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sub\SProjectDesign\Design\밸런스 문서\전투 밸런스\"/>
    </mc:Choice>
  </mc:AlternateContent>
  <xr:revisionPtr revIDLastSave="0" documentId="13_ncr:1_{4E665355-3F1A-4031-89F1-B24625B06E0D}" xr6:coauthVersionLast="47" xr6:coauthVersionMax="47" xr10:uidLastSave="{00000000-0000-0000-0000-000000000000}"/>
  <bookViews>
    <workbookView xWindow="38400" yWindow="0" windowWidth="19200" windowHeight="21000" xr2:uid="{DD2E6686-FD36-4DD7-AEA9-5C6D862EC7D0}"/>
  </bookViews>
  <sheets>
    <sheet name="(참고)타워 스텟 가치" sheetId="3" r:id="rId1"/>
    <sheet name="스테이지별 난이도 설정" sheetId="1" r:id="rId2"/>
    <sheet name="스테이지별 몬스터 스텟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2" l="1"/>
  <c r="M5" i="2"/>
  <c r="I5" i="2"/>
  <c r="L2" i="3"/>
  <c r="G5" i="2"/>
  <c r="M2" i="3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E6" i="2"/>
  <c r="E7" i="2"/>
  <c r="E8" i="2"/>
  <c r="E9" i="2"/>
  <c r="E10" i="2"/>
  <c r="E11" i="2"/>
  <c r="E12" i="2"/>
  <c r="E13" i="2"/>
  <c r="E14" i="2"/>
  <c r="E5" i="2"/>
  <c r="H5" i="2" s="1"/>
  <c r="C4" i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3" i="1"/>
  <c r="C2" i="1"/>
  <c r="F10" i="2"/>
  <c r="F11" i="2"/>
  <c r="F12" i="2"/>
  <c r="F13" i="2"/>
  <c r="F14" i="2"/>
  <c r="D6" i="3"/>
  <c r="D8" i="3"/>
  <c r="G16" i="3"/>
  <c r="F7" i="3"/>
  <c r="F8" i="3"/>
  <c r="F9" i="3"/>
  <c r="F10" i="3"/>
  <c r="F11" i="3"/>
  <c r="F12" i="3"/>
  <c r="F13" i="3"/>
  <c r="F14" i="3"/>
  <c r="F15" i="3"/>
  <c r="F16" i="3"/>
  <c r="AD9" i="2" l="1"/>
  <c r="AE9" i="2"/>
  <c r="AF9" i="2"/>
  <c r="AI9" i="2"/>
  <c r="AL9" i="2"/>
  <c r="AG9" i="2"/>
  <c r="AH9" i="2"/>
  <c r="AJ9" i="2"/>
  <c r="AK9" i="2"/>
  <c r="S9" i="2"/>
  <c r="T9" i="2"/>
  <c r="U9" i="2"/>
  <c r="V9" i="2"/>
  <c r="W9" i="2"/>
  <c r="X9" i="2"/>
  <c r="Y9" i="2"/>
  <c r="Z9" i="2"/>
  <c r="AA9" i="2"/>
  <c r="H9" i="2"/>
  <c r="I9" i="2"/>
  <c r="J9" i="2"/>
  <c r="K9" i="2"/>
  <c r="L9" i="2"/>
  <c r="M9" i="2"/>
  <c r="N9" i="2"/>
  <c r="O9" i="2"/>
  <c r="P9" i="2"/>
  <c r="F16" i="2"/>
  <c r="AD11" i="2"/>
  <c r="AG11" i="2"/>
  <c r="AJ11" i="2"/>
  <c r="AK11" i="2"/>
  <c r="AL11" i="2"/>
  <c r="AF11" i="2"/>
  <c r="AH11" i="2"/>
  <c r="AI11" i="2"/>
  <c r="AE11" i="2"/>
  <c r="S11" i="2"/>
  <c r="T11" i="2"/>
  <c r="U11" i="2"/>
  <c r="V11" i="2"/>
  <c r="W11" i="2"/>
  <c r="X11" i="2"/>
  <c r="Y11" i="2"/>
  <c r="Z11" i="2"/>
  <c r="AA11" i="2"/>
  <c r="H11" i="2"/>
  <c r="Q11" i="2" s="1"/>
  <c r="I11" i="2"/>
  <c r="J11" i="2"/>
  <c r="K11" i="2"/>
  <c r="L11" i="2"/>
  <c r="M11" i="2"/>
  <c r="N11" i="2"/>
  <c r="O11" i="2"/>
  <c r="P11" i="2"/>
  <c r="P5" i="2"/>
  <c r="AF5" i="2"/>
  <c r="AG5" i="2"/>
  <c r="AH5" i="2"/>
  <c r="AI5" i="2"/>
  <c r="AJ5" i="2"/>
  <c r="AK5" i="2"/>
  <c r="AL5" i="2"/>
  <c r="AD5" i="2"/>
  <c r="AM5" i="2" s="1"/>
  <c r="AE5" i="2"/>
  <c r="T5" i="2"/>
  <c r="U5" i="2"/>
  <c r="V5" i="2"/>
  <c r="W5" i="2"/>
  <c r="X5" i="2"/>
  <c r="Y5" i="2"/>
  <c r="Z5" i="2"/>
  <c r="AA5" i="2"/>
  <c r="S5" i="2"/>
  <c r="J5" i="2"/>
  <c r="K5" i="2"/>
  <c r="L5" i="2"/>
  <c r="O5" i="2"/>
  <c r="N5" i="2"/>
  <c r="Q5" i="2" s="1"/>
  <c r="AF14" i="2"/>
  <c r="AG14" i="2"/>
  <c r="AH14" i="2"/>
  <c r="AI14" i="2"/>
  <c r="AL14" i="2"/>
  <c r="AD14" i="2"/>
  <c r="AE14" i="2"/>
  <c r="AJ14" i="2"/>
  <c r="AK14" i="2"/>
  <c r="S14" i="2"/>
  <c r="T14" i="2"/>
  <c r="U14" i="2"/>
  <c r="V14" i="2"/>
  <c r="W14" i="2"/>
  <c r="X14" i="2"/>
  <c r="Y14" i="2"/>
  <c r="Z14" i="2"/>
  <c r="AA14" i="2"/>
  <c r="H14" i="2"/>
  <c r="I14" i="2"/>
  <c r="J14" i="2"/>
  <c r="K14" i="2"/>
  <c r="L14" i="2"/>
  <c r="M14" i="2"/>
  <c r="N14" i="2"/>
  <c r="O14" i="2"/>
  <c r="P14" i="2"/>
  <c r="AL8" i="2"/>
  <c r="AD8" i="2"/>
  <c r="AE8" i="2"/>
  <c r="AF8" i="2"/>
  <c r="AG8" i="2"/>
  <c r="AH8" i="2"/>
  <c r="AK8" i="2"/>
  <c r="AI8" i="2"/>
  <c r="AJ8" i="2"/>
  <c r="Y8" i="2"/>
  <c r="Z8" i="2"/>
  <c r="AA8" i="2"/>
  <c r="S8" i="2"/>
  <c r="T8" i="2"/>
  <c r="U8" i="2"/>
  <c r="V8" i="2"/>
  <c r="W8" i="2"/>
  <c r="X8" i="2"/>
  <c r="M8" i="2"/>
  <c r="N8" i="2"/>
  <c r="O8" i="2"/>
  <c r="Q8" i="2" s="1"/>
  <c r="P8" i="2"/>
  <c r="H8" i="2"/>
  <c r="I8" i="2"/>
  <c r="J8" i="2"/>
  <c r="K8" i="2"/>
  <c r="L8" i="2"/>
  <c r="AE13" i="2"/>
  <c r="AH13" i="2"/>
  <c r="AI13" i="2"/>
  <c r="AJ13" i="2"/>
  <c r="AK13" i="2"/>
  <c r="AD13" i="2"/>
  <c r="AF13" i="2"/>
  <c r="AG13" i="2"/>
  <c r="AL13" i="2"/>
  <c r="S13" i="2"/>
  <c r="AB13" i="2" s="1"/>
  <c r="T13" i="2"/>
  <c r="U13" i="2"/>
  <c r="V13" i="2"/>
  <c r="W13" i="2"/>
  <c r="X13" i="2"/>
  <c r="Y13" i="2"/>
  <c r="Z13" i="2"/>
  <c r="AA13" i="2"/>
  <c r="P13" i="2"/>
  <c r="H13" i="2"/>
  <c r="I13" i="2"/>
  <c r="J13" i="2"/>
  <c r="K13" i="2"/>
  <c r="L13" i="2"/>
  <c r="M13" i="2"/>
  <c r="Q13" i="2" s="1"/>
  <c r="N13" i="2"/>
  <c r="O13" i="2"/>
  <c r="AE7" i="2"/>
  <c r="AF7" i="2"/>
  <c r="AG7" i="2"/>
  <c r="AH7" i="2"/>
  <c r="AJ7" i="2"/>
  <c r="AK7" i="2"/>
  <c r="AD7" i="2"/>
  <c r="AI7" i="2"/>
  <c r="AL7" i="2"/>
  <c r="S7" i="2"/>
  <c r="T7" i="2"/>
  <c r="U7" i="2"/>
  <c r="V7" i="2"/>
  <c r="W7" i="2"/>
  <c r="X7" i="2"/>
  <c r="Y7" i="2"/>
  <c r="Z7" i="2"/>
  <c r="AA7" i="2"/>
  <c r="H7" i="2"/>
  <c r="I7" i="2"/>
  <c r="J7" i="2"/>
  <c r="K7" i="2"/>
  <c r="L7" i="2"/>
  <c r="M7" i="2"/>
  <c r="N7" i="2"/>
  <c r="O7" i="2"/>
  <c r="P7" i="2"/>
  <c r="F17" i="2"/>
  <c r="AH12" i="2"/>
  <c r="AI12" i="2"/>
  <c r="AJ12" i="2"/>
  <c r="AK12" i="2"/>
  <c r="AD12" i="2"/>
  <c r="AE12" i="2"/>
  <c r="AF12" i="2"/>
  <c r="AG12" i="2"/>
  <c r="AL12" i="2"/>
  <c r="U12" i="2"/>
  <c r="V12" i="2"/>
  <c r="W12" i="2"/>
  <c r="X12" i="2"/>
  <c r="Y12" i="2"/>
  <c r="Z12" i="2"/>
  <c r="AA12" i="2"/>
  <c r="S12" i="2"/>
  <c r="T12" i="2"/>
  <c r="I12" i="2"/>
  <c r="Q12" i="2" s="1"/>
  <c r="J12" i="2"/>
  <c r="K12" i="2"/>
  <c r="L12" i="2"/>
  <c r="M12" i="2"/>
  <c r="N12" i="2"/>
  <c r="O12" i="2"/>
  <c r="P12" i="2"/>
  <c r="H12" i="2"/>
  <c r="AD6" i="2"/>
  <c r="AF6" i="2"/>
  <c r="AG6" i="2"/>
  <c r="AH6" i="2"/>
  <c r="AI6" i="2"/>
  <c r="AJ6" i="2"/>
  <c r="AK6" i="2"/>
  <c r="AE6" i="2"/>
  <c r="AL6" i="2"/>
  <c r="AA6" i="2"/>
  <c r="S6" i="2"/>
  <c r="T6" i="2"/>
  <c r="U6" i="2"/>
  <c r="V6" i="2"/>
  <c r="W6" i="2"/>
  <c r="X6" i="2"/>
  <c r="Y6" i="2"/>
  <c r="Z6" i="2"/>
  <c r="O6" i="2"/>
  <c r="P6" i="2"/>
  <c r="H6" i="2"/>
  <c r="I6" i="2"/>
  <c r="J6" i="2"/>
  <c r="Q6" i="2" s="1"/>
  <c r="K6" i="2"/>
  <c r="L6" i="2"/>
  <c r="N6" i="2"/>
  <c r="F15" i="2"/>
  <c r="AJ10" i="2"/>
  <c r="AK10" i="2"/>
  <c r="AL10" i="2"/>
  <c r="AD10" i="2"/>
  <c r="AE10" i="2"/>
  <c r="AF10" i="2"/>
  <c r="AG10" i="2"/>
  <c r="AH10" i="2"/>
  <c r="AI10" i="2"/>
  <c r="W10" i="2"/>
  <c r="X10" i="2"/>
  <c r="Y10" i="2"/>
  <c r="Z10" i="2"/>
  <c r="AA10" i="2"/>
  <c r="S10" i="2"/>
  <c r="T10" i="2"/>
  <c r="U10" i="2"/>
  <c r="V10" i="2"/>
  <c r="K10" i="2"/>
  <c r="L10" i="2"/>
  <c r="M10" i="2"/>
  <c r="N10" i="2"/>
  <c r="O10" i="2"/>
  <c r="P10" i="2"/>
  <c r="H10" i="2"/>
  <c r="I10" i="2"/>
  <c r="J10" i="2"/>
  <c r="Q10" i="2" s="1"/>
  <c r="Q14" i="2"/>
  <c r="Q9" i="2"/>
  <c r="E8" i="3"/>
  <c r="D4" i="3"/>
  <c r="L16" i="3"/>
  <c r="K16" i="3"/>
  <c r="J16" i="3"/>
  <c r="I16" i="3"/>
  <c r="D16" i="3"/>
  <c r="L15" i="3"/>
  <c r="K15" i="3"/>
  <c r="J15" i="3"/>
  <c r="I15" i="3"/>
  <c r="G15" i="3"/>
  <c r="D15" i="3"/>
  <c r="L14" i="3"/>
  <c r="K14" i="3"/>
  <c r="J14" i="3"/>
  <c r="I14" i="3"/>
  <c r="D14" i="3"/>
  <c r="L13" i="3"/>
  <c r="K13" i="3"/>
  <c r="J13" i="3"/>
  <c r="I13" i="3"/>
  <c r="G13" i="3"/>
  <c r="D13" i="3"/>
  <c r="L12" i="3"/>
  <c r="K12" i="3"/>
  <c r="J12" i="3"/>
  <c r="I12" i="3"/>
  <c r="H12" i="3"/>
  <c r="G12" i="3"/>
  <c r="E12" i="3"/>
  <c r="D12" i="3"/>
  <c r="L11" i="3"/>
  <c r="K11" i="3"/>
  <c r="J11" i="3"/>
  <c r="I11" i="3"/>
  <c r="D11" i="3"/>
  <c r="L10" i="3"/>
  <c r="K10" i="3"/>
  <c r="J10" i="3"/>
  <c r="I10" i="3"/>
  <c r="L9" i="3"/>
  <c r="K9" i="3"/>
  <c r="J9" i="3"/>
  <c r="I9" i="3"/>
  <c r="L8" i="3"/>
  <c r="K8" i="3"/>
  <c r="J8" i="3"/>
  <c r="I8" i="3"/>
  <c r="L7" i="3"/>
  <c r="K7" i="3"/>
  <c r="J7" i="3"/>
  <c r="I7" i="3"/>
  <c r="H7" i="3"/>
  <c r="G7" i="3"/>
  <c r="E7" i="3"/>
  <c r="D7" i="3"/>
  <c r="D2" i="3"/>
  <c r="D3" i="3"/>
  <c r="F3" i="3"/>
  <c r="I3" i="3"/>
  <c r="J3" i="3"/>
  <c r="K3" i="3"/>
  <c r="L3" i="3"/>
  <c r="F4" i="3"/>
  <c r="I4" i="3"/>
  <c r="J4" i="3"/>
  <c r="K4" i="3"/>
  <c r="L4" i="3"/>
  <c r="F5" i="3"/>
  <c r="I5" i="3"/>
  <c r="J5" i="3"/>
  <c r="K5" i="3"/>
  <c r="L5" i="3"/>
  <c r="F6" i="3"/>
  <c r="I6" i="3"/>
  <c r="J6" i="3"/>
  <c r="K6" i="3"/>
  <c r="L6" i="3"/>
  <c r="K2" i="3"/>
  <c r="J2" i="3"/>
  <c r="I2" i="3"/>
  <c r="H2" i="3"/>
  <c r="G2" i="3"/>
  <c r="F2" i="3"/>
  <c r="E2" i="3"/>
  <c r="U9" i="3"/>
  <c r="U10" i="3" s="1"/>
  <c r="U11" i="3" s="1"/>
  <c r="U12" i="3" s="1"/>
  <c r="H16" i="3" s="1"/>
  <c r="T9" i="3"/>
  <c r="T10" i="3" s="1"/>
  <c r="T11" i="3" s="1"/>
  <c r="T12" i="3" s="1"/>
  <c r="R9" i="3"/>
  <c r="R10" i="3" s="1"/>
  <c r="R11" i="3" s="1"/>
  <c r="R12" i="3" s="1"/>
  <c r="E16" i="3" s="1"/>
  <c r="Q9" i="3"/>
  <c r="Q10" i="3" s="1"/>
  <c r="Q11" i="3" s="1"/>
  <c r="Q12" i="3" s="1"/>
  <c r="D16" i="2"/>
  <c r="D17" i="2"/>
  <c r="D18" i="2"/>
  <c r="F18" i="2"/>
  <c r="D19" i="2"/>
  <c r="E19" i="2" s="1"/>
  <c r="F19" i="2"/>
  <c r="F20" i="2"/>
  <c r="F22" i="2"/>
  <c r="D15" i="2"/>
  <c r="AB12" i="2" l="1"/>
  <c r="T17" i="2"/>
  <c r="AM8" i="2"/>
  <c r="AM11" i="2"/>
  <c r="AM13" i="2"/>
  <c r="F21" i="2"/>
  <c r="X16" i="2"/>
  <c r="Y16" i="2"/>
  <c r="AB7" i="2"/>
  <c r="D24" i="2"/>
  <c r="AB14" i="2"/>
  <c r="AB5" i="2"/>
  <c r="AB9" i="2"/>
  <c r="F27" i="2"/>
  <c r="AM6" i="2"/>
  <c r="F25" i="2"/>
  <c r="AM10" i="2"/>
  <c r="AM7" i="2"/>
  <c r="AB8" i="2"/>
  <c r="AM14" i="2"/>
  <c r="AB11" i="2"/>
  <c r="Q7" i="2"/>
  <c r="F24" i="2"/>
  <c r="AI19" i="2"/>
  <c r="AJ19" i="2"/>
  <c r="AK19" i="2"/>
  <c r="AL19" i="2"/>
  <c r="AD19" i="2"/>
  <c r="AM19" i="2" s="1"/>
  <c r="AF19" i="2"/>
  <c r="AG19" i="2"/>
  <c r="AH19" i="2"/>
  <c r="AE19" i="2"/>
  <c r="V19" i="2"/>
  <c r="W19" i="2"/>
  <c r="X19" i="2"/>
  <c r="Y19" i="2"/>
  <c r="Z19" i="2"/>
  <c r="AA19" i="2"/>
  <c r="S19" i="2"/>
  <c r="T19" i="2"/>
  <c r="U19" i="2"/>
  <c r="J19" i="2"/>
  <c r="K19" i="2"/>
  <c r="L19" i="2"/>
  <c r="M19" i="2"/>
  <c r="N19" i="2"/>
  <c r="O19" i="2"/>
  <c r="P19" i="2"/>
  <c r="H19" i="2"/>
  <c r="I19" i="2"/>
  <c r="AB10" i="2"/>
  <c r="AB6" i="2"/>
  <c r="F23" i="2"/>
  <c r="AH18" i="2"/>
  <c r="AL18" i="2"/>
  <c r="AF18" i="2"/>
  <c r="AG18" i="2"/>
  <c r="W18" i="2"/>
  <c r="H18" i="2"/>
  <c r="J18" i="2"/>
  <c r="K18" i="2"/>
  <c r="L18" i="2"/>
  <c r="AM12" i="2"/>
  <c r="AM9" i="2"/>
  <c r="D29" i="2"/>
  <c r="E24" i="2"/>
  <c r="D23" i="2"/>
  <c r="E18" i="2"/>
  <c r="AI18" i="2" s="1"/>
  <c r="D21" i="2"/>
  <c r="E16" i="2"/>
  <c r="AD16" i="2" s="1"/>
  <c r="D22" i="2"/>
  <c r="E17" i="2"/>
  <c r="U17" i="2" s="1"/>
  <c r="D20" i="2"/>
  <c r="E15" i="2"/>
  <c r="AH15" i="2" s="1"/>
  <c r="M12" i="3"/>
  <c r="M16" i="3"/>
  <c r="M7" i="3"/>
  <c r="G14" i="3"/>
  <c r="E13" i="3"/>
  <c r="H14" i="3"/>
  <c r="G3" i="3"/>
  <c r="H13" i="3"/>
  <c r="E15" i="3"/>
  <c r="E14" i="3"/>
  <c r="M14" i="3" s="1"/>
  <c r="H15" i="3"/>
  <c r="H9" i="3"/>
  <c r="G8" i="3"/>
  <c r="H6" i="3"/>
  <c r="G4" i="3"/>
  <c r="H5" i="3"/>
  <c r="H4" i="3"/>
  <c r="E3" i="3"/>
  <c r="G9" i="3"/>
  <c r="G5" i="3"/>
  <c r="H8" i="3"/>
  <c r="E11" i="3"/>
  <c r="E5" i="3"/>
  <c r="D10" i="3"/>
  <c r="G11" i="3"/>
  <c r="G6" i="3"/>
  <c r="D5" i="3"/>
  <c r="E10" i="3"/>
  <c r="H11" i="3"/>
  <c r="E4" i="3"/>
  <c r="E6" i="3"/>
  <c r="H3" i="3"/>
  <c r="D9" i="3"/>
  <c r="G10" i="3"/>
  <c r="E9" i="3"/>
  <c r="H10" i="3"/>
  <c r="W15" i="2" l="1"/>
  <c r="F30" i="2"/>
  <c r="W16" i="2"/>
  <c r="AA17" i="2"/>
  <c r="I18" i="2"/>
  <c r="AK18" i="2"/>
  <c r="V15" i="2"/>
  <c r="V16" i="2"/>
  <c r="Z17" i="2"/>
  <c r="U16" i="2"/>
  <c r="K17" i="2"/>
  <c r="Y17" i="2"/>
  <c r="AF15" i="2"/>
  <c r="AE18" i="2"/>
  <c r="AB19" i="2"/>
  <c r="F29" i="2"/>
  <c r="AL24" i="2"/>
  <c r="AE24" i="2"/>
  <c r="AF24" i="2"/>
  <c r="AG24" i="2"/>
  <c r="AD24" i="2"/>
  <c r="AH24" i="2"/>
  <c r="AI24" i="2"/>
  <c r="AJ24" i="2"/>
  <c r="AK24" i="2"/>
  <c r="Y24" i="2"/>
  <c r="Z24" i="2"/>
  <c r="AA24" i="2"/>
  <c r="S24" i="2"/>
  <c r="T24" i="2"/>
  <c r="U24" i="2"/>
  <c r="V24" i="2"/>
  <c r="W24" i="2"/>
  <c r="X24" i="2"/>
  <c r="M24" i="2"/>
  <c r="N24" i="2"/>
  <c r="O24" i="2"/>
  <c r="P24" i="2"/>
  <c r="H24" i="2"/>
  <c r="I24" i="2"/>
  <c r="J24" i="2"/>
  <c r="K24" i="2"/>
  <c r="L24" i="2"/>
  <c r="T15" i="2"/>
  <c r="P16" i="2"/>
  <c r="T16" i="2"/>
  <c r="J17" i="2"/>
  <c r="X17" i="2"/>
  <c r="AI21" i="2"/>
  <c r="AJ21" i="2"/>
  <c r="H21" i="2"/>
  <c r="I21" i="2"/>
  <c r="F26" i="2"/>
  <c r="Z18" i="2"/>
  <c r="AD18" i="2"/>
  <c r="S15" i="2"/>
  <c r="O16" i="2"/>
  <c r="S16" i="2"/>
  <c r="I17" i="2"/>
  <c r="AJ17" i="2"/>
  <c r="AA18" i="2"/>
  <c r="Y18" i="2"/>
  <c r="F28" i="2"/>
  <c r="V23" i="2"/>
  <c r="W23" i="2"/>
  <c r="L15" i="2"/>
  <c r="AA15" i="2"/>
  <c r="N16" i="2"/>
  <c r="AL16" i="2"/>
  <c r="H17" i="2"/>
  <c r="AI17" i="2"/>
  <c r="X18" i="2"/>
  <c r="M15" i="2"/>
  <c r="Z15" i="2"/>
  <c r="M16" i="2"/>
  <c r="AK16" i="2"/>
  <c r="P17" i="2"/>
  <c r="AH17" i="2"/>
  <c r="K15" i="2"/>
  <c r="L16" i="2"/>
  <c r="AI16" i="2"/>
  <c r="O17" i="2"/>
  <c r="AG17" i="2"/>
  <c r="S17" i="2"/>
  <c r="AB17" i="2" s="1"/>
  <c r="J15" i="2"/>
  <c r="AL15" i="2"/>
  <c r="K16" i="2"/>
  <c r="AH16" i="2"/>
  <c r="N17" i="2"/>
  <c r="AF17" i="2"/>
  <c r="AG15" i="2"/>
  <c r="I15" i="2"/>
  <c r="AK15" i="2"/>
  <c r="J16" i="2"/>
  <c r="AJ16" i="2"/>
  <c r="M17" i="2"/>
  <c r="AE17" i="2"/>
  <c r="Y15" i="2"/>
  <c r="Q18" i="2"/>
  <c r="U15" i="2"/>
  <c r="H15" i="2"/>
  <c r="AJ15" i="2"/>
  <c r="I16" i="2"/>
  <c r="AG16" i="2"/>
  <c r="L17" i="2"/>
  <c r="AD17" i="2"/>
  <c r="X15" i="2"/>
  <c r="Q19" i="2"/>
  <c r="O18" i="2"/>
  <c r="P15" i="2"/>
  <c r="AE15" i="2"/>
  <c r="H16" i="2"/>
  <c r="AF16" i="2"/>
  <c r="W17" i="2"/>
  <c r="AL17" i="2"/>
  <c r="AD15" i="2"/>
  <c r="AM15" i="2" s="1"/>
  <c r="V18" i="2"/>
  <c r="U18" i="2"/>
  <c r="S18" i="2"/>
  <c r="N18" i="2"/>
  <c r="AJ18" i="2"/>
  <c r="O15" i="2"/>
  <c r="AI15" i="2"/>
  <c r="AA16" i="2"/>
  <c r="AE16" i="2"/>
  <c r="AM16" i="2" s="1"/>
  <c r="V17" i="2"/>
  <c r="AK17" i="2"/>
  <c r="P18" i="2"/>
  <c r="T18" i="2"/>
  <c r="M18" i="2"/>
  <c r="N15" i="2"/>
  <c r="F32" i="2"/>
  <c r="Z16" i="2"/>
  <c r="D25" i="2"/>
  <c r="E20" i="2"/>
  <c r="D27" i="2"/>
  <c r="E22" i="2"/>
  <c r="D26" i="2"/>
  <c r="E21" i="2"/>
  <c r="AD21" i="2" s="1"/>
  <c r="D28" i="2"/>
  <c r="E23" i="2"/>
  <c r="X23" i="2" s="1"/>
  <c r="D34" i="2"/>
  <c r="E29" i="2"/>
  <c r="M11" i="3"/>
  <c r="M6" i="3"/>
  <c r="M4" i="3"/>
  <c r="M15" i="3"/>
  <c r="M13" i="3"/>
  <c r="M3" i="3"/>
  <c r="M8" i="3"/>
  <c r="M5" i="3"/>
  <c r="M9" i="3"/>
  <c r="M10" i="3"/>
  <c r="U23" i="2" l="1"/>
  <c r="AA21" i="2"/>
  <c r="AH21" i="2"/>
  <c r="P23" i="2"/>
  <c r="T23" i="2"/>
  <c r="AB16" i="2"/>
  <c r="S21" i="2"/>
  <c r="AG21" i="2"/>
  <c r="Q16" i="2"/>
  <c r="O23" i="2"/>
  <c r="S23" i="2"/>
  <c r="Z21" i="2"/>
  <c r="F34" i="2"/>
  <c r="AE29" i="2"/>
  <c r="AH29" i="2"/>
  <c r="AI29" i="2"/>
  <c r="AJ29" i="2"/>
  <c r="AL29" i="2"/>
  <c r="AD29" i="2"/>
  <c r="AF29" i="2"/>
  <c r="AG29" i="2"/>
  <c r="AK29" i="2"/>
  <c r="T29" i="2"/>
  <c r="U29" i="2"/>
  <c r="V29" i="2"/>
  <c r="W29" i="2"/>
  <c r="X29" i="2"/>
  <c r="Y29" i="2"/>
  <c r="Z29" i="2"/>
  <c r="S29" i="2"/>
  <c r="AB29" i="2" s="1"/>
  <c r="AA29" i="2"/>
  <c r="P29" i="2"/>
  <c r="H29" i="2"/>
  <c r="I29" i="2"/>
  <c r="J29" i="2"/>
  <c r="K29" i="2"/>
  <c r="L29" i="2"/>
  <c r="M29" i="2"/>
  <c r="O29" i="2"/>
  <c r="N29" i="2"/>
  <c r="F37" i="2"/>
  <c r="AB15" i="2"/>
  <c r="Y21" i="2"/>
  <c r="N23" i="2"/>
  <c r="M23" i="2"/>
  <c r="AJ23" i="2"/>
  <c r="AM18" i="2"/>
  <c r="X21" i="2"/>
  <c r="L23" i="2"/>
  <c r="AI23" i="2"/>
  <c r="W21" i="2"/>
  <c r="AB24" i="2"/>
  <c r="AL23" i="2"/>
  <c r="K23" i="2"/>
  <c r="AD23" i="2"/>
  <c r="F31" i="2"/>
  <c r="X26" i="2"/>
  <c r="H26" i="2"/>
  <c r="J26" i="2"/>
  <c r="V21" i="2"/>
  <c r="J23" i="2"/>
  <c r="AK23" i="2"/>
  <c r="P21" i="2"/>
  <c r="U21" i="2"/>
  <c r="X22" i="2"/>
  <c r="AD22" i="2"/>
  <c r="Y22" i="2"/>
  <c r="AG22" i="2"/>
  <c r="Z22" i="2"/>
  <c r="AH22" i="2"/>
  <c r="O22" i="2"/>
  <c r="W22" i="2"/>
  <c r="AI22" i="2"/>
  <c r="P22" i="2"/>
  <c r="AK22" i="2"/>
  <c r="H22" i="2"/>
  <c r="AL22" i="2"/>
  <c r="I22" i="2"/>
  <c r="AE22" i="2"/>
  <c r="J22" i="2"/>
  <c r="AF22" i="2"/>
  <c r="K22" i="2"/>
  <c r="N22" i="2"/>
  <c r="AJ22" i="2"/>
  <c r="L22" i="2"/>
  <c r="AA22" i="2"/>
  <c r="M22" i="2"/>
  <c r="S22" i="2"/>
  <c r="T22" i="2"/>
  <c r="V22" i="2"/>
  <c r="U22" i="2"/>
  <c r="I23" i="2"/>
  <c r="AH23" i="2"/>
  <c r="O21" i="2"/>
  <c r="T21" i="2"/>
  <c r="H23" i="2"/>
  <c r="AG23" i="2"/>
  <c r="N21" i="2"/>
  <c r="AL21" i="2"/>
  <c r="Y23" i="2"/>
  <c r="AF23" i="2"/>
  <c r="M21" i="2"/>
  <c r="AK21" i="2"/>
  <c r="AB18" i="2"/>
  <c r="AA23" i="2"/>
  <c r="AE23" i="2"/>
  <c r="L21" i="2"/>
  <c r="AF21" i="2"/>
  <c r="Q24" i="2"/>
  <c r="F35" i="2"/>
  <c r="AJ20" i="2"/>
  <c r="H20" i="2"/>
  <c r="AK20" i="2"/>
  <c r="I20" i="2"/>
  <c r="AD20" i="2"/>
  <c r="J20" i="2"/>
  <c r="AE20" i="2"/>
  <c r="K20" i="2"/>
  <c r="AG20" i="2"/>
  <c r="L20" i="2"/>
  <c r="AF20" i="2"/>
  <c r="T20" i="2"/>
  <c r="AH20" i="2"/>
  <c r="M20" i="2"/>
  <c r="AL20" i="2"/>
  <c r="N20" i="2"/>
  <c r="S20" i="2"/>
  <c r="AB20" i="2" s="1"/>
  <c r="O20" i="2"/>
  <c r="U20" i="2"/>
  <c r="P20" i="2"/>
  <c r="V20" i="2"/>
  <c r="X20" i="2"/>
  <c r="AA20" i="2"/>
  <c r="W20" i="2"/>
  <c r="AI20" i="2"/>
  <c r="Y20" i="2"/>
  <c r="Z20" i="2"/>
  <c r="AM17" i="2"/>
  <c r="Q17" i="2"/>
  <c r="Z23" i="2"/>
  <c r="F33" i="2"/>
  <c r="K21" i="2"/>
  <c r="AE21" i="2"/>
  <c r="AM21" i="2" s="1"/>
  <c r="Q15" i="2"/>
  <c r="J21" i="2"/>
  <c r="Q21" i="2" s="1"/>
  <c r="AM24" i="2"/>
  <c r="D33" i="2"/>
  <c r="E28" i="2"/>
  <c r="AK28" i="2" s="1"/>
  <c r="D39" i="2"/>
  <c r="E34" i="2"/>
  <c r="D32" i="2"/>
  <c r="E27" i="2"/>
  <c r="D31" i="2"/>
  <c r="E26" i="2"/>
  <c r="Z26" i="2" s="1"/>
  <c r="D30" i="2"/>
  <c r="E25" i="2"/>
  <c r="S28" i="2" l="1"/>
  <c r="I28" i="2"/>
  <c r="AJ28" i="2"/>
  <c r="Q20" i="2"/>
  <c r="Q22" i="2"/>
  <c r="Y26" i="2"/>
  <c r="I26" i="2"/>
  <c r="W26" i="2"/>
  <c r="F39" i="2"/>
  <c r="AH34" i="2"/>
  <c r="AK34" i="2"/>
  <c r="AL34" i="2"/>
  <c r="AD34" i="2"/>
  <c r="AE34" i="2"/>
  <c r="AF34" i="2"/>
  <c r="AG34" i="2"/>
  <c r="AI34" i="2"/>
  <c r="AJ34" i="2"/>
  <c r="S34" i="2"/>
  <c r="T34" i="2"/>
  <c r="U34" i="2"/>
  <c r="W34" i="2"/>
  <c r="X34" i="2"/>
  <c r="Y34" i="2"/>
  <c r="Z34" i="2"/>
  <c r="AA34" i="2"/>
  <c r="V34" i="2"/>
  <c r="H34" i="2"/>
  <c r="I34" i="2"/>
  <c r="J34" i="2"/>
  <c r="K34" i="2"/>
  <c r="L34" i="2"/>
  <c r="M34" i="2"/>
  <c r="N34" i="2"/>
  <c r="O34" i="2"/>
  <c r="P34" i="2"/>
  <c r="AF26" i="2"/>
  <c r="AI28" i="2"/>
  <c r="Z28" i="2"/>
  <c r="AB22" i="2"/>
  <c r="P26" i="2"/>
  <c r="AI26" i="2"/>
  <c r="AB23" i="2"/>
  <c r="F38" i="2"/>
  <c r="AD33" i="2"/>
  <c r="L33" i="2"/>
  <c r="O26" i="2"/>
  <c r="AH26" i="2"/>
  <c r="N26" i="2"/>
  <c r="AG26" i="2"/>
  <c r="F42" i="2"/>
  <c r="Y28" i="2"/>
  <c r="W28" i="2"/>
  <c r="M26" i="2"/>
  <c r="AE26" i="2"/>
  <c r="X28" i="2"/>
  <c r="H28" i="2"/>
  <c r="V28" i="2"/>
  <c r="L26" i="2"/>
  <c r="AD26" i="2"/>
  <c r="AB21" i="2"/>
  <c r="AH28" i="2"/>
  <c r="P28" i="2"/>
  <c r="U28" i="2"/>
  <c r="K26" i="2"/>
  <c r="Q26" i="2" s="1"/>
  <c r="AL26" i="2"/>
  <c r="AM22" i="2"/>
  <c r="V26" i="2"/>
  <c r="AK26" i="2"/>
  <c r="N28" i="2"/>
  <c r="AG28" i="2"/>
  <c r="U26" i="2"/>
  <c r="AJ26" i="2"/>
  <c r="T28" i="2"/>
  <c r="M28" i="2"/>
  <c r="AF28" i="2"/>
  <c r="Q23" i="2"/>
  <c r="T26" i="2"/>
  <c r="F36" i="2"/>
  <c r="S31" i="2"/>
  <c r="AM29" i="2"/>
  <c r="L28" i="2"/>
  <c r="AE28" i="2"/>
  <c r="AM20" i="2"/>
  <c r="F40" i="2"/>
  <c r="S26" i="2"/>
  <c r="AB26" i="2" s="1"/>
  <c r="AM23" i="2"/>
  <c r="O28" i="2"/>
  <c r="K28" i="2"/>
  <c r="AD28" i="2"/>
  <c r="AA26" i="2"/>
  <c r="Q29" i="2"/>
  <c r="AA28" i="2"/>
  <c r="X25" i="2"/>
  <c r="Y25" i="2"/>
  <c r="Z25" i="2"/>
  <c r="V25" i="2"/>
  <c r="AD25" i="2"/>
  <c r="AA25" i="2"/>
  <c r="AE25" i="2"/>
  <c r="W25" i="2"/>
  <c r="AF25" i="2"/>
  <c r="H25" i="2"/>
  <c r="AI25" i="2"/>
  <c r="I25" i="2"/>
  <c r="AL25" i="2"/>
  <c r="J25" i="2"/>
  <c r="AG25" i="2"/>
  <c r="K25" i="2"/>
  <c r="U25" i="2"/>
  <c r="AH25" i="2"/>
  <c r="L25" i="2"/>
  <c r="AJ25" i="2"/>
  <c r="M25" i="2"/>
  <c r="AK25" i="2"/>
  <c r="N25" i="2"/>
  <c r="S25" i="2"/>
  <c r="O25" i="2"/>
  <c r="T25" i="2"/>
  <c r="P25" i="2"/>
  <c r="AL28" i="2"/>
  <c r="AD27" i="2"/>
  <c r="AA27" i="2"/>
  <c r="U27" i="2"/>
  <c r="AE27" i="2"/>
  <c r="T27" i="2"/>
  <c r="P27" i="2"/>
  <c r="AG27" i="2"/>
  <c r="AJ27" i="2"/>
  <c r="H27" i="2"/>
  <c r="J27" i="2"/>
  <c r="AK27" i="2"/>
  <c r="I27" i="2"/>
  <c r="Z27" i="2"/>
  <c r="AL27" i="2"/>
  <c r="K27" i="2"/>
  <c r="AF27" i="2"/>
  <c r="L27" i="2"/>
  <c r="AI27" i="2"/>
  <c r="N27" i="2"/>
  <c r="AH27" i="2"/>
  <c r="M27" i="2"/>
  <c r="O27" i="2"/>
  <c r="Y27" i="2"/>
  <c r="S27" i="2"/>
  <c r="X27" i="2"/>
  <c r="V27" i="2"/>
  <c r="W27" i="2"/>
  <c r="J28" i="2"/>
  <c r="D35" i="2"/>
  <c r="E30" i="2"/>
  <c r="D44" i="2"/>
  <c r="E39" i="2"/>
  <c r="D36" i="2"/>
  <c r="E31" i="2"/>
  <c r="T31" i="2" s="1"/>
  <c r="D37" i="2"/>
  <c r="E32" i="2"/>
  <c r="D38" i="2"/>
  <c r="E33" i="2"/>
  <c r="AE33" i="2" s="1"/>
  <c r="M31" i="2" l="1"/>
  <c r="AA31" i="2"/>
  <c r="W33" i="2"/>
  <c r="AL33" i="2"/>
  <c r="L31" i="2"/>
  <c r="Z31" i="2"/>
  <c r="Q28" i="2"/>
  <c r="V33" i="2"/>
  <c r="AK33" i="2"/>
  <c r="K31" i="2"/>
  <c r="AL31" i="2"/>
  <c r="F47" i="2"/>
  <c r="U33" i="2"/>
  <c r="F43" i="2"/>
  <c r="AF38" i="2"/>
  <c r="AG38" i="2"/>
  <c r="H38" i="2"/>
  <c r="I38" i="2"/>
  <c r="AM34" i="2"/>
  <c r="AB25" i="2"/>
  <c r="Q27" i="2"/>
  <c r="AM25" i="2"/>
  <c r="J31" i="2"/>
  <c r="AK31" i="2"/>
  <c r="T33" i="2"/>
  <c r="Q34" i="2"/>
  <c r="I31" i="2"/>
  <c r="AJ31" i="2"/>
  <c r="S33" i="2"/>
  <c r="AB27" i="2"/>
  <c r="H31" i="2"/>
  <c r="AI31" i="2"/>
  <c r="AA33" i="2"/>
  <c r="P31" i="2"/>
  <c r="AH31" i="2"/>
  <c r="Z33" i="2"/>
  <c r="F44" i="2"/>
  <c r="AE39" i="2"/>
  <c r="AK39" i="2"/>
  <c r="AD39" i="2"/>
  <c r="AF39" i="2"/>
  <c r="AG39" i="2"/>
  <c r="AH39" i="2"/>
  <c r="AI39" i="2"/>
  <c r="AJ39" i="2"/>
  <c r="AL39" i="2"/>
  <c r="S39" i="2"/>
  <c r="T39" i="2"/>
  <c r="U39" i="2"/>
  <c r="V39" i="2"/>
  <c r="X39" i="2"/>
  <c r="Z39" i="2"/>
  <c r="AA39" i="2"/>
  <c r="W39" i="2"/>
  <c r="Y39" i="2"/>
  <c r="H39" i="2"/>
  <c r="I39" i="2"/>
  <c r="J39" i="2"/>
  <c r="K39" i="2"/>
  <c r="L39" i="2"/>
  <c r="M39" i="2"/>
  <c r="N39" i="2"/>
  <c r="O39" i="2"/>
  <c r="P39" i="2"/>
  <c r="O31" i="2"/>
  <c r="AG31" i="2"/>
  <c r="K33" i="2"/>
  <c r="Y33" i="2"/>
  <c r="N31" i="2"/>
  <c r="AE31" i="2"/>
  <c r="J33" i="2"/>
  <c r="X33" i="2"/>
  <c r="Y31" i="2"/>
  <c r="AD31" i="2"/>
  <c r="I33" i="2"/>
  <c r="AJ33" i="2"/>
  <c r="X31" i="2"/>
  <c r="AF31" i="2"/>
  <c r="H33" i="2"/>
  <c r="AI33" i="2"/>
  <c r="AM27" i="2"/>
  <c r="AM28" i="2"/>
  <c r="F45" i="2"/>
  <c r="W31" i="2"/>
  <c r="F41" i="2"/>
  <c r="AL36" i="2"/>
  <c r="U36" i="2"/>
  <c r="V36" i="2"/>
  <c r="H36" i="2"/>
  <c r="P36" i="2"/>
  <c r="P33" i="2"/>
  <c r="AH33" i="2"/>
  <c r="V31" i="2"/>
  <c r="O33" i="2"/>
  <c r="AG33" i="2"/>
  <c r="AB34" i="2"/>
  <c r="AL32" i="2"/>
  <c r="L32" i="2"/>
  <c r="AI32" i="2"/>
  <c r="AF32" i="2"/>
  <c r="M32" i="2"/>
  <c r="AG32" i="2"/>
  <c r="N32" i="2"/>
  <c r="S32" i="2"/>
  <c r="O32" i="2"/>
  <c r="T32" i="2"/>
  <c r="P32" i="2"/>
  <c r="U32" i="2"/>
  <c r="V32" i="2"/>
  <c r="W32" i="2"/>
  <c r="Y32" i="2"/>
  <c r="Z32" i="2"/>
  <c r="AD32" i="2"/>
  <c r="AM32" i="2" s="1"/>
  <c r="AA32" i="2"/>
  <c r="AE32" i="2"/>
  <c r="X32" i="2"/>
  <c r="AJ32" i="2"/>
  <c r="H32" i="2"/>
  <c r="AH32" i="2"/>
  <c r="I32" i="2"/>
  <c r="AK32" i="2"/>
  <c r="K32" i="2"/>
  <c r="J32" i="2"/>
  <c r="U31" i="2"/>
  <c r="AB31" i="2" s="1"/>
  <c r="N33" i="2"/>
  <c r="AF33" i="2"/>
  <c r="AM33" i="2" s="1"/>
  <c r="W30" i="2"/>
  <c r="X30" i="2"/>
  <c r="Y30" i="2"/>
  <c r="O30" i="2"/>
  <c r="AF30" i="2"/>
  <c r="AA30" i="2"/>
  <c r="AG30" i="2"/>
  <c r="Z30" i="2"/>
  <c r="AI30" i="2"/>
  <c r="H30" i="2"/>
  <c r="AL30" i="2"/>
  <c r="I30" i="2"/>
  <c r="AD30" i="2"/>
  <c r="AM30" i="2" s="1"/>
  <c r="J30" i="2"/>
  <c r="S30" i="2"/>
  <c r="AE30" i="2"/>
  <c r="K30" i="2"/>
  <c r="AH30" i="2"/>
  <c r="L30" i="2"/>
  <c r="M30" i="2"/>
  <c r="AJ30" i="2"/>
  <c r="AK30" i="2"/>
  <c r="N30" i="2"/>
  <c r="U30" i="2"/>
  <c r="T30" i="2"/>
  <c r="P30" i="2"/>
  <c r="V30" i="2"/>
  <c r="Q25" i="2"/>
  <c r="AM26" i="2"/>
  <c r="M33" i="2"/>
  <c r="AB28" i="2"/>
  <c r="D41" i="2"/>
  <c r="E36" i="2"/>
  <c r="W36" i="2" s="1"/>
  <c r="D42" i="2"/>
  <c r="E37" i="2"/>
  <c r="D49" i="2"/>
  <c r="E44" i="2"/>
  <c r="D40" i="2"/>
  <c r="E35" i="2"/>
  <c r="D43" i="2"/>
  <c r="E38" i="2"/>
  <c r="AH38" i="2" s="1"/>
  <c r="O36" i="2" l="1"/>
  <c r="S36" i="2"/>
  <c r="AM31" i="2"/>
  <c r="P38" i="2"/>
  <c r="AE38" i="2"/>
  <c r="Q30" i="2"/>
  <c r="AB32" i="2"/>
  <c r="N36" i="2"/>
  <c r="AI36" i="2"/>
  <c r="O38" i="2"/>
  <c r="AL38" i="2"/>
  <c r="F52" i="2"/>
  <c r="M36" i="2"/>
  <c r="AJ36" i="2"/>
  <c r="Q39" i="2"/>
  <c r="AM39" i="2"/>
  <c r="X38" i="2"/>
  <c r="AK38" i="2"/>
  <c r="Q32" i="2"/>
  <c r="L36" i="2"/>
  <c r="AH36" i="2"/>
  <c r="Z38" i="2"/>
  <c r="AD38" i="2"/>
  <c r="Y35" i="2"/>
  <c r="Z35" i="2"/>
  <c r="AA35" i="2"/>
  <c r="T35" i="2"/>
  <c r="AI35" i="2"/>
  <c r="S35" i="2"/>
  <c r="AD35" i="2"/>
  <c r="U35" i="2"/>
  <c r="AE35" i="2"/>
  <c r="J35" i="2"/>
  <c r="AF35" i="2"/>
  <c r="K35" i="2"/>
  <c r="AG35" i="2"/>
  <c r="L35" i="2"/>
  <c r="AH35" i="2"/>
  <c r="M35" i="2"/>
  <c r="I35" i="2"/>
  <c r="X35" i="2"/>
  <c r="AJ35" i="2"/>
  <c r="N35" i="2"/>
  <c r="W35" i="2"/>
  <c r="AK35" i="2"/>
  <c r="O35" i="2"/>
  <c r="AL35" i="2"/>
  <c r="P35" i="2"/>
  <c r="V35" i="2"/>
  <c r="H35" i="2"/>
  <c r="K36" i="2"/>
  <c r="AG36" i="2"/>
  <c r="Y38" i="2"/>
  <c r="F48" i="2"/>
  <c r="X43" i="2"/>
  <c r="Y43" i="2"/>
  <c r="J36" i="2"/>
  <c r="Q36" i="2" s="1"/>
  <c r="AE36" i="2"/>
  <c r="F49" i="2"/>
  <c r="AH44" i="2"/>
  <c r="AL44" i="2"/>
  <c r="AD44" i="2"/>
  <c r="AE44" i="2"/>
  <c r="AF44" i="2"/>
  <c r="AG44" i="2"/>
  <c r="AI44" i="2"/>
  <c r="AJ44" i="2"/>
  <c r="AK44" i="2"/>
  <c r="U44" i="2"/>
  <c r="V44" i="2"/>
  <c r="W44" i="2"/>
  <c r="X44" i="2"/>
  <c r="Y44" i="2"/>
  <c r="AA44" i="2"/>
  <c r="S44" i="2"/>
  <c r="T44" i="2"/>
  <c r="Z44" i="2"/>
  <c r="I44" i="2"/>
  <c r="J44" i="2"/>
  <c r="K44" i="2"/>
  <c r="L44" i="2"/>
  <c r="M44" i="2"/>
  <c r="N44" i="2"/>
  <c r="O44" i="2"/>
  <c r="P44" i="2"/>
  <c r="H44" i="2"/>
  <c r="W38" i="2"/>
  <c r="I36" i="2"/>
  <c r="AD36" i="2"/>
  <c r="V38" i="2"/>
  <c r="F50" i="2"/>
  <c r="U38" i="2"/>
  <c r="Z36" i="2"/>
  <c r="AK36" i="2"/>
  <c r="T38" i="2"/>
  <c r="AF37" i="2"/>
  <c r="I37" i="2"/>
  <c r="AH37" i="2"/>
  <c r="J37" i="2"/>
  <c r="AI37" i="2"/>
  <c r="K37" i="2"/>
  <c r="AE37" i="2"/>
  <c r="AJ37" i="2"/>
  <c r="L37" i="2"/>
  <c r="AK37" i="2"/>
  <c r="M37" i="2"/>
  <c r="AL37" i="2"/>
  <c r="N37" i="2"/>
  <c r="H37" i="2"/>
  <c r="T37" i="2"/>
  <c r="O37" i="2"/>
  <c r="U37" i="2"/>
  <c r="P37" i="2"/>
  <c r="V37" i="2"/>
  <c r="W37" i="2"/>
  <c r="X37" i="2"/>
  <c r="Z37" i="2"/>
  <c r="S37" i="2"/>
  <c r="AG37" i="2"/>
  <c r="Y37" i="2"/>
  <c r="AD37" i="2"/>
  <c r="AA37" i="2"/>
  <c r="T36" i="2"/>
  <c r="AF36" i="2"/>
  <c r="N38" i="2"/>
  <c r="S38" i="2"/>
  <c r="AA36" i="2"/>
  <c r="F46" i="2"/>
  <c r="AJ41" i="2"/>
  <c r="X41" i="2"/>
  <c r="Y41" i="2"/>
  <c r="Z41" i="2"/>
  <c r="AA41" i="2"/>
  <c r="K41" i="2"/>
  <c r="L41" i="2"/>
  <c r="M38" i="2"/>
  <c r="AA38" i="2"/>
  <c r="Y36" i="2"/>
  <c r="Q33" i="2"/>
  <c r="AB39" i="2"/>
  <c r="Q31" i="2"/>
  <c r="L38" i="2"/>
  <c r="AJ38" i="2"/>
  <c r="AB30" i="2"/>
  <c r="X36" i="2"/>
  <c r="K38" i="2"/>
  <c r="AI38" i="2"/>
  <c r="AB33" i="2"/>
  <c r="J38" i="2"/>
  <c r="Q38" i="2" s="1"/>
  <c r="D48" i="2"/>
  <c r="E43" i="2"/>
  <c r="S43" i="2" s="1"/>
  <c r="D45" i="2"/>
  <c r="E40" i="2"/>
  <c r="D47" i="2"/>
  <c r="E42" i="2"/>
  <c r="D54" i="2"/>
  <c r="E49" i="2"/>
  <c r="D46" i="2"/>
  <c r="E41" i="2"/>
  <c r="AI41" i="2" s="1"/>
  <c r="F51" i="2" l="1"/>
  <c r="U46" i="2"/>
  <c r="V46" i="2"/>
  <c r="F55" i="2"/>
  <c r="AB44" i="2"/>
  <c r="F54" i="2"/>
  <c r="AK49" i="2"/>
  <c r="AD49" i="2"/>
  <c r="AE49" i="2"/>
  <c r="AF49" i="2"/>
  <c r="AG49" i="2"/>
  <c r="AH49" i="2"/>
  <c r="AI49" i="2"/>
  <c r="AJ49" i="2"/>
  <c r="AL49" i="2"/>
  <c r="X49" i="2"/>
  <c r="Y49" i="2"/>
  <c r="Z49" i="2"/>
  <c r="AA49" i="2"/>
  <c r="S49" i="2"/>
  <c r="AB49" i="2" s="1"/>
  <c r="T49" i="2"/>
  <c r="U49" i="2"/>
  <c r="V49" i="2"/>
  <c r="W49" i="2"/>
  <c r="L49" i="2"/>
  <c r="M49" i="2"/>
  <c r="N49" i="2"/>
  <c r="O49" i="2"/>
  <c r="P49" i="2"/>
  <c r="H49" i="2"/>
  <c r="I49" i="2"/>
  <c r="J49" i="2"/>
  <c r="K49" i="2"/>
  <c r="Z43" i="2"/>
  <c r="Q37" i="2"/>
  <c r="W43" i="2"/>
  <c r="Q35" i="2"/>
  <c r="Y40" i="2"/>
  <c r="K40" i="2"/>
  <c r="Z40" i="2"/>
  <c r="L40" i="2"/>
  <c r="AJ40" i="2"/>
  <c r="AA40" i="2"/>
  <c r="S40" i="2"/>
  <c r="T40" i="2"/>
  <c r="AI40" i="2"/>
  <c r="U40" i="2"/>
  <c r="J40" i="2"/>
  <c r="W40" i="2"/>
  <c r="AL40" i="2"/>
  <c r="V40" i="2"/>
  <c r="AK40" i="2"/>
  <c r="X40" i="2"/>
  <c r="AD40" i="2"/>
  <c r="M40" i="2"/>
  <c r="AE40" i="2"/>
  <c r="N40" i="2"/>
  <c r="AF40" i="2"/>
  <c r="O40" i="2"/>
  <c r="I40" i="2"/>
  <c r="AG40" i="2"/>
  <c r="P40" i="2"/>
  <c r="AH40" i="2"/>
  <c r="H40" i="2"/>
  <c r="V41" i="2"/>
  <c r="P43" i="2"/>
  <c r="V43" i="2"/>
  <c r="F57" i="2"/>
  <c r="P41" i="2"/>
  <c r="T41" i="2"/>
  <c r="Q44" i="2"/>
  <c r="O43" i="2"/>
  <c r="T43" i="2"/>
  <c r="AB43" i="2" s="1"/>
  <c r="AE42" i="2"/>
  <c r="L42" i="2"/>
  <c r="AF42" i="2"/>
  <c r="M42" i="2"/>
  <c r="AG42" i="2"/>
  <c r="N42" i="2"/>
  <c r="AH42" i="2"/>
  <c r="O42" i="2"/>
  <c r="AI42" i="2"/>
  <c r="P42" i="2"/>
  <c r="AK42" i="2"/>
  <c r="H42" i="2"/>
  <c r="AD42" i="2"/>
  <c r="W42" i="2"/>
  <c r="I42" i="2"/>
  <c r="X42" i="2"/>
  <c r="J42" i="2"/>
  <c r="Y42" i="2"/>
  <c r="K42" i="2"/>
  <c r="Z42" i="2"/>
  <c r="AA42" i="2"/>
  <c r="S42" i="2"/>
  <c r="AB42" i="2" s="1"/>
  <c r="V42" i="2"/>
  <c r="U42" i="2"/>
  <c r="AL42" i="2"/>
  <c r="AJ42" i="2"/>
  <c r="T42" i="2"/>
  <c r="O41" i="2"/>
  <c r="S41" i="2"/>
  <c r="N43" i="2"/>
  <c r="AL43" i="2"/>
  <c r="N41" i="2"/>
  <c r="AL41" i="2"/>
  <c r="AM37" i="2"/>
  <c r="M43" i="2"/>
  <c r="AK43" i="2"/>
  <c r="AM35" i="2"/>
  <c r="M41" i="2"/>
  <c r="AK41" i="2"/>
  <c r="L43" i="2"/>
  <c r="AJ43" i="2"/>
  <c r="AB35" i="2"/>
  <c r="K43" i="2"/>
  <c r="AI43" i="2"/>
  <c r="J43" i="2"/>
  <c r="AH43" i="2"/>
  <c r="AM36" i="2"/>
  <c r="J41" i="2"/>
  <c r="AG41" i="2"/>
  <c r="I43" i="2"/>
  <c r="AF43" i="2"/>
  <c r="AB37" i="2"/>
  <c r="I41" i="2"/>
  <c r="AF41" i="2"/>
  <c r="H43" i="2"/>
  <c r="AE43" i="2"/>
  <c r="AH41" i="2"/>
  <c r="AE41" i="2"/>
  <c r="AM44" i="2"/>
  <c r="AA43" i="2"/>
  <c r="AD43" i="2"/>
  <c r="AB38" i="2"/>
  <c r="H41" i="2"/>
  <c r="W41" i="2"/>
  <c r="AD41" i="2"/>
  <c r="U43" i="2"/>
  <c r="AG43" i="2"/>
  <c r="AM38" i="2"/>
  <c r="AB36" i="2"/>
  <c r="U41" i="2"/>
  <c r="F53" i="2"/>
  <c r="AL48" i="2"/>
  <c r="Z48" i="2"/>
  <c r="AA48" i="2"/>
  <c r="N48" i="2"/>
  <c r="D52" i="2"/>
  <c r="E47" i="2"/>
  <c r="D50" i="2"/>
  <c r="E45" i="2"/>
  <c r="D51" i="2"/>
  <c r="E46" i="2"/>
  <c r="AA46" i="2" s="1"/>
  <c r="D59" i="2"/>
  <c r="E54" i="2"/>
  <c r="D53" i="2"/>
  <c r="E48" i="2"/>
  <c r="AD48" i="2" s="1"/>
  <c r="V48" i="2" l="1"/>
  <c r="F58" i="2"/>
  <c r="U53" i="2"/>
  <c r="V53" i="2"/>
  <c r="P53" i="2"/>
  <c r="Q43" i="2"/>
  <c r="W46" i="2"/>
  <c r="AH47" i="2"/>
  <c r="P47" i="2"/>
  <c r="AI47" i="2"/>
  <c r="H47" i="2"/>
  <c r="AJ47" i="2"/>
  <c r="I47" i="2"/>
  <c r="AK47" i="2"/>
  <c r="J47" i="2"/>
  <c r="N47" i="2"/>
  <c r="AL47" i="2"/>
  <c r="K47" i="2"/>
  <c r="Z47" i="2"/>
  <c r="L47" i="2"/>
  <c r="AA47" i="2"/>
  <c r="M47" i="2"/>
  <c r="AF47" i="2"/>
  <c r="S47" i="2"/>
  <c r="T47" i="2"/>
  <c r="U47" i="2"/>
  <c r="AE47" i="2"/>
  <c r="V47" i="2"/>
  <c r="X47" i="2"/>
  <c r="Y47" i="2"/>
  <c r="AD47" i="2"/>
  <c r="W47" i="2"/>
  <c r="AG47" i="2"/>
  <c r="O47" i="2"/>
  <c r="AM49" i="2"/>
  <c r="P46" i="2"/>
  <c r="T46" i="2"/>
  <c r="F60" i="2"/>
  <c r="Y48" i="2"/>
  <c r="U48" i="2"/>
  <c r="O46" i="2"/>
  <c r="S46" i="2"/>
  <c r="AB46" i="2" s="1"/>
  <c r="P48" i="2"/>
  <c r="T48" i="2"/>
  <c r="AM40" i="2"/>
  <c r="F59" i="2"/>
  <c r="AD54" i="2"/>
  <c r="AE54" i="2"/>
  <c r="AF54" i="2"/>
  <c r="AG54" i="2"/>
  <c r="AH54" i="2"/>
  <c r="AI54" i="2"/>
  <c r="AJ54" i="2"/>
  <c r="AK54" i="2"/>
  <c r="AL54" i="2"/>
  <c r="AA54" i="2"/>
  <c r="S54" i="2"/>
  <c r="T54" i="2"/>
  <c r="U54" i="2"/>
  <c r="V54" i="2"/>
  <c r="W54" i="2"/>
  <c r="X54" i="2"/>
  <c r="Y54" i="2"/>
  <c r="Z54" i="2"/>
  <c r="O54" i="2"/>
  <c r="P54" i="2"/>
  <c r="H54" i="2"/>
  <c r="Q54" i="2" s="1"/>
  <c r="I54" i="2"/>
  <c r="J54" i="2"/>
  <c r="K54" i="2"/>
  <c r="L54" i="2"/>
  <c r="M54" i="2"/>
  <c r="N54" i="2"/>
  <c r="N46" i="2"/>
  <c r="AK46" i="2"/>
  <c r="O48" i="2"/>
  <c r="S48" i="2"/>
  <c r="AM41" i="2"/>
  <c r="M46" i="2"/>
  <c r="AJ46" i="2"/>
  <c r="F62" i="2"/>
  <c r="L46" i="2"/>
  <c r="AI46" i="2"/>
  <c r="M48" i="2"/>
  <c r="AK48" i="2"/>
  <c r="Q41" i="2"/>
  <c r="K46" i="2"/>
  <c r="AH46" i="2"/>
  <c r="AE45" i="2"/>
  <c r="AA45" i="2"/>
  <c r="AD45" i="2"/>
  <c r="Y45" i="2"/>
  <c r="Z45" i="2"/>
  <c r="AF45" i="2"/>
  <c r="P45" i="2"/>
  <c r="AG45" i="2"/>
  <c r="H45" i="2"/>
  <c r="AH45" i="2"/>
  <c r="I45" i="2"/>
  <c r="AI45" i="2"/>
  <c r="J45" i="2"/>
  <c r="AJ45" i="2"/>
  <c r="K45" i="2"/>
  <c r="AK45" i="2"/>
  <c r="L45" i="2"/>
  <c r="AL45" i="2"/>
  <c r="M45" i="2"/>
  <c r="T45" i="2"/>
  <c r="N45" i="2"/>
  <c r="U45" i="2"/>
  <c r="O45" i="2"/>
  <c r="V45" i="2"/>
  <c r="X45" i="2"/>
  <c r="W45" i="2"/>
  <c r="S45" i="2"/>
  <c r="J46" i="2"/>
  <c r="AG46" i="2"/>
  <c r="K48" i="2"/>
  <c r="AH48" i="2"/>
  <c r="AM43" i="2"/>
  <c r="AB41" i="2"/>
  <c r="AM42" i="2"/>
  <c r="I46" i="2"/>
  <c r="AE46" i="2"/>
  <c r="Q42" i="2"/>
  <c r="Q40" i="2"/>
  <c r="H46" i="2"/>
  <c r="Q46" i="2" s="1"/>
  <c r="AD46" i="2"/>
  <c r="AM46" i="2" s="1"/>
  <c r="J48" i="2"/>
  <c r="AF48" i="2"/>
  <c r="Z46" i="2"/>
  <c r="AL46" i="2"/>
  <c r="AG48" i="2"/>
  <c r="H48" i="2"/>
  <c r="AE48" i="2"/>
  <c r="AM48" i="2" s="1"/>
  <c r="Q49" i="2"/>
  <c r="Y46" i="2"/>
  <c r="AF46" i="2"/>
  <c r="AI48" i="2"/>
  <c r="X48" i="2"/>
  <c r="AJ48" i="2"/>
  <c r="X46" i="2"/>
  <c r="F56" i="2"/>
  <c r="AI51" i="2"/>
  <c r="AD51" i="2"/>
  <c r="AH51" i="2"/>
  <c r="AJ51" i="2"/>
  <c r="AL51" i="2"/>
  <c r="V51" i="2"/>
  <c r="W51" i="2"/>
  <c r="X51" i="2"/>
  <c r="Y51" i="2"/>
  <c r="Z51" i="2"/>
  <c r="S51" i="2"/>
  <c r="T51" i="2"/>
  <c r="U51" i="2"/>
  <c r="AA51" i="2"/>
  <c r="K51" i="2"/>
  <c r="L51" i="2"/>
  <c r="M51" i="2"/>
  <c r="N51" i="2"/>
  <c r="P51" i="2"/>
  <c r="H51" i="2"/>
  <c r="I51" i="2"/>
  <c r="L48" i="2"/>
  <c r="I48" i="2"/>
  <c r="W48" i="2"/>
  <c r="AB40" i="2"/>
  <c r="D64" i="2"/>
  <c r="E59" i="2"/>
  <c r="D56" i="2"/>
  <c r="E51" i="2"/>
  <c r="AE51" i="2" s="1"/>
  <c r="D55" i="2"/>
  <c r="E50" i="2"/>
  <c r="D58" i="2"/>
  <c r="E53" i="2"/>
  <c r="S53" i="2" s="1"/>
  <c r="D57" i="2"/>
  <c r="E52" i="2"/>
  <c r="Q45" i="2" l="1"/>
  <c r="W53" i="2"/>
  <c r="AB51" i="2"/>
  <c r="AB54" i="2"/>
  <c r="O53" i="2"/>
  <c r="T53" i="2"/>
  <c r="AB53" i="2" s="1"/>
  <c r="N53" i="2"/>
  <c r="AL53" i="2"/>
  <c r="M53" i="2"/>
  <c r="AK53" i="2"/>
  <c r="AM45" i="2"/>
  <c r="L53" i="2"/>
  <c r="AJ53" i="2"/>
  <c r="F65" i="2"/>
  <c r="F61" i="2"/>
  <c r="AE56" i="2"/>
  <c r="M56" i="2"/>
  <c r="K53" i="2"/>
  <c r="AI53" i="2"/>
  <c r="AM47" i="2"/>
  <c r="J53" i="2"/>
  <c r="AH53" i="2"/>
  <c r="I53" i="2"/>
  <c r="AF53" i="2"/>
  <c r="AL52" i="2"/>
  <c r="M52" i="2"/>
  <c r="AK52" i="2"/>
  <c r="N52" i="2"/>
  <c r="U52" i="2"/>
  <c r="O52" i="2"/>
  <c r="V52" i="2"/>
  <c r="P52" i="2"/>
  <c r="W52" i="2"/>
  <c r="AI52" i="2"/>
  <c r="S52" i="2"/>
  <c r="T52" i="2"/>
  <c r="J52" i="2"/>
  <c r="X52" i="2"/>
  <c r="Y52" i="2"/>
  <c r="AF52" i="2"/>
  <c r="Z52" i="2"/>
  <c r="AD52" i="2"/>
  <c r="AA52" i="2"/>
  <c r="AE52" i="2"/>
  <c r="H52" i="2"/>
  <c r="AH52" i="2"/>
  <c r="AG52" i="2"/>
  <c r="I52" i="2"/>
  <c r="AJ52" i="2"/>
  <c r="L52" i="2"/>
  <c r="K52" i="2"/>
  <c r="O51" i="2"/>
  <c r="AK51" i="2"/>
  <c r="H53" i="2"/>
  <c r="AE53" i="2"/>
  <c r="Q48" i="2"/>
  <c r="F67" i="2"/>
  <c r="Z53" i="2"/>
  <c r="AD53" i="2"/>
  <c r="Q47" i="2"/>
  <c r="AA53" i="2"/>
  <c r="AG53" i="2"/>
  <c r="AG51" i="2"/>
  <c r="AM54" i="2"/>
  <c r="Y53" i="2"/>
  <c r="F63" i="2"/>
  <c r="W58" i="2"/>
  <c r="X58" i="2"/>
  <c r="M58" i="2"/>
  <c r="J58" i="2"/>
  <c r="I58" i="2"/>
  <c r="AF51" i="2"/>
  <c r="AM51" i="2" s="1"/>
  <c r="AB45" i="2"/>
  <c r="F64" i="2"/>
  <c r="AG59" i="2"/>
  <c r="AE59" i="2"/>
  <c r="AF59" i="2"/>
  <c r="AH59" i="2"/>
  <c r="AI59" i="2"/>
  <c r="AJ59" i="2"/>
  <c r="AK59" i="2"/>
  <c r="AL59" i="2"/>
  <c r="AD59" i="2"/>
  <c r="V59" i="2"/>
  <c r="W59" i="2"/>
  <c r="Y59" i="2"/>
  <c r="Z59" i="2"/>
  <c r="AA59" i="2"/>
  <c r="S59" i="2"/>
  <c r="T59" i="2"/>
  <c r="X59" i="2"/>
  <c r="U59" i="2"/>
  <c r="H59" i="2"/>
  <c r="I59" i="2"/>
  <c r="J59" i="2"/>
  <c r="K59" i="2"/>
  <c r="L59" i="2"/>
  <c r="M59" i="2"/>
  <c r="N59" i="2"/>
  <c r="O59" i="2"/>
  <c r="P59" i="2"/>
  <c r="X53" i="2"/>
  <c r="AE50" i="2"/>
  <c r="H50" i="2"/>
  <c r="AF50" i="2"/>
  <c r="I50" i="2"/>
  <c r="AG50" i="2"/>
  <c r="J50" i="2"/>
  <c r="AI50" i="2"/>
  <c r="K50" i="2"/>
  <c r="AJ50" i="2"/>
  <c r="L50" i="2"/>
  <c r="Z50" i="2"/>
  <c r="AK50" i="2"/>
  <c r="M50" i="2"/>
  <c r="AL50" i="2"/>
  <c r="N50" i="2"/>
  <c r="S50" i="2"/>
  <c r="AB50" i="2" s="1"/>
  <c r="O50" i="2"/>
  <c r="W50" i="2"/>
  <c r="P50" i="2"/>
  <c r="AH50" i="2"/>
  <c r="X50" i="2"/>
  <c r="Y50" i="2"/>
  <c r="U50" i="2"/>
  <c r="AA50" i="2"/>
  <c r="T50" i="2"/>
  <c r="AD50" i="2"/>
  <c r="V50" i="2"/>
  <c r="J51" i="2"/>
  <c r="Q51" i="2" s="1"/>
  <c r="AB48" i="2"/>
  <c r="AB47" i="2"/>
  <c r="D61" i="2"/>
  <c r="E56" i="2"/>
  <c r="AG56" i="2" s="1"/>
  <c r="D60" i="2"/>
  <c r="E55" i="2"/>
  <c r="D62" i="2"/>
  <c r="E57" i="2"/>
  <c r="D63" i="2"/>
  <c r="E58" i="2"/>
  <c r="S58" i="2" s="1"/>
  <c r="D69" i="2"/>
  <c r="E64" i="2"/>
  <c r="AK55" i="2" l="1"/>
  <c r="Y55" i="2"/>
  <c r="AD55" i="2"/>
  <c r="H55" i="2"/>
  <c r="AF55" i="2"/>
  <c r="I55" i="2"/>
  <c r="AG55" i="2"/>
  <c r="J55" i="2"/>
  <c r="AH55" i="2"/>
  <c r="K55" i="2"/>
  <c r="AI55" i="2"/>
  <c r="L55" i="2"/>
  <c r="W55" i="2"/>
  <c r="AJ55" i="2"/>
  <c r="M55" i="2"/>
  <c r="AL55" i="2"/>
  <c r="N55" i="2"/>
  <c r="S55" i="2"/>
  <c r="O55" i="2"/>
  <c r="T55" i="2"/>
  <c r="P55" i="2"/>
  <c r="U55" i="2"/>
  <c r="Z55" i="2"/>
  <c r="AA55" i="2"/>
  <c r="V55" i="2"/>
  <c r="AE55" i="2"/>
  <c r="X55" i="2"/>
  <c r="Q50" i="2"/>
  <c r="Y58" i="2"/>
  <c r="AM52" i="2"/>
  <c r="N56" i="2"/>
  <c r="AF56" i="2"/>
  <c r="F70" i="2"/>
  <c r="H58" i="2"/>
  <c r="AL58" i="2"/>
  <c r="X56" i="2"/>
  <c r="AL56" i="2"/>
  <c r="AD56" i="2"/>
  <c r="P58" i="2"/>
  <c r="AK58" i="2"/>
  <c r="AM53" i="2"/>
  <c r="Q53" i="2"/>
  <c r="V56" i="2"/>
  <c r="F66" i="2"/>
  <c r="AJ61" i="2"/>
  <c r="AK61" i="2"/>
  <c r="J61" i="2"/>
  <c r="K61" i="2"/>
  <c r="AM59" i="2"/>
  <c r="O58" i="2"/>
  <c r="AI58" i="2"/>
  <c r="U56" i="2"/>
  <c r="N58" i="2"/>
  <c r="AH58" i="2"/>
  <c r="T56" i="2"/>
  <c r="AG58" i="2"/>
  <c r="AB52" i="2"/>
  <c r="S56" i="2"/>
  <c r="W56" i="2"/>
  <c r="L58" i="2"/>
  <c r="AF58" i="2"/>
  <c r="AA56" i="2"/>
  <c r="K58" i="2"/>
  <c r="L56" i="2"/>
  <c r="Z56" i="2"/>
  <c r="AE58" i="2"/>
  <c r="AA58" i="2"/>
  <c r="AD58" i="2"/>
  <c r="K56" i="2"/>
  <c r="Y56" i="2"/>
  <c r="Q59" i="2"/>
  <c r="Z58" i="2"/>
  <c r="AJ58" i="2"/>
  <c r="J56" i="2"/>
  <c r="AK56" i="2"/>
  <c r="V58" i="2"/>
  <c r="F68" i="2"/>
  <c r="U63" i="2"/>
  <c r="V63" i="2"/>
  <c r="I56" i="2"/>
  <c r="AJ56" i="2"/>
  <c r="U58" i="2"/>
  <c r="Q52" i="2"/>
  <c r="H56" i="2"/>
  <c r="AI56" i="2"/>
  <c r="F69" i="2"/>
  <c r="AD64" i="2"/>
  <c r="AJ64" i="2"/>
  <c r="AE64" i="2"/>
  <c r="AF64" i="2"/>
  <c r="AG64" i="2"/>
  <c r="AH64" i="2"/>
  <c r="AI64" i="2"/>
  <c r="AK64" i="2"/>
  <c r="AL64" i="2"/>
  <c r="Y64" i="2"/>
  <c r="W64" i="2"/>
  <c r="X64" i="2"/>
  <c r="Z64" i="2"/>
  <c r="AA64" i="2"/>
  <c r="S64" i="2"/>
  <c r="T64" i="2"/>
  <c r="V64" i="2"/>
  <c r="U64" i="2"/>
  <c r="H64" i="2"/>
  <c r="I64" i="2"/>
  <c r="J64" i="2"/>
  <c r="K64" i="2"/>
  <c r="L64" i="2"/>
  <c r="M64" i="2"/>
  <c r="N64" i="2"/>
  <c r="O64" i="2"/>
  <c r="P64" i="2"/>
  <c r="T58" i="2"/>
  <c r="AB58" i="2" s="1"/>
  <c r="P56" i="2"/>
  <c r="AH56" i="2"/>
  <c r="F72" i="2"/>
  <c r="AM50" i="2"/>
  <c r="Y57" i="2"/>
  <c r="N57" i="2"/>
  <c r="T57" i="2"/>
  <c r="U57" i="2"/>
  <c r="AD57" i="2"/>
  <c r="V57" i="2"/>
  <c r="O57" i="2"/>
  <c r="W57" i="2"/>
  <c r="AI57" i="2"/>
  <c r="Z57" i="2"/>
  <c r="AE57" i="2"/>
  <c r="AA57" i="2"/>
  <c r="AF57" i="2"/>
  <c r="H57" i="2"/>
  <c r="AG57" i="2"/>
  <c r="I57" i="2"/>
  <c r="AH57" i="2"/>
  <c r="J57" i="2"/>
  <c r="AJ57" i="2"/>
  <c r="K57" i="2"/>
  <c r="AK57" i="2"/>
  <c r="L57" i="2"/>
  <c r="S57" i="2"/>
  <c r="AL57" i="2"/>
  <c r="M57" i="2"/>
  <c r="X57" i="2"/>
  <c r="P57" i="2"/>
  <c r="AB59" i="2"/>
  <c r="O56" i="2"/>
  <c r="D68" i="2"/>
  <c r="E63" i="2"/>
  <c r="AF63" i="2" s="1"/>
  <c r="D67" i="2"/>
  <c r="E62" i="2"/>
  <c r="D74" i="2"/>
  <c r="E69" i="2"/>
  <c r="D65" i="2"/>
  <c r="E60" i="2"/>
  <c r="D66" i="2"/>
  <c r="E61" i="2"/>
  <c r="AD61" i="2" s="1"/>
  <c r="Q56" i="2" l="1"/>
  <c r="W63" i="2"/>
  <c r="F73" i="2"/>
  <c r="AA68" i="2"/>
  <c r="L61" i="2"/>
  <c r="AL61" i="2"/>
  <c r="T63" i="2"/>
  <c r="AB56" i="2"/>
  <c r="I61" i="2"/>
  <c r="AI61" i="2"/>
  <c r="AL62" i="2"/>
  <c r="Z62" i="2"/>
  <c r="W62" i="2"/>
  <c r="AD62" i="2"/>
  <c r="H62" i="2"/>
  <c r="AE62" i="2"/>
  <c r="I62" i="2"/>
  <c r="AG62" i="2"/>
  <c r="J62" i="2"/>
  <c r="AH62" i="2"/>
  <c r="K62" i="2"/>
  <c r="AI62" i="2"/>
  <c r="L62" i="2"/>
  <c r="AJ62" i="2"/>
  <c r="M62" i="2"/>
  <c r="AK62" i="2"/>
  <c r="N62" i="2"/>
  <c r="S62" i="2"/>
  <c r="O62" i="2"/>
  <c r="T62" i="2"/>
  <c r="P62" i="2"/>
  <c r="U62" i="2"/>
  <c r="X62" i="2"/>
  <c r="AA62" i="2"/>
  <c r="V62" i="2"/>
  <c r="AF62" i="2"/>
  <c r="Y62" i="2"/>
  <c r="S63" i="2"/>
  <c r="H61" i="2"/>
  <c r="AH61" i="2"/>
  <c r="Q57" i="2"/>
  <c r="M63" i="2"/>
  <c r="AA63" i="2"/>
  <c r="P61" i="2"/>
  <c r="AG61" i="2"/>
  <c r="L63" i="2"/>
  <c r="Z63" i="2"/>
  <c r="Z61" i="2"/>
  <c r="AF61" i="2"/>
  <c r="K63" i="2"/>
  <c r="AE63" i="2"/>
  <c r="AA61" i="2"/>
  <c r="AE61" i="2"/>
  <c r="AM61" i="2" s="1"/>
  <c r="J63" i="2"/>
  <c r="AD63" i="2"/>
  <c r="Y61" i="2"/>
  <c r="F71" i="2"/>
  <c r="Z66" i="2"/>
  <c r="I63" i="2"/>
  <c r="AL63" i="2"/>
  <c r="AM58" i="2"/>
  <c r="X61" i="2"/>
  <c r="H63" i="2"/>
  <c r="AK63" i="2"/>
  <c r="W61" i="2"/>
  <c r="Q64" i="2"/>
  <c r="P63" i="2"/>
  <c r="AJ63" i="2"/>
  <c r="V61" i="2"/>
  <c r="Q55" i="2"/>
  <c r="AB57" i="2"/>
  <c r="O63" i="2"/>
  <c r="AI63" i="2"/>
  <c r="S61" i="2"/>
  <c r="AB61" i="2" s="1"/>
  <c r="AM55" i="2"/>
  <c r="AM64" i="2"/>
  <c r="N63" i="2"/>
  <c r="AH63" i="2"/>
  <c r="O61" i="2"/>
  <c r="U61" i="2"/>
  <c r="AB55" i="2"/>
  <c r="AH60" i="2"/>
  <c r="Z60" i="2"/>
  <c r="AD60" i="2"/>
  <c r="AA60" i="2"/>
  <c r="AE60" i="2"/>
  <c r="I60" i="2"/>
  <c r="AF60" i="2"/>
  <c r="J60" i="2"/>
  <c r="AG60" i="2"/>
  <c r="K60" i="2"/>
  <c r="AI60" i="2"/>
  <c r="L60" i="2"/>
  <c r="AJ60" i="2"/>
  <c r="M60" i="2"/>
  <c r="AK60" i="2"/>
  <c r="N60" i="2"/>
  <c r="AL60" i="2"/>
  <c r="O60" i="2"/>
  <c r="X60" i="2"/>
  <c r="U60" i="2"/>
  <c r="P60" i="2"/>
  <c r="T60" i="2"/>
  <c r="V60" i="2"/>
  <c r="H60" i="2"/>
  <c r="W60" i="2"/>
  <c r="S60" i="2"/>
  <c r="AB60" i="2" s="1"/>
  <c r="Y60" i="2"/>
  <c r="AM57" i="2"/>
  <c r="F74" i="2"/>
  <c r="AD69" i="2"/>
  <c r="AE69" i="2"/>
  <c r="AF69" i="2"/>
  <c r="AG69" i="2"/>
  <c r="AH69" i="2"/>
  <c r="AI69" i="2"/>
  <c r="AJ69" i="2"/>
  <c r="AK69" i="2"/>
  <c r="AL69" i="2"/>
  <c r="T69" i="2"/>
  <c r="U69" i="2"/>
  <c r="S69" i="2"/>
  <c r="V69" i="2"/>
  <c r="W69" i="2"/>
  <c r="X69" i="2"/>
  <c r="Y69" i="2"/>
  <c r="Z69" i="2"/>
  <c r="AA69" i="2"/>
  <c r="H69" i="2"/>
  <c r="I69" i="2"/>
  <c r="J69" i="2"/>
  <c r="K69" i="2"/>
  <c r="L69" i="2"/>
  <c r="M69" i="2"/>
  <c r="N69" i="2"/>
  <c r="O69" i="2"/>
  <c r="P69" i="2"/>
  <c r="Y63" i="2"/>
  <c r="AG63" i="2"/>
  <c r="N61" i="2"/>
  <c r="T61" i="2"/>
  <c r="AM56" i="2"/>
  <c r="F75" i="2"/>
  <c r="Q58" i="2"/>
  <c r="F77" i="2"/>
  <c r="AB64" i="2"/>
  <c r="X63" i="2"/>
  <c r="M61" i="2"/>
  <c r="D70" i="2"/>
  <c r="E65" i="2"/>
  <c r="D79" i="2"/>
  <c r="E74" i="2"/>
  <c r="D72" i="2"/>
  <c r="E67" i="2"/>
  <c r="D71" i="2"/>
  <c r="E66" i="2"/>
  <c r="AA66" i="2" s="1"/>
  <c r="D73" i="2"/>
  <c r="E68" i="2"/>
  <c r="S68" i="2" s="1"/>
  <c r="P66" i="2" l="1"/>
  <c r="P68" i="2"/>
  <c r="Z68" i="2"/>
  <c r="Q60" i="2"/>
  <c r="O66" i="2"/>
  <c r="W66" i="2"/>
  <c r="O68" i="2"/>
  <c r="U68" i="2"/>
  <c r="Y66" i="2"/>
  <c r="N66" i="2"/>
  <c r="AL66" i="2"/>
  <c r="N68" i="2"/>
  <c r="AI68" i="2"/>
  <c r="M66" i="2"/>
  <c r="AK66" i="2"/>
  <c r="M68" i="2"/>
  <c r="AJ68" i="2"/>
  <c r="AB69" i="2"/>
  <c r="L66" i="2"/>
  <c r="AJ66" i="2"/>
  <c r="L68" i="2"/>
  <c r="AH68" i="2"/>
  <c r="K66" i="2"/>
  <c r="AI66" i="2"/>
  <c r="Q62" i="2"/>
  <c r="K68" i="2"/>
  <c r="AG68" i="2"/>
  <c r="J66" i="2"/>
  <c r="AH66" i="2"/>
  <c r="AM62" i="2"/>
  <c r="J68" i="2"/>
  <c r="AF68" i="2"/>
  <c r="AM60" i="2"/>
  <c r="I66" i="2"/>
  <c r="AG66" i="2"/>
  <c r="I68" i="2"/>
  <c r="AE68" i="2"/>
  <c r="H66" i="2"/>
  <c r="AF66" i="2"/>
  <c r="AB62" i="2"/>
  <c r="H68" i="2"/>
  <c r="AD68" i="2"/>
  <c r="Q69" i="2"/>
  <c r="V66" i="2"/>
  <c r="AE66" i="2"/>
  <c r="X68" i="2"/>
  <c r="AL68" i="2"/>
  <c r="Y67" i="2"/>
  <c r="AD67" i="2"/>
  <c r="Z67" i="2"/>
  <c r="AE67" i="2"/>
  <c r="AA67" i="2"/>
  <c r="U67" i="2"/>
  <c r="AF67" i="2"/>
  <c r="J67" i="2"/>
  <c r="AG67" i="2"/>
  <c r="K67" i="2"/>
  <c r="T67" i="2"/>
  <c r="AH67" i="2"/>
  <c r="L67" i="2"/>
  <c r="AI67" i="2"/>
  <c r="M67" i="2"/>
  <c r="AJ67" i="2"/>
  <c r="N67" i="2"/>
  <c r="AK67" i="2"/>
  <c r="O67" i="2"/>
  <c r="AL67" i="2"/>
  <c r="P67" i="2"/>
  <c r="V67" i="2"/>
  <c r="H67" i="2"/>
  <c r="W67" i="2"/>
  <c r="I67" i="2"/>
  <c r="S67" i="2"/>
  <c r="X67" i="2"/>
  <c r="X66" i="2"/>
  <c r="AD66" i="2"/>
  <c r="AM66" i="2" s="1"/>
  <c r="Y68" i="2"/>
  <c r="AK68" i="2"/>
  <c r="F80" i="2"/>
  <c r="AM69" i="2"/>
  <c r="Q63" i="2"/>
  <c r="U66" i="2"/>
  <c r="F76" i="2"/>
  <c r="X71" i="2"/>
  <c r="W68" i="2"/>
  <c r="F78" i="2"/>
  <c r="AF73" i="2"/>
  <c r="H73" i="2"/>
  <c r="F79" i="2"/>
  <c r="AE74" i="2"/>
  <c r="AF74" i="2"/>
  <c r="AG74" i="2"/>
  <c r="AH74" i="2"/>
  <c r="AI74" i="2"/>
  <c r="AJ74" i="2"/>
  <c r="AK74" i="2"/>
  <c r="AL74" i="2"/>
  <c r="AD74" i="2"/>
  <c r="W74" i="2"/>
  <c r="X74" i="2"/>
  <c r="S74" i="2"/>
  <c r="T74" i="2"/>
  <c r="U74" i="2"/>
  <c r="V74" i="2"/>
  <c r="Y74" i="2"/>
  <c r="Z74" i="2"/>
  <c r="AA74" i="2"/>
  <c r="K74" i="2"/>
  <c r="L74" i="2"/>
  <c r="M74" i="2"/>
  <c r="N74" i="2"/>
  <c r="O74" i="2"/>
  <c r="P74" i="2"/>
  <c r="H74" i="2"/>
  <c r="I74" i="2"/>
  <c r="J74" i="2"/>
  <c r="T66" i="2"/>
  <c r="V68" i="2"/>
  <c r="S66" i="2"/>
  <c r="AB66" i="2" s="1"/>
  <c r="AM63" i="2"/>
  <c r="Q61" i="2"/>
  <c r="T68" i="2"/>
  <c r="AB68" i="2" s="1"/>
  <c r="V65" i="2"/>
  <c r="W65" i="2"/>
  <c r="AF65" i="2"/>
  <c r="Z65" i="2"/>
  <c r="T65" i="2"/>
  <c r="AG65" i="2"/>
  <c r="AA65" i="2"/>
  <c r="AH65" i="2"/>
  <c r="L65" i="2"/>
  <c r="AI65" i="2"/>
  <c r="M65" i="2"/>
  <c r="AJ65" i="2"/>
  <c r="N65" i="2"/>
  <c r="AK65" i="2"/>
  <c r="O65" i="2"/>
  <c r="AL65" i="2"/>
  <c r="P65" i="2"/>
  <c r="AD65" i="2"/>
  <c r="H65" i="2"/>
  <c r="S65" i="2"/>
  <c r="AE65" i="2"/>
  <c r="I65" i="2"/>
  <c r="X65" i="2"/>
  <c r="J65" i="2"/>
  <c r="Y65" i="2"/>
  <c r="K65" i="2"/>
  <c r="U65" i="2"/>
  <c r="F82" i="2"/>
  <c r="AB63" i="2"/>
  <c r="D78" i="2"/>
  <c r="E73" i="2"/>
  <c r="AH73" i="2" s="1"/>
  <c r="D76" i="2"/>
  <c r="E71" i="2"/>
  <c r="AE71" i="2" s="1"/>
  <c r="D77" i="2"/>
  <c r="E72" i="2"/>
  <c r="D84" i="2"/>
  <c r="E79" i="2"/>
  <c r="D75" i="2"/>
  <c r="E70" i="2"/>
  <c r="I73" i="2" l="1"/>
  <c r="AG73" i="2"/>
  <c r="Y71" i="2"/>
  <c r="AD71" i="2"/>
  <c r="F85" i="2"/>
  <c r="S73" i="2"/>
  <c r="AE73" i="2"/>
  <c r="W71" i="2"/>
  <c r="AB65" i="2"/>
  <c r="T73" i="2"/>
  <c r="AD73" i="2"/>
  <c r="V71" i="2"/>
  <c r="Q65" i="2"/>
  <c r="AA73" i="2"/>
  <c r="F83" i="2"/>
  <c r="AI78" i="2"/>
  <c r="K78" i="2"/>
  <c r="U71" i="2"/>
  <c r="U70" i="2"/>
  <c r="V70" i="2"/>
  <c r="H70" i="2"/>
  <c r="W70" i="2"/>
  <c r="AK70" i="2"/>
  <c r="X70" i="2"/>
  <c r="AI70" i="2"/>
  <c r="Z70" i="2"/>
  <c r="AD70" i="2"/>
  <c r="N70" i="2"/>
  <c r="AJ70" i="2"/>
  <c r="Y70" i="2"/>
  <c r="O70" i="2"/>
  <c r="AL70" i="2"/>
  <c r="P70" i="2"/>
  <c r="AE70" i="2"/>
  <c r="I70" i="2"/>
  <c r="AF70" i="2"/>
  <c r="J70" i="2"/>
  <c r="T70" i="2"/>
  <c r="AG70" i="2"/>
  <c r="K70" i="2"/>
  <c r="AH70" i="2"/>
  <c r="L70" i="2"/>
  <c r="AA70" i="2"/>
  <c r="M70" i="2"/>
  <c r="S70" i="2"/>
  <c r="AM65" i="2"/>
  <c r="Z73" i="2"/>
  <c r="T71" i="2"/>
  <c r="AM68" i="2"/>
  <c r="Y73" i="2"/>
  <c r="P71" i="2"/>
  <c r="Z71" i="2"/>
  <c r="AB67" i="2"/>
  <c r="Q68" i="2"/>
  <c r="W73" i="2"/>
  <c r="O71" i="2"/>
  <c r="S71" i="2"/>
  <c r="F84" i="2"/>
  <c r="AH79" i="2"/>
  <c r="AI79" i="2"/>
  <c r="AJ79" i="2"/>
  <c r="AK79" i="2"/>
  <c r="AL79" i="2"/>
  <c r="AD79" i="2"/>
  <c r="AE79" i="2"/>
  <c r="AF79" i="2"/>
  <c r="AG79" i="2"/>
  <c r="Z79" i="2"/>
  <c r="AA79" i="2"/>
  <c r="Y79" i="2"/>
  <c r="S79" i="2"/>
  <c r="T79" i="2"/>
  <c r="U79" i="2"/>
  <c r="V79" i="2"/>
  <c r="X79" i="2"/>
  <c r="W79" i="2"/>
  <c r="N79" i="2"/>
  <c r="O79" i="2"/>
  <c r="P79" i="2"/>
  <c r="H79" i="2"/>
  <c r="I79" i="2"/>
  <c r="J79" i="2"/>
  <c r="K79" i="2"/>
  <c r="L79" i="2"/>
  <c r="M79" i="2"/>
  <c r="V73" i="2"/>
  <c r="N71" i="2"/>
  <c r="AL71" i="2"/>
  <c r="F81" i="2"/>
  <c r="AF76" i="2"/>
  <c r="I76" i="2"/>
  <c r="W72" i="2"/>
  <c r="AG72" i="2"/>
  <c r="X72" i="2"/>
  <c r="AH72" i="2"/>
  <c r="AA72" i="2"/>
  <c r="AL72" i="2"/>
  <c r="P72" i="2"/>
  <c r="AI72" i="2"/>
  <c r="M72" i="2"/>
  <c r="U72" i="2"/>
  <c r="AJ72" i="2"/>
  <c r="N72" i="2"/>
  <c r="AK72" i="2"/>
  <c r="O72" i="2"/>
  <c r="I72" i="2"/>
  <c r="AD72" i="2"/>
  <c r="H72" i="2"/>
  <c r="AE72" i="2"/>
  <c r="AF72" i="2"/>
  <c r="J72" i="2"/>
  <c r="T72" i="2"/>
  <c r="Y72" i="2"/>
  <c r="L72" i="2"/>
  <c r="V72" i="2"/>
  <c r="Z72" i="2"/>
  <c r="K72" i="2"/>
  <c r="S72" i="2"/>
  <c r="P73" i="2"/>
  <c r="U73" i="2"/>
  <c r="M71" i="2"/>
  <c r="AK71" i="2"/>
  <c r="Q67" i="2"/>
  <c r="Q66" i="2"/>
  <c r="O73" i="2"/>
  <c r="X73" i="2"/>
  <c r="L71" i="2"/>
  <c r="AJ71" i="2"/>
  <c r="N73" i="2"/>
  <c r="AL73" i="2"/>
  <c r="K71" i="2"/>
  <c r="AI71" i="2"/>
  <c r="AB74" i="2"/>
  <c r="M73" i="2"/>
  <c r="AK73" i="2"/>
  <c r="J71" i="2"/>
  <c r="AH71" i="2"/>
  <c r="L73" i="2"/>
  <c r="AJ73" i="2"/>
  <c r="I71" i="2"/>
  <c r="AG71" i="2"/>
  <c r="K73" i="2"/>
  <c r="AI73" i="2"/>
  <c r="H71" i="2"/>
  <c r="Q71" i="2" s="1"/>
  <c r="AF71" i="2"/>
  <c r="AM67" i="2"/>
  <c r="F87" i="2"/>
  <c r="Q74" i="2"/>
  <c r="AM74" i="2"/>
  <c r="J73" i="2"/>
  <c r="Q73" i="2" s="1"/>
  <c r="AA71" i="2"/>
  <c r="D82" i="2"/>
  <c r="E77" i="2"/>
  <c r="D81" i="2"/>
  <c r="E76" i="2"/>
  <c r="AG76" i="2" s="1"/>
  <c r="D80" i="2"/>
  <c r="E75" i="2"/>
  <c r="D89" i="2"/>
  <c r="E84" i="2"/>
  <c r="D83" i="2"/>
  <c r="E78" i="2"/>
  <c r="AJ78" i="2" s="1"/>
  <c r="AA76" i="2" l="1"/>
  <c r="AE76" i="2"/>
  <c r="AM70" i="2"/>
  <c r="J78" i="2"/>
  <c r="AH78" i="2"/>
  <c r="Z76" i="2"/>
  <c r="AD76" i="2"/>
  <c r="F89" i="2"/>
  <c r="AK84" i="2"/>
  <c r="AL84" i="2"/>
  <c r="AD84" i="2"/>
  <c r="AE84" i="2"/>
  <c r="AF84" i="2"/>
  <c r="AG84" i="2"/>
  <c r="AH84" i="2"/>
  <c r="AI84" i="2"/>
  <c r="AJ84" i="2"/>
  <c r="S84" i="2"/>
  <c r="T84" i="2"/>
  <c r="U84" i="2"/>
  <c r="V84" i="2"/>
  <c r="W84" i="2"/>
  <c r="X84" i="2"/>
  <c r="Y84" i="2"/>
  <c r="Z84" i="2"/>
  <c r="AA84" i="2"/>
  <c r="H84" i="2"/>
  <c r="I84" i="2"/>
  <c r="J84" i="2"/>
  <c r="K84" i="2"/>
  <c r="L84" i="2"/>
  <c r="M84" i="2"/>
  <c r="N84" i="2"/>
  <c r="O84" i="2"/>
  <c r="P84" i="2"/>
  <c r="I78" i="2"/>
  <c r="AG78" i="2"/>
  <c r="Y76" i="2"/>
  <c r="F86" i="2"/>
  <c r="AE81" i="2"/>
  <c r="I81" i="2"/>
  <c r="AB71" i="2"/>
  <c r="H78" i="2"/>
  <c r="AF78" i="2"/>
  <c r="X76" i="2"/>
  <c r="Z78" i="2"/>
  <c r="AE78" i="2"/>
  <c r="W76" i="2"/>
  <c r="AB79" i="2"/>
  <c r="Y78" i="2"/>
  <c r="AD78" i="2"/>
  <c r="T76" i="2"/>
  <c r="X78" i="2"/>
  <c r="F88" i="2"/>
  <c r="AD83" i="2"/>
  <c r="Z83" i="2"/>
  <c r="Q72" i="2"/>
  <c r="S76" i="2"/>
  <c r="AB76" i="2" s="1"/>
  <c r="Q70" i="2"/>
  <c r="W78" i="2"/>
  <c r="AM72" i="2"/>
  <c r="H76" i="2"/>
  <c r="Q76" i="2" s="1"/>
  <c r="V76" i="2"/>
  <c r="V78" i="2"/>
  <c r="P76" i="2"/>
  <c r="U76" i="2"/>
  <c r="U78" i="2"/>
  <c r="O76" i="2"/>
  <c r="AL76" i="2"/>
  <c r="AA78" i="2"/>
  <c r="AM73" i="2"/>
  <c r="N76" i="2"/>
  <c r="AK76" i="2"/>
  <c r="P78" i="2"/>
  <c r="T78" i="2"/>
  <c r="F90" i="2"/>
  <c r="M76" i="2"/>
  <c r="AJ76" i="2"/>
  <c r="Q79" i="2"/>
  <c r="AM79" i="2"/>
  <c r="O78" i="2"/>
  <c r="S78" i="2"/>
  <c r="AB78" i="2" s="1"/>
  <c r="AM71" i="2"/>
  <c r="AB72" i="2"/>
  <c r="L76" i="2"/>
  <c r="AI76" i="2"/>
  <c r="N78" i="2"/>
  <c r="AL78" i="2"/>
  <c r="Y77" i="2"/>
  <c r="Z77" i="2"/>
  <c r="S77" i="2"/>
  <c r="AB77" i="2" s="1"/>
  <c r="P77" i="2"/>
  <c r="AA77" i="2"/>
  <c r="U77" i="2"/>
  <c r="W77" i="2"/>
  <c r="AJ77" i="2"/>
  <c r="AK77" i="2"/>
  <c r="V77" i="2"/>
  <c r="N77" i="2"/>
  <c r="AL77" i="2"/>
  <c r="AD77" i="2"/>
  <c r="H77" i="2"/>
  <c r="T77" i="2"/>
  <c r="AE77" i="2"/>
  <c r="I77" i="2"/>
  <c r="AF77" i="2"/>
  <c r="J77" i="2"/>
  <c r="AG77" i="2"/>
  <c r="K77" i="2"/>
  <c r="AH77" i="2"/>
  <c r="L77" i="2"/>
  <c r="AI77" i="2"/>
  <c r="M77" i="2"/>
  <c r="X77" i="2"/>
  <c r="O77" i="2"/>
  <c r="K76" i="2"/>
  <c r="AH76" i="2"/>
  <c r="M78" i="2"/>
  <c r="AK78" i="2"/>
  <c r="AL75" i="2"/>
  <c r="U75" i="2"/>
  <c r="AD75" i="2"/>
  <c r="T75" i="2"/>
  <c r="AE75" i="2"/>
  <c r="H75" i="2"/>
  <c r="AF75" i="2"/>
  <c r="I75" i="2"/>
  <c r="AA75" i="2"/>
  <c r="AG75" i="2"/>
  <c r="J75" i="2"/>
  <c r="AH75" i="2"/>
  <c r="K75" i="2"/>
  <c r="AI75" i="2"/>
  <c r="L75" i="2"/>
  <c r="AJ75" i="2"/>
  <c r="M75" i="2"/>
  <c r="AK75" i="2"/>
  <c r="N75" i="2"/>
  <c r="V75" i="2"/>
  <c r="O75" i="2"/>
  <c r="W75" i="2"/>
  <c r="P75" i="2"/>
  <c r="X75" i="2"/>
  <c r="Y75" i="2"/>
  <c r="Z75" i="2"/>
  <c r="S75" i="2"/>
  <c r="F92" i="2"/>
  <c r="J76" i="2"/>
  <c r="AB70" i="2"/>
  <c r="L78" i="2"/>
  <c r="AB73" i="2"/>
  <c r="D94" i="2"/>
  <c r="E89" i="2"/>
  <c r="D85" i="2"/>
  <c r="E80" i="2"/>
  <c r="D87" i="2"/>
  <c r="E82" i="2"/>
  <c r="D86" i="2"/>
  <c r="E81" i="2"/>
  <c r="X81" i="2" s="1"/>
  <c r="D88" i="2"/>
  <c r="E83" i="2"/>
  <c r="AE83" i="2" s="1"/>
  <c r="AB75" i="2" l="1"/>
  <c r="X83" i="2"/>
  <c r="F93" i="2"/>
  <c r="U88" i="2"/>
  <c r="H81" i="2"/>
  <c r="AD81" i="2"/>
  <c r="AM81" i="2" s="1"/>
  <c r="F95" i="2"/>
  <c r="U83" i="2"/>
  <c r="P81" i="2"/>
  <c r="AL81" i="2"/>
  <c r="T83" i="2"/>
  <c r="O81" i="2"/>
  <c r="AK81" i="2"/>
  <c r="S83" i="2"/>
  <c r="AM78" i="2"/>
  <c r="N81" i="2"/>
  <c r="AJ81" i="2"/>
  <c r="AA83" i="2"/>
  <c r="M81" i="2"/>
  <c r="AI81" i="2"/>
  <c r="Q84" i="2"/>
  <c r="AM84" i="2"/>
  <c r="Q75" i="2"/>
  <c r="I83" i="2"/>
  <c r="W83" i="2"/>
  <c r="L81" i="2"/>
  <c r="AH81" i="2"/>
  <c r="H83" i="2"/>
  <c r="V83" i="2"/>
  <c r="W81" i="2"/>
  <c r="AG81" i="2"/>
  <c r="P83" i="2"/>
  <c r="AL83" i="2"/>
  <c r="Z81" i="2"/>
  <c r="AF81" i="2"/>
  <c r="F94" i="2"/>
  <c r="AD89" i="2"/>
  <c r="AE89" i="2"/>
  <c r="AF89" i="2"/>
  <c r="AG89" i="2"/>
  <c r="AH89" i="2"/>
  <c r="AI89" i="2"/>
  <c r="AJ89" i="2"/>
  <c r="AK89" i="2"/>
  <c r="AL89" i="2"/>
  <c r="Z89" i="2"/>
  <c r="AA89" i="2"/>
  <c r="S89" i="2"/>
  <c r="T89" i="2"/>
  <c r="U89" i="2"/>
  <c r="V89" i="2"/>
  <c r="W89" i="2"/>
  <c r="Y89" i="2"/>
  <c r="X89" i="2"/>
  <c r="H89" i="2"/>
  <c r="I89" i="2"/>
  <c r="J89" i="2"/>
  <c r="K89" i="2"/>
  <c r="L89" i="2"/>
  <c r="M89" i="2"/>
  <c r="N89" i="2"/>
  <c r="O89" i="2"/>
  <c r="P89" i="2"/>
  <c r="AM75" i="2"/>
  <c r="O83" i="2"/>
  <c r="AK83" i="2"/>
  <c r="V81" i="2"/>
  <c r="F91" i="2"/>
  <c r="AM76" i="2"/>
  <c r="N83" i="2"/>
  <c r="AJ83" i="2"/>
  <c r="U81" i="2"/>
  <c r="M83" i="2"/>
  <c r="AI83" i="2"/>
  <c r="T81" i="2"/>
  <c r="F97" i="2"/>
  <c r="Y82" i="2"/>
  <c r="AF82" i="2"/>
  <c r="AG82" i="2"/>
  <c r="AD82" i="2"/>
  <c r="Z82" i="2"/>
  <c r="I82" i="2"/>
  <c r="AE82" i="2"/>
  <c r="AA82" i="2"/>
  <c r="H82" i="2"/>
  <c r="L82" i="2"/>
  <c r="AH82" i="2"/>
  <c r="J82" i="2"/>
  <c r="AI82" i="2"/>
  <c r="K82" i="2"/>
  <c r="AJ82" i="2"/>
  <c r="X82" i="2"/>
  <c r="AL82" i="2"/>
  <c r="M82" i="2"/>
  <c r="V82" i="2"/>
  <c r="AK82" i="2"/>
  <c r="N82" i="2"/>
  <c r="S82" i="2"/>
  <c r="O82" i="2"/>
  <c r="T82" i="2"/>
  <c r="P82" i="2"/>
  <c r="U82" i="2"/>
  <c r="W82" i="2"/>
  <c r="L83" i="2"/>
  <c r="AH83" i="2"/>
  <c r="Q78" i="2"/>
  <c r="S81" i="2"/>
  <c r="Q77" i="2"/>
  <c r="K83" i="2"/>
  <c r="AG83" i="2"/>
  <c r="AA81" i="2"/>
  <c r="AM77" i="2"/>
  <c r="J83" i="2"/>
  <c r="AF83" i="2"/>
  <c r="AM83" i="2" s="1"/>
  <c r="K81" i="2"/>
  <c r="Y81" i="2"/>
  <c r="AB84" i="2"/>
  <c r="U80" i="2"/>
  <c r="V80" i="2"/>
  <c r="W80" i="2"/>
  <c r="X80" i="2"/>
  <c r="Y80" i="2"/>
  <c r="AD80" i="2"/>
  <c r="Z80" i="2"/>
  <c r="AE80" i="2"/>
  <c r="AA80" i="2"/>
  <c r="AF80" i="2"/>
  <c r="H80" i="2"/>
  <c r="AG80" i="2"/>
  <c r="I80" i="2"/>
  <c r="AH80" i="2"/>
  <c r="J80" i="2"/>
  <c r="AI80" i="2"/>
  <c r="K80" i="2"/>
  <c r="AJ80" i="2"/>
  <c r="L80" i="2"/>
  <c r="P80" i="2"/>
  <c r="AK80" i="2"/>
  <c r="M80" i="2"/>
  <c r="AL80" i="2"/>
  <c r="N80" i="2"/>
  <c r="S80" i="2"/>
  <c r="O80" i="2"/>
  <c r="T80" i="2"/>
  <c r="Y83" i="2"/>
  <c r="J81" i="2"/>
  <c r="D91" i="2"/>
  <c r="E86" i="2"/>
  <c r="AF86" i="2" s="1"/>
  <c r="D92" i="2"/>
  <c r="E87" i="2"/>
  <c r="D90" i="2"/>
  <c r="E85" i="2"/>
  <c r="D93" i="2"/>
  <c r="E88" i="2"/>
  <c r="V88" i="2" s="1"/>
  <c r="D99" i="2"/>
  <c r="E94" i="2"/>
  <c r="H86" i="2" l="1"/>
  <c r="AD86" i="2"/>
  <c r="Q81" i="2"/>
  <c r="T88" i="2"/>
  <c r="AB82" i="2"/>
  <c r="P86" i="2"/>
  <c r="AL86" i="2"/>
  <c r="L88" i="2"/>
  <c r="S88" i="2"/>
  <c r="F102" i="2"/>
  <c r="O86" i="2"/>
  <c r="AK86" i="2"/>
  <c r="Q89" i="2"/>
  <c r="K88" i="2"/>
  <c r="Y88" i="2"/>
  <c r="Q80" i="2"/>
  <c r="AM82" i="2"/>
  <c r="Z86" i="2"/>
  <c r="AJ86" i="2"/>
  <c r="J88" i="2"/>
  <c r="AF88" i="2"/>
  <c r="Y86" i="2"/>
  <c r="AI86" i="2"/>
  <c r="AM89" i="2"/>
  <c r="I88" i="2"/>
  <c r="AE88" i="2"/>
  <c r="AE86" i="2"/>
  <c r="AB80" i="2"/>
  <c r="X86" i="2"/>
  <c r="F96" i="2"/>
  <c r="AI91" i="2"/>
  <c r="L91" i="2"/>
  <c r="F99" i="2"/>
  <c r="AD94" i="2"/>
  <c r="AE94" i="2"/>
  <c r="AF94" i="2"/>
  <c r="AG94" i="2"/>
  <c r="AH94" i="2"/>
  <c r="AI94" i="2"/>
  <c r="AJ94" i="2"/>
  <c r="AK94" i="2"/>
  <c r="AL94" i="2"/>
  <c r="S94" i="2"/>
  <c r="T94" i="2"/>
  <c r="U94" i="2"/>
  <c r="V94" i="2"/>
  <c r="W94" i="2"/>
  <c r="X94" i="2"/>
  <c r="Y94" i="2"/>
  <c r="Z94" i="2"/>
  <c r="AA94" i="2"/>
  <c r="H94" i="2"/>
  <c r="I94" i="2"/>
  <c r="J94" i="2"/>
  <c r="K94" i="2"/>
  <c r="L94" i="2"/>
  <c r="M94" i="2"/>
  <c r="N94" i="2"/>
  <c r="O94" i="2"/>
  <c r="P94" i="2"/>
  <c r="H88" i="2"/>
  <c r="AD88" i="2"/>
  <c r="W86" i="2"/>
  <c r="P88" i="2"/>
  <c r="AL88" i="2"/>
  <c r="V86" i="2"/>
  <c r="O88" i="2"/>
  <c r="AK88" i="2"/>
  <c r="AM80" i="2"/>
  <c r="AB81" i="2"/>
  <c r="U86" i="2"/>
  <c r="N88" i="2"/>
  <c r="AJ88" i="2"/>
  <c r="T86" i="2"/>
  <c r="AB89" i="2"/>
  <c r="M88" i="2"/>
  <c r="AI88" i="2"/>
  <c r="M86" i="2"/>
  <c r="S86" i="2"/>
  <c r="AA88" i="2"/>
  <c r="AH88" i="2"/>
  <c r="N86" i="2"/>
  <c r="AA86" i="2"/>
  <c r="Z88" i="2"/>
  <c r="AG88" i="2"/>
  <c r="L86" i="2"/>
  <c r="AH86" i="2"/>
  <c r="AB83" i="2"/>
  <c r="X88" i="2"/>
  <c r="F98" i="2"/>
  <c r="AK93" i="2"/>
  <c r="V93" i="2"/>
  <c r="AF85" i="2"/>
  <c r="H85" i="2"/>
  <c r="AG85" i="2"/>
  <c r="I85" i="2"/>
  <c r="AH85" i="2"/>
  <c r="J85" i="2"/>
  <c r="AI85" i="2"/>
  <c r="K85" i="2"/>
  <c r="AJ85" i="2"/>
  <c r="L85" i="2"/>
  <c r="AE85" i="2"/>
  <c r="AK85" i="2"/>
  <c r="M85" i="2"/>
  <c r="AL85" i="2"/>
  <c r="N85" i="2"/>
  <c r="Y85" i="2"/>
  <c r="T85" i="2"/>
  <c r="O85" i="2"/>
  <c r="U85" i="2"/>
  <c r="P85" i="2"/>
  <c r="AA85" i="2"/>
  <c r="S85" i="2"/>
  <c r="V85" i="2"/>
  <c r="W85" i="2"/>
  <c r="X85" i="2"/>
  <c r="AD85" i="2"/>
  <c r="Z85" i="2"/>
  <c r="K86" i="2"/>
  <c r="AG86" i="2"/>
  <c r="Q83" i="2"/>
  <c r="W88" i="2"/>
  <c r="I86" i="2"/>
  <c r="AD87" i="2"/>
  <c r="Z87" i="2"/>
  <c r="AH87" i="2"/>
  <c r="K87" i="2"/>
  <c r="M87" i="2"/>
  <c r="X87" i="2"/>
  <c r="AE87" i="2"/>
  <c r="Y87" i="2"/>
  <c r="I87" i="2"/>
  <c r="AJ87" i="2"/>
  <c r="AF87" i="2"/>
  <c r="H87" i="2"/>
  <c r="AI87" i="2"/>
  <c r="L87" i="2"/>
  <c r="AG87" i="2"/>
  <c r="J87" i="2"/>
  <c r="AK87" i="2"/>
  <c r="AL87" i="2"/>
  <c r="N87" i="2"/>
  <c r="T87" i="2"/>
  <c r="S87" i="2"/>
  <c r="O87" i="2"/>
  <c r="AA87" i="2"/>
  <c r="P87" i="2"/>
  <c r="W87" i="2"/>
  <c r="U87" i="2"/>
  <c r="V87" i="2"/>
  <c r="Q82" i="2"/>
  <c r="J86" i="2"/>
  <c r="F100" i="2"/>
  <c r="D104" i="2"/>
  <c r="E99" i="2"/>
  <c r="D98" i="2"/>
  <c r="E93" i="2"/>
  <c r="AL93" i="2" s="1"/>
  <c r="D95" i="2"/>
  <c r="E90" i="2"/>
  <c r="D97" i="2"/>
  <c r="E92" i="2"/>
  <c r="D96" i="2"/>
  <c r="E91" i="2"/>
  <c r="AJ91" i="2" s="1"/>
  <c r="AB85" i="2" l="1"/>
  <c r="W93" i="2"/>
  <c r="AJ93" i="2"/>
  <c r="AB94" i="2"/>
  <c r="K91" i="2"/>
  <c r="AH91" i="2"/>
  <c r="AB87" i="2"/>
  <c r="U93" i="2"/>
  <c r="F103" i="2"/>
  <c r="AJ98" i="2"/>
  <c r="L98" i="2"/>
  <c r="J91" i="2"/>
  <c r="AG91" i="2"/>
  <c r="T93" i="2"/>
  <c r="I91" i="2"/>
  <c r="AF91" i="2"/>
  <c r="S93" i="2"/>
  <c r="H91" i="2"/>
  <c r="AE91" i="2"/>
  <c r="Q85" i="2"/>
  <c r="AA93" i="2"/>
  <c r="W91" i="2"/>
  <c r="AD91" i="2"/>
  <c r="AM91" i="2" s="1"/>
  <c r="AM87" i="2"/>
  <c r="Z93" i="2"/>
  <c r="X91" i="2"/>
  <c r="AL91" i="2"/>
  <c r="F107" i="2"/>
  <c r="AG92" i="2"/>
  <c r="J92" i="2"/>
  <c r="AH92" i="2"/>
  <c r="K92" i="2"/>
  <c r="AI92" i="2"/>
  <c r="L92" i="2"/>
  <c r="AJ92" i="2"/>
  <c r="M92" i="2"/>
  <c r="AK92" i="2"/>
  <c r="N92" i="2"/>
  <c r="I92" i="2"/>
  <c r="AL92" i="2"/>
  <c r="O92" i="2"/>
  <c r="U92" i="2"/>
  <c r="P92" i="2"/>
  <c r="S92" i="2"/>
  <c r="AB92" i="2" s="1"/>
  <c r="H92" i="2"/>
  <c r="T92" i="2"/>
  <c r="V92" i="2"/>
  <c r="W92" i="2"/>
  <c r="AF92" i="2"/>
  <c r="X92" i="2"/>
  <c r="Y92" i="2"/>
  <c r="AD92" i="2"/>
  <c r="AM92" i="2" s="1"/>
  <c r="Z92" i="2"/>
  <c r="AE92" i="2"/>
  <c r="AA92" i="2"/>
  <c r="O93" i="2"/>
  <c r="Y93" i="2"/>
  <c r="V91" i="2"/>
  <c r="F101" i="2"/>
  <c r="AD96" i="2"/>
  <c r="Z96" i="2"/>
  <c r="AB88" i="2"/>
  <c r="N93" i="2"/>
  <c r="X93" i="2"/>
  <c r="Q94" i="2"/>
  <c r="U91" i="2"/>
  <c r="Y90" i="2"/>
  <c r="AE90" i="2"/>
  <c r="Z90" i="2"/>
  <c r="AF90" i="2"/>
  <c r="AA90" i="2"/>
  <c r="AG90" i="2"/>
  <c r="K90" i="2"/>
  <c r="AH90" i="2"/>
  <c r="L90" i="2"/>
  <c r="AI90" i="2"/>
  <c r="M90" i="2"/>
  <c r="AJ90" i="2"/>
  <c r="N90" i="2"/>
  <c r="AK90" i="2"/>
  <c r="O90" i="2"/>
  <c r="AL90" i="2"/>
  <c r="P90" i="2"/>
  <c r="X90" i="2"/>
  <c r="AD90" i="2"/>
  <c r="H90" i="2"/>
  <c r="W90" i="2"/>
  <c r="I90" i="2"/>
  <c r="S90" i="2"/>
  <c r="J90" i="2"/>
  <c r="T90" i="2"/>
  <c r="U90" i="2"/>
  <c r="V90" i="2"/>
  <c r="F105" i="2"/>
  <c r="M93" i="2"/>
  <c r="AI93" i="2"/>
  <c r="T91" i="2"/>
  <c r="L93" i="2"/>
  <c r="AH93" i="2"/>
  <c r="AM94" i="2"/>
  <c r="S91" i="2"/>
  <c r="Q87" i="2"/>
  <c r="K93" i="2"/>
  <c r="AG93" i="2"/>
  <c r="F104" i="2"/>
  <c r="AD99" i="2"/>
  <c r="AE99" i="2"/>
  <c r="AF99" i="2"/>
  <c r="AG99" i="2"/>
  <c r="AH99" i="2"/>
  <c r="AI99" i="2"/>
  <c r="AJ99" i="2"/>
  <c r="AK99" i="2"/>
  <c r="AL99" i="2"/>
  <c r="V99" i="2"/>
  <c r="U99" i="2"/>
  <c r="W99" i="2"/>
  <c r="X99" i="2"/>
  <c r="Y99" i="2"/>
  <c r="Z99" i="2"/>
  <c r="AA99" i="2"/>
  <c r="T99" i="2"/>
  <c r="S99" i="2"/>
  <c r="J99" i="2"/>
  <c r="K99" i="2"/>
  <c r="L99" i="2"/>
  <c r="M99" i="2"/>
  <c r="N99" i="2"/>
  <c r="O99" i="2"/>
  <c r="P99" i="2"/>
  <c r="H99" i="2"/>
  <c r="I99" i="2"/>
  <c r="AA91" i="2"/>
  <c r="J93" i="2"/>
  <c r="AF93" i="2"/>
  <c r="P91" i="2"/>
  <c r="Z91" i="2"/>
  <c r="AM85" i="2"/>
  <c r="I93" i="2"/>
  <c r="AE93" i="2"/>
  <c r="AB86" i="2"/>
  <c r="O91" i="2"/>
  <c r="Y91" i="2"/>
  <c r="H93" i="2"/>
  <c r="Q93" i="2" s="1"/>
  <c r="AD93" i="2"/>
  <c r="AM88" i="2"/>
  <c r="N91" i="2"/>
  <c r="AK91" i="2"/>
  <c r="AM86" i="2"/>
  <c r="P93" i="2"/>
  <c r="Q88" i="2"/>
  <c r="M91" i="2"/>
  <c r="Q86" i="2"/>
  <c r="D100" i="2"/>
  <c r="E95" i="2"/>
  <c r="D103" i="2"/>
  <c r="E98" i="2"/>
  <c r="AK98" i="2" s="1"/>
  <c r="D101" i="2"/>
  <c r="E96" i="2"/>
  <c r="AE96" i="2" s="1"/>
  <c r="D102" i="2"/>
  <c r="E97" i="2"/>
  <c r="D109" i="2"/>
  <c r="E104" i="2"/>
  <c r="Y96" i="2" l="1"/>
  <c r="F106" i="2"/>
  <c r="W101" i="2"/>
  <c r="K98" i="2"/>
  <c r="AI98" i="2"/>
  <c r="X96" i="2"/>
  <c r="J98" i="2"/>
  <c r="AH98" i="2"/>
  <c r="AB91" i="2"/>
  <c r="W96" i="2"/>
  <c r="I98" i="2"/>
  <c r="AG98" i="2"/>
  <c r="V96" i="2"/>
  <c r="H98" i="2"/>
  <c r="AF98" i="2"/>
  <c r="Q99" i="2"/>
  <c r="F110" i="2"/>
  <c r="U96" i="2"/>
  <c r="Q91" i="2"/>
  <c r="AA98" i="2"/>
  <c r="AE98" i="2"/>
  <c r="P96" i="2"/>
  <c r="T96" i="2"/>
  <c r="AB93" i="2"/>
  <c r="Z98" i="2"/>
  <c r="AD98" i="2"/>
  <c r="AL97" i="2"/>
  <c r="P97" i="2"/>
  <c r="AE97" i="2"/>
  <c r="H97" i="2"/>
  <c r="AD97" i="2"/>
  <c r="I97" i="2"/>
  <c r="X97" i="2"/>
  <c r="J97" i="2"/>
  <c r="V97" i="2"/>
  <c r="K97" i="2"/>
  <c r="W97" i="2"/>
  <c r="Y97" i="2"/>
  <c r="Z97" i="2"/>
  <c r="AA97" i="2"/>
  <c r="S97" i="2"/>
  <c r="AF97" i="2"/>
  <c r="U97" i="2"/>
  <c r="O97" i="2"/>
  <c r="AG97" i="2"/>
  <c r="T97" i="2"/>
  <c r="AK97" i="2"/>
  <c r="AH97" i="2"/>
  <c r="L97" i="2"/>
  <c r="AI97" i="2"/>
  <c r="M97" i="2"/>
  <c r="AJ97" i="2"/>
  <c r="N97" i="2"/>
  <c r="AM93" i="2"/>
  <c r="O96" i="2"/>
  <c r="S96" i="2"/>
  <c r="Y98" i="2"/>
  <c r="F108" i="2"/>
  <c r="Z103" i="2"/>
  <c r="N96" i="2"/>
  <c r="AL96" i="2"/>
  <c r="X98" i="2"/>
  <c r="M96" i="2"/>
  <c r="AK96" i="2"/>
  <c r="W98" i="2"/>
  <c r="AB90" i="2"/>
  <c r="L96" i="2"/>
  <c r="AJ96" i="2"/>
  <c r="V98" i="2"/>
  <c r="K96" i="2"/>
  <c r="AI96" i="2"/>
  <c r="F112" i="2"/>
  <c r="U98" i="2"/>
  <c r="J96" i="2"/>
  <c r="AH96" i="2"/>
  <c r="P98" i="2"/>
  <c r="T98" i="2"/>
  <c r="Z95" i="2"/>
  <c r="L95" i="2"/>
  <c r="T95" i="2"/>
  <c r="AH95" i="2"/>
  <c r="W95" i="2"/>
  <c r="M95" i="2"/>
  <c r="X95" i="2"/>
  <c r="AA95" i="2"/>
  <c r="S95" i="2"/>
  <c r="Y95" i="2"/>
  <c r="V95" i="2"/>
  <c r="AG95" i="2"/>
  <c r="K95" i="2"/>
  <c r="AI95" i="2"/>
  <c r="U95" i="2"/>
  <c r="J95" i="2"/>
  <c r="AJ95" i="2"/>
  <c r="N95" i="2"/>
  <c r="AD95" i="2"/>
  <c r="I95" i="2"/>
  <c r="AK95" i="2"/>
  <c r="O95" i="2"/>
  <c r="AL95" i="2"/>
  <c r="AF95" i="2"/>
  <c r="P95" i="2"/>
  <c r="AE95" i="2"/>
  <c r="H95" i="2"/>
  <c r="AB99" i="2"/>
  <c r="Q90" i="2"/>
  <c r="I96" i="2"/>
  <c r="AG96" i="2"/>
  <c r="O98" i="2"/>
  <c r="S98" i="2"/>
  <c r="AM99" i="2"/>
  <c r="AM90" i="2"/>
  <c r="H96" i="2"/>
  <c r="AF96" i="2"/>
  <c r="AM96" i="2" s="1"/>
  <c r="N98" i="2"/>
  <c r="AL98" i="2"/>
  <c r="F109" i="2"/>
  <c r="AG104" i="2"/>
  <c r="AH104" i="2"/>
  <c r="AI104" i="2"/>
  <c r="AJ104" i="2"/>
  <c r="AK104" i="2"/>
  <c r="AL104" i="2"/>
  <c r="AD104" i="2"/>
  <c r="AE104" i="2"/>
  <c r="AF104" i="2"/>
  <c r="Y104" i="2"/>
  <c r="S104" i="2"/>
  <c r="T104" i="2"/>
  <c r="U104" i="2"/>
  <c r="V104" i="2"/>
  <c r="W104" i="2"/>
  <c r="X104" i="2"/>
  <c r="AA104" i="2"/>
  <c r="Z104" i="2"/>
  <c r="M104" i="2"/>
  <c r="N104" i="2"/>
  <c r="O104" i="2"/>
  <c r="P104" i="2"/>
  <c r="H104" i="2"/>
  <c r="I104" i="2"/>
  <c r="J104" i="2"/>
  <c r="K104" i="2"/>
  <c r="L104" i="2"/>
  <c r="AA96" i="2"/>
  <c r="Q92" i="2"/>
  <c r="M98" i="2"/>
  <c r="D114" i="2"/>
  <c r="E109" i="2"/>
  <c r="D107" i="2"/>
  <c r="E102" i="2"/>
  <c r="D106" i="2"/>
  <c r="E101" i="2"/>
  <c r="Y101" i="2" s="1"/>
  <c r="D108" i="2"/>
  <c r="E103" i="2"/>
  <c r="AE103" i="2" s="1"/>
  <c r="D105" i="2"/>
  <c r="E100" i="2"/>
  <c r="F114" i="2" l="1"/>
  <c r="AJ109" i="2"/>
  <c r="AK109" i="2"/>
  <c r="AL109" i="2"/>
  <c r="AD109" i="2"/>
  <c r="AF109" i="2"/>
  <c r="AG109" i="2"/>
  <c r="AE109" i="2"/>
  <c r="AH109" i="2"/>
  <c r="AI109" i="2"/>
  <c r="S109" i="2"/>
  <c r="T109" i="2"/>
  <c r="U109" i="2"/>
  <c r="V109" i="2"/>
  <c r="W109" i="2"/>
  <c r="X109" i="2"/>
  <c r="Y109" i="2"/>
  <c r="Z109" i="2"/>
  <c r="AA109" i="2"/>
  <c r="P109" i="2"/>
  <c r="H109" i="2"/>
  <c r="I109" i="2"/>
  <c r="J109" i="2"/>
  <c r="K109" i="2"/>
  <c r="L109" i="2"/>
  <c r="M109" i="2"/>
  <c r="N109" i="2"/>
  <c r="O109" i="2"/>
  <c r="AA103" i="2"/>
  <c r="AD103" i="2"/>
  <c r="X101" i="2"/>
  <c r="Y103" i="2"/>
  <c r="AB97" i="2"/>
  <c r="V101" i="2"/>
  <c r="X103" i="2"/>
  <c r="AB96" i="2"/>
  <c r="P101" i="2"/>
  <c r="U101" i="2"/>
  <c r="Q96" i="2"/>
  <c r="W103" i="2"/>
  <c r="O101" i="2"/>
  <c r="T101" i="2"/>
  <c r="AM95" i="2"/>
  <c r="V103" i="2"/>
  <c r="F115" i="2"/>
  <c r="N101" i="2"/>
  <c r="AL101" i="2"/>
  <c r="AB104" i="2"/>
  <c r="P103" i="2"/>
  <c r="U103" i="2"/>
  <c r="M101" i="2"/>
  <c r="AK101" i="2"/>
  <c r="F113" i="2"/>
  <c r="U108" i="2"/>
  <c r="AB98" i="2"/>
  <c r="O103" i="2"/>
  <c r="T103" i="2"/>
  <c r="L101" i="2"/>
  <c r="AJ101" i="2"/>
  <c r="N103" i="2"/>
  <c r="AK103" i="2"/>
  <c r="Q98" i="2"/>
  <c r="K101" i="2"/>
  <c r="AI101" i="2"/>
  <c r="F117" i="2"/>
  <c r="Q104" i="2"/>
  <c r="AM104" i="2"/>
  <c r="M103" i="2"/>
  <c r="AL103" i="2"/>
  <c r="J101" i="2"/>
  <c r="AH101" i="2"/>
  <c r="AM98" i="2"/>
  <c r="L103" i="2"/>
  <c r="AJ103" i="2"/>
  <c r="I101" i="2"/>
  <c r="AG101" i="2"/>
  <c r="K103" i="2"/>
  <c r="AI103" i="2"/>
  <c r="H101" i="2"/>
  <c r="Q101" i="2" s="1"/>
  <c r="AF101" i="2"/>
  <c r="AH100" i="2"/>
  <c r="K100" i="2"/>
  <c r="AF100" i="2"/>
  <c r="L100" i="2"/>
  <c r="AI100" i="2"/>
  <c r="M100" i="2"/>
  <c r="J100" i="2"/>
  <c r="AJ100" i="2"/>
  <c r="N100" i="2"/>
  <c r="V100" i="2"/>
  <c r="S100" i="2"/>
  <c r="P100" i="2"/>
  <c r="T100" i="2"/>
  <c r="O100" i="2"/>
  <c r="AG100" i="2"/>
  <c r="U100" i="2"/>
  <c r="W100" i="2"/>
  <c r="X100" i="2"/>
  <c r="Y100" i="2"/>
  <c r="AK100" i="2"/>
  <c r="Z100" i="2"/>
  <c r="AL100" i="2"/>
  <c r="AA100" i="2"/>
  <c r="AD100" i="2"/>
  <c r="AM100" i="2" s="1"/>
  <c r="H100" i="2"/>
  <c r="AE100" i="2"/>
  <c r="I100" i="2"/>
  <c r="J103" i="2"/>
  <c r="AH103" i="2"/>
  <c r="AM97" i="2"/>
  <c r="S101" i="2"/>
  <c r="AB101" i="2" s="1"/>
  <c r="AE101" i="2"/>
  <c r="Q95" i="2"/>
  <c r="I103" i="2"/>
  <c r="AG103" i="2"/>
  <c r="Q97" i="2"/>
  <c r="AA101" i="2"/>
  <c r="AD101" i="2"/>
  <c r="T102" i="2"/>
  <c r="U102" i="2"/>
  <c r="V102" i="2"/>
  <c r="W102" i="2"/>
  <c r="X102" i="2"/>
  <c r="AI102" i="2"/>
  <c r="Y102" i="2"/>
  <c r="AJ102" i="2"/>
  <c r="Z102" i="2"/>
  <c r="S102" i="2"/>
  <c r="AB102" i="2" s="1"/>
  <c r="AK102" i="2"/>
  <c r="O102" i="2"/>
  <c r="AL102" i="2"/>
  <c r="P102" i="2"/>
  <c r="AE102" i="2"/>
  <c r="H102" i="2"/>
  <c r="AF102" i="2"/>
  <c r="I102" i="2"/>
  <c r="AD102" i="2"/>
  <c r="J102" i="2"/>
  <c r="AG102" i="2"/>
  <c r="K102" i="2"/>
  <c r="N102" i="2"/>
  <c r="AH102" i="2"/>
  <c r="L102" i="2"/>
  <c r="AA102" i="2"/>
  <c r="M102" i="2"/>
  <c r="H103" i="2"/>
  <c r="Q103" i="2" s="1"/>
  <c r="AF103" i="2"/>
  <c r="Z101" i="2"/>
  <c r="F111" i="2"/>
  <c r="AG106" i="2"/>
  <c r="AD106" i="2"/>
  <c r="Z106" i="2"/>
  <c r="AA106" i="2"/>
  <c r="Y106" i="2"/>
  <c r="K106" i="2"/>
  <c r="N106" i="2"/>
  <c r="P106" i="2"/>
  <c r="H106" i="2"/>
  <c r="I106" i="2"/>
  <c r="J106" i="2"/>
  <c r="AB95" i="2"/>
  <c r="S103" i="2"/>
  <c r="D111" i="2"/>
  <c r="E106" i="2"/>
  <c r="S106" i="2" s="1"/>
  <c r="D112" i="2"/>
  <c r="E107" i="2"/>
  <c r="D110" i="2"/>
  <c r="E105" i="2"/>
  <c r="D113" i="2"/>
  <c r="E108" i="2"/>
  <c r="AD108" i="2" s="1"/>
  <c r="D119" i="2"/>
  <c r="E114" i="2"/>
  <c r="F118" i="2" l="1"/>
  <c r="T108" i="2"/>
  <c r="AM106" i="2"/>
  <c r="S108" i="2"/>
  <c r="AM103" i="2"/>
  <c r="AL106" i="2"/>
  <c r="AA108" i="2"/>
  <c r="F120" i="2"/>
  <c r="O106" i="2"/>
  <c r="AK106" i="2"/>
  <c r="Z108" i="2"/>
  <c r="AJ106" i="2"/>
  <c r="AB100" i="2"/>
  <c r="H108" i="2"/>
  <c r="Y108" i="2"/>
  <c r="AB109" i="2"/>
  <c r="M106" i="2"/>
  <c r="AI106" i="2"/>
  <c r="P108" i="2"/>
  <c r="X108" i="2"/>
  <c r="L106" i="2"/>
  <c r="Q106" i="2" s="1"/>
  <c r="AH106" i="2"/>
  <c r="AM102" i="2"/>
  <c r="Q100" i="2"/>
  <c r="O108" i="2"/>
  <c r="AL108" i="2"/>
  <c r="N108" i="2"/>
  <c r="AK108" i="2"/>
  <c r="X106" i="2"/>
  <c r="AF106" i="2"/>
  <c r="M108" i="2"/>
  <c r="AJ108" i="2"/>
  <c r="AJ105" i="2"/>
  <c r="K105" i="2"/>
  <c r="AK105" i="2"/>
  <c r="L105" i="2"/>
  <c r="AI105" i="2"/>
  <c r="M105" i="2"/>
  <c r="AL105" i="2"/>
  <c r="N105" i="2"/>
  <c r="S105" i="2"/>
  <c r="O105" i="2"/>
  <c r="T105" i="2"/>
  <c r="P105" i="2"/>
  <c r="U105" i="2"/>
  <c r="V105" i="2"/>
  <c r="W105" i="2"/>
  <c r="X105" i="2"/>
  <c r="I105" i="2"/>
  <c r="Y105" i="2"/>
  <c r="AD105" i="2"/>
  <c r="Z105" i="2"/>
  <c r="AE105" i="2"/>
  <c r="AA105" i="2"/>
  <c r="AF105" i="2"/>
  <c r="H105" i="2"/>
  <c r="AG105" i="2"/>
  <c r="AH105" i="2"/>
  <c r="J105" i="2"/>
  <c r="Q102" i="2"/>
  <c r="AM101" i="2"/>
  <c r="F122" i="2"/>
  <c r="L108" i="2"/>
  <c r="AI108" i="2"/>
  <c r="K108" i="2"/>
  <c r="AH108" i="2"/>
  <c r="Q109" i="2"/>
  <c r="AM109" i="2"/>
  <c r="AG107" i="2"/>
  <c r="N107" i="2"/>
  <c r="S107" i="2"/>
  <c r="O107" i="2"/>
  <c r="T107" i="2"/>
  <c r="P107" i="2"/>
  <c r="U107" i="2"/>
  <c r="V107" i="2"/>
  <c r="AK107" i="2"/>
  <c r="W107" i="2"/>
  <c r="X107" i="2"/>
  <c r="L107" i="2"/>
  <c r="Y107" i="2"/>
  <c r="AL107" i="2"/>
  <c r="Z107" i="2"/>
  <c r="AD107" i="2"/>
  <c r="AA107" i="2"/>
  <c r="AE107" i="2"/>
  <c r="H107" i="2"/>
  <c r="AF107" i="2"/>
  <c r="I107" i="2"/>
  <c r="AH107" i="2"/>
  <c r="J107" i="2"/>
  <c r="AI107" i="2"/>
  <c r="K107" i="2"/>
  <c r="AJ107" i="2"/>
  <c r="M107" i="2"/>
  <c r="AE106" i="2"/>
  <c r="W106" i="2"/>
  <c r="J108" i="2"/>
  <c r="AG108" i="2"/>
  <c r="F116" i="2"/>
  <c r="AD111" i="2"/>
  <c r="AF111" i="2"/>
  <c r="W111" i="2"/>
  <c r="Y111" i="2"/>
  <c r="H111" i="2"/>
  <c r="J111" i="2"/>
  <c r="U106" i="2"/>
  <c r="I108" i="2"/>
  <c r="AF108" i="2"/>
  <c r="AB103" i="2"/>
  <c r="T106" i="2"/>
  <c r="AB106" i="2" s="1"/>
  <c r="V108" i="2"/>
  <c r="AE108" i="2"/>
  <c r="AM108" i="2" s="1"/>
  <c r="V106" i="2"/>
  <c r="W108" i="2"/>
  <c r="F119" i="2"/>
  <c r="AD114" i="2"/>
  <c r="AE114" i="2"/>
  <c r="AF114" i="2"/>
  <c r="AG114" i="2"/>
  <c r="AI114" i="2"/>
  <c r="AJ114" i="2"/>
  <c r="AH114" i="2"/>
  <c r="AK114" i="2"/>
  <c r="AL114" i="2"/>
  <c r="S114" i="2"/>
  <c r="T114" i="2"/>
  <c r="U114" i="2"/>
  <c r="V114" i="2"/>
  <c r="W114" i="2"/>
  <c r="X114" i="2"/>
  <c r="Y114" i="2"/>
  <c r="Z114" i="2"/>
  <c r="AA114" i="2"/>
  <c r="H114" i="2"/>
  <c r="Q114" i="2" s="1"/>
  <c r="I114" i="2"/>
  <c r="J114" i="2"/>
  <c r="K114" i="2"/>
  <c r="L114" i="2"/>
  <c r="M114" i="2"/>
  <c r="N114" i="2"/>
  <c r="O114" i="2"/>
  <c r="P114" i="2"/>
  <c r="D115" i="2"/>
  <c r="E110" i="2"/>
  <c r="D117" i="2"/>
  <c r="E112" i="2"/>
  <c r="D124" i="2"/>
  <c r="E119" i="2"/>
  <c r="D118" i="2"/>
  <c r="E113" i="2"/>
  <c r="V113" i="2" s="1"/>
  <c r="D116" i="2"/>
  <c r="E111" i="2"/>
  <c r="AG111" i="2" s="1"/>
  <c r="I111" i="2" l="1"/>
  <c r="AE111" i="2"/>
  <c r="AM111" i="2" s="1"/>
  <c r="T113" i="2"/>
  <c r="K113" i="2"/>
  <c r="S113" i="2"/>
  <c r="P111" i="2"/>
  <c r="AL111" i="2"/>
  <c r="J113" i="2"/>
  <c r="AA113" i="2"/>
  <c r="U113" i="2"/>
  <c r="O111" i="2"/>
  <c r="AK111" i="2"/>
  <c r="AM105" i="2"/>
  <c r="I113" i="2"/>
  <c r="AE113" i="2"/>
  <c r="N111" i="2"/>
  <c r="AJ111" i="2"/>
  <c r="Q107" i="2"/>
  <c r="AB107" i="2"/>
  <c r="H113" i="2"/>
  <c r="AD113" i="2"/>
  <c r="AM114" i="2"/>
  <c r="F124" i="2"/>
  <c r="AD119" i="2"/>
  <c r="AE119" i="2"/>
  <c r="AF119" i="2"/>
  <c r="AG119" i="2"/>
  <c r="AH119" i="2"/>
  <c r="AI119" i="2"/>
  <c r="AJ119" i="2"/>
  <c r="AL119" i="2"/>
  <c r="AK119" i="2"/>
  <c r="U119" i="2"/>
  <c r="V119" i="2"/>
  <c r="W119" i="2"/>
  <c r="X119" i="2"/>
  <c r="Y119" i="2"/>
  <c r="Z119" i="2"/>
  <c r="AA119" i="2"/>
  <c r="T119" i="2"/>
  <c r="S119" i="2"/>
  <c r="H119" i="2"/>
  <c r="I119" i="2"/>
  <c r="J119" i="2"/>
  <c r="K119" i="2"/>
  <c r="L119" i="2"/>
  <c r="M119" i="2"/>
  <c r="N119" i="2"/>
  <c r="O119" i="2"/>
  <c r="P119" i="2"/>
  <c r="AG110" i="2"/>
  <c r="I110" i="2"/>
  <c r="AH110" i="2"/>
  <c r="J110" i="2"/>
  <c r="AF110" i="2"/>
  <c r="AI110" i="2"/>
  <c r="K110" i="2"/>
  <c r="AJ110" i="2"/>
  <c r="L110" i="2"/>
  <c r="AK110" i="2"/>
  <c r="M110" i="2"/>
  <c r="AL110" i="2"/>
  <c r="N110" i="2"/>
  <c r="V110" i="2"/>
  <c r="O110" i="2"/>
  <c r="W110" i="2"/>
  <c r="P110" i="2"/>
  <c r="X110" i="2"/>
  <c r="H110" i="2"/>
  <c r="Y110" i="2"/>
  <c r="Z110" i="2"/>
  <c r="AA110" i="2"/>
  <c r="S110" i="2"/>
  <c r="AD110" i="2"/>
  <c r="U110" i="2"/>
  <c r="AE110" i="2"/>
  <c r="T110" i="2"/>
  <c r="AA111" i="2"/>
  <c r="AI111" i="2"/>
  <c r="P113" i="2"/>
  <c r="AL113" i="2"/>
  <c r="U112" i="2"/>
  <c r="P112" i="2"/>
  <c r="V112" i="2"/>
  <c r="W112" i="2"/>
  <c r="T112" i="2"/>
  <c r="X112" i="2"/>
  <c r="Y112" i="2"/>
  <c r="Z112" i="2"/>
  <c r="AD112" i="2"/>
  <c r="AA112" i="2"/>
  <c r="AE112" i="2"/>
  <c r="S112" i="2"/>
  <c r="AF112" i="2"/>
  <c r="H112" i="2"/>
  <c r="AG112" i="2"/>
  <c r="I112" i="2"/>
  <c r="AH112" i="2"/>
  <c r="J112" i="2"/>
  <c r="AI112" i="2"/>
  <c r="K112" i="2"/>
  <c r="AK112" i="2"/>
  <c r="L112" i="2"/>
  <c r="AL112" i="2"/>
  <c r="M112" i="2"/>
  <c r="O112" i="2"/>
  <c r="AJ112" i="2"/>
  <c r="N112" i="2"/>
  <c r="Z111" i="2"/>
  <c r="AH111" i="2"/>
  <c r="O113" i="2"/>
  <c r="AK113" i="2"/>
  <c r="F121" i="2"/>
  <c r="V116" i="2"/>
  <c r="AM107" i="2"/>
  <c r="N113" i="2"/>
  <c r="AJ113" i="2"/>
  <c r="AB114" i="2"/>
  <c r="X111" i="2"/>
  <c r="F127" i="2"/>
  <c r="Q108" i="2"/>
  <c r="M113" i="2"/>
  <c r="AI113" i="2"/>
  <c r="L113" i="2"/>
  <c r="AH113" i="2"/>
  <c r="V111" i="2"/>
  <c r="F125" i="2"/>
  <c r="Y113" i="2"/>
  <c r="AG113" i="2"/>
  <c r="U111" i="2"/>
  <c r="Z113" i="2"/>
  <c r="AF113" i="2"/>
  <c r="M111" i="2"/>
  <c r="T111" i="2"/>
  <c r="X113" i="2"/>
  <c r="F123" i="2"/>
  <c r="AF118" i="2"/>
  <c r="W118" i="2"/>
  <c r="P118" i="2"/>
  <c r="H118" i="2"/>
  <c r="I118" i="2"/>
  <c r="L111" i="2"/>
  <c r="S111" i="2"/>
  <c r="AB105" i="2"/>
  <c r="W113" i="2"/>
  <c r="K111" i="2"/>
  <c r="Q111" i="2" s="1"/>
  <c r="Q105" i="2"/>
  <c r="AB108" i="2"/>
  <c r="D129" i="2"/>
  <c r="E124" i="2"/>
  <c r="D122" i="2"/>
  <c r="E117" i="2"/>
  <c r="D121" i="2"/>
  <c r="E116" i="2"/>
  <c r="W116" i="2" s="1"/>
  <c r="D123" i="2"/>
  <c r="E118" i="2"/>
  <c r="AD118" i="2" s="1"/>
  <c r="D120" i="2"/>
  <c r="E115" i="2"/>
  <c r="AE118" i="2" l="1"/>
  <c r="AM118" i="2" s="1"/>
  <c r="U116" i="2"/>
  <c r="AB112" i="2"/>
  <c r="AL118" i="2"/>
  <c r="P116" i="2"/>
  <c r="T116" i="2"/>
  <c r="O118" i="2"/>
  <c r="AK118" i="2"/>
  <c r="O116" i="2"/>
  <c r="S116" i="2"/>
  <c r="AA118" i="2"/>
  <c r="AJ118" i="2"/>
  <c r="N116" i="2"/>
  <c r="AI116" i="2"/>
  <c r="AM112" i="2"/>
  <c r="AM110" i="2"/>
  <c r="Q119" i="2"/>
  <c r="Z118" i="2"/>
  <c r="AI118" i="2"/>
  <c r="M116" i="2"/>
  <c r="AF116" i="2"/>
  <c r="AB110" i="2"/>
  <c r="AB119" i="2"/>
  <c r="F128" i="2"/>
  <c r="AI123" i="2"/>
  <c r="K123" i="2"/>
  <c r="L116" i="2"/>
  <c r="AJ116" i="2"/>
  <c r="AM119" i="2"/>
  <c r="Y118" i="2"/>
  <c r="X118" i="2"/>
  <c r="K116" i="2"/>
  <c r="AH116" i="2"/>
  <c r="F129" i="2"/>
  <c r="AD124" i="2"/>
  <c r="AE124" i="2"/>
  <c r="AF124" i="2"/>
  <c r="AG124" i="2"/>
  <c r="AH124" i="2"/>
  <c r="AI124" i="2"/>
  <c r="AJ124" i="2"/>
  <c r="AK124" i="2"/>
  <c r="AL124" i="2"/>
  <c r="X124" i="2"/>
  <c r="Y124" i="2"/>
  <c r="Z124" i="2"/>
  <c r="AA124" i="2"/>
  <c r="S124" i="2"/>
  <c r="T124" i="2"/>
  <c r="U124" i="2"/>
  <c r="W124" i="2"/>
  <c r="V124" i="2"/>
  <c r="I124" i="2"/>
  <c r="J124" i="2"/>
  <c r="K124" i="2"/>
  <c r="L124" i="2"/>
  <c r="M124" i="2"/>
  <c r="N124" i="2"/>
  <c r="O124" i="2"/>
  <c r="P124" i="2"/>
  <c r="H124" i="2"/>
  <c r="J116" i="2"/>
  <c r="AG116" i="2"/>
  <c r="I116" i="2"/>
  <c r="AE116" i="2"/>
  <c r="Q110" i="2"/>
  <c r="AM113" i="2"/>
  <c r="F130" i="2"/>
  <c r="H116" i="2"/>
  <c r="Q116" i="2" s="1"/>
  <c r="AD116" i="2"/>
  <c r="Q113" i="2"/>
  <c r="AB111" i="2"/>
  <c r="N118" i="2"/>
  <c r="T118" i="2"/>
  <c r="AA116" i="2"/>
  <c r="AL116" i="2"/>
  <c r="AB113" i="2"/>
  <c r="M118" i="2"/>
  <c r="S118" i="2"/>
  <c r="F132" i="2"/>
  <c r="Z116" i="2"/>
  <c r="AK116" i="2"/>
  <c r="AA115" i="2"/>
  <c r="S115" i="2"/>
  <c r="T115" i="2"/>
  <c r="U115" i="2"/>
  <c r="V115" i="2"/>
  <c r="AD115" i="2"/>
  <c r="X115" i="2"/>
  <c r="AE115" i="2"/>
  <c r="W115" i="2"/>
  <c r="AF115" i="2"/>
  <c r="J115" i="2"/>
  <c r="AG115" i="2"/>
  <c r="K115" i="2"/>
  <c r="AH115" i="2"/>
  <c r="L115" i="2"/>
  <c r="Z115" i="2"/>
  <c r="AI115" i="2"/>
  <c r="M115" i="2"/>
  <c r="AJ115" i="2"/>
  <c r="N115" i="2"/>
  <c r="AK115" i="2"/>
  <c r="O115" i="2"/>
  <c r="H115" i="2"/>
  <c r="AL115" i="2"/>
  <c r="P115" i="2"/>
  <c r="Y115" i="2"/>
  <c r="I115" i="2"/>
  <c r="U118" i="2"/>
  <c r="L118" i="2"/>
  <c r="AH118" i="2"/>
  <c r="Y116" i="2"/>
  <c r="F126" i="2"/>
  <c r="W117" i="2"/>
  <c r="O117" i="2"/>
  <c r="X117" i="2"/>
  <c r="P117" i="2"/>
  <c r="Y117" i="2"/>
  <c r="S117" i="2"/>
  <c r="Z117" i="2"/>
  <c r="AA117" i="2"/>
  <c r="AL117" i="2"/>
  <c r="N117" i="2"/>
  <c r="T117" i="2"/>
  <c r="AD117" i="2"/>
  <c r="V117" i="2"/>
  <c r="AE117" i="2"/>
  <c r="U117" i="2"/>
  <c r="AF117" i="2"/>
  <c r="H117" i="2"/>
  <c r="AG117" i="2"/>
  <c r="I117" i="2"/>
  <c r="AH117" i="2"/>
  <c r="J117" i="2"/>
  <c r="AI117" i="2"/>
  <c r="K117" i="2"/>
  <c r="AJ117" i="2"/>
  <c r="L117" i="2"/>
  <c r="AK117" i="2"/>
  <c r="M117" i="2"/>
  <c r="V118" i="2"/>
  <c r="AG118" i="2"/>
  <c r="X116" i="2"/>
  <c r="K118" i="2"/>
  <c r="J118" i="2"/>
  <c r="Q118" i="2" s="1"/>
  <c r="Q112" i="2"/>
  <c r="D126" i="2"/>
  <c r="E121" i="2"/>
  <c r="X121" i="2" s="1"/>
  <c r="D127" i="2"/>
  <c r="E122" i="2"/>
  <c r="D125" i="2"/>
  <c r="E120" i="2"/>
  <c r="D128" i="2"/>
  <c r="E123" i="2"/>
  <c r="AG123" i="2" s="1"/>
  <c r="D134" i="2"/>
  <c r="E129" i="2"/>
  <c r="Q117" i="2" l="1"/>
  <c r="U121" i="2"/>
  <c r="F135" i="2"/>
  <c r="J123" i="2"/>
  <c r="AH123" i="2"/>
  <c r="P121" i="2"/>
  <c r="T121" i="2"/>
  <c r="AM124" i="2"/>
  <c r="I123" i="2"/>
  <c r="AF123" i="2"/>
  <c r="O121" i="2"/>
  <c r="S121" i="2"/>
  <c r="F134" i="2"/>
  <c r="AF129" i="2"/>
  <c r="AG129" i="2"/>
  <c r="AH129" i="2"/>
  <c r="AI129" i="2"/>
  <c r="AJ129" i="2"/>
  <c r="AK129" i="2"/>
  <c r="AD129" i="2"/>
  <c r="AM129" i="2" s="1"/>
  <c r="AE129" i="2"/>
  <c r="AL129" i="2"/>
  <c r="AA129" i="2"/>
  <c r="S129" i="2"/>
  <c r="T129" i="2"/>
  <c r="U129" i="2"/>
  <c r="V129" i="2"/>
  <c r="W129" i="2"/>
  <c r="X129" i="2"/>
  <c r="Z129" i="2"/>
  <c r="Y129" i="2"/>
  <c r="L129" i="2"/>
  <c r="M129" i="2"/>
  <c r="N129" i="2"/>
  <c r="O129" i="2"/>
  <c r="P129" i="2"/>
  <c r="H129" i="2"/>
  <c r="I129" i="2"/>
  <c r="K129" i="2"/>
  <c r="J129" i="2"/>
  <c r="H123" i="2"/>
  <c r="AE123" i="2"/>
  <c r="N121" i="2"/>
  <c r="AL121" i="2"/>
  <c r="AM116" i="2"/>
  <c r="AA123" i="2"/>
  <c r="AD123" i="2"/>
  <c r="M121" i="2"/>
  <c r="AI121" i="2"/>
  <c r="AB124" i="2"/>
  <c r="Z123" i="2"/>
  <c r="AL123" i="2"/>
  <c r="AB116" i="2"/>
  <c r="AM117" i="2"/>
  <c r="L121" i="2"/>
  <c r="AK121" i="2"/>
  <c r="Q115" i="2"/>
  <c r="Y123" i="2"/>
  <c r="F133" i="2"/>
  <c r="AJ128" i="2"/>
  <c r="N128" i="2"/>
  <c r="K121" i="2"/>
  <c r="AJ121" i="2"/>
  <c r="AM115" i="2"/>
  <c r="X123" i="2"/>
  <c r="AH121" i="2"/>
  <c r="Q124" i="2"/>
  <c r="W123" i="2"/>
  <c r="I121" i="2"/>
  <c r="AG121" i="2"/>
  <c r="V123" i="2"/>
  <c r="H121" i="2"/>
  <c r="AF121" i="2"/>
  <c r="F137" i="2"/>
  <c r="U123" i="2"/>
  <c r="V121" i="2"/>
  <c r="J121" i="2"/>
  <c r="AA121" i="2"/>
  <c r="AE121" i="2"/>
  <c r="AB115" i="2"/>
  <c r="AB118" i="2"/>
  <c r="P123" i="2"/>
  <c r="T123" i="2"/>
  <c r="AB117" i="2"/>
  <c r="Z121" i="2"/>
  <c r="AD121" i="2"/>
  <c r="AM121" i="2" s="1"/>
  <c r="O123" i="2"/>
  <c r="S123" i="2"/>
  <c r="W121" i="2"/>
  <c r="T120" i="2"/>
  <c r="L120" i="2"/>
  <c r="U120" i="2"/>
  <c r="AH120" i="2"/>
  <c r="S120" i="2"/>
  <c r="V120" i="2"/>
  <c r="W120" i="2"/>
  <c r="X120" i="2"/>
  <c r="K120" i="2"/>
  <c r="Y120" i="2"/>
  <c r="AG120" i="2"/>
  <c r="AA120" i="2"/>
  <c r="Z120" i="2"/>
  <c r="AI120" i="2"/>
  <c r="M120" i="2"/>
  <c r="AJ120" i="2"/>
  <c r="N120" i="2"/>
  <c r="P120" i="2"/>
  <c r="AK120" i="2"/>
  <c r="O120" i="2"/>
  <c r="AL120" i="2"/>
  <c r="AD120" i="2"/>
  <c r="H120" i="2"/>
  <c r="Q120" i="2" s="1"/>
  <c r="AE120" i="2"/>
  <c r="I120" i="2"/>
  <c r="AF120" i="2"/>
  <c r="J120" i="2"/>
  <c r="Y121" i="2"/>
  <c r="F131" i="2"/>
  <c r="V126" i="2"/>
  <c r="O126" i="2"/>
  <c r="N123" i="2"/>
  <c r="AK123" i="2"/>
  <c r="T122" i="2"/>
  <c r="U122" i="2"/>
  <c r="V122" i="2"/>
  <c r="W122" i="2"/>
  <c r="AE122" i="2"/>
  <c r="Y122" i="2"/>
  <c r="S122" i="2"/>
  <c r="AB122" i="2" s="1"/>
  <c r="AF122" i="2"/>
  <c r="X122" i="2"/>
  <c r="L122" i="2"/>
  <c r="AG122" i="2"/>
  <c r="K122" i="2"/>
  <c r="AH122" i="2"/>
  <c r="AI122" i="2"/>
  <c r="M122" i="2"/>
  <c r="AJ122" i="2"/>
  <c r="N122" i="2"/>
  <c r="AK122" i="2"/>
  <c r="O122" i="2"/>
  <c r="AL122" i="2"/>
  <c r="P122" i="2"/>
  <c r="AD122" i="2"/>
  <c r="H122" i="2"/>
  <c r="Q122" i="2" s="1"/>
  <c r="Z122" i="2"/>
  <c r="I122" i="2"/>
  <c r="AA122" i="2"/>
  <c r="J122" i="2"/>
  <c r="M123" i="2"/>
  <c r="AJ123" i="2"/>
  <c r="L123" i="2"/>
  <c r="D130" i="2"/>
  <c r="E125" i="2"/>
  <c r="D132" i="2"/>
  <c r="E127" i="2"/>
  <c r="D139" i="2"/>
  <c r="E134" i="2"/>
  <c r="D133" i="2"/>
  <c r="E128" i="2"/>
  <c r="U128" i="2" s="1"/>
  <c r="D131" i="2"/>
  <c r="E126" i="2"/>
  <c r="X126" i="2" s="1"/>
  <c r="P126" i="2" l="1"/>
  <c r="W126" i="2"/>
  <c r="O128" i="2"/>
  <c r="T128" i="2"/>
  <c r="Q129" i="2"/>
  <c r="N126" i="2"/>
  <c r="AL126" i="2"/>
  <c r="AM120" i="2"/>
  <c r="F142" i="2"/>
  <c r="M128" i="2"/>
  <c r="AE128" i="2"/>
  <c r="M126" i="2"/>
  <c r="AK126" i="2"/>
  <c r="AB120" i="2"/>
  <c r="L128" i="2"/>
  <c r="AL128" i="2"/>
  <c r="L126" i="2"/>
  <c r="AJ126" i="2"/>
  <c r="Q121" i="2"/>
  <c r="K128" i="2"/>
  <c r="AK128" i="2"/>
  <c r="K126" i="2"/>
  <c r="AI126" i="2"/>
  <c r="J128" i="2"/>
  <c r="AI128" i="2"/>
  <c r="J126" i="2"/>
  <c r="AH126" i="2"/>
  <c r="I128" i="2"/>
  <c r="AH128" i="2"/>
  <c r="AM123" i="2"/>
  <c r="I126" i="2"/>
  <c r="AG126" i="2"/>
  <c r="H128" i="2"/>
  <c r="AG128" i="2"/>
  <c r="S128" i="2"/>
  <c r="AF128" i="2"/>
  <c r="F139" i="2"/>
  <c r="AI134" i="2"/>
  <c r="AJ134" i="2"/>
  <c r="AK134" i="2"/>
  <c r="AL134" i="2"/>
  <c r="AF134" i="2"/>
  <c r="AE134" i="2"/>
  <c r="AG134" i="2"/>
  <c r="AH134" i="2"/>
  <c r="AD134" i="2"/>
  <c r="S134" i="2"/>
  <c r="T134" i="2"/>
  <c r="U134" i="2"/>
  <c r="V134" i="2"/>
  <c r="W134" i="2"/>
  <c r="X134" i="2"/>
  <c r="Y134" i="2"/>
  <c r="Z134" i="2"/>
  <c r="AA134" i="2"/>
  <c r="O134" i="2"/>
  <c r="P134" i="2"/>
  <c r="H134" i="2"/>
  <c r="I134" i="2"/>
  <c r="J134" i="2"/>
  <c r="K134" i="2"/>
  <c r="L134" i="2"/>
  <c r="M134" i="2"/>
  <c r="N134" i="2"/>
  <c r="H126" i="2"/>
  <c r="Q126" i="2" s="1"/>
  <c r="AF126" i="2"/>
  <c r="T126" i="2"/>
  <c r="AE126" i="2"/>
  <c r="AB123" i="2"/>
  <c r="AA128" i="2"/>
  <c r="AD128" i="2"/>
  <c r="AB121" i="2"/>
  <c r="U126" i="2"/>
  <c r="AD126" i="2"/>
  <c r="Z128" i="2"/>
  <c r="F138" i="2"/>
  <c r="AL133" i="2"/>
  <c r="M133" i="2"/>
  <c r="S126" i="2"/>
  <c r="F136" i="2"/>
  <c r="I131" i="2"/>
  <c r="Y128" i="2"/>
  <c r="AA126" i="2"/>
  <c r="X128" i="2"/>
  <c r="Q123" i="2"/>
  <c r="Z126" i="2"/>
  <c r="W128" i="2"/>
  <c r="AB129" i="2"/>
  <c r="F140" i="2"/>
  <c r="AM122" i="2"/>
  <c r="T127" i="2"/>
  <c r="M127" i="2"/>
  <c r="U127" i="2"/>
  <c r="V127" i="2"/>
  <c r="W127" i="2"/>
  <c r="X127" i="2"/>
  <c r="Y127" i="2"/>
  <c r="AH127" i="2"/>
  <c r="Z127" i="2"/>
  <c r="AI127" i="2"/>
  <c r="AA127" i="2"/>
  <c r="AJ127" i="2"/>
  <c r="N127" i="2"/>
  <c r="L127" i="2"/>
  <c r="AK127" i="2"/>
  <c r="O127" i="2"/>
  <c r="AL127" i="2"/>
  <c r="P127" i="2"/>
  <c r="S127" i="2"/>
  <c r="AD127" i="2"/>
  <c r="H127" i="2"/>
  <c r="Q127" i="2" s="1"/>
  <c r="AE127" i="2"/>
  <c r="I127" i="2"/>
  <c r="AF127" i="2"/>
  <c r="J127" i="2"/>
  <c r="AG127" i="2"/>
  <c r="K127" i="2"/>
  <c r="AK125" i="2"/>
  <c r="AA125" i="2"/>
  <c r="AL125" i="2"/>
  <c r="P125" i="2"/>
  <c r="AD125" i="2"/>
  <c r="H125" i="2"/>
  <c r="AJ125" i="2"/>
  <c r="AF125" i="2"/>
  <c r="I125" i="2"/>
  <c r="AG125" i="2"/>
  <c r="J125" i="2"/>
  <c r="AE125" i="2"/>
  <c r="K125" i="2"/>
  <c r="AH125" i="2"/>
  <c r="L125" i="2"/>
  <c r="AI125" i="2"/>
  <c r="M125" i="2"/>
  <c r="S125" i="2"/>
  <c r="AB125" i="2" s="1"/>
  <c r="N125" i="2"/>
  <c r="T125" i="2"/>
  <c r="O125" i="2"/>
  <c r="U125" i="2"/>
  <c r="V125" i="2"/>
  <c r="W125" i="2"/>
  <c r="Z125" i="2"/>
  <c r="X125" i="2"/>
  <c r="Y125" i="2"/>
  <c r="Y126" i="2"/>
  <c r="V128" i="2"/>
  <c r="P128" i="2"/>
  <c r="D136" i="2"/>
  <c r="E131" i="2"/>
  <c r="S131" i="2" s="1"/>
  <c r="D144" i="2"/>
  <c r="E139" i="2"/>
  <c r="D137" i="2"/>
  <c r="E132" i="2"/>
  <c r="D138" i="2"/>
  <c r="E133" i="2"/>
  <c r="W133" i="2" s="1"/>
  <c r="D135" i="2"/>
  <c r="E130" i="2"/>
  <c r="AA131" i="2" l="1"/>
  <c r="N133" i="2"/>
  <c r="AH133" i="2"/>
  <c r="F144" i="2"/>
  <c r="AL139" i="2"/>
  <c r="AD139" i="2"/>
  <c r="AE139" i="2"/>
  <c r="AF139" i="2"/>
  <c r="AI139" i="2"/>
  <c r="AJ139" i="2"/>
  <c r="AK139" i="2"/>
  <c r="AH139" i="2"/>
  <c r="AG139" i="2"/>
  <c r="S139" i="2"/>
  <c r="T139" i="2"/>
  <c r="U139" i="2"/>
  <c r="V139" i="2"/>
  <c r="W139" i="2"/>
  <c r="X139" i="2"/>
  <c r="Y139" i="2"/>
  <c r="Z139" i="2"/>
  <c r="AA139" i="2"/>
  <c r="H139" i="2"/>
  <c r="I139" i="2"/>
  <c r="J139" i="2"/>
  <c r="K139" i="2"/>
  <c r="L139" i="2"/>
  <c r="M139" i="2"/>
  <c r="N139" i="2"/>
  <c r="O139" i="2"/>
  <c r="P139" i="2"/>
  <c r="H131" i="2"/>
  <c r="Y131" i="2"/>
  <c r="L133" i="2"/>
  <c r="AK133" i="2"/>
  <c r="AB128" i="2"/>
  <c r="P131" i="2"/>
  <c r="AJ131" i="2"/>
  <c r="K133" i="2"/>
  <c r="AJ133" i="2"/>
  <c r="O131" i="2"/>
  <c r="AL131" i="2"/>
  <c r="J133" i="2"/>
  <c r="AI133" i="2"/>
  <c r="Q128" i="2"/>
  <c r="N131" i="2"/>
  <c r="AK131" i="2"/>
  <c r="I133" i="2"/>
  <c r="AG133" i="2"/>
  <c r="M131" i="2"/>
  <c r="AI131" i="2"/>
  <c r="H133" i="2"/>
  <c r="AF133" i="2"/>
  <c r="AB134" i="2"/>
  <c r="L131" i="2"/>
  <c r="AH131" i="2"/>
  <c r="U133" i="2"/>
  <c r="AE133" i="2"/>
  <c r="AM134" i="2"/>
  <c r="F147" i="2"/>
  <c r="K131" i="2"/>
  <c r="AG131" i="2"/>
  <c r="V133" i="2"/>
  <c r="AD133" i="2"/>
  <c r="AM133" i="2" s="1"/>
  <c r="AM127" i="2"/>
  <c r="F145" i="2"/>
  <c r="J131" i="2"/>
  <c r="AF131" i="2"/>
  <c r="T133" i="2"/>
  <c r="F143" i="2"/>
  <c r="Z131" i="2"/>
  <c r="AB127" i="2"/>
  <c r="W131" i="2"/>
  <c r="AE131" i="2"/>
  <c r="S133" i="2"/>
  <c r="X131" i="2"/>
  <c r="AD131" i="2"/>
  <c r="AA133" i="2"/>
  <c r="AM126" i="2"/>
  <c r="Q134" i="2"/>
  <c r="V131" i="2"/>
  <c r="F141" i="2"/>
  <c r="U136" i="2"/>
  <c r="N136" i="2"/>
  <c r="Z133" i="2"/>
  <c r="AM125" i="2"/>
  <c r="U131" i="2"/>
  <c r="AB126" i="2"/>
  <c r="Y133" i="2"/>
  <c r="W130" i="2"/>
  <c r="X130" i="2"/>
  <c r="Y130" i="2"/>
  <c r="AD130" i="2"/>
  <c r="AM130" i="2" s="1"/>
  <c r="Z130" i="2"/>
  <c r="AE130" i="2"/>
  <c r="AA130" i="2"/>
  <c r="AF130" i="2"/>
  <c r="H130" i="2"/>
  <c r="U130" i="2"/>
  <c r="AG130" i="2"/>
  <c r="I130" i="2"/>
  <c r="AI130" i="2"/>
  <c r="J130" i="2"/>
  <c r="AJ130" i="2"/>
  <c r="K130" i="2"/>
  <c r="AH130" i="2"/>
  <c r="L130" i="2"/>
  <c r="AK130" i="2"/>
  <c r="M130" i="2"/>
  <c r="AL130" i="2"/>
  <c r="N130" i="2"/>
  <c r="S130" i="2"/>
  <c r="O130" i="2"/>
  <c r="T130" i="2"/>
  <c r="P130" i="2"/>
  <c r="V130" i="2"/>
  <c r="AD132" i="2"/>
  <c r="AM132" i="2" s="1"/>
  <c r="H132" i="2"/>
  <c r="AE132" i="2"/>
  <c r="I132" i="2"/>
  <c r="AG132" i="2"/>
  <c r="J132" i="2"/>
  <c r="AH132" i="2"/>
  <c r="K132" i="2"/>
  <c r="AF132" i="2"/>
  <c r="L132" i="2"/>
  <c r="AI132" i="2"/>
  <c r="M132" i="2"/>
  <c r="AJ132" i="2"/>
  <c r="N132" i="2"/>
  <c r="O132" i="2"/>
  <c r="S132" i="2"/>
  <c r="T132" i="2"/>
  <c r="P132" i="2"/>
  <c r="U132" i="2"/>
  <c r="V132" i="2"/>
  <c r="AK132" i="2"/>
  <c r="W132" i="2"/>
  <c r="X132" i="2"/>
  <c r="Z132" i="2"/>
  <c r="Y132" i="2"/>
  <c r="AL132" i="2"/>
  <c r="AA132" i="2"/>
  <c r="T131" i="2"/>
  <c r="AB131" i="2" s="1"/>
  <c r="P133" i="2"/>
  <c r="X133" i="2"/>
  <c r="AM128" i="2"/>
  <c r="Q125" i="2"/>
  <c r="O133" i="2"/>
  <c r="D142" i="2"/>
  <c r="E137" i="2"/>
  <c r="D149" i="2"/>
  <c r="E144" i="2"/>
  <c r="D140" i="2"/>
  <c r="E135" i="2"/>
  <c r="D143" i="2"/>
  <c r="E138" i="2"/>
  <c r="AH138" i="2" s="1"/>
  <c r="D141" i="2"/>
  <c r="E136" i="2"/>
  <c r="V136" i="2" s="1"/>
  <c r="AB132" i="2" l="1"/>
  <c r="L136" i="2"/>
  <c r="T136" i="2"/>
  <c r="AM131" i="2"/>
  <c r="X138" i="2"/>
  <c r="AF138" i="2"/>
  <c r="AB139" i="2"/>
  <c r="K136" i="2"/>
  <c r="S136" i="2"/>
  <c r="Y138" i="2"/>
  <c r="AE138" i="2"/>
  <c r="F150" i="2"/>
  <c r="Q130" i="2"/>
  <c r="J136" i="2"/>
  <c r="AF136" i="2"/>
  <c r="AB133" i="2"/>
  <c r="W138" i="2"/>
  <c r="F148" i="2"/>
  <c r="F152" i="2"/>
  <c r="I136" i="2"/>
  <c r="AE136" i="2"/>
  <c r="V138" i="2"/>
  <c r="AB130" i="2"/>
  <c r="H136" i="2"/>
  <c r="AD136" i="2"/>
  <c r="U138" i="2"/>
  <c r="P136" i="2"/>
  <c r="AL136" i="2"/>
  <c r="T138" i="2"/>
  <c r="O136" i="2"/>
  <c r="AK136" i="2"/>
  <c r="S138" i="2"/>
  <c r="AJ136" i="2"/>
  <c r="J138" i="2"/>
  <c r="AA138" i="2"/>
  <c r="Q139" i="2"/>
  <c r="M136" i="2"/>
  <c r="AI136" i="2"/>
  <c r="I138" i="2"/>
  <c r="Z138" i="2"/>
  <c r="AM139" i="2"/>
  <c r="U135" i="2"/>
  <c r="O135" i="2"/>
  <c r="V135" i="2"/>
  <c r="P135" i="2"/>
  <c r="W135" i="2"/>
  <c r="X135" i="2"/>
  <c r="M135" i="2"/>
  <c r="Y135" i="2"/>
  <c r="Z135" i="2"/>
  <c r="AA135" i="2"/>
  <c r="AD135" i="2"/>
  <c r="T135" i="2"/>
  <c r="AE135" i="2"/>
  <c r="S135" i="2"/>
  <c r="AG135" i="2"/>
  <c r="H135" i="2"/>
  <c r="AH135" i="2"/>
  <c r="I135" i="2"/>
  <c r="AI135" i="2"/>
  <c r="J135" i="2"/>
  <c r="AK135" i="2"/>
  <c r="AJ135" i="2"/>
  <c r="K135" i="2"/>
  <c r="AF135" i="2"/>
  <c r="L135" i="2"/>
  <c r="AL135" i="2"/>
  <c r="N135" i="2"/>
  <c r="Z136" i="2"/>
  <c r="AH136" i="2"/>
  <c r="H138" i="2"/>
  <c r="AK138" i="2"/>
  <c r="AA136" i="2"/>
  <c r="AG136" i="2"/>
  <c r="P138" i="2"/>
  <c r="AD138" i="2"/>
  <c r="Q133" i="2"/>
  <c r="F149" i="2"/>
  <c r="AF144" i="2"/>
  <c r="AH144" i="2"/>
  <c r="AI144" i="2"/>
  <c r="AD144" i="2"/>
  <c r="AE144" i="2"/>
  <c r="AG144" i="2"/>
  <c r="AJ144" i="2"/>
  <c r="AK144" i="2"/>
  <c r="AL144" i="2"/>
  <c r="T144" i="2"/>
  <c r="U144" i="2"/>
  <c r="V144" i="2"/>
  <c r="W144" i="2"/>
  <c r="X144" i="2"/>
  <c r="Y144" i="2"/>
  <c r="Z144" i="2"/>
  <c r="AA144" i="2"/>
  <c r="S144" i="2"/>
  <c r="H144" i="2"/>
  <c r="I144" i="2"/>
  <c r="J144" i="2"/>
  <c r="K144" i="2"/>
  <c r="L144" i="2"/>
  <c r="M144" i="2"/>
  <c r="N144" i="2"/>
  <c r="O144" i="2"/>
  <c r="P144" i="2"/>
  <c r="AG138" i="2"/>
  <c r="Y136" i="2"/>
  <c r="F146" i="2"/>
  <c r="AL141" i="2"/>
  <c r="P141" i="2"/>
  <c r="O141" i="2"/>
  <c r="O138" i="2"/>
  <c r="AL138" i="2"/>
  <c r="X136" i="2"/>
  <c r="N138" i="2"/>
  <c r="AJ138" i="2"/>
  <c r="W136" i="2"/>
  <c r="M138" i="2"/>
  <c r="AI138" i="2"/>
  <c r="K138" i="2"/>
  <c r="AJ137" i="2"/>
  <c r="M137" i="2"/>
  <c r="AL137" i="2"/>
  <c r="N137" i="2"/>
  <c r="S137" i="2"/>
  <c r="O137" i="2"/>
  <c r="T137" i="2"/>
  <c r="P137" i="2"/>
  <c r="U137" i="2"/>
  <c r="V137" i="2"/>
  <c r="W137" i="2"/>
  <c r="X137" i="2"/>
  <c r="Y137" i="2"/>
  <c r="K137" i="2"/>
  <c r="AE137" i="2"/>
  <c r="Z137" i="2"/>
  <c r="AF137" i="2"/>
  <c r="AA137" i="2"/>
  <c r="AG137" i="2"/>
  <c r="H137" i="2"/>
  <c r="Q137" i="2" s="1"/>
  <c r="AH137" i="2"/>
  <c r="I137" i="2"/>
  <c r="AD137" i="2"/>
  <c r="AK137" i="2"/>
  <c r="J137" i="2"/>
  <c r="AI137" i="2"/>
  <c r="L137" i="2"/>
  <c r="Q132" i="2"/>
  <c r="L138" i="2"/>
  <c r="Q131" i="2"/>
  <c r="D145" i="2"/>
  <c r="E140" i="2"/>
  <c r="D154" i="2"/>
  <c r="E149" i="2"/>
  <c r="D146" i="2"/>
  <c r="E141" i="2"/>
  <c r="AD141" i="2" s="1"/>
  <c r="D148" i="2"/>
  <c r="E143" i="2"/>
  <c r="AK143" i="2" s="1"/>
  <c r="D147" i="2"/>
  <c r="E142" i="2"/>
  <c r="AA141" i="2" l="1"/>
  <c r="AK141" i="2"/>
  <c r="F154" i="2"/>
  <c r="AD149" i="2"/>
  <c r="AE149" i="2"/>
  <c r="AF149" i="2"/>
  <c r="AI149" i="2"/>
  <c r="AK149" i="2"/>
  <c r="AL149" i="2"/>
  <c r="AG149" i="2"/>
  <c r="AH149" i="2"/>
  <c r="AJ149" i="2"/>
  <c r="W149" i="2"/>
  <c r="X149" i="2"/>
  <c r="Y149" i="2"/>
  <c r="Z149" i="2"/>
  <c r="AA149" i="2"/>
  <c r="S149" i="2"/>
  <c r="T149" i="2"/>
  <c r="V149" i="2"/>
  <c r="U149" i="2"/>
  <c r="H149" i="2"/>
  <c r="I149" i="2"/>
  <c r="J149" i="2"/>
  <c r="K149" i="2"/>
  <c r="L149" i="2"/>
  <c r="M149" i="2"/>
  <c r="N149" i="2"/>
  <c r="O149" i="2"/>
  <c r="P149" i="2"/>
  <c r="AA143" i="2"/>
  <c r="AI143" i="2"/>
  <c r="Z141" i="2"/>
  <c r="AJ141" i="2"/>
  <c r="Z143" i="2"/>
  <c r="AH143" i="2"/>
  <c r="AJ143" i="2"/>
  <c r="Y141" i="2"/>
  <c r="F151" i="2"/>
  <c r="AE146" i="2"/>
  <c r="M146" i="2"/>
  <c r="AM138" i="2"/>
  <c r="Y143" i="2"/>
  <c r="F153" i="2"/>
  <c r="S148" i="2"/>
  <c r="O148" i="2"/>
  <c r="N143" i="2"/>
  <c r="X141" i="2"/>
  <c r="X143" i="2"/>
  <c r="F155" i="2"/>
  <c r="W141" i="2"/>
  <c r="W143" i="2"/>
  <c r="V141" i="2"/>
  <c r="Q135" i="2"/>
  <c r="AM136" i="2"/>
  <c r="V143" i="2"/>
  <c r="AJ142" i="2"/>
  <c r="I142" i="2"/>
  <c r="AK142" i="2"/>
  <c r="J142" i="2"/>
  <c r="AF142" i="2"/>
  <c r="K142" i="2"/>
  <c r="AG142" i="2"/>
  <c r="L142" i="2"/>
  <c r="AI142" i="2"/>
  <c r="M142" i="2"/>
  <c r="AL142" i="2"/>
  <c r="N142" i="2"/>
  <c r="V142" i="2"/>
  <c r="O142" i="2"/>
  <c r="W142" i="2"/>
  <c r="P142" i="2"/>
  <c r="X142" i="2"/>
  <c r="Y142" i="2"/>
  <c r="Z142" i="2"/>
  <c r="AH142" i="2"/>
  <c r="AA142" i="2"/>
  <c r="S142" i="2"/>
  <c r="AD142" i="2"/>
  <c r="U142" i="2"/>
  <c r="H142" i="2"/>
  <c r="AE142" i="2"/>
  <c r="T142" i="2"/>
  <c r="U141" i="2"/>
  <c r="Q136" i="2"/>
  <c r="F157" i="2"/>
  <c r="U143" i="2"/>
  <c r="AB136" i="2"/>
  <c r="Q138" i="2"/>
  <c r="AB135" i="2"/>
  <c r="L143" i="2"/>
  <c r="T143" i="2"/>
  <c r="N141" i="2"/>
  <c r="S141" i="2"/>
  <c r="AB141" i="2" s="1"/>
  <c r="M143" i="2"/>
  <c r="S143" i="2"/>
  <c r="AB137" i="2"/>
  <c r="M141" i="2"/>
  <c r="AI141" i="2"/>
  <c r="K143" i="2"/>
  <c r="AD143" i="2"/>
  <c r="L141" i="2"/>
  <c r="AH141" i="2"/>
  <c r="AM135" i="2"/>
  <c r="J143" i="2"/>
  <c r="AG143" i="2"/>
  <c r="K141" i="2"/>
  <c r="AG141" i="2"/>
  <c r="I143" i="2"/>
  <c r="AF143" i="2"/>
  <c r="AM137" i="2"/>
  <c r="T141" i="2"/>
  <c r="J141" i="2"/>
  <c r="AF141" i="2"/>
  <c r="AM144" i="2"/>
  <c r="H143" i="2"/>
  <c r="AE143" i="2"/>
  <c r="I141" i="2"/>
  <c r="AE141" i="2"/>
  <c r="AM141" i="2" s="1"/>
  <c r="Q144" i="2"/>
  <c r="P143" i="2"/>
  <c r="AL143" i="2"/>
  <c r="AF140" i="2"/>
  <c r="I140" i="2"/>
  <c r="AG140" i="2"/>
  <c r="J140" i="2"/>
  <c r="AJ140" i="2"/>
  <c r="K140" i="2"/>
  <c r="AL140" i="2"/>
  <c r="L140" i="2"/>
  <c r="AH140" i="2"/>
  <c r="M140" i="2"/>
  <c r="AI140" i="2"/>
  <c r="N140" i="2"/>
  <c r="AK140" i="2"/>
  <c r="O140" i="2"/>
  <c r="X140" i="2"/>
  <c r="P140" i="2"/>
  <c r="Y140" i="2"/>
  <c r="H140" i="2"/>
  <c r="AE140" i="2"/>
  <c r="Z140" i="2"/>
  <c r="AA140" i="2"/>
  <c r="S140" i="2"/>
  <c r="V140" i="2"/>
  <c r="T140" i="2"/>
  <c r="U140" i="2"/>
  <c r="AD140" i="2"/>
  <c r="W140" i="2"/>
  <c r="H141" i="2"/>
  <c r="Q141" i="2" s="1"/>
  <c r="AB144" i="2"/>
  <c r="AB138" i="2"/>
  <c r="O143" i="2"/>
  <c r="D152" i="2"/>
  <c r="E147" i="2"/>
  <c r="D153" i="2"/>
  <c r="E148" i="2"/>
  <c r="T148" i="2" s="1"/>
  <c r="D151" i="2"/>
  <c r="E146" i="2"/>
  <c r="AH146" i="2" s="1"/>
  <c r="D159" i="2"/>
  <c r="E154" i="2"/>
  <c r="D150" i="2"/>
  <c r="E145" i="2"/>
  <c r="Q142" i="2" l="1"/>
  <c r="N148" i="2"/>
  <c r="AJ148" i="2"/>
  <c r="L146" i="2"/>
  <c r="AI146" i="2"/>
  <c r="AM143" i="2"/>
  <c r="M148" i="2"/>
  <c r="AI148" i="2"/>
  <c r="K146" i="2"/>
  <c r="AL146" i="2"/>
  <c r="Q143" i="2"/>
  <c r="AM142" i="2"/>
  <c r="L148" i="2"/>
  <c r="AH148" i="2"/>
  <c r="J146" i="2"/>
  <c r="AK146" i="2"/>
  <c r="AB142" i="2"/>
  <c r="K148" i="2"/>
  <c r="AG148" i="2"/>
  <c r="I146" i="2"/>
  <c r="AJ146" i="2"/>
  <c r="J148" i="2"/>
  <c r="AF148" i="2"/>
  <c r="H146" i="2"/>
  <c r="AG146" i="2"/>
  <c r="AJ145" i="2"/>
  <c r="N145" i="2"/>
  <c r="AD145" i="2"/>
  <c r="O145" i="2"/>
  <c r="AE145" i="2"/>
  <c r="P145" i="2"/>
  <c r="AK145" i="2"/>
  <c r="H145" i="2"/>
  <c r="AL145" i="2"/>
  <c r="I145" i="2"/>
  <c r="AA145" i="2"/>
  <c r="J145" i="2"/>
  <c r="S145" i="2"/>
  <c r="K145" i="2"/>
  <c r="T145" i="2"/>
  <c r="U145" i="2"/>
  <c r="V145" i="2"/>
  <c r="M145" i="2"/>
  <c r="W145" i="2"/>
  <c r="X145" i="2"/>
  <c r="AF145" i="2"/>
  <c r="Z145" i="2"/>
  <c r="AG145" i="2"/>
  <c r="Y145" i="2"/>
  <c r="AI145" i="2"/>
  <c r="AH145" i="2"/>
  <c r="L145" i="2"/>
  <c r="I148" i="2"/>
  <c r="AE148" i="2"/>
  <c r="AA146" i="2"/>
  <c r="AF146" i="2"/>
  <c r="AM140" i="2"/>
  <c r="AB140" i="2"/>
  <c r="AB143" i="2"/>
  <c r="H148" i="2"/>
  <c r="AD148" i="2"/>
  <c r="AM148" i="2" s="1"/>
  <c r="Z146" i="2"/>
  <c r="AD146" i="2"/>
  <c r="AM146" i="2" s="1"/>
  <c r="AA148" i="2"/>
  <c r="AL148" i="2"/>
  <c r="Y146" i="2"/>
  <c r="F156" i="2"/>
  <c r="W151" i="2"/>
  <c r="Z148" i="2"/>
  <c r="AK148" i="2"/>
  <c r="X146" i="2"/>
  <c r="Q149" i="2"/>
  <c r="Y148" i="2"/>
  <c r="F158" i="2"/>
  <c r="T153" i="2"/>
  <c r="P153" i="2"/>
  <c r="W146" i="2"/>
  <c r="F160" i="2"/>
  <c r="X148" i="2"/>
  <c r="V146" i="2"/>
  <c r="AM149" i="2"/>
  <c r="F162" i="2"/>
  <c r="W148" i="2"/>
  <c r="U146" i="2"/>
  <c r="F159" i="2"/>
  <c r="AE154" i="2"/>
  <c r="AF154" i="2"/>
  <c r="AG154" i="2"/>
  <c r="AL154" i="2"/>
  <c r="AD154" i="2"/>
  <c r="AH154" i="2"/>
  <c r="AI154" i="2"/>
  <c r="AJ154" i="2"/>
  <c r="AK154" i="2"/>
  <c r="Z154" i="2"/>
  <c r="AA154" i="2"/>
  <c r="S154" i="2"/>
  <c r="T154" i="2"/>
  <c r="U154" i="2"/>
  <c r="V154" i="2"/>
  <c r="W154" i="2"/>
  <c r="Y154" i="2"/>
  <c r="X154" i="2"/>
  <c r="K154" i="2"/>
  <c r="L154" i="2"/>
  <c r="M154" i="2"/>
  <c r="N154" i="2"/>
  <c r="O154" i="2"/>
  <c r="P154" i="2"/>
  <c r="H154" i="2"/>
  <c r="Q154" i="2" s="1"/>
  <c r="I154" i="2"/>
  <c r="J154" i="2"/>
  <c r="V148" i="2"/>
  <c r="P146" i="2"/>
  <c r="T146" i="2"/>
  <c r="AB149" i="2"/>
  <c r="AJ147" i="2"/>
  <c r="O147" i="2"/>
  <c r="AL147" i="2"/>
  <c r="P147" i="2"/>
  <c r="Y147" i="2"/>
  <c r="H147" i="2"/>
  <c r="Z147" i="2"/>
  <c r="I147" i="2"/>
  <c r="AA147" i="2"/>
  <c r="S147" i="2"/>
  <c r="AB147" i="2" s="1"/>
  <c r="T147" i="2"/>
  <c r="U147" i="2"/>
  <c r="V147" i="2"/>
  <c r="AD147" i="2"/>
  <c r="X147" i="2"/>
  <c r="AE147" i="2"/>
  <c r="W147" i="2"/>
  <c r="AI147" i="2"/>
  <c r="AF147" i="2"/>
  <c r="J147" i="2"/>
  <c r="AG147" i="2"/>
  <c r="K147" i="2"/>
  <c r="AH147" i="2"/>
  <c r="L147" i="2"/>
  <c r="AK147" i="2"/>
  <c r="M147" i="2"/>
  <c r="N147" i="2"/>
  <c r="U148" i="2"/>
  <c r="AB148" i="2" s="1"/>
  <c r="O146" i="2"/>
  <c r="S146" i="2"/>
  <c r="AB146" i="2" s="1"/>
  <c r="Q140" i="2"/>
  <c r="P148" i="2"/>
  <c r="N146" i="2"/>
  <c r="D155" i="2"/>
  <c r="E150" i="2"/>
  <c r="D164" i="2"/>
  <c r="E159" i="2"/>
  <c r="D156" i="2"/>
  <c r="E151" i="2"/>
  <c r="X151" i="2" s="1"/>
  <c r="D158" i="2"/>
  <c r="E153" i="2"/>
  <c r="U153" i="2" s="1"/>
  <c r="D157" i="2"/>
  <c r="E152" i="2"/>
  <c r="F164" i="2" l="1"/>
  <c r="AH159" i="2"/>
  <c r="AI159" i="2"/>
  <c r="AJ159" i="2"/>
  <c r="AD159" i="2"/>
  <c r="AE159" i="2"/>
  <c r="AF159" i="2"/>
  <c r="AG159" i="2"/>
  <c r="AK159" i="2"/>
  <c r="AL159" i="2"/>
  <c r="S159" i="2"/>
  <c r="T159" i="2"/>
  <c r="U159" i="2"/>
  <c r="V159" i="2"/>
  <c r="W159" i="2"/>
  <c r="X159" i="2"/>
  <c r="Y159" i="2"/>
  <c r="Z159" i="2"/>
  <c r="AA159" i="2"/>
  <c r="N159" i="2"/>
  <c r="O159" i="2"/>
  <c r="P159" i="2"/>
  <c r="H159" i="2"/>
  <c r="I159" i="2"/>
  <c r="J159" i="2"/>
  <c r="K159" i="2"/>
  <c r="L159" i="2"/>
  <c r="M159" i="2"/>
  <c r="O153" i="2"/>
  <c r="S153" i="2"/>
  <c r="P151" i="2"/>
  <c r="V151" i="2"/>
  <c r="N153" i="2"/>
  <c r="AF153" i="2"/>
  <c r="O151" i="2"/>
  <c r="U151" i="2"/>
  <c r="M153" i="2"/>
  <c r="AD153" i="2"/>
  <c r="N151" i="2"/>
  <c r="AL151" i="2"/>
  <c r="Q148" i="2"/>
  <c r="AM145" i="2"/>
  <c r="AM147" i="2"/>
  <c r="L153" i="2"/>
  <c r="AH153" i="2"/>
  <c r="M151" i="2"/>
  <c r="AK151" i="2"/>
  <c r="AB154" i="2"/>
  <c r="K153" i="2"/>
  <c r="AL153" i="2"/>
  <c r="L151" i="2"/>
  <c r="AJ151" i="2"/>
  <c r="J153" i="2"/>
  <c r="AK153" i="2"/>
  <c r="K151" i="2"/>
  <c r="AH151" i="2"/>
  <c r="V152" i="2"/>
  <c r="W152" i="2"/>
  <c r="X152" i="2"/>
  <c r="Y152" i="2"/>
  <c r="AG152" i="2"/>
  <c r="AA152" i="2"/>
  <c r="AH152" i="2"/>
  <c r="Z152" i="2"/>
  <c r="AI152" i="2"/>
  <c r="M152" i="2"/>
  <c r="AJ152" i="2"/>
  <c r="N152" i="2"/>
  <c r="AK152" i="2"/>
  <c r="O152" i="2"/>
  <c r="U152" i="2"/>
  <c r="AD152" i="2"/>
  <c r="P152" i="2"/>
  <c r="AE152" i="2"/>
  <c r="H152" i="2"/>
  <c r="AF152" i="2"/>
  <c r="I152" i="2"/>
  <c r="AL152" i="2"/>
  <c r="J152" i="2"/>
  <c r="S152" i="2"/>
  <c r="AB152" i="2" s="1"/>
  <c r="K152" i="2"/>
  <c r="T152" i="2"/>
  <c r="L152" i="2"/>
  <c r="I153" i="2"/>
  <c r="AJ153" i="2"/>
  <c r="J151" i="2"/>
  <c r="AF151" i="2"/>
  <c r="H153" i="2"/>
  <c r="Q153" i="2" s="1"/>
  <c r="AI153" i="2"/>
  <c r="I151" i="2"/>
  <c r="AE151" i="2"/>
  <c r="Q146" i="2"/>
  <c r="AA153" i="2"/>
  <c r="AG153" i="2"/>
  <c r="H151" i="2"/>
  <c r="Q151" i="2" s="1"/>
  <c r="AI151" i="2"/>
  <c r="AB145" i="2"/>
  <c r="Z153" i="2"/>
  <c r="AE153" i="2"/>
  <c r="S151" i="2"/>
  <c r="AG151" i="2"/>
  <c r="Y153" i="2"/>
  <c r="F163" i="2"/>
  <c r="AF158" i="2"/>
  <c r="M158" i="2"/>
  <c r="T151" i="2"/>
  <c r="AD151" i="2"/>
  <c r="Q147" i="2"/>
  <c r="AM154" i="2"/>
  <c r="X153" i="2"/>
  <c r="AA151" i="2"/>
  <c r="F161" i="2"/>
  <c r="L156" i="2"/>
  <c r="W153" i="2"/>
  <c r="Z151" i="2"/>
  <c r="F165" i="2"/>
  <c r="V153" i="2"/>
  <c r="Y151" i="2"/>
  <c r="Q145" i="2"/>
  <c r="U150" i="2"/>
  <c r="V150" i="2"/>
  <c r="W150" i="2"/>
  <c r="X150" i="2"/>
  <c r="Y150" i="2"/>
  <c r="T150" i="2"/>
  <c r="AI150" i="2"/>
  <c r="Z150" i="2"/>
  <c r="AJ150" i="2"/>
  <c r="AA150" i="2"/>
  <c r="AK150" i="2"/>
  <c r="O150" i="2"/>
  <c r="AL150" i="2"/>
  <c r="P150" i="2"/>
  <c r="AF150" i="2"/>
  <c r="H150" i="2"/>
  <c r="AG150" i="2"/>
  <c r="I150" i="2"/>
  <c r="AH150" i="2"/>
  <c r="J150" i="2"/>
  <c r="AE150" i="2"/>
  <c r="K150" i="2"/>
  <c r="AD150" i="2"/>
  <c r="L150" i="2"/>
  <c r="S150" i="2"/>
  <c r="M150" i="2"/>
  <c r="N150" i="2"/>
  <c r="F167" i="2"/>
  <c r="D163" i="2"/>
  <c r="E158" i="2"/>
  <c r="V158" i="2" s="1"/>
  <c r="D161" i="2"/>
  <c r="E156" i="2"/>
  <c r="AI156" i="2" s="1"/>
  <c r="D169" i="2"/>
  <c r="E164" i="2"/>
  <c r="D162" i="2"/>
  <c r="E157" i="2"/>
  <c r="D160" i="2"/>
  <c r="E155" i="2"/>
  <c r="M156" i="2" l="1"/>
  <c r="AH156" i="2"/>
  <c r="N158" i="2"/>
  <c r="AG158" i="2"/>
  <c r="K156" i="2"/>
  <c r="AF156" i="2"/>
  <c r="L158" i="2"/>
  <c r="AH158" i="2"/>
  <c r="AB153" i="2"/>
  <c r="AB150" i="2"/>
  <c r="J156" i="2"/>
  <c r="AL156" i="2"/>
  <c r="K158" i="2"/>
  <c r="AE158" i="2"/>
  <c r="AM150" i="2"/>
  <c r="I156" i="2"/>
  <c r="AJ156" i="2"/>
  <c r="J158" i="2"/>
  <c r="AD158" i="2"/>
  <c r="V156" i="2"/>
  <c r="AE156" i="2"/>
  <c r="I158" i="2"/>
  <c r="AL158" i="2"/>
  <c r="Q152" i="2"/>
  <c r="AB159" i="2"/>
  <c r="W156" i="2"/>
  <c r="AD156" i="2"/>
  <c r="H158" i="2"/>
  <c r="AK158" i="2"/>
  <c r="U156" i="2"/>
  <c r="F166" i="2"/>
  <c r="AF161" i="2"/>
  <c r="Z161" i="2"/>
  <c r="T158" i="2"/>
  <c r="AJ158" i="2"/>
  <c r="U158" i="2"/>
  <c r="AI158" i="2"/>
  <c r="AM152" i="2"/>
  <c r="AG156" i="2"/>
  <c r="T156" i="2"/>
  <c r="F170" i="2"/>
  <c r="S156" i="2"/>
  <c r="S158" i="2"/>
  <c r="F168" i="2"/>
  <c r="V163" i="2"/>
  <c r="Q159" i="2"/>
  <c r="AA156" i="2"/>
  <c r="AA158" i="2"/>
  <c r="AM153" i="2"/>
  <c r="Q150" i="2"/>
  <c r="Z156" i="2"/>
  <c r="Z158" i="2"/>
  <c r="AM159" i="2"/>
  <c r="H156" i="2"/>
  <c r="Y156" i="2"/>
  <c r="AM151" i="2"/>
  <c r="Y158" i="2"/>
  <c r="AB151" i="2"/>
  <c r="Y157" i="2"/>
  <c r="AJ157" i="2"/>
  <c r="Z157" i="2"/>
  <c r="AK157" i="2"/>
  <c r="AA157" i="2"/>
  <c r="AL157" i="2"/>
  <c r="P157" i="2"/>
  <c r="AD157" i="2"/>
  <c r="AM157" i="2" s="1"/>
  <c r="H157" i="2"/>
  <c r="AE157" i="2"/>
  <c r="I157" i="2"/>
  <c r="AF157" i="2"/>
  <c r="J157" i="2"/>
  <c r="AG157" i="2"/>
  <c r="K157" i="2"/>
  <c r="X157" i="2"/>
  <c r="AH157" i="2"/>
  <c r="L157" i="2"/>
  <c r="AI157" i="2"/>
  <c r="M157" i="2"/>
  <c r="S157" i="2"/>
  <c r="O157" i="2"/>
  <c r="T157" i="2"/>
  <c r="N157" i="2"/>
  <c r="U157" i="2"/>
  <c r="V157" i="2"/>
  <c r="W157" i="2"/>
  <c r="P156" i="2"/>
  <c r="X156" i="2"/>
  <c r="X158" i="2"/>
  <c r="O156" i="2"/>
  <c r="AK156" i="2"/>
  <c r="P158" i="2"/>
  <c r="W158" i="2"/>
  <c r="X155" i="2"/>
  <c r="Y155" i="2"/>
  <c r="AL155" i="2"/>
  <c r="Z155" i="2"/>
  <c r="AE155" i="2"/>
  <c r="AA155" i="2"/>
  <c r="AD155" i="2"/>
  <c r="H155" i="2"/>
  <c r="AF155" i="2"/>
  <c r="I155" i="2"/>
  <c r="AG155" i="2"/>
  <c r="J155" i="2"/>
  <c r="AH155" i="2"/>
  <c r="K155" i="2"/>
  <c r="AK155" i="2"/>
  <c r="L155" i="2"/>
  <c r="AI155" i="2"/>
  <c r="M155" i="2"/>
  <c r="W155" i="2"/>
  <c r="AJ155" i="2"/>
  <c r="N155" i="2"/>
  <c r="S155" i="2"/>
  <c r="AB155" i="2" s="1"/>
  <c r="O155" i="2"/>
  <c r="T155" i="2"/>
  <c r="P155" i="2"/>
  <c r="U155" i="2"/>
  <c r="V155" i="2"/>
  <c r="F172" i="2"/>
  <c r="N156" i="2"/>
  <c r="O158" i="2"/>
  <c r="F169" i="2"/>
  <c r="AK164" i="2"/>
  <c r="AL164" i="2"/>
  <c r="AD164" i="2"/>
  <c r="AE164" i="2"/>
  <c r="AF164" i="2"/>
  <c r="AG164" i="2"/>
  <c r="AH164" i="2"/>
  <c r="AI164" i="2"/>
  <c r="AJ164" i="2"/>
  <c r="S164" i="2"/>
  <c r="T164" i="2"/>
  <c r="U164" i="2"/>
  <c r="V164" i="2"/>
  <c r="W164" i="2"/>
  <c r="X164" i="2"/>
  <c r="Y164" i="2"/>
  <c r="Z164" i="2"/>
  <c r="AA164" i="2"/>
  <c r="H164" i="2"/>
  <c r="I164" i="2"/>
  <c r="J164" i="2"/>
  <c r="K164" i="2"/>
  <c r="L164" i="2"/>
  <c r="M164" i="2"/>
  <c r="N164" i="2"/>
  <c r="O164" i="2"/>
  <c r="P164" i="2"/>
  <c r="D174" i="2"/>
  <c r="E169" i="2"/>
  <c r="D165" i="2"/>
  <c r="E160" i="2"/>
  <c r="D166" i="2"/>
  <c r="E161" i="2"/>
  <c r="AG161" i="2" s="1"/>
  <c r="D167" i="2"/>
  <c r="E162" i="2"/>
  <c r="D168" i="2"/>
  <c r="E163" i="2"/>
  <c r="AD163" i="2" s="1"/>
  <c r="U163" i="2" l="1"/>
  <c r="AB158" i="2"/>
  <c r="X161" i="2"/>
  <c r="F171" i="2"/>
  <c r="S166" i="2"/>
  <c r="M166" i="2"/>
  <c r="F173" i="2"/>
  <c r="W168" i="2"/>
  <c r="AB164" i="2"/>
  <c r="T163" i="2"/>
  <c r="AB156" i="2"/>
  <c r="W161" i="2"/>
  <c r="AB157" i="2"/>
  <c r="S163" i="2"/>
  <c r="V161" i="2"/>
  <c r="AA163" i="2"/>
  <c r="U161" i="2"/>
  <c r="Q158" i="2"/>
  <c r="I163" i="2"/>
  <c r="Z163" i="2"/>
  <c r="T161" i="2"/>
  <c r="AM156" i="2"/>
  <c r="H163" i="2"/>
  <c r="Y163" i="2"/>
  <c r="K161" i="2"/>
  <c r="S161" i="2"/>
  <c r="P163" i="2"/>
  <c r="AL163" i="2"/>
  <c r="J161" i="2"/>
  <c r="AA161" i="2"/>
  <c r="O163" i="2"/>
  <c r="AK163" i="2"/>
  <c r="I161" i="2"/>
  <c r="AL161" i="2"/>
  <c r="Q164" i="2"/>
  <c r="AM164" i="2"/>
  <c r="N163" i="2"/>
  <c r="AJ163" i="2"/>
  <c r="H161" i="2"/>
  <c r="AK161" i="2"/>
  <c r="F177" i="2"/>
  <c r="M163" i="2"/>
  <c r="AI163" i="2"/>
  <c r="P161" i="2"/>
  <c r="AJ161" i="2"/>
  <c r="L163" i="2"/>
  <c r="AH163" i="2"/>
  <c r="O161" i="2"/>
  <c r="AI161" i="2"/>
  <c r="Y162" i="2"/>
  <c r="AF162" i="2"/>
  <c r="AK162" i="2"/>
  <c r="Z162" i="2"/>
  <c r="AA162" i="2"/>
  <c r="AD162" i="2"/>
  <c r="H162" i="2"/>
  <c r="J162" i="2"/>
  <c r="AL162" i="2"/>
  <c r="AJ162" i="2"/>
  <c r="I162" i="2"/>
  <c r="AE162" i="2"/>
  <c r="L162" i="2"/>
  <c r="AG162" i="2"/>
  <c r="K162" i="2"/>
  <c r="AH162" i="2"/>
  <c r="M162" i="2"/>
  <c r="AI162" i="2"/>
  <c r="N162" i="2"/>
  <c r="T162" i="2"/>
  <c r="P162" i="2"/>
  <c r="S162" i="2"/>
  <c r="O162" i="2"/>
  <c r="U162" i="2"/>
  <c r="W162" i="2"/>
  <c r="V162" i="2"/>
  <c r="X162" i="2"/>
  <c r="F174" i="2"/>
  <c r="AE169" i="2"/>
  <c r="AF169" i="2"/>
  <c r="AG169" i="2"/>
  <c r="AH169" i="2"/>
  <c r="AI169" i="2"/>
  <c r="AJ169" i="2"/>
  <c r="AK169" i="2"/>
  <c r="AL169" i="2"/>
  <c r="AD169" i="2"/>
  <c r="S169" i="2"/>
  <c r="T169" i="2"/>
  <c r="U169" i="2"/>
  <c r="V169" i="2"/>
  <c r="W169" i="2"/>
  <c r="X169" i="2"/>
  <c r="Y169" i="2"/>
  <c r="Z169" i="2"/>
  <c r="AA169" i="2"/>
  <c r="H169" i="2"/>
  <c r="Q169" i="2" s="1"/>
  <c r="I169" i="2"/>
  <c r="J169" i="2"/>
  <c r="K169" i="2"/>
  <c r="L169" i="2"/>
  <c r="M169" i="2"/>
  <c r="N169" i="2"/>
  <c r="O169" i="2"/>
  <c r="P169" i="2"/>
  <c r="Q156" i="2"/>
  <c r="K163" i="2"/>
  <c r="AG163" i="2"/>
  <c r="N161" i="2"/>
  <c r="AE161" i="2"/>
  <c r="J163" i="2"/>
  <c r="AF163" i="2"/>
  <c r="M161" i="2"/>
  <c r="AD161" i="2"/>
  <c r="AM158" i="2"/>
  <c r="T160" i="2"/>
  <c r="O160" i="2"/>
  <c r="U160" i="2"/>
  <c r="P160" i="2"/>
  <c r="V160" i="2"/>
  <c r="W160" i="2"/>
  <c r="X160" i="2"/>
  <c r="AA160" i="2"/>
  <c r="Y160" i="2"/>
  <c r="Z160" i="2"/>
  <c r="M160" i="2"/>
  <c r="AJ160" i="2"/>
  <c r="AK160" i="2"/>
  <c r="S160" i="2"/>
  <c r="AB160" i="2" s="1"/>
  <c r="AL160" i="2"/>
  <c r="H160" i="2"/>
  <c r="AD160" i="2"/>
  <c r="I160" i="2"/>
  <c r="AE160" i="2"/>
  <c r="J160" i="2"/>
  <c r="AF160" i="2"/>
  <c r="K160" i="2"/>
  <c r="AG160" i="2"/>
  <c r="AI160" i="2"/>
  <c r="L160" i="2"/>
  <c r="AH160" i="2"/>
  <c r="N160" i="2"/>
  <c r="Q155" i="2"/>
  <c r="W163" i="2"/>
  <c r="AE163" i="2"/>
  <c r="AM163" i="2" s="1"/>
  <c r="F175" i="2"/>
  <c r="L161" i="2"/>
  <c r="AH161" i="2"/>
  <c r="AM155" i="2"/>
  <c r="Q157" i="2"/>
  <c r="X163" i="2"/>
  <c r="Y161" i="2"/>
  <c r="D172" i="2"/>
  <c r="E167" i="2"/>
  <c r="D171" i="2"/>
  <c r="E166" i="2"/>
  <c r="U166" i="2" s="1"/>
  <c r="D170" i="2"/>
  <c r="E165" i="2"/>
  <c r="D173" i="2"/>
  <c r="E168" i="2"/>
  <c r="Y168" i="2" s="1"/>
  <c r="D179" i="2"/>
  <c r="E174" i="2"/>
  <c r="F180" i="2" l="1"/>
  <c r="AM161" i="2"/>
  <c r="X168" i="2"/>
  <c r="N166" i="2"/>
  <c r="T166" i="2"/>
  <c r="AB166" i="2" s="1"/>
  <c r="AB161" i="2"/>
  <c r="V168" i="2"/>
  <c r="L166" i="2"/>
  <c r="AL166" i="2"/>
  <c r="F182" i="2"/>
  <c r="U168" i="2"/>
  <c r="K166" i="2"/>
  <c r="AK166" i="2"/>
  <c r="F179" i="2"/>
  <c r="AK174" i="2"/>
  <c r="AL174" i="2"/>
  <c r="AD174" i="2"/>
  <c r="AE174" i="2"/>
  <c r="AF174" i="2"/>
  <c r="AG174" i="2"/>
  <c r="AJ174" i="2"/>
  <c r="AH174" i="2"/>
  <c r="AI174" i="2"/>
  <c r="V174" i="2"/>
  <c r="W174" i="2"/>
  <c r="X174" i="2"/>
  <c r="Y174" i="2"/>
  <c r="Z174" i="2"/>
  <c r="AA174" i="2"/>
  <c r="S174" i="2"/>
  <c r="U174" i="2"/>
  <c r="T174" i="2"/>
  <c r="H174" i="2"/>
  <c r="I174" i="2"/>
  <c r="J174" i="2"/>
  <c r="K174" i="2"/>
  <c r="L174" i="2"/>
  <c r="M174" i="2"/>
  <c r="N174" i="2"/>
  <c r="O174" i="2"/>
  <c r="P174" i="2"/>
  <c r="L168" i="2"/>
  <c r="T168" i="2"/>
  <c r="J166" i="2"/>
  <c r="AH166" i="2"/>
  <c r="Q161" i="2"/>
  <c r="Q163" i="2"/>
  <c r="K168" i="2"/>
  <c r="S168" i="2"/>
  <c r="I166" i="2"/>
  <c r="AG166" i="2"/>
  <c r="J168" i="2"/>
  <c r="AL168" i="2"/>
  <c r="H166" i="2"/>
  <c r="AF166" i="2"/>
  <c r="I168" i="2"/>
  <c r="AK168" i="2"/>
  <c r="P166" i="2"/>
  <c r="AE166" i="2"/>
  <c r="H168" i="2"/>
  <c r="AJ168" i="2"/>
  <c r="O166" i="2"/>
  <c r="AD166" i="2"/>
  <c r="S165" i="2"/>
  <c r="AA165" i="2"/>
  <c r="T165" i="2"/>
  <c r="AE165" i="2"/>
  <c r="V165" i="2"/>
  <c r="AF165" i="2"/>
  <c r="U165" i="2"/>
  <c r="AG165" i="2"/>
  <c r="H165" i="2"/>
  <c r="AH165" i="2"/>
  <c r="I165" i="2"/>
  <c r="AI165" i="2"/>
  <c r="J165" i="2"/>
  <c r="AJ165" i="2"/>
  <c r="K165" i="2"/>
  <c r="AK165" i="2"/>
  <c r="L165" i="2"/>
  <c r="AL165" i="2"/>
  <c r="M165" i="2"/>
  <c r="AD165" i="2"/>
  <c r="N165" i="2"/>
  <c r="W165" i="2"/>
  <c r="O165" i="2"/>
  <c r="X165" i="2"/>
  <c r="P165" i="2"/>
  <c r="Y165" i="2"/>
  <c r="Z165" i="2"/>
  <c r="Q162" i="2"/>
  <c r="P168" i="2"/>
  <c r="AI168" i="2"/>
  <c r="AA166" i="2"/>
  <c r="AJ166" i="2"/>
  <c r="AB169" i="2"/>
  <c r="AB162" i="2"/>
  <c r="AM162" i="2"/>
  <c r="O168" i="2"/>
  <c r="AF168" i="2"/>
  <c r="Z166" i="2"/>
  <c r="AI166" i="2"/>
  <c r="AM169" i="2"/>
  <c r="N168" i="2"/>
  <c r="AE168" i="2"/>
  <c r="Y166" i="2"/>
  <c r="F176" i="2"/>
  <c r="M168" i="2"/>
  <c r="AD168" i="2"/>
  <c r="X166" i="2"/>
  <c r="Z168" i="2"/>
  <c r="AH168" i="2"/>
  <c r="W166" i="2"/>
  <c r="AM160" i="2"/>
  <c r="AB163" i="2"/>
  <c r="AA168" i="2"/>
  <c r="AG168" i="2"/>
  <c r="V166" i="2"/>
  <c r="V167" i="2"/>
  <c r="P167" i="2"/>
  <c r="AA167" i="2"/>
  <c r="W167" i="2"/>
  <c r="S167" i="2"/>
  <c r="X167" i="2"/>
  <c r="Y167" i="2"/>
  <c r="Z167" i="2"/>
  <c r="AF167" i="2"/>
  <c r="U167" i="2"/>
  <c r="AE167" i="2"/>
  <c r="T167" i="2"/>
  <c r="O167" i="2"/>
  <c r="AG167" i="2"/>
  <c r="H167" i="2"/>
  <c r="AH167" i="2"/>
  <c r="I167" i="2"/>
  <c r="AI167" i="2"/>
  <c r="J167" i="2"/>
  <c r="AJ167" i="2"/>
  <c r="K167" i="2"/>
  <c r="AK167" i="2"/>
  <c r="L167" i="2"/>
  <c r="AL167" i="2"/>
  <c r="M167" i="2"/>
  <c r="AD167" i="2"/>
  <c r="N167" i="2"/>
  <c r="Q160" i="2"/>
  <c r="F178" i="2"/>
  <c r="AE173" i="2"/>
  <c r="AF173" i="2"/>
  <c r="AG173" i="2"/>
  <c r="AL173" i="2"/>
  <c r="S173" i="2"/>
  <c r="T173" i="2"/>
  <c r="AA173" i="2"/>
  <c r="P173" i="2"/>
  <c r="H173" i="2"/>
  <c r="K173" i="2"/>
  <c r="L173" i="2"/>
  <c r="M173" i="2"/>
  <c r="N173" i="2"/>
  <c r="O173" i="2"/>
  <c r="D184" i="2"/>
  <c r="E179" i="2"/>
  <c r="D178" i="2"/>
  <c r="E173" i="2"/>
  <c r="U173" i="2" s="1"/>
  <c r="D175" i="2"/>
  <c r="E170" i="2"/>
  <c r="D176" i="2"/>
  <c r="E171" i="2"/>
  <c r="Y171" i="2" s="1"/>
  <c r="D177" i="2"/>
  <c r="E172" i="2"/>
  <c r="AM168" i="2" l="1"/>
  <c r="W171" i="2"/>
  <c r="V171" i="2"/>
  <c r="Q165" i="2"/>
  <c r="AK173" i="2"/>
  <c r="AB167" i="2"/>
  <c r="U171" i="2"/>
  <c r="P171" i="2"/>
  <c r="T171" i="2"/>
  <c r="Q166" i="2"/>
  <c r="AJ173" i="2"/>
  <c r="J173" i="2"/>
  <c r="AI173" i="2"/>
  <c r="O171" i="2"/>
  <c r="S171" i="2"/>
  <c r="AB171" i="2" s="1"/>
  <c r="AG172" i="2"/>
  <c r="J172" i="2"/>
  <c r="AE172" i="2"/>
  <c r="AH172" i="2"/>
  <c r="K172" i="2"/>
  <c r="AI172" i="2"/>
  <c r="L172" i="2"/>
  <c r="AL172" i="2"/>
  <c r="M172" i="2"/>
  <c r="AJ172" i="2"/>
  <c r="N172" i="2"/>
  <c r="AK172" i="2"/>
  <c r="O172" i="2"/>
  <c r="V172" i="2"/>
  <c r="X172" i="2"/>
  <c r="P172" i="2"/>
  <c r="Y172" i="2"/>
  <c r="H172" i="2"/>
  <c r="Z172" i="2"/>
  <c r="AA172" i="2"/>
  <c r="S172" i="2"/>
  <c r="T172" i="2"/>
  <c r="U172" i="2"/>
  <c r="AD172" i="2"/>
  <c r="AM172" i="2" s="1"/>
  <c r="W172" i="2"/>
  <c r="AF172" i="2"/>
  <c r="I172" i="2"/>
  <c r="I173" i="2"/>
  <c r="AH173" i="2"/>
  <c r="N171" i="2"/>
  <c r="AD171" i="2"/>
  <c r="M171" i="2"/>
  <c r="AK171" i="2"/>
  <c r="AM165" i="2"/>
  <c r="L171" i="2"/>
  <c r="AJ171" i="2"/>
  <c r="Q173" i="2"/>
  <c r="Q167" i="2"/>
  <c r="K171" i="2"/>
  <c r="AI171" i="2"/>
  <c r="AB168" i="2"/>
  <c r="Q174" i="2"/>
  <c r="AM174" i="2"/>
  <c r="J171" i="2"/>
  <c r="AH171" i="2"/>
  <c r="AB165" i="2"/>
  <c r="X171" i="2"/>
  <c r="I171" i="2"/>
  <c r="AG171" i="2"/>
  <c r="AM166" i="2"/>
  <c r="F187" i="2"/>
  <c r="AE170" i="2"/>
  <c r="Y170" i="2"/>
  <c r="AF170" i="2"/>
  <c r="X170" i="2"/>
  <c r="AD170" i="2"/>
  <c r="AG170" i="2"/>
  <c r="L170" i="2"/>
  <c r="AI170" i="2"/>
  <c r="K170" i="2"/>
  <c r="AH170" i="2"/>
  <c r="M170" i="2"/>
  <c r="N170" i="2"/>
  <c r="V170" i="2"/>
  <c r="AJ170" i="2"/>
  <c r="O170" i="2"/>
  <c r="AK170" i="2"/>
  <c r="P170" i="2"/>
  <c r="AL170" i="2"/>
  <c r="H170" i="2"/>
  <c r="Z170" i="2"/>
  <c r="I170" i="2"/>
  <c r="J170" i="2"/>
  <c r="AA170" i="2"/>
  <c r="S170" i="2"/>
  <c r="U170" i="2"/>
  <c r="T170" i="2"/>
  <c r="W170" i="2"/>
  <c r="F183" i="2"/>
  <c r="AL178" i="2"/>
  <c r="K178" i="2"/>
  <c r="H171" i="2"/>
  <c r="AF171" i="2"/>
  <c r="AB174" i="2"/>
  <c r="F184" i="2"/>
  <c r="AD179" i="2"/>
  <c r="AE179" i="2"/>
  <c r="AF179" i="2"/>
  <c r="AG179" i="2"/>
  <c r="AH179" i="2"/>
  <c r="AI179" i="2"/>
  <c r="AJ179" i="2"/>
  <c r="AK179" i="2"/>
  <c r="AL179" i="2"/>
  <c r="Y179" i="2"/>
  <c r="Z179" i="2"/>
  <c r="AA179" i="2"/>
  <c r="S179" i="2"/>
  <c r="T179" i="2"/>
  <c r="U179" i="2"/>
  <c r="V179" i="2"/>
  <c r="X179" i="2"/>
  <c r="W179" i="2"/>
  <c r="J179" i="2"/>
  <c r="K179" i="2"/>
  <c r="L179" i="2"/>
  <c r="M179" i="2"/>
  <c r="N179" i="2"/>
  <c r="O179" i="2"/>
  <c r="P179" i="2"/>
  <c r="H179" i="2"/>
  <c r="I179" i="2"/>
  <c r="Z173" i="2"/>
  <c r="Y173" i="2"/>
  <c r="W173" i="2"/>
  <c r="AA171" i="2"/>
  <c r="AE171" i="2"/>
  <c r="AD173" i="2"/>
  <c r="AM173" i="2" s="1"/>
  <c r="V173" i="2"/>
  <c r="AB173" i="2" s="1"/>
  <c r="AM167" i="2"/>
  <c r="Z171" i="2"/>
  <c r="AL171" i="2"/>
  <c r="Q168" i="2"/>
  <c r="X173" i="2"/>
  <c r="F181" i="2"/>
  <c r="AH176" i="2"/>
  <c r="W176" i="2"/>
  <c r="X176" i="2"/>
  <c r="Y176" i="2"/>
  <c r="J176" i="2"/>
  <c r="K176" i="2"/>
  <c r="L176" i="2"/>
  <c r="F185" i="2"/>
  <c r="D181" i="2"/>
  <c r="E176" i="2"/>
  <c r="Z176" i="2" s="1"/>
  <c r="D180" i="2"/>
  <c r="E175" i="2"/>
  <c r="D183" i="2"/>
  <c r="E178" i="2"/>
  <c r="AF178" i="2" s="1"/>
  <c r="D182" i="2"/>
  <c r="E177" i="2"/>
  <c r="D189" i="2"/>
  <c r="E184" i="2"/>
  <c r="J178" i="2" l="1"/>
  <c r="AK178" i="2"/>
  <c r="AM171" i="2"/>
  <c r="I178" i="2"/>
  <c r="AJ178" i="2"/>
  <c r="F190" i="2"/>
  <c r="V176" i="2"/>
  <c r="H178" i="2"/>
  <c r="AI178" i="2"/>
  <c r="Y175" i="2"/>
  <c r="AD175" i="2"/>
  <c r="Z175" i="2"/>
  <c r="AE175" i="2"/>
  <c r="AA175" i="2"/>
  <c r="AF175" i="2"/>
  <c r="N175" i="2"/>
  <c r="AG175" i="2"/>
  <c r="O175" i="2"/>
  <c r="AH175" i="2"/>
  <c r="P175" i="2"/>
  <c r="AI175" i="2"/>
  <c r="H175" i="2"/>
  <c r="AJ175" i="2"/>
  <c r="I175" i="2"/>
  <c r="AK175" i="2"/>
  <c r="J175" i="2"/>
  <c r="AL175" i="2"/>
  <c r="K175" i="2"/>
  <c r="S175" i="2"/>
  <c r="L175" i="2"/>
  <c r="T175" i="2"/>
  <c r="M175" i="2"/>
  <c r="U175" i="2"/>
  <c r="V175" i="2"/>
  <c r="X175" i="2"/>
  <c r="W175" i="2"/>
  <c r="P176" i="2"/>
  <c r="U176" i="2"/>
  <c r="AA178" i="2"/>
  <c r="AH178" i="2"/>
  <c r="O176" i="2"/>
  <c r="T176" i="2"/>
  <c r="Z178" i="2"/>
  <c r="AG178" i="2"/>
  <c r="AG176" i="2"/>
  <c r="AM179" i="2"/>
  <c r="Y178" i="2"/>
  <c r="F188" i="2"/>
  <c r="AE183" i="2"/>
  <c r="J183" i="2"/>
  <c r="N176" i="2"/>
  <c r="M176" i="2"/>
  <c r="AF176" i="2"/>
  <c r="F189" i="2"/>
  <c r="AD184" i="2"/>
  <c r="AE184" i="2"/>
  <c r="AF184" i="2"/>
  <c r="AG184" i="2"/>
  <c r="AH184" i="2"/>
  <c r="AI184" i="2"/>
  <c r="AJ184" i="2"/>
  <c r="AK184" i="2"/>
  <c r="AL184" i="2"/>
  <c r="S184" i="2"/>
  <c r="T184" i="2"/>
  <c r="U184" i="2"/>
  <c r="V184" i="2"/>
  <c r="W184" i="2"/>
  <c r="X184" i="2"/>
  <c r="Y184" i="2"/>
  <c r="AA184" i="2"/>
  <c r="Z184" i="2"/>
  <c r="M184" i="2"/>
  <c r="N184" i="2"/>
  <c r="O184" i="2"/>
  <c r="P184" i="2"/>
  <c r="H184" i="2"/>
  <c r="I184" i="2"/>
  <c r="J184" i="2"/>
  <c r="K184" i="2"/>
  <c r="L184" i="2"/>
  <c r="X178" i="2"/>
  <c r="W178" i="2"/>
  <c r="AE176" i="2"/>
  <c r="V178" i="2"/>
  <c r="AB179" i="2"/>
  <c r="Q171" i="2"/>
  <c r="U178" i="2"/>
  <c r="AB170" i="2"/>
  <c r="I176" i="2"/>
  <c r="AL176" i="2"/>
  <c r="P178" i="2"/>
  <c r="T178" i="2"/>
  <c r="AB172" i="2"/>
  <c r="H176" i="2"/>
  <c r="AK176" i="2"/>
  <c r="O178" i="2"/>
  <c r="S178" i="2"/>
  <c r="AD176" i="2"/>
  <c r="AM176" i="2" s="1"/>
  <c r="S176" i="2"/>
  <c r="AJ176" i="2"/>
  <c r="Q179" i="2"/>
  <c r="N178" i="2"/>
  <c r="AE178" i="2"/>
  <c r="AM170" i="2"/>
  <c r="F192" i="2"/>
  <c r="T177" i="2"/>
  <c r="S177" i="2"/>
  <c r="U177" i="2"/>
  <c r="V177" i="2"/>
  <c r="W177" i="2"/>
  <c r="K177" i="2"/>
  <c r="X177" i="2"/>
  <c r="AD177" i="2"/>
  <c r="Z177" i="2"/>
  <c r="AE177" i="2"/>
  <c r="Y177" i="2"/>
  <c r="AF177" i="2"/>
  <c r="L177" i="2"/>
  <c r="AG177" i="2"/>
  <c r="M177" i="2"/>
  <c r="AH177" i="2"/>
  <c r="N177" i="2"/>
  <c r="AI177" i="2"/>
  <c r="O177" i="2"/>
  <c r="AJ177" i="2"/>
  <c r="P177" i="2"/>
  <c r="AK177" i="2"/>
  <c r="H177" i="2"/>
  <c r="Q177" i="2" s="1"/>
  <c r="AL177" i="2"/>
  <c r="I177" i="2"/>
  <c r="AA177" i="2"/>
  <c r="J177" i="2"/>
  <c r="AA176" i="2"/>
  <c r="AI176" i="2"/>
  <c r="M178" i="2"/>
  <c r="AD178" i="2"/>
  <c r="AM178" i="2" s="1"/>
  <c r="Q172" i="2"/>
  <c r="F186" i="2"/>
  <c r="AH181" i="2"/>
  <c r="T181" i="2"/>
  <c r="I181" i="2"/>
  <c r="J181" i="2"/>
  <c r="K181" i="2"/>
  <c r="O181" i="2"/>
  <c r="L178" i="2"/>
  <c r="Q170" i="2"/>
  <c r="D194" i="2"/>
  <c r="E189" i="2"/>
  <c r="D187" i="2"/>
  <c r="E182" i="2"/>
  <c r="D188" i="2"/>
  <c r="E183" i="2"/>
  <c r="AF183" i="2" s="1"/>
  <c r="D185" i="2"/>
  <c r="E180" i="2"/>
  <c r="D186" i="2"/>
  <c r="E181" i="2"/>
  <c r="AK181" i="2" s="1"/>
  <c r="AG181" i="2" l="1"/>
  <c r="I183" i="2"/>
  <c r="AD183" i="2"/>
  <c r="F197" i="2"/>
  <c r="H183" i="2"/>
  <c r="Q183" i="2" s="1"/>
  <c r="AL183" i="2"/>
  <c r="AF181" i="2"/>
  <c r="H181" i="2"/>
  <c r="AE181" i="2"/>
  <c r="S183" i="2"/>
  <c r="AK183" i="2"/>
  <c r="U181" i="2"/>
  <c r="AD181" i="2"/>
  <c r="T183" i="2"/>
  <c r="AJ183" i="2"/>
  <c r="W182" i="2"/>
  <c r="X182" i="2"/>
  <c r="Y182" i="2"/>
  <c r="AD182" i="2"/>
  <c r="Z182" i="2"/>
  <c r="AE182" i="2"/>
  <c r="AA182" i="2"/>
  <c r="AF182" i="2"/>
  <c r="O182" i="2"/>
  <c r="AG182" i="2"/>
  <c r="P182" i="2"/>
  <c r="AH182" i="2"/>
  <c r="H182" i="2"/>
  <c r="AI182" i="2"/>
  <c r="I182" i="2"/>
  <c r="AJ182" i="2"/>
  <c r="J182" i="2"/>
  <c r="V182" i="2"/>
  <c r="AK182" i="2"/>
  <c r="K182" i="2"/>
  <c r="AL182" i="2"/>
  <c r="L182" i="2"/>
  <c r="S182" i="2"/>
  <c r="M182" i="2"/>
  <c r="T182" i="2"/>
  <c r="N182" i="2"/>
  <c r="U182" i="2"/>
  <c r="V181" i="2"/>
  <c r="AL181" i="2"/>
  <c r="AB177" i="2"/>
  <c r="AM184" i="2"/>
  <c r="AA183" i="2"/>
  <c r="F193" i="2"/>
  <c r="AH188" i="2"/>
  <c r="K188" i="2"/>
  <c r="F191" i="2"/>
  <c r="F194" i="2"/>
  <c r="AD189" i="2"/>
  <c r="AE189" i="2"/>
  <c r="AF189" i="2"/>
  <c r="AG189" i="2"/>
  <c r="AH189" i="2"/>
  <c r="AI189" i="2"/>
  <c r="AJ189" i="2"/>
  <c r="AK189" i="2"/>
  <c r="AL189" i="2"/>
  <c r="S189" i="2"/>
  <c r="T189" i="2"/>
  <c r="U189" i="2"/>
  <c r="V189" i="2"/>
  <c r="W189" i="2"/>
  <c r="X189" i="2"/>
  <c r="Y189" i="2"/>
  <c r="Z189" i="2"/>
  <c r="AA189" i="2"/>
  <c r="P189" i="2"/>
  <c r="H189" i="2"/>
  <c r="I189" i="2"/>
  <c r="J189" i="2"/>
  <c r="K189" i="2"/>
  <c r="L189" i="2"/>
  <c r="M189" i="2"/>
  <c r="N189" i="2"/>
  <c r="O189" i="2"/>
  <c r="Z183" i="2"/>
  <c r="Y183" i="2"/>
  <c r="S181" i="2"/>
  <c r="AA181" i="2"/>
  <c r="AB176" i="2"/>
  <c r="X183" i="2"/>
  <c r="AB175" i="2"/>
  <c r="W183" i="2"/>
  <c r="Y181" i="2"/>
  <c r="AB178" i="2"/>
  <c r="P183" i="2"/>
  <c r="V183" i="2"/>
  <c r="AM175" i="2"/>
  <c r="F195" i="2"/>
  <c r="Z181" i="2"/>
  <c r="P181" i="2"/>
  <c r="X181" i="2"/>
  <c r="O183" i="2"/>
  <c r="U183" i="2"/>
  <c r="W181" i="2"/>
  <c r="AB184" i="2"/>
  <c r="N183" i="2"/>
  <c r="AH183" i="2"/>
  <c r="N181" i="2"/>
  <c r="AJ181" i="2"/>
  <c r="Q176" i="2"/>
  <c r="M183" i="2"/>
  <c r="AG183" i="2"/>
  <c r="Q178" i="2"/>
  <c r="M181" i="2"/>
  <c r="AI181" i="2"/>
  <c r="L183" i="2"/>
  <c r="AI183" i="2"/>
  <c r="AH180" i="2"/>
  <c r="I180" i="2"/>
  <c r="L180" i="2"/>
  <c r="T180" i="2"/>
  <c r="AI180" i="2"/>
  <c r="J180" i="2"/>
  <c r="S180" i="2"/>
  <c r="AG180" i="2"/>
  <c r="AJ180" i="2"/>
  <c r="K180" i="2"/>
  <c r="AK180" i="2"/>
  <c r="AL180" i="2"/>
  <c r="M180" i="2"/>
  <c r="AD180" i="2"/>
  <c r="AM180" i="2" s="1"/>
  <c r="O180" i="2"/>
  <c r="P180" i="2"/>
  <c r="N180" i="2"/>
  <c r="U180" i="2"/>
  <c r="Z180" i="2"/>
  <c r="AA180" i="2"/>
  <c r="V180" i="2"/>
  <c r="H180" i="2"/>
  <c r="Q180" i="2" s="1"/>
  <c r="W180" i="2"/>
  <c r="Y180" i="2"/>
  <c r="X180" i="2"/>
  <c r="AF180" i="2"/>
  <c r="AE180" i="2"/>
  <c r="L181" i="2"/>
  <c r="AM177" i="2"/>
  <c r="Q184" i="2"/>
  <c r="K183" i="2"/>
  <c r="Q175" i="2"/>
  <c r="D190" i="2"/>
  <c r="E185" i="2"/>
  <c r="D193" i="2"/>
  <c r="E188" i="2"/>
  <c r="AI188" i="2" s="1"/>
  <c r="D191" i="2"/>
  <c r="E186" i="2"/>
  <c r="Z186" i="2" s="1"/>
  <c r="D192" i="2"/>
  <c r="E187" i="2"/>
  <c r="D199" i="2"/>
  <c r="E194" i="2"/>
  <c r="P186" i="2" l="1"/>
  <c r="AK186" i="2"/>
  <c r="J188" i="2"/>
  <c r="AG188" i="2"/>
  <c r="O186" i="2"/>
  <c r="AJ186" i="2"/>
  <c r="I188" i="2"/>
  <c r="AF188" i="2"/>
  <c r="AM182" i="2"/>
  <c r="AB189" i="2"/>
  <c r="N186" i="2"/>
  <c r="AI186" i="2"/>
  <c r="V188" i="2"/>
  <c r="AE188" i="2"/>
  <c r="T185" i="2"/>
  <c r="K185" i="2"/>
  <c r="U185" i="2"/>
  <c r="S185" i="2"/>
  <c r="V185" i="2"/>
  <c r="W185" i="2"/>
  <c r="X185" i="2"/>
  <c r="Y185" i="2"/>
  <c r="AH185" i="2"/>
  <c r="Z185" i="2"/>
  <c r="AI185" i="2"/>
  <c r="AA185" i="2"/>
  <c r="AJ185" i="2"/>
  <c r="H185" i="2"/>
  <c r="AK185" i="2"/>
  <c r="I185" i="2"/>
  <c r="AL185" i="2"/>
  <c r="J185" i="2"/>
  <c r="AD185" i="2"/>
  <c r="L185" i="2"/>
  <c r="AG185" i="2"/>
  <c r="M185" i="2"/>
  <c r="P185" i="2"/>
  <c r="AE185" i="2"/>
  <c r="N185" i="2"/>
  <c r="AF185" i="2"/>
  <c r="O185" i="2"/>
  <c r="F200" i="2"/>
  <c r="M186" i="2"/>
  <c r="AH186" i="2"/>
  <c r="W188" i="2"/>
  <c r="AD188" i="2"/>
  <c r="H186" i="2"/>
  <c r="L186" i="2"/>
  <c r="AG186" i="2"/>
  <c r="U188" i="2"/>
  <c r="F198" i="2"/>
  <c r="AE193" i="2"/>
  <c r="Y193" i="2"/>
  <c r="K186" i="2"/>
  <c r="AF186" i="2"/>
  <c r="T188" i="2"/>
  <c r="X186" i="2"/>
  <c r="AE186" i="2"/>
  <c r="S188" i="2"/>
  <c r="Y186" i="2"/>
  <c r="AD186" i="2"/>
  <c r="AA188" i="2"/>
  <c r="AM181" i="2"/>
  <c r="Q189" i="2"/>
  <c r="W186" i="2"/>
  <c r="F196" i="2"/>
  <c r="S191" i="2"/>
  <c r="L191" i="2"/>
  <c r="Z188" i="2"/>
  <c r="Q182" i="2"/>
  <c r="V186" i="2"/>
  <c r="P188" i="2"/>
  <c r="Y188" i="2"/>
  <c r="U186" i="2"/>
  <c r="O188" i="2"/>
  <c r="X188" i="2"/>
  <c r="AB183" i="2"/>
  <c r="AM189" i="2"/>
  <c r="T186" i="2"/>
  <c r="H188" i="2"/>
  <c r="AK188" i="2"/>
  <c r="F202" i="2"/>
  <c r="F199" i="2"/>
  <c r="AG194" i="2"/>
  <c r="AH194" i="2"/>
  <c r="AI194" i="2"/>
  <c r="AJ194" i="2"/>
  <c r="AK194" i="2"/>
  <c r="AL194" i="2"/>
  <c r="AF194" i="2"/>
  <c r="AD194" i="2"/>
  <c r="AE194" i="2"/>
  <c r="S194" i="2"/>
  <c r="T194" i="2"/>
  <c r="U194" i="2"/>
  <c r="V194" i="2"/>
  <c r="W194" i="2"/>
  <c r="X194" i="2"/>
  <c r="Y194" i="2"/>
  <c r="Z194" i="2"/>
  <c r="AA194" i="2"/>
  <c r="H194" i="2"/>
  <c r="K194" i="2"/>
  <c r="L194" i="2"/>
  <c r="M194" i="2"/>
  <c r="N194" i="2"/>
  <c r="O194" i="2"/>
  <c r="P194" i="2"/>
  <c r="I194" i="2"/>
  <c r="J194" i="2"/>
  <c r="S186" i="2"/>
  <c r="N188" i="2"/>
  <c r="AJ188" i="2"/>
  <c r="Q181" i="2"/>
  <c r="AM183" i="2"/>
  <c r="AH187" i="2"/>
  <c r="H187" i="2"/>
  <c r="AI187" i="2"/>
  <c r="J187" i="2"/>
  <c r="AJ187" i="2"/>
  <c r="K187" i="2"/>
  <c r="AK187" i="2"/>
  <c r="L187" i="2"/>
  <c r="AL187" i="2"/>
  <c r="M187" i="2"/>
  <c r="AE187" i="2"/>
  <c r="N187" i="2"/>
  <c r="AD187" i="2"/>
  <c r="O187" i="2"/>
  <c r="S187" i="2"/>
  <c r="I187" i="2"/>
  <c r="T187" i="2"/>
  <c r="P187" i="2"/>
  <c r="U187" i="2"/>
  <c r="V187" i="2"/>
  <c r="W187" i="2"/>
  <c r="AG187" i="2"/>
  <c r="X187" i="2"/>
  <c r="Y187" i="2"/>
  <c r="AF187" i="2"/>
  <c r="Z187" i="2"/>
  <c r="AA187" i="2"/>
  <c r="I186" i="2"/>
  <c r="AA186" i="2"/>
  <c r="M188" i="2"/>
  <c r="AL188" i="2"/>
  <c r="AL186" i="2"/>
  <c r="AB180" i="2"/>
  <c r="AB181" i="2"/>
  <c r="J186" i="2"/>
  <c r="L188" i="2"/>
  <c r="AB182" i="2"/>
  <c r="D196" i="2"/>
  <c r="E191" i="2"/>
  <c r="T191" i="2" s="1"/>
  <c r="D204" i="2"/>
  <c r="E199" i="2"/>
  <c r="D198" i="2"/>
  <c r="E193" i="2"/>
  <c r="AF193" i="2" s="1"/>
  <c r="D197" i="2"/>
  <c r="E192" i="2"/>
  <c r="D195" i="2"/>
  <c r="E190" i="2"/>
  <c r="F207" i="2" l="1"/>
  <c r="K191" i="2"/>
  <c r="AL191" i="2"/>
  <c r="AB188" i="2"/>
  <c r="Z193" i="2"/>
  <c r="AD193" i="2"/>
  <c r="Q194" i="2"/>
  <c r="J191" i="2"/>
  <c r="AK191" i="2"/>
  <c r="X193" i="2"/>
  <c r="F203" i="2"/>
  <c r="S198" i="2"/>
  <c r="M198" i="2"/>
  <c r="Q187" i="2"/>
  <c r="Q188" i="2"/>
  <c r="I191" i="2"/>
  <c r="AJ191" i="2"/>
  <c r="W193" i="2"/>
  <c r="H191" i="2"/>
  <c r="AI191" i="2"/>
  <c r="V193" i="2"/>
  <c r="Q185" i="2"/>
  <c r="F204" i="2"/>
  <c r="AJ199" i="2"/>
  <c r="AK199" i="2"/>
  <c r="AL199" i="2"/>
  <c r="AD199" i="2"/>
  <c r="AM199" i="2" s="1"/>
  <c r="AE199" i="2"/>
  <c r="AF199" i="2"/>
  <c r="AI199" i="2"/>
  <c r="AG199" i="2"/>
  <c r="AH199" i="2"/>
  <c r="U199" i="2"/>
  <c r="V199" i="2"/>
  <c r="W199" i="2"/>
  <c r="X199" i="2"/>
  <c r="Y199" i="2"/>
  <c r="Z199" i="2"/>
  <c r="AA199" i="2"/>
  <c r="T199" i="2"/>
  <c r="S199" i="2"/>
  <c r="H199" i="2"/>
  <c r="I199" i="2"/>
  <c r="J199" i="2"/>
  <c r="K199" i="2"/>
  <c r="N199" i="2"/>
  <c r="O199" i="2"/>
  <c r="P199" i="2"/>
  <c r="L199" i="2"/>
  <c r="M199" i="2"/>
  <c r="P191" i="2"/>
  <c r="AH191" i="2"/>
  <c r="U193" i="2"/>
  <c r="AF190" i="2"/>
  <c r="J190" i="2"/>
  <c r="AG190" i="2"/>
  <c r="K190" i="2"/>
  <c r="X190" i="2"/>
  <c r="AE190" i="2"/>
  <c r="AJ190" i="2"/>
  <c r="L190" i="2"/>
  <c r="AH190" i="2"/>
  <c r="O190" i="2"/>
  <c r="AI190" i="2"/>
  <c r="P190" i="2"/>
  <c r="I190" i="2"/>
  <c r="V190" i="2"/>
  <c r="M190" i="2"/>
  <c r="W190" i="2"/>
  <c r="N190" i="2"/>
  <c r="Y190" i="2"/>
  <c r="Z190" i="2"/>
  <c r="AA190" i="2"/>
  <c r="S190" i="2"/>
  <c r="AK190" i="2"/>
  <c r="U190" i="2"/>
  <c r="AL190" i="2"/>
  <c r="T190" i="2"/>
  <c r="AD190" i="2"/>
  <c r="H190" i="2"/>
  <c r="AB187" i="2"/>
  <c r="O191" i="2"/>
  <c r="AG191" i="2"/>
  <c r="T193" i="2"/>
  <c r="Q186" i="2"/>
  <c r="F205" i="2"/>
  <c r="N191" i="2"/>
  <c r="AF191" i="2"/>
  <c r="J193" i="2"/>
  <c r="S193" i="2"/>
  <c r="AM188" i="2"/>
  <c r="W192" i="2"/>
  <c r="X192" i="2"/>
  <c r="Y192" i="2"/>
  <c r="Z192" i="2"/>
  <c r="AI192" i="2"/>
  <c r="AA192" i="2"/>
  <c r="AJ192" i="2"/>
  <c r="S192" i="2"/>
  <c r="AK192" i="2"/>
  <c r="H192" i="2"/>
  <c r="AL192" i="2"/>
  <c r="I192" i="2"/>
  <c r="AD192" i="2"/>
  <c r="J192" i="2"/>
  <c r="V192" i="2"/>
  <c r="AE192" i="2"/>
  <c r="M192" i="2"/>
  <c r="AH192" i="2"/>
  <c r="N192" i="2"/>
  <c r="AF192" i="2"/>
  <c r="O192" i="2"/>
  <c r="AG192" i="2"/>
  <c r="P192" i="2"/>
  <c r="T192" i="2"/>
  <c r="K192" i="2"/>
  <c r="U192" i="2"/>
  <c r="L192" i="2"/>
  <c r="AA191" i="2"/>
  <c r="AE191" i="2"/>
  <c r="K193" i="2"/>
  <c r="AA193" i="2"/>
  <c r="AB186" i="2"/>
  <c r="Z191" i="2"/>
  <c r="AD191" i="2"/>
  <c r="I193" i="2"/>
  <c r="AL193" i="2"/>
  <c r="Y191" i="2"/>
  <c r="F201" i="2"/>
  <c r="AK196" i="2"/>
  <c r="X196" i="2"/>
  <c r="M196" i="2"/>
  <c r="H193" i="2"/>
  <c r="AK193" i="2"/>
  <c r="AB194" i="2"/>
  <c r="X191" i="2"/>
  <c r="P193" i="2"/>
  <c r="AJ193" i="2"/>
  <c r="W191" i="2"/>
  <c r="O193" i="2"/>
  <c r="AI193" i="2"/>
  <c r="AM194" i="2"/>
  <c r="V191" i="2"/>
  <c r="N193" i="2"/>
  <c r="AH193" i="2"/>
  <c r="AM187" i="2"/>
  <c r="U191" i="2"/>
  <c r="AB191" i="2" s="1"/>
  <c r="M193" i="2"/>
  <c r="AG193" i="2"/>
  <c r="AB185" i="2"/>
  <c r="M191" i="2"/>
  <c r="AM186" i="2"/>
  <c r="L193" i="2"/>
  <c r="AM185" i="2"/>
  <c r="D202" i="2"/>
  <c r="E197" i="2"/>
  <c r="D200" i="2"/>
  <c r="E195" i="2"/>
  <c r="D209" i="2"/>
  <c r="E204" i="2"/>
  <c r="D203" i="2"/>
  <c r="E198" i="2"/>
  <c r="T198" i="2" s="1"/>
  <c r="D201" i="2"/>
  <c r="E196" i="2"/>
  <c r="Y196" i="2" s="1"/>
  <c r="W196" i="2" l="1"/>
  <c r="AB190" i="2"/>
  <c r="Q199" i="2"/>
  <c r="L198" i="2"/>
  <c r="AL198" i="2"/>
  <c r="V196" i="2"/>
  <c r="AB199" i="2"/>
  <c r="K198" i="2"/>
  <c r="AK198" i="2"/>
  <c r="Q193" i="2"/>
  <c r="U196" i="2"/>
  <c r="AM191" i="2"/>
  <c r="J198" i="2"/>
  <c r="AJ198" i="2"/>
  <c r="P196" i="2"/>
  <c r="T196" i="2"/>
  <c r="F209" i="2"/>
  <c r="AD204" i="2"/>
  <c r="AE204" i="2"/>
  <c r="AF204" i="2"/>
  <c r="AG204" i="2"/>
  <c r="AH204" i="2"/>
  <c r="AI204" i="2"/>
  <c r="AL204" i="2"/>
  <c r="AJ204" i="2"/>
  <c r="AK204" i="2"/>
  <c r="X204" i="2"/>
  <c r="Y204" i="2"/>
  <c r="Z204" i="2"/>
  <c r="AA204" i="2"/>
  <c r="S204" i="2"/>
  <c r="T204" i="2"/>
  <c r="U204" i="2"/>
  <c r="W204" i="2"/>
  <c r="V204" i="2"/>
  <c r="I204" i="2"/>
  <c r="J204" i="2"/>
  <c r="K204" i="2"/>
  <c r="L204" i="2"/>
  <c r="M204" i="2"/>
  <c r="N204" i="2"/>
  <c r="H204" i="2"/>
  <c r="O204" i="2"/>
  <c r="P204" i="2"/>
  <c r="I198" i="2"/>
  <c r="AI198" i="2"/>
  <c r="O196" i="2"/>
  <c r="S196" i="2"/>
  <c r="AB196" i="2" s="1"/>
  <c r="F210" i="2"/>
  <c r="H198" i="2"/>
  <c r="AH198" i="2"/>
  <c r="AB193" i="2"/>
  <c r="P198" i="2"/>
  <c r="AG198" i="2"/>
  <c r="H196" i="2"/>
  <c r="AD196" i="2"/>
  <c r="N196" i="2"/>
  <c r="AL196" i="2"/>
  <c r="O198" i="2"/>
  <c r="AF198" i="2"/>
  <c r="AM192" i="2"/>
  <c r="AA198" i="2"/>
  <c r="AE198" i="2"/>
  <c r="L196" i="2"/>
  <c r="AJ196" i="2"/>
  <c r="Q191" i="2"/>
  <c r="Z198" i="2"/>
  <c r="AD198" i="2"/>
  <c r="AM198" i="2" s="1"/>
  <c r="AJ195" i="2"/>
  <c r="N195" i="2"/>
  <c r="AK195" i="2"/>
  <c r="O195" i="2"/>
  <c r="AL195" i="2"/>
  <c r="H195" i="2"/>
  <c r="Y195" i="2"/>
  <c r="I195" i="2"/>
  <c r="Z195" i="2"/>
  <c r="P195" i="2"/>
  <c r="AI195" i="2"/>
  <c r="AA195" i="2"/>
  <c r="S195" i="2"/>
  <c r="T195" i="2"/>
  <c r="U195" i="2"/>
  <c r="V195" i="2"/>
  <c r="AD195" i="2"/>
  <c r="AM195" i="2" s="1"/>
  <c r="X195" i="2"/>
  <c r="AE195" i="2"/>
  <c r="W195" i="2"/>
  <c r="AF195" i="2"/>
  <c r="J195" i="2"/>
  <c r="AG195" i="2"/>
  <c r="K195" i="2"/>
  <c r="AH195" i="2"/>
  <c r="L195" i="2"/>
  <c r="M195" i="2"/>
  <c r="AI196" i="2"/>
  <c r="Y198" i="2"/>
  <c r="F208" i="2"/>
  <c r="AH203" i="2"/>
  <c r="J203" i="2"/>
  <c r="J196" i="2"/>
  <c r="Q192" i="2"/>
  <c r="Q190" i="2"/>
  <c r="X198" i="2"/>
  <c r="K196" i="2"/>
  <c r="I196" i="2"/>
  <c r="AG196" i="2"/>
  <c r="AM190" i="2"/>
  <c r="W198" i="2"/>
  <c r="AD197" i="2"/>
  <c r="U197" i="2"/>
  <c r="AE197" i="2"/>
  <c r="H197" i="2"/>
  <c r="AF197" i="2"/>
  <c r="I197" i="2"/>
  <c r="AG197" i="2"/>
  <c r="J197" i="2"/>
  <c r="V197" i="2"/>
  <c r="AH197" i="2"/>
  <c r="K197" i="2"/>
  <c r="AK197" i="2"/>
  <c r="L197" i="2"/>
  <c r="AI197" i="2"/>
  <c r="M197" i="2"/>
  <c r="AJ197" i="2"/>
  <c r="P197" i="2"/>
  <c r="W197" i="2"/>
  <c r="N197" i="2"/>
  <c r="X197" i="2"/>
  <c r="O197" i="2"/>
  <c r="Y197" i="2"/>
  <c r="Z197" i="2"/>
  <c r="AA197" i="2"/>
  <c r="AL197" i="2"/>
  <c r="S197" i="2"/>
  <c r="T197" i="2"/>
  <c r="AA196" i="2"/>
  <c r="AF196" i="2"/>
  <c r="AB192" i="2"/>
  <c r="V198" i="2"/>
  <c r="AB198" i="2" s="1"/>
  <c r="Z196" i="2"/>
  <c r="AE196" i="2"/>
  <c r="U198" i="2"/>
  <c r="AH196" i="2"/>
  <c r="F206" i="2"/>
  <c r="AI201" i="2"/>
  <c r="AG201" i="2"/>
  <c r="AF201" i="2"/>
  <c r="S201" i="2"/>
  <c r="X201" i="2"/>
  <c r="Y201" i="2"/>
  <c r="Z201" i="2"/>
  <c r="AA201" i="2"/>
  <c r="M201" i="2"/>
  <c r="N201" i="2"/>
  <c r="O201" i="2"/>
  <c r="P201" i="2"/>
  <c r="J201" i="2"/>
  <c r="N198" i="2"/>
  <c r="AM193" i="2"/>
  <c r="F212" i="2"/>
  <c r="D206" i="2"/>
  <c r="E201" i="2"/>
  <c r="T201" i="2" s="1"/>
  <c r="D208" i="2"/>
  <c r="E203" i="2"/>
  <c r="AI203" i="2" s="1"/>
  <c r="D205" i="2"/>
  <c r="E200" i="2"/>
  <c r="D214" i="2"/>
  <c r="E209" i="2"/>
  <c r="D207" i="2"/>
  <c r="E202" i="2"/>
  <c r="AA203" i="2" l="1"/>
  <c r="AG203" i="2"/>
  <c r="AB204" i="2"/>
  <c r="AE201" i="2"/>
  <c r="Z203" i="2"/>
  <c r="AF203" i="2"/>
  <c r="Y203" i="2"/>
  <c r="F213" i="2"/>
  <c r="J208" i="2"/>
  <c r="Q198" i="2"/>
  <c r="AD201" i="2"/>
  <c r="X203" i="2"/>
  <c r="AB195" i="2"/>
  <c r="L201" i="2"/>
  <c r="AL201" i="2"/>
  <c r="AB197" i="2"/>
  <c r="W203" i="2"/>
  <c r="I201" i="2"/>
  <c r="AK201" i="2"/>
  <c r="V203" i="2"/>
  <c r="Q204" i="2"/>
  <c r="W202" i="2"/>
  <c r="AD202" i="2"/>
  <c r="Y202" i="2"/>
  <c r="AE202" i="2"/>
  <c r="X202" i="2"/>
  <c r="AF202" i="2"/>
  <c r="K202" i="2"/>
  <c r="AG202" i="2"/>
  <c r="L202" i="2"/>
  <c r="AH202" i="2"/>
  <c r="M202" i="2"/>
  <c r="AI202" i="2"/>
  <c r="N202" i="2"/>
  <c r="AJ202" i="2"/>
  <c r="O202" i="2"/>
  <c r="AK202" i="2"/>
  <c r="P202" i="2"/>
  <c r="AL202" i="2"/>
  <c r="H202" i="2"/>
  <c r="Z202" i="2"/>
  <c r="I202" i="2"/>
  <c r="V202" i="2"/>
  <c r="AA202" i="2"/>
  <c r="J202" i="2"/>
  <c r="S202" i="2"/>
  <c r="T202" i="2"/>
  <c r="U202" i="2"/>
  <c r="H201" i="2"/>
  <c r="AJ201" i="2"/>
  <c r="U203" i="2"/>
  <c r="P203" i="2"/>
  <c r="T203" i="2"/>
  <c r="AH201" i="2"/>
  <c r="I203" i="2"/>
  <c r="S203" i="2"/>
  <c r="F211" i="2"/>
  <c r="X206" i="2"/>
  <c r="H203" i="2"/>
  <c r="Q203" i="2" s="1"/>
  <c r="AD203" i="2"/>
  <c r="Q197" i="2"/>
  <c r="O203" i="2"/>
  <c r="AE203" i="2"/>
  <c r="Q195" i="2"/>
  <c r="AI200" i="2"/>
  <c r="P200" i="2"/>
  <c r="AJ200" i="2"/>
  <c r="H200" i="2"/>
  <c r="AK200" i="2"/>
  <c r="I200" i="2"/>
  <c r="AL200" i="2"/>
  <c r="J200" i="2"/>
  <c r="S200" i="2"/>
  <c r="L200" i="2"/>
  <c r="AH200" i="2"/>
  <c r="T200" i="2"/>
  <c r="K200" i="2"/>
  <c r="U200" i="2"/>
  <c r="V200" i="2"/>
  <c r="W200" i="2"/>
  <c r="O200" i="2"/>
  <c r="X200" i="2"/>
  <c r="Y200" i="2"/>
  <c r="AD200" i="2"/>
  <c r="AA200" i="2"/>
  <c r="AE200" i="2"/>
  <c r="Z200" i="2"/>
  <c r="AF200" i="2"/>
  <c r="M200" i="2"/>
  <c r="AG200" i="2"/>
  <c r="N200" i="2"/>
  <c r="F217" i="2"/>
  <c r="W201" i="2"/>
  <c r="N203" i="2"/>
  <c r="AL203" i="2"/>
  <c r="V201" i="2"/>
  <c r="M203" i="2"/>
  <c r="AK203" i="2"/>
  <c r="AM196" i="2"/>
  <c r="U201" i="2"/>
  <c r="AB201" i="2" s="1"/>
  <c r="AM197" i="2"/>
  <c r="L203" i="2"/>
  <c r="AJ203" i="2"/>
  <c r="Q196" i="2"/>
  <c r="AM204" i="2"/>
  <c r="K201" i="2"/>
  <c r="K203" i="2"/>
  <c r="F215" i="2"/>
  <c r="F214" i="2"/>
  <c r="AD209" i="2"/>
  <c r="AE209" i="2"/>
  <c r="AF209" i="2"/>
  <c r="AG209" i="2"/>
  <c r="AH209" i="2"/>
  <c r="AI209" i="2"/>
  <c r="AJ209" i="2"/>
  <c r="AK209" i="2"/>
  <c r="AL209" i="2"/>
  <c r="AA209" i="2"/>
  <c r="S209" i="2"/>
  <c r="T209" i="2"/>
  <c r="U209" i="2"/>
  <c r="V209" i="2"/>
  <c r="W209" i="2"/>
  <c r="X209" i="2"/>
  <c r="Z209" i="2"/>
  <c r="Y209" i="2"/>
  <c r="L209" i="2"/>
  <c r="M209" i="2"/>
  <c r="N209" i="2"/>
  <c r="O209" i="2"/>
  <c r="P209" i="2"/>
  <c r="H209" i="2"/>
  <c r="Q209" i="2" s="1"/>
  <c r="I209" i="2"/>
  <c r="J209" i="2"/>
  <c r="K209" i="2"/>
  <c r="D219" i="2"/>
  <c r="E214" i="2"/>
  <c r="D212" i="2"/>
  <c r="E207" i="2"/>
  <c r="D213" i="2"/>
  <c r="E208" i="2"/>
  <c r="AF208" i="2" s="1"/>
  <c r="D210" i="2"/>
  <c r="E205" i="2"/>
  <c r="D211" i="2"/>
  <c r="E206" i="2"/>
  <c r="Y206" i="2" s="1"/>
  <c r="N206" i="2" l="1"/>
  <c r="W206" i="2"/>
  <c r="P208" i="2"/>
  <c r="AE208" i="2"/>
  <c r="AB200" i="2"/>
  <c r="P206" i="2"/>
  <c r="V206" i="2"/>
  <c r="M208" i="2"/>
  <c r="AD208" i="2"/>
  <c r="M206" i="2"/>
  <c r="AI206" i="2"/>
  <c r="I208" i="2"/>
  <c r="AL208" i="2"/>
  <c r="AH208" i="2"/>
  <c r="F220" i="2"/>
  <c r="L206" i="2"/>
  <c r="AH206" i="2"/>
  <c r="Q201" i="2"/>
  <c r="H208" i="2"/>
  <c r="AK208" i="2"/>
  <c r="O206" i="2"/>
  <c r="AJ206" i="2"/>
  <c r="S208" i="2"/>
  <c r="AJ208" i="2"/>
  <c r="Y205" i="2"/>
  <c r="AD205" i="2"/>
  <c r="Z205" i="2"/>
  <c r="AE205" i="2"/>
  <c r="AA205" i="2"/>
  <c r="AF205" i="2"/>
  <c r="P205" i="2"/>
  <c r="AG205" i="2"/>
  <c r="H205" i="2"/>
  <c r="AH205" i="2"/>
  <c r="I205" i="2"/>
  <c r="AI205" i="2"/>
  <c r="J205" i="2"/>
  <c r="AJ205" i="2"/>
  <c r="K205" i="2"/>
  <c r="AK205" i="2"/>
  <c r="L205" i="2"/>
  <c r="AL205" i="2"/>
  <c r="M205" i="2"/>
  <c r="S205" i="2"/>
  <c r="N205" i="2"/>
  <c r="T205" i="2"/>
  <c r="O205" i="2"/>
  <c r="U205" i="2"/>
  <c r="V205" i="2"/>
  <c r="X205" i="2"/>
  <c r="W205" i="2"/>
  <c r="K206" i="2"/>
  <c r="AG206" i="2"/>
  <c r="AA208" i="2"/>
  <c r="AI208" i="2"/>
  <c r="AM209" i="2"/>
  <c r="AM200" i="2"/>
  <c r="Q200" i="2"/>
  <c r="J206" i="2"/>
  <c r="AF206" i="2"/>
  <c r="AB202" i="2"/>
  <c r="Z208" i="2"/>
  <c r="F218" i="2"/>
  <c r="I206" i="2"/>
  <c r="AE206" i="2"/>
  <c r="Y208" i="2"/>
  <c r="H206" i="2"/>
  <c r="AD206" i="2"/>
  <c r="X208" i="2"/>
  <c r="T206" i="2"/>
  <c r="AL206" i="2"/>
  <c r="AM201" i="2"/>
  <c r="W208" i="2"/>
  <c r="V207" i="2"/>
  <c r="W207" i="2"/>
  <c r="X207" i="2"/>
  <c r="Y207" i="2"/>
  <c r="AD207" i="2"/>
  <c r="Z207" i="2"/>
  <c r="AE207" i="2"/>
  <c r="AA207" i="2"/>
  <c r="O207" i="2"/>
  <c r="U207" i="2"/>
  <c r="AF207" i="2"/>
  <c r="N207" i="2"/>
  <c r="AG207" i="2"/>
  <c r="AH207" i="2"/>
  <c r="P207" i="2"/>
  <c r="AL207" i="2"/>
  <c r="T207" i="2"/>
  <c r="AI207" i="2"/>
  <c r="H207" i="2"/>
  <c r="AK207" i="2"/>
  <c r="AJ207" i="2"/>
  <c r="I207" i="2"/>
  <c r="J207" i="2"/>
  <c r="K207" i="2"/>
  <c r="S207" i="2"/>
  <c r="L207" i="2"/>
  <c r="M207" i="2"/>
  <c r="U206" i="2"/>
  <c r="AK206" i="2"/>
  <c r="V208" i="2"/>
  <c r="F219" i="2"/>
  <c r="AD214" i="2"/>
  <c r="AE214" i="2"/>
  <c r="AF214" i="2"/>
  <c r="AG214" i="2"/>
  <c r="AH214" i="2"/>
  <c r="AI214" i="2"/>
  <c r="AJ214" i="2"/>
  <c r="AK214" i="2"/>
  <c r="AL214" i="2"/>
  <c r="S214" i="2"/>
  <c r="T214" i="2"/>
  <c r="U214" i="2"/>
  <c r="V214" i="2"/>
  <c r="W214" i="2"/>
  <c r="X214" i="2"/>
  <c r="Y214" i="2"/>
  <c r="Z214" i="2"/>
  <c r="AA214" i="2"/>
  <c r="O214" i="2"/>
  <c r="P214" i="2"/>
  <c r="K214" i="2"/>
  <c r="H214" i="2"/>
  <c r="I214" i="2"/>
  <c r="J214" i="2"/>
  <c r="L214" i="2"/>
  <c r="M214" i="2"/>
  <c r="N214" i="2"/>
  <c r="S206" i="2"/>
  <c r="F216" i="2"/>
  <c r="AH211" i="2"/>
  <c r="S211" i="2"/>
  <c r="L211" i="2"/>
  <c r="O208" i="2"/>
  <c r="U208" i="2"/>
  <c r="AB209" i="2"/>
  <c r="AA206" i="2"/>
  <c r="AB203" i="2"/>
  <c r="Q202" i="2"/>
  <c r="N208" i="2"/>
  <c r="T208" i="2"/>
  <c r="Z206" i="2"/>
  <c r="AM202" i="2"/>
  <c r="L208" i="2"/>
  <c r="AG208" i="2"/>
  <c r="F222" i="2"/>
  <c r="AM203" i="2"/>
  <c r="K208" i="2"/>
  <c r="D216" i="2"/>
  <c r="E211" i="2"/>
  <c r="AI211" i="2" s="1"/>
  <c r="D215" i="2"/>
  <c r="E210" i="2"/>
  <c r="D217" i="2"/>
  <c r="E212" i="2"/>
  <c r="D218" i="2"/>
  <c r="E213" i="2"/>
  <c r="AJ213" i="2" s="1"/>
  <c r="D224" i="2"/>
  <c r="E219" i="2"/>
  <c r="K213" i="2" l="1"/>
  <c r="K211" i="2"/>
  <c r="AG211" i="2"/>
  <c r="AM214" i="2"/>
  <c r="J213" i="2"/>
  <c r="AH213" i="2"/>
  <c r="F225" i="2"/>
  <c r="J211" i="2"/>
  <c r="AF211" i="2"/>
  <c r="F224" i="2"/>
  <c r="AF219" i="2"/>
  <c r="AG219" i="2"/>
  <c r="AH219" i="2"/>
  <c r="AI219" i="2"/>
  <c r="AJ219" i="2"/>
  <c r="AK219" i="2"/>
  <c r="AL219" i="2"/>
  <c r="AE219" i="2"/>
  <c r="AD219" i="2"/>
  <c r="AM219" i="2" s="1"/>
  <c r="S219" i="2"/>
  <c r="T219" i="2"/>
  <c r="U219" i="2"/>
  <c r="V219" i="2"/>
  <c r="W219" i="2"/>
  <c r="X219" i="2"/>
  <c r="Y219" i="2"/>
  <c r="Z219" i="2"/>
  <c r="AA219" i="2"/>
  <c r="N219" i="2"/>
  <c r="K219" i="2"/>
  <c r="L219" i="2"/>
  <c r="M219" i="2"/>
  <c r="O219" i="2"/>
  <c r="P219" i="2"/>
  <c r="H219" i="2"/>
  <c r="J219" i="2"/>
  <c r="I219" i="2"/>
  <c r="I213" i="2"/>
  <c r="AF213" i="2"/>
  <c r="Q208" i="2"/>
  <c r="W211" i="2"/>
  <c r="AE211" i="2"/>
  <c r="H213" i="2"/>
  <c r="AE213" i="2"/>
  <c r="X211" i="2"/>
  <c r="AD211" i="2"/>
  <c r="U213" i="2"/>
  <c r="AD213" i="2"/>
  <c r="Q205" i="2"/>
  <c r="AK213" i="2"/>
  <c r="V211" i="2"/>
  <c r="F221" i="2"/>
  <c r="AD216" i="2"/>
  <c r="AA216" i="2"/>
  <c r="V213" i="2"/>
  <c r="AL213" i="2"/>
  <c r="U211" i="2"/>
  <c r="AB206" i="2"/>
  <c r="AM206" i="2"/>
  <c r="T213" i="2"/>
  <c r="F223" i="2"/>
  <c r="V218" i="2"/>
  <c r="T211" i="2"/>
  <c r="Q206" i="2"/>
  <c r="S213" i="2"/>
  <c r="AM208" i="2"/>
  <c r="AB214" i="2"/>
  <c r="AB207" i="2"/>
  <c r="AA213" i="2"/>
  <c r="AA211" i="2"/>
  <c r="Z213" i="2"/>
  <c r="AB205" i="2"/>
  <c r="P211" i="2"/>
  <c r="Z211" i="2"/>
  <c r="Y213" i="2"/>
  <c r="Y212" i="2"/>
  <c r="AE212" i="2"/>
  <c r="Z212" i="2"/>
  <c r="AF212" i="2"/>
  <c r="AA212" i="2"/>
  <c r="AG212" i="2"/>
  <c r="M212" i="2"/>
  <c r="AH212" i="2"/>
  <c r="H212" i="2"/>
  <c r="AI212" i="2"/>
  <c r="I212" i="2"/>
  <c r="AJ212" i="2"/>
  <c r="J212" i="2"/>
  <c r="AK212" i="2"/>
  <c r="K212" i="2"/>
  <c r="AL212" i="2"/>
  <c r="L212" i="2"/>
  <c r="X212" i="2"/>
  <c r="AD212" i="2"/>
  <c r="N212" i="2"/>
  <c r="S212" i="2"/>
  <c r="O212" i="2"/>
  <c r="T212" i="2"/>
  <c r="P212" i="2"/>
  <c r="U212" i="2"/>
  <c r="V212" i="2"/>
  <c r="W212" i="2"/>
  <c r="O211" i="2"/>
  <c r="Y211" i="2"/>
  <c r="M213" i="2"/>
  <c r="X213" i="2"/>
  <c r="AM205" i="2"/>
  <c r="I211" i="2"/>
  <c r="AL211" i="2"/>
  <c r="Q214" i="2"/>
  <c r="AM207" i="2"/>
  <c r="N213" i="2"/>
  <c r="W213" i="2"/>
  <c r="F227" i="2"/>
  <c r="H211" i="2"/>
  <c r="Q211" i="2" s="1"/>
  <c r="AK211" i="2"/>
  <c r="P213" i="2"/>
  <c r="AI213" i="2"/>
  <c r="AB211" i="2"/>
  <c r="N211" i="2"/>
  <c r="AJ211" i="2"/>
  <c r="Q207" i="2"/>
  <c r="O213" i="2"/>
  <c r="AG213" i="2"/>
  <c r="AB208" i="2"/>
  <c r="AK210" i="2"/>
  <c r="M210" i="2"/>
  <c r="AL210" i="2"/>
  <c r="P210" i="2"/>
  <c r="AF210" i="2"/>
  <c r="H210" i="2"/>
  <c r="AD210" i="2"/>
  <c r="I210" i="2"/>
  <c r="AE210" i="2"/>
  <c r="J210" i="2"/>
  <c r="O210" i="2"/>
  <c r="S210" i="2"/>
  <c r="L210" i="2"/>
  <c r="U210" i="2"/>
  <c r="AJ210" i="2"/>
  <c r="T210" i="2"/>
  <c r="K210" i="2"/>
  <c r="V210" i="2"/>
  <c r="W210" i="2"/>
  <c r="X210" i="2"/>
  <c r="Y210" i="2"/>
  <c r="AG210" i="2"/>
  <c r="Z210" i="2"/>
  <c r="AH210" i="2"/>
  <c r="AA210" i="2"/>
  <c r="AI210" i="2"/>
  <c r="N210" i="2"/>
  <c r="M211" i="2"/>
  <c r="L213" i="2"/>
  <c r="D229" i="2"/>
  <c r="E224" i="2"/>
  <c r="D223" i="2"/>
  <c r="E218" i="2"/>
  <c r="W218" i="2" s="1"/>
  <c r="D222" i="2"/>
  <c r="E217" i="2"/>
  <c r="D220" i="2"/>
  <c r="E215" i="2"/>
  <c r="D221" i="2"/>
  <c r="E216" i="2"/>
  <c r="AE216" i="2" s="1"/>
  <c r="AB213" i="2" l="1"/>
  <c r="U218" i="2"/>
  <c r="Y216" i="2"/>
  <c r="F226" i="2"/>
  <c r="U221" i="2"/>
  <c r="AB219" i="2"/>
  <c r="AB212" i="2"/>
  <c r="T218" i="2"/>
  <c r="X216" i="2"/>
  <c r="Q219" i="2"/>
  <c r="AM210" i="2"/>
  <c r="S218" i="2"/>
  <c r="W216" i="2"/>
  <c r="Q210" i="2"/>
  <c r="AM212" i="2"/>
  <c r="P218" i="2"/>
  <c r="AA218" i="2"/>
  <c r="V216" i="2"/>
  <c r="AK215" i="2"/>
  <c r="S215" i="2"/>
  <c r="AL215" i="2"/>
  <c r="H215" i="2"/>
  <c r="Q215" i="2" s="1"/>
  <c r="AD215" i="2"/>
  <c r="I215" i="2"/>
  <c r="AF215" i="2"/>
  <c r="J215" i="2"/>
  <c r="AI215" i="2"/>
  <c r="K215" i="2"/>
  <c r="AE215" i="2"/>
  <c r="L215" i="2"/>
  <c r="AG215" i="2"/>
  <c r="M215" i="2"/>
  <c r="AH215" i="2"/>
  <c r="N215" i="2"/>
  <c r="U215" i="2"/>
  <c r="O215" i="2"/>
  <c r="V215" i="2"/>
  <c r="P215" i="2"/>
  <c r="T215" i="2"/>
  <c r="W215" i="2"/>
  <c r="X215" i="2"/>
  <c r="Y215" i="2"/>
  <c r="AJ215" i="2"/>
  <c r="Z215" i="2"/>
  <c r="AA215" i="2"/>
  <c r="J218" i="2"/>
  <c r="Z218" i="2"/>
  <c r="U216" i="2"/>
  <c r="AM213" i="2"/>
  <c r="I218" i="2"/>
  <c r="AL218" i="2"/>
  <c r="H216" i="2"/>
  <c r="T216" i="2"/>
  <c r="F232" i="2"/>
  <c r="W217" i="2"/>
  <c r="I217" i="2"/>
  <c r="X217" i="2"/>
  <c r="V217" i="2"/>
  <c r="Y217" i="2"/>
  <c r="AH217" i="2"/>
  <c r="H217" i="2"/>
  <c r="AL217" i="2"/>
  <c r="Z217" i="2"/>
  <c r="P217" i="2"/>
  <c r="AI217" i="2"/>
  <c r="AA217" i="2"/>
  <c r="AJ217" i="2"/>
  <c r="AK217" i="2"/>
  <c r="AD217" i="2"/>
  <c r="J217" i="2"/>
  <c r="AG217" i="2"/>
  <c r="K217" i="2"/>
  <c r="U217" i="2"/>
  <c r="AE217" i="2"/>
  <c r="L217" i="2"/>
  <c r="T217" i="2"/>
  <c r="AF217" i="2"/>
  <c r="M217" i="2"/>
  <c r="O217" i="2"/>
  <c r="S217" i="2"/>
  <c r="N217" i="2"/>
  <c r="H218" i="2"/>
  <c r="AJ218" i="2"/>
  <c r="J216" i="2"/>
  <c r="S216" i="2"/>
  <c r="AM211" i="2"/>
  <c r="O218" i="2"/>
  <c r="AK218" i="2"/>
  <c r="L216" i="2"/>
  <c r="AL216" i="2"/>
  <c r="N218" i="2"/>
  <c r="AI218" i="2"/>
  <c r="K216" i="2"/>
  <c r="AK216" i="2"/>
  <c r="F230" i="2"/>
  <c r="M218" i="2"/>
  <c r="AH218" i="2"/>
  <c r="I216" i="2"/>
  <c r="AJ216" i="2"/>
  <c r="Q213" i="2"/>
  <c r="L218" i="2"/>
  <c r="AG218" i="2"/>
  <c r="P216" i="2"/>
  <c r="AI216" i="2"/>
  <c r="F229" i="2"/>
  <c r="AI224" i="2"/>
  <c r="AJ224" i="2"/>
  <c r="AK224" i="2"/>
  <c r="AL224" i="2"/>
  <c r="AE224" i="2"/>
  <c r="AH224" i="2"/>
  <c r="AD224" i="2"/>
  <c r="AF224" i="2"/>
  <c r="AG224" i="2"/>
  <c r="T224" i="2"/>
  <c r="U224" i="2"/>
  <c r="V224" i="2"/>
  <c r="W224" i="2"/>
  <c r="X224" i="2"/>
  <c r="Y224" i="2"/>
  <c r="Z224" i="2"/>
  <c r="AA224" i="2"/>
  <c r="S224" i="2"/>
  <c r="H224" i="2"/>
  <c r="I224" i="2"/>
  <c r="J224" i="2"/>
  <c r="K224" i="2"/>
  <c r="L224" i="2"/>
  <c r="M224" i="2"/>
  <c r="N224" i="2"/>
  <c r="O224" i="2"/>
  <c r="P224" i="2"/>
  <c r="K218" i="2"/>
  <c r="AF218" i="2"/>
  <c r="O216" i="2"/>
  <c r="AH216" i="2"/>
  <c r="X218" i="2"/>
  <c r="AE218" i="2"/>
  <c r="N216" i="2"/>
  <c r="AG216" i="2"/>
  <c r="AB210" i="2"/>
  <c r="Q212" i="2"/>
  <c r="Y218" i="2"/>
  <c r="AD218" i="2"/>
  <c r="M216" i="2"/>
  <c r="AF216" i="2"/>
  <c r="AM216" i="2" s="1"/>
  <c r="F228" i="2"/>
  <c r="U223" i="2"/>
  <c r="P223" i="2"/>
  <c r="K223" i="2"/>
  <c r="L223" i="2"/>
  <c r="O223" i="2"/>
  <c r="Z216" i="2"/>
  <c r="D225" i="2"/>
  <c r="E220" i="2"/>
  <c r="D227" i="2"/>
  <c r="E222" i="2"/>
  <c r="D228" i="2"/>
  <c r="E223" i="2"/>
  <c r="V223" i="2" s="1"/>
  <c r="D226" i="2"/>
  <c r="E221" i="2"/>
  <c r="V221" i="2" s="1"/>
  <c r="D234" i="2"/>
  <c r="E229" i="2"/>
  <c r="M223" i="2" l="1"/>
  <c r="T223" i="2"/>
  <c r="Q216" i="2"/>
  <c r="K221" i="2"/>
  <c r="T221" i="2"/>
  <c r="S223" i="2"/>
  <c r="AB215" i="2"/>
  <c r="M221" i="2"/>
  <c r="S221" i="2"/>
  <c r="Q224" i="2"/>
  <c r="J221" i="2"/>
  <c r="AL221" i="2"/>
  <c r="AB224" i="2"/>
  <c r="I221" i="2"/>
  <c r="AK221" i="2"/>
  <c r="J223" i="2"/>
  <c r="AJ223" i="2"/>
  <c r="AB216" i="2"/>
  <c r="AM217" i="2"/>
  <c r="H221" i="2"/>
  <c r="AJ221" i="2"/>
  <c r="AL223" i="2"/>
  <c r="AK223" i="2"/>
  <c r="I223" i="2"/>
  <c r="AI223" i="2"/>
  <c r="F234" i="2"/>
  <c r="AL229" i="2"/>
  <c r="AD229" i="2"/>
  <c r="AE229" i="2"/>
  <c r="AF229" i="2"/>
  <c r="AH229" i="2"/>
  <c r="AK229" i="2"/>
  <c r="AG229" i="2"/>
  <c r="AI229" i="2"/>
  <c r="AJ229" i="2"/>
  <c r="W229" i="2"/>
  <c r="X229" i="2"/>
  <c r="Y229" i="2"/>
  <c r="Z229" i="2"/>
  <c r="AA229" i="2"/>
  <c r="S229" i="2"/>
  <c r="T229" i="2"/>
  <c r="V229" i="2"/>
  <c r="U229" i="2"/>
  <c r="J229" i="2"/>
  <c r="K229" i="2"/>
  <c r="H229" i="2"/>
  <c r="I229" i="2"/>
  <c r="L229" i="2"/>
  <c r="M229" i="2"/>
  <c r="N229" i="2"/>
  <c r="O229" i="2"/>
  <c r="P229" i="2"/>
  <c r="O221" i="2"/>
  <c r="AI221" i="2"/>
  <c r="H223" i="2"/>
  <c r="AH223" i="2"/>
  <c r="N221" i="2"/>
  <c r="AH221" i="2"/>
  <c r="Q218" i="2"/>
  <c r="L221" i="2"/>
  <c r="AG221" i="2"/>
  <c r="AG223" i="2"/>
  <c r="AF223" i="2"/>
  <c r="P221" i="2"/>
  <c r="AF221" i="2"/>
  <c r="AA223" i="2"/>
  <c r="AE223" i="2"/>
  <c r="AB217" i="2"/>
  <c r="AB218" i="2"/>
  <c r="AA221" i="2"/>
  <c r="AE221" i="2"/>
  <c r="AD223" i="2"/>
  <c r="F235" i="2"/>
  <c r="Z221" i="2"/>
  <c r="AD221" i="2"/>
  <c r="F233" i="2"/>
  <c r="AL228" i="2"/>
  <c r="P228" i="2"/>
  <c r="Y221" i="2"/>
  <c r="F231" i="2"/>
  <c r="T226" i="2"/>
  <c r="H226" i="2"/>
  <c r="AK222" i="2"/>
  <c r="U222" i="2"/>
  <c r="M222" i="2"/>
  <c r="S222" i="2"/>
  <c r="AL222" i="2"/>
  <c r="T222" i="2"/>
  <c r="AD222" i="2"/>
  <c r="I222" i="2"/>
  <c r="AE222" i="2"/>
  <c r="J222" i="2"/>
  <c r="AG222" i="2"/>
  <c r="H222" i="2"/>
  <c r="AJ222" i="2"/>
  <c r="K222" i="2"/>
  <c r="AF222" i="2"/>
  <c r="L222" i="2"/>
  <c r="AH222" i="2"/>
  <c r="AI222" i="2"/>
  <c r="N222" i="2"/>
  <c r="V222" i="2"/>
  <c r="O222" i="2"/>
  <c r="W222" i="2"/>
  <c r="P222" i="2"/>
  <c r="X222" i="2"/>
  <c r="Y222" i="2"/>
  <c r="Z222" i="2"/>
  <c r="AA222" i="2"/>
  <c r="X223" i="2"/>
  <c r="Q217" i="2"/>
  <c r="X221" i="2"/>
  <c r="N223" i="2"/>
  <c r="Y223" i="2"/>
  <c r="X220" i="2"/>
  <c r="O220" i="2"/>
  <c r="Y220" i="2"/>
  <c r="P220" i="2"/>
  <c r="Z220" i="2"/>
  <c r="AA220" i="2"/>
  <c r="N220" i="2"/>
  <c r="S220" i="2"/>
  <c r="AB220" i="2" s="1"/>
  <c r="T220" i="2"/>
  <c r="U220" i="2"/>
  <c r="AD220" i="2"/>
  <c r="W220" i="2"/>
  <c r="AE220" i="2"/>
  <c r="V220" i="2"/>
  <c r="AF220" i="2"/>
  <c r="I220" i="2"/>
  <c r="AG220" i="2"/>
  <c r="K220" i="2"/>
  <c r="AI220" i="2"/>
  <c r="L220" i="2"/>
  <c r="AK220" i="2"/>
  <c r="AL220" i="2"/>
  <c r="H220" i="2"/>
  <c r="AH220" i="2"/>
  <c r="J220" i="2"/>
  <c r="AJ220" i="2"/>
  <c r="M220" i="2"/>
  <c r="W223" i="2"/>
  <c r="W221" i="2"/>
  <c r="Z223" i="2"/>
  <c r="AM218" i="2"/>
  <c r="AM224" i="2"/>
  <c r="F237" i="2"/>
  <c r="AM215" i="2"/>
  <c r="D239" i="2"/>
  <c r="E234" i="2"/>
  <c r="D231" i="2"/>
  <c r="E226" i="2"/>
  <c r="U226" i="2" s="1"/>
  <c r="D233" i="2"/>
  <c r="E228" i="2"/>
  <c r="AD228" i="2" s="1"/>
  <c r="D232" i="2"/>
  <c r="E227" i="2"/>
  <c r="D230" i="2"/>
  <c r="E225" i="2"/>
  <c r="I226" i="2" l="1"/>
  <c r="S226" i="2"/>
  <c r="O228" i="2"/>
  <c r="AK228" i="2"/>
  <c r="Q229" i="2"/>
  <c r="P226" i="2"/>
  <c r="AE226" i="2"/>
  <c r="N228" i="2"/>
  <c r="AJ228" i="2"/>
  <c r="O226" i="2"/>
  <c r="AD226" i="2"/>
  <c r="M228" i="2"/>
  <c r="AI228" i="2"/>
  <c r="Q222" i="2"/>
  <c r="N226" i="2"/>
  <c r="AF226" i="2"/>
  <c r="L228" i="2"/>
  <c r="AH228" i="2"/>
  <c r="AM229" i="2"/>
  <c r="AM220" i="2"/>
  <c r="M226" i="2"/>
  <c r="AL226" i="2"/>
  <c r="K228" i="2"/>
  <c r="AG228" i="2"/>
  <c r="L226" i="2"/>
  <c r="AK226" i="2"/>
  <c r="AA228" i="2"/>
  <c r="AF228" i="2"/>
  <c r="F240" i="2"/>
  <c r="F239" i="2"/>
  <c r="AD234" i="2"/>
  <c r="AE234" i="2"/>
  <c r="AF234" i="2"/>
  <c r="AG234" i="2"/>
  <c r="AH234" i="2"/>
  <c r="AI234" i="2"/>
  <c r="AK234" i="2"/>
  <c r="AJ234" i="2"/>
  <c r="AL234" i="2"/>
  <c r="Z234" i="2"/>
  <c r="AA234" i="2"/>
  <c r="S234" i="2"/>
  <c r="AB234" i="2" s="1"/>
  <c r="T234" i="2"/>
  <c r="U234" i="2"/>
  <c r="V234" i="2"/>
  <c r="W234" i="2"/>
  <c r="Y234" i="2"/>
  <c r="X234" i="2"/>
  <c r="M234" i="2"/>
  <c r="N234" i="2"/>
  <c r="K234" i="2"/>
  <c r="L234" i="2"/>
  <c r="O234" i="2"/>
  <c r="P234" i="2"/>
  <c r="H234" i="2"/>
  <c r="J234" i="2"/>
  <c r="I234" i="2"/>
  <c r="K226" i="2"/>
  <c r="AJ226" i="2"/>
  <c r="Z228" i="2"/>
  <c r="AE228" i="2"/>
  <c r="AM228" i="2" s="1"/>
  <c r="AM223" i="2"/>
  <c r="AB229" i="2"/>
  <c r="AB221" i="2"/>
  <c r="J226" i="2"/>
  <c r="Q226" i="2" s="1"/>
  <c r="AI226" i="2"/>
  <c r="Y228" i="2"/>
  <c r="F238" i="2"/>
  <c r="W233" i="2"/>
  <c r="X233" i="2"/>
  <c r="Q223" i="2"/>
  <c r="Q220" i="2"/>
  <c r="AM222" i="2"/>
  <c r="AA226" i="2"/>
  <c r="AH226" i="2"/>
  <c r="X228" i="2"/>
  <c r="AM221" i="2"/>
  <c r="Z226" i="2"/>
  <c r="AG226" i="2"/>
  <c r="W228" i="2"/>
  <c r="AB223" i="2"/>
  <c r="Y226" i="2"/>
  <c r="F236" i="2"/>
  <c r="AI231" i="2"/>
  <c r="AE231" i="2"/>
  <c r="K231" i="2"/>
  <c r="L231" i="2"/>
  <c r="V228" i="2"/>
  <c r="T225" i="2"/>
  <c r="U225" i="2"/>
  <c r="P225" i="2"/>
  <c r="V225" i="2"/>
  <c r="W225" i="2"/>
  <c r="X225" i="2"/>
  <c r="AD225" i="2"/>
  <c r="Z225" i="2"/>
  <c r="AE225" i="2"/>
  <c r="Y225" i="2"/>
  <c r="AF225" i="2"/>
  <c r="L225" i="2"/>
  <c r="AG225" i="2"/>
  <c r="N225" i="2"/>
  <c r="AH225" i="2"/>
  <c r="O225" i="2"/>
  <c r="AI225" i="2"/>
  <c r="H225" i="2"/>
  <c r="AJ225" i="2"/>
  <c r="I225" i="2"/>
  <c r="S225" i="2"/>
  <c r="AL225" i="2"/>
  <c r="J225" i="2"/>
  <c r="AK225" i="2"/>
  <c r="K225" i="2"/>
  <c r="AA225" i="2"/>
  <c r="M225" i="2"/>
  <c r="AB222" i="2"/>
  <c r="X226" i="2"/>
  <c r="U228" i="2"/>
  <c r="Q221" i="2"/>
  <c r="W226" i="2"/>
  <c r="I228" i="2"/>
  <c r="T228" i="2"/>
  <c r="V226" i="2"/>
  <c r="J228" i="2"/>
  <c r="S228" i="2"/>
  <c r="V227" i="2"/>
  <c r="AD227" i="2"/>
  <c r="X227" i="2"/>
  <c r="AE227" i="2"/>
  <c r="W227" i="2"/>
  <c r="AF227" i="2"/>
  <c r="J227" i="2"/>
  <c r="AG227" i="2"/>
  <c r="L227" i="2"/>
  <c r="AH227" i="2"/>
  <c r="M227" i="2"/>
  <c r="AJ227" i="2"/>
  <c r="H227" i="2"/>
  <c r="AI227" i="2"/>
  <c r="I227" i="2"/>
  <c r="AK227" i="2"/>
  <c r="K227" i="2"/>
  <c r="AL227" i="2"/>
  <c r="N227" i="2"/>
  <c r="Y227" i="2"/>
  <c r="O227" i="2"/>
  <c r="Z227" i="2"/>
  <c r="P227" i="2"/>
  <c r="AA227" i="2"/>
  <c r="S227" i="2"/>
  <c r="U227" i="2"/>
  <c r="T227" i="2"/>
  <c r="F242" i="2"/>
  <c r="H228" i="2"/>
  <c r="D235" i="2"/>
  <c r="E230" i="2"/>
  <c r="D237" i="2"/>
  <c r="E232" i="2"/>
  <c r="D238" i="2"/>
  <c r="E233" i="2"/>
  <c r="Y233" i="2" s="1"/>
  <c r="D236" i="2"/>
  <c r="E231" i="2"/>
  <c r="AG231" i="2" s="1"/>
  <c r="D244" i="2"/>
  <c r="E239" i="2"/>
  <c r="J231" i="2" l="1"/>
  <c r="AF231" i="2"/>
  <c r="V233" i="2"/>
  <c r="I231" i="2"/>
  <c r="AD231" i="2"/>
  <c r="U233" i="2"/>
  <c r="AM227" i="2"/>
  <c r="AM225" i="2"/>
  <c r="H231" i="2"/>
  <c r="AL231" i="2"/>
  <c r="P233" i="2"/>
  <c r="T233" i="2"/>
  <c r="AM234" i="2"/>
  <c r="AM226" i="2"/>
  <c r="S231" i="2"/>
  <c r="AK231" i="2"/>
  <c r="O233" i="2"/>
  <c r="S233" i="2"/>
  <c r="F244" i="2"/>
  <c r="AD239" i="2"/>
  <c r="AE239" i="2"/>
  <c r="AF239" i="2"/>
  <c r="AG239" i="2"/>
  <c r="AI239" i="2"/>
  <c r="AJ239" i="2"/>
  <c r="AK239" i="2"/>
  <c r="AL239" i="2"/>
  <c r="AH239" i="2"/>
  <c r="S239" i="2"/>
  <c r="T239" i="2"/>
  <c r="U239" i="2"/>
  <c r="V239" i="2"/>
  <c r="W239" i="2"/>
  <c r="X239" i="2"/>
  <c r="Y239" i="2"/>
  <c r="Z239" i="2"/>
  <c r="AA239" i="2"/>
  <c r="P239" i="2"/>
  <c r="H239" i="2"/>
  <c r="I239" i="2"/>
  <c r="J239" i="2"/>
  <c r="K239" i="2"/>
  <c r="L239" i="2"/>
  <c r="M239" i="2"/>
  <c r="O239" i="2"/>
  <c r="N239" i="2"/>
  <c r="F245" i="2"/>
  <c r="AB228" i="2"/>
  <c r="AB225" i="2"/>
  <c r="T231" i="2"/>
  <c r="AJ231" i="2"/>
  <c r="N233" i="2"/>
  <c r="AF233" i="2"/>
  <c r="AA231" i="2"/>
  <c r="F241" i="2"/>
  <c r="AA236" i="2"/>
  <c r="S236" i="2"/>
  <c r="M233" i="2"/>
  <c r="AE233" i="2"/>
  <c r="Z231" i="2"/>
  <c r="L233" i="2"/>
  <c r="AG233" i="2"/>
  <c r="Y231" i="2"/>
  <c r="K233" i="2"/>
  <c r="AD233" i="2"/>
  <c r="Q225" i="2"/>
  <c r="Y232" i="2"/>
  <c r="AJ232" i="2"/>
  <c r="AD232" i="2"/>
  <c r="AA232" i="2"/>
  <c r="AE232" i="2"/>
  <c r="P232" i="2"/>
  <c r="M232" i="2"/>
  <c r="X232" i="2"/>
  <c r="Z232" i="2"/>
  <c r="AG232" i="2"/>
  <c r="K232" i="2"/>
  <c r="AF232" i="2"/>
  <c r="O232" i="2"/>
  <c r="AH232" i="2"/>
  <c r="AI232" i="2"/>
  <c r="L232" i="2"/>
  <c r="AK232" i="2"/>
  <c r="N232" i="2"/>
  <c r="I232" i="2"/>
  <c r="AL232" i="2"/>
  <c r="H232" i="2"/>
  <c r="S232" i="2"/>
  <c r="J232" i="2"/>
  <c r="V232" i="2"/>
  <c r="T232" i="2"/>
  <c r="W232" i="2"/>
  <c r="U232" i="2"/>
  <c r="F247" i="2"/>
  <c r="X231" i="2"/>
  <c r="J233" i="2"/>
  <c r="AL233" i="2"/>
  <c r="W231" i="2"/>
  <c r="I233" i="2"/>
  <c r="AK233" i="2"/>
  <c r="P231" i="2"/>
  <c r="V231" i="2"/>
  <c r="H233" i="2"/>
  <c r="AJ233" i="2"/>
  <c r="Q234" i="2"/>
  <c r="AJ230" i="2"/>
  <c r="O230" i="2"/>
  <c r="AK230" i="2"/>
  <c r="P230" i="2"/>
  <c r="AL230" i="2"/>
  <c r="H230" i="2"/>
  <c r="S230" i="2"/>
  <c r="AB230" i="2" s="1"/>
  <c r="J230" i="2"/>
  <c r="T230" i="2"/>
  <c r="I230" i="2"/>
  <c r="U230" i="2"/>
  <c r="V230" i="2"/>
  <c r="N230" i="2"/>
  <c r="W230" i="2"/>
  <c r="X230" i="2"/>
  <c r="Y230" i="2"/>
  <c r="AD230" i="2"/>
  <c r="Z230" i="2"/>
  <c r="AE230" i="2"/>
  <c r="AA230" i="2"/>
  <c r="AF230" i="2"/>
  <c r="K230" i="2"/>
  <c r="AG230" i="2"/>
  <c r="L230" i="2"/>
  <c r="AI230" i="2"/>
  <c r="AH230" i="2"/>
  <c r="M230" i="2"/>
  <c r="AB227" i="2"/>
  <c r="O231" i="2"/>
  <c r="U231" i="2"/>
  <c r="AA233" i="2"/>
  <c r="AI233" i="2"/>
  <c r="AB226" i="2"/>
  <c r="Q227" i="2"/>
  <c r="N231" i="2"/>
  <c r="AH231" i="2"/>
  <c r="Z233" i="2"/>
  <c r="AH233" i="2"/>
  <c r="Q228" i="2"/>
  <c r="M231" i="2"/>
  <c r="F243" i="2"/>
  <c r="D249" i="2"/>
  <c r="E244" i="2"/>
  <c r="D243" i="2"/>
  <c r="E238" i="2"/>
  <c r="S238" i="2" s="1"/>
  <c r="D241" i="2"/>
  <c r="E236" i="2"/>
  <c r="T236" i="2" s="1"/>
  <c r="D242" i="2"/>
  <c r="E237" i="2"/>
  <c r="D240" i="2"/>
  <c r="E235" i="2"/>
  <c r="Q230" i="2" l="1"/>
  <c r="Z236" i="2"/>
  <c r="F250" i="2"/>
  <c r="Y238" i="2"/>
  <c r="I236" i="2"/>
  <c r="Y236" i="2"/>
  <c r="AB239" i="2"/>
  <c r="H238" i="2"/>
  <c r="AB232" i="2"/>
  <c r="J236" i="2"/>
  <c r="X236" i="2"/>
  <c r="X238" i="2"/>
  <c r="W238" i="2"/>
  <c r="V238" i="2"/>
  <c r="Q232" i="2"/>
  <c r="H236" i="2"/>
  <c r="AK236" i="2"/>
  <c r="AB231" i="2"/>
  <c r="P238" i="2"/>
  <c r="O238" i="2"/>
  <c r="AI238" i="2"/>
  <c r="P236" i="2"/>
  <c r="AJ236" i="2"/>
  <c r="N238" i="2"/>
  <c r="AH238" i="2"/>
  <c r="AM230" i="2"/>
  <c r="AM232" i="2"/>
  <c r="O236" i="2"/>
  <c r="AH236" i="2"/>
  <c r="Q231" i="2"/>
  <c r="AF238" i="2"/>
  <c r="N236" i="2"/>
  <c r="AL236" i="2"/>
  <c r="AJ238" i="2"/>
  <c r="M236" i="2"/>
  <c r="AI236" i="2"/>
  <c r="Q239" i="2"/>
  <c r="Q233" i="2"/>
  <c r="L236" i="2"/>
  <c r="AG236" i="2"/>
  <c r="Z238" i="2"/>
  <c r="M238" i="2"/>
  <c r="AM233" i="2"/>
  <c r="K236" i="2"/>
  <c r="AF236" i="2"/>
  <c r="AM231" i="2"/>
  <c r="T237" i="2"/>
  <c r="P237" i="2"/>
  <c r="U237" i="2"/>
  <c r="W237" i="2"/>
  <c r="V237" i="2"/>
  <c r="AA237" i="2"/>
  <c r="N237" i="2"/>
  <c r="O237" i="2"/>
  <c r="X237" i="2"/>
  <c r="AD237" i="2"/>
  <c r="Y237" i="2"/>
  <c r="Z237" i="2"/>
  <c r="AE237" i="2"/>
  <c r="AF237" i="2"/>
  <c r="H237" i="2"/>
  <c r="AG237" i="2"/>
  <c r="I237" i="2"/>
  <c r="AH237" i="2"/>
  <c r="J237" i="2"/>
  <c r="AI237" i="2"/>
  <c r="K237" i="2"/>
  <c r="AL237" i="2"/>
  <c r="M237" i="2"/>
  <c r="AK237" i="2"/>
  <c r="L237" i="2"/>
  <c r="AJ237" i="2"/>
  <c r="S237" i="2"/>
  <c r="V236" i="2"/>
  <c r="AE236" i="2"/>
  <c r="AM239" i="2"/>
  <c r="AA238" i="2"/>
  <c r="J238" i="2"/>
  <c r="AE238" i="2"/>
  <c r="I238" i="2"/>
  <c r="T238" i="2"/>
  <c r="AB238" i="2" s="1"/>
  <c r="AL238" i="2"/>
  <c r="W236" i="2"/>
  <c r="AD236" i="2"/>
  <c r="F249" i="2"/>
  <c r="AE244" i="2"/>
  <c r="AF244" i="2"/>
  <c r="AG244" i="2"/>
  <c r="AH244" i="2"/>
  <c r="AI244" i="2"/>
  <c r="AJ244" i="2"/>
  <c r="AK244" i="2"/>
  <c r="AL244" i="2"/>
  <c r="AD244" i="2"/>
  <c r="S244" i="2"/>
  <c r="T244" i="2"/>
  <c r="U244" i="2"/>
  <c r="V244" i="2"/>
  <c r="W244" i="2"/>
  <c r="X244" i="2"/>
  <c r="Y244" i="2"/>
  <c r="Z244" i="2"/>
  <c r="AA244" i="2"/>
  <c r="H244" i="2"/>
  <c r="I244" i="2"/>
  <c r="J244" i="2"/>
  <c r="K244" i="2"/>
  <c r="L244" i="2"/>
  <c r="M244" i="2"/>
  <c r="N244" i="2"/>
  <c r="O244" i="2"/>
  <c r="P244" i="2"/>
  <c r="AG235" i="2"/>
  <c r="AA235" i="2"/>
  <c r="AH235" i="2"/>
  <c r="H235" i="2"/>
  <c r="AI235" i="2"/>
  <c r="I235" i="2"/>
  <c r="AJ235" i="2"/>
  <c r="J235" i="2"/>
  <c r="AK235" i="2"/>
  <c r="K235" i="2"/>
  <c r="AF235" i="2"/>
  <c r="AE235" i="2"/>
  <c r="L235" i="2"/>
  <c r="AD235" i="2"/>
  <c r="M235" i="2"/>
  <c r="AL235" i="2"/>
  <c r="N235" i="2"/>
  <c r="S235" i="2"/>
  <c r="O235" i="2"/>
  <c r="Z235" i="2"/>
  <c r="T235" i="2"/>
  <c r="P235" i="2"/>
  <c r="U235" i="2"/>
  <c r="V235" i="2"/>
  <c r="W235" i="2"/>
  <c r="Y235" i="2"/>
  <c r="X235" i="2"/>
  <c r="AG238" i="2"/>
  <c r="AK238" i="2"/>
  <c r="F252" i="2"/>
  <c r="U236" i="2"/>
  <c r="AB236" i="2" s="1"/>
  <c r="F246" i="2"/>
  <c r="AF241" i="2"/>
  <c r="AG241" i="2"/>
  <c r="AK241" i="2"/>
  <c r="V241" i="2"/>
  <c r="W241" i="2"/>
  <c r="X241" i="2"/>
  <c r="O241" i="2"/>
  <c r="H241" i="2"/>
  <c r="I241" i="2"/>
  <c r="J241" i="2"/>
  <c r="AB233" i="2"/>
  <c r="L238" i="2"/>
  <c r="K238" i="2"/>
  <c r="AD238" i="2"/>
  <c r="AM238" i="2" s="1"/>
  <c r="U238" i="2"/>
  <c r="F248" i="2"/>
  <c r="AJ243" i="2"/>
  <c r="U243" i="2"/>
  <c r="O243" i="2"/>
  <c r="P243" i="2"/>
  <c r="D245" i="2"/>
  <c r="E240" i="2"/>
  <c r="D247" i="2"/>
  <c r="E242" i="2"/>
  <c r="D246" i="2"/>
  <c r="E241" i="2"/>
  <c r="AL241" i="2" s="1"/>
  <c r="D248" i="2"/>
  <c r="E243" i="2"/>
  <c r="AK243" i="2" s="1"/>
  <c r="D254" i="2"/>
  <c r="E249" i="2"/>
  <c r="AB235" i="2" l="1"/>
  <c r="AI243" i="2"/>
  <c r="M243" i="2"/>
  <c r="AD243" i="2"/>
  <c r="P241" i="2"/>
  <c r="AJ241" i="2"/>
  <c r="Q236" i="2"/>
  <c r="N243" i="2"/>
  <c r="AI241" i="2"/>
  <c r="AB244" i="2"/>
  <c r="N241" i="2"/>
  <c r="AH241" i="2"/>
  <c r="F257" i="2"/>
  <c r="AM235" i="2"/>
  <c r="AM244" i="2"/>
  <c r="X243" i="2"/>
  <c r="AF243" i="2"/>
  <c r="Y241" i="2"/>
  <c r="AE241" i="2"/>
  <c r="Q237" i="2"/>
  <c r="AE243" i="2"/>
  <c r="L243" i="2"/>
  <c r="AH243" i="2"/>
  <c r="W243" i="2"/>
  <c r="AG243" i="2"/>
  <c r="V243" i="2"/>
  <c r="F253" i="2"/>
  <c r="AL248" i="2"/>
  <c r="L248" i="2"/>
  <c r="Z241" i="2"/>
  <c r="AD241" i="2"/>
  <c r="AB237" i="2"/>
  <c r="F251" i="2"/>
  <c r="S246" i="2"/>
  <c r="P246" i="2"/>
  <c r="U241" i="2"/>
  <c r="Q244" i="2"/>
  <c r="AM237" i="2"/>
  <c r="Q238" i="2"/>
  <c r="X242" i="2"/>
  <c r="Y242" i="2"/>
  <c r="AG242" i="2"/>
  <c r="Z242" i="2"/>
  <c r="W242" i="2"/>
  <c r="AH242" i="2"/>
  <c r="AA242" i="2"/>
  <c r="AI242" i="2"/>
  <c r="H242" i="2"/>
  <c r="AJ242" i="2"/>
  <c r="I242" i="2"/>
  <c r="AK242" i="2"/>
  <c r="J242" i="2"/>
  <c r="AL242" i="2"/>
  <c r="K242" i="2"/>
  <c r="V242" i="2"/>
  <c r="AD242" i="2"/>
  <c r="L242" i="2"/>
  <c r="AE242" i="2"/>
  <c r="M242" i="2"/>
  <c r="AF242" i="2"/>
  <c r="N242" i="2"/>
  <c r="S242" i="2"/>
  <c r="O242" i="2"/>
  <c r="T242" i="2"/>
  <c r="P242" i="2"/>
  <c r="U242" i="2"/>
  <c r="T241" i="2"/>
  <c r="F255" i="2"/>
  <c r="J243" i="2"/>
  <c r="Z243" i="2"/>
  <c r="Y243" i="2"/>
  <c r="L241" i="2"/>
  <c r="S241" i="2"/>
  <c r="AJ240" i="2"/>
  <c r="S240" i="2"/>
  <c r="AK240" i="2"/>
  <c r="H240" i="2"/>
  <c r="AA240" i="2"/>
  <c r="AL240" i="2"/>
  <c r="I240" i="2"/>
  <c r="AE240" i="2"/>
  <c r="J240" i="2"/>
  <c r="AG240" i="2"/>
  <c r="K240" i="2"/>
  <c r="AH240" i="2"/>
  <c r="L240" i="2"/>
  <c r="AD240" i="2"/>
  <c r="AM240" i="2" s="1"/>
  <c r="M240" i="2"/>
  <c r="AF240" i="2"/>
  <c r="N240" i="2"/>
  <c r="AI240" i="2"/>
  <c r="T240" i="2"/>
  <c r="O240" i="2"/>
  <c r="U240" i="2"/>
  <c r="P240" i="2"/>
  <c r="V240" i="2"/>
  <c r="W240" i="2"/>
  <c r="X240" i="2"/>
  <c r="Y240" i="2"/>
  <c r="Z240" i="2"/>
  <c r="K243" i="2"/>
  <c r="AL243" i="2"/>
  <c r="M241" i="2"/>
  <c r="AA241" i="2"/>
  <c r="F254" i="2"/>
  <c r="AH249" i="2"/>
  <c r="AI249" i="2"/>
  <c r="AJ249" i="2"/>
  <c r="AD249" i="2"/>
  <c r="AM249" i="2" s="1"/>
  <c r="AE249" i="2"/>
  <c r="AF249" i="2"/>
  <c r="AG249" i="2"/>
  <c r="AK249" i="2"/>
  <c r="AL249" i="2"/>
  <c r="S249" i="2"/>
  <c r="T249" i="2"/>
  <c r="U249" i="2"/>
  <c r="V249" i="2"/>
  <c r="W249" i="2"/>
  <c r="X249" i="2"/>
  <c r="Y249" i="2"/>
  <c r="Z249" i="2"/>
  <c r="AA249" i="2"/>
  <c r="H249" i="2"/>
  <c r="I249" i="2"/>
  <c r="J249" i="2"/>
  <c r="K249" i="2"/>
  <c r="L249" i="2"/>
  <c r="M249" i="2"/>
  <c r="N249" i="2"/>
  <c r="O249" i="2"/>
  <c r="P249" i="2"/>
  <c r="T243" i="2"/>
  <c r="S243" i="2"/>
  <c r="AA243" i="2"/>
  <c r="I243" i="2"/>
  <c r="H243" i="2"/>
  <c r="K241" i="2"/>
  <c r="Q241" i="2" s="1"/>
  <c r="Q235" i="2"/>
  <c r="AM236" i="2"/>
  <c r="D259" i="2"/>
  <c r="E254" i="2"/>
  <c r="D253" i="2"/>
  <c r="E248" i="2"/>
  <c r="S248" i="2" s="1"/>
  <c r="D251" i="2"/>
  <c r="E246" i="2"/>
  <c r="T246" i="2" s="1"/>
  <c r="D252" i="2"/>
  <c r="E247" i="2"/>
  <c r="D250" i="2"/>
  <c r="E245" i="2"/>
  <c r="AB243" i="2" l="1"/>
  <c r="N246" i="2"/>
  <c r="AJ246" i="2"/>
  <c r="K248" i="2"/>
  <c r="AK248" i="2"/>
  <c r="Q242" i="2"/>
  <c r="M246" i="2"/>
  <c r="AI246" i="2"/>
  <c r="J248" i="2"/>
  <c r="AH248" i="2"/>
  <c r="L246" i="2"/>
  <c r="AG246" i="2"/>
  <c r="I248" i="2"/>
  <c r="AG248" i="2"/>
  <c r="F262" i="2"/>
  <c r="AB249" i="2"/>
  <c r="AB242" i="2"/>
  <c r="K246" i="2"/>
  <c r="AL246" i="2"/>
  <c r="H248" i="2"/>
  <c r="AE248" i="2"/>
  <c r="AF247" i="2"/>
  <c r="K247" i="2"/>
  <c r="X247" i="2"/>
  <c r="AG247" i="2"/>
  <c r="L247" i="2"/>
  <c r="AH247" i="2"/>
  <c r="M247" i="2"/>
  <c r="AE247" i="2"/>
  <c r="AI247" i="2"/>
  <c r="N247" i="2"/>
  <c r="U247" i="2"/>
  <c r="O247" i="2"/>
  <c r="V247" i="2"/>
  <c r="P247" i="2"/>
  <c r="W247" i="2"/>
  <c r="J247" i="2"/>
  <c r="Y247" i="2"/>
  <c r="Z247" i="2"/>
  <c r="AA247" i="2"/>
  <c r="AJ247" i="2"/>
  <c r="T247" i="2"/>
  <c r="AK247" i="2"/>
  <c r="S247" i="2"/>
  <c r="AL247" i="2"/>
  <c r="H247" i="2"/>
  <c r="AD247" i="2"/>
  <c r="I247" i="2"/>
  <c r="J246" i="2"/>
  <c r="AK246" i="2"/>
  <c r="P248" i="2"/>
  <c r="AD248" i="2"/>
  <c r="AM248" i="2" s="1"/>
  <c r="I246" i="2"/>
  <c r="AH246" i="2"/>
  <c r="O248" i="2"/>
  <c r="AJ248" i="2"/>
  <c r="H246" i="2"/>
  <c r="AF246" i="2"/>
  <c r="Z248" i="2"/>
  <c r="AI248" i="2"/>
  <c r="AA246" i="2"/>
  <c r="AE246" i="2"/>
  <c r="AA248" i="2"/>
  <c r="AF248" i="2"/>
  <c r="Z245" i="2"/>
  <c r="AA245" i="2"/>
  <c r="S245" i="2"/>
  <c r="T245" i="2"/>
  <c r="AL245" i="2"/>
  <c r="V245" i="2"/>
  <c r="AD245" i="2"/>
  <c r="U245" i="2"/>
  <c r="AE245" i="2"/>
  <c r="J245" i="2"/>
  <c r="AF245" i="2"/>
  <c r="K245" i="2"/>
  <c r="AG245" i="2"/>
  <c r="L245" i="2"/>
  <c r="AH245" i="2"/>
  <c r="M245" i="2"/>
  <c r="AI245" i="2"/>
  <c r="N245" i="2"/>
  <c r="Y245" i="2"/>
  <c r="AJ245" i="2"/>
  <c r="O245" i="2"/>
  <c r="AK245" i="2"/>
  <c r="P245" i="2"/>
  <c r="W245" i="2"/>
  <c r="I245" i="2"/>
  <c r="X245" i="2"/>
  <c r="H245" i="2"/>
  <c r="Z246" i="2"/>
  <c r="AD246" i="2"/>
  <c r="Y248" i="2"/>
  <c r="F258" i="2"/>
  <c r="J253" i="2"/>
  <c r="Q240" i="2"/>
  <c r="AM242" i="2"/>
  <c r="Y246" i="2"/>
  <c r="F256" i="2"/>
  <c r="AE251" i="2"/>
  <c r="K251" i="2"/>
  <c r="X248" i="2"/>
  <c r="Q249" i="2"/>
  <c r="X246" i="2"/>
  <c r="W248" i="2"/>
  <c r="AB240" i="2"/>
  <c r="W246" i="2"/>
  <c r="AM241" i="2"/>
  <c r="V248" i="2"/>
  <c r="AM243" i="2"/>
  <c r="V246" i="2"/>
  <c r="U248" i="2"/>
  <c r="Q243" i="2"/>
  <c r="F259" i="2"/>
  <c r="AK254" i="2"/>
  <c r="AL254" i="2"/>
  <c r="AD254" i="2"/>
  <c r="AE254" i="2"/>
  <c r="AF254" i="2"/>
  <c r="AG254" i="2"/>
  <c r="AH254" i="2"/>
  <c r="AI254" i="2"/>
  <c r="AJ254" i="2"/>
  <c r="V254" i="2"/>
  <c r="W254" i="2"/>
  <c r="X254" i="2"/>
  <c r="Y254" i="2"/>
  <c r="Z254" i="2"/>
  <c r="AA254" i="2"/>
  <c r="S254" i="2"/>
  <c r="U254" i="2"/>
  <c r="T254" i="2"/>
  <c r="I254" i="2"/>
  <c r="J254" i="2"/>
  <c r="K254" i="2"/>
  <c r="L254" i="2"/>
  <c r="M254" i="2"/>
  <c r="N254" i="2"/>
  <c r="O254" i="2"/>
  <c r="P254" i="2"/>
  <c r="H254" i="2"/>
  <c r="AB241" i="2"/>
  <c r="F260" i="2"/>
  <c r="U246" i="2"/>
  <c r="AB246" i="2" s="1"/>
  <c r="M248" i="2"/>
  <c r="T248" i="2"/>
  <c r="AB248" i="2" s="1"/>
  <c r="O246" i="2"/>
  <c r="N248" i="2"/>
  <c r="D255" i="2"/>
  <c r="E250" i="2"/>
  <c r="D257" i="2"/>
  <c r="E252" i="2"/>
  <c r="D256" i="2"/>
  <c r="E251" i="2"/>
  <c r="AI251" i="2" s="1"/>
  <c r="D258" i="2"/>
  <c r="E253" i="2"/>
  <c r="AJ253" i="2" s="1"/>
  <c r="D264" i="2"/>
  <c r="E259" i="2"/>
  <c r="J251" i="2" l="1"/>
  <c r="AD251" i="2"/>
  <c r="I253" i="2"/>
  <c r="AI253" i="2"/>
  <c r="AB245" i="2"/>
  <c r="Q248" i="2"/>
  <c r="Q254" i="2"/>
  <c r="I251" i="2"/>
  <c r="AK251" i="2"/>
  <c r="H253" i="2"/>
  <c r="AF253" i="2"/>
  <c r="F267" i="2"/>
  <c r="H251" i="2"/>
  <c r="AH251" i="2"/>
  <c r="AA253" i="2"/>
  <c r="AE253" i="2"/>
  <c r="AA251" i="2"/>
  <c r="AG251" i="2"/>
  <c r="Z253" i="2"/>
  <c r="AD253" i="2"/>
  <c r="Z251" i="2"/>
  <c r="AF251" i="2"/>
  <c r="Y253" i="2"/>
  <c r="F263" i="2"/>
  <c r="V258" i="2"/>
  <c r="AM247" i="2"/>
  <c r="Y251" i="2"/>
  <c r="F261" i="2"/>
  <c r="Y256" i="2"/>
  <c r="X253" i="2"/>
  <c r="Q247" i="2"/>
  <c r="X251" i="2"/>
  <c r="W253" i="2"/>
  <c r="AM246" i="2"/>
  <c r="V253" i="2"/>
  <c r="AB247" i="2"/>
  <c r="F265" i="2"/>
  <c r="V251" i="2"/>
  <c r="U253" i="2"/>
  <c r="Q245" i="2"/>
  <c r="AM254" i="2"/>
  <c r="U251" i="2"/>
  <c r="P253" i="2"/>
  <c r="T253" i="2"/>
  <c r="AL253" i="2"/>
  <c r="P251" i="2"/>
  <c r="T251" i="2"/>
  <c r="O253" i="2"/>
  <c r="S253" i="2"/>
  <c r="Q246" i="2"/>
  <c r="W251" i="2"/>
  <c r="O251" i="2"/>
  <c r="S251" i="2"/>
  <c r="N253" i="2"/>
  <c r="AH253" i="2"/>
  <c r="AG252" i="2"/>
  <c r="L252" i="2"/>
  <c r="AD252" i="2"/>
  <c r="AH252" i="2"/>
  <c r="M252" i="2"/>
  <c r="AI252" i="2"/>
  <c r="N252" i="2"/>
  <c r="AJ252" i="2"/>
  <c r="O252" i="2"/>
  <c r="AK252" i="2"/>
  <c r="P252" i="2"/>
  <c r="K252" i="2"/>
  <c r="AL252" i="2"/>
  <c r="H252" i="2"/>
  <c r="X252" i="2"/>
  <c r="J252" i="2"/>
  <c r="Y252" i="2"/>
  <c r="I252" i="2"/>
  <c r="Z252" i="2"/>
  <c r="AA252" i="2"/>
  <c r="S252" i="2"/>
  <c r="T252" i="2"/>
  <c r="U252" i="2"/>
  <c r="AE252" i="2"/>
  <c r="W252" i="2"/>
  <c r="AF252" i="2"/>
  <c r="V252" i="2"/>
  <c r="F264" i="2"/>
  <c r="AF259" i="2"/>
  <c r="AD259" i="2"/>
  <c r="AE259" i="2"/>
  <c r="AG259" i="2"/>
  <c r="AH259" i="2"/>
  <c r="AI259" i="2"/>
  <c r="AJ259" i="2"/>
  <c r="AK259" i="2"/>
  <c r="AL259" i="2"/>
  <c r="Y259" i="2"/>
  <c r="Z259" i="2"/>
  <c r="AA259" i="2"/>
  <c r="S259" i="2"/>
  <c r="T259" i="2"/>
  <c r="U259" i="2"/>
  <c r="V259" i="2"/>
  <c r="X259" i="2"/>
  <c r="W259" i="2"/>
  <c r="L259" i="2"/>
  <c r="M259" i="2"/>
  <c r="N259" i="2"/>
  <c r="O259" i="2"/>
  <c r="P259" i="2"/>
  <c r="H259" i="2"/>
  <c r="I259" i="2"/>
  <c r="K259" i="2"/>
  <c r="J259" i="2"/>
  <c r="N251" i="2"/>
  <c r="AL251" i="2"/>
  <c r="M253" i="2"/>
  <c r="AG253" i="2"/>
  <c r="AM245" i="2"/>
  <c r="AB254" i="2"/>
  <c r="M251" i="2"/>
  <c r="AJ251" i="2"/>
  <c r="L253" i="2"/>
  <c r="AK253" i="2"/>
  <c r="V250" i="2"/>
  <c r="W250" i="2"/>
  <c r="AD250" i="2"/>
  <c r="Y250" i="2"/>
  <c r="AG250" i="2"/>
  <c r="X250" i="2"/>
  <c r="AH250" i="2"/>
  <c r="M250" i="2"/>
  <c r="AK250" i="2"/>
  <c r="N250" i="2"/>
  <c r="AL250" i="2"/>
  <c r="O250" i="2"/>
  <c r="AE250" i="2"/>
  <c r="P250" i="2"/>
  <c r="AF250" i="2"/>
  <c r="H250" i="2"/>
  <c r="AI250" i="2"/>
  <c r="I250" i="2"/>
  <c r="AJ250" i="2"/>
  <c r="J250" i="2"/>
  <c r="U250" i="2"/>
  <c r="Z250" i="2"/>
  <c r="L250" i="2"/>
  <c r="AA250" i="2"/>
  <c r="K250" i="2"/>
  <c r="S250" i="2"/>
  <c r="T250" i="2"/>
  <c r="L251" i="2"/>
  <c r="K253" i="2"/>
  <c r="D260" i="2"/>
  <c r="E255" i="2"/>
  <c r="D261" i="2"/>
  <c r="E256" i="2"/>
  <c r="Z256" i="2" s="1"/>
  <c r="D269" i="2"/>
  <c r="E264" i="2"/>
  <c r="D263" i="2"/>
  <c r="E258" i="2"/>
  <c r="W258" i="2" s="1"/>
  <c r="D262" i="2"/>
  <c r="E257" i="2"/>
  <c r="AM259" i="2" l="1"/>
  <c r="Q252" i="2"/>
  <c r="AB251" i="2"/>
  <c r="X256" i="2"/>
  <c r="U258" i="2"/>
  <c r="AM253" i="2"/>
  <c r="W256" i="2"/>
  <c r="P258" i="2"/>
  <c r="T258" i="2"/>
  <c r="F269" i="2"/>
  <c r="AF264" i="2"/>
  <c r="AI264" i="2"/>
  <c r="AD264" i="2"/>
  <c r="AE264" i="2"/>
  <c r="AG264" i="2"/>
  <c r="AH264" i="2"/>
  <c r="AJ264" i="2"/>
  <c r="AK264" i="2"/>
  <c r="AL264" i="2"/>
  <c r="S264" i="2"/>
  <c r="T264" i="2"/>
  <c r="U264" i="2"/>
  <c r="V264" i="2"/>
  <c r="W264" i="2"/>
  <c r="X264" i="2"/>
  <c r="Y264" i="2"/>
  <c r="AA264" i="2"/>
  <c r="Z264" i="2"/>
  <c r="O264" i="2"/>
  <c r="P264" i="2"/>
  <c r="H264" i="2"/>
  <c r="I264" i="2"/>
  <c r="J264" i="2"/>
  <c r="K264" i="2"/>
  <c r="L264" i="2"/>
  <c r="N264" i="2"/>
  <c r="M264" i="2"/>
  <c r="V256" i="2"/>
  <c r="O258" i="2"/>
  <c r="S258" i="2"/>
  <c r="AB250" i="2"/>
  <c r="P256" i="2"/>
  <c r="U256" i="2"/>
  <c r="N258" i="2"/>
  <c r="AE258" i="2"/>
  <c r="F272" i="2"/>
  <c r="AB253" i="2"/>
  <c r="O256" i="2"/>
  <c r="T256" i="2"/>
  <c r="M258" i="2"/>
  <c r="AD258" i="2"/>
  <c r="AB259" i="2"/>
  <c r="N256" i="2"/>
  <c r="AL256" i="2"/>
  <c r="L258" i="2"/>
  <c r="AK258" i="2"/>
  <c r="Q253" i="2"/>
  <c r="AE257" i="2"/>
  <c r="Z257" i="2"/>
  <c r="AH257" i="2"/>
  <c r="Y257" i="2"/>
  <c r="AD257" i="2"/>
  <c r="N257" i="2"/>
  <c r="AF257" i="2"/>
  <c r="O257" i="2"/>
  <c r="AG257" i="2"/>
  <c r="P257" i="2"/>
  <c r="AI257" i="2"/>
  <c r="H257" i="2"/>
  <c r="Q257" i="2" s="1"/>
  <c r="AJ257" i="2"/>
  <c r="I257" i="2"/>
  <c r="AK257" i="2"/>
  <c r="J257" i="2"/>
  <c r="AL257" i="2"/>
  <c r="K257" i="2"/>
  <c r="AA257" i="2"/>
  <c r="M257" i="2"/>
  <c r="S257" i="2"/>
  <c r="L257" i="2"/>
  <c r="X257" i="2"/>
  <c r="T257" i="2"/>
  <c r="U257" i="2"/>
  <c r="V257" i="2"/>
  <c r="W257" i="2"/>
  <c r="M256" i="2"/>
  <c r="AK256" i="2"/>
  <c r="K258" i="2"/>
  <c r="AJ258" i="2"/>
  <c r="L256" i="2"/>
  <c r="AH256" i="2"/>
  <c r="J258" i="2"/>
  <c r="AI258" i="2"/>
  <c r="Q251" i="2"/>
  <c r="K256" i="2"/>
  <c r="AG256" i="2"/>
  <c r="I258" i="2"/>
  <c r="AF258" i="2"/>
  <c r="AB252" i="2"/>
  <c r="J256" i="2"/>
  <c r="AF256" i="2"/>
  <c r="H258" i="2"/>
  <c r="Q258" i="2" s="1"/>
  <c r="AL258" i="2"/>
  <c r="AM250" i="2"/>
  <c r="Q259" i="2"/>
  <c r="I256" i="2"/>
  <c r="AE256" i="2"/>
  <c r="AA258" i="2"/>
  <c r="AH258" i="2"/>
  <c r="AM252" i="2"/>
  <c r="F270" i="2"/>
  <c r="H256" i="2"/>
  <c r="AD256" i="2"/>
  <c r="AM256" i="2" s="1"/>
  <c r="Z258" i="2"/>
  <c r="AG258" i="2"/>
  <c r="S256" i="2"/>
  <c r="AJ256" i="2"/>
  <c r="Y258" i="2"/>
  <c r="F268" i="2"/>
  <c r="AF263" i="2"/>
  <c r="W263" i="2"/>
  <c r="I263" i="2"/>
  <c r="Q250" i="2"/>
  <c r="AA256" i="2"/>
  <c r="AI256" i="2"/>
  <c r="X258" i="2"/>
  <c r="AM251" i="2"/>
  <c r="AG255" i="2"/>
  <c r="Z255" i="2"/>
  <c r="AE255" i="2"/>
  <c r="K255" i="2"/>
  <c r="AJ255" i="2"/>
  <c r="AA255" i="2"/>
  <c r="H255" i="2"/>
  <c r="AH255" i="2"/>
  <c r="AD255" i="2"/>
  <c r="P255" i="2"/>
  <c r="I255" i="2"/>
  <c r="AF255" i="2"/>
  <c r="J255" i="2"/>
  <c r="L255" i="2"/>
  <c r="AI255" i="2"/>
  <c r="AK255" i="2"/>
  <c r="Y255" i="2"/>
  <c r="AL255" i="2"/>
  <c r="M255" i="2"/>
  <c r="S255" i="2"/>
  <c r="AB255" i="2" s="1"/>
  <c r="O255" i="2"/>
  <c r="T255" i="2"/>
  <c r="N255" i="2"/>
  <c r="X255" i="2"/>
  <c r="U255" i="2"/>
  <c r="V255" i="2"/>
  <c r="W255" i="2"/>
  <c r="F266" i="2"/>
  <c r="AJ261" i="2"/>
  <c r="O261" i="2"/>
  <c r="D274" i="2"/>
  <c r="E269" i="2"/>
  <c r="D266" i="2"/>
  <c r="E261" i="2"/>
  <c r="AK261" i="2" s="1"/>
  <c r="D267" i="2"/>
  <c r="E262" i="2"/>
  <c r="D268" i="2"/>
  <c r="E263" i="2"/>
  <c r="AG263" i="2" s="1"/>
  <c r="D265" i="2"/>
  <c r="E260" i="2"/>
  <c r="AI261" i="2" l="1"/>
  <c r="H263" i="2"/>
  <c r="AE263" i="2"/>
  <c r="Q264" i="2"/>
  <c r="M261" i="2"/>
  <c r="S263" i="2"/>
  <c r="AK263" i="2"/>
  <c r="AM258" i="2"/>
  <c r="F277" i="2"/>
  <c r="V260" i="2"/>
  <c r="W260" i="2"/>
  <c r="X260" i="2"/>
  <c r="Y260" i="2"/>
  <c r="AE260" i="2"/>
  <c r="Z260" i="2"/>
  <c r="AF260" i="2"/>
  <c r="AA260" i="2"/>
  <c r="AJ260" i="2"/>
  <c r="H260" i="2"/>
  <c r="AK260" i="2"/>
  <c r="I260" i="2"/>
  <c r="AL260" i="2"/>
  <c r="J260" i="2"/>
  <c r="AD260" i="2"/>
  <c r="K260" i="2"/>
  <c r="AG260" i="2"/>
  <c r="L260" i="2"/>
  <c r="U260" i="2"/>
  <c r="AH260" i="2"/>
  <c r="M260" i="2"/>
  <c r="AI260" i="2"/>
  <c r="N260" i="2"/>
  <c r="S260" i="2"/>
  <c r="O260" i="2"/>
  <c r="T260" i="2"/>
  <c r="P260" i="2"/>
  <c r="AG261" i="2"/>
  <c r="T263" i="2"/>
  <c r="AJ263" i="2"/>
  <c r="AM264" i="2"/>
  <c r="L261" i="2"/>
  <c r="AF261" i="2"/>
  <c r="AA263" i="2"/>
  <c r="F273" i="2"/>
  <c r="AL268" i="2"/>
  <c r="H268" i="2"/>
  <c r="N261" i="2"/>
  <c r="K261" i="2"/>
  <c r="J261" i="2"/>
  <c r="AE261" i="2"/>
  <c r="Z263" i="2"/>
  <c r="AH261" i="2"/>
  <c r="U261" i="2"/>
  <c r="AD261" i="2"/>
  <c r="Y263" i="2"/>
  <c r="F274" i="2"/>
  <c r="AD269" i="2"/>
  <c r="AI269" i="2"/>
  <c r="AL269" i="2"/>
  <c r="AE269" i="2"/>
  <c r="AF269" i="2"/>
  <c r="AG269" i="2"/>
  <c r="AH269" i="2"/>
  <c r="AJ269" i="2"/>
  <c r="AK269" i="2"/>
  <c r="S269" i="2"/>
  <c r="T269" i="2"/>
  <c r="U269" i="2"/>
  <c r="V269" i="2"/>
  <c r="W269" i="2"/>
  <c r="X269" i="2"/>
  <c r="Y269" i="2"/>
  <c r="Z269" i="2"/>
  <c r="AA269" i="2"/>
  <c r="H269" i="2"/>
  <c r="I269" i="2"/>
  <c r="J269" i="2"/>
  <c r="K269" i="2"/>
  <c r="L269" i="2"/>
  <c r="M269" i="2"/>
  <c r="N269" i="2"/>
  <c r="O269" i="2"/>
  <c r="P269" i="2"/>
  <c r="AF262" i="2"/>
  <c r="J262" i="2"/>
  <c r="AG262" i="2"/>
  <c r="K262" i="2"/>
  <c r="AI262" i="2"/>
  <c r="L262" i="2"/>
  <c r="AJ262" i="2"/>
  <c r="M262" i="2"/>
  <c r="AL262" i="2"/>
  <c r="N262" i="2"/>
  <c r="S262" i="2"/>
  <c r="P262" i="2"/>
  <c r="T262" i="2"/>
  <c r="O262" i="2"/>
  <c r="U262" i="2"/>
  <c r="V262" i="2"/>
  <c r="W262" i="2"/>
  <c r="X262" i="2"/>
  <c r="Y262" i="2"/>
  <c r="AD262" i="2"/>
  <c r="Z262" i="2"/>
  <c r="I262" i="2"/>
  <c r="AH262" i="2"/>
  <c r="AA262" i="2"/>
  <c r="AE262" i="2"/>
  <c r="AK262" i="2"/>
  <c r="H262" i="2"/>
  <c r="V261" i="2"/>
  <c r="AL261" i="2"/>
  <c r="X263" i="2"/>
  <c r="AB256" i="2"/>
  <c r="F275" i="2"/>
  <c r="AB257" i="2"/>
  <c r="AM257" i="2"/>
  <c r="F271" i="2"/>
  <c r="AB258" i="2"/>
  <c r="S261" i="2"/>
  <c r="P263" i="2"/>
  <c r="V263" i="2"/>
  <c r="O263" i="2"/>
  <c r="U263" i="2"/>
  <c r="AA261" i="2"/>
  <c r="Z261" i="2"/>
  <c r="AM255" i="2"/>
  <c r="N263" i="2"/>
  <c r="AD263" i="2"/>
  <c r="Q256" i="2"/>
  <c r="Y261" i="2"/>
  <c r="M263" i="2"/>
  <c r="AL263" i="2"/>
  <c r="AB264" i="2"/>
  <c r="H261" i="2"/>
  <c r="X261" i="2"/>
  <c r="Q255" i="2"/>
  <c r="L263" i="2"/>
  <c r="AI263" i="2"/>
  <c r="T261" i="2"/>
  <c r="I261" i="2"/>
  <c r="W261" i="2"/>
  <c r="K263" i="2"/>
  <c r="AH263" i="2"/>
  <c r="P261" i="2"/>
  <c r="J263" i="2"/>
  <c r="D272" i="2"/>
  <c r="E267" i="2"/>
  <c r="D271" i="2"/>
  <c r="E266" i="2"/>
  <c r="S266" i="2" s="1"/>
  <c r="D270" i="2"/>
  <c r="E265" i="2"/>
  <c r="D273" i="2"/>
  <c r="E268" i="2"/>
  <c r="X268" i="2" s="1"/>
  <c r="D279" i="2"/>
  <c r="E274" i="2"/>
  <c r="L266" i="2" l="1"/>
  <c r="Z266" i="2"/>
  <c r="Q269" i="2"/>
  <c r="P268" i="2"/>
  <c r="AK268" i="2"/>
  <c r="J266" i="2"/>
  <c r="AL266" i="2"/>
  <c r="O268" i="2"/>
  <c r="AJ268" i="2"/>
  <c r="Q260" i="2"/>
  <c r="AA266" i="2"/>
  <c r="AK267" i="2"/>
  <c r="H267" i="2"/>
  <c r="AL267" i="2"/>
  <c r="I267" i="2"/>
  <c r="AD267" i="2"/>
  <c r="J267" i="2"/>
  <c r="AE267" i="2"/>
  <c r="K267" i="2"/>
  <c r="AH267" i="2"/>
  <c r="L267" i="2"/>
  <c r="AI267" i="2"/>
  <c r="M267" i="2"/>
  <c r="AJ267" i="2"/>
  <c r="N267" i="2"/>
  <c r="S267" i="2"/>
  <c r="O267" i="2"/>
  <c r="T267" i="2"/>
  <c r="P267" i="2"/>
  <c r="U267" i="2"/>
  <c r="V267" i="2"/>
  <c r="W267" i="2"/>
  <c r="AA267" i="2"/>
  <c r="X267" i="2"/>
  <c r="Y267" i="2"/>
  <c r="AF267" i="2"/>
  <c r="Z267" i="2"/>
  <c r="AG267" i="2"/>
  <c r="I266" i="2"/>
  <c r="AK266" i="2"/>
  <c r="AM269" i="2"/>
  <c r="N268" i="2"/>
  <c r="AI268" i="2"/>
  <c r="H266" i="2"/>
  <c r="AJ266" i="2"/>
  <c r="F279" i="2"/>
  <c r="AG274" i="2"/>
  <c r="AL274" i="2"/>
  <c r="AE274" i="2"/>
  <c r="AF274" i="2"/>
  <c r="AH274" i="2"/>
  <c r="AI274" i="2"/>
  <c r="AJ274" i="2"/>
  <c r="AK274" i="2"/>
  <c r="AD274" i="2"/>
  <c r="S274" i="2"/>
  <c r="T274" i="2"/>
  <c r="U274" i="2"/>
  <c r="V274" i="2"/>
  <c r="W274" i="2"/>
  <c r="X274" i="2"/>
  <c r="Z274" i="2"/>
  <c r="AA274" i="2"/>
  <c r="Y274" i="2"/>
  <c r="H274" i="2"/>
  <c r="I274" i="2"/>
  <c r="J274" i="2"/>
  <c r="K274" i="2"/>
  <c r="L274" i="2"/>
  <c r="M274" i="2"/>
  <c r="N274" i="2"/>
  <c r="O274" i="2"/>
  <c r="P274" i="2"/>
  <c r="M268" i="2"/>
  <c r="AH268" i="2"/>
  <c r="AB260" i="2"/>
  <c r="AM263" i="2"/>
  <c r="P266" i="2"/>
  <c r="AI266" i="2"/>
  <c r="AM262" i="2"/>
  <c r="L268" i="2"/>
  <c r="AG268" i="2"/>
  <c r="O266" i="2"/>
  <c r="AH266" i="2"/>
  <c r="AM261" i="2"/>
  <c r="K268" i="2"/>
  <c r="AF268" i="2"/>
  <c r="N266" i="2"/>
  <c r="AF266" i="2"/>
  <c r="V268" i="2"/>
  <c r="AD268" i="2"/>
  <c r="F282" i="2"/>
  <c r="M266" i="2"/>
  <c r="AE266" i="2"/>
  <c r="U268" i="2"/>
  <c r="AE268" i="2"/>
  <c r="X266" i="2"/>
  <c r="AG266" i="2"/>
  <c r="F280" i="2"/>
  <c r="W268" i="2"/>
  <c r="F278" i="2"/>
  <c r="AF273" i="2"/>
  <c r="S273" i="2"/>
  <c r="N273" i="2"/>
  <c r="L273" i="2"/>
  <c r="W266" i="2"/>
  <c r="AD266" i="2"/>
  <c r="AB269" i="2"/>
  <c r="T268" i="2"/>
  <c r="AB263" i="2"/>
  <c r="K266" i="2"/>
  <c r="Y266" i="2"/>
  <c r="F276" i="2"/>
  <c r="AK271" i="2"/>
  <c r="Y271" i="2"/>
  <c r="L271" i="2"/>
  <c r="S268" i="2"/>
  <c r="V266" i="2"/>
  <c r="AA268" i="2"/>
  <c r="U266" i="2"/>
  <c r="Z268" i="2"/>
  <c r="AM260" i="2"/>
  <c r="AE265" i="2"/>
  <c r="M265" i="2"/>
  <c r="AD265" i="2"/>
  <c r="AF265" i="2"/>
  <c r="N265" i="2"/>
  <c r="S265" i="2"/>
  <c r="O265" i="2"/>
  <c r="T265" i="2"/>
  <c r="P265" i="2"/>
  <c r="U265" i="2"/>
  <c r="V265" i="2"/>
  <c r="W265" i="2"/>
  <c r="X265" i="2"/>
  <c r="Y265" i="2"/>
  <c r="AH265" i="2"/>
  <c r="Z265" i="2"/>
  <c r="AI265" i="2"/>
  <c r="AA265" i="2"/>
  <c r="AG265" i="2"/>
  <c r="H265" i="2"/>
  <c r="AJ265" i="2"/>
  <c r="I265" i="2"/>
  <c r="AK265" i="2"/>
  <c r="J265" i="2"/>
  <c r="AL265" i="2"/>
  <c r="K265" i="2"/>
  <c r="L265" i="2"/>
  <c r="AB261" i="2"/>
  <c r="T266" i="2"/>
  <c r="AB266" i="2" s="1"/>
  <c r="Q262" i="2"/>
  <c r="AB262" i="2"/>
  <c r="I268" i="2"/>
  <c r="Q268" i="2" s="1"/>
  <c r="Y268" i="2"/>
  <c r="Q263" i="2"/>
  <c r="Q261" i="2"/>
  <c r="J268" i="2"/>
  <c r="D284" i="2"/>
  <c r="E279" i="2"/>
  <c r="D278" i="2"/>
  <c r="E273" i="2"/>
  <c r="AG273" i="2" s="1"/>
  <c r="D276" i="2"/>
  <c r="E271" i="2"/>
  <c r="AG271" i="2" s="1"/>
  <c r="D275" i="2"/>
  <c r="E270" i="2"/>
  <c r="D277" i="2"/>
  <c r="E272" i="2"/>
  <c r="X271" i="2" l="1"/>
  <c r="Y273" i="2"/>
  <c r="AD273" i="2"/>
  <c r="F284" i="2"/>
  <c r="AJ279" i="2"/>
  <c r="AD279" i="2"/>
  <c r="AE279" i="2"/>
  <c r="AF279" i="2"/>
  <c r="AG279" i="2"/>
  <c r="AH279" i="2"/>
  <c r="AI279" i="2"/>
  <c r="AK279" i="2"/>
  <c r="AL279" i="2"/>
  <c r="U279" i="2"/>
  <c r="V279" i="2"/>
  <c r="W279" i="2"/>
  <c r="X279" i="2"/>
  <c r="Y279" i="2"/>
  <c r="Z279" i="2"/>
  <c r="AA279" i="2"/>
  <c r="T279" i="2"/>
  <c r="S279" i="2"/>
  <c r="H279" i="2"/>
  <c r="I279" i="2"/>
  <c r="J279" i="2"/>
  <c r="K279" i="2"/>
  <c r="L279" i="2"/>
  <c r="M279" i="2"/>
  <c r="N279" i="2"/>
  <c r="O279" i="2"/>
  <c r="P279" i="2"/>
  <c r="W271" i="2"/>
  <c r="X273" i="2"/>
  <c r="AE273" i="2"/>
  <c r="F287" i="2"/>
  <c r="Q267" i="2"/>
  <c r="V271" i="2"/>
  <c r="Z273" i="2"/>
  <c r="F283" i="2"/>
  <c r="X278" i="2"/>
  <c r="AM268" i="2"/>
  <c r="Q266" i="2"/>
  <c r="AB268" i="2"/>
  <c r="U271" i="2"/>
  <c r="W273" i="2"/>
  <c r="N271" i="2"/>
  <c r="T271" i="2"/>
  <c r="V273" i="2"/>
  <c r="AB267" i="2"/>
  <c r="F285" i="2"/>
  <c r="V270" i="2"/>
  <c r="P270" i="2"/>
  <c r="W270" i="2"/>
  <c r="H270" i="2"/>
  <c r="X270" i="2"/>
  <c r="Y270" i="2"/>
  <c r="O270" i="2"/>
  <c r="Z270" i="2"/>
  <c r="AA270" i="2"/>
  <c r="U270" i="2"/>
  <c r="AK270" i="2"/>
  <c r="S270" i="2"/>
  <c r="AE270" i="2"/>
  <c r="T270" i="2"/>
  <c r="AF270" i="2"/>
  <c r="I270" i="2"/>
  <c r="AG270" i="2"/>
  <c r="J270" i="2"/>
  <c r="AH270" i="2"/>
  <c r="K270" i="2"/>
  <c r="AD270" i="2"/>
  <c r="AI270" i="2"/>
  <c r="L270" i="2"/>
  <c r="AJ270" i="2"/>
  <c r="M270" i="2"/>
  <c r="AL270" i="2"/>
  <c r="N270" i="2"/>
  <c r="O271" i="2"/>
  <c r="S271" i="2"/>
  <c r="AM266" i="2"/>
  <c r="U273" i="2"/>
  <c r="AL272" i="2"/>
  <c r="M272" i="2"/>
  <c r="AD272" i="2"/>
  <c r="N272" i="2"/>
  <c r="T272" i="2"/>
  <c r="O272" i="2"/>
  <c r="L272" i="2"/>
  <c r="U272" i="2"/>
  <c r="P272" i="2"/>
  <c r="V272" i="2"/>
  <c r="W272" i="2"/>
  <c r="X272" i="2"/>
  <c r="Y272" i="2"/>
  <c r="Z272" i="2"/>
  <c r="AI272" i="2"/>
  <c r="AA272" i="2"/>
  <c r="AE272" i="2"/>
  <c r="S272" i="2"/>
  <c r="AK272" i="2"/>
  <c r="AF272" i="2"/>
  <c r="H272" i="2"/>
  <c r="AG272" i="2"/>
  <c r="I272" i="2"/>
  <c r="AH272" i="2"/>
  <c r="J272" i="2"/>
  <c r="AJ272" i="2"/>
  <c r="K272" i="2"/>
  <c r="M271" i="2"/>
  <c r="AL271" i="2"/>
  <c r="T273" i="2"/>
  <c r="AB273" i="2" s="1"/>
  <c r="AB274" i="2"/>
  <c r="AM274" i="2"/>
  <c r="F281" i="2"/>
  <c r="V276" i="2"/>
  <c r="J276" i="2"/>
  <c r="AB265" i="2"/>
  <c r="K271" i="2"/>
  <c r="AJ271" i="2"/>
  <c r="M273" i="2"/>
  <c r="AA273" i="2"/>
  <c r="J271" i="2"/>
  <c r="AI271" i="2"/>
  <c r="K273" i="2"/>
  <c r="AL273" i="2"/>
  <c r="I271" i="2"/>
  <c r="AH271" i="2"/>
  <c r="J273" i="2"/>
  <c r="AK273" i="2"/>
  <c r="AM265" i="2"/>
  <c r="H271" i="2"/>
  <c r="AF271" i="2"/>
  <c r="I273" i="2"/>
  <c r="AJ273" i="2"/>
  <c r="P271" i="2"/>
  <c r="AE271" i="2"/>
  <c r="H273" i="2"/>
  <c r="AI273" i="2"/>
  <c r="AA271" i="2"/>
  <c r="AD271" i="2"/>
  <c r="P273" i="2"/>
  <c r="AH273" i="2"/>
  <c r="Q274" i="2"/>
  <c r="Q265" i="2"/>
  <c r="Z271" i="2"/>
  <c r="O273" i="2"/>
  <c r="AM267" i="2"/>
  <c r="D282" i="2"/>
  <c r="E277" i="2"/>
  <c r="D280" i="2"/>
  <c r="E275" i="2"/>
  <c r="D281" i="2"/>
  <c r="E276" i="2"/>
  <c r="X276" i="2" s="1"/>
  <c r="D283" i="2"/>
  <c r="E278" i="2"/>
  <c r="Y278" i="2" s="1"/>
  <c r="D289" i="2"/>
  <c r="E284" i="2"/>
  <c r="U276" i="2" l="1"/>
  <c r="AB271" i="2"/>
  <c r="W278" i="2"/>
  <c r="P276" i="2"/>
  <c r="T276" i="2"/>
  <c r="AB270" i="2"/>
  <c r="V278" i="2"/>
  <c r="Q271" i="2"/>
  <c r="O276" i="2"/>
  <c r="S276" i="2"/>
  <c r="O278" i="2"/>
  <c r="T278" i="2"/>
  <c r="N276" i="2"/>
  <c r="AD276" i="2"/>
  <c r="P278" i="2"/>
  <c r="S278" i="2"/>
  <c r="AB278" i="2" s="1"/>
  <c r="M276" i="2"/>
  <c r="AL276" i="2"/>
  <c r="N278" i="2"/>
  <c r="AE278" i="2"/>
  <c r="L276" i="2"/>
  <c r="AK276" i="2"/>
  <c r="M278" i="2"/>
  <c r="AD278" i="2"/>
  <c r="AE277" i="2"/>
  <c r="J277" i="2"/>
  <c r="AF277" i="2"/>
  <c r="K277" i="2"/>
  <c r="AG277" i="2"/>
  <c r="L277" i="2"/>
  <c r="AD277" i="2"/>
  <c r="AH277" i="2"/>
  <c r="M277" i="2"/>
  <c r="AI277" i="2"/>
  <c r="N277" i="2"/>
  <c r="AJ277" i="2"/>
  <c r="O277" i="2"/>
  <c r="AK277" i="2"/>
  <c r="P277" i="2"/>
  <c r="W277" i="2"/>
  <c r="I277" i="2"/>
  <c r="X277" i="2"/>
  <c r="H277" i="2"/>
  <c r="T277" i="2"/>
  <c r="Y277" i="2"/>
  <c r="Z277" i="2"/>
  <c r="AA277" i="2"/>
  <c r="S277" i="2"/>
  <c r="AB277" i="2" s="1"/>
  <c r="V277" i="2"/>
  <c r="AL277" i="2"/>
  <c r="U277" i="2"/>
  <c r="K276" i="2"/>
  <c r="AI276" i="2"/>
  <c r="L278" i="2"/>
  <c r="AL278" i="2"/>
  <c r="AH276" i="2"/>
  <c r="K278" i="2"/>
  <c r="AK278" i="2"/>
  <c r="I276" i="2"/>
  <c r="AG276" i="2"/>
  <c r="AM270" i="2"/>
  <c r="F290" i="2"/>
  <c r="J278" i="2"/>
  <c r="AJ278" i="2"/>
  <c r="Q279" i="2"/>
  <c r="AF276" i="2"/>
  <c r="Q272" i="2"/>
  <c r="Q270" i="2"/>
  <c r="I278" i="2"/>
  <c r="AI278" i="2"/>
  <c r="AB279" i="2"/>
  <c r="AM279" i="2"/>
  <c r="W276" i="2"/>
  <c r="AJ276" i="2"/>
  <c r="H278" i="2"/>
  <c r="AG278" i="2"/>
  <c r="H276" i="2"/>
  <c r="Q276" i="2" s="1"/>
  <c r="AA276" i="2"/>
  <c r="AE276" i="2"/>
  <c r="AM272" i="2"/>
  <c r="AA278" i="2"/>
  <c r="AF278" i="2"/>
  <c r="F289" i="2"/>
  <c r="AD284" i="2"/>
  <c r="AE284" i="2"/>
  <c r="AF284" i="2"/>
  <c r="AG284" i="2"/>
  <c r="AH284" i="2"/>
  <c r="AI284" i="2"/>
  <c r="AJ284" i="2"/>
  <c r="AK284" i="2"/>
  <c r="AL284" i="2"/>
  <c r="X284" i="2"/>
  <c r="Y284" i="2"/>
  <c r="Z284" i="2"/>
  <c r="AA284" i="2"/>
  <c r="S284" i="2"/>
  <c r="T284" i="2"/>
  <c r="W284" i="2"/>
  <c r="U284" i="2"/>
  <c r="V284" i="2"/>
  <c r="K284" i="2"/>
  <c r="L284" i="2"/>
  <c r="M284" i="2"/>
  <c r="N284" i="2"/>
  <c r="O284" i="2"/>
  <c r="P284" i="2"/>
  <c r="H284" i="2"/>
  <c r="J284" i="2"/>
  <c r="I284" i="2"/>
  <c r="Q273" i="2"/>
  <c r="Z276" i="2"/>
  <c r="F286" i="2"/>
  <c r="AF281" i="2"/>
  <c r="I281" i="2"/>
  <c r="AB272" i="2"/>
  <c r="U278" i="2"/>
  <c r="AH278" i="2"/>
  <c r="F292" i="2"/>
  <c r="AM273" i="2"/>
  <c r="Y276" i="2"/>
  <c r="Z278" i="2"/>
  <c r="F288" i="2"/>
  <c r="AI283" i="2"/>
  <c r="K283" i="2"/>
  <c r="AM271" i="2"/>
  <c r="AD275" i="2"/>
  <c r="V275" i="2"/>
  <c r="AE275" i="2"/>
  <c r="W275" i="2"/>
  <c r="AF275" i="2"/>
  <c r="L275" i="2"/>
  <c r="AG275" i="2"/>
  <c r="M275" i="2"/>
  <c r="AH275" i="2"/>
  <c r="N275" i="2"/>
  <c r="AI275" i="2"/>
  <c r="O275" i="2"/>
  <c r="X275" i="2"/>
  <c r="AJ275" i="2"/>
  <c r="P275" i="2"/>
  <c r="AK275" i="2"/>
  <c r="H275" i="2"/>
  <c r="AL275" i="2"/>
  <c r="I275" i="2"/>
  <c r="Y275" i="2"/>
  <c r="K275" i="2"/>
  <c r="Z275" i="2"/>
  <c r="J275" i="2"/>
  <c r="AA275" i="2"/>
  <c r="S275" i="2"/>
  <c r="T275" i="2"/>
  <c r="U275" i="2"/>
  <c r="D294" i="2"/>
  <c r="E289" i="2"/>
  <c r="D288" i="2"/>
  <c r="E283" i="2"/>
  <c r="AJ283" i="2" s="1"/>
  <c r="D286" i="2"/>
  <c r="E281" i="2"/>
  <c r="AG281" i="2" s="1"/>
  <c r="D285" i="2"/>
  <c r="E280" i="2"/>
  <c r="D287" i="2"/>
  <c r="E282" i="2"/>
  <c r="J283" i="2" l="1"/>
  <c r="AH283" i="2"/>
  <c r="H281" i="2"/>
  <c r="AE281" i="2"/>
  <c r="AM284" i="2"/>
  <c r="AM277" i="2"/>
  <c r="I283" i="2"/>
  <c r="AG283" i="2"/>
  <c r="Z281" i="2"/>
  <c r="AD281" i="2"/>
  <c r="F294" i="2"/>
  <c r="AG289" i="2"/>
  <c r="AH289" i="2"/>
  <c r="AI289" i="2"/>
  <c r="AJ289" i="2"/>
  <c r="AK289" i="2"/>
  <c r="AL289" i="2"/>
  <c r="AD289" i="2"/>
  <c r="AE289" i="2"/>
  <c r="AF289" i="2"/>
  <c r="AA289" i="2"/>
  <c r="T289" i="2"/>
  <c r="U289" i="2"/>
  <c r="V289" i="2"/>
  <c r="W289" i="2"/>
  <c r="S289" i="2"/>
  <c r="X289" i="2"/>
  <c r="Y289" i="2"/>
  <c r="Z289" i="2"/>
  <c r="N289" i="2"/>
  <c r="O289" i="2"/>
  <c r="P289" i="2"/>
  <c r="H289" i="2"/>
  <c r="I289" i="2"/>
  <c r="J289" i="2"/>
  <c r="K289" i="2"/>
  <c r="M289" i="2"/>
  <c r="L289" i="2"/>
  <c r="F295" i="2"/>
  <c r="AM276" i="2"/>
  <c r="H283" i="2"/>
  <c r="AF283" i="2"/>
  <c r="AA281" i="2"/>
  <c r="AH281" i="2"/>
  <c r="X283" i="2"/>
  <c r="AE283" i="2"/>
  <c r="Y281" i="2"/>
  <c r="F291" i="2"/>
  <c r="AG286" i="2"/>
  <c r="J286" i="2"/>
  <c r="AB284" i="2"/>
  <c r="AA283" i="2"/>
  <c r="AD283" i="2"/>
  <c r="F297" i="2"/>
  <c r="X281" i="2"/>
  <c r="Q277" i="2"/>
  <c r="AB275" i="2"/>
  <c r="Z283" i="2"/>
  <c r="F293" i="2"/>
  <c r="AH288" i="2"/>
  <c r="J288" i="2"/>
  <c r="W281" i="2"/>
  <c r="AB276" i="2"/>
  <c r="U282" i="2"/>
  <c r="V282" i="2"/>
  <c r="Y282" i="2"/>
  <c r="AF282" i="2"/>
  <c r="W282" i="2"/>
  <c r="AG282" i="2"/>
  <c r="X282" i="2"/>
  <c r="AH282" i="2"/>
  <c r="M282" i="2"/>
  <c r="AI282" i="2"/>
  <c r="N282" i="2"/>
  <c r="AJ282" i="2"/>
  <c r="O282" i="2"/>
  <c r="AK282" i="2"/>
  <c r="P282" i="2"/>
  <c r="AL282" i="2"/>
  <c r="H282" i="2"/>
  <c r="T282" i="2"/>
  <c r="AD282" i="2"/>
  <c r="I282" i="2"/>
  <c r="AE282" i="2"/>
  <c r="J282" i="2"/>
  <c r="Z282" i="2"/>
  <c r="L282" i="2"/>
  <c r="AA282" i="2"/>
  <c r="K282" i="2"/>
  <c r="S282" i="2"/>
  <c r="T280" i="2"/>
  <c r="N280" i="2"/>
  <c r="U280" i="2"/>
  <c r="M280" i="2"/>
  <c r="V280" i="2"/>
  <c r="W280" i="2"/>
  <c r="X280" i="2"/>
  <c r="L280" i="2"/>
  <c r="AA280" i="2"/>
  <c r="S280" i="2"/>
  <c r="AF280" i="2"/>
  <c r="Y280" i="2"/>
  <c r="AG280" i="2"/>
  <c r="Z280" i="2"/>
  <c r="AH280" i="2"/>
  <c r="O280" i="2"/>
  <c r="AI280" i="2"/>
  <c r="P280" i="2"/>
  <c r="AJ280" i="2"/>
  <c r="H280" i="2"/>
  <c r="AK280" i="2"/>
  <c r="I280" i="2"/>
  <c r="AE280" i="2"/>
  <c r="AL280" i="2"/>
  <c r="J280" i="2"/>
  <c r="AD280" i="2"/>
  <c r="K280" i="2"/>
  <c r="Y283" i="2"/>
  <c r="V281" i="2"/>
  <c r="AM278" i="2"/>
  <c r="AM275" i="2"/>
  <c r="V283" i="2"/>
  <c r="P281" i="2"/>
  <c r="T281" i="2"/>
  <c r="Q284" i="2"/>
  <c r="W283" i="2"/>
  <c r="U281" i="2"/>
  <c r="U283" i="2"/>
  <c r="O281" i="2"/>
  <c r="S281" i="2"/>
  <c r="Q278" i="2"/>
  <c r="P283" i="2"/>
  <c r="T283" i="2"/>
  <c r="N281" i="2"/>
  <c r="AL281" i="2"/>
  <c r="O283" i="2"/>
  <c r="S283" i="2"/>
  <c r="M281" i="2"/>
  <c r="AK281" i="2"/>
  <c r="Q275" i="2"/>
  <c r="N283" i="2"/>
  <c r="AL283" i="2"/>
  <c r="L281" i="2"/>
  <c r="AJ281" i="2"/>
  <c r="M283" i="2"/>
  <c r="AK283" i="2"/>
  <c r="K281" i="2"/>
  <c r="AI281" i="2"/>
  <c r="L283" i="2"/>
  <c r="J281" i="2"/>
  <c r="D292" i="2"/>
  <c r="E287" i="2"/>
  <c r="D290" i="2"/>
  <c r="E285" i="2"/>
  <c r="D291" i="2"/>
  <c r="E286" i="2"/>
  <c r="AI286" i="2" s="1"/>
  <c r="D293" i="2"/>
  <c r="E288" i="2"/>
  <c r="AJ288" i="2" s="1"/>
  <c r="D299" i="2"/>
  <c r="E294" i="2"/>
  <c r="AE287" i="2" l="1"/>
  <c r="J287" i="2"/>
  <c r="AF287" i="2"/>
  <c r="K287" i="2"/>
  <c r="AG287" i="2"/>
  <c r="L287" i="2"/>
  <c r="AH287" i="2"/>
  <c r="M287" i="2"/>
  <c r="S287" i="2"/>
  <c r="O287" i="2"/>
  <c r="V287" i="2"/>
  <c r="N287" i="2"/>
  <c r="AD287" i="2"/>
  <c r="W287" i="2"/>
  <c r="X287" i="2"/>
  <c r="Y287" i="2"/>
  <c r="T287" i="2"/>
  <c r="U287" i="2"/>
  <c r="AI287" i="2"/>
  <c r="Z287" i="2"/>
  <c r="AJ287" i="2"/>
  <c r="AA287" i="2"/>
  <c r="I287" i="2"/>
  <c r="AK287" i="2"/>
  <c r="P287" i="2"/>
  <c r="AL287" i="2"/>
  <c r="H287" i="2"/>
  <c r="K288" i="2"/>
  <c r="AI288" i="2"/>
  <c r="K286" i="2"/>
  <c r="AH286" i="2"/>
  <c r="I288" i="2"/>
  <c r="AG288" i="2"/>
  <c r="I286" i="2"/>
  <c r="AF286" i="2"/>
  <c r="H288" i="2"/>
  <c r="AF288" i="2"/>
  <c r="T286" i="2"/>
  <c r="AE286" i="2"/>
  <c r="AM280" i="2"/>
  <c r="AB280" i="2"/>
  <c r="AA288" i="2"/>
  <c r="AE288" i="2"/>
  <c r="S286" i="2"/>
  <c r="AD286" i="2"/>
  <c r="S288" i="2"/>
  <c r="AD288" i="2"/>
  <c r="U286" i="2"/>
  <c r="F296" i="2"/>
  <c r="U291" i="2"/>
  <c r="F299" i="2"/>
  <c r="AJ294" i="2"/>
  <c r="AK294" i="2"/>
  <c r="AL294" i="2"/>
  <c r="AD294" i="2"/>
  <c r="AE294" i="2"/>
  <c r="AF294" i="2"/>
  <c r="AG294" i="2"/>
  <c r="AH294" i="2"/>
  <c r="AI294" i="2"/>
  <c r="T294" i="2"/>
  <c r="W294" i="2"/>
  <c r="X294" i="2"/>
  <c r="Y294" i="2"/>
  <c r="S294" i="2"/>
  <c r="U294" i="2"/>
  <c r="V294" i="2"/>
  <c r="Z294" i="2"/>
  <c r="AA294" i="2"/>
  <c r="H294" i="2"/>
  <c r="Q294" i="2" s="1"/>
  <c r="I294" i="2"/>
  <c r="J294" i="2"/>
  <c r="K294" i="2"/>
  <c r="L294" i="2"/>
  <c r="M294" i="2"/>
  <c r="N294" i="2"/>
  <c r="P294" i="2"/>
  <c r="O294" i="2"/>
  <c r="AB281" i="2"/>
  <c r="AM282" i="2"/>
  <c r="Z288" i="2"/>
  <c r="F298" i="2"/>
  <c r="AG293" i="2"/>
  <c r="L293" i="2"/>
  <c r="F302" i="2"/>
  <c r="AA286" i="2"/>
  <c r="AB289" i="2"/>
  <c r="AM281" i="2"/>
  <c r="Y288" i="2"/>
  <c r="AM283" i="2"/>
  <c r="Z286" i="2"/>
  <c r="X288" i="2"/>
  <c r="Y286" i="2"/>
  <c r="Q282" i="2"/>
  <c r="W288" i="2"/>
  <c r="X286" i="2"/>
  <c r="F300" i="2"/>
  <c r="Q280" i="2"/>
  <c r="V288" i="2"/>
  <c r="H286" i="2"/>
  <c r="W286" i="2"/>
  <c r="P288" i="2"/>
  <c r="U288" i="2"/>
  <c r="P286" i="2"/>
  <c r="V286" i="2"/>
  <c r="O288" i="2"/>
  <c r="T288" i="2"/>
  <c r="O286" i="2"/>
  <c r="AL286" i="2"/>
  <c r="Q283" i="2"/>
  <c r="N288" i="2"/>
  <c r="AL288" i="2"/>
  <c r="N286" i="2"/>
  <c r="AK286" i="2"/>
  <c r="Q281" i="2"/>
  <c r="AD285" i="2"/>
  <c r="H285" i="2"/>
  <c r="AE285" i="2"/>
  <c r="I285" i="2"/>
  <c r="AF285" i="2"/>
  <c r="J285" i="2"/>
  <c r="AG285" i="2"/>
  <c r="K285" i="2"/>
  <c r="AH285" i="2"/>
  <c r="L285" i="2"/>
  <c r="AI285" i="2"/>
  <c r="M285" i="2"/>
  <c r="AJ285" i="2"/>
  <c r="N285" i="2"/>
  <c r="S285" i="2"/>
  <c r="O285" i="2"/>
  <c r="T285" i="2"/>
  <c r="P285" i="2"/>
  <c r="AL285" i="2"/>
  <c r="U285" i="2"/>
  <c r="W285" i="2"/>
  <c r="X285" i="2"/>
  <c r="Y285" i="2"/>
  <c r="V285" i="2"/>
  <c r="Z285" i="2"/>
  <c r="AK285" i="2"/>
  <c r="AA285" i="2"/>
  <c r="AB282" i="2"/>
  <c r="M288" i="2"/>
  <c r="AK288" i="2"/>
  <c r="M286" i="2"/>
  <c r="AJ286" i="2"/>
  <c r="AM289" i="2"/>
  <c r="AB283" i="2"/>
  <c r="L288" i="2"/>
  <c r="L286" i="2"/>
  <c r="Q289" i="2"/>
  <c r="D298" i="2"/>
  <c r="E293" i="2"/>
  <c r="AH293" i="2" s="1"/>
  <c r="D296" i="2"/>
  <c r="E291" i="2"/>
  <c r="V291" i="2" s="1"/>
  <c r="D295" i="2"/>
  <c r="E290" i="2"/>
  <c r="D304" i="2"/>
  <c r="E299" i="2"/>
  <c r="D297" i="2"/>
  <c r="E292" i="2"/>
  <c r="F305" i="2" l="1"/>
  <c r="J293" i="2"/>
  <c r="AF293" i="2"/>
  <c r="T291" i="2"/>
  <c r="AM288" i="2"/>
  <c r="Q285" i="2"/>
  <c r="V293" i="2"/>
  <c r="AE293" i="2"/>
  <c r="S291" i="2"/>
  <c r="AB288" i="2"/>
  <c r="AM285" i="2"/>
  <c r="Q286" i="2"/>
  <c r="U293" i="2"/>
  <c r="AD293" i="2"/>
  <c r="F304" i="2"/>
  <c r="AD299" i="2"/>
  <c r="AE299" i="2"/>
  <c r="AF299" i="2"/>
  <c r="AG299" i="2"/>
  <c r="AH299" i="2"/>
  <c r="AI299" i="2"/>
  <c r="AJ299" i="2"/>
  <c r="AK299" i="2"/>
  <c r="AL299" i="2"/>
  <c r="S299" i="2"/>
  <c r="T299" i="2"/>
  <c r="U299" i="2"/>
  <c r="W299" i="2"/>
  <c r="Z299" i="2"/>
  <c r="AA299" i="2"/>
  <c r="V299" i="2"/>
  <c r="X299" i="2"/>
  <c r="Y299" i="2"/>
  <c r="H299" i="2"/>
  <c r="I299" i="2"/>
  <c r="J299" i="2"/>
  <c r="K299" i="2"/>
  <c r="L299" i="2"/>
  <c r="M299" i="2"/>
  <c r="N299" i="2"/>
  <c r="O299" i="2"/>
  <c r="P299" i="2"/>
  <c r="AA291" i="2"/>
  <c r="AM286" i="2"/>
  <c r="AM287" i="2"/>
  <c r="T293" i="2"/>
  <c r="F303" i="2"/>
  <c r="AK298" i="2"/>
  <c r="H298" i="2"/>
  <c r="M291" i="2"/>
  <c r="Z291" i="2"/>
  <c r="AB286" i="2"/>
  <c r="S293" i="2"/>
  <c r="AB294" i="2"/>
  <c r="J291" i="2"/>
  <c r="Y291" i="2"/>
  <c r="Q287" i="2"/>
  <c r="AI292" i="2"/>
  <c r="L292" i="2"/>
  <c r="AJ292" i="2"/>
  <c r="M292" i="2"/>
  <c r="AK292" i="2"/>
  <c r="N292" i="2"/>
  <c r="S292" i="2"/>
  <c r="O292" i="2"/>
  <c r="AG292" i="2"/>
  <c r="T292" i="2"/>
  <c r="P292" i="2"/>
  <c r="U292" i="2"/>
  <c r="V292" i="2"/>
  <c r="J292" i="2"/>
  <c r="Y292" i="2"/>
  <c r="Z292" i="2"/>
  <c r="AA292" i="2"/>
  <c r="AL292" i="2"/>
  <c r="W292" i="2"/>
  <c r="AD292" i="2"/>
  <c r="X292" i="2"/>
  <c r="AE292" i="2"/>
  <c r="H292" i="2"/>
  <c r="AF292" i="2"/>
  <c r="I292" i="2"/>
  <c r="AH292" i="2"/>
  <c r="K292" i="2"/>
  <c r="AB285" i="2"/>
  <c r="AA293" i="2"/>
  <c r="K291" i="2"/>
  <c r="AD291" i="2"/>
  <c r="Z293" i="2"/>
  <c r="I291" i="2"/>
  <c r="AL291" i="2"/>
  <c r="AB287" i="2"/>
  <c r="F307" i="2"/>
  <c r="Y293" i="2"/>
  <c r="H291" i="2"/>
  <c r="AK291" i="2"/>
  <c r="K293" i="2"/>
  <c r="X293" i="2"/>
  <c r="P291" i="2"/>
  <c r="AJ291" i="2"/>
  <c r="H293" i="2"/>
  <c r="W293" i="2"/>
  <c r="O291" i="2"/>
  <c r="AI291" i="2"/>
  <c r="I293" i="2"/>
  <c r="AL293" i="2"/>
  <c r="N291" i="2"/>
  <c r="AH291" i="2"/>
  <c r="P293" i="2"/>
  <c r="AK293" i="2"/>
  <c r="L291" i="2"/>
  <c r="AG291" i="2"/>
  <c r="Q288" i="2"/>
  <c r="S290" i="2"/>
  <c r="O290" i="2"/>
  <c r="T290" i="2"/>
  <c r="P290" i="2"/>
  <c r="U290" i="2"/>
  <c r="V290" i="2"/>
  <c r="W290" i="2"/>
  <c r="X290" i="2"/>
  <c r="AA290" i="2"/>
  <c r="AD290" i="2"/>
  <c r="Y290" i="2"/>
  <c r="AE290" i="2"/>
  <c r="Z290" i="2"/>
  <c r="AF290" i="2"/>
  <c r="H290" i="2"/>
  <c r="AG290" i="2"/>
  <c r="I290" i="2"/>
  <c r="AH290" i="2"/>
  <c r="J290" i="2"/>
  <c r="AI290" i="2"/>
  <c r="K290" i="2"/>
  <c r="AK290" i="2"/>
  <c r="AJ290" i="2"/>
  <c r="L290" i="2"/>
  <c r="M290" i="2"/>
  <c r="AL290" i="2"/>
  <c r="N290" i="2"/>
  <c r="O293" i="2"/>
  <c r="AJ293" i="2"/>
  <c r="X291" i="2"/>
  <c r="AF291" i="2"/>
  <c r="N293" i="2"/>
  <c r="AI293" i="2"/>
  <c r="W291" i="2"/>
  <c r="AE291" i="2"/>
  <c r="M293" i="2"/>
  <c r="AM294" i="2"/>
  <c r="F301" i="2"/>
  <c r="U296" i="2"/>
  <c r="M296" i="2"/>
  <c r="D309" i="2"/>
  <c r="E304" i="2"/>
  <c r="D300" i="2"/>
  <c r="E295" i="2"/>
  <c r="D301" i="2"/>
  <c r="E296" i="2"/>
  <c r="V296" i="2" s="1"/>
  <c r="D302" i="2"/>
  <c r="E297" i="2"/>
  <c r="D303" i="2"/>
  <c r="E298" i="2"/>
  <c r="AL298" i="2" s="1"/>
  <c r="Q290" i="2" l="1"/>
  <c r="P298" i="2"/>
  <c r="AJ298" i="2"/>
  <c r="L296" i="2"/>
  <c r="Q291" i="2"/>
  <c r="O298" i="2"/>
  <c r="AI298" i="2"/>
  <c r="K296" i="2"/>
  <c r="M298" i="2"/>
  <c r="AH298" i="2"/>
  <c r="Q299" i="2"/>
  <c r="N296" i="2"/>
  <c r="J296" i="2"/>
  <c r="AD296" i="2"/>
  <c r="AM291" i="2"/>
  <c r="Y298" i="2"/>
  <c r="AG298" i="2"/>
  <c r="AG296" i="2"/>
  <c r="AF296" i="2"/>
  <c r="I296" i="2"/>
  <c r="AL296" i="2"/>
  <c r="X298" i="2"/>
  <c r="AF298" i="2"/>
  <c r="AM299" i="2"/>
  <c r="AE296" i="2"/>
  <c r="H296" i="2"/>
  <c r="AK296" i="2"/>
  <c r="AM290" i="2"/>
  <c r="W298" i="2"/>
  <c r="F308" i="2"/>
  <c r="AI303" i="2"/>
  <c r="Y303" i="2"/>
  <c r="F309" i="2"/>
  <c r="AD304" i="2"/>
  <c r="AE304" i="2"/>
  <c r="AF304" i="2"/>
  <c r="AG304" i="2"/>
  <c r="AH304" i="2"/>
  <c r="AI304" i="2"/>
  <c r="AJ304" i="2"/>
  <c r="AK304" i="2"/>
  <c r="AL304" i="2"/>
  <c r="T304" i="2"/>
  <c r="U304" i="2"/>
  <c r="V304" i="2"/>
  <c r="W304" i="2"/>
  <c r="X304" i="2"/>
  <c r="Z304" i="2"/>
  <c r="S304" i="2"/>
  <c r="Y304" i="2"/>
  <c r="AA304" i="2"/>
  <c r="I304" i="2"/>
  <c r="J304" i="2"/>
  <c r="K304" i="2"/>
  <c r="L304" i="2"/>
  <c r="M304" i="2"/>
  <c r="N304" i="2"/>
  <c r="O304" i="2"/>
  <c r="P304" i="2"/>
  <c r="H304" i="2"/>
  <c r="AL297" i="2"/>
  <c r="N297" i="2"/>
  <c r="S297" i="2"/>
  <c r="O297" i="2"/>
  <c r="T297" i="2"/>
  <c r="P297" i="2"/>
  <c r="U297" i="2"/>
  <c r="M297" i="2"/>
  <c r="V297" i="2"/>
  <c r="W297" i="2"/>
  <c r="Y297" i="2"/>
  <c r="X297" i="2"/>
  <c r="AD297" i="2"/>
  <c r="Z297" i="2"/>
  <c r="AE297" i="2"/>
  <c r="AA297" i="2"/>
  <c r="AF297" i="2"/>
  <c r="H297" i="2"/>
  <c r="AG297" i="2"/>
  <c r="I297" i="2"/>
  <c r="AH297" i="2"/>
  <c r="J297" i="2"/>
  <c r="AI297" i="2"/>
  <c r="K297" i="2"/>
  <c r="AJ297" i="2"/>
  <c r="L297" i="2"/>
  <c r="AK297" i="2"/>
  <c r="O296" i="2"/>
  <c r="AJ296" i="2"/>
  <c r="AB293" i="2"/>
  <c r="V298" i="2"/>
  <c r="AM293" i="2"/>
  <c r="Y296" i="2"/>
  <c r="U298" i="2"/>
  <c r="X296" i="2"/>
  <c r="T298" i="2"/>
  <c r="S298" i="2"/>
  <c r="AI296" i="2"/>
  <c r="N298" i="2"/>
  <c r="AA298" i="2"/>
  <c r="T296" i="2"/>
  <c r="S296" i="2"/>
  <c r="Q293" i="2"/>
  <c r="Q292" i="2"/>
  <c r="AB292" i="2"/>
  <c r="K298" i="2"/>
  <c r="Z298" i="2"/>
  <c r="AB299" i="2"/>
  <c r="AB291" i="2"/>
  <c r="AE295" i="2"/>
  <c r="Z295" i="2"/>
  <c r="AF295" i="2"/>
  <c r="H295" i="2"/>
  <c r="AG295" i="2"/>
  <c r="J295" i="2"/>
  <c r="AH295" i="2"/>
  <c r="K295" i="2"/>
  <c r="AI295" i="2"/>
  <c r="L295" i="2"/>
  <c r="AJ295" i="2"/>
  <c r="M295" i="2"/>
  <c r="AD295" i="2"/>
  <c r="AK295" i="2"/>
  <c r="N295" i="2"/>
  <c r="AL295" i="2"/>
  <c r="O295" i="2"/>
  <c r="T295" i="2"/>
  <c r="U295" i="2"/>
  <c r="P295" i="2"/>
  <c r="V295" i="2"/>
  <c r="I295" i="2"/>
  <c r="W295" i="2"/>
  <c r="X295" i="2"/>
  <c r="Y295" i="2"/>
  <c r="AA295" i="2"/>
  <c r="S295" i="2"/>
  <c r="L298" i="2"/>
  <c r="AE298" i="2"/>
  <c r="AH296" i="2"/>
  <c r="W296" i="2"/>
  <c r="AA296" i="2"/>
  <c r="Z296" i="2"/>
  <c r="J298" i="2"/>
  <c r="AD298" i="2"/>
  <c r="AM298" i="2" s="1"/>
  <c r="F306" i="2"/>
  <c r="I301" i="2"/>
  <c r="P296" i="2"/>
  <c r="AB290" i="2"/>
  <c r="F312" i="2"/>
  <c r="AM292" i="2"/>
  <c r="I298" i="2"/>
  <c r="Q298" i="2" s="1"/>
  <c r="F310" i="2"/>
  <c r="D308" i="2"/>
  <c r="E303" i="2"/>
  <c r="AK303" i="2" s="1"/>
  <c r="D307" i="2"/>
  <c r="E302" i="2"/>
  <c r="D306" i="2"/>
  <c r="E301" i="2"/>
  <c r="AG301" i="2" s="1"/>
  <c r="D305" i="2"/>
  <c r="E300" i="2"/>
  <c r="D314" i="2"/>
  <c r="E309" i="2"/>
  <c r="J301" i="2" l="1"/>
  <c r="AF301" i="2"/>
  <c r="AB296" i="2"/>
  <c r="Z303" i="2"/>
  <c r="AJ303" i="2"/>
  <c r="H301" i="2"/>
  <c r="AD301" i="2"/>
  <c r="X303" i="2"/>
  <c r="F313" i="2"/>
  <c r="AI308" i="2"/>
  <c r="L308" i="2"/>
  <c r="AM296" i="2"/>
  <c r="AA301" i="2"/>
  <c r="AL301" i="2"/>
  <c r="U303" i="2"/>
  <c r="Z301" i="2"/>
  <c r="AK301" i="2"/>
  <c r="T303" i="2"/>
  <c r="W301" i="2"/>
  <c r="F311" i="2"/>
  <c r="AF306" i="2"/>
  <c r="H306" i="2"/>
  <c r="Q295" i="2"/>
  <c r="AM304" i="2"/>
  <c r="AA303" i="2"/>
  <c r="AE301" i="2"/>
  <c r="S300" i="2"/>
  <c r="AD300" i="2"/>
  <c r="T300" i="2"/>
  <c r="AE300" i="2"/>
  <c r="U300" i="2"/>
  <c r="AF300" i="2"/>
  <c r="K300" i="2"/>
  <c r="AG300" i="2"/>
  <c r="M300" i="2"/>
  <c r="AH300" i="2"/>
  <c r="N300" i="2"/>
  <c r="AI300" i="2"/>
  <c r="O300" i="2"/>
  <c r="AJ300" i="2"/>
  <c r="P300" i="2"/>
  <c r="AK300" i="2"/>
  <c r="H300" i="2"/>
  <c r="Q300" i="2" s="1"/>
  <c r="AL300" i="2"/>
  <c r="J300" i="2"/>
  <c r="X300" i="2"/>
  <c r="I300" i="2"/>
  <c r="W300" i="2"/>
  <c r="Y300" i="2"/>
  <c r="L300" i="2"/>
  <c r="Z300" i="2"/>
  <c r="AA300" i="2"/>
  <c r="V300" i="2"/>
  <c r="V301" i="2"/>
  <c r="AB298" i="2"/>
  <c r="AB304" i="2"/>
  <c r="F314" i="2"/>
  <c r="AD309" i="2"/>
  <c r="AE309" i="2"/>
  <c r="AF309" i="2"/>
  <c r="AG309" i="2"/>
  <c r="AH309" i="2"/>
  <c r="AI309" i="2"/>
  <c r="AJ309" i="2"/>
  <c r="AK309" i="2"/>
  <c r="AL309" i="2"/>
  <c r="W309" i="2"/>
  <c r="X309" i="2"/>
  <c r="Y309" i="2"/>
  <c r="Z309" i="2"/>
  <c r="AA309" i="2"/>
  <c r="S309" i="2"/>
  <c r="T309" i="2"/>
  <c r="U309" i="2"/>
  <c r="V309" i="2"/>
  <c r="J309" i="2"/>
  <c r="L309" i="2"/>
  <c r="M309" i="2"/>
  <c r="N309" i="2"/>
  <c r="O309" i="2"/>
  <c r="P309" i="2"/>
  <c r="I309" i="2"/>
  <c r="H309" i="2"/>
  <c r="K309" i="2"/>
  <c r="W303" i="2"/>
  <c r="Q296" i="2"/>
  <c r="F317" i="2"/>
  <c r="T301" i="2"/>
  <c r="N303" i="2"/>
  <c r="V303" i="2"/>
  <c r="AB297" i="2"/>
  <c r="O303" i="2"/>
  <c r="S303" i="2"/>
  <c r="Y301" i="2"/>
  <c r="F315" i="2"/>
  <c r="X301" i="2"/>
  <c r="Q297" i="2"/>
  <c r="M303" i="2"/>
  <c r="AH303" i="2"/>
  <c r="P301" i="2"/>
  <c r="U301" i="2"/>
  <c r="L303" i="2"/>
  <c r="AG303" i="2"/>
  <c r="O301" i="2"/>
  <c r="S301" i="2"/>
  <c r="Q304" i="2"/>
  <c r="K303" i="2"/>
  <c r="AF303" i="2"/>
  <c r="T302" i="2"/>
  <c r="AD302" i="2"/>
  <c r="U302" i="2"/>
  <c r="S302" i="2"/>
  <c r="AB302" i="2" s="1"/>
  <c r="AE302" i="2"/>
  <c r="AA302" i="2"/>
  <c r="AF302" i="2"/>
  <c r="I302" i="2"/>
  <c r="AG302" i="2"/>
  <c r="K302" i="2"/>
  <c r="AH302" i="2"/>
  <c r="L302" i="2"/>
  <c r="AI302" i="2"/>
  <c r="M302" i="2"/>
  <c r="AJ302" i="2"/>
  <c r="N302" i="2"/>
  <c r="AK302" i="2"/>
  <c r="O302" i="2"/>
  <c r="AL302" i="2"/>
  <c r="P302" i="2"/>
  <c r="V302" i="2"/>
  <c r="H302" i="2"/>
  <c r="W302" i="2"/>
  <c r="J302" i="2"/>
  <c r="X302" i="2"/>
  <c r="Y302" i="2"/>
  <c r="Z302" i="2"/>
  <c r="N301" i="2"/>
  <c r="AJ301" i="2"/>
  <c r="AM295" i="2"/>
  <c r="J303" i="2"/>
  <c r="AE303" i="2"/>
  <c r="M301" i="2"/>
  <c r="AI301" i="2"/>
  <c r="I303" i="2"/>
  <c r="AD303" i="2"/>
  <c r="AM303" i="2" s="1"/>
  <c r="L301" i="2"/>
  <c r="AH301" i="2"/>
  <c r="AB295" i="2"/>
  <c r="AM297" i="2"/>
  <c r="H303" i="2"/>
  <c r="AL303" i="2"/>
  <c r="K301" i="2"/>
  <c r="P303" i="2"/>
  <c r="D310" i="2"/>
  <c r="E305" i="2"/>
  <c r="D311" i="2"/>
  <c r="E306" i="2"/>
  <c r="AG306" i="2" s="1"/>
  <c r="D312" i="2"/>
  <c r="E307" i="2"/>
  <c r="D319" i="2"/>
  <c r="E314" i="2"/>
  <c r="D313" i="2"/>
  <c r="E308" i="2"/>
  <c r="AJ308" i="2" s="1"/>
  <c r="Z306" i="2" l="1"/>
  <c r="AE306" i="2"/>
  <c r="K308" i="2"/>
  <c r="AH308" i="2"/>
  <c r="AM300" i="2"/>
  <c r="Y306" i="2"/>
  <c r="AD306" i="2"/>
  <c r="J308" i="2"/>
  <c r="AG308" i="2"/>
  <c r="AB300" i="2"/>
  <c r="W306" i="2"/>
  <c r="F316" i="2"/>
  <c r="AG311" i="2"/>
  <c r="J311" i="2"/>
  <c r="I308" i="2"/>
  <c r="AF308" i="2"/>
  <c r="Q303" i="2"/>
  <c r="F320" i="2"/>
  <c r="AM309" i="2"/>
  <c r="AA306" i="2"/>
  <c r="H308" i="2"/>
  <c r="AE308" i="2"/>
  <c r="F319" i="2"/>
  <c r="AF314" i="2"/>
  <c r="AG314" i="2"/>
  <c r="AH314" i="2"/>
  <c r="AI314" i="2"/>
  <c r="AJ314" i="2"/>
  <c r="AK314" i="2"/>
  <c r="AL314" i="2"/>
  <c r="AD314" i="2"/>
  <c r="AE314" i="2"/>
  <c r="Z314" i="2"/>
  <c r="AA314" i="2"/>
  <c r="S314" i="2"/>
  <c r="T314" i="2"/>
  <c r="W314" i="2"/>
  <c r="X314" i="2"/>
  <c r="Y314" i="2"/>
  <c r="U314" i="2"/>
  <c r="V314" i="2"/>
  <c r="M314" i="2"/>
  <c r="O314" i="2"/>
  <c r="P314" i="2"/>
  <c r="H314" i="2"/>
  <c r="I314" i="2"/>
  <c r="J314" i="2"/>
  <c r="L314" i="2"/>
  <c r="K314" i="2"/>
  <c r="N314" i="2"/>
  <c r="X306" i="2"/>
  <c r="AA308" i="2"/>
  <c r="AD308" i="2"/>
  <c r="Q302" i="2"/>
  <c r="AB303" i="2"/>
  <c r="AB309" i="2"/>
  <c r="V306" i="2"/>
  <c r="X308" i="2"/>
  <c r="AL308" i="2"/>
  <c r="F322" i="2"/>
  <c r="U306" i="2"/>
  <c r="W308" i="2"/>
  <c r="F318" i="2"/>
  <c r="P306" i="2"/>
  <c r="T306" i="2"/>
  <c r="U308" i="2"/>
  <c r="O306" i="2"/>
  <c r="S306" i="2"/>
  <c r="AB306" i="2" s="1"/>
  <c r="Z308" i="2"/>
  <c r="AM301" i="2"/>
  <c r="AL307" i="2"/>
  <c r="I307" i="2"/>
  <c r="S307" i="2"/>
  <c r="AD307" i="2"/>
  <c r="K307" i="2"/>
  <c r="Y307" i="2"/>
  <c r="J307" i="2"/>
  <c r="Z307" i="2"/>
  <c r="M307" i="2"/>
  <c r="AJ307" i="2"/>
  <c r="AA307" i="2"/>
  <c r="W307" i="2"/>
  <c r="X307" i="2"/>
  <c r="P307" i="2"/>
  <c r="T307" i="2"/>
  <c r="AE307" i="2"/>
  <c r="U307" i="2"/>
  <c r="AF307" i="2"/>
  <c r="V307" i="2"/>
  <c r="AG307" i="2"/>
  <c r="L307" i="2"/>
  <c r="AH307" i="2"/>
  <c r="N307" i="2"/>
  <c r="AI307" i="2"/>
  <c r="O307" i="2"/>
  <c r="AK307" i="2"/>
  <c r="H307" i="2"/>
  <c r="AM302" i="2"/>
  <c r="N306" i="2"/>
  <c r="AL306" i="2"/>
  <c r="Y308" i="2"/>
  <c r="Q301" i="2"/>
  <c r="Q309" i="2"/>
  <c r="M306" i="2"/>
  <c r="AK306" i="2"/>
  <c r="V308" i="2"/>
  <c r="L306" i="2"/>
  <c r="AJ306" i="2"/>
  <c r="P308" i="2"/>
  <c r="T308" i="2"/>
  <c r="K306" i="2"/>
  <c r="AI306" i="2"/>
  <c r="O308" i="2"/>
  <c r="S308" i="2"/>
  <c r="AA305" i="2"/>
  <c r="L305" i="2"/>
  <c r="T305" i="2"/>
  <c r="O305" i="2"/>
  <c r="S305" i="2"/>
  <c r="AG305" i="2"/>
  <c r="Y305" i="2"/>
  <c r="U305" i="2"/>
  <c r="AE305" i="2"/>
  <c r="V305" i="2"/>
  <c r="W305" i="2"/>
  <c r="X305" i="2"/>
  <c r="AH305" i="2"/>
  <c r="Z305" i="2"/>
  <c r="AI305" i="2"/>
  <c r="N305" i="2"/>
  <c r="K305" i="2"/>
  <c r="AJ305" i="2"/>
  <c r="P305" i="2"/>
  <c r="AK305" i="2"/>
  <c r="H305" i="2"/>
  <c r="AD305" i="2"/>
  <c r="AL305" i="2"/>
  <c r="I305" i="2"/>
  <c r="J305" i="2"/>
  <c r="AF305" i="2"/>
  <c r="M305" i="2"/>
  <c r="J306" i="2"/>
  <c r="AH306" i="2"/>
  <c r="N308" i="2"/>
  <c r="AK308" i="2"/>
  <c r="AB301" i="2"/>
  <c r="I306" i="2"/>
  <c r="Q306" i="2" s="1"/>
  <c r="M308" i="2"/>
  <c r="D324" i="2"/>
  <c r="E319" i="2"/>
  <c r="D317" i="2"/>
  <c r="E312" i="2"/>
  <c r="D316" i="2"/>
  <c r="E311" i="2"/>
  <c r="AH311" i="2" s="1"/>
  <c r="D318" i="2"/>
  <c r="E313" i="2"/>
  <c r="AE313" i="2" s="1"/>
  <c r="D315" i="2"/>
  <c r="E310" i="2"/>
  <c r="X313" i="2" l="1"/>
  <c r="F323" i="2"/>
  <c r="S318" i="2"/>
  <c r="H311" i="2"/>
  <c r="AF311" i="2"/>
  <c r="W313" i="2"/>
  <c r="Z311" i="2"/>
  <c r="AE311" i="2"/>
  <c r="AB308" i="2"/>
  <c r="Y313" i="2"/>
  <c r="T311" i="2"/>
  <c r="AD311" i="2"/>
  <c r="Q307" i="2"/>
  <c r="V313" i="2"/>
  <c r="S311" i="2"/>
  <c r="F321" i="2"/>
  <c r="AI316" i="2"/>
  <c r="O316" i="2"/>
  <c r="U313" i="2"/>
  <c r="F324" i="2"/>
  <c r="AI319" i="2"/>
  <c r="AJ319" i="2"/>
  <c r="AK319" i="2"/>
  <c r="AL319" i="2"/>
  <c r="AD319" i="2"/>
  <c r="AE319" i="2"/>
  <c r="AF319" i="2"/>
  <c r="AG319" i="2"/>
  <c r="AH319" i="2"/>
  <c r="S319" i="2"/>
  <c r="V319" i="2"/>
  <c r="W319" i="2"/>
  <c r="T319" i="2"/>
  <c r="U319" i="2"/>
  <c r="X319" i="2"/>
  <c r="Y319" i="2"/>
  <c r="Z319" i="2"/>
  <c r="AA319" i="2"/>
  <c r="P319" i="2"/>
  <c r="H319" i="2"/>
  <c r="I319" i="2"/>
  <c r="J319" i="2"/>
  <c r="K319" i="2"/>
  <c r="L319" i="2"/>
  <c r="M319" i="2"/>
  <c r="O319" i="2"/>
  <c r="N319" i="2"/>
  <c r="F325" i="2"/>
  <c r="AA311" i="2"/>
  <c r="P313" i="2"/>
  <c r="T313" i="2"/>
  <c r="Y311" i="2"/>
  <c r="AD313" i="2"/>
  <c r="AE310" i="2"/>
  <c r="J310" i="2"/>
  <c r="X310" i="2"/>
  <c r="AF310" i="2"/>
  <c r="K310" i="2"/>
  <c r="I310" i="2"/>
  <c r="AG310" i="2"/>
  <c r="L310" i="2"/>
  <c r="AH310" i="2"/>
  <c r="M310" i="2"/>
  <c r="AI310" i="2"/>
  <c r="N310" i="2"/>
  <c r="T310" i="2"/>
  <c r="P310" i="2"/>
  <c r="AD310" i="2"/>
  <c r="W310" i="2"/>
  <c r="O310" i="2"/>
  <c r="S310" i="2"/>
  <c r="U310" i="2"/>
  <c r="V310" i="2"/>
  <c r="Y310" i="2"/>
  <c r="AJ310" i="2"/>
  <c r="Z310" i="2"/>
  <c r="AK310" i="2"/>
  <c r="AA310" i="2"/>
  <c r="AL310" i="2"/>
  <c r="H310" i="2"/>
  <c r="O313" i="2"/>
  <c r="S313" i="2"/>
  <c r="AB313" i="2" s="1"/>
  <c r="AM308" i="2"/>
  <c r="Q308" i="2"/>
  <c r="X311" i="2"/>
  <c r="N313" i="2"/>
  <c r="AL313" i="2"/>
  <c r="W311" i="2"/>
  <c r="M313" i="2"/>
  <c r="AK313" i="2"/>
  <c r="AB314" i="2"/>
  <c r="I311" i="2"/>
  <c r="V311" i="2"/>
  <c r="AM306" i="2"/>
  <c r="L313" i="2"/>
  <c r="AJ313" i="2"/>
  <c r="P311" i="2"/>
  <c r="U311" i="2"/>
  <c r="Z313" i="2"/>
  <c r="AM307" i="2"/>
  <c r="K313" i="2"/>
  <c r="AI313" i="2"/>
  <c r="O311" i="2"/>
  <c r="AL311" i="2"/>
  <c r="AB307" i="2"/>
  <c r="J313" i="2"/>
  <c r="AH313" i="2"/>
  <c r="N311" i="2"/>
  <c r="AK311" i="2"/>
  <c r="AM305" i="2"/>
  <c r="I313" i="2"/>
  <c r="AG313" i="2"/>
  <c r="AM314" i="2"/>
  <c r="M311" i="2"/>
  <c r="AJ311" i="2"/>
  <c r="AF312" i="2"/>
  <c r="L312" i="2"/>
  <c r="AE312" i="2"/>
  <c r="K312" i="2"/>
  <c r="AG312" i="2"/>
  <c r="N312" i="2"/>
  <c r="U312" i="2"/>
  <c r="M312" i="2"/>
  <c r="V312" i="2"/>
  <c r="P312" i="2"/>
  <c r="S312" i="2"/>
  <c r="T312" i="2"/>
  <c r="W312" i="2"/>
  <c r="X312" i="2"/>
  <c r="Y312" i="2"/>
  <c r="AH312" i="2"/>
  <c r="Z312" i="2"/>
  <c r="AI312" i="2"/>
  <c r="AA312" i="2"/>
  <c r="AJ312" i="2"/>
  <c r="O312" i="2"/>
  <c r="AK312" i="2"/>
  <c r="H312" i="2"/>
  <c r="Q312" i="2" s="1"/>
  <c r="AL312" i="2"/>
  <c r="I312" i="2"/>
  <c r="AD312" i="2"/>
  <c r="J312" i="2"/>
  <c r="Q305" i="2"/>
  <c r="AB305" i="2"/>
  <c r="H313" i="2"/>
  <c r="AF313" i="2"/>
  <c r="L311" i="2"/>
  <c r="AI311" i="2"/>
  <c r="AA313" i="2"/>
  <c r="F327" i="2"/>
  <c r="Q314" i="2"/>
  <c r="K311" i="2"/>
  <c r="D320" i="2"/>
  <c r="E315" i="2"/>
  <c r="D323" i="2"/>
  <c r="E318" i="2"/>
  <c r="T318" i="2" s="1"/>
  <c r="D321" i="2"/>
  <c r="E316" i="2"/>
  <c r="AJ316" i="2" s="1"/>
  <c r="D322" i="2"/>
  <c r="E317" i="2"/>
  <c r="D329" i="2"/>
  <c r="E324" i="2"/>
  <c r="Q313" i="2" l="1"/>
  <c r="N316" i="2"/>
  <c r="AH316" i="2"/>
  <c r="Y318" i="2"/>
  <c r="Q310" i="2"/>
  <c r="M316" i="2"/>
  <c r="AG316" i="2"/>
  <c r="Q311" i="2"/>
  <c r="X318" i="2"/>
  <c r="K316" i="2"/>
  <c r="AF316" i="2"/>
  <c r="J318" i="2"/>
  <c r="W318" i="2"/>
  <c r="AB312" i="2"/>
  <c r="AM319" i="2"/>
  <c r="W316" i="2"/>
  <c r="AE316" i="2"/>
  <c r="H318" i="2"/>
  <c r="V318" i="2"/>
  <c r="AM312" i="2"/>
  <c r="Q319" i="2"/>
  <c r="V316" i="2"/>
  <c r="AD316" i="2"/>
  <c r="P318" i="2"/>
  <c r="AL318" i="2"/>
  <c r="U316" i="2"/>
  <c r="F326" i="2"/>
  <c r="AJ321" i="2"/>
  <c r="P321" i="2"/>
  <c r="O318" i="2"/>
  <c r="AK318" i="2"/>
  <c r="T317" i="2"/>
  <c r="S317" i="2"/>
  <c r="AK317" i="2"/>
  <c r="V317" i="2"/>
  <c r="AL317" i="2"/>
  <c r="W317" i="2"/>
  <c r="AD317" i="2"/>
  <c r="AM317" i="2" s="1"/>
  <c r="H317" i="2"/>
  <c r="AE317" i="2"/>
  <c r="I317" i="2"/>
  <c r="AF317" i="2"/>
  <c r="J317" i="2"/>
  <c r="AG317" i="2"/>
  <c r="K317" i="2"/>
  <c r="AH317" i="2"/>
  <c r="L317" i="2"/>
  <c r="AI317" i="2"/>
  <c r="M317" i="2"/>
  <c r="AJ317" i="2"/>
  <c r="N317" i="2"/>
  <c r="U317" i="2"/>
  <c r="O317" i="2"/>
  <c r="X317" i="2"/>
  <c r="P317" i="2"/>
  <c r="Y317" i="2"/>
  <c r="Z317" i="2"/>
  <c r="AA317" i="2"/>
  <c r="T316" i="2"/>
  <c r="AB311" i="2"/>
  <c r="N318" i="2"/>
  <c r="AJ318" i="2"/>
  <c r="S316" i="2"/>
  <c r="M318" i="2"/>
  <c r="AI318" i="2"/>
  <c r="F329" i="2"/>
  <c r="AL324" i="2"/>
  <c r="AD324" i="2"/>
  <c r="AE324" i="2"/>
  <c r="AF324" i="2"/>
  <c r="AG324" i="2"/>
  <c r="AH324" i="2"/>
  <c r="AI324" i="2"/>
  <c r="AJ324" i="2"/>
  <c r="AK324" i="2"/>
  <c r="V324" i="2"/>
  <c r="Y324" i="2"/>
  <c r="S324" i="2"/>
  <c r="AB324" i="2" s="1"/>
  <c r="T324" i="2"/>
  <c r="U324" i="2"/>
  <c r="W324" i="2"/>
  <c r="X324" i="2"/>
  <c r="Z324" i="2"/>
  <c r="AA324" i="2"/>
  <c r="H324" i="2"/>
  <c r="I324" i="2"/>
  <c r="J324" i="2"/>
  <c r="K324" i="2"/>
  <c r="L324" i="2"/>
  <c r="M324" i="2"/>
  <c r="N324" i="2"/>
  <c r="O324" i="2"/>
  <c r="P324" i="2"/>
  <c r="AA316" i="2"/>
  <c r="L318" i="2"/>
  <c r="AH318" i="2"/>
  <c r="Z316" i="2"/>
  <c r="AM311" i="2"/>
  <c r="K318" i="2"/>
  <c r="AG318" i="2"/>
  <c r="AB310" i="2"/>
  <c r="I316" i="2"/>
  <c r="Y316" i="2"/>
  <c r="I318" i="2"/>
  <c r="AF318" i="2"/>
  <c r="F332" i="2"/>
  <c r="L316" i="2"/>
  <c r="X316" i="2"/>
  <c r="AA318" i="2"/>
  <c r="AE318" i="2"/>
  <c r="AI315" i="2"/>
  <c r="K315" i="2"/>
  <c r="AJ315" i="2"/>
  <c r="L315" i="2"/>
  <c r="AK315" i="2"/>
  <c r="M315" i="2"/>
  <c r="AL315" i="2"/>
  <c r="N315" i="2"/>
  <c r="S315" i="2"/>
  <c r="O315" i="2"/>
  <c r="T315" i="2"/>
  <c r="P315" i="2"/>
  <c r="W315" i="2"/>
  <c r="Z315" i="2"/>
  <c r="AA315" i="2"/>
  <c r="U315" i="2"/>
  <c r="V315" i="2"/>
  <c r="AD315" i="2"/>
  <c r="X315" i="2"/>
  <c r="AH315" i="2"/>
  <c r="AE315" i="2"/>
  <c r="Y315" i="2"/>
  <c r="AF315" i="2"/>
  <c r="H315" i="2"/>
  <c r="J315" i="2"/>
  <c r="AG315" i="2"/>
  <c r="I315" i="2"/>
  <c r="AM313" i="2"/>
  <c r="F330" i="2"/>
  <c r="J316" i="2"/>
  <c r="AL316" i="2"/>
  <c r="Z318" i="2"/>
  <c r="AD318" i="2"/>
  <c r="AM318" i="2" s="1"/>
  <c r="AM310" i="2"/>
  <c r="H316" i="2"/>
  <c r="AK316" i="2"/>
  <c r="U318" i="2"/>
  <c r="AB318" i="2" s="1"/>
  <c r="F328" i="2"/>
  <c r="AH323" i="2"/>
  <c r="AA323" i="2"/>
  <c r="N323" i="2"/>
  <c r="J323" i="2"/>
  <c r="M323" i="2"/>
  <c r="AB319" i="2"/>
  <c r="P316" i="2"/>
  <c r="D334" i="2"/>
  <c r="E329" i="2"/>
  <c r="D327" i="2"/>
  <c r="E322" i="2"/>
  <c r="D326" i="2"/>
  <c r="E321" i="2"/>
  <c r="AK321" i="2" s="1"/>
  <c r="D328" i="2"/>
  <c r="E323" i="2"/>
  <c r="S323" i="2" s="1"/>
  <c r="D325" i="2"/>
  <c r="E320" i="2"/>
  <c r="Q324" i="2" l="1"/>
  <c r="N321" i="2"/>
  <c r="AI321" i="2"/>
  <c r="AM324" i="2"/>
  <c r="Z321" i="2"/>
  <c r="AH321" i="2"/>
  <c r="K323" i="2"/>
  <c r="AD323" i="2"/>
  <c r="Y321" i="2"/>
  <c r="AG321" i="2"/>
  <c r="I323" i="2"/>
  <c r="AL323" i="2"/>
  <c r="AB315" i="2"/>
  <c r="F334" i="2"/>
  <c r="AD329" i="2"/>
  <c r="AE329" i="2"/>
  <c r="AF329" i="2"/>
  <c r="AG329" i="2"/>
  <c r="AH329" i="2"/>
  <c r="AI329" i="2"/>
  <c r="AJ329" i="2"/>
  <c r="AK329" i="2"/>
  <c r="AL329" i="2"/>
  <c r="S329" i="2"/>
  <c r="T329" i="2"/>
  <c r="Y329" i="2"/>
  <c r="U329" i="2"/>
  <c r="V329" i="2"/>
  <c r="W329" i="2"/>
  <c r="X329" i="2"/>
  <c r="Z329" i="2"/>
  <c r="AA329" i="2"/>
  <c r="H329" i="2"/>
  <c r="I329" i="2"/>
  <c r="J329" i="2"/>
  <c r="K329" i="2"/>
  <c r="L329" i="2"/>
  <c r="M329" i="2"/>
  <c r="N329" i="2"/>
  <c r="O329" i="2"/>
  <c r="P329" i="2"/>
  <c r="X321" i="2"/>
  <c r="F331" i="2"/>
  <c r="AL326" i="2"/>
  <c r="H326" i="2"/>
  <c r="Y320" i="2"/>
  <c r="AA320" i="2"/>
  <c r="S320" i="2"/>
  <c r="Z320" i="2"/>
  <c r="AD320" i="2"/>
  <c r="W320" i="2"/>
  <c r="AE320" i="2"/>
  <c r="X320" i="2"/>
  <c r="AF320" i="2"/>
  <c r="I320" i="2"/>
  <c r="AG320" i="2"/>
  <c r="J320" i="2"/>
  <c r="AH320" i="2"/>
  <c r="K320" i="2"/>
  <c r="AI320" i="2"/>
  <c r="L320" i="2"/>
  <c r="AJ320" i="2"/>
  <c r="M320" i="2"/>
  <c r="AK320" i="2"/>
  <c r="N320" i="2"/>
  <c r="AL320" i="2"/>
  <c r="O320" i="2"/>
  <c r="T320" i="2"/>
  <c r="P320" i="2"/>
  <c r="U320" i="2"/>
  <c r="H320" i="2"/>
  <c r="V320" i="2"/>
  <c r="AK323" i="2"/>
  <c r="Q315" i="2"/>
  <c r="AB317" i="2"/>
  <c r="W321" i="2"/>
  <c r="Z323" i="2"/>
  <c r="Y323" i="2"/>
  <c r="H323" i="2"/>
  <c r="P323" i="2"/>
  <c r="AJ323" i="2"/>
  <c r="V321" i="2"/>
  <c r="O323" i="2"/>
  <c r="AI323" i="2"/>
  <c r="AB316" i="2"/>
  <c r="S321" i="2"/>
  <c r="AB321" i="2" s="1"/>
  <c r="U321" i="2"/>
  <c r="O321" i="2"/>
  <c r="T321" i="2"/>
  <c r="AM316" i="2"/>
  <c r="AF323" i="2"/>
  <c r="L321" i="2"/>
  <c r="AA321" i="2"/>
  <c r="AA322" i="2"/>
  <c r="U322" i="2"/>
  <c r="H322" i="2"/>
  <c r="V322" i="2"/>
  <c r="X322" i="2"/>
  <c r="W322" i="2"/>
  <c r="AD322" i="2"/>
  <c r="I322" i="2"/>
  <c r="Y322" i="2"/>
  <c r="AE322" i="2"/>
  <c r="Z322" i="2"/>
  <c r="AG322" i="2"/>
  <c r="AF322" i="2"/>
  <c r="AH322" i="2"/>
  <c r="J322" i="2"/>
  <c r="AI322" i="2"/>
  <c r="K322" i="2"/>
  <c r="AJ322" i="2"/>
  <c r="L322" i="2"/>
  <c r="AK322" i="2"/>
  <c r="M322" i="2"/>
  <c r="O322" i="2"/>
  <c r="AL322" i="2"/>
  <c r="N322" i="2"/>
  <c r="S322" i="2"/>
  <c r="AB322" i="2" s="1"/>
  <c r="P322" i="2"/>
  <c r="T322" i="2"/>
  <c r="U323" i="2"/>
  <c r="AE323" i="2"/>
  <c r="AM315" i="2"/>
  <c r="M321" i="2"/>
  <c r="AF321" i="2"/>
  <c r="L323" i="2"/>
  <c r="F333" i="2"/>
  <c r="F337" i="2"/>
  <c r="K321" i="2"/>
  <c r="AE321" i="2"/>
  <c r="T323" i="2"/>
  <c r="AB323" i="2" s="1"/>
  <c r="J321" i="2"/>
  <c r="AD321" i="2"/>
  <c r="F335" i="2"/>
  <c r="X323" i="2"/>
  <c r="W323" i="2"/>
  <c r="I321" i="2"/>
  <c r="AL321" i="2"/>
  <c r="Q318" i="2"/>
  <c r="AG323" i="2"/>
  <c r="V323" i="2"/>
  <c r="Q316" i="2"/>
  <c r="Q317" i="2"/>
  <c r="H321" i="2"/>
  <c r="D330" i="2"/>
  <c r="E325" i="2"/>
  <c r="D333" i="2"/>
  <c r="E328" i="2"/>
  <c r="AF328" i="2" s="1"/>
  <c r="D331" i="2"/>
  <c r="E326" i="2"/>
  <c r="AE326" i="2" s="1"/>
  <c r="D332" i="2"/>
  <c r="E327" i="2"/>
  <c r="D339" i="2"/>
  <c r="E334" i="2"/>
  <c r="K328" i="2" l="1"/>
  <c r="AE328" i="2"/>
  <c r="I326" i="2"/>
  <c r="AD326" i="2"/>
  <c r="AM329" i="2"/>
  <c r="F339" i="2"/>
  <c r="AD334" i="2"/>
  <c r="AE334" i="2"/>
  <c r="AF334" i="2"/>
  <c r="AG334" i="2"/>
  <c r="AH334" i="2"/>
  <c r="AI334" i="2"/>
  <c r="AJ334" i="2"/>
  <c r="AK334" i="2"/>
  <c r="AL334" i="2"/>
  <c r="V334" i="2"/>
  <c r="W334" i="2"/>
  <c r="S334" i="2"/>
  <c r="T334" i="2"/>
  <c r="U334" i="2"/>
  <c r="X334" i="2"/>
  <c r="Y334" i="2"/>
  <c r="Z334" i="2"/>
  <c r="AA334" i="2"/>
  <c r="I334" i="2"/>
  <c r="K334" i="2"/>
  <c r="L334" i="2"/>
  <c r="M334" i="2"/>
  <c r="N334" i="2"/>
  <c r="O334" i="2"/>
  <c r="P334" i="2"/>
  <c r="H334" i="2"/>
  <c r="J334" i="2"/>
  <c r="I328" i="2"/>
  <c r="AL328" i="2"/>
  <c r="AM322" i="2"/>
  <c r="S326" i="2"/>
  <c r="AK326" i="2"/>
  <c r="H328" i="2"/>
  <c r="AK328" i="2"/>
  <c r="AA326" i="2"/>
  <c r="AJ326" i="2"/>
  <c r="AD325" i="2"/>
  <c r="Z325" i="2"/>
  <c r="AK325" i="2"/>
  <c r="P325" i="2"/>
  <c r="AE325" i="2"/>
  <c r="AA325" i="2"/>
  <c r="AF325" i="2"/>
  <c r="J325" i="2"/>
  <c r="AG325" i="2"/>
  <c r="L325" i="2"/>
  <c r="AH325" i="2"/>
  <c r="M325" i="2"/>
  <c r="AI325" i="2"/>
  <c r="N325" i="2"/>
  <c r="V325" i="2"/>
  <c r="AJ325" i="2"/>
  <c r="O325" i="2"/>
  <c r="AL325" i="2"/>
  <c r="I325" i="2"/>
  <c r="W325" i="2"/>
  <c r="H325" i="2"/>
  <c r="Q325" i="2" s="1"/>
  <c r="X325" i="2"/>
  <c r="K325" i="2"/>
  <c r="Y325" i="2"/>
  <c r="S325" i="2"/>
  <c r="T325" i="2"/>
  <c r="U325" i="2"/>
  <c r="O328" i="2"/>
  <c r="AJ328" i="2"/>
  <c r="AM320" i="2"/>
  <c r="Z326" i="2"/>
  <c r="F336" i="2"/>
  <c r="AH331" i="2"/>
  <c r="J331" i="2"/>
  <c r="J328" i="2"/>
  <c r="Q321" i="2"/>
  <c r="X328" i="2"/>
  <c r="AI328" i="2"/>
  <c r="Y326" i="2"/>
  <c r="W328" i="2"/>
  <c r="AH328" i="2"/>
  <c r="Q322" i="2"/>
  <c r="AB320" i="2"/>
  <c r="X326" i="2"/>
  <c r="F338" i="2"/>
  <c r="Q323" i="2"/>
  <c r="V326" i="2"/>
  <c r="AB329" i="2"/>
  <c r="AM323" i="2"/>
  <c r="U326" i="2"/>
  <c r="AD328" i="2"/>
  <c r="T328" i="2"/>
  <c r="S328" i="2"/>
  <c r="O326" i="2"/>
  <c r="W326" i="2"/>
  <c r="F340" i="2"/>
  <c r="AA328" i="2"/>
  <c r="P326" i="2"/>
  <c r="T326" i="2"/>
  <c r="AM321" i="2"/>
  <c r="F342" i="2"/>
  <c r="Z328" i="2"/>
  <c r="N326" i="2"/>
  <c r="AI326" i="2"/>
  <c r="P328" i="2"/>
  <c r="Y328" i="2"/>
  <c r="M326" i="2"/>
  <c r="AH326" i="2"/>
  <c r="AA327" i="2"/>
  <c r="S327" i="2"/>
  <c r="T327" i="2"/>
  <c r="X327" i="2"/>
  <c r="AD327" i="2"/>
  <c r="Y327" i="2"/>
  <c r="AE327" i="2"/>
  <c r="Z327" i="2"/>
  <c r="W327" i="2"/>
  <c r="AF327" i="2"/>
  <c r="H327" i="2"/>
  <c r="AG327" i="2"/>
  <c r="J327" i="2"/>
  <c r="AH327" i="2"/>
  <c r="K327" i="2"/>
  <c r="AI327" i="2"/>
  <c r="L327" i="2"/>
  <c r="AJ327" i="2"/>
  <c r="M327" i="2"/>
  <c r="AK327" i="2"/>
  <c r="N327" i="2"/>
  <c r="AL327" i="2"/>
  <c r="O327" i="2"/>
  <c r="U327" i="2"/>
  <c r="P327" i="2"/>
  <c r="V327" i="2"/>
  <c r="I327" i="2"/>
  <c r="M328" i="2"/>
  <c r="U328" i="2"/>
  <c r="L326" i="2"/>
  <c r="AG326" i="2"/>
  <c r="Q326" i="2"/>
  <c r="V328" i="2"/>
  <c r="N328" i="2"/>
  <c r="AG328" i="2"/>
  <c r="K326" i="2"/>
  <c r="AF326" i="2"/>
  <c r="Q329" i="2"/>
  <c r="L328" i="2"/>
  <c r="Q320" i="2"/>
  <c r="J326" i="2"/>
  <c r="D344" i="2"/>
  <c r="E339" i="2"/>
  <c r="D337" i="2"/>
  <c r="E332" i="2"/>
  <c r="D336" i="2"/>
  <c r="E331" i="2"/>
  <c r="AJ331" i="2" s="1"/>
  <c r="D338" i="2"/>
  <c r="E333" i="2"/>
  <c r="AK333" i="2" s="1"/>
  <c r="D335" i="2"/>
  <c r="E330" i="2"/>
  <c r="S333" i="2" l="1"/>
  <c r="F343" i="2"/>
  <c r="K331" i="2"/>
  <c r="AI331" i="2"/>
  <c r="Q334" i="2"/>
  <c r="AA333" i="2"/>
  <c r="Z333" i="2"/>
  <c r="I331" i="2"/>
  <c r="AG331" i="2"/>
  <c r="AM327" i="2"/>
  <c r="Y333" i="2"/>
  <c r="H331" i="2"/>
  <c r="AF331" i="2"/>
  <c r="W333" i="2"/>
  <c r="S331" i="2"/>
  <c r="AE331" i="2"/>
  <c r="P333" i="2"/>
  <c r="X333" i="2"/>
  <c r="AA331" i="2"/>
  <c r="AD331" i="2"/>
  <c r="AM331" i="2" s="1"/>
  <c r="AM325" i="2"/>
  <c r="AA330" i="2"/>
  <c r="K330" i="2"/>
  <c r="S330" i="2"/>
  <c r="AH330" i="2"/>
  <c r="T330" i="2"/>
  <c r="U330" i="2"/>
  <c r="V330" i="2"/>
  <c r="W330" i="2"/>
  <c r="AF330" i="2"/>
  <c r="X330" i="2"/>
  <c r="AE330" i="2"/>
  <c r="Z330" i="2"/>
  <c r="AG330" i="2"/>
  <c r="Y330" i="2"/>
  <c r="M330" i="2"/>
  <c r="N330" i="2"/>
  <c r="AI330" i="2"/>
  <c r="O330" i="2"/>
  <c r="J330" i="2"/>
  <c r="AJ330" i="2"/>
  <c r="P330" i="2"/>
  <c r="AK330" i="2"/>
  <c r="H330" i="2"/>
  <c r="AL330" i="2"/>
  <c r="I330" i="2"/>
  <c r="AD330" i="2"/>
  <c r="L330" i="2"/>
  <c r="AB327" i="2"/>
  <c r="O333" i="2"/>
  <c r="U333" i="2"/>
  <c r="Y331" i="2"/>
  <c r="F341" i="2"/>
  <c r="W336" i="2"/>
  <c r="N333" i="2"/>
  <c r="AJ333" i="2"/>
  <c r="X331" i="2"/>
  <c r="M333" i="2"/>
  <c r="AI333" i="2"/>
  <c r="V331" i="2"/>
  <c r="L333" i="2"/>
  <c r="AH333" i="2"/>
  <c r="U331" i="2"/>
  <c r="Q328" i="2"/>
  <c r="AM334" i="2"/>
  <c r="F347" i="2"/>
  <c r="F345" i="2"/>
  <c r="K333" i="2"/>
  <c r="AG333" i="2"/>
  <c r="T331" i="2"/>
  <c r="F344" i="2"/>
  <c r="AE339" i="2"/>
  <c r="AF339" i="2"/>
  <c r="AG339" i="2"/>
  <c r="AH339" i="2"/>
  <c r="AI339" i="2"/>
  <c r="AJ339" i="2"/>
  <c r="AK339" i="2"/>
  <c r="AL339" i="2"/>
  <c r="AD339" i="2"/>
  <c r="Y339" i="2"/>
  <c r="Z339" i="2"/>
  <c r="S339" i="2"/>
  <c r="T339" i="2"/>
  <c r="U339" i="2"/>
  <c r="V339" i="2"/>
  <c r="W339" i="2"/>
  <c r="X339" i="2"/>
  <c r="AA339" i="2"/>
  <c r="L339" i="2"/>
  <c r="N339" i="2"/>
  <c r="O339" i="2"/>
  <c r="P339" i="2"/>
  <c r="H339" i="2"/>
  <c r="K339" i="2"/>
  <c r="I339" i="2"/>
  <c r="J339" i="2"/>
  <c r="M339" i="2"/>
  <c r="J333" i="2"/>
  <c r="AF333" i="2"/>
  <c r="P331" i="2"/>
  <c r="Z331" i="2"/>
  <c r="AB326" i="2"/>
  <c r="S332" i="2"/>
  <c r="T332" i="2"/>
  <c r="U332" i="2"/>
  <c r="V332" i="2"/>
  <c r="M332" i="2"/>
  <c r="X332" i="2"/>
  <c r="W332" i="2"/>
  <c r="I332" i="2"/>
  <c r="AD332" i="2"/>
  <c r="Z332" i="2"/>
  <c r="AE332" i="2"/>
  <c r="AA332" i="2"/>
  <c r="K332" i="2"/>
  <c r="AF332" i="2"/>
  <c r="AG332" i="2"/>
  <c r="AH332" i="2"/>
  <c r="N332" i="2"/>
  <c r="AL332" i="2"/>
  <c r="AI332" i="2"/>
  <c r="O332" i="2"/>
  <c r="J332" i="2"/>
  <c r="AJ332" i="2"/>
  <c r="P332" i="2"/>
  <c r="AK332" i="2"/>
  <c r="H332" i="2"/>
  <c r="Y332" i="2"/>
  <c r="L332" i="2"/>
  <c r="I333" i="2"/>
  <c r="AE333" i="2"/>
  <c r="O331" i="2"/>
  <c r="W331" i="2"/>
  <c r="AM326" i="2"/>
  <c r="Q327" i="2"/>
  <c r="AB328" i="2"/>
  <c r="H333" i="2"/>
  <c r="AD333" i="2"/>
  <c r="N331" i="2"/>
  <c r="AL331" i="2"/>
  <c r="AB325" i="2"/>
  <c r="V333" i="2"/>
  <c r="AL333" i="2"/>
  <c r="M331" i="2"/>
  <c r="AK331" i="2"/>
  <c r="AB334" i="2"/>
  <c r="AM328" i="2"/>
  <c r="T333" i="2"/>
  <c r="L331" i="2"/>
  <c r="D340" i="2"/>
  <c r="E335" i="2"/>
  <c r="D341" i="2"/>
  <c r="E336" i="2"/>
  <c r="AD336" i="2" s="1"/>
  <c r="D342" i="2"/>
  <c r="E337" i="2"/>
  <c r="D343" i="2"/>
  <c r="E338" i="2"/>
  <c r="W338" i="2" s="1"/>
  <c r="D349" i="2"/>
  <c r="E344" i="2"/>
  <c r="X336" i="2" l="1"/>
  <c r="F346" i="2"/>
  <c r="U341" i="2"/>
  <c r="V338" i="2"/>
  <c r="AB339" i="2"/>
  <c r="V336" i="2"/>
  <c r="AA338" i="2"/>
  <c r="S336" i="2"/>
  <c r="P338" i="2"/>
  <c r="X338" i="2"/>
  <c r="Z336" i="2"/>
  <c r="O338" i="2"/>
  <c r="S338" i="2"/>
  <c r="Q332" i="2"/>
  <c r="AM332" i="2"/>
  <c r="AM339" i="2"/>
  <c r="H336" i="2"/>
  <c r="U336" i="2"/>
  <c r="N338" i="2"/>
  <c r="AL338" i="2"/>
  <c r="P336" i="2"/>
  <c r="T336" i="2"/>
  <c r="AM330" i="2"/>
  <c r="AB331" i="2"/>
  <c r="M338" i="2"/>
  <c r="AK338" i="2"/>
  <c r="Q339" i="2"/>
  <c r="O336" i="2"/>
  <c r="AL336" i="2"/>
  <c r="L338" i="2"/>
  <c r="AJ338" i="2"/>
  <c r="N336" i="2"/>
  <c r="AK336" i="2"/>
  <c r="K338" i="2"/>
  <c r="AI338" i="2"/>
  <c r="T337" i="2"/>
  <c r="O337" i="2"/>
  <c r="S337" i="2"/>
  <c r="AF337" i="2"/>
  <c r="U337" i="2"/>
  <c r="V337" i="2"/>
  <c r="W337" i="2"/>
  <c r="X337" i="2"/>
  <c r="AG337" i="2"/>
  <c r="Y337" i="2"/>
  <c r="AH337" i="2"/>
  <c r="Z337" i="2"/>
  <c r="K337" i="2"/>
  <c r="AI337" i="2"/>
  <c r="N337" i="2"/>
  <c r="AJ337" i="2"/>
  <c r="P337" i="2"/>
  <c r="AK337" i="2"/>
  <c r="H337" i="2"/>
  <c r="AL337" i="2"/>
  <c r="I337" i="2"/>
  <c r="AD337" i="2"/>
  <c r="J337" i="2"/>
  <c r="AE337" i="2"/>
  <c r="M337" i="2"/>
  <c r="AA337" i="2"/>
  <c r="L337" i="2"/>
  <c r="F352" i="2"/>
  <c r="M336" i="2"/>
  <c r="AJ336" i="2"/>
  <c r="Q330" i="2"/>
  <c r="Q331" i="2"/>
  <c r="J338" i="2"/>
  <c r="AH338" i="2"/>
  <c r="U338" i="2"/>
  <c r="AM333" i="2"/>
  <c r="L336" i="2"/>
  <c r="AI336" i="2"/>
  <c r="I338" i="2"/>
  <c r="AG338" i="2"/>
  <c r="K336" i="2"/>
  <c r="AH336" i="2"/>
  <c r="H338" i="2"/>
  <c r="AF338" i="2"/>
  <c r="J336" i="2"/>
  <c r="AG336" i="2"/>
  <c r="T338" i="2"/>
  <c r="AE338" i="2"/>
  <c r="V335" i="2"/>
  <c r="N335" i="2"/>
  <c r="O335" i="2"/>
  <c r="Z335" i="2"/>
  <c r="AA335" i="2"/>
  <c r="T335" i="2"/>
  <c r="AH335" i="2"/>
  <c r="U335" i="2"/>
  <c r="W335" i="2"/>
  <c r="AI335" i="2"/>
  <c r="X335" i="2"/>
  <c r="AJ335" i="2"/>
  <c r="Y335" i="2"/>
  <c r="AK335" i="2"/>
  <c r="P335" i="2"/>
  <c r="AL335" i="2"/>
  <c r="H335" i="2"/>
  <c r="AD335" i="2"/>
  <c r="I335" i="2"/>
  <c r="AE335" i="2"/>
  <c r="J335" i="2"/>
  <c r="AF335" i="2"/>
  <c r="K335" i="2"/>
  <c r="AG335" i="2"/>
  <c r="L335" i="2"/>
  <c r="S335" i="2"/>
  <c r="AB335" i="2" s="1"/>
  <c r="M335" i="2"/>
  <c r="AB332" i="2"/>
  <c r="F350" i="2"/>
  <c r="I336" i="2"/>
  <c r="AF336" i="2"/>
  <c r="AB330" i="2"/>
  <c r="Z338" i="2"/>
  <c r="AD338" i="2"/>
  <c r="AM338" i="2" s="1"/>
  <c r="Q333" i="2"/>
  <c r="F349" i="2"/>
  <c r="AH344" i="2"/>
  <c r="AI344" i="2"/>
  <c r="AJ344" i="2"/>
  <c r="AK344" i="2"/>
  <c r="AL344" i="2"/>
  <c r="AD344" i="2"/>
  <c r="AE344" i="2"/>
  <c r="AF344" i="2"/>
  <c r="AG344" i="2"/>
  <c r="X344" i="2"/>
  <c r="Y344" i="2"/>
  <c r="Z344" i="2"/>
  <c r="AA344" i="2"/>
  <c r="S344" i="2"/>
  <c r="T344" i="2"/>
  <c r="U344" i="2"/>
  <c r="V344" i="2"/>
  <c r="W344" i="2"/>
  <c r="O344" i="2"/>
  <c r="H344" i="2"/>
  <c r="I344" i="2"/>
  <c r="J344" i="2"/>
  <c r="K344" i="2"/>
  <c r="N344" i="2"/>
  <c r="L344" i="2"/>
  <c r="M344" i="2"/>
  <c r="P344" i="2"/>
  <c r="AA336" i="2"/>
  <c r="AE336" i="2"/>
  <c r="AM336" i="2" s="1"/>
  <c r="Y338" i="2"/>
  <c r="F348" i="2"/>
  <c r="AL343" i="2"/>
  <c r="O343" i="2"/>
  <c r="Y336" i="2"/>
  <c r="AB333" i="2"/>
  <c r="D354" i="2"/>
  <c r="E349" i="2"/>
  <c r="D347" i="2"/>
  <c r="E342" i="2"/>
  <c r="D346" i="2"/>
  <c r="E341" i="2"/>
  <c r="V341" i="2" s="1"/>
  <c r="D348" i="2"/>
  <c r="E343" i="2"/>
  <c r="V343" i="2" s="1"/>
  <c r="D345" i="2"/>
  <c r="E340" i="2"/>
  <c r="N343" i="2" l="1"/>
  <c r="AK343" i="2"/>
  <c r="T341" i="2"/>
  <c r="M343" i="2"/>
  <c r="AJ343" i="2"/>
  <c r="AM344" i="2"/>
  <c r="H341" i="2"/>
  <c r="S341" i="2"/>
  <c r="L343" i="2"/>
  <c r="AI343" i="2"/>
  <c r="K341" i="2"/>
  <c r="X341" i="2"/>
  <c r="K343" i="2"/>
  <c r="AH343" i="2"/>
  <c r="Q344" i="2"/>
  <c r="Q336" i="2"/>
  <c r="I341" i="2"/>
  <c r="AL341" i="2"/>
  <c r="AG343" i="2"/>
  <c r="AM335" i="2"/>
  <c r="P341" i="2"/>
  <c r="AK341" i="2"/>
  <c r="Q335" i="2"/>
  <c r="F357" i="2"/>
  <c r="O341" i="2"/>
  <c r="AJ341" i="2"/>
  <c r="AA340" i="2"/>
  <c r="X340" i="2"/>
  <c r="S340" i="2"/>
  <c r="T340" i="2"/>
  <c r="AL340" i="2"/>
  <c r="U340" i="2"/>
  <c r="AD340" i="2"/>
  <c r="W340" i="2"/>
  <c r="AE340" i="2"/>
  <c r="H340" i="2"/>
  <c r="AF340" i="2"/>
  <c r="I340" i="2"/>
  <c r="AG340" i="2"/>
  <c r="J340" i="2"/>
  <c r="AH340" i="2"/>
  <c r="K340" i="2"/>
  <c r="AI340" i="2"/>
  <c r="L340" i="2"/>
  <c r="AJ340" i="2"/>
  <c r="M340" i="2"/>
  <c r="AK340" i="2"/>
  <c r="N340" i="2"/>
  <c r="V340" i="2"/>
  <c r="O340" i="2"/>
  <c r="Y340" i="2"/>
  <c r="P340" i="2"/>
  <c r="Z340" i="2"/>
  <c r="J343" i="2"/>
  <c r="H343" i="2"/>
  <c r="AF343" i="2"/>
  <c r="AA343" i="2"/>
  <c r="AE343" i="2"/>
  <c r="N341" i="2"/>
  <c r="AI341" i="2"/>
  <c r="F354" i="2"/>
  <c r="AK349" i="2"/>
  <c r="AL349" i="2"/>
  <c r="AD349" i="2"/>
  <c r="AE349" i="2"/>
  <c r="AF349" i="2"/>
  <c r="AG349" i="2"/>
  <c r="AI349" i="2"/>
  <c r="AH349" i="2"/>
  <c r="AJ349" i="2"/>
  <c r="S349" i="2"/>
  <c r="T349" i="2"/>
  <c r="U349" i="2"/>
  <c r="V349" i="2"/>
  <c r="W349" i="2"/>
  <c r="X349" i="2"/>
  <c r="Y349" i="2"/>
  <c r="Z349" i="2"/>
  <c r="AA349" i="2"/>
  <c r="H349" i="2"/>
  <c r="I349" i="2"/>
  <c r="J349" i="2"/>
  <c r="K349" i="2"/>
  <c r="L349" i="2"/>
  <c r="M349" i="2"/>
  <c r="N349" i="2"/>
  <c r="O349" i="2"/>
  <c r="P349" i="2"/>
  <c r="AB338" i="2"/>
  <c r="M341" i="2"/>
  <c r="AH341" i="2"/>
  <c r="Z343" i="2"/>
  <c r="Y343" i="2"/>
  <c r="F353" i="2"/>
  <c r="AJ348" i="2"/>
  <c r="P348" i="2"/>
  <c r="L341" i="2"/>
  <c r="AG341" i="2"/>
  <c r="AB344" i="2"/>
  <c r="F355" i="2"/>
  <c r="J341" i="2"/>
  <c r="AF341" i="2"/>
  <c r="T342" i="2"/>
  <c r="N342" i="2"/>
  <c r="Y342" i="2"/>
  <c r="O342" i="2"/>
  <c r="Z342" i="2"/>
  <c r="M342" i="2"/>
  <c r="AA342" i="2"/>
  <c r="S342" i="2"/>
  <c r="AH342" i="2"/>
  <c r="U342" i="2"/>
  <c r="V342" i="2"/>
  <c r="AJ342" i="2"/>
  <c r="W342" i="2"/>
  <c r="AK342" i="2"/>
  <c r="X342" i="2"/>
  <c r="AL342" i="2"/>
  <c r="H342" i="2"/>
  <c r="AD342" i="2"/>
  <c r="I342" i="2"/>
  <c r="AE342" i="2"/>
  <c r="J342" i="2"/>
  <c r="AF342" i="2"/>
  <c r="K342" i="2"/>
  <c r="AG342" i="2"/>
  <c r="L342" i="2"/>
  <c r="AI342" i="2"/>
  <c r="P342" i="2"/>
  <c r="X343" i="2"/>
  <c r="W343" i="2"/>
  <c r="AA341" i="2"/>
  <c r="AE341" i="2"/>
  <c r="U343" i="2"/>
  <c r="Q338" i="2"/>
  <c r="AM337" i="2"/>
  <c r="Z341" i="2"/>
  <c r="AD341" i="2"/>
  <c r="AD343" i="2"/>
  <c r="AM343" i="2" s="1"/>
  <c r="T343" i="2"/>
  <c r="AB336" i="2"/>
  <c r="Y341" i="2"/>
  <c r="F351" i="2"/>
  <c r="AG346" i="2"/>
  <c r="AA346" i="2"/>
  <c r="V346" i="2"/>
  <c r="L346" i="2"/>
  <c r="J346" i="2"/>
  <c r="K346" i="2"/>
  <c r="I343" i="2"/>
  <c r="S343" i="2"/>
  <c r="AB343" i="2" s="1"/>
  <c r="W341" i="2"/>
  <c r="P343" i="2"/>
  <c r="Q337" i="2"/>
  <c r="AB337" i="2"/>
  <c r="D350" i="2"/>
  <c r="E345" i="2"/>
  <c r="D351" i="2"/>
  <c r="E346" i="2"/>
  <c r="AH346" i="2" s="1"/>
  <c r="D352" i="2"/>
  <c r="E347" i="2"/>
  <c r="D353" i="2"/>
  <c r="E348" i="2"/>
  <c r="AK348" i="2" s="1"/>
  <c r="D359" i="2"/>
  <c r="E354" i="2"/>
  <c r="U346" i="2" l="1"/>
  <c r="AF346" i="2"/>
  <c r="O348" i="2"/>
  <c r="AI348" i="2"/>
  <c r="Q340" i="2"/>
  <c r="F356" i="2"/>
  <c r="S351" i="2"/>
  <c r="M351" i="2"/>
  <c r="N348" i="2"/>
  <c r="AH348" i="2"/>
  <c r="AB342" i="2"/>
  <c r="M348" i="2"/>
  <c r="AG348" i="2"/>
  <c r="K348" i="2"/>
  <c r="AF348" i="2"/>
  <c r="AM340" i="2"/>
  <c r="T346" i="2"/>
  <c r="S346" i="2"/>
  <c r="U348" i="2"/>
  <c r="AE348" i="2"/>
  <c r="Q349" i="2"/>
  <c r="AM349" i="2"/>
  <c r="Z346" i="2"/>
  <c r="Y346" i="2"/>
  <c r="X346" i="2"/>
  <c r="T348" i="2"/>
  <c r="AD348" i="2"/>
  <c r="N346" i="2"/>
  <c r="W346" i="2"/>
  <c r="AM341" i="2"/>
  <c r="S348" i="2"/>
  <c r="F358" i="2"/>
  <c r="J353" i="2"/>
  <c r="F360" i="2"/>
  <c r="AA348" i="2"/>
  <c r="F359" i="2"/>
  <c r="AD354" i="2"/>
  <c r="AE354" i="2"/>
  <c r="AF354" i="2"/>
  <c r="AG354" i="2"/>
  <c r="AH354" i="2"/>
  <c r="AI354" i="2"/>
  <c r="AJ354" i="2"/>
  <c r="AL354" i="2"/>
  <c r="AK354" i="2"/>
  <c r="S354" i="2"/>
  <c r="T354" i="2"/>
  <c r="U354" i="2"/>
  <c r="V354" i="2"/>
  <c r="W354" i="2"/>
  <c r="X354" i="2"/>
  <c r="Y354" i="2"/>
  <c r="Z354" i="2"/>
  <c r="AA354" i="2"/>
  <c r="H354" i="2"/>
  <c r="I354" i="2"/>
  <c r="J354" i="2"/>
  <c r="K354" i="2"/>
  <c r="L354" i="2"/>
  <c r="M354" i="2"/>
  <c r="N354" i="2"/>
  <c r="O354" i="2"/>
  <c r="P354" i="2"/>
  <c r="AB340" i="2"/>
  <c r="F362" i="2"/>
  <c r="AB341" i="2"/>
  <c r="AE346" i="2"/>
  <c r="AM342" i="2"/>
  <c r="Z348" i="2"/>
  <c r="Q341" i="2"/>
  <c r="Q342" i="2"/>
  <c r="X348" i="2"/>
  <c r="I346" i="2"/>
  <c r="AL346" i="2"/>
  <c r="W348" i="2"/>
  <c r="H346" i="2"/>
  <c r="AK346" i="2"/>
  <c r="L348" i="2"/>
  <c r="V348" i="2"/>
  <c r="AD346" i="2"/>
  <c r="P346" i="2"/>
  <c r="AJ346" i="2"/>
  <c r="I348" i="2"/>
  <c r="Y348" i="2"/>
  <c r="O346" i="2"/>
  <c r="AI346" i="2"/>
  <c r="H348" i="2"/>
  <c r="Q348" i="2" s="1"/>
  <c r="AL348" i="2"/>
  <c r="AB349" i="2"/>
  <c r="Q343" i="2"/>
  <c r="AK347" i="2"/>
  <c r="L347" i="2"/>
  <c r="AJ347" i="2"/>
  <c r="M347" i="2"/>
  <c r="AL347" i="2"/>
  <c r="N347" i="2"/>
  <c r="S347" i="2"/>
  <c r="O347" i="2"/>
  <c r="T347" i="2"/>
  <c r="P347" i="2"/>
  <c r="U347" i="2"/>
  <c r="K347" i="2"/>
  <c r="V347" i="2"/>
  <c r="W347" i="2"/>
  <c r="X347" i="2"/>
  <c r="Y347" i="2"/>
  <c r="AD347" i="2"/>
  <c r="Z347" i="2"/>
  <c r="AE347" i="2"/>
  <c r="AA347" i="2"/>
  <c r="AF347" i="2"/>
  <c r="H347" i="2"/>
  <c r="AG347" i="2"/>
  <c r="I347" i="2"/>
  <c r="AH347" i="2"/>
  <c r="J347" i="2"/>
  <c r="AI347" i="2"/>
  <c r="S345" i="2"/>
  <c r="P345" i="2"/>
  <c r="U345" i="2"/>
  <c r="V345" i="2"/>
  <c r="W345" i="2"/>
  <c r="X345" i="2"/>
  <c r="Y345" i="2"/>
  <c r="AD345" i="2"/>
  <c r="Z345" i="2"/>
  <c r="AE345" i="2"/>
  <c r="AA345" i="2"/>
  <c r="O345" i="2"/>
  <c r="AF345" i="2"/>
  <c r="H345" i="2"/>
  <c r="AG345" i="2"/>
  <c r="I345" i="2"/>
  <c r="AH345" i="2"/>
  <c r="J345" i="2"/>
  <c r="AI345" i="2"/>
  <c r="K345" i="2"/>
  <c r="AJ345" i="2"/>
  <c r="L345" i="2"/>
  <c r="AK345" i="2"/>
  <c r="M345" i="2"/>
  <c r="AL345" i="2"/>
  <c r="N345" i="2"/>
  <c r="T345" i="2"/>
  <c r="M346" i="2"/>
  <c r="J348" i="2"/>
  <c r="D364" i="2"/>
  <c r="E359" i="2"/>
  <c r="D358" i="2"/>
  <c r="E353" i="2"/>
  <c r="AD353" i="2" s="1"/>
  <c r="D357" i="2"/>
  <c r="E352" i="2"/>
  <c r="D356" i="2"/>
  <c r="E351" i="2"/>
  <c r="T351" i="2" s="1"/>
  <c r="D355" i="2"/>
  <c r="E350" i="2"/>
  <c r="AB345" i="2" l="1"/>
  <c r="F367" i="2"/>
  <c r="I353" i="2"/>
  <c r="AL353" i="2"/>
  <c r="O351" i="2"/>
  <c r="AH351" i="2"/>
  <c r="H353" i="2"/>
  <c r="AK353" i="2"/>
  <c r="L351" i="2"/>
  <c r="AF351" i="2"/>
  <c r="P353" i="2"/>
  <c r="AJ353" i="2"/>
  <c r="K351" i="2"/>
  <c r="AG351" i="2"/>
  <c r="AB354" i="2"/>
  <c r="N353" i="2"/>
  <c r="AI353" i="2"/>
  <c r="J351" i="2"/>
  <c r="AE351" i="2"/>
  <c r="Y353" i="2"/>
  <c r="AH353" i="2"/>
  <c r="AB346" i="2"/>
  <c r="I351" i="2"/>
  <c r="AD351" i="2"/>
  <c r="AE353" i="2"/>
  <c r="AM353" i="2" s="1"/>
  <c r="Q345" i="2"/>
  <c r="AB347" i="2"/>
  <c r="X353" i="2"/>
  <c r="AG353" i="2"/>
  <c r="H351" i="2"/>
  <c r="AL351" i="2"/>
  <c r="Q347" i="2"/>
  <c r="AM346" i="2"/>
  <c r="W353" i="2"/>
  <c r="F363" i="2"/>
  <c r="Y358" i="2"/>
  <c r="P351" i="2"/>
  <c r="AK351" i="2"/>
  <c r="V353" i="2"/>
  <c r="AB348" i="2"/>
  <c r="AA351" i="2"/>
  <c r="AJ351" i="2"/>
  <c r="U353" i="2"/>
  <c r="Z351" i="2"/>
  <c r="AI351" i="2"/>
  <c r="AM345" i="2"/>
  <c r="T353" i="2"/>
  <c r="Y351" i="2"/>
  <c r="F361" i="2"/>
  <c r="AI356" i="2"/>
  <c r="M356" i="2"/>
  <c r="Q346" i="2"/>
  <c r="Q354" i="2"/>
  <c r="F365" i="2"/>
  <c r="S353" i="2"/>
  <c r="X351" i="2"/>
  <c r="AL350" i="2"/>
  <c r="P350" i="2"/>
  <c r="U350" i="2"/>
  <c r="H350" i="2"/>
  <c r="V350" i="2"/>
  <c r="J350" i="2"/>
  <c r="W350" i="2"/>
  <c r="X350" i="2"/>
  <c r="Y350" i="2"/>
  <c r="Z350" i="2"/>
  <c r="AA350" i="2"/>
  <c r="AD350" i="2"/>
  <c r="AM350" i="2" s="1"/>
  <c r="S350" i="2"/>
  <c r="AB350" i="2" s="1"/>
  <c r="AE350" i="2"/>
  <c r="T350" i="2"/>
  <c r="AF350" i="2"/>
  <c r="I350" i="2"/>
  <c r="AG350" i="2"/>
  <c r="K350" i="2"/>
  <c r="AH350" i="2"/>
  <c r="L350" i="2"/>
  <c r="O350" i="2"/>
  <c r="AI350" i="2"/>
  <c r="M350" i="2"/>
  <c r="AJ350" i="2"/>
  <c r="N350" i="2"/>
  <c r="AK350" i="2"/>
  <c r="AM347" i="2"/>
  <c r="O353" i="2"/>
  <c r="AA353" i="2"/>
  <c r="AM348" i="2"/>
  <c r="W351" i="2"/>
  <c r="AM354" i="2"/>
  <c r="L353" i="2"/>
  <c r="Z353" i="2"/>
  <c r="V351" i="2"/>
  <c r="F364" i="2"/>
  <c r="AD359" i="2"/>
  <c r="AE359" i="2"/>
  <c r="AF359" i="2"/>
  <c r="AG359" i="2"/>
  <c r="AI359" i="2"/>
  <c r="AJ359" i="2"/>
  <c r="AK359" i="2"/>
  <c r="AL359" i="2"/>
  <c r="AH359" i="2"/>
  <c r="T359" i="2"/>
  <c r="U359" i="2"/>
  <c r="V359" i="2"/>
  <c r="W359" i="2"/>
  <c r="X359" i="2"/>
  <c r="Y359" i="2"/>
  <c r="Z359" i="2"/>
  <c r="AA359" i="2"/>
  <c r="S359" i="2"/>
  <c r="H359" i="2"/>
  <c r="J359" i="2"/>
  <c r="K359" i="2"/>
  <c r="L359" i="2"/>
  <c r="M359" i="2"/>
  <c r="N359" i="2"/>
  <c r="O359" i="2"/>
  <c r="P359" i="2"/>
  <c r="I359" i="2"/>
  <c r="K353" i="2"/>
  <c r="AF353" i="2"/>
  <c r="U351" i="2"/>
  <c r="AB351" i="2" s="1"/>
  <c r="AL352" i="2"/>
  <c r="O352" i="2"/>
  <c r="S352" i="2"/>
  <c r="P352" i="2"/>
  <c r="T352" i="2"/>
  <c r="H352" i="2"/>
  <c r="U352" i="2"/>
  <c r="V352" i="2"/>
  <c r="W352" i="2"/>
  <c r="X352" i="2"/>
  <c r="Y352" i="2"/>
  <c r="AD352" i="2"/>
  <c r="Z352" i="2"/>
  <c r="AE352" i="2"/>
  <c r="AA352" i="2"/>
  <c r="AF352" i="2"/>
  <c r="I352" i="2"/>
  <c r="AG352" i="2"/>
  <c r="J352" i="2"/>
  <c r="N352" i="2"/>
  <c r="AH352" i="2"/>
  <c r="K352" i="2"/>
  <c r="AI352" i="2"/>
  <c r="L352" i="2"/>
  <c r="AJ352" i="2"/>
  <c r="M352" i="2"/>
  <c r="AK352" i="2"/>
  <c r="M353" i="2"/>
  <c r="N351" i="2"/>
  <c r="D361" i="2"/>
  <c r="E356" i="2"/>
  <c r="AK356" i="2" s="1"/>
  <c r="D362" i="2"/>
  <c r="E357" i="2"/>
  <c r="D363" i="2"/>
  <c r="E358" i="2"/>
  <c r="AJ358" i="2" s="1"/>
  <c r="D360" i="2"/>
  <c r="E355" i="2"/>
  <c r="D369" i="2"/>
  <c r="E364" i="2"/>
  <c r="L356" i="2" l="1"/>
  <c r="AJ356" i="2"/>
  <c r="X358" i="2"/>
  <c r="K356" i="2"/>
  <c r="AH356" i="2"/>
  <c r="W358" i="2"/>
  <c r="F368" i="2"/>
  <c r="AL363" i="2"/>
  <c r="N363" i="2"/>
  <c r="J356" i="2"/>
  <c r="AG356" i="2"/>
  <c r="V358" i="2"/>
  <c r="Q352" i="2"/>
  <c r="I356" i="2"/>
  <c r="AF356" i="2"/>
  <c r="U358" i="2"/>
  <c r="Z355" i="2"/>
  <c r="AA355" i="2"/>
  <c r="S355" i="2"/>
  <c r="T355" i="2"/>
  <c r="U355" i="2"/>
  <c r="AE355" i="2"/>
  <c r="V355" i="2"/>
  <c r="M355" i="2"/>
  <c r="AF355" i="2"/>
  <c r="W355" i="2"/>
  <c r="AG355" i="2"/>
  <c r="L355" i="2"/>
  <c r="AH355" i="2"/>
  <c r="N355" i="2"/>
  <c r="AI355" i="2"/>
  <c r="O355" i="2"/>
  <c r="AJ355" i="2"/>
  <c r="P355" i="2"/>
  <c r="AK355" i="2"/>
  <c r="H355" i="2"/>
  <c r="AL355" i="2"/>
  <c r="K355" i="2"/>
  <c r="AD355" i="2"/>
  <c r="AM355" i="2" s="1"/>
  <c r="I355" i="2"/>
  <c r="Y355" i="2"/>
  <c r="X355" i="2"/>
  <c r="J355" i="2"/>
  <c r="Q359" i="2"/>
  <c r="H356" i="2"/>
  <c r="AE356" i="2"/>
  <c r="O358" i="2"/>
  <c r="T358" i="2"/>
  <c r="AB359" i="2"/>
  <c r="AA356" i="2"/>
  <c r="AD356" i="2"/>
  <c r="AM356" i="2" s="1"/>
  <c r="N358" i="2"/>
  <c r="S358" i="2"/>
  <c r="Q351" i="2"/>
  <c r="AB352" i="2"/>
  <c r="AM359" i="2"/>
  <c r="Z356" i="2"/>
  <c r="AL356" i="2"/>
  <c r="P358" i="2"/>
  <c r="AI358" i="2"/>
  <c r="F369" i="2"/>
  <c r="AD364" i="2"/>
  <c r="AE364" i="2"/>
  <c r="AF364" i="2"/>
  <c r="AG364" i="2"/>
  <c r="AH364" i="2"/>
  <c r="AI364" i="2"/>
  <c r="AJ364" i="2"/>
  <c r="AL364" i="2"/>
  <c r="AK364" i="2"/>
  <c r="W364" i="2"/>
  <c r="X364" i="2"/>
  <c r="Y364" i="2"/>
  <c r="Z364" i="2"/>
  <c r="AA364" i="2"/>
  <c r="S364" i="2"/>
  <c r="T364" i="2"/>
  <c r="U364" i="2"/>
  <c r="V364" i="2"/>
  <c r="K364" i="2"/>
  <c r="M364" i="2"/>
  <c r="N364" i="2"/>
  <c r="O364" i="2"/>
  <c r="P364" i="2"/>
  <c r="J364" i="2"/>
  <c r="H364" i="2"/>
  <c r="I364" i="2"/>
  <c r="L364" i="2"/>
  <c r="Y356" i="2"/>
  <c r="F366" i="2"/>
  <c r="V361" i="2"/>
  <c r="M358" i="2"/>
  <c r="AG358" i="2"/>
  <c r="Q350" i="2"/>
  <c r="X356" i="2"/>
  <c r="L358" i="2"/>
  <c r="AH358" i="2"/>
  <c r="F370" i="2"/>
  <c r="W356" i="2"/>
  <c r="K358" i="2"/>
  <c r="AF358" i="2"/>
  <c r="V356" i="2"/>
  <c r="J358" i="2"/>
  <c r="AE358" i="2"/>
  <c r="U356" i="2"/>
  <c r="I358" i="2"/>
  <c r="AD358" i="2"/>
  <c r="AM351" i="2"/>
  <c r="P356" i="2"/>
  <c r="T356" i="2"/>
  <c r="H358" i="2"/>
  <c r="AL358" i="2"/>
  <c r="Q353" i="2"/>
  <c r="F372" i="2"/>
  <c r="AE357" i="2"/>
  <c r="U357" i="2"/>
  <c r="AF357" i="2"/>
  <c r="J357" i="2"/>
  <c r="AD357" i="2"/>
  <c r="AM357" i="2" s="1"/>
  <c r="AG357" i="2"/>
  <c r="L357" i="2"/>
  <c r="AH357" i="2"/>
  <c r="M357" i="2"/>
  <c r="AI357" i="2"/>
  <c r="N357" i="2"/>
  <c r="AJ357" i="2"/>
  <c r="O357" i="2"/>
  <c r="AK357" i="2"/>
  <c r="P357" i="2"/>
  <c r="T357" i="2"/>
  <c r="AL357" i="2"/>
  <c r="I357" i="2"/>
  <c r="V357" i="2"/>
  <c r="H357" i="2"/>
  <c r="W357" i="2"/>
  <c r="K357" i="2"/>
  <c r="X357" i="2"/>
  <c r="Y357" i="2"/>
  <c r="Z357" i="2"/>
  <c r="AA357" i="2"/>
  <c r="S357" i="2"/>
  <c r="AB353" i="2"/>
  <c r="O356" i="2"/>
  <c r="S356" i="2"/>
  <c r="AA358" i="2"/>
  <c r="AK358" i="2"/>
  <c r="AM352" i="2"/>
  <c r="N356" i="2"/>
  <c r="Z358" i="2"/>
  <c r="D374" i="2"/>
  <c r="E369" i="2"/>
  <c r="D368" i="2"/>
  <c r="E363" i="2"/>
  <c r="S363" i="2" s="1"/>
  <c r="D367" i="2"/>
  <c r="E362" i="2"/>
  <c r="D365" i="2"/>
  <c r="E360" i="2"/>
  <c r="D366" i="2"/>
  <c r="E361" i="2"/>
  <c r="W361" i="2" s="1"/>
  <c r="Q357" i="2" l="1"/>
  <c r="U361" i="2"/>
  <c r="Q364" i="2"/>
  <c r="M363" i="2"/>
  <c r="AK363" i="2"/>
  <c r="P361" i="2"/>
  <c r="T361" i="2"/>
  <c r="AB358" i="2"/>
  <c r="L363" i="2"/>
  <c r="AJ363" i="2"/>
  <c r="Q358" i="2"/>
  <c r="O361" i="2"/>
  <c r="S361" i="2"/>
  <c r="Q355" i="2"/>
  <c r="K363" i="2"/>
  <c r="AD363" i="2"/>
  <c r="N361" i="2"/>
  <c r="AL361" i="2"/>
  <c r="AB355" i="2"/>
  <c r="J363" i="2"/>
  <c r="AI363" i="2"/>
  <c r="M361" i="2"/>
  <c r="AF361" i="2"/>
  <c r="I363" i="2"/>
  <c r="AH363" i="2"/>
  <c r="L361" i="2"/>
  <c r="AK361" i="2"/>
  <c r="H363" i="2"/>
  <c r="AG363" i="2"/>
  <c r="AB356" i="2"/>
  <c r="AM358" i="2"/>
  <c r="K361" i="2"/>
  <c r="AJ361" i="2"/>
  <c r="AA363" i="2"/>
  <c r="AF363" i="2"/>
  <c r="J361" i="2"/>
  <c r="AI361" i="2"/>
  <c r="Z363" i="2"/>
  <c r="AE363" i="2"/>
  <c r="I361" i="2"/>
  <c r="AH361" i="2"/>
  <c r="AM364" i="2"/>
  <c r="Y363" i="2"/>
  <c r="F373" i="2"/>
  <c r="AF368" i="2"/>
  <c r="I368" i="2"/>
  <c r="H361" i="2"/>
  <c r="Q361" i="2" s="1"/>
  <c r="AG361" i="2"/>
  <c r="F374" i="2"/>
  <c r="AG369" i="2"/>
  <c r="AH369" i="2"/>
  <c r="AI369" i="2"/>
  <c r="AJ369" i="2"/>
  <c r="AK369" i="2"/>
  <c r="AL369" i="2"/>
  <c r="AD369" i="2"/>
  <c r="AE369" i="2"/>
  <c r="AF369" i="2"/>
  <c r="Z369" i="2"/>
  <c r="AA369" i="2"/>
  <c r="S369" i="2"/>
  <c r="T369" i="2"/>
  <c r="U369" i="2"/>
  <c r="V369" i="2"/>
  <c r="W369" i="2"/>
  <c r="X369" i="2"/>
  <c r="Y369" i="2"/>
  <c r="N369" i="2"/>
  <c r="P369" i="2"/>
  <c r="H369" i="2"/>
  <c r="Q369" i="2" s="1"/>
  <c r="I369" i="2"/>
  <c r="J369" i="2"/>
  <c r="M369" i="2"/>
  <c r="O369" i="2"/>
  <c r="K369" i="2"/>
  <c r="L369" i="2"/>
  <c r="Q356" i="2"/>
  <c r="X363" i="2"/>
  <c r="AB357" i="2"/>
  <c r="F375" i="2"/>
  <c r="AA361" i="2"/>
  <c r="AE361" i="2"/>
  <c r="AB364" i="2"/>
  <c r="W363" i="2"/>
  <c r="Z361" i="2"/>
  <c r="AD361" i="2"/>
  <c r="V363" i="2"/>
  <c r="S360" i="2"/>
  <c r="L360" i="2"/>
  <c r="T360" i="2"/>
  <c r="U360" i="2"/>
  <c r="AA360" i="2"/>
  <c r="V360" i="2"/>
  <c r="W360" i="2"/>
  <c r="X360" i="2"/>
  <c r="AH360" i="2"/>
  <c r="Y360" i="2"/>
  <c r="AI360" i="2"/>
  <c r="Z360" i="2"/>
  <c r="P360" i="2"/>
  <c r="AJ360" i="2"/>
  <c r="O360" i="2"/>
  <c r="AK360" i="2"/>
  <c r="H360" i="2"/>
  <c r="AL360" i="2"/>
  <c r="I360" i="2"/>
  <c r="AD360" i="2"/>
  <c r="AM360" i="2" s="1"/>
  <c r="J360" i="2"/>
  <c r="AF360" i="2"/>
  <c r="K360" i="2"/>
  <c r="AG360" i="2"/>
  <c r="N360" i="2"/>
  <c r="AE360" i="2"/>
  <c r="M360" i="2"/>
  <c r="Y361" i="2"/>
  <c r="F371" i="2"/>
  <c r="AK366" i="2"/>
  <c r="N366" i="2"/>
  <c r="U363" i="2"/>
  <c r="X361" i="2"/>
  <c r="P363" i="2"/>
  <c r="T363" i="2"/>
  <c r="AB363" i="2" s="1"/>
  <c r="F377" i="2"/>
  <c r="T362" i="2"/>
  <c r="U362" i="2"/>
  <c r="V362" i="2"/>
  <c r="AF362" i="2"/>
  <c r="W362" i="2"/>
  <c r="AG362" i="2"/>
  <c r="X362" i="2"/>
  <c r="AH362" i="2"/>
  <c r="M362" i="2"/>
  <c r="AI362" i="2"/>
  <c r="O362" i="2"/>
  <c r="S362" i="2"/>
  <c r="AB362" i="2" s="1"/>
  <c r="AJ362" i="2"/>
  <c r="P362" i="2"/>
  <c r="AK362" i="2"/>
  <c r="H362" i="2"/>
  <c r="AL362" i="2"/>
  <c r="I362" i="2"/>
  <c r="AD362" i="2"/>
  <c r="L362" i="2"/>
  <c r="AE362" i="2"/>
  <c r="J362" i="2"/>
  <c r="Y362" i="2"/>
  <c r="K362" i="2"/>
  <c r="Z362" i="2"/>
  <c r="N362" i="2"/>
  <c r="AA362" i="2"/>
  <c r="O363" i="2"/>
  <c r="D372" i="2"/>
  <c r="E367" i="2"/>
  <c r="D373" i="2"/>
  <c r="E368" i="2"/>
  <c r="AH368" i="2" s="1"/>
  <c r="D371" i="2"/>
  <c r="E366" i="2"/>
  <c r="AL366" i="2" s="1"/>
  <c r="D370" i="2"/>
  <c r="E365" i="2"/>
  <c r="D379" i="2"/>
  <c r="E374" i="2"/>
  <c r="M366" i="2" l="1"/>
  <c r="AJ366" i="2"/>
  <c r="AA368" i="2"/>
  <c r="AE368" i="2"/>
  <c r="L366" i="2"/>
  <c r="AH366" i="2"/>
  <c r="Z368" i="2"/>
  <c r="AD368" i="2"/>
  <c r="AB361" i="2"/>
  <c r="K366" i="2"/>
  <c r="AG366" i="2"/>
  <c r="Q360" i="2"/>
  <c r="AB360" i="2"/>
  <c r="Y368" i="2"/>
  <c r="F378" i="2"/>
  <c r="AD373" i="2"/>
  <c r="T373" i="2"/>
  <c r="Q363" i="2"/>
  <c r="I366" i="2"/>
  <c r="AF366" i="2"/>
  <c r="X368" i="2"/>
  <c r="T366" i="2"/>
  <c r="AE366" i="2"/>
  <c r="AM361" i="2"/>
  <c r="F379" i="2"/>
  <c r="AJ374" i="2"/>
  <c r="AK374" i="2"/>
  <c r="AL374" i="2"/>
  <c r="AF374" i="2"/>
  <c r="AG374" i="2"/>
  <c r="AH374" i="2"/>
  <c r="AI374" i="2"/>
  <c r="AE374" i="2"/>
  <c r="AD374" i="2"/>
  <c r="S374" i="2"/>
  <c r="T374" i="2"/>
  <c r="V374" i="2"/>
  <c r="W374" i="2"/>
  <c r="X374" i="2"/>
  <c r="Y374" i="2"/>
  <c r="Z374" i="2"/>
  <c r="AA374" i="2"/>
  <c r="U374" i="2"/>
  <c r="H374" i="2"/>
  <c r="I374" i="2"/>
  <c r="J374" i="2"/>
  <c r="K374" i="2"/>
  <c r="L374" i="2"/>
  <c r="M374" i="2"/>
  <c r="P374" i="2"/>
  <c r="N374" i="2"/>
  <c r="O374" i="2"/>
  <c r="W368" i="2"/>
  <c r="S366" i="2"/>
  <c r="AD366" i="2"/>
  <c r="AM366" i="2" s="1"/>
  <c r="F380" i="2"/>
  <c r="V368" i="2"/>
  <c r="F382" i="2"/>
  <c r="AA366" i="2"/>
  <c r="F376" i="2"/>
  <c r="AI371" i="2"/>
  <c r="O371" i="2"/>
  <c r="U368" i="2"/>
  <c r="Z366" i="2"/>
  <c r="H368" i="2"/>
  <c r="T368" i="2"/>
  <c r="AM362" i="2"/>
  <c r="Y366" i="2"/>
  <c r="AB369" i="2"/>
  <c r="P368" i="2"/>
  <c r="S368" i="2"/>
  <c r="AB368" i="2" s="1"/>
  <c r="X366" i="2"/>
  <c r="O368" i="2"/>
  <c r="AG368" i="2"/>
  <c r="W366" i="2"/>
  <c r="N368" i="2"/>
  <c r="AL368" i="2"/>
  <c r="Q362" i="2"/>
  <c r="J366" i="2"/>
  <c r="V366" i="2"/>
  <c r="M368" i="2"/>
  <c r="AK368" i="2"/>
  <c r="U365" i="2"/>
  <c r="V365" i="2"/>
  <c r="W365" i="2"/>
  <c r="X365" i="2"/>
  <c r="T365" i="2"/>
  <c r="Y365" i="2"/>
  <c r="AK365" i="2"/>
  <c r="Z365" i="2"/>
  <c r="AL365" i="2"/>
  <c r="AA365" i="2"/>
  <c r="AD365" i="2"/>
  <c r="H365" i="2"/>
  <c r="AE365" i="2"/>
  <c r="I365" i="2"/>
  <c r="P365" i="2"/>
  <c r="AF365" i="2"/>
  <c r="J365" i="2"/>
  <c r="AG365" i="2"/>
  <c r="K365" i="2"/>
  <c r="AH365" i="2"/>
  <c r="L365" i="2"/>
  <c r="AI365" i="2"/>
  <c r="M365" i="2"/>
  <c r="AJ365" i="2"/>
  <c r="N365" i="2"/>
  <c r="S365" i="2"/>
  <c r="O365" i="2"/>
  <c r="H366" i="2"/>
  <c r="Q366" i="2" s="1"/>
  <c r="U366" i="2"/>
  <c r="L368" i="2"/>
  <c r="AJ368" i="2"/>
  <c r="P366" i="2"/>
  <c r="AI366" i="2"/>
  <c r="AM369" i="2"/>
  <c r="K368" i="2"/>
  <c r="AI368" i="2"/>
  <c r="AI367" i="2"/>
  <c r="Z367" i="2"/>
  <c r="AJ367" i="2"/>
  <c r="AA367" i="2"/>
  <c r="AK367" i="2"/>
  <c r="P367" i="2"/>
  <c r="AL367" i="2"/>
  <c r="H367" i="2"/>
  <c r="AD367" i="2"/>
  <c r="I367" i="2"/>
  <c r="AE367" i="2"/>
  <c r="J367" i="2"/>
  <c r="AF367" i="2"/>
  <c r="K367" i="2"/>
  <c r="AH367" i="2"/>
  <c r="L367" i="2"/>
  <c r="AG367" i="2"/>
  <c r="O367" i="2"/>
  <c r="U367" i="2"/>
  <c r="S367" i="2"/>
  <c r="M367" i="2"/>
  <c r="Y367" i="2"/>
  <c r="T367" i="2"/>
  <c r="N367" i="2"/>
  <c r="V367" i="2"/>
  <c r="W367" i="2"/>
  <c r="X367" i="2"/>
  <c r="O366" i="2"/>
  <c r="J368" i="2"/>
  <c r="AM363" i="2"/>
  <c r="D384" i="2"/>
  <c r="E379" i="2"/>
  <c r="D375" i="2"/>
  <c r="E370" i="2"/>
  <c r="D376" i="2"/>
  <c r="E371" i="2"/>
  <c r="AJ371" i="2" s="1"/>
  <c r="D378" i="2"/>
  <c r="E373" i="2"/>
  <c r="AE373" i="2" s="1"/>
  <c r="D377" i="2"/>
  <c r="E372" i="2"/>
  <c r="N371" i="2" l="1"/>
  <c r="AH371" i="2"/>
  <c r="AB366" i="2"/>
  <c r="S373" i="2"/>
  <c r="F383" i="2"/>
  <c r="Z378" i="2"/>
  <c r="N378" i="2"/>
  <c r="L371" i="2"/>
  <c r="AG371" i="2"/>
  <c r="F387" i="2"/>
  <c r="AA373" i="2"/>
  <c r="W371" i="2"/>
  <c r="AF371" i="2"/>
  <c r="Z373" i="2"/>
  <c r="V371" i="2"/>
  <c r="AE371" i="2"/>
  <c r="AB374" i="2"/>
  <c r="Y373" i="2"/>
  <c r="U371" i="2"/>
  <c r="F381" i="2"/>
  <c r="AE376" i="2"/>
  <c r="K376" i="2"/>
  <c r="AM374" i="2"/>
  <c r="X373" i="2"/>
  <c r="T371" i="2"/>
  <c r="K373" i="2"/>
  <c r="W373" i="2"/>
  <c r="Q368" i="2"/>
  <c r="S371" i="2"/>
  <c r="H373" i="2"/>
  <c r="V373" i="2"/>
  <c r="AA371" i="2"/>
  <c r="I373" i="2"/>
  <c r="AJ373" i="2"/>
  <c r="AM368" i="2"/>
  <c r="AM367" i="2"/>
  <c r="Z371" i="2"/>
  <c r="P373" i="2"/>
  <c r="AH373" i="2"/>
  <c r="AE370" i="2"/>
  <c r="L370" i="2"/>
  <c r="AK370" i="2"/>
  <c r="M370" i="2"/>
  <c r="AL370" i="2"/>
  <c r="N370" i="2"/>
  <c r="S370" i="2"/>
  <c r="O370" i="2"/>
  <c r="T370" i="2"/>
  <c r="P370" i="2"/>
  <c r="U370" i="2"/>
  <c r="K370" i="2"/>
  <c r="V370" i="2"/>
  <c r="AJ370" i="2"/>
  <c r="W370" i="2"/>
  <c r="X370" i="2"/>
  <c r="Z370" i="2"/>
  <c r="AD370" i="2"/>
  <c r="AA370" i="2"/>
  <c r="AF370" i="2"/>
  <c r="Y370" i="2"/>
  <c r="AG370" i="2"/>
  <c r="H370" i="2"/>
  <c r="AH370" i="2"/>
  <c r="I370" i="2"/>
  <c r="AI370" i="2"/>
  <c r="J370" i="2"/>
  <c r="Q365" i="2"/>
  <c r="M371" i="2"/>
  <c r="Y371" i="2"/>
  <c r="O373" i="2"/>
  <c r="AL373" i="2"/>
  <c r="AM365" i="2"/>
  <c r="J371" i="2"/>
  <c r="X371" i="2"/>
  <c r="Q374" i="2"/>
  <c r="N373" i="2"/>
  <c r="AK373" i="2"/>
  <c r="Q367" i="2"/>
  <c r="AB365" i="2"/>
  <c r="I371" i="2"/>
  <c r="AL371" i="2"/>
  <c r="M373" i="2"/>
  <c r="AI373" i="2"/>
  <c r="K371" i="2"/>
  <c r="AD371" i="2"/>
  <c r="L373" i="2"/>
  <c r="AG373" i="2"/>
  <c r="AB367" i="2"/>
  <c r="H371" i="2"/>
  <c r="AK371" i="2"/>
  <c r="F384" i="2"/>
  <c r="AE379" i="2"/>
  <c r="AF379" i="2"/>
  <c r="AD379" i="2"/>
  <c r="AG379" i="2"/>
  <c r="AH379" i="2"/>
  <c r="AI379" i="2"/>
  <c r="AJ379" i="2"/>
  <c r="AK379" i="2"/>
  <c r="AL379" i="2"/>
  <c r="S379" i="2"/>
  <c r="T379" i="2"/>
  <c r="U379" i="2"/>
  <c r="V379" i="2"/>
  <c r="W379" i="2"/>
  <c r="Y379" i="2"/>
  <c r="Z379" i="2"/>
  <c r="AA379" i="2"/>
  <c r="X379" i="2"/>
  <c r="H379" i="2"/>
  <c r="I379" i="2"/>
  <c r="J379" i="2"/>
  <c r="K379" i="2"/>
  <c r="L379" i="2"/>
  <c r="M379" i="2"/>
  <c r="N379" i="2"/>
  <c r="O379" i="2"/>
  <c r="P379" i="2"/>
  <c r="J373" i="2"/>
  <c r="AF373" i="2"/>
  <c r="AM373" i="2" s="1"/>
  <c r="AJ372" i="2"/>
  <c r="M372" i="2"/>
  <c r="AK372" i="2"/>
  <c r="N372" i="2"/>
  <c r="L372" i="2"/>
  <c r="S372" i="2"/>
  <c r="AB372" i="2" s="1"/>
  <c r="O372" i="2"/>
  <c r="T372" i="2"/>
  <c r="P372" i="2"/>
  <c r="AI372" i="2"/>
  <c r="U372" i="2"/>
  <c r="V372" i="2"/>
  <c r="Y372" i="2"/>
  <c r="X372" i="2"/>
  <c r="Z372" i="2"/>
  <c r="AL372" i="2"/>
  <c r="AA372" i="2"/>
  <c r="AD372" i="2"/>
  <c r="W372" i="2"/>
  <c r="AE372" i="2"/>
  <c r="H372" i="2"/>
  <c r="AF372" i="2"/>
  <c r="I372" i="2"/>
  <c r="AG372" i="2"/>
  <c r="J372" i="2"/>
  <c r="AH372" i="2"/>
  <c r="K372" i="2"/>
  <c r="P371" i="2"/>
  <c r="F385" i="2"/>
  <c r="U373" i="2"/>
  <c r="D383" i="2"/>
  <c r="E378" i="2"/>
  <c r="AA378" i="2" s="1"/>
  <c r="D381" i="2"/>
  <c r="E376" i="2"/>
  <c r="AF376" i="2" s="1"/>
  <c r="D380" i="2"/>
  <c r="E375" i="2"/>
  <c r="D382" i="2"/>
  <c r="E377" i="2"/>
  <c r="D389" i="2"/>
  <c r="E384" i="2"/>
  <c r="J376" i="2" l="1"/>
  <c r="AD376" i="2"/>
  <c r="K378" i="2"/>
  <c r="Y378" i="2"/>
  <c r="I376" i="2"/>
  <c r="AL376" i="2"/>
  <c r="J378" i="2"/>
  <c r="AK378" i="2"/>
  <c r="H376" i="2"/>
  <c r="AK376" i="2"/>
  <c r="L378" i="2"/>
  <c r="AE378" i="2"/>
  <c r="Q379" i="2"/>
  <c r="AM379" i="2"/>
  <c r="Q370" i="2"/>
  <c r="AB370" i="2"/>
  <c r="Q373" i="2"/>
  <c r="O376" i="2"/>
  <c r="AJ376" i="2"/>
  <c r="I378" i="2"/>
  <c r="AD378" i="2"/>
  <c r="Q372" i="2"/>
  <c r="AB371" i="2"/>
  <c r="Z376" i="2"/>
  <c r="AI376" i="2"/>
  <c r="H378" i="2"/>
  <c r="AL378" i="2"/>
  <c r="S376" i="2"/>
  <c r="AH376" i="2"/>
  <c r="P378" i="2"/>
  <c r="AJ378" i="2"/>
  <c r="F389" i="2"/>
  <c r="AH384" i="2"/>
  <c r="AI384" i="2"/>
  <c r="AF384" i="2"/>
  <c r="AG384" i="2"/>
  <c r="AJ384" i="2"/>
  <c r="AK384" i="2"/>
  <c r="AL384" i="2"/>
  <c r="AE384" i="2"/>
  <c r="AD384" i="2"/>
  <c r="S384" i="2"/>
  <c r="T384" i="2"/>
  <c r="U384" i="2"/>
  <c r="V384" i="2"/>
  <c r="W384" i="2"/>
  <c r="X384" i="2"/>
  <c r="Y384" i="2"/>
  <c r="Z384" i="2"/>
  <c r="AA384" i="2"/>
  <c r="I384" i="2"/>
  <c r="J384" i="2"/>
  <c r="K384" i="2"/>
  <c r="L384" i="2"/>
  <c r="M384" i="2"/>
  <c r="N384" i="2"/>
  <c r="O384" i="2"/>
  <c r="P384" i="2"/>
  <c r="H384" i="2"/>
  <c r="Y376" i="2"/>
  <c r="F386" i="2"/>
  <c r="AD381" i="2"/>
  <c r="H381" i="2"/>
  <c r="O378" i="2"/>
  <c r="AI378" i="2"/>
  <c r="X376" i="2"/>
  <c r="M378" i="2"/>
  <c r="AH378" i="2"/>
  <c r="Q371" i="2"/>
  <c r="AM370" i="2"/>
  <c r="W376" i="2"/>
  <c r="X378" i="2"/>
  <c r="AG378" i="2"/>
  <c r="AM372" i="2"/>
  <c r="V376" i="2"/>
  <c r="W378" i="2"/>
  <c r="AF378" i="2"/>
  <c r="U376" i="2"/>
  <c r="V378" i="2"/>
  <c r="F388" i="2"/>
  <c r="K383" i="2"/>
  <c r="Z375" i="2"/>
  <c r="AD375" i="2"/>
  <c r="AA375" i="2"/>
  <c r="AE375" i="2"/>
  <c r="S375" i="2"/>
  <c r="AG375" i="2"/>
  <c r="H375" i="2"/>
  <c r="AI375" i="2"/>
  <c r="J375" i="2"/>
  <c r="AJ375" i="2"/>
  <c r="K375" i="2"/>
  <c r="AF375" i="2"/>
  <c r="L375" i="2"/>
  <c r="AH375" i="2"/>
  <c r="M375" i="2"/>
  <c r="AK375" i="2"/>
  <c r="N375" i="2"/>
  <c r="Y375" i="2"/>
  <c r="AL375" i="2"/>
  <c r="O375" i="2"/>
  <c r="T375" i="2"/>
  <c r="P375" i="2"/>
  <c r="U375" i="2"/>
  <c r="I375" i="2"/>
  <c r="V375" i="2"/>
  <c r="W375" i="2"/>
  <c r="X375" i="2"/>
  <c r="P376" i="2"/>
  <c r="T376" i="2"/>
  <c r="U378" i="2"/>
  <c r="AB373" i="2"/>
  <c r="AH377" i="2"/>
  <c r="H377" i="2"/>
  <c r="AK377" i="2"/>
  <c r="I377" i="2"/>
  <c r="AL377" i="2"/>
  <c r="J377" i="2"/>
  <c r="AD377" i="2"/>
  <c r="K377" i="2"/>
  <c r="AF377" i="2"/>
  <c r="L377" i="2"/>
  <c r="AJ377" i="2"/>
  <c r="M377" i="2"/>
  <c r="Z377" i="2"/>
  <c r="AI377" i="2"/>
  <c r="N377" i="2"/>
  <c r="S377" i="2"/>
  <c r="O377" i="2"/>
  <c r="T377" i="2"/>
  <c r="P377" i="2"/>
  <c r="U377" i="2"/>
  <c r="V377" i="2"/>
  <c r="AG377" i="2"/>
  <c r="W377" i="2"/>
  <c r="X377" i="2"/>
  <c r="Y377" i="2"/>
  <c r="AE377" i="2"/>
  <c r="AA377" i="2"/>
  <c r="F390" i="2"/>
  <c r="AB379" i="2"/>
  <c r="AM371" i="2"/>
  <c r="M376" i="2"/>
  <c r="AA376" i="2"/>
  <c r="F392" i="2"/>
  <c r="T378" i="2"/>
  <c r="L376" i="2"/>
  <c r="AG376" i="2"/>
  <c r="S378" i="2"/>
  <c r="AB378" i="2" s="1"/>
  <c r="N376" i="2"/>
  <c r="D394" i="2"/>
  <c r="E389" i="2"/>
  <c r="D386" i="2"/>
  <c r="E381" i="2"/>
  <c r="AG381" i="2" s="1"/>
  <c r="D387" i="2"/>
  <c r="E382" i="2"/>
  <c r="D385" i="2"/>
  <c r="E380" i="2"/>
  <c r="D388" i="2"/>
  <c r="E383" i="2"/>
  <c r="AG383" i="2" s="1"/>
  <c r="F397" i="2" l="1"/>
  <c r="F395" i="2"/>
  <c r="J383" i="2"/>
  <c r="AE383" i="2"/>
  <c r="V381" i="2"/>
  <c r="AL381" i="2"/>
  <c r="F394" i="2"/>
  <c r="AD389" i="2"/>
  <c r="AE389" i="2"/>
  <c r="AG389" i="2"/>
  <c r="AH389" i="2"/>
  <c r="AI389" i="2"/>
  <c r="AJ389" i="2"/>
  <c r="AK389" i="2"/>
  <c r="AL389" i="2"/>
  <c r="AF389" i="2"/>
  <c r="V389" i="2"/>
  <c r="W389" i="2"/>
  <c r="X389" i="2"/>
  <c r="Y389" i="2"/>
  <c r="Z389" i="2"/>
  <c r="AA389" i="2"/>
  <c r="S389" i="2"/>
  <c r="T389" i="2"/>
  <c r="U389" i="2"/>
  <c r="J389" i="2"/>
  <c r="L389" i="2"/>
  <c r="M389" i="2"/>
  <c r="N389" i="2"/>
  <c r="O389" i="2"/>
  <c r="P389" i="2"/>
  <c r="I389" i="2"/>
  <c r="H389" i="2"/>
  <c r="K389" i="2"/>
  <c r="I383" i="2"/>
  <c r="AD383" i="2"/>
  <c r="AA381" i="2"/>
  <c r="AK381" i="2"/>
  <c r="H383" i="2"/>
  <c r="AL383" i="2"/>
  <c r="Z381" i="2"/>
  <c r="F391" i="2"/>
  <c r="Z386" i="2"/>
  <c r="P383" i="2"/>
  <c r="AK383" i="2"/>
  <c r="Y381" i="2"/>
  <c r="AB376" i="2"/>
  <c r="Q375" i="2"/>
  <c r="AA383" i="2"/>
  <c r="AJ383" i="2"/>
  <c r="X381" i="2"/>
  <c r="Q384" i="2"/>
  <c r="AM377" i="2"/>
  <c r="T383" i="2"/>
  <c r="AI383" i="2"/>
  <c r="W381" i="2"/>
  <c r="AB384" i="2"/>
  <c r="Q378" i="2"/>
  <c r="AB375" i="2"/>
  <c r="Z383" i="2"/>
  <c r="F393" i="2"/>
  <c r="AL388" i="2"/>
  <c r="AA388" i="2"/>
  <c r="U381" i="2"/>
  <c r="AM384" i="2"/>
  <c r="Q376" i="2"/>
  <c r="Y383" i="2"/>
  <c r="P381" i="2"/>
  <c r="T381" i="2"/>
  <c r="X383" i="2"/>
  <c r="O381" i="2"/>
  <c r="S381" i="2"/>
  <c r="AM375" i="2"/>
  <c r="W383" i="2"/>
  <c r="N381" i="2"/>
  <c r="AE381" i="2"/>
  <c r="AM381" i="2" s="1"/>
  <c r="Y382" i="2"/>
  <c r="Z382" i="2"/>
  <c r="AA382" i="2"/>
  <c r="AD382" i="2"/>
  <c r="S382" i="2"/>
  <c r="AE382" i="2"/>
  <c r="T382" i="2"/>
  <c r="AJ382" i="2"/>
  <c r="I382" i="2"/>
  <c r="AK382" i="2"/>
  <c r="K382" i="2"/>
  <c r="AF382" i="2"/>
  <c r="L382" i="2"/>
  <c r="AG382" i="2"/>
  <c r="M382" i="2"/>
  <c r="AH382" i="2"/>
  <c r="N382" i="2"/>
  <c r="AI382" i="2"/>
  <c r="O382" i="2"/>
  <c r="X382" i="2"/>
  <c r="AL382" i="2"/>
  <c r="P382" i="2"/>
  <c r="U382" i="2"/>
  <c r="H382" i="2"/>
  <c r="V382" i="2"/>
  <c r="J382" i="2"/>
  <c r="W382" i="2"/>
  <c r="Q377" i="2"/>
  <c r="V383" i="2"/>
  <c r="M381" i="2"/>
  <c r="AF381" i="2"/>
  <c r="AM378" i="2"/>
  <c r="AA380" i="2"/>
  <c r="AH380" i="2"/>
  <c r="S380" i="2"/>
  <c r="V380" i="2"/>
  <c r="AF380" i="2"/>
  <c r="AG380" i="2"/>
  <c r="M380" i="2"/>
  <c r="H380" i="2"/>
  <c r="T380" i="2"/>
  <c r="AD380" i="2"/>
  <c r="U380" i="2"/>
  <c r="AE380" i="2"/>
  <c r="K380" i="2"/>
  <c r="N380" i="2"/>
  <c r="AJ380" i="2"/>
  <c r="O380" i="2"/>
  <c r="AL380" i="2"/>
  <c r="P380" i="2"/>
  <c r="AI380" i="2"/>
  <c r="J380" i="2"/>
  <c r="AK380" i="2"/>
  <c r="Z380" i="2"/>
  <c r="W380" i="2"/>
  <c r="I380" i="2"/>
  <c r="X380" i="2"/>
  <c r="L380" i="2"/>
  <c r="Y380" i="2"/>
  <c r="N383" i="2"/>
  <c r="U383" i="2"/>
  <c r="L381" i="2"/>
  <c r="AJ381" i="2"/>
  <c r="AF383" i="2"/>
  <c r="AB377" i="2"/>
  <c r="M383" i="2"/>
  <c r="S383" i="2"/>
  <c r="AB383" i="2" s="1"/>
  <c r="K381" i="2"/>
  <c r="AI381" i="2"/>
  <c r="O383" i="2"/>
  <c r="AH383" i="2"/>
  <c r="J381" i="2"/>
  <c r="AH381" i="2"/>
  <c r="AM376" i="2"/>
  <c r="L383" i="2"/>
  <c r="I381" i="2"/>
  <c r="Q381" i="2" s="1"/>
  <c r="D393" i="2"/>
  <c r="E388" i="2"/>
  <c r="AD388" i="2" s="1"/>
  <c r="D390" i="2"/>
  <c r="E385" i="2"/>
  <c r="D392" i="2"/>
  <c r="E387" i="2"/>
  <c r="D391" i="2"/>
  <c r="E386" i="2"/>
  <c r="AF386" i="2" s="1"/>
  <c r="D399" i="2"/>
  <c r="E394" i="2"/>
  <c r="Q380" i="2" l="1"/>
  <c r="Q382" i="2"/>
  <c r="Z388" i="2"/>
  <c r="F398" i="2"/>
  <c r="T393" i="2"/>
  <c r="P393" i="2"/>
  <c r="X386" i="2"/>
  <c r="Y388" i="2"/>
  <c r="W386" i="2"/>
  <c r="AM389" i="2"/>
  <c r="X388" i="2"/>
  <c r="V386" i="2"/>
  <c r="Q383" i="2"/>
  <c r="AB389" i="2"/>
  <c r="F399" i="2"/>
  <c r="AF394" i="2"/>
  <c r="AG394" i="2"/>
  <c r="AH394" i="2"/>
  <c r="AD394" i="2"/>
  <c r="AE394" i="2"/>
  <c r="AI394" i="2"/>
  <c r="AJ394" i="2"/>
  <c r="AK394" i="2"/>
  <c r="AL394" i="2"/>
  <c r="Y394" i="2"/>
  <c r="Z394" i="2"/>
  <c r="AA394" i="2"/>
  <c r="S394" i="2"/>
  <c r="T394" i="2"/>
  <c r="U394" i="2"/>
  <c r="V394" i="2"/>
  <c r="W394" i="2"/>
  <c r="X394" i="2"/>
  <c r="M394" i="2"/>
  <c r="O394" i="2"/>
  <c r="P394" i="2"/>
  <c r="H394" i="2"/>
  <c r="I394" i="2"/>
  <c r="L394" i="2"/>
  <c r="J394" i="2"/>
  <c r="K394" i="2"/>
  <c r="N394" i="2"/>
  <c r="F400" i="2"/>
  <c r="AB382" i="2"/>
  <c r="V388" i="2"/>
  <c r="U386" i="2"/>
  <c r="AM382" i="2"/>
  <c r="U388" i="2"/>
  <c r="P386" i="2"/>
  <c r="T386" i="2"/>
  <c r="AB380" i="2"/>
  <c r="P388" i="2"/>
  <c r="T388" i="2"/>
  <c r="O386" i="2"/>
  <c r="S386" i="2"/>
  <c r="AM383" i="2"/>
  <c r="AF387" i="2"/>
  <c r="W387" i="2"/>
  <c r="AG387" i="2"/>
  <c r="N387" i="2"/>
  <c r="P387" i="2"/>
  <c r="AL387" i="2"/>
  <c r="I387" i="2"/>
  <c r="L387" i="2"/>
  <c r="AI387" i="2"/>
  <c r="H387" i="2"/>
  <c r="AD387" i="2"/>
  <c r="AH387" i="2"/>
  <c r="O387" i="2"/>
  <c r="AJ387" i="2"/>
  <c r="AK387" i="2"/>
  <c r="K387" i="2"/>
  <c r="X387" i="2"/>
  <c r="J387" i="2"/>
  <c r="Y387" i="2"/>
  <c r="M387" i="2"/>
  <c r="AA387" i="2"/>
  <c r="Z387" i="2"/>
  <c r="S387" i="2"/>
  <c r="AE387" i="2"/>
  <c r="T387" i="2"/>
  <c r="V387" i="2"/>
  <c r="U387" i="2"/>
  <c r="O388" i="2"/>
  <c r="S388" i="2"/>
  <c r="N386" i="2"/>
  <c r="AJ386" i="2"/>
  <c r="N388" i="2"/>
  <c r="AK388" i="2"/>
  <c r="M386" i="2"/>
  <c r="AK386" i="2"/>
  <c r="M388" i="2"/>
  <c r="AJ388" i="2"/>
  <c r="L386" i="2"/>
  <c r="AI386" i="2"/>
  <c r="Q389" i="2"/>
  <c r="F396" i="2"/>
  <c r="T391" i="2"/>
  <c r="P391" i="2"/>
  <c r="L388" i="2"/>
  <c r="AI388" i="2"/>
  <c r="K386" i="2"/>
  <c r="AH386" i="2"/>
  <c r="AH385" i="2"/>
  <c r="Y385" i="2"/>
  <c r="AI385" i="2"/>
  <c r="N385" i="2"/>
  <c r="AJ385" i="2"/>
  <c r="P385" i="2"/>
  <c r="AL385" i="2"/>
  <c r="AD385" i="2"/>
  <c r="H385" i="2"/>
  <c r="AE385" i="2"/>
  <c r="I385" i="2"/>
  <c r="X385" i="2"/>
  <c r="AF385" i="2"/>
  <c r="J385" i="2"/>
  <c r="K385" i="2"/>
  <c r="AK385" i="2"/>
  <c r="M385" i="2"/>
  <c r="Z385" i="2"/>
  <c r="L385" i="2"/>
  <c r="AA385" i="2"/>
  <c r="O385" i="2"/>
  <c r="AG385" i="2"/>
  <c r="S385" i="2"/>
  <c r="T385" i="2"/>
  <c r="U385" i="2"/>
  <c r="V385" i="2"/>
  <c r="W385" i="2"/>
  <c r="K388" i="2"/>
  <c r="AH388" i="2"/>
  <c r="J386" i="2"/>
  <c r="AE386" i="2"/>
  <c r="J388" i="2"/>
  <c r="AG388" i="2"/>
  <c r="I386" i="2"/>
  <c r="AD386" i="2"/>
  <c r="AB381" i="2"/>
  <c r="I388" i="2"/>
  <c r="AF388" i="2"/>
  <c r="H386" i="2"/>
  <c r="Q386" i="2" s="1"/>
  <c r="AL386" i="2"/>
  <c r="H388" i="2"/>
  <c r="Q388" i="2" s="1"/>
  <c r="AE388" i="2"/>
  <c r="AM388" i="2" s="1"/>
  <c r="Y386" i="2"/>
  <c r="AG386" i="2"/>
  <c r="AM380" i="2"/>
  <c r="W388" i="2"/>
  <c r="AA386" i="2"/>
  <c r="F402" i="2"/>
  <c r="D396" i="2"/>
  <c r="E391" i="2"/>
  <c r="U391" i="2" s="1"/>
  <c r="D395" i="2"/>
  <c r="E390" i="2"/>
  <c r="D404" i="2"/>
  <c r="E399" i="2"/>
  <c r="D397" i="2"/>
  <c r="E392" i="2"/>
  <c r="D398" i="2"/>
  <c r="E393" i="2"/>
  <c r="U393" i="2" s="1"/>
  <c r="O391" i="2" l="1"/>
  <c r="AF391" i="2"/>
  <c r="Q394" i="2"/>
  <c r="O393" i="2"/>
  <c r="S393" i="2"/>
  <c r="Q385" i="2"/>
  <c r="N391" i="2"/>
  <c r="AG391" i="2"/>
  <c r="N393" i="2"/>
  <c r="AG393" i="2"/>
  <c r="AM385" i="2"/>
  <c r="M391" i="2"/>
  <c r="AE391" i="2"/>
  <c r="AM394" i="2"/>
  <c r="M393" i="2"/>
  <c r="AH393" i="2"/>
  <c r="AB385" i="2"/>
  <c r="L391" i="2"/>
  <c r="AD391" i="2"/>
  <c r="AB386" i="2"/>
  <c r="L393" i="2"/>
  <c r="AF393" i="2"/>
  <c r="K391" i="2"/>
  <c r="AL391" i="2"/>
  <c r="K393" i="2"/>
  <c r="AE393" i="2"/>
  <c r="J391" i="2"/>
  <c r="AK391" i="2"/>
  <c r="AB388" i="2"/>
  <c r="J393" i="2"/>
  <c r="AD393" i="2"/>
  <c r="H391" i="2"/>
  <c r="Q391" i="2" s="1"/>
  <c r="AJ391" i="2"/>
  <c r="F404" i="2"/>
  <c r="AI399" i="2"/>
  <c r="AJ399" i="2"/>
  <c r="AK399" i="2"/>
  <c r="AD399" i="2"/>
  <c r="AE399" i="2"/>
  <c r="AF399" i="2"/>
  <c r="AG399" i="2"/>
  <c r="AH399" i="2"/>
  <c r="AL399" i="2"/>
  <c r="S399" i="2"/>
  <c r="U399" i="2"/>
  <c r="V399" i="2"/>
  <c r="W399" i="2"/>
  <c r="X399" i="2"/>
  <c r="Y399" i="2"/>
  <c r="Z399" i="2"/>
  <c r="AA399" i="2"/>
  <c r="T399" i="2"/>
  <c r="P399" i="2"/>
  <c r="H399" i="2"/>
  <c r="I399" i="2"/>
  <c r="J399" i="2"/>
  <c r="K399" i="2"/>
  <c r="L399" i="2"/>
  <c r="O399" i="2"/>
  <c r="M399" i="2"/>
  <c r="N399" i="2"/>
  <c r="I393" i="2"/>
  <c r="AL393" i="2"/>
  <c r="AM386" i="2"/>
  <c r="S391" i="2"/>
  <c r="AI391" i="2"/>
  <c r="AM387" i="2"/>
  <c r="H393" i="2"/>
  <c r="AK393" i="2"/>
  <c r="AA391" i="2"/>
  <c r="AH391" i="2"/>
  <c r="Q387" i="2"/>
  <c r="Z393" i="2"/>
  <c r="AJ393" i="2"/>
  <c r="Z391" i="2"/>
  <c r="F401" i="2"/>
  <c r="AB394" i="2"/>
  <c r="AA393" i="2"/>
  <c r="AI393" i="2"/>
  <c r="F407" i="2"/>
  <c r="Y391" i="2"/>
  <c r="F405" i="2"/>
  <c r="Y393" i="2"/>
  <c r="F403" i="2"/>
  <c r="X391" i="2"/>
  <c r="AB387" i="2"/>
  <c r="X393" i="2"/>
  <c r="AD390" i="2"/>
  <c r="I390" i="2"/>
  <c r="AE390" i="2"/>
  <c r="J390" i="2"/>
  <c r="AF390" i="2"/>
  <c r="K390" i="2"/>
  <c r="AG390" i="2"/>
  <c r="L390" i="2"/>
  <c r="AH390" i="2"/>
  <c r="M390" i="2"/>
  <c r="AI390" i="2"/>
  <c r="P390" i="2"/>
  <c r="S390" i="2"/>
  <c r="AB390" i="2" s="1"/>
  <c r="N390" i="2"/>
  <c r="T390" i="2"/>
  <c r="O390" i="2"/>
  <c r="V390" i="2"/>
  <c r="W390" i="2"/>
  <c r="X390" i="2"/>
  <c r="Y390" i="2"/>
  <c r="H390" i="2"/>
  <c r="Q390" i="2" s="1"/>
  <c r="Z390" i="2"/>
  <c r="AL390" i="2"/>
  <c r="AJ390" i="2"/>
  <c r="AA390" i="2"/>
  <c r="AK390" i="2"/>
  <c r="U390" i="2"/>
  <c r="W391" i="2"/>
  <c r="W393" i="2"/>
  <c r="V391" i="2"/>
  <c r="V393" i="2"/>
  <c r="Y392" i="2"/>
  <c r="AH392" i="2"/>
  <c r="S392" i="2"/>
  <c r="AI392" i="2"/>
  <c r="Z392" i="2"/>
  <c r="X392" i="2"/>
  <c r="AJ392" i="2"/>
  <c r="O392" i="2"/>
  <c r="AD392" i="2"/>
  <c r="H392" i="2"/>
  <c r="AE392" i="2"/>
  <c r="I392" i="2"/>
  <c r="AF392" i="2"/>
  <c r="J392" i="2"/>
  <c r="AG392" i="2"/>
  <c r="K392" i="2"/>
  <c r="AK392" i="2"/>
  <c r="N392" i="2"/>
  <c r="AL392" i="2"/>
  <c r="L392" i="2"/>
  <c r="AA392" i="2"/>
  <c r="M392" i="2"/>
  <c r="T392" i="2"/>
  <c r="P392" i="2"/>
  <c r="U392" i="2"/>
  <c r="V392" i="2"/>
  <c r="W392" i="2"/>
  <c r="I391" i="2"/>
  <c r="D403" i="2"/>
  <c r="E398" i="2"/>
  <c r="W398" i="2" s="1"/>
  <c r="D402" i="2"/>
  <c r="E397" i="2"/>
  <c r="D409" i="2"/>
  <c r="E404" i="2"/>
  <c r="D400" i="2"/>
  <c r="E395" i="2"/>
  <c r="D401" i="2"/>
  <c r="E396" i="2"/>
  <c r="AH396" i="2" s="1"/>
  <c r="M396" i="2" l="1"/>
  <c r="H398" i="2"/>
  <c r="U398" i="2"/>
  <c r="K396" i="2"/>
  <c r="AF396" i="2"/>
  <c r="AM393" i="2"/>
  <c r="AG396" i="2"/>
  <c r="P398" i="2"/>
  <c r="AL398" i="2"/>
  <c r="V396" i="2"/>
  <c r="AE396" i="2"/>
  <c r="O398" i="2"/>
  <c r="AK398" i="2"/>
  <c r="U396" i="2"/>
  <c r="AD396" i="2"/>
  <c r="Q392" i="2"/>
  <c r="N398" i="2"/>
  <c r="AJ398" i="2"/>
  <c r="T396" i="2"/>
  <c r="F406" i="2"/>
  <c r="S401" i="2"/>
  <c r="AB399" i="2"/>
  <c r="J398" i="2"/>
  <c r="AM392" i="2"/>
  <c r="M398" i="2"/>
  <c r="AI398" i="2"/>
  <c r="F412" i="2"/>
  <c r="S396" i="2"/>
  <c r="L398" i="2"/>
  <c r="AH398" i="2"/>
  <c r="AA396" i="2"/>
  <c r="K398" i="2"/>
  <c r="AG398" i="2"/>
  <c r="Z396" i="2"/>
  <c r="I398" i="2"/>
  <c r="AF398" i="2"/>
  <c r="F410" i="2"/>
  <c r="Y396" i="2"/>
  <c r="T398" i="2"/>
  <c r="AE398" i="2"/>
  <c r="L396" i="2"/>
  <c r="X396" i="2"/>
  <c r="S398" i="2"/>
  <c r="AD398" i="2"/>
  <c r="I396" i="2"/>
  <c r="W396" i="2"/>
  <c r="Q399" i="2"/>
  <c r="AM399" i="2"/>
  <c r="AB392" i="2"/>
  <c r="AA398" i="2"/>
  <c r="F408" i="2"/>
  <c r="AA403" i="2"/>
  <c r="H396" i="2"/>
  <c r="AL396" i="2"/>
  <c r="AB393" i="2"/>
  <c r="AM390" i="2"/>
  <c r="Z398" i="2"/>
  <c r="J396" i="2"/>
  <c r="AK396" i="2"/>
  <c r="Q393" i="2"/>
  <c r="Y398" i="2"/>
  <c r="P396" i="2"/>
  <c r="AJ396" i="2"/>
  <c r="AM391" i="2"/>
  <c r="V398" i="2"/>
  <c r="X398" i="2"/>
  <c r="O396" i="2"/>
  <c r="AI396" i="2"/>
  <c r="F409" i="2"/>
  <c r="AL404" i="2"/>
  <c r="AH404" i="2"/>
  <c r="AI404" i="2"/>
  <c r="AJ404" i="2"/>
  <c r="AK404" i="2"/>
  <c r="AD404" i="2"/>
  <c r="AE404" i="2"/>
  <c r="AG404" i="2"/>
  <c r="AF404" i="2"/>
  <c r="S404" i="2"/>
  <c r="T404" i="2"/>
  <c r="U404" i="2"/>
  <c r="V404" i="2"/>
  <c r="X404" i="2"/>
  <c r="Y404" i="2"/>
  <c r="Z404" i="2"/>
  <c r="AA404" i="2"/>
  <c r="W404" i="2"/>
  <c r="H404" i="2"/>
  <c r="I404" i="2"/>
  <c r="J404" i="2"/>
  <c r="K404" i="2"/>
  <c r="L404" i="2"/>
  <c r="M404" i="2"/>
  <c r="N404" i="2"/>
  <c r="O404" i="2"/>
  <c r="P404" i="2"/>
  <c r="U395" i="2"/>
  <c r="V395" i="2"/>
  <c r="P395" i="2"/>
  <c r="W395" i="2"/>
  <c r="T395" i="2"/>
  <c r="Y395" i="2"/>
  <c r="Z395" i="2"/>
  <c r="AJ395" i="2"/>
  <c r="AA395" i="2"/>
  <c r="AK395" i="2"/>
  <c r="X395" i="2"/>
  <c r="AL395" i="2"/>
  <c r="H395" i="2"/>
  <c r="AD395" i="2"/>
  <c r="I395" i="2"/>
  <c r="AE395" i="2"/>
  <c r="J395" i="2"/>
  <c r="AF395" i="2"/>
  <c r="K395" i="2"/>
  <c r="AG395" i="2"/>
  <c r="L395" i="2"/>
  <c r="AI395" i="2"/>
  <c r="M395" i="2"/>
  <c r="AH395" i="2"/>
  <c r="N395" i="2"/>
  <c r="S395" i="2"/>
  <c r="O395" i="2"/>
  <c r="U397" i="2"/>
  <c r="W397" i="2"/>
  <c r="AD397" i="2"/>
  <c r="Y397" i="2"/>
  <c r="AA397" i="2"/>
  <c r="X397" i="2"/>
  <c r="N397" i="2"/>
  <c r="Z397" i="2"/>
  <c r="P397" i="2"/>
  <c r="AK397" i="2"/>
  <c r="AL397" i="2"/>
  <c r="V397" i="2"/>
  <c r="H397" i="2"/>
  <c r="AE397" i="2"/>
  <c r="I397" i="2"/>
  <c r="AI397" i="2"/>
  <c r="O397" i="2"/>
  <c r="T397" i="2"/>
  <c r="AF397" i="2"/>
  <c r="J397" i="2"/>
  <c r="AH397" i="2"/>
  <c r="L397" i="2"/>
  <c r="AG397" i="2"/>
  <c r="K397" i="2"/>
  <c r="AJ397" i="2"/>
  <c r="M397" i="2"/>
  <c r="S397" i="2"/>
  <c r="AB397" i="2" s="1"/>
  <c r="N396" i="2"/>
  <c r="AB391" i="2"/>
  <c r="D406" i="2"/>
  <c r="E401" i="2"/>
  <c r="T401" i="2" s="1"/>
  <c r="D405" i="2"/>
  <c r="E400" i="2"/>
  <c r="D414" i="2"/>
  <c r="E409" i="2"/>
  <c r="D407" i="2"/>
  <c r="E402" i="2"/>
  <c r="D408" i="2"/>
  <c r="E403" i="2"/>
  <c r="S403" i="2" s="1"/>
  <c r="F414" i="2" l="1"/>
  <c r="AD409" i="2"/>
  <c r="AE409" i="2"/>
  <c r="AF409" i="2"/>
  <c r="AG409" i="2"/>
  <c r="AH409" i="2"/>
  <c r="AI409" i="2"/>
  <c r="AJ409" i="2"/>
  <c r="AK409" i="2"/>
  <c r="AL409" i="2"/>
  <c r="S409" i="2"/>
  <c r="T409" i="2"/>
  <c r="U409" i="2"/>
  <c r="V409" i="2"/>
  <c r="W409" i="2"/>
  <c r="X409" i="2"/>
  <c r="Y409" i="2"/>
  <c r="AA409" i="2"/>
  <c r="Z409" i="2"/>
  <c r="H409" i="2"/>
  <c r="I409" i="2"/>
  <c r="J409" i="2"/>
  <c r="K409" i="2"/>
  <c r="L409" i="2"/>
  <c r="M409" i="2"/>
  <c r="N409" i="2"/>
  <c r="O409" i="2"/>
  <c r="P409" i="2"/>
  <c r="Q396" i="2"/>
  <c r="Z403" i="2"/>
  <c r="O401" i="2"/>
  <c r="AA401" i="2"/>
  <c r="AM396" i="2"/>
  <c r="M403" i="2"/>
  <c r="Y403" i="2"/>
  <c r="L401" i="2"/>
  <c r="Z401" i="2"/>
  <c r="J403" i="2"/>
  <c r="X403" i="2"/>
  <c r="K401" i="2"/>
  <c r="AL401" i="2"/>
  <c r="I403" i="2"/>
  <c r="AL403" i="2"/>
  <c r="AM398" i="2"/>
  <c r="M401" i="2"/>
  <c r="AK401" i="2"/>
  <c r="K403" i="2"/>
  <c r="AK403" i="2"/>
  <c r="AB398" i="2"/>
  <c r="J401" i="2"/>
  <c r="AJ401" i="2"/>
  <c r="H403" i="2"/>
  <c r="AJ403" i="2"/>
  <c r="F415" i="2"/>
  <c r="I401" i="2"/>
  <c r="AF401" i="2"/>
  <c r="AL402" i="2"/>
  <c r="K402" i="2"/>
  <c r="AD402" i="2"/>
  <c r="L402" i="2"/>
  <c r="AF402" i="2"/>
  <c r="M402" i="2"/>
  <c r="AE402" i="2"/>
  <c r="N402" i="2"/>
  <c r="S402" i="2"/>
  <c r="O402" i="2"/>
  <c r="T402" i="2"/>
  <c r="P402" i="2"/>
  <c r="U402" i="2"/>
  <c r="V402" i="2"/>
  <c r="W402" i="2"/>
  <c r="X402" i="2"/>
  <c r="Z402" i="2"/>
  <c r="AK402" i="2"/>
  <c r="AG402" i="2"/>
  <c r="AA402" i="2"/>
  <c r="AH402" i="2"/>
  <c r="Y402" i="2"/>
  <c r="AI402" i="2"/>
  <c r="H402" i="2"/>
  <c r="J402" i="2"/>
  <c r="AJ402" i="2"/>
  <c r="I402" i="2"/>
  <c r="AB404" i="2"/>
  <c r="P403" i="2"/>
  <c r="AI403" i="2"/>
  <c r="H401" i="2"/>
  <c r="AE401" i="2"/>
  <c r="O403" i="2"/>
  <c r="AH403" i="2"/>
  <c r="P401" i="2"/>
  <c r="AD401" i="2"/>
  <c r="Q395" i="2"/>
  <c r="N403" i="2"/>
  <c r="AD403" i="2"/>
  <c r="N401" i="2"/>
  <c r="AI401" i="2"/>
  <c r="AD400" i="2"/>
  <c r="O400" i="2"/>
  <c r="N400" i="2"/>
  <c r="S400" i="2"/>
  <c r="P400" i="2"/>
  <c r="T400" i="2"/>
  <c r="H400" i="2"/>
  <c r="AE400" i="2"/>
  <c r="U400" i="2"/>
  <c r="V400" i="2"/>
  <c r="W400" i="2"/>
  <c r="X400" i="2"/>
  <c r="Y400" i="2"/>
  <c r="AF400" i="2"/>
  <c r="Z400" i="2"/>
  <c r="AG400" i="2"/>
  <c r="AA400" i="2"/>
  <c r="AH400" i="2"/>
  <c r="I400" i="2"/>
  <c r="AI400" i="2"/>
  <c r="J400" i="2"/>
  <c r="AJ400" i="2"/>
  <c r="K400" i="2"/>
  <c r="AK400" i="2"/>
  <c r="L400" i="2"/>
  <c r="AL400" i="2"/>
  <c r="M400" i="2"/>
  <c r="L403" i="2"/>
  <c r="AG403" i="2"/>
  <c r="Y401" i="2"/>
  <c r="AH401" i="2"/>
  <c r="AM395" i="2"/>
  <c r="AM404" i="2"/>
  <c r="W403" i="2"/>
  <c r="AF403" i="2"/>
  <c r="F417" i="2"/>
  <c r="X401" i="2"/>
  <c r="AG401" i="2"/>
  <c r="AB395" i="2"/>
  <c r="V403" i="2"/>
  <c r="AE403" i="2"/>
  <c r="W401" i="2"/>
  <c r="F411" i="2"/>
  <c r="V406" i="2"/>
  <c r="I406" i="2"/>
  <c r="U403" i="2"/>
  <c r="F413" i="2"/>
  <c r="V401" i="2"/>
  <c r="AM397" i="2"/>
  <c r="Q397" i="2"/>
  <c r="Q404" i="2"/>
  <c r="T403" i="2"/>
  <c r="AB403" i="2" s="1"/>
  <c r="U401" i="2"/>
  <c r="AB401" i="2" s="1"/>
  <c r="Q398" i="2"/>
  <c r="AB396" i="2"/>
  <c r="D412" i="2"/>
  <c r="E407" i="2"/>
  <c r="D413" i="2"/>
  <c r="E408" i="2"/>
  <c r="Y408" i="2" s="1"/>
  <c r="D419" i="2"/>
  <c r="E414" i="2"/>
  <c r="D410" i="2"/>
  <c r="E405" i="2"/>
  <c r="D411" i="2"/>
  <c r="E406" i="2"/>
  <c r="W406" i="2" s="1"/>
  <c r="W408" i="2" l="1"/>
  <c r="O406" i="2"/>
  <c r="T406" i="2"/>
  <c r="AM400" i="2"/>
  <c r="N406" i="2"/>
  <c r="S406" i="2"/>
  <c r="AB402" i="2"/>
  <c r="X408" i="2"/>
  <c r="P406" i="2"/>
  <c r="AF406" i="2"/>
  <c r="Q402" i="2"/>
  <c r="AB409" i="2"/>
  <c r="AJ405" i="2"/>
  <c r="O405" i="2"/>
  <c r="AK405" i="2"/>
  <c r="P405" i="2"/>
  <c r="AL405" i="2"/>
  <c r="I405" i="2"/>
  <c r="V405" i="2"/>
  <c r="H405" i="2"/>
  <c r="W405" i="2"/>
  <c r="K405" i="2"/>
  <c r="X405" i="2"/>
  <c r="Y405" i="2"/>
  <c r="Z405" i="2"/>
  <c r="AA405" i="2"/>
  <c r="N405" i="2"/>
  <c r="S405" i="2"/>
  <c r="AD405" i="2"/>
  <c r="T405" i="2"/>
  <c r="AE405" i="2"/>
  <c r="U405" i="2"/>
  <c r="AF405" i="2"/>
  <c r="J405" i="2"/>
  <c r="AG405" i="2"/>
  <c r="L405" i="2"/>
  <c r="AI405" i="2"/>
  <c r="AH405" i="2"/>
  <c r="M405" i="2"/>
  <c r="T408" i="2"/>
  <c r="M406" i="2"/>
  <c r="AG406" i="2"/>
  <c r="AM403" i="2"/>
  <c r="P408" i="2"/>
  <c r="AA408" i="2"/>
  <c r="L406" i="2"/>
  <c r="AE406" i="2"/>
  <c r="V408" i="2"/>
  <c r="L408" i="2"/>
  <c r="AF408" i="2"/>
  <c r="K406" i="2"/>
  <c r="AD406" i="2"/>
  <c r="U408" i="2"/>
  <c r="M408" i="2"/>
  <c r="N408" i="2"/>
  <c r="AG408" i="2"/>
  <c r="J406" i="2"/>
  <c r="AL406" i="2"/>
  <c r="AM401" i="2"/>
  <c r="AM402" i="2"/>
  <c r="F420" i="2"/>
  <c r="AE408" i="2"/>
  <c r="H406" i="2"/>
  <c r="Q406" i="2" s="1"/>
  <c r="AH406" i="2"/>
  <c r="AI406" i="2"/>
  <c r="AK406" i="2"/>
  <c r="Q403" i="2"/>
  <c r="Q409" i="2"/>
  <c r="J408" i="2"/>
  <c r="AL408" i="2"/>
  <c r="AK408" i="2"/>
  <c r="AA406" i="2"/>
  <c r="AJ406" i="2"/>
  <c r="Q400" i="2"/>
  <c r="V407" i="2"/>
  <c r="W407" i="2"/>
  <c r="X407" i="2"/>
  <c r="Y407" i="2"/>
  <c r="Z407" i="2"/>
  <c r="AD407" i="2"/>
  <c r="AA407" i="2"/>
  <c r="AE407" i="2"/>
  <c r="S407" i="2"/>
  <c r="U407" i="2"/>
  <c r="AF407" i="2"/>
  <c r="H407" i="2"/>
  <c r="AG407" i="2"/>
  <c r="J407" i="2"/>
  <c r="AH407" i="2"/>
  <c r="K407" i="2"/>
  <c r="AI407" i="2"/>
  <c r="L407" i="2"/>
  <c r="I407" i="2"/>
  <c r="AJ407" i="2"/>
  <c r="M407" i="2"/>
  <c r="AK407" i="2"/>
  <c r="N407" i="2"/>
  <c r="AL407" i="2"/>
  <c r="O407" i="2"/>
  <c r="T407" i="2"/>
  <c r="P407" i="2"/>
  <c r="U406" i="2"/>
  <c r="AJ408" i="2"/>
  <c r="Z406" i="2"/>
  <c r="F416" i="2"/>
  <c r="U411" i="2"/>
  <c r="Q401" i="2"/>
  <c r="AM409" i="2"/>
  <c r="H408" i="2"/>
  <c r="Z408" i="2"/>
  <c r="AI408" i="2"/>
  <c r="Y406" i="2"/>
  <c r="F419" i="2"/>
  <c r="AI414" i="2"/>
  <c r="AJ414" i="2"/>
  <c r="AK414" i="2"/>
  <c r="AL414" i="2"/>
  <c r="AD414" i="2"/>
  <c r="AE414" i="2"/>
  <c r="AF414" i="2"/>
  <c r="AH414" i="2"/>
  <c r="AG414" i="2"/>
  <c r="U414" i="2"/>
  <c r="V414" i="2"/>
  <c r="W414" i="2"/>
  <c r="X414" i="2"/>
  <c r="Y414" i="2"/>
  <c r="Z414" i="2"/>
  <c r="AA414" i="2"/>
  <c r="S414" i="2"/>
  <c r="T414" i="2"/>
  <c r="I414" i="2"/>
  <c r="K414" i="2"/>
  <c r="L414" i="2"/>
  <c r="M414" i="2"/>
  <c r="N414" i="2"/>
  <c r="O414" i="2"/>
  <c r="P414" i="2"/>
  <c r="H414" i="2"/>
  <c r="Q414" i="2" s="1"/>
  <c r="J414" i="2"/>
  <c r="AD408" i="2"/>
  <c r="O408" i="2"/>
  <c r="S408" i="2"/>
  <c r="AH408" i="2"/>
  <c r="X406" i="2"/>
  <c r="F422" i="2"/>
  <c r="AB400" i="2"/>
  <c r="K408" i="2"/>
  <c r="I408" i="2"/>
  <c r="F418" i="2"/>
  <c r="AK413" i="2"/>
  <c r="AD413" i="2"/>
  <c r="AH413" i="2"/>
  <c r="AI413" i="2"/>
  <c r="AJ413" i="2"/>
  <c r="AL413" i="2"/>
  <c r="S413" i="2"/>
  <c r="X413" i="2"/>
  <c r="Y413" i="2"/>
  <c r="Z413" i="2"/>
  <c r="AA413" i="2"/>
  <c r="V413" i="2"/>
  <c r="I413" i="2"/>
  <c r="J413" i="2"/>
  <c r="K413" i="2"/>
  <c r="L413" i="2"/>
  <c r="M413" i="2"/>
  <c r="N413" i="2"/>
  <c r="O413" i="2"/>
  <c r="D424" i="2"/>
  <c r="E419" i="2"/>
  <c r="D416" i="2"/>
  <c r="E411" i="2"/>
  <c r="V411" i="2" s="1"/>
  <c r="D415" i="2"/>
  <c r="E410" i="2"/>
  <c r="D418" i="2"/>
  <c r="E413" i="2"/>
  <c r="T413" i="2" s="1"/>
  <c r="D417" i="2"/>
  <c r="E412" i="2"/>
  <c r="P411" i="2" l="1"/>
  <c r="T411" i="2"/>
  <c r="O411" i="2"/>
  <c r="S411" i="2"/>
  <c r="AB407" i="2"/>
  <c r="N411" i="2"/>
  <c r="AL411" i="2"/>
  <c r="F425" i="2"/>
  <c r="AM405" i="2"/>
  <c r="M411" i="2"/>
  <c r="AK411" i="2"/>
  <c r="AB405" i="2"/>
  <c r="AG413" i="2"/>
  <c r="AM414" i="2"/>
  <c r="L411" i="2"/>
  <c r="AJ411" i="2"/>
  <c r="AM407" i="2"/>
  <c r="AF413" i="2"/>
  <c r="K411" i="2"/>
  <c r="AI411" i="2"/>
  <c r="S412" i="2"/>
  <c r="T412" i="2"/>
  <c r="O412" i="2"/>
  <c r="AD412" i="2"/>
  <c r="U412" i="2"/>
  <c r="AF412" i="2"/>
  <c r="AE412" i="2"/>
  <c r="V412" i="2"/>
  <c r="AJ412" i="2"/>
  <c r="K412" i="2"/>
  <c r="AK412" i="2"/>
  <c r="M412" i="2"/>
  <c r="AL412" i="2"/>
  <c r="N412" i="2"/>
  <c r="AG412" i="2"/>
  <c r="P412" i="2"/>
  <c r="AI412" i="2"/>
  <c r="J412" i="2"/>
  <c r="AH412" i="2"/>
  <c r="H412" i="2"/>
  <c r="W412" i="2"/>
  <c r="I412" i="2"/>
  <c r="X412" i="2"/>
  <c r="L412" i="2"/>
  <c r="AA412" i="2"/>
  <c r="Y412" i="2"/>
  <c r="Z412" i="2"/>
  <c r="H413" i="2"/>
  <c r="AE413" i="2"/>
  <c r="J411" i="2"/>
  <c r="AH411" i="2"/>
  <c r="I411" i="2"/>
  <c r="AG411" i="2"/>
  <c r="F427" i="2"/>
  <c r="AB414" i="2"/>
  <c r="H411" i="2"/>
  <c r="AF411" i="2"/>
  <c r="F423" i="2"/>
  <c r="X418" i="2"/>
  <c r="F424" i="2"/>
  <c r="AE419" i="2"/>
  <c r="AD419" i="2"/>
  <c r="AF419" i="2"/>
  <c r="AG419" i="2"/>
  <c r="AH419" i="2"/>
  <c r="AI419" i="2"/>
  <c r="AJ419" i="2"/>
  <c r="AK419" i="2"/>
  <c r="AL419" i="2"/>
  <c r="X419" i="2"/>
  <c r="Y419" i="2"/>
  <c r="Z419" i="2"/>
  <c r="AA419" i="2"/>
  <c r="S419" i="2"/>
  <c r="T419" i="2"/>
  <c r="U419" i="2"/>
  <c r="V419" i="2"/>
  <c r="W419" i="2"/>
  <c r="L419" i="2"/>
  <c r="N419" i="2"/>
  <c r="O419" i="2"/>
  <c r="P419" i="2"/>
  <c r="H419" i="2"/>
  <c r="K419" i="2"/>
  <c r="I419" i="2"/>
  <c r="J419" i="2"/>
  <c r="M419" i="2"/>
  <c r="X411" i="2"/>
  <c r="AE411" i="2"/>
  <c r="AB406" i="2"/>
  <c r="AA411" i="2"/>
  <c r="AD411" i="2"/>
  <c r="AH410" i="2"/>
  <c r="J410" i="2"/>
  <c r="Y410" i="2"/>
  <c r="K410" i="2"/>
  <c r="Z410" i="2"/>
  <c r="N410" i="2"/>
  <c r="L410" i="2"/>
  <c r="AA410" i="2"/>
  <c r="S410" i="2"/>
  <c r="T410" i="2"/>
  <c r="U410" i="2"/>
  <c r="AI410" i="2"/>
  <c r="V410" i="2"/>
  <c r="AF410" i="2"/>
  <c r="W410" i="2"/>
  <c r="AG410" i="2"/>
  <c r="X410" i="2"/>
  <c r="AJ410" i="2"/>
  <c r="M410" i="2"/>
  <c r="AK410" i="2"/>
  <c r="O410" i="2"/>
  <c r="AL410" i="2"/>
  <c r="P410" i="2"/>
  <c r="AD410" i="2"/>
  <c r="H410" i="2"/>
  <c r="AE410" i="2"/>
  <c r="I410" i="2"/>
  <c r="AB408" i="2"/>
  <c r="Z411" i="2"/>
  <c r="F421" i="2"/>
  <c r="AI416" i="2"/>
  <c r="AK416" i="2"/>
  <c r="AL416" i="2"/>
  <c r="AD416" i="2"/>
  <c r="U416" i="2"/>
  <c r="W416" i="2"/>
  <c r="X416" i="2"/>
  <c r="AA416" i="2"/>
  <c r="I416" i="2"/>
  <c r="J416" i="2"/>
  <c r="K416" i="2"/>
  <c r="L416" i="2"/>
  <c r="P416" i="2"/>
  <c r="H416" i="2"/>
  <c r="AM406" i="2"/>
  <c r="Q405" i="2"/>
  <c r="W413" i="2"/>
  <c r="AB413" i="2" s="1"/>
  <c r="Y411" i="2"/>
  <c r="U413" i="2"/>
  <c r="AM408" i="2"/>
  <c r="Q408" i="2"/>
  <c r="W411" i="2"/>
  <c r="AM413" i="2"/>
  <c r="P413" i="2"/>
  <c r="Q407" i="2"/>
  <c r="D423" i="2"/>
  <c r="E418" i="2"/>
  <c r="AG418" i="2" s="1"/>
  <c r="D420" i="2"/>
  <c r="E415" i="2"/>
  <c r="D421" i="2"/>
  <c r="E416" i="2"/>
  <c r="AE416" i="2" s="1"/>
  <c r="D422" i="2"/>
  <c r="E417" i="2"/>
  <c r="D429" i="2"/>
  <c r="E424" i="2"/>
  <c r="Z418" i="2" l="1"/>
  <c r="F428" i="2"/>
  <c r="AB412" i="2"/>
  <c r="AM419" i="2"/>
  <c r="W418" i="2"/>
  <c r="Q411" i="2"/>
  <c r="AJ416" i="2"/>
  <c r="V418" i="2"/>
  <c r="AM411" i="2"/>
  <c r="F429" i="2"/>
  <c r="AH424" i="2"/>
  <c r="AD424" i="2"/>
  <c r="AM424" i="2" s="1"/>
  <c r="AE424" i="2"/>
  <c r="AF424" i="2"/>
  <c r="AG424" i="2"/>
  <c r="AI424" i="2"/>
  <c r="AJ424" i="2"/>
  <c r="AK424" i="2"/>
  <c r="AL424" i="2"/>
  <c r="AA424" i="2"/>
  <c r="T424" i="2"/>
  <c r="U424" i="2"/>
  <c r="V424" i="2"/>
  <c r="W424" i="2"/>
  <c r="X424" i="2"/>
  <c r="Y424" i="2"/>
  <c r="S424" i="2"/>
  <c r="Z424" i="2"/>
  <c r="O424" i="2"/>
  <c r="H424" i="2"/>
  <c r="I424" i="2"/>
  <c r="J424" i="2"/>
  <c r="K424" i="2"/>
  <c r="N424" i="2"/>
  <c r="L424" i="2"/>
  <c r="M424" i="2"/>
  <c r="P424" i="2"/>
  <c r="U418" i="2"/>
  <c r="Z416" i="2"/>
  <c r="AH416" i="2"/>
  <c r="P418" i="2"/>
  <c r="T418" i="2"/>
  <c r="Q413" i="2"/>
  <c r="Y416" i="2"/>
  <c r="F426" i="2"/>
  <c r="AJ421" i="2"/>
  <c r="O421" i="2"/>
  <c r="AB419" i="2"/>
  <c r="O418" i="2"/>
  <c r="S418" i="2"/>
  <c r="N418" i="2"/>
  <c r="AE418" i="2"/>
  <c r="M418" i="2"/>
  <c r="AF418" i="2"/>
  <c r="F430" i="2"/>
  <c r="V416" i="2"/>
  <c r="L418" i="2"/>
  <c r="AD418" i="2"/>
  <c r="K418" i="2"/>
  <c r="AL418" i="2"/>
  <c r="Z417" i="2"/>
  <c r="O417" i="2"/>
  <c r="AA417" i="2"/>
  <c r="K417" i="2"/>
  <c r="S417" i="2"/>
  <c r="AG417" i="2"/>
  <c r="T417" i="2"/>
  <c r="U417" i="2"/>
  <c r="X417" i="2"/>
  <c r="V417" i="2"/>
  <c r="W417" i="2"/>
  <c r="L417" i="2"/>
  <c r="AD417" i="2"/>
  <c r="Y417" i="2"/>
  <c r="AE417" i="2"/>
  <c r="N417" i="2"/>
  <c r="AF417" i="2"/>
  <c r="P417" i="2"/>
  <c r="AH417" i="2"/>
  <c r="H417" i="2"/>
  <c r="AI417" i="2"/>
  <c r="I417" i="2"/>
  <c r="AL417" i="2"/>
  <c r="AJ417" i="2"/>
  <c r="J417" i="2"/>
  <c r="AK417" i="2"/>
  <c r="M417" i="2"/>
  <c r="Q416" i="2"/>
  <c r="T416" i="2"/>
  <c r="AB410" i="2"/>
  <c r="J418" i="2"/>
  <c r="AK418" i="2"/>
  <c r="I418" i="2"/>
  <c r="AJ418" i="2"/>
  <c r="AB411" i="2"/>
  <c r="Q419" i="2"/>
  <c r="H418" i="2"/>
  <c r="AI418" i="2"/>
  <c r="Q412" i="2"/>
  <c r="AM412" i="2"/>
  <c r="Q410" i="2"/>
  <c r="S416" i="2"/>
  <c r="O416" i="2"/>
  <c r="AF416" i="2"/>
  <c r="AM416" i="2" s="1"/>
  <c r="N416" i="2"/>
  <c r="AG416" i="2"/>
  <c r="Y418" i="2"/>
  <c r="AH418" i="2"/>
  <c r="AF415" i="2"/>
  <c r="H415" i="2"/>
  <c r="AG415" i="2"/>
  <c r="I415" i="2"/>
  <c r="AH415" i="2"/>
  <c r="J415" i="2"/>
  <c r="AJ415" i="2"/>
  <c r="K415" i="2"/>
  <c r="AK415" i="2"/>
  <c r="L415" i="2"/>
  <c r="AL415" i="2"/>
  <c r="O415" i="2"/>
  <c r="S415" i="2"/>
  <c r="M415" i="2"/>
  <c r="P415" i="2"/>
  <c r="U415" i="2"/>
  <c r="N415" i="2"/>
  <c r="V415" i="2"/>
  <c r="W415" i="2"/>
  <c r="X415" i="2"/>
  <c r="Y415" i="2"/>
  <c r="Z415" i="2"/>
  <c r="AE415" i="2"/>
  <c r="AI415" i="2"/>
  <c r="T415" i="2"/>
  <c r="AD415" i="2"/>
  <c r="AM415" i="2" s="1"/>
  <c r="AA415" i="2"/>
  <c r="AM410" i="2"/>
  <c r="M416" i="2"/>
  <c r="AA418" i="2"/>
  <c r="F432" i="2"/>
  <c r="D434" i="2"/>
  <c r="E429" i="2"/>
  <c r="D427" i="2"/>
  <c r="E422" i="2"/>
  <c r="D426" i="2"/>
  <c r="E421" i="2"/>
  <c r="AK421" i="2" s="1"/>
  <c r="D425" i="2"/>
  <c r="E420" i="2"/>
  <c r="D428" i="2"/>
  <c r="E423" i="2"/>
  <c r="X423" i="2" s="1"/>
  <c r="N421" i="2" l="1"/>
  <c r="AI421" i="2"/>
  <c r="V423" i="2"/>
  <c r="Q415" i="2"/>
  <c r="M421" i="2"/>
  <c r="AH421" i="2"/>
  <c r="I423" i="2"/>
  <c r="U423" i="2"/>
  <c r="AD420" i="2"/>
  <c r="N420" i="2"/>
  <c r="S420" i="2"/>
  <c r="O420" i="2"/>
  <c r="T420" i="2"/>
  <c r="P420" i="2"/>
  <c r="U420" i="2"/>
  <c r="V420" i="2"/>
  <c r="X420" i="2"/>
  <c r="Y420" i="2"/>
  <c r="Z420" i="2"/>
  <c r="AL420" i="2"/>
  <c r="AA420" i="2"/>
  <c r="AF420" i="2"/>
  <c r="W420" i="2"/>
  <c r="AG420" i="2"/>
  <c r="H420" i="2"/>
  <c r="AH420" i="2"/>
  <c r="I420" i="2"/>
  <c r="AK420" i="2"/>
  <c r="AI420" i="2"/>
  <c r="J420" i="2"/>
  <c r="L420" i="2"/>
  <c r="AJ420" i="2"/>
  <c r="K420" i="2"/>
  <c r="AE420" i="2"/>
  <c r="M420" i="2"/>
  <c r="L421" i="2"/>
  <c r="AG421" i="2"/>
  <c r="P423" i="2"/>
  <c r="T423" i="2"/>
  <c r="W423" i="2"/>
  <c r="F435" i="2"/>
  <c r="J421" i="2"/>
  <c r="AF421" i="2"/>
  <c r="O423" i="2"/>
  <c r="AK423" i="2"/>
  <c r="F437" i="2"/>
  <c r="U421" i="2"/>
  <c r="AE421" i="2"/>
  <c r="N423" i="2"/>
  <c r="AL423" i="2"/>
  <c r="Z422" i="2"/>
  <c r="AJ422" i="2"/>
  <c r="AA422" i="2"/>
  <c r="AE422" i="2"/>
  <c r="U422" i="2"/>
  <c r="AF422" i="2"/>
  <c r="H422" i="2"/>
  <c r="AG422" i="2"/>
  <c r="I422" i="2"/>
  <c r="AH422" i="2"/>
  <c r="J422" i="2"/>
  <c r="AI422" i="2"/>
  <c r="K422" i="2"/>
  <c r="AK422" i="2"/>
  <c r="L422" i="2"/>
  <c r="AL422" i="2"/>
  <c r="M422" i="2"/>
  <c r="AD422" i="2"/>
  <c r="P422" i="2"/>
  <c r="S422" i="2"/>
  <c r="N422" i="2"/>
  <c r="T422" i="2"/>
  <c r="O422" i="2"/>
  <c r="V422" i="2"/>
  <c r="W422" i="2"/>
  <c r="X422" i="2"/>
  <c r="Y422" i="2"/>
  <c r="AM418" i="2"/>
  <c r="T421" i="2"/>
  <c r="AD421" i="2"/>
  <c r="Q424" i="2"/>
  <c r="M423" i="2"/>
  <c r="AJ423" i="2"/>
  <c r="AB415" i="2"/>
  <c r="AM417" i="2"/>
  <c r="S421" i="2"/>
  <c r="F431" i="2"/>
  <c r="AE426" i="2"/>
  <c r="M426" i="2"/>
  <c r="L423" i="2"/>
  <c r="AI423" i="2"/>
  <c r="AA421" i="2"/>
  <c r="K423" i="2"/>
  <c r="AH423" i="2"/>
  <c r="AB418" i="2"/>
  <c r="Z421" i="2"/>
  <c r="AB424" i="2"/>
  <c r="J423" i="2"/>
  <c r="AG423" i="2"/>
  <c r="Q417" i="2"/>
  <c r="AB416" i="2"/>
  <c r="Y421" i="2"/>
  <c r="F434" i="2"/>
  <c r="AJ429" i="2"/>
  <c r="AK429" i="2"/>
  <c r="AL429" i="2"/>
  <c r="AD429" i="2"/>
  <c r="AE429" i="2"/>
  <c r="AF429" i="2"/>
  <c r="AG429" i="2"/>
  <c r="AI429" i="2"/>
  <c r="AH429" i="2"/>
  <c r="S429" i="2"/>
  <c r="AB429" i="2" s="1"/>
  <c r="T429" i="2"/>
  <c r="U429" i="2"/>
  <c r="W429" i="2"/>
  <c r="X429" i="2"/>
  <c r="Y429" i="2"/>
  <c r="Z429" i="2"/>
  <c r="AA429" i="2"/>
  <c r="V429" i="2"/>
  <c r="H429" i="2"/>
  <c r="I429" i="2"/>
  <c r="J429" i="2"/>
  <c r="K429" i="2"/>
  <c r="L429" i="2"/>
  <c r="M429" i="2"/>
  <c r="N429" i="2"/>
  <c r="O429" i="2"/>
  <c r="P429" i="2"/>
  <c r="H423" i="2"/>
  <c r="AF423" i="2"/>
  <c r="X421" i="2"/>
  <c r="S423" i="2"/>
  <c r="AE423" i="2"/>
  <c r="K421" i="2"/>
  <c r="W421" i="2"/>
  <c r="AA423" i="2"/>
  <c r="AD423" i="2"/>
  <c r="H421" i="2"/>
  <c r="V421" i="2"/>
  <c r="Z423" i="2"/>
  <c r="F433" i="2"/>
  <c r="AE428" i="2"/>
  <c r="W428" i="2"/>
  <c r="V428" i="2"/>
  <c r="I428" i="2"/>
  <c r="I421" i="2"/>
  <c r="AL421" i="2"/>
  <c r="Y423" i="2"/>
  <c r="Q418" i="2"/>
  <c r="AB417" i="2"/>
  <c r="P421" i="2"/>
  <c r="D430" i="2"/>
  <c r="E425" i="2"/>
  <c r="D431" i="2"/>
  <c r="E426" i="2"/>
  <c r="AG426" i="2" s="1"/>
  <c r="D432" i="2"/>
  <c r="E427" i="2"/>
  <c r="D433" i="2"/>
  <c r="E428" i="2"/>
  <c r="AF428" i="2" s="1"/>
  <c r="D439" i="2"/>
  <c r="E434" i="2"/>
  <c r="U428" i="2" l="1"/>
  <c r="AD428" i="2"/>
  <c r="X426" i="2"/>
  <c r="AD426" i="2"/>
  <c r="Q422" i="2"/>
  <c r="F438" i="2"/>
  <c r="AD433" i="2"/>
  <c r="Z433" i="2"/>
  <c r="K433" i="2"/>
  <c r="L433" i="2"/>
  <c r="W426" i="2"/>
  <c r="AF426" i="2"/>
  <c r="V426" i="2"/>
  <c r="F436" i="2"/>
  <c r="S431" i="2"/>
  <c r="U431" i="2"/>
  <c r="M431" i="2"/>
  <c r="N431" i="2"/>
  <c r="AA428" i="2"/>
  <c r="U426" i="2"/>
  <c r="AB421" i="2"/>
  <c r="AB422" i="2"/>
  <c r="S428" i="2"/>
  <c r="Z428" i="2"/>
  <c r="Q421" i="2"/>
  <c r="T426" i="2"/>
  <c r="AB420" i="2"/>
  <c r="T428" i="2"/>
  <c r="Y428" i="2"/>
  <c r="AM423" i="2"/>
  <c r="AM429" i="2"/>
  <c r="S426" i="2"/>
  <c r="AM422" i="2"/>
  <c r="L428" i="2"/>
  <c r="X428" i="2"/>
  <c r="Q429" i="2"/>
  <c r="AA426" i="2"/>
  <c r="F442" i="2"/>
  <c r="F440" i="2"/>
  <c r="Q420" i="2"/>
  <c r="AM420" i="2"/>
  <c r="K426" i="2"/>
  <c r="Z426" i="2"/>
  <c r="H428" i="2"/>
  <c r="Q428" i="2" s="1"/>
  <c r="AL428" i="2"/>
  <c r="J426" i="2"/>
  <c r="Y426" i="2"/>
  <c r="F439" i="2"/>
  <c r="AD434" i="2"/>
  <c r="AE434" i="2"/>
  <c r="AF434" i="2"/>
  <c r="AG434" i="2"/>
  <c r="AH434" i="2"/>
  <c r="AI434" i="2"/>
  <c r="AJ434" i="2"/>
  <c r="AL434" i="2"/>
  <c r="AK434" i="2"/>
  <c r="S434" i="2"/>
  <c r="T434" i="2"/>
  <c r="U434" i="2"/>
  <c r="V434" i="2"/>
  <c r="W434" i="2"/>
  <c r="X434" i="2"/>
  <c r="Z434" i="2"/>
  <c r="AA434" i="2"/>
  <c r="Y434" i="2"/>
  <c r="H434" i="2"/>
  <c r="I434" i="2"/>
  <c r="J434" i="2"/>
  <c r="K434" i="2"/>
  <c r="L434" i="2"/>
  <c r="M434" i="2"/>
  <c r="N434" i="2"/>
  <c r="O434" i="2"/>
  <c r="P434" i="2"/>
  <c r="N426" i="2"/>
  <c r="AL426" i="2"/>
  <c r="AM421" i="2"/>
  <c r="AG427" i="2"/>
  <c r="K427" i="2"/>
  <c r="S427" i="2"/>
  <c r="O427" i="2"/>
  <c r="AH427" i="2"/>
  <c r="L427" i="2"/>
  <c r="T427" i="2"/>
  <c r="AJ427" i="2"/>
  <c r="M427" i="2"/>
  <c r="AI427" i="2"/>
  <c r="N427" i="2"/>
  <c r="P427" i="2"/>
  <c r="V427" i="2"/>
  <c r="U427" i="2"/>
  <c r="W427" i="2"/>
  <c r="AK427" i="2"/>
  <c r="Y427" i="2"/>
  <c r="Z427" i="2"/>
  <c r="I427" i="2"/>
  <c r="AA427" i="2"/>
  <c r="AE427" i="2"/>
  <c r="AL427" i="2"/>
  <c r="X427" i="2"/>
  <c r="AF427" i="2"/>
  <c r="J427" i="2"/>
  <c r="AD427" i="2"/>
  <c r="H427" i="2"/>
  <c r="Q427" i="2" s="1"/>
  <c r="AB423" i="2"/>
  <c r="L426" i="2"/>
  <c r="AK426" i="2"/>
  <c r="O428" i="2"/>
  <c r="I426" i="2"/>
  <c r="AJ426" i="2"/>
  <c r="N428" i="2"/>
  <c r="AH428" i="2"/>
  <c r="H426" i="2"/>
  <c r="AI426" i="2"/>
  <c r="P428" i="2"/>
  <c r="AI428" i="2"/>
  <c r="M428" i="2"/>
  <c r="AG428" i="2"/>
  <c r="Q423" i="2"/>
  <c r="P426" i="2"/>
  <c r="AH426" i="2"/>
  <c r="J428" i="2"/>
  <c r="AK428" i="2"/>
  <c r="AJ428" i="2"/>
  <c r="AG425" i="2"/>
  <c r="J425" i="2"/>
  <c r="AH425" i="2"/>
  <c r="K425" i="2"/>
  <c r="AI425" i="2"/>
  <c r="L425" i="2"/>
  <c r="AK425" i="2"/>
  <c r="M425" i="2"/>
  <c r="AJ425" i="2"/>
  <c r="N425" i="2"/>
  <c r="S425" i="2"/>
  <c r="O425" i="2"/>
  <c r="T425" i="2"/>
  <c r="P425" i="2"/>
  <c r="U425" i="2"/>
  <c r="V425" i="2"/>
  <c r="W425" i="2"/>
  <c r="X425" i="2"/>
  <c r="Y425" i="2"/>
  <c r="I425" i="2"/>
  <c r="AL425" i="2"/>
  <c r="AA425" i="2"/>
  <c r="AD425" i="2"/>
  <c r="AM425" i="2" s="1"/>
  <c r="Z425" i="2"/>
  <c r="AF425" i="2"/>
  <c r="AE425" i="2"/>
  <c r="H425" i="2"/>
  <c r="K428" i="2"/>
  <c r="O426" i="2"/>
  <c r="D444" i="2"/>
  <c r="E439" i="2"/>
  <c r="D438" i="2"/>
  <c r="E433" i="2"/>
  <c r="AA433" i="2" s="1"/>
  <c r="D437" i="2"/>
  <c r="E432" i="2"/>
  <c r="D436" i="2"/>
  <c r="E431" i="2"/>
  <c r="V431" i="2" s="1"/>
  <c r="D435" i="2"/>
  <c r="E430" i="2"/>
  <c r="AB434" i="2" l="1"/>
  <c r="AB426" i="2"/>
  <c r="O431" i="2"/>
  <c r="AF431" i="2"/>
  <c r="M433" i="2"/>
  <c r="AE433" i="2"/>
  <c r="L431" i="2"/>
  <c r="AG431" i="2"/>
  <c r="J433" i="2"/>
  <c r="AL433" i="2"/>
  <c r="F445" i="2"/>
  <c r="Q425" i="2"/>
  <c r="AM427" i="2"/>
  <c r="K431" i="2"/>
  <c r="AE431" i="2"/>
  <c r="I433" i="2"/>
  <c r="AK433" i="2"/>
  <c r="J431" i="2"/>
  <c r="AD431" i="2"/>
  <c r="H433" i="2"/>
  <c r="Q433" i="2" s="1"/>
  <c r="AJ433" i="2"/>
  <c r="AB425" i="2"/>
  <c r="I431" i="2"/>
  <c r="AL431" i="2"/>
  <c r="P433" i="2"/>
  <c r="AI433" i="2"/>
  <c r="H431" i="2"/>
  <c r="Q431" i="2" s="1"/>
  <c r="AK431" i="2"/>
  <c r="N433" i="2"/>
  <c r="AH433" i="2"/>
  <c r="P431" i="2"/>
  <c r="AJ431" i="2"/>
  <c r="Y433" i="2"/>
  <c r="AG433" i="2"/>
  <c r="Q434" i="2"/>
  <c r="AA431" i="2"/>
  <c r="AB431" i="2" s="1"/>
  <c r="AI431" i="2"/>
  <c r="X433" i="2"/>
  <c r="AF433" i="2"/>
  <c r="AM433" i="2" s="1"/>
  <c r="Q426" i="2"/>
  <c r="T431" i="2"/>
  <c r="AH431" i="2"/>
  <c r="W433" i="2"/>
  <c r="F443" i="2"/>
  <c r="AF438" i="2"/>
  <c r="AH438" i="2"/>
  <c r="M438" i="2"/>
  <c r="P438" i="2"/>
  <c r="AK430" i="2"/>
  <c r="O430" i="2"/>
  <c r="AL430" i="2"/>
  <c r="P430" i="2"/>
  <c r="U430" i="2"/>
  <c r="H430" i="2"/>
  <c r="V430" i="2"/>
  <c r="J430" i="2"/>
  <c r="W430" i="2"/>
  <c r="X430" i="2"/>
  <c r="Y430" i="2"/>
  <c r="Z430" i="2"/>
  <c r="AA430" i="2"/>
  <c r="AD430" i="2"/>
  <c r="S430" i="2"/>
  <c r="AE430" i="2"/>
  <c r="T430" i="2"/>
  <c r="AJ430" i="2"/>
  <c r="AF430" i="2"/>
  <c r="I430" i="2"/>
  <c r="AG430" i="2"/>
  <c r="K430" i="2"/>
  <c r="AH430" i="2"/>
  <c r="L430" i="2"/>
  <c r="N430" i="2"/>
  <c r="AI430" i="2"/>
  <c r="M430" i="2"/>
  <c r="AB427" i="2"/>
  <c r="AM434" i="2"/>
  <c r="AB428" i="2"/>
  <c r="Z431" i="2"/>
  <c r="F441" i="2"/>
  <c r="U436" i="2"/>
  <c r="V436" i="2"/>
  <c r="V433" i="2"/>
  <c r="AK432" i="2"/>
  <c r="N432" i="2"/>
  <c r="AL432" i="2"/>
  <c r="O432" i="2"/>
  <c r="S432" i="2"/>
  <c r="P432" i="2"/>
  <c r="T432" i="2"/>
  <c r="H432" i="2"/>
  <c r="Q432" i="2" s="1"/>
  <c r="U432" i="2"/>
  <c r="V432" i="2"/>
  <c r="W432" i="2"/>
  <c r="M432" i="2"/>
  <c r="X432" i="2"/>
  <c r="Y432" i="2"/>
  <c r="AJ432" i="2"/>
  <c r="AD432" i="2"/>
  <c r="AM432" i="2" s="1"/>
  <c r="Z432" i="2"/>
  <c r="AE432" i="2"/>
  <c r="AA432" i="2"/>
  <c r="AF432" i="2"/>
  <c r="I432" i="2"/>
  <c r="AG432" i="2"/>
  <c r="J432" i="2"/>
  <c r="AH432" i="2"/>
  <c r="K432" i="2"/>
  <c r="AI432" i="2"/>
  <c r="L432" i="2"/>
  <c r="F444" i="2"/>
  <c r="AD439" i="2"/>
  <c r="AE439" i="2"/>
  <c r="AF439" i="2"/>
  <c r="AG439" i="2"/>
  <c r="AI439" i="2"/>
  <c r="AJ439" i="2"/>
  <c r="AK439" i="2"/>
  <c r="AL439" i="2"/>
  <c r="AH439" i="2"/>
  <c r="T439" i="2"/>
  <c r="U439" i="2"/>
  <c r="V439" i="2"/>
  <c r="W439" i="2"/>
  <c r="X439" i="2"/>
  <c r="Y439" i="2"/>
  <c r="Z439" i="2"/>
  <c r="AA439" i="2"/>
  <c r="S439" i="2"/>
  <c r="H439" i="2"/>
  <c r="J439" i="2"/>
  <c r="K439" i="2"/>
  <c r="L439" i="2"/>
  <c r="M439" i="2"/>
  <c r="N439" i="2"/>
  <c r="P439" i="2"/>
  <c r="I439" i="2"/>
  <c r="O439" i="2"/>
  <c r="F447" i="2"/>
  <c r="Y431" i="2"/>
  <c r="U433" i="2"/>
  <c r="AM426" i="2"/>
  <c r="X431" i="2"/>
  <c r="T433" i="2"/>
  <c r="W431" i="2"/>
  <c r="S433" i="2"/>
  <c r="AM428" i="2"/>
  <c r="O433" i="2"/>
  <c r="D440" i="2"/>
  <c r="E435" i="2"/>
  <c r="D442" i="2"/>
  <c r="E437" i="2"/>
  <c r="D441" i="2"/>
  <c r="E436" i="2"/>
  <c r="X436" i="2" s="1"/>
  <c r="D443" i="2"/>
  <c r="E438" i="2"/>
  <c r="AG438" i="2" s="1"/>
  <c r="D449" i="2"/>
  <c r="E444" i="2"/>
  <c r="AB439" i="2" l="1"/>
  <c r="P436" i="2"/>
  <c r="T436" i="2"/>
  <c r="L438" i="2"/>
  <c r="AE438" i="2"/>
  <c r="AM431" i="2"/>
  <c r="AM439" i="2"/>
  <c r="O436" i="2"/>
  <c r="S436" i="2"/>
  <c r="K438" i="2"/>
  <c r="AD438" i="2"/>
  <c r="AD435" i="2"/>
  <c r="V435" i="2"/>
  <c r="AE435" i="2"/>
  <c r="W435" i="2"/>
  <c r="AF435" i="2"/>
  <c r="L435" i="2"/>
  <c r="AG435" i="2"/>
  <c r="N435" i="2"/>
  <c r="AH435" i="2"/>
  <c r="O435" i="2"/>
  <c r="AI435" i="2"/>
  <c r="P435" i="2"/>
  <c r="AJ435" i="2"/>
  <c r="H435" i="2"/>
  <c r="AK435" i="2"/>
  <c r="K435" i="2"/>
  <c r="AL435" i="2"/>
  <c r="I435" i="2"/>
  <c r="X435" i="2"/>
  <c r="J435" i="2"/>
  <c r="U435" i="2"/>
  <c r="Y435" i="2"/>
  <c r="M435" i="2"/>
  <c r="T435" i="2"/>
  <c r="Z435" i="2"/>
  <c r="AA435" i="2"/>
  <c r="S435" i="2"/>
  <c r="F449" i="2"/>
  <c r="AD444" i="2"/>
  <c r="AE444" i="2"/>
  <c r="AF444" i="2"/>
  <c r="AG444" i="2"/>
  <c r="AH444" i="2"/>
  <c r="AI444" i="2"/>
  <c r="AJ444" i="2"/>
  <c r="AL444" i="2"/>
  <c r="AK444" i="2"/>
  <c r="W444" i="2"/>
  <c r="X444" i="2"/>
  <c r="Y444" i="2"/>
  <c r="Z444" i="2"/>
  <c r="AA444" i="2"/>
  <c r="S444" i="2"/>
  <c r="T444" i="2"/>
  <c r="U444" i="2"/>
  <c r="V444" i="2"/>
  <c r="K444" i="2"/>
  <c r="M444" i="2"/>
  <c r="N444" i="2"/>
  <c r="O444" i="2"/>
  <c r="P444" i="2"/>
  <c r="J444" i="2"/>
  <c r="H444" i="2"/>
  <c r="Q444" i="2" s="1"/>
  <c r="I444" i="2"/>
  <c r="L444" i="2"/>
  <c r="N436" i="2"/>
  <c r="AI436" i="2"/>
  <c r="J438" i="2"/>
  <c r="AL438" i="2"/>
  <c r="M436" i="2"/>
  <c r="AJ436" i="2"/>
  <c r="I438" i="2"/>
  <c r="AK438" i="2"/>
  <c r="F450" i="2"/>
  <c r="Y437" i="2"/>
  <c r="K437" i="2"/>
  <c r="Z437" i="2"/>
  <c r="AA437" i="2"/>
  <c r="S437" i="2"/>
  <c r="AD437" i="2"/>
  <c r="T437" i="2"/>
  <c r="X437" i="2"/>
  <c r="AE437" i="2"/>
  <c r="U437" i="2"/>
  <c r="W437" i="2"/>
  <c r="AF437" i="2"/>
  <c r="J437" i="2"/>
  <c r="AG437" i="2"/>
  <c r="L437" i="2"/>
  <c r="AH437" i="2"/>
  <c r="M437" i="2"/>
  <c r="AI437" i="2"/>
  <c r="N437" i="2"/>
  <c r="AK437" i="2"/>
  <c r="O437" i="2"/>
  <c r="AL437" i="2"/>
  <c r="P437" i="2"/>
  <c r="AJ437" i="2"/>
  <c r="I437" i="2"/>
  <c r="V437" i="2"/>
  <c r="H437" i="2"/>
  <c r="AB433" i="2"/>
  <c r="L436" i="2"/>
  <c r="AH436" i="2"/>
  <c r="U438" i="2"/>
  <c r="AJ438" i="2"/>
  <c r="K436" i="2"/>
  <c r="AG436" i="2"/>
  <c r="Q430" i="2"/>
  <c r="AA438" i="2"/>
  <c r="AI438" i="2"/>
  <c r="Q439" i="2"/>
  <c r="J436" i="2"/>
  <c r="AF436" i="2"/>
  <c r="Z438" i="2"/>
  <c r="F448" i="2"/>
  <c r="Y443" i="2"/>
  <c r="Z443" i="2"/>
  <c r="I436" i="2"/>
  <c r="AE436" i="2"/>
  <c r="Y438" i="2"/>
  <c r="H436" i="2"/>
  <c r="Q436" i="2" s="1"/>
  <c r="AD436" i="2"/>
  <c r="AM436" i="2" s="1"/>
  <c r="X438" i="2"/>
  <c r="AB432" i="2"/>
  <c r="W436" i="2"/>
  <c r="AL436" i="2"/>
  <c r="W438" i="2"/>
  <c r="AA436" i="2"/>
  <c r="AK436" i="2"/>
  <c r="V438" i="2"/>
  <c r="Z436" i="2"/>
  <c r="F446" i="2"/>
  <c r="AI441" i="2"/>
  <c r="AJ441" i="2"/>
  <c r="J441" i="2"/>
  <c r="K441" i="2"/>
  <c r="O438" i="2"/>
  <c r="T438" i="2"/>
  <c r="F452" i="2"/>
  <c r="Y436" i="2"/>
  <c r="AB430" i="2"/>
  <c r="N438" i="2"/>
  <c r="S438" i="2"/>
  <c r="AM430" i="2"/>
  <c r="H438" i="2"/>
  <c r="D448" i="2"/>
  <c r="E443" i="2"/>
  <c r="AL443" i="2" s="1"/>
  <c r="D446" i="2"/>
  <c r="E441" i="2"/>
  <c r="AK441" i="2" s="1"/>
  <c r="D454" i="2"/>
  <c r="E449" i="2"/>
  <c r="D447" i="2"/>
  <c r="E442" i="2"/>
  <c r="D445" i="2"/>
  <c r="E440" i="2"/>
  <c r="I441" i="2" l="1"/>
  <c r="AH441" i="2"/>
  <c r="W443" i="2"/>
  <c r="H441" i="2"/>
  <c r="AG441" i="2"/>
  <c r="V443" i="2"/>
  <c r="Z441" i="2"/>
  <c r="AE441" i="2"/>
  <c r="U443" i="2"/>
  <c r="AM437" i="2"/>
  <c r="AM435" i="2"/>
  <c r="AA441" i="2"/>
  <c r="AD441" i="2"/>
  <c r="K443" i="2"/>
  <c r="T443" i="2"/>
  <c r="AB437" i="2"/>
  <c r="F455" i="2"/>
  <c r="AM438" i="2"/>
  <c r="Y441" i="2"/>
  <c r="F451" i="2"/>
  <c r="AA446" i="2"/>
  <c r="P443" i="2"/>
  <c r="S443" i="2"/>
  <c r="Q438" i="2"/>
  <c r="X441" i="2"/>
  <c r="O443" i="2"/>
  <c r="AJ443" i="2"/>
  <c r="Q435" i="2"/>
  <c r="AB436" i="2"/>
  <c r="F457" i="2"/>
  <c r="W441" i="2"/>
  <c r="N443" i="2"/>
  <c r="AD443" i="2"/>
  <c r="AM444" i="2"/>
  <c r="M443" i="2"/>
  <c r="AK443" i="2"/>
  <c r="F454" i="2"/>
  <c r="AF449" i="2"/>
  <c r="AG449" i="2"/>
  <c r="AH449" i="2"/>
  <c r="AI449" i="2"/>
  <c r="AJ449" i="2"/>
  <c r="AK449" i="2"/>
  <c r="AL449" i="2"/>
  <c r="AE449" i="2"/>
  <c r="AD449" i="2"/>
  <c r="Z449" i="2"/>
  <c r="AA449" i="2"/>
  <c r="S449" i="2"/>
  <c r="T449" i="2"/>
  <c r="U449" i="2"/>
  <c r="V449" i="2"/>
  <c r="W449" i="2"/>
  <c r="X449" i="2"/>
  <c r="Y449" i="2"/>
  <c r="N449" i="2"/>
  <c r="P449" i="2"/>
  <c r="H449" i="2"/>
  <c r="I449" i="2"/>
  <c r="J449" i="2"/>
  <c r="M449" i="2"/>
  <c r="K449" i="2"/>
  <c r="L449" i="2"/>
  <c r="O449" i="2"/>
  <c r="U441" i="2"/>
  <c r="L443" i="2"/>
  <c r="AI443" i="2"/>
  <c r="AB444" i="2"/>
  <c r="AB435" i="2"/>
  <c r="M441" i="2"/>
  <c r="T441" i="2"/>
  <c r="J443" i="2"/>
  <c r="AH443" i="2"/>
  <c r="AB438" i="2"/>
  <c r="V441" i="2"/>
  <c r="P441" i="2"/>
  <c r="S441" i="2"/>
  <c r="I443" i="2"/>
  <c r="AG443" i="2"/>
  <c r="F453" i="2"/>
  <c r="X448" i="2"/>
  <c r="O441" i="2"/>
  <c r="AL441" i="2"/>
  <c r="H443" i="2"/>
  <c r="AF443" i="2"/>
  <c r="AL440" i="2"/>
  <c r="J440" i="2"/>
  <c r="I440" i="2"/>
  <c r="AD440" i="2"/>
  <c r="K440" i="2"/>
  <c r="AK440" i="2"/>
  <c r="AF440" i="2"/>
  <c r="N440" i="2"/>
  <c r="AE440" i="2"/>
  <c r="L440" i="2"/>
  <c r="AA440" i="2"/>
  <c r="M440" i="2"/>
  <c r="T440" i="2"/>
  <c r="P440" i="2"/>
  <c r="U440" i="2"/>
  <c r="V440" i="2"/>
  <c r="W440" i="2"/>
  <c r="X440" i="2"/>
  <c r="AJ440" i="2"/>
  <c r="Y440" i="2"/>
  <c r="H440" i="2"/>
  <c r="AG440" i="2"/>
  <c r="S440" i="2"/>
  <c r="AH440" i="2"/>
  <c r="Z440" i="2"/>
  <c r="AI440" i="2"/>
  <c r="O440" i="2"/>
  <c r="N441" i="2"/>
  <c r="AF441" i="2"/>
  <c r="X443" i="2"/>
  <c r="AE443" i="2"/>
  <c r="AD442" i="2"/>
  <c r="AM442" i="2" s="1"/>
  <c r="J442" i="2"/>
  <c r="Y442" i="2"/>
  <c r="K442" i="2"/>
  <c r="U442" i="2"/>
  <c r="AK442" i="2"/>
  <c r="Z442" i="2"/>
  <c r="N442" i="2"/>
  <c r="T442" i="2"/>
  <c r="AL442" i="2"/>
  <c r="L442" i="2"/>
  <c r="AA442" i="2"/>
  <c r="S442" i="2"/>
  <c r="I442" i="2"/>
  <c r="V442" i="2"/>
  <c r="AE442" i="2"/>
  <c r="W442" i="2"/>
  <c r="H442" i="2"/>
  <c r="AF442" i="2"/>
  <c r="X442" i="2"/>
  <c r="AG442" i="2"/>
  <c r="M442" i="2"/>
  <c r="AJ442" i="2"/>
  <c r="AH442" i="2"/>
  <c r="O442" i="2"/>
  <c r="AI442" i="2"/>
  <c r="P442" i="2"/>
  <c r="L441" i="2"/>
  <c r="AA443" i="2"/>
  <c r="Q437" i="2"/>
  <c r="D450" i="2"/>
  <c r="E445" i="2"/>
  <c r="D452" i="2"/>
  <c r="E447" i="2"/>
  <c r="D451" i="2"/>
  <c r="E446" i="2"/>
  <c r="AE446" i="2" s="1"/>
  <c r="D459" i="2"/>
  <c r="E454" i="2"/>
  <c r="D453" i="2"/>
  <c r="E448" i="2"/>
  <c r="AD448" i="2" s="1"/>
  <c r="AF447" i="2" l="1"/>
  <c r="O447" i="2"/>
  <c r="S447" i="2"/>
  <c r="M447" i="2"/>
  <c r="U447" i="2"/>
  <c r="N447" i="2"/>
  <c r="Z447" i="2"/>
  <c r="V447" i="2"/>
  <c r="X447" i="2"/>
  <c r="Y447" i="2"/>
  <c r="K447" i="2"/>
  <c r="W447" i="2"/>
  <c r="L447" i="2"/>
  <c r="AH447" i="2"/>
  <c r="T447" i="2"/>
  <c r="AI447" i="2"/>
  <c r="AA447" i="2"/>
  <c r="P447" i="2"/>
  <c r="AJ447" i="2"/>
  <c r="AK447" i="2"/>
  <c r="H447" i="2"/>
  <c r="AD447" i="2"/>
  <c r="AL447" i="2"/>
  <c r="I447" i="2"/>
  <c r="J447" i="2"/>
  <c r="AG447" i="2"/>
  <c r="AE447" i="2"/>
  <c r="Q442" i="2"/>
  <c r="Y448" i="2"/>
  <c r="F458" i="2"/>
  <c r="S453" i="2"/>
  <c r="S446" i="2"/>
  <c r="AD446" i="2"/>
  <c r="Q443" i="2"/>
  <c r="W448" i="2"/>
  <c r="AM449" i="2"/>
  <c r="Z446" i="2"/>
  <c r="F456" i="2"/>
  <c r="S451" i="2"/>
  <c r="V448" i="2"/>
  <c r="AB441" i="2"/>
  <c r="Y446" i="2"/>
  <c r="AM441" i="2"/>
  <c r="U448" i="2"/>
  <c r="AB443" i="2"/>
  <c r="X446" i="2"/>
  <c r="AF445" i="2"/>
  <c r="L445" i="2"/>
  <c r="AG445" i="2"/>
  <c r="M445" i="2"/>
  <c r="AI445" i="2"/>
  <c r="N445" i="2"/>
  <c r="AH445" i="2"/>
  <c r="I445" i="2"/>
  <c r="S445" i="2"/>
  <c r="O445" i="2"/>
  <c r="T445" i="2"/>
  <c r="P445" i="2"/>
  <c r="U445" i="2"/>
  <c r="W445" i="2"/>
  <c r="X445" i="2"/>
  <c r="Y445" i="2"/>
  <c r="AD445" i="2"/>
  <c r="Z445" i="2"/>
  <c r="AJ445" i="2"/>
  <c r="AA445" i="2"/>
  <c r="AK445" i="2"/>
  <c r="V445" i="2"/>
  <c r="J445" i="2"/>
  <c r="AL445" i="2"/>
  <c r="H445" i="2"/>
  <c r="K445" i="2"/>
  <c r="AE445" i="2"/>
  <c r="AB442" i="2"/>
  <c r="N448" i="2"/>
  <c r="T448" i="2"/>
  <c r="W446" i="2"/>
  <c r="H448" i="2"/>
  <c r="S448" i="2"/>
  <c r="Q449" i="2"/>
  <c r="P446" i="2"/>
  <c r="V446" i="2"/>
  <c r="P448" i="2"/>
  <c r="AG448" i="2"/>
  <c r="J446" i="2"/>
  <c r="U446" i="2"/>
  <c r="O448" i="2"/>
  <c r="AL448" i="2"/>
  <c r="H446" i="2"/>
  <c r="AI446" i="2"/>
  <c r="M448" i="2"/>
  <c r="AK448" i="2"/>
  <c r="O446" i="2"/>
  <c r="AL446" i="2"/>
  <c r="AB440" i="2"/>
  <c r="L448" i="2"/>
  <c r="AJ448" i="2"/>
  <c r="N446" i="2"/>
  <c r="AK446" i="2"/>
  <c r="K448" i="2"/>
  <c r="AI448" i="2"/>
  <c r="F459" i="2"/>
  <c r="AI454" i="2"/>
  <c r="AJ454" i="2"/>
  <c r="AK454" i="2"/>
  <c r="AL454" i="2"/>
  <c r="AD454" i="2"/>
  <c r="AE454" i="2"/>
  <c r="AF454" i="2"/>
  <c r="AH454" i="2"/>
  <c r="AG454" i="2"/>
  <c r="S454" i="2"/>
  <c r="T454" i="2"/>
  <c r="V454" i="2"/>
  <c r="W454" i="2"/>
  <c r="X454" i="2"/>
  <c r="Y454" i="2"/>
  <c r="Z454" i="2"/>
  <c r="AA454" i="2"/>
  <c r="U454" i="2"/>
  <c r="I454" i="2"/>
  <c r="J454" i="2"/>
  <c r="K454" i="2"/>
  <c r="L454" i="2"/>
  <c r="M454" i="2"/>
  <c r="P454" i="2"/>
  <c r="H454" i="2"/>
  <c r="N454" i="2"/>
  <c r="O454" i="2"/>
  <c r="M446" i="2"/>
  <c r="AJ446" i="2"/>
  <c r="Q440" i="2"/>
  <c r="J448" i="2"/>
  <c r="AH448" i="2"/>
  <c r="L446" i="2"/>
  <c r="AH446" i="2"/>
  <c r="Q441" i="2"/>
  <c r="AM440" i="2"/>
  <c r="I448" i="2"/>
  <c r="AF448" i="2"/>
  <c r="F462" i="2"/>
  <c r="K446" i="2"/>
  <c r="AG446" i="2"/>
  <c r="AA448" i="2"/>
  <c r="AE448" i="2"/>
  <c r="AM448" i="2" s="1"/>
  <c r="I446" i="2"/>
  <c r="AF446" i="2"/>
  <c r="Z448" i="2"/>
  <c r="AB449" i="2"/>
  <c r="AM443" i="2"/>
  <c r="T446" i="2"/>
  <c r="F460" i="2"/>
  <c r="D464" i="2"/>
  <c r="E459" i="2"/>
  <c r="D456" i="2"/>
  <c r="E451" i="2"/>
  <c r="U451" i="2" s="1"/>
  <c r="D457" i="2"/>
  <c r="E452" i="2"/>
  <c r="D458" i="2"/>
  <c r="E453" i="2"/>
  <c r="AE453" i="2" s="1"/>
  <c r="D455" i="2"/>
  <c r="E450" i="2"/>
  <c r="AM454" i="2" l="1"/>
  <c r="T451" i="2"/>
  <c r="T453" i="2"/>
  <c r="AD453" i="2"/>
  <c r="Q446" i="2"/>
  <c r="AA451" i="2"/>
  <c r="AA453" i="2"/>
  <c r="Z450" i="2"/>
  <c r="AD450" i="2"/>
  <c r="AA450" i="2"/>
  <c r="AF450" i="2"/>
  <c r="Y450" i="2"/>
  <c r="W450" i="2"/>
  <c r="AG450" i="2"/>
  <c r="H450" i="2"/>
  <c r="AH450" i="2"/>
  <c r="I450" i="2"/>
  <c r="AI450" i="2"/>
  <c r="J450" i="2"/>
  <c r="AJ450" i="2"/>
  <c r="K450" i="2"/>
  <c r="AL450" i="2"/>
  <c r="M450" i="2"/>
  <c r="AE450" i="2"/>
  <c r="N450" i="2"/>
  <c r="AK450" i="2"/>
  <c r="O450" i="2"/>
  <c r="S450" i="2"/>
  <c r="P450" i="2"/>
  <c r="T450" i="2"/>
  <c r="L450" i="2"/>
  <c r="U450" i="2"/>
  <c r="V450" i="2"/>
  <c r="X450" i="2"/>
  <c r="Z451" i="2"/>
  <c r="Z453" i="2"/>
  <c r="Q445" i="2"/>
  <c r="AB445" i="2"/>
  <c r="M451" i="2"/>
  <c r="Y451" i="2"/>
  <c r="AM446" i="2"/>
  <c r="Y453" i="2"/>
  <c r="F464" i="2"/>
  <c r="AL459" i="2"/>
  <c r="AE459" i="2"/>
  <c r="AF459" i="2"/>
  <c r="AG459" i="2"/>
  <c r="AH459" i="2"/>
  <c r="AI459" i="2"/>
  <c r="AK459" i="2"/>
  <c r="AD459" i="2"/>
  <c r="AJ459" i="2"/>
  <c r="S459" i="2"/>
  <c r="T459" i="2"/>
  <c r="U459" i="2"/>
  <c r="V459" i="2"/>
  <c r="W459" i="2"/>
  <c r="Y459" i="2"/>
  <c r="Z459" i="2"/>
  <c r="AA459" i="2"/>
  <c r="X459" i="2"/>
  <c r="H459" i="2"/>
  <c r="I459" i="2"/>
  <c r="J459" i="2"/>
  <c r="L459" i="2"/>
  <c r="M459" i="2"/>
  <c r="N459" i="2"/>
  <c r="O459" i="2"/>
  <c r="P459" i="2"/>
  <c r="K459" i="2"/>
  <c r="J451" i="2"/>
  <c r="X451" i="2"/>
  <c r="AB446" i="2"/>
  <c r="X453" i="2"/>
  <c r="F463" i="2"/>
  <c r="AH458" i="2"/>
  <c r="AI458" i="2"/>
  <c r="O458" i="2"/>
  <c r="P458" i="2"/>
  <c r="I451" i="2"/>
  <c r="AL451" i="2"/>
  <c r="K453" i="2"/>
  <c r="W453" i="2"/>
  <c r="K451" i="2"/>
  <c r="AK451" i="2"/>
  <c r="H453" i="2"/>
  <c r="V453" i="2"/>
  <c r="H451" i="2"/>
  <c r="Q451" i="2" s="1"/>
  <c r="AJ451" i="2"/>
  <c r="I453" i="2"/>
  <c r="AJ453" i="2"/>
  <c r="F465" i="2"/>
  <c r="P451" i="2"/>
  <c r="AI451" i="2"/>
  <c r="P453" i="2"/>
  <c r="AL453" i="2"/>
  <c r="AM447" i="2"/>
  <c r="X452" i="2"/>
  <c r="Y452" i="2"/>
  <c r="Z452" i="2"/>
  <c r="AK452" i="2"/>
  <c r="AA452" i="2"/>
  <c r="AL452" i="2"/>
  <c r="W452" i="2"/>
  <c r="U452" i="2"/>
  <c r="AD452" i="2"/>
  <c r="H452" i="2"/>
  <c r="AE452" i="2"/>
  <c r="I452" i="2"/>
  <c r="AF452" i="2"/>
  <c r="K452" i="2"/>
  <c r="AG452" i="2"/>
  <c r="L452" i="2"/>
  <c r="AH452" i="2"/>
  <c r="M452" i="2"/>
  <c r="AJ452" i="2"/>
  <c r="N452" i="2"/>
  <c r="AI452" i="2"/>
  <c r="O452" i="2"/>
  <c r="S452" i="2"/>
  <c r="J452" i="2"/>
  <c r="T452" i="2"/>
  <c r="P452" i="2"/>
  <c r="V452" i="2"/>
  <c r="O451" i="2"/>
  <c r="AH451" i="2"/>
  <c r="O453" i="2"/>
  <c r="AK453" i="2"/>
  <c r="Q447" i="2"/>
  <c r="AB454" i="2"/>
  <c r="N451" i="2"/>
  <c r="AG451" i="2"/>
  <c r="N453" i="2"/>
  <c r="AI453" i="2"/>
  <c r="Q454" i="2"/>
  <c r="AB448" i="2"/>
  <c r="AM445" i="2"/>
  <c r="L451" i="2"/>
  <c r="AF451" i="2"/>
  <c r="M453" i="2"/>
  <c r="AH453" i="2"/>
  <c r="AB447" i="2"/>
  <c r="Q448" i="2"/>
  <c r="W451" i="2"/>
  <c r="AE451" i="2"/>
  <c r="L453" i="2"/>
  <c r="AG453" i="2"/>
  <c r="F467" i="2"/>
  <c r="V451" i="2"/>
  <c r="AD451" i="2"/>
  <c r="J453" i="2"/>
  <c r="AF453" i="2"/>
  <c r="AB451" i="2"/>
  <c r="F461" i="2"/>
  <c r="AF456" i="2"/>
  <c r="AE456" i="2"/>
  <c r="Y456" i="2"/>
  <c r="K456" i="2"/>
  <c r="N456" i="2"/>
  <c r="L456" i="2"/>
  <c r="U453" i="2"/>
  <c r="AB453" i="2" s="1"/>
  <c r="D463" i="2"/>
  <c r="E458" i="2"/>
  <c r="AJ458" i="2" s="1"/>
  <c r="D462" i="2"/>
  <c r="E457" i="2"/>
  <c r="D460" i="2"/>
  <c r="E455" i="2"/>
  <c r="D461" i="2"/>
  <c r="E456" i="2"/>
  <c r="AA456" i="2" s="1"/>
  <c r="D469" i="2"/>
  <c r="E464" i="2"/>
  <c r="M458" i="2" l="1"/>
  <c r="AG458" i="2"/>
  <c r="Q459" i="2"/>
  <c r="Q450" i="2"/>
  <c r="Q452" i="2"/>
  <c r="Q453" i="2"/>
  <c r="X458" i="2"/>
  <c r="AF458" i="2"/>
  <c r="I456" i="2"/>
  <c r="AM452" i="2"/>
  <c r="W458" i="2"/>
  <c r="AE458" i="2"/>
  <c r="AD456" i="2"/>
  <c r="AM456" i="2" s="1"/>
  <c r="H456" i="2"/>
  <c r="V458" i="2"/>
  <c r="F468" i="2"/>
  <c r="V463" i="2"/>
  <c r="W463" i="2"/>
  <c r="Y463" i="2"/>
  <c r="F469" i="2"/>
  <c r="AD464" i="2"/>
  <c r="AE464" i="2"/>
  <c r="AF464" i="2"/>
  <c r="AH464" i="2"/>
  <c r="AI464" i="2"/>
  <c r="AJ464" i="2"/>
  <c r="AK464" i="2"/>
  <c r="AL464" i="2"/>
  <c r="AG464" i="2"/>
  <c r="S464" i="2"/>
  <c r="T464" i="2"/>
  <c r="U464" i="2"/>
  <c r="V464" i="2"/>
  <c r="W464" i="2"/>
  <c r="X464" i="2"/>
  <c r="Y464" i="2"/>
  <c r="Z464" i="2"/>
  <c r="AA464" i="2"/>
  <c r="I464" i="2"/>
  <c r="J464" i="2"/>
  <c r="K464" i="2"/>
  <c r="L464" i="2"/>
  <c r="M464" i="2"/>
  <c r="O464" i="2"/>
  <c r="P464" i="2"/>
  <c r="H464" i="2"/>
  <c r="N464" i="2"/>
  <c r="AB450" i="2"/>
  <c r="AJ456" i="2"/>
  <c r="AI456" i="2"/>
  <c r="AB452" i="2"/>
  <c r="U458" i="2"/>
  <c r="AH455" i="2"/>
  <c r="P455" i="2"/>
  <c r="T455" i="2"/>
  <c r="I455" i="2"/>
  <c r="V455" i="2"/>
  <c r="Z455" i="2"/>
  <c r="U455" i="2"/>
  <c r="O455" i="2"/>
  <c r="W455" i="2"/>
  <c r="X455" i="2"/>
  <c r="AK455" i="2"/>
  <c r="Y455" i="2"/>
  <c r="AD455" i="2"/>
  <c r="AA455" i="2"/>
  <c r="AE455" i="2"/>
  <c r="S455" i="2"/>
  <c r="AF455" i="2"/>
  <c r="H455" i="2"/>
  <c r="AG455" i="2"/>
  <c r="J455" i="2"/>
  <c r="AI455" i="2"/>
  <c r="K455" i="2"/>
  <c r="M455" i="2"/>
  <c r="AJ455" i="2"/>
  <c r="L455" i="2"/>
  <c r="AL455" i="2"/>
  <c r="N455" i="2"/>
  <c r="S456" i="2"/>
  <c r="AH456" i="2"/>
  <c r="T458" i="2"/>
  <c r="J456" i="2"/>
  <c r="AL456" i="2"/>
  <c r="AK456" i="2"/>
  <c r="O456" i="2"/>
  <c r="Z456" i="2"/>
  <c r="AG456" i="2"/>
  <c r="S458" i="2"/>
  <c r="AM450" i="2"/>
  <c r="AA458" i="2"/>
  <c r="F472" i="2"/>
  <c r="N458" i="2"/>
  <c r="Z458" i="2"/>
  <c r="K458" i="2"/>
  <c r="Y458" i="2"/>
  <c r="AB459" i="2"/>
  <c r="F466" i="2"/>
  <c r="AG461" i="2"/>
  <c r="AI461" i="2"/>
  <c r="S461" i="2"/>
  <c r="M461" i="2"/>
  <c r="N461" i="2"/>
  <c r="O461" i="2"/>
  <c r="P461" i="2"/>
  <c r="X456" i="2"/>
  <c r="V456" i="2"/>
  <c r="J458" i="2"/>
  <c r="AD458" i="2"/>
  <c r="X457" i="2"/>
  <c r="AE457" i="2"/>
  <c r="AJ457" i="2"/>
  <c r="Y457" i="2"/>
  <c r="AD457" i="2"/>
  <c r="AA457" i="2"/>
  <c r="Z457" i="2"/>
  <c r="AG457" i="2"/>
  <c r="H457" i="2"/>
  <c r="K457" i="2"/>
  <c r="V457" i="2"/>
  <c r="AH457" i="2"/>
  <c r="I457" i="2"/>
  <c r="AI457" i="2"/>
  <c r="J457" i="2"/>
  <c r="AK457" i="2"/>
  <c r="L457" i="2"/>
  <c r="AF457" i="2"/>
  <c r="N457" i="2"/>
  <c r="AL457" i="2"/>
  <c r="O457" i="2"/>
  <c r="S457" i="2"/>
  <c r="P457" i="2"/>
  <c r="T457" i="2"/>
  <c r="M457" i="2"/>
  <c r="U457" i="2"/>
  <c r="W457" i="2"/>
  <c r="AM451" i="2"/>
  <c r="F470" i="2"/>
  <c r="L458" i="2"/>
  <c r="AL458" i="2"/>
  <c r="AM459" i="2"/>
  <c r="AM453" i="2"/>
  <c r="W456" i="2"/>
  <c r="U456" i="2"/>
  <c r="P456" i="2"/>
  <c r="T456" i="2"/>
  <c r="I458" i="2"/>
  <c r="AK458" i="2"/>
  <c r="M456" i="2"/>
  <c r="H458" i="2"/>
  <c r="D466" i="2"/>
  <c r="E461" i="2"/>
  <c r="U461" i="2" s="1"/>
  <c r="D465" i="2"/>
  <c r="E460" i="2"/>
  <c r="D474" i="2"/>
  <c r="E469" i="2"/>
  <c r="D467" i="2"/>
  <c r="E462" i="2"/>
  <c r="D468" i="2"/>
  <c r="E463" i="2"/>
  <c r="AH463" i="2" s="1"/>
  <c r="T461" i="2" l="1"/>
  <c r="Z463" i="2"/>
  <c r="F473" i="2"/>
  <c r="S468" i="2"/>
  <c r="T468" i="2"/>
  <c r="U468" i="2"/>
  <c r="V468" i="2"/>
  <c r="J468" i="2"/>
  <c r="P468" i="2"/>
  <c r="I461" i="2"/>
  <c r="AH461" i="2"/>
  <c r="Q455" i="2"/>
  <c r="X463" i="2"/>
  <c r="Q456" i="2"/>
  <c r="AM464" i="2"/>
  <c r="L461" i="2"/>
  <c r="AF461" i="2"/>
  <c r="N463" i="2"/>
  <c r="U463" i="2"/>
  <c r="AB457" i="2"/>
  <c r="AE461" i="2"/>
  <c r="M463" i="2"/>
  <c r="S463" i="2"/>
  <c r="AM457" i="2"/>
  <c r="J461" i="2"/>
  <c r="AD461" i="2"/>
  <c r="AM455" i="2"/>
  <c r="O463" i="2"/>
  <c r="AF463" i="2"/>
  <c r="F474" i="2"/>
  <c r="AD469" i="2"/>
  <c r="AE469" i="2"/>
  <c r="AF469" i="2"/>
  <c r="AG469" i="2"/>
  <c r="AH469" i="2"/>
  <c r="AI469" i="2"/>
  <c r="AK469" i="2"/>
  <c r="AL469" i="2"/>
  <c r="AJ469" i="2"/>
  <c r="V469" i="2"/>
  <c r="W469" i="2"/>
  <c r="X469" i="2"/>
  <c r="Y469" i="2"/>
  <c r="AA469" i="2"/>
  <c r="S469" i="2"/>
  <c r="T469" i="2"/>
  <c r="U469" i="2"/>
  <c r="Z469" i="2"/>
  <c r="J469" i="2"/>
  <c r="L469" i="2"/>
  <c r="M469" i="2"/>
  <c r="N469" i="2"/>
  <c r="O469" i="2"/>
  <c r="P469" i="2"/>
  <c r="I469" i="2"/>
  <c r="H469" i="2"/>
  <c r="K469" i="2"/>
  <c r="H461" i="2"/>
  <c r="AL461" i="2"/>
  <c r="AB456" i="2"/>
  <c r="L463" i="2"/>
  <c r="AG463" i="2"/>
  <c r="Q457" i="2"/>
  <c r="K461" i="2"/>
  <c r="Q458" i="2"/>
  <c r="V461" i="2"/>
  <c r="AK461" i="2"/>
  <c r="K463" i="2"/>
  <c r="AE463" i="2"/>
  <c r="AA460" i="2"/>
  <c r="S460" i="2"/>
  <c r="T460" i="2"/>
  <c r="AD460" i="2"/>
  <c r="U460" i="2"/>
  <c r="AE460" i="2"/>
  <c r="V460" i="2"/>
  <c r="AF460" i="2"/>
  <c r="K460" i="2"/>
  <c r="Z460" i="2"/>
  <c r="AG460" i="2"/>
  <c r="M460" i="2"/>
  <c r="AH460" i="2"/>
  <c r="N460" i="2"/>
  <c r="AI460" i="2"/>
  <c r="O460" i="2"/>
  <c r="AJ460" i="2"/>
  <c r="P460" i="2"/>
  <c r="AL460" i="2"/>
  <c r="J460" i="2"/>
  <c r="AK460" i="2"/>
  <c r="H460" i="2"/>
  <c r="Q460" i="2" s="1"/>
  <c r="W460" i="2"/>
  <c r="I460" i="2"/>
  <c r="X460" i="2"/>
  <c r="L460" i="2"/>
  <c r="Y460" i="2"/>
  <c r="AA461" i="2"/>
  <c r="AJ461" i="2"/>
  <c r="Q464" i="2"/>
  <c r="AB464" i="2"/>
  <c r="J463" i="2"/>
  <c r="AD463" i="2"/>
  <c r="Z461" i="2"/>
  <c r="F471" i="2"/>
  <c r="AD466" i="2"/>
  <c r="AF466" i="2"/>
  <c r="AG466" i="2"/>
  <c r="Z466" i="2"/>
  <c r="AA466" i="2"/>
  <c r="Y466" i="2"/>
  <c r="H466" i="2"/>
  <c r="I463" i="2"/>
  <c r="AL463" i="2"/>
  <c r="Y461" i="2"/>
  <c r="F477" i="2"/>
  <c r="H463" i="2"/>
  <c r="AK463" i="2"/>
  <c r="X461" i="2"/>
  <c r="P463" i="2"/>
  <c r="AJ463" i="2"/>
  <c r="AM458" i="2"/>
  <c r="W461" i="2"/>
  <c r="AB461" i="2" s="1"/>
  <c r="AA463" i="2"/>
  <c r="AI463" i="2"/>
  <c r="V462" i="2"/>
  <c r="P462" i="2"/>
  <c r="S462" i="2"/>
  <c r="W462" i="2"/>
  <c r="X462" i="2"/>
  <c r="AD462" i="2"/>
  <c r="Y462" i="2"/>
  <c r="Z462" i="2"/>
  <c r="AA462" i="2"/>
  <c r="J462" i="2"/>
  <c r="AE462" i="2"/>
  <c r="T462" i="2"/>
  <c r="AF462" i="2"/>
  <c r="I462" i="2"/>
  <c r="AG462" i="2"/>
  <c r="K462" i="2"/>
  <c r="AH462" i="2"/>
  <c r="L462" i="2"/>
  <c r="AJ462" i="2"/>
  <c r="M462" i="2"/>
  <c r="AK462" i="2"/>
  <c r="N462" i="2"/>
  <c r="H462" i="2"/>
  <c r="AL462" i="2"/>
  <c r="O462" i="2"/>
  <c r="AI462" i="2"/>
  <c r="U462" i="2"/>
  <c r="AB455" i="2"/>
  <c r="F475" i="2"/>
  <c r="AB458" i="2"/>
  <c r="T463" i="2"/>
  <c r="D472" i="2"/>
  <c r="E467" i="2"/>
  <c r="D479" i="2"/>
  <c r="E474" i="2"/>
  <c r="D470" i="2"/>
  <c r="E465" i="2"/>
  <c r="D473" i="2"/>
  <c r="E468" i="2"/>
  <c r="X468" i="2" s="1"/>
  <c r="D471" i="2"/>
  <c r="E466" i="2"/>
  <c r="AH466" i="2" s="1"/>
  <c r="F482" i="2" l="1"/>
  <c r="X466" i="2"/>
  <c r="AB460" i="2"/>
  <c r="AB463" i="2"/>
  <c r="O468" i="2"/>
  <c r="AI468" i="2"/>
  <c r="Q461" i="2"/>
  <c r="W466" i="2"/>
  <c r="AM463" i="2"/>
  <c r="N468" i="2"/>
  <c r="AJ468" i="2"/>
  <c r="AM460" i="2"/>
  <c r="V466" i="2"/>
  <c r="M468" i="2"/>
  <c r="AH468" i="2"/>
  <c r="U466" i="2"/>
  <c r="L468" i="2"/>
  <c r="AG468" i="2"/>
  <c r="Q462" i="2"/>
  <c r="Q463" i="2"/>
  <c r="L466" i="2"/>
  <c r="T466" i="2"/>
  <c r="K468" i="2"/>
  <c r="AF468" i="2"/>
  <c r="AA467" i="2"/>
  <c r="S467" i="2"/>
  <c r="T467" i="2"/>
  <c r="U467" i="2"/>
  <c r="AD467" i="2"/>
  <c r="V467" i="2"/>
  <c r="AE467" i="2"/>
  <c r="W467" i="2"/>
  <c r="AF467" i="2"/>
  <c r="L467" i="2"/>
  <c r="K467" i="2"/>
  <c r="AL467" i="2"/>
  <c r="AG467" i="2"/>
  <c r="N467" i="2"/>
  <c r="M467" i="2"/>
  <c r="AH467" i="2"/>
  <c r="O467" i="2"/>
  <c r="P467" i="2"/>
  <c r="AI467" i="2"/>
  <c r="AJ467" i="2"/>
  <c r="H467" i="2"/>
  <c r="AK467" i="2"/>
  <c r="Y467" i="2"/>
  <c r="I467" i="2"/>
  <c r="X467" i="2"/>
  <c r="J467" i="2"/>
  <c r="Z467" i="2"/>
  <c r="F476" i="2"/>
  <c r="Y471" i="2"/>
  <c r="Z471" i="2"/>
  <c r="AA471" i="2"/>
  <c r="AM462" i="2"/>
  <c r="P466" i="2"/>
  <c r="S466" i="2"/>
  <c r="AB466" i="2" s="1"/>
  <c r="I468" i="2"/>
  <c r="AE468" i="2"/>
  <c r="AM461" i="2"/>
  <c r="O466" i="2"/>
  <c r="AK466" i="2"/>
  <c r="H468" i="2"/>
  <c r="AD468" i="2"/>
  <c r="Q469" i="2"/>
  <c r="N466" i="2"/>
  <c r="AE466" i="2"/>
  <c r="W468" i="2"/>
  <c r="AB468" i="2" s="1"/>
  <c r="AL468" i="2"/>
  <c r="AB462" i="2"/>
  <c r="M466" i="2"/>
  <c r="AL466" i="2"/>
  <c r="AM469" i="2"/>
  <c r="AA468" i="2"/>
  <c r="AK468" i="2"/>
  <c r="K466" i="2"/>
  <c r="AJ466" i="2"/>
  <c r="F479" i="2"/>
  <c r="AE474" i="2"/>
  <c r="AF474" i="2"/>
  <c r="AG474" i="2"/>
  <c r="AH474" i="2"/>
  <c r="AI474" i="2"/>
  <c r="AJ474" i="2"/>
  <c r="AK474" i="2"/>
  <c r="AL474" i="2"/>
  <c r="AD474" i="2"/>
  <c r="Y474" i="2"/>
  <c r="Z474" i="2"/>
  <c r="AA474" i="2"/>
  <c r="S474" i="2"/>
  <c r="AB474" i="2" s="1"/>
  <c r="T474" i="2"/>
  <c r="U474" i="2"/>
  <c r="V474" i="2"/>
  <c r="W474" i="2"/>
  <c r="X474" i="2"/>
  <c r="M474" i="2"/>
  <c r="O474" i="2"/>
  <c r="P474" i="2"/>
  <c r="H474" i="2"/>
  <c r="I474" i="2"/>
  <c r="L474" i="2"/>
  <c r="J474" i="2"/>
  <c r="K474" i="2"/>
  <c r="N474" i="2"/>
  <c r="Z468" i="2"/>
  <c r="F478" i="2"/>
  <c r="X473" i="2"/>
  <c r="Y473" i="2"/>
  <c r="AA473" i="2"/>
  <c r="L473" i="2"/>
  <c r="F480" i="2"/>
  <c r="J466" i="2"/>
  <c r="AI466" i="2"/>
  <c r="AB469" i="2"/>
  <c r="Y468" i="2"/>
  <c r="AM466" i="2"/>
  <c r="W465" i="2"/>
  <c r="S465" i="2"/>
  <c r="AB465" i="2" s="1"/>
  <c r="AF465" i="2"/>
  <c r="X465" i="2"/>
  <c r="AJ465" i="2"/>
  <c r="H465" i="2"/>
  <c r="AG465" i="2"/>
  <c r="Y465" i="2"/>
  <c r="AH465" i="2"/>
  <c r="N465" i="2"/>
  <c r="AI465" i="2"/>
  <c r="U465" i="2"/>
  <c r="P465" i="2"/>
  <c r="Z465" i="2"/>
  <c r="L465" i="2"/>
  <c r="V465" i="2"/>
  <c r="AK465" i="2"/>
  <c r="I465" i="2"/>
  <c r="O465" i="2"/>
  <c r="AL465" i="2"/>
  <c r="J465" i="2"/>
  <c r="AE465" i="2"/>
  <c r="M465" i="2"/>
  <c r="K465" i="2"/>
  <c r="AD465" i="2"/>
  <c r="AA465" i="2"/>
  <c r="T465" i="2"/>
  <c r="I466" i="2"/>
  <c r="Q466" i="2" s="1"/>
  <c r="D476" i="2"/>
  <c r="E471" i="2"/>
  <c r="AD471" i="2" s="1"/>
  <c r="D478" i="2"/>
  <c r="E473" i="2"/>
  <c r="AD473" i="2" s="1"/>
  <c r="D475" i="2"/>
  <c r="E470" i="2"/>
  <c r="D484" i="2"/>
  <c r="E479" i="2"/>
  <c r="D477" i="2"/>
  <c r="E472" i="2"/>
  <c r="F485" i="2" l="1"/>
  <c r="W473" i="2"/>
  <c r="W471" i="2"/>
  <c r="F483" i="2"/>
  <c r="AH478" i="2"/>
  <c r="X478" i="2"/>
  <c r="Z478" i="2"/>
  <c r="AA478" i="2"/>
  <c r="L478" i="2"/>
  <c r="U473" i="2"/>
  <c r="AM474" i="2"/>
  <c r="V471" i="2"/>
  <c r="M473" i="2"/>
  <c r="T473" i="2"/>
  <c r="O471" i="2"/>
  <c r="U471" i="2"/>
  <c r="P473" i="2"/>
  <c r="S473" i="2"/>
  <c r="I471" i="2"/>
  <c r="T471" i="2"/>
  <c r="O473" i="2"/>
  <c r="AF473" i="2"/>
  <c r="Q474" i="2"/>
  <c r="P471" i="2"/>
  <c r="AH471" i="2"/>
  <c r="Q467" i="2"/>
  <c r="AM467" i="2"/>
  <c r="N473" i="2"/>
  <c r="AL473" i="2"/>
  <c r="N471" i="2"/>
  <c r="AL471" i="2"/>
  <c r="AK470" i="2"/>
  <c r="I470" i="2"/>
  <c r="AI470" i="2"/>
  <c r="AL470" i="2"/>
  <c r="J470" i="2"/>
  <c r="AF470" i="2"/>
  <c r="Y470" i="2"/>
  <c r="AD470" i="2"/>
  <c r="K470" i="2"/>
  <c r="Z470" i="2"/>
  <c r="AE470" i="2"/>
  <c r="L470" i="2"/>
  <c r="M470" i="2"/>
  <c r="P470" i="2"/>
  <c r="AH470" i="2"/>
  <c r="U470" i="2"/>
  <c r="AG470" i="2"/>
  <c r="H470" i="2"/>
  <c r="S470" i="2"/>
  <c r="N470" i="2"/>
  <c r="T470" i="2"/>
  <c r="O470" i="2"/>
  <c r="AA470" i="2"/>
  <c r="V470" i="2"/>
  <c r="W470" i="2"/>
  <c r="AJ470" i="2"/>
  <c r="X470" i="2"/>
  <c r="M471" i="2"/>
  <c r="AK471" i="2"/>
  <c r="K473" i="2"/>
  <c r="L471" i="2"/>
  <c r="AJ471" i="2"/>
  <c r="AB467" i="2"/>
  <c r="J473" i="2"/>
  <c r="AI473" i="2"/>
  <c r="AM468" i="2"/>
  <c r="K471" i="2"/>
  <c r="AI471" i="2"/>
  <c r="AJ473" i="2"/>
  <c r="I473" i="2"/>
  <c r="AH473" i="2"/>
  <c r="Q468" i="2"/>
  <c r="J471" i="2"/>
  <c r="AG471" i="2"/>
  <c r="AK472" i="2"/>
  <c r="I472" i="2"/>
  <c r="AL472" i="2"/>
  <c r="J472" i="2"/>
  <c r="AD472" i="2"/>
  <c r="K472" i="2"/>
  <c r="S472" i="2"/>
  <c r="AF472" i="2"/>
  <c r="N472" i="2"/>
  <c r="AG472" i="2"/>
  <c r="H472" i="2"/>
  <c r="AE472" i="2"/>
  <c r="L472" i="2"/>
  <c r="O472" i="2"/>
  <c r="AA472" i="2"/>
  <c r="M472" i="2"/>
  <c r="AJ472" i="2"/>
  <c r="T472" i="2"/>
  <c r="P472" i="2"/>
  <c r="AI472" i="2"/>
  <c r="U472" i="2"/>
  <c r="V472" i="2"/>
  <c r="AH472" i="2"/>
  <c r="Z472" i="2"/>
  <c r="W472" i="2"/>
  <c r="X472" i="2"/>
  <c r="Y472" i="2"/>
  <c r="H473" i="2"/>
  <c r="AG473" i="2"/>
  <c r="F484" i="2"/>
  <c r="AH479" i="2"/>
  <c r="AI479" i="2"/>
  <c r="AJ479" i="2"/>
  <c r="AK479" i="2"/>
  <c r="AL479" i="2"/>
  <c r="AD479" i="2"/>
  <c r="AE479" i="2"/>
  <c r="AG479" i="2"/>
  <c r="AF479" i="2"/>
  <c r="S479" i="2"/>
  <c r="AB479" i="2" s="1"/>
  <c r="U479" i="2"/>
  <c r="V479" i="2"/>
  <c r="W479" i="2"/>
  <c r="X479" i="2"/>
  <c r="Y479" i="2"/>
  <c r="Z479" i="2"/>
  <c r="AA479" i="2"/>
  <c r="T479" i="2"/>
  <c r="P479" i="2"/>
  <c r="H479" i="2"/>
  <c r="Q479" i="2" s="1"/>
  <c r="I479" i="2"/>
  <c r="J479" i="2"/>
  <c r="K479" i="2"/>
  <c r="L479" i="2"/>
  <c r="M479" i="2"/>
  <c r="N479" i="2"/>
  <c r="O479" i="2"/>
  <c r="H471" i="2"/>
  <c r="AF471" i="2"/>
  <c r="F481" i="2"/>
  <c r="AG476" i="2"/>
  <c r="AH476" i="2"/>
  <c r="AI476" i="2"/>
  <c r="Y476" i="2"/>
  <c r="K476" i="2"/>
  <c r="M476" i="2"/>
  <c r="N476" i="2"/>
  <c r="O476" i="2"/>
  <c r="AM465" i="2"/>
  <c r="Q465" i="2"/>
  <c r="Z473" i="2"/>
  <c r="AE473" i="2"/>
  <c r="AM473" i="2" s="1"/>
  <c r="X471" i="2"/>
  <c r="AE471" i="2"/>
  <c r="AM471" i="2" s="1"/>
  <c r="AK473" i="2"/>
  <c r="V473" i="2"/>
  <c r="S471" i="2"/>
  <c r="F487" i="2"/>
  <c r="D482" i="2"/>
  <c r="E477" i="2"/>
  <c r="D489" i="2"/>
  <c r="E484" i="2"/>
  <c r="D480" i="2"/>
  <c r="E475" i="2"/>
  <c r="D483" i="2"/>
  <c r="E478" i="2"/>
  <c r="S478" i="2" s="1"/>
  <c r="D481" i="2"/>
  <c r="E476" i="2"/>
  <c r="AJ476" i="2" s="1"/>
  <c r="F492" i="2" l="1"/>
  <c r="W478" i="2"/>
  <c r="AA476" i="2"/>
  <c r="AE476" i="2"/>
  <c r="F489" i="2"/>
  <c r="AK484" i="2"/>
  <c r="AL484" i="2"/>
  <c r="AD484" i="2"/>
  <c r="AE484" i="2"/>
  <c r="AF484" i="2"/>
  <c r="AG484" i="2"/>
  <c r="AJ484" i="2"/>
  <c r="AH484" i="2"/>
  <c r="AI484" i="2"/>
  <c r="T484" i="2"/>
  <c r="U484" i="2"/>
  <c r="V484" i="2"/>
  <c r="X484" i="2"/>
  <c r="Y484" i="2"/>
  <c r="Z484" i="2"/>
  <c r="AA484" i="2"/>
  <c r="S484" i="2"/>
  <c r="W484" i="2"/>
  <c r="H484" i="2"/>
  <c r="I484" i="2"/>
  <c r="K484" i="2"/>
  <c r="L484" i="2"/>
  <c r="M484" i="2"/>
  <c r="N484" i="2"/>
  <c r="O484" i="2"/>
  <c r="P484" i="2"/>
  <c r="J484" i="2"/>
  <c r="J478" i="2"/>
  <c r="V478" i="2"/>
  <c r="Z477" i="2"/>
  <c r="AJ477" i="2"/>
  <c r="AA477" i="2"/>
  <c r="AK477" i="2"/>
  <c r="V477" i="2"/>
  <c r="Y477" i="2"/>
  <c r="AL477" i="2"/>
  <c r="H477" i="2"/>
  <c r="AD477" i="2"/>
  <c r="J477" i="2"/>
  <c r="AE477" i="2"/>
  <c r="K477" i="2"/>
  <c r="AF477" i="2"/>
  <c r="L477" i="2"/>
  <c r="X477" i="2"/>
  <c r="AG477" i="2"/>
  <c r="M477" i="2"/>
  <c r="AI477" i="2"/>
  <c r="N477" i="2"/>
  <c r="W477" i="2"/>
  <c r="AH477" i="2"/>
  <c r="I477" i="2"/>
  <c r="S477" i="2"/>
  <c r="O477" i="2"/>
  <c r="T477" i="2"/>
  <c r="P477" i="2"/>
  <c r="U477" i="2"/>
  <c r="V476" i="2"/>
  <c r="AD476" i="2"/>
  <c r="H478" i="2"/>
  <c r="U478" i="2"/>
  <c r="AB471" i="2"/>
  <c r="AF476" i="2"/>
  <c r="U476" i="2"/>
  <c r="F486" i="2"/>
  <c r="T481" i="2"/>
  <c r="U481" i="2"/>
  <c r="V481" i="2"/>
  <c r="Q473" i="2"/>
  <c r="AM470" i="2"/>
  <c r="P478" i="2"/>
  <c r="AI478" i="2"/>
  <c r="T476" i="2"/>
  <c r="Q472" i="2"/>
  <c r="O478" i="2"/>
  <c r="AL478" i="2"/>
  <c r="S476" i="2"/>
  <c r="Q471" i="2"/>
  <c r="N478" i="2"/>
  <c r="AK478" i="2"/>
  <c r="Z476" i="2"/>
  <c r="M478" i="2"/>
  <c r="AJ478" i="2"/>
  <c r="AB472" i="2"/>
  <c r="AB470" i="2"/>
  <c r="AB473" i="2"/>
  <c r="K478" i="2"/>
  <c r="AG478" i="2"/>
  <c r="W476" i="2"/>
  <c r="Q470" i="2"/>
  <c r="I478" i="2"/>
  <c r="AF478" i="2"/>
  <c r="I476" i="2"/>
  <c r="H476" i="2"/>
  <c r="Q476" i="2" s="1"/>
  <c r="AK476" i="2"/>
  <c r="AM472" i="2"/>
  <c r="Y478" i="2"/>
  <c r="AE478" i="2"/>
  <c r="F490" i="2"/>
  <c r="L476" i="2"/>
  <c r="X476" i="2"/>
  <c r="J476" i="2"/>
  <c r="AL476" i="2"/>
  <c r="AM479" i="2"/>
  <c r="T478" i="2"/>
  <c r="AB478" i="2" s="1"/>
  <c r="AD478" i="2"/>
  <c r="AG475" i="2"/>
  <c r="I475" i="2"/>
  <c r="AD475" i="2"/>
  <c r="AM475" i="2" s="1"/>
  <c r="AJ475" i="2"/>
  <c r="S475" i="2"/>
  <c r="P475" i="2"/>
  <c r="AL475" i="2"/>
  <c r="AF475" i="2"/>
  <c r="H475" i="2"/>
  <c r="AH475" i="2"/>
  <c r="J475" i="2"/>
  <c r="N475" i="2"/>
  <c r="AI475" i="2"/>
  <c r="L475" i="2"/>
  <c r="O475" i="2"/>
  <c r="AK475" i="2"/>
  <c r="M475" i="2"/>
  <c r="T475" i="2"/>
  <c r="X475" i="2"/>
  <c r="AE475" i="2"/>
  <c r="U475" i="2"/>
  <c r="K475" i="2"/>
  <c r="V475" i="2"/>
  <c r="W475" i="2"/>
  <c r="Y475" i="2"/>
  <c r="Z475" i="2"/>
  <c r="AA475" i="2"/>
  <c r="P476" i="2"/>
  <c r="F488" i="2"/>
  <c r="AH483" i="2"/>
  <c r="AI483" i="2"/>
  <c r="N483" i="2"/>
  <c r="O483" i="2"/>
  <c r="P483" i="2"/>
  <c r="D488" i="2"/>
  <c r="E483" i="2"/>
  <c r="AJ483" i="2" s="1"/>
  <c r="D485" i="2"/>
  <c r="E480" i="2"/>
  <c r="D486" i="2"/>
  <c r="E481" i="2"/>
  <c r="W481" i="2" s="1"/>
  <c r="D494" i="2"/>
  <c r="E489" i="2"/>
  <c r="D487" i="2"/>
  <c r="E482" i="2"/>
  <c r="AM478" i="2" l="1"/>
  <c r="S481" i="2"/>
  <c r="L483" i="2"/>
  <c r="W483" i="2"/>
  <c r="AE483" i="2"/>
  <c r="O481" i="2"/>
  <c r="AA481" i="2"/>
  <c r="Q478" i="2"/>
  <c r="AF482" i="2"/>
  <c r="Y482" i="2"/>
  <c r="AG482" i="2"/>
  <c r="H482" i="2"/>
  <c r="AH482" i="2"/>
  <c r="I482" i="2"/>
  <c r="M482" i="2"/>
  <c r="AI482" i="2"/>
  <c r="AJ482" i="2"/>
  <c r="AL482" i="2"/>
  <c r="AD482" i="2"/>
  <c r="J482" i="2"/>
  <c r="K482" i="2"/>
  <c r="AE482" i="2"/>
  <c r="N482" i="2"/>
  <c r="AK482" i="2"/>
  <c r="O482" i="2"/>
  <c r="S482" i="2"/>
  <c r="P482" i="2"/>
  <c r="Z482" i="2"/>
  <c r="U482" i="2"/>
  <c r="X482" i="2"/>
  <c r="T482" i="2"/>
  <c r="L482" i="2"/>
  <c r="V482" i="2"/>
  <c r="AA482" i="2"/>
  <c r="W482" i="2"/>
  <c r="AF483" i="2"/>
  <c r="V483" i="2"/>
  <c r="F495" i="2"/>
  <c r="M481" i="2"/>
  <c r="Z481" i="2"/>
  <c r="AM476" i="2"/>
  <c r="AD483" i="2"/>
  <c r="U483" i="2"/>
  <c r="F493" i="2"/>
  <c r="AF488" i="2"/>
  <c r="AD488" i="2"/>
  <c r="K488" i="2"/>
  <c r="L488" i="2"/>
  <c r="L481" i="2"/>
  <c r="AD481" i="2"/>
  <c r="X480" i="2"/>
  <c r="Y480" i="2"/>
  <c r="Z480" i="2"/>
  <c r="AD480" i="2"/>
  <c r="W480" i="2"/>
  <c r="AE480" i="2"/>
  <c r="AA480" i="2"/>
  <c r="AF480" i="2"/>
  <c r="I480" i="2"/>
  <c r="AH480" i="2"/>
  <c r="J480" i="2"/>
  <c r="AI480" i="2"/>
  <c r="K480" i="2"/>
  <c r="T480" i="2"/>
  <c r="U480" i="2"/>
  <c r="AJ480" i="2"/>
  <c r="L480" i="2"/>
  <c r="N480" i="2"/>
  <c r="V480" i="2"/>
  <c r="AK480" i="2"/>
  <c r="M480" i="2"/>
  <c r="AL480" i="2"/>
  <c r="O480" i="2"/>
  <c r="AG480" i="2"/>
  <c r="P480" i="2"/>
  <c r="S480" i="2"/>
  <c r="AB480" i="2" s="1"/>
  <c r="H480" i="2"/>
  <c r="Q480" i="2" s="1"/>
  <c r="T483" i="2"/>
  <c r="K481" i="2"/>
  <c r="AE481" i="2"/>
  <c r="S483" i="2"/>
  <c r="J481" i="2"/>
  <c r="AL481" i="2"/>
  <c r="I481" i="2"/>
  <c r="AK481" i="2"/>
  <c r="AM477" i="2"/>
  <c r="AG483" i="2"/>
  <c r="H481" i="2"/>
  <c r="AJ481" i="2"/>
  <c r="Q477" i="2"/>
  <c r="M483" i="2"/>
  <c r="AB476" i="2"/>
  <c r="P481" i="2"/>
  <c r="AI481" i="2"/>
  <c r="AB477" i="2"/>
  <c r="Q475" i="2"/>
  <c r="N481" i="2"/>
  <c r="AH481" i="2"/>
  <c r="Q484" i="2"/>
  <c r="AM484" i="2"/>
  <c r="Y483" i="2"/>
  <c r="K483" i="2"/>
  <c r="J483" i="2"/>
  <c r="AL483" i="2"/>
  <c r="Y481" i="2"/>
  <c r="AG481" i="2"/>
  <c r="AA483" i="2"/>
  <c r="Z483" i="2"/>
  <c r="AB475" i="2"/>
  <c r="X481" i="2"/>
  <c r="AF481" i="2"/>
  <c r="AB484" i="2"/>
  <c r="F497" i="2"/>
  <c r="X483" i="2"/>
  <c r="I483" i="2"/>
  <c r="AK483" i="2"/>
  <c r="H483" i="2"/>
  <c r="F491" i="2"/>
  <c r="V486" i="2"/>
  <c r="F494" i="2"/>
  <c r="AD489" i="2"/>
  <c r="AE489" i="2"/>
  <c r="AG489" i="2"/>
  <c r="AH489" i="2"/>
  <c r="AI489" i="2"/>
  <c r="AJ489" i="2"/>
  <c r="AF489" i="2"/>
  <c r="AK489" i="2"/>
  <c r="AL489" i="2"/>
  <c r="S489" i="2"/>
  <c r="T489" i="2"/>
  <c r="U489" i="2"/>
  <c r="W489" i="2"/>
  <c r="X489" i="2"/>
  <c r="Y489" i="2"/>
  <c r="AA489" i="2"/>
  <c r="Z489" i="2"/>
  <c r="V489" i="2"/>
  <c r="H489" i="2"/>
  <c r="I489" i="2"/>
  <c r="J489" i="2"/>
  <c r="K489" i="2"/>
  <c r="L489" i="2"/>
  <c r="N489" i="2"/>
  <c r="O489" i="2"/>
  <c r="P489" i="2"/>
  <c r="M489" i="2"/>
  <c r="D492" i="2"/>
  <c r="E487" i="2"/>
  <c r="D499" i="2"/>
  <c r="E494" i="2"/>
  <c r="D491" i="2"/>
  <c r="E486" i="2"/>
  <c r="X486" i="2" s="1"/>
  <c r="D490" i="2"/>
  <c r="E485" i="2"/>
  <c r="D493" i="2"/>
  <c r="E488" i="2"/>
  <c r="AA488" i="2" s="1"/>
  <c r="AM489" i="2" l="1"/>
  <c r="W486" i="2"/>
  <c r="M488" i="2"/>
  <c r="AE488" i="2"/>
  <c r="P486" i="2"/>
  <c r="J488" i="2"/>
  <c r="AL488" i="2"/>
  <c r="O486" i="2"/>
  <c r="N486" i="2"/>
  <c r="AG486" i="2"/>
  <c r="I488" i="2"/>
  <c r="AK488" i="2"/>
  <c r="Q482" i="2"/>
  <c r="Z487" i="2"/>
  <c r="AA487" i="2"/>
  <c r="AD487" i="2"/>
  <c r="S487" i="2"/>
  <c r="AE487" i="2"/>
  <c r="X487" i="2"/>
  <c r="AF487" i="2"/>
  <c r="H487" i="2"/>
  <c r="AG487" i="2"/>
  <c r="J487" i="2"/>
  <c r="W487" i="2"/>
  <c r="AI487" i="2"/>
  <c r="K487" i="2"/>
  <c r="AJ487" i="2"/>
  <c r="L487" i="2"/>
  <c r="AK487" i="2"/>
  <c r="M487" i="2"/>
  <c r="AL487" i="2"/>
  <c r="N487" i="2"/>
  <c r="Y487" i="2"/>
  <c r="AH487" i="2"/>
  <c r="P487" i="2"/>
  <c r="V487" i="2"/>
  <c r="T487" i="2"/>
  <c r="I487" i="2"/>
  <c r="U487" i="2"/>
  <c r="O487" i="2"/>
  <c r="H486" i="2"/>
  <c r="AF486" i="2"/>
  <c r="H488" i="2"/>
  <c r="AJ488" i="2"/>
  <c r="S486" i="2"/>
  <c r="M486" i="2"/>
  <c r="AH486" i="2"/>
  <c r="Q481" i="2"/>
  <c r="O488" i="2"/>
  <c r="AI488" i="2"/>
  <c r="AB482" i="2"/>
  <c r="AB489" i="2"/>
  <c r="L486" i="2"/>
  <c r="AE486" i="2"/>
  <c r="Z488" i="2"/>
  <c r="AH488" i="2"/>
  <c r="F499" i="2"/>
  <c r="AD494" i="2"/>
  <c r="AE494" i="2"/>
  <c r="AF494" i="2"/>
  <c r="AG494" i="2"/>
  <c r="AH494" i="2"/>
  <c r="AJ494" i="2"/>
  <c r="AK494" i="2"/>
  <c r="AL494" i="2"/>
  <c r="AI494" i="2"/>
  <c r="U494" i="2"/>
  <c r="V494" i="2"/>
  <c r="W494" i="2"/>
  <c r="X494" i="2"/>
  <c r="Z494" i="2"/>
  <c r="AA494" i="2"/>
  <c r="S494" i="2"/>
  <c r="T494" i="2"/>
  <c r="Y494" i="2"/>
  <c r="I494" i="2"/>
  <c r="K494" i="2"/>
  <c r="L494" i="2"/>
  <c r="M494" i="2"/>
  <c r="N494" i="2"/>
  <c r="O494" i="2"/>
  <c r="H494" i="2"/>
  <c r="J494" i="2"/>
  <c r="P494" i="2"/>
  <c r="K486" i="2"/>
  <c r="AD486" i="2"/>
  <c r="AM480" i="2"/>
  <c r="S488" i="2"/>
  <c r="AG488" i="2"/>
  <c r="J486" i="2"/>
  <c r="AL486" i="2"/>
  <c r="Y488" i="2"/>
  <c r="F498" i="2"/>
  <c r="AJ493" i="2"/>
  <c r="AK493" i="2"/>
  <c r="AA493" i="2"/>
  <c r="V493" i="2"/>
  <c r="T486" i="2"/>
  <c r="X488" i="2"/>
  <c r="F500" i="2"/>
  <c r="U486" i="2"/>
  <c r="AJ486" i="2"/>
  <c r="W488" i="2"/>
  <c r="AM483" i="2"/>
  <c r="AA486" i="2"/>
  <c r="AI486" i="2"/>
  <c r="AM481" i="2"/>
  <c r="V488" i="2"/>
  <c r="Z486" i="2"/>
  <c r="F496" i="2"/>
  <c r="Y491" i="2"/>
  <c r="Z491" i="2"/>
  <c r="F502" i="2"/>
  <c r="AB483" i="2"/>
  <c r="U488" i="2"/>
  <c r="AM482" i="2"/>
  <c r="AM488" i="2"/>
  <c r="I486" i="2"/>
  <c r="AK486" i="2"/>
  <c r="Q489" i="2"/>
  <c r="Y486" i="2"/>
  <c r="Q483" i="2"/>
  <c r="P488" i="2"/>
  <c r="T488" i="2"/>
  <c r="AB481" i="2"/>
  <c r="AI485" i="2"/>
  <c r="N485" i="2"/>
  <c r="V485" i="2"/>
  <c r="AG485" i="2"/>
  <c r="AK485" i="2"/>
  <c r="O485" i="2"/>
  <c r="I485" i="2"/>
  <c r="M485" i="2"/>
  <c r="AL485" i="2"/>
  <c r="P485" i="2"/>
  <c r="W485" i="2"/>
  <c r="K485" i="2"/>
  <c r="AJ485" i="2"/>
  <c r="H485" i="2"/>
  <c r="AH485" i="2"/>
  <c r="AF485" i="2"/>
  <c r="X485" i="2"/>
  <c r="J485" i="2"/>
  <c r="Y485" i="2"/>
  <c r="L485" i="2"/>
  <c r="AA485" i="2"/>
  <c r="S485" i="2"/>
  <c r="T485" i="2"/>
  <c r="AD485" i="2"/>
  <c r="U485" i="2"/>
  <c r="AE485" i="2"/>
  <c r="Z485" i="2"/>
  <c r="N488" i="2"/>
  <c r="D498" i="2"/>
  <c r="E493" i="2"/>
  <c r="AD493" i="2" s="1"/>
  <c r="D495" i="2"/>
  <c r="E490" i="2"/>
  <c r="D496" i="2"/>
  <c r="E491" i="2"/>
  <c r="AL491" i="2" s="1"/>
  <c r="D504" i="2"/>
  <c r="E499" i="2"/>
  <c r="D497" i="2"/>
  <c r="E492" i="2"/>
  <c r="AA491" i="2" l="1"/>
  <c r="F501" i="2"/>
  <c r="T496" i="2"/>
  <c r="U496" i="2"/>
  <c r="N496" i="2"/>
  <c r="H493" i="2"/>
  <c r="Q493" i="2" s="1"/>
  <c r="AL493" i="2"/>
  <c r="AM487" i="2"/>
  <c r="W491" i="2"/>
  <c r="Z493" i="2"/>
  <c r="F503" i="2"/>
  <c r="T498" i="2"/>
  <c r="P498" i="2"/>
  <c r="L498" i="2"/>
  <c r="AB486" i="2"/>
  <c r="F507" i="2"/>
  <c r="V491" i="2"/>
  <c r="Y493" i="2"/>
  <c r="AM485" i="2"/>
  <c r="K491" i="2"/>
  <c r="U491" i="2"/>
  <c r="F505" i="2"/>
  <c r="X493" i="2"/>
  <c r="Q488" i="2"/>
  <c r="P491" i="2"/>
  <c r="S491" i="2"/>
  <c r="W493" i="2"/>
  <c r="AM494" i="2"/>
  <c r="S492" i="2"/>
  <c r="T492" i="2"/>
  <c r="U492" i="2"/>
  <c r="AD492" i="2"/>
  <c r="V492" i="2"/>
  <c r="AE492" i="2"/>
  <c r="AA492" i="2"/>
  <c r="AF492" i="2"/>
  <c r="K492" i="2"/>
  <c r="Y492" i="2"/>
  <c r="AG492" i="2"/>
  <c r="M492" i="2"/>
  <c r="AH492" i="2"/>
  <c r="N492" i="2"/>
  <c r="AI492" i="2"/>
  <c r="O492" i="2"/>
  <c r="J492" i="2"/>
  <c r="L492" i="2"/>
  <c r="AJ492" i="2"/>
  <c r="P492" i="2"/>
  <c r="W492" i="2"/>
  <c r="AL492" i="2"/>
  <c r="H492" i="2"/>
  <c r="AK492" i="2"/>
  <c r="I492" i="2"/>
  <c r="X492" i="2"/>
  <c r="Z492" i="2"/>
  <c r="AB485" i="2"/>
  <c r="O491" i="2"/>
  <c r="AJ491" i="2"/>
  <c r="U493" i="2"/>
  <c r="AB494" i="2"/>
  <c r="F504" i="2"/>
  <c r="AD499" i="2"/>
  <c r="AE499" i="2"/>
  <c r="AF499" i="2"/>
  <c r="AG499" i="2"/>
  <c r="AH499" i="2"/>
  <c r="AI499" i="2"/>
  <c r="AJ499" i="2"/>
  <c r="AK499" i="2"/>
  <c r="AL499" i="2"/>
  <c r="X499" i="2"/>
  <c r="Y499" i="2"/>
  <c r="Z499" i="2"/>
  <c r="AA499" i="2"/>
  <c r="S499" i="2"/>
  <c r="T499" i="2"/>
  <c r="U499" i="2"/>
  <c r="V499" i="2"/>
  <c r="W499" i="2"/>
  <c r="L499" i="2"/>
  <c r="N499" i="2"/>
  <c r="O499" i="2"/>
  <c r="P499" i="2"/>
  <c r="H499" i="2"/>
  <c r="I499" i="2"/>
  <c r="J499" i="2"/>
  <c r="K499" i="2"/>
  <c r="M499" i="2"/>
  <c r="Q486" i="2"/>
  <c r="N491" i="2"/>
  <c r="AI491" i="2"/>
  <c r="P493" i="2"/>
  <c r="T493" i="2"/>
  <c r="AB488" i="2"/>
  <c r="M491" i="2"/>
  <c r="AD491" i="2"/>
  <c r="O493" i="2"/>
  <c r="S493" i="2"/>
  <c r="L491" i="2"/>
  <c r="AK491" i="2"/>
  <c r="I493" i="2"/>
  <c r="AH493" i="2"/>
  <c r="AM486" i="2"/>
  <c r="J491" i="2"/>
  <c r="AH491" i="2"/>
  <c r="N493" i="2"/>
  <c r="AG493" i="2"/>
  <c r="Q487" i="2"/>
  <c r="I491" i="2"/>
  <c r="AG491" i="2"/>
  <c r="M493" i="2"/>
  <c r="AI493" i="2"/>
  <c r="H491" i="2"/>
  <c r="AF491" i="2"/>
  <c r="L493" i="2"/>
  <c r="AF493" i="2"/>
  <c r="Z490" i="2"/>
  <c r="J490" i="2"/>
  <c r="L490" i="2"/>
  <c r="AA490" i="2"/>
  <c r="K490" i="2"/>
  <c r="S490" i="2"/>
  <c r="T490" i="2"/>
  <c r="AL490" i="2"/>
  <c r="U490" i="2"/>
  <c r="V490" i="2"/>
  <c r="AE490" i="2"/>
  <c r="W490" i="2"/>
  <c r="AF490" i="2"/>
  <c r="X490" i="2"/>
  <c r="AG490" i="2"/>
  <c r="M490" i="2"/>
  <c r="AH490" i="2"/>
  <c r="O490" i="2"/>
  <c r="AI490" i="2"/>
  <c r="P490" i="2"/>
  <c r="AJ490" i="2"/>
  <c r="H490" i="2"/>
  <c r="AK490" i="2"/>
  <c r="I490" i="2"/>
  <c r="AD490" i="2"/>
  <c r="Y490" i="2"/>
  <c r="N490" i="2"/>
  <c r="X491" i="2"/>
  <c r="AE491" i="2"/>
  <c r="K493" i="2"/>
  <c r="AE493" i="2"/>
  <c r="AM493" i="2" s="1"/>
  <c r="Q494" i="2"/>
  <c r="Q485" i="2"/>
  <c r="T491" i="2"/>
  <c r="J493" i="2"/>
  <c r="AB487" i="2"/>
  <c r="D509" i="2"/>
  <c r="E504" i="2"/>
  <c r="D501" i="2"/>
  <c r="E496" i="2"/>
  <c r="X496" i="2" s="1"/>
  <c r="D502" i="2"/>
  <c r="E497" i="2"/>
  <c r="D500" i="2"/>
  <c r="E495" i="2"/>
  <c r="D503" i="2"/>
  <c r="E498" i="2"/>
  <c r="W498" i="2" s="1"/>
  <c r="V498" i="2" l="1"/>
  <c r="V496" i="2"/>
  <c r="S498" i="2"/>
  <c r="O498" i="2"/>
  <c r="AK498" i="2"/>
  <c r="H496" i="2"/>
  <c r="S496" i="2"/>
  <c r="N498" i="2"/>
  <c r="AJ498" i="2"/>
  <c r="P496" i="2"/>
  <c r="AG496" i="2"/>
  <c r="Q499" i="2"/>
  <c r="M498" i="2"/>
  <c r="AE498" i="2"/>
  <c r="O496" i="2"/>
  <c r="AL496" i="2"/>
  <c r="Q492" i="2"/>
  <c r="K498" i="2"/>
  <c r="AD498" i="2"/>
  <c r="M496" i="2"/>
  <c r="AK496" i="2"/>
  <c r="AB493" i="2"/>
  <c r="J498" i="2"/>
  <c r="AL498" i="2"/>
  <c r="L496" i="2"/>
  <c r="AJ496" i="2"/>
  <c r="Q491" i="2"/>
  <c r="I498" i="2"/>
  <c r="AI498" i="2"/>
  <c r="K496" i="2"/>
  <c r="AI496" i="2"/>
  <c r="AM492" i="2"/>
  <c r="H498" i="2"/>
  <c r="AH498" i="2"/>
  <c r="J496" i="2"/>
  <c r="AH496" i="2"/>
  <c r="U498" i="2"/>
  <c r="AG498" i="2"/>
  <c r="I496" i="2"/>
  <c r="AF496" i="2"/>
  <c r="AM499" i="2"/>
  <c r="Y498" i="2"/>
  <c r="AF498" i="2"/>
  <c r="AA496" i="2"/>
  <c r="AE496" i="2"/>
  <c r="AD495" i="2"/>
  <c r="J495" i="2"/>
  <c r="AG495" i="2"/>
  <c r="K495" i="2"/>
  <c r="AE495" i="2"/>
  <c r="L495" i="2"/>
  <c r="AF495" i="2"/>
  <c r="O495" i="2"/>
  <c r="AJ495" i="2"/>
  <c r="S495" i="2"/>
  <c r="M495" i="2"/>
  <c r="U495" i="2"/>
  <c r="N495" i="2"/>
  <c r="P495" i="2"/>
  <c r="V495" i="2"/>
  <c r="W495" i="2"/>
  <c r="H495" i="2"/>
  <c r="X495" i="2"/>
  <c r="AK495" i="2"/>
  <c r="Y495" i="2"/>
  <c r="Z495" i="2"/>
  <c r="AH495" i="2"/>
  <c r="T495" i="2"/>
  <c r="AI495" i="2"/>
  <c r="AA495" i="2"/>
  <c r="AL495" i="2"/>
  <c r="I495" i="2"/>
  <c r="AJ497" i="2"/>
  <c r="H497" i="2"/>
  <c r="Z497" i="2"/>
  <c r="AA497" i="2"/>
  <c r="O497" i="2"/>
  <c r="AK497" i="2"/>
  <c r="I497" i="2"/>
  <c r="AL497" i="2"/>
  <c r="J497" i="2"/>
  <c r="Y497" i="2"/>
  <c r="AE497" i="2"/>
  <c r="K497" i="2"/>
  <c r="AD497" i="2"/>
  <c r="L497" i="2"/>
  <c r="M497" i="2"/>
  <c r="AH497" i="2"/>
  <c r="S497" i="2"/>
  <c r="T497" i="2"/>
  <c r="N497" i="2"/>
  <c r="U497" i="2"/>
  <c r="V497" i="2"/>
  <c r="AG497" i="2"/>
  <c r="W497" i="2"/>
  <c r="AF497" i="2"/>
  <c r="X497" i="2"/>
  <c r="AI497" i="2"/>
  <c r="P497" i="2"/>
  <c r="AM490" i="2"/>
  <c r="F509" i="2"/>
  <c r="AG504" i="2"/>
  <c r="AH504" i="2"/>
  <c r="AI504" i="2"/>
  <c r="AJ504" i="2"/>
  <c r="AK504" i="2"/>
  <c r="AL504" i="2"/>
  <c r="AF504" i="2"/>
  <c r="AD504" i="2"/>
  <c r="AM504" i="2" s="1"/>
  <c r="AE504" i="2"/>
  <c r="AA504" i="2"/>
  <c r="T504" i="2"/>
  <c r="U504" i="2"/>
  <c r="V504" i="2"/>
  <c r="W504" i="2"/>
  <c r="X504" i="2"/>
  <c r="Y504" i="2"/>
  <c r="S504" i="2"/>
  <c r="Z504" i="2"/>
  <c r="O504" i="2"/>
  <c r="H504" i="2"/>
  <c r="I504" i="2"/>
  <c r="J504" i="2"/>
  <c r="K504" i="2"/>
  <c r="L504" i="2"/>
  <c r="M504" i="2"/>
  <c r="N504" i="2"/>
  <c r="P504" i="2"/>
  <c r="AB492" i="2"/>
  <c r="AA498" i="2"/>
  <c r="F508" i="2"/>
  <c r="AI503" i="2"/>
  <c r="AL503" i="2"/>
  <c r="AG503" i="2"/>
  <c r="AH503" i="2"/>
  <c r="T503" i="2"/>
  <c r="U503" i="2"/>
  <c r="V503" i="2"/>
  <c r="W503" i="2"/>
  <c r="AA503" i="2"/>
  <c r="J503" i="2"/>
  <c r="M503" i="2"/>
  <c r="N503" i="2"/>
  <c r="I503" i="2"/>
  <c r="O503" i="2"/>
  <c r="P503" i="2"/>
  <c r="W496" i="2"/>
  <c r="AD496" i="2"/>
  <c r="AM496" i="2" s="1"/>
  <c r="Z498" i="2"/>
  <c r="Z496" i="2"/>
  <c r="F506" i="2"/>
  <c r="AI501" i="2"/>
  <c r="AJ501" i="2"/>
  <c r="V501" i="2"/>
  <c r="X501" i="2"/>
  <c r="Y501" i="2"/>
  <c r="O501" i="2"/>
  <c r="P501" i="2"/>
  <c r="K501" i="2"/>
  <c r="H501" i="2"/>
  <c r="AM491" i="2"/>
  <c r="AB499" i="2"/>
  <c r="F510" i="2"/>
  <c r="X498" i="2"/>
  <c r="Y496" i="2"/>
  <c r="Q490" i="2"/>
  <c r="AB490" i="2"/>
  <c r="AB491" i="2"/>
  <c r="F512" i="2"/>
  <c r="D505" i="2"/>
  <c r="E500" i="2"/>
  <c r="D507" i="2"/>
  <c r="E502" i="2"/>
  <c r="D506" i="2"/>
  <c r="E501" i="2"/>
  <c r="AA501" i="2" s="1"/>
  <c r="D508" i="2"/>
  <c r="E503" i="2"/>
  <c r="Y503" i="2" s="1"/>
  <c r="D514" i="2"/>
  <c r="E509" i="2"/>
  <c r="Z500" i="2" l="1"/>
  <c r="AA500" i="2"/>
  <c r="AK500" i="2"/>
  <c r="S500" i="2"/>
  <c r="V500" i="2"/>
  <c r="X500" i="2"/>
  <c r="AL500" i="2"/>
  <c r="W500" i="2"/>
  <c r="AD500" i="2"/>
  <c r="H500" i="2"/>
  <c r="AE500" i="2"/>
  <c r="I500" i="2"/>
  <c r="AF500" i="2"/>
  <c r="K500" i="2"/>
  <c r="AG500" i="2"/>
  <c r="L500" i="2"/>
  <c r="AJ500" i="2"/>
  <c r="M500" i="2"/>
  <c r="AH500" i="2"/>
  <c r="N500" i="2"/>
  <c r="AI500" i="2"/>
  <c r="O500" i="2"/>
  <c r="T500" i="2"/>
  <c r="J500" i="2"/>
  <c r="U500" i="2"/>
  <c r="P500" i="2"/>
  <c r="Y500" i="2"/>
  <c r="I501" i="2"/>
  <c r="W501" i="2"/>
  <c r="Q495" i="2"/>
  <c r="AM495" i="2"/>
  <c r="Q497" i="2"/>
  <c r="N501" i="2"/>
  <c r="AK501" i="2"/>
  <c r="L503" i="2"/>
  <c r="AK503" i="2"/>
  <c r="Q504" i="2"/>
  <c r="AB497" i="2"/>
  <c r="M501" i="2"/>
  <c r="AH501" i="2"/>
  <c r="K503" i="2"/>
  <c r="AJ503" i="2"/>
  <c r="AG501" i="2"/>
  <c r="AB495" i="2"/>
  <c r="AB496" i="2"/>
  <c r="Q501" i="2"/>
  <c r="AL501" i="2"/>
  <c r="L501" i="2"/>
  <c r="J501" i="2"/>
  <c r="AF501" i="2"/>
  <c r="H503" i="2"/>
  <c r="AF503" i="2"/>
  <c r="AB504" i="2"/>
  <c r="Q496" i="2"/>
  <c r="Z501" i="2"/>
  <c r="AE501" i="2"/>
  <c r="X503" i="2"/>
  <c r="AE503" i="2"/>
  <c r="F514" i="2"/>
  <c r="AJ509" i="2"/>
  <c r="AK509" i="2"/>
  <c r="AL509" i="2"/>
  <c r="AD509" i="2"/>
  <c r="AM509" i="2" s="1"/>
  <c r="AE509" i="2"/>
  <c r="AF509" i="2"/>
  <c r="AI509" i="2"/>
  <c r="AG509" i="2"/>
  <c r="AH509" i="2"/>
  <c r="S509" i="2"/>
  <c r="T509" i="2"/>
  <c r="U509" i="2"/>
  <c r="W509" i="2"/>
  <c r="X509" i="2"/>
  <c r="Y509" i="2"/>
  <c r="Z509" i="2"/>
  <c r="AA509" i="2"/>
  <c r="V509" i="2"/>
  <c r="K509" i="2"/>
  <c r="L509" i="2"/>
  <c r="M509" i="2"/>
  <c r="N509" i="2"/>
  <c r="I509" i="2"/>
  <c r="J509" i="2"/>
  <c r="O509" i="2"/>
  <c r="P509" i="2"/>
  <c r="H509" i="2"/>
  <c r="AM497" i="2"/>
  <c r="U501" i="2"/>
  <c r="AD501" i="2"/>
  <c r="S503" i="2"/>
  <c r="AD503" i="2"/>
  <c r="AM503" i="2" s="1"/>
  <c r="F511" i="2"/>
  <c r="AF506" i="2"/>
  <c r="AG506" i="2"/>
  <c r="AH506" i="2"/>
  <c r="X506" i="2"/>
  <c r="M506" i="2"/>
  <c r="P506" i="2"/>
  <c r="F513" i="2"/>
  <c r="AM498" i="2"/>
  <c r="AB498" i="2"/>
  <c r="S501" i="2"/>
  <c r="Z503" i="2"/>
  <c r="T501" i="2"/>
  <c r="F517" i="2"/>
  <c r="Z502" i="2"/>
  <c r="AI502" i="2"/>
  <c r="AA502" i="2"/>
  <c r="X502" i="2"/>
  <c r="AJ502" i="2"/>
  <c r="U502" i="2"/>
  <c r="AK502" i="2"/>
  <c r="I502" i="2"/>
  <c r="AL502" i="2"/>
  <c r="J502" i="2"/>
  <c r="AD502" i="2"/>
  <c r="AM502" i="2" s="1"/>
  <c r="K502" i="2"/>
  <c r="W502" i="2"/>
  <c r="AE502" i="2"/>
  <c r="L502" i="2"/>
  <c r="AH502" i="2"/>
  <c r="M502" i="2"/>
  <c r="AF502" i="2"/>
  <c r="H502" i="2"/>
  <c r="AG502" i="2"/>
  <c r="N502" i="2"/>
  <c r="S502" i="2"/>
  <c r="O502" i="2"/>
  <c r="T502" i="2"/>
  <c r="P502" i="2"/>
  <c r="V502" i="2"/>
  <c r="Y502" i="2"/>
  <c r="F515" i="2"/>
  <c r="Q498" i="2"/>
  <c r="D519" i="2"/>
  <c r="E514" i="2"/>
  <c r="D513" i="2"/>
  <c r="E508" i="2"/>
  <c r="AK508" i="2" s="1"/>
  <c r="D511" i="2"/>
  <c r="E506" i="2"/>
  <c r="AI506" i="2" s="1"/>
  <c r="D512" i="2"/>
  <c r="E507" i="2"/>
  <c r="D510" i="2"/>
  <c r="E505" i="2"/>
  <c r="F520" i="2" l="1"/>
  <c r="J508" i="2"/>
  <c r="AJ508" i="2"/>
  <c r="P508" i="2"/>
  <c r="AH508" i="2"/>
  <c r="W506" i="2"/>
  <c r="AE506" i="2"/>
  <c r="N508" i="2"/>
  <c r="AG508" i="2"/>
  <c r="V506" i="2"/>
  <c r="F516" i="2"/>
  <c r="N511" i="2"/>
  <c r="AI508" i="2"/>
  <c r="K508" i="2"/>
  <c r="AF508" i="2"/>
  <c r="U506" i="2"/>
  <c r="F519" i="2"/>
  <c r="AF514" i="2"/>
  <c r="AG514" i="2"/>
  <c r="AH514" i="2"/>
  <c r="AI514" i="2"/>
  <c r="AD514" i="2"/>
  <c r="AE514" i="2"/>
  <c r="AJ514" i="2"/>
  <c r="AK514" i="2"/>
  <c r="AL514" i="2"/>
  <c r="S514" i="2"/>
  <c r="AB514" i="2" s="1"/>
  <c r="T514" i="2"/>
  <c r="V514" i="2"/>
  <c r="W514" i="2"/>
  <c r="X514" i="2"/>
  <c r="Z514" i="2"/>
  <c r="AA514" i="2"/>
  <c r="U514" i="2"/>
  <c r="Y514" i="2"/>
  <c r="H514" i="2"/>
  <c r="J514" i="2"/>
  <c r="N514" i="2"/>
  <c r="O514" i="2"/>
  <c r="P514" i="2"/>
  <c r="I514" i="2"/>
  <c r="K514" i="2"/>
  <c r="L514" i="2"/>
  <c r="M514" i="2"/>
  <c r="AB502" i="2"/>
  <c r="V508" i="2"/>
  <c r="AE508" i="2"/>
  <c r="T506" i="2"/>
  <c r="AB503" i="2"/>
  <c r="Q500" i="2"/>
  <c r="F522" i="2"/>
  <c r="AA508" i="2"/>
  <c r="AD508" i="2"/>
  <c r="S506" i="2"/>
  <c r="AM501" i="2"/>
  <c r="AM500" i="2"/>
  <c r="U508" i="2"/>
  <c r="F518" i="2"/>
  <c r="AK513" i="2"/>
  <c r="U513" i="2"/>
  <c r="J513" i="2"/>
  <c r="AA506" i="2"/>
  <c r="I508" i="2"/>
  <c r="T508" i="2"/>
  <c r="O506" i="2"/>
  <c r="Z506" i="2"/>
  <c r="N506" i="2"/>
  <c r="Y506" i="2"/>
  <c r="Q509" i="2"/>
  <c r="AL508" i="2"/>
  <c r="H508" i="2"/>
  <c r="Q502" i="2"/>
  <c r="AB501" i="2"/>
  <c r="S508" i="2"/>
  <c r="Z508" i="2"/>
  <c r="L506" i="2"/>
  <c r="AL506" i="2"/>
  <c r="AB509" i="2"/>
  <c r="Z507" i="2"/>
  <c r="AA507" i="2"/>
  <c r="AL507" i="2"/>
  <c r="T507" i="2"/>
  <c r="K507" i="2"/>
  <c r="AJ507" i="2"/>
  <c r="AH507" i="2"/>
  <c r="H507" i="2"/>
  <c r="S507" i="2"/>
  <c r="U507" i="2"/>
  <c r="AE507" i="2"/>
  <c r="X507" i="2"/>
  <c r="AF507" i="2"/>
  <c r="I507" i="2"/>
  <c r="M507" i="2"/>
  <c r="J507" i="2"/>
  <c r="L507" i="2"/>
  <c r="AG507" i="2"/>
  <c r="N507" i="2"/>
  <c r="AK507" i="2"/>
  <c r="AD507" i="2"/>
  <c r="O507" i="2"/>
  <c r="AI507" i="2"/>
  <c r="P507" i="2"/>
  <c r="Y507" i="2"/>
  <c r="V507" i="2"/>
  <c r="W507" i="2"/>
  <c r="Y508" i="2"/>
  <c r="K506" i="2"/>
  <c r="AD506" i="2"/>
  <c r="AB500" i="2"/>
  <c r="O508" i="2"/>
  <c r="X508" i="2"/>
  <c r="J506" i="2"/>
  <c r="AK506" i="2"/>
  <c r="Q503" i="2"/>
  <c r="M508" i="2"/>
  <c r="W508" i="2"/>
  <c r="I506" i="2"/>
  <c r="AJ506" i="2"/>
  <c r="AA505" i="2"/>
  <c r="AD505" i="2"/>
  <c r="AM505" i="2" s="1"/>
  <c r="AE505" i="2"/>
  <c r="O505" i="2"/>
  <c r="M505" i="2"/>
  <c r="V505" i="2"/>
  <c r="Z505" i="2"/>
  <c r="N505" i="2"/>
  <c r="AG505" i="2"/>
  <c r="AH505" i="2"/>
  <c r="H505" i="2"/>
  <c r="Q505" i="2" s="1"/>
  <c r="AI505" i="2"/>
  <c r="I505" i="2"/>
  <c r="AJ505" i="2"/>
  <c r="K505" i="2"/>
  <c r="L505" i="2"/>
  <c r="S505" i="2"/>
  <c r="Y505" i="2"/>
  <c r="AF505" i="2"/>
  <c r="P505" i="2"/>
  <c r="T505" i="2"/>
  <c r="AK505" i="2"/>
  <c r="J505" i="2"/>
  <c r="U505" i="2"/>
  <c r="AL505" i="2"/>
  <c r="W505" i="2"/>
  <c r="X505" i="2"/>
  <c r="L508" i="2"/>
  <c r="H506" i="2"/>
  <c r="D517" i="2"/>
  <c r="E512" i="2"/>
  <c r="D516" i="2"/>
  <c r="E511" i="2"/>
  <c r="U511" i="2" s="1"/>
  <c r="D515" i="2"/>
  <c r="E510" i="2"/>
  <c r="D518" i="2"/>
  <c r="E513" i="2"/>
  <c r="AL513" i="2" s="1"/>
  <c r="D524" i="2"/>
  <c r="E519" i="2"/>
  <c r="AB507" i="2" l="1"/>
  <c r="Q508" i="2"/>
  <c r="I513" i="2"/>
  <c r="AJ513" i="2"/>
  <c r="M511" i="2"/>
  <c r="AG511" i="2"/>
  <c r="AB505" i="2"/>
  <c r="Q507" i="2"/>
  <c r="H513" i="2"/>
  <c r="AI513" i="2"/>
  <c r="H511" i="2"/>
  <c r="AF511" i="2"/>
  <c r="AG512" i="2"/>
  <c r="N512" i="2"/>
  <c r="Y512" i="2"/>
  <c r="AK512" i="2"/>
  <c r="AL512" i="2"/>
  <c r="O512" i="2"/>
  <c r="AJ512" i="2"/>
  <c r="S512" i="2"/>
  <c r="H512" i="2"/>
  <c r="T512" i="2"/>
  <c r="I512" i="2"/>
  <c r="U512" i="2"/>
  <c r="X512" i="2"/>
  <c r="K512" i="2"/>
  <c r="V512" i="2"/>
  <c r="P512" i="2"/>
  <c r="Z512" i="2"/>
  <c r="AD512" i="2"/>
  <c r="W512" i="2"/>
  <c r="AE512" i="2"/>
  <c r="AA512" i="2"/>
  <c r="AH512" i="2"/>
  <c r="J512" i="2"/>
  <c r="AI512" i="2"/>
  <c r="L512" i="2"/>
  <c r="AF512" i="2"/>
  <c r="M512" i="2"/>
  <c r="N513" i="2"/>
  <c r="AH513" i="2"/>
  <c r="L511" i="2"/>
  <c r="AE511" i="2"/>
  <c r="S511" i="2"/>
  <c r="Y513" i="2"/>
  <c r="AG513" i="2"/>
  <c r="K511" i="2"/>
  <c r="AD511" i="2"/>
  <c r="AM511" i="2" s="1"/>
  <c r="Q506" i="2"/>
  <c r="AM507" i="2"/>
  <c r="X513" i="2"/>
  <c r="AF513" i="2"/>
  <c r="AM514" i="2"/>
  <c r="J511" i="2"/>
  <c r="AL511" i="2"/>
  <c r="W513" i="2"/>
  <c r="F523" i="2"/>
  <c r="I511" i="2"/>
  <c r="AK511" i="2"/>
  <c r="V513" i="2"/>
  <c r="Q514" i="2"/>
  <c r="P511" i="2"/>
  <c r="AJ511" i="2"/>
  <c r="F527" i="2"/>
  <c r="T513" i="2"/>
  <c r="T511" i="2"/>
  <c r="AH511" i="2"/>
  <c r="S513" i="2"/>
  <c r="AB506" i="2"/>
  <c r="F524" i="2"/>
  <c r="AD519" i="2"/>
  <c r="AF519" i="2"/>
  <c r="AI519" i="2"/>
  <c r="AJ519" i="2"/>
  <c r="AL519" i="2"/>
  <c r="AK519" i="2"/>
  <c r="AE519" i="2"/>
  <c r="AG519" i="2"/>
  <c r="AH519" i="2"/>
  <c r="T519" i="2"/>
  <c r="U519" i="2"/>
  <c r="V519" i="2"/>
  <c r="W519" i="2"/>
  <c r="Y519" i="2"/>
  <c r="Z519" i="2"/>
  <c r="AA519" i="2"/>
  <c r="S519" i="2"/>
  <c r="X519" i="2"/>
  <c r="H519" i="2"/>
  <c r="K519" i="2"/>
  <c r="M519" i="2"/>
  <c r="I519" i="2"/>
  <c r="J519" i="2"/>
  <c r="L519" i="2"/>
  <c r="N519" i="2"/>
  <c r="O519" i="2"/>
  <c r="P519" i="2"/>
  <c r="Z511" i="2"/>
  <c r="F521" i="2"/>
  <c r="AH516" i="2"/>
  <c r="O516" i="2"/>
  <c r="P513" i="2"/>
  <c r="AA513" i="2"/>
  <c r="AM508" i="2"/>
  <c r="Y511" i="2"/>
  <c r="AM506" i="2"/>
  <c r="O513" i="2"/>
  <c r="Z513" i="2"/>
  <c r="X511" i="2"/>
  <c r="AA511" i="2"/>
  <c r="M513" i="2"/>
  <c r="AE513" i="2"/>
  <c r="W511" i="2"/>
  <c r="AI511" i="2"/>
  <c r="AB508" i="2"/>
  <c r="L513" i="2"/>
  <c r="AD513" i="2"/>
  <c r="V511" i="2"/>
  <c r="AD510" i="2"/>
  <c r="T510" i="2"/>
  <c r="AE510" i="2"/>
  <c r="Y510" i="2"/>
  <c r="L510" i="2"/>
  <c r="H510" i="2"/>
  <c r="AA510" i="2"/>
  <c r="AF510" i="2"/>
  <c r="I510" i="2"/>
  <c r="AG510" i="2"/>
  <c r="AL510" i="2"/>
  <c r="J510" i="2"/>
  <c r="K510" i="2"/>
  <c r="S510" i="2"/>
  <c r="AJ510" i="2"/>
  <c r="N510" i="2"/>
  <c r="AK510" i="2"/>
  <c r="AH510" i="2"/>
  <c r="AI510" i="2"/>
  <c r="M510" i="2"/>
  <c r="Z510" i="2"/>
  <c r="U510" i="2"/>
  <c r="O510" i="2"/>
  <c r="V510" i="2"/>
  <c r="W510" i="2"/>
  <c r="P510" i="2"/>
  <c r="X510" i="2"/>
  <c r="K513" i="2"/>
  <c r="O511" i="2"/>
  <c r="F525" i="2"/>
  <c r="D523" i="2"/>
  <c r="E518" i="2"/>
  <c r="AG518" i="2" s="1"/>
  <c r="D520" i="2"/>
  <c r="E515" i="2"/>
  <c r="D521" i="2"/>
  <c r="E516" i="2"/>
  <c r="AI516" i="2" s="1"/>
  <c r="D529" i="2"/>
  <c r="E524" i="2"/>
  <c r="D522" i="2"/>
  <c r="E517" i="2"/>
  <c r="N516" i="2" l="1"/>
  <c r="AG516" i="2"/>
  <c r="Q519" i="2"/>
  <c r="N518" i="2"/>
  <c r="AD518" i="2"/>
  <c r="M516" i="2"/>
  <c r="AF516" i="2"/>
  <c r="M518" i="2"/>
  <c r="AE518" i="2"/>
  <c r="AM512" i="2"/>
  <c r="AF518" i="2"/>
  <c r="L516" i="2"/>
  <c r="AE516" i="2"/>
  <c r="AB519" i="2"/>
  <c r="AM519" i="2"/>
  <c r="L518" i="2"/>
  <c r="AL518" i="2"/>
  <c r="O518" i="2"/>
  <c r="H516" i="2"/>
  <c r="AD516" i="2"/>
  <c r="F529" i="2"/>
  <c r="AD524" i="2"/>
  <c r="AE524" i="2"/>
  <c r="AF524" i="2"/>
  <c r="AI524" i="2"/>
  <c r="AL524" i="2"/>
  <c r="AG524" i="2"/>
  <c r="AH524" i="2"/>
  <c r="AJ524" i="2"/>
  <c r="AK524" i="2"/>
  <c r="W524" i="2"/>
  <c r="X524" i="2"/>
  <c r="Y524" i="2"/>
  <c r="Z524" i="2"/>
  <c r="S524" i="2"/>
  <c r="T524" i="2"/>
  <c r="U524" i="2"/>
  <c r="V524" i="2"/>
  <c r="AA524" i="2"/>
  <c r="K524" i="2"/>
  <c r="N524" i="2"/>
  <c r="P524" i="2"/>
  <c r="H524" i="2"/>
  <c r="I524" i="2"/>
  <c r="J524" i="2"/>
  <c r="L524" i="2"/>
  <c r="M524" i="2"/>
  <c r="O524" i="2"/>
  <c r="K518" i="2"/>
  <c r="AK518" i="2"/>
  <c r="AB511" i="2"/>
  <c r="Q510" i="2"/>
  <c r="W516" i="2"/>
  <c r="AL516" i="2"/>
  <c r="F532" i="2"/>
  <c r="U518" i="2"/>
  <c r="AJ518" i="2"/>
  <c r="Q511" i="2"/>
  <c r="S516" i="2"/>
  <c r="AK516" i="2"/>
  <c r="AB513" i="2"/>
  <c r="AA518" i="2"/>
  <c r="AI518" i="2"/>
  <c r="AA516" i="2"/>
  <c r="F526" i="2"/>
  <c r="Z518" i="2"/>
  <c r="F528" i="2"/>
  <c r="AD523" i="2"/>
  <c r="M523" i="2"/>
  <c r="Q513" i="2"/>
  <c r="Z516" i="2"/>
  <c r="Y518" i="2"/>
  <c r="Y516" i="2"/>
  <c r="X518" i="2"/>
  <c r="AJ517" i="2"/>
  <c r="L517" i="2"/>
  <c r="V517" i="2"/>
  <c r="N517" i="2"/>
  <c r="W517" i="2"/>
  <c r="P517" i="2"/>
  <c r="X517" i="2"/>
  <c r="Y517" i="2"/>
  <c r="AA517" i="2"/>
  <c r="T517" i="2"/>
  <c r="S517" i="2"/>
  <c r="AD517" i="2"/>
  <c r="Z517" i="2"/>
  <c r="AE517" i="2"/>
  <c r="U517" i="2"/>
  <c r="AF517" i="2"/>
  <c r="J517" i="2"/>
  <c r="AI517" i="2"/>
  <c r="K517" i="2"/>
  <c r="AH517" i="2"/>
  <c r="M517" i="2"/>
  <c r="AK517" i="2"/>
  <c r="O517" i="2"/>
  <c r="AL517" i="2"/>
  <c r="H517" i="2"/>
  <c r="AG517" i="2"/>
  <c r="I517" i="2"/>
  <c r="AM510" i="2"/>
  <c r="X516" i="2"/>
  <c r="W518" i="2"/>
  <c r="V516" i="2"/>
  <c r="V518" i="2"/>
  <c r="Q512" i="2"/>
  <c r="AM513" i="2"/>
  <c r="P516" i="2"/>
  <c r="U516" i="2"/>
  <c r="J518" i="2"/>
  <c r="T518" i="2"/>
  <c r="AB512" i="2"/>
  <c r="F530" i="2"/>
  <c r="AB510" i="2"/>
  <c r="K516" i="2"/>
  <c r="T516" i="2"/>
  <c r="I518" i="2"/>
  <c r="S518" i="2"/>
  <c r="U515" i="2"/>
  <c r="AD515" i="2"/>
  <c r="V515" i="2"/>
  <c r="AE515" i="2"/>
  <c r="W515" i="2"/>
  <c r="AF515" i="2"/>
  <c r="L515" i="2"/>
  <c r="AG515" i="2"/>
  <c r="O515" i="2"/>
  <c r="N515" i="2"/>
  <c r="AH515" i="2"/>
  <c r="H515" i="2"/>
  <c r="AI515" i="2"/>
  <c r="AJ515" i="2"/>
  <c r="M515" i="2"/>
  <c r="AK515" i="2"/>
  <c r="P515" i="2"/>
  <c r="AL515" i="2"/>
  <c r="I515" i="2"/>
  <c r="X515" i="2"/>
  <c r="J515" i="2"/>
  <c r="T515" i="2"/>
  <c r="Y515" i="2"/>
  <c r="K515" i="2"/>
  <c r="Z515" i="2"/>
  <c r="AA515" i="2"/>
  <c r="S515" i="2"/>
  <c r="J516" i="2"/>
  <c r="AJ516" i="2"/>
  <c r="H518" i="2"/>
  <c r="AH518" i="2"/>
  <c r="I516" i="2"/>
  <c r="P518" i="2"/>
  <c r="D527" i="2"/>
  <c r="E522" i="2"/>
  <c r="D534" i="2"/>
  <c r="E529" i="2"/>
  <c r="D526" i="2"/>
  <c r="E521" i="2"/>
  <c r="AF521" i="2" s="1"/>
  <c r="D525" i="2"/>
  <c r="E520" i="2"/>
  <c r="D528" i="2"/>
  <c r="E523" i="2"/>
  <c r="AG523" i="2" s="1"/>
  <c r="L523" i="2" l="1"/>
  <c r="AK523" i="2"/>
  <c r="I521" i="2"/>
  <c r="AH521" i="2"/>
  <c r="K521" i="2"/>
  <c r="K523" i="2"/>
  <c r="AJ523" i="2"/>
  <c r="Z521" i="2"/>
  <c r="AG521" i="2"/>
  <c r="Q515" i="2"/>
  <c r="O523" i="2"/>
  <c r="AH523" i="2"/>
  <c r="AM523" i="2" s="1"/>
  <c r="V521" i="2"/>
  <c r="AD521" i="2"/>
  <c r="Q518" i="2"/>
  <c r="AB515" i="2"/>
  <c r="I523" i="2"/>
  <c r="AF523" i="2"/>
  <c r="AA521" i="2"/>
  <c r="F531" i="2"/>
  <c r="V526" i="2"/>
  <c r="W526" i="2"/>
  <c r="P526" i="2"/>
  <c r="X523" i="2"/>
  <c r="AE523" i="2"/>
  <c r="Y521" i="2"/>
  <c r="Q524" i="2"/>
  <c r="T523" i="2"/>
  <c r="AL523" i="2"/>
  <c r="X521" i="2"/>
  <c r="W520" i="2"/>
  <c r="AI520" i="2"/>
  <c r="X520" i="2"/>
  <c r="Y520" i="2"/>
  <c r="S520" i="2"/>
  <c r="AG520" i="2"/>
  <c r="AH520" i="2"/>
  <c r="V520" i="2"/>
  <c r="Z520" i="2"/>
  <c r="AK520" i="2"/>
  <c r="P520" i="2"/>
  <c r="O520" i="2"/>
  <c r="AJ520" i="2"/>
  <c r="J520" i="2"/>
  <c r="AD520" i="2"/>
  <c r="H520" i="2"/>
  <c r="AE520" i="2"/>
  <c r="I520" i="2"/>
  <c r="K520" i="2"/>
  <c r="AA520" i="2"/>
  <c r="M520" i="2"/>
  <c r="AF520" i="2"/>
  <c r="AL520" i="2"/>
  <c r="L520" i="2"/>
  <c r="N520" i="2"/>
  <c r="U520" i="2"/>
  <c r="T520" i="2"/>
  <c r="AA523" i="2"/>
  <c r="F533" i="2"/>
  <c r="T528" i="2"/>
  <c r="U528" i="2"/>
  <c r="P528" i="2"/>
  <c r="W521" i="2"/>
  <c r="Z523" i="2"/>
  <c r="U521" i="2"/>
  <c r="Y523" i="2"/>
  <c r="P521" i="2"/>
  <c r="T521" i="2"/>
  <c r="F537" i="2"/>
  <c r="W523" i="2"/>
  <c r="O521" i="2"/>
  <c r="S521" i="2"/>
  <c r="AB516" i="2"/>
  <c r="AM524" i="2"/>
  <c r="AM517" i="2"/>
  <c r="V523" i="2"/>
  <c r="N521" i="2"/>
  <c r="AE521" i="2"/>
  <c r="F534" i="2"/>
  <c r="AF529" i="2"/>
  <c r="AG529" i="2"/>
  <c r="AH529" i="2"/>
  <c r="AI529" i="2"/>
  <c r="AL529" i="2"/>
  <c r="AJ529" i="2"/>
  <c r="AK529" i="2"/>
  <c r="AD529" i="2"/>
  <c r="AE529" i="2"/>
  <c r="Z529" i="2"/>
  <c r="AA529" i="2"/>
  <c r="S529" i="2"/>
  <c r="T529" i="2"/>
  <c r="U529" i="2"/>
  <c r="V529" i="2"/>
  <c r="W529" i="2"/>
  <c r="X529" i="2"/>
  <c r="Y529" i="2"/>
  <c r="N529" i="2"/>
  <c r="I529" i="2"/>
  <c r="H529" i="2"/>
  <c r="Q529" i="2" s="1"/>
  <c r="J529" i="2"/>
  <c r="K529" i="2"/>
  <c r="L529" i="2"/>
  <c r="M529" i="2"/>
  <c r="O529" i="2"/>
  <c r="P529" i="2"/>
  <c r="AM518" i="2"/>
  <c r="AB517" i="2"/>
  <c r="J523" i="2"/>
  <c r="U523" i="2"/>
  <c r="M521" i="2"/>
  <c r="AL521" i="2"/>
  <c r="AM516" i="2"/>
  <c r="AJ521" i="2"/>
  <c r="AM515" i="2"/>
  <c r="H523" i="2"/>
  <c r="Q523" i="2" s="1"/>
  <c r="S523" i="2"/>
  <c r="L521" i="2"/>
  <c r="AK521" i="2"/>
  <c r="AB524" i="2"/>
  <c r="Q516" i="2"/>
  <c r="AK522" i="2"/>
  <c r="I522" i="2"/>
  <c r="AD522" i="2"/>
  <c r="J522" i="2"/>
  <c r="AJ522" i="2"/>
  <c r="K522" i="2"/>
  <c r="AL522" i="2"/>
  <c r="L522" i="2"/>
  <c r="Y522" i="2"/>
  <c r="N522" i="2"/>
  <c r="Z522" i="2"/>
  <c r="O522" i="2"/>
  <c r="AA522" i="2"/>
  <c r="S522" i="2"/>
  <c r="T522" i="2"/>
  <c r="U522" i="2"/>
  <c r="V522" i="2"/>
  <c r="AI522" i="2"/>
  <c r="AE522" i="2"/>
  <c r="W522" i="2"/>
  <c r="AF522" i="2"/>
  <c r="X522" i="2"/>
  <c r="AG522" i="2"/>
  <c r="M522" i="2"/>
  <c r="AH522" i="2"/>
  <c r="P522" i="2"/>
  <c r="H522" i="2"/>
  <c r="Q522" i="2" s="1"/>
  <c r="Q517" i="2"/>
  <c r="P523" i="2"/>
  <c r="AI523" i="2"/>
  <c r="J521" i="2"/>
  <c r="AI521" i="2"/>
  <c r="AB518" i="2"/>
  <c r="F535" i="2"/>
  <c r="N523" i="2"/>
  <c r="H521" i="2"/>
  <c r="Q521" i="2" s="1"/>
  <c r="D530" i="2"/>
  <c r="E525" i="2"/>
  <c r="D531" i="2"/>
  <c r="E526" i="2"/>
  <c r="X526" i="2" s="1"/>
  <c r="D533" i="2"/>
  <c r="E528" i="2"/>
  <c r="V528" i="2" s="1"/>
  <c r="D539" i="2"/>
  <c r="E534" i="2"/>
  <c r="D532" i="2"/>
  <c r="E527" i="2"/>
  <c r="S527" i="2" l="1"/>
  <c r="N527" i="2"/>
  <c r="U527" i="2"/>
  <c r="O527" i="2"/>
  <c r="M527" i="2"/>
  <c r="V527" i="2"/>
  <c r="W527" i="2"/>
  <c r="X527" i="2"/>
  <c r="Y527" i="2"/>
  <c r="Z527" i="2"/>
  <c r="AH527" i="2"/>
  <c r="AA527" i="2"/>
  <c r="AI527" i="2"/>
  <c r="T527" i="2"/>
  <c r="AJ527" i="2"/>
  <c r="P527" i="2"/>
  <c r="AK527" i="2"/>
  <c r="K527" i="2"/>
  <c r="AG527" i="2"/>
  <c r="AD527" i="2"/>
  <c r="H527" i="2"/>
  <c r="AE527" i="2"/>
  <c r="I527" i="2"/>
  <c r="AF527" i="2"/>
  <c r="J527" i="2"/>
  <c r="AL527" i="2"/>
  <c r="L527" i="2"/>
  <c r="O528" i="2"/>
  <c r="S528" i="2"/>
  <c r="O526" i="2"/>
  <c r="U526" i="2"/>
  <c r="AM521" i="2"/>
  <c r="N528" i="2"/>
  <c r="AL528" i="2"/>
  <c r="M526" i="2"/>
  <c r="AI526" i="2"/>
  <c r="M528" i="2"/>
  <c r="AK528" i="2"/>
  <c r="AB520" i="2"/>
  <c r="K526" i="2"/>
  <c r="AH526" i="2"/>
  <c r="F539" i="2"/>
  <c r="AI534" i="2"/>
  <c r="AJ534" i="2"/>
  <c r="AK534" i="2"/>
  <c r="AL534" i="2"/>
  <c r="AD534" i="2"/>
  <c r="AE534" i="2"/>
  <c r="AF534" i="2"/>
  <c r="AG534" i="2"/>
  <c r="AH534" i="2"/>
  <c r="S534" i="2"/>
  <c r="T534" i="2"/>
  <c r="V534" i="2"/>
  <c r="W534" i="2"/>
  <c r="X534" i="2"/>
  <c r="Y534" i="2"/>
  <c r="Z534" i="2"/>
  <c r="AA534" i="2"/>
  <c r="U534" i="2"/>
  <c r="L534" i="2"/>
  <c r="H534" i="2"/>
  <c r="I534" i="2"/>
  <c r="J534" i="2"/>
  <c r="K534" i="2"/>
  <c r="M534" i="2"/>
  <c r="N534" i="2"/>
  <c r="O534" i="2"/>
  <c r="P534" i="2"/>
  <c r="K528" i="2"/>
  <c r="AJ528" i="2"/>
  <c r="J526" i="2"/>
  <c r="AF526" i="2"/>
  <c r="I528" i="2"/>
  <c r="AI528" i="2"/>
  <c r="H526" i="2"/>
  <c r="AE526" i="2"/>
  <c r="H528" i="2"/>
  <c r="Q528" i="2" s="1"/>
  <c r="AG528" i="2"/>
  <c r="N526" i="2"/>
  <c r="AL526" i="2"/>
  <c r="L528" i="2"/>
  <c r="AF528" i="2"/>
  <c r="L526" i="2"/>
  <c r="AK526" i="2"/>
  <c r="F540" i="2"/>
  <c r="AB529" i="2"/>
  <c r="J528" i="2"/>
  <c r="AD528" i="2"/>
  <c r="Q520" i="2"/>
  <c r="I526" i="2"/>
  <c r="AJ526" i="2"/>
  <c r="F542" i="2"/>
  <c r="AA528" i="2"/>
  <c r="AH528" i="2"/>
  <c r="AM520" i="2"/>
  <c r="Y526" i="2"/>
  <c r="AG526" i="2"/>
  <c r="W528" i="2"/>
  <c r="AE528" i="2"/>
  <c r="T526" i="2"/>
  <c r="AD526" i="2"/>
  <c r="AM522" i="2"/>
  <c r="AB521" i="2"/>
  <c r="Z528" i="2"/>
  <c r="F538" i="2"/>
  <c r="T533" i="2"/>
  <c r="S526" i="2"/>
  <c r="F536" i="2"/>
  <c r="AB522" i="2"/>
  <c r="AM529" i="2"/>
  <c r="Y528" i="2"/>
  <c r="AA526" i="2"/>
  <c r="X528" i="2"/>
  <c r="Z526" i="2"/>
  <c r="Z525" i="2"/>
  <c r="AJ525" i="2"/>
  <c r="AA525" i="2"/>
  <c r="AK525" i="2"/>
  <c r="V525" i="2"/>
  <c r="AL525" i="2"/>
  <c r="M525" i="2"/>
  <c r="AD525" i="2"/>
  <c r="N525" i="2"/>
  <c r="H525" i="2"/>
  <c r="AE525" i="2"/>
  <c r="O525" i="2"/>
  <c r="AG525" i="2"/>
  <c r="AF525" i="2"/>
  <c r="P525" i="2"/>
  <c r="Y525" i="2"/>
  <c r="AH525" i="2"/>
  <c r="I525" i="2"/>
  <c r="AI525" i="2"/>
  <c r="J525" i="2"/>
  <c r="S525" i="2"/>
  <c r="K525" i="2"/>
  <c r="T525" i="2"/>
  <c r="L525" i="2"/>
  <c r="U525" i="2"/>
  <c r="W525" i="2"/>
  <c r="X525" i="2"/>
  <c r="AB523" i="2"/>
  <c r="D544" i="2"/>
  <c r="E539" i="2"/>
  <c r="D538" i="2"/>
  <c r="E533" i="2"/>
  <c r="AD533" i="2" s="1"/>
  <c r="D536" i="2"/>
  <c r="E531" i="2"/>
  <c r="AG531" i="2" s="1"/>
  <c r="D537" i="2"/>
  <c r="E532" i="2"/>
  <c r="D535" i="2"/>
  <c r="E530" i="2"/>
  <c r="V531" i="2" l="1"/>
  <c r="AD531" i="2"/>
  <c r="AA533" i="2"/>
  <c r="Q534" i="2"/>
  <c r="U531" i="2"/>
  <c r="F541" i="2"/>
  <c r="AD536" i="2"/>
  <c r="M536" i="2"/>
  <c r="Y533" i="2"/>
  <c r="AB528" i="2"/>
  <c r="F543" i="2"/>
  <c r="O538" i="2"/>
  <c r="AB526" i="2"/>
  <c r="X533" i="2"/>
  <c r="AM526" i="2"/>
  <c r="Q526" i="2"/>
  <c r="S531" i="2"/>
  <c r="P533" i="2"/>
  <c r="W533" i="2"/>
  <c r="T531" i="2"/>
  <c r="AA531" i="2"/>
  <c r="N533" i="2"/>
  <c r="V533" i="2"/>
  <c r="F544" i="2"/>
  <c r="AL539" i="2"/>
  <c r="AE539" i="2"/>
  <c r="AF539" i="2"/>
  <c r="AG539" i="2"/>
  <c r="AH539" i="2"/>
  <c r="AI539" i="2"/>
  <c r="AJ539" i="2"/>
  <c r="AK539" i="2"/>
  <c r="AD539" i="2"/>
  <c r="S539" i="2"/>
  <c r="U539" i="2"/>
  <c r="V539" i="2"/>
  <c r="W539" i="2"/>
  <c r="Y539" i="2"/>
  <c r="Z539" i="2"/>
  <c r="AA539" i="2"/>
  <c r="T539" i="2"/>
  <c r="X539" i="2"/>
  <c r="L539" i="2"/>
  <c r="M539" i="2"/>
  <c r="N539" i="2"/>
  <c r="O539" i="2"/>
  <c r="P539" i="2"/>
  <c r="H539" i="2"/>
  <c r="I539" i="2"/>
  <c r="J539" i="2"/>
  <c r="K539" i="2"/>
  <c r="AF531" i="2"/>
  <c r="Z531" i="2"/>
  <c r="L533" i="2"/>
  <c r="AG533" i="2"/>
  <c r="Q525" i="2"/>
  <c r="P531" i="2"/>
  <c r="Y531" i="2"/>
  <c r="K533" i="2"/>
  <c r="AL533" i="2"/>
  <c r="F547" i="2"/>
  <c r="S533" i="2"/>
  <c r="I533" i="2"/>
  <c r="AJ533" i="2"/>
  <c r="W531" i="2"/>
  <c r="AM525" i="2"/>
  <c r="M531" i="2"/>
  <c r="AL531" i="2"/>
  <c r="H533" i="2"/>
  <c r="AI533" i="2"/>
  <c r="F545" i="2"/>
  <c r="L531" i="2"/>
  <c r="AM534" i="2"/>
  <c r="K531" i="2"/>
  <c r="AK531" i="2"/>
  <c r="O533" i="2"/>
  <c r="AF533" i="2"/>
  <c r="Q527" i="2"/>
  <c r="AE531" i="2"/>
  <c r="S530" i="2"/>
  <c r="I530" i="2"/>
  <c r="T530" i="2"/>
  <c r="K530" i="2"/>
  <c r="Z530" i="2"/>
  <c r="V530" i="2"/>
  <c r="AI530" i="2"/>
  <c r="AG530" i="2"/>
  <c r="AH530" i="2"/>
  <c r="W530" i="2"/>
  <c r="X530" i="2"/>
  <c r="AF530" i="2"/>
  <c r="AL530" i="2"/>
  <c r="P530" i="2"/>
  <c r="AA530" i="2"/>
  <c r="U530" i="2"/>
  <c r="J530" i="2"/>
  <c r="N530" i="2"/>
  <c r="O530" i="2"/>
  <c r="AD530" i="2"/>
  <c r="Y530" i="2"/>
  <c r="AE530" i="2"/>
  <c r="H530" i="2"/>
  <c r="Q530" i="2" s="1"/>
  <c r="AJ530" i="2"/>
  <c r="L530" i="2"/>
  <c r="AK530" i="2"/>
  <c r="M530" i="2"/>
  <c r="J531" i="2"/>
  <c r="AI531" i="2"/>
  <c r="M533" i="2"/>
  <c r="AK533" i="2"/>
  <c r="AM528" i="2"/>
  <c r="AB534" i="2"/>
  <c r="AM527" i="2"/>
  <c r="AB525" i="2"/>
  <c r="I531" i="2"/>
  <c r="AH531" i="2"/>
  <c r="J533" i="2"/>
  <c r="AH533" i="2"/>
  <c r="X531" i="2"/>
  <c r="H531" i="2"/>
  <c r="AJ531" i="2"/>
  <c r="Z533" i="2"/>
  <c r="AE533" i="2"/>
  <c r="AM533" i="2" s="1"/>
  <c r="N531" i="2"/>
  <c r="U532" i="2"/>
  <c r="M532" i="2"/>
  <c r="V532" i="2"/>
  <c r="X532" i="2"/>
  <c r="Y532" i="2"/>
  <c r="Z532" i="2"/>
  <c r="AA532" i="2"/>
  <c r="AK532" i="2"/>
  <c r="S532" i="2"/>
  <c r="AL532" i="2"/>
  <c r="W532" i="2"/>
  <c r="AD532" i="2"/>
  <c r="H532" i="2"/>
  <c r="AG532" i="2"/>
  <c r="N532" i="2"/>
  <c r="AF532" i="2"/>
  <c r="L532" i="2"/>
  <c r="AH532" i="2"/>
  <c r="O532" i="2"/>
  <c r="K532" i="2"/>
  <c r="T532" i="2"/>
  <c r="AI532" i="2"/>
  <c r="P532" i="2"/>
  <c r="AJ532" i="2"/>
  <c r="I532" i="2"/>
  <c r="AE532" i="2"/>
  <c r="J532" i="2"/>
  <c r="O531" i="2"/>
  <c r="U533" i="2"/>
  <c r="AB527" i="2"/>
  <c r="D542" i="2"/>
  <c r="E537" i="2"/>
  <c r="D541" i="2"/>
  <c r="E536" i="2"/>
  <c r="AA536" i="2" s="1"/>
  <c r="D540" i="2"/>
  <c r="E535" i="2"/>
  <c r="D543" i="2"/>
  <c r="E538" i="2"/>
  <c r="AA538" i="2" s="1"/>
  <c r="D549" i="2"/>
  <c r="E544" i="2"/>
  <c r="AB532" i="2" l="1"/>
  <c r="N538" i="2"/>
  <c r="Y538" i="2"/>
  <c r="L536" i="2"/>
  <c r="AL536" i="2"/>
  <c r="L538" i="2"/>
  <c r="AL538" i="2"/>
  <c r="K536" i="2"/>
  <c r="AK536" i="2"/>
  <c r="Z538" i="2"/>
  <c r="AM530" i="2"/>
  <c r="AB533" i="2"/>
  <c r="K538" i="2"/>
  <c r="AJ538" i="2"/>
  <c r="J536" i="2"/>
  <c r="AF536" i="2"/>
  <c r="F549" i="2"/>
  <c r="AE544" i="2"/>
  <c r="AH544" i="2"/>
  <c r="AD544" i="2"/>
  <c r="AF544" i="2"/>
  <c r="AG544" i="2"/>
  <c r="AJ544" i="2"/>
  <c r="AK544" i="2"/>
  <c r="AL544" i="2"/>
  <c r="AI544" i="2"/>
  <c r="S544" i="2"/>
  <c r="T544" i="2"/>
  <c r="U544" i="2"/>
  <c r="V544" i="2"/>
  <c r="X544" i="2"/>
  <c r="Y544" i="2"/>
  <c r="Z544" i="2"/>
  <c r="W544" i="2"/>
  <c r="AA544" i="2"/>
  <c r="H544" i="2"/>
  <c r="I544" i="2"/>
  <c r="J544" i="2"/>
  <c r="K544" i="2"/>
  <c r="L544" i="2"/>
  <c r="M544" i="2"/>
  <c r="N544" i="2"/>
  <c r="O544" i="2"/>
  <c r="P544" i="2"/>
  <c r="J538" i="2"/>
  <c r="AI538" i="2"/>
  <c r="I536" i="2"/>
  <c r="AE536" i="2"/>
  <c r="I538" i="2"/>
  <c r="AD538" i="2"/>
  <c r="H536" i="2"/>
  <c r="AJ536" i="2"/>
  <c r="U535" i="2"/>
  <c r="P535" i="2"/>
  <c r="AE535" i="2"/>
  <c r="V535" i="2"/>
  <c r="W535" i="2"/>
  <c r="Y535" i="2"/>
  <c r="O535" i="2"/>
  <c r="Z535" i="2"/>
  <c r="AA535" i="2"/>
  <c r="AF535" i="2"/>
  <c r="S535" i="2"/>
  <c r="AB535" i="2" s="1"/>
  <c r="AI535" i="2"/>
  <c r="X535" i="2"/>
  <c r="AG535" i="2"/>
  <c r="H535" i="2"/>
  <c r="AH535" i="2"/>
  <c r="K535" i="2"/>
  <c r="AJ535" i="2"/>
  <c r="M535" i="2"/>
  <c r="AK535" i="2"/>
  <c r="I535" i="2"/>
  <c r="N535" i="2"/>
  <c r="AL535" i="2"/>
  <c r="J535" i="2"/>
  <c r="AD535" i="2"/>
  <c r="L535" i="2"/>
  <c r="T535" i="2"/>
  <c r="AB530" i="2"/>
  <c r="H538" i="2"/>
  <c r="AK538" i="2"/>
  <c r="O536" i="2"/>
  <c r="AI536" i="2"/>
  <c r="P538" i="2"/>
  <c r="AH538" i="2"/>
  <c r="S536" i="2"/>
  <c r="AH536" i="2"/>
  <c r="M538" i="2"/>
  <c r="AG538" i="2"/>
  <c r="Z536" i="2"/>
  <c r="AG536" i="2"/>
  <c r="X538" i="2"/>
  <c r="AF538" i="2"/>
  <c r="Y536" i="2"/>
  <c r="F546" i="2"/>
  <c r="Y541" i="2"/>
  <c r="F550" i="2"/>
  <c r="AB539" i="2"/>
  <c r="W538" i="2"/>
  <c r="AE538" i="2"/>
  <c r="X536" i="2"/>
  <c r="AM539" i="2"/>
  <c r="AB531" i="2"/>
  <c r="V538" i="2"/>
  <c r="F548" i="2"/>
  <c r="AG543" i="2"/>
  <c r="Z543" i="2"/>
  <c r="I543" i="2"/>
  <c r="W536" i="2"/>
  <c r="Q533" i="2"/>
  <c r="Q539" i="2"/>
  <c r="U538" i="2"/>
  <c r="V536" i="2"/>
  <c r="AM536" i="2"/>
  <c r="Q532" i="2"/>
  <c r="T538" i="2"/>
  <c r="U536" i="2"/>
  <c r="AM531" i="2"/>
  <c r="AM532" i="2"/>
  <c r="Q531" i="2"/>
  <c r="S538" i="2"/>
  <c r="AB538" i="2" s="1"/>
  <c r="P536" i="2"/>
  <c r="T536" i="2"/>
  <c r="AK537" i="2"/>
  <c r="P537" i="2"/>
  <c r="S537" i="2"/>
  <c r="H537" i="2"/>
  <c r="AI537" i="2"/>
  <c r="T537" i="2"/>
  <c r="J537" i="2"/>
  <c r="U537" i="2"/>
  <c r="W537" i="2"/>
  <c r="X537" i="2"/>
  <c r="Y537" i="2"/>
  <c r="AA537" i="2"/>
  <c r="N537" i="2"/>
  <c r="O537" i="2"/>
  <c r="AD537" i="2"/>
  <c r="V537" i="2"/>
  <c r="AJ537" i="2"/>
  <c r="AG537" i="2"/>
  <c r="Z537" i="2"/>
  <c r="AL537" i="2"/>
  <c r="I537" i="2"/>
  <c r="AE537" i="2"/>
  <c r="K537" i="2"/>
  <c r="AF537" i="2"/>
  <c r="L537" i="2"/>
  <c r="AH537" i="2"/>
  <c r="M537" i="2"/>
  <c r="F552" i="2"/>
  <c r="N536" i="2"/>
  <c r="D548" i="2"/>
  <c r="E543" i="2"/>
  <c r="AI543" i="2" s="1"/>
  <c r="D545" i="2"/>
  <c r="E540" i="2"/>
  <c r="D546" i="2"/>
  <c r="E541" i="2"/>
  <c r="AJ541" i="2" s="1"/>
  <c r="D554" i="2"/>
  <c r="E549" i="2"/>
  <c r="D547" i="2"/>
  <c r="E542" i="2"/>
  <c r="T543" i="2" l="1"/>
  <c r="AH543" i="2"/>
  <c r="Z541" i="2"/>
  <c r="F551" i="2"/>
  <c r="V546" i="2"/>
  <c r="Y543" i="2"/>
  <c r="X541" i="2"/>
  <c r="Q537" i="2"/>
  <c r="X543" i="2"/>
  <c r="W541" i="2"/>
  <c r="AM535" i="2"/>
  <c r="AB537" i="2"/>
  <c r="W543" i="2"/>
  <c r="F555" i="2"/>
  <c r="U541" i="2"/>
  <c r="S542" i="2"/>
  <c r="AD542" i="2"/>
  <c r="T542" i="2"/>
  <c r="AG542" i="2"/>
  <c r="Y542" i="2"/>
  <c r="AJ542" i="2"/>
  <c r="I542" i="2"/>
  <c r="AE542" i="2"/>
  <c r="L542" i="2"/>
  <c r="AF542" i="2"/>
  <c r="H542" i="2"/>
  <c r="AH542" i="2"/>
  <c r="J542" i="2"/>
  <c r="AI542" i="2"/>
  <c r="K542" i="2"/>
  <c r="AK542" i="2"/>
  <c r="M542" i="2"/>
  <c r="AA542" i="2"/>
  <c r="AL542" i="2"/>
  <c r="N542" i="2"/>
  <c r="U542" i="2"/>
  <c r="O542" i="2"/>
  <c r="V542" i="2"/>
  <c r="P542" i="2"/>
  <c r="W542" i="2"/>
  <c r="X542" i="2"/>
  <c r="Z542" i="2"/>
  <c r="V543" i="2"/>
  <c r="K541" i="2"/>
  <c r="T541" i="2"/>
  <c r="AB544" i="2"/>
  <c r="K543" i="2"/>
  <c r="U543" i="2"/>
  <c r="J541" i="2"/>
  <c r="S541" i="2"/>
  <c r="J543" i="2"/>
  <c r="S543" i="2"/>
  <c r="I541" i="2"/>
  <c r="AI541" i="2"/>
  <c r="H541" i="2"/>
  <c r="AH541" i="2"/>
  <c r="H543" i="2"/>
  <c r="AF543" i="2"/>
  <c r="P541" i="2"/>
  <c r="AG541" i="2"/>
  <c r="AB536" i="2"/>
  <c r="O543" i="2"/>
  <c r="AE543" i="2"/>
  <c r="O541" i="2"/>
  <c r="AF541" i="2"/>
  <c r="X540" i="2"/>
  <c r="P540" i="2"/>
  <c r="O540" i="2"/>
  <c r="Y540" i="2"/>
  <c r="Z540" i="2"/>
  <c r="S540" i="2"/>
  <c r="W540" i="2"/>
  <c r="T540" i="2"/>
  <c r="U540" i="2"/>
  <c r="AD540" i="2"/>
  <c r="AM540" i="2" s="1"/>
  <c r="V540" i="2"/>
  <c r="AE540" i="2"/>
  <c r="AA540" i="2"/>
  <c r="AF540" i="2"/>
  <c r="K540" i="2"/>
  <c r="AI540" i="2"/>
  <c r="N540" i="2"/>
  <c r="AL540" i="2"/>
  <c r="H540" i="2"/>
  <c r="AG540" i="2"/>
  <c r="I540" i="2"/>
  <c r="AH540" i="2"/>
  <c r="J540" i="2"/>
  <c r="AJ540" i="2"/>
  <c r="L540" i="2"/>
  <c r="AK540" i="2"/>
  <c r="M540" i="2"/>
  <c r="N543" i="2"/>
  <c r="AD543" i="2"/>
  <c r="N541" i="2"/>
  <c r="AE541" i="2"/>
  <c r="F553" i="2"/>
  <c r="AM537" i="2"/>
  <c r="M543" i="2"/>
  <c r="AL543" i="2"/>
  <c r="M541" i="2"/>
  <c r="AD541" i="2"/>
  <c r="Q544" i="2"/>
  <c r="AM544" i="2"/>
  <c r="F557" i="2"/>
  <c r="L543" i="2"/>
  <c r="AK543" i="2"/>
  <c r="L541" i="2"/>
  <c r="AL541" i="2"/>
  <c r="Q535" i="2"/>
  <c r="Q536" i="2"/>
  <c r="P543" i="2"/>
  <c r="AJ543" i="2"/>
  <c r="V541" i="2"/>
  <c r="AK541" i="2"/>
  <c r="AM538" i="2"/>
  <c r="AA543" i="2"/>
  <c r="AA541" i="2"/>
  <c r="Q538" i="2"/>
  <c r="F554" i="2"/>
  <c r="AH549" i="2"/>
  <c r="AE549" i="2"/>
  <c r="AF549" i="2"/>
  <c r="AG549" i="2"/>
  <c r="AI549" i="2"/>
  <c r="AJ549" i="2"/>
  <c r="AK549" i="2"/>
  <c r="AL549" i="2"/>
  <c r="AD549" i="2"/>
  <c r="V549" i="2"/>
  <c r="W549" i="2"/>
  <c r="X549" i="2"/>
  <c r="Y549" i="2"/>
  <c r="AA549" i="2"/>
  <c r="S549" i="2"/>
  <c r="T549" i="2"/>
  <c r="U549" i="2"/>
  <c r="Z549" i="2"/>
  <c r="J549" i="2"/>
  <c r="I549" i="2"/>
  <c r="K549" i="2"/>
  <c r="L549" i="2"/>
  <c r="M549" i="2"/>
  <c r="N549" i="2"/>
  <c r="O549" i="2"/>
  <c r="P549" i="2"/>
  <c r="H549" i="2"/>
  <c r="D552" i="2"/>
  <c r="E547" i="2"/>
  <c r="D559" i="2"/>
  <c r="E554" i="2"/>
  <c r="D551" i="2"/>
  <c r="E546" i="2"/>
  <c r="W546" i="2" s="1"/>
  <c r="D550" i="2"/>
  <c r="E545" i="2"/>
  <c r="D553" i="2"/>
  <c r="E548" i="2"/>
  <c r="U548" i="2" s="1"/>
  <c r="N548" i="2" l="1"/>
  <c r="AE548" i="2"/>
  <c r="Q542" i="2"/>
  <c r="P546" i="2"/>
  <c r="T546" i="2"/>
  <c r="M548" i="2"/>
  <c r="AD548" i="2"/>
  <c r="Q543" i="2"/>
  <c r="O546" i="2"/>
  <c r="S546" i="2"/>
  <c r="L548" i="2"/>
  <c r="AJ548" i="2"/>
  <c r="N546" i="2"/>
  <c r="AJ546" i="2"/>
  <c r="Q549" i="2"/>
  <c r="K548" i="2"/>
  <c r="AI548" i="2"/>
  <c r="AB540" i="2"/>
  <c r="Q541" i="2"/>
  <c r="M546" i="2"/>
  <c r="AD546" i="2"/>
  <c r="AM549" i="2"/>
  <c r="J548" i="2"/>
  <c r="AH548" i="2"/>
  <c r="L546" i="2"/>
  <c r="AL546" i="2"/>
  <c r="I548" i="2"/>
  <c r="AG548" i="2"/>
  <c r="K546" i="2"/>
  <c r="AK546" i="2"/>
  <c r="F562" i="2"/>
  <c r="H548" i="2"/>
  <c r="AF548" i="2"/>
  <c r="Q540" i="2"/>
  <c r="AB543" i="2"/>
  <c r="J546" i="2"/>
  <c r="AI546" i="2"/>
  <c r="W548" i="2"/>
  <c r="AL548" i="2"/>
  <c r="F560" i="2"/>
  <c r="I546" i="2"/>
  <c r="AH546" i="2"/>
  <c r="V548" i="2"/>
  <c r="AK548" i="2"/>
  <c r="AB541" i="2"/>
  <c r="H546" i="2"/>
  <c r="AG546" i="2"/>
  <c r="AM541" i="2"/>
  <c r="S548" i="2"/>
  <c r="F558" i="2"/>
  <c r="AK553" i="2"/>
  <c r="L553" i="2"/>
  <c r="AM542" i="2"/>
  <c r="U546" i="2"/>
  <c r="AF546" i="2"/>
  <c r="AA548" i="2"/>
  <c r="AB542" i="2"/>
  <c r="Y546" i="2"/>
  <c r="AE546" i="2"/>
  <c r="Z547" i="2"/>
  <c r="S547" i="2"/>
  <c r="AA547" i="2"/>
  <c r="V547" i="2"/>
  <c r="T547" i="2"/>
  <c r="H547" i="2"/>
  <c r="U547" i="2"/>
  <c r="AD547" i="2"/>
  <c r="AJ547" i="2"/>
  <c r="L547" i="2"/>
  <c r="AE547" i="2"/>
  <c r="W547" i="2"/>
  <c r="X547" i="2"/>
  <c r="AF547" i="2"/>
  <c r="J547" i="2"/>
  <c r="AG547" i="2"/>
  <c r="K547" i="2"/>
  <c r="AH547" i="2"/>
  <c r="M547" i="2"/>
  <c r="AI547" i="2"/>
  <c r="N547" i="2"/>
  <c r="AK547" i="2"/>
  <c r="O547" i="2"/>
  <c r="AL547" i="2"/>
  <c r="P547" i="2"/>
  <c r="Y547" i="2"/>
  <c r="I547" i="2"/>
  <c r="T548" i="2"/>
  <c r="Z548" i="2"/>
  <c r="X546" i="2"/>
  <c r="F556" i="2"/>
  <c r="AJ551" i="2"/>
  <c r="Z551" i="2"/>
  <c r="K551" i="2"/>
  <c r="F559" i="2"/>
  <c r="AE554" i="2"/>
  <c r="AF554" i="2"/>
  <c r="AK554" i="2"/>
  <c r="AL554" i="2"/>
  <c r="AD554" i="2"/>
  <c r="AG554" i="2"/>
  <c r="AH554" i="2"/>
  <c r="AI554" i="2"/>
  <c r="AJ554" i="2"/>
  <c r="Y554" i="2"/>
  <c r="Z554" i="2"/>
  <c r="AA554" i="2"/>
  <c r="S554" i="2"/>
  <c r="T554" i="2"/>
  <c r="U554" i="2"/>
  <c r="V554" i="2"/>
  <c r="W554" i="2"/>
  <c r="X554" i="2"/>
  <c r="M554" i="2"/>
  <c r="P554" i="2"/>
  <c r="H554" i="2"/>
  <c r="I554" i="2"/>
  <c r="J554" i="2"/>
  <c r="K554" i="2"/>
  <c r="L554" i="2"/>
  <c r="N554" i="2"/>
  <c r="O554" i="2"/>
  <c r="Y548" i="2"/>
  <c r="AM543" i="2"/>
  <c r="AA546" i="2"/>
  <c r="AE545" i="2"/>
  <c r="L545" i="2"/>
  <c r="AH545" i="2"/>
  <c r="M545" i="2"/>
  <c r="AL545" i="2"/>
  <c r="AI545" i="2"/>
  <c r="O545" i="2"/>
  <c r="AJ545" i="2"/>
  <c r="P545" i="2"/>
  <c r="AK545" i="2"/>
  <c r="H545" i="2"/>
  <c r="Z545" i="2"/>
  <c r="I545" i="2"/>
  <c r="N545" i="2"/>
  <c r="AA545" i="2"/>
  <c r="J545" i="2"/>
  <c r="S545" i="2"/>
  <c r="T545" i="2"/>
  <c r="U545" i="2"/>
  <c r="V545" i="2"/>
  <c r="W545" i="2"/>
  <c r="AF545" i="2"/>
  <c r="X545" i="2"/>
  <c r="AG545" i="2"/>
  <c r="Y545" i="2"/>
  <c r="AD545" i="2"/>
  <c r="K545" i="2"/>
  <c r="AB549" i="2"/>
  <c r="X548" i="2"/>
  <c r="Z546" i="2"/>
  <c r="O548" i="2"/>
  <c r="P548" i="2"/>
  <c r="D555" i="2"/>
  <c r="E550" i="2"/>
  <c r="D556" i="2"/>
  <c r="E551" i="2"/>
  <c r="AL551" i="2" s="1"/>
  <c r="D558" i="2"/>
  <c r="E553" i="2"/>
  <c r="AG553" i="2" s="1"/>
  <c r="D564" i="2"/>
  <c r="E559" i="2"/>
  <c r="D557" i="2"/>
  <c r="E552" i="2"/>
  <c r="L551" i="2" l="1"/>
  <c r="AK551" i="2"/>
  <c r="Q547" i="2"/>
  <c r="M553" i="2"/>
  <c r="AL553" i="2"/>
  <c r="F567" i="2"/>
  <c r="Q545" i="2"/>
  <c r="J551" i="2"/>
  <c r="AI551" i="2"/>
  <c r="K553" i="2"/>
  <c r="AJ553" i="2"/>
  <c r="AM545" i="2"/>
  <c r="I551" i="2"/>
  <c r="AH551" i="2"/>
  <c r="J553" i="2"/>
  <c r="AI553" i="2"/>
  <c r="H551" i="2"/>
  <c r="AG551" i="2"/>
  <c r="AB547" i="2"/>
  <c r="I553" i="2"/>
  <c r="AH553" i="2"/>
  <c r="AF552" i="2"/>
  <c r="L552" i="2"/>
  <c r="AI552" i="2"/>
  <c r="M552" i="2"/>
  <c r="AE552" i="2"/>
  <c r="AA552" i="2"/>
  <c r="N552" i="2"/>
  <c r="T552" i="2"/>
  <c r="P552" i="2"/>
  <c r="U552" i="2"/>
  <c r="V552" i="2"/>
  <c r="W552" i="2"/>
  <c r="X552" i="2"/>
  <c r="Y552" i="2"/>
  <c r="AG552" i="2"/>
  <c r="S552" i="2"/>
  <c r="AB552" i="2" s="1"/>
  <c r="AH552" i="2"/>
  <c r="Z552" i="2"/>
  <c r="AJ552" i="2"/>
  <c r="O552" i="2"/>
  <c r="K552" i="2"/>
  <c r="AK552" i="2"/>
  <c r="H552" i="2"/>
  <c r="Q552" i="2" s="1"/>
  <c r="AL552" i="2"/>
  <c r="I552" i="2"/>
  <c r="AD552" i="2"/>
  <c r="J552" i="2"/>
  <c r="AA551" i="2"/>
  <c r="AD551" i="2"/>
  <c r="H553" i="2"/>
  <c r="AF553" i="2"/>
  <c r="Q548" i="2"/>
  <c r="Q554" i="2"/>
  <c r="AM554" i="2"/>
  <c r="X551" i="2"/>
  <c r="AF551" i="2"/>
  <c r="V553" i="2"/>
  <c r="AE553" i="2"/>
  <c r="AB546" i="2"/>
  <c r="S551" i="2"/>
  <c r="F561" i="2"/>
  <c r="I556" i="2"/>
  <c r="Z553" i="2"/>
  <c r="AD553" i="2"/>
  <c r="Y553" i="2"/>
  <c r="F563" i="2"/>
  <c r="AK558" i="2"/>
  <c r="J558" i="2"/>
  <c r="Y551" i="2"/>
  <c r="AA553" i="2"/>
  <c r="AB548" i="2"/>
  <c r="AM548" i="2"/>
  <c r="W551" i="2"/>
  <c r="X553" i="2"/>
  <c r="F564" i="2"/>
  <c r="AH559" i="2"/>
  <c r="AD559" i="2"/>
  <c r="AE559" i="2"/>
  <c r="AF559" i="2"/>
  <c r="AG559" i="2"/>
  <c r="AI559" i="2"/>
  <c r="AK559" i="2"/>
  <c r="AL559" i="2"/>
  <c r="AJ559" i="2"/>
  <c r="U559" i="2"/>
  <c r="V559" i="2"/>
  <c r="W559" i="2"/>
  <c r="X559" i="2"/>
  <c r="Z559" i="2"/>
  <c r="S559" i="2"/>
  <c r="T559" i="2"/>
  <c r="AA559" i="2"/>
  <c r="Y559" i="2"/>
  <c r="P559" i="2"/>
  <c r="H559" i="2"/>
  <c r="I559" i="2"/>
  <c r="J559" i="2"/>
  <c r="K559" i="2"/>
  <c r="L559" i="2"/>
  <c r="M559" i="2"/>
  <c r="N559" i="2"/>
  <c r="O559" i="2"/>
  <c r="V551" i="2"/>
  <c r="W553" i="2"/>
  <c r="AM546" i="2"/>
  <c r="AB545" i="2"/>
  <c r="P551" i="2"/>
  <c r="U551" i="2"/>
  <c r="U553" i="2"/>
  <c r="Q546" i="2"/>
  <c r="O551" i="2"/>
  <c r="T551" i="2"/>
  <c r="P553" i="2"/>
  <c r="T553" i="2"/>
  <c r="F565" i="2"/>
  <c r="N551" i="2"/>
  <c r="AE551" i="2"/>
  <c r="AM547" i="2"/>
  <c r="O553" i="2"/>
  <c r="S553" i="2"/>
  <c r="AF550" i="2"/>
  <c r="N550" i="2"/>
  <c r="S550" i="2"/>
  <c r="O550" i="2"/>
  <c r="V550" i="2"/>
  <c r="P550" i="2"/>
  <c r="W550" i="2"/>
  <c r="X550" i="2"/>
  <c r="Y550" i="2"/>
  <c r="Z550" i="2"/>
  <c r="AA550" i="2"/>
  <c r="AI550" i="2"/>
  <c r="T550" i="2"/>
  <c r="AJ550" i="2"/>
  <c r="U550" i="2"/>
  <c r="AG550" i="2"/>
  <c r="H550" i="2"/>
  <c r="AH550" i="2"/>
  <c r="I550" i="2"/>
  <c r="AK550" i="2"/>
  <c r="J550" i="2"/>
  <c r="AE550" i="2"/>
  <c r="AL550" i="2"/>
  <c r="K550" i="2"/>
  <c r="AD550" i="2"/>
  <c r="L550" i="2"/>
  <c r="M550" i="2"/>
  <c r="AB554" i="2"/>
  <c r="M551" i="2"/>
  <c r="N553" i="2"/>
  <c r="D562" i="2"/>
  <c r="E557" i="2"/>
  <c r="D569" i="2"/>
  <c r="E564" i="2"/>
  <c r="D563" i="2"/>
  <c r="E558" i="2"/>
  <c r="AL558" i="2" s="1"/>
  <c r="D561" i="2"/>
  <c r="E556" i="2"/>
  <c r="AK556" i="2" s="1"/>
  <c r="D560" i="2"/>
  <c r="E555" i="2"/>
  <c r="H558" i="2" l="1"/>
  <c r="AJ558" i="2"/>
  <c r="H556" i="2"/>
  <c r="AH556" i="2"/>
  <c r="AJ556" i="2"/>
  <c r="Q559" i="2"/>
  <c r="P558" i="2"/>
  <c r="AI558" i="2"/>
  <c r="P556" i="2"/>
  <c r="AG556" i="2"/>
  <c r="Q553" i="2"/>
  <c r="O558" i="2"/>
  <c r="AH558" i="2"/>
  <c r="O556" i="2"/>
  <c r="AF556" i="2"/>
  <c r="AM551" i="2"/>
  <c r="AM559" i="2"/>
  <c r="N558" i="2"/>
  <c r="AF558" i="2"/>
  <c r="K556" i="2"/>
  <c r="AE556" i="2"/>
  <c r="Q551" i="2"/>
  <c r="AM550" i="2"/>
  <c r="I558" i="2"/>
  <c r="AE558" i="2"/>
  <c r="AA556" i="2"/>
  <c r="AI556" i="2"/>
  <c r="Z555" i="2"/>
  <c r="AA555" i="2"/>
  <c r="T555" i="2"/>
  <c r="AL555" i="2"/>
  <c r="W555" i="2"/>
  <c r="AD555" i="2"/>
  <c r="X555" i="2"/>
  <c r="AE555" i="2"/>
  <c r="H555" i="2"/>
  <c r="AF555" i="2"/>
  <c r="I555" i="2"/>
  <c r="AG555" i="2"/>
  <c r="J555" i="2"/>
  <c r="AI555" i="2"/>
  <c r="K555" i="2"/>
  <c r="V555" i="2"/>
  <c r="AJ555" i="2"/>
  <c r="L555" i="2"/>
  <c r="AK555" i="2"/>
  <c r="M555" i="2"/>
  <c r="AH555" i="2"/>
  <c r="N555" i="2"/>
  <c r="S555" i="2"/>
  <c r="O555" i="2"/>
  <c r="U555" i="2"/>
  <c r="P555" i="2"/>
  <c r="Y555" i="2"/>
  <c r="F569" i="2"/>
  <c r="AK564" i="2"/>
  <c r="AD564" i="2"/>
  <c r="AE564" i="2"/>
  <c r="AF564" i="2"/>
  <c r="AG564" i="2"/>
  <c r="AH564" i="2"/>
  <c r="AI564" i="2"/>
  <c r="AJ564" i="2"/>
  <c r="AL564" i="2"/>
  <c r="U564" i="2"/>
  <c r="X564" i="2"/>
  <c r="Y564" i="2"/>
  <c r="Z564" i="2"/>
  <c r="V564" i="2"/>
  <c r="W564" i="2"/>
  <c r="AA564" i="2"/>
  <c r="T564" i="2"/>
  <c r="S564" i="2"/>
  <c r="K564" i="2"/>
  <c r="L564" i="2"/>
  <c r="M564" i="2"/>
  <c r="N564" i="2"/>
  <c r="O564" i="2"/>
  <c r="P564" i="2"/>
  <c r="H564" i="2"/>
  <c r="Q564" i="2" s="1"/>
  <c r="I564" i="2"/>
  <c r="J564" i="2"/>
  <c r="Y558" i="2"/>
  <c r="AD558" i="2"/>
  <c r="AM558" i="2" s="1"/>
  <c r="V556" i="2"/>
  <c r="AD556" i="2"/>
  <c r="AM552" i="2"/>
  <c r="AB559" i="2"/>
  <c r="T558" i="2"/>
  <c r="AG558" i="2"/>
  <c r="U556" i="2"/>
  <c r="F566" i="2"/>
  <c r="AE561" i="2"/>
  <c r="H561" i="2"/>
  <c r="S558" i="2"/>
  <c r="F568" i="2"/>
  <c r="K563" i="2"/>
  <c r="T556" i="2"/>
  <c r="AB551" i="2"/>
  <c r="AA558" i="2"/>
  <c r="S556" i="2"/>
  <c r="AB556" i="2" s="1"/>
  <c r="Z558" i="2"/>
  <c r="AM553" i="2"/>
  <c r="Z556" i="2"/>
  <c r="F572" i="2"/>
  <c r="AB550" i="2"/>
  <c r="X558" i="2"/>
  <c r="Y556" i="2"/>
  <c r="W558" i="2"/>
  <c r="N556" i="2"/>
  <c r="X556" i="2"/>
  <c r="Q550" i="2"/>
  <c r="M558" i="2"/>
  <c r="V558" i="2"/>
  <c r="M556" i="2"/>
  <c r="W556" i="2"/>
  <c r="AD557" i="2"/>
  <c r="V557" i="2"/>
  <c r="AE557" i="2"/>
  <c r="H557" i="2"/>
  <c r="AF557" i="2"/>
  <c r="I557" i="2"/>
  <c r="AG557" i="2"/>
  <c r="J557" i="2"/>
  <c r="AH557" i="2"/>
  <c r="K557" i="2"/>
  <c r="AK557" i="2"/>
  <c r="L557" i="2"/>
  <c r="AL557" i="2"/>
  <c r="M557" i="2"/>
  <c r="AI557" i="2"/>
  <c r="N557" i="2"/>
  <c r="S557" i="2"/>
  <c r="O557" i="2"/>
  <c r="T557" i="2"/>
  <c r="P557" i="2"/>
  <c r="W557" i="2"/>
  <c r="X557" i="2"/>
  <c r="AA557" i="2"/>
  <c r="Y557" i="2"/>
  <c r="Z557" i="2"/>
  <c r="AJ557" i="2"/>
  <c r="U557" i="2"/>
  <c r="AB553" i="2"/>
  <c r="F570" i="2"/>
  <c r="L558" i="2"/>
  <c r="U558" i="2"/>
  <c r="L556" i="2"/>
  <c r="AL556" i="2"/>
  <c r="K558" i="2"/>
  <c r="J556" i="2"/>
  <c r="D565" i="2"/>
  <c r="E560" i="2"/>
  <c r="D566" i="2"/>
  <c r="E561" i="2"/>
  <c r="AG561" i="2" s="1"/>
  <c r="D568" i="2"/>
  <c r="E563" i="2"/>
  <c r="AL563" i="2" s="1"/>
  <c r="D574" i="2"/>
  <c r="E569" i="2"/>
  <c r="D567" i="2"/>
  <c r="E562" i="2"/>
  <c r="J563" i="2" l="1"/>
  <c r="AH563" i="2"/>
  <c r="N561" i="2"/>
  <c r="AD561" i="2"/>
  <c r="I563" i="2"/>
  <c r="AG563" i="2"/>
  <c r="Y561" i="2"/>
  <c r="AL561" i="2"/>
  <c r="H563" i="2"/>
  <c r="AF563" i="2"/>
  <c r="W561" i="2"/>
  <c r="AF561" i="2"/>
  <c r="F577" i="2"/>
  <c r="L563" i="2"/>
  <c r="AE563" i="2"/>
  <c r="V561" i="2"/>
  <c r="F571" i="2"/>
  <c r="AE566" i="2"/>
  <c r="J566" i="2"/>
  <c r="F575" i="2"/>
  <c r="W563" i="2"/>
  <c r="AJ563" i="2"/>
  <c r="X561" i="2"/>
  <c r="T562" i="2"/>
  <c r="K562" i="2"/>
  <c r="W562" i="2"/>
  <c r="Z562" i="2"/>
  <c r="S562" i="2"/>
  <c r="AA562" i="2"/>
  <c r="U562" i="2"/>
  <c r="V562" i="2"/>
  <c r="AD562" i="2"/>
  <c r="AM562" i="2" s="1"/>
  <c r="X562" i="2"/>
  <c r="AE562" i="2"/>
  <c r="Y562" i="2"/>
  <c r="AF562" i="2"/>
  <c r="L562" i="2"/>
  <c r="AG562" i="2"/>
  <c r="M562" i="2"/>
  <c r="AH562" i="2"/>
  <c r="N562" i="2"/>
  <c r="AI562" i="2"/>
  <c r="O562" i="2"/>
  <c r="AJ562" i="2"/>
  <c r="P562" i="2"/>
  <c r="AK562" i="2"/>
  <c r="H562" i="2"/>
  <c r="Q562" i="2" s="1"/>
  <c r="AL562" i="2"/>
  <c r="I562" i="2"/>
  <c r="J562" i="2"/>
  <c r="U563" i="2"/>
  <c r="AD563" i="2"/>
  <c r="U561" i="2"/>
  <c r="T563" i="2"/>
  <c r="F573" i="2"/>
  <c r="AL568" i="2"/>
  <c r="N568" i="2"/>
  <c r="T561" i="2"/>
  <c r="AB564" i="2"/>
  <c r="AM564" i="2"/>
  <c r="V563" i="2"/>
  <c r="AB558" i="2"/>
  <c r="S561" i="2"/>
  <c r="AB561" i="2" s="1"/>
  <c r="S563" i="2"/>
  <c r="P561" i="2"/>
  <c r="AA561" i="2"/>
  <c r="F574" i="2"/>
  <c r="AD569" i="2"/>
  <c r="AF569" i="2"/>
  <c r="AG569" i="2"/>
  <c r="AH569" i="2"/>
  <c r="AI569" i="2"/>
  <c r="AJ569" i="2"/>
  <c r="AL569" i="2"/>
  <c r="AE569" i="2"/>
  <c r="AK569" i="2"/>
  <c r="S569" i="2"/>
  <c r="T569" i="2"/>
  <c r="U569" i="2"/>
  <c r="X569" i="2"/>
  <c r="AA569" i="2"/>
  <c r="V569" i="2"/>
  <c r="W569" i="2"/>
  <c r="Y569" i="2"/>
  <c r="Z569" i="2"/>
  <c r="H569" i="2"/>
  <c r="I569" i="2"/>
  <c r="J569" i="2"/>
  <c r="K569" i="2"/>
  <c r="L569" i="2"/>
  <c r="M569" i="2"/>
  <c r="N569" i="2"/>
  <c r="O569" i="2"/>
  <c r="P569" i="2"/>
  <c r="Q557" i="2"/>
  <c r="AA563" i="2"/>
  <c r="O561" i="2"/>
  <c r="Z561" i="2"/>
  <c r="AM556" i="2"/>
  <c r="Z563" i="2"/>
  <c r="M561" i="2"/>
  <c r="AJ561" i="2"/>
  <c r="AI563" i="2"/>
  <c r="P563" i="2"/>
  <c r="Y563" i="2"/>
  <c r="L561" i="2"/>
  <c r="AK561" i="2"/>
  <c r="Q555" i="2"/>
  <c r="AB557" i="2"/>
  <c r="AM557" i="2"/>
  <c r="O563" i="2"/>
  <c r="X563" i="2"/>
  <c r="K561" i="2"/>
  <c r="AI561" i="2"/>
  <c r="Q556" i="2"/>
  <c r="W560" i="2"/>
  <c r="AI560" i="2"/>
  <c r="X560" i="2"/>
  <c r="AE560" i="2"/>
  <c r="Z560" i="2"/>
  <c r="AD560" i="2"/>
  <c r="AA560" i="2"/>
  <c r="AF560" i="2"/>
  <c r="M560" i="2"/>
  <c r="AG560" i="2"/>
  <c r="N560" i="2"/>
  <c r="AH560" i="2"/>
  <c r="O560" i="2"/>
  <c r="P560" i="2"/>
  <c r="AJ560" i="2"/>
  <c r="H560" i="2"/>
  <c r="K560" i="2"/>
  <c r="AK560" i="2"/>
  <c r="I560" i="2"/>
  <c r="AL560" i="2"/>
  <c r="J560" i="2"/>
  <c r="S560" i="2"/>
  <c r="T560" i="2"/>
  <c r="L560" i="2"/>
  <c r="U560" i="2"/>
  <c r="Y560" i="2"/>
  <c r="V560" i="2"/>
  <c r="N563" i="2"/>
  <c r="AK563" i="2"/>
  <c r="J561" i="2"/>
  <c r="AH561" i="2"/>
  <c r="AB555" i="2"/>
  <c r="M563" i="2"/>
  <c r="I561" i="2"/>
  <c r="Q561" i="2" s="1"/>
  <c r="AM555" i="2"/>
  <c r="Q558" i="2"/>
  <c r="D579" i="2"/>
  <c r="E574" i="2"/>
  <c r="D573" i="2"/>
  <c r="E568" i="2"/>
  <c r="AA568" i="2" s="1"/>
  <c r="D571" i="2"/>
  <c r="E566" i="2"/>
  <c r="AF566" i="2" s="1"/>
  <c r="D572" i="2"/>
  <c r="E567" i="2"/>
  <c r="D570" i="2"/>
  <c r="E565" i="2"/>
  <c r="Q569" i="2" l="1"/>
  <c r="M568" i="2"/>
  <c r="AK568" i="2"/>
  <c r="Z566" i="2"/>
  <c r="AD566" i="2"/>
  <c r="L568" i="2"/>
  <c r="AJ568" i="2"/>
  <c r="Y566" i="2"/>
  <c r="AI566" i="2"/>
  <c r="F582" i="2"/>
  <c r="AM569" i="2"/>
  <c r="K568" i="2"/>
  <c r="AI568" i="2"/>
  <c r="U566" i="2"/>
  <c r="F576" i="2"/>
  <c r="AL571" i="2"/>
  <c r="J571" i="2"/>
  <c r="Q560" i="2"/>
  <c r="F579" i="2"/>
  <c r="AG574" i="2"/>
  <c r="AD574" i="2"/>
  <c r="AE574" i="2"/>
  <c r="AF574" i="2"/>
  <c r="AH574" i="2"/>
  <c r="AI574" i="2"/>
  <c r="AJ574" i="2"/>
  <c r="AK574" i="2"/>
  <c r="AL574" i="2"/>
  <c r="U574" i="2"/>
  <c r="V574" i="2"/>
  <c r="W574" i="2"/>
  <c r="X574" i="2"/>
  <c r="T574" i="2"/>
  <c r="Y574" i="2"/>
  <c r="Z574" i="2"/>
  <c r="AA574" i="2"/>
  <c r="S574" i="2"/>
  <c r="I574" i="2"/>
  <c r="H574" i="2"/>
  <c r="J574" i="2"/>
  <c r="K574" i="2"/>
  <c r="L574" i="2"/>
  <c r="M574" i="2"/>
  <c r="N574" i="2"/>
  <c r="O574" i="2"/>
  <c r="P574" i="2"/>
  <c r="J568" i="2"/>
  <c r="AH568" i="2"/>
  <c r="AB562" i="2"/>
  <c r="T566" i="2"/>
  <c r="I568" i="2"/>
  <c r="AF568" i="2"/>
  <c r="AA566" i="2"/>
  <c r="AE565" i="2"/>
  <c r="AA565" i="2"/>
  <c r="H565" i="2"/>
  <c r="AF565" i="2"/>
  <c r="J565" i="2"/>
  <c r="AG565" i="2"/>
  <c r="AI565" i="2"/>
  <c r="I565" i="2"/>
  <c r="M565" i="2"/>
  <c r="AJ565" i="2"/>
  <c r="K565" i="2"/>
  <c r="L565" i="2"/>
  <c r="AK565" i="2"/>
  <c r="AL565" i="2"/>
  <c r="AD565" i="2"/>
  <c r="AH565" i="2"/>
  <c r="N565" i="2"/>
  <c r="V565" i="2"/>
  <c r="O565" i="2"/>
  <c r="U565" i="2"/>
  <c r="W565" i="2"/>
  <c r="P565" i="2"/>
  <c r="X565" i="2"/>
  <c r="Y565" i="2"/>
  <c r="T565" i="2"/>
  <c r="S565" i="2"/>
  <c r="Z565" i="2"/>
  <c r="O568" i="2"/>
  <c r="AE568" i="2"/>
  <c r="X566" i="2"/>
  <c r="Q563" i="2"/>
  <c r="AB563" i="2"/>
  <c r="S568" i="2"/>
  <c r="AD568" i="2"/>
  <c r="F580" i="2"/>
  <c r="W566" i="2"/>
  <c r="Z568" i="2"/>
  <c r="AG568" i="2"/>
  <c r="I566" i="2"/>
  <c r="V566" i="2"/>
  <c r="AI567" i="2"/>
  <c r="J567" i="2"/>
  <c r="AJ567" i="2"/>
  <c r="K567" i="2"/>
  <c r="AL567" i="2"/>
  <c r="L567" i="2"/>
  <c r="AD567" i="2"/>
  <c r="M567" i="2"/>
  <c r="AH567" i="2"/>
  <c r="I567" i="2"/>
  <c r="AK567" i="2"/>
  <c r="N567" i="2"/>
  <c r="T567" i="2"/>
  <c r="O567" i="2"/>
  <c r="U567" i="2"/>
  <c r="P567" i="2"/>
  <c r="V567" i="2"/>
  <c r="W567" i="2"/>
  <c r="Z567" i="2"/>
  <c r="S567" i="2"/>
  <c r="AB567" i="2" s="1"/>
  <c r="X567" i="2"/>
  <c r="AF567" i="2"/>
  <c r="Y567" i="2"/>
  <c r="AE567" i="2"/>
  <c r="AA567" i="2"/>
  <c r="AG567" i="2"/>
  <c r="H567" i="2"/>
  <c r="Y568" i="2"/>
  <c r="F578" i="2"/>
  <c r="AL573" i="2"/>
  <c r="J573" i="2"/>
  <c r="H566" i="2"/>
  <c r="S566" i="2"/>
  <c r="AB569" i="2"/>
  <c r="X568" i="2"/>
  <c r="P566" i="2"/>
  <c r="AL566" i="2"/>
  <c r="W568" i="2"/>
  <c r="O566" i="2"/>
  <c r="AK566" i="2"/>
  <c r="AM561" i="2"/>
  <c r="V568" i="2"/>
  <c r="AM563" i="2"/>
  <c r="N566" i="2"/>
  <c r="AJ566" i="2"/>
  <c r="U568" i="2"/>
  <c r="M566" i="2"/>
  <c r="AH566" i="2"/>
  <c r="AB560" i="2"/>
  <c r="AM560" i="2"/>
  <c r="H568" i="2"/>
  <c r="Q568" i="2" s="1"/>
  <c r="T568" i="2"/>
  <c r="L566" i="2"/>
  <c r="AG566" i="2"/>
  <c r="P568" i="2"/>
  <c r="K566" i="2"/>
  <c r="D575" i="2"/>
  <c r="E570" i="2"/>
  <c r="D577" i="2"/>
  <c r="E572" i="2"/>
  <c r="D576" i="2"/>
  <c r="E571" i="2"/>
  <c r="AD571" i="2" s="1"/>
  <c r="D578" i="2"/>
  <c r="E573" i="2"/>
  <c r="AD573" i="2" s="1"/>
  <c r="D584" i="2"/>
  <c r="E579" i="2"/>
  <c r="I573" i="2" l="1"/>
  <c r="AK573" i="2"/>
  <c r="I571" i="2"/>
  <c r="AJ571" i="2"/>
  <c r="H573" i="2"/>
  <c r="AI573" i="2"/>
  <c r="H571" i="2"/>
  <c r="AI571" i="2"/>
  <c r="P573" i="2"/>
  <c r="AH573" i="2"/>
  <c r="P571" i="2"/>
  <c r="AH571" i="2"/>
  <c r="O573" i="2"/>
  <c r="AG573" i="2"/>
  <c r="F585" i="2"/>
  <c r="Q565" i="2"/>
  <c r="T571" i="2"/>
  <c r="AG571" i="2"/>
  <c r="AJ570" i="2"/>
  <c r="L570" i="2"/>
  <c r="AL570" i="2"/>
  <c r="N570" i="2"/>
  <c r="Y570" i="2"/>
  <c r="O570" i="2"/>
  <c r="Z570" i="2"/>
  <c r="P570" i="2"/>
  <c r="AA570" i="2"/>
  <c r="S570" i="2"/>
  <c r="T570" i="2"/>
  <c r="U570" i="2"/>
  <c r="V570" i="2"/>
  <c r="AI570" i="2"/>
  <c r="AE570" i="2"/>
  <c r="W570" i="2"/>
  <c r="AK570" i="2"/>
  <c r="X570" i="2"/>
  <c r="AD570" i="2"/>
  <c r="M570" i="2"/>
  <c r="K570" i="2"/>
  <c r="AF570" i="2"/>
  <c r="H570" i="2"/>
  <c r="AG570" i="2"/>
  <c r="I570" i="2"/>
  <c r="AH570" i="2"/>
  <c r="J570" i="2"/>
  <c r="AA573" i="2"/>
  <c r="AF573" i="2"/>
  <c r="AM568" i="2"/>
  <c r="Q574" i="2"/>
  <c r="U571" i="2"/>
  <c r="AF571" i="2"/>
  <c r="Z573" i="2"/>
  <c r="AE573" i="2"/>
  <c r="AM573" i="2" s="1"/>
  <c r="AB568" i="2"/>
  <c r="AA571" i="2"/>
  <c r="F581" i="2"/>
  <c r="T576" i="2"/>
  <c r="P576" i="2"/>
  <c r="F587" i="2"/>
  <c r="Y573" i="2"/>
  <c r="F583" i="2"/>
  <c r="AL578" i="2"/>
  <c r="Y578" i="2"/>
  <c r="AB574" i="2"/>
  <c r="AM574" i="2"/>
  <c r="X571" i="2"/>
  <c r="AM565" i="2"/>
  <c r="W571" i="2"/>
  <c r="U573" i="2"/>
  <c r="Q567" i="2"/>
  <c r="F584" i="2"/>
  <c r="AJ579" i="2"/>
  <c r="AD579" i="2"/>
  <c r="AE579" i="2"/>
  <c r="AF579" i="2"/>
  <c r="AH579" i="2"/>
  <c r="AI579" i="2"/>
  <c r="AK579" i="2"/>
  <c r="AL579" i="2"/>
  <c r="AG579" i="2"/>
  <c r="X579" i="2"/>
  <c r="Y579" i="2"/>
  <c r="Z579" i="2"/>
  <c r="W579" i="2"/>
  <c r="AA579" i="2"/>
  <c r="S579" i="2"/>
  <c r="AB579" i="2" s="1"/>
  <c r="T579" i="2"/>
  <c r="V579" i="2"/>
  <c r="U579" i="2"/>
  <c r="L579" i="2"/>
  <c r="M579" i="2"/>
  <c r="N579" i="2"/>
  <c r="O579" i="2"/>
  <c r="P579" i="2"/>
  <c r="H579" i="2"/>
  <c r="I579" i="2"/>
  <c r="J579" i="2"/>
  <c r="K579" i="2"/>
  <c r="Z571" i="2"/>
  <c r="AB566" i="2"/>
  <c r="T573" i="2"/>
  <c r="Y571" i="2"/>
  <c r="Q566" i="2"/>
  <c r="S573" i="2"/>
  <c r="O571" i="2"/>
  <c r="V571" i="2"/>
  <c r="AM566" i="2"/>
  <c r="N573" i="2"/>
  <c r="X573" i="2"/>
  <c r="N571" i="2"/>
  <c r="S571" i="2"/>
  <c r="M573" i="2"/>
  <c r="W573" i="2"/>
  <c r="AM567" i="2"/>
  <c r="AB565" i="2"/>
  <c r="M571" i="2"/>
  <c r="AK571" i="2"/>
  <c r="V573" i="2"/>
  <c r="L573" i="2"/>
  <c r="AJ573" i="2"/>
  <c r="L571" i="2"/>
  <c r="AE571" i="2"/>
  <c r="AM571" i="2" s="1"/>
  <c r="AE572" i="2"/>
  <c r="K572" i="2"/>
  <c r="AF572" i="2"/>
  <c r="H572" i="2"/>
  <c r="AG572" i="2"/>
  <c r="I572" i="2"/>
  <c r="AH572" i="2"/>
  <c r="J572" i="2"/>
  <c r="AJ572" i="2"/>
  <c r="L572" i="2"/>
  <c r="AK572" i="2"/>
  <c r="M572" i="2"/>
  <c r="AL572" i="2"/>
  <c r="N572" i="2"/>
  <c r="W572" i="2"/>
  <c r="O572" i="2"/>
  <c r="X572" i="2"/>
  <c r="P572" i="2"/>
  <c r="Y572" i="2"/>
  <c r="Z572" i="2"/>
  <c r="AA572" i="2"/>
  <c r="S572" i="2"/>
  <c r="T572" i="2"/>
  <c r="AD572" i="2"/>
  <c r="U572" i="2"/>
  <c r="AI572" i="2"/>
  <c r="V572" i="2"/>
  <c r="K573" i="2"/>
  <c r="K571" i="2"/>
  <c r="D583" i="2"/>
  <c r="E578" i="2"/>
  <c r="AD578" i="2" s="1"/>
  <c r="D581" i="2"/>
  <c r="E576" i="2"/>
  <c r="U576" i="2" s="1"/>
  <c r="D589" i="2"/>
  <c r="E584" i="2"/>
  <c r="D582" i="2"/>
  <c r="E577" i="2"/>
  <c r="D580" i="2"/>
  <c r="E575" i="2"/>
  <c r="X578" i="2" l="1"/>
  <c r="AK578" i="2"/>
  <c r="O576" i="2"/>
  <c r="S576" i="2"/>
  <c r="W578" i="2"/>
  <c r="F588" i="2"/>
  <c r="AE583" i="2"/>
  <c r="P583" i="2"/>
  <c r="N576" i="2"/>
  <c r="AK576" i="2"/>
  <c r="V578" i="2"/>
  <c r="M576" i="2"/>
  <c r="AJ576" i="2"/>
  <c r="AM572" i="2"/>
  <c r="U578" i="2"/>
  <c r="L576" i="2"/>
  <c r="AI576" i="2"/>
  <c r="AH575" i="2"/>
  <c r="O575" i="2"/>
  <c r="AJ575" i="2"/>
  <c r="H575" i="2"/>
  <c r="AK575" i="2"/>
  <c r="I575" i="2"/>
  <c r="AL575" i="2"/>
  <c r="J575" i="2"/>
  <c r="AI575" i="2"/>
  <c r="K575" i="2"/>
  <c r="AG575" i="2"/>
  <c r="U575" i="2"/>
  <c r="L575" i="2"/>
  <c r="V575" i="2"/>
  <c r="M575" i="2"/>
  <c r="S575" i="2"/>
  <c r="T575" i="2"/>
  <c r="W575" i="2"/>
  <c r="X575" i="2"/>
  <c r="N575" i="2"/>
  <c r="Y575" i="2"/>
  <c r="AD575" i="2"/>
  <c r="Z575" i="2"/>
  <c r="AE575" i="2"/>
  <c r="AA575" i="2"/>
  <c r="AF575" i="2"/>
  <c r="P575" i="2"/>
  <c r="T578" i="2"/>
  <c r="K576" i="2"/>
  <c r="AH576" i="2"/>
  <c r="AB572" i="2"/>
  <c r="AA578" i="2"/>
  <c r="J576" i="2"/>
  <c r="AG576" i="2"/>
  <c r="AB571" i="2"/>
  <c r="Q579" i="2"/>
  <c r="P578" i="2"/>
  <c r="Z578" i="2"/>
  <c r="I576" i="2"/>
  <c r="AF576" i="2"/>
  <c r="AB570" i="2"/>
  <c r="Q571" i="2"/>
  <c r="O578" i="2"/>
  <c r="S578" i="2"/>
  <c r="AB578" i="2" s="1"/>
  <c r="H576" i="2"/>
  <c r="Q576" i="2" s="1"/>
  <c r="AD576" i="2"/>
  <c r="AJ577" i="2"/>
  <c r="H577" i="2"/>
  <c r="AK577" i="2"/>
  <c r="I577" i="2"/>
  <c r="AH577" i="2"/>
  <c r="J577" i="2"/>
  <c r="Z577" i="2"/>
  <c r="K577" i="2"/>
  <c r="AA577" i="2"/>
  <c r="L577" i="2"/>
  <c r="S577" i="2"/>
  <c r="T577" i="2"/>
  <c r="U577" i="2"/>
  <c r="V577" i="2"/>
  <c r="P577" i="2"/>
  <c r="W577" i="2"/>
  <c r="AL577" i="2"/>
  <c r="X577" i="2"/>
  <c r="AD577" i="2"/>
  <c r="Y577" i="2"/>
  <c r="AE577" i="2"/>
  <c r="N577" i="2"/>
  <c r="AF577" i="2"/>
  <c r="M577" i="2"/>
  <c r="AI577" i="2"/>
  <c r="AG577" i="2"/>
  <c r="O577" i="2"/>
  <c r="N578" i="2"/>
  <c r="AJ578" i="2"/>
  <c r="Y576" i="2"/>
  <c r="AL576" i="2"/>
  <c r="Q573" i="2"/>
  <c r="M578" i="2"/>
  <c r="AI578" i="2"/>
  <c r="Z576" i="2"/>
  <c r="AE576" i="2"/>
  <c r="Q570" i="2"/>
  <c r="Q572" i="2"/>
  <c r="L578" i="2"/>
  <c r="AH578" i="2"/>
  <c r="X576" i="2"/>
  <c r="F586" i="2"/>
  <c r="S581" i="2"/>
  <c r="K578" i="2"/>
  <c r="AG578" i="2"/>
  <c r="W576" i="2"/>
  <c r="AM579" i="2"/>
  <c r="J578" i="2"/>
  <c r="AF578" i="2"/>
  <c r="V576" i="2"/>
  <c r="AB573" i="2"/>
  <c r="I578" i="2"/>
  <c r="AE578" i="2"/>
  <c r="AM578" i="2" s="1"/>
  <c r="AA576" i="2"/>
  <c r="AM570" i="2"/>
  <c r="F589" i="2"/>
  <c r="AG584" i="2"/>
  <c r="AH584" i="2"/>
  <c r="AI584" i="2"/>
  <c r="AJ584" i="2"/>
  <c r="AK584" i="2"/>
  <c r="AD584" i="2"/>
  <c r="AE584" i="2"/>
  <c r="AF584" i="2"/>
  <c r="AL584" i="2"/>
  <c r="AA584" i="2"/>
  <c r="T584" i="2"/>
  <c r="U584" i="2"/>
  <c r="Y584" i="2"/>
  <c r="Z584" i="2"/>
  <c r="S584" i="2"/>
  <c r="V584" i="2"/>
  <c r="X584" i="2"/>
  <c r="W584" i="2"/>
  <c r="O584" i="2"/>
  <c r="H584" i="2"/>
  <c r="I584" i="2"/>
  <c r="J584" i="2"/>
  <c r="K584" i="2"/>
  <c r="L584" i="2"/>
  <c r="M584" i="2"/>
  <c r="N584" i="2"/>
  <c r="P584" i="2"/>
  <c r="H578" i="2"/>
  <c r="F592" i="2"/>
  <c r="F590" i="2"/>
  <c r="D587" i="2"/>
  <c r="E582" i="2"/>
  <c r="D594" i="2"/>
  <c r="E589" i="2"/>
  <c r="D586" i="2"/>
  <c r="E581" i="2"/>
  <c r="T581" i="2" s="1"/>
  <c r="D585" i="2"/>
  <c r="E580" i="2"/>
  <c r="D588" i="2"/>
  <c r="E583" i="2"/>
  <c r="T583" i="2" s="1"/>
  <c r="Q584" i="2" l="1"/>
  <c r="X581" i="2"/>
  <c r="Q575" i="2"/>
  <c r="O583" i="2"/>
  <c r="AL583" i="2"/>
  <c r="K581" i="2"/>
  <c r="W581" i="2"/>
  <c r="N583" i="2"/>
  <c r="AK583" i="2"/>
  <c r="I581" i="2"/>
  <c r="V581" i="2"/>
  <c r="M583" i="2"/>
  <c r="AJ583" i="2"/>
  <c r="H581" i="2"/>
  <c r="AF581" i="2"/>
  <c r="AM577" i="2"/>
  <c r="L583" i="2"/>
  <c r="AI583" i="2"/>
  <c r="F594" i="2"/>
  <c r="AJ589" i="2"/>
  <c r="AK589" i="2"/>
  <c r="AL589" i="2"/>
  <c r="AD589" i="2"/>
  <c r="AE589" i="2"/>
  <c r="AF589" i="2"/>
  <c r="AG589" i="2"/>
  <c r="AH589" i="2"/>
  <c r="AI589" i="2"/>
  <c r="X589" i="2"/>
  <c r="Z589" i="2"/>
  <c r="AA589" i="2"/>
  <c r="S589" i="2"/>
  <c r="AB589" i="2" s="1"/>
  <c r="T589" i="2"/>
  <c r="U589" i="2"/>
  <c r="V589" i="2"/>
  <c r="Y589" i="2"/>
  <c r="W589" i="2"/>
  <c r="H589" i="2"/>
  <c r="I589" i="2"/>
  <c r="J589" i="2"/>
  <c r="K589" i="2"/>
  <c r="L589" i="2"/>
  <c r="M589" i="2"/>
  <c r="N589" i="2"/>
  <c r="O589" i="2"/>
  <c r="P589" i="2"/>
  <c r="P581" i="2"/>
  <c r="AL581" i="2"/>
  <c r="Q577" i="2"/>
  <c r="AB575" i="2"/>
  <c r="K583" i="2"/>
  <c r="AH583" i="2"/>
  <c r="AB584" i="2"/>
  <c r="O581" i="2"/>
  <c r="AK581" i="2"/>
  <c r="H583" i="2"/>
  <c r="AG583" i="2"/>
  <c r="N581" i="2"/>
  <c r="AJ581" i="2"/>
  <c r="AM576" i="2"/>
  <c r="AA583" i="2"/>
  <c r="AF583" i="2"/>
  <c r="M581" i="2"/>
  <c r="AI581" i="2"/>
  <c r="Z583" i="2"/>
  <c r="AD583" i="2"/>
  <c r="Q578" i="2"/>
  <c r="L581" i="2"/>
  <c r="AG581" i="2"/>
  <c r="Y583" i="2"/>
  <c r="F593" i="2"/>
  <c r="AH588" i="2"/>
  <c r="N588" i="2"/>
  <c r="F597" i="2"/>
  <c r="J581" i="2"/>
  <c r="AE581" i="2"/>
  <c r="X583" i="2"/>
  <c r="AA581" i="2"/>
  <c r="AD581" i="2"/>
  <c r="W583" i="2"/>
  <c r="AB576" i="2"/>
  <c r="F595" i="2"/>
  <c r="Z581" i="2"/>
  <c r="AH581" i="2"/>
  <c r="AB577" i="2"/>
  <c r="S583" i="2"/>
  <c r="Y581" i="2"/>
  <c r="F591" i="2"/>
  <c r="AD586" i="2"/>
  <c r="L586" i="2"/>
  <c r="V583" i="2"/>
  <c r="W580" i="2"/>
  <c r="AJ580" i="2"/>
  <c r="Z580" i="2"/>
  <c r="AK580" i="2"/>
  <c r="AA580" i="2"/>
  <c r="AL580" i="2"/>
  <c r="H580" i="2"/>
  <c r="AD580" i="2"/>
  <c r="I580" i="2"/>
  <c r="AE580" i="2"/>
  <c r="J580" i="2"/>
  <c r="AF580" i="2"/>
  <c r="K580" i="2"/>
  <c r="AG580" i="2"/>
  <c r="L580" i="2"/>
  <c r="AH580" i="2"/>
  <c r="M580" i="2"/>
  <c r="AI580" i="2"/>
  <c r="N580" i="2"/>
  <c r="X580" i="2"/>
  <c r="O580" i="2"/>
  <c r="Y580" i="2"/>
  <c r="P580" i="2"/>
  <c r="S580" i="2"/>
  <c r="T580" i="2"/>
  <c r="V580" i="2"/>
  <c r="U580" i="2"/>
  <c r="U581" i="2"/>
  <c r="AB581" i="2" s="1"/>
  <c r="J583" i="2"/>
  <c r="U583" i="2"/>
  <c r="Z582" i="2"/>
  <c r="AI582" i="2"/>
  <c r="AA582" i="2"/>
  <c r="AJ582" i="2"/>
  <c r="S582" i="2"/>
  <c r="AK582" i="2"/>
  <c r="H582" i="2"/>
  <c r="Y582" i="2"/>
  <c r="AL582" i="2"/>
  <c r="I582" i="2"/>
  <c r="AD582" i="2"/>
  <c r="J582" i="2"/>
  <c r="AE582" i="2"/>
  <c r="K582" i="2"/>
  <c r="AF582" i="2"/>
  <c r="L582" i="2"/>
  <c r="AG582" i="2"/>
  <c r="M582" i="2"/>
  <c r="AH582" i="2"/>
  <c r="N582" i="2"/>
  <c r="V582" i="2"/>
  <c r="O582" i="2"/>
  <c r="W582" i="2"/>
  <c r="P582" i="2"/>
  <c r="T582" i="2"/>
  <c r="U582" i="2"/>
  <c r="X582" i="2"/>
  <c r="AM584" i="2"/>
  <c r="AM575" i="2"/>
  <c r="I583" i="2"/>
  <c r="D593" i="2"/>
  <c r="E588" i="2"/>
  <c r="W588" i="2" s="1"/>
  <c r="D591" i="2"/>
  <c r="E586" i="2"/>
  <c r="AJ586" i="2" s="1"/>
  <c r="D599" i="2"/>
  <c r="E594" i="2"/>
  <c r="D590" i="2"/>
  <c r="E585" i="2"/>
  <c r="D592" i="2"/>
  <c r="E587" i="2"/>
  <c r="K586" i="2" l="1"/>
  <c r="AL586" i="2"/>
  <c r="M588" i="2"/>
  <c r="AL588" i="2"/>
  <c r="J586" i="2"/>
  <c r="AK586" i="2"/>
  <c r="L588" i="2"/>
  <c r="AK588" i="2"/>
  <c r="Q581" i="2"/>
  <c r="AM582" i="2"/>
  <c r="I586" i="2"/>
  <c r="AI586" i="2"/>
  <c r="J588" i="2"/>
  <c r="AJ588" i="2"/>
  <c r="AB580" i="2"/>
  <c r="AM580" i="2"/>
  <c r="H586" i="2"/>
  <c r="AH586" i="2"/>
  <c r="I588" i="2"/>
  <c r="AI588" i="2"/>
  <c r="Q580" i="2"/>
  <c r="M586" i="2"/>
  <c r="AG586" i="2"/>
  <c r="H588" i="2"/>
  <c r="AG588" i="2"/>
  <c r="X586" i="2"/>
  <c r="AF586" i="2"/>
  <c r="K588" i="2"/>
  <c r="AF588" i="2"/>
  <c r="AK587" i="2"/>
  <c r="O587" i="2"/>
  <c r="X587" i="2"/>
  <c r="Y587" i="2"/>
  <c r="P587" i="2"/>
  <c r="AA587" i="2"/>
  <c r="Z587" i="2"/>
  <c r="H587" i="2"/>
  <c r="V587" i="2"/>
  <c r="S587" i="2"/>
  <c r="AJ587" i="2"/>
  <c r="W587" i="2"/>
  <c r="N587" i="2"/>
  <c r="AL587" i="2"/>
  <c r="U587" i="2"/>
  <c r="I587" i="2"/>
  <c r="AD587" i="2"/>
  <c r="T587" i="2"/>
  <c r="AE587" i="2"/>
  <c r="AF587" i="2"/>
  <c r="J587" i="2"/>
  <c r="AG587" i="2"/>
  <c r="K587" i="2"/>
  <c r="AH587" i="2"/>
  <c r="L587" i="2"/>
  <c r="AI587" i="2"/>
  <c r="M587" i="2"/>
  <c r="Q582" i="2"/>
  <c r="W586" i="2"/>
  <c r="AE586" i="2"/>
  <c r="AA588" i="2"/>
  <c r="AE588" i="2"/>
  <c r="V586" i="2"/>
  <c r="F596" i="2"/>
  <c r="AA591" i="2"/>
  <c r="Z588" i="2"/>
  <c r="AD588" i="2"/>
  <c r="AM588" i="2" s="1"/>
  <c r="Q583" i="2"/>
  <c r="AB582" i="2"/>
  <c r="U586" i="2"/>
  <c r="V588" i="2"/>
  <c r="F598" i="2"/>
  <c r="V593" i="2"/>
  <c r="AM589" i="2"/>
  <c r="T586" i="2"/>
  <c r="F600" i="2"/>
  <c r="U588" i="2"/>
  <c r="Q589" i="2"/>
  <c r="S586" i="2"/>
  <c r="AB583" i="2"/>
  <c r="T588" i="2"/>
  <c r="AA586" i="2"/>
  <c r="S588" i="2"/>
  <c r="P586" i="2"/>
  <c r="Z586" i="2"/>
  <c r="AM581" i="2"/>
  <c r="F602" i="2"/>
  <c r="Y588" i="2"/>
  <c r="F599" i="2"/>
  <c r="AD594" i="2"/>
  <c r="AE594" i="2"/>
  <c r="AF594" i="2"/>
  <c r="AG594" i="2"/>
  <c r="AH594" i="2"/>
  <c r="AI594" i="2"/>
  <c r="AJ594" i="2"/>
  <c r="AK594" i="2"/>
  <c r="AL594" i="2"/>
  <c r="S594" i="2"/>
  <c r="AA594" i="2"/>
  <c r="X594" i="2"/>
  <c r="Y594" i="2"/>
  <c r="Z594" i="2"/>
  <c r="T594" i="2"/>
  <c r="U594" i="2"/>
  <c r="W594" i="2"/>
  <c r="V594" i="2"/>
  <c r="N594" i="2"/>
  <c r="O594" i="2"/>
  <c r="P594" i="2"/>
  <c r="H594" i="2"/>
  <c r="Q594" i="2" s="1"/>
  <c r="I594" i="2"/>
  <c r="J594" i="2"/>
  <c r="K594" i="2"/>
  <c r="L594" i="2"/>
  <c r="M594" i="2"/>
  <c r="U585" i="2"/>
  <c r="AF585" i="2"/>
  <c r="V585" i="2"/>
  <c r="X585" i="2"/>
  <c r="Z585" i="2"/>
  <c r="AA585" i="2"/>
  <c r="W585" i="2"/>
  <c r="J585" i="2"/>
  <c r="K585" i="2"/>
  <c r="AD585" i="2"/>
  <c r="Y585" i="2"/>
  <c r="AE585" i="2"/>
  <c r="AG585" i="2"/>
  <c r="AH585" i="2"/>
  <c r="L585" i="2"/>
  <c r="I585" i="2"/>
  <c r="AI585" i="2"/>
  <c r="M585" i="2"/>
  <c r="N585" i="2"/>
  <c r="S585" i="2"/>
  <c r="H585" i="2"/>
  <c r="AJ585" i="2"/>
  <c r="AK585" i="2"/>
  <c r="P585" i="2"/>
  <c r="O585" i="2"/>
  <c r="AL585" i="2"/>
  <c r="T585" i="2"/>
  <c r="O586" i="2"/>
  <c r="Y586" i="2"/>
  <c r="P588" i="2"/>
  <c r="X588" i="2"/>
  <c r="AM583" i="2"/>
  <c r="AM586" i="2"/>
  <c r="N586" i="2"/>
  <c r="O588" i="2"/>
  <c r="D597" i="2"/>
  <c r="E592" i="2"/>
  <c r="D604" i="2"/>
  <c r="E599" i="2"/>
  <c r="D596" i="2"/>
  <c r="E591" i="2"/>
  <c r="AI591" i="2" s="1"/>
  <c r="D595" i="2"/>
  <c r="E590" i="2"/>
  <c r="D598" i="2"/>
  <c r="E593" i="2"/>
  <c r="W593" i="2" s="1"/>
  <c r="F605" i="2" l="1"/>
  <c r="U593" i="2"/>
  <c r="Y591" i="2"/>
  <c r="F601" i="2"/>
  <c r="V596" i="2"/>
  <c r="S593" i="2"/>
  <c r="X591" i="2"/>
  <c r="AM587" i="2"/>
  <c r="AB586" i="2"/>
  <c r="T593" i="2"/>
  <c r="W591" i="2"/>
  <c r="AH591" i="2"/>
  <c r="AB594" i="2"/>
  <c r="P593" i="2"/>
  <c r="AA593" i="2"/>
  <c r="U591" i="2"/>
  <c r="O593" i="2"/>
  <c r="Z593" i="2"/>
  <c r="T591" i="2"/>
  <c r="M593" i="2"/>
  <c r="AK593" i="2"/>
  <c r="O591" i="2"/>
  <c r="S591" i="2"/>
  <c r="L593" i="2"/>
  <c r="AE593" i="2"/>
  <c r="N591" i="2"/>
  <c r="V591" i="2"/>
  <c r="K593" i="2"/>
  <c r="AD593" i="2"/>
  <c r="M591" i="2"/>
  <c r="AG591" i="2"/>
  <c r="Q588" i="2"/>
  <c r="AM585" i="2"/>
  <c r="J593" i="2"/>
  <c r="AL593" i="2"/>
  <c r="L591" i="2"/>
  <c r="AF591" i="2"/>
  <c r="AB587" i="2"/>
  <c r="I593" i="2"/>
  <c r="AJ593" i="2"/>
  <c r="K591" i="2"/>
  <c r="AE591" i="2"/>
  <c r="F607" i="2"/>
  <c r="H593" i="2"/>
  <c r="Q593" i="2" s="1"/>
  <c r="AI593" i="2"/>
  <c r="J591" i="2"/>
  <c r="AD591" i="2"/>
  <c r="Q587" i="2"/>
  <c r="N593" i="2"/>
  <c r="AH593" i="2"/>
  <c r="I591" i="2"/>
  <c r="AL591" i="2"/>
  <c r="AM594" i="2"/>
  <c r="Y593" i="2"/>
  <c r="AG593" i="2"/>
  <c r="H591" i="2"/>
  <c r="AK591" i="2"/>
  <c r="V590" i="2"/>
  <c r="O590" i="2"/>
  <c r="W590" i="2"/>
  <c r="S590" i="2"/>
  <c r="T590" i="2"/>
  <c r="X590" i="2"/>
  <c r="Y590" i="2"/>
  <c r="AD590" i="2"/>
  <c r="Z590" i="2"/>
  <c r="AE590" i="2"/>
  <c r="AA590" i="2"/>
  <c r="AG590" i="2"/>
  <c r="I590" i="2"/>
  <c r="N590" i="2"/>
  <c r="AH590" i="2"/>
  <c r="P590" i="2"/>
  <c r="AI590" i="2"/>
  <c r="H590" i="2"/>
  <c r="U590" i="2"/>
  <c r="AJ590" i="2"/>
  <c r="J590" i="2"/>
  <c r="AK590" i="2"/>
  <c r="K590" i="2"/>
  <c r="AL590" i="2"/>
  <c r="L590" i="2"/>
  <c r="AF590" i="2"/>
  <c r="M590" i="2"/>
  <c r="Q585" i="2"/>
  <c r="F604" i="2"/>
  <c r="AD599" i="2"/>
  <c r="AF599" i="2"/>
  <c r="AG599" i="2"/>
  <c r="AH599" i="2"/>
  <c r="AI599" i="2"/>
  <c r="AJ599" i="2"/>
  <c r="AK599" i="2"/>
  <c r="AL599" i="2"/>
  <c r="AE599" i="2"/>
  <c r="T599" i="2"/>
  <c r="U599" i="2"/>
  <c r="S599" i="2"/>
  <c r="V599" i="2"/>
  <c r="W599" i="2"/>
  <c r="X599" i="2"/>
  <c r="Y599" i="2"/>
  <c r="Z599" i="2"/>
  <c r="AA599" i="2"/>
  <c r="H599" i="2"/>
  <c r="I599" i="2"/>
  <c r="J599" i="2"/>
  <c r="K599" i="2"/>
  <c r="L599" i="2"/>
  <c r="M599" i="2"/>
  <c r="N599" i="2"/>
  <c r="O599" i="2"/>
  <c r="P599" i="2"/>
  <c r="X593" i="2"/>
  <c r="AF593" i="2"/>
  <c r="P591" i="2"/>
  <c r="AJ591" i="2"/>
  <c r="W592" i="2"/>
  <c r="X592" i="2"/>
  <c r="Y592" i="2"/>
  <c r="AE592" i="2"/>
  <c r="Z592" i="2"/>
  <c r="AF592" i="2"/>
  <c r="AA592" i="2"/>
  <c r="AG592" i="2"/>
  <c r="O592" i="2"/>
  <c r="AH592" i="2"/>
  <c r="P592" i="2"/>
  <c r="AI592" i="2"/>
  <c r="H592" i="2"/>
  <c r="AJ592" i="2"/>
  <c r="I592" i="2"/>
  <c r="AK592" i="2"/>
  <c r="J592" i="2"/>
  <c r="AD592" i="2"/>
  <c r="K592" i="2"/>
  <c r="AL592" i="2"/>
  <c r="L592" i="2"/>
  <c r="S592" i="2"/>
  <c r="M592" i="2"/>
  <c r="V592" i="2"/>
  <c r="T592" i="2"/>
  <c r="N592" i="2"/>
  <c r="U592" i="2"/>
  <c r="AB585" i="2"/>
  <c r="AB588" i="2"/>
  <c r="F603" i="2"/>
  <c r="AD598" i="2"/>
  <c r="AE598" i="2"/>
  <c r="AG598" i="2"/>
  <c r="AH598" i="2"/>
  <c r="Y598" i="2"/>
  <c r="Z598" i="2"/>
  <c r="AA598" i="2"/>
  <c r="S598" i="2"/>
  <c r="L598" i="2"/>
  <c r="M598" i="2"/>
  <c r="N598" i="2"/>
  <c r="O598" i="2"/>
  <c r="H598" i="2"/>
  <c r="I598" i="2"/>
  <c r="J598" i="2"/>
  <c r="K598" i="2"/>
  <c r="Z591" i="2"/>
  <c r="Q586" i="2"/>
  <c r="D603" i="2"/>
  <c r="E598" i="2"/>
  <c r="T598" i="2" s="1"/>
  <c r="D600" i="2"/>
  <c r="E595" i="2"/>
  <c r="D601" i="2"/>
  <c r="E596" i="2"/>
  <c r="AL596" i="2" s="1"/>
  <c r="D609" i="2"/>
  <c r="E604" i="2"/>
  <c r="D602" i="2"/>
  <c r="E597" i="2"/>
  <c r="F612" i="2" l="1"/>
  <c r="X596" i="2"/>
  <c r="AK596" i="2"/>
  <c r="AM591" i="2"/>
  <c r="U596" i="2"/>
  <c r="AB590" i="2"/>
  <c r="T596" i="2"/>
  <c r="AB591" i="2"/>
  <c r="S596" i="2"/>
  <c r="AB592" i="2"/>
  <c r="Q590" i="2"/>
  <c r="AB593" i="2"/>
  <c r="AA596" i="2"/>
  <c r="S597" i="2"/>
  <c r="W597" i="2"/>
  <c r="P597" i="2"/>
  <c r="T597" i="2"/>
  <c r="U597" i="2"/>
  <c r="X597" i="2"/>
  <c r="Y597" i="2"/>
  <c r="AD597" i="2"/>
  <c r="Z597" i="2"/>
  <c r="AE597" i="2"/>
  <c r="AA597" i="2"/>
  <c r="AF597" i="2"/>
  <c r="J597" i="2"/>
  <c r="AH597" i="2"/>
  <c r="H597" i="2"/>
  <c r="AI597" i="2"/>
  <c r="I597" i="2"/>
  <c r="AJ597" i="2"/>
  <c r="K597" i="2"/>
  <c r="AK597" i="2"/>
  <c r="L597" i="2"/>
  <c r="AL597" i="2"/>
  <c r="M597" i="2"/>
  <c r="AG597" i="2"/>
  <c r="N597" i="2"/>
  <c r="V597" i="2"/>
  <c r="O597" i="2"/>
  <c r="P598" i="2"/>
  <c r="Q598" i="2" s="1"/>
  <c r="AF598" i="2"/>
  <c r="L596" i="2"/>
  <c r="Z596" i="2"/>
  <c r="Q599" i="2"/>
  <c r="K596" i="2"/>
  <c r="Y596" i="2"/>
  <c r="Q591" i="2"/>
  <c r="J596" i="2"/>
  <c r="AJ596" i="2"/>
  <c r="AM598" i="2"/>
  <c r="AL598" i="2"/>
  <c r="AM592" i="2"/>
  <c r="AM599" i="2"/>
  <c r="I596" i="2"/>
  <c r="AI596" i="2"/>
  <c r="F609" i="2"/>
  <c r="AD604" i="2"/>
  <c r="AE604" i="2"/>
  <c r="AF604" i="2"/>
  <c r="AG604" i="2"/>
  <c r="AI604" i="2"/>
  <c r="AJ604" i="2"/>
  <c r="AK604" i="2"/>
  <c r="AL604" i="2"/>
  <c r="AH604" i="2"/>
  <c r="W604" i="2"/>
  <c r="X604" i="2"/>
  <c r="AA604" i="2"/>
  <c r="S604" i="2"/>
  <c r="T604" i="2"/>
  <c r="U604" i="2"/>
  <c r="V604" i="2"/>
  <c r="Z604" i="2"/>
  <c r="Y604" i="2"/>
  <c r="K604" i="2"/>
  <c r="I604" i="2"/>
  <c r="J604" i="2"/>
  <c r="L604" i="2"/>
  <c r="M604" i="2"/>
  <c r="N604" i="2"/>
  <c r="O604" i="2"/>
  <c r="P604" i="2"/>
  <c r="H604" i="2"/>
  <c r="H596" i="2"/>
  <c r="AH596" i="2"/>
  <c r="P596" i="2"/>
  <c r="AG596" i="2"/>
  <c r="F606" i="2"/>
  <c r="O601" i="2"/>
  <c r="W598" i="2"/>
  <c r="X598" i="2"/>
  <c r="AI598" i="2"/>
  <c r="O596" i="2"/>
  <c r="AF596" i="2"/>
  <c r="AK598" i="2"/>
  <c r="AJ598" i="2"/>
  <c r="F608" i="2"/>
  <c r="N596" i="2"/>
  <c r="AE596" i="2"/>
  <c r="AE595" i="2"/>
  <c r="AA595" i="2"/>
  <c r="AF595" i="2"/>
  <c r="L595" i="2"/>
  <c r="AG595" i="2"/>
  <c r="H595" i="2"/>
  <c r="Z595" i="2"/>
  <c r="AH595" i="2"/>
  <c r="I595" i="2"/>
  <c r="AJ595" i="2"/>
  <c r="J595" i="2"/>
  <c r="AK595" i="2"/>
  <c r="K595" i="2"/>
  <c r="AL595" i="2"/>
  <c r="M595" i="2"/>
  <c r="AD595" i="2"/>
  <c r="AI595" i="2"/>
  <c r="N595" i="2"/>
  <c r="X595" i="2"/>
  <c r="O595" i="2"/>
  <c r="Y595" i="2"/>
  <c r="P595" i="2"/>
  <c r="S595" i="2"/>
  <c r="T595" i="2"/>
  <c r="U595" i="2"/>
  <c r="V595" i="2"/>
  <c r="W595" i="2"/>
  <c r="V598" i="2"/>
  <c r="Q592" i="2"/>
  <c r="AB599" i="2"/>
  <c r="AM593" i="2"/>
  <c r="M596" i="2"/>
  <c r="AD596" i="2"/>
  <c r="AM596" i="2" s="1"/>
  <c r="U598" i="2"/>
  <c r="AB598" i="2" s="1"/>
  <c r="AM590" i="2"/>
  <c r="W596" i="2"/>
  <c r="F610" i="2"/>
  <c r="D607" i="2"/>
  <c r="E602" i="2"/>
  <c r="D614" i="2"/>
  <c r="E609" i="2"/>
  <c r="D606" i="2"/>
  <c r="E601" i="2"/>
  <c r="T601" i="2" s="1"/>
  <c r="D605" i="2"/>
  <c r="E600" i="2"/>
  <c r="D608" i="2"/>
  <c r="E603" i="2"/>
  <c r="AJ603" i="2" s="1"/>
  <c r="K603" i="2" l="1"/>
  <c r="AH603" i="2"/>
  <c r="N601" i="2"/>
  <c r="AL601" i="2"/>
  <c r="J603" i="2"/>
  <c r="AG603" i="2"/>
  <c r="M601" i="2"/>
  <c r="AK601" i="2"/>
  <c r="AB595" i="2"/>
  <c r="I603" i="2"/>
  <c r="AF603" i="2"/>
  <c r="L601" i="2"/>
  <c r="AJ601" i="2"/>
  <c r="Q595" i="2"/>
  <c r="H603" i="2"/>
  <c r="Q603" i="2" s="1"/>
  <c r="AE603" i="2"/>
  <c r="K601" i="2"/>
  <c r="AI601" i="2"/>
  <c r="F615" i="2"/>
  <c r="AA603" i="2"/>
  <c r="AD603" i="2"/>
  <c r="AM603" i="2" s="1"/>
  <c r="J601" i="2"/>
  <c r="AH601" i="2"/>
  <c r="AB597" i="2"/>
  <c r="L603" i="2"/>
  <c r="Z603" i="2"/>
  <c r="AL603" i="2"/>
  <c r="I601" i="2"/>
  <c r="AG601" i="2"/>
  <c r="Y603" i="2"/>
  <c r="F613" i="2"/>
  <c r="AI608" i="2"/>
  <c r="AJ608" i="2"/>
  <c r="J608" i="2"/>
  <c r="K608" i="2"/>
  <c r="H601" i="2"/>
  <c r="AF601" i="2"/>
  <c r="Q597" i="2"/>
  <c r="X603" i="2"/>
  <c r="AA601" i="2"/>
  <c r="AE601" i="2"/>
  <c r="S601" i="2"/>
  <c r="W603" i="2"/>
  <c r="Z601" i="2"/>
  <c r="AD601" i="2"/>
  <c r="AM601" i="2" s="1"/>
  <c r="AM604" i="2"/>
  <c r="V600" i="2"/>
  <c r="AG600" i="2"/>
  <c r="X600" i="2"/>
  <c r="AH600" i="2"/>
  <c r="W600" i="2"/>
  <c r="AI600" i="2"/>
  <c r="O600" i="2"/>
  <c r="AJ600" i="2"/>
  <c r="K600" i="2"/>
  <c r="AK600" i="2"/>
  <c r="L600" i="2"/>
  <c r="AD600" i="2"/>
  <c r="M600" i="2"/>
  <c r="AE600" i="2"/>
  <c r="N600" i="2"/>
  <c r="AF600" i="2"/>
  <c r="P600" i="2"/>
  <c r="AL600" i="2"/>
  <c r="H600" i="2"/>
  <c r="T600" i="2"/>
  <c r="AA600" i="2"/>
  <c r="I600" i="2"/>
  <c r="Y600" i="2"/>
  <c r="J600" i="2"/>
  <c r="Z600" i="2"/>
  <c r="S600" i="2"/>
  <c r="U600" i="2"/>
  <c r="AM595" i="2"/>
  <c r="V603" i="2"/>
  <c r="Y601" i="2"/>
  <c r="F611" i="2"/>
  <c r="AD606" i="2"/>
  <c r="X606" i="2"/>
  <c r="Z606" i="2"/>
  <c r="F614" i="2"/>
  <c r="AF609" i="2"/>
  <c r="AG609" i="2"/>
  <c r="AH609" i="2"/>
  <c r="AI609" i="2"/>
  <c r="AJ609" i="2"/>
  <c r="AL609" i="2"/>
  <c r="AD609" i="2"/>
  <c r="AE609" i="2"/>
  <c r="AK609" i="2"/>
  <c r="Z609" i="2"/>
  <c r="AA609" i="2"/>
  <c r="S609" i="2"/>
  <c r="T609" i="2"/>
  <c r="U609" i="2"/>
  <c r="V609" i="2"/>
  <c r="W609" i="2"/>
  <c r="X609" i="2"/>
  <c r="Y609" i="2"/>
  <c r="N609" i="2"/>
  <c r="O609" i="2"/>
  <c r="P609" i="2"/>
  <c r="H609" i="2"/>
  <c r="I609" i="2"/>
  <c r="J609" i="2"/>
  <c r="K609" i="2"/>
  <c r="L609" i="2"/>
  <c r="M609" i="2"/>
  <c r="AE602" i="2"/>
  <c r="X602" i="2"/>
  <c r="AF602" i="2"/>
  <c r="W602" i="2"/>
  <c r="AG602" i="2"/>
  <c r="M602" i="2"/>
  <c r="U602" i="2"/>
  <c r="AH602" i="2"/>
  <c r="J602" i="2"/>
  <c r="AI602" i="2"/>
  <c r="K602" i="2"/>
  <c r="AK602" i="2"/>
  <c r="L602" i="2"/>
  <c r="AL602" i="2"/>
  <c r="N602" i="2"/>
  <c r="AD602" i="2"/>
  <c r="O602" i="2"/>
  <c r="AJ602" i="2"/>
  <c r="P602" i="2"/>
  <c r="Y602" i="2"/>
  <c r="H602" i="2"/>
  <c r="Z602" i="2"/>
  <c r="I602" i="2"/>
  <c r="AA602" i="2"/>
  <c r="S602" i="2"/>
  <c r="T602" i="2"/>
  <c r="V602" i="2"/>
  <c r="U603" i="2"/>
  <c r="X601" i="2"/>
  <c r="AB596" i="2"/>
  <c r="AI603" i="2"/>
  <c r="P603" i="2"/>
  <c r="T603" i="2"/>
  <c r="W601" i="2"/>
  <c r="O603" i="2"/>
  <c r="S603" i="2"/>
  <c r="V601" i="2"/>
  <c r="AB604" i="2"/>
  <c r="N603" i="2"/>
  <c r="AK603" i="2"/>
  <c r="U601" i="2"/>
  <c r="Q596" i="2"/>
  <c r="AM597" i="2"/>
  <c r="F617" i="2"/>
  <c r="M603" i="2"/>
  <c r="P601" i="2"/>
  <c r="Q604" i="2"/>
  <c r="D610" i="2"/>
  <c r="E605" i="2"/>
  <c r="D611" i="2"/>
  <c r="E606" i="2"/>
  <c r="AE606" i="2" s="1"/>
  <c r="D619" i="2"/>
  <c r="E614" i="2"/>
  <c r="D613" i="2"/>
  <c r="E608" i="2"/>
  <c r="AK608" i="2" s="1"/>
  <c r="D612" i="2"/>
  <c r="E607" i="2"/>
  <c r="W606" i="2" l="1"/>
  <c r="I608" i="2"/>
  <c r="AH608" i="2"/>
  <c r="T606" i="2"/>
  <c r="H608" i="2"/>
  <c r="AG608" i="2"/>
  <c r="S606" i="2"/>
  <c r="AM600" i="2"/>
  <c r="AB601" i="2"/>
  <c r="Y608" i="2"/>
  <c r="AF608" i="2"/>
  <c r="Q602" i="2"/>
  <c r="F619" i="2"/>
  <c r="AI614" i="2"/>
  <c r="AJ614" i="2"/>
  <c r="AK614" i="2"/>
  <c r="AL614" i="2"/>
  <c r="AD614" i="2"/>
  <c r="AE614" i="2"/>
  <c r="AF614" i="2"/>
  <c r="AG614" i="2"/>
  <c r="AH614" i="2"/>
  <c r="AA614" i="2"/>
  <c r="S614" i="2"/>
  <c r="T614" i="2"/>
  <c r="U614" i="2"/>
  <c r="V614" i="2"/>
  <c r="W614" i="2"/>
  <c r="X614" i="2"/>
  <c r="Z614" i="2"/>
  <c r="Y614" i="2"/>
  <c r="H614" i="2"/>
  <c r="Q614" i="2" s="1"/>
  <c r="I614" i="2"/>
  <c r="J614" i="2"/>
  <c r="K614" i="2"/>
  <c r="L614" i="2"/>
  <c r="M614" i="2"/>
  <c r="N614" i="2"/>
  <c r="O614" i="2"/>
  <c r="P614" i="2"/>
  <c r="AA606" i="2"/>
  <c r="Z608" i="2"/>
  <c r="AE608" i="2"/>
  <c r="AB602" i="2"/>
  <c r="X607" i="2"/>
  <c r="Y607" i="2"/>
  <c r="AH607" i="2"/>
  <c r="Z607" i="2"/>
  <c r="AI607" i="2"/>
  <c r="AA607" i="2"/>
  <c r="AJ607" i="2"/>
  <c r="P607" i="2"/>
  <c r="AK607" i="2"/>
  <c r="H607" i="2"/>
  <c r="AL607" i="2"/>
  <c r="I607" i="2"/>
  <c r="AD607" i="2"/>
  <c r="J607" i="2"/>
  <c r="AE607" i="2"/>
  <c r="K607" i="2"/>
  <c r="AF607" i="2"/>
  <c r="L607" i="2"/>
  <c r="AG607" i="2"/>
  <c r="M607" i="2"/>
  <c r="S607" i="2"/>
  <c r="N607" i="2"/>
  <c r="T607" i="2"/>
  <c r="O607" i="2"/>
  <c r="W607" i="2"/>
  <c r="U607" i="2"/>
  <c r="V607" i="2"/>
  <c r="AB603" i="2"/>
  <c r="P606" i="2"/>
  <c r="V606" i="2"/>
  <c r="AB600" i="2"/>
  <c r="X608" i="2"/>
  <c r="F618" i="2"/>
  <c r="O606" i="2"/>
  <c r="U606" i="2"/>
  <c r="W608" i="2"/>
  <c r="F616" i="2"/>
  <c r="AE611" i="2"/>
  <c r="AF611" i="2"/>
  <c r="AA611" i="2"/>
  <c r="L611" i="2"/>
  <c r="N606" i="2"/>
  <c r="AF606" i="2"/>
  <c r="AM606" i="2" s="1"/>
  <c r="V608" i="2"/>
  <c r="AB609" i="2"/>
  <c r="M606" i="2"/>
  <c r="AL606" i="2"/>
  <c r="U608" i="2"/>
  <c r="L606" i="2"/>
  <c r="AK606" i="2"/>
  <c r="Q601" i="2"/>
  <c r="AA608" i="2"/>
  <c r="K606" i="2"/>
  <c r="AJ606" i="2"/>
  <c r="P608" i="2"/>
  <c r="T608" i="2"/>
  <c r="J606" i="2"/>
  <c r="AI606" i="2"/>
  <c r="O608" i="2"/>
  <c r="S608" i="2"/>
  <c r="H606" i="2"/>
  <c r="AH606" i="2"/>
  <c r="Q600" i="2"/>
  <c r="N608" i="2"/>
  <c r="AL608" i="2"/>
  <c r="F620" i="2"/>
  <c r="AF605" i="2"/>
  <c r="K605" i="2"/>
  <c r="S605" i="2"/>
  <c r="AB605" i="2" s="1"/>
  <c r="T605" i="2"/>
  <c r="U605" i="2"/>
  <c r="V605" i="2"/>
  <c r="AG605" i="2"/>
  <c r="L605" i="2"/>
  <c r="P605" i="2"/>
  <c r="AH605" i="2"/>
  <c r="M605" i="2"/>
  <c r="O605" i="2"/>
  <c r="AI605" i="2"/>
  <c r="N605" i="2"/>
  <c r="AE605" i="2"/>
  <c r="W605" i="2"/>
  <c r="Y605" i="2"/>
  <c r="AJ605" i="2"/>
  <c r="Z605" i="2"/>
  <c r="X605" i="2"/>
  <c r="AK605" i="2"/>
  <c r="AA605" i="2"/>
  <c r="J605" i="2"/>
  <c r="AL605" i="2"/>
  <c r="H605" i="2"/>
  <c r="AD605" i="2"/>
  <c r="I605" i="2"/>
  <c r="AM609" i="2"/>
  <c r="I606" i="2"/>
  <c r="AG606" i="2"/>
  <c r="M608" i="2"/>
  <c r="AD608" i="2"/>
  <c r="AM608" i="2" s="1"/>
  <c r="AM602" i="2"/>
  <c r="F622" i="2"/>
  <c r="Q609" i="2"/>
  <c r="Y606" i="2"/>
  <c r="L608" i="2"/>
  <c r="D617" i="2"/>
  <c r="E612" i="2"/>
  <c r="D618" i="2"/>
  <c r="E613" i="2"/>
  <c r="AH613" i="2" s="1"/>
  <c r="D624" i="2"/>
  <c r="E619" i="2"/>
  <c r="D616" i="2"/>
  <c r="E611" i="2"/>
  <c r="AH611" i="2" s="1"/>
  <c r="D615" i="2"/>
  <c r="E610" i="2"/>
  <c r="M611" i="2" l="1"/>
  <c r="AG611" i="2"/>
  <c r="J613" i="2"/>
  <c r="AF613" i="2"/>
  <c r="Z611" i="2"/>
  <c r="AD611" i="2"/>
  <c r="Y613" i="2"/>
  <c r="F623" i="2"/>
  <c r="AD618" i="2"/>
  <c r="I618" i="2"/>
  <c r="F624" i="2"/>
  <c r="AL619" i="2"/>
  <c r="AD619" i="2"/>
  <c r="AE619" i="2"/>
  <c r="AF619" i="2"/>
  <c r="AG619" i="2"/>
  <c r="AH619" i="2"/>
  <c r="AI619" i="2"/>
  <c r="AJ619" i="2"/>
  <c r="AK619" i="2"/>
  <c r="T619" i="2"/>
  <c r="U619" i="2"/>
  <c r="V619" i="2"/>
  <c r="W619" i="2"/>
  <c r="X619" i="2"/>
  <c r="Y619" i="2"/>
  <c r="Z619" i="2"/>
  <c r="AA619" i="2"/>
  <c r="S619" i="2"/>
  <c r="H619" i="2"/>
  <c r="I619" i="2"/>
  <c r="J619" i="2"/>
  <c r="K619" i="2"/>
  <c r="L619" i="2"/>
  <c r="M619" i="2"/>
  <c r="N619" i="2"/>
  <c r="O619" i="2"/>
  <c r="P619" i="2"/>
  <c r="Q606" i="2"/>
  <c r="W611" i="2"/>
  <c r="F621" i="2"/>
  <c r="X613" i="2"/>
  <c r="AB608" i="2"/>
  <c r="V611" i="2"/>
  <c r="U613" i="2"/>
  <c r="AA613" i="2"/>
  <c r="U611" i="2"/>
  <c r="T613" i="2"/>
  <c r="W612" i="2"/>
  <c r="X612" i="2"/>
  <c r="AK612" i="2"/>
  <c r="Z612" i="2"/>
  <c r="I612" i="2"/>
  <c r="AL612" i="2"/>
  <c r="Y612" i="2"/>
  <c r="AF612" i="2"/>
  <c r="J612" i="2"/>
  <c r="V612" i="2"/>
  <c r="AD612" i="2"/>
  <c r="AM612" i="2" s="1"/>
  <c r="H612" i="2"/>
  <c r="Q612" i="2" s="1"/>
  <c r="AE612" i="2"/>
  <c r="AG612" i="2"/>
  <c r="K612" i="2"/>
  <c r="L612" i="2"/>
  <c r="AH612" i="2"/>
  <c r="U612" i="2"/>
  <c r="AI612" i="2"/>
  <c r="M612" i="2"/>
  <c r="AJ612" i="2"/>
  <c r="N612" i="2"/>
  <c r="T612" i="2"/>
  <c r="AA612" i="2"/>
  <c r="O612" i="2"/>
  <c r="S612" i="2"/>
  <c r="P612" i="2"/>
  <c r="Z613" i="2"/>
  <c r="T611" i="2"/>
  <c r="S613" i="2"/>
  <c r="AM607" i="2"/>
  <c r="AE613" i="2"/>
  <c r="AD613" i="2"/>
  <c r="S611" i="2"/>
  <c r="I613" i="2"/>
  <c r="W613" i="2"/>
  <c r="AB614" i="2"/>
  <c r="K611" i="2"/>
  <c r="Y611" i="2"/>
  <c r="H613" i="2"/>
  <c r="V613" i="2"/>
  <c r="AB606" i="2"/>
  <c r="AM605" i="2"/>
  <c r="J611" i="2"/>
  <c r="X611" i="2"/>
  <c r="P613" i="2"/>
  <c r="AG613" i="2"/>
  <c r="Q607" i="2"/>
  <c r="I611" i="2"/>
  <c r="AI611" i="2"/>
  <c r="O613" i="2"/>
  <c r="AL613" i="2"/>
  <c r="Q608" i="2"/>
  <c r="V610" i="2"/>
  <c r="W610" i="2"/>
  <c r="X610" i="2"/>
  <c r="AD610" i="2"/>
  <c r="Z610" i="2"/>
  <c r="AE610" i="2"/>
  <c r="Y610" i="2"/>
  <c r="AF610" i="2"/>
  <c r="H610" i="2"/>
  <c r="AG610" i="2"/>
  <c r="I610" i="2"/>
  <c r="AH610" i="2"/>
  <c r="J610" i="2"/>
  <c r="U610" i="2"/>
  <c r="AI610" i="2"/>
  <c r="K610" i="2"/>
  <c r="AJ610" i="2"/>
  <c r="L610" i="2"/>
  <c r="AK610" i="2"/>
  <c r="M610" i="2"/>
  <c r="AL610" i="2"/>
  <c r="N610" i="2"/>
  <c r="T610" i="2"/>
  <c r="AA610" i="2"/>
  <c r="O610" i="2"/>
  <c r="S610" i="2"/>
  <c r="P610" i="2"/>
  <c r="Q605" i="2"/>
  <c r="H611" i="2"/>
  <c r="AL611" i="2"/>
  <c r="N613" i="2"/>
  <c r="AK613" i="2"/>
  <c r="P611" i="2"/>
  <c r="AK611" i="2"/>
  <c r="M613" i="2"/>
  <c r="AJ613" i="2"/>
  <c r="O611" i="2"/>
  <c r="AJ611" i="2"/>
  <c r="L613" i="2"/>
  <c r="AI613" i="2"/>
  <c r="AM614" i="2"/>
  <c r="F627" i="2"/>
  <c r="F625" i="2"/>
  <c r="N611" i="2"/>
  <c r="K613" i="2"/>
  <c r="AB607" i="2"/>
  <c r="D621" i="2"/>
  <c r="E616" i="2"/>
  <c r="W616" i="2" s="1"/>
  <c r="D629" i="2"/>
  <c r="E624" i="2"/>
  <c r="D623" i="2"/>
  <c r="E618" i="2"/>
  <c r="AJ618" i="2" s="1"/>
  <c r="D620" i="2"/>
  <c r="E615" i="2"/>
  <c r="D622" i="2"/>
  <c r="E617" i="2"/>
  <c r="U616" i="2" l="1"/>
  <c r="H618" i="2"/>
  <c r="AL618" i="2"/>
  <c r="AB612" i="2"/>
  <c r="T616" i="2"/>
  <c r="P618" i="2"/>
  <c r="AK618" i="2"/>
  <c r="F630" i="2"/>
  <c r="AM610" i="2"/>
  <c r="N616" i="2"/>
  <c r="S616" i="2"/>
  <c r="O618" i="2"/>
  <c r="AI618" i="2"/>
  <c r="Q613" i="2"/>
  <c r="M616" i="2"/>
  <c r="AA616" i="2"/>
  <c r="N618" i="2"/>
  <c r="AH618" i="2"/>
  <c r="V616" i="2"/>
  <c r="L616" i="2"/>
  <c r="AL616" i="2"/>
  <c r="M618" i="2"/>
  <c r="AG618" i="2"/>
  <c r="K616" i="2"/>
  <c r="AF616" i="2"/>
  <c r="AA618" i="2"/>
  <c r="AF618" i="2"/>
  <c r="J616" i="2"/>
  <c r="AE616" i="2"/>
  <c r="X618" i="2"/>
  <c r="AE618" i="2"/>
  <c r="AM618" i="2" s="1"/>
  <c r="I616" i="2"/>
  <c r="AD616" i="2"/>
  <c r="W618" i="2"/>
  <c r="F628" i="2"/>
  <c r="AA623" i="2"/>
  <c r="AF617" i="2"/>
  <c r="H617" i="2"/>
  <c r="AG617" i="2"/>
  <c r="I617" i="2"/>
  <c r="L617" i="2"/>
  <c r="Y617" i="2"/>
  <c r="AH617" i="2"/>
  <c r="J617" i="2"/>
  <c r="AJ617" i="2"/>
  <c r="AK617" i="2"/>
  <c r="M617" i="2"/>
  <c r="AI617" i="2"/>
  <c r="K617" i="2"/>
  <c r="AL617" i="2"/>
  <c r="N617" i="2"/>
  <c r="S617" i="2"/>
  <c r="O617" i="2"/>
  <c r="AD617" i="2"/>
  <c r="T617" i="2"/>
  <c r="P617" i="2"/>
  <c r="U617" i="2"/>
  <c r="W617" i="2"/>
  <c r="V617" i="2"/>
  <c r="X617" i="2"/>
  <c r="AE617" i="2"/>
  <c r="AA617" i="2"/>
  <c r="Z617" i="2"/>
  <c r="H616" i="2"/>
  <c r="AK616" i="2"/>
  <c r="Q619" i="2"/>
  <c r="V618" i="2"/>
  <c r="Q611" i="2"/>
  <c r="AB611" i="2"/>
  <c r="P616" i="2"/>
  <c r="AJ616" i="2"/>
  <c r="AB619" i="2"/>
  <c r="AM619" i="2"/>
  <c r="U618" i="2"/>
  <c r="AM611" i="2"/>
  <c r="AM613" i="2"/>
  <c r="O616" i="2"/>
  <c r="AI616" i="2"/>
  <c r="T618" i="2"/>
  <c r="Y615" i="2"/>
  <c r="AD615" i="2"/>
  <c r="Z615" i="2"/>
  <c r="V615" i="2"/>
  <c r="AF615" i="2"/>
  <c r="AA615" i="2"/>
  <c r="AH615" i="2"/>
  <c r="I615" i="2"/>
  <c r="AG615" i="2"/>
  <c r="H615" i="2"/>
  <c r="AI615" i="2"/>
  <c r="J615" i="2"/>
  <c r="AJ615" i="2"/>
  <c r="K615" i="2"/>
  <c r="AK615" i="2"/>
  <c r="L615" i="2"/>
  <c r="W615" i="2"/>
  <c r="AL615" i="2"/>
  <c r="M615" i="2"/>
  <c r="AE615" i="2"/>
  <c r="N615" i="2"/>
  <c r="T615" i="2"/>
  <c r="O615" i="2"/>
  <c r="U615" i="2"/>
  <c r="P615" i="2"/>
  <c r="S615" i="2"/>
  <c r="X615" i="2"/>
  <c r="Y616" i="2"/>
  <c r="AH616" i="2"/>
  <c r="F629" i="2"/>
  <c r="AE624" i="2"/>
  <c r="AF624" i="2"/>
  <c r="AG624" i="2"/>
  <c r="AH624" i="2"/>
  <c r="AI624" i="2"/>
  <c r="AJ624" i="2"/>
  <c r="AK624" i="2"/>
  <c r="AD624" i="2"/>
  <c r="AL624" i="2"/>
  <c r="S624" i="2"/>
  <c r="T624" i="2"/>
  <c r="U624" i="2"/>
  <c r="V624" i="2"/>
  <c r="W624" i="2"/>
  <c r="X624" i="2"/>
  <c r="Y624" i="2"/>
  <c r="Z624" i="2"/>
  <c r="AA624" i="2"/>
  <c r="H624" i="2"/>
  <c r="I624" i="2"/>
  <c r="J624" i="2"/>
  <c r="K624" i="2"/>
  <c r="L624" i="2"/>
  <c r="M624" i="2"/>
  <c r="N624" i="2"/>
  <c r="O624" i="2"/>
  <c r="P624" i="2"/>
  <c r="S618" i="2"/>
  <c r="F632" i="2"/>
  <c r="AB610" i="2"/>
  <c r="Z616" i="2"/>
  <c r="AG616" i="2"/>
  <c r="L618" i="2"/>
  <c r="Z618" i="2"/>
  <c r="Q610" i="2"/>
  <c r="AB613" i="2"/>
  <c r="X616" i="2"/>
  <c r="F626" i="2"/>
  <c r="V621" i="2"/>
  <c r="K618" i="2"/>
  <c r="Y618" i="2"/>
  <c r="J618" i="2"/>
  <c r="D627" i="2"/>
  <c r="E622" i="2"/>
  <c r="D625" i="2"/>
  <c r="E620" i="2"/>
  <c r="D628" i="2"/>
  <c r="E623" i="2"/>
  <c r="AI623" i="2" s="1"/>
  <c r="D634" i="2"/>
  <c r="E629" i="2"/>
  <c r="D626" i="2"/>
  <c r="E621" i="2"/>
  <c r="W621" i="2" s="1"/>
  <c r="U621" i="2" l="1"/>
  <c r="AB618" i="2"/>
  <c r="AB615" i="2"/>
  <c r="Q615" i="2"/>
  <c r="Z623" i="2"/>
  <c r="F633" i="2"/>
  <c r="AA628" i="2"/>
  <c r="O628" i="2"/>
  <c r="Y623" i="2"/>
  <c r="AH623" i="2"/>
  <c r="N621" i="2"/>
  <c r="AI621" i="2"/>
  <c r="AB624" i="2"/>
  <c r="X623" i="2"/>
  <c r="AM616" i="2"/>
  <c r="AM617" i="2"/>
  <c r="Q617" i="2"/>
  <c r="W623" i="2"/>
  <c r="O621" i="2"/>
  <c r="T621" i="2"/>
  <c r="AH621" i="2"/>
  <c r="AM624" i="2"/>
  <c r="V623" i="2"/>
  <c r="F637" i="2"/>
  <c r="L621" i="2"/>
  <c r="AG621" i="2"/>
  <c r="K621" i="2"/>
  <c r="AF621" i="2"/>
  <c r="AB617" i="2"/>
  <c r="O623" i="2"/>
  <c r="U623" i="2"/>
  <c r="M621" i="2"/>
  <c r="J621" i="2"/>
  <c r="AE621" i="2"/>
  <c r="N623" i="2"/>
  <c r="T623" i="2"/>
  <c r="M623" i="2"/>
  <c r="AG623" i="2"/>
  <c r="F635" i="2"/>
  <c r="AM615" i="2"/>
  <c r="L623" i="2"/>
  <c r="AF623" i="2"/>
  <c r="Q624" i="2"/>
  <c r="Q616" i="2"/>
  <c r="K623" i="2"/>
  <c r="AE623" i="2"/>
  <c r="AB616" i="2"/>
  <c r="AL621" i="2"/>
  <c r="J623" i="2"/>
  <c r="AD623" i="2"/>
  <c r="AD621" i="2"/>
  <c r="AK621" i="2"/>
  <c r="I623" i="2"/>
  <c r="AL623" i="2"/>
  <c r="P621" i="2"/>
  <c r="H621" i="2"/>
  <c r="S621" i="2"/>
  <c r="AA621" i="2"/>
  <c r="AJ621" i="2"/>
  <c r="F634" i="2"/>
  <c r="AD629" i="2"/>
  <c r="AE629" i="2"/>
  <c r="AF629" i="2"/>
  <c r="AH629" i="2"/>
  <c r="AI629" i="2"/>
  <c r="AJ629" i="2"/>
  <c r="AK629" i="2"/>
  <c r="AL629" i="2"/>
  <c r="AG629" i="2"/>
  <c r="V629" i="2"/>
  <c r="S629" i="2"/>
  <c r="T629" i="2"/>
  <c r="U629" i="2"/>
  <c r="W629" i="2"/>
  <c r="X629" i="2"/>
  <c r="Y629" i="2"/>
  <c r="Z629" i="2"/>
  <c r="AA629" i="2"/>
  <c r="J629" i="2"/>
  <c r="K629" i="2"/>
  <c r="L629" i="2"/>
  <c r="M629" i="2"/>
  <c r="N629" i="2"/>
  <c r="O629" i="2"/>
  <c r="P629" i="2"/>
  <c r="H629" i="2"/>
  <c r="I629" i="2"/>
  <c r="H623" i="2"/>
  <c r="AK623" i="2"/>
  <c r="I621" i="2"/>
  <c r="W622" i="2"/>
  <c r="AG622" i="2"/>
  <c r="J622" i="2"/>
  <c r="X622" i="2"/>
  <c r="K622" i="2"/>
  <c r="Y622" i="2"/>
  <c r="I622" i="2"/>
  <c r="AD622" i="2"/>
  <c r="Z622" i="2"/>
  <c r="AE622" i="2"/>
  <c r="AA622" i="2"/>
  <c r="T622" i="2"/>
  <c r="AI622" i="2"/>
  <c r="AH622" i="2"/>
  <c r="AJ622" i="2"/>
  <c r="L622" i="2"/>
  <c r="AK622" i="2"/>
  <c r="M622" i="2"/>
  <c r="AL622" i="2"/>
  <c r="N622" i="2"/>
  <c r="V622" i="2"/>
  <c r="H622" i="2"/>
  <c r="AF622" i="2"/>
  <c r="O622" i="2"/>
  <c r="S622" i="2"/>
  <c r="U622" i="2"/>
  <c r="P622" i="2"/>
  <c r="Z621" i="2"/>
  <c r="Y621" i="2"/>
  <c r="P623" i="2"/>
  <c r="AJ623" i="2"/>
  <c r="Q618" i="2"/>
  <c r="AE620" i="2"/>
  <c r="AA620" i="2"/>
  <c r="AK620" i="2"/>
  <c r="AF620" i="2"/>
  <c r="K620" i="2"/>
  <c r="AG620" i="2"/>
  <c r="L620" i="2"/>
  <c r="AI620" i="2"/>
  <c r="M620" i="2"/>
  <c r="AJ620" i="2"/>
  <c r="AH620" i="2"/>
  <c r="N620" i="2"/>
  <c r="P620" i="2"/>
  <c r="H620" i="2"/>
  <c r="O620" i="2"/>
  <c r="AL620" i="2"/>
  <c r="Z620" i="2"/>
  <c r="W620" i="2"/>
  <c r="I620" i="2"/>
  <c r="T620" i="2"/>
  <c r="U620" i="2"/>
  <c r="X620" i="2"/>
  <c r="J620" i="2"/>
  <c r="Y620" i="2"/>
  <c r="S620" i="2"/>
  <c r="V620" i="2"/>
  <c r="AD620" i="2"/>
  <c r="F631" i="2"/>
  <c r="T626" i="2"/>
  <c r="H626" i="2"/>
  <c r="O626" i="2"/>
  <c r="P626" i="2"/>
  <c r="X621" i="2"/>
  <c r="S623" i="2"/>
  <c r="D639" i="2"/>
  <c r="E634" i="2"/>
  <c r="D633" i="2"/>
  <c r="E628" i="2"/>
  <c r="S628" i="2" s="1"/>
  <c r="D630" i="2"/>
  <c r="E625" i="2"/>
  <c r="D631" i="2"/>
  <c r="E626" i="2"/>
  <c r="U626" i="2" s="1"/>
  <c r="D632" i="2"/>
  <c r="E627" i="2"/>
  <c r="Q622" i="2" l="1"/>
  <c r="N628" i="2"/>
  <c r="AJ628" i="2"/>
  <c r="S626" i="2"/>
  <c r="M628" i="2"/>
  <c r="AI628" i="2"/>
  <c r="M626" i="2"/>
  <c r="AK626" i="2"/>
  <c r="L628" i="2"/>
  <c r="AH628" i="2"/>
  <c r="AD627" i="2"/>
  <c r="Z627" i="2"/>
  <c r="AE627" i="2"/>
  <c r="AA627" i="2"/>
  <c r="AF627" i="2"/>
  <c r="L627" i="2"/>
  <c r="AJ627" i="2"/>
  <c r="AG627" i="2"/>
  <c r="M627" i="2"/>
  <c r="AL627" i="2"/>
  <c r="AH627" i="2"/>
  <c r="N627" i="2"/>
  <c r="O627" i="2"/>
  <c r="AK627" i="2"/>
  <c r="P627" i="2"/>
  <c r="H627" i="2"/>
  <c r="AI627" i="2"/>
  <c r="I627" i="2"/>
  <c r="X627" i="2"/>
  <c r="J627" i="2"/>
  <c r="S627" i="2"/>
  <c r="K627" i="2"/>
  <c r="T627" i="2"/>
  <c r="Y627" i="2"/>
  <c r="U627" i="2"/>
  <c r="W627" i="2"/>
  <c r="V627" i="2"/>
  <c r="L626" i="2"/>
  <c r="AJ626" i="2"/>
  <c r="AM629" i="2"/>
  <c r="K628" i="2"/>
  <c r="AG628" i="2"/>
  <c r="N626" i="2"/>
  <c r="AL626" i="2"/>
  <c r="K626" i="2"/>
  <c r="AI626" i="2"/>
  <c r="F639" i="2"/>
  <c r="AE634" i="2"/>
  <c r="AF634" i="2"/>
  <c r="AG634" i="2"/>
  <c r="AH634" i="2"/>
  <c r="AI634" i="2"/>
  <c r="AK634" i="2"/>
  <c r="AL634" i="2"/>
  <c r="AD634" i="2"/>
  <c r="AJ634" i="2"/>
  <c r="Y634" i="2"/>
  <c r="X634" i="2"/>
  <c r="Z634" i="2"/>
  <c r="AA634" i="2"/>
  <c r="S634" i="2"/>
  <c r="T634" i="2"/>
  <c r="U634" i="2"/>
  <c r="W634" i="2"/>
  <c r="V634" i="2"/>
  <c r="M634" i="2"/>
  <c r="N634" i="2"/>
  <c r="O634" i="2"/>
  <c r="P634" i="2"/>
  <c r="H634" i="2"/>
  <c r="Q634" i="2" s="1"/>
  <c r="I634" i="2"/>
  <c r="J634" i="2"/>
  <c r="K634" i="2"/>
  <c r="L634" i="2"/>
  <c r="F640" i="2"/>
  <c r="J628" i="2"/>
  <c r="AF628" i="2"/>
  <c r="J626" i="2"/>
  <c r="AH626" i="2"/>
  <c r="I628" i="2"/>
  <c r="AE628" i="2"/>
  <c r="I626" i="2"/>
  <c r="Q626" i="2" s="1"/>
  <c r="AG626" i="2"/>
  <c r="H628" i="2"/>
  <c r="Q628" i="2" s="1"/>
  <c r="AD628" i="2"/>
  <c r="AB621" i="2"/>
  <c r="Y628" i="2"/>
  <c r="AL628" i="2"/>
  <c r="AK625" i="2"/>
  <c r="K625" i="2"/>
  <c r="Z625" i="2"/>
  <c r="L625" i="2"/>
  <c r="T625" i="2"/>
  <c r="M625" i="2"/>
  <c r="U625" i="2"/>
  <c r="V625" i="2"/>
  <c r="W625" i="2"/>
  <c r="X625" i="2"/>
  <c r="J625" i="2"/>
  <c r="Y625" i="2"/>
  <c r="AF625" i="2"/>
  <c r="AA625" i="2"/>
  <c r="AG625" i="2"/>
  <c r="S625" i="2"/>
  <c r="AH625" i="2"/>
  <c r="N625" i="2"/>
  <c r="AI625" i="2"/>
  <c r="O625" i="2"/>
  <c r="AJ625" i="2"/>
  <c r="P625" i="2"/>
  <c r="AL625" i="2"/>
  <c r="H625" i="2"/>
  <c r="AE625" i="2"/>
  <c r="AD625" i="2"/>
  <c r="AM625" i="2" s="1"/>
  <c r="I625" i="2"/>
  <c r="AE626" i="2"/>
  <c r="Q620" i="2"/>
  <c r="Q623" i="2"/>
  <c r="Q621" i="2"/>
  <c r="Z628" i="2"/>
  <c r="AK628" i="2"/>
  <c r="AF626" i="2"/>
  <c r="AB629" i="2"/>
  <c r="X628" i="2"/>
  <c r="F638" i="2"/>
  <c r="AI633" i="2"/>
  <c r="K633" i="2"/>
  <c r="F636" i="2"/>
  <c r="AL631" i="2"/>
  <c r="AE631" i="2"/>
  <c r="T631" i="2"/>
  <c r="M631" i="2"/>
  <c r="N631" i="2"/>
  <c r="O631" i="2"/>
  <c r="Q629" i="2"/>
  <c r="W628" i="2"/>
  <c r="AD626" i="2"/>
  <c r="AM620" i="2"/>
  <c r="V628" i="2"/>
  <c r="X626" i="2"/>
  <c r="W626" i="2"/>
  <c r="U628" i="2"/>
  <c r="Z626" i="2"/>
  <c r="AA626" i="2"/>
  <c r="AB623" i="2"/>
  <c r="V626" i="2"/>
  <c r="AB620" i="2"/>
  <c r="AB622" i="2"/>
  <c r="AM621" i="2"/>
  <c r="T628" i="2"/>
  <c r="AB628" i="2" s="1"/>
  <c r="Y626" i="2"/>
  <c r="AM622" i="2"/>
  <c r="AM623" i="2"/>
  <c r="F642" i="2"/>
  <c r="P628" i="2"/>
  <c r="D636" i="2"/>
  <c r="E631" i="2"/>
  <c r="S631" i="2" s="1"/>
  <c r="D635" i="2"/>
  <c r="E630" i="2"/>
  <c r="D638" i="2"/>
  <c r="E633" i="2"/>
  <c r="AK633" i="2" s="1"/>
  <c r="D637" i="2"/>
  <c r="E632" i="2"/>
  <c r="D644" i="2"/>
  <c r="E639" i="2"/>
  <c r="L633" i="2" l="1"/>
  <c r="AJ633" i="2"/>
  <c r="F644" i="2"/>
  <c r="AH639" i="2"/>
  <c r="AI639" i="2"/>
  <c r="AJ639" i="2"/>
  <c r="AK639" i="2"/>
  <c r="AL639" i="2"/>
  <c r="AD639" i="2"/>
  <c r="AE639" i="2"/>
  <c r="AF639" i="2"/>
  <c r="AG639" i="2"/>
  <c r="S639" i="2"/>
  <c r="T639" i="2"/>
  <c r="U639" i="2"/>
  <c r="V639" i="2"/>
  <c r="W639" i="2"/>
  <c r="X639" i="2"/>
  <c r="Y639" i="2"/>
  <c r="Z639" i="2"/>
  <c r="AA639" i="2"/>
  <c r="P639" i="2"/>
  <c r="H639" i="2"/>
  <c r="I639" i="2"/>
  <c r="J639" i="2"/>
  <c r="K639" i="2"/>
  <c r="L639" i="2"/>
  <c r="M639" i="2"/>
  <c r="N639" i="2"/>
  <c r="O639" i="2"/>
  <c r="AB627" i="2"/>
  <c r="L631" i="2"/>
  <c r="AK631" i="2"/>
  <c r="I633" i="2"/>
  <c r="AG633" i="2"/>
  <c r="K631" i="2"/>
  <c r="AJ631" i="2"/>
  <c r="H633" i="2"/>
  <c r="AF633" i="2"/>
  <c r="Q625" i="2"/>
  <c r="F645" i="2"/>
  <c r="AM627" i="2"/>
  <c r="J631" i="2"/>
  <c r="AI631" i="2"/>
  <c r="AA633" i="2"/>
  <c r="AE633" i="2"/>
  <c r="Q627" i="2"/>
  <c r="I631" i="2"/>
  <c r="AH631" i="2"/>
  <c r="Z633" i="2"/>
  <c r="AD633" i="2"/>
  <c r="AM633" i="2" s="1"/>
  <c r="V632" i="2"/>
  <c r="AG632" i="2"/>
  <c r="X632" i="2"/>
  <c r="AH632" i="2"/>
  <c r="W632" i="2"/>
  <c r="U632" i="2"/>
  <c r="AI632" i="2"/>
  <c r="O632" i="2"/>
  <c r="AJ632" i="2"/>
  <c r="P632" i="2"/>
  <c r="AK632" i="2"/>
  <c r="H632" i="2"/>
  <c r="AD632" i="2"/>
  <c r="I632" i="2"/>
  <c r="AE632" i="2"/>
  <c r="J632" i="2"/>
  <c r="AF632" i="2"/>
  <c r="K632" i="2"/>
  <c r="AL632" i="2"/>
  <c r="L632" i="2"/>
  <c r="AA632" i="2"/>
  <c r="M632" i="2"/>
  <c r="Y632" i="2"/>
  <c r="N632" i="2"/>
  <c r="Z632" i="2"/>
  <c r="S632" i="2"/>
  <c r="AB632" i="2" s="1"/>
  <c r="T632" i="2"/>
  <c r="H631" i="2"/>
  <c r="AG631" i="2"/>
  <c r="Y633" i="2"/>
  <c r="F643" i="2"/>
  <c r="AD638" i="2"/>
  <c r="S638" i="2"/>
  <c r="V638" i="2"/>
  <c r="AA631" i="2"/>
  <c r="AF631" i="2"/>
  <c r="X633" i="2"/>
  <c r="AM634" i="2"/>
  <c r="AH633" i="2"/>
  <c r="Z631" i="2"/>
  <c r="AD631" i="2"/>
  <c r="AM631" i="2" s="1"/>
  <c r="W633" i="2"/>
  <c r="Y631" i="2"/>
  <c r="F641" i="2"/>
  <c r="X636" i="2"/>
  <c r="Y636" i="2"/>
  <c r="J636" i="2"/>
  <c r="V633" i="2"/>
  <c r="X631" i="2"/>
  <c r="U633" i="2"/>
  <c r="AB626" i="2"/>
  <c r="F647" i="2"/>
  <c r="AM626" i="2"/>
  <c r="W631" i="2"/>
  <c r="P633" i="2"/>
  <c r="T633" i="2"/>
  <c r="AB625" i="2"/>
  <c r="AE630" i="2"/>
  <c r="K630" i="2"/>
  <c r="AF630" i="2"/>
  <c r="L630" i="2"/>
  <c r="AG630" i="2"/>
  <c r="M630" i="2"/>
  <c r="AH630" i="2"/>
  <c r="N630" i="2"/>
  <c r="Z630" i="2"/>
  <c r="O630" i="2"/>
  <c r="AA630" i="2"/>
  <c r="P630" i="2"/>
  <c r="S630" i="2"/>
  <c r="T630" i="2"/>
  <c r="U630" i="2"/>
  <c r="V630" i="2"/>
  <c r="AD630" i="2"/>
  <c r="W630" i="2"/>
  <c r="AI630" i="2"/>
  <c r="Y630" i="2"/>
  <c r="AJ630" i="2"/>
  <c r="X630" i="2"/>
  <c r="J630" i="2"/>
  <c r="AK630" i="2"/>
  <c r="H630" i="2"/>
  <c r="AL630" i="2"/>
  <c r="I630" i="2"/>
  <c r="V631" i="2"/>
  <c r="O633" i="2"/>
  <c r="S633" i="2"/>
  <c r="AB634" i="2"/>
  <c r="U631" i="2"/>
  <c r="AB631" i="2" s="1"/>
  <c r="N633" i="2"/>
  <c r="AL633" i="2"/>
  <c r="J633" i="2"/>
  <c r="P631" i="2"/>
  <c r="M633" i="2"/>
  <c r="AM628" i="2"/>
  <c r="D642" i="2"/>
  <c r="E637" i="2"/>
  <c r="D643" i="2"/>
  <c r="E638" i="2"/>
  <c r="AG638" i="2" s="1"/>
  <c r="D640" i="2"/>
  <c r="E635" i="2"/>
  <c r="D649" i="2"/>
  <c r="E644" i="2"/>
  <c r="D641" i="2"/>
  <c r="E636" i="2"/>
  <c r="AA636" i="2" s="1"/>
  <c r="AB630" i="2" l="1"/>
  <c r="Z636" i="2"/>
  <c r="T638" i="2"/>
  <c r="AE638" i="2"/>
  <c r="I636" i="2"/>
  <c r="W636" i="2"/>
  <c r="AA638" i="2"/>
  <c r="AB639" i="2"/>
  <c r="Q630" i="2"/>
  <c r="H636" i="2"/>
  <c r="AH636" i="2"/>
  <c r="Z638" i="2"/>
  <c r="AM632" i="2"/>
  <c r="U637" i="2"/>
  <c r="V637" i="2"/>
  <c r="P637" i="2"/>
  <c r="W637" i="2"/>
  <c r="O637" i="2"/>
  <c r="X637" i="2"/>
  <c r="Y637" i="2"/>
  <c r="AJ637" i="2"/>
  <c r="Z637" i="2"/>
  <c r="AK637" i="2"/>
  <c r="AA637" i="2"/>
  <c r="AL637" i="2"/>
  <c r="H637" i="2"/>
  <c r="AD637" i="2"/>
  <c r="I637" i="2"/>
  <c r="N637" i="2"/>
  <c r="AE637" i="2"/>
  <c r="J637" i="2"/>
  <c r="AF637" i="2"/>
  <c r="K637" i="2"/>
  <c r="AG637" i="2"/>
  <c r="L637" i="2"/>
  <c r="T637" i="2"/>
  <c r="M637" i="2"/>
  <c r="S637" i="2"/>
  <c r="AH637" i="2"/>
  <c r="AI637" i="2"/>
  <c r="P636" i="2"/>
  <c r="AL636" i="2"/>
  <c r="Y638" i="2"/>
  <c r="Q631" i="2"/>
  <c r="Q632" i="2"/>
  <c r="O636" i="2"/>
  <c r="AK636" i="2"/>
  <c r="X638" i="2"/>
  <c r="F650" i="2"/>
  <c r="AM639" i="2"/>
  <c r="N636" i="2"/>
  <c r="AJ636" i="2"/>
  <c r="H638" i="2"/>
  <c r="W638" i="2"/>
  <c r="F648" i="2"/>
  <c r="U643" i="2"/>
  <c r="K643" i="2"/>
  <c r="M636" i="2"/>
  <c r="AI636" i="2"/>
  <c r="P638" i="2"/>
  <c r="U638" i="2"/>
  <c r="AB638" i="2" s="1"/>
  <c r="Q639" i="2"/>
  <c r="L636" i="2"/>
  <c r="AG636" i="2"/>
  <c r="O638" i="2"/>
  <c r="AF638" i="2"/>
  <c r="Q633" i="2"/>
  <c r="K636" i="2"/>
  <c r="AF636" i="2"/>
  <c r="N638" i="2"/>
  <c r="AL638" i="2"/>
  <c r="U636" i="2"/>
  <c r="AE636" i="2"/>
  <c r="M638" i="2"/>
  <c r="AK638" i="2"/>
  <c r="AG635" i="2"/>
  <c r="J635" i="2"/>
  <c r="AH635" i="2"/>
  <c r="K635" i="2"/>
  <c r="AI635" i="2"/>
  <c r="L635" i="2"/>
  <c r="AJ635" i="2"/>
  <c r="M635" i="2"/>
  <c r="AA635" i="2"/>
  <c r="AK635" i="2"/>
  <c r="N635" i="2"/>
  <c r="S635" i="2"/>
  <c r="O635" i="2"/>
  <c r="T635" i="2"/>
  <c r="P635" i="2"/>
  <c r="H635" i="2"/>
  <c r="U635" i="2"/>
  <c r="AE635" i="2"/>
  <c r="V635" i="2"/>
  <c r="W635" i="2"/>
  <c r="X635" i="2"/>
  <c r="Y635" i="2"/>
  <c r="AD635" i="2"/>
  <c r="AL635" i="2"/>
  <c r="Z635" i="2"/>
  <c r="AF635" i="2"/>
  <c r="I635" i="2"/>
  <c r="AM630" i="2"/>
  <c r="V636" i="2"/>
  <c r="AD636" i="2"/>
  <c r="AM636" i="2" s="1"/>
  <c r="L638" i="2"/>
  <c r="AJ638" i="2"/>
  <c r="F649" i="2"/>
  <c r="AK644" i="2"/>
  <c r="AL644" i="2"/>
  <c r="AD644" i="2"/>
  <c r="AE644" i="2"/>
  <c r="AF644" i="2"/>
  <c r="AG644" i="2"/>
  <c r="AH644" i="2"/>
  <c r="AI644" i="2"/>
  <c r="AJ644" i="2"/>
  <c r="S644" i="2"/>
  <c r="T644" i="2"/>
  <c r="U644" i="2"/>
  <c r="V644" i="2"/>
  <c r="W644" i="2"/>
  <c r="X644" i="2"/>
  <c r="Y644" i="2"/>
  <c r="Z644" i="2"/>
  <c r="AA644" i="2"/>
  <c r="H644" i="2"/>
  <c r="I644" i="2"/>
  <c r="J644" i="2"/>
  <c r="K644" i="2"/>
  <c r="L644" i="2"/>
  <c r="M644" i="2"/>
  <c r="N644" i="2"/>
  <c r="O644" i="2"/>
  <c r="P644" i="2"/>
  <c r="F652" i="2"/>
  <c r="T636" i="2"/>
  <c r="F646" i="2"/>
  <c r="AI641" i="2"/>
  <c r="AJ641" i="2"/>
  <c r="N641" i="2"/>
  <c r="O641" i="2"/>
  <c r="P641" i="2"/>
  <c r="K638" i="2"/>
  <c r="AI638" i="2"/>
  <c r="S636" i="2"/>
  <c r="J638" i="2"/>
  <c r="AH638" i="2"/>
  <c r="AM638" i="2" s="1"/>
  <c r="AB633" i="2"/>
  <c r="I638" i="2"/>
  <c r="D654" i="2"/>
  <c r="E649" i="2"/>
  <c r="D645" i="2"/>
  <c r="E640" i="2"/>
  <c r="D648" i="2"/>
  <c r="E643" i="2"/>
  <c r="W643" i="2" s="1"/>
  <c r="D646" i="2"/>
  <c r="E641" i="2"/>
  <c r="AL641" i="2" s="1"/>
  <c r="D647" i="2"/>
  <c r="E642" i="2"/>
  <c r="V643" i="2" l="1"/>
  <c r="F657" i="2"/>
  <c r="T643" i="2"/>
  <c r="AG641" i="2"/>
  <c r="AB635" i="2"/>
  <c r="J643" i="2"/>
  <c r="S643" i="2"/>
  <c r="Y641" i="2"/>
  <c r="AF641" i="2"/>
  <c r="AB644" i="2"/>
  <c r="I643" i="2"/>
  <c r="AI643" i="2"/>
  <c r="F651" i="2"/>
  <c r="L646" i="2"/>
  <c r="H643" i="2"/>
  <c r="AL643" i="2"/>
  <c r="AM637" i="2"/>
  <c r="AA641" i="2"/>
  <c r="X641" i="2"/>
  <c r="P643" i="2"/>
  <c r="AK643" i="2"/>
  <c r="Q637" i="2"/>
  <c r="Q636" i="2"/>
  <c r="W641" i="2"/>
  <c r="AB636" i="2"/>
  <c r="V641" i="2"/>
  <c r="O643" i="2"/>
  <c r="AJ643" i="2"/>
  <c r="U641" i="2"/>
  <c r="AM635" i="2"/>
  <c r="N643" i="2"/>
  <c r="AH643" i="2"/>
  <c r="T641" i="2"/>
  <c r="M643" i="2"/>
  <c r="AG643" i="2"/>
  <c r="M641" i="2"/>
  <c r="S641" i="2"/>
  <c r="L643" i="2"/>
  <c r="AF643" i="2"/>
  <c r="AB637" i="2"/>
  <c r="AH641" i="2"/>
  <c r="Q644" i="2"/>
  <c r="AM644" i="2"/>
  <c r="Z643" i="2"/>
  <c r="AE643" i="2"/>
  <c r="L641" i="2"/>
  <c r="Z641" i="2"/>
  <c r="K641" i="2"/>
  <c r="AK641" i="2"/>
  <c r="AA643" i="2"/>
  <c r="AD643" i="2"/>
  <c r="AM643" i="2" s="1"/>
  <c r="Y642" i="2"/>
  <c r="Z642" i="2"/>
  <c r="K642" i="2"/>
  <c r="P642" i="2"/>
  <c r="AA642" i="2"/>
  <c r="AD642" i="2"/>
  <c r="T642" i="2"/>
  <c r="AG642" i="2"/>
  <c r="I642" i="2"/>
  <c r="AI642" i="2"/>
  <c r="AE642" i="2"/>
  <c r="S642" i="2"/>
  <c r="V642" i="2"/>
  <c r="AF642" i="2"/>
  <c r="H642" i="2"/>
  <c r="AH642" i="2"/>
  <c r="J642" i="2"/>
  <c r="W642" i="2"/>
  <c r="AJ642" i="2"/>
  <c r="L642" i="2"/>
  <c r="AK642" i="2"/>
  <c r="M642" i="2"/>
  <c r="AL642" i="2"/>
  <c r="N642" i="2"/>
  <c r="U642" i="2"/>
  <c r="O642" i="2"/>
  <c r="X642" i="2"/>
  <c r="J641" i="2"/>
  <c r="AE641" i="2"/>
  <c r="Y643" i="2"/>
  <c r="F653" i="2"/>
  <c r="I641" i="2"/>
  <c r="AD641" i="2"/>
  <c r="F654" i="2"/>
  <c r="AD649" i="2"/>
  <c r="AE649" i="2"/>
  <c r="AG649" i="2"/>
  <c r="AI649" i="2"/>
  <c r="AK649" i="2"/>
  <c r="AL649" i="2"/>
  <c r="AF649" i="2"/>
  <c r="AH649" i="2"/>
  <c r="AJ649" i="2"/>
  <c r="V649" i="2"/>
  <c r="W649" i="2"/>
  <c r="X649" i="2"/>
  <c r="Y649" i="2"/>
  <c r="Z649" i="2"/>
  <c r="AA649" i="2"/>
  <c r="S649" i="2"/>
  <c r="U649" i="2"/>
  <c r="T649" i="2"/>
  <c r="H649" i="2"/>
  <c r="I649" i="2"/>
  <c r="J649" i="2"/>
  <c r="K649" i="2"/>
  <c r="L649" i="2"/>
  <c r="M649" i="2"/>
  <c r="N649" i="2"/>
  <c r="O649" i="2"/>
  <c r="P649" i="2"/>
  <c r="X643" i="2"/>
  <c r="F655" i="2"/>
  <c r="AK640" i="2"/>
  <c r="L640" i="2"/>
  <c r="AL640" i="2"/>
  <c r="M640" i="2"/>
  <c r="AD640" i="2"/>
  <c r="N640" i="2"/>
  <c r="S640" i="2"/>
  <c r="O640" i="2"/>
  <c r="I640" i="2"/>
  <c r="V640" i="2"/>
  <c r="P640" i="2"/>
  <c r="W640" i="2"/>
  <c r="X640" i="2"/>
  <c r="AH640" i="2"/>
  <c r="Y640" i="2"/>
  <c r="Z640" i="2"/>
  <c r="AI640" i="2"/>
  <c r="AA640" i="2"/>
  <c r="AE640" i="2"/>
  <c r="U640" i="2"/>
  <c r="AF640" i="2"/>
  <c r="T640" i="2"/>
  <c r="J640" i="2"/>
  <c r="AG640" i="2"/>
  <c r="H640" i="2"/>
  <c r="AJ640" i="2"/>
  <c r="K640" i="2"/>
  <c r="H641" i="2"/>
  <c r="Q641" i="2" s="1"/>
  <c r="Q635" i="2"/>
  <c r="Q638" i="2"/>
  <c r="D651" i="2"/>
  <c r="E646" i="2"/>
  <c r="AE646" i="2" s="1"/>
  <c r="D653" i="2"/>
  <c r="E648" i="2"/>
  <c r="S648" i="2" s="1"/>
  <c r="D650" i="2"/>
  <c r="E645" i="2"/>
  <c r="D652" i="2"/>
  <c r="E647" i="2"/>
  <c r="D659" i="2"/>
  <c r="E654" i="2"/>
  <c r="L648" i="2" l="1"/>
  <c r="AL648" i="2"/>
  <c r="M646" i="2"/>
  <c r="AH646" i="2"/>
  <c r="J648" i="2"/>
  <c r="AF648" i="2"/>
  <c r="AM642" i="2"/>
  <c r="K646" i="2"/>
  <c r="AF646" i="2"/>
  <c r="AK648" i="2"/>
  <c r="AG646" i="2"/>
  <c r="I648" i="2"/>
  <c r="AE648" i="2"/>
  <c r="J646" i="2"/>
  <c r="AD646" i="2"/>
  <c r="AM646" i="2" s="1"/>
  <c r="H648" i="2"/>
  <c r="AD648" i="2"/>
  <c r="I646" i="2"/>
  <c r="AL646" i="2"/>
  <c r="P648" i="2"/>
  <c r="AJ648" i="2"/>
  <c r="H646" i="2"/>
  <c r="AK646" i="2"/>
  <c r="O648" i="2"/>
  <c r="AI648" i="2"/>
  <c r="AB641" i="2"/>
  <c r="AA646" i="2"/>
  <c r="AJ646" i="2"/>
  <c r="AA648" i="2"/>
  <c r="AH648" i="2"/>
  <c r="Z646" i="2"/>
  <c r="AI646" i="2"/>
  <c r="K648" i="2"/>
  <c r="AG648" i="2"/>
  <c r="Y646" i="2"/>
  <c r="F656" i="2"/>
  <c r="U651" i="2"/>
  <c r="P651" i="2"/>
  <c r="Q649" i="2"/>
  <c r="Z648" i="2"/>
  <c r="Y648" i="2"/>
  <c r="F658" i="2"/>
  <c r="U653" i="2"/>
  <c r="Q642" i="2"/>
  <c r="X646" i="2"/>
  <c r="Q640" i="2"/>
  <c r="AM649" i="2"/>
  <c r="X648" i="2"/>
  <c r="W646" i="2"/>
  <c r="AB649" i="2"/>
  <c r="F659" i="2"/>
  <c r="AD654" i="2"/>
  <c r="AG654" i="2"/>
  <c r="AH654" i="2"/>
  <c r="AJ654" i="2"/>
  <c r="AL654" i="2"/>
  <c r="AE654" i="2"/>
  <c r="AF654" i="2"/>
  <c r="AI654" i="2"/>
  <c r="AK654" i="2"/>
  <c r="Y654" i="2"/>
  <c r="Z654" i="2"/>
  <c r="AA654" i="2"/>
  <c r="S654" i="2"/>
  <c r="T654" i="2"/>
  <c r="U654" i="2"/>
  <c r="V654" i="2"/>
  <c r="X654" i="2"/>
  <c r="W654" i="2"/>
  <c r="I654" i="2"/>
  <c r="J654" i="2"/>
  <c r="K654" i="2"/>
  <c r="L654" i="2"/>
  <c r="M654" i="2"/>
  <c r="N654" i="2"/>
  <c r="O654" i="2"/>
  <c r="P654" i="2"/>
  <c r="H654" i="2"/>
  <c r="W648" i="2"/>
  <c r="V646" i="2"/>
  <c r="AB640" i="2"/>
  <c r="AM641" i="2"/>
  <c r="V648" i="2"/>
  <c r="AB642" i="2"/>
  <c r="Q643" i="2"/>
  <c r="U646" i="2"/>
  <c r="AI647" i="2"/>
  <c r="H647" i="2"/>
  <c r="AK647" i="2"/>
  <c r="I647" i="2"/>
  <c r="AD647" i="2"/>
  <c r="J647" i="2"/>
  <c r="AE647" i="2"/>
  <c r="K647" i="2"/>
  <c r="N647" i="2"/>
  <c r="U647" i="2"/>
  <c r="AH647" i="2"/>
  <c r="L647" i="2"/>
  <c r="AJ647" i="2"/>
  <c r="M647" i="2"/>
  <c r="AL647" i="2"/>
  <c r="X647" i="2"/>
  <c r="O647" i="2"/>
  <c r="Y647" i="2"/>
  <c r="P647" i="2"/>
  <c r="Z647" i="2"/>
  <c r="V647" i="2"/>
  <c r="AA647" i="2"/>
  <c r="W647" i="2"/>
  <c r="S647" i="2"/>
  <c r="T647" i="2"/>
  <c r="AF647" i="2"/>
  <c r="AG647" i="2"/>
  <c r="U648" i="2"/>
  <c r="P646" i="2"/>
  <c r="T646" i="2"/>
  <c r="AM640" i="2"/>
  <c r="F660" i="2"/>
  <c r="N648" i="2"/>
  <c r="T648" i="2"/>
  <c r="AB648" i="2" s="1"/>
  <c r="O646" i="2"/>
  <c r="S646" i="2"/>
  <c r="AB643" i="2"/>
  <c r="F662" i="2"/>
  <c r="V645" i="2"/>
  <c r="W645" i="2"/>
  <c r="AD645" i="2"/>
  <c r="Y645" i="2"/>
  <c r="AE645" i="2"/>
  <c r="X645" i="2"/>
  <c r="AH645" i="2"/>
  <c r="J645" i="2"/>
  <c r="AI645" i="2"/>
  <c r="K645" i="2"/>
  <c r="AK645" i="2"/>
  <c r="L645" i="2"/>
  <c r="AF645" i="2"/>
  <c r="M645" i="2"/>
  <c r="AG645" i="2"/>
  <c r="N645" i="2"/>
  <c r="AJ645" i="2"/>
  <c r="O645" i="2"/>
  <c r="AL645" i="2"/>
  <c r="P645" i="2"/>
  <c r="Z645" i="2"/>
  <c r="H645" i="2"/>
  <c r="T645" i="2"/>
  <c r="AA645" i="2"/>
  <c r="I645" i="2"/>
  <c r="S645" i="2"/>
  <c r="AB645" i="2" s="1"/>
  <c r="U645" i="2"/>
  <c r="M648" i="2"/>
  <c r="N646" i="2"/>
  <c r="D657" i="2"/>
  <c r="E652" i="2"/>
  <c r="D655" i="2"/>
  <c r="E650" i="2"/>
  <c r="D658" i="2"/>
  <c r="E653" i="2"/>
  <c r="V653" i="2" s="1"/>
  <c r="D664" i="2"/>
  <c r="E659" i="2"/>
  <c r="D656" i="2"/>
  <c r="E651" i="2"/>
  <c r="V651" i="2" s="1"/>
  <c r="AM647" i="2" l="1"/>
  <c r="P653" i="2"/>
  <c r="T653" i="2"/>
  <c r="O651" i="2"/>
  <c r="T651" i="2"/>
  <c r="O653" i="2"/>
  <c r="S653" i="2"/>
  <c r="N651" i="2"/>
  <c r="AK651" i="2"/>
  <c r="N653" i="2"/>
  <c r="AF653" i="2"/>
  <c r="M651" i="2"/>
  <c r="AJ651" i="2"/>
  <c r="Q645" i="2"/>
  <c r="Q647" i="2"/>
  <c r="M653" i="2"/>
  <c r="AD653" i="2"/>
  <c r="L651" i="2"/>
  <c r="AI651" i="2"/>
  <c r="F667" i="2"/>
  <c r="L653" i="2"/>
  <c r="AI653" i="2"/>
  <c r="K651" i="2"/>
  <c r="AH651" i="2"/>
  <c r="F665" i="2"/>
  <c r="K653" i="2"/>
  <c r="AH653" i="2"/>
  <c r="J651" i="2"/>
  <c r="AF651" i="2"/>
  <c r="AM645" i="2"/>
  <c r="AB646" i="2"/>
  <c r="J653" i="2"/>
  <c r="AG653" i="2"/>
  <c r="I651" i="2"/>
  <c r="AD651" i="2"/>
  <c r="AM654" i="2"/>
  <c r="I653" i="2"/>
  <c r="AE653" i="2"/>
  <c r="H651" i="2"/>
  <c r="AG651" i="2"/>
  <c r="F664" i="2"/>
  <c r="AD659" i="2"/>
  <c r="AM659" i="2" s="1"/>
  <c r="AE659" i="2"/>
  <c r="AF659" i="2"/>
  <c r="AG659" i="2"/>
  <c r="AJ659" i="2"/>
  <c r="AH659" i="2"/>
  <c r="AI659" i="2"/>
  <c r="AK659" i="2"/>
  <c r="AL659" i="2"/>
  <c r="S659" i="2"/>
  <c r="T659" i="2"/>
  <c r="U659" i="2"/>
  <c r="V659" i="2"/>
  <c r="W659" i="2"/>
  <c r="X659" i="2"/>
  <c r="Y659" i="2"/>
  <c r="AA659" i="2"/>
  <c r="Z659" i="2"/>
  <c r="L659" i="2"/>
  <c r="M659" i="2"/>
  <c r="N659" i="2"/>
  <c r="O659" i="2"/>
  <c r="P659" i="2"/>
  <c r="H659" i="2"/>
  <c r="I659" i="2"/>
  <c r="J659" i="2"/>
  <c r="K659" i="2"/>
  <c r="H653" i="2"/>
  <c r="AL653" i="2"/>
  <c r="S651" i="2"/>
  <c r="AE651" i="2"/>
  <c r="Q646" i="2"/>
  <c r="X650" i="2"/>
  <c r="Y650" i="2"/>
  <c r="AL650" i="2"/>
  <c r="V650" i="2"/>
  <c r="AE650" i="2"/>
  <c r="Z650" i="2"/>
  <c r="P650" i="2"/>
  <c r="AF650" i="2"/>
  <c r="AA650" i="2"/>
  <c r="AG650" i="2"/>
  <c r="M650" i="2"/>
  <c r="AH650" i="2"/>
  <c r="N650" i="2"/>
  <c r="AK650" i="2"/>
  <c r="O650" i="2"/>
  <c r="AD650" i="2"/>
  <c r="AM650" i="2" s="1"/>
  <c r="H650" i="2"/>
  <c r="Q650" i="2" s="1"/>
  <c r="AI650" i="2"/>
  <c r="I650" i="2"/>
  <c r="AJ650" i="2"/>
  <c r="J650" i="2"/>
  <c r="S650" i="2"/>
  <c r="K650" i="2"/>
  <c r="T650" i="2"/>
  <c r="L650" i="2"/>
  <c r="U650" i="2"/>
  <c r="W650" i="2"/>
  <c r="AA653" i="2"/>
  <c r="AK653" i="2"/>
  <c r="AA651" i="2"/>
  <c r="AL651" i="2"/>
  <c r="Z653" i="2"/>
  <c r="AJ653" i="2"/>
  <c r="Z651" i="2"/>
  <c r="F661" i="2"/>
  <c r="AA656" i="2"/>
  <c r="AB654" i="2"/>
  <c r="Y653" i="2"/>
  <c r="F663" i="2"/>
  <c r="AK658" i="2"/>
  <c r="AA658" i="2"/>
  <c r="M658" i="2"/>
  <c r="Y651" i="2"/>
  <c r="X653" i="2"/>
  <c r="X651" i="2"/>
  <c r="AB647" i="2"/>
  <c r="Q654" i="2"/>
  <c r="W653" i="2"/>
  <c r="W651" i="2"/>
  <c r="AM648" i="2"/>
  <c r="W652" i="2"/>
  <c r="X652" i="2"/>
  <c r="AD652" i="2"/>
  <c r="Z652" i="2"/>
  <c r="AE652" i="2"/>
  <c r="Y652" i="2"/>
  <c r="AF652" i="2"/>
  <c r="K652" i="2"/>
  <c r="AI652" i="2"/>
  <c r="L652" i="2"/>
  <c r="AJ652" i="2"/>
  <c r="M652" i="2"/>
  <c r="AL652" i="2"/>
  <c r="N652" i="2"/>
  <c r="AG652" i="2"/>
  <c r="O652" i="2"/>
  <c r="AH652" i="2"/>
  <c r="P652" i="2"/>
  <c r="AK652" i="2"/>
  <c r="H652" i="2"/>
  <c r="AA652" i="2"/>
  <c r="I652" i="2"/>
  <c r="U652" i="2"/>
  <c r="S652" i="2"/>
  <c r="J652" i="2"/>
  <c r="T652" i="2"/>
  <c r="V652" i="2"/>
  <c r="Q648" i="2"/>
  <c r="D669" i="2"/>
  <c r="E664" i="2"/>
  <c r="D663" i="2"/>
  <c r="E658" i="2"/>
  <c r="AD658" i="2" s="1"/>
  <c r="D661" i="2"/>
  <c r="E656" i="2"/>
  <c r="S656" i="2" s="1"/>
  <c r="D660" i="2"/>
  <c r="E655" i="2"/>
  <c r="D662" i="2"/>
  <c r="E657" i="2"/>
  <c r="Z658" i="2" l="1"/>
  <c r="Z656" i="2"/>
  <c r="F669" i="2"/>
  <c r="AG664" i="2"/>
  <c r="AH664" i="2"/>
  <c r="AI664" i="2"/>
  <c r="AJ664" i="2"/>
  <c r="AD664" i="2"/>
  <c r="AE664" i="2"/>
  <c r="AF664" i="2"/>
  <c r="AK664" i="2"/>
  <c r="AL664" i="2"/>
  <c r="S664" i="2"/>
  <c r="AB664" i="2" s="1"/>
  <c r="T664" i="2"/>
  <c r="U664" i="2"/>
  <c r="V664" i="2"/>
  <c r="W664" i="2"/>
  <c r="X664" i="2"/>
  <c r="Y664" i="2"/>
  <c r="Z664" i="2"/>
  <c r="AA664" i="2"/>
  <c r="O664" i="2"/>
  <c r="P664" i="2"/>
  <c r="H664" i="2"/>
  <c r="I664" i="2"/>
  <c r="J664" i="2"/>
  <c r="K664" i="2"/>
  <c r="L664" i="2"/>
  <c r="M664" i="2"/>
  <c r="N664" i="2"/>
  <c r="Y658" i="2"/>
  <c r="Y656" i="2"/>
  <c r="X658" i="2"/>
  <c r="P656" i="2"/>
  <c r="X656" i="2"/>
  <c r="AB651" i="2"/>
  <c r="Q651" i="2"/>
  <c r="W658" i="2"/>
  <c r="O656" i="2"/>
  <c r="W656" i="2"/>
  <c r="AB652" i="2"/>
  <c r="P658" i="2"/>
  <c r="V658" i="2"/>
  <c r="N656" i="2"/>
  <c r="AK656" i="2"/>
  <c r="Q653" i="2"/>
  <c r="O658" i="2"/>
  <c r="U658" i="2"/>
  <c r="M656" i="2"/>
  <c r="AI656" i="2"/>
  <c r="AD657" i="2"/>
  <c r="H657" i="2"/>
  <c r="AE657" i="2"/>
  <c r="I657" i="2"/>
  <c r="AJ657" i="2"/>
  <c r="J657" i="2"/>
  <c r="AL657" i="2"/>
  <c r="AK657" i="2"/>
  <c r="K657" i="2"/>
  <c r="P657" i="2"/>
  <c r="S657" i="2"/>
  <c r="AB657" i="2" s="1"/>
  <c r="L657" i="2"/>
  <c r="V657" i="2"/>
  <c r="T657" i="2"/>
  <c r="M657" i="2"/>
  <c r="U657" i="2"/>
  <c r="W657" i="2"/>
  <c r="X657" i="2"/>
  <c r="Y657" i="2"/>
  <c r="AF657" i="2"/>
  <c r="Z657" i="2"/>
  <c r="AG657" i="2"/>
  <c r="AA657" i="2"/>
  <c r="AH657" i="2"/>
  <c r="N657" i="2"/>
  <c r="AI657" i="2"/>
  <c r="O657" i="2"/>
  <c r="N658" i="2"/>
  <c r="AL658" i="2"/>
  <c r="L656" i="2"/>
  <c r="AG656" i="2"/>
  <c r="AB659" i="2"/>
  <c r="AM651" i="2"/>
  <c r="K656" i="2"/>
  <c r="AD656" i="2"/>
  <c r="L658" i="2"/>
  <c r="AJ658" i="2"/>
  <c r="J656" i="2"/>
  <c r="AL656" i="2"/>
  <c r="Q659" i="2"/>
  <c r="AB653" i="2"/>
  <c r="AF655" i="2"/>
  <c r="K655" i="2"/>
  <c r="AG655" i="2"/>
  <c r="L655" i="2"/>
  <c r="AL655" i="2"/>
  <c r="M655" i="2"/>
  <c r="S655" i="2"/>
  <c r="N655" i="2"/>
  <c r="AE655" i="2"/>
  <c r="T655" i="2"/>
  <c r="O655" i="2"/>
  <c r="U655" i="2"/>
  <c r="V655" i="2"/>
  <c r="W655" i="2"/>
  <c r="X655" i="2"/>
  <c r="Y655" i="2"/>
  <c r="J655" i="2"/>
  <c r="AH655" i="2"/>
  <c r="Z655" i="2"/>
  <c r="AI655" i="2"/>
  <c r="AA655" i="2"/>
  <c r="AJ655" i="2"/>
  <c r="P655" i="2"/>
  <c r="AK655" i="2"/>
  <c r="H655" i="2"/>
  <c r="AD655" i="2"/>
  <c r="I655" i="2"/>
  <c r="AM652" i="2"/>
  <c r="K658" i="2"/>
  <c r="AI658" i="2"/>
  <c r="I656" i="2"/>
  <c r="AJ656" i="2"/>
  <c r="J658" i="2"/>
  <c r="AG658" i="2"/>
  <c r="H656" i="2"/>
  <c r="Q656" i="2" s="1"/>
  <c r="AH656" i="2"/>
  <c r="AB650" i="2"/>
  <c r="Q652" i="2"/>
  <c r="I658" i="2"/>
  <c r="AE658" i="2"/>
  <c r="AM658" i="2" s="1"/>
  <c r="U656" i="2"/>
  <c r="AF656" i="2"/>
  <c r="F670" i="2"/>
  <c r="F672" i="2"/>
  <c r="H658" i="2"/>
  <c r="Q658" i="2" s="1"/>
  <c r="AH658" i="2"/>
  <c r="V656" i="2"/>
  <c r="AE656" i="2"/>
  <c r="F668" i="2"/>
  <c r="P663" i="2"/>
  <c r="S658" i="2"/>
  <c r="AF658" i="2"/>
  <c r="T656" i="2"/>
  <c r="AB656" i="2" s="1"/>
  <c r="F666" i="2"/>
  <c r="S661" i="2"/>
  <c r="T661" i="2"/>
  <c r="M661" i="2"/>
  <c r="H661" i="2"/>
  <c r="I661" i="2"/>
  <c r="T658" i="2"/>
  <c r="AM653" i="2"/>
  <c r="D665" i="2"/>
  <c r="E660" i="2"/>
  <c r="D666" i="2"/>
  <c r="E661" i="2"/>
  <c r="U661" i="2" s="1"/>
  <c r="D667" i="2"/>
  <c r="E662" i="2"/>
  <c r="D668" i="2"/>
  <c r="E663" i="2"/>
  <c r="AA663" i="2" s="1"/>
  <c r="D674" i="2"/>
  <c r="E669" i="2"/>
  <c r="AB658" i="2" l="1"/>
  <c r="Z663" i="2"/>
  <c r="O663" i="2"/>
  <c r="X663" i="2"/>
  <c r="N663" i="2"/>
  <c r="AG663" i="2"/>
  <c r="P661" i="2"/>
  <c r="AL661" i="2"/>
  <c r="M663" i="2"/>
  <c r="AE663" i="2"/>
  <c r="Z661" i="2"/>
  <c r="O661" i="2"/>
  <c r="AJ661" i="2"/>
  <c r="L663" i="2"/>
  <c r="AD663" i="2"/>
  <c r="N661" i="2"/>
  <c r="AI661" i="2"/>
  <c r="K663" i="2"/>
  <c r="AL663" i="2"/>
  <c r="Q664" i="2"/>
  <c r="AM664" i="2"/>
  <c r="J663" i="2"/>
  <c r="AJ663" i="2"/>
  <c r="Y663" i="2"/>
  <c r="I663" i="2"/>
  <c r="F675" i="2"/>
  <c r="L661" i="2"/>
  <c r="K661" i="2"/>
  <c r="AK661" i="2"/>
  <c r="H663" i="2"/>
  <c r="AK663" i="2"/>
  <c r="AM655" i="2"/>
  <c r="AM656" i="2"/>
  <c r="AA661" i="2"/>
  <c r="J661" i="2"/>
  <c r="Q661" i="2" s="1"/>
  <c r="AH661" i="2"/>
  <c r="V663" i="2"/>
  <c r="AI663" i="2"/>
  <c r="Q655" i="2"/>
  <c r="Q657" i="2"/>
  <c r="X661" i="2"/>
  <c r="AE661" i="2"/>
  <c r="W663" i="2"/>
  <c r="AF663" i="2"/>
  <c r="AM657" i="2"/>
  <c r="F674" i="2"/>
  <c r="AJ669" i="2"/>
  <c r="AK669" i="2"/>
  <c r="AL669" i="2"/>
  <c r="AG669" i="2"/>
  <c r="AH669" i="2"/>
  <c r="AI669" i="2"/>
  <c r="AD669" i="2"/>
  <c r="AE669" i="2"/>
  <c r="AF669" i="2"/>
  <c r="S669" i="2"/>
  <c r="T669" i="2"/>
  <c r="U669" i="2"/>
  <c r="V669" i="2"/>
  <c r="W669" i="2"/>
  <c r="X669" i="2"/>
  <c r="Y669" i="2"/>
  <c r="Z669" i="2"/>
  <c r="AA669" i="2"/>
  <c r="H669" i="2"/>
  <c r="I669" i="2"/>
  <c r="J669" i="2"/>
  <c r="K669" i="2"/>
  <c r="L669" i="2"/>
  <c r="M669" i="2"/>
  <c r="N669" i="2"/>
  <c r="O669" i="2"/>
  <c r="P669" i="2"/>
  <c r="Y661" i="2"/>
  <c r="AD661" i="2"/>
  <c r="U663" i="2"/>
  <c r="F673" i="2"/>
  <c r="M668" i="2"/>
  <c r="F677" i="2"/>
  <c r="AB655" i="2"/>
  <c r="AH663" i="2"/>
  <c r="F671" i="2"/>
  <c r="T666" i="2"/>
  <c r="L666" i="2"/>
  <c r="T663" i="2"/>
  <c r="V662" i="2"/>
  <c r="W662" i="2"/>
  <c r="X662" i="2"/>
  <c r="Y662" i="2"/>
  <c r="AI662" i="2"/>
  <c r="Z662" i="2"/>
  <c r="AJ662" i="2"/>
  <c r="AA662" i="2"/>
  <c r="AK662" i="2"/>
  <c r="H662" i="2"/>
  <c r="AL662" i="2"/>
  <c r="I662" i="2"/>
  <c r="AD662" i="2"/>
  <c r="J662" i="2"/>
  <c r="AE662" i="2"/>
  <c r="K662" i="2"/>
  <c r="U662" i="2"/>
  <c r="AF662" i="2"/>
  <c r="L662" i="2"/>
  <c r="AG662" i="2"/>
  <c r="M662" i="2"/>
  <c r="AH662" i="2"/>
  <c r="N662" i="2"/>
  <c r="S662" i="2"/>
  <c r="AB662" i="2" s="1"/>
  <c r="O662" i="2"/>
  <c r="T662" i="2"/>
  <c r="P662" i="2"/>
  <c r="W661" i="2"/>
  <c r="S663" i="2"/>
  <c r="AB663" i="2" s="1"/>
  <c r="AG661" i="2"/>
  <c r="AF661" i="2"/>
  <c r="V660" i="2"/>
  <c r="W660" i="2"/>
  <c r="X660" i="2"/>
  <c r="Y660" i="2"/>
  <c r="AK660" i="2"/>
  <c r="Z660" i="2"/>
  <c r="AL660" i="2"/>
  <c r="AA660" i="2"/>
  <c r="AD660" i="2"/>
  <c r="AM660" i="2" s="1"/>
  <c r="H660" i="2"/>
  <c r="AF660" i="2"/>
  <c r="I660" i="2"/>
  <c r="AG660" i="2"/>
  <c r="J660" i="2"/>
  <c r="AH660" i="2"/>
  <c r="K660" i="2"/>
  <c r="AI660" i="2"/>
  <c r="L660" i="2"/>
  <c r="AJ660" i="2"/>
  <c r="M660" i="2"/>
  <c r="U660" i="2"/>
  <c r="AE660" i="2"/>
  <c r="N660" i="2"/>
  <c r="S660" i="2"/>
  <c r="O660" i="2"/>
  <c r="T660" i="2"/>
  <c r="P660" i="2"/>
  <c r="V661" i="2"/>
  <c r="AB661" i="2" s="1"/>
  <c r="D673" i="2"/>
  <c r="E668" i="2"/>
  <c r="AH668" i="2" s="1"/>
  <c r="D672" i="2"/>
  <c r="E667" i="2"/>
  <c r="D671" i="2"/>
  <c r="E666" i="2"/>
  <c r="V666" i="2" s="1"/>
  <c r="D679" i="2"/>
  <c r="E674" i="2"/>
  <c r="D670" i="2"/>
  <c r="E665" i="2"/>
  <c r="U666" i="2" l="1"/>
  <c r="N668" i="2"/>
  <c r="AG668" i="2"/>
  <c r="AM663" i="2"/>
  <c r="K666" i="2"/>
  <c r="S666" i="2"/>
  <c r="L668" i="2"/>
  <c r="AI668" i="2"/>
  <c r="Q669" i="2"/>
  <c r="AM662" i="2"/>
  <c r="J666" i="2"/>
  <c r="AI666" i="2"/>
  <c r="K668" i="2"/>
  <c r="AF668" i="2"/>
  <c r="I666" i="2"/>
  <c r="AD666" i="2"/>
  <c r="AM666" i="2" s="1"/>
  <c r="Y668" i="2"/>
  <c r="AE668" i="2"/>
  <c r="F680" i="2"/>
  <c r="H666" i="2"/>
  <c r="AL666" i="2"/>
  <c r="Z668" i="2"/>
  <c r="AD668" i="2"/>
  <c r="F679" i="2"/>
  <c r="AF674" i="2"/>
  <c r="AI674" i="2"/>
  <c r="AJ674" i="2"/>
  <c r="AK674" i="2"/>
  <c r="AL674" i="2"/>
  <c r="AD674" i="2"/>
  <c r="AE674" i="2"/>
  <c r="AG674" i="2"/>
  <c r="AH674" i="2"/>
  <c r="U674" i="2"/>
  <c r="V674" i="2"/>
  <c r="W674" i="2"/>
  <c r="X674" i="2"/>
  <c r="Y674" i="2"/>
  <c r="Z674" i="2"/>
  <c r="AA674" i="2"/>
  <c r="T674" i="2"/>
  <c r="S674" i="2"/>
  <c r="H674" i="2"/>
  <c r="I674" i="2"/>
  <c r="J674" i="2"/>
  <c r="K674" i="2"/>
  <c r="L674" i="2"/>
  <c r="M674" i="2"/>
  <c r="N674" i="2"/>
  <c r="O674" i="2"/>
  <c r="P674" i="2"/>
  <c r="Q663" i="2"/>
  <c r="Q662" i="2"/>
  <c r="P666" i="2"/>
  <c r="AJ666" i="2"/>
  <c r="X668" i="2"/>
  <c r="F678" i="2"/>
  <c r="AL668" i="2"/>
  <c r="Q660" i="2"/>
  <c r="O666" i="2"/>
  <c r="AK666" i="2"/>
  <c r="W668" i="2"/>
  <c r="AH666" i="2"/>
  <c r="V668" i="2"/>
  <c r="AM661" i="2"/>
  <c r="W667" i="2"/>
  <c r="X667" i="2"/>
  <c r="Y667" i="2"/>
  <c r="Z667" i="2"/>
  <c r="AL667" i="2"/>
  <c r="AA667" i="2"/>
  <c r="I667" i="2"/>
  <c r="AE667" i="2"/>
  <c r="S667" i="2"/>
  <c r="AB667" i="2" s="1"/>
  <c r="AD667" i="2"/>
  <c r="H667" i="2"/>
  <c r="AF667" i="2"/>
  <c r="AG667" i="2"/>
  <c r="J667" i="2"/>
  <c r="U667" i="2"/>
  <c r="AH667" i="2"/>
  <c r="K667" i="2"/>
  <c r="AI667" i="2"/>
  <c r="L667" i="2"/>
  <c r="P667" i="2"/>
  <c r="AJ667" i="2"/>
  <c r="M667" i="2"/>
  <c r="AK667" i="2"/>
  <c r="N667" i="2"/>
  <c r="T667" i="2"/>
  <c r="O667" i="2"/>
  <c r="V667" i="2"/>
  <c r="N666" i="2"/>
  <c r="AB660" i="2"/>
  <c r="M666" i="2"/>
  <c r="AG666" i="2"/>
  <c r="U668" i="2"/>
  <c r="AA666" i="2"/>
  <c r="AF666" i="2"/>
  <c r="F682" i="2"/>
  <c r="T668" i="2"/>
  <c r="Z666" i="2"/>
  <c r="AE666" i="2"/>
  <c r="J668" i="2"/>
  <c r="S668" i="2"/>
  <c r="AB669" i="2"/>
  <c r="AL665" i="2"/>
  <c r="N665" i="2"/>
  <c r="V665" i="2"/>
  <c r="O665" i="2"/>
  <c r="W665" i="2"/>
  <c r="P665" i="2"/>
  <c r="X665" i="2"/>
  <c r="Y665" i="2"/>
  <c r="Z665" i="2"/>
  <c r="AA665" i="2"/>
  <c r="S665" i="2"/>
  <c r="AD665" i="2"/>
  <c r="U665" i="2"/>
  <c r="AG665" i="2"/>
  <c r="T665" i="2"/>
  <c r="AJ665" i="2"/>
  <c r="AI665" i="2"/>
  <c r="H665" i="2"/>
  <c r="AE665" i="2"/>
  <c r="I665" i="2"/>
  <c r="AF665" i="2"/>
  <c r="J665" i="2"/>
  <c r="AH665" i="2"/>
  <c r="K665" i="2"/>
  <c r="L665" i="2"/>
  <c r="AK665" i="2"/>
  <c r="M665" i="2"/>
  <c r="Y666" i="2"/>
  <c r="F676" i="2"/>
  <c r="AG671" i="2"/>
  <c r="L671" i="2"/>
  <c r="I668" i="2"/>
  <c r="AA668" i="2"/>
  <c r="X666" i="2"/>
  <c r="H668" i="2"/>
  <c r="Q668" i="2" s="1"/>
  <c r="AK668" i="2"/>
  <c r="W666" i="2"/>
  <c r="P668" i="2"/>
  <c r="AJ668" i="2"/>
  <c r="AM669" i="2"/>
  <c r="O668" i="2"/>
  <c r="D675" i="2"/>
  <c r="E670" i="2"/>
  <c r="D684" i="2"/>
  <c r="E679" i="2"/>
  <c r="D676" i="2"/>
  <c r="E671" i="2"/>
  <c r="AL671" i="2" s="1"/>
  <c r="D677" i="2"/>
  <c r="E672" i="2"/>
  <c r="D678" i="2"/>
  <c r="E673" i="2"/>
  <c r="V673" i="2" s="1"/>
  <c r="M673" i="2" l="1"/>
  <c r="T673" i="2"/>
  <c r="Q666" i="2"/>
  <c r="J671" i="2"/>
  <c r="AE671" i="2"/>
  <c r="L673" i="2"/>
  <c r="S673" i="2"/>
  <c r="I671" i="2"/>
  <c r="AD671" i="2"/>
  <c r="Q665" i="2"/>
  <c r="K673" i="2"/>
  <c r="AL673" i="2"/>
  <c r="K671" i="2"/>
  <c r="H671" i="2"/>
  <c r="AK671" i="2"/>
  <c r="J673" i="2"/>
  <c r="AK673" i="2"/>
  <c r="AG670" i="2"/>
  <c r="K670" i="2"/>
  <c r="AH670" i="2"/>
  <c r="L670" i="2"/>
  <c r="AE670" i="2"/>
  <c r="AI670" i="2"/>
  <c r="M670" i="2"/>
  <c r="AK670" i="2"/>
  <c r="N670" i="2"/>
  <c r="AL670" i="2"/>
  <c r="O670" i="2"/>
  <c r="I670" i="2"/>
  <c r="Y670" i="2"/>
  <c r="P670" i="2"/>
  <c r="Z670" i="2"/>
  <c r="H670" i="2"/>
  <c r="AA670" i="2"/>
  <c r="S670" i="2"/>
  <c r="T670" i="2"/>
  <c r="U670" i="2"/>
  <c r="V670" i="2"/>
  <c r="AD670" i="2"/>
  <c r="X670" i="2"/>
  <c r="AJ670" i="2"/>
  <c r="W670" i="2"/>
  <c r="AF670" i="2"/>
  <c r="J670" i="2"/>
  <c r="P671" i="2"/>
  <c r="AJ671" i="2"/>
  <c r="I673" i="2"/>
  <c r="AJ673" i="2"/>
  <c r="AA671" i="2"/>
  <c r="AI671" i="2"/>
  <c r="AB668" i="2"/>
  <c r="F687" i="2"/>
  <c r="H673" i="2"/>
  <c r="AE673" i="2"/>
  <c r="AF671" i="2"/>
  <c r="Z671" i="2"/>
  <c r="AH671" i="2"/>
  <c r="P673" i="2"/>
  <c r="AD673" i="2"/>
  <c r="AM674" i="2"/>
  <c r="O673" i="2"/>
  <c r="AI673" i="2"/>
  <c r="AM665" i="2"/>
  <c r="N673" i="2"/>
  <c r="AH673" i="2"/>
  <c r="W671" i="2"/>
  <c r="AB665" i="2"/>
  <c r="AA673" i="2"/>
  <c r="AG673" i="2"/>
  <c r="Q674" i="2"/>
  <c r="AB666" i="2"/>
  <c r="X672" i="2"/>
  <c r="P672" i="2"/>
  <c r="Y672" i="2"/>
  <c r="Z672" i="2"/>
  <c r="AA672" i="2"/>
  <c r="S672" i="2"/>
  <c r="AB672" i="2" s="1"/>
  <c r="T672" i="2"/>
  <c r="AH672" i="2"/>
  <c r="V672" i="2"/>
  <c r="AE672" i="2"/>
  <c r="U672" i="2"/>
  <c r="AF672" i="2"/>
  <c r="H672" i="2"/>
  <c r="Q672" i="2" s="1"/>
  <c r="AG672" i="2"/>
  <c r="I672" i="2"/>
  <c r="AI672" i="2"/>
  <c r="J672" i="2"/>
  <c r="AD672" i="2"/>
  <c r="AJ672" i="2"/>
  <c r="K672" i="2"/>
  <c r="AK672" i="2"/>
  <c r="L672" i="2"/>
  <c r="AL672" i="2"/>
  <c r="M672" i="2"/>
  <c r="W672" i="2"/>
  <c r="O672" i="2"/>
  <c r="N672" i="2"/>
  <c r="V671" i="2"/>
  <c r="Z673" i="2"/>
  <c r="AF673" i="2"/>
  <c r="AB674" i="2"/>
  <c r="X671" i="2"/>
  <c r="U671" i="2"/>
  <c r="Y673" i="2"/>
  <c r="F683" i="2"/>
  <c r="O678" i="2"/>
  <c r="O671" i="2"/>
  <c r="T671" i="2"/>
  <c r="X673" i="2"/>
  <c r="F684" i="2"/>
  <c r="AI679" i="2"/>
  <c r="AK679" i="2"/>
  <c r="AL679" i="2"/>
  <c r="AD679" i="2"/>
  <c r="AM679" i="2" s="1"/>
  <c r="AE679" i="2"/>
  <c r="AF679" i="2"/>
  <c r="AG679" i="2"/>
  <c r="AH679" i="2"/>
  <c r="AJ679" i="2"/>
  <c r="X679" i="2"/>
  <c r="Y679" i="2"/>
  <c r="Z679" i="2"/>
  <c r="AA679" i="2"/>
  <c r="S679" i="2"/>
  <c r="T679" i="2"/>
  <c r="U679" i="2"/>
  <c r="W679" i="2"/>
  <c r="V679" i="2"/>
  <c r="H679" i="2"/>
  <c r="I679" i="2"/>
  <c r="J679" i="2"/>
  <c r="K679" i="2"/>
  <c r="L679" i="2"/>
  <c r="M679" i="2"/>
  <c r="N679" i="2"/>
  <c r="O679" i="2"/>
  <c r="P679" i="2"/>
  <c r="F685" i="2"/>
  <c r="U673" i="2"/>
  <c r="Y671" i="2"/>
  <c r="N671" i="2"/>
  <c r="S671" i="2"/>
  <c r="AB671" i="2" s="1"/>
  <c r="Q667" i="2"/>
  <c r="W673" i="2"/>
  <c r="AM668" i="2"/>
  <c r="F681" i="2"/>
  <c r="AF676" i="2"/>
  <c r="AG676" i="2"/>
  <c r="U676" i="2"/>
  <c r="V676" i="2"/>
  <c r="J676" i="2"/>
  <c r="K676" i="2"/>
  <c r="P676" i="2"/>
  <c r="M671" i="2"/>
  <c r="AM667" i="2"/>
  <c r="D682" i="2"/>
  <c r="E677" i="2"/>
  <c r="D681" i="2"/>
  <c r="E676" i="2"/>
  <c r="W676" i="2" s="1"/>
  <c r="D689" i="2"/>
  <c r="E684" i="2"/>
  <c r="D683" i="2"/>
  <c r="E678" i="2"/>
  <c r="U678" i="2" s="1"/>
  <c r="D680" i="2"/>
  <c r="E675" i="2"/>
  <c r="F690" i="2" l="1"/>
  <c r="P678" i="2"/>
  <c r="T678" i="2"/>
  <c r="Q673" i="2"/>
  <c r="N678" i="2"/>
  <c r="AH678" i="2"/>
  <c r="Q671" i="2"/>
  <c r="O676" i="2"/>
  <c r="S676" i="2"/>
  <c r="M678" i="2"/>
  <c r="AG678" i="2"/>
  <c r="N676" i="2"/>
  <c r="AJ676" i="2"/>
  <c r="L678" i="2"/>
  <c r="AF678" i="2"/>
  <c r="T676" i="2"/>
  <c r="M676" i="2"/>
  <c r="AI676" i="2"/>
  <c r="K678" i="2"/>
  <c r="AE678" i="2"/>
  <c r="S678" i="2"/>
  <c r="AB678" i="2" s="1"/>
  <c r="W675" i="2"/>
  <c r="X675" i="2"/>
  <c r="Y675" i="2"/>
  <c r="AD675" i="2"/>
  <c r="AA675" i="2"/>
  <c r="AE675" i="2"/>
  <c r="Z675" i="2"/>
  <c r="AF675" i="2"/>
  <c r="L675" i="2"/>
  <c r="AG675" i="2"/>
  <c r="M675" i="2"/>
  <c r="AH675" i="2"/>
  <c r="N675" i="2"/>
  <c r="AI675" i="2"/>
  <c r="O675" i="2"/>
  <c r="V675" i="2"/>
  <c r="AJ675" i="2"/>
  <c r="P675" i="2"/>
  <c r="AK675" i="2"/>
  <c r="H675" i="2"/>
  <c r="AL675" i="2"/>
  <c r="I675" i="2"/>
  <c r="S675" i="2"/>
  <c r="J675" i="2"/>
  <c r="T675" i="2"/>
  <c r="K675" i="2"/>
  <c r="U675" i="2"/>
  <c r="L676" i="2"/>
  <c r="AH676" i="2"/>
  <c r="J678" i="2"/>
  <c r="AD678" i="2"/>
  <c r="I678" i="2"/>
  <c r="AL678" i="2"/>
  <c r="AM671" i="2"/>
  <c r="H678" i="2"/>
  <c r="AK678" i="2"/>
  <c r="I676" i="2"/>
  <c r="AE676" i="2"/>
  <c r="Q679" i="2"/>
  <c r="Y678" i="2"/>
  <c r="AJ678" i="2"/>
  <c r="AM670" i="2"/>
  <c r="AB673" i="2"/>
  <c r="H676" i="2"/>
  <c r="Q676" i="2" s="1"/>
  <c r="AD676" i="2"/>
  <c r="AA678" i="2"/>
  <c r="AI678" i="2"/>
  <c r="AM673" i="2"/>
  <c r="AA676" i="2"/>
  <c r="Z678" i="2"/>
  <c r="F688" i="2"/>
  <c r="W683" i="2"/>
  <c r="AL676" i="2"/>
  <c r="Z676" i="2"/>
  <c r="AK676" i="2"/>
  <c r="F689" i="2"/>
  <c r="AE684" i="2"/>
  <c r="AF684" i="2"/>
  <c r="AD684" i="2"/>
  <c r="AG684" i="2"/>
  <c r="AH684" i="2"/>
  <c r="AI684" i="2"/>
  <c r="AJ684" i="2"/>
  <c r="AK684" i="2"/>
  <c r="AL684" i="2"/>
  <c r="AA684" i="2"/>
  <c r="T684" i="2"/>
  <c r="U684" i="2"/>
  <c r="V684" i="2"/>
  <c r="W684" i="2"/>
  <c r="X684" i="2"/>
  <c r="Z684" i="2"/>
  <c r="S684" i="2"/>
  <c r="Y684" i="2"/>
  <c r="K684" i="2"/>
  <c r="L684" i="2"/>
  <c r="M684" i="2"/>
  <c r="N684" i="2"/>
  <c r="O684" i="2"/>
  <c r="P684" i="2"/>
  <c r="H684" i="2"/>
  <c r="I684" i="2"/>
  <c r="J684" i="2"/>
  <c r="X678" i="2"/>
  <c r="AM672" i="2"/>
  <c r="F692" i="2"/>
  <c r="F686" i="2"/>
  <c r="I681" i="2"/>
  <c r="W678" i="2"/>
  <c r="AB670" i="2"/>
  <c r="AJ677" i="2"/>
  <c r="N677" i="2"/>
  <c r="AL677" i="2"/>
  <c r="O677" i="2"/>
  <c r="AF677" i="2"/>
  <c r="P677" i="2"/>
  <c r="Z677" i="2"/>
  <c r="H677" i="2"/>
  <c r="AA677" i="2"/>
  <c r="I677" i="2"/>
  <c r="AI677" i="2"/>
  <c r="S677" i="2"/>
  <c r="T677" i="2"/>
  <c r="U677" i="2"/>
  <c r="V677" i="2"/>
  <c r="M677" i="2"/>
  <c r="W677" i="2"/>
  <c r="AD677" i="2"/>
  <c r="Y677" i="2"/>
  <c r="AE677" i="2"/>
  <c r="X677" i="2"/>
  <c r="AK677" i="2"/>
  <c r="J677" i="2"/>
  <c r="AG677" i="2"/>
  <c r="K677" i="2"/>
  <c r="AH677" i="2"/>
  <c r="L677" i="2"/>
  <c r="X676" i="2"/>
  <c r="AB679" i="2"/>
  <c r="V678" i="2"/>
  <c r="Y676" i="2"/>
  <c r="Q670" i="2"/>
  <c r="D688" i="2"/>
  <c r="E683" i="2"/>
  <c r="X683" i="2" s="1"/>
  <c r="D694" i="2"/>
  <c r="E689" i="2"/>
  <c r="D686" i="2"/>
  <c r="E681" i="2"/>
  <c r="AG681" i="2" s="1"/>
  <c r="D685" i="2"/>
  <c r="E680" i="2"/>
  <c r="D687" i="2"/>
  <c r="E682" i="2"/>
  <c r="H681" i="2" l="1"/>
  <c r="AE681" i="2"/>
  <c r="V683" i="2"/>
  <c r="AM678" i="2"/>
  <c r="T681" i="2"/>
  <c r="AD681" i="2"/>
  <c r="P683" i="2"/>
  <c r="U683" i="2"/>
  <c r="U681" i="2"/>
  <c r="AL681" i="2"/>
  <c r="O683" i="2"/>
  <c r="T683" i="2"/>
  <c r="AM676" i="2"/>
  <c r="S681" i="2"/>
  <c r="F691" i="2"/>
  <c r="AD686" i="2"/>
  <c r="X686" i="2"/>
  <c r="N683" i="2"/>
  <c r="AK683" i="2"/>
  <c r="F697" i="2"/>
  <c r="AM677" i="2"/>
  <c r="AA681" i="2"/>
  <c r="Q684" i="2"/>
  <c r="M683" i="2"/>
  <c r="AJ683" i="2"/>
  <c r="AF681" i="2"/>
  <c r="Z681" i="2"/>
  <c r="L683" i="2"/>
  <c r="AI683" i="2"/>
  <c r="Y681" i="2"/>
  <c r="K683" i="2"/>
  <c r="AH683" i="2"/>
  <c r="X681" i="2"/>
  <c r="J683" i="2"/>
  <c r="AG683" i="2"/>
  <c r="P681" i="2"/>
  <c r="W681" i="2"/>
  <c r="I683" i="2"/>
  <c r="AF683" i="2"/>
  <c r="AB675" i="2"/>
  <c r="O681" i="2"/>
  <c r="V681" i="2"/>
  <c r="H683" i="2"/>
  <c r="AE683" i="2"/>
  <c r="AB677" i="2"/>
  <c r="N681" i="2"/>
  <c r="AK681" i="2"/>
  <c r="AM684" i="2"/>
  <c r="S683" i="2"/>
  <c r="AD683" i="2"/>
  <c r="M681" i="2"/>
  <c r="AJ681" i="2"/>
  <c r="AA683" i="2"/>
  <c r="AL683" i="2"/>
  <c r="Q675" i="2"/>
  <c r="AM675" i="2"/>
  <c r="AB676" i="2"/>
  <c r="W682" i="2"/>
  <c r="X682" i="2"/>
  <c r="L682" i="2"/>
  <c r="Y682" i="2"/>
  <c r="Z682" i="2"/>
  <c r="AG682" i="2"/>
  <c r="U682" i="2"/>
  <c r="AH682" i="2"/>
  <c r="AA682" i="2"/>
  <c r="AD682" i="2"/>
  <c r="M682" i="2"/>
  <c r="AE682" i="2"/>
  <c r="N682" i="2"/>
  <c r="AF682" i="2"/>
  <c r="O682" i="2"/>
  <c r="AI682" i="2"/>
  <c r="P682" i="2"/>
  <c r="AJ682" i="2"/>
  <c r="H682" i="2"/>
  <c r="Q682" i="2" s="1"/>
  <c r="AK682" i="2"/>
  <c r="I682" i="2"/>
  <c r="AL682" i="2"/>
  <c r="J682" i="2"/>
  <c r="S682" i="2"/>
  <c r="K682" i="2"/>
  <c r="T682" i="2"/>
  <c r="V682" i="2"/>
  <c r="L681" i="2"/>
  <c r="AI681" i="2"/>
  <c r="AB684" i="2"/>
  <c r="Z683" i="2"/>
  <c r="F693" i="2"/>
  <c r="AF688" i="2"/>
  <c r="H688" i="2"/>
  <c r="Q678" i="2"/>
  <c r="K681" i="2"/>
  <c r="AH681" i="2"/>
  <c r="F694" i="2"/>
  <c r="AI689" i="2"/>
  <c r="AL689" i="2"/>
  <c r="AD689" i="2"/>
  <c r="AE689" i="2"/>
  <c r="AF689" i="2"/>
  <c r="AG689" i="2"/>
  <c r="AH689" i="2"/>
  <c r="AJ689" i="2"/>
  <c r="AK689" i="2"/>
  <c r="S689" i="2"/>
  <c r="T689" i="2"/>
  <c r="U689" i="2"/>
  <c r="W689" i="2"/>
  <c r="X689" i="2"/>
  <c r="Y689" i="2"/>
  <c r="Z689" i="2"/>
  <c r="AA689" i="2"/>
  <c r="V689" i="2"/>
  <c r="N689" i="2"/>
  <c r="O689" i="2"/>
  <c r="P689" i="2"/>
  <c r="H689" i="2"/>
  <c r="I689" i="2"/>
  <c r="J689" i="2"/>
  <c r="K689" i="2"/>
  <c r="L689" i="2"/>
  <c r="M689" i="2"/>
  <c r="Y683" i="2"/>
  <c r="AG680" i="2"/>
  <c r="AA680" i="2"/>
  <c r="AI680" i="2"/>
  <c r="W680" i="2"/>
  <c r="AJ680" i="2"/>
  <c r="O680" i="2"/>
  <c r="AD680" i="2"/>
  <c r="P680" i="2"/>
  <c r="AE680" i="2"/>
  <c r="H680" i="2"/>
  <c r="AF680" i="2"/>
  <c r="I680" i="2"/>
  <c r="AH680" i="2"/>
  <c r="J680" i="2"/>
  <c r="AK680" i="2"/>
  <c r="K680" i="2"/>
  <c r="Y680" i="2"/>
  <c r="AL680" i="2"/>
  <c r="L680" i="2"/>
  <c r="S680" i="2"/>
  <c r="M680" i="2"/>
  <c r="T680" i="2"/>
  <c r="N680" i="2"/>
  <c r="X680" i="2"/>
  <c r="U680" i="2"/>
  <c r="V680" i="2"/>
  <c r="Z680" i="2"/>
  <c r="Q677" i="2"/>
  <c r="J681" i="2"/>
  <c r="F695" i="2"/>
  <c r="D690" i="2"/>
  <c r="E685" i="2"/>
  <c r="D691" i="2"/>
  <c r="E686" i="2"/>
  <c r="AE686" i="2" s="1"/>
  <c r="D699" i="2"/>
  <c r="E694" i="2"/>
  <c r="D692" i="2"/>
  <c r="E687" i="2"/>
  <c r="D693" i="2"/>
  <c r="E688" i="2"/>
  <c r="AG688" i="2" s="1"/>
  <c r="AM680" i="2" l="1"/>
  <c r="AM689" i="2"/>
  <c r="U688" i="2"/>
  <c r="AE688" i="2"/>
  <c r="Q683" i="2"/>
  <c r="V686" i="2"/>
  <c r="F696" i="2"/>
  <c r="AJ691" i="2"/>
  <c r="I691" i="2"/>
  <c r="V688" i="2"/>
  <c r="AD688" i="2"/>
  <c r="U686" i="2"/>
  <c r="AB681" i="2"/>
  <c r="T688" i="2"/>
  <c r="F698" i="2"/>
  <c r="AH693" i="2"/>
  <c r="O693" i="2"/>
  <c r="F702" i="2"/>
  <c r="T686" i="2"/>
  <c r="AB680" i="2"/>
  <c r="F699" i="2"/>
  <c r="AL694" i="2"/>
  <c r="AD694" i="2"/>
  <c r="AE694" i="2"/>
  <c r="AF694" i="2"/>
  <c r="AG694" i="2"/>
  <c r="AH694" i="2"/>
  <c r="AI694" i="2"/>
  <c r="AJ694" i="2"/>
  <c r="AK694" i="2"/>
  <c r="S694" i="2"/>
  <c r="T694" i="2"/>
  <c r="U694" i="2"/>
  <c r="V694" i="2"/>
  <c r="W694" i="2"/>
  <c r="X694" i="2"/>
  <c r="Z694" i="2"/>
  <c r="AA694" i="2"/>
  <c r="Y694" i="2"/>
  <c r="H694" i="2"/>
  <c r="I694" i="2"/>
  <c r="J694" i="2"/>
  <c r="K694" i="2"/>
  <c r="L694" i="2"/>
  <c r="M694" i="2"/>
  <c r="N694" i="2"/>
  <c r="O694" i="2"/>
  <c r="P694" i="2"/>
  <c r="S688" i="2"/>
  <c r="S686" i="2"/>
  <c r="AA688" i="2"/>
  <c r="AA686" i="2"/>
  <c r="Z688" i="2"/>
  <c r="H686" i="2"/>
  <c r="Z686" i="2"/>
  <c r="AK687" i="2"/>
  <c r="AA687" i="2"/>
  <c r="AD687" i="2"/>
  <c r="AM687" i="2" s="1"/>
  <c r="X687" i="2"/>
  <c r="L687" i="2"/>
  <c r="AE687" i="2"/>
  <c r="P687" i="2"/>
  <c r="AF687" i="2"/>
  <c r="H687" i="2"/>
  <c r="AG687" i="2"/>
  <c r="I687" i="2"/>
  <c r="AH687" i="2"/>
  <c r="J687" i="2"/>
  <c r="AI687" i="2"/>
  <c r="K687" i="2"/>
  <c r="Z687" i="2"/>
  <c r="AJ687" i="2"/>
  <c r="AL687" i="2"/>
  <c r="M687" i="2"/>
  <c r="S687" i="2"/>
  <c r="N687" i="2"/>
  <c r="T687" i="2"/>
  <c r="O687" i="2"/>
  <c r="U687" i="2"/>
  <c r="V687" i="2"/>
  <c r="W687" i="2"/>
  <c r="Y687" i="2"/>
  <c r="Y688" i="2"/>
  <c r="P686" i="2"/>
  <c r="Y686" i="2"/>
  <c r="P688" i="2"/>
  <c r="X688" i="2"/>
  <c r="O686" i="2"/>
  <c r="AL686" i="2"/>
  <c r="O688" i="2"/>
  <c r="W688" i="2"/>
  <c r="AM682" i="2"/>
  <c r="N686" i="2"/>
  <c r="AK686" i="2"/>
  <c r="F700" i="2"/>
  <c r="AB689" i="2"/>
  <c r="N688" i="2"/>
  <c r="AL688" i="2"/>
  <c r="AM683" i="2"/>
  <c r="M686" i="2"/>
  <c r="AJ686" i="2"/>
  <c r="AM681" i="2"/>
  <c r="M688" i="2"/>
  <c r="AK688" i="2"/>
  <c r="AB682" i="2"/>
  <c r="AB683" i="2"/>
  <c r="L686" i="2"/>
  <c r="AI686" i="2"/>
  <c r="L688" i="2"/>
  <c r="AJ688" i="2"/>
  <c r="K686" i="2"/>
  <c r="AH686" i="2"/>
  <c r="Y685" i="2"/>
  <c r="AL685" i="2"/>
  <c r="AA685" i="2"/>
  <c r="AD685" i="2"/>
  <c r="Z685" i="2"/>
  <c r="AE685" i="2"/>
  <c r="H685" i="2"/>
  <c r="Q685" i="2" s="1"/>
  <c r="AF685" i="2"/>
  <c r="I685" i="2"/>
  <c r="AG685" i="2"/>
  <c r="J685" i="2"/>
  <c r="AH685" i="2"/>
  <c r="K685" i="2"/>
  <c r="AI685" i="2"/>
  <c r="L685" i="2"/>
  <c r="AJ685" i="2"/>
  <c r="M685" i="2"/>
  <c r="AK685" i="2"/>
  <c r="N685" i="2"/>
  <c r="S685" i="2"/>
  <c r="O685" i="2"/>
  <c r="X685" i="2"/>
  <c r="T685" i="2"/>
  <c r="P685" i="2"/>
  <c r="U685" i="2"/>
  <c r="V685" i="2"/>
  <c r="W685" i="2"/>
  <c r="K688" i="2"/>
  <c r="AI688" i="2"/>
  <c r="J686" i="2"/>
  <c r="AG686" i="2"/>
  <c r="Q680" i="2"/>
  <c r="Q689" i="2"/>
  <c r="J688" i="2"/>
  <c r="AH688" i="2"/>
  <c r="I686" i="2"/>
  <c r="AF686" i="2"/>
  <c r="AM686" i="2" s="1"/>
  <c r="I688" i="2"/>
  <c r="Q688" i="2" s="1"/>
  <c r="W686" i="2"/>
  <c r="Q681" i="2"/>
  <c r="D698" i="2"/>
  <c r="E693" i="2"/>
  <c r="AI693" i="2" s="1"/>
  <c r="D697" i="2"/>
  <c r="E692" i="2"/>
  <c r="D704" i="2"/>
  <c r="E699" i="2"/>
  <c r="D696" i="2"/>
  <c r="E691" i="2"/>
  <c r="S691" i="2" s="1"/>
  <c r="D695" i="2"/>
  <c r="E690" i="2"/>
  <c r="AB686" i="2" l="1"/>
  <c r="N693" i="2"/>
  <c r="AG693" i="2"/>
  <c r="H691" i="2"/>
  <c r="AI691" i="2"/>
  <c r="Q687" i="2"/>
  <c r="AB688" i="2"/>
  <c r="M693" i="2"/>
  <c r="AF693" i="2"/>
  <c r="P691" i="2"/>
  <c r="AH691" i="2"/>
  <c r="AB685" i="2"/>
  <c r="AM685" i="2"/>
  <c r="F705" i="2"/>
  <c r="L693" i="2"/>
  <c r="AD693" i="2"/>
  <c r="O691" i="2"/>
  <c r="AF691" i="2"/>
  <c r="V690" i="2"/>
  <c r="P690" i="2"/>
  <c r="W690" i="2"/>
  <c r="Z690" i="2"/>
  <c r="X690" i="2"/>
  <c r="Y690" i="2"/>
  <c r="AA690" i="2"/>
  <c r="T690" i="2"/>
  <c r="AD690" i="2"/>
  <c r="AE690" i="2"/>
  <c r="S690" i="2"/>
  <c r="AF690" i="2"/>
  <c r="H690" i="2"/>
  <c r="AG690" i="2"/>
  <c r="I690" i="2"/>
  <c r="AI690" i="2"/>
  <c r="L690" i="2"/>
  <c r="U690" i="2"/>
  <c r="O690" i="2"/>
  <c r="AH690" i="2"/>
  <c r="J690" i="2"/>
  <c r="K690" i="2"/>
  <c r="AJ690" i="2"/>
  <c r="AL690" i="2"/>
  <c r="AK690" i="2"/>
  <c r="M690" i="2"/>
  <c r="N690" i="2"/>
  <c r="AB694" i="2"/>
  <c r="K693" i="2"/>
  <c r="AL693" i="2"/>
  <c r="N691" i="2"/>
  <c r="AE691" i="2"/>
  <c r="J693" i="2"/>
  <c r="AK693" i="2"/>
  <c r="M691" i="2"/>
  <c r="AD691" i="2"/>
  <c r="X693" i="2"/>
  <c r="AJ693" i="2"/>
  <c r="L691" i="2"/>
  <c r="AL691" i="2"/>
  <c r="AB687" i="2"/>
  <c r="Y693" i="2"/>
  <c r="AE693" i="2"/>
  <c r="Z691" i="2"/>
  <c r="AK691" i="2"/>
  <c r="W693" i="2"/>
  <c r="F703" i="2"/>
  <c r="T691" i="2"/>
  <c r="AB691" i="2" s="1"/>
  <c r="AG691" i="2"/>
  <c r="V693" i="2"/>
  <c r="AA691" i="2"/>
  <c r="F701" i="2"/>
  <c r="U693" i="2"/>
  <c r="Y691" i="2"/>
  <c r="Q694" i="2"/>
  <c r="T693" i="2"/>
  <c r="X691" i="2"/>
  <c r="AM694" i="2"/>
  <c r="F707" i="2"/>
  <c r="S693" i="2"/>
  <c r="AM688" i="2"/>
  <c r="W691" i="2"/>
  <c r="Q686" i="2"/>
  <c r="I693" i="2"/>
  <c r="AA693" i="2"/>
  <c r="V691" i="2"/>
  <c r="F704" i="2"/>
  <c r="AG699" i="2"/>
  <c r="AH699" i="2"/>
  <c r="AI699" i="2"/>
  <c r="AJ699" i="2"/>
  <c r="AK699" i="2"/>
  <c r="AL699" i="2"/>
  <c r="AD699" i="2"/>
  <c r="AE699" i="2"/>
  <c r="AF699" i="2"/>
  <c r="T699" i="2"/>
  <c r="U699" i="2"/>
  <c r="V699" i="2"/>
  <c r="W699" i="2"/>
  <c r="X699" i="2"/>
  <c r="Y699" i="2"/>
  <c r="Z699" i="2"/>
  <c r="AA699" i="2"/>
  <c r="S699" i="2"/>
  <c r="H699" i="2"/>
  <c r="I699" i="2"/>
  <c r="J699" i="2"/>
  <c r="K699" i="2"/>
  <c r="L699" i="2"/>
  <c r="M699" i="2"/>
  <c r="N699" i="2"/>
  <c r="O699" i="2"/>
  <c r="P699" i="2"/>
  <c r="H693" i="2"/>
  <c r="Z693" i="2"/>
  <c r="K691" i="2"/>
  <c r="U691" i="2"/>
  <c r="AG692" i="2"/>
  <c r="I692" i="2"/>
  <c r="AH692" i="2"/>
  <c r="J692" i="2"/>
  <c r="AI692" i="2"/>
  <c r="K692" i="2"/>
  <c r="AJ692" i="2"/>
  <c r="L692" i="2"/>
  <c r="AK692" i="2"/>
  <c r="M692" i="2"/>
  <c r="AL692" i="2"/>
  <c r="N692" i="2"/>
  <c r="S692" i="2"/>
  <c r="O692" i="2"/>
  <c r="T692" i="2"/>
  <c r="P692" i="2"/>
  <c r="U692" i="2"/>
  <c r="V692" i="2"/>
  <c r="AF692" i="2"/>
  <c r="W692" i="2"/>
  <c r="X692" i="2"/>
  <c r="H692" i="2"/>
  <c r="Q692" i="2" s="1"/>
  <c r="Y692" i="2"/>
  <c r="AD692" i="2"/>
  <c r="Z692" i="2"/>
  <c r="AE692" i="2"/>
  <c r="AA692" i="2"/>
  <c r="P693" i="2"/>
  <c r="J691" i="2"/>
  <c r="D701" i="2"/>
  <c r="E696" i="2"/>
  <c r="AF696" i="2" s="1"/>
  <c r="D709" i="2"/>
  <c r="E704" i="2"/>
  <c r="D700" i="2"/>
  <c r="E695" i="2"/>
  <c r="D702" i="2"/>
  <c r="E697" i="2"/>
  <c r="D703" i="2"/>
  <c r="E698" i="2"/>
  <c r="AF698" i="2" s="1"/>
  <c r="O696" i="2" l="1"/>
  <c r="AE696" i="2"/>
  <c r="F712" i="2"/>
  <c r="W696" i="2"/>
  <c r="AD696" i="2"/>
  <c r="AM696" i="2" s="1"/>
  <c r="AA698" i="2"/>
  <c r="AD698" i="2"/>
  <c r="F710" i="2"/>
  <c r="AE698" i="2"/>
  <c r="AB692" i="2"/>
  <c r="Q693" i="2"/>
  <c r="AA696" i="2"/>
  <c r="AJ696" i="2"/>
  <c r="U698" i="2"/>
  <c r="AH698" i="2"/>
  <c r="Z696" i="2"/>
  <c r="F706" i="2"/>
  <c r="Z698" i="2"/>
  <c r="F708" i="2"/>
  <c r="U703" i="2"/>
  <c r="Y696" i="2"/>
  <c r="Y698" i="2"/>
  <c r="AM693" i="2"/>
  <c r="AB693" i="2"/>
  <c r="X696" i="2"/>
  <c r="X698" i="2"/>
  <c r="Q690" i="2"/>
  <c r="M698" i="2"/>
  <c r="V696" i="2"/>
  <c r="W698" i="2"/>
  <c r="AM692" i="2"/>
  <c r="AM699" i="2"/>
  <c r="U696" i="2"/>
  <c r="V698" i="2"/>
  <c r="AB690" i="2"/>
  <c r="N696" i="2"/>
  <c r="T696" i="2"/>
  <c r="L698" i="2"/>
  <c r="T698" i="2"/>
  <c r="M696" i="2"/>
  <c r="S696" i="2"/>
  <c r="K698" i="2"/>
  <c r="S698" i="2"/>
  <c r="AB698" i="2" s="1"/>
  <c r="AM690" i="2"/>
  <c r="L696" i="2"/>
  <c r="AL696" i="2"/>
  <c r="J698" i="2"/>
  <c r="AL698" i="2"/>
  <c r="Q699" i="2"/>
  <c r="K696" i="2"/>
  <c r="AK696" i="2"/>
  <c r="I698" i="2"/>
  <c r="AK698" i="2"/>
  <c r="Q691" i="2"/>
  <c r="AL695" i="2"/>
  <c r="I695" i="2"/>
  <c r="H695" i="2"/>
  <c r="AD695" i="2"/>
  <c r="J695" i="2"/>
  <c r="Y695" i="2"/>
  <c r="AE695" i="2"/>
  <c r="K695" i="2"/>
  <c r="AF695" i="2"/>
  <c r="L695" i="2"/>
  <c r="AG695" i="2"/>
  <c r="M695" i="2"/>
  <c r="P695" i="2"/>
  <c r="AH695" i="2"/>
  <c r="N695" i="2"/>
  <c r="X695" i="2"/>
  <c r="O695" i="2"/>
  <c r="AK695" i="2"/>
  <c r="Z695" i="2"/>
  <c r="AA695" i="2"/>
  <c r="S695" i="2"/>
  <c r="T695" i="2"/>
  <c r="U695" i="2"/>
  <c r="AI695" i="2"/>
  <c r="W695" i="2"/>
  <c r="AJ695" i="2"/>
  <c r="V695" i="2"/>
  <c r="AB699" i="2"/>
  <c r="J696" i="2"/>
  <c r="AI696" i="2"/>
  <c r="H698" i="2"/>
  <c r="Q698" i="2" s="1"/>
  <c r="AJ698" i="2"/>
  <c r="I696" i="2"/>
  <c r="AH696" i="2"/>
  <c r="P698" i="2"/>
  <c r="AI698" i="2"/>
  <c r="Y697" i="2"/>
  <c r="Z697" i="2"/>
  <c r="AA697" i="2"/>
  <c r="S697" i="2"/>
  <c r="AH697" i="2"/>
  <c r="U697" i="2"/>
  <c r="AI697" i="2"/>
  <c r="T697" i="2"/>
  <c r="AJ697" i="2"/>
  <c r="H697" i="2"/>
  <c r="X697" i="2"/>
  <c r="AK697" i="2"/>
  <c r="I697" i="2"/>
  <c r="AL697" i="2"/>
  <c r="J697" i="2"/>
  <c r="AD697" i="2"/>
  <c r="K697" i="2"/>
  <c r="AE697" i="2"/>
  <c r="L697" i="2"/>
  <c r="AF697" i="2"/>
  <c r="M697" i="2"/>
  <c r="AG697" i="2"/>
  <c r="N697" i="2"/>
  <c r="V697" i="2"/>
  <c r="O697" i="2"/>
  <c r="W697" i="2"/>
  <c r="P697" i="2"/>
  <c r="F709" i="2"/>
  <c r="AJ704" i="2"/>
  <c r="AK704" i="2"/>
  <c r="AL704" i="2"/>
  <c r="AD704" i="2"/>
  <c r="AE704" i="2"/>
  <c r="AF704" i="2"/>
  <c r="AG704" i="2"/>
  <c r="AH704" i="2"/>
  <c r="AI704" i="2"/>
  <c r="W704" i="2"/>
  <c r="X704" i="2"/>
  <c r="Z704" i="2"/>
  <c r="AA704" i="2"/>
  <c r="T704" i="2"/>
  <c r="V704" i="2"/>
  <c r="S704" i="2"/>
  <c r="U704" i="2"/>
  <c r="Y704" i="2"/>
  <c r="H704" i="2"/>
  <c r="I704" i="2"/>
  <c r="J704" i="2"/>
  <c r="K704" i="2"/>
  <c r="L704" i="2"/>
  <c r="M704" i="2"/>
  <c r="N704" i="2"/>
  <c r="O704" i="2"/>
  <c r="P704" i="2"/>
  <c r="H696" i="2"/>
  <c r="Q696" i="2" s="1"/>
  <c r="AG696" i="2"/>
  <c r="O698" i="2"/>
  <c r="AG698" i="2"/>
  <c r="AM691" i="2"/>
  <c r="P696" i="2"/>
  <c r="N698" i="2"/>
  <c r="D708" i="2"/>
  <c r="E703" i="2"/>
  <c r="V703" i="2" s="1"/>
  <c r="D707" i="2"/>
  <c r="E702" i="2"/>
  <c r="D705" i="2"/>
  <c r="E700" i="2"/>
  <c r="D714" i="2"/>
  <c r="E709" i="2"/>
  <c r="D706" i="2"/>
  <c r="E701" i="2"/>
  <c r="S701" i="2" s="1"/>
  <c r="AD701" i="2" l="1"/>
  <c r="Q697" i="2"/>
  <c r="O703" i="2"/>
  <c r="T703" i="2"/>
  <c r="M701" i="2"/>
  <c r="AL701" i="2"/>
  <c r="N703" i="2"/>
  <c r="S703" i="2"/>
  <c r="L701" i="2"/>
  <c r="AK701" i="2"/>
  <c r="M703" i="2"/>
  <c r="AL703" i="2"/>
  <c r="K701" i="2"/>
  <c r="AJ701" i="2"/>
  <c r="L703" i="2"/>
  <c r="AK703" i="2"/>
  <c r="J701" i="2"/>
  <c r="AI701" i="2"/>
  <c r="K703" i="2"/>
  <c r="AJ703" i="2"/>
  <c r="I701" i="2"/>
  <c r="AH701" i="2"/>
  <c r="J703" i="2"/>
  <c r="AI703" i="2"/>
  <c r="H701" i="2"/>
  <c r="AG701" i="2"/>
  <c r="AE700" i="2"/>
  <c r="Y700" i="2"/>
  <c r="AF700" i="2"/>
  <c r="K700" i="2"/>
  <c r="AG700" i="2"/>
  <c r="L700" i="2"/>
  <c r="AH700" i="2"/>
  <c r="M700" i="2"/>
  <c r="AI700" i="2"/>
  <c r="N700" i="2"/>
  <c r="AJ700" i="2"/>
  <c r="O700" i="2"/>
  <c r="AK700" i="2"/>
  <c r="P700" i="2"/>
  <c r="AL700" i="2"/>
  <c r="H700" i="2"/>
  <c r="AA700" i="2"/>
  <c r="I700" i="2"/>
  <c r="T700" i="2"/>
  <c r="J700" i="2"/>
  <c r="U700" i="2"/>
  <c r="V700" i="2"/>
  <c r="S700" i="2"/>
  <c r="W700" i="2"/>
  <c r="X700" i="2"/>
  <c r="Z700" i="2"/>
  <c r="AD700" i="2"/>
  <c r="AB697" i="2"/>
  <c r="I703" i="2"/>
  <c r="AH703" i="2"/>
  <c r="Z701" i="2"/>
  <c r="AF701" i="2"/>
  <c r="H703" i="2"/>
  <c r="AG703" i="2"/>
  <c r="AA701" i="2"/>
  <c r="AE701" i="2"/>
  <c r="N701" i="2"/>
  <c r="P703" i="2"/>
  <c r="AF703" i="2"/>
  <c r="Y701" i="2"/>
  <c r="F711" i="2"/>
  <c r="X706" i="2"/>
  <c r="AB695" i="2"/>
  <c r="X703" i="2"/>
  <c r="AE703" i="2"/>
  <c r="X701" i="2"/>
  <c r="AM704" i="2"/>
  <c r="AM697" i="2"/>
  <c r="AM695" i="2"/>
  <c r="AA703" i="2"/>
  <c r="AD703" i="2"/>
  <c r="AM703" i="2" s="1"/>
  <c r="W701" i="2"/>
  <c r="AD702" i="2"/>
  <c r="W702" i="2"/>
  <c r="AE702" i="2"/>
  <c r="I702" i="2"/>
  <c r="AF702" i="2"/>
  <c r="J702" i="2"/>
  <c r="AG702" i="2"/>
  <c r="K702" i="2"/>
  <c r="X702" i="2"/>
  <c r="AH702" i="2"/>
  <c r="L702" i="2"/>
  <c r="AI702" i="2"/>
  <c r="M702" i="2"/>
  <c r="AJ702" i="2"/>
  <c r="N702" i="2"/>
  <c r="AK702" i="2"/>
  <c r="O702" i="2"/>
  <c r="Y702" i="2"/>
  <c r="P702" i="2"/>
  <c r="Z702" i="2"/>
  <c r="H702" i="2"/>
  <c r="AA702" i="2"/>
  <c r="S702" i="2"/>
  <c r="AB702" i="2" s="1"/>
  <c r="T702" i="2"/>
  <c r="U702" i="2"/>
  <c r="AL702" i="2"/>
  <c r="V702" i="2"/>
  <c r="Q704" i="2"/>
  <c r="Q695" i="2"/>
  <c r="AB696" i="2"/>
  <c r="Z703" i="2"/>
  <c r="F713" i="2"/>
  <c r="AL708" i="2"/>
  <c r="L708" i="2"/>
  <c r="V701" i="2"/>
  <c r="Y703" i="2"/>
  <c r="U701" i="2"/>
  <c r="F715" i="2"/>
  <c r="F717" i="2"/>
  <c r="W703" i="2"/>
  <c r="P701" i="2"/>
  <c r="T701" i="2"/>
  <c r="AB701" i="2" s="1"/>
  <c r="AM698" i="2"/>
  <c r="AB704" i="2"/>
  <c r="F714" i="2"/>
  <c r="AD709" i="2"/>
  <c r="AE709" i="2"/>
  <c r="AF709" i="2"/>
  <c r="AG709" i="2"/>
  <c r="AH709" i="2"/>
  <c r="AI709" i="2"/>
  <c r="AJ709" i="2"/>
  <c r="AK709" i="2"/>
  <c r="AL709" i="2"/>
  <c r="Z709" i="2"/>
  <c r="AA709" i="2"/>
  <c r="S709" i="2"/>
  <c r="T709" i="2"/>
  <c r="U709" i="2"/>
  <c r="W709" i="2"/>
  <c r="Y709" i="2"/>
  <c r="V709" i="2"/>
  <c r="X709" i="2"/>
  <c r="J709" i="2"/>
  <c r="K709" i="2"/>
  <c r="L709" i="2"/>
  <c r="M709" i="2"/>
  <c r="N709" i="2"/>
  <c r="O709" i="2"/>
  <c r="P709" i="2"/>
  <c r="H709" i="2"/>
  <c r="I709" i="2"/>
  <c r="O701" i="2"/>
  <c r="D711" i="2"/>
  <c r="E706" i="2"/>
  <c r="Y706" i="2" s="1"/>
  <c r="D719" i="2"/>
  <c r="E714" i="2"/>
  <c r="D710" i="2"/>
  <c r="E705" i="2"/>
  <c r="D712" i="2"/>
  <c r="E707" i="2"/>
  <c r="D713" i="2"/>
  <c r="E708" i="2"/>
  <c r="AD708" i="2" s="1"/>
  <c r="K708" i="2" l="1"/>
  <c r="AK708" i="2"/>
  <c r="P706" i="2"/>
  <c r="V706" i="2"/>
  <c r="J708" i="2"/>
  <c r="AJ708" i="2"/>
  <c r="Q702" i="2"/>
  <c r="O706" i="2"/>
  <c r="U706" i="2"/>
  <c r="I708" i="2"/>
  <c r="AI708" i="2"/>
  <c r="N706" i="2"/>
  <c r="AG706" i="2"/>
  <c r="H708" i="2"/>
  <c r="AH708" i="2"/>
  <c r="M706" i="2"/>
  <c r="AF706" i="2"/>
  <c r="Q703" i="2"/>
  <c r="AA708" i="2"/>
  <c r="AG708" i="2"/>
  <c r="L706" i="2"/>
  <c r="AE706" i="2"/>
  <c r="Q700" i="2"/>
  <c r="U708" i="2"/>
  <c r="AF708" i="2"/>
  <c r="AM702" i="2"/>
  <c r="K706" i="2"/>
  <c r="AD706" i="2"/>
  <c r="Q701" i="2"/>
  <c r="Q709" i="2"/>
  <c r="Y707" i="2"/>
  <c r="AA707" i="2"/>
  <c r="T707" i="2"/>
  <c r="AD707" i="2"/>
  <c r="X707" i="2"/>
  <c r="AE707" i="2"/>
  <c r="Z707" i="2"/>
  <c r="AF707" i="2"/>
  <c r="L707" i="2"/>
  <c r="AG707" i="2"/>
  <c r="M707" i="2"/>
  <c r="AH707" i="2"/>
  <c r="N707" i="2"/>
  <c r="AI707" i="2"/>
  <c r="O707" i="2"/>
  <c r="W707" i="2"/>
  <c r="AJ707" i="2"/>
  <c r="P707" i="2"/>
  <c r="AK707" i="2"/>
  <c r="H707" i="2"/>
  <c r="AL707" i="2"/>
  <c r="I707" i="2"/>
  <c r="S707" i="2"/>
  <c r="J707" i="2"/>
  <c r="U707" i="2"/>
  <c r="K707" i="2"/>
  <c r="V707" i="2"/>
  <c r="Z708" i="2"/>
  <c r="F718" i="2"/>
  <c r="AL713" i="2"/>
  <c r="I713" i="2"/>
  <c r="J706" i="2"/>
  <c r="AL706" i="2"/>
  <c r="AB703" i="2"/>
  <c r="Y708" i="2"/>
  <c r="I706" i="2"/>
  <c r="AK706" i="2"/>
  <c r="F720" i="2"/>
  <c r="X708" i="2"/>
  <c r="H706" i="2"/>
  <c r="AJ706" i="2"/>
  <c r="AM709" i="2"/>
  <c r="W708" i="2"/>
  <c r="W706" i="2"/>
  <c r="AI706" i="2"/>
  <c r="AM700" i="2"/>
  <c r="F719" i="2"/>
  <c r="AD714" i="2"/>
  <c r="AE714" i="2"/>
  <c r="AF714" i="2"/>
  <c r="AG714" i="2"/>
  <c r="AH714" i="2"/>
  <c r="AI714" i="2"/>
  <c r="AJ714" i="2"/>
  <c r="AK714" i="2"/>
  <c r="AL714" i="2"/>
  <c r="S714" i="2"/>
  <c r="T714" i="2"/>
  <c r="V714" i="2"/>
  <c r="W714" i="2"/>
  <c r="X714" i="2"/>
  <c r="Z714" i="2"/>
  <c r="U714" i="2"/>
  <c r="Y714" i="2"/>
  <c r="AA714" i="2"/>
  <c r="M714" i="2"/>
  <c r="N714" i="2"/>
  <c r="O714" i="2"/>
  <c r="P714" i="2"/>
  <c r="H714" i="2"/>
  <c r="I714" i="2"/>
  <c r="J714" i="2"/>
  <c r="K714" i="2"/>
  <c r="L714" i="2"/>
  <c r="V708" i="2"/>
  <c r="S706" i="2"/>
  <c r="AH706" i="2"/>
  <c r="X705" i="2"/>
  <c r="Y705" i="2"/>
  <c r="AA705" i="2"/>
  <c r="AD705" i="2"/>
  <c r="Z705" i="2"/>
  <c r="AE705" i="2"/>
  <c r="V705" i="2"/>
  <c r="W705" i="2"/>
  <c r="AF705" i="2"/>
  <c r="N705" i="2"/>
  <c r="AG705" i="2"/>
  <c r="O705" i="2"/>
  <c r="AH705" i="2"/>
  <c r="P705" i="2"/>
  <c r="AI705" i="2"/>
  <c r="H705" i="2"/>
  <c r="Q705" i="2" s="1"/>
  <c r="AJ705" i="2"/>
  <c r="I705" i="2"/>
  <c r="AK705" i="2"/>
  <c r="J705" i="2"/>
  <c r="AL705" i="2"/>
  <c r="K705" i="2"/>
  <c r="S705" i="2"/>
  <c r="L705" i="2"/>
  <c r="T705" i="2"/>
  <c r="M705" i="2"/>
  <c r="U705" i="2"/>
  <c r="F722" i="2"/>
  <c r="P708" i="2"/>
  <c r="T708" i="2"/>
  <c r="T706" i="2"/>
  <c r="F716" i="2"/>
  <c r="AF711" i="2"/>
  <c r="AA711" i="2"/>
  <c r="S711" i="2"/>
  <c r="I711" i="2"/>
  <c r="J711" i="2"/>
  <c r="P711" i="2"/>
  <c r="O708" i="2"/>
  <c r="S708" i="2"/>
  <c r="AB708" i="2" s="1"/>
  <c r="AA706" i="2"/>
  <c r="N708" i="2"/>
  <c r="AE708" i="2"/>
  <c r="AM708" i="2" s="1"/>
  <c r="Z706" i="2"/>
  <c r="AB700" i="2"/>
  <c r="AM701" i="2"/>
  <c r="AB709" i="2"/>
  <c r="M708" i="2"/>
  <c r="D718" i="2"/>
  <c r="E713" i="2"/>
  <c r="AD713" i="2" s="1"/>
  <c r="D717" i="2"/>
  <c r="E712" i="2"/>
  <c r="D715" i="2"/>
  <c r="E710" i="2"/>
  <c r="D724" i="2"/>
  <c r="E719" i="2"/>
  <c r="D716" i="2"/>
  <c r="E711" i="2"/>
  <c r="AG711" i="2" s="1"/>
  <c r="AB706" i="2" l="1"/>
  <c r="H713" i="2"/>
  <c r="AK713" i="2"/>
  <c r="Q708" i="2"/>
  <c r="H711" i="2"/>
  <c r="AD711" i="2"/>
  <c r="F725" i="2"/>
  <c r="X713" i="2"/>
  <c r="AJ713" i="2"/>
  <c r="Z711" i="2"/>
  <c r="AL711" i="2"/>
  <c r="T713" i="2"/>
  <c r="AI713" i="2"/>
  <c r="AM706" i="2"/>
  <c r="V711" i="2"/>
  <c r="AK711" i="2"/>
  <c r="F727" i="2"/>
  <c r="AB714" i="2"/>
  <c r="U713" i="2"/>
  <c r="F723" i="2"/>
  <c r="AE711" i="2"/>
  <c r="T711" i="2"/>
  <c r="F721" i="2"/>
  <c r="O716" i="2"/>
  <c r="Q706" i="2"/>
  <c r="S713" i="2"/>
  <c r="W711" i="2"/>
  <c r="AA713" i="2"/>
  <c r="U711" i="2"/>
  <c r="Q714" i="2"/>
  <c r="Z713" i="2"/>
  <c r="Y713" i="2"/>
  <c r="AB705" i="2"/>
  <c r="P713" i="2"/>
  <c r="W713" i="2"/>
  <c r="AB711" i="2"/>
  <c r="Y711" i="2"/>
  <c r="O713" i="2"/>
  <c r="V713" i="2"/>
  <c r="AB707" i="2"/>
  <c r="O711" i="2"/>
  <c r="X711" i="2"/>
  <c r="N713" i="2"/>
  <c r="AH713" i="2"/>
  <c r="AL710" i="2"/>
  <c r="N710" i="2"/>
  <c r="T710" i="2"/>
  <c r="O710" i="2"/>
  <c r="AK710" i="2"/>
  <c r="U710" i="2"/>
  <c r="P710" i="2"/>
  <c r="M710" i="2"/>
  <c r="V710" i="2"/>
  <c r="W710" i="2"/>
  <c r="X710" i="2"/>
  <c r="AA710" i="2"/>
  <c r="Z710" i="2"/>
  <c r="AD710" i="2"/>
  <c r="S710" i="2"/>
  <c r="AB710" i="2" s="1"/>
  <c r="AE710" i="2"/>
  <c r="Y710" i="2"/>
  <c r="AF710" i="2"/>
  <c r="H710" i="2"/>
  <c r="AG710" i="2"/>
  <c r="I710" i="2"/>
  <c r="AH710" i="2"/>
  <c r="J710" i="2"/>
  <c r="AI710" i="2"/>
  <c r="K710" i="2"/>
  <c r="AJ710" i="2"/>
  <c r="L710" i="2"/>
  <c r="N711" i="2"/>
  <c r="AJ711" i="2"/>
  <c r="AM705" i="2"/>
  <c r="M713" i="2"/>
  <c r="AG713" i="2"/>
  <c r="V712" i="2"/>
  <c r="AG712" i="2"/>
  <c r="X712" i="2"/>
  <c r="P712" i="2"/>
  <c r="Y712" i="2"/>
  <c r="Z712" i="2"/>
  <c r="AD712" i="2"/>
  <c r="AA712" i="2"/>
  <c r="AE712" i="2"/>
  <c r="W712" i="2"/>
  <c r="AF712" i="2"/>
  <c r="O712" i="2"/>
  <c r="AH712" i="2"/>
  <c r="H712" i="2"/>
  <c r="U712" i="2"/>
  <c r="AI712" i="2"/>
  <c r="I712" i="2"/>
  <c r="AJ712" i="2"/>
  <c r="J712" i="2"/>
  <c r="AK712" i="2"/>
  <c r="K712" i="2"/>
  <c r="AL712" i="2"/>
  <c r="L712" i="2"/>
  <c r="S712" i="2"/>
  <c r="AB712" i="2" s="1"/>
  <c r="M712" i="2"/>
  <c r="T712" i="2"/>
  <c r="N712" i="2"/>
  <c r="AI711" i="2"/>
  <c r="AM714" i="2"/>
  <c r="L713" i="2"/>
  <c r="AF713" i="2"/>
  <c r="Q707" i="2"/>
  <c r="AM707" i="2"/>
  <c r="M711" i="2"/>
  <c r="L711" i="2"/>
  <c r="AH711" i="2"/>
  <c r="F724" i="2"/>
  <c r="AD719" i="2"/>
  <c r="AE719" i="2"/>
  <c r="AF719" i="2"/>
  <c r="AG719" i="2"/>
  <c r="AH719" i="2"/>
  <c r="AI719" i="2"/>
  <c r="AJ719" i="2"/>
  <c r="AK719" i="2"/>
  <c r="AL719" i="2"/>
  <c r="S719" i="2"/>
  <c r="T719" i="2"/>
  <c r="U719" i="2"/>
  <c r="V719" i="2"/>
  <c r="W719" i="2"/>
  <c r="Y719" i="2"/>
  <c r="Z719" i="2"/>
  <c r="AA719" i="2"/>
  <c r="X719" i="2"/>
  <c r="P719" i="2"/>
  <c r="H719" i="2"/>
  <c r="I719" i="2"/>
  <c r="J719" i="2"/>
  <c r="K719" i="2"/>
  <c r="L719" i="2"/>
  <c r="M719" i="2"/>
  <c r="N719" i="2"/>
  <c r="O719" i="2"/>
  <c r="K713" i="2"/>
  <c r="AE713" i="2"/>
  <c r="AM713" i="2" s="1"/>
  <c r="K711" i="2"/>
  <c r="J713" i="2"/>
  <c r="D729" i="2"/>
  <c r="E724" i="2"/>
  <c r="D720" i="2"/>
  <c r="E715" i="2"/>
  <c r="D722" i="2"/>
  <c r="E717" i="2"/>
  <c r="D721" i="2"/>
  <c r="E716" i="2"/>
  <c r="AK716" i="2" s="1"/>
  <c r="D723" i="2"/>
  <c r="E718" i="2"/>
  <c r="AH718" i="2" s="1"/>
  <c r="K718" i="2" l="1"/>
  <c r="AM712" i="2"/>
  <c r="N716" i="2"/>
  <c r="AI716" i="2"/>
  <c r="J718" i="2"/>
  <c r="AF718" i="2"/>
  <c r="AM719" i="2"/>
  <c r="M716" i="2"/>
  <c r="AH716" i="2"/>
  <c r="I718" i="2"/>
  <c r="AE718" i="2"/>
  <c r="AG718" i="2"/>
  <c r="F729" i="2"/>
  <c r="AF724" i="2"/>
  <c r="AG724" i="2"/>
  <c r="AH724" i="2"/>
  <c r="AI724" i="2"/>
  <c r="AJ724" i="2"/>
  <c r="AK724" i="2"/>
  <c r="AL724" i="2"/>
  <c r="AD724" i="2"/>
  <c r="AE724" i="2"/>
  <c r="S724" i="2"/>
  <c r="T724" i="2"/>
  <c r="V724" i="2"/>
  <c r="W724" i="2"/>
  <c r="X724" i="2"/>
  <c r="Y724" i="2"/>
  <c r="Z724" i="2"/>
  <c r="U724" i="2"/>
  <c r="AA724" i="2"/>
  <c r="H724" i="2"/>
  <c r="Q724" i="2" s="1"/>
  <c r="I724" i="2"/>
  <c r="J724" i="2"/>
  <c r="K724" i="2"/>
  <c r="L724" i="2"/>
  <c r="M724" i="2"/>
  <c r="N724" i="2"/>
  <c r="O724" i="2"/>
  <c r="P724" i="2"/>
  <c r="L716" i="2"/>
  <c r="AG716" i="2"/>
  <c r="AA718" i="2"/>
  <c r="AD718" i="2"/>
  <c r="F732" i="2"/>
  <c r="K716" i="2"/>
  <c r="AF716" i="2"/>
  <c r="W718" i="2"/>
  <c r="AL718" i="2"/>
  <c r="AJ716" i="2"/>
  <c r="Q710" i="2"/>
  <c r="Y716" i="2"/>
  <c r="AE716" i="2"/>
  <c r="U718" i="2"/>
  <c r="F728" i="2"/>
  <c r="W716" i="2"/>
  <c r="AD716" i="2"/>
  <c r="X718" i="2"/>
  <c r="S716" i="2"/>
  <c r="F726" i="2"/>
  <c r="X721" i="2"/>
  <c r="V718" i="2"/>
  <c r="Z716" i="2"/>
  <c r="T718" i="2"/>
  <c r="F730" i="2"/>
  <c r="X716" i="2"/>
  <c r="S718" i="2"/>
  <c r="AM711" i="2"/>
  <c r="Q712" i="2"/>
  <c r="AM710" i="2"/>
  <c r="AB713" i="2"/>
  <c r="V716" i="2"/>
  <c r="H718" i="2"/>
  <c r="Z718" i="2"/>
  <c r="Q711" i="2"/>
  <c r="U716" i="2"/>
  <c r="P718" i="2"/>
  <c r="Y718" i="2"/>
  <c r="J716" i="2"/>
  <c r="T716" i="2"/>
  <c r="O718" i="2"/>
  <c r="AK718" i="2"/>
  <c r="I716" i="2"/>
  <c r="AA716" i="2"/>
  <c r="N718" i="2"/>
  <c r="AJ718" i="2"/>
  <c r="Q713" i="2"/>
  <c r="AI715" i="2"/>
  <c r="H715" i="2"/>
  <c r="AJ715" i="2"/>
  <c r="I715" i="2"/>
  <c r="AK715" i="2"/>
  <c r="J715" i="2"/>
  <c r="AL715" i="2"/>
  <c r="K715" i="2"/>
  <c r="AD715" i="2"/>
  <c r="L715" i="2"/>
  <c r="AE715" i="2"/>
  <c r="M715" i="2"/>
  <c r="AF715" i="2"/>
  <c r="N715" i="2"/>
  <c r="T715" i="2"/>
  <c r="O715" i="2"/>
  <c r="U715" i="2"/>
  <c r="P715" i="2"/>
  <c r="W715" i="2"/>
  <c r="X715" i="2"/>
  <c r="AH715" i="2"/>
  <c r="Y715" i="2"/>
  <c r="V715" i="2"/>
  <c r="Z715" i="2"/>
  <c r="AA715" i="2"/>
  <c r="AG715" i="2"/>
  <c r="S715" i="2"/>
  <c r="AB719" i="2"/>
  <c r="H716" i="2"/>
  <c r="AL716" i="2"/>
  <c r="M718" i="2"/>
  <c r="AI718" i="2"/>
  <c r="AI717" i="2"/>
  <c r="J717" i="2"/>
  <c r="AJ717" i="2"/>
  <c r="K717" i="2"/>
  <c r="AK717" i="2"/>
  <c r="L717" i="2"/>
  <c r="AL717" i="2"/>
  <c r="M717" i="2"/>
  <c r="AD717" i="2"/>
  <c r="N717" i="2"/>
  <c r="V717" i="2"/>
  <c r="S717" i="2"/>
  <c r="O717" i="2"/>
  <c r="U717" i="2"/>
  <c r="P717" i="2"/>
  <c r="W717" i="2"/>
  <c r="X717" i="2"/>
  <c r="Y717" i="2"/>
  <c r="AH717" i="2"/>
  <c r="AA717" i="2"/>
  <c r="AE717" i="2"/>
  <c r="T717" i="2"/>
  <c r="AF717" i="2"/>
  <c r="Z717" i="2"/>
  <c r="I717" i="2"/>
  <c r="AG717" i="2"/>
  <c r="H717" i="2"/>
  <c r="Q719" i="2"/>
  <c r="P716" i="2"/>
  <c r="L718" i="2"/>
  <c r="D726" i="2"/>
  <c r="E721" i="2"/>
  <c r="Y721" i="2" s="1"/>
  <c r="D727" i="2"/>
  <c r="E722" i="2"/>
  <c r="D725" i="2"/>
  <c r="E720" i="2"/>
  <c r="D728" i="2"/>
  <c r="E723" i="2"/>
  <c r="AA723" i="2" s="1"/>
  <c r="D734" i="2"/>
  <c r="E729" i="2"/>
  <c r="Q716" i="2" l="1"/>
  <c r="W721" i="2"/>
  <c r="AM716" i="2"/>
  <c r="W723" i="2"/>
  <c r="AB717" i="2"/>
  <c r="AB718" i="2"/>
  <c r="U721" i="2"/>
  <c r="V723" i="2"/>
  <c r="AB715" i="2"/>
  <c r="M721" i="2"/>
  <c r="T721" i="2"/>
  <c r="K723" i="2"/>
  <c r="U723" i="2"/>
  <c r="F737" i="2"/>
  <c r="F734" i="2"/>
  <c r="AI729" i="2"/>
  <c r="AJ729" i="2"/>
  <c r="AK729" i="2"/>
  <c r="AL729" i="2"/>
  <c r="AD729" i="2"/>
  <c r="AE729" i="2"/>
  <c r="AF729" i="2"/>
  <c r="AG729" i="2"/>
  <c r="AH729" i="2"/>
  <c r="V729" i="2"/>
  <c r="W729" i="2"/>
  <c r="Y729" i="2"/>
  <c r="Z729" i="2"/>
  <c r="AA729" i="2"/>
  <c r="S729" i="2"/>
  <c r="T729" i="2"/>
  <c r="U729" i="2"/>
  <c r="X729" i="2"/>
  <c r="H729" i="2"/>
  <c r="I729" i="2"/>
  <c r="J729" i="2"/>
  <c r="K729" i="2"/>
  <c r="L729" i="2"/>
  <c r="M729" i="2"/>
  <c r="N729" i="2"/>
  <c r="O729" i="2"/>
  <c r="P729" i="2"/>
  <c r="L721" i="2"/>
  <c r="S721" i="2"/>
  <c r="J723" i="2"/>
  <c r="S723" i="2"/>
  <c r="AM718" i="2"/>
  <c r="Q717" i="2"/>
  <c r="AM717" i="2"/>
  <c r="AM715" i="2"/>
  <c r="K721" i="2"/>
  <c r="AL721" i="2"/>
  <c r="I723" i="2"/>
  <c r="AL723" i="2"/>
  <c r="J721" i="2"/>
  <c r="AK721" i="2"/>
  <c r="H723" i="2"/>
  <c r="AK723" i="2"/>
  <c r="I721" i="2"/>
  <c r="AJ721" i="2"/>
  <c r="P723" i="2"/>
  <c r="AJ723" i="2"/>
  <c r="H721" i="2"/>
  <c r="AI721" i="2"/>
  <c r="O723" i="2"/>
  <c r="AI723" i="2"/>
  <c r="Y723" i="2"/>
  <c r="P721" i="2"/>
  <c r="AH721" i="2"/>
  <c r="N723" i="2"/>
  <c r="AH723" i="2"/>
  <c r="AB724" i="2"/>
  <c r="AI720" i="2"/>
  <c r="N720" i="2"/>
  <c r="W720" i="2"/>
  <c r="O720" i="2"/>
  <c r="X720" i="2"/>
  <c r="P720" i="2"/>
  <c r="Z720" i="2"/>
  <c r="AA720" i="2"/>
  <c r="T720" i="2"/>
  <c r="V720" i="2"/>
  <c r="S720" i="2"/>
  <c r="AJ720" i="2"/>
  <c r="U720" i="2"/>
  <c r="AH720" i="2"/>
  <c r="AK720" i="2"/>
  <c r="Y720" i="2"/>
  <c r="AL720" i="2"/>
  <c r="H720" i="2"/>
  <c r="AD720" i="2"/>
  <c r="I720" i="2"/>
  <c r="M720" i="2"/>
  <c r="AE720" i="2"/>
  <c r="J720" i="2"/>
  <c r="AF720" i="2"/>
  <c r="K720" i="2"/>
  <c r="AG720" i="2"/>
  <c r="L720" i="2"/>
  <c r="O721" i="2"/>
  <c r="AG721" i="2"/>
  <c r="M723" i="2"/>
  <c r="AG723" i="2"/>
  <c r="N721" i="2"/>
  <c r="AF721" i="2"/>
  <c r="L723" i="2"/>
  <c r="AF723" i="2"/>
  <c r="AM724" i="2"/>
  <c r="Q715" i="2"/>
  <c r="Q718" i="2"/>
  <c r="Z721" i="2"/>
  <c r="AE721" i="2"/>
  <c r="Z723" i="2"/>
  <c r="AE723" i="2"/>
  <c r="AK722" i="2"/>
  <c r="I722" i="2"/>
  <c r="AL722" i="2"/>
  <c r="J722" i="2"/>
  <c r="AD722" i="2"/>
  <c r="K722" i="2"/>
  <c r="AE722" i="2"/>
  <c r="L722" i="2"/>
  <c r="AF722" i="2"/>
  <c r="M722" i="2"/>
  <c r="AG722" i="2"/>
  <c r="N722" i="2"/>
  <c r="U722" i="2"/>
  <c r="O722" i="2"/>
  <c r="V722" i="2"/>
  <c r="P722" i="2"/>
  <c r="X722" i="2"/>
  <c r="Y722" i="2"/>
  <c r="Z722" i="2"/>
  <c r="AJ722" i="2"/>
  <c r="AA722" i="2"/>
  <c r="T722" i="2"/>
  <c r="AH722" i="2"/>
  <c r="S722" i="2"/>
  <c r="H722" i="2"/>
  <c r="Q722" i="2" s="1"/>
  <c r="AI722" i="2"/>
  <c r="W722" i="2"/>
  <c r="V721" i="2"/>
  <c r="AD721" i="2"/>
  <c r="X723" i="2"/>
  <c r="AD723" i="2"/>
  <c r="AM723" i="2" s="1"/>
  <c r="AA721" i="2"/>
  <c r="F731" i="2"/>
  <c r="S726" i="2"/>
  <c r="T723" i="2"/>
  <c r="F733" i="2"/>
  <c r="AH728" i="2"/>
  <c r="H728" i="2"/>
  <c r="F735" i="2"/>
  <c r="AB716" i="2"/>
  <c r="D733" i="2"/>
  <c r="E728" i="2"/>
  <c r="AI728" i="2" s="1"/>
  <c r="D730" i="2"/>
  <c r="E725" i="2"/>
  <c r="D732" i="2"/>
  <c r="E727" i="2"/>
  <c r="D739" i="2"/>
  <c r="E734" i="2"/>
  <c r="D731" i="2"/>
  <c r="E726" i="2"/>
  <c r="AF726" i="2" s="1"/>
  <c r="P728" i="2" l="1"/>
  <c r="AG728" i="2"/>
  <c r="Y726" i="2"/>
  <c r="AD726" i="2"/>
  <c r="AM729" i="2"/>
  <c r="O728" i="2"/>
  <c r="AF728" i="2"/>
  <c r="AA726" i="2"/>
  <c r="F736" i="2"/>
  <c r="AD731" i="2"/>
  <c r="L731" i="2"/>
  <c r="AB720" i="2"/>
  <c r="F742" i="2"/>
  <c r="AA728" i="2"/>
  <c r="AE728" i="2"/>
  <c r="Z726" i="2"/>
  <c r="Q729" i="2"/>
  <c r="W728" i="2"/>
  <c r="AD728" i="2"/>
  <c r="X726" i="2"/>
  <c r="Z728" i="2"/>
  <c r="F738" i="2"/>
  <c r="AI733" i="2"/>
  <c r="J733" i="2"/>
  <c r="W726" i="2"/>
  <c r="Y728" i="2"/>
  <c r="V726" i="2"/>
  <c r="AM721" i="2"/>
  <c r="Q721" i="2"/>
  <c r="F739" i="2"/>
  <c r="AL734" i="2"/>
  <c r="AD734" i="2"/>
  <c r="AE734" i="2"/>
  <c r="AF734" i="2"/>
  <c r="AG734" i="2"/>
  <c r="AH734" i="2"/>
  <c r="AI734" i="2"/>
  <c r="AJ734" i="2"/>
  <c r="AK734" i="2"/>
  <c r="Y734" i="2"/>
  <c r="Z734" i="2"/>
  <c r="S734" i="2"/>
  <c r="T734" i="2"/>
  <c r="V734" i="2"/>
  <c r="U734" i="2"/>
  <c r="W734" i="2"/>
  <c r="X734" i="2"/>
  <c r="AA734" i="2"/>
  <c r="I734" i="2"/>
  <c r="J734" i="2"/>
  <c r="K734" i="2"/>
  <c r="L734" i="2"/>
  <c r="M734" i="2"/>
  <c r="N734" i="2"/>
  <c r="O734" i="2"/>
  <c r="P734" i="2"/>
  <c r="H734" i="2"/>
  <c r="AE727" i="2"/>
  <c r="I727" i="2"/>
  <c r="AF727" i="2"/>
  <c r="J727" i="2"/>
  <c r="AG727" i="2"/>
  <c r="K727" i="2"/>
  <c r="AH727" i="2"/>
  <c r="L727" i="2"/>
  <c r="AI727" i="2"/>
  <c r="M727" i="2"/>
  <c r="AJ727" i="2"/>
  <c r="N727" i="2"/>
  <c r="X727" i="2"/>
  <c r="O727" i="2"/>
  <c r="Y727" i="2"/>
  <c r="P727" i="2"/>
  <c r="AA727" i="2"/>
  <c r="S727" i="2"/>
  <c r="U727" i="2"/>
  <c r="T727" i="2"/>
  <c r="H727" i="2"/>
  <c r="V727" i="2"/>
  <c r="AK727" i="2"/>
  <c r="W727" i="2"/>
  <c r="AD727" i="2"/>
  <c r="AL727" i="2"/>
  <c r="Z727" i="2"/>
  <c r="X728" i="2"/>
  <c r="P726" i="2"/>
  <c r="U726" i="2"/>
  <c r="AB723" i="2"/>
  <c r="AB729" i="2"/>
  <c r="O726" i="2"/>
  <c r="F740" i="2"/>
  <c r="U728" i="2"/>
  <c r="N726" i="2"/>
  <c r="AL726" i="2"/>
  <c r="AB721" i="2"/>
  <c r="M726" i="2"/>
  <c r="AK726" i="2"/>
  <c r="AM720" i="2"/>
  <c r="N728" i="2"/>
  <c r="S728" i="2"/>
  <c r="L726" i="2"/>
  <c r="AJ726" i="2"/>
  <c r="AB722" i="2"/>
  <c r="Q720" i="2"/>
  <c r="AE726" i="2"/>
  <c r="L728" i="2"/>
  <c r="AL728" i="2"/>
  <c r="K726" i="2"/>
  <c r="AI726" i="2"/>
  <c r="Q723" i="2"/>
  <c r="Y725" i="2"/>
  <c r="AD725" i="2"/>
  <c r="V725" i="2"/>
  <c r="AE725" i="2"/>
  <c r="X725" i="2"/>
  <c r="AF725" i="2"/>
  <c r="J725" i="2"/>
  <c r="AG725" i="2"/>
  <c r="K725" i="2"/>
  <c r="AH725" i="2"/>
  <c r="L725" i="2"/>
  <c r="AI725" i="2"/>
  <c r="M725" i="2"/>
  <c r="AJ725" i="2"/>
  <c r="N725" i="2"/>
  <c r="W725" i="2"/>
  <c r="AK725" i="2"/>
  <c r="O725" i="2"/>
  <c r="AL725" i="2"/>
  <c r="P725" i="2"/>
  <c r="Z725" i="2"/>
  <c r="H725" i="2"/>
  <c r="AA725" i="2"/>
  <c r="I725" i="2"/>
  <c r="S725" i="2"/>
  <c r="T725" i="2"/>
  <c r="U725" i="2"/>
  <c r="K728" i="2"/>
  <c r="AK728" i="2"/>
  <c r="J726" i="2"/>
  <c r="AH726" i="2"/>
  <c r="V728" i="2"/>
  <c r="M728" i="2"/>
  <c r="J728" i="2"/>
  <c r="AJ728" i="2"/>
  <c r="I726" i="2"/>
  <c r="AG726" i="2"/>
  <c r="AM722" i="2"/>
  <c r="T726" i="2"/>
  <c r="AB726" i="2" s="1"/>
  <c r="T728" i="2"/>
  <c r="I728" i="2"/>
  <c r="Q728" i="2" s="1"/>
  <c r="H726" i="2"/>
  <c r="D744" i="2"/>
  <c r="E739" i="2"/>
  <c r="D737" i="2"/>
  <c r="E732" i="2"/>
  <c r="D735" i="2"/>
  <c r="E730" i="2"/>
  <c r="D736" i="2"/>
  <c r="E731" i="2"/>
  <c r="AE731" i="2" s="1"/>
  <c r="D738" i="2"/>
  <c r="E733" i="2"/>
  <c r="AJ733" i="2" s="1"/>
  <c r="AM734" i="2" l="1"/>
  <c r="I733" i="2"/>
  <c r="AH733" i="2"/>
  <c r="K731" i="2"/>
  <c r="AL731" i="2"/>
  <c r="Q725" i="2"/>
  <c r="AB728" i="2"/>
  <c r="H733" i="2"/>
  <c r="AG733" i="2"/>
  <c r="J731" i="2"/>
  <c r="AK731" i="2"/>
  <c r="Q727" i="2"/>
  <c r="F744" i="2"/>
  <c r="AD739" i="2"/>
  <c r="AG739" i="2"/>
  <c r="AH739" i="2"/>
  <c r="AI739" i="2"/>
  <c r="AJ739" i="2"/>
  <c r="AK739" i="2"/>
  <c r="AL739" i="2"/>
  <c r="AE739" i="2"/>
  <c r="AF739" i="2"/>
  <c r="S739" i="2"/>
  <c r="U739" i="2"/>
  <c r="V739" i="2"/>
  <c r="W739" i="2"/>
  <c r="Y739" i="2"/>
  <c r="T739" i="2"/>
  <c r="X739" i="2"/>
  <c r="Z739" i="2"/>
  <c r="AA739" i="2"/>
  <c r="L739" i="2"/>
  <c r="M739" i="2"/>
  <c r="N739" i="2"/>
  <c r="O739" i="2"/>
  <c r="P739" i="2"/>
  <c r="H739" i="2"/>
  <c r="I739" i="2"/>
  <c r="J739" i="2"/>
  <c r="K739" i="2"/>
  <c r="Z733" i="2"/>
  <c r="AF733" i="2"/>
  <c r="I731" i="2"/>
  <c r="AJ731" i="2"/>
  <c r="T733" i="2"/>
  <c r="AE733" i="2"/>
  <c r="H731" i="2"/>
  <c r="AI731" i="2"/>
  <c r="AA733" i="2"/>
  <c r="F743" i="2"/>
  <c r="V731" i="2"/>
  <c r="AH731" i="2"/>
  <c r="AM725" i="2"/>
  <c r="F745" i="2"/>
  <c r="AB727" i="2"/>
  <c r="Y733" i="2"/>
  <c r="S731" i="2"/>
  <c r="AG731" i="2"/>
  <c r="AB734" i="2"/>
  <c r="X733" i="2"/>
  <c r="AA731" i="2"/>
  <c r="F741" i="2"/>
  <c r="X736" i="2"/>
  <c r="P736" i="2"/>
  <c r="Q734" i="2"/>
  <c r="W733" i="2"/>
  <c r="AM728" i="2"/>
  <c r="Z731" i="2"/>
  <c r="V733" i="2"/>
  <c r="Y731" i="2"/>
  <c r="S730" i="2"/>
  <c r="K730" i="2"/>
  <c r="L730" i="2"/>
  <c r="U730" i="2"/>
  <c r="Y730" i="2"/>
  <c r="T730" i="2"/>
  <c r="V730" i="2"/>
  <c r="W730" i="2"/>
  <c r="X730" i="2"/>
  <c r="Z730" i="2"/>
  <c r="AD730" i="2"/>
  <c r="AE730" i="2"/>
  <c r="AA730" i="2"/>
  <c r="AJ730" i="2"/>
  <c r="AL730" i="2"/>
  <c r="AF730" i="2"/>
  <c r="M730" i="2"/>
  <c r="AG730" i="2"/>
  <c r="N730" i="2"/>
  <c r="J730" i="2"/>
  <c r="AH730" i="2"/>
  <c r="O730" i="2"/>
  <c r="AI730" i="2"/>
  <c r="P730" i="2"/>
  <c r="H730" i="2"/>
  <c r="AK730" i="2"/>
  <c r="I730" i="2"/>
  <c r="P733" i="2"/>
  <c r="U733" i="2"/>
  <c r="F747" i="2"/>
  <c r="X731" i="2"/>
  <c r="O733" i="2"/>
  <c r="S733" i="2"/>
  <c r="AB733" i="2" s="1"/>
  <c r="W731" i="2"/>
  <c r="AF732" i="2"/>
  <c r="K732" i="2"/>
  <c r="AG732" i="2"/>
  <c r="L732" i="2"/>
  <c r="AH732" i="2"/>
  <c r="M732" i="2"/>
  <c r="AI732" i="2"/>
  <c r="N732" i="2"/>
  <c r="AJ732" i="2"/>
  <c r="O732" i="2"/>
  <c r="AK732" i="2"/>
  <c r="P732" i="2"/>
  <c r="AL732" i="2"/>
  <c r="H732" i="2"/>
  <c r="AA732" i="2"/>
  <c r="I732" i="2"/>
  <c r="T732" i="2"/>
  <c r="J732" i="2"/>
  <c r="S732" i="2"/>
  <c r="U732" i="2"/>
  <c r="V732" i="2"/>
  <c r="X732" i="2"/>
  <c r="AE732" i="2"/>
  <c r="Y732" i="2"/>
  <c r="Z732" i="2"/>
  <c r="AD732" i="2"/>
  <c r="W732" i="2"/>
  <c r="N733" i="2"/>
  <c r="AD733" i="2"/>
  <c r="AM733" i="2" s="1"/>
  <c r="P731" i="2"/>
  <c r="U731" i="2"/>
  <c r="AM726" i="2"/>
  <c r="M733" i="2"/>
  <c r="AL733" i="2"/>
  <c r="O731" i="2"/>
  <c r="T731" i="2"/>
  <c r="Q726" i="2"/>
  <c r="L733" i="2"/>
  <c r="AK733" i="2"/>
  <c r="N731" i="2"/>
  <c r="AF731" i="2"/>
  <c r="AM731" i="2" s="1"/>
  <c r="AB725" i="2"/>
  <c r="AM727" i="2"/>
  <c r="K733" i="2"/>
  <c r="M731" i="2"/>
  <c r="D741" i="2"/>
  <c r="E736" i="2"/>
  <c r="Z736" i="2" s="1"/>
  <c r="D740" i="2"/>
  <c r="E735" i="2"/>
  <c r="D742" i="2"/>
  <c r="E737" i="2"/>
  <c r="D743" i="2"/>
  <c r="E738" i="2"/>
  <c r="AA738" i="2" s="1"/>
  <c r="D749" i="2"/>
  <c r="E744" i="2"/>
  <c r="Q730" i="2" l="1"/>
  <c r="O736" i="2"/>
  <c r="W736" i="2"/>
  <c r="AB731" i="2"/>
  <c r="Y738" i="2"/>
  <c r="Q731" i="2"/>
  <c r="N736" i="2"/>
  <c r="AI736" i="2"/>
  <c r="X738" i="2"/>
  <c r="AM739" i="2"/>
  <c r="AM732" i="2"/>
  <c r="M736" i="2"/>
  <c r="AH736" i="2"/>
  <c r="P738" i="2"/>
  <c r="V738" i="2"/>
  <c r="F749" i="2"/>
  <c r="AD744" i="2"/>
  <c r="AE744" i="2"/>
  <c r="AF744" i="2"/>
  <c r="AG744" i="2"/>
  <c r="AJ744" i="2"/>
  <c r="AK744" i="2"/>
  <c r="AL744" i="2"/>
  <c r="AH744" i="2"/>
  <c r="AI744" i="2"/>
  <c r="S744" i="2"/>
  <c r="T744" i="2"/>
  <c r="U744" i="2"/>
  <c r="V744" i="2"/>
  <c r="X744" i="2"/>
  <c r="Y744" i="2"/>
  <c r="Z744" i="2"/>
  <c r="W744" i="2"/>
  <c r="AA744" i="2"/>
  <c r="O744" i="2"/>
  <c r="P744" i="2"/>
  <c r="H744" i="2"/>
  <c r="I744" i="2"/>
  <c r="J744" i="2"/>
  <c r="K744" i="2"/>
  <c r="L744" i="2"/>
  <c r="M744" i="2"/>
  <c r="N744" i="2"/>
  <c r="L736" i="2"/>
  <c r="AG736" i="2"/>
  <c r="O738" i="2"/>
  <c r="U738" i="2"/>
  <c r="Z738" i="2"/>
  <c r="K736" i="2"/>
  <c r="AF736" i="2"/>
  <c r="N738" i="2"/>
  <c r="AG738" i="2"/>
  <c r="J736" i="2"/>
  <c r="AE736" i="2"/>
  <c r="M738" i="2"/>
  <c r="AF738" i="2"/>
  <c r="I736" i="2"/>
  <c r="AD736" i="2"/>
  <c r="L738" i="2"/>
  <c r="AE738" i="2"/>
  <c r="H736" i="2"/>
  <c r="Q736" i="2" s="1"/>
  <c r="AL736" i="2"/>
  <c r="K738" i="2"/>
  <c r="AD738" i="2"/>
  <c r="AM738" i="2" s="1"/>
  <c r="Q733" i="2"/>
  <c r="AB730" i="2"/>
  <c r="Y736" i="2"/>
  <c r="AK736" i="2"/>
  <c r="J738" i="2"/>
  <c r="AL738" i="2"/>
  <c r="AB739" i="2"/>
  <c r="AB732" i="2"/>
  <c r="V736" i="2"/>
  <c r="AJ736" i="2"/>
  <c r="I738" i="2"/>
  <c r="AK738" i="2"/>
  <c r="U736" i="2"/>
  <c r="F746" i="2"/>
  <c r="AF741" i="2"/>
  <c r="Y741" i="2"/>
  <c r="H738" i="2"/>
  <c r="Q738" i="2" s="1"/>
  <c r="AJ738" i="2"/>
  <c r="Q739" i="2"/>
  <c r="T737" i="2"/>
  <c r="M737" i="2"/>
  <c r="U737" i="2"/>
  <c r="S737" i="2"/>
  <c r="AB737" i="2" s="1"/>
  <c r="W737" i="2"/>
  <c r="X737" i="2"/>
  <c r="Y737" i="2"/>
  <c r="AA737" i="2"/>
  <c r="AD737" i="2"/>
  <c r="V737" i="2"/>
  <c r="AE737" i="2"/>
  <c r="Z737" i="2"/>
  <c r="AF737" i="2"/>
  <c r="N737" i="2"/>
  <c r="AG737" i="2"/>
  <c r="O737" i="2"/>
  <c r="AI737" i="2"/>
  <c r="P737" i="2"/>
  <c r="AJ737" i="2"/>
  <c r="H737" i="2"/>
  <c r="Q737" i="2" s="1"/>
  <c r="AK737" i="2"/>
  <c r="I737" i="2"/>
  <c r="L737" i="2"/>
  <c r="AL737" i="2"/>
  <c r="J737" i="2"/>
  <c r="AH737" i="2"/>
  <c r="K737" i="2"/>
  <c r="F752" i="2"/>
  <c r="S736" i="2"/>
  <c r="S738" i="2"/>
  <c r="AI738" i="2"/>
  <c r="AJ735" i="2"/>
  <c r="K735" i="2"/>
  <c r="AK735" i="2"/>
  <c r="L735" i="2"/>
  <c r="AL735" i="2"/>
  <c r="M735" i="2"/>
  <c r="AI735" i="2"/>
  <c r="S735" i="2"/>
  <c r="N735" i="2"/>
  <c r="T735" i="2"/>
  <c r="O735" i="2"/>
  <c r="U735" i="2"/>
  <c r="V735" i="2"/>
  <c r="W735" i="2"/>
  <c r="Y735" i="2"/>
  <c r="Z735" i="2"/>
  <c r="J735" i="2"/>
  <c r="AD735" i="2"/>
  <c r="AA735" i="2"/>
  <c r="AE735" i="2"/>
  <c r="X735" i="2"/>
  <c r="AF735" i="2"/>
  <c r="P735" i="2"/>
  <c r="AG735" i="2"/>
  <c r="H735" i="2"/>
  <c r="AH735" i="2"/>
  <c r="I735" i="2"/>
  <c r="T736" i="2"/>
  <c r="W738" i="2"/>
  <c r="AH738" i="2"/>
  <c r="AA736" i="2"/>
  <c r="T738" i="2"/>
  <c r="F748" i="2"/>
  <c r="Q732" i="2"/>
  <c r="AM730" i="2"/>
  <c r="F750" i="2"/>
  <c r="D747" i="2"/>
  <c r="E742" i="2"/>
  <c r="D745" i="2"/>
  <c r="E740" i="2"/>
  <c r="D754" i="2"/>
  <c r="E749" i="2"/>
  <c r="D748" i="2"/>
  <c r="E743" i="2"/>
  <c r="X743" i="2" s="1"/>
  <c r="D746" i="2"/>
  <c r="E741" i="2"/>
  <c r="AG741" i="2" s="1"/>
  <c r="M743" i="2" l="1"/>
  <c r="AI743" i="2"/>
  <c r="Q735" i="2"/>
  <c r="X741" i="2"/>
  <c r="AE741" i="2"/>
  <c r="L743" i="2"/>
  <c r="AH743" i="2"/>
  <c r="AB735" i="2"/>
  <c r="V741" i="2"/>
  <c r="F751" i="2"/>
  <c r="F754" i="2"/>
  <c r="AE749" i="2"/>
  <c r="AF749" i="2"/>
  <c r="AG749" i="2"/>
  <c r="AH749" i="2"/>
  <c r="AI749" i="2"/>
  <c r="AJ749" i="2"/>
  <c r="AD749" i="2"/>
  <c r="AK749" i="2"/>
  <c r="AL749" i="2"/>
  <c r="S749" i="2"/>
  <c r="AB749" i="2" s="1"/>
  <c r="U749" i="2"/>
  <c r="V749" i="2"/>
  <c r="W749" i="2"/>
  <c r="X749" i="2"/>
  <c r="Y749" i="2"/>
  <c r="AA749" i="2"/>
  <c r="Z749" i="2"/>
  <c r="T749" i="2"/>
  <c r="H749" i="2"/>
  <c r="I749" i="2"/>
  <c r="J749" i="2"/>
  <c r="K749" i="2"/>
  <c r="L749" i="2"/>
  <c r="M749" i="2"/>
  <c r="N749" i="2"/>
  <c r="O749" i="2"/>
  <c r="P749" i="2"/>
  <c r="K743" i="2"/>
  <c r="AG743" i="2"/>
  <c r="W741" i="2"/>
  <c r="J743" i="2"/>
  <c r="AF743" i="2"/>
  <c r="U741" i="2"/>
  <c r="I743" i="2"/>
  <c r="AE743" i="2"/>
  <c r="T741" i="2"/>
  <c r="AD743" i="2"/>
  <c r="S741" i="2"/>
  <c r="AM736" i="2"/>
  <c r="AB744" i="2"/>
  <c r="H743" i="2"/>
  <c r="V743" i="2"/>
  <c r="AL743" i="2"/>
  <c r="I741" i="2"/>
  <c r="AA741" i="2"/>
  <c r="AJ743" i="2"/>
  <c r="F757" i="2"/>
  <c r="H741" i="2"/>
  <c r="Z741" i="2"/>
  <c r="T743" i="2"/>
  <c r="F753" i="2"/>
  <c r="U748" i="2"/>
  <c r="P741" i="2"/>
  <c r="AL741" i="2"/>
  <c r="N743" i="2"/>
  <c r="AM735" i="2"/>
  <c r="Z743" i="2"/>
  <c r="O741" i="2"/>
  <c r="AK741" i="2"/>
  <c r="W743" i="2"/>
  <c r="AB738" i="2"/>
  <c r="AM737" i="2"/>
  <c r="N741" i="2"/>
  <c r="AD741" i="2"/>
  <c r="Q744" i="2"/>
  <c r="AK743" i="2"/>
  <c r="S743" i="2"/>
  <c r="AB736" i="2"/>
  <c r="M741" i="2"/>
  <c r="AJ741" i="2"/>
  <c r="F755" i="2"/>
  <c r="U743" i="2"/>
  <c r="AA743" i="2"/>
  <c r="L741" i="2"/>
  <c r="AI741" i="2"/>
  <c r="Z740" i="2"/>
  <c r="AF740" i="2"/>
  <c r="U740" i="2"/>
  <c r="AG740" i="2"/>
  <c r="AA740" i="2"/>
  <c r="AH740" i="2"/>
  <c r="H740" i="2"/>
  <c r="AI740" i="2"/>
  <c r="I740" i="2"/>
  <c r="AJ740" i="2"/>
  <c r="J740" i="2"/>
  <c r="AK740" i="2"/>
  <c r="K740" i="2"/>
  <c r="AE740" i="2"/>
  <c r="L740" i="2"/>
  <c r="AL740" i="2"/>
  <c r="M740" i="2"/>
  <c r="AD740" i="2"/>
  <c r="N740" i="2"/>
  <c r="S740" i="2"/>
  <c r="O740" i="2"/>
  <c r="T740" i="2"/>
  <c r="P740" i="2"/>
  <c r="V740" i="2"/>
  <c r="W740" i="2"/>
  <c r="X740" i="2"/>
  <c r="Y740" i="2"/>
  <c r="P743" i="2"/>
  <c r="Y743" i="2"/>
  <c r="K741" i="2"/>
  <c r="AH741" i="2"/>
  <c r="W742" i="2"/>
  <c r="X742" i="2"/>
  <c r="Z742" i="2"/>
  <c r="AA742" i="2"/>
  <c r="V742" i="2"/>
  <c r="AD742" i="2"/>
  <c r="S742" i="2"/>
  <c r="AE742" i="2"/>
  <c r="Y742" i="2"/>
  <c r="AF742" i="2"/>
  <c r="H742" i="2"/>
  <c r="AG742" i="2"/>
  <c r="I742" i="2"/>
  <c r="AH742" i="2"/>
  <c r="J742" i="2"/>
  <c r="AI742" i="2"/>
  <c r="K742" i="2"/>
  <c r="AL742" i="2"/>
  <c r="L742" i="2"/>
  <c r="AJ742" i="2"/>
  <c r="M742" i="2"/>
  <c r="AK742" i="2"/>
  <c r="N742" i="2"/>
  <c r="T742" i="2"/>
  <c r="O742" i="2"/>
  <c r="U742" i="2"/>
  <c r="P742" i="2"/>
  <c r="O743" i="2"/>
  <c r="J741" i="2"/>
  <c r="AM744" i="2"/>
  <c r="D751" i="2"/>
  <c r="E746" i="2"/>
  <c r="AL746" i="2" s="1"/>
  <c r="D753" i="2"/>
  <c r="E748" i="2"/>
  <c r="V748" i="2" s="1"/>
  <c r="D759" i="2"/>
  <c r="E754" i="2"/>
  <c r="D750" i="2"/>
  <c r="E745" i="2"/>
  <c r="D752" i="2"/>
  <c r="E747" i="2"/>
  <c r="J748" i="2" l="1"/>
  <c r="T748" i="2"/>
  <c r="Q743" i="2"/>
  <c r="O746" i="2"/>
  <c r="AJ746" i="2"/>
  <c r="AB743" i="2"/>
  <c r="I748" i="2"/>
  <c r="AA748" i="2"/>
  <c r="N746" i="2"/>
  <c r="AI746" i="2"/>
  <c r="P746" i="2"/>
  <c r="H748" i="2"/>
  <c r="AL748" i="2"/>
  <c r="AM749" i="2"/>
  <c r="M746" i="2"/>
  <c r="AH746" i="2"/>
  <c r="P748" i="2"/>
  <c r="AK748" i="2"/>
  <c r="AB741" i="2"/>
  <c r="AA746" i="2"/>
  <c r="AE746" i="2"/>
  <c r="Q742" i="2"/>
  <c r="AM741" i="2"/>
  <c r="O748" i="2"/>
  <c r="AE748" i="2"/>
  <c r="AM743" i="2"/>
  <c r="Y746" i="2"/>
  <c r="AD746" i="2"/>
  <c r="N748" i="2"/>
  <c r="AD748" i="2"/>
  <c r="U746" i="2"/>
  <c r="F756" i="2"/>
  <c r="Z751" i="2"/>
  <c r="M748" i="2"/>
  <c r="AJ748" i="2"/>
  <c r="Q749" i="2"/>
  <c r="Z746" i="2"/>
  <c r="L748" i="2"/>
  <c r="AI748" i="2"/>
  <c r="X746" i="2"/>
  <c r="AB742" i="2"/>
  <c r="K748" i="2"/>
  <c r="AH748" i="2"/>
  <c r="W746" i="2"/>
  <c r="Q740" i="2"/>
  <c r="AM742" i="2"/>
  <c r="Z748" i="2"/>
  <c r="AG748" i="2"/>
  <c r="F759" i="2"/>
  <c r="AH754" i="2"/>
  <c r="AI754" i="2"/>
  <c r="AJ754" i="2"/>
  <c r="AK754" i="2"/>
  <c r="AL754" i="2"/>
  <c r="AD754" i="2"/>
  <c r="AE754" i="2"/>
  <c r="AF754" i="2"/>
  <c r="AG754" i="2"/>
  <c r="U754" i="2"/>
  <c r="V754" i="2"/>
  <c r="X754" i="2"/>
  <c r="Y754" i="2"/>
  <c r="Z754" i="2"/>
  <c r="AA754" i="2"/>
  <c r="S754" i="2"/>
  <c r="T754" i="2"/>
  <c r="W754" i="2"/>
  <c r="H754" i="2"/>
  <c r="I754" i="2"/>
  <c r="J754" i="2"/>
  <c r="K754" i="2"/>
  <c r="L754" i="2"/>
  <c r="M754" i="2"/>
  <c r="N754" i="2"/>
  <c r="O754" i="2"/>
  <c r="P754" i="2"/>
  <c r="V746" i="2"/>
  <c r="AK746" i="2"/>
  <c r="AB740" i="2"/>
  <c r="Y748" i="2"/>
  <c r="AF748" i="2"/>
  <c r="F762" i="2"/>
  <c r="L746" i="2"/>
  <c r="T746" i="2"/>
  <c r="W748" i="2"/>
  <c r="F758" i="2"/>
  <c r="P753" i="2"/>
  <c r="K746" i="2"/>
  <c r="S746" i="2"/>
  <c r="AB746" i="2" s="1"/>
  <c r="AD747" i="2"/>
  <c r="N747" i="2"/>
  <c r="T747" i="2"/>
  <c r="O747" i="2"/>
  <c r="M747" i="2"/>
  <c r="U747" i="2"/>
  <c r="P747" i="2"/>
  <c r="W747" i="2"/>
  <c r="X747" i="2"/>
  <c r="Y747" i="2"/>
  <c r="Z747" i="2"/>
  <c r="AA747" i="2"/>
  <c r="AG747" i="2"/>
  <c r="S747" i="2"/>
  <c r="AH747" i="2"/>
  <c r="V747" i="2"/>
  <c r="AF747" i="2"/>
  <c r="AI747" i="2"/>
  <c r="H747" i="2"/>
  <c r="AJ747" i="2"/>
  <c r="I747" i="2"/>
  <c r="AK747" i="2"/>
  <c r="J747" i="2"/>
  <c r="AL747" i="2"/>
  <c r="K747" i="2"/>
  <c r="AE747" i="2"/>
  <c r="L747" i="2"/>
  <c r="AM740" i="2"/>
  <c r="S748" i="2"/>
  <c r="J746" i="2"/>
  <c r="AG746" i="2"/>
  <c r="F760" i="2"/>
  <c r="X748" i="2"/>
  <c r="I746" i="2"/>
  <c r="AF746" i="2"/>
  <c r="Y745" i="2"/>
  <c r="Z745" i="2"/>
  <c r="S745" i="2"/>
  <c r="AA745" i="2"/>
  <c r="AK745" i="2"/>
  <c r="T745" i="2"/>
  <c r="P745" i="2"/>
  <c r="AI745" i="2"/>
  <c r="U745" i="2"/>
  <c r="AJ745" i="2"/>
  <c r="X745" i="2"/>
  <c r="H745" i="2"/>
  <c r="AL745" i="2"/>
  <c r="I745" i="2"/>
  <c r="AD745" i="2"/>
  <c r="J745" i="2"/>
  <c r="L745" i="2"/>
  <c r="AH745" i="2"/>
  <c r="V745" i="2"/>
  <c r="O745" i="2"/>
  <c r="W745" i="2"/>
  <c r="AE745" i="2"/>
  <c r="K745" i="2"/>
  <c r="N745" i="2"/>
  <c r="AF745" i="2"/>
  <c r="AG745" i="2"/>
  <c r="M745" i="2"/>
  <c r="Q741" i="2"/>
  <c r="H746" i="2"/>
  <c r="Q746" i="2" s="1"/>
  <c r="D755" i="2"/>
  <c r="E750" i="2"/>
  <c r="D764" i="2"/>
  <c r="E759" i="2"/>
  <c r="D757" i="2"/>
  <c r="E752" i="2"/>
  <c r="D758" i="2"/>
  <c r="E753" i="2"/>
  <c r="AK753" i="2" s="1"/>
  <c r="D756" i="2"/>
  <c r="E751" i="2"/>
  <c r="AD751" i="2" s="1"/>
  <c r="O753" i="2" l="1"/>
  <c r="AI753" i="2"/>
  <c r="Y751" i="2"/>
  <c r="N753" i="2"/>
  <c r="AF753" i="2"/>
  <c r="Q754" i="2"/>
  <c r="W751" i="2"/>
  <c r="AM748" i="2"/>
  <c r="Z753" i="2"/>
  <c r="AE753" i="2"/>
  <c r="V751" i="2"/>
  <c r="V753" i="2"/>
  <c r="AD753" i="2"/>
  <c r="F767" i="2"/>
  <c r="U751" i="2"/>
  <c r="AM746" i="2"/>
  <c r="Q748" i="2"/>
  <c r="AJ753" i="2"/>
  <c r="F761" i="2"/>
  <c r="Q747" i="2"/>
  <c r="AA753" i="2"/>
  <c r="F763" i="2"/>
  <c r="AF758" i="2"/>
  <c r="H758" i="2"/>
  <c r="AB754" i="2"/>
  <c r="F764" i="2"/>
  <c r="AK759" i="2"/>
  <c r="AL759" i="2"/>
  <c r="AD759" i="2"/>
  <c r="AE759" i="2"/>
  <c r="AF759" i="2"/>
  <c r="AG759" i="2"/>
  <c r="AH759" i="2"/>
  <c r="AI759" i="2"/>
  <c r="AJ759" i="2"/>
  <c r="X759" i="2"/>
  <c r="Y759" i="2"/>
  <c r="AA759" i="2"/>
  <c r="S759" i="2"/>
  <c r="U759" i="2"/>
  <c r="T759" i="2"/>
  <c r="V759" i="2"/>
  <c r="W759" i="2"/>
  <c r="Z759" i="2"/>
  <c r="H759" i="2"/>
  <c r="I759" i="2"/>
  <c r="J759" i="2"/>
  <c r="K759" i="2"/>
  <c r="L759" i="2"/>
  <c r="M759" i="2"/>
  <c r="N759" i="2"/>
  <c r="O759" i="2"/>
  <c r="P759" i="2"/>
  <c r="O751" i="2"/>
  <c r="T751" i="2"/>
  <c r="Y753" i="2"/>
  <c r="N751" i="2"/>
  <c r="S751" i="2"/>
  <c r="Z752" i="2"/>
  <c r="AA752" i="2"/>
  <c r="T752" i="2"/>
  <c r="S752" i="2"/>
  <c r="U752" i="2"/>
  <c r="AJ752" i="2"/>
  <c r="V752" i="2"/>
  <c r="AK752" i="2"/>
  <c r="Y752" i="2"/>
  <c r="AL752" i="2"/>
  <c r="H752" i="2"/>
  <c r="P752" i="2"/>
  <c r="AD752" i="2"/>
  <c r="I752" i="2"/>
  <c r="AE752" i="2"/>
  <c r="J752" i="2"/>
  <c r="AF752" i="2"/>
  <c r="K752" i="2"/>
  <c r="X752" i="2"/>
  <c r="AI752" i="2"/>
  <c r="L752" i="2"/>
  <c r="AG752" i="2"/>
  <c r="M752" i="2"/>
  <c r="AH752" i="2"/>
  <c r="N752" i="2"/>
  <c r="W752" i="2"/>
  <c r="O752" i="2"/>
  <c r="AB745" i="2"/>
  <c r="AM747" i="2"/>
  <c r="X753" i="2"/>
  <c r="M751" i="2"/>
  <c r="AJ751" i="2"/>
  <c r="W753" i="2"/>
  <c r="L751" i="2"/>
  <c r="AI751" i="2"/>
  <c r="U753" i="2"/>
  <c r="K751" i="2"/>
  <c r="AL751" i="2"/>
  <c r="F765" i="2"/>
  <c r="AB747" i="2"/>
  <c r="M753" i="2"/>
  <c r="T753" i="2"/>
  <c r="J751" i="2"/>
  <c r="AK751" i="2"/>
  <c r="U750" i="2"/>
  <c r="W750" i="2"/>
  <c r="AL750" i="2"/>
  <c r="X750" i="2"/>
  <c r="AD750" i="2"/>
  <c r="AA750" i="2"/>
  <c r="AE750" i="2"/>
  <c r="I750" i="2"/>
  <c r="AF750" i="2"/>
  <c r="J750" i="2"/>
  <c r="AG750" i="2"/>
  <c r="K750" i="2"/>
  <c r="V750" i="2"/>
  <c r="AH750" i="2"/>
  <c r="L750" i="2"/>
  <c r="AI750" i="2"/>
  <c r="M750" i="2"/>
  <c r="AJ750" i="2"/>
  <c r="N750" i="2"/>
  <c r="AK750" i="2"/>
  <c r="O750" i="2"/>
  <c r="Y750" i="2"/>
  <c r="P750" i="2"/>
  <c r="Z750" i="2"/>
  <c r="H750" i="2"/>
  <c r="S750" i="2"/>
  <c r="T750" i="2"/>
  <c r="AB748" i="2"/>
  <c r="L753" i="2"/>
  <c r="S753" i="2"/>
  <c r="AB753" i="2" s="1"/>
  <c r="I751" i="2"/>
  <c r="AH751" i="2"/>
  <c r="K753" i="2"/>
  <c r="AH753" i="2"/>
  <c r="H751" i="2"/>
  <c r="AG751" i="2"/>
  <c r="J753" i="2"/>
  <c r="AG753" i="2"/>
  <c r="P751" i="2"/>
  <c r="AF751" i="2"/>
  <c r="Q745" i="2"/>
  <c r="I753" i="2"/>
  <c r="AL753" i="2"/>
  <c r="X751" i="2"/>
  <c r="AE751" i="2"/>
  <c r="AM751" i="2" s="1"/>
  <c r="AM745" i="2"/>
  <c r="H753" i="2"/>
  <c r="Q753" i="2" s="1"/>
  <c r="AM754" i="2"/>
  <c r="AA751" i="2"/>
  <c r="D763" i="2"/>
  <c r="E758" i="2"/>
  <c r="AG758" i="2" s="1"/>
  <c r="D762" i="2"/>
  <c r="E757" i="2"/>
  <c r="D761" i="2"/>
  <c r="E756" i="2"/>
  <c r="AG756" i="2" s="1"/>
  <c r="D769" i="2"/>
  <c r="E764" i="2"/>
  <c r="D760" i="2"/>
  <c r="E755" i="2"/>
  <c r="Y758" i="2" l="1"/>
  <c r="AE758" i="2"/>
  <c r="Z756" i="2"/>
  <c r="F766" i="2"/>
  <c r="Y761" i="2"/>
  <c r="F772" i="2"/>
  <c r="U756" i="2"/>
  <c r="AB752" i="2"/>
  <c r="S758" i="2"/>
  <c r="AD758" i="2"/>
  <c r="Y756" i="2"/>
  <c r="AM753" i="2"/>
  <c r="Q759" i="2"/>
  <c r="AM759" i="2"/>
  <c r="AA758" i="2"/>
  <c r="F768" i="2"/>
  <c r="X756" i="2"/>
  <c r="Z758" i="2"/>
  <c r="W756" i="2"/>
  <c r="AL755" i="2"/>
  <c r="I755" i="2"/>
  <c r="S755" i="2"/>
  <c r="J755" i="2"/>
  <c r="U755" i="2"/>
  <c r="K755" i="2"/>
  <c r="Z755" i="2"/>
  <c r="V755" i="2"/>
  <c r="H755" i="2"/>
  <c r="W755" i="2"/>
  <c r="Y755" i="2"/>
  <c r="X755" i="2"/>
  <c r="AD755" i="2"/>
  <c r="AM755" i="2" s="1"/>
  <c r="AA755" i="2"/>
  <c r="AG755" i="2"/>
  <c r="T755" i="2"/>
  <c r="AH755" i="2"/>
  <c r="AF755" i="2"/>
  <c r="L755" i="2"/>
  <c r="AI755" i="2"/>
  <c r="M755" i="2"/>
  <c r="AJ755" i="2"/>
  <c r="N755" i="2"/>
  <c r="AK755" i="2"/>
  <c r="O755" i="2"/>
  <c r="AE755" i="2"/>
  <c r="P755" i="2"/>
  <c r="AB750" i="2"/>
  <c r="X758" i="2"/>
  <c r="V756" i="2"/>
  <c r="Q750" i="2"/>
  <c r="AB751" i="2"/>
  <c r="F769" i="2"/>
  <c r="AF764" i="2"/>
  <c r="AG764" i="2"/>
  <c r="AH764" i="2"/>
  <c r="AI764" i="2"/>
  <c r="AD764" i="2"/>
  <c r="AE764" i="2"/>
  <c r="AJ764" i="2"/>
  <c r="AK764" i="2"/>
  <c r="AL764" i="2"/>
  <c r="AA764" i="2"/>
  <c r="T764" i="2"/>
  <c r="U764" i="2"/>
  <c r="V764" i="2"/>
  <c r="X764" i="2"/>
  <c r="S764" i="2"/>
  <c r="W764" i="2"/>
  <c r="Y764" i="2"/>
  <c r="Z764" i="2"/>
  <c r="K764" i="2"/>
  <c r="L764" i="2"/>
  <c r="M764" i="2"/>
  <c r="N764" i="2"/>
  <c r="O764" i="2"/>
  <c r="P764" i="2"/>
  <c r="H764" i="2"/>
  <c r="I764" i="2"/>
  <c r="J764" i="2"/>
  <c r="W758" i="2"/>
  <c r="P756" i="2"/>
  <c r="T756" i="2"/>
  <c r="V758" i="2"/>
  <c r="O756" i="2"/>
  <c r="S756" i="2"/>
  <c r="P758" i="2"/>
  <c r="U758" i="2"/>
  <c r="N756" i="2"/>
  <c r="AL756" i="2"/>
  <c r="AM752" i="2"/>
  <c r="AB759" i="2"/>
  <c r="O758" i="2"/>
  <c r="T758" i="2"/>
  <c r="M756" i="2"/>
  <c r="AE756" i="2"/>
  <c r="AM750" i="2"/>
  <c r="N758" i="2"/>
  <c r="AK758" i="2"/>
  <c r="L756" i="2"/>
  <c r="AD756" i="2"/>
  <c r="Q752" i="2"/>
  <c r="M758" i="2"/>
  <c r="AJ758" i="2"/>
  <c r="K756" i="2"/>
  <c r="AK756" i="2"/>
  <c r="AF756" i="2"/>
  <c r="L758" i="2"/>
  <c r="AL758" i="2"/>
  <c r="J756" i="2"/>
  <c r="AJ756" i="2"/>
  <c r="K758" i="2"/>
  <c r="AI758" i="2"/>
  <c r="I756" i="2"/>
  <c r="AI756" i="2"/>
  <c r="J758" i="2"/>
  <c r="AH758" i="2"/>
  <c r="H756" i="2"/>
  <c r="Q756" i="2" s="1"/>
  <c r="AH756" i="2"/>
  <c r="AI757" i="2"/>
  <c r="L757" i="2"/>
  <c r="AD757" i="2"/>
  <c r="M757" i="2"/>
  <c r="AJ757" i="2"/>
  <c r="N757" i="2"/>
  <c r="AK757" i="2"/>
  <c r="O757" i="2"/>
  <c r="AL757" i="2"/>
  <c r="P757" i="2"/>
  <c r="Z757" i="2"/>
  <c r="H757" i="2"/>
  <c r="AA757" i="2"/>
  <c r="I757" i="2"/>
  <c r="S757" i="2"/>
  <c r="T757" i="2"/>
  <c r="U757" i="2"/>
  <c r="W757" i="2"/>
  <c r="V757" i="2"/>
  <c r="AE757" i="2"/>
  <c r="X757" i="2"/>
  <c r="AH757" i="2"/>
  <c r="AF757" i="2"/>
  <c r="Y757" i="2"/>
  <c r="AG757" i="2"/>
  <c r="J757" i="2"/>
  <c r="K757" i="2"/>
  <c r="Q751" i="2"/>
  <c r="F770" i="2"/>
  <c r="I758" i="2"/>
  <c r="Q758" i="2" s="1"/>
  <c r="AA756" i="2"/>
  <c r="D765" i="2"/>
  <c r="E760" i="2"/>
  <c r="D774" i="2"/>
  <c r="E769" i="2"/>
  <c r="D766" i="2"/>
  <c r="E761" i="2"/>
  <c r="Z761" i="2" s="1"/>
  <c r="D767" i="2"/>
  <c r="E762" i="2"/>
  <c r="D768" i="2"/>
  <c r="E763" i="2"/>
  <c r="W763" i="2" s="1"/>
  <c r="O763" i="2" l="1"/>
  <c r="T763" i="2"/>
  <c r="AM758" i="2"/>
  <c r="P761" i="2"/>
  <c r="W761" i="2"/>
  <c r="N763" i="2"/>
  <c r="AF763" i="2"/>
  <c r="AB758" i="2"/>
  <c r="O761" i="2"/>
  <c r="V761" i="2"/>
  <c r="U763" i="2"/>
  <c r="Q764" i="2"/>
  <c r="M763" i="2"/>
  <c r="AE763" i="2"/>
  <c r="N761" i="2"/>
  <c r="AH761" i="2"/>
  <c r="F777" i="2"/>
  <c r="Q755" i="2"/>
  <c r="L763" i="2"/>
  <c r="AD763" i="2"/>
  <c r="AM763" i="2" s="1"/>
  <c r="M761" i="2"/>
  <c r="AG761" i="2"/>
  <c r="K763" i="2"/>
  <c r="AK763" i="2"/>
  <c r="L761" i="2"/>
  <c r="AF761" i="2"/>
  <c r="AM757" i="2"/>
  <c r="J763" i="2"/>
  <c r="AL763" i="2"/>
  <c r="K761" i="2"/>
  <c r="AE761" i="2"/>
  <c r="AE762" i="2"/>
  <c r="AA762" i="2"/>
  <c r="AH762" i="2"/>
  <c r="M762" i="2"/>
  <c r="AI762" i="2"/>
  <c r="N762" i="2"/>
  <c r="AJ762" i="2"/>
  <c r="O762" i="2"/>
  <c r="AK762" i="2"/>
  <c r="P762" i="2"/>
  <c r="AF762" i="2"/>
  <c r="H762" i="2"/>
  <c r="AG762" i="2"/>
  <c r="I762" i="2"/>
  <c r="AL762" i="2"/>
  <c r="J762" i="2"/>
  <c r="S762" i="2"/>
  <c r="K762" i="2"/>
  <c r="T762" i="2"/>
  <c r="L762" i="2"/>
  <c r="Y762" i="2"/>
  <c r="V762" i="2"/>
  <c r="W762" i="2"/>
  <c r="AD762" i="2"/>
  <c r="X762" i="2"/>
  <c r="Z762" i="2"/>
  <c r="U762" i="2"/>
  <c r="AM764" i="2"/>
  <c r="I763" i="2"/>
  <c r="AJ763" i="2"/>
  <c r="J761" i="2"/>
  <c r="AD761" i="2"/>
  <c r="H763" i="2"/>
  <c r="AI763" i="2"/>
  <c r="I761" i="2"/>
  <c r="AL761" i="2"/>
  <c r="V763" i="2"/>
  <c r="AH763" i="2"/>
  <c r="H761" i="2"/>
  <c r="AK761" i="2"/>
  <c r="AB757" i="2"/>
  <c r="AB756" i="2"/>
  <c r="AB755" i="2"/>
  <c r="S763" i="2"/>
  <c r="AG763" i="2"/>
  <c r="X761" i="2"/>
  <c r="AJ761" i="2"/>
  <c r="AM756" i="2"/>
  <c r="AA763" i="2"/>
  <c r="F773" i="2"/>
  <c r="AL768" i="2"/>
  <c r="H768" i="2"/>
  <c r="U761" i="2"/>
  <c r="AI761" i="2"/>
  <c r="P763" i="2"/>
  <c r="F775" i="2"/>
  <c r="F774" i="2"/>
  <c r="AF769" i="2"/>
  <c r="AI769" i="2"/>
  <c r="AJ769" i="2"/>
  <c r="AK769" i="2"/>
  <c r="AD769" i="2"/>
  <c r="AE769" i="2"/>
  <c r="AG769" i="2"/>
  <c r="AH769" i="2"/>
  <c r="AL769" i="2"/>
  <c r="S769" i="2"/>
  <c r="T769" i="2"/>
  <c r="U769" i="2"/>
  <c r="W769" i="2"/>
  <c r="X769" i="2"/>
  <c r="Y769" i="2"/>
  <c r="AA769" i="2"/>
  <c r="V769" i="2"/>
  <c r="Z769" i="2"/>
  <c r="N769" i="2"/>
  <c r="O769" i="2"/>
  <c r="P769" i="2"/>
  <c r="H769" i="2"/>
  <c r="I769" i="2"/>
  <c r="J769" i="2"/>
  <c r="K769" i="2"/>
  <c r="L769" i="2"/>
  <c r="M769" i="2"/>
  <c r="Z763" i="2"/>
  <c r="T761" i="2"/>
  <c r="F771" i="2"/>
  <c r="AE766" i="2"/>
  <c r="Y766" i="2"/>
  <c r="I766" i="2"/>
  <c r="J766" i="2"/>
  <c r="L766" i="2"/>
  <c r="P766" i="2"/>
  <c r="H766" i="2"/>
  <c r="Q757" i="2"/>
  <c r="AB764" i="2"/>
  <c r="Y763" i="2"/>
  <c r="S761" i="2"/>
  <c r="Z760" i="2"/>
  <c r="AD760" i="2"/>
  <c r="AA760" i="2"/>
  <c r="Y760" i="2"/>
  <c r="AE760" i="2"/>
  <c r="W760" i="2"/>
  <c r="AF760" i="2"/>
  <c r="O760" i="2"/>
  <c r="AG760" i="2"/>
  <c r="P760" i="2"/>
  <c r="AJ760" i="2"/>
  <c r="H760" i="2"/>
  <c r="Q760" i="2" s="1"/>
  <c r="AK760" i="2"/>
  <c r="I760" i="2"/>
  <c r="AL760" i="2"/>
  <c r="J760" i="2"/>
  <c r="AH760" i="2"/>
  <c r="K760" i="2"/>
  <c r="AI760" i="2"/>
  <c r="L760" i="2"/>
  <c r="S760" i="2"/>
  <c r="M760" i="2"/>
  <c r="T760" i="2"/>
  <c r="N760" i="2"/>
  <c r="U760" i="2"/>
  <c r="V760" i="2"/>
  <c r="X760" i="2"/>
  <c r="X763" i="2"/>
  <c r="AA761" i="2"/>
  <c r="D773" i="2"/>
  <c r="E768" i="2"/>
  <c r="AE768" i="2" s="1"/>
  <c r="D772" i="2"/>
  <c r="E767" i="2"/>
  <c r="D771" i="2"/>
  <c r="E766" i="2"/>
  <c r="S766" i="2" s="1"/>
  <c r="D779" i="2"/>
  <c r="E774" i="2"/>
  <c r="D770" i="2"/>
  <c r="E765" i="2"/>
  <c r="Z766" i="2" l="1"/>
  <c r="I768" i="2"/>
  <c r="AD768" i="2"/>
  <c r="O766" i="2"/>
  <c r="AK766" i="2"/>
  <c r="Y768" i="2"/>
  <c r="AK768" i="2"/>
  <c r="N766" i="2"/>
  <c r="AJ766" i="2"/>
  <c r="Q769" i="2"/>
  <c r="V768" i="2"/>
  <c r="AJ768" i="2"/>
  <c r="M766" i="2"/>
  <c r="AI766" i="2"/>
  <c r="AM769" i="2"/>
  <c r="U768" i="2"/>
  <c r="F778" i="2"/>
  <c r="AH766" i="2"/>
  <c r="F780" i="2"/>
  <c r="S768" i="2"/>
  <c r="Q763" i="2"/>
  <c r="AB762" i="2"/>
  <c r="W765" i="2"/>
  <c r="AA765" i="2"/>
  <c r="AE765" i="2"/>
  <c r="AF765" i="2"/>
  <c r="X765" i="2"/>
  <c r="Y765" i="2"/>
  <c r="M765" i="2"/>
  <c r="T765" i="2"/>
  <c r="Z765" i="2"/>
  <c r="H765" i="2"/>
  <c r="AH765" i="2"/>
  <c r="O765" i="2"/>
  <c r="V765" i="2"/>
  <c r="U765" i="2"/>
  <c r="AG765" i="2"/>
  <c r="I765" i="2"/>
  <c r="AJ765" i="2"/>
  <c r="J765" i="2"/>
  <c r="AD765" i="2"/>
  <c r="K765" i="2"/>
  <c r="AK765" i="2"/>
  <c r="P765" i="2"/>
  <c r="AI765" i="2"/>
  <c r="L765" i="2"/>
  <c r="AL765" i="2"/>
  <c r="N765" i="2"/>
  <c r="S765" i="2"/>
  <c r="K766" i="2"/>
  <c r="Q766" i="2" s="1"/>
  <c r="AG766" i="2"/>
  <c r="T768" i="2"/>
  <c r="AM761" i="2"/>
  <c r="AB760" i="2"/>
  <c r="AF766" i="2"/>
  <c r="AA768" i="2"/>
  <c r="Z768" i="2"/>
  <c r="U766" i="2"/>
  <c r="AD766" i="2"/>
  <c r="F779" i="2"/>
  <c r="AD774" i="2"/>
  <c r="AE774" i="2"/>
  <c r="AF774" i="2"/>
  <c r="AL774" i="2"/>
  <c r="AG774" i="2"/>
  <c r="AH774" i="2"/>
  <c r="AI774" i="2"/>
  <c r="AJ774" i="2"/>
  <c r="AK774" i="2"/>
  <c r="T774" i="2"/>
  <c r="U774" i="2"/>
  <c r="V774" i="2"/>
  <c r="W774" i="2"/>
  <c r="X774" i="2"/>
  <c r="Z774" i="2"/>
  <c r="AA774" i="2"/>
  <c r="S774" i="2"/>
  <c r="Y774" i="2"/>
  <c r="H774" i="2"/>
  <c r="I774" i="2"/>
  <c r="J774" i="2"/>
  <c r="K774" i="2"/>
  <c r="L774" i="2"/>
  <c r="M774" i="2"/>
  <c r="N774" i="2"/>
  <c r="O774" i="2"/>
  <c r="P774" i="2"/>
  <c r="P768" i="2"/>
  <c r="X768" i="2"/>
  <c r="AM760" i="2"/>
  <c r="W766" i="2"/>
  <c r="AL766" i="2"/>
  <c r="O768" i="2"/>
  <c r="W768" i="2"/>
  <c r="AB763" i="2"/>
  <c r="Q762" i="2"/>
  <c r="AD767" i="2"/>
  <c r="AA767" i="2"/>
  <c r="AE767" i="2"/>
  <c r="X767" i="2"/>
  <c r="AF767" i="2"/>
  <c r="P767" i="2"/>
  <c r="AH767" i="2"/>
  <c r="H767" i="2"/>
  <c r="Q767" i="2" s="1"/>
  <c r="AK767" i="2"/>
  <c r="I767" i="2"/>
  <c r="Z767" i="2"/>
  <c r="AL767" i="2"/>
  <c r="J767" i="2"/>
  <c r="AJ767" i="2"/>
  <c r="K767" i="2"/>
  <c r="AG767" i="2"/>
  <c r="L767" i="2"/>
  <c r="AI767" i="2"/>
  <c r="M767" i="2"/>
  <c r="S767" i="2"/>
  <c r="N767" i="2"/>
  <c r="T767" i="2"/>
  <c r="O767" i="2"/>
  <c r="U767" i="2"/>
  <c r="V767" i="2"/>
  <c r="W767" i="2"/>
  <c r="Y767" i="2"/>
  <c r="AA766" i="2"/>
  <c r="F776" i="2"/>
  <c r="AI771" i="2"/>
  <c r="U771" i="2"/>
  <c r="L771" i="2"/>
  <c r="I771" i="2"/>
  <c r="J771" i="2"/>
  <c r="K771" i="2"/>
  <c r="N768" i="2"/>
  <c r="AI768" i="2"/>
  <c r="AB761" i="2"/>
  <c r="X766" i="2"/>
  <c r="M768" i="2"/>
  <c r="AH768" i="2"/>
  <c r="V766" i="2"/>
  <c r="L768" i="2"/>
  <c r="AG768" i="2"/>
  <c r="T766" i="2"/>
  <c r="AB766" i="2" s="1"/>
  <c r="K768" i="2"/>
  <c r="AF768" i="2"/>
  <c r="AM762" i="2"/>
  <c r="AB769" i="2"/>
  <c r="J768" i="2"/>
  <c r="Q768" i="2" s="1"/>
  <c r="Q761" i="2"/>
  <c r="F782" i="2"/>
  <c r="D784" i="2"/>
  <c r="E779" i="2"/>
  <c r="D776" i="2"/>
  <c r="E771" i="2"/>
  <c r="V771" i="2" s="1"/>
  <c r="D777" i="2"/>
  <c r="E772" i="2"/>
  <c r="D775" i="2"/>
  <c r="E770" i="2"/>
  <c r="D778" i="2"/>
  <c r="E773" i="2"/>
  <c r="U773" i="2" s="1"/>
  <c r="S771" i="2" l="1"/>
  <c r="S773" i="2"/>
  <c r="AL771" i="2"/>
  <c r="I773" i="2"/>
  <c r="AA773" i="2"/>
  <c r="H771" i="2"/>
  <c r="AK771" i="2"/>
  <c r="H773" i="2"/>
  <c r="Z773" i="2"/>
  <c r="P771" i="2"/>
  <c r="AJ771" i="2"/>
  <c r="AB767" i="2"/>
  <c r="AB768" i="2"/>
  <c r="P773" i="2"/>
  <c r="AI773" i="2"/>
  <c r="F785" i="2"/>
  <c r="O771" i="2"/>
  <c r="AF771" i="2"/>
  <c r="O773" i="2"/>
  <c r="AH773" i="2"/>
  <c r="T773" i="2"/>
  <c r="N771" i="2"/>
  <c r="AE771" i="2"/>
  <c r="N773" i="2"/>
  <c r="AD773" i="2"/>
  <c r="M771" i="2"/>
  <c r="AD771" i="2"/>
  <c r="AM767" i="2"/>
  <c r="AB765" i="2"/>
  <c r="M773" i="2"/>
  <c r="AL773" i="2"/>
  <c r="Q765" i="2"/>
  <c r="L773" i="2"/>
  <c r="AK773" i="2"/>
  <c r="Z771" i="2"/>
  <c r="AH771" i="2"/>
  <c r="Q774" i="2"/>
  <c r="K773" i="2"/>
  <c r="AJ773" i="2"/>
  <c r="AA771" i="2"/>
  <c r="AG771" i="2"/>
  <c r="J773" i="2"/>
  <c r="AG773" i="2"/>
  <c r="AE770" i="2"/>
  <c r="K770" i="2"/>
  <c r="AF770" i="2"/>
  <c r="L770" i="2"/>
  <c r="AG770" i="2"/>
  <c r="M770" i="2"/>
  <c r="I770" i="2"/>
  <c r="AK770" i="2"/>
  <c r="N770" i="2"/>
  <c r="U770" i="2"/>
  <c r="O770" i="2"/>
  <c r="V770" i="2"/>
  <c r="P770" i="2"/>
  <c r="X770" i="2"/>
  <c r="Y770" i="2"/>
  <c r="Z770" i="2"/>
  <c r="AA770" i="2"/>
  <c r="S770" i="2"/>
  <c r="AH770" i="2"/>
  <c r="T770" i="2"/>
  <c r="AI770" i="2"/>
  <c r="W770" i="2"/>
  <c r="AJ770" i="2"/>
  <c r="H770" i="2"/>
  <c r="AL770" i="2"/>
  <c r="AD770" i="2"/>
  <c r="AM770" i="2" s="1"/>
  <c r="J770" i="2"/>
  <c r="X771" i="2"/>
  <c r="F781" i="2"/>
  <c r="V776" i="2"/>
  <c r="AB774" i="2"/>
  <c r="AM774" i="2"/>
  <c r="Y773" i="2"/>
  <c r="AF773" i="2"/>
  <c r="AM768" i="2"/>
  <c r="T771" i="2"/>
  <c r="F784" i="2"/>
  <c r="AG779" i="2"/>
  <c r="AH779" i="2"/>
  <c r="AE779" i="2"/>
  <c r="AF779" i="2"/>
  <c r="AI779" i="2"/>
  <c r="AJ779" i="2"/>
  <c r="AK779" i="2"/>
  <c r="AL779" i="2"/>
  <c r="AD779" i="2"/>
  <c r="T779" i="2"/>
  <c r="U779" i="2"/>
  <c r="W779" i="2"/>
  <c r="X779" i="2"/>
  <c r="Y779" i="2"/>
  <c r="Z779" i="2"/>
  <c r="AA779" i="2"/>
  <c r="S779" i="2"/>
  <c r="V779" i="2"/>
  <c r="H779" i="2"/>
  <c r="I779" i="2"/>
  <c r="J779" i="2"/>
  <c r="K779" i="2"/>
  <c r="L779" i="2"/>
  <c r="M779" i="2"/>
  <c r="N779" i="2"/>
  <c r="O779" i="2"/>
  <c r="P779" i="2"/>
  <c r="X773" i="2"/>
  <c r="AE773" i="2"/>
  <c r="Y771" i="2"/>
  <c r="AM766" i="2"/>
  <c r="V773" i="2"/>
  <c r="F783" i="2"/>
  <c r="S778" i="2"/>
  <c r="K778" i="2"/>
  <c r="Z772" i="2"/>
  <c r="AF772" i="2"/>
  <c r="U772" i="2"/>
  <c r="AG772" i="2"/>
  <c r="AA772" i="2"/>
  <c r="AH772" i="2"/>
  <c r="H772" i="2"/>
  <c r="AD772" i="2"/>
  <c r="I772" i="2"/>
  <c r="AE772" i="2"/>
  <c r="J772" i="2"/>
  <c r="AI772" i="2"/>
  <c r="K772" i="2"/>
  <c r="AJ772" i="2"/>
  <c r="L772" i="2"/>
  <c r="AK772" i="2"/>
  <c r="M772" i="2"/>
  <c r="AL772" i="2"/>
  <c r="N772" i="2"/>
  <c r="S772" i="2"/>
  <c r="O772" i="2"/>
  <c r="T772" i="2"/>
  <c r="P772" i="2"/>
  <c r="V772" i="2"/>
  <c r="W772" i="2"/>
  <c r="X772" i="2"/>
  <c r="Y772" i="2"/>
  <c r="F787" i="2"/>
  <c r="W771" i="2"/>
  <c r="W773" i="2"/>
  <c r="AM765" i="2"/>
  <c r="D783" i="2"/>
  <c r="E778" i="2"/>
  <c r="T778" i="2" s="1"/>
  <c r="D780" i="2"/>
  <c r="E775" i="2"/>
  <c r="D782" i="2"/>
  <c r="E777" i="2"/>
  <c r="D781" i="2"/>
  <c r="E776" i="2"/>
  <c r="X776" i="2" s="1"/>
  <c r="D789" i="2"/>
  <c r="E784" i="2"/>
  <c r="J778" i="2" l="1"/>
  <c r="AL778" i="2"/>
  <c r="U776" i="2"/>
  <c r="I778" i="2"/>
  <c r="AK778" i="2"/>
  <c r="AM779" i="2"/>
  <c r="N776" i="2"/>
  <c r="T776" i="2"/>
  <c r="Q770" i="2"/>
  <c r="AK775" i="2"/>
  <c r="W775" i="2"/>
  <c r="AL775" i="2"/>
  <c r="Z775" i="2"/>
  <c r="AD775" i="2"/>
  <c r="AM775" i="2" s="1"/>
  <c r="H775" i="2"/>
  <c r="Q775" i="2" s="1"/>
  <c r="AE775" i="2"/>
  <c r="I775" i="2"/>
  <c r="AF775" i="2"/>
  <c r="J775" i="2"/>
  <c r="AG775" i="2"/>
  <c r="K775" i="2"/>
  <c r="AH775" i="2"/>
  <c r="L775" i="2"/>
  <c r="AI775" i="2"/>
  <c r="M775" i="2"/>
  <c r="AJ775" i="2"/>
  <c r="N775" i="2"/>
  <c r="X775" i="2"/>
  <c r="O775" i="2"/>
  <c r="Y775" i="2"/>
  <c r="P775" i="2"/>
  <c r="AA775" i="2"/>
  <c r="S775" i="2"/>
  <c r="T775" i="2"/>
  <c r="U775" i="2"/>
  <c r="V775" i="2"/>
  <c r="F792" i="2"/>
  <c r="H778" i="2"/>
  <c r="AG778" i="2"/>
  <c r="M776" i="2"/>
  <c r="S776" i="2"/>
  <c r="P778" i="2"/>
  <c r="AF778" i="2"/>
  <c r="L776" i="2"/>
  <c r="AG776" i="2"/>
  <c r="O778" i="2"/>
  <c r="AE778" i="2"/>
  <c r="K776" i="2"/>
  <c r="AF776" i="2"/>
  <c r="N778" i="2"/>
  <c r="AD778" i="2"/>
  <c r="J776" i="2"/>
  <c r="AE776" i="2"/>
  <c r="F790" i="2"/>
  <c r="AM772" i="2"/>
  <c r="M778" i="2"/>
  <c r="AJ778" i="2"/>
  <c r="I776" i="2"/>
  <c r="AI776" i="2"/>
  <c r="Q779" i="2"/>
  <c r="H776" i="2"/>
  <c r="AH776" i="2"/>
  <c r="AB770" i="2"/>
  <c r="Q773" i="2"/>
  <c r="Z778" i="2"/>
  <c r="AH778" i="2"/>
  <c r="P776" i="2"/>
  <c r="AL776" i="2"/>
  <c r="Y778" i="2"/>
  <c r="F788" i="2"/>
  <c r="AL783" i="2"/>
  <c r="P783" i="2"/>
  <c r="AB779" i="2"/>
  <c r="O776" i="2"/>
  <c r="AK776" i="2"/>
  <c r="AM771" i="2"/>
  <c r="Q771" i="2"/>
  <c r="AI778" i="2"/>
  <c r="AB772" i="2"/>
  <c r="U778" i="2"/>
  <c r="AB778" i="2" s="1"/>
  <c r="F789" i="2"/>
  <c r="AJ784" i="2"/>
  <c r="AK784" i="2"/>
  <c r="AE784" i="2"/>
  <c r="AF784" i="2"/>
  <c r="AG784" i="2"/>
  <c r="AH784" i="2"/>
  <c r="AI784" i="2"/>
  <c r="AL784" i="2"/>
  <c r="AD784" i="2"/>
  <c r="W784" i="2"/>
  <c r="X784" i="2"/>
  <c r="Z784" i="2"/>
  <c r="AA784" i="2"/>
  <c r="S784" i="2"/>
  <c r="T784" i="2"/>
  <c r="U784" i="2"/>
  <c r="V784" i="2"/>
  <c r="Y784" i="2"/>
  <c r="H784" i="2"/>
  <c r="I784" i="2"/>
  <c r="J784" i="2"/>
  <c r="K784" i="2"/>
  <c r="L784" i="2"/>
  <c r="M784" i="2"/>
  <c r="N784" i="2"/>
  <c r="O784" i="2"/>
  <c r="P784" i="2"/>
  <c r="AA776" i="2"/>
  <c r="AJ776" i="2"/>
  <c r="X778" i="2"/>
  <c r="W776" i="2"/>
  <c r="AD776" i="2"/>
  <c r="AM773" i="2"/>
  <c r="Q772" i="2"/>
  <c r="W778" i="2"/>
  <c r="Z776" i="2"/>
  <c r="F786" i="2"/>
  <c r="S781" i="2"/>
  <c r="O781" i="2"/>
  <c r="AA778" i="2"/>
  <c r="V778" i="2"/>
  <c r="Y776" i="2"/>
  <c r="AB773" i="2"/>
  <c r="U777" i="2"/>
  <c r="AF777" i="2"/>
  <c r="X777" i="2"/>
  <c r="AI777" i="2"/>
  <c r="T777" i="2"/>
  <c r="J777" i="2"/>
  <c r="AG777" i="2"/>
  <c r="K777" i="2"/>
  <c r="AJ777" i="2"/>
  <c r="S777" i="2"/>
  <c r="AD777" i="2"/>
  <c r="AM777" i="2" s="1"/>
  <c r="H777" i="2"/>
  <c r="AE777" i="2"/>
  <c r="I777" i="2"/>
  <c r="AH777" i="2"/>
  <c r="L777" i="2"/>
  <c r="AK777" i="2"/>
  <c r="M777" i="2"/>
  <c r="N777" i="2"/>
  <c r="Z777" i="2"/>
  <c r="AA777" i="2"/>
  <c r="AL777" i="2"/>
  <c r="V777" i="2"/>
  <c r="O777" i="2"/>
  <c r="W777" i="2"/>
  <c r="P777" i="2"/>
  <c r="Y777" i="2"/>
  <c r="L778" i="2"/>
  <c r="AB771" i="2"/>
  <c r="D794" i="2"/>
  <c r="E789" i="2"/>
  <c r="D786" i="2"/>
  <c r="E781" i="2"/>
  <c r="U781" i="2" s="1"/>
  <c r="D787" i="2"/>
  <c r="E782" i="2"/>
  <c r="D785" i="2"/>
  <c r="E780" i="2"/>
  <c r="D788" i="2"/>
  <c r="E783" i="2"/>
  <c r="AE783" i="2" s="1"/>
  <c r="AB777" i="2" l="1"/>
  <c r="N781" i="2"/>
  <c r="AI781" i="2"/>
  <c r="AB784" i="2"/>
  <c r="X783" i="2"/>
  <c r="AK783" i="2"/>
  <c r="AM778" i="2"/>
  <c r="M781" i="2"/>
  <c r="AH781" i="2"/>
  <c r="U783" i="2"/>
  <c r="AD783" i="2"/>
  <c r="L781" i="2"/>
  <c r="AG781" i="2"/>
  <c r="AA783" i="2"/>
  <c r="F793" i="2"/>
  <c r="AF788" i="2"/>
  <c r="X788" i="2"/>
  <c r="K781" i="2"/>
  <c r="AD781" i="2"/>
  <c r="Z783" i="2"/>
  <c r="J781" i="2"/>
  <c r="AL781" i="2"/>
  <c r="Y783" i="2"/>
  <c r="I781" i="2"/>
  <c r="AK781" i="2"/>
  <c r="AM784" i="2"/>
  <c r="W783" i="2"/>
  <c r="AF780" i="2"/>
  <c r="Y780" i="2"/>
  <c r="AG780" i="2"/>
  <c r="Z780" i="2"/>
  <c r="AH780" i="2"/>
  <c r="K780" i="2"/>
  <c r="AD780" i="2"/>
  <c r="L780" i="2"/>
  <c r="AE780" i="2"/>
  <c r="M780" i="2"/>
  <c r="AI780" i="2"/>
  <c r="N780" i="2"/>
  <c r="AJ780" i="2"/>
  <c r="O780" i="2"/>
  <c r="AK780" i="2"/>
  <c r="P780" i="2"/>
  <c r="AL780" i="2"/>
  <c r="H780" i="2"/>
  <c r="Q780" i="2" s="1"/>
  <c r="AA780" i="2"/>
  <c r="I780" i="2"/>
  <c r="T780" i="2"/>
  <c r="J780" i="2"/>
  <c r="U780" i="2"/>
  <c r="X780" i="2"/>
  <c r="V780" i="2"/>
  <c r="S780" i="2"/>
  <c r="W780" i="2"/>
  <c r="H781" i="2"/>
  <c r="AJ781" i="2"/>
  <c r="V783" i="2"/>
  <c r="AF781" i="2"/>
  <c r="O783" i="2"/>
  <c r="T783" i="2"/>
  <c r="T781" i="2"/>
  <c r="AB781" i="2" s="1"/>
  <c r="AE781" i="2"/>
  <c r="N783" i="2"/>
  <c r="S783" i="2"/>
  <c r="AA781" i="2"/>
  <c r="F791" i="2"/>
  <c r="I786" i="2"/>
  <c r="M783" i="2"/>
  <c r="AJ783" i="2"/>
  <c r="F797" i="2"/>
  <c r="Y781" i="2"/>
  <c r="L783" i="2"/>
  <c r="AI783" i="2"/>
  <c r="AB776" i="2"/>
  <c r="X781" i="2"/>
  <c r="Q784" i="2"/>
  <c r="K783" i="2"/>
  <c r="AH783" i="2"/>
  <c r="Q776" i="2"/>
  <c r="W781" i="2"/>
  <c r="J783" i="2"/>
  <c r="AG783" i="2"/>
  <c r="V781" i="2"/>
  <c r="I783" i="2"/>
  <c r="AF783" i="2"/>
  <c r="F795" i="2"/>
  <c r="Q778" i="2"/>
  <c r="AB775" i="2"/>
  <c r="AF782" i="2"/>
  <c r="J782" i="2"/>
  <c r="AG782" i="2"/>
  <c r="K782" i="2"/>
  <c r="AH782" i="2"/>
  <c r="L782" i="2"/>
  <c r="N782" i="2"/>
  <c r="AI782" i="2"/>
  <c r="M782" i="2"/>
  <c r="Z782" i="2"/>
  <c r="H782" i="2"/>
  <c r="AJ782" i="2"/>
  <c r="AK782" i="2"/>
  <c r="Y782" i="2"/>
  <c r="AE782" i="2"/>
  <c r="I782" i="2"/>
  <c r="O782" i="2"/>
  <c r="P782" i="2"/>
  <c r="S782" i="2"/>
  <c r="T782" i="2"/>
  <c r="V782" i="2"/>
  <c r="W782" i="2"/>
  <c r="AL782" i="2"/>
  <c r="U782" i="2"/>
  <c r="X782" i="2"/>
  <c r="AA782" i="2"/>
  <c r="AD782" i="2"/>
  <c r="Z781" i="2"/>
  <c r="Q777" i="2"/>
  <c r="P781" i="2"/>
  <c r="AM776" i="2"/>
  <c r="F794" i="2"/>
  <c r="AE789" i="2"/>
  <c r="AF789" i="2"/>
  <c r="AD789" i="2"/>
  <c r="AG789" i="2"/>
  <c r="AH789" i="2"/>
  <c r="AI789" i="2"/>
  <c r="AJ789" i="2"/>
  <c r="AK789" i="2"/>
  <c r="AL789" i="2"/>
  <c r="Z789" i="2"/>
  <c r="AA789" i="2"/>
  <c r="S789" i="2"/>
  <c r="T789" i="2"/>
  <c r="U789" i="2"/>
  <c r="V789" i="2"/>
  <c r="W789" i="2"/>
  <c r="X789" i="2"/>
  <c r="Y789" i="2"/>
  <c r="J789" i="2"/>
  <c r="K789" i="2"/>
  <c r="L789" i="2"/>
  <c r="M789" i="2"/>
  <c r="N789" i="2"/>
  <c r="O789" i="2"/>
  <c r="P789" i="2"/>
  <c r="H789" i="2"/>
  <c r="I789" i="2"/>
  <c r="H783" i="2"/>
  <c r="D790" i="2"/>
  <c r="E785" i="2"/>
  <c r="D792" i="2"/>
  <c r="E787" i="2"/>
  <c r="D793" i="2"/>
  <c r="E788" i="2"/>
  <c r="AG788" i="2" s="1"/>
  <c r="D791" i="2"/>
  <c r="E786" i="2"/>
  <c r="AK786" i="2" s="1"/>
  <c r="D799" i="2"/>
  <c r="E794" i="2"/>
  <c r="H786" i="2" l="1"/>
  <c r="Q786" i="2" s="1"/>
  <c r="AG786" i="2"/>
  <c r="AB780" i="2"/>
  <c r="U788" i="2"/>
  <c r="F798" i="2"/>
  <c r="W793" i="2"/>
  <c r="Y793" i="2"/>
  <c r="P793" i="2"/>
  <c r="AB789" i="2"/>
  <c r="S786" i="2"/>
  <c r="AI786" i="2"/>
  <c r="Z788" i="2"/>
  <c r="AM782" i="2"/>
  <c r="Q782" i="2"/>
  <c r="Z786" i="2"/>
  <c r="AH786" i="2"/>
  <c r="AM781" i="2"/>
  <c r="Y788" i="2"/>
  <c r="W786" i="2"/>
  <c r="F796" i="2"/>
  <c r="AG791" i="2"/>
  <c r="AH791" i="2"/>
  <c r="I791" i="2"/>
  <c r="J791" i="2"/>
  <c r="AM780" i="2"/>
  <c r="W788" i="2"/>
  <c r="Q789" i="2"/>
  <c r="T786" i="2"/>
  <c r="V788" i="2"/>
  <c r="AM783" i="2"/>
  <c r="S785" i="2"/>
  <c r="V785" i="2"/>
  <c r="Y785" i="2"/>
  <c r="AI785" i="2"/>
  <c r="Z785" i="2"/>
  <c r="AJ785" i="2"/>
  <c r="AA785" i="2"/>
  <c r="AD785" i="2"/>
  <c r="N785" i="2"/>
  <c r="AE785" i="2"/>
  <c r="O785" i="2"/>
  <c r="AF785" i="2"/>
  <c r="P785" i="2"/>
  <c r="AG785" i="2"/>
  <c r="H785" i="2"/>
  <c r="AH785" i="2"/>
  <c r="I785" i="2"/>
  <c r="AK785" i="2"/>
  <c r="J785" i="2"/>
  <c r="AL785" i="2"/>
  <c r="K785" i="2"/>
  <c r="T785" i="2"/>
  <c r="L785" i="2"/>
  <c r="U785" i="2"/>
  <c r="M785" i="2"/>
  <c r="W785" i="2"/>
  <c r="X785" i="2"/>
  <c r="Q783" i="2"/>
  <c r="F802" i="2"/>
  <c r="AA786" i="2"/>
  <c r="AB783" i="2"/>
  <c r="P788" i="2"/>
  <c r="T788" i="2"/>
  <c r="Y786" i="2"/>
  <c r="O788" i="2"/>
  <c r="S788" i="2"/>
  <c r="X786" i="2"/>
  <c r="N788" i="2"/>
  <c r="AJ788" i="2"/>
  <c r="P786" i="2"/>
  <c r="V786" i="2"/>
  <c r="M788" i="2"/>
  <c r="AI788" i="2"/>
  <c r="O786" i="2"/>
  <c r="U786" i="2"/>
  <c r="L788" i="2"/>
  <c r="AH788" i="2"/>
  <c r="AJ786" i="2"/>
  <c r="AM789" i="2"/>
  <c r="AB782" i="2"/>
  <c r="F800" i="2"/>
  <c r="N786" i="2"/>
  <c r="AF786" i="2"/>
  <c r="K788" i="2"/>
  <c r="AE788" i="2"/>
  <c r="M786" i="2"/>
  <c r="AE786" i="2"/>
  <c r="J788" i="2"/>
  <c r="AD788" i="2"/>
  <c r="L786" i="2"/>
  <c r="AD786" i="2"/>
  <c r="AM786" i="2" s="1"/>
  <c r="I788" i="2"/>
  <c r="AL788" i="2"/>
  <c r="U787" i="2"/>
  <c r="K787" i="2"/>
  <c r="V787" i="2"/>
  <c r="W787" i="2"/>
  <c r="S787" i="2"/>
  <c r="T787" i="2"/>
  <c r="X787" i="2"/>
  <c r="Y787" i="2"/>
  <c r="AG787" i="2"/>
  <c r="Z787" i="2"/>
  <c r="AH787" i="2"/>
  <c r="AA787" i="2"/>
  <c r="AD787" i="2"/>
  <c r="L787" i="2"/>
  <c r="AE787" i="2"/>
  <c r="M787" i="2"/>
  <c r="AF787" i="2"/>
  <c r="N787" i="2"/>
  <c r="J787" i="2"/>
  <c r="AI787" i="2"/>
  <c r="O787" i="2"/>
  <c r="AJ787" i="2"/>
  <c r="P787" i="2"/>
  <c r="AK787" i="2"/>
  <c r="H787" i="2"/>
  <c r="AL787" i="2"/>
  <c r="I787" i="2"/>
  <c r="F799" i="2"/>
  <c r="AH794" i="2"/>
  <c r="AD794" i="2"/>
  <c r="AE794" i="2"/>
  <c r="AF794" i="2"/>
  <c r="AG794" i="2"/>
  <c r="AI794" i="2"/>
  <c r="AJ794" i="2"/>
  <c r="AK794" i="2"/>
  <c r="AL794" i="2"/>
  <c r="S794" i="2"/>
  <c r="T794" i="2"/>
  <c r="V794" i="2"/>
  <c r="X794" i="2"/>
  <c r="W794" i="2"/>
  <c r="Y794" i="2"/>
  <c r="Z794" i="2"/>
  <c r="AA794" i="2"/>
  <c r="U794" i="2"/>
  <c r="M794" i="2"/>
  <c r="N794" i="2"/>
  <c r="O794" i="2"/>
  <c r="P794" i="2"/>
  <c r="H794" i="2"/>
  <c r="I794" i="2"/>
  <c r="J794" i="2"/>
  <c r="K794" i="2"/>
  <c r="L794" i="2"/>
  <c r="K786" i="2"/>
  <c r="AL786" i="2"/>
  <c r="H788" i="2"/>
  <c r="AK788" i="2"/>
  <c r="J786" i="2"/>
  <c r="Q781" i="2"/>
  <c r="AA788" i="2"/>
  <c r="D796" i="2"/>
  <c r="E791" i="2"/>
  <c r="AI791" i="2" s="1"/>
  <c r="D798" i="2"/>
  <c r="E793" i="2"/>
  <c r="Z793" i="2" s="1"/>
  <c r="D804" i="2"/>
  <c r="E799" i="2"/>
  <c r="D797" i="2"/>
  <c r="E792" i="2"/>
  <c r="D795" i="2"/>
  <c r="E790" i="2"/>
  <c r="AM787" i="2" l="1"/>
  <c r="H791" i="2"/>
  <c r="AF791" i="2"/>
  <c r="O793" i="2"/>
  <c r="V793" i="2"/>
  <c r="F804" i="2"/>
  <c r="AD799" i="2"/>
  <c r="AE799" i="2"/>
  <c r="AF799" i="2"/>
  <c r="AG799" i="2"/>
  <c r="AH799" i="2"/>
  <c r="AI799" i="2"/>
  <c r="AJ799" i="2"/>
  <c r="AK799" i="2"/>
  <c r="AL799" i="2"/>
  <c r="S799" i="2"/>
  <c r="AB799" i="2" s="1"/>
  <c r="T799" i="2"/>
  <c r="V799" i="2"/>
  <c r="W799" i="2"/>
  <c r="Y799" i="2"/>
  <c r="AA799" i="2"/>
  <c r="U799" i="2"/>
  <c r="X799" i="2"/>
  <c r="Z799" i="2"/>
  <c r="P799" i="2"/>
  <c r="H799" i="2"/>
  <c r="I799" i="2"/>
  <c r="J799" i="2"/>
  <c r="K799" i="2"/>
  <c r="L799" i="2"/>
  <c r="M799" i="2"/>
  <c r="N799" i="2"/>
  <c r="O799" i="2"/>
  <c r="AM788" i="2"/>
  <c r="AB785" i="2"/>
  <c r="Z791" i="2"/>
  <c r="AE791" i="2"/>
  <c r="N793" i="2"/>
  <c r="AD793" i="2"/>
  <c r="W791" i="2"/>
  <c r="AK791" i="2"/>
  <c r="M793" i="2"/>
  <c r="AL793" i="2"/>
  <c r="Q788" i="2"/>
  <c r="AB788" i="2"/>
  <c r="Q785" i="2"/>
  <c r="V791" i="2"/>
  <c r="F801" i="2"/>
  <c r="L793" i="2"/>
  <c r="AK793" i="2"/>
  <c r="Q787" i="2"/>
  <c r="F805" i="2"/>
  <c r="U791" i="2"/>
  <c r="K793" i="2"/>
  <c r="AJ793" i="2"/>
  <c r="W790" i="2"/>
  <c r="P790" i="2"/>
  <c r="X790" i="2"/>
  <c r="Z790" i="2"/>
  <c r="AA790" i="2"/>
  <c r="V790" i="2"/>
  <c r="AD790" i="2"/>
  <c r="Y790" i="2"/>
  <c r="U790" i="2"/>
  <c r="AE790" i="2"/>
  <c r="S790" i="2"/>
  <c r="AL790" i="2"/>
  <c r="H790" i="2"/>
  <c r="AF790" i="2"/>
  <c r="I790" i="2"/>
  <c r="AG790" i="2"/>
  <c r="J790" i="2"/>
  <c r="AH790" i="2"/>
  <c r="K790" i="2"/>
  <c r="AI790" i="2"/>
  <c r="L790" i="2"/>
  <c r="AJ790" i="2"/>
  <c r="M790" i="2"/>
  <c r="AK790" i="2"/>
  <c r="N790" i="2"/>
  <c r="T790" i="2"/>
  <c r="O790" i="2"/>
  <c r="F807" i="2"/>
  <c r="T791" i="2"/>
  <c r="J793" i="2"/>
  <c r="AH793" i="2"/>
  <c r="S791" i="2"/>
  <c r="I793" i="2"/>
  <c r="AG793" i="2"/>
  <c r="AI792" i="2"/>
  <c r="J792" i="2"/>
  <c r="AK792" i="2"/>
  <c r="K792" i="2"/>
  <c r="I792" i="2"/>
  <c r="AL792" i="2"/>
  <c r="L792" i="2"/>
  <c r="S792" i="2"/>
  <c r="M792" i="2"/>
  <c r="U792" i="2"/>
  <c r="N792" i="2"/>
  <c r="V792" i="2"/>
  <c r="X792" i="2"/>
  <c r="Y792" i="2"/>
  <c r="Z792" i="2"/>
  <c r="T792" i="2"/>
  <c r="AH792" i="2"/>
  <c r="AJ792" i="2"/>
  <c r="W792" i="2"/>
  <c r="AD792" i="2"/>
  <c r="AA792" i="2"/>
  <c r="AE792" i="2"/>
  <c r="O792" i="2"/>
  <c r="AF792" i="2"/>
  <c r="P792" i="2"/>
  <c r="AG792" i="2"/>
  <c r="H792" i="2"/>
  <c r="Q792" i="2" s="1"/>
  <c r="AA791" i="2"/>
  <c r="H793" i="2"/>
  <c r="Q793" i="2" s="1"/>
  <c r="AF793" i="2"/>
  <c r="AB787" i="2"/>
  <c r="P791" i="2"/>
  <c r="Y791" i="2"/>
  <c r="AA793" i="2"/>
  <c r="AE793" i="2"/>
  <c r="AM794" i="2"/>
  <c r="O791" i="2"/>
  <c r="X791" i="2"/>
  <c r="X793" i="2"/>
  <c r="AI793" i="2"/>
  <c r="AM785" i="2"/>
  <c r="N791" i="2"/>
  <c r="AD791" i="2"/>
  <c r="U793" i="2"/>
  <c r="F803" i="2"/>
  <c r="AL798" i="2"/>
  <c r="X798" i="2"/>
  <c r="O798" i="2"/>
  <c r="M791" i="2"/>
  <c r="AL791" i="2"/>
  <c r="T793" i="2"/>
  <c r="Q794" i="2"/>
  <c r="L791" i="2"/>
  <c r="AJ791" i="2"/>
  <c r="S793" i="2"/>
  <c r="AB794" i="2"/>
  <c r="K791" i="2"/>
  <c r="AB786" i="2"/>
  <c r="D800" i="2"/>
  <c r="E795" i="2"/>
  <c r="D802" i="2"/>
  <c r="E797" i="2"/>
  <c r="D809" i="2"/>
  <c r="E804" i="2"/>
  <c r="D803" i="2"/>
  <c r="E798" i="2"/>
  <c r="Y798" i="2" s="1"/>
  <c r="D801" i="2"/>
  <c r="E796" i="2"/>
  <c r="AF796" i="2" s="1"/>
  <c r="F810" i="2" l="1"/>
  <c r="W796" i="2"/>
  <c r="AK795" i="2"/>
  <c r="L795" i="2"/>
  <c r="AL795" i="2"/>
  <c r="M795" i="2"/>
  <c r="J795" i="2"/>
  <c r="AD795" i="2"/>
  <c r="N795" i="2"/>
  <c r="T795" i="2"/>
  <c r="O795" i="2"/>
  <c r="AI795" i="2"/>
  <c r="U795" i="2"/>
  <c r="P795" i="2"/>
  <c r="W795" i="2"/>
  <c r="X795" i="2"/>
  <c r="Z795" i="2"/>
  <c r="AA795" i="2"/>
  <c r="S795" i="2"/>
  <c r="AG795" i="2"/>
  <c r="V795" i="2"/>
  <c r="AJ795" i="2"/>
  <c r="AE795" i="2"/>
  <c r="Y795" i="2"/>
  <c r="K795" i="2"/>
  <c r="AF795" i="2"/>
  <c r="H795" i="2"/>
  <c r="AH795" i="2"/>
  <c r="I795" i="2"/>
  <c r="AJ798" i="2"/>
  <c r="AM792" i="2"/>
  <c r="U796" i="2"/>
  <c r="AL797" i="2"/>
  <c r="M797" i="2"/>
  <c r="AD797" i="2"/>
  <c r="N797" i="2"/>
  <c r="S797" i="2"/>
  <c r="O797" i="2"/>
  <c r="K797" i="2"/>
  <c r="U797" i="2"/>
  <c r="P797" i="2"/>
  <c r="V797" i="2"/>
  <c r="AK797" i="2"/>
  <c r="X797" i="2"/>
  <c r="AJ797" i="2"/>
  <c r="Y797" i="2"/>
  <c r="AA797" i="2"/>
  <c r="T797" i="2"/>
  <c r="AE797" i="2"/>
  <c r="Z797" i="2"/>
  <c r="L797" i="2"/>
  <c r="AF797" i="2"/>
  <c r="W797" i="2"/>
  <c r="AG797" i="2"/>
  <c r="H797" i="2"/>
  <c r="AH797" i="2"/>
  <c r="I797" i="2"/>
  <c r="AI797" i="2"/>
  <c r="J797" i="2"/>
  <c r="AK798" i="2"/>
  <c r="AI798" i="2"/>
  <c r="S796" i="2"/>
  <c r="AH798" i="2"/>
  <c r="V796" i="2"/>
  <c r="N798" i="2"/>
  <c r="K798" i="2"/>
  <c r="J798" i="2"/>
  <c r="AG798" i="2"/>
  <c r="J796" i="2"/>
  <c r="T796" i="2"/>
  <c r="F806" i="2"/>
  <c r="X801" i="2"/>
  <c r="L798" i="2"/>
  <c r="I798" i="2"/>
  <c r="AF798" i="2"/>
  <c r="Q790" i="2"/>
  <c r="I796" i="2"/>
  <c r="AA796" i="2"/>
  <c r="Q799" i="2"/>
  <c r="X796" i="2"/>
  <c r="M798" i="2"/>
  <c r="AB793" i="2"/>
  <c r="AA798" i="2"/>
  <c r="AE798" i="2"/>
  <c r="F812" i="2"/>
  <c r="H796" i="2"/>
  <c r="AL796" i="2"/>
  <c r="AB791" i="2"/>
  <c r="AB790" i="2"/>
  <c r="P796" i="2"/>
  <c r="AK796" i="2"/>
  <c r="O796" i="2"/>
  <c r="AJ796" i="2"/>
  <c r="AM793" i="2"/>
  <c r="AM799" i="2"/>
  <c r="V798" i="2"/>
  <c r="N796" i="2"/>
  <c r="AI796" i="2"/>
  <c r="F809" i="2"/>
  <c r="AG804" i="2"/>
  <c r="AH804" i="2"/>
  <c r="AI804" i="2"/>
  <c r="AJ804" i="2"/>
  <c r="AK804" i="2"/>
  <c r="AL804" i="2"/>
  <c r="AD804" i="2"/>
  <c r="AE804" i="2"/>
  <c r="AF804" i="2"/>
  <c r="S804" i="2"/>
  <c r="T804" i="2"/>
  <c r="V804" i="2"/>
  <c r="W804" i="2"/>
  <c r="Y804" i="2"/>
  <c r="Z804" i="2"/>
  <c r="U804" i="2"/>
  <c r="AA804" i="2"/>
  <c r="X804" i="2"/>
  <c r="H804" i="2"/>
  <c r="I804" i="2"/>
  <c r="J804" i="2"/>
  <c r="K804" i="2"/>
  <c r="L804" i="2"/>
  <c r="M804" i="2"/>
  <c r="N804" i="2"/>
  <c r="O804" i="2"/>
  <c r="P804" i="2"/>
  <c r="F808" i="2"/>
  <c r="AD803" i="2"/>
  <c r="Z803" i="2"/>
  <c r="I803" i="2"/>
  <c r="AM791" i="2"/>
  <c r="M796" i="2"/>
  <c r="AH796" i="2"/>
  <c r="W798" i="2"/>
  <c r="S798" i="2"/>
  <c r="AM790" i="2"/>
  <c r="L796" i="2"/>
  <c r="AG796" i="2"/>
  <c r="AD798" i="2"/>
  <c r="U798" i="2"/>
  <c r="T798" i="2"/>
  <c r="K796" i="2"/>
  <c r="AE796" i="2"/>
  <c r="H798" i="2"/>
  <c r="Q798" i="2" s="1"/>
  <c r="AB792" i="2"/>
  <c r="Z796" i="2"/>
  <c r="AD796" i="2"/>
  <c r="Q791" i="2"/>
  <c r="Z798" i="2"/>
  <c r="P798" i="2"/>
  <c r="Y796" i="2"/>
  <c r="D806" i="2"/>
  <c r="E801" i="2"/>
  <c r="Z801" i="2" s="1"/>
  <c r="D808" i="2"/>
  <c r="E803" i="2"/>
  <c r="AE803" i="2" s="1"/>
  <c r="D814" i="2"/>
  <c r="E809" i="2"/>
  <c r="D807" i="2"/>
  <c r="E802" i="2"/>
  <c r="D805" i="2"/>
  <c r="E800" i="2"/>
  <c r="Y803" i="2" l="1"/>
  <c r="F813" i="2"/>
  <c r="Y801" i="2"/>
  <c r="W801" i="2"/>
  <c r="AM797" i="2"/>
  <c r="AB795" i="2"/>
  <c r="V803" i="2"/>
  <c r="AB804" i="2"/>
  <c r="M801" i="2"/>
  <c r="U801" i="2"/>
  <c r="AB798" i="2"/>
  <c r="T803" i="2"/>
  <c r="L801" i="2"/>
  <c r="T801" i="2"/>
  <c r="AB797" i="2"/>
  <c r="X803" i="2"/>
  <c r="AM796" i="2"/>
  <c r="W803" i="2"/>
  <c r="K801" i="2"/>
  <c r="AL801" i="2"/>
  <c r="K803" i="2"/>
  <c r="U803" i="2"/>
  <c r="AM804" i="2"/>
  <c r="F817" i="2"/>
  <c r="J801" i="2"/>
  <c r="AK801" i="2"/>
  <c r="AL800" i="2"/>
  <c r="Y800" i="2"/>
  <c r="AD800" i="2"/>
  <c r="H800" i="2"/>
  <c r="AE800" i="2"/>
  <c r="I800" i="2"/>
  <c r="AF800" i="2"/>
  <c r="J800" i="2"/>
  <c r="AG800" i="2"/>
  <c r="K800" i="2"/>
  <c r="AH800" i="2"/>
  <c r="L800" i="2"/>
  <c r="AI800" i="2"/>
  <c r="M800" i="2"/>
  <c r="AJ800" i="2"/>
  <c r="N800" i="2"/>
  <c r="W800" i="2"/>
  <c r="O800" i="2"/>
  <c r="X800" i="2"/>
  <c r="P800" i="2"/>
  <c r="Z800" i="2"/>
  <c r="V800" i="2"/>
  <c r="AA800" i="2"/>
  <c r="S800" i="2"/>
  <c r="AB800" i="2" s="1"/>
  <c r="T800" i="2"/>
  <c r="U800" i="2"/>
  <c r="AK800" i="2"/>
  <c r="J803" i="2"/>
  <c r="S803" i="2"/>
  <c r="I801" i="2"/>
  <c r="AJ801" i="2"/>
  <c r="AB796" i="2"/>
  <c r="H801" i="2"/>
  <c r="AI801" i="2"/>
  <c r="H803" i="2"/>
  <c r="AK803" i="2"/>
  <c r="P801" i="2"/>
  <c r="AH801" i="2"/>
  <c r="AL803" i="2"/>
  <c r="P803" i="2"/>
  <c r="AJ803" i="2"/>
  <c r="Q804" i="2"/>
  <c r="Q796" i="2"/>
  <c r="O801" i="2"/>
  <c r="AG801" i="2"/>
  <c r="Q795" i="2"/>
  <c r="O803" i="2"/>
  <c r="AI803" i="2"/>
  <c r="N801" i="2"/>
  <c r="AF801" i="2"/>
  <c r="N803" i="2"/>
  <c r="AH803" i="2"/>
  <c r="S801" i="2"/>
  <c r="AE801" i="2"/>
  <c r="AM798" i="2"/>
  <c r="M803" i="2"/>
  <c r="AG803" i="2"/>
  <c r="F814" i="2"/>
  <c r="AJ809" i="2"/>
  <c r="AK809" i="2"/>
  <c r="AL809" i="2"/>
  <c r="AD809" i="2"/>
  <c r="AM809" i="2" s="1"/>
  <c r="AE809" i="2"/>
  <c r="AF809" i="2"/>
  <c r="AG809" i="2"/>
  <c r="AH809" i="2"/>
  <c r="AI809" i="2"/>
  <c r="V809" i="2"/>
  <c r="W809" i="2"/>
  <c r="Y809" i="2"/>
  <c r="S809" i="2"/>
  <c r="AB809" i="2" s="1"/>
  <c r="T809" i="2"/>
  <c r="U809" i="2"/>
  <c r="X809" i="2"/>
  <c r="Z809" i="2"/>
  <c r="AA809" i="2"/>
  <c r="H809" i="2"/>
  <c r="I809" i="2"/>
  <c r="J809" i="2"/>
  <c r="K809" i="2"/>
  <c r="L809" i="2"/>
  <c r="M809" i="2"/>
  <c r="N809" i="2"/>
  <c r="O809" i="2"/>
  <c r="P809" i="2"/>
  <c r="V801" i="2"/>
  <c r="AD801" i="2"/>
  <c r="AM795" i="2"/>
  <c r="L803" i="2"/>
  <c r="AF803" i="2"/>
  <c r="AM803" i="2" s="1"/>
  <c r="AA801" i="2"/>
  <c r="F811" i="2"/>
  <c r="AF806" i="2"/>
  <c r="AA806" i="2"/>
  <c r="Q797" i="2"/>
  <c r="AG802" i="2"/>
  <c r="M802" i="2"/>
  <c r="AH802" i="2"/>
  <c r="N802" i="2"/>
  <c r="U802" i="2"/>
  <c r="O802" i="2"/>
  <c r="V802" i="2"/>
  <c r="P802" i="2"/>
  <c r="X802" i="2"/>
  <c r="AF802" i="2"/>
  <c r="Y802" i="2"/>
  <c r="AA802" i="2"/>
  <c r="L802" i="2"/>
  <c r="S802" i="2"/>
  <c r="T802" i="2"/>
  <c r="AI802" i="2"/>
  <c r="W802" i="2"/>
  <c r="AJ802" i="2"/>
  <c r="Z802" i="2"/>
  <c r="AK802" i="2"/>
  <c r="H802" i="2"/>
  <c r="AL802" i="2"/>
  <c r="I802" i="2"/>
  <c r="AD802" i="2"/>
  <c r="J802" i="2"/>
  <c r="AE802" i="2"/>
  <c r="K802" i="2"/>
  <c r="AA803" i="2"/>
  <c r="F815" i="2"/>
  <c r="D810" i="2"/>
  <c r="E805" i="2"/>
  <c r="D812" i="2"/>
  <c r="E807" i="2"/>
  <c r="D819" i="2"/>
  <c r="E814" i="2"/>
  <c r="D813" i="2"/>
  <c r="E808" i="2"/>
  <c r="W808" i="2" s="1"/>
  <c r="D811" i="2"/>
  <c r="E806" i="2"/>
  <c r="AH806" i="2" s="1"/>
  <c r="H806" i="2" l="1"/>
  <c r="AG806" i="2"/>
  <c r="T808" i="2"/>
  <c r="Q802" i="2"/>
  <c r="Y806" i="2"/>
  <c r="AE806" i="2"/>
  <c r="Q809" i="2"/>
  <c r="X808" i="2"/>
  <c r="V806" i="2"/>
  <c r="F816" i="2"/>
  <c r="AD811" i="2"/>
  <c r="K811" i="2"/>
  <c r="AB803" i="2"/>
  <c r="N808" i="2"/>
  <c r="V808" i="2"/>
  <c r="Z808" i="2"/>
  <c r="U806" i="2"/>
  <c r="M808" i="2"/>
  <c r="U808" i="2"/>
  <c r="S806" i="2"/>
  <c r="F819" i="2"/>
  <c r="AD814" i="2"/>
  <c r="AE814" i="2"/>
  <c r="AF814" i="2"/>
  <c r="AG814" i="2"/>
  <c r="AH814" i="2"/>
  <c r="AI814" i="2"/>
  <c r="AJ814" i="2"/>
  <c r="AK814" i="2"/>
  <c r="AL814" i="2"/>
  <c r="Y814" i="2"/>
  <c r="Z814" i="2"/>
  <c r="T814" i="2"/>
  <c r="W814" i="2"/>
  <c r="X814" i="2"/>
  <c r="AA814" i="2"/>
  <c r="S814" i="2"/>
  <c r="V814" i="2"/>
  <c r="U814" i="2"/>
  <c r="I814" i="2"/>
  <c r="J814" i="2"/>
  <c r="K814" i="2"/>
  <c r="L814" i="2"/>
  <c r="M814" i="2"/>
  <c r="N814" i="2"/>
  <c r="O814" i="2"/>
  <c r="P814" i="2"/>
  <c r="H814" i="2"/>
  <c r="L808" i="2"/>
  <c r="AL808" i="2"/>
  <c r="Z806" i="2"/>
  <c r="K808" i="2"/>
  <c r="AK808" i="2"/>
  <c r="X806" i="2"/>
  <c r="J808" i="2"/>
  <c r="AJ808" i="2"/>
  <c r="AM801" i="2"/>
  <c r="I808" i="2"/>
  <c r="AI808" i="2"/>
  <c r="AB802" i="2"/>
  <c r="O806" i="2"/>
  <c r="T806" i="2"/>
  <c r="H808" i="2"/>
  <c r="AH808" i="2"/>
  <c r="N806" i="2"/>
  <c r="AD806" i="2"/>
  <c r="AB801" i="2"/>
  <c r="P808" i="2"/>
  <c r="AG808" i="2"/>
  <c r="F820" i="2"/>
  <c r="M806" i="2"/>
  <c r="AL806" i="2"/>
  <c r="O808" i="2"/>
  <c r="AF808" i="2"/>
  <c r="W806" i="2"/>
  <c r="L806" i="2"/>
  <c r="AK806" i="2"/>
  <c r="Q800" i="2"/>
  <c r="S808" i="2"/>
  <c r="AE808" i="2"/>
  <c r="W805" i="2"/>
  <c r="AD805" i="2"/>
  <c r="X805" i="2"/>
  <c r="AE805" i="2"/>
  <c r="Y805" i="2"/>
  <c r="AF805" i="2"/>
  <c r="J805" i="2"/>
  <c r="AG805" i="2"/>
  <c r="K805" i="2"/>
  <c r="AH805" i="2"/>
  <c r="L805" i="2"/>
  <c r="AI805" i="2"/>
  <c r="M805" i="2"/>
  <c r="AJ805" i="2"/>
  <c r="N805" i="2"/>
  <c r="AK805" i="2"/>
  <c r="O805" i="2"/>
  <c r="AL805" i="2"/>
  <c r="P805" i="2"/>
  <c r="Z805" i="2"/>
  <c r="H805" i="2"/>
  <c r="AA805" i="2"/>
  <c r="I805" i="2"/>
  <c r="S805" i="2"/>
  <c r="V805" i="2"/>
  <c r="U805" i="2"/>
  <c r="T805" i="2"/>
  <c r="K806" i="2"/>
  <c r="AJ806" i="2"/>
  <c r="Q803" i="2"/>
  <c r="AM800" i="2"/>
  <c r="F822" i="2"/>
  <c r="AA808" i="2"/>
  <c r="AD808" i="2"/>
  <c r="AI807" i="2"/>
  <c r="L807" i="2"/>
  <c r="K807" i="2"/>
  <c r="AJ807" i="2"/>
  <c r="M807" i="2"/>
  <c r="AK807" i="2"/>
  <c r="N807" i="2"/>
  <c r="X807" i="2"/>
  <c r="O807" i="2"/>
  <c r="Y807" i="2"/>
  <c r="P807" i="2"/>
  <c r="AA807" i="2"/>
  <c r="S807" i="2"/>
  <c r="T807" i="2"/>
  <c r="U807" i="2"/>
  <c r="V807" i="2"/>
  <c r="AL807" i="2"/>
  <c r="W807" i="2"/>
  <c r="AD807" i="2"/>
  <c r="Z807" i="2"/>
  <c r="AE807" i="2"/>
  <c r="H807" i="2"/>
  <c r="AH807" i="2"/>
  <c r="AF807" i="2"/>
  <c r="I807" i="2"/>
  <c r="AG807" i="2"/>
  <c r="J807" i="2"/>
  <c r="J806" i="2"/>
  <c r="AI806" i="2"/>
  <c r="Y808" i="2"/>
  <c r="F818" i="2"/>
  <c r="AK813" i="2"/>
  <c r="AL813" i="2"/>
  <c r="AD813" i="2"/>
  <c r="X813" i="2"/>
  <c r="Y813" i="2"/>
  <c r="AA813" i="2"/>
  <c r="T813" i="2"/>
  <c r="V813" i="2"/>
  <c r="I813" i="2"/>
  <c r="J813" i="2"/>
  <c r="K813" i="2"/>
  <c r="L813" i="2"/>
  <c r="M813" i="2"/>
  <c r="N813" i="2"/>
  <c r="O813" i="2"/>
  <c r="P806" i="2"/>
  <c r="AM802" i="2"/>
  <c r="I806" i="2"/>
  <c r="Q801" i="2"/>
  <c r="D818" i="2"/>
  <c r="E813" i="2"/>
  <c r="AF813" i="2" s="1"/>
  <c r="D824" i="2"/>
  <c r="E819" i="2"/>
  <c r="D816" i="2"/>
  <c r="E811" i="2"/>
  <c r="AE811" i="2" s="1"/>
  <c r="D817" i="2"/>
  <c r="E812" i="2"/>
  <c r="D815" i="2"/>
  <c r="E810" i="2"/>
  <c r="F825" i="2" l="1"/>
  <c r="AM814" i="2"/>
  <c r="J811" i="2"/>
  <c r="AL811" i="2"/>
  <c r="AB807" i="2"/>
  <c r="AB814" i="2"/>
  <c r="F824" i="2"/>
  <c r="AD819" i="2"/>
  <c r="AE819" i="2"/>
  <c r="AF819" i="2"/>
  <c r="AG819" i="2"/>
  <c r="AH819" i="2"/>
  <c r="AI819" i="2"/>
  <c r="AJ819" i="2"/>
  <c r="AK819" i="2"/>
  <c r="AL819" i="2"/>
  <c r="S819" i="2"/>
  <c r="U819" i="2"/>
  <c r="Z819" i="2"/>
  <c r="AA819" i="2"/>
  <c r="T819" i="2"/>
  <c r="V819" i="2"/>
  <c r="W819" i="2"/>
  <c r="Y819" i="2"/>
  <c r="X819" i="2"/>
  <c r="L819" i="2"/>
  <c r="M819" i="2"/>
  <c r="N819" i="2"/>
  <c r="O819" i="2"/>
  <c r="P819" i="2"/>
  <c r="H819" i="2"/>
  <c r="I819" i="2"/>
  <c r="J819" i="2"/>
  <c r="K819" i="2"/>
  <c r="I811" i="2"/>
  <c r="AK811" i="2"/>
  <c r="AB806" i="2"/>
  <c r="H811" i="2"/>
  <c r="AJ811" i="2"/>
  <c r="AB805" i="2"/>
  <c r="S811" i="2"/>
  <c r="AI811" i="2"/>
  <c r="P813" i="2"/>
  <c r="U813" i="2"/>
  <c r="AM806" i="2"/>
  <c r="Y811" i="2"/>
  <c r="AH811" i="2"/>
  <c r="S813" i="2"/>
  <c r="X811" i="2"/>
  <c r="F821" i="2"/>
  <c r="AK816" i="2"/>
  <c r="Z816" i="2"/>
  <c r="T810" i="2"/>
  <c r="L810" i="2"/>
  <c r="Y810" i="2"/>
  <c r="J810" i="2"/>
  <c r="V810" i="2"/>
  <c r="X810" i="2"/>
  <c r="U810" i="2"/>
  <c r="AE810" i="2"/>
  <c r="W810" i="2"/>
  <c r="AA810" i="2"/>
  <c r="AD810" i="2"/>
  <c r="Z810" i="2"/>
  <c r="AL810" i="2"/>
  <c r="AF810" i="2"/>
  <c r="M810" i="2"/>
  <c r="AG810" i="2"/>
  <c r="N810" i="2"/>
  <c r="AH810" i="2"/>
  <c r="O810" i="2"/>
  <c r="AI810" i="2"/>
  <c r="P810" i="2"/>
  <c r="AK810" i="2"/>
  <c r="AJ810" i="2"/>
  <c r="H810" i="2"/>
  <c r="I810" i="2"/>
  <c r="S810" i="2"/>
  <c r="K810" i="2"/>
  <c r="AE813" i="2"/>
  <c r="Q805" i="2"/>
  <c r="Q814" i="2"/>
  <c r="V811" i="2"/>
  <c r="Q808" i="2"/>
  <c r="AA811" i="2"/>
  <c r="Q807" i="2"/>
  <c r="Z811" i="2"/>
  <c r="F823" i="2"/>
  <c r="AJ818" i="2"/>
  <c r="Z818" i="2"/>
  <c r="AM805" i="2"/>
  <c r="W811" i="2"/>
  <c r="AJ813" i="2"/>
  <c r="P811" i="2"/>
  <c r="U811" i="2"/>
  <c r="AI813" i="2"/>
  <c r="AM807" i="2"/>
  <c r="F827" i="2"/>
  <c r="O811" i="2"/>
  <c r="T811" i="2"/>
  <c r="AB808" i="2"/>
  <c r="N811" i="2"/>
  <c r="AG811" i="2"/>
  <c r="H813" i="2"/>
  <c r="Q813" i="2" s="1"/>
  <c r="AH813" i="2"/>
  <c r="Z813" i="2"/>
  <c r="AG813" i="2"/>
  <c r="AM813" i="2" s="1"/>
  <c r="M811" i="2"/>
  <c r="AF811" i="2"/>
  <c r="AM811" i="2" s="1"/>
  <c r="U812" i="2"/>
  <c r="W812" i="2"/>
  <c r="X812" i="2"/>
  <c r="AD812" i="2"/>
  <c r="Y812" i="2"/>
  <c r="AE812" i="2"/>
  <c r="Z812" i="2"/>
  <c r="AF812" i="2"/>
  <c r="K812" i="2"/>
  <c r="V812" i="2"/>
  <c r="AG812" i="2"/>
  <c r="L812" i="2"/>
  <c r="AH812" i="2"/>
  <c r="M812" i="2"/>
  <c r="AI812" i="2"/>
  <c r="N812" i="2"/>
  <c r="AJ812" i="2"/>
  <c r="O812" i="2"/>
  <c r="AK812" i="2"/>
  <c r="P812" i="2"/>
  <c r="AL812" i="2"/>
  <c r="H812" i="2"/>
  <c r="AA812" i="2"/>
  <c r="I812" i="2"/>
  <c r="T812" i="2"/>
  <c r="J812" i="2"/>
  <c r="S812" i="2"/>
  <c r="W813" i="2"/>
  <c r="AM808" i="2"/>
  <c r="L811" i="2"/>
  <c r="Q806" i="2"/>
  <c r="D821" i="2"/>
  <c r="E816" i="2"/>
  <c r="AD816" i="2" s="1"/>
  <c r="D829" i="2"/>
  <c r="E824" i="2"/>
  <c r="D820" i="2"/>
  <c r="E815" i="2"/>
  <c r="D822" i="2"/>
  <c r="E817" i="2"/>
  <c r="D823" i="2"/>
  <c r="E818" i="2"/>
  <c r="AL818" i="2" s="1"/>
  <c r="H818" i="2" l="1"/>
  <c r="AK818" i="2"/>
  <c r="AA816" i="2"/>
  <c r="AL816" i="2"/>
  <c r="Q812" i="2"/>
  <c r="X818" i="2"/>
  <c r="F828" i="2"/>
  <c r="AI823" i="2"/>
  <c r="L823" i="2"/>
  <c r="V816" i="2"/>
  <c r="AB819" i="2"/>
  <c r="W818" i="2"/>
  <c r="U816" i="2"/>
  <c r="AB813" i="2"/>
  <c r="AM812" i="2"/>
  <c r="T818" i="2"/>
  <c r="T816" i="2"/>
  <c r="Q819" i="2"/>
  <c r="S818" i="2"/>
  <c r="S816" i="2"/>
  <c r="AB816" i="2" s="1"/>
  <c r="AE815" i="2"/>
  <c r="Z815" i="2"/>
  <c r="AF815" i="2"/>
  <c r="P815" i="2"/>
  <c r="AG815" i="2"/>
  <c r="H815" i="2"/>
  <c r="AH815" i="2"/>
  <c r="I815" i="2"/>
  <c r="AD815" i="2"/>
  <c r="AI815" i="2"/>
  <c r="J815" i="2"/>
  <c r="AJ815" i="2"/>
  <c r="K815" i="2"/>
  <c r="AK815" i="2"/>
  <c r="L815" i="2"/>
  <c r="X815" i="2"/>
  <c r="AL815" i="2"/>
  <c r="M815" i="2"/>
  <c r="V815" i="2"/>
  <c r="N815" i="2"/>
  <c r="W815" i="2"/>
  <c r="O815" i="2"/>
  <c r="Y815" i="2"/>
  <c r="AA815" i="2"/>
  <c r="S815" i="2"/>
  <c r="T815" i="2"/>
  <c r="U815" i="2"/>
  <c r="AA818" i="2"/>
  <c r="P816" i="2"/>
  <c r="X816" i="2"/>
  <c r="P818" i="2"/>
  <c r="V818" i="2"/>
  <c r="O816" i="2"/>
  <c r="W816" i="2"/>
  <c r="O818" i="2"/>
  <c r="U818" i="2"/>
  <c r="N816" i="2"/>
  <c r="AJ816" i="2"/>
  <c r="AI818" i="2"/>
  <c r="N818" i="2"/>
  <c r="AH818" i="2"/>
  <c r="M816" i="2"/>
  <c r="AI816" i="2"/>
  <c r="V817" i="2"/>
  <c r="X817" i="2"/>
  <c r="Y817" i="2"/>
  <c r="Z817" i="2"/>
  <c r="AD817" i="2"/>
  <c r="AA817" i="2"/>
  <c r="AE817" i="2"/>
  <c r="S817" i="2"/>
  <c r="W817" i="2"/>
  <c r="AF817" i="2"/>
  <c r="N817" i="2"/>
  <c r="AG817" i="2"/>
  <c r="O817" i="2"/>
  <c r="AH817" i="2"/>
  <c r="P817" i="2"/>
  <c r="AI817" i="2"/>
  <c r="H817" i="2"/>
  <c r="AJ817" i="2"/>
  <c r="I817" i="2"/>
  <c r="AK817" i="2"/>
  <c r="J817" i="2"/>
  <c r="AL817" i="2"/>
  <c r="K817" i="2"/>
  <c r="T817" i="2"/>
  <c r="L817" i="2"/>
  <c r="U817" i="2"/>
  <c r="M817" i="2"/>
  <c r="F826" i="2"/>
  <c r="AL821" i="2"/>
  <c r="Z821" i="2"/>
  <c r="P821" i="2"/>
  <c r="H821" i="2"/>
  <c r="M818" i="2"/>
  <c r="AG818" i="2"/>
  <c r="L816" i="2"/>
  <c r="AH816" i="2"/>
  <c r="AB811" i="2"/>
  <c r="L818" i="2"/>
  <c r="AF818" i="2"/>
  <c r="AM810" i="2"/>
  <c r="K816" i="2"/>
  <c r="AG816" i="2"/>
  <c r="AM819" i="2"/>
  <c r="Y816" i="2"/>
  <c r="K818" i="2"/>
  <c r="AE818" i="2"/>
  <c r="AB810" i="2"/>
  <c r="J816" i="2"/>
  <c r="AF816" i="2"/>
  <c r="F829" i="2"/>
  <c r="AD824" i="2"/>
  <c r="AE824" i="2"/>
  <c r="AF824" i="2"/>
  <c r="AG824" i="2"/>
  <c r="AH824" i="2"/>
  <c r="AI824" i="2"/>
  <c r="AJ824" i="2"/>
  <c r="AK824" i="2"/>
  <c r="AL824" i="2"/>
  <c r="U824" i="2"/>
  <c r="V824" i="2"/>
  <c r="Z824" i="2"/>
  <c r="AA824" i="2"/>
  <c r="S824" i="2"/>
  <c r="T824" i="2"/>
  <c r="W824" i="2"/>
  <c r="Y824" i="2"/>
  <c r="X824" i="2"/>
  <c r="O824" i="2"/>
  <c r="P824" i="2"/>
  <c r="H824" i="2"/>
  <c r="Q824" i="2" s="1"/>
  <c r="I824" i="2"/>
  <c r="J824" i="2"/>
  <c r="K824" i="2"/>
  <c r="L824" i="2"/>
  <c r="M824" i="2"/>
  <c r="N824" i="2"/>
  <c r="AB812" i="2"/>
  <c r="J818" i="2"/>
  <c r="AD818" i="2"/>
  <c r="I816" i="2"/>
  <c r="AE816" i="2"/>
  <c r="AM816" i="2" s="1"/>
  <c r="Q811" i="2"/>
  <c r="Y818" i="2"/>
  <c r="F832" i="2"/>
  <c r="I818" i="2"/>
  <c r="Q810" i="2"/>
  <c r="H816" i="2"/>
  <c r="F830" i="2"/>
  <c r="D827" i="2"/>
  <c r="E822" i="2"/>
  <c r="D825" i="2"/>
  <c r="E820" i="2"/>
  <c r="D834" i="2"/>
  <c r="E829" i="2"/>
  <c r="D828" i="2"/>
  <c r="E823" i="2"/>
  <c r="AK823" i="2" s="1"/>
  <c r="D826" i="2"/>
  <c r="E821" i="2"/>
  <c r="S821" i="2" s="1"/>
  <c r="AM818" i="2" l="1"/>
  <c r="AB824" i="2"/>
  <c r="I821" i="2"/>
  <c r="AA821" i="2"/>
  <c r="M823" i="2"/>
  <c r="AJ823" i="2"/>
  <c r="O821" i="2"/>
  <c r="AK821" i="2"/>
  <c r="AB818" i="2"/>
  <c r="J823" i="2"/>
  <c r="AG823" i="2"/>
  <c r="N821" i="2"/>
  <c r="AJ821" i="2"/>
  <c r="I823" i="2"/>
  <c r="AF823" i="2"/>
  <c r="M821" i="2"/>
  <c r="AI821" i="2"/>
  <c r="H823" i="2"/>
  <c r="AE823" i="2"/>
  <c r="K823" i="2"/>
  <c r="L821" i="2"/>
  <c r="AH821" i="2"/>
  <c r="Q817" i="2"/>
  <c r="AA823" i="2"/>
  <c r="AD823" i="2"/>
  <c r="AH823" i="2"/>
  <c r="K821" i="2"/>
  <c r="AG821" i="2"/>
  <c r="Z823" i="2"/>
  <c r="AL823" i="2"/>
  <c r="J821" i="2"/>
  <c r="Q821" i="2" s="1"/>
  <c r="AF821" i="2"/>
  <c r="W823" i="2"/>
  <c r="F833" i="2"/>
  <c r="Y821" i="2"/>
  <c r="AE821" i="2"/>
  <c r="AB815" i="2"/>
  <c r="AM815" i="2"/>
  <c r="V823" i="2"/>
  <c r="X821" i="2"/>
  <c r="AD821" i="2"/>
  <c r="U823" i="2"/>
  <c r="F837" i="2"/>
  <c r="W821" i="2"/>
  <c r="F831" i="2"/>
  <c r="L826" i="2"/>
  <c r="T823" i="2"/>
  <c r="AM817" i="2"/>
  <c r="F835" i="2"/>
  <c r="V821" i="2"/>
  <c r="Q815" i="2"/>
  <c r="S823" i="2"/>
  <c r="Q816" i="2"/>
  <c r="AM824" i="2"/>
  <c r="U821" i="2"/>
  <c r="P823" i="2"/>
  <c r="Y823" i="2"/>
  <c r="W820" i="2"/>
  <c r="AG820" i="2"/>
  <c r="X820" i="2"/>
  <c r="AH820" i="2"/>
  <c r="AA820" i="2"/>
  <c r="AI820" i="2"/>
  <c r="H820" i="2"/>
  <c r="AJ820" i="2"/>
  <c r="I820" i="2"/>
  <c r="AK820" i="2"/>
  <c r="J820" i="2"/>
  <c r="AL820" i="2"/>
  <c r="K820" i="2"/>
  <c r="U820" i="2"/>
  <c r="AD820" i="2"/>
  <c r="L820" i="2"/>
  <c r="AE820" i="2"/>
  <c r="M820" i="2"/>
  <c r="AF820" i="2"/>
  <c r="N820" i="2"/>
  <c r="S820" i="2"/>
  <c r="O820" i="2"/>
  <c r="T820" i="2"/>
  <c r="P820" i="2"/>
  <c r="Z820" i="2"/>
  <c r="Y820" i="2"/>
  <c r="V820" i="2"/>
  <c r="F834" i="2"/>
  <c r="AF829" i="2"/>
  <c r="AG829" i="2"/>
  <c r="AH829" i="2"/>
  <c r="AI829" i="2"/>
  <c r="AJ829" i="2"/>
  <c r="AK829" i="2"/>
  <c r="AL829" i="2"/>
  <c r="AD829" i="2"/>
  <c r="AE829" i="2"/>
  <c r="S829" i="2"/>
  <c r="X829" i="2"/>
  <c r="Y829" i="2"/>
  <c r="W829" i="2"/>
  <c r="Z829" i="2"/>
  <c r="AA829" i="2"/>
  <c r="T829" i="2"/>
  <c r="V829" i="2"/>
  <c r="U829" i="2"/>
  <c r="H829" i="2"/>
  <c r="I829" i="2"/>
  <c r="J829" i="2"/>
  <c r="K829" i="2"/>
  <c r="L829" i="2"/>
  <c r="M829" i="2"/>
  <c r="N829" i="2"/>
  <c r="O829" i="2"/>
  <c r="P829" i="2"/>
  <c r="T821" i="2"/>
  <c r="AB821" i="2" s="1"/>
  <c r="O823" i="2"/>
  <c r="X823" i="2"/>
  <c r="Q818" i="2"/>
  <c r="S822" i="2"/>
  <c r="AE822" i="2"/>
  <c r="U822" i="2"/>
  <c r="Z822" i="2"/>
  <c r="AF822" i="2"/>
  <c r="T822" i="2"/>
  <c r="AG822" i="2"/>
  <c r="H822" i="2"/>
  <c r="Q822" i="2" s="1"/>
  <c r="AH822" i="2"/>
  <c r="I822" i="2"/>
  <c r="AI822" i="2"/>
  <c r="J822" i="2"/>
  <c r="AJ822" i="2"/>
  <c r="K822" i="2"/>
  <c r="Y822" i="2"/>
  <c r="AK822" i="2"/>
  <c r="L822" i="2"/>
  <c r="AL822" i="2"/>
  <c r="M822" i="2"/>
  <c r="AD822" i="2"/>
  <c r="N822" i="2"/>
  <c r="W822" i="2"/>
  <c r="O822" i="2"/>
  <c r="X822" i="2"/>
  <c r="P822" i="2"/>
  <c r="V822" i="2"/>
  <c r="AA822" i="2"/>
  <c r="AB817" i="2"/>
  <c r="N823" i="2"/>
  <c r="D833" i="2"/>
  <c r="E828" i="2"/>
  <c r="V828" i="2" s="1"/>
  <c r="D839" i="2"/>
  <c r="E834" i="2"/>
  <c r="D830" i="2"/>
  <c r="E825" i="2"/>
  <c r="D831" i="2"/>
  <c r="E826" i="2"/>
  <c r="U826" i="2" s="1"/>
  <c r="D832" i="2"/>
  <c r="E827" i="2"/>
  <c r="K826" i="2" l="1"/>
  <c r="S826" i="2"/>
  <c r="T828" i="2"/>
  <c r="T826" i="2"/>
  <c r="J826" i="2"/>
  <c r="AL826" i="2"/>
  <c r="J828" i="2"/>
  <c r="S828" i="2"/>
  <c r="Q820" i="2"/>
  <c r="I826" i="2"/>
  <c r="AK826" i="2"/>
  <c r="I828" i="2"/>
  <c r="AA828" i="2"/>
  <c r="AB829" i="2"/>
  <c r="H826" i="2"/>
  <c r="Q826" i="2" s="1"/>
  <c r="AJ826" i="2"/>
  <c r="H828" i="2"/>
  <c r="AL828" i="2"/>
  <c r="U828" i="2"/>
  <c r="AB820" i="2"/>
  <c r="P826" i="2"/>
  <c r="AI826" i="2"/>
  <c r="P828" i="2"/>
  <c r="AK828" i="2"/>
  <c r="AM829" i="2"/>
  <c r="O826" i="2"/>
  <c r="AH826" i="2"/>
  <c r="O828" i="2"/>
  <c r="AJ828" i="2"/>
  <c r="AM823" i="2"/>
  <c r="N826" i="2"/>
  <c r="AG826" i="2"/>
  <c r="N828" i="2"/>
  <c r="AI828" i="2"/>
  <c r="Z827" i="2"/>
  <c r="AH827" i="2"/>
  <c r="AA827" i="2"/>
  <c r="S827" i="2"/>
  <c r="AI827" i="2"/>
  <c r="V827" i="2"/>
  <c r="Y827" i="2"/>
  <c r="W827" i="2"/>
  <c r="X827" i="2"/>
  <c r="AJ827" i="2"/>
  <c r="H827" i="2"/>
  <c r="AK827" i="2"/>
  <c r="I827" i="2"/>
  <c r="AL827" i="2"/>
  <c r="J827" i="2"/>
  <c r="T827" i="2"/>
  <c r="AD827" i="2"/>
  <c r="K827" i="2"/>
  <c r="AE827" i="2"/>
  <c r="L827" i="2"/>
  <c r="N827" i="2"/>
  <c r="O827" i="2"/>
  <c r="AF827" i="2"/>
  <c r="M827" i="2"/>
  <c r="AG827" i="2"/>
  <c r="U827" i="2"/>
  <c r="P827" i="2"/>
  <c r="M826" i="2"/>
  <c r="AF826" i="2"/>
  <c r="F842" i="2"/>
  <c r="M828" i="2"/>
  <c r="AH828" i="2"/>
  <c r="Z826" i="2"/>
  <c r="AE826" i="2"/>
  <c r="L828" i="2"/>
  <c r="AG828" i="2"/>
  <c r="AA826" i="2"/>
  <c r="AD826" i="2"/>
  <c r="K828" i="2"/>
  <c r="AF828" i="2"/>
  <c r="AM822" i="2"/>
  <c r="Q829" i="2"/>
  <c r="AM820" i="2"/>
  <c r="Y826" i="2"/>
  <c r="F836" i="2"/>
  <c r="I831" i="2"/>
  <c r="AM821" i="2"/>
  <c r="Z828" i="2"/>
  <c r="AE828" i="2"/>
  <c r="X826" i="2"/>
  <c r="Y828" i="2"/>
  <c r="AD828" i="2"/>
  <c r="T825" i="2"/>
  <c r="Y825" i="2"/>
  <c r="AL825" i="2"/>
  <c r="H825" i="2"/>
  <c r="U825" i="2"/>
  <c r="X825" i="2"/>
  <c r="AK825" i="2"/>
  <c r="AA825" i="2"/>
  <c r="AJ825" i="2"/>
  <c r="Z825" i="2"/>
  <c r="I825" i="2"/>
  <c r="AD825" i="2"/>
  <c r="V825" i="2"/>
  <c r="AE825" i="2"/>
  <c r="J825" i="2"/>
  <c r="AI825" i="2"/>
  <c r="AF825" i="2"/>
  <c r="K825" i="2"/>
  <c r="L825" i="2"/>
  <c r="O825" i="2"/>
  <c r="P825" i="2"/>
  <c r="AG825" i="2"/>
  <c r="M825" i="2"/>
  <c r="AH825" i="2"/>
  <c r="N825" i="2"/>
  <c r="S825" i="2"/>
  <c r="W825" i="2"/>
  <c r="F840" i="2"/>
  <c r="W826" i="2"/>
  <c r="X828" i="2"/>
  <c r="F838" i="2"/>
  <c r="T833" i="2"/>
  <c r="L833" i="2"/>
  <c r="Q823" i="2"/>
  <c r="AB822" i="2"/>
  <c r="F839" i="2"/>
  <c r="AI834" i="2"/>
  <c r="AJ834" i="2"/>
  <c r="AK834" i="2"/>
  <c r="AL834" i="2"/>
  <c r="AD834" i="2"/>
  <c r="AM834" i="2" s="1"/>
  <c r="AE834" i="2"/>
  <c r="AF834" i="2"/>
  <c r="AG834" i="2"/>
  <c r="AH834" i="2"/>
  <c r="U834" i="2"/>
  <c r="V834" i="2"/>
  <c r="AA834" i="2"/>
  <c r="T834" i="2"/>
  <c r="W834" i="2"/>
  <c r="X834" i="2"/>
  <c r="Y834" i="2"/>
  <c r="Z834" i="2"/>
  <c r="S834" i="2"/>
  <c r="H834" i="2"/>
  <c r="I834" i="2"/>
  <c r="J834" i="2"/>
  <c r="K834" i="2"/>
  <c r="L834" i="2"/>
  <c r="M834" i="2"/>
  <c r="N834" i="2"/>
  <c r="O834" i="2"/>
  <c r="P834" i="2"/>
  <c r="V826" i="2"/>
  <c r="W828" i="2"/>
  <c r="AB823" i="2"/>
  <c r="D837" i="2"/>
  <c r="E832" i="2"/>
  <c r="D835" i="2"/>
  <c r="E830" i="2"/>
  <c r="D844" i="2"/>
  <c r="E839" i="2"/>
  <c r="D836" i="2"/>
  <c r="E831" i="2"/>
  <c r="AJ831" i="2" s="1"/>
  <c r="D838" i="2"/>
  <c r="E833" i="2"/>
  <c r="S833" i="2" s="1"/>
  <c r="M833" i="2" l="1"/>
  <c r="U833" i="2"/>
  <c r="AB833" i="2" s="1"/>
  <c r="J831" i="2"/>
  <c r="AI831" i="2"/>
  <c r="F847" i="2"/>
  <c r="K833" i="2"/>
  <c r="AL833" i="2"/>
  <c r="H831" i="2"/>
  <c r="AG831" i="2"/>
  <c r="J833" i="2"/>
  <c r="AK833" i="2"/>
  <c r="P831" i="2"/>
  <c r="AF831" i="2"/>
  <c r="Q827" i="2"/>
  <c r="I833" i="2"/>
  <c r="AJ833" i="2"/>
  <c r="Y831" i="2"/>
  <c r="AE831" i="2"/>
  <c r="H833" i="2"/>
  <c r="Q833" i="2" s="1"/>
  <c r="AI833" i="2"/>
  <c r="AM828" i="2"/>
  <c r="Z831" i="2"/>
  <c r="AD831" i="2"/>
  <c r="P833" i="2"/>
  <c r="AH833" i="2"/>
  <c r="X831" i="2"/>
  <c r="F841" i="2"/>
  <c r="AE836" i="2"/>
  <c r="M836" i="2"/>
  <c r="O833" i="2"/>
  <c r="AG833" i="2"/>
  <c r="U831" i="2"/>
  <c r="N833" i="2"/>
  <c r="T831" i="2"/>
  <c r="AB828" i="2"/>
  <c r="AA833" i="2"/>
  <c r="AE833" i="2"/>
  <c r="F845" i="2"/>
  <c r="AM825" i="2"/>
  <c r="S831" i="2"/>
  <c r="AB831" i="2" s="1"/>
  <c r="Q834" i="2"/>
  <c r="Z833" i="2"/>
  <c r="AD833" i="2"/>
  <c r="AA831" i="2"/>
  <c r="AB827" i="2"/>
  <c r="Y833" i="2"/>
  <c r="F843" i="2"/>
  <c r="AB825" i="2"/>
  <c r="O831" i="2"/>
  <c r="W831" i="2"/>
  <c r="Q825" i="2"/>
  <c r="AH831" i="2"/>
  <c r="X833" i="2"/>
  <c r="N831" i="2"/>
  <c r="V831" i="2"/>
  <c r="U830" i="2"/>
  <c r="V830" i="2"/>
  <c r="W830" i="2"/>
  <c r="AD830" i="2"/>
  <c r="X830" i="2"/>
  <c r="AE830" i="2"/>
  <c r="AA830" i="2"/>
  <c r="AF830" i="2"/>
  <c r="I830" i="2"/>
  <c r="AG830" i="2"/>
  <c r="J830" i="2"/>
  <c r="AH830" i="2"/>
  <c r="K830" i="2"/>
  <c r="AI830" i="2"/>
  <c r="L830" i="2"/>
  <c r="AJ830" i="2"/>
  <c r="M830" i="2"/>
  <c r="AK830" i="2"/>
  <c r="N830" i="2"/>
  <c r="AL830" i="2"/>
  <c r="O830" i="2"/>
  <c r="T830" i="2"/>
  <c r="Y830" i="2"/>
  <c r="P830" i="2"/>
  <c r="Z830" i="2"/>
  <c r="H830" i="2"/>
  <c r="S830" i="2"/>
  <c r="F844" i="2"/>
  <c r="AL839" i="2"/>
  <c r="AD839" i="2"/>
  <c r="AE839" i="2"/>
  <c r="AF839" i="2"/>
  <c r="AG839" i="2"/>
  <c r="AH839" i="2"/>
  <c r="AI839" i="2"/>
  <c r="AJ839" i="2"/>
  <c r="AK839" i="2"/>
  <c r="X839" i="2"/>
  <c r="Y839" i="2"/>
  <c r="S839" i="2"/>
  <c r="T839" i="2"/>
  <c r="U839" i="2"/>
  <c r="V839" i="2"/>
  <c r="W839" i="2"/>
  <c r="Z839" i="2"/>
  <c r="AA839" i="2"/>
  <c r="H839" i="2"/>
  <c r="I839" i="2"/>
  <c r="J839" i="2"/>
  <c r="K839" i="2"/>
  <c r="L839" i="2"/>
  <c r="M839" i="2"/>
  <c r="N839" i="2"/>
  <c r="O839" i="2"/>
  <c r="P839" i="2"/>
  <c r="W833" i="2"/>
  <c r="M831" i="2"/>
  <c r="AL831" i="2"/>
  <c r="AM826" i="2"/>
  <c r="AM827" i="2"/>
  <c r="AB834" i="2"/>
  <c r="V833" i="2"/>
  <c r="L831" i="2"/>
  <c r="AK831" i="2"/>
  <c r="AB826" i="2"/>
  <c r="AF833" i="2"/>
  <c r="AJ832" i="2"/>
  <c r="N832" i="2"/>
  <c r="AI832" i="2"/>
  <c r="W832" i="2"/>
  <c r="O832" i="2"/>
  <c r="X832" i="2"/>
  <c r="P832" i="2"/>
  <c r="S832" i="2"/>
  <c r="T832" i="2"/>
  <c r="U832" i="2"/>
  <c r="V832" i="2"/>
  <c r="Y832" i="2"/>
  <c r="AK832" i="2"/>
  <c r="Z832" i="2"/>
  <c r="AL832" i="2"/>
  <c r="AA832" i="2"/>
  <c r="AD832" i="2"/>
  <c r="H832" i="2"/>
  <c r="AE832" i="2"/>
  <c r="I832" i="2"/>
  <c r="AF832" i="2"/>
  <c r="J832" i="2"/>
  <c r="AG832" i="2"/>
  <c r="K832" i="2"/>
  <c r="AH832" i="2"/>
  <c r="L832" i="2"/>
  <c r="M832" i="2"/>
  <c r="K831" i="2"/>
  <c r="Q828" i="2"/>
  <c r="D841" i="2"/>
  <c r="E836" i="2"/>
  <c r="S836" i="2" s="1"/>
  <c r="D849" i="2"/>
  <c r="E844" i="2"/>
  <c r="D840" i="2"/>
  <c r="E835" i="2"/>
  <c r="D843" i="2"/>
  <c r="E838" i="2"/>
  <c r="AF838" i="2" s="1"/>
  <c r="D842" i="2"/>
  <c r="E837" i="2"/>
  <c r="AM839" i="2" l="1"/>
  <c r="AA838" i="2"/>
  <c r="AE838" i="2"/>
  <c r="N836" i="2"/>
  <c r="AF836" i="2"/>
  <c r="F849" i="2"/>
  <c r="AD844" i="2"/>
  <c r="AE844" i="2"/>
  <c r="AF844" i="2"/>
  <c r="AG844" i="2"/>
  <c r="AH844" i="2"/>
  <c r="AI844" i="2"/>
  <c r="AJ844" i="2"/>
  <c r="AK844" i="2"/>
  <c r="AL844" i="2"/>
  <c r="AA844" i="2"/>
  <c r="S844" i="2"/>
  <c r="T844" i="2"/>
  <c r="U844" i="2"/>
  <c r="V844" i="2"/>
  <c r="W844" i="2"/>
  <c r="X844" i="2"/>
  <c r="Y844" i="2"/>
  <c r="Z844" i="2"/>
  <c r="K844" i="2"/>
  <c r="L844" i="2"/>
  <c r="M844" i="2"/>
  <c r="N844" i="2"/>
  <c r="O844" i="2"/>
  <c r="P844" i="2"/>
  <c r="H844" i="2"/>
  <c r="Q844" i="2" s="1"/>
  <c r="I844" i="2"/>
  <c r="J844" i="2"/>
  <c r="V838" i="2"/>
  <c r="L836" i="2"/>
  <c r="AD836" i="2"/>
  <c r="AB830" i="2"/>
  <c r="U838" i="2"/>
  <c r="K836" i="2"/>
  <c r="AL836" i="2"/>
  <c r="AB832" i="2"/>
  <c r="Q830" i="2"/>
  <c r="T838" i="2"/>
  <c r="J836" i="2"/>
  <c r="AK836" i="2"/>
  <c r="AD837" i="2"/>
  <c r="X837" i="2"/>
  <c r="AE837" i="2"/>
  <c r="Y837" i="2"/>
  <c r="AF837" i="2"/>
  <c r="J837" i="2"/>
  <c r="AG837" i="2"/>
  <c r="K837" i="2"/>
  <c r="AH837" i="2"/>
  <c r="L837" i="2"/>
  <c r="AI837" i="2"/>
  <c r="M837" i="2"/>
  <c r="AJ837" i="2"/>
  <c r="N837" i="2"/>
  <c r="AK837" i="2"/>
  <c r="O837" i="2"/>
  <c r="AL837" i="2"/>
  <c r="P837" i="2"/>
  <c r="Z837" i="2"/>
  <c r="H837" i="2"/>
  <c r="AA837" i="2"/>
  <c r="I837" i="2"/>
  <c r="V837" i="2"/>
  <c r="S837" i="2"/>
  <c r="T837" i="2"/>
  <c r="U837" i="2"/>
  <c r="W837" i="2"/>
  <c r="S838" i="2"/>
  <c r="AM833" i="2"/>
  <c r="F850" i="2"/>
  <c r="I836" i="2"/>
  <c r="AJ836" i="2"/>
  <c r="AB839" i="2"/>
  <c r="P838" i="2"/>
  <c r="X838" i="2"/>
  <c r="H836" i="2"/>
  <c r="AI836" i="2"/>
  <c r="O838" i="2"/>
  <c r="W838" i="2"/>
  <c r="V836" i="2"/>
  <c r="AH836" i="2"/>
  <c r="Y838" i="2"/>
  <c r="N838" i="2"/>
  <c r="AD838" i="2"/>
  <c r="W836" i="2"/>
  <c r="AG836" i="2"/>
  <c r="S835" i="2"/>
  <c r="J835" i="2"/>
  <c r="T835" i="2"/>
  <c r="K835" i="2"/>
  <c r="U835" i="2"/>
  <c r="V835" i="2"/>
  <c r="Z835" i="2"/>
  <c r="W835" i="2"/>
  <c r="X835" i="2"/>
  <c r="Y835" i="2"/>
  <c r="AD835" i="2"/>
  <c r="H835" i="2"/>
  <c r="AE835" i="2"/>
  <c r="AA835" i="2"/>
  <c r="AK835" i="2"/>
  <c r="AF835" i="2"/>
  <c r="L835" i="2"/>
  <c r="AG835" i="2"/>
  <c r="M835" i="2"/>
  <c r="AH835" i="2"/>
  <c r="N835" i="2"/>
  <c r="AI835" i="2"/>
  <c r="O835" i="2"/>
  <c r="AJ835" i="2"/>
  <c r="P835" i="2"/>
  <c r="AL835" i="2"/>
  <c r="I835" i="2"/>
  <c r="M838" i="2"/>
  <c r="AL838" i="2"/>
  <c r="U836" i="2"/>
  <c r="F846" i="2"/>
  <c r="O841" i="2"/>
  <c r="AM830" i="2"/>
  <c r="L838" i="2"/>
  <c r="AK838" i="2"/>
  <c r="AA836" i="2"/>
  <c r="F852" i="2"/>
  <c r="Q832" i="2"/>
  <c r="K838" i="2"/>
  <c r="AJ838" i="2"/>
  <c r="X836" i="2"/>
  <c r="F848" i="2"/>
  <c r="T843" i="2"/>
  <c r="N843" i="2"/>
  <c r="O843" i="2"/>
  <c r="J838" i="2"/>
  <c r="AI838" i="2"/>
  <c r="Z836" i="2"/>
  <c r="Q831" i="2"/>
  <c r="I838" i="2"/>
  <c r="AH838" i="2"/>
  <c r="Y836" i="2"/>
  <c r="AM831" i="2"/>
  <c r="AM832" i="2"/>
  <c r="H838" i="2"/>
  <c r="Q838" i="2" s="1"/>
  <c r="AG838" i="2"/>
  <c r="P836" i="2"/>
  <c r="T836" i="2"/>
  <c r="AB836" i="2" s="1"/>
  <c r="Q839" i="2"/>
  <c r="Z838" i="2"/>
  <c r="O836" i="2"/>
  <c r="D848" i="2"/>
  <c r="E843" i="2"/>
  <c r="U843" i="2" s="1"/>
  <c r="D845" i="2"/>
  <c r="E840" i="2"/>
  <c r="D847" i="2"/>
  <c r="E842" i="2"/>
  <c r="D854" i="2"/>
  <c r="E849" i="2"/>
  <c r="D846" i="2"/>
  <c r="E841" i="2"/>
  <c r="W841" i="2" s="1"/>
  <c r="AG843" i="2" l="1"/>
  <c r="N841" i="2"/>
  <c r="AI841" i="2"/>
  <c r="AM837" i="2"/>
  <c r="M843" i="2"/>
  <c r="AF843" i="2"/>
  <c r="M841" i="2"/>
  <c r="AH841" i="2"/>
  <c r="L843" i="2"/>
  <c r="AE843" i="2"/>
  <c r="L841" i="2"/>
  <c r="AG841" i="2"/>
  <c r="Q836" i="2"/>
  <c r="K843" i="2"/>
  <c r="AD843" i="2"/>
  <c r="K841" i="2"/>
  <c r="AF841" i="2"/>
  <c r="F855" i="2"/>
  <c r="J843" i="2"/>
  <c r="AL843" i="2"/>
  <c r="J841" i="2"/>
  <c r="AE841" i="2"/>
  <c r="I843" i="2"/>
  <c r="AK843" i="2"/>
  <c r="I841" i="2"/>
  <c r="AD841" i="2"/>
  <c r="AB838" i="2"/>
  <c r="H843" i="2"/>
  <c r="AJ843" i="2"/>
  <c r="H841" i="2"/>
  <c r="AL841" i="2"/>
  <c r="W843" i="2"/>
  <c r="S841" i="2"/>
  <c r="AK841" i="2"/>
  <c r="AB835" i="2"/>
  <c r="AM844" i="2"/>
  <c r="T842" i="2"/>
  <c r="L842" i="2"/>
  <c r="U842" i="2"/>
  <c r="V842" i="2"/>
  <c r="W842" i="2"/>
  <c r="X842" i="2"/>
  <c r="Y842" i="2"/>
  <c r="AL842" i="2"/>
  <c r="AD842" i="2"/>
  <c r="AM842" i="2" s="1"/>
  <c r="Z842" i="2"/>
  <c r="AE842" i="2"/>
  <c r="AA842" i="2"/>
  <c r="AF842" i="2"/>
  <c r="M842" i="2"/>
  <c r="AG842" i="2"/>
  <c r="N842" i="2"/>
  <c r="J842" i="2"/>
  <c r="AH842" i="2"/>
  <c r="O842" i="2"/>
  <c r="AI842" i="2"/>
  <c r="P842" i="2"/>
  <c r="AJ842" i="2"/>
  <c r="H842" i="2"/>
  <c r="AK842" i="2"/>
  <c r="I842" i="2"/>
  <c r="S842" i="2"/>
  <c r="K842" i="2"/>
  <c r="X843" i="2"/>
  <c r="AH843" i="2"/>
  <c r="T841" i="2"/>
  <c r="AJ841" i="2"/>
  <c r="F854" i="2"/>
  <c r="AD849" i="2"/>
  <c r="AM849" i="2" s="1"/>
  <c r="AE849" i="2"/>
  <c r="AF849" i="2"/>
  <c r="AG849" i="2"/>
  <c r="AH849" i="2"/>
  <c r="AI849" i="2"/>
  <c r="AJ849" i="2"/>
  <c r="AK849" i="2"/>
  <c r="AL849" i="2"/>
  <c r="T849" i="2"/>
  <c r="S849" i="2"/>
  <c r="U849" i="2"/>
  <c r="V849" i="2"/>
  <c r="W849" i="2"/>
  <c r="X849" i="2"/>
  <c r="Y849" i="2"/>
  <c r="Z849" i="2"/>
  <c r="AA849" i="2"/>
  <c r="N849" i="2"/>
  <c r="O849" i="2"/>
  <c r="P849" i="2"/>
  <c r="H849" i="2"/>
  <c r="I849" i="2"/>
  <c r="J849" i="2"/>
  <c r="K849" i="2"/>
  <c r="L849" i="2"/>
  <c r="M849" i="2"/>
  <c r="V843" i="2"/>
  <c r="F853" i="2"/>
  <c r="F857" i="2"/>
  <c r="AA841" i="2"/>
  <c r="F851" i="2"/>
  <c r="Z846" i="2"/>
  <c r="I846" i="2"/>
  <c r="H846" i="2"/>
  <c r="AB837" i="2"/>
  <c r="V841" i="2"/>
  <c r="Z841" i="2"/>
  <c r="AM838" i="2"/>
  <c r="AM836" i="2"/>
  <c r="Y843" i="2"/>
  <c r="Y841" i="2"/>
  <c r="AI840" i="2"/>
  <c r="I840" i="2"/>
  <c r="AJ840" i="2"/>
  <c r="J840" i="2"/>
  <c r="AG840" i="2"/>
  <c r="AK840" i="2"/>
  <c r="K840" i="2"/>
  <c r="AL840" i="2"/>
  <c r="L840" i="2"/>
  <c r="U840" i="2"/>
  <c r="M840" i="2"/>
  <c r="P840" i="2"/>
  <c r="V840" i="2"/>
  <c r="N840" i="2"/>
  <c r="S840" i="2"/>
  <c r="T840" i="2"/>
  <c r="W840" i="2"/>
  <c r="X840" i="2"/>
  <c r="Y840" i="2"/>
  <c r="AD840" i="2"/>
  <c r="Z840" i="2"/>
  <c r="AE840" i="2"/>
  <c r="AA840" i="2"/>
  <c r="AF840" i="2"/>
  <c r="O840" i="2"/>
  <c r="AH840" i="2"/>
  <c r="H840" i="2"/>
  <c r="S843" i="2"/>
  <c r="AA843" i="2"/>
  <c r="X841" i="2"/>
  <c r="Q835" i="2"/>
  <c r="AI843" i="2"/>
  <c r="Z843" i="2"/>
  <c r="U841" i="2"/>
  <c r="AM835" i="2"/>
  <c r="Q837" i="2"/>
  <c r="AB844" i="2"/>
  <c r="P843" i="2"/>
  <c r="P841" i="2"/>
  <c r="D859" i="2"/>
  <c r="E854" i="2"/>
  <c r="D852" i="2"/>
  <c r="E847" i="2"/>
  <c r="D851" i="2"/>
  <c r="E846" i="2"/>
  <c r="S846" i="2" s="1"/>
  <c r="D850" i="2"/>
  <c r="E845" i="2"/>
  <c r="D853" i="2"/>
  <c r="E848" i="2"/>
  <c r="AF848" i="2" s="1"/>
  <c r="P846" i="2" l="1"/>
  <c r="Y846" i="2"/>
  <c r="H848" i="2"/>
  <c r="AD848" i="2"/>
  <c r="F859" i="2"/>
  <c r="AE854" i="2"/>
  <c r="AF854" i="2"/>
  <c r="AG854" i="2"/>
  <c r="AH854" i="2"/>
  <c r="AI854" i="2"/>
  <c r="AJ854" i="2"/>
  <c r="AK854" i="2"/>
  <c r="AL854" i="2"/>
  <c r="AD854" i="2"/>
  <c r="AM854" i="2" s="1"/>
  <c r="W854" i="2"/>
  <c r="X854" i="2"/>
  <c r="Y854" i="2"/>
  <c r="Z854" i="2"/>
  <c r="AA854" i="2"/>
  <c r="S854" i="2"/>
  <c r="T854" i="2"/>
  <c r="V854" i="2"/>
  <c r="U854" i="2"/>
  <c r="H854" i="2"/>
  <c r="I854" i="2"/>
  <c r="J854" i="2"/>
  <c r="K854" i="2"/>
  <c r="L854" i="2"/>
  <c r="M854" i="2"/>
  <c r="N854" i="2"/>
  <c r="O854" i="2"/>
  <c r="P854" i="2"/>
  <c r="AM843" i="2"/>
  <c r="O846" i="2"/>
  <c r="AL846" i="2"/>
  <c r="S848" i="2"/>
  <c r="AL848" i="2"/>
  <c r="I848" i="2"/>
  <c r="N846" i="2"/>
  <c r="AK846" i="2"/>
  <c r="AA848" i="2"/>
  <c r="AK848" i="2"/>
  <c r="M846" i="2"/>
  <c r="AJ846" i="2"/>
  <c r="Z848" i="2"/>
  <c r="F858" i="2"/>
  <c r="AB841" i="2"/>
  <c r="AM840" i="2"/>
  <c r="L846" i="2"/>
  <c r="AI846" i="2"/>
  <c r="Y848" i="2"/>
  <c r="AE848" i="2"/>
  <c r="K846" i="2"/>
  <c r="AH846" i="2"/>
  <c r="V848" i="2"/>
  <c r="AB849" i="2"/>
  <c r="J846" i="2"/>
  <c r="AG846" i="2"/>
  <c r="U848" i="2"/>
  <c r="AB842" i="2"/>
  <c r="Q841" i="2"/>
  <c r="F862" i="2"/>
  <c r="T848" i="2"/>
  <c r="AA846" i="2"/>
  <c r="AE846" i="2"/>
  <c r="P848" i="2"/>
  <c r="X848" i="2"/>
  <c r="Q843" i="2"/>
  <c r="AB840" i="2"/>
  <c r="X846" i="2"/>
  <c r="AD846" i="2"/>
  <c r="O848" i="2"/>
  <c r="W848" i="2"/>
  <c r="Q842" i="2"/>
  <c r="AF846" i="2"/>
  <c r="W846" i="2"/>
  <c r="F856" i="2"/>
  <c r="U851" i="2"/>
  <c r="N848" i="2"/>
  <c r="AJ848" i="2"/>
  <c r="Q849" i="2"/>
  <c r="AM841" i="2"/>
  <c r="AJ845" i="2"/>
  <c r="J845" i="2"/>
  <c r="I845" i="2"/>
  <c r="AK845" i="2"/>
  <c r="K845" i="2"/>
  <c r="AL845" i="2"/>
  <c r="L845" i="2"/>
  <c r="AD845" i="2"/>
  <c r="M845" i="2"/>
  <c r="AE845" i="2"/>
  <c r="N845" i="2"/>
  <c r="S845" i="2"/>
  <c r="O845" i="2"/>
  <c r="X845" i="2"/>
  <c r="P845" i="2"/>
  <c r="T845" i="2"/>
  <c r="U845" i="2"/>
  <c r="AI845" i="2"/>
  <c r="V845" i="2"/>
  <c r="W845" i="2"/>
  <c r="Y845" i="2"/>
  <c r="AF845" i="2"/>
  <c r="AA845" i="2"/>
  <c r="AG845" i="2"/>
  <c r="Z845" i="2"/>
  <c r="AH845" i="2"/>
  <c r="H845" i="2"/>
  <c r="V846" i="2"/>
  <c r="M848" i="2"/>
  <c r="AI848" i="2"/>
  <c r="AB843" i="2"/>
  <c r="U846" i="2"/>
  <c r="L848" i="2"/>
  <c r="AH848" i="2"/>
  <c r="Q846" i="2"/>
  <c r="Q840" i="2"/>
  <c r="T846" i="2"/>
  <c r="AB846" i="2" s="1"/>
  <c r="K848" i="2"/>
  <c r="AG848" i="2"/>
  <c r="F860" i="2"/>
  <c r="S847" i="2"/>
  <c r="O847" i="2"/>
  <c r="T847" i="2"/>
  <c r="U847" i="2"/>
  <c r="W847" i="2"/>
  <c r="AA847" i="2"/>
  <c r="X847" i="2"/>
  <c r="N847" i="2"/>
  <c r="Y847" i="2"/>
  <c r="AD847" i="2"/>
  <c r="AM847" i="2" s="1"/>
  <c r="Z847" i="2"/>
  <c r="AE847" i="2"/>
  <c r="AF847" i="2"/>
  <c r="P847" i="2"/>
  <c r="AG847" i="2"/>
  <c r="H847" i="2"/>
  <c r="AH847" i="2"/>
  <c r="I847" i="2"/>
  <c r="AI847" i="2"/>
  <c r="J847" i="2"/>
  <c r="AJ847" i="2"/>
  <c r="K847" i="2"/>
  <c r="AK847" i="2"/>
  <c r="L847" i="2"/>
  <c r="AL847" i="2"/>
  <c r="M847" i="2"/>
  <c r="V847" i="2"/>
  <c r="J848" i="2"/>
  <c r="D855" i="2"/>
  <c r="E850" i="2"/>
  <c r="D856" i="2"/>
  <c r="E851" i="2"/>
  <c r="V851" i="2" s="1"/>
  <c r="D858" i="2"/>
  <c r="E853" i="2"/>
  <c r="AE853" i="2" s="1"/>
  <c r="D857" i="2"/>
  <c r="E852" i="2"/>
  <c r="D864" i="2"/>
  <c r="E859" i="2"/>
  <c r="AD853" i="2" l="1"/>
  <c r="AB845" i="2"/>
  <c r="K851" i="2"/>
  <c r="T851" i="2"/>
  <c r="X853" i="2"/>
  <c r="F863" i="2"/>
  <c r="W858" i="2"/>
  <c r="K858" i="2"/>
  <c r="Q845" i="2"/>
  <c r="J851" i="2"/>
  <c r="S851" i="2"/>
  <c r="AM846" i="2"/>
  <c r="W853" i="2"/>
  <c r="I851" i="2"/>
  <c r="AL851" i="2"/>
  <c r="V853" i="2"/>
  <c r="H851" i="2"/>
  <c r="AK851" i="2"/>
  <c r="U853" i="2"/>
  <c r="F865" i="2"/>
  <c r="AM845" i="2"/>
  <c r="P851" i="2"/>
  <c r="AJ851" i="2"/>
  <c r="T853" i="2"/>
  <c r="O851" i="2"/>
  <c r="AI851" i="2"/>
  <c r="F867" i="2"/>
  <c r="I853" i="2"/>
  <c r="S853" i="2"/>
  <c r="Y853" i="2"/>
  <c r="AF852" i="2"/>
  <c r="N852" i="2"/>
  <c r="M852" i="2"/>
  <c r="S852" i="2"/>
  <c r="O852" i="2"/>
  <c r="AE852" i="2"/>
  <c r="Y852" i="2"/>
  <c r="P852" i="2"/>
  <c r="T852" i="2"/>
  <c r="W852" i="2"/>
  <c r="X852" i="2"/>
  <c r="Z852" i="2"/>
  <c r="AA852" i="2"/>
  <c r="AG852" i="2"/>
  <c r="V852" i="2"/>
  <c r="AH852" i="2"/>
  <c r="U852" i="2"/>
  <c r="AI852" i="2"/>
  <c r="H852" i="2"/>
  <c r="Q852" i="2" s="1"/>
  <c r="AJ852" i="2"/>
  <c r="I852" i="2"/>
  <c r="AK852" i="2"/>
  <c r="J852" i="2"/>
  <c r="AL852" i="2"/>
  <c r="K852" i="2"/>
  <c r="AD852" i="2"/>
  <c r="AM852" i="2" s="1"/>
  <c r="L852" i="2"/>
  <c r="N851" i="2"/>
  <c r="AH851" i="2"/>
  <c r="H853" i="2"/>
  <c r="Z853" i="2"/>
  <c r="Q854" i="2"/>
  <c r="M851" i="2"/>
  <c r="AG851" i="2"/>
  <c r="P853" i="2"/>
  <c r="AL853" i="2"/>
  <c r="AB847" i="2"/>
  <c r="L851" i="2"/>
  <c r="AF851" i="2"/>
  <c r="O853" i="2"/>
  <c r="AK853" i="2"/>
  <c r="Q847" i="2"/>
  <c r="AA851" i="2"/>
  <c r="AE851" i="2"/>
  <c r="N853" i="2"/>
  <c r="AJ853" i="2"/>
  <c r="F864" i="2"/>
  <c r="AH859" i="2"/>
  <c r="AI859" i="2"/>
  <c r="AJ859" i="2"/>
  <c r="AK859" i="2"/>
  <c r="AL859" i="2"/>
  <c r="AD859" i="2"/>
  <c r="AE859" i="2"/>
  <c r="AF859" i="2"/>
  <c r="AG859" i="2"/>
  <c r="T859" i="2"/>
  <c r="S859" i="2"/>
  <c r="U859" i="2"/>
  <c r="V859" i="2"/>
  <c r="W859" i="2"/>
  <c r="X859" i="2"/>
  <c r="Y859" i="2"/>
  <c r="Z859" i="2"/>
  <c r="AA859" i="2"/>
  <c r="H859" i="2"/>
  <c r="I859" i="2"/>
  <c r="J859" i="2"/>
  <c r="K859" i="2"/>
  <c r="L859" i="2"/>
  <c r="M859" i="2"/>
  <c r="N859" i="2"/>
  <c r="O859" i="2"/>
  <c r="P859" i="2"/>
  <c r="Z851" i="2"/>
  <c r="AD851" i="2"/>
  <c r="AM851" i="2" s="1"/>
  <c r="M853" i="2"/>
  <c r="AI853" i="2"/>
  <c r="AB848" i="2"/>
  <c r="AB854" i="2"/>
  <c r="AM848" i="2"/>
  <c r="Y851" i="2"/>
  <c r="F861" i="2"/>
  <c r="L853" i="2"/>
  <c r="AH853" i="2"/>
  <c r="Q848" i="2"/>
  <c r="X851" i="2"/>
  <c r="K853" i="2"/>
  <c r="AG853" i="2"/>
  <c r="Y850" i="2"/>
  <c r="Z850" i="2"/>
  <c r="AI850" i="2"/>
  <c r="T850" i="2"/>
  <c r="AJ850" i="2"/>
  <c r="S850" i="2"/>
  <c r="AK850" i="2"/>
  <c r="H850" i="2"/>
  <c r="AL850" i="2"/>
  <c r="I850" i="2"/>
  <c r="AD850" i="2"/>
  <c r="J850" i="2"/>
  <c r="AE850" i="2"/>
  <c r="K850" i="2"/>
  <c r="AF850" i="2"/>
  <c r="L850" i="2"/>
  <c r="AG850" i="2"/>
  <c r="M850" i="2"/>
  <c r="AH850" i="2"/>
  <c r="N850" i="2"/>
  <c r="U850" i="2"/>
  <c r="O850" i="2"/>
  <c r="V850" i="2"/>
  <c r="P850" i="2"/>
  <c r="X850" i="2"/>
  <c r="AA850" i="2"/>
  <c r="W850" i="2"/>
  <c r="W851" i="2"/>
  <c r="J853" i="2"/>
  <c r="AF853" i="2"/>
  <c r="AA853" i="2"/>
  <c r="D862" i="2"/>
  <c r="E857" i="2"/>
  <c r="D863" i="2"/>
  <c r="E858" i="2"/>
  <c r="X858" i="2" s="1"/>
  <c r="D869" i="2"/>
  <c r="E864" i="2"/>
  <c r="D861" i="2"/>
  <c r="E856" i="2"/>
  <c r="AD856" i="2" s="1"/>
  <c r="D860" i="2"/>
  <c r="E855" i="2"/>
  <c r="S856" i="2" l="1"/>
  <c r="Q859" i="2"/>
  <c r="F872" i="2"/>
  <c r="J858" i="2"/>
  <c r="AL858" i="2"/>
  <c r="AA856" i="2"/>
  <c r="I858" i="2"/>
  <c r="AK858" i="2"/>
  <c r="Z856" i="2"/>
  <c r="F870" i="2"/>
  <c r="H858" i="2"/>
  <c r="AJ858" i="2"/>
  <c r="AM850" i="2"/>
  <c r="Y856" i="2"/>
  <c r="F869" i="2"/>
  <c r="AK864" i="2"/>
  <c r="AL864" i="2"/>
  <c r="AD864" i="2"/>
  <c r="AE864" i="2"/>
  <c r="AF864" i="2"/>
  <c r="AG864" i="2"/>
  <c r="AH864" i="2"/>
  <c r="AI864" i="2"/>
  <c r="AJ864" i="2"/>
  <c r="S864" i="2"/>
  <c r="AB864" i="2" s="1"/>
  <c r="T864" i="2"/>
  <c r="U864" i="2"/>
  <c r="V864" i="2"/>
  <c r="W864" i="2"/>
  <c r="X864" i="2"/>
  <c r="Y864" i="2"/>
  <c r="Z864" i="2"/>
  <c r="AA864" i="2"/>
  <c r="H864" i="2"/>
  <c r="I864" i="2"/>
  <c r="J864" i="2"/>
  <c r="K864" i="2"/>
  <c r="L864" i="2"/>
  <c r="M864" i="2"/>
  <c r="N864" i="2"/>
  <c r="O864" i="2"/>
  <c r="P864" i="2"/>
  <c r="AB853" i="2"/>
  <c r="P858" i="2"/>
  <c r="AI858" i="2"/>
  <c r="N856" i="2"/>
  <c r="X856" i="2"/>
  <c r="Q853" i="2"/>
  <c r="O858" i="2"/>
  <c r="AH858" i="2"/>
  <c r="AH855" i="2"/>
  <c r="K855" i="2"/>
  <c r="AI855" i="2"/>
  <c r="L855" i="2"/>
  <c r="AJ855" i="2"/>
  <c r="M855" i="2"/>
  <c r="J855" i="2"/>
  <c r="AK855" i="2"/>
  <c r="N855" i="2"/>
  <c r="AG855" i="2"/>
  <c r="X855" i="2"/>
  <c r="O855" i="2"/>
  <c r="U855" i="2"/>
  <c r="S855" i="2"/>
  <c r="P855" i="2"/>
  <c r="T855" i="2"/>
  <c r="V855" i="2"/>
  <c r="W855" i="2"/>
  <c r="Y855" i="2"/>
  <c r="AL855" i="2"/>
  <c r="Z855" i="2"/>
  <c r="AF855" i="2"/>
  <c r="AD855" i="2"/>
  <c r="AM855" i="2" s="1"/>
  <c r="AA855" i="2"/>
  <c r="AE855" i="2"/>
  <c r="H855" i="2"/>
  <c r="I855" i="2"/>
  <c r="M856" i="2"/>
  <c r="U856" i="2"/>
  <c r="Q851" i="2"/>
  <c r="N858" i="2"/>
  <c r="AG858" i="2"/>
  <c r="Q850" i="2"/>
  <c r="L856" i="2"/>
  <c r="AL856" i="2"/>
  <c r="M858" i="2"/>
  <c r="AF858" i="2"/>
  <c r="F866" i="2"/>
  <c r="AF861" i="2"/>
  <c r="Z861" i="2"/>
  <c r="K856" i="2"/>
  <c r="AK856" i="2"/>
  <c r="U858" i="2"/>
  <c r="AE858" i="2"/>
  <c r="T856" i="2"/>
  <c r="J856" i="2"/>
  <c r="AJ856" i="2"/>
  <c r="AB859" i="2"/>
  <c r="V858" i="2"/>
  <c r="AD858" i="2"/>
  <c r="I856" i="2"/>
  <c r="AI856" i="2"/>
  <c r="T858" i="2"/>
  <c r="F868" i="2"/>
  <c r="AK863" i="2"/>
  <c r="L863" i="2"/>
  <c r="H856" i="2"/>
  <c r="AH856" i="2"/>
  <c r="S858" i="2"/>
  <c r="P856" i="2"/>
  <c r="AG856" i="2"/>
  <c r="AB851" i="2"/>
  <c r="AA858" i="2"/>
  <c r="O856" i="2"/>
  <c r="AF856" i="2"/>
  <c r="Z858" i="2"/>
  <c r="V856" i="2"/>
  <c r="AE856" i="2"/>
  <c r="AM856" i="2" s="1"/>
  <c r="AM859" i="2"/>
  <c r="Y858" i="2"/>
  <c r="AB850" i="2"/>
  <c r="AG857" i="2"/>
  <c r="L857" i="2"/>
  <c r="AH857" i="2"/>
  <c r="M857" i="2"/>
  <c r="K857" i="2"/>
  <c r="AI857" i="2"/>
  <c r="N857" i="2"/>
  <c r="V857" i="2"/>
  <c r="O857" i="2"/>
  <c r="S857" i="2"/>
  <c r="P857" i="2"/>
  <c r="T857" i="2"/>
  <c r="U857" i="2"/>
  <c r="W857" i="2"/>
  <c r="X857" i="2"/>
  <c r="Y857" i="2"/>
  <c r="AJ857" i="2"/>
  <c r="Z857" i="2"/>
  <c r="AK857" i="2"/>
  <c r="AA857" i="2"/>
  <c r="AL857" i="2"/>
  <c r="H857" i="2"/>
  <c r="Q857" i="2" s="1"/>
  <c r="AD857" i="2"/>
  <c r="I857" i="2"/>
  <c r="AF857" i="2"/>
  <c r="AE857" i="2"/>
  <c r="J857" i="2"/>
  <c r="W856" i="2"/>
  <c r="AB852" i="2"/>
  <c r="L858" i="2"/>
  <c r="AM853" i="2"/>
  <c r="D866" i="2"/>
  <c r="E861" i="2"/>
  <c r="AG861" i="2" s="1"/>
  <c r="D874" i="2"/>
  <c r="E869" i="2"/>
  <c r="D868" i="2"/>
  <c r="E863" i="2"/>
  <c r="AL863" i="2" s="1"/>
  <c r="D865" i="2"/>
  <c r="E860" i="2"/>
  <c r="D867" i="2"/>
  <c r="E862" i="2"/>
  <c r="K863" i="2" l="1"/>
  <c r="AJ863" i="2"/>
  <c r="Y861" i="2"/>
  <c r="F871" i="2"/>
  <c r="J863" i="2"/>
  <c r="AI863" i="2"/>
  <c r="X861" i="2"/>
  <c r="I863" i="2"/>
  <c r="AH863" i="2"/>
  <c r="W861" i="2"/>
  <c r="AB857" i="2"/>
  <c r="H863" i="2"/>
  <c r="AG863" i="2"/>
  <c r="V861" i="2"/>
  <c r="P863" i="2"/>
  <c r="AF863" i="2"/>
  <c r="U861" i="2"/>
  <c r="AE862" i="2"/>
  <c r="S862" i="2"/>
  <c r="AF862" i="2"/>
  <c r="I862" i="2"/>
  <c r="AG862" i="2"/>
  <c r="J862" i="2"/>
  <c r="AH862" i="2"/>
  <c r="K862" i="2"/>
  <c r="AI862" i="2"/>
  <c r="L862" i="2"/>
  <c r="AJ862" i="2"/>
  <c r="M862" i="2"/>
  <c r="AK862" i="2"/>
  <c r="N862" i="2"/>
  <c r="AA862" i="2"/>
  <c r="AL862" i="2"/>
  <c r="O862" i="2"/>
  <c r="T862" i="2"/>
  <c r="P862" i="2"/>
  <c r="U862" i="2"/>
  <c r="H862" i="2"/>
  <c r="V862" i="2"/>
  <c r="AD862" i="2"/>
  <c r="W862" i="2"/>
  <c r="X862" i="2"/>
  <c r="Y862" i="2"/>
  <c r="Z862" i="2"/>
  <c r="Y863" i="2"/>
  <c r="AE863" i="2"/>
  <c r="P861" i="2"/>
  <c r="T861" i="2"/>
  <c r="AG860" i="2"/>
  <c r="L860" i="2"/>
  <c r="AH860" i="2"/>
  <c r="M860" i="2"/>
  <c r="AI860" i="2"/>
  <c r="N860" i="2"/>
  <c r="AJ860" i="2"/>
  <c r="O860" i="2"/>
  <c r="AK860" i="2"/>
  <c r="P860" i="2"/>
  <c r="AL860" i="2"/>
  <c r="H860" i="2"/>
  <c r="Q860" i="2" s="1"/>
  <c r="V860" i="2"/>
  <c r="I860" i="2"/>
  <c r="W860" i="2"/>
  <c r="J860" i="2"/>
  <c r="X860" i="2"/>
  <c r="Y860" i="2"/>
  <c r="Z860" i="2"/>
  <c r="AA860" i="2"/>
  <c r="S860" i="2"/>
  <c r="AB860" i="2" s="1"/>
  <c r="AF860" i="2"/>
  <c r="AD860" i="2"/>
  <c r="U860" i="2"/>
  <c r="K860" i="2"/>
  <c r="AE860" i="2"/>
  <c r="T860" i="2"/>
  <c r="AM857" i="2"/>
  <c r="Z863" i="2"/>
  <c r="AD863" i="2"/>
  <c r="AM863" i="2" s="1"/>
  <c r="O861" i="2"/>
  <c r="S861" i="2"/>
  <c r="Q864" i="2"/>
  <c r="AM864" i="2"/>
  <c r="X863" i="2"/>
  <c r="F873" i="2"/>
  <c r="AG868" i="2"/>
  <c r="Z868" i="2"/>
  <c r="N861" i="2"/>
  <c r="AE861" i="2"/>
  <c r="W863" i="2"/>
  <c r="M861" i="2"/>
  <c r="AD861" i="2"/>
  <c r="AB855" i="2"/>
  <c r="AB858" i="2"/>
  <c r="V863" i="2"/>
  <c r="L861" i="2"/>
  <c r="AL861" i="2"/>
  <c r="F874" i="2"/>
  <c r="AD869" i="2"/>
  <c r="AE869" i="2"/>
  <c r="AF869" i="2"/>
  <c r="AG869" i="2"/>
  <c r="AH869" i="2"/>
  <c r="AI869" i="2"/>
  <c r="AJ869" i="2"/>
  <c r="AK869" i="2"/>
  <c r="AL869" i="2"/>
  <c r="U869" i="2"/>
  <c r="V869" i="2"/>
  <c r="W869" i="2"/>
  <c r="X869" i="2"/>
  <c r="Y869" i="2"/>
  <c r="Z869" i="2"/>
  <c r="AA869" i="2"/>
  <c r="T869" i="2"/>
  <c r="S869" i="2"/>
  <c r="J869" i="2"/>
  <c r="K869" i="2"/>
  <c r="L869" i="2"/>
  <c r="M869" i="2"/>
  <c r="N869" i="2"/>
  <c r="O869" i="2"/>
  <c r="P869" i="2"/>
  <c r="H869" i="2"/>
  <c r="I869" i="2"/>
  <c r="F875" i="2"/>
  <c r="U863" i="2"/>
  <c r="K861" i="2"/>
  <c r="AK861" i="2"/>
  <c r="Q856" i="2"/>
  <c r="T863" i="2"/>
  <c r="AM858" i="2"/>
  <c r="J861" i="2"/>
  <c r="AJ861" i="2"/>
  <c r="F877" i="2"/>
  <c r="O863" i="2"/>
  <c r="S863" i="2"/>
  <c r="I861" i="2"/>
  <c r="AI861" i="2"/>
  <c r="Q855" i="2"/>
  <c r="N863" i="2"/>
  <c r="AA863" i="2"/>
  <c r="H861" i="2"/>
  <c r="Q861" i="2" s="1"/>
  <c r="AH861" i="2"/>
  <c r="Q858" i="2"/>
  <c r="AB856" i="2"/>
  <c r="M863" i="2"/>
  <c r="AA861" i="2"/>
  <c r="D870" i="2"/>
  <c r="E865" i="2"/>
  <c r="D873" i="2"/>
  <c r="E868" i="2"/>
  <c r="AH868" i="2" s="1"/>
  <c r="D879" i="2"/>
  <c r="E874" i="2"/>
  <c r="D872" i="2"/>
  <c r="E867" i="2"/>
  <c r="D871" i="2"/>
  <c r="E866" i="2"/>
  <c r="V866" i="2" s="1"/>
  <c r="Q869" i="2" l="1"/>
  <c r="AM861" i="2"/>
  <c r="Y868" i="2"/>
  <c r="F878" i="2"/>
  <c r="P873" i="2"/>
  <c r="P866" i="2"/>
  <c r="T866" i="2"/>
  <c r="X868" i="2"/>
  <c r="AB862" i="2"/>
  <c r="O866" i="2"/>
  <c r="S866" i="2"/>
  <c r="U866" i="2"/>
  <c r="W868" i="2"/>
  <c r="N866" i="2"/>
  <c r="AH866" i="2"/>
  <c r="Z865" i="2"/>
  <c r="M865" i="2"/>
  <c r="AA865" i="2"/>
  <c r="S865" i="2"/>
  <c r="Y865" i="2"/>
  <c r="T865" i="2"/>
  <c r="U865" i="2"/>
  <c r="V865" i="2"/>
  <c r="AD865" i="2"/>
  <c r="X865" i="2"/>
  <c r="AE865" i="2"/>
  <c r="W865" i="2"/>
  <c r="AF865" i="2"/>
  <c r="N865" i="2"/>
  <c r="AG865" i="2"/>
  <c r="O865" i="2"/>
  <c r="AH865" i="2"/>
  <c r="P865" i="2"/>
  <c r="AI865" i="2"/>
  <c r="H865" i="2"/>
  <c r="AJ865" i="2"/>
  <c r="I865" i="2"/>
  <c r="AK865" i="2"/>
  <c r="J865" i="2"/>
  <c r="AL865" i="2"/>
  <c r="K865" i="2"/>
  <c r="L865" i="2"/>
  <c r="V868" i="2"/>
  <c r="M866" i="2"/>
  <c r="AG866" i="2"/>
  <c r="U868" i="2"/>
  <c r="AB861" i="2"/>
  <c r="L866" i="2"/>
  <c r="AF866" i="2"/>
  <c r="P868" i="2"/>
  <c r="T868" i="2"/>
  <c r="K866" i="2"/>
  <c r="AE866" i="2"/>
  <c r="O868" i="2"/>
  <c r="S868" i="2"/>
  <c r="J866" i="2"/>
  <c r="AD866" i="2"/>
  <c r="N868" i="2"/>
  <c r="AF868" i="2"/>
  <c r="I866" i="2"/>
  <c r="AL866" i="2"/>
  <c r="AB869" i="2"/>
  <c r="M868" i="2"/>
  <c r="AE868" i="2"/>
  <c r="Q863" i="2"/>
  <c r="H866" i="2"/>
  <c r="Q866" i="2" s="1"/>
  <c r="AK866" i="2"/>
  <c r="AM869" i="2"/>
  <c r="L868" i="2"/>
  <c r="AD868" i="2"/>
  <c r="AA866" i="2"/>
  <c r="AJ866" i="2"/>
  <c r="Z867" i="2"/>
  <c r="AA867" i="2"/>
  <c r="S867" i="2"/>
  <c r="T867" i="2"/>
  <c r="AD867" i="2"/>
  <c r="V867" i="2"/>
  <c r="AE867" i="2"/>
  <c r="U867" i="2"/>
  <c r="AF867" i="2"/>
  <c r="L867" i="2"/>
  <c r="AG867" i="2"/>
  <c r="M867" i="2"/>
  <c r="AH867" i="2"/>
  <c r="N867" i="2"/>
  <c r="AI867" i="2"/>
  <c r="O867" i="2"/>
  <c r="AJ867" i="2"/>
  <c r="P867" i="2"/>
  <c r="Y867" i="2"/>
  <c r="AK867" i="2"/>
  <c r="H867" i="2"/>
  <c r="AL867" i="2"/>
  <c r="I867" i="2"/>
  <c r="W867" i="2"/>
  <c r="J867" i="2"/>
  <c r="X867" i="2"/>
  <c r="K867" i="2"/>
  <c r="F882" i="2"/>
  <c r="F879" i="2"/>
  <c r="AD874" i="2"/>
  <c r="AE874" i="2"/>
  <c r="AF874" i="2"/>
  <c r="AG874" i="2"/>
  <c r="AH874" i="2"/>
  <c r="AI874" i="2"/>
  <c r="AJ874" i="2"/>
  <c r="AK874" i="2"/>
  <c r="AL874" i="2"/>
  <c r="X874" i="2"/>
  <c r="Y874" i="2"/>
  <c r="Z874" i="2"/>
  <c r="AA874" i="2"/>
  <c r="S874" i="2"/>
  <c r="AB874" i="2" s="1"/>
  <c r="T874" i="2"/>
  <c r="U874" i="2"/>
  <c r="W874" i="2"/>
  <c r="V874" i="2"/>
  <c r="M874" i="2"/>
  <c r="N874" i="2"/>
  <c r="O874" i="2"/>
  <c r="P874" i="2"/>
  <c r="H874" i="2"/>
  <c r="I874" i="2"/>
  <c r="J874" i="2"/>
  <c r="K874" i="2"/>
  <c r="L874" i="2"/>
  <c r="K868" i="2"/>
  <c r="AL868" i="2"/>
  <c r="Z866" i="2"/>
  <c r="AI866" i="2"/>
  <c r="J868" i="2"/>
  <c r="AK868" i="2"/>
  <c r="Y866" i="2"/>
  <c r="F876" i="2"/>
  <c r="AD871" i="2"/>
  <c r="AA871" i="2"/>
  <c r="P871" i="2"/>
  <c r="I868" i="2"/>
  <c r="AJ868" i="2"/>
  <c r="AM862" i="2"/>
  <c r="X866" i="2"/>
  <c r="AB863" i="2"/>
  <c r="H868" i="2"/>
  <c r="AI868" i="2"/>
  <c r="AM860" i="2"/>
  <c r="W866" i="2"/>
  <c r="F880" i="2"/>
  <c r="AA868" i="2"/>
  <c r="Q862" i="2"/>
  <c r="D884" i="2"/>
  <c r="E879" i="2"/>
  <c r="D876" i="2"/>
  <c r="E871" i="2"/>
  <c r="AF871" i="2" s="1"/>
  <c r="D877" i="2"/>
  <c r="E872" i="2"/>
  <c r="D878" i="2"/>
  <c r="E873" i="2"/>
  <c r="V873" i="2" s="1"/>
  <c r="D875" i="2"/>
  <c r="E870" i="2"/>
  <c r="Y870" i="2" l="1"/>
  <c r="AK870" i="2"/>
  <c r="AE870" i="2"/>
  <c r="AA870" i="2"/>
  <c r="AF870" i="2"/>
  <c r="Z870" i="2"/>
  <c r="X870" i="2"/>
  <c r="AG870" i="2"/>
  <c r="H870" i="2"/>
  <c r="AH870" i="2"/>
  <c r="I870" i="2"/>
  <c r="AI870" i="2"/>
  <c r="J870" i="2"/>
  <c r="L870" i="2"/>
  <c r="AJ870" i="2"/>
  <c r="K870" i="2"/>
  <c r="AL870" i="2"/>
  <c r="M870" i="2"/>
  <c r="AD870" i="2"/>
  <c r="N870" i="2"/>
  <c r="S870" i="2"/>
  <c r="O870" i="2"/>
  <c r="T870" i="2"/>
  <c r="P870" i="2"/>
  <c r="U870" i="2"/>
  <c r="V870" i="2"/>
  <c r="W870" i="2"/>
  <c r="H871" i="2"/>
  <c r="AE871" i="2"/>
  <c r="AM868" i="2"/>
  <c r="U873" i="2"/>
  <c r="Q868" i="2"/>
  <c r="Z871" i="2"/>
  <c r="AL871" i="2"/>
  <c r="F887" i="2"/>
  <c r="O873" i="2"/>
  <c r="S873" i="2"/>
  <c r="Y871" i="2"/>
  <c r="F881" i="2"/>
  <c r="Q865" i="2"/>
  <c r="AB865" i="2"/>
  <c r="N873" i="2"/>
  <c r="AI873" i="2"/>
  <c r="T873" i="2"/>
  <c r="X871" i="2"/>
  <c r="M873" i="2"/>
  <c r="AH873" i="2"/>
  <c r="W871" i="2"/>
  <c r="AM874" i="2"/>
  <c r="L873" i="2"/>
  <c r="AG873" i="2"/>
  <c r="V871" i="2"/>
  <c r="F884" i="2"/>
  <c r="AD879" i="2"/>
  <c r="AE879" i="2"/>
  <c r="AF879" i="2"/>
  <c r="AG879" i="2"/>
  <c r="AH879" i="2"/>
  <c r="AI879" i="2"/>
  <c r="AJ879" i="2"/>
  <c r="AK879" i="2"/>
  <c r="AL879" i="2"/>
  <c r="AA879" i="2"/>
  <c r="S879" i="2"/>
  <c r="T879" i="2"/>
  <c r="U879" i="2"/>
  <c r="V879" i="2"/>
  <c r="W879" i="2"/>
  <c r="X879" i="2"/>
  <c r="Z879" i="2"/>
  <c r="Y879" i="2"/>
  <c r="P879" i="2"/>
  <c r="H879" i="2"/>
  <c r="Q879" i="2" s="1"/>
  <c r="I879" i="2"/>
  <c r="J879" i="2"/>
  <c r="K879" i="2"/>
  <c r="L879" i="2"/>
  <c r="M879" i="2"/>
  <c r="N879" i="2"/>
  <c r="O879" i="2"/>
  <c r="K873" i="2"/>
  <c r="AF873" i="2"/>
  <c r="U871" i="2"/>
  <c r="J873" i="2"/>
  <c r="AE873" i="2"/>
  <c r="I873" i="2"/>
  <c r="AD873" i="2"/>
  <c r="O871" i="2"/>
  <c r="S871" i="2"/>
  <c r="AB871" i="2" s="1"/>
  <c r="Q867" i="2"/>
  <c r="AM867" i="2"/>
  <c r="H873" i="2"/>
  <c r="AL873" i="2"/>
  <c r="N871" i="2"/>
  <c r="AK871" i="2"/>
  <c r="AA873" i="2"/>
  <c r="AK873" i="2"/>
  <c r="M871" i="2"/>
  <c r="AJ871" i="2"/>
  <c r="AB867" i="2"/>
  <c r="AB866" i="2"/>
  <c r="Z873" i="2"/>
  <c r="AJ873" i="2"/>
  <c r="L871" i="2"/>
  <c r="AI871" i="2"/>
  <c r="Y873" i="2"/>
  <c r="F883" i="2"/>
  <c r="W878" i="2"/>
  <c r="S872" i="2"/>
  <c r="T872" i="2"/>
  <c r="Y872" i="2"/>
  <c r="AE872" i="2"/>
  <c r="AA872" i="2"/>
  <c r="U872" i="2"/>
  <c r="O872" i="2"/>
  <c r="N872" i="2"/>
  <c r="V872" i="2"/>
  <c r="X872" i="2"/>
  <c r="W872" i="2"/>
  <c r="AD872" i="2"/>
  <c r="AF872" i="2"/>
  <c r="AG872" i="2"/>
  <c r="P872" i="2"/>
  <c r="AH872" i="2"/>
  <c r="H872" i="2"/>
  <c r="AI872" i="2"/>
  <c r="I872" i="2"/>
  <c r="AL872" i="2"/>
  <c r="Z872" i="2"/>
  <c r="AJ872" i="2"/>
  <c r="J872" i="2"/>
  <c r="AK872" i="2"/>
  <c r="K872" i="2"/>
  <c r="L872" i="2"/>
  <c r="M872" i="2"/>
  <c r="K871" i="2"/>
  <c r="AH871" i="2"/>
  <c r="AM866" i="2"/>
  <c r="X873" i="2"/>
  <c r="F885" i="2"/>
  <c r="J871" i="2"/>
  <c r="AG871" i="2"/>
  <c r="AM871" i="2" s="1"/>
  <c r="AM865" i="2"/>
  <c r="W873" i="2"/>
  <c r="T871" i="2"/>
  <c r="I871" i="2"/>
  <c r="Q874" i="2"/>
  <c r="AB868" i="2"/>
  <c r="D883" i="2"/>
  <c r="E878" i="2"/>
  <c r="Y878" i="2" s="1"/>
  <c r="D882" i="2"/>
  <c r="E877" i="2"/>
  <c r="D880" i="2"/>
  <c r="E875" i="2"/>
  <c r="D881" i="2"/>
  <c r="E876" i="2"/>
  <c r="AA876" i="2" s="1"/>
  <c r="D889" i="2"/>
  <c r="E884" i="2"/>
  <c r="X878" i="2" l="1"/>
  <c r="Z876" i="2"/>
  <c r="AB873" i="2"/>
  <c r="Q872" i="2"/>
  <c r="AB872" i="2"/>
  <c r="V878" i="2"/>
  <c r="X876" i="2"/>
  <c r="Y876" i="2"/>
  <c r="F890" i="2"/>
  <c r="H878" i="2"/>
  <c r="U878" i="2"/>
  <c r="AM873" i="2"/>
  <c r="J876" i="2"/>
  <c r="W876" i="2"/>
  <c r="P878" i="2"/>
  <c r="T878" i="2"/>
  <c r="AM879" i="2"/>
  <c r="I876" i="2"/>
  <c r="V876" i="2"/>
  <c r="Q871" i="2"/>
  <c r="O878" i="2"/>
  <c r="AL878" i="2"/>
  <c r="F889" i="2"/>
  <c r="AG884" i="2"/>
  <c r="AH884" i="2"/>
  <c r="AI884" i="2"/>
  <c r="AJ884" i="2"/>
  <c r="AK884" i="2"/>
  <c r="AL884" i="2"/>
  <c r="AD884" i="2"/>
  <c r="AE884" i="2"/>
  <c r="AF884" i="2"/>
  <c r="S884" i="2"/>
  <c r="T884" i="2"/>
  <c r="U884" i="2"/>
  <c r="V884" i="2"/>
  <c r="W884" i="2"/>
  <c r="X884" i="2"/>
  <c r="Y884" i="2"/>
  <c r="Z884" i="2"/>
  <c r="AA884" i="2"/>
  <c r="H884" i="2"/>
  <c r="I884" i="2"/>
  <c r="J884" i="2"/>
  <c r="K884" i="2"/>
  <c r="L884" i="2"/>
  <c r="M884" i="2"/>
  <c r="N884" i="2"/>
  <c r="O884" i="2"/>
  <c r="P884" i="2"/>
  <c r="H876" i="2"/>
  <c r="AL876" i="2"/>
  <c r="N878" i="2"/>
  <c r="AK878" i="2"/>
  <c r="P876" i="2"/>
  <c r="AK876" i="2"/>
  <c r="AM872" i="2"/>
  <c r="M878" i="2"/>
  <c r="AJ878" i="2"/>
  <c r="O876" i="2"/>
  <c r="AJ876" i="2"/>
  <c r="Q870" i="2"/>
  <c r="AI878" i="2"/>
  <c r="N876" i="2"/>
  <c r="AI876" i="2"/>
  <c r="L878" i="2"/>
  <c r="K878" i="2"/>
  <c r="AH878" i="2"/>
  <c r="M876" i="2"/>
  <c r="AH876" i="2"/>
  <c r="J878" i="2"/>
  <c r="AG878" i="2"/>
  <c r="AB879" i="2"/>
  <c r="L876" i="2"/>
  <c r="AG876" i="2"/>
  <c r="I878" i="2"/>
  <c r="AF878" i="2"/>
  <c r="K876" i="2"/>
  <c r="AF876" i="2"/>
  <c r="AB870" i="2"/>
  <c r="AH877" i="2"/>
  <c r="H877" i="2"/>
  <c r="AI877" i="2"/>
  <c r="I877" i="2"/>
  <c r="AJ877" i="2"/>
  <c r="J877" i="2"/>
  <c r="AK877" i="2"/>
  <c r="K877" i="2"/>
  <c r="Z877" i="2"/>
  <c r="AL877" i="2"/>
  <c r="L877" i="2"/>
  <c r="AD877" i="2"/>
  <c r="M877" i="2"/>
  <c r="AE877" i="2"/>
  <c r="N877" i="2"/>
  <c r="S877" i="2"/>
  <c r="O877" i="2"/>
  <c r="T877" i="2"/>
  <c r="P877" i="2"/>
  <c r="U877" i="2"/>
  <c r="V877" i="2"/>
  <c r="W877" i="2"/>
  <c r="AF877" i="2"/>
  <c r="X877" i="2"/>
  <c r="Y877" i="2"/>
  <c r="AG877" i="2"/>
  <c r="AA877" i="2"/>
  <c r="S878" i="2"/>
  <c r="AE878" i="2"/>
  <c r="T876" i="2"/>
  <c r="AE876" i="2"/>
  <c r="X875" i="2"/>
  <c r="K875" i="2"/>
  <c r="V875" i="2"/>
  <c r="Y875" i="2"/>
  <c r="AH875" i="2"/>
  <c r="Z875" i="2"/>
  <c r="AJ875" i="2"/>
  <c r="AI875" i="2"/>
  <c r="AA875" i="2"/>
  <c r="H875" i="2"/>
  <c r="AK875" i="2"/>
  <c r="I875" i="2"/>
  <c r="AD875" i="2"/>
  <c r="AL875" i="2"/>
  <c r="J875" i="2"/>
  <c r="AE875" i="2"/>
  <c r="L875" i="2"/>
  <c r="AF875" i="2"/>
  <c r="M875" i="2"/>
  <c r="S875" i="2"/>
  <c r="O875" i="2"/>
  <c r="AG875" i="2"/>
  <c r="N875" i="2"/>
  <c r="T875" i="2"/>
  <c r="P875" i="2"/>
  <c r="U875" i="2"/>
  <c r="W875" i="2"/>
  <c r="AA878" i="2"/>
  <c r="AD878" i="2"/>
  <c r="AM878" i="2" s="1"/>
  <c r="U876" i="2"/>
  <c r="AD876" i="2"/>
  <c r="AM876" i="2" s="1"/>
  <c r="F892" i="2"/>
  <c r="AM870" i="2"/>
  <c r="Z878" i="2"/>
  <c r="F888" i="2"/>
  <c r="AK883" i="2"/>
  <c r="S883" i="2"/>
  <c r="T883" i="2"/>
  <c r="N883" i="2"/>
  <c r="O883" i="2"/>
  <c r="P883" i="2"/>
  <c r="H883" i="2"/>
  <c r="Q873" i="2"/>
  <c r="S876" i="2"/>
  <c r="F886" i="2"/>
  <c r="AD881" i="2"/>
  <c r="AE881" i="2"/>
  <c r="AK881" i="2"/>
  <c r="AL881" i="2"/>
  <c r="Y881" i="2"/>
  <c r="X881" i="2"/>
  <c r="W881" i="2"/>
  <c r="I881" i="2"/>
  <c r="J881" i="2"/>
  <c r="K881" i="2"/>
  <c r="L881" i="2"/>
  <c r="D886" i="2"/>
  <c r="E881" i="2"/>
  <c r="Z881" i="2" s="1"/>
  <c r="D885" i="2"/>
  <c r="E880" i="2"/>
  <c r="D894" i="2"/>
  <c r="E889" i="2"/>
  <c r="D887" i="2"/>
  <c r="E882" i="2"/>
  <c r="D888" i="2"/>
  <c r="E883" i="2"/>
  <c r="AL883" i="2" s="1"/>
  <c r="AJ883" i="2" l="1"/>
  <c r="AI883" i="2"/>
  <c r="AB875" i="2"/>
  <c r="Q876" i="2"/>
  <c r="AJ881" i="2"/>
  <c r="AH883" i="2"/>
  <c r="Q877" i="2"/>
  <c r="M883" i="2"/>
  <c r="AG883" i="2"/>
  <c r="AB884" i="2"/>
  <c r="H881" i="2"/>
  <c r="AI881" i="2"/>
  <c r="P881" i="2"/>
  <c r="AH881" i="2"/>
  <c r="L883" i="2"/>
  <c r="AF883" i="2"/>
  <c r="AB877" i="2"/>
  <c r="O881" i="2"/>
  <c r="AG881" i="2"/>
  <c r="U883" i="2"/>
  <c r="AE883" i="2"/>
  <c r="F897" i="2"/>
  <c r="W882" i="2"/>
  <c r="X882" i="2"/>
  <c r="Y882" i="2"/>
  <c r="AI882" i="2"/>
  <c r="Z882" i="2"/>
  <c r="AJ882" i="2"/>
  <c r="AA882" i="2"/>
  <c r="AK882" i="2"/>
  <c r="H882" i="2"/>
  <c r="AL882" i="2"/>
  <c r="I882" i="2"/>
  <c r="AD882" i="2"/>
  <c r="J882" i="2"/>
  <c r="AE882" i="2"/>
  <c r="K882" i="2"/>
  <c r="AF882" i="2"/>
  <c r="L882" i="2"/>
  <c r="AG882" i="2"/>
  <c r="M882" i="2"/>
  <c r="AH882" i="2"/>
  <c r="N882" i="2"/>
  <c r="S882" i="2"/>
  <c r="AB882" i="2" s="1"/>
  <c r="O882" i="2"/>
  <c r="T882" i="2"/>
  <c r="P882" i="2"/>
  <c r="U882" i="2"/>
  <c r="V882" i="2"/>
  <c r="N881" i="2"/>
  <c r="AF881" i="2"/>
  <c r="V883" i="2"/>
  <c r="AB883" i="2" s="1"/>
  <c r="AD883" i="2"/>
  <c r="AM883" i="2" s="1"/>
  <c r="AM884" i="2"/>
  <c r="F895" i="2"/>
  <c r="AM875" i="2"/>
  <c r="AB878" i="2"/>
  <c r="AM877" i="2"/>
  <c r="V881" i="2"/>
  <c r="AA883" i="2"/>
  <c r="AE880" i="2"/>
  <c r="I880" i="2"/>
  <c r="AF880" i="2"/>
  <c r="J880" i="2"/>
  <c r="U880" i="2"/>
  <c r="AG880" i="2"/>
  <c r="K880" i="2"/>
  <c r="AI880" i="2"/>
  <c r="M880" i="2"/>
  <c r="AA880" i="2"/>
  <c r="AH880" i="2"/>
  <c r="L880" i="2"/>
  <c r="N880" i="2"/>
  <c r="AJ880" i="2"/>
  <c r="P880" i="2"/>
  <c r="S880" i="2"/>
  <c r="O880" i="2"/>
  <c r="T880" i="2"/>
  <c r="V880" i="2"/>
  <c r="W880" i="2"/>
  <c r="X880" i="2"/>
  <c r="Y880" i="2"/>
  <c r="AL880" i="2"/>
  <c r="AK880" i="2"/>
  <c r="Z880" i="2"/>
  <c r="AD880" i="2"/>
  <c r="AM880" i="2" s="1"/>
  <c r="H880" i="2"/>
  <c r="Z883" i="2"/>
  <c r="Q884" i="2"/>
  <c r="Q878" i="2"/>
  <c r="U881" i="2"/>
  <c r="Q875" i="2"/>
  <c r="F893" i="2"/>
  <c r="N888" i="2"/>
  <c r="AB876" i="2"/>
  <c r="T881" i="2"/>
  <c r="Y883" i="2"/>
  <c r="K883" i="2"/>
  <c r="X883" i="2"/>
  <c r="AM881" i="2"/>
  <c r="S881" i="2"/>
  <c r="AA881" i="2"/>
  <c r="J883" i="2"/>
  <c r="W883" i="2"/>
  <c r="F894" i="2"/>
  <c r="AJ889" i="2"/>
  <c r="AK889" i="2"/>
  <c r="AL889" i="2"/>
  <c r="AD889" i="2"/>
  <c r="AE889" i="2"/>
  <c r="AF889" i="2"/>
  <c r="AH889" i="2"/>
  <c r="AI889" i="2"/>
  <c r="AG889" i="2"/>
  <c r="S889" i="2"/>
  <c r="T889" i="2"/>
  <c r="U889" i="2"/>
  <c r="V889" i="2"/>
  <c r="W889" i="2"/>
  <c r="X889" i="2"/>
  <c r="Y889" i="2"/>
  <c r="Z889" i="2"/>
  <c r="AA889" i="2"/>
  <c r="H889" i="2"/>
  <c r="I889" i="2"/>
  <c r="J889" i="2"/>
  <c r="K889" i="2"/>
  <c r="L889" i="2"/>
  <c r="M889" i="2"/>
  <c r="N889" i="2"/>
  <c r="O889" i="2"/>
  <c r="P889" i="2"/>
  <c r="F891" i="2"/>
  <c r="N886" i="2"/>
  <c r="M881" i="2"/>
  <c r="I883" i="2"/>
  <c r="Q883" i="2" s="1"/>
  <c r="D892" i="2"/>
  <c r="E887" i="2"/>
  <c r="D899" i="2"/>
  <c r="E894" i="2"/>
  <c r="D890" i="2"/>
  <c r="E885" i="2"/>
  <c r="D893" i="2"/>
  <c r="E888" i="2"/>
  <c r="S888" i="2" s="1"/>
  <c r="D891" i="2"/>
  <c r="E886" i="2"/>
  <c r="S886" i="2" s="1"/>
  <c r="AM889" i="2" l="1"/>
  <c r="M888" i="2"/>
  <c r="Z888" i="2"/>
  <c r="Q880" i="2"/>
  <c r="AK886" i="2"/>
  <c r="L888" i="2"/>
  <c r="AL888" i="2"/>
  <c r="AM882" i="2"/>
  <c r="L886" i="2"/>
  <c r="K886" i="2"/>
  <c r="AJ886" i="2"/>
  <c r="K888" i="2"/>
  <c r="AK888" i="2"/>
  <c r="AD886" i="2"/>
  <c r="AM886" i="2" s="1"/>
  <c r="M886" i="2"/>
  <c r="J886" i="2"/>
  <c r="J888" i="2"/>
  <c r="AJ888" i="2"/>
  <c r="Q881" i="2"/>
  <c r="Q889" i="2"/>
  <c r="AI886" i="2"/>
  <c r="F899" i="2"/>
  <c r="AD894" i="2"/>
  <c r="AE894" i="2"/>
  <c r="AF894" i="2"/>
  <c r="AG894" i="2"/>
  <c r="AH894" i="2"/>
  <c r="AI894" i="2"/>
  <c r="AJ894" i="2"/>
  <c r="AK894" i="2"/>
  <c r="AL894" i="2"/>
  <c r="T894" i="2"/>
  <c r="U894" i="2"/>
  <c r="V894" i="2"/>
  <c r="W894" i="2"/>
  <c r="X894" i="2"/>
  <c r="Y894" i="2"/>
  <c r="Z894" i="2"/>
  <c r="AA894" i="2"/>
  <c r="S894" i="2"/>
  <c r="I894" i="2"/>
  <c r="J894" i="2"/>
  <c r="K894" i="2"/>
  <c r="L894" i="2"/>
  <c r="M894" i="2"/>
  <c r="N894" i="2"/>
  <c r="O894" i="2"/>
  <c r="P894" i="2"/>
  <c r="H894" i="2"/>
  <c r="I888" i="2"/>
  <c r="AI888" i="2"/>
  <c r="Q882" i="2"/>
  <c r="AL886" i="2"/>
  <c r="AK885" i="2"/>
  <c r="O885" i="2"/>
  <c r="AL885" i="2"/>
  <c r="P885" i="2"/>
  <c r="U885" i="2"/>
  <c r="H885" i="2"/>
  <c r="V885" i="2"/>
  <c r="I885" i="2"/>
  <c r="W885" i="2"/>
  <c r="X885" i="2"/>
  <c r="Y885" i="2"/>
  <c r="Z885" i="2"/>
  <c r="AA885" i="2"/>
  <c r="AD885" i="2"/>
  <c r="T885" i="2"/>
  <c r="AE885" i="2"/>
  <c r="S885" i="2"/>
  <c r="AF885" i="2"/>
  <c r="J885" i="2"/>
  <c r="AG885" i="2"/>
  <c r="K885" i="2"/>
  <c r="AJ885" i="2"/>
  <c r="AH885" i="2"/>
  <c r="L885" i="2"/>
  <c r="AI885" i="2"/>
  <c r="M885" i="2"/>
  <c r="N885" i="2"/>
  <c r="H888" i="2"/>
  <c r="AH888" i="2"/>
  <c r="I886" i="2"/>
  <c r="AH886" i="2"/>
  <c r="H886" i="2"/>
  <c r="AG886" i="2"/>
  <c r="Z886" i="2"/>
  <c r="AF886" i="2"/>
  <c r="P888" i="2"/>
  <c r="AG888" i="2"/>
  <c r="O888" i="2"/>
  <c r="AF888" i="2"/>
  <c r="Y886" i="2"/>
  <c r="AA886" i="2"/>
  <c r="F896" i="2"/>
  <c r="AB881" i="2"/>
  <c r="X888" i="2"/>
  <c r="AE888" i="2"/>
  <c r="F902" i="2"/>
  <c r="AA888" i="2"/>
  <c r="W888" i="2"/>
  <c r="AD888" i="2"/>
  <c r="AM888" i="2" s="1"/>
  <c r="AE886" i="2"/>
  <c r="W886" i="2"/>
  <c r="AB889" i="2"/>
  <c r="Y888" i="2"/>
  <c r="F898" i="2"/>
  <c r="AJ893" i="2"/>
  <c r="V893" i="2"/>
  <c r="J893" i="2"/>
  <c r="AI887" i="2"/>
  <c r="L887" i="2"/>
  <c r="AJ887" i="2"/>
  <c r="M887" i="2"/>
  <c r="AK887" i="2"/>
  <c r="N887" i="2"/>
  <c r="S887" i="2"/>
  <c r="O887" i="2"/>
  <c r="V887" i="2"/>
  <c r="T887" i="2"/>
  <c r="P887" i="2"/>
  <c r="K887" i="2"/>
  <c r="U887" i="2"/>
  <c r="W887" i="2"/>
  <c r="X887" i="2"/>
  <c r="Y887" i="2"/>
  <c r="AL887" i="2"/>
  <c r="Z887" i="2"/>
  <c r="AD887" i="2"/>
  <c r="AA887" i="2"/>
  <c r="AE887" i="2"/>
  <c r="H887" i="2"/>
  <c r="AH887" i="2"/>
  <c r="AF887" i="2"/>
  <c r="I887" i="2"/>
  <c r="AG887" i="2"/>
  <c r="J887" i="2"/>
  <c r="V886" i="2"/>
  <c r="V888" i="2"/>
  <c r="AB880" i="2"/>
  <c r="U888" i="2"/>
  <c r="F900" i="2"/>
  <c r="X886" i="2"/>
  <c r="P886" i="2"/>
  <c r="T886" i="2"/>
  <c r="AB886" i="2" s="1"/>
  <c r="T888" i="2"/>
  <c r="AB888" i="2" s="1"/>
  <c r="U886" i="2"/>
  <c r="O886" i="2"/>
  <c r="D898" i="2"/>
  <c r="E893" i="2"/>
  <c r="W893" i="2" s="1"/>
  <c r="D895" i="2"/>
  <c r="E890" i="2"/>
  <c r="D904" i="2"/>
  <c r="E899" i="2"/>
  <c r="D896" i="2"/>
  <c r="E891" i="2"/>
  <c r="Y891" i="2" s="1"/>
  <c r="D897" i="2"/>
  <c r="E892" i="2"/>
  <c r="U893" i="2" l="1"/>
  <c r="W891" i="2"/>
  <c r="X891" i="2"/>
  <c r="F905" i="2"/>
  <c r="P893" i="2"/>
  <c r="T893" i="2"/>
  <c r="V891" i="2"/>
  <c r="O893" i="2"/>
  <c r="S893" i="2"/>
  <c r="U891" i="2"/>
  <c r="Q885" i="2"/>
  <c r="N893" i="2"/>
  <c r="AE893" i="2"/>
  <c r="P891" i="2"/>
  <c r="T891" i="2"/>
  <c r="M893" i="2"/>
  <c r="AD893" i="2"/>
  <c r="O891" i="2"/>
  <c r="S891" i="2"/>
  <c r="L893" i="2"/>
  <c r="AL893" i="2"/>
  <c r="N891" i="2"/>
  <c r="AG891" i="2"/>
  <c r="AB894" i="2"/>
  <c r="V892" i="2"/>
  <c r="I892" i="2"/>
  <c r="W892" i="2"/>
  <c r="J892" i="2"/>
  <c r="X892" i="2"/>
  <c r="Y892" i="2"/>
  <c r="Z892" i="2"/>
  <c r="AA892" i="2"/>
  <c r="AL892" i="2"/>
  <c r="U892" i="2"/>
  <c r="AD892" i="2"/>
  <c r="S892" i="2"/>
  <c r="AB892" i="2" s="1"/>
  <c r="AE892" i="2"/>
  <c r="T892" i="2"/>
  <c r="AF892" i="2"/>
  <c r="K892" i="2"/>
  <c r="AG892" i="2"/>
  <c r="L892" i="2"/>
  <c r="AH892" i="2"/>
  <c r="M892" i="2"/>
  <c r="AI892" i="2"/>
  <c r="N892" i="2"/>
  <c r="AJ892" i="2"/>
  <c r="O892" i="2"/>
  <c r="AK892" i="2"/>
  <c r="P892" i="2"/>
  <c r="H892" i="2"/>
  <c r="Q892" i="2" s="1"/>
  <c r="K893" i="2"/>
  <c r="AK893" i="2"/>
  <c r="M891" i="2"/>
  <c r="AF891" i="2"/>
  <c r="AM894" i="2"/>
  <c r="L891" i="2"/>
  <c r="AE891" i="2"/>
  <c r="AB885" i="2"/>
  <c r="F904" i="2"/>
  <c r="AD899" i="2"/>
  <c r="AE899" i="2"/>
  <c r="AF899" i="2"/>
  <c r="AG899" i="2"/>
  <c r="AH899" i="2"/>
  <c r="AI899" i="2"/>
  <c r="AJ899" i="2"/>
  <c r="AK899" i="2"/>
  <c r="AL899" i="2"/>
  <c r="W899" i="2"/>
  <c r="X899" i="2"/>
  <c r="Y899" i="2"/>
  <c r="Z899" i="2"/>
  <c r="AA899" i="2"/>
  <c r="S899" i="2"/>
  <c r="V899" i="2"/>
  <c r="U899" i="2"/>
  <c r="T899" i="2"/>
  <c r="L899" i="2"/>
  <c r="M899" i="2"/>
  <c r="N899" i="2"/>
  <c r="O899" i="2"/>
  <c r="P899" i="2"/>
  <c r="H899" i="2"/>
  <c r="Q899" i="2" s="1"/>
  <c r="I899" i="2"/>
  <c r="J899" i="2"/>
  <c r="K899" i="2"/>
  <c r="F907" i="2"/>
  <c r="I893" i="2"/>
  <c r="AI893" i="2"/>
  <c r="K891" i="2"/>
  <c r="AD891" i="2"/>
  <c r="Q886" i="2"/>
  <c r="H893" i="2"/>
  <c r="AH893" i="2"/>
  <c r="J891" i="2"/>
  <c r="AL891" i="2"/>
  <c r="AB887" i="2"/>
  <c r="AA893" i="2"/>
  <c r="AG893" i="2"/>
  <c r="I891" i="2"/>
  <c r="AK891" i="2"/>
  <c r="AM885" i="2"/>
  <c r="Q887" i="2"/>
  <c r="Z893" i="2"/>
  <c r="AF893" i="2"/>
  <c r="H891" i="2"/>
  <c r="AJ891" i="2"/>
  <c r="Y893" i="2"/>
  <c r="F903" i="2"/>
  <c r="AA891" i="2"/>
  <c r="AI891" i="2"/>
  <c r="Q888" i="2"/>
  <c r="Q894" i="2"/>
  <c r="S890" i="2"/>
  <c r="T890" i="2"/>
  <c r="W890" i="2"/>
  <c r="AD890" i="2"/>
  <c r="U890" i="2"/>
  <c r="AE890" i="2"/>
  <c r="V890" i="2"/>
  <c r="AF890" i="2"/>
  <c r="M890" i="2"/>
  <c r="AG890" i="2"/>
  <c r="N890" i="2"/>
  <c r="AH890" i="2"/>
  <c r="O890" i="2"/>
  <c r="AA890" i="2"/>
  <c r="AI890" i="2"/>
  <c r="P890" i="2"/>
  <c r="AJ890" i="2"/>
  <c r="H890" i="2"/>
  <c r="AK890" i="2"/>
  <c r="I890" i="2"/>
  <c r="AL890" i="2"/>
  <c r="J890" i="2"/>
  <c r="X890" i="2"/>
  <c r="K890" i="2"/>
  <c r="Y890" i="2"/>
  <c r="L890" i="2"/>
  <c r="Z890" i="2"/>
  <c r="X893" i="2"/>
  <c r="Z891" i="2"/>
  <c r="AH891" i="2"/>
  <c r="AM887" i="2"/>
  <c r="F901" i="2"/>
  <c r="U896" i="2"/>
  <c r="J896" i="2"/>
  <c r="K896" i="2"/>
  <c r="P896" i="2"/>
  <c r="D902" i="2"/>
  <c r="E897" i="2"/>
  <c r="D901" i="2"/>
  <c r="E896" i="2"/>
  <c r="W896" i="2" s="1"/>
  <c r="D909" i="2"/>
  <c r="E904" i="2"/>
  <c r="D900" i="2"/>
  <c r="E895" i="2"/>
  <c r="D903" i="2"/>
  <c r="E898" i="2"/>
  <c r="V898" i="2" s="1"/>
  <c r="AD897" i="2" l="1"/>
  <c r="V897" i="2"/>
  <c r="AE897" i="2"/>
  <c r="W897" i="2"/>
  <c r="AF897" i="2"/>
  <c r="N897" i="2"/>
  <c r="X897" i="2"/>
  <c r="AG897" i="2"/>
  <c r="O897" i="2"/>
  <c r="AH897" i="2"/>
  <c r="P897" i="2"/>
  <c r="AI897" i="2"/>
  <c r="H897" i="2"/>
  <c r="AJ897" i="2"/>
  <c r="I897" i="2"/>
  <c r="AK897" i="2"/>
  <c r="J897" i="2"/>
  <c r="AL897" i="2"/>
  <c r="K897" i="2"/>
  <c r="Y897" i="2"/>
  <c r="L897" i="2"/>
  <c r="Z897" i="2"/>
  <c r="M897" i="2"/>
  <c r="AA897" i="2"/>
  <c r="S897" i="2"/>
  <c r="T897" i="2"/>
  <c r="U897" i="2"/>
  <c r="V896" i="2"/>
  <c r="U898" i="2"/>
  <c r="O898" i="2"/>
  <c r="S898" i="2"/>
  <c r="AB898" i="2" s="1"/>
  <c r="AM892" i="2"/>
  <c r="AB891" i="2"/>
  <c r="S896" i="2"/>
  <c r="N898" i="2"/>
  <c r="AG898" i="2"/>
  <c r="N896" i="2"/>
  <c r="M898" i="2"/>
  <c r="AF898" i="2"/>
  <c r="AM893" i="2"/>
  <c r="T896" i="2"/>
  <c r="M896" i="2"/>
  <c r="AI896" i="2"/>
  <c r="L898" i="2"/>
  <c r="AH898" i="2"/>
  <c r="O896" i="2"/>
  <c r="AJ896" i="2"/>
  <c r="L896" i="2"/>
  <c r="AH896" i="2"/>
  <c r="K898" i="2"/>
  <c r="AE898" i="2"/>
  <c r="AG896" i="2"/>
  <c r="J898" i="2"/>
  <c r="AD898" i="2"/>
  <c r="AL898" i="2"/>
  <c r="AM899" i="2"/>
  <c r="I896" i="2"/>
  <c r="AE896" i="2"/>
  <c r="AM890" i="2"/>
  <c r="H898" i="2"/>
  <c r="AK898" i="2"/>
  <c r="F909" i="2"/>
  <c r="AD904" i="2"/>
  <c r="AM904" i="2" s="1"/>
  <c r="AE904" i="2"/>
  <c r="AF904" i="2"/>
  <c r="AG904" i="2"/>
  <c r="AH904" i="2"/>
  <c r="AK904" i="2"/>
  <c r="AL904" i="2"/>
  <c r="AJ904" i="2"/>
  <c r="AI904" i="2"/>
  <c r="Z904" i="2"/>
  <c r="AA904" i="2"/>
  <c r="S904" i="2"/>
  <c r="T904" i="2"/>
  <c r="U904" i="2"/>
  <c r="V904" i="2"/>
  <c r="Y904" i="2"/>
  <c r="W904" i="2"/>
  <c r="X904" i="2"/>
  <c r="O904" i="2"/>
  <c r="P904" i="2"/>
  <c r="H904" i="2"/>
  <c r="I904" i="2"/>
  <c r="J904" i="2"/>
  <c r="K904" i="2"/>
  <c r="L904" i="2"/>
  <c r="M904" i="2"/>
  <c r="N904" i="2"/>
  <c r="AA898" i="2"/>
  <c r="AJ898" i="2"/>
  <c r="AB899" i="2"/>
  <c r="AF896" i="2"/>
  <c r="H896" i="2"/>
  <c r="Q896" i="2" s="1"/>
  <c r="AD896" i="2"/>
  <c r="AM896" i="2" s="1"/>
  <c r="AA896" i="2"/>
  <c r="AL896" i="2"/>
  <c r="Q890" i="2"/>
  <c r="Z898" i="2"/>
  <c r="AI898" i="2"/>
  <c r="T898" i="2"/>
  <c r="I898" i="2"/>
  <c r="Z896" i="2"/>
  <c r="AK896" i="2"/>
  <c r="AB890" i="2"/>
  <c r="Y898" i="2"/>
  <c r="F908" i="2"/>
  <c r="AF903" i="2"/>
  <c r="I903" i="2"/>
  <c r="Q893" i="2"/>
  <c r="AB893" i="2"/>
  <c r="F910" i="2"/>
  <c r="Y896" i="2"/>
  <c r="F906" i="2"/>
  <c r="P901" i="2"/>
  <c r="X898" i="2"/>
  <c r="F912" i="2"/>
  <c r="P898" i="2"/>
  <c r="AF895" i="2"/>
  <c r="P895" i="2"/>
  <c r="M895" i="2"/>
  <c r="N895" i="2"/>
  <c r="AG895" i="2"/>
  <c r="H895" i="2"/>
  <c r="AH895" i="2"/>
  <c r="I895" i="2"/>
  <c r="AJ895" i="2"/>
  <c r="K895" i="2"/>
  <c r="AL895" i="2"/>
  <c r="AI895" i="2"/>
  <c r="J895" i="2"/>
  <c r="L895" i="2"/>
  <c r="AE895" i="2"/>
  <c r="AK895" i="2"/>
  <c r="AA895" i="2"/>
  <c r="Y895" i="2"/>
  <c r="S895" i="2"/>
  <c r="O895" i="2"/>
  <c r="T895" i="2"/>
  <c r="U895" i="2"/>
  <c r="V895" i="2"/>
  <c r="Z895" i="2"/>
  <c r="W895" i="2"/>
  <c r="AD895" i="2"/>
  <c r="X895" i="2"/>
  <c r="W898" i="2"/>
  <c r="AM891" i="2"/>
  <c r="X896" i="2"/>
  <c r="Q891" i="2"/>
  <c r="D905" i="2"/>
  <c r="E900" i="2"/>
  <c r="D914" i="2"/>
  <c r="E909" i="2"/>
  <c r="D908" i="2"/>
  <c r="E903" i="2"/>
  <c r="AG903" i="2" s="1"/>
  <c r="D906" i="2"/>
  <c r="E901" i="2"/>
  <c r="V901" i="2" s="1"/>
  <c r="D907" i="2"/>
  <c r="E902" i="2"/>
  <c r="V900" i="2" l="1"/>
  <c r="W900" i="2"/>
  <c r="X900" i="2"/>
  <c r="Y900" i="2"/>
  <c r="T900" i="2"/>
  <c r="AG900" i="2"/>
  <c r="Z900" i="2"/>
  <c r="AH900" i="2"/>
  <c r="AA900" i="2"/>
  <c r="P900" i="2"/>
  <c r="AI900" i="2"/>
  <c r="H900" i="2"/>
  <c r="AJ900" i="2"/>
  <c r="I900" i="2"/>
  <c r="AK900" i="2"/>
  <c r="J900" i="2"/>
  <c r="AL900" i="2"/>
  <c r="K900" i="2"/>
  <c r="AD900" i="2"/>
  <c r="L900" i="2"/>
  <c r="AE900" i="2"/>
  <c r="M900" i="2"/>
  <c r="AF900" i="2"/>
  <c r="N900" i="2"/>
  <c r="S900" i="2"/>
  <c r="O900" i="2"/>
  <c r="U900" i="2"/>
  <c r="H901" i="2"/>
  <c r="U901" i="2"/>
  <c r="J903" i="2"/>
  <c r="AH903" i="2"/>
  <c r="O901" i="2"/>
  <c r="AK901" i="2"/>
  <c r="H903" i="2"/>
  <c r="AE903" i="2"/>
  <c r="F914" i="2"/>
  <c r="AF909" i="2"/>
  <c r="AG909" i="2"/>
  <c r="AH909" i="2"/>
  <c r="AI909" i="2"/>
  <c r="AJ909" i="2"/>
  <c r="AK909" i="2"/>
  <c r="AD909" i="2"/>
  <c r="AE909" i="2"/>
  <c r="AL909" i="2"/>
  <c r="S909" i="2"/>
  <c r="T909" i="2"/>
  <c r="U909" i="2"/>
  <c r="V909" i="2"/>
  <c r="W909" i="2"/>
  <c r="X909" i="2"/>
  <c r="Y909" i="2"/>
  <c r="Z909" i="2"/>
  <c r="AA909" i="2"/>
  <c r="H909" i="2"/>
  <c r="I909" i="2"/>
  <c r="J909" i="2"/>
  <c r="K909" i="2"/>
  <c r="L909" i="2"/>
  <c r="M909" i="2"/>
  <c r="N909" i="2"/>
  <c r="O909" i="2"/>
  <c r="P909" i="2"/>
  <c r="N901" i="2"/>
  <c r="AE901" i="2"/>
  <c r="AA903" i="2"/>
  <c r="AD903" i="2"/>
  <c r="Q897" i="2"/>
  <c r="M901" i="2"/>
  <c r="AD901" i="2"/>
  <c r="Z903" i="2"/>
  <c r="AL903" i="2"/>
  <c r="Q898" i="2"/>
  <c r="L901" i="2"/>
  <c r="AJ901" i="2"/>
  <c r="Y903" i="2"/>
  <c r="F913" i="2"/>
  <c r="AH908" i="2"/>
  <c r="K908" i="2"/>
  <c r="K901" i="2"/>
  <c r="AI901" i="2"/>
  <c r="X903" i="2"/>
  <c r="AB904" i="2"/>
  <c r="J901" i="2"/>
  <c r="AH901" i="2"/>
  <c r="F915" i="2"/>
  <c r="W903" i="2"/>
  <c r="AB897" i="2"/>
  <c r="AM895" i="2"/>
  <c r="S901" i="2"/>
  <c r="AG901" i="2"/>
  <c r="V903" i="2"/>
  <c r="T901" i="2"/>
  <c r="AF901" i="2"/>
  <c r="U903" i="2"/>
  <c r="AA901" i="2"/>
  <c r="F911" i="2"/>
  <c r="P903" i="2"/>
  <c r="T903" i="2"/>
  <c r="AM898" i="2"/>
  <c r="W902" i="2"/>
  <c r="X902" i="2"/>
  <c r="AA902" i="2"/>
  <c r="AE902" i="2"/>
  <c r="Y902" i="2"/>
  <c r="AF902" i="2"/>
  <c r="Z902" i="2"/>
  <c r="AG902" i="2"/>
  <c r="H902" i="2"/>
  <c r="AH902" i="2"/>
  <c r="I902" i="2"/>
  <c r="AI902" i="2"/>
  <c r="J902" i="2"/>
  <c r="U902" i="2"/>
  <c r="AJ902" i="2"/>
  <c r="K902" i="2"/>
  <c r="AD902" i="2"/>
  <c r="L902" i="2"/>
  <c r="AK902" i="2"/>
  <c r="M902" i="2"/>
  <c r="AL902" i="2"/>
  <c r="N902" i="2"/>
  <c r="S902" i="2"/>
  <c r="O902" i="2"/>
  <c r="T902" i="2"/>
  <c r="P902" i="2"/>
  <c r="V902" i="2"/>
  <c r="Q895" i="2"/>
  <c r="Z901" i="2"/>
  <c r="O903" i="2"/>
  <c r="S903" i="2"/>
  <c r="Y901" i="2"/>
  <c r="N903" i="2"/>
  <c r="AK903" i="2"/>
  <c r="F917" i="2"/>
  <c r="X901" i="2"/>
  <c r="M903" i="2"/>
  <c r="AJ903" i="2"/>
  <c r="Q904" i="2"/>
  <c r="AL901" i="2"/>
  <c r="AB895" i="2"/>
  <c r="W901" i="2"/>
  <c r="L903" i="2"/>
  <c r="AI903" i="2"/>
  <c r="AB896" i="2"/>
  <c r="I901" i="2"/>
  <c r="K903" i="2"/>
  <c r="AM897" i="2"/>
  <c r="D911" i="2"/>
  <c r="E906" i="2"/>
  <c r="Z906" i="2" s="1"/>
  <c r="D913" i="2"/>
  <c r="E908" i="2"/>
  <c r="AI908" i="2" s="1"/>
  <c r="D919" i="2"/>
  <c r="E914" i="2"/>
  <c r="D912" i="2"/>
  <c r="E907" i="2"/>
  <c r="D910" i="2"/>
  <c r="E905" i="2"/>
  <c r="K906" i="2" l="1"/>
  <c r="X906" i="2"/>
  <c r="F920" i="2"/>
  <c r="T908" i="2"/>
  <c r="AG908" i="2"/>
  <c r="J906" i="2"/>
  <c r="AL906" i="2"/>
  <c r="AB901" i="2"/>
  <c r="S908" i="2"/>
  <c r="AD908" i="2"/>
  <c r="AB909" i="2"/>
  <c r="I906" i="2"/>
  <c r="AH906" i="2"/>
  <c r="U908" i="2"/>
  <c r="F918" i="2"/>
  <c r="Q902" i="2"/>
  <c r="H906" i="2"/>
  <c r="AG906" i="2"/>
  <c r="AA908" i="2"/>
  <c r="Q901" i="2"/>
  <c r="Q900" i="2"/>
  <c r="P906" i="2"/>
  <c r="AK906" i="2"/>
  <c r="Z908" i="2"/>
  <c r="AM909" i="2"/>
  <c r="AB902" i="2"/>
  <c r="O906" i="2"/>
  <c r="AJ906" i="2"/>
  <c r="Y908" i="2"/>
  <c r="N906" i="2"/>
  <c r="AI906" i="2"/>
  <c r="X908" i="2"/>
  <c r="AB900" i="2"/>
  <c r="Y906" i="2"/>
  <c r="M906" i="2"/>
  <c r="AF906" i="2"/>
  <c r="J908" i="2"/>
  <c r="W908" i="2"/>
  <c r="AH905" i="2"/>
  <c r="M905" i="2"/>
  <c r="AI905" i="2"/>
  <c r="N905" i="2"/>
  <c r="S905" i="2"/>
  <c r="O905" i="2"/>
  <c r="T905" i="2"/>
  <c r="P905" i="2"/>
  <c r="AF905" i="2"/>
  <c r="K905" i="2"/>
  <c r="U905" i="2"/>
  <c r="V905" i="2"/>
  <c r="W905" i="2"/>
  <c r="X905" i="2"/>
  <c r="Y905" i="2"/>
  <c r="AJ905" i="2"/>
  <c r="Z905" i="2"/>
  <c r="AK905" i="2"/>
  <c r="AA905" i="2"/>
  <c r="AL905" i="2"/>
  <c r="H905" i="2"/>
  <c r="AD905" i="2"/>
  <c r="I905" i="2"/>
  <c r="AE905" i="2"/>
  <c r="J905" i="2"/>
  <c r="AG905" i="2"/>
  <c r="L905" i="2"/>
  <c r="V906" i="2"/>
  <c r="AE906" i="2"/>
  <c r="I908" i="2"/>
  <c r="V908" i="2"/>
  <c r="Q909" i="2"/>
  <c r="F922" i="2"/>
  <c r="U906" i="2"/>
  <c r="AD906" i="2"/>
  <c r="AM906" i="2" s="1"/>
  <c r="H908" i="2"/>
  <c r="AJ908" i="2"/>
  <c r="AM901" i="2"/>
  <c r="W906" i="2"/>
  <c r="F916" i="2"/>
  <c r="P908" i="2"/>
  <c r="AF908" i="2"/>
  <c r="W907" i="2"/>
  <c r="X907" i="2"/>
  <c r="Y907" i="2"/>
  <c r="AH907" i="2"/>
  <c r="Z907" i="2"/>
  <c r="AI907" i="2"/>
  <c r="AA907" i="2"/>
  <c r="AJ907" i="2"/>
  <c r="H907" i="2"/>
  <c r="AK907" i="2"/>
  <c r="I907" i="2"/>
  <c r="AL907" i="2"/>
  <c r="J907" i="2"/>
  <c r="U907" i="2"/>
  <c r="AD907" i="2"/>
  <c r="K907" i="2"/>
  <c r="AE907" i="2"/>
  <c r="L907" i="2"/>
  <c r="AF907" i="2"/>
  <c r="M907" i="2"/>
  <c r="AG907" i="2"/>
  <c r="N907" i="2"/>
  <c r="S907" i="2"/>
  <c r="O907" i="2"/>
  <c r="T907" i="2"/>
  <c r="P907" i="2"/>
  <c r="V907" i="2"/>
  <c r="AM902" i="2"/>
  <c r="T906" i="2"/>
  <c r="O908" i="2"/>
  <c r="AE908" i="2"/>
  <c r="F919" i="2"/>
  <c r="AI914" i="2"/>
  <c r="AJ914" i="2"/>
  <c r="AK914" i="2"/>
  <c r="AL914" i="2"/>
  <c r="AD914" i="2"/>
  <c r="AE914" i="2"/>
  <c r="AF914" i="2"/>
  <c r="AG914" i="2"/>
  <c r="AH914" i="2"/>
  <c r="S914" i="2"/>
  <c r="T914" i="2"/>
  <c r="U914" i="2"/>
  <c r="V914" i="2"/>
  <c r="W914" i="2"/>
  <c r="X914" i="2"/>
  <c r="Y914" i="2"/>
  <c r="Z914" i="2"/>
  <c r="AA914" i="2"/>
  <c r="H914" i="2"/>
  <c r="I914" i="2"/>
  <c r="J914" i="2"/>
  <c r="K914" i="2"/>
  <c r="L914" i="2"/>
  <c r="M914" i="2"/>
  <c r="N914" i="2"/>
  <c r="O914" i="2"/>
  <c r="P914" i="2"/>
  <c r="S906" i="2"/>
  <c r="AB906" i="2" s="1"/>
  <c r="N908" i="2"/>
  <c r="AL908" i="2"/>
  <c r="AM903" i="2"/>
  <c r="AM900" i="2"/>
  <c r="AB903" i="2"/>
  <c r="AA906" i="2"/>
  <c r="M908" i="2"/>
  <c r="AK908" i="2"/>
  <c r="Q903" i="2"/>
  <c r="L906" i="2"/>
  <c r="L908" i="2"/>
  <c r="D917" i="2"/>
  <c r="E912" i="2"/>
  <c r="D924" i="2"/>
  <c r="E919" i="2"/>
  <c r="D915" i="2"/>
  <c r="E910" i="2"/>
  <c r="D918" i="2"/>
  <c r="E913" i="2"/>
  <c r="AL913" i="2" s="1"/>
  <c r="D916" i="2"/>
  <c r="E911" i="2"/>
  <c r="AE911" i="2" s="1"/>
  <c r="H913" i="2" l="1"/>
  <c r="Q914" i="2"/>
  <c r="Z911" i="2"/>
  <c r="F921" i="2"/>
  <c r="P913" i="2"/>
  <c r="AJ913" i="2"/>
  <c r="W911" i="2"/>
  <c r="O913" i="2"/>
  <c r="AG913" i="2"/>
  <c r="V911" i="2"/>
  <c r="F927" i="2"/>
  <c r="N913" i="2"/>
  <c r="AF913" i="2"/>
  <c r="F924" i="2"/>
  <c r="AL919" i="2"/>
  <c r="AD919" i="2"/>
  <c r="AE919" i="2"/>
  <c r="AF919" i="2"/>
  <c r="AG919" i="2"/>
  <c r="AH919" i="2"/>
  <c r="AI919" i="2"/>
  <c r="AJ919" i="2"/>
  <c r="AK919" i="2"/>
  <c r="S919" i="2"/>
  <c r="T919" i="2"/>
  <c r="U919" i="2"/>
  <c r="V919" i="2"/>
  <c r="W919" i="2"/>
  <c r="X919" i="2"/>
  <c r="Y919" i="2"/>
  <c r="Z919" i="2"/>
  <c r="AA919" i="2"/>
  <c r="H919" i="2"/>
  <c r="I919" i="2"/>
  <c r="J919" i="2"/>
  <c r="K919" i="2"/>
  <c r="L919" i="2"/>
  <c r="M919" i="2"/>
  <c r="N919" i="2"/>
  <c r="O919" i="2"/>
  <c r="P919" i="2"/>
  <c r="U911" i="2"/>
  <c r="V913" i="2"/>
  <c r="AE913" i="2"/>
  <c r="AM907" i="2"/>
  <c r="T911" i="2"/>
  <c r="Q908" i="2"/>
  <c r="W913" i="2"/>
  <c r="AD913" i="2"/>
  <c r="O911" i="2"/>
  <c r="S911" i="2"/>
  <c r="X913" i="2"/>
  <c r="F923" i="2"/>
  <c r="AI918" i="2"/>
  <c r="J918" i="2"/>
  <c r="AF910" i="2"/>
  <c r="S910" i="2"/>
  <c r="AG910" i="2"/>
  <c r="I910" i="2"/>
  <c r="AD910" i="2"/>
  <c r="J910" i="2"/>
  <c r="AH910" i="2"/>
  <c r="K910" i="2"/>
  <c r="AI910" i="2"/>
  <c r="L910" i="2"/>
  <c r="AJ910" i="2"/>
  <c r="M910" i="2"/>
  <c r="AK910" i="2"/>
  <c r="N910" i="2"/>
  <c r="AL910" i="2"/>
  <c r="O910" i="2"/>
  <c r="T910" i="2"/>
  <c r="P910" i="2"/>
  <c r="AE910" i="2"/>
  <c r="U910" i="2"/>
  <c r="H910" i="2"/>
  <c r="V910" i="2"/>
  <c r="W910" i="2"/>
  <c r="X910" i="2"/>
  <c r="Y910" i="2"/>
  <c r="Z910" i="2"/>
  <c r="AA910" i="2"/>
  <c r="N911" i="2"/>
  <c r="AA911" i="2"/>
  <c r="U913" i="2"/>
  <c r="M911" i="2"/>
  <c r="AK911" i="2"/>
  <c r="T913" i="2"/>
  <c r="L911" i="2"/>
  <c r="AJ911" i="2"/>
  <c r="Q906" i="2"/>
  <c r="S913" i="2"/>
  <c r="AB914" i="2"/>
  <c r="K911" i="2"/>
  <c r="AL911" i="2"/>
  <c r="AA913" i="2"/>
  <c r="Q907" i="2"/>
  <c r="J911" i="2"/>
  <c r="AI911" i="2"/>
  <c r="M913" i="2"/>
  <c r="Z913" i="2"/>
  <c r="AM908" i="2"/>
  <c r="T912" i="2"/>
  <c r="P912" i="2"/>
  <c r="U912" i="2"/>
  <c r="V912" i="2"/>
  <c r="W912" i="2"/>
  <c r="X912" i="2"/>
  <c r="AL912" i="2"/>
  <c r="Y912" i="2"/>
  <c r="AK912" i="2"/>
  <c r="Z912" i="2"/>
  <c r="AA912" i="2"/>
  <c r="S912" i="2"/>
  <c r="AD912" i="2"/>
  <c r="H912" i="2"/>
  <c r="AE912" i="2"/>
  <c r="I912" i="2"/>
  <c r="AJ912" i="2"/>
  <c r="AI912" i="2"/>
  <c r="J912" i="2"/>
  <c r="K912" i="2"/>
  <c r="AF912" i="2"/>
  <c r="L912" i="2"/>
  <c r="AG912" i="2"/>
  <c r="M912" i="2"/>
  <c r="AH912" i="2"/>
  <c r="N912" i="2"/>
  <c r="O912" i="2"/>
  <c r="I911" i="2"/>
  <c r="AH911" i="2"/>
  <c r="L913" i="2"/>
  <c r="Y913" i="2"/>
  <c r="AB908" i="2"/>
  <c r="AK913" i="2"/>
  <c r="AB907" i="2"/>
  <c r="H911" i="2"/>
  <c r="Q911" i="2" s="1"/>
  <c r="AG911" i="2"/>
  <c r="K913" i="2"/>
  <c r="AI913" i="2"/>
  <c r="F925" i="2"/>
  <c r="X911" i="2"/>
  <c r="AD911" i="2"/>
  <c r="P911" i="2"/>
  <c r="AF911" i="2"/>
  <c r="AM905" i="2"/>
  <c r="J913" i="2"/>
  <c r="AH913" i="2"/>
  <c r="AM914" i="2"/>
  <c r="Y911" i="2"/>
  <c r="Q905" i="2"/>
  <c r="AB905" i="2"/>
  <c r="I913" i="2"/>
  <c r="D923" i="2"/>
  <c r="E918" i="2"/>
  <c r="AJ918" i="2" s="1"/>
  <c r="D920" i="2"/>
  <c r="E915" i="2"/>
  <c r="D929" i="2"/>
  <c r="E924" i="2"/>
  <c r="D921" i="2"/>
  <c r="E916" i="2"/>
  <c r="V916" i="2" s="1"/>
  <c r="D922" i="2"/>
  <c r="E917" i="2"/>
  <c r="I918" i="2" l="1"/>
  <c r="AH918" i="2"/>
  <c r="P916" i="2"/>
  <c r="T916" i="2"/>
  <c r="H918" i="2"/>
  <c r="AG918" i="2"/>
  <c r="AB919" i="2"/>
  <c r="O916" i="2"/>
  <c r="S916" i="2"/>
  <c r="AD917" i="2"/>
  <c r="K917" i="2"/>
  <c r="AE917" i="2"/>
  <c r="L917" i="2"/>
  <c r="AH917" i="2"/>
  <c r="AI917" i="2"/>
  <c r="M917" i="2"/>
  <c r="AJ917" i="2"/>
  <c r="N917" i="2"/>
  <c r="AK917" i="2"/>
  <c r="O917" i="2"/>
  <c r="AL917" i="2"/>
  <c r="P917" i="2"/>
  <c r="U917" i="2"/>
  <c r="H917" i="2"/>
  <c r="V917" i="2"/>
  <c r="I917" i="2"/>
  <c r="W917" i="2"/>
  <c r="X917" i="2"/>
  <c r="Y917" i="2"/>
  <c r="Z917" i="2"/>
  <c r="AA917" i="2"/>
  <c r="AF917" i="2"/>
  <c r="T917" i="2"/>
  <c r="J917" i="2"/>
  <c r="AG917" i="2"/>
  <c r="S917" i="2"/>
  <c r="Z918" i="2"/>
  <c r="AF918" i="2"/>
  <c r="N916" i="2"/>
  <c r="AF916" i="2"/>
  <c r="F930" i="2"/>
  <c r="Y918" i="2"/>
  <c r="AE918" i="2"/>
  <c r="M916" i="2"/>
  <c r="AE916" i="2"/>
  <c r="AB913" i="2"/>
  <c r="Q910" i="2"/>
  <c r="AM910" i="2"/>
  <c r="AA918" i="2"/>
  <c r="F928" i="2"/>
  <c r="AJ923" i="2"/>
  <c r="H923" i="2"/>
  <c r="L916" i="2"/>
  <c r="AD916" i="2"/>
  <c r="U916" i="2"/>
  <c r="X918" i="2"/>
  <c r="K916" i="2"/>
  <c r="AL916" i="2"/>
  <c r="AM911" i="2"/>
  <c r="W918" i="2"/>
  <c r="AB911" i="2"/>
  <c r="J916" i="2"/>
  <c r="AK916" i="2"/>
  <c r="AB910" i="2"/>
  <c r="V918" i="2"/>
  <c r="I916" i="2"/>
  <c r="AJ916" i="2"/>
  <c r="U918" i="2"/>
  <c r="AM913" i="2"/>
  <c r="Q919" i="2"/>
  <c r="H916" i="2"/>
  <c r="AI916" i="2"/>
  <c r="P918" i="2"/>
  <c r="T918" i="2"/>
  <c r="AM919" i="2"/>
  <c r="F932" i="2"/>
  <c r="AA916" i="2"/>
  <c r="AH916" i="2"/>
  <c r="O918" i="2"/>
  <c r="S918" i="2"/>
  <c r="Z916" i="2"/>
  <c r="AG916" i="2"/>
  <c r="N918" i="2"/>
  <c r="AL918" i="2"/>
  <c r="F929" i="2"/>
  <c r="AG924" i="2"/>
  <c r="AH924" i="2"/>
  <c r="AD924" i="2"/>
  <c r="AE924" i="2"/>
  <c r="AF924" i="2"/>
  <c r="AI924" i="2"/>
  <c r="AJ924" i="2"/>
  <c r="AK924" i="2"/>
  <c r="AL924" i="2"/>
  <c r="V924" i="2"/>
  <c r="W924" i="2"/>
  <c r="X924" i="2"/>
  <c r="Y924" i="2"/>
  <c r="Z924" i="2"/>
  <c r="AA924" i="2"/>
  <c r="U924" i="2"/>
  <c r="S924" i="2"/>
  <c r="T924" i="2"/>
  <c r="K924" i="2"/>
  <c r="L924" i="2"/>
  <c r="M924" i="2"/>
  <c r="N924" i="2"/>
  <c r="O924" i="2"/>
  <c r="P924" i="2"/>
  <c r="H924" i="2"/>
  <c r="I924" i="2"/>
  <c r="J924" i="2"/>
  <c r="Y916" i="2"/>
  <c r="F926" i="2"/>
  <c r="AG921" i="2"/>
  <c r="X921" i="2"/>
  <c r="L921" i="2"/>
  <c r="Q912" i="2"/>
  <c r="M918" i="2"/>
  <c r="AK918" i="2"/>
  <c r="X916" i="2"/>
  <c r="AA915" i="2"/>
  <c r="S915" i="2"/>
  <c r="V915" i="2"/>
  <c r="AD915" i="2"/>
  <c r="T915" i="2"/>
  <c r="AE915" i="2"/>
  <c r="U915" i="2"/>
  <c r="AH915" i="2"/>
  <c r="L915" i="2"/>
  <c r="AI915" i="2"/>
  <c r="M915" i="2"/>
  <c r="AJ915" i="2"/>
  <c r="N915" i="2"/>
  <c r="AF915" i="2"/>
  <c r="O915" i="2"/>
  <c r="AG915" i="2"/>
  <c r="P915" i="2"/>
  <c r="Z915" i="2"/>
  <c r="AK915" i="2"/>
  <c r="H915" i="2"/>
  <c r="AL915" i="2"/>
  <c r="I915" i="2"/>
  <c r="W915" i="2"/>
  <c r="J915" i="2"/>
  <c r="X915" i="2"/>
  <c r="K915" i="2"/>
  <c r="Y915" i="2"/>
  <c r="AM912" i="2"/>
  <c r="L918" i="2"/>
  <c r="AD918" i="2"/>
  <c r="AM918" i="2" s="1"/>
  <c r="W916" i="2"/>
  <c r="AB912" i="2"/>
  <c r="K918" i="2"/>
  <c r="Q913" i="2"/>
  <c r="D926" i="2"/>
  <c r="E921" i="2"/>
  <c r="Y921" i="2" s="1"/>
  <c r="D934" i="2"/>
  <c r="E929" i="2"/>
  <c r="D927" i="2"/>
  <c r="E922" i="2"/>
  <c r="D925" i="2"/>
  <c r="E920" i="2"/>
  <c r="D928" i="2"/>
  <c r="E923" i="2"/>
  <c r="AL923" i="2" s="1"/>
  <c r="W921" i="2" l="1"/>
  <c r="AB918" i="2"/>
  <c r="AA923" i="2"/>
  <c r="AI923" i="2"/>
  <c r="V921" i="2"/>
  <c r="Z923" i="2"/>
  <c r="AH923" i="2"/>
  <c r="U921" i="2"/>
  <c r="Q924" i="2"/>
  <c r="Y923" i="2"/>
  <c r="F933" i="2"/>
  <c r="J928" i="2"/>
  <c r="P921" i="2"/>
  <c r="T921" i="2"/>
  <c r="X923" i="2"/>
  <c r="O921" i="2"/>
  <c r="S921" i="2"/>
  <c r="Q916" i="2"/>
  <c r="W923" i="2"/>
  <c r="AH920" i="2"/>
  <c r="H920" i="2"/>
  <c r="AK920" i="2"/>
  <c r="I920" i="2"/>
  <c r="AA920" i="2"/>
  <c r="P920" i="2"/>
  <c r="AL920" i="2"/>
  <c r="J920" i="2"/>
  <c r="AI920" i="2"/>
  <c r="K920" i="2"/>
  <c r="AJ920" i="2"/>
  <c r="L920" i="2"/>
  <c r="N920" i="2"/>
  <c r="Z920" i="2"/>
  <c r="M920" i="2"/>
  <c r="S920" i="2"/>
  <c r="T920" i="2"/>
  <c r="U920" i="2"/>
  <c r="V920" i="2"/>
  <c r="AG920" i="2"/>
  <c r="Y920" i="2"/>
  <c r="X920" i="2"/>
  <c r="AD920" i="2"/>
  <c r="W920" i="2"/>
  <c r="AE920" i="2"/>
  <c r="AF920" i="2"/>
  <c r="O920" i="2"/>
  <c r="N921" i="2"/>
  <c r="AI921" i="2"/>
  <c r="AM916" i="2"/>
  <c r="V923" i="2"/>
  <c r="AM917" i="2"/>
  <c r="M921" i="2"/>
  <c r="AH921" i="2"/>
  <c r="U923" i="2"/>
  <c r="F935" i="2"/>
  <c r="AB916" i="2"/>
  <c r="P923" i="2"/>
  <c r="T923" i="2"/>
  <c r="Q917" i="2"/>
  <c r="K921" i="2"/>
  <c r="AF921" i="2"/>
  <c r="AM924" i="2"/>
  <c r="O923" i="2"/>
  <c r="S923" i="2"/>
  <c r="J921" i="2"/>
  <c r="AE921" i="2"/>
  <c r="N923" i="2"/>
  <c r="AK923" i="2"/>
  <c r="I921" i="2"/>
  <c r="AD921" i="2"/>
  <c r="AB924" i="2"/>
  <c r="M923" i="2"/>
  <c r="AG923" i="2"/>
  <c r="Q918" i="2"/>
  <c r="F937" i="2"/>
  <c r="H921" i="2"/>
  <c r="Q921" i="2" s="1"/>
  <c r="AL921" i="2"/>
  <c r="F934" i="2"/>
  <c r="AD929" i="2"/>
  <c r="AM929" i="2" s="1"/>
  <c r="AJ929" i="2"/>
  <c r="AK929" i="2"/>
  <c r="AH929" i="2"/>
  <c r="AI929" i="2"/>
  <c r="AL929" i="2"/>
  <c r="AE929" i="2"/>
  <c r="AF929" i="2"/>
  <c r="AG929" i="2"/>
  <c r="Y929" i="2"/>
  <c r="Z929" i="2"/>
  <c r="AA929" i="2"/>
  <c r="S929" i="2"/>
  <c r="T929" i="2"/>
  <c r="U929" i="2"/>
  <c r="X929" i="2"/>
  <c r="V929" i="2"/>
  <c r="W929" i="2"/>
  <c r="N929" i="2"/>
  <c r="O929" i="2"/>
  <c r="P929" i="2"/>
  <c r="H929" i="2"/>
  <c r="I929" i="2"/>
  <c r="J929" i="2"/>
  <c r="K929" i="2"/>
  <c r="L929" i="2"/>
  <c r="M929" i="2"/>
  <c r="L923" i="2"/>
  <c r="AF923" i="2"/>
  <c r="AB917" i="2"/>
  <c r="Y922" i="2"/>
  <c r="L922" i="2"/>
  <c r="Z922" i="2"/>
  <c r="AA922" i="2"/>
  <c r="S922" i="2"/>
  <c r="T922" i="2"/>
  <c r="K922" i="2"/>
  <c r="W922" i="2"/>
  <c r="X922" i="2"/>
  <c r="AE922" i="2"/>
  <c r="U922" i="2"/>
  <c r="AI922" i="2"/>
  <c r="V922" i="2"/>
  <c r="AJ922" i="2"/>
  <c r="M922" i="2"/>
  <c r="AD922" i="2"/>
  <c r="N922" i="2"/>
  <c r="AF922" i="2"/>
  <c r="O922" i="2"/>
  <c r="AG922" i="2"/>
  <c r="P922" i="2"/>
  <c r="AH922" i="2"/>
  <c r="H922" i="2"/>
  <c r="AK922" i="2"/>
  <c r="I922" i="2"/>
  <c r="AL922" i="2"/>
  <c r="J922" i="2"/>
  <c r="AA921" i="2"/>
  <c r="AK921" i="2"/>
  <c r="K923" i="2"/>
  <c r="AE923" i="2"/>
  <c r="Q915" i="2"/>
  <c r="AB915" i="2"/>
  <c r="Z921" i="2"/>
  <c r="AJ921" i="2"/>
  <c r="J923" i="2"/>
  <c r="AD923" i="2"/>
  <c r="AM915" i="2"/>
  <c r="F931" i="2"/>
  <c r="V926" i="2"/>
  <c r="J926" i="2"/>
  <c r="H926" i="2"/>
  <c r="I923" i="2"/>
  <c r="Q923" i="2" s="1"/>
  <c r="D930" i="2"/>
  <c r="E925" i="2"/>
  <c r="D932" i="2"/>
  <c r="E927" i="2"/>
  <c r="D933" i="2"/>
  <c r="E928" i="2"/>
  <c r="AG928" i="2" s="1"/>
  <c r="D939" i="2"/>
  <c r="E934" i="2"/>
  <c r="D931" i="2"/>
  <c r="E926" i="2"/>
  <c r="W926" i="2" s="1"/>
  <c r="U926" i="2" l="1"/>
  <c r="F939" i="2"/>
  <c r="AE934" i="2"/>
  <c r="AF934" i="2"/>
  <c r="AG934" i="2"/>
  <c r="AJ934" i="2"/>
  <c r="AK934" i="2"/>
  <c r="AL934" i="2"/>
  <c r="AD934" i="2"/>
  <c r="AH934" i="2"/>
  <c r="AI934" i="2"/>
  <c r="S934" i="2"/>
  <c r="T934" i="2"/>
  <c r="U934" i="2"/>
  <c r="V934" i="2"/>
  <c r="W934" i="2"/>
  <c r="X934" i="2"/>
  <c r="AA934" i="2"/>
  <c r="Y934" i="2"/>
  <c r="Z934" i="2"/>
  <c r="H934" i="2"/>
  <c r="I934" i="2"/>
  <c r="J934" i="2"/>
  <c r="K934" i="2"/>
  <c r="L934" i="2"/>
  <c r="M934" i="2"/>
  <c r="N934" i="2"/>
  <c r="O934" i="2"/>
  <c r="P934" i="2"/>
  <c r="Q920" i="2"/>
  <c r="I928" i="2"/>
  <c r="AE928" i="2"/>
  <c r="AF928" i="2"/>
  <c r="H928" i="2"/>
  <c r="AD928" i="2"/>
  <c r="O926" i="2"/>
  <c r="AI926" i="2"/>
  <c r="AM922" i="2"/>
  <c r="AB920" i="2"/>
  <c r="AA928" i="2"/>
  <c r="AL928" i="2"/>
  <c r="N926" i="2"/>
  <c r="AH926" i="2"/>
  <c r="AB929" i="2"/>
  <c r="AM921" i="2"/>
  <c r="Z928" i="2"/>
  <c r="AK928" i="2"/>
  <c r="M926" i="2"/>
  <c r="AB921" i="2"/>
  <c r="Y928" i="2"/>
  <c r="F938" i="2"/>
  <c r="I933" i="2"/>
  <c r="P926" i="2"/>
  <c r="T926" i="2"/>
  <c r="AG926" i="2"/>
  <c r="L926" i="2"/>
  <c r="AD926" i="2"/>
  <c r="X928" i="2"/>
  <c r="K926" i="2"/>
  <c r="AL926" i="2"/>
  <c r="W928" i="2"/>
  <c r="V928" i="2"/>
  <c r="U928" i="2"/>
  <c r="AK926" i="2"/>
  <c r="AB923" i="2"/>
  <c r="P928" i="2"/>
  <c r="T928" i="2"/>
  <c r="AJ926" i="2"/>
  <c r="S926" i="2"/>
  <c r="AA926" i="2"/>
  <c r="AE926" i="2"/>
  <c r="Q929" i="2"/>
  <c r="O928" i="2"/>
  <c r="S928" i="2"/>
  <c r="AF926" i="2"/>
  <c r="Q922" i="2"/>
  <c r="AM920" i="2"/>
  <c r="N928" i="2"/>
  <c r="AJ928" i="2"/>
  <c r="AD927" i="2"/>
  <c r="Y927" i="2"/>
  <c r="AE927" i="2"/>
  <c r="X927" i="2"/>
  <c r="AF927" i="2"/>
  <c r="P927" i="2"/>
  <c r="AH927" i="2"/>
  <c r="H927" i="2"/>
  <c r="AL927" i="2"/>
  <c r="I927" i="2"/>
  <c r="Z927" i="2"/>
  <c r="AG927" i="2"/>
  <c r="J927" i="2"/>
  <c r="AI927" i="2"/>
  <c r="K927" i="2"/>
  <c r="AJ927" i="2"/>
  <c r="L927" i="2"/>
  <c r="AK927" i="2"/>
  <c r="M927" i="2"/>
  <c r="AA927" i="2"/>
  <c r="N927" i="2"/>
  <c r="S927" i="2"/>
  <c r="AB927" i="2" s="1"/>
  <c r="O927" i="2"/>
  <c r="T927" i="2"/>
  <c r="U927" i="2"/>
  <c r="V927" i="2"/>
  <c r="W927" i="2"/>
  <c r="Y926" i="2"/>
  <c r="M928" i="2"/>
  <c r="AI928" i="2"/>
  <c r="AK925" i="2"/>
  <c r="M925" i="2"/>
  <c r="AL925" i="2"/>
  <c r="N925" i="2"/>
  <c r="S925" i="2"/>
  <c r="O925" i="2"/>
  <c r="T925" i="2"/>
  <c r="P925" i="2"/>
  <c r="U925" i="2"/>
  <c r="V925" i="2"/>
  <c r="W925" i="2"/>
  <c r="X925" i="2"/>
  <c r="Y925" i="2"/>
  <c r="AF925" i="2"/>
  <c r="Z925" i="2"/>
  <c r="L925" i="2"/>
  <c r="AG925" i="2"/>
  <c r="AA925" i="2"/>
  <c r="AH925" i="2"/>
  <c r="H925" i="2"/>
  <c r="AJ925" i="2"/>
  <c r="I925" i="2"/>
  <c r="AI925" i="2"/>
  <c r="AD925" i="2"/>
  <c r="J925" i="2"/>
  <c r="AE925" i="2"/>
  <c r="K925" i="2"/>
  <c r="AM923" i="2"/>
  <c r="AB922" i="2"/>
  <c r="L928" i="2"/>
  <c r="AH928" i="2"/>
  <c r="I926" i="2"/>
  <c r="Q926" i="2" s="1"/>
  <c r="Z926" i="2"/>
  <c r="F936" i="2"/>
  <c r="N931" i="2"/>
  <c r="X926" i="2"/>
  <c r="F942" i="2"/>
  <c r="F940" i="2"/>
  <c r="K928" i="2"/>
  <c r="D944" i="2"/>
  <c r="E939" i="2"/>
  <c r="D938" i="2"/>
  <c r="E933" i="2"/>
  <c r="X933" i="2" s="1"/>
  <c r="D936" i="2"/>
  <c r="E931" i="2"/>
  <c r="AJ931" i="2" s="1"/>
  <c r="D937" i="2"/>
  <c r="E932" i="2"/>
  <c r="D935" i="2"/>
  <c r="E930" i="2"/>
  <c r="O931" i="2" l="1"/>
  <c r="AG931" i="2"/>
  <c r="AM925" i="2"/>
  <c r="AB926" i="2"/>
  <c r="W933" i="2"/>
  <c r="M931" i="2"/>
  <c r="AE931" i="2"/>
  <c r="H933" i="2"/>
  <c r="U933" i="2"/>
  <c r="L931" i="2"/>
  <c r="AD931" i="2"/>
  <c r="AB925" i="2"/>
  <c r="P933" i="2"/>
  <c r="AL933" i="2"/>
  <c r="U931" i="2"/>
  <c r="AI931" i="2"/>
  <c r="Q925" i="2"/>
  <c r="O933" i="2"/>
  <c r="AK933" i="2"/>
  <c r="AB934" i="2"/>
  <c r="T931" i="2"/>
  <c r="AH931" i="2"/>
  <c r="AM927" i="2"/>
  <c r="N933" i="2"/>
  <c r="AJ933" i="2"/>
  <c r="V931" i="2"/>
  <c r="F941" i="2"/>
  <c r="AF936" i="2"/>
  <c r="P936" i="2"/>
  <c r="M933" i="2"/>
  <c r="AI933" i="2"/>
  <c r="S931" i="2"/>
  <c r="L933" i="2"/>
  <c r="AH933" i="2"/>
  <c r="AM934" i="2"/>
  <c r="AF931" i="2"/>
  <c r="K933" i="2"/>
  <c r="AE933" i="2"/>
  <c r="V933" i="2"/>
  <c r="AA931" i="2"/>
  <c r="Y932" i="2"/>
  <c r="AG932" i="2"/>
  <c r="Z932" i="2"/>
  <c r="AH932" i="2"/>
  <c r="AA932" i="2"/>
  <c r="AI932" i="2"/>
  <c r="H932" i="2"/>
  <c r="AD932" i="2"/>
  <c r="I932" i="2"/>
  <c r="AE932" i="2"/>
  <c r="J932" i="2"/>
  <c r="AF932" i="2"/>
  <c r="K932" i="2"/>
  <c r="AJ932" i="2"/>
  <c r="L932" i="2"/>
  <c r="AK932" i="2"/>
  <c r="M932" i="2"/>
  <c r="AL932" i="2"/>
  <c r="N932" i="2"/>
  <c r="S932" i="2"/>
  <c r="O932" i="2"/>
  <c r="T932" i="2"/>
  <c r="P932" i="2"/>
  <c r="U932" i="2"/>
  <c r="X932" i="2"/>
  <c r="V932" i="2"/>
  <c r="W932" i="2"/>
  <c r="F947" i="2"/>
  <c r="Z931" i="2"/>
  <c r="J933" i="2"/>
  <c r="AD933" i="2"/>
  <c r="Y930" i="2"/>
  <c r="AI930" i="2"/>
  <c r="Z930" i="2"/>
  <c r="AJ930" i="2"/>
  <c r="AA930" i="2"/>
  <c r="AK930" i="2"/>
  <c r="H930" i="2"/>
  <c r="AD930" i="2"/>
  <c r="I930" i="2"/>
  <c r="AE930" i="2"/>
  <c r="J930" i="2"/>
  <c r="AF930" i="2"/>
  <c r="K930" i="2"/>
  <c r="AG930" i="2"/>
  <c r="L930" i="2"/>
  <c r="AH930" i="2"/>
  <c r="M930" i="2"/>
  <c r="X930" i="2"/>
  <c r="AL930" i="2"/>
  <c r="N930" i="2"/>
  <c r="S930" i="2"/>
  <c r="AB930" i="2" s="1"/>
  <c r="O930" i="2"/>
  <c r="T930" i="2"/>
  <c r="P930" i="2"/>
  <c r="U930" i="2"/>
  <c r="V930" i="2"/>
  <c r="W930" i="2"/>
  <c r="Y931" i="2"/>
  <c r="S933" i="2"/>
  <c r="AB933" i="2" s="1"/>
  <c r="AG933" i="2"/>
  <c r="K931" i="2"/>
  <c r="X931" i="2"/>
  <c r="AB928" i="2"/>
  <c r="T933" i="2"/>
  <c r="AF933" i="2"/>
  <c r="Q934" i="2"/>
  <c r="J931" i="2"/>
  <c r="W931" i="2"/>
  <c r="AM926" i="2"/>
  <c r="AA933" i="2"/>
  <c r="F943" i="2"/>
  <c r="F945" i="2"/>
  <c r="I931" i="2"/>
  <c r="AL931" i="2"/>
  <c r="Z933" i="2"/>
  <c r="AM928" i="2"/>
  <c r="H931" i="2"/>
  <c r="Q931" i="2" s="1"/>
  <c r="AK931" i="2"/>
  <c r="Q927" i="2"/>
  <c r="Y933" i="2"/>
  <c r="Q928" i="2"/>
  <c r="F944" i="2"/>
  <c r="AH939" i="2"/>
  <c r="AI939" i="2"/>
  <c r="AJ939" i="2"/>
  <c r="AF939" i="2"/>
  <c r="AG939" i="2"/>
  <c r="AK939" i="2"/>
  <c r="AL939" i="2"/>
  <c r="AD939" i="2"/>
  <c r="AE939" i="2"/>
  <c r="S939" i="2"/>
  <c r="AB939" i="2" s="1"/>
  <c r="T939" i="2"/>
  <c r="U939" i="2"/>
  <c r="V939" i="2"/>
  <c r="W939" i="2"/>
  <c r="X939" i="2"/>
  <c r="Y939" i="2"/>
  <c r="Z939" i="2"/>
  <c r="AA939" i="2"/>
  <c r="H939" i="2"/>
  <c r="I939" i="2"/>
  <c r="J939" i="2"/>
  <c r="K939" i="2"/>
  <c r="L939" i="2"/>
  <c r="M939" i="2"/>
  <c r="N939" i="2"/>
  <c r="O939" i="2"/>
  <c r="P939" i="2"/>
  <c r="P931" i="2"/>
  <c r="D942" i="2"/>
  <c r="E937" i="2"/>
  <c r="D941" i="2"/>
  <c r="E936" i="2"/>
  <c r="AH936" i="2" s="1"/>
  <c r="D940" i="2"/>
  <c r="E935" i="2"/>
  <c r="D943" i="2"/>
  <c r="E938" i="2"/>
  <c r="AA938" i="2" s="1"/>
  <c r="D949" i="2"/>
  <c r="E944" i="2"/>
  <c r="F950" i="2" l="1"/>
  <c r="Z938" i="2"/>
  <c r="H936" i="2"/>
  <c r="AG936" i="2"/>
  <c r="K938" i="2"/>
  <c r="X938" i="2"/>
  <c r="O936" i="2"/>
  <c r="AK936" i="2"/>
  <c r="AM939" i="2"/>
  <c r="J938" i="2"/>
  <c r="AL938" i="2"/>
  <c r="F952" i="2"/>
  <c r="X936" i="2"/>
  <c r="AE936" i="2"/>
  <c r="I938" i="2"/>
  <c r="AK938" i="2"/>
  <c r="W936" i="2"/>
  <c r="AD936" i="2"/>
  <c r="H938" i="2"/>
  <c r="AJ938" i="2"/>
  <c r="AM933" i="2"/>
  <c r="Y936" i="2"/>
  <c r="F946" i="2"/>
  <c r="AH941" i="2"/>
  <c r="H941" i="2"/>
  <c r="AM931" i="2"/>
  <c r="P938" i="2"/>
  <c r="AI938" i="2"/>
  <c r="V936" i="2"/>
  <c r="O938" i="2"/>
  <c r="AH938" i="2"/>
  <c r="AM932" i="2"/>
  <c r="AB931" i="2"/>
  <c r="U936" i="2"/>
  <c r="Q932" i="2"/>
  <c r="T936" i="2"/>
  <c r="Q933" i="2"/>
  <c r="W935" i="2"/>
  <c r="AG935" i="2"/>
  <c r="X935" i="2"/>
  <c r="AA935" i="2"/>
  <c r="Y935" i="2"/>
  <c r="AL935" i="2"/>
  <c r="Z935" i="2"/>
  <c r="AD935" i="2"/>
  <c r="J935" i="2"/>
  <c r="AE935" i="2"/>
  <c r="H935" i="2"/>
  <c r="Q935" i="2" s="1"/>
  <c r="AF935" i="2"/>
  <c r="I935" i="2"/>
  <c r="U935" i="2"/>
  <c r="AH935" i="2"/>
  <c r="K935" i="2"/>
  <c r="AI935" i="2"/>
  <c r="L935" i="2"/>
  <c r="AK935" i="2"/>
  <c r="N935" i="2"/>
  <c r="AJ935" i="2"/>
  <c r="M935" i="2"/>
  <c r="T935" i="2"/>
  <c r="S935" i="2"/>
  <c r="O935" i="2"/>
  <c r="P935" i="2"/>
  <c r="V935" i="2"/>
  <c r="M938" i="2"/>
  <c r="AF938" i="2"/>
  <c r="S936" i="2"/>
  <c r="L938" i="2"/>
  <c r="V938" i="2"/>
  <c r="AE938" i="2"/>
  <c r="N936" i="2"/>
  <c r="AA936" i="2"/>
  <c r="N938" i="2"/>
  <c r="F949" i="2"/>
  <c r="AK944" i="2"/>
  <c r="AL944" i="2"/>
  <c r="AD944" i="2"/>
  <c r="AE944" i="2"/>
  <c r="AF944" i="2"/>
  <c r="AG944" i="2"/>
  <c r="AH944" i="2"/>
  <c r="AI944" i="2"/>
  <c r="AJ944" i="2"/>
  <c r="S944" i="2"/>
  <c r="T944" i="2"/>
  <c r="U944" i="2"/>
  <c r="V944" i="2"/>
  <c r="W944" i="2"/>
  <c r="X944" i="2"/>
  <c r="Y944" i="2"/>
  <c r="Z944" i="2"/>
  <c r="AA944" i="2"/>
  <c r="H944" i="2"/>
  <c r="I944" i="2"/>
  <c r="J944" i="2"/>
  <c r="K944" i="2"/>
  <c r="L944" i="2"/>
  <c r="M944" i="2"/>
  <c r="N944" i="2"/>
  <c r="O944" i="2"/>
  <c r="P944" i="2"/>
  <c r="U938" i="2"/>
  <c r="AD938" i="2"/>
  <c r="AM938" i="2" s="1"/>
  <c r="AB932" i="2"/>
  <c r="M936" i="2"/>
  <c r="Z936" i="2"/>
  <c r="Q939" i="2"/>
  <c r="W938" i="2"/>
  <c r="F948" i="2"/>
  <c r="AF943" i="2"/>
  <c r="AK943" i="2"/>
  <c r="AA943" i="2"/>
  <c r="P943" i="2"/>
  <c r="H943" i="2"/>
  <c r="N943" i="2"/>
  <c r="L936" i="2"/>
  <c r="AL936" i="2"/>
  <c r="T938" i="2"/>
  <c r="AM930" i="2"/>
  <c r="K936" i="2"/>
  <c r="AJ936" i="2"/>
  <c r="S937" i="2"/>
  <c r="O937" i="2"/>
  <c r="T937" i="2"/>
  <c r="P937" i="2"/>
  <c r="AJ937" i="2"/>
  <c r="U937" i="2"/>
  <c r="V937" i="2"/>
  <c r="Z937" i="2"/>
  <c r="W937" i="2"/>
  <c r="X937" i="2"/>
  <c r="Y937" i="2"/>
  <c r="AI937" i="2"/>
  <c r="AK937" i="2"/>
  <c r="AA937" i="2"/>
  <c r="AL937" i="2"/>
  <c r="H937" i="2"/>
  <c r="AE937" i="2"/>
  <c r="I937" i="2"/>
  <c r="K937" i="2"/>
  <c r="AF937" i="2"/>
  <c r="J937" i="2"/>
  <c r="M937" i="2"/>
  <c r="AG937" i="2"/>
  <c r="AH937" i="2"/>
  <c r="L937" i="2"/>
  <c r="AD937" i="2"/>
  <c r="N937" i="2"/>
  <c r="S938" i="2"/>
  <c r="AB938" i="2" s="1"/>
  <c r="Q930" i="2"/>
  <c r="J936" i="2"/>
  <c r="AI936" i="2"/>
  <c r="Y938" i="2"/>
  <c r="AG938" i="2"/>
  <c r="I936" i="2"/>
  <c r="D948" i="2"/>
  <c r="E943" i="2"/>
  <c r="AL943" i="2" s="1"/>
  <c r="D945" i="2"/>
  <c r="E940" i="2"/>
  <c r="D946" i="2"/>
  <c r="E941" i="2"/>
  <c r="AJ941" i="2" s="1"/>
  <c r="D954" i="2"/>
  <c r="E949" i="2"/>
  <c r="D947" i="2"/>
  <c r="E942" i="2"/>
  <c r="AB937" i="2" l="1"/>
  <c r="Y943" i="2"/>
  <c r="AE943" i="2"/>
  <c r="AA941" i="2"/>
  <c r="AF941" i="2"/>
  <c r="Q936" i="2"/>
  <c r="Q937" i="2"/>
  <c r="X943" i="2"/>
  <c r="AD943" i="2"/>
  <c r="Y941" i="2"/>
  <c r="F951" i="2"/>
  <c r="Z943" i="2"/>
  <c r="F953" i="2"/>
  <c r="L948" i="2"/>
  <c r="Q944" i="2"/>
  <c r="AM944" i="2"/>
  <c r="AB935" i="2"/>
  <c r="AM935" i="2"/>
  <c r="X941" i="2"/>
  <c r="W943" i="2"/>
  <c r="W941" i="2"/>
  <c r="Z941" i="2"/>
  <c r="AG941" i="2"/>
  <c r="V943" i="2"/>
  <c r="V941" i="2"/>
  <c r="U943" i="2"/>
  <c r="F954" i="2"/>
  <c r="AD949" i="2"/>
  <c r="AE949" i="2"/>
  <c r="AF949" i="2"/>
  <c r="AG949" i="2"/>
  <c r="AH949" i="2"/>
  <c r="AI949" i="2"/>
  <c r="AJ949" i="2"/>
  <c r="AK949" i="2"/>
  <c r="AL949" i="2"/>
  <c r="U949" i="2"/>
  <c r="V949" i="2"/>
  <c r="W949" i="2"/>
  <c r="X949" i="2"/>
  <c r="Y949" i="2"/>
  <c r="Z949" i="2"/>
  <c r="AA949" i="2"/>
  <c r="T949" i="2"/>
  <c r="S949" i="2"/>
  <c r="J949" i="2"/>
  <c r="K949" i="2"/>
  <c r="L949" i="2"/>
  <c r="M949" i="2"/>
  <c r="N949" i="2"/>
  <c r="O949" i="2"/>
  <c r="P949" i="2"/>
  <c r="H949" i="2"/>
  <c r="I949" i="2"/>
  <c r="U941" i="2"/>
  <c r="Q938" i="2"/>
  <c r="T943" i="2"/>
  <c r="P941" i="2"/>
  <c r="T941" i="2"/>
  <c r="AM936" i="2"/>
  <c r="AM937" i="2"/>
  <c r="O943" i="2"/>
  <c r="S943" i="2"/>
  <c r="O941" i="2"/>
  <c r="S941" i="2"/>
  <c r="F957" i="2"/>
  <c r="N941" i="2"/>
  <c r="AI941" i="2"/>
  <c r="M943" i="2"/>
  <c r="AJ943" i="2"/>
  <c r="M941" i="2"/>
  <c r="AE941" i="2"/>
  <c r="L943" i="2"/>
  <c r="AI943" i="2"/>
  <c r="L941" i="2"/>
  <c r="AD941" i="2"/>
  <c r="AD940" i="2"/>
  <c r="AM940" i="2" s="1"/>
  <c r="S940" i="2"/>
  <c r="AE940" i="2"/>
  <c r="T940" i="2"/>
  <c r="AF940" i="2"/>
  <c r="K940" i="2"/>
  <c r="AG940" i="2"/>
  <c r="L940" i="2"/>
  <c r="AK940" i="2"/>
  <c r="AH940" i="2"/>
  <c r="M940" i="2"/>
  <c r="AI940" i="2"/>
  <c r="N940" i="2"/>
  <c r="AJ940" i="2"/>
  <c r="O940" i="2"/>
  <c r="P940" i="2"/>
  <c r="AL940" i="2"/>
  <c r="H940" i="2"/>
  <c r="V940" i="2"/>
  <c r="I940" i="2"/>
  <c r="W940" i="2"/>
  <c r="J940" i="2"/>
  <c r="X940" i="2"/>
  <c r="Y940" i="2"/>
  <c r="Z940" i="2"/>
  <c r="AA940" i="2"/>
  <c r="U940" i="2"/>
  <c r="K943" i="2"/>
  <c r="AH943" i="2"/>
  <c r="AB944" i="2"/>
  <c r="K941" i="2"/>
  <c r="AL941" i="2"/>
  <c r="AG942" i="2"/>
  <c r="J942" i="2"/>
  <c r="AH942" i="2"/>
  <c r="K942" i="2"/>
  <c r="AI942" i="2"/>
  <c r="L942" i="2"/>
  <c r="AJ942" i="2"/>
  <c r="M942" i="2"/>
  <c r="AK942" i="2"/>
  <c r="N942" i="2"/>
  <c r="AL942" i="2"/>
  <c r="O942" i="2"/>
  <c r="S942" i="2"/>
  <c r="T942" i="2"/>
  <c r="P942" i="2"/>
  <c r="AE942" i="2"/>
  <c r="U942" i="2"/>
  <c r="H942" i="2"/>
  <c r="Q942" i="2" s="1"/>
  <c r="V942" i="2"/>
  <c r="W942" i="2"/>
  <c r="X942" i="2"/>
  <c r="Y942" i="2"/>
  <c r="Z942" i="2"/>
  <c r="AD942" i="2"/>
  <c r="AA942" i="2"/>
  <c r="AF942" i="2"/>
  <c r="I942" i="2"/>
  <c r="J943" i="2"/>
  <c r="AG943" i="2"/>
  <c r="AB936" i="2"/>
  <c r="J941" i="2"/>
  <c r="AK941" i="2"/>
  <c r="I943" i="2"/>
  <c r="Q943" i="2" s="1"/>
  <c r="I941" i="2"/>
  <c r="Q941" i="2" s="1"/>
  <c r="F955" i="2"/>
  <c r="D959" i="2"/>
  <c r="E954" i="2"/>
  <c r="D951" i="2"/>
  <c r="E946" i="2"/>
  <c r="AF946" i="2" s="1"/>
  <c r="D952" i="2"/>
  <c r="E947" i="2"/>
  <c r="D950" i="2"/>
  <c r="E945" i="2"/>
  <c r="D953" i="2"/>
  <c r="E948" i="2"/>
  <c r="AL948" i="2" s="1"/>
  <c r="Q940" i="2" l="1"/>
  <c r="AB940" i="2"/>
  <c r="M948" i="2"/>
  <c r="AK948" i="2"/>
  <c r="J946" i="2"/>
  <c r="AE946" i="2"/>
  <c r="K948" i="2"/>
  <c r="AM941" i="2"/>
  <c r="J948" i="2"/>
  <c r="AE948" i="2"/>
  <c r="AA946" i="2"/>
  <c r="AJ946" i="2"/>
  <c r="I948" i="2"/>
  <c r="AD948" i="2"/>
  <c r="Z946" i="2"/>
  <c r="AI946" i="2"/>
  <c r="AK946" i="2"/>
  <c r="Q949" i="2"/>
  <c r="H948" i="2"/>
  <c r="AI948" i="2"/>
  <c r="Y946" i="2"/>
  <c r="F956" i="2"/>
  <c r="AK951" i="2"/>
  <c r="S951" i="2"/>
  <c r="N951" i="2"/>
  <c r="O951" i="2"/>
  <c r="H946" i="2"/>
  <c r="AB942" i="2"/>
  <c r="AA948" i="2"/>
  <c r="AH948" i="2"/>
  <c r="X946" i="2"/>
  <c r="AF948" i="2"/>
  <c r="Z948" i="2"/>
  <c r="AG948" i="2"/>
  <c r="W946" i="2"/>
  <c r="AM943" i="2"/>
  <c r="F962" i="2"/>
  <c r="Y948" i="2"/>
  <c r="F958" i="2"/>
  <c r="AH953" i="2"/>
  <c r="L953" i="2"/>
  <c r="V946" i="2"/>
  <c r="I946" i="2"/>
  <c r="AB941" i="2"/>
  <c r="X948" i="2"/>
  <c r="U946" i="2"/>
  <c r="W948" i="2"/>
  <c r="P946" i="2"/>
  <c r="T946" i="2"/>
  <c r="AB943" i="2"/>
  <c r="V948" i="2"/>
  <c r="O946" i="2"/>
  <c r="S946" i="2"/>
  <c r="AB946" i="2" s="1"/>
  <c r="X945" i="2"/>
  <c r="AD945" i="2"/>
  <c r="V945" i="2"/>
  <c r="AL945" i="2"/>
  <c r="W945" i="2"/>
  <c r="AE945" i="2"/>
  <c r="N945" i="2"/>
  <c r="AF945" i="2"/>
  <c r="O945" i="2"/>
  <c r="AG945" i="2"/>
  <c r="P945" i="2"/>
  <c r="U945" i="2"/>
  <c r="AH945" i="2"/>
  <c r="H945" i="2"/>
  <c r="AI945" i="2"/>
  <c r="I945" i="2"/>
  <c r="AJ945" i="2"/>
  <c r="J945" i="2"/>
  <c r="AK945" i="2"/>
  <c r="K945" i="2"/>
  <c r="Y945" i="2"/>
  <c r="L945" i="2"/>
  <c r="T945" i="2"/>
  <c r="Z945" i="2"/>
  <c r="M945" i="2"/>
  <c r="AA945" i="2"/>
  <c r="S945" i="2"/>
  <c r="U948" i="2"/>
  <c r="N946" i="2"/>
  <c r="AL946" i="2"/>
  <c r="AJ948" i="2"/>
  <c r="AM942" i="2"/>
  <c r="AB949" i="2"/>
  <c r="P948" i="2"/>
  <c r="T948" i="2"/>
  <c r="M946" i="2"/>
  <c r="AH946" i="2"/>
  <c r="AM949" i="2"/>
  <c r="O948" i="2"/>
  <c r="S948" i="2"/>
  <c r="L946" i="2"/>
  <c r="AG946" i="2"/>
  <c r="AD946" i="2"/>
  <c r="W947" i="2"/>
  <c r="J947" i="2"/>
  <c r="X947" i="2"/>
  <c r="K947" i="2"/>
  <c r="Y947" i="2"/>
  <c r="Z947" i="2"/>
  <c r="AA947" i="2"/>
  <c r="S947" i="2"/>
  <c r="V947" i="2"/>
  <c r="I947" i="2"/>
  <c r="AD947" i="2"/>
  <c r="T947" i="2"/>
  <c r="AE947" i="2"/>
  <c r="U947" i="2"/>
  <c r="AL947" i="2"/>
  <c r="AF947" i="2"/>
  <c r="L947" i="2"/>
  <c r="AG947" i="2"/>
  <c r="M947" i="2"/>
  <c r="AH947" i="2"/>
  <c r="N947" i="2"/>
  <c r="AK947" i="2"/>
  <c r="AI947" i="2"/>
  <c r="O947" i="2"/>
  <c r="H947" i="2"/>
  <c r="AJ947" i="2"/>
  <c r="P947" i="2"/>
  <c r="F960" i="2"/>
  <c r="F959" i="2"/>
  <c r="AH954" i="2"/>
  <c r="AI954" i="2"/>
  <c r="AJ954" i="2"/>
  <c r="AK954" i="2"/>
  <c r="AL954" i="2"/>
  <c r="AD954" i="2"/>
  <c r="AE954" i="2"/>
  <c r="AF954" i="2"/>
  <c r="AG954" i="2"/>
  <c r="X954" i="2"/>
  <c r="Y954" i="2"/>
  <c r="Z954" i="2"/>
  <c r="AA954" i="2"/>
  <c r="S954" i="2"/>
  <c r="T954" i="2"/>
  <c r="W954" i="2"/>
  <c r="U954" i="2"/>
  <c r="V954" i="2"/>
  <c r="M954" i="2"/>
  <c r="N954" i="2"/>
  <c r="O954" i="2"/>
  <c r="P954" i="2"/>
  <c r="H954" i="2"/>
  <c r="I954" i="2"/>
  <c r="J954" i="2"/>
  <c r="K954" i="2"/>
  <c r="L954" i="2"/>
  <c r="N948" i="2"/>
  <c r="K946" i="2"/>
  <c r="D955" i="2"/>
  <c r="E950" i="2"/>
  <c r="D957" i="2"/>
  <c r="E952" i="2"/>
  <c r="D958" i="2"/>
  <c r="E953" i="2"/>
  <c r="AI953" i="2" s="1"/>
  <c r="D956" i="2"/>
  <c r="E951" i="2"/>
  <c r="T951" i="2" s="1"/>
  <c r="D964" i="2"/>
  <c r="E959" i="2"/>
  <c r="Q945" i="2" l="1"/>
  <c r="J953" i="2"/>
  <c r="AF953" i="2"/>
  <c r="M951" i="2"/>
  <c r="AJ951" i="2"/>
  <c r="AM948" i="2"/>
  <c r="AG953" i="2"/>
  <c r="I953" i="2"/>
  <c r="AE953" i="2"/>
  <c r="L951" i="2"/>
  <c r="AI951" i="2"/>
  <c r="H953" i="2"/>
  <c r="AD953" i="2"/>
  <c r="F967" i="2"/>
  <c r="K951" i="2"/>
  <c r="AH951" i="2"/>
  <c r="AM946" i="2"/>
  <c r="AB945" i="2"/>
  <c r="AA953" i="2"/>
  <c r="AL953" i="2"/>
  <c r="J951" i="2"/>
  <c r="AG951" i="2"/>
  <c r="Q954" i="2"/>
  <c r="Z953" i="2"/>
  <c r="AJ953" i="2"/>
  <c r="I951" i="2"/>
  <c r="AF951" i="2"/>
  <c r="AM954" i="2"/>
  <c r="Y953" i="2"/>
  <c r="F963" i="2"/>
  <c r="AK958" i="2"/>
  <c r="AL958" i="2"/>
  <c r="J958" i="2"/>
  <c r="K958" i="2"/>
  <c r="H951" i="2"/>
  <c r="AE951" i="2"/>
  <c r="AB948" i="2"/>
  <c r="X953" i="2"/>
  <c r="AA951" i="2"/>
  <c r="AD951" i="2"/>
  <c r="AM951" i="2" s="1"/>
  <c r="F965" i="2"/>
  <c r="W953" i="2"/>
  <c r="Z951" i="2"/>
  <c r="AL951" i="2"/>
  <c r="AM947" i="2"/>
  <c r="V953" i="2"/>
  <c r="Y951" i="2"/>
  <c r="F961" i="2"/>
  <c r="AH956" i="2"/>
  <c r="U956" i="2"/>
  <c r="T956" i="2"/>
  <c r="U953" i="2"/>
  <c r="X951" i="2"/>
  <c r="AG952" i="2"/>
  <c r="L952" i="2"/>
  <c r="Z952" i="2"/>
  <c r="M952" i="2"/>
  <c r="AA952" i="2"/>
  <c r="N952" i="2"/>
  <c r="S952" i="2"/>
  <c r="T952" i="2"/>
  <c r="I952" i="2"/>
  <c r="J952" i="2"/>
  <c r="U952" i="2"/>
  <c r="V952" i="2"/>
  <c r="Y952" i="2"/>
  <c r="AL952" i="2"/>
  <c r="AE952" i="2"/>
  <c r="W952" i="2"/>
  <c r="AH952" i="2"/>
  <c r="X952" i="2"/>
  <c r="AI952" i="2"/>
  <c r="O952" i="2"/>
  <c r="AJ952" i="2"/>
  <c r="P952" i="2"/>
  <c r="AK952" i="2"/>
  <c r="H952" i="2"/>
  <c r="AD952" i="2"/>
  <c r="AF952" i="2"/>
  <c r="K952" i="2"/>
  <c r="Q947" i="2"/>
  <c r="P953" i="2"/>
  <c r="T953" i="2"/>
  <c r="W951" i="2"/>
  <c r="K953" i="2"/>
  <c r="F964" i="2"/>
  <c r="AD959" i="2"/>
  <c r="AE959" i="2"/>
  <c r="AF959" i="2"/>
  <c r="AG959" i="2"/>
  <c r="AH959" i="2"/>
  <c r="AI959" i="2"/>
  <c r="AJ959" i="2"/>
  <c r="AK959" i="2"/>
  <c r="AL959" i="2"/>
  <c r="AA959" i="2"/>
  <c r="S959" i="2"/>
  <c r="T959" i="2"/>
  <c r="U959" i="2"/>
  <c r="V959" i="2"/>
  <c r="W959" i="2"/>
  <c r="Z959" i="2"/>
  <c r="X959" i="2"/>
  <c r="Y959" i="2"/>
  <c r="P959" i="2"/>
  <c r="H959" i="2"/>
  <c r="I959" i="2"/>
  <c r="J959" i="2"/>
  <c r="K959" i="2"/>
  <c r="L959" i="2"/>
  <c r="M959" i="2"/>
  <c r="N959" i="2"/>
  <c r="O959" i="2"/>
  <c r="AB947" i="2"/>
  <c r="O953" i="2"/>
  <c r="S953" i="2"/>
  <c r="V951" i="2"/>
  <c r="Q948" i="2"/>
  <c r="AM945" i="2"/>
  <c r="N953" i="2"/>
  <c r="AK953" i="2"/>
  <c r="Q946" i="2"/>
  <c r="U951" i="2"/>
  <c r="AB951" i="2" s="1"/>
  <c r="AA950" i="2"/>
  <c r="AE950" i="2"/>
  <c r="Y950" i="2"/>
  <c r="AF950" i="2"/>
  <c r="Z950" i="2"/>
  <c r="AH950" i="2"/>
  <c r="K950" i="2"/>
  <c r="AG950" i="2"/>
  <c r="H950" i="2"/>
  <c r="I950" i="2"/>
  <c r="J950" i="2"/>
  <c r="AI950" i="2"/>
  <c r="AJ950" i="2"/>
  <c r="AK950" i="2"/>
  <c r="L950" i="2"/>
  <c r="AL950" i="2"/>
  <c r="M950" i="2"/>
  <c r="U950" i="2"/>
  <c r="AD950" i="2"/>
  <c r="N950" i="2"/>
  <c r="V950" i="2"/>
  <c r="S950" i="2"/>
  <c r="O950" i="2"/>
  <c r="W950" i="2"/>
  <c r="T950" i="2"/>
  <c r="P950" i="2"/>
  <c r="X950" i="2"/>
  <c r="AB954" i="2"/>
  <c r="M953" i="2"/>
  <c r="P951" i="2"/>
  <c r="D961" i="2"/>
  <c r="E956" i="2"/>
  <c r="AJ956" i="2" s="1"/>
  <c r="D963" i="2"/>
  <c r="E958" i="2"/>
  <c r="AE958" i="2" s="1"/>
  <c r="D969" i="2"/>
  <c r="E964" i="2"/>
  <c r="D962" i="2"/>
  <c r="E957" i="2"/>
  <c r="D960" i="2"/>
  <c r="E955" i="2"/>
  <c r="Q959" i="2" l="1"/>
  <c r="S956" i="2"/>
  <c r="AI956" i="2"/>
  <c r="L958" i="2"/>
  <c r="AD958" i="2"/>
  <c r="AM959" i="2"/>
  <c r="AA956" i="2"/>
  <c r="I958" i="2"/>
  <c r="AJ958" i="2"/>
  <c r="AM953" i="2"/>
  <c r="F969" i="2"/>
  <c r="AG964" i="2"/>
  <c r="AE964" i="2"/>
  <c r="AF964" i="2"/>
  <c r="AH964" i="2"/>
  <c r="AI964" i="2"/>
  <c r="AJ964" i="2"/>
  <c r="AK964" i="2"/>
  <c r="AL964" i="2"/>
  <c r="AD964" i="2"/>
  <c r="S964" i="2"/>
  <c r="T964" i="2"/>
  <c r="U964" i="2"/>
  <c r="V964" i="2"/>
  <c r="W964" i="2"/>
  <c r="X964" i="2"/>
  <c r="Y964" i="2"/>
  <c r="Z964" i="2"/>
  <c r="AA964" i="2"/>
  <c r="H964" i="2"/>
  <c r="K964" i="2"/>
  <c r="L964" i="2"/>
  <c r="M964" i="2"/>
  <c r="N964" i="2"/>
  <c r="O964" i="2"/>
  <c r="P964" i="2"/>
  <c r="I964" i="2"/>
  <c r="J964" i="2"/>
  <c r="Z956" i="2"/>
  <c r="F970" i="2"/>
  <c r="S958" i="2"/>
  <c r="AI958" i="2"/>
  <c r="Q953" i="2"/>
  <c r="Y956" i="2"/>
  <c r="AA958" i="2"/>
  <c r="AH958" i="2"/>
  <c r="Q950" i="2"/>
  <c r="AB953" i="2"/>
  <c r="X956" i="2"/>
  <c r="Z958" i="2"/>
  <c r="F968" i="2"/>
  <c r="AD963" i="2"/>
  <c r="V963" i="2"/>
  <c r="T963" i="2"/>
  <c r="J956" i="2"/>
  <c r="W956" i="2"/>
  <c r="Y958" i="2"/>
  <c r="S955" i="2"/>
  <c r="P955" i="2"/>
  <c r="X955" i="2"/>
  <c r="T955" i="2"/>
  <c r="J955" i="2"/>
  <c r="U955" i="2"/>
  <c r="V955" i="2"/>
  <c r="W955" i="2"/>
  <c r="AL955" i="2"/>
  <c r="Y955" i="2"/>
  <c r="AH955" i="2"/>
  <c r="Z955" i="2"/>
  <c r="AJ955" i="2"/>
  <c r="AA955" i="2"/>
  <c r="N955" i="2"/>
  <c r="O955" i="2"/>
  <c r="AD955" i="2"/>
  <c r="H955" i="2"/>
  <c r="Q955" i="2" s="1"/>
  <c r="AE955" i="2"/>
  <c r="I955" i="2"/>
  <c r="AK955" i="2"/>
  <c r="AF955" i="2"/>
  <c r="K955" i="2"/>
  <c r="AG955" i="2"/>
  <c r="L955" i="2"/>
  <c r="AI955" i="2"/>
  <c r="M955" i="2"/>
  <c r="I956" i="2"/>
  <c r="V956" i="2"/>
  <c r="X958" i="2"/>
  <c r="AG957" i="2"/>
  <c r="L957" i="2"/>
  <c r="AI957" i="2"/>
  <c r="M957" i="2"/>
  <c r="AJ957" i="2"/>
  <c r="N957" i="2"/>
  <c r="AE957" i="2"/>
  <c r="AK957" i="2"/>
  <c r="O957" i="2"/>
  <c r="AL957" i="2"/>
  <c r="H957" i="2"/>
  <c r="K957" i="2"/>
  <c r="S957" i="2"/>
  <c r="I957" i="2"/>
  <c r="T957" i="2"/>
  <c r="P957" i="2"/>
  <c r="U957" i="2"/>
  <c r="V957" i="2"/>
  <c r="W957" i="2"/>
  <c r="X957" i="2"/>
  <c r="AD957" i="2"/>
  <c r="AM957" i="2" s="1"/>
  <c r="Y957" i="2"/>
  <c r="AF957" i="2"/>
  <c r="Z957" i="2"/>
  <c r="AH957" i="2"/>
  <c r="AA957" i="2"/>
  <c r="J957" i="2"/>
  <c r="AB950" i="2"/>
  <c r="AB959" i="2"/>
  <c r="H956" i="2"/>
  <c r="AG956" i="2"/>
  <c r="W958" i="2"/>
  <c r="F972" i="2"/>
  <c r="P956" i="2"/>
  <c r="AF956" i="2"/>
  <c r="Q951" i="2"/>
  <c r="V958" i="2"/>
  <c r="O956" i="2"/>
  <c r="AE956" i="2"/>
  <c r="P958" i="2"/>
  <c r="U958" i="2"/>
  <c r="F966" i="2"/>
  <c r="X961" i="2"/>
  <c r="AM952" i="2"/>
  <c r="N956" i="2"/>
  <c r="AD956" i="2"/>
  <c r="O958" i="2"/>
  <c r="T958" i="2"/>
  <c r="Q952" i="2"/>
  <c r="M956" i="2"/>
  <c r="AL956" i="2"/>
  <c r="H958" i="2"/>
  <c r="AG958" i="2"/>
  <c r="AM950" i="2"/>
  <c r="AB952" i="2"/>
  <c r="L956" i="2"/>
  <c r="AK956" i="2"/>
  <c r="N958" i="2"/>
  <c r="AF958" i="2"/>
  <c r="K956" i="2"/>
  <c r="M958" i="2"/>
  <c r="D967" i="2"/>
  <c r="E962" i="2"/>
  <c r="D974" i="2"/>
  <c r="E969" i="2"/>
  <c r="D968" i="2"/>
  <c r="E963" i="2"/>
  <c r="AF963" i="2" s="1"/>
  <c r="D965" i="2"/>
  <c r="E960" i="2"/>
  <c r="D966" i="2"/>
  <c r="E961" i="2"/>
  <c r="AE961" i="2" s="1"/>
  <c r="V961" i="2" l="1"/>
  <c r="AD961" i="2"/>
  <c r="U963" i="2"/>
  <c r="AE963" i="2"/>
  <c r="AM963" i="2" s="1"/>
  <c r="U961" i="2"/>
  <c r="F973" i="2"/>
  <c r="AK968" i="2"/>
  <c r="J968" i="2"/>
  <c r="K968" i="2"/>
  <c r="AM956" i="2"/>
  <c r="T961" i="2"/>
  <c r="AM955" i="2"/>
  <c r="AB955" i="2"/>
  <c r="S963" i="2"/>
  <c r="S961" i="2"/>
  <c r="AA963" i="2"/>
  <c r="AA961" i="2"/>
  <c r="F977" i="2"/>
  <c r="Z963" i="2"/>
  <c r="F974" i="2"/>
  <c r="AJ969" i="2"/>
  <c r="AL969" i="2"/>
  <c r="AD969" i="2"/>
  <c r="AE969" i="2"/>
  <c r="AF969" i="2"/>
  <c r="AG969" i="2"/>
  <c r="AH969" i="2"/>
  <c r="AI969" i="2"/>
  <c r="AK969" i="2"/>
  <c r="S969" i="2"/>
  <c r="T969" i="2"/>
  <c r="U969" i="2"/>
  <c r="V969" i="2"/>
  <c r="W969" i="2"/>
  <c r="X969" i="2"/>
  <c r="Y969" i="2"/>
  <c r="Z969" i="2"/>
  <c r="AA969" i="2"/>
  <c r="H969" i="2"/>
  <c r="I969" i="2"/>
  <c r="J969" i="2"/>
  <c r="K969" i="2"/>
  <c r="N969" i="2"/>
  <c r="O969" i="2"/>
  <c r="P969" i="2"/>
  <c r="L969" i="2"/>
  <c r="M969" i="2"/>
  <c r="M961" i="2"/>
  <c r="Z961" i="2"/>
  <c r="Y963" i="2"/>
  <c r="Q964" i="2"/>
  <c r="L961" i="2"/>
  <c r="Y961" i="2"/>
  <c r="K963" i="2"/>
  <c r="X963" i="2"/>
  <c r="K961" i="2"/>
  <c r="AL961" i="2"/>
  <c r="Q956" i="2"/>
  <c r="J963" i="2"/>
  <c r="W963" i="2"/>
  <c r="F975" i="2"/>
  <c r="F971" i="2"/>
  <c r="J961" i="2"/>
  <c r="AB957" i="2"/>
  <c r="I963" i="2"/>
  <c r="AL963" i="2"/>
  <c r="AG962" i="2"/>
  <c r="H962" i="2"/>
  <c r="AI962" i="2"/>
  <c r="AH962" i="2"/>
  <c r="I962" i="2"/>
  <c r="AJ962" i="2"/>
  <c r="J962" i="2"/>
  <c r="AK962" i="2"/>
  <c r="M962" i="2"/>
  <c r="AL962" i="2"/>
  <c r="N962" i="2"/>
  <c r="AD962" i="2"/>
  <c r="O962" i="2"/>
  <c r="AE962" i="2"/>
  <c r="P962" i="2"/>
  <c r="S962" i="2"/>
  <c r="K962" i="2"/>
  <c r="T962" i="2"/>
  <c r="L962" i="2"/>
  <c r="Z962" i="2"/>
  <c r="U962" i="2"/>
  <c r="Y962" i="2"/>
  <c r="V962" i="2"/>
  <c r="W962" i="2"/>
  <c r="X962" i="2"/>
  <c r="AF962" i="2"/>
  <c r="AA962" i="2"/>
  <c r="AK961" i="2"/>
  <c r="AJ961" i="2"/>
  <c r="H963" i="2"/>
  <c r="AK963" i="2"/>
  <c r="H961" i="2"/>
  <c r="AI961" i="2"/>
  <c r="Q957" i="2"/>
  <c r="P963" i="2"/>
  <c r="AJ963" i="2"/>
  <c r="AB964" i="2"/>
  <c r="AM958" i="2"/>
  <c r="P961" i="2"/>
  <c r="AH961" i="2"/>
  <c r="O963" i="2"/>
  <c r="AI963" i="2"/>
  <c r="AB958" i="2"/>
  <c r="AM964" i="2"/>
  <c r="AJ960" i="2"/>
  <c r="J960" i="2"/>
  <c r="AG960" i="2"/>
  <c r="AL960" i="2"/>
  <c r="K960" i="2"/>
  <c r="AD960" i="2"/>
  <c r="L960" i="2"/>
  <c r="AE960" i="2"/>
  <c r="O960" i="2"/>
  <c r="AF960" i="2"/>
  <c r="P960" i="2"/>
  <c r="S960" i="2"/>
  <c r="N960" i="2"/>
  <c r="T960" i="2"/>
  <c r="M960" i="2"/>
  <c r="U960" i="2"/>
  <c r="V960" i="2"/>
  <c r="AA960" i="2"/>
  <c r="W960" i="2"/>
  <c r="X960" i="2"/>
  <c r="AH960" i="2"/>
  <c r="Y960" i="2"/>
  <c r="AK960" i="2"/>
  <c r="Z960" i="2"/>
  <c r="AI960" i="2"/>
  <c r="I960" i="2"/>
  <c r="H960" i="2"/>
  <c r="O961" i="2"/>
  <c r="AG961" i="2"/>
  <c r="N963" i="2"/>
  <c r="AH963" i="2"/>
  <c r="I961" i="2"/>
  <c r="Q958" i="2"/>
  <c r="AF961" i="2"/>
  <c r="M963" i="2"/>
  <c r="AG963" i="2"/>
  <c r="AB956" i="2"/>
  <c r="N961" i="2"/>
  <c r="W961" i="2"/>
  <c r="L963" i="2"/>
  <c r="D970" i="2"/>
  <c r="E965" i="2"/>
  <c r="D973" i="2"/>
  <c r="E968" i="2"/>
  <c r="Z968" i="2" s="1"/>
  <c r="D979" i="2"/>
  <c r="E974" i="2"/>
  <c r="D971" i="2"/>
  <c r="E966" i="2"/>
  <c r="AG966" i="2" s="1"/>
  <c r="D972" i="2"/>
  <c r="E967" i="2"/>
  <c r="I966" i="2" l="1"/>
  <c r="AF966" i="2"/>
  <c r="L968" i="2"/>
  <c r="AL968" i="2"/>
  <c r="AJ968" i="2"/>
  <c r="AA966" i="2"/>
  <c r="F976" i="2"/>
  <c r="AG971" i="2"/>
  <c r="AI971" i="2"/>
  <c r="N971" i="2"/>
  <c r="O971" i="2"/>
  <c r="I968" i="2"/>
  <c r="AI968" i="2"/>
  <c r="Q961" i="2"/>
  <c r="AB962" i="2"/>
  <c r="X966" i="2"/>
  <c r="H968" i="2"/>
  <c r="AH968" i="2"/>
  <c r="Z966" i="2"/>
  <c r="W966" i="2"/>
  <c r="Q969" i="2"/>
  <c r="AM969" i="2"/>
  <c r="F982" i="2"/>
  <c r="P968" i="2"/>
  <c r="AG968" i="2"/>
  <c r="AM960" i="2"/>
  <c r="Y966" i="2"/>
  <c r="Q963" i="2"/>
  <c r="V966" i="2"/>
  <c r="O968" i="2"/>
  <c r="AF968" i="2"/>
  <c r="AH967" i="2"/>
  <c r="K967" i="2"/>
  <c r="AI967" i="2"/>
  <c r="L967" i="2"/>
  <c r="AJ967" i="2"/>
  <c r="M967" i="2"/>
  <c r="H967" i="2"/>
  <c r="AF967" i="2"/>
  <c r="AK967" i="2"/>
  <c r="P967" i="2"/>
  <c r="N967" i="2"/>
  <c r="S967" i="2"/>
  <c r="O967" i="2"/>
  <c r="T967" i="2"/>
  <c r="U967" i="2"/>
  <c r="AE967" i="2"/>
  <c r="V967" i="2"/>
  <c r="W967" i="2"/>
  <c r="I967" i="2"/>
  <c r="X967" i="2"/>
  <c r="Y967" i="2"/>
  <c r="AL967" i="2"/>
  <c r="Z967" i="2"/>
  <c r="AD967" i="2"/>
  <c r="AA967" i="2"/>
  <c r="AG967" i="2"/>
  <c r="J967" i="2"/>
  <c r="U966" i="2"/>
  <c r="X968" i="2"/>
  <c r="AE968" i="2"/>
  <c r="AM962" i="2"/>
  <c r="P966" i="2"/>
  <c r="T966" i="2"/>
  <c r="F979" i="2"/>
  <c r="AD974" i="2"/>
  <c r="AE974" i="2"/>
  <c r="AF974" i="2"/>
  <c r="AG974" i="2"/>
  <c r="AH974" i="2"/>
  <c r="AI974" i="2"/>
  <c r="AJ974" i="2"/>
  <c r="AK974" i="2"/>
  <c r="AL974" i="2"/>
  <c r="T974" i="2"/>
  <c r="U974" i="2"/>
  <c r="V974" i="2"/>
  <c r="W974" i="2"/>
  <c r="X974" i="2"/>
  <c r="Y974" i="2"/>
  <c r="Z974" i="2"/>
  <c r="AA974" i="2"/>
  <c r="S974" i="2"/>
  <c r="I974" i="2"/>
  <c r="J974" i="2"/>
  <c r="K974" i="2"/>
  <c r="L974" i="2"/>
  <c r="M974" i="2"/>
  <c r="N974" i="2"/>
  <c r="P974" i="2"/>
  <c r="H974" i="2"/>
  <c r="O974" i="2"/>
  <c r="AB961" i="2"/>
  <c r="W968" i="2"/>
  <c r="AD968" i="2"/>
  <c r="Q962" i="2"/>
  <c r="O966" i="2"/>
  <c r="S966" i="2"/>
  <c r="AB963" i="2"/>
  <c r="Y968" i="2"/>
  <c r="F978" i="2"/>
  <c r="AG973" i="2"/>
  <c r="O973" i="2"/>
  <c r="H966" i="2"/>
  <c r="AL966" i="2"/>
  <c r="V968" i="2"/>
  <c r="N966" i="2"/>
  <c r="AK966" i="2"/>
  <c r="U968" i="2"/>
  <c r="AB960" i="2"/>
  <c r="M966" i="2"/>
  <c r="AJ966" i="2"/>
  <c r="T968" i="2"/>
  <c r="AD966" i="2"/>
  <c r="AE966" i="2"/>
  <c r="Q960" i="2"/>
  <c r="L966" i="2"/>
  <c r="AI966" i="2"/>
  <c r="S968" i="2"/>
  <c r="K966" i="2"/>
  <c r="AH966" i="2"/>
  <c r="AB969" i="2"/>
  <c r="N968" i="2"/>
  <c r="AA968" i="2"/>
  <c r="AM961" i="2"/>
  <c r="AL965" i="2"/>
  <c r="H965" i="2"/>
  <c r="U965" i="2"/>
  <c r="I965" i="2"/>
  <c r="V965" i="2"/>
  <c r="P965" i="2"/>
  <c r="W965" i="2"/>
  <c r="AJ965" i="2"/>
  <c r="X965" i="2"/>
  <c r="Y965" i="2"/>
  <c r="Z965" i="2"/>
  <c r="AA965" i="2"/>
  <c r="AD965" i="2"/>
  <c r="T965" i="2"/>
  <c r="AE965" i="2"/>
  <c r="S965" i="2"/>
  <c r="N965" i="2"/>
  <c r="AF965" i="2"/>
  <c r="J965" i="2"/>
  <c r="AI965" i="2"/>
  <c r="AG965" i="2"/>
  <c r="K965" i="2"/>
  <c r="M965" i="2"/>
  <c r="AH965" i="2"/>
  <c r="L965" i="2"/>
  <c r="AK965" i="2"/>
  <c r="O965" i="2"/>
  <c r="J966" i="2"/>
  <c r="F980" i="2"/>
  <c r="M968" i="2"/>
  <c r="D976" i="2"/>
  <c r="E971" i="2"/>
  <c r="S971" i="2" s="1"/>
  <c r="D984" i="2"/>
  <c r="E979" i="2"/>
  <c r="D978" i="2"/>
  <c r="E973" i="2"/>
  <c r="S973" i="2" s="1"/>
  <c r="D977" i="2"/>
  <c r="E972" i="2"/>
  <c r="D975" i="2"/>
  <c r="E970" i="2"/>
  <c r="N973" i="2" l="1"/>
  <c r="H973" i="2"/>
  <c r="AH973" i="2"/>
  <c r="P971" i="2"/>
  <c r="AJ971" i="2"/>
  <c r="F987" i="2"/>
  <c r="AM966" i="2"/>
  <c r="M973" i="2"/>
  <c r="AE973" i="2"/>
  <c r="Q974" i="2"/>
  <c r="AB967" i="2"/>
  <c r="M971" i="2"/>
  <c r="AF971" i="2"/>
  <c r="L973" i="2"/>
  <c r="AD973" i="2"/>
  <c r="L971" i="2"/>
  <c r="AE971" i="2"/>
  <c r="K973" i="2"/>
  <c r="AL973" i="2"/>
  <c r="I971" i="2"/>
  <c r="AD971" i="2"/>
  <c r="W970" i="2"/>
  <c r="AD970" i="2"/>
  <c r="V970" i="2"/>
  <c r="AE970" i="2"/>
  <c r="U970" i="2"/>
  <c r="AF970" i="2"/>
  <c r="M970" i="2"/>
  <c r="AG970" i="2"/>
  <c r="N970" i="2"/>
  <c r="AH970" i="2"/>
  <c r="O970" i="2"/>
  <c r="AI970" i="2"/>
  <c r="P970" i="2"/>
  <c r="AJ970" i="2"/>
  <c r="H970" i="2"/>
  <c r="AA970" i="2"/>
  <c r="AK970" i="2"/>
  <c r="I970" i="2"/>
  <c r="AL970" i="2"/>
  <c r="J970" i="2"/>
  <c r="X970" i="2"/>
  <c r="K970" i="2"/>
  <c r="Y970" i="2"/>
  <c r="L970" i="2"/>
  <c r="Z970" i="2"/>
  <c r="T970" i="2"/>
  <c r="S970" i="2"/>
  <c r="Q965" i="2"/>
  <c r="J973" i="2"/>
  <c r="AK973" i="2"/>
  <c r="H971" i="2"/>
  <c r="AL971" i="2"/>
  <c r="AI972" i="2"/>
  <c r="N972" i="2"/>
  <c r="AJ972" i="2"/>
  <c r="O972" i="2"/>
  <c r="L972" i="2"/>
  <c r="AK972" i="2"/>
  <c r="P972" i="2"/>
  <c r="AL972" i="2"/>
  <c r="H972" i="2"/>
  <c r="V972" i="2"/>
  <c r="I972" i="2"/>
  <c r="AG972" i="2"/>
  <c r="W972" i="2"/>
  <c r="J972" i="2"/>
  <c r="X972" i="2"/>
  <c r="Y972" i="2"/>
  <c r="Z972" i="2"/>
  <c r="AA972" i="2"/>
  <c r="AF972" i="2"/>
  <c r="U972" i="2"/>
  <c r="AD972" i="2"/>
  <c r="S972" i="2"/>
  <c r="K972" i="2"/>
  <c r="AE972" i="2"/>
  <c r="T972" i="2"/>
  <c r="AH972" i="2"/>
  <c r="M972" i="2"/>
  <c r="AA973" i="2"/>
  <c r="AJ973" i="2"/>
  <c r="AM967" i="2"/>
  <c r="AA971" i="2"/>
  <c r="AK971" i="2"/>
  <c r="AB965" i="2"/>
  <c r="Z973" i="2"/>
  <c r="AI973" i="2"/>
  <c r="Q967" i="2"/>
  <c r="Q968" i="2"/>
  <c r="Z971" i="2"/>
  <c r="AH971" i="2"/>
  <c r="AF973" i="2"/>
  <c r="Y973" i="2"/>
  <c r="F983" i="2"/>
  <c r="AD978" i="2"/>
  <c r="AE978" i="2"/>
  <c r="AA978" i="2"/>
  <c r="H978" i="2"/>
  <c r="Y971" i="2"/>
  <c r="F981" i="2"/>
  <c r="AH976" i="2"/>
  <c r="AI976" i="2"/>
  <c r="J976" i="2"/>
  <c r="K976" i="2"/>
  <c r="X973" i="2"/>
  <c r="X971" i="2"/>
  <c r="AM965" i="2"/>
  <c r="W973" i="2"/>
  <c r="AB974" i="2"/>
  <c r="W971" i="2"/>
  <c r="V973" i="2"/>
  <c r="AB966" i="2"/>
  <c r="AM974" i="2"/>
  <c r="V971" i="2"/>
  <c r="F985" i="2"/>
  <c r="Q966" i="2"/>
  <c r="U973" i="2"/>
  <c r="F984" i="2"/>
  <c r="AD979" i="2"/>
  <c r="AE979" i="2"/>
  <c r="AF979" i="2"/>
  <c r="AG979" i="2"/>
  <c r="AH979" i="2"/>
  <c r="AI979" i="2"/>
  <c r="AJ979" i="2"/>
  <c r="AK979" i="2"/>
  <c r="AL979" i="2"/>
  <c r="W979" i="2"/>
  <c r="X979" i="2"/>
  <c r="Y979" i="2"/>
  <c r="Z979" i="2"/>
  <c r="AA979" i="2"/>
  <c r="S979" i="2"/>
  <c r="V979" i="2"/>
  <c r="T979" i="2"/>
  <c r="U979" i="2"/>
  <c r="L979" i="2"/>
  <c r="M979" i="2"/>
  <c r="N979" i="2"/>
  <c r="O979" i="2"/>
  <c r="P979" i="2"/>
  <c r="H979" i="2"/>
  <c r="I979" i="2"/>
  <c r="J979" i="2"/>
  <c r="K979" i="2"/>
  <c r="U971" i="2"/>
  <c r="AB968" i="2"/>
  <c r="P973" i="2"/>
  <c r="T973" i="2"/>
  <c r="AB973" i="2" s="1"/>
  <c r="K971" i="2"/>
  <c r="T971" i="2"/>
  <c r="AB971" i="2" s="1"/>
  <c r="I973" i="2"/>
  <c r="AM968" i="2"/>
  <c r="J971" i="2"/>
  <c r="D982" i="2"/>
  <c r="E977" i="2"/>
  <c r="D983" i="2"/>
  <c r="E978" i="2"/>
  <c r="AG978" i="2" s="1"/>
  <c r="D989" i="2"/>
  <c r="E984" i="2"/>
  <c r="D980" i="2"/>
  <c r="E975" i="2"/>
  <c r="D981" i="2"/>
  <c r="E976" i="2"/>
  <c r="AK976" i="2" s="1"/>
  <c r="L976" i="2" l="1"/>
  <c r="AJ976" i="2"/>
  <c r="I978" i="2"/>
  <c r="AF978" i="2"/>
  <c r="F989" i="2"/>
  <c r="AF984" i="2"/>
  <c r="AG984" i="2"/>
  <c r="AH984" i="2"/>
  <c r="AI984" i="2"/>
  <c r="AJ984" i="2"/>
  <c r="AK984" i="2"/>
  <c r="AL984" i="2"/>
  <c r="AD984" i="2"/>
  <c r="AE984" i="2"/>
  <c r="Z984" i="2"/>
  <c r="AA984" i="2"/>
  <c r="S984" i="2"/>
  <c r="T984" i="2"/>
  <c r="U984" i="2"/>
  <c r="V984" i="2"/>
  <c r="Y984" i="2"/>
  <c r="X984" i="2"/>
  <c r="W984" i="2"/>
  <c r="O984" i="2"/>
  <c r="P984" i="2"/>
  <c r="H984" i="2"/>
  <c r="I984" i="2"/>
  <c r="J984" i="2"/>
  <c r="K984" i="2"/>
  <c r="L984" i="2"/>
  <c r="M984" i="2"/>
  <c r="N984" i="2"/>
  <c r="I976" i="2"/>
  <c r="AG976" i="2"/>
  <c r="Z978" i="2"/>
  <c r="AL978" i="2"/>
  <c r="AB970" i="2"/>
  <c r="AB979" i="2"/>
  <c r="H976" i="2"/>
  <c r="AF976" i="2"/>
  <c r="Y978" i="2"/>
  <c r="F988" i="2"/>
  <c r="AH983" i="2"/>
  <c r="J983" i="2"/>
  <c r="AM973" i="2"/>
  <c r="AA976" i="2"/>
  <c r="AE976" i="2"/>
  <c r="X978" i="2"/>
  <c r="Q972" i="2"/>
  <c r="Z976" i="2"/>
  <c r="AD976" i="2"/>
  <c r="W978" i="2"/>
  <c r="F990" i="2"/>
  <c r="T975" i="2"/>
  <c r="U975" i="2"/>
  <c r="V975" i="2"/>
  <c r="Y975" i="2"/>
  <c r="W975" i="2"/>
  <c r="Z975" i="2"/>
  <c r="AG975" i="2"/>
  <c r="X975" i="2"/>
  <c r="AH975" i="2"/>
  <c r="AF975" i="2"/>
  <c r="AI975" i="2"/>
  <c r="P975" i="2"/>
  <c r="AJ975" i="2"/>
  <c r="H975" i="2"/>
  <c r="AK975" i="2"/>
  <c r="I975" i="2"/>
  <c r="AL975" i="2"/>
  <c r="J975" i="2"/>
  <c r="K975" i="2"/>
  <c r="AD975" i="2"/>
  <c r="AE975" i="2"/>
  <c r="L975" i="2"/>
  <c r="M975" i="2"/>
  <c r="AA975" i="2"/>
  <c r="S975" i="2"/>
  <c r="O975" i="2"/>
  <c r="N975" i="2"/>
  <c r="Y976" i="2"/>
  <c r="F986" i="2"/>
  <c r="AJ981" i="2"/>
  <c r="AK981" i="2"/>
  <c r="N981" i="2"/>
  <c r="O981" i="2"/>
  <c r="V978" i="2"/>
  <c r="X976" i="2"/>
  <c r="U978" i="2"/>
  <c r="AB972" i="2"/>
  <c r="F992" i="2"/>
  <c r="AM979" i="2"/>
  <c r="W976" i="2"/>
  <c r="L978" i="2"/>
  <c r="T978" i="2"/>
  <c r="AM972" i="2"/>
  <c r="V976" i="2"/>
  <c r="K978" i="2"/>
  <c r="S978" i="2"/>
  <c r="Q979" i="2"/>
  <c r="U976" i="2"/>
  <c r="P978" i="2"/>
  <c r="AK978" i="2"/>
  <c r="N976" i="2"/>
  <c r="T976" i="2"/>
  <c r="O978" i="2"/>
  <c r="AJ978" i="2"/>
  <c r="AM970" i="2"/>
  <c r="Q973" i="2"/>
  <c r="AG977" i="2"/>
  <c r="N977" i="2"/>
  <c r="AH977" i="2"/>
  <c r="O977" i="2"/>
  <c r="AI977" i="2"/>
  <c r="P977" i="2"/>
  <c r="AJ977" i="2"/>
  <c r="H977" i="2"/>
  <c r="AK977" i="2"/>
  <c r="I977" i="2"/>
  <c r="AL977" i="2"/>
  <c r="J977" i="2"/>
  <c r="AD977" i="2"/>
  <c r="K977" i="2"/>
  <c r="Y977" i="2"/>
  <c r="L977" i="2"/>
  <c r="Z977" i="2"/>
  <c r="M977" i="2"/>
  <c r="AA977" i="2"/>
  <c r="S977" i="2"/>
  <c r="AE977" i="2"/>
  <c r="T977" i="2"/>
  <c r="X977" i="2"/>
  <c r="U977" i="2"/>
  <c r="AF977" i="2"/>
  <c r="W977" i="2"/>
  <c r="V977" i="2"/>
  <c r="M976" i="2"/>
  <c r="S976" i="2"/>
  <c r="AB976" i="2" s="1"/>
  <c r="N978" i="2"/>
  <c r="AI978" i="2"/>
  <c r="P976" i="2"/>
  <c r="AL976" i="2"/>
  <c r="M978" i="2"/>
  <c r="AH978" i="2"/>
  <c r="AM978" i="2" s="1"/>
  <c r="AM971" i="2"/>
  <c r="O976" i="2"/>
  <c r="J978" i="2"/>
  <c r="Q978" i="2" s="1"/>
  <c r="Q971" i="2"/>
  <c r="Q970" i="2"/>
  <c r="D985" i="2"/>
  <c r="E980" i="2"/>
  <c r="D994" i="2"/>
  <c r="E989" i="2"/>
  <c r="D986" i="2"/>
  <c r="E981" i="2"/>
  <c r="U981" i="2" s="1"/>
  <c r="D988" i="2"/>
  <c r="E983" i="2"/>
  <c r="AJ983" i="2" s="1"/>
  <c r="D987" i="2"/>
  <c r="E982" i="2"/>
  <c r="F995" i="2" l="1"/>
  <c r="H981" i="2"/>
  <c r="AL981" i="2"/>
  <c r="K983" i="2"/>
  <c r="AI983" i="2"/>
  <c r="I983" i="2"/>
  <c r="Q977" i="2"/>
  <c r="M981" i="2"/>
  <c r="AI981" i="2"/>
  <c r="AM976" i="2"/>
  <c r="H983" i="2"/>
  <c r="AF983" i="2"/>
  <c r="AM984" i="2"/>
  <c r="L981" i="2"/>
  <c r="AH981" i="2"/>
  <c r="AA983" i="2"/>
  <c r="AE983" i="2"/>
  <c r="AB978" i="2"/>
  <c r="K981" i="2"/>
  <c r="AG981" i="2"/>
  <c r="Z983" i="2"/>
  <c r="AD983" i="2"/>
  <c r="J981" i="2"/>
  <c r="AF981" i="2"/>
  <c r="Y983" i="2"/>
  <c r="F993" i="2"/>
  <c r="Q984" i="2"/>
  <c r="AG983" i="2"/>
  <c r="AB977" i="2"/>
  <c r="S981" i="2"/>
  <c r="AE981" i="2"/>
  <c r="X983" i="2"/>
  <c r="T981" i="2"/>
  <c r="AD981" i="2"/>
  <c r="Q975" i="2"/>
  <c r="W983" i="2"/>
  <c r="F997" i="2"/>
  <c r="AA981" i="2"/>
  <c r="F991" i="2"/>
  <c r="V983" i="2"/>
  <c r="Q976" i="2"/>
  <c r="AK980" i="2"/>
  <c r="AA980" i="2"/>
  <c r="AL980" i="2"/>
  <c r="H980" i="2"/>
  <c r="AD980" i="2"/>
  <c r="K980" i="2"/>
  <c r="X980" i="2"/>
  <c r="AE980" i="2"/>
  <c r="L980" i="2"/>
  <c r="AG980" i="2"/>
  <c r="AF980" i="2"/>
  <c r="M980" i="2"/>
  <c r="N980" i="2"/>
  <c r="AH980" i="2"/>
  <c r="O980" i="2"/>
  <c r="Y980" i="2"/>
  <c r="AI980" i="2"/>
  <c r="P980" i="2"/>
  <c r="S980" i="2"/>
  <c r="I980" i="2"/>
  <c r="T980" i="2"/>
  <c r="J980" i="2"/>
  <c r="U980" i="2"/>
  <c r="V980" i="2"/>
  <c r="W980" i="2"/>
  <c r="AJ980" i="2"/>
  <c r="Z980" i="2"/>
  <c r="AM975" i="2"/>
  <c r="Z981" i="2"/>
  <c r="U983" i="2"/>
  <c r="Y981" i="2"/>
  <c r="O983" i="2"/>
  <c r="T983" i="2"/>
  <c r="F994" i="2"/>
  <c r="AI989" i="2"/>
  <c r="AJ989" i="2"/>
  <c r="AK989" i="2"/>
  <c r="AL989" i="2"/>
  <c r="AD989" i="2"/>
  <c r="AE989" i="2"/>
  <c r="AF989" i="2"/>
  <c r="AG989" i="2"/>
  <c r="AH989" i="2"/>
  <c r="S989" i="2"/>
  <c r="T989" i="2"/>
  <c r="U989" i="2"/>
  <c r="V989" i="2"/>
  <c r="W989" i="2"/>
  <c r="X989" i="2"/>
  <c r="Y989" i="2"/>
  <c r="Z989" i="2"/>
  <c r="AA989" i="2"/>
  <c r="J989" i="2"/>
  <c r="K989" i="2"/>
  <c r="L989" i="2"/>
  <c r="M989" i="2"/>
  <c r="N989" i="2"/>
  <c r="O989" i="2"/>
  <c r="I989" i="2"/>
  <c r="P989" i="2"/>
  <c r="H989" i="2"/>
  <c r="X981" i="2"/>
  <c r="N983" i="2"/>
  <c r="S983" i="2"/>
  <c r="AB983" i="2" s="1"/>
  <c r="W981" i="2"/>
  <c r="AB975" i="2"/>
  <c r="P983" i="2"/>
  <c r="AL983" i="2"/>
  <c r="AM977" i="2"/>
  <c r="P981" i="2"/>
  <c r="V981" i="2"/>
  <c r="M983" i="2"/>
  <c r="AK983" i="2"/>
  <c r="AG982" i="2"/>
  <c r="H982" i="2"/>
  <c r="S982" i="2"/>
  <c r="O982" i="2"/>
  <c r="T982" i="2"/>
  <c r="P982" i="2"/>
  <c r="U982" i="2"/>
  <c r="AE982" i="2"/>
  <c r="V982" i="2"/>
  <c r="W982" i="2"/>
  <c r="X982" i="2"/>
  <c r="AA982" i="2"/>
  <c r="AH982" i="2"/>
  <c r="Y982" i="2"/>
  <c r="AI982" i="2"/>
  <c r="Z982" i="2"/>
  <c r="AJ982" i="2"/>
  <c r="I982" i="2"/>
  <c r="AD982" i="2"/>
  <c r="AK982" i="2"/>
  <c r="J982" i="2"/>
  <c r="L982" i="2"/>
  <c r="AL982" i="2"/>
  <c r="K982" i="2"/>
  <c r="M982" i="2"/>
  <c r="AF982" i="2"/>
  <c r="N982" i="2"/>
  <c r="I981" i="2"/>
  <c r="L983" i="2"/>
  <c r="AB984" i="2"/>
  <c r="D993" i="2"/>
  <c r="E988" i="2"/>
  <c r="X988" i="2" s="1"/>
  <c r="D991" i="2"/>
  <c r="E986" i="2"/>
  <c r="AL986" i="2" s="1"/>
  <c r="D992" i="2"/>
  <c r="E987" i="2"/>
  <c r="D999" i="2"/>
  <c r="E994" i="2"/>
  <c r="D990" i="2"/>
  <c r="E985" i="2"/>
  <c r="Q982" i="2" l="1"/>
  <c r="I986" i="2"/>
  <c r="AK986" i="2"/>
  <c r="J988" i="2"/>
  <c r="W988" i="2"/>
  <c r="AJ986" i="2"/>
  <c r="P986" i="2"/>
  <c r="AI986" i="2"/>
  <c r="AL988" i="2"/>
  <c r="O986" i="2"/>
  <c r="AH986" i="2"/>
  <c r="P988" i="2"/>
  <c r="AK988" i="2"/>
  <c r="Q981" i="2"/>
  <c r="H988" i="2"/>
  <c r="Q988" i="2" s="1"/>
  <c r="AM989" i="2"/>
  <c r="N986" i="2"/>
  <c r="AG986" i="2"/>
  <c r="O988" i="2"/>
  <c r="AJ988" i="2"/>
  <c r="M986" i="2"/>
  <c r="AF986" i="2"/>
  <c r="F1002" i="2"/>
  <c r="N988" i="2"/>
  <c r="AI988" i="2"/>
  <c r="AM980" i="2"/>
  <c r="V986" i="2"/>
  <c r="AE986" i="2"/>
  <c r="M988" i="2"/>
  <c r="AH988" i="2"/>
  <c r="I988" i="2"/>
  <c r="Q980" i="2"/>
  <c r="U986" i="2"/>
  <c r="AD986" i="2"/>
  <c r="AM986" i="2" s="1"/>
  <c r="L988" i="2"/>
  <c r="AG988" i="2"/>
  <c r="AB980" i="2"/>
  <c r="W986" i="2"/>
  <c r="F996" i="2"/>
  <c r="U991" i="2"/>
  <c r="AM981" i="2"/>
  <c r="K988" i="2"/>
  <c r="AF988" i="2"/>
  <c r="F999" i="2"/>
  <c r="AL994" i="2"/>
  <c r="AD994" i="2"/>
  <c r="AE994" i="2"/>
  <c r="AF994" i="2"/>
  <c r="AG994" i="2"/>
  <c r="AH994" i="2"/>
  <c r="AI994" i="2"/>
  <c r="AJ994" i="2"/>
  <c r="AK994" i="2"/>
  <c r="S994" i="2"/>
  <c r="T994" i="2"/>
  <c r="U994" i="2"/>
  <c r="V994" i="2"/>
  <c r="W994" i="2"/>
  <c r="X994" i="2"/>
  <c r="Y994" i="2"/>
  <c r="Z994" i="2"/>
  <c r="AA994" i="2"/>
  <c r="H994" i="2"/>
  <c r="I994" i="2"/>
  <c r="J994" i="2"/>
  <c r="M994" i="2"/>
  <c r="N994" i="2"/>
  <c r="O994" i="2"/>
  <c r="P994" i="2"/>
  <c r="K994" i="2"/>
  <c r="L994" i="2"/>
  <c r="T986" i="2"/>
  <c r="T988" i="2"/>
  <c r="AE988" i="2"/>
  <c r="AE985" i="2"/>
  <c r="AA985" i="2"/>
  <c r="AF985" i="2"/>
  <c r="H985" i="2"/>
  <c r="AG985" i="2"/>
  <c r="I985" i="2"/>
  <c r="AH985" i="2"/>
  <c r="J985" i="2"/>
  <c r="AI985" i="2"/>
  <c r="K985" i="2"/>
  <c r="AJ985" i="2"/>
  <c r="N985" i="2"/>
  <c r="AK985" i="2"/>
  <c r="O985" i="2"/>
  <c r="AL985" i="2"/>
  <c r="P985" i="2"/>
  <c r="S985" i="2"/>
  <c r="L985" i="2"/>
  <c r="T985" i="2"/>
  <c r="M985" i="2"/>
  <c r="X985" i="2"/>
  <c r="U985" i="2"/>
  <c r="V985" i="2"/>
  <c r="Y985" i="2"/>
  <c r="W985" i="2"/>
  <c r="AD985" i="2"/>
  <c r="Z985" i="2"/>
  <c r="S986" i="2"/>
  <c r="S988" i="2"/>
  <c r="AD988" i="2"/>
  <c r="Q983" i="2"/>
  <c r="AA986" i="2"/>
  <c r="U988" i="2"/>
  <c r="F998" i="2"/>
  <c r="H986" i="2"/>
  <c r="V988" i="2"/>
  <c r="Z986" i="2"/>
  <c r="AB981" i="2"/>
  <c r="AA988" i="2"/>
  <c r="L986" i="2"/>
  <c r="Y986" i="2"/>
  <c r="Z988" i="2"/>
  <c r="S987" i="2"/>
  <c r="J987" i="2"/>
  <c r="T987" i="2"/>
  <c r="K987" i="2"/>
  <c r="AH987" i="2"/>
  <c r="U987" i="2"/>
  <c r="N987" i="2"/>
  <c r="V987" i="2"/>
  <c r="W987" i="2"/>
  <c r="AI987" i="2"/>
  <c r="X987" i="2"/>
  <c r="Y987" i="2"/>
  <c r="AK987" i="2"/>
  <c r="Z987" i="2"/>
  <c r="AL987" i="2"/>
  <c r="AA987" i="2"/>
  <c r="AD987" i="2"/>
  <c r="H987" i="2"/>
  <c r="AE987" i="2"/>
  <c r="I987" i="2"/>
  <c r="AF987" i="2"/>
  <c r="L987" i="2"/>
  <c r="AG987" i="2"/>
  <c r="M987" i="2"/>
  <c r="O987" i="2"/>
  <c r="AJ987" i="2"/>
  <c r="P987" i="2"/>
  <c r="Q989" i="2"/>
  <c r="K986" i="2"/>
  <c r="X986" i="2"/>
  <c r="Y988" i="2"/>
  <c r="AM982" i="2"/>
  <c r="AB982" i="2"/>
  <c r="AB989" i="2"/>
  <c r="J986" i="2"/>
  <c r="AM983" i="2"/>
  <c r="F1000" i="2"/>
  <c r="D995" i="2"/>
  <c r="E990" i="2"/>
  <c r="D1004" i="2"/>
  <c r="E999" i="2"/>
  <c r="D997" i="2"/>
  <c r="E992" i="2"/>
  <c r="D996" i="2"/>
  <c r="E991" i="2"/>
  <c r="W991" i="2" s="1"/>
  <c r="D998" i="2"/>
  <c r="E993" i="2"/>
  <c r="X993" i="2" s="1"/>
  <c r="U993" i="2" l="1"/>
  <c r="AB985" i="2"/>
  <c r="V991" i="2"/>
  <c r="Q986" i="2"/>
  <c r="AA993" i="2"/>
  <c r="AM988" i="2"/>
  <c r="O991" i="2"/>
  <c r="S991" i="2"/>
  <c r="M993" i="2"/>
  <c r="Z993" i="2"/>
  <c r="AB988" i="2"/>
  <c r="N991" i="2"/>
  <c r="AA991" i="2"/>
  <c r="L993" i="2"/>
  <c r="Y993" i="2"/>
  <c r="AB986" i="2"/>
  <c r="AB994" i="2"/>
  <c r="M991" i="2"/>
  <c r="AF991" i="2"/>
  <c r="AI992" i="2"/>
  <c r="K992" i="2"/>
  <c r="AJ992" i="2"/>
  <c r="L992" i="2"/>
  <c r="AK992" i="2"/>
  <c r="O992" i="2"/>
  <c r="AL992" i="2"/>
  <c r="P992" i="2"/>
  <c r="S992" i="2"/>
  <c r="M992" i="2"/>
  <c r="I992" i="2"/>
  <c r="T992" i="2"/>
  <c r="N992" i="2"/>
  <c r="U992" i="2"/>
  <c r="V992" i="2"/>
  <c r="W992" i="2"/>
  <c r="X992" i="2"/>
  <c r="AF992" i="2"/>
  <c r="H992" i="2"/>
  <c r="Y992" i="2"/>
  <c r="AD992" i="2"/>
  <c r="Z992" i="2"/>
  <c r="AE992" i="2"/>
  <c r="AA992" i="2"/>
  <c r="AG992" i="2"/>
  <c r="AH992" i="2"/>
  <c r="J992" i="2"/>
  <c r="K993" i="2"/>
  <c r="AD993" i="2"/>
  <c r="L991" i="2"/>
  <c r="AE991" i="2"/>
  <c r="F1005" i="2"/>
  <c r="J993" i="2"/>
  <c r="AL993" i="2"/>
  <c r="AM985" i="2"/>
  <c r="K991" i="2"/>
  <c r="AD991" i="2"/>
  <c r="I993" i="2"/>
  <c r="AK993" i="2"/>
  <c r="J991" i="2"/>
  <c r="AL991" i="2"/>
  <c r="T993" i="2"/>
  <c r="H993" i="2"/>
  <c r="AJ993" i="2"/>
  <c r="I991" i="2"/>
  <c r="AK991" i="2"/>
  <c r="F1007" i="2"/>
  <c r="Q987" i="2"/>
  <c r="P993" i="2"/>
  <c r="AI993" i="2"/>
  <c r="H991" i="2"/>
  <c r="AJ991" i="2"/>
  <c r="AM987" i="2"/>
  <c r="AB987" i="2"/>
  <c r="O993" i="2"/>
  <c r="AH993" i="2"/>
  <c r="P991" i="2"/>
  <c r="AI991" i="2"/>
  <c r="N993" i="2"/>
  <c r="AG993" i="2"/>
  <c r="Q994" i="2"/>
  <c r="Y991" i="2"/>
  <c r="AH991" i="2"/>
  <c r="S993" i="2"/>
  <c r="T991" i="2"/>
  <c r="W993" i="2"/>
  <c r="AF993" i="2"/>
  <c r="Q985" i="2"/>
  <c r="AM994" i="2"/>
  <c r="X991" i="2"/>
  <c r="AG991" i="2"/>
  <c r="V993" i="2"/>
  <c r="AE993" i="2"/>
  <c r="Z991" i="2"/>
  <c r="F1001" i="2"/>
  <c r="AI996" i="2"/>
  <c r="S996" i="2"/>
  <c r="T996" i="2"/>
  <c r="P996" i="2"/>
  <c r="J996" i="2"/>
  <c r="I996" i="2"/>
  <c r="Z990" i="2"/>
  <c r="AD990" i="2"/>
  <c r="AA990" i="2"/>
  <c r="X990" i="2"/>
  <c r="AE990" i="2"/>
  <c r="S990" i="2"/>
  <c r="AF990" i="2"/>
  <c r="I990" i="2"/>
  <c r="AG990" i="2"/>
  <c r="J990" i="2"/>
  <c r="AH990" i="2"/>
  <c r="K990" i="2"/>
  <c r="AI990" i="2"/>
  <c r="L990" i="2"/>
  <c r="AJ990" i="2"/>
  <c r="M990" i="2"/>
  <c r="AK990" i="2"/>
  <c r="N990" i="2"/>
  <c r="AL990" i="2"/>
  <c r="H990" i="2"/>
  <c r="W990" i="2"/>
  <c r="T990" i="2"/>
  <c r="O990" i="2"/>
  <c r="U990" i="2"/>
  <c r="P990" i="2"/>
  <c r="V990" i="2"/>
  <c r="Y990" i="2"/>
  <c r="F1003" i="2"/>
  <c r="AJ998" i="2"/>
  <c r="AK998" i="2"/>
  <c r="Y998" i="2"/>
  <c r="I998" i="2"/>
  <c r="J998" i="2"/>
  <c r="F1004" i="2"/>
  <c r="AD999" i="2"/>
  <c r="AE999" i="2"/>
  <c r="AF999" i="2"/>
  <c r="AG999" i="2"/>
  <c r="AH999" i="2"/>
  <c r="AI999" i="2"/>
  <c r="AJ999" i="2"/>
  <c r="AK999" i="2"/>
  <c r="AL999" i="2"/>
  <c r="S999" i="2"/>
  <c r="T999" i="2"/>
  <c r="U999" i="2"/>
  <c r="V999" i="2"/>
  <c r="W999" i="2"/>
  <c r="X999" i="2"/>
  <c r="Y999" i="2"/>
  <c r="Z999" i="2"/>
  <c r="AA999" i="2"/>
  <c r="H999" i="2"/>
  <c r="I999" i="2"/>
  <c r="J999" i="2"/>
  <c r="K999" i="2"/>
  <c r="L999" i="2"/>
  <c r="M999" i="2"/>
  <c r="P999" i="2"/>
  <c r="N999" i="2"/>
  <c r="O999" i="2"/>
  <c r="D1001" i="2"/>
  <c r="E996" i="2"/>
  <c r="V996" i="2" s="1"/>
  <c r="D1002" i="2"/>
  <c r="E997" i="2"/>
  <c r="D1009" i="2"/>
  <c r="E1004" i="2"/>
  <c r="D1003" i="2"/>
  <c r="E998" i="2"/>
  <c r="AD998" i="2" s="1"/>
  <c r="D1000" i="2"/>
  <c r="E995" i="2"/>
  <c r="K998" i="2" l="1"/>
  <c r="AL998" i="2"/>
  <c r="U996" i="2"/>
  <c r="AM993" i="2"/>
  <c r="Z998" i="2"/>
  <c r="AH998" i="2"/>
  <c r="O996" i="2"/>
  <c r="AH996" i="2"/>
  <c r="Q991" i="2"/>
  <c r="AB992" i="2"/>
  <c r="AK995" i="2"/>
  <c r="H995" i="2"/>
  <c r="AL995" i="2"/>
  <c r="W995" i="2"/>
  <c r="Z995" i="2"/>
  <c r="I995" i="2"/>
  <c r="J995" i="2"/>
  <c r="Y995" i="2"/>
  <c r="AA995" i="2"/>
  <c r="AH995" i="2"/>
  <c r="X995" i="2"/>
  <c r="K995" i="2"/>
  <c r="AI995" i="2"/>
  <c r="O995" i="2"/>
  <c r="S995" i="2"/>
  <c r="V995" i="2"/>
  <c r="AD995" i="2"/>
  <c r="T995" i="2"/>
  <c r="L995" i="2"/>
  <c r="M995" i="2"/>
  <c r="AE995" i="2"/>
  <c r="U995" i="2"/>
  <c r="AF995" i="2"/>
  <c r="AG995" i="2"/>
  <c r="N995" i="2"/>
  <c r="AJ995" i="2"/>
  <c r="P995" i="2"/>
  <c r="AA998" i="2"/>
  <c r="F1008" i="2"/>
  <c r="N996" i="2"/>
  <c r="AG996" i="2"/>
  <c r="Q999" i="2"/>
  <c r="X998" i="2"/>
  <c r="M996" i="2"/>
  <c r="AF996" i="2"/>
  <c r="W998" i="2"/>
  <c r="L996" i="2"/>
  <c r="AE996" i="2"/>
  <c r="AB993" i="2"/>
  <c r="Q993" i="2"/>
  <c r="AB996" i="2"/>
  <c r="AM999" i="2"/>
  <c r="V998" i="2"/>
  <c r="K996" i="2"/>
  <c r="AD996" i="2"/>
  <c r="AM992" i="2"/>
  <c r="AB991" i="2"/>
  <c r="AI998" i="2"/>
  <c r="F1009" i="2"/>
  <c r="AD1004" i="2"/>
  <c r="AE1004" i="2"/>
  <c r="AF1004" i="2"/>
  <c r="AG1004" i="2"/>
  <c r="AH1004" i="2"/>
  <c r="AI1004" i="2"/>
  <c r="AJ1004" i="2"/>
  <c r="AK1004" i="2"/>
  <c r="AL1004" i="2"/>
  <c r="V1004" i="2"/>
  <c r="W1004" i="2"/>
  <c r="X1004" i="2"/>
  <c r="Y1004" i="2"/>
  <c r="Z1004" i="2"/>
  <c r="AA1004" i="2"/>
  <c r="U1004" i="2"/>
  <c r="S1004" i="2"/>
  <c r="T1004" i="2"/>
  <c r="K1004" i="2"/>
  <c r="L1004" i="2"/>
  <c r="M1004" i="2"/>
  <c r="N1004" i="2"/>
  <c r="O1004" i="2"/>
  <c r="H1004" i="2"/>
  <c r="Q1004" i="2" s="1"/>
  <c r="I1004" i="2"/>
  <c r="J1004" i="2"/>
  <c r="P1004" i="2"/>
  <c r="U998" i="2"/>
  <c r="H996" i="2"/>
  <c r="Q996" i="2" s="1"/>
  <c r="AL996" i="2"/>
  <c r="U997" i="2"/>
  <c r="I997" i="2"/>
  <c r="V997" i="2"/>
  <c r="P997" i="2"/>
  <c r="AJ997" i="2"/>
  <c r="W997" i="2"/>
  <c r="X997" i="2"/>
  <c r="AK997" i="2"/>
  <c r="Y997" i="2"/>
  <c r="N997" i="2"/>
  <c r="Z997" i="2"/>
  <c r="AA997" i="2"/>
  <c r="AD997" i="2"/>
  <c r="T997" i="2"/>
  <c r="AE997" i="2"/>
  <c r="S997" i="2"/>
  <c r="AF997" i="2"/>
  <c r="J997" i="2"/>
  <c r="AG997" i="2"/>
  <c r="K997" i="2"/>
  <c r="AH997" i="2"/>
  <c r="L997" i="2"/>
  <c r="O997" i="2"/>
  <c r="AI997" i="2"/>
  <c r="M997" i="2"/>
  <c r="AL997" i="2"/>
  <c r="H997" i="2"/>
  <c r="AA996" i="2"/>
  <c r="AK996" i="2"/>
  <c r="Q992" i="2"/>
  <c r="P998" i="2"/>
  <c r="O998" i="2"/>
  <c r="S998" i="2"/>
  <c r="AB998" i="2" s="1"/>
  <c r="AB990" i="2"/>
  <c r="Z996" i="2"/>
  <c r="AJ996" i="2"/>
  <c r="H998" i="2"/>
  <c r="AG998" i="2"/>
  <c r="Y996" i="2"/>
  <c r="F1006" i="2"/>
  <c r="AD1001" i="2"/>
  <c r="AE1001" i="2"/>
  <c r="Z1001" i="2"/>
  <c r="AA1001" i="2"/>
  <c r="F1012" i="2"/>
  <c r="N998" i="2"/>
  <c r="AF998" i="2"/>
  <c r="Q990" i="2"/>
  <c r="X996" i="2"/>
  <c r="AM991" i="2"/>
  <c r="F1010" i="2"/>
  <c r="M998" i="2"/>
  <c r="AE998" i="2"/>
  <c r="AM998" i="2" s="1"/>
  <c r="W996" i="2"/>
  <c r="T998" i="2"/>
  <c r="AB999" i="2"/>
  <c r="L998" i="2"/>
  <c r="AM990" i="2"/>
  <c r="D1008" i="2"/>
  <c r="E1003" i="2"/>
  <c r="AJ1003" i="2" s="1"/>
  <c r="D1014" i="2"/>
  <c r="E1009" i="2"/>
  <c r="D1005" i="2"/>
  <c r="E1000" i="2"/>
  <c r="D1007" i="2"/>
  <c r="E1002" i="2"/>
  <c r="D1006" i="2"/>
  <c r="E1001" i="2"/>
  <c r="AG1001" i="2" s="1"/>
  <c r="H1001" i="2" l="1"/>
  <c r="AF1001" i="2"/>
  <c r="AM1001" i="2" s="1"/>
  <c r="Q997" i="2"/>
  <c r="I1003" i="2"/>
  <c r="AI1003" i="2"/>
  <c r="F1011" i="2"/>
  <c r="M1003" i="2"/>
  <c r="X1001" i="2"/>
  <c r="L1003" i="2"/>
  <c r="AE1003" i="2"/>
  <c r="AM995" i="2"/>
  <c r="W1001" i="2"/>
  <c r="H1003" i="2"/>
  <c r="AD1003" i="2"/>
  <c r="Q995" i="2"/>
  <c r="F1015" i="2"/>
  <c r="V1001" i="2"/>
  <c r="Q998" i="2"/>
  <c r="AA1003" i="2"/>
  <c r="AL1003" i="2"/>
  <c r="AB995" i="2"/>
  <c r="AF1003" i="2"/>
  <c r="F1017" i="2"/>
  <c r="U1001" i="2"/>
  <c r="Z1003" i="2"/>
  <c r="AK1003" i="2"/>
  <c r="M1001" i="2"/>
  <c r="T1001" i="2"/>
  <c r="AB1004" i="2"/>
  <c r="AM1004" i="2"/>
  <c r="Y1003" i="2"/>
  <c r="F1013" i="2"/>
  <c r="L1001" i="2"/>
  <c r="S1001" i="2"/>
  <c r="AB1001" i="2" s="1"/>
  <c r="F1014" i="2"/>
  <c r="AE1009" i="2"/>
  <c r="AF1009" i="2"/>
  <c r="AG1009" i="2"/>
  <c r="AH1009" i="2"/>
  <c r="AI1009" i="2"/>
  <c r="AJ1009" i="2"/>
  <c r="AK1009" i="2"/>
  <c r="AL1009" i="2"/>
  <c r="AD1009" i="2"/>
  <c r="Y1009" i="2"/>
  <c r="Z1009" i="2"/>
  <c r="AA1009" i="2"/>
  <c r="S1009" i="2"/>
  <c r="T1009" i="2"/>
  <c r="U1009" i="2"/>
  <c r="X1009" i="2"/>
  <c r="V1009" i="2"/>
  <c r="W1009" i="2"/>
  <c r="N1009" i="2"/>
  <c r="O1009" i="2"/>
  <c r="P1009" i="2"/>
  <c r="H1009" i="2"/>
  <c r="M1009" i="2"/>
  <c r="I1009" i="2"/>
  <c r="J1009" i="2"/>
  <c r="K1009" i="2"/>
  <c r="L1009" i="2"/>
  <c r="X1003" i="2"/>
  <c r="AG1003" i="2"/>
  <c r="W1003" i="2"/>
  <c r="N1003" i="2"/>
  <c r="Y1001" i="2"/>
  <c r="P1001" i="2"/>
  <c r="AK1001" i="2"/>
  <c r="AB997" i="2"/>
  <c r="V1003" i="2"/>
  <c r="AH1003" i="2"/>
  <c r="AL1001" i="2"/>
  <c r="O1001" i="2"/>
  <c r="AJ1001" i="2"/>
  <c r="U1003" i="2"/>
  <c r="O1003" i="2"/>
  <c r="AG1002" i="2"/>
  <c r="N1002" i="2"/>
  <c r="AH1002" i="2"/>
  <c r="O1002" i="2"/>
  <c r="AI1002" i="2"/>
  <c r="P1002" i="2"/>
  <c r="AJ1002" i="2"/>
  <c r="H1002" i="2"/>
  <c r="AK1002" i="2"/>
  <c r="J1002" i="2"/>
  <c r="AE1002" i="2"/>
  <c r="AL1002" i="2"/>
  <c r="K1002" i="2"/>
  <c r="X1002" i="2"/>
  <c r="L1002" i="2"/>
  <c r="W1002" i="2"/>
  <c r="Y1002" i="2"/>
  <c r="I1002" i="2"/>
  <c r="Z1002" i="2"/>
  <c r="V1002" i="2"/>
  <c r="AA1002" i="2"/>
  <c r="S1002" i="2"/>
  <c r="T1002" i="2"/>
  <c r="U1002" i="2"/>
  <c r="AF1002" i="2"/>
  <c r="M1002" i="2"/>
  <c r="AD1002" i="2"/>
  <c r="N1001" i="2"/>
  <c r="AI1001" i="2"/>
  <c r="AM996" i="2"/>
  <c r="P1003" i="2"/>
  <c r="T1003" i="2"/>
  <c r="K1001" i="2"/>
  <c r="J1001" i="2"/>
  <c r="AH1001" i="2"/>
  <c r="AM997" i="2"/>
  <c r="K1003" i="2"/>
  <c r="S1003" i="2"/>
  <c r="U1000" i="2"/>
  <c r="N1000" i="2"/>
  <c r="V1000" i="2"/>
  <c r="Y1000" i="2"/>
  <c r="AF1000" i="2"/>
  <c r="W1000" i="2"/>
  <c r="S1000" i="2"/>
  <c r="AB1000" i="2" s="1"/>
  <c r="AG1000" i="2"/>
  <c r="X1000" i="2"/>
  <c r="M1000" i="2"/>
  <c r="AH1000" i="2"/>
  <c r="O1000" i="2"/>
  <c r="AI1000" i="2"/>
  <c r="P1000" i="2"/>
  <c r="AJ1000" i="2"/>
  <c r="H1000" i="2"/>
  <c r="AA1000" i="2"/>
  <c r="AK1000" i="2"/>
  <c r="I1000" i="2"/>
  <c r="AL1000" i="2"/>
  <c r="J1000" i="2"/>
  <c r="AD1000" i="2"/>
  <c r="L1000" i="2"/>
  <c r="AE1000" i="2"/>
  <c r="K1000" i="2"/>
  <c r="Z1000" i="2"/>
  <c r="T1000" i="2"/>
  <c r="I1001" i="2"/>
  <c r="J1003" i="2"/>
  <c r="D1011" i="2"/>
  <c r="E1006" i="2"/>
  <c r="T1006" i="2" s="1"/>
  <c r="D1012" i="2"/>
  <c r="E1007" i="2"/>
  <c r="D1010" i="2"/>
  <c r="E1005" i="2"/>
  <c r="D1019" i="2"/>
  <c r="E1014" i="2"/>
  <c r="D1013" i="2"/>
  <c r="E1008" i="2"/>
  <c r="X1008" i="2" s="1"/>
  <c r="V1008" i="2" l="1"/>
  <c r="Q1000" i="2"/>
  <c r="AB1003" i="2"/>
  <c r="AB1002" i="2"/>
  <c r="F1019" i="2"/>
  <c r="AH1014" i="2"/>
  <c r="AI1014" i="2"/>
  <c r="AJ1014" i="2"/>
  <c r="AK1014" i="2"/>
  <c r="AL1014" i="2"/>
  <c r="AD1014" i="2"/>
  <c r="AE1014" i="2"/>
  <c r="AF1014" i="2"/>
  <c r="AG1014" i="2"/>
  <c r="S1014" i="2"/>
  <c r="AB1014" i="2" s="1"/>
  <c r="T1014" i="2"/>
  <c r="U1014" i="2"/>
  <c r="V1014" i="2"/>
  <c r="W1014" i="2"/>
  <c r="X1014" i="2"/>
  <c r="AA1014" i="2"/>
  <c r="Y1014" i="2"/>
  <c r="Z1014" i="2"/>
  <c r="I1014" i="2"/>
  <c r="J1014" i="2"/>
  <c r="K1014" i="2"/>
  <c r="H1014" i="2"/>
  <c r="L1014" i="2"/>
  <c r="M1014" i="2"/>
  <c r="N1014" i="2"/>
  <c r="O1014" i="2"/>
  <c r="P1014" i="2"/>
  <c r="W1008" i="2"/>
  <c r="N1006" i="2"/>
  <c r="AL1006" i="2"/>
  <c r="M1006" i="2"/>
  <c r="AB1009" i="2"/>
  <c r="N1008" i="2"/>
  <c r="T1008" i="2"/>
  <c r="L1006" i="2"/>
  <c r="AI1006" i="2"/>
  <c r="M1008" i="2"/>
  <c r="S1008" i="2"/>
  <c r="F1020" i="2"/>
  <c r="K1006" i="2"/>
  <c r="AH1006" i="2"/>
  <c r="AJ1006" i="2"/>
  <c r="L1008" i="2"/>
  <c r="AL1008" i="2"/>
  <c r="J1006" i="2"/>
  <c r="AG1006" i="2"/>
  <c r="F1022" i="2"/>
  <c r="K1008" i="2"/>
  <c r="AK1008" i="2"/>
  <c r="AM1003" i="2"/>
  <c r="I1006" i="2"/>
  <c r="AF1006" i="2"/>
  <c r="AM1009" i="2"/>
  <c r="P1008" i="2"/>
  <c r="AJ1008" i="2"/>
  <c r="Q1003" i="2"/>
  <c r="S1006" i="2"/>
  <c r="AE1006" i="2"/>
  <c r="U1008" i="2"/>
  <c r="O1008" i="2"/>
  <c r="AI1008" i="2"/>
  <c r="AA1006" i="2"/>
  <c r="AD1006" i="2"/>
  <c r="J1008" i="2"/>
  <c r="AH1008" i="2"/>
  <c r="Z1006" i="2"/>
  <c r="F1016" i="2"/>
  <c r="AD1011" i="2"/>
  <c r="T1011" i="2"/>
  <c r="Q1009" i="2"/>
  <c r="I1008" i="2"/>
  <c r="AG1008" i="2"/>
  <c r="Y1006" i="2"/>
  <c r="H1006" i="2"/>
  <c r="Q1006" i="2" s="1"/>
  <c r="AM1002" i="2"/>
  <c r="H1008" i="2"/>
  <c r="AF1008" i="2"/>
  <c r="X1006" i="2"/>
  <c r="AA1008" i="2"/>
  <c r="AE1008" i="2"/>
  <c r="W1006" i="2"/>
  <c r="AF1005" i="2"/>
  <c r="H1005" i="2"/>
  <c r="Q1005" i="2" s="1"/>
  <c r="U1005" i="2"/>
  <c r="AG1005" i="2"/>
  <c r="I1005" i="2"/>
  <c r="O1005" i="2"/>
  <c r="AH1005" i="2"/>
  <c r="N1005" i="2"/>
  <c r="AL1005" i="2"/>
  <c r="S1005" i="2"/>
  <c r="AB1005" i="2" s="1"/>
  <c r="T1005" i="2"/>
  <c r="AK1005" i="2"/>
  <c r="P1005" i="2"/>
  <c r="K1005" i="2"/>
  <c r="L1005" i="2"/>
  <c r="V1005" i="2"/>
  <c r="AD1005" i="2"/>
  <c r="W1005" i="2"/>
  <c r="AJ1005" i="2"/>
  <c r="X1005" i="2"/>
  <c r="AA1005" i="2"/>
  <c r="J1005" i="2"/>
  <c r="Y1005" i="2"/>
  <c r="AI1005" i="2"/>
  <c r="Z1005" i="2"/>
  <c r="AE1005" i="2"/>
  <c r="M1005" i="2"/>
  <c r="Z1008" i="2"/>
  <c r="AD1008" i="2"/>
  <c r="AM1008" i="2" s="1"/>
  <c r="V1006" i="2"/>
  <c r="AK1006" i="2"/>
  <c r="Q1002" i="2"/>
  <c r="Y1008" i="2"/>
  <c r="F1018" i="2"/>
  <c r="AJ1013" i="2"/>
  <c r="AK1013" i="2"/>
  <c r="AA1013" i="2"/>
  <c r="H1013" i="2"/>
  <c r="I1013" i="2"/>
  <c r="P1006" i="2"/>
  <c r="U1006" i="2"/>
  <c r="AM1000" i="2"/>
  <c r="AE1007" i="2"/>
  <c r="L1007" i="2"/>
  <c r="AF1007" i="2"/>
  <c r="M1007" i="2"/>
  <c r="AA1007" i="2"/>
  <c r="N1007" i="2"/>
  <c r="S1007" i="2"/>
  <c r="O1007" i="2"/>
  <c r="U1007" i="2"/>
  <c r="T1007" i="2"/>
  <c r="AL1007" i="2"/>
  <c r="V1007" i="2"/>
  <c r="W1007" i="2"/>
  <c r="H1007" i="2"/>
  <c r="AK1007" i="2"/>
  <c r="Z1007" i="2"/>
  <c r="AG1007" i="2"/>
  <c r="X1007" i="2"/>
  <c r="AJ1007" i="2"/>
  <c r="I1007" i="2"/>
  <c r="J1007" i="2"/>
  <c r="AH1007" i="2"/>
  <c r="Y1007" i="2"/>
  <c r="AI1007" i="2"/>
  <c r="P1007" i="2"/>
  <c r="AD1007" i="2"/>
  <c r="AM1007" i="2" s="1"/>
  <c r="K1007" i="2"/>
  <c r="O1006" i="2"/>
  <c r="Q1001" i="2"/>
  <c r="D1024" i="2"/>
  <c r="E1019" i="2"/>
  <c r="D1015" i="2"/>
  <c r="E1010" i="2"/>
  <c r="D1017" i="2"/>
  <c r="E1012" i="2"/>
  <c r="D1018" i="2"/>
  <c r="E1013" i="2"/>
  <c r="U1013" i="2" s="1"/>
  <c r="D1016" i="2"/>
  <c r="E1011" i="2"/>
  <c r="AF1011" i="2" s="1"/>
  <c r="N1013" i="2" l="1"/>
  <c r="AL1013" i="2"/>
  <c r="Q1008" i="2"/>
  <c r="U1011" i="2"/>
  <c r="AE1011" i="2"/>
  <c r="V1011" i="2"/>
  <c r="M1013" i="2"/>
  <c r="AI1013" i="2"/>
  <c r="S1011" i="2"/>
  <c r="AB1007" i="2"/>
  <c r="L1013" i="2"/>
  <c r="AH1013" i="2"/>
  <c r="AA1011" i="2"/>
  <c r="F1025" i="2"/>
  <c r="K1013" i="2"/>
  <c r="AG1013" i="2"/>
  <c r="Z1011" i="2"/>
  <c r="AB1008" i="2"/>
  <c r="Q1014" i="2"/>
  <c r="AM1014" i="2"/>
  <c r="J1013" i="2"/>
  <c r="AF1013" i="2"/>
  <c r="Y1011" i="2"/>
  <c r="AM1006" i="2"/>
  <c r="S1013" i="2"/>
  <c r="AE1013" i="2"/>
  <c r="P1011" i="2"/>
  <c r="X1011" i="2"/>
  <c r="AL1012" i="2"/>
  <c r="K1012" i="2"/>
  <c r="AD1012" i="2"/>
  <c r="L1012" i="2"/>
  <c r="AE1012" i="2"/>
  <c r="M1012" i="2"/>
  <c r="AF1012" i="2"/>
  <c r="P1012" i="2"/>
  <c r="AG1012" i="2"/>
  <c r="H1012" i="2"/>
  <c r="AH1012" i="2"/>
  <c r="I1012" i="2"/>
  <c r="AI1012" i="2"/>
  <c r="J1012" i="2"/>
  <c r="S1012" i="2"/>
  <c r="N1012" i="2"/>
  <c r="Z1012" i="2"/>
  <c r="T1012" i="2"/>
  <c r="O1012" i="2"/>
  <c r="U1012" i="2"/>
  <c r="V1012" i="2"/>
  <c r="W1012" i="2"/>
  <c r="Y1012" i="2"/>
  <c r="AJ1012" i="2"/>
  <c r="X1012" i="2"/>
  <c r="AK1012" i="2"/>
  <c r="AA1012" i="2"/>
  <c r="T1013" i="2"/>
  <c r="AD1013" i="2"/>
  <c r="AM1013" i="2" s="1"/>
  <c r="K1011" i="2"/>
  <c r="W1011" i="2"/>
  <c r="F1023" i="2"/>
  <c r="AK1018" i="2"/>
  <c r="H1018" i="2"/>
  <c r="I1018" i="2"/>
  <c r="J1011" i="2"/>
  <c r="AL1011" i="2"/>
  <c r="AG1010" i="2"/>
  <c r="N1010" i="2"/>
  <c r="AH1010" i="2"/>
  <c r="O1010" i="2"/>
  <c r="AI1010" i="2"/>
  <c r="I1010" i="2"/>
  <c r="AE1010" i="2"/>
  <c r="AJ1010" i="2"/>
  <c r="J1010" i="2"/>
  <c r="AK1010" i="2"/>
  <c r="K1010" i="2"/>
  <c r="S1010" i="2"/>
  <c r="L1010" i="2"/>
  <c r="T1010" i="2"/>
  <c r="P1010" i="2"/>
  <c r="U1010" i="2"/>
  <c r="V1010" i="2"/>
  <c r="AD1010" i="2"/>
  <c r="W1010" i="2"/>
  <c r="X1010" i="2"/>
  <c r="H1010" i="2"/>
  <c r="Y1010" i="2"/>
  <c r="AA1010" i="2"/>
  <c r="AL1010" i="2"/>
  <c r="Z1010" i="2"/>
  <c r="AF1010" i="2"/>
  <c r="M1010" i="2"/>
  <c r="AM1005" i="2"/>
  <c r="I1011" i="2"/>
  <c r="AK1011" i="2"/>
  <c r="Y1013" i="2"/>
  <c r="H1011" i="2"/>
  <c r="AJ1011" i="2"/>
  <c r="F1024" i="2"/>
  <c r="AK1019" i="2"/>
  <c r="AL1019" i="2"/>
  <c r="AD1019" i="2"/>
  <c r="AE1019" i="2"/>
  <c r="AF1019" i="2"/>
  <c r="AG1019" i="2"/>
  <c r="AH1019" i="2"/>
  <c r="AI1019" i="2"/>
  <c r="AJ1019" i="2"/>
  <c r="S1019" i="2"/>
  <c r="T1019" i="2"/>
  <c r="V1019" i="2"/>
  <c r="W1019" i="2"/>
  <c r="X1019" i="2"/>
  <c r="Y1019" i="2"/>
  <c r="Z1019" i="2"/>
  <c r="AA1019" i="2"/>
  <c r="U1019" i="2"/>
  <c r="L1019" i="2"/>
  <c r="M1019" i="2"/>
  <c r="N1019" i="2"/>
  <c r="J1019" i="2"/>
  <c r="K1019" i="2"/>
  <c r="O1019" i="2"/>
  <c r="P1019" i="2"/>
  <c r="H1019" i="2"/>
  <c r="I1019" i="2"/>
  <c r="F1027" i="2"/>
  <c r="F1021" i="2"/>
  <c r="Y1016" i="2"/>
  <c r="X1013" i="2"/>
  <c r="O1011" i="2"/>
  <c r="AI1011" i="2"/>
  <c r="AB1006" i="2"/>
  <c r="Z1013" i="2"/>
  <c r="Q1007" i="2"/>
  <c r="W1013" i="2"/>
  <c r="N1011" i="2"/>
  <c r="AH1011" i="2"/>
  <c r="M1011" i="2"/>
  <c r="AG1011" i="2"/>
  <c r="AM1011" i="2" s="1"/>
  <c r="P1013" i="2"/>
  <c r="Q1013" i="2" s="1"/>
  <c r="V1013" i="2"/>
  <c r="O1013" i="2"/>
  <c r="L1011" i="2"/>
  <c r="D1023" i="2"/>
  <c r="E1018" i="2"/>
  <c r="X1018" i="2" s="1"/>
  <c r="D1022" i="2"/>
  <c r="E1017" i="2"/>
  <c r="D1021" i="2"/>
  <c r="E1016" i="2"/>
  <c r="AG1016" i="2" s="1"/>
  <c r="D1020" i="2"/>
  <c r="E1015" i="2"/>
  <c r="D1029" i="2"/>
  <c r="E1024" i="2"/>
  <c r="W1016" i="2" l="1"/>
  <c r="AF1016" i="2"/>
  <c r="AB1010" i="2"/>
  <c r="J1018" i="2"/>
  <c r="AL1018" i="2"/>
  <c r="AE1017" i="2"/>
  <c r="AA1017" i="2"/>
  <c r="Y1017" i="2"/>
  <c r="AF1017" i="2"/>
  <c r="H1017" i="2"/>
  <c r="AG1017" i="2"/>
  <c r="I1017" i="2"/>
  <c r="AH1017" i="2"/>
  <c r="N1017" i="2"/>
  <c r="AI1017" i="2"/>
  <c r="O1017" i="2"/>
  <c r="AJ1017" i="2"/>
  <c r="P1017" i="2"/>
  <c r="AK1017" i="2"/>
  <c r="J1017" i="2"/>
  <c r="AL1017" i="2"/>
  <c r="K1017" i="2"/>
  <c r="S1017" i="2"/>
  <c r="L1017" i="2"/>
  <c r="T1017" i="2"/>
  <c r="M1017" i="2"/>
  <c r="U1017" i="2"/>
  <c r="X1017" i="2"/>
  <c r="V1017" i="2"/>
  <c r="W1017" i="2"/>
  <c r="AD1017" i="2"/>
  <c r="Z1017" i="2"/>
  <c r="U1016" i="2"/>
  <c r="P1018" i="2"/>
  <c r="AI1018" i="2"/>
  <c r="AJ1018" i="2"/>
  <c r="T1016" i="2"/>
  <c r="O1018" i="2"/>
  <c r="AH1018" i="2"/>
  <c r="S1016" i="2"/>
  <c r="N1018" i="2"/>
  <c r="AG1018" i="2"/>
  <c r="N1016" i="2"/>
  <c r="AA1016" i="2"/>
  <c r="AM1019" i="2"/>
  <c r="M1018" i="2"/>
  <c r="AF1018" i="2"/>
  <c r="AM1012" i="2"/>
  <c r="F1030" i="2"/>
  <c r="M1016" i="2"/>
  <c r="Z1016" i="2"/>
  <c r="Q1010" i="2"/>
  <c r="V1018" i="2"/>
  <c r="AE1018" i="2"/>
  <c r="AB1011" i="2"/>
  <c r="L1016" i="2"/>
  <c r="AE1016" i="2"/>
  <c r="U1018" i="2"/>
  <c r="AD1018" i="2"/>
  <c r="AD1016" i="2"/>
  <c r="F1029" i="2"/>
  <c r="AD1024" i="2"/>
  <c r="AE1024" i="2"/>
  <c r="AF1024" i="2"/>
  <c r="AG1024" i="2"/>
  <c r="AH1024" i="2"/>
  <c r="AI1024" i="2"/>
  <c r="AJ1024" i="2"/>
  <c r="AK1024" i="2"/>
  <c r="AL1024" i="2"/>
  <c r="S1024" i="2"/>
  <c r="T1024" i="2"/>
  <c r="U1024" i="2"/>
  <c r="V1024" i="2"/>
  <c r="W1024" i="2"/>
  <c r="Y1024" i="2"/>
  <c r="Z1024" i="2"/>
  <c r="AA1024" i="2"/>
  <c r="X1024" i="2"/>
  <c r="H1024" i="2"/>
  <c r="I1024" i="2"/>
  <c r="J1024" i="2"/>
  <c r="O1024" i="2"/>
  <c r="P1024" i="2"/>
  <c r="K1024" i="2"/>
  <c r="L1024" i="2"/>
  <c r="M1024" i="2"/>
  <c r="N1024" i="2"/>
  <c r="W1018" i="2"/>
  <c r="F1028" i="2"/>
  <c r="AF1023" i="2"/>
  <c r="AA1023" i="2"/>
  <c r="M1023" i="2"/>
  <c r="N1023" i="2"/>
  <c r="AM1010" i="2"/>
  <c r="T1018" i="2"/>
  <c r="AB1012" i="2"/>
  <c r="J1016" i="2"/>
  <c r="I1016" i="2"/>
  <c r="AK1016" i="2"/>
  <c r="Q1011" i="2"/>
  <c r="S1018" i="2"/>
  <c r="H1016" i="2"/>
  <c r="AJ1016" i="2"/>
  <c r="AA1018" i="2"/>
  <c r="AB1013" i="2"/>
  <c r="F1026" i="2"/>
  <c r="AI1021" i="2"/>
  <c r="W1021" i="2"/>
  <c r="Z1021" i="2"/>
  <c r="P1016" i="2"/>
  <c r="AI1016" i="2"/>
  <c r="F1032" i="2"/>
  <c r="Z1018" i="2"/>
  <c r="V1016" i="2"/>
  <c r="AL1016" i="2"/>
  <c r="O1016" i="2"/>
  <c r="AH1016" i="2"/>
  <c r="L1018" i="2"/>
  <c r="Y1018" i="2"/>
  <c r="K1016" i="2"/>
  <c r="AH1015" i="2"/>
  <c r="J1015" i="2"/>
  <c r="AI1015" i="2"/>
  <c r="K1015" i="2"/>
  <c r="AJ1015" i="2"/>
  <c r="P1015" i="2"/>
  <c r="AK1015" i="2"/>
  <c r="L1015" i="2"/>
  <c r="AL1015" i="2"/>
  <c r="M1015" i="2"/>
  <c r="S1015" i="2"/>
  <c r="N1015" i="2"/>
  <c r="T1015" i="2"/>
  <c r="O1015" i="2"/>
  <c r="U1015" i="2"/>
  <c r="H1015" i="2"/>
  <c r="Q1015" i="2" s="1"/>
  <c r="V1015" i="2"/>
  <c r="W1015" i="2"/>
  <c r="AE1015" i="2"/>
  <c r="X1015" i="2"/>
  <c r="AF1015" i="2"/>
  <c r="Y1015" i="2"/>
  <c r="AD1015" i="2"/>
  <c r="Z1015" i="2"/>
  <c r="AA1015" i="2"/>
  <c r="AG1015" i="2"/>
  <c r="I1015" i="2"/>
  <c r="X1016" i="2"/>
  <c r="Q1019" i="2"/>
  <c r="AB1019" i="2"/>
  <c r="K1018" i="2"/>
  <c r="Q1018" i="2" s="1"/>
  <c r="Q1012" i="2"/>
  <c r="D1025" i="2"/>
  <c r="E1020" i="2"/>
  <c r="D1026" i="2"/>
  <c r="E1021" i="2"/>
  <c r="AK1021" i="2" s="1"/>
  <c r="D1034" i="2"/>
  <c r="E1029" i="2"/>
  <c r="D1027" i="2"/>
  <c r="E1022" i="2"/>
  <c r="D1028" i="2"/>
  <c r="E1023" i="2"/>
  <c r="T1023" i="2" s="1"/>
  <c r="AA1021" i="2" l="1"/>
  <c r="AJ1021" i="2"/>
  <c r="O1023" i="2"/>
  <c r="S1023" i="2"/>
  <c r="S1021" i="2"/>
  <c r="L1023" i="2"/>
  <c r="AE1023" i="2"/>
  <c r="F1037" i="2"/>
  <c r="Y1021" i="2"/>
  <c r="K1023" i="2"/>
  <c r="AD1023" i="2"/>
  <c r="X1021" i="2"/>
  <c r="J1023" i="2"/>
  <c r="AL1023" i="2"/>
  <c r="Q1024" i="2"/>
  <c r="AM1017" i="2"/>
  <c r="AB1015" i="2"/>
  <c r="V1021" i="2"/>
  <c r="Q1016" i="2"/>
  <c r="I1023" i="2"/>
  <c r="AK1023" i="2"/>
  <c r="Q1017" i="2"/>
  <c r="P1021" i="2"/>
  <c r="U1021" i="2"/>
  <c r="H1023" i="2"/>
  <c r="AJ1023" i="2"/>
  <c r="AM1024" i="2"/>
  <c r="O1021" i="2"/>
  <c r="T1021" i="2"/>
  <c r="AB1018" i="2"/>
  <c r="P1023" i="2"/>
  <c r="AI1023" i="2"/>
  <c r="F1034" i="2"/>
  <c r="AD1029" i="2"/>
  <c r="AE1029" i="2"/>
  <c r="AF1029" i="2"/>
  <c r="AG1029" i="2"/>
  <c r="AH1029" i="2"/>
  <c r="AI1029" i="2"/>
  <c r="AJ1029" i="2"/>
  <c r="AK1029" i="2"/>
  <c r="AL1029" i="2"/>
  <c r="U1029" i="2"/>
  <c r="V1029" i="2"/>
  <c r="W1029" i="2"/>
  <c r="X1029" i="2"/>
  <c r="Y1029" i="2"/>
  <c r="Z1029" i="2"/>
  <c r="S1029" i="2"/>
  <c r="T1029" i="2"/>
  <c r="AA1029" i="2"/>
  <c r="J1029" i="2"/>
  <c r="K1029" i="2"/>
  <c r="M1029" i="2"/>
  <c r="H1029" i="2"/>
  <c r="I1029" i="2"/>
  <c r="L1029" i="2"/>
  <c r="N1029" i="2"/>
  <c r="O1029" i="2"/>
  <c r="P1029" i="2"/>
  <c r="AB1016" i="2"/>
  <c r="N1021" i="2"/>
  <c r="AH1021" i="2"/>
  <c r="Z1023" i="2"/>
  <c r="AH1023" i="2"/>
  <c r="AM1016" i="2"/>
  <c r="AB1017" i="2"/>
  <c r="M1021" i="2"/>
  <c r="AG1021" i="2"/>
  <c r="Y1023" i="2"/>
  <c r="AG1023" i="2"/>
  <c r="AM1018" i="2"/>
  <c r="I1021" i="2"/>
  <c r="AF1021" i="2"/>
  <c r="X1023" i="2"/>
  <c r="F1033" i="2"/>
  <c r="AG1028" i="2"/>
  <c r="AH1028" i="2"/>
  <c r="J1028" i="2"/>
  <c r="M1028" i="2"/>
  <c r="F1031" i="2"/>
  <c r="T1026" i="2"/>
  <c r="U1026" i="2"/>
  <c r="P1026" i="2"/>
  <c r="H1021" i="2"/>
  <c r="Q1021" i="2" s="1"/>
  <c r="AE1021" i="2"/>
  <c r="U1023" i="2"/>
  <c r="X1022" i="2"/>
  <c r="Y1022" i="2"/>
  <c r="AF1022" i="2"/>
  <c r="AA1022" i="2"/>
  <c r="H1022" i="2"/>
  <c r="AD1022" i="2"/>
  <c r="Z1022" i="2"/>
  <c r="I1022" i="2"/>
  <c r="AE1022" i="2"/>
  <c r="S1022" i="2"/>
  <c r="AG1022" i="2"/>
  <c r="J1022" i="2"/>
  <c r="AH1022" i="2"/>
  <c r="K1022" i="2"/>
  <c r="AI1022" i="2"/>
  <c r="L1022" i="2"/>
  <c r="AJ1022" i="2"/>
  <c r="M1022" i="2"/>
  <c r="U1022" i="2"/>
  <c r="V1022" i="2"/>
  <c r="AK1022" i="2"/>
  <c r="N1022" i="2"/>
  <c r="AL1022" i="2"/>
  <c r="O1022" i="2"/>
  <c r="T1022" i="2"/>
  <c r="P1022" i="2"/>
  <c r="W1022" i="2"/>
  <c r="L1021" i="2"/>
  <c r="AD1021" i="2"/>
  <c r="AM1021" i="2" s="1"/>
  <c r="W1023" i="2"/>
  <c r="AM1015" i="2"/>
  <c r="K1021" i="2"/>
  <c r="AL1021" i="2"/>
  <c r="V1023" i="2"/>
  <c r="AB1024" i="2"/>
  <c r="AF1020" i="2"/>
  <c r="K1020" i="2"/>
  <c r="AG1020" i="2"/>
  <c r="L1020" i="2"/>
  <c r="AD1020" i="2"/>
  <c r="AH1020" i="2"/>
  <c r="M1020" i="2"/>
  <c r="AI1020" i="2"/>
  <c r="N1020" i="2"/>
  <c r="AJ1020" i="2"/>
  <c r="H1020" i="2"/>
  <c r="Q1020" i="2" s="1"/>
  <c r="AK1020" i="2"/>
  <c r="I1020" i="2"/>
  <c r="AL1020" i="2"/>
  <c r="J1020" i="2"/>
  <c r="V1020" i="2"/>
  <c r="O1020" i="2"/>
  <c r="W1020" i="2"/>
  <c r="P1020" i="2"/>
  <c r="X1020" i="2"/>
  <c r="T1020" i="2"/>
  <c r="Y1020" i="2"/>
  <c r="Z1020" i="2"/>
  <c r="AA1020" i="2"/>
  <c r="S1020" i="2"/>
  <c r="AE1020" i="2"/>
  <c r="U1020" i="2"/>
  <c r="J1021" i="2"/>
  <c r="F1035" i="2"/>
  <c r="D1032" i="2"/>
  <c r="E1027" i="2"/>
  <c r="D1039" i="2"/>
  <c r="E1034" i="2"/>
  <c r="D1031" i="2"/>
  <c r="E1026" i="2"/>
  <c r="X1026" i="2" s="1"/>
  <c r="D1033" i="2"/>
  <c r="E1028" i="2"/>
  <c r="S1028" i="2" s="1"/>
  <c r="D1030" i="2"/>
  <c r="E1025" i="2"/>
  <c r="W1026" i="2" l="1"/>
  <c r="N1028" i="2"/>
  <c r="AI1028" i="2"/>
  <c r="AB1020" i="2"/>
  <c r="O1026" i="2"/>
  <c r="S1026" i="2"/>
  <c r="I1028" i="2"/>
  <c r="AF1028" i="2"/>
  <c r="AM1029" i="2"/>
  <c r="L1026" i="2"/>
  <c r="AK1026" i="2"/>
  <c r="H1028" i="2"/>
  <c r="AE1028" i="2"/>
  <c r="AB1029" i="2"/>
  <c r="F1039" i="2"/>
  <c r="AD1034" i="2"/>
  <c r="AE1034" i="2"/>
  <c r="AF1034" i="2"/>
  <c r="AG1034" i="2"/>
  <c r="AH1034" i="2"/>
  <c r="AI1034" i="2"/>
  <c r="AJ1034" i="2"/>
  <c r="AK1034" i="2"/>
  <c r="AL1034" i="2"/>
  <c r="X1034" i="2"/>
  <c r="Y1034" i="2"/>
  <c r="Z1034" i="2"/>
  <c r="AA1034" i="2"/>
  <c r="S1034" i="2"/>
  <c r="T1034" i="2"/>
  <c r="U1034" i="2"/>
  <c r="V1034" i="2"/>
  <c r="W1034" i="2"/>
  <c r="M1034" i="2"/>
  <c r="N1034" i="2"/>
  <c r="P1034" i="2"/>
  <c r="H1034" i="2"/>
  <c r="I1034" i="2"/>
  <c r="J1034" i="2"/>
  <c r="K1034" i="2"/>
  <c r="L1034" i="2"/>
  <c r="O1034" i="2"/>
  <c r="AB1022" i="2"/>
  <c r="K1026" i="2"/>
  <c r="AJ1026" i="2"/>
  <c r="L1028" i="2"/>
  <c r="AD1028" i="2"/>
  <c r="J1026" i="2"/>
  <c r="AI1026" i="2"/>
  <c r="K1028" i="2"/>
  <c r="AL1028" i="2"/>
  <c r="AM1020" i="2"/>
  <c r="I1026" i="2"/>
  <c r="AH1026" i="2"/>
  <c r="T1028" i="2"/>
  <c r="AB1028" i="2" s="1"/>
  <c r="AK1028" i="2"/>
  <c r="N1026" i="2"/>
  <c r="AG1026" i="2"/>
  <c r="AA1028" i="2"/>
  <c r="AJ1028" i="2"/>
  <c r="F1042" i="2"/>
  <c r="AH1027" i="2"/>
  <c r="O1027" i="2"/>
  <c r="AI1027" i="2"/>
  <c r="H1027" i="2"/>
  <c r="AJ1027" i="2"/>
  <c r="I1027" i="2"/>
  <c r="AK1027" i="2"/>
  <c r="J1027" i="2"/>
  <c r="AL1027" i="2"/>
  <c r="K1027" i="2"/>
  <c r="N1027" i="2"/>
  <c r="W1027" i="2"/>
  <c r="X1027" i="2"/>
  <c r="P1027" i="2"/>
  <c r="Y1027" i="2"/>
  <c r="Z1027" i="2"/>
  <c r="AA1027" i="2"/>
  <c r="AE1027" i="2"/>
  <c r="S1027" i="2"/>
  <c r="V1027" i="2"/>
  <c r="AF1027" i="2"/>
  <c r="T1027" i="2"/>
  <c r="L1027" i="2"/>
  <c r="AD1027" i="2"/>
  <c r="U1027" i="2"/>
  <c r="AG1027" i="2"/>
  <c r="M1027" i="2"/>
  <c r="AM1022" i="2"/>
  <c r="M1026" i="2"/>
  <c r="AF1026" i="2"/>
  <c r="X1028" i="2"/>
  <c r="F1038" i="2"/>
  <c r="V1025" i="2"/>
  <c r="AE1025" i="2"/>
  <c r="W1025" i="2"/>
  <c r="AF1025" i="2"/>
  <c r="X1025" i="2"/>
  <c r="AG1025" i="2"/>
  <c r="N1025" i="2"/>
  <c r="AH1025" i="2"/>
  <c r="O1025" i="2"/>
  <c r="AI1025" i="2"/>
  <c r="K1025" i="2"/>
  <c r="AJ1025" i="2"/>
  <c r="L1025" i="2"/>
  <c r="AK1025" i="2"/>
  <c r="M1025" i="2"/>
  <c r="AL1025" i="2"/>
  <c r="P1025" i="2"/>
  <c r="AD1025" i="2"/>
  <c r="H1025" i="2"/>
  <c r="Y1025" i="2"/>
  <c r="I1025" i="2"/>
  <c r="U1025" i="2"/>
  <c r="Z1025" i="2"/>
  <c r="J1025" i="2"/>
  <c r="AA1025" i="2"/>
  <c r="T1025" i="2"/>
  <c r="S1025" i="2"/>
  <c r="AB1025" i="2" s="1"/>
  <c r="Q1022" i="2"/>
  <c r="H1026" i="2"/>
  <c r="AE1026" i="2"/>
  <c r="Z1028" i="2"/>
  <c r="AM1023" i="2"/>
  <c r="Z1026" i="2"/>
  <c r="AD1026" i="2"/>
  <c r="Y1028" i="2"/>
  <c r="AB1021" i="2"/>
  <c r="V1026" i="2"/>
  <c r="AL1026" i="2"/>
  <c r="W1028" i="2"/>
  <c r="Q1023" i="2"/>
  <c r="AB1023" i="2"/>
  <c r="AA1026" i="2"/>
  <c r="F1036" i="2"/>
  <c r="X1031" i="2"/>
  <c r="Z1031" i="2"/>
  <c r="L1031" i="2"/>
  <c r="V1028" i="2"/>
  <c r="Y1026" i="2"/>
  <c r="P1028" i="2"/>
  <c r="U1028" i="2"/>
  <c r="Q1029" i="2"/>
  <c r="F1040" i="2"/>
  <c r="O1028" i="2"/>
  <c r="D1038" i="2"/>
  <c r="E1033" i="2"/>
  <c r="AK1033" i="2" s="1"/>
  <c r="D1036" i="2"/>
  <c r="E1031" i="2"/>
  <c r="AE1031" i="2" s="1"/>
  <c r="D1035" i="2"/>
  <c r="E1030" i="2"/>
  <c r="D1044" i="2"/>
  <c r="E1039" i="2"/>
  <c r="D1037" i="2"/>
  <c r="E1032" i="2"/>
  <c r="F1045" i="2" l="1"/>
  <c r="AA1031" i="2"/>
  <c r="AD1031" i="2"/>
  <c r="K1033" i="2"/>
  <c r="AJ1033" i="2"/>
  <c r="AM1028" i="2"/>
  <c r="F1044" i="2"/>
  <c r="AG1039" i="2"/>
  <c r="AH1039" i="2"/>
  <c r="AI1039" i="2"/>
  <c r="AJ1039" i="2"/>
  <c r="AK1039" i="2"/>
  <c r="AL1039" i="2"/>
  <c r="AE1039" i="2"/>
  <c r="AD1039" i="2"/>
  <c r="AF1039" i="2"/>
  <c r="AA1039" i="2"/>
  <c r="S1039" i="2"/>
  <c r="V1039" i="2"/>
  <c r="W1039" i="2"/>
  <c r="T1039" i="2"/>
  <c r="U1039" i="2"/>
  <c r="X1039" i="2"/>
  <c r="Y1039" i="2"/>
  <c r="Z1039" i="2"/>
  <c r="P1039" i="2"/>
  <c r="H1039" i="2"/>
  <c r="I1039" i="2"/>
  <c r="J1039" i="2"/>
  <c r="K1039" i="2"/>
  <c r="L1039" i="2"/>
  <c r="M1039" i="2"/>
  <c r="N1039" i="2"/>
  <c r="O1039" i="2"/>
  <c r="F1041" i="2"/>
  <c r="AD1036" i="2"/>
  <c r="T1036" i="2"/>
  <c r="N1033" i="2"/>
  <c r="AG1033" i="2"/>
  <c r="Q1027" i="2"/>
  <c r="Q1028" i="2"/>
  <c r="AH1033" i="2"/>
  <c r="V1031" i="2"/>
  <c r="I1033" i="2"/>
  <c r="AF1033" i="2"/>
  <c r="AB1027" i="2"/>
  <c r="F1047" i="2"/>
  <c r="U1031" i="2"/>
  <c r="Z1033" i="2"/>
  <c r="AE1033" i="2"/>
  <c r="AB1034" i="2"/>
  <c r="O1031" i="2"/>
  <c r="T1031" i="2"/>
  <c r="W1033" i="2"/>
  <c r="AD1033" i="2"/>
  <c r="J1033" i="2"/>
  <c r="O1033" i="2"/>
  <c r="W1031" i="2"/>
  <c r="N1031" i="2"/>
  <c r="S1031" i="2"/>
  <c r="AA1033" i="2"/>
  <c r="F1043" i="2"/>
  <c r="AD1038" i="2"/>
  <c r="AE1038" i="2"/>
  <c r="Z1038" i="2"/>
  <c r="S1038" i="2"/>
  <c r="M1031" i="2"/>
  <c r="AL1031" i="2"/>
  <c r="Y1033" i="2"/>
  <c r="Q1025" i="2"/>
  <c r="X1033" i="2"/>
  <c r="AB1026" i="2"/>
  <c r="AJ1031" i="2"/>
  <c r="AM1025" i="2"/>
  <c r="V1033" i="2"/>
  <c r="Q1034" i="2"/>
  <c r="AK1031" i="2"/>
  <c r="J1031" i="2"/>
  <c r="P1031" i="2"/>
  <c r="AI1031" i="2"/>
  <c r="U1033" i="2"/>
  <c r="K1031" i="2"/>
  <c r="AH1031" i="2"/>
  <c r="H1033" i="2"/>
  <c r="T1033" i="2"/>
  <c r="AI1033" i="2"/>
  <c r="AE1032" i="2"/>
  <c r="L1032" i="2"/>
  <c r="Z1032" i="2"/>
  <c r="M1032" i="2"/>
  <c r="AA1032" i="2"/>
  <c r="N1032" i="2"/>
  <c r="J1032" i="2"/>
  <c r="S1032" i="2"/>
  <c r="U1032" i="2"/>
  <c r="AL1032" i="2"/>
  <c r="V1032" i="2"/>
  <c r="T1032" i="2"/>
  <c r="W1032" i="2"/>
  <c r="AF1032" i="2"/>
  <c r="X1032" i="2"/>
  <c r="AG1032" i="2"/>
  <c r="Y1032" i="2"/>
  <c r="AH1032" i="2"/>
  <c r="O1032" i="2"/>
  <c r="I1032" i="2"/>
  <c r="AI1032" i="2"/>
  <c r="P1032" i="2"/>
  <c r="AK1032" i="2"/>
  <c r="AJ1032" i="2"/>
  <c r="H1032" i="2"/>
  <c r="AD1032" i="2"/>
  <c r="K1032" i="2"/>
  <c r="I1031" i="2"/>
  <c r="AG1031" i="2"/>
  <c r="P1033" i="2"/>
  <c r="S1033" i="2"/>
  <c r="AM1026" i="2"/>
  <c r="H1031" i="2"/>
  <c r="Q1031" i="2" s="1"/>
  <c r="AF1031" i="2"/>
  <c r="M1033" i="2"/>
  <c r="AL1033" i="2"/>
  <c r="Y1030" i="2"/>
  <c r="Z1030" i="2"/>
  <c r="AI1030" i="2"/>
  <c r="AA1030" i="2"/>
  <c r="AJ1030" i="2"/>
  <c r="AH1030" i="2"/>
  <c r="M1030" i="2"/>
  <c r="J1030" i="2"/>
  <c r="W1030" i="2"/>
  <c r="I1030" i="2"/>
  <c r="AK1030" i="2"/>
  <c r="N1030" i="2"/>
  <c r="AL1030" i="2"/>
  <c r="AD1030" i="2"/>
  <c r="AE1030" i="2"/>
  <c r="O1030" i="2"/>
  <c r="AF1030" i="2"/>
  <c r="P1030" i="2"/>
  <c r="H1030" i="2"/>
  <c r="S1030" i="2"/>
  <c r="AG1030" i="2"/>
  <c r="T1030" i="2"/>
  <c r="L1030" i="2"/>
  <c r="X1030" i="2"/>
  <c r="K1030" i="2"/>
  <c r="U1030" i="2"/>
  <c r="V1030" i="2"/>
  <c r="Y1031" i="2"/>
  <c r="Q1026" i="2"/>
  <c r="L1033" i="2"/>
  <c r="AM1027" i="2"/>
  <c r="AM1034" i="2"/>
  <c r="D1049" i="2"/>
  <c r="E1044" i="2"/>
  <c r="D1040" i="2"/>
  <c r="E1035" i="2"/>
  <c r="D1041" i="2"/>
  <c r="E1036" i="2"/>
  <c r="AF1036" i="2" s="1"/>
  <c r="D1042" i="2"/>
  <c r="E1037" i="2"/>
  <c r="D1043" i="2"/>
  <c r="E1038" i="2"/>
  <c r="AG1038" i="2" s="1"/>
  <c r="I1038" i="2" l="1"/>
  <c r="AF1038" i="2"/>
  <c r="AM1038" i="2" s="1"/>
  <c r="U1036" i="2"/>
  <c r="AE1036" i="2"/>
  <c r="AA1038" i="2"/>
  <c r="F1048" i="2"/>
  <c r="AK1043" i="2"/>
  <c r="AL1043" i="2"/>
  <c r="J1043" i="2"/>
  <c r="K1043" i="2"/>
  <c r="AA1036" i="2"/>
  <c r="AB1039" i="2"/>
  <c r="AM1031" i="2"/>
  <c r="Y1038" i="2"/>
  <c r="Z1036" i="2"/>
  <c r="AM1030" i="2"/>
  <c r="F1046" i="2"/>
  <c r="AJ1041" i="2"/>
  <c r="I1041" i="2"/>
  <c r="AB1033" i="2"/>
  <c r="X1038" i="2"/>
  <c r="AB1031" i="2"/>
  <c r="Y1036" i="2"/>
  <c r="Q1033" i="2"/>
  <c r="W1038" i="2"/>
  <c r="X1036" i="2"/>
  <c r="AM1039" i="2"/>
  <c r="V1038" i="2"/>
  <c r="P1036" i="2"/>
  <c r="W1036" i="2"/>
  <c r="AK1037" i="2"/>
  <c r="J1037" i="2"/>
  <c r="AL1037" i="2"/>
  <c r="K1037" i="2"/>
  <c r="AI1037" i="2"/>
  <c r="AD1037" i="2"/>
  <c r="H1037" i="2"/>
  <c r="AE1037" i="2"/>
  <c r="I1037" i="2"/>
  <c r="AF1037" i="2"/>
  <c r="L1037" i="2"/>
  <c r="AG1037" i="2"/>
  <c r="M1037" i="2"/>
  <c r="AH1037" i="2"/>
  <c r="N1037" i="2"/>
  <c r="T1037" i="2"/>
  <c r="O1037" i="2"/>
  <c r="U1037" i="2"/>
  <c r="P1037" i="2"/>
  <c r="X1037" i="2"/>
  <c r="Y1037" i="2"/>
  <c r="S1037" i="2"/>
  <c r="Z1037" i="2"/>
  <c r="V1037" i="2"/>
  <c r="W1037" i="2"/>
  <c r="AJ1037" i="2"/>
  <c r="AA1037" i="2"/>
  <c r="H1038" i="2"/>
  <c r="U1038" i="2"/>
  <c r="O1036" i="2"/>
  <c r="V1036" i="2"/>
  <c r="P1038" i="2"/>
  <c r="T1038" i="2"/>
  <c r="M1036" i="2"/>
  <c r="AL1036" i="2"/>
  <c r="O1038" i="2"/>
  <c r="AL1038" i="2"/>
  <c r="AM1033" i="2"/>
  <c r="J1036" i="2"/>
  <c r="AK1036" i="2"/>
  <c r="Q1039" i="2"/>
  <c r="AM1032" i="2"/>
  <c r="Q1032" i="2"/>
  <c r="N1038" i="2"/>
  <c r="AK1038" i="2"/>
  <c r="I1036" i="2"/>
  <c r="AJ1036" i="2"/>
  <c r="S1036" i="2"/>
  <c r="AB1030" i="2"/>
  <c r="AB1032" i="2"/>
  <c r="M1038" i="2"/>
  <c r="AJ1038" i="2"/>
  <c r="H1036" i="2"/>
  <c r="AI1036" i="2"/>
  <c r="AB1038" i="2"/>
  <c r="Q1030" i="2"/>
  <c r="L1038" i="2"/>
  <c r="AI1038" i="2"/>
  <c r="F1052" i="2"/>
  <c r="N1036" i="2"/>
  <c r="AH1036" i="2"/>
  <c r="K1038" i="2"/>
  <c r="AH1038" i="2"/>
  <c r="L1036" i="2"/>
  <c r="AG1036" i="2"/>
  <c r="AM1036" i="2" s="1"/>
  <c r="F1049" i="2"/>
  <c r="AJ1044" i="2"/>
  <c r="AK1044" i="2"/>
  <c r="AL1044" i="2"/>
  <c r="AD1044" i="2"/>
  <c r="AE1044" i="2"/>
  <c r="AF1044" i="2"/>
  <c r="AH1044" i="2"/>
  <c r="AG1044" i="2"/>
  <c r="AI1044" i="2"/>
  <c r="S1044" i="2"/>
  <c r="U1044" i="2"/>
  <c r="V1044" i="2"/>
  <c r="Y1044" i="2"/>
  <c r="Z1044" i="2"/>
  <c r="T1044" i="2"/>
  <c r="W1044" i="2"/>
  <c r="X1044" i="2"/>
  <c r="AA1044" i="2"/>
  <c r="K1044" i="2"/>
  <c r="L1044" i="2"/>
  <c r="H1044" i="2"/>
  <c r="I1044" i="2"/>
  <c r="J1044" i="2"/>
  <c r="M1044" i="2"/>
  <c r="N1044" i="2"/>
  <c r="O1044" i="2"/>
  <c r="P1044" i="2"/>
  <c r="AK1035" i="2"/>
  <c r="X1035" i="2"/>
  <c r="AL1035" i="2"/>
  <c r="Y1035" i="2"/>
  <c r="AE1035" i="2"/>
  <c r="M1035" i="2"/>
  <c r="H1035" i="2"/>
  <c r="Q1035" i="2" s="1"/>
  <c r="AD1035" i="2"/>
  <c r="L1035" i="2"/>
  <c r="AF1035" i="2"/>
  <c r="O1035" i="2"/>
  <c r="AG1035" i="2"/>
  <c r="P1035" i="2"/>
  <c r="AH1035" i="2"/>
  <c r="AI1035" i="2"/>
  <c r="I1035" i="2"/>
  <c r="AJ1035" i="2"/>
  <c r="J1035" i="2"/>
  <c r="S1035" i="2"/>
  <c r="K1035" i="2"/>
  <c r="V1035" i="2"/>
  <c r="W1035" i="2"/>
  <c r="AA1035" i="2"/>
  <c r="T1035" i="2"/>
  <c r="N1035" i="2"/>
  <c r="U1035" i="2"/>
  <c r="Z1035" i="2"/>
  <c r="J1038" i="2"/>
  <c r="K1036" i="2"/>
  <c r="F1050" i="2"/>
  <c r="D1047" i="2"/>
  <c r="E1042" i="2"/>
  <c r="D1046" i="2"/>
  <c r="E1041" i="2"/>
  <c r="AD1041" i="2" s="1"/>
  <c r="D1045" i="2"/>
  <c r="E1040" i="2"/>
  <c r="D1048" i="2"/>
  <c r="E1043" i="2"/>
  <c r="W1043" i="2" s="1"/>
  <c r="D1054" i="2"/>
  <c r="E1049" i="2"/>
  <c r="AM1035" i="2" l="1"/>
  <c r="AB1036" i="2"/>
  <c r="J1041" i="2"/>
  <c r="AK1041" i="2"/>
  <c r="N1043" i="2"/>
  <c r="AJ1043" i="2"/>
  <c r="F1054" i="2"/>
  <c r="AE1049" i="2"/>
  <c r="AF1049" i="2"/>
  <c r="AG1049" i="2"/>
  <c r="AH1049" i="2"/>
  <c r="AI1049" i="2"/>
  <c r="AK1049" i="2"/>
  <c r="AJ1049" i="2"/>
  <c r="AL1049" i="2"/>
  <c r="AD1049" i="2"/>
  <c r="S1049" i="2"/>
  <c r="T1049" i="2"/>
  <c r="V1049" i="2"/>
  <c r="X1049" i="2"/>
  <c r="Y1049" i="2"/>
  <c r="U1049" i="2"/>
  <c r="W1049" i="2"/>
  <c r="Z1049" i="2"/>
  <c r="AA1049" i="2"/>
  <c r="N1049" i="2"/>
  <c r="O1049" i="2"/>
  <c r="H1049" i="2"/>
  <c r="I1049" i="2"/>
  <c r="J1049" i="2"/>
  <c r="K1049" i="2"/>
  <c r="L1049" i="2"/>
  <c r="M1049" i="2"/>
  <c r="P1049" i="2"/>
  <c r="O1041" i="2"/>
  <c r="AH1041" i="2"/>
  <c r="I1043" i="2"/>
  <c r="AI1043" i="2"/>
  <c r="AI1041" i="2"/>
  <c r="N1041" i="2"/>
  <c r="AG1041" i="2"/>
  <c r="H1043" i="2"/>
  <c r="AH1043" i="2"/>
  <c r="AB1035" i="2"/>
  <c r="F1057" i="2"/>
  <c r="Q1038" i="2"/>
  <c r="X1041" i="2"/>
  <c r="AF1041" i="2"/>
  <c r="M1043" i="2"/>
  <c r="AG1043" i="2"/>
  <c r="W1041" i="2"/>
  <c r="AE1041" i="2"/>
  <c r="AM1041" i="2" s="1"/>
  <c r="L1043" i="2"/>
  <c r="AF1043" i="2"/>
  <c r="V1041" i="2"/>
  <c r="F1051" i="2"/>
  <c r="AA1046" i="2"/>
  <c r="P1046" i="2"/>
  <c r="T1043" i="2"/>
  <c r="AE1043" i="2"/>
  <c r="H1041" i="2"/>
  <c r="S1041" i="2"/>
  <c r="V1043" i="2"/>
  <c r="AD1043" i="2"/>
  <c r="AM1043" i="2" s="1"/>
  <c r="AB1044" i="2"/>
  <c r="U1041" i="2"/>
  <c r="U1043" i="2"/>
  <c r="F1053" i="2"/>
  <c r="Q1037" i="2"/>
  <c r="T1041" i="2"/>
  <c r="S1043" i="2"/>
  <c r="Q1036" i="2"/>
  <c r="AB1037" i="2"/>
  <c r="AM1037" i="2"/>
  <c r="AA1041" i="2"/>
  <c r="AA1043" i="2"/>
  <c r="P1041" i="2"/>
  <c r="Z1041" i="2"/>
  <c r="Z1043" i="2"/>
  <c r="X1042" i="2"/>
  <c r="AA1042" i="2"/>
  <c r="V1042" i="2"/>
  <c r="AL1042" i="2"/>
  <c r="Y1042" i="2"/>
  <c r="AD1042" i="2"/>
  <c r="Z1042" i="2"/>
  <c r="AE1042" i="2"/>
  <c r="M1042" i="2"/>
  <c r="AF1042" i="2"/>
  <c r="N1042" i="2"/>
  <c r="AG1042" i="2"/>
  <c r="H1042" i="2"/>
  <c r="AH1042" i="2"/>
  <c r="I1042" i="2"/>
  <c r="T1042" i="2"/>
  <c r="U1042" i="2"/>
  <c r="AJ1042" i="2"/>
  <c r="J1042" i="2"/>
  <c r="AI1042" i="2"/>
  <c r="K1042" i="2"/>
  <c r="AK1042" i="2"/>
  <c r="L1042" i="2"/>
  <c r="S1042" i="2"/>
  <c r="O1042" i="2"/>
  <c r="P1042" i="2"/>
  <c r="W1042" i="2"/>
  <c r="M1041" i="2"/>
  <c r="Y1041" i="2"/>
  <c r="Y1043" i="2"/>
  <c r="Z1040" i="2"/>
  <c r="AD1040" i="2"/>
  <c r="X1040" i="2"/>
  <c r="AF1040" i="2"/>
  <c r="AA1040" i="2"/>
  <c r="AG1040" i="2"/>
  <c r="H1040" i="2"/>
  <c r="AH1040" i="2"/>
  <c r="O1040" i="2"/>
  <c r="AI1040" i="2"/>
  <c r="P1040" i="2"/>
  <c r="AJ1040" i="2"/>
  <c r="M1040" i="2"/>
  <c r="AL1040" i="2"/>
  <c r="N1040" i="2"/>
  <c r="AE1040" i="2"/>
  <c r="I1040" i="2"/>
  <c r="V1040" i="2"/>
  <c r="AK1040" i="2"/>
  <c r="J1040" i="2"/>
  <c r="W1040" i="2"/>
  <c r="S1040" i="2"/>
  <c r="K1040" i="2"/>
  <c r="T1040" i="2"/>
  <c r="L1040" i="2"/>
  <c r="U1040" i="2"/>
  <c r="Y1040" i="2"/>
  <c r="F1055" i="2"/>
  <c r="Q1044" i="2"/>
  <c r="L1041" i="2"/>
  <c r="AL1041" i="2"/>
  <c r="P1043" i="2"/>
  <c r="X1043" i="2"/>
  <c r="AM1044" i="2"/>
  <c r="K1041" i="2"/>
  <c r="O1043" i="2"/>
  <c r="D1059" i="2"/>
  <c r="E1054" i="2"/>
  <c r="D1053" i="2"/>
  <c r="E1048" i="2"/>
  <c r="AD1048" i="2" s="1"/>
  <c r="D1050" i="2"/>
  <c r="E1045" i="2"/>
  <c r="D1051" i="2"/>
  <c r="E1046" i="2"/>
  <c r="U1046" i="2" s="1"/>
  <c r="D1052" i="2"/>
  <c r="E1047" i="2"/>
  <c r="AK1048" i="2" l="1"/>
  <c r="H1048" i="2"/>
  <c r="AJ1048" i="2"/>
  <c r="O1046" i="2"/>
  <c r="S1046" i="2"/>
  <c r="F1062" i="2"/>
  <c r="I1048" i="2"/>
  <c r="P1048" i="2"/>
  <c r="AI1048" i="2"/>
  <c r="N1046" i="2"/>
  <c r="AG1046" i="2"/>
  <c r="Q1049" i="2"/>
  <c r="Q1042" i="2"/>
  <c r="O1048" i="2"/>
  <c r="AH1048" i="2"/>
  <c r="M1046" i="2"/>
  <c r="AE1046" i="2"/>
  <c r="Y1048" i="2"/>
  <c r="AG1048" i="2"/>
  <c r="L1046" i="2"/>
  <c r="AF1046" i="2"/>
  <c r="Q1043" i="2"/>
  <c r="AL1048" i="2"/>
  <c r="X1048" i="2"/>
  <c r="AF1048" i="2"/>
  <c r="K1046" i="2"/>
  <c r="AD1046" i="2"/>
  <c r="T1046" i="2"/>
  <c r="W1048" i="2"/>
  <c r="F1058" i="2"/>
  <c r="H1053" i="2"/>
  <c r="H1046" i="2"/>
  <c r="AL1046" i="2"/>
  <c r="F1060" i="2"/>
  <c r="V1048" i="2"/>
  <c r="J1046" i="2"/>
  <c r="AK1046" i="2"/>
  <c r="F1059" i="2"/>
  <c r="AD1054" i="2"/>
  <c r="AF1054" i="2"/>
  <c r="AH1054" i="2"/>
  <c r="AJ1054" i="2"/>
  <c r="AE1054" i="2"/>
  <c r="AG1054" i="2"/>
  <c r="AI1054" i="2"/>
  <c r="AK1054" i="2"/>
  <c r="AL1054" i="2"/>
  <c r="T1054" i="2"/>
  <c r="U1054" i="2"/>
  <c r="V1054" i="2"/>
  <c r="Y1054" i="2"/>
  <c r="AA1054" i="2"/>
  <c r="S1054" i="2"/>
  <c r="AB1054" i="2" s="1"/>
  <c r="W1054" i="2"/>
  <c r="X1054" i="2"/>
  <c r="Z1054" i="2"/>
  <c r="I1054" i="2"/>
  <c r="J1054" i="2"/>
  <c r="O1054" i="2"/>
  <c r="P1054" i="2"/>
  <c r="H1054" i="2"/>
  <c r="K1054" i="2"/>
  <c r="L1054" i="2"/>
  <c r="M1054" i="2"/>
  <c r="N1054" i="2"/>
  <c r="AB1042" i="2"/>
  <c r="AB1043" i="2"/>
  <c r="U1048" i="2"/>
  <c r="I1046" i="2"/>
  <c r="AJ1046" i="2"/>
  <c r="T1048" i="2"/>
  <c r="Z1046" i="2"/>
  <c r="AI1046" i="2"/>
  <c r="AJ1047" i="2"/>
  <c r="N1047" i="2"/>
  <c r="AK1047" i="2"/>
  <c r="O1047" i="2"/>
  <c r="I1047" i="2"/>
  <c r="AF1047" i="2"/>
  <c r="J1047" i="2"/>
  <c r="AL1047" i="2"/>
  <c r="K1047" i="2"/>
  <c r="AG1047" i="2"/>
  <c r="S1047" i="2"/>
  <c r="L1047" i="2"/>
  <c r="T1047" i="2"/>
  <c r="M1047" i="2"/>
  <c r="U1047" i="2"/>
  <c r="V1047" i="2"/>
  <c r="X1047" i="2"/>
  <c r="Z1047" i="2"/>
  <c r="H1047" i="2"/>
  <c r="AA1047" i="2"/>
  <c r="AD1047" i="2"/>
  <c r="AM1047" i="2" s="1"/>
  <c r="W1047" i="2"/>
  <c r="AH1047" i="2"/>
  <c r="AE1047" i="2"/>
  <c r="Y1047" i="2"/>
  <c r="AI1047" i="2"/>
  <c r="P1047" i="2"/>
  <c r="AM1042" i="2"/>
  <c r="S1048" i="2"/>
  <c r="Y1046" i="2"/>
  <c r="AH1046" i="2"/>
  <c r="Q1040" i="2"/>
  <c r="N1048" i="2"/>
  <c r="AA1048" i="2"/>
  <c r="X1046" i="2"/>
  <c r="F1056" i="2"/>
  <c r="AK1051" i="2"/>
  <c r="Y1051" i="2"/>
  <c r="Z1051" i="2"/>
  <c r="J1048" i="2"/>
  <c r="AB1040" i="2"/>
  <c r="M1048" i="2"/>
  <c r="Z1048" i="2"/>
  <c r="AB1041" i="2"/>
  <c r="W1046" i="2"/>
  <c r="AM1040" i="2"/>
  <c r="L1048" i="2"/>
  <c r="AE1048" i="2"/>
  <c r="AM1048" i="2" s="1"/>
  <c r="Q1041" i="2"/>
  <c r="V1046" i="2"/>
  <c r="AB1049" i="2"/>
  <c r="V1045" i="2"/>
  <c r="I1045" i="2"/>
  <c r="W1045" i="2"/>
  <c r="Z1045" i="2"/>
  <c r="X1045" i="2"/>
  <c r="Y1045" i="2"/>
  <c r="S1045" i="2"/>
  <c r="AD1045" i="2"/>
  <c r="T1045" i="2"/>
  <c r="AE1045" i="2"/>
  <c r="AA1045" i="2"/>
  <c r="AF1045" i="2"/>
  <c r="J1045" i="2"/>
  <c r="O1045" i="2"/>
  <c r="AG1045" i="2"/>
  <c r="K1045" i="2"/>
  <c r="P1045" i="2"/>
  <c r="AI1045" i="2"/>
  <c r="L1045" i="2"/>
  <c r="AK1045" i="2"/>
  <c r="AL1045" i="2"/>
  <c r="AJ1045" i="2"/>
  <c r="M1045" i="2"/>
  <c r="N1045" i="2"/>
  <c r="AH1045" i="2"/>
  <c r="U1045" i="2"/>
  <c r="H1045" i="2"/>
  <c r="K1048" i="2"/>
  <c r="AM1049" i="2"/>
  <c r="D1056" i="2"/>
  <c r="E1051" i="2"/>
  <c r="AD1051" i="2" s="1"/>
  <c r="D1055" i="2"/>
  <c r="E1050" i="2"/>
  <c r="D1058" i="2"/>
  <c r="E1053" i="2"/>
  <c r="AF1053" i="2" s="1"/>
  <c r="D1057" i="2"/>
  <c r="E1052" i="2"/>
  <c r="D1064" i="2"/>
  <c r="E1059" i="2"/>
  <c r="Q1045" i="2" l="1"/>
  <c r="AA1051" i="2"/>
  <c r="AL1051" i="2"/>
  <c r="I1053" i="2"/>
  <c r="AE1053" i="2"/>
  <c r="AL1053" i="2"/>
  <c r="X1051" i="2"/>
  <c r="Q1047" i="2"/>
  <c r="J1053" i="2"/>
  <c r="AK1053" i="2"/>
  <c r="F1061" i="2"/>
  <c r="AH1056" i="2"/>
  <c r="AE1056" i="2"/>
  <c r="H1056" i="2"/>
  <c r="O1056" i="2"/>
  <c r="K1053" i="2"/>
  <c r="AB1045" i="2"/>
  <c r="U1051" i="2"/>
  <c r="W1053" i="2"/>
  <c r="AJ1053" i="2"/>
  <c r="AM1045" i="2"/>
  <c r="S1051" i="2"/>
  <c r="V1053" i="2"/>
  <c r="AI1053" i="2"/>
  <c r="AF1052" i="2"/>
  <c r="K1052" i="2"/>
  <c r="Z1052" i="2"/>
  <c r="AG1052" i="2"/>
  <c r="L1052" i="2"/>
  <c r="AH1052" i="2"/>
  <c r="M1052" i="2"/>
  <c r="AJ1052" i="2"/>
  <c r="N1052" i="2"/>
  <c r="AL1052" i="2"/>
  <c r="O1052" i="2"/>
  <c r="AI1052" i="2"/>
  <c r="P1052" i="2"/>
  <c r="AK1052" i="2"/>
  <c r="H1052" i="2"/>
  <c r="Q1052" i="2" s="1"/>
  <c r="AE1052" i="2"/>
  <c r="V1052" i="2"/>
  <c r="I1052" i="2"/>
  <c r="W1052" i="2"/>
  <c r="J1052" i="2"/>
  <c r="X1052" i="2"/>
  <c r="Y1052" i="2"/>
  <c r="AA1052" i="2"/>
  <c r="S1052" i="2"/>
  <c r="AD1052" i="2"/>
  <c r="T1052" i="2"/>
  <c r="U1052" i="2"/>
  <c r="W1051" i="2"/>
  <c r="S1053" i="2"/>
  <c r="F1063" i="2"/>
  <c r="AL1058" i="2"/>
  <c r="AD1058" i="2"/>
  <c r="Z1058" i="2"/>
  <c r="AA1058" i="2"/>
  <c r="P1051" i="2"/>
  <c r="V1051" i="2"/>
  <c r="AA1053" i="2"/>
  <c r="O1051" i="2"/>
  <c r="T1051" i="2"/>
  <c r="AM1054" i="2"/>
  <c r="F1065" i="2"/>
  <c r="Z1053" i="2"/>
  <c r="N1051" i="2"/>
  <c r="AJ1051" i="2"/>
  <c r="AB1048" i="2"/>
  <c r="F1064" i="2"/>
  <c r="AD1059" i="2"/>
  <c r="AE1059" i="2"/>
  <c r="AF1059" i="2"/>
  <c r="AI1059" i="2"/>
  <c r="AK1059" i="2"/>
  <c r="AG1059" i="2"/>
  <c r="AH1059" i="2"/>
  <c r="AJ1059" i="2"/>
  <c r="AL1059" i="2"/>
  <c r="W1059" i="2"/>
  <c r="X1059" i="2"/>
  <c r="S1059" i="2"/>
  <c r="T1059" i="2"/>
  <c r="U1059" i="2"/>
  <c r="V1059" i="2"/>
  <c r="Y1059" i="2"/>
  <c r="Z1059" i="2"/>
  <c r="AA1059" i="2"/>
  <c r="L1059" i="2"/>
  <c r="M1059" i="2"/>
  <c r="N1059" i="2"/>
  <c r="O1059" i="2"/>
  <c r="P1059" i="2"/>
  <c r="H1059" i="2"/>
  <c r="I1059" i="2"/>
  <c r="J1059" i="2"/>
  <c r="K1059" i="2"/>
  <c r="Y1053" i="2"/>
  <c r="AM1046" i="2"/>
  <c r="F1067" i="2"/>
  <c r="Q1054" i="2"/>
  <c r="Q1046" i="2"/>
  <c r="X1053" i="2"/>
  <c r="AB1046" i="2"/>
  <c r="J1051" i="2"/>
  <c r="AI1051" i="2"/>
  <c r="AB1047" i="2"/>
  <c r="P1053" i="2"/>
  <c r="U1053" i="2"/>
  <c r="AD1053" i="2"/>
  <c r="AH1051" i="2"/>
  <c r="I1051" i="2"/>
  <c r="AG1051" i="2"/>
  <c r="O1053" i="2"/>
  <c r="T1053" i="2"/>
  <c r="AL1050" i="2"/>
  <c r="L1050" i="2"/>
  <c r="AK1050" i="2"/>
  <c r="O1050" i="2"/>
  <c r="H1050" i="2"/>
  <c r="X1050" i="2"/>
  <c r="P1050" i="2"/>
  <c r="Z1050" i="2"/>
  <c r="J1050" i="2"/>
  <c r="Y1050" i="2"/>
  <c r="AA1050" i="2"/>
  <c r="AJ1050" i="2"/>
  <c r="K1050" i="2"/>
  <c r="U1050" i="2"/>
  <c r="V1050" i="2"/>
  <c r="W1050" i="2"/>
  <c r="AH1050" i="2"/>
  <c r="AD1050" i="2"/>
  <c r="S1050" i="2"/>
  <c r="AG1050" i="2"/>
  <c r="N1050" i="2"/>
  <c r="AI1050" i="2"/>
  <c r="AE1050" i="2"/>
  <c r="T1050" i="2"/>
  <c r="AF1050" i="2"/>
  <c r="M1050" i="2"/>
  <c r="I1050" i="2"/>
  <c r="H1051" i="2"/>
  <c r="AF1051" i="2"/>
  <c r="N1053" i="2"/>
  <c r="AH1053" i="2"/>
  <c r="Q1048" i="2"/>
  <c r="K1051" i="2"/>
  <c r="M1051" i="2"/>
  <c r="AE1051" i="2"/>
  <c r="AM1051" i="2" s="1"/>
  <c r="M1053" i="2"/>
  <c r="AG1053" i="2"/>
  <c r="L1051" i="2"/>
  <c r="L1053" i="2"/>
  <c r="Q1053" i="2" s="1"/>
  <c r="D1062" i="2"/>
  <c r="E1057" i="2"/>
  <c r="D1063" i="2"/>
  <c r="E1058" i="2"/>
  <c r="AF1058" i="2" s="1"/>
  <c r="D1060" i="2"/>
  <c r="E1055" i="2"/>
  <c r="D1069" i="2"/>
  <c r="E1064" i="2"/>
  <c r="D1061" i="2"/>
  <c r="E1056" i="2"/>
  <c r="AG1056" i="2" s="1"/>
  <c r="F1072" i="2" l="1"/>
  <c r="Y1058" i="2"/>
  <c r="F1068" i="2"/>
  <c r="AL1063" i="2"/>
  <c r="AA1063" i="2"/>
  <c r="U1063" i="2"/>
  <c r="V1063" i="2"/>
  <c r="N1063" i="2"/>
  <c r="AB1051" i="2"/>
  <c r="U1056" i="2"/>
  <c r="AF1056" i="2"/>
  <c r="Q1050" i="2"/>
  <c r="V1058" i="2"/>
  <c r="AB1053" i="2"/>
  <c r="AA1056" i="2"/>
  <c r="AD1056" i="2"/>
  <c r="AB1059" i="2"/>
  <c r="T1058" i="2"/>
  <c r="X1056" i="2"/>
  <c r="F1066" i="2"/>
  <c r="AG1061" i="2"/>
  <c r="AE1061" i="2"/>
  <c r="AF1061" i="2"/>
  <c r="AH1061" i="2"/>
  <c r="W1061" i="2"/>
  <c r="I1061" i="2"/>
  <c r="L1061" i="2"/>
  <c r="M1061" i="2"/>
  <c r="F1070" i="2"/>
  <c r="AB1050" i="2"/>
  <c r="S1058" i="2"/>
  <c r="V1056" i="2"/>
  <c r="AM1050" i="2"/>
  <c r="X1058" i="2"/>
  <c r="Z1056" i="2"/>
  <c r="P1058" i="2"/>
  <c r="W1058" i="2"/>
  <c r="AM1052" i="2"/>
  <c r="Y1056" i="2"/>
  <c r="Q1059" i="2"/>
  <c r="O1058" i="2"/>
  <c r="U1058" i="2"/>
  <c r="AB1052" i="2"/>
  <c r="W1056" i="2"/>
  <c r="L1058" i="2"/>
  <c r="AE1058" i="2"/>
  <c r="AM1058" i="2" s="1"/>
  <c r="N1056" i="2"/>
  <c r="T1056" i="2"/>
  <c r="K1058" i="2"/>
  <c r="AG1058" i="2"/>
  <c r="M1056" i="2"/>
  <c r="S1056" i="2"/>
  <c r="F1069" i="2"/>
  <c r="AF1064" i="2"/>
  <c r="AG1064" i="2"/>
  <c r="AH1064" i="2"/>
  <c r="AI1064" i="2"/>
  <c r="AL1064" i="2"/>
  <c r="AK1064" i="2"/>
  <c r="AD1064" i="2"/>
  <c r="AE1064" i="2"/>
  <c r="AJ1064" i="2"/>
  <c r="Z1064" i="2"/>
  <c r="AA1064" i="2"/>
  <c r="U1064" i="2"/>
  <c r="V1064" i="2"/>
  <c r="W1064" i="2"/>
  <c r="X1064" i="2"/>
  <c r="Y1064" i="2"/>
  <c r="S1064" i="2"/>
  <c r="T1064" i="2"/>
  <c r="O1064" i="2"/>
  <c r="H1064" i="2"/>
  <c r="I1064" i="2"/>
  <c r="J1064" i="2"/>
  <c r="K1064" i="2"/>
  <c r="L1064" i="2"/>
  <c r="M1064" i="2"/>
  <c r="N1064" i="2"/>
  <c r="P1064" i="2"/>
  <c r="AD1055" i="2"/>
  <c r="M1055" i="2"/>
  <c r="AA1055" i="2"/>
  <c r="N1055" i="2"/>
  <c r="S1055" i="2"/>
  <c r="O1055" i="2"/>
  <c r="T1055" i="2"/>
  <c r="U1055" i="2"/>
  <c r="V1055" i="2"/>
  <c r="W1055" i="2"/>
  <c r="X1055" i="2"/>
  <c r="AG1055" i="2"/>
  <c r="Y1055" i="2"/>
  <c r="AF1055" i="2"/>
  <c r="AH1055" i="2"/>
  <c r="Z1055" i="2"/>
  <c r="AK1055" i="2"/>
  <c r="AI1055" i="2"/>
  <c r="P1055" i="2"/>
  <c r="AJ1055" i="2"/>
  <c r="H1055" i="2"/>
  <c r="AE1055" i="2"/>
  <c r="I1055" i="2"/>
  <c r="J1055" i="2"/>
  <c r="K1055" i="2"/>
  <c r="AL1055" i="2"/>
  <c r="L1055" i="2"/>
  <c r="J1058" i="2"/>
  <c r="AK1058" i="2"/>
  <c r="L1056" i="2"/>
  <c r="AL1056" i="2"/>
  <c r="Q1051" i="2"/>
  <c r="I1058" i="2"/>
  <c r="AJ1058" i="2"/>
  <c r="K1056" i="2"/>
  <c r="AK1056" i="2"/>
  <c r="AM1053" i="2"/>
  <c r="H1058" i="2"/>
  <c r="AI1058" i="2"/>
  <c r="J1056" i="2"/>
  <c r="AJ1056" i="2"/>
  <c r="Y1057" i="2"/>
  <c r="H1057" i="2"/>
  <c r="Z1057" i="2"/>
  <c r="I1057" i="2"/>
  <c r="S1057" i="2"/>
  <c r="AB1057" i="2" s="1"/>
  <c r="T1057" i="2"/>
  <c r="U1057" i="2"/>
  <c r="V1057" i="2"/>
  <c r="W1057" i="2"/>
  <c r="AE1057" i="2"/>
  <c r="X1057" i="2"/>
  <c r="AF1057" i="2"/>
  <c r="AA1057" i="2"/>
  <c r="M1057" i="2"/>
  <c r="AG1057" i="2"/>
  <c r="N1057" i="2"/>
  <c r="L1057" i="2"/>
  <c r="AH1057" i="2"/>
  <c r="O1057" i="2"/>
  <c r="AK1057" i="2"/>
  <c r="J1057" i="2"/>
  <c r="AI1057" i="2"/>
  <c r="AD1057" i="2"/>
  <c r="K1057" i="2"/>
  <c r="AJ1057" i="2"/>
  <c r="AL1057" i="2"/>
  <c r="P1057" i="2"/>
  <c r="N1058" i="2"/>
  <c r="AH1058" i="2"/>
  <c r="I1056" i="2"/>
  <c r="Q1056" i="2" s="1"/>
  <c r="AI1056" i="2"/>
  <c r="AM1059" i="2"/>
  <c r="M1058" i="2"/>
  <c r="P1056" i="2"/>
  <c r="D1074" i="2"/>
  <c r="E1069" i="2"/>
  <c r="D1065" i="2"/>
  <c r="E1060" i="2"/>
  <c r="D1068" i="2"/>
  <c r="E1063" i="2"/>
  <c r="AG1063" i="2" s="1"/>
  <c r="D1066" i="2"/>
  <c r="E1061" i="2"/>
  <c r="V1061" i="2" s="1"/>
  <c r="D1067" i="2"/>
  <c r="E1062" i="2"/>
  <c r="AJ1060" i="2" l="1"/>
  <c r="Z1060" i="2"/>
  <c r="AK1060" i="2"/>
  <c r="AA1060" i="2"/>
  <c r="X1060" i="2"/>
  <c r="AL1060" i="2"/>
  <c r="K1060" i="2"/>
  <c r="AD1060" i="2"/>
  <c r="L1060" i="2"/>
  <c r="AE1060" i="2"/>
  <c r="H1060" i="2"/>
  <c r="AF1060" i="2"/>
  <c r="I1060" i="2"/>
  <c r="AG1060" i="2"/>
  <c r="J1060" i="2"/>
  <c r="AH1060" i="2"/>
  <c r="M1060" i="2"/>
  <c r="AI1060" i="2"/>
  <c r="N1060" i="2"/>
  <c r="S1060" i="2"/>
  <c r="O1060" i="2"/>
  <c r="Y1060" i="2"/>
  <c r="U1060" i="2"/>
  <c r="P1060" i="2"/>
  <c r="V1060" i="2"/>
  <c r="T1060" i="2"/>
  <c r="W1060" i="2"/>
  <c r="N1061" i="2"/>
  <c r="U1061" i="2"/>
  <c r="W1063" i="2"/>
  <c r="AE1063" i="2"/>
  <c r="Q1057" i="2"/>
  <c r="AM1064" i="2"/>
  <c r="H1061" i="2"/>
  <c r="AL1061" i="2"/>
  <c r="Z1063" i="2"/>
  <c r="P1061" i="2"/>
  <c r="AJ1061" i="2"/>
  <c r="X1063" i="2"/>
  <c r="K1061" i="2"/>
  <c r="AK1061" i="2"/>
  <c r="P1063" i="2"/>
  <c r="T1063" i="2"/>
  <c r="Q1064" i="2"/>
  <c r="J1061" i="2"/>
  <c r="AI1061" i="2"/>
  <c r="O1063" i="2"/>
  <c r="S1063" i="2"/>
  <c r="T1061" i="2"/>
  <c r="AD1061" i="2"/>
  <c r="M1063" i="2"/>
  <c r="AK1063" i="2"/>
  <c r="Q1058" i="2"/>
  <c r="AB1064" i="2"/>
  <c r="S1061" i="2"/>
  <c r="F1071" i="2"/>
  <c r="AJ1066" i="2"/>
  <c r="AL1066" i="2"/>
  <c r="AH1066" i="2"/>
  <c r="J1066" i="2"/>
  <c r="K1066" i="2"/>
  <c r="L1066" i="2"/>
  <c r="L1063" i="2"/>
  <c r="AJ1063" i="2"/>
  <c r="F1074" i="2"/>
  <c r="AI1069" i="2"/>
  <c r="AJ1069" i="2"/>
  <c r="AK1069" i="2"/>
  <c r="AL1069" i="2"/>
  <c r="AD1069" i="2"/>
  <c r="AE1069" i="2"/>
  <c r="AF1069" i="2"/>
  <c r="AG1069" i="2"/>
  <c r="AH1069" i="2"/>
  <c r="T1069" i="2"/>
  <c r="U1069" i="2"/>
  <c r="W1069" i="2"/>
  <c r="X1069" i="2"/>
  <c r="Y1069" i="2"/>
  <c r="Z1069" i="2"/>
  <c r="AA1069" i="2"/>
  <c r="S1069" i="2"/>
  <c r="V1069" i="2"/>
  <c r="P1069" i="2"/>
  <c r="H1069" i="2"/>
  <c r="I1069" i="2"/>
  <c r="J1069" i="2"/>
  <c r="K1069" i="2"/>
  <c r="L1069" i="2"/>
  <c r="M1069" i="2"/>
  <c r="N1069" i="2"/>
  <c r="O1069" i="2"/>
  <c r="AA1061" i="2"/>
  <c r="K1063" i="2"/>
  <c r="AH1063" i="2"/>
  <c r="AJ1062" i="2"/>
  <c r="J1062" i="2"/>
  <c r="AK1062" i="2"/>
  <c r="H1062" i="2"/>
  <c r="AH1062" i="2"/>
  <c r="AD1062" i="2"/>
  <c r="I1062" i="2"/>
  <c r="AE1062" i="2"/>
  <c r="K1062" i="2"/>
  <c r="AF1062" i="2"/>
  <c r="L1062" i="2"/>
  <c r="AG1062" i="2"/>
  <c r="M1062" i="2"/>
  <c r="AL1062" i="2"/>
  <c r="N1062" i="2"/>
  <c r="S1062" i="2"/>
  <c r="O1062" i="2"/>
  <c r="AA1062" i="2"/>
  <c r="T1062" i="2"/>
  <c r="P1062" i="2"/>
  <c r="U1062" i="2"/>
  <c r="V1062" i="2"/>
  <c r="W1062" i="2"/>
  <c r="AI1062" i="2"/>
  <c r="X1062" i="2"/>
  <c r="Z1062" i="2"/>
  <c r="Y1062" i="2"/>
  <c r="Q1055" i="2"/>
  <c r="AB1056" i="2"/>
  <c r="Y1061" i="2"/>
  <c r="J1063" i="2"/>
  <c r="AF1063" i="2"/>
  <c r="F1073" i="2"/>
  <c r="AH1068" i="2"/>
  <c r="AK1068" i="2"/>
  <c r="AL1068" i="2"/>
  <c r="V1068" i="2"/>
  <c r="K1068" i="2"/>
  <c r="M1068" i="2"/>
  <c r="N1068" i="2"/>
  <c r="O1068" i="2"/>
  <c r="AB1055" i="2"/>
  <c r="X1061" i="2"/>
  <c r="I1063" i="2"/>
  <c r="AD1063" i="2"/>
  <c r="F1075" i="2"/>
  <c r="Z1061" i="2"/>
  <c r="AM1056" i="2"/>
  <c r="H1063" i="2"/>
  <c r="AI1063" i="2"/>
  <c r="F1077" i="2"/>
  <c r="AB1058" i="2"/>
  <c r="AM1057" i="2"/>
  <c r="AM1055" i="2"/>
  <c r="O1061" i="2"/>
  <c r="Y1063" i="2"/>
  <c r="D1071" i="2"/>
  <c r="E1066" i="2"/>
  <c r="AK1066" i="2" s="1"/>
  <c r="D1073" i="2"/>
  <c r="E1068" i="2"/>
  <c r="AA1068" i="2" s="1"/>
  <c r="D1072" i="2"/>
  <c r="E1067" i="2"/>
  <c r="D1070" i="2"/>
  <c r="E1065" i="2"/>
  <c r="D1079" i="2"/>
  <c r="E1074" i="2"/>
  <c r="P1068" i="2" l="1"/>
  <c r="W1068" i="2"/>
  <c r="N1066" i="2"/>
  <c r="AI1066" i="2"/>
  <c r="AB1063" i="2"/>
  <c r="L1068" i="2"/>
  <c r="AI1068" i="2"/>
  <c r="I1066" i="2"/>
  <c r="AG1066" i="2"/>
  <c r="J1068" i="2"/>
  <c r="AG1068" i="2"/>
  <c r="AM1069" i="2"/>
  <c r="M1066" i="2"/>
  <c r="AF1066" i="2"/>
  <c r="Q1060" i="2"/>
  <c r="X1067" i="2"/>
  <c r="Y1067" i="2"/>
  <c r="AK1067" i="2"/>
  <c r="Z1067" i="2"/>
  <c r="AL1067" i="2"/>
  <c r="AA1067" i="2"/>
  <c r="AI1067" i="2"/>
  <c r="H1067" i="2"/>
  <c r="K1067" i="2"/>
  <c r="AJ1067" i="2"/>
  <c r="I1067" i="2"/>
  <c r="AD1067" i="2"/>
  <c r="J1067" i="2"/>
  <c r="AE1067" i="2"/>
  <c r="S1067" i="2"/>
  <c r="AB1067" i="2" s="1"/>
  <c r="AF1067" i="2"/>
  <c r="L1067" i="2"/>
  <c r="P1067" i="2"/>
  <c r="AG1067" i="2"/>
  <c r="M1067" i="2"/>
  <c r="V1067" i="2"/>
  <c r="AH1067" i="2"/>
  <c r="N1067" i="2"/>
  <c r="W1067" i="2"/>
  <c r="T1067" i="2"/>
  <c r="O1067" i="2"/>
  <c r="U1067" i="2"/>
  <c r="I1068" i="2"/>
  <c r="AF1068" i="2"/>
  <c r="AM1062" i="2"/>
  <c r="Q1069" i="2"/>
  <c r="W1066" i="2"/>
  <c r="AE1066" i="2"/>
  <c r="H1068" i="2"/>
  <c r="AJ1068" i="2"/>
  <c r="V1066" i="2"/>
  <c r="AD1066" i="2"/>
  <c r="Z1068" i="2"/>
  <c r="AE1068" i="2"/>
  <c r="AB1069" i="2"/>
  <c r="T1066" i="2"/>
  <c r="AB1061" i="2"/>
  <c r="Y1068" i="2"/>
  <c r="AD1068" i="2"/>
  <c r="F1079" i="2"/>
  <c r="AL1074" i="2"/>
  <c r="AD1074" i="2"/>
  <c r="AE1074" i="2"/>
  <c r="AF1074" i="2"/>
  <c r="AG1074" i="2"/>
  <c r="AH1074" i="2"/>
  <c r="AI1074" i="2"/>
  <c r="AJ1074" i="2"/>
  <c r="AK1074" i="2"/>
  <c r="U1074" i="2"/>
  <c r="X1074" i="2"/>
  <c r="V1074" i="2"/>
  <c r="W1074" i="2"/>
  <c r="Y1074" i="2"/>
  <c r="Z1074" i="2"/>
  <c r="AA1074" i="2"/>
  <c r="S1074" i="2"/>
  <c r="T1074" i="2"/>
  <c r="H1074" i="2"/>
  <c r="Q1074" i="2" s="1"/>
  <c r="I1074" i="2"/>
  <c r="J1074" i="2"/>
  <c r="K1074" i="2"/>
  <c r="L1074" i="2"/>
  <c r="M1074" i="2"/>
  <c r="N1074" i="2"/>
  <c r="O1074" i="2"/>
  <c r="P1074" i="2"/>
  <c r="S1066" i="2"/>
  <c r="F1076" i="2"/>
  <c r="AJ1071" i="2"/>
  <c r="AD1071" i="2"/>
  <c r="AE1071" i="2"/>
  <c r="V1071" i="2"/>
  <c r="O1071" i="2"/>
  <c r="H1071" i="2"/>
  <c r="I1071" i="2"/>
  <c r="X1068" i="2"/>
  <c r="F1078" i="2"/>
  <c r="AA1066" i="2"/>
  <c r="U1065" i="2"/>
  <c r="Y1065" i="2"/>
  <c r="W1065" i="2"/>
  <c r="AE1065" i="2"/>
  <c r="Z1065" i="2"/>
  <c r="AG1065" i="2"/>
  <c r="AA1065" i="2"/>
  <c r="S1065" i="2"/>
  <c r="AD1065" i="2"/>
  <c r="O1065" i="2"/>
  <c r="AF1065" i="2"/>
  <c r="H1065" i="2"/>
  <c r="J1065" i="2"/>
  <c r="AH1065" i="2"/>
  <c r="I1065" i="2"/>
  <c r="AI1065" i="2"/>
  <c r="AJ1065" i="2"/>
  <c r="K1065" i="2"/>
  <c r="AK1065" i="2"/>
  <c r="L1065" i="2"/>
  <c r="P1065" i="2"/>
  <c r="AL1065" i="2"/>
  <c r="M1065" i="2"/>
  <c r="V1065" i="2"/>
  <c r="N1065" i="2"/>
  <c r="X1065" i="2"/>
  <c r="T1065" i="2"/>
  <c r="AM1063" i="2"/>
  <c r="U1068" i="2"/>
  <c r="AB1062" i="2"/>
  <c r="Z1066" i="2"/>
  <c r="AB1060" i="2"/>
  <c r="Q1062" i="2"/>
  <c r="U1066" i="2"/>
  <c r="Q1063" i="2"/>
  <c r="T1068" i="2"/>
  <c r="H1066" i="2"/>
  <c r="Y1066" i="2"/>
  <c r="AM1060" i="2"/>
  <c r="F1082" i="2"/>
  <c r="S1068" i="2"/>
  <c r="P1066" i="2"/>
  <c r="X1066" i="2"/>
  <c r="AM1061" i="2"/>
  <c r="Q1061" i="2"/>
  <c r="F1080" i="2"/>
  <c r="O1066" i="2"/>
  <c r="D1075" i="2"/>
  <c r="E1070" i="2"/>
  <c r="D1077" i="2"/>
  <c r="E1072" i="2"/>
  <c r="D1084" i="2"/>
  <c r="E1079" i="2"/>
  <c r="D1078" i="2"/>
  <c r="E1073" i="2"/>
  <c r="Z1073" i="2" s="1"/>
  <c r="D1076" i="2"/>
  <c r="E1071" i="2"/>
  <c r="AK1071" i="2" s="1"/>
  <c r="J1073" i="2" l="1"/>
  <c r="L1073" i="2"/>
  <c r="Y1073" i="2"/>
  <c r="J1071" i="2"/>
  <c r="AF1071" i="2"/>
  <c r="I1073" i="2"/>
  <c r="AJ1073" i="2"/>
  <c r="AB1074" i="2"/>
  <c r="H1073" i="2"/>
  <c r="AI1073" i="2"/>
  <c r="P1071" i="2"/>
  <c r="AI1071" i="2"/>
  <c r="F1084" i="2"/>
  <c r="AE1079" i="2"/>
  <c r="AG1079" i="2"/>
  <c r="AD1079" i="2"/>
  <c r="AF1079" i="2"/>
  <c r="AH1079" i="2"/>
  <c r="AI1079" i="2"/>
  <c r="AJ1079" i="2"/>
  <c r="AK1079" i="2"/>
  <c r="AL1079" i="2"/>
  <c r="S1079" i="2"/>
  <c r="T1079" i="2"/>
  <c r="U1079" i="2"/>
  <c r="V1079" i="2"/>
  <c r="W1079" i="2"/>
  <c r="X1079" i="2"/>
  <c r="Y1079" i="2"/>
  <c r="Z1079" i="2"/>
  <c r="AA1079" i="2"/>
  <c r="J1079" i="2"/>
  <c r="K1079" i="2"/>
  <c r="L1079" i="2"/>
  <c r="M1079" i="2"/>
  <c r="N1079" i="2"/>
  <c r="O1079" i="2"/>
  <c r="P1079" i="2"/>
  <c r="H1079" i="2"/>
  <c r="I1079" i="2"/>
  <c r="F1085" i="2"/>
  <c r="AM1065" i="2"/>
  <c r="P1073" i="2"/>
  <c r="AK1073" i="2"/>
  <c r="Y1071" i="2"/>
  <c r="AH1071" i="2"/>
  <c r="AM1068" i="2"/>
  <c r="AM1067" i="2"/>
  <c r="AM1071" i="2"/>
  <c r="Z1072" i="2"/>
  <c r="T1072" i="2"/>
  <c r="U1072" i="2"/>
  <c r="V1072" i="2"/>
  <c r="H1072" i="2"/>
  <c r="AD1072" i="2"/>
  <c r="X1072" i="2"/>
  <c r="AE1072" i="2"/>
  <c r="Y1072" i="2"/>
  <c r="AF1072" i="2"/>
  <c r="AA1072" i="2"/>
  <c r="M1072" i="2"/>
  <c r="O1072" i="2"/>
  <c r="AG1072" i="2"/>
  <c r="I1072" i="2"/>
  <c r="AL1072" i="2"/>
  <c r="S1072" i="2"/>
  <c r="AH1072" i="2"/>
  <c r="J1072" i="2"/>
  <c r="AI1072" i="2"/>
  <c r="K1072" i="2"/>
  <c r="AK1072" i="2"/>
  <c r="N1072" i="2"/>
  <c r="AJ1072" i="2"/>
  <c r="L1072" i="2"/>
  <c r="W1072" i="2"/>
  <c r="P1072" i="2"/>
  <c r="F1087" i="2"/>
  <c r="AB1065" i="2"/>
  <c r="O1073" i="2"/>
  <c r="AH1073" i="2"/>
  <c r="X1071" i="2"/>
  <c r="AG1071" i="2"/>
  <c r="Y1070" i="2"/>
  <c r="I1070" i="2"/>
  <c r="N1070" i="2"/>
  <c r="AA1070" i="2"/>
  <c r="AI1070" i="2"/>
  <c r="S1070" i="2"/>
  <c r="V1070" i="2"/>
  <c r="W1070" i="2"/>
  <c r="M1070" i="2"/>
  <c r="AF1070" i="2"/>
  <c r="X1070" i="2"/>
  <c r="AJ1070" i="2"/>
  <c r="AH1070" i="2"/>
  <c r="Z1070" i="2"/>
  <c r="AG1070" i="2"/>
  <c r="AK1070" i="2"/>
  <c r="H1070" i="2"/>
  <c r="AL1070" i="2"/>
  <c r="J1070" i="2"/>
  <c r="AD1070" i="2"/>
  <c r="K1070" i="2"/>
  <c r="T1070" i="2"/>
  <c r="O1070" i="2"/>
  <c r="AE1070" i="2"/>
  <c r="L1070" i="2"/>
  <c r="U1070" i="2"/>
  <c r="P1070" i="2"/>
  <c r="N1073" i="2"/>
  <c r="AG1073" i="2"/>
  <c r="W1071" i="2"/>
  <c r="F1081" i="2"/>
  <c r="AH1076" i="2"/>
  <c r="AI1076" i="2"/>
  <c r="K1076" i="2"/>
  <c r="L1076" i="2"/>
  <c r="K1073" i="2"/>
  <c r="Q1066" i="2"/>
  <c r="X1073" i="2"/>
  <c r="AE1073" i="2"/>
  <c r="U1071" i="2"/>
  <c r="Q1067" i="2"/>
  <c r="AD1073" i="2"/>
  <c r="AA1073" i="2"/>
  <c r="AF1073" i="2"/>
  <c r="AB1068" i="2"/>
  <c r="W1073" i="2"/>
  <c r="F1083" i="2"/>
  <c r="AK1078" i="2"/>
  <c r="Y1078" i="2"/>
  <c r="Z1078" i="2"/>
  <c r="AA1078" i="2"/>
  <c r="N1078" i="2"/>
  <c r="T1071" i="2"/>
  <c r="V1073" i="2"/>
  <c r="Z1071" i="2"/>
  <c r="AM1074" i="2"/>
  <c r="AB1066" i="2"/>
  <c r="U1073" i="2"/>
  <c r="N1071" i="2"/>
  <c r="S1071" i="2"/>
  <c r="AM1066" i="2"/>
  <c r="T1073" i="2"/>
  <c r="M1071" i="2"/>
  <c r="AA1071" i="2"/>
  <c r="Q1065" i="2"/>
  <c r="AL1073" i="2"/>
  <c r="S1073" i="2"/>
  <c r="L1071" i="2"/>
  <c r="AL1071" i="2"/>
  <c r="M1073" i="2"/>
  <c r="K1071" i="2"/>
  <c r="Q1071" i="2" s="1"/>
  <c r="Q1068" i="2"/>
  <c r="D1083" i="2"/>
  <c r="E1078" i="2"/>
  <c r="AI1078" i="2" s="1"/>
  <c r="D1089" i="2"/>
  <c r="E1084" i="2"/>
  <c r="D1082" i="2"/>
  <c r="E1077" i="2"/>
  <c r="D1081" i="2"/>
  <c r="E1076" i="2"/>
  <c r="AE1076" i="2" s="1"/>
  <c r="D1080" i="2"/>
  <c r="E1075" i="2"/>
  <c r="S1078" i="2" l="1"/>
  <c r="AH1078" i="2"/>
  <c r="M1076" i="2"/>
  <c r="AD1076" i="2"/>
  <c r="AM1079" i="2"/>
  <c r="X1078" i="2"/>
  <c r="I1076" i="2"/>
  <c r="AF1076" i="2"/>
  <c r="W1078" i="2"/>
  <c r="H1076" i="2"/>
  <c r="AL1076" i="2"/>
  <c r="AM1070" i="2"/>
  <c r="F1089" i="2"/>
  <c r="AD1084" i="2"/>
  <c r="AH1084" i="2"/>
  <c r="AJ1084" i="2"/>
  <c r="AE1084" i="2"/>
  <c r="AF1084" i="2"/>
  <c r="AG1084" i="2"/>
  <c r="AI1084" i="2"/>
  <c r="AK1084" i="2"/>
  <c r="AL1084" i="2"/>
  <c r="V1084" i="2"/>
  <c r="S1084" i="2"/>
  <c r="T1084" i="2"/>
  <c r="U1084" i="2"/>
  <c r="W1084" i="2"/>
  <c r="X1084" i="2"/>
  <c r="Y1084" i="2"/>
  <c r="Z1084" i="2"/>
  <c r="AA1084" i="2"/>
  <c r="M1084" i="2"/>
  <c r="N1084" i="2"/>
  <c r="O1084" i="2"/>
  <c r="P1084" i="2"/>
  <c r="H1084" i="2"/>
  <c r="I1084" i="2"/>
  <c r="J1084" i="2"/>
  <c r="K1084" i="2"/>
  <c r="L1084" i="2"/>
  <c r="P1078" i="2"/>
  <c r="V1078" i="2"/>
  <c r="AM1073" i="2"/>
  <c r="U1076" i="2"/>
  <c r="AK1076" i="2"/>
  <c r="Q1070" i="2"/>
  <c r="F1090" i="2"/>
  <c r="J1076" i="2"/>
  <c r="AG1076" i="2"/>
  <c r="AB1073" i="2"/>
  <c r="O1078" i="2"/>
  <c r="U1078" i="2"/>
  <c r="T1076" i="2"/>
  <c r="AJ1076" i="2"/>
  <c r="F1092" i="2"/>
  <c r="Q1073" i="2"/>
  <c r="S1076" i="2"/>
  <c r="AB1076" i="2" s="1"/>
  <c r="M1078" i="2"/>
  <c r="AG1078" i="2"/>
  <c r="AA1076" i="2"/>
  <c r="Q1079" i="2"/>
  <c r="AB1079" i="2"/>
  <c r="AB1070" i="2"/>
  <c r="AB1072" i="2"/>
  <c r="AF1078" i="2"/>
  <c r="Z1076" i="2"/>
  <c r="F1086" i="2"/>
  <c r="AJ1081" i="2"/>
  <c r="AK1081" i="2"/>
  <c r="AL1081" i="2"/>
  <c r="X1081" i="2"/>
  <c r="I1081" i="2"/>
  <c r="J1081" i="2"/>
  <c r="K1081" i="2"/>
  <c r="AJ1077" i="2"/>
  <c r="P1077" i="2"/>
  <c r="W1077" i="2"/>
  <c r="AK1077" i="2"/>
  <c r="H1077" i="2"/>
  <c r="S1077" i="2"/>
  <c r="K1077" i="2"/>
  <c r="AL1077" i="2"/>
  <c r="I1077" i="2"/>
  <c r="U1077" i="2"/>
  <c r="J1077" i="2"/>
  <c r="T1077" i="2"/>
  <c r="AF1077" i="2"/>
  <c r="V1077" i="2"/>
  <c r="X1077" i="2"/>
  <c r="AD1077" i="2"/>
  <c r="Y1077" i="2"/>
  <c r="AG1077" i="2"/>
  <c r="Z1077" i="2"/>
  <c r="AI1077" i="2"/>
  <c r="AA1077" i="2"/>
  <c r="L1077" i="2"/>
  <c r="AE1077" i="2"/>
  <c r="M1077" i="2"/>
  <c r="AH1077" i="2"/>
  <c r="O1077" i="2"/>
  <c r="N1077" i="2"/>
  <c r="J1078" i="2"/>
  <c r="AD1078" i="2"/>
  <c r="X1076" i="2"/>
  <c r="F1088" i="2"/>
  <c r="AF1083" i="2"/>
  <c r="AA1083" i="2"/>
  <c r="S1083" i="2"/>
  <c r="T1083" i="2"/>
  <c r="J1083" i="2"/>
  <c r="O1083" i="2"/>
  <c r="P1083" i="2"/>
  <c r="AG1075" i="2"/>
  <c r="P1075" i="2"/>
  <c r="N1075" i="2"/>
  <c r="AH1075" i="2"/>
  <c r="H1075" i="2"/>
  <c r="AJ1075" i="2"/>
  <c r="I1075" i="2"/>
  <c r="K1075" i="2"/>
  <c r="AF1075" i="2"/>
  <c r="AL1075" i="2"/>
  <c r="J1075" i="2"/>
  <c r="W1075" i="2"/>
  <c r="S1075" i="2"/>
  <c r="M1075" i="2"/>
  <c r="L1075" i="2"/>
  <c r="AI1075" i="2"/>
  <c r="T1075" i="2"/>
  <c r="U1075" i="2"/>
  <c r="V1075" i="2"/>
  <c r="AE1075" i="2"/>
  <c r="X1075" i="2"/>
  <c r="Y1075" i="2"/>
  <c r="AA1075" i="2"/>
  <c r="AD1075" i="2"/>
  <c r="Z1075" i="2"/>
  <c r="AK1075" i="2"/>
  <c r="O1075" i="2"/>
  <c r="L1078" i="2"/>
  <c r="I1078" i="2"/>
  <c r="AL1078" i="2"/>
  <c r="P1076" i="2"/>
  <c r="W1076" i="2"/>
  <c r="AM1072" i="2"/>
  <c r="H1078" i="2"/>
  <c r="AJ1078" i="2"/>
  <c r="O1076" i="2"/>
  <c r="V1076" i="2"/>
  <c r="Q1072" i="2"/>
  <c r="K1078" i="2"/>
  <c r="AE1078" i="2"/>
  <c r="Y1076" i="2"/>
  <c r="AB1071" i="2"/>
  <c r="T1078" i="2"/>
  <c r="N1076" i="2"/>
  <c r="D1086" i="2"/>
  <c r="E1081" i="2"/>
  <c r="AG1081" i="2" s="1"/>
  <c r="D1087" i="2"/>
  <c r="E1082" i="2"/>
  <c r="D1085" i="2"/>
  <c r="E1080" i="2"/>
  <c r="D1094" i="2"/>
  <c r="E1089" i="2"/>
  <c r="D1088" i="2"/>
  <c r="E1083" i="2"/>
  <c r="V1083" i="2" s="1"/>
  <c r="AI1080" i="2" l="1"/>
  <c r="L1080" i="2"/>
  <c r="AJ1080" i="2"/>
  <c r="M1080" i="2"/>
  <c r="AD1080" i="2"/>
  <c r="AK1080" i="2"/>
  <c r="N1080" i="2"/>
  <c r="Z1080" i="2"/>
  <c r="O1080" i="2"/>
  <c r="T1080" i="2"/>
  <c r="P1080" i="2"/>
  <c r="W1080" i="2"/>
  <c r="U1080" i="2"/>
  <c r="V1080" i="2"/>
  <c r="X1080" i="2"/>
  <c r="AH1080" i="2"/>
  <c r="I1080" i="2"/>
  <c r="J1080" i="2"/>
  <c r="Y1080" i="2"/>
  <c r="AL1080" i="2"/>
  <c r="AF1080" i="2"/>
  <c r="AA1080" i="2"/>
  <c r="AG1080" i="2"/>
  <c r="S1080" i="2"/>
  <c r="H1080" i="2"/>
  <c r="AE1080" i="2"/>
  <c r="K1080" i="2"/>
  <c r="Q1078" i="2"/>
  <c r="U1083" i="2"/>
  <c r="AB1083" i="2" s="1"/>
  <c r="L1081" i="2"/>
  <c r="AD1081" i="2"/>
  <c r="AM1081" i="2" s="1"/>
  <c r="N1083" i="2"/>
  <c r="AJ1083" i="2"/>
  <c r="H1081" i="2"/>
  <c r="AI1081" i="2"/>
  <c r="AI1082" i="2"/>
  <c r="K1082" i="2"/>
  <c r="AK1082" i="2"/>
  <c r="L1082" i="2"/>
  <c r="AL1082" i="2"/>
  <c r="X1082" i="2"/>
  <c r="M1082" i="2"/>
  <c r="S1082" i="2"/>
  <c r="N1082" i="2"/>
  <c r="T1082" i="2"/>
  <c r="AG1082" i="2"/>
  <c r="U1082" i="2"/>
  <c r="V1082" i="2"/>
  <c r="Y1082" i="2"/>
  <c r="AD1082" i="2"/>
  <c r="Z1082" i="2"/>
  <c r="AJ1082" i="2"/>
  <c r="AE1082" i="2"/>
  <c r="AA1082" i="2"/>
  <c r="AF1082" i="2"/>
  <c r="O1082" i="2"/>
  <c r="P1082" i="2"/>
  <c r="I1082" i="2"/>
  <c r="AH1082" i="2"/>
  <c r="J1082" i="2"/>
  <c r="W1082" i="2"/>
  <c r="H1082" i="2"/>
  <c r="Q1082" i="2" s="1"/>
  <c r="AB1075" i="2"/>
  <c r="M1083" i="2"/>
  <c r="AI1083" i="2"/>
  <c r="AA1081" i="2"/>
  <c r="AH1081" i="2"/>
  <c r="L1083" i="2"/>
  <c r="AH1083" i="2"/>
  <c r="AB1077" i="2"/>
  <c r="Z1081" i="2"/>
  <c r="AE1081" i="2"/>
  <c r="Q1076" i="2"/>
  <c r="F1095" i="2"/>
  <c r="F1094" i="2"/>
  <c r="AE1089" i="2"/>
  <c r="AG1089" i="2"/>
  <c r="AK1089" i="2"/>
  <c r="AD1089" i="2"/>
  <c r="AF1089" i="2"/>
  <c r="AH1089" i="2"/>
  <c r="AI1089" i="2"/>
  <c r="AJ1089" i="2"/>
  <c r="AL1089" i="2"/>
  <c r="Y1089" i="2"/>
  <c r="X1089" i="2"/>
  <c r="Z1089" i="2"/>
  <c r="AA1089" i="2"/>
  <c r="S1089" i="2"/>
  <c r="T1089" i="2"/>
  <c r="U1089" i="2"/>
  <c r="V1089" i="2"/>
  <c r="W1089" i="2"/>
  <c r="P1089" i="2"/>
  <c r="H1089" i="2"/>
  <c r="I1089" i="2"/>
  <c r="J1089" i="2"/>
  <c r="K1089" i="2"/>
  <c r="L1089" i="2"/>
  <c r="M1089" i="2"/>
  <c r="N1089" i="2"/>
  <c r="O1089" i="2"/>
  <c r="K1083" i="2"/>
  <c r="AG1083" i="2"/>
  <c r="Q1077" i="2"/>
  <c r="Y1081" i="2"/>
  <c r="F1091" i="2"/>
  <c r="AH1086" i="2"/>
  <c r="AD1086" i="2"/>
  <c r="AE1086" i="2"/>
  <c r="AG1086" i="2"/>
  <c r="AA1086" i="2"/>
  <c r="O1086" i="2"/>
  <c r="P1086" i="2"/>
  <c r="H1086" i="2"/>
  <c r="I1083" i="2"/>
  <c r="AE1083" i="2"/>
  <c r="W1081" i="2"/>
  <c r="AD1083" i="2"/>
  <c r="V1081" i="2"/>
  <c r="AL1083" i="2"/>
  <c r="U1081" i="2"/>
  <c r="H1083" i="2"/>
  <c r="Q1083" i="2" s="1"/>
  <c r="Y1083" i="2"/>
  <c r="AK1083" i="2"/>
  <c r="AM1077" i="2"/>
  <c r="P1081" i="2"/>
  <c r="T1081" i="2"/>
  <c r="Q1084" i="2"/>
  <c r="AM1076" i="2"/>
  <c r="AM1084" i="2"/>
  <c r="AM1075" i="2"/>
  <c r="Z1083" i="2"/>
  <c r="Q1075" i="2"/>
  <c r="X1083" i="2"/>
  <c r="F1093" i="2"/>
  <c r="AG1088" i="2"/>
  <c r="N1088" i="2"/>
  <c r="O1081" i="2"/>
  <c r="S1081" i="2"/>
  <c r="W1083" i="2"/>
  <c r="N1081" i="2"/>
  <c r="AF1081" i="2"/>
  <c r="F1097" i="2"/>
  <c r="AB1084" i="2"/>
  <c r="AM1078" i="2"/>
  <c r="M1081" i="2"/>
  <c r="AB1078" i="2"/>
  <c r="D1099" i="2"/>
  <c r="E1094" i="2"/>
  <c r="D1090" i="2"/>
  <c r="E1085" i="2"/>
  <c r="D1093" i="2"/>
  <c r="E1088" i="2"/>
  <c r="S1088" i="2" s="1"/>
  <c r="D1092" i="2"/>
  <c r="E1087" i="2"/>
  <c r="D1091" i="2"/>
  <c r="E1086" i="2"/>
  <c r="S1086" i="2" s="1"/>
  <c r="F1102" i="2" l="1"/>
  <c r="O1088" i="2"/>
  <c r="AH1088" i="2"/>
  <c r="I1086" i="2"/>
  <c r="T1086" i="2"/>
  <c r="AB1086" i="2" s="1"/>
  <c r="K1088" i="2"/>
  <c r="AL1088" i="2"/>
  <c r="N1086" i="2"/>
  <c r="AL1086" i="2"/>
  <c r="J1088" i="2"/>
  <c r="AK1088" i="2"/>
  <c r="M1086" i="2"/>
  <c r="AK1086" i="2"/>
  <c r="AB1082" i="2"/>
  <c r="AK1085" i="2"/>
  <c r="Y1085" i="2"/>
  <c r="AD1085" i="2"/>
  <c r="AM1085" i="2" s="1"/>
  <c r="H1085" i="2"/>
  <c r="V1085" i="2"/>
  <c r="AE1085" i="2"/>
  <c r="I1085" i="2"/>
  <c r="AF1085" i="2"/>
  <c r="J1085" i="2"/>
  <c r="AL1085" i="2"/>
  <c r="AG1085" i="2"/>
  <c r="K1085" i="2"/>
  <c r="N1085" i="2"/>
  <c r="AH1085" i="2"/>
  <c r="L1085" i="2"/>
  <c r="AJ1085" i="2"/>
  <c r="M1085" i="2"/>
  <c r="Z1085" i="2"/>
  <c r="O1085" i="2"/>
  <c r="U1085" i="2"/>
  <c r="AA1085" i="2"/>
  <c r="P1085" i="2"/>
  <c r="W1085" i="2"/>
  <c r="S1085" i="2"/>
  <c r="T1085" i="2"/>
  <c r="AI1085" i="2"/>
  <c r="X1085" i="2"/>
  <c r="I1088" i="2"/>
  <c r="AJ1088" i="2"/>
  <c r="L1086" i="2"/>
  <c r="AJ1086" i="2"/>
  <c r="Q1089" i="2"/>
  <c r="AM1089" i="2"/>
  <c r="F1100" i="2"/>
  <c r="AE1088" i="2"/>
  <c r="AA1088" i="2"/>
  <c r="AI1088" i="2"/>
  <c r="K1086" i="2"/>
  <c r="AI1086" i="2"/>
  <c r="Q1080" i="2"/>
  <c r="Y1088" i="2"/>
  <c r="F1098" i="2"/>
  <c r="Z1086" i="2"/>
  <c r="AF1086" i="2"/>
  <c r="AM1086" i="2" s="1"/>
  <c r="U1087" i="2"/>
  <c r="V1087" i="2"/>
  <c r="AG1087" i="2"/>
  <c r="W1087" i="2"/>
  <c r="AH1087" i="2"/>
  <c r="AI1087" i="2"/>
  <c r="X1087" i="2"/>
  <c r="K1087" i="2"/>
  <c r="AD1087" i="2"/>
  <c r="H1087" i="2"/>
  <c r="AE1087" i="2"/>
  <c r="I1087" i="2"/>
  <c r="AF1087" i="2"/>
  <c r="J1087" i="2"/>
  <c r="AJ1087" i="2"/>
  <c r="L1087" i="2"/>
  <c r="AK1087" i="2"/>
  <c r="M1087" i="2"/>
  <c r="Y1087" i="2"/>
  <c r="AL1087" i="2"/>
  <c r="N1087" i="2"/>
  <c r="AA1087" i="2"/>
  <c r="O1087" i="2"/>
  <c r="P1087" i="2"/>
  <c r="Z1087" i="2"/>
  <c r="S1087" i="2"/>
  <c r="T1087" i="2"/>
  <c r="Z1088" i="2"/>
  <c r="X1088" i="2"/>
  <c r="AM1083" i="2"/>
  <c r="Y1086" i="2"/>
  <c r="F1096" i="2"/>
  <c r="AE1091" i="2"/>
  <c r="AL1091" i="2"/>
  <c r="AA1091" i="2"/>
  <c r="S1091" i="2"/>
  <c r="T1091" i="2"/>
  <c r="U1091" i="2"/>
  <c r="K1091" i="2"/>
  <c r="F1099" i="2"/>
  <c r="AH1094" i="2"/>
  <c r="AJ1094" i="2"/>
  <c r="AD1094" i="2"/>
  <c r="AE1094" i="2"/>
  <c r="AF1094" i="2"/>
  <c r="AG1094" i="2"/>
  <c r="AI1094" i="2"/>
  <c r="AK1094" i="2"/>
  <c r="AL1094" i="2"/>
  <c r="S1094" i="2"/>
  <c r="T1094" i="2"/>
  <c r="U1094" i="2"/>
  <c r="V1094" i="2"/>
  <c r="W1094" i="2"/>
  <c r="X1094" i="2"/>
  <c r="Y1094" i="2"/>
  <c r="Z1094" i="2"/>
  <c r="AA1094" i="2"/>
  <c r="H1094" i="2"/>
  <c r="I1094" i="2"/>
  <c r="J1094" i="2"/>
  <c r="K1094" i="2"/>
  <c r="L1094" i="2"/>
  <c r="M1094" i="2"/>
  <c r="N1094" i="2"/>
  <c r="O1094" i="2"/>
  <c r="P1094" i="2"/>
  <c r="X1086" i="2"/>
  <c r="AM1080" i="2"/>
  <c r="L1088" i="2"/>
  <c r="AD1088" i="2"/>
  <c r="AB1081" i="2"/>
  <c r="V1088" i="2"/>
  <c r="W1086" i="2"/>
  <c r="AB1089" i="2"/>
  <c r="W1088" i="2"/>
  <c r="U1088" i="2"/>
  <c r="V1086" i="2"/>
  <c r="AB1080" i="2"/>
  <c r="H1088" i="2"/>
  <c r="T1088" i="2"/>
  <c r="AB1088" i="2" s="1"/>
  <c r="U1086" i="2"/>
  <c r="AM1082" i="2"/>
  <c r="Q1081" i="2"/>
  <c r="M1088" i="2"/>
  <c r="AF1088" i="2"/>
  <c r="P1088" i="2"/>
  <c r="J1086" i="2"/>
  <c r="Q1086" i="2" s="1"/>
  <c r="D1097" i="2"/>
  <c r="E1092" i="2"/>
  <c r="D1098" i="2"/>
  <c r="E1093" i="2"/>
  <c r="S1093" i="2" s="1"/>
  <c r="D1095" i="2"/>
  <c r="E1090" i="2"/>
  <c r="D1096" i="2"/>
  <c r="E1091" i="2"/>
  <c r="AD1091" i="2" s="1"/>
  <c r="D1104" i="2"/>
  <c r="E1099" i="2"/>
  <c r="X1093" i="2" l="1"/>
  <c r="V1091" i="2"/>
  <c r="AI1091" i="2"/>
  <c r="AA1093" i="2"/>
  <c r="Q1085" i="2"/>
  <c r="AK1092" i="2"/>
  <c r="N1092" i="2"/>
  <c r="J1092" i="2"/>
  <c r="S1092" i="2"/>
  <c r="O1092" i="2"/>
  <c r="AG1092" i="2"/>
  <c r="T1092" i="2"/>
  <c r="P1092" i="2"/>
  <c r="V1092" i="2"/>
  <c r="U1092" i="2"/>
  <c r="Y1092" i="2"/>
  <c r="W1092" i="2"/>
  <c r="AF1092" i="2"/>
  <c r="X1092" i="2"/>
  <c r="AJ1092" i="2"/>
  <c r="Z1092" i="2"/>
  <c r="K1092" i="2"/>
  <c r="L1092" i="2"/>
  <c r="AL1092" i="2"/>
  <c r="AA1092" i="2"/>
  <c r="AD1092" i="2"/>
  <c r="H1092" i="2"/>
  <c r="AE1092" i="2"/>
  <c r="I1092" i="2"/>
  <c r="AH1092" i="2"/>
  <c r="AI1092" i="2"/>
  <c r="M1092" i="2"/>
  <c r="W1093" i="2"/>
  <c r="Z1091" i="2"/>
  <c r="J1093" i="2"/>
  <c r="U1093" i="2"/>
  <c r="K1093" i="2"/>
  <c r="F1104" i="2"/>
  <c r="AK1099" i="2"/>
  <c r="AE1099" i="2"/>
  <c r="AF1099" i="2"/>
  <c r="AG1099" i="2"/>
  <c r="AH1099" i="2"/>
  <c r="AI1099" i="2"/>
  <c r="AJ1099" i="2"/>
  <c r="AL1099" i="2"/>
  <c r="AD1099" i="2"/>
  <c r="T1099" i="2"/>
  <c r="U1099" i="2"/>
  <c r="V1099" i="2"/>
  <c r="W1099" i="2"/>
  <c r="X1099" i="2"/>
  <c r="Y1099" i="2"/>
  <c r="Z1099" i="2"/>
  <c r="AA1099" i="2"/>
  <c r="S1099" i="2"/>
  <c r="H1099" i="2"/>
  <c r="I1099" i="2"/>
  <c r="J1099" i="2"/>
  <c r="K1099" i="2"/>
  <c r="L1099" i="2"/>
  <c r="M1099" i="2"/>
  <c r="N1099" i="2"/>
  <c r="O1099" i="2"/>
  <c r="P1099" i="2"/>
  <c r="Y1091" i="2"/>
  <c r="I1093" i="2"/>
  <c r="AL1093" i="2"/>
  <c r="Q1094" i="2"/>
  <c r="AM1088" i="2"/>
  <c r="M1091" i="2"/>
  <c r="X1091" i="2"/>
  <c r="H1093" i="2"/>
  <c r="AK1093" i="2"/>
  <c r="L1091" i="2"/>
  <c r="W1091" i="2"/>
  <c r="AB1087" i="2"/>
  <c r="Q1087" i="2"/>
  <c r="P1093" i="2"/>
  <c r="AJ1093" i="2"/>
  <c r="AM1087" i="2"/>
  <c r="J1091" i="2"/>
  <c r="AK1091" i="2"/>
  <c r="N1093" i="2"/>
  <c r="AH1093" i="2"/>
  <c r="Y1093" i="2"/>
  <c r="I1091" i="2"/>
  <c r="AJ1091" i="2"/>
  <c r="M1093" i="2"/>
  <c r="AF1093" i="2"/>
  <c r="Z1093" i="2"/>
  <c r="AI1093" i="2"/>
  <c r="H1091" i="2"/>
  <c r="AH1091" i="2"/>
  <c r="L1093" i="2"/>
  <c r="AE1093" i="2"/>
  <c r="AB1085" i="2"/>
  <c r="F1105" i="2"/>
  <c r="AB1091" i="2"/>
  <c r="AB1094" i="2"/>
  <c r="Q1088" i="2"/>
  <c r="P1091" i="2"/>
  <c r="AG1091" i="2"/>
  <c r="V1093" i="2"/>
  <c r="AD1093" i="2"/>
  <c r="F1107" i="2"/>
  <c r="F1101" i="2"/>
  <c r="U1096" i="2"/>
  <c r="AM1094" i="2"/>
  <c r="O1093" i="2"/>
  <c r="O1091" i="2"/>
  <c r="AF1091" i="2"/>
  <c r="AM1091" i="2" s="1"/>
  <c r="T1093" i="2"/>
  <c r="AB1093" i="2" s="1"/>
  <c r="AG1093" i="2"/>
  <c r="AG1090" i="2"/>
  <c r="L1090" i="2"/>
  <c r="AH1090" i="2"/>
  <c r="M1090" i="2"/>
  <c r="AE1090" i="2"/>
  <c r="AI1090" i="2"/>
  <c r="N1090" i="2"/>
  <c r="S1090" i="2"/>
  <c r="O1090" i="2"/>
  <c r="T1090" i="2"/>
  <c r="P1090" i="2"/>
  <c r="I1090" i="2"/>
  <c r="U1090" i="2"/>
  <c r="V1090" i="2"/>
  <c r="AD1090" i="2"/>
  <c r="X1090" i="2"/>
  <c r="Y1090" i="2"/>
  <c r="H1090" i="2"/>
  <c r="AL1090" i="2"/>
  <c r="Z1090" i="2"/>
  <c r="AJ1090" i="2"/>
  <c r="AA1090" i="2"/>
  <c r="AK1090" i="2"/>
  <c r="J1090" i="2"/>
  <c r="AF1090" i="2"/>
  <c r="K1090" i="2"/>
  <c r="W1090" i="2"/>
  <c r="N1091" i="2"/>
  <c r="F1103" i="2"/>
  <c r="AJ1098" i="2"/>
  <c r="X1098" i="2"/>
  <c r="T1098" i="2"/>
  <c r="U1098" i="2"/>
  <c r="V1098" i="2"/>
  <c r="W1098" i="2"/>
  <c r="J1098" i="2"/>
  <c r="M1098" i="2"/>
  <c r="N1098" i="2"/>
  <c r="D1101" i="2"/>
  <c r="E1096" i="2"/>
  <c r="V1096" i="2" s="1"/>
  <c r="D1100" i="2"/>
  <c r="E1095" i="2"/>
  <c r="D1109" i="2"/>
  <c r="E1104" i="2"/>
  <c r="D1103" i="2"/>
  <c r="E1098" i="2"/>
  <c r="Y1098" i="2" s="1"/>
  <c r="D1102" i="2"/>
  <c r="E1097" i="2"/>
  <c r="P1096" i="2" l="1"/>
  <c r="S1098" i="2"/>
  <c r="AB1090" i="2"/>
  <c r="N1096" i="2"/>
  <c r="AK1096" i="2"/>
  <c r="AM1092" i="2"/>
  <c r="AG1095" i="2"/>
  <c r="J1095" i="2"/>
  <c r="AD1095" i="2"/>
  <c r="P1095" i="2"/>
  <c r="Z1095" i="2"/>
  <c r="AE1095" i="2"/>
  <c r="AH1095" i="2"/>
  <c r="K1095" i="2"/>
  <c r="AA1095" i="2"/>
  <c r="AI1095" i="2"/>
  <c r="L1095" i="2"/>
  <c r="AJ1095" i="2"/>
  <c r="M1095" i="2"/>
  <c r="AK1095" i="2"/>
  <c r="N1095" i="2"/>
  <c r="AL1095" i="2"/>
  <c r="O1095" i="2"/>
  <c r="S1095" i="2"/>
  <c r="H1095" i="2"/>
  <c r="V1095" i="2"/>
  <c r="I1095" i="2"/>
  <c r="W1095" i="2"/>
  <c r="Y1095" i="2"/>
  <c r="X1095" i="2"/>
  <c r="AF1095" i="2"/>
  <c r="U1095" i="2"/>
  <c r="T1095" i="2"/>
  <c r="Q1092" i="2"/>
  <c r="Q1093" i="2"/>
  <c r="AB1092" i="2"/>
  <c r="L1096" i="2"/>
  <c r="AI1096" i="2"/>
  <c r="AB1099" i="2"/>
  <c r="M1096" i="2"/>
  <c r="Q1099" i="2"/>
  <c r="L1098" i="2"/>
  <c r="AL1098" i="2"/>
  <c r="K1098" i="2"/>
  <c r="AK1098" i="2"/>
  <c r="K1096" i="2"/>
  <c r="AH1096" i="2"/>
  <c r="S1096" i="2"/>
  <c r="I1098" i="2"/>
  <c r="AI1098" i="2"/>
  <c r="I1096" i="2"/>
  <c r="AE1096" i="2"/>
  <c r="F1112" i="2"/>
  <c r="H1098" i="2"/>
  <c r="AH1098" i="2"/>
  <c r="Q1090" i="2"/>
  <c r="H1096" i="2"/>
  <c r="AD1096" i="2"/>
  <c r="AM1093" i="2"/>
  <c r="T1096" i="2"/>
  <c r="Z1096" i="2"/>
  <c r="AG1096" i="2"/>
  <c r="P1098" i="2"/>
  <c r="AG1098" i="2"/>
  <c r="AA1096" i="2"/>
  <c r="AL1096" i="2"/>
  <c r="F1109" i="2"/>
  <c r="AK1104" i="2"/>
  <c r="AL1104" i="2"/>
  <c r="AD1104" i="2"/>
  <c r="AE1104" i="2"/>
  <c r="AF1104" i="2"/>
  <c r="AG1104" i="2"/>
  <c r="AH1104" i="2"/>
  <c r="AI1104" i="2"/>
  <c r="AJ1104" i="2"/>
  <c r="W1104" i="2"/>
  <c r="X1104" i="2"/>
  <c r="Y1104" i="2"/>
  <c r="Z1104" i="2"/>
  <c r="AA1104" i="2"/>
  <c r="S1104" i="2"/>
  <c r="T1104" i="2"/>
  <c r="U1104" i="2"/>
  <c r="V1104" i="2"/>
  <c r="I1104" i="2"/>
  <c r="J1104" i="2"/>
  <c r="K1104" i="2"/>
  <c r="L1104" i="2"/>
  <c r="M1104" i="2"/>
  <c r="N1104" i="2"/>
  <c r="O1104" i="2"/>
  <c r="P1104" i="2"/>
  <c r="H1104" i="2"/>
  <c r="Y1096" i="2"/>
  <c r="F1110" i="2"/>
  <c r="Y1097" i="2"/>
  <c r="Z1097" i="2"/>
  <c r="AI1097" i="2"/>
  <c r="W1097" i="2"/>
  <c r="AA1097" i="2"/>
  <c r="AF1097" i="2"/>
  <c r="S1097" i="2"/>
  <c r="AG1097" i="2"/>
  <c r="T1097" i="2"/>
  <c r="AH1097" i="2"/>
  <c r="H1097" i="2"/>
  <c r="I1097" i="2"/>
  <c r="AJ1097" i="2"/>
  <c r="J1097" i="2"/>
  <c r="U1097" i="2"/>
  <c r="AK1097" i="2"/>
  <c r="K1097" i="2"/>
  <c r="AE1097" i="2"/>
  <c r="AL1097" i="2"/>
  <c r="L1097" i="2"/>
  <c r="N1097" i="2"/>
  <c r="O1097" i="2"/>
  <c r="P1097" i="2"/>
  <c r="AD1097" i="2"/>
  <c r="AM1097" i="2" s="1"/>
  <c r="M1097" i="2"/>
  <c r="X1097" i="2"/>
  <c r="V1097" i="2"/>
  <c r="O1098" i="2"/>
  <c r="AF1098" i="2"/>
  <c r="AM1090" i="2"/>
  <c r="X1096" i="2"/>
  <c r="F1106" i="2"/>
  <c r="AD1101" i="2"/>
  <c r="AJ1101" i="2"/>
  <c r="AK1101" i="2"/>
  <c r="AL1101" i="2"/>
  <c r="AA1101" i="2"/>
  <c r="L1101" i="2"/>
  <c r="M1101" i="2"/>
  <c r="N1101" i="2"/>
  <c r="AJ1096" i="2"/>
  <c r="J1096" i="2"/>
  <c r="W1096" i="2"/>
  <c r="Q1091" i="2"/>
  <c r="O1096" i="2"/>
  <c r="AF1096" i="2"/>
  <c r="AA1098" i="2"/>
  <c r="AE1098" i="2"/>
  <c r="Z1098" i="2"/>
  <c r="AD1098" i="2"/>
  <c r="F1108" i="2"/>
  <c r="AG1103" i="2"/>
  <c r="AD1103" i="2"/>
  <c r="AE1103" i="2"/>
  <c r="U1103" i="2"/>
  <c r="Z1103" i="2"/>
  <c r="AA1103" i="2"/>
  <c r="H1103" i="2"/>
  <c r="N1103" i="2"/>
  <c r="O1103" i="2"/>
  <c r="AM1099" i="2"/>
  <c r="D1108" i="2"/>
  <c r="E1103" i="2"/>
  <c r="AH1103" i="2" s="1"/>
  <c r="D1114" i="2"/>
  <c r="E1109" i="2"/>
  <c r="D1105" i="2"/>
  <c r="E1100" i="2"/>
  <c r="D1107" i="2"/>
  <c r="E1102" i="2"/>
  <c r="D1106" i="2"/>
  <c r="E1101" i="2"/>
  <c r="T1101" i="2" s="1"/>
  <c r="Y1102" i="2" l="1"/>
  <c r="I1102" i="2"/>
  <c r="AF1102" i="2"/>
  <c r="Z1102" i="2"/>
  <c r="J1102" i="2"/>
  <c r="AA1102" i="2"/>
  <c r="N1102" i="2"/>
  <c r="S1102" i="2"/>
  <c r="T1102" i="2"/>
  <c r="L1102" i="2"/>
  <c r="U1102" i="2"/>
  <c r="AJ1102" i="2"/>
  <c r="P1102" i="2"/>
  <c r="V1102" i="2"/>
  <c r="AL1102" i="2"/>
  <c r="W1102" i="2"/>
  <c r="AD1102" i="2"/>
  <c r="X1102" i="2"/>
  <c r="AH1102" i="2"/>
  <c r="AE1102" i="2"/>
  <c r="K1102" i="2"/>
  <c r="AI1102" i="2"/>
  <c r="O1102" i="2"/>
  <c r="H1102" i="2"/>
  <c r="AG1102" i="2"/>
  <c r="M1102" i="2"/>
  <c r="AK1102" i="2"/>
  <c r="I1103" i="2"/>
  <c r="Q1103" i="2" s="1"/>
  <c r="AF1103" i="2"/>
  <c r="AM1103" i="2" s="1"/>
  <c r="O1101" i="2"/>
  <c r="S1101" i="2"/>
  <c r="AB1096" i="2"/>
  <c r="AB1104" i="2"/>
  <c r="Y1103" i="2"/>
  <c r="F1113" i="2"/>
  <c r="S1108" i="2"/>
  <c r="T1108" i="2"/>
  <c r="O1108" i="2"/>
  <c r="P1108" i="2"/>
  <c r="K1101" i="2"/>
  <c r="AH1101" i="2"/>
  <c r="AB1097" i="2"/>
  <c r="X1103" i="2"/>
  <c r="AM1098" i="2"/>
  <c r="J1101" i="2"/>
  <c r="AG1101" i="2"/>
  <c r="F1115" i="2"/>
  <c r="W1103" i="2"/>
  <c r="I1101" i="2"/>
  <c r="AF1101" i="2"/>
  <c r="V1103" i="2"/>
  <c r="H1101" i="2"/>
  <c r="AE1101" i="2"/>
  <c r="Q1104" i="2"/>
  <c r="Q1095" i="2"/>
  <c r="AM1095" i="2"/>
  <c r="P1103" i="2"/>
  <c r="T1103" i="2"/>
  <c r="Z1101" i="2"/>
  <c r="AI1101" i="2"/>
  <c r="F1114" i="2"/>
  <c r="AD1109" i="2"/>
  <c r="AE1109" i="2"/>
  <c r="AF1109" i="2"/>
  <c r="AG1109" i="2"/>
  <c r="AH1109" i="2"/>
  <c r="AI1109" i="2"/>
  <c r="AJ1109" i="2"/>
  <c r="AK1109" i="2"/>
  <c r="AL1109" i="2"/>
  <c r="Z1109" i="2"/>
  <c r="AA1109" i="2"/>
  <c r="S1109" i="2"/>
  <c r="T1109" i="2"/>
  <c r="U1109" i="2"/>
  <c r="V1109" i="2"/>
  <c r="W1109" i="2"/>
  <c r="X1109" i="2"/>
  <c r="Y1109" i="2"/>
  <c r="L1109" i="2"/>
  <c r="M1109" i="2"/>
  <c r="N1109" i="2"/>
  <c r="O1109" i="2"/>
  <c r="P1109" i="2"/>
  <c r="H1109" i="2"/>
  <c r="I1109" i="2"/>
  <c r="J1109" i="2"/>
  <c r="K1109" i="2"/>
  <c r="F1111" i="2"/>
  <c r="AM1096" i="2"/>
  <c r="F1117" i="2"/>
  <c r="X1101" i="2"/>
  <c r="AK1103" i="2"/>
  <c r="W1101" i="2"/>
  <c r="Q1096" i="2"/>
  <c r="U1100" i="2"/>
  <c r="AL1100" i="2"/>
  <c r="V1100" i="2"/>
  <c r="J1100" i="2"/>
  <c r="L1100" i="2"/>
  <c r="W1100" i="2"/>
  <c r="AJ1100" i="2"/>
  <c r="K1100" i="2"/>
  <c r="X1100" i="2"/>
  <c r="N1100" i="2"/>
  <c r="AD1100" i="2"/>
  <c r="Y1100" i="2"/>
  <c r="AG1100" i="2"/>
  <c r="AE1100" i="2"/>
  <c r="Z1100" i="2"/>
  <c r="S1100" i="2"/>
  <c r="AF1100" i="2"/>
  <c r="M1100" i="2"/>
  <c r="H1100" i="2"/>
  <c r="AA1100" i="2"/>
  <c r="AH1100" i="2"/>
  <c r="O1100" i="2"/>
  <c r="AI1100" i="2"/>
  <c r="P1100" i="2"/>
  <c r="T1100" i="2"/>
  <c r="AK1100" i="2"/>
  <c r="I1100" i="2"/>
  <c r="AM1101" i="2"/>
  <c r="S1103" i="2"/>
  <c r="L1103" i="2"/>
  <c r="AJ1103" i="2"/>
  <c r="V1101" i="2"/>
  <c r="AB1095" i="2"/>
  <c r="K1103" i="2"/>
  <c r="AI1103" i="2"/>
  <c r="U1101" i="2"/>
  <c r="AB1098" i="2"/>
  <c r="Y1101" i="2"/>
  <c r="AL1103" i="2"/>
  <c r="M1103" i="2"/>
  <c r="J1103" i="2"/>
  <c r="P1101" i="2"/>
  <c r="Q1097" i="2"/>
  <c r="AM1104" i="2"/>
  <c r="Q1098" i="2"/>
  <c r="D1112" i="2"/>
  <c r="E1107" i="2"/>
  <c r="D1110" i="2"/>
  <c r="E1105" i="2"/>
  <c r="D1119" i="2"/>
  <c r="E1114" i="2"/>
  <c r="D1111" i="2"/>
  <c r="E1106" i="2"/>
  <c r="AL1106" i="2" s="1"/>
  <c r="D1113" i="2"/>
  <c r="E1108" i="2"/>
  <c r="V1108" i="2" s="1"/>
  <c r="H1106" i="2" l="1"/>
  <c r="AK1106" i="2"/>
  <c r="U1108" i="2"/>
  <c r="AB1101" i="2"/>
  <c r="AI1106" i="2"/>
  <c r="AA1106" i="2"/>
  <c r="Q1100" i="2"/>
  <c r="Z1106" i="2"/>
  <c r="M1108" i="2"/>
  <c r="AE1108" i="2"/>
  <c r="AJ1106" i="2"/>
  <c r="AB1109" i="2"/>
  <c r="Y1106" i="2"/>
  <c r="L1108" i="2"/>
  <c r="AD1108" i="2"/>
  <c r="N1108" i="2"/>
  <c r="AI1105" i="2"/>
  <c r="J1105" i="2"/>
  <c r="AJ1105" i="2"/>
  <c r="K1105" i="2"/>
  <c r="AK1105" i="2"/>
  <c r="L1105" i="2"/>
  <c r="AL1105" i="2"/>
  <c r="M1105" i="2"/>
  <c r="V1105" i="2"/>
  <c r="S1105" i="2"/>
  <c r="N1105" i="2"/>
  <c r="P1105" i="2"/>
  <c r="H1105" i="2"/>
  <c r="T1105" i="2"/>
  <c r="O1105" i="2"/>
  <c r="U1105" i="2"/>
  <c r="W1105" i="2"/>
  <c r="AA1105" i="2"/>
  <c r="AG1105" i="2"/>
  <c r="X1105" i="2"/>
  <c r="AF1105" i="2"/>
  <c r="Y1105" i="2"/>
  <c r="AE1105" i="2"/>
  <c r="AD1105" i="2"/>
  <c r="Z1105" i="2"/>
  <c r="AH1105" i="2"/>
  <c r="I1105" i="2"/>
  <c r="F1122" i="2"/>
  <c r="X1106" i="2"/>
  <c r="K1108" i="2"/>
  <c r="AL1108" i="2"/>
  <c r="S1106" i="2"/>
  <c r="F1116" i="2"/>
  <c r="AD1111" i="2"/>
  <c r="AE1111" i="2"/>
  <c r="W1111" i="2"/>
  <c r="J1111" i="2"/>
  <c r="AF1108" i="2"/>
  <c r="AB1100" i="2"/>
  <c r="W1106" i="2"/>
  <c r="Q1109" i="2"/>
  <c r="J1108" i="2"/>
  <c r="AK1108" i="2"/>
  <c r="Q1102" i="2"/>
  <c r="AB1102" i="2"/>
  <c r="O1106" i="2"/>
  <c r="U1106" i="2"/>
  <c r="F1120" i="2"/>
  <c r="H1108" i="2"/>
  <c r="Q1108" i="2" s="1"/>
  <c r="AI1108" i="2"/>
  <c r="U1107" i="2"/>
  <c r="N1107" i="2"/>
  <c r="S1107" i="2"/>
  <c r="V1107" i="2"/>
  <c r="W1107" i="2"/>
  <c r="X1107" i="2"/>
  <c r="AF1107" i="2"/>
  <c r="Y1107" i="2"/>
  <c r="AD1107" i="2"/>
  <c r="Z1107" i="2"/>
  <c r="AE1107" i="2"/>
  <c r="AA1107" i="2"/>
  <c r="L1107" i="2"/>
  <c r="AG1107" i="2"/>
  <c r="O1107" i="2"/>
  <c r="J1107" i="2"/>
  <c r="AL1107" i="2"/>
  <c r="AH1107" i="2"/>
  <c r="P1107" i="2"/>
  <c r="AI1107" i="2"/>
  <c r="H1107" i="2"/>
  <c r="AK1107" i="2"/>
  <c r="K1107" i="2"/>
  <c r="AJ1107" i="2"/>
  <c r="I1107" i="2"/>
  <c r="T1107" i="2"/>
  <c r="M1107" i="2"/>
  <c r="AJ1108" i="2"/>
  <c r="N1106" i="2"/>
  <c r="AH1106" i="2"/>
  <c r="AA1108" i="2"/>
  <c r="AH1108" i="2"/>
  <c r="Q1101" i="2"/>
  <c r="M1106" i="2"/>
  <c r="AG1106" i="2"/>
  <c r="Z1108" i="2"/>
  <c r="AG1108" i="2"/>
  <c r="I1108" i="2"/>
  <c r="AM1100" i="2"/>
  <c r="L1106" i="2"/>
  <c r="AF1106" i="2"/>
  <c r="Y1108" i="2"/>
  <c r="F1118" i="2"/>
  <c r="K1106" i="2"/>
  <c r="AE1106" i="2"/>
  <c r="X1108" i="2"/>
  <c r="V1106" i="2"/>
  <c r="AB1103" i="2"/>
  <c r="J1106" i="2"/>
  <c r="AD1106" i="2"/>
  <c r="AM1109" i="2"/>
  <c r="W1108" i="2"/>
  <c r="AB1108" i="2" s="1"/>
  <c r="AM1102" i="2"/>
  <c r="T1106" i="2"/>
  <c r="P1106" i="2"/>
  <c r="I1106" i="2"/>
  <c r="F1119" i="2"/>
  <c r="AD1114" i="2"/>
  <c r="AE1114" i="2"/>
  <c r="AF1114" i="2"/>
  <c r="AG1114" i="2"/>
  <c r="AH1114" i="2"/>
  <c r="AI1114" i="2"/>
  <c r="AJ1114" i="2"/>
  <c r="AK1114" i="2"/>
  <c r="AL1114" i="2"/>
  <c r="S1114" i="2"/>
  <c r="T1114" i="2"/>
  <c r="U1114" i="2"/>
  <c r="V1114" i="2"/>
  <c r="W1114" i="2"/>
  <c r="X1114" i="2"/>
  <c r="Y1114" i="2"/>
  <c r="Z1114" i="2"/>
  <c r="AA1114" i="2"/>
  <c r="O1114" i="2"/>
  <c r="P1114" i="2"/>
  <c r="H1114" i="2"/>
  <c r="I1114" i="2"/>
  <c r="J1114" i="2"/>
  <c r="K1114" i="2"/>
  <c r="L1114" i="2"/>
  <c r="M1114" i="2"/>
  <c r="N1114" i="2"/>
  <c r="D1116" i="2"/>
  <c r="E1111" i="2"/>
  <c r="AG1111" i="2" s="1"/>
  <c r="D1124" i="2"/>
  <c r="E1119" i="2"/>
  <c r="D1115" i="2"/>
  <c r="E1110" i="2"/>
  <c r="D1118" i="2"/>
  <c r="E1113" i="2"/>
  <c r="AG1113" i="2" s="1"/>
  <c r="D1117" i="2"/>
  <c r="E1112" i="2"/>
  <c r="AD1113" i="2" l="1"/>
  <c r="K1113" i="2"/>
  <c r="AF1113" i="2"/>
  <c r="K1111" i="2"/>
  <c r="AF1111" i="2"/>
  <c r="AM1111" i="2" s="1"/>
  <c r="H1113" i="2"/>
  <c r="AL1113" i="2"/>
  <c r="V1111" i="2"/>
  <c r="AL1111" i="2"/>
  <c r="Q1105" i="2"/>
  <c r="AE1113" i="2"/>
  <c r="AM1106" i="2"/>
  <c r="U1113" i="2"/>
  <c r="AK1113" i="2"/>
  <c r="U1111" i="2"/>
  <c r="F1121" i="2"/>
  <c r="U1116" i="2"/>
  <c r="V1116" i="2"/>
  <c r="F1127" i="2"/>
  <c r="T1113" i="2"/>
  <c r="AJ1113" i="2"/>
  <c r="T1111" i="2"/>
  <c r="AB1106" i="2"/>
  <c r="J1113" i="2"/>
  <c r="AB1114" i="2"/>
  <c r="S1113" i="2"/>
  <c r="AB1113" i="2" s="1"/>
  <c r="F1123" i="2"/>
  <c r="T1118" i="2"/>
  <c r="U1118" i="2"/>
  <c r="S1111" i="2"/>
  <c r="AB1105" i="2"/>
  <c r="AJ1112" i="2"/>
  <c r="L1112" i="2"/>
  <c r="AH1112" i="2"/>
  <c r="AK1112" i="2"/>
  <c r="M1112" i="2"/>
  <c r="AL1112" i="2"/>
  <c r="N1112" i="2"/>
  <c r="W1112" i="2"/>
  <c r="S1112" i="2"/>
  <c r="O1112" i="2"/>
  <c r="T1112" i="2"/>
  <c r="P1112" i="2"/>
  <c r="U1112" i="2"/>
  <c r="V1112" i="2"/>
  <c r="X1112" i="2"/>
  <c r="H1112" i="2"/>
  <c r="I1112" i="2"/>
  <c r="Y1112" i="2"/>
  <c r="AF1112" i="2"/>
  <c r="AD1112" i="2"/>
  <c r="Z1112" i="2"/>
  <c r="AG1112" i="2"/>
  <c r="J1112" i="2"/>
  <c r="AE1112" i="2"/>
  <c r="AA1112" i="2"/>
  <c r="AI1112" i="2"/>
  <c r="K1112" i="2"/>
  <c r="Q1114" i="2"/>
  <c r="AA1113" i="2"/>
  <c r="AA1111" i="2"/>
  <c r="I1113" i="2"/>
  <c r="Z1113" i="2"/>
  <c r="AM1107" i="2"/>
  <c r="Z1111" i="2"/>
  <c r="AM1105" i="2"/>
  <c r="Y1113" i="2"/>
  <c r="I1111" i="2"/>
  <c r="Y1111" i="2"/>
  <c r="H1111" i="2"/>
  <c r="X1111" i="2"/>
  <c r="AM1114" i="2"/>
  <c r="P1113" i="2"/>
  <c r="W1113" i="2"/>
  <c r="P1111" i="2"/>
  <c r="AK1111" i="2"/>
  <c r="S1110" i="2"/>
  <c r="O1110" i="2"/>
  <c r="T1110" i="2"/>
  <c r="P1110" i="2"/>
  <c r="Z1110" i="2"/>
  <c r="U1110" i="2"/>
  <c r="V1110" i="2"/>
  <c r="W1110" i="2"/>
  <c r="L1110" i="2"/>
  <c r="AL1110" i="2"/>
  <c r="X1110" i="2"/>
  <c r="Y1110" i="2"/>
  <c r="AE1110" i="2"/>
  <c r="AK1110" i="2"/>
  <c r="M1110" i="2"/>
  <c r="AF1110" i="2"/>
  <c r="AA1110" i="2"/>
  <c r="AJ1110" i="2"/>
  <c r="K1110" i="2"/>
  <c r="AG1110" i="2"/>
  <c r="H1110" i="2"/>
  <c r="Q1110" i="2" s="1"/>
  <c r="AH1110" i="2"/>
  <c r="I1110" i="2"/>
  <c r="AI1110" i="2"/>
  <c r="J1110" i="2"/>
  <c r="AD1110" i="2"/>
  <c r="N1110" i="2"/>
  <c r="F1124" i="2"/>
  <c r="AD1119" i="2"/>
  <c r="AE1119" i="2"/>
  <c r="AF1119" i="2"/>
  <c r="AG1119" i="2"/>
  <c r="AH1119" i="2"/>
  <c r="AI1119" i="2"/>
  <c r="AJ1119" i="2"/>
  <c r="AK1119" i="2"/>
  <c r="AL1119" i="2"/>
  <c r="S1119" i="2"/>
  <c r="T1119" i="2"/>
  <c r="U1119" i="2"/>
  <c r="V1119" i="2"/>
  <c r="W1119" i="2"/>
  <c r="X1119" i="2"/>
  <c r="Y1119" i="2"/>
  <c r="Z1119" i="2"/>
  <c r="AA1119" i="2"/>
  <c r="H1119" i="2"/>
  <c r="I1119" i="2"/>
  <c r="J1119" i="2"/>
  <c r="K1119" i="2"/>
  <c r="L1119" i="2"/>
  <c r="M1119" i="2"/>
  <c r="N1119" i="2"/>
  <c r="O1119" i="2"/>
  <c r="P1119" i="2"/>
  <c r="O1113" i="2"/>
  <c r="V1113" i="2"/>
  <c r="Q1107" i="2"/>
  <c r="O1111" i="2"/>
  <c r="AJ1111" i="2"/>
  <c r="N1113" i="2"/>
  <c r="AH1113" i="2"/>
  <c r="N1111" i="2"/>
  <c r="AI1111" i="2"/>
  <c r="AM1108" i="2"/>
  <c r="X1113" i="2"/>
  <c r="M1113" i="2"/>
  <c r="AI1113" i="2"/>
  <c r="AB1107" i="2"/>
  <c r="F1125" i="2"/>
  <c r="M1111" i="2"/>
  <c r="AH1111" i="2"/>
  <c r="L1113" i="2"/>
  <c r="L1111" i="2"/>
  <c r="Q1106" i="2"/>
  <c r="D1123" i="2"/>
  <c r="E1118" i="2"/>
  <c r="AD1118" i="2" s="1"/>
  <c r="D1120" i="2"/>
  <c r="E1115" i="2"/>
  <c r="D1129" i="2"/>
  <c r="E1124" i="2"/>
  <c r="D1122" i="2"/>
  <c r="E1117" i="2"/>
  <c r="D1121" i="2"/>
  <c r="E1116" i="2"/>
  <c r="X1116" i="2" s="1"/>
  <c r="F1130" i="2" l="1"/>
  <c r="AB1119" i="2"/>
  <c r="V1118" i="2"/>
  <c r="F1128" i="2"/>
  <c r="W1123" i="2"/>
  <c r="X1123" i="2"/>
  <c r="W1116" i="2"/>
  <c r="Q1112" i="2"/>
  <c r="S1118" i="2"/>
  <c r="F1132" i="2"/>
  <c r="T1116" i="2"/>
  <c r="AB1111" i="2"/>
  <c r="AA1118" i="2"/>
  <c r="L1116" i="2"/>
  <c r="S1116" i="2"/>
  <c r="AB1110" i="2"/>
  <c r="J1118" i="2"/>
  <c r="Z1118" i="2"/>
  <c r="K1116" i="2"/>
  <c r="AA1116" i="2"/>
  <c r="I1118" i="2"/>
  <c r="Y1118" i="2"/>
  <c r="J1116" i="2"/>
  <c r="AL1116" i="2"/>
  <c r="Q1119" i="2"/>
  <c r="H1118" i="2"/>
  <c r="AL1118" i="2"/>
  <c r="I1116" i="2"/>
  <c r="AK1116" i="2"/>
  <c r="AJ1117" i="2"/>
  <c r="J1117" i="2"/>
  <c r="AK1117" i="2"/>
  <c r="K1117" i="2"/>
  <c r="AL1117" i="2"/>
  <c r="L1117" i="2"/>
  <c r="AD1117" i="2"/>
  <c r="M1117" i="2"/>
  <c r="AE1117" i="2"/>
  <c r="N1117" i="2"/>
  <c r="S1117" i="2"/>
  <c r="O1117" i="2"/>
  <c r="T1117" i="2"/>
  <c r="P1117" i="2"/>
  <c r="H1117" i="2"/>
  <c r="U1117" i="2"/>
  <c r="V1117" i="2"/>
  <c r="W1117" i="2"/>
  <c r="X1117" i="2"/>
  <c r="AA1117" i="2"/>
  <c r="Y1117" i="2"/>
  <c r="AF1117" i="2"/>
  <c r="Z1117" i="2"/>
  <c r="AG1117" i="2"/>
  <c r="AI1117" i="2"/>
  <c r="I1117" i="2"/>
  <c r="AH1117" i="2"/>
  <c r="P1118" i="2"/>
  <c r="AK1118" i="2"/>
  <c r="H1116" i="2"/>
  <c r="AJ1116" i="2"/>
  <c r="AM1119" i="2"/>
  <c r="O1118" i="2"/>
  <c r="AJ1118" i="2"/>
  <c r="P1116" i="2"/>
  <c r="AI1116" i="2"/>
  <c r="Q1113" i="2"/>
  <c r="F1129" i="2"/>
  <c r="AG1124" i="2"/>
  <c r="AH1124" i="2"/>
  <c r="AI1124" i="2"/>
  <c r="AJ1124" i="2"/>
  <c r="AK1124" i="2"/>
  <c r="AL1124" i="2"/>
  <c r="AD1124" i="2"/>
  <c r="AE1124" i="2"/>
  <c r="AF1124" i="2"/>
  <c r="S1124" i="2"/>
  <c r="T1124" i="2"/>
  <c r="U1124" i="2"/>
  <c r="V1124" i="2"/>
  <c r="W1124" i="2"/>
  <c r="X1124" i="2"/>
  <c r="Y1124" i="2"/>
  <c r="Z1124" i="2"/>
  <c r="AA1124" i="2"/>
  <c r="H1124" i="2"/>
  <c r="I1124" i="2"/>
  <c r="J1124" i="2"/>
  <c r="K1124" i="2"/>
  <c r="L1124" i="2"/>
  <c r="M1124" i="2"/>
  <c r="N1124" i="2"/>
  <c r="O1124" i="2"/>
  <c r="P1124" i="2"/>
  <c r="AB1112" i="2"/>
  <c r="N1118" i="2"/>
  <c r="AI1118" i="2"/>
  <c r="O1116" i="2"/>
  <c r="AH1116" i="2"/>
  <c r="M1118" i="2"/>
  <c r="AH1118" i="2"/>
  <c r="N1116" i="2"/>
  <c r="AG1116" i="2"/>
  <c r="Y1115" i="2"/>
  <c r="Z1115" i="2"/>
  <c r="AH1115" i="2"/>
  <c r="AA1115" i="2"/>
  <c r="AI1115" i="2"/>
  <c r="S1115" i="2"/>
  <c r="W1115" i="2"/>
  <c r="AJ1115" i="2"/>
  <c r="H1115" i="2"/>
  <c r="AK1115" i="2"/>
  <c r="I1115" i="2"/>
  <c r="AL1115" i="2"/>
  <c r="J1115" i="2"/>
  <c r="AD1115" i="2"/>
  <c r="K1115" i="2"/>
  <c r="AE1115" i="2"/>
  <c r="L1115" i="2"/>
  <c r="AF1115" i="2"/>
  <c r="M1115" i="2"/>
  <c r="V1115" i="2"/>
  <c r="AG1115" i="2"/>
  <c r="N1115" i="2"/>
  <c r="T1115" i="2"/>
  <c r="O1115" i="2"/>
  <c r="U1115" i="2"/>
  <c r="P1115" i="2"/>
  <c r="X1115" i="2"/>
  <c r="AM1110" i="2"/>
  <c r="Q1111" i="2"/>
  <c r="L1118" i="2"/>
  <c r="AG1118" i="2"/>
  <c r="M1116" i="2"/>
  <c r="AF1116" i="2"/>
  <c r="K1118" i="2"/>
  <c r="AF1118" i="2"/>
  <c r="Z1116" i="2"/>
  <c r="AE1116" i="2"/>
  <c r="X1118" i="2"/>
  <c r="AE1118" i="2"/>
  <c r="AM1118" i="2" s="1"/>
  <c r="Y1116" i="2"/>
  <c r="AD1116" i="2"/>
  <c r="AM1116" i="2" s="1"/>
  <c r="AM1112" i="2"/>
  <c r="W1118" i="2"/>
  <c r="F1126" i="2"/>
  <c r="U1121" i="2"/>
  <c r="AM1113" i="2"/>
  <c r="D1127" i="2"/>
  <c r="E1122" i="2"/>
  <c r="D1134" i="2"/>
  <c r="E1129" i="2"/>
  <c r="D1125" i="2"/>
  <c r="E1120" i="2"/>
  <c r="D1126" i="2"/>
  <c r="E1121" i="2"/>
  <c r="W1121" i="2" s="1"/>
  <c r="D1128" i="2"/>
  <c r="E1123" i="2"/>
  <c r="AD1123" i="2" s="1"/>
  <c r="F1137" i="2" l="1"/>
  <c r="V1121" i="2"/>
  <c r="Q1115" i="2"/>
  <c r="Y1123" i="2"/>
  <c r="F1133" i="2"/>
  <c r="W1128" i="2"/>
  <c r="T1121" i="2"/>
  <c r="N1121" i="2"/>
  <c r="S1121" i="2"/>
  <c r="AB1121" i="2" s="1"/>
  <c r="AB1115" i="2"/>
  <c r="AB1124" i="2"/>
  <c r="V1123" i="2"/>
  <c r="M1121" i="2"/>
  <c r="AL1121" i="2"/>
  <c r="Q1117" i="2"/>
  <c r="U1123" i="2"/>
  <c r="L1121" i="2"/>
  <c r="AK1121" i="2"/>
  <c r="Q1116" i="2"/>
  <c r="M1123" i="2"/>
  <c r="T1123" i="2"/>
  <c r="K1121" i="2"/>
  <c r="AJ1121" i="2"/>
  <c r="AM1124" i="2"/>
  <c r="Q1118" i="2"/>
  <c r="L1123" i="2"/>
  <c r="S1123" i="2"/>
  <c r="AB1116" i="2"/>
  <c r="J1121" i="2"/>
  <c r="AI1121" i="2"/>
  <c r="K1123" i="2"/>
  <c r="AL1123" i="2"/>
  <c r="I1121" i="2"/>
  <c r="AH1121" i="2"/>
  <c r="AB1117" i="2"/>
  <c r="J1123" i="2"/>
  <c r="AK1123" i="2"/>
  <c r="I1123" i="2"/>
  <c r="AJ1123" i="2"/>
  <c r="Q1124" i="2"/>
  <c r="H1123" i="2"/>
  <c r="Q1123" i="2" s="1"/>
  <c r="AI1123" i="2"/>
  <c r="P1121" i="2"/>
  <c r="AF1121" i="2"/>
  <c r="AM1115" i="2"/>
  <c r="P1123" i="2"/>
  <c r="AH1123" i="2"/>
  <c r="H1121" i="2"/>
  <c r="AG1121" i="2"/>
  <c r="AA1121" i="2"/>
  <c r="Z1121" i="2"/>
  <c r="AD1121" i="2"/>
  <c r="AM1117" i="2"/>
  <c r="O1123" i="2"/>
  <c r="AG1123" i="2"/>
  <c r="F1131" i="2"/>
  <c r="AE1126" i="2"/>
  <c r="Y1126" i="2"/>
  <c r="Z1126" i="2"/>
  <c r="F1134" i="2"/>
  <c r="AJ1129" i="2"/>
  <c r="AK1129" i="2"/>
  <c r="AL1129" i="2"/>
  <c r="AD1129" i="2"/>
  <c r="AE1129" i="2"/>
  <c r="AF1129" i="2"/>
  <c r="AG1129" i="2"/>
  <c r="AH1129" i="2"/>
  <c r="AI1129" i="2"/>
  <c r="V1129" i="2"/>
  <c r="W1129" i="2"/>
  <c r="X1129" i="2"/>
  <c r="Y1129" i="2"/>
  <c r="Z1129" i="2"/>
  <c r="AA1129" i="2"/>
  <c r="S1129" i="2"/>
  <c r="T1129" i="2"/>
  <c r="U1129" i="2"/>
  <c r="H1129" i="2"/>
  <c r="I1129" i="2"/>
  <c r="J1129" i="2"/>
  <c r="K1129" i="2"/>
  <c r="L1129" i="2"/>
  <c r="M1129" i="2"/>
  <c r="N1129" i="2"/>
  <c r="O1129" i="2"/>
  <c r="P1129" i="2"/>
  <c r="N1123" i="2"/>
  <c r="AF1123" i="2"/>
  <c r="AB1118" i="2"/>
  <c r="AA1123" i="2"/>
  <c r="AE1123" i="2"/>
  <c r="AM1123" i="2" s="1"/>
  <c r="F1135" i="2"/>
  <c r="O1121" i="2"/>
  <c r="AK1120" i="2"/>
  <c r="U1120" i="2"/>
  <c r="I1120" i="2"/>
  <c r="J1120" i="2"/>
  <c r="AL1120" i="2"/>
  <c r="V1120" i="2"/>
  <c r="AD1120" i="2"/>
  <c r="AF1120" i="2"/>
  <c r="K1120" i="2"/>
  <c r="AG1120" i="2"/>
  <c r="AE1120" i="2"/>
  <c r="L1120" i="2"/>
  <c r="M1120" i="2"/>
  <c r="AH1120" i="2"/>
  <c r="AI1120" i="2"/>
  <c r="N1120" i="2"/>
  <c r="AJ1120" i="2"/>
  <c r="O1120" i="2"/>
  <c r="Y1120" i="2"/>
  <c r="Z1120" i="2"/>
  <c r="S1120" i="2"/>
  <c r="W1120" i="2"/>
  <c r="P1120" i="2"/>
  <c r="X1120" i="2"/>
  <c r="H1120" i="2"/>
  <c r="AA1120" i="2"/>
  <c r="T1120" i="2"/>
  <c r="AE1121" i="2"/>
  <c r="Y1121" i="2"/>
  <c r="X1121" i="2"/>
  <c r="AL1122" i="2"/>
  <c r="I1122" i="2"/>
  <c r="AD1122" i="2"/>
  <c r="J1122" i="2"/>
  <c r="AE1122" i="2"/>
  <c r="K1122" i="2"/>
  <c r="AF1122" i="2"/>
  <c r="L1122" i="2"/>
  <c r="AG1122" i="2"/>
  <c r="M1122" i="2"/>
  <c r="AH1122" i="2"/>
  <c r="N1122" i="2"/>
  <c r="U1122" i="2"/>
  <c r="O1122" i="2"/>
  <c r="V1122" i="2"/>
  <c r="P1122" i="2"/>
  <c r="W1122" i="2"/>
  <c r="S1122" i="2"/>
  <c r="AJ1122" i="2"/>
  <c r="X1122" i="2"/>
  <c r="Y1122" i="2"/>
  <c r="Z1122" i="2"/>
  <c r="AI1122" i="2"/>
  <c r="T1122" i="2"/>
  <c r="AA1122" i="2"/>
  <c r="AK1122" i="2"/>
  <c r="H1122" i="2"/>
  <c r="Z1123" i="2"/>
  <c r="D1131" i="2"/>
  <c r="E1126" i="2"/>
  <c r="AG1126" i="2" s="1"/>
  <c r="D1130" i="2"/>
  <c r="E1125" i="2"/>
  <c r="D1139" i="2"/>
  <c r="E1134" i="2"/>
  <c r="D1133" i="2"/>
  <c r="E1128" i="2"/>
  <c r="Y1128" i="2" s="1"/>
  <c r="D1132" i="2"/>
  <c r="E1127" i="2"/>
  <c r="Q1122" i="2" l="1"/>
  <c r="Q1120" i="2"/>
  <c r="AA1126" i="2"/>
  <c r="AF1126" i="2"/>
  <c r="X1128" i="2"/>
  <c r="V1128" i="2"/>
  <c r="Q1129" i="2"/>
  <c r="X1126" i="2"/>
  <c r="U1128" i="2"/>
  <c r="AB1120" i="2"/>
  <c r="W1126" i="2"/>
  <c r="P1128" i="2"/>
  <c r="T1128" i="2"/>
  <c r="AD1127" i="2"/>
  <c r="W1127" i="2"/>
  <c r="T1127" i="2"/>
  <c r="AE1127" i="2"/>
  <c r="J1127" i="2"/>
  <c r="AF1127" i="2"/>
  <c r="K1127" i="2"/>
  <c r="AG1127" i="2"/>
  <c r="L1127" i="2"/>
  <c r="U1127" i="2"/>
  <c r="AH1127" i="2"/>
  <c r="M1127" i="2"/>
  <c r="AI1127" i="2"/>
  <c r="N1127" i="2"/>
  <c r="AK1127" i="2"/>
  <c r="O1127" i="2"/>
  <c r="AJ1127" i="2"/>
  <c r="P1127" i="2"/>
  <c r="X1127" i="2"/>
  <c r="H1127" i="2"/>
  <c r="Y1127" i="2"/>
  <c r="I1127" i="2"/>
  <c r="Z1127" i="2"/>
  <c r="AA1127" i="2"/>
  <c r="S1127" i="2"/>
  <c r="AL1127" i="2"/>
  <c r="V1127" i="2"/>
  <c r="F1140" i="2"/>
  <c r="V1126" i="2"/>
  <c r="O1128" i="2"/>
  <c r="S1128" i="2"/>
  <c r="AB1129" i="2"/>
  <c r="F1139" i="2"/>
  <c r="AD1134" i="2"/>
  <c r="AE1134" i="2"/>
  <c r="AF1134" i="2"/>
  <c r="AG1134" i="2"/>
  <c r="AH1134" i="2"/>
  <c r="AI1134" i="2"/>
  <c r="AJ1134" i="2"/>
  <c r="AK1134" i="2"/>
  <c r="AL1134" i="2"/>
  <c r="Y1134" i="2"/>
  <c r="Z1134" i="2"/>
  <c r="AA1134" i="2"/>
  <c r="S1134" i="2"/>
  <c r="T1134" i="2"/>
  <c r="U1134" i="2"/>
  <c r="V1134" i="2"/>
  <c r="W1134" i="2"/>
  <c r="X1134" i="2"/>
  <c r="K1134" i="2"/>
  <c r="L1134" i="2"/>
  <c r="M1134" i="2"/>
  <c r="N1134" i="2"/>
  <c r="O1134" i="2"/>
  <c r="P1134" i="2"/>
  <c r="H1134" i="2"/>
  <c r="I1134" i="2"/>
  <c r="J1134" i="2"/>
  <c r="U1126" i="2"/>
  <c r="AM1121" i="2"/>
  <c r="N1128" i="2"/>
  <c r="AL1128" i="2"/>
  <c r="P1126" i="2"/>
  <c r="T1126" i="2"/>
  <c r="M1128" i="2"/>
  <c r="AK1128" i="2"/>
  <c r="AM1122" i="2"/>
  <c r="O1126" i="2"/>
  <c r="S1126" i="2"/>
  <c r="AB1126" i="2" s="1"/>
  <c r="L1128" i="2"/>
  <c r="AJ1128" i="2"/>
  <c r="N1126" i="2"/>
  <c r="AD1126" i="2"/>
  <c r="K1128" i="2"/>
  <c r="AI1128" i="2"/>
  <c r="M1126" i="2"/>
  <c r="AL1126" i="2"/>
  <c r="Q1121" i="2"/>
  <c r="J1128" i="2"/>
  <c r="AH1128" i="2"/>
  <c r="AB1122" i="2"/>
  <c r="L1126" i="2"/>
  <c r="AK1126" i="2"/>
  <c r="I1128" i="2"/>
  <c r="AG1128" i="2"/>
  <c r="AM1129" i="2"/>
  <c r="K1126" i="2"/>
  <c r="AJ1126" i="2"/>
  <c r="H1128" i="2"/>
  <c r="AF1128" i="2"/>
  <c r="J1126" i="2"/>
  <c r="AI1126" i="2"/>
  <c r="AA1128" i="2"/>
  <c r="AE1128" i="2"/>
  <c r="AM1120" i="2"/>
  <c r="F1136" i="2"/>
  <c r="AL1131" i="2"/>
  <c r="AD1131" i="2"/>
  <c r="J1131" i="2"/>
  <c r="K1131" i="2"/>
  <c r="V1125" i="2"/>
  <c r="W1125" i="2"/>
  <c r="AD1125" i="2"/>
  <c r="X1125" i="2"/>
  <c r="T1125" i="2"/>
  <c r="AE1125" i="2"/>
  <c r="Y1125" i="2"/>
  <c r="AF1125" i="2"/>
  <c r="L1125" i="2"/>
  <c r="AG1125" i="2"/>
  <c r="M1125" i="2"/>
  <c r="AH1125" i="2"/>
  <c r="N1125" i="2"/>
  <c r="AI1125" i="2"/>
  <c r="O1125" i="2"/>
  <c r="AJ1125" i="2"/>
  <c r="P1125" i="2"/>
  <c r="AK1125" i="2"/>
  <c r="H1125" i="2"/>
  <c r="AL1125" i="2"/>
  <c r="I1125" i="2"/>
  <c r="S1125" i="2"/>
  <c r="Z1125" i="2"/>
  <c r="J1125" i="2"/>
  <c r="AA1125" i="2"/>
  <c r="K1125" i="2"/>
  <c r="U1125" i="2"/>
  <c r="I1126" i="2"/>
  <c r="AH1126" i="2"/>
  <c r="Z1128" i="2"/>
  <c r="AD1128" i="2"/>
  <c r="F1142" i="2"/>
  <c r="H1126" i="2"/>
  <c r="AB1123" i="2"/>
  <c r="F1138" i="2"/>
  <c r="D1138" i="2"/>
  <c r="E1133" i="2"/>
  <c r="W1133" i="2" s="1"/>
  <c r="D1144" i="2"/>
  <c r="E1139" i="2"/>
  <c r="D1137" i="2"/>
  <c r="E1132" i="2"/>
  <c r="D1135" i="2"/>
  <c r="E1130" i="2"/>
  <c r="D1136" i="2"/>
  <c r="E1131" i="2"/>
  <c r="AE1131" i="2" s="1"/>
  <c r="T1133" i="2" l="1"/>
  <c r="I1131" i="2"/>
  <c r="AK1131" i="2"/>
  <c r="AM1127" i="2"/>
  <c r="H1131" i="2"/>
  <c r="AJ1131" i="2"/>
  <c r="O1133" i="2"/>
  <c r="N1133" i="2"/>
  <c r="AE1133" i="2"/>
  <c r="S1131" i="2"/>
  <c r="AI1131" i="2"/>
  <c r="V1133" i="2"/>
  <c r="P1133" i="2"/>
  <c r="S1133" i="2"/>
  <c r="M1133" i="2"/>
  <c r="AD1133" i="2"/>
  <c r="AB1125" i="2"/>
  <c r="AA1131" i="2"/>
  <c r="AH1131" i="2"/>
  <c r="L1133" i="2"/>
  <c r="AL1133" i="2"/>
  <c r="Z1131" i="2"/>
  <c r="F1141" i="2"/>
  <c r="AI1136" i="2"/>
  <c r="M1136" i="2"/>
  <c r="N1136" i="2"/>
  <c r="AM1134" i="2"/>
  <c r="K1133" i="2"/>
  <c r="AK1133" i="2"/>
  <c r="Y1131" i="2"/>
  <c r="F1144" i="2"/>
  <c r="AD1139" i="2"/>
  <c r="AE1139" i="2"/>
  <c r="AF1139" i="2"/>
  <c r="AG1139" i="2"/>
  <c r="AH1139" i="2"/>
  <c r="AI1139" i="2"/>
  <c r="AJ1139" i="2"/>
  <c r="AK1139" i="2"/>
  <c r="AL1139" i="2"/>
  <c r="S1139" i="2"/>
  <c r="T1139" i="2"/>
  <c r="U1139" i="2"/>
  <c r="V1139" i="2"/>
  <c r="W1139" i="2"/>
  <c r="X1139" i="2"/>
  <c r="Y1139" i="2"/>
  <c r="Z1139" i="2"/>
  <c r="AA1139" i="2"/>
  <c r="N1139" i="2"/>
  <c r="O1139" i="2"/>
  <c r="P1139" i="2"/>
  <c r="H1139" i="2"/>
  <c r="I1139" i="2"/>
  <c r="J1139" i="2"/>
  <c r="K1139" i="2"/>
  <c r="L1139" i="2"/>
  <c r="M1139" i="2"/>
  <c r="F1145" i="2"/>
  <c r="J1133" i="2"/>
  <c r="AJ1133" i="2"/>
  <c r="Q1125" i="2"/>
  <c r="AM1125" i="2"/>
  <c r="X1131" i="2"/>
  <c r="W1131" i="2"/>
  <c r="AB1128" i="2"/>
  <c r="AI1130" i="2"/>
  <c r="I1130" i="2"/>
  <c r="O1130" i="2"/>
  <c r="AJ1130" i="2"/>
  <c r="J1130" i="2"/>
  <c r="AK1130" i="2"/>
  <c r="K1130" i="2"/>
  <c r="AL1130" i="2"/>
  <c r="L1130" i="2"/>
  <c r="S1130" i="2"/>
  <c r="M1130" i="2"/>
  <c r="N1130" i="2"/>
  <c r="T1130" i="2"/>
  <c r="P1130" i="2"/>
  <c r="U1130" i="2"/>
  <c r="AF1130" i="2"/>
  <c r="V1130" i="2"/>
  <c r="W1130" i="2"/>
  <c r="X1130" i="2"/>
  <c r="Y1130" i="2"/>
  <c r="AD1130" i="2"/>
  <c r="Z1130" i="2"/>
  <c r="AE1130" i="2"/>
  <c r="AA1130" i="2"/>
  <c r="AH1130" i="2"/>
  <c r="H1130" i="2"/>
  <c r="AG1130" i="2"/>
  <c r="V1131" i="2"/>
  <c r="AB1134" i="2"/>
  <c r="AB1127" i="2"/>
  <c r="H1133" i="2"/>
  <c r="AH1133" i="2"/>
  <c r="AA1133" i="2"/>
  <c r="AG1133" i="2"/>
  <c r="F1147" i="2"/>
  <c r="P1131" i="2"/>
  <c r="U1131" i="2"/>
  <c r="W1132" i="2"/>
  <c r="X1132" i="2"/>
  <c r="AD1132" i="2"/>
  <c r="Y1132" i="2"/>
  <c r="AE1132" i="2"/>
  <c r="Z1132" i="2"/>
  <c r="AF1132" i="2"/>
  <c r="M1132" i="2"/>
  <c r="U1132" i="2"/>
  <c r="AG1132" i="2"/>
  <c r="N1132" i="2"/>
  <c r="AH1132" i="2"/>
  <c r="O1132" i="2"/>
  <c r="AI1132" i="2"/>
  <c r="P1132" i="2"/>
  <c r="AJ1132" i="2"/>
  <c r="H1132" i="2"/>
  <c r="AK1132" i="2"/>
  <c r="I1132" i="2"/>
  <c r="AL1132" i="2"/>
  <c r="J1132" i="2"/>
  <c r="AA1132" i="2"/>
  <c r="K1132" i="2"/>
  <c r="T1132" i="2"/>
  <c r="S1132" i="2"/>
  <c r="AB1132" i="2" s="1"/>
  <c r="L1132" i="2"/>
  <c r="V1132" i="2"/>
  <c r="Z1133" i="2"/>
  <c r="AF1133" i="2"/>
  <c r="AM1128" i="2"/>
  <c r="O1131" i="2"/>
  <c r="T1131" i="2"/>
  <c r="U1133" i="2"/>
  <c r="I1133" i="2"/>
  <c r="Y1133" i="2"/>
  <c r="F1143" i="2"/>
  <c r="AL1138" i="2"/>
  <c r="AD1138" i="2"/>
  <c r="I1138" i="2"/>
  <c r="J1138" i="2"/>
  <c r="N1131" i="2"/>
  <c r="AG1131" i="2"/>
  <c r="Q1128" i="2"/>
  <c r="AM1126" i="2"/>
  <c r="M1131" i="2"/>
  <c r="AF1131" i="2"/>
  <c r="AM1131" i="2" s="1"/>
  <c r="Q1134" i="2"/>
  <c r="AI1133" i="2"/>
  <c r="X1133" i="2"/>
  <c r="Q1126" i="2"/>
  <c r="L1131" i="2"/>
  <c r="Q1127" i="2"/>
  <c r="D1140" i="2"/>
  <c r="E1135" i="2"/>
  <c r="D1142" i="2"/>
  <c r="E1137" i="2"/>
  <c r="D1149" i="2"/>
  <c r="E1144" i="2"/>
  <c r="D1141" i="2"/>
  <c r="E1136" i="2"/>
  <c r="W1136" i="2" s="1"/>
  <c r="D1143" i="2"/>
  <c r="E1138" i="2"/>
  <c r="AF1138" i="2" s="1"/>
  <c r="K1138" i="2" l="1"/>
  <c r="AE1138" i="2"/>
  <c r="Q1130" i="2"/>
  <c r="AB1130" i="2"/>
  <c r="O1136" i="2"/>
  <c r="AJ1136" i="2"/>
  <c r="AM1133" i="2"/>
  <c r="AH1136" i="2"/>
  <c r="H1138" i="2"/>
  <c r="AK1138" i="2"/>
  <c r="L1136" i="2"/>
  <c r="AG1136" i="2"/>
  <c r="AB1133" i="2"/>
  <c r="T1138" i="2"/>
  <c r="AJ1138" i="2"/>
  <c r="K1136" i="2"/>
  <c r="AF1136" i="2"/>
  <c r="S1138" i="2"/>
  <c r="AI1138" i="2"/>
  <c r="AM1130" i="2"/>
  <c r="J1136" i="2"/>
  <c r="AE1136" i="2"/>
  <c r="AA1138" i="2"/>
  <c r="F1148" i="2"/>
  <c r="I1136" i="2"/>
  <c r="AD1136" i="2"/>
  <c r="AB1131" i="2"/>
  <c r="Z1138" i="2"/>
  <c r="AM1132" i="2"/>
  <c r="F1152" i="2"/>
  <c r="AM1139" i="2"/>
  <c r="V1136" i="2"/>
  <c r="AL1136" i="2"/>
  <c r="Q1139" i="2"/>
  <c r="Y1138" i="2"/>
  <c r="F1149" i="2"/>
  <c r="AD1144" i="2"/>
  <c r="AE1144" i="2"/>
  <c r="AF1144" i="2"/>
  <c r="AG1144" i="2"/>
  <c r="AH1144" i="2"/>
  <c r="AI1144" i="2"/>
  <c r="AJ1144" i="2"/>
  <c r="AK1144" i="2"/>
  <c r="AL1144" i="2"/>
  <c r="S1144" i="2"/>
  <c r="T1144" i="2"/>
  <c r="U1144" i="2"/>
  <c r="V1144" i="2"/>
  <c r="W1144" i="2"/>
  <c r="X1144" i="2"/>
  <c r="Y1144" i="2"/>
  <c r="Z1144" i="2"/>
  <c r="AA1144" i="2"/>
  <c r="H1144" i="2"/>
  <c r="I1144" i="2"/>
  <c r="J1144" i="2"/>
  <c r="K1144" i="2"/>
  <c r="L1144" i="2"/>
  <c r="M1144" i="2"/>
  <c r="N1144" i="2"/>
  <c r="O1144" i="2"/>
  <c r="P1144" i="2"/>
  <c r="U1136" i="2"/>
  <c r="AK1136" i="2"/>
  <c r="Q1132" i="2"/>
  <c r="T1136" i="2"/>
  <c r="F1146" i="2"/>
  <c r="AF1141" i="2"/>
  <c r="AG1141" i="2"/>
  <c r="L1141" i="2"/>
  <c r="M1141" i="2"/>
  <c r="S1136" i="2"/>
  <c r="P1138" i="2"/>
  <c r="V1138" i="2"/>
  <c r="Q1133" i="2"/>
  <c r="AA1136" i="2"/>
  <c r="Q1131" i="2"/>
  <c r="O1138" i="2"/>
  <c r="U1138" i="2"/>
  <c r="F1150" i="2"/>
  <c r="Z1136" i="2"/>
  <c r="X1138" i="2"/>
  <c r="W1138" i="2"/>
  <c r="N1138" i="2"/>
  <c r="AH1138" i="2"/>
  <c r="Y1136" i="2"/>
  <c r="U1137" i="2"/>
  <c r="V1137" i="2"/>
  <c r="N1137" i="2"/>
  <c r="W1137" i="2"/>
  <c r="AE1137" i="2"/>
  <c r="X1137" i="2"/>
  <c r="Y1137" i="2"/>
  <c r="Z1137" i="2"/>
  <c r="AA1137" i="2"/>
  <c r="AD1137" i="2"/>
  <c r="AF1137" i="2"/>
  <c r="P1137" i="2"/>
  <c r="AG1137" i="2"/>
  <c r="H1137" i="2"/>
  <c r="Q1137" i="2" s="1"/>
  <c r="AH1137" i="2"/>
  <c r="I1137" i="2"/>
  <c r="M1137" i="2"/>
  <c r="T1137" i="2"/>
  <c r="O1137" i="2"/>
  <c r="AI1137" i="2"/>
  <c r="J1137" i="2"/>
  <c r="AJ1137" i="2"/>
  <c r="K1137" i="2"/>
  <c r="AK1137" i="2"/>
  <c r="L1137" i="2"/>
  <c r="S1137" i="2"/>
  <c r="AL1137" i="2"/>
  <c r="M1138" i="2"/>
  <c r="AG1138" i="2"/>
  <c r="AM1138" i="2" s="1"/>
  <c r="AB1139" i="2"/>
  <c r="H1136" i="2"/>
  <c r="Q1136" i="2" s="1"/>
  <c r="X1136" i="2"/>
  <c r="AK1135" i="2"/>
  <c r="M1135" i="2"/>
  <c r="AL1135" i="2"/>
  <c r="N1135" i="2"/>
  <c r="S1135" i="2"/>
  <c r="O1135" i="2"/>
  <c r="T1135" i="2"/>
  <c r="P1135" i="2"/>
  <c r="U1135" i="2"/>
  <c r="V1135" i="2"/>
  <c r="W1135" i="2"/>
  <c r="AJ1135" i="2"/>
  <c r="X1135" i="2"/>
  <c r="Y1135" i="2"/>
  <c r="AD1135" i="2"/>
  <c r="AM1135" i="2" s="1"/>
  <c r="Z1135" i="2"/>
  <c r="AE1135" i="2"/>
  <c r="AA1135" i="2"/>
  <c r="K1135" i="2"/>
  <c r="L1135" i="2"/>
  <c r="AF1135" i="2"/>
  <c r="H1135" i="2"/>
  <c r="Q1135" i="2" s="1"/>
  <c r="AI1135" i="2"/>
  <c r="AG1135" i="2"/>
  <c r="I1135" i="2"/>
  <c r="AH1135" i="2"/>
  <c r="J1135" i="2"/>
  <c r="L1138" i="2"/>
  <c r="P1136" i="2"/>
  <c r="D1148" i="2"/>
  <c r="E1143" i="2"/>
  <c r="AK1143" i="2" s="1"/>
  <c r="D1146" i="2"/>
  <c r="E1141" i="2"/>
  <c r="AI1141" i="2" s="1"/>
  <c r="D1154" i="2"/>
  <c r="E1149" i="2"/>
  <c r="D1147" i="2"/>
  <c r="E1142" i="2"/>
  <c r="D1145" i="2"/>
  <c r="E1140" i="2"/>
  <c r="N1143" i="2" l="1"/>
  <c r="N1141" i="2"/>
  <c r="AH1141" i="2"/>
  <c r="O1143" i="2"/>
  <c r="AJ1143" i="2"/>
  <c r="Q1144" i="2"/>
  <c r="Y1141" i="2"/>
  <c r="AE1141" i="2"/>
  <c r="L1143" i="2"/>
  <c r="AG1143" i="2"/>
  <c r="F1155" i="2"/>
  <c r="M1143" i="2"/>
  <c r="X1141" i="2"/>
  <c r="AD1141" i="2"/>
  <c r="AM1144" i="2"/>
  <c r="K1143" i="2"/>
  <c r="AF1143" i="2"/>
  <c r="W1141" i="2"/>
  <c r="F1151" i="2"/>
  <c r="AD1146" i="2"/>
  <c r="Y1146" i="2"/>
  <c r="Z1146" i="2"/>
  <c r="F1154" i="2"/>
  <c r="AF1149" i="2"/>
  <c r="AG1149" i="2"/>
  <c r="AH1149" i="2"/>
  <c r="AI1149" i="2"/>
  <c r="AJ1149" i="2"/>
  <c r="AK1149" i="2"/>
  <c r="AL1149" i="2"/>
  <c r="AD1149" i="2"/>
  <c r="AE1149" i="2"/>
  <c r="S1149" i="2"/>
  <c r="T1149" i="2"/>
  <c r="U1149" i="2"/>
  <c r="V1149" i="2"/>
  <c r="W1149" i="2"/>
  <c r="X1149" i="2"/>
  <c r="Y1149" i="2"/>
  <c r="Z1149" i="2"/>
  <c r="AA1149" i="2"/>
  <c r="H1149" i="2"/>
  <c r="I1149" i="2"/>
  <c r="J1149" i="2"/>
  <c r="K1149" i="2"/>
  <c r="L1149" i="2"/>
  <c r="M1149" i="2"/>
  <c r="N1149" i="2"/>
  <c r="O1149" i="2"/>
  <c r="P1149" i="2"/>
  <c r="J1143" i="2"/>
  <c r="AE1143" i="2"/>
  <c r="AH1143" i="2"/>
  <c r="AB1137" i="2"/>
  <c r="AM1137" i="2"/>
  <c r="V1141" i="2"/>
  <c r="F1157" i="2"/>
  <c r="W1143" i="2"/>
  <c r="AD1143" i="2"/>
  <c r="U1141" i="2"/>
  <c r="V1143" i="2"/>
  <c r="AL1143" i="2"/>
  <c r="Q1138" i="2"/>
  <c r="T1141" i="2"/>
  <c r="U1143" i="2"/>
  <c r="F1153" i="2"/>
  <c r="W1148" i="2"/>
  <c r="V1140" i="2"/>
  <c r="W1140" i="2"/>
  <c r="X1140" i="2"/>
  <c r="Y1140" i="2"/>
  <c r="S1140" i="2"/>
  <c r="T1140" i="2"/>
  <c r="AG1140" i="2"/>
  <c r="Z1140" i="2"/>
  <c r="AH1140" i="2"/>
  <c r="AA1140" i="2"/>
  <c r="AI1140" i="2"/>
  <c r="H1140" i="2"/>
  <c r="P1140" i="2"/>
  <c r="AJ1140" i="2"/>
  <c r="I1140" i="2"/>
  <c r="AK1140" i="2"/>
  <c r="J1140" i="2"/>
  <c r="O1140" i="2"/>
  <c r="AL1140" i="2"/>
  <c r="K1140" i="2"/>
  <c r="AD1140" i="2"/>
  <c r="L1140" i="2"/>
  <c r="AE1140" i="2"/>
  <c r="M1140" i="2"/>
  <c r="AF1140" i="2"/>
  <c r="N1140" i="2"/>
  <c r="U1140" i="2"/>
  <c r="AB1136" i="2"/>
  <c r="S1141" i="2"/>
  <c r="T1143" i="2"/>
  <c r="K1141" i="2"/>
  <c r="AA1141" i="2"/>
  <c r="S1143" i="2"/>
  <c r="AB1135" i="2"/>
  <c r="J1141" i="2"/>
  <c r="Z1141" i="2"/>
  <c r="AB1144" i="2"/>
  <c r="AM1136" i="2"/>
  <c r="AA1143" i="2"/>
  <c r="AL1142" i="2"/>
  <c r="M1142" i="2"/>
  <c r="AD1142" i="2"/>
  <c r="N1142" i="2"/>
  <c r="AJ1142" i="2"/>
  <c r="S1142" i="2"/>
  <c r="O1142" i="2"/>
  <c r="T1142" i="2"/>
  <c r="P1142" i="2"/>
  <c r="AI1142" i="2"/>
  <c r="K1142" i="2"/>
  <c r="U1142" i="2"/>
  <c r="V1142" i="2"/>
  <c r="W1142" i="2"/>
  <c r="X1142" i="2"/>
  <c r="Y1142" i="2"/>
  <c r="AE1142" i="2"/>
  <c r="Z1142" i="2"/>
  <c r="J1142" i="2"/>
  <c r="AF1142" i="2"/>
  <c r="AA1142" i="2"/>
  <c r="AG1142" i="2"/>
  <c r="H1142" i="2"/>
  <c r="AH1142" i="2"/>
  <c r="I1142" i="2"/>
  <c r="AK1142" i="2"/>
  <c r="L1142" i="2"/>
  <c r="I1141" i="2"/>
  <c r="AL1141" i="2"/>
  <c r="Z1143" i="2"/>
  <c r="H1141" i="2"/>
  <c r="AK1141" i="2"/>
  <c r="I1143" i="2"/>
  <c r="Y1143" i="2"/>
  <c r="P1141" i="2"/>
  <c r="AJ1141" i="2"/>
  <c r="H1143" i="2"/>
  <c r="Q1143" i="2" s="1"/>
  <c r="X1143" i="2"/>
  <c r="AB1138" i="2"/>
  <c r="AI1143" i="2"/>
  <c r="O1141" i="2"/>
  <c r="P1143" i="2"/>
  <c r="D1152" i="2"/>
  <c r="E1147" i="2"/>
  <c r="D1159" i="2"/>
  <c r="E1154" i="2"/>
  <c r="D1151" i="2"/>
  <c r="E1146" i="2"/>
  <c r="AF1146" i="2" s="1"/>
  <c r="D1150" i="2"/>
  <c r="E1145" i="2"/>
  <c r="D1153" i="2"/>
  <c r="E1148" i="2"/>
  <c r="AD1148" i="2" s="1"/>
  <c r="AM1140" i="2" l="1"/>
  <c r="AB1140" i="2"/>
  <c r="X1148" i="2"/>
  <c r="F1158" i="2"/>
  <c r="AK1153" i="2"/>
  <c r="AL1153" i="2"/>
  <c r="S1153" i="2"/>
  <c r="L1153" i="2"/>
  <c r="M1153" i="2"/>
  <c r="N1153" i="2"/>
  <c r="AA1146" i="2"/>
  <c r="AE1146" i="2"/>
  <c r="U1148" i="2"/>
  <c r="Q1149" i="2"/>
  <c r="X1146" i="2"/>
  <c r="AB1143" i="2"/>
  <c r="T1148" i="2"/>
  <c r="F1162" i="2"/>
  <c r="W1146" i="2"/>
  <c r="L1148" i="2"/>
  <c r="S1148" i="2"/>
  <c r="V1146" i="2"/>
  <c r="F1160" i="2"/>
  <c r="F1156" i="2"/>
  <c r="AL1151" i="2"/>
  <c r="S1151" i="2"/>
  <c r="M1151" i="2"/>
  <c r="N1151" i="2"/>
  <c r="O1151" i="2"/>
  <c r="K1148" i="2"/>
  <c r="AA1148" i="2"/>
  <c r="F1159" i="2"/>
  <c r="AI1154" i="2"/>
  <c r="AJ1154" i="2"/>
  <c r="AK1154" i="2"/>
  <c r="AL1154" i="2"/>
  <c r="AD1154" i="2"/>
  <c r="AE1154" i="2"/>
  <c r="AF1154" i="2"/>
  <c r="AG1154" i="2"/>
  <c r="AH1154" i="2"/>
  <c r="U1154" i="2"/>
  <c r="V1154" i="2"/>
  <c r="W1154" i="2"/>
  <c r="X1154" i="2"/>
  <c r="Y1154" i="2"/>
  <c r="Z1154" i="2"/>
  <c r="AA1154" i="2"/>
  <c r="S1154" i="2"/>
  <c r="T1154" i="2"/>
  <c r="H1154" i="2"/>
  <c r="I1154" i="2"/>
  <c r="J1154" i="2"/>
  <c r="K1154" i="2"/>
  <c r="L1154" i="2"/>
  <c r="M1154" i="2"/>
  <c r="N1154" i="2"/>
  <c r="O1154" i="2"/>
  <c r="P1154" i="2"/>
  <c r="U1146" i="2"/>
  <c r="Q1142" i="2"/>
  <c r="J1148" i="2"/>
  <c r="AL1148" i="2"/>
  <c r="AM1143" i="2"/>
  <c r="N1146" i="2"/>
  <c r="T1146" i="2"/>
  <c r="AM1141" i="2"/>
  <c r="AB1142" i="2"/>
  <c r="AB1141" i="2"/>
  <c r="I1148" i="2"/>
  <c r="AK1148" i="2"/>
  <c r="M1146" i="2"/>
  <c r="S1146" i="2"/>
  <c r="Q1140" i="2"/>
  <c r="H1148" i="2"/>
  <c r="Q1148" i="2" s="1"/>
  <c r="AJ1148" i="2"/>
  <c r="L1146" i="2"/>
  <c r="AL1146" i="2"/>
  <c r="AE1147" i="2"/>
  <c r="L1147" i="2"/>
  <c r="AF1147" i="2"/>
  <c r="M1147" i="2"/>
  <c r="AG1147" i="2"/>
  <c r="N1147" i="2"/>
  <c r="T1147" i="2"/>
  <c r="O1147" i="2"/>
  <c r="J1147" i="2"/>
  <c r="U1147" i="2"/>
  <c r="P1147" i="2"/>
  <c r="V1147" i="2"/>
  <c r="AL1147" i="2"/>
  <c r="W1147" i="2"/>
  <c r="X1147" i="2"/>
  <c r="Y1147" i="2"/>
  <c r="AK1147" i="2"/>
  <c r="Z1147" i="2"/>
  <c r="AH1147" i="2"/>
  <c r="AA1147" i="2"/>
  <c r="I1147" i="2"/>
  <c r="AI1147" i="2"/>
  <c r="S1147" i="2"/>
  <c r="AJ1147" i="2"/>
  <c r="H1147" i="2"/>
  <c r="AD1147" i="2"/>
  <c r="K1147" i="2"/>
  <c r="V1148" i="2"/>
  <c r="P1148" i="2"/>
  <c r="AI1148" i="2"/>
  <c r="K1146" i="2"/>
  <c r="AK1146" i="2"/>
  <c r="AM1142" i="2"/>
  <c r="O1148" i="2"/>
  <c r="AH1148" i="2"/>
  <c r="J1146" i="2"/>
  <c r="AJ1146" i="2"/>
  <c r="N1148" i="2"/>
  <c r="AG1148" i="2"/>
  <c r="AB1149" i="2"/>
  <c r="I1146" i="2"/>
  <c r="AI1146" i="2"/>
  <c r="AK1145" i="2"/>
  <c r="U1145" i="2"/>
  <c r="AL1145" i="2"/>
  <c r="H1145" i="2"/>
  <c r="AD1145" i="2"/>
  <c r="I1145" i="2"/>
  <c r="AA1145" i="2"/>
  <c r="S1145" i="2"/>
  <c r="AE1145" i="2"/>
  <c r="J1145" i="2"/>
  <c r="AF1145" i="2"/>
  <c r="K1145" i="2"/>
  <c r="AG1145" i="2"/>
  <c r="L1145" i="2"/>
  <c r="AH1145" i="2"/>
  <c r="M1145" i="2"/>
  <c r="AI1145" i="2"/>
  <c r="N1145" i="2"/>
  <c r="V1145" i="2"/>
  <c r="O1145" i="2"/>
  <c r="W1145" i="2"/>
  <c r="P1145" i="2"/>
  <c r="X1145" i="2"/>
  <c r="Y1145" i="2"/>
  <c r="Z1145" i="2"/>
  <c r="AJ1145" i="2"/>
  <c r="T1145" i="2"/>
  <c r="M1148" i="2"/>
  <c r="AF1148" i="2"/>
  <c r="H1146" i="2"/>
  <c r="AH1146" i="2"/>
  <c r="Z1148" i="2"/>
  <c r="AE1148" i="2"/>
  <c r="AM1148" i="2" s="1"/>
  <c r="AM1149" i="2"/>
  <c r="P1146" i="2"/>
  <c r="AG1146" i="2"/>
  <c r="AM1146" i="2" s="1"/>
  <c r="Q1141" i="2"/>
  <c r="Y1148" i="2"/>
  <c r="O1146" i="2"/>
  <c r="D1155" i="2"/>
  <c r="E1150" i="2"/>
  <c r="D1156" i="2"/>
  <c r="E1151" i="2"/>
  <c r="U1151" i="2" s="1"/>
  <c r="D1158" i="2"/>
  <c r="E1153" i="2"/>
  <c r="U1153" i="2" s="1"/>
  <c r="D1164" i="2"/>
  <c r="E1159" i="2"/>
  <c r="D1157" i="2"/>
  <c r="E1152" i="2"/>
  <c r="Q1146" i="2" l="1"/>
  <c r="AM1145" i="2"/>
  <c r="P1151" i="2"/>
  <c r="T1151" i="2"/>
  <c r="O1153" i="2"/>
  <c r="T1153" i="2"/>
  <c r="AF1152" i="2"/>
  <c r="K1152" i="2"/>
  <c r="AG1152" i="2"/>
  <c r="L1152" i="2"/>
  <c r="AH1152" i="2"/>
  <c r="M1152" i="2"/>
  <c r="AI1152" i="2"/>
  <c r="N1152" i="2"/>
  <c r="I1152" i="2"/>
  <c r="AJ1152" i="2"/>
  <c r="O1152" i="2"/>
  <c r="V1152" i="2"/>
  <c r="W1152" i="2"/>
  <c r="P1152" i="2"/>
  <c r="AL1152" i="2"/>
  <c r="X1152" i="2"/>
  <c r="H1152" i="2"/>
  <c r="Y1152" i="2"/>
  <c r="Z1152" i="2"/>
  <c r="AA1152" i="2"/>
  <c r="S1152" i="2"/>
  <c r="T1152" i="2"/>
  <c r="AD1152" i="2"/>
  <c r="AK1152" i="2"/>
  <c r="U1152" i="2"/>
  <c r="AE1152" i="2"/>
  <c r="J1152" i="2"/>
  <c r="AB1146" i="2"/>
  <c r="L1151" i="2"/>
  <c r="AJ1151" i="2"/>
  <c r="K1153" i="2"/>
  <c r="AJ1153" i="2"/>
  <c r="Q1145" i="2"/>
  <c r="AM1147" i="2"/>
  <c r="K1151" i="2"/>
  <c r="AI1151" i="2"/>
  <c r="J1153" i="2"/>
  <c r="AI1153" i="2"/>
  <c r="Q1147" i="2"/>
  <c r="J1151" i="2"/>
  <c r="AH1151" i="2"/>
  <c r="I1153" i="2"/>
  <c r="AH1153" i="2"/>
  <c r="I1151" i="2"/>
  <c r="AG1151" i="2"/>
  <c r="H1153" i="2"/>
  <c r="AG1153" i="2"/>
  <c r="AB1147" i="2"/>
  <c r="AM1154" i="2"/>
  <c r="H1151" i="2"/>
  <c r="AF1151" i="2"/>
  <c r="F1165" i="2"/>
  <c r="F1167" i="2"/>
  <c r="P1153" i="2"/>
  <c r="AF1153" i="2"/>
  <c r="AA1151" i="2"/>
  <c r="AE1151" i="2"/>
  <c r="AA1153" i="2"/>
  <c r="AE1153" i="2"/>
  <c r="Q1154" i="2"/>
  <c r="Z1151" i="2"/>
  <c r="AD1151" i="2"/>
  <c r="AB1148" i="2"/>
  <c r="Z1153" i="2"/>
  <c r="AD1153" i="2"/>
  <c r="AM1153" i="2" s="1"/>
  <c r="AB1153" i="2"/>
  <c r="Y1151" i="2"/>
  <c r="F1161" i="2"/>
  <c r="Y1156" i="2"/>
  <c r="Y1153" i="2"/>
  <c r="F1163" i="2"/>
  <c r="AB1154" i="2"/>
  <c r="X1151" i="2"/>
  <c r="X1153" i="2"/>
  <c r="AB1145" i="2"/>
  <c r="F1164" i="2"/>
  <c r="AL1159" i="2"/>
  <c r="AD1159" i="2"/>
  <c r="AE1159" i="2"/>
  <c r="AF1159" i="2"/>
  <c r="AG1159" i="2"/>
  <c r="AH1159" i="2"/>
  <c r="AI1159" i="2"/>
  <c r="AJ1159" i="2"/>
  <c r="AK1159" i="2"/>
  <c r="X1159" i="2"/>
  <c r="Y1159" i="2"/>
  <c r="Z1159" i="2"/>
  <c r="AA1159" i="2"/>
  <c r="S1159" i="2"/>
  <c r="T1159" i="2"/>
  <c r="U1159" i="2"/>
  <c r="V1159" i="2"/>
  <c r="W1159" i="2"/>
  <c r="J1159" i="2"/>
  <c r="K1159" i="2"/>
  <c r="L1159" i="2"/>
  <c r="M1159" i="2"/>
  <c r="N1159" i="2"/>
  <c r="O1159" i="2"/>
  <c r="P1159" i="2"/>
  <c r="H1159" i="2"/>
  <c r="I1159" i="2"/>
  <c r="W1151" i="2"/>
  <c r="W1153" i="2"/>
  <c r="AK1151" i="2"/>
  <c r="AI1150" i="2"/>
  <c r="N1150" i="2"/>
  <c r="AG1150" i="2"/>
  <c r="AJ1150" i="2"/>
  <c r="O1150" i="2"/>
  <c r="L1150" i="2"/>
  <c r="AK1150" i="2"/>
  <c r="P1150" i="2"/>
  <c r="AL1150" i="2"/>
  <c r="H1150" i="2"/>
  <c r="Y1150" i="2"/>
  <c r="I1150" i="2"/>
  <c r="Z1150" i="2"/>
  <c r="J1150" i="2"/>
  <c r="AA1150" i="2"/>
  <c r="S1150" i="2"/>
  <c r="T1150" i="2"/>
  <c r="U1150" i="2"/>
  <c r="V1150" i="2"/>
  <c r="K1150" i="2"/>
  <c r="AD1150" i="2"/>
  <c r="W1150" i="2"/>
  <c r="AE1150" i="2"/>
  <c r="X1150" i="2"/>
  <c r="AF1150" i="2"/>
  <c r="AH1150" i="2"/>
  <c r="M1150" i="2"/>
  <c r="V1151" i="2"/>
  <c r="AB1151" i="2" s="1"/>
  <c r="V1153" i="2"/>
  <c r="D1162" i="2"/>
  <c r="E1157" i="2"/>
  <c r="D1169" i="2"/>
  <c r="E1164" i="2"/>
  <c r="D1163" i="2"/>
  <c r="E1158" i="2"/>
  <c r="AH1158" i="2" s="1"/>
  <c r="D1161" i="2"/>
  <c r="E1156" i="2"/>
  <c r="AG1156" i="2" s="1"/>
  <c r="D1160" i="2"/>
  <c r="E1155" i="2"/>
  <c r="H1158" i="2" l="1"/>
  <c r="AM1159" i="2"/>
  <c r="F1169" i="2"/>
  <c r="AD1164" i="2"/>
  <c r="AE1164" i="2"/>
  <c r="AF1164" i="2"/>
  <c r="AG1164" i="2"/>
  <c r="AH1164" i="2"/>
  <c r="AI1164" i="2"/>
  <c r="AJ1164" i="2"/>
  <c r="AK1164" i="2"/>
  <c r="AL1164" i="2"/>
  <c r="AA1164" i="2"/>
  <c r="S1164" i="2"/>
  <c r="T1164" i="2"/>
  <c r="U1164" i="2"/>
  <c r="V1164" i="2"/>
  <c r="W1164" i="2"/>
  <c r="X1164" i="2"/>
  <c r="Y1164" i="2"/>
  <c r="Z1164" i="2"/>
  <c r="M1164" i="2"/>
  <c r="N1164" i="2"/>
  <c r="O1164" i="2"/>
  <c r="P1164" i="2"/>
  <c r="H1164" i="2"/>
  <c r="I1164" i="2"/>
  <c r="J1164" i="2"/>
  <c r="K1164" i="2"/>
  <c r="L1164" i="2"/>
  <c r="Y1158" i="2"/>
  <c r="F1168" i="2"/>
  <c r="X1163" i="2"/>
  <c r="Y1163" i="2"/>
  <c r="V1156" i="2"/>
  <c r="AM1152" i="2"/>
  <c r="AE1158" i="2"/>
  <c r="AB1150" i="2"/>
  <c r="X1158" i="2"/>
  <c r="U1156" i="2"/>
  <c r="AL1157" i="2"/>
  <c r="I1157" i="2"/>
  <c r="AJ1157" i="2"/>
  <c r="Z1157" i="2"/>
  <c r="J1157" i="2"/>
  <c r="AA1157" i="2"/>
  <c r="K1157" i="2"/>
  <c r="AH1157" i="2"/>
  <c r="S1157" i="2"/>
  <c r="N1157" i="2"/>
  <c r="T1157" i="2"/>
  <c r="U1157" i="2"/>
  <c r="V1157" i="2"/>
  <c r="O1157" i="2"/>
  <c r="W1157" i="2"/>
  <c r="AD1157" i="2"/>
  <c r="X1157" i="2"/>
  <c r="AE1157" i="2"/>
  <c r="Y1157" i="2"/>
  <c r="AF1157" i="2"/>
  <c r="L1157" i="2"/>
  <c r="AG1157" i="2"/>
  <c r="M1157" i="2"/>
  <c r="AI1157" i="2"/>
  <c r="AK1157" i="2"/>
  <c r="H1157" i="2"/>
  <c r="P1157" i="2"/>
  <c r="AB1159" i="2"/>
  <c r="W1158" i="2"/>
  <c r="P1156" i="2"/>
  <c r="T1156" i="2"/>
  <c r="AB1152" i="2"/>
  <c r="V1158" i="2"/>
  <c r="O1156" i="2"/>
  <c r="S1156" i="2"/>
  <c r="AM1151" i="2"/>
  <c r="F1170" i="2"/>
  <c r="U1158" i="2"/>
  <c r="N1156" i="2"/>
  <c r="AE1156" i="2"/>
  <c r="AG1158" i="2"/>
  <c r="P1158" i="2"/>
  <c r="T1158" i="2"/>
  <c r="M1156" i="2"/>
  <c r="AF1156" i="2"/>
  <c r="Q1151" i="2"/>
  <c r="AA1158" i="2"/>
  <c r="Z1158" i="2"/>
  <c r="Q1159" i="2"/>
  <c r="O1158" i="2"/>
  <c r="S1158" i="2"/>
  <c r="AB1158" i="2" s="1"/>
  <c r="L1156" i="2"/>
  <c r="AD1156" i="2"/>
  <c r="Q1152" i="2"/>
  <c r="N1158" i="2"/>
  <c r="AD1158" i="2"/>
  <c r="K1156" i="2"/>
  <c r="AL1156" i="2"/>
  <c r="F1172" i="2"/>
  <c r="Q1150" i="2"/>
  <c r="M1158" i="2"/>
  <c r="AL1158" i="2"/>
  <c r="J1156" i="2"/>
  <c r="AK1156" i="2"/>
  <c r="AF1158" i="2"/>
  <c r="W1156" i="2"/>
  <c r="L1158" i="2"/>
  <c r="AK1158" i="2"/>
  <c r="I1156" i="2"/>
  <c r="AJ1156" i="2"/>
  <c r="Q1153" i="2"/>
  <c r="F1166" i="2"/>
  <c r="Z1161" i="2"/>
  <c r="AA1161" i="2"/>
  <c r="S1161" i="2"/>
  <c r="X1156" i="2"/>
  <c r="AL1155" i="2"/>
  <c r="K1155" i="2"/>
  <c r="H1155" i="2"/>
  <c r="Q1155" i="2" s="1"/>
  <c r="S1155" i="2"/>
  <c r="L1155" i="2"/>
  <c r="T1155" i="2"/>
  <c r="M1155" i="2"/>
  <c r="U1155" i="2"/>
  <c r="V1155" i="2"/>
  <c r="W1155" i="2"/>
  <c r="AI1155" i="2"/>
  <c r="X1155" i="2"/>
  <c r="P1155" i="2"/>
  <c r="I1155" i="2"/>
  <c r="Y1155" i="2"/>
  <c r="AD1155" i="2"/>
  <c r="Z1155" i="2"/>
  <c r="AE1155" i="2"/>
  <c r="AA1155" i="2"/>
  <c r="AH1155" i="2"/>
  <c r="AJ1155" i="2"/>
  <c r="AF1155" i="2"/>
  <c r="N1155" i="2"/>
  <c r="AG1155" i="2"/>
  <c r="O1155" i="2"/>
  <c r="AK1155" i="2"/>
  <c r="J1155" i="2"/>
  <c r="K1158" i="2"/>
  <c r="AJ1158" i="2"/>
  <c r="H1156" i="2"/>
  <c r="AI1156" i="2"/>
  <c r="J1158" i="2"/>
  <c r="AI1158" i="2"/>
  <c r="AA1156" i="2"/>
  <c r="AH1156" i="2"/>
  <c r="AM1150" i="2"/>
  <c r="I1158" i="2"/>
  <c r="Z1156" i="2"/>
  <c r="D1166" i="2"/>
  <c r="E1161" i="2"/>
  <c r="AK1161" i="2" s="1"/>
  <c r="D1168" i="2"/>
  <c r="E1163" i="2"/>
  <c r="AH1163" i="2" s="1"/>
  <c r="D1174" i="2"/>
  <c r="E1169" i="2"/>
  <c r="D1165" i="2"/>
  <c r="E1160" i="2"/>
  <c r="D1167" i="2"/>
  <c r="E1162" i="2"/>
  <c r="T1161" i="2" l="1"/>
  <c r="AJ1161" i="2"/>
  <c r="Z1163" i="2"/>
  <c r="F1173" i="2"/>
  <c r="X1168" i="2"/>
  <c r="P1168" i="2"/>
  <c r="H1168" i="2"/>
  <c r="W1163" i="2"/>
  <c r="F1171" i="2"/>
  <c r="T1166" i="2"/>
  <c r="Y1161" i="2"/>
  <c r="V1163" i="2"/>
  <c r="AM1155" i="2"/>
  <c r="X1161" i="2"/>
  <c r="Q1157" i="2"/>
  <c r="P1163" i="2"/>
  <c r="U1163" i="2"/>
  <c r="AB1155" i="2"/>
  <c r="T1162" i="2"/>
  <c r="N1162" i="2"/>
  <c r="M1162" i="2"/>
  <c r="U1162" i="2"/>
  <c r="V1162" i="2"/>
  <c r="W1162" i="2"/>
  <c r="X1162" i="2"/>
  <c r="AK1162" i="2"/>
  <c r="Y1162" i="2"/>
  <c r="L1162" i="2"/>
  <c r="AD1162" i="2"/>
  <c r="AM1162" i="2" s="1"/>
  <c r="Z1162" i="2"/>
  <c r="AE1162" i="2"/>
  <c r="AA1162" i="2"/>
  <c r="AF1162" i="2"/>
  <c r="O1162" i="2"/>
  <c r="AG1162" i="2"/>
  <c r="P1162" i="2"/>
  <c r="AH1162" i="2"/>
  <c r="H1162" i="2"/>
  <c r="S1162" i="2"/>
  <c r="AI1162" i="2"/>
  <c r="I1162" i="2"/>
  <c r="AJ1162" i="2"/>
  <c r="J1162" i="2"/>
  <c r="K1162" i="2"/>
  <c r="AL1162" i="2"/>
  <c r="P1161" i="2"/>
  <c r="W1161" i="2"/>
  <c r="AB1157" i="2"/>
  <c r="O1163" i="2"/>
  <c r="T1163" i="2"/>
  <c r="Q1164" i="2"/>
  <c r="Q1156" i="2"/>
  <c r="O1161" i="2"/>
  <c r="V1161" i="2"/>
  <c r="N1163" i="2"/>
  <c r="AG1163" i="2"/>
  <c r="AJ1160" i="2"/>
  <c r="L1160" i="2"/>
  <c r="AK1160" i="2"/>
  <c r="M1160" i="2"/>
  <c r="AG1160" i="2"/>
  <c r="AL1160" i="2"/>
  <c r="N1160" i="2"/>
  <c r="I1160" i="2"/>
  <c r="S1160" i="2"/>
  <c r="O1160" i="2"/>
  <c r="T1160" i="2"/>
  <c r="P1160" i="2"/>
  <c r="U1160" i="2"/>
  <c r="V1160" i="2"/>
  <c r="AH1160" i="2"/>
  <c r="W1160" i="2"/>
  <c r="J1160" i="2"/>
  <c r="AI1160" i="2"/>
  <c r="X1160" i="2"/>
  <c r="Y1160" i="2"/>
  <c r="AD1160" i="2"/>
  <c r="AM1160" i="2" s="1"/>
  <c r="Z1160" i="2"/>
  <c r="AE1160" i="2"/>
  <c r="AA1160" i="2"/>
  <c r="K1160" i="2"/>
  <c r="AF1160" i="2"/>
  <c r="H1160" i="2"/>
  <c r="N1161" i="2"/>
  <c r="AI1161" i="2"/>
  <c r="M1163" i="2"/>
  <c r="AF1163" i="2"/>
  <c r="M1161" i="2"/>
  <c r="AH1161" i="2"/>
  <c r="F1177" i="2"/>
  <c r="L1163" i="2"/>
  <c r="AE1163" i="2"/>
  <c r="L1161" i="2"/>
  <c r="AG1161" i="2"/>
  <c r="F1175" i="2"/>
  <c r="K1163" i="2"/>
  <c r="AD1163" i="2"/>
  <c r="AB1164" i="2"/>
  <c r="AF1161" i="2"/>
  <c r="J1163" i="2"/>
  <c r="AL1163" i="2"/>
  <c r="AM1158" i="2"/>
  <c r="AB1156" i="2"/>
  <c r="I1163" i="2"/>
  <c r="AK1163" i="2"/>
  <c r="AM1164" i="2"/>
  <c r="I1161" i="2"/>
  <c r="AD1161" i="2"/>
  <c r="H1163" i="2"/>
  <c r="AJ1163" i="2"/>
  <c r="F1174" i="2"/>
  <c r="AD1169" i="2"/>
  <c r="AE1169" i="2"/>
  <c r="AF1169" i="2"/>
  <c r="AG1169" i="2"/>
  <c r="AH1169" i="2"/>
  <c r="AI1169" i="2"/>
  <c r="AJ1169" i="2"/>
  <c r="AK1169" i="2"/>
  <c r="AL1169" i="2"/>
  <c r="S1169" i="2"/>
  <c r="T1169" i="2"/>
  <c r="U1169" i="2"/>
  <c r="V1169" i="2"/>
  <c r="W1169" i="2"/>
  <c r="X1169" i="2"/>
  <c r="Y1169" i="2"/>
  <c r="Z1169" i="2"/>
  <c r="AA1169" i="2"/>
  <c r="P1169" i="2"/>
  <c r="H1169" i="2"/>
  <c r="I1169" i="2"/>
  <c r="J1169" i="2"/>
  <c r="K1169" i="2"/>
  <c r="L1169" i="2"/>
  <c r="M1169" i="2"/>
  <c r="N1169" i="2"/>
  <c r="O1169" i="2"/>
  <c r="K1161" i="2"/>
  <c r="AE1161" i="2"/>
  <c r="H1161" i="2"/>
  <c r="AL1161" i="2"/>
  <c r="S1163" i="2"/>
  <c r="AI1163" i="2"/>
  <c r="J1161" i="2"/>
  <c r="U1161" i="2"/>
  <c r="AB1161" i="2" s="1"/>
  <c r="AM1156" i="2"/>
  <c r="AM1157" i="2"/>
  <c r="AA1163" i="2"/>
  <c r="Q1158" i="2"/>
  <c r="D1170" i="2"/>
  <c r="E1165" i="2"/>
  <c r="D1179" i="2"/>
  <c r="E1174" i="2"/>
  <c r="D1172" i="2"/>
  <c r="E1167" i="2"/>
  <c r="D1173" i="2"/>
  <c r="E1168" i="2"/>
  <c r="Z1168" i="2" s="1"/>
  <c r="D1171" i="2"/>
  <c r="E1166" i="2"/>
  <c r="V1166" i="2" s="1"/>
  <c r="U1166" i="2" l="1"/>
  <c r="Y1168" i="2"/>
  <c r="W1168" i="2"/>
  <c r="AA1166" i="2"/>
  <c r="O1168" i="2"/>
  <c r="AJ1168" i="2"/>
  <c r="Q1169" i="2"/>
  <c r="F1180" i="2"/>
  <c r="F1182" i="2"/>
  <c r="J1166" i="2"/>
  <c r="Z1166" i="2"/>
  <c r="N1168" i="2"/>
  <c r="AI1168" i="2"/>
  <c r="S1166" i="2"/>
  <c r="I1166" i="2"/>
  <c r="Y1166" i="2"/>
  <c r="M1168" i="2"/>
  <c r="AH1168" i="2"/>
  <c r="H1166" i="2"/>
  <c r="AL1166" i="2"/>
  <c r="L1168" i="2"/>
  <c r="AG1168" i="2"/>
  <c r="AM1169" i="2"/>
  <c r="AM1163" i="2"/>
  <c r="AB1162" i="2"/>
  <c r="P1166" i="2"/>
  <c r="AK1166" i="2"/>
  <c r="K1168" i="2"/>
  <c r="AF1168" i="2"/>
  <c r="AB1163" i="2"/>
  <c r="F1179" i="2"/>
  <c r="AE1174" i="2"/>
  <c r="AF1174" i="2"/>
  <c r="AG1174" i="2"/>
  <c r="AH1174" i="2"/>
  <c r="AI1174" i="2"/>
  <c r="AJ1174" i="2"/>
  <c r="AK1174" i="2"/>
  <c r="AL1174" i="2"/>
  <c r="AD1174" i="2"/>
  <c r="S1174" i="2"/>
  <c r="T1174" i="2"/>
  <c r="U1174" i="2"/>
  <c r="V1174" i="2"/>
  <c r="W1174" i="2"/>
  <c r="X1174" i="2"/>
  <c r="Y1174" i="2"/>
  <c r="Z1174" i="2"/>
  <c r="AA1174" i="2"/>
  <c r="H1174" i="2"/>
  <c r="I1174" i="2"/>
  <c r="J1174" i="2"/>
  <c r="K1174" i="2"/>
  <c r="L1174" i="2"/>
  <c r="M1174" i="2"/>
  <c r="N1174" i="2"/>
  <c r="O1174" i="2"/>
  <c r="P1174" i="2"/>
  <c r="Q1162" i="2"/>
  <c r="O1166" i="2"/>
  <c r="AJ1166" i="2"/>
  <c r="J1168" i="2"/>
  <c r="AE1168" i="2"/>
  <c r="N1166" i="2"/>
  <c r="AI1166" i="2"/>
  <c r="I1168" i="2"/>
  <c r="AD1168" i="2"/>
  <c r="Q1161" i="2"/>
  <c r="Q1163" i="2"/>
  <c r="M1166" i="2"/>
  <c r="AH1166" i="2"/>
  <c r="V1168" i="2"/>
  <c r="AL1168" i="2"/>
  <c r="Q1168" i="2"/>
  <c r="S1167" i="2"/>
  <c r="O1167" i="2"/>
  <c r="AJ1167" i="2"/>
  <c r="T1167" i="2"/>
  <c r="P1167" i="2"/>
  <c r="K1167" i="2"/>
  <c r="U1167" i="2"/>
  <c r="AI1167" i="2"/>
  <c r="V1167" i="2"/>
  <c r="W1167" i="2"/>
  <c r="X1167" i="2"/>
  <c r="Y1167" i="2"/>
  <c r="AD1167" i="2"/>
  <c r="Z1167" i="2"/>
  <c r="AE1167" i="2"/>
  <c r="AA1167" i="2"/>
  <c r="L1167" i="2"/>
  <c r="AK1167" i="2"/>
  <c r="M1167" i="2"/>
  <c r="AF1167" i="2"/>
  <c r="H1167" i="2"/>
  <c r="AG1167" i="2"/>
  <c r="I1167" i="2"/>
  <c r="AH1167" i="2"/>
  <c r="J1167" i="2"/>
  <c r="AL1167" i="2"/>
  <c r="N1167" i="2"/>
  <c r="AM1161" i="2"/>
  <c r="Q1160" i="2"/>
  <c r="L1166" i="2"/>
  <c r="AG1166" i="2"/>
  <c r="U1168" i="2"/>
  <c r="AK1168" i="2"/>
  <c r="K1166" i="2"/>
  <c r="AF1166" i="2"/>
  <c r="T1168" i="2"/>
  <c r="F1178" i="2"/>
  <c r="AA1173" i="2"/>
  <c r="L1173" i="2"/>
  <c r="K1173" i="2"/>
  <c r="AB1160" i="2"/>
  <c r="X1166" i="2"/>
  <c r="AE1166" i="2"/>
  <c r="S1168" i="2"/>
  <c r="AB1169" i="2"/>
  <c r="W1166" i="2"/>
  <c r="AD1166" i="2"/>
  <c r="AM1166" i="2" s="1"/>
  <c r="AA1168" i="2"/>
  <c r="T1165" i="2"/>
  <c r="P1165" i="2"/>
  <c r="U1165" i="2"/>
  <c r="V1165" i="2"/>
  <c r="W1165" i="2"/>
  <c r="X1165" i="2"/>
  <c r="N1165" i="2"/>
  <c r="Y1165" i="2"/>
  <c r="M1165" i="2"/>
  <c r="AF1165" i="2"/>
  <c r="Z1165" i="2"/>
  <c r="AG1165" i="2"/>
  <c r="AA1165" i="2"/>
  <c r="AH1165" i="2"/>
  <c r="H1165" i="2"/>
  <c r="AE1165" i="2"/>
  <c r="AI1165" i="2"/>
  <c r="I1165" i="2"/>
  <c r="AJ1165" i="2"/>
  <c r="J1165" i="2"/>
  <c r="AD1165" i="2"/>
  <c r="AK1165" i="2"/>
  <c r="K1165" i="2"/>
  <c r="AL1165" i="2"/>
  <c r="L1165" i="2"/>
  <c r="S1165" i="2"/>
  <c r="O1165" i="2"/>
  <c r="F1176" i="2"/>
  <c r="AG1171" i="2"/>
  <c r="U1171" i="2"/>
  <c r="O1171" i="2"/>
  <c r="K1171" i="2"/>
  <c r="L1171" i="2"/>
  <c r="M1171" i="2"/>
  <c r="D1176" i="2"/>
  <c r="E1171" i="2"/>
  <c r="V1171" i="2" s="1"/>
  <c r="D1178" i="2"/>
  <c r="E1173" i="2"/>
  <c r="S1173" i="2" s="1"/>
  <c r="D1177" i="2"/>
  <c r="E1172" i="2"/>
  <c r="D1184" i="2"/>
  <c r="E1179" i="2"/>
  <c r="D1175" i="2"/>
  <c r="E1170" i="2"/>
  <c r="J1173" i="2" l="1"/>
  <c r="Z1173" i="2"/>
  <c r="AB1174" i="2"/>
  <c r="I1173" i="2"/>
  <c r="AL1173" i="2"/>
  <c r="AM1174" i="2"/>
  <c r="AM1165" i="2"/>
  <c r="H1173" i="2"/>
  <c r="AK1173" i="2"/>
  <c r="AM1167" i="2"/>
  <c r="AL1171" i="2"/>
  <c r="P1173" i="2"/>
  <c r="AJ1173" i="2"/>
  <c r="T1171" i="2"/>
  <c r="S1171" i="2"/>
  <c r="J1171" i="2"/>
  <c r="AK1171" i="2"/>
  <c r="AJ1171" i="2"/>
  <c r="O1173" i="2"/>
  <c r="AI1173" i="2"/>
  <c r="I1171" i="2"/>
  <c r="H1171" i="2"/>
  <c r="AI1171" i="2"/>
  <c r="N1173" i="2"/>
  <c r="AH1173" i="2"/>
  <c r="AD1170" i="2"/>
  <c r="J1170" i="2"/>
  <c r="AE1170" i="2"/>
  <c r="K1170" i="2"/>
  <c r="AF1170" i="2"/>
  <c r="L1170" i="2"/>
  <c r="AH1170" i="2"/>
  <c r="M1170" i="2"/>
  <c r="AK1170" i="2"/>
  <c r="AG1170" i="2"/>
  <c r="N1170" i="2"/>
  <c r="U1170" i="2"/>
  <c r="O1170" i="2"/>
  <c r="H1170" i="2"/>
  <c r="V1170" i="2"/>
  <c r="P1170" i="2"/>
  <c r="AJ1170" i="2"/>
  <c r="W1170" i="2"/>
  <c r="X1170" i="2"/>
  <c r="Y1170" i="2"/>
  <c r="Z1170" i="2"/>
  <c r="AA1170" i="2"/>
  <c r="AI1170" i="2"/>
  <c r="S1170" i="2"/>
  <c r="T1170" i="2"/>
  <c r="AL1170" i="2"/>
  <c r="I1170" i="2"/>
  <c r="P1171" i="2"/>
  <c r="AH1171" i="2"/>
  <c r="M1173" i="2"/>
  <c r="AG1173" i="2"/>
  <c r="AM1168" i="2"/>
  <c r="Q1166" i="2"/>
  <c r="Q1174" i="2"/>
  <c r="F1185" i="2"/>
  <c r="AF1173" i="2"/>
  <c r="AF1171" i="2"/>
  <c r="Y1173" i="2"/>
  <c r="AE1173" i="2"/>
  <c r="Q1165" i="2"/>
  <c r="AA1171" i="2"/>
  <c r="AE1171" i="2"/>
  <c r="X1173" i="2"/>
  <c r="AD1173" i="2"/>
  <c r="N1171" i="2"/>
  <c r="Z1171" i="2"/>
  <c r="AD1171" i="2"/>
  <c r="W1173" i="2"/>
  <c r="F1183" i="2"/>
  <c r="AJ1178" i="2"/>
  <c r="AK1178" i="2"/>
  <c r="AL1178" i="2"/>
  <c r="J1178" i="2"/>
  <c r="K1178" i="2"/>
  <c r="L1178" i="2"/>
  <c r="Q1167" i="2"/>
  <c r="F1184" i="2"/>
  <c r="AH1179" i="2"/>
  <c r="AI1179" i="2"/>
  <c r="AJ1179" i="2"/>
  <c r="AK1179" i="2"/>
  <c r="AL1179" i="2"/>
  <c r="AD1179" i="2"/>
  <c r="AE1179" i="2"/>
  <c r="AF1179" i="2"/>
  <c r="AG1179" i="2"/>
  <c r="T1179" i="2"/>
  <c r="U1179" i="2"/>
  <c r="V1179" i="2"/>
  <c r="W1179" i="2"/>
  <c r="X1179" i="2"/>
  <c r="Y1179" i="2"/>
  <c r="Z1179" i="2"/>
  <c r="AA1179" i="2"/>
  <c r="S1179" i="2"/>
  <c r="H1179" i="2"/>
  <c r="I1179" i="2"/>
  <c r="J1179" i="2"/>
  <c r="K1179" i="2"/>
  <c r="L1179" i="2"/>
  <c r="M1179" i="2"/>
  <c r="N1179" i="2"/>
  <c r="O1179" i="2"/>
  <c r="P1179" i="2"/>
  <c r="F1181" i="2"/>
  <c r="AD1176" i="2"/>
  <c r="X1176" i="2"/>
  <c r="Y1176" i="2"/>
  <c r="Z1176" i="2"/>
  <c r="AB1168" i="2"/>
  <c r="V1173" i="2"/>
  <c r="AB1166" i="2"/>
  <c r="F1187" i="2"/>
  <c r="AK1172" i="2"/>
  <c r="J1172" i="2"/>
  <c r="AL1172" i="2"/>
  <c r="K1172" i="2"/>
  <c r="AD1172" i="2"/>
  <c r="L1172" i="2"/>
  <c r="AA1172" i="2"/>
  <c r="AE1172" i="2"/>
  <c r="M1172" i="2"/>
  <c r="AF1172" i="2"/>
  <c r="N1172" i="2"/>
  <c r="S1172" i="2"/>
  <c r="O1172" i="2"/>
  <c r="P1172" i="2"/>
  <c r="AI1172" i="2"/>
  <c r="T1172" i="2"/>
  <c r="U1172" i="2"/>
  <c r="AH1172" i="2"/>
  <c r="V1172" i="2"/>
  <c r="W1172" i="2"/>
  <c r="X1172" i="2"/>
  <c r="Y1172" i="2"/>
  <c r="AG1172" i="2"/>
  <c r="Z1172" i="2"/>
  <c r="AJ1172" i="2"/>
  <c r="I1172" i="2"/>
  <c r="H1172" i="2"/>
  <c r="Y1171" i="2"/>
  <c r="U1173" i="2"/>
  <c r="X1171" i="2"/>
  <c r="W1171" i="2"/>
  <c r="AB1165" i="2"/>
  <c r="T1173" i="2"/>
  <c r="AB1173" i="2" s="1"/>
  <c r="AB1167" i="2"/>
  <c r="D1180" i="2"/>
  <c r="E1175" i="2"/>
  <c r="D1189" i="2"/>
  <c r="E1184" i="2"/>
  <c r="D1182" i="2"/>
  <c r="E1177" i="2"/>
  <c r="D1183" i="2"/>
  <c r="E1178" i="2"/>
  <c r="T1178" i="2" s="1"/>
  <c r="D1181" i="2"/>
  <c r="E1176" i="2"/>
  <c r="AE1176" i="2" s="1"/>
  <c r="M1178" i="2" l="1"/>
  <c r="S1178" i="2"/>
  <c r="AB1171" i="2"/>
  <c r="V1176" i="2"/>
  <c r="I1178" i="2"/>
  <c r="AI1178" i="2"/>
  <c r="AK1175" i="2"/>
  <c r="P1175" i="2"/>
  <c r="X1175" i="2"/>
  <c r="H1175" i="2"/>
  <c r="Y1175" i="2"/>
  <c r="I1175" i="2"/>
  <c r="Z1175" i="2"/>
  <c r="AA1175" i="2"/>
  <c r="S1175" i="2"/>
  <c r="AB1175" i="2" s="1"/>
  <c r="T1175" i="2"/>
  <c r="U1175" i="2"/>
  <c r="AL1175" i="2"/>
  <c r="V1175" i="2"/>
  <c r="AD1175" i="2"/>
  <c r="W1175" i="2"/>
  <c r="O1175" i="2"/>
  <c r="AE1175" i="2"/>
  <c r="J1175" i="2"/>
  <c r="AJ1175" i="2"/>
  <c r="AF1175" i="2"/>
  <c r="K1175" i="2"/>
  <c r="AG1175" i="2"/>
  <c r="L1175" i="2"/>
  <c r="AH1175" i="2"/>
  <c r="M1175" i="2"/>
  <c r="AI1175" i="2"/>
  <c r="N1175" i="2"/>
  <c r="U1176" i="2"/>
  <c r="H1178" i="2"/>
  <c r="AH1178" i="2"/>
  <c r="AM1170" i="2"/>
  <c r="P1176" i="2"/>
  <c r="T1176" i="2"/>
  <c r="P1178" i="2"/>
  <c r="AG1178" i="2"/>
  <c r="F1192" i="2"/>
  <c r="F1190" i="2"/>
  <c r="O1176" i="2"/>
  <c r="S1176" i="2"/>
  <c r="AM1179" i="2"/>
  <c r="O1178" i="2"/>
  <c r="AF1178" i="2"/>
  <c r="Q1173" i="2"/>
  <c r="N1176" i="2"/>
  <c r="AL1176" i="2"/>
  <c r="AA1178" i="2"/>
  <c r="AE1178" i="2"/>
  <c r="Q1170" i="2"/>
  <c r="M1176" i="2"/>
  <c r="AK1176" i="2"/>
  <c r="Z1178" i="2"/>
  <c r="AD1178" i="2"/>
  <c r="Q1171" i="2"/>
  <c r="L1176" i="2"/>
  <c r="AJ1176" i="2"/>
  <c r="Q1179" i="2"/>
  <c r="Y1178" i="2"/>
  <c r="F1188" i="2"/>
  <c r="F1186" i="2"/>
  <c r="U1181" i="2"/>
  <c r="V1181" i="2"/>
  <c r="AB1172" i="2"/>
  <c r="K1176" i="2"/>
  <c r="AI1176" i="2"/>
  <c r="AB1179" i="2"/>
  <c r="X1178" i="2"/>
  <c r="AM1172" i="2"/>
  <c r="J1176" i="2"/>
  <c r="W1178" i="2"/>
  <c r="AM1171" i="2"/>
  <c r="I1176" i="2"/>
  <c r="AG1176" i="2"/>
  <c r="F1189" i="2"/>
  <c r="AK1184" i="2"/>
  <c r="AL1184" i="2"/>
  <c r="AD1184" i="2"/>
  <c r="AE1184" i="2"/>
  <c r="AF1184" i="2"/>
  <c r="AG1184" i="2"/>
  <c r="AH1184" i="2"/>
  <c r="AJ1184" i="2"/>
  <c r="AI1184" i="2"/>
  <c r="W1184" i="2"/>
  <c r="X1184" i="2"/>
  <c r="Y1184" i="2"/>
  <c r="Z1184" i="2"/>
  <c r="AA1184" i="2"/>
  <c r="S1184" i="2"/>
  <c r="T1184" i="2"/>
  <c r="U1184" i="2"/>
  <c r="V1184" i="2"/>
  <c r="I1184" i="2"/>
  <c r="J1184" i="2"/>
  <c r="K1184" i="2"/>
  <c r="L1184" i="2"/>
  <c r="M1184" i="2"/>
  <c r="N1184" i="2"/>
  <c r="O1184" i="2"/>
  <c r="P1184" i="2"/>
  <c r="H1184" i="2"/>
  <c r="V1178" i="2"/>
  <c r="W1176" i="2"/>
  <c r="AH1176" i="2"/>
  <c r="H1176" i="2"/>
  <c r="AF1176" i="2"/>
  <c r="AM1176" i="2" s="1"/>
  <c r="U1178" i="2"/>
  <c r="AB1170" i="2"/>
  <c r="Q1172" i="2"/>
  <c r="Y1177" i="2"/>
  <c r="Z1177" i="2"/>
  <c r="AA1177" i="2"/>
  <c r="S1177" i="2"/>
  <c r="AJ1177" i="2"/>
  <c r="T1177" i="2"/>
  <c r="AK1177" i="2"/>
  <c r="U1177" i="2"/>
  <c r="AL1177" i="2"/>
  <c r="H1177" i="2"/>
  <c r="AD1177" i="2"/>
  <c r="I1177" i="2"/>
  <c r="AE1177" i="2"/>
  <c r="J1177" i="2"/>
  <c r="AF1177" i="2"/>
  <c r="K1177" i="2"/>
  <c r="AG1177" i="2"/>
  <c r="L1177" i="2"/>
  <c r="AH1177" i="2"/>
  <c r="M1177" i="2"/>
  <c r="AI1177" i="2"/>
  <c r="N1177" i="2"/>
  <c r="V1177" i="2"/>
  <c r="O1177" i="2"/>
  <c r="W1177" i="2"/>
  <c r="P1177" i="2"/>
  <c r="X1177" i="2"/>
  <c r="AA1176" i="2"/>
  <c r="N1178" i="2"/>
  <c r="AM1173" i="2"/>
  <c r="D1186" i="2"/>
  <c r="E1181" i="2"/>
  <c r="W1181" i="2" s="1"/>
  <c r="D1188" i="2"/>
  <c r="E1183" i="2"/>
  <c r="S1183" i="2" s="1"/>
  <c r="D1187" i="2"/>
  <c r="E1182" i="2"/>
  <c r="D1194" i="2"/>
  <c r="E1189" i="2"/>
  <c r="D1185" i="2"/>
  <c r="E1180" i="2"/>
  <c r="P1181" i="2" l="1"/>
  <c r="T1181" i="2"/>
  <c r="L1183" i="2"/>
  <c r="AJ1183" i="2"/>
  <c r="AM1184" i="2"/>
  <c r="O1181" i="2"/>
  <c r="S1181" i="2"/>
  <c r="K1183" i="2"/>
  <c r="AI1183" i="2"/>
  <c r="N1181" i="2"/>
  <c r="AE1181" i="2"/>
  <c r="J1183" i="2"/>
  <c r="AH1183" i="2"/>
  <c r="M1181" i="2"/>
  <c r="AD1181" i="2"/>
  <c r="I1183" i="2"/>
  <c r="AG1183" i="2"/>
  <c r="F1197" i="2"/>
  <c r="Q1175" i="2"/>
  <c r="N1183" i="2"/>
  <c r="F1194" i="2"/>
  <c r="AD1189" i="2"/>
  <c r="AE1189" i="2"/>
  <c r="AF1189" i="2"/>
  <c r="AG1189" i="2"/>
  <c r="AH1189" i="2"/>
  <c r="AI1189" i="2"/>
  <c r="AJ1189" i="2"/>
  <c r="AK1189" i="2"/>
  <c r="AL1189" i="2"/>
  <c r="Z1189" i="2"/>
  <c r="AA1189" i="2"/>
  <c r="S1189" i="2"/>
  <c r="T1189" i="2"/>
  <c r="U1189" i="2"/>
  <c r="V1189" i="2"/>
  <c r="W1189" i="2"/>
  <c r="X1189" i="2"/>
  <c r="Y1189" i="2"/>
  <c r="L1189" i="2"/>
  <c r="M1189" i="2"/>
  <c r="N1189" i="2"/>
  <c r="O1189" i="2"/>
  <c r="P1189" i="2"/>
  <c r="H1189" i="2"/>
  <c r="I1189" i="2"/>
  <c r="J1189" i="2"/>
  <c r="K1189" i="2"/>
  <c r="L1181" i="2"/>
  <c r="AL1181" i="2"/>
  <c r="H1183" i="2"/>
  <c r="Q1183" i="2" s="1"/>
  <c r="AF1183" i="2"/>
  <c r="Q1176" i="2"/>
  <c r="AB1184" i="2"/>
  <c r="K1181" i="2"/>
  <c r="AK1181" i="2"/>
  <c r="AA1183" i="2"/>
  <c r="AE1183" i="2"/>
  <c r="AM1177" i="2"/>
  <c r="J1181" i="2"/>
  <c r="AJ1181" i="2"/>
  <c r="Z1183" i="2"/>
  <c r="AD1183" i="2"/>
  <c r="I1181" i="2"/>
  <c r="AI1181" i="2"/>
  <c r="Y1183" i="2"/>
  <c r="F1193" i="2"/>
  <c r="Y1188" i="2"/>
  <c r="F1195" i="2"/>
  <c r="M1183" i="2"/>
  <c r="Q1177" i="2"/>
  <c r="H1181" i="2"/>
  <c r="AH1181" i="2"/>
  <c r="X1183" i="2"/>
  <c r="Q1184" i="2"/>
  <c r="AA1181" i="2"/>
  <c r="AG1181" i="2"/>
  <c r="W1183" i="2"/>
  <c r="AM1175" i="2"/>
  <c r="AL1183" i="2"/>
  <c r="AK1183" i="2"/>
  <c r="Z1181" i="2"/>
  <c r="AF1181" i="2"/>
  <c r="V1183" i="2"/>
  <c r="AB1176" i="2"/>
  <c r="Q1178" i="2"/>
  <c r="Y1181" i="2"/>
  <c r="F1191" i="2"/>
  <c r="AE1186" i="2"/>
  <c r="AF1186" i="2"/>
  <c r="K1186" i="2"/>
  <c r="L1186" i="2"/>
  <c r="U1183" i="2"/>
  <c r="AG1180" i="2"/>
  <c r="N1180" i="2"/>
  <c r="AH1180" i="2"/>
  <c r="O1180" i="2"/>
  <c r="AE1180" i="2"/>
  <c r="AI1180" i="2"/>
  <c r="P1180" i="2"/>
  <c r="AJ1180" i="2"/>
  <c r="H1180" i="2"/>
  <c r="AK1180" i="2"/>
  <c r="I1180" i="2"/>
  <c r="AL1180" i="2"/>
  <c r="J1180" i="2"/>
  <c r="AA1180" i="2"/>
  <c r="K1180" i="2"/>
  <c r="S1180" i="2"/>
  <c r="L1180" i="2"/>
  <c r="T1180" i="2"/>
  <c r="U1180" i="2"/>
  <c r="X1180" i="2"/>
  <c r="AD1180" i="2"/>
  <c r="Z1180" i="2"/>
  <c r="V1180" i="2"/>
  <c r="W1180" i="2"/>
  <c r="Y1180" i="2"/>
  <c r="AF1180" i="2"/>
  <c r="M1180" i="2"/>
  <c r="X1181" i="2"/>
  <c r="P1183" i="2"/>
  <c r="T1183" i="2"/>
  <c r="AB1183" i="2" s="1"/>
  <c r="AB1178" i="2"/>
  <c r="AF1182" i="2"/>
  <c r="K1182" i="2"/>
  <c r="AG1182" i="2"/>
  <c r="L1182" i="2"/>
  <c r="AI1182" i="2"/>
  <c r="N1182" i="2"/>
  <c r="AD1182" i="2"/>
  <c r="AH1182" i="2"/>
  <c r="M1182" i="2"/>
  <c r="W1182" i="2"/>
  <c r="AE1182" i="2"/>
  <c r="X1182" i="2"/>
  <c r="AJ1182" i="2"/>
  <c r="O1182" i="2"/>
  <c r="V1182" i="2"/>
  <c r="AK1182" i="2"/>
  <c r="P1182" i="2"/>
  <c r="AL1182" i="2"/>
  <c r="H1182" i="2"/>
  <c r="U1182" i="2"/>
  <c r="Y1182" i="2"/>
  <c r="I1182" i="2"/>
  <c r="Z1182" i="2"/>
  <c r="J1182" i="2"/>
  <c r="T1182" i="2"/>
  <c r="AA1182" i="2"/>
  <c r="S1182" i="2"/>
  <c r="AB1177" i="2"/>
  <c r="O1183" i="2"/>
  <c r="AM1178" i="2"/>
  <c r="D1190" i="2"/>
  <c r="E1185" i="2"/>
  <c r="D1199" i="2"/>
  <c r="E1194" i="2"/>
  <c r="D1192" i="2"/>
  <c r="E1187" i="2"/>
  <c r="D1193" i="2"/>
  <c r="E1188" i="2"/>
  <c r="AH1188" i="2" s="1"/>
  <c r="D1191" i="2"/>
  <c r="E1186" i="2"/>
  <c r="AG1186" i="2" s="1"/>
  <c r="Z1188" i="2" l="1"/>
  <c r="AG1188" i="2"/>
  <c r="AM1181" i="2"/>
  <c r="Q1180" i="2"/>
  <c r="J1186" i="2"/>
  <c r="AD1186" i="2"/>
  <c r="X1188" i="2"/>
  <c r="I1186" i="2"/>
  <c r="AL1186" i="2"/>
  <c r="W1188" i="2"/>
  <c r="AB1189" i="2"/>
  <c r="H1186" i="2"/>
  <c r="AK1186" i="2"/>
  <c r="V1188" i="2"/>
  <c r="AM1182" i="2"/>
  <c r="T1186" i="2"/>
  <c r="AJ1186" i="2"/>
  <c r="F1200" i="2"/>
  <c r="U1188" i="2"/>
  <c r="AM1183" i="2"/>
  <c r="AM1180" i="2"/>
  <c r="S1186" i="2"/>
  <c r="AI1186" i="2"/>
  <c r="P1188" i="2"/>
  <c r="T1188" i="2"/>
  <c r="AA1186" i="2"/>
  <c r="F1196" i="2"/>
  <c r="Q1181" i="2"/>
  <c r="O1188" i="2"/>
  <c r="S1188" i="2"/>
  <c r="Q1189" i="2"/>
  <c r="N1188" i="2"/>
  <c r="AF1188" i="2"/>
  <c r="AB1181" i="2"/>
  <c r="AI1187" i="2"/>
  <c r="H1187" i="2"/>
  <c r="AH1187" i="2"/>
  <c r="AJ1187" i="2"/>
  <c r="I1187" i="2"/>
  <c r="P1187" i="2"/>
  <c r="AK1187" i="2"/>
  <c r="J1187" i="2"/>
  <c r="AL1187" i="2"/>
  <c r="K1187" i="2"/>
  <c r="S1187" i="2"/>
  <c r="L1187" i="2"/>
  <c r="T1187" i="2"/>
  <c r="M1187" i="2"/>
  <c r="U1187" i="2"/>
  <c r="V1187" i="2"/>
  <c r="W1187" i="2"/>
  <c r="X1187" i="2"/>
  <c r="Y1187" i="2"/>
  <c r="AG1187" i="2"/>
  <c r="AD1187" i="2"/>
  <c r="Z1187" i="2"/>
  <c r="AE1187" i="2"/>
  <c r="AA1187" i="2"/>
  <c r="AF1187" i="2"/>
  <c r="N1187" i="2"/>
  <c r="O1187" i="2"/>
  <c r="Y1186" i="2"/>
  <c r="M1188" i="2"/>
  <c r="AE1188" i="2"/>
  <c r="AB1182" i="2"/>
  <c r="F1198" i="2"/>
  <c r="AH1193" i="2"/>
  <c r="M1193" i="2"/>
  <c r="X1186" i="2"/>
  <c r="L1188" i="2"/>
  <c r="AD1188" i="2"/>
  <c r="Q1182" i="2"/>
  <c r="AB1180" i="2"/>
  <c r="W1186" i="2"/>
  <c r="K1188" i="2"/>
  <c r="AL1188" i="2"/>
  <c r="Z1186" i="2"/>
  <c r="P1186" i="2"/>
  <c r="V1186" i="2"/>
  <c r="J1188" i="2"/>
  <c r="AK1188" i="2"/>
  <c r="O1186" i="2"/>
  <c r="U1186" i="2"/>
  <c r="I1188" i="2"/>
  <c r="AJ1188" i="2"/>
  <c r="F1202" i="2"/>
  <c r="S1185" i="2"/>
  <c r="N1185" i="2"/>
  <c r="T1185" i="2"/>
  <c r="O1185" i="2"/>
  <c r="U1185" i="2"/>
  <c r="V1185" i="2"/>
  <c r="W1185" i="2"/>
  <c r="X1185" i="2"/>
  <c r="Y1185" i="2"/>
  <c r="L1185" i="2"/>
  <c r="AL1185" i="2"/>
  <c r="AD1185" i="2"/>
  <c r="Z1185" i="2"/>
  <c r="AK1185" i="2"/>
  <c r="AE1185" i="2"/>
  <c r="AA1185" i="2"/>
  <c r="AF1185" i="2"/>
  <c r="P1185" i="2"/>
  <c r="AG1185" i="2"/>
  <c r="H1185" i="2"/>
  <c r="AH1185" i="2"/>
  <c r="I1185" i="2"/>
  <c r="M1185" i="2"/>
  <c r="AI1185" i="2"/>
  <c r="J1185" i="2"/>
  <c r="AJ1185" i="2"/>
  <c r="K1185" i="2"/>
  <c r="N1186" i="2"/>
  <c r="AH1186" i="2"/>
  <c r="H1188" i="2"/>
  <c r="Q1188" i="2" s="1"/>
  <c r="AI1188" i="2"/>
  <c r="AM1189" i="2"/>
  <c r="M1186" i="2"/>
  <c r="AA1188" i="2"/>
  <c r="F1199" i="2"/>
  <c r="AD1194" i="2"/>
  <c r="AE1194" i="2"/>
  <c r="AF1194" i="2"/>
  <c r="AG1194" i="2"/>
  <c r="AH1194" i="2"/>
  <c r="AI1194" i="2"/>
  <c r="AJ1194" i="2"/>
  <c r="AK1194" i="2"/>
  <c r="AL1194" i="2"/>
  <c r="S1194" i="2"/>
  <c r="T1194" i="2"/>
  <c r="U1194" i="2"/>
  <c r="V1194" i="2"/>
  <c r="W1194" i="2"/>
  <c r="X1194" i="2"/>
  <c r="Y1194" i="2"/>
  <c r="Z1194" i="2"/>
  <c r="AA1194" i="2"/>
  <c r="O1194" i="2"/>
  <c r="P1194" i="2"/>
  <c r="H1194" i="2"/>
  <c r="Q1194" i="2" s="1"/>
  <c r="I1194" i="2"/>
  <c r="J1194" i="2"/>
  <c r="K1194" i="2"/>
  <c r="L1194" i="2"/>
  <c r="M1194" i="2"/>
  <c r="N1194" i="2"/>
  <c r="D1196" i="2"/>
  <c r="E1191" i="2"/>
  <c r="Y1191" i="2" s="1"/>
  <c r="D1198" i="2"/>
  <c r="E1193" i="2"/>
  <c r="AI1193" i="2" s="1"/>
  <c r="D1197" i="2"/>
  <c r="E1192" i="2"/>
  <c r="D1204" i="2"/>
  <c r="E1199" i="2"/>
  <c r="D1195" i="2"/>
  <c r="E1190" i="2"/>
  <c r="L1193" i="2" l="1"/>
  <c r="AG1193" i="2"/>
  <c r="P1191" i="2"/>
  <c r="AK1191" i="2"/>
  <c r="X1191" i="2"/>
  <c r="K1193" i="2"/>
  <c r="AF1193" i="2"/>
  <c r="O1191" i="2"/>
  <c r="AJ1191" i="2"/>
  <c r="AB1194" i="2"/>
  <c r="J1193" i="2"/>
  <c r="AE1193" i="2"/>
  <c r="AM1187" i="2"/>
  <c r="N1191" i="2"/>
  <c r="AI1191" i="2"/>
  <c r="AM1185" i="2"/>
  <c r="I1193" i="2"/>
  <c r="AD1193" i="2"/>
  <c r="M1191" i="2"/>
  <c r="AH1191" i="2"/>
  <c r="Q1186" i="2"/>
  <c r="H1193" i="2"/>
  <c r="AL1193" i="2"/>
  <c r="L1191" i="2"/>
  <c r="AG1191" i="2"/>
  <c r="U1193" i="2"/>
  <c r="AK1193" i="2"/>
  <c r="Q1187" i="2"/>
  <c r="K1191" i="2"/>
  <c r="AF1191" i="2"/>
  <c r="H1191" i="2"/>
  <c r="T1193" i="2"/>
  <c r="AJ1193" i="2"/>
  <c r="J1191" i="2"/>
  <c r="AE1191" i="2"/>
  <c r="S1193" i="2"/>
  <c r="F1203" i="2"/>
  <c r="J1198" i="2"/>
  <c r="W1191" i="2"/>
  <c r="AD1191" i="2"/>
  <c r="AA1193" i="2"/>
  <c r="V1191" i="2"/>
  <c r="AL1191" i="2"/>
  <c r="AJ1190" i="2"/>
  <c r="K1190" i="2"/>
  <c r="AK1190" i="2"/>
  <c r="L1190" i="2"/>
  <c r="AH1190" i="2"/>
  <c r="AL1190" i="2"/>
  <c r="M1190" i="2"/>
  <c r="AD1190" i="2"/>
  <c r="N1190" i="2"/>
  <c r="S1190" i="2"/>
  <c r="O1190" i="2"/>
  <c r="T1190" i="2"/>
  <c r="P1190" i="2"/>
  <c r="U1190" i="2"/>
  <c r="V1190" i="2"/>
  <c r="W1190" i="2"/>
  <c r="X1190" i="2"/>
  <c r="I1190" i="2"/>
  <c r="Y1190" i="2"/>
  <c r="AE1190" i="2"/>
  <c r="Z1190" i="2"/>
  <c r="AF1190" i="2"/>
  <c r="AA1190" i="2"/>
  <c r="AG1190" i="2"/>
  <c r="H1190" i="2"/>
  <c r="AI1190" i="2"/>
  <c r="J1190" i="2"/>
  <c r="AM1188" i="2"/>
  <c r="Z1193" i="2"/>
  <c r="U1191" i="2"/>
  <c r="F1201" i="2"/>
  <c r="AM1186" i="2"/>
  <c r="F1207" i="2"/>
  <c r="Y1193" i="2"/>
  <c r="T1191" i="2"/>
  <c r="AM1194" i="2"/>
  <c r="Q1185" i="2"/>
  <c r="X1193" i="2"/>
  <c r="AB1188" i="2"/>
  <c r="S1191" i="2"/>
  <c r="F1204" i="2"/>
  <c r="AD1199" i="2"/>
  <c r="AE1199" i="2"/>
  <c r="AF1199" i="2"/>
  <c r="AG1199" i="2"/>
  <c r="AH1199" i="2"/>
  <c r="AI1199" i="2"/>
  <c r="AJ1199" i="2"/>
  <c r="AK1199" i="2"/>
  <c r="AL1199" i="2"/>
  <c r="S1199" i="2"/>
  <c r="T1199" i="2"/>
  <c r="U1199" i="2"/>
  <c r="V1199" i="2"/>
  <c r="W1199" i="2"/>
  <c r="X1199" i="2"/>
  <c r="Y1199" i="2"/>
  <c r="Z1199" i="2"/>
  <c r="AA1199" i="2"/>
  <c r="H1199" i="2"/>
  <c r="I1199" i="2"/>
  <c r="J1199" i="2"/>
  <c r="K1199" i="2"/>
  <c r="L1199" i="2"/>
  <c r="M1199" i="2"/>
  <c r="N1199" i="2"/>
  <c r="O1199" i="2"/>
  <c r="P1199" i="2"/>
  <c r="P1193" i="2"/>
  <c r="W1193" i="2"/>
  <c r="AB1187" i="2"/>
  <c r="AA1191" i="2"/>
  <c r="O1193" i="2"/>
  <c r="V1193" i="2"/>
  <c r="Z1191" i="2"/>
  <c r="F1205" i="2"/>
  <c r="W1192" i="2"/>
  <c r="X1192" i="2"/>
  <c r="Y1192" i="2"/>
  <c r="AD1192" i="2"/>
  <c r="Z1192" i="2"/>
  <c r="AE1192" i="2"/>
  <c r="AA1192" i="2"/>
  <c r="AF1192" i="2"/>
  <c r="H1192" i="2"/>
  <c r="AG1192" i="2"/>
  <c r="I1192" i="2"/>
  <c r="AH1192" i="2"/>
  <c r="J1192" i="2"/>
  <c r="AI1192" i="2"/>
  <c r="K1192" i="2"/>
  <c r="AJ1192" i="2"/>
  <c r="L1192" i="2"/>
  <c r="AK1192" i="2"/>
  <c r="M1192" i="2"/>
  <c r="AL1192" i="2"/>
  <c r="N1192" i="2"/>
  <c r="U1192" i="2"/>
  <c r="S1192" i="2"/>
  <c r="O1192" i="2"/>
  <c r="T1192" i="2"/>
  <c r="P1192" i="2"/>
  <c r="V1192" i="2"/>
  <c r="AB1185" i="2"/>
  <c r="N1193" i="2"/>
  <c r="I1191" i="2"/>
  <c r="AB1186" i="2"/>
  <c r="D1200" i="2"/>
  <c r="E1195" i="2"/>
  <c r="D1209" i="2"/>
  <c r="E1204" i="2"/>
  <c r="D1202" i="2"/>
  <c r="E1197" i="2"/>
  <c r="D1203" i="2"/>
  <c r="E1198" i="2"/>
  <c r="AA1198" i="2" s="1"/>
  <c r="D1201" i="2"/>
  <c r="E1196" i="2"/>
  <c r="U1196" i="2" s="1"/>
  <c r="L1196" i="2" l="1"/>
  <c r="S1196" i="2"/>
  <c r="AB1190" i="2"/>
  <c r="I1198" i="2"/>
  <c r="Y1198" i="2"/>
  <c r="Q1191" i="2"/>
  <c r="AB1199" i="2"/>
  <c r="K1196" i="2"/>
  <c r="AA1196" i="2"/>
  <c r="Q1190" i="2"/>
  <c r="H1198" i="2"/>
  <c r="AK1198" i="2"/>
  <c r="J1196" i="2"/>
  <c r="AL1196" i="2"/>
  <c r="AM1190" i="2"/>
  <c r="P1198" i="2"/>
  <c r="AL1198" i="2"/>
  <c r="I1196" i="2"/>
  <c r="AK1196" i="2"/>
  <c r="O1198" i="2"/>
  <c r="AJ1198" i="2"/>
  <c r="Q1192" i="2"/>
  <c r="H1196" i="2"/>
  <c r="AJ1196" i="2"/>
  <c r="N1198" i="2"/>
  <c r="AI1198" i="2"/>
  <c r="P1196" i="2"/>
  <c r="AI1196" i="2"/>
  <c r="M1198" i="2"/>
  <c r="AH1198" i="2"/>
  <c r="AB1192" i="2"/>
  <c r="O1196" i="2"/>
  <c r="AH1196" i="2"/>
  <c r="L1198" i="2"/>
  <c r="AG1198" i="2"/>
  <c r="N1196" i="2"/>
  <c r="AG1196" i="2"/>
  <c r="K1198" i="2"/>
  <c r="AF1198" i="2"/>
  <c r="U1197" i="2"/>
  <c r="V1197" i="2"/>
  <c r="W1197" i="2"/>
  <c r="X1197" i="2"/>
  <c r="Y1197" i="2"/>
  <c r="AF1197" i="2"/>
  <c r="Z1197" i="2"/>
  <c r="AG1197" i="2"/>
  <c r="AA1197" i="2"/>
  <c r="P1197" i="2"/>
  <c r="AH1197" i="2"/>
  <c r="H1197" i="2"/>
  <c r="AI1197" i="2"/>
  <c r="I1197" i="2"/>
  <c r="AJ1197" i="2"/>
  <c r="J1197" i="2"/>
  <c r="AK1197" i="2"/>
  <c r="K1197" i="2"/>
  <c r="AL1197" i="2"/>
  <c r="L1197" i="2"/>
  <c r="AD1197" i="2"/>
  <c r="M1197" i="2"/>
  <c r="AE1197" i="2"/>
  <c r="N1197" i="2"/>
  <c r="S1197" i="2"/>
  <c r="AB1197" i="2" s="1"/>
  <c r="O1197" i="2"/>
  <c r="T1197" i="2"/>
  <c r="F1210" i="2"/>
  <c r="Q1199" i="2"/>
  <c r="M1196" i="2"/>
  <c r="AF1196" i="2"/>
  <c r="X1198" i="2"/>
  <c r="AE1198" i="2"/>
  <c r="AM1192" i="2"/>
  <c r="Z1196" i="2"/>
  <c r="AE1196" i="2"/>
  <c r="W1198" i="2"/>
  <c r="AD1198" i="2"/>
  <c r="AM1198" i="2" s="1"/>
  <c r="Q1193" i="2"/>
  <c r="Z1198" i="2"/>
  <c r="AM1199" i="2"/>
  <c r="Y1196" i="2"/>
  <c r="AD1196" i="2"/>
  <c r="AM1196" i="2" s="1"/>
  <c r="V1198" i="2"/>
  <c r="F1208" i="2"/>
  <c r="T1196" i="2"/>
  <c r="F1209" i="2"/>
  <c r="AG1204" i="2"/>
  <c r="AH1204" i="2"/>
  <c r="AI1204" i="2"/>
  <c r="AJ1204" i="2"/>
  <c r="AK1204" i="2"/>
  <c r="AL1204" i="2"/>
  <c r="AD1204" i="2"/>
  <c r="AE1204" i="2"/>
  <c r="AF1204" i="2"/>
  <c r="S1204" i="2"/>
  <c r="T1204" i="2"/>
  <c r="U1204" i="2"/>
  <c r="V1204" i="2"/>
  <c r="W1204" i="2"/>
  <c r="X1204" i="2"/>
  <c r="Y1204" i="2"/>
  <c r="Z1204" i="2"/>
  <c r="AA1204" i="2"/>
  <c r="H1204" i="2"/>
  <c r="Q1204" i="2" s="1"/>
  <c r="I1204" i="2"/>
  <c r="J1204" i="2"/>
  <c r="K1204" i="2"/>
  <c r="L1204" i="2"/>
  <c r="M1204" i="2"/>
  <c r="N1204" i="2"/>
  <c r="O1204" i="2"/>
  <c r="P1204" i="2"/>
  <c r="X1196" i="2"/>
  <c r="F1206" i="2"/>
  <c r="J1201" i="2"/>
  <c r="U1198" i="2"/>
  <c r="AB1193" i="2"/>
  <c r="AB1191" i="2"/>
  <c r="W1196" i="2"/>
  <c r="T1198" i="2"/>
  <c r="Y1195" i="2"/>
  <c r="Z1195" i="2"/>
  <c r="AH1195" i="2"/>
  <c r="AA1195" i="2"/>
  <c r="AI1195" i="2"/>
  <c r="S1195" i="2"/>
  <c r="AB1195" i="2" s="1"/>
  <c r="AJ1195" i="2"/>
  <c r="H1195" i="2"/>
  <c r="AK1195" i="2"/>
  <c r="I1195" i="2"/>
  <c r="AL1195" i="2"/>
  <c r="J1195" i="2"/>
  <c r="AD1195" i="2"/>
  <c r="K1195" i="2"/>
  <c r="AE1195" i="2"/>
  <c r="L1195" i="2"/>
  <c r="AF1195" i="2"/>
  <c r="M1195" i="2"/>
  <c r="AG1195" i="2"/>
  <c r="N1195" i="2"/>
  <c r="T1195" i="2"/>
  <c r="O1195" i="2"/>
  <c r="X1195" i="2"/>
  <c r="U1195" i="2"/>
  <c r="P1195" i="2"/>
  <c r="V1195" i="2"/>
  <c r="W1195" i="2"/>
  <c r="V1196" i="2"/>
  <c r="AM1191" i="2"/>
  <c r="S1198" i="2"/>
  <c r="AM1193" i="2"/>
  <c r="F1212" i="2"/>
  <c r="D1206" i="2"/>
  <c r="E1201" i="2"/>
  <c r="AK1201" i="2" s="1"/>
  <c r="D1208" i="2"/>
  <c r="E1203" i="2"/>
  <c r="AE1203" i="2" s="1"/>
  <c r="D1207" i="2"/>
  <c r="E1202" i="2"/>
  <c r="D1214" i="2"/>
  <c r="E1209" i="2"/>
  <c r="D1205" i="2"/>
  <c r="E1200" i="2"/>
  <c r="AI1201" i="2" l="1"/>
  <c r="K1201" i="2"/>
  <c r="AJ1201" i="2"/>
  <c r="Z1203" i="2"/>
  <c r="AD1203" i="2"/>
  <c r="I1201" i="2"/>
  <c r="AH1201" i="2"/>
  <c r="X1203" i="2"/>
  <c r="H1201" i="2"/>
  <c r="AG1201" i="2"/>
  <c r="W1203" i="2"/>
  <c r="W1200" i="2"/>
  <c r="P1200" i="2"/>
  <c r="O1200" i="2"/>
  <c r="X1200" i="2"/>
  <c r="H1200" i="2"/>
  <c r="Q1200" i="2" s="1"/>
  <c r="Y1200" i="2"/>
  <c r="Z1200" i="2"/>
  <c r="AA1200" i="2"/>
  <c r="S1200" i="2"/>
  <c r="T1200" i="2"/>
  <c r="AK1200" i="2"/>
  <c r="U1200" i="2"/>
  <c r="AL1200" i="2"/>
  <c r="V1200" i="2"/>
  <c r="AD1200" i="2"/>
  <c r="I1200" i="2"/>
  <c r="AE1200" i="2"/>
  <c r="J1200" i="2"/>
  <c r="AF1200" i="2"/>
  <c r="K1200" i="2"/>
  <c r="AG1200" i="2"/>
  <c r="L1200" i="2"/>
  <c r="AH1200" i="2"/>
  <c r="M1200" i="2"/>
  <c r="AJ1200" i="2"/>
  <c r="AI1200" i="2"/>
  <c r="N1200" i="2"/>
  <c r="P1201" i="2"/>
  <c r="AF1201" i="2"/>
  <c r="F1214" i="2"/>
  <c r="AJ1209" i="2"/>
  <c r="AK1209" i="2"/>
  <c r="AL1209" i="2"/>
  <c r="AD1209" i="2"/>
  <c r="AE1209" i="2"/>
  <c r="AG1209" i="2"/>
  <c r="AH1209" i="2"/>
  <c r="AI1209" i="2"/>
  <c r="AF1209" i="2"/>
  <c r="V1209" i="2"/>
  <c r="W1209" i="2"/>
  <c r="X1209" i="2"/>
  <c r="Y1209" i="2"/>
  <c r="Z1209" i="2"/>
  <c r="AA1209" i="2"/>
  <c r="S1209" i="2"/>
  <c r="T1209" i="2"/>
  <c r="U1209" i="2"/>
  <c r="H1209" i="2"/>
  <c r="I1209" i="2"/>
  <c r="J1209" i="2"/>
  <c r="K1209" i="2"/>
  <c r="L1209" i="2"/>
  <c r="M1209" i="2"/>
  <c r="N1209" i="2"/>
  <c r="O1209" i="2"/>
  <c r="P1209" i="2"/>
  <c r="V1203" i="2"/>
  <c r="AM1197" i="2"/>
  <c r="AA1201" i="2"/>
  <c r="AE1201" i="2"/>
  <c r="U1203" i="2"/>
  <c r="Q1198" i="2"/>
  <c r="AA1202" i="2"/>
  <c r="AI1202" i="2"/>
  <c r="S1202" i="2"/>
  <c r="AJ1202" i="2"/>
  <c r="T1202" i="2"/>
  <c r="AK1202" i="2"/>
  <c r="H1202" i="2"/>
  <c r="AL1202" i="2"/>
  <c r="I1202" i="2"/>
  <c r="AD1202" i="2"/>
  <c r="J1202" i="2"/>
  <c r="AE1202" i="2"/>
  <c r="K1202" i="2"/>
  <c r="AF1202" i="2"/>
  <c r="L1202" i="2"/>
  <c r="AG1202" i="2"/>
  <c r="M1202" i="2"/>
  <c r="AH1202" i="2"/>
  <c r="N1202" i="2"/>
  <c r="U1202" i="2"/>
  <c r="O1202" i="2"/>
  <c r="V1202" i="2"/>
  <c r="P1202" i="2"/>
  <c r="W1202" i="2"/>
  <c r="X1202" i="2"/>
  <c r="Z1202" i="2"/>
  <c r="Y1202" i="2"/>
  <c r="Z1201" i="2"/>
  <c r="AD1201" i="2"/>
  <c r="M1203" i="2"/>
  <c r="T1203" i="2"/>
  <c r="Y1201" i="2"/>
  <c r="F1211" i="2"/>
  <c r="J1206" i="2"/>
  <c r="L1203" i="2"/>
  <c r="S1203" i="2"/>
  <c r="Y1203" i="2"/>
  <c r="K1203" i="2"/>
  <c r="AL1203" i="2"/>
  <c r="F1213" i="2"/>
  <c r="X1201" i="2"/>
  <c r="AB1198" i="2"/>
  <c r="W1201" i="2"/>
  <c r="J1203" i="2"/>
  <c r="AK1203" i="2"/>
  <c r="Q1196" i="2"/>
  <c r="AM1195" i="2"/>
  <c r="V1201" i="2"/>
  <c r="AB1204" i="2"/>
  <c r="I1203" i="2"/>
  <c r="AJ1203" i="2"/>
  <c r="U1201" i="2"/>
  <c r="H1203" i="2"/>
  <c r="AI1203" i="2"/>
  <c r="O1201" i="2"/>
  <c r="T1201" i="2"/>
  <c r="P1203" i="2"/>
  <c r="AH1203" i="2"/>
  <c r="F1217" i="2"/>
  <c r="N1201" i="2"/>
  <c r="S1201" i="2"/>
  <c r="AM1204" i="2"/>
  <c r="O1203" i="2"/>
  <c r="AG1203" i="2"/>
  <c r="F1215" i="2"/>
  <c r="Q1197" i="2"/>
  <c r="M1201" i="2"/>
  <c r="AL1201" i="2"/>
  <c r="N1203" i="2"/>
  <c r="AF1203" i="2"/>
  <c r="AB1196" i="2"/>
  <c r="Q1195" i="2"/>
  <c r="L1201" i="2"/>
  <c r="AA1203" i="2"/>
  <c r="D1210" i="2"/>
  <c r="E1205" i="2"/>
  <c r="D1219" i="2"/>
  <c r="E1214" i="2"/>
  <c r="D1212" i="2"/>
  <c r="E1207" i="2"/>
  <c r="D1213" i="2"/>
  <c r="E1208" i="2"/>
  <c r="AH1208" i="2" s="1"/>
  <c r="D1211" i="2"/>
  <c r="E1206" i="2"/>
  <c r="AJ1206" i="2" s="1"/>
  <c r="H1208" i="2" l="1"/>
  <c r="AF1208" i="2"/>
  <c r="I1206" i="2"/>
  <c r="AH1206" i="2"/>
  <c r="AG1208" i="2"/>
  <c r="AA1208" i="2"/>
  <c r="AE1208" i="2"/>
  <c r="H1206" i="2"/>
  <c r="AG1206" i="2"/>
  <c r="Z1208" i="2"/>
  <c r="AD1208" i="2"/>
  <c r="AA1206" i="2"/>
  <c r="AF1206" i="2"/>
  <c r="AB1202" i="2"/>
  <c r="AM1209" i="2"/>
  <c r="I1208" i="2"/>
  <c r="Y1208" i="2"/>
  <c r="F1218" i="2"/>
  <c r="W1213" i="2"/>
  <c r="Z1206" i="2"/>
  <c r="AE1206" i="2"/>
  <c r="Q1209" i="2"/>
  <c r="F1220" i="2"/>
  <c r="X1208" i="2"/>
  <c r="Y1206" i="2"/>
  <c r="F1216" i="2"/>
  <c r="AH1211" i="2"/>
  <c r="Z1211" i="2"/>
  <c r="AA1211" i="2"/>
  <c r="F1222" i="2"/>
  <c r="W1208" i="2"/>
  <c r="X1206" i="2"/>
  <c r="AM1200" i="2"/>
  <c r="V1208" i="2"/>
  <c r="W1206" i="2"/>
  <c r="AB1209" i="2"/>
  <c r="F1219" i="2"/>
  <c r="AE1214" i="2"/>
  <c r="AF1214" i="2"/>
  <c r="AG1214" i="2"/>
  <c r="AH1214" i="2"/>
  <c r="AD1214" i="2"/>
  <c r="AI1214" i="2"/>
  <c r="AJ1214" i="2"/>
  <c r="AK1214" i="2"/>
  <c r="AL1214" i="2"/>
  <c r="Y1214" i="2"/>
  <c r="Z1214" i="2"/>
  <c r="AA1214" i="2"/>
  <c r="S1214" i="2"/>
  <c r="T1214" i="2"/>
  <c r="U1214" i="2"/>
  <c r="V1214" i="2"/>
  <c r="W1214" i="2"/>
  <c r="X1214" i="2"/>
  <c r="K1214" i="2"/>
  <c r="L1214" i="2"/>
  <c r="M1214" i="2"/>
  <c r="N1214" i="2"/>
  <c r="O1214" i="2"/>
  <c r="P1214" i="2"/>
  <c r="H1214" i="2"/>
  <c r="I1214" i="2"/>
  <c r="J1214" i="2"/>
  <c r="Q1201" i="2"/>
  <c r="U1208" i="2"/>
  <c r="AB1203" i="2"/>
  <c r="V1206" i="2"/>
  <c r="AB1201" i="2"/>
  <c r="P1208" i="2"/>
  <c r="T1208" i="2"/>
  <c r="U1206" i="2"/>
  <c r="AM1201" i="2"/>
  <c r="O1208" i="2"/>
  <c r="S1208" i="2"/>
  <c r="P1206" i="2"/>
  <c r="T1206" i="2"/>
  <c r="N1208" i="2"/>
  <c r="AJ1208" i="2"/>
  <c r="O1206" i="2"/>
  <c r="S1206" i="2"/>
  <c r="AM1203" i="2"/>
  <c r="AJ1207" i="2"/>
  <c r="O1207" i="2"/>
  <c r="AK1207" i="2"/>
  <c r="I1207" i="2"/>
  <c r="P1207" i="2"/>
  <c r="Z1207" i="2"/>
  <c r="X1207" i="2"/>
  <c r="H1207" i="2"/>
  <c r="AH1207" i="2"/>
  <c r="Y1207" i="2"/>
  <c r="AA1207" i="2"/>
  <c r="T1207" i="2"/>
  <c r="K1207" i="2"/>
  <c r="S1207" i="2"/>
  <c r="U1207" i="2"/>
  <c r="AL1207" i="2"/>
  <c r="V1207" i="2"/>
  <c r="AD1207" i="2"/>
  <c r="W1207" i="2"/>
  <c r="M1207" i="2"/>
  <c r="AE1207" i="2"/>
  <c r="J1207" i="2"/>
  <c r="AF1207" i="2"/>
  <c r="AG1207" i="2"/>
  <c r="L1207" i="2"/>
  <c r="AI1207" i="2"/>
  <c r="N1207" i="2"/>
  <c r="Q1203" i="2"/>
  <c r="M1208" i="2"/>
  <c r="AI1208" i="2"/>
  <c r="N1206" i="2"/>
  <c r="AK1206" i="2"/>
  <c r="AM1202" i="2"/>
  <c r="AB1200" i="2"/>
  <c r="L1208" i="2"/>
  <c r="AL1208" i="2"/>
  <c r="M1206" i="2"/>
  <c r="AD1206" i="2"/>
  <c r="AM1206" i="2" s="1"/>
  <c r="AI1206" i="2"/>
  <c r="K1208" i="2"/>
  <c r="AK1208" i="2"/>
  <c r="L1206" i="2"/>
  <c r="AL1206" i="2"/>
  <c r="U1205" i="2"/>
  <c r="V1205" i="2"/>
  <c r="W1205" i="2"/>
  <c r="AE1205" i="2"/>
  <c r="X1205" i="2"/>
  <c r="AF1205" i="2"/>
  <c r="Y1205" i="2"/>
  <c r="AG1205" i="2"/>
  <c r="L1205" i="2"/>
  <c r="AH1205" i="2"/>
  <c r="M1205" i="2"/>
  <c r="AI1205" i="2"/>
  <c r="N1205" i="2"/>
  <c r="AJ1205" i="2"/>
  <c r="O1205" i="2"/>
  <c r="AK1205" i="2"/>
  <c r="P1205" i="2"/>
  <c r="S1205" i="2"/>
  <c r="AD1205" i="2"/>
  <c r="H1205" i="2"/>
  <c r="AL1205" i="2"/>
  <c r="I1205" i="2"/>
  <c r="Z1205" i="2"/>
  <c r="J1205" i="2"/>
  <c r="AA1205" i="2"/>
  <c r="K1205" i="2"/>
  <c r="T1205" i="2"/>
  <c r="J1208" i="2"/>
  <c r="K1206" i="2"/>
  <c r="Q1202" i="2"/>
  <c r="D1216" i="2"/>
  <c r="E1211" i="2"/>
  <c r="AI1211" i="2" s="1"/>
  <c r="D1218" i="2"/>
  <c r="E1213" i="2"/>
  <c r="X1213" i="2" s="1"/>
  <c r="D1217" i="2"/>
  <c r="E1212" i="2"/>
  <c r="D1224" i="2"/>
  <c r="E1219" i="2"/>
  <c r="D1215" i="2"/>
  <c r="E1210" i="2"/>
  <c r="Y1211" i="2" l="1"/>
  <c r="U1213" i="2"/>
  <c r="F1224" i="2"/>
  <c r="AD1219" i="2"/>
  <c r="AE1219" i="2"/>
  <c r="AH1219" i="2"/>
  <c r="AI1219" i="2"/>
  <c r="AJ1219" i="2"/>
  <c r="AK1219" i="2"/>
  <c r="AF1219" i="2"/>
  <c r="AG1219" i="2"/>
  <c r="AL1219" i="2"/>
  <c r="S1219" i="2"/>
  <c r="T1219" i="2"/>
  <c r="U1219" i="2"/>
  <c r="V1219" i="2"/>
  <c r="W1219" i="2"/>
  <c r="X1219" i="2"/>
  <c r="Y1219" i="2"/>
  <c r="Z1219" i="2"/>
  <c r="AA1219" i="2"/>
  <c r="N1219" i="2"/>
  <c r="O1219" i="2"/>
  <c r="P1219" i="2"/>
  <c r="H1219" i="2"/>
  <c r="I1219" i="2"/>
  <c r="J1219" i="2"/>
  <c r="K1219" i="2"/>
  <c r="L1219" i="2"/>
  <c r="M1219" i="2"/>
  <c r="X1211" i="2"/>
  <c r="P1213" i="2"/>
  <c r="T1213" i="2"/>
  <c r="V1213" i="2"/>
  <c r="AM1207" i="2"/>
  <c r="W1211" i="2"/>
  <c r="O1213" i="2"/>
  <c r="S1213" i="2"/>
  <c r="F1227" i="2"/>
  <c r="V1211" i="2"/>
  <c r="N1213" i="2"/>
  <c r="AE1213" i="2"/>
  <c r="AM1208" i="2"/>
  <c r="AK1210" i="2"/>
  <c r="I1210" i="2"/>
  <c r="AL1210" i="2"/>
  <c r="J1210" i="2"/>
  <c r="AG1210" i="2"/>
  <c r="K1210" i="2"/>
  <c r="AH1210" i="2"/>
  <c r="L1210" i="2"/>
  <c r="S1210" i="2"/>
  <c r="AB1210" i="2" s="1"/>
  <c r="M1210" i="2"/>
  <c r="T1210" i="2"/>
  <c r="N1210" i="2"/>
  <c r="AJ1210" i="2"/>
  <c r="U1210" i="2"/>
  <c r="V1210" i="2"/>
  <c r="W1210" i="2"/>
  <c r="X1210" i="2"/>
  <c r="Y1210" i="2"/>
  <c r="AA1210" i="2"/>
  <c r="AD1210" i="2"/>
  <c r="Z1210" i="2"/>
  <c r="AE1210" i="2"/>
  <c r="AF1210" i="2"/>
  <c r="O1210" i="2"/>
  <c r="H1210" i="2"/>
  <c r="Q1210" i="2" s="1"/>
  <c r="AI1210" i="2"/>
  <c r="P1210" i="2"/>
  <c r="AB1214" i="2"/>
  <c r="P1211" i="2"/>
  <c r="U1211" i="2"/>
  <c r="M1213" i="2"/>
  <c r="AL1213" i="2"/>
  <c r="AB1206" i="2"/>
  <c r="O1211" i="2"/>
  <c r="T1211" i="2"/>
  <c r="L1213" i="2"/>
  <c r="AD1213" i="2"/>
  <c r="AB1207" i="2"/>
  <c r="N1211" i="2"/>
  <c r="AG1211" i="2"/>
  <c r="K1213" i="2"/>
  <c r="AK1213" i="2"/>
  <c r="Q1206" i="2"/>
  <c r="AF1212" i="2"/>
  <c r="H1212" i="2"/>
  <c r="AK1212" i="2"/>
  <c r="I1212" i="2"/>
  <c r="AL1212" i="2"/>
  <c r="J1212" i="2"/>
  <c r="AA1212" i="2"/>
  <c r="K1212" i="2"/>
  <c r="S1212" i="2"/>
  <c r="L1212" i="2"/>
  <c r="T1212" i="2"/>
  <c r="U1212" i="2"/>
  <c r="V1212" i="2"/>
  <c r="P1212" i="2"/>
  <c r="W1212" i="2"/>
  <c r="X1212" i="2"/>
  <c r="AD1212" i="2"/>
  <c r="Y1212" i="2"/>
  <c r="N1212" i="2"/>
  <c r="AG1212" i="2"/>
  <c r="Z1212" i="2"/>
  <c r="AH1212" i="2"/>
  <c r="M1212" i="2"/>
  <c r="O1212" i="2"/>
  <c r="AE1212" i="2"/>
  <c r="AI1212" i="2"/>
  <c r="AJ1212" i="2"/>
  <c r="M1211" i="2"/>
  <c r="AF1211" i="2"/>
  <c r="J1213" i="2"/>
  <c r="AJ1213" i="2"/>
  <c r="AM1205" i="2"/>
  <c r="Q1214" i="2"/>
  <c r="L1211" i="2"/>
  <c r="AE1211" i="2"/>
  <c r="I1213" i="2"/>
  <c r="AI1213" i="2"/>
  <c r="K1211" i="2"/>
  <c r="AD1211" i="2"/>
  <c r="AM1211" i="2" s="1"/>
  <c r="H1213" i="2"/>
  <c r="AH1213" i="2"/>
  <c r="J1211" i="2"/>
  <c r="AL1211" i="2"/>
  <c r="AA1213" i="2"/>
  <c r="AG1213" i="2"/>
  <c r="Q1205" i="2"/>
  <c r="AB1208" i="2"/>
  <c r="I1211" i="2"/>
  <c r="AK1211" i="2"/>
  <c r="Z1213" i="2"/>
  <c r="AF1213" i="2"/>
  <c r="AB1205" i="2"/>
  <c r="Q1207" i="2"/>
  <c r="AM1214" i="2"/>
  <c r="H1211" i="2"/>
  <c r="Q1211" i="2" s="1"/>
  <c r="AJ1211" i="2"/>
  <c r="Y1213" i="2"/>
  <c r="F1223" i="2"/>
  <c r="F1221" i="2"/>
  <c r="N1216" i="2"/>
  <c r="S1211" i="2"/>
  <c r="F1225" i="2"/>
  <c r="Q1208" i="2"/>
  <c r="D1220" i="2"/>
  <c r="E1215" i="2"/>
  <c r="D1229" i="2"/>
  <c r="E1224" i="2"/>
  <c r="D1222" i="2"/>
  <c r="E1217" i="2"/>
  <c r="D1223" i="2"/>
  <c r="E1218" i="2"/>
  <c r="AH1218" i="2" s="1"/>
  <c r="D1221" i="2"/>
  <c r="E1216" i="2"/>
  <c r="W1216" i="2" s="1"/>
  <c r="I1218" i="2" l="1"/>
  <c r="O1216" i="2"/>
  <c r="AJ1216" i="2"/>
  <c r="J1218" i="2"/>
  <c r="AD1218" i="2"/>
  <c r="M1216" i="2"/>
  <c r="AH1216" i="2"/>
  <c r="H1218" i="2"/>
  <c r="AK1218" i="2"/>
  <c r="L1216" i="2"/>
  <c r="AG1216" i="2"/>
  <c r="T1218" i="2"/>
  <c r="AJ1218" i="2"/>
  <c r="AB1219" i="2"/>
  <c r="K1216" i="2"/>
  <c r="AF1216" i="2"/>
  <c r="S1218" i="2"/>
  <c r="AI1218" i="2"/>
  <c r="AI1216" i="2"/>
  <c r="AL1218" i="2"/>
  <c r="J1216" i="2"/>
  <c r="AE1216" i="2"/>
  <c r="AA1218" i="2"/>
  <c r="F1228" i="2"/>
  <c r="AI1223" i="2"/>
  <c r="N1223" i="2"/>
  <c r="AM1213" i="2"/>
  <c r="I1216" i="2"/>
  <c r="AD1216" i="2"/>
  <c r="Z1218" i="2"/>
  <c r="AB1212" i="2"/>
  <c r="AM1210" i="2"/>
  <c r="V1216" i="2"/>
  <c r="AL1216" i="2"/>
  <c r="Y1218" i="2"/>
  <c r="Q1213" i="2"/>
  <c r="Q1219" i="2"/>
  <c r="AK1216" i="2"/>
  <c r="U1216" i="2"/>
  <c r="X1218" i="2"/>
  <c r="T1216" i="2"/>
  <c r="F1226" i="2"/>
  <c r="S1221" i="2"/>
  <c r="W1218" i="2"/>
  <c r="F1232" i="2"/>
  <c r="AK1217" i="2"/>
  <c r="J1217" i="2"/>
  <c r="AL1217" i="2"/>
  <c r="K1217" i="2"/>
  <c r="AH1217" i="2"/>
  <c r="L1217" i="2"/>
  <c r="I1217" i="2"/>
  <c r="AI1217" i="2"/>
  <c r="M1217" i="2"/>
  <c r="S1217" i="2"/>
  <c r="N1217" i="2"/>
  <c r="T1217" i="2"/>
  <c r="O1217" i="2"/>
  <c r="H1217" i="2"/>
  <c r="U1217" i="2"/>
  <c r="V1217" i="2"/>
  <c r="W1217" i="2"/>
  <c r="AG1217" i="2"/>
  <c r="X1217" i="2"/>
  <c r="Y1217" i="2"/>
  <c r="AJ1217" i="2"/>
  <c r="AD1217" i="2"/>
  <c r="Z1217" i="2"/>
  <c r="AE1217" i="2"/>
  <c r="AA1217" i="2"/>
  <c r="AF1217" i="2"/>
  <c r="P1217" i="2"/>
  <c r="S1216" i="2"/>
  <c r="P1218" i="2"/>
  <c r="V1218" i="2"/>
  <c r="AB1213" i="2"/>
  <c r="AA1216" i="2"/>
  <c r="O1218" i="2"/>
  <c r="U1218" i="2"/>
  <c r="F1230" i="2"/>
  <c r="Z1216" i="2"/>
  <c r="N1218" i="2"/>
  <c r="AF1218" i="2"/>
  <c r="AM1219" i="2"/>
  <c r="AB1211" i="2"/>
  <c r="Y1216" i="2"/>
  <c r="M1218" i="2"/>
  <c r="AG1218" i="2"/>
  <c r="Q1212" i="2"/>
  <c r="F1229" i="2"/>
  <c r="AD1224" i="2"/>
  <c r="AE1224" i="2"/>
  <c r="AF1224" i="2"/>
  <c r="AH1224" i="2"/>
  <c r="AK1224" i="2"/>
  <c r="AL1224" i="2"/>
  <c r="AG1224" i="2"/>
  <c r="AI1224" i="2"/>
  <c r="AJ1224" i="2"/>
  <c r="S1224" i="2"/>
  <c r="T1224" i="2"/>
  <c r="U1224" i="2"/>
  <c r="V1224" i="2"/>
  <c r="W1224" i="2"/>
  <c r="X1224" i="2"/>
  <c r="Y1224" i="2"/>
  <c r="Z1224" i="2"/>
  <c r="AA1224" i="2"/>
  <c r="H1224" i="2"/>
  <c r="I1224" i="2"/>
  <c r="J1224" i="2"/>
  <c r="K1224" i="2"/>
  <c r="L1224" i="2"/>
  <c r="M1224" i="2"/>
  <c r="N1224" i="2"/>
  <c r="O1224" i="2"/>
  <c r="P1224" i="2"/>
  <c r="L1218" i="2"/>
  <c r="AE1218" i="2"/>
  <c r="AM1212" i="2"/>
  <c r="Y1215" i="2"/>
  <c r="AD1215" i="2"/>
  <c r="Z1215" i="2"/>
  <c r="W1215" i="2"/>
  <c r="AE1215" i="2"/>
  <c r="AA1215" i="2"/>
  <c r="AF1215" i="2"/>
  <c r="H1215" i="2"/>
  <c r="AG1215" i="2"/>
  <c r="I1215" i="2"/>
  <c r="AH1215" i="2"/>
  <c r="J1215" i="2"/>
  <c r="AI1215" i="2"/>
  <c r="K1215" i="2"/>
  <c r="AL1215" i="2"/>
  <c r="L1215" i="2"/>
  <c r="X1215" i="2"/>
  <c r="AJ1215" i="2"/>
  <c r="M1215" i="2"/>
  <c r="AK1215" i="2"/>
  <c r="N1215" i="2"/>
  <c r="S1215" i="2"/>
  <c r="O1215" i="2"/>
  <c r="T1215" i="2"/>
  <c r="P1215" i="2"/>
  <c r="U1215" i="2"/>
  <c r="V1215" i="2"/>
  <c r="H1216" i="2"/>
  <c r="X1216" i="2"/>
  <c r="P1216" i="2"/>
  <c r="K1218" i="2"/>
  <c r="D1226" i="2"/>
  <c r="E1221" i="2"/>
  <c r="U1221" i="2" s="1"/>
  <c r="D1228" i="2"/>
  <c r="E1223" i="2"/>
  <c r="AK1223" i="2" s="1"/>
  <c r="D1227" i="2"/>
  <c r="E1222" i="2"/>
  <c r="D1234" i="2"/>
  <c r="E1229" i="2"/>
  <c r="D1225" i="2"/>
  <c r="E1220" i="2"/>
  <c r="F1237" i="2" l="1"/>
  <c r="T1221" i="2"/>
  <c r="O1223" i="2"/>
  <c r="AJ1223" i="2"/>
  <c r="F1235" i="2"/>
  <c r="K1221" i="2"/>
  <c r="AA1221" i="2"/>
  <c r="M1223" i="2"/>
  <c r="AH1223" i="2"/>
  <c r="Q1216" i="2"/>
  <c r="AB1224" i="2"/>
  <c r="J1221" i="2"/>
  <c r="Z1221" i="2"/>
  <c r="L1223" i="2"/>
  <c r="AG1223" i="2"/>
  <c r="I1221" i="2"/>
  <c r="AL1221" i="2"/>
  <c r="K1223" i="2"/>
  <c r="AF1223" i="2"/>
  <c r="H1221" i="2"/>
  <c r="AK1221" i="2"/>
  <c r="J1223" i="2"/>
  <c r="AE1223" i="2"/>
  <c r="V1220" i="2"/>
  <c r="T1220" i="2"/>
  <c r="W1220" i="2"/>
  <c r="X1220" i="2"/>
  <c r="Y1220" i="2"/>
  <c r="AJ1220" i="2"/>
  <c r="AG1220" i="2"/>
  <c r="Z1220" i="2"/>
  <c r="I1220" i="2"/>
  <c r="AH1220" i="2"/>
  <c r="AA1220" i="2"/>
  <c r="AI1220" i="2"/>
  <c r="H1220" i="2"/>
  <c r="AK1220" i="2"/>
  <c r="J1220" i="2"/>
  <c r="AL1220" i="2"/>
  <c r="K1220" i="2"/>
  <c r="AD1220" i="2"/>
  <c r="AM1220" i="2" s="1"/>
  <c r="L1220" i="2"/>
  <c r="P1220" i="2"/>
  <c r="AE1220" i="2"/>
  <c r="M1220" i="2"/>
  <c r="S1220" i="2"/>
  <c r="AF1220" i="2"/>
  <c r="N1220" i="2"/>
  <c r="O1220" i="2"/>
  <c r="U1220" i="2"/>
  <c r="P1221" i="2"/>
  <c r="AJ1221" i="2"/>
  <c r="W1223" i="2"/>
  <c r="AD1223" i="2"/>
  <c r="AM1223" i="2" s="1"/>
  <c r="Q1215" i="2"/>
  <c r="Q1217" i="2"/>
  <c r="O1221" i="2"/>
  <c r="AE1221" i="2"/>
  <c r="V1223" i="2"/>
  <c r="AL1223" i="2"/>
  <c r="N1221" i="2"/>
  <c r="AD1221" i="2"/>
  <c r="U1223" i="2"/>
  <c r="F1233" i="2"/>
  <c r="AA1228" i="2"/>
  <c r="K1228" i="2"/>
  <c r="Q1218" i="2"/>
  <c r="AB1215" i="2"/>
  <c r="AB1216" i="2"/>
  <c r="M1221" i="2"/>
  <c r="AI1221" i="2"/>
  <c r="T1223" i="2"/>
  <c r="Q1224" i="2"/>
  <c r="L1221" i="2"/>
  <c r="AH1221" i="2"/>
  <c r="AM1216" i="2"/>
  <c r="S1223" i="2"/>
  <c r="S1222" i="2"/>
  <c r="O1222" i="2"/>
  <c r="T1222" i="2"/>
  <c r="P1222" i="2"/>
  <c r="U1222" i="2"/>
  <c r="V1222" i="2"/>
  <c r="W1222" i="2"/>
  <c r="X1222" i="2"/>
  <c r="Y1222" i="2"/>
  <c r="M1222" i="2"/>
  <c r="AE1222" i="2"/>
  <c r="Z1222" i="2"/>
  <c r="AF1222" i="2"/>
  <c r="AA1222" i="2"/>
  <c r="AG1222" i="2"/>
  <c r="H1222" i="2"/>
  <c r="AH1222" i="2"/>
  <c r="I1222" i="2"/>
  <c r="AL1222" i="2"/>
  <c r="AJ1222" i="2"/>
  <c r="J1222" i="2"/>
  <c r="AD1222" i="2"/>
  <c r="K1222" i="2"/>
  <c r="AI1222" i="2"/>
  <c r="L1222" i="2"/>
  <c r="AK1222" i="2"/>
  <c r="N1222" i="2"/>
  <c r="AB1217" i="2"/>
  <c r="Y1221" i="2"/>
  <c r="AG1221" i="2"/>
  <c r="AA1223" i="2"/>
  <c r="AM1218" i="2"/>
  <c r="AM1224" i="2"/>
  <c r="X1221" i="2"/>
  <c r="AF1221" i="2"/>
  <c r="Z1223" i="2"/>
  <c r="AM1215" i="2"/>
  <c r="F1234" i="2"/>
  <c r="AF1229" i="2"/>
  <c r="AG1229" i="2"/>
  <c r="AH1229" i="2"/>
  <c r="AK1229" i="2"/>
  <c r="AD1229" i="2"/>
  <c r="AM1229" i="2" s="1"/>
  <c r="AE1229" i="2"/>
  <c r="AI1229" i="2"/>
  <c r="AJ1229" i="2"/>
  <c r="AL1229" i="2"/>
  <c r="S1229" i="2"/>
  <c r="T1229" i="2"/>
  <c r="U1229" i="2"/>
  <c r="V1229" i="2"/>
  <c r="W1229" i="2"/>
  <c r="X1229" i="2"/>
  <c r="Y1229" i="2"/>
  <c r="Z1229" i="2"/>
  <c r="AA1229" i="2"/>
  <c r="H1229" i="2"/>
  <c r="I1229" i="2"/>
  <c r="J1229" i="2"/>
  <c r="K1229" i="2"/>
  <c r="L1229" i="2"/>
  <c r="M1229" i="2"/>
  <c r="N1229" i="2"/>
  <c r="O1229" i="2"/>
  <c r="P1229" i="2"/>
  <c r="W1221" i="2"/>
  <c r="F1231" i="2"/>
  <c r="I1223" i="2"/>
  <c r="Y1223" i="2"/>
  <c r="V1221" i="2"/>
  <c r="AB1221" i="2" s="1"/>
  <c r="H1223" i="2"/>
  <c r="Q1223" i="2" s="1"/>
  <c r="X1223" i="2"/>
  <c r="AM1217" i="2"/>
  <c r="P1223" i="2"/>
  <c r="AB1218" i="2"/>
  <c r="D1230" i="2"/>
  <c r="E1225" i="2"/>
  <c r="D1239" i="2"/>
  <c r="E1234" i="2"/>
  <c r="D1232" i="2"/>
  <c r="E1227" i="2"/>
  <c r="D1233" i="2"/>
  <c r="E1228" i="2"/>
  <c r="S1228" i="2" s="1"/>
  <c r="D1231" i="2"/>
  <c r="E1226" i="2"/>
  <c r="AD1226" i="2" s="1"/>
  <c r="AB1228" i="2" l="1"/>
  <c r="J1228" i="2"/>
  <c r="AL1228" i="2"/>
  <c r="F1236" i="2"/>
  <c r="T1231" i="2"/>
  <c r="U1231" i="2"/>
  <c r="P1231" i="2"/>
  <c r="W1226" i="2"/>
  <c r="I1228" i="2"/>
  <c r="AK1228" i="2"/>
  <c r="V1226" i="2"/>
  <c r="AB1229" i="2"/>
  <c r="AB1222" i="2"/>
  <c r="H1228" i="2"/>
  <c r="AJ1228" i="2"/>
  <c r="F1240" i="2"/>
  <c r="Q1222" i="2"/>
  <c r="AB1223" i="2"/>
  <c r="P1228" i="2"/>
  <c r="AF1228" i="2"/>
  <c r="N1226" i="2"/>
  <c r="T1226" i="2"/>
  <c r="O1228" i="2"/>
  <c r="AE1228" i="2"/>
  <c r="U1226" i="2"/>
  <c r="M1226" i="2"/>
  <c r="S1226" i="2"/>
  <c r="N1228" i="2"/>
  <c r="AI1228" i="2"/>
  <c r="Q1220" i="2"/>
  <c r="Q1221" i="2"/>
  <c r="AH1227" i="2"/>
  <c r="AA1227" i="2"/>
  <c r="AI1227" i="2"/>
  <c r="S1227" i="2"/>
  <c r="AJ1227" i="2"/>
  <c r="H1227" i="2"/>
  <c r="AK1227" i="2"/>
  <c r="I1227" i="2"/>
  <c r="AF1227" i="2"/>
  <c r="J1227" i="2"/>
  <c r="AG1227" i="2"/>
  <c r="K1227" i="2"/>
  <c r="AL1227" i="2"/>
  <c r="L1227" i="2"/>
  <c r="AE1227" i="2"/>
  <c r="M1227" i="2"/>
  <c r="AD1227" i="2"/>
  <c r="N1227" i="2"/>
  <c r="Y1227" i="2"/>
  <c r="T1227" i="2"/>
  <c r="O1227" i="2"/>
  <c r="U1227" i="2"/>
  <c r="P1227" i="2"/>
  <c r="V1227" i="2"/>
  <c r="W1227" i="2"/>
  <c r="X1227" i="2"/>
  <c r="Z1227" i="2"/>
  <c r="L1226" i="2"/>
  <c r="AH1226" i="2"/>
  <c r="M1228" i="2"/>
  <c r="AH1228" i="2"/>
  <c r="K1226" i="2"/>
  <c r="Z1228" i="2"/>
  <c r="AG1228" i="2"/>
  <c r="AE1226" i="2"/>
  <c r="AM1226" i="2" s="1"/>
  <c r="Y1228" i="2"/>
  <c r="AD1228" i="2"/>
  <c r="X1226" i="2"/>
  <c r="AG1226" i="2"/>
  <c r="Q1229" i="2"/>
  <c r="X1228" i="2"/>
  <c r="F1238" i="2"/>
  <c r="AJ1233" i="2"/>
  <c r="AK1233" i="2"/>
  <c r="P1233" i="2"/>
  <c r="H1233" i="2"/>
  <c r="W1228" i="2"/>
  <c r="AL1225" i="2"/>
  <c r="H1225" i="2"/>
  <c r="AJ1225" i="2"/>
  <c r="AD1225" i="2"/>
  <c r="I1225" i="2"/>
  <c r="AE1225" i="2"/>
  <c r="J1225" i="2"/>
  <c r="AF1225" i="2"/>
  <c r="K1225" i="2"/>
  <c r="AG1225" i="2"/>
  <c r="L1225" i="2"/>
  <c r="AH1225" i="2"/>
  <c r="M1225" i="2"/>
  <c r="AI1225" i="2"/>
  <c r="N1225" i="2"/>
  <c r="T1225" i="2"/>
  <c r="V1225" i="2"/>
  <c r="O1225" i="2"/>
  <c r="W1225" i="2"/>
  <c r="P1225" i="2"/>
  <c r="X1225" i="2"/>
  <c r="Y1225" i="2"/>
  <c r="Z1225" i="2"/>
  <c r="AA1225" i="2"/>
  <c r="S1225" i="2"/>
  <c r="AK1225" i="2"/>
  <c r="U1225" i="2"/>
  <c r="V1228" i="2"/>
  <c r="AM1221" i="2"/>
  <c r="AB1220" i="2"/>
  <c r="I1226" i="2"/>
  <c r="F1239" i="2"/>
  <c r="AI1234" i="2"/>
  <c r="AJ1234" i="2"/>
  <c r="AK1234" i="2"/>
  <c r="AD1234" i="2"/>
  <c r="AE1234" i="2"/>
  <c r="AF1234" i="2"/>
  <c r="AG1234" i="2"/>
  <c r="AH1234" i="2"/>
  <c r="AL1234" i="2"/>
  <c r="U1234" i="2"/>
  <c r="V1234" i="2"/>
  <c r="W1234" i="2"/>
  <c r="X1234" i="2"/>
  <c r="Y1234" i="2"/>
  <c r="Z1234" i="2"/>
  <c r="AA1234" i="2"/>
  <c r="S1234" i="2"/>
  <c r="T1234" i="2"/>
  <c r="H1234" i="2"/>
  <c r="I1234" i="2"/>
  <c r="J1234" i="2"/>
  <c r="K1234" i="2"/>
  <c r="L1234" i="2"/>
  <c r="M1234" i="2"/>
  <c r="N1234" i="2"/>
  <c r="O1234" i="2"/>
  <c r="P1234" i="2"/>
  <c r="U1228" i="2"/>
  <c r="Y1226" i="2"/>
  <c r="H1226" i="2"/>
  <c r="AK1226" i="2"/>
  <c r="AJ1226" i="2"/>
  <c r="AA1226" i="2"/>
  <c r="AF1226" i="2"/>
  <c r="AM1222" i="2"/>
  <c r="T1228" i="2"/>
  <c r="J1226" i="2"/>
  <c r="AL1226" i="2"/>
  <c r="P1226" i="2"/>
  <c r="O1226" i="2"/>
  <c r="AI1226" i="2"/>
  <c r="Z1226" i="2"/>
  <c r="L1228" i="2"/>
  <c r="F1242" i="2"/>
  <c r="D1236" i="2"/>
  <c r="E1231" i="2"/>
  <c r="V1231" i="2" s="1"/>
  <c r="D1238" i="2"/>
  <c r="E1233" i="2"/>
  <c r="AL1233" i="2" s="1"/>
  <c r="D1237" i="2"/>
  <c r="E1232" i="2"/>
  <c r="D1244" i="2"/>
  <c r="E1239" i="2"/>
  <c r="D1235" i="2"/>
  <c r="E1230" i="2"/>
  <c r="AA1233" i="2" l="1"/>
  <c r="AG1233" i="2"/>
  <c r="AB1226" i="2"/>
  <c r="O1231" i="2"/>
  <c r="S1231" i="2"/>
  <c r="Z1233" i="2"/>
  <c r="AD1233" i="2"/>
  <c r="N1231" i="2"/>
  <c r="AK1231" i="2"/>
  <c r="AM1234" i="2"/>
  <c r="AM1225" i="2"/>
  <c r="Y1233" i="2"/>
  <c r="F1243" i="2"/>
  <c r="M1231" i="2"/>
  <c r="AJ1231" i="2"/>
  <c r="Q1234" i="2"/>
  <c r="X1233" i="2"/>
  <c r="L1231" i="2"/>
  <c r="AH1231" i="2"/>
  <c r="Q1225" i="2"/>
  <c r="W1233" i="2"/>
  <c r="K1231" i="2"/>
  <c r="AG1231" i="2"/>
  <c r="AE1230" i="2"/>
  <c r="W1230" i="2"/>
  <c r="AF1230" i="2"/>
  <c r="X1230" i="2"/>
  <c r="V1230" i="2"/>
  <c r="AG1230" i="2"/>
  <c r="K1230" i="2"/>
  <c r="AJ1230" i="2"/>
  <c r="L1230" i="2"/>
  <c r="AK1230" i="2"/>
  <c r="M1230" i="2"/>
  <c r="AL1230" i="2"/>
  <c r="N1230" i="2"/>
  <c r="AD1230" i="2"/>
  <c r="O1230" i="2"/>
  <c r="AI1230" i="2"/>
  <c r="P1230" i="2"/>
  <c r="AH1230" i="2"/>
  <c r="H1230" i="2"/>
  <c r="Y1230" i="2"/>
  <c r="I1230" i="2"/>
  <c r="Z1230" i="2"/>
  <c r="J1230" i="2"/>
  <c r="AA1230" i="2"/>
  <c r="S1230" i="2"/>
  <c r="T1230" i="2"/>
  <c r="U1230" i="2"/>
  <c r="AB1234" i="2"/>
  <c r="V1233" i="2"/>
  <c r="J1231" i="2"/>
  <c r="AL1231" i="2"/>
  <c r="F1244" i="2"/>
  <c r="AL1239" i="2"/>
  <c r="AD1239" i="2"/>
  <c r="AE1239" i="2"/>
  <c r="AI1239" i="2"/>
  <c r="AJ1239" i="2"/>
  <c r="AK1239" i="2"/>
  <c r="AF1239" i="2"/>
  <c r="AH1239" i="2"/>
  <c r="AG1239" i="2"/>
  <c r="X1239" i="2"/>
  <c r="Y1239" i="2"/>
  <c r="Z1239" i="2"/>
  <c r="AA1239" i="2"/>
  <c r="S1239" i="2"/>
  <c r="T1239" i="2"/>
  <c r="U1239" i="2"/>
  <c r="V1239" i="2"/>
  <c r="W1239" i="2"/>
  <c r="J1239" i="2"/>
  <c r="K1239" i="2"/>
  <c r="L1239" i="2"/>
  <c r="M1239" i="2"/>
  <c r="N1239" i="2"/>
  <c r="O1239" i="2"/>
  <c r="P1239" i="2"/>
  <c r="H1239" i="2"/>
  <c r="I1239" i="2"/>
  <c r="U1233" i="2"/>
  <c r="Q1227" i="2"/>
  <c r="F1245" i="2"/>
  <c r="I1231" i="2"/>
  <c r="AI1231" i="2"/>
  <c r="O1233" i="2"/>
  <c r="T1233" i="2"/>
  <c r="AM1228" i="2"/>
  <c r="H1231" i="2"/>
  <c r="AF1231" i="2"/>
  <c r="Q1226" i="2"/>
  <c r="N1233" i="2"/>
  <c r="S1233" i="2"/>
  <c r="AB1227" i="2"/>
  <c r="Q1228" i="2"/>
  <c r="AA1231" i="2"/>
  <c r="AE1231" i="2"/>
  <c r="M1233" i="2"/>
  <c r="AH1233" i="2"/>
  <c r="Z1231" i="2"/>
  <c r="AD1231" i="2"/>
  <c r="T1232" i="2"/>
  <c r="AK1232" i="2"/>
  <c r="U1232" i="2"/>
  <c r="AL1232" i="2"/>
  <c r="V1232" i="2"/>
  <c r="AD1232" i="2"/>
  <c r="I1232" i="2"/>
  <c r="AE1232" i="2"/>
  <c r="J1232" i="2"/>
  <c r="AF1232" i="2"/>
  <c r="K1232" i="2"/>
  <c r="S1232" i="2"/>
  <c r="AG1232" i="2"/>
  <c r="L1232" i="2"/>
  <c r="AH1232" i="2"/>
  <c r="M1232" i="2"/>
  <c r="AI1232" i="2"/>
  <c r="N1232" i="2"/>
  <c r="AJ1232" i="2"/>
  <c r="O1232" i="2"/>
  <c r="W1232" i="2"/>
  <c r="P1232" i="2"/>
  <c r="X1232" i="2"/>
  <c r="H1232" i="2"/>
  <c r="Y1232" i="2"/>
  <c r="Z1232" i="2"/>
  <c r="AA1232" i="2"/>
  <c r="F1247" i="2"/>
  <c r="L1233" i="2"/>
  <c r="AI1233" i="2"/>
  <c r="Y1231" i="2"/>
  <c r="F1241" i="2"/>
  <c r="AD1236" i="2"/>
  <c r="AE1236" i="2"/>
  <c r="K1236" i="2"/>
  <c r="L1236" i="2"/>
  <c r="K1233" i="2"/>
  <c r="AF1233" i="2"/>
  <c r="AM1227" i="2"/>
  <c r="X1231" i="2"/>
  <c r="J1233" i="2"/>
  <c r="AE1233" i="2"/>
  <c r="W1231" i="2"/>
  <c r="AB1225" i="2"/>
  <c r="I1233" i="2"/>
  <c r="Q1233" i="2" s="1"/>
  <c r="D1240" i="2"/>
  <c r="E1235" i="2"/>
  <c r="D1249" i="2"/>
  <c r="E1244" i="2"/>
  <c r="D1242" i="2"/>
  <c r="E1237" i="2"/>
  <c r="D1243" i="2"/>
  <c r="E1238" i="2"/>
  <c r="AG1238" i="2" s="1"/>
  <c r="D1241" i="2"/>
  <c r="E1236" i="2"/>
  <c r="AJ1236" i="2" s="1"/>
  <c r="AA1238" i="2" l="1"/>
  <c r="AF1238" i="2"/>
  <c r="J1236" i="2"/>
  <c r="AM1231" i="2"/>
  <c r="Y1238" i="2"/>
  <c r="F1248" i="2"/>
  <c r="T1243" i="2"/>
  <c r="O1243" i="2"/>
  <c r="Q1239" i="2"/>
  <c r="X1238" i="2"/>
  <c r="Z1238" i="2"/>
  <c r="I1236" i="2"/>
  <c r="H1236" i="2"/>
  <c r="AI1236" i="2"/>
  <c r="AB1230" i="2"/>
  <c r="W1238" i="2"/>
  <c r="AL1236" i="2"/>
  <c r="AA1236" i="2"/>
  <c r="AH1236" i="2"/>
  <c r="V1238" i="2"/>
  <c r="AE1238" i="2"/>
  <c r="AK1236" i="2"/>
  <c r="Z1236" i="2"/>
  <c r="AG1236" i="2"/>
  <c r="F1252" i="2"/>
  <c r="AB1232" i="2"/>
  <c r="U1238" i="2"/>
  <c r="AL1235" i="2"/>
  <c r="K1235" i="2"/>
  <c r="S1235" i="2"/>
  <c r="L1235" i="2"/>
  <c r="T1235" i="2"/>
  <c r="M1235" i="2"/>
  <c r="U1235" i="2"/>
  <c r="V1235" i="2"/>
  <c r="AK1235" i="2"/>
  <c r="W1235" i="2"/>
  <c r="J1235" i="2"/>
  <c r="X1235" i="2"/>
  <c r="Y1235" i="2"/>
  <c r="AE1235" i="2"/>
  <c r="Z1235" i="2"/>
  <c r="AH1235" i="2"/>
  <c r="AA1235" i="2"/>
  <c r="I1235" i="2"/>
  <c r="AI1235" i="2"/>
  <c r="N1235" i="2"/>
  <c r="AD1235" i="2"/>
  <c r="O1235" i="2"/>
  <c r="AF1235" i="2"/>
  <c r="P1235" i="2"/>
  <c r="AG1235" i="2"/>
  <c r="H1235" i="2"/>
  <c r="AJ1235" i="2"/>
  <c r="Y1236" i="2"/>
  <c r="F1246" i="2"/>
  <c r="AE1241" i="2"/>
  <c r="I1241" i="2"/>
  <c r="P1238" i="2"/>
  <c r="T1238" i="2"/>
  <c r="O1238" i="2"/>
  <c r="S1238" i="2"/>
  <c r="AB1238" i="2" s="1"/>
  <c r="AM1233" i="2"/>
  <c r="W1236" i="2"/>
  <c r="N1238" i="2"/>
  <c r="AL1238" i="2"/>
  <c r="Q1232" i="2"/>
  <c r="AB1233" i="2"/>
  <c r="Q1230" i="2"/>
  <c r="M1238" i="2"/>
  <c r="AK1238" i="2"/>
  <c r="AB1231" i="2"/>
  <c r="AM1239" i="2"/>
  <c r="L1238" i="2"/>
  <c r="AI1238" i="2"/>
  <c r="V1236" i="2"/>
  <c r="P1236" i="2"/>
  <c r="T1236" i="2"/>
  <c r="AM1232" i="2"/>
  <c r="K1238" i="2"/>
  <c r="AH1238" i="2"/>
  <c r="X1236" i="2"/>
  <c r="U1236" i="2"/>
  <c r="O1236" i="2"/>
  <c r="S1236" i="2"/>
  <c r="F1249" i="2"/>
  <c r="AD1244" i="2"/>
  <c r="AG1244" i="2"/>
  <c r="AJ1244" i="2"/>
  <c r="AK1244" i="2"/>
  <c r="AL1244" i="2"/>
  <c r="AE1244" i="2"/>
  <c r="AF1244" i="2"/>
  <c r="AI1244" i="2"/>
  <c r="AH1244" i="2"/>
  <c r="AA1244" i="2"/>
  <c r="S1244" i="2"/>
  <c r="T1244" i="2"/>
  <c r="U1244" i="2"/>
  <c r="V1244" i="2"/>
  <c r="W1244" i="2"/>
  <c r="X1244" i="2"/>
  <c r="Y1244" i="2"/>
  <c r="Z1244" i="2"/>
  <c r="M1244" i="2"/>
  <c r="N1244" i="2"/>
  <c r="O1244" i="2"/>
  <c r="P1244" i="2"/>
  <c r="H1244" i="2"/>
  <c r="I1244" i="2"/>
  <c r="J1244" i="2"/>
  <c r="K1244" i="2"/>
  <c r="L1244" i="2"/>
  <c r="J1238" i="2"/>
  <c r="AD1238" i="2"/>
  <c r="T1237" i="2"/>
  <c r="AE1237" i="2"/>
  <c r="U1237" i="2"/>
  <c r="V1237" i="2"/>
  <c r="AA1237" i="2"/>
  <c r="W1237" i="2"/>
  <c r="AF1237" i="2"/>
  <c r="X1237" i="2"/>
  <c r="AG1237" i="2"/>
  <c r="Y1237" i="2"/>
  <c r="M1237" i="2"/>
  <c r="AD1237" i="2"/>
  <c r="L1237" i="2"/>
  <c r="AH1237" i="2"/>
  <c r="N1237" i="2"/>
  <c r="AI1237" i="2"/>
  <c r="O1237" i="2"/>
  <c r="AJ1237" i="2"/>
  <c r="P1237" i="2"/>
  <c r="K1237" i="2"/>
  <c r="S1237" i="2"/>
  <c r="AK1237" i="2"/>
  <c r="H1237" i="2"/>
  <c r="AL1237" i="2"/>
  <c r="I1237" i="2"/>
  <c r="Z1237" i="2"/>
  <c r="J1237" i="2"/>
  <c r="N1236" i="2"/>
  <c r="AF1236" i="2"/>
  <c r="AM1236" i="2" s="1"/>
  <c r="Q1231" i="2"/>
  <c r="I1238" i="2"/>
  <c r="AJ1238" i="2"/>
  <c r="M1236" i="2"/>
  <c r="F1250" i="2"/>
  <c r="AB1239" i="2"/>
  <c r="AM1230" i="2"/>
  <c r="H1238" i="2"/>
  <c r="D1246" i="2"/>
  <c r="E1241" i="2"/>
  <c r="AF1241" i="2" s="1"/>
  <c r="D1248" i="2"/>
  <c r="E1243" i="2"/>
  <c r="U1243" i="2" s="1"/>
  <c r="D1247" i="2"/>
  <c r="E1242" i="2"/>
  <c r="D1254" i="2"/>
  <c r="E1249" i="2"/>
  <c r="D1245" i="2"/>
  <c r="E1240" i="2"/>
  <c r="AB1244" i="2" l="1"/>
  <c r="H1241" i="2"/>
  <c r="AD1241" i="2"/>
  <c r="N1243" i="2"/>
  <c r="AL1243" i="2"/>
  <c r="U1241" i="2"/>
  <c r="AK1241" i="2"/>
  <c r="M1243" i="2"/>
  <c r="AK1243" i="2"/>
  <c r="AM1237" i="2"/>
  <c r="T1241" i="2"/>
  <c r="AJ1241" i="2"/>
  <c r="L1243" i="2"/>
  <c r="AJ1243" i="2"/>
  <c r="S1241" i="2"/>
  <c r="F1251" i="2"/>
  <c r="K1243" i="2"/>
  <c r="AG1243" i="2"/>
  <c r="Q1244" i="2"/>
  <c r="AA1241" i="2"/>
  <c r="J1243" i="2"/>
  <c r="AF1243" i="2"/>
  <c r="Y1240" i="2"/>
  <c r="AD1240" i="2"/>
  <c r="Z1240" i="2"/>
  <c r="AE1240" i="2"/>
  <c r="AA1240" i="2"/>
  <c r="AH1240" i="2"/>
  <c r="H1240" i="2"/>
  <c r="AK1240" i="2"/>
  <c r="I1240" i="2"/>
  <c r="AL1240" i="2"/>
  <c r="J1240" i="2"/>
  <c r="W1240" i="2"/>
  <c r="AF1240" i="2"/>
  <c r="K1240" i="2"/>
  <c r="AG1240" i="2"/>
  <c r="L1240" i="2"/>
  <c r="AI1240" i="2"/>
  <c r="M1240" i="2"/>
  <c r="AJ1240" i="2"/>
  <c r="N1240" i="2"/>
  <c r="S1240" i="2"/>
  <c r="O1240" i="2"/>
  <c r="T1240" i="2"/>
  <c r="P1240" i="2"/>
  <c r="U1240" i="2"/>
  <c r="V1240" i="2"/>
  <c r="X1240" i="2"/>
  <c r="Z1241" i="2"/>
  <c r="I1243" i="2"/>
  <c r="AE1243" i="2"/>
  <c r="Y1241" i="2"/>
  <c r="Q1235" i="2"/>
  <c r="H1243" i="2"/>
  <c r="AD1243" i="2"/>
  <c r="X1241" i="2"/>
  <c r="S1243" i="2"/>
  <c r="AI1243" i="2"/>
  <c r="P1241" i="2"/>
  <c r="W1241" i="2"/>
  <c r="AA1243" i="2"/>
  <c r="AH1243" i="2"/>
  <c r="AB1237" i="2"/>
  <c r="O1241" i="2"/>
  <c r="V1241" i="2"/>
  <c r="Q1236" i="2"/>
  <c r="Z1243" i="2"/>
  <c r="F1253" i="2"/>
  <c r="AM1244" i="2"/>
  <c r="N1241" i="2"/>
  <c r="AL1241" i="2"/>
  <c r="Y1243" i="2"/>
  <c r="AL1242" i="2"/>
  <c r="J1242" i="2"/>
  <c r="AE1242" i="2"/>
  <c r="K1242" i="2"/>
  <c r="AD1242" i="2"/>
  <c r="L1242" i="2"/>
  <c r="S1242" i="2"/>
  <c r="M1242" i="2"/>
  <c r="U1242" i="2"/>
  <c r="T1242" i="2"/>
  <c r="N1242" i="2"/>
  <c r="AJ1242" i="2"/>
  <c r="V1242" i="2"/>
  <c r="W1242" i="2"/>
  <c r="AK1242" i="2"/>
  <c r="X1242" i="2"/>
  <c r="Y1242" i="2"/>
  <c r="AF1242" i="2"/>
  <c r="Z1242" i="2"/>
  <c r="AH1242" i="2"/>
  <c r="P1242" i="2"/>
  <c r="AI1242" i="2"/>
  <c r="AA1242" i="2"/>
  <c r="I1242" i="2"/>
  <c r="AG1242" i="2"/>
  <c r="O1242" i="2"/>
  <c r="H1242" i="2"/>
  <c r="F1254" i="2"/>
  <c r="AJ1249" i="2"/>
  <c r="AE1249" i="2"/>
  <c r="AF1249" i="2"/>
  <c r="AG1249" i="2"/>
  <c r="AH1249" i="2"/>
  <c r="AI1249" i="2"/>
  <c r="AK1249" i="2"/>
  <c r="AL1249" i="2"/>
  <c r="AD1249" i="2"/>
  <c r="S1249" i="2"/>
  <c r="T1249" i="2"/>
  <c r="U1249" i="2"/>
  <c r="V1249" i="2"/>
  <c r="W1249" i="2"/>
  <c r="X1249" i="2"/>
  <c r="Y1249" i="2"/>
  <c r="Z1249" i="2"/>
  <c r="AA1249" i="2"/>
  <c r="P1249" i="2"/>
  <c r="H1249" i="2"/>
  <c r="I1249" i="2"/>
  <c r="J1249" i="2"/>
  <c r="K1249" i="2"/>
  <c r="L1249" i="2"/>
  <c r="M1249" i="2"/>
  <c r="N1249" i="2"/>
  <c r="O1249" i="2"/>
  <c r="M1241" i="2"/>
  <c r="AI1241" i="2"/>
  <c r="AM1235" i="2"/>
  <c r="X1243" i="2"/>
  <c r="F1255" i="2"/>
  <c r="AB1236" i="2"/>
  <c r="L1241" i="2"/>
  <c r="AH1241" i="2"/>
  <c r="W1243" i="2"/>
  <c r="K1241" i="2"/>
  <c r="AG1241" i="2"/>
  <c r="AB1235" i="2"/>
  <c r="F1257" i="2"/>
  <c r="V1243" i="2"/>
  <c r="Q1237" i="2"/>
  <c r="Q1238" i="2"/>
  <c r="AM1238" i="2"/>
  <c r="J1241" i="2"/>
  <c r="P1243" i="2"/>
  <c r="D1250" i="2"/>
  <c r="E1245" i="2"/>
  <c r="D1259" i="2"/>
  <c r="E1254" i="2"/>
  <c r="D1252" i="2"/>
  <c r="E1247" i="2"/>
  <c r="D1253" i="2"/>
  <c r="E1248" i="2"/>
  <c r="AK1248" i="2" s="1"/>
  <c r="D1251" i="2"/>
  <c r="E1246" i="2"/>
  <c r="AE1246" i="2" s="1"/>
  <c r="Q1249" i="2" l="1"/>
  <c r="S1248" i="2"/>
  <c r="U1246" i="2"/>
  <c r="AB1241" i="2"/>
  <c r="F1262" i="2"/>
  <c r="AA1248" i="2"/>
  <c r="T1246" i="2"/>
  <c r="V1246" i="2"/>
  <c r="Z1248" i="2"/>
  <c r="S1246" i="2"/>
  <c r="F1258" i="2"/>
  <c r="AD1253" i="2"/>
  <c r="I1253" i="2"/>
  <c r="Y1248" i="2"/>
  <c r="AA1246" i="2"/>
  <c r="F1256" i="2"/>
  <c r="F1260" i="2"/>
  <c r="F1259" i="2"/>
  <c r="AF1254" i="2"/>
  <c r="AD1254" i="2"/>
  <c r="AE1254" i="2"/>
  <c r="AG1254" i="2"/>
  <c r="AH1254" i="2"/>
  <c r="AI1254" i="2"/>
  <c r="AJ1254" i="2"/>
  <c r="AL1254" i="2"/>
  <c r="AK1254" i="2"/>
  <c r="S1254" i="2"/>
  <c r="T1254" i="2"/>
  <c r="U1254" i="2"/>
  <c r="V1254" i="2"/>
  <c r="W1254" i="2"/>
  <c r="Y1254" i="2"/>
  <c r="Z1254" i="2"/>
  <c r="AA1254" i="2"/>
  <c r="X1254" i="2"/>
  <c r="H1254" i="2"/>
  <c r="Q1254" i="2" s="1"/>
  <c r="I1254" i="2"/>
  <c r="J1254" i="2"/>
  <c r="K1254" i="2"/>
  <c r="L1254" i="2"/>
  <c r="M1254" i="2"/>
  <c r="N1254" i="2"/>
  <c r="O1254" i="2"/>
  <c r="P1254" i="2"/>
  <c r="H1248" i="2"/>
  <c r="X1248" i="2"/>
  <c r="J1246" i="2"/>
  <c r="Z1246" i="2"/>
  <c r="Q1242" i="2"/>
  <c r="P1248" i="2"/>
  <c r="W1248" i="2"/>
  <c r="I1246" i="2"/>
  <c r="Y1246" i="2"/>
  <c r="O1248" i="2"/>
  <c r="AJ1248" i="2"/>
  <c r="H1246" i="2"/>
  <c r="AI1246" i="2"/>
  <c r="N1248" i="2"/>
  <c r="AI1248" i="2"/>
  <c r="Q1240" i="2"/>
  <c r="P1246" i="2"/>
  <c r="AJ1246" i="2"/>
  <c r="M1248" i="2"/>
  <c r="AH1248" i="2"/>
  <c r="O1246" i="2"/>
  <c r="AH1246" i="2"/>
  <c r="AB1242" i="2"/>
  <c r="L1248" i="2"/>
  <c r="AG1248" i="2"/>
  <c r="AB1240" i="2"/>
  <c r="N1246" i="2"/>
  <c r="AG1246" i="2"/>
  <c r="T1248" i="2"/>
  <c r="AB1249" i="2"/>
  <c r="K1248" i="2"/>
  <c r="AF1248" i="2"/>
  <c r="AB1243" i="2"/>
  <c r="M1246" i="2"/>
  <c r="AF1246" i="2"/>
  <c r="AM1249" i="2"/>
  <c r="AM1242" i="2"/>
  <c r="J1248" i="2"/>
  <c r="AE1248" i="2"/>
  <c r="L1246" i="2"/>
  <c r="AD1246" i="2"/>
  <c r="AM1246" i="2" s="1"/>
  <c r="I1248" i="2"/>
  <c r="AD1248" i="2"/>
  <c r="AM1243" i="2"/>
  <c r="AM1240" i="2"/>
  <c r="K1246" i="2"/>
  <c r="AL1246" i="2"/>
  <c r="AM1241" i="2"/>
  <c r="V1248" i="2"/>
  <c r="AL1248" i="2"/>
  <c r="Q1243" i="2"/>
  <c r="X1246" i="2"/>
  <c r="AK1246" i="2"/>
  <c r="Q1241" i="2"/>
  <c r="X1247" i="2"/>
  <c r="Y1247" i="2"/>
  <c r="AD1247" i="2"/>
  <c r="Z1247" i="2"/>
  <c r="W1247" i="2"/>
  <c r="AE1247" i="2"/>
  <c r="AA1247" i="2"/>
  <c r="AL1247" i="2"/>
  <c r="H1247" i="2"/>
  <c r="AF1247" i="2"/>
  <c r="I1247" i="2"/>
  <c r="AG1247" i="2"/>
  <c r="J1247" i="2"/>
  <c r="AH1247" i="2"/>
  <c r="K1247" i="2"/>
  <c r="AI1247" i="2"/>
  <c r="L1247" i="2"/>
  <c r="AJ1247" i="2"/>
  <c r="M1247" i="2"/>
  <c r="AK1247" i="2"/>
  <c r="N1247" i="2"/>
  <c r="S1247" i="2"/>
  <c r="O1247" i="2"/>
  <c r="T1247" i="2"/>
  <c r="P1247" i="2"/>
  <c r="U1247" i="2"/>
  <c r="V1247" i="2"/>
  <c r="W1245" i="2"/>
  <c r="X1245" i="2"/>
  <c r="AG1245" i="2"/>
  <c r="Y1245" i="2"/>
  <c r="AF1245" i="2"/>
  <c r="Z1245" i="2"/>
  <c r="AA1245" i="2"/>
  <c r="AD1245" i="2"/>
  <c r="AM1245" i="2" s="1"/>
  <c r="H1245" i="2"/>
  <c r="AE1245" i="2"/>
  <c r="I1245" i="2"/>
  <c r="AH1245" i="2"/>
  <c r="J1245" i="2"/>
  <c r="AI1245" i="2"/>
  <c r="K1245" i="2"/>
  <c r="AJ1245" i="2"/>
  <c r="L1245" i="2"/>
  <c r="AK1245" i="2"/>
  <c r="M1245" i="2"/>
  <c r="N1245" i="2"/>
  <c r="AL1245" i="2"/>
  <c r="S1245" i="2"/>
  <c r="O1245" i="2"/>
  <c r="U1245" i="2"/>
  <c r="T1245" i="2"/>
  <c r="P1245" i="2"/>
  <c r="V1245" i="2"/>
  <c r="U1248" i="2"/>
  <c r="W1246" i="2"/>
  <c r="D1256" i="2"/>
  <c r="E1251" i="2"/>
  <c r="V1251" i="2" s="1"/>
  <c r="D1258" i="2"/>
  <c r="E1253" i="2"/>
  <c r="AA1253" i="2" s="1"/>
  <c r="D1257" i="2"/>
  <c r="E1252" i="2"/>
  <c r="D1264" i="2"/>
  <c r="E1259" i="2"/>
  <c r="D1255" i="2"/>
  <c r="E1250" i="2"/>
  <c r="AM1247" i="2" l="1"/>
  <c r="F1265" i="2"/>
  <c r="U1251" i="2"/>
  <c r="J1253" i="2"/>
  <c r="Z1253" i="2"/>
  <c r="AM1254" i="2"/>
  <c r="L1251" i="2"/>
  <c r="S1251" i="2"/>
  <c r="H1253" i="2"/>
  <c r="AL1253" i="2"/>
  <c r="M1251" i="2"/>
  <c r="K1251" i="2"/>
  <c r="AD1251" i="2"/>
  <c r="P1253" i="2"/>
  <c r="AK1253" i="2"/>
  <c r="F1264" i="2"/>
  <c r="AD1259" i="2"/>
  <c r="AE1259" i="2"/>
  <c r="AF1259" i="2"/>
  <c r="AG1259" i="2"/>
  <c r="AH1259" i="2"/>
  <c r="AI1259" i="2"/>
  <c r="AJ1259" i="2"/>
  <c r="AK1259" i="2"/>
  <c r="AL1259" i="2"/>
  <c r="T1259" i="2"/>
  <c r="U1259" i="2"/>
  <c r="V1259" i="2"/>
  <c r="W1259" i="2"/>
  <c r="X1259" i="2"/>
  <c r="Y1259" i="2"/>
  <c r="Z1259" i="2"/>
  <c r="S1259" i="2"/>
  <c r="AA1259" i="2"/>
  <c r="H1259" i="2"/>
  <c r="I1259" i="2"/>
  <c r="J1259" i="2"/>
  <c r="K1259" i="2"/>
  <c r="L1259" i="2"/>
  <c r="M1259" i="2"/>
  <c r="N1259" i="2"/>
  <c r="O1259" i="2"/>
  <c r="P1259" i="2"/>
  <c r="J1251" i="2"/>
  <c r="AL1251" i="2"/>
  <c r="O1253" i="2"/>
  <c r="AJ1253" i="2"/>
  <c r="AE1252" i="2"/>
  <c r="H1252" i="2"/>
  <c r="AF1252" i="2"/>
  <c r="I1252" i="2"/>
  <c r="AG1252" i="2"/>
  <c r="J1252" i="2"/>
  <c r="L1252" i="2"/>
  <c r="O1252" i="2"/>
  <c r="AA1252" i="2"/>
  <c r="AI1252" i="2"/>
  <c r="K1252" i="2"/>
  <c r="N1252" i="2"/>
  <c r="AJ1252" i="2"/>
  <c r="M1252" i="2"/>
  <c r="AK1252" i="2"/>
  <c r="AL1252" i="2"/>
  <c r="S1252" i="2"/>
  <c r="T1252" i="2"/>
  <c r="P1252" i="2"/>
  <c r="U1252" i="2"/>
  <c r="V1252" i="2"/>
  <c r="X1252" i="2"/>
  <c r="Y1252" i="2"/>
  <c r="AH1252" i="2"/>
  <c r="Z1252" i="2"/>
  <c r="AD1252" i="2"/>
  <c r="W1252" i="2"/>
  <c r="I1251" i="2"/>
  <c r="AK1251" i="2"/>
  <c r="N1253" i="2"/>
  <c r="AI1253" i="2"/>
  <c r="T1251" i="2"/>
  <c r="H1251" i="2"/>
  <c r="AJ1251" i="2"/>
  <c r="M1253" i="2"/>
  <c r="AH1253" i="2"/>
  <c r="AH1250" i="2"/>
  <c r="K1250" i="2"/>
  <c r="AI1250" i="2"/>
  <c r="L1250" i="2"/>
  <c r="J1250" i="2"/>
  <c r="AK1250" i="2"/>
  <c r="M1250" i="2"/>
  <c r="AL1250" i="2"/>
  <c r="N1250" i="2"/>
  <c r="U1250" i="2"/>
  <c r="O1250" i="2"/>
  <c r="V1250" i="2"/>
  <c r="P1250" i="2"/>
  <c r="W1250" i="2"/>
  <c r="X1250" i="2"/>
  <c r="AG1250" i="2"/>
  <c r="Y1250" i="2"/>
  <c r="Z1250" i="2"/>
  <c r="AA1250" i="2"/>
  <c r="AJ1250" i="2"/>
  <c r="S1250" i="2"/>
  <c r="AD1250" i="2"/>
  <c r="T1250" i="2"/>
  <c r="AE1250" i="2"/>
  <c r="H1250" i="2"/>
  <c r="AF1250" i="2"/>
  <c r="I1250" i="2"/>
  <c r="P1251" i="2"/>
  <c r="AI1251" i="2"/>
  <c r="L1253" i="2"/>
  <c r="AG1253" i="2"/>
  <c r="Q1248" i="2"/>
  <c r="O1251" i="2"/>
  <c r="AG1251" i="2"/>
  <c r="Y1253" i="2"/>
  <c r="AF1253" i="2"/>
  <c r="N1251" i="2"/>
  <c r="AF1251" i="2"/>
  <c r="X1253" i="2"/>
  <c r="AE1253" i="2"/>
  <c r="AM1253" i="2" s="1"/>
  <c r="Q1247" i="2"/>
  <c r="AB1254" i="2"/>
  <c r="AA1251" i="2"/>
  <c r="AE1251" i="2"/>
  <c r="W1253" i="2"/>
  <c r="F1263" i="2"/>
  <c r="Z1251" i="2"/>
  <c r="AH1251" i="2"/>
  <c r="V1253" i="2"/>
  <c r="AB1246" i="2"/>
  <c r="F1267" i="2"/>
  <c r="Y1251" i="2"/>
  <c r="F1261" i="2"/>
  <c r="AG1256" i="2"/>
  <c r="AH1256" i="2"/>
  <c r="Y1256" i="2"/>
  <c r="J1256" i="2"/>
  <c r="K1256" i="2"/>
  <c r="U1253" i="2"/>
  <c r="AB1245" i="2"/>
  <c r="AB1247" i="2"/>
  <c r="Q1246" i="2"/>
  <c r="X1251" i="2"/>
  <c r="T1253" i="2"/>
  <c r="AM1248" i="2"/>
  <c r="W1251" i="2"/>
  <c r="S1253" i="2"/>
  <c r="AB1248" i="2"/>
  <c r="Q1245" i="2"/>
  <c r="K1253" i="2"/>
  <c r="D1260" i="2"/>
  <c r="E1255" i="2"/>
  <c r="D1269" i="2"/>
  <c r="E1264" i="2"/>
  <c r="D1262" i="2"/>
  <c r="E1257" i="2"/>
  <c r="D1263" i="2"/>
  <c r="E1258" i="2"/>
  <c r="AE1258" i="2" s="1"/>
  <c r="D1261" i="2"/>
  <c r="E1256" i="2"/>
  <c r="AI1256" i="2" s="1"/>
  <c r="AL1258" i="2" l="1"/>
  <c r="AB1253" i="2"/>
  <c r="I1256" i="2"/>
  <c r="AF1256" i="2"/>
  <c r="AA1258" i="2"/>
  <c r="AK1258" i="2"/>
  <c r="Q1259" i="2"/>
  <c r="O1258" i="2"/>
  <c r="H1256" i="2"/>
  <c r="AE1256" i="2"/>
  <c r="F1272" i="2"/>
  <c r="Z1258" i="2"/>
  <c r="F1268" i="2"/>
  <c r="AJ1263" i="2"/>
  <c r="L1263" i="2"/>
  <c r="V1256" i="2"/>
  <c r="AL1256" i="2"/>
  <c r="Y1258" i="2"/>
  <c r="Q1252" i="2"/>
  <c r="AB1259" i="2"/>
  <c r="AM1259" i="2"/>
  <c r="AA1256" i="2"/>
  <c r="AD1256" i="2"/>
  <c r="X1258" i="2"/>
  <c r="Q1251" i="2"/>
  <c r="AB1252" i="2"/>
  <c r="F1269" i="2"/>
  <c r="AE1264" i="2"/>
  <c r="AF1264" i="2"/>
  <c r="AG1264" i="2"/>
  <c r="AH1264" i="2"/>
  <c r="AI1264" i="2"/>
  <c r="AJ1264" i="2"/>
  <c r="AK1264" i="2"/>
  <c r="AL1264" i="2"/>
  <c r="AD1264" i="2"/>
  <c r="AM1264" i="2" s="1"/>
  <c r="W1264" i="2"/>
  <c r="X1264" i="2"/>
  <c r="Y1264" i="2"/>
  <c r="Z1264" i="2"/>
  <c r="AA1264" i="2"/>
  <c r="S1264" i="2"/>
  <c r="T1264" i="2"/>
  <c r="U1264" i="2"/>
  <c r="V1264" i="2"/>
  <c r="I1264" i="2"/>
  <c r="J1264" i="2"/>
  <c r="K1264" i="2"/>
  <c r="L1264" i="2"/>
  <c r="M1264" i="2"/>
  <c r="N1264" i="2"/>
  <c r="O1264" i="2"/>
  <c r="P1264" i="2"/>
  <c r="H1264" i="2"/>
  <c r="T1258" i="2"/>
  <c r="Z1256" i="2"/>
  <c r="F1266" i="2"/>
  <c r="AE1261" i="2"/>
  <c r="Y1261" i="2"/>
  <c r="W1258" i="2"/>
  <c r="X1256" i="2"/>
  <c r="N1258" i="2"/>
  <c r="U1258" i="2"/>
  <c r="AM1251" i="2"/>
  <c r="X1257" i="2"/>
  <c r="V1257" i="2"/>
  <c r="Y1257" i="2"/>
  <c r="O1257" i="2"/>
  <c r="Z1257" i="2"/>
  <c r="AA1257" i="2"/>
  <c r="S1257" i="2"/>
  <c r="AK1257" i="2"/>
  <c r="T1257" i="2"/>
  <c r="AD1257" i="2"/>
  <c r="U1257" i="2"/>
  <c r="AE1257" i="2"/>
  <c r="H1257" i="2"/>
  <c r="AF1257" i="2"/>
  <c r="I1257" i="2"/>
  <c r="AG1257" i="2"/>
  <c r="J1257" i="2"/>
  <c r="AH1257" i="2"/>
  <c r="K1257" i="2"/>
  <c r="AI1257" i="2"/>
  <c r="L1257" i="2"/>
  <c r="AJ1257" i="2"/>
  <c r="M1257" i="2"/>
  <c r="AL1257" i="2"/>
  <c r="N1257" i="2"/>
  <c r="W1257" i="2"/>
  <c r="P1257" i="2"/>
  <c r="W1256" i="2"/>
  <c r="M1258" i="2"/>
  <c r="S1258" i="2"/>
  <c r="Q1250" i="2"/>
  <c r="V1258" i="2"/>
  <c r="L1258" i="2"/>
  <c r="AI1258" i="2"/>
  <c r="K1258" i="2"/>
  <c r="AJ1258" i="2"/>
  <c r="O1256" i="2"/>
  <c r="S1256" i="2"/>
  <c r="J1258" i="2"/>
  <c r="AH1258" i="2"/>
  <c r="AM1250" i="2"/>
  <c r="AM1252" i="2"/>
  <c r="Q1253" i="2"/>
  <c r="AD1258" i="2"/>
  <c r="AD1255" i="2"/>
  <c r="V1255" i="2"/>
  <c r="AE1255" i="2"/>
  <c r="W1255" i="2"/>
  <c r="AF1255" i="2"/>
  <c r="J1255" i="2"/>
  <c r="AG1255" i="2"/>
  <c r="K1255" i="2"/>
  <c r="AH1255" i="2"/>
  <c r="L1255" i="2"/>
  <c r="T1255" i="2"/>
  <c r="AI1255" i="2"/>
  <c r="M1255" i="2"/>
  <c r="AJ1255" i="2"/>
  <c r="N1255" i="2"/>
  <c r="AK1255" i="2"/>
  <c r="O1255" i="2"/>
  <c r="AL1255" i="2"/>
  <c r="P1255" i="2"/>
  <c r="X1255" i="2"/>
  <c r="H1255" i="2"/>
  <c r="Y1255" i="2"/>
  <c r="I1255" i="2"/>
  <c r="Z1255" i="2"/>
  <c r="AA1255" i="2"/>
  <c r="S1255" i="2"/>
  <c r="U1255" i="2"/>
  <c r="N1256" i="2"/>
  <c r="AJ1256" i="2"/>
  <c r="I1258" i="2"/>
  <c r="AG1258" i="2"/>
  <c r="AB1250" i="2"/>
  <c r="AB1251" i="2"/>
  <c r="P1256" i="2"/>
  <c r="M1256" i="2"/>
  <c r="AK1256" i="2"/>
  <c r="H1258" i="2"/>
  <c r="AF1258" i="2"/>
  <c r="F1270" i="2"/>
  <c r="U1256" i="2"/>
  <c r="T1256" i="2"/>
  <c r="L1256" i="2"/>
  <c r="P1258" i="2"/>
  <c r="D1266" i="2"/>
  <c r="E1261" i="2"/>
  <c r="AG1261" i="2" s="1"/>
  <c r="D1268" i="2"/>
  <c r="E1263" i="2"/>
  <c r="AL1263" i="2" s="1"/>
  <c r="D1267" i="2"/>
  <c r="E1262" i="2"/>
  <c r="D1274" i="2"/>
  <c r="E1269" i="2"/>
  <c r="D1265" i="2"/>
  <c r="E1260" i="2"/>
  <c r="F1275" i="2" l="1"/>
  <c r="H1261" i="2"/>
  <c r="AF1261" i="2"/>
  <c r="M1263" i="2"/>
  <c r="AK1263" i="2"/>
  <c r="F1274" i="2"/>
  <c r="AH1269" i="2"/>
  <c r="AI1269" i="2"/>
  <c r="AJ1269" i="2"/>
  <c r="AK1269" i="2"/>
  <c r="AL1269" i="2"/>
  <c r="AD1269" i="2"/>
  <c r="AE1269" i="2"/>
  <c r="AG1269" i="2"/>
  <c r="AF1269" i="2"/>
  <c r="Z1269" i="2"/>
  <c r="AA1269" i="2"/>
  <c r="S1269" i="2"/>
  <c r="T1269" i="2"/>
  <c r="U1269" i="2"/>
  <c r="V1269" i="2"/>
  <c r="W1269" i="2"/>
  <c r="X1269" i="2"/>
  <c r="Y1269" i="2"/>
  <c r="L1269" i="2"/>
  <c r="M1269" i="2"/>
  <c r="N1269" i="2"/>
  <c r="O1269" i="2"/>
  <c r="P1269" i="2"/>
  <c r="H1269" i="2"/>
  <c r="I1269" i="2"/>
  <c r="J1269" i="2"/>
  <c r="K1269" i="2"/>
  <c r="Q1258" i="2"/>
  <c r="Q1255" i="2"/>
  <c r="AA1261" i="2"/>
  <c r="AD1261" i="2"/>
  <c r="AB1264" i="2"/>
  <c r="K1263" i="2"/>
  <c r="AI1263" i="2"/>
  <c r="Z1261" i="2"/>
  <c r="F1271" i="2"/>
  <c r="U1266" i="2"/>
  <c r="O1266" i="2"/>
  <c r="J1263" i="2"/>
  <c r="AH1263" i="2"/>
  <c r="X1261" i="2"/>
  <c r="I1263" i="2"/>
  <c r="AG1263" i="2"/>
  <c r="AB1258" i="2"/>
  <c r="W1261" i="2"/>
  <c r="AM1256" i="2"/>
  <c r="H1263" i="2"/>
  <c r="AF1263" i="2"/>
  <c r="F1277" i="2"/>
  <c r="AM1255" i="2"/>
  <c r="Q1257" i="2"/>
  <c r="V1261" i="2"/>
  <c r="Q1264" i="2"/>
  <c r="W1263" i="2"/>
  <c r="AE1263" i="2"/>
  <c r="AM1258" i="2"/>
  <c r="U1261" i="2"/>
  <c r="AA1263" i="2"/>
  <c r="AD1263" i="2"/>
  <c r="AM1263" i="2" s="1"/>
  <c r="Q1256" i="2"/>
  <c r="P1261" i="2"/>
  <c r="T1261" i="2"/>
  <c r="Z1263" i="2"/>
  <c r="F1273" i="2"/>
  <c r="AM1257" i="2"/>
  <c r="O1261" i="2"/>
  <c r="S1261" i="2"/>
  <c r="Y1263" i="2"/>
  <c r="N1261" i="2"/>
  <c r="AL1261" i="2"/>
  <c r="X1263" i="2"/>
  <c r="M1261" i="2"/>
  <c r="AK1261" i="2"/>
  <c r="V1263" i="2"/>
  <c r="W1260" i="2"/>
  <c r="AF1260" i="2"/>
  <c r="X1260" i="2"/>
  <c r="AI1260" i="2"/>
  <c r="Y1260" i="2"/>
  <c r="AJ1260" i="2"/>
  <c r="Z1260" i="2"/>
  <c r="AK1260" i="2"/>
  <c r="M1260" i="2"/>
  <c r="AL1260" i="2"/>
  <c r="N1260" i="2"/>
  <c r="H1260" i="2"/>
  <c r="AD1260" i="2"/>
  <c r="O1260" i="2"/>
  <c r="V1260" i="2"/>
  <c r="AE1260" i="2"/>
  <c r="P1260" i="2"/>
  <c r="AH1260" i="2"/>
  <c r="I1260" i="2"/>
  <c r="AG1260" i="2"/>
  <c r="J1260" i="2"/>
  <c r="AA1260" i="2"/>
  <c r="K1260" i="2"/>
  <c r="S1260" i="2"/>
  <c r="L1260" i="2"/>
  <c r="U1260" i="2"/>
  <c r="T1260" i="2"/>
  <c r="AB1257" i="2"/>
  <c r="L1261" i="2"/>
  <c r="AJ1261" i="2"/>
  <c r="U1263" i="2"/>
  <c r="AB1255" i="2"/>
  <c r="AB1256" i="2"/>
  <c r="K1261" i="2"/>
  <c r="AI1261" i="2"/>
  <c r="P1263" i="2"/>
  <c r="T1263" i="2"/>
  <c r="AJ1262" i="2"/>
  <c r="L1262" i="2"/>
  <c r="AE1262" i="2"/>
  <c r="AK1262" i="2"/>
  <c r="M1262" i="2"/>
  <c r="AL1262" i="2"/>
  <c r="N1262" i="2"/>
  <c r="AD1262" i="2"/>
  <c r="O1262" i="2"/>
  <c r="H1262" i="2"/>
  <c r="AF1262" i="2"/>
  <c r="P1262" i="2"/>
  <c r="AA1262" i="2"/>
  <c r="Y1262" i="2"/>
  <c r="I1262" i="2"/>
  <c r="K1262" i="2"/>
  <c r="Z1262" i="2"/>
  <c r="J1262" i="2"/>
  <c r="S1262" i="2"/>
  <c r="AI1262" i="2"/>
  <c r="T1262" i="2"/>
  <c r="X1262" i="2"/>
  <c r="U1262" i="2"/>
  <c r="AH1262" i="2"/>
  <c r="V1262" i="2"/>
  <c r="AG1262" i="2"/>
  <c r="W1262" i="2"/>
  <c r="J1261" i="2"/>
  <c r="AH1261" i="2"/>
  <c r="O1263" i="2"/>
  <c r="S1263" i="2"/>
  <c r="I1261" i="2"/>
  <c r="N1263" i="2"/>
  <c r="D1270" i="2"/>
  <c r="E1265" i="2"/>
  <c r="D1279" i="2"/>
  <c r="E1274" i="2"/>
  <c r="D1272" i="2"/>
  <c r="E1267" i="2"/>
  <c r="D1273" i="2"/>
  <c r="E1268" i="2"/>
  <c r="U1268" i="2" s="1"/>
  <c r="D1271" i="2"/>
  <c r="E1266" i="2"/>
  <c r="W1266" i="2" s="1"/>
  <c r="P1268" i="2" l="1"/>
  <c r="T1268" i="2"/>
  <c r="P1266" i="2"/>
  <c r="V1266" i="2"/>
  <c r="AM1261" i="2"/>
  <c r="N1268" i="2"/>
  <c r="AL1268" i="2"/>
  <c r="N1266" i="2"/>
  <c r="AL1266" i="2"/>
  <c r="M1268" i="2"/>
  <c r="AK1268" i="2"/>
  <c r="M1266" i="2"/>
  <c r="AK1266" i="2"/>
  <c r="AB1269" i="2"/>
  <c r="Q1261" i="2"/>
  <c r="AB1263" i="2"/>
  <c r="L1268" i="2"/>
  <c r="AJ1268" i="2"/>
  <c r="L1266" i="2"/>
  <c r="AJ1266" i="2"/>
  <c r="K1268" i="2"/>
  <c r="AI1268" i="2"/>
  <c r="F1282" i="2"/>
  <c r="K1266" i="2"/>
  <c r="AI1266" i="2"/>
  <c r="J1268" i="2"/>
  <c r="AH1268" i="2"/>
  <c r="J1266" i="2"/>
  <c r="AH1266" i="2"/>
  <c r="I1268" i="2"/>
  <c r="AG1268" i="2"/>
  <c r="Q1263" i="2"/>
  <c r="I1266" i="2"/>
  <c r="AG1266" i="2"/>
  <c r="Q1269" i="2"/>
  <c r="AF1268" i="2"/>
  <c r="H1266" i="2"/>
  <c r="Q1266" i="2" s="1"/>
  <c r="AF1266" i="2"/>
  <c r="H1268" i="2"/>
  <c r="AM1262" i="2"/>
  <c r="AM1260" i="2"/>
  <c r="Z1268" i="2"/>
  <c r="AE1268" i="2"/>
  <c r="T1266" i="2"/>
  <c r="AE1266" i="2"/>
  <c r="AM1269" i="2"/>
  <c r="Q1260" i="2"/>
  <c r="AA1268" i="2"/>
  <c r="AD1268" i="2"/>
  <c r="S1266" i="2"/>
  <c r="AD1266" i="2"/>
  <c r="Y1268" i="2"/>
  <c r="F1278" i="2"/>
  <c r="AD1273" i="2"/>
  <c r="T1273" i="2"/>
  <c r="AA1266" i="2"/>
  <c r="F1276" i="2"/>
  <c r="AI1271" i="2"/>
  <c r="J1271" i="2"/>
  <c r="K1271" i="2"/>
  <c r="O1268" i="2"/>
  <c r="S1268" i="2"/>
  <c r="X1268" i="2"/>
  <c r="Z1266" i="2"/>
  <c r="Q1262" i="2"/>
  <c r="AB1261" i="2"/>
  <c r="W1268" i="2"/>
  <c r="Y1266" i="2"/>
  <c r="AL1265" i="2"/>
  <c r="AA1265" i="2"/>
  <c r="AD1265" i="2"/>
  <c r="U1265" i="2"/>
  <c r="P1265" i="2"/>
  <c r="AE1265" i="2"/>
  <c r="AF1265" i="2"/>
  <c r="H1265" i="2"/>
  <c r="Q1265" i="2" s="1"/>
  <c r="AG1265" i="2"/>
  <c r="I1265" i="2"/>
  <c r="AH1265" i="2"/>
  <c r="J1265" i="2"/>
  <c r="L1265" i="2"/>
  <c r="AI1265" i="2"/>
  <c r="K1265" i="2"/>
  <c r="AK1265" i="2"/>
  <c r="AJ1265" i="2"/>
  <c r="M1265" i="2"/>
  <c r="S1265" i="2"/>
  <c r="N1265" i="2"/>
  <c r="X1265" i="2"/>
  <c r="T1265" i="2"/>
  <c r="O1265" i="2"/>
  <c r="V1265" i="2"/>
  <c r="W1265" i="2"/>
  <c r="Y1265" i="2"/>
  <c r="Z1265" i="2"/>
  <c r="AB1260" i="2"/>
  <c r="V1268" i="2"/>
  <c r="X1266" i="2"/>
  <c r="AF1267" i="2"/>
  <c r="H1267" i="2"/>
  <c r="Q1267" i="2" s="1"/>
  <c r="AG1267" i="2"/>
  <c r="I1267" i="2"/>
  <c r="AI1267" i="2"/>
  <c r="J1267" i="2"/>
  <c r="AH1267" i="2"/>
  <c r="K1267" i="2"/>
  <c r="T1267" i="2"/>
  <c r="L1267" i="2"/>
  <c r="U1267" i="2"/>
  <c r="M1267" i="2"/>
  <c r="V1267" i="2"/>
  <c r="W1267" i="2"/>
  <c r="X1267" i="2"/>
  <c r="Y1267" i="2"/>
  <c r="Z1267" i="2"/>
  <c r="O1267" i="2"/>
  <c r="AJ1267" i="2"/>
  <c r="S1267" i="2"/>
  <c r="AD1267" i="2"/>
  <c r="AK1267" i="2"/>
  <c r="AA1267" i="2"/>
  <c r="AL1267" i="2"/>
  <c r="N1267" i="2"/>
  <c r="AE1267" i="2"/>
  <c r="P1267" i="2"/>
  <c r="AB1262" i="2"/>
  <c r="F1279" i="2"/>
  <c r="AK1274" i="2"/>
  <c r="AL1274" i="2"/>
  <c r="AD1274" i="2"/>
  <c r="AE1274" i="2"/>
  <c r="AF1274" i="2"/>
  <c r="AG1274" i="2"/>
  <c r="AH1274" i="2"/>
  <c r="AJ1274" i="2"/>
  <c r="AI1274" i="2"/>
  <c r="S1274" i="2"/>
  <c r="U1274" i="2"/>
  <c r="V1274" i="2"/>
  <c r="W1274" i="2"/>
  <c r="X1274" i="2"/>
  <c r="Y1274" i="2"/>
  <c r="Z1274" i="2"/>
  <c r="AA1274" i="2"/>
  <c r="T1274" i="2"/>
  <c r="O1274" i="2"/>
  <c r="P1274" i="2"/>
  <c r="H1274" i="2"/>
  <c r="I1274" i="2"/>
  <c r="J1274" i="2"/>
  <c r="K1274" i="2"/>
  <c r="L1274" i="2"/>
  <c r="M1274" i="2"/>
  <c r="N1274" i="2"/>
  <c r="F1280" i="2"/>
  <c r="D1276" i="2"/>
  <c r="E1271" i="2"/>
  <c r="AJ1271" i="2" s="1"/>
  <c r="D1278" i="2"/>
  <c r="E1273" i="2"/>
  <c r="AE1273" i="2" s="1"/>
  <c r="D1277" i="2"/>
  <c r="E1272" i="2"/>
  <c r="D1284" i="2"/>
  <c r="E1279" i="2"/>
  <c r="D1275" i="2"/>
  <c r="E1270" i="2"/>
  <c r="W1271" i="2" l="1"/>
  <c r="AG1271" i="2"/>
  <c r="AA1273" i="2"/>
  <c r="F1283" i="2"/>
  <c r="AM1274" i="2"/>
  <c r="V1271" i="2"/>
  <c r="AF1271" i="2"/>
  <c r="Z1273" i="2"/>
  <c r="AM1266" i="2"/>
  <c r="U1271" i="2"/>
  <c r="F1281" i="2"/>
  <c r="K1276" i="2"/>
  <c r="Y1273" i="2"/>
  <c r="AB1266" i="2"/>
  <c r="T1271" i="2"/>
  <c r="X1273" i="2"/>
  <c r="AM1268" i="2"/>
  <c r="Q1274" i="2"/>
  <c r="Z1270" i="2"/>
  <c r="AD1270" i="2"/>
  <c r="AA1270" i="2"/>
  <c r="AE1270" i="2"/>
  <c r="X1270" i="2"/>
  <c r="AF1270" i="2"/>
  <c r="H1270" i="2"/>
  <c r="AG1270" i="2"/>
  <c r="I1270" i="2"/>
  <c r="AH1270" i="2"/>
  <c r="J1270" i="2"/>
  <c r="AI1270" i="2"/>
  <c r="K1270" i="2"/>
  <c r="AJ1270" i="2"/>
  <c r="L1270" i="2"/>
  <c r="AK1270" i="2"/>
  <c r="M1270" i="2"/>
  <c r="AL1270" i="2"/>
  <c r="N1270" i="2"/>
  <c r="S1270" i="2"/>
  <c r="O1270" i="2"/>
  <c r="W1270" i="2"/>
  <c r="T1270" i="2"/>
  <c r="P1270" i="2"/>
  <c r="U1270" i="2"/>
  <c r="V1270" i="2"/>
  <c r="Y1270" i="2"/>
  <c r="F1284" i="2"/>
  <c r="AD1279" i="2"/>
  <c r="AE1279" i="2"/>
  <c r="AF1279" i="2"/>
  <c r="AG1279" i="2"/>
  <c r="AH1279" i="2"/>
  <c r="AI1279" i="2"/>
  <c r="AJ1279" i="2"/>
  <c r="AK1279" i="2"/>
  <c r="AL1279" i="2"/>
  <c r="S1279" i="2"/>
  <c r="T1279" i="2"/>
  <c r="U1279" i="2"/>
  <c r="V1279" i="2"/>
  <c r="X1279" i="2"/>
  <c r="Y1279" i="2"/>
  <c r="Z1279" i="2"/>
  <c r="AA1279" i="2"/>
  <c r="W1279" i="2"/>
  <c r="H1279" i="2"/>
  <c r="I1279" i="2"/>
  <c r="J1279" i="2"/>
  <c r="K1279" i="2"/>
  <c r="L1279" i="2"/>
  <c r="M1279" i="2"/>
  <c r="N1279" i="2"/>
  <c r="O1279" i="2"/>
  <c r="P1279" i="2"/>
  <c r="S1271" i="2"/>
  <c r="AB1271" i="2" s="1"/>
  <c r="P1273" i="2"/>
  <c r="W1273" i="2"/>
  <c r="AB1268" i="2"/>
  <c r="AA1271" i="2"/>
  <c r="O1273" i="2"/>
  <c r="V1273" i="2"/>
  <c r="AH1271" i="2"/>
  <c r="Z1271" i="2"/>
  <c r="N1273" i="2"/>
  <c r="AL1273" i="2"/>
  <c r="S1273" i="2"/>
  <c r="I1271" i="2"/>
  <c r="Y1271" i="2"/>
  <c r="M1273" i="2"/>
  <c r="AK1273" i="2"/>
  <c r="AI1272" i="2"/>
  <c r="K1272" i="2"/>
  <c r="AJ1272" i="2"/>
  <c r="L1272" i="2"/>
  <c r="AL1272" i="2"/>
  <c r="M1272" i="2"/>
  <c r="AK1272" i="2"/>
  <c r="N1272" i="2"/>
  <c r="S1272" i="2"/>
  <c r="O1272" i="2"/>
  <c r="T1272" i="2"/>
  <c r="P1272" i="2"/>
  <c r="I1272" i="2"/>
  <c r="U1272" i="2"/>
  <c r="AG1272" i="2"/>
  <c r="W1272" i="2"/>
  <c r="X1272" i="2"/>
  <c r="Y1272" i="2"/>
  <c r="Z1272" i="2"/>
  <c r="AD1272" i="2"/>
  <c r="AA1272" i="2"/>
  <c r="AE1272" i="2"/>
  <c r="V1272" i="2"/>
  <c r="AF1272" i="2"/>
  <c r="H1272" i="2"/>
  <c r="AH1272" i="2"/>
  <c r="J1272" i="2"/>
  <c r="F1285" i="2"/>
  <c r="H1271" i="2"/>
  <c r="X1271" i="2"/>
  <c r="L1273" i="2"/>
  <c r="AJ1273" i="2"/>
  <c r="F1287" i="2"/>
  <c r="P1271" i="2"/>
  <c r="AD1271" i="2"/>
  <c r="K1273" i="2"/>
  <c r="AI1273" i="2"/>
  <c r="AB1274" i="2"/>
  <c r="O1271" i="2"/>
  <c r="AE1271" i="2"/>
  <c r="J1273" i="2"/>
  <c r="AH1273" i="2"/>
  <c r="N1271" i="2"/>
  <c r="AL1271" i="2"/>
  <c r="I1273" i="2"/>
  <c r="AG1273" i="2"/>
  <c r="AM1267" i="2"/>
  <c r="AB1265" i="2"/>
  <c r="AM1265" i="2"/>
  <c r="M1271" i="2"/>
  <c r="AK1271" i="2"/>
  <c r="H1273" i="2"/>
  <c r="AF1273" i="2"/>
  <c r="AM1273" i="2" s="1"/>
  <c r="AB1267" i="2"/>
  <c r="L1271" i="2"/>
  <c r="U1273" i="2"/>
  <c r="Q1268" i="2"/>
  <c r="D1280" i="2"/>
  <c r="E1275" i="2"/>
  <c r="D1289" i="2"/>
  <c r="E1284" i="2"/>
  <c r="D1282" i="2"/>
  <c r="E1277" i="2"/>
  <c r="D1283" i="2"/>
  <c r="E1278" i="2"/>
  <c r="AA1278" i="2" s="1"/>
  <c r="D1281" i="2"/>
  <c r="E1276" i="2"/>
  <c r="S1276" i="2" s="1"/>
  <c r="J1276" i="2" l="1"/>
  <c r="Q1270" i="2"/>
  <c r="I1276" i="2"/>
  <c r="AH1276" i="2"/>
  <c r="I1278" i="2"/>
  <c r="Y1278" i="2"/>
  <c r="U1275" i="2"/>
  <c r="P1275" i="2"/>
  <c r="W1275" i="2"/>
  <c r="X1275" i="2"/>
  <c r="V1275" i="2"/>
  <c r="AL1275" i="2"/>
  <c r="N1275" i="2"/>
  <c r="S1275" i="2"/>
  <c r="AB1275" i="2" s="1"/>
  <c r="AA1275" i="2"/>
  <c r="Y1275" i="2"/>
  <c r="Z1275" i="2"/>
  <c r="AD1275" i="2"/>
  <c r="AE1275" i="2"/>
  <c r="AF1275" i="2"/>
  <c r="H1275" i="2"/>
  <c r="AG1275" i="2"/>
  <c r="I1275" i="2"/>
  <c r="AH1275" i="2"/>
  <c r="T1275" i="2"/>
  <c r="O1275" i="2"/>
  <c r="J1275" i="2"/>
  <c r="AI1275" i="2"/>
  <c r="K1275" i="2"/>
  <c r="AJ1275" i="2"/>
  <c r="L1275" i="2"/>
  <c r="AK1275" i="2"/>
  <c r="M1275" i="2"/>
  <c r="AG1276" i="2"/>
  <c r="AB1279" i="2"/>
  <c r="H1276" i="2"/>
  <c r="AF1276" i="2"/>
  <c r="H1278" i="2"/>
  <c r="AE1278" i="2"/>
  <c r="J1278" i="2"/>
  <c r="P1276" i="2"/>
  <c r="AE1276" i="2"/>
  <c r="P1278" i="2"/>
  <c r="AF1278" i="2"/>
  <c r="AB1270" i="2"/>
  <c r="O1276" i="2"/>
  <c r="AD1276" i="2"/>
  <c r="O1278" i="2"/>
  <c r="AD1278" i="2"/>
  <c r="Z1278" i="2"/>
  <c r="F1292" i="2"/>
  <c r="F1290" i="2"/>
  <c r="AB1273" i="2"/>
  <c r="N1276" i="2"/>
  <c r="AL1276" i="2"/>
  <c r="N1278" i="2"/>
  <c r="AL1278" i="2"/>
  <c r="AM1270" i="2"/>
  <c r="M1276" i="2"/>
  <c r="AK1276" i="2"/>
  <c r="M1278" i="2"/>
  <c r="AK1278" i="2"/>
  <c r="Q1273" i="2"/>
  <c r="Z1276" i="2"/>
  <c r="AJ1276" i="2"/>
  <c r="L1278" i="2"/>
  <c r="AJ1278" i="2"/>
  <c r="Q1272" i="2"/>
  <c r="AB1272" i="2"/>
  <c r="Y1276" i="2"/>
  <c r="AI1276" i="2"/>
  <c r="K1278" i="2"/>
  <c r="AI1278" i="2"/>
  <c r="AM1271" i="2"/>
  <c r="Q1271" i="2"/>
  <c r="Q1279" i="2"/>
  <c r="X1276" i="2"/>
  <c r="F1286" i="2"/>
  <c r="S1281" i="2"/>
  <c r="N1281" i="2"/>
  <c r="X1278" i="2"/>
  <c r="AH1278" i="2"/>
  <c r="W1276" i="2"/>
  <c r="W1278" i="2"/>
  <c r="AG1278" i="2"/>
  <c r="AM1279" i="2"/>
  <c r="V1276" i="2"/>
  <c r="V1278" i="2"/>
  <c r="F1288" i="2"/>
  <c r="AF1283" i="2"/>
  <c r="H1283" i="2"/>
  <c r="F1289" i="2"/>
  <c r="AD1284" i="2"/>
  <c r="AE1284" i="2"/>
  <c r="AF1284" i="2"/>
  <c r="AG1284" i="2"/>
  <c r="AH1284" i="2"/>
  <c r="AI1284" i="2"/>
  <c r="AJ1284" i="2"/>
  <c r="AK1284" i="2"/>
  <c r="AL1284" i="2"/>
  <c r="S1284" i="2"/>
  <c r="AB1284" i="2" s="1"/>
  <c r="T1284" i="2"/>
  <c r="U1284" i="2"/>
  <c r="V1284" i="2"/>
  <c r="W1284" i="2"/>
  <c r="X1284" i="2"/>
  <c r="Y1284" i="2"/>
  <c r="AA1284" i="2"/>
  <c r="Z1284" i="2"/>
  <c r="H1284" i="2"/>
  <c r="I1284" i="2"/>
  <c r="J1284" i="2"/>
  <c r="K1284" i="2"/>
  <c r="L1284" i="2"/>
  <c r="M1284" i="2"/>
  <c r="N1284" i="2"/>
  <c r="O1284" i="2"/>
  <c r="P1284" i="2"/>
  <c r="U1276" i="2"/>
  <c r="U1278" i="2"/>
  <c r="AA1276" i="2"/>
  <c r="T1277" i="2"/>
  <c r="P1277" i="2"/>
  <c r="U1277" i="2"/>
  <c r="V1277" i="2"/>
  <c r="W1277" i="2"/>
  <c r="AL1277" i="2"/>
  <c r="X1277" i="2"/>
  <c r="O1277" i="2"/>
  <c r="Z1277" i="2"/>
  <c r="AD1277" i="2"/>
  <c r="AA1277" i="2"/>
  <c r="S1277" i="2"/>
  <c r="AB1277" i="2" s="1"/>
  <c r="AE1277" i="2"/>
  <c r="Y1277" i="2"/>
  <c r="AF1277" i="2"/>
  <c r="H1277" i="2"/>
  <c r="AG1277" i="2"/>
  <c r="I1277" i="2"/>
  <c r="AH1277" i="2"/>
  <c r="J1277" i="2"/>
  <c r="AI1277" i="2"/>
  <c r="K1277" i="2"/>
  <c r="AJ1277" i="2"/>
  <c r="L1277" i="2"/>
  <c r="AK1277" i="2"/>
  <c r="M1277" i="2"/>
  <c r="N1277" i="2"/>
  <c r="AM1272" i="2"/>
  <c r="T1276" i="2"/>
  <c r="AB1276" i="2" s="1"/>
  <c r="T1278" i="2"/>
  <c r="L1276" i="2"/>
  <c r="S1278" i="2"/>
  <c r="D1286" i="2"/>
  <c r="E1281" i="2"/>
  <c r="V1281" i="2" s="1"/>
  <c r="D1288" i="2"/>
  <c r="E1283" i="2"/>
  <c r="AI1283" i="2" s="1"/>
  <c r="D1287" i="2"/>
  <c r="E1282" i="2"/>
  <c r="D1294" i="2"/>
  <c r="E1289" i="2"/>
  <c r="D1285" i="2"/>
  <c r="E1280" i="2"/>
  <c r="I1283" i="2" l="1"/>
  <c r="AG1283" i="2"/>
  <c r="O1281" i="2"/>
  <c r="T1281" i="2"/>
  <c r="F1295" i="2"/>
  <c r="AM1276" i="2"/>
  <c r="P1283" i="2"/>
  <c r="AE1283" i="2"/>
  <c r="M1281" i="2"/>
  <c r="AJ1281" i="2"/>
  <c r="AM1277" i="2"/>
  <c r="O1283" i="2"/>
  <c r="AD1283" i="2"/>
  <c r="L1281" i="2"/>
  <c r="AK1281" i="2"/>
  <c r="AK1280" i="2"/>
  <c r="M1280" i="2"/>
  <c r="AL1280" i="2"/>
  <c r="N1280" i="2"/>
  <c r="AJ1280" i="2"/>
  <c r="AD1280" i="2"/>
  <c r="O1280" i="2"/>
  <c r="W1280" i="2"/>
  <c r="P1280" i="2"/>
  <c r="Z1280" i="2"/>
  <c r="X1280" i="2"/>
  <c r="H1280" i="2"/>
  <c r="Y1280" i="2"/>
  <c r="AA1280" i="2"/>
  <c r="S1280" i="2"/>
  <c r="L1280" i="2"/>
  <c r="T1280" i="2"/>
  <c r="AE1280" i="2"/>
  <c r="U1280" i="2"/>
  <c r="AF1280" i="2"/>
  <c r="V1280" i="2"/>
  <c r="AI1280" i="2"/>
  <c r="AG1280" i="2"/>
  <c r="I1280" i="2"/>
  <c r="AH1280" i="2"/>
  <c r="J1280" i="2"/>
  <c r="K1280" i="2"/>
  <c r="N1283" i="2"/>
  <c r="AL1283" i="2"/>
  <c r="K1281" i="2"/>
  <c r="AI1281" i="2"/>
  <c r="AA1283" i="2"/>
  <c r="AK1283" i="2"/>
  <c r="J1281" i="2"/>
  <c r="AH1281" i="2"/>
  <c r="Y1283" i="2"/>
  <c r="AJ1283" i="2"/>
  <c r="I1281" i="2"/>
  <c r="AG1281" i="2"/>
  <c r="AJ1282" i="2"/>
  <c r="L1282" i="2"/>
  <c r="K1282" i="2"/>
  <c r="AK1282" i="2"/>
  <c r="M1282" i="2"/>
  <c r="AL1282" i="2"/>
  <c r="N1282" i="2"/>
  <c r="U1282" i="2"/>
  <c r="O1282" i="2"/>
  <c r="X1282" i="2"/>
  <c r="AH1282" i="2"/>
  <c r="J1282" i="2"/>
  <c r="V1282" i="2"/>
  <c r="P1282" i="2"/>
  <c r="W1282" i="2"/>
  <c r="Y1282" i="2"/>
  <c r="H1282" i="2"/>
  <c r="Z1282" i="2"/>
  <c r="I1282" i="2"/>
  <c r="AA1282" i="2"/>
  <c r="AF1282" i="2"/>
  <c r="AD1282" i="2"/>
  <c r="AM1282" i="2" s="1"/>
  <c r="S1282" i="2"/>
  <c r="AE1282" i="2"/>
  <c r="T1282" i="2"/>
  <c r="AG1282" i="2"/>
  <c r="AI1282" i="2"/>
  <c r="S1283" i="2"/>
  <c r="F1293" i="2"/>
  <c r="AA1288" i="2"/>
  <c r="H1281" i="2"/>
  <c r="AF1281" i="2"/>
  <c r="Z1283" i="2"/>
  <c r="P1281" i="2"/>
  <c r="AE1281" i="2"/>
  <c r="X1283" i="2"/>
  <c r="U1281" i="2"/>
  <c r="AD1281" i="2"/>
  <c r="Q1278" i="2"/>
  <c r="AM1284" i="2"/>
  <c r="W1283" i="2"/>
  <c r="AA1281" i="2"/>
  <c r="AL1281" i="2"/>
  <c r="Q1275" i="2"/>
  <c r="F1294" i="2"/>
  <c r="AD1289" i="2"/>
  <c r="AE1289" i="2"/>
  <c r="AF1289" i="2"/>
  <c r="AG1289" i="2"/>
  <c r="AH1289" i="2"/>
  <c r="AI1289" i="2"/>
  <c r="AJ1289" i="2"/>
  <c r="AK1289" i="2"/>
  <c r="AL1289" i="2"/>
  <c r="V1289" i="2"/>
  <c r="W1289" i="2"/>
  <c r="X1289" i="2"/>
  <c r="Y1289" i="2"/>
  <c r="Z1289" i="2"/>
  <c r="S1289" i="2"/>
  <c r="AB1289" i="2" s="1"/>
  <c r="T1289" i="2"/>
  <c r="U1289" i="2"/>
  <c r="AA1289" i="2"/>
  <c r="H1289" i="2"/>
  <c r="I1289" i="2"/>
  <c r="J1289" i="2"/>
  <c r="K1289" i="2"/>
  <c r="L1289" i="2"/>
  <c r="M1289" i="2"/>
  <c r="N1289" i="2"/>
  <c r="O1289" i="2"/>
  <c r="P1289" i="2"/>
  <c r="V1283" i="2"/>
  <c r="Z1281" i="2"/>
  <c r="F1291" i="2"/>
  <c r="Q1276" i="2"/>
  <c r="M1283" i="2"/>
  <c r="U1283" i="2"/>
  <c r="Y1281" i="2"/>
  <c r="F1297" i="2"/>
  <c r="L1283" i="2"/>
  <c r="T1283" i="2"/>
  <c r="X1281" i="2"/>
  <c r="AM1275" i="2"/>
  <c r="Q1284" i="2"/>
  <c r="AB1278" i="2"/>
  <c r="K1283" i="2"/>
  <c r="AH1283" i="2"/>
  <c r="W1281" i="2"/>
  <c r="AB1281" i="2" s="1"/>
  <c r="AM1278" i="2"/>
  <c r="Q1277" i="2"/>
  <c r="J1283" i="2"/>
  <c r="Q1283" i="2" s="1"/>
  <c r="D1290" i="2"/>
  <c r="E1285" i="2"/>
  <c r="D1299" i="2"/>
  <c r="E1294" i="2"/>
  <c r="D1292" i="2"/>
  <c r="E1287" i="2"/>
  <c r="D1293" i="2"/>
  <c r="E1288" i="2"/>
  <c r="AE1288" i="2" s="1"/>
  <c r="D1291" i="2"/>
  <c r="E1286" i="2"/>
  <c r="S1286" i="2" s="1"/>
  <c r="N1286" i="2" l="1"/>
  <c r="AL1286" i="2"/>
  <c r="T1288" i="2"/>
  <c r="AD1288" i="2"/>
  <c r="AM1280" i="2"/>
  <c r="L1286" i="2"/>
  <c r="AJ1286" i="2"/>
  <c r="Z1288" i="2"/>
  <c r="AB1283" i="2"/>
  <c r="K1286" i="2"/>
  <c r="AI1286" i="2"/>
  <c r="Y1288" i="2"/>
  <c r="J1286" i="2"/>
  <c r="AH1286" i="2"/>
  <c r="Q1289" i="2"/>
  <c r="X1288" i="2"/>
  <c r="M1286" i="2"/>
  <c r="I1286" i="2"/>
  <c r="AG1286" i="2"/>
  <c r="Q1281" i="2"/>
  <c r="W1288" i="2"/>
  <c r="H1286" i="2"/>
  <c r="AF1286" i="2"/>
  <c r="AM1289" i="2"/>
  <c r="P1288" i="2"/>
  <c r="U1288" i="2"/>
  <c r="F1298" i="2"/>
  <c r="I1293" i="2"/>
  <c r="X1286" i="2"/>
  <c r="AE1286" i="2"/>
  <c r="F1299" i="2"/>
  <c r="AG1294" i="2"/>
  <c r="AH1294" i="2"/>
  <c r="AI1294" i="2"/>
  <c r="AJ1294" i="2"/>
  <c r="AK1294" i="2"/>
  <c r="AL1294" i="2"/>
  <c r="AD1294" i="2"/>
  <c r="AF1294" i="2"/>
  <c r="AE1294" i="2"/>
  <c r="Y1294" i="2"/>
  <c r="Z1294" i="2"/>
  <c r="AA1294" i="2"/>
  <c r="S1294" i="2"/>
  <c r="U1294" i="2"/>
  <c r="T1294" i="2"/>
  <c r="V1294" i="2"/>
  <c r="W1294" i="2"/>
  <c r="X1294" i="2"/>
  <c r="K1294" i="2"/>
  <c r="L1294" i="2"/>
  <c r="M1294" i="2"/>
  <c r="N1294" i="2"/>
  <c r="O1294" i="2"/>
  <c r="P1294" i="2"/>
  <c r="H1294" i="2"/>
  <c r="I1294" i="2"/>
  <c r="J1294" i="2"/>
  <c r="O1288" i="2"/>
  <c r="S1288" i="2"/>
  <c r="AB1282" i="2"/>
  <c r="AB1280" i="2"/>
  <c r="AA1286" i="2"/>
  <c r="N1288" i="2"/>
  <c r="AK1288" i="2"/>
  <c r="AM1283" i="2"/>
  <c r="F1302" i="2"/>
  <c r="Z1286" i="2"/>
  <c r="F1296" i="2"/>
  <c r="AH1291" i="2"/>
  <c r="J1291" i="2"/>
  <c r="M1288" i="2"/>
  <c r="AL1288" i="2"/>
  <c r="Y1286" i="2"/>
  <c r="L1288" i="2"/>
  <c r="AJ1288" i="2"/>
  <c r="Q1280" i="2"/>
  <c r="W1286" i="2"/>
  <c r="K1288" i="2"/>
  <c r="AI1288" i="2"/>
  <c r="F1300" i="2"/>
  <c r="AD1286" i="2"/>
  <c r="V1286" i="2"/>
  <c r="J1288" i="2"/>
  <c r="AH1288" i="2"/>
  <c r="AK1286" i="2"/>
  <c r="U1286" i="2"/>
  <c r="I1288" i="2"/>
  <c r="AG1288" i="2"/>
  <c r="Q1282" i="2"/>
  <c r="AA1287" i="2"/>
  <c r="S1287" i="2"/>
  <c r="T1287" i="2"/>
  <c r="U1287" i="2"/>
  <c r="AF1287" i="2"/>
  <c r="V1287" i="2"/>
  <c r="AG1287" i="2"/>
  <c r="W1287" i="2"/>
  <c r="Y1287" i="2"/>
  <c r="AH1287" i="2"/>
  <c r="J1287" i="2"/>
  <c r="AI1287" i="2"/>
  <c r="K1287" i="2"/>
  <c r="I1287" i="2"/>
  <c r="AJ1287" i="2"/>
  <c r="L1287" i="2"/>
  <c r="AK1287" i="2"/>
  <c r="M1287" i="2"/>
  <c r="AL1287" i="2"/>
  <c r="N1287" i="2"/>
  <c r="AE1287" i="2"/>
  <c r="O1287" i="2"/>
  <c r="AD1287" i="2"/>
  <c r="P1287" i="2"/>
  <c r="X1287" i="2"/>
  <c r="H1287" i="2"/>
  <c r="Z1287" i="2"/>
  <c r="P1286" i="2"/>
  <c r="T1286" i="2"/>
  <c r="AB1286" i="2" s="1"/>
  <c r="AM1281" i="2"/>
  <c r="H1288" i="2"/>
  <c r="Q1288" i="2" s="1"/>
  <c r="AF1288" i="2"/>
  <c r="AH1285" i="2"/>
  <c r="X1285" i="2"/>
  <c r="AI1285" i="2"/>
  <c r="Y1285" i="2"/>
  <c r="AJ1285" i="2"/>
  <c r="L1285" i="2"/>
  <c r="AK1285" i="2"/>
  <c r="M1285" i="2"/>
  <c r="AL1285" i="2"/>
  <c r="N1285" i="2"/>
  <c r="AD1285" i="2"/>
  <c r="AM1285" i="2" s="1"/>
  <c r="O1285" i="2"/>
  <c r="AE1285" i="2"/>
  <c r="P1285" i="2"/>
  <c r="AG1285" i="2"/>
  <c r="H1285" i="2"/>
  <c r="AF1285" i="2"/>
  <c r="I1285" i="2"/>
  <c r="Z1285" i="2"/>
  <c r="J1285" i="2"/>
  <c r="AA1285" i="2"/>
  <c r="K1285" i="2"/>
  <c r="S1285" i="2"/>
  <c r="T1285" i="2"/>
  <c r="V1285" i="2"/>
  <c r="U1285" i="2"/>
  <c r="W1285" i="2"/>
  <c r="O1286" i="2"/>
  <c r="V1288" i="2"/>
  <c r="D1296" i="2"/>
  <c r="E1291" i="2"/>
  <c r="AI1291" i="2" s="1"/>
  <c r="D1298" i="2"/>
  <c r="E1293" i="2"/>
  <c r="AH1293" i="2" s="1"/>
  <c r="D1297" i="2"/>
  <c r="E1292" i="2"/>
  <c r="D1304" i="2"/>
  <c r="E1299" i="2"/>
  <c r="D1295" i="2"/>
  <c r="E1290" i="2"/>
  <c r="I1291" i="2" l="1"/>
  <c r="AG1291" i="2"/>
  <c r="H1293" i="2"/>
  <c r="AF1293" i="2"/>
  <c r="AG1293" i="2"/>
  <c r="Q1287" i="2"/>
  <c r="H1291" i="2"/>
  <c r="AF1291" i="2"/>
  <c r="F1307" i="2"/>
  <c r="V1293" i="2"/>
  <c r="AE1293" i="2"/>
  <c r="AA1291" i="2"/>
  <c r="AE1291" i="2"/>
  <c r="AA1293" i="2"/>
  <c r="AD1293" i="2"/>
  <c r="AM1286" i="2"/>
  <c r="Y1291" i="2"/>
  <c r="AD1291" i="2"/>
  <c r="Y1293" i="2"/>
  <c r="F1303" i="2"/>
  <c r="AD1298" i="2"/>
  <c r="Y1298" i="2"/>
  <c r="AB1285" i="2"/>
  <c r="AM1287" i="2"/>
  <c r="X1291" i="2"/>
  <c r="F1301" i="2"/>
  <c r="W1293" i="2"/>
  <c r="V1290" i="2"/>
  <c r="W1290" i="2"/>
  <c r="X1290" i="2"/>
  <c r="Y1290" i="2"/>
  <c r="T1290" i="2"/>
  <c r="AK1290" i="2"/>
  <c r="Z1290" i="2"/>
  <c r="AL1290" i="2"/>
  <c r="AA1290" i="2"/>
  <c r="AD1290" i="2"/>
  <c r="O1290" i="2"/>
  <c r="AE1290" i="2"/>
  <c r="P1290" i="2"/>
  <c r="AF1290" i="2"/>
  <c r="H1290" i="2"/>
  <c r="AG1290" i="2"/>
  <c r="I1290" i="2"/>
  <c r="S1290" i="2"/>
  <c r="AH1290" i="2"/>
  <c r="J1290" i="2"/>
  <c r="AJ1290" i="2"/>
  <c r="K1290" i="2"/>
  <c r="AI1290" i="2"/>
  <c r="L1290" i="2"/>
  <c r="M1290" i="2"/>
  <c r="U1290" i="2"/>
  <c r="N1290" i="2"/>
  <c r="S1291" i="2"/>
  <c r="F1304" i="2"/>
  <c r="AJ1299" i="2"/>
  <c r="AK1299" i="2"/>
  <c r="AL1299" i="2"/>
  <c r="AD1299" i="2"/>
  <c r="AE1299" i="2"/>
  <c r="AF1299" i="2"/>
  <c r="AG1299" i="2"/>
  <c r="AI1299" i="2"/>
  <c r="AH1299" i="2"/>
  <c r="T1299" i="2"/>
  <c r="V1299" i="2"/>
  <c r="AA1299" i="2"/>
  <c r="S1299" i="2"/>
  <c r="U1299" i="2"/>
  <c r="W1299" i="2"/>
  <c r="X1299" i="2"/>
  <c r="Y1299" i="2"/>
  <c r="Z1299" i="2"/>
  <c r="N1299" i="2"/>
  <c r="O1299" i="2"/>
  <c r="P1299" i="2"/>
  <c r="H1299" i="2"/>
  <c r="I1299" i="2"/>
  <c r="J1299" i="2"/>
  <c r="K1299" i="2"/>
  <c r="L1299" i="2"/>
  <c r="M1299" i="2"/>
  <c r="Z1293" i="2"/>
  <c r="Z1291" i="2"/>
  <c r="X1293" i="2"/>
  <c r="W1291" i="2"/>
  <c r="U1293" i="2"/>
  <c r="V1291" i="2"/>
  <c r="AB1288" i="2"/>
  <c r="AB1294" i="2"/>
  <c r="P1293" i="2"/>
  <c r="T1293" i="2"/>
  <c r="Q1286" i="2"/>
  <c r="AB1287" i="2"/>
  <c r="P1291" i="2"/>
  <c r="U1291" i="2"/>
  <c r="O1293" i="2"/>
  <c r="S1293" i="2"/>
  <c r="AA1292" i="2"/>
  <c r="K1292" i="2"/>
  <c r="T1292" i="2"/>
  <c r="S1292" i="2"/>
  <c r="L1292" i="2"/>
  <c r="U1292" i="2"/>
  <c r="I1292" i="2"/>
  <c r="V1292" i="2"/>
  <c r="W1292" i="2"/>
  <c r="AI1292" i="2"/>
  <c r="Y1292" i="2"/>
  <c r="X1292" i="2"/>
  <c r="AJ1292" i="2"/>
  <c r="Z1292" i="2"/>
  <c r="AH1292" i="2"/>
  <c r="AK1292" i="2"/>
  <c r="M1292" i="2"/>
  <c r="AL1292" i="2"/>
  <c r="N1292" i="2"/>
  <c r="AD1292" i="2"/>
  <c r="O1292" i="2"/>
  <c r="AE1292" i="2"/>
  <c r="P1292" i="2"/>
  <c r="AF1292" i="2"/>
  <c r="H1292" i="2"/>
  <c r="AG1292" i="2"/>
  <c r="J1292" i="2"/>
  <c r="O1291" i="2"/>
  <c r="T1291" i="2"/>
  <c r="N1293" i="2"/>
  <c r="AL1293" i="2"/>
  <c r="AM1288" i="2"/>
  <c r="Q1285" i="2"/>
  <c r="N1291" i="2"/>
  <c r="AL1291" i="2"/>
  <c r="M1293" i="2"/>
  <c r="AK1293" i="2"/>
  <c r="F1305" i="2"/>
  <c r="M1291" i="2"/>
  <c r="AK1291" i="2"/>
  <c r="Q1294" i="2"/>
  <c r="L1293" i="2"/>
  <c r="AJ1293" i="2"/>
  <c r="L1291" i="2"/>
  <c r="AJ1291" i="2"/>
  <c r="K1293" i="2"/>
  <c r="AI1293" i="2"/>
  <c r="K1291" i="2"/>
  <c r="AM1294" i="2"/>
  <c r="J1293" i="2"/>
  <c r="D1300" i="2"/>
  <c r="E1295" i="2"/>
  <c r="D1309" i="2"/>
  <c r="E1304" i="2"/>
  <c r="D1302" i="2"/>
  <c r="E1297" i="2"/>
  <c r="D1303" i="2"/>
  <c r="E1298" i="2"/>
  <c r="AE1298" i="2" s="1"/>
  <c r="D1301" i="2"/>
  <c r="E1296" i="2"/>
  <c r="AG1296" i="2" s="1"/>
  <c r="V1296" i="2" l="1"/>
  <c r="U1296" i="2"/>
  <c r="F1306" i="2"/>
  <c r="S1301" i="2"/>
  <c r="S1298" i="2"/>
  <c r="T1298" i="2"/>
  <c r="Q1299" i="2"/>
  <c r="T1296" i="2"/>
  <c r="AA1298" i="2"/>
  <c r="AM1291" i="2"/>
  <c r="AE1296" i="2"/>
  <c r="AB1290" i="2"/>
  <c r="S1296" i="2"/>
  <c r="X1298" i="2"/>
  <c r="AF1296" i="2"/>
  <c r="F1308" i="2"/>
  <c r="AJ1303" i="2"/>
  <c r="K1303" i="2"/>
  <c r="L1303" i="2"/>
  <c r="Q1292" i="2"/>
  <c r="AM1299" i="2"/>
  <c r="Z1296" i="2"/>
  <c r="W1298" i="2"/>
  <c r="Y1296" i="2"/>
  <c r="P1298" i="2"/>
  <c r="V1298" i="2"/>
  <c r="AM1293" i="2"/>
  <c r="Q1290" i="2"/>
  <c r="H1296" i="2"/>
  <c r="Q1296" i="2" s="1"/>
  <c r="X1296" i="2"/>
  <c r="O1298" i="2"/>
  <c r="U1298" i="2"/>
  <c r="F1312" i="2"/>
  <c r="F1310" i="2"/>
  <c r="P1296" i="2"/>
  <c r="W1296" i="2"/>
  <c r="N1298" i="2"/>
  <c r="AL1298" i="2"/>
  <c r="F1309" i="2"/>
  <c r="AD1304" i="2"/>
  <c r="AE1304" i="2"/>
  <c r="AF1304" i="2"/>
  <c r="AG1304" i="2"/>
  <c r="AH1304" i="2"/>
  <c r="AI1304" i="2"/>
  <c r="AJ1304" i="2"/>
  <c r="AL1304" i="2"/>
  <c r="AK1304" i="2"/>
  <c r="U1304" i="2"/>
  <c r="W1304" i="2"/>
  <c r="Y1304" i="2"/>
  <c r="S1304" i="2"/>
  <c r="T1304" i="2"/>
  <c r="V1304" i="2"/>
  <c r="X1304" i="2"/>
  <c r="Z1304" i="2"/>
  <c r="AA1304" i="2"/>
  <c r="H1304" i="2"/>
  <c r="I1304" i="2"/>
  <c r="J1304" i="2"/>
  <c r="K1304" i="2"/>
  <c r="L1304" i="2"/>
  <c r="M1304" i="2"/>
  <c r="N1304" i="2"/>
  <c r="O1304" i="2"/>
  <c r="P1304" i="2"/>
  <c r="O1296" i="2"/>
  <c r="AD1296" i="2"/>
  <c r="M1298" i="2"/>
  <c r="AK1298" i="2"/>
  <c r="Q1291" i="2"/>
  <c r="AM1292" i="2"/>
  <c r="AB1292" i="2"/>
  <c r="AB1291" i="2"/>
  <c r="N1296" i="2"/>
  <c r="AL1296" i="2"/>
  <c r="L1298" i="2"/>
  <c r="AJ1298" i="2"/>
  <c r="M1296" i="2"/>
  <c r="AK1296" i="2"/>
  <c r="K1298" i="2"/>
  <c r="AI1298" i="2"/>
  <c r="AA1296" i="2"/>
  <c r="AE1297" i="2"/>
  <c r="P1297" i="2"/>
  <c r="AF1297" i="2"/>
  <c r="H1297" i="2"/>
  <c r="Q1297" i="2" s="1"/>
  <c r="AG1297" i="2"/>
  <c r="I1297" i="2"/>
  <c r="AH1297" i="2"/>
  <c r="J1297" i="2"/>
  <c r="AD1297" i="2"/>
  <c r="AI1297" i="2"/>
  <c r="K1297" i="2"/>
  <c r="AK1297" i="2"/>
  <c r="L1297" i="2"/>
  <c r="AJ1297" i="2"/>
  <c r="M1297" i="2"/>
  <c r="T1297" i="2"/>
  <c r="N1297" i="2"/>
  <c r="V1297" i="2"/>
  <c r="O1297" i="2"/>
  <c r="X1297" i="2"/>
  <c r="S1297" i="2"/>
  <c r="U1297" i="2"/>
  <c r="W1297" i="2"/>
  <c r="Y1297" i="2"/>
  <c r="AA1297" i="2"/>
  <c r="AL1297" i="2"/>
  <c r="Z1297" i="2"/>
  <c r="AB1299" i="2"/>
  <c r="AM1290" i="2"/>
  <c r="L1296" i="2"/>
  <c r="AJ1296" i="2"/>
  <c r="J1298" i="2"/>
  <c r="AH1298" i="2"/>
  <c r="K1296" i="2"/>
  <c r="AI1296" i="2"/>
  <c r="I1298" i="2"/>
  <c r="AG1298" i="2"/>
  <c r="Q1293" i="2"/>
  <c r="J1296" i="2"/>
  <c r="AH1296" i="2"/>
  <c r="H1298" i="2"/>
  <c r="AF1298" i="2"/>
  <c r="AM1298" i="2" s="1"/>
  <c r="AB1293" i="2"/>
  <c r="AD1295" i="2"/>
  <c r="Y1295" i="2"/>
  <c r="AE1295" i="2"/>
  <c r="AA1295" i="2"/>
  <c r="AF1295" i="2"/>
  <c r="H1295" i="2"/>
  <c r="AG1295" i="2"/>
  <c r="I1295" i="2"/>
  <c r="AH1295" i="2"/>
  <c r="J1295" i="2"/>
  <c r="AI1295" i="2"/>
  <c r="K1295" i="2"/>
  <c r="AJ1295" i="2"/>
  <c r="L1295" i="2"/>
  <c r="AK1295" i="2"/>
  <c r="M1295" i="2"/>
  <c r="AL1295" i="2"/>
  <c r="N1295" i="2"/>
  <c r="S1295" i="2"/>
  <c r="O1295" i="2"/>
  <c r="V1295" i="2"/>
  <c r="P1295" i="2"/>
  <c r="X1295" i="2"/>
  <c r="Z1295" i="2"/>
  <c r="T1295" i="2"/>
  <c r="U1295" i="2"/>
  <c r="W1295" i="2"/>
  <c r="I1296" i="2"/>
  <c r="Z1298" i="2"/>
  <c r="D1306" i="2"/>
  <c r="E1301" i="2"/>
  <c r="U1301" i="2" s="1"/>
  <c r="D1308" i="2"/>
  <c r="E1303" i="2"/>
  <c r="AK1303" i="2" s="1"/>
  <c r="D1307" i="2"/>
  <c r="E1302" i="2"/>
  <c r="D1314" i="2"/>
  <c r="E1309" i="2"/>
  <c r="D1305" i="2"/>
  <c r="E1300" i="2"/>
  <c r="AB1298" i="2" l="1"/>
  <c r="J1303" i="2"/>
  <c r="AH1303" i="2"/>
  <c r="K1301" i="2"/>
  <c r="AA1301" i="2"/>
  <c r="Q1295" i="2"/>
  <c r="AM1296" i="2"/>
  <c r="AB1304" i="2"/>
  <c r="T1303" i="2"/>
  <c r="AG1303" i="2"/>
  <c r="J1301" i="2"/>
  <c r="Z1301" i="2"/>
  <c r="T1301" i="2"/>
  <c r="AB1301" i="2" s="1"/>
  <c r="S1303" i="2"/>
  <c r="AF1303" i="2"/>
  <c r="I1301" i="2"/>
  <c r="AF1301" i="2"/>
  <c r="W1303" i="2"/>
  <c r="F1313" i="2"/>
  <c r="S1308" i="2"/>
  <c r="L1308" i="2"/>
  <c r="H1301" i="2"/>
  <c r="AG1301" i="2"/>
  <c r="AK1302" i="2"/>
  <c r="M1302" i="2"/>
  <c r="AL1302" i="2"/>
  <c r="N1302" i="2"/>
  <c r="S1302" i="2"/>
  <c r="O1302" i="2"/>
  <c r="T1302" i="2"/>
  <c r="P1302" i="2"/>
  <c r="W1302" i="2"/>
  <c r="Y1302" i="2"/>
  <c r="AA1302" i="2"/>
  <c r="U1302" i="2"/>
  <c r="V1302" i="2"/>
  <c r="AD1302" i="2"/>
  <c r="AM1302" i="2" s="1"/>
  <c r="X1302" i="2"/>
  <c r="AJ1302" i="2"/>
  <c r="AE1302" i="2"/>
  <c r="Z1302" i="2"/>
  <c r="AF1302" i="2"/>
  <c r="H1302" i="2"/>
  <c r="AG1302" i="2"/>
  <c r="I1302" i="2"/>
  <c r="AH1302" i="2"/>
  <c r="J1302" i="2"/>
  <c r="L1302" i="2"/>
  <c r="AI1302" i="2"/>
  <c r="K1302" i="2"/>
  <c r="AB1295" i="2"/>
  <c r="V1303" i="2"/>
  <c r="P1301" i="2"/>
  <c r="AE1301" i="2"/>
  <c r="U1303" i="2"/>
  <c r="O1301" i="2"/>
  <c r="AD1301" i="2"/>
  <c r="AM1295" i="2"/>
  <c r="AA1303" i="2"/>
  <c r="AB1296" i="2"/>
  <c r="N1301" i="2"/>
  <c r="AL1301" i="2"/>
  <c r="F1315" i="2"/>
  <c r="Z1303" i="2"/>
  <c r="M1301" i="2"/>
  <c r="AK1301" i="2"/>
  <c r="I1303" i="2"/>
  <c r="Y1303" i="2"/>
  <c r="L1301" i="2"/>
  <c r="AJ1301" i="2"/>
  <c r="Q1298" i="2"/>
  <c r="AM1297" i="2"/>
  <c r="H1303" i="2"/>
  <c r="X1303" i="2"/>
  <c r="Y1301" i="2"/>
  <c r="AI1301" i="2"/>
  <c r="AL1300" i="2"/>
  <c r="N1300" i="2"/>
  <c r="S1300" i="2"/>
  <c r="O1300" i="2"/>
  <c r="T1300" i="2"/>
  <c r="P1300" i="2"/>
  <c r="U1300" i="2"/>
  <c r="W1300" i="2"/>
  <c r="V1300" i="2"/>
  <c r="X1300" i="2"/>
  <c r="Y1300" i="2"/>
  <c r="AA1300" i="2"/>
  <c r="AD1300" i="2"/>
  <c r="AK1300" i="2"/>
  <c r="AE1300" i="2"/>
  <c r="Z1300" i="2"/>
  <c r="AJ1300" i="2"/>
  <c r="AF1300" i="2"/>
  <c r="H1300" i="2"/>
  <c r="AG1300" i="2"/>
  <c r="I1300" i="2"/>
  <c r="AH1300" i="2"/>
  <c r="J1300" i="2"/>
  <c r="L1300" i="2"/>
  <c r="AI1300" i="2"/>
  <c r="K1300" i="2"/>
  <c r="M1300" i="2"/>
  <c r="F1317" i="2"/>
  <c r="P1303" i="2"/>
  <c r="AD1303" i="2"/>
  <c r="X1301" i="2"/>
  <c r="AH1301" i="2"/>
  <c r="AI1303" i="2"/>
  <c r="Q1304" i="2"/>
  <c r="O1303" i="2"/>
  <c r="AE1303" i="2"/>
  <c r="W1301" i="2"/>
  <c r="F1311" i="2"/>
  <c r="W1306" i="2"/>
  <c r="X1306" i="2"/>
  <c r="H1306" i="2"/>
  <c r="N1303" i="2"/>
  <c r="AL1303" i="2"/>
  <c r="V1301" i="2"/>
  <c r="F1314" i="2"/>
  <c r="AD1309" i="2"/>
  <c r="AE1309" i="2"/>
  <c r="AF1309" i="2"/>
  <c r="AG1309" i="2"/>
  <c r="AH1309" i="2"/>
  <c r="AI1309" i="2"/>
  <c r="AJ1309" i="2"/>
  <c r="AK1309" i="2"/>
  <c r="AL1309" i="2"/>
  <c r="S1309" i="2"/>
  <c r="T1309" i="2"/>
  <c r="U1309" i="2"/>
  <c r="X1309" i="2"/>
  <c r="Z1309" i="2"/>
  <c r="Y1309" i="2"/>
  <c r="AA1309" i="2"/>
  <c r="V1309" i="2"/>
  <c r="W1309" i="2"/>
  <c r="H1309" i="2"/>
  <c r="I1309" i="2"/>
  <c r="J1309" i="2"/>
  <c r="K1309" i="2"/>
  <c r="L1309" i="2"/>
  <c r="M1309" i="2"/>
  <c r="N1309" i="2"/>
  <c r="O1309" i="2"/>
  <c r="P1309" i="2"/>
  <c r="AB1297" i="2"/>
  <c r="AM1304" i="2"/>
  <c r="M1303" i="2"/>
  <c r="D1310" i="2"/>
  <c r="E1305" i="2"/>
  <c r="D1319" i="2"/>
  <c r="E1314" i="2"/>
  <c r="D1312" i="2"/>
  <c r="E1307" i="2"/>
  <c r="D1313" i="2"/>
  <c r="E1308" i="2"/>
  <c r="T1308" i="2" s="1"/>
  <c r="D1311" i="2"/>
  <c r="E1306" i="2"/>
  <c r="Z1306" i="2" s="1"/>
  <c r="Y1306" i="2" l="1"/>
  <c r="Q1301" i="2"/>
  <c r="U1308" i="2"/>
  <c r="K1308" i="2"/>
  <c r="N1306" i="2"/>
  <c r="U1306" i="2"/>
  <c r="F1322" i="2"/>
  <c r="J1308" i="2"/>
  <c r="AG1308" i="2"/>
  <c r="AM1300" i="2"/>
  <c r="AA1308" i="2"/>
  <c r="M1306" i="2"/>
  <c r="S1306" i="2"/>
  <c r="I1308" i="2"/>
  <c r="AH1308" i="2"/>
  <c r="AB1303" i="2"/>
  <c r="AB1309" i="2"/>
  <c r="L1306" i="2"/>
  <c r="AI1306" i="2"/>
  <c r="H1308" i="2"/>
  <c r="Q1308" i="2" s="1"/>
  <c r="AF1308" i="2"/>
  <c r="K1306" i="2"/>
  <c r="AJ1306" i="2"/>
  <c r="AM1303" i="2"/>
  <c r="P1308" i="2"/>
  <c r="AE1308" i="2"/>
  <c r="J1306" i="2"/>
  <c r="AH1306" i="2"/>
  <c r="F1320" i="2"/>
  <c r="O1308" i="2"/>
  <c r="AD1308" i="2"/>
  <c r="I1306" i="2"/>
  <c r="Q1306" i="2" s="1"/>
  <c r="AG1306" i="2"/>
  <c r="N1308" i="2"/>
  <c r="AL1308" i="2"/>
  <c r="AF1306" i="2"/>
  <c r="M1308" i="2"/>
  <c r="AK1308" i="2"/>
  <c r="P1306" i="2"/>
  <c r="AE1306" i="2"/>
  <c r="AB1302" i="2"/>
  <c r="Z1308" i="2"/>
  <c r="AJ1308" i="2"/>
  <c r="W1307" i="2"/>
  <c r="U1307" i="2"/>
  <c r="Z1307" i="2"/>
  <c r="P1307" i="2"/>
  <c r="S1307" i="2"/>
  <c r="X1307" i="2"/>
  <c r="AD1307" i="2"/>
  <c r="Y1307" i="2"/>
  <c r="AE1307" i="2"/>
  <c r="AA1307" i="2"/>
  <c r="V1307" i="2"/>
  <c r="AF1307" i="2"/>
  <c r="H1307" i="2"/>
  <c r="AG1307" i="2"/>
  <c r="I1307" i="2"/>
  <c r="AH1307" i="2"/>
  <c r="J1307" i="2"/>
  <c r="AI1307" i="2"/>
  <c r="K1307" i="2"/>
  <c r="AJ1307" i="2"/>
  <c r="L1307" i="2"/>
  <c r="AK1307" i="2"/>
  <c r="M1307" i="2"/>
  <c r="AL1307" i="2"/>
  <c r="N1307" i="2"/>
  <c r="T1307" i="2"/>
  <c r="O1307" i="2"/>
  <c r="O1306" i="2"/>
  <c r="AD1306" i="2"/>
  <c r="Q1302" i="2"/>
  <c r="Y1308" i="2"/>
  <c r="AI1308" i="2"/>
  <c r="Q1309" i="2"/>
  <c r="V1306" i="2"/>
  <c r="AL1306" i="2"/>
  <c r="Q1300" i="2"/>
  <c r="AB1300" i="2"/>
  <c r="X1308" i="2"/>
  <c r="F1318" i="2"/>
  <c r="AG1313" i="2"/>
  <c r="AH1313" i="2"/>
  <c r="H1313" i="2"/>
  <c r="I1313" i="2"/>
  <c r="J1313" i="2"/>
  <c r="T1306" i="2"/>
  <c r="AK1306" i="2"/>
  <c r="AM1301" i="2"/>
  <c r="W1308" i="2"/>
  <c r="Q1303" i="2"/>
  <c r="AM1309" i="2"/>
  <c r="AA1306" i="2"/>
  <c r="F1316" i="2"/>
  <c r="AD1311" i="2"/>
  <c r="AE1311" i="2"/>
  <c r="AF1311" i="2"/>
  <c r="Y1311" i="2"/>
  <c r="AA1311" i="2"/>
  <c r="H1311" i="2"/>
  <c r="V1308" i="2"/>
  <c r="AB1308" i="2" s="1"/>
  <c r="AD1305" i="2"/>
  <c r="Z1305" i="2"/>
  <c r="AE1305" i="2"/>
  <c r="AA1305" i="2"/>
  <c r="AF1305" i="2"/>
  <c r="H1305" i="2"/>
  <c r="Q1305" i="2" s="1"/>
  <c r="AG1305" i="2"/>
  <c r="I1305" i="2"/>
  <c r="AH1305" i="2"/>
  <c r="J1305" i="2"/>
  <c r="AI1305" i="2"/>
  <c r="K1305" i="2"/>
  <c r="AJ1305" i="2"/>
  <c r="L1305" i="2"/>
  <c r="T1305" i="2"/>
  <c r="AK1305" i="2"/>
  <c r="M1305" i="2"/>
  <c r="AL1305" i="2"/>
  <c r="N1305" i="2"/>
  <c r="V1305" i="2"/>
  <c r="O1305" i="2"/>
  <c r="U1305" i="2"/>
  <c r="W1305" i="2"/>
  <c r="P1305" i="2"/>
  <c r="X1305" i="2"/>
  <c r="Y1305" i="2"/>
  <c r="S1305" i="2"/>
  <c r="F1319" i="2"/>
  <c r="AD1314" i="2"/>
  <c r="AE1314" i="2"/>
  <c r="AF1314" i="2"/>
  <c r="AG1314" i="2"/>
  <c r="AH1314" i="2"/>
  <c r="AI1314" i="2"/>
  <c r="AJ1314" i="2"/>
  <c r="AK1314" i="2"/>
  <c r="AL1314" i="2"/>
  <c r="U1314" i="2"/>
  <c r="V1314" i="2"/>
  <c r="W1314" i="2"/>
  <c r="AA1314" i="2"/>
  <c r="S1314" i="2"/>
  <c r="T1314" i="2"/>
  <c r="X1314" i="2"/>
  <c r="Y1314" i="2"/>
  <c r="Z1314" i="2"/>
  <c r="H1314" i="2"/>
  <c r="I1314" i="2"/>
  <c r="J1314" i="2"/>
  <c r="K1314" i="2"/>
  <c r="L1314" i="2"/>
  <c r="M1314" i="2"/>
  <c r="N1314" i="2"/>
  <c r="O1314" i="2"/>
  <c r="P1314" i="2"/>
  <c r="D1316" i="2"/>
  <c r="E1311" i="2"/>
  <c r="AG1311" i="2" s="1"/>
  <c r="D1318" i="2"/>
  <c r="E1313" i="2"/>
  <c r="AI1313" i="2" s="1"/>
  <c r="D1317" i="2"/>
  <c r="E1312" i="2"/>
  <c r="D1324" i="2"/>
  <c r="E1319" i="2"/>
  <c r="D1315" i="2"/>
  <c r="E1310" i="2"/>
  <c r="AM1306" i="2" l="1"/>
  <c r="Q1307" i="2"/>
  <c r="W1311" i="2"/>
  <c r="F1321" i="2"/>
  <c r="M1316" i="2"/>
  <c r="O1316" i="2"/>
  <c r="P1313" i="2"/>
  <c r="AE1313" i="2"/>
  <c r="U1311" i="2"/>
  <c r="AA1313" i="2"/>
  <c r="AD1313" i="2"/>
  <c r="T1311" i="2"/>
  <c r="Z1313" i="2"/>
  <c r="AL1313" i="2"/>
  <c r="AM1305" i="2"/>
  <c r="Z1311" i="2"/>
  <c r="Y1313" i="2"/>
  <c r="F1323" i="2"/>
  <c r="AE1318" i="2"/>
  <c r="Z1318" i="2"/>
  <c r="S1318" i="2"/>
  <c r="AM1307" i="2"/>
  <c r="AF1310" i="2"/>
  <c r="P1310" i="2"/>
  <c r="N1310" i="2"/>
  <c r="AE1310" i="2"/>
  <c r="H1310" i="2"/>
  <c r="Y1310" i="2"/>
  <c r="I1310" i="2"/>
  <c r="Z1310" i="2"/>
  <c r="J1310" i="2"/>
  <c r="M1310" i="2"/>
  <c r="AA1310" i="2"/>
  <c r="S1310" i="2"/>
  <c r="T1310" i="2"/>
  <c r="U1310" i="2"/>
  <c r="V1310" i="2"/>
  <c r="AK1310" i="2"/>
  <c r="AG1310" i="2"/>
  <c r="W1310" i="2"/>
  <c r="AH1310" i="2"/>
  <c r="X1310" i="2"/>
  <c r="AI1310" i="2"/>
  <c r="K1310" i="2"/>
  <c r="AJ1310" i="2"/>
  <c r="L1310" i="2"/>
  <c r="AD1310" i="2"/>
  <c r="O1310" i="2"/>
  <c r="AL1310" i="2"/>
  <c r="X1311" i="2"/>
  <c r="W1313" i="2"/>
  <c r="Q1314" i="2"/>
  <c r="P1311" i="2"/>
  <c r="V1311" i="2"/>
  <c r="U1313" i="2"/>
  <c r="AB1307" i="2"/>
  <c r="F1325" i="2"/>
  <c r="AB1306" i="2"/>
  <c r="O1311" i="2"/>
  <c r="S1311" i="2"/>
  <c r="AB1311" i="2" s="1"/>
  <c r="S1313" i="2"/>
  <c r="F1327" i="2"/>
  <c r="N1311" i="2"/>
  <c r="AL1311" i="2"/>
  <c r="X1313" i="2"/>
  <c r="AM1314" i="2"/>
  <c r="F1324" i="2"/>
  <c r="AF1319" i="2"/>
  <c r="AG1319" i="2"/>
  <c r="AH1319" i="2"/>
  <c r="AI1319" i="2"/>
  <c r="AJ1319" i="2"/>
  <c r="AK1319" i="2"/>
  <c r="AL1319" i="2"/>
  <c r="AE1319" i="2"/>
  <c r="AD1319" i="2"/>
  <c r="X1319" i="2"/>
  <c r="Y1319" i="2"/>
  <c r="S1319" i="2"/>
  <c r="T1319" i="2"/>
  <c r="U1319" i="2"/>
  <c r="V1319" i="2"/>
  <c r="W1319" i="2"/>
  <c r="Z1319" i="2"/>
  <c r="AA1319" i="2"/>
  <c r="J1319" i="2"/>
  <c r="K1319" i="2"/>
  <c r="L1319" i="2"/>
  <c r="M1319" i="2"/>
  <c r="N1319" i="2"/>
  <c r="O1319" i="2"/>
  <c r="P1319" i="2"/>
  <c r="H1319" i="2"/>
  <c r="I1319" i="2"/>
  <c r="M1311" i="2"/>
  <c r="AK1311" i="2"/>
  <c r="O1313" i="2"/>
  <c r="V1313" i="2"/>
  <c r="AM1308" i="2"/>
  <c r="AH1312" i="2"/>
  <c r="J1312" i="2"/>
  <c r="AI1312" i="2"/>
  <c r="K1312" i="2"/>
  <c r="AJ1312" i="2"/>
  <c r="L1312" i="2"/>
  <c r="U1312" i="2"/>
  <c r="AK1312" i="2"/>
  <c r="M1312" i="2"/>
  <c r="AL1312" i="2"/>
  <c r="N1312" i="2"/>
  <c r="AD1312" i="2"/>
  <c r="O1312" i="2"/>
  <c r="W1312" i="2"/>
  <c r="P1312" i="2"/>
  <c r="X1312" i="2"/>
  <c r="H1312" i="2"/>
  <c r="Y1312" i="2"/>
  <c r="Z1312" i="2"/>
  <c r="AA1312" i="2"/>
  <c r="V1312" i="2"/>
  <c r="S1312" i="2"/>
  <c r="AF1312" i="2"/>
  <c r="T1312" i="2"/>
  <c r="AE1312" i="2"/>
  <c r="AG1312" i="2"/>
  <c r="I1312" i="2"/>
  <c r="AB1305" i="2"/>
  <c r="L1311" i="2"/>
  <c r="AJ1311" i="2"/>
  <c r="N1313" i="2"/>
  <c r="T1313" i="2"/>
  <c r="AB1314" i="2"/>
  <c r="K1311" i="2"/>
  <c r="AI1311" i="2"/>
  <c r="M1313" i="2"/>
  <c r="AJ1313" i="2"/>
  <c r="AF1313" i="2"/>
  <c r="J1311" i="2"/>
  <c r="AH1311" i="2"/>
  <c r="AM1311" i="2" s="1"/>
  <c r="L1313" i="2"/>
  <c r="AK1313" i="2"/>
  <c r="I1311" i="2"/>
  <c r="Q1311" i="2" s="1"/>
  <c r="K1313" i="2"/>
  <c r="Q1313" i="2" s="1"/>
  <c r="D1320" i="2"/>
  <c r="E1315" i="2"/>
  <c r="D1329" i="2"/>
  <c r="E1324" i="2"/>
  <c r="D1322" i="2"/>
  <c r="E1317" i="2"/>
  <c r="D1323" i="2"/>
  <c r="E1318" i="2"/>
  <c r="AG1318" i="2" s="1"/>
  <c r="D1321" i="2"/>
  <c r="E1316" i="2"/>
  <c r="U1316" i="2" s="1"/>
  <c r="F1329" i="2" l="1"/>
  <c r="AI1324" i="2"/>
  <c r="AJ1324" i="2"/>
  <c r="AK1324" i="2"/>
  <c r="AL1324" i="2"/>
  <c r="AD1324" i="2"/>
  <c r="AE1324" i="2"/>
  <c r="AF1324" i="2"/>
  <c r="AH1324" i="2"/>
  <c r="AG1324" i="2"/>
  <c r="AA1324" i="2"/>
  <c r="S1324" i="2"/>
  <c r="Z1324" i="2"/>
  <c r="T1324" i="2"/>
  <c r="U1324" i="2"/>
  <c r="V1324" i="2"/>
  <c r="W1324" i="2"/>
  <c r="X1324" i="2"/>
  <c r="Y1324" i="2"/>
  <c r="M1324" i="2"/>
  <c r="N1324" i="2"/>
  <c r="O1324" i="2"/>
  <c r="P1324" i="2"/>
  <c r="H1324" i="2"/>
  <c r="Q1324" i="2" s="1"/>
  <c r="I1324" i="2"/>
  <c r="J1324" i="2"/>
  <c r="K1324" i="2"/>
  <c r="L1324" i="2"/>
  <c r="H1318" i="2"/>
  <c r="AF1318" i="2"/>
  <c r="P1316" i="2"/>
  <c r="T1316" i="2"/>
  <c r="S1316" i="2"/>
  <c r="Q1312" i="2"/>
  <c r="Q1310" i="2"/>
  <c r="AA1318" i="2"/>
  <c r="AD1318" i="2"/>
  <c r="N1316" i="2"/>
  <c r="AL1316" i="2"/>
  <c r="AK1316" i="2"/>
  <c r="F1332" i="2"/>
  <c r="F1330" i="2"/>
  <c r="X1318" i="2"/>
  <c r="L1316" i="2"/>
  <c r="AJ1316" i="2"/>
  <c r="Z1317" i="2"/>
  <c r="J1317" i="2"/>
  <c r="AA1317" i="2"/>
  <c r="K1317" i="2"/>
  <c r="S1317" i="2"/>
  <c r="T1317" i="2"/>
  <c r="U1317" i="2"/>
  <c r="V1317" i="2"/>
  <c r="W1317" i="2"/>
  <c r="AG1317" i="2"/>
  <c r="AH1317" i="2"/>
  <c r="X1317" i="2"/>
  <c r="AI1317" i="2"/>
  <c r="Y1317" i="2"/>
  <c r="AJ1317" i="2"/>
  <c r="L1317" i="2"/>
  <c r="P1317" i="2"/>
  <c r="H1317" i="2"/>
  <c r="AK1317" i="2"/>
  <c r="M1317" i="2"/>
  <c r="AL1317" i="2"/>
  <c r="N1317" i="2"/>
  <c r="AE1317" i="2"/>
  <c r="AD1317" i="2"/>
  <c r="O1317" i="2"/>
  <c r="AF1317" i="2"/>
  <c r="I1317" i="2"/>
  <c r="AH1315" i="2"/>
  <c r="K1315" i="2"/>
  <c r="T1315" i="2"/>
  <c r="L1315" i="2"/>
  <c r="V1315" i="2"/>
  <c r="M1315" i="2"/>
  <c r="X1315" i="2"/>
  <c r="Y1315" i="2"/>
  <c r="Z1315" i="2"/>
  <c r="AA1315" i="2"/>
  <c r="S1315" i="2"/>
  <c r="I1315" i="2"/>
  <c r="AJ1315" i="2"/>
  <c r="U1315" i="2"/>
  <c r="AK1315" i="2"/>
  <c r="W1315" i="2"/>
  <c r="AL1315" i="2"/>
  <c r="N1315" i="2"/>
  <c r="AG1315" i="2"/>
  <c r="AD1315" i="2"/>
  <c r="O1315" i="2"/>
  <c r="H1315" i="2"/>
  <c r="AE1315" i="2"/>
  <c r="P1315" i="2"/>
  <c r="AF1315" i="2"/>
  <c r="AI1315" i="2"/>
  <c r="J1315" i="2"/>
  <c r="AB1313" i="2"/>
  <c r="V1318" i="2"/>
  <c r="K1316" i="2"/>
  <c r="AI1316" i="2"/>
  <c r="F1328" i="2"/>
  <c r="AE1323" i="2"/>
  <c r="AA1323" i="2"/>
  <c r="U1318" i="2"/>
  <c r="J1316" i="2"/>
  <c r="AH1316" i="2"/>
  <c r="AM1312" i="2"/>
  <c r="AB1319" i="2"/>
  <c r="T1318" i="2"/>
  <c r="AB1318" i="2" s="1"/>
  <c r="I1316" i="2"/>
  <c r="AG1316" i="2"/>
  <c r="P1318" i="2"/>
  <c r="Y1318" i="2"/>
  <c r="H1316" i="2"/>
  <c r="AF1316" i="2"/>
  <c r="Q1319" i="2"/>
  <c r="O1318" i="2"/>
  <c r="W1318" i="2"/>
  <c r="Z1316" i="2"/>
  <c r="AE1316" i="2"/>
  <c r="AM1319" i="2"/>
  <c r="N1318" i="2"/>
  <c r="AL1318" i="2"/>
  <c r="AM1313" i="2"/>
  <c r="X1316" i="2"/>
  <c r="AD1316" i="2"/>
  <c r="AM1316" i="2" s="1"/>
  <c r="AB1310" i="2"/>
  <c r="M1318" i="2"/>
  <c r="AK1318" i="2"/>
  <c r="W1316" i="2"/>
  <c r="F1326" i="2"/>
  <c r="L1318" i="2"/>
  <c r="AJ1318" i="2"/>
  <c r="V1316" i="2"/>
  <c r="AB1312" i="2"/>
  <c r="K1318" i="2"/>
  <c r="AI1318" i="2"/>
  <c r="AA1316" i="2"/>
  <c r="AM1310" i="2"/>
  <c r="J1318" i="2"/>
  <c r="AH1318" i="2"/>
  <c r="Y1316" i="2"/>
  <c r="I1318" i="2"/>
  <c r="D1326" i="2"/>
  <c r="E1321" i="2"/>
  <c r="T1321" i="2" s="1"/>
  <c r="D1328" i="2"/>
  <c r="E1323" i="2"/>
  <c r="AF1323" i="2" s="1"/>
  <c r="D1327" i="2"/>
  <c r="E1322" i="2"/>
  <c r="D1334" i="2"/>
  <c r="E1329" i="2"/>
  <c r="D1325" i="2"/>
  <c r="E1320" i="2"/>
  <c r="O1321" i="2" l="1"/>
  <c r="V1321" i="2"/>
  <c r="Y1323" i="2"/>
  <c r="AD1323" i="2"/>
  <c r="X1323" i="2"/>
  <c r="F1333" i="2"/>
  <c r="AD1328" i="2"/>
  <c r="O1328" i="2"/>
  <c r="AK1321" i="2"/>
  <c r="W1323" i="2"/>
  <c r="Q1318" i="2"/>
  <c r="M1321" i="2"/>
  <c r="AJ1321" i="2"/>
  <c r="V1323" i="2"/>
  <c r="AB1324" i="2"/>
  <c r="P1321" i="2"/>
  <c r="L1321" i="2"/>
  <c r="K1321" i="2"/>
  <c r="AI1321" i="2"/>
  <c r="U1323" i="2"/>
  <c r="AM1317" i="2"/>
  <c r="J1321" i="2"/>
  <c r="AH1321" i="2"/>
  <c r="S1323" i="2"/>
  <c r="I1321" i="2"/>
  <c r="AG1321" i="2"/>
  <c r="P1323" i="2"/>
  <c r="Z1323" i="2"/>
  <c r="AB1315" i="2"/>
  <c r="F1337" i="2"/>
  <c r="O1323" i="2"/>
  <c r="T1323" i="2"/>
  <c r="AB1317" i="2"/>
  <c r="AF1321" i="2"/>
  <c r="AH1320" i="2"/>
  <c r="J1320" i="2"/>
  <c r="AI1320" i="2"/>
  <c r="K1320" i="2"/>
  <c r="AJ1320" i="2"/>
  <c r="L1320" i="2"/>
  <c r="T1320" i="2"/>
  <c r="AL1320" i="2"/>
  <c r="M1320" i="2"/>
  <c r="AK1320" i="2"/>
  <c r="N1320" i="2"/>
  <c r="AD1320" i="2"/>
  <c r="U1320" i="2"/>
  <c r="O1320" i="2"/>
  <c r="W1320" i="2"/>
  <c r="P1320" i="2"/>
  <c r="X1320" i="2"/>
  <c r="AF1320" i="2"/>
  <c r="Y1320" i="2"/>
  <c r="Z1320" i="2"/>
  <c r="H1320" i="2"/>
  <c r="AA1320" i="2"/>
  <c r="S1320" i="2"/>
  <c r="AE1320" i="2"/>
  <c r="V1320" i="2"/>
  <c r="AG1320" i="2"/>
  <c r="I1320" i="2"/>
  <c r="AA1321" i="2"/>
  <c r="AE1321" i="2"/>
  <c r="N1323" i="2"/>
  <c r="AL1323" i="2"/>
  <c r="Z1321" i="2"/>
  <c r="AD1321" i="2"/>
  <c r="M1323" i="2"/>
  <c r="AK1323" i="2"/>
  <c r="AM1324" i="2"/>
  <c r="F1331" i="2"/>
  <c r="AJ1326" i="2"/>
  <c r="L1326" i="2"/>
  <c r="L1323" i="2"/>
  <c r="AJ1323" i="2"/>
  <c r="Q1317" i="2"/>
  <c r="F1335" i="2"/>
  <c r="AM1318" i="2"/>
  <c r="S1321" i="2"/>
  <c r="H1321" i="2"/>
  <c r="X1321" i="2"/>
  <c r="Q1316" i="2"/>
  <c r="K1323" i="2"/>
  <c r="AI1323" i="2"/>
  <c r="Q1315" i="2"/>
  <c r="AF1322" i="2"/>
  <c r="H1322" i="2"/>
  <c r="Q1322" i="2" s="1"/>
  <c r="W1322" i="2"/>
  <c r="AG1322" i="2"/>
  <c r="I1322" i="2"/>
  <c r="AH1322" i="2"/>
  <c r="J1322" i="2"/>
  <c r="AJ1322" i="2"/>
  <c r="K1322" i="2"/>
  <c r="AI1322" i="2"/>
  <c r="L1322" i="2"/>
  <c r="S1322" i="2"/>
  <c r="M1322" i="2"/>
  <c r="U1322" i="2"/>
  <c r="N1322" i="2"/>
  <c r="AK1322" i="2"/>
  <c r="Y1322" i="2"/>
  <c r="Z1322" i="2"/>
  <c r="O1322" i="2"/>
  <c r="AA1322" i="2"/>
  <c r="T1322" i="2"/>
  <c r="V1322" i="2"/>
  <c r="AL1322" i="2"/>
  <c r="X1322" i="2"/>
  <c r="AD1322" i="2"/>
  <c r="AE1322" i="2"/>
  <c r="P1322" i="2"/>
  <c r="J1323" i="2"/>
  <c r="AH1323" i="2"/>
  <c r="Y1321" i="2"/>
  <c r="W1321" i="2"/>
  <c r="U1321" i="2"/>
  <c r="I1323" i="2"/>
  <c r="AG1323" i="2"/>
  <c r="AM1315" i="2"/>
  <c r="N1321" i="2"/>
  <c r="AL1321" i="2"/>
  <c r="H1323" i="2"/>
  <c r="AB1316" i="2"/>
  <c r="F1334" i="2"/>
  <c r="AL1329" i="2"/>
  <c r="AD1329" i="2"/>
  <c r="AE1329" i="2"/>
  <c r="AF1329" i="2"/>
  <c r="AG1329" i="2"/>
  <c r="AH1329" i="2"/>
  <c r="AI1329" i="2"/>
  <c r="AK1329" i="2"/>
  <c r="AJ1329" i="2"/>
  <c r="T1329" i="2"/>
  <c r="S1329" i="2"/>
  <c r="AB1329" i="2" s="1"/>
  <c r="U1329" i="2"/>
  <c r="V1329" i="2"/>
  <c r="W1329" i="2"/>
  <c r="X1329" i="2"/>
  <c r="Y1329" i="2"/>
  <c r="Z1329" i="2"/>
  <c r="AA1329" i="2"/>
  <c r="P1329" i="2"/>
  <c r="H1329" i="2"/>
  <c r="I1329" i="2"/>
  <c r="J1329" i="2"/>
  <c r="K1329" i="2"/>
  <c r="L1329" i="2"/>
  <c r="M1329" i="2"/>
  <c r="N1329" i="2"/>
  <c r="O1329" i="2"/>
  <c r="D1330" i="2"/>
  <c r="E1325" i="2"/>
  <c r="D1339" i="2"/>
  <c r="E1334" i="2"/>
  <c r="D1332" i="2"/>
  <c r="E1327" i="2"/>
  <c r="D1333" i="2"/>
  <c r="E1328" i="2"/>
  <c r="S1328" i="2" s="1"/>
  <c r="D1331" i="2"/>
  <c r="E1326" i="2"/>
  <c r="AL1326" i="2" s="1"/>
  <c r="M1326" i="2" l="1"/>
  <c r="AK1326" i="2"/>
  <c r="P1328" i="2"/>
  <c r="W1328" i="2"/>
  <c r="AI1326" i="2"/>
  <c r="N1328" i="2"/>
  <c r="AL1328" i="2"/>
  <c r="AA1326" i="2"/>
  <c r="AH1326" i="2"/>
  <c r="AB1320" i="2"/>
  <c r="M1328" i="2"/>
  <c r="AK1328" i="2"/>
  <c r="Z1326" i="2"/>
  <c r="AG1326" i="2"/>
  <c r="L1328" i="2"/>
  <c r="AJ1328" i="2"/>
  <c r="K1326" i="2"/>
  <c r="X1326" i="2"/>
  <c r="F1336" i="2"/>
  <c r="V1331" i="2"/>
  <c r="Q1320" i="2"/>
  <c r="K1328" i="2"/>
  <c r="AI1328" i="2"/>
  <c r="F1340" i="2"/>
  <c r="W1326" i="2"/>
  <c r="J1328" i="2"/>
  <c r="AH1328" i="2"/>
  <c r="V1326" i="2"/>
  <c r="I1328" i="2"/>
  <c r="AG1328" i="2"/>
  <c r="AB1322" i="2"/>
  <c r="Q1321" i="2"/>
  <c r="U1326" i="2"/>
  <c r="AA1328" i="2"/>
  <c r="AF1328" i="2"/>
  <c r="AB1321" i="2"/>
  <c r="T1326" i="2"/>
  <c r="AM1321" i="2"/>
  <c r="F1342" i="2"/>
  <c r="Z1328" i="2"/>
  <c r="AE1328" i="2"/>
  <c r="AK1327" i="2"/>
  <c r="M1327" i="2"/>
  <c r="AL1327" i="2"/>
  <c r="N1327" i="2"/>
  <c r="V1327" i="2"/>
  <c r="O1327" i="2"/>
  <c r="S1327" i="2"/>
  <c r="P1327" i="2"/>
  <c r="T1327" i="2"/>
  <c r="U1327" i="2"/>
  <c r="W1327" i="2"/>
  <c r="X1327" i="2"/>
  <c r="Y1327" i="2"/>
  <c r="AD1327" i="2"/>
  <c r="Z1327" i="2"/>
  <c r="AE1327" i="2"/>
  <c r="AA1327" i="2"/>
  <c r="AJ1327" i="2"/>
  <c r="AF1327" i="2"/>
  <c r="H1327" i="2"/>
  <c r="L1327" i="2"/>
  <c r="AG1327" i="2"/>
  <c r="I1327" i="2"/>
  <c r="AH1327" i="2"/>
  <c r="J1327" i="2"/>
  <c r="AI1327" i="2"/>
  <c r="K1327" i="2"/>
  <c r="AM1322" i="2"/>
  <c r="J1326" i="2"/>
  <c r="S1326" i="2"/>
  <c r="AB1326" i="2" s="1"/>
  <c r="Y1328" i="2"/>
  <c r="F1338" i="2"/>
  <c r="AD1333" i="2"/>
  <c r="O1333" i="2"/>
  <c r="AM1329" i="2"/>
  <c r="F1339" i="2"/>
  <c r="AD1334" i="2"/>
  <c r="AE1334" i="2"/>
  <c r="AF1334" i="2"/>
  <c r="AG1334" i="2"/>
  <c r="AH1334" i="2"/>
  <c r="AI1334" i="2"/>
  <c r="AJ1334" i="2"/>
  <c r="AK1334" i="2"/>
  <c r="AL1334" i="2"/>
  <c r="W1334" i="2"/>
  <c r="S1334" i="2"/>
  <c r="T1334" i="2"/>
  <c r="U1334" i="2"/>
  <c r="V1334" i="2"/>
  <c r="X1334" i="2"/>
  <c r="Y1334" i="2"/>
  <c r="Z1334" i="2"/>
  <c r="AA1334" i="2"/>
  <c r="H1334" i="2"/>
  <c r="I1334" i="2"/>
  <c r="J1334" i="2"/>
  <c r="K1334" i="2"/>
  <c r="L1334" i="2"/>
  <c r="M1334" i="2"/>
  <c r="N1334" i="2"/>
  <c r="O1334" i="2"/>
  <c r="P1334" i="2"/>
  <c r="I1326" i="2"/>
  <c r="Y1326" i="2"/>
  <c r="X1328" i="2"/>
  <c r="AM1328" i="2"/>
  <c r="H1326" i="2"/>
  <c r="AE1326" i="2"/>
  <c r="V1328" i="2"/>
  <c r="AM1323" i="2"/>
  <c r="Q1323" i="2"/>
  <c r="P1326" i="2"/>
  <c r="AF1326" i="2"/>
  <c r="U1328" i="2"/>
  <c r="S1325" i="2"/>
  <c r="T1325" i="2"/>
  <c r="U1325" i="2"/>
  <c r="V1325" i="2"/>
  <c r="Z1325" i="2"/>
  <c r="W1325" i="2"/>
  <c r="AD1325" i="2"/>
  <c r="Y1325" i="2"/>
  <c r="P1325" i="2"/>
  <c r="AE1325" i="2"/>
  <c r="AA1325" i="2"/>
  <c r="AF1325" i="2"/>
  <c r="H1325" i="2"/>
  <c r="AG1325" i="2"/>
  <c r="I1325" i="2"/>
  <c r="AH1325" i="2"/>
  <c r="J1325" i="2"/>
  <c r="AI1325" i="2"/>
  <c r="K1325" i="2"/>
  <c r="AJ1325" i="2"/>
  <c r="L1325" i="2"/>
  <c r="AK1325" i="2"/>
  <c r="M1325" i="2"/>
  <c r="AL1325" i="2"/>
  <c r="N1325" i="2"/>
  <c r="X1325" i="2"/>
  <c r="O1325" i="2"/>
  <c r="O1326" i="2"/>
  <c r="AD1326" i="2"/>
  <c r="AM1320" i="2"/>
  <c r="T1328" i="2"/>
  <c r="AB1328" i="2" s="1"/>
  <c r="Q1329" i="2"/>
  <c r="N1326" i="2"/>
  <c r="AB1323" i="2"/>
  <c r="H1328" i="2"/>
  <c r="D1336" i="2"/>
  <c r="E1331" i="2"/>
  <c r="W1331" i="2" s="1"/>
  <c r="D1338" i="2"/>
  <c r="E1333" i="2"/>
  <c r="AE1333" i="2" s="1"/>
  <c r="D1337" i="2"/>
  <c r="E1332" i="2"/>
  <c r="D1344" i="2"/>
  <c r="E1339" i="2"/>
  <c r="D1335" i="2"/>
  <c r="E1330" i="2"/>
  <c r="AB1325" i="2" l="1"/>
  <c r="N1333" i="2"/>
  <c r="AL1333" i="2"/>
  <c r="M1331" i="2"/>
  <c r="U1331" i="2"/>
  <c r="M1333" i="2"/>
  <c r="AK1333" i="2"/>
  <c r="Q1327" i="2"/>
  <c r="L1331" i="2"/>
  <c r="T1331" i="2"/>
  <c r="L1333" i="2"/>
  <c r="AJ1333" i="2"/>
  <c r="F1347" i="2"/>
  <c r="K1331" i="2"/>
  <c r="AH1331" i="2"/>
  <c r="S1333" i="2"/>
  <c r="AI1333" i="2"/>
  <c r="J1331" i="2"/>
  <c r="AI1331" i="2"/>
  <c r="AJ1330" i="2"/>
  <c r="L1330" i="2"/>
  <c r="AK1330" i="2"/>
  <c r="M1330" i="2"/>
  <c r="J1330" i="2"/>
  <c r="AL1330" i="2"/>
  <c r="N1330" i="2"/>
  <c r="U1330" i="2"/>
  <c r="O1330" i="2"/>
  <c r="AA1330" i="2"/>
  <c r="P1330" i="2"/>
  <c r="S1330" i="2"/>
  <c r="T1330" i="2"/>
  <c r="V1330" i="2"/>
  <c r="W1330" i="2"/>
  <c r="X1330" i="2"/>
  <c r="AD1330" i="2"/>
  <c r="Y1330" i="2"/>
  <c r="AE1330" i="2"/>
  <c r="Z1330" i="2"/>
  <c r="AH1330" i="2"/>
  <c r="AF1330" i="2"/>
  <c r="H1330" i="2"/>
  <c r="AG1330" i="2"/>
  <c r="I1330" i="2"/>
  <c r="AI1330" i="2"/>
  <c r="K1330" i="2"/>
  <c r="AM1326" i="2"/>
  <c r="Q1325" i="2"/>
  <c r="AA1333" i="2"/>
  <c r="AH1333" i="2"/>
  <c r="I1331" i="2"/>
  <c r="AG1331" i="2"/>
  <c r="Q1334" i="2"/>
  <c r="Y1333" i="2"/>
  <c r="F1343" i="2"/>
  <c r="H1331" i="2"/>
  <c r="AF1331" i="2"/>
  <c r="X1333" i="2"/>
  <c r="P1331" i="2"/>
  <c r="AE1331" i="2"/>
  <c r="AM1334" i="2"/>
  <c r="AM1327" i="2"/>
  <c r="O1331" i="2"/>
  <c r="AD1331" i="2"/>
  <c r="S1332" i="2"/>
  <c r="O1332" i="2"/>
  <c r="Y1332" i="2"/>
  <c r="P1332" i="2"/>
  <c r="T1332" i="2"/>
  <c r="U1332" i="2"/>
  <c r="V1332" i="2"/>
  <c r="W1332" i="2"/>
  <c r="X1332" i="2"/>
  <c r="AD1332" i="2"/>
  <c r="Z1332" i="2"/>
  <c r="AE1332" i="2"/>
  <c r="AA1332" i="2"/>
  <c r="AF1332" i="2"/>
  <c r="H1332" i="2"/>
  <c r="Q1332" i="2" s="1"/>
  <c r="AG1332" i="2"/>
  <c r="I1332" i="2"/>
  <c r="AK1332" i="2"/>
  <c r="AH1332" i="2"/>
  <c r="J1332" i="2"/>
  <c r="AI1332" i="2"/>
  <c r="K1332" i="2"/>
  <c r="M1332" i="2"/>
  <c r="AJ1332" i="2"/>
  <c r="L1332" i="2"/>
  <c r="AL1332" i="2"/>
  <c r="N1332" i="2"/>
  <c r="Q1326" i="2"/>
  <c r="F1344" i="2"/>
  <c r="AD1339" i="2"/>
  <c r="AE1339" i="2"/>
  <c r="AF1339" i="2"/>
  <c r="AG1339" i="2"/>
  <c r="AH1339" i="2"/>
  <c r="AI1339" i="2"/>
  <c r="AJ1339" i="2"/>
  <c r="AK1339" i="2"/>
  <c r="AL1339" i="2"/>
  <c r="T1339" i="2"/>
  <c r="Z1339" i="2"/>
  <c r="U1339" i="2"/>
  <c r="V1339" i="2"/>
  <c r="W1339" i="2"/>
  <c r="X1339" i="2"/>
  <c r="Y1339" i="2"/>
  <c r="AA1339" i="2"/>
  <c r="S1339" i="2"/>
  <c r="H1339" i="2"/>
  <c r="I1339" i="2"/>
  <c r="J1339" i="2"/>
  <c r="K1339" i="2"/>
  <c r="L1339" i="2"/>
  <c r="M1339" i="2"/>
  <c r="N1339" i="2"/>
  <c r="O1339" i="2"/>
  <c r="P1339" i="2"/>
  <c r="V1333" i="2"/>
  <c r="N1331" i="2"/>
  <c r="AL1331" i="2"/>
  <c r="U1333" i="2"/>
  <c r="S1331" i="2"/>
  <c r="AK1331" i="2"/>
  <c r="AM1333" i="2"/>
  <c r="W1333" i="2"/>
  <c r="AM1325" i="2"/>
  <c r="K1333" i="2"/>
  <c r="T1333" i="2"/>
  <c r="AA1331" i="2"/>
  <c r="AJ1331" i="2"/>
  <c r="J1333" i="2"/>
  <c r="Z1333" i="2"/>
  <c r="Z1331" i="2"/>
  <c r="F1341" i="2"/>
  <c r="AD1336" i="2"/>
  <c r="Z1336" i="2"/>
  <c r="N1336" i="2"/>
  <c r="I1333" i="2"/>
  <c r="AF1333" i="2"/>
  <c r="F1345" i="2"/>
  <c r="Y1331" i="2"/>
  <c r="AB1334" i="2"/>
  <c r="H1333" i="2"/>
  <c r="AG1333" i="2"/>
  <c r="X1331" i="2"/>
  <c r="Q1328" i="2"/>
  <c r="P1333" i="2"/>
  <c r="AB1327" i="2"/>
  <c r="D1340" i="2"/>
  <c r="E1335" i="2"/>
  <c r="D1349" i="2"/>
  <c r="E1344" i="2"/>
  <c r="D1342" i="2"/>
  <c r="E1337" i="2"/>
  <c r="D1343" i="2"/>
  <c r="E1338" i="2"/>
  <c r="X1338" i="2" s="1"/>
  <c r="D1341" i="2"/>
  <c r="E1336" i="2"/>
  <c r="AE1336" i="2" s="1"/>
  <c r="Y1336" i="2" l="1"/>
  <c r="F1346" i="2"/>
  <c r="V1341" i="2"/>
  <c r="V1338" i="2"/>
  <c r="AM1330" i="2"/>
  <c r="Q1331" i="2"/>
  <c r="U1338" i="2"/>
  <c r="N1338" i="2"/>
  <c r="T1338" i="2"/>
  <c r="F1352" i="2"/>
  <c r="X1336" i="2"/>
  <c r="V1336" i="2"/>
  <c r="M1338" i="2"/>
  <c r="S1338" i="2"/>
  <c r="W1338" i="2"/>
  <c r="Q1333" i="2"/>
  <c r="T1336" i="2"/>
  <c r="L1338" i="2"/>
  <c r="AI1338" i="2"/>
  <c r="AB1333" i="2"/>
  <c r="P1336" i="2"/>
  <c r="S1336" i="2"/>
  <c r="K1338" i="2"/>
  <c r="AJ1338" i="2"/>
  <c r="AB1330" i="2"/>
  <c r="F1350" i="2"/>
  <c r="W1336" i="2"/>
  <c r="O1336" i="2"/>
  <c r="U1336" i="2"/>
  <c r="J1338" i="2"/>
  <c r="AH1338" i="2"/>
  <c r="I1338" i="2"/>
  <c r="AG1338" i="2"/>
  <c r="AK1336" i="2"/>
  <c r="M1336" i="2"/>
  <c r="AL1336" i="2"/>
  <c r="AB1332" i="2"/>
  <c r="H1338" i="2"/>
  <c r="AF1338" i="2"/>
  <c r="AG1337" i="2"/>
  <c r="I1337" i="2"/>
  <c r="H1337" i="2"/>
  <c r="AH1337" i="2"/>
  <c r="J1337" i="2"/>
  <c r="AI1337" i="2"/>
  <c r="K1337" i="2"/>
  <c r="AJ1337" i="2"/>
  <c r="L1337" i="2"/>
  <c r="AK1337" i="2"/>
  <c r="M1337" i="2"/>
  <c r="AL1337" i="2"/>
  <c r="N1337" i="2"/>
  <c r="V1337" i="2"/>
  <c r="O1337" i="2"/>
  <c r="T1337" i="2"/>
  <c r="P1337" i="2"/>
  <c r="U1337" i="2"/>
  <c r="AF1337" i="2"/>
  <c r="W1337" i="2"/>
  <c r="X1337" i="2"/>
  <c r="Y1337" i="2"/>
  <c r="Z1337" i="2"/>
  <c r="AD1337" i="2"/>
  <c r="AM1337" i="2" s="1"/>
  <c r="AA1337" i="2"/>
  <c r="AE1337" i="2"/>
  <c r="S1337" i="2"/>
  <c r="L1336" i="2"/>
  <c r="AJ1336" i="2"/>
  <c r="Q1339" i="2"/>
  <c r="AM1331" i="2"/>
  <c r="P1338" i="2"/>
  <c r="AE1338" i="2"/>
  <c r="AM1332" i="2"/>
  <c r="O1338" i="2"/>
  <c r="AD1338" i="2"/>
  <c r="Q1330" i="2"/>
  <c r="AB1339" i="2"/>
  <c r="J1336" i="2"/>
  <c r="AH1336" i="2"/>
  <c r="AM1339" i="2"/>
  <c r="AA1338" i="2"/>
  <c r="AL1338" i="2"/>
  <c r="K1336" i="2"/>
  <c r="I1336" i="2"/>
  <c r="AG1336" i="2"/>
  <c r="AB1331" i="2"/>
  <c r="F1349" i="2"/>
  <c r="AE1344" i="2"/>
  <c r="AF1344" i="2"/>
  <c r="AG1344" i="2"/>
  <c r="AH1344" i="2"/>
  <c r="AI1344" i="2"/>
  <c r="AJ1344" i="2"/>
  <c r="AK1344" i="2"/>
  <c r="AD1344" i="2"/>
  <c r="AL1344" i="2"/>
  <c r="W1344" i="2"/>
  <c r="S1344" i="2"/>
  <c r="T1344" i="2"/>
  <c r="U1344" i="2"/>
  <c r="V1344" i="2"/>
  <c r="X1344" i="2"/>
  <c r="Y1344" i="2"/>
  <c r="Z1344" i="2"/>
  <c r="AA1344" i="2"/>
  <c r="I1344" i="2"/>
  <c r="J1344" i="2"/>
  <c r="K1344" i="2"/>
  <c r="L1344" i="2"/>
  <c r="M1344" i="2"/>
  <c r="N1344" i="2"/>
  <c r="O1344" i="2"/>
  <c r="P1344" i="2"/>
  <c r="H1344" i="2"/>
  <c r="Z1338" i="2"/>
  <c r="AK1338" i="2"/>
  <c r="H1336" i="2"/>
  <c r="AF1336" i="2"/>
  <c r="AM1336" i="2" s="1"/>
  <c r="Y1338" i="2"/>
  <c r="F1348" i="2"/>
  <c r="AJ1343" i="2"/>
  <c r="K1343" i="2"/>
  <c r="AI1336" i="2"/>
  <c r="W1335" i="2"/>
  <c r="Y1335" i="2"/>
  <c r="Z1335" i="2"/>
  <c r="AF1335" i="2"/>
  <c r="AA1335" i="2"/>
  <c r="AG1335" i="2"/>
  <c r="S1335" i="2"/>
  <c r="AH1335" i="2"/>
  <c r="J1335" i="2"/>
  <c r="AI1335" i="2"/>
  <c r="K1335" i="2"/>
  <c r="AJ1335" i="2"/>
  <c r="L1335" i="2"/>
  <c r="AK1335" i="2"/>
  <c r="M1335" i="2"/>
  <c r="AL1335" i="2"/>
  <c r="N1335" i="2"/>
  <c r="AE1335" i="2"/>
  <c r="O1335" i="2"/>
  <c r="AD1335" i="2"/>
  <c r="P1335" i="2"/>
  <c r="X1335" i="2"/>
  <c r="H1335" i="2"/>
  <c r="T1335" i="2"/>
  <c r="I1335" i="2"/>
  <c r="V1335" i="2"/>
  <c r="U1335" i="2"/>
  <c r="AA1336" i="2"/>
  <c r="D1346" i="2"/>
  <c r="E1341" i="2"/>
  <c r="Y1341" i="2" s="1"/>
  <c r="D1348" i="2"/>
  <c r="E1343" i="2"/>
  <c r="AK1343" i="2" s="1"/>
  <c r="D1354" i="2"/>
  <c r="E1349" i="2"/>
  <c r="D1347" i="2"/>
  <c r="E1342" i="2"/>
  <c r="D1345" i="2"/>
  <c r="E1340" i="2"/>
  <c r="L1343" i="2" l="1"/>
  <c r="AE1343" i="2"/>
  <c r="AM1344" i="2"/>
  <c r="F1355" i="2"/>
  <c r="W1341" i="2"/>
  <c r="J1343" i="2"/>
  <c r="AI1343" i="2"/>
  <c r="P1341" i="2"/>
  <c r="U1341" i="2"/>
  <c r="I1343" i="2"/>
  <c r="AH1343" i="2"/>
  <c r="O1341" i="2"/>
  <c r="X1341" i="2"/>
  <c r="AB1335" i="2"/>
  <c r="H1343" i="2"/>
  <c r="AG1343" i="2"/>
  <c r="AM1338" i="2"/>
  <c r="AB1336" i="2"/>
  <c r="N1341" i="2"/>
  <c r="AL1341" i="2"/>
  <c r="Q1335" i="2"/>
  <c r="T1343" i="2"/>
  <c r="AF1343" i="2"/>
  <c r="Q1337" i="2"/>
  <c r="M1341" i="2"/>
  <c r="AK1341" i="2"/>
  <c r="AL1340" i="2"/>
  <c r="N1340" i="2"/>
  <c r="AH1340" i="2"/>
  <c r="M1340" i="2"/>
  <c r="AD1340" i="2"/>
  <c r="O1340" i="2"/>
  <c r="L1340" i="2"/>
  <c r="AE1340" i="2"/>
  <c r="P1340" i="2"/>
  <c r="AF1340" i="2"/>
  <c r="H1340" i="2"/>
  <c r="Q1340" i="2" s="1"/>
  <c r="I1340" i="2"/>
  <c r="AG1340" i="2"/>
  <c r="J1340" i="2"/>
  <c r="AA1340" i="2"/>
  <c r="K1340" i="2"/>
  <c r="S1340" i="2"/>
  <c r="AK1340" i="2"/>
  <c r="T1340" i="2"/>
  <c r="U1340" i="2"/>
  <c r="V1340" i="2"/>
  <c r="W1340" i="2"/>
  <c r="Y1340" i="2"/>
  <c r="X1340" i="2"/>
  <c r="AI1340" i="2"/>
  <c r="AJ1340" i="2"/>
  <c r="Z1340" i="2"/>
  <c r="S1343" i="2"/>
  <c r="AD1343" i="2"/>
  <c r="L1341" i="2"/>
  <c r="AJ1341" i="2"/>
  <c r="AA1343" i="2"/>
  <c r="F1353" i="2"/>
  <c r="K1341" i="2"/>
  <c r="AI1341" i="2"/>
  <c r="F1354" i="2"/>
  <c r="AH1349" i="2"/>
  <c r="AI1349" i="2"/>
  <c r="AJ1349" i="2"/>
  <c r="AK1349" i="2"/>
  <c r="AL1349" i="2"/>
  <c r="AD1349" i="2"/>
  <c r="AG1349" i="2"/>
  <c r="AE1349" i="2"/>
  <c r="AF1349" i="2"/>
  <c r="V1349" i="2"/>
  <c r="W1349" i="2"/>
  <c r="X1349" i="2"/>
  <c r="Y1349" i="2"/>
  <c r="Z1349" i="2"/>
  <c r="AA1349" i="2"/>
  <c r="S1349" i="2"/>
  <c r="T1349" i="2"/>
  <c r="U1349" i="2"/>
  <c r="L1349" i="2"/>
  <c r="M1349" i="2"/>
  <c r="N1349" i="2"/>
  <c r="O1349" i="2"/>
  <c r="P1349" i="2"/>
  <c r="H1349" i="2"/>
  <c r="I1349" i="2"/>
  <c r="J1349" i="2"/>
  <c r="K1349" i="2"/>
  <c r="J1341" i="2"/>
  <c r="AH1341" i="2"/>
  <c r="Y1343" i="2"/>
  <c r="Q1338" i="2"/>
  <c r="I1341" i="2"/>
  <c r="AG1341" i="2"/>
  <c r="AJ1342" i="2"/>
  <c r="L1342" i="2"/>
  <c r="AK1342" i="2"/>
  <c r="M1342" i="2"/>
  <c r="AL1342" i="2"/>
  <c r="N1342" i="2"/>
  <c r="AD1342" i="2"/>
  <c r="O1342" i="2"/>
  <c r="AF1342" i="2"/>
  <c r="P1342" i="2"/>
  <c r="AE1342" i="2"/>
  <c r="H1342" i="2"/>
  <c r="Y1342" i="2"/>
  <c r="I1342" i="2"/>
  <c r="S1342" i="2"/>
  <c r="J1342" i="2"/>
  <c r="T1342" i="2"/>
  <c r="U1342" i="2"/>
  <c r="V1342" i="2"/>
  <c r="W1342" i="2"/>
  <c r="K1342" i="2"/>
  <c r="X1342" i="2"/>
  <c r="AG1342" i="2"/>
  <c r="Z1342" i="2"/>
  <c r="AH1342" i="2"/>
  <c r="AA1342" i="2"/>
  <c r="AI1342" i="2"/>
  <c r="X1343" i="2"/>
  <c r="Q1336" i="2"/>
  <c r="H1341" i="2"/>
  <c r="AF1341" i="2"/>
  <c r="W1343" i="2"/>
  <c r="F1357" i="2"/>
  <c r="T1341" i="2"/>
  <c r="AE1341" i="2"/>
  <c r="P1343" i="2"/>
  <c r="U1343" i="2"/>
  <c r="AB1338" i="2"/>
  <c r="S1341" i="2"/>
  <c r="AD1341" i="2"/>
  <c r="AM1341" i="2" s="1"/>
  <c r="Q1344" i="2"/>
  <c r="AB1344" i="2"/>
  <c r="AB1337" i="2"/>
  <c r="AA1341" i="2"/>
  <c r="F1351" i="2"/>
  <c r="H1346" i="2"/>
  <c r="N1343" i="2"/>
  <c r="AL1343" i="2"/>
  <c r="Z1341" i="2"/>
  <c r="AM1335" i="2"/>
  <c r="Z1343" i="2"/>
  <c r="O1343" i="2"/>
  <c r="V1343" i="2"/>
  <c r="M1343" i="2"/>
  <c r="D1350" i="2"/>
  <c r="E1345" i="2"/>
  <c r="D1352" i="2"/>
  <c r="E1347" i="2"/>
  <c r="D1359" i="2"/>
  <c r="E1354" i="2"/>
  <c r="D1353" i="2"/>
  <c r="E1348" i="2"/>
  <c r="Y1348" i="2" s="1"/>
  <c r="D1351" i="2"/>
  <c r="E1346" i="2"/>
  <c r="AG1346" i="2" s="1"/>
  <c r="S1348" i="2" l="1"/>
  <c r="Z1346" i="2"/>
  <c r="AE1346" i="2"/>
  <c r="N1348" i="2"/>
  <c r="AH1348" i="2"/>
  <c r="Y1346" i="2"/>
  <c r="AD1346" i="2"/>
  <c r="M1348" i="2"/>
  <c r="AL1348" i="2"/>
  <c r="X1346" i="2"/>
  <c r="F1356" i="2"/>
  <c r="K1351" i="2"/>
  <c r="L1348" i="2"/>
  <c r="AK1348" i="2"/>
  <c r="AM1342" i="2"/>
  <c r="Q1349" i="2"/>
  <c r="K1348" i="2"/>
  <c r="AJ1348" i="2"/>
  <c r="W1346" i="2"/>
  <c r="V1346" i="2"/>
  <c r="J1348" i="2"/>
  <c r="AI1348" i="2"/>
  <c r="AM1349" i="2"/>
  <c r="I1348" i="2"/>
  <c r="AG1348" i="2"/>
  <c r="AM1340" i="2"/>
  <c r="Q1343" i="2"/>
  <c r="T1346" i="2"/>
  <c r="S1346" i="2"/>
  <c r="H1348" i="2"/>
  <c r="AF1348" i="2"/>
  <c r="AA1348" i="2"/>
  <c r="AE1348" i="2"/>
  <c r="AF1346" i="2"/>
  <c r="O1348" i="2"/>
  <c r="O1346" i="2"/>
  <c r="U1346" i="2"/>
  <c r="AB1341" i="2"/>
  <c r="Z1348" i="2"/>
  <c r="AD1348" i="2"/>
  <c r="N1346" i="2"/>
  <c r="AJ1346" i="2"/>
  <c r="F1362" i="2"/>
  <c r="X1348" i="2"/>
  <c r="F1358" i="2"/>
  <c r="W1353" i="2"/>
  <c r="AB1340" i="2"/>
  <c r="P1346" i="2"/>
  <c r="M1346" i="2"/>
  <c r="AL1346" i="2"/>
  <c r="W1348" i="2"/>
  <c r="AA1346" i="2"/>
  <c r="L1346" i="2"/>
  <c r="AK1346" i="2"/>
  <c r="AB1342" i="2"/>
  <c r="AB1349" i="2"/>
  <c r="F1359" i="2"/>
  <c r="AK1354" i="2"/>
  <c r="AL1354" i="2"/>
  <c r="AD1354" i="2"/>
  <c r="AE1354" i="2"/>
  <c r="AF1354" i="2"/>
  <c r="AG1354" i="2"/>
  <c r="AJ1354" i="2"/>
  <c r="AH1354" i="2"/>
  <c r="AI1354" i="2"/>
  <c r="S1354" i="2"/>
  <c r="T1354" i="2"/>
  <c r="U1354" i="2"/>
  <c r="V1354" i="2"/>
  <c r="W1354" i="2"/>
  <c r="X1354" i="2"/>
  <c r="Y1354" i="2"/>
  <c r="Z1354" i="2"/>
  <c r="AA1354" i="2"/>
  <c r="O1354" i="2"/>
  <c r="P1354" i="2"/>
  <c r="H1354" i="2"/>
  <c r="I1354" i="2"/>
  <c r="J1354" i="2"/>
  <c r="K1354" i="2"/>
  <c r="L1354" i="2"/>
  <c r="M1354" i="2"/>
  <c r="N1354" i="2"/>
  <c r="V1348" i="2"/>
  <c r="F1360" i="2"/>
  <c r="K1346" i="2"/>
  <c r="AI1346" i="2"/>
  <c r="Q1341" i="2"/>
  <c r="U1348" i="2"/>
  <c r="AL1345" i="2"/>
  <c r="S1345" i="2"/>
  <c r="AD1345" i="2"/>
  <c r="U1345" i="2"/>
  <c r="AE1345" i="2"/>
  <c r="P1345" i="2"/>
  <c r="AF1345" i="2"/>
  <c r="H1345" i="2"/>
  <c r="Z1345" i="2"/>
  <c r="AG1345" i="2"/>
  <c r="I1345" i="2"/>
  <c r="AH1345" i="2"/>
  <c r="J1345" i="2"/>
  <c r="AK1345" i="2"/>
  <c r="K1345" i="2"/>
  <c r="AI1345" i="2"/>
  <c r="L1345" i="2"/>
  <c r="AJ1345" i="2"/>
  <c r="M1345" i="2"/>
  <c r="T1345" i="2"/>
  <c r="N1345" i="2"/>
  <c r="V1345" i="2"/>
  <c r="O1345" i="2"/>
  <c r="W1345" i="2"/>
  <c r="X1345" i="2"/>
  <c r="Y1345" i="2"/>
  <c r="AA1345" i="2"/>
  <c r="J1346" i="2"/>
  <c r="AH1346" i="2"/>
  <c r="T1348" i="2"/>
  <c r="AM1343" i="2"/>
  <c r="X1347" i="2"/>
  <c r="Y1347" i="2"/>
  <c r="Z1347" i="2"/>
  <c r="V1347" i="2"/>
  <c r="AA1347" i="2"/>
  <c r="S1347" i="2"/>
  <c r="AJ1347" i="2"/>
  <c r="T1347" i="2"/>
  <c r="AK1347" i="2"/>
  <c r="U1347" i="2"/>
  <c r="AL1347" i="2"/>
  <c r="N1347" i="2"/>
  <c r="AD1347" i="2"/>
  <c r="O1347" i="2"/>
  <c r="AE1347" i="2"/>
  <c r="P1347" i="2"/>
  <c r="AF1347" i="2"/>
  <c r="H1347" i="2"/>
  <c r="AI1347" i="2"/>
  <c r="I1347" i="2"/>
  <c r="L1347" i="2"/>
  <c r="AG1347" i="2"/>
  <c r="J1347" i="2"/>
  <c r="AH1347" i="2"/>
  <c r="K1347" i="2"/>
  <c r="W1347" i="2"/>
  <c r="M1347" i="2"/>
  <c r="I1346" i="2"/>
  <c r="Q1346" i="2" s="1"/>
  <c r="Q1342" i="2"/>
  <c r="P1348" i="2"/>
  <c r="AB1343" i="2"/>
  <c r="D1356" i="2"/>
  <c r="E1351" i="2"/>
  <c r="AK1351" i="2" s="1"/>
  <c r="D1358" i="2"/>
  <c r="E1353" i="2"/>
  <c r="Y1353" i="2" s="1"/>
  <c r="D1364" i="2"/>
  <c r="E1359" i="2"/>
  <c r="D1357" i="2"/>
  <c r="E1352" i="2"/>
  <c r="D1355" i="2"/>
  <c r="E1350" i="2"/>
  <c r="X1353" i="2" l="1"/>
  <c r="L1351" i="2"/>
  <c r="AJ1351" i="2"/>
  <c r="V1353" i="2"/>
  <c r="J1351" i="2"/>
  <c r="AH1351" i="2"/>
  <c r="Q1345" i="2"/>
  <c r="Q1354" i="2"/>
  <c r="P1353" i="2"/>
  <c r="U1353" i="2"/>
  <c r="T1351" i="2"/>
  <c r="AG1351" i="2"/>
  <c r="U1350" i="2"/>
  <c r="V1350" i="2"/>
  <c r="X1350" i="2"/>
  <c r="Y1350" i="2"/>
  <c r="AD1350" i="2"/>
  <c r="Z1350" i="2"/>
  <c r="AE1350" i="2"/>
  <c r="AA1350" i="2"/>
  <c r="AG1350" i="2"/>
  <c r="H1350" i="2"/>
  <c r="AH1350" i="2"/>
  <c r="I1350" i="2"/>
  <c r="AI1350" i="2"/>
  <c r="J1350" i="2"/>
  <c r="AJ1350" i="2"/>
  <c r="K1350" i="2"/>
  <c r="AK1350" i="2"/>
  <c r="L1350" i="2"/>
  <c r="AF1350" i="2"/>
  <c r="M1350" i="2"/>
  <c r="T1350" i="2"/>
  <c r="AL1350" i="2"/>
  <c r="N1350" i="2"/>
  <c r="W1350" i="2"/>
  <c r="O1350" i="2"/>
  <c r="S1350" i="2"/>
  <c r="P1350" i="2"/>
  <c r="O1353" i="2"/>
  <c r="T1353" i="2"/>
  <c r="S1351" i="2"/>
  <c r="AF1351" i="2"/>
  <c r="AM1354" i="2"/>
  <c r="N1353" i="2"/>
  <c r="AK1353" i="2"/>
  <c r="AA1351" i="2"/>
  <c r="F1361" i="2"/>
  <c r="S1352" i="2"/>
  <c r="P1352" i="2"/>
  <c r="O1352" i="2"/>
  <c r="T1352" i="2"/>
  <c r="U1352" i="2"/>
  <c r="V1352" i="2"/>
  <c r="W1352" i="2"/>
  <c r="X1352" i="2"/>
  <c r="Y1352" i="2"/>
  <c r="AE1352" i="2"/>
  <c r="Z1352" i="2"/>
  <c r="AF1352" i="2"/>
  <c r="AA1352" i="2"/>
  <c r="AG1352" i="2"/>
  <c r="H1352" i="2"/>
  <c r="AH1352" i="2"/>
  <c r="I1352" i="2"/>
  <c r="AI1352" i="2"/>
  <c r="J1352" i="2"/>
  <c r="AL1352" i="2"/>
  <c r="K1352" i="2"/>
  <c r="AD1352" i="2"/>
  <c r="L1352" i="2"/>
  <c r="AJ1352" i="2"/>
  <c r="M1352" i="2"/>
  <c r="AK1352" i="2"/>
  <c r="N1352" i="2"/>
  <c r="AB1347" i="2"/>
  <c r="M1353" i="2"/>
  <c r="AL1353" i="2"/>
  <c r="Z1351" i="2"/>
  <c r="L1353" i="2"/>
  <c r="AJ1353" i="2"/>
  <c r="Y1351" i="2"/>
  <c r="F1364" i="2"/>
  <c r="AD1359" i="2"/>
  <c r="AF1359" i="2"/>
  <c r="AG1359" i="2"/>
  <c r="AH1359" i="2"/>
  <c r="AI1359" i="2"/>
  <c r="AJ1359" i="2"/>
  <c r="AE1359" i="2"/>
  <c r="AK1359" i="2"/>
  <c r="AL1359" i="2"/>
  <c r="S1359" i="2"/>
  <c r="T1359" i="2"/>
  <c r="U1359" i="2"/>
  <c r="V1359" i="2"/>
  <c r="W1359" i="2"/>
  <c r="X1359" i="2"/>
  <c r="Y1359" i="2"/>
  <c r="Z1359" i="2"/>
  <c r="AA1359" i="2"/>
  <c r="H1359" i="2"/>
  <c r="I1359" i="2"/>
  <c r="J1359" i="2"/>
  <c r="K1359" i="2"/>
  <c r="L1359" i="2"/>
  <c r="M1359" i="2"/>
  <c r="N1359" i="2"/>
  <c r="O1359" i="2"/>
  <c r="P1359" i="2"/>
  <c r="K1353" i="2"/>
  <c r="AI1353" i="2"/>
  <c r="Q1348" i="2"/>
  <c r="X1351" i="2"/>
  <c r="AM1345" i="2"/>
  <c r="AB1345" i="2"/>
  <c r="J1353" i="2"/>
  <c r="AH1353" i="2"/>
  <c r="AB1346" i="2"/>
  <c r="W1351" i="2"/>
  <c r="AM1346" i="2"/>
  <c r="AI1351" i="2"/>
  <c r="Q1347" i="2"/>
  <c r="I1353" i="2"/>
  <c r="AG1353" i="2"/>
  <c r="I1351" i="2"/>
  <c r="V1351" i="2"/>
  <c r="F1365" i="2"/>
  <c r="H1353" i="2"/>
  <c r="AF1353" i="2"/>
  <c r="F1367" i="2"/>
  <c r="H1351" i="2"/>
  <c r="U1351" i="2"/>
  <c r="S1353" i="2"/>
  <c r="AE1353" i="2"/>
  <c r="P1351" i="2"/>
  <c r="AD1351" i="2"/>
  <c r="AA1353" i="2"/>
  <c r="AD1353" i="2"/>
  <c r="O1351" i="2"/>
  <c r="AE1351" i="2"/>
  <c r="AB1354" i="2"/>
  <c r="Z1353" i="2"/>
  <c r="F1363" i="2"/>
  <c r="V1358" i="2"/>
  <c r="AM1348" i="2"/>
  <c r="N1351" i="2"/>
  <c r="AL1351" i="2"/>
  <c r="AM1347" i="2"/>
  <c r="M1351" i="2"/>
  <c r="AB1348" i="2"/>
  <c r="D1360" i="2"/>
  <c r="E1355" i="2"/>
  <c r="D1362" i="2"/>
  <c r="E1357" i="2"/>
  <c r="D1369" i="2"/>
  <c r="E1364" i="2"/>
  <c r="D1363" i="2"/>
  <c r="E1358" i="2"/>
  <c r="W1358" i="2" s="1"/>
  <c r="D1361" i="2"/>
  <c r="E1356" i="2"/>
  <c r="AI1356" i="2" s="1"/>
  <c r="F1366" i="2" l="1"/>
  <c r="U1358" i="2"/>
  <c r="AM1359" i="2"/>
  <c r="W1356" i="2"/>
  <c r="T1358" i="2"/>
  <c r="F1369" i="2"/>
  <c r="AD1364" i="2"/>
  <c r="AE1364" i="2"/>
  <c r="AG1364" i="2"/>
  <c r="AJ1364" i="2"/>
  <c r="AK1364" i="2"/>
  <c r="AL1364" i="2"/>
  <c r="AF1364" i="2"/>
  <c r="AH1364" i="2"/>
  <c r="AI1364" i="2"/>
  <c r="T1364" i="2"/>
  <c r="U1364" i="2"/>
  <c r="V1364" i="2"/>
  <c r="W1364" i="2"/>
  <c r="X1364" i="2"/>
  <c r="Y1364" i="2"/>
  <c r="Z1364" i="2"/>
  <c r="AA1364" i="2"/>
  <c r="S1364" i="2"/>
  <c r="H1364" i="2"/>
  <c r="I1364" i="2"/>
  <c r="J1364" i="2"/>
  <c r="K1364" i="2"/>
  <c r="L1364" i="2"/>
  <c r="M1364" i="2"/>
  <c r="N1364" i="2"/>
  <c r="O1364" i="2"/>
  <c r="P1364" i="2"/>
  <c r="V1356" i="2"/>
  <c r="S1358" i="2"/>
  <c r="U1356" i="2"/>
  <c r="AA1358" i="2"/>
  <c r="AM1353" i="2"/>
  <c r="AB1352" i="2"/>
  <c r="T1356" i="2"/>
  <c r="I1358" i="2"/>
  <c r="Z1358" i="2"/>
  <c r="F1370" i="2"/>
  <c r="L1356" i="2"/>
  <c r="S1356" i="2"/>
  <c r="X1356" i="2"/>
  <c r="J1358" i="2"/>
  <c r="H1358" i="2"/>
  <c r="AE1358" i="2"/>
  <c r="AM1351" i="2"/>
  <c r="Q1352" i="2"/>
  <c r="K1356" i="2"/>
  <c r="AA1356" i="2"/>
  <c r="AB1351" i="2"/>
  <c r="P1358" i="2"/>
  <c r="AD1358" i="2"/>
  <c r="F1372" i="2"/>
  <c r="J1356" i="2"/>
  <c r="AG1356" i="2"/>
  <c r="AB1359" i="2"/>
  <c r="I1356" i="2"/>
  <c r="AF1356" i="2"/>
  <c r="O1358" i="2"/>
  <c r="AB1353" i="2"/>
  <c r="Q1353" i="2"/>
  <c r="H1356" i="2"/>
  <c r="AH1356" i="2"/>
  <c r="T1357" i="2"/>
  <c r="U1357" i="2"/>
  <c r="V1357" i="2"/>
  <c r="W1357" i="2"/>
  <c r="Y1357" i="2"/>
  <c r="X1357" i="2"/>
  <c r="AD1357" i="2"/>
  <c r="Z1357" i="2"/>
  <c r="AE1357" i="2"/>
  <c r="AA1357" i="2"/>
  <c r="AF1357" i="2"/>
  <c r="H1357" i="2"/>
  <c r="Q1357" i="2" s="1"/>
  <c r="AH1357" i="2"/>
  <c r="I1357" i="2"/>
  <c r="AI1357" i="2"/>
  <c r="J1357" i="2"/>
  <c r="AJ1357" i="2"/>
  <c r="K1357" i="2"/>
  <c r="AK1357" i="2"/>
  <c r="L1357" i="2"/>
  <c r="AL1357" i="2"/>
  <c r="M1357" i="2"/>
  <c r="AG1357" i="2"/>
  <c r="N1357" i="2"/>
  <c r="O1357" i="2"/>
  <c r="S1357" i="2"/>
  <c r="P1357" i="2"/>
  <c r="AK1358" i="2"/>
  <c r="P1356" i="2"/>
  <c r="AE1356" i="2"/>
  <c r="AB1350" i="2"/>
  <c r="Q1350" i="2"/>
  <c r="AL1358" i="2"/>
  <c r="Q1351" i="2"/>
  <c r="O1356" i="2"/>
  <c r="AD1356" i="2"/>
  <c r="AM1356" i="2" s="1"/>
  <c r="L1358" i="2"/>
  <c r="AI1358" i="2"/>
  <c r="N1356" i="2"/>
  <c r="AL1356" i="2"/>
  <c r="N1358" i="2"/>
  <c r="K1358" i="2"/>
  <c r="Y1358" i="2"/>
  <c r="AH1358" i="2"/>
  <c r="M1356" i="2"/>
  <c r="AK1356" i="2"/>
  <c r="T1355" i="2"/>
  <c r="U1355" i="2"/>
  <c r="V1355" i="2"/>
  <c r="W1355" i="2"/>
  <c r="X1355" i="2"/>
  <c r="AD1355" i="2"/>
  <c r="AM1355" i="2" s="1"/>
  <c r="Y1355" i="2"/>
  <c r="Z1355" i="2"/>
  <c r="AE1355" i="2"/>
  <c r="AA1355" i="2"/>
  <c r="AF1355" i="2"/>
  <c r="H1355" i="2"/>
  <c r="AG1355" i="2"/>
  <c r="I1355" i="2"/>
  <c r="AH1355" i="2"/>
  <c r="J1355" i="2"/>
  <c r="AJ1355" i="2"/>
  <c r="K1355" i="2"/>
  <c r="AK1355" i="2"/>
  <c r="L1355" i="2"/>
  <c r="AL1355" i="2"/>
  <c r="M1355" i="2"/>
  <c r="AI1355" i="2"/>
  <c r="N1355" i="2"/>
  <c r="S1355" i="2"/>
  <c r="P1355" i="2"/>
  <c r="O1355" i="2"/>
  <c r="X1358" i="2"/>
  <c r="AG1358" i="2"/>
  <c r="Z1356" i="2"/>
  <c r="AJ1356" i="2"/>
  <c r="AF1358" i="2"/>
  <c r="M1358" i="2"/>
  <c r="AJ1358" i="2"/>
  <c r="F1368" i="2"/>
  <c r="M1363" i="2"/>
  <c r="Q1359" i="2"/>
  <c r="AM1352" i="2"/>
  <c r="Y1356" i="2"/>
  <c r="AM1350" i="2"/>
  <c r="D1366" i="2"/>
  <c r="E1361" i="2"/>
  <c r="Y1361" i="2" s="1"/>
  <c r="D1368" i="2"/>
  <c r="E1363" i="2"/>
  <c r="U1363" i="2" s="1"/>
  <c r="D1374" i="2"/>
  <c r="E1369" i="2"/>
  <c r="D1367" i="2"/>
  <c r="E1362" i="2"/>
  <c r="D1365" i="2"/>
  <c r="E1360" i="2"/>
  <c r="L1363" i="2" l="1"/>
  <c r="S1363" i="2"/>
  <c r="F1377" i="2"/>
  <c r="W1361" i="2"/>
  <c r="Q1355" i="2"/>
  <c r="AB1357" i="2"/>
  <c r="AM1358" i="2"/>
  <c r="AB1358" i="2"/>
  <c r="V1361" i="2"/>
  <c r="X1361" i="2"/>
  <c r="J1363" i="2"/>
  <c r="AH1363" i="2"/>
  <c r="U1361" i="2"/>
  <c r="T1363" i="2"/>
  <c r="AJ1362" i="2"/>
  <c r="M1362" i="2"/>
  <c r="AH1362" i="2"/>
  <c r="N1362" i="2"/>
  <c r="V1362" i="2"/>
  <c r="O1362" i="2"/>
  <c r="W1362" i="2"/>
  <c r="P1362" i="2"/>
  <c r="X1362" i="2"/>
  <c r="Y1362" i="2"/>
  <c r="Z1362" i="2"/>
  <c r="AA1362" i="2"/>
  <c r="AL1362" i="2"/>
  <c r="S1362" i="2"/>
  <c r="AD1362" i="2"/>
  <c r="T1362" i="2"/>
  <c r="AE1362" i="2"/>
  <c r="U1362" i="2"/>
  <c r="AF1362" i="2"/>
  <c r="H1362" i="2"/>
  <c r="L1362" i="2"/>
  <c r="AG1362" i="2"/>
  <c r="I1362" i="2"/>
  <c r="AI1362" i="2"/>
  <c r="J1362" i="2"/>
  <c r="AK1362" i="2"/>
  <c r="K1362" i="2"/>
  <c r="AG1363" i="2"/>
  <c r="O1361" i="2"/>
  <c r="T1361" i="2"/>
  <c r="AI1363" i="2"/>
  <c r="H1363" i="2"/>
  <c r="AF1363" i="2"/>
  <c r="AB1355" i="2"/>
  <c r="AM1357" i="2"/>
  <c r="N1361" i="2"/>
  <c r="S1361" i="2"/>
  <c r="P1363" i="2"/>
  <c r="AE1363" i="2"/>
  <c r="M1361" i="2"/>
  <c r="AK1361" i="2"/>
  <c r="K1363" i="2"/>
  <c r="I1363" i="2"/>
  <c r="O1363" i="2"/>
  <c r="AD1363" i="2"/>
  <c r="L1361" i="2"/>
  <c r="AJ1361" i="2"/>
  <c r="K1361" i="2"/>
  <c r="AI1361" i="2"/>
  <c r="N1363" i="2"/>
  <c r="AA1363" i="2"/>
  <c r="AK1363" i="2"/>
  <c r="J1361" i="2"/>
  <c r="AH1361" i="2"/>
  <c r="AJ1360" i="2"/>
  <c r="L1360" i="2"/>
  <c r="AK1360" i="2"/>
  <c r="M1360" i="2"/>
  <c r="AD1360" i="2"/>
  <c r="N1360" i="2"/>
  <c r="AL1360" i="2"/>
  <c r="O1360" i="2"/>
  <c r="X1360" i="2"/>
  <c r="P1360" i="2"/>
  <c r="AA1360" i="2"/>
  <c r="AI1360" i="2"/>
  <c r="Y1360" i="2"/>
  <c r="H1360" i="2"/>
  <c r="Z1360" i="2"/>
  <c r="K1360" i="2"/>
  <c r="S1360" i="2"/>
  <c r="T1360" i="2"/>
  <c r="U1360" i="2"/>
  <c r="AE1360" i="2"/>
  <c r="V1360" i="2"/>
  <c r="AF1360" i="2"/>
  <c r="W1360" i="2"/>
  <c r="AG1360" i="2"/>
  <c r="I1360" i="2"/>
  <c r="AH1360" i="2"/>
  <c r="J1360" i="2"/>
  <c r="Q1358" i="2"/>
  <c r="F1375" i="2"/>
  <c r="I1361" i="2"/>
  <c r="AG1361" i="2"/>
  <c r="F1373" i="2"/>
  <c r="H1361" i="2"/>
  <c r="AF1361" i="2"/>
  <c r="Z1363" i="2"/>
  <c r="Q1364" i="2"/>
  <c r="P1361" i="2"/>
  <c r="AE1361" i="2"/>
  <c r="W1363" i="2"/>
  <c r="Q1356" i="2"/>
  <c r="AB1356" i="2"/>
  <c r="AB1364" i="2"/>
  <c r="AA1361" i="2"/>
  <c r="AD1361" i="2"/>
  <c r="AL1363" i="2"/>
  <c r="AM1364" i="2"/>
  <c r="Z1361" i="2"/>
  <c r="AL1361" i="2"/>
  <c r="AJ1363" i="2"/>
  <c r="Y1363" i="2"/>
  <c r="X1363" i="2"/>
  <c r="V1363" i="2"/>
  <c r="F1374" i="2"/>
  <c r="AD1369" i="2"/>
  <c r="AE1369" i="2"/>
  <c r="AF1369" i="2"/>
  <c r="AG1369" i="2"/>
  <c r="AH1369" i="2"/>
  <c r="AJ1369" i="2"/>
  <c r="AI1369" i="2"/>
  <c r="AK1369" i="2"/>
  <c r="AL1369" i="2"/>
  <c r="W1369" i="2"/>
  <c r="X1369" i="2"/>
  <c r="Y1369" i="2"/>
  <c r="Z1369" i="2"/>
  <c r="AA1369" i="2"/>
  <c r="S1369" i="2"/>
  <c r="T1369" i="2"/>
  <c r="U1369" i="2"/>
  <c r="V1369" i="2"/>
  <c r="H1369" i="2"/>
  <c r="I1369" i="2"/>
  <c r="J1369" i="2"/>
  <c r="K1369" i="2"/>
  <c r="L1369" i="2"/>
  <c r="M1369" i="2"/>
  <c r="N1369" i="2"/>
  <c r="O1369" i="2"/>
  <c r="P1369" i="2"/>
  <c r="F1371" i="2"/>
  <c r="N1366" i="2"/>
  <c r="D1370" i="2"/>
  <c r="E1365" i="2"/>
  <c r="D1372" i="2"/>
  <c r="E1367" i="2"/>
  <c r="D1379" i="2"/>
  <c r="E1374" i="2"/>
  <c r="D1373" i="2"/>
  <c r="E1368" i="2"/>
  <c r="AJ1368" i="2" s="1"/>
  <c r="D1371" i="2"/>
  <c r="E1366" i="2"/>
  <c r="T1366" i="2" s="1"/>
  <c r="O1366" i="2" l="1"/>
  <c r="S1366" i="2"/>
  <c r="K1368" i="2"/>
  <c r="AI1368" i="2"/>
  <c r="AB1360" i="2"/>
  <c r="M1366" i="2"/>
  <c r="AK1366" i="2"/>
  <c r="I1368" i="2"/>
  <c r="AD1368" i="2"/>
  <c r="AB1361" i="2"/>
  <c r="L1366" i="2"/>
  <c r="AG1366" i="2"/>
  <c r="Q1369" i="2"/>
  <c r="H1368" i="2"/>
  <c r="AH1368" i="2"/>
  <c r="Q1360" i="2"/>
  <c r="Q1362" i="2"/>
  <c r="J1368" i="2"/>
  <c r="K1366" i="2"/>
  <c r="AF1366" i="2"/>
  <c r="AA1368" i="2"/>
  <c r="AG1368" i="2"/>
  <c r="F1380" i="2"/>
  <c r="AM1369" i="2"/>
  <c r="Z1368" i="2"/>
  <c r="AF1368" i="2"/>
  <c r="J1366" i="2"/>
  <c r="AD1366" i="2"/>
  <c r="I1366" i="2"/>
  <c r="AJ1366" i="2"/>
  <c r="F1379" i="2"/>
  <c r="AG1374" i="2"/>
  <c r="AH1374" i="2"/>
  <c r="AI1374" i="2"/>
  <c r="AJ1374" i="2"/>
  <c r="AL1374" i="2"/>
  <c r="AD1374" i="2"/>
  <c r="AE1374" i="2"/>
  <c r="AF1374" i="2"/>
  <c r="AK1374" i="2"/>
  <c r="Z1374" i="2"/>
  <c r="AA1374" i="2"/>
  <c r="S1374" i="2"/>
  <c r="T1374" i="2"/>
  <c r="U1374" i="2"/>
  <c r="V1374" i="2"/>
  <c r="W1374" i="2"/>
  <c r="X1374" i="2"/>
  <c r="Y1374" i="2"/>
  <c r="K1374" i="2"/>
  <c r="L1374" i="2"/>
  <c r="M1374" i="2"/>
  <c r="N1374" i="2"/>
  <c r="O1374" i="2"/>
  <c r="P1374" i="2"/>
  <c r="H1374" i="2"/>
  <c r="I1374" i="2"/>
  <c r="J1374" i="2"/>
  <c r="Y1368" i="2"/>
  <c r="F1378" i="2"/>
  <c r="AI1366" i="2"/>
  <c r="AB1369" i="2"/>
  <c r="X1368" i="2"/>
  <c r="Q1363" i="2"/>
  <c r="W1368" i="2"/>
  <c r="AM1362" i="2"/>
  <c r="Z1366" i="2"/>
  <c r="AE1366" i="2"/>
  <c r="V1368" i="2"/>
  <c r="AB1362" i="2"/>
  <c r="AE1368" i="2"/>
  <c r="H1366" i="2"/>
  <c r="AA1366" i="2"/>
  <c r="AH1366" i="2"/>
  <c r="Q1361" i="2"/>
  <c r="U1368" i="2"/>
  <c r="AM1363" i="2"/>
  <c r="Y1366" i="2"/>
  <c r="X1366" i="2"/>
  <c r="P1368" i="2"/>
  <c r="T1368" i="2"/>
  <c r="AL1366" i="2"/>
  <c r="AG1367" i="2"/>
  <c r="X1367" i="2"/>
  <c r="AH1367" i="2"/>
  <c r="J1367" i="2"/>
  <c r="AI1367" i="2"/>
  <c r="K1367" i="2"/>
  <c r="AJ1367" i="2"/>
  <c r="L1367" i="2"/>
  <c r="AL1367" i="2"/>
  <c r="M1367" i="2"/>
  <c r="AE1367" i="2"/>
  <c r="N1367" i="2"/>
  <c r="AK1367" i="2"/>
  <c r="O1367" i="2"/>
  <c r="W1367" i="2"/>
  <c r="AD1367" i="2"/>
  <c r="P1367" i="2"/>
  <c r="Y1367" i="2"/>
  <c r="H1367" i="2"/>
  <c r="AF1367" i="2"/>
  <c r="Z1367" i="2"/>
  <c r="I1367" i="2"/>
  <c r="AA1367" i="2"/>
  <c r="S1367" i="2"/>
  <c r="T1367" i="2"/>
  <c r="U1367" i="2"/>
  <c r="V1367" i="2"/>
  <c r="W1366" i="2"/>
  <c r="O1368" i="2"/>
  <c r="S1368" i="2"/>
  <c r="AB1368" i="2" s="1"/>
  <c r="AM1360" i="2"/>
  <c r="N1368" i="2"/>
  <c r="AL1368" i="2"/>
  <c r="F1382" i="2"/>
  <c r="S1365" i="2"/>
  <c r="K1365" i="2"/>
  <c r="T1365" i="2"/>
  <c r="U1365" i="2"/>
  <c r="V1365" i="2"/>
  <c r="J1365" i="2"/>
  <c r="W1365" i="2"/>
  <c r="X1365" i="2"/>
  <c r="AH1365" i="2"/>
  <c r="Y1365" i="2"/>
  <c r="AI1365" i="2"/>
  <c r="Z1365" i="2"/>
  <c r="AJ1365" i="2"/>
  <c r="L1365" i="2"/>
  <c r="AK1365" i="2"/>
  <c r="M1365" i="2"/>
  <c r="AL1365" i="2"/>
  <c r="N1365" i="2"/>
  <c r="AD1365" i="2"/>
  <c r="O1365" i="2"/>
  <c r="AE1365" i="2"/>
  <c r="P1365" i="2"/>
  <c r="AF1365" i="2"/>
  <c r="H1365" i="2"/>
  <c r="AG1365" i="2"/>
  <c r="I1365" i="2"/>
  <c r="AA1365" i="2"/>
  <c r="V1366" i="2"/>
  <c r="U1366" i="2"/>
  <c r="M1368" i="2"/>
  <c r="AK1368" i="2"/>
  <c r="AB1363" i="2"/>
  <c r="F1376" i="2"/>
  <c r="N1371" i="2"/>
  <c r="P1366" i="2"/>
  <c r="AM1361" i="2"/>
  <c r="L1368" i="2"/>
  <c r="D1378" i="2"/>
  <c r="E1373" i="2"/>
  <c r="S1373" i="2" s="1"/>
  <c r="D1376" i="2"/>
  <c r="E1371" i="2"/>
  <c r="V1371" i="2" s="1"/>
  <c r="D1384" i="2"/>
  <c r="E1379" i="2"/>
  <c r="D1377" i="2"/>
  <c r="E1372" i="2"/>
  <c r="D1375" i="2"/>
  <c r="E1370" i="2"/>
  <c r="O1371" i="2" l="1"/>
  <c r="U1371" i="2"/>
  <c r="AB1367" i="2"/>
  <c r="N1373" i="2"/>
  <c r="AL1373" i="2"/>
  <c r="AM1374" i="2"/>
  <c r="AJ1371" i="2"/>
  <c r="Q1366" i="2"/>
  <c r="L1373" i="2"/>
  <c r="AH1373" i="2"/>
  <c r="Q1368" i="2"/>
  <c r="AF1370" i="2"/>
  <c r="H1370" i="2"/>
  <c r="AG1370" i="2"/>
  <c r="I1370" i="2"/>
  <c r="AH1370" i="2"/>
  <c r="J1370" i="2"/>
  <c r="AD1370" i="2"/>
  <c r="AI1370" i="2"/>
  <c r="K1370" i="2"/>
  <c r="AJ1370" i="2"/>
  <c r="L1370" i="2"/>
  <c r="S1370" i="2"/>
  <c r="M1370" i="2"/>
  <c r="T1370" i="2"/>
  <c r="N1370" i="2"/>
  <c r="U1370" i="2"/>
  <c r="O1370" i="2"/>
  <c r="V1370" i="2"/>
  <c r="W1370" i="2"/>
  <c r="X1370" i="2"/>
  <c r="Y1370" i="2"/>
  <c r="AK1370" i="2"/>
  <c r="Z1370" i="2"/>
  <c r="AL1370" i="2"/>
  <c r="AA1370" i="2"/>
  <c r="AE1370" i="2"/>
  <c r="P1370" i="2"/>
  <c r="AI1371" i="2"/>
  <c r="Q1365" i="2"/>
  <c r="K1373" i="2"/>
  <c r="AG1373" i="2"/>
  <c r="W1372" i="2"/>
  <c r="X1372" i="2"/>
  <c r="Y1372" i="2"/>
  <c r="AI1372" i="2"/>
  <c r="Z1372" i="2"/>
  <c r="AJ1372" i="2"/>
  <c r="AA1372" i="2"/>
  <c r="AK1372" i="2"/>
  <c r="M1372" i="2"/>
  <c r="AL1372" i="2"/>
  <c r="N1372" i="2"/>
  <c r="AD1372" i="2"/>
  <c r="O1372" i="2"/>
  <c r="AE1372" i="2"/>
  <c r="P1372" i="2"/>
  <c r="AF1372" i="2"/>
  <c r="H1372" i="2"/>
  <c r="AG1372" i="2"/>
  <c r="I1372" i="2"/>
  <c r="AH1372" i="2"/>
  <c r="J1372" i="2"/>
  <c r="U1372" i="2"/>
  <c r="S1372" i="2"/>
  <c r="K1372" i="2"/>
  <c r="T1372" i="2"/>
  <c r="L1372" i="2"/>
  <c r="V1372" i="2"/>
  <c r="K1371" i="2"/>
  <c r="AL1371" i="2"/>
  <c r="J1373" i="2"/>
  <c r="AE1373" i="2"/>
  <c r="M1373" i="2"/>
  <c r="L1371" i="2"/>
  <c r="J1371" i="2"/>
  <c r="AK1371" i="2"/>
  <c r="Q1367" i="2"/>
  <c r="I1373" i="2"/>
  <c r="AD1373" i="2"/>
  <c r="AG1371" i="2"/>
  <c r="I1371" i="2"/>
  <c r="AH1371" i="2"/>
  <c r="F1387" i="2"/>
  <c r="H1373" i="2"/>
  <c r="AJ1373" i="2"/>
  <c r="F1384" i="2"/>
  <c r="AJ1379" i="2"/>
  <c r="AK1379" i="2"/>
  <c r="AL1379" i="2"/>
  <c r="AD1379" i="2"/>
  <c r="AE1379" i="2"/>
  <c r="AF1379" i="2"/>
  <c r="AG1379" i="2"/>
  <c r="AH1379" i="2"/>
  <c r="AI1379" i="2"/>
  <c r="S1379" i="2"/>
  <c r="T1379" i="2"/>
  <c r="U1379" i="2"/>
  <c r="V1379" i="2"/>
  <c r="W1379" i="2"/>
  <c r="X1379" i="2"/>
  <c r="Y1379" i="2"/>
  <c r="Z1379" i="2"/>
  <c r="AA1379" i="2"/>
  <c r="N1379" i="2"/>
  <c r="O1379" i="2"/>
  <c r="P1379" i="2"/>
  <c r="H1379" i="2"/>
  <c r="I1379" i="2"/>
  <c r="J1379" i="2"/>
  <c r="K1379" i="2"/>
  <c r="L1379" i="2"/>
  <c r="M1379" i="2"/>
  <c r="H1371" i="2"/>
  <c r="AF1371" i="2"/>
  <c r="AA1373" i="2"/>
  <c r="AI1373" i="2"/>
  <c r="AM1368" i="2"/>
  <c r="T1371" i="2"/>
  <c r="AE1371" i="2"/>
  <c r="Z1373" i="2"/>
  <c r="AF1373" i="2"/>
  <c r="AM1365" i="2"/>
  <c r="AM1367" i="2"/>
  <c r="S1371" i="2"/>
  <c r="AD1371" i="2"/>
  <c r="Y1373" i="2"/>
  <c r="F1383" i="2"/>
  <c r="H1378" i="2"/>
  <c r="AM1366" i="2"/>
  <c r="F1385" i="2"/>
  <c r="AK1373" i="2"/>
  <c r="AB1365" i="2"/>
  <c r="X1373" i="2"/>
  <c r="AB1374" i="2"/>
  <c r="M1371" i="2"/>
  <c r="Z1371" i="2"/>
  <c r="W1373" i="2"/>
  <c r="AA1371" i="2"/>
  <c r="V1373" i="2"/>
  <c r="Y1371" i="2"/>
  <c r="U1373" i="2"/>
  <c r="Q1374" i="2"/>
  <c r="F1381" i="2"/>
  <c r="S1376" i="2"/>
  <c r="X1371" i="2"/>
  <c r="W1371" i="2"/>
  <c r="P1373" i="2"/>
  <c r="T1373" i="2"/>
  <c r="AB1373" i="2" s="1"/>
  <c r="AB1366" i="2"/>
  <c r="P1371" i="2"/>
  <c r="O1373" i="2"/>
  <c r="D1380" i="2"/>
  <c r="E1375" i="2"/>
  <c r="D1382" i="2"/>
  <c r="E1377" i="2"/>
  <c r="D1389" i="2"/>
  <c r="E1384" i="2"/>
  <c r="D1381" i="2"/>
  <c r="E1376" i="2"/>
  <c r="T1376" i="2" s="1"/>
  <c r="D1383" i="2"/>
  <c r="E1378" i="2"/>
  <c r="AI1378" i="2" s="1"/>
  <c r="AA1376" i="2" l="1"/>
  <c r="U1378" i="2"/>
  <c r="AE1378" i="2"/>
  <c r="Q1371" i="2"/>
  <c r="Z1376" i="2"/>
  <c r="T1378" i="2"/>
  <c r="AD1378" i="2"/>
  <c r="Q1370" i="2"/>
  <c r="Y1376" i="2"/>
  <c r="S1378" i="2"/>
  <c r="F1388" i="2"/>
  <c r="AB1379" i="2"/>
  <c r="P1376" i="2"/>
  <c r="X1376" i="2"/>
  <c r="AA1378" i="2"/>
  <c r="Q1372" i="2"/>
  <c r="O1376" i="2"/>
  <c r="AL1376" i="2"/>
  <c r="Z1378" i="2"/>
  <c r="AM1371" i="2"/>
  <c r="H1376" i="2"/>
  <c r="N1376" i="2"/>
  <c r="AJ1376" i="2"/>
  <c r="F1390" i="2"/>
  <c r="Y1378" i="2"/>
  <c r="AB1371" i="2"/>
  <c r="M1376" i="2"/>
  <c r="AI1376" i="2"/>
  <c r="X1378" i="2"/>
  <c r="Q1379" i="2"/>
  <c r="AB1370" i="2"/>
  <c r="K1376" i="2"/>
  <c r="O1378" i="2"/>
  <c r="V1378" i="2"/>
  <c r="AM1379" i="2"/>
  <c r="AM1372" i="2"/>
  <c r="P1378" i="2"/>
  <c r="J1376" i="2"/>
  <c r="AH1376" i="2"/>
  <c r="N1378" i="2"/>
  <c r="AK1378" i="2"/>
  <c r="L1376" i="2"/>
  <c r="AG1376" i="2"/>
  <c r="M1378" i="2"/>
  <c r="AJ1378" i="2"/>
  <c r="F1392" i="2"/>
  <c r="W1378" i="2"/>
  <c r="W1376" i="2"/>
  <c r="AF1376" i="2"/>
  <c r="L1378" i="2"/>
  <c r="AH1378" i="2"/>
  <c r="AF1378" i="2"/>
  <c r="I1376" i="2"/>
  <c r="V1376" i="2"/>
  <c r="AE1376" i="2"/>
  <c r="K1378" i="2"/>
  <c r="AG1378" i="2"/>
  <c r="F1389" i="2"/>
  <c r="AF1384" i="2"/>
  <c r="AG1384" i="2"/>
  <c r="AH1384" i="2"/>
  <c r="AI1384" i="2"/>
  <c r="AJ1384" i="2"/>
  <c r="AK1384" i="2"/>
  <c r="AL1384" i="2"/>
  <c r="AD1384" i="2"/>
  <c r="AE1384" i="2"/>
  <c r="S1384" i="2"/>
  <c r="T1384" i="2"/>
  <c r="U1384" i="2"/>
  <c r="V1384" i="2"/>
  <c r="W1384" i="2"/>
  <c r="X1384" i="2"/>
  <c r="Y1384" i="2"/>
  <c r="Z1384" i="2"/>
  <c r="AA1384" i="2"/>
  <c r="H1384" i="2"/>
  <c r="I1384" i="2"/>
  <c r="J1384" i="2"/>
  <c r="K1384" i="2"/>
  <c r="L1384" i="2"/>
  <c r="M1384" i="2"/>
  <c r="N1384" i="2"/>
  <c r="O1384" i="2"/>
  <c r="P1384" i="2"/>
  <c r="AM1370" i="2"/>
  <c r="S1375" i="2"/>
  <c r="O1375" i="2"/>
  <c r="M1375" i="2"/>
  <c r="T1375" i="2"/>
  <c r="P1375" i="2"/>
  <c r="U1375" i="2"/>
  <c r="V1375" i="2"/>
  <c r="AK1375" i="2"/>
  <c r="W1375" i="2"/>
  <c r="X1375" i="2"/>
  <c r="Y1375" i="2"/>
  <c r="AD1375" i="2"/>
  <c r="Z1375" i="2"/>
  <c r="AG1375" i="2"/>
  <c r="AA1375" i="2"/>
  <c r="AH1375" i="2"/>
  <c r="H1375" i="2"/>
  <c r="AE1375" i="2"/>
  <c r="I1375" i="2"/>
  <c r="AF1375" i="2"/>
  <c r="J1375" i="2"/>
  <c r="AI1375" i="2"/>
  <c r="K1375" i="2"/>
  <c r="AJ1375" i="2"/>
  <c r="L1375" i="2"/>
  <c r="AL1375" i="2"/>
  <c r="N1375" i="2"/>
  <c r="U1376" i="2"/>
  <c r="AB1376" i="2" s="1"/>
  <c r="F1386" i="2"/>
  <c r="I1381" i="2"/>
  <c r="J1378" i="2"/>
  <c r="AL1378" i="2"/>
  <c r="AB1372" i="2"/>
  <c r="AH1377" i="2"/>
  <c r="K1377" i="2"/>
  <c r="AI1377" i="2"/>
  <c r="L1377" i="2"/>
  <c r="AJ1377" i="2"/>
  <c r="M1377" i="2"/>
  <c r="S1377" i="2"/>
  <c r="N1377" i="2"/>
  <c r="I1377" i="2"/>
  <c r="T1377" i="2"/>
  <c r="O1377" i="2"/>
  <c r="U1377" i="2"/>
  <c r="V1377" i="2"/>
  <c r="W1377" i="2"/>
  <c r="X1377" i="2"/>
  <c r="Y1377" i="2"/>
  <c r="AD1377" i="2"/>
  <c r="AL1377" i="2"/>
  <c r="Z1377" i="2"/>
  <c r="AE1377" i="2"/>
  <c r="AA1377" i="2"/>
  <c r="AF1377" i="2"/>
  <c r="P1377" i="2"/>
  <c r="AK1377" i="2"/>
  <c r="H1377" i="2"/>
  <c r="AG1377" i="2"/>
  <c r="J1377" i="2"/>
  <c r="AD1376" i="2"/>
  <c r="AK1376" i="2"/>
  <c r="I1378" i="2"/>
  <c r="Q1378" i="2" s="1"/>
  <c r="Q1373" i="2"/>
  <c r="AM1373" i="2"/>
  <c r="D1388" i="2"/>
  <c r="E1383" i="2"/>
  <c r="AL1383" i="2" s="1"/>
  <c r="D1386" i="2"/>
  <c r="E1381" i="2"/>
  <c r="S1381" i="2" s="1"/>
  <c r="D1394" i="2"/>
  <c r="E1389" i="2"/>
  <c r="D1387" i="2"/>
  <c r="E1382" i="2"/>
  <c r="D1385" i="2"/>
  <c r="E1380" i="2"/>
  <c r="AM1376" i="2" l="1"/>
  <c r="J1381" i="2"/>
  <c r="AA1381" i="2"/>
  <c r="Q1384" i="2"/>
  <c r="K1383" i="2"/>
  <c r="AI1383" i="2"/>
  <c r="H1381" i="2"/>
  <c r="AL1381" i="2"/>
  <c r="X1383" i="2"/>
  <c r="AG1383" i="2"/>
  <c r="Q1377" i="2"/>
  <c r="P1381" i="2"/>
  <c r="AG1381" i="2"/>
  <c r="F1394" i="2"/>
  <c r="AF1389" i="2"/>
  <c r="AI1389" i="2"/>
  <c r="AJ1389" i="2"/>
  <c r="AK1389" i="2"/>
  <c r="AL1389" i="2"/>
  <c r="AD1389" i="2"/>
  <c r="AE1389" i="2"/>
  <c r="AG1389" i="2"/>
  <c r="AH1389" i="2"/>
  <c r="S1389" i="2"/>
  <c r="T1389" i="2"/>
  <c r="U1389" i="2"/>
  <c r="V1389" i="2"/>
  <c r="W1389" i="2"/>
  <c r="X1389" i="2"/>
  <c r="Y1389" i="2"/>
  <c r="Z1389" i="2"/>
  <c r="AA1389" i="2"/>
  <c r="H1389" i="2"/>
  <c r="I1389" i="2"/>
  <c r="J1389" i="2"/>
  <c r="K1389" i="2"/>
  <c r="L1389" i="2"/>
  <c r="M1389" i="2"/>
  <c r="N1389" i="2"/>
  <c r="O1389" i="2"/>
  <c r="P1389" i="2"/>
  <c r="W1383" i="2"/>
  <c r="AF1383" i="2"/>
  <c r="J1383" i="2"/>
  <c r="O1381" i="2"/>
  <c r="AF1381" i="2"/>
  <c r="V1383" i="2"/>
  <c r="F1393" i="2"/>
  <c r="X1388" i="2"/>
  <c r="AH1383" i="2"/>
  <c r="AB1377" i="2"/>
  <c r="N1381" i="2"/>
  <c r="AE1381" i="2"/>
  <c r="U1383" i="2"/>
  <c r="AB1378" i="2"/>
  <c r="M1381" i="2"/>
  <c r="AK1381" i="2"/>
  <c r="Q1375" i="2"/>
  <c r="AB1375" i="2"/>
  <c r="T1383" i="2"/>
  <c r="AD1381" i="2"/>
  <c r="L1381" i="2"/>
  <c r="AJ1381" i="2"/>
  <c r="S1383" i="2"/>
  <c r="AA1383" i="2"/>
  <c r="AM1378" i="2"/>
  <c r="AH1380" i="2"/>
  <c r="L1380" i="2"/>
  <c r="AI1380" i="2"/>
  <c r="M1380" i="2"/>
  <c r="AL1380" i="2"/>
  <c r="N1380" i="2"/>
  <c r="T1380" i="2"/>
  <c r="O1380" i="2"/>
  <c r="U1380" i="2"/>
  <c r="P1380" i="2"/>
  <c r="X1380" i="2"/>
  <c r="V1380" i="2"/>
  <c r="W1380" i="2"/>
  <c r="K1380" i="2"/>
  <c r="Y1380" i="2"/>
  <c r="Z1380" i="2"/>
  <c r="AD1380" i="2"/>
  <c r="AA1380" i="2"/>
  <c r="AG1380" i="2"/>
  <c r="S1380" i="2"/>
  <c r="AJ1380" i="2"/>
  <c r="H1380" i="2"/>
  <c r="AK1380" i="2"/>
  <c r="I1380" i="2"/>
  <c r="AE1380" i="2"/>
  <c r="J1380" i="2"/>
  <c r="AF1380" i="2"/>
  <c r="Z1381" i="2"/>
  <c r="AI1381" i="2"/>
  <c r="Y1381" i="2"/>
  <c r="AH1381" i="2"/>
  <c r="AB1384" i="2"/>
  <c r="I1383" i="2"/>
  <c r="Z1383" i="2"/>
  <c r="X1381" i="2"/>
  <c r="F1391" i="2"/>
  <c r="W1386" i="2"/>
  <c r="X1386" i="2"/>
  <c r="F1397" i="2"/>
  <c r="H1383" i="2"/>
  <c r="Y1383" i="2"/>
  <c r="AM1377" i="2"/>
  <c r="W1381" i="2"/>
  <c r="AM1375" i="2"/>
  <c r="AM1384" i="2"/>
  <c r="P1383" i="2"/>
  <c r="AK1383" i="2"/>
  <c r="V1381" i="2"/>
  <c r="F1395" i="2"/>
  <c r="O1383" i="2"/>
  <c r="AJ1383" i="2"/>
  <c r="U1381" i="2"/>
  <c r="N1383" i="2"/>
  <c r="AE1383" i="2"/>
  <c r="T1381" i="2"/>
  <c r="AB1381" i="2" s="1"/>
  <c r="M1383" i="2"/>
  <c r="AD1383" i="2"/>
  <c r="U1382" i="2"/>
  <c r="V1382" i="2"/>
  <c r="W1382" i="2"/>
  <c r="X1382" i="2"/>
  <c r="Y1382" i="2"/>
  <c r="AE1382" i="2"/>
  <c r="Z1382" i="2"/>
  <c r="T1382" i="2"/>
  <c r="AH1382" i="2"/>
  <c r="AA1382" i="2"/>
  <c r="AI1382" i="2"/>
  <c r="H1382" i="2"/>
  <c r="AD1382" i="2"/>
  <c r="I1382" i="2"/>
  <c r="AF1382" i="2"/>
  <c r="J1382" i="2"/>
  <c r="AG1382" i="2"/>
  <c r="K1382" i="2"/>
  <c r="AJ1382" i="2"/>
  <c r="L1382" i="2"/>
  <c r="AK1382" i="2"/>
  <c r="M1382" i="2"/>
  <c r="P1382" i="2"/>
  <c r="AL1382" i="2"/>
  <c r="N1382" i="2"/>
  <c r="S1382" i="2"/>
  <c r="AB1382" i="2" s="1"/>
  <c r="O1382" i="2"/>
  <c r="K1381" i="2"/>
  <c r="Q1376" i="2"/>
  <c r="L1383" i="2"/>
  <c r="D1390" i="2"/>
  <c r="E1385" i="2"/>
  <c r="D1392" i="2"/>
  <c r="E1387" i="2"/>
  <c r="D1399" i="2"/>
  <c r="E1394" i="2"/>
  <c r="D1391" i="2"/>
  <c r="E1386" i="2"/>
  <c r="Y1386" i="2" s="1"/>
  <c r="D1393" i="2"/>
  <c r="E1388" i="2"/>
  <c r="Y1388" i="2" s="1"/>
  <c r="V1386" i="2" l="1"/>
  <c r="AM1380" i="2"/>
  <c r="V1388" i="2"/>
  <c r="F1402" i="2"/>
  <c r="U1386" i="2"/>
  <c r="U1388" i="2"/>
  <c r="N1386" i="2"/>
  <c r="T1386" i="2"/>
  <c r="L1388" i="2"/>
  <c r="T1388" i="2"/>
  <c r="M1386" i="2"/>
  <c r="S1386" i="2"/>
  <c r="AB1383" i="2"/>
  <c r="K1388" i="2"/>
  <c r="S1388" i="2"/>
  <c r="L1386" i="2"/>
  <c r="AJ1386" i="2"/>
  <c r="J1388" i="2"/>
  <c r="AL1388" i="2"/>
  <c r="K1386" i="2"/>
  <c r="AI1386" i="2"/>
  <c r="I1388" i="2"/>
  <c r="AH1388" i="2"/>
  <c r="AB1389" i="2"/>
  <c r="Q1383" i="2"/>
  <c r="J1386" i="2"/>
  <c r="AH1386" i="2"/>
  <c r="AM1381" i="2"/>
  <c r="H1388" i="2"/>
  <c r="AG1388" i="2"/>
  <c r="Q1381" i="2"/>
  <c r="F1399" i="2"/>
  <c r="AD1394" i="2"/>
  <c r="AI1394" i="2"/>
  <c r="AL1394" i="2"/>
  <c r="AH1394" i="2"/>
  <c r="AJ1394" i="2"/>
  <c r="AK1394" i="2"/>
  <c r="AE1394" i="2"/>
  <c r="AF1394" i="2"/>
  <c r="AG1394" i="2"/>
  <c r="V1394" i="2"/>
  <c r="W1394" i="2"/>
  <c r="X1394" i="2"/>
  <c r="Y1394" i="2"/>
  <c r="Z1394" i="2"/>
  <c r="AA1394" i="2"/>
  <c r="S1394" i="2"/>
  <c r="T1394" i="2"/>
  <c r="U1394" i="2"/>
  <c r="H1394" i="2"/>
  <c r="I1394" i="2"/>
  <c r="J1394" i="2"/>
  <c r="K1394" i="2"/>
  <c r="L1394" i="2"/>
  <c r="M1394" i="2"/>
  <c r="N1394" i="2"/>
  <c r="O1394" i="2"/>
  <c r="P1394" i="2"/>
  <c r="I1386" i="2"/>
  <c r="AG1386" i="2"/>
  <c r="P1388" i="2"/>
  <c r="AF1388" i="2"/>
  <c r="H1386" i="2"/>
  <c r="AF1386" i="2"/>
  <c r="O1388" i="2"/>
  <c r="AE1388" i="2"/>
  <c r="AM1383" i="2"/>
  <c r="P1386" i="2"/>
  <c r="AE1386" i="2"/>
  <c r="N1388" i="2"/>
  <c r="AD1388" i="2"/>
  <c r="AM1389" i="2"/>
  <c r="O1386" i="2"/>
  <c r="AD1386" i="2"/>
  <c r="M1388" i="2"/>
  <c r="AK1388" i="2"/>
  <c r="V1387" i="2"/>
  <c r="P1387" i="2"/>
  <c r="W1387" i="2"/>
  <c r="X1387" i="2"/>
  <c r="AL1387" i="2"/>
  <c r="Y1387" i="2"/>
  <c r="Z1387" i="2"/>
  <c r="N1387" i="2"/>
  <c r="AA1387" i="2"/>
  <c r="AD1387" i="2"/>
  <c r="S1387" i="2"/>
  <c r="AH1387" i="2"/>
  <c r="T1387" i="2"/>
  <c r="AK1387" i="2"/>
  <c r="H1387" i="2"/>
  <c r="AE1387" i="2"/>
  <c r="I1387" i="2"/>
  <c r="AF1387" i="2"/>
  <c r="J1387" i="2"/>
  <c r="AG1387" i="2"/>
  <c r="K1387" i="2"/>
  <c r="AI1387" i="2"/>
  <c r="L1387" i="2"/>
  <c r="AJ1387" i="2"/>
  <c r="M1387" i="2"/>
  <c r="U1387" i="2"/>
  <c r="O1387" i="2"/>
  <c r="AA1386" i="2"/>
  <c r="AL1386" i="2"/>
  <c r="Q1380" i="2"/>
  <c r="AA1388" i="2"/>
  <c r="AJ1388" i="2"/>
  <c r="Z1385" i="2"/>
  <c r="AA1385" i="2"/>
  <c r="S1385" i="2"/>
  <c r="T1385" i="2"/>
  <c r="AD1385" i="2"/>
  <c r="U1385" i="2"/>
  <c r="AE1385" i="2"/>
  <c r="V1385" i="2"/>
  <c r="AF1385" i="2"/>
  <c r="H1385" i="2"/>
  <c r="AJ1385" i="2"/>
  <c r="I1385" i="2"/>
  <c r="AG1385" i="2"/>
  <c r="J1385" i="2"/>
  <c r="P1385" i="2"/>
  <c r="AH1385" i="2"/>
  <c r="K1385" i="2"/>
  <c r="AI1385" i="2"/>
  <c r="L1385" i="2"/>
  <c r="AK1385" i="2"/>
  <c r="M1385" i="2"/>
  <c r="AL1385" i="2"/>
  <c r="N1385" i="2"/>
  <c r="X1385" i="2"/>
  <c r="W1385" i="2"/>
  <c r="O1385" i="2"/>
  <c r="Y1385" i="2"/>
  <c r="AM1382" i="2"/>
  <c r="F1400" i="2"/>
  <c r="Z1386" i="2"/>
  <c r="AK1386" i="2"/>
  <c r="Z1388" i="2"/>
  <c r="AI1388" i="2"/>
  <c r="Q1389" i="2"/>
  <c r="W1388" i="2"/>
  <c r="Q1382" i="2"/>
  <c r="F1396" i="2"/>
  <c r="AJ1391" i="2"/>
  <c r="K1391" i="2"/>
  <c r="L1391" i="2"/>
  <c r="AB1380" i="2"/>
  <c r="F1398" i="2"/>
  <c r="AK1393" i="2"/>
  <c r="S1393" i="2"/>
  <c r="P1393" i="2"/>
  <c r="M1393" i="2"/>
  <c r="N1393" i="2"/>
  <c r="O1393" i="2"/>
  <c r="D1398" i="2"/>
  <c r="E1393" i="2"/>
  <c r="U1393" i="2" s="1"/>
  <c r="D1396" i="2"/>
  <c r="E1391" i="2"/>
  <c r="AL1391" i="2" s="1"/>
  <c r="D1404" i="2"/>
  <c r="E1399" i="2"/>
  <c r="D1397" i="2"/>
  <c r="E1392" i="2"/>
  <c r="D1395" i="2"/>
  <c r="E1390" i="2"/>
  <c r="T1393" i="2" l="1"/>
  <c r="M1391" i="2"/>
  <c r="AK1391" i="2"/>
  <c r="L1393" i="2"/>
  <c r="AJ1393" i="2"/>
  <c r="J1391" i="2"/>
  <c r="AH1391" i="2"/>
  <c r="AM1385" i="2"/>
  <c r="AI1393" i="2"/>
  <c r="I1391" i="2"/>
  <c r="AF1391" i="2"/>
  <c r="AM1394" i="2"/>
  <c r="Q1394" i="2"/>
  <c r="K1393" i="2"/>
  <c r="H1391" i="2"/>
  <c r="Q1391" i="2" s="1"/>
  <c r="AE1391" i="2"/>
  <c r="AB1385" i="2"/>
  <c r="Q1386" i="2"/>
  <c r="AB1394" i="2"/>
  <c r="F1404" i="2"/>
  <c r="AF1399" i="2"/>
  <c r="AG1399" i="2"/>
  <c r="AL1399" i="2"/>
  <c r="AD1399" i="2"/>
  <c r="AE1399" i="2"/>
  <c r="AH1399" i="2"/>
  <c r="AI1399" i="2"/>
  <c r="AJ1399" i="2"/>
  <c r="AK1399" i="2"/>
  <c r="Y1399" i="2"/>
  <c r="Z1399" i="2"/>
  <c r="AA1399" i="2"/>
  <c r="S1399" i="2"/>
  <c r="T1399" i="2"/>
  <c r="U1399" i="2"/>
  <c r="V1399" i="2"/>
  <c r="W1399" i="2"/>
  <c r="X1399" i="2"/>
  <c r="J1399" i="2"/>
  <c r="K1399" i="2"/>
  <c r="L1399" i="2"/>
  <c r="M1399" i="2"/>
  <c r="N1399" i="2"/>
  <c r="O1399" i="2"/>
  <c r="P1399" i="2"/>
  <c r="H1399" i="2"/>
  <c r="I1399" i="2"/>
  <c r="J1393" i="2"/>
  <c r="AH1393" i="2"/>
  <c r="I1393" i="2"/>
  <c r="AA1391" i="2"/>
  <c r="AG1391" i="2"/>
  <c r="AB1388" i="2"/>
  <c r="V1390" i="2"/>
  <c r="L1390" i="2"/>
  <c r="W1390" i="2"/>
  <c r="U1390" i="2"/>
  <c r="AG1390" i="2"/>
  <c r="X1390" i="2"/>
  <c r="AH1390" i="2"/>
  <c r="Y1390" i="2"/>
  <c r="AD1390" i="2"/>
  <c r="AM1390" i="2" s="1"/>
  <c r="T1390" i="2"/>
  <c r="AI1390" i="2"/>
  <c r="K1390" i="2"/>
  <c r="AE1390" i="2"/>
  <c r="M1390" i="2"/>
  <c r="AF1390" i="2"/>
  <c r="N1390" i="2"/>
  <c r="AJ1390" i="2"/>
  <c r="O1390" i="2"/>
  <c r="AK1390" i="2"/>
  <c r="P1390" i="2"/>
  <c r="AL1390" i="2"/>
  <c r="H1390" i="2"/>
  <c r="Z1390" i="2"/>
  <c r="I1390" i="2"/>
  <c r="AA1390" i="2"/>
  <c r="J1390" i="2"/>
  <c r="S1390" i="2"/>
  <c r="AG1393" i="2"/>
  <c r="H1393" i="2"/>
  <c r="AF1393" i="2"/>
  <c r="Z1391" i="2"/>
  <c r="AD1391" i="2"/>
  <c r="AD1393" i="2"/>
  <c r="Y1391" i="2"/>
  <c r="F1401" i="2"/>
  <c r="AF1396" i="2"/>
  <c r="J1396" i="2"/>
  <c r="K1396" i="2"/>
  <c r="Q1388" i="2"/>
  <c r="Q1387" i="2"/>
  <c r="AB1386" i="2"/>
  <c r="AD1392" i="2"/>
  <c r="J1392" i="2"/>
  <c r="AL1392" i="2"/>
  <c r="W1392" i="2"/>
  <c r="I1392" i="2"/>
  <c r="AG1392" i="2"/>
  <c r="K1392" i="2"/>
  <c r="AH1392" i="2"/>
  <c r="L1392" i="2"/>
  <c r="AI1392" i="2"/>
  <c r="M1392" i="2"/>
  <c r="AF1392" i="2"/>
  <c r="AJ1392" i="2"/>
  <c r="N1392" i="2"/>
  <c r="O1392" i="2"/>
  <c r="X1392" i="2"/>
  <c r="P1392" i="2"/>
  <c r="Y1392" i="2"/>
  <c r="H1392" i="2"/>
  <c r="Z1392" i="2"/>
  <c r="AA1392" i="2"/>
  <c r="S1392" i="2"/>
  <c r="T1392" i="2"/>
  <c r="U1392" i="2"/>
  <c r="AK1392" i="2"/>
  <c r="AE1392" i="2"/>
  <c r="V1392" i="2"/>
  <c r="AA1393" i="2"/>
  <c r="W1391" i="2"/>
  <c r="AM1386" i="2"/>
  <c r="Y1393" i="2"/>
  <c r="F1403" i="2"/>
  <c r="V1391" i="2"/>
  <c r="F1405" i="2"/>
  <c r="U1391" i="2"/>
  <c r="F1407" i="2"/>
  <c r="AI1391" i="2"/>
  <c r="AE1393" i="2"/>
  <c r="X1391" i="2"/>
  <c r="P1391" i="2"/>
  <c r="T1391" i="2"/>
  <c r="AB1387" i="2"/>
  <c r="AM1388" i="2"/>
  <c r="V1393" i="2"/>
  <c r="AB1393" i="2" s="1"/>
  <c r="Q1385" i="2"/>
  <c r="AM1387" i="2"/>
  <c r="Z1393" i="2"/>
  <c r="AL1393" i="2"/>
  <c r="X1393" i="2"/>
  <c r="W1393" i="2"/>
  <c r="O1391" i="2"/>
  <c r="S1391" i="2"/>
  <c r="N1391" i="2"/>
  <c r="D1400" i="2"/>
  <c r="E1395" i="2"/>
  <c r="D1402" i="2"/>
  <c r="E1397" i="2"/>
  <c r="D1409" i="2"/>
  <c r="E1404" i="2"/>
  <c r="D1401" i="2"/>
  <c r="E1396" i="2"/>
  <c r="AI1396" i="2" s="1"/>
  <c r="D1403" i="2"/>
  <c r="E1398" i="2"/>
  <c r="S1398" i="2" s="1"/>
  <c r="N1398" i="2" l="1"/>
  <c r="AK1398" i="2"/>
  <c r="L1396" i="2"/>
  <c r="AH1396" i="2"/>
  <c r="AI1398" i="2"/>
  <c r="K1398" i="2"/>
  <c r="AH1398" i="2"/>
  <c r="AB1392" i="2"/>
  <c r="I1396" i="2"/>
  <c r="AD1396" i="2"/>
  <c r="M1398" i="2"/>
  <c r="L1398" i="2"/>
  <c r="J1398" i="2"/>
  <c r="AG1398" i="2"/>
  <c r="H1396" i="2"/>
  <c r="AL1396" i="2"/>
  <c r="Q1390" i="2"/>
  <c r="AB1391" i="2"/>
  <c r="I1398" i="2"/>
  <c r="AF1398" i="2"/>
  <c r="S1396" i="2"/>
  <c r="AK1396" i="2"/>
  <c r="H1398" i="2"/>
  <c r="AD1398" i="2"/>
  <c r="Q1392" i="2"/>
  <c r="AA1396" i="2"/>
  <c r="AG1396" i="2"/>
  <c r="Q1399" i="2"/>
  <c r="AA1398" i="2"/>
  <c r="AL1398" i="2"/>
  <c r="Z1396" i="2"/>
  <c r="F1406" i="2"/>
  <c r="Z1401" i="2"/>
  <c r="AA1401" i="2"/>
  <c r="AE1396" i="2"/>
  <c r="Z1398" i="2"/>
  <c r="AE1398" i="2"/>
  <c r="AM1392" i="2"/>
  <c r="Y1396" i="2"/>
  <c r="AM1399" i="2"/>
  <c r="Y1398" i="2"/>
  <c r="F1408" i="2"/>
  <c r="P1403" i="2"/>
  <c r="X1396" i="2"/>
  <c r="AM1393" i="2"/>
  <c r="W1396" i="2"/>
  <c r="AM1391" i="2"/>
  <c r="X1398" i="2"/>
  <c r="W1398" i="2"/>
  <c r="V1396" i="2"/>
  <c r="F1410" i="2"/>
  <c r="V1398" i="2"/>
  <c r="P1396" i="2"/>
  <c r="U1396" i="2"/>
  <c r="F1409" i="2"/>
  <c r="AI1404" i="2"/>
  <c r="AD1404" i="2"/>
  <c r="AE1404" i="2"/>
  <c r="AF1404" i="2"/>
  <c r="AG1404" i="2"/>
  <c r="AH1404" i="2"/>
  <c r="AJ1404" i="2"/>
  <c r="AK1404" i="2"/>
  <c r="AL1404" i="2"/>
  <c r="S1404" i="2"/>
  <c r="T1404" i="2"/>
  <c r="U1404" i="2"/>
  <c r="V1404" i="2"/>
  <c r="W1404" i="2"/>
  <c r="X1404" i="2"/>
  <c r="Y1404" i="2"/>
  <c r="Z1404" i="2"/>
  <c r="AA1404" i="2"/>
  <c r="M1404" i="2"/>
  <c r="N1404" i="2"/>
  <c r="O1404" i="2"/>
  <c r="P1404" i="2"/>
  <c r="H1404" i="2"/>
  <c r="I1404" i="2"/>
  <c r="J1404" i="2"/>
  <c r="K1404" i="2"/>
  <c r="L1404" i="2"/>
  <c r="U1398" i="2"/>
  <c r="O1396" i="2"/>
  <c r="T1396" i="2"/>
  <c r="Q1393" i="2"/>
  <c r="P1398" i="2"/>
  <c r="T1398" i="2"/>
  <c r="AB1398" i="2" s="1"/>
  <c r="N1396" i="2"/>
  <c r="AJ1396" i="2"/>
  <c r="U1395" i="2"/>
  <c r="V1395" i="2"/>
  <c r="W1395" i="2"/>
  <c r="AL1395" i="2"/>
  <c r="X1395" i="2"/>
  <c r="Y1395" i="2"/>
  <c r="AJ1395" i="2"/>
  <c r="Z1395" i="2"/>
  <c r="AK1395" i="2"/>
  <c r="AA1395" i="2"/>
  <c r="AD1395" i="2"/>
  <c r="N1395" i="2"/>
  <c r="L1395" i="2"/>
  <c r="AE1395" i="2"/>
  <c r="O1395" i="2"/>
  <c r="AF1395" i="2"/>
  <c r="P1395" i="2"/>
  <c r="AG1395" i="2"/>
  <c r="H1395" i="2"/>
  <c r="S1395" i="2"/>
  <c r="AH1395" i="2"/>
  <c r="I1395" i="2"/>
  <c r="AI1395" i="2"/>
  <c r="J1395" i="2"/>
  <c r="T1395" i="2"/>
  <c r="M1395" i="2"/>
  <c r="K1395" i="2"/>
  <c r="AJ1398" i="2"/>
  <c r="U1397" i="2"/>
  <c r="S1397" i="2"/>
  <c r="V1397" i="2"/>
  <c r="W1397" i="2"/>
  <c r="X1397" i="2"/>
  <c r="K1397" i="2"/>
  <c r="AH1397" i="2"/>
  <c r="Y1397" i="2"/>
  <c r="AI1397" i="2"/>
  <c r="Z1397" i="2"/>
  <c r="AD1397" i="2"/>
  <c r="L1397" i="2"/>
  <c r="AE1397" i="2"/>
  <c r="M1397" i="2"/>
  <c r="AF1397" i="2"/>
  <c r="N1397" i="2"/>
  <c r="AG1397" i="2"/>
  <c r="O1397" i="2"/>
  <c r="J1397" i="2"/>
  <c r="AJ1397" i="2"/>
  <c r="P1397" i="2"/>
  <c r="AK1397" i="2"/>
  <c r="H1397" i="2"/>
  <c r="AA1397" i="2"/>
  <c r="AL1397" i="2"/>
  <c r="I1397" i="2"/>
  <c r="T1397" i="2"/>
  <c r="F1412" i="2"/>
  <c r="O1398" i="2"/>
  <c r="M1396" i="2"/>
  <c r="AB1390" i="2"/>
  <c r="AB1399" i="2"/>
  <c r="D1406" i="2"/>
  <c r="E1401" i="2"/>
  <c r="T1401" i="2" s="1"/>
  <c r="D1414" i="2"/>
  <c r="E1409" i="2"/>
  <c r="D1407" i="2"/>
  <c r="E1402" i="2"/>
  <c r="D1408" i="2"/>
  <c r="E1403" i="2"/>
  <c r="X1403" i="2" s="1"/>
  <c r="D1405" i="2"/>
  <c r="E1400" i="2"/>
  <c r="AM1397" i="2" l="1"/>
  <c r="AB1404" i="2"/>
  <c r="W1403" i="2"/>
  <c r="S1401" i="2"/>
  <c r="Q1396" i="2"/>
  <c r="AB1395" i="2"/>
  <c r="Q1404" i="2"/>
  <c r="N1403" i="2"/>
  <c r="AF1403" i="2"/>
  <c r="Y1401" i="2"/>
  <c r="V1403" i="2"/>
  <c r="Q1397" i="2"/>
  <c r="Q1395" i="2"/>
  <c r="M1403" i="2"/>
  <c r="AE1403" i="2"/>
  <c r="P1401" i="2"/>
  <c r="X1401" i="2"/>
  <c r="L1403" i="2"/>
  <c r="AD1403" i="2"/>
  <c r="O1401" i="2"/>
  <c r="W1401" i="2"/>
  <c r="AM1396" i="2"/>
  <c r="V1400" i="2"/>
  <c r="W1400" i="2"/>
  <c r="X1400" i="2"/>
  <c r="Y1400" i="2"/>
  <c r="AA1400" i="2"/>
  <c r="AD1400" i="2"/>
  <c r="Z1400" i="2"/>
  <c r="AE1400" i="2"/>
  <c r="AF1400" i="2"/>
  <c r="H1400" i="2"/>
  <c r="AG1400" i="2"/>
  <c r="I1400" i="2"/>
  <c r="P1400" i="2"/>
  <c r="AH1400" i="2"/>
  <c r="J1400" i="2"/>
  <c r="T1400" i="2"/>
  <c r="AI1400" i="2"/>
  <c r="K1400" i="2"/>
  <c r="AJ1400" i="2"/>
  <c r="L1400" i="2"/>
  <c r="S1400" i="2"/>
  <c r="AK1400" i="2"/>
  <c r="M1400" i="2"/>
  <c r="AL1400" i="2"/>
  <c r="N1400" i="2"/>
  <c r="O1400" i="2"/>
  <c r="U1400" i="2"/>
  <c r="K1403" i="2"/>
  <c r="AL1403" i="2"/>
  <c r="N1401" i="2"/>
  <c r="AL1401" i="2"/>
  <c r="J1403" i="2"/>
  <c r="AK1403" i="2"/>
  <c r="M1401" i="2"/>
  <c r="AK1401" i="2"/>
  <c r="AM1398" i="2"/>
  <c r="AM1404" i="2"/>
  <c r="I1403" i="2"/>
  <c r="AJ1403" i="2"/>
  <c r="L1401" i="2"/>
  <c r="AI1401" i="2"/>
  <c r="Q1398" i="2"/>
  <c r="AB1397" i="2"/>
  <c r="F1415" i="2"/>
  <c r="H1403" i="2"/>
  <c r="Q1403" i="2" s="1"/>
  <c r="AI1403" i="2"/>
  <c r="K1401" i="2"/>
  <c r="AH1401" i="2"/>
  <c r="Y1402" i="2"/>
  <c r="W1402" i="2"/>
  <c r="AK1402" i="2"/>
  <c r="Z1402" i="2"/>
  <c r="AG1402" i="2"/>
  <c r="AL1402" i="2"/>
  <c r="AA1402" i="2"/>
  <c r="AD1402" i="2"/>
  <c r="O1402" i="2"/>
  <c r="AE1402" i="2"/>
  <c r="P1402" i="2"/>
  <c r="H1402" i="2"/>
  <c r="AF1402" i="2"/>
  <c r="I1402" i="2"/>
  <c r="AH1402" i="2"/>
  <c r="J1402" i="2"/>
  <c r="AI1402" i="2"/>
  <c r="K1402" i="2"/>
  <c r="AJ1402" i="2"/>
  <c r="L1402" i="2"/>
  <c r="U1402" i="2"/>
  <c r="V1402" i="2"/>
  <c r="S1402" i="2"/>
  <c r="M1402" i="2"/>
  <c r="T1402" i="2"/>
  <c r="N1402" i="2"/>
  <c r="X1402" i="2"/>
  <c r="F1414" i="2"/>
  <c r="AL1409" i="2"/>
  <c r="AH1409" i="2"/>
  <c r="AI1409" i="2"/>
  <c r="AJ1409" i="2"/>
  <c r="AK1409" i="2"/>
  <c r="AD1409" i="2"/>
  <c r="AE1409" i="2"/>
  <c r="AF1409" i="2"/>
  <c r="AG1409" i="2"/>
  <c r="S1409" i="2"/>
  <c r="T1409" i="2"/>
  <c r="U1409" i="2"/>
  <c r="V1409" i="2"/>
  <c r="W1409" i="2"/>
  <c r="X1409" i="2"/>
  <c r="Y1409" i="2"/>
  <c r="Z1409" i="2"/>
  <c r="AA1409" i="2"/>
  <c r="P1409" i="2"/>
  <c r="H1409" i="2"/>
  <c r="I1409" i="2"/>
  <c r="J1409" i="2"/>
  <c r="K1409" i="2"/>
  <c r="L1409" i="2"/>
  <c r="M1409" i="2"/>
  <c r="N1409" i="2"/>
  <c r="O1409" i="2"/>
  <c r="T1403" i="2"/>
  <c r="AG1403" i="2"/>
  <c r="J1401" i="2"/>
  <c r="AG1401" i="2"/>
  <c r="AB1396" i="2"/>
  <c r="U1403" i="2"/>
  <c r="S1403" i="2"/>
  <c r="AB1403" i="2" s="1"/>
  <c r="AH1403" i="2"/>
  <c r="I1401" i="2"/>
  <c r="AF1401" i="2"/>
  <c r="AM1395" i="2"/>
  <c r="AA1403" i="2"/>
  <c r="F1413" i="2"/>
  <c r="AL1408" i="2"/>
  <c r="X1408" i="2"/>
  <c r="Y1408" i="2"/>
  <c r="N1408" i="2"/>
  <c r="O1408" i="2"/>
  <c r="P1408" i="2"/>
  <c r="H1408" i="2"/>
  <c r="H1401" i="2"/>
  <c r="AJ1401" i="2"/>
  <c r="Z1403" i="2"/>
  <c r="V1401" i="2"/>
  <c r="AE1401" i="2"/>
  <c r="Y1403" i="2"/>
  <c r="U1401" i="2"/>
  <c r="AD1401" i="2"/>
  <c r="O1403" i="2"/>
  <c r="F1417" i="2"/>
  <c r="F1411" i="2"/>
  <c r="AK1406" i="2"/>
  <c r="AL1406" i="2"/>
  <c r="Z1406" i="2"/>
  <c r="O1406" i="2"/>
  <c r="P1406" i="2"/>
  <c r="H1406" i="2"/>
  <c r="I1406" i="2"/>
  <c r="D1410" i="2"/>
  <c r="E1405" i="2"/>
  <c r="D1413" i="2"/>
  <c r="E1408" i="2"/>
  <c r="Z1408" i="2" s="1"/>
  <c r="D1412" i="2"/>
  <c r="E1407" i="2"/>
  <c r="D1419" i="2"/>
  <c r="E1414" i="2"/>
  <c r="D1411" i="2"/>
  <c r="E1406" i="2"/>
  <c r="AA1406" i="2" s="1"/>
  <c r="Q1400" i="2" l="1"/>
  <c r="F1419" i="2"/>
  <c r="AD1414" i="2"/>
  <c r="AE1414" i="2"/>
  <c r="AF1414" i="2"/>
  <c r="AG1414" i="2"/>
  <c r="AH1414" i="2"/>
  <c r="AI1414" i="2"/>
  <c r="AJ1414" i="2"/>
  <c r="AK1414" i="2"/>
  <c r="AL1414" i="2"/>
  <c r="S1414" i="2"/>
  <c r="T1414" i="2"/>
  <c r="U1414" i="2"/>
  <c r="V1414" i="2"/>
  <c r="W1414" i="2"/>
  <c r="X1414" i="2"/>
  <c r="Y1414" i="2"/>
  <c r="Z1414" i="2"/>
  <c r="AA1414" i="2"/>
  <c r="H1414" i="2"/>
  <c r="I1414" i="2"/>
  <c r="J1414" i="2"/>
  <c r="K1414" i="2"/>
  <c r="L1414" i="2"/>
  <c r="M1414" i="2"/>
  <c r="N1414" i="2"/>
  <c r="O1414" i="2"/>
  <c r="P1414" i="2"/>
  <c r="N1406" i="2"/>
  <c r="AI1406" i="2"/>
  <c r="M1408" i="2"/>
  <c r="AI1408" i="2"/>
  <c r="AM1400" i="2"/>
  <c r="M1406" i="2"/>
  <c r="AH1406" i="2"/>
  <c r="L1408" i="2"/>
  <c r="AH1408" i="2"/>
  <c r="AB1400" i="2"/>
  <c r="L1406" i="2"/>
  <c r="AF1406" i="2"/>
  <c r="F1422" i="2"/>
  <c r="K1408" i="2"/>
  <c r="AG1408" i="2"/>
  <c r="K1406" i="2"/>
  <c r="AE1406" i="2"/>
  <c r="J1408" i="2"/>
  <c r="AF1408" i="2"/>
  <c r="AM1402" i="2"/>
  <c r="Q1402" i="2"/>
  <c r="Y1406" i="2"/>
  <c r="AD1406" i="2"/>
  <c r="AM1401" i="2"/>
  <c r="I1408" i="2"/>
  <c r="Q1408" i="2" s="1"/>
  <c r="AD1408" i="2"/>
  <c r="AB1402" i="2"/>
  <c r="Y1407" i="2"/>
  <c r="AI1407" i="2"/>
  <c r="AD1407" i="2"/>
  <c r="Z1407" i="2"/>
  <c r="AH1407" i="2"/>
  <c r="AA1407" i="2"/>
  <c r="H1407" i="2"/>
  <c r="K1407" i="2"/>
  <c r="AL1407" i="2"/>
  <c r="AJ1407" i="2"/>
  <c r="I1407" i="2"/>
  <c r="J1407" i="2"/>
  <c r="AK1407" i="2"/>
  <c r="V1407" i="2"/>
  <c r="AE1407" i="2"/>
  <c r="L1407" i="2"/>
  <c r="AF1407" i="2"/>
  <c r="M1407" i="2"/>
  <c r="S1407" i="2"/>
  <c r="O1407" i="2"/>
  <c r="W1407" i="2"/>
  <c r="AG1407" i="2"/>
  <c r="N1407" i="2"/>
  <c r="P1407" i="2"/>
  <c r="T1407" i="2"/>
  <c r="U1407" i="2"/>
  <c r="X1407" i="2"/>
  <c r="W1408" i="2"/>
  <c r="AK1408" i="2"/>
  <c r="AB1409" i="2"/>
  <c r="AJ1408" i="2"/>
  <c r="AE1408" i="2"/>
  <c r="AJ1406" i="2"/>
  <c r="F1416" i="2"/>
  <c r="AE1411" i="2"/>
  <c r="AF1411" i="2"/>
  <c r="AG1411" i="2"/>
  <c r="I1411" i="2"/>
  <c r="J1411" i="2"/>
  <c r="K1411" i="2"/>
  <c r="U1408" i="2"/>
  <c r="F1418" i="2"/>
  <c r="X1406" i="2"/>
  <c r="AG1406" i="2"/>
  <c r="V1408" i="2"/>
  <c r="V1406" i="2"/>
  <c r="U1406" i="2"/>
  <c r="T1408" i="2"/>
  <c r="AB1401" i="2"/>
  <c r="S1405" i="2"/>
  <c r="O1405" i="2"/>
  <c r="T1405" i="2"/>
  <c r="P1405" i="2"/>
  <c r="U1405" i="2"/>
  <c r="AD1405" i="2"/>
  <c r="V1405" i="2"/>
  <c r="W1405" i="2"/>
  <c r="AE1405" i="2"/>
  <c r="X1405" i="2"/>
  <c r="Y1405" i="2"/>
  <c r="AF1405" i="2"/>
  <c r="Z1405" i="2"/>
  <c r="AH1405" i="2"/>
  <c r="AA1405" i="2"/>
  <c r="AI1405" i="2"/>
  <c r="H1405" i="2"/>
  <c r="L1405" i="2"/>
  <c r="AJ1405" i="2"/>
  <c r="I1405" i="2"/>
  <c r="AK1405" i="2"/>
  <c r="J1405" i="2"/>
  <c r="AL1405" i="2"/>
  <c r="K1405" i="2"/>
  <c r="M1405" i="2"/>
  <c r="AG1405" i="2"/>
  <c r="N1405" i="2"/>
  <c r="T1406" i="2"/>
  <c r="S1408" i="2"/>
  <c r="AM1409" i="2"/>
  <c r="AM1403" i="2"/>
  <c r="W1406" i="2"/>
  <c r="S1406" i="2"/>
  <c r="AA1408" i="2"/>
  <c r="F1420" i="2"/>
  <c r="J1406" i="2"/>
  <c r="Q1406" i="2" s="1"/>
  <c r="Q1401" i="2"/>
  <c r="Q1409" i="2"/>
  <c r="D1416" i="2"/>
  <c r="E1411" i="2"/>
  <c r="S1411" i="2" s="1"/>
  <c r="D1424" i="2"/>
  <c r="E1419" i="2"/>
  <c r="D1417" i="2"/>
  <c r="E1412" i="2"/>
  <c r="D1418" i="2"/>
  <c r="E1413" i="2"/>
  <c r="U1413" i="2" s="1"/>
  <c r="D1415" i="2"/>
  <c r="E1410" i="2"/>
  <c r="S1413" i="2" l="1"/>
  <c r="AJ1412" i="2"/>
  <c r="L1412" i="2"/>
  <c r="AK1412" i="2"/>
  <c r="M1412" i="2"/>
  <c r="V1412" i="2"/>
  <c r="AL1412" i="2"/>
  <c r="N1412" i="2"/>
  <c r="AH1412" i="2"/>
  <c r="T1412" i="2"/>
  <c r="O1412" i="2"/>
  <c r="U1412" i="2"/>
  <c r="P1412" i="2"/>
  <c r="AF1412" i="2"/>
  <c r="AG1412" i="2"/>
  <c r="H1412" i="2"/>
  <c r="W1412" i="2"/>
  <c r="X1412" i="2"/>
  <c r="Y1412" i="2"/>
  <c r="Z1412" i="2"/>
  <c r="AD1412" i="2"/>
  <c r="AA1412" i="2"/>
  <c r="I1412" i="2"/>
  <c r="AE1412" i="2"/>
  <c r="S1412" i="2"/>
  <c r="J1412" i="2"/>
  <c r="AI1412" i="2"/>
  <c r="K1412" i="2"/>
  <c r="I1413" i="2"/>
  <c r="AF1413" i="2"/>
  <c r="H1411" i="2"/>
  <c r="Q1411" i="2" s="1"/>
  <c r="AD1411" i="2"/>
  <c r="AB1414" i="2"/>
  <c r="AM1405" i="2"/>
  <c r="H1413" i="2"/>
  <c r="AE1413" i="2"/>
  <c r="P1411" i="2"/>
  <c r="AL1411" i="2"/>
  <c r="Q1407" i="2"/>
  <c r="F1427" i="2"/>
  <c r="K1413" i="2"/>
  <c r="P1413" i="2"/>
  <c r="AD1413" i="2"/>
  <c r="O1411" i="2"/>
  <c r="AK1411" i="2"/>
  <c r="O1413" i="2"/>
  <c r="AL1413" i="2"/>
  <c r="N1411" i="2"/>
  <c r="AI1411" i="2"/>
  <c r="F1425" i="2"/>
  <c r="N1413" i="2"/>
  <c r="AK1413" i="2"/>
  <c r="AA1411" i="2"/>
  <c r="AH1411" i="2"/>
  <c r="M1413" i="2"/>
  <c r="AJ1413" i="2"/>
  <c r="Z1411" i="2"/>
  <c r="AJ1411" i="2"/>
  <c r="AB1407" i="2"/>
  <c r="AM1407" i="2"/>
  <c r="Q1405" i="2"/>
  <c r="AB1405" i="2"/>
  <c r="L1413" i="2"/>
  <c r="AI1413" i="2"/>
  <c r="Y1411" i="2"/>
  <c r="F1421" i="2"/>
  <c r="AJ1416" i="2"/>
  <c r="K1416" i="2"/>
  <c r="L1416" i="2"/>
  <c r="J1413" i="2"/>
  <c r="Z1413" i="2"/>
  <c r="AG1413" i="2"/>
  <c r="X1411" i="2"/>
  <c r="Q1414" i="2"/>
  <c r="AA1413" i="2"/>
  <c r="Y1413" i="2"/>
  <c r="AH1413" i="2"/>
  <c r="W1411" i="2"/>
  <c r="X1413" i="2"/>
  <c r="F1423" i="2"/>
  <c r="V1411" i="2"/>
  <c r="AM1408" i="2"/>
  <c r="AM1414" i="2"/>
  <c r="AB1406" i="2"/>
  <c r="AB1408" i="2"/>
  <c r="W1413" i="2"/>
  <c r="U1411" i="2"/>
  <c r="F1424" i="2"/>
  <c r="AD1419" i="2"/>
  <c r="AE1419" i="2"/>
  <c r="AF1419" i="2"/>
  <c r="AG1419" i="2"/>
  <c r="AH1419" i="2"/>
  <c r="AI1419" i="2"/>
  <c r="AJ1419" i="2"/>
  <c r="AK1419" i="2"/>
  <c r="AL1419" i="2"/>
  <c r="U1419" i="2"/>
  <c r="V1419" i="2"/>
  <c r="W1419" i="2"/>
  <c r="X1419" i="2"/>
  <c r="Y1419" i="2"/>
  <c r="Z1419" i="2"/>
  <c r="AA1419" i="2"/>
  <c r="S1419" i="2"/>
  <c r="T1419" i="2"/>
  <c r="H1419" i="2"/>
  <c r="I1419" i="2"/>
  <c r="J1419" i="2"/>
  <c r="K1419" i="2"/>
  <c r="L1419" i="2"/>
  <c r="M1419" i="2"/>
  <c r="N1419" i="2"/>
  <c r="O1419" i="2"/>
  <c r="P1419" i="2"/>
  <c r="V1413" i="2"/>
  <c r="M1411" i="2"/>
  <c r="T1411" i="2"/>
  <c r="AB1411" i="2" s="1"/>
  <c r="T1413" i="2"/>
  <c r="AA1410" i="2"/>
  <c r="S1410" i="2"/>
  <c r="AI1410" i="2"/>
  <c r="T1410" i="2"/>
  <c r="P1410" i="2"/>
  <c r="AD1410" i="2"/>
  <c r="U1410" i="2"/>
  <c r="AE1410" i="2"/>
  <c r="H1410" i="2"/>
  <c r="W1410" i="2"/>
  <c r="AF1410" i="2"/>
  <c r="I1410" i="2"/>
  <c r="AG1410" i="2"/>
  <c r="J1410" i="2"/>
  <c r="AH1410" i="2"/>
  <c r="K1410" i="2"/>
  <c r="Y1410" i="2"/>
  <c r="AJ1410" i="2"/>
  <c r="L1410" i="2"/>
  <c r="AK1410" i="2"/>
  <c r="M1410" i="2"/>
  <c r="X1410" i="2"/>
  <c r="AL1410" i="2"/>
  <c r="N1410" i="2"/>
  <c r="V1410" i="2"/>
  <c r="O1410" i="2"/>
  <c r="Z1410" i="2"/>
  <c r="L1411" i="2"/>
  <c r="AM1406" i="2"/>
  <c r="D1423" i="2"/>
  <c r="E1418" i="2"/>
  <c r="AL1418" i="2" s="1"/>
  <c r="D1422" i="2"/>
  <c r="E1417" i="2"/>
  <c r="D1420" i="2"/>
  <c r="E1415" i="2"/>
  <c r="D1429" i="2"/>
  <c r="E1424" i="2"/>
  <c r="D1421" i="2"/>
  <c r="E1416" i="2"/>
  <c r="AK1416" i="2" s="1"/>
  <c r="F1430" i="2" l="1"/>
  <c r="W1418" i="2"/>
  <c r="I1416" i="2"/>
  <c r="AG1416" i="2"/>
  <c r="Y1418" i="2"/>
  <c r="AH1416" i="2"/>
  <c r="V1418" i="2"/>
  <c r="H1416" i="2"/>
  <c r="AF1416" i="2"/>
  <c r="AK1418" i="2"/>
  <c r="F1428" i="2"/>
  <c r="AK1423" i="2"/>
  <c r="AL1423" i="2"/>
  <c r="S1423" i="2"/>
  <c r="M1423" i="2"/>
  <c r="N1423" i="2"/>
  <c r="O1423" i="2"/>
  <c r="X1418" i="2"/>
  <c r="U1418" i="2"/>
  <c r="AA1416" i="2"/>
  <c r="AE1416" i="2"/>
  <c r="AI1416" i="2"/>
  <c r="J1416" i="2"/>
  <c r="Q1410" i="2"/>
  <c r="N1418" i="2"/>
  <c r="T1418" i="2"/>
  <c r="Z1416" i="2"/>
  <c r="AD1416" i="2"/>
  <c r="AB1412" i="2"/>
  <c r="M1418" i="2"/>
  <c r="S1418" i="2"/>
  <c r="Y1416" i="2"/>
  <c r="F1426" i="2"/>
  <c r="X1421" i="2"/>
  <c r="F1432" i="2"/>
  <c r="L1418" i="2"/>
  <c r="AJ1418" i="2"/>
  <c r="X1416" i="2"/>
  <c r="AM1410" i="2"/>
  <c r="K1418" i="2"/>
  <c r="AI1418" i="2"/>
  <c r="W1416" i="2"/>
  <c r="AM1413" i="2"/>
  <c r="J1418" i="2"/>
  <c r="AH1418" i="2"/>
  <c r="V1416" i="2"/>
  <c r="AM1412" i="2"/>
  <c r="I1418" i="2"/>
  <c r="AG1418" i="2"/>
  <c r="U1416" i="2"/>
  <c r="Z1418" i="2"/>
  <c r="AD1415" i="2"/>
  <c r="O1415" i="2"/>
  <c r="AE1415" i="2"/>
  <c r="P1415" i="2"/>
  <c r="Z1415" i="2"/>
  <c r="S1415" i="2"/>
  <c r="Y1415" i="2"/>
  <c r="H1415" i="2"/>
  <c r="Q1415" i="2" s="1"/>
  <c r="AA1415" i="2"/>
  <c r="I1415" i="2"/>
  <c r="L1415" i="2"/>
  <c r="T1415" i="2"/>
  <c r="AJ1415" i="2"/>
  <c r="AK1415" i="2"/>
  <c r="U1415" i="2"/>
  <c r="V1415" i="2"/>
  <c r="AF1415" i="2"/>
  <c r="W1415" i="2"/>
  <c r="AG1415" i="2"/>
  <c r="AL1415" i="2"/>
  <c r="N1415" i="2"/>
  <c r="X1415" i="2"/>
  <c r="AH1415" i="2"/>
  <c r="J1415" i="2"/>
  <c r="K1415" i="2"/>
  <c r="AI1415" i="2"/>
  <c r="M1415" i="2"/>
  <c r="H1418" i="2"/>
  <c r="AF1418" i="2"/>
  <c r="P1416" i="2"/>
  <c r="T1416" i="2"/>
  <c r="Q1413" i="2"/>
  <c r="AB1410" i="2"/>
  <c r="AB1419" i="2"/>
  <c r="AM1419" i="2"/>
  <c r="P1418" i="2"/>
  <c r="AE1418" i="2"/>
  <c r="O1416" i="2"/>
  <c r="S1416" i="2"/>
  <c r="AH1417" i="2"/>
  <c r="J1417" i="2"/>
  <c r="H1417" i="2"/>
  <c r="AI1417" i="2"/>
  <c r="K1417" i="2"/>
  <c r="AJ1417" i="2"/>
  <c r="L1417" i="2"/>
  <c r="AK1417" i="2"/>
  <c r="M1417" i="2"/>
  <c r="AL1417" i="2"/>
  <c r="N1417" i="2"/>
  <c r="W1417" i="2"/>
  <c r="O1417" i="2"/>
  <c r="X1417" i="2"/>
  <c r="P1417" i="2"/>
  <c r="AF1417" i="2"/>
  <c r="Y1417" i="2"/>
  <c r="AE1417" i="2"/>
  <c r="Z1417" i="2"/>
  <c r="AA1417" i="2"/>
  <c r="AG1417" i="2"/>
  <c r="S1417" i="2"/>
  <c r="I1417" i="2"/>
  <c r="T1417" i="2"/>
  <c r="V1417" i="2"/>
  <c r="AD1417" i="2"/>
  <c r="U1417" i="2"/>
  <c r="F1429" i="2"/>
  <c r="AE1424" i="2"/>
  <c r="AF1424" i="2"/>
  <c r="AG1424" i="2"/>
  <c r="AH1424" i="2"/>
  <c r="AI1424" i="2"/>
  <c r="AJ1424" i="2"/>
  <c r="AK1424" i="2"/>
  <c r="AL1424" i="2"/>
  <c r="AD1424" i="2"/>
  <c r="X1424" i="2"/>
  <c r="Y1424" i="2"/>
  <c r="Z1424" i="2"/>
  <c r="AA1424" i="2"/>
  <c r="S1424" i="2"/>
  <c r="T1424" i="2"/>
  <c r="U1424" i="2"/>
  <c r="V1424" i="2"/>
  <c r="W1424" i="2"/>
  <c r="I1424" i="2"/>
  <c r="J1424" i="2"/>
  <c r="K1424" i="2"/>
  <c r="L1424" i="2"/>
  <c r="M1424" i="2"/>
  <c r="N1424" i="2"/>
  <c r="O1424" i="2"/>
  <c r="P1424" i="2"/>
  <c r="H1424" i="2"/>
  <c r="O1418" i="2"/>
  <c r="AD1418" i="2"/>
  <c r="N1416" i="2"/>
  <c r="AL1416" i="2"/>
  <c r="AB1413" i="2"/>
  <c r="Q1419" i="2"/>
  <c r="AA1418" i="2"/>
  <c r="M1416" i="2"/>
  <c r="AM1411" i="2"/>
  <c r="Q1412" i="2"/>
  <c r="D1434" i="2"/>
  <c r="E1429" i="2"/>
  <c r="D1425" i="2"/>
  <c r="E1420" i="2"/>
  <c r="D1427" i="2"/>
  <c r="E1422" i="2"/>
  <c r="D1426" i="2"/>
  <c r="E1421" i="2"/>
  <c r="Y1421" i="2" s="1"/>
  <c r="D1428" i="2"/>
  <c r="E1423" i="2"/>
  <c r="T1423" i="2" s="1"/>
  <c r="F1437" i="2" l="1"/>
  <c r="U1421" i="2"/>
  <c r="L1423" i="2"/>
  <c r="AJ1423" i="2"/>
  <c r="P1421" i="2"/>
  <c r="T1421" i="2"/>
  <c r="AM1416" i="2"/>
  <c r="K1423" i="2"/>
  <c r="AI1423" i="2"/>
  <c r="F1434" i="2"/>
  <c r="AH1429" i="2"/>
  <c r="AI1429" i="2"/>
  <c r="AJ1429" i="2"/>
  <c r="AK1429" i="2"/>
  <c r="AL1429" i="2"/>
  <c r="AD1429" i="2"/>
  <c r="AE1429" i="2"/>
  <c r="AF1429" i="2"/>
  <c r="AG1429" i="2"/>
  <c r="AA1429" i="2"/>
  <c r="S1429" i="2"/>
  <c r="AB1429" i="2" s="1"/>
  <c r="T1429" i="2"/>
  <c r="U1429" i="2"/>
  <c r="V1429" i="2"/>
  <c r="W1429" i="2"/>
  <c r="X1429" i="2"/>
  <c r="Y1429" i="2"/>
  <c r="Z1429" i="2"/>
  <c r="L1429" i="2"/>
  <c r="M1429" i="2"/>
  <c r="N1429" i="2"/>
  <c r="O1429" i="2"/>
  <c r="P1429" i="2"/>
  <c r="H1429" i="2"/>
  <c r="I1429" i="2"/>
  <c r="J1429" i="2"/>
  <c r="K1429" i="2"/>
  <c r="O1421" i="2"/>
  <c r="S1421" i="2"/>
  <c r="J1423" i="2"/>
  <c r="AH1423" i="2"/>
  <c r="AB1418" i="2"/>
  <c r="V1421" i="2"/>
  <c r="N1421" i="2"/>
  <c r="AL1421" i="2"/>
  <c r="I1423" i="2"/>
  <c r="AG1423" i="2"/>
  <c r="W1421" i="2"/>
  <c r="AB1424" i="2"/>
  <c r="AM1417" i="2"/>
  <c r="AM1415" i="2"/>
  <c r="M1421" i="2"/>
  <c r="AK1421" i="2"/>
  <c r="H1423" i="2"/>
  <c r="AF1423" i="2"/>
  <c r="AM1418" i="2"/>
  <c r="L1421" i="2"/>
  <c r="AJ1421" i="2"/>
  <c r="AA1423" i="2"/>
  <c r="AE1423" i="2"/>
  <c r="K1421" i="2"/>
  <c r="AI1421" i="2"/>
  <c r="Z1423" i="2"/>
  <c r="AD1423" i="2"/>
  <c r="AB1415" i="2"/>
  <c r="J1421" i="2"/>
  <c r="AH1421" i="2"/>
  <c r="Y1423" i="2"/>
  <c r="F1433" i="2"/>
  <c r="Z1428" i="2"/>
  <c r="I1421" i="2"/>
  <c r="AG1421" i="2"/>
  <c r="X1423" i="2"/>
  <c r="AE1422" i="2"/>
  <c r="P1422" i="2"/>
  <c r="AF1422" i="2"/>
  <c r="H1422" i="2"/>
  <c r="Z1422" i="2"/>
  <c r="I1422" i="2"/>
  <c r="AA1422" i="2"/>
  <c r="J1422" i="2"/>
  <c r="N1422" i="2"/>
  <c r="S1422" i="2"/>
  <c r="T1422" i="2"/>
  <c r="U1422" i="2"/>
  <c r="V1422" i="2"/>
  <c r="AD1422" i="2"/>
  <c r="W1422" i="2"/>
  <c r="M1422" i="2"/>
  <c r="AG1422" i="2"/>
  <c r="X1422" i="2"/>
  <c r="AH1422" i="2"/>
  <c r="Y1422" i="2"/>
  <c r="AK1422" i="2"/>
  <c r="AL1422" i="2"/>
  <c r="AI1422" i="2"/>
  <c r="K1422" i="2"/>
  <c r="AJ1422" i="2"/>
  <c r="L1422" i="2"/>
  <c r="O1422" i="2"/>
  <c r="AM1424" i="2"/>
  <c r="Q1418" i="2"/>
  <c r="H1421" i="2"/>
  <c r="AF1421" i="2"/>
  <c r="W1423" i="2"/>
  <c r="AB1423" i="2" s="1"/>
  <c r="AB1416" i="2"/>
  <c r="AK1420" i="2"/>
  <c r="M1420" i="2"/>
  <c r="AL1420" i="2"/>
  <c r="N1420" i="2"/>
  <c r="AD1420" i="2"/>
  <c r="O1420" i="2"/>
  <c r="AI1420" i="2"/>
  <c r="AE1420" i="2"/>
  <c r="P1420" i="2"/>
  <c r="AF1420" i="2"/>
  <c r="H1420" i="2"/>
  <c r="AG1420" i="2"/>
  <c r="I1420" i="2"/>
  <c r="AH1420" i="2"/>
  <c r="J1420" i="2"/>
  <c r="S1420" i="2"/>
  <c r="AB1420" i="2" s="1"/>
  <c r="K1420" i="2"/>
  <c r="T1420" i="2"/>
  <c r="L1420" i="2"/>
  <c r="AJ1420" i="2"/>
  <c r="U1420" i="2"/>
  <c r="AA1420" i="2"/>
  <c r="V1420" i="2"/>
  <c r="Y1420" i="2"/>
  <c r="Z1420" i="2"/>
  <c r="W1420" i="2"/>
  <c r="X1420" i="2"/>
  <c r="AA1421" i="2"/>
  <c r="AE1421" i="2"/>
  <c r="V1423" i="2"/>
  <c r="Q1416" i="2"/>
  <c r="Q1417" i="2"/>
  <c r="Z1421" i="2"/>
  <c r="AD1421" i="2"/>
  <c r="U1423" i="2"/>
  <c r="Q1424" i="2"/>
  <c r="AB1417" i="2"/>
  <c r="F1431" i="2"/>
  <c r="P1423" i="2"/>
  <c r="F1435" i="2"/>
  <c r="D1431" i="2"/>
  <c r="E1426" i="2"/>
  <c r="W1426" i="2" s="1"/>
  <c r="D1432" i="2"/>
  <c r="E1427" i="2"/>
  <c r="D1430" i="2"/>
  <c r="E1425" i="2"/>
  <c r="D1433" i="2"/>
  <c r="E1428" i="2"/>
  <c r="AD1428" i="2" s="1"/>
  <c r="D1439" i="2"/>
  <c r="E1434" i="2"/>
  <c r="O1426" i="2" l="1"/>
  <c r="AK1426" i="2"/>
  <c r="L1426" i="2"/>
  <c r="AJ1426" i="2"/>
  <c r="Q1421" i="2"/>
  <c r="AM1422" i="2"/>
  <c r="W1428" i="2"/>
  <c r="Q1429" i="2"/>
  <c r="AL1426" i="2"/>
  <c r="Y1428" i="2"/>
  <c r="K1426" i="2"/>
  <c r="AI1426" i="2"/>
  <c r="V1428" i="2"/>
  <c r="F1438" i="2"/>
  <c r="T1433" i="2"/>
  <c r="J1426" i="2"/>
  <c r="AH1426" i="2"/>
  <c r="Q1420" i="2"/>
  <c r="P1428" i="2"/>
  <c r="U1428" i="2"/>
  <c r="AM1423" i="2"/>
  <c r="AM1429" i="2"/>
  <c r="M1426" i="2"/>
  <c r="I1426" i="2"/>
  <c r="AG1426" i="2"/>
  <c r="O1428" i="2"/>
  <c r="T1428" i="2"/>
  <c r="H1426" i="2"/>
  <c r="AF1426" i="2"/>
  <c r="AB1422" i="2"/>
  <c r="N1428" i="2"/>
  <c r="AL1428" i="2"/>
  <c r="N1426" i="2"/>
  <c r="U1426" i="2"/>
  <c r="AE1426" i="2"/>
  <c r="M1428" i="2"/>
  <c r="AK1428" i="2"/>
  <c r="T1426" i="2"/>
  <c r="AD1426" i="2"/>
  <c r="L1428" i="2"/>
  <c r="AJ1428" i="2"/>
  <c r="V1426" i="2"/>
  <c r="F1436" i="2"/>
  <c r="AE1431" i="2"/>
  <c r="O1431" i="2"/>
  <c r="P1431" i="2"/>
  <c r="K1428" i="2"/>
  <c r="AI1428" i="2"/>
  <c r="J1428" i="2"/>
  <c r="AH1428" i="2"/>
  <c r="F1439" i="2"/>
  <c r="AK1434" i="2"/>
  <c r="AL1434" i="2"/>
  <c r="AD1434" i="2"/>
  <c r="AE1434" i="2"/>
  <c r="AF1434" i="2"/>
  <c r="AG1434" i="2"/>
  <c r="AH1434" i="2"/>
  <c r="AI1434" i="2"/>
  <c r="AJ1434" i="2"/>
  <c r="S1434" i="2"/>
  <c r="T1434" i="2"/>
  <c r="U1434" i="2"/>
  <c r="V1434" i="2"/>
  <c r="W1434" i="2"/>
  <c r="X1434" i="2"/>
  <c r="Y1434" i="2"/>
  <c r="Z1434" i="2"/>
  <c r="AA1434" i="2"/>
  <c r="O1434" i="2"/>
  <c r="P1434" i="2"/>
  <c r="H1434" i="2"/>
  <c r="I1434" i="2"/>
  <c r="J1434" i="2"/>
  <c r="K1434" i="2"/>
  <c r="L1434" i="2"/>
  <c r="M1434" i="2"/>
  <c r="N1434" i="2"/>
  <c r="AA1426" i="2"/>
  <c r="AM1420" i="2"/>
  <c r="Z1426" i="2"/>
  <c r="I1428" i="2"/>
  <c r="AG1428" i="2"/>
  <c r="X1428" i="2"/>
  <c r="S1426" i="2"/>
  <c r="F1440" i="2"/>
  <c r="Y1426" i="2"/>
  <c r="Q1422" i="2"/>
  <c r="H1428" i="2"/>
  <c r="AF1428" i="2"/>
  <c r="AD1427" i="2"/>
  <c r="O1427" i="2"/>
  <c r="AE1427" i="2"/>
  <c r="P1427" i="2"/>
  <c r="AF1427" i="2"/>
  <c r="H1427" i="2"/>
  <c r="Q1427" i="2" s="1"/>
  <c r="AK1427" i="2"/>
  <c r="AG1427" i="2"/>
  <c r="I1427" i="2"/>
  <c r="AH1427" i="2"/>
  <c r="J1427" i="2"/>
  <c r="AI1427" i="2"/>
  <c r="K1427" i="2"/>
  <c r="S1427" i="2"/>
  <c r="L1427" i="2"/>
  <c r="AA1427" i="2"/>
  <c r="T1427" i="2"/>
  <c r="M1427" i="2"/>
  <c r="N1427" i="2"/>
  <c r="U1427" i="2"/>
  <c r="Z1427" i="2"/>
  <c r="V1427" i="2"/>
  <c r="W1427" i="2"/>
  <c r="X1427" i="2"/>
  <c r="AJ1427" i="2"/>
  <c r="Y1427" i="2"/>
  <c r="AL1427" i="2"/>
  <c r="X1426" i="2"/>
  <c r="AM1421" i="2"/>
  <c r="S1428" i="2"/>
  <c r="AE1428" i="2"/>
  <c r="AM1428" i="2" s="1"/>
  <c r="AB1421" i="2"/>
  <c r="Y1425" i="2"/>
  <c r="AL1425" i="2"/>
  <c r="Z1425" i="2"/>
  <c r="W1425" i="2"/>
  <c r="AD1425" i="2"/>
  <c r="AA1425" i="2"/>
  <c r="AE1425" i="2"/>
  <c r="P1425" i="2"/>
  <c r="AF1425" i="2"/>
  <c r="H1425" i="2"/>
  <c r="AG1425" i="2"/>
  <c r="I1425" i="2"/>
  <c r="X1425" i="2"/>
  <c r="AH1425" i="2"/>
  <c r="J1425" i="2"/>
  <c r="AI1425" i="2"/>
  <c r="K1425" i="2"/>
  <c r="AJ1425" i="2"/>
  <c r="L1425" i="2"/>
  <c r="AK1425" i="2"/>
  <c r="M1425" i="2"/>
  <c r="S1425" i="2"/>
  <c r="AB1425" i="2" s="1"/>
  <c r="N1425" i="2"/>
  <c r="T1425" i="2"/>
  <c r="O1425" i="2"/>
  <c r="V1425" i="2"/>
  <c r="U1425" i="2"/>
  <c r="P1426" i="2"/>
  <c r="AA1428" i="2"/>
  <c r="Q1423" i="2"/>
  <c r="F1442" i="2"/>
  <c r="D1438" i="2"/>
  <c r="E1433" i="2"/>
  <c r="AE1433" i="2" s="1"/>
  <c r="D1435" i="2"/>
  <c r="E1430" i="2"/>
  <c r="D1437" i="2"/>
  <c r="E1432" i="2"/>
  <c r="D1444" i="2"/>
  <c r="E1439" i="2"/>
  <c r="D1436" i="2"/>
  <c r="E1431" i="2"/>
  <c r="Z1431" i="2" s="1"/>
  <c r="F1443" i="2" l="1"/>
  <c r="AB1434" i="2"/>
  <c r="H1431" i="2"/>
  <c r="Y1431" i="2"/>
  <c r="U1433" i="2"/>
  <c r="AD1433" i="2"/>
  <c r="AM1425" i="2"/>
  <c r="N1431" i="2"/>
  <c r="AL1431" i="2"/>
  <c r="AA1433" i="2"/>
  <c r="S1433" i="2"/>
  <c r="M1431" i="2"/>
  <c r="AK1431" i="2"/>
  <c r="Z1433" i="2"/>
  <c r="Q1434" i="2"/>
  <c r="L1431" i="2"/>
  <c r="AJ1431" i="2"/>
  <c r="Y1433" i="2"/>
  <c r="K1431" i="2"/>
  <c r="AI1431" i="2"/>
  <c r="P1433" i="2"/>
  <c r="X1433" i="2"/>
  <c r="AM1427" i="2"/>
  <c r="F1445" i="2"/>
  <c r="AM1434" i="2"/>
  <c r="J1431" i="2"/>
  <c r="AH1431" i="2"/>
  <c r="O1433" i="2"/>
  <c r="W1433" i="2"/>
  <c r="Y1432" i="2"/>
  <c r="AD1432" i="2"/>
  <c r="Z1432" i="2"/>
  <c r="AE1432" i="2"/>
  <c r="AA1432" i="2"/>
  <c r="AF1432" i="2"/>
  <c r="H1432" i="2"/>
  <c r="AG1432" i="2"/>
  <c r="I1432" i="2"/>
  <c r="AH1432" i="2"/>
  <c r="J1432" i="2"/>
  <c r="AI1432" i="2"/>
  <c r="K1432" i="2"/>
  <c r="AJ1432" i="2"/>
  <c r="L1432" i="2"/>
  <c r="AK1432" i="2"/>
  <c r="M1432" i="2"/>
  <c r="V1432" i="2"/>
  <c r="AL1432" i="2"/>
  <c r="N1432" i="2"/>
  <c r="S1432" i="2"/>
  <c r="O1432" i="2"/>
  <c r="T1432" i="2"/>
  <c r="P1432" i="2"/>
  <c r="X1432" i="2"/>
  <c r="U1432" i="2"/>
  <c r="W1432" i="2"/>
  <c r="AB1426" i="2"/>
  <c r="X1431" i="2"/>
  <c r="AG1431" i="2"/>
  <c r="N1433" i="2"/>
  <c r="AL1433" i="2"/>
  <c r="Q1428" i="2"/>
  <c r="W1431" i="2"/>
  <c r="AF1431" i="2"/>
  <c r="Q1426" i="2"/>
  <c r="M1433" i="2"/>
  <c r="AK1433" i="2"/>
  <c r="AB1428" i="2"/>
  <c r="AB1427" i="2"/>
  <c r="F1444" i="2"/>
  <c r="AD1439" i="2"/>
  <c r="AE1439" i="2"/>
  <c r="AF1439" i="2"/>
  <c r="AG1439" i="2"/>
  <c r="AH1439" i="2"/>
  <c r="AI1439" i="2"/>
  <c r="AJ1439" i="2"/>
  <c r="AK1439" i="2"/>
  <c r="AL1439" i="2"/>
  <c r="S1439" i="2"/>
  <c r="T1439" i="2"/>
  <c r="U1439" i="2"/>
  <c r="V1439" i="2"/>
  <c r="W1439" i="2"/>
  <c r="X1439" i="2"/>
  <c r="Y1439" i="2"/>
  <c r="Z1439" i="2"/>
  <c r="AA1439" i="2"/>
  <c r="H1439" i="2"/>
  <c r="Q1439" i="2" s="1"/>
  <c r="I1439" i="2"/>
  <c r="J1439" i="2"/>
  <c r="K1439" i="2"/>
  <c r="L1439" i="2"/>
  <c r="M1439" i="2"/>
  <c r="N1439" i="2"/>
  <c r="O1439" i="2"/>
  <c r="P1439" i="2"/>
  <c r="V1431" i="2"/>
  <c r="F1441" i="2"/>
  <c r="L1433" i="2"/>
  <c r="AJ1433" i="2"/>
  <c r="W1430" i="2"/>
  <c r="X1430" i="2"/>
  <c r="Y1430" i="2"/>
  <c r="H1430" i="2"/>
  <c r="P1430" i="2"/>
  <c r="AE1430" i="2"/>
  <c r="AD1430" i="2"/>
  <c r="Z1430" i="2"/>
  <c r="AA1430" i="2"/>
  <c r="AF1430" i="2"/>
  <c r="U1430" i="2"/>
  <c r="V1430" i="2"/>
  <c r="AG1430" i="2"/>
  <c r="I1430" i="2"/>
  <c r="AH1430" i="2"/>
  <c r="J1430" i="2"/>
  <c r="AI1430" i="2"/>
  <c r="K1430" i="2"/>
  <c r="AJ1430" i="2"/>
  <c r="L1430" i="2"/>
  <c r="S1430" i="2"/>
  <c r="M1430" i="2"/>
  <c r="AK1430" i="2"/>
  <c r="T1430" i="2"/>
  <c r="AL1430" i="2"/>
  <c r="N1430" i="2"/>
  <c r="O1430" i="2"/>
  <c r="U1431" i="2"/>
  <c r="K1433" i="2"/>
  <c r="AI1433" i="2"/>
  <c r="F1447" i="2"/>
  <c r="T1431" i="2"/>
  <c r="J1433" i="2"/>
  <c r="AH1433" i="2"/>
  <c r="AD1431" i="2"/>
  <c r="S1431" i="2"/>
  <c r="I1433" i="2"/>
  <c r="AG1433" i="2"/>
  <c r="Q1425" i="2"/>
  <c r="AA1431" i="2"/>
  <c r="AM1426" i="2"/>
  <c r="H1433" i="2"/>
  <c r="AF1433" i="2"/>
  <c r="I1431" i="2"/>
  <c r="V1433" i="2"/>
  <c r="D1441" i="2"/>
  <c r="E1436" i="2"/>
  <c r="AG1436" i="2" s="1"/>
  <c r="D1449" i="2"/>
  <c r="E1444" i="2"/>
  <c r="D1442" i="2"/>
  <c r="E1437" i="2"/>
  <c r="D1440" i="2"/>
  <c r="E1435" i="2"/>
  <c r="D1443" i="2"/>
  <c r="E1438" i="2"/>
  <c r="W1438" i="2" s="1"/>
  <c r="H1436" i="2" l="1"/>
  <c r="V1438" i="2"/>
  <c r="AM1430" i="2"/>
  <c r="N1436" i="2"/>
  <c r="AL1436" i="2"/>
  <c r="AM1439" i="2"/>
  <c r="S1438" i="2"/>
  <c r="AF1436" i="2"/>
  <c r="M1436" i="2"/>
  <c r="AK1436" i="2"/>
  <c r="F1449" i="2"/>
  <c r="AD1444" i="2"/>
  <c r="AE1444" i="2"/>
  <c r="AF1444" i="2"/>
  <c r="AG1444" i="2"/>
  <c r="AH1444" i="2"/>
  <c r="AI1444" i="2"/>
  <c r="AJ1444" i="2"/>
  <c r="AK1444" i="2"/>
  <c r="AL1444" i="2"/>
  <c r="T1444" i="2"/>
  <c r="U1444" i="2"/>
  <c r="V1444" i="2"/>
  <c r="W1444" i="2"/>
  <c r="X1444" i="2"/>
  <c r="Y1444" i="2"/>
  <c r="Z1444" i="2"/>
  <c r="AA1444" i="2"/>
  <c r="S1444" i="2"/>
  <c r="AB1444" i="2" s="1"/>
  <c r="H1444" i="2"/>
  <c r="I1444" i="2"/>
  <c r="J1444" i="2"/>
  <c r="K1444" i="2"/>
  <c r="L1444" i="2"/>
  <c r="M1444" i="2"/>
  <c r="N1444" i="2"/>
  <c r="O1444" i="2"/>
  <c r="P1444" i="2"/>
  <c r="J1438" i="2"/>
  <c r="AA1438" i="2"/>
  <c r="P1436" i="2"/>
  <c r="Q1433" i="2"/>
  <c r="AB1430" i="2"/>
  <c r="AA1436" i="2"/>
  <c r="AJ1436" i="2"/>
  <c r="I1438" i="2"/>
  <c r="Z1438" i="2"/>
  <c r="T1438" i="2"/>
  <c r="Q1430" i="2"/>
  <c r="Z1436" i="2"/>
  <c r="AI1436" i="2"/>
  <c r="Q1432" i="2"/>
  <c r="H1438" i="2"/>
  <c r="AF1438" i="2"/>
  <c r="Q1431" i="2"/>
  <c r="Y1436" i="2"/>
  <c r="F1446" i="2"/>
  <c r="P1438" i="2"/>
  <c r="AE1438" i="2"/>
  <c r="X1436" i="2"/>
  <c r="AB1432" i="2"/>
  <c r="O1438" i="2"/>
  <c r="AD1438" i="2"/>
  <c r="O1436" i="2"/>
  <c r="W1436" i="2"/>
  <c r="N1438" i="2"/>
  <c r="AL1438" i="2"/>
  <c r="V1436" i="2"/>
  <c r="AB1439" i="2"/>
  <c r="AB1433" i="2"/>
  <c r="M1438" i="2"/>
  <c r="AK1438" i="2"/>
  <c r="AK1435" i="2"/>
  <c r="M1435" i="2"/>
  <c r="K1435" i="2"/>
  <c r="AL1435" i="2"/>
  <c r="N1435" i="2"/>
  <c r="U1435" i="2"/>
  <c r="O1435" i="2"/>
  <c r="V1435" i="2"/>
  <c r="P1435" i="2"/>
  <c r="W1435" i="2"/>
  <c r="X1435" i="2"/>
  <c r="Y1435" i="2"/>
  <c r="Z1435" i="2"/>
  <c r="AA1435" i="2"/>
  <c r="J1435" i="2"/>
  <c r="AD1435" i="2"/>
  <c r="S1435" i="2"/>
  <c r="AI1435" i="2"/>
  <c r="AE1435" i="2"/>
  <c r="T1435" i="2"/>
  <c r="AF1435" i="2"/>
  <c r="H1435" i="2"/>
  <c r="AG1435" i="2"/>
  <c r="I1435" i="2"/>
  <c r="AH1435" i="2"/>
  <c r="AJ1435" i="2"/>
  <c r="L1435" i="2"/>
  <c r="F1452" i="2"/>
  <c r="U1436" i="2"/>
  <c r="AM1432" i="2"/>
  <c r="L1438" i="2"/>
  <c r="AJ1438" i="2"/>
  <c r="AE1436" i="2"/>
  <c r="S1437" i="2"/>
  <c r="O1437" i="2"/>
  <c r="P1437" i="2"/>
  <c r="T1437" i="2"/>
  <c r="U1437" i="2"/>
  <c r="V1437" i="2"/>
  <c r="W1437" i="2"/>
  <c r="X1437" i="2"/>
  <c r="M1437" i="2"/>
  <c r="Y1437" i="2"/>
  <c r="AD1437" i="2"/>
  <c r="Z1437" i="2"/>
  <c r="AE1437" i="2"/>
  <c r="AA1437" i="2"/>
  <c r="AF1437" i="2"/>
  <c r="H1437" i="2"/>
  <c r="Q1437" i="2" s="1"/>
  <c r="AG1437" i="2"/>
  <c r="I1437" i="2"/>
  <c r="K1437" i="2"/>
  <c r="AK1437" i="2"/>
  <c r="AH1437" i="2"/>
  <c r="J1437" i="2"/>
  <c r="L1437" i="2"/>
  <c r="AI1437" i="2"/>
  <c r="AJ1437" i="2"/>
  <c r="AL1437" i="2"/>
  <c r="N1437" i="2"/>
  <c r="L1436" i="2"/>
  <c r="T1436" i="2"/>
  <c r="K1438" i="2"/>
  <c r="AI1438" i="2"/>
  <c r="AD1436" i="2"/>
  <c r="AM1436" i="2" s="1"/>
  <c r="AB1431" i="2"/>
  <c r="K1436" i="2"/>
  <c r="S1436" i="2"/>
  <c r="F1450" i="2"/>
  <c r="Y1438" i="2"/>
  <c r="AH1438" i="2"/>
  <c r="U1438" i="2"/>
  <c r="J1436" i="2"/>
  <c r="AH1436" i="2"/>
  <c r="X1438" i="2"/>
  <c r="AG1438" i="2"/>
  <c r="AM1431" i="2"/>
  <c r="I1436" i="2"/>
  <c r="AM1433" i="2"/>
  <c r="F1448" i="2"/>
  <c r="AF1443" i="2"/>
  <c r="H1443" i="2"/>
  <c r="D1448" i="2"/>
  <c r="E1443" i="2"/>
  <c r="AH1443" i="2" s="1"/>
  <c r="D1445" i="2"/>
  <c r="E1440" i="2"/>
  <c r="D1447" i="2"/>
  <c r="E1442" i="2"/>
  <c r="D1454" i="2"/>
  <c r="E1449" i="2"/>
  <c r="D1446" i="2"/>
  <c r="E1441" i="2"/>
  <c r="AJ1441" i="2" s="1"/>
  <c r="I1443" i="2" l="1"/>
  <c r="Q1443" i="2" s="1"/>
  <c r="AG1443" i="2"/>
  <c r="AB1437" i="2"/>
  <c r="K1441" i="2"/>
  <c r="AI1441" i="2"/>
  <c r="P1443" i="2"/>
  <c r="AE1443" i="2"/>
  <c r="I1441" i="2"/>
  <c r="AG1441" i="2"/>
  <c r="Q1444" i="2"/>
  <c r="AH1441" i="2"/>
  <c r="N1443" i="2"/>
  <c r="P1441" i="2"/>
  <c r="AE1441" i="2"/>
  <c r="AM1444" i="2"/>
  <c r="O1443" i="2"/>
  <c r="AD1443" i="2"/>
  <c r="AM1443" i="2" s="1"/>
  <c r="AL1443" i="2"/>
  <c r="AA1443" i="2"/>
  <c r="AK1443" i="2"/>
  <c r="AA1441" i="2"/>
  <c r="AD1441" i="2"/>
  <c r="F1454" i="2"/>
  <c r="AD1449" i="2"/>
  <c r="AE1449" i="2"/>
  <c r="AF1449" i="2"/>
  <c r="AG1449" i="2"/>
  <c r="AH1449" i="2"/>
  <c r="AI1449" i="2"/>
  <c r="AJ1449" i="2"/>
  <c r="AK1449" i="2"/>
  <c r="AL1449" i="2"/>
  <c r="W1449" i="2"/>
  <c r="X1449" i="2"/>
  <c r="Y1449" i="2"/>
  <c r="Z1449" i="2"/>
  <c r="AA1449" i="2"/>
  <c r="S1449" i="2"/>
  <c r="T1449" i="2"/>
  <c r="U1449" i="2"/>
  <c r="V1449" i="2"/>
  <c r="H1449" i="2"/>
  <c r="I1449" i="2"/>
  <c r="J1449" i="2"/>
  <c r="K1449" i="2"/>
  <c r="L1449" i="2"/>
  <c r="M1449" i="2"/>
  <c r="O1449" i="2"/>
  <c r="P1449" i="2"/>
  <c r="N1449" i="2"/>
  <c r="J1441" i="2"/>
  <c r="H1441" i="2"/>
  <c r="X1442" i="2"/>
  <c r="AD1442" i="2"/>
  <c r="AF1442" i="2"/>
  <c r="AL1442" i="2"/>
  <c r="P1442" i="2"/>
  <c r="Y1442" i="2"/>
  <c r="Z1442" i="2"/>
  <c r="S1442" i="2"/>
  <c r="AE1442" i="2"/>
  <c r="U1442" i="2"/>
  <c r="AA1442" i="2"/>
  <c r="O1442" i="2"/>
  <c r="T1442" i="2"/>
  <c r="W1442" i="2"/>
  <c r="H1442" i="2"/>
  <c r="AG1442" i="2"/>
  <c r="I1442" i="2"/>
  <c r="AH1442" i="2"/>
  <c r="J1442" i="2"/>
  <c r="AI1442" i="2"/>
  <c r="K1442" i="2"/>
  <c r="AJ1442" i="2"/>
  <c r="L1442" i="2"/>
  <c r="N1442" i="2"/>
  <c r="V1442" i="2"/>
  <c r="AK1442" i="2"/>
  <c r="M1442" i="2"/>
  <c r="Z1443" i="2"/>
  <c r="AJ1443" i="2"/>
  <c r="AM1437" i="2"/>
  <c r="AM1438" i="2"/>
  <c r="Z1441" i="2"/>
  <c r="AL1441" i="2"/>
  <c r="F1453" i="2"/>
  <c r="T1448" i="2"/>
  <c r="O1448" i="2"/>
  <c r="P1448" i="2"/>
  <c r="Q1435" i="2"/>
  <c r="Y1441" i="2"/>
  <c r="F1451" i="2"/>
  <c r="U1446" i="2"/>
  <c r="V1446" i="2"/>
  <c r="Y1443" i="2"/>
  <c r="S1440" i="2"/>
  <c r="AB1440" i="2" s="1"/>
  <c r="T1440" i="2"/>
  <c r="Z1440" i="2"/>
  <c r="U1440" i="2"/>
  <c r="AE1440" i="2"/>
  <c r="V1440" i="2"/>
  <c r="AF1440" i="2"/>
  <c r="W1440" i="2"/>
  <c r="AG1440" i="2"/>
  <c r="I1440" i="2"/>
  <c r="AH1440" i="2"/>
  <c r="J1440" i="2"/>
  <c r="AI1440" i="2"/>
  <c r="K1440" i="2"/>
  <c r="AJ1440" i="2"/>
  <c r="L1440" i="2"/>
  <c r="AK1440" i="2"/>
  <c r="M1440" i="2"/>
  <c r="AL1440" i="2"/>
  <c r="N1440" i="2"/>
  <c r="AD1440" i="2"/>
  <c r="O1440" i="2"/>
  <c r="H1440" i="2"/>
  <c r="X1440" i="2"/>
  <c r="P1440" i="2"/>
  <c r="Y1440" i="2"/>
  <c r="AA1440" i="2"/>
  <c r="X1443" i="2"/>
  <c r="X1441" i="2"/>
  <c r="F1457" i="2"/>
  <c r="AF1441" i="2"/>
  <c r="W1443" i="2"/>
  <c r="W1441" i="2"/>
  <c r="AB1438" i="2"/>
  <c r="V1441" i="2"/>
  <c r="U1441" i="2"/>
  <c r="Q1438" i="2"/>
  <c r="M1443" i="2"/>
  <c r="T1443" i="2"/>
  <c r="AB1435" i="2"/>
  <c r="O1441" i="2"/>
  <c r="T1441" i="2"/>
  <c r="L1443" i="2"/>
  <c r="S1443" i="2"/>
  <c r="F1455" i="2"/>
  <c r="AM1435" i="2"/>
  <c r="N1441" i="2"/>
  <c r="S1441" i="2"/>
  <c r="AB1441" i="2" s="1"/>
  <c r="AB1436" i="2"/>
  <c r="M1441" i="2"/>
  <c r="AK1441" i="2"/>
  <c r="V1443" i="2"/>
  <c r="U1443" i="2"/>
  <c r="K1443" i="2"/>
  <c r="AI1443" i="2"/>
  <c r="J1443" i="2"/>
  <c r="L1441" i="2"/>
  <c r="Q1436" i="2"/>
  <c r="D1451" i="2"/>
  <c r="E1446" i="2"/>
  <c r="W1446" i="2" s="1"/>
  <c r="D1459" i="2"/>
  <c r="E1454" i="2"/>
  <c r="D1452" i="2"/>
  <c r="E1447" i="2"/>
  <c r="D1450" i="2"/>
  <c r="E1445" i="2"/>
  <c r="D1453" i="2"/>
  <c r="E1448" i="2"/>
  <c r="U1448" i="2" s="1"/>
  <c r="P1446" i="2" l="1"/>
  <c r="T1446" i="2"/>
  <c r="N1448" i="2"/>
  <c r="AL1448" i="2"/>
  <c r="F1462" i="2"/>
  <c r="O1446" i="2"/>
  <c r="S1446" i="2"/>
  <c r="M1448" i="2"/>
  <c r="AK1448" i="2"/>
  <c r="N1446" i="2"/>
  <c r="AL1446" i="2"/>
  <c r="L1448" i="2"/>
  <c r="AJ1448" i="2"/>
  <c r="M1446" i="2"/>
  <c r="AK1446" i="2"/>
  <c r="K1448" i="2"/>
  <c r="AI1448" i="2"/>
  <c r="AB1442" i="2"/>
  <c r="L1446" i="2"/>
  <c r="AJ1446" i="2"/>
  <c r="J1448" i="2"/>
  <c r="AH1448" i="2"/>
  <c r="K1446" i="2"/>
  <c r="AI1446" i="2"/>
  <c r="I1448" i="2"/>
  <c r="AG1448" i="2"/>
  <c r="Q1449" i="2"/>
  <c r="V1445" i="2"/>
  <c r="W1445" i="2"/>
  <c r="AI1445" i="2"/>
  <c r="Z1445" i="2"/>
  <c r="X1445" i="2"/>
  <c r="T1445" i="2"/>
  <c r="AH1445" i="2"/>
  <c r="Y1445" i="2"/>
  <c r="AJ1445" i="2"/>
  <c r="L1445" i="2"/>
  <c r="J1445" i="2"/>
  <c r="AK1445" i="2"/>
  <c r="M1445" i="2"/>
  <c r="AL1445" i="2"/>
  <c r="N1445" i="2"/>
  <c r="AD1445" i="2"/>
  <c r="O1445" i="2"/>
  <c r="AE1445" i="2"/>
  <c r="P1445" i="2"/>
  <c r="AF1445" i="2"/>
  <c r="H1445" i="2"/>
  <c r="AA1445" i="2"/>
  <c r="AG1445" i="2"/>
  <c r="I1445" i="2"/>
  <c r="S1445" i="2"/>
  <c r="K1445" i="2"/>
  <c r="U1445" i="2"/>
  <c r="J1446" i="2"/>
  <c r="AH1446" i="2"/>
  <c r="H1448" i="2"/>
  <c r="AF1448" i="2"/>
  <c r="I1446" i="2"/>
  <c r="AG1446" i="2"/>
  <c r="AA1448" i="2"/>
  <c r="AE1448" i="2"/>
  <c r="AM1449" i="2"/>
  <c r="F1460" i="2"/>
  <c r="AB1443" i="2"/>
  <c r="Q1440" i="2"/>
  <c r="H1446" i="2"/>
  <c r="Q1446" i="2" s="1"/>
  <c r="AF1446" i="2"/>
  <c r="Z1448" i="2"/>
  <c r="AD1448" i="2"/>
  <c r="AM1448" i="2" s="1"/>
  <c r="F1459" i="2"/>
  <c r="AG1454" i="2"/>
  <c r="AH1454" i="2"/>
  <c r="AI1454" i="2"/>
  <c r="AJ1454" i="2"/>
  <c r="AK1454" i="2"/>
  <c r="AL1454" i="2"/>
  <c r="AD1454" i="2"/>
  <c r="AE1454" i="2"/>
  <c r="AF1454" i="2"/>
  <c r="Z1454" i="2"/>
  <c r="AA1454" i="2"/>
  <c r="S1454" i="2"/>
  <c r="T1454" i="2"/>
  <c r="U1454" i="2"/>
  <c r="V1454" i="2"/>
  <c r="W1454" i="2"/>
  <c r="X1454" i="2"/>
  <c r="Y1454" i="2"/>
  <c r="K1454" i="2"/>
  <c r="L1454" i="2"/>
  <c r="M1454" i="2"/>
  <c r="N1454" i="2"/>
  <c r="O1454" i="2"/>
  <c r="P1454" i="2"/>
  <c r="H1454" i="2"/>
  <c r="I1454" i="2"/>
  <c r="J1454" i="2"/>
  <c r="AA1446" i="2"/>
  <c r="AE1446" i="2"/>
  <c r="Y1448" i="2"/>
  <c r="F1458" i="2"/>
  <c r="I1453" i="2"/>
  <c r="AM1442" i="2"/>
  <c r="AB1449" i="2"/>
  <c r="AM1441" i="2"/>
  <c r="S1448" i="2"/>
  <c r="AM1440" i="2"/>
  <c r="Z1446" i="2"/>
  <c r="AD1446" i="2"/>
  <c r="AM1446" i="2" s="1"/>
  <c r="X1448" i="2"/>
  <c r="AG1447" i="2"/>
  <c r="X1447" i="2"/>
  <c r="M1447" i="2"/>
  <c r="AH1447" i="2"/>
  <c r="J1447" i="2"/>
  <c r="AI1447" i="2"/>
  <c r="K1447" i="2"/>
  <c r="AK1447" i="2"/>
  <c r="AJ1447" i="2"/>
  <c r="L1447" i="2"/>
  <c r="AL1447" i="2"/>
  <c r="N1447" i="2"/>
  <c r="V1447" i="2"/>
  <c r="AD1447" i="2"/>
  <c r="O1447" i="2"/>
  <c r="AE1447" i="2"/>
  <c r="P1447" i="2"/>
  <c r="Y1447" i="2"/>
  <c r="H1447" i="2"/>
  <c r="Z1447" i="2"/>
  <c r="I1447" i="2"/>
  <c r="AA1447" i="2"/>
  <c r="T1447" i="2"/>
  <c r="S1447" i="2"/>
  <c r="U1447" i="2"/>
  <c r="AF1447" i="2"/>
  <c r="W1447" i="2"/>
  <c r="Y1446" i="2"/>
  <c r="F1456" i="2"/>
  <c r="I1451" i="2"/>
  <c r="W1448" i="2"/>
  <c r="Q1441" i="2"/>
  <c r="X1446" i="2"/>
  <c r="V1448" i="2"/>
  <c r="Q1442" i="2"/>
  <c r="D1458" i="2"/>
  <c r="E1453" i="2"/>
  <c r="AH1453" i="2" s="1"/>
  <c r="D1455" i="2"/>
  <c r="E1450" i="2"/>
  <c r="D1457" i="2"/>
  <c r="E1452" i="2"/>
  <c r="D1464" i="2"/>
  <c r="E1459" i="2"/>
  <c r="D1456" i="2"/>
  <c r="E1451" i="2"/>
  <c r="AH1451" i="2" s="1"/>
  <c r="H1451" i="2" l="1"/>
  <c r="H1453" i="2"/>
  <c r="AF1453" i="2"/>
  <c r="AB1445" i="2"/>
  <c r="AF1451" i="2"/>
  <c r="AA1453" i="2"/>
  <c r="AE1453" i="2"/>
  <c r="T1451" i="2"/>
  <c r="AE1451" i="2"/>
  <c r="S1451" i="2"/>
  <c r="AD1451" i="2"/>
  <c r="AM1447" i="2"/>
  <c r="Z1453" i="2"/>
  <c r="AD1453" i="2"/>
  <c r="F1464" i="2"/>
  <c r="AJ1459" i="2"/>
  <c r="AK1459" i="2"/>
  <c r="AL1459" i="2"/>
  <c r="AD1459" i="2"/>
  <c r="AE1459" i="2"/>
  <c r="AF1459" i="2"/>
  <c r="AG1459" i="2"/>
  <c r="AH1459" i="2"/>
  <c r="AI1459" i="2"/>
  <c r="S1459" i="2"/>
  <c r="T1459" i="2"/>
  <c r="U1459" i="2"/>
  <c r="V1459" i="2"/>
  <c r="W1459" i="2"/>
  <c r="X1459" i="2"/>
  <c r="Y1459" i="2"/>
  <c r="Z1459" i="2"/>
  <c r="AA1459" i="2"/>
  <c r="N1459" i="2"/>
  <c r="O1459" i="2"/>
  <c r="P1459" i="2"/>
  <c r="H1459" i="2"/>
  <c r="I1459" i="2"/>
  <c r="J1459" i="2"/>
  <c r="K1459" i="2"/>
  <c r="L1459" i="2"/>
  <c r="M1459" i="2"/>
  <c r="AA1451" i="2"/>
  <c r="F1461" i="2"/>
  <c r="AH1456" i="2"/>
  <c r="J1456" i="2"/>
  <c r="Y1453" i="2"/>
  <c r="F1463" i="2"/>
  <c r="AJ1458" i="2"/>
  <c r="L1458" i="2"/>
  <c r="AB1448" i="2"/>
  <c r="X1453" i="2"/>
  <c r="F1465" i="2"/>
  <c r="Q1445" i="2"/>
  <c r="Z1451" i="2"/>
  <c r="Y1451" i="2"/>
  <c r="W1453" i="2"/>
  <c r="X1451" i="2"/>
  <c r="V1453" i="2"/>
  <c r="AB1454" i="2"/>
  <c r="U1453" i="2"/>
  <c r="L1451" i="2"/>
  <c r="V1451" i="2"/>
  <c r="AB1447" i="2"/>
  <c r="J1453" i="2"/>
  <c r="T1453" i="2"/>
  <c r="W1451" i="2"/>
  <c r="P1451" i="2"/>
  <c r="P1453" i="2"/>
  <c r="S1453" i="2"/>
  <c r="Q1454" i="2"/>
  <c r="AM1445" i="2"/>
  <c r="S1450" i="2"/>
  <c r="M1450" i="2"/>
  <c r="T1450" i="2"/>
  <c r="L1450" i="2"/>
  <c r="N1450" i="2"/>
  <c r="U1450" i="2"/>
  <c r="X1450" i="2"/>
  <c r="V1450" i="2"/>
  <c r="Y1450" i="2"/>
  <c r="W1450" i="2"/>
  <c r="AI1450" i="2"/>
  <c r="AJ1450" i="2"/>
  <c r="AK1450" i="2"/>
  <c r="Z1450" i="2"/>
  <c r="AL1450" i="2"/>
  <c r="AA1450" i="2"/>
  <c r="AD1450" i="2"/>
  <c r="O1450" i="2"/>
  <c r="AE1450" i="2"/>
  <c r="P1450" i="2"/>
  <c r="K1450" i="2"/>
  <c r="AF1450" i="2"/>
  <c r="H1450" i="2"/>
  <c r="AG1450" i="2"/>
  <c r="I1450" i="2"/>
  <c r="AH1450" i="2"/>
  <c r="J1450" i="2"/>
  <c r="O1451" i="2"/>
  <c r="O1453" i="2"/>
  <c r="AL1453" i="2"/>
  <c r="F1467" i="2"/>
  <c r="AG1453" i="2"/>
  <c r="N1451" i="2"/>
  <c r="AK1451" i="2"/>
  <c r="N1453" i="2"/>
  <c r="AK1453" i="2"/>
  <c r="AM1454" i="2"/>
  <c r="Q1448" i="2"/>
  <c r="U1451" i="2"/>
  <c r="AL1451" i="2"/>
  <c r="M1451" i="2"/>
  <c r="AJ1451" i="2"/>
  <c r="M1453" i="2"/>
  <c r="AJ1453" i="2"/>
  <c r="AG1451" i="2"/>
  <c r="K1451" i="2"/>
  <c r="AI1451" i="2"/>
  <c r="Q1447" i="2"/>
  <c r="L1453" i="2"/>
  <c r="AI1453" i="2"/>
  <c r="AB1446" i="2"/>
  <c r="AL1452" i="2"/>
  <c r="N1452" i="2"/>
  <c r="AD1452" i="2"/>
  <c r="O1452" i="2"/>
  <c r="AJ1452" i="2"/>
  <c r="AE1452" i="2"/>
  <c r="P1452" i="2"/>
  <c r="AF1452" i="2"/>
  <c r="H1452" i="2"/>
  <c r="AG1452" i="2"/>
  <c r="I1452" i="2"/>
  <c r="AH1452" i="2"/>
  <c r="J1452" i="2"/>
  <c r="S1452" i="2"/>
  <c r="K1452" i="2"/>
  <c r="AA1452" i="2"/>
  <c r="AK1452" i="2"/>
  <c r="T1452" i="2"/>
  <c r="L1452" i="2"/>
  <c r="U1452" i="2"/>
  <c r="V1452" i="2"/>
  <c r="M1452" i="2"/>
  <c r="W1452" i="2"/>
  <c r="X1452" i="2"/>
  <c r="Y1452" i="2"/>
  <c r="AI1452" i="2"/>
  <c r="Z1452" i="2"/>
  <c r="J1451" i="2"/>
  <c r="K1453" i="2"/>
  <c r="D1461" i="2"/>
  <c r="E1456" i="2"/>
  <c r="AI1456" i="2" s="1"/>
  <c r="D1469" i="2"/>
  <c r="E1464" i="2"/>
  <c r="D1462" i="2"/>
  <c r="E1457" i="2"/>
  <c r="D1460" i="2"/>
  <c r="E1455" i="2"/>
  <c r="D1463" i="2"/>
  <c r="E1458" i="2"/>
  <c r="AK1458" i="2" s="1"/>
  <c r="K1458" i="2" l="1"/>
  <c r="AI1458" i="2"/>
  <c r="I1456" i="2"/>
  <c r="AG1456" i="2"/>
  <c r="F1469" i="2"/>
  <c r="AD1464" i="2"/>
  <c r="AE1464" i="2"/>
  <c r="AF1464" i="2"/>
  <c r="AG1464" i="2"/>
  <c r="AH1464" i="2"/>
  <c r="AI1464" i="2"/>
  <c r="AJ1464" i="2"/>
  <c r="AK1464" i="2"/>
  <c r="AL1464" i="2"/>
  <c r="S1464" i="2"/>
  <c r="T1464" i="2"/>
  <c r="U1464" i="2"/>
  <c r="V1464" i="2"/>
  <c r="W1464" i="2"/>
  <c r="X1464" i="2"/>
  <c r="Y1464" i="2"/>
  <c r="Z1464" i="2"/>
  <c r="AA1464" i="2"/>
  <c r="H1464" i="2"/>
  <c r="I1464" i="2"/>
  <c r="J1464" i="2"/>
  <c r="K1464" i="2"/>
  <c r="L1464" i="2"/>
  <c r="M1464" i="2"/>
  <c r="O1464" i="2"/>
  <c r="P1464" i="2"/>
  <c r="N1464" i="2"/>
  <c r="J1458" i="2"/>
  <c r="AH1458" i="2"/>
  <c r="W1456" i="2"/>
  <c r="AF1456" i="2"/>
  <c r="AM1453" i="2"/>
  <c r="I1458" i="2"/>
  <c r="AG1458" i="2"/>
  <c r="V1456" i="2"/>
  <c r="AE1456" i="2"/>
  <c r="Q1452" i="2"/>
  <c r="Q1450" i="2"/>
  <c r="H1458" i="2"/>
  <c r="AF1458" i="2"/>
  <c r="U1456" i="2"/>
  <c r="F1466" i="2"/>
  <c r="AH1461" i="2"/>
  <c r="Y1461" i="2"/>
  <c r="U1458" i="2"/>
  <c r="AE1458" i="2"/>
  <c r="T1456" i="2"/>
  <c r="AM1451" i="2"/>
  <c r="T1458" i="2"/>
  <c r="AD1458" i="2"/>
  <c r="AM1458" i="2" s="1"/>
  <c r="S1456" i="2"/>
  <c r="AB1451" i="2"/>
  <c r="S1458" i="2"/>
  <c r="F1468" i="2"/>
  <c r="AA1463" i="2"/>
  <c r="AA1456" i="2"/>
  <c r="AB1459" i="2"/>
  <c r="AA1458" i="2"/>
  <c r="Z1456" i="2"/>
  <c r="AI1455" i="2"/>
  <c r="L1455" i="2"/>
  <c r="AJ1455" i="2"/>
  <c r="M1455" i="2"/>
  <c r="AK1455" i="2"/>
  <c r="N1455" i="2"/>
  <c r="AL1455" i="2"/>
  <c r="O1455" i="2"/>
  <c r="S1455" i="2"/>
  <c r="H1455" i="2"/>
  <c r="T1455" i="2"/>
  <c r="P1455" i="2"/>
  <c r="U1455" i="2"/>
  <c r="K1455" i="2"/>
  <c r="V1455" i="2"/>
  <c r="W1455" i="2"/>
  <c r="X1455" i="2"/>
  <c r="Y1455" i="2"/>
  <c r="AD1455" i="2"/>
  <c r="Z1455" i="2"/>
  <c r="AE1455" i="2"/>
  <c r="AA1455" i="2"/>
  <c r="AF1455" i="2"/>
  <c r="I1455" i="2"/>
  <c r="AG1455" i="2"/>
  <c r="J1455" i="2"/>
  <c r="AH1455" i="2"/>
  <c r="F1470" i="2"/>
  <c r="Z1458" i="2"/>
  <c r="O1456" i="2"/>
  <c r="Y1456" i="2"/>
  <c r="AM1452" i="2"/>
  <c r="AM1450" i="2"/>
  <c r="AB1450" i="2"/>
  <c r="Y1458" i="2"/>
  <c r="H1456" i="2"/>
  <c r="X1456" i="2"/>
  <c r="X1458" i="2"/>
  <c r="P1456" i="2"/>
  <c r="AD1456" i="2"/>
  <c r="Q1459" i="2"/>
  <c r="U1457" i="2"/>
  <c r="V1457" i="2"/>
  <c r="W1457" i="2"/>
  <c r="X1457" i="2"/>
  <c r="Y1457" i="2"/>
  <c r="AL1457" i="2"/>
  <c r="Z1457" i="2"/>
  <c r="AD1457" i="2"/>
  <c r="AA1457" i="2"/>
  <c r="AE1457" i="2"/>
  <c r="P1457" i="2"/>
  <c r="AF1457" i="2"/>
  <c r="H1457" i="2"/>
  <c r="AG1457" i="2"/>
  <c r="I1457" i="2"/>
  <c r="O1457" i="2"/>
  <c r="AH1457" i="2"/>
  <c r="J1457" i="2"/>
  <c r="AI1457" i="2"/>
  <c r="K1457" i="2"/>
  <c r="T1457" i="2"/>
  <c r="AJ1457" i="2"/>
  <c r="L1457" i="2"/>
  <c r="AK1457" i="2"/>
  <c r="M1457" i="2"/>
  <c r="S1457" i="2"/>
  <c r="N1457" i="2"/>
  <c r="F1472" i="2"/>
  <c r="M1458" i="2"/>
  <c r="W1458" i="2"/>
  <c r="N1456" i="2"/>
  <c r="AL1456" i="2"/>
  <c r="AB1453" i="2"/>
  <c r="P1458" i="2"/>
  <c r="V1458" i="2"/>
  <c r="M1456" i="2"/>
  <c r="AK1456" i="2"/>
  <c r="AM1459" i="2"/>
  <c r="O1458" i="2"/>
  <c r="AL1458" i="2"/>
  <c r="L1456" i="2"/>
  <c r="AJ1456" i="2"/>
  <c r="Q1453" i="2"/>
  <c r="AB1452" i="2"/>
  <c r="N1458" i="2"/>
  <c r="K1456" i="2"/>
  <c r="Q1451" i="2"/>
  <c r="D1465" i="2"/>
  <c r="E1460" i="2"/>
  <c r="D1467" i="2"/>
  <c r="E1462" i="2"/>
  <c r="D1474" i="2"/>
  <c r="E1469" i="2"/>
  <c r="D1466" i="2"/>
  <c r="E1461" i="2"/>
  <c r="AI1461" i="2" s="1"/>
  <c r="D1468" i="2"/>
  <c r="E1463" i="2"/>
  <c r="S1463" i="2" s="1"/>
  <c r="AM1457" i="2" l="1"/>
  <c r="F1475" i="2"/>
  <c r="P1463" i="2"/>
  <c r="Z1463" i="2"/>
  <c r="X1461" i="2"/>
  <c r="F1471" i="2"/>
  <c r="AB1464" i="2"/>
  <c r="O1463" i="2"/>
  <c r="Y1463" i="2"/>
  <c r="W1461" i="2"/>
  <c r="Q1455" i="2"/>
  <c r="I1463" i="2"/>
  <c r="AE1463" i="2"/>
  <c r="V1461" i="2"/>
  <c r="AB1455" i="2"/>
  <c r="H1463" i="2"/>
  <c r="AD1463" i="2"/>
  <c r="U1461" i="2"/>
  <c r="Q1458" i="2"/>
  <c r="N1463" i="2"/>
  <c r="AL1463" i="2"/>
  <c r="T1461" i="2"/>
  <c r="M1463" i="2"/>
  <c r="AK1463" i="2"/>
  <c r="K1461" i="2"/>
  <c r="S1461" i="2"/>
  <c r="L1463" i="2"/>
  <c r="AJ1463" i="2"/>
  <c r="J1461" i="2"/>
  <c r="AA1461" i="2"/>
  <c r="K1463" i="2"/>
  <c r="AI1463" i="2"/>
  <c r="I1461" i="2"/>
  <c r="AG1461" i="2"/>
  <c r="Q1464" i="2"/>
  <c r="J1463" i="2"/>
  <c r="AH1463" i="2"/>
  <c r="H1461" i="2"/>
  <c r="AF1461" i="2"/>
  <c r="AM1456" i="2"/>
  <c r="AM1455" i="2"/>
  <c r="X1463" i="2"/>
  <c r="AG1463" i="2"/>
  <c r="P1461" i="2"/>
  <c r="AE1461" i="2"/>
  <c r="AM1464" i="2"/>
  <c r="V1462" i="2"/>
  <c r="W1462" i="2"/>
  <c r="X1462" i="2"/>
  <c r="Y1462" i="2"/>
  <c r="AD1462" i="2"/>
  <c r="Z1462" i="2"/>
  <c r="AE1462" i="2"/>
  <c r="AA1462" i="2"/>
  <c r="AF1462" i="2"/>
  <c r="J1462" i="2"/>
  <c r="AG1462" i="2"/>
  <c r="K1462" i="2"/>
  <c r="AH1462" i="2"/>
  <c r="L1462" i="2"/>
  <c r="AI1462" i="2"/>
  <c r="M1462" i="2"/>
  <c r="AJ1462" i="2"/>
  <c r="N1462" i="2"/>
  <c r="AK1462" i="2"/>
  <c r="O1462" i="2"/>
  <c r="AL1462" i="2"/>
  <c r="H1462" i="2"/>
  <c r="S1462" i="2"/>
  <c r="I1462" i="2"/>
  <c r="U1462" i="2"/>
  <c r="T1462" i="2"/>
  <c r="P1462" i="2"/>
  <c r="W1463" i="2"/>
  <c r="AF1463" i="2"/>
  <c r="O1461" i="2"/>
  <c r="AD1461" i="2"/>
  <c r="F1474" i="2"/>
  <c r="AD1469" i="2"/>
  <c r="AE1469" i="2"/>
  <c r="AF1469" i="2"/>
  <c r="AG1469" i="2"/>
  <c r="AH1469" i="2"/>
  <c r="AI1469" i="2"/>
  <c r="AJ1469" i="2"/>
  <c r="AK1469" i="2"/>
  <c r="AL1469" i="2"/>
  <c r="S1469" i="2"/>
  <c r="AB1469" i="2" s="1"/>
  <c r="T1469" i="2"/>
  <c r="U1469" i="2"/>
  <c r="V1469" i="2"/>
  <c r="W1469" i="2"/>
  <c r="X1469" i="2"/>
  <c r="Y1469" i="2"/>
  <c r="Z1469" i="2"/>
  <c r="AA1469" i="2"/>
  <c r="H1469" i="2"/>
  <c r="K1469" i="2"/>
  <c r="M1469" i="2"/>
  <c r="O1469" i="2"/>
  <c r="P1469" i="2"/>
  <c r="J1469" i="2"/>
  <c r="L1469" i="2"/>
  <c r="N1469" i="2"/>
  <c r="I1469" i="2"/>
  <c r="Q1457" i="2"/>
  <c r="V1463" i="2"/>
  <c r="F1473" i="2"/>
  <c r="U1468" i="2"/>
  <c r="N1461" i="2"/>
  <c r="AL1461" i="2"/>
  <c r="F1477" i="2"/>
  <c r="U1463" i="2"/>
  <c r="AB1458" i="2"/>
  <c r="M1461" i="2"/>
  <c r="AK1461" i="2"/>
  <c r="Q1456" i="2"/>
  <c r="T1463" i="2"/>
  <c r="AB1463" i="2" s="1"/>
  <c r="L1461" i="2"/>
  <c r="AJ1461" i="2"/>
  <c r="T1460" i="2"/>
  <c r="P1460" i="2"/>
  <c r="U1460" i="2"/>
  <c r="K1460" i="2"/>
  <c r="V1460" i="2"/>
  <c r="W1460" i="2"/>
  <c r="X1460" i="2"/>
  <c r="Y1460" i="2"/>
  <c r="O1460" i="2"/>
  <c r="Z1460" i="2"/>
  <c r="AD1460" i="2"/>
  <c r="AM1460" i="2" s="1"/>
  <c r="AA1460" i="2"/>
  <c r="AE1460" i="2"/>
  <c r="S1460" i="2"/>
  <c r="AF1460" i="2"/>
  <c r="H1460" i="2"/>
  <c r="AG1460" i="2"/>
  <c r="I1460" i="2"/>
  <c r="AH1460" i="2"/>
  <c r="J1460" i="2"/>
  <c r="AI1460" i="2"/>
  <c r="L1460" i="2"/>
  <c r="AJ1460" i="2"/>
  <c r="M1460" i="2"/>
  <c r="AL1460" i="2"/>
  <c r="AK1460" i="2"/>
  <c r="N1460" i="2"/>
  <c r="AB1457" i="2"/>
  <c r="AB1456" i="2"/>
  <c r="Z1461" i="2"/>
  <c r="D1473" i="2"/>
  <c r="E1468" i="2"/>
  <c r="W1468" i="2" s="1"/>
  <c r="D1479" i="2"/>
  <c r="E1474" i="2"/>
  <c r="D1472" i="2"/>
  <c r="E1467" i="2"/>
  <c r="D1471" i="2"/>
  <c r="E1466" i="2"/>
  <c r="X1466" i="2" s="1"/>
  <c r="D1470" i="2"/>
  <c r="E1465" i="2"/>
  <c r="V1468" i="2" l="1"/>
  <c r="W1466" i="2"/>
  <c r="O1468" i="2"/>
  <c r="T1468" i="2"/>
  <c r="U1466" i="2"/>
  <c r="L1468" i="2"/>
  <c r="S1468" i="2"/>
  <c r="Q1461" i="2"/>
  <c r="N1466" i="2"/>
  <c r="T1466" i="2"/>
  <c r="AE1465" i="2"/>
  <c r="V1465" i="2"/>
  <c r="AF1465" i="2"/>
  <c r="H1465" i="2"/>
  <c r="AG1465" i="2"/>
  <c r="I1465" i="2"/>
  <c r="U1465" i="2"/>
  <c r="AH1465" i="2"/>
  <c r="J1465" i="2"/>
  <c r="AI1465" i="2"/>
  <c r="K1465" i="2"/>
  <c r="AJ1465" i="2"/>
  <c r="L1465" i="2"/>
  <c r="AD1465" i="2"/>
  <c r="AM1465" i="2" s="1"/>
  <c r="AK1465" i="2"/>
  <c r="O1465" i="2"/>
  <c r="AL1465" i="2"/>
  <c r="P1465" i="2"/>
  <c r="W1465" i="2"/>
  <c r="M1465" i="2"/>
  <c r="X1465" i="2"/>
  <c r="N1465" i="2"/>
  <c r="Y1465" i="2"/>
  <c r="Z1465" i="2"/>
  <c r="AA1465" i="2"/>
  <c r="S1465" i="2"/>
  <c r="T1465" i="2"/>
  <c r="K1468" i="2"/>
  <c r="AH1468" i="2"/>
  <c r="AB1462" i="2"/>
  <c r="M1466" i="2"/>
  <c r="S1466" i="2"/>
  <c r="J1468" i="2"/>
  <c r="AG1468" i="2"/>
  <c r="Q1462" i="2"/>
  <c r="L1466" i="2"/>
  <c r="AJ1466" i="2"/>
  <c r="I1468" i="2"/>
  <c r="AF1468" i="2"/>
  <c r="AM1462" i="2"/>
  <c r="K1466" i="2"/>
  <c r="AI1466" i="2"/>
  <c r="H1468" i="2"/>
  <c r="AE1468" i="2"/>
  <c r="J1466" i="2"/>
  <c r="AH1466" i="2"/>
  <c r="P1468" i="2"/>
  <c r="Q1469" i="2"/>
  <c r="AM1463" i="2"/>
  <c r="I1466" i="2"/>
  <c r="AG1466" i="2"/>
  <c r="AD1468" i="2"/>
  <c r="N1468" i="2"/>
  <c r="AL1468" i="2"/>
  <c r="Q1463" i="2"/>
  <c r="H1466" i="2"/>
  <c r="AF1466" i="2"/>
  <c r="M1468" i="2"/>
  <c r="AK1468" i="2"/>
  <c r="AM1469" i="2"/>
  <c r="P1466" i="2"/>
  <c r="AE1466" i="2"/>
  <c r="AA1468" i="2"/>
  <c r="AJ1468" i="2"/>
  <c r="F1479" i="2"/>
  <c r="AD1474" i="2"/>
  <c r="AE1474" i="2"/>
  <c r="AF1474" i="2"/>
  <c r="AG1474" i="2"/>
  <c r="AH1474" i="2"/>
  <c r="AI1474" i="2"/>
  <c r="AJ1474" i="2"/>
  <c r="AK1474" i="2"/>
  <c r="AL1474" i="2"/>
  <c r="V1474" i="2"/>
  <c r="W1474" i="2"/>
  <c r="X1474" i="2"/>
  <c r="Y1474" i="2"/>
  <c r="Z1474" i="2"/>
  <c r="AA1474" i="2"/>
  <c r="S1474" i="2"/>
  <c r="T1474" i="2"/>
  <c r="U1474" i="2"/>
  <c r="H1474" i="2"/>
  <c r="J1474" i="2"/>
  <c r="K1474" i="2"/>
  <c r="N1474" i="2"/>
  <c r="P1474" i="2"/>
  <c r="I1474" i="2"/>
  <c r="L1474" i="2"/>
  <c r="M1474" i="2"/>
  <c r="O1474" i="2"/>
  <c r="O1466" i="2"/>
  <c r="AD1466" i="2"/>
  <c r="AM1466" i="2" s="1"/>
  <c r="Y1467" i="2"/>
  <c r="Z1467" i="2"/>
  <c r="H1467" i="2"/>
  <c r="AH1467" i="2"/>
  <c r="AA1467" i="2"/>
  <c r="J1467" i="2"/>
  <c r="AD1467" i="2"/>
  <c r="AM1467" i="2" s="1"/>
  <c r="S1467" i="2"/>
  <c r="AB1467" i="2" s="1"/>
  <c r="AE1467" i="2"/>
  <c r="T1467" i="2"/>
  <c r="AF1467" i="2"/>
  <c r="X1467" i="2"/>
  <c r="AG1467" i="2"/>
  <c r="I1467" i="2"/>
  <c r="AI1467" i="2"/>
  <c r="M1467" i="2"/>
  <c r="AJ1467" i="2"/>
  <c r="O1467" i="2"/>
  <c r="AK1467" i="2"/>
  <c r="K1467" i="2"/>
  <c r="AL1467" i="2"/>
  <c r="L1467" i="2"/>
  <c r="U1467" i="2"/>
  <c r="N1467" i="2"/>
  <c r="V1467" i="2"/>
  <c r="P1467" i="2"/>
  <c r="W1467" i="2"/>
  <c r="Q1460" i="2"/>
  <c r="Z1468" i="2"/>
  <c r="AI1468" i="2"/>
  <c r="AM1461" i="2"/>
  <c r="AA1466" i="2"/>
  <c r="AL1466" i="2"/>
  <c r="V1466" i="2"/>
  <c r="Y1468" i="2"/>
  <c r="F1478" i="2"/>
  <c r="AF1473" i="2"/>
  <c r="I1473" i="2"/>
  <c r="Z1466" i="2"/>
  <c r="AK1466" i="2"/>
  <c r="F1480" i="2"/>
  <c r="AB1460" i="2"/>
  <c r="X1468" i="2"/>
  <c r="Y1466" i="2"/>
  <c r="F1476" i="2"/>
  <c r="AJ1471" i="2"/>
  <c r="H1471" i="2"/>
  <c r="F1482" i="2"/>
  <c r="AB1461" i="2"/>
  <c r="D1475" i="2"/>
  <c r="E1470" i="2"/>
  <c r="D1476" i="2"/>
  <c r="E1471" i="2"/>
  <c r="AK1471" i="2" s="1"/>
  <c r="D1477" i="2"/>
  <c r="E1472" i="2"/>
  <c r="D1484" i="2"/>
  <c r="E1479" i="2"/>
  <c r="D1478" i="2"/>
  <c r="E1473" i="2"/>
  <c r="AG1473" i="2" s="1"/>
  <c r="N1471" i="2" l="1"/>
  <c r="P1473" i="2"/>
  <c r="AE1473" i="2"/>
  <c r="AA1473" i="2"/>
  <c r="AD1473" i="2"/>
  <c r="Q1474" i="2"/>
  <c r="AM1468" i="2"/>
  <c r="Q1465" i="2"/>
  <c r="K1471" i="2"/>
  <c r="AG1471" i="2"/>
  <c r="Z1473" i="2"/>
  <c r="AL1473" i="2"/>
  <c r="M1471" i="2"/>
  <c r="I1471" i="2"/>
  <c r="AF1471" i="2"/>
  <c r="Y1473" i="2"/>
  <c r="F1483" i="2"/>
  <c r="AM1474" i="2"/>
  <c r="AI1471" i="2"/>
  <c r="AH1471" i="2"/>
  <c r="AA1471" i="2"/>
  <c r="AE1471" i="2"/>
  <c r="X1473" i="2"/>
  <c r="Q1467" i="2"/>
  <c r="AB1474" i="2"/>
  <c r="F1484" i="2"/>
  <c r="AF1479" i="2"/>
  <c r="AG1479" i="2"/>
  <c r="AH1479" i="2"/>
  <c r="AI1479" i="2"/>
  <c r="AJ1479" i="2"/>
  <c r="AK1479" i="2"/>
  <c r="AL1479" i="2"/>
  <c r="AD1479" i="2"/>
  <c r="AE1479" i="2"/>
  <c r="Y1479" i="2"/>
  <c r="Z1479" i="2"/>
  <c r="AA1479" i="2"/>
  <c r="S1479" i="2"/>
  <c r="T1479" i="2"/>
  <c r="U1479" i="2"/>
  <c r="V1479" i="2"/>
  <c r="W1479" i="2"/>
  <c r="X1479" i="2"/>
  <c r="J1479" i="2"/>
  <c r="K1479" i="2"/>
  <c r="M1479" i="2"/>
  <c r="N1479" i="2"/>
  <c r="P1479" i="2"/>
  <c r="H1479" i="2"/>
  <c r="I1479" i="2"/>
  <c r="L1479" i="2"/>
  <c r="O1479" i="2"/>
  <c r="Z1471" i="2"/>
  <c r="AD1471" i="2"/>
  <c r="F1485" i="2"/>
  <c r="W1473" i="2"/>
  <c r="AB1466" i="2"/>
  <c r="Y1471" i="2"/>
  <c r="F1481" i="2"/>
  <c r="V1473" i="2"/>
  <c r="X1471" i="2"/>
  <c r="U1473" i="2"/>
  <c r="O1473" i="2"/>
  <c r="T1473" i="2"/>
  <c r="AB1468" i="2"/>
  <c r="U1472" i="2"/>
  <c r="AE1472" i="2"/>
  <c r="V1472" i="2"/>
  <c r="AF1472" i="2"/>
  <c r="W1472" i="2"/>
  <c r="S1472" i="2"/>
  <c r="AG1472" i="2"/>
  <c r="I1472" i="2"/>
  <c r="AH1472" i="2"/>
  <c r="J1472" i="2"/>
  <c r="AK1472" i="2"/>
  <c r="AI1472" i="2"/>
  <c r="L1472" i="2"/>
  <c r="AJ1472" i="2"/>
  <c r="M1472" i="2"/>
  <c r="P1472" i="2"/>
  <c r="AL1472" i="2"/>
  <c r="O1472" i="2"/>
  <c r="AD1472" i="2"/>
  <c r="H1472" i="2"/>
  <c r="Q1472" i="2" s="1"/>
  <c r="X1472" i="2"/>
  <c r="K1472" i="2"/>
  <c r="Y1472" i="2"/>
  <c r="N1472" i="2"/>
  <c r="Z1472" i="2"/>
  <c r="AA1472" i="2"/>
  <c r="T1472" i="2"/>
  <c r="V1471" i="2"/>
  <c r="N1473" i="2"/>
  <c r="S1473" i="2"/>
  <c r="F1487" i="2"/>
  <c r="U1471" i="2"/>
  <c r="M1473" i="2"/>
  <c r="AK1473" i="2"/>
  <c r="Q1468" i="2"/>
  <c r="P1471" i="2"/>
  <c r="T1471" i="2"/>
  <c r="J1473" i="2"/>
  <c r="AJ1473" i="2"/>
  <c r="AB1465" i="2"/>
  <c r="U1470" i="2"/>
  <c r="S1470" i="2"/>
  <c r="V1470" i="2"/>
  <c r="W1470" i="2"/>
  <c r="AG1470" i="2"/>
  <c r="X1470" i="2"/>
  <c r="AH1470" i="2"/>
  <c r="Y1470" i="2"/>
  <c r="AI1470" i="2"/>
  <c r="K1470" i="2"/>
  <c r="AJ1470" i="2"/>
  <c r="L1470" i="2"/>
  <c r="AK1470" i="2"/>
  <c r="N1470" i="2"/>
  <c r="AL1470" i="2"/>
  <c r="O1470" i="2"/>
  <c r="AD1470" i="2"/>
  <c r="H1470" i="2"/>
  <c r="AE1470" i="2"/>
  <c r="I1470" i="2"/>
  <c r="AF1470" i="2"/>
  <c r="J1470" i="2"/>
  <c r="Z1470" i="2"/>
  <c r="M1470" i="2"/>
  <c r="AA1470" i="2"/>
  <c r="P1470" i="2"/>
  <c r="T1470" i="2"/>
  <c r="O1471" i="2"/>
  <c r="S1471" i="2"/>
  <c r="H1473" i="2"/>
  <c r="AI1473" i="2"/>
  <c r="L1471" i="2"/>
  <c r="AL1471" i="2"/>
  <c r="L1473" i="2"/>
  <c r="AH1473" i="2"/>
  <c r="Q1466" i="2"/>
  <c r="W1471" i="2"/>
  <c r="J1471" i="2"/>
  <c r="Q1471" i="2" s="1"/>
  <c r="K1473" i="2"/>
  <c r="D1483" i="2"/>
  <c r="E1478" i="2"/>
  <c r="Y1478" i="2" s="1"/>
  <c r="D1489" i="2"/>
  <c r="E1484" i="2"/>
  <c r="D1482" i="2"/>
  <c r="E1477" i="2"/>
  <c r="D1481" i="2"/>
  <c r="E1476" i="2"/>
  <c r="X1476" i="2" s="1"/>
  <c r="D1480" i="2"/>
  <c r="E1475" i="2"/>
  <c r="V1476" i="2" l="1"/>
  <c r="W1478" i="2"/>
  <c r="J1476" i="2"/>
  <c r="U1476" i="2"/>
  <c r="V1478" i="2"/>
  <c r="O1476" i="2"/>
  <c r="T1476" i="2"/>
  <c r="Q1479" i="2"/>
  <c r="AM1479" i="2"/>
  <c r="U1478" i="2"/>
  <c r="M1476" i="2"/>
  <c r="AL1476" i="2"/>
  <c r="P1478" i="2"/>
  <c r="T1478" i="2"/>
  <c r="K1476" i="2"/>
  <c r="AK1476" i="2"/>
  <c r="M1478" i="2"/>
  <c r="S1478" i="2"/>
  <c r="AB1472" i="2"/>
  <c r="P1476" i="2"/>
  <c r="AJ1476" i="2"/>
  <c r="K1478" i="2"/>
  <c r="AL1478" i="2"/>
  <c r="X1478" i="2"/>
  <c r="Q1470" i="2"/>
  <c r="AB1470" i="2"/>
  <c r="N1476" i="2"/>
  <c r="AI1476" i="2"/>
  <c r="I1478" i="2"/>
  <c r="AK1478" i="2"/>
  <c r="L1476" i="2"/>
  <c r="AH1476" i="2"/>
  <c r="H1478" i="2"/>
  <c r="AJ1478" i="2"/>
  <c r="AM1472" i="2"/>
  <c r="I1476" i="2"/>
  <c r="AG1476" i="2"/>
  <c r="O1478" i="2"/>
  <c r="AI1478" i="2"/>
  <c r="H1476" i="2"/>
  <c r="Q1476" i="2" s="1"/>
  <c r="AF1476" i="2"/>
  <c r="N1478" i="2"/>
  <c r="AH1478" i="2"/>
  <c r="AM1470" i="2"/>
  <c r="Q1473" i="2"/>
  <c r="S1476" i="2"/>
  <c r="AE1476" i="2"/>
  <c r="F1489" i="2"/>
  <c r="AI1484" i="2"/>
  <c r="AJ1484" i="2"/>
  <c r="AK1484" i="2"/>
  <c r="AL1484" i="2"/>
  <c r="AD1484" i="2"/>
  <c r="AE1484" i="2"/>
  <c r="AF1484" i="2"/>
  <c r="AG1484" i="2"/>
  <c r="AH1484" i="2"/>
  <c r="S1484" i="2"/>
  <c r="T1484" i="2"/>
  <c r="U1484" i="2"/>
  <c r="V1484" i="2"/>
  <c r="W1484" i="2"/>
  <c r="X1484" i="2"/>
  <c r="Y1484" i="2"/>
  <c r="Z1484" i="2"/>
  <c r="AA1484" i="2"/>
  <c r="M1484" i="2"/>
  <c r="N1484" i="2"/>
  <c r="P1484" i="2"/>
  <c r="H1484" i="2"/>
  <c r="I1484" i="2"/>
  <c r="J1484" i="2"/>
  <c r="K1484" i="2"/>
  <c r="L1484" i="2"/>
  <c r="O1484" i="2"/>
  <c r="L1478" i="2"/>
  <c r="AG1478" i="2"/>
  <c r="AM1473" i="2"/>
  <c r="AB1471" i="2"/>
  <c r="AA1476" i="2"/>
  <c r="AD1476" i="2"/>
  <c r="F1490" i="2"/>
  <c r="J1478" i="2"/>
  <c r="AF1478" i="2"/>
  <c r="AG1475" i="2"/>
  <c r="H1475" i="2"/>
  <c r="W1475" i="2"/>
  <c r="AH1475" i="2"/>
  <c r="K1475" i="2"/>
  <c r="AI1475" i="2"/>
  <c r="L1475" i="2"/>
  <c r="S1475" i="2"/>
  <c r="M1475" i="2"/>
  <c r="T1475" i="2"/>
  <c r="P1475" i="2"/>
  <c r="U1475" i="2"/>
  <c r="V1475" i="2"/>
  <c r="AF1475" i="2"/>
  <c r="X1475" i="2"/>
  <c r="Y1475" i="2"/>
  <c r="AJ1475" i="2"/>
  <c r="Z1475" i="2"/>
  <c r="J1475" i="2"/>
  <c r="AK1475" i="2"/>
  <c r="AA1475" i="2"/>
  <c r="AL1475" i="2"/>
  <c r="N1475" i="2"/>
  <c r="AD1475" i="2"/>
  <c r="O1475" i="2"/>
  <c r="AE1475" i="2"/>
  <c r="I1475" i="2"/>
  <c r="F1492" i="2"/>
  <c r="Z1476" i="2"/>
  <c r="F1486" i="2"/>
  <c r="AM1471" i="2"/>
  <c r="AA1478" i="2"/>
  <c r="AE1478" i="2"/>
  <c r="W1476" i="2"/>
  <c r="AB1473" i="2"/>
  <c r="Y1476" i="2"/>
  <c r="AB1479" i="2"/>
  <c r="Z1478" i="2"/>
  <c r="AD1478" i="2"/>
  <c r="T1477" i="2"/>
  <c r="U1477" i="2"/>
  <c r="W1477" i="2"/>
  <c r="X1477" i="2"/>
  <c r="Z1477" i="2"/>
  <c r="AJ1477" i="2"/>
  <c r="S1477" i="2"/>
  <c r="V1477" i="2"/>
  <c r="AH1477" i="2"/>
  <c r="Y1477" i="2"/>
  <c r="AI1477" i="2"/>
  <c r="L1477" i="2"/>
  <c r="AK1477" i="2"/>
  <c r="M1477" i="2"/>
  <c r="AL1477" i="2"/>
  <c r="O1477" i="2"/>
  <c r="AD1477" i="2"/>
  <c r="P1477" i="2"/>
  <c r="AG1477" i="2"/>
  <c r="AA1477" i="2"/>
  <c r="K1477" i="2"/>
  <c r="AE1477" i="2"/>
  <c r="H1477" i="2"/>
  <c r="AF1477" i="2"/>
  <c r="I1477" i="2"/>
  <c r="J1477" i="2"/>
  <c r="N1477" i="2"/>
  <c r="F1488" i="2"/>
  <c r="N1483" i="2"/>
  <c r="D1485" i="2"/>
  <c r="E1480" i="2"/>
  <c r="D1486" i="2"/>
  <c r="E1481" i="2"/>
  <c r="AL1481" i="2" s="1"/>
  <c r="D1487" i="2"/>
  <c r="E1482" i="2"/>
  <c r="D1494" i="2"/>
  <c r="E1489" i="2"/>
  <c r="D1488" i="2"/>
  <c r="E1483" i="2"/>
  <c r="AL1483" i="2" s="1"/>
  <c r="O1481" i="2" l="1"/>
  <c r="AJ1481" i="2"/>
  <c r="L1481" i="2"/>
  <c r="AI1481" i="2"/>
  <c r="AB1476" i="2"/>
  <c r="AJ1483" i="2"/>
  <c r="M1483" i="2"/>
  <c r="AH1483" i="2"/>
  <c r="AM1477" i="2"/>
  <c r="K1481" i="2"/>
  <c r="AH1481" i="2"/>
  <c r="O1483" i="2"/>
  <c r="J1483" i="2"/>
  <c r="AG1483" i="2"/>
  <c r="AM1478" i="2"/>
  <c r="I1481" i="2"/>
  <c r="AG1481" i="2"/>
  <c r="I1483" i="2"/>
  <c r="H1481" i="2"/>
  <c r="AF1481" i="2"/>
  <c r="F1497" i="2"/>
  <c r="AK1481" i="2"/>
  <c r="AF1483" i="2"/>
  <c r="T1483" i="2"/>
  <c r="AE1483" i="2"/>
  <c r="V1481" i="2"/>
  <c r="AE1481" i="2"/>
  <c r="AB1484" i="2"/>
  <c r="L1483" i="2"/>
  <c r="AI1483" i="2"/>
  <c r="W1482" i="2"/>
  <c r="X1482" i="2"/>
  <c r="Y1482" i="2"/>
  <c r="AK1482" i="2"/>
  <c r="Z1482" i="2"/>
  <c r="AL1482" i="2"/>
  <c r="AA1482" i="2"/>
  <c r="AD1482" i="2"/>
  <c r="O1482" i="2"/>
  <c r="AF1482" i="2"/>
  <c r="AE1482" i="2"/>
  <c r="P1482" i="2"/>
  <c r="V1482" i="2"/>
  <c r="H1482" i="2"/>
  <c r="AG1482" i="2"/>
  <c r="J1482" i="2"/>
  <c r="AH1482" i="2"/>
  <c r="K1482" i="2"/>
  <c r="AI1482" i="2"/>
  <c r="I1482" i="2"/>
  <c r="AJ1482" i="2"/>
  <c r="L1482" i="2"/>
  <c r="S1482" i="2"/>
  <c r="AB1482" i="2" s="1"/>
  <c r="M1482" i="2"/>
  <c r="T1482" i="2"/>
  <c r="N1482" i="2"/>
  <c r="U1482" i="2"/>
  <c r="S1483" i="2"/>
  <c r="AD1483" i="2"/>
  <c r="AM1483" i="2" s="1"/>
  <c r="U1481" i="2"/>
  <c r="AD1481" i="2"/>
  <c r="AM1481" i="2" s="1"/>
  <c r="AK1483" i="2"/>
  <c r="F1491" i="2"/>
  <c r="S1481" i="2"/>
  <c r="AM1475" i="2"/>
  <c r="AB1475" i="2"/>
  <c r="AA1481" i="2"/>
  <c r="Q1484" i="2"/>
  <c r="J1481" i="2"/>
  <c r="Z1481" i="2"/>
  <c r="AM1484" i="2"/>
  <c r="V1480" i="2"/>
  <c r="W1480" i="2"/>
  <c r="X1480" i="2"/>
  <c r="Y1480" i="2"/>
  <c r="AD1480" i="2"/>
  <c r="Z1480" i="2"/>
  <c r="AE1480" i="2"/>
  <c r="AA1480" i="2"/>
  <c r="AF1480" i="2"/>
  <c r="H1480" i="2"/>
  <c r="AG1480" i="2"/>
  <c r="J1480" i="2"/>
  <c r="AH1480" i="2"/>
  <c r="L1480" i="2"/>
  <c r="AI1480" i="2"/>
  <c r="M1480" i="2"/>
  <c r="AJ1480" i="2"/>
  <c r="I1480" i="2"/>
  <c r="AK1480" i="2"/>
  <c r="K1480" i="2"/>
  <c r="AL1480" i="2"/>
  <c r="N1480" i="2"/>
  <c r="U1480" i="2"/>
  <c r="S1480" i="2"/>
  <c r="O1480" i="2"/>
  <c r="T1480" i="2"/>
  <c r="P1480" i="2"/>
  <c r="X1483" i="2"/>
  <c r="W1483" i="2"/>
  <c r="Y1481" i="2"/>
  <c r="K1483" i="2"/>
  <c r="V1483" i="2"/>
  <c r="Q1477" i="2"/>
  <c r="AB1477" i="2"/>
  <c r="P1481" i="2"/>
  <c r="X1481" i="2"/>
  <c r="F1494" i="2"/>
  <c r="AL1489" i="2"/>
  <c r="AD1489" i="2"/>
  <c r="AE1489" i="2"/>
  <c r="AF1489" i="2"/>
  <c r="AG1489" i="2"/>
  <c r="AH1489" i="2"/>
  <c r="AI1489" i="2"/>
  <c r="AJ1489" i="2"/>
  <c r="AK1489" i="2"/>
  <c r="S1489" i="2"/>
  <c r="T1489" i="2"/>
  <c r="U1489" i="2"/>
  <c r="V1489" i="2"/>
  <c r="W1489" i="2"/>
  <c r="X1489" i="2"/>
  <c r="Y1489" i="2"/>
  <c r="Z1489" i="2"/>
  <c r="AA1489" i="2"/>
  <c r="P1489" i="2"/>
  <c r="I1489" i="2"/>
  <c r="K1489" i="2"/>
  <c r="L1489" i="2"/>
  <c r="H1489" i="2"/>
  <c r="J1489" i="2"/>
  <c r="M1489" i="2"/>
  <c r="N1489" i="2"/>
  <c r="O1489" i="2"/>
  <c r="F1493" i="2"/>
  <c r="Z1483" i="2"/>
  <c r="H1483" i="2"/>
  <c r="U1483" i="2"/>
  <c r="N1481" i="2"/>
  <c r="W1481" i="2"/>
  <c r="F1495" i="2"/>
  <c r="AB1478" i="2"/>
  <c r="AA1483" i="2"/>
  <c r="T1481" i="2"/>
  <c r="Y1483" i="2"/>
  <c r="P1483" i="2"/>
  <c r="M1481" i="2"/>
  <c r="Q1475" i="2"/>
  <c r="AM1476" i="2"/>
  <c r="Q1478" i="2"/>
  <c r="D1490" i="2"/>
  <c r="E1485" i="2"/>
  <c r="D1493" i="2"/>
  <c r="E1488" i="2"/>
  <c r="AG1488" i="2" s="1"/>
  <c r="D1499" i="2"/>
  <c r="E1494" i="2"/>
  <c r="D1492" i="2"/>
  <c r="E1487" i="2"/>
  <c r="D1491" i="2"/>
  <c r="E1486" i="2"/>
  <c r="AD1486" i="2" s="1"/>
  <c r="F1500" i="2" l="1"/>
  <c r="V1488" i="2"/>
  <c r="AE1488" i="2"/>
  <c r="N1486" i="2"/>
  <c r="AK1486" i="2"/>
  <c r="U1488" i="2"/>
  <c r="F1498" i="2"/>
  <c r="U1493" i="2"/>
  <c r="L1486" i="2"/>
  <c r="AJ1486" i="2"/>
  <c r="W1488" i="2"/>
  <c r="T1488" i="2"/>
  <c r="K1486" i="2"/>
  <c r="AI1486" i="2"/>
  <c r="AF1488" i="2"/>
  <c r="S1488" i="2"/>
  <c r="AB1489" i="2"/>
  <c r="Y1486" i="2"/>
  <c r="AH1486" i="2"/>
  <c r="Q1483" i="2"/>
  <c r="AA1488" i="2"/>
  <c r="X1486" i="2"/>
  <c r="AG1486" i="2"/>
  <c r="AI1487" i="2"/>
  <c r="N1487" i="2"/>
  <c r="AJ1487" i="2"/>
  <c r="H1487" i="2"/>
  <c r="AK1487" i="2"/>
  <c r="J1487" i="2"/>
  <c r="AL1487" i="2"/>
  <c r="L1487" i="2"/>
  <c r="S1487" i="2"/>
  <c r="O1487" i="2"/>
  <c r="AH1487" i="2"/>
  <c r="T1487" i="2"/>
  <c r="P1487" i="2"/>
  <c r="U1487" i="2"/>
  <c r="M1487" i="2"/>
  <c r="V1487" i="2"/>
  <c r="W1487" i="2"/>
  <c r="X1487" i="2"/>
  <c r="Y1487" i="2"/>
  <c r="AD1487" i="2"/>
  <c r="Z1487" i="2"/>
  <c r="AE1487" i="2"/>
  <c r="AA1487" i="2"/>
  <c r="AF1487" i="2"/>
  <c r="I1487" i="2"/>
  <c r="AG1487" i="2"/>
  <c r="K1487" i="2"/>
  <c r="Z1488" i="2"/>
  <c r="W1486" i="2"/>
  <c r="F1496" i="2"/>
  <c r="J1491" i="2"/>
  <c r="O1488" i="2"/>
  <c r="Y1488" i="2"/>
  <c r="Q1489" i="2"/>
  <c r="V1486" i="2"/>
  <c r="U1486" i="2"/>
  <c r="N1488" i="2"/>
  <c r="K1488" i="2"/>
  <c r="AD1488" i="2"/>
  <c r="Q1480" i="2"/>
  <c r="T1486" i="2"/>
  <c r="Q1482" i="2"/>
  <c r="O1486" i="2"/>
  <c r="H1488" i="2"/>
  <c r="AL1488" i="2"/>
  <c r="AB1481" i="2"/>
  <c r="S1486" i="2"/>
  <c r="X1488" i="2"/>
  <c r="P1488" i="2"/>
  <c r="AK1488" i="2"/>
  <c r="AB1480" i="2"/>
  <c r="P1486" i="2"/>
  <c r="AA1486" i="2"/>
  <c r="AB1483" i="2"/>
  <c r="F1502" i="2"/>
  <c r="AL1486" i="2"/>
  <c r="M1488" i="2"/>
  <c r="AJ1488" i="2"/>
  <c r="AM1489" i="2"/>
  <c r="M1486" i="2"/>
  <c r="Z1486" i="2"/>
  <c r="X1485" i="2"/>
  <c r="W1485" i="2"/>
  <c r="Y1485" i="2"/>
  <c r="AD1485" i="2"/>
  <c r="Z1485" i="2"/>
  <c r="AE1485" i="2"/>
  <c r="AA1485" i="2"/>
  <c r="AF1485" i="2"/>
  <c r="H1485" i="2"/>
  <c r="AG1485" i="2"/>
  <c r="K1485" i="2"/>
  <c r="AH1485" i="2"/>
  <c r="M1485" i="2"/>
  <c r="AI1485" i="2"/>
  <c r="O1485" i="2"/>
  <c r="AJ1485" i="2"/>
  <c r="P1485" i="2"/>
  <c r="AK1485" i="2"/>
  <c r="I1485" i="2"/>
  <c r="AL1485" i="2"/>
  <c r="J1485" i="2"/>
  <c r="S1485" i="2"/>
  <c r="L1485" i="2"/>
  <c r="T1485" i="2"/>
  <c r="N1485" i="2"/>
  <c r="U1485" i="2"/>
  <c r="V1485" i="2"/>
  <c r="L1488" i="2"/>
  <c r="AI1488" i="2"/>
  <c r="J1486" i="2"/>
  <c r="AF1486" i="2"/>
  <c r="Q1481" i="2"/>
  <c r="J1488" i="2"/>
  <c r="AH1488" i="2"/>
  <c r="F1499" i="2"/>
  <c r="AD1494" i="2"/>
  <c r="AE1494" i="2"/>
  <c r="AF1494" i="2"/>
  <c r="AG1494" i="2"/>
  <c r="AH1494" i="2"/>
  <c r="AI1494" i="2"/>
  <c r="AJ1494" i="2"/>
  <c r="AK1494" i="2"/>
  <c r="AL1494" i="2"/>
  <c r="S1494" i="2"/>
  <c r="T1494" i="2"/>
  <c r="U1494" i="2"/>
  <c r="V1494" i="2"/>
  <c r="W1494" i="2"/>
  <c r="X1494" i="2"/>
  <c r="Y1494" i="2"/>
  <c r="Z1494" i="2"/>
  <c r="AA1494" i="2"/>
  <c r="J1494" i="2"/>
  <c r="L1494" i="2"/>
  <c r="O1494" i="2"/>
  <c r="H1494" i="2"/>
  <c r="Q1494" i="2" s="1"/>
  <c r="I1494" i="2"/>
  <c r="K1494" i="2"/>
  <c r="M1494" i="2"/>
  <c r="N1494" i="2"/>
  <c r="P1494" i="2"/>
  <c r="AM1480" i="2"/>
  <c r="I1486" i="2"/>
  <c r="AE1486" i="2"/>
  <c r="AM1486" i="2" s="1"/>
  <c r="I1488" i="2"/>
  <c r="H1486" i="2"/>
  <c r="AM1482" i="2"/>
  <c r="D1497" i="2"/>
  <c r="E1492" i="2"/>
  <c r="D1504" i="2"/>
  <c r="E1499" i="2"/>
  <c r="D1498" i="2"/>
  <c r="E1493" i="2"/>
  <c r="V1493" i="2" s="1"/>
  <c r="D1496" i="2"/>
  <c r="E1491" i="2"/>
  <c r="AF1491" i="2" s="1"/>
  <c r="D1495" i="2"/>
  <c r="E1490" i="2"/>
  <c r="O1491" i="2" l="1"/>
  <c r="AD1491" i="2"/>
  <c r="T1493" i="2"/>
  <c r="F1507" i="2"/>
  <c r="AM1488" i="2"/>
  <c r="N1491" i="2"/>
  <c r="AL1491" i="2"/>
  <c r="K1493" i="2"/>
  <c r="S1493" i="2"/>
  <c r="AA1491" i="2"/>
  <c r="AK1491" i="2"/>
  <c r="J1493" i="2"/>
  <c r="AA1493" i="2"/>
  <c r="AE1490" i="2"/>
  <c r="U1490" i="2"/>
  <c r="AI1490" i="2"/>
  <c r="AF1490" i="2"/>
  <c r="H1490" i="2"/>
  <c r="AJ1490" i="2"/>
  <c r="AG1490" i="2"/>
  <c r="J1490" i="2"/>
  <c r="AH1490" i="2"/>
  <c r="K1490" i="2"/>
  <c r="N1490" i="2"/>
  <c r="P1490" i="2"/>
  <c r="O1490" i="2"/>
  <c r="AK1490" i="2"/>
  <c r="M1490" i="2"/>
  <c r="AL1490" i="2"/>
  <c r="V1490" i="2"/>
  <c r="I1490" i="2"/>
  <c r="W1490" i="2"/>
  <c r="L1490" i="2"/>
  <c r="T1490" i="2"/>
  <c r="X1490" i="2"/>
  <c r="Z1490" i="2"/>
  <c r="Y1490" i="2"/>
  <c r="AD1490" i="2"/>
  <c r="AA1490" i="2"/>
  <c r="S1490" i="2"/>
  <c r="AB1494" i="2"/>
  <c r="Z1491" i="2"/>
  <c r="AJ1491" i="2"/>
  <c r="I1493" i="2"/>
  <c r="AG1493" i="2"/>
  <c r="Y1491" i="2"/>
  <c r="F1501" i="2"/>
  <c r="AI1496" i="2"/>
  <c r="L1496" i="2"/>
  <c r="O1493" i="2"/>
  <c r="AF1493" i="2"/>
  <c r="X1491" i="2"/>
  <c r="N1493" i="2"/>
  <c r="AE1493" i="2"/>
  <c r="W1491" i="2"/>
  <c r="H1493" i="2"/>
  <c r="AD1493" i="2"/>
  <c r="Q1485" i="2"/>
  <c r="V1491" i="2"/>
  <c r="P1493" i="2"/>
  <c r="AL1493" i="2"/>
  <c r="U1491" i="2"/>
  <c r="M1493" i="2"/>
  <c r="AK1493" i="2"/>
  <c r="AB1486" i="2"/>
  <c r="P1491" i="2"/>
  <c r="T1491" i="2"/>
  <c r="AB1487" i="2"/>
  <c r="AB1488" i="2"/>
  <c r="L1493" i="2"/>
  <c r="AJ1493" i="2"/>
  <c r="AB1485" i="2"/>
  <c r="M1491" i="2"/>
  <c r="S1491" i="2"/>
  <c r="Z1493" i="2"/>
  <c r="AI1493" i="2"/>
  <c r="V1492" i="2"/>
  <c r="W1492" i="2"/>
  <c r="X1492" i="2"/>
  <c r="Y1492" i="2"/>
  <c r="Z1492" i="2"/>
  <c r="AD1492" i="2"/>
  <c r="AA1492" i="2"/>
  <c r="AE1492" i="2"/>
  <c r="S1492" i="2"/>
  <c r="AF1492" i="2"/>
  <c r="H1492" i="2"/>
  <c r="AG1492" i="2"/>
  <c r="I1492" i="2"/>
  <c r="AH1492" i="2"/>
  <c r="L1492" i="2"/>
  <c r="AI1492" i="2"/>
  <c r="N1492" i="2"/>
  <c r="AJ1492" i="2"/>
  <c r="J1492" i="2"/>
  <c r="U1492" i="2"/>
  <c r="AK1492" i="2"/>
  <c r="K1492" i="2"/>
  <c r="AL1492" i="2"/>
  <c r="M1492" i="2"/>
  <c r="P1492" i="2"/>
  <c r="T1492" i="2"/>
  <c r="O1492" i="2"/>
  <c r="L1491" i="2"/>
  <c r="AI1491" i="2"/>
  <c r="Y1493" i="2"/>
  <c r="AH1493" i="2"/>
  <c r="AM1494" i="2"/>
  <c r="AM1485" i="2"/>
  <c r="Q1488" i="2"/>
  <c r="K1491" i="2"/>
  <c r="AH1491" i="2"/>
  <c r="X1493" i="2"/>
  <c r="F1503" i="2"/>
  <c r="M1498" i="2"/>
  <c r="Q1486" i="2"/>
  <c r="F1504" i="2"/>
  <c r="AD1499" i="2"/>
  <c r="AE1499" i="2"/>
  <c r="AF1499" i="2"/>
  <c r="AG1499" i="2"/>
  <c r="AH1499" i="2"/>
  <c r="AI1499" i="2"/>
  <c r="AJ1499" i="2"/>
  <c r="AK1499" i="2"/>
  <c r="AL1499" i="2"/>
  <c r="U1499" i="2"/>
  <c r="V1499" i="2"/>
  <c r="W1499" i="2"/>
  <c r="X1499" i="2"/>
  <c r="Y1499" i="2"/>
  <c r="Z1499" i="2"/>
  <c r="AA1499" i="2"/>
  <c r="S1499" i="2"/>
  <c r="T1499" i="2"/>
  <c r="J1499" i="2"/>
  <c r="M1499" i="2"/>
  <c r="O1499" i="2"/>
  <c r="K1499" i="2"/>
  <c r="L1499" i="2"/>
  <c r="N1499" i="2"/>
  <c r="P1499" i="2"/>
  <c r="H1499" i="2"/>
  <c r="I1499" i="2"/>
  <c r="I1491" i="2"/>
  <c r="AG1491" i="2"/>
  <c r="W1493" i="2"/>
  <c r="F1505" i="2"/>
  <c r="AE1491" i="2"/>
  <c r="H1491" i="2"/>
  <c r="Q1491" i="2" s="1"/>
  <c r="AM1487" i="2"/>
  <c r="Q1487" i="2"/>
  <c r="D1501" i="2"/>
  <c r="E1496" i="2"/>
  <c r="AJ1496" i="2" s="1"/>
  <c r="D1503" i="2"/>
  <c r="E1498" i="2"/>
  <c r="T1498" i="2" s="1"/>
  <c r="D1509" i="2"/>
  <c r="E1504" i="2"/>
  <c r="D1502" i="2"/>
  <c r="E1497" i="2"/>
  <c r="D1500" i="2"/>
  <c r="E1495" i="2"/>
  <c r="L1498" i="2" l="1"/>
  <c r="AJ1498" i="2"/>
  <c r="M1496" i="2"/>
  <c r="AH1496" i="2"/>
  <c r="S1498" i="2"/>
  <c r="J1498" i="2"/>
  <c r="AI1498" i="2"/>
  <c r="AB1491" i="2"/>
  <c r="J1496" i="2"/>
  <c r="AG1496" i="2"/>
  <c r="Q1499" i="2"/>
  <c r="I1498" i="2"/>
  <c r="AH1498" i="2"/>
  <c r="AM1493" i="2"/>
  <c r="H1496" i="2"/>
  <c r="AF1496" i="2"/>
  <c r="Q1490" i="2"/>
  <c r="K1498" i="2"/>
  <c r="AG1498" i="2"/>
  <c r="Q1493" i="2"/>
  <c r="AA1496" i="2"/>
  <c r="AE1496" i="2"/>
  <c r="H1498" i="2"/>
  <c r="AF1498" i="2"/>
  <c r="Q1492" i="2"/>
  <c r="Z1496" i="2"/>
  <c r="AD1496" i="2"/>
  <c r="U1495" i="2"/>
  <c r="V1495" i="2"/>
  <c r="AF1495" i="2"/>
  <c r="W1495" i="2"/>
  <c r="AG1495" i="2"/>
  <c r="X1495" i="2"/>
  <c r="AH1495" i="2"/>
  <c r="J1495" i="2"/>
  <c r="AI1495" i="2"/>
  <c r="K1495" i="2"/>
  <c r="AJ1495" i="2"/>
  <c r="N1495" i="2"/>
  <c r="AK1495" i="2"/>
  <c r="H1495" i="2"/>
  <c r="AL1495" i="2"/>
  <c r="I1495" i="2"/>
  <c r="AD1495" i="2"/>
  <c r="L1495" i="2"/>
  <c r="AE1495" i="2"/>
  <c r="M1495" i="2"/>
  <c r="Y1495" i="2"/>
  <c r="O1495" i="2"/>
  <c r="Z1495" i="2"/>
  <c r="P1495" i="2"/>
  <c r="T1495" i="2"/>
  <c r="AA1495" i="2"/>
  <c r="S1495" i="2"/>
  <c r="P1498" i="2"/>
  <c r="AE1498" i="2"/>
  <c r="Y1496" i="2"/>
  <c r="F1506" i="2"/>
  <c r="P1501" i="2"/>
  <c r="AF1497" i="2"/>
  <c r="H1497" i="2"/>
  <c r="AG1497" i="2"/>
  <c r="I1497" i="2"/>
  <c r="AH1497" i="2"/>
  <c r="L1497" i="2"/>
  <c r="AI1497" i="2"/>
  <c r="O1497" i="2"/>
  <c r="AJ1497" i="2"/>
  <c r="J1497" i="2"/>
  <c r="AK1497" i="2"/>
  <c r="K1497" i="2"/>
  <c r="AL1497" i="2"/>
  <c r="M1497" i="2"/>
  <c r="W1497" i="2"/>
  <c r="N1497" i="2"/>
  <c r="V1497" i="2"/>
  <c r="X1497" i="2"/>
  <c r="P1497" i="2"/>
  <c r="Y1497" i="2"/>
  <c r="Z1497" i="2"/>
  <c r="AA1497" i="2"/>
  <c r="S1497" i="2"/>
  <c r="AE1497" i="2"/>
  <c r="T1497" i="2"/>
  <c r="AD1497" i="2"/>
  <c r="U1497" i="2"/>
  <c r="O1498" i="2"/>
  <c r="AD1498" i="2"/>
  <c r="AB1492" i="2"/>
  <c r="X1496" i="2"/>
  <c r="AL1498" i="2"/>
  <c r="W1496" i="2"/>
  <c r="Z1498" i="2"/>
  <c r="AK1498" i="2"/>
  <c r="V1496" i="2"/>
  <c r="Y1498" i="2"/>
  <c r="F1508" i="2"/>
  <c r="AG1503" i="2"/>
  <c r="AH1503" i="2"/>
  <c r="K1503" i="2"/>
  <c r="N1503" i="2"/>
  <c r="AM1492" i="2"/>
  <c r="U1496" i="2"/>
  <c r="X1498" i="2"/>
  <c r="K1496" i="2"/>
  <c r="T1496" i="2"/>
  <c r="AB1499" i="2"/>
  <c r="AM1499" i="2"/>
  <c r="W1498" i="2"/>
  <c r="I1496" i="2"/>
  <c r="S1496" i="2"/>
  <c r="AB1496" i="2" s="1"/>
  <c r="AB1493" i="2"/>
  <c r="F1512" i="2"/>
  <c r="F1509" i="2"/>
  <c r="AE1504" i="2"/>
  <c r="AF1504" i="2"/>
  <c r="AG1504" i="2"/>
  <c r="AH1504" i="2"/>
  <c r="AI1504" i="2"/>
  <c r="AJ1504" i="2"/>
  <c r="AK1504" i="2"/>
  <c r="AL1504" i="2"/>
  <c r="AD1504" i="2"/>
  <c r="X1504" i="2"/>
  <c r="Y1504" i="2"/>
  <c r="Z1504" i="2"/>
  <c r="AA1504" i="2"/>
  <c r="S1504" i="2"/>
  <c r="T1504" i="2"/>
  <c r="U1504" i="2"/>
  <c r="V1504" i="2"/>
  <c r="W1504" i="2"/>
  <c r="I1504" i="2"/>
  <c r="J1504" i="2"/>
  <c r="M1504" i="2"/>
  <c r="P1504" i="2"/>
  <c r="H1504" i="2"/>
  <c r="K1504" i="2"/>
  <c r="L1504" i="2"/>
  <c r="N1504" i="2"/>
  <c r="O1504" i="2"/>
  <c r="V1498" i="2"/>
  <c r="P1496" i="2"/>
  <c r="AL1496" i="2"/>
  <c r="AB1490" i="2"/>
  <c r="AA1498" i="2"/>
  <c r="F1510" i="2"/>
  <c r="U1498" i="2"/>
  <c r="O1496" i="2"/>
  <c r="AK1496" i="2"/>
  <c r="AM1491" i="2"/>
  <c r="N1498" i="2"/>
  <c r="N1496" i="2"/>
  <c r="AM1490" i="2"/>
  <c r="D1505" i="2"/>
  <c r="E1500" i="2"/>
  <c r="D1507" i="2"/>
  <c r="E1502" i="2"/>
  <c r="D1514" i="2"/>
  <c r="E1509" i="2"/>
  <c r="D1508" i="2"/>
  <c r="E1503" i="2"/>
  <c r="AI1503" i="2" s="1"/>
  <c r="D1506" i="2"/>
  <c r="E1501" i="2"/>
  <c r="AJ1501" i="2" s="1"/>
  <c r="Q1496" i="2" l="1"/>
  <c r="F1514" i="2"/>
  <c r="AH1509" i="2"/>
  <c r="AI1509" i="2"/>
  <c r="AJ1509" i="2"/>
  <c r="AK1509" i="2"/>
  <c r="AL1509" i="2"/>
  <c r="AD1509" i="2"/>
  <c r="AE1509" i="2"/>
  <c r="AF1509" i="2"/>
  <c r="AG1509" i="2"/>
  <c r="AA1509" i="2"/>
  <c r="S1509" i="2"/>
  <c r="T1509" i="2"/>
  <c r="U1509" i="2"/>
  <c r="V1509" i="2"/>
  <c r="W1509" i="2"/>
  <c r="X1509" i="2"/>
  <c r="Y1509" i="2"/>
  <c r="Z1509" i="2"/>
  <c r="L1509" i="2"/>
  <c r="M1509" i="2"/>
  <c r="O1509" i="2"/>
  <c r="P1509" i="2"/>
  <c r="H1509" i="2"/>
  <c r="I1509" i="2"/>
  <c r="J1509" i="2"/>
  <c r="K1509" i="2"/>
  <c r="N1509" i="2"/>
  <c r="I1503" i="2"/>
  <c r="AF1503" i="2"/>
  <c r="K1501" i="2"/>
  <c r="AG1501" i="2"/>
  <c r="F1515" i="2"/>
  <c r="AA1503" i="2"/>
  <c r="AE1503" i="2"/>
  <c r="H1501" i="2"/>
  <c r="AF1501" i="2"/>
  <c r="AI1501" i="2"/>
  <c r="M1501" i="2"/>
  <c r="AB1504" i="2"/>
  <c r="Z1503" i="2"/>
  <c r="AD1503" i="2"/>
  <c r="AB1497" i="2"/>
  <c r="AA1501" i="2"/>
  <c r="AE1501" i="2"/>
  <c r="AM1495" i="2"/>
  <c r="Y1503" i="2"/>
  <c r="F1513" i="2"/>
  <c r="AE1508" i="2"/>
  <c r="AF1508" i="2"/>
  <c r="S1508" i="2"/>
  <c r="L1508" i="2"/>
  <c r="Z1501" i="2"/>
  <c r="AD1501" i="2"/>
  <c r="AM1496" i="2"/>
  <c r="X1503" i="2"/>
  <c r="Y1501" i="2"/>
  <c r="F1511" i="2"/>
  <c r="AE1506" i="2"/>
  <c r="U1506" i="2"/>
  <c r="W1503" i="2"/>
  <c r="X1501" i="2"/>
  <c r="Q1495" i="2"/>
  <c r="AH1501" i="2"/>
  <c r="V1503" i="2"/>
  <c r="W1501" i="2"/>
  <c r="AM1504" i="2"/>
  <c r="U1503" i="2"/>
  <c r="Q1497" i="2"/>
  <c r="V1501" i="2"/>
  <c r="Q1498" i="2"/>
  <c r="P1503" i="2"/>
  <c r="T1503" i="2"/>
  <c r="U1501" i="2"/>
  <c r="AB1495" i="2"/>
  <c r="Q1504" i="2"/>
  <c r="O1503" i="2"/>
  <c r="S1503" i="2"/>
  <c r="O1501" i="2"/>
  <c r="T1501" i="2"/>
  <c r="AB1498" i="2"/>
  <c r="M1503" i="2"/>
  <c r="AL1503" i="2"/>
  <c r="N1501" i="2"/>
  <c r="S1501" i="2"/>
  <c r="AM1497" i="2"/>
  <c r="L1503" i="2"/>
  <c r="AK1503" i="2"/>
  <c r="L1501" i="2"/>
  <c r="AL1501" i="2"/>
  <c r="T1502" i="2"/>
  <c r="U1502" i="2"/>
  <c r="V1502" i="2"/>
  <c r="W1502" i="2"/>
  <c r="AG1502" i="2"/>
  <c r="X1502" i="2"/>
  <c r="AH1502" i="2"/>
  <c r="Y1502" i="2"/>
  <c r="AI1502" i="2"/>
  <c r="K1502" i="2"/>
  <c r="AJ1502" i="2"/>
  <c r="L1502" i="2"/>
  <c r="AK1502" i="2"/>
  <c r="O1502" i="2"/>
  <c r="AL1502" i="2"/>
  <c r="I1502" i="2"/>
  <c r="AD1502" i="2"/>
  <c r="J1502" i="2"/>
  <c r="AE1502" i="2"/>
  <c r="M1502" i="2"/>
  <c r="AF1502" i="2"/>
  <c r="N1502" i="2"/>
  <c r="S1502" i="2"/>
  <c r="Z1502" i="2"/>
  <c r="P1502" i="2"/>
  <c r="AA1502" i="2"/>
  <c r="H1502" i="2"/>
  <c r="F1517" i="2"/>
  <c r="J1503" i="2"/>
  <c r="AJ1503" i="2"/>
  <c r="AM1498" i="2"/>
  <c r="J1501" i="2"/>
  <c r="AK1501" i="2"/>
  <c r="X1500" i="2"/>
  <c r="Y1500" i="2"/>
  <c r="AJ1500" i="2"/>
  <c r="AA1500" i="2"/>
  <c r="M1500" i="2"/>
  <c r="H1500" i="2"/>
  <c r="AI1500" i="2"/>
  <c r="Z1500" i="2"/>
  <c r="N1500" i="2"/>
  <c r="AE1500" i="2"/>
  <c r="AK1500" i="2"/>
  <c r="AL1500" i="2"/>
  <c r="AD1500" i="2"/>
  <c r="AM1500" i="2" s="1"/>
  <c r="I1500" i="2"/>
  <c r="AF1500" i="2"/>
  <c r="J1500" i="2"/>
  <c r="AG1500" i="2"/>
  <c r="K1500" i="2"/>
  <c r="AH1500" i="2"/>
  <c r="L1500" i="2"/>
  <c r="T1500" i="2"/>
  <c r="U1500" i="2"/>
  <c r="S1500" i="2"/>
  <c r="O1500" i="2"/>
  <c r="P1500" i="2"/>
  <c r="W1500" i="2"/>
  <c r="V1500" i="2"/>
  <c r="H1503" i="2"/>
  <c r="Q1503" i="2" s="1"/>
  <c r="I1501" i="2"/>
  <c r="D1513" i="2"/>
  <c r="E1508" i="2"/>
  <c r="AH1508" i="2" s="1"/>
  <c r="D1519" i="2"/>
  <c r="E1514" i="2"/>
  <c r="D1512" i="2"/>
  <c r="E1507" i="2"/>
  <c r="D1510" i="2"/>
  <c r="E1505" i="2"/>
  <c r="D1511" i="2"/>
  <c r="E1506" i="2"/>
  <c r="AG1506" i="2" s="1"/>
  <c r="AD1506" i="2" l="1"/>
  <c r="H1506" i="2"/>
  <c r="AF1506" i="2"/>
  <c r="N1508" i="2"/>
  <c r="AG1508" i="2"/>
  <c r="Q1501" i="2"/>
  <c r="AB1502" i="2"/>
  <c r="S1506" i="2"/>
  <c r="F1516" i="2"/>
  <c r="AA1508" i="2"/>
  <c r="AD1508" i="2"/>
  <c r="AB1509" i="2"/>
  <c r="AA1506" i="2"/>
  <c r="Z1508" i="2"/>
  <c r="F1518" i="2"/>
  <c r="Z1506" i="2"/>
  <c r="Y1508" i="2"/>
  <c r="AB1503" i="2"/>
  <c r="Y1506" i="2"/>
  <c r="X1508" i="2"/>
  <c r="AB1500" i="2"/>
  <c r="X1506" i="2"/>
  <c r="AM1501" i="2"/>
  <c r="W1508" i="2"/>
  <c r="Q1509" i="2"/>
  <c r="Q1500" i="2"/>
  <c r="O1506" i="2"/>
  <c r="W1506" i="2"/>
  <c r="V1508" i="2"/>
  <c r="AM1509" i="2"/>
  <c r="AM1502" i="2"/>
  <c r="M1506" i="2"/>
  <c r="V1506" i="2"/>
  <c r="P1508" i="2"/>
  <c r="U1508" i="2"/>
  <c r="L1506" i="2"/>
  <c r="AL1506" i="2"/>
  <c r="O1508" i="2"/>
  <c r="T1508" i="2"/>
  <c r="AB1508" i="2" s="1"/>
  <c r="AM1503" i="2"/>
  <c r="K1506" i="2"/>
  <c r="AK1506" i="2"/>
  <c r="M1508" i="2"/>
  <c r="AL1508" i="2"/>
  <c r="J1506" i="2"/>
  <c r="AJ1506" i="2"/>
  <c r="K1508" i="2"/>
  <c r="AK1508" i="2"/>
  <c r="AD1505" i="2"/>
  <c r="AA1505" i="2"/>
  <c r="AE1505" i="2"/>
  <c r="P1505" i="2"/>
  <c r="AF1505" i="2"/>
  <c r="I1505" i="2"/>
  <c r="AH1505" i="2"/>
  <c r="J1505" i="2"/>
  <c r="K1505" i="2"/>
  <c r="L1505" i="2"/>
  <c r="Z1505" i="2"/>
  <c r="AG1505" i="2"/>
  <c r="H1505" i="2"/>
  <c r="AI1505" i="2"/>
  <c r="Y1505" i="2"/>
  <c r="AJ1505" i="2"/>
  <c r="AK1505" i="2"/>
  <c r="M1505" i="2"/>
  <c r="S1505" i="2"/>
  <c r="N1505" i="2"/>
  <c r="T1505" i="2"/>
  <c r="O1505" i="2"/>
  <c r="U1505" i="2"/>
  <c r="V1505" i="2"/>
  <c r="X1505" i="2"/>
  <c r="W1505" i="2"/>
  <c r="AL1505" i="2"/>
  <c r="I1506" i="2"/>
  <c r="AI1506" i="2"/>
  <c r="J1508" i="2"/>
  <c r="AJ1508" i="2"/>
  <c r="X1507" i="2"/>
  <c r="W1507" i="2"/>
  <c r="Y1507" i="2"/>
  <c r="V1507" i="2"/>
  <c r="AJ1507" i="2"/>
  <c r="Z1507" i="2"/>
  <c r="AK1507" i="2"/>
  <c r="AA1507" i="2"/>
  <c r="K1507" i="2"/>
  <c r="AL1507" i="2"/>
  <c r="N1507" i="2"/>
  <c r="AD1507" i="2"/>
  <c r="O1507" i="2"/>
  <c r="AE1507" i="2"/>
  <c r="AF1507" i="2"/>
  <c r="L1507" i="2"/>
  <c r="AG1507" i="2"/>
  <c r="M1507" i="2"/>
  <c r="H1507" i="2"/>
  <c r="AH1507" i="2"/>
  <c r="P1507" i="2"/>
  <c r="AI1507" i="2"/>
  <c r="S1507" i="2"/>
  <c r="I1507" i="2"/>
  <c r="T1507" i="2"/>
  <c r="J1507" i="2"/>
  <c r="U1507" i="2"/>
  <c r="F1522" i="2"/>
  <c r="P1506" i="2"/>
  <c r="AH1506" i="2"/>
  <c r="I1508" i="2"/>
  <c r="AI1508" i="2"/>
  <c r="F1520" i="2"/>
  <c r="F1519" i="2"/>
  <c r="AK1514" i="2"/>
  <c r="AL1514" i="2"/>
  <c r="AD1514" i="2"/>
  <c r="AE1514" i="2"/>
  <c r="AF1514" i="2"/>
  <c r="AG1514" i="2"/>
  <c r="AH1514" i="2"/>
  <c r="AI1514" i="2"/>
  <c r="AJ1514" i="2"/>
  <c r="S1514" i="2"/>
  <c r="T1514" i="2"/>
  <c r="U1514" i="2"/>
  <c r="V1514" i="2"/>
  <c r="W1514" i="2"/>
  <c r="X1514" i="2"/>
  <c r="Y1514" i="2"/>
  <c r="Z1514" i="2"/>
  <c r="AA1514" i="2"/>
  <c r="O1514" i="2"/>
  <c r="P1514" i="2"/>
  <c r="H1514" i="2"/>
  <c r="L1514" i="2"/>
  <c r="M1514" i="2"/>
  <c r="N1514" i="2"/>
  <c r="I1514" i="2"/>
  <c r="J1514" i="2"/>
  <c r="K1514" i="2"/>
  <c r="T1506" i="2"/>
  <c r="Q1502" i="2"/>
  <c r="AB1501" i="2"/>
  <c r="N1506" i="2"/>
  <c r="H1508" i="2"/>
  <c r="Q1508" i="2" s="1"/>
  <c r="D1516" i="2"/>
  <c r="E1511" i="2"/>
  <c r="AD1511" i="2" s="1"/>
  <c r="D1515" i="2"/>
  <c r="E1510" i="2"/>
  <c r="D1517" i="2"/>
  <c r="E1512" i="2"/>
  <c r="D1524" i="2"/>
  <c r="E1519" i="2"/>
  <c r="D1518" i="2"/>
  <c r="E1513" i="2"/>
  <c r="AJ1513" i="2" s="1"/>
  <c r="J1513" i="2" l="1"/>
  <c r="AI1513" i="2"/>
  <c r="L1511" i="2"/>
  <c r="AL1511" i="2"/>
  <c r="AH1513" i="2"/>
  <c r="I1513" i="2"/>
  <c r="AG1513" i="2"/>
  <c r="H1511" i="2"/>
  <c r="AJ1511" i="2"/>
  <c r="AB1507" i="2"/>
  <c r="H1513" i="2"/>
  <c r="AF1513" i="2"/>
  <c r="K1511" i="2"/>
  <c r="AI1511" i="2"/>
  <c r="V1513" i="2"/>
  <c r="AE1513" i="2"/>
  <c r="J1511" i="2"/>
  <c r="AH1511" i="2"/>
  <c r="U1513" i="2"/>
  <c r="AD1513" i="2"/>
  <c r="X1511" i="2"/>
  <c r="AG1511" i="2"/>
  <c r="AB1505" i="2"/>
  <c r="T1513" i="2"/>
  <c r="F1523" i="2"/>
  <c r="I1518" i="2"/>
  <c r="W1511" i="2"/>
  <c r="AF1511" i="2"/>
  <c r="AK1511" i="2"/>
  <c r="Q1507" i="2"/>
  <c r="S1513" i="2"/>
  <c r="V1511" i="2"/>
  <c r="F1521" i="2"/>
  <c r="AB1514" i="2"/>
  <c r="AM1505" i="2"/>
  <c r="AA1513" i="2"/>
  <c r="U1511" i="2"/>
  <c r="AB1506" i="2"/>
  <c r="Z1513" i="2"/>
  <c r="T1511" i="2"/>
  <c r="Y1513" i="2"/>
  <c r="AM1508" i="2"/>
  <c r="S1511" i="2"/>
  <c r="P1513" i="2"/>
  <c r="X1513" i="2"/>
  <c r="AA1511" i="2"/>
  <c r="I1511" i="2"/>
  <c r="X1512" i="2"/>
  <c r="Y1512" i="2"/>
  <c r="AD1512" i="2"/>
  <c r="Z1512" i="2"/>
  <c r="AE1512" i="2"/>
  <c r="AA1512" i="2"/>
  <c r="AH1512" i="2"/>
  <c r="N1512" i="2"/>
  <c r="AF1512" i="2"/>
  <c r="H1512" i="2"/>
  <c r="Q1512" i="2" s="1"/>
  <c r="AG1512" i="2"/>
  <c r="J1512" i="2"/>
  <c r="I1512" i="2"/>
  <c r="AI1512" i="2"/>
  <c r="K1512" i="2"/>
  <c r="U1512" i="2"/>
  <c r="AJ1512" i="2"/>
  <c r="L1512" i="2"/>
  <c r="AK1512" i="2"/>
  <c r="M1512" i="2"/>
  <c r="V1512" i="2"/>
  <c r="S1512" i="2"/>
  <c r="O1512" i="2"/>
  <c r="T1512" i="2"/>
  <c r="P1512" i="2"/>
  <c r="W1512" i="2"/>
  <c r="AL1512" i="2"/>
  <c r="Q1505" i="2"/>
  <c r="N1513" i="2"/>
  <c r="W1513" i="2"/>
  <c r="P1511" i="2"/>
  <c r="Z1511" i="2"/>
  <c r="Q1514" i="2"/>
  <c r="M1513" i="2"/>
  <c r="AL1513" i="2"/>
  <c r="O1511" i="2"/>
  <c r="Y1511" i="2"/>
  <c r="O1513" i="2"/>
  <c r="X1510" i="2"/>
  <c r="Y1510" i="2"/>
  <c r="AD1510" i="2"/>
  <c r="Z1510" i="2"/>
  <c r="AE1510" i="2"/>
  <c r="AA1510" i="2"/>
  <c r="AF1510" i="2"/>
  <c r="J1510" i="2"/>
  <c r="AG1510" i="2"/>
  <c r="L1510" i="2"/>
  <c r="AH1510" i="2"/>
  <c r="H1510" i="2"/>
  <c r="AI1510" i="2"/>
  <c r="I1510" i="2"/>
  <c r="U1510" i="2"/>
  <c r="AJ1510" i="2"/>
  <c r="K1510" i="2"/>
  <c r="AK1510" i="2"/>
  <c r="M1510" i="2"/>
  <c r="AL1510" i="2"/>
  <c r="N1510" i="2"/>
  <c r="V1510" i="2"/>
  <c r="S1510" i="2"/>
  <c r="O1510" i="2"/>
  <c r="T1510" i="2"/>
  <c r="P1510" i="2"/>
  <c r="W1510" i="2"/>
  <c r="F1525" i="2"/>
  <c r="F1527" i="2"/>
  <c r="AM1507" i="2"/>
  <c r="L1513" i="2"/>
  <c r="AK1513" i="2"/>
  <c r="N1511" i="2"/>
  <c r="AE1511" i="2"/>
  <c r="AM1511" i="2" s="1"/>
  <c r="Q1506" i="2"/>
  <c r="F1524" i="2"/>
  <c r="AD1519" i="2"/>
  <c r="AF1519" i="2"/>
  <c r="AG1519" i="2"/>
  <c r="AH1519" i="2"/>
  <c r="AI1519" i="2"/>
  <c r="AJ1519" i="2"/>
  <c r="AK1519" i="2"/>
  <c r="AL1519" i="2"/>
  <c r="AE1519" i="2"/>
  <c r="S1519" i="2"/>
  <c r="T1519" i="2"/>
  <c r="U1519" i="2"/>
  <c r="V1519" i="2"/>
  <c r="W1519" i="2"/>
  <c r="X1519" i="2"/>
  <c r="Y1519" i="2"/>
  <c r="Z1519" i="2"/>
  <c r="AA1519" i="2"/>
  <c r="I1519" i="2"/>
  <c r="K1519" i="2"/>
  <c r="J1519" i="2"/>
  <c r="L1519" i="2"/>
  <c r="M1519" i="2"/>
  <c r="N1519" i="2"/>
  <c r="O1519" i="2"/>
  <c r="P1519" i="2"/>
  <c r="H1519" i="2"/>
  <c r="Q1519" i="2" s="1"/>
  <c r="AM1514" i="2"/>
  <c r="K1513" i="2"/>
  <c r="M1511" i="2"/>
  <c r="AM1506" i="2"/>
  <c r="D1529" i="2"/>
  <c r="E1524" i="2"/>
  <c r="D1522" i="2"/>
  <c r="E1517" i="2"/>
  <c r="D1523" i="2"/>
  <c r="E1518" i="2"/>
  <c r="AD1518" i="2" s="1"/>
  <c r="D1520" i="2"/>
  <c r="E1515" i="2"/>
  <c r="D1521" i="2"/>
  <c r="E1516" i="2"/>
  <c r="AD1516" i="2" s="1"/>
  <c r="AB1519" i="2" l="1"/>
  <c r="M1516" i="2"/>
  <c r="AK1516" i="2"/>
  <c r="H1518" i="2"/>
  <c r="AK1518" i="2"/>
  <c r="AL1516" i="2"/>
  <c r="AM1510" i="2"/>
  <c r="AA1516" i="2"/>
  <c r="AJ1516" i="2"/>
  <c r="L1518" i="2"/>
  <c r="AJ1518" i="2"/>
  <c r="Z1516" i="2"/>
  <c r="AI1516" i="2"/>
  <c r="K1518" i="2"/>
  <c r="AI1518" i="2"/>
  <c r="Z1515" i="2"/>
  <c r="H1515" i="2"/>
  <c r="AA1515" i="2"/>
  <c r="AD1515" i="2"/>
  <c r="S1515" i="2"/>
  <c r="AH1515" i="2"/>
  <c r="AE1515" i="2"/>
  <c r="T1515" i="2"/>
  <c r="AF1515" i="2"/>
  <c r="M1515" i="2"/>
  <c r="AG1515" i="2"/>
  <c r="O1515" i="2"/>
  <c r="AI1515" i="2"/>
  <c r="I1515" i="2"/>
  <c r="AJ1515" i="2"/>
  <c r="J1515" i="2"/>
  <c r="AK1515" i="2"/>
  <c r="K1515" i="2"/>
  <c r="X1515" i="2"/>
  <c r="AL1515" i="2"/>
  <c r="L1515" i="2"/>
  <c r="U1515" i="2"/>
  <c r="N1515" i="2"/>
  <c r="V1515" i="2"/>
  <c r="P1515" i="2"/>
  <c r="W1515" i="2"/>
  <c r="Y1515" i="2"/>
  <c r="Y1516" i="2"/>
  <c r="F1526" i="2"/>
  <c r="AD1521" i="2"/>
  <c r="Y1518" i="2"/>
  <c r="AH1518" i="2"/>
  <c r="Q1513" i="2"/>
  <c r="AB1512" i="2"/>
  <c r="X1516" i="2"/>
  <c r="X1518" i="2"/>
  <c r="AG1518" i="2"/>
  <c r="W1516" i="2"/>
  <c r="AB1513" i="2"/>
  <c r="W1518" i="2"/>
  <c r="F1528" i="2"/>
  <c r="U1523" i="2"/>
  <c r="V1516" i="2"/>
  <c r="V1518" i="2"/>
  <c r="Q1511" i="2"/>
  <c r="AM1512" i="2"/>
  <c r="U1516" i="2"/>
  <c r="U1518" i="2"/>
  <c r="N1516" i="2"/>
  <c r="F1530" i="2"/>
  <c r="Q1510" i="2"/>
  <c r="O1516" i="2"/>
  <c r="T1516" i="2"/>
  <c r="T1518" i="2"/>
  <c r="AL1518" i="2"/>
  <c r="AM1519" i="2"/>
  <c r="L1516" i="2"/>
  <c r="S1516" i="2"/>
  <c r="S1518" i="2"/>
  <c r="F1529" i="2"/>
  <c r="AD1524" i="2"/>
  <c r="AE1524" i="2"/>
  <c r="AF1524" i="2"/>
  <c r="AG1524" i="2"/>
  <c r="AI1524" i="2"/>
  <c r="AJ1524" i="2"/>
  <c r="AK1524" i="2"/>
  <c r="AL1524" i="2"/>
  <c r="AH1524" i="2"/>
  <c r="T1524" i="2"/>
  <c r="U1524" i="2"/>
  <c r="V1524" i="2"/>
  <c r="W1524" i="2"/>
  <c r="X1524" i="2"/>
  <c r="Y1524" i="2"/>
  <c r="Z1524" i="2"/>
  <c r="AA1524" i="2"/>
  <c r="S1524" i="2"/>
  <c r="N1524" i="2"/>
  <c r="H1524" i="2"/>
  <c r="Q1524" i="2" s="1"/>
  <c r="I1524" i="2"/>
  <c r="J1524" i="2"/>
  <c r="K1524" i="2"/>
  <c r="L1524" i="2"/>
  <c r="M1524" i="2"/>
  <c r="O1524" i="2"/>
  <c r="P1524" i="2"/>
  <c r="K1516" i="2"/>
  <c r="AH1516" i="2"/>
  <c r="P1518" i="2"/>
  <c r="AA1518" i="2"/>
  <c r="AM1513" i="2"/>
  <c r="J1516" i="2"/>
  <c r="AG1516" i="2"/>
  <c r="O1518" i="2"/>
  <c r="Z1518" i="2"/>
  <c r="X1517" i="2"/>
  <c r="Y1517" i="2"/>
  <c r="AD1517" i="2"/>
  <c r="Z1517" i="2"/>
  <c r="AH1517" i="2"/>
  <c r="AE1517" i="2"/>
  <c r="AA1517" i="2"/>
  <c r="AF1517" i="2"/>
  <c r="K1517" i="2"/>
  <c r="V1517" i="2"/>
  <c r="AG1517" i="2"/>
  <c r="M1517" i="2"/>
  <c r="H1517" i="2"/>
  <c r="AI1517" i="2"/>
  <c r="I1517" i="2"/>
  <c r="AJ1517" i="2"/>
  <c r="J1517" i="2"/>
  <c r="U1517" i="2"/>
  <c r="AK1517" i="2"/>
  <c r="L1517" i="2"/>
  <c r="AL1517" i="2"/>
  <c r="N1517" i="2"/>
  <c r="S1517" i="2"/>
  <c r="AB1517" i="2" s="1"/>
  <c r="O1517" i="2"/>
  <c r="T1517" i="2"/>
  <c r="P1517" i="2"/>
  <c r="W1517" i="2"/>
  <c r="F1532" i="2"/>
  <c r="I1516" i="2"/>
  <c r="AF1516" i="2"/>
  <c r="N1518" i="2"/>
  <c r="AF1518" i="2"/>
  <c r="AB1510" i="2"/>
  <c r="H1516" i="2"/>
  <c r="AE1516" i="2"/>
  <c r="AM1516" i="2" s="1"/>
  <c r="M1518" i="2"/>
  <c r="AE1518" i="2"/>
  <c r="AM1518" i="2" s="1"/>
  <c r="AB1511" i="2"/>
  <c r="P1516" i="2"/>
  <c r="J1518" i="2"/>
  <c r="D1526" i="2"/>
  <c r="E1521" i="2"/>
  <c r="AE1521" i="2" s="1"/>
  <c r="D1525" i="2"/>
  <c r="E1520" i="2"/>
  <c r="D1528" i="2"/>
  <c r="E1523" i="2"/>
  <c r="V1523" i="2" s="1"/>
  <c r="D1527" i="2"/>
  <c r="E1522" i="2"/>
  <c r="D1534" i="2"/>
  <c r="E1529" i="2"/>
  <c r="P1523" i="2" l="1"/>
  <c r="T1523" i="2"/>
  <c r="Z1521" i="2"/>
  <c r="AL1521" i="2"/>
  <c r="AA1521" i="2"/>
  <c r="AB1524" i="2"/>
  <c r="M1523" i="2"/>
  <c r="S1523" i="2"/>
  <c r="Y1521" i="2"/>
  <c r="F1531" i="2"/>
  <c r="K1526" i="2"/>
  <c r="Q1516" i="2"/>
  <c r="Q1517" i="2"/>
  <c r="AM1524" i="2"/>
  <c r="L1523" i="2"/>
  <c r="AI1523" i="2"/>
  <c r="X1521" i="2"/>
  <c r="F1537" i="2"/>
  <c r="F1534" i="2"/>
  <c r="AD1529" i="2"/>
  <c r="AE1529" i="2"/>
  <c r="AF1529" i="2"/>
  <c r="AG1529" i="2"/>
  <c r="AH1529" i="2"/>
  <c r="AI1529" i="2"/>
  <c r="AJ1529" i="2"/>
  <c r="AL1529" i="2"/>
  <c r="AK1529" i="2"/>
  <c r="W1529" i="2"/>
  <c r="X1529" i="2"/>
  <c r="Y1529" i="2"/>
  <c r="Z1529" i="2"/>
  <c r="AA1529" i="2"/>
  <c r="S1529" i="2"/>
  <c r="T1529" i="2"/>
  <c r="U1529" i="2"/>
  <c r="V1529" i="2"/>
  <c r="H1529" i="2"/>
  <c r="I1529" i="2"/>
  <c r="J1529" i="2"/>
  <c r="K1529" i="2"/>
  <c r="L1529" i="2"/>
  <c r="M1529" i="2"/>
  <c r="N1529" i="2"/>
  <c r="O1529" i="2"/>
  <c r="P1529" i="2"/>
  <c r="K1523" i="2"/>
  <c r="AH1523" i="2"/>
  <c r="W1521" i="2"/>
  <c r="AB1518" i="2"/>
  <c r="J1523" i="2"/>
  <c r="AG1523" i="2"/>
  <c r="V1521" i="2"/>
  <c r="Z1522" i="2"/>
  <c r="AA1522" i="2"/>
  <c r="AH1522" i="2"/>
  <c r="S1522" i="2"/>
  <c r="AD1522" i="2"/>
  <c r="T1522" i="2"/>
  <c r="AE1522" i="2"/>
  <c r="U1522" i="2"/>
  <c r="AF1522" i="2"/>
  <c r="H1522" i="2"/>
  <c r="AG1522" i="2"/>
  <c r="N1522" i="2"/>
  <c r="P1522" i="2"/>
  <c r="AI1522" i="2"/>
  <c r="I1522" i="2"/>
  <c r="Y1522" i="2"/>
  <c r="AK1522" i="2"/>
  <c r="J1522" i="2"/>
  <c r="AL1522" i="2"/>
  <c r="K1522" i="2"/>
  <c r="AJ1522" i="2"/>
  <c r="L1522" i="2"/>
  <c r="V1522" i="2"/>
  <c r="M1522" i="2"/>
  <c r="W1522" i="2"/>
  <c r="O1522" i="2"/>
  <c r="X1522" i="2"/>
  <c r="AB1516" i="2"/>
  <c r="I1523" i="2"/>
  <c r="AF1523" i="2"/>
  <c r="U1521" i="2"/>
  <c r="H1523" i="2"/>
  <c r="AE1523" i="2"/>
  <c r="L1521" i="2"/>
  <c r="T1521" i="2"/>
  <c r="O1523" i="2"/>
  <c r="AD1523" i="2"/>
  <c r="AM1523" i="2" s="1"/>
  <c r="K1521" i="2"/>
  <c r="S1521" i="2"/>
  <c r="F1535" i="2"/>
  <c r="N1523" i="2"/>
  <c r="AL1523" i="2"/>
  <c r="J1521" i="2"/>
  <c r="AK1521" i="2"/>
  <c r="AA1523" i="2"/>
  <c r="AK1523" i="2"/>
  <c r="H1521" i="2"/>
  <c r="AJ1521" i="2"/>
  <c r="AB1515" i="2"/>
  <c r="Q1518" i="2"/>
  <c r="Z1523" i="2"/>
  <c r="AJ1523" i="2"/>
  <c r="O1521" i="2"/>
  <c r="AI1521" i="2"/>
  <c r="AM1515" i="2"/>
  <c r="Y1523" i="2"/>
  <c r="F1533" i="2"/>
  <c r="N1521" i="2"/>
  <c r="AH1521" i="2"/>
  <c r="AM1517" i="2"/>
  <c r="X1523" i="2"/>
  <c r="M1521" i="2"/>
  <c r="AG1521" i="2"/>
  <c r="Q1515" i="2"/>
  <c r="X1520" i="2"/>
  <c r="N1520" i="2"/>
  <c r="Y1520" i="2"/>
  <c r="O1520" i="2"/>
  <c r="Z1520" i="2"/>
  <c r="AA1520" i="2"/>
  <c r="S1520" i="2"/>
  <c r="V1520" i="2"/>
  <c r="T1520" i="2"/>
  <c r="AL1520" i="2"/>
  <c r="M1520" i="2"/>
  <c r="U1520" i="2"/>
  <c r="AE1520" i="2"/>
  <c r="AF1520" i="2"/>
  <c r="W1520" i="2"/>
  <c r="AG1520" i="2"/>
  <c r="I1520" i="2"/>
  <c r="AH1520" i="2"/>
  <c r="J1520" i="2"/>
  <c r="AI1520" i="2"/>
  <c r="P1520" i="2"/>
  <c r="AJ1520" i="2"/>
  <c r="H1520" i="2"/>
  <c r="Q1520" i="2" s="1"/>
  <c r="AK1520" i="2"/>
  <c r="K1520" i="2"/>
  <c r="AD1520" i="2"/>
  <c r="L1520" i="2"/>
  <c r="W1523" i="2"/>
  <c r="I1521" i="2"/>
  <c r="AF1521" i="2"/>
  <c r="AM1521" i="2" s="1"/>
  <c r="P1521" i="2"/>
  <c r="D1539" i="2"/>
  <c r="E1534" i="2"/>
  <c r="D1532" i="2"/>
  <c r="E1527" i="2"/>
  <c r="D1533" i="2"/>
  <c r="E1528" i="2"/>
  <c r="AF1528" i="2" s="1"/>
  <c r="D1530" i="2"/>
  <c r="E1525" i="2"/>
  <c r="D1531" i="2"/>
  <c r="E1526" i="2"/>
  <c r="AK1526" i="2" s="1"/>
  <c r="Y1528" i="2" l="1"/>
  <c r="F1538" i="2"/>
  <c r="V1533" i="2"/>
  <c r="AM1522" i="2"/>
  <c r="J1526" i="2"/>
  <c r="AI1526" i="2"/>
  <c r="AJ1526" i="2"/>
  <c r="X1528" i="2"/>
  <c r="AB1522" i="2"/>
  <c r="I1526" i="2"/>
  <c r="AH1526" i="2"/>
  <c r="W1528" i="2"/>
  <c r="L1526" i="2"/>
  <c r="AG1526" i="2"/>
  <c r="V1528" i="2"/>
  <c r="F1542" i="2"/>
  <c r="AA1526" i="2"/>
  <c r="AE1526" i="2"/>
  <c r="U1528" i="2"/>
  <c r="Q1523" i="2"/>
  <c r="Q1529" i="2"/>
  <c r="Z1526" i="2"/>
  <c r="AD1526" i="2"/>
  <c r="I1528" i="2"/>
  <c r="T1528" i="2"/>
  <c r="Y1526" i="2"/>
  <c r="F1536" i="2"/>
  <c r="Z1531" i="2"/>
  <c r="AM1520" i="2"/>
  <c r="H1528" i="2"/>
  <c r="S1528" i="2"/>
  <c r="AM1529" i="2"/>
  <c r="X1526" i="2"/>
  <c r="AA1525" i="2"/>
  <c r="O1525" i="2"/>
  <c r="AG1525" i="2"/>
  <c r="S1525" i="2"/>
  <c r="P1525" i="2"/>
  <c r="T1525" i="2"/>
  <c r="U1525" i="2"/>
  <c r="N1525" i="2"/>
  <c r="V1525" i="2"/>
  <c r="W1525" i="2"/>
  <c r="X1525" i="2"/>
  <c r="AH1525" i="2"/>
  <c r="Y1525" i="2"/>
  <c r="AI1525" i="2"/>
  <c r="Z1525" i="2"/>
  <c r="AJ1525" i="2"/>
  <c r="L1525" i="2"/>
  <c r="AK1525" i="2"/>
  <c r="M1525" i="2"/>
  <c r="AL1525" i="2"/>
  <c r="H1525" i="2"/>
  <c r="AD1525" i="2"/>
  <c r="I1525" i="2"/>
  <c r="AE1525" i="2"/>
  <c r="J1525" i="2"/>
  <c r="AF1525" i="2"/>
  <c r="K1525" i="2"/>
  <c r="AL1528" i="2"/>
  <c r="F1539" i="2"/>
  <c r="AG1534" i="2"/>
  <c r="AH1534" i="2"/>
  <c r="AI1534" i="2"/>
  <c r="AJ1534" i="2"/>
  <c r="AK1534" i="2"/>
  <c r="AL1534" i="2"/>
  <c r="AE1534" i="2"/>
  <c r="AF1534" i="2"/>
  <c r="AD1534" i="2"/>
  <c r="Z1534" i="2"/>
  <c r="AA1534" i="2"/>
  <c r="S1534" i="2"/>
  <c r="T1534" i="2"/>
  <c r="U1534" i="2"/>
  <c r="V1534" i="2"/>
  <c r="W1534" i="2"/>
  <c r="X1534" i="2"/>
  <c r="Y1534" i="2"/>
  <c r="L1534" i="2"/>
  <c r="N1534" i="2"/>
  <c r="O1534" i="2"/>
  <c r="P1534" i="2"/>
  <c r="H1534" i="2"/>
  <c r="I1534" i="2"/>
  <c r="J1534" i="2"/>
  <c r="K1534" i="2"/>
  <c r="M1534" i="2"/>
  <c r="W1526" i="2"/>
  <c r="AB1523" i="2"/>
  <c r="Z1528" i="2"/>
  <c r="O1528" i="2"/>
  <c r="AJ1528" i="2"/>
  <c r="AB1529" i="2"/>
  <c r="V1526" i="2"/>
  <c r="N1528" i="2"/>
  <c r="AD1528" i="2"/>
  <c r="U1526" i="2"/>
  <c r="AB1520" i="2"/>
  <c r="M1528" i="2"/>
  <c r="AK1528" i="2"/>
  <c r="Q1521" i="2"/>
  <c r="H1526" i="2"/>
  <c r="T1526" i="2"/>
  <c r="AJ1527" i="2"/>
  <c r="H1527" i="2"/>
  <c r="P1527" i="2"/>
  <c r="AK1527" i="2"/>
  <c r="I1527" i="2"/>
  <c r="Y1527" i="2"/>
  <c r="AL1527" i="2"/>
  <c r="L1527" i="2"/>
  <c r="AD1527" i="2"/>
  <c r="M1527" i="2"/>
  <c r="Z1527" i="2"/>
  <c r="AE1527" i="2"/>
  <c r="N1527" i="2"/>
  <c r="AA1527" i="2"/>
  <c r="AI1527" i="2"/>
  <c r="O1527" i="2"/>
  <c r="S1527" i="2"/>
  <c r="T1527" i="2"/>
  <c r="U1527" i="2"/>
  <c r="V1527" i="2"/>
  <c r="W1527" i="2"/>
  <c r="AF1527" i="2"/>
  <c r="AG1527" i="2"/>
  <c r="X1527" i="2"/>
  <c r="AH1527" i="2"/>
  <c r="J1527" i="2"/>
  <c r="K1527" i="2"/>
  <c r="L1528" i="2"/>
  <c r="AI1528" i="2"/>
  <c r="Q1522" i="2"/>
  <c r="P1526" i="2"/>
  <c r="S1526" i="2"/>
  <c r="P1528" i="2"/>
  <c r="K1528" i="2"/>
  <c r="AH1528" i="2"/>
  <c r="F1540" i="2"/>
  <c r="O1526" i="2"/>
  <c r="AF1526" i="2"/>
  <c r="AE1528" i="2"/>
  <c r="J1528" i="2"/>
  <c r="AG1528" i="2"/>
  <c r="AB1521" i="2"/>
  <c r="N1526" i="2"/>
  <c r="AL1526" i="2"/>
  <c r="AA1528" i="2"/>
  <c r="M1526" i="2"/>
  <c r="D1536" i="2"/>
  <c r="E1531" i="2"/>
  <c r="AD1531" i="2" s="1"/>
  <c r="D1535" i="2"/>
  <c r="E1530" i="2"/>
  <c r="D1538" i="2"/>
  <c r="E1533" i="2"/>
  <c r="X1533" i="2" s="1"/>
  <c r="D1537" i="2"/>
  <c r="E1532" i="2"/>
  <c r="D1544" i="2"/>
  <c r="E1539" i="2"/>
  <c r="AA1531" i="2" l="1"/>
  <c r="F1541" i="2"/>
  <c r="W1533" i="2"/>
  <c r="AB1528" i="2"/>
  <c r="Y1531" i="2"/>
  <c r="U1533" i="2"/>
  <c r="F1544" i="2"/>
  <c r="AJ1539" i="2"/>
  <c r="AK1539" i="2"/>
  <c r="AL1539" i="2"/>
  <c r="AD1539" i="2"/>
  <c r="AE1539" i="2"/>
  <c r="AI1539" i="2"/>
  <c r="AF1539" i="2"/>
  <c r="AH1539" i="2"/>
  <c r="AG1539" i="2"/>
  <c r="S1539" i="2"/>
  <c r="T1539" i="2"/>
  <c r="U1539" i="2"/>
  <c r="V1539" i="2"/>
  <c r="W1539" i="2"/>
  <c r="X1539" i="2"/>
  <c r="Y1539" i="2"/>
  <c r="Z1539" i="2"/>
  <c r="AA1539" i="2"/>
  <c r="O1539" i="2"/>
  <c r="H1539" i="2"/>
  <c r="I1539" i="2"/>
  <c r="J1539" i="2"/>
  <c r="K1539" i="2"/>
  <c r="L1539" i="2"/>
  <c r="M1539" i="2"/>
  <c r="N1539" i="2"/>
  <c r="P1539" i="2"/>
  <c r="Q1528" i="2"/>
  <c r="X1531" i="2"/>
  <c r="P1533" i="2"/>
  <c r="T1533" i="2"/>
  <c r="F1545" i="2"/>
  <c r="W1531" i="2"/>
  <c r="AM1526" i="2"/>
  <c r="O1533" i="2"/>
  <c r="S1533" i="2"/>
  <c r="P1531" i="2"/>
  <c r="V1531" i="2"/>
  <c r="N1533" i="2"/>
  <c r="AL1533" i="2"/>
  <c r="Q1527" i="2"/>
  <c r="N1531" i="2"/>
  <c r="U1531" i="2"/>
  <c r="F1547" i="2"/>
  <c r="L1533" i="2"/>
  <c r="AG1533" i="2"/>
  <c r="AB1527" i="2"/>
  <c r="AB1534" i="2"/>
  <c r="M1531" i="2"/>
  <c r="AI1531" i="2"/>
  <c r="K1533" i="2"/>
  <c r="AK1533" i="2"/>
  <c r="L1531" i="2"/>
  <c r="AL1531" i="2"/>
  <c r="J1533" i="2"/>
  <c r="AJ1533" i="2"/>
  <c r="Q1526" i="2"/>
  <c r="K1531" i="2"/>
  <c r="AK1531" i="2"/>
  <c r="I1533" i="2"/>
  <c r="AI1533" i="2"/>
  <c r="AM1534" i="2"/>
  <c r="AM1525" i="2"/>
  <c r="J1531" i="2"/>
  <c r="AJ1531" i="2"/>
  <c r="H1533" i="2"/>
  <c r="AH1533" i="2"/>
  <c r="AD1532" i="2"/>
  <c r="O1532" i="2"/>
  <c r="AE1532" i="2"/>
  <c r="P1532" i="2"/>
  <c r="AF1532" i="2"/>
  <c r="H1532" i="2"/>
  <c r="AG1532" i="2"/>
  <c r="I1532" i="2"/>
  <c r="AH1532" i="2"/>
  <c r="J1532" i="2"/>
  <c r="S1532" i="2"/>
  <c r="K1532" i="2"/>
  <c r="T1532" i="2"/>
  <c r="L1532" i="2"/>
  <c r="U1532" i="2"/>
  <c r="V1532" i="2"/>
  <c r="W1532" i="2"/>
  <c r="X1532" i="2"/>
  <c r="Y1532" i="2"/>
  <c r="AL1532" i="2"/>
  <c r="AI1532" i="2"/>
  <c r="Z1532" i="2"/>
  <c r="AJ1532" i="2"/>
  <c r="AA1532" i="2"/>
  <c r="AK1532" i="2"/>
  <c r="N1532" i="2"/>
  <c r="M1532" i="2"/>
  <c r="Q1525" i="2"/>
  <c r="I1531" i="2"/>
  <c r="AH1531" i="2"/>
  <c r="M1533" i="2"/>
  <c r="AF1533" i="2"/>
  <c r="W1530" i="2"/>
  <c r="X1530" i="2"/>
  <c r="Y1530" i="2"/>
  <c r="AK1530" i="2"/>
  <c r="Z1530" i="2"/>
  <c r="AL1530" i="2"/>
  <c r="AA1530" i="2"/>
  <c r="V1530" i="2"/>
  <c r="AD1530" i="2"/>
  <c r="O1530" i="2"/>
  <c r="AE1530" i="2"/>
  <c r="P1530" i="2"/>
  <c r="AF1530" i="2"/>
  <c r="H1530" i="2"/>
  <c r="AG1530" i="2"/>
  <c r="L1530" i="2"/>
  <c r="AH1530" i="2"/>
  <c r="M1530" i="2"/>
  <c r="AI1530" i="2"/>
  <c r="N1530" i="2"/>
  <c r="AJ1530" i="2"/>
  <c r="I1530" i="2"/>
  <c r="S1530" i="2"/>
  <c r="J1530" i="2"/>
  <c r="T1530" i="2"/>
  <c r="K1530" i="2"/>
  <c r="U1530" i="2"/>
  <c r="Q1534" i="2"/>
  <c r="AB1525" i="2"/>
  <c r="H1531" i="2"/>
  <c r="AG1531" i="2"/>
  <c r="AA1533" i="2"/>
  <c r="AE1533" i="2"/>
  <c r="AB1526" i="2"/>
  <c r="O1531" i="2"/>
  <c r="AF1531" i="2"/>
  <c r="Z1533" i="2"/>
  <c r="AD1533" i="2"/>
  <c r="T1531" i="2"/>
  <c r="AE1531" i="2"/>
  <c r="AM1531" i="2" s="1"/>
  <c r="Y1533" i="2"/>
  <c r="F1543" i="2"/>
  <c r="V1538" i="2"/>
  <c r="L1538" i="2"/>
  <c r="AM1527" i="2"/>
  <c r="AM1528" i="2"/>
  <c r="S1531" i="2"/>
  <c r="D1549" i="2"/>
  <c r="E1544" i="2"/>
  <c r="D1542" i="2"/>
  <c r="E1537" i="2"/>
  <c r="D1543" i="2"/>
  <c r="E1538" i="2"/>
  <c r="W1538" i="2" s="1"/>
  <c r="D1540" i="2"/>
  <c r="E1535" i="2"/>
  <c r="D1541" i="2"/>
  <c r="E1536" i="2"/>
  <c r="S1536" i="2" s="1"/>
  <c r="Z1536" i="2" l="1"/>
  <c r="J1538" i="2"/>
  <c r="AL1538" i="2"/>
  <c r="M1536" i="2"/>
  <c r="Y1536" i="2"/>
  <c r="I1538" i="2"/>
  <c r="AK1538" i="2"/>
  <c r="AM1532" i="2"/>
  <c r="AB1539" i="2"/>
  <c r="L1536" i="2"/>
  <c r="X1536" i="2"/>
  <c r="AI1535" i="2"/>
  <c r="I1535" i="2"/>
  <c r="AE1535" i="2"/>
  <c r="J1535" i="2"/>
  <c r="M1535" i="2"/>
  <c r="S1535" i="2"/>
  <c r="AJ1535" i="2"/>
  <c r="L1535" i="2"/>
  <c r="N1535" i="2"/>
  <c r="AK1535" i="2"/>
  <c r="AL1535" i="2"/>
  <c r="AG1535" i="2"/>
  <c r="O1535" i="2"/>
  <c r="V1535" i="2"/>
  <c r="U1535" i="2"/>
  <c r="T1535" i="2"/>
  <c r="P1535" i="2"/>
  <c r="W1535" i="2"/>
  <c r="X1535" i="2"/>
  <c r="AF1535" i="2"/>
  <c r="Y1535" i="2"/>
  <c r="AD1535" i="2"/>
  <c r="Z1535" i="2"/>
  <c r="AA1535" i="2"/>
  <c r="AH1535" i="2"/>
  <c r="H1535" i="2"/>
  <c r="K1535" i="2"/>
  <c r="O1538" i="2"/>
  <c r="AI1538" i="2"/>
  <c r="K1536" i="2"/>
  <c r="AL1536" i="2"/>
  <c r="K1538" i="2"/>
  <c r="AJ1538" i="2"/>
  <c r="N1538" i="2"/>
  <c r="AH1538" i="2"/>
  <c r="Q1533" i="2"/>
  <c r="I1536" i="2"/>
  <c r="AD1536" i="2"/>
  <c r="P1538" i="2"/>
  <c r="Q1531" i="2"/>
  <c r="Q1530" i="2"/>
  <c r="F1552" i="2"/>
  <c r="H1536" i="2"/>
  <c r="AK1536" i="2"/>
  <c r="AG1538" i="2"/>
  <c r="H1538" i="2"/>
  <c r="AF1538" i="2"/>
  <c r="P1536" i="2"/>
  <c r="AJ1536" i="2"/>
  <c r="O1536" i="2"/>
  <c r="AI1536" i="2"/>
  <c r="AB1532" i="2"/>
  <c r="Q1539" i="2"/>
  <c r="AM1539" i="2"/>
  <c r="N1536" i="2"/>
  <c r="AH1536" i="2"/>
  <c r="AI1537" i="2"/>
  <c r="L1537" i="2"/>
  <c r="AJ1537" i="2"/>
  <c r="M1537" i="2"/>
  <c r="AK1537" i="2"/>
  <c r="N1537" i="2"/>
  <c r="S1537" i="2"/>
  <c r="O1537" i="2"/>
  <c r="T1537" i="2"/>
  <c r="P1537" i="2"/>
  <c r="U1537" i="2"/>
  <c r="V1537" i="2"/>
  <c r="W1537" i="2"/>
  <c r="X1537" i="2"/>
  <c r="Y1537" i="2"/>
  <c r="AL1537" i="2"/>
  <c r="Z1537" i="2"/>
  <c r="J1537" i="2"/>
  <c r="AD1537" i="2"/>
  <c r="AA1537" i="2"/>
  <c r="AE1537" i="2"/>
  <c r="I1537" i="2"/>
  <c r="AG1537" i="2"/>
  <c r="AF1537" i="2"/>
  <c r="H1537" i="2"/>
  <c r="Q1537" i="2" s="1"/>
  <c r="AH1537" i="2"/>
  <c r="K1537" i="2"/>
  <c r="F1548" i="2"/>
  <c r="AJ1543" i="2"/>
  <c r="I1543" i="2"/>
  <c r="J1536" i="2"/>
  <c r="AG1536" i="2"/>
  <c r="T1538" i="2"/>
  <c r="AM1530" i="2"/>
  <c r="W1536" i="2"/>
  <c r="AF1536" i="2"/>
  <c r="AB1531" i="2"/>
  <c r="Z1538" i="2"/>
  <c r="V1536" i="2"/>
  <c r="AE1536" i="2"/>
  <c r="AA1536" i="2"/>
  <c r="U1538" i="2"/>
  <c r="Y1538" i="2"/>
  <c r="AB1530" i="2"/>
  <c r="F1550" i="2"/>
  <c r="F1549" i="2"/>
  <c r="AE1544" i="2"/>
  <c r="AF1544" i="2"/>
  <c r="AG1544" i="2"/>
  <c r="AK1544" i="2"/>
  <c r="AL1544" i="2"/>
  <c r="AD1544" i="2"/>
  <c r="AH1544" i="2"/>
  <c r="AJ1544" i="2"/>
  <c r="AI1544" i="2"/>
  <c r="S1544" i="2"/>
  <c r="T1544" i="2"/>
  <c r="U1544" i="2"/>
  <c r="V1544" i="2"/>
  <c r="W1544" i="2"/>
  <c r="X1544" i="2"/>
  <c r="Y1544" i="2"/>
  <c r="Z1544" i="2"/>
  <c r="AA1544" i="2"/>
  <c r="J1544" i="2"/>
  <c r="O1544" i="2"/>
  <c r="P1544" i="2"/>
  <c r="H1544" i="2"/>
  <c r="I1544" i="2"/>
  <c r="K1544" i="2"/>
  <c r="L1544" i="2"/>
  <c r="M1544" i="2"/>
  <c r="N1544" i="2"/>
  <c r="U1536" i="2"/>
  <c r="F1546" i="2"/>
  <c r="AM1533" i="2"/>
  <c r="Q1532" i="2"/>
  <c r="AB1533" i="2"/>
  <c r="T1536" i="2"/>
  <c r="AB1536" i="2" s="1"/>
  <c r="AE1538" i="2"/>
  <c r="AD1538" i="2"/>
  <c r="S1538" i="2"/>
  <c r="AB1538" i="2" s="1"/>
  <c r="AA1538" i="2"/>
  <c r="X1538" i="2"/>
  <c r="M1538" i="2"/>
  <c r="D1546" i="2"/>
  <c r="E1541" i="2"/>
  <c r="AJ1541" i="2" s="1"/>
  <c r="D1545" i="2"/>
  <c r="E1540" i="2"/>
  <c r="D1548" i="2"/>
  <c r="E1543" i="2"/>
  <c r="AL1543" i="2" s="1"/>
  <c r="D1547" i="2"/>
  <c r="E1542" i="2"/>
  <c r="D1554" i="2"/>
  <c r="E1549" i="2"/>
  <c r="AM1538" i="2" l="1"/>
  <c r="Y1541" i="2"/>
  <c r="AH1541" i="2"/>
  <c r="H1543" i="2"/>
  <c r="AI1543" i="2"/>
  <c r="X1541" i="2"/>
  <c r="F1551" i="2"/>
  <c r="AJ1546" i="2"/>
  <c r="K1546" i="2"/>
  <c r="L1546" i="2"/>
  <c r="K1543" i="2"/>
  <c r="AH1543" i="2"/>
  <c r="W1541" i="2"/>
  <c r="X1543" i="2"/>
  <c r="AG1543" i="2"/>
  <c r="V1541" i="2"/>
  <c r="W1543" i="2"/>
  <c r="AF1543" i="2"/>
  <c r="AF1542" i="2"/>
  <c r="I1542" i="2"/>
  <c r="AK1542" i="2"/>
  <c r="J1542" i="2"/>
  <c r="AJ1542" i="2"/>
  <c r="AL1542" i="2"/>
  <c r="K1542" i="2"/>
  <c r="S1542" i="2"/>
  <c r="M1542" i="2"/>
  <c r="T1542" i="2"/>
  <c r="N1542" i="2"/>
  <c r="U1542" i="2"/>
  <c r="V1542" i="2"/>
  <c r="W1542" i="2"/>
  <c r="X1542" i="2"/>
  <c r="Y1542" i="2"/>
  <c r="AD1542" i="2"/>
  <c r="Z1542" i="2"/>
  <c r="H1542" i="2"/>
  <c r="AE1542" i="2"/>
  <c r="AA1542" i="2"/>
  <c r="AG1542" i="2"/>
  <c r="L1542" i="2"/>
  <c r="AH1542" i="2"/>
  <c r="O1542" i="2"/>
  <c r="AI1542" i="2"/>
  <c r="P1542" i="2"/>
  <c r="U1541" i="2"/>
  <c r="AB1544" i="2"/>
  <c r="V1543" i="2"/>
  <c r="F1553" i="2"/>
  <c r="AF1548" i="2"/>
  <c r="J1548" i="2"/>
  <c r="T1541" i="2"/>
  <c r="U1543" i="2"/>
  <c r="P1541" i="2"/>
  <c r="S1541" i="2"/>
  <c r="T1543" i="2"/>
  <c r="AA1541" i="2"/>
  <c r="S1543" i="2"/>
  <c r="N1541" i="2"/>
  <c r="AG1541" i="2"/>
  <c r="Q1544" i="2"/>
  <c r="AM1544" i="2"/>
  <c r="AA1543" i="2"/>
  <c r="AI1541" i="2"/>
  <c r="AF1541" i="2"/>
  <c r="P1543" i="2"/>
  <c r="Z1543" i="2"/>
  <c r="AB1537" i="2"/>
  <c r="F1557" i="2"/>
  <c r="Q1535" i="2"/>
  <c r="AE1541" i="2"/>
  <c r="F1555" i="2"/>
  <c r="O1543" i="2"/>
  <c r="Y1543" i="2"/>
  <c r="Q1538" i="2"/>
  <c r="J1541" i="2"/>
  <c r="AD1541" i="2"/>
  <c r="N1543" i="2"/>
  <c r="AK1543" i="2"/>
  <c r="X1540" i="2"/>
  <c r="Y1540" i="2"/>
  <c r="Z1540" i="2"/>
  <c r="AD1540" i="2"/>
  <c r="AA1540" i="2"/>
  <c r="AE1540" i="2"/>
  <c r="S1540" i="2"/>
  <c r="AF1540" i="2"/>
  <c r="N1540" i="2"/>
  <c r="AG1540" i="2"/>
  <c r="O1540" i="2"/>
  <c r="AI1540" i="2"/>
  <c r="P1540" i="2"/>
  <c r="AJ1540" i="2"/>
  <c r="H1540" i="2"/>
  <c r="AK1540" i="2"/>
  <c r="I1540" i="2"/>
  <c r="AL1540" i="2"/>
  <c r="J1540" i="2"/>
  <c r="AH1540" i="2"/>
  <c r="K1540" i="2"/>
  <c r="T1540" i="2"/>
  <c r="L1540" i="2"/>
  <c r="U1540" i="2"/>
  <c r="M1540" i="2"/>
  <c r="W1540" i="2"/>
  <c r="V1540" i="2"/>
  <c r="I1541" i="2"/>
  <c r="AL1541" i="2"/>
  <c r="M1543" i="2"/>
  <c r="AE1543" i="2"/>
  <c r="Z1541" i="2"/>
  <c r="O1541" i="2"/>
  <c r="K1541" i="2"/>
  <c r="H1541" i="2"/>
  <c r="AK1541" i="2"/>
  <c r="L1543" i="2"/>
  <c r="AD1543" i="2"/>
  <c r="AM1543" i="2" s="1"/>
  <c r="AM1537" i="2"/>
  <c r="Q1536" i="2"/>
  <c r="AM1536" i="2"/>
  <c r="AM1535" i="2"/>
  <c r="AB1535" i="2"/>
  <c r="L1541" i="2"/>
  <c r="M1541" i="2"/>
  <c r="F1554" i="2"/>
  <c r="AD1549" i="2"/>
  <c r="AF1549" i="2"/>
  <c r="AH1549" i="2"/>
  <c r="AI1549" i="2"/>
  <c r="AJ1549" i="2"/>
  <c r="AE1549" i="2"/>
  <c r="AG1549" i="2"/>
  <c r="AK1549" i="2"/>
  <c r="AL1549" i="2"/>
  <c r="S1549" i="2"/>
  <c r="T1549" i="2"/>
  <c r="U1549" i="2"/>
  <c r="V1549" i="2"/>
  <c r="W1549" i="2"/>
  <c r="X1549" i="2"/>
  <c r="Y1549" i="2"/>
  <c r="Z1549" i="2"/>
  <c r="AA1549" i="2"/>
  <c r="M1549" i="2"/>
  <c r="H1549" i="2"/>
  <c r="I1549" i="2"/>
  <c r="J1549" i="2"/>
  <c r="K1549" i="2"/>
  <c r="L1549" i="2"/>
  <c r="N1549" i="2"/>
  <c r="O1549" i="2"/>
  <c r="P1549" i="2"/>
  <c r="J1543" i="2"/>
  <c r="D1559" i="2"/>
  <c r="E1554" i="2"/>
  <c r="D1552" i="2"/>
  <c r="E1547" i="2"/>
  <c r="D1553" i="2"/>
  <c r="E1548" i="2"/>
  <c r="AH1548" i="2" s="1"/>
  <c r="D1550" i="2"/>
  <c r="E1545" i="2"/>
  <c r="D1551" i="2"/>
  <c r="E1546" i="2"/>
  <c r="S1546" i="2" s="1"/>
  <c r="H1548" i="2" l="1"/>
  <c r="AD1548" i="2"/>
  <c r="J1546" i="2"/>
  <c r="AH1546" i="2"/>
  <c r="AB1540" i="2"/>
  <c r="P1548" i="2"/>
  <c r="AL1548" i="2"/>
  <c r="Q1542" i="2"/>
  <c r="I1546" i="2"/>
  <c r="AG1546" i="2"/>
  <c r="AE1548" i="2"/>
  <c r="N1548" i="2"/>
  <c r="AK1548" i="2"/>
  <c r="O1546" i="2"/>
  <c r="AF1546" i="2"/>
  <c r="AB1549" i="2"/>
  <c r="AB1543" i="2"/>
  <c r="AA1548" i="2"/>
  <c r="AJ1548" i="2"/>
  <c r="AM1542" i="2"/>
  <c r="H1546" i="2"/>
  <c r="AE1546" i="2"/>
  <c r="AM1540" i="2"/>
  <c r="Z1548" i="2"/>
  <c r="AI1548" i="2"/>
  <c r="P1546" i="2"/>
  <c r="AD1546" i="2"/>
  <c r="Q1541" i="2"/>
  <c r="Y1548" i="2"/>
  <c r="F1558" i="2"/>
  <c r="AL1553" i="2"/>
  <c r="AA1553" i="2"/>
  <c r="AA1546" i="2"/>
  <c r="AL1546" i="2"/>
  <c r="Q1549" i="2"/>
  <c r="AB1541" i="2"/>
  <c r="X1548" i="2"/>
  <c r="Z1546" i="2"/>
  <c r="AK1546" i="2"/>
  <c r="Y1545" i="2"/>
  <c r="Z1545" i="2"/>
  <c r="AA1545" i="2"/>
  <c r="S1545" i="2"/>
  <c r="X1545" i="2"/>
  <c r="T1545" i="2"/>
  <c r="AD1545" i="2"/>
  <c r="U1545" i="2"/>
  <c r="AE1545" i="2"/>
  <c r="V1545" i="2"/>
  <c r="P1545" i="2"/>
  <c r="AF1545" i="2"/>
  <c r="I1545" i="2"/>
  <c r="AG1545" i="2"/>
  <c r="H1545" i="2"/>
  <c r="Q1545" i="2" s="1"/>
  <c r="AH1545" i="2"/>
  <c r="J1545" i="2"/>
  <c r="AJ1545" i="2"/>
  <c r="K1545" i="2"/>
  <c r="AL1545" i="2"/>
  <c r="L1545" i="2"/>
  <c r="AI1545" i="2"/>
  <c r="M1545" i="2"/>
  <c r="AK1545" i="2"/>
  <c r="N1545" i="2"/>
  <c r="W1545" i="2"/>
  <c r="O1545" i="2"/>
  <c r="W1548" i="2"/>
  <c r="Y1546" i="2"/>
  <c r="F1556" i="2"/>
  <c r="AD1551" i="2"/>
  <c r="Z1551" i="2"/>
  <c r="AA1551" i="2"/>
  <c r="F1562" i="2"/>
  <c r="V1548" i="2"/>
  <c r="X1546" i="2"/>
  <c r="AM1549" i="2"/>
  <c r="Q1540" i="2"/>
  <c r="U1548" i="2"/>
  <c r="W1546" i="2"/>
  <c r="AI1546" i="2"/>
  <c r="F1559" i="2"/>
  <c r="AD1554" i="2"/>
  <c r="AE1554" i="2"/>
  <c r="AF1554" i="2"/>
  <c r="AI1554" i="2"/>
  <c r="AK1554" i="2"/>
  <c r="AL1554" i="2"/>
  <c r="AG1554" i="2"/>
  <c r="AH1554" i="2"/>
  <c r="AJ1554" i="2"/>
  <c r="V1554" i="2"/>
  <c r="W1554" i="2"/>
  <c r="X1554" i="2"/>
  <c r="Y1554" i="2"/>
  <c r="Z1554" i="2"/>
  <c r="AA1554" i="2"/>
  <c r="S1554" i="2"/>
  <c r="T1554" i="2"/>
  <c r="U1554" i="2"/>
  <c r="H1554" i="2"/>
  <c r="P1554" i="2"/>
  <c r="I1554" i="2"/>
  <c r="J1554" i="2"/>
  <c r="K1554" i="2"/>
  <c r="L1554" i="2"/>
  <c r="M1554" i="2"/>
  <c r="N1554" i="2"/>
  <c r="O1554" i="2"/>
  <c r="AM1541" i="2"/>
  <c r="F1560" i="2"/>
  <c r="O1548" i="2"/>
  <c r="T1548" i="2"/>
  <c r="V1546" i="2"/>
  <c r="Q1543" i="2"/>
  <c r="I1548" i="2"/>
  <c r="M1548" i="2"/>
  <c r="S1548" i="2"/>
  <c r="U1546" i="2"/>
  <c r="L1548" i="2"/>
  <c r="AG1548" i="2"/>
  <c r="AB1542" i="2"/>
  <c r="N1546" i="2"/>
  <c r="T1546" i="2"/>
  <c r="AB1546" i="2" s="1"/>
  <c r="V1547" i="2"/>
  <c r="P1547" i="2"/>
  <c r="N1547" i="2"/>
  <c r="W1547" i="2"/>
  <c r="X1547" i="2"/>
  <c r="Y1547" i="2"/>
  <c r="Z1547" i="2"/>
  <c r="AA1547" i="2"/>
  <c r="AD1547" i="2"/>
  <c r="S1547" i="2"/>
  <c r="U1547" i="2"/>
  <c r="AE1547" i="2"/>
  <c r="T1547" i="2"/>
  <c r="AF1547" i="2"/>
  <c r="O1547" i="2"/>
  <c r="AH1547" i="2"/>
  <c r="H1547" i="2"/>
  <c r="AJ1547" i="2"/>
  <c r="I1547" i="2"/>
  <c r="AK1547" i="2"/>
  <c r="J1547" i="2"/>
  <c r="AL1547" i="2"/>
  <c r="K1547" i="2"/>
  <c r="AG1547" i="2"/>
  <c r="L1547" i="2"/>
  <c r="AI1547" i="2"/>
  <c r="M1547" i="2"/>
  <c r="K1548" i="2"/>
  <c r="M1546" i="2"/>
  <c r="D1556" i="2"/>
  <c r="E1551" i="2"/>
  <c r="AF1551" i="2" s="1"/>
  <c r="D1555" i="2"/>
  <c r="E1550" i="2"/>
  <c r="D1558" i="2"/>
  <c r="E1553" i="2"/>
  <c r="AD1553" i="2" s="1"/>
  <c r="D1557" i="2"/>
  <c r="E1552" i="2"/>
  <c r="D1564" i="2"/>
  <c r="E1559" i="2"/>
  <c r="AB1554" i="2" l="1"/>
  <c r="F1564" i="2"/>
  <c r="AF1559" i="2"/>
  <c r="AG1559" i="2"/>
  <c r="AH1559" i="2"/>
  <c r="AI1559" i="2"/>
  <c r="AD1559" i="2"/>
  <c r="AM1559" i="2" s="1"/>
  <c r="AE1559" i="2"/>
  <c r="AJ1559" i="2"/>
  <c r="AK1559" i="2"/>
  <c r="AL1559" i="2"/>
  <c r="Y1559" i="2"/>
  <c r="Z1559" i="2"/>
  <c r="AA1559" i="2"/>
  <c r="S1559" i="2"/>
  <c r="AB1559" i="2" s="1"/>
  <c r="T1559" i="2"/>
  <c r="U1559" i="2"/>
  <c r="V1559" i="2"/>
  <c r="W1559" i="2"/>
  <c r="X1559" i="2"/>
  <c r="H1559" i="2"/>
  <c r="I1559" i="2"/>
  <c r="J1559" i="2"/>
  <c r="K1559" i="2"/>
  <c r="L1559" i="2"/>
  <c r="M1559" i="2"/>
  <c r="N1559" i="2"/>
  <c r="O1559" i="2"/>
  <c r="P1559" i="2"/>
  <c r="Y1551" i="2"/>
  <c r="Y1553" i="2"/>
  <c r="F1561" i="2"/>
  <c r="Y1556" i="2"/>
  <c r="Z1553" i="2"/>
  <c r="AB1547" i="2"/>
  <c r="AB1548" i="2"/>
  <c r="W1551" i="2"/>
  <c r="X1553" i="2"/>
  <c r="AM1547" i="2"/>
  <c r="V1551" i="2"/>
  <c r="W1553" i="2"/>
  <c r="AM1546" i="2"/>
  <c r="AM1554" i="2"/>
  <c r="F1563" i="2"/>
  <c r="F1565" i="2"/>
  <c r="F1567" i="2"/>
  <c r="U1551" i="2"/>
  <c r="U1553" i="2"/>
  <c r="P1551" i="2"/>
  <c r="T1551" i="2"/>
  <c r="P1553" i="2"/>
  <c r="T1553" i="2"/>
  <c r="O1551" i="2"/>
  <c r="S1551" i="2"/>
  <c r="O1553" i="2"/>
  <c r="S1553" i="2"/>
  <c r="Y1552" i="2"/>
  <c r="O1552" i="2"/>
  <c r="Z1552" i="2"/>
  <c r="AJ1552" i="2"/>
  <c r="AA1552" i="2"/>
  <c r="S1552" i="2"/>
  <c r="T1552" i="2"/>
  <c r="U1552" i="2"/>
  <c r="AE1552" i="2"/>
  <c r="V1552" i="2"/>
  <c r="AF1552" i="2"/>
  <c r="W1552" i="2"/>
  <c r="AG1552" i="2"/>
  <c r="J1552" i="2"/>
  <c r="AH1552" i="2"/>
  <c r="P1552" i="2"/>
  <c r="AI1552" i="2"/>
  <c r="H1552" i="2"/>
  <c r="M1552" i="2"/>
  <c r="N1552" i="2"/>
  <c r="AK1552" i="2"/>
  <c r="I1552" i="2"/>
  <c r="X1552" i="2"/>
  <c r="AD1552" i="2"/>
  <c r="K1552" i="2"/>
  <c r="AL1552" i="2"/>
  <c r="L1552" i="2"/>
  <c r="N1551" i="2"/>
  <c r="AL1551" i="2"/>
  <c r="AM1545" i="2"/>
  <c r="N1553" i="2"/>
  <c r="AK1553" i="2"/>
  <c r="M1551" i="2"/>
  <c r="AK1551" i="2"/>
  <c r="M1553" i="2"/>
  <c r="AJ1553" i="2"/>
  <c r="L1551" i="2"/>
  <c r="AJ1551" i="2"/>
  <c r="L1553" i="2"/>
  <c r="AI1553" i="2"/>
  <c r="Q1546" i="2"/>
  <c r="J1551" i="2"/>
  <c r="AI1551" i="2"/>
  <c r="AB1545" i="2"/>
  <c r="K1553" i="2"/>
  <c r="AH1553" i="2"/>
  <c r="Q1547" i="2"/>
  <c r="I1551" i="2"/>
  <c r="AE1551" i="2"/>
  <c r="AM1551" i="2" s="1"/>
  <c r="J1553" i="2"/>
  <c r="AG1553" i="2"/>
  <c r="T1550" i="2"/>
  <c r="U1550" i="2"/>
  <c r="V1550" i="2"/>
  <c r="W1550" i="2"/>
  <c r="S1550" i="2"/>
  <c r="AG1550" i="2"/>
  <c r="X1550" i="2"/>
  <c r="AH1550" i="2"/>
  <c r="Y1550" i="2"/>
  <c r="AI1550" i="2"/>
  <c r="L1550" i="2"/>
  <c r="AJ1550" i="2"/>
  <c r="P1550" i="2"/>
  <c r="O1550" i="2"/>
  <c r="AK1550" i="2"/>
  <c r="H1550" i="2"/>
  <c r="Q1550" i="2" s="1"/>
  <c r="AD1550" i="2"/>
  <c r="I1550" i="2"/>
  <c r="AE1550" i="2"/>
  <c r="J1550" i="2"/>
  <c r="AF1550" i="2"/>
  <c r="K1550" i="2"/>
  <c r="AA1550" i="2"/>
  <c r="AL1550" i="2"/>
  <c r="M1550" i="2"/>
  <c r="Z1550" i="2"/>
  <c r="N1550" i="2"/>
  <c r="H1551" i="2"/>
  <c r="AH1551" i="2"/>
  <c r="H1553" i="2"/>
  <c r="AF1553" i="2"/>
  <c r="AM1548" i="2"/>
  <c r="K1551" i="2"/>
  <c r="AG1551" i="2"/>
  <c r="I1553" i="2"/>
  <c r="AE1553" i="2"/>
  <c r="AM1553" i="2" s="1"/>
  <c r="Q1548" i="2"/>
  <c r="Q1554" i="2"/>
  <c r="X1551" i="2"/>
  <c r="V1553" i="2"/>
  <c r="D1561" i="2"/>
  <c r="E1556" i="2"/>
  <c r="Z1556" i="2" s="1"/>
  <c r="D1569" i="2"/>
  <c r="E1564" i="2"/>
  <c r="D1562" i="2"/>
  <c r="E1557" i="2"/>
  <c r="D1563" i="2"/>
  <c r="E1558" i="2"/>
  <c r="S1558" i="2" s="1"/>
  <c r="D1560" i="2"/>
  <c r="E1555" i="2"/>
  <c r="AJ1558" i="2" l="1"/>
  <c r="F1572" i="2"/>
  <c r="K1558" i="2"/>
  <c r="AK1558" i="2"/>
  <c r="X1556" i="2"/>
  <c r="J1558" i="2"/>
  <c r="AI1558" i="2"/>
  <c r="W1556" i="2"/>
  <c r="AB1550" i="2"/>
  <c r="AM1552" i="2"/>
  <c r="I1558" i="2"/>
  <c r="AF1558" i="2"/>
  <c r="V1556" i="2"/>
  <c r="H1558" i="2"/>
  <c r="AE1558" i="2"/>
  <c r="O1556" i="2"/>
  <c r="U1556" i="2"/>
  <c r="L1558" i="2"/>
  <c r="AB1552" i="2"/>
  <c r="P1558" i="2"/>
  <c r="AD1558" i="2"/>
  <c r="N1556" i="2"/>
  <c r="T1556" i="2"/>
  <c r="AF1555" i="2"/>
  <c r="J1555" i="2"/>
  <c r="AG1555" i="2"/>
  <c r="K1555" i="2"/>
  <c r="AH1555" i="2"/>
  <c r="L1555" i="2"/>
  <c r="AI1555" i="2"/>
  <c r="M1555" i="2"/>
  <c r="S1555" i="2"/>
  <c r="N1555" i="2"/>
  <c r="AE1555" i="2"/>
  <c r="U1555" i="2"/>
  <c r="P1555" i="2"/>
  <c r="X1555" i="2"/>
  <c r="V1555" i="2"/>
  <c r="H1555" i="2"/>
  <c r="W1555" i="2"/>
  <c r="Y1555" i="2"/>
  <c r="AD1555" i="2"/>
  <c r="Z1555" i="2"/>
  <c r="AJ1555" i="2"/>
  <c r="AA1555" i="2"/>
  <c r="AK1555" i="2"/>
  <c r="T1555" i="2"/>
  <c r="AL1555" i="2"/>
  <c r="O1555" i="2"/>
  <c r="I1555" i="2"/>
  <c r="O1558" i="2"/>
  <c r="AL1558" i="2"/>
  <c r="M1556" i="2"/>
  <c r="AE1556" i="2"/>
  <c r="AM1550" i="2"/>
  <c r="Y1558" i="2"/>
  <c r="AH1558" i="2"/>
  <c r="L1556" i="2"/>
  <c r="AL1556" i="2"/>
  <c r="AA1558" i="2"/>
  <c r="AG1558" i="2"/>
  <c r="K1556" i="2"/>
  <c r="AK1556" i="2"/>
  <c r="Q1552" i="2"/>
  <c r="Z1558" i="2"/>
  <c r="F1568" i="2"/>
  <c r="J1556" i="2"/>
  <c r="AH1556" i="2"/>
  <c r="X1558" i="2"/>
  <c r="I1556" i="2"/>
  <c r="AG1556" i="2"/>
  <c r="Q1559" i="2"/>
  <c r="AB1553" i="2"/>
  <c r="W1558" i="2"/>
  <c r="H1556" i="2"/>
  <c r="AF1556" i="2"/>
  <c r="Q1553" i="2"/>
  <c r="Q1551" i="2"/>
  <c r="V1558" i="2"/>
  <c r="P1556" i="2"/>
  <c r="AJ1556" i="2"/>
  <c r="AB1551" i="2"/>
  <c r="F1570" i="2"/>
  <c r="U1558" i="2"/>
  <c r="AA1556" i="2"/>
  <c r="AI1556" i="2"/>
  <c r="F1569" i="2"/>
  <c r="AI1564" i="2"/>
  <c r="AJ1564" i="2"/>
  <c r="AK1564" i="2"/>
  <c r="AL1564" i="2"/>
  <c r="AE1564" i="2"/>
  <c r="AF1564" i="2"/>
  <c r="AG1564" i="2"/>
  <c r="AH1564" i="2"/>
  <c r="AD1564" i="2"/>
  <c r="T1564" i="2"/>
  <c r="U1564" i="2"/>
  <c r="V1564" i="2"/>
  <c r="W1564" i="2"/>
  <c r="X1564" i="2"/>
  <c r="Z1564" i="2"/>
  <c r="S1564" i="2"/>
  <c r="Y1564" i="2"/>
  <c r="AA1564" i="2"/>
  <c r="I1564" i="2"/>
  <c r="J1564" i="2"/>
  <c r="K1564" i="2"/>
  <c r="L1564" i="2"/>
  <c r="M1564" i="2"/>
  <c r="N1564" i="2"/>
  <c r="O1564" i="2"/>
  <c r="P1564" i="2"/>
  <c r="H1564" i="2"/>
  <c r="AE1557" i="2"/>
  <c r="J1557" i="2"/>
  <c r="AF1557" i="2"/>
  <c r="K1557" i="2"/>
  <c r="AG1557" i="2"/>
  <c r="L1557" i="2"/>
  <c r="H1557" i="2"/>
  <c r="I1557" i="2"/>
  <c r="AL1557" i="2"/>
  <c r="N1557" i="2"/>
  <c r="AA1557" i="2"/>
  <c r="O1557" i="2"/>
  <c r="S1557" i="2"/>
  <c r="P1557" i="2"/>
  <c r="T1557" i="2"/>
  <c r="AK1557" i="2"/>
  <c r="U1557" i="2"/>
  <c r="AD1557" i="2"/>
  <c r="V1557" i="2"/>
  <c r="W1557" i="2"/>
  <c r="X1557" i="2"/>
  <c r="AH1557" i="2"/>
  <c r="Y1557" i="2"/>
  <c r="AI1557" i="2"/>
  <c r="Z1557" i="2"/>
  <c r="AJ1557" i="2"/>
  <c r="M1557" i="2"/>
  <c r="N1558" i="2"/>
  <c r="T1558" i="2"/>
  <c r="AB1558" i="2" s="1"/>
  <c r="S1556" i="2"/>
  <c r="AB1556" i="2" s="1"/>
  <c r="AD1556" i="2"/>
  <c r="AM1556" i="2" s="1"/>
  <c r="M1558" i="2"/>
  <c r="F1566" i="2"/>
  <c r="P1561" i="2"/>
  <c r="D1565" i="2"/>
  <c r="E1560" i="2"/>
  <c r="D1568" i="2"/>
  <c r="E1563" i="2"/>
  <c r="AK1563" i="2" s="1"/>
  <c r="D1567" i="2"/>
  <c r="E1562" i="2"/>
  <c r="D1574" i="2"/>
  <c r="E1569" i="2"/>
  <c r="D1566" i="2"/>
  <c r="E1561" i="2"/>
  <c r="Y1561" i="2" s="1"/>
  <c r="W1561" i="2" l="1"/>
  <c r="S1563" i="2"/>
  <c r="AD1563" i="2"/>
  <c r="AA1563" i="2"/>
  <c r="F1573" i="2"/>
  <c r="T1563" i="2"/>
  <c r="N1561" i="2"/>
  <c r="AH1561" i="2"/>
  <c r="AI1561" i="2"/>
  <c r="Z1563" i="2"/>
  <c r="O1561" i="2"/>
  <c r="L1561" i="2"/>
  <c r="AL1561" i="2"/>
  <c r="Y1563" i="2"/>
  <c r="AB1555" i="2"/>
  <c r="M1561" i="2"/>
  <c r="K1561" i="2"/>
  <c r="AK1561" i="2"/>
  <c r="Q1557" i="2"/>
  <c r="X1563" i="2"/>
  <c r="J1561" i="2"/>
  <c r="F1575" i="2"/>
  <c r="W1563" i="2"/>
  <c r="Q1558" i="2"/>
  <c r="AJ1561" i="2"/>
  <c r="I1561" i="2"/>
  <c r="AG1561" i="2"/>
  <c r="AB1564" i="2"/>
  <c r="F1574" i="2"/>
  <c r="AL1569" i="2"/>
  <c r="AD1569" i="2"/>
  <c r="AE1569" i="2"/>
  <c r="AF1569" i="2"/>
  <c r="AG1569" i="2"/>
  <c r="AH1569" i="2"/>
  <c r="AI1569" i="2"/>
  <c r="AJ1569" i="2"/>
  <c r="AK1569" i="2"/>
  <c r="S1569" i="2"/>
  <c r="T1569" i="2"/>
  <c r="U1569" i="2"/>
  <c r="W1569" i="2"/>
  <c r="X1569" i="2"/>
  <c r="Y1569" i="2"/>
  <c r="Z1569" i="2"/>
  <c r="AA1569" i="2"/>
  <c r="V1569" i="2"/>
  <c r="L1569" i="2"/>
  <c r="M1569" i="2"/>
  <c r="N1569" i="2"/>
  <c r="O1569" i="2"/>
  <c r="P1569" i="2"/>
  <c r="H1569" i="2"/>
  <c r="I1569" i="2"/>
  <c r="J1569" i="2"/>
  <c r="K1569" i="2"/>
  <c r="P1563" i="2"/>
  <c r="V1563" i="2"/>
  <c r="O1563" i="2"/>
  <c r="U1563" i="2"/>
  <c r="V1561" i="2"/>
  <c r="AE1561" i="2"/>
  <c r="N1563" i="2"/>
  <c r="AL1563" i="2"/>
  <c r="AE1563" i="2"/>
  <c r="AM1557" i="2"/>
  <c r="M1563" i="2"/>
  <c r="AJ1563" i="2"/>
  <c r="AM1555" i="2"/>
  <c r="H1561" i="2"/>
  <c r="U1561" i="2"/>
  <c r="AD1561" i="2"/>
  <c r="AM1561" i="2" s="1"/>
  <c r="T1561" i="2"/>
  <c r="F1571" i="2"/>
  <c r="L1563" i="2"/>
  <c r="AI1563" i="2"/>
  <c r="S1561" i="2"/>
  <c r="Q1564" i="2"/>
  <c r="K1563" i="2"/>
  <c r="AH1563" i="2"/>
  <c r="AF1561" i="2"/>
  <c r="J1563" i="2"/>
  <c r="AG1563" i="2"/>
  <c r="Q1555" i="2"/>
  <c r="F1577" i="2"/>
  <c r="AL1562" i="2"/>
  <c r="AA1562" i="2"/>
  <c r="AD1562" i="2"/>
  <c r="K1562" i="2"/>
  <c r="AE1562" i="2"/>
  <c r="L1562" i="2"/>
  <c r="AF1562" i="2"/>
  <c r="M1562" i="2"/>
  <c r="AG1562" i="2"/>
  <c r="N1562" i="2"/>
  <c r="AH1562" i="2"/>
  <c r="O1562" i="2"/>
  <c r="U1562" i="2"/>
  <c r="AI1562" i="2"/>
  <c r="P1562" i="2"/>
  <c r="AJ1562" i="2"/>
  <c r="H1562" i="2"/>
  <c r="S1562" i="2"/>
  <c r="I1562" i="2"/>
  <c r="T1562" i="2"/>
  <c r="J1562" i="2"/>
  <c r="V1562" i="2"/>
  <c r="W1562" i="2"/>
  <c r="X1562" i="2"/>
  <c r="Y1562" i="2"/>
  <c r="Z1562" i="2"/>
  <c r="AK1562" i="2"/>
  <c r="AA1561" i="2"/>
  <c r="AM1564" i="2"/>
  <c r="Q1556" i="2"/>
  <c r="I1563" i="2"/>
  <c r="AF1563" i="2"/>
  <c r="X1561" i="2"/>
  <c r="X1560" i="2"/>
  <c r="Y1560" i="2"/>
  <c r="Z1560" i="2"/>
  <c r="AF1560" i="2"/>
  <c r="AA1560" i="2"/>
  <c r="AD1560" i="2"/>
  <c r="AM1560" i="2" s="1"/>
  <c r="W1560" i="2"/>
  <c r="AE1560" i="2"/>
  <c r="M1560" i="2"/>
  <c r="AG1560" i="2"/>
  <c r="N1560" i="2"/>
  <c r="V1560" i="2"/>
  <c r="AH1560" i="2"/>
  <c r="O1560" i="2"/>
  <c r="AI1560" i="2"/>
  <c r="P1560" i="2"/>
  <c r="AJ1560" i="2"/>
  <c r="H1560" i="2"/>
  <c r="AK1560" i="2"/>
  <c r="I1560" i="2"/>
  <c r="AL1560" i="2"/>
  <c r="J1560" i="2"/>
  <c r="S1560" i="2"/>
  <c r="K1560" i="2"/>
  <c r="T1560" i="2"/>
  <c r="L1560" i="2"/>
  <c r="U1560" i="2"/>
  <c r="Z1561" i="2"/>
  <c r="AB1557" i="2"/>
  <c r="H1563" i="2"/>
  <c r="Q1563" i="2" s="1"/>
  <c r="AM1558" i="2"/>
  <c r="D1570" i="2"/>
  <c r="E1565" i="2"/>
  <c r="D1571" i="2"/>
  <c r="E1566" i="2"/>
  <c r="AG1566" i="2" s="1"/>
  <c r="D1579" i="2"/>
  <c r="E1574" i="2"/>
  <c r="D1572" i="2"/>
  <c r="E1567" i="2"/>
  <c r="D1573" i="2"/>
  <c r="E1568" i="2"/>
  <c r="Z1568" i="2" s="1"/>
  <c r="V1566" i="2" l="1"/>
  <c r="O1568" i="2"/>
  <c r="X1568" i="2"/>
  <c r="AB1561" i="2"/>
  <c r="U1566" i="2"/>
  <c r="N1568" i="2"/>
  <c r="AI1568" i="2"/>
  <c r="P1568" i="2"/>
  <c r="T1566" i="2"/>
  <c r="AB1569" i="2"/>
  <c r="M1568" i="2"/>
  <c r="AJ1568" i="2"/>
  <c r="Y1568" i="2"/>
  <c r="S1566" i="2"/>
  <c r="Q1561" i="2"/>
  <c r="L1568" i="2"/>
  <c r="AH1568" i="2"/>
  <c r="P1566" i="2"/>
  <c r="AA1566" i="2"/>
  <c r="Q1569" i="2"/>
  <c r="K1568" i="2"/>
  <c r="AG1568" i="2"/>
  <c r="O1566" i="2"/>
  <c r="Z1566" i="2"/>
  <c r="J1568" i="2"/>
  <c r="AD1568" i="2"/>
  <c r="W1567" i="2"/>
  <c r="Y1567" i="2"/>
  <c r="Z1567" i="2"/>
  <c r="AD1567" i="2"/>
  <c r="AA1567" i="2"/>
  <c r="AE1567" i="2"/>
  <c r="X1567" i="2"/>
  <c r="AF1567" i="2"/>
  <c r="N1567" i="2"/>
  <c r="AG1567" i="2"/>
  <c r="O1567" i="2"/>
  <c r="AH1567" i="2"/>
  <c r="P1567" i="2"/>
  <c r="AI1567" i="2"/>
  <c r="H1567" i="2"/>
  <c r="AJ1567" i="2"/>
  <c r="I1567" i="2"/>
  <c r="AK1567" i="2"/>
  <c r="J1567" i="2"/>
  <c r="AL1567" i="2"/>
  <c r="K1567" i="2"/>
  <c r="S1567" i="2"/>
  <c r="AB1567" i="2" s="1"/>
  <c r="L1567" i="2"/>
  <c r="T1567" i="2"/>
  <c r="M1567" i="2"/>
  <c r="U1567" i="2"/>
  <c r="V1567" i="2"/>
  <c r="AB1560" i="2"/>
  <c r="N1566" i="2"/>
  <c r="AF1566" i="2"/>
  <c r="I1568" i="2"/>
  <c r="AL1568" i="2"/>
  <c r="X1566" i="2"/>
  <c r="M1566" i="2"/>
  <c r="AI1566" i="2"/>
  <c r="H1568" i="2"/>
  <c r="AK1568" i="2"/>
  <c r="L1566" i="2"/>
  <c r="AE1566" i="2"/>
  <c r="W1568" i="2"/>
  <c r="AF1568" i="2"/>
  <c r="F1582" i="2"/>
  <c r="K1566" i="2"/>
  <c r="AD1566" i="2"/>
  <c r="U1568" i="2"/>
  <c r="AE1568" i="2"/>
  <c r="J1566" i="2"/>
  <c r="AL1566" i="2"/>
  <c r="AM1569" i="2"/>
  <c r="V1568" i="2"/>
  <c r="F1578" i="2"/>
  <c r="M1573" i="2"/>
  <c r="AM1562" i="2"/>
  <c r="I1566" i="2"/>
  <c r="AK1566" i="2"/>
  <c r="T1568" i="2"/>
  <c r="AB1562" i="2"/>
  <c r="H1566" i="2"/>
  <c r="AJ1566" i="2"/>
  <c r="F1579" i="2"/>
  <c r="AK1574" i="2"/>
  <c r="AL1574" i="2"/>
  <c r="AD1574" i="2"/>
  <c r="AE1574" i="2"/>
  <c r="AF1574" i="2"/>
  <c r="AG1574" i="2"/>
  <c r="AH1574" i="2"/>
  <c r="AJ1574" i="2"/>
  <c r="AI1574" i="2"/>
  <c r="S1574" i="2"/>
  <c r="T1574" i="2"/>
  <c r="U1574" i="2"/>
  <c r="X1574" i="2"/>
  <c r="Z1574" i="2"/>
  <c r="AA1574" i="2"/>
  <c r="V1574" i="2"/>
  <c r="W1574" i="2"/>
  <c r="Y1574" i="2"/>
  <c r="O1574" i="2"/>
  <c r="P1574" i="2"/>
  <c r="H1574" i="2"/>
  <c r="Q1574" i="2" s="1"/>
  <c r="I1574" i="2"/>
  <c r="J1574" i="2"/>
  <c r="K1574" i="2"/>
  <c r="L1574" i="2"/>
  <c r="M1574" i="2"/>
  <c r="N1574" i="2"/>
  <c r="S1568" i="2"/>
  <c r="AM1563" i="2"/>
  <c r="F1576" i="2"/>
  <c r="N1571" i="2"/>
  <c r="AJ1565" i="2"/>
  <c r="K1565" i="2"/>
  <c r="AK1565" i="2"/>
  <c r="L1565" i="2"/>
  <c r="AL1565" i="2"/>
  <c r="M1565" i="2"/>
  <c r="S1565" i="2"/>
  <c r="N1565" i="2"/>
  <c r="T1565" i="2"/>
  <c r="O1565" i="2"/>
  <c r="J1565" i="2"/>
  <c r="U1565" i="2"/>
  <c r="AH1565" i="2"/>
  <c r="V1565" i="2"/>
  <c r="W1565" i="2"/>
  <c r="X1565" i="2"/>
  <c r="Y1565" i="2"/>
  <c r="AI1565" i="2"/>
  <c r="AA1565" i="2"/>
  <c r="AD1565" i="2"/>
  <c r="AM1565" i="2" s="1"/>
  <c r="Z1565" i="2"/>
  <c r="AE1565" i="2"/>
  <c r="P1565" i="2"/>
  <c r="AF1565" i="2"/>
  <c r="H1565" i="2"/>
  <c r="AG1565" i="2"/>
  <c r="I1565" i="2"/>
  <c r="Q1562" i="2"/>
  <c r="Y1566" i="2"/>
  <c r="AH1566" i="2"/>
  <c r="AA1568" i="2"/>
  <c r="AB1563" i="2"/>
  <c r="Q1560" i="2"/>
  <c r="W1566" i="2"/>
  <c r="F1580" i="2"/>
  <c r="D1578" i="2"/>
  <c r="E1573" i="2"/>
  <c r="AL1573" i="2" s="1"/>
  <c r="D1577" i="2"/>
  <c r="E1572" i="2"/>
  <c r="D1584" i="2"/>
  <c r="E1579" i="2"/>
  <c r="D1576" i="2"/>
  <c r="E1571" i="2"/>
  <c r="AI1571" i="2" s="1"/>
  <c r="D1575" i="2"/>
  <c r="E1570" i="2"/>
  <c r="AK1573" i="2" l="1"/>
  <c r="M1571" i="2"/>
  <c r="AG1571" i="2"/>
  <c r="L1573" i="2"/>
  <c r="AJ1573" i="2"/>
  <c r="L1571" i="2"/>
  <c r="AF1571" i="2"/>
  <c r="AM1574" i="2"/>
  <c r="K1573" i="2"/>
  <c r="AG1573" i="2"/>
  <c r="Q1568" i="2"/>
  <c r="AM1567" i="2"/>
  <c r="AB1566" i="2"/>
  <c r="Q1565" i="2"/>
  <c r="K1571" i="2"/>
  <c r="AE1571" i="2"/>
  <c r="J1573" i="2"/>
  <c r="AF1573" i="2"/>
  <c r="J1571" i="2"/>
  <c r="AD1571" i="2"/>
  <c r="I1573" i="2"/>
  <c r="AE1573" i="2"/>
  <c r="AB1565" i="2"/>
  <c r="Z1571" i="2"/>
  <c r="AK1571" i="2"/>
  <c r="F1584" i="2"/>
  <c r="AD1579" i="2"/>
  <c r="AE1579" i="2"/>
  <c r="AF1579" i="2"/>
  <c r="AG1579" i="2"/>
  <c r="AH1579" i="2"/>
  <c r="AI1579" i="2"/>
  <c r="AJ1579" i="2"/>
  <c r="AK1579" i="2"/>
  <c r="AL1579" i="2"/>
  <c r="U1579" i="2"/>
  <c r="V1579" i="2"/>
  <c r="W1579" i="2"/>
  <c r="X1579" i="2"/>
  <c r="S1579" i="2"/>
  <c r="AB1579" i="2" s="1"/>
  <c r="T1579" i="2"/>
  <c r="Y1579" i="2"/>
  <c r="Z1579" i="2"/>
  <c r="AA1579" i="2"/>
  <c r="H1579" i="2"/>
  <c r="I1579" i="2"/>
  <c r="J1579" i="2"/>
  <c r="K1579" i="2"/>
  <c r="L1579" i="2"/>
  <c r="M1579" i="2"/>
  <c r="N1579" i="2"/>
  <c r="O1579" i="2"/>
  <c r="P1579" i="2"/>
  <c r="H1573" i="2"/>
  <c r="AD1573" i="2"/>
  <c r="T1570" i="2"/>
  <c r="AA1570" i="2"/>
  <c r="AD1570" i="2"/>
  <c r="U1570" i="2"/>
  <c r="AK1570" i="2"/>
  <c r="S1570" i="2"/>
  <c r="AL1570" i="2"/>
  <c r="H1570" i="2"/>
  <c r="AE1570" i="2"/>
  <c r="I1570" i="2"/>
  <c r="AF1570" i="2"/>
  <c r="J1570" i="2"/>
  <c r="AG1570" i="2"/>
  <c r="K1570" i="2"/>
  <c r="AH1570" i="2"/>
  <c r="L1570" i="2"/>
  <c r="AJ1570" i="2"/>
  <c r="M1570" i="2"/>
  <c r="AI1570" i="2"/>
  <c r="N1570" i="2"/>
  <c r="V1570" i="2"/>
  <c r="O1570" i="2"/>
  <c r="W1570" i="2"/>
  <c r="P1570" i="2"/>
  <c r="X1570" i="2"/>
  <c r="Y1570" i="2"/>
  <c r="Z1570" i="2"/>
  <c r="T1571" i="2"/>
  <c r="AJ1571" i="2"/>
  <c r="Z1573" i="2"/>
  <c r="AI1573" i="2"/>
  <c r="AM1568" i="2"/>
  <c r="AA1571" i="2"/>
  <c r="F1581" i="2"/>
  <c r="H1576" i="2"/>
  <c r="Q1566" i="2"/>
  <c r="Y1573" i="2"/>
  <c r="AH1573" i="2"/>
  <c r="Q1567" i="2"/>
  <c r="AH1571" i="2"/>
  <c r="X1573" i="2"/>
  <c r="F1583" i="2"/>
  <c r="AF1578" i="2"/>
  <c r="M1578" i="2"/>
  <c r="X1571" i="2"/>
  <c r="AB1568" i="2"/>
  <c r="W1573" i="2"/>
  <c r="W1571" i="2"/>
  <c r="V1573" i="2"/>
  <c r="Y1571" i="2"/>
  <c r="V1571" i="2"/>
  <c r="AB1574" i="2"/>
  <c r="U1573" i="2"/>
  <c r="I1571" i="2"/>
  <c r="U1571" i="2"/>
  <c r="T1573" i="2"/>
  <c r="F1587" i="2"/>
  <c r="F1585" i="2"/>
  <c r="H1571" i="2"/>
  <c r="S1571" i="2"/>
  <c r="AB1571" i="2" s="1"/>
  <c r="P1573" i="2"/>
  <c r="S1573" i="2"/>
  <c r="U1572" i="2"/>
  <c r="P1572" i="2"/>
  <c r="V1572" i="2"/>
  <c r="W1572" i="2"/>
  <c r="Z1572" i="2"/>
  <c r="S1572" i="2"/>
  <c r="T1572" i="2"/>
  <c r="X1572" i="2"/>
  <c r="AK1572" i="2"/>
  <c r="Y1572" i="2"/>
  <c r="AL1572" i="2"/>
  <c r="AA1572" i="2"/>
  <c r="AD1572" i="2"/>
  <c r="H1572" i="2"/>
  <c r="AE1572" i="2"/>
  <c r="I1572" i="2"/>
  <c r="AF1572" i="2"/>
  <c r="J1572" i="2"/>
  <c r="AG1572" i="2"/>
  <c r="K1572" i="2"/>
  <c r="O1572" i="2"/>
  <c r="AH1572" i="2"/>
  <c r="L1572" i="2"/>
  <c r="AJ1572" i="2"/>
  <c r="M1572" i="2"/>
  <c r="AI1572" i="2"/>
  <c r="N1572" i="2"/>
  <c r="P1571" i="2"/>
  <c r="AL1571" i="2"/>
  <c r="O1573" i="2"/>
  <c r="AA1573" i="2"/>
  <c r="O1571" i="2"/>
  <c r="N1573" i="2"/>
  <c r="AM1566" i="2"/>
  <c r="D1583" i="2"/>
  <c r="E1578" i="2"/>
  <c r="AG1578" i="2" s="1"/>
  <c r="D1580" i="2"/>
  <c r="E1575" i="2"/>
  <c r="D1581" i="2"/>
  <c r="E1576" i="2"/>
  <c r="AJ1576" i="2" s="1"/>
  <c r="D1589" i="2"/>
  <c r="E1584" i="2"/>
  <c r="D1582" i="2"/>
  <c r="E1577" i="2"/>
  <c r="AH1576" i="2" l="1"/>
  <c r="F1590" i="2"/>
  <c r="L1578" i="2"/>
  <c r="AE1578" i="2"/>
  <c r="P1576" i="2"/>
  <c r="AG1576" i="2"/>
  <c r="Q1570" i="2"/>
  <c r="AB1573" i="2"/>
  <c r="K1578" i="2"/>
  <c r="AD1578" i="2"/>
  <c r="O1576" i="2"/>
  <c r="AF1576" i="2"/>
  <c r="AA1578" i="2"/>
  <c r="AL1578" i="2"/>
  <c r="N1576" i="2"/>
  <c r="AE1576" i="2"/>
  <c r="AB1570" i="2"/>
  <c r="Q1579" i="2"/>
  <c r="Q1572" i="2"/>
  <c r="U1578" i="2"/>
  <c r="AK1578" i="2"/>
  <c r="M1576" i="2"/>
  <c r="AD1576" i="2"/>
  <c r="AM1572" i="2"/>
  <c r="Q1571" i="2"/>
  <c r="T1578" i="2"/>
  <c r="F1588" i="2"/>
  <c r="W1576" i="2"/>
  <c r="AL1576" i="2"/>
  <c r="AM1579" i="2"/>
  <c r="Z1577" i="2"/>
  <c r="S1577" i="2"/>
  <c r="T1577" i="2"/>
  <c r="U1577" i="2"/>
  <c r="AD1577" i="2"/>
  <c r="V1577" i="2"/>
  <c r="AE1577" i="2"/>
  <c r="AA1577" i="2"/>
  <c r="AF1577" i="2"/>
  <c r="H1577" i="2"/>
  <c r="AG1577" i="2"/>
  <c r="I1577" i="2"/>
  <c r="AH1577" i="2"/>
  <c r="J1577" i="2"/>
  <c r="AI1577" i="2"/>
  <c r="K1577" i="2"/>
  <c r="AJ1577" i="2"/>
  <c r="L1577" i="2"/>
  <c r="AK1577" i="2"/>
  <c r="M1577" i="2"/>
  <c r="AL1577" i="2"/>
  <c r="N1577" i="2"/>
  <c r="W1577" i="2"/>
  <c r="O1577" i="2"/>
  <c r="Y1577" i="2"/>
  <c r="X1577" i="2"/>
  <c r="P1577" i="2"/>
  <c r="S1578" i="2"/>
  <c r="U1576" i="2"/>
  <c r="AK1576" i="2"/>
  <c r="AM1570" i="2"/>
  <c r="F1589" i="2"/>
  <c r="AH1584" i="2"/>
  <c r="AI1584" i="2"/>
  <c r="AJ1584" i="2"/>
  <c r="AK1584" i="2"/>
  <c r="AL1584" i="2"/>
  <c r="AD1584" i="2"/>
  <c r="AE1584" i="2"/>
  <c r="AG1584" i="2"/>
  <c r="AF1584" i="2"/>
  <c r="X1584" i="2"/>
  <c r="Y1584" i="2"/>
  <c r="Z1584" i="2"/>
  <c r="AA1584" i="2"/>
  <c r="S1584" i="2"/>
  <c r="T1584" i="2"/>
  <c r="U1584" i="2"/>
  <c r="V1584" i="2"/>
  <c r="W1584" i="2"/>
  <c r="H1584" i="2"/>
  <c r="I1584" i="2"/>
  <c r="J1584" i="2"/>
  <c r="K1584" i="2"/>
  <c r="L1584" i="2"/>
  <c r="M1584" i="2"/>
  <c r="N1584" i="2"/>
  <c r="O1584" i="2"/>
  <c r="P1584" i="2"/>
  <c r="Z1578" i="2"/>
  <c r="T1576" i="2"/>
  <c r="F1586" i="2"/>
  <c r="V1581" i="2"/>
  <c r="Y1578" i="2"/>
  <c r="AA1576" i="2"/>
  <c r="X1578" i="2"/>
  <c r="Z1576" i="2"/>
  <c r="AM1573" i="2"/>
  <c r="J1578" i="2"/>
  <c r="W1578" i="2"/>
  <c r="Y1576" i="2"/>
  <c r="Q1573" i="2"/>
  <c r="I1578" i="2"/>
  <c r="V1578" i="2"/>
  <c r="X1576" i="2"/>
  <c r="Y1575" i="2"/>
  <c r="O1575" i="2"/>
  <c r="P1575" i="2"/>
  <c r="N1575" i="2"/>
  <c r="Z1575" i="2"/>
  <c r="AA1575" i="2"/>
  <c r="S1575" i="2"/>
  <c r="U1575" i="2"/>
  <c r="T1575" i="2"/>
  <c r="V1575" i="2"/>
  <c r="AF1575" i="2"/>
  <c r="AL1575" i="2"/>
  <c r="W1575" i="2"/>
  <c r="AG1575" i="2"/>
  <c r="X1575" i="2"/>
  <c r="AD1575" i="2"/>
  <c r="H1575" i="2"/>
  <c r="Q1575" i="2" s="1"/>
  <c r="AH1575" i="2"/>
  <c r="AE1575" i="2"/>
  <c r="I1575" i="2"/>
  <c r="J1575" i="2"/>
  <c r="AJ1575" i="2"/>
  <c r="L1575" i="2"/>
  <c r="AI1575" i="2"/>
  <c r="K1575" i="2"/>
  <c r="AK1575" i="2"/>
  <c r="M1575" i="2"/>
  <c r="AB1572" i="2"/>
  <c r="H1578" i="2"/>
  <c r="AI1578" i="2"/>
  <c r="L1576" i="2"/>
  <c r="V1576" i="2"/>
  <c r="AM1571" i="2"/>
  <c r="F1592" i="2"/>
  <c r="P1578" i="2"/>
  <c r="AJ1578" i="2"/>
  <c r="K1576" i="2"/>
  <c r="S1576" i="2"/>
  <c r="O1578" i="2"/>
  <c r="AH1578" i="2"/>
  <c r="J1576" i="2"/>
  <c r="AI1576" i="2"/>
  <c r="N1578" i="2"/>
  <c r="I1576" i="2"/>
  <c r="Q1576" i="2" s="1"/>
  <c r="D1587" i="2"/>
  <c r="E1582" i="2"/>
  <c r="D1585" i="2"/>
  <c r="E1580" i="2"/>
  <c r="D1594" i="2"/>
  <c r="E1589" i="2"/>
  <c r="D1586" i="2"/>
  <c r="E1581" i="2"/>
  <c r="AA1581" i="2" s="1"/>
  <c r="D1588" i="2"/>
  <c r="E1583" i="2"/>
  <c r="T1583" i="2" s="1"/>
  <c r="U1581" i="2" l="1"/>
  <c r="Q1577" i="2"/>
  <c r="K1583" i="2"/>
  <c r="AL1583" i="2"/>
  <c r="L1583" i="2"/>
  <c r="O1581" i="2"/>
  <c r="T1581" i="2"/>
  <c r="J1583" i="2"/>
  <c r="AK1583" i="2"/>
  <c r="N1581" i="2"/>
  <c r="S1581" i="2"/>
  <c r="I1583" i="2"/>
  <c r="AJ1583" i="2"/>
  <c r="S1583" i="2"/>
  <c r="F1597" i="2"/>
  <c r="M1581" i="2"/>
  <c r="AL1581" i="2"/>
  <c r="H1583" i="2"/>
  <c r="AI1583" i="2"/>
  <c r="L1581" i="2"/>
  <c r="AK1581" i="2"/>
  <c r="AM1584" i="2"/>
  <c r="P1583" i="2"/>
  <c r="AH1583" i="2"/>
  <c r="AM1575" i="2"/>
  <c r="K1581" i="2"/>
  <c r="AJ1581" i="2"/>
  <c r="AM1577" i="2"/>
  <c r="O1583" i="2"/>
  <c r="AG1583" i="2"/>
  <c r="J1581" i="2"/>
  <c r="AI1581" i="2"/>
  <c r="N1583" i="2"/>
  <c r="AF1583" i="2"/>
  <c r="I1581" i="2"/>
  <c r="AH1581" i="2"/>
  <c r="Q1584" i="2"/>
  <c r="W1583" i="2"/>
  <c r="AE1583" i="2"/>
  <c r="Q1578" i="2"/>
  <c r="H1581" i="2"/>
  <c r="AG1581" i="2"/>
  <c r="AB1577" i="2"/>
  <c r="V1583" i="2"/>
  <c r="AD1583" i="2"/>
  <c r="AM1583" i="2" s="1"/>
  <c r="P1581" i="2"/>
  <c r="AF1581" i="2"/>
  <c r="U1583" i="2"/>
  <c r="F1593" i="2"/>
  <c r="H1588" i="2"/>
  <c r="Z1581" i="2"/>
  <c r="AE1581" i="2"/>
  <c r="F1594" i="2"/>
  <c r="AK1589" i="2"/>
  <c r="AL1589" i="2"/>
  <c r="AD1589" i="2"/>
  <c r="AE1589" i="2"/>
  <c r="AF1589" i="2"/>
  <c r="AG1589" i="2"/>
  <c r="AH1589" i="2"/>
  <c r="AJ1589" i="2"/>
  <c r="AI1589" i="2"/>
  <c r="AA1589" i="2"/>
  <c r="S1589" i="2"/>
  <c r="T1589" i="2"/>
  <c r="U1589" i="2"/>
  <c r="V1589" i="2"/>
  <c r="W1589" i="2"/>
  <c r="X1589" i="2"/>
  <c r="Y1589" i="2"/>
  <c r="Z1589" i="2"/>
  <c r="H1589" i="2"/>
  <c r="I1589" i="2"/>
  <c r="J1589" i="2"/>
  <c r="K1589" i="2"/>
  <c r="L1589" i="2"/>
  <c r="M1589" i="2"/>
  <c r="N1589" i="2"/>
  <c r="O1589" i="2"/>
  <c r="P1589" i="2"/>
  <c r="X1583" i="2"/>
  <c r="AM1578" i="2"/>
  <c r="Y1581" i="2"/>
  <c r="AD1581" i="2"/>
  <c r="AA1583" i="2"/>
  <c r="U1582" i="2"/>
  <c r="V1582" i="2"/>
  <c r="W1582" i="2"/>
  <c r="J1582" i="2"/>
  <c r="AG1582" i="2"/>
  <c r="X1582" i="2"/>
  <c r="T1582" i="2"/>
  <c r="AJ1582" i="2"/>
  <c r="Y1582" i="2"/>
  <c r="AK1582" i="2"/>
  <c r="H1582" i="2"/>
  <c r="AL1582" i="2"/>
  <c r="I1582" i="2"/>
  <c r="AD1582" i="2"/>
  <c r="AE1582" i="2"/>
  <c r="K1582" i="2"/>
  <c r="AF1582" i="2"/>
  <c r="L1582" i="2"/>
  <c r="AI1582" i="2"/>
  <c r="M1582" i="2"/>
  <c r="AH1582" i="2"/>
  <c r="N1582" i="2"/>
  <c r="Z1582" i="2"/>
  <c r="O1582" i="2"/>
  <c r="AA1582" i="2"/>
  <c r="P1582" i="2"/>
  <c r="S1582" i="2"/>
  <c r="AB1582" i="2" s="1"/>
  <c r="X1581" i="2"/>
  <c r="F1591" i="2"/>
  <c r="AB1584" i="2"/>
  <c r="Z1583" i="2"/>
  <c r="AB1576" i="2"/>
  <c r="W1581" i="2"/>
  <c r="Y1583" i="2"/>
  <c r="AM1576" i="2"/>
  <c r="F1595" i="2"/>
  <c r="AK1580" i="2"/>
  <c r="AA1580" i="2"/>
  <c r="AL1580" i="2"/>
  <c r="I1580" i="2"/>
  <c r="AD1580" i="2"/>
  <c r="J1580" i="2"/>
  <c r="AE1580" i="2"/>
  <c r="K1580" i="2"/>
  <c r="AF1580" i="2"/>
  <c r="L1580" i="2"/>
  <c r="AG1580" i="2"/>
  <c r="M1580" i="2"/>
  <c r="AH1580" i="2"/>
  <c r="AJ1580" i="2"/>
  <c r="N1580" i="2"/>
  <c r="AI1580" i="2"/>
  <c r="O1580" i="2"/>
  <c r="T1580" i="2"/>
  <c r="P1580" i="2"/>
  <c r="U1580" i="2"/>
  <c r="H1580" i="2"/>
  <c r="V1580" i="2"/>
  <c r="W1580" i="2"/>
  <c r="S1580" i="2"/>
  <c r="X1580" i="2"/>
  <c r="Y1580" i="2"/>
  <c r="Z1580" i="2"/>
  <c r="AB1575" i="2"/>
  <c r="AB1578" i="2"/>
  <c r="M1583" i="2"/>
  <c r="D1593" i="2"/>
  <c r="E1588" i="2"/>
  <c r="AH1588" i="2" s="1"/>
  <c r="D1591" i="2"/>
  <c r="E1586" i="2"/>
  <c r="V1586" i="2" s="1"/>
  <c r="D1599" i="2"/>
  <c r="E1594" i="2"/>
  <c r="D1590" i="2"/>
  <c r="E1585" i="2"/>
  <c r="D1592" i="2"/>
  <c r="E1587" i="2"/>
  <c r="N1586" i="2" l="1"/>
  <c r="AD1586" i="2"/>
  <c r="I1588" i="2"/>
  <c r="AG1588" i="2"/>
  <c r="AE1586" i="2"/>
  <c r="L1586" i="2"/>
  <c r="AL1586" i="2"/>
  <c r="AA1588" i="2"/>
  <c r="AE1588" i="2"/>
  <c r="AB1583" i="2"/>
  <c r="F1602" i="2"/>
  <c r="K1586" i="2"/>
  <c r="AK1586" i="2"/>
  <c r="Q1589" i="2"/>
  <c r="AM1589" i="2"/>
  <c r="Z1588" i="2"/>
  <c r="AD1588" i="2"/>
  <c r="Q1583" i="2"/>
  <c r="AB1580" i="2"/>
  <c r="J1586" i="2"/>
  <c r="AJ1586" i="2"/>
  <c r="Y1588" i="2"/>
  <c r="F1598" i="2"/>
  <c r="AH1587" i="2"/>
  <c r="L1587" i="2"/>
  <c r="AI1587" i="2"/>
  <c r="M1587" i="2"/>
  <c r="H1587" i="2"/>
  <c r="W1587" i="2"/>
  <c r="AJ1587" i="2"/>
  <c r="N1587" i="2"/>
  <c r="AL1587" i="2"/>
  <c r="O1587" i="2"/>
  <c r="U1587" i="2"/>
  <c r="I1587" i="2"/>
  <c r="Y1587" i="2"/>
  <c r="AK1587" i="2"/>
  <c r="P1587" i="2"/>
  <c r="V1587" i="2"/>
  <c r="X1587" i="2"/>
  <c r="T1587" i="2"/>
  <c r="Z1587" i="2"/>
  <c r="AD1587" i="2"/>
  <c r="AA1587" i="2"/>
  <c r="J1587" i="2"/>
  <c r="AE1587" i="2"/>
  <c r="S1587" i="2"/>
  <c r="AG1587" i="2"/>
  <c r="AF1587" i="2"/>
  <c r="K1587" i="2"/>
  <c r="I1586" i="2"/>
  <c r="AI1586" i="2"/>
  <c r="X1588" i="2"/>
  <c r="AB1581" i="2"/>
  <c r="T1585" i="2"/>
  <c r="U1585" i="2"/>
  <c r="AD1585" i="2"/>
  <c r="V1585" i="2"/>
  <c r="AE1585" i="2"/>
  <c r="AA1585" i="2"/>
  <c r="AF1585" i="2"/>
  <c r="L1585" i="2"/>
  <c r="AG1585" i="2"/>
  <c r="M1585" i="2"/>
  <c r="AH1585" i="2"/>
  <c r="N1585" i="2"/>
  <c r="AI1585" i="2"/>
  <c r="O1585" i="2"/>
  <c r="AJ1585" i="2"/>
  <c r="P1585" i="2"/>
  <c r="AK1585" i="2"/>
  <c r="H1585" i="2"/>
  <c r="Q1585" i="2" s="1"/>
  <c r="AL1585" i="2"/>
  <c r="I1585" i="2"/>
  <c r="W1585" i="2"/>
  <c r="J1585" i="2"/>
  <c r="X1585" i="2"/>
  <c r="K1585" i="2"/>
  <c r="Y1585" i="2"/>
  <c r="S1585" i="2"/>
  <c r="Z1585" i="2"/>
  <c r="H1586" i="2"/>
  <c r="AH1586" i="2"/>
  <c r="F1599" i="2"/>
  <c r="AD1594" i="2"/>
  <c r="AE1594" i="2"/>
  <c r="AF1594" i="2"/>
  <c r="AG1594" i="2"/>
  <c r="AH1594" i="2"/>
  <c r="AI1594" i="2"/>
  <c r="AJ1594" i="2"/>
  <c r="AK1594" i="2"/>
  <c r="AL1594" i="2"/>
  <c r="V1594" i="2"/>
  <c r="W1594" i="2"/>
  <c r="S1594" i="2"/>
  <c r="T1594" i="2"/>
  <c r="U1594" i="2"/>
  <c r="X1594" i="2"/>
  <c r="Y1594" i="2"/>
  <c r="Z1594" i="2"/>
  <c r="AA1594" i="2"/>
  <c r="K1594" i="2"/>
  <c r="L1594" i="2"/>
  <c r="M1594" i="2"/>
  <c r="N1594" i="2"/>
  <c r="O1594" i="2"/>
  <c r="P1594" i="2"/>
  <c r="H1594" i="2"/>
  <c r="I1594" i="2"/>
  <c r="J1594" i="2"/>
  <c r="S1588" i="2"/>
  <c r="Q1580" i="2"/>
  <c r="AM1580" i="2"/>
  <c r="F1600" i="2"/>
  <c r="AA1586" i="2"/>
  <c r="AG1586" i="2"/>
  <c r="AM1581" i="2"/>
  <c r="W1588" i="2"/>
  <c r="Z1586" i="2"/>
  <c r="AM1582" i="2"/>
  <c r="V1588" i="2"/>
  <c r="M1586" i="2"/>
  <c r="AF1586" i="2"/>
  <c r="U1586" i="2"/>
  <c r="F1596" i="2"/>
  <c r="P1588" i="2"/>
  <c r="U1588" i="2"/>
  <c r="T1586" i="2"/>
  <c r="O1588" i="2"/>
  <c r="T1588" i="2"/>
  <c r="AF1588" i="2"/>
  <c r="S1586" i="2"/>
  <c r="Q1582" i="2"/>
  <c r="AB1589" i="2"/>
  <c r="N1588" i="2"/>
  <c r="AL1588" i="2"/>
  <c r="Y1586" i="2"/>
  <c r="M1588" i="2"/>
  <c r="AK1588" i="2"/>
  <c r="Q1581" i="2"/>
  <c r="X1586" i="2"/>
  <c r="L1588" i="2"/>
  <c r="AJ1588" i="2"/>
  <c r="P1586" i="2"/>
  <c r="W1586" i="2"/>
  <c r="K1588" i="2"/>
  <c r="AI1588" i="2"/>
  <c r="O1586" i="2"/>
  <c r="J1588" i="2"/>
  <c r="Q1588" i="2" s="1"/>
  <c r="D1597" i="2"/>
  <c r="E1592" i="2"/>
  <c r="D1595" i="2"/>
  <c r="E1590" i="2"/>
  <c r="D1604" i="2"/>
  <c r="E1599" i="2"/>
  <c r="D1596" i="2"/>
  <c r="E1591" i="2"/>
  <c r="AI1591" i="2" s="1"/>
  <c r="D1598" i="2"/>
  <c r="E1593" i="2"/>
  <c r="Z1593" i="2" s="1"/>
  <c r="Y1593" i="2" l="1"/>
  <c r="T1591" i="2"/>
  <c r="P1593" i="2"/>
  <c r="X1593" i="2"/>
  <c r="U1591" i="2"/>
  <c r="S1591" i="2"/>
  <c r="O1593" i="2"/>
  <c r="W1593" i="2"/>
  <c r="AA1591" i="2"/>
  <c r="AM1594" i="2"/>
  <c r="N1593" i="2"/>
  <c r="AE1593" i="2"/>
  <c r="AM1588" i="2"/>
  <c r="P1591" i="2"/>
  <c r="Z1591" i="2"/>
  <c r="F1604" i="2"/>
  <c r="AD1599" i="2"/>
  <c r="AE1599" i="2"/>
  <c r="AF1599" i="2"/>
  <c r="AG1599" i="2"/>
  <c r="AH1599" i="2"/>
  <c r="AI1599" i="2"/>
  <c r="AJ1599" i="2"/>
  <c r="AK1599" i="2"/>
  <c r="AL1599" i="2"/>
  <c r="S1599" i="2"/>
  <c r="Y1599" i="2"/>
  <c r="Z1599" i="2"/>
  <c r="T1599" i="2"/>
  <c r="U1599" i="2"/>
  <c r="V1599" i="2"/>
  <c r="W1599" i="2"/>
  <c r="X1599" i="2"/>
  <c r="AA1599" i="2"/>
  <c r="N1599" i="2"/>
  <c r="O1599" i="2"/>
  <c r="P1599" i="2"/>
  <c r="H1599" i="2"/>
  <c r="I1599" i="2"/>
  <c r="J1599" i="2"/>
  <c r="K1599" i="2"/>
  <c r="L1599" i="2"/>
  <c r="M1599" i="2"/>
  <c r="M1593" i="2"/>
  <c r="AF1593" i="2"/>
  <c r="F1607" i="2"/>
  <c r="O1591" i="2"/>
  <c r="Y1591" i="2"/>
  <c r="F1605" i="2"/>
  <c r="L1593" i="2"/>
  <c r="AD1593" i="2"/>
  <c r="N1591" i="2"/>
  <c r="AG1591" i="2"/>
  <c r="Q1586" i="2"/>
  <c r="K1593" i="2"/>
  <c r="AL1593" i="2"/>
  <c r="F1601" i="2"/>
  <c r="J1593" i="2"/>
  <c r="AK1593" i="2"/>
  <c r="AK1590" i="2"/>
  <c r="K1590" i="2"/>
  <c r="AL1590" i="2"/>
  <c r="L1590" i="2"/>
  <c r="S1590" i="2"/>
  <c r="M1590" i="2"/>
  <c r="Z1590" i="2"/>
  <c r="T1590" i="2"/>
  <c r="N1590" i="2"/>
  <c r="AA1590" i="2"/>
  <c r="X1590" i="2"/>
  <c r="Y1590" i="2"/>
  <c r="U1590" i="2"/>
  <c r="AD1590" i="2"/>
  <c r="V1590" i="2"/>
  <c r="AE1590" i="2"/>
  <c r="W1590" i="2"/>
  <c r="AF1590" i="2"/>
  <c r="O1590" i="2"/>
  <c r="AG1590" i="2"/>
  <c r="P1590" i="2"/>
  <c r="AH1590" i="2"/>
  <c r="H1590" i="2"/>
  <c r="AI1590" i="2"/>
  <c r="I1590" i="2"/>
  <c r="AJ1590" i="2"/>
  <c r="J1590" i="2"/>
  <c r="AB1588" i="2"/>
  <c r="AB1594" i="2"/>
  <c r="AB1585" i="2"/>
  <c r="I1593" i="2"/>
  <c r="AJ1593" i="2"/>
  <c r="K1591" i="2"/>
  <c r="AE1591" i="2"/>
  <c r="AB1587" i="2"/>
  <c r="H1593" i="2"/>
  <c r="Q1593" i="2" s="1"/>
  <c r="AI1593" i="2"/>
  <c r="V1591" i="2"/>
  <c r="AE1592" i="2"/>
  <c r="AA1592" i="2"/>
  <c r="AF1592" i="2"/>
  <c r="M1592" i="2"/>
  <c r="AG1592" i="2"/>
  <c r="N1592" i="2"/>
  <c r="AH1592" i="2"/>
  <c r="O1592" i="2"/>
  <c r="AI1592" i="2"/>
  <c r="P1592" i="2"/>
  <c r="AJ1592" i="2"/>
  <c r="H1592" i="2"/>
  <c r="AK1592" i="2"/>
  <c r="I1592" i="2"/>
  <c r="AL1592" i="2"/>
  <c r="J1592" i="2"/>
  <c r="X1592" i="2"/>
  <c r="K1592" i="2"/>
  <c r="Y1592" i="2"/>
  <c r="L1592" i="2"/>
  <c r="Z1592" i="2"/>
  <c r="S1592" i="2"/>
  <c r="AB1592" i="2" s="1"/>
  <c r="T1592" i="2"/>
  <c r="U1592" i="2"/>
  <c r="V1592" i="2"/>
  <c r="AD1592" i="2"/>
  <c r="AM1592" i="2" s="1"/>
  <c r="W1592" i="2"/>
  <c r="J1591" i="2"/>
  <c r="AD1591" i="2"/>
  <c r="U1593" i="2"/>
  <c r="AH1593" i="2"/>
  <c r="AM1585" i="2"/>
  <c r="I1591" i="2"/>
  <c r="AL1591" i="2"/>
  <c r="Q1594" i="2"/>
  <c r="T1593" i="2"/>
  <c r="AG1593" i="2"/>
  <c r="M1591" i="2"/>
  <c r="AH1591" i="2"/>
  <c r="AF1591" i="2"/>
  <c r="H1591" i="2"/>
  <c r="AK1591" i="2"/>
  <c r="Q1587" i="2"/>
  <c r="S1593" i="2"/>
  <c r="F1603" i="2"/>
  <c r="X1591" i="2"/>
  <c r="AM1587" i="2"/>
  <c r="AA1593" i="2"/>
  <c r="AM1586" i="2"/>
  <c r="V1593" i="2"/>
  <c r="L1591" i="2"/>
  <c r="AB1586" i="2"/>
  <c r="AJ1591" i="2"/>
  <c r="W1591" i="2"/>
  <c r="D1601" i="2"/>
  <c r="E1596" i="2"/>
  <c r="AD1596" i="2" s="1"/>
  <c r="D1609" i="2"/>
  <c r="E1604" i="2"/>
  <c r="D1600" i="2"/>
  <c r="E1595" i="2"/>
  <c r="D1602" i="2"/>
  <c r="E1597" i="2"/>
  <c r="D1603" i="2"/>
  <c r="E1598" i="2"/>
  <c r="AK1598" i="2" s="1"/>
  <c r="U1598" i="2" l="1"/>
  <c r="F1608" i="2"/>
  <c r="Z1603" i="2"/>
  <c r="AM1591" i="2"/>
  <c r="Y1596" i="2"/>
  <c r="F1606" i="2"/>
  <c r="T1598" i="2"/>
  <c r="AB1593" i="2"/>
  <c r="Q1592" i="2"/>
  <c r="X1596" i="2"/>
  <c r="F1612" i="2"/>
  <c r="Y1598" i="2"/>
  <c r="W1596" i="2"/>
  <c r="V1596" i="2"/>
  <c r="F1610" i="2"/>
  <c r="AI1597" i="2"/>
  <c r="J1597" i="2"/>
  <c r="AJ1597" i="2"/>
  <c r="K1597" i="2"/>
  <c r="AK1597" i="2"/>
  <c r="L1597" i="2"/>
  <c r="AL1597" i="2"/>
  <c r="M1597" i="2"/>
  <c r="S1597" i="2"/>
  <c r="N1597" i="2"/>
  <c r="T1597" i="2"/>
  <c r="O1597" i="2"/>
  <c r="I1597" i="2"/>
  <c r="U1597" i="2"/>
  <c r="AA1597" i="2"/>
  <c r="V1597" i="2"/>
  <c r="W1597" i="2"/>
  <c r="X1597" i="2"/>
  <c r="AD1597" i="2"/>
  <c r="Y1597" i="2"/>
  <c r="AE1597" i="2"/>
  <c r="Z1597" i="2"/>
  <c r="AH1597" i="2"/>
  <c r="AF1597" i="2"/>
  <c r="P1597" i="2"/>
  <c r="AG1597" i="2"/>
  <c r="H1597" i="2"/>
  <c r="S1598" i="2"/>
  <c r="Q1591" i="2"/>
  <c r="S1596" i="2"/>
  <c r="F1609" i="2"/>
  <c r="AD1604" i="2"/>
  <c r="AE1604" i="2"/>
  <c r="AF1604" i="2"/>
  <c r="AG1604" i="2"/>
  <c r="AH1604" i="2"/>
  <c r="AI1604" i="2"/>
  <c r="AJ1604" i="2"/>
  <c r="AK1604" i="2"/>
  <c r="AL1604" i="2"/>
  <c r="T1604" i="2"/>
  <c r="U1604" i="2"/>
  <c r="S1604" i="2"/>
  <c r="V1604" i="2"/>
  <c r="W1604" i="2"/>
  <c r="X1604" i="2"/>
  <c r="Y1604" i="2"/>
  <c r="Z1604" i="2"/>
  <c r="AA1604" i="2"/>
  <c r="H1604" i="2"/>
  <c r="I1604" i="2"/>
  <c r="J1604" i="2"/>
  <c r="K1604" i="2"/>
  <c r="L1604" i="2"/>
  <c r="M1604" i="2"/>
  <c r="N1604" i="2"/>
  <c r="O1604" i="2"/>
  <c r="P1604" i="2"/>
  <c r="X1598" i="2"/>
  <c r="P1598" i="2"/>
  <c r="AA1598" i="2"/>
  <c r="AM1590" i="2"/>
  <c r="H1596" i="2"/>
  <c r="U1596" i="2"/>
  <c r="AB1599" i="2"/>
  <c r="V1598" i="2"/>
  <c r="AK1595" i="2"/>
  <c r="L1595" i="2"/>
  <c r="K1595" i="2"/>
  <c r="AL1595" i="2"/>
  <c r="M1595" i="2"/>
  <c r="AD1595" i="2"/>
  <c r="N1595" i="2"/>
  <c r="U1595" i="2"/>
  <c r="O1595" i="2"/>
  <c r="T1595" i="2"/>
  <c r="V1595" i="2"/>
  <c r="P1595" i="2"/>
  <c r="W1595" i="2"/>
  <c r="S1595" i="2"/>
  <c r="AJ1595" i="2"/>
  <c r="X1595" i="2"/>
  <c r="Y1595" i="2"/>
  <c r="AE1595" i="2"/>
  <c r="Z1595" i="2"/>
  <c r="AF1595" i="2"/>
  <c r="AA1595" i="2"/>
  <c r="AG1595" i="2"/>
  <c r="H1595" i="2"/>
  <c r="AH1595" i="2"/>
  <c r="I1595" i="2"/>
  <c r="AI1595" i="2"/>
  <c r="J1595" i="2"/>
  <c r="O1598" i="2"/>
  <c r="Z1598" i="2"/>
  <c r="P1596" i="2"/>
  <c r="T1596" i="2"/>
  <c r="AM1593" i="2"/>
  <c r="AJ1598" i="2"/>
  <c r="O1596" i="2"/>
  <c r="AJ1596" i="2"/>
  <c r="M1598" i="2"/>
  <c r="AI1598" i="2"/>
  <c r="N1596" i="2"/>
  <c r="AK1596" i="2"/>
  <c r="Z1596" i="2"/>
  <c r="N1598" i="2"/>
  <c r="AH1598" i="2"/>
  <c r="M1596" i="2"/>
  <c r="AI1596" i="2"/>
  <c r="Q1599" i="2"/>
  <c r="AB1591" i="2"/>
  <c r="K1598" i="2"/>
  <c r="AF1598" i="2"/>
  <c r="L1596" i="2"/>
  <c r="AH1596" i="2"/>
  <c r="AL1596" i="2"/>
  <c r="J1598" i="2"/>
  <c r="AE1598" i="2"/>
  <c r="K1596" i="2"/>
  <c r="AG1596" i="2"/>
  <c r="AG1598" i="2"/>
  <c r="I1598" i="2"/>
  <c r="AD1598" i="2"/>
  <c r="Q1590" i="2"/>
  <c r="J1596" i="2"/>
  <c r="AF1596" i="2"/>
  <c r="H1598" i="2"/>
  <c r="AL1598" i="2"/>
  <c r="I1596" i="2"/>
  <c r="AE1596" i="2"/>
  <c r="AM1596" i="2" s="1"/>
  <c r="L1598" i="2"/>
  <c r="W1598" i="2"/>
  <c r="AB1590" i="2"/>
  <c r="AA1596" i="2"/>
  <c r="AM1599" i="2"/>
  <c r="D1608" i="2"/>
  <c r="E1603" i="2"/>
  <c r="AA1603" i="2" s="1"/>
  <c r="D1605" i="2"/>
  <c r="E1600" i="2"/>
  <c r="D1614" i="2"/>
  <c r="E1609" i="2"/>
  <c r="D1607" i="2"/>
  <c r="E1602" i="2"/>
  <c r="D1606" i="2"/>
  <c r="E1601" i="2"/>
  <c r="AA1601" i="2" s="1"/>
  <c r="Y1601" i="2" l="1"/>
  <c r="Y1603" i="2"/>
  <c r="AM1597" i="2"/>
  <c r="V1601" i="2"/>
  <c r="I1603" i="2"/>
  <c r="V1603" i="2"/>
  <c r="Q1604" i="2"/>
  <c r="U1601" i="2"/>
  <c r="H1603" i="2"/>
  <c r="U1603" i="2"/>
  <c r="K1601" i="2"/>
  <c r="X1601" i="2"/>
  <c r="P1603" i="2"/>
  <c r="AK1603" i="2"/>
  <c r="F1615" i="2"/>
  <c r="AB1595" i="2"/>
  <c r="AM1604" i="2"/>
  <c r="J1601" i="2"/>
  <c r="W1601" i="2"/>
  <c r="O1603" i="2"/>
  <c r="AL1603" i="2"/>
  <c r="Q1598" i="2"/>
  <c r="Q1596" i="2"/>
  <c r="F1614" i="2"/>
  <c r="AG1609" i="2"/>
  <c r="AH1609" i="2"/>
  <c r="AI1609" i="2"/>
  <c r="AJ1609" i="2"/>
  <c r="AK1609" i="2"/>
  <c r="AL1609" i="2"/>
  <c r="AD1609" i="2"/>
  <c r="AF1609" i="2"/>
  <c r="AE1609" i="2"/>
  <c r="W1609" i="2"/>
  <c r="X1609" i="2"/>
  <c r="S1609" i="2"/>
  <c r="T1609" i="2"/>
  <c r="U1609" i="2"/>
  <c r="V1609" i="2"/>
  <c r="Y1609" i="2"/>
  <c r="Z1609" i="2"/>
  <c r="AA1609" i="2"/>
  <c r="H1609" i="2"/>
  <c r="I1609" i="2"/>
  <c r="J1609" i="2"/>
  <c r="K1609" i="2"/>
  <c r="L1609" i="2"/>
  <c r="M1609" i="2"/>
  <c r="N1609" i="2"/>
  <c r="O1609" i="2"/>
  <c r="P1609" i="2"/>
  <c r="I1601" i="2"/>
  <c r="AL1601" i="2"/>
  <c r="N1603" i="2"/>
  <c r="AJ1603" i="2"/>
  <c r="Z1601" i="2"/>
  <c r="AB1596" i="2"/>
  <c r="H1601" i="2"/>
  <c r="AK1601" i="2"/>
  <c r="M1603" i="2"/>
  <c r="AI1603" i="2"/>
  <c r="P1601" i="2"/>
  <c r="AJ1601" i="2"/>
  <c r="L1603" i="2"/>
  <c r="AH1603" i="2"/>
  <c r="AM1598" i="2"/>
  <c r="AB1598" i="2"/>
  <c r="O1601" i="2"/>
  <c r="AI1601" i="2"/>
  <c r="K1603" i="2"/>
  <c r="AG1603" i="2"/>
  <c r="AB1604" i="2"/>
  <c r="Q1597" i="2"/>
  <c r="N1601" i="2"/>
  <c r="AH1601" i="2"/>
  <c r="J1603" i="2"/>
  <c r="AF1603" i="2"/>
  <c r="M1601" i="2"/>
  <c r="AG1601" i="2"/>
  <c r="X1603" i="2"/>
  <c r="AE1603" i="2"/>
  <c r="AL1600" i="2"/>
  <c r="J1600" i="2"/>
  <c r="I1600" i="2"/>
  <c r="AD1600" i="2"/>
  <c r="AM1600" i="2" s="1"/>
  <c r="K1600" i="2"/>
  <c r="AE1600" i="2"/>
  <c r="L1600" i="2"/>
  <c r="AG1600" i="2"/>
  <c r="M1600" i="2"/>
  <c r="AF1600" i="2"/>
  <c r="N1600" i="2"/>
  <c r="X1600" i="2"/>
  <c r="O1600" i="2"/>
  <c r="Y1600" i="2"/>
  <c r="P1600" i="2"/>
  <c r="Z1600" i="2"/>
  <c r="S1600" i="2"/>
  <c r="T1600" i="2"/>
  <c r="U1600" i="2"/>
  <c r="V1600" i="2"/>
  <c r="AH1600" i="2"/>
  <c r="W1600" i="2"/>
  <c r="AI1600" i="2"/>
  <c r="AA1600" i="2"/>
  <c r="AK1600" i="2"/>
  <c r="AJ1600" i="2"/>
  <c r="H1600" i="2"/>
  <c r="Q1600" i="2" s="1"/>
  <c r="Q1595" i="2"/>
  <c r="AB1597" i="2"/>
  <c r="L1601" i="2"/>
  <c r="AF1601" i="2"/>
  <c r="W1603" i="2"/>
  <c r="AD1603" i="2"/>
  <c r="AM1595" i="2"/>
  <c r="T1601" i="2"/>
  <c r="AE1601" i="2"/>
  <c r="T1603" i="2"/>
  <c r="F1613" i="2"/>
  <c r="AH1602" i="2"/>
  <c r="H1602" i="2"/>
  <c r="AI1602" i="2"/>
  <c r="I1602" i="2"/>
  <c r="AJ1602" i="2"/>
  <c r="J1602" i="2"/>
  <c r="AK1602" i="2"/>
  <c r="K1602" i="2"/>
  <c r="AL1602" i="2"/>
  <c r="L1602" i="2"/>
  <c r="AE1602" i="2"/>
  <c r="M1602" i="2"/>
  <c r="AD1602" i="2"/>
  <c r="N1602" i="2"/>
  <c r="AA1602" i="2"/>
  <c r="V1602" i="2"/>
  <c r="O1602" i="2"/>
  <c r="W1602" i="2"/>
  <c r="P1602" i="2"/>
  <c r="S1602" i="2"/>
  <c r="T1602" i="2"/>
  <c r="U1602" i="2"/>
  <c r="X1602" i="2"/>
  <c r="Y1602" i="2"/>
  <c r="AF1602" i="2"/>
  <c r="Z1602" i="2"/>
  <c r="AG1602" i="2"/>
  <c r="S1601" i="2"/>
  <c r="AB1601" i="2" s="1"/>
  <c r="AD1601" i="2"/>
  <c r="S1603" i="2"/>
  <c r="AB1603" i="2" s="1"/>
  <c r="F1617" i="2"/>
  <c r="F1611" i="2"/>
  <c r="AK1606" i="2"/>
  <c r="K1606" i="2"/>
  <c r="D1611" i="2"/>
  <c r="E1606" i="2"/>
  <c r="AL1606" i="2" s="1"/>
  <c r="D1612" i="2"/>
  <c r="E1607" i="2"/>
  <c r="D1619" i="2"/>
  <c r="E1614" i="2"/>
  <c r="D1610" i="2"/>
  <c r="E1605" i="2"/>
  <c r="D1613" i="2"/>
  <c r="E1608" i="2"/>
  <c r="AA1608" i="2" s="1"/>
  <c r="AJ1606" i="2" l="1"/>
  <c r="Q1602" i="2"/>
  <c r="W1608" i="2"/>
  <c r="AB1609" i="2"/>
  <c r="F1620" i="2"/>
  <c r="I1606" i="2"/>
  <c r="AI1606" i="2"/>
  <c r="V1608" i="2"/>
  <c r="J1606" i="2"/>
  <c r="H1606" i="2"/>
  <c r="AH1606" i="2"/>
  <c r="L1608" i="2"/>
  <c r="Y1608" i="2"/>
  <c r="AM1603" i="2"/>
  <c r="AB1600" i="2"/>
  <c r="P1606" i="2"/>
  <c r="AG1606" i="2"/>
  <c r="F1622" i="2"/>
  <c r="K1608" i="2"/>
  <c r="X1608" i="2"/>
  <c r="AK1605" i="2"/>
  <c r="Y1605" i="2"/>
  <c r="X1605" i="2"/>
  <c r="AL1605" i="2"/>
  <c r="Z1605" i="2"/>
  <c r="AD1605" i="2"/>
  <c r="AM1605" i="2" s="1"/>
  <c r="H1605" i="2"/>
  <c r="AE1605" i="2"/>
  <c r="I1605" i="2"/>
  <c r="AF1605" i="2"/>
  <c r="J1605" i="2"/>
  <c r="AG1605" i="2"/>
  <c r="K1605" i="2"/>
  <c r="AH1605" i="2"/>
  <c r="L1605" i="2"/>
  <c r="AJ1605" i="2"/>
  <c r="M1605" i="2"/>
  <c r="AI1605" i="2"/>
  <c r="N1605" i="2"/>
  <c r="AA1605" i="2"/>
  <c r="O1605" i="2"/>
  <c r="S1605" i="2"/>
  <c r="AB1605" i="2" s="1"/>
  <c r="P1605" i="2"/>
  <c r="T1605" i="2"/>
  <c r="U1605" i="2"/>
  <c r="V1605" i="2"/>
  <c r="W1605" i="2"/>
  <c r="AF1606" i="2"/>
  <c r="J1608" i="2"/>
  <c r="AL1608" i="2"/>
  <c r="O1606" i="2"/>
  <c r="Y1606" i="2"/>
  <c r="AE1606" i="2"/>
  <c r="AM1601" i="2"/>
  <c r="AM1602" i="2"/>
  <c r="I1608" i="2"/>
  <c r="AK1608" i="2"/>
  <c r="AM1609" i="2"/>
  <c r="X1606" i="2"/>
  <c r="AD1606" i="2"/>
  <c r="H1608" i="2"/>
  <c r="AJ1608" i="2"/>
  <c r="Q1603" i="2"/>
  <c r="P1608" i="2"/>
  <c r="AI1608" i="2"/>
  <c r="O1608" i="2"/>
  <c r="AH1608" i="2"/>
  <c r="W1607" i="2"/>
  <c r="AI1607" i="2"/>
  <c r="X1607" i="2"/>
  <c r="AJ1607" i="2"/>
  <c r="AA1607" i="2"/>
  <c r="AK1607" i="2"/>
  <c r="H1607" i="2"/>
  <c r="Q1607" i="2" s="1"/>
  <c r="AL1607" i="2"/>
  <c r="I1607" i="2"/>
  <c r="AD1607" i="2"/>
  <c r="J1607" i="2"/>
  <c r="AE1607" i="2"/>
  <c r="K1607" i="2"/>
  <c r="AF1607" i="2"/>
  <c r="L1607" i="2"/>
  <c r="AH1607" i="2"/>
  <c r="M1607" i="2"/>
  <c r="AG1607" i="2"/>
  <c r="N1607" i="2"/>
  <c r="Y1607" i="2"/>
  <c r="O1607" i="2"/>
  <c r="Z1607" i="2"/>
  <c r="P1607" i="2"/>
  <c r="S1607" i="2"/>
  <c r="T1607" i="2"/>
  <c r="U1607" i="2"/>
  <c r="V1607" i="2"/>
  <c r="U1606" i="2"/>
  <c r="N1608" i="2"/>
  <c r="AG1608" i="2"/>
  <c r="Q1609" i="2"/>
  <c r="W1606" i="2"/>
  <c r="M1608" i="2"/>
  <c r="AF1608" i="2"/>
  <c r="Q1601" i="2"/>
  <c r="V1606" i="2"/>
  <c r="U1608" i="2"/>
  <c r="AE1608" i="2"/>
  <c r="N1606" i="2"/>
  <c r="T1608" i="2"/>
  <c r="AD1608" i="2"/>
  <c r="F1619" i="2"/>
  <c r="AJ1614" i="2"/>
  <c r="AK1614" i="2"/>
  <c r="AL1614" i="2"/>
  <c r="AD1614" i="2"/>
  <c r="AE1614" i="2"/>
  <c r="AF1614" i="2"/>
  <c r="AG1614" i="2"/>
  <c r="AI1614" i="2"/>
  <c r="AH1614" i="2"/>
  <c r="Z1614" i="2"/>
  <c r="AA1614" i="2"/>
  <c r="S1614" i="2"/>
  <c r="T1614" i="2"/>
  <c r="U1614" i="2"/>
  <c r="V1614" i="2"/>
  <c r="W1614" i="2"/>
  <c r="X1614" i="2"/>
  <c r="Y1614" i="2"/>
  <c r="H1614" i="2"/>
  <c r="I1614" i="2"/>
  <c r="J1614" i="2"/>
  <c r="K1614" i="2"/>
  <c r="L1614" i="2"/>
  <c r="M1614" i="2"/>
  <c r="N1614" i="2"/>
  <c r="O1614" i="2"/>
  <c r="P1614" i="2"/>
  <c r="M1606" i="2"/>
  <c r="S1606" i="2"/>
  <c r="AB1606" i="2" s="1"/>
  <c r="S1608" i="2"/>
  <c r="F1618" i="2"/>
  <c r="W1613" i="2"/>
  <c r="J1613" i="2"/>
  <c r="Z1608" i="2"/>
  <c r="F1616" i="2"/>
  <c r="AE1611" i="2"/>
  <c r="Z1611" i="2"/>
  <c r="T1606" i="2"/>
  <c r="AA1606" i="2"/>
  <c r="Z1606" i="2"/>
  <c r="L1606" i="2"/>
  <c r="AB1602" i="2"/>
  <c r="D1618" i="2"/>
  <c r="E1613" i="2"/>
  <c r="X1613" i="2" s="1"/>
  <c r="D1615" i="2"/>
  <c r="E1610" i="2"/>
  <c r="D1624" i="2"/>
  <c r="E1619" i="2"/>
  <c r="D1617" i="2"/>
  <c r="E1612" i="2"/>
  <c r="D1616" i="2"/>
  <c r="E1611" i="2"/>
  <c r="AF1611" i="2" s="1"/>
  <c r="F1621" i="2" l="1"/>
  <c r="V1613" i="2"/>
  <c r="AB1614" i="2"/>
  <c r="X1611" i="2"/>
  <c r="U1613" i="2"/>
  <c r="O1613" i="2"/>
  <c r="T1613" i="2"/>
  <c r="F1627" i="2"/>
  <c r="T1611" i="2"/>
  <c r="N1613" i="2"/>
  <c r="S1613" i="2"/>
  <c r="S1611" i="2"/>
  <c r="M1613" i="2"/>
  <c r="AL1613" i="2"/>
  <c r="Y1611" i="2"/>
  <c r="W1611" i="2"/>
  <c r="P1611" i="2"/>
  <c r="V1611" i="2"/>
  <c r="L1613" i="2"/>
  <c r="AK1613" i="2"/>
  <c r="O1611" i="2"/>
  <c r="U1611" i="2"/>
  <c r="K1613" i="2"/>
  <c r="AJ1613" i="2"/>
  <c r="AD1611" i="2"/>
  <c r="N1611" i="2"/>
  <c r="AI1613" i="2"/>
  <c r="M1611" i="2"/>
  <c r="AL1611" i="2"/>
  <c r="I1613" i="2"/>
  <c r="AH1613" i="2"/>
  <c r="AM1614" i="2"/>
  <c r="L1611" i="2"/>
  <c r="AK1611" i="2"/>
  <c r="H1613" i="2"/>
  <c r="AG1613" i="2"/>
  <c r="Q1614" i="2"/>
  <c r="AG1612" i="2"/>
  <c r="K1612" i="2"/>
  <c r="L1612" i="2"/>
  <c r="P1612" i="2"/>
  <c r="AF1612" i="2"/>
  <c r="AH1612" i="2"/>
  <c r="AJ1612" i="2"/>
  <c r="AI1612" i="2"/>
  <c r="M1612" i="2"/>
  <c r="H1612" i="2"/>
  <c r="AK1612" i="2"/>
  <c r="N1612" i="2"/>
  <c r="Z1612" i="2"/>
  <c r="AA1612" i="2"/>
  <c r="O1612" i="2"/>
  <c r="S1612" i="2"/>
  <c r="T1612" i="2"/>
  <c r="J1612" i="2"/>
  <c r="U1612" i="2"/>
  <c r="I1612" i="2"/>
  <c r="V1612" i="2"/>
  <c r="W1612" i="2"/>
  <c r="AL1612" i="2"/>
  <c r="X1612" i="2"/>
  <c r="AD1612" i="2"/>
  <c r="Y1612" i="2"/>
  <c r="AE1612" i="2"/>
  <c r="AJ1611" i="2"/>
  <c r="P1613" i="2"/>
  <c r="AF1613" i="2"/>
  <c r="Q1606" i="2"/>
  <c r="F1625" i="2"/>
  <c r="J1611" i="2"/>
  <c r="AI1611" i="2"/>
  <c r="AA1613" i="2"/>
  <c r="AE1613" i="2"/>
  <c r="AE1610" i="2"/>
  <c r="Y1610" i="2"/>
  <c r="AF1610" i="2"/>
  <c r="K1610" i="2"/>
  <c r="AG1610" i="2"/>
  <c r="L1610" i="2"/>
  <c r="AH1610" i="2"/>
  <c r="M1610" i="2"/>
  <c r="AI1610" i="2"/>
  <c r="N1610" i="2"/>
  <c r="AJ1610" i="2"/>
  <c r="O1610" i="2"/>
  <c r="AK1610" i="2"/>
  <c r="P1610" i="2"/>
  <c r="AL1610" i="2"/>
  <c r="H1610" i="2"/>
  <c r="V1610" i="2"/>
  <c r="I1610" i="2"/>
  <c r="W1610" i="2"/>
  <c r="J1610" i="2"/>
  <c r="Z1610" i="2"/>
  <c r="AA1610" i="2"/>
  <c r="S1610" i="2"/>
  <c r="T1610" i="2"/>
  <c r="X1610" i="2"/>
  <c r="U1610" i="2"/>
  <c r="AD1610" i="2"/>
  <c r="I1611" i="2"/>
  <c r="AH1611" i="2"/>
  <c r="Z1613" i="2"/>
  <c r="AD1613" i="2"/>
  <c r="AM1613" i="2" s="1"/>
  <c r="F1624" i="2"/>
  <c r="AD1619" i="2"/>
  <c r="AE1619" i="2"/>
  <c r="AF1619" i="2"/>
  <c r="AG1619" i="2"/>
  <c r="AH1619" i="2"/>
  <c r="AI1619" i="2"/>
  <c r="AJ1619" i="2"/>
  <c r="AL1619" i="2"/>
  <c r="AK1619" i="2"/>
  <c r="S1619" i="2"/>
  <c r="T1619" i="2"/>
  <c r="U1619" i="2"/>
  <c r="V1619" i="2"/>
  <c r="W1619" i="2"/>
  <c r="X1619" i="2"/>
  <c r="Y1619" i="2"/>
  <c r="Z1619" i="2"/>
  <c r="AA1619" i="2"/>
  <c r="J1619" i="2"/>
  <c r="K1619" i="2"/>
  <c r="L1619" i="2"/>
  <c r="M1619" i="2"/>
  <c r="N1619" i="2"/>
  <c r="O1619" i="2"/>
  <c r="P1619" i="2"/>
  <c r="H1619" i="2"/>
  <c r="I1619" i="2"/>
  <c r="AM1607" i="2"/>
  <c r="Q1608" i="2"/>
  <c r="K1611" i="2"/>
  <c r="H1611" i="2"/>
  <c r="AG1611" i="2"/>
  <c r="Y1613" i="2"/>
  <c r="F1623" i="2"/>
  <c r="AM1608" i="2"/>
  <c r="AM1606" i="2"/>
  <c r="AA1611" i="2"/>
  <c r="AB1608" i="2"/>
  <c r="AB1607" i="2"/>
  <c r="Q1605" i="2"/>
  <c r="D1621" i="2"/>
  <c r="E1616" i="2"/>
  <c r="W1616" i="2" s="1"/>
  <c r="D1622" i="2"/>
  <c r="E1617" i="2"/>
  <c r="D1629" i="2"/>
  <c r="E1624" i="2"/>
  <c r="D1620" i="2"/>
  <c r="E1615" i="2"/>
  <c r="D1623" i="2"/>
  <c r="E1618" i="2"/>
  <c r="AJ1618" i="2" s="1"/>
  <c r="H1618" i="2" l="1"/>
  <c r="AM1611" i="2"/>
  <c r="U1616" i="2"/>
  <c r="T1616" i="2"/>
  <c r="AA1618" i="2"/>
  <c r="AG1618" i="2"/>
  <c r="Z1618" i="2"/>
  <c r="AF1618" i="2"/>
  <c r="S1616" i="2"/>
  <c r="AH1618" i="2"/>
  <c r="Y1618" i="2"/>
  <c r="F1628" i="2"/>
  <c r="P1616" i="2"/>
  <c r="Y1616" i="2"/>
  <c r="X1618" i="2"/>
  <c r="AM1619" i="2"/>
  <c r="F1630" i="2"/>
  <c r="AB1612" i="2"/>
  <c r="O1616" i="2"/>
  <c r="X1616" i="2"/>
  <c r="V1616" i="2"/>
  <c r="U1618" i="2"/>
  <c r="F1629" i="2"/>
  <c r="AD1624" i="2"/>
  <c r="AE1624" i="2"/>
  <c r="AF1624" i="2"/>
  <c r="AG1624" i="2"/>
  <c r="AH1624" i="2"/>
  <c r="AI1624" i="2"/>
  <c r="AJ1624" i="2"/>
  <c r="AK1624" i="2"/>
  <c r="AL1624" i="2"/>
  <c r="S1624" i="2"/>
  <c r="T1624" i="2"/>
  <c r="U1624" i="2"/>
  <c r="V1624" i="2"/>
  <c r="W1624" i="2"/>
  <c r="X1624" i="2"/>
  <c r="Y1624" i="2"/>
  <c r="Z1624" i="2"/>
  <c r="AA1624" i="2"/>
  <c r="M1624" i="2"/>
  <c r="N1624" i="2"/>
  <c r="O1624" i="2"/>
  <c r="P1624" i="2"/>
  <c r="H1624" i="2"/>
  <c r="I1624" i="2"/>
  <c r="J1624" i="2"/>
  <c r="K1624" i="2"/>
  <c r="L1624" i="2"/>
  <c r="Q1610" i="2"/>
  <c r="N1616" i="2"/>
  <c r="AF1616" i="2"/>
  <c r="T1618" i="2"/>
  <c r="Q1611" i="2"/>
  <c r="Q1613" i="2"/>
  <c r="M1616" i="2"/>
  <c r="AG1616" i="2"/>
  <c r="L1616" i="2"/>
  <c r="AE1616" i="2"/>
  <c r="K1616" i="2"/>
  <c r="AD1616" i="2"/>
  <c r="AI1618" i="2"/>
  <c r="S1618" i="2"/>
  <c r="O1618" i="2"/>
  <c r="J1616" i="2"/>
  <c r="AL1616" i="2"/>
  <c r="U1615" i="2"/>
  <c r="V1615" i="2"/>
  <c r="W1615" i="2"/>
  <c r="X1615" i="2"/>
  <c r="Y1615" i="2"/>
  <c r="AD1615" i="2"/>
  <c r="Z1615" i="2"/>
  <c r="AE1615" i="2"/>
  <c r="AA1615" i="2"/>
  <c r="AF1615" i="2"/>
  <c r="N1615" i="2"/>
  <c r="AG1615" i="2"/>
  <c r="O1615" i="2"/>
  <c r="AH1615" i="2"/>
  <c r="P1615" i="2"/>
  <c r="T1615" i="2"/>
  <c r="AI1615" i="2"/>
  <c r="H1615" i="2"/>
  <c r="M1615" i="2"/>
  <c r="AJ1615" i="2"/>
  <c r="I1615" i="2"/>
  <c r="AK1615" i="2"/>
  <c r="J1615" i="2"/>
  <c r="AL1615" i="2"/>
  <c r="K1615" i="2"/>
  <c r="S1615" i="2"/>
  <c r="L1615" i="2"/>
  <c r="AD1618" i="2"/>
  <c r="AM1618" i="2" s="1"/>
  <c r="AM1610" i="2"/>
  <c r="Q1612" i="2"/>
  <c r="I1616" i="2"/>
  <c r="AK1616" i="2"/>
  <c r="P1618" i="2"/>
  <c r="N1618" i="2"/>
  <c r="AE1618" i="2"/>
  <c r="Q1619" i="2"/>
  <c r="AB1619" i="2"/>
  <c r="AM1612" i="2"/>
  <c r="H1616" i="2"/>
  <c r="Q1616" i="2" s="1"/>
  <c r="AJ1616" i="2"/>
  <c r="L1618" i="2"/>
  <c r="AL1618" i="2"/>
  <c r="F1632" i="2"/>
  <c r="AA1616" i="2"/>
  <c r="AI1616" i="2"/>
  <c r="W1618" i="2"/>
  <c r="V1618" i="2"/>
  <c r="M1618" i="2"/>
  <c r="K1618" i="2"/>
  <c r="AK1618" i="2"/>
  <c r="AB1611" i="2"/>
  <c r="Z1616" i="2"/>
  <c r="AH1616" i="2"/>
  <c r="I1618" i="2"/>
  <c r="AG1617" i="2"/>
  <c r="M1617" i="2"/>
  <c r="AH1617" i="2"/>
  <c r="N1617" i="2"/>
  <c r="AI1617" i="2"/>
  <c r="O1617" i="2"/>
  <c r="AJ1617" i="2"/>
  <c r="P1617" i="2"/>
  <c r="AK1617" i="2"/>
  <c r="H1617" i="2"/>
  <c r="AL1617" i="2"/>
  <c r="I1617" i="2"/>
  <c r="S1617" i="2"/>
  <c r="J1617" i="2"/>
  <c r="T1617" i="2"/>
  <c r="K1617" i="2"/>
  <c r="U1617" i="2"/>
  <c r="V1617" i="2"/>
  <c r="W1617" i="2"/>
  <c r="X1617" i="2"/>
  <c r="Y1617" i="2"/>
  <c r="L1617" i="2"/>
  <c r="AD1617" i="2"/>
  <c r="Z1617" i="2"/>
  <c r="AF1617" i="2"/>
  <c r="AE1617" i="2"/>
  <c r="AA1617" i="2"/>
  <c r="J1618" i="2"/>
  <c r="AB1610" i="2"/>
  <c r="AB1613" i="2"/>
  <c r="F1626" i="2"/>
  <c r="L1621" i="2"/>
  <c r="D1628" i="2"/>
  <c r="E1623" i="2"/>
  <c r="AD1623" i="2" s="1"/>
  <c r="D1625" i="2"/>
  <c r="E1620" i="2"/>
  <c r="D1634" i="2"/>
  <c r="E1629" i="2"/>
  <c r="D1627" i="2"/>
  <c r="E1622" i="2"/>
  <c r="D1626" i="2"/>
  <c r="E1621" i="2"/>
  <c r="AJ1621" i="2" s="1"/>
  <c r="AL1623" i="2" l="1"/>
  <c r="K1621" i="2"/>
  <c r="AG1621" i="2"/>
  <c r="AM1615" i="2"/>
  <c r="H1623" i="2"/>
  <c r="AK1623" i="2"/>
  <c r="AM1624" i="2"/>
  <c r="AA1623" i="2"/>
  <c r="AJ1623" i="2"/>
  <c r="AF1621" i="2"/>
  <c r="AE1621" i="2"/>
  <c r="F1634" i="2"/>
  <c r="AD1629" i="2"/>
  <c r="AM1629" i="2" s="1"/>
  <c r="AE1629" i="2"/>
  <c r="AF1629" i="2"/>
  <c r="AG1629" i="2"/>
  <c r="AH1629" i="2"/>
  <c r="AI1629" i="2"/>
  <c r="AJ1629" i="2"/>
  <c r="AK1629" i="2"/>
  <c r="AL1629" i="2"/>
  <c r="S1629" i="2"/>
  <c r="T1629" i="2"/>
  <c r="U1629" i="2"/>
  <c r="V1629" i="2"/>
  <c r="W1629" i="2"/>
  <c r="X1629" i="2"/>
  <c r="Y1629" i="2"/>
  <c r="Z1629" i="2"/>
  <c r="AA1629" i="2"/>
  <c r="P1629" i="2"/>
  <c r="H1629" i="2"/>
  <c r="I1629" i="2"/>
  <c r="J1629" i="2"/>
  <c r="K1629" i="2"/>
  <c r="L1629" i="2"/>
  <c r="M1629" i="2"/>
  <c r="N1629" i="2"/>
  <c r="O1629" i="2"/>
  <c r="X1623" i="2"/>
  <c r="AI1623" i="2"/>
  <c r="H1621" i="2"/>
  <c r="AD1621" i="2"/>
  <c r="F1635" i="2"/>
  <c r="W1623" i="2"/>
  <c r="F1633" i="2"/>
  <c r="J1621" i="2"/>
  <c r="I1621" i="2"/>
  <c r="Z1621" i="2"/>
  <c r="AL1621" i="2"/>
  <c r="Q1615" i="2"/>
  <c r="V1623" i="2"/>
  <c r="I1623" i="2"/>
  <c r="Y1621" i="2"/>
  <c r="AK1621" i="2"/>
  <c r="U1623" i="2"/>
  <c r="W1622" i="2"/>
  <c r="X1622" i="2"/>
  <c r="Y1622" i="2"/>
  <c r="AD1622" i="2"/>
  <c r="Z1622" i="2"/>
  <c r="AE1622" i="2"/>
  <c r="AA1622" i="2"/>
  <c r="AF1622" i="2"/>
  <c r="O1622" i="2"/>
  <c r="AG1622" i="2"/>
  <c r="P1622" i="2"/>
  <c r="AH1622" i="2"/>
  <c r="H1622" i="2"/>
  <c r="AI1622" i="2"/>
  <c r="I1622" i="2"/>
  <c r="AJ1622" i="2"/>
  <c r="J1622" i="2"/>
  <c r="AK1622" i="2"/>
  <c r="K1622" i="2"/>
  <c r="AL1622" i="2"/>
  <c r="L1622" i="2"/>
  <c r="V1622" i="2"/>
  <c r="S1622" i="2"/>
  <c r="M1622" i="2"/>
  <c r="T1622" i="2"/>
  <c r="N1622" i="2"/>
  <c r="U1622" i="2"/>
  <c r="X1621" i="2"/>
  <c r="F1631" i="2"/>
  <c r="AE1626" i="2"/>
  <c r="T1623" i="2"/>
  <c r="AB1616" i="2"/>
  <c r="S1623" i="2"/>
  <c r="V1621" i="2"/>
  <c r="AB1617" i="2"/>
  <c r="AB1624" i="2"/>
  <c r="P1623" i="2"/>
  <c r="Z1623" i="2"/>
  <c r="U1621" i="2"/>
  <c r="AB1618" i="2"/>
  <c r="O1623" i="2"/>
  <c r="Y1623" i="2"/>
  <c r="AH1621" i="2"/>
  <c r="N1623" i="2"/>
  <c r="AG1623" i="2"/>
  <c r="W1621" i="2"/>
  <c r="T1621" i="2"/>
  <c r="P1621" i="2"/>
  <c r="Q1617" i="2"/>
  <c r="F1637" i="2"/>
  <c r="AM1616" i="2"/>
  <c r="Q1624" i="2"/>
  <c r="M1623" i="2"/>
  <c r="AH1623" i="2"/>
  <c r="AI1620" i="2"/>
  <c r="K1620" i="2"/>
  <c r="AJ1620" i="2"/>
  <c r="L1620" i="2"/>
  <c r="AH1620" i="2"/>
  <c r="AK1620" i="2"/>
  <c r="M1620" i="2"/>
  <c r="J1620" i="2"/>
  <c r="AL1620" i="2"/>
  <c r="N1620" i="2"/>
  <c r="T1620" i="2"/>
  <c r="O1620" i="2"/>
  <c r="U1620" i="2"/>
  <c r="P1620" i="2"/>
  <c r="S1620" i="2"/>
  <c r="V1620" i="2"/>
  <c r="W1620" i="2"/>
  <c r="X1620" i="2"/>
  <c r="Y1620" i="2"/>
  <c r="AD1620" i="2"/>
  <c r="AM1620" i="2" s="1"/>
  <c r="Z1620" i="2"/>
  <c r="AE1620" i="2"/>
  <c r="AA1620" i="2"/>
  <c r="AF1620" i="2"/>
  <c r="H1620" i="2"/>
  <c r="AG1620" i="2"/>
  <c r="I1620" i="2"/>
  <c r="S1621" i="2"/>
  <c r="AA1621" i="2"/>
  <c r="AB1615" i="2"/>
  <c r="L1623" i="2"/>
  <c r="AF1623" i="2"/>
  <c r="N1621" i="2"/>
  <c r="AI1621" i="2"/>
  <c r="K1623" i="2"/>
  <c r="AE1623" i="2"/>
  <c r="AM1623" i="2" s="1"/>
  <c r="O1621" i="2"/>
  <c r="M1621" i="2"/>
  <c r="AM1617" i="2"/>
  <c r="J1623" i="2"/>
  <c r="Q1618" i="2"/>
  <c r="D1631" i="2"/>
  <c r="E1626" i="2"/>
  <c r="AH1626" i="2" s="1"/>
  <c r="D1632" i="2"/>
  <c r="E1627" i="2"/>
  <c r="D1639" i="2"/>
  <c r="E1634" i="2"/>
  <c r="D1630" i="2"/>
  <c r="E1625" i="2"/>
  <c r="D1633" i="2"/>
  <c r="E1628" i="2"/>
  <c r="AI1628" i="2" s="1"/>
  <c r="L1626" i="2" l="1"/>
  <c r="AG1626" i="2"/>
  <c r="L1628" i="2"/>
  <c r="AH1628" i="2"/>
  <c r="K1626" i="2"/>
  <c r="AF1626" i="2"/>
  <c r="K1628" i="2"/>
  <c r="AG1628" i="2"/>
  <c r="Z1626" i="2"/>
  <c r="AD1626" i="2"/>
  <c r="I1628" i="2"/>
  <c r="AE1628" i="2"/>
  <c r="F1640" i="2"/>
  <c r="F1639" i="2"/>
  <c r="AF1634" i="2"/>
  <c r="AG1634" i="2"/>
  <c r="AH1634" i="2"/>
  <c r="AI1634" i="2"/>
  <c r="AJ1634" i="2"/>
  <c r="AK1634" i="2"/>
  <c r="AL1634" i="2"/>
  <c r="AE1634" i="2"/>
  <c r="AD1634" i="2"/>
  <c r="V1634" i="2"/>
  <c r="AA1634" i="2"/>
  <c r="S1634" i="2"/>
  <c r="T1634" i="2"/>
  <c r="U1634" i="2"/>
  <c r="W1634" i="2"/>
  <c r="X1634" i="2"/>
  <c r="Y1634" i="2"/>
  <c r="Z1634" i="2"/>
  <c r="H1634" i="2"/>
  <c r="I1634" i="2"/>
  <c r="J1634" i="2"/>
  <c r="K1634" i="2"/>
  <c r="L1634" i="2"/>
  <c r="M1634" i="2"/>
  <c r="N1634" i="2"/>
  <c r="O1634" i="2"/>
  <c r="P1634" i="2"/>
  <c r="Y1626" i="2"/>
  <c r="F1636" i="2"/>
  <c r="L1631" i="2"/>
  <c r="Q1622" i="2"/>
  <c r="AA1628" i="2"/>
  <c r="AD1628" i="2"/>
  <c r="AM1621" i="2"/>
  <c r="AK1625" i="2"/>
  <c r="J1625" i="2"/>
  <c r="AL1625" i="2"/>
  <c r="K1625" i="2"/>
  <c r="AD1625" i="2"/>
  <c r="L1625" i="2"/>
  <c r="AF1625" i="2"/>
  <c r="M1625" i="2"/>
  <c r="AE1625" i="2"/>
  <c r="N1625" i="2"/>
  <c r="W1625" i="2"/>
  <c r="O1625" i="2"/>
  <c r="X1625" i="2"/>
  <c r="P1625" i="2"/>
  <c r="S1625" i="2"/>
  <c r="T1625" i="2"/>
  <c r="U1625" i="2"/>
  <c r="V1625" i="2"/>
  <c r="Y1625" i="2"/>
  <c r="AJ1625" i="2"/>
  <c r="AG1625" i="2"/>
  <c r="Z1625" i="2"/>
  <c r="AH1625" i="2"/>
  <c r="AA1625" i="2"/>
  <c r="I1625" i="2"/>
  <c r="AI1625" i="2"/>
  <c r="H1625" i="2"/>
  <c r="Q1625" i="2" s="1"/>
  <c r="F1642" i="2"/>
  <c r="X1626" i="2"/>
  <c r="Z1628" i="2"/>
  <c r="AL1628" i="2"/>
  <c r="Q1621" i="2"/>
  <c r="AB1623" i="2"/>
  <c r="W1626" i="2"/>
  <c r="Y1628" i="2"/>
  <c r="F1638" i="2"/>
  <c r="U1633" i="2"/>
  <c r="AB1620" i="2"/>
  <c r="V1626" i="2"/>
  <c r="X1628" i="2"/>
  <c r="U1626" i="2"/>
  <c r="W1628" i="2"/>
  <c r="T1627" i="2"/>
  <c r="S1627" i="2"/>
  <c r="W1627" i="2"/>
  <c r="X1627" i="2"/>
  <c r="Y1627" i="2"/>
  <c r="AE1627" i="2"/>
  <c r="Z1627" i="2"/>
  <c r="AF1627" i="2"/>
  <c r="AA1627" i="2"/>
  <c r="AG1627" i="2"/>
  <c r="H1627" i="2"/>
  <c r="AH1627" i="2"/>
  <c r="I1627" i="2"/>
  <c r="AI1627" i="2"/>
  <c r="J1627" i="2"/>
  <c r="AJ1627" i="2"/>
  <c r="K1627" i="2"/>
  <c r="AK1627" i="2"/>
  <c r="L1627" i="2"/>
  <c r="AL1627" i="2"/>
  <c r="M1627" i="2"/>
  <c r="AD1627" i="2"/>
  <c r="N1627" i="2"/>
  <c r="U1627" i="2"/>
  <c r="O1627" i="2"/>
  <c r="V1627" i="2"/>
  <c r="P1627" i="2"/>
  <c r="J1626" i="2"/>
  <c r="T1626" i="2"/>
  <c r="V1628" i="2"/>
  <c r="AB1629" i="2"/>
  <c r="I1626" i="2"/>
  <c r="S1626" i="2"/>
  <c r="AB1626" i="2" s="1"/>
  <c r="AB1622" i="2"/>
  <c r="U1628" i="2"/>
  <c r="Q1623" i="2"/>
  <c r="AA1626" i="2"/>
  <c r="AF1628" i="2"/>
  <c r="AB1621" i="2"/>
  <c r="H1626" i="2"/>
  <c r="AL1626" i="2"/>
  <c r="H1628" i="2"/>
  <c r="T1628" i="2"/>
  <c r="P1626" i="2"/>
  <c r="AK1626" i="2"/>
  <c r="P1628" i="2"/>
  <c r="S1628" i="2"/>
  <c r="J1628" i="2"/>
  <c r="Q1620" i="2"/>
  <c r="O1626" i="2"/>
  <c r="AJ1626" i="2"/>
  <c r="AM1622" i="2"/>
  <c r="O1628" i="2"/>
  <c r="AJ1628" i="2"/>
  <c r="N1626" i="2"/>
  <c r="AI1626" i="2"/>
  <c r="N1628" i="2"/>
  <c r="AK1628" i="2"/>
  <c r="M1626" i="2"/>
  <c r="M1628" i="2"/>
  <c r="Q1629" i="2"/>
  <c r="D1638" i="2"/>
  <c r="E1633" i="2"/>
  <c r="V1633" i="2" s="1"/>
  <c r="D1635" i="2"/>
  <c r="E1630" i="2"/>
  <c r="D1644" i="2"/>
  <c r="E1639" i="2"/>
  <c r="D1637" i="2"/>
  <c r="E1632" i="2"/>
  <c r="D1636" i="2"/>
  <c r="E1631" i="2"/>
  <c r="U1631" i="2" s="1"/>
  <c r="Q1627" i="2" l="1"/>
  <c r="K1633" i="2"/>
  <c r="T1633" i="2"/>
  <c r="K1631" i="2"/>
  <c r="AL1631" i="2"/>
  <c r="Q1628" i="2"/>
  <c r="J1633" i="2"/>
  <c r="S1633" i="2"/>
  <c r="J1631" i="2"/>
  <c r="AK1631" i="2"/>
  <c r="I1633" i="2"/>
  <c r="AL1633" i="2"/>
  <c r="I1631" i="2"/>
  <c r="AJ1631" i="2"/>
  <c r="F1645" i="2"/>
  <c r="Q1626" i="2"/>
  <c r="H1633" i="2"/>
  <c r="AK1633" i="2"/>
  <c r="H1631" i="2"/>
  <c r="AI1631" i="2"/>
  <c r="Q1634" i="2"/>
  <c r="P1633" i="2"/>
  <c r="AJ1633" i="2"/>
  <c r="P1631" i="2"/>
  <c r="AH1631" i="2"/>
  <c r="T1631" i="2"/>
  <c r="AM1627" i="2"/>
  <c r="O1633" i="2"/>
  <c r="AI1633" i="2"/>
  <c r="AM1625" i="2"/>
  <c r="O1631" i="2"/>
  <c r="AG1631" i="2"/>
  <c r="AM1626" i="2"/>
  <c r="AD1632" i="2"/>
  <c r="K1632" i="2"/>
  <c r="AE1632" i="2"/>
  <c r="L1632" i="2"/>
  <c r="AG1632" i="2"/>
  <c r="M1632" i="2"/>
  <c r="AF1632" i="2"/>
  <c r="N1632" i="2"/>
  <c r="X1632" i="2"/>
  <c r="O1632" i="2"/>
  <c r="H1632" i="2"/>
  <c r="S1632" i="2"/>
  <c r="AB1632" i="2" s="1"/>
  <c r="P1632" i="2"/>
  <c r="T1632" i="2"/>
  <c r="U1632" i="2"/>
  <c r="V1632" i="2"/>
  <c r="AJ1632" i="2"/>
  <c r="W1632" i="2"/>
  <c r="Y1632" i="2"/>
  <c r="AH1632" i="2"/>
  <c r="Z1632" i="2"/>
  <c r="AI1632" i="2"/>
  <c r="AA1632" i="2"/>
  <c r="AK1632" i="2"/>
  <c r="I1632" i="2"/>
  <c r="AL1632" i="2"/>
  <c r="J1632" i="2"/>
  <c r="N1633" i="2"/>
  <c r="AH1633" i="2"/>
  <c r="N1631" i="2"/>
  <c r="AF1631" i="2"/>
  <c r="F1644" i="2"/>
  <c r="AI1639" i="2"/>
  <c r="AJ1639" i="2"/>
  <c r="AK1639" i="2"/>
  <c r="AL1639" i="2"/>
  <c r="AD1639" i="2"/>
  <c r="AE1639" i="2"/>
  <c r="AF1639" i="2"/>
  <c r="AH1639" i="2"/>
  <c r="AG1639" i="2"/>
  <c r="Y1639" i="2"/>
  <c r="S1639" i="2"/>
  <c r="T1639" i="2"/>
  <c r="U1639" i="2"/>
  <c r="V1639" i="2"/>
  <c r="W1639" i="2"/>
  <c r="X1639" i="2"/>
  <c r="Z1639" i="2"/>
  <c r="AA1639" i="2"/>
  <c r="H1639" i="2"/>
  <c r="I1639" i="2"/>
  <c r="J1639" i="2"/>
  <c r="K1639" i="2"/>
  <c r="L1639" i="2"/>
  <c r="M1639" i="2"/>
  <c r="N1639" i="2"/>
  <c r="O1639" i="2"/>
  <c r="P1639" i="2"/>
  <c r="M1633" i="2"/>
  <c r="AG1633" i="2"/>
  <c r="S1631" i="2"/>
  <c r="AE1631" i="2"/>
  <c r="L1633" i="2"/>
  <c r="AF1633" i="2"/>
  <c r="AA1631" i="2"/>
  <c r="AD1631" i="2"/>
  <c r="AM1631" i="2" s="1"/>
  <c r="AB1627" i="2"/>
  <c r="AA1633" i="2"/>
  <c r="AE1633" i="2"/>
  <c r="Z1631" i="2"/>
  <c r="F1641" i="2"/>
  <c r="AA1636" i="2"/>
  <c r="Z1633" i="2"/>
  <c r="AD1633" i="2"/>
  <c r="Y1631" i="2"/>
  <c r="AB1634" i="2"/>
  <c r="AD1630" i="2"/>
  <c r="I1630" i="2"/>
  <c r="AJ1630" i="2"/>
  <c r="AE1630" i="2"/>
  <c r="J1630" i="2"/>
  <c r="AF1630" i="2"/>
  <c r="K1630" i="2"/>
  <c r="AG1630" i="2"/>
  <c r="L1630" i="2"/>
  <c r="Y1630" i="2"/>
  <c r="AI1630" i="2"/>
  <c r="M1630" i="2"/>
  <c r="AH1630" i="2"/>
  <c r="N1630" i="2"/>
  <c r="Z1630" i="2"/>
  <c r="O1630" i="2"/>
  <c r="S1630" i="2"/>
  <c r="P1630" i="2"/>
  <c r="T1630" i="2"/>
  <c r="U1630" i="2"/>
  <c r="V1630" i="2"/>
  <c r="W1630" i="2"/>
  <c r="X1630" i="2"/>
  <c r="AK1630" i="2"/>
  <c r="AA1630" i="2"/>
  <c r="AL1630" i="2"/>
  <c r="H1630" i="2"/>
  <c r="Y1633" i="2"/>
  <c r="F1643" i="2"/>
  <c r="V1638" i="2"/>
  <c r="AB1625" i="2"/>
  <c r="AM1628" i="2"/>
  <c r="X1631" i="2"/>
  <c r="AB1628" i="2"/>
  <c r="X1633" i="2"/>
  <c r="W1631" i="2"/>
  <c r="W1633" i="2"/>
  <c r="V1631" i="2"/>
  <c r="AM1634" i="2"/>
  <c r="F1647" i="2"/>
  <c r="M1631" i="2"/>
  <c r="D1641" i="2"/>
  <c r="E1636" i="2"/>
  <c r="S1636" i="2" s="1"/>
  <c r="D1642" i="2"/>
  <c r="E1637" i="2"/>
  <c r="D1649" i="2"/>
  <c r="E1644" i="2"/>
  <c r="D1640" i="2"/>
  <c r="E1635" i="2"/>
  <c r="D1643" i="2"/>
  <c r="E1638" i="2"/>
  <c r="AD1638" i="2" s="1"/>
  <c r="P1636" i="2" l="1"/>
  <c r="Z1636" i="2"/>
  <c r="Q1639" i="2"/>
  <c r="F1650" i="2"/>
  <c r="T1638" i="2"/>
  <c r="Q1630" i="2"/>
  <c r="O1636" i="2"/>
  <c r="T1636" i="2"/>
  <c r="AB1636" i="2" s="1"/>
  <c r="Q1631" i="2"/>
  <c r="S1638" i="2"/>
  <c r="N1636" i="2"/>
  <c r="AL1636" i="2"/>
  <c r="AM1632" i="2"/>
  <c r="F1648" i="2"/>
  <c r="J1643" i="2"/>
  <c r="U1638" i="2"/>
  <c r="AA1638" i="2"/>
  <c r="M1636" i="2"/>
  <c r="AK1636" i="2"/>
  <c r="F1649" i="2"/>
  <c r="AL1644" i="2"/>
  <c r="AD1644" i="2"/>
  <c r="AE1644" i="2"/>
  <c r="AF1644" i="2"/>
  <c r="AG1644" i="2"/>
  <c r="AH1644" i="2"/>
  <c r="AI1644" i="2"/>
  <c r="AK1644" i="2"/>
  <c r="AJ1644" i="2"/>
  <c r="U1644" i="2"/>
  <c r="V1644" i="2"/>
  <c r="W1644" i="2"/>
  <c r="X1644" i="2"/>
  <c r="Y1644" i="2"/>
  <c r="Z1644" i="2"/>
  <c r="AA1644" i="2"/>
  <c r="S1644" i="2"/>
  <c r="T1644" i="2"/>
  <c r="I1644" i="2"/>
  <c r="J1644" i="2"/>
  <c r="K1644" i="2"/>
  <c r="L1644" i="2"/>
  <c r="M1644" i="2"/>
  <c r="N1644" i="2"/>
  <c r="O1644" i="2"/>
  <c r="P1644" i="2"/>
  <c r="H1644" i="2"/>
  <c r="Q1633" i="2"/>
  <c r="N1638" i="2"/>
  <c r="Z1638" i="2"/>
  <c r="L1636" i="2"/>
  <c r="AJ1636" i="2"/>
  <c r="M1638" i="2"/>
  <c r="Y1638" i="2"/>
  <c r="K1636" i="2"/>
  <c r="AI1636" i="2"/>
  <c r="AB1631" i="2"/>
  <c r="AG1635" i="2"/>
  <c r="K1635" i="2"/>
  <c r="AH1635" i="2"/>
  <c r="L1635" i="2"/>
  <c r="AI1635" i="2"/>
  <c r="M1635" i="2"/>
  <c r="AJ1635" i="2"/>
  <c r="N1635" i="2"/>
  <c r="AL1635" i="2"/>
  <c r="O1635" i="2"/>
  <c r="AK1635" i="2"/>
  <c r="P1635" i="2"/>
  <c r="J1635" i="2"/>
  <c r="S1635" i="2"/>
  <c r="AB1635" i="2" s="1"/>
  <c r="H1635" i="2"/>
  <c r="Q1635" i="2" s="1"/>
  <c r="AF1635" i="2"/>
  <c r="T1635" i="2"/>
  <c r="I1635" i="2"/>
  <c r="U1635" i="2"/>
  <c r="V1635" i="2"/>
  <c r="W1635" i="2"/>
  <c r="X1635" i="2"/>
  <c r="Y1635" i="2"/>
  <c r="AD1635" i="2"/>
  <c r="Z1635" i="2"/>
  <c r="AE1635" i="2"/>
  <c r="AA1635" i="2"/>
  <c r="L1638" i="2"/>
  <c r="AL1638" i="2"/>
  <c r="J1636" i="2"/>
  <c r="AH1636" i="2"/>
  <c r="I1636" i="2"/>
  <c r="AG1636" i="2"/>
  <c r="AB1633" i="2"/>
  <c r="AJ1638" i="2"/>
  <c r="H1636" i="2"/>
  <c r="AF1636" i="2"/>
  <c r="AB1639" i="2"/>
  <c r="Q1632" i="2"/>
  <c r="I1638" i="2"/>
  <c r="AI1638" i="2"/>
  <c r="Y1636" i="2"/>
  <c r="AE1636" i="2"/>
  <c r="K1638" i="2"/>
  <c r="AK1638" i="2"/>
  <c r="F1652" i="2"/>
  <c r="H1638" i="2"/>
  <c r="AH1638" i="2"/>
  <c r="X1636" i="2"/>
  <c r="AD1636" i="2"/>
  <c r="AM1636" i="2" s="1"/>
  <c r="P1638" i="2"/>
  <c r="AG1638" i="2"/>
  <c r="AB1630" i="2"/>
  <c r="AM1630" i="2"/>
  <c r="W1636" i="2"/>
  <c r="F1646" i="2"/>
  <c r="O1638" i="2"/>
  <c r="AF1638" i="2"/>
  <c r="V1636" i="2"/>
  <c r="J1638" i="2"/>
  <c r="X1638" i="2"/>
  <c r="AE1638" i="2"/>
  <c r="AM1638" i="2" s="1"/>
  <c r="U1636" i="2"/>
  <c r="X1637" i="2"/>
  <c r="AK1637" i="2"/>
  <c r="Y1637" i="2"/>
  <c r="AL1637" i="2"/>
  <c r="Z1637" i="2"/>
  <c r="AD1637" i="2"/>
  <c r="H1637" i="2"/>
  <c r="AE1637" i="2"/>
  <c r="I1637" i="2"/>
  <c r="AF1637" i="2"/>
  <c r="J1637" i="2"/>
  <c r="AG1637" i="2"/>
  <c r="K1637" i="2"/>
  <c r="AH1637" i="2"/>
  <c r="L1637" i="2"/>
  <c r="W1637" i="2"/>
  <c r="AJ1637" i="2"/>
  <c r="M1637" i="2"/>
  <c r="AI1637" i="2"/>
  <c r="N1637" i="2"/>
  <c r="AA1637" i="2"/>
  <c r="O1637" i="2"/>
  <c r="S1637" i="2"/>
  <c r="P1637" i="2"/>
  <c r="T1637" i="2"/>
  <c r="U1637" i="2"/>
  <c r="V1637" i="2"/>
  <c r="W1638" i="2"/>
  <c r="AM1633" i="2"/>
  <c r="AM1639" i="2"/>
  <c r="D1648" i="2"/>
  <c r="E1643" i="2"/>
  <c r="AJ1643" i="2" s="1"/>
  <c r="D1645" i="2"/>
  <c r="E1640" i="2"/>
  <c r="D1654" i="2"/>
  <c r="E1649" i="2"/>
  <c r="D1647" i="2"/>
  <c r="E1642" i="2"/>
  <c r="D1646" i="2"/>
  <c r="E1641" i="2"/>
  <c r="V1641" i="2" s="1"/>
  <c r="T1641" i="2" l="1"/>
  <c r="I1643" i="2"/>
  <c r="AH1643" i="2"/>
  <c r="P1641" i="2"/>
  <c r="S1641" i="2"/>
  <c r="F1657" i="2"/>
  <c r="H1643" i="2"/>
  <c r="AG1643" i="2"/>
  <c r="O1641" i="2"/>
  <c r="W1641" i="2"/>
  <c r="AM1644" i="2"/>
  <c r="AA1643" i="2"/>
  <c r="AF1643" i="2"/>
  <c r="AB1637" i="2"/>
  <c r="Q1637" i="2"/>
  <c r="N1641" i="2"/>
  <c r="AE1641" i="2"/>
  <c r="AB1644" i="2"/>
  <c r="Z1643" i="2"/>
  <c r="AE1643" i="2"/>
  <c r="AM1637" i="2"/>
  <c r="M1641" i="2"/>
  <c r="AF1641" i="2"/>
  <c r="F1654" i="2"/>
  <c r="AD1649" i="2"/>
  <c r="AE1649" i="2"/>
  <c r="AF1649" i="2"/>
  <c r="AG1649" i="2"/>
  <c r="AH1649" i="2"/>
  <c r="AI1649" i="2"/>
  <c r="AJ1649" i="2"/>
  <c r="AK1649" i="2"/>
  <c r="AL1649" i="2"/>
  <c r="X1649" i="2"/>
  <c r="Y1649" i="2"/>
  <c r="Z1649" i="2"/>
  <c r="AA1649" i="2"/>
  <c r="S1649" i="2"/>
  <c r="T1649" i="2"/>
  <c r="U1649" i="2"/>
  <c r="V1649" i="2"/>
  <c r="W1649" i="2"/>
  <c r="L1649" i="2"/>
  <c r="M1649" i="2"/>
  <c r="N1649" i="2"/>
  <c r="O1649" i="2"/>
  <c r="P1649" i="2"/>
  <c r="H1649" i="2"/>
  <c r="I1649" i="2"/>
  <c r="J1649" i="2"/>
  <c r="K1649" i="2"/>
  <c r="Y1643" i="2"/>
  <c r="F1653" i="2"/>
  <c r="Y1642" i="2"/>
  <c r="Z1642" i="2"/>
  <c r="S1642" i="2"/>
  <c r="T1642" i="2"/>
  <c r="AA1642" i="2"/>
  <c r="K1642" i="2"/>
  <c r="U1642" i="2"/>
  <c r="AE1642" i="2"/>
  <c r="V1642" i="2"/>
  <c r="AD1642" i="2"/>
  <c r="AF1642" i="2"/>
  <c r="AG1642" i="2"/>
  <c r="L1642" i="2"/>
  <c r="AH1642" i="2"/>
  <c r="M1642" i="2"/>
  <c r="X1642" i="2"/>
  <c r="AI1642" i="2"/>
  <c r="N1642" i="2"/>
  <c r="AK1642" i="2"/>
  <c r="AL1642" i="2"/>
  <c r="H1642" i="2"/>
  <c r="Q1642" i="2" s="1"/>
  <c r="AJ1642" i="2"/>
  <c r="O1642" i="2"/>
  <c r="I1642" i="2"/>
  <c r="J1642" i="2"/>
  <c r="P1642" i="2"/>
  <c r="W1642" i="2"/>
  <c r="L1641" i="2"/>
  <c r="AD1641" i="2"/>
  <c r="Q1638" i="2"/>
  <c r="X1643" i="2"/>
  <c r="K1641" i="2"/>
  <c r="AL1641" i="2"/>
  <c r="W1643" i="2"/>
  <c r="AK1641" i="2"/>
  <c r="AM1635" i="2"/>
  <c r="V1643" i="2"/>
  <c r="U1641" i="2"/>
  <c r="AI1643" i="2"/>
  <c r="I1641" i="2"/>
  <c r="AJ1641" i="2"/>
  <c r="U1643" i="2"/>
  <c r="AB1638" i="2"/>
  <c r="H1641" i="2"/>
  <c r="AI1641" i="2"/>
  <c r="Q1644" i="2"/>
  <c r="P1643" i="2"/>
  <c r="T1643" i="2"/>
  <c r="F1655" i="2"/>
  <c r="J1641" i="2"/>
  <c r="AA1641" i="2"/>
  <c r="AH1641" i="2"/>
  <c r="O1643" i="2"/>
  <c r="S1643" i="2"/>
  <c r="Z1641" i="2"/>
  <c r="AG1641" i="2"/>
  <c r="Q1636" i="2"/>
  <c r="N1643" i="2"/>
  <c r="AD1643" i="2"/>
  <c r="Y1641" i="2"/>
  <c r="F1651" i="2"/>
  <c r="V1646" i="2"/>
  <c r="M1643" i="2"/>
  <c r="AL1643" i="2"/>
  <c r="AE1640" i="2"/>
  <c r="W1640" i="2"/>
  <c r="AF1640" i="2"/>
  <c r="M1640" i="2"/>
  <c r="AG1640" i="2"/>
  <c r="N1640" i="2"/>
  <c r="AH1640" i="2"/>
  <c r="O1640" i="2"/>
  <c r="AI1640" i="2"/>
  <c r="P1640" i="2"/>
  <c r="AJ1640" i="2"/>
  <c r="H1640" i="2"/>
  <c r="V1640" i="2"/>
  <c r="AK1640" i="2"/>
  <c r="I1640" i="2"/>
  <c r="AL1640" i="2"/>
  <c r="J1640" i="2"/>
  <c r="X1640" i="2"/>
  <c r="K1640" i="2"/>
  <c r="Y1640" i="2"/>
  <c r="L1640" i="2"/>
  <c r="Z1640" i="2"/>
  <c r="AD1640" i="2"/>
  <c r="AA1640" i="2"/>
  <c r="S1640" i="2"/>
  <c r="T1640" i="2"/>
  <c r="U1640" i="2"/>
  <c r="X1641" i="2"/>
  <c r="L1643" i="2"/>
  <c r="AK1643" i="2"/>
  <c r="K1643" i="2"/>
  <c r="D1651" i="2"/>
  <c r="E1646" i="2"/>
  <c r="W1646" i="2" s="1"/>
  <c r="D1652" i="2"/>
  <c r="E1647" i="2"/>
  <c r="D1659" i="2"/>
  <c r="E1654" i="2"/>
  <c r="D1650" i="2"/>
  <c r="E1645" i="2"/>
  <c r="D1653" i="2"/>
  <c r="E1648" i="2"/>
  <c r="AH1648" i="2" s="1"/>
  <c r="U1646" i="2" l="1"/>
  <c r="X1648" i="2"/>
  <c r="F1658" i="2"/>
  <c r="P1646" i="2"/>
  <c r="T1646" i="2"/>
  <c r="AB1642" i="2"/>
  <c r="W1648" i="2"/>
  <c r="O1646" i="2"/>
  <c r="S1646" i="2"/>
  <c r="V1648" i="2"/>
  <c r="Q1640" i="2"/>
  <c r="N1646" i="2"/>
  <c r="AH1646" i="2"/>
  <c r="AB1643" i="2"/>
  <c r="F1660" i="2"/>
  <c r="U1648" i="2"/>
  <c r="M1646" i="2"/>
  <c r="AI1646" i="2"/>
  <c r="P1648" i="2"/>
  <c r="T1648" i="2"/>
  <c r="Q1649" i="2"/>
  <c r="L1646" i="2"/>
  <c r="AG1646" i="2"/>
  <c r="O1648" i="2"/>
  <c r="S1648" i="2"/>
  <c r="AB1640" i="2"/>
  <c r="K1646" i="2"/>
  <c r="AF1646" i="2"/>
  <c r="N1648" i="2"/>
  <c r="AF1648" i="2"/>
  <c r="J1646" i="2"/>
  <c r="AE1646" i="2"/>
  <c r="AM1641" i="2"/>
  <c r="M1648" i="2"/>
  <c r="AG1648" i="2"/>
  <c r="T1645" i="2"/>
  <c r="O1645" i="2"/>
  <c r="N1645" i="2"/>
  <c r="U1645" i="2"/>
  <c r="V1645" i="2"/>
  <c r="W1645" i="2"/>
  <c r="S1645" i="2"/>
  <c r="AB1645" i="2" s="1"/>
  <c r="X1645" i="2"/>
  <c r="Y1645" i="2"/>
  <c r="AD1645" i="2"/>
  <c r="Z1645" i="2"/>
  <c r="AE1645" i="2"/>
  <c r="AA1645" i="2"/>
  <c r="AF1645" i="2"/>
  <c r="P1645" i="2"/>
  <c r="AG1645" i="2"/>
  <c r="H1645" i="2"/>
  <c r="AH1645" i="2"/>
  <c r="I1645" i="2"/>
  <c r="AI1645" i="2"/>
  <c r="J1645" i="2"/>
  <c r="AJ1645" i="2"/>
  <c r="K1645" i="2"/>
  <c r="AK1645" i="2"/>
  <c r="L1645" i="2"/>
  <c r="AL1645" i="2"/>
  <c r="M1645" i="2"/>
  <c r="I1646" i="2"/>
  <c r="AD1646" i="2"/>
  <c r="AM1646" i="2" s="1"/>
  <c r="Q1641" i="2"/>
  <c r="L1648" i="2"/>
  <c r="AE1648" i="2"/>
  <c r="H1646" i="2"/>
  <c r="Q1646" i="2" s="1"/>
  <c r="AL1646" i="2"/>
  <c r="K1648" i="2"/>
  <c r="AD1648" i="2"/>
  <c r="F1662" i="2"/>
  <c r="Y1648" i="2"/>
  <c r="AA1646" i="2"/>
  <c r="AK1646" i="2"/>
  <c r="AM1642" i="2"/>
  <c r="J1648" i="2"/>
  <c r="AL1648" i="2"/>
  <c r="AB1641" i="2"/>
  <c r="Z1646" i="2"/>
  <c r="AJ1646" i="2"/>
  <c r="I1648" i="2"/>
  <c r="AK1648" i="2"/>
  <c r="AM1649" i="2"/>
  <c r="AF1647" i="2"/>
  <c r="N1647" i="2"/>
  <c r="AG1647" i="2"/>
  <c r="O1647" i="2"/>
  <c r="AH1647" i="2"/>
  <c r="P1647" i="2"/>
  <c r="AI1647" i="2"/>
  <c r="H1647" i="2"/>
  <c r="Y1647" i="2"/>
  <c r="AJ1647" i="2"/>
  <c r="I1647" i="2"/>
  <c r="AK1647" i="2"/>
  <c r="J1647" i="2"/>
  <c r="AL1647" i="2"/>
  <c r="K1647" i="2"/>
  <c r="AE1647" i="2"/>
  <c r="Z1647" i="2"/>
  <c r="L1647" i="2"/>
  <c r="AA1647" i="2"/>
  <c r="M1647" i="2"/>
  <c r="S1647" i="2"/>
  <c r="T1647" i="2"/>
  <c r="U1647" i="2"/>
  <c r="V1647" i="2"/>
  <c r="W1647" i="2"/>
  <c r="AD1647" i="2"/>
  <c r="X1647" i="2"/>
  <c r="Y1646" i="2"/>
  <c r="F1656" i="2"/>
  <c r="H1648" i="2"/>
  <c r="Q1648" i="2" s="1"/>
  <c r="AJ1648" i="2"/>
  <c r="F1659" i="2"/>
  <c r="AD1654" i="2"/>
  <c r="AE1654" i="2"/>
  <c r="AF1654" i="2"/>
  <c r="AG1654" i="2"/>
  <c r="AH1654" i="2"/>
  <c r="AI1654" i="2"/>
  <c r="AJ1654" i="2"/>
  <c r="AK1654" i="2"/>
  <c r="AL1654" i="2"/>
  <c r="AA1654" i="2"/>
  <c r="S1654" i="2"/>
  <c r="T1654" i="2"/>
  <c r="U1654" i="2"/>
  <c r="V1654" i="2"/>
  <c r="W1654" i="2"/>
  <c r="X1654" i="2"/>
  <c r="Y1654" i="2"/>
  <c r="Z1654" i="2"/>
  <c r="O1654" i="2"/>
  <c r="P1654" i="2"/>
  <c r="H1654" i="2"/>
  <c r="I1654" i="2"/>
  <c r="J1654" i="2"/>
  <c r="K1654" i="2"/>
  <c r="L1654" i="2"/>
  <c r="M1654" i="2"/>
  <c r="N1654" i="2"/>
  <c r="AM1640" i="2"/>
  <c r="X1646" i="2"/>
  <c r="AA1648" i="2"/>
  <c r="AI1648" i="2"/>
  <c r="Q1643" i="2"/>
  <c r="AM1643" i="2"/>
  <c r="Z1648" i="2"/>
  <c r="AB1649" i="2"/>
  <c r="D1658" i="2"/>
  <c r="E1653" i="2"/>
  <c r="X1653" i="2" s="1"/>
  <c r="D1655" i="2"/>
  <c r="E1650" i="2"/>
  <c r="D1664" i="2"/>
  <c r="E1659" i="2"/>
  <c r="D1657" i="2"/>
  <c r="E1652" i="2"/>
  <c r="D1656" i="2"/>
  <c r="E1651" i="2"/>
  <c r="AA1651" i="2" s="1"/>
  <c r="Y1651" i="2" l="1"/>
  <c r="AM1647" i="2"/>
  <c r="AB1648" i="2"/>
  <c r="V1653" i="2"/>
  <c r="X1651" i="2"/>
  <c r="F1667" i="2"/>
  <c r="P1653" i="2"/>
  <c r="U1653" i="2"/>
  <c r="I1651" i="2"/>
  <c r="W1651" i="2"/>
  <c r="Q1647" i="2"/>
  <c r="AM1648" i="2"/>
  <c r="O1653" i="2"/>
  <c r="T1653" i="2"/>
  <c r="W1653" i="2"/>
  <c r="H1651" i="2"/>
  <c r="V1651" i="2"/>
  <c r="N1653" i="2"/>
  <c r="AI1653" i="2"/>
  <c r="T1652" i="2"/>
  <c r="P1652" i="2"/>
  <c r="U1652" i="2"/>
  <c r="V1652" i="2"/>
  <c r="W1652" i="2"/>
  <c r="X1652" i="2"/>
  <c r="Y1652" i="2"/>
  <c r="AD1652" i="2"/>
  <c r="Z1652" i="2"/>
  <c r="AE1652" i="2"/>
  <c r="AA1652" i="2"/>
  <c r="AF1652" i="2"/>
  <c r="H1652" i="2"/>
  <c r="AG1652" i="2"/>
  <c r="I1652" i="2"/>
  <c r="AH1652" i="2"/>
  <c r="J1652" i="2"/>
  <c r="AI1652" i="2"/>
  <c r="K1652" i="2"/>
  <c r="S1652" i="2"/>
  <c r="AJ1652" i="2"/>
  <c r="L1652" i="2"/>
  <c r="O1652" i="2"/>
  <c r="AK1652" i="2"/>
  <c r="M1652" i="2"/>
  <c r="AL1652" i="2"/>
  <c r="N1652" i="2"/>
  <c r="AB1654" i="2"/>
  <c r="P1651" i="2"/>
  <c r="AK1651" i="2"/>
  <c r="M1653" i="2"/>
  <c r="AJ1653" i="2"/>
  <c r="O1651" i="2"/>
  <c r="AL1651" i="2"/>
  <c r="AB1647" i="2"/>
  <c r="Q1645" i="2"/>
  <c r="F1665" i="2"/>
  <c r="L1653" i="2"/>
  <c r="AH1653" i="2"/>
  <c r="N1651" i="2"/>
  <c r="AJ1651" i="2"/>
  <c r="K1653" i="2"/>
  <c r="AG1653" i="2"/>
  <c r="J1653" i="2"/>
  <c r="AF1653" i="2"/>
  <c r="F1664" i="2"/>
  <c r="AE1659" i="2"/>
  <c r="AF1659" i="2"/>
  <c r="AG1659" i="2"/>
  <c r="AH1659" i="2"/>
  <c r="AI1659" i="2"/>
  <c r="AJ1659" i="2"/>
  <c r="AK1659" i="2"/>
  <c r="AL1659" i="2"/>
  <c r="AD1659" i="2"/>
  <c r="AM1659" i="2" s="1"/>
  <c r="S1659" i="2"/>
  <c r="T1659" i="2"/>
  <c r="U1659" i="2"/>
  <c r="V1659" i="2"/>
  <c r="W1659" i="2"/>
  <c r="X1659" i="2"/>
  <c r="Y1659" i="2"/>
  <c r="Z1659" i="2"/>
  <c r="AA1659" i="2"/>
  <c r="H1659" i="2"/>
  <c r="I1659" i="2"/>
  <c r="J1659" i="2"/>
  <c r="K1659" i="2"/>
  <c r="L1659" i="2"/>
  <c r="M1659" i="2"/>
  <c r="N1659" i="2"/>
  <c r="O1659" i="2"/>
  <c r="P1659" i="2"/>
  <c r="Z1651" i="2"/>
  <c r="L1651" i="2"/>
  <c r="AH1651" i="2"/>
  <c r="I1653" i="2"/>
  <c r="AE1653" i="2"/>
  <c r="K1651" i="2"/>
  <c r="AG1651" i="2"/>
  <c r="H1653" i="2"/>
  <c r="AD1653" i="2"/>
  <c r="J1651" i="2"/>
  <c r="AF1651" i="2"/>
  <c r="S1653" i="2"/>
  <c r="AL1653" i="2"/>
  <c r="AJ1650" i="2"/>
  <c r="J1650" i="2"/>
  <c r="I1650" i="2"/>
  <c r="AK1650" i="2"/>
  <c r="K1650" i="2"/>
  <c r="AL1650" i="2"/>
  <c r="L1650" i="2"/>
  <c r="AE1650" i="2"/>
  <c r="M1650" i="2"/>
  <c r="AD1650" i="2"/>
  <c r="N1650" i="2"/>
  <c r="S1650" i="2"/>
  <c r="O1650" i="2"/>
  <c r="T1650" i="2"/>
  <c r="P1650" i="2"/>
  <c r="U1650" i="2"/>
  <c r="V1650" i="2"/>
  <c r="W1650" i="2"/>
  <c r="X1650" i="2"/>
  <c r="Y1650" i="2"/>
  <c r="AF1650" i="2"/>
  <c r="Z1650" i="2"/>
  <c r="AG1650" i="2"/>
  <c r="AA1650" i="2"/>
  <c r="AH1650" i="2"/>
  <c r="H1650" i="2"/>
  <c r="AI1650" i="2"/>
  <c r="Q1654" i="2"/>
  <c r="U1651" i="2"/>
  <c r="AE1651" i="2"/>
  <c r="AB1646" i="2"/>
  <c r="AA1653" i="2"/>
  <c r="AK1653" i="2"/>
  <c r="M1651" i="2"/>
  <c r="AI1651" i="2"/>
  <c r="T1651" i="2"/>
  <c r="AD1651" i="2"/>
  <c r="AM1645" i="2"/>
  <c r="Z1653" i="2"/>
  <c r="F1663" i="2"/>
  <c r="H1658" i="2"/>
  <c r="S1651" i="2"/>
  <c r="AB1651" i="2" s="1"/>
  <c r="F1661" i="2"/>
  <c r="Y1653" i="2"/>
  <c r="AM1654" i="2"/>
  <c r="D1662" i="2"/>
  <c r="E1657" i="2"/>
  <c r="D1669" i="2"/>
  <c r="E1664" i="2"/>
  <c r="D1661" i="2"/>
  <c r="E1656" i="2"/>
  <c r="S1656" i="2" s="1"/>
  <c r="D1660" i="2"/>
  <c r="E1655" i="2"/>
  <c r="D1663" i="2"/>
  <c r="E1658" i="2"/>
  <c r="W1658" i="2" s="1"/>
  <c r="P1658" i="2" l="1"/>
  <c r="AK1658" i="2"/>
  <c r="O1658" i="2"/>
  <c r="AB1653" i="2"/>
  <c r="J1656" i="2"/>
  <c r="AL1656" i="2"/>
  <c r="N1658" i="2"/>
  <c r="AI1658" i="2"/>
  <c r="AJ1658" i="2"/>
  <c r="I1656" i="2"/>
  <c r="AK1656" i="2"/>
  <c r="M1658" i="2"/>
  <c r="AH1658" i="2"/>
  <c r="L1656" i="2"/>
  <c r="H1656" i="2"/>
  <c r="Q1656" i="2" s="1"/>
  <c r="AJ1656" i="2"/>
  <c r="L1658" i="2"/>
  <c r="AG1658" i="2"/>
  <c r="AB1650" i="2"/>
  <c r="AM1653" i="2"/>
  <c r="Q1652" i="2"/>
  <c r="Q1651" i="2"/>
  <c r="P1656" i="2"/>
  <c r="AI1656" i="2"/>
  <c r="K1658" i="2"/>
  <c r="AF1658" i="2"/>
  <c r="Q1653" i="2"/>
  <c r="Q1659" i="2"/>
  <c r="AF1655" i="2"/>
  <c r="L1655" i="2"/>
  <c r="AH1655" i="2"/>
  <c r="M1655" i="2"/>
  <c r="AG1655" i="2"/>
  <c r="N1655" i="2"/>
  <c r="S1655" i="2"/>
  <c r="O1655" i="2"/>
  <c r="T1655" i="2"/>
  <c r="P1655" i="2"/>
  <c r="U1655" i="2"/>
  <c r="K1655" i="2"/>
  <c r="V1655" i="2"/>
  <c r="W1655" i="2"/>
  <c r="X1655" i="2"/>
  <c r="Y1655" i="2"/>
  <c r="AI1655" i="2"/>
  <c r="Z1655" i="2"/>
  <c r="AJ1655" i="2"/>
  <c r="AA1655" i="2"/>
  <c r="AK1655" i="2"/>
  <c r="H1655" i="2"/>
  <c r="AL1655" i="2"/>
  <c r="I1655" i="2"/>
  <c r="AD1655" i="2"/>
  <c r="J1655" i="2"/>
  <c r="AE1655" i="2"/>
  <c r="O1656" i="2"/>
  <c r="AH1656" i="2"/>
  <c r="V1658" i="2"/>
  <c r="AE1658" i="2"/>
  <c r="Q1650" i="2"/>
  <c r="AM1650" i="2"/>
  <c r="Z1656" i="2"/>
  <c r="AG1656" i="2"/>
  <c r="M1656" i="2"/>
  <c r="AF1656" i="2"/>
  <c r="T1658" i="2"/>
  <c r="F1668" i="2"/>
  <c r="F1669" i="2"/>
  <c r="AH1664" i="2"/>
  <c r="AI1664" i="2"/>
  <c r="AJ1664" i="2"/>
  <c r="AK1664" i="2"/>
  <c r="AL1664" i="2"/>
  <c r="AD1664" i="2"/>
  <c r="AE1664" i="2"/>
  <c r="AG1664" i="2"/>
  <c r="AF1664" i="2"/>
  <c r="S1664" i="2"/>
  <c r="T1664" i="2"/>
  <c r="U1664" i="2"/>
  <c r="V1664" i="2"/>
  <c r="W1664" i="2"/>
  <c r="X1664" i="2"/>
  <c r="Y1664" i="2"/>
  <c r="Z1664" i="2"/>
  <c r="AA1664" i="2"/>
  <c r="H1664" i="2"/>
  <c r="I1664" i="2"/>
  <c r="J1664" i="2"/>
  <c r="K1664" i="2"/>
  <c r="L1664" i="2"/>
  <c r="M1664" i="2"/>
  <c r="N1664" i="2"/>
  <c r="O1664" i="2"/>
  <c r="P1664" i="2"/>
  <c r="Y1656" i="2"/>
  <c r="X1656" i="2"/>
  <c r="AM1652" i="2"/>
  <c r="F1672" i="2"/>
  <c r="AA1656" i="2"/>
  <c r="AL1658" i="2"/>
  <c r="W1656" i="2"/>
  <c r="AD1656" i="2"/>
  <c r="AA1658" i="2"/>
  <c r="AE1656" i="2"/>
  <c r="S1658" i="2"/>
  <c r="V1656" i="2"/>
  <c r="F1666" i="2"/>
  <c r="Z1658" i="2"/>
  <c r="AM1651" i="2"/>
  <c r="K1656" i="2"/>
  <c r="U1658" i="2"/>
  <c r="Y1658" i="2"/>
  <c r="F1670" i="2"/>
  <c r="AI1657" i="2"/>
  <c r="H1657" i="2"/>
  <c r="AJ1657" i="2"/>
  <c r="I1657" i="2"/>
  <c r="AK1657" i="2"/>
  <c r="J1657" i="2"/>
  <c r="AH1657" i="2"/>
  <c r="AL1657" i="2"/>
  <c r="K1657" i="2"/>
  <c r="AD1657" i="2"/>
  <c r="L1657" i="2"/>
  <c r="AF1657" i="2"/>
  <c r="M1657" i="2"/>
  <c r="AE1657" i="2"/>
  <c r="N1657" i="2"/>
  <c r="AA1657" i="2"/>
  <c r="S1657" i="2"/>
  <c r="O1657" i="2"/>
  <c r="T1657" i="2"/>
  <c r="P1657" i="2"/>
  <c r="U1657" i="2"/>
  <c r="V1657" i="2"/>
  <c r="W1657" i="2"/>
  <c r="X1657" i="2"/>
  <c r="Y1657" i="2"/>
  <c r="AG1657" i="2"/>
  <c r="Z1657" i="2"/>
  <c r="U1656" i="2"/>
  <c r="T1656" i="2"/>
  <c r="AB1656" i="2" s="1"/>
  <c r="J1658" i="2"/>
  <c r="X1658" i="2"/>
  <c r="AB1652" i="2"/>
  <c r="N1656" i="2"/>
  <c r="AD1658" i="2"/>
  <c r="AM1658" i="2" s="1"/>
  <c r="I1658" i="2"/>
  <c r="Q1658" i="2" s="1"/>
  <c r="AB1659" i="2"/>
  <c r="D1668" i="2"/>
  <c r="E1663" i="2"/>
  <c r="T1663" i="2" s="1"/>
  <c r="D1665" i="2"/>
  <c r="E1660" i="2"/>
  <c r="D1666" i="2"/>
  <c r="E1661" i="2"/>
  <c r="V1661" i="2" s="1"/>
  <c r="D1674" i="2"/>
  <c r="E1669" i="2"/>
  <c r="D1667" i="2"/>
  <c r="E1662" i="2"/>
  <c r="O1661" i="2" l="1"/>
  <c r="T1661" i="2"/>
  <c r="AM1656" i="2"/>
  <c r="M1663" i="2"/>
  <c r="AA1663" i="2"/>
  <c r="N1661" i="2"/>
  <c r="S1661" i="2"/>
  <c r="L1663" i="2"/>
  <c r="Z1663" i="2"/>
  <c r="M1661" i="2"/>
  <c r="AL1661" i="2"/>
  <c r="K1663" i="2"/>
  <c r="AL1663" i="2"/>
  <c r="T1662" i="2"/>
  <c r="P1662" i="2"/>
  <c r="U1662" i="2"/>
  <c r="V1662" i="2"/>
  <c r="W1662" i="2"/>
  <c r="X1662" i="2"/>
  <c r="Y1662" i="2"/>
  <c r="O1662" i="2"/>
  <c r="AJ1662" i="2"/>
  <c r="Z1662" i="2"/>
  <c r="AK1662" i="2"/>
  <c r="AA1662" i="2"/>
  <c r="AL1662" i="2"/>
  <c r="H1662" i="2"/>
  <c r="AD1662" i="2"/>
  <c r="I1662" i="2"/>
  <c r="AE1662" i="2"/>
  <c r="J1662" i="2"/>
  <c r="AF1662" i="2"/>
  <c r="K1662" i="2"/>
  <c r="S1662" i="2"/>
  <c r="AG1662" i="2"/>
  <c r="L1662" i="2"/>
  <c r="AI1662" i="2"/>
  <c r="M1662" i="2"/>
  <c r="AH1662" i="2"/>
  <c r="N1662" i="2"/>
  <c r="L1661" i="2"/>
  <c r="AK1661" i="2"/>
  <c r="J1663" i="2"/>
  <c r="AK1663" i="2"/>
  <c r="F1677" i="2"/>
  <c r="K1661" i="2"/>
  <c r="AJ1661" i="2"/>
  <c r="I1663" i="2"/>
  <c r="AJ1663" i="2"/>
  <c r="AM1657" i="2"/>
  <c r="J1661" i="2"/>
  <c r="AI1661" i="2"/>
  <c r="AB1664" i="2"/>
  <c r="H1663" i="2"/>
  <c r="AI1663" i="2"/>
  <c r="I1661" i="2"/>
  <c r="AH1661" i="2"/>
  <c r="P1663" i="2"/>
  <c r="AH1663" i="2"/>
  <c r="H1661" i="2"/>
  <c r="AG1661" i="2"/>
  <c r="O1663" i="2"/>
  <c r="AG1663" i="2"/>
  <c r="F1674" i="2"/>
  <c r="AK1669" i="2"/>
  <c r="AL1669" i="2"/>
  <c r="AD1669" i="2"/>
  <c r="AE1669" i="2"/>
  <c r="AF1669" i="2"/>
  <c r="AG1669" i="2"/>
  <c r="AH1669" i="2"/>
  <c r="AJ1669" i="2"/>
  <c r="AI1669" i="2"/>
  <c r="T1669" i="2"/>
  <c r="U1669" i="2"/>
  <c r="V1669" i="2"/>
  <c r="W1669" i="2"/>
  <c r="X1669" i="2"/>
  <c r="Y1669" i="2"/>
  <c r="Z1669" i="2"/>
  <c r="AA1669" i="2"/>
  <c r="S1669" i="2"/>
  <c r="H1669" i="2"/>
  <c r="I1669" i="2"/>
  <c r="J1669" i="2"/>
  <c r="K1669" i="2"/>
  <c r="L1669" i="2"/>
  <c r="M1669" i="2"/>
  <c r="N1669" i="2"/>
  <c r="O1669" i="2"/>
  <c r="P1669" i="2"/>
  <c r="P1661" i="2"/>
  <c r="AF1661" i="2"/>
  <c r="N1663" i="2"/>
  <c r="AF1663" i="2"/>
  <c r="AA1661" i="2"/>
  <c r="AE1661" i="2"/>
  <c r="AM1664" i="2"/>
  <c r="Y1663" i="2"/>
  <c r="AE1663" i="2"/>
  <c r="AM1655" i="2"/>
  <c r="U1661" i="2"/>
  <c r="S1663" i="2"/>
  <c r="F1675" i="2"/>
  <c r="Z1661" i="2"/>
  <c r="AD1661" i="2"/>
  <c r="AM1661" i="2" s="1"/>
  <c r="X1663" i="2"/>
  <c r="AD1663" i="2"/>
  <c r="Y1660" i="2"/>
  <c r="Z1660" i="2"/>
  <c r="AA1660" i="2"/>
  <c r="AL1660" i="2"/>
  <c r="S1660" i="2"/>
  <c r="AD1660" i="2"/>
  <c r="AM1660" i="2" s="1"/>
  <c r="T1660" i="2"/>
  <c r="AE1660" i="2"/>
  <c r="I1660" i="2"/>
  <c r="AF1660" i="2"/>
  <c r="J1660" i="2"/>
  <c r="AG1660" i="2"/>
  <c r="K1660" i="2"/>
  <c r="X1660" i="2"/>
  <c r="AH1660" i="2"/>
  <c r="L1660" i="2"/>
  <c r="AI1660" i="2"/>
  <c r="M1660" i="2"/>
  <c r="AK1660" i="2"/>
  <c r="N1660" i="2"/>
  <c r="AJ1660" i="2"/>
  <c r="O1660" i="2"/>
  <c r="U1660" i="2"/>
  <c r="P1660" i="2"/>
  <c r="V1660" i="2"/>
  <c r="H1660" i="2"/>
  <c r="W1660" i="2"/>
  <c r="Y1661" i="2"/>
  <c r="F1671" i="2"/>
  <c r="W1663" i="2"/>
  <c r="F1673" i="2"/>
  <c r="AG1668" i="2"/>
  <c r="I1668" i="2"/>
  <c r="AB1655" i="2"/>
  <c r="X1661" i="2"/>
  <c r="Q1664" i="2"/>
  <c r="V1663" i="2"/>
  <c r="Q1655" i="2"/>
  <c r="Q1657" i="2"/>
  <c r="W1661" i="2"/>
  <c r="AB1658" i="2"/>
  <c r="U1663" i="2"/>
  <c r="AB1657" i="2"/>
  <c r="D1672" i="2"/>
  <c r="E1667" i="2"/>
  <c r="D1679" i="2"/>
  <c r="E1674" i="2"/>
  <c r="D1671" i="2"/>
  <c r="E1666" i="2"/>
  <c r="AG1666" i="2" s="1"/>
  <c r="D1670" i="2"/>
  <c r="E1665" i="2"/>
  <c r="D1673" i="2"/>
  <c r="E1668" i="2"/>
  <c r="AH1668" i="2" s="1"/>
  <c r="H1668" i="2" l="1"/>
  <c r="AF1668" i="2"/>
  <c r="Y1666" i="2"/>
  <c r="F1676" i="2"/>
  <c r="AA1668" i="2"/>
  <c r="AE1668" i="2"/>
  <c r="X1666" i="2"/>
  <c r="Q1669" i="2"/>
  <c r="AM1669" i="2"/>
  <c r="AF1666" i="2"/>
  <c r="Z1668" i="2"/>
  <c r="AD1668" i="2"/>
  <c r="W1666" i="2"/>
  <c r="AB1669" i="2"/>
  <c r="F1682" i="2"/>
  <c r="Y1668" i="2"/>
  <c r="F1678" i="2"/>
  <c r="AE1673" i="2"/>
  <c r="N1673" i="2"/>
  <c r="V1666" i="2"/>
  <c r="Q1660" i="2"/>
  <c r="AM1662" i="2"/>
  <c r="X1668" i="2"/>
  <c r="U1666" i="2"/>
  <c r="F1679" i="2"/>
  <c r="AD1674" i="2"/>
  <c r="AE1674" i="2"/>
  <c r="AF1674" i="2"/>
  <c r="AG1674" i="2"/>
  <c r="AH1674" i="2"/>
  <c r="AI1674" i="2"/>
  <c r="AJ1674" i="2"/>
  <c r="AK1674" i="2"/>
  <c r="AL1674" i="2"/>
  <c r="W1674" i="2"/>
  <c r="X1674" i="2"/>
  <c r="Y1674" i="2"/>
  <c r="Z1674" i="2"/>
  <c r="AA1674" i="2"/>
  <c r="S1674" i="2"/>
  <c r="T1674" i="2"/>
  <c r="U1674" i="2"/>
  <c r="V1674" i="2"/>
  <c r="K1674" i="2"/>
  <c r="L1674" i="2"/>
  <c r="M1674" i="2"/>
  <c r="N1674" i="2"/>
  <c r="O1674" i="2"/>
  <c r="P1674" i="2"/>
  <c r="H1674" i="2"/>
  <c r="I1674" i="2"/>
  <c r="J1674" i="2"/>
  <c r="Q1662" i="2"/>
  <c r="W1668" i="2"/>
  <c r="P1666" i="2"/>
  <c r="T1666" i="2"/>
  <c r="Z1665" i="2"/>
  <c r="AA1665" i="2"/>
  <c r="S1665" i="2"/>
  <c r="AF1665" i="2"/>
  <c r="T1665" i="2"/>
  <c r="U1665" i="2"/>
  <c r="L1665" i="2"/>
  <c r="AD1665" i="2"/>
  <c r="V1665" i="2"/>
  <c r="AE1665" i="2"/>
  <c r="W1665" i="2"/>
  <c r="Y1665" i="2"/>
  <c r="K1665" i="2"/>
  <c r="AG1665" i="2"/>
  <c r="M1665" i="2"/>
  <c r="AH1665" i="2"/>
  <c r="N1665" i="2"/>
  <c r="AI1665" i="2"/>
  <c r="O1665" i="2"/>
  <c r="AJ1665" i="2"/>
  <c r="P1665" i="2"/>
  <c r="AK1665" i="2"/>
  <c r="H1665" i="2"/>
  <c r="AL1665" i="2"/>
  <c r="I1665" i="2"/>
  <c r="X1665" i="2"/>
  <c r="J1665" i="2"/>
  <c r="V1668" i="2"/>
  <c r="O1666" i="2"/>
  <c r="S1666" i="2"/>
  <c r="P1668" i="2"/>
  <c r="T1668" i="2"/>
  <c r="AE1666" i="2"/>
  <c r="AB1660" i="2"/>
  <c r="Q1661" i="2"/>
  <c r="AB1661" i="2"/>
  <c r="S1668" i="2"/>
  <c r="L1666" i="2"/>
  <c r="AL1666" i="2"/>
  <c r="N1668" i="2"/>
  <c r="AL1668" i="2"/>
  <c r="K1666" i="2"/>
  <c r="AK1666" i="2"/>
  <c r="U1668" i="2"/>
  <c r="M1666" i="2"/>
  <c r="M1668" i="2"/>
  <c r="AK1668" i="2"/>
  <c r="J1666" i="2"/>
  <c r="AJ1666" i="2"/>
  <c r="N1666" i="2"/>
  <c r="AD1666" i="2"/>
  <c r="O1668" i="2"/>
  <c r="L1668" i="2"/>
  <c r="AJ1668" i="2"/>
  <c r="I1666" i="2"/>
  <c r="AI1666" i="2"/>
  <c r="F1680" i="2"/>
  <c r="AD1667" i="2"/>
  <c r="T1667" i="2"/>
  <c r="AE1667" i="2"/>
  <c r="U1667" i="2"/>
  <c r="AF1667" i="2"/>
  <c r="J1667" i="2"/>
  <c r="AG1667" i="2"/>
  <c r="K1667" i="2"/>
  <c r="AH1667" i="2"/>
  <c r="L1667" i="2"/>
  <c r="AI1667" i="2"/>
  <c r="M1667" i="2"/>
  <c r="AJ1667" i="2"/>
  <c r="N1667" i="2"/>
  <c r="AL1667" i="2"/>
  <c r="O1667" i="2"/>
  <c r="S1667" i="2"/>
  <c r="AK1667" i="2"/>
  <c r="P1667" i="2"/>
  <c r="V1667" i="2"/>
  <c r="H1667" i="2"/>
  <c r="Q1667" i="2" s="1"/>
  <c r="W1667" i="2"/>
  <c r="I1667" i="2"/>
  <c r="X1667" i="2"/>
  <c r="Y1667" i="2"/>
  <c r="Z1667" i="2"/>
  <c r="AA1667" i="2"/>
  <c r="K1668" i="2"/>
  <c r="AI1668" i="2"/>
  <c r="H1666" i="2"/>
  <c r="Q1666" i="2" s="1"/>
  <c r="AH1666" i="2"/>
  <c r="AM1663" i="2"/>
  <c r="AB1663" i="2"/>
  <c r="AB1662" i="2"/>
  <c r="Z1666" i="2"/>
  <c r="J1668" i="2"/>
  <c r="AA1666" i="2"/>
  <c r="Q1663" i="2"/>
  <c r="D1678" i="2"/>
  <c r="E1673" i="2"/>
  <c r="S1673" i="2" s="1"/>
  <c r="D1675" i="2"/>
  <c r="E1670" i="2"/>
  <c r="D1676" i="2"/>
  <c r="E1671" i="2"/>
  <c r="V1671" i="2" s="1"/>
  <c r="D1684" i="2"/>
  <c r="E1679" i="2"/>
  <c r="D1677" i="2"/>
  <c r="E1672" i="2"/>
  <c r="AM1665" i="2" l="1"/>
  <c r="M1673" i="2"/>
  <c r="AF1673" i="2"/>
  <c r="P1671" i="2"/>
  <c r="T1671" i="2"/>
  <c r="Q1665" i="2"/>
  <c r="L1673" i="2"/>
  <c r="AD1673" i="2"/>
  <c r="O1671" i="2"/>
  <c r="S1671" i="2"/>
  <c r="K1673" i="2"/>
  <c r="AL1673" i="2"/>
  <c r="N1671" i="2"/>
  <c r="AG1671" i="2"/>
  <c r="AB1667" i="2"/>
  <c r="AM1667" i="2"/>
  <c r="AB1668" i="2"/>
  <c r="J1673" i="2"/>
  <c r="AK1673" i="2"/>
  <c r="M1671" i="2"/>
  <c r="AH1671" i="2"/>
  <c r="AG1672" i="2"/>
  <c r="N1672" i="2"/>
  <c r="AH1672" i="2"/>
  <c r="O1672" i="2"/>
  <c r="AI1672" i="2"/>
  <c r="P1672" i="2"/>
  <c r="AJ1672" i="2"/>
  <c r="H1672" i="2"/>
  <c r="AK1672" i="2"/>
  <c r="I1672" i="2"/>
  <c r="AL1672" i="2"/>
  <c r="J1672" i="2"/>
  <c r="Y1672" i="2"/>
  <c r="K1672" i="2"/>
  <c r="Z1672" i="2"/>
  <c r="L1672" i="2"/>
  <c r="AA1672" i="2"/>
  <c r="S1672" i="2"/>
  <c r="T1672" i="2"/>
  <c r="M1672" i="2"/>
  <c r="U1672" i="2"/>
  <c r="AF1672" i="2"/>
  <c r="V1672" i="2"/>
  <c r="AD1672" i="2"/>
  <c r="W1672" i="2"/>
  <c r="AE1672" i="2"/>
  <c r="X1672" i="2"/>
  <c r="I1673" i="2"/>
  <c r="AJ1673" i="2"/>
  <c r="L1671" i="2"/>
  <c r="AF1671" i="2"/>
  <c r="AM1666" i="2"/>
  <c r="AB1665" i="2"/>
  <c r="H1673" i="2"/>
  <c r="AI1673" i="2"/>
  <c r="F1687" i="2"/>
  <c r="K1671" i="2"/>
  <c r="AE1671" i="2"/>
  <c r="AM1674" i="2"/>
  <c r="AA1673" i="2"/>
  <c r="AH1673" i="2"/>
  <c r="J1671" i="2"/>
  <c r="AD1671" i="2"/>
  <c r="F1684" i="2"/>
  <c r="AD1679" i="2"/>
  <c r="AE1679" i="2"/>
  <c r="AF1679" i="2"/>
  <c r="AG1679" i="2"/>
  <c r="AH1679" i="2"/>
  <c r="AI1679" i="2"/>
  <c r="AJ1679" i="2"/>
  <c r="AK1679" i="2"/>
  <c r="AL1679" i="2"/>
  <c r="Z1679" i="2"/>
  <c r="AA1679" i="2"/>
  <c r="S1679" i="2"/>
  <c r="T1679" i="2"/>
  <c r="U1679" i="2"/>
  <c r="V1679" i="2"/>
  <c r="W1679" i="2"/>
  <c r="X1679" i="2"/>
  <c r="Y1679" i="2"/>
  <c r="N1679" i="2"/>
  <c r="O1679" i="2"/>
  <c r="P1679" i="2"/>
  <c r="H1679" i="2"/>
  <c r="I1679" i="2"/>
  <c r="J1679" i="2"/>
  <c r="K1679" i="2"/>
  <c r="L1679" i="2"/>
  <c r="M1679" i="2"/>
  <c r="Z1673" i="2"/>
  <c r="AG1673" i="2"/>
  <c r="I1671" i="2"/>
  <c r="AL1671" i="2"/>
  <c r="F1685" i="2"/>
  <c r="U1671" i="2"/>
  <c r="AB1674" i="2"/>
  <c r="Y1673" i="2"/>
  <c r="F1683" i="2"/>
  <c r="H1678" i="2"/>
  <c r="AM1668" i="2"/>
  <c r="H1671" i="2"/>
  <c r="Q1671" i="2" s="1"/>
  <c r="AK1671" i="2"/>
  <c r="X1673" i="2"/>
  <c r="AA1671" i="2"/>
  <c r="AJ1671" i="2"/>
  <c r="AB1666" i="2"/>
  <c r="W1673" i="2"/>
  <c r="Z1671" i="2"/>
  <c r="AI1671" i="2"/>
  <c r="V1670" i="2"/>
  <c r="W1670" i="2"/>
  <c r="X1670" i="2"/>
  <c r="AD1670" i="2"/>
  <c r="Y1670" i="2"/>
  <c r="AE1670" i="2"/>
  <c r="Z1670" i="2"/>
  <c r="AF1670" i="2"/>
  <c r="O1670" i="2"/>
  <c r="AG1670" i="2"/>
  <c r="P1670" i="2"/>
  <c r="AH1670" i="2"/>
  <c r="H1670" i="2"/>
  <c r="AI1670" i="2"/>
  <c r="I1670" i="2"/>
  <c r="U1670" i="2"/>
  <c r="AJ1670" i="2"/>
  <c r="J1670" i="2"/>
  <c r="AK1670" i="2"/>
  <c r="K1670" i="2"/>
  <c r="AL1670" i="2"/>
  <c r="L1670" i="2"/>
  <c r="AA1670" i="2"/>
  <c r="M1670" i="2"/>
  <c r="S1670" i="2"/>
  <c r="N1670" i="2"/>
  <c r="T1670" i="2"/>
  <c r="V1673" i="2"/>
  <c r="Y1671" i="2"/>
  <c r="F1681" i="2"/>
  <c r="U1673" i="2"/>
  <c r="X1671" i="2"/>
  <c r="P1673" i="2"/>
  <c r="T1673" i="2"/>
  <c r="AB1673" i="2" s="1"/>
  <c r="W1671" i="2"/>
  <c r="Q1674" i="2"/>
  <c r="O1673" i="2"/>
  <c r="Q1668" i="2"/>
  <c r="D1682" i="2"/>
  <c r="E1677" i="2"/>
  <c r="D1689" i="2"/>
  <c r="E1684" i="2"/>
  <c r="D1681" i="2"/>
  <c r="E1676" i="2"/>
  <c r="AD1676" i="2" s="1"/>
  <c r="D1680" i="2"/>
  <c r="E1675" i="2"/>
  <c r="D1683" i="2"/>
  <c r="E1678" i="2"/>
  <c r="AE1678" i="2" s="1"/>
  <c r="S1676" i="2" l="1"/>
  <c r="AL1676" i="2"/>
  <c r="I1678" i="2"/>
  <c r="AD1678" i="2"/>
  <c r="Z1676" i="2"/>
  <c r="Q1670" i="2"/>
  <c r="AA1678" i="2"/>
  <c r="AK1678" i="2"/>
  <c r="AM1679" i="2"/>
  <c r="AM1672" i="2"/>
  <c r="Q1672" i="2"/>
  <c r="AL1678" i="2"/>
  <c r="Y1676" i="2"/>
  <c r="Z1678" i="2"/>
  <c r="AJ1678" i="2"/>
  <c r="F1690" i="2"/>
  <c r="F1689" i="2"/>
  <c r="AD1684" i="2"/>
  <c r="AE1684" i="2"/>
  <c r="AF1684" i="2"/>
  <c r="AG1684" i="2"/>
  <c r="AH1684" i="2"/>
  <c r="AI1684" i="2"/>
  <c r="AJ1684" i="2"/>
  <c r="AK1684" i="2"/>
  <c r="AL1684" i="2"/>
  <c r="S1684" i="2"/>
  <c r="T1684" i="2"/>
  <c r="U1684" i="2"/>
  <c r="V1684" i="2"/>
  <c r="W1684" i="2"/>
  <c r="X1684" i="2"/>
  <c r="Y1684" i="2"/>
  <c r="Z1684" i="2"/>
  <c r="AA1684" i="2"/>
  <c r="H1684" i="2"/>
  <c r="I1684" i="2"/>
  <c r="J1684" i="2"/>
  <c r="K1684" i="2"/>
  <c r="L1684" i="2"/>
  <c r="M1684" i="2"/>
  <c r="N1684" i="2"/>
  <c r="O1684" i="2"/>
  <c r="P1684" i="2"/>
  <c r="X1676" i="2"/>
  <c r="Y1678" i="2"/>
  <c r="F1688" i="2"/>
  <c r="AM1671" i="2"/>
  <c r="W1676" i="2"/>
  <c r="X1678" i="2"/>
  <c r="AB1671" i="2"/>
  <c r="AE1675" i="2"/>
  <c r="Z1675" i="2"/>
  <c r="AF1675" i="2"/>
  <c r="AA1675" i="2"/>
  <c r="AG1675" i="2"/>
  <c r="H1675" i="2"/>
  <c r="AH1675" i="2"/>
  <c r="I1675" i="2"/>
  <c r="AI1675" i="2"/>
  <c r="J1675" i="2"/>
  <c r="AJ1675" i="2"/>
  <c r="K1675" i="2"/>
  <c r="AK1675" i="2"/>
  <c r="L1675" i="2"/>
  <c r="AL1675" i="2"/>
  <c r="M1675" i="2"/>
  <c r="AD1675" i="2"/>
  <c r="N1675" i="2"/>
  <c r="S1675" i="2"/>
  <c r="O1675" i="2"/>
  <c r="T1675" i="2"/>
  <c r="P1675" i="2"/>
  <c r="U1675" i="2"/>
  <c r="V1675" i="2"/>
  <c r="W1675" i="2"/>
  <c r="Y1675" i="2"/>
  <c r="X1675" i="2"/>
  <c r="H1676" i="2"/>
  <c r="V1676" i="2"/>
  <c r="AB1670" i="2"/>
  <c r="W1678" i="2"/>
  <c r="F1692" i="2"/>
  <c r="AA1676" i="2"/>
  <c r="P1676" i="2"/>
  <c r="V1678" i="2"/>
  <c r="AB1679" i="2"/>
  <c r="AM1673" i="2"/>
  <c r="F1686" i="2"/>
  <c r="M1681" i="2"/>
  <c r="Q1673" i="2"/>
  <c r="AB1672" i="2"/>
  <c r="N1676" i="2"/>
  <c r="AK1676" i="2"/>
  <c r="P1678" i="2"/>
  <c r="T1678" i="2"/>
  <c r="AI1676" i="2"/>
  <c r="O1678" i="2"/>
  <c r="S1678" i="2"/>
  <c r="AJ1676" i="2"/>
  <c r="U1678" i="2"/>
  <c r="AM1670" i="2"/>
  <c r="N1678" i="2"/>
  <c r="AH1678" i="2"/>
  <c r="K1676" i="2"/>
  <c r="AG1676" i="2"/>
  <c r="M1678" i="2"/>
  <c r="AI1678" i="2"/>
  <c r="O1676" i="2"/>
  <c r="L1676" i="2"/>
  <c r="J1676" i="2"/>
  <c r="AF1676" i="2"/>
  <c r="L1678" i="2"/>
  <c r="AG1678" i="2"/>
  <c r="Q1679" i="2"/>
  <c r="U1676" i="2"/>
  <c r="M1676" i="2"/>
  <c r="AH1676" i="2"/>
  <c r="I1676" i="2"/>
  <c r="AE1676" i="2"/>
  <c r="AM1676" i="2" s="1"/>
  <c r="K1678" i="2"/>
  <c r="AF1678" i="2"/>
  <c r="AJ1677" i="2"/>
  <c r="K1677" i="2"/>
  <c r="AK1677" i="2"/>
  <c r="L1677" i="2"/>
  <c r="AL1677" i="2"/>
  <c r="M1677" i="2"/>
  <c r="S1677" i="2"/>
  <c r="N1677" i="2"/>
  <c r="T1677" i="2"/>
  <c r="O1677" i="2"/>
  <c r="U1677" i="2"/>
  <c r="V1677" i="2"/>
  <c r="W1677" i="2"/>
  <c r="X1677" i="2"/>
  <c r="Y1677" i="2"/>
  <c r="J1677" i="2"/>
  <c r="AD1677" i="2"/>
  <c r="Z1677" i="2"/>
  <c r="AE1677" i="2"/>
  <c r="AA1677" i="2"/>
  <c r="AF1677" i="2"/>
  <c r="P1677" i="2"/>
  <c r="AG1677" i="2"/>
  <c r="H1677" i="2"/>
  <c r="Q1677" i="2" s="1"/>
  <c r="AI1677" i="2"/>
  <c r="AH1677" i="2"/>
  <c r="I1677" i="2"/>
  <c r="T1676" i="2"/>
  <c r="J1678" i="2"/>
  <c r="Q1678" i="2" s="1"/>
  <c r="D1688" i="2"/>
  <c r="E1683" i="2"/>
  <c r="AI1683" i="2" s="1"/>
  <c r="D1685" i="2"/>
  <c r="E1680" i="2"/>
  <c r="D1686" i="2"/>
  <c r="E1681" i="2"/>
  <c r="AI1681" i="2" s="1"/>
  <c r="D1694" i="2"/>
  <c r="E1689" i="2"/>
  <c r="D1687" i="2"/>
  <c r="E1682" i="2"/>
  <c r="AB1678" i="2" l="1"/>
  <c r="N1681" i="2"/>
  <c r="AH1681" i="2"/>
  <c r="Q1675" i="2"/>
  <c r="L1683" i="2"/>
  <c r="AH1683" i="2"/>
  <c r="Q1684" i="2"/>
  <c r="L1681" i="2"/>
  <c r="AF1681" i="2"/>
  <c r="J1683" i="2"/>
  <c r="AF1683" i="2"/>
  <c r="AM1684" i="2"/>
  <c r="AL1682" i="2"/>
  <c r="L1682" i="2"/>
  <c r="AE1682" i="2"/>
  <c r="M1682" i="2"/>
  <c r="AD1682" i="2"/>
  <c r="N1682" i="2"/>
  <c r="S1682" i="2"/>
  <c r="O1682" i="2"/>
  <c r="J1682" i="2"/>
  <c r="T1682" i="2"/>
  <c r="P1682" i="2"/>
  <c r="U1682" i="2"/>
  <c r="V1682" i="2"/>
  <c r="AJ1682" i="2"/>
  <c r="W1682" i="2"/>
  <c r="X1682" i="2"/>
  <c r="Y1682" i="2"/>
  <c r="AF1682" i="2"/>
  <c r="Z1682" i="2"/>
  <c r="AG1682" i="2"/>
  <c r="AA1682" i="2"/>
  <c r="AH1682" i="2"/>
  <c r="H1682" i="2"/>
  <c r="AI1682" i="2"/>
  <c r="I1682" i="2"/>
  <c r="AK1682" i="2"/>
  <c r="K1682" i="2"/>
  <c r="W1681" i="2"/>
  <c r="AE1681" i="2"/>
  <c r="AB1675" i="2"/>
  <c r="U1683" i="2"/>
  <c r="AE1683" i="2"/>
  <c r="F1694" i="2"/>
  <c r="AG1689" i="2"/>
  <c r="AH1689" i="2"/>
  <c r="AI1689" i="2"/>
  <c r="AJ1689" i="2"/>
  <c r="AK1689" i="2"/>
  <c r="AL1689" i="2"/>
  <c r="AD1689" i="2"/>
  <c r="AF1689" i="2"/>
  <c r="AE1689" i="2"/>
  <c r="S1689" i="2"/>
  <c r="T1689" i="2"/>
  <c r="U1689" i="2"/>
  <c r="V1689" i="2"/>
  <c r="W1689" i="2"/>
  <c r="X1689" i="2"/>
  <c r="Y1689" i="2"/>
  <c r="Z1689" i="2"/>
  <c r="AA1689" i="2"/>
  <c r="H1689" i="2"/>
  <c r="Q1689" i="2" s="1"/>
  <c r="I1689" i="2"/>
  <c r="J1689" i="2"/>
  <c r="K1689" i="2"/>
  <c r="L1689" i="2"/>
  <c r="M1689" i="2"/>
  <c r="N1689" i="2"/>
  <c r="O1689" i="2"/>
  <c r="P1689" i="2"/>
  <c r="AG1681" i="2"/>
  <c r="V1681" i="2"/>
  <c r="AD1681" i="2"/>
  <c r="T1683" i="2"/>
  <c r="AD1683" i="2"/>
  <c r="AB1677" i="2"/>
  <c r="U1681" i="2"/>
  <c r="F1691" i="2"/>
  <c r="AM1675" i="2"/>
  <c r="S1683" i="2"/>
  <c r="F1693" i="2"/>
  <c r="T1681" i="2"/>
  <c r="F1697" i="2"/>
  <c r="AA1683" i="2"/>
  <c r="K1683" i="2"/>
  <c r="S1681" i="2"/>
  <c r="Z1683" i="2"/>
  <c r="AG1683" i="2"/>
  <c r="Y1683" i="2"/>
  <c r="AA1681" i="2"/>
  <c r="Z1681" i="2"/>
  <c r="X1683" i="2"/>
  <c r="AB1684" i="2"/>
  <c r="K1681" i="2"/>
  <c r="Y1681" i="2"/>
  <c r="Q1676" i="2"/>
  <c r="I1683" i="2"/>
  <c r="W1683" i="2"/>
  <c r="J1681" i="2"/>
  <c r="X1681" i="2"/>
  <c r="H1683" i="2"/>
  <c r="V1683" i="2"/>
  <c r="AM1678" i="2"/>
  <c r="AK1680" i="2"/>
  <c r="I1680" i="2"/>
  <c r="AL1680" i="2"/>
  <c r="J1680" i="2"/>
  <c r="AD1680" i="2"/>
  <c r="K1680" i="2"/>
  <c r="AE1680" i="2"/>
  <c r="L1680" i="2"/>
  <c r="AG1680" i="2"/>
  <c r="M1680" i="2"/>
  <c r="AF1680" i="2"/>
  <c r="N1680" i="2"/>
  <c r="S1680" i="2"/>
  <c r="O1680" i="2"/>
  <c r="T1680" i="2"/>
  <c r="P1680" i="2"/>
  <c r="U1680" i="2"/>
  <c r="AA1680" i="2"/>
  <c r="V1680" i="2"/>
  <c r="W1680" i="2"/>
  <c r="X1680" i="2"/>
  <c r="Y1680" i="2"/>
  <c r="AH1680" i="2"/>
  <c r="Z1680" i="2"/>
  <c r="AJ1680" i="2"/>
  <c r="H1680" i="2"/>
  <c r="AI1680" i="2"/>
  <c r="I1681" i="2"/>
  <c r="AL1681" i="2"/>
  <c r="P1683" i="2"/>
  <c r="AK1683" i="2"/>
  <c r="AM1677" i="2"/>
  <c r="H1681" i="2"/>
  <c r="AK1681" i="2"/>
  <c r="O1683" i="2"/>
  <c r="AL1683" i="2"/>
  <c r="P1681" i="2"/>
  <c r="AJ1681" i="2"/>
  <c r="N1683" i="2"/>
  <c r="AJ1683" i="2"/>
  <c r="AB1676" i="2"/>
  <c r="O1681" i="2"/>
  <c r="M1683" i="2"/>
  <c r="F1695" i="2"/>
  <c r="D1692" i="2"/>
  <c r="E1687" i="2"/>
  <c r="D1699" i="2"/>
  <c r="E1694" i="2"/>
  <c r="D1691" i="2"/>
  <c r="E1686" i="2"/>
  <c r="AD1686" i="2" s="1"/>
  <c r="D1690" i="2"/>
  <c r="E1685" i="2"/>
  <c r="D1693" i="2"/>
  <c r="E1688" i="2"/>
  <c r="AF1688" i="2" s="1"/>
  <c r="AM1680" i="2" l="1"/>
  <c r="W1688" i="2"/>
  <c r="AD1688" i="2"/>
  <c r="W1686" i="2"/>
  <c r="V1688" i="2"/>
  <c r="F1698" i="2"/>
  <c r="V1686" i="2"/>
  <c r="U1688" i="2"/>
  <c r="AB1683" i="2"/>
  <c r="U1686" i="2"/>
  <c r="AM1683" i="2"/>
  <c r="F1699" i="2"/>
  <c r="AJ1694" i="2"/>
  <c r="AK1694" i="2"/>
  <c r="AL1694" i="2"/>
  <c r="AD1694" i="2"/>
  <c r="AE1694" i="2"/>
  <c r="AF1694" i="2"/>
  <c r="AG1694" i="2"/>
  <c r="AI1694" i="2"/>
  <c r="AH1694" i="2"/>
  <c r="S1694" i="2"/>
  <c r="T1694" i="2"/>
  <c r="U1694" i="2"/>
  <c r="V1694" i="2"/>
  <c r="W1694" i="2"/>
  <c r="X1694" i="2"/>
  <c r="Y1694" i="2"/>
  <c r="Z1694" i="2"/>
  <c r="AA1694" i="2"/>
  <c r="H1694" i="2"/>
  <c r="I1694" i="2"/>
  <c r="J1694" i="2"/>
  <c r="K1694" i="2"/>
  <c r="L1694" i="2"/>
  <c r="M1694" i="2"/>
  <c r="N1694" i="2"/>
  <c r="O1694" i="2"/>
  <c r="P1694" i="2"/>
  <c r="X1686" i="2"/>
  <c r="T1688" i="2"/>
  <c r="T1686" i="2"/>
  <c r="Q1681" i="2"/>
  <c r="F1702" i="2"/>
  <c r="S1688" i="2"/>
  <c r="N1686" i="2"/>
  <c r="S1686" i="2"/>
  <c r="AM1681" i="2"/>
  <c r="AA1688" i="2"/>
  <c r="M1686" i="2"/>
  <c r="AA1686" i="2"/>
  <c r="Z1685" i="2"/>
  <c r="AK1685" i="2"/>
  <c r="AA1685" i="2"/>
  <c r="AL1685" i="2"/>
  <c r="S1685" i="2"/>
  <c r="AD1685" i="2"/>
  <c r="AM1685" i="2" s="1"/>
  <c r="H1685" i="2"/>
  <c r="AE1685" i="2"/>
  <c r="I1685" i="2"/>
  <c r="AF1685" i="2"/>
  <c r="J1685" i="2"/>
  <c r="AG1685" i="2"/>
  <c r="K1685" i="2"/>
  <c r="AH1685" i="2"/>
  <c r="L1685" i="2"/>
  <c r="AJ1685" i="2"/>
  <c r="M1685" i="2"/>
  <c r="AI1685" i="2"/>
  <c r="N1685" i="2"/>
  <c r="T1685" i="2"/>
  <c r="O1685" i="2"/>
  <c r="U1685" i="2"/>
  <c r="P1685" i="2"/>
  <c r="V1685" i="2"/>
  <c r="W1685" i="2"/>
  <c r="X1685" i="2"/>
  <c r="Y1685" i="2"/>
  <c r="AB1681" i="2"/>
  <c r="L1688" i="2"/>
  <c r="Z1688" i="2"/>
  <c r="L1686" i="2"/>
  <c r="AL1686" i="2"/>
  <c r="Q1683" i="2"/>
  <c r="K1688" i="2"/>
  <c r="Y1688" i="2"/>
  <c r="K1686" i="2"/>
  <c r="AK1686" i="2"/>
  <c r="F1696" i="2"/>
  <c r="AB1680" i="2"/>
  <c r="J1688" i="2"/>
  <c r="AL1688" i="2"/>
  <c r="J1686" i="2"/>
  <c r="AJ1686" i="2"/>
  <c r="AB1689" i="2"/>
  <c r="AE1688" i="2"/>
  <c r="F1700" i="2"/>
  <c r="I1688" i="2"/>
  <c r="AK1688" i="2"/>
  <c r="I1686" i="2"/>
  <c r="AI1686" i="2"/>
  <c r="H1688" i="2"/>
  <c r="AJ1688" i="2"/>
  <c r="H1686" i="2"/>
  <c r="AH1686" i="2"/>
  <c r="X1688" i="2"/>
  <c r="Q1680" i="2"/>
  <c r="P1688" i="2"/>
  <c r="AI1688" i="2"/>
  <c r="P1686" i="2"/>
  <c r="AG1686" i="2"/>
  <c r="AM1689" i="2"/>
  <c r="O1688" i="2"/>
  <c r="AH1688" i="2"/>
  <c r="O1686" i="2"/>
  <c r="AF1686" i="2"/>
  <c r="Q1682" i="2"/>
  <c r="AB1682" i="2"/>
  <c r="N1688" i="2"/>
  <c r="AG1688" i="2"/>
  <c r="Z1686" i="2"/>
  <c r="AE1686" i="2"/>
  <c r="AM1686" i="2" s="1"/>
  <c r="AF1687" i="2"/>
  <c r="L1687" i="2"/>
  <c r="AH1687" i="2"/>
  <c r="M1687" i="2"/>
  <c r="AG1687" i="2"/>
  <c r="N1687" i="2"/>
  <c r="S1687" i="2"/>
  <c r="O1687" i="2"/>
  <c r="T1687" i="2"/>
  <c r="P1687" i="2"/>
  <c r="AD1687" i="2"/>
  <c r="U1687" i="2"/>
  <c r="V1687" i="2"/>
  <c r="W1687" i="2"/>
  <c r="J1687" i="2"/>
  <c r="X1687" i="2"/>
  <c r="Y1687" i="2"/>
  <c r="AI1687" i="2"/>
  <c r="Z1687" i="2"/>
  <c r="AJ1687" i="2"/>
  <c r="AA1687" i="2"/>
  <c r="AK1687" i="2"/>
  <c r="H1687" i="2"/>
  <c r="AL1687" i="2"/>
  <c r="I1687" i="2"/>
  <c r="AE1687" i="2"/>
  <c r="K1687" i="2"/>
  <c r="M1688" i="2"/>
  <c r="Y1686" i="2"/>
  <c r="AM1682" i="2"/>
  <c r="D1698" i="2"/>
  <c r="E1693" i="2"/>
  <c r="S1693" i="2" s="1"/>
  <c r="D1695" i="2"/>
  <c r="E1690" i="2"/>
  <c r="D1696" i="2"/>
  <c r="E1691" i="2"/>
  <c r="AE1691" i="2" s="1"/>
  <c r="D1704" i="2"/>
  <c r="E1699" i="2"/>
  <c r="D1697" i="2"/>
  <c r="E1692" i="2"/>
  <c r="AH1692" i="2" l="1"/>
  <c r="L1692" i="2"/>
  <c r="AI1692" i="2"/>
  <c r="M1692" i="2"/>
  <c r="AK1692" i="2"/>
  <c r="N1692" i="2"/>
  <c r="AJ1692" i="2"/>
  <c r="O1692" i="2"/>
  <c r="K1692" i="2"/>
  <c r="U1692" i="2"/>
  <c r="P1692" i="2"/>
  <c r="V1692" i="2"/>
  <c r="H1692" i="2"/>
  <c r="Q1692" i="2" s="1"/>
  <c r="AG1692" i="2"/>
  <c r="W1692" i="2"/>
  <c r="X1692" i="2"/>
  <c r="Y1692" i="2"/>
  <c r="Z1692" i="2"/>
  <c r="AA1692" i="2"/>
  <c r="AL1692" i="2"/>
  <c r="S1692" i="2"/>
  <c r="AD1692" i="2"/>
  <c r="T1692" i="2"/>
  <c r="AE1692" i="2"/>
  <c r="I1692" i="2"/>
  <c r="AF1692" i="2"/>
  <c r="J1692" i="2"/>
  <c r="X1691" i="2"/>
  <c r="AB1685" i="2"/>
  <c r="L1693" i="2"/>
  <c r="AK1693" i="2"/>
  <c r="AB1687" i="2"/>
  <c r="W1691" i="2"/>
  <c r="K1693" i="2"/>
  <c r="AJ1693" i="2"/>
  <c r="V1691" i="2"/>
  <c r="J1693" i="2"/>
  <c r="AI1693" i="2"/>
  <c r="U1691" i="2"/>
  <c r="AM1694" i="2"/>
  <c r="I1693" i="2"/>
  <c r="AH1693" i="2"/>
  <c r="P1691" i="2"/>
  <c r="T1691" i="2"/>
  <c r="Q1694" i="2"/>
  <c r="H1693" i="2"/>
  <c r="Q1693" i="2" s="1"/>
  <c r="AG1693" i="2"/>
  <c r="F1701" i="2"/>
  <c r="W1696" i="2"/>
  <c r="AL1693" i="2"/>
  <c r="O1691" i="2"/>
  <c r="S1691" i="2"/>
  <c r="AB1691" i="2" s="1"/>
  <c r="P1693" i="2"/>
  <c r="AF1693" i="2"/>
  <c r="N1691" i="2"/>
  <c r="AD1691" i="2"/>
  <c r="AA1693" i="2"/>
  <c r="AE1693" i="2"/>
  <c r="M1691" i="2"/>
  <c r="AL1691" i="2"/>
  <c r="F1707" i="2"/>
  <c r="F1704" i="2"/>
  <c r="AD1699" i="2"/>
  <c r="AE1699" i="2"/>
  <c r="AF1699" i="2"/>
  <c r="AG1699" i="2"/>
  <c r="AH1699" i="2"/>
  <c r="AI1699" i="2"/>
  <c r="AJ1699" i="2"/>
  <c r="AL1699" i="2"/>
  <c r="AK1699" i="2"/>
  <c r="V1699" i="2"/>
  <c r="W1699" i="2"/>
  <c r="X1699" i="2"/>
  <c r="Y1699" i="2"/>
  <c r="Z1699" i="2"/>
  <c r="AA1699" i="2"/>
  <c r="S1699" i="2"/>
  <c r="T1699" i="2"/>
  <c r="U1699" i="2"/>
  <c r="J1699" i="2"/>
  <c r="K1699" i="2"/>
  <c r="L1699" i="2"/>
  <c r="M1699" i="2"/>
  <c r="N1699" i="2"/>
  <c r="O1699" i="2"/>
  <c r="P1699" i="2"/>
  <c r="H1699" i="2"/>
  <c r="I1699" i="2"/>
  <c r="Z1693" i="2"/>
  <c r="AD1693" i="2"/>
  <c r="AM1693" i="2" s="1"/>
  <c r="L1691" i="2"/>
  <c r="AK1691" i="2"/>
  <c r="Y1693" i="2"/>
  <c r="F1703" i="2"/>
  <c r="Y1691" i="2"/>
  <c r="Q1687" i="2"/>
  <c r="K1691" i="2"/>
  <c r="AJ1691" i="2"/>
  <c r="AB1686" i="2"/>
  <c r="X1693" i="2"/>
  <c r="X1690" i="2"/>
  <c r="J1690" i="2"/>
  <c r="Z1690" i="2"/>
  <c r="I1690" i="2"/>
  <c r="Y1690" i="2"/>
  <c r="AA1690" i="2"/>
  <c r="S1690" i="2"/>
  <c r="T1690" i="2"/>
  <c r="U1690" i="2"/>
  <c r="AD1690" i="2"/>
  <c r="AE1690" i="2"/>
  <c r="V1690" i="2"/>
  <c r="AF1690" i="2"/>
  <c r="K1690" i="2"/>
  <c r="W1690" i="2"/>
  <c r="AG1690" i="2"/>
  <c r="L1690" i="2"/>
  <c r="AH1690" i="2"/>
  <c r="M1690" i="2"/>
  <c r="P1690" i="2"/>
  <c r="AI1690" i="2"/>
  <c r="N1690" i="2"/>
  <c r="AK1690" i="2"/>
  <c r="H1690" i="2"/>
  <c r="Q1690" i="2" s="1"/>
  <c r="AJ1690" i="2"/>
  <c r="O1690" i="2"/>
  <c r="AL1690" i="2"/>
  <c r="Q1686" i="2"/>
  <c r="J1691" i="2"/>
  <c r="AI1691" i="2"/>
  <c r="W1693" i="2"/>
  <c r="I1691" i="2"/>
  <c r="AH1691" i="2"/>
  <c r="AB1688" i="2"/>
  <c r="V1693" i="2"/>
  <c r="AM1688" i="2"/>
  <c r="Q1688" i="2"/>
  <c r="F1705" i="2"/>
  <c r="H1691" i="2"/>
  <c r="Q1691" i="2" s="1"/>
  <c r="AG1691" i="2"/>
  <c r="U1693" i="2"/>
  <c r="M1693" i="2"/>
  <c r="AM1687" i="2"/>
  <c r="AA1691" i="2"/>
  <c r="AF1691" i="2"/>
  <c r="AB1694" i="2"/>
  <c r="O1693" i="2"/>
  <c r="T1693" i="2"/>
  <c r="AB1693" i="2" s="1"/>
  <c r="Z1691" i="2"/>
  <c r="Q1685" i="2"/>
  <c r="N1693" i="2"/>
  <c r="D1702" i="2"/>
  <c r="E1697" i="2"/>
  <c r="D1709" i="2"/>
  <c r="E1704" i="2"/>
  <c r="D1701" i="2"/>
  <c r="E1696" i="2"/>
  <c r="Y1696" i="2" s="1"/>
  <c r="D1700" i="2"/>
  <c r="E1695" i="2"/>
  <c r="D1703" i="2"/>
  <c r="E1698" i="2"/>
  <c r="U1698" i="2" s="1"/>
  <c r="O1698" i="2" l="1"/>
  <c r="AM1690" i="2"/>
  <c r="P1698" i="2"/>
  <c r="T1698" i="2"/>
  <c r="X1696" i="2"/>
  <c r="N1698" i="2"/>
  <c r="AD1698" i="2"/>
  <c r="Q1699" i="2"/>
  <c r="V1696" i="2"/>
  <c r="AB1690" i="2"/>
  <c r="M1698" i="2"/>
  <c r="AE1698" i="2"/>
  <c r="U1696" i="2"/>
  <c r="F1710" i="2"/>
  <c r="L1698" i="2"/>
  <c r="AL1698" i="2"/>
  <c r="P1696" i="2"/>
  <c r="T1696" i="2"/>
  <c r="U1695" i="2"/>
  <c r="V1695" i="2"/>
  <c r="W1695" i="2"/>
  <c r="AD1695" i="2"/>
  <c r="X1695" i="2"/>
  <c r="AE1695" i="2"/>
  <c r="Y1695" i="2"/>
  <c r="AF1695" i="2"/>
  <c r="N1695" i="2"/>
  <c r="AG1695" i="2"/>
  <c r="O1695" i="2"/>
  <c r="T1695" i="2"/>
  <c r="AH1695" i="2"/>
  <c r="P1695" i="2"/>
  <c r="AI1695" i="2"/>
  <c r="H1695" i="2"/>
  <c r="AJ1695" i="2"/>
  <c r="I1695" i="2"/>
  <c r="AK1695" i="2"/>
  <c r="J1695" i="2"/>
  <c r="AL1695" i="2"/>
  <c r="K1695" i="2"/>
  <c r="Z1695" i="2"/>
  <c r="L1695" i="2"/>
  <c r="AA1695" i="2"/>
  <c r="M1695" i="2"/>
  <c r="S1695" i="2"/>
  <c r="K1698" i="2"/>
  <c r="AK1698" i="2"/>
  <c r="O1696" i="2"/>
  <c r="S1696" i="2"/>
  <c r="S1698" i="2"/>
  <c r="J1698" i="2"/>
  <c r="AJ1698" i="2"/>
  <c r="N1696" i="2"/>
  <c r="AF1696" i="2"/>
  <c r="I1698" i="2"/>
  <c r="AI1698" i="2"/>
  <c r="M1696" i="2"/>
  <c r="AG1696" i="2"/>
  <c r="H1698" i="2"/>
  <c r="Q1698" i="2" s="1"/>
  <c r="F1712" i="2"/>
  <c r="L1696" i="2"/>
  <c r="AE1696" i="2"/>
  <c r="AH1698" i="2"/>
  <c r="AA1698" i="2"/>
  <c r="AG1698" i="2"/>
  <c r="K1696" i="2"/>
  <c r="AD1696" i="2"/>
  <c r="AM1692" i="2"/>
  <c r="AL1697" i="2"/>
  <c r="I1697" i="2"/>
  <c r="X1697" i="2"/>
  <c r="J1697" i="2"/>
  <c r="Y1697" i="2"/>
  <c r="K1697" i="2"/>
  <c r="Z1697" i="2"/>
  <c r="AA1697" i="2"/>
  <c r="S1697" i="2"/>
  <c r="T1697" i="2"/>
  <c r="U1697" i="2"/>
  <c r="AK1697" i="2"/>
  <c r="AD1697" i="2"/>
  <c r="V1697" i="2"/>
  <c r="H1697" i="2"/>
  <c r="AE1697" i="2"/>
  <c r="W1697" i="2"/>
  <c r="AF1697" i="2"/>
  <c r="L1697" i="2"/>
  <c r="AG1697" i="2"/>
  <c r="M1697" i="2"/>
  <c r="AH1697" i="2"/>
  <c r="N1697" i="2"/>
  <c r="AI1697" i="2"/>
  <c r="O1697" i="2"/>
  <c r="AJ1697" i="2"/>
  <c r="P1697" i="2"/>
  <c r="Z1698" i="2"/>
  <c r="AF1698" i="2"/>
  <c r="J1696" i="2"/>
  <c r="AL1696" i="2"/>
  <c r="AB1692" i="2"/>
  <c r="Y1698" i="2"/>
  <c r="F1708" i="2"/>
  <c r="AM1699" i="2"/>
  <c r="I1696" i="2"/>
  <c r="AK1696" i="2"/>
  <c r="X1698" i="2"/>
  <c r="AB1699" i="2"/>
  <c r="F1709" i="2"/>
  <c r="AD1704" i="2"/>
  <c r="AE1704" i="2"/>
  <c r="AF1704" i="2"/>
  <c r="AG1704" i="2"/>
  <c r="AH1704" i="2"/>
  <c r="AI1704" i="2"/>
  <c r="AJ1704" i="2"/>
  <c r="AK1704" i="2"/>
  <c r="AL1704" i="2"/>
  <c r="Y1704" i="2"/>
  <c r="Z1704" i="2"/>
  <c r="AA1704" i="2"/>
  <c r="S1704" i="2"/>
  <c r="T1704" i="2"/>
  <c r="U1704" i="2"/>
  <c r="V1704" i="2"/>
  <c r="W1704" i="2"/>
  <c r="X1704" i="2"/>
  <c r="M1704" i="2"/>
  <c r="N1704" i="2"/>
  <c r="O1704" i="2"/>
  <c r="P1704" i="2"/>
  <c r="H1704" i="2"/>
  <c r="I1704" i="2"/>
  <c r="J1704" i="2"/>
  <c r="K1704" i="2"/>
  <c r="L1704" i="2"/>
  <c r="H1696" i="2"/>
  <c r="AJ1696" i="2"/>
  <c r="W1698" i="2"/>
  <c r="AM1691" i="2"/>
  <c r="AA1696" i="2"/>
  <c r="AI1696" i="2"/>
  <c r="V1698" i="2"/>
  <c r="Z1696" i="2"/>
  <c r="AH1696" i="2"/>
  <c r="F1706" i="2"/>
  <c r="X1701" i="2"/>
  <c r="D1708" i="2"/>
  <c r="E1703" i="2"/>
  <c r="AD1703" i="2" s="1"/>
  <c r="D1705" i="2"/>
  <c r="E1700" i="2"/>
  <c r="D1706" i="2"/>
  <c r="E1701" i="2"/>
  <c r="Y1701" i="2" s="1"/>
  <c r="D1714" i="2"/>
  <c r="E1709" i="2"/>
  <c r="D1707" i="2"/>
  <c r="E1702" i="2"/>
  <c r="H1703" i="2" l="1"/>
  <c r="AK1703" i="2"/>
  <c r="AM1704" i="2"/>
  <c r="AA1703" i="2"/>
  <c r="AJ1703" i="2"/>
  <c r="F1715" i="2"/>
  <c r="W1701" i="2"/>
  <c r="U1701" i="2"/>
  <c r="F1714" i="2"/>
  <c r="AD1709" i="2"/>
  <c r="AE1709" i="2"/>
  <c r="AF1709" i="2"/>
  <c r="AG1709" i="2"/>
  <c r="AH1709" i="2"/>
  <c r="AI1709" i="2"/>
  <c r="AJ1709" i="2"/>
  <c r="AK1709" i="2"/>
  <c r="AL1709" i="2"/>
  <c r="S1709" i="2"/>
  <c r="T1709" i="2"/>
  <c r="U1709" i="2"/>
  <c r="V1709" i="2"/>
  <c r="W1709" i="2"/>
  <c r="X1709" i="2"/>
  <c r="Y1709" i="2"/>
  <c r="Z1709" i="2"/>
  <c r="AA1709" i="2"/>
  <c r="P1709" i="2"/>
  <c r="H1709" i="2"/>
  <c r="I1709" i="2"/>
  <c r="J1709" i="2"/>
  <c r="K1709" i="2"/>
  <c r="L1709" i="2"/>
  <c r="M1709" i="2"/>
  <c r="N1709" i="2"/>
  <c r="O1709" i="2"/>
  <c r="Z1703" i="2"/>
  <c r="AI1703" i="2"/>
  <c r="AB1698" i="2"/>
  <c r="Q1695" i="2"/>
  <c r="P1701" i="2"/>
  <c r="T1701" i="2"/>
  <c r="Y1703" i="2"/>
  <c r="F1713" i="2"/>
  <c r="AK1708" i="2"/>
  <c r="N1708" i="2"/>
  <c r="AB1696" i="2"/>
  <c r="O1701" i="2"/>
  <c r="N1701" i="2"/>
  <c r="AI1701" i="2"/>
  <c r="X1703" i="2"/>
  <c r="V1701" i="2"/>
  <c r="M1701" i="2"/>
  <c r="AJ1701" i="2"/>
  <c r="AB1704" i="2"/>
  <c r="W1703" i="2"/>
  <c r="L1701" i="2"/>
  <c r="AH1701" i="2"/>
  <c r="Q1696" i="2"/>
  <c r="V1703" i="2"/>
  <c r="Q1697" i="2"/>
  <c r="AM1696" i="2"/>
  <c r="U1703" i="2"/>
  <c r="AB1695" i="2"/>
  <c r="J1701" i="2"/>
  <c r="AF1701" i="2"/>
  <c r="P1703" i="2"/>
  <c r="T1703" i="2"/>
  <c r="AM1697" i="2"/>
  <c r="F1717" i="2"/>
  <c r="AM1698" i="2"/>
  <c r="AL1702" i="2"/>
  <c r="L1702" i="2"/>
  <c r="AA1702" i="2"/>
  <c r="M1702" i="2"/>
  <c r="S1702" i="2"/>
  <c r="N1702" i="2"/>
  <c r="T1702" i="2"/>
  <c r="U1702" i="2"/>
  <c r="V1702" i="2"/>
  <c r="W1702" i="2"/>
  <c r="X1702" i="2"/>
  <c r="AD1702" i="2"/>
  <c r="Y1702" i="2"/>
  <c r="J1702" i="2"/>
  <c r="AE1702" i="2"/>
  <c r="Z1702" i="2"/>
  <c r="AJ1702" i="2"/>
  <c r="AF1702" i="2"/>
  <c r="O1702" i="2"/>
  <c r="AG1702" i="2"/>
  <c r="P1702" i="2"/>
  <c r="AH1702" i="2"/>
  <c r="H1702" i="2"/>
  <c r="AI1702" i="2"/>
  <c r="I1702" i="2"/>
  <c r="AK1702" i="2"/>
  <c r="K1702" i="2"/>
  <c r="AE1701" i="2"/>
  <c r="O1703" i="2"/>
  <c r="S1703" i="2"/>
  <c r="AB1703" i="2" s="1"/>
  <c r="AL1703" i="2"/>
  <c r="H1701" i="2"/>
  <c r="Q1701" i="2" s="1"/>
  <c r="AD1701" i="2"/>
  <c r="N1703" i="2"/>
  <c r="AG1703" i="2"/>
  <c r="K1701" i="2"/>
  <c r="AG1701" i="2"/>
  <c r="I1701" i="2"/>
  <c r="S1701" i="2"/>
  <c r="AL1701" i="2"/>
  <c r="Q1704" i="2"/>
  <c r="M1703" i="2"/>
  <c r="AH1703" i="2"/>
  <c r="AA1701" i="2"/>
  <c r="AK1701" i="2"/>
  <c r="L1703" i="2"/>
  <c r="AF1703" i="2"/>
  <c r="AB1697" i="2"/>
  <c r="Z1701" i="2"/>
  <c r="F1711" i="2"/>
  <c r="AI1706" i="2"/>
  <c r="AJ1706" i="2"/>
  <c r="S1706" i="2"/>
  <c r="N1706" i="2"/>
  <c r="O1706" i="2"/>
  <c r="K1703" i="2"/>
  <c r="AE1703" i="2"/>
  <c r="AM1703" i="2" s="1"/>
  <c r="I1703" i="2"/>
  <c r="AH1700" i="2"/>
  <c r="J1700" i="2"/>
  <c r="M1700" i="2"/>
  <c r="AI1700" i="2"/>
  <c r="K1700" i="2"/>
  <c r="O1700" i="2"/>
  <c r="AJ1700" i="2"/>
  <c r="L1700" i="2"/>
  <c r="AL1700" i="2"/>
  <c r="N1700" i="2"/>
  <c r="AK1700" i="2"/>
  <c r="U1700" i="2"/>
  <c r="S1700" i="2"/>
  <c r="T1700" i="2"/>
  <c r="P1700" i="2"/>
  <c r="AF1700" i="2"/>
  <c r="V1700" i="2"/>
  <c r="W1700" i="2"/>
  <c r="X1700" i="2"/>
  <c r="Y1700" i="2"/>
  <c r="AD1700" i="2"/>
  <c r="Z1700" i="2"/>
  <c r="AA1700" i="2"/>
  <c r="H1700" i="2"/>
  <c r="Q1700" i="2" s="1"/>
  <c r="AE1700" i="2"/>
  <c r="AG1700" i="2"/>
  <c r="I1700" i="2"/>
  <c r="J1703" i="2"/>
  <c r="AM1695" i="2"/>
  <c r="D1712" i="2"/>
  <c r="E1707" i="2"/>
  <c r="D1719" i="2"/>
  <c r="E1714" i="2"/>
  <c r="D1711" i="2"/>
  <c r="E1706" i="2"/>
  <c r="AK1706" i="2" s="1"/>
  <c r="D1710" i="2"/>
  <c r="E1705" i="2"/>
  <c r="D1713" i="2"/>
  <c r="E1708" i="2"/>
  <c r="AJ1708" i="2" s="1"/>
  <c r="M1706" i="2" l="1"/>
  <c r="AH1706" i="2"/>
  <c r="AB1701" i="2"/>
  <c r="Q1702" i="2"/>
  <c r="L1708" i="2"/>
  <c r="AH1708" i="2"/>
  <c r="L1706" i="2"/>
  <c r="AG1706" i="2"/>
  <c r="K1708" i="2"/>
  <c r="AG1708" i="2"/>
  <c r="K1706" i="2"/>
  <c r="AF1706" i="2"/>
  <c r="AB1702" i="2"/>
  <c r="J1708" i="2"/>
  <c r="AF1708" i="2"/>
  <c r="AI1705" i="2"/>
  <c r="H1705" i="2"/>
  <c r="AJ1705" i="2"/>
  <c r="I1705" i="2"/>
  <c r="AK1705" i="2"/>
  <c r="J1705" i="2"/>
  <c r="AL1705" i="2"/>
  <c r="K1705" i="2"/>
  <c r="AD1705" i="2"/>
  <c r="L1705" i="2"/>
  <c r="AF1705" i="2"/>
  <c r="M1705" i="2"/>
  <c r="AE1705" i="2"/>
  <c r="N1705" i="2"/>
  <c r="S1705" i="2"/>
  <c r="O1705" i="2"/>
  <c r="T1705" i="2"/>
  <c r="P1705" i="2"/>
  <c r="AA1705" i="2"/>
  <c r="U1705" i="2"/>
  <c r="V1705" i="2"/>
  <c r="W1705" i="2"/>
  <c r="X1705" i="2"/>
  <c r="AH1705" i="2"/>
  <c r="Y1705" i="2"/>
  <c r="AG1705" i="2"/>
  <c r="Z1705" i="2"/>
  <c r="V1706" i="2"/>
  <c r="AE1706" i="2"/>
  <c r="F1722" i="2"/>
  <c r="I1708" i="2"/>
  <c r="AE1708" i="2"/>
  <c r="AM1700" i="2"/>
  <c r="U1706" i="2"/>
  <c r="AD1706" i="2"/>
  <c r="T1708" i="2"/>
  <c r="AD1708" i="2"/>
  <c r="AM1708" i="2" s="1"/>
  <c r="AB1709" i="2"/>
  <c r="T1706" i="2"/>
  <c r="F1716" i="2"/>
  <c r="T1711" i="2"/>
  <c r="U1711" i="2"/>
  <c r="S1708" i="2"/>
  <c r="AL1708" i="2"/>
  <c r="Q1709" i="2"/>
  <c r="AM1701" i="2"/>
  <c r="AA1708" i="2"/>
  <c r="F1718" i="2"/>
  <c r="M1708" i="2"/>
  <c r="Z1708" i="2"/>
  <c r="F1720" i="2"/>
  <c r="AI1708" i="2"/>
  <c r="Z1706" i="2"/>
  <c r="Y1708" i="2"/>
  <c r="AM1709" i="2"/>
  <c r="X1708" i="2"/>
  <c r="F1719" i="2"/>
  <c r="AF1714" i="2"/>
  <c r="AG1714" i="2"/>
  <c r="AH1714" i="2"/>
  <c r="AI1714" i="2"/>
  <c r="AJ1714" i="2"/>
  <c r="AK1714" i="2"/>
  <c r="AL1714" i="2"/>
  <c r="AE1714" i="2"/>
  <c r="AD1714" i="2"/>
  <c r="S1714" i="2"/>
  <c r="T1714" i="2"/>
  <c r="U1714" i="2"/>
  <c r="V1714" i="2"/>
  <c r="W1714" i="2"/>
  <c r="X1714" i="2"/>
  <c r="Y1714" i="2"/>
  <c r="Z1714" i="2"/>
  <c r="AA1714" i="2"/>
  <c r="H1714" i="2"/>
  <c r="I1714" i="2"/>
  <c r="J1714" i="2"/>
  <c r="K1714" i="2"/>
  <c r="L1714" i="2"/>
  <c r="M1714" i="2"/>
  <c r="N1714" i="2"/>
  <c r="O1714" i="2"/>
  <c r="P1714" i="2"/>
  <c r="S1707" i="2"/>
  <c r="O1707" i="2"/>
  <c r="T1707" i="2"/>
  <c r="P1707" i="2"/>
  <c r="U1707" i="2"/>
  <c r="V1707" i="2"/>
  <c r="W1707" i="2"/>
  <c r="X1707" i="2"/>
  <c r="Y1707" i="2"/>
  <c r="N1707" i="2"/>
  <c r="AE1707" i="2"/>
  <c r="Z1707" i="2"/>
  <c r="AF1707" i="2"/>
  <c r="AA1707" i="2"/>
  <c r="AG1707" i="2"/>
  <c r="H1707" i="2"/>
  <c r="AH1707" i="2"/>
  <c r="I1707" i="2"/>
  <c r="AI1707" i="2"/>
  <c r="J1707" i="2"/>
  <c r="AJ1707" i="2"/>
  <c r="K1707" i="2"/>
  <c r="AK1707" i="2"/>
  <c r="L1707" i="2"/>
  <c r="AL1707" i="2"/>
  <c r="M1707" i="2"/>
  <c r="AD1707" i="2"/>
  <c r="AB1700" i="2"/>
  <c r="J1706" i="2"/>
  <c r="X1706" i="2"/>
  <c r="W1708" i="2"/>
  <c r="I1706" i="2"/>
  <c r="W1706" i="2"/>
  <c r="AB1706" i="2" s="1"/>
  <c r="AM1702" i="2"/>
  <c r="H1708" i="2"/>
  <c r="Q1708" i="2" s="1"/>
  <c r="V1708" i="2"/>
  <c r="Y1706" i="2"/>
  <c r="H1706" i="2"/>
  <c r="AL1706" i="2"/>
  <c r="P1708" i="2"/>
  <c r="U1708" i="2"/>
  <c r="Q1703" i="2"/>
  <c r="AA1706" i="2"/>
  <c r="P1706" i="2"/>
  <c r="O1708" i="2"/>
  <c r="D1718" i="2"/>
  <c r="E1713" i="2"/>
  <c r="S1713" i="2" s="1"/>
  <c r="D1715" i="2"/>
  <c r="E1710" i="2"/>
  <c r="D1716" i="2"/>
  <c r="E1711" i="2"/>
  <c r="V1711" i="2" s="1"/>
  <c r="D1724" i="2"/>
  <c r="E1719" i="2"/>
  <c r="D1717" i="2"/>
  <c r="E1712" i="2"/>
  <c r="AB1707" i="2" l="1"/>
  <c r="K1713" i="2"/>
  <c r="Y1713" i="2"/>
  <c r="AB1708" i="2"/>
  <c r="S1711" i="2"/>
  <c r="AB1705" i="2"/>
  <c r="Q1707" i="2"/>
  <c r="J1713" i="2"/>
  <c r="X1713" i="2"/>
  <c r="M1711" i="2"/>
  <c r="AA1711" i="2"/>
  <c r="AM1706" i="2"/>
  <c r="F1727" i="2"/>
  <c r="AB1714" i="2"/>
  <c r="I1713" i="2"/>
  <c r="AL1713" i="2"/>
  <c r="L1711" i="2"/>
  <c r="Z1711" i="2"/>
  <c r="AM1714" i="2"/>
  <c r="H1713" i="2"/>
  <c r="Q1713" i="2" s="1"/>
  <c r="AK1713" i="2"/>
  <c r="K1711" i="2"/>
  <c r="AL1711" i="2"/>
  <c r="P1713" i="2"/>
  <c r="AJ1713" i="2"/>
  <c r="J1711" i="2"/>
  <c r="AK1711" i="2"/>
  <c r="S1710" i="2"/>
  <c r="O1710" i="2"/>
  <c r="N1710" i="2"/>
  <c r="T1710" i="2"/>
  <c r="P1710" i="2"/>
  <c r="U1710" i="2"/>
  <c r="V1710" i="2"/>
  <c r="AH1710" i="2"/>
  <c r="W1710" i="2"/>
  <c r="X1710" i="2"/>
  <c r="Y1710" i="2"/>
  <c r="AJ1710" i="2"/>
  <c r="Z1710" i="2"/>
  <c r="AK1710" i="2"/>
  <c r="AA1710" i="2"/>
  <c r="AL1710" i="2"/>
  <c r="H1710" i="2"/>
  <c r="AD1710" i="2"/>
  <c r="I1710" i="2"/>
  <c r="AE1710" i="2"/>
  <c r="J1710" i="2"/>
  <c r="AI1710" i="2"/>
  <c r="AF1710" i="2"/>
  <c r="K1710" i="2"/>
  <c r="AG1710" i="2"/>
  <c r="L1710" i="2"/>
  <c r="M1710" i="2"/>
  <c r="O1713" i="2"/>
  <c r="AI1713" i="2"/>
  <c r="I1711" i="2"/>
  <c r="AJ1711" i="2"/>
  <c r="AM1707" i="2"/>
  <c r="N1713" i="2"/>
  <c r="AH1713" i="2"/>
  <c r="H1711" i="2"/>
  <c r="AI1711" i="2"/>
  <c r="AM1705" i="2"/>
  <c r="M1713" i="2"/>
  <c r="AG1713" i="2"/>
  <c r="P1711" i="2"/>
  <c r="AH1711" i="2"/>
  <c r="L1713" i="2"/>
  <c r="AF1713" i="2"/>
  <c r="O1711" i="2"/>
  <c r="AG1711" i="2"/>
  <c r="Z1713" i="2"/>
  <c r="Q1714" i="2"/>
  <c r="W1713" i="2"/>
  <c r="AE1713" i="2"/>
  <c r="N1711" i="2"/>
  <c r="AF1711" i="2"/>
  <c r="AD1712" i="2"/>
  <c r="K1712" i="2"/>
  <c r="AE1712" i="2"/>
  <c r="L1712" i="2"/>
  <c r="AG1712" i="2"/>
  <c r="M1712" i="2"/>
  <c r="AL1712" i="2"/>
  <c r="AF1712" i="2"/>
  <c r="N1712" i="2"/>
  <c r="S1712" i="2"/>
  <c r="O1712" i="2"/>
  <c r="T1712" i="2"/>
  <c r="P1712" i="2"/>
  <c r="AK1712" i="2"/>
  <c r="I1712" i="2"/>
  <c r="U1712" i="2"/>
  <c r="V1712" i="2"/>
  <c r="W1712" i="2"/>
  <c r="X1712" i="2"/>
  <c r="Y1712" i="2"/>
  <c r="AH1712" i="2"/>
  <c r="Z1712" i="2"/>
  <c r="AI1712" i="2"/>
  <c r="AA1712" i="2"/>
  <c r="AJ1712" i="2"/>
  <c r="H1712" i="2"/>
  <c r="J1712" i="2"/>
  <c r="V1713" i="2"/>
  <c r="AD1713" i="2"/>
  <c r="AM1713" i="2" s="1"/>
  <c r="Y1711" i="2"/>
  <c r="AE1711" i="2"/>
  <c r="Q1706" i="2"/>
  <c r="U1713" i="2"/>
  <c r="F1723" i="2"/>
  <c r="X1711" i="2"/>
  <c r="AD1711" i="2"/>
  <c r="F1724" i="2"/>
  <c r="AI1719" i="2"/>
  <c r="AJ1719" i="2"/>
  <c r="AK1719" i="2"/>
  <c r="AL1719" i="2"/>
  <c r="AD1719" i="2"/>
  <c r="AE1719" i="2"/>
  <c r="AF1719" i="2"/>
  <c r="AH1719" i="2"/>
  <c r="AG1719" i="2"/>
  <c r="S1719" i="2"/>
  <c r="T1719" i="2"/>
  <c r="U1719" i="2"/>
  <c r="V1719" i="2"/>
  <c r="W1719" i="2"/>
  <c r="X1719" i="2"/>
  <c r="Y1719" i="2"/>
  <c r="Z1719" i="2"/>
  <c r="AA1719" i="2"/>
  <c r="H1719" i="2"/>
  <c r="I1719" i="2"/>
  <c r="J1719" i="2"/>
  <c r="K1719" i="2"/>
  <c r="L1719" i="2"/>
  <c r="M1719" i="2"/>
  <c r="N1719" i="2"/>
  <c r="O1719" i="2"/>
  <c r="P1719" i="2"/>
  <c r="T1713" i="2"/>
  <c r="AB1713" i="2" s="1"/>
  <c r="W1711" i="2"/>
  <c r="F1721" i="2"/>
  <c r="M1716" i="2"/>
  <c r="AA1713" i="2"/>
  <c r="F1725" i="2"/>
  <c r="Q1705" i="2"/>
  <c r="D1729" i="2"/>
  <c r="E1724" i="2"/>
  <c r="D1721" i="2"/>
  <c r="E1716" i="2"/>
  <c r="AL1716" i="2" s="1"/>
  <c r="D1722" i="2"/>
  <c r="E1717" i="2"/>
  <c r="D1720" i="2"/>
  <c r="E1715" i="2"/>
  <c r="D1723" i="2"/>
  <c r="E1718" i="2"/>
  <c r="AH1718" i="2" s="1"/>
  <c r="AM1719" i="2" l="1"/>
  <c r="O1718" i="2"/>
  <c r="AF1718" i="2"/>
  <c r="K1716" i="2"/>
  <c r="AI1716" i="2"/>
  <c r="Z1718" i="2"/>
  <c r="AE1718" i="2"/>
  <c r="F1732" i="2"/>
  <c r="AK1716" i="2"/>
  <c r="AG1718" i="2"/>
  <c r="J1716" i="2"/>
  <c r="AH1716" i="2"/>
  <c r="Q1719" i="2"/>
  <c r="Y1718" i="2"/>
  <c r="AD1718" i="2"/>
  <c r="I1716" i="2"/>
  <c r="AG1716" i="2"/>
  <c r="X1718" i="2"/>
  <c r="F1728" i="2"/>
  <c r="AF1723" i="2"/>
  <c r="AA1723" i="2"/>
  <c r="W1718" i="2"/>
  <c r="AM1712" i="2"/>
  <c r="P1718" i="2"/>
  <c r="L1716" i="2"/>
  <c r="AJ1716" i="2"/>
  <c r="H1716" i="2"/>
  <c r="AF1716" i="2"/>
  <c r="AA1716" i="2"/>
  <c r="AE1716" i="2"/>
  <c r="F1729" i="2"/>
  <c r="AL1724" i="2"/>
  <c r="AD1724" i="2"/>
  <c r="AE1724" i="2"/>
  <c r="AF1724" i="2"/>
  <c r="AG1724" i="2"/>
  <c r="AH1724" i="2"/>
  <c r="AI1724" i="2"/>
  <c r="AK1724" i="2"/>
  <c r="AJ1724" i="2"/>
  <c r="U1724" i="2"/>
  <c r="V1724" i="2"/>
  <c r="W1724" i="2"/>
  <c r="X1724" i="2"/>
  <c r="Y1724" i="2"/>
  <c r="Z1724" i="2"/>
  <c r="AA1724" i="2"/>
  <c r="S1724" i="2"/>
  <c r="T1724" i="2"/>
  <c r="I1724" i="2"/>
  <c r="J1724" i="2"/>
  <c r="K1724" i="2"/>
  <c r="L1724" i="2"/>
  <c r="M1724" i="2"/>
  <c r="N1724" i="2"/>
  <c r="O1724" i="2"/>
  <c r="P1724" i="2"/>
  <c r="H1724" i="2"/>
  <c r="V1718" i="2"/>
  <c r="Q1711" i="2"/>
  <c r="Z1716" i="2"/>
  <c r="AD1716" i="2"/>
  <c r="AM1711" i="2"/>
  <c r="U1718" i="2"/>
  <c r="AM1710" i="2"/>
  <c r="S1715" i="2"/>
  <c r="AD1715" i="2"/>
  <c r="T1715" i="2"/>
  <c r="AE1715" i="2"/>
  <c r="U1715" i="2"/>
  <c r="Z1715" i="2"/>
  <c r="AF1715" i="2"/>
  <c r="J1715" i="2"/>
  <c r="AG1715" i="2"/>
  <c r="K1715" i="2"/>
  <c r="AH1715" i="2"/>
  <c r="L1715" i="2"/>
  <c r="AI1715" i="2"/>
  <c r="M1715" i="2"/>
  <c r="AJ1715" i="2"/>
  <c r="N1715" i="2"/>
  <c r="AA1715" i="2"/>
  <c r="AL1715" i="2"/>
  <c r="O1715" i="2"/>
  <c r="AK1715" i="2"/>
  <c r="P1715" i="2"/>
  <c r="V1715" i="2"/>
  <c r="H1715" i="2"/>
  <c r="W1715" i="2"/>
  <c r="I1715" i="2"/>
  <c r="X1715" i="2"/>
  <c r="Y1715" i="2"/>
  <c r="Y1716" i="2"/>
  <c r="F1726" i="2"/>
  <c r="W1721" i="2"/>
  <c r="T1718" i="2"/>
  <c r="Q1710" i="2"/>
  <c r="AB1710" i="2"/>
  <c r="X1716" i="2"/>
  <c r="S1718" i="2"/>
  <c r="W1716" i="2"/>
  <c r="M1718" i="2"/>
  <c r="AA1718" i="2"/>
  <c r="AB1711" i="2"/>
  <c r="AE1717" i="2"/>
  <c r="I1717" i="2"/>
  <c r="AF1717" i="2"/>
  <c r="J1717" i="2"/>
  <c r="AG1717" i="2"/>
  <c r="K1717" i="2"/>
  <c r="AH1717" i="2"/>
  <c r="L1717" i="2"/>
  <c r="AJ1717" i="2"/>
  <c r="M1717" i="2"/>
  <c r="H1717" i="2"/>
  <c r="AI1717" i="2"/>
  <c r="N1717" i="2"/>
  <c r="S1717" i="2"/>
  <c r="T1717" i="2"/>
  <c r="O1717" i="2"/>
  <c r="U1717" i="2"/>
  <c r="P1717" i="2"/>
  <c r="AD1717" i="2"/>
  <c r="V1717" i="2"/>
  <c r="AL1717" i="2"/>
  <c r="W1717" i="2"/>
  <c r="X1717" i="2"/>
  <c r="Y1717" i="2"/>
  <c r="Z1717" i="2"/>
  <c r="AK1717" i="2"/>
  <c r="AA1717" i="2"/>
  <c r="F1730" i="2"/>
  <c r="V1716" i="2"/>
  <c r="L1718" i="2"/>
  <c r="AL1718" i="2"/>
  <c r="N1718" i="2"/>
  <c r="U1716" i="2"/>
  <c r="AB1719" i="2"/>
  <c r="K1718" i="2"/>
  <c r="AK1718" i="2"/>
  <c r="Q1712" i="2"/>
  <c r="AB1712" i="2"/>
  <c r="P1716" i="2"/>
  <c r="T1716" i="2"/>
  <c r="J1718" i="2"/>
  <c r="AJ1718" i="2"/>
  <c r="O1716" i="2"/>
  <c r="S1716" i="2"/>
  <c r="I1718" i="2"/>
  <c r="AI1718" i="2"/>
  <c r="N1716" i="2"/>
  <c r="H1718" i="2"/>
  <c r="D1728" i="2"/>
  <c r="E1723" i="2"/>
  <c r="AG1723" i="2" s="1"/>
  <c r="D1725" i="2"/>
  <c r="E1720" i="2"/>
  <c r="D1727" i="2"/>
  <c r="E1722" i="2"/>
  <c r="D1726" i="2"/>
  <c r="E1721" i="2"/>
  <c r="X1721" i="2" s="1"/>
  <c r="D1734" i="2"/>
  <c r="E1729" i="2"/>
  <c r="V1721" i="2" l="1"/>
  <c r="Q1716" i="2"/>
  <c r="Z1723" i="2"/>
  <c r="AE1723" i="2"/>
  <c r="U1721" i="2"/>
  <c r="Q1724" i="2"/>
  <c r="Y1723" i="2"/>
  <c r="F1733" i="2"/>
  <c r="AB1716" i="2"/>
  <c r="P1721" i="2"/>
  <c r="T1721" i="2"/>
  <c r="X1723" i="2"/>
  <c r="O1721" i="2"/>
  <c r="S1721" i="2"/>
  <c r="Q1715" i="2"/>
  <c r="W1723" i="2"/>
  <c r="N1721" i="2"/>
  <c r="AE1721" i="2"/>
  <c r="V1723" i="2"/>
  <c r="M1721" i="2"/>
  <c r="AF1721" i="2"/>
  <c r="U1723" i="2"/>
  <c r="AM1718" i="2"/>
  <c r="AM1717" i="2"/>
  <c r="L1721" i="2"/>
  <c r="AD1721" i="2"/>
  <c r="P1723" i="2"/>
  <c r="T1723" i="2"/>
  <c r="K1721" i="2"/>
  <c r="AL1721" i="2"/>
  <c r="O1723" i="2"/>
  <c r="S1723" i="2"/>
  <c r="F1737" i="2"/>
  <c r="J1721" i="2"/>
  <c r="AK1721" i="2"/>
  <c r="AM1715" i="2"/>
  <c r="N1723" i="2"/>
  <c r="AD1723" i="2"/>
  <c r="I1721" i="2"/>
  <c r="AJ1721" i="2"/>
  <c r="AB1715" i="2"/>
  <c r="M1723" i="2"/>
  <c r="AL1723" i="2"/>
  <c r="AF1722" i="2"/>
  <c r="K1722" i="2"/>
  <c r="AG1722" i="2"/>
  <c r="L1722" i="2"/>
  <c r="AH1722" i="2"/>
  <c r="M1722" i="2"/>
  <c r="AI1722" i="2"/>
  <c r="N1722" i="2"/>
  <c r="AJ1722" i="2"/>
  <c r="O1722" i="2"/>
  <c r="AK1722" i="2"/>
  <c r="P1722" i="2"/>
  <c r="AL1722" i="2"/>
  <c r="H1722" i="2"/>
  <c r="Q1722" i="2" s="1"/>
  <c r="W1722" i="2"/>
  <c r="I1722" i="2"/>
  <c r="X1722" i="2"/>
  <c r="J1722" i="2"/>
  <c r="Y1722" i="2"/>
  <c r="Z1722" i="2"/>
  <c r="V1722" i="2"/>
  <c r="AA1722" i="2"/>
  <c r="S1722" i="2"/>
  <c r="T1722" i="2"/>
  <c r="AE1722" i="2"/>
  <c r="AD1722" i="2"/>
  <c r="U1722" i="2"/>
  <c r="H1721" i="2"/>
  <c r="Q1721" i="2" s="1"/>
  <c r="AI1721" i="2"/>
  <c r="AM1724" i="2"/>
  <c r="L1723" i="2"/>
  <c r="AK1723" i="2"/>
  <c r="AA1720" i="2"/>
  <c r="S1720" i="2"/>
  <c r="T1720" i="2"/>
  <c r="Z1720" i="2"/>
  <c r="U1720" i="2"/>
  <c r="V1720" i="2"/>
  <c r="W1720" i="2"/>
  <c r="AE1720" i="2"/>
  <c r="X1720" i="2"/>
  <c r="AD1720" i="2"/>
  <c r="AF1720" i="2"/>
  <c r="M1720" i="2"/>
  <c r="AG1720" i="2"/>
  <c r="N1720" i="2"/>
  <c r="AH1720" i="2"/>
  <c r="O1720" i="2"/>
  <c r="AI1720" i="2"/>
  <c r="P1720" i="2"/>
  <c r="AJ1720" i="2"/>
  <c r="H1720" i="2"/>
  <c r="K1720" i="2"/>
  <c r="AK1720" i="2"/>
  <c r="I1720" i="2"/>
  <c r="L1720" i="2"/>
  <c r="AL1720" i="2"/>
  <c r="J1720" i="2"/>
  <c r="Y1720" i="2"/>
  <c r="AB1717" i="2"/>
  <c r="AA1721" i="2"/>
  <c r="AH1721" i="2"/>
  <c r="AB1724" i="2"/>
  <c r="K1723" i="2"/>
  <c r="AJ1723" i="2"/>
  <c r="Z1721" i="2"/>
  <c r="AG1721" i="2"/>
  <c r="F1734" i="2"/>
  <c r="AD1729" i="2"/>
  <c r="AE1729" i="2"/>
  <c r="AF1729" i="2"/>
  <c r="AG1729" i="2"/>
  <c r="AH1729" i="2"/>
  <c r="AI1729" i="2"/>
  <c r="AJ1729" i="2"/>
  <c r="AK1729" i="2"/>
  <c r="AL1729" i="2"/>
  <c r="X1729" i="2"/>
  <c r="Y1729" i="2"/>
  <c r="Z1729" i="2"/>
  <c r="AA1729" i="2"/>
  <c r="S1729" i="2"/>
  <c r="T1729" i="2"/>
  <c r="U1729" i="2"/>
  <c r="V1729" i="2"/>
  <c r="W1729" i="2"/>
  <c r="L1729" i="2"/>
  <c r="M1729" i="2"/>
  <c r="N1729" i="2"/>
  <c r="O1729" i="2"/>
  <c r="P1729" i="2"/>
  <c r="H1729" i="2"/>
  <c r="I1729" i="2"/>
  <c r="J1729" i="2"/>
  <c r="K1729" i="2"/>
  <c r="J1723" i="2"/>
  <c r="AI1723" i="2"/>
  <c r="F1735" i="2"/>
  <c r="AB1718" i="2"/>
  <c r="Y1721" i="2"/>
  <c r="F1731" i="2"/>
  <c r="AM1716" i="2"/>
  <c r="I1723" i="2"/>
  <c r="AH1723" i="2"/>
  <c r="Q1718" i="2"/>
  <c r="Q1717" i="2"/>
  <c r="H1723" i="2"/>
  <c r="D1739" i="2"/>
  <c r="E1734" i="2"/>
  <c r="D1731" i="2"/>
  <c r="E1726" i="2"/>
  <c r="Y1726" i="2" s="1"/>
  <c r="D1732" i="2"/>
  <c r="E1727" i="2"/>
  <c r="D1730" i="2"/>
  <c r="E1725" i="2"/>
  <c r="D1733" i="2"/>
  <c r="E1728" i="2"/>
  <c r="AF1728" i="2" s="1"/>
  <c r="L1728" i="2" l="1"/>
  <c r="AE1728" i="2"/>
  <c r="M1728" i="2"/>
  <c r="V1726" i="2"/>
  <c r="K1728" i="2"/>
  <c r="AD1728" i="2"/>
  <c r="Q1729" i="2"/>
  <c r="J1728" i="2"/>
  <c r="AL1728" i="2"/>
  <c r="W1726" i="2"/>
  <c r="U1726" i="2"/>
  <c r="AM1723" i="2"/>
  <c r="F1742" i="2"/>
  <c r="I1728" i="2"/>
  <c r="AK1728" i="2"/>
  <c r="T1726" i="2"/>
  <c r="AM1720" i="2"/>
  <c r="AM1722" i="2"/>
  <c r="AB1723" i="2"/>
  <c r="H1728" i="2"/>
  <c r="AJ1728" i="2"/>
  <c r="X1726" i="2"/>
  <c r="X1725" i="2"/>
  <c r="Y1725" i="2"/>
  <c r="AD1725" i="2"/>
  <c r="Z1725" i="2"/>
  <c r="AE1725" i="2"/>
  <c r="AA1725" i="2"/>
  <c r="W1725" i="2"/>
  <c r="AF1725" i="2"/>
  <c r="P1725" i="2"/>
  <c r="AG1725" i="2"/>
  <c r="H1725" i="2"/>
  <c r="J1725" i="2"/>
  <c r="AH1725" i="2"/>
  <c r="I1725" i="2"/>
  <c r="AI1725" i="2"/>
  <c r="AJ1725" i="2"/>
  <c r="K1725" i="2"/>
  <c r="AK1725" i="2"/>
  <c r="L1725" i="2"/>
  <c r="AL1725" i="2"/>
  <c r="M1725" i="2"/>
  <c r="S1725" i="2"/>
  <c r="N1725" i="2"/>
  <c r="T1725" i="2"/>
  <c r="O1725" i="2"/>
  <c r="U1725" i="2"/>
  <c r="V1725" i="2"/>
  <c r="N1726" i="2"/>
  <c r="AH1726" i="2"/>
  <c r="AA1728" i="2"/>
  <c r="AI1728" i="2"/>
  <c r="P1726" i="2"/>
  <c r="O1726" i="2"/>
  <c r="S1726" i="2"/>
  <c r="M1726" i="2"/>
  <c r="AI1726" i="2"/>
  <c r="AB1721" i="2"/>
  <c r="Z1728" i="2"/>
  <c r="AH1728" i="2"/>
  <c r="AG1726" i="2"/>
  <c r="AB1722" i="2"/>
  <c r="Y1728" i="2"/>
  <c r="F1738" i="2"/>
  <c r="AG1728" i="2"/>
  <c r="X1728" i="2"/>
  <c r="AL1727" i="2"/>
  <c r="K1727" i="2"/>
  <c r="Z1727" i="2"/>
  <c r="L1727" i="2"/>
  <c r="AA1727" i="2"/>
  <c r="M1727" i="2"/>
  <c r="S1727" i="2"/>
  <c r="AB1727" i="2" s="1"/>
  <c r="T1727" i="2"/>
  <c r="U1727" i="2"/>
  <c r="V1727" i="2"/>
  <c r="J1727" i="2"/>
  <c r="W1727" i="2"/>
  <c r="AD1727" i="2"/>
  <c r="X1727" i="2"/>
  <c r="AE1727" i="2"/>
  <c r="Y1727" i="2"/>
  <c r="AK1727" i="2"/>
  <c r="AF1727" i="2"/>
  <c r="N1727" i="2"/>
  <c r="AG1727" i="2"/>
  <c r="O1727" i="2"/>
  <c r="AH1727" i="2"/>
  <c r="P1727" i="2"/>
  <c r="AI1727" i="2"/>
  <c r="H1727" i="2"/>
  <c r="AJ1727" i="2"/>
  <c r="I1727" i="2"/>
  <c r="AM1729" i="2"/>
  <c r="W1728" i="2"/>
  <c r="F1739" i="2"/>
  <c r="AD1734" i="2"/>
  <c r="AE1734" i="2"/>
  <c r="AF1734" i="2"/>
  <c r="AG1734" i="2"/>
  <c r="AH1734" i="2"/>
  <c r="AI1734" i="2"/>
  <c r="AJ1734" i="2"/>
  <c r="AK1734" i="2"/>
  <c r="AL1734" i="2"/>
  <c r="AA1734" i="2"/>
  <c r="S1734" i="2"/>
  <c r="T1734" i="2"/>
  <c r="U1734" i="2"/>
  <c r="V1734" i="2"/>
  <c r="W1734" i="2"/>
  <c r="X1734" i="2"/>
  <c r="Y1734" i="2"/>
  <c r="Z1734" i="2"/>
  <c r="O1734" i="2"/>
  <c r="P1734" i="2"/>
  <c r="H1734" i="2"/>
  <c r="I1734" i="2"/>
  <c r="J1734" i="2"/>
  <c r="K1734" i="2"/>
  <c r="L1734" i="2"/>
  <c r="M1734" i="2"/>
  <c r="N1734" i="2"/>
  <c r="Q1720" i="2"/>
  <c r="AM1721" i="2"/>
  <c r="V1728" i="2"/>
  <c r="K1726" i="2"/>
  <c r="AF1726" i="2"/>
  <c r="H1726" i="2"/>
  <c r="Q1726" i="2" s="1"/>
  <c r="AL1726" i="2"/>
  <c r="U1728" i="2"/>
  <c r="I1726" i="2"/>
  <c r="AK1726" i="2"/>
  <c r="F1740" i="2"/>
  <c r="AB1729" i="2"/>
  <c r="AB1720" i="2"/>
  <c r="P1728" i="2"/>
  <c r="T1728" i="2"/>
  <c r="AA1726" i="2"/>
  <c r="Q1723" i="2"/>
  <c r="Z1726" i="2"/>
  <c r="AJ1726" i="2"/>
  <c r="O1728" i="2"/>
  <c r="S1728" i="2"/>
  <c r="L1726" i="2"/>
  <c r="J1726" i="2"/>
  <c r="AE1726" i="2"/>
  <c r="AD1726" i="2"/>
  <c r="F1736" i="2"/>
  <c r="P1731" i="2"/>
  <c r="N1728" i="2"/>
  <c r="D1738" i="2"/>
  <c r="E1733" i="2"/>
  <c r="AF1733" i="2" s="1"/>
  <c r="D1735" i="2"/>
  <c r="E1730" i="2"/>
  <c r="D1737" i="2"/>
  <c r="E1732" i="2"/>
  <c r="D1736" i="2"/>
  <c r="E1731" i="2"/>
  <c r="V1731" i="2" s="1"/>
  <c r="D1744" i="2"/>
  <c r="E1739" i="2"/>
  <c r="AK1731" i="2" l="1"/>
  <c r="AL1731" i="2"/>
  <c r="H1733" i="2"/>
  <c r="AD1733" i="2"/>
  <c r="Q1728" i="2"/>
  <c r="I1733" i="2"/>
  <c r="O1731" i="2"/>
  <c r="N1731" i="2"/>
  <c r="AJ1731" i="2"/>
  <c r="S1733" i="2"/>
  <c r="AL1733" i="2"/>
  <c r="M1731" i="2"/>
  <c r="AI1731" i="2"/>
  <c r="F1745" i="2"/>
  <c r="AA1733" i="2"/>
  <c r="AK1733" i="2"/>
  <c r="F1747" i="2"/>
  <c r="Q1734" i="2"/>
  <c r="Z1733" i="2"/>
  <c r="F1743" i="2"/>
  <c r="Q1725" i="2"/>
  <c r="K1731" i="2"/>
  <c r="AG1731" i="2"/>
  <c r="Y1733" i="2"/>
  <c r="L1731" i="2"/>
  <c r="AH1731" i="2"/>
  <c r="J1731" i="2"/>
  <c r="AF1731" i="2"/>
  <c r="X1733" i="2"/>
  <c r="AH1732" i="2"/>
  <c r="J1732" i="2"/>
  <c r="AI1732" i="2"/>
  <c r="K1732" i="2"/>
  <c r="AJ1732" i="2"/>
  <c r="L1732" i="2"/>
  <c r="AK1732" i="2"/>
  <c r="M1732" i="2"/>
  <c r="I1732" i="2"/>
  <c r="AL1732" i="2"/>
  <c r="N1732" i="2"/>
  <c r="S1732" i="2"/>
  <c r="O1732" i="2"/>
  <c r="T1732" i="2"/>
  <c r="P1732" i="2"/>
  <c r="U1732" i="2"/>
  <c r="V1732" i="2"/>
  <c r="W1732" i="2"/>
  <c r="X1732" i="2"/>
  <c r="Y1732" i="2"/>
  <c r="AD1732" i="2"/>
  <c r="Z1732" i="2"/>
  <c r="AE1732" i="2"/>
  <c r="AA1732" i="2"/>
  <c r="AF1732" i="2"/>
  <c r="H1732" i="2"/>
  <c r="AG1732" i="2"/>
  <c r="U1731" i="2"/>
  <c r="AE1731" i="2"/>
  <c r="W1733" i="2"/>
  <c r="AM1734" i="2"/>
  <c r="V1733" i="2"/>
  <c r="T1731" i="2"/>
  <c r="F1741" i="2"/>
  <c r="F1744" i="2"/>
  <c r="AE1739" i="2"/>
  <c r="AF1739" i="2"/>
  <c r="AG1739" i="2"/>
  <c r="AH1739" i="2"/>
  <c r="AI1739" i="2"/>
  <c r="AJ1739" i="2"/>
  <c r="AK1739" i="2"/>
  <c r="AL1739" i="2"/>
  <c r="AD1739" i="2"/>
  <c r="S1739" i="2"/>
  <c r="T1739" i="2"/>
  <c r="U1739" i="2"/>
  <c r="V1739" i="2"/>
  <c r="W1739" i="2"/>
  <c r="X1739" i="2"/>
  <c r="Y1739" i="2"/>
  <c r="Z1739" i="2"/>
  <c r="AA1739" i="2"/>
  <c r="H1739" i="2"/>
  <c r="I1739" i="2"/>
  <c r="J1739" i="2"/>
  <c r="K1739" i="2"/>
  <c r="L1739" i="2"/>
  <c r="M1739" i="2"/>
  <c r="N1739" i="2"/>
  <c r="O1739" i="2"/>
  <c r="P1739" i="2"/>
  <c r="P1733" i="2"/>
  <c r="U1733" i="2"/>
  <c r="AB1725" i="2"/>
  <c r="AM1726" i="2"/>
  <c r="AM1727" i="2"/>
  <c r="O1733" i="2"/>
  <c r="T1733" i="2"/>
  <c r="AM1728" i="2"/>
  <c r="AE1733" i="2"/>
  <c r="AD1731" i="2"/>
  <c r="AM1731" i="2" s="1"/>
  <c r="N1733" i="2"/>
  <c r="AI1733" i="2"/>
  <c r="W1730" i="2"/>
  <c r="X1730" i="2"/>
  <c r="Y1730" i="2"/>
  <c r="J1730" i="2"/>
  <c r="AF1730" i="2"/>
  <c r="Z1730" i="2"/>
  <c r="AG1730" i="2"/>
  <c r="AA1730" i="2"/>
  <c r="AH1730" i="2"/>
  <c r="H1730" i="2"/>
  <c r="AJ1730" i="2"/>
  <c r="AI1730" i="2"/>
  <c r="I1730" i="2"/>
  <c r="AK1730" i="2"/>
  <c r="K1730" i="2"/>
  <c r="AL1730" i="2"/>
  <c r="L1730" i="2"/>
  <c r="V1730" i="2"/>
  <c r="AE1730" i="2"/>
  <c r="M1730" i="2"/>
  <c r="AD1730" i="2"/>
  <c r="AM1730" i="2" s="1"/>
  <c r="N1730" i="2"/>
  <c r="S1730" i="2"/>
  <c r="O1730" i="2"/>
  <c r="T1730" i="2"/>
  <c r="P1730" i="2"/>
  <c r="U1730" i="2"/>
  <c r="M1733" i="2"/>
  <c r="AJ1733" i="2"/>
  <c r="AM1725" i="2"/>
  <c r="X1731" i="2"/>
  <c r="L1733" i="2"/>
  <c r="AH1733" i="2"/>
  <c r="AB1726" i="2"/>
  <c r="Z1731" i="2"/>
  <c r="Y1731" i="2"/>
  <c r="W1731" i="2"/>
  <c r="AB1728" i="2"/>
  <c r="AB1734" i="2"/>
  <c r="Q1727" i="2"/>
  <c r="K1733" i="2"/>
  <c r="AG1733" i="2"/>
  <c r="S1731" i="2"/>
  <c r="AA1731" i="2"/>
  <c r="I1731" i="2"/>
  <c r="H1731" i="2"/>
  <c r="J1733" i="2"/>
  <c r="D1749" i="2"/>
  <c r="E1744" i="2"/>
  <c r="D1741" i="2"/>
  <c r="E1736" i="2"/>
  <c r="AD1736" i="2" s="1"/>
  <c r="D1742" i="2"/>
  <c r="E1737" i="2"/>
  <c r="D1740" i="2"/>
  <c r="E1735" i="2"/>
  <c r="D1743" i="2"/>
  <c r="E1738" i="2"/>
  <c r="AJ1738" i="2" s="1"/>
  <c r="Q1739" i="2" l="1"/>
  <c r="U1736" i="2"/>
  <c r="M1738" i="2"/>
  <c r="AH1738" i="2"/>
  <c r="N1738" i="2"/>
  <c r="T1736" i="2"/>
  <c r="L1738" i="2"/>
  <c r="AG1738" i="2"/>
  <c r="F1750" i="2"/>
  <c r="AI1738" i="2"/>
  <c r="Q1730" i="2"/>
  <c r="S1736" i="2"/>
  <c r="K1738" i="2"/>
  <c r="AF1738" i="2"/>
  <c r="F1749" i="2"/>
  <c r="AH1744" i="2"/>
  <c r="AI1744" i="2"/>
  <c r="AJ1744" i="2"/>
  <c r="AK1744" i="2"/>
  <c r="AL1744" i="2"/>
  <c r="AD1744" i="2"/>
  <c r="AG1744" i="2"/>
  <c r="AE1744" i="2"/>
  <c r="AF1744" i="2"/>
  <c r="S1744" i="2"/>
  <c r="T1744" i="2"/>
  <c r="U1744" i="2"/>
  <c r="V1744" i="2"/>
  <c r="W1744" i="2"/>
  <c r="X1744" i="2"/>
  <c r="Y1744" i="2"/>
  <c r="Z1744" i="2"/>
  <c r="AA1744" i="2"/>
  <c r="H1744" i="2"/>
  <c r="I1744" i="2"/>
  <c r="J1744" i="2"/>
  <c r="K1744" i="2"/>
  <c r="L1744" i="2"/>
  <c r="M1744" i="2"/>
  <c r="N1744" i="2"/>
  <c r="O1744" i="2"/>
  <c r="P1744" i="2"/>
  <c r="AA1736" i="2"/>
  <c r="V1738" i="2"/>
  <c r="AE1738" i="2"/>
  <c r="F1752" i="2"/>
  <c r="L1736" i="2"/>
  <c r="Z1736" i="2"/>
  <c r="U1738" i="2"/>
  <c r="AD1738" i="2"/>
  <c r="AL1735" i="2"/>
  <c r="I1735" i="2"/>
  <c r="P1735" i="2"/>
  <c r="AD1735" i="2"/>
  <c r="J1735" i="2"/>
  <c r="AE1735" i="2"/>
  <c r="K1735" i="2"/>
  <c r="AF1735" i="2"/>
  <c r="L1735" i="2"/>
  <c r="AH1735" i="2"/>
  <c r="M1735" i="2"/>
  <c r="AK1735" i="2"/>
  <c r="AG1735" i="2"/>
  <c r="N1735" i="2"/>
  <c r="S1735" i="2"/>
  <c r="O1735" i="2"/>
  <c r="H1735" i="2"/>
  <c r="T1735" i="2"/>
  <c r="U1735" i="2"/>
  <c r="V1735" i="2"/>
  <c r="W1735" i="2"/>
  <c r="X1735" i="2"/>
  <c r="Y1735" i="2"/>
  <c r="AI1735" i="2"/>
  <c r="Z1735" i="2"/>
  <c r="AJ1735" i="2"/>
  <c r="AA1735" i="2"/>
  <c r="AB1730" i="2"/>
  <c r="K1736" i="2"/>
  <c r="Y1736" i="2"/>
  <c r="AB1732" i="2"/>
  <c r="T1738" i="2"/>
  <c r="F1748" i="2"/>
  <c r="AB1733" i="2"/>
  <c r="AB1731" i="2"/>
  <c r="J1736" i="2"/>
  <c r="AL1736" i="2"/>
  <c r="S1738" i="2"/>
  <c r="I1736" i="2"/>
  <c r="AK1736" i="2"/>
  <c r="Q1732" i="2"/>
  <c r="AA1738" i="2"/>
  <c r="H1736" i="2"/>
  <c r="Q1736" i="2" s="1"/>
  <c r="AJ1736" i="2"/>
  <c r="Z1738" i="2"/>
  <c r="V1736" i="2"/>
  <c r="AB1739" i="2"/>
  <c r="P1736" i="2"/>
  <c r="AI1736" i="2"/>
  <c r="Y1738" i="2"/>
  <c r="AJ1737" i="2"/>
  <c r="I1737" i="2"/>
  <c r="AK1737" i="2"/>
  <c r="J1737" i="2"/>
  <c r="AL1737" i="2"/>
  <c r="K1737" i="2"/>
  <c r="AF1737" i="2"/>
  <c r="L1737" i="2"/>
  <c r="AD1737" i="2"/>
  <c r="AM1737" i="2" s="1"/>
  <c r="M1737" i="2"/>
  <c r="AE1737" i="2"/>
  <c r="N1737" i="2"/>
  <c r="S1737" i="2"/>
  <c r="O1737" i="2"/>
  <c r="T1737" i="2"/>
  <c r="P1737" i="2"/>
  <c r="U1737" i="2"/>
  <c r="V1737" i="2"/>
  <c r="W1737" i="2"/>
  <c r="X1737" i="2"/>
  <c r="AI1737" i="2"/>
  <c r="Y1737" i="2"/>
  <c r="AG1737" i="2"/>
  <c r="Z1737" i="2"/>
  <c r="AH1737" i="2"/>
  <c r="AA1737" i="2"/>
  <c r="H1737" i="2"/>
  <c r="AM1739" i="2"/>
  <c r="O1736" i="2"/>
  <c r="AH1736" i="2"/>
  <c r="J1738" i="2"/>
  <c r="X1738" i="2"/>
  <c r="N1736" i="2"/>
  <c r="AG1736" i="2"/>
  <c r="I1738" i="2"/>
  <c r="W1738" i="2"/>
  <c r="AM1733" i="2"/>
  <c r="F1746" i="2"/>
  <c r="AF1741" i="2"/>
  <c r="P1741" i="2"/>
  <c r="M1736" i="2"/>
  <c r="AF1736" i="2"/>
  <c r="AM1732" i="2"/>
  <c r="H1738" i="2"/>
  <c r="AL1738" i="2"/>
  <c r="Q1733" i="2"/>
  <c r="X1736" i="2"/>
  <c r="AE1736" i="2"/>
  <c r="AM1736" i="2" s="1"/>
  <c r="P1738" i="2"/>
  <c r="AK1738" i="2"/>
  <c r="Q1731" i="2"/>
  <c r="W1736" i="2"/>
  <c r="O1738" i="2"/>
  <c r="D1748" i="2"/>
  <c r="E1743" i="2"/>
  <c r="AJ1743" i="2" s="1"/>
  <c r="D1745" i="2"/>
  <c r="E1740" i="2"/>
  <c r="D1747" i="2"/>
  <c r="E1742" i="2"/>
  <c r="D1746" i="2"/>
  <c r="E1741" i="2"/>
  <c r="AH1741" i="2" s="1"/>
  <c r="D1754" i="2"/>
  <c r="E1749" i="2"/>
  <c r="H1741" i="2" l="1"/>
  <c r="AG1741" i="2"/>
  <c r="H1743" i="2"/>
  <c r="AI1743" i="2"/>
  <c r="AA1741" i="2"/>
  <c r="AE1741" i="2"/>
  <c r="O1743" i="2"/>
  <c r="AG1743" i="2"/>
  <c r="Q1744" i="2"/>
  <c r="AH1743" i="2"/>
  <c r="Z1741" i="2"/>
  <c r="AD1741" i="2"/>
  <c r="N1743" i="2"/>
  <c r="AF1743" i="2"/>
  <c r="AM1735" i="2"/>
  <c r="Y1741" i="2"/>
  <c r="F1751" i="2"/>
  <c r="Y1743" i="2"/>
  <c r="AE1743" i="2"/>
  <c r="Q1738" i="2"/>
  <c r="X1741" i="2"/>
  <c r="X1743" i="2"/>
  <c r="AD1743" i="2"/>
  <c r="F1754" i="2"/>
  <c r="AK1749" i="2"/>
  <c r="AL1749" i="2"/>
  <c r="AD1749" i="2"/>
  <c r="AE1749" i="2"/>
  <c r="AF1749" i="2"/>
  <c r="AG1749" i="2"/>
  <c r="AJ1749" i="2"/>
  <c r="AH1749" i="2"/>
  <c r="AI1749" i="2"/>
  <c r="T1749" i="2"/>
  <c r="U1749" i="2"/>
  <c r="V1749" i="2"/>
  <c r="W1749" i="2"/>
  <c r="X1749" i="2"/>
  <c r="Y1749" i="2"/>
  <c r="Z1749" i="2"/>
  <c r="AA1749" i="2"/>
  <c r="S1749" i="2"/>
  <c r="H1749" i="2"/>
  <c r="I1749" i="2"/>
  <c r="J1749" i="2"/>
  <c r="K1749" i="2"/>
  <c r="L1749" i="2"/>
  <c r="M1749" i="2"/>
  <c r="N1749" i="2"/>
  <c r="O1749" i="2"/>
  <c r="P1749" i="2"/>
  <c r="AE1742" i="2"/>
  <c r="J1742" i="2"/>
  <c r="AF1742" i="2"/>
  <c r="K1742" i="2"/>
  <c r="AI1742" i="2"/>
  <c r="L1742" i="2"/>
  <c r="AG1742" i="2"/>
  <c r="M1742" i="2"/>
  <c r="AH1742" i="2"/>
  <c r="N1742" i="2"/>
  <c r="S1742" i="2"/>
  <c r="O1742" i="2"/>
  <c r="AD1742" i="2"/>
  <c r="T1742" i="2"/>
  <c r="P1742" i="2"/>
  <c r="U1742" i="2"/>
  <c r="V1742" i="2"/>
  <c r="I1742" i="2"/>
  <c r="W1742" i="2"/>
  <c r="X1742" i="2"/>
  <c r="Y1742" i="2"/>
  <c r="AJ1742" i="2"/>
  <c r="Z1742" i="2"/>
  <c r="AK1742" i="2"/>
  <c r="AA1742" i="2"/>
  <c r="AL1742" i="2"/>
  <c r="H1742" i="2"/>
  <c r="W1741" i="2"/>
  <c r="AB1738" i="2"/>
  <c r="W1743" i="2"/>
  <c r="F1753" i="2"/>
  <c r="Q1735" i="2"/>
  <c r="F1757" i="2"/>
  <c r="F1755" i="2"/>
  <c r="V1741" i="2"/>
  <c r="V1743" i="2"/>
  <c r="AM1738" i="2"/>
  <c r="AE1740" i="2"/>
  <c r="I1740" i="2"/>
  <c r="AF1740" i="2"/>
  <c r="J1740" i="2"/>
  <c r="AG1740" i="2"/>
  <c r="K1740" i="2"/>
  <c r="AH1740" i="2"/>
  <c r="L1740" i="2"/>
  <c r="AK1740" i="2"/>
  <c r="M1740" i="2"/>
  <c r="AI1740" i="2"/>
  <c r="N1740" i="2"/>
  <c r="AJ1740" i="2"/>
  <c r="O1740" i="2"/>
  <c r="U1740" i="2"/>
  <c r="P1740" i="2"/>
  <c r="V1740" i="2"/>
  <c r="H1740" i="2"/>
  <c r="W1740" i="2"/>
  <c r="X1740" i="2"/>
  <c r="Y1740" i="2"/>
  <c r="AD1740" i="2"/>
  <c r="Z1740" i="2"/>
  <c r="AA1740" i="2"/>
  <c r="AL1740" i="2"/>
  <c r="S1740" i="2"/>
  <c r="T1740" i="2"/>
  <c r="AB1735" i="2"/>
  <c r="AB1736" i="2"/>
  <c r="U1743" i="2"/>
  <c r="O1741" i="2"/>
  <c r="T1741" i="2"/>
  <c r="T1743" i="2"/>
  <c r="N1741" i="2"/>
  <c r="S1743" i="2"/>
  <c r="P1743" i="2"/>
  <c r="M1741" i="2"/>
  <c r="M1743" i="2"/>
  <c r="AA1743" i="2"/>
  <c r="AB1744" i="2"/>
  <c r="U1741" i="2"/>
  <c r="L1741" i="2"/>
  <c r="AK1741" i="2"/>
  <c r="L1743" i="2"/>
  <c r="Z1743" i="2"/>
  <c r="S1741" i="2"/>
  <c r="K1741" i="2"/>
  <c r="AJ1741" i="2"/>
  <c r="AB1737" i="2"/>
  <c r="K1743" i="2"/>
  <c r="AL1743" i="2"/>
  <c r="AL1741" i="2"/>
  <c r="J1741" i="2"/>
  <c r="AI1741" i="2"/>
  <c r="J1743" i="2"/>
  <c r="AK1743" i="2"/>
  <c r="I1741" i="2"/>
  <c r="Q1737" i="2"/>
  <c r="I1743" i="2"/>
  <c r="AM1744" i="2"/>
  <c r="D1759" i="2"/>
  <c r="E1754" i="2"/>
  <c r="D1751" i="2"/>
  <c r="E1746" i="2"/>
  <c r="Y1746" i="2" s="1"/>
  <c r="D1752" i="2"/>
  <c r="E1747" i="2"/>
  <c r="D1750" i="2"/>
  <c r="E1745" i="2"/>
  <c r="D1753" i="2"/>
  <c r="E1748" i="2"/>
  <c r="AG1748" i="2" s="1"/>
  <c r="AA1748" i="2" l="1"/>
  <c r="AE1748" i="2"/>
  <c r="W1746" i="2"/>
  <c r="AB1740" i="2"/>
  <c r="Z1748" i="2"/>
  <c r="AD1748" i="2"/>
  <c r="V1746" i="2"/>
  <c r="Y1748" i="2"/>
  <c r="F1758" i="2"/>
  <c r="U1746" i="2"/>
  <c r="X1748" i="2"/>
  <c r="P1746" i="2"/>
  <c r="T1746" i="2"/>
  <c r="AM1741" i="2"/>
  <c r="W1748" i="2"/>
  <c r="AM1742" i="2"/>
  <c r="O1746" i="2"/>
  <c r="S1746" i="2"/>
  <c r="AM1740" i="2"/>
  <c r="F1762" i="2"/>
  <c r="V1748" i="2"/>
  <c r="N1746" i="2"/>
  <c r="AD1746" i="2"/>
  <c r="X1746" i="2"/>
  <c r="U1748" i="2"/>
  <c r="Q1742" i="2"/>
  <c r="AB1742" i="2"/>
  <c r="M1746" i="2"/>
  <c r="AE1746" i="2"/>
  <c r="P1748" i="2"/>
  <c r="T1748" i="2"/>
  <c r="L1746" i="2"/>
  <c r="AL1746" i="2"/>
  <c r="AB1743" i="2"/>
  <c r="O1748" i="2"/>
  <c r="S1748" i="2"/>
  <c r="K1746" i="2"/>
  <c r="AK1746" i="2"/>
  <c r="AJ1745" i="2"/>
  <c r="P1745" i="2"/>
  <c r="AK1745" i="2"/>
  <c r="H1745" i="2"/>
  <c r="Q1745" i="2" s="1"/>
  <c r="AL1745" i="2"/>
  <c r="I1745" i="2"/>
  <c r="X1745" i="2"/>
  <c r="J1745" i="2"/>
  <c r="N1745" i="2"/>
  <c r="Y1745" i="2"/>
  <c r="K1745" i="2"/>
  <c r="Z1745" i="2"/>
  <c r="AA1745" i="2"/>
  <c r="S1745" i="2"/>
  <c r="T1745" i="2"/>
  <c r="U1745" i="2"/>
  <c r="AD1745" i="2"/>
  <c r="V1745" i="2"/>
  <c r="AE1745" i="2"/>
  <c r="W1745" i="2"/>
  <c r="AF1745" i="2"/>
  <c r="L1745" i="2"/>
  <c r="AH1745" i="2"/>
  <c r="AG1745" i="2"/>
  <c r="M1745" i="2"/>
  <c r="AI1745" i="2"/>
  <c r="O1745" i="2"/>
  <c r="Q1740" i="2"/>
  <c r="F1760" i="2"/>
  <c r="N1748" i="2"/>
  <c r="AL1748" i="2"/>
  <c r="Q1749" i="2"/>
  <c r="AM1749" i="2"/>
  <c r="J1746" i="2"/>
  <c r="AJ1746" i="2"/>
  <c r="AL1747" i="2"/>
  <c r="N1747" i="2"/>
  <c r="L1747" i="2"/>
  <c r="AJ1747" i="2"/>
  <c r="O1747" i="2"/>
  <c r="AK1747" i="2"/>
  <c r="P1747" i="2"/>
  <c r="V1747" i="2"/>
  <c r="H1747" i="2"/>
  <c r="W1747" i="2"/>
  <c r="I1747" i="2"/>
  <c r="X1747" i="2"/>
  <c r="AH1747" i="2"/>
  <c r="Y1747" i="2"/>
  <c r="Z1747" i="2"/>
  <c r="AA1747" i="2"/>
  <c r="S1747" i="2"/>
  <c r="AD1747" i="2"/>
  <c r="T1747" i="2"/>
  <c r="AE1747" i="2"/>
  <c r="U1747" i="2"/>
  <c r="AF1747" i="2"/>
  <c r="J1747" i="2"/>
  <c r="AG1747" i="2"/>
  <c r="K1747" i="2"/>
  <c r="AI1747" i="2"/>
  <c r="M1747" i="2"/>
  <c r="M1748" i="2"/>
  <c r="AK1748" i="2"/>
  <c r="AB1749" i="2"/>
  <c r="I1746" i="2"/>
  <c r="AI1746" i="2"/>
  <c r="L1748" i="2"/>
  <c r="AJ1748" i="2"/>
  <c r="H1746" i="2"/>
  <c r="Q1746" i="2" s="1"/>
  <c r="AH1746" i="2"/>
  <c r="K1748" i="2"/>
  <c r="AI1748" i="2"/>
  <c r="F1759" i="2"/>
  <c r="AD1754" i="2"/>
  <c r="AE1754" i="2"/>
  <c r="AF1754" i="2"/>
  <c r="AG1754" i="2"/>
  <c r="AH1754" i="2"/>
  <c r="AI1754" i="2"/>
  <c r="AJ1754" i="2"/>
  <c r="AK1754" i="2"/>
  <c r="AL1754" i="2"/>
  <c r="W1754" i="2"/>
  <c r="X1754" i="2"/>
  <c r="Y1754" i="2"/>
  <c r="Z1754" i="2"/>
  <c r="AA1754" i="2"/>
  <c r="S1754" i="2"/>
  <c r="AB1754" i="2" s="1"/>
  <c r="T1754" i="2"/>
  <c r="U1754" i="2"/>
  <c r="V1754" i="2"/>
  <c r="K1754" i="2"/>
  <c r="L1754" i="2"/>
  <c r="M1754" i="2"/>
  <c r="N1754" i="2"/>
  <c r="O1754" i="2"/>
  <c r="P1754" i="2"/>
  <c r="H1754" i="2"/>
  <c r="I1754" i="2"/>
  <c r="J1754" i="2"/>
  <c r="AA1746" i="2"/>
  <c r="AG1746" i="2"/>
  <c r="Q1743" i="2"/>
  <c r="AB1741" i="2"/>
  <c r="J1748" i="2"/>
  <c r="AH1748" i="2"/>
  <c r="AM1743" i="2"/>
  <c r="Z1746" i="2"/>
  <c r="AF1746" i="2"/>
  <c r="H1748" i="2"/>
  <c r="AF1748" i="2"/>
  <c r="I1748" i="2"/>
  <c r="F1756" i="2"/>
  <c r="Q1741" i="2"/>
  <c r="D1758" i="2"/>
  <c r="E1753" i="2"/>
  <c r="AD1753" i="2" s="1"/>
  <c r="D1755" i="2"/>
  <c r="E1750" i="2"/>
  <c r="D1757" i="2"/>
  <c r="E1752" i="2"/>
  <c r="D1756" i="2"/>
  <c r="E1751" i="2"/>
  <c r="AF1751" i="2" s="1"/>
  <c r="D1764" i="2"/>
  <c r="E1759" i="2"/>
  <c r="K1751" i="2" l="1"/>
  <c r="AE1751" i="2"/>
  <c r="F1767" i="2"/>
  <c r="K1753" i="2"/>
  <c r="AL1753" i="2"/>
  <c r="J1751" i="2"/>
  <c r="AD1751" i="2"/>
  <c r="J1753" i="2"/>
  <c r="AK1753" i="2"/>
  <c r="AM1745" i="2"/>
  <c r="AM1746" i="2"/>
  <c r="AB1746" i="2"/>
  <c r="I1753" i="2"/>
  <c r="AJ1753" i="2"/>
  <c r="I1751" i="2"/>
  <c r="AL1751" i="2"/>
  <c r="H1751" i="2"/>
  <c r="AK1751" i="2"/>
  <c r="AM1747" i="2"/>
  <c r="H1753" i="2"/>
  <c r="AI1753" i="2"/>
  <c r="AJ1752" i="2"/>
  <c r="H1752" i="2"/>
  <c r="AK1752" i="2"/>
  <c r="I1752" i="2"/>
  <c r="AL1752" i="2"/>
  <c r="J1752" i="2"/>
  <c r="Y1752" i="2"/>
  <c r="K1752" i="2"/>
  <c r="P1752" i="2"/>
  <c r="Z1752" i="2"/>
  <c r="L1752" i="2"/>
  <c r="AA1752" i="2"/>
  <c r="S1752" i="2"/>
  <c r="T1752" i="2"/>
  <c r="AI1752" i="2"/>
  <c r="U1752" i="2"/>
  <c r="V1752" i="2"/>
  <c r="AD1752" i="2"/>
  <c r="W1752" i="2"/>
  <c r="AE1752" i="2"/>
  <c r="X1752" i="2"/>
  <c r="AF1752" i="2"/>
  <c r="M1752" i="2"/>
  <c r="AG1752" i="2"/>
  <c r="N1752" i="2"/>
  <c r="AH1752" i="2"/>
  <c r="O1752" i="2"/>
  <c r="AA1751" i="2"/>
  <c r="AJ1751" i="2"/>
  <c r="AB1747" i="2"/>
  <c r="AA1753" i="2"/>
  <c r="AH1753" i="2"/>
  <c r="AH1751" i="2"/>
  <c r="AF1753" i="2"/>
  <c r="Z1751" i="2"/>
  <c r="AI1751" i="2"/>
  <c r="Q1754" i="2"/>
  <c r="AB1745" i="2"/>
  <c r="AB1748" i="2"/>
  <c r="Z1753" i="2"/>
  <c r="AG1753" i="2"/>
  <c r="S1750" i="2"/>
  <c r="N1750" i="2"/>
  <c r="T1750" i="2"/>
  <c r="U1750" i="2"/>
  <c r="V1750" i="2"/>
  <c r="W1750" i="2"/>
  <c r="X1750" i="2"/>
  <c r="AD1750" i="2"/>
  <c r="Y1750" i="2"/>
  <c r="AA1750" i="2"/>
  <c r="AE1750" i="2"/>
  <c r="Z1750" i="2"/>
  <c r="AF1750" i="2"/>
  <c r="O1750" i="2"/>
  <c r="M1750" i="2"/>
  <c r="AG1750" i="2"/>
  <c r="P1750" i="2"/>
  <c r="AH1750" i="2"/>
  <c r="H1750" i="2"/>
  <c r="AI1750" i="2"/>
  <c r="I1750" i="2"/>
  <c r="AJ1750" i="2"/>
  <c r="J1750" i="2"/>
  <c r="AK1750" i="2"/>
  <c r="K1750" i="2"/>
  <c r="AL1750" i="2"/>
  <c r="L1750" i="2"/>
  <c r="Y1751" i="2"/>
  <c r="F1761" i="2"/>
  <c r="AI1756" i="2"/>
  <c r="N1756" i="2"/>
  <c r="F1765" i="2"/>
  <c r="Y1753" i="2"/>
  <c r="F1763" i="2"/>
  <c r="X1753" i="2"/>
  <c r="W1753" i="2"/>
  <c r="Q1748" i="2"/>
  <c r="V1753" i="2"/>
  <c r="AM1748" i="2"/>
  <c r="L1753" i="2"/>
  <c r="X1751" i="2"/>
  <c r="U1753" i="2"/>
  <c r="P1753" i="2"/>
  <c r="T1753" i="2"/>
  <c r="L1751" i="2"/>
  <c r="P1751" i="2"/>
  <c r="T1751" i="2"/>
  <c r="Q1747" i="2"/>
  <c r="O1753" i="2"/>
  <c r="S1753" i="2"/>
  <c r="W1751" i="2"/>
  <c r="V1751" i="2"/>
  <c r="U1751" i="2"/>
  <c r="N1751" i="2"/>
  <c r="AM1754" i="2"/>
  <c r="N1753" i="2"/>
  <c r="AE1753" i="2"/>
  <c r="AM1753" i="2" s="1"/>
  <c r="O1751" i="2"/>
  <c r="S1751" i="2"/>
  <c r="AG1751" i="2"/>
  <c r="M1751" i="2"/>
  <c r="F1764" i="2"/>
  <c r="AD1759" i="2"/>
  <c r="AE1759" i="2"/>
  <c r="AF1759" i="2"/>
  <c r="AG1759" i="2"/>
  <c r="AH1759" i="2"/>
  <c r="AI1759" i="2"/>
  <c r="AJ1759" i="2"/>
  <c r="AK1759" i="2"/>
  <c r="AL1759" i="2"/>
  <c r="Z1759" i="2"/>
  <c r="AA1759" i="2"/>
  <c r="S1759" i="2"/>
  <c r="T1759" i="2"/>
  <c r="U1759" i="2"/>
  <c r="V1759" i="2"/>
  <c r="W1759" i="2"/>
  <c r="X1759" i="2"/>
  <c r="Y1759" i="2"/>
  <c r="N1759" i="2"/>
  <c r="O1759" i="2"/>
  <c r="P1759" i="2"/>
  <c r="H1759" i="2"/>
  <c r="I1759" i="2"/>
  <c r="J1759" i="2"/>
  <c r="K1759" i="2"/>
  <c r="L1759" i="2"/>
  <c r="M1759" i="2"/>
  <c r="M1753" i="2"/>
  <c r="D1769" i="2"/>
  <c r="E1764" i="2"/>
  <c r="D1761" i="2"/>
  <c r="E1756" i="2"/>
  <c r="U1756" i="2" s="1"/>
  <c r="D1762" i="2"/>
  <c r="E1757" i="2"/>
  <c r="D1760" i="2"/>
  <c r="E1755" i="2"/>
  <c r="D1763" i="2"/>
  <c r="E1758" i="2"/>
  <c r="AJ1758" i="2" s="1"/>
  <c r="Y1758" i="2" l="1"/>
  <c r="F1768" i="2"/>
  <c r="O1756" i="2"/>
  <c r="AJ1756" i="2"/>
  <c r="Q1753" i="2"/>
  <c r="W1758" i="2"/>
  <c r="M1756" i="2"/>
  <c r="AK1756" i="2"/>
  <c r="AB1752" i="2"/>
  <c r="V1758" i="2"/>
  <c r="L1756" i="2"/>
  <c r="AH1756" i="2"/>
  <c r="Q1750" i="2"/>
  <c r="Q1751" i="2"/>
  <c r="Q1759" i="2"/>
  <c r="U1758" i="2"/>
  <c r="K1756" i="2"/>
  <c r="AG1756" i="2"/>
  <c r="AB1753" i="2"/>
  <c r="P1758" i="2"/>
  <c r="T1758" i="2"/>
  <c r="J1756" i="2"/>
  <c r="AF1756" i="2"/>
  <c r="AB1750" i="2"/>
  <c r="AL1755" i="2"/>
  <c r="M1755" i="2"/>
  <c r="L1755" i="2"/>
  <c r="AD1755" i="2"/>
  <c r="N1755" i="2"/>
  <c r="S1755" i="2"/>
  <c r="O1755" i="2"/>
  <c r="T1755" i="2"/>
  <c r="P1755" i="2"/>
  <c r="U1755" i="2"/>
  <c r="V1755" i="2"/>
  <c r="W1755" i="2"/>
  <c r="X1755" i="2"/>
  <c r="Y1755" i="2"/>
  <c r="AE1755" i="2"/>
  <c r="Z1755" i="2"/>
  <c r="AF1755" i="2"/>
  <c r="AA1755" i="2"/>
  <c r="AG1755" i="2"/>
  <c r="H1755" i="2"/>
  <c r="AH1755" i="2"/>
  <c r="I1755" i="2"/>
  <c r="AI1755" i="2"/>
  <c r="J1755" i="2"/>
  <c r="AK1755" i="2"/>
  <c r="AJ1755" i="2"/>
  <c r="K1755" i="2"/>
  <c r="O1758" i="2"/>
  <c r="S1758" i="2"/>
  <c r="I1756" i="2"/>
  <c r="AE1756" i="2"/>
  <c r="AE1757" i="2"/>
  <c r="AA1757" i="2"/>
  <c r="AF1757" i="2"/>
  <c r="P1757" i="2"/>
  <c r="AG1757" i="2"/>
  <c r="H1757" i="2"/>
  <c r="Z1757" i="2"/>
  <c r="AH1757" i="2"/>
  <c r="I1757" i="2"/>
  <c r="AI1757" i="2"/>
  <c r="J1757" i="2"/>
  <c r="AJ1757" i="2"/>
  <c r="K1757" i="2"/>
  <c r="AD1757" i="2"/>
  <c r="AM1757" i="2" s="1"/>
  <c r="AK1757" i="2"/>
  <c r="L1757" i="2"/>
  <c r="AL1757" i="2"/>
  <c r="M1757" i="2"/>
  <c r="S1757" i="2"/>
  <c r="N1757" i="2"/>
  <c r="T1757" i="2"/>
  <c r="O1757" i="2"/>
  <c r="U1757" i="2"/>
  <c r="V1757" i="2"/>
  <c r="W1757" i="2"/>
  <c r="X1757" i="2"/>
  <c r="Y1757" i="2"/>
  <c r="N1758" i="2"/>
  <c r="AH1758" i="2"/>
  <c r="T1756" i="2"/>
  <c r="AD1756" i="2"/>
  <c r="M1758" i="2"/>
  <c r="AG1758" i="2"/>
  <c r="S1756" i="2"/>
  <c r="AL1756" i="2"/>
  <c r="F1769" i="2"/>
  <c r="AD1764" i="2"/>
  <c r="AE1764" i="2"/>
  <c r="AF1764" i="2"/>
  <c r="AG1764" i="2"/>
  <c r="AH1764" i="2"/>
  <c r="AI1764" i="2"/>
  <c r="AJ1764" i="2"/>
  <c r="AL1764" i="2"/>
  <c r="AK1764" i="2"/>
  <c r="S1764" i="2"/>
  <c r="AB1764" i="2" s="1"/>
  <c r="T1764" i="2"/>
  <c r="U1764" i="2"/>
  <c r="V1764" i="2"/>
  <c r="W1764" i="2"/>
  <c r="X1764" i="2"/>
  <c r="Y1764" i="2"/>
  <c r="Z1764" i="2"/>
  <c r="AA1764" i="2"/>
  <c r="H1764" i="2"/>
  <c r="I1764" i="2"/>
  <c r="J1764" i="2"/>
  <c r="K1764" i="2"/>
  <c r="L1764" i="2"/>
  <c r="M1764" i="2"/>
  <c r="N1764" i="2"/>
  <c r="O1764" i="2"/>
  <c r="P1764" i="2"/>
  <c r="L1758" i="2"/>
  <c r="AI1758" i="2"/>
  <c r="AA1756" i="2"/>
  <c r="F1766" i="2"/>
  <c r="K1761" i="2"/>
  <c r="K1758" i="2"/>
  <c r="AF1758" i="2"/>
  <c r="Z1756" i="2"/>
  <c r="J1758" i="2"/>
  <c r="AE1758" i="2"/>
  <c r="Y1756" i="2"/>
  <c r="AB1751" i="2"/>
  <c r="I1758" i="2"/>
  <c r="AD1758" i="2"/>
  <c r="X1756" i="2"/>
  <c r="F1772" i="2"/>
  <c r="H1758" i="2"/>
  <c r="AL1758" i="2"/>
  <c r="F1770" i="2"/>
  <c r="W1756" i="2"/>
  <c r="AM1752" i="2"/>
  <c r="Q1752" i="2"/>
  <c r="AM1751" i="2"/>
  <c r="AM1759" i="2"/>
  <c r="AB1759" i="2"/>
  <c r="AA1758" i="2"/>
  <c r="AK1758" i="2"/>
  <c r="H1756" i="2"/>
  <c r="Q1756" i="2" s="1"/>
  <c r="V1756" i="2"/>
  <c r="AM1750" i="2"/>
  <c r="X1758" i="2"/>
  <c r="Z1758" i="2"/>
  <c r="P1756" i="2"/>
  <c r="D1768" i="2"/>
  <c r="E1763" i="2"/>
  <c r="AA1763" i="2" s="1"/>
  <c r="D1765" i="2"/>
  <c r="E1760" i="2"/>
  <c r="D1767" i="2"/>
  <c r="E1762" i="2"/>
  <c r="D1766" i="2"/>
  <c r="E1761" i="2"/>
  <c r="Z1761" i="2" s="1"/>
  <c r="D1774" i="2"/>
  <c r="E1769" i="2"/>
  <c r="J1761" i="2" l="1"/>
  <c r="X1761" i="2"/>
  <c r="Y1763" i="2"/>
  <c r="Y1761" i="2"/>
  <c r="Z1763" i="2"/>
  <c r="I1761" i="2"/>
  <c r="AL1761" i="2"/>
  <c r="X1763" i="2"/>
  <c r="H1761" i="2"/>
  <c r="AK1761" i="2"/>
  <c r="I1763" i="2"/>
  <c r="W1763" i="2"/>
  <c r="P1761" i="2"/>
  <c r="AJ1761" i="2"/>
  <c r="Q1755" i="2"/>
  <c r="H1763" i="2"/>
  <c r="Q1763" i="2" s="1"/>
  <c r="V1763" i="2"/>
  <c r="AB1758" i="2"/>
  <c r="F1777" i="2"/>
  <c r="O1761" i="2"/>
  <c r="AI1761" i="2"/>
  <c r="P1763" i="2"/>
  <c r="AJ1763" i="2"/>
  <c r="N1761" i="2"/>
  <c r="AH1761" i="2"/>
  <c r="O1763" i="2"/>
  <c r="AD1763" i="2"/>
  <c r="F1775" i="2"/>
  <c r="AM1758" i="2"/>
  <c r="M1761" i="2"/>
  <c r="AG1761" i="2"/>
  <c r="Q1764" i="2"/>
  <c r="AB1755" i="2"/>
  <c r="N1763" i="2"/>
  <c r="AK1763" i="2"/>
  <c r="V1762" i="2"/>
  <c r="W1762" i="2"/>
  <c r="X1762" i="2"/>
  <c r="T1762" i="2"/>
  <c r="Y1762" i="2"/>
  <c r="AF1762" i="2"/>
  <c r="Z1762" i="2"/>
  <c r="AG1762" i="2"/>
  <c r="AA1762" i="2"/>
  <c r="AH1762" i="2"/>
  <c r="H1762" i="2"/>
  <c r="AI1762" i="2"/>
  <c r="I1762" i="2"/>
  <c r="AJ1762" i="2"/>
  <c r="J1762" i="2"/>
  <c r="AK1762" i="2"/>
  <c r="K1762" i="2"/>
  <c r="AL1762" i="2"/>
  <c r="L1762" i="2"/>
  <c r="AE1762" i="2"/>
  <c r="M1762" i="2"/>
  <c r="AD1762" i="2"/>
  <c r="AM1762" i="2" s="1"/>
  <c r="N1762" i="2"/>
  <c r="P1762" i="2"/>
  <c r="S1762" i="2"/>
  <c r="O1762" i="2"/>
  <c r="U1762" i="2"/>
  <c r="L1761" i="2"/>
  <c r="AF1761" i="2"/>
  <c r="Q1757" i="2"/>
  <c r="M1763" i="2"/>
  <c r="AL1763" i="2"/>
  <c r="Q1758" i="2"/>
  <c r="W1761" i="2"/>
  <c r="AE1761" i="2"/>
  <c r="AM1764" i="2"/>
  <c r="AM1755" i="2"/>
  <c r="L1763" i="2"/>
  <c r="AI1763" i="2"/>
  <c r="V1761" i="2"/>
  <c r="AD1761" i="2"/>
  <c r="F1774" i="2"/>
  <c r="AG1769" i="2"/>
  <c r="AH1769" i="2"/>
  <c r="AI1769" i="2"/>
  <c r="AJ1769" i="2"/>
  <c r="AK1769" i="2"/>
  <c r="AL1769" i="2"/>
  <c r="AF1769" i="2"/>
  <c r="AD1769" i="2"/>
  <c r="AE1769" i="2"/>
  <c r="S1769" i="2"/>
  <c r="T1769" i="2"/>
  <c r="U1769" i="2"/>
  <c r="V1769" i="2"/>
  <c r="W1769" i="2"/>
  <c r="X1769" i="2"/>
  <c r="Y1769" i="2"/>
  <c r="Z1769" i="2"/>
  <c r="AA1769" i="2"/>
  <c r="H1769" i="2"/>
  <c r="I1769" i="2"/>
  <c r="J1769" i="2"/>
  <c r="K1769" i="2"/>
  <c r="L1769" i="2"/>
  <c r="M1769" i="2"/>
  <c r="N1769" i="2"/>
  <c r="O1769" i="2"/>
  <c r="P1769" i="2"/>
  <c r="K1763" i="2"/>
  <c r="AH1763" i="2"/>
  <c r="U1761" i="2"/>
  <c r="F1771" i="2"/>
  <c r="AB1757" i="2"/>
  <c r="J1763" i="2"/>
  <c r="AG1763" i="2"/>
  <c r="T1761" i="2"/>
  <c r="AB1756" i="2"/>
  <c r="U1763" i="2"/>
  <c r="AF1763" i="2"/>
  <c r="S1761" i="2"/>
  <c r="T1763" i="2"/>
  <c r="AE1763" i="2"/>
  <c r="AA1761" i="2"/>
  <c r="S1763" i="2"/>
  <c r="F1773" i="2"/>
  <c r="W1760" i="2"/>
  <c r="X1760" i="2"/>
  <c r="Y1760" i="2"/>
  <c r="AH1760" i="2"/>
  <c r="Z1760" i="2"/>
  <c r="AI1760" i="2"/>
  <c r="AA1760" i="2"/>
  <c r="AJ1760" i="2"/>
  <c r="H1760" i="2"/>
  <c r="AK1760" i="2"/>
  <c r="I1760" i="2"/>
  <c r="U1760" i="2"/>
  <c r="AL1760" i="2"/>
  <c r="J1760" i="2"/>
  <c r="AD1760" i="2"/>
  <c r="K1760" i="2"/>
  <c r="AG1760" i="2"/>
  <c r="L1760" i="2"/>
  <c r="AE1760" i="2"/>
  <c r="M1760" i="2"/>
  <c r="AF1760" i="2"/>
  <c r="N1760" i="2"/>
  <c r="S1760" i="2"/>
  <c r="O1760" i="2"/>
  <c r="T1760" i="2"/>
  <c r="P1760" i="2"/>
  <c r="V1760" i="2"/>
  <c r="AM1756" i="2"/>
  <c r="D1779" i="2"/>
  <c r="E1774" i="2"/>
  <c r="D1771" i="2"/>
  <c r="E1766" i="2"/>
  <c r="W1766" i="2" s="1"/>
  <c r="D1772" i="2"/>
  <c r="E1767" i="2"/>
  <c r="D1770" i="2"/>
  <c r="E1765" i="2"/>
  <c r="D1773" i="2"/>
  <c r="E1768" i="2"/>
  <c r="AK1768" i="2" s="1"/>
  <c r="O1768" i="2" l="1"/>
  <c r="AI1768" i="2"/>
  <c r="U1766" i="2"/>
  <c r="AJ1768" i="2"/>
  <c r="V1766" i="2"/>
  <c r="Q1760" i="2"/>
  <c r="N1768" i="2"/>
  <c r="AH1768" i="2"/>
  <c r="T1766" i="2"/>
  <c r="M1768" i="2"/>
  <c r="AF1768" i="2"/>
  <c r="N1766" i="2"/>
  <c r="S1766" i="2"/>
  <c r="AB1769" i="2"/>
  <c r="AB1760" i="2"/>
  <c r="X1768" i="2"/>
  <c r="AE1768" i="2"/>
  <c r="M1766" i="2"/>
  <c r="AA1766" i="2"/>
  <c r="W1768" i="2"/>
  <c r="AD1768" i="2"/>
  <c r="L1766" i="2"/>
  <c r="AI1766" i="2"/>
  <c r="AM1769" i="2"/>
  <c r="V1768" i="2"/>
  <c r="F1778" i="2"/>
  <c r="J1773" i="2"/>
  <c r="K1766" i="2"/>
  <c r="AL1766" i="2"/>
  <c r="AH1765" i="2"/>
  <c r="M1765" i="2"/>
  <c r="AI1765" i="2"/>
  <c r="N1765" i="2"/>
  <c r="V1765" i="2"/>
  <c r="X1765" i="2"/>
  <c r="T1765" i="2"/>
  <c r="O1765" i="2"/>
  <c r="U1765" i="2"/>
  <c r="P1765" i="2"/>
  <c r="Y1765" i="2"/>
  <c r="W1765" i="2"/>
  <c r="Z1765" i="2"/>
  <c r="AK1765" i="2"/>
  <c r="AA1765" i="2"/>
  <c r="L1765" i="2"/>
  <c r="AL1765" i="2"/>
  <c r="S1765" i="2"/>
  <c r="AD1765" i="2"/>
  <c r="H1765" i="2"/>
  <c r="AE1765" i="2"/>
  <c r="I1765" i="2"/>
  <c r="AF1765" i="2"/>
  <c r="J1765" i="2"/>
  <c r="AG1765" i="2"/>
  <c r="K1765" i="2"/>
  <c r="AJ1765" i="2"/>
  <c r="U1768" i="2"/>
  <c r="AB1763" i="2"/>
  <c r="J1766" i="2"/>
  <c r="AK1766" i="2"/>
  <c r="Q1761" i="2"/>
  <c r="P1768" i="2"/>
  <c r="I1766" i="2"/>
  <c r="AJ1766" i="2"/>
  <c r="T1768" i="2"/>
  <c r="S1768" i="2"/>
  <c r="H1766" i="2"/>
  <c r="Q1766" i="2" s="1"/>
  <c r="AH1766" i="2"/>
  <c r="F1780" i="2"/>
  <c r="AA1768" i="2"/>
  <c r="P1766" i="2"/>
  <c r="AG1766" i="2"/>
  <c r="Q1769" i="2"/>
  <c r="AM1763" i="2"/>
  <c r="L1768" i="2"/>
  <c r="Z1768" i="2"/>
  <c r="AB1761" i="2"/>
  <c r="O1766" i="2"/>
  <c r="AF1766" i="2"/>
  <c r="AM1760" i="2"/>
  <c r="K1768" i="2"/>
  <c r="Y1768" i="2"/>
  <c r="Z1766" i="2"/>
  <c r="AE1766" i="2"/>
  <c r="Q1762" i="2"/>
  <c r="J1768" i="2"/>
  <c r="AG1768" i="2"/>
  <c r="Y1766" i="2"/>
  <c r="AD1766" i="2"/>
  <c r="AM1766" i="2" s="1"/>
  <c r="F1779" i="2"/>
  <c r="AJ1774" i="2"/>
  <c r="AK1774" i="2"/>
  <c r="AL1774" i="2"/>
  <c r="AD1774" i="2"/>
  <c r="AE1774" i="2"/>
  <c r="AF1774" i="2"/>
  <c r="AI1774" i="2"/>
  <c r="AG1774" i="2"/>
  <c r="AH1774" i="2"/>
  <c r="S1774" i="2"/>
  <c r="T1774" i="2"/>
  <c r="U1774" i="2"/>
  <c r="V1774" i="2"/>
  <c r="W1774" i="2"/>
  <c r="X1774" i="2"/>
  <c r="Y1774" i="2"/>
  <c r="Z1774" i="2"/>
  <c r="AA1774" i="2"/>
  <c r="H1774" i="2"/>
  <c r="I1774" i="2"/>
  <c r="J1774" i="2"/>
  <c r="K1774" i="2"/>
  <c r="L1774" i="2"/>
  <c r="M1774" i="2"/>
  <c r="N1774" i="2"/>
  <c r="O1774" i="2"/>
  <c r="P1774" i="2"/>
  <c r="F1782" i="2"/>
  <c r="I1768" i="2"/>
  <c r="AL1768" i="2"/>
  <c r="X1766" i="2"/>
  <c r="F1776" i="2"/>
  <c r="AJ1771" i="2"/>
  <c r="K1771" i="2"/>
  <c r="AM1761" i="2"/>
  <c r="AB1762" i="2"/>
  <c r="AE1767" i="2"/>
  <c r="K1767" i="2"/>
  <c r="AH1767" i="2"/>
  <c r="L1767" i="2"/>
  <c r="V1767" i="2"/>
  <c r="AF1767" i="2"/>
  <c r="M1767" i="2"/>
  <c r="AG1767" i="2"/>
  <c r="N1767" i="2"/>
  <c r="S1767" i="2"/>
  <c r="O1767" i="2"/>
  <c r="T1767" i="2"/>
  <c r="P1767" i="2"/>
  <c r="U1767" i="2"/>
  <c r="W1767" i="2"/>
  <c r="X1767" i="2"/>
  <c r="Y1767" i="2"/>
  <c r="AI1767" i="2"/>
  <c r="Z1767" i="2"/>
  <c r="AJ1767" i="2"/>
  <c r="AA1767" i="2"/>
  <c r="AK1767" i="2"/>
  <c r="H1767" i="2"/>
  <c r="AD1767" i="2"/>
  <c r="J1767" i="2"/>
  <c r="AL1767" i="2"/>
  <c r="I1767" i="2"/>
  <c r="H1768" i="2"/>
  <c r="D1778" i="2"/>
  <c r="E1773" i="2"/>
  <c r="AK1773" i="2" s="1"/>
  <c r="D1775" i="2"/>
  <c r="E1770" i="2"/>
  <c r="D1777" i="2"/>
  <c r="E1772" i="2"/>
  <c r="D1776" i="2"/>
  <c r="E1771" i="2"/>
  <c r="AK1771" i="2" s="1"/>
  <c r="D1784" i="2"/>
  <c r="E1779" i="2"/>
  <c r="J1771" i="2" l="1"/>
  <c r="AI1771" i="2"/>
  <c r="F1784" i="2"/>
  <c r="AE1779" i="2"/>
  <c r="AF1779" i="2"/>
  <c r="AG1779" i="2"/>
  <c r="AH1779" i="2"/>
  <c r="AI1779" i="2"/>
  <c r="AL1779" i="2"/>
  <c r="AD1779" i="2"/>
  <c r="AJ1779" i="2"/>
  <c r="AK1779" i="2"/>
  <c r="V1779" i="2"/>
  <c r="W1779" i="2"/>
  <c r="X1779" i="2"/>
  <c r="Y1779" i="2"/>
  <c r="Z1779" i="2"/>
  <c r="AA1779" i="2"/>
  <c r="S1779" i="2"/>
  <c r="T1779" i="2"/>
  <c r="U1779" i="2"/>
  <c r="J1779" i="2"/>
  <c r="K1779" i="2"/>
  <c r="L1779" i="2"/>
  <c r="M1779" i="2"/>
  <c r="N1779" i="2"/>
  <c r="O1779" i="2"/>
  <c r="P1779" i="2"/>
  <c r="H1779" i="2"/>
  <c r="I1779" i="2"/>
  <c r="F1785" i="2"/>
  <c r="I1773" i="2"/>
  <c r="AH1773" i="2"/>
  <c r="Q1767" i="2"/>
  <c r="I1771" i="2"/>
  <c r="AH1771" i="2"/>
  <c r="H1773" i="2"/>
  <c r="Q1773" i="2" s="1"/>
  <c r="AG1773" i="2"/>
  <c r="H1771" i="2"/>
  <c r="AG1771" i="2"/>
  <c r="P1773" i="2"/>
  <c r="AF1773" i="2"/>
  <c r="AB1766" i="2"/>
  <c r="AM1767" i="2"/>
  <c r="AA1771" i="2"/>
  <c r="AF1771" i="2"/>
  <c r="AB1768" i="2"/>
  <c r="AA1773" i="2"/>
  <c r="AE1773" i="2"/>
  <c r="Z1771" i="2"/>
  <c r="AE1771" i="2"/>
  <c r="F1787" i="2"/>
  <c r="Q1765" i="2"/>
  <c r="Z1773" i="2"/>
  <c r="AD1773" i="2"/>
  <c r="AI1773" i="2"/>
  <c r="Y1771" i="2"/>
  <c r="F1781" i="2"/>
  <c r="AM1765" i="2"/>
  <c r="Y1773" i="2"/>
  <c r="F1783" i="2"/>
  <c r="Y1772" i="2"/>
  <c r="Z1772" i="2"/>
  <c r="AA1772" i="2"/>
  <c r="AL1772" i="2"/>
  <c r="S1772" i="2"/>
  <c r="AD1772" i="2"/>
  <c r="T1772" i="2"/>
  <c r="AE1772" i="2"/>
  <c r="I1772" i="2"/>
  <c r="AF1772" i="2"/>
  <c r="J1772" i="2"/>
  <c r="AG1772" i="2"/>
  <c r="K1772" i="2"/>
  <c r="AH1772" i="2"/>
  <c r="L1772" i="2"/>
  <c r="AK1772" i="2"/>
  <c r="M1772" i="2"/>
  <c r="AI1772" i="2"/>
  <c r="N1772" i="2"/>
  <c r="AJ1772" i="2"/>
  <c r="O1772" i="2"/>
  <c r="U1772" i="2"/>
  <c r="P1772" i="2"/>
  <c r="V1772" i="2"/>
  <c r="H1772" i="2"/>
  <c r="X1772" i="2"/>
  <c r="W1772" i="2"/>
  <c r="X1771" i="2"/>
  <c r="AB1774" i="2"/>
  <c r="AB1765" i="2"/>
  <c r="X1773" i="2"/>
  <c r="W1773" i="2"/>
  <c r="V1771" i="2"/>
  <c r="V1773" i="2"/>
  <c r="W1771" i="2"/>
  <c r="U1771" i="2"/>
  <c r="U1773" i="2"/>
  <c r="W1770" i="2"/>
  <c r="I1770" i="2"/>
  <c r="X1770" i="2"/>
  <c r="J1770" i="2"/>
  <c r="Y1770" i="2"/>
  <c r="Z1770" i="2"/>
  <c r="AA1770" i="2"/>
  <c r="S1770" i="2"/>
  <c r="AL1770" i="2"/>
  <c r="T1770" i="2"/>
  <c r="AD1770" i="2"/>
  <c r="U1770" i="2"/>
  <c r="AF1770" i="2"/>
  <c r="V1770" i="2"/>
  <c r="AG1770" i="2"/>
  <c r="K1770" i="2"/>
  <c r="AH1770" i="2"/>
  <c r="L1770" i="2"/>
  <c r="H1770" i="2"/>
  <c r="AI1770" i="2"/>
  <c r="M1770" i="2"/>
  <c r="AJ1770" i="2"/>
  <c r="N1770" i="2"/>
  <c r="AE1770" i="2"/>
  <c r="O1770" i="2"/>
  <c r="AK1770" i="2"/>
  <c r="P1770" i="2"/>
  <c r="P1771" i="2"/>
  <c r="T1771" i="2"/>
  <c r="O1773" i="2"/>
  <c r="T1773" i="2"/>
  <c r="AM1768" i="2"/>
  <c r="O1771" i="2"/>
  <c r="S1771" i="2"/>
  <c r="AB1771" i="2" s="1"/>
  <c r="N1773" i="2"/>
  <c r="S1773" i="2"/>
  <c r="N1771" i="2"/>
  <c r="AL1771" i="2"/>
  <c r="AM1774" i="2"/>
  <c r="M1773" i="2"/>
  <c r="AJ1773" i="2"/>
  <c r="Q1768" i="2"/>
  <c r="M1771" i="2"/>
  <c r="AD1771" i="2"/>
  <c r="Q1774" i="2"/>
  <c r="L1773" i="2"/>
  <c r="AL1773" i="2"/>
  <c r="AB1767" i="2"/>
  <c r="L1771" i="2"/>
  <c r="K1773" i="2"/>
  <c r="D1789" i="2"/>
  <c r="E1784" i="2"/>
  <c r="D1781" i="2"/>
  <c r="E1776" i="2"/>
  <c r="AH1776" i="2" s="1"/>
  <c r="D1782" i="2"/>
  <c r="E1777" i="2"/>
  <c r="D1780" i="2"/>
  <c r="E1775" i="2"/>
  <c r="D1783" i="2"/>
  <c r="E1778" i="2"/>
  <c r="AH1778" i="2" s="1"/>
  <c r="AM1772" i="2" l="1"/>
  <c r="Z1778" i="2"/>
  <c r="AF1778" i="2"/>
  <c r="X1776" i="2"/>
  <c r="F1792" i="2"/>
  <c r="F1790" i="2"/>
  <c r="AB1772" i="2"/>
  <c r="Y1778" i="2"/>
  <c r="F1788" i="2"/>
  <c r="W1776" i="2"/>
  <c r="AA1778" i="2"/>
  <c r="X1778" i="2"/>
  <c r="V1776" i="2"/>
  <c r="AM1773" i="2"/>
  <c r="Q1779" i="2"/>
  <c r="W1778" i="2"/>
  <c r="U1776" i="2"/>
  <c r="V1778" i="2"/>
  <c r="P1776" i="2"/>
  <c r="T1776" i="2"/>
  <c r="U1778" i="2"/>
  <c r="O1776" i="2"/>
  <c r="S1776" i="2"/>
  <c r="AM1779" i="2"/>
  <c r="AM1771" i="2"/>
  <c r="AM1770" i="2"/>
  <c r="P1778" i="2"/>
  <c r="T1778" i="2"/>
  <c r="N1776" i="2"/>
  <c r="AF1776" i="2"/>
  <c r="O1778" i="2"/>
  <c r="S1778" i="2"/>
  <c r="M1776" i="2"/>
  <c r="AE1776" i="2"/>
  <c r="AG1778" i="2"/>
  <c r="Y1776" i="2"/>
  <c r="N1778" i="2"/>
  <c r="AD1778" i="2"/>
  <c r="L1776" i="2"/>
  <c r="AG1776" i="2"/>
  <c r="F1786" i="2"/>
  <c r="AB1770" i="2"/>
  <c r="M1778" i="2"/>
  <c r="AE1778" i="2"/>
  <c r="K1776" i="2"/>
  <c r="AD1776" i="2"/>
  <c r="L1778" i="2"/>
  <c r="AL1778" i="2"/>
  <c r="J1776" i="2"/>
  <c r="AL1776" i="2"/>
  <c r="AJ1777" i="2"/>
  <c r="O1777" i="2"/>
  <c r="AK1777" i="2"/>
  <c r="P1777" i="2"/>
  <c r="AA1777" i="2"/>
  <c r="AF1777" i="2"/>
  <c r="H1777" i="2"/>
  <c r="AL1777" i="2"/>
  <c r="I1777" i="2"/>
  <c r="X1777" i="2"/>
  <c r="J1777" i="2"/>
  <c r="Y1777" i="2"/>
  <c r="K1777" i="2"/>
  <c r="Z1777" i="2"/>
  <c r="S1777" i="2"/>
  <c r="T1777" i="2"/>
  <c r="U1777" i="2"/>
  <c r="AI1777" i="2"/>
  <c r="AD1777" i="2"/>
  <c r="V1777" i="2"/>
  <c r="N1777" i="2"/>
  <c r="AE1777" i="2"/>
  <c r="W1777" i="2"/>
  <c r="AG1777" i="2"/>
  <c r="L1777" i="2"/>
  <c r="AH1777" i="2"/>
  <c r="M1777" i="2"/>
  <c r="K1778" i="2"/>
  <c r="AK1778" i="2"/>
  <c r="I1776" i="2"/>
  <c r="AK1776" i="2"/>
  <c r="J1778" i="2"/>
  <c r="AJ1778" i="2"/>
  <c r="H1776" i="2"/>
  <c r="Q1776" i="2" s="1"/>
  <c r="AJ1776" i="2"/>
  <c r="AB1779" i="2"/>
  <c r="F1789" i="2"/>
  <c r="AD1784" i="2"/>
  <c r="AE1784" i="2"/>
  <c r="AF1784" i="2"/>
  <c r="AH1784" i="2"/>
  <c r="AI1784" i="2"/>
  <c r="AJ1784" i="2"/>
  <c r="AK1784" i="2"/>
  <c r="AG1784" i="2"/>
  <c r="AL1784" i="2"/>
  <c r="Y1784" i="2"/>
  <c r="Z1784" i="2"/>
  <c r="AA1784" i="2"/>
  <c r="S1784" i="2"/>
  <c r="T1784" i="2"/>
  <c r="U1784" i="2"/>
  <c r="V1784" i="2"/>
  <c r="W1784" i="2"/>
  <c r="X1784" i="2"/>
  <c r="M1784" i="2"/>
  <c r="N1784" i="2"/>
  <c r="O1784" i="2"/>
  <c r="P1784" i="2"/>
  <c r="H1784" i="2"/>
  <c r="I1784" i="2"/>
  <c r="J1784" i="2"/>
  <c r="K1784" i="2"/>
  <c r="L1784" i="2"/>
  <c r="AB1773" i="2"/>
  <c r="Q1772" i="2"/>
  <c r="I1778" i="2"/>
  <c r="AI1778" i="2"/>
  <c r="AA1776" i="2"/>
  <c r="AI1776" i="2"/>
  <c r="Q1771" i="2"/>
  <c r="AE1775" i="2"/>
  <c r="Y1775" i="2"/>
  <c r="AF1775" i="2"/>
  <c r="N1775" i="2"/>
  <c r="AG1775" i="2"/>
  <c r="O1775" i="2"/>
  <c r="AI1775" i="2"/>
  <c r="P1775" i="2"/>
  <c r="AJ1775" i="2"/>
  <c r="H1775" i="2"/>
  <c r="Q1775" i="2" s="1"/>
  <c r="AK1775" i="2"/>
  <c r="I1775" i="2"/>
  <c r="AL1775" i="2"/>
  <c r="J1775" i="2"/>
  <c r="AH1775" i="2"/>
  <c r="K1775" i="2"/>
  <c r="Z1775" i="2"/>
  <c r="L1775" i="2"/>
  <c r="AA1775" i="2"/>
  <c r="M1775" i="2"/>
  <c r="S1775" i="2"/>
  <c r="T1775" i="2"/>
  <c r="AD1775" i="2"/>
  <c r="U1775" i="2"/>
  <c r="V1775" i="2"/>
  <c r="X1775" i="2"/>
  <c r="W1775" i="2"/>
  <c r="Q1770" i="2"/>
  <c r="H1778" i="2"/>
  <c r="Q1778" i="2" s="1"/>
  <c r="Z1776" i="2"/>
  <c r="D1788" i="2"/>
  <c r="E1783" i="2"/>
  <c r="AJ1783" i="2" s="1"/>
  <c r="D1785" i="2"/>
  <c r="E1780" i="2"/>
  <c r="D1787" i="2"/>
  <c r="E1782" i="2"/>
  <c r="D1786" i="2"/>
  <c r="E1781" i="2"/>
  <c r="AH1781" i="2" s="1"/>
  <c r="D1794" i="2"/>
  <c r="E1789" i="2"/>
  <c r="AB1784" i="2" l="1"/>
  <c r="K1781" i="2"/>
  <c r="AG1781" i="2"/>
  <c r="Z1783" i="2"/>
  <c r="AI1783" i="2"/>
  <c r="I1781" i="2"/>
  <c r="AE1781" i="2"/>
  <c r="X1783" i="2"/>
  <c r="AB1777" i="2"/>
  <c r="H1781" i="2"/>
  <c r="AD1781" i="2"/>
  <c r="W1783" i="2"/>
  <c r="AM1775" i="2"/>
  <c r="S1781" i="2"/>
  <c r="AL1781" i="2"/>
  <c r="V1783" i="2"/>
  <c r="AA1781" i="2"/>
  <c r="AK1781" i="2"/>
  <c r="U1783" i="2"/>
  <c r="AB1775" i="2"/>
  <c r="Q1784" i="2"/>
  <c r="AM1776" i="2"/>
  <c r="Z1781" i="2"/>
  <c r="F1791" i="2"/>
  <c r="P1783" i="2"/>
  <c r="T1783" i="2"/>
  <c r="AE1782" i="2"/>
  <c r="Z1782" i="2"/>
  <c r="AF1782" i="2"/>
  <c r="O1782" i="2"/>
  <c r="AG1782" i="2"/>
  <c r="P1782" i="2"/>
  <c r="AH1782" i="2"/>
  <c r="H1782" i="2"/>
  <c r="AJ1782" i="2"/>
  <c r="I1782" i="2"/>
  <c r="AK1782" i="2"/>
  <c r="J1782" i="2"/>
  <c r="AL1782" i="2"/>
  <c r="K1782" i="2"/>
  <c r="AI1782" i="2"/>
  <c r="L1782" i="2"/>
  <c r="AA1782" i="2"/>
  <c r="M1782" i="2"/>
  <c r="S1782" i="2"/>
  <c r="N1782" i="2"/>
  <c r="T1782" i="2"/>
  <c r="U1782" i="2"/>
  <c r="Y1782" i="2"/>
  <c r="V1782" i="2"/>
  <c r="AD1782" i="2"/>
  <c r="W1782" i="2"/>
  <c r="X1782" i="2"/>
  <c r="Y1781" i="2"/>
  <c r="O1783" i="2"/>
  <c r="S1783" i="2"/>
  <c r="Y1783" i="2"/>
  <c r="X1781" i="2"/>
  <c r="AB1776" i="2"/>
  <c r="N1783" i="2"/>
  <c r="AH1783" i="2"/>
  <c r="AE1780" i="2"/>
  <c r="AA1780" i="2"/>
  <c r="AF1780" i="2"/>
  <c r="H1780" i="2"/>
  <c r="AG1780" i="2"/>
  <c r="I1780" i="2"/>
  <c r="AH1780" i="2"/>
  <c r="J1780" i="2"/>
  <c r="AI1780" i="2"/>
  <c r="K1780" i="2"/>
  <c r="AJ1780" i="2"/>
  <c r="L1780" i="2"/>
  <c r="AL1780" i="2"/>
  <c r="M1780" i="2"/>
  <c r="AK1780" i="2"/>
  <c r="N1780" i="2"/>
  <c r="S1780" i="2"/>
  <c r="O1780" i="2"/>
  <c r="T1780" i="2"/>
  <c r="P1780" i="2"/>
  <c r="U1780" i="2"/>
  <c r="AD1780" i="2"/>
  <c r="AM1780" i="2" s="1"/>
  <c r="V1780" i="2"/>
  <c r="W1780" i="2"/>
  <c r="X1780" i="2"/>
  <c r="Z1780" i="2"/>
  <c r="Y1780" i="2"/>
  <c r="W1781" i="2"/>
  <c r="AM1778" i="2"/>
  <c r="M1783" i="2"/>
  <c r="AG1783" i="2"/>
  <c r="V1781" i="2"/>
  <c r="L1783" i="2"/>
  <c r="AF1783" i="2"/>
  <c r="Q1777" i="2"/>
  <c r="P1781" i="2"/>
  <c r="U1781" i="2"/>
  <c r="K1783" i="2"/>
  <c r="AE1783" i="2"/>
  <c r="F1797" i="2"/>
  <c r="AF1781" i="2"/>
  <c r="AM1784" i="2"/>
  <c r="O1781" i="2"/>
  <c r="T1781" i="2"/>
  <c r="J1783" i="2"/>
  <c r="AD1783" i="2"/>
  <c r="J1781" i="2"/>
  <c r="F1794" i="2"/>
  <c r="AD1789" i="2"/>
  <c r="AE1789" i="2"/>
  <c r="AF1789" i="2"/>
  <c r="AG1789" i="2"/>
  <c r="AI1789" i="2"/>
  <c r="AL1789" i="2"/>
  <c r="AH1789" i="2"/>
  <c r="AJ1789" i="2"/>
  <c r="AK1789" i="2"/>
  <c r="S1789" i="2"/>
  <c r="T1789" i="2"/>
  <c r="U1789" i="2"/>
  <c r="V1789" i="2"/>
  <c r="W1789" i="2"/>
  <c r="X1789" i="2"/>
  <c r="Y1789" i="2"/>
  <c r="Z1789" i="2"/>
  <c r="AA1789" i="2"/>
  <c r="P1789" i="2"/>
  <c r="H1789" i="2"/>
  <c r="I1789" i="2"/>
  <c r="J1789" i="2"/>
  <c r="K1789" i="2"/>
  <c r="L1789" i="2"/>
  <c r="M1789" i="2"/>
  <c r="N1789" i="2"/>
  <c r="O1789" i="2"/>
  <c r="N1781" i="2"/>
  <c r="AJ1781" i="2"/>
  <c r="I1783" i="2"/>
  <c r="AL1783" i="2"/>
  <c r="M1781" i="2"/>
  <c r="AI1781" i="2"/>
  <c r="H1783" i="2"/>
  <c r="AK1783" i="2"/>
  <c r="F1793" i="2"/>
  <c r="AM1777" i="2"/>
  <c r="L1781" i="2"/>
  <c r="AB1778" i="2"/>
  <c r="AA1783" i="2"/>
  <c r="F1795" i="2"/>
  <c r="D1799" i="2"/>
  <c r="E1794" i="2"/>
  <c r="D1791" i="2"/>
  <c r="E1786" i="2"/>
  <c r="AL1786" i="2" s="1"/>
  <c r="D1792" i="2"/>
  <c r="E1787" i="2"/>
  <c r="D1790" i="2"/>
  <c r="E1785" i="2"/>
  <c r="D1793" i="2"/>
  <c r="E1788" i="2"/>
  <c r="U1788" i="2" s="1"/>
  <c r="N1788" i="2" l="1"/>
  <c r="AJ1788" i="2"/>
  <c r="O1786" i="2"/>
  <c r="AJ1786" i="2"/>
  <c r="M1788" i="2"/>
  <c r="AI1788" i="2"/>
  <c r="AM1782" i="2"/>
  <c r="N1786" i="2"/>
  <c r="AF1786" i="2"/>
  <c r="AB1781" i="2"/>
  <c r="L1788" i="2"/>
  <c r="AH1788" i="2"/>
  <c r="AB1789" i="2"/>
  <c r="Q1782" i="2"/>
  <c r="M1786" i="2"/>
  <c r="AE1786" i="2"/>
  <c r="K1788" i="2"/>
  <c r="AG1788" i="2"/>
  <c r="Q1780" i="2"/>
  <c r="L1786" i="2"/>
  <c r="AI1786" i="2"/>
  <c r="AK1788" i="2"/>
  <c r="AK1786" i="2"/>
  <c r="AD1788" i="2"/>
  <c r="K1786" i="2"/>
  <c r="AH1786" i="2"/>
  <c r="AM1781" i="2"/>
  <c r="J1788" i="2"/>
  <c r="I1788" i="2"/>
  <c r="AF1788" i="2"/>
  <c r="V1786" i="2"/>
  <c r="AG1786" i="2"/>
  <c r="Q1781" i="2"/>
  <c r="Y1785" i="2"/>
  <c r="AG1785" i="2"/>
  <c r="Z1785" i="2"/>
  <c r="AH1785" i="2"/>
  <c r="AA1785" i="2"/>
  <c r="AI1785" i="2"/>
  <c r="H1785" i="2"/>
  <c r="AJ1785" i="2"/>
  <c r="I1785" i="2"/>
  <c r="AK1785" i="2"/>
  <c r="J1785" i="2"/>
  <c r="AL1785" i="2"/>
  <c r="K1785" i="2"/>
  <c r="AD1785" i="2"/>
  <c r="AM1785" i="2" s="1"/>
  <c r="L1785" i="2"/>
  <c r="AE1785" i="2"/>
  <c r="M1785" i="2"/>
  <c r="AF1785" i="2"/>
  <c r="N1785" i="2"/>
  <c r="S1785" i="2"/>
  <c r="O1785" i="2"/>
  <c r="T1785" i="2"/>
  <c r="P1785" i="2"/>
  <c r="U1785" i="2"/>
  <c r="V1785" i="2"/>
  <c r="W1785" i="2"/>
  <c r="X1785" i="2"/>
  <c r="T1788" i="2"/>
  <c r="AE1788" i="2"/>
  <c r="AB1780" i="2"/>
  <c r="U1786" i="2"/>
  <c r="AD1786" i="2"/>
  <c r="U1787" i="2"/>
  <c r="V1787" i="2"/>
  <c r="W1787" i="2"/>
  <c r="X1787" i="2"/>
  <c r="Y1787" i="2"/>
  <c r="AE1787" i="2"/>
  <c r="Z1787" i="2"/>
  <c r="O1787" i="2"/>
  <c r="AF1787" i="2"/>
  <c r="AA1787" i="2"/>
  <c r="AG1787" i="2"/>
  <c r="H1787" i="2"/>
  <c r="AH1787" i="2"/>
  <c r="I1787" i="2"/>
  <c r="AI1787" i="2"/>
  <c r="J1787" i="2"/>
  <c r="AJ1787" i="2"/>
  <c r="K1787" i="2"/>
  <c r="AK1787" i="2"/>
  <c r="L1787" i="2"/>
  <c r="S1787" i="2"/>
  <c r="AL1787" i="2"/>
  <c r="M1787" i="2"/>
  <c r="AD1787" i="2"/>
  <c r="N1787" i="2"/>
  <c r="T1787" i="2"/>
  <c r="P1787" i="2"/>
  <c r="AB1782" i="2"/>
  <c r="T1786" i="2"/>
  <c r="F1796" i="2"/>
  <c r="S1788" i="2"/>
  <c r="AA1788" i="2"/>
  <c r="F1798" i="2"/>
  <c r="Q1789" i="2"/>
  <c r="S1786" i="2"/>
  <c r="AL1788" i="2"/>
  <c r="AA1786" i="2"/>
  <c r="F1802" i="2"/>
  <c r="F1800" i="2"/>
  <c r="Q1783" i="2"/>
  <c r="Z1786" i="2"/>
  <c r="AM1789" i="2"/>
  <c r="Y1786" i="2"/>
  <c r="F1799" i="2"/>
  <c r="AF1794" i="2"/>
  <c r="AG1794" i="2"/>
  <c r="AH1794" i="2"/>
  <c r="AI1794" i="2"/>
  <c r="AL1794" i="2"/>
  <c r="AJ1794" i="2"/>
  <c r="AK1794" i="2"/>
  <c r="AD1794" i="2"/>
  <c r="AE1794" i="2"/>
  <c r="S1794" i="2"/>
  <c r="T1794" i="2"/>
  <c r="U1794" i="2"/>
  <c r="V1794" i="2"/>
  <c r="W1794" i="2"/>
  <c r="X1794" i="2"/>
  <c r="Y1794" i="2"/>
  <c r="Z1794" i="2"/>
  <c r="AA1794" i="2"/>
  <c r="H1794" i="2"/>
  <c r="I1794" i="2"/>
  <c r="J1794" i="2"/>
  <c r="K1794" i="2"/>
  <c r="L1794" i="2"/>
  <c r="M1794" i="2"/>
  <c r="N1794" i="2"/>
  <c r="O1794" i="2"/>
  <c r="P1794" i="2"/>
  <c r="AB1783" i="2"/>
  <c r="J1786" i="2"/>
  <c r="X1786" i="2"/>
  <c r="O1788" i="2"/>
  <c r="X1788" i="2"/>
  <c r="H1788" i="2"/>
  <c r="V1788" i="2"/>
  <c r="I1786" i="2"/>
  <c r="W1786" i="2"/>
  <c r="P1786" i="2"/>
  <c r="Z1788" i="2"/>
  <c r="Y1788" i="2"/>
  <c r="W1788" i="2"/>
  <c r="P1788" i="2"/>
  <c r="AM1783" i="2"/>
  <c r="H1786" i="2"/>
  <c r="Q1786" i="2" s="1"/>
  <c r="D1798" i="2"/>
  <c r="E1793" i="2"/>
  <c r="AD1793" i="2" s="1"/>
  <c r="D1795" i="2"/>
  <c r="E1790" i="2"/>
  <c r="D1797" i="2"/>
  <c r="E1792" i="2"/>
  <c r="D1796" i="2"/>
  <c r="E1791" i="2"/>
  <c r="AE1791" i="2" s="1"/>
  <c r="D1804" i="2"/>
  <c r="E1799" i="2"/>
  <c r="W1793" i="2" l="1"/>
  <c r="AH1793" i="2"/>
  <c r="W1791" i="2"/>
  <c r="F1801" i="2"/>
  <c r="O1796" i="2"/>
  <c r="V1793" i="2"/>
  <c r="AE1793" i="2"/>
  <c r="AM1793" i="2" s="1"/>
  <c r="V1791" i="2"/>
  <c r="F1807" i="2"/>
  <c r="U1793" i="2"/>
  <c r="F1803" i="2"/>
  <c r="U1791" i="2"/>
  <c r="Q1787" i="2"/>
  <c r="Q1794" i="2"/>
  <c r="T1793" i="2"/>
  <c r="T1791" i="2"/>
  <c r="S1793" i="2"/>
  <c r="AB1788" i="2"/>
  <c r="S1791" i="2"/>
  <c r="Q1788" i="2"/>
  <c r="AB1786" i="2"/>
  <c r="AA1793" i="2"/>
  <c r="M1791" i="2"/>
  <c r="AA1791" i="2"/>
  <c r="AH1792" i="2"/>
  <c r="Z1792" i="2"/>
  <c r="AI1792" i="2"/>
  <c r="AA1792" i="2"/>
  <c r="AJ1792" i="2"/>
  <c r="H1792" i="2"/>
  <c r="Q1792" i="2" s="1"/>
  <c r="AK1792" i="2"/>
  <c r="I1792" i="2"/>
  <c r="AD1792" i="2"/>
  <c r="J1792" i="2"/>
  <c r="AE1792" i="2"/>
  <c r="K1792" i="2"/>
  <c r="Y1792" i="2"/>
  <c r="AF1792" i="2"/>
  <c r="L1792" i="2"/>
  <c r="AG1792" i="2"/>
  <c r="M1792" i="2"/>
  <c r="AL1792" i="2"/>
  <c r="N1792" i="2"/>
  <c r="S1792" i="2"/>
  <c r="O1792" i="2"/>
  <c r="T1792" i="2"/>
  <c r="P1792" i="2"/>
  <c r="U1792" i="2"/>
  <c r="V1792" i="2"/>
  <c r="W1792" i="2"/>
  <c r="X1792" i="2"/>
  <c r="F1804" i="2"/>
  <c r="AI1799" i="2"/>
  <c r="AJ1799" i="2"/>
  <c r="AK1799" i="2"/>
  <c r="AL1799" i="2"/>
  <c r="AD1799" i="2"/>
  <c r="AE1799" i="2"/>
  <c r="AF1799" i="2"/>
  <c r="AG1799" i="2"/>
  <c r="AH1799" i="2"/>
  <c r="S1799" i="2"/>
  <c r="AB1799" i="2" s="1"/>
  <c r="T1799" i="2"/>
  <c r="U1799" i="2"/>
  <c r="V1799" i="2"/>
  <c r="W1799" i="2"/>
  <c r="X1799" i="2"/>
  <c r="Y1799" i="2"/>
  <c r="Z1799" i="2"/>
  <c r="AA1799" i="2"/>
  <c r="H1799" i="2"/>
  <c r="I1799" i="2"/>
  <c r="J1799" i="2"/>
  <c r="K1799" i="2"/>
  <c r="L1799" i="2"/>
  <c r="M1799" i="2"/>
  <c r="N1799" i="2"/>
  <c r="O1799" i="2"/>
  <c r="P1799" i="2"/>
  <c r="F1805" i="2"/>
  <c r="Z1793" i="2"/>
  <c r="L1791" i="2"/>
  <c r="Z1791" i="2"/>
  <c r="AM1787" i="2"/>
  <c r="K1793" i="2"/>
  <c r="Y1793" i="2"/>
  <c r="K1791" i="2"/>
  <c r="AF1791" i="2"/>
  <c r="Q1785" i="2"/>
  <c r="AM1788" i="2"/>
  <c r="J1793" i="2"/>
  <c r="X1793" i="2"/>
  <c r="J1791" i="2"/>
  <c r="AL1791" i="2"/>
  <c r="S1790" i="2"/>
  <c r="O1790" i="2"/>
  <c r="AJ1790" i="2"/>
  <c r="Z1790" i="2"/>
  <c r="T1790" i="2"/>
  <c r="P1790" i="2"/>
  <c r="V1790" i="2"/>
  <c r="U1790" i="2"/>
  <c r="AI1790" i="2"/>
  <c r="W1790" i="2"/>
  <c r="X1790" i="2"/>
  <c r="Y1790" i="2"/>
  <c r="AK1790" i="2"/>
  <c r="AA1790" i="2"/>
  <c r="AL1790" i="2"/>
  <c r="H1790" i="2"/>
  <c r="AE1790" i="2"/>
  <c r="AD1790" i="2"/>
  <c r="I1790" i="2"/>
  <c r="J1790" i="2"/>
  <c r="AG1790" i="2"/>
  <c r="N1790" i="2"/>
  <c r="AF1790" i="2"/>
  <c r="K1790" i="2"/>
  <c r="L1790" i="2"/>
  <c r="AH1790" i="2"/>
  <c r="M1790" i="2"/>
  <c r="I1793" i="2"/>
  <c r="AL1793" i="2"/>
  <c r="I1791" i="2"/>
  <c r="AI1791" i="2"/>
  <c r="AB1787" i="2"/>
  <c r="AI1793" i="2"/>
  <c r="H1793" i="2"/>
  <c r="AK1793" i="2"/>
  <c r="H1791" i="2"/>
  <c r="AH1791" i="2"/>
  <c r="AB1785" i="2"/>
  <c r="L1793" i="2"/>
  <c r="AD1791" i="2"/>
  <c r="P1793" i="2"/>
  <c r="AJ1793" i="2"/>
  <c r="P1791" i="2"/>
  <c r="AK1791" i="2"/>
  <c r="AB1794" i="2"/>
  <c r="O1793" i="2"/>
  <c r="AG1793" i="2"/>
  <c r="O1791" i="2"/>
  <c r="AJ1791" i="2"/>
  <c r="X1791" i="2"/>
  <c r="N1793" i="2"/>
  <c r="AF1793" i="2"/>
  <c r="N1791" i="2"/>
  <c r="AG1791" i="2"/>
  <c r="AM1794" i="2"/>
  <c r="M1793" i="2"/>
  <c r="Y1791" i="2"/>
  <c r="AM1786" i="2"/>
  <c r="D1809" i="2"/>
  <c r="E1804" i="2"/>
  <c r="D1801" i="2"/>
  <c r="E1796" i="2"/>
  <c r="U1796" i="2" s="1"/>
  <c r="D1802" i="2"/>
  <c r="E1797" i="2"/>
  <c r="D1800" i="2"/>
  <c r="E1795" i="2"/>
  <c r="D1803" i="2"/>
  <c r="E1798" i="2"/>
  <c r="X1798" i="2" s="1"/>
  <c r="W1798" i="2" l="1"/>
  <c r="P1796" i="2"/>
  <c r="T1796" i="2"/>
  <c r="Q1791" i="2"/>
  <c r="U1798" i="2"/>
  <c r="N1796" i="2"/>
  <c r="AL1796" i="2"/>
  <c r="AB1792" i="2"/>
  <c r="T1798" i="2"/>
  <c r="M1796" i="2"/>
  <c r="AK1796" i="2"/>
  <c r="Q1793" i="2"/>
  <c r="AM1790" i="2"/>
  <c r="N1798" i="2"/>
  <c r="S1798" i="2"/>
  <c r="L1796" i="2"/>
  <c r="AI1796" i="2"/>
  <c r="AB1790" i="2"/>
  <c r="M1798" i="2"/>
  <c r="AA1798" i="2"/>
  <c r="K1796" i="2"/>
  <c r="AH1796" i="2"/>
  <c r="AK1795" i="2"/>
  <c r="O1795" i="2"/>
  <c r="AL1795" i="2"/>
  <c r="P1795" i="2"/>
  <c r="AJ1795" i="2"/>
  <c r="V1795" i="2"/>
  <c r="H1795" i="2"/>
  <c r="W1795" i="2"/>
  <c r="I1795" i="2"/>
  <c r="X1795" i="2"/>
  <c r="N1795" i="2"/>
  <c r="Y1795" i="2"/>
  <c r="AA1795" i="2"/>
  <c r="Z1795" i="2"/>
  <c r="S1795" i="2"/>
  <c r="AF1795" i="2"/>
  <c r="T1795" i="2"/>
  <c r="AG1795" i="2"/>
  <c r="U1795" i="2"/>
  <c r="AD1795" i="2"/>
  <c r="J1795" i="2"/>
  <c r="AE1795" i="2"/>
  <c r="K1795" i="2"/>
  <c r="AH1795" i="2"/>
  <c r="L1795" i="2"/>
  <c r="AI1795" i="2"/>
  <c r="M1795" i="2"/>
  <c r="Q1790" i="2"/>
  <c r="AM1799" i="2"/>
  <c r="L1798" i="2"/>
  <c r="AJ1798" i="2"/>
  <c r="J1796" i="2"/>
  <c r="AJ1796" i="2"/>
  <c r="V1798" i="2"/>
  <c r="K1798" i="2"/>
  <c r="AI1798" i="2"/>
  <c r="I1796" i="2"/>
  <c r="AG1796" i="2"/>
  <c r="J1798" i="2"/>
  <c r="AG1798" i="2"/>
  <c r="H1796" i="2"/>
  <c r="AF1796" i="2"/>
  <c r="Q1799" i="2"/>
  <c r="I1798" i="2"/>
  <c r="AF1798" i="2"/>
  <c r="AA1796" i="2"/>
  <c r="AE1796" i="2"/>
  <c r="H1798" i="2"/>
  <c r="AL1798" i="2"/>
  <c r="Z1796" i="2"/>
  <c r="AD1796" i="2"/>
  <c r="F1809" i="2"/>
  <c r="AL1804" i="2"/>
  <c r="AE1804" i="2"/>
  <c r="AF1804" i="2"/>
  <c r="AD1804" i="2"/>
  <c r="AG1804" i="2"/>
  <c r="AH1804" i="2"/>
  <c r="AI1804" i="2"/>
  <c r="AJ1804" i="2"/>
  <c r="AK1804" i="2"/>
  <c r="U1804" i="2"/>
  <c r="V1804" i="2"/>
  <c r="W1804" i="2"/>
  <c r="X1804" i="2"/>
  <c r="Y1804" i="2"/>
  <c r="Z1804" i="2"/>
  <c r="AA1804" i="2"/>
  <c r="S1804" i="2"/>
  <c r="T1804" i="2"/>
  <c r="I1804" i="2"/>
  <c r="J1804" i="2"/>
  <c r="K1804" i="2"/>
  <c r="L1804" i="2"/>
  <c r="M1804" i="2"/>
  <c r="N1804" i="2"/>
  <c r="O1804" i="2"/>
  <c r="P1804" i="2"/>
  <c r="H1804" i="2"/>
  <c r="P1798" i="2"/>
  <c r="AK1798" i="2"/>
  <c r="Y1796" i="2"/>
  <c r="F1806" i="2"/>
  <c r="AF1801" i="2"/>
  <c r="L1801" i="2"/>
  <c r="AB1791" i="2"/>
  <c r="O1798" i="2"/>
  <c r="AH1798" i="2"/>
  <c r="F1812" i="2"/>
  <c r="X1796" i="2"/>
  <c r="S1796" i="2"/>
  <c r="Z1798" i="2"/>
  <c r="AE1798" i="2"/>
  <c r="W1796" i="2"/>
  <c r="AE1797" i="2"/>
  <c r="I1797" i="2"/>
  <c r="AI1797" i="2"/>
  <c r="J1797" i="2"/>
  <c r="AJ1797" i="2"/>
  <c r="K1797" i="2"/>
  <c r="AF1797" i="2"/>
  <c r="L1797" i="2"/>
  <c r="AG1797" i="2"/>
  <c r="M1797" i="2"/>
  <c r="AH1797" i="2"/>
  <c r="N1797" i="2"/>
  <c r="T1797" i="2"/>
  <c r="O1797" i="2"/>
  <c r="H1797" i="2"/>
  <c r="U1797" i="2"/>
  <c r="P1797" i="2"/>
  <c r="AD1797" i="2"/>
  <c r="V1797" i="2"/>
  <c r="W1797" i="2"/>
  <c r="X1797" i="2"/>
  <c r="Y1797" i="2"/>
  <c r="Z1797" i="2"/>
  <c r="AK1797" i="2"/>
  <c r="AA1797" i="2"/>
  <c r="AL1797" i="2"/>
  <c r="S1797" i="2"/>
  <c r="AM1791" i="2"/>
  <c r="AM1792" i="2"/>
  <c r="AB1793" i="2"/>
  <c r="Y1798" i="2"/>
  <c r="AD1798" i="2"/>
  <c r="AM1798" i="2" s="1"/>
  <c r="V1796" i="2"/>
  <c r="F1810" i="2"/>
  <c r="F1808" i="2"/>
  <c r="S1803" i="2"/>
  <c r="O1803" i="2"/>
  <c r="D1808" i="2"/>
  <c r="E1803" i="2"/>
  <c r="T1803" i="2" s="1"/>
  <c r="D1805" i="2"/>
  <c r="E1800" i="2"/>
  <c r="D1807" i="2"/>
  <c r="E1802" i="2"/>
  <c r="D1806" i="2"/>
  <c r="E1801" i="2"/>
  <c r="AK1801" i="2" s="1"/>
  <c r="D1814" i="2"/>
  <c r="E1809" i="2"/>
  <c r="K1801" i="2" l="1"/>
  <c r="AE1801" i="2"/>
  <c r="Q1796" i="2"/>
  <c r="AB1798" i="2"/>
  <c r="N1803" i="2"/>
  <c r="J1801" i="2"/>
  <c r="AD1801" i="2"/>
  <c r="AM1804" i="2"/>
  <c r="AL1803" i="2"/>
  <c r="I1801" i="2"/>
  <c r="AJ1801" i="2"/>
  <c r="Q1795" i="2"/>
  <c r="L1803" i="2"/>
  <c r="K1803" i="2"/>
  <c r="AD1803" i="2"/>
  <c r="AM1803" i="2" s="1"/>
  <c r="H1801" i="2"/>
  <c r="AI1801" i="2"/>
  <c r="M1803" i="2"/>
  <c r="AJ1803" i="2"/>
  <c r="AI1803" i="2"/>
  <c r="J1803" i="2"/>
  <c r="AK1803" i="2"/>
  <c r="AA1801" i="2"/>
  <c r="AH1801" i="2"/>
  <c r="AB1804" i="2"/>
  <c r="I1803" i="2"/>
  <c r="AH1803" i="2"/>
  <c r="F1815" i="2"/>
  <c r="AM1797" i="2"/>
  <c r="Z1801" i="2"/>
  <c r="AG1801" i="2"/>
  <c r="F1814" i="2"/>
  <c r="AE1809" i="2"/>
  <c r="AH1809" i="2"/>
  <c r="AI1809" i="2"/>
  <c r="AD1809" i="2"/>
  <c r="AM1809" i="2" s="1"/>
  <c r="AF1809" i="2"/>
  <c r="AG1809" i="2"/>
  <c r="AJ1809" i="2"/>
  <c r="AK1809" i="2"/>
  <c r="AL1809" i="2"/>
  <c r="X1809" i="2"/>
  <c r="Y1809" i="2"/>
  <c r="Z1809" i="2"/>
  <c r="AA1809" i="2"/>
  <c r="S1809" i="2"/>
  <c r="T1809" i="2"/>
  <c r="U1809" i="2"/>
  <c r="V1809" i="2"/>
  <c r="W1809" i="2"/>
  <c r="L1809" i="2"/>
  <c r="M1809" i="2"/>
  <c r="N1809" i="2"/>
  <c r="O1809" i="2"/>
  <c r="P1809" i="2"/>
  <c r="H1809" i="2"/>
  <c r="I1809" i="2"/>
  <c r="J1809" i="2"/>
  <c r="K1809" i="2"/>
  <c r="AM1795" i="2"/>
  <c r="H1803" i="2"/>
  <c r="AG1803" i="2"/>
  <c r="Y1801" i="2"/>
  <c r="F1811" i="2"/>
  <c r="AM1796" i="2"/>
  <c r="AF1803" i="2"/>
  <c r="F1817" i="2"/>
  <c r="X1801" i="2"/>
  <c r="Z1802" i="2"/>
  <c r="AA1802" i="2"/>
  <c r="S1802" i="2"/>
  <c r="T1802" i="2"/>
  <c r="AD1802" i="2"/>
  <c r="U1802" i="2"/>
  <c r="AG1802" i="2"/>
  <c r="V1802" i="2"/>
  <c r="J1802" i="2"/>
  <c r="AH1802" i="2"/>
  <c r="K1802" i="2"/>
  <c r="AE1802" i="2"/>
  <c r="L1802" i="2"/>
  <c r="AF1802" i="2"/>
  <c r="M1802" i="2"/>
  <c r="AI1802" i="2"/>
  <c r="N1802" i="2"/>
  <c r="AJ1802" i="2"/>
  <c r="O1802" i="2"/>
  <c r="AK1802" i="2"/>
  <c r="P1802" i="2"/>
  <c r="X1802" i="2"/>
  <c r="AL1802" i="2"/>
  <c r="H1802" i="2"/>
  <c r="W1802" i="2"/>
  <c r="I1802" i="2"/>
  <c r="Y1802" i="2"/>
  <c r="Z1803" i="2"/>
  <c r="AE1803" i="2"/>
  <c r="Q1797" i="2"/>
  <c r="W1801" i="2"/>
  <c r="V1801" i="2"/>
  <c r="Q1798" i="2"/>
  <c r="AB1796" i="2"/>
  <c r="U1801" i="2"/>
  <c r="Q1804" i="2"/>
  <c r="AB1795" i="2"/>
  <c r="V1800" i="2"/>
  <c r="AF1800" i="2"/>
  <c r="W1800" i="2"/>
  <c r="AI1800" i="2"/>
  <c r="X1800" i="2"/>
  <c r="T1800" i="2"/>
  <c r="AJ1800" i="2"/>
  <c r="M1800" i="2"/>
  <c r="AL1800" i="2"/>
  <c r="N1800" i="2"/>
  <c r="AD1800" i="2"/>
  <c r="O1800" i="2"/>
  <c r="AE1800" i="2"/>
  <c r="P1800" i="2"/>
  <c r="AG1800" i="2"/>
  <c r="H1800" i="2"/>
  <c r="AH1800" i="2"/>
  <c r="I1800" i="2"/>
  <c r="AK1800" i="2"/>
  <c r="J1800" i="2"/>
  <c r="Y1800" i="2"/>
  <c r="K1800" i="2"/>
  <c r="Z1800" i="2"/>
  <c r="L1800" i="2"/>
  <c r="AA1800" i="2"/>
  <c r="S1800" i="2"/>
  <c r="U1800" i="2"/>
  <c r="P1801" i="2"/>
  <c r="T1801" i="2"/>
  <c r="AA1803" i="2"/>
  <c r="F1813" i="2"/>
  <c r="AE1808" i="2"/>
  <c r="K1808" i="2"/>
  <c r="AB1797" i="2"/>
  <c r="O1801" i="2"/>
  <c r="S1801" i="2"/>
  <c r="AB1801" i="2" s="1"/>
  <c r="V1803" i="2"/>
  <c r="U1803" i="2"/>
  <c r="AB1803" i="2" s="1"/>
  <c r="N1801" i="2"/>
  <c r="AL1801" i="2"/>
  <c r="Y1803" i="2"/>
  <c r="X1803" i="2"/>
  <c r="W1803" i="2"/>
  <c r="P1803" i="2"/>
  <c r="M1801" i="2"/>
  <c r="D1819" i="2"/>
  <c r="E1814" i="2"/>
  <c r="D1811" i="2"/>
  <c r="E1806" i="2"/>
  <c r="AE1806" i="2" s="1"/>
  <c r="D1812" i="2"/>
  <c r="E1807" i="2"/>
  <c r="D1810" i="2"/>
  <c r="E1805" i="2"/>
  <c r="D1813" i="2"/>
  <c r="E1808" i="2"/>
  <c r="AF1808" i="2" s="1"/>
  <c r="AD1808" i="2" l="1"/>
  <c r="H1806" i="2"/>
  <c r="AL1806" i="2"/>
  <c r="AD1806" i="2"/>
  <c r="I1808" i="2"/>
  <c r="AK1808" i="2"/>
  <c r="Q1802" i="2"/>
  <c r="AA1806" i="2"/>
  <c r="AK1806" i="2"/>
  <c r="J1808" i="2"/>
  <c r="H1808" i="2"/>
  <c r="AJ1808" i="2"/>
  <c r="Z1806" i="2"/>
  <c r="AJ1806" i="2"/>
  <c r="F1820" i="2"/>
  <c r="AA1808" i="2"/>
  <c r="AI1808" i="2"/>
  <c r="Y1806" i="2"/>
  <c r="F1816" i="2"/>
  <c r="F1819" i="2"/>
  <c r="AH1814" i="2"/>
  <c r="AK1814" i="2"/>
  <c r="AD1814" i="2"/>
  <c r="AE1814" i="2"/>
  <c r="AF1814" i="2"/>
  <c r="AG1814" i="2"/>
  <c r="AI1814" i="2"/>
  <c r="AJ1814" i="2"/>
  <c r="AL1814" i="2"/>
  <c r="AA1814" i="2"/>
  <c r="S1814" i="2"/>
  <c r="T1814" i="2"/>
  <c r="U1814" i="2"/>
  <c r="V1814" i="2"/>
  <c r="W1814" i="2"/>
  <c r="X1814" i="2"/>
  <c r="Y1814" i="2"/>
  <c r="Z1814" i="2"/>
  <c r="O1814" i="2"/>
  <c r="P1814" i="2"/>
  <c r="H1814" i="2"/>
  <c r="I1814" i="2"/>
  <c r="J1814" i="2"/>
  <c r="K1814" i="2"/>
  <c r="L1814" i="2"/>
  <c r="M1814" i="2"/>
  <c r="N1814" i="2"/>
  <c r="Z1808" i="2"/>
  <c r="AH1808" i="2"/>
  <c r="Q1800" i="2"/>
  <c r="AM1802" i="2"/>
  <c r="X1806" i="2"/>
  <c r="Y1808" i="2"/>
  <c r="F1818" i="2"/>
  <c r="AF1813" i="2"/>
  <c r="I1813" i="2"/>
  <c r="F1822" i="2"/>
  <c r="W1806" i="2"/>
  <c r="AB1809" i="2"/>
  <c r="AH1805" i="2"/>
  <c r="K1805" i="2"/>
  <c r="U1805" i="2"/>
  <c r="AJ1805" i="2"/>
  <c r="L1805" i="2"/>
  <c r="AG1805" i="2"/>
  <c r="AK1805" i="2"/>
  <c r="M1805" i="2"/>
  <c r="T1805" i="2"/>
  <c r="S1805" i="2"/>
  <c r="N1805" i="2"/>
  <c r="O1805" i="2"/>
  <c r="J1805" i="2"/>
  <c r="W1805" i="2"/>
  <c r="V1805" i="2"/>
  <c r="X1805" i="2"/>
  <c r="Y1805" i="2"/>
  <c r="AD1805" i="2"/>
  <c r="Z1805" i="2"/>
  <c r="AF1805" i="2"/>
  <c r="AI1805" i="2"/>
  <c r="AE1805" i="2"/>
  <c r="AA1805" i="2"/>
  <c r="I1805" i="2"/>
  <c r="P1805" i="2"/>
  <c r="AL1805" i="2"/>
  <c r="H1805" i="2"/>
  <c r="Q1805" i="2" s="1"/>
  <c r="X1808" i="2"/>
  <c r="AB1802" i="2"/>
  <c r="V1806" i="2"/>
  <c r="Q1803" i="2"/>
  <c r="W1808" i="2"/>
  <c r="U1806" i="2"/>
  <c r="V1808" i="2"/>
  <c r="P1806" i="2"/>
  <c r="T1806" i="2"/>
  <c r="AM1801" i="2"/>
  <c r="AE1807" i="2"/>
  <c r="K1807" i="2"/>
  <c r="AL1807" i="2"/>
  <c r="Z1807" i="2"/>
  <c r="L1807" i="2"/>
  <c r="AA1807" i="2"/>
  <c r="M1807" i="2"/>
  <c r="S1807" i="2"/>
  <c r="T1807" i="2"/>
  <c r="U1807" i="2"/>
  <c r="V1807" i="2"/>
  <c r="W1807" i="2"/>
  <c r="J1807" i="2"/>
  <c r="AD1807" i="2"/>
  <c r="X1807" i="2"/>
  <c r="AG1807" i="2"/>
  <c r="Y1807" i="2"/>
  <c r="AJ1807" i="2"/>
  <c r="N1807" i="2"/>
  <c r="AK1807" i="2"/>
  <c r="O1807" i="2"/>
  <c r="AF1807" i="2"/>
  <c r="P1807" i="2"/>
  <c r="AH1807" i="2"/>
  <c r="H1807" i="2"/>
  <c r="AI1807" i="2"/>
  <c r="I1807" i="2"/>
  <c r="U1808" i="2"/>
  <c r="AM1800" i="2"/>
  <c r="O1806" i="2"/>
  <c r="S1806" i="2"/>
  <c r="T1808" i="2"/>
  <c r="AB1800" i="2"/>
  <c r="N1806" i="2"/>
  <c r="AI1806" i="2"/>
  <c r="I1806" i="2"/>
  <c r="O1808" i="2"/>
  <c r="S1808" i="2"/>
  <c r="AB1808" i="2" s="1"/>
  <c r="M1806" i="2"/>
  <c r="AH1806" i="2"/>
  <c r="Q1809" i="2"/>
  <c r="N1808" i="2"/>
  <c r="AL1808" i="2"/>
  <c r="L1806" i="2"/>
  <c r="AG1806" i="2"/>
  <c r="P1808" i="2"/>
  <c r="M1808" i="2"/>
  <c r="AG1808" i="2"/>
  <c r="K1806" i="2"/>
  <c r="AF1806" i="2"/>
  <c r="L1808" i="2"/>
  <c r="J1806" i="2"/>
  <c r="Q1801" i="2"/>
  <c r="D1818" i="2"/>
  <c r="E1813" i="2"/>
  <c r="AG1813" i="2" s="1"/>
  <c r="D1815" i="2"/>
  <c r="E1810" i="2"/>
  <c r="D1817" i="2"/>
  <c r="E1812" i="2"/>
  <c r="D1816" i="2"/>
  <c r="E1811" i="2"/>
  <c r="AD1811" i="2" s="1"/>
  <c r="D1824" i="2"/>
  <c r="E1819" i="2"/>
  <c r="AB1805" i="2" l="1"/>
  <c r="H1813" i="2"/>
  <c r="AD1813" i="2"/>
  <c r="Q1814" i="2"/>
  <c r="T1811" i="2"/>
  <c r="AF1811" i="2"/>
  <c r="F1825" i="2"/>
  <c r="S1813" i="2"/>
  <c r="AL1813" i="2"/>
  <c r="S1811" i="2"/>
  <c r="F1821" i="2"/>
  <c r="AG1811" i="2"/>
  <c r="AA1813" i="2"/>
  <c r="AK1813" i="2"/>
  <c r="AM1814" i="2"/>
  <c r="AA1811" i="2"/>
  <c r="U1811" i="2"/>
  <c r="Z1813" i="2"/>
  <c r="F1823" i="2"/>
  <c r="Z1811" i="2"/>
  <c r="Y1813" i="2"/>
  <c r="Y1811" i="2"/>
  <c r="Q1808" i="2"/>
  <c r="X1813" i="2"/>
  <c r="F1824" i="2"/>
  <c r="AE1819" i="2"/>
  <c r="AK1819" i="2"/>
  <c r="AJ1819" i="2"/>
  <c r="AL1819" i="2"/>
  <c r="AD1819" i="2"/>
  <c r="AF1819" i="2"/>
  <c r="AG1819" i="2"/>
  <c r="AH1819" i="2"/>
  <c r="AI1819" i="2"/>
  <c r="S1819" i="2"/>
  <c r="T1819" i="2"/>
  <c r="U1819" i="2"/>
  <c r="V1819" i="2"/>
  <c r="W1819" i="2"/>
  <c r="X1819" i="2"/>
  <c r="Y1819" i="2"/>
  <c r="Z1819" i="2"/>
  <c r="AA1819" i="2"/>
  <c r="H1819" i="2"/>
  <c r="I1819" i="2"/>
  <c r="J1819" i="2"/>
  <c r="K1819" i="2"/>
  <c r="L1819" i="2"/>
  <c r="M1819" i="2"/>
  <c r="N1819" i="2"/>
  <c r="O1819" i="2"/>
  <c r="P1819" i="2"/>
  <c r="X1811" i="2"/>
  <c r="AB1806" i="2"/>
  <c r="W1813" i="2"/>
  <c r="I1811" i="2"/>
  <c r="W1811" i="2"/>
  <c r="AM1807" i="2"/>
  <c r="F1827" i="2"/>
  <c r="V1813" i="2"/>
  <c r="H1811" i="2"/>
  <c r="V1811" i="2"/>
  <c r="AM1805" i="2"/>
  <c r="P1813" i="2"/>
  <c r="U1813" i="2"/>
  <c r="P1811" i="2"/>
  <c r="AL1811" i="2"/>
  <c r="O1813" i="2"/>
  <c r="T1813" i="2"/>
  <c r="O1811" i="2"/>
  <c r="AK1811" i="2"/>
  <c r="N1813" i="2"/>
  <c r="AE1813" i="2"/>
  <c r="AB1814" i="2"/>
  <c r="N1811" i="2"/>
  <c r="AJ1811" i="2"/>
  <c r="AI1812" i="2"/>
  <c r="L1812" i="2"/>
  <c r="AK1812" i="2"/>
  <c r="M1812" i="2"/>
  <c r="AL1812" i="2"/>
  <c r="N1812" i="2"/>
  <c r="S1812" i="2"/>
  <c r="O1812" i="2"/>
  <c r="T1812" i="2"/>
  <c r="P1812" i="2"/>
  <c r="U1812" i="2"/>
  <c r="V1812" i="2"/>
  <c r="AH1812" i="2"/>
  <c r="W1812" i="2"/>
  <c r="X1812" i="2"/>
  <c r="Y1812" i="2"/>
  <c r="AD1812" i="2"/>
  <c r="Z1812" i="2"/>
  <c r="AE1812" i="2"/>
  <c r="AA1812" i="2"/>
  <c r="AF1812" i="2"/>
  <c r="H1812" i="2"/>
  <c r="Q1812" i="2" s="1"/>
  <c r="AJ1812" i="2"/>
  <c r="I1812" i="2"/>
  <c r="K1812" i="2"/>
  <c r="AG1812" i="2"/>
  <c r="J1812" i="2"/>
  <c r="M1813" i="2"/>
  <c r="AJ1813" i="2"/>
  <c r="M1811" i="2"/>
  <c r="AI1811" i="2"/>
  <c r="AM1806" i="2"/>
  <c r="Q1807" i="2"/>
  <c r="L1813" i="2"/>
  <c r="AI1813" i="2"/>
  <c r="L1811" i="2"/>
  <c r="AH1811" i="2"/>
  <c r="AI1810" i="2"/>
  <c r="I1810" i="2"/>
  <c r="AL1810" i="2"/>
  <c r="J1810" i="2"/>
  <c r="AE1810" i="2"/>
  <c r="K1810" i="2"/>
  <c r="AJ1810" i="2"/>
  <c r="L1810" i="2"/>
  <c r="AK1810" i="2"/>
  <c r="M1810" i="2"/>
  <c r="AD1810" i="2"/>
  <c r="N1810" i="2"/>
  <c r="S1810" i="2"/>
  <c r="O1810" i="2"/>
  <c r="T1810" i="2"/>
  <c r="P1810" i="2"/>
  <c r="U1810" i="2"/>
  <c r="V1810" i="2"/>
  <c r="H1810" i="2"/>
  <c r="W1810" i="2"/>
  <c r="X1810" i="2"/>
  <c r="Y1810" i="2"/>
  <c r="AF1810" i="2"/>
  <c r="Z1810" i="2"/>
  <c r="AH1810" i="2"/>
  <c r="AG1810" i="2"/>
  <c r="AA1810" i="2"/>
  <c r="AB1807" i="2"/>
  <c r="K1813" i="2"/>
  <c r="AH1813" i="2"/>
  <c r="K1811" i="2"/>
  <c r="AE1811" i="2"/>
  <c r="AM1811" i="2" s="1"/>
  <c r="Q1806" i="2"/>
  <c r="J1813" i="2"/>
  <c r="J1811" i="2"/>
  <c r="AM1808" i="2"/>
  <c r="D1829" i="2"/>
  <c r="E1824" i="2"/>
  <c r="D1821" i="2"/>
  <c r="E1816" i="2"/>
  <c r="Y1816" i="2" s="1"/>
  <c r="D1822" i="2"/>
  <c r="E1817" i="2"/>
  <c r="D1820" i="2"/>
  <c r="E1815" i="2"/>
  <c r="D1823" i="2"/>
  <c r="E1818" i="2"/>
  <c r="AJ1818" i="2" s="1"/>
  <c r="AB1812" i="2" l="1"/>
  <c r="AM1819" i="2"/>
  <c r="N1818" i="2"/>
  <c r="AI1818" i="2"/>
  <c r="J1816" i="2"/>
  <c r="AL1816" i="2"/>
  <c r="AH1818" i="2"/>
  <c r="Q1819" i="2"/>
  <c r="L1818" i="2"/>
  <c r="AG1818" i="2"/>
  <c r="H1816" i="2"/>
  <c r="AJ1816" i="2"/>
  <c r="I1816" i="2"/>
  <c r="F1832" i="2"/>
  <c r="K1818" i="2"/>
  <c r="AF1818" i="2"/>
  <c r="P1816" i="2"/>
  <c r="AI1816" i="2"/>
  <c r="V1818" i="2"/>
  <c r="AE1818" i="2"/>
  <c r="O1816" i="2"/>
  <c r="AH1816" i="2"/>
  <c r="AB1810" i="2"/>
  <c r="F1829" i="2"/>
  <c r="AH1824" i="2"/>
  <c r="AD1824" i="2"/>
  <c r="AE1824" i="2"/>
  <c r="AF1824" i="2"/>
  <c r="AG1824" i="2"/>
  <c r="AI1824" i="2"/>
  <c r="AJ1824" i="2"/>
  <c r="AK1824" i="2"/>
  <c r="AL1824" i="2"/>
  <c r="S1824" i="2"/>
  <c r="T1824" i="2"/>
  <c r="U1824" i="2"/>
  <c r="V1824" i="2"/>
  <c r="W1824" i="2"/>
  <c r="X1824" i="2"/>
  <c r="Y1824" i="2"/>
  <c r="Z1824" i="2"/>
  <c r="AA1824" i="2"/>
  <c r="H1824" i="2"/>
  <c r="I1824" i="2"/>
  <c r="J1824" i="2"/>
  <c r="K1824" i="2"/>
  <c r="L1824" i="2"/>
  <c r="M1824" i="2"/>
  <c r="N1824" i="2"/>
  <c r="O1824" i="2"/>
  <c r="P1824" i="2"/>
  <c r="U1818" i="2"/>
  <c r="AD1818" i="2"/>
  <c r="AM1818" i="2" s="1"/>
  <c r="N1816" i="2"/>
  <c r="AG1816" i="2"/>
  <c r="AJ1815" i="2"/>
  <c r="AA1815" i="2"/>
  <c r="AH1815" i="2"/>
  <c r="H1815" i="2"/>
  <c r="AK1815" i="2"/>
  <c r="I1815" i="2"/>
  <c r="AL1815" i="2"/>
  <c r="J1815" i="2"/>
  <c r="AD1815" i="2"/>
  <c r="K1815" i="2"/>
  <c r="AE1815" i="2"/>
  <c r="L1815" i="2"/>
  <c r="AF1815" i="2"/>
  <c r="M1815" i="2"/>
  <c r="AG1815" i="2"/>
  <c r="N1815" i="2"/>
  <c r="S1815" i="2"/>
  <c r="O1815" i="2"/>
  <c r="T1815" i="2"/>
  <c r="P1815" i="2"/>
  <c r="U1815" i="2"/>
  <c r="V1815" i="2"/>
  <c r="W1815" i="2"/>
  <c r="X1815" i="2"/>
  <c r="Z1815" i="2"/>
  <c r="Y1815" i="2"/>
  <c r="AI1815" i="2"/>
  <c r="AM1812" i="2"/>
  <c r="Q1811" i="2"/>
  <c r="T1818" i="2"/>
  <c r="F1828" i="2"/>
  <c r="M1816" i="2"/>
  <c r="AE1816" i="2"/>
  <c r="AM1810" i="2"/>
  <c r="S1818" i="2"/>
  <c r="AB1818" i="2" s="1"/>
  <c r="X1816" i="2"/>
  <c r="AD1816" i="2"/>
  <c r="AA1818" i="2"/>
  <c r="W1816" i="2"/>
  <c r="AF1816" i="2"/>
  <c r="F1830" i="2"/>
  <c r="AK1816" i="2"/>
  <c r="Z1818" i="2"/>
  <c r="V1816" i="2"/>
  <c r="F1826" i="2"/>
  <c r="Y1818" i="2"/>
  <c r="U1816" i="2"/>
  <c r="AB1811" i="2"/>
  <c r="AI1817" i="2"/>
  <c r="N1817" i="2"/>
  <c r="S1817" i="2"/>
  <c r="O1817" i="2"/>
  <c r="T1817" i="2"/>
  <c r="P1817" i="2"/>
  <c r="U1817" i="2"/>
  <c r="V1817" i="2"/>
  <c r="W1817" i="2"/>
  <c r="X1817" i="2"/>
  <c r="AH1817" i="2"/>
  <c r="Y1817" i="2"/>
  <c r="AG1817" i="2"/>
  <c r="Z1817" i="2"/>
  <c r="AJ1817" i="2"/>
  <c r="AA1817" i="2"/>
  <c r="AK1817" i="2"/>
  <c r="H1817" i="2"/>
  <c r="AL1817" i="2"/>
  <c r="I1817" i="2"/>
  <c r="AD1817" i="2"/>
  <c r="J1817" i="2"/>
  <c r="AE1817" i="2"/>
  <c r="K1817" i="2"/>
  <c r="AF1817" i="2"/>
  <c r="L1817" i="2"/>
  <c r="M1817" i="2"/>
  <c r="AB1819" i="2"/>
  <c r="J1818" i="2"/>
  <c r="X1818" i="2"/>
  <c r="T1816" i="2"/>
  <c r="I1818" i="2"/>
  <c r="W1818" i="2"/>
  <c r="S1816" i="2"/>
  <c r="AB1813" i="2"/>
  <c r="AM1813" i="2"/>
  <c r="M1818" i="2"/>
  <c r="H1818" i="2"/>
  <c r="AL1818" i="2"/>
  <c r="AA1816" i="2"/>
  <c r="Q1813" i="2"/>
  <c r="P1818" i="2"/>
  <c r="AK1818" i="2"/>
  <c r="L1816" i="2"/>
  <c r="Z1816" i="2"/>
  <c r="Q1810" i="2"/>
  <c r="O1818" i="2"/>
  <c r="K1816" i="2"/>
  <c r="D1828" i="2"/>
  <c r="E1823" i="2"/>
  <c r="W1823" i="2" s="1"/>
  <c r="D1825" i="2"/>
  <c r="E1820" i="2"/>
  <c r="D1827" i="2"/>
  <c r="E1822" i="2"/>
  <c r="D1826" i="2"/>
  <c r="E1821" i="2"/>
  <c r="U1821" i="2" s="1"/>
  <c r="D1834" i="2"/>
  <c r="E1829" i="2"/>
  <c r="T1821" i="2" l="1"/>
  <c r="N1821" i="2"/>
  <c r="S1821" i="2"/>
  <c r="U1823" i="2"/>
  <c r="M1821" i="2"/>
  <c r="AJ1821" i="2"/>
  <c r="T1823" i="2"/>
  <c r="F1837" i="2"/>
  <c r="L1821" i="2"/>
  <c r="AH1821" i="2"/>
  <c r="S1823" i="2"/>
  <c r="AB1824" i="2"/>
  <c r="V1823" i="2"/>
  <c r="K1821" i="2"/>
  <c r="AG1821" i="2"/>
  <c r="M1823" i="2"/>
  <c r="AA1823" i="2"/>
  <c r="J1821" i="2"/>
  <c r="AF1821" i="2"/>
  <c r="L1823" i="2"/>
  <c r="Z1823" i="2"/>
  <c r="AM1815" i="2"/>
  <c r="Q1816" i="2"/>
  <c r="I1821" i="2"/>
  <c r="AE1821" i="2"/>
  <c r="K1823" i="2"/>
  <c r="AJ1823" i="2"/>
  <c r="AF1822" i="2"/>
  <c r="I1822" i="2"/>
  <c r="AG1822" i="2"/>
  <c r="J1822" i="2"/>
  <c r="AH1822" i="2"/>
  <c r="K1822" i="2"/>
  <c r="AI1822" i="2"/>
  <c r="L1822" i="2"/>
  <c r="AK1822" i="2"/>
  <c r="M1822" i="2"/>
  <c r="AL1822" i="2"/>
  <c r="N1822" i="2"/>
  <c r="S1822" i="2"/>
  <c r="O1822" i="2"/>
  <c r="AA1822" i="2"/>
  <c r="T1822" i="2"/>
  <c r="P1822" i="2"/>
  <c r="U1822" i="2"/>
  <c r="V1822" i="2"/>
  <c r="W1822" i="2"/>
  <c r="X1822" i="2"/>
  <c r="AD1822" i="2"/>
  <c r="Y1822" i="2"/>
  <c r="AJ1822" i="2"/>
  <c r="Z1822" i="2"/>
  <c r="AE1822" i="2"/>
  <c r="H1822" i="2"/>
  <c r="Q1818" i="2"/>
  <c r="H1821" i="2"/>
  <c r="AD1821" i="2"/>
  <c r="J1823" i="2"/>
  <c r="AI1823" i="2"/>
  <c r="O1821" i="2"/>
  <c r="P1821" i="2"/>
  <c r="AL1821" i="2"/>
  <c r="I1823" i="2"/>
  <c r="AH1823" i="2"/>
  <c r="AA1821" i="2"/>
  <c r="AK1821" i="2"/>
  <c r="H1823" i="2"/>
  <c r="AF1823" i="2"/>
  <c r="AM1817" i="2"/>
  <c r="AB1817" i="2"/>
  <c r="Z1821" i="2"/>
  <c r="AI1821" i="2"/>
  <c r="F1835" i="2"/>
  <c r="P1823" i="2"/>
  <c r="AE1823" i="2"/>
  <c r="Q1815" i="2"/>
  <c r="Q1824" i="2"/>
  <c r="Q1817" i="2"/>
  <c r="Y1821" i="2"/>
  <c r="F1831" i="2"/>
  <c r="O1826" i="2"/>
  <c r="O1823" i="2"/>
  <c r="AD1823" i="2"/>
  <c r="AM1824" i="2"/>
  <c r="X1821" i="2"/>
  <c r="N1823" i="2"/>
  <c r="AL1823" i="2"/>
  <c r="AB1816" i="2"/>
  <c r="W1821" i="2"/>
  <c r="Y1823" i="2"/>
  <c r="AK1823" i="2"/>
  <c r="AB1815" i="2"/>
  <c r="F1834" i="2"/>
  <c r="AK1829" i="2"/>
  <c r="AL1829" i="2"/>
  <c r="AD1829" i="2"/>
  <c r="AM1829" i="2" s="1"/>
  <c r="AE1829" i="2"/>
  <c r="AF1829" i="2"/>
  <c r="AG1829" i="2"/>
  <c r="AH1829" i="2"/>
  <c r="AI1829" i="2"/>
  <c r="AJ1829" i="2"/>
  <c r="T1829" i="2"/>
  <c r="U1829" i="2"/>
  <c r="V1829" i="2"/>
  <c r="W1829" i="2"/>
  <c r="X1829" i="2"/>
  <c r="Y1829" i="2"/>
  <c r="Z1829" i="2"/>
  <c r="AA1829" i="2"/>
  <c r="S1829" i="2"/>
  <c r="H1829" i="2"/>
  <c r="Q1829" i="2" s="1"/>
  <c r="I1829" i="2"/>
  <c r="J1829" i="2"/>
  <c r="K1829" i="2"/>
  <c r="L1829" i="2"/>
  <c r="M1829" i="2"/>
  <c r="N1829" i="2"/>
  <c r="O1829" i="2"/>
  <c r="P1829" i="2"/>
  <c r="AK1820" i="2"/>
  <c r="O1820" i="2"/>
  <c r="AI1820" i="2"/>
  <c r="U1820" i="2"/>
  <c r="P1820" i="2"/>
  <c r="V1820" i="2"/>
  <c r="H1820" i="2"/>
  <c r="W1820" i="2"/>
  <c r="X1820" i="2"/>
  <c r="Y1820" i="2"/>
  <c r="Z1820" i="2"/>
  <c r="AA1820" i="2"/>
  <c r="AL1820" i="2"/>
  <c r="S1820" i="2"/>
  <c r="M1820" i="2"/>
  <c r="AD1820" i="2"/>
  <c r="T1820" i="2"/>
  <c r="AE1820" i="2"/>
  <c r="I1820" i="2"/>
  <c r="AF1820" i="2"/>
  <c r="J1820" i="2"/>
  <c r="AG1820" i="2"/>
  <c r="K1820" i="2"/>
  <c r="AH1820" i="2"/>
  <c r="L1820" i="2"/>
  <c r="AJ1820" i="2"/>
  <c r="N1820" i="2"/>
  <c r="V1821" i="2"/>
  <c r="AM1816" i="2"/>
  <c r="X1823" i="2"/>
  <c r="AG1823" i="2"/>
  <c r="F1833" i="2"/>
  <c r="D1831" i="2"/>
  <c r="E1826" i="2"/>
  <c r="T1826" i="2" s="1"/>
  <c r="D1832" i="2"/>
  <c r="E1827" i="2"/>
  <c r="D1830" i="2"/>
  <c r="E1825" i="2"/>
  <c r="D1839" i="2"/>
  <c r="E1834" i="2"/>
  <c r="D1833" i="2"/>
  <c r="E1828" i="2"/>
  <c r="AL1828" i="2" s="1"/>
  <c r="Q1820" i="2" l="1"/>
  <c r="AB1829" i="2"/>
  <c r="N1826" i="2"/>
  <c r="AK1826" i="2"/>
  <c r="AH1828" i="2"/>
  <c r="M1826" i="2"/>
  <c r="AJ1826" i="2"/>
  <c r="Q1823" i="2"/>
  <c r="J1828" i="2"/>
  <c r="AG1828" i="2"/>
  <c r="F1839" i="2"/>
  <c r="AD1834" i="2"/>
  <c r="AE1834" i="2"/>
  <c r="AF1834" i="2"/>
  <c r="AG1834" i="2"/>
  <c r="AH1834" i="2"/>
  <c r="AI1834" i="2"/>
  <c r="AJ1834" i="2"/>
  <c r="AK1834" i="2"/>
  <c r="AL1834" i="2"/>
  <c r="W1834" i="2"/>
  <c r="X1834" i="2"/>
  <c r="Y1834" i="2"/>
  <c r="Z1834" i="2"/>
  <c r="AA1834" i="2"/>
  <c r="S1834" i="2"/>
  <c r="T1834" i="2"/>
  <c r="U1834" i="2"/>
  <c r="V1834" i="2"/>
  <c r="K1834" i="2"/>
  <c r="L1834" i="2"/>
  <c r="M1834" i="2"/>
  <c r="N1834" i="2"/>
  <c r="O1834" i="2"/>
  <c r="P1834" i="2"/>
  <c r="H1834" i="2"/>
  <c r="I1834" i="2"/>
  <c r="J1834" i="2"/>
  <c r="L1826" i="2"/>
  <c r="AI1826" i="2"/>
  <c r="K1826" i="2"/>
  <c r="AH1826" i="2"/>
  <c r="AM1822" i="2"/>
  <c r="S1826" i="2"/>
  <c r="L1828" i="2"/>
  <c r="I1828" i="2"/>
  <c r="AF1828" i="2"/>
  <c r="H1828" i="2"/>
  <c r="AE1828" i="2"/>
  <c r="J1826" i="2"/>
  <c r="AG1826" i="2"/>
  <c r="AA1828" i="2"/>
  <c r="AJ1828" i="2"/>
  <c r="I1826" i="2"/>
  <c r="AE1826" i="2"/>
  <c r="AK1828" i="2"/>
  <c r="Y1825" i="2"/>
  <c r="K1825" i="2"/>
  <c r="Z1825" i="2"/>
  <c r="AA1825" i="2"/>
  <c r="S1825" i="2"/>
  <c r="T1825" i="2"/>
  <c r="U1825" i="2"/>
  <c r="X1825" i="2"/>
  <c r="AE1825" i="2"/>
  <c r="V1825" i="2"/>
  <c r="AK1825" i="2"/>
  <c r="W1825" i="2"/>
  <c r="AL1825" i="2"/>
  <c r="L1825" i="2"/>
  <c r="AD1825" i="2"/>
  <c r="M1825" i="2"/>
  <c r="AF1825" i="2"/>
  <c r="N1825" i="2"/>
  <c r="AG1825" i="2"/>
  <c r="O1825" i="2"/>
  <c r="J1825" i="2"/>
  <c r="AH1825" i="2"/>
  <c r="P1825" i="2"/>
  <c r="AI1825" i="2"/>
  <c r="H1825" i="2"/>
  <c r="AJ1825" i="2"/>
  <c r="I1825" i="2"/>
  <c r="Z1828" i="2"/>
  <c r="AD1828" i="2"/>
  <c r="H1826" i="2"/>
  <c r="AD1826" i="2"/>
  <c r="F1838" i="2"/>
  <c r="M1833" i="2"/>
  <c r="AA1826" i="2"/>
  <c r="AL1826" i="2"/>
  <c r="F1842" i="2"/>
  <c r="Z1826" i="2"/>
  <c r="AF1826" i="2"/>
  <c r="K1828" i="2"/>
  <c r="AB1820" i="2"/>
  <c r="Y1826" i="2"/>
  <c r="F1836" i="2"/>
  <c r="AB1823" i="2"/>
  <c r="M1828" i="2"/>
  <c r="AM1820" i="2"/>
  <c r="W1828" i="2"/>
  <c r="V1828" i="2"/>
  <c r="X1826" i="2"/>
  <c r="AD1827" i="2"/>
  <c r="J1827" i="2"/>
  <c r="AE1827" i="2"/>
  <c r="K1827" i="2"/>
  <c r="AF1827" i="2"/>
  <c r="L1827" i="2"/>
  <c r="AG1827" i="2"/>
  <c r="M1827" i="2"/>
  <c r="AH1827" i="2"/>
  <c r="N1827" i="2"/>
  <c r="AI1827" i="2"/>
  <c r="O1827" i="2"/>
  <c r="AJ1827" i="2"/>
  <c r="P1827" i="2"/>
  <c r="V1827" i="2"/>
  <c r="H1827" i="2"/>
  <c r="W1827" i="2"/>
  <c r="I1827" i="2"/>
  <c r="X1827" i="2"/>
  <c r="Y1827" i="2"/>
  <c r="Z1827" i="2"/>
  <c r="AA1827" i="2"/>
  <c r="S1827" i="2"/>
  <c r="U1827" i="2"/>
  <c r="AK1827" i="2"/>
  <c r="T1827" i="2"/>
  <c r="AL1827" i="2"/>
  <c r="W1826" i="2"/>
  <c r="F1840" i="2"/>
  <c r="AM1821" i="2"/>
  <c r="AI1828" i="2"/>
  <c r="Y1828" i="2"/>
  <c r="P1828" i="2"/>
  <c r="AM1823" i="2"/>
  <c r="V1826" i="2"/>
  <c r="Q1821" i="2"/>
  <c r="AB1822" i="2"/>
  <c r="AB1821" i="2"/>
  <c r="X1828" i="2"/>
  <c r="U1828" i="2"/>
  <c r="T1828" i="2"/>
  <c r="O1828" i="2"/>
  <c r="S1828" i="2"/>
  <c r="AB1828" i="2" s="1"/>
  <c r="U1826" i="2"/>
  <c r="N1828" i="2"/>
  <c r="P1826" i="2"/>
  <c r="Q1822" i="2"/>
  <c r="D1838" i="2"/>
  <c r="E1833" i="2"/>
  <c r="AJ1833" i="2" s="1"/>
  <c r="D1844" i="2"/>
  <c r="E1839" i="2"/>
  <c r="D1835" i="2"/>
  <c r="E1830" i="2"/>
  <c r="D1837" i="2"/>
  <c r="E1832" i="2"/>
  <c r="D1836" i="2"/>
  <c r="E1831" i="2"/>
  <c r="S1831" i="2" s="1"/>
  <c r="AK1831" i="2" l="1"/>
  <c r="AI1833" i="2"/>
  <c r="AB1827" i="2"/>
  <c r="M1831" i="2"/>
  <c r="AJ1831" i="2"/>
  <c r="L1833" i="2"/>
  <c r="AH1833" i="2"/>
  <c r="L1831" i="2"/>
  <c r="AH1831" i="2"/>
  <c r="K1833" i="2"/>
  <c r="AG1833" i="2"/>
  <c r="K1831" i="2"/>
  <c r="AG1831" i="2"/>
  <c r="J1833" i="2"/>
  <c r="AF1833" i="2"/>
  <c r="AB1825" i="2"/>
  <c r="J1831" i="2"/>
  <c r="AF1831" i="2"/>
  <c r="I1833" i="2"/>
  <c r="AE1833" i="2"/>
  <c r="AB1826" i="2"/>
  <c r="AM1834" i="2"/>
  <c r="Q1828" i="2"/>
  <c r="I1831" i="2"/>
  <c r="AE1831" i="2"/>
  <c r="H1833" i="2"/>
  <c r="AD1833" i="2"/>
  <c r="F1844" i="2"/>
  <c r="AG1839" i="2"/>
  <c r="AI1839" i="2"/>
  <c r="AJ1839" i="2"/>
  <c r="AK1839" i="2"/>
  <c r="AL1839" i="2"/>
  <c r="AD1839" i="2"/>
  <c r="AE1839" i="2"/>
  <c r="AF1839" i="2"/>
  <c r="AH1839" i="2"/>
  <c r="Z1839" i="2"/>
  <c r="AA1839" i="2"/>
  <c r="S1839" i="2"/>
  <c r="T1839" i="2"/>
  <c r="U1839" i="2"/>
  <c r="V1839" i="2"/>
  <c r="W1839" i="2"/>
  <c r="X1839" i="2"/>
  <c r="Y1839" i="2"/>
  <c r="N1839" i="2"/>
  <c r="O1839" i="2"/>
  <c r="P1839" i="2"/>
  <c r="H1839" i="2"/>
  <c r="I1839" i="2"/>
  <c r="J1839" i="2"/>
  <c r="K1839" i="2"/>
  <c r="L1839" i="2"/>
  <c r="M1839" i="2"/>
  <c r="H1831" i="2"/>
  <c r="AD1831" i="2"/>
  <c r="AA1833" i="2"/>
  <c r="AL1833" i="2"/>
  <c r="AB1834" i="2"/>
  <c r="N1831" i="2"/>
  <c r="AL1832" i="2"/>
  <c r="J1832" i="2"/>
  <c r="Y1832" i="2"/>
  <c r="K1832" i="2"/>
  <c r="Z1832" i="2"/>
  <c r="L1832" i="2"/>
  <c r="AK1832" i="2"/>
  <c r="AA1832" i="2"/>
  <c r="S1832" i="2"/>
  <c r="T1832" i="2"/>
  <c r="U1832" i="2"/>
  <c r="I1832" i="2"/>
  <c r="V1832" i="2"/>
  <c r="AF1832" i="2"/>
  <c r="W1832" i="2"/>
  <c r="AD1832" i="2"/>
  <c r="X1832" i="2"/>
  <c r="AE1832" i="2"/>
  <c r="M1832" i="2"/>
  <c r="AG1832" i="2"/>
  <c r="N1832" i="2"/>
  <c r="AH1832" i="2"/>
  <c r="O1832" i="2"/>
  <c r="AI1832" i="2"/>
  <c r="P1832" i="2"/>
  <c r="AJ1832" i="2"/>
  <c r="H1832" i="2"/>
  <c r="AM1827" i="2"/>
  <c r="AA1831" i="2"/>
  <c r="AL1831" i="2"/>
  <c r="Z1833" i="2"/>
  <c r="AK1833" i="2"/>
  <c r="Q1827" i="2"/>
  <c r="Z1831" i="2"/>
  <c r="AI1831" i="2"/>
  <c r="Y1833" i="2"/>
  <c r="F1843" i="2"/>
  <c r="Y1831" i="2"/>
  <c r="F1841" i="2"/>
  <c r="X1833" i="2"/>
  <c r="AM1826" i="2"/>
  <c r="AM1825" i="2"/>
  <c r="U1830" i="2"/>
  <c r="V1830" i="2"/>
  <c r="W1830" i="2"/>
  <c r="X1830" i="2"/>
  <c r="AH1830" i="2"/>
  <c r="Y1830" i="2"/>
  <c r="AD1830" i="2"/>
  <c r="Z1830" i="2"/>
  <c r="AE1830" i="2"/>
  <c r="O1830" i="2"/>
  <c r="AF1830" i="2"/>
  <c r="P1830" i="2"/>
  <c r="AG1830" i="2"/>
  <c r="H1830" i="2"/>
  <c r="T1830" i="2"/>
  <c r="AI1830" i="2"/>
  <c r="I1830" i="2"/>
  <c r="AJ1830" i="2"/>
  <c r="J1830" i="2"/>
  <c r="AK1830" i="2"/>
  <c r="K1830" i="2"/>
  <c r="AL1830" i="2"/>
  <c r="L1830" i="2"/>
  <c r="AA1830" i="2"/>
  <c r="M1830" i="2"/>
  <c r="S1830" i="2"/>
  <c r="N1830" i="2"/>
  <c r="X1831" i="2"/>
  <c r="F1847" i="2"/>
  <c r="W1833" i="2"/>
  <c r="Q1826" i="2"/>
  <c r="F1845" i="2"/>
  <c r="W1831" i="2"/>
  <c r="V1833" i="2"/>
  <c r="AM1828" i="2"/>
  <c r="V1831" i="2"/>
  <c r="U1833" i="2"/>
  <c r="Q1834" i="2"/>
  <c r="U1831" i="2"/>
  <c r="P1833" i="2"/>
  <c r="T1833" i="2"/>
  <c r="P1831" i="2"/>
  <c r="T1831" i="2"/>
  <c r="AB1831" i="2" s="1"/>
  <c r="O1833" i="2"/>
  <c r="S1833" i="2"/>
  <c r="O1831" i="2"/>
  <c r="N1833" i="2"/>
  <c r="Q1825" i="2"/>
  <c r="D1842" i="2"/>
  <c r="E1837" i="2"/>
  <c r="D1840" i="2"/>
  <c r="E1835" i="2"/>
  <c r="D1849" i="2"/>
  <c r="E1844" i="2"/>
  <c r="D1841" i="2"/>
  <c r="E1836" i="2"/>
  <c r="AD1836" i="2" s="1"/>
  <c r="D1843" i="2"/>
  <c r="E1838" i="2"/>
  <c r="W1838" i="2" s="1"/>
  <c r="Z1836" i="2" l="1"/>
  <c r="U1838" i="2"/>
  <c r="Y1836" i="2"/>
  <c r="P1838" i="2"/>
  <c r="T1838" i="2"/>
  <c r="AM1832" i="2"/>
  <c r="X1836" i="2"/>
  <c r="O1838" i="2"/>
  <c r="S1838" i="2"/>
  <c r="F1849" i="2"/>
  <c r="AD1844" i="2"/>
  <c r="AE1844" i="2"/>
  <c r="AF1844" i="2"/>
  <c r="AG1844" i="2"/>
  <c r="AH1844" i="2"/>
  <c r="AI1844" i="2"/>
  <c r="AJ1844" i="2"/>
  <c r="AK1844" i="2"/>
  <c r="AL1844" i="2"/>
  <c r="S1844" i="2"/>
  <c r="U1844" i="2"/>
  <c r="V1844" i="2"/>
  <c r="W1844" i="2"/>
  <c r="X1844" i="2"/>
  <c r="Y1844" i="2"/>
  <c r="Z1844" i="2"/>
  <c r="AA1844" i="2"/>
  <c r="T1844" i="2"/>
  <c r="H1844" i="2"/>
  <c r="I1844" i="2"/>
  <c r="J1844" i="2"/>
  <c r="K1844" i="2"/>
  <c r="L1844" i="2"/>
  <c r="M1844" i="2"/>
  <c r="N1844" i="2"/>
  <c r="O1844" i="2"/>
  <c r="P1844" i="2"/>
  <c r="Q1830" i="2"/>
  <c r="W1836" i="2"/>
  <c r="N1838" i="2"/>
  <c r="AL1838" i="2"/>
  <c r="AM1833" i="2"/>
  <c r="F1852" i="2"/>
  <c r="H1836" i="2"/>
  <c r="V1836" i="2"/>
  <c r="M1838" i="2"/>
  <c r="AK1838" i="2"/>
  <c r="Q1833" i="2"/>
  <c r="P1836" i="2"/>
  <c r="U1836" i="2"/>
  <c r="L1838" i="2"/>
  <c r="AJ1838" i="2"/>
  <c r="AM1831" i="2"/>
  <c r="F1850" i="2"/>
  <c r="O1836" i="2"/>
  <c r="AL1836" i="2"/>
  <c r="K1838" i="2"/>
  <c r="AI1838" i="2"/>
  <c r="Q1832" i="2"/>
  <c r="Q1831" i="2"/>
  <c r="AB1839" i="2"/>
  <c r="N1836" i="2"/>
  <c r="AK1836" i="2"/>
  <c r="J1838" i="2"/>
  <c r="AH1838" i="2"/>
  <c r="M1836" i="2"/>
  <c r="AJ1836" i="2"/>
  <c r="I1838" i="2"/>
  <c r="AG1838" i="2"/>
  <c r="AB1832" i="2"/>
  <c r="F1846" i="2"/>
  <c r="L1836" i="2"/>
  <c r="AI1836" i="2"/>
  <c r="H1838" i="2"/>
  <c r="AF1838" i="2"/>
  <c r="AA1836" i="2"/>
  <c r="V1838" i="2"/>
  <c r="AM1830" i="2"/>
  <c r="K1836" i="2"/>
  <c r="AH1836" i="2"/>
  <c r="Z1838" i="2"/>
  <c r="AE1838" i="2"/>
  <c r="U1835" i="2"/>
  <c r="Y1835" i="2"/>
  <c r="V1835" i="2"/>
  <c r="P1835" i="2"/>
  <c r="W1835" i="2"/>
  <c r="AL1835" i="2"/>
  <c r="X1835" i="2"/>
  <c r="H1835" i="2"/>
  <c r="T1835" i="2"/>
  <c r="AK1835" i="2"/>
  <c r="Z1835" i="2"/>
  <c r="AJ1835" i="2"/>
  <c r="AA1835" i="2"/>
  <c r="AD1835" i="2"/>
  <c r="I1835" i="2"/>
  <c r="AE1835" i="2"/>
  <c r="J1835" i="2"/>
  <c r="AF1835" i="2"/>
  <c r="K1835" i="2"/>
  <c r="AG1835" i="2"/>
  <c r="L1835" i="2"/>
  <c r="AH1835" i="2"/>
  <c r="M1835" i="2"/>
  <c r="AI1835" i="2"/>
  <c r="N1835" i="2"/>
  <c r="S1835" i="2"/>
  <c r="O1835" i="2"/>
  <c r="J1836" i="2"/>
  <c r="AG1836" i="2"/>
  <c r="AA1838" i="2"/>
  <c r="AD1838" i="2"/>
  <c r="AB1830" i="2"/>
  <c r="I1836" i="2"/>
  <c r="AF1836" i="2"/>
  <c r="Y1838" i="2"/>
  <c r="F1848" i="2"/>
  <c r="AL1843" i="2"/>
  <c r="N1843" i="2"/>
  <c r="Q1839" i="2"/>
  <c r="AM1839" i="2"/>
  <c r="T1836" i="2"/>
  <c r="AE1836" i="2"/>
  <c r="AM1836" i="2" s="1"/>
  <c r="X1838" i="2"/>
  <c r="T1837" i="2"/>
  <c r="O1837" i="2"/>
  <c r="U1837" i="2"/>
  <c r="V1837" i="2"/>
  <c r="W1837" i="2"/>
  <c r="X1837" i="2"/>
  <c r="Y1837" i="2"/>
  <c r="AI1837" i="2"/>
  <c r="Z1837" i="2"/>
  <c r="AJ1837" i="2"/>
  <c r="AA1837" i="2"/>
  <c r="AK1837" i="2"/>
  <c r="P1837" i="2"/>
  <c r="AL1837" i="2"/>
  <c r="H1837" i="2"/>
  <c r="AD1837" i="2"/>
  <c r="I1837" i="2"/>
  <c r="AE1837" i="2"/>
  <c r="J1837" i="2"/>
  <c r="AF1837" i="2"/>
  <c r="K1837" i="2"/>
  <c r="N1837" i="2"/>
  <c r="AG1837" i="2"/>
  <c r="L1837" i="2"/>
  <c r="AH1837" i="2"/>
  <c r="M1837" i="2"/>
  <c r="S1837" i="2"/>
  <c r="AB1833" i="2"/>
  <c r="S1836" i="2"/>
  <c r="AB1836" i="2" s="1"/>
  <c r="D1848" i="2"/>
  <c r="E1843" i="2"/>
  <c r="AE1843" i="2" s="1"/>
  <c r="D1846" i="2"/>
  <c r="E1841" i="2"/>
  <c r="AI1841" i="2" s="1"/>
  <c r="D1854" i="2"/>
  <c r="E1849" i="2"/>
  <c r="D1845" i="2"/>
  <c r="E1840" i="2"/>
  <c r="D1847" i="2"/>
  <c r="E1842" i="2"/>
  <c r="O1843" i="2" l="1"/>
  <c r="AD1843" i="2"/>
  <c r="W1841" i="2"/>
  <c r="AH1841" i="2"/>
  <c r="AE1841" i="2"/>
  <c r="M1843" i="2"/>
  <c r="AK1843" i="2"/>
  <c r="AB1835" i="2"/>
  <c r="U1841" i="2"/>
  <c r="F1851" i="2"/>
  <c r="I1846" i="2"/>
  <c r="Q1844" i="2"/>
  <c r="AK1840" i="2"/>
  <c r="M1840" i="2"/>
  <c r="S1840" i="2"/>
  <c r="O1840" i="2"/>
  <c r="V1840" i="2"/>
  <c r="AL1840" i="2"/>
  <c r="N1840" i="2"/>
  <c r="Y1840" i="2"/>
  <c r="L1840" i="2"/>
  <c r="T1840" i="2"/>
  <c r="P1840" i="2"/>
  <c r="U1840" i="2"/>
  <c r="W1840" i="2"/>
  <c r="Z1840" i="2"/>
  <c r="AD1840" i="2"/>
  <c r="AA1840" i="2"/>
  <c r="AE1840" i="2"/>
  <c r="X1840" i="2"/>
  <c r="AH1840" i="2"/>
  <c r="AF1840" i="2"/>
  <c r="H1840" i="2"/>
  <c r="AG1840" i="2"/>
  <c r="I1840" i="2"/>
  <c r="AJ1840" i="2"/>
  <c r="J1840" i="2"/>
  <c r="AI1840" i="2"/>
  <c r="K1840" i="2"/>
  <c r="L1843" i="2"/>
  <c r="AJ1843" i="2"/>
  <c r="T1841" i="2"/>
  <c r="K1843" i="2"/>
  <c r="AI1843" i="2"/>
  <c r="Q1835" i="2"/>
  <c r="Q1838" i="2"/>
  <c r="S1841" i="2"/>
  <c r="F1857" i="2"/>
  <c r="AM1844" i="2"/>
  <c r="J1843" i="2"/>
  <c r="AH1843" i="2"/>
  <c r="AA1841" i="2"/>
  <c r="F1854" i="2"/>
  <c r="AD1849" i="2"/>
  <c r="AE1849" i="2"/>
  <c r="AF1849" i="2"/>
  <c r="AG1849" i="2"/>
  <c r="AH1849" i="2"/>
  <c r="AI1849" i="2"/>
  <c r="AJ1849" i="2"/>
  <c r="AK1849" i="2"/>
  <c r="AL1849" i="2"/>
  <c r="S1849" i="2"/>
  <c r="T1849" i="2"/>
  <c r="U1849" i="2"/>
  <c r="V1849" i="2"/>
  <c r="X1849" i="2"/>
  <c r="Y1849" i="2"/>
  <c r="Z1849" i="2"/>
  <c r="AA1849" i="2"/>
  <c r="W1849" i="2"/>
  <c r="H1849" i="2"/>
  <c r="I1849" i="2"/>
  <c r="J1849" i="2"/>
  <c r="K1849" i="2"/>
  <c r="L1849" i="2"/>
  <c r="M1849" i="2"/>
  <c r="N1849" i="2"/>
  <c r="O1849" i="2"/>
  <c r="P1849" i="2"/>
  <c r="U1843" i="2"/>
  <c r="AG1843" i="2"/>
  <c r="Z1841" i="2"/>
  <c r="AB1838" i="2"/>
  <c r="T1843" i="2"/>
  <c r="AF1843" i="2"/>
  <c r="K1841" i="2"/>
  <c r="Y1841" i="2"/>
  <c r="J1841" i="2"/>
  <c r="X1841" i="2"/>
  <c r="Q1836" i="2"/>
  <c r="AI1842" i="2"/>
  <c r="K1842" i="2"/>
  <c r="AJ1842" i="2"/>
  <c r="L1842" i="2"/>
  <c r="AK1842" i="2"/>
  <c r="M1842" i="2"/>
  <c r="AL1842" i="2"/>
  <c r="N1842" i="2"/>
  <c r="S1842" i="2"/>
  <c r="O1842" i="2"/>
  <c r="T1842" i="2"/>
  <c r="P1842" i="2"/>
  <c r="U1842" i="2"/>
  <c r="W1842" i="2"/>
  <c r="AH1842" i="2"/>
  <c r="J1842" i="2"/>
  <c r="X1842" i="2"/>
  <c r="Y1842" i="2"/>
  <c r="Z1842" i="2"/>
  <c r="AD1842" i="2"/>
  <c r="AA1842" i="2"/>
  <c r="AE1842" i="2"/>
  <c r="V1842" i="2"/>
  <c r="AF1842" i="2"/>
  <c r="H1842" i="2"/>
  <c r="AG1842" i="2"/>
  <c r="I1842" i="2"/>
  <c r="Q1837" i="2"/>
  <c r="AA1843" i="2"/>
  <c r="I1841" i="2"/>
  <c r="AG1841" i="2"/>
  <c r="S1843" i="2"/>
  <c r="Z1843" i="2"/>
  <c r="H1841" i="2"/>
  <c r="AF1841" i="2"/>
  <c r="V1841" i="2"/>
  <c r="Y1843" i="2"/>
  <c r="P1841" i="2"/>
  <c r="AD1841" i="2"/>
  <c r="AB1844" i="2"/>
  <c r="F1853" i="2"/>
  <c r="AF1848" i="2"/>
  <c r="H1848" i="2"/>
  <c r="X1843" i="2"/>
  <c r="O1841" i="2"/>
  <c r="AL1841" i="2"/>
  <c r="AM1837" i="2"/>
  <c r="AB1837" i="2"/>
  <c r="I1843" i="2"/>
  <c r="W1843" i="2"/>
  <c r="AM1838" i="2"/>
  <c r="N1841" i="2"/>
  <c r="AK1841" i="2"/>
  <c r="H1843" i="2"/>
  <c r="V1843" i="2"/>
  <c r="AM1835" i="2"/>
  <c r="M1841" i="2"/>
  <c r="AJ1841" i="2"/>
  <c r="F1855" i="2"/>
  <c r="P1843" i="2"/>
  <c r="L1841" i="2"/>
  <c r="D1853" i="2"/>
  <c r="E1848" i="2"/>
  <c r="AG1848" i="2" s="1"/>
  <c r="D1852" i="2"/>
  <c r="E1847" i="2"/>
  <c r="D1850" i="2"/>
  <c r="E1845" i="2"/>
  <c r="D1859" i="2"/>
  <c r="E1854" i="2"/>
  <c r="D1851" i="2"/>
  <c r="E1846" i="2"/>
  <c r="AH1846" i="2" s="1"/>
  <c r="Q1843" i="2" l="1"/>
  <c r="P1848" i="2"/>
  <c r="AE1848" i="2"/>
  <c r="H1846" i="2"/>
  <c r="AF1846" i="2"/>
  <c r="AG1846" i="2"/>
  <c r="O1848" i="2"/>
  <c r="AD1848" i="2"/>
  <c r="P1846" i="2"/>
  <c r="AE1846" i="2"/>
  <c r="N1848" i="2"/>
  <c r="AL1848" i="2"/>
  <c r="Q1849" i="2"/>
  <c r="O1846" i="2"/>
  <c r="AD1846" i="2"/>
  <c r="M1848" i="2"/>
  <c r="AK1848" i="2"/>
  <c r="Z1846" i="2"/>
  <c r="AL1846" i="2"/>
  <c r="X1848" i="2"/>
  <c r="AJ1848" i="2"/>
  <c r="AM1849" i="2"/>
  <c r="Q1840" i="2"/>
  <c r="Y1846" i="2"/>
  <c r="AK1846" i="2"/>
  <c r="W1848" i="2"/>
  <c r="AI1848" i="2"/>
  <c r="F1859" i="2"/>
  <c r="AD1854" i="2"/>
  <c r="AE1854" i="2"/>
  <c r="AF1854" i="2"/>
  <c r="AG1854" i="2"/>
  <c r="AH1854" i="2"/>
  <c r="AI1854" i="2"/>
  <c r="AJ1854" i="2"/>
  <c r="AK1854" i="2"/>
  <c r="AL1854" i="2"/>
  <c r="S1854" i="2"/>
  <c r="T1854" i="2"/>
  <c r="U1854" i="2"/>
  <c r="V1854" i="2"/>
  <c r="W1854" i="2"/>
  <c r="X1854" i="2"/>
  <c r="Y1854" i="2"/>
  <c r="AA1854" i="2"/>
  <c r="Z1854" i="2"/>
  <c r="H1854" i="2"/>
  <c r="Q1854" i="2" s="1"/>
  <c r="I1854" i="2"/>
  <c r="J1854" i="2"/>
  <c r="K1854" i="2"/>
  <c r="L1854" i="2"/>
  <c r="M1854" i="2"/>
  <c r="N1854" i="2"/>
  <c r="O1854" i="2"/>
  <c r="P1854" i="2"/>
  <c r="F1862" i="2"/>
  <c r="X1846" i="2"/>
  <c r="F1856" i="2"/>
  <c r="V1848" i="2"/>
  <c r="F1858" i="2"/>
  <c r="Q1842" i="2"/>
  <c r="AB1842" i="2"/>
  <c r="AB1841" i="2"/>
  <c r="AB1840" i="2"/>
  <c r="W1846" i="2"/>
  <c r="AB1843" i="2"/>
  <c r="U1848" i="2"/>
  <c r="V1846" i="2"/>
  <c r="T1848" i="2"/>
  <c r="AM1841" i="2"/>
  <c r="U1846" i="2"/>
  <c r="S1848" i="2"/>
  <c r="T1846" i="2"/>
  <c r="AH1847" i="2"/>
  <c r="J1847" i="2"/>
  <c r="AI1847" i="2"/>
  <c r="K1847" i="2"/>
  <c r="AJ1847" i="2"/>
  <c r="L1847" i="2"/>
  <c r="AK1847" i="2"/>
  <c r="M1847" i="2"/>
  <c r="H1847" i="2"/>
  <c r="AL1847" i="2"/>
  <c r="N1847" i="2"/>
  <c r="S1847" i="2"/>
  <c r="O1847" i="2"/>
  <c r="AF1847" i="2"/>
  <c r="T1847" i="2"/>
  <c r="P1847" i="2"/>
  <c r="U1847" i="2"/>
  <c r="V1847" i="2"/>
  <c r="W1847" i="2"/>
  <c r="X1847" i="2"/>
  <c r="Z1847" i="2"/>
  <c r="AD1847" i="2"/>
  <c r="AA1847" i="2"/>
  <c r="AE1847" i="2"/>
  <c r="Y1847" i="2"/>
  <c r="AG1847" i="2"/>
  <c r="I1847" i="2"/>
  <c r="AA1848" i="2"/>
  <c r="AM1840" i="2"/>
  <c r="N1846" i="2"/>
  <c r="S1846" i="2"/>
  <c r="Y1845" i="2"/>
  <c r="Z1845" i="2"/>
  <c r="AD1845" i="2"/>
  <c r="AA1845" i="2"/>
  <c r="AE1845" i="2"/>
  <c r="S1845" i="2"/>
  <c r="AF1845" i="2"/>
  <c r="H1845" i="2"/>
  <c r="AG1845" i="2"/>
  <c r="I1845" i="2"/>
  <c r="AH1845" i="2"/>
  <c r="J1845" i="2"/>
  <c r="W1845" i="2"/>
  <c r="AI1845" i="2"/>
  <c r="K1845" i="2"/>
  <c r="AJ1845" i="2"/>
  <c r="L1845" i="2"/>
  <c r="AK1845" i="2"/>
  <c r="M1845" i="2"/>
  <c r="AL1845" i="2"/>
  <c r="N1845" i="2"/>
  <c r="T1845" i="2"/>
  <c r="O1845" i="2"/>
  <c r="U1845" i="2"/>
  <c r="P1845" i="2"/>
  <c r="V1845" i="2"/>
  <c r="X1845" i="2"/>
  <c r="F1860" i="2"/>
  <c r="L1848" i="2"/>
  <c r="Z1848" i="2"/>
  <c r="AM1842" i="2"/>
  <c r="AB1849" i="2"/>
  <c r="M1846" i="2"/>
  <c r="AA1846" i="2"/>
  <c r="K1848" i="2"/>
  <c r="Y1848" i="2"/>
  <c r="L1846" i="2"/>
  <c r="AJ1846" i="2"/>
  <c r="J1848" i="2"/>
  <c r="AH1848" i="2"/>
  <c r="Q1841" i="2"/>
  <c r="K1846" i="2"/>
  <c r="AI1846" i="2"/>
  <c r="AM1843" i="2"/>
  <c r="I1848" i="2"/>
  <c r="Q1848" i="2" s="1"/>
  <c r="J1846" i="2"/>
  <c r="D1855" i="2"/>
  <c r="E1850" i="2"/>
  <c r="D1857" i="2"/>
  <c r="E1852" i="2"/>
  <c r="D1856" i="2"/>
  <c r="E1851" i="2"/>
  <c r="T1851" i="2" s="1"/>
  <c r="D1864" i="2"/>
  <c r="E1859" i="2"/>
  <c r="D1858" i="2"/>
  <c r="E1853" i="2"/>
  <c r="X1853" i="2" s="1"/>
  <c r="V1853" i="2" l="1"/>
  <c r="N1851" i="2"/>
  <c r="AL1851" i="2"/>
  <c r="S1851" i="2"/>
  <c r="O1853" i="2"/>
  <c r="U1853" i="2"/>
  <c r="M1851" i="2"/>
  <c r="AK1851" i="2"/>
  <c r="AM1854" i="2"/>
  <c r="AM1845" i="2"/>
  <c r="N1853" i="2"/>
  <c r="T1853" i="2"/>
  <c r="L1851" i="2"/>
  <c r="AJ1851" i="2"/>
  <c r="F1864" i="2"/>
  <c r="AF1859" i="2"/>
  <c r="AG1859" i="2"/>
  <c r="AH1859" i="2"/>
  <c r="AI1859" i="2"/>
  <c r="AJ1859" i="2"/>
  <c r="AK1859" i="2"/>
  <c r="AL1859" i="2"/>
  <c r="AD1859" i="2"/>
  <c r="AE1859" i="2"/>
  <c r="V1859" i="2"/>
  <c r="W1859" i="2"/>
  <c r="X1859" i="2"/>
  <c r="Y1859" i="2"/>
  <c r="Z1859" i="2"/>
  <c r="AA1859" i="2"/>
  <c r="T1859" i="2"/>
  <c r="S1859" i="2"/>
  <c r="AB1859" i="2" s="1"/>
  <c r="U1859" i="2"/>
  <c r="J1859" i="2"/>
  <c r="K1859" i="2"/>
  <c r="L1859" i="2"/>
  <c r="M1859" i="2"/>
  <c r="N1859" i="2"/>
  <c r="O1859" i="2"/>
  <c r="P1859" i="2"/>
  <c r="H1859" i="2"/>
  <c r="I1859" i="2"/>
  <c r="O1851" i="2"/>
  <c r="M1853" i="2"/>
  <c r="AK1853" i="2"/>
  <c r="K1851" i="2"/>
  <c r="AI1851" i="2"/>
  <c r="L1853" i="2"/>
  <c r="AJ1853" i="2"/>
  <c r="J1851" i="2"/>
  <c r="AH1851" i="2"/>
  <c r="AB1846" i="2"/>
  <c r="AB1848" i="2"/>
  <c r="K1853" i="2"/>
  <c r="AI1853" i="2"/>
  <c r="I1851" i="2"/>
  <c r="AG1851" i="2"/>
  <c r="J1853" i="2"/>
  <c r="AH1853" i="2"/>
  <c r="H1851" i="2"/>
  <c r="AF1851" i="2"/>
  <c r="F1867" i="2"/>
  <c r="AM1848" i="2"/>
  <c r="I1853" i="2"/>
  <c r="AG1853" i="2"/>
  <c r="AA1851" i="2"/>
  <c r="AE1851" i="2"/>
  <c r="AB1847" i="2"/>
  <c r="H1853" i="2"/>
  <c r="AF1853" i="2"/>
  <c r="U1851" i="2"/>
  <c r="AD1851" i="2"/>
  <c r="AB1854" i="2"/>
  <c r="AM1846" i="2"/>
  <c r="F1865" i="2"/>
  <c r="P1853" i="2"/>
  <c r="AE1853" i="2"/>
  <c r="Z1851" i="2"/>
  <c r="F1861" i="2"/>
  <c r="AB1845" i="2"/>
  <c r="W1853" i="2"/>
  <c r="AA1853" i="2"/>
  <c r="AD1853" i="2"/>
  <c r="Y1851" i="2"/>
  <c r="AK1852" i="2"/>
  <c r="M1852" i="2"/>
  <c r="AJ1852" i="2"/>
  <c r="AL1852" i="2"/>
  <c r="N1852" i="2"/>
  <c r="AD1852" i="2"/>
  <c r="O1852" i="2"/>
  <c r="U1852" i="2"/>
  <c r="P1852" i="2"/>
  <c r="V1852" i="2"/>
  <c r="H1852" i="2"/>
  <c r="Q1852" i="2" s="1"/>
  <c r="W1852" i="2"/>
  <c r="X1852" i="2"/>
  <c r="Y1852" i="2"/>
  <c r="Z1852" i="2"/>
  <c r="AA1852" i="2"/>
  <c r="AE1852" i="2"/>
  <c r="S1852" i="2"/>
  <c r="AF1852" i="2"/>
  <c r="T1852" i="2"/>
  <c r="AG1852" i="2"/>
  <c r="I1852" i="2"/>
  <c r="L1852" i="2"/>
  <c r="AH1852" i="2"/>
  <c r="J1852" i="2"/>
  <c r="AI1852" i="2"/>
  <c r="K1852" i="2"/>
  <c r="Q1847" i="2"/>
  <c r="Y1853" i="2"/>
  <c r="AL1853" i="2"/>
  <c r="X1851" i="2"/>
  <c r="Q1846" i="2"/>
  <c r="S1853" i="2"/>
  <c r="F1863" i="2"/>
  <c r="W1851" i="2"/>
  <c r="Q1845" i="2"/>
  <c r="Z1853" i="2"/>
  <c r="V1851" i="2"/>
  <c r="Z1850" i="2"/>
  <c r="AH1850" i="2"/>
  <c r="AA1850" i="2"/>
  <c r="U1850" i="2"/>
  <c r="T1850" i="2"/>
  <c r="K1850" i="2"/>
  <c r="S1850" i="2"/>
  <c r="Y1850" i="2"/>
  <c r="AG1850" i="2"/>
  <c r="V1850" i="2"/>
  <c r="AJ1850" i="2"/>
  <c r="L1850" i="2"/>
  <c r="AI1850" i="2"/>
  <c r="AK1850" i="2"/>
  <c r="M1850" i="2"/>
  <c r="AL1850" i="2"/>
  <c r="N1850" i="2"/>
  <c r="AD1850" i="2"/>
  <c r="AM1850" i="2" s="1"/>
  <c r="O1850" i="2"/>
  <c r="X1850" i="2"/>
  <c r="AE1850" i="2"/>
  <c r="P1850" i="2"/>
  <c r="W1850" i="2"/>
  <c r="I1850" i="2"/>
  <c r="AF1850" i="2"/>
  <c r="H1850" i="2"/>
  <c r="Q1850" i="2" s="1"/>
  <c r="J1850" i="2"/>
  <c r="AM1847" i="2"/>
  <c r="P1851" i="2"/>
  <c r="D1860" i="2"/>
  <c r="E1855" i="2"/>
  <c r="D1863" i="2"/>
  <c r="E1858" i="2"/>
  <c r="S1858" i="2" s="1"/>
  <c r="D1869" i="2"/>
  <c r="E1864" i="2"/>
  <c r="D1861" i="2"/>
  <c r="E1856" i="2"/>
  <c r="U1856" i="2" s="1"/>
  <c r="D1862" i="2"/>
  <c r="E1857" i="2"/>
  <c r="M1858" i="2" l="1"/>
  <c r="AK1858" i="2"/>
  <c r="O1856" i="2"/>
  <c r="S1856" i="2"/>
  <c r="F1869" i="2"/>
  <c r="AI1864" i="2"/>
  <c r="AJ1864" i="2"/>
  <c r="AK1864" i="2"/>
  <c r="AL1864" i="2"/>
  <c r="AD1864" i="2"/>
  <c r="AE1864" i="2"/>
  <c r="AF1864" i="2"/>
  <c r="AG1864" i="2"/>
  <c r="AH1864" i="2"/>
  <c r="Y1864" i="2"/>
  <c r="Z1864" i="2"/>
  <c r="AA1864" i="2"/>
  <c r="S1864" i="2"/>
  <c r="T1864" i="2"/>
  <c r="W1864" i="2"/>
  <c r="U1864" i="2"/>
  <c r="V1864" i="2"/>
  <c r="X1864" i="2"/>
  <c r="M1864" i="2"/>
  <c r="N1864" i="2"/>
  <c r="O1864" i="2"/>
  <c r="P1864" i="2"/>
  <c r="H1864" i="2"/>
  <c r="I1864" i="2"/>
  <c r="J1864" i="2"/>
  <c r="K1864" i="2"/>
  <c r="L1864" i="2"/>
  <c r="L1858" i="2"/>
  <c r="AJ1858" i="2"/>
  <c r="N1856" i="2"/>
  <c r="AL1856" i="2"/>
  <c r="F1872" i="2"/>
  <c r="AB1850" i="2"/>
  <c r="K1858" i="2"/>
  <c r="AI1858" i="2"/>
  <c r="M1856" i="2"/>
  <c r="AK1856" i="2"/>
  <c r="J1858" i="2"/>
  <c r="AH1858" i="2"/>
  <c r="L1856" i="2"/>
  <c r="AJ1856" i="2"/>
  <c r="Q1851" i="2"/>
  <c r="I1858" i="2"/>
  <c r="AG1858" i="2"/>
  <c r="AM1852" i="2"/>
  <c r="K1856" i="2"/>
  <c r="AI1856" i="2"/>
  <c r="AF1857" i="2"/>
  <c r="H1857" i="2"/>
  <c r="AG1857" i="2"/>
  <c r="I1857" i="2"/>
  <c r="AE1857" i="2"/>
  <c r="X1857" i="2"/>
  <c r="J1857" i="2"/>
  <c r="Y1857" i="2"/>
  <c r="K1857" i="2"/>
  <c r="Z1857" i="2"/>
  <c r="AA1857" i="2"/>
  <c r="S1857" i="2"/>
  <c r="P1857" i="2"/>
  <c r="V1857" i="2"/>
  <c r="T1857" i="2"/>
  <c r="AH1857" i="2"/>
  <c r="U1857" i="2"/>
  <c r="AI1857" i="2"/>
  <c r="W1857" i="2"/>
  <c r="AJ1857" i="2"/>
  <c r="L1857" i="2"/>
  <c r="AK1857" i="2"/>
  <c r="M1857" i="2"/>
  <c r="AL1857" i="2"/>
  <c r="N1857" i="2"/>
  <c r="AD1857" i="2"/>
  <c r="O1857" i="2"/>
  <c r="H1858" i="2"/>
  <c r="AF1858" i="2"/>
  <c r="J1856" i="2"/>
  <c r="AH1856" i="2"/>
  <c r="N1858" i="2"/>
  <c r="AA1858" i="2"/>
  <c r="AE1858" i="2"/>
  <c r="I1856" i="2"/>
  <c r="AG1856" i="2"/>
  <c r="Q1859" i="2"/>
  <c r="AD1858" i="2"/>
  <c r="H1856" i="2"/>
  <c r="AF1856" i="2"/>
  <c r="Z1858" i="2"/>
  <c r="F1868" i="2"/>
  <c r="J1863" i="2"/>
  <c r="AB1852" i="2"/>
  <c r="X1856" i="2"/>
  <c r="AE1856" i="2"/>
  <c r="AM1859" i="2"/>
  <c r="P1856" i="2"/>
  <c r="Y1858" i="2"/>
  <c r="AB1853" i="2"/>
  <c r="AA1856" i="2"/>
  <c r="AD1856" i="2"/>
  <c r="F1870" i="2"/>
  <c r="X1858" i="2"/>
  <c r="Z1856" i="2"/>
  <c r="F1866" i="2"/>
  <c r="Q1853" i="2"/>
  <c r="V1858" i="2"/>
  <c r="W1858" i="2"/>
  <c r="AM1853" i="2"/>
  <c r="Y1856" i="2"/>
  <c r="AB1851" i="2"/>
  <c r="AL1858" i="2"/>
  <c r="T1856" i="2"/>
  <c r="U1858" i="2"/>
  <c r="W1856" i="2"/>
  <c r="AM1851" i="2"/>
  <c r="AA1855" i="2"/>
  <c r="M1855" i="2"/>
  <c r="S1855" i="2"/>
  <c r="Y1855" i="2"/>
  <c r="T1855" i="2"/>
  <c r="AK1855" i="2"/>
  <c r="U1855" i="2"/>
  <c r="V1855" i="2"/>
  <c r="X1855" i="2"/>
  <c r="AJ1855" i="2"/>
  <c r="W1855" i="2"/>
  <c r="AL1855" i="2"/>
  <c r="N1855" i="2"/>
  <c r="AD1855" i="2"/>
  <c r="O1855" i="2"/>
  <c r="AE1855" i="2"/>
  <c r="P1855" i="2"/>
  <c r="AF1855" i="2"/>
  <c r="H1855" i="2"/>
  <c r="AG1855" i="2"/>
  <c r="I1855" i="2"/>
  <c r="L1855" i="2"/>
  <c r="AH1855" i="2"/>
  <c r="J1855" i="2"/>
  <c r="AI1855" i="2"/>
  <c r="K1855" i="2"/>
  <c r="Z1855" i="2"/>
  <c r="P1858" i="2"/>
  <c r="T1858" i="2"/>
  <c r="AB1858" i="2" s="1"/>
  <c r="V1856" i="2"/>
  <c r="O1858" i="2"/>
  <c r="D1867" i="2"/>
  <c r="E1862" i="2"/>
  <c r="D1866" i="2"/>
  <c r="E1861" i="2"/>
  <c r="AG1861" i="2" s="1"/>
  <c r="D1874" i="2"/>
  <c r="E1869" i="2"/>
  <c r="D1868" i="2"/>
  <c r="E1863" i="2"/>
  <c r="AJ1863" i="2" s="1"/>
  <c r="D1865" i="2"/>
  <c r="E1860" i="2"/>
  <c r="F1875" i="2" l="1"/>
  <c r="AH1863" i="2"/>
  <c r="H1861" i="2"/>
  <c r="AF1861" i="2"/>
  <c r="K1863" i="2"/>
  <c r="AI1863" i="2"/>
  <c r="Y1861" i="2"/>
  <c r="AD1861" i="2"/>
  <c r="AM1856" i="2"/>
  <c r="I1863" i="2"/>
  <c r="AG1863" i="2"/>
  <c r="S1861" i="2"/>
  <c r="F1871" i="2"/>
  <c r="H1863" i="2"/>
  <c r="AF1863" i="2"/>
  <c r="Q1864" i="2"/>
  <c r="U1860" i="2"/>
  <c r="P1860" i="2"/>
  <c r="V1860" i="2"/>
  <c r="W1860" i="2"/>
  <c r="X1860" i="2"/>
  <c r="AA1860" i="2"/>
  <c r="T1860" i="2"/>
  <c r="S1860" i="2"/>
  <c r="AB1860" i="2" s="1"/>
  <c r="AD1860" i="2"/>
  <c r="AM1860" i="2" s="1"/>
  <c r="Y1860" i="2"/>
  <c r="AE1860" i="2"/>
  <c r="Z1860" i="2"/>
  <c r="AF1860" i="2"/>
  <c r="H1860" i="2"/>
  <c r="AG1860" i="2"/>
  <c r="I1860" i="2"/>
  <c r="AH1860" i="2"/>
  <c r="J1860" i="2"/>
  <c r="AI1860" i="2"/>
  <c r="K1860" i="2"/>
  <c r="O1860" i="2"/>
  <c r="AJ1860" i="2"/>
  <c r="L1860" i="2"/>
  <c r="AK1860" i="2"/>
  <c r="M1860" i="2"/>
  <c r="AL1860" i="2"/>
  <c r="N1860" i="2"/>
  <c r="Z1861" i="2"/>
  <c r="Y1863" i="2"/>
  <c r="AE1863" i="2"/>
  <c r="Q1858" i="2"/>
  <c r="AB1857" i="2"/>
  <c r="X1861" i="2"/>
  <c r="W1863" i="2"/>
  <c r="AD1863" i="2"/>
  <c r="AM1864" i="2"/>
  <c r="W1861" i="2"/>
  <c r="AA1863" i="2"/>
  <c r="F1873" i="2"/>
  <c r="AM1857" i="2"/>
  <c r="V1861" i="2"/>
  <c r="Z1863" i="2"/>
  <c r="AA1861" i="2"/>
  <c r="X1863" i="2"/>
  <c r="P1861" i="2"/>
  <c r="U1861" i="2"/>
  <c r="O1861" i="2"/>
  <c r="T1861" i="2"/>
  <c r="V1863" i="2"/>
  <c r="Q1856" i="2"/>
  <c r="AB1855" i="2"/>
  <c r="N1861" i="2"/>
  <c r="AL1861" i="2"/>
  <c r="U1863" i="2"/>
  <c r="AM1858" i="2"/>
  <c r="F1877" i="2"/>
  <c r="F1874" i="2"/>
  <c r="AL1869" i="2"/>
  <c r="AD1869" i="2"/>
  <c r="AE1869" i="2"/>
  <c r="AF1869" i="2"/>
  <c r="AG1869" i="2"/>
  <c r="AH1869" i="2"/>
  <c r="AI1869" i="2"/>
  <c r="AJ1869" i="2"/>
  <c r="AK1869" i="2"/>
  <c r="T1869" i="2"/>
  <c r="U1869" i="2"/>
  <c r="V1869" i="2"/>
  <c r="W1869" i="2"/>
  <c r="S1869" i="2"/>
  <c r="X1869" i="2"/>
  <c r="Y1869" i="2"/>
  <c r="Z1869" i="2"/>
  <c r="AA1869" i="2"/>
  <c r="P1869" i="2"/>
  <c r="H1869" i="2"/>
  <c r="I1869" i="2"/>
  <c r="J1869" i="2"/>
  <c r="K1869" i="2"/>
  <c r="L1869" i="2"/>
  <c r="M1869" i="2"/>
  <c r="N1869" i="2"/>
  <c r="O1869" i="2"/>
  <c r="M1861" i="2"/>
  <c r="AK1861" i="2"/>
  <c r="P1863" i="2"/>
  <c r="T1863" i="2"/>
  <c r="AB1856" i="2"/>
  <c r="L1861" i="2"/>
  <c r="AJ1861" i="2"/>
  <c r="O1863" i="2"/>
  <c r="S1863" i="2"/>
  <c r="AB1863" i="2" s="1"/>
  <c r="K1861" i="2"/>
  <c r="AI1861" i="2"/>
  <c r="N1863" i="2"/>
  <c r="AL1863" i="2"/>
  <c r="AB1864" i="2"/>
  <c r="AE1861" i="2"/>
  <c r="Q1855" i="2"/>
  <c r="J1861" i="2"/>
  <c r="AH1861" i="2"/>
  <c r="M1863" i="2"/>
  <c r="AK1863" i="2"/>
  <c r="Q1857" i="2"/>
  <c r="AD1862" i="2"/>
  <c r="O1862" i="2"/>
  <c r="AE1862" i="2"/>
  <c r="P1862" i="2"/>
  <c r="AF1862" i="2"/>
  <c r="H1862" i="2"/>
  <c r="AG1862" i="2"/>
  <c r="I1862" i="2"/>
  <c r="AH1862" i="2"/>
  <c r="J1862" i="2"/>
  <c r="AI1862" i="2"/>
  <c r="K1862" i="2"/>
  <c r="AJ1862" i="2"/>
  <c r="L1862" i="2"/>
  <c r="AA1862" i="2"/>
  <c r="M1862" i="2"/>
  <c r="S1862" i="2"/>
  <c r="N1862" i="2"/>
  <c r="T1862" i="2"/>
  <c r="U1862" i="2"/>
  <c r="V1862" i="2"/>
  <c r="Y1862" i="2"/>
  <c r="AL1862" i="2"/>
  <c r="Z1862" i="2"/>
  <c r="X1862" i="2"/>
  <c r="AK1862" i="2"/>
  <c r="W1862" i="2"/>
  <c r="AM1855" i="2"/>
  <c r="I1861" i="2"/>
  <c r="L1863" i="2"/>
  <c r="D1872" i="2"/>
  <c r="E1867" i="2"/>
  <c r="D1870" i="2"/>
  <c r="E1865" i="2"/>
  <c r="D1873" i="2"/>
  <c r="E1868" i="2"/>
  <c r="AH1868" i="2" s="1"/>
  <c r="D1879" i="2"/>
  <c r="E1874" i="2"/>
  <c r="D1871" i="2"/>
  <c r="E1866" i="2"/>
  <c r="AF1866" i="2" s="1"/>
  <c r="I1868" i="2" l="1"/>
  <c r="AG1868" i="2"/>
  <c r="P1866" i="2"/>
  <c r="AE1866" i="2"/>
  <c r="Y1868" i="2"/>
  <c r="AE1868" i="2"/>
  <c r="N1866" i="2"/>
  <c r="AL1866" i="2"/>
  <c r="Q1861" i="2"/>
  <c r="T1868" i="2"/>
  <c r="F1878" i="2"/>
  <c r="AK1873" i="2"/>
  <c r="AL1873" i="2"/>
  <c r="M1873" i="2"/>
  <c r="N1873" i="2"/>
  <c r="M1866" i="2"/>
  <c r="AK1866" i="2"/>
  <c r="S1868" i="2"/>
  <c r="L1866" i="2"/>
  <c r="AJ1866" i="2"/>
  <c r="O1866" i="2"/>
  <c r="Q1862" i="2"/>
  <c r="AA1868" i="2"/>
  <c r="K1866" i="2"/>
  <c r="AI1866" i="2"/>
  <c r="X1868" i="2"/>
  <c r="AA1866" i="2"/>
  <c r="AH1866" i="2"/>
  <c r="Q1869" i="2"/>
  <c r="F1882" i="2"/>
  <c r="W1868" i="2"/>
  <c r="AM1863" i="2"/>
  <c r="V1866" i="2"/>
  <c r="AG1866" i="2"/>
  <c r="Z1868" i="2"/>
  <c r="H1868" i="2"/>
  <c r="V1868" i="2"/>
  <c r="U1866" i="2"/>
  <c r="F1876" i="2"/>
  <c r="AE1865" i="2"/>
  <c r="W1865" i="2"/>
  <c r="AF1865" i="2"/>
  <c r="H1865" i="2"/>
  <c r="AG1865" i="2"/>
  <c r="I1865" i="2"/>
  <c r="AH1865" i="2"/>
  <c r="J1865" i="2"/>
  <c r="AI1865" i="2"/>
  <c r="K1865" i="2"/>
  <c r="AJ1865" i="2"/>
  <c r="L1865" i="2"/>
  <c r="AK1865" i="2"/>
  <c r="M1865" i="2"/>
  <c r="AL1865" i="2"/>
  <c r="N1865" i="2"/>
  <c r="T1865" i="2"/>
  <c r="S1865" i="2"/>
  <c r="O1865" i="2"/>
  <c r="V1865" i="2"/>
  <c r="P1865" i="2"/>
  <c r="X1865" i="2"/>
  <c r="Y1865" i="2"/>
  <c r="Z1865" i="2"/>
  <c r="AA1865" i="2"/>
  <c r="AD1865" i="2"/>
  <c r="U1865" i="2"/>
  <c r="AM1869" i="2"/>
  <c r="P1868" i="2"/>
  <c r="U1868" i="2"/>
  <c r="T1866" i="2"/>
  <c r="AB1861" i="2"/>
  <c r="AF1868" i="2"/>
  <c r="AM1862" i="2"/>
  <c r="O1868" i="2"/>
  <c r="AD1868" i="2"/>
  <c r="S1866" i="2"/>
  <c r="AB1866" i="2" s="1"/>
  <c r="V1867" i="2"/>
  <c r="P1867" i="2"/>
  <c r="W1867" i="2"/>
  <c r="AL1867" i="2"/>
  <c r="X1867" i="2"/>
  <c r="Y1867" i="2"/>
  <c r="Z1867" i="2"/>
  <c r="AA1867" i="2"/>
  <c r="N1867" i="2"/>
  <c r="AD1867" i="2"/>
  <c r="S1867" i="2"/>
  <c r="AE1867" i="2"/>
  <c r="U1867" i="2"/>
  <c r="AF1867" i="2"/>
  <c r="H1867" i="2"/>
  <c r="AG1867" i="2"/>
  <c r="I1867" i="2"/>
  <c r="AH1867" i="2"/>
  <c r="J1867" i="2"/>
  <c r="AI1867" i="2"/>
  <c r="K1867" i="2"/>
  <c r="AJ1867" i="2"/>
  <c r="L1867" i="2"/>
  <c r="AK1867" i="2"/>
  <c r="M1867" i="2"/>
  <c r="T1867" i="2"/>
  <c r="O1867" i="2"/>
  <c r="F1879" i="2"/>
  <c r="AD1874" i="2"/>
  <c r="AE1874" i="2"/>
  <c r="AF1874" i="2"/>
  <c r="AG1874" i="2"/>
  <c r="AH1874" i="2"/>
  <c r="AI1874" i="2"/>
  <c r="AJ1874" i="2"/>
  <c r="AK1874" i="2"/>
  <c r="AL1874" i="2"/>
  <c r="U1874" i="2"/>
  <c r="W1874" i="2"/>
  <c r="X1874" i="2"/>
  <c r="Y1874" i="2"/>
  <c r="S1874" i="2"/>
  <c r="T1874" i="2"/>
  <c r="V1874" i="2"/>
  <c r="Z1874" i="2"/>
  <c r="AA1874" i="2"/>
  <c r="H1874" i="2"/>
  <c r="I1874" i="2"/>
  <c r="J1874" i="2"/>
  <c r="K1874" i="2"/>
  <c r="L1874" i="2"/>
  <c r="M1874" i="2"/>
  <c r="N1874" i="2"/>
  <c r="O1874" i="2"/>
  <c r="P1874" i="2"/>
  <c r="N1868" i="2"/>
  <c r="AL1868" i="2"/>
  <c r="Z1866" i="2"/>
  <c r="M1868" i="2"/>
  <c r="AK1868" i="2"/>
  <c r="Q1860" i="2"/>
  <c r="Q1863" i="2"/>
  <c r="Y1866" i="2"/>
  <c r="AB1869" i="2"/>
  <c r="L1868" i="2"/>
  <c r="AJ1868" i="2"/>
  <c r="J1866" i="2"/>
  <c r="X1866" i="2"/>
  <c r="AM1861" i="2"/>
  <c r="AD1866" i="2"/>
  <c r="K1868" i="2"/>
  <c r="AI1868" i="2"/>
  <c r="I1866" i="2"/>
  <c r="W1866" i="2"/>
  <c r="AB1862" i="2"/>
  <c r="J1868" i="2"/>
  <c r="H1866" i="2"/>
  <c r="F1880" i="2"/>
  <c r="D1876" i="2"/>
  <c r="E1871" i="2"/>
  <c r="AH1871" i="2" s="1"/>
  <c r="D1884" i="2"/>
  <c r="E1879" i="2"/>
  <c r="D1878" i="2"/>
  <c r="E1873" i="2"/>
  <c r="AD1873" i="2" s="1"/>
  <c r="D1875" i="2"/>
  <c r="E1870" i="2"/>
  <c r="D1877" i="2"/>
  <c r="E1872" i="2"/>
  <c r="I1871" i="2" l="1"/>
  <c r="AM1865" i="2"/>
  <c r="P1871" i="2"/>
  <c r="AE1871" i="2"/>
  <c r="L1873" i="2"/>
  <c r="AJ1873" i="2"/>
  <c r="AG1871" i="2"/>
  <c r="O1871" i="2"/>
  <c r="AD1871" i="2"/>
  <c r="W1873" i="2"/>
  <c r="AI1873" i="2"/>
  <c r="N1871" i="2"/>
  <c r="AL1871" i="2"/>
  <c r="V1873" i="2"/>
  <c r="AH1873" i="2"/>
  <c r="AM1866" i="2"/>
  <c r="AK1872" i="2"/>
  <c r="M1872" i="2"/>
  <c r="AL1872" i="2"/>
  <c r="N1872" i="2"/>
  <c r="S1872" i="2"/>
  <c r="O1872" i="2"/>
  <c r="T1872" i="2"/>
  <c r="P1872" i="2"/>
  <c r="W1872" i="2"/>
  <c r="Y1872" i="2"/>
  <c r="Z1872" i="2"/>
  <c r="AA1872" i="2"/>
  <c r="U1872" i="2"/>
  <c r="K1872" i="2"/>
  <c r="AD1872" i="2"/>
  <c r="V1872" i="2"/>
  <c r="AE1872" i="2"/>
  <c r="X1872" i="2"/>
  <c r="AF1872" i="2"/>
  <c r="H1872" i="2"/>
  <c r="AG1872" i="2"/>
  <c r="I1872" i="2"/>
  <c r="AI1872" i="2"/>
  <c r="AH1872" i="2"/>
  <c r="J1872" i="2"/>
  <c r="AJ1872" i="2"/>
  <c r="L1872" i="2"/>
  <c r="W1871" i="2"/>
  <c r="AK1871" i="2"/>
  <c r="U1873" i="2"/>
  <c r="F1883" i="2"/>
  <c r="X1878" i="2"/>
  <c r="V1871" i="2"/>
  <c r="AJ1871" i="2"/>
  <c r="T1873" i="2"/>
  <c r="Y1871" i="2"/>
  <c r="F1881" i="2"/>
  <c r="T1876" i="2"/>
  <c r="X1876" i="2"/>
  <c r="AB1868" i="2"/>
  <c r="S1873" i="2"/>
  <c r="Q1874" i="2"/>
  <c r="Q1867" i="2"/>
  <c r="AM1868" i="2"/>
  <c r="Q1865" i="2"/>
  <c r="X1871" i="2"/>
  <c r="AA1873" i="2"/>
  <c r="W1870" i="2"/>
  <c r="AD1870" i="2"/>
  <c r="X1870" i="2"/>
  <c r="AE1870" i="2"/>
  <c r="Z1870" i="2"/>
  <c r="AF1870" i="2"/>
  <c r="H1870" i="2"/>
  <c r="AG1870" i="2"/>
  <c r="I1870" i="2"/>
  <c r="AH1870" i="2"/>
  <c r="J1870" i="2"/>
  <c r="AI1870" i="2"/>
  <c r="K1870" i="2"/>
  <c r="AJ1870" i="2"/>
  <c r="L1870" i="2"/>
  <c r="AK1870" i="2"/>
  <c r="M1870" i="2"/>
  <c r="AL1870" i="2"/>
  <c r="N1870" i="2"/>
  <c r="S1870" i="2"/>
  <c r="O1870" i="2"/>
  <c r="T1870" i="2"/>
  <c r="P1870" i="2"/>
  <c r="U1870" i="2"/>
  <c r="Y1870" i="2"/>
  <c r="V1870" i="2"/>
  <c r="AA1870" i="2"/>
  <c r="U1871" i="2"/>
  <c r="Z1873" i="2"/>
  <c r="H1871" i="2"/>
  <c r="Q1866" i="2"/>
  <c r="AM1874" i="2"/>
  <c r="AB1865" i="2"/>
  <c r="T1871" i="2"/>
  <c r="Q1868" i="2"/>
  <c r="K1873" i="2"/>
  <c r="Y1873" i="2"/>
  <c r="AF1871" i="2"/>
  <c r="F1885" i="2"/>
  <c r="F1884" i="2"/>
  <c r="AD1879" i="2"/>
  <c r="AE1879" i="2"/>
  <c r="AF1879" i="2"/>
  <c r="AG1879" i="2"/>
  <c r="AH1879" i="2"/>
  <c r="AI1879" i="2"/>
  <c r="AJ1879" i="2"/>
  <c r="AK1879" i="2"/>
  <c r="AL1879" i="2"/>
  <c r="S1879" i="2"/>
  <c r="T1879" i="2"/>
  <c r="Z1879" i="2"/>
  <c r="AA1879" i="2"/>
  <c r="U1879" i="2"/>
  <c r="V1879" i="2"/>
  <c r="W1879" i="2"/>
  <c r="X1879" i="2"/>
  <c r="Y1879" i="2"/>
  <c r="H1879" i="2"/>
  <c r="I1879" i="2"/>
  <c r="J1879" i="2"/>
  <c r="K1879" i="2"/>
  <c r="L1879" i="2"/>
  <c r="M1879" i="2"/>
  <c r="N1879" i="2"/>
  <c r="O1879" i="2"/>
  <c r="P1879" i="2"/>
  <c r="S1871" i="2"/>
  <c r="F1887" i="2"/>
  <c r="J1873" i="2"/>
  <c r="X1873" i="2"/>
  <c r="M1871" i="2"/>
  <c r="AA1871" i="2"/>
  <c r="I1873" i="2"/>
  <c r="AG1873" i="2"/>
  <c r="AB1867" i="2"/>
  <c r="AB1874" i="2"/>
  <c r="AM1867" i="2"/>
  <c r="L1871" i="2"/>
  <c r="Z1871" i="2"/>
  <c r="H1873" i="2"/>
  <c r="AF1873" i="2"/>
  <c r="K1871" i="2"/>
  <c r="AI1871" i="2"/>
  <c r="P1873" i="2"/>
  <c r="AE1873" i="2"/>
  <c r="AM1873" i="2" s="1"/>
  <c r="J1871" i="2"/>
  <c r="O1873" i="2"/>
  <c r="D1881" i="2"/>
  <c r="E1876" i="2"/>
  <c r="AD1876" i="2" s="1"/>
  <c r="D1882" i="2"/>
  <c r="E1877" i="2"/>
  <c r="D1880" i="2"/>
  <c r="E1875" i="2"/>
  <c r="D1883" i="2"/>
  <c r="E1878" i="2"/>
  <c r="AK1878" i="2" s="1"/>
  <c r="D1889" i="2"/>
  <c r="E1884" i="2"/>
  <c r="AB1879" i="2" l="1"/>
  <c r="Y1876" i="2"/>
  <c r="F1886" i="2"/>
  <c r="Y1881" i="2"/>
  <c r="O1881" i="2"/>
  <c r="P1881" i="2"/>
  <c r="Y1878" i="2"/>
  <c r="F1888" i="2"/>
  <c r="S1883" i="2"/>
  <c r="T1883" i="2"/>
  <c r="AM1872" i="2"/>
  <c r="AB1873" i="2"/>
  <c r="S1876" i="2"/>
  <c r="AB1876" i="2" s="1"/>
  <c r="U1878" i="2"/>
  <c r="W1876" i="2"/>
  <c r="T1878" i="2"/>
  <c r="P1876" i="2"/>
  <c r="V1876" i="2"/>
  <c r="N1878" i="2"/>
  <c r="S1878" i="2"/>
  <c r="Q1873" i="2"/>
  <c r="F1890" i="2"/>
  <c r="Q1870" i="2"/>
  <c r="O1876" i="2"/>
  <c r="U1876" i="2"/>
  <c r="M1878" i="2"/>
  <c r="AA1878" i="2"/>
  <c r="AM1871" i="2"/>
  <c r="Q1879" i="2"/>
  <c r="N1876" i="2"/>
  <c r="AL1876" i="2"/>
  <c r="L1878" i="2"/>
  <c r="AJ1878" i="2"/>
  <c r="W1878" i="2"/>
  <c r="M1876" i="2"/>
  <c r="AK1876" i="2"/>
  <c r="K1878" i="2"/>
  <c r="AI1878" i="2"/>
  <c r="AM1879" i="2"/>
  <c r="AB1870" i="2"/>
  <c r="L1876" i="2"/>
  <c r="AJ1876" i="2"/>
  <c r="J1878" i="2"/>
  <c r="AH1878" i="2"/>
  <c r="F1889" i="2"/>
  <c r="AE1884" i="2"/>
  <c r="AF1884" i="2"/>
  <c r="AG1884" i="2"/>
  <c r="AH1884" i="2"/>
  <c r="AI1884" i="2"/>
  <c r="AJ1884" i="2"/>
  <c r="AK1884" i="2"/>
  <c r="AL1884" i="2"/>
  <c r="AD1884" i="2"/>
  <c r="U1884" i="2"/>
  <c r="V1884" i="2"/>
  <c r="W1884" i="2"/>
  <c r="S1884" i="2"/>
  <c r="AB1884" i="2" s="1"/>
  <c r="T1884" i="2"/>
  <c r="X1884" i="2"/>
  <c r="Y1884" i="2"/>
  <c r="Z1884" i="2"/>
  <c r="AA1884" i="2"/>
  <c r="I1884" i="2"/>
  <c r="J1884" i="2"/>
  <c r="K1884" i="2"/>
  <c r="L1884" i="2"/>
  <c r="M1884" i="2"/>
  <c r="N1884" i="2"/>
  <c r="O1884" i="2"/>
  <c r="P1884" i="2"/>
  <c r="H1884" i="2"/>
  <c r="K1876" i="2"/>
  <c r="AI1876" i="2"/>
  <c r="I1878" i="2"/>
  <c r="AG1878" i="2"/>
  <c r="AB1872" i="2"/>
  <c r="AM1870" i="2"/>
  <c r="J1876" i="2"/>
  <c r="AH1876" i="2"/>
  <c r="H1878" i="2"/>
  <c r="Q1878" i="2" s="1"/>
  <c r="AF1878" i="2"/>
  <c r="Q1872" i="2"/>
  <c r="I1876" i="2"/>
  <c r="AG1876" i="2"/>
  <c r="P1878" i="2"/>
  <c r="AE1878" i="2"/>
  <c r="H1876" i="2"/>
  <c r="Q1876" i="2" s="1"/>
  <c r="AF1876" i="2"/>
  <c r="O1878" i="2"/>
  <c r="AD1878" i="2"/>
  <c r="V1877" i="2"/>
  <c r="S1877" i="2"/>
  <c r="W1877" i="2"/>
  <c r="X1877" i="2"/>
  <c r="Y1877" i="2"/>
  <c r="AD1877" i="2"/>
  <c r="Z1877" i="2"/>
  <c r="P1877" i="2"/>
  <c r="AE1877" i="2"/>
  <c r="AA1877" i="2"/>
  <c r="AF1877" i="2"/>
  <c r="H1877" i="2"/>
  <c r="AG1877" i="2"/>
  <c r="I1877" i="2"/>
  <c r="AH1877" i="2"/>
  <c r="J1877" i="2"/>
  <c r="AI1877" i="2"/>
  <c r="K1877" i="2"/>
  <c r="AJ1877" i="2"/>
  <c r="L1877" i="2"/>
  <c r="N1877" i="2"/>
  <c r="T1877" i="2"/>
  <c r="AK1877" i="2"/>
  <c r="M1877" i="2"/>
  <c r="O1877" i="2"/>
  <c r="U1877" i="2"/>
  <c r="AL1877" i="2"/>
  <c r="F1892" i="2"/>
  <c r="AB1871" i="2"/>
  <c r="AA1876" i="2"/>
  <c r="AE1876" i="2"/>
  <c r="AM1876" i="2" s="1"/>
  <c r="V1878" i="2"/>
  <c r="AL1878" i="2"/>
  <c r="V1875" i="2"/>
  <c r="H1875" i="2"/>
  <c r="W1875" i="2"/>
  <c r="I1875" i="2"/>
  <c r="AD1875" i="2"/>
  <c r="X1875" i="2"/>
  <c r="Y1875" i="2"/>
  <c r="U1875" i="2"/>
  <c r="AG1875" i="2"/>
  <c r="N1875" i="2"/>
  <c r="AE1875" i="2"/>
  <c r="Z1875" i="2"/>
  <c r="AA1875" i="2"/>
  <c r="T1875" i="2"/>
  <c r="AH1875" i="2"/>
  <c r="AF1875" i="2"/>
  <c r="S1875" i="2"/>
  <c r="P1875" i="2"/>
  <c r="J1875" i="2"/>
  <c r="AI1875" i="2"/>
  <c r="K1875" i="2"/>
  <c r="AJ1875" i="2"/>
  <c r="L1875" i="2"/>
  <c r="AL1875" i="2"/>
  <c r="AK1875" i="2"/>
  <c r="M1875" i="2"/>
  <c r="O1875" i="2"/>
  <c r="Q1871" i="2"/>
  <c r="Z1876" i="2"/>
  <c r="Z1878" i="2"/>
  <c r="D1894" i="2"/>
  <c r="E1889" i="2"/>
  <c r="D1888" i="2"/>
  <c r="E1883" i="2"/>
  <c r="Y1883" i="2" s="1"/>
  <c r="D1885" i="2"/>
  <c r="E1880" i="2"/>
  <c r="D1887" i="2"/>
  <c r="E1882" i="2"/>
  <c r="D1886" i="2"/>
  <c r="E1881" i="2"/>
  <c r="U1881" i="2" s="1"/>
  <c r="U1883" i="2" l="1"/>
  <c r="Z1881" i="2"/>
  <c r="X1883" i="2"/>
  <c r="P1883" i="2"/>
  <c r="W1883" i="2"/>
  <c r="M1881" i="2"/>
  <c r="AK1881" i="2"/>
  <c r="O1883" i="2"/>
  <c r="V1883" i="2"/>
  <c r="L1881" i="2"/>
  <c r="AJ1881" i="2"/>
  <c r="X1881" i="2"/>
  <c r="T1882" i="2"/>
  <c r="V1882" i="2"/>
  <c r="AJ1882" i="2"/>
  <c r="U1882" i="2"/>
  <c r="AA1882" i="2"/>
  <c r="AI1882" i="2"/>
  <c r="K1882" i="2"/>
  <c r="AG1882" i="2"/>
  <c r="Z1882" i="2"/>
  <c r="AH1882" i="2"/>
  <c r="L1882" i="2"/>
  <c r="AK1882" i="2"/>
  <c r="M1882" i="2"/>
  <c r="AL1882" i="2"/>
  <c r="N1882" i="2"/>
  <c r="J1882" i="2"/>
  <c r="AD1882" i="2"/>
  <c r="O1882" i="2"/>
  <c r="AE1882" i="2"/>
  <c r="P1882" i="2"/>
  <c r="Y1882" i="2"/>
  <c r="AF1882" i="2"/>
  <c r="H1882" i="2"/>
  <c r="X1882" i="2"/>
  <c r="W1882" i="2"/>
  <c r="I1882" i="2"/>
  <c r="S1882" i="2"/>
  <c r="AB1877" i="2"/>
  <c r="F1894" i="2"/>
  <c r="AH1889" i="2"/>
  <c r="AI1889" i="2"/>
  <c r="AJ1889" i="2"/>
  <c r="AK1889" i="2"/>
  <c r="AL1889" i="2"/>
  <c r="AD1889" i="2"/>
  <c r="AE1889" i="2"/>
  <c r="AF1889" i="2"/>
  <c r="AG1889" i="2"/>
  <c r="X1889" i="2"/>
  <c r="Y1889" i="2"/>
  <c r="Z1889" i="2"/>
  <c r="AA1889" i="2"/>
  <c r="S1889" i="2"/>
  <c r="AB1889" i="2" s="1"/>
  <c r="T1889" i="2"/>
  <c r="U1889" i="2"/>
  <c r="V1889" i="2"/>
  <c r="W1889" i="2"/>
  <c r="L1889" i="2"/>
  <c r="M1889" i="2"/>
  <c r="N1889" i="2"/>
  <c r="O1889" i="2"/>
  <c r="P1889" i="2"/>
  <c r="H1889" i="2"/>
  <c r="I1889" i="2"/>
  <c r="J1889" i="2"/>
  <c r="K1889" i="2"/>
  <c r="N1883" i="2"/>
  <c r="AL1883" i="2"/>
  <c r="K1881" i="2"/>
  <c r="AI1881" i="2"/>
  <c r="AM1875" i="2"/>
  <c r="M1883" i="2"/>
  <c r="AK1883" i="2"/>
  <c r="J1881" i="2"/>
  <c r="AH1881" i="2"/>
  <c r="AF1880" i="2"/>
  <c r="H1880" i="2"/>
  <c r="Q1880" i="2" s="1"/>
  <c r="AG1880" i="2"/>
  <c r="I1880" i="2"/>
  <c r="Z1880" i="2"/>
  <c r="L1880" i="2"/>
  <c r="O1880" i="2"/>
  <c r="AH1880" i="2"/>
  <c r="J1880" i="2"/>
  <c r="Y1880" i="2"/>
  <c r="K1880" i="2"/>
  <c r="AA1880" i="2"/>
  <c r="S1880" i="2"/>
  <c r="T1880" i="2"/>
  <c r="U1880" i="2"/>
  <c r="V1880" i="2"/>
  <c r="N1880" i="2"/>
  <c r="AI1880" i="2"/>
  <c r="W1880" i="2"/>
  <c r="AD1880" i="2"/>
  <c r="AJ1880" i="2"/>
  <c r="X1880" i="2"/>
  <c r="AL1880" i="2"/>
  <c r="AK1880" i="2"/>
  <c r="M1880" i="2"/>
  <c r="AE1880" i="2"/>
  <c r="P1880" i="2"/>
  <c r="AM1878" i="2"/>
  <c r="F1895" i="2"/>
  <c r="L1883" i="2"/>
  <c r="AJ1883" i="2"/>
  <c r="I1881" i="2"/>
  <c r="AG1881" i="2"/>
  <c r="K1883" i="2"/>
  <c r="AI1883" i="2"/>
  <c r="H1881" i="2"/>
  <c r="AF1881" i="2"/>
  <c r="AL1881" i="2"/>
  <c r="Q1875" i="2"/>
  <c r="AB1878" i="2"/>
  <c r="J1883" i="2"/>
  <c r="AH1883" i="2"/>
  <c r="T1881" i="2"/>
  <c r="AE1881" i="2"/>
  <c r="Q1884" i="2"/>
  <c r="I1883" i="2"/>
  <c r="AG1883" i="2"/>
  <c r="S1881" i="2"/>
  <c r="AD1881" i="2"/>
  <c r="AM1881" i="2" s="1"/>
  <c r="F1897" i="2"/>
  <c r="Q1877" i="2"/>
  <c r="H1883" i="2"/>
  <c r="Q1883" i="2" s="1"/>
  <c r="AF1883" i="2"/>
  <c r="AA1881" i="2"/>
  <c r="F1891" i="2"/>
  <c r="AI1886" i="2"/>
  <c r="K1886" i="2"/>
  <c r="N1881" i="2"/>
  <c r="AM1884" i="2"/>
  <c r="AA1883" i="2"/>
  <c r="AE1883" i="2"/>
  <c r="W1881" i="2"/>
  <c r="AM1877" i="2"/>
  <c r="AB1875" i="2"/>
  <c r="Z1883" i="2"/>
  <c r="AD1883" i="2"/>
  <c r="V1881" i="2"/>
  <c r="AB1883" i="2"/>
  <c r="F1893" i="2"/>
  <c r="U1888" i="2"/>
  <c r="D1891" i="2"/>
  <c r="E1886" i="2"/>
  <c r="AJ1886" i="2" s="1"/>
  <c r="D1892" i="2"/>
  <c r="E1887" i="2"/>
  <c r="D1890" i="2"/>
  <c r="E1885" i="2"/>
  <c r="D1893" i="2"/>
  <c r="E1888" i="2"/>
  <c r="V1888" i="2" s="1"/>
  <c r="D1899" i="2"/>
  <c r="E1894" i="2"/>
  <c r="T1887" i="2" l="1"/>
  <c r="M1887" i="2"/>
  <c r="U1887" i="2"/>
  <c r="N1887" i="2"/>
  <c r="V1887" i="2"/>
  <c r="W1887" i="2"/>
  <c r="K1887" i="2"/>
  <c r="Z1887" i="2"/>
  <c r="AJ1887" i="2"/>
  <c r="X1887" i="2"/>
  <c r="AA1887" i="2"/>
  <c r="AK1887" i="2"/>
  <c r="Y1887" i="2"/>
  <c r="AL1887" i="2"/>
  <c r="AD1887" i="2"/>
  <c r="AM1887" i="2" s="1"/>
  <c r="O1887" i="2"/>
  <c r="AE1887" i="2"/>
  <c r="P1887" i="2"/>
  <c r="AF1887" i="2"/>
  <c r="H1887" i="2"/>
  <c r="AI1887" i="2"/>
  <c r="AG1887" i="2"/>
  <c r="I1887" i="2"/>
  <c r="AH1887" i="2"/>
  <c r="J1887" i="2"/>
  <c r="S1887" i="2"/>
  <c r="L1887" i="2"/>
  <c r="AH1886" i="2"/>
  <c r="AM1889" i="2"/>
  <c r="AA1888" i="2"/>
  <c r="AF1886" i="2"/>
  <c r="AM1882" i="2"/>
  <c r="I1886" i="2"/>
  <c r="P1888" i="2"/>
  <c r="Y1888" i="2"/>
  <c r="Y1886" i="2"/>
  <c r="AE1886" i="2"/>
  <c r="Q1881" i="2"/>
  <c r="H1886" i="2"/>
  <c r="O1888" i="2"/>
  <c r="S1888" i="2"/>
  <c r="X1886" i="2"/>
  <c r="AD1886" i="2"/>
  <c r="AM1883" i="2"/>
  <c r="AG1886" i="2"/>
  <c r="Z1888" i="2"/>
  <c r="N1888" i="2"/>
  <c r="AL1888" i="2"/>
  <c r="W1886" i="2"/>
  <c r="F1896" i="2"/>
  <c r="F1902" i="2"/>
  <c r="F1900" i="2"/>
  <c r="AB1880" i="2"/>
  <c r="J1886" i="2"/>
  <c r="M1888" i="2"/>
  <c r="AK1888" i="2"/>
  <c r="F1899" i="2"/>
  <c r="AK1894" i="2"/>
  <c r="AL1894" i="2"/>
  <c r="AD1894" i="2"/>
  <c r="AE1894" i="2"/>
  <c r="AF1894" i="2"/>
  <c r="AG1894" i="2"/>
  <c r="AH1894" i="2"/>
  <c r="AI1894" i="2"/>
  <c r="AJ1894" i="2"/>
  <c r="AA1894" i="2"/>
  <c r="S1894" i="2"/>
  <c r="T1894" i="2"/>
  <c r="W1894" i="2"/>
  <c r="X1894" i="2"/>
  <c r="Y1894" i="2"/>
  <c r="Z1894" i="2"/>
  <c r="U1894" i="2"/>
  <c r="V1894" i="2"/>
  <c r="O1894" i="2"/>
  <c r="P1894" i="2"/>
  <c r="H1894" i="2"/>
  <c r="Q1894" i="2" s="1"/>
  <c r="I1894" i="2"/>
  <c r="J1894" i="2"/>
  <c r="K1894" i="2"/>
  <c r="L1894" i="2"/>
  <c r="M1894" i="2"/>
  <c r="N1894" i="2"/>
  <c r="V1886" i="2"/>
  <c r="L1888" i="2"/>
  <c r="AJ1888" i="2"/>
  <c r="Z1886" i="2"/>
  <c r="AB1881" i="2"/>
  <c r="AB1882" i="2"/>
  <c r="AI1888" i="2"/>
  <c r="AH1888" i="2"/>
  <c r="T1888" i="2"/>
  <c r="K1888" i="2"/>
  <c r="AA1886" i="2"/>
  <c r="AG1888" i="2"/>
  <c r="P1886" i="2"/>
  <c r="T1886" i="2"/>
  <c r="I1888" i="2"/>
  <c r="H1888" i="2"/>
  <c r="AF1888" i="2"/>
  <c r="O1886" i="2"/>
  <c r="S1886" i="2"/>
  <c r="X1888" i="2"/>
  <c r="AE1888" i="2"/>
  <c r="N1886" i="2"/>
  <c r="AL1886" i="2"/>
  <c r="Q1882" i="2"/>
  <c r="AK1885" i="2"/>
  <c r="M1885" i="2"/>
  <c r="T1885" i="2"/>
  <c r="N1885" i="2"/>
  <c r="U1885" i="2"/>
  <c r="O1885" i="2"/>
  <c r="V1885" i="2"/>
  <c r="S1885" i="2"/>
  <c r="AI1885" i="2"/>
  <c r="W1885" i="2"/>
  <c r="J1885" i="2"/>
  <c r="X1885" i="2"/>
  <c r="I1885" i="2"/>
  <c r="Y1885" i="2"/>
  <c r="AL1885" i="2"/>
  <c r="Z1885" i="2"/>
  <c r="AD1885" i="2"/>
  <c r="AM1885" i="2" s="1"/>
  <c r="AA1885" i="2"/>
  <c r="AE1885" i="2"/>
  <c r="P1885" i="2"/>
  <c r="AF1885" i="2"/>
  <c r="H1885" i="2"/>
  <c r="K1885" i="2"/>
  <c r="AJ1885" i="2"/>
  <c r="L1885" i="2"/>
  <c r="AG1885" i="2"/>
  <c r="AH1885" i="2"/>
  <c r="W1888" i="2"/>
  <c r="AD1888" i="2"/>
  <c r="M1886" i="2"/>
  <c r="AK1886" i="2"/>
  <c r="J1888" i="2"/>
  <c r="U1886" i="2"/>
  <c r="F1898" i="2"/>
  <c r="AK1893" i="2"/>
  <c r="X1893" i="2"/>
  <c r="Y1893" i="2"/>
  <c r="L1893" i="2"/>
  <c r="M1893" i="2"/>
  <c r="N1893" i="2"/>
  <c r="L1886" i="2"/>
  <c r="AM1880" i="2"/>
  <c r="Q1889" i="2"/>
  <c r="D1904" i="2"/>
  <c r="E1899" i="2"/>
  <c r="D1898" i="2"/>
  <c r="E1893" i="2"/>
  <c r="AE1893" i="2" s="1"/>
  <c r="D1895" i="2"/>
  <c r="E1890" i="2"/>
  <c r="D1897" i="2"/>
  <c r="E1892" i="2"/>
  <c r="D1896" i="2"/>
  <c r="E1891" i="2"/>
  <c r="X1891" i="2" s="1"/>
  <c r="Z1893" i="2" l="1"/>
  <c r="AD1893" i="2"/>
  <c r="U1891" i="2"/>
  <c r="S1891" i="2"/>
  <c r="AM1894" i="2"/>
  <c r="I1891" i="2"/>
  <c r="W1891" i="2"/>
  <c r="V1893" i="2"/>
  <c r="H1891" i="2"/>
  <c r="V1891" i="2"/>
  <c r="F1907" i="2"/>
  <c r="S1893" i="2"/>
  <c r="P1891" i="2"/>
  <c r="AE1891" i="2"/>
  <c r="AM1886" i="2"/>
  <c r="P1893" i="2"/>
  <c r="U1893" i="2"/>
  <c r="AM1888" i="2"/>
  <c r="F1904" i="2"/>
  <c r="AD1899" i="2"/>
  <c r="AM1899" i="2" s="1"/>
  <c r="AE1899" i="2"/>
  <c r="AF1899" i="2"/>
  <c r="AG1899" i="2"/>
  <c r="AH1899" i="2"/>
  <c r="AI1899" i="2"/>
  <c r="AJ1899" i="2"/>
  <c r="AK1899" i="2"/>
  <c r="AL1899" i="2"/>
  <c r="V1899" i="2"/>
  <c r="T1899" i="2"/>
  <c r="U1899" i="2"/>
  <c r="W1899" i="2"/>
  <c r="X1899" i="2"/>
  <c r="Y1899" i="2"/>
  <c r="Z1899" i="2"/>
  <c r="AA1899" i="2"/>
  <c r="S1899" i="2"/>
  <c r="H1899" i="2"/>
  <c r="I1899" i="2"/>
  <c r="J1899" i="2"/>
  <c r="K1899" i="2"/>
  <c r="L1899" i="2"/>
  <c r="M1899" i="2"/>
  <c r="N1899" i="2"/>
  <c r="O1899" i="2"/>
  <c r="P1899" i="2"/>
  <c r="F1905" i="2"/>
  <c r="O1891" i="2"/>
  <c r="AD1891" i="2"/>
  <c r="AB1887" i="2"/>
  <c r="W1893" i="2"/>
  <c r="O1893" i="2"/>
  <c r="T1893" i="2"/>
  <c r="N1891" i="2"/>
  <c r="AL1891" i="2"/>
  <c r="AB1888" i="2"/>
  <c r="AL1893" i="2"/>
  <c r="AB1886" i="2"/>
  <c r="M1891" i="2"/>
  <c r="AK1891" i="2"/>
  <c r="L1891" i="2"/>
  <c r="AJ1891" i="2"/>
  <c r="Q1886" i="2"/>
  <c r="F1903" i="2"/>
  <c r="AF1898" i="2"/>
  <c r="H1898" i="2"/>
  <c r="K1891" i="2"/>
  <c r="AI1891" i="2"/>
  <c r="AJ1892" i="2"/>
  <c r="L1892" i="2"/>
  <c r="AK1892" i="2"/>
  <c r="M1892" i="2"/>
  <c r="AI1892" i="2"/>
  <c r="AL1892" i="2"/>
  <c r="N1892" i="2"/>
  <c r="U1892" i="2"/>
  <c r="O1892" i="2"/>
  <c r="V1892" i="2"/>
  <c r="P1892" i="2"/>
  <c r="S1892" i="2"/>
  <c r="AB1892" i="2" s="1"/>
  <c r="T1892" i="2"/>
  <c r="AH1892" i="2"/>
  <c r="J1892" i="2"/>
  <c r="W1892" i="2"/>
  <c r="X1892" i="2"/>
  <c r="Y1892" i="2"/>
  <c r="K1892" i="2"/>
  <c r="AD1892" i="2"/>
  <c r="AM1892" i="2" s="1"/>
  <c r="Z1892" i="2"/>
  <c r="AE1892" i="2"/>
  <c r="AA1892" i="2"/>
  <c r="AF1892" i="2"/>
  <c r="H1892" i="2"/>
  <c r="AG1892" i="2"/>
  <c r="I1892" i="2"/>
  <c r="AB1885" i="2"/>
  <c r="Q1888" i="2"/>
  <c r="AB1894" i="2"/>
  <c r="J1891" i="2"/>
  <c r="AH1891" i="2"/>
  <c r="AJ1893" i="2"/>
  <c r="K1893" i="2"/>
  <c r="AI1893" i="2"/>
  <c r="J1893" i="2"/>
  <c r="AH1893" i="2"/>
  <c r="AA1891" i="2"/>
  <c r="AG1891" i="2"/>
  <c r="Q1887" i="2"/>
  <c r="I1893" i="2"/>
  <c r="AG1893" i="2"/>
  <c r="Q1885" i="2"/>
  <c r="Z1891" i="2"/>
  <c r="AF1891" i="2"/>
  <c r="T1891" i="2"/>
  <c r="AJ1890" i="2"/>
  <c r="L1890" i="2"/>
  <c r="AK1890" i="2"/>
  <c r="M1890" i="2"/>
  <c r="AL1890" i="2"/>
  <c r="N1890" i="2"/>
  <c r="W1890" i="2"/>
  <c r="O1890" i="2"/>
  <c r="X1890" i="2"/>
  <c r="P1890" i="2"/>
  <c r="S1890" i="2"/>
  <c r="AH1890" i="2"/>
  <c r="T1890" i="2"/>
  <c r="U1890" i="2"/>
  <c r="V1890" i="2"/>
  <c r="Y1890" i="2"/>
  <c r="AD1890" i="2"/>
  <c r="Z1890" i="2"/>
  <c r="J1890" i="2"/>
  <c r="AI1890" i="2"/>
  <c r="AE1890" i="2"/>
  <c r="AA1890" i="2"/>
  <c r="AF1890" i="2"/>
  <c r="H1890" i="2"/>
  <c r="K1890" i="2"/>
  <c r="AG1890" i="2"/>
  <c r="I1890" i="2"/>
  <c r="H1893" i="2"/>
  <c r="Q1893" i="2" s="1"/>
  <c r="AF1893" i="2"/>
  <c r="Y1891" i="2"/>
  <c r="F1901" i="2"/>
  <c r="AA1893" i="2"/>
  <c r="D1901" i="2"/>
  <c r="E1896" i="2"/>
  <c r="AI1896" i="2" s="1"/>
  <c r="D1902" i="2"/>
  <c r="E1897" i="2"/>
  <c r="D1900" i="2"/>
  <c r="E1895" i="2"/>
  <c r="D1903" i="2"/>
  <c r="E1898" i="2"/>
  <c r="X1898" i="2" s="1"/>
  <c r="D1909" i="2"/>
  <c r="E1904" i="2"/>
  <c r="AF1897" i="2" l="1"/>
  <c r="H1897" i="2"/>
  <c r="AG1897" i="2"/>
  <c r="I1897" i="2"/>
  <c r="AH1897" i="2"/>
  <c r="J1897" i="2"/>
  <c r="AI1897" i="2"/>
  <c r="K1897" i="2"/>
  <c r="AJ1897" i="2"/>
  <c r="L1897" i="2"/>
  <c r="AK1897" i="2"/>
  <c r="M1897" i="2"/>
  <c r="AL1897" i="2"/>
  <c r="N1897" i="2"/>
  <c r="X1897" i="2"/>
  <c r="O1897" i="2"/>
  <c r="AD1897" i="2"/>
  <c r="Y1897" i="2"/>
  <c r="P1897" i="2"/>
  <c r="S1897" i="2"/>
  <c r="T1897" i="2"/>
  <c r="U1897" i="2"/>
  <c r="V1897" i="2"/>
  <c r="W1897" i="2"/>
  <c r="AE1897" i="2"/>
  <c r="AA1897" i="2"/>
  <c r="Z1897" i="2"/>
  <c r="V1896" i="2"/>
  <c r="F1906" i="2"/>
  <c r="AE1901" i="2"/>
  <c r="P1901" i="2"/>
  <c r="I1898" i="2"/>
  <c r="W1898" i="2"/>
  <c r="AB1899" i="2"/>
  <c r="O1898" i="2"/>
  <c r="AD1898" i="2"/>
  <c r="F1909" i="2"/>
  <c r="AD1904" i="2"/>
  <c r="AE1904" i="2"/>
  <c r="AF1904" i="2"/>
  <c r="AG1904" i="2"/>
  <c r="AH1904" i="2"/>
  <c r="AI1904" i="2"/>
  <c r="AJ1904" i="2"/>
  <c r="AK1904" i="2"/>
  <c r="AL1904" i="2"/>
  <c r="Y1904" i="2"/>
  <c r="S1904" i="2"/>
  <c r="T1904" i="2"/>
  <c r="U1904" i="2"/>
  <c r="V1904" i="2"/>
  <c r="W1904" i="2"/>
  <c r="X1904" i="2"/>
  <c r="Z1904" i="2"/>
  <c r="AA1904" i="2"/>
  <c r="H1904" i="2"/>
  <c r="I1904" i="2"/>
  <c r="J1904" i="2"/>
  <c r="K1904" i="2"/>
  <c r="L1904" i="2"/>
  <c r="M1904" i="2"/>
  <c r="N1904" i="2"/>
  <c r="O1904" i="2"/>
  <c r="P1904" i="2"/>
  <c r="AA1896" i="2"/>
  <c r="AB1890" i="2"/>
  <c r="Q1892" i="2"/>
  <c r="N1898" i="2"/>
  <c r="AL1898" i="2"/>
  <c r="S1896" i="2"/>
  <c r="AB1896" i="2" s="1"/>
  <c r="L1896" i="2"/>
  <c r="Z1896" i="2"/>
  <c r="M1898" i="2"/>
  <c r="AK1898" i="2"/>
  <c r="F1912" i="2"/>
  <c r="K1896" i="2"/>
  <c r="Y1896" i="2"/>
  <c r="L1898" i="2"/>
  <c r="AJ1898" i="2"/>
  <c r="F1910" i="2"/>
  <c r="Q1898" i="2"/>
  <c r="J1896" i="2"/>
  <c r="AH1896" i="2"/>
  <c r="Q1890" i="2"/>
  <c r="K1898" i="2"/>
  <c r="AI1898" i="2"/>
  <c r="Q1891" i="2"/>
  <c r="AE1898" i="2"/>
  <c r="I1896" i="2"/>
  <c r="AG1896" i="2"/>
  <c r="AA1898" i="2"/>
  <c r="AH1898" i="2"/>
  <c r="Z1898" i="2"/>
  <c r="AG1898" i="2"/>
  <c r="AM1891" i="2"/>
  <c r="AB1893" i="2"/>
  <c r="Y1898" i="2"/>
  <c r="F1908" i="2"/>
  <c r="Y1903" i="2"/>
  <c r="S1903" i="2"/>
  <c r="T1896" i="2"/>
  <c r="H1896" i="2"/>
  <c r="AF1896" i="2"/>
  <c r="P1896" i="2"/>
  <c r="O1896" i="2"/>
  <c r="AD1896" i="2"/>
  <c r="V1898" i="2"/>
  <c r="AL1896" i="2"/>
  <c r="U1898" i="2"/>
  <c r="AB1891" i="2"/>
  <c r="U1896" i="2"/>
  <c r="P1898" i="2"/>
  <c r="M1896" i="2"/>
  <c r="AK1896" i="2"/>
  <c r="T1898" i="2"/>
  <c r="AJ1895" i="2"/>
  <c r="L1895" i="2"/>
  <c r="AK1895" i="2"/>
  <c r="M1895" i="2"/>
  <c r="AL1895" i="2"/>
  <c r="N1895" i="2"/>
  <c r="S1895" i="2"/>
  <c r="O1895" i="2"/>
  <c r="Z1895" i="2"/>
  <c r="P1895" i="2"/>
  <c r="AA1895" i="2"/>
  <c r="T1895" i="2"/>
  <c r="U1895" i="2"/>
  <c r="V1895" i="2"/>
  <c r="W1895" i="2"/>
  <c r="AH1895" i="2"/>
  <c r="AD1895" i="2"/>
  <c r="X1895" i="2"/>
  <c r="AE1895" i="2"/>
  <c r="Y1895" i="2"/>
  <c r="J1895" i="2"/>
  <c r="AF1895" i="2"/>
  <c r="H1895" i="2"/>
  <c r="AG1895" i="2"/>
  <c r="I1895" i="2"/>
  <c r="AI1895" i="2"/>
  <c r="K1895" i="2"/>
  <c r="X1896" i="2"/>
  <c r="AJ1896" i="2"/>
  <c r="AM1890" i="2"/>
  <c r="S1898" i="2"/>
  <c r="AM1893" i="2"/>
  <c r="AE1896" i="2"/>
  <c r="N1896" i="2"/>
  <c r="W1896" i="2"/>
  <c r="J1898" i="2"/>
  <c r="Q1899" i="2"/>
  <c r="D1914" i="2"/>
  <c r="E1909" i="2"/>
  <c r="D1908" i="2"/>
  <c r="E1903" i="2"/>
  <c r="T1903" i="2" s="1"/>
  <c r="D1905" i="2"/>
  <c r="E1900" i="2"/>
  <c r="D1907" i="2"/>
  <c r="E1902" i="2"/>
  <c r="D1906" i="2"/>
  <c r="E1901" i="2"/>
  <c r="AF1901" i="2" s="1"/>
  <c r="Q1896" i="2" l="1"/>
  <c r="X1903" i="2"/>
  <c r="F1914" i="2"/>
  <c r="AD1909" i="2"/>
  <c r="AE1909" i="2"/>
  <c r="AF1909" i="2"/>
  <c r="AG1909" i="2"/>
  <c r="AH1909" i="2"/>
  <c r="AI1909" i="2"/>
  <c r="AJ1909" i="2"/>
  <c r="AK1909" i="2"/>
  <c r="AL1909" i="2"/>
  <c r="T1909" i="2"/>
  <c r="Y1909" i="2"/>
  <c r="Z1909" i="2"/>
  <c r="AA1909" i="2"/>
  <c r="S1909" i="2"/>
  <c r="U1909" i="2"/>
  <c r="V1909" i="2"/>
  <c r="W1909" i="2"/>
  <c r="X1909" i="2"/>
  <c r="H1909" i="2"/>
  <c r="I1909" i="2"/>
  <c r="J1909" i="2"/>
  <c r="K1909" i="2"/>
  <c r="L1909" i="2"/>
  <c r="M1909" i="2"/>
  <c r="N1909" i="2"/>
  <c r="O1909" i="2"/>
  <c r="P1909" i="2"/>
  <c r="S1901" i="2"/>
  <c r="AB1901" i="2" s="1"/>
  <c r="AL1901" i="2"/>
  <c r="AM1904" i="2"/>
  <c r="W1903" i="2"/>
  <c r="AM1898" i="2"/>
  <c r="AA1901" i="2"/>
  <c r="F1911" i="2"/>
  <c r="AL1906" i="2"/>
  <c r="W1906" i="2"/>
  <c r="M1906" i="2"/>
  <c r="N1906" i="2"/>
  <c r="O1906" i="2"/>
  <c r="AD1901" i="2"/>
  <c r="AM1895" i="2"/>
  <c r="M1903" i="2"/>
  <c r="AA1903" i="2"/>
  <c r="Z1901" i="2"/>
  <c r="U1901" i="2"/>
  <c r="L1903" i="2"/>
  <c r="Z1903" i="2"/>
  <c r="Y1901" i="2"/>
  <c r="AB1898" i="2"/>
  <c r="K1903" i="2"/>
  <c r="AI1903" i="2"/>
  <c r="X1901" i="2"/>
  <c r="J1903" i="2"/>
  <c r="AH1903" i="2"/>
  <c r="AB1904" i="2"/>
  <c r="W1901" i="2"/>
  <c r="AI1902" i="2"/>
  <c r="K1902" i="2"/>
  <c r="AJ1902" i="2"/>
  <c r="L1902" i="2"/>
  <c r="I1902" i="2"/>
  <c r="AK1902" i="2"/>
  <c r="M1902" i="2"/>
  <c r="AL1902" i="2"/>
  <c r="N1902" i="2"/>
  <c r="S1902" i="2"/>
  <c r="O1902" i="2"/>
  <c r="AG1902" i="2"/>
  <c r="T1902" i="2"/>
  <c r="P1902" i="2"/>
  <c r="AA1902" i="2"/>
  <c r="U1902" i="2"/>
  <c r="V1902" i="2"/>
  <c r="AF1902" i="2"/>
  <c r="W1902" i="2"/>
  <c r="X1902" i="2"/>
  <c r="H1902" i="2"/>
  <c r="AD1902" i="2"/>
  <c r="Y1902" i="2"/>
  <c r="AE1902" i="2"/>
  <c r="Z1902" i="2"/>
  <c r="AH1902" i="2"/>
  <c r="J1902" i="2"/>
  <c r="I1903" i="2"/>
  <c r="AG1903" i="2"/>
  <c r="O1901" i="2"/>
  <c r="V1901" i="2"/>
  <c r="H1903" i="2"/>
  <c r="AF1903" i="2"/>
  <c r="N1901" i="2"/>
  <c r="T1901" i="2"/>
  <c r="P1903" i="2"/>
  <c r="AE1903" i="2"/>
  <c r="M1901" i="2"/>
  <c r="AK1901" i="2"/>
  <c r="O1903" i="2"/>
  <c r="AD1903" i="2"/>
  <c r="L1901" i="2"/>
  <c r="AJ1901" i="2"/>
  <c r="AK1900" i="2"/>
  <c r="M1900" i="2"/>
  <c r="AL1900" i="2"/>
  <c r="N1900" i="2"/>
  <c r="AD1900" i="2"/>
  <c r="O1900" i="2"/>
  <c r="K1900" i="2"/>
  <c r="U1900" i="2"/>
  <c r="P1900" i="2"/>
  <c r="V1900" i="2"/>
  <c r="H1900" i="2"/>
  <c r="S1900" i="2"/>
  <c r="T1900" i="2"/>
  <c r="W1900" i="2"/>
  <c r="X1900" i="2"/>
  <c r="J1900" i="2"/>
  <c r="Y1900" i="2"/>
  <c r="AE1900" i="2"/>
  <c r="Z1900" i="2"/>
  <c r="AF1900" i="2"/>
  <c r="AA1900" i="2"/>
  <c r="AG1900" i="2"/>
  <c r="I1900" i="2"/>
  <c r="AH1900" i="2"/>
  <c r="AI1900" i="2"/>
  <c r="AJ1900" i="2"/>
  <c r="L1900" i="2"/>
  <c r="N1903" i="2"/>
  <c r="AL1903" i="2"/>
  <c r="F1915" i="2"/>
  <c r="F1917" i="2"/>
  <c r="K1901" i="2"/>
  <c r="AI1901" i="2"/>
  <c r="AB1897" i="2"/>
  <c r="V1903" i="2"/>
  <c r="AK1903" i="2"/>
  <c r="J1901" i="2"/>
  <c r="AH1901" i="2"/>
  <c r="Q1895" i="2"/>
  <c r="AB1895" i="2"/>
  <c r="AM1896" i="2"/>
  <c r="U1903" i="2"/>
  <c r="AB1903" i="2" s="1"/>
  <c r="AJ1903" i="2"/>
  <c r="I1901" i="2"/>
  <c r="AG1901" i="2"/>
  <c r="Q1897" i="2"/>
  <c r="F1913" i="2"/>
  <c r="S1908" i="2"/>
  <c r="T1908" i="2"/>
  <c r="V1908" i="2"/>
  <c r="P1908" i="2"/>
  <c r="Q1904" i="2"/>
  <c r="H1901" i="2"/>
  <c r="Q1901" i="2" s="1"/>
  <c r="AM1897" i="2"/>
  <c r="D1911" i="2"/>
  <c r="E1906" i="2"/>
  <c r="T1906" i="2" s="1"/>
  <c r="D1912" i="2"/>
  <c r="E1907" i="2"/>
  <c r="D1910" i="2"/>
  <c r="E1905" i="2"/>
  <c r="D1913" i="2"/>
  <c r="E1908" i="2"/>
  <c r="X1908" i="2" s="1"/>
  <c r="D1919" i="2"/>
  <c r="E1914" i="2"/>
  <c r="W1908" i="2" l="1"/>
  <c r="P1906" i="2"/>
  <c r="S1906" i="2"/>
  <c r="O1908" i="2"/>
  <c r="U1908" i="2"/>
  <c r="L1906" i="2"/>
  <c r="AJ1906" i="2"/>
  <c r="AL1908" i="2"/>
  <c r="F1920" i="2"/>
  <c r="AM1903" i="2"/>
  <c r="AB1902" i="2"/>
  <c r="K1906" i="2"/>
  <c r="AI1906" i="2"/>
  <c r="AK1906" i="2"/>
  <c r="N1908" i="2"/>
  <c r="M1908" i="2"/>
  <c r="AK1908" i="2"/>
  <c r="J1906" i="2"/>
  <c r="AH1906" i="2"/>
  <c r="L1908" i="2"/>
  <c r="AJ1908" i="2"/>
  <c r="AB1900" i="2"/>
  <c r="I1906" i="2"/>
  <c r="AG1906" i="2"/>
  <c r="K1908" i="2"/>
  <c r="AI1908" i="2"/>
  <c r="Q1900" i="2"/>
  <c r="H1906" i="2"/>
  <c r="AF1906" i="2"/>
  <c r="J1908" i="2"/>
  <c r="AH1908" i="2"/>
  <c r="F1922" i="2"/>
  <c r="AM1902" i="2"/>
  <c r="AA1906" i="2"/>
  <c r="AE1906" i="2"/>
  <c r="AG1908" i="2"/>
  <c r="Q1902" i="2"/>
  <c r="Z1906" i="2"/>
  <c r="AD1906" i="2"/>
  <c r="Q1909" i="2"/>
  <c r="AB1908" i="2"/>
  <c r="AF1908" i="2"/>
  <c r="Y1906" i="2"/>
  <c r="F1916" i="2"/>
  <c r="AA1911" i="2"/>
  <c r="S1911" i="2"/>
  <c r="AA1907" i="2"/>
  <c r="S1907" i="2"/>
  <c r="AB1907" i="2" s="1"/>
  <c r="T1907" i="2"/>
  <c r="U1907" i="2"/>
  <c r="AF1907" i="2"/>
  <c r="W1907" i="2"/>
  <c r="AG1907" i="2"/>
  <c r="X1907" i="2"/>
  <c r="I1907" i="2"/>
  <c r="AH1907" i="2"/>
  <c r="J1907" i="2"/>
  <c r="AI1907" i="2"/>
  <c r="K1907" i="2"/>
  <c r="AJ1907" i="2"/>
  <c r="L1907" i="2"/>
  <c r="AK1907" i="2"/>
  <c r="M1907" i="2"/>
  <c r="AL1907" i="2"/>
  <c r="N1907" i="2"/>
  <c r="Z1907" i="2"/>
  <c r="AD1907" i="2"/>
  <c r="O1907" i="2"/>
  <c r="Y1907" i="2"/>
  <c r="AE1907" i="2"/>
  <c r="P1907" i="2"/>
  <c r="V1907" i="2"/>
  <c r="H1907" i="2"/>
  <c r="AE1908" i="2"/>
  <c r="X1906" i="2"/>
  <c r="AM1909" i="2"/>
  <c r="AA1905" i="2"/>
  <c r="S1905" i="2"/>
  <c r="T1905" i="2"/>
  <c r="U1905" i="2"/>
  <c r="AH1905" i="2"/>
  <c r="V1905" i="2"/>
  <c r="AI1905" i="2"/>
  <c r="W1905" i="2"/>
  <c r="AJ1905" i="2"/>
  <c r="L1905" i="2"/>
  <c r="Y1905" i="2"/>
  <c r="AK1905" i="2"/>
  <c r="M1905" i="2"/>
  <c r="AL1905" i="2"/>
  <c r="N1905" i="2"/>
  <c r="AD1905" i="2"/>
  <c r="O1905" i="2"/>
  <c r="AE1905" i="2"/>
  <c r="P1905" i="2"/>
  <c r="K1905" i="2"/>
  <c r="AF1905" i="2"/>
  <c r="H1905" i="2"/>
  <c r="Z1905" i="2"/>
  <c r="AG1905" i="2"/>
  <c r="I1905" i="2"/>
  <c r="X1905" i="2"/>
  <c r="J1905" i="2"/>
  <c r="H1908" i="2"/>
  <c r="AA1908" i="2"/>
  <c r="Z1908" i="2"/>
  <c r="AD1908" i="2"/>
  <c r="AM1908" i="2" s="1"/>
  <c r="V1906" i="2"/>
  <c r="F1919" i="2"/>
  <c r="AG1914" i="2"/>
  <c r="AH1914" i="2"/>
  <c r="AI1914" i="2"/>
  <c r="AJ1914" i="2"/>
  <c r="AK1914" i="2"/>
  <c r="AL1914" i="2"/>
  <c r="AD1914" i="2"/>
  <c r="AE1914" i="2"/>
  <c r="AF1914" i="2"/>
  <c r="W1914" i="2"/>
  <c r="S1914" i="2"/>
  <c r="T1914" i="2"/>
  <c r="U1914" i="2"/>
  <c r="V1914" i="2"/>
  <c r="X1914" i="2"/>
  <c r="Y1914" i="2"/>
  <c r="Z1914" i="2"/>
  <c r="AA1914" i="2"/>
  <c r="K1914" i="2"/>
  <c r="L1914" i="2"/>
  <c r="M1914" i="2"/>
  <c r="N1914" i="2"/>
  <c r="O1914" i="2"/>
  <c r="P1914" i="2"/>
  <c r="H1914" i="2"/>
  <c r="I1914" i="2"/>
  <c r="J1914" i="2"/>
  <c r="I1908" i="2"/>
  <c r="F1918" i="2"/>
  <c r="AM1900" i="2"/>
  <c r="U1906" i="2"/>
  <c r="Y1908" i="2"/>
  <c r="Q1903" i="2"/>
  <c r="AM1901" i="2"/>
  <c r="AB1909" i="2"/>
  <c r="D1924" i="2"/>
  <c r="E1919" i="2"/>
  <c r="D1918" i="2"/>
  <c r="E1913" i="2"/>
  <c r="AK1913" i="2" s="1"/>
  <c r="D1915" i="2"/>
  <c r="E1910" i="2"/>
  <c r="D1917" i="2"/>
  <c r="E1912" i="2"/>
  <c r="D1916" i="2"/>
  <c r="E1911" i="2"/>
  <c r="U1911" i="2" s="1"/>
  <c r="K1913" i="2" l="1"/>
  <c r="AI1913" i="2"/>
  <c r="AG1910" i="2"/>
  <c r="I1910" i="2"/>
  <c r="AH1910" i="2"/>
  <c r="J1910" i="2"/>
  <c r="AI1910" i="2"/>
  <c r="K1910" i="2"/>
  <c r="AD1910" i="2"/>
  <c r="P1910" i="2"/>
  <c r="AJ1910" i="2"/>
  <c r="L1910" i="2"/>
  <c r="AA1910" i="2"/>
  <c r="M1910" i="2"/>
  <c r="Z1910" i="2"/>
  <c r="O1910" i="2"/>
  <c r="S1910" i="2"/>
  <c r="N1910" i="2"/>
  <c r="T1910" i="2"/>
  <c r="U1910" i="2"/>
  <c r="AE1910" i="2"/>
  <c r="V1910" i="2"/>
  <c r="W1910" i="2"/>
  <c r="X1910" i="2"/>
  <c r="AK1910" i="2"/>
  <c r="Y1910" i="2"/>
  <c r="AL1910" i="2"/>
  <c r="AF1910" i="2"/>
  <c r="H1910" i="2"/>
  <c r="L1913" i="2"/>
  <c r="AJ1913" i="2"/>
  <c r="T1911" i="2"/>
  <c r="AB1911" i="2" s="1"/>
  <c r="AF1913" i="2"/>
  <c r="F1924" i="2"/>
  <c r="AJ1919" i="2"/>
  <c r="AK1919" i="2"/>
  <c r="AL1919" i="2"/>
  <c r="AD1919" i="2"/>
  <c r="AM1919" i="2" s="1"/>
  <c r="AE1919" i="2"/>
  <c r="AF1919" i="2"/>
  <c r="AG1919" i="2"/>
  <c r="AH1919" i="2"/>
  <c r="AI1919" i="2"/>
  <c r="U1919" i="2"/>
  <c r="V1919" i="2"/>
  <c r="W1919" i="2"/>
  <c r="X1919" i="2"/>
  <c r="Y1919" i="2"/>
  <c r="Z1919" i="2"/>
  <c r="AA1919" i="2"/>
  <c r="S1919" i="2"/>
  <c r="T1919" i="2"/>
  <c r="N1919" i="2"/>
  <c r="O1919" i="2"/>
  <c r="P1919" i="2"/>
  <c r="H1919" i="2"/>
  <c r="I1919" i="2"/>
  <c r="J1919" i="2"/>
  <c r="K1919" i="2"/>
  <c r="L1919" i="2"/>
  <c r="M1919" i="2"/>
  <c r="O1911" i="2"/>
  <c r="Y1911" i="2"/>
  <c r="P1911" i="2"/>
  <c r="H1913" i="2"/>
  <c r="W1913" i="2"/>
  <c r="AE1913" i="2"/>
  <c r="AM1905" i="2"/>
  <c r="N1911" i="2"/>
  <c r="AL1911" i="2"/>
  <c r="F1927" i="2"/>
  <c r="V1913" i="2"/>
  <c r="AD1913" i="2"/>
  <c r="M1911" i="2"/>
  <c r="AK1911" i="2"/>
  <c r="J1913" i="2"/>
  <c r="AH1913" i="2"/>
  <c r="U1913" i="2"/>
  <c r="F1923" i="2"/>
  <c r="AG1918" i="2"/>
  <c r="H1918" i="2"/>
  <c r="I1918" i="2"/>
  <c r="L1911" i="2"/>
  <c r="AJ1911" i="2"/>
  <c r="F1925" i="2"/>
  <c r="AM1906" i="2"/>
  <c r="T1913" i="2"/>
  <c r="Q1907" i="2"/>
  <c r="K1911" i="2"/>
  <c r="AI1911" i="2"/>
  <c r="AB1914" i="2"/>
  <c r="Q1908" i="2"/>
  <c r="J1911" i="2"/>
  <c r="AH1911" i="2"/>
  <c r="Q1906" i="2"/>
  <c r="AG1913" i="2"/>
  <c r="I1911" i="2"/>
  <c r="AG1911" i="2"/>
  <c r="I1913" i="2"/>
  <c r="Z1911" i="2"/>
  <c r="Q1914" i="2"/>
  <c r="H1911" i="2"/>
  <c r="AF1911" i="2"/>
  <c r="P1913" i="2"/>
  <c r="Y1913" i="2"/>
  <c r="X1911" i="2"/>
  <c r="AE1911" i="2"/>
  <c r="S1913" i="2"/>
  <c r="AA1913" i="2"/>
  <c r="Z1913" i="2"/>
  <c r="O1913" i="2"/>
  <c r="X1913" i="2"/>
  <c r="AM1914" i="2"/>
  <c r="W1911" i="2"/>
  <c r="AD1911" i="2"/>
  <c r="AB1906" i="2"/>
  <c r="Y1912" i="2"/>
  <c r="K1912" i="2"/>
  <c r="AF1912" i="2"/>
  <c r="AG1912" i="2"/>
  <c r="I1912" i="2"/>
  <c r="S1912" i="2"/>
  <c r="L1912" i="2"/>
  <c r="W1912" i="2"/>
  <c r="T1912" i="2"/>
  <c r="U1912" i="2"/>
  <c r="V1912" i="2"/>
  <c r="AE1912" i="2"/>
  <c r="X1912" i="2"/>
  <c r="AI1912" i="2"/>
  <c r="Z1912" i="2"/>
  <c r="P1912" i="2"/>
  <c r="H1912" i="2"/>
  <c r="AJ1912" i="2"/>
  <c r="AA1912" i="2"/>
  <c r="AK1912" i="2"/>
  <c r="M1912" i="2"/>
  <c r="AL1912" i="2"/>
  <c r="N1912" i="2"/>
  <c r="AD1912" i="2"/>
  <c r="O1912" i="2"/>
  <c r="AH1912" i="2"/>
  <c r="J1912" i="2"/>
  <c r="N1913" i="2"/>
  <c r="AL1913" i="2"/>
  <c r="AM1907" i="2"/>
  <c r="V1911" i="2"/>
  <c r="F1921" i="2"/>
  <c r="S1916" i="2"/>
  <c r="T1916" i="2"/>
  <c r="H1916" i="2"/>
  <c r="AB1905" i="2"/>
  <c r="M1913" i="2"/>
  <c r="Q1905" i="2"/>
  <c r="D1921" i="2"/>
  <c r="E1916" i="2"/>
  <c r="W1916" i="2" s="1"/>
  <c r="D1922" i="2"/>
  <c r="E1917" i="2"/>
  <c r="D1920" i="2"/>
  <c r="E1915" i="2"/>
  <c r="D1923" i="2"/>
  <c r="E1918" i="2"/>
  <c r="AI1918" i="2" s="1"/>
  <c r="D1929" i="2"/>
  <c r="E1924" i="2"/>
  <c r="V1916" i="2" l="1"/>
  <c r="J1918" i="2"/>
  <c r="AH1918" i="2"/>
  <c r="P1916" i="2"/>
  <c r="U1916" i="2"/>
  <c r="AB1916" i="2" s="1"/>
  <c r="AA1918" i="2"/>
  <c r="AE1918" i="2"/>
  <c r="Q1910" i="2"/>
  <c r="O1916" i="2"/>
  <c r="AD1916" i="2"/>
  <c r="Z1918" i="2"/>
  <c r="AD1918" i="2"/>
  <c r="N1916" i="2"/>
  <c r="AM1912" i="2"/>
  <c r="AB1913" i="2"/>
  <c r="Y1918" i="2"/>
  <c r="F1928" i="2"/>
  <c r="V1923" i="2"/>
  <c r="AL1916" i="2"/>
  <c r="M1916" i="2"/>
  <c r="AK1916" i="2"/>
  <c r="X1918" i="2"/>
  <c r="L1916" i="2"/>
  <c r="AJ1916" i="2"/>
  <c r="AB1912" i="2"/>
  <c r="F1930" i="2"/>
  <c r="W1918" i="2"/>
  <c r="Q1919" i="2"/>
  <c r="AM1910" i="2"/>
  <c r="K1916" i="2"/>
  <c r="AI1916" i="2"/>
  <c r="V1918" i="2"/>
  <c r="F1932" i="2"/>
  <c r="AH1916" i="2"/>
  <c r="U1918" i="2"/>
  <c r="J1916" i="2"/>
  <c r="P1918" i="2"/>
  <c r="T1918" i="2"/>
  <c r="AH1917" i="2"/>
  <c r="J1917" i="2"/>
  <c r="P1917" i="2"/>
  <c r="AF1917" i="2"/>
  <c r="AI1917" i="2"/>
  <c r="K1917" i="2"/>
  <c r="AJ1917" i="2"/>
  <c r="L1917" i="2"/>
  <c r="AE1917" i="2"/>
  <c r="AK1917" i="2"/>
  <c r="M1917" i="2"/>
  <c r="V1917" i="2"/>
  <c r="N1917" i="2"/>
  <c r="W1917" i="2"/>
  <c r="O1917" i="2"/>
  <c r="X1917" i="2"/>
  <c r="H1917" i="2"/>
  <c r="Y1917" i="2"/>
  <c r="U1917" i="2"/>
  <c r="Z1917" i="2"/>
  <c r="AA1917" i="2"/>
  <c r="S1917" i="2"/>
  <c r="AB1917" i="2" s="1"/>
  <c r="AD1917" i="2"/>
  <c r="AL1917" i="2"/>
  <c r="T1917" i="2"/>
  <c r="AG1917" i="2"/>
  <c r="I1917" i="2"/>
  <c r="Q1911" i="2"/>
  <c r="O1918" i="2"/>
  <c r="S1918" i="2"/>
  <c r="AB1918" i="2" s="1"/>
  <c r="AM1913" i="2"/>
  <c r="AF1918" i="2"/>
  <c r="Z1916" i="2"/>
  <c r="AE1916" i="2"/>
  <c r="Q1912" i="2"/>
  <c r="N1918" i="2"/>
  <c r="AL1918" i="2"/>
  <c r="AB1919" i="2"/>
  <c r="AK1915" i="2"/>
  <c r="M1915" i="2"/>
  <c r="AL1915" i="2"/>
  <c r="N1915" i="2"/>
  <c r="AI1915" i="2"/>
  <c r="W1915" i="2"/>
  <c r="O1915" i="2"/>
  <c r="X1915" i="2"/>
  <c r="P1915" i="2"/>
  <c r="Y1915" i="2"/>
  <c r="Z1915" i="2"/>
  <c r="AH1915" i="2"/>
  <c r="AA1915" i="2"/>
  <c r="S1915" i="2"/>
  <c r="AG1915" i="2"/>
  <c r="J1915" i="2"/>
  <c r="T1915" i="2"/>
  <c r="I1915" i="2"/>
  <c r="AD1915" i="2"/>
  <c r="U1915" i="2"/>
  <c r="K1915" i="2"/>
  <c r="AE1915" i="2"/>
  <c r="V1915" i="2"/>
  <c r="AF1915" i="2"/>
  <c r="H1915" i="2"/>
  <c r="AJ1915" i="2"/>
  <c r="L1915" i="2"/>
  <c r="I1916" i="2"/>
  <c r="Q1916" i="2" s="1"/>
  <c r="AA1916" i="2"/>
  <c r="Y1916" i="2"/>
  <c r="F1926" i="2"/>
  <c r="AH1921" i="2"/>
  <c r="Y1921" i="2"/>
  <c r="Z1921" i="2"/>
  <c r="M1918" i="2"/>
  <c r="AK1918" i="2"/>
  <c r="F1929" i="2"/>
  <c r="AD1924" i="2"/>
  <c r="AE1924" i="2"/>
  <c r="AF1924" i="2"/>
  <c r="AG1924" i="2"/>
  <c r="AH1924" i="2"/>
  <c r="AI1924" i="2"/>
  <c r="AJ1924" i="2"/>
  <c r="AK1924" i="2"/>
  <c r="AL1924" i="2"/>
  <c r="X1924" i="2"/>
  <c r="Y1924" i="2"/>
  <c r="Z1924" i="2"/>
  <c r="AA1924" i="2"/>
  <c r="S1924" i="2"/>
  <c r="T1924" i="2"/>
  <c r="U1924" i="2"/>
  <c r="V1924" i="2"/>
  <c r="W1924" i="2"/>
  <c r="H1924" i="2"/>
  <c r="Q1924" i="2" s="1"/>
  <c r="I1924" i="2"/>
  <c r="J1924" i="2"/>
  <c r="K1924" i="2"/>
  <c r="L1924" i="2"/>
  <c r="M1924" i="2"/>
  <c r="N1924" i="2"/>
  <c r="O1924" i="2"/>
  <c r="P1924" i="2"/>
  <c r="AG1916" i="2"/>
  <c r="AF1916" i="2"/>
  <c r="AM1911" i="2"/>
  <c r="L1918" i="2"/>
  <c r="AJ1918" i="2"/>
  <c r="Q1913" i="2"/>
  <c r="X1916" i="2"/>
  <c r="K1918" i="2"/>
  <c r="Q1918" i="2" s="1"/>
  <c r="AB1910" i="2"/>
  <c r="D1934" i="2"/>
  <c r="E1929" i="2"/>
  <c r="D1928" i="2"/>
  <c r="E1923" i="2"/>
  <c r="X1923" i="2" s="1"/>
  <c r="D1925" i="2"/>
  <c r="E1920" i="2"/>
  <c r="D1927" i="2"/>
  <c r="E1922" i="2"/>
  <c r="D1926" i="2"/>
  <c r="E1921" i="2"/>
  <c r="AJ1921" i="2" s="1"/>
  <c r="AA1921" i="2" l="1"/>
  <c r="AI1921" i="2"/>
  <c r="AM1917" i="2"/>
  <c r="W1923" i="2"/>
  <c r="F1931" i="2"/>
  <c r="V1926" i="2"/>
  <c r="M1926" i="2"/>
  <c r="AM1924" i="2"/>
  <c r="X1921" i="2"/>
  <c r="AB1915" i="2"/>
  <c r="I1923" i="2"/>
  <c r="T1923" i="2"/>
  <c r="AM1918" i="2"/>
  <c r="F1934" i="2"/>
  <c r="AD1929" i="2"/>
  <c r="AE1929" i="2"/>
  <c r="AF1929" i="2"/>
  <c r="AG1929" i="2"/>
  <c r="AH1929" i="2"/>
  <c r="AI1929" i="2"/>
  <c r="AJ1929" i="2"/>
  <c r="AK1929" i="2"/>
  <c r="AL1929" i="2"/>
  <c r="AA1929" i="2"/>
  <c r="S1929" i="2"/>
  <c r="T1929" i="2"/>
  <c r="U1929" i="2"/>
  <c r="V1929" i="2"/>
  <c r="W1929" i="2"/>
  <c r="X1929" i="2"/>
  <c r="Y1929" i="2"/>
  <c r="Z1929" i="2"/>
  <c r="H1929" i="2"/>
  <c r="I1929" i="2"/>
  <c r="J1929" i="2"/>
  <c r="K1929" i="2"/>
  <c r="L1929" i="2"/>
  <c r="M1929" i="2"/>
  <c r="N1929" i="2"/>
  <c r="O1929" i="2"/>
  <c r="P1929" i="2"/>
  <c r="W1921" i="2"/>
  <c r="H1923" i="2"/>
  <c r="S1923" i="2"/>
  <c r="U1923" i="2"/>
  <c r="V1921" i="2"/>
  <c r="P1923" i="2"/>
  <c r="AE1923" i="2"/>
  <c r="AM1916" i="2"/>
  <c r="AB1924" i="2"/>
  <c r="U1921" i="2"/>
  <c r="Q1917" i="2"/>
  <c r="O1923" i="2"/>
  <c r="AD1923" i="2"/>
  <c r="AM1923" i="2" s="1"/>
  <c r="K1921" i="2"/>
  <c r="T1921" i="2"/>
  <c r="N1923" i="2"/>
  <c r="AL1923" i="2"/>
  <c r="AL1922" i="2"/>
  <c r="N1922" i="2"/>
  <c r="Z1922" i="2"/>
  <c r="O1922" i="2"/>
  <c r="AA1922" i="2"/>
  <c r="P1922" i="2"/>
  <c r="S1922" i="2"/>
  <c r="T1922" i="2"/>
  <c r="L1922" i="2"/>
  <c r="U1922" i="2"/>
  <c r="V1922" i="2"/>
  <c r="W1922" i="2"/>
  <c r="AD1922" i="2"/>
  <c r="AM1922" i="2" s="1"/>
  <c r="X1922" i="2"/>
  <c r="AE1922" i="2"/>
  <c r="Y1922" i="2"/>
  <c r="AF1922" i="2"/>
  <c r="H1922" i="2"/>
  <c r="AG1922" i="2"/>
  <c r="I1922" i="2"/>
  <c r="AI1922" i="2"/>
  <c r="AJ1922" i="2"/>
  <c r="AH1922" i="2"/>
  <c r="J1922" i="2"/>
  <c r="AK1922" i="2"/>
  <c r="M1922" i="2"/>
  <c r="K1922" i="2"/>
  <c r="J1921" i="2"/>
  <c r="S1921" i="2"/>
  <c r="AB1921" i="2" s="1"/>
  <c r="Q1915" i="2"/>
  <c r="F1937" i="2"/>
  <c r="M1923" i="2"/>
  <c r="AK1923" i="2"/>
  <c r="I1921" i="2"/>
  <c r="L1923" i="2"/>
  <c r="AJ1923" i="2"/>
  <c r="H1921" i="2"/>
  <c r="AF1921" i="2"/>
  <c r="F1935" i="2"/>
  <c r="K1923" i="2"/>
  <c r="AI1923" i="2"/>
  <c r="P1921" i="2"/>
  <c r="AE1921" i="2"/>
  <c r="J1923" i="2"/>
  <c r="AH1923" i="2"/>
  <c r="AK1920" i="2"/>
  <c r="M1920" i="2"/>
  <c r="AL1920" i="2"/>
  <c r="N1920" i="2"/>
  <c r="W1920" i="2"/>
  <c r="S1920" i="2"/>
  <c r="O1920" i="2"/>
  <c r="T1920" i="2"/>
  <c r="P1920" i="2"/>
  <c r="U1920" i="2"/>
  <c r="V1920" i="2"/>
  <c r="K1920" i="2"/>
  <c r="X1920" i="2"/>
  <c r="Y1920" i="2"/>
  <c r="AD1920" i="2"/>
  <c r="Z1920" i="2"/>
  <c r="AE1920" i="2"/>
  <c r="AA1920" i="2"/>
  <c r="J1920" i="2"/>
  <c r="AF1920" i="2"/>
  <c r="H1920" i="2"/>
  <c r="AH1920" i="2"/>
  <c r="AG1920" i="2"/>
  <c r="I1920" i="2"/>
  <c r="AJ1920" i="2"/>
  <c r="L1920" i="2"/>
  <c r="AI1920" i="2"/>
  <c r="O1921" i="2"/>
  <c r="AD1921" i="2"/>
  <c r="AA1923" i="2"/>
  <c r="AG1923" i="2"/>
  <c r="AG1921" i="2"/>
  <c r="N1921" i="2"/>
  <c r="AL1921" i="2"/>
  <c r="Z1923" i="2"/>
  <c r="AF1923" i="2"/>
  <c r="M1921" i="2"/>
  <c r="AK1921" i="2"/>
  <c r="AM1915" i="2"/>
  <c r="Y1923" i="2"/>
  <c r="F1933" i="2"/>
  <c r="AI1928" i="2"/>
  <c r="Y1928" i="2"/>
  <c r="Z1928" i="2"/>
  <c r="AA1928" i="2"/>
  <c r="L1921" i="2"/>
  <c r="D1931" i="2"/>
  <c r="E1926" i="2"/>
  <c r="X1926" i="2" s="1"/>
  <c r="D1932" i="2"/>
  <c r="E1927" i="2"/>
  <c r="D1930" i="2"/>
  <c r="E1925" i="2"/>
  <c r="D1933" i="2"/>
  <c r="E1928" i="2"/>
  <c r="AJ1928" i="2" s="1"/>
  <c r="D1939" i="2"/>
  <c r="E1934" i="2"/>
  <c r="N1926" i="2" l="1"/>
  <c r="W1926" i="2"/>
  <c r="X1928" i="2"/>
  <c r="K1926" i="2"/>
  <c r="AI1926" i="2"/>
  <c r="L1926" i="2"/>
  <c r="W1928" i="2"/>
  <c r="AB1920" i="2"/>
  <c r="J1926" i="2"/>
  <c r="AH1926" i="2"/>
  <c r="F1938" i="2"/>
  <c r="AJ1926" i="2"/>
  <c r="Q1920" i="2"/>
  <c r="I1926" i="2"/>
  <c r="AG1926" i="2"/>
  <c r="V1928" i="2"/>
  <c r="AB1922" i="2"/>
  <c r="Q1929" i="2"/>
  <c r="H1926" i="2"/>
  <c r="Q1926" i="2" s="1"/>
  <c r="AF1926" i="2"/>
  <c r="L1928" i="2"/>
  <c r="U1928" i="2"/>
  <c r="K1928" i="2"/>
  <c r="T1928" i="2"/>
  <c r="P1926" i="2"/>
  <c r="AE1926" i="2"/>
  <c r="AM1929" i="2"/>
  <c r="O1926" i="2"/>
  <c r="AD1926" i="2"/>
  <c r="J1928" i="2"/>
  <c r="AG1928" i="2"/>
  <c r="F1939" i="2"/>
  <c r="AD1934" i="2"/>
  <c r="AE1934" i="2"/>
  <c r="AF1934" i="2"/>
  <c r="AG1934" i="2"/>
  <c r="AH1934" i="2"/>
  <c r="AI1934" i="2"/>
  <c r="AJ1934" i="2"/>
  <c r="AK1934" i="2"/>
  <c r="AL1934" i="2"/>
  <c r="S1934" i="2"/>
  <c r="T1934" i="2"/>
  <c r="U1934" i="2"/>
  <c r="V1934" i="2"/>
  <c r="W1934" i="2"/>
  <c r="X1934" i="2"/>
  <c r="Y1934" i="2"/>
  <c r="Z1934" i="2"/>
  <c r="AA1934" i="2"/>
  <c r="H1934" i="2"/>
  <c r="I1934" i="2"/>
  <c r="J1934" i="2"/>
  <c r="K1934" i="2"/>
  <c r="L1934" i="2"/>
  <c r="M1934" i="2"/>
  <c r="N1934" i="2"/>
  <c r="O1934" i="2"/>
  <c r="P1934" i="2"/>
  <c r="U1926" i="2"/>
  <c r="AL1926" i="2"/>
  <c r="T1926" i="2"/>
  <c r="AK1926" i="2"/>
  <c r="I1928" i="2"/>
  <c r="AF1928" i="2"/>
  <c r="AM1920" i="2"/>
  <c r="F1940" i="2"/>
  <c r="Q1922" i="2"/>
  <c r="AB1923" i="2"/>
  <c r="S1926" i="2"/>
  <c r="F1936" i="2"/>
  <c r="O1928" i="2"/>
  <c r="AD1928" i="2"/>
  <c r="Q1923" i="2"/>
  <c r="AA1926" i="2"/>
  <c r="N1928" i="2"/>
  <c r="AL1928" i="2"/>
  <c r="AM1921" i="2"/>
  <c r="Q1921" i="2"/>
  <c r="Z1926" i="2"/>
  <c r="AL1927" i="2"/>
  <c r="N1927" i="2"/>
  <c r="S1927" i="2"/>
  <c r="O1927" i="2"/>
  <c r="T1927" i="2"/>
  <c r="P1927" i="2"/>
  <c r="U1927" i="2"/>
  <c r="V1927" i="2"/>
  <c r="K1927" i="2"/>
  <c r="W1927" i="2"/>
  <c r="X1927" i="2"/>
  <c r="Y1927" i="2"/>
  <c r="AD1927" i="2"/>
  <c r="Z1927" i="2"/>
  <c r="AE1927" i="2"/>
  <c r="AA1927" i="2"/>
  <c r="AF1927" i="2"/>
  <c r="H1927" i="2"/>
  <c r="AI1927" i="2"/>
  <c r="AJ1927" i="2"/>
  <c r="AG1927" i="2"/>
  <c r="I1927" i="2"/>
  <c r="L1927" i="2"/>
  <c r="AH1927" i="2"/>
  <c r="J1927" i="2"/>
  <c r="AK1927" i="2"/>
  <c r="M1927" i="2"/>
  <c r="AH1928" i="2"/>
  <c r="H1928" i="2"/>
  <c r="P1928" i="2"/>
  <c r="AE1928" i="2"/>
  <c r="M1928" i="2"/>
  <c r="AK1928" i="2"/>
  <c r="F1942" i="2"/>
  <c r="AB1929" i="2"/>
  <c r="Y1926" i="2"/>
  <c r="T1925" i="2"/>
  <c r="P1925" i="2"/>
  <c r="U1925" i="2"/>
  <c r="N1925" i="2"/>
  <c r="V1925" i="2"/>
  <c r="M1925" i="2"/>
  <c r="W1925" i="2"/>
  <c r="X1925" i="2"/>
  <c r="AL1925" i="2"/>
  <c r="Y1925" i="2"/>
  <c r="AD1925" i="2"/>
  <c r="Z1925" i="2"/>
  <c r="AE1925" i="2"/>
  <c r="AA1925" i="2"/>
  <c r="AF1925" i="2"/>
  <c r="H1925" i="2"/>
  <c r="Q1925" i="2" s="1"/>
  <c r="AG1925" i="2"/>
  <c r="I1925" i="2"/>
  <c r="AH1925" i="2"/>
  <c r="J1925" i="2"/>
  <c r="AI1925" i="2"/>
  <c r="K1925" i="2"/>
  <c r="AK1925" i="2"/>
  <c r="AJ1925" i="2"/>
  <c r="L1925" i="2"/>
  <c r="S1925" i="2"/>
  <c r="O1925" i="2"/>
  <c r="S1928" i="2"/>
  <c r="AB1928" i="2" s="1"/>
  <c r="D1944" i="2"/>
  <c r="E1939" i="2"/>
  <c r="D1938" i="2"/>
  <c r="E1933" i="2"/>
  <c r="AH1933" i="2" s="1"/>
  <c r="D1935" i="2"/>
  <c r="E1930" i="2"/>
  <c r="D1937" i="2"/>
  <c r="E1932" i="2"/>
  <c r="D1936" i="2"/>
  <c r="E1931" i="2"/>
  <c r="AG1931" i="2" s="1"/>
  <c r="Q1928" i="2" l="1"/>
  <c r="AM1927" i="2"/>
  <c r="W1931" i="2"/>
  <c r="AD1931" i="2"/>
  <c r="F1945" i="2"/>
  <c r="Q1934" i="2"/>
  <c r="P1933" i="2"/>
  <c r="AE1933" i="2"/>
  <c r="X1931" i="2"/>
  <c r="AF1933" i="2"/>
  <c r="V1931" i="2"/>
  <c r="F1941" i="2"/>
  <c r="N1936" i="2"/>
  <c r="V1933" i="2"/>
  <c r="AD1933" i="2"/>
  <c r="U1931" i="2"/>
  <c r="AB1926" i="2"/>
  <c r="AM1934" i="2"/>
  <c r="U1933" i="2"/>
  <c r="AL1933" i="2"/>
  <c r="AM1925" i="2"/>
  <c r="T1931" i="2"/>
  <c r="F1944" i="2"/>
  <c r="AF1939" i="2"/>
  <c r="AG1939" i="2"/>
  <c r="AH1939" i="2"/>
  <c r="AI1939" i="2"/>
  <c r="AJ1939" i="2"/>
  <c r="AK1939" i="2"/>
  <c r="AL1939" i="2"/>
  <c r="AD1939" i="2"/>
  <c r="AE1939" i="2"/>
  <c r="S1939" i="2"/>
  <c r="T1939" i="2"/>
  <c r="U1939" i="2"/>
  <c r="V1939" i="2"/>
  <c r="W1939" i="2"/>
  <c r="X1939" i="2"/>
  <c r="Y1939" i="2"/>
  <c r="Z1939" i="2"/>
  <c r="AA1939" i="2"/>
  <c r="J1939" i="2"/>
  <c r="K1939" i="2"/>
  <c r="L1939" i="2"/>
  <c r="M1939" i="2"/>
  <c r="N1939" i="2"/>
  <c r="O1939" i="2"/>
  <c r="P1939" i="2"/>
  <c r="H1939" i="2"/>
  <c r="I1939" i="2"/>
  <c r="T1933" i="2"/>
  <c r="F1943" i="2"/>
  <c r="L1938" i="2"/>
  <c r="H1931" i="2"/>
  <c r="H1933" i="2"/>
  <c r="AB1925" i="2"/>
  <c r="AM1928" i="2"/>
  <c r="S1931" i="2"/>
  <c r="S1933" i="2"/>
  <c r="AE1931" i="2"/>
  <c r="AA1931" i="2"/>
  <c r="AA1933" i="2"/>
  <c r="I1933" i="2"/>
  <c r="P1931" i="2"/>
  <c r="Z1931" i="2"/>
  <c r="AM1926" i="2"/>
  <c r="Z1933" i="2"/>
  <c r="O1931" i="2"/>
  <c r="Y1931" i="2"/>
  <c r="Y1933" i="2"/>
  <c r="N1931" i="2"/>
  <c r="AL1931" i="2"/>
  <c r="O1933" i="2"/>
  <c r="X1933" i="2"/>
  <c r="AB1934" i="2"/>
  <c r="N1933" i="2"/>
  <c r="W1933" i="2"/>
  <c r="AG1933" i="2"/>
  <c r="AB1927" i="2"/>
  <c r="L1931" i="2"/>
  <c r="AJ1931" i="2"/>
  <c r="M1933" i="2"/>
  <c r="AK1933" i="2"/>
  <c r="X1932" i="2"/>
  <c r="Y1932" i="2"/>
  <c r="AE1932" i="2"/>
  <c r="Z1932" i="2"/>
  <c r="AF1932" i="2"/>
  <c r="AA1932" i="2"/>
  <c r="AG1932" i="2"/>
  <c r="I1932" i="2"/>
  <c r="AH1932" i="2"/>
  <c r="J1932" i="2"/>
  <c r="U1932" i="2"/>
  <c r="AI1932" i="2"/>
  <c r="K1932" i="2"/>
  <c r="AJ1932" i="2"/>
  <c r="L1932" i="2"/>
  <c r="AK1932" i="2"/>
  <c r="M1932" i="2"/>
  <c r="AL1932" i="2"/>
  <c r="N1932" i="2"/>
  <c r="W1932" i="2"/>
  <c r="AD1932" i="2"/>
  <c r="O1932" i="2"/>
  <c r="V1932" i="2"/>
  <c r="S1932" i="2"/>
  <c r="P1932" i="2"/>
  <c r="T1932" i="2"/>
  <c r="H1932" i="2"/>
  <c r="F1947" i="2"/>
  <c r="Q1927" i="2"/>
  <c r="K1931" i="2"/>
  <c r="AI1931" i="2"/>
  <c r="L1933" i="2"/>
  <c r="AJ1933" i="2"/>
  <c r="U1930" i="2"/>
  <c r="AF1930" i="2"/>
  <c r="V1930" i="2"/>
  <c r="W1930" i="2"/>
  <c r="X1930" i="2"/>
  <c r="Y1930" i="2"/>
  <c r="AG1930" i="2"/>
  <c r="Z1930" i="2"/>
  <c r="T1930" i="2"/>
  <c r="AH1930" i="2"/>
  <c r="AA1930" i="2"/>
  <c r="I1930" i="2"/>
  <c r="AI1930" i="2"/>
  <c r="K1930" i="2"/>
  <c r="AJ1930" i="2"/>
  <c r="L1930" i="2"/>
  <c r="S1930" i="2"/>
  <c r="AB1930" i="2" s="1"/>
  <c r="J1930" i="2"/>
  <c r="AK1930" i="2"/>
  <c r="M1930" i="2"/>
  <c r="AL1930" i="2"/>
  <c r="N1930" i="2"/>
  <c r="H1930" i="2"/>
  <c r="AD1930" i="2"/>
  <c r="O1930" i="2"/>
  <c r="AE1930" i="2"/>
  <c r="P1930" i="2"/>
  <c r="J1931" i="2"/>
  <c r="AH1931" i="2"/>
  <c r="K1933" i="2"/>
  <c r="AI1933" i="2"/>
  <c r="AF1931" i="2"/>
  <c r="M1931" i="2"/>
  <c r="AK1931" i="2"/>
  <c r="I1931" i="2"/>
  <c r="J1933" i="2"/>
  <c r="D1941" i="2"/>
  <c r="E1936" i="2"/>
  <c r="S1936" i="2" s="1"/>
  <c r="D1942" i="2"/>
  <c r="E1937" i="2"/>
  <c r="D1940" i="2"/>
  <c r="E1935" i="2"/>
  <c r="D1943" i="2"/>
  <c r="E1938" i="2"/>
  <c r="AK1938" i="2" s="1"/>
  <c r="D1949" i="2"/>
  <c r="E1944" i="2"/>
  <c r="AB1936" i="2" l="1"/>
  <c r="AJ1938" i="2"/>
  <c r="K1938" i="2"/>
  <c r="AI1938" i="2"/>
  <c r="M1936" i="2"/>
  <c r="AK1936" i="2"/>
  <c r="F1952" i="2"/>
  <c r="J1938" i="2"/>
  <c r="AH1938" i="2"/>
  <c r="L1936" i="2"/>
  <c r="AJ1936" i="2"/>
  <c r="Q1932" i="2"/>
  <c r="I1938" i="2"/>
  <c r="AG1938" i="2"/>
  <c r="K1936" i="2"/>
  <c r="AI1936" i="2"/>
  <c r="H1938" i="2"/>
  <c r="AF1938" i="2"/>
  <c r="F1949" i="2"/>
  <c r="AI1944" i="2"/>
  <c r="AJ1944" i="2"/>
  <c r="AK1944" i="2"/>
  <c r="AL1944" i="2"/>
  <c r="AD1944" i="2"/>
  <c r="AE1944" i="2"/>
  <c r="AF1944" i="2"/>
  <c r="AG1944" i="2"/>
  <c r="AH1944" i="2"/>
  <c r="T1944" i="2"/>
  <c r="U1944" i="2"/>
  <c r="V1944" i="2"/>
  <c r="W1944" i="2"/>
  <c r="X1944" i="2"/>
  <c r="Y1944" i="2"/>
  <c r="Z1944" i="2"/>
  <c r="AA1944" i="2"/>
  <c r="S1944" i="2"/>
  <c r="AB1944" i="2" s="1"/>
  <c r="M1944" i="2"/>
  <c r="N1944" i="2"/>
  <c r="O1944" i="2"/>
  <c r="P1944" i="2"/>
  <c r="H1944" i="2"/>
  <c r="I1944" i="2"/>
  <c r="J1944" i="2"/>
  <c r="K1944" i="2"/>
  <c r="L1944" i="2"/>
  <c r="J1936" i="2"/>
  <c r="AH1936" i="2"/>
  <c r="AL1936" i="2"/>
  <c r="Y1938" i="2"/>
  <c r="AE1938" i="2"/>
  <c r="I1936" i="2"/>
  <c r="AG1936" i="2"/>
  <c r="AB1932" i="2"/>
  <c r="AB1933" i="2"/>
  <c r="X1938" i="2"/>
  <c r="AD1938" i="2"/>
  <c r="H1936" i="2"/>
  <c r="AF1936" i="2"/>
  <c r="AB1931" i="2"/>
  <c r="W1938" i="2"/>
  <c r="F1948" i="2"/>
  <c r="AK1943" i="2"/>
  <c r="M1943" i="2"/>
  <c r="AA1936" i="2"/>
  <c r="AE1936" i="2"/>
  <c r="V1938" i="2"/>
  <c r="Z1936" i="2"/>
  <c r="AD1936" i="2"/>
  <c r="AM1932" i="2"/>
  <c r="U1938" i="2"/>
  <c r="Y1936" i="2"/>
  <c r="F1946" i="2"/>
  <c r="I1941" i="2"/>
  <c r="AL1935" i="2"/>
  <c r="N1935" i="2"/>
  <c r="AG1935" i="2"/>
  <c r="AD1935" i="2"/>
  <c r="O1935" i="2"/>
  <c r="AE1935" i="2"/>
  <c r="P1935" i="2"/>
  <c r="AF1935" i="2"/>
  <c r="H1935" i="2"/>
  <c r="Q1935" i="2" s="1"/>
  <c r="I1935" i="2"/>
  <c r="AH1935" i="2"/>
  <c r="J1935" i="2"/>
  <c r="AI1935" i="2"/>
  <c r="K1935" i="2"/>
  <c r="U1935" i="2"/>
  <c r="L1935" i="2"/>
  <c r="V1935" i="2"/>
  <c r="M1935" i="2"/>
  <c r="AJ1935" i="2"/>
  <c r="AK1935" i="2"/>
  <c r="W1935" i="2"/>
  <c r="T1935" i="2"/>
  <c r="X1935" i="2"/>
  <c r="Y1935" i="2"/>
  <c r="S1935" i="2"/>
  <c r="AB1935" i="2" s="1"/>
  <c r="Z1935" i="2"/>
  <c r="AA1935" i="2"/>
  <c r="Q1933" i="2"/>
  <c r="T1938" i="2"/>
  <c r="Q1939" i="2"/>
  <c r="AB1939" i="2"/>
  <c r="X1936" i="2"/>
  <c r="Q1930" i="2"/>
  <c r="Q1931" i="2"/>
  <c r="S1938" i="2"/>
  <c r="W1936" i="2"/>
  <c r="F1950" i="2"/>
  <c r="AM1930" i="2"/>
  <c r="P1938" i="2"/>
  <c r="AA1938" i="2"/>
  <c r="AM1939" i="2"/>
  <c r="AM1933" i="2"/>
  <c r="V1936" i="2"/>
  <c r="AM1931" i="2"/>
  <c r="O1938" i="2"/>
  <c r="Z1938" i="2"/>
  <c r="U1936" i="2"/>
  <c r="N1938" i="2"/>
  <c r="AL1938" i="2"/>
  <c r="P1936" i="2"/>
  <c r="T1936" i="2"/>
  <c r="W1937" i="2"/>
  <c r="X1937" i="2"/>
  <c r="AA1937" i="2"/>
  <c r="Y1937" i="2"/>
  <c r="AH1937" i="2"/>
  <c r="Z1937" i="2"/>
  <c r="AI1937" i="2"/>
  <c r="V1937" i="2"/>
  <c r="AJ1937" i="2"/>
  <c r="L1937" i="2"/>
  <c r="AK1937" i="2"/>
  <c r="M1937" i="2"/>
  <c r="AL1937" i="2"/>
  <c r="N1937" i="2"/>
  <c r="U1937" i="2"/>
  <c r="AD1937" i="2"/>
  <c r="O1937" i="2"/>
  <c r="K1937" i="2"/>
  <c r="AE1937" i="2"/>
  <c r="P1937" i="2"/>
  <c r="AF1937" i="2"/>
  <c r="H1937" i="2"/>
  <c r="T1937" i="2"/>
  <c r="AG1937" i="2"/>
  <c r="I1937" i="2"/>
  <c r="S1937" i="2"/>
  <c r="AB1937" i="2" s="1"/>
  <c r="J1937" i="2"/>
  <c r="M1938" i="2"/>
  <c r="O1936" i="2"/>
  <c r="D1954" i="2"/>
  <c r="E1949" i="2"/>
  <c r="D1948" i="2"/>
  <c r="E1943" i="2"/>
  <c r="AL1943" i="2" s="1"/>
  <c r="D1945" i="2"/>
  <c r="E1940" i="2"/>
  <c r="D1947" i="2"/>
  <c r="E1942" i="2"/>
  <c r="D1946" i="2"/>
  <c r="E1941" i="2"/>
  <c r="AH1941" i="2" s="1"/>
  <c r="AA1941" i="2" l="1"/>
  <c r="AE1941" i="2"/>
  <c r="K1943" i="2"/>
  <c r="AI1943" i="2"/>
  <c r="Z1941" i="2"/>
  <c r="AD1941" i="2"/>
  <c r="J1943" i="2"/>
  <c r="AH1943" i="2"/>
  <c r="F1954" i="2"/>
  <c r="AL1949" i="2"/>
  <c r="AD1949" i="2"/>
  <c r="AE1949" i="2"/>
  <c r="AF1949" i="2"/>
  <c r="AG1949" i="2"/>
  <c r="AH1949" i="2"/>
  <c r="AI1949" i="2"/>
  <c r="AJ1949" i="2"/>
  <c r="AK1949" i="2"/>
  <c r="W1949" i="2"/>
  <c r="X1949" i="2"/>
  <c r="Y1949" i="2"/>
  <c r="Z1949" i="2"/>
  <c r="AA1949" i="2"/>
  <c r="S1949" i="2"/>
  <c r="AB1949" i="2" s="1"/>
  <c r="T1949" i="2"/>
  <c r="U1949" i="2"/>
  <c r="V1949" i="2"/>
  <c r="P1949" i="2"/>
  <c r="H1949" i="2"/>
  <c r="I1949" i="2"/>
  <c r="J1949" i="2"/>
  <c r="K1949" i="2"/>
  <c r="L1949" i="2"/>
  <c r="M1949" i="2"/>
  <c r="N1949" i="2"/>
  <c r="O1949" i="2"/>
  <c r="F1955" i="2"/>
  <c r="Y1941" i="2"/>
  <c r="F1951" i="2"/>
  <c r="I1943" i="2"/>
  <c r="AG1943" i="2"/>
  <c r="AM1935" i="2"/>
  <c r="X1941" i="2"/>
  <c r="H1943" i="2"/>
  <c r="AF1943" i="2"/>
  <c r="Q1938" i="2"/>
  <c r="AG1941" i="2"/>
  <c r="Q1937" i="2"/>
  <c r="AB1938" i="2"/>
  <c r="W1941" i="2"/>
  <c r="AA1943" i="2"/>
  <c r="AE1943" i="2"/>
  <c r="AD1942" i="2"/>
  <c r="O1942" i="2"/>
  <c r="AE1942" i="2"/>
  <c r="P1942" i="2"/>
  <c r="AF1942" i="2"/>
  <c r="H1942" i="2"/>
  <c r="Q1942" i="2" s="1"/>
  <c r="AG1942" i="2"/>
  <c r="I1942" i="2"/>
  <c r="AH1942" i="2"/>
  <c r="J1942" i="2"/>
  <c r="M1942" i="2"/>
  <c r="AI1942" i="2"/>
  <c r="K1942" i="2"/>
  <c r="AJ1942" i="2"/>
  <c r="L1942" i="2"/>
  <c r="V1942" i="2"/>
  <c r="AL1942" i="2"/>
  <c r="W1942" i="2"/>
  <c r="N1942" i="2"/>
  <c r="X1942" i="2"/>
  <c r="U1942" i="2"/>
  <c r="Y1942" i="2"/>
  <c r="Z1942" i="2"/>
  <c r="AA1942" i="2"/>
  <c r="S1942" i="2"/>
  <c r="AK1942" i="2"/>
  <c r="T1942" i="2"/>
  <c r="V1941" i="2"/>
  <c r="Z1943" i="2"/>
  <c r="AD1943" i="2"/>
  <c r="H1941" i="2"/>
  <c r="U1941" i="2"/>
  <c r="AM1936" i="2"/>
  <c r="Y1943" i="2"/>
  <c r="F1953" i="2"/>
  <c r="I1948" i="2"/>
  <c r="AF1941" i="2"/>
  <c r="P1941" i="2"/>
  <c r="T1941" i="2"/>
  <c r="X1943" i="2"/>
  <c r="O1941" i="2"/>
  <c r="S1941" i="2"/>
  <c r="W1943" i="2"/>
  <c r="F1957" i="2"/>
  <c r="L1943" i="2"/>
  <c r="N1941" i="2"/>
  <c r="AL1941" i="2"/>
  <c r="V1943" i="2"/>
  <c r="M1941" i="2"/>
  <c r="AK1941" i="2"/>
  <c r="U1943" i="2"/>
  <c r="Q1936" i="2"/>
  <c r="Q1944" i="2"/>
  <c r="L1941" i="2"/>
  <c r="AJ1941" i="2"/>
  <c r="P1943" i="2"/>
  <c r="T1943" i="2"/>
  <c r="AM1938" i="2"/>
  <c r="Z1940" i="2"/>
  <c r="AA1940" i="2"/>
  <c r="S1940" i="2"/>
  <c r="P1940" i="2"/>
  <c r="T1940" i="2"/>
  <c r="U1940" i="2"/>
  <c r="AD1940" i="2"/>
  <c r="AM1940" i="2" s="1"/>
  <c r="V1940" i="2"/>
  <c r="AE1940" i="2"/>
  <c r="W1940" i="2"/>
  <c r="AF1940" i="2"/>
  <c r="H1940" i="2"/>
  <c r="AG1940" i="2"/>
  <c r="I1940" i="2"/>
  <c r="AH1940" i="2"/>
  <c r="J1940" i="2"/>
  <c r="AI1940" i="2"/>
  <c r="K1940" i="2"/>
  <c r="AJ1940" i="2"/>
  <c r="L1940" i="2"/>
  <c r="AK1940" i="2"/>
  <c r="M1940" i="2"/>
  <c r="AL1940" i="2"/>
  <c r="N1940" i="2"/>
  <c r="Y1940" i="2"/>
  <c r="X1940" i="2"/>
  <c r="O1940" i="2"/>
  <c r="AM1937" i="2"/>
  <c r="K1941" i="2"/>
  <c r="AI1941" i="2"/>
  <c r="O1943" i="2"/>
  <c r="S1943" i="2"/>
  <c r="AM1944" i="2"/>
  <c r="AJ1943" i="2"/>
  <c r="J1941" i="2"/>
  <c r="N1943" i="2"/>
  <c r="D1951" i="2"/>
  <c r="E1946" i="2"/>
  <c r="X1946" i="2" s="1"/>
  <c r="D1952" i="2"/>
  <c r="E1947" i="2"/>
  <c r="D1950" i="2"/>
  <c r="E1945" i="2"/>
  <c r="D1953" i="2"/>
  <c r="E1948" i="2"/>
  <c r="AH1948" i="2" s="1"/>
  <c r="D1959" i="2"/>
  <c r="E1954" i="2"/>
  <c r="AA1948" i="2" l="1"/>
  <c r="AF1948" i="2"/>
  <c r="V1946" i="2"/>
  <c r="AB1941" i="2"/>
  <c r="Z1948" i="2"/>
  <c r="AE1948" i="2"/>
  <c r="U1946" i="2"/>
  <c r="F1962" i="2"/>
  <c r="Y1948" i="2"/>
  <c r="F1958" i="2"/>
  <c r="I1946" i="2"/>
  <c r="T1946" i="2"/>
  <c r="Q1949" i="2"/>
  <c r="AG1948" i="2"/>
  <c r="W1946" i="2"/>
  <c r="AB1940" i="2"/>
  <c r="X1948" i="2"/>
  <c r="H1946" i="2"/>
  <c r="S1946" i="2"/>
  <c r="W1948" i="2"/>
  <c r="AM1942" i="2"/>
  <c r="J1946" i="2"/>
  <c r="AF1946" i="2"/>
  <c r="AM1949" i="2"/>
  <c r="V1948" i="2"/>
  <c r="P1946" i="2"/>
  <c r="AE1946" i="2"/>
  <c r="AB1943" i="2"/>
  <c r="U1948" i="2"/>
  <c r="Q1941" i="2"/>
  <c r="O1946" i="2"/>
  <c r="AD1946" i="2"/>
  <c r="F1959" i="2"/>
  <c r="AD1954" i="2"/>
  <c r="AE1954" i="2"/>
  <c r="AF1954" i="2"/>
  <c r="AG1954" i="2"/>
  <c r="AH1954" i="2"/>
  <c r="AI1954" i="2"/>
  <c r="AJ1954" i="2"/>
  <c r="AK1954" i="2"/>
  <c r="AL1954" i="2"/>
  <c r="Z1954" i="2"/>
  <c r="AA1954" i="2"/>
  <c r="S1954" i="2"/>
  <c r="T1954" i="2"/>
  <c r="U1954" i="2"/>
  <c r="V1954" i="2"/>
  <c r="W1954" i="2"/>
  <c r="X1954" i="2"/>
  <c r="Y1954" i="2"/>
  <c r="H1954" i="2"/>
  <c r="I1954" i="2"/>
  <c r="J1954" i="2"/>
  <c r="K1954" i="2"/>
  <c r="L1954" i="2"/>
  <c r="M1954" i="2"/>
  <c r="N1954" i="2"/>
  <c r="O1954" i="2"/>
  <c r="P1954" i="2"/>
  <c r="T1948" i="2"/>
  <c r="AM1943" i="2"/>
  <c r="N1946" i="2"/>
  <c r="AL1946" i="2"/>
  <c r="P1948" i="2"/>
  <c r="S1948" i="2"/>
  <c r="AB1948" i="2" s="1"/>
  <c r="M1946" i="2"/>
  <c r="AK1946" i="2"/>
  <c r="O1948" i="2"/>
  <c r="AD1948" i="2"/>
  <c r="L1946" i="2"/>
  <c r="AJ1946" i="2"/>
  <c r="AM1941" i="2"/>
  <c r="H1948" i="2"/>
  <c r="N1948" i="2"/>
  <c r="AL1948" i="2"/>
  <c r="K1946" i="2"/>
  <c r="AI1946" i="2"/>
  <c r="F1960" i="2"/>
  <c r="M1948" i="2"/>
  <c r="AK1948" i="2"/>
  <c r="AA1946" i="2"/>
  <c r="AH1946" i="2"/>
  <c r="AH1945" i="2"/>
  <c r="J1945" i="2"/>
  <c r="AI1945" i="2"/>
  <c r="K1945" i="2"/>
  <c r="AJ1945" i="2"/>
  <c r="L1945" i="2"/>
  <c r="AK1945" i="2"/>
  <c r="M1945" i="2"/>
  <c r="AL1945" i="2"/>
  <c r="N1945" i="2"/>
  <c r="S1945" i="2"/>
  <c r="AA1945" i="2"/>
  <c r="O1945" i="2"/>
  <c r="AG1945" i="2"/>
  <c r="P1945" i="2"/>
  <c r="AF1945" i="2"/>
  <c r="H1945" i="2"/>
  <c r="T1945" i="2"/>
  <c r="U1945" i="2"/>
  <c r="V1945" i="2"/>
  <c r="W1945" i="2"/>
  <c r="I1945" i="2"/>
  <c r="X1945" i="2"/>
  <c r="AD1945" i="2"/>
  <c r="Y1945" i="2"/>
  <c r="AE1945" i="2"/>
  <c r="Z1945" i="2"/>
  <c r="L1948" i="2"/>
  <c r="AJ1948" i="2"/>
  <c r="AB1942" i="2"/>
  <c r="Z1946" i="2"/>
  <c r="AG1946" i="2"/>
  <c r="Q1940" i="2"/>
  <c r="K1948" i="2"/>
  <c r="AI1948" i="2"/>
  <c r="Q1943" i="2"/>
  <c r="Y1946" i="2"/>
  <c r="F1956" i="2"/>
  <c r="AF1951" i="2"/>
  <c r="H1951" i="2"/>
  <c r="Z1947" i="2"/>
  <c r="P1947" i="2"/>
  <c r="AA1947" i="2"/>
  <c r="S1947" i="2"/>
  <c r="Y1947" i="2"/>
  <c r="T1947" i="2"/>
  <c r="U1947" i="2"/>
  <c r="V1947" i="2"/>
  <c r="AD1947" i="2"/>
  <c r="W1947" i="2"/>
  <c r="AE1947" i="2"/>
  <c r="X1947" i="2"/>
  <c r="AF1947" i="2"/>
  <c r="H1947" i="2"/>
  <c r="AG1947" i="2"/>
  <c r="I1947" i="2"/>
  <c r="N1947" i="2"/>
  <c r="AH1947" i="2"/>
  <c r="J1947" i="2"/>
  <c r="AI1947" i="2"/>
  <c r="K1947" i="2"/>
  <c r="O1947" i="2"/>
  <c r="AJ1947" i="2"/>
  <c r="L1947" i="2"/>
  <c r="AL1947" i="2"/>
  <c r="AK1947" i="2"/>
  <c r="M1947" i="2"/>
  <c r="J1948" i="2"/>
  <c r="D1964" i="2"/>
  <c r="E1959" i="2"/>
  <c r="D1958" i="2"/>
  <c r="E1953" i="2"/>
  <c r="U1953" i="2" s="1"/>
  <c r="D1955" i="2"/>
  <c r="E1950" i="2"/>
  <c r="D1957" i="2"/>
  <c r="E1952" i="2"/>
  <c r="D1956" i="2"/>
  <c r="E1951" i="2"/>
  <c r="AG1951" i="2" s="1"/>
  <c r="P1951" i="2" l="1"/>
  <c r="AE1951" i="2"/>
  <c r="AB1945" i="2"/>
  <c r="J1953" i="2"/>
  <c r="S1953" i="2"/>
  <c r="AM1947" i="2"/>
  <c r="O1951" i="2"/>
  <c r="AD1951" i="2"/>
  <c r="I1953" i="2"/>
  <c r="AG1953" i="2"/>
  <c r="N1951" i="2"/>
  <c r="AL1951" i="2"/>
  <c r="H1953" i="2"/>
  <c r="AF1953" i="2"/>
  <c r="K1953" i="2"/>
  <c r="T1951" i="2"/>
  <c r="AK1951" i="2"/>
  <c r="AM1945" i="2"/>
  <c r="AM1948" i="2"/>
  <c r="P1953" i="2"/>
  <c r="AE1953" i="2"/>
  <c r="T1953" i="2"/>
  <c r="S1951" i="2"/>
  <c r="AJ1951" i="2"/>
  <c r="O1953" i="2"/>
  <c r="AD1953" i="2"/>
  <c r="AA1951" i="2"/>
  <c r="F1961" i="2"/>
  <c r="Q1954" i="2"/>
  <c r="N1953" i="2"/>
  <c r="AL1953" i="2"/>
  <c r="AD1952" i="2"/>
  <c r="Z1952" i="2"/>
  <c r="AE1952" i="2"/>
  <c r="AA1952" i="2"/>
  <c r="AF1952" i="2"/>
  <c r="H1952" i="2"/>
  <c r="Q1952" i="2" s="1"/>
  <c r="AG1952" i="2"/>
  <c r="I1952" i="2"/>
  <c r="AH1952" i="2"/>
  <c r="J1952" i="2"/>
  <c r="Y1952" i="2"/>
  <c r="AI1952" i="2"/>
  <c r="K1952" i="2"/>
  <c r="AK1952" i="2"/>
  <c r="AJ1952" i="2"/>
  <c r="L1952" i="2"/>
  <c r="M1952" i="2"/>
  <c r="AL1952" i="2"/>
  <c r="N1952" i="2"/>
  <c r="S1952" i="2"/>
  <c r="O1952" i="2"/>
  <c r="T1952" i="2"/>
  <c r="P1952" i="2"/>
  <c r="U1952" i="2"/>
  <c r="V1952" i="2"/>
  <c r="W1952" i="2"/>
  <c r="X1952" i="2"/>
  <c r="AB1947" i="2"/>
  <c r="Z1951" i="2"/>
  <c r="AB1946" i="2"/>
  <c r="M1953" i="2"/>
  <c r="AK1953" i="2"/>
  <c r="AM1954" i="2"/>
  <c r="Q1946" i="2"/>
  <c r="L1953" i="2"/>
  <c r="AJ1953" i="2"/>
  <c r="F1967" i="2"/>
  <c r="U1950" i="2"/>
  <c r="V1950" i="2"/>
  <c r="W1950" i="2"/>
  <c r="X1950" i="2"/>
  <c r="Y1950" i="2"/>
  <c r="AD1950" i="2"/>
  <c r="AM1950" i="2" s="1"/>
  <c r="Z1950" i="2"/>
  <c r="AE1950" i="2"/>
  <c r="AA1950" i="2"/>
  <c r="AF1950" i="2"/>
  <c r="H1950" i="2"/>
  <c r="AG1950" i="2"/>
  <c r="I1950" i="2"/>
  <c r="T1950" i="2"/>
  <c r="AH1950" i="2"/>
  <c r="J1950" i="2"/>
  <c r="AI1950" i="2"/>
  <c r="K1950" i="2"/>
  <c r="AJ1950" i="2"/>
  <c r="L1950" i="2"/>
  <c r="AK1950" i="2"/>
  <c r="M1950" i="2"/>
  <c r="P1950" i="2"/>
  <c r="AL1950" i="2"/>
  <c r="N1950" i="2"/>
  <c r="S1950" i="2"/>
  <c r="O1950" i="2"/>
  <c r="X1951" i="2"/>
  <c r="F1964" i="2"/>
  <c r="AD1959" i="2"/>
  <c r="AE1959" i="2"/>
  <c r="AF1959" i="2"/>
  <c r="AG1959" i="2"/>
  <c r="AH1959" i="2"/>
  <c r="AI1959" i="2"/>
  <c r="AJ1959" i="2"/>
  <c r="AK1959" i="2"/>
  <c r="AL1959" i="2"/>
  <c r="S1959" i="2"/>
  <c r="T1959" i="2"/>
  <c r="U1959" i="2"/>
  <c r="V1959" i="2"/>
  <c r="W1959" i="2"/>
  <c r="X1959" i="2"/>
  <c r="Y1959" i="2"/>
  <c r="Z1959" i="2"/>
  <c r="AA1959" i="2"/>
  <c r="H1959" i="2"/>
  <c r="I1959" i="2"/>
  <c r="J1959" i="2"/>
  <c r="K1959" i="2"/>
  <c r="L1959" i="2"/>
  <c r="M1959" i="2"/>
  <c r="N1959" i="2"/>
  <c r="O1959" i="2"/>
  <c r="P1959" i="2"/>
  <c r="AA1953" i="2"/>
  <c r="AI1953" i="2"/>
  <c r="Q1948" i="2"/>
  <c r="Y1951" i="2"/>
  <c r="W1951" i="2"/>
  <c r="AM1946" i="2"/>
  <c r="Z1953" i="2"/>
  <c r="AH1953" i="2"/>
  <c r="M1951" i="2"/>
  <c r="V1951" i="2"/>
  <c r="Q1945" i="2"/>
  <c r="F1965" i="2"/>
  <c r="Y1953" i="2"/>
  <c r="F1963" i="2"/>
  <c r="L1951" i="2"/>
  <c r="U1951" i="2"/>
  <c r="X1953" i="2"/>
  <c r="Q1947" i="2"/>
  <c r="K1951" i="2"/>
  <c r="AI1951" i="2"/>
  <c r="AB1954" i="2"/>
  <c r="W1953" i="2"/>
  <c r="J1951" i="2"/>
  <c r="Q1951" i="2" s="1"/>
  <c r="AH1951" i="2"/>
  <c r="V1953" i="2"/>
  <c r="I1951" i="2"/>
  <c r="D1961" i="2"/>
  <c r="E1956" i="2"/>
  <c r="AH1956" i="2" s="1"/>
  <c r="D1962" i="2"/>
  <c r="E1957" i="2"/>
  <c r="D1960" i="2"/>
  <c r="E1955" i="2"/>
  <c r="D1963" i="2"/>
  <c r="E1958" i="2"/>
  <c r="AG1958" i="2" s="1"/>
  <c r="D1969" i="2"/>
  <c r="E1964" i="2"/>
  <c r="I1956" i="2" l="1"/>
  <c r="P1958" i="2"/>
  <c r="AE1958" i="2"/>
  <c r="F1972" i="2"/>
  <c r="H1956" i="2"/>
  <c r="Q1956" i="2" s="1"/>
  <c r="AF1956" i="2"/>
  <c r="O1958" i="2"/>
  <c r="AD1958" i="2"/>
  <c r="F1970" i="2"/>
  <c r="AB1952" i="2"/>
  <c r="W1956" i="2"/>
  <c r="AE1956" i="2"/>
  <c r="H1958" i="2"/>
  <c r="U1958" i="2"/>
  <c r="AL1958" i="2"/>
  <c r="V1956" i="2"/>
  <c r="AD1956" i="2"/>
  <c r="Q1953" i="2"/>
  <c r="T1958" i="2"/>
  <c r="AK1958" i="2"/>
  <c r="U1956" i="2"/>
  <c r="F1966" i="2"/>
  <c r="F1968" i="2"/>
  <c r="AM1952" i="2"/>
  <c r="T1956" i="2"/>
  <c r="AG1956" i="2"/>
  <c r="S1958" i="2"/>
  <c r="AA1958" i="2"/>
  <c r="Q1959" i="2"/>
  <c r="S1956" i="2"/>
  <c r="AM1953" i="2"/>
  <c r="U1955" i="2"/>
  <c r="V1955" i="2"/>
  <c r="W1955" i="2"/>
  <c r="X1955" i="2"/>
  <c r="Y1955" i="2"/>
  <c r="AF1955" i="2"/>
  <c r="Z1955" i="2"/>
  <c r="AG1955" i="2"/>
  <c r="AA1955" i="2"/>
  <c r="AH1955" i="2"/>
  <c r="J1955" i="2"/>
  <c r="AI1955" i="2"/>
  <c r="K1955" i="2"/>
  <c r="AJ1955" i="2"/>
  <c r="L1955" i="2"/>
  <c r="AK1955" i="2"/>
  <c r="M1955" i="2"/>
  <c r="AL1955" i="2"/>
  <c r="N1955" i="2"/>
  <c r="AD1955" i="2"/>
  <c r="AM1955" i="2" s="1"/>
  <c r="O1955" i="2"/>
  <c r="T1955" i="2"/>
  <c r="AE1955" i="2"/>
  <c r="P1955" i="2"/>
  <c r="S1955" i="2"/>
  <c r="H1955" i="2"/>
  <c r="I1955" i="2"/>
  <c r="Z1958" i="2"/>
  <c r="AA1956" i="2"/>
  <c r="AM1959" i="2"/>
  <c r="Z1956" i="2"/>
  <c r="AM1951" i="2"/>
  <c r="AF1958" i="2"/>
  <c r="X1958" i="2"/>
  <c r="F1969" i="2"/>
  <c r="AE1964" i="2"/>
  <c r="AF1964" i="2"/>
  <c r="AG1964" i="2"/>
  <c r="AH1964" i="2"/>
  <c r="AI1964" i="2"/>
  <c r="AJ1964" i="2"/>
  <c r="AK1964" i="2"/>
  <c r="AL1964" i="2"/>
  <c r="AD1964" i="2"/>
  <c r="S1964" i="2"/>
  <c r="T1964" i="2"/>
  <c r="U1964" i="2"/>
  <c r="V1964" i="2"/>
  <c r="W1964" i="2"/>
  <c r="X1964" i="2"/>
  <c r="Y1964" i="2"/>
  <c r="Z1964" i="2"/>
  <c r="AA1964" i="2"/>
  <c r="I1964" i="2"/>
  <c r="K1964" i="2"/>
  <c r="L1964" i="2"/>
  <c r="M1964" i="2"/>
  <c r="N1964" i="2"/>
  <c r="H1964" i="2"/>
  <c r="J1964" i="2"/>
  <c r="O1964" i="2"/>
  <c r="P1964" i="2"/>
  <c r="P1956" i="2"/>
  <c r="Y1956" i="2"/>
  <c r="AB1951" i="2"/>
  <c r="Y1958" i="2"/>
  <c r="O1956" i="2"/>
  <c r="X1956" i="2"/>
  <c r="M1958" i="2"/>
  <c r="V1958" i="2"/>
  <c r="Q1950" i="2"/>
  <c r="N1956" i="2"/>
  <c r="AL1956" i="2"/>
  <c r="AB1953" i="2"/>
  <c r="N1958" i="2"/>
  <c r="L1958" i="2"/>
  <c r="AJ1958" i="2"/>
  <c r="AB1950" i="2"/>
  <c r="M1956" i="2"/>
  <c r="AK1956" i="2"/>
  <c r="K1958" i="2"/>
  <c r="AI1958" i="2"/>
  <c r="L1956" i="2"/>
  <c r="AJ1956" i="2"/>
  <c r="W1958" i="2"/>
  <c r="AH1958" i="2"/>
  <c r="K1956" i="2"/>
  <c r="AI1956" i="2"/>
  <c r="AL1957" i="2"/>
  <c r="N1957" i="2"/>
  <c r="S1957" i="2"/>
  <c r="O1957" i="2"/>
  <c r="T1957" i="2"/>
  <c r="P1957" i="2"/>
  <c r="U1957" i="2"/>
  <c r="V1957" i="2"/>
  <c r="W1957" i="2"/>
  <c r="X1957" i="2"/>
  <c r="Y1957" i="2"/>
  <c r="AD1957" i="2"/>
  <c r="AM1957" i="2" s="1"/>
  <c r="Z1957" i="2"/>
  <c r="AE1957" i="2"/>
  <c r="AA1957" i="2"/>
  <c r="AF1957" i="2"/>
  <c r="H1957" i="2"/>
  <c r="AG1957" i="2"/>
  <c r="I1957" i="2"/>
  <c r="AH1957" i="2"/>
  <c r="J1957" i="2"/>
  <c r="AK1957" i="2"/>
  <c r="AI1957" i="2"/>
  <c r="K1957" i="2"/>
  <c r="M1957" i="2"/>
  <c r="AJ1957" i="2"/>
  <c r="L1957" i="2"/>
  <c r="J1958" i="2"/>
  <c r="I1958" i="2"/>
  <c r="AB1959" i="2"/>
  <c r="J1956" i="2"/>
  <c r="D1974" i="2"/>
  <c r="E1969" i="2"/>
  <c r="D1968" i="2"/>
  <c r="E1963" i="2"/>
  <c r="AL1963" i="2" s="1"/>
  <c r="D1965" i="2"/>
  <c r="E1960" i="2"/>
  <c r="D1967" i="2"/>
  <c r="E1962" i="2"/>
  <c r="D1966" i="2"/>
  <c r="E1961" i="2"/>
  <c r="AH1961" i="2" s="1"/>
  <c r="M1963" i="2" l="1"/>
  <c r="AJ1963" i="2"/>
  <c r="H1961" i="2"/>
  <c r="AF1961" i="2"/>
  <c r="F1974" i="2"/>
  <c r="AH1969" i="2"/>
  <c r="AI1969" i="2"/>
  <c r="AJ1969" i="2"/>
  <c r="AK1969" i="2"/>
  <c r="AL1969" i="2"/>
  <c r="AD1969" i="2"/>
  <c r="AE1969" i="2"/>
  <c r="AF1969" i="2"/>
  <c r="AG1969" i="2"/>
  <c r="S1969" i="2"/>
  <c r="AB1969" i="2" s="1"/>
  <c r="T1969" i="2"/>
  <c r="U1969" i="2"/>
  <c r="V1969" i="2"/>
  <c r="W1969" i="2"/>
  <c r="X1969" i="2"/>
  <c r="Y1969" i="2"/>
  <c r="Z1969" i="2"/>
  <c r="AA1969" i="2"/>
  <c r="L1969" i="2"/>
  <c r="N1969" i="2"/>
  <c r="O1969" i="2"/>
  <c r="P1969" i="2"/>
  <c r="H1969" i="2"/>
  <c r="I1969" i="2"/>
  <c r="J1969" i="2"/>
  <c r="K1969" i="2"/>
  <c r="M1969" i="2"/>
  <c r="L1963" i="2"/>
  <c r="AI1963" i="2"/>
  <c r="Z1961" i="2"/>
  <c r="AE1961" i="2"/>
  <c r="AG1961" i="2"/>
  <c r="K1963" i="2"/>
  <c r="AH1963" i="2"/>
  <c r="Y1961" i="2"/>
  <c r="AD1961" i="2"/>
  <c r="J1963" i="2"/>
  <c r="AG1963" i="2"/>
  <c r="X1961" i="2"/>
  <c r="F1971" i="2"/>
  <c r="I1963" i="2"/>
  <c r="AF1963" i="2"/>
  <c r="W1961" i="2"/>
  <c r="AB1956" i="2"/>
  <c r="X1963" i="2"/>
  <c r="AE1963" i="2"/>
  <c r="V1961" i="2"/>
  <c r="AH1962" i="2"/>
  <c r="AA1962" i="2"/>
  <c r="AI1962" i="2"/>
  <c r="K1962" i="2"/>
  <c r="AJ1962" i="2"/>
  <c r="L1962" i="2"/>
  <c r="AK1962" i="2"/>
  <c r="M1962" i="2"/>
  <c r="AL1962" i="2"/>
  <c r="N1962" i="2"/>
  <c r="AD1962" i="2"/>
  <c r="O1962" i="2"/>
  <c r="AE1962" i="2"/>
  <c r="P1962" i="2"/>
  <c r="AG1962" i="2"/>
  <c r="AF1962" i="2"/>
  <c r="H1962" i="2"/>
  <c r="Q1962" i="2" s="1"/>
  <c r="S1962" i="2"/>
  <c r="I1962" i="2"/>
  <c r="T1962" i="2"/>
  <c r="J1962" i="2"/>
  <c r="U1962" i="2"/>
  <c r="V1962" i="2"/>
  <c r="W1962" i="2"/>
  <c r="Z1962" i="2"/>
  <c r="X1962" i="2"/>
  <c r="Y1962" i="2"/>
  <c r="W1963" i="2"/>
  <c r="AD1963" i="2"/>
  <c r="U1961" i="2"/>
  <c r="AB1964" i="2"/>
  <c r="V1963" i="2"/>
  <c r="F1973" i="2"/>
  <c r="T1961" i="2"/>
  <c r="AK1960" i="2"/>
  <c r="M1960" i="2"/>
  <c r="AL1960" i="2"/>
  <c r="N1960" i="2"/>
  <c r="T1960" i="2"/>
  <c r="K1960" i="2"/>
  <c r="AD1960" i="2"/>
  <c r="O1960" i="2"/>
  <c r="AE1960" i="2"/>
  <c r="P1960" i="2"/>
  <c r="AF1960" i="2"/>
  <c r="H1960" i="2"/>
  <c r="AG1960" i="2"/>
  <c r="I1960" i="2"/>
  <c r="AH1960" i="2"/>
  <c r="J1960" i="2"/>
  <c r="AJ1960" i="2"/>
  <c r="U1960" i="2"/>
  <c r="L1960" i="2"/>
  <c r="V1960" i="2"/>
  <c r="W1960" i="2"/>
  <c r="X1960" i="2"/>
  <c r="Y1960" i="2"/>
  <c r="S1960" i="2"/>
  <c r="Z1960" i="2"/>
  <c r="AI1960" i="2"/>
  <c r="AA1960" i="2"/>
  <c r="AM1964" i="2"/>
  <c r="AB1958" i="2"/>
  <c r="U1963" i="2"/>
  <c r="J1961" i="2"/>
  <c r="S1961" i="2"/>
  <c r="AM1956" i="2"/>
  <c r="AK1963" i="2"/>
  <c r="AB1957" i="2"/>
  <c r="Q1964" i="2"/>
  <c r="T1963" i="2"/>
  <c r="P1961" i="2"/>
  <c r="AA1961" i="2"/>
  <c r="I1961" i="2"/>
  <c r="Q1955" i="2"/>
  <c r="S1963" i="2"/>
  <c r="O1961" i="2"/>
  <c r="AL1961" i="2"/>
  <c r="Q1957" i="2"/>
  <c r="AB1955" i="2"/>
  <c r="AA1963" i="2"/>
  <c r="N1961" i="2"/>
  <c r="AK1961" i="2"/>
  <c r="F1975" i="2"/>
  <c r="F1977" i="2"/>
  <c r="N1963" i="2"/>
  <c r="P1963" i="2"/>
  <c r="Z1963" i="2"/>
  <c r="M1961" i="2"/>
  <c r="AJ1961" i="2"/>
  <c r="Q1958" i="2"/>
  <c r="AM1958" i="2"/>
  <c r="O1963" i="2"/>
  <c r="Y1963" i="2"/>
  <c r="L1961" i="2"/>
  <c r="AI1961" i="2"/>
  <c r="H1963" i="2"/>
  <c r="K1961" i="2"/>
  <c r="D1971" i="2"/>
  <c r="E1966" i="2"/>
  <c r="AG1966" i="2" s="1"/>
  <c r="D1972" i="2"/>
  <c r="E1967" i="2"/>
  <c r="D1970" i="2"/>
  <c r="E1965" i="2"/>
  <c r="D1973" i="2"/>
  <c r="E1968" i="2"/>
  <c r="AD1968" i="2" s="1"/>
  <c r="D1979" i="2"/>
  <c r="E1974" i="2"/>
  <c r="Y1968" i="2" l="1"/>
  <c r="F1978" i="2"/>
  <c r="I1966" i="2"/>
  <c r="AF1966" i="2"/>
  <c r="X1968" i="2"/>
  <c r="F1980" i="2"/>
  <c r="W1968" i="2"/>
  <c r="Z1966" i="2"/>
  <c r="AD1966" i="2"/>
  <c r="AM1966" i="2" s="1"/>
  <c r="V1968" i="2"/>
  <c r="Y1966" i="2"/>
  <c r="F1976" i="2"/>
  <c r="AB1961" i="2"/>
  <c r="U1968" i="2"/>
  <c r="AM1963" i="2"/>
  <c r="X1966" i="2"/>
  <c r="Q1969" i="2"/>
  <c r="AA1966" i="2"/>
  <c r="L1968" i="2"/>
  <c r="T1968" i="2"/>
  <c r="W1966" i="2"/>
  <c r="AM1969" i="2"/>
  <c r="F1982" i="2"/>
  <c r="K1968" i="2"/>
  <c r="S1968" i="2"/>
  <c r="AM1962" i="2"/>
  <c r="V1966" i="2"/>
  <c r="P1968" i="2"/>
  <c r="AL1968" i="2"/>
  <c r="U1966" i="2"/>
  <c r="AM1961" i="2"/>
  <c r="O1968" i="2"/>
  <c r="N1966" i="2"/>
  <c r="T1966" i="2"/>
  <c r="Q1960" i="2"/>
  <c r="AK1968" i="2"/>
  <c r="N1968" i="2"/>
  <c r="AJ1968" i="2"/>
  <c r="M1966" i="2"/>
  <c r="S1966" i="2"/>
  <c r="AB1963" i="2"/>
  <c r="M1968" i="2"/>
  <c r="AI1968" i="2"/>
  <c r="H1966" i="2"/>
  <c r="AL1966" i="2"/>
  <c r="Z1965" i="2"/>
  <c r="AA1965" i="2"/>
  <c r="S1965" i="2"/>
  <c r="Y1965" i="2"/>
  <c r="T1965" i="2"/>
  <c r="AL1965" i="2"/>
  <c r="U1965" i="2"/>
  <c r="AD1965" i="2"/>
  <c r="V1965" i="2"/>
  <c r="AE1965" i="2"/>
  <c r="P1965" i="2"/>
  <c r="AF1965" i="2"/>
  <c r="H1965" i="2"/>
  <c r="AG1965" i="2"/>
  <c r="I1965" i="2"/>
  <c r="AH1965" i="2"/>
  <c r="J1965" i="2"/>
  <c r="AI1965" i="2"/>
  <c r="K1965" i="2"/>
  <c r="AJ1965" i="2"/>
  <c r="L1965" i="2"/>
  <c r="AK1965" i="2"/>
  <c r="M1965" i="2"/>
  <c r="W1965" i="2"/>
  <c r="N1965" i="2"/>
  <c r="X1965" i="2"/>
  <c r="O1965" i="2"/>
  <c r="J1968" i="2"/>
  <c r="AH1968" i="2"/>
  <c r="P1966" i="2"/>
  <c r="AK1966" i="2"/>
  <c r="F1979" i="2"/>
  <c r="AK1974" i="2"/>
  <c r="AL1974" i="2"/>
  <c r="AD1974" i="2"/>
  <c r="AE1974" i="2"/>
  <c r="AF1974" i="2"/>
  <c r="AG1974" i="2"/>
  <c r="AH1974" i="2"/>
  <c r="AI1974" i="2"/>
  <c r="AJ1974" i="2"/>
  <c r="V1974" i="2"/>
  <c r="W1974" i="2"/>
  <c r="X1974" i="2"/>
  <c r="Y1974" i="2"/>
  <c r="Z1974" i="2"/>
  <c r="AA1974" i="2"/>
  <c r="S1974" i="2"/>
  <c r="T1974" i="2"/>
  <c r="U1974" i="2"/>
  <c r="O1974" i="2"/>
  <c r="H1974" i="2"/>
  <c r="I1974" i="2"/>
  <c r="J1974" i="2"/>
  <c r="K1974" i="2"/>
  <c r="L1974" i="2"/>
  <c r="M1974" i="2"/>
  <c r="N1974" i="2"/>
  <c r="P1974" i="2"/>
  <c r="AB1960" i="2"/>
  <c r="I1968" i="2"/>
  <c r="AG1968" i="2"/>
  <c r="O1966" i="2"/>
  <c r="AJ1966" i="2"/>
  <c r="AM1960" i="2"/>
  <c r="H1968" i="2"/>
  <c r="AF1968" i="2"/>
  <c r="L1966" i="2"/>
  <c r="AI1966" i="2"/>
  <c r="Q1961" i="2"/>
  <c r="AE1966" i="2"/>
  <c r="AA1968" i="2"/>
  <c r="AE1968" i="2"/>
  <c r="AM1968" i="2" s="1"/>
  <c r="K1966" i="2"/>
  <c r="AH1966" i="2"/>
  <c r="X1967" i="2"/>
  <c r="Y1967" i="2"/>
  <c r="Z1967" i="2"/>
  <c r="AA1967" i="2"/>
  <c r="AJ1967" i="2"/>
  <c r="S1967" i="2"/>
  <c r="AK1967" i="2"/>
  <c r="T1967" i="2"/>
  <c r="AL1967" i="2"/>
  <c r="N1967" i="2"/>
  <c r="AD1967" i="2"/>
  <c r="AM1967" i="2" s="1"/>
  <c r="P1967" i="2"/>
  <c r="AE1967" i="2"/>
  <c r="H1967" i="2"/>
  <c r="AF1967" i="2"/>
  <c r="I1967" i="2"/>
  <c r="AG1967" i="2"/>
  <c r="J1967" i="2"/>
  <c r="W1967" i="2"/>
  <c r="AH1967" i="2"/>
  <c r="K1967" i="2"/>
  <c r="AI1967" i="2"/>
  <c r="L1967" i="2"/>
  <c r="U1967" i="2"/>
  <c r="M1967" i="2"/>
  <c r="V1967" i="2"/>
  <c r="O1967" i="2"/>
  <c r="Q1963" i="2"/>
  <c r="Z1968" i="2"/>
  <c r="AB1962" i="2"/>
  <c r="J1966" i="2"/>
  <c r="D1984" i="2"/>
  <c r="E1979" i="2"/>
  <c r="D1978" i="2"/>
  <c r="E1973" i="2"/>
  <c r="W1973" i="2" s="1"/>
  <c r="D1975" i="2"/>
  <c r="E1970" i="2"/>
  <c r="D1977" i="2"/>
  <c r="E1972" i="2"/>
  <c r="D1976" i="2"/>
  <c r="E1971" i="2"/>
  <c r="W1971" i="2" s="1"/>
  <c r="U1971" i="2" l="1"/>
  <c r="U1973" i="2"/>
  <c r="Q1974" i="2"/>
  <c r="P1971" i="2"/>
  <c r="T1971" i="2"/>
  <c r="I1973" i="2"/>
  <c r="T1973" i="2"/>
  <c r="AM1974" i="2"/>
  <c r="AB1965" i="2"/>
  <c r="K1971" i="2"/>
  <c r="S1971" i="2"/>
  <c r="P1973" i="2"/>
  <c r="S1973" i="2"/>
  <c r="V1973" i="2"/>
  <c r="Q1968" i="2"/>
  <c r="I1971" i="2"/>
  <c r="AE1971" i="2"/>
  <c r="O1973" i="2"/>
  <c r="AL1973" i="2"/>
  <c r="AB1967" i="2"/>
  <c r="H1971" i="2"/>
  <c r="AD1971" i="2"/>
  <c r="N1973" i="2"/>
  <c r="AK1973" i="2"/>
  <c r="AF1970" i="2"/>
  <c r="H1970" i="2"/>
  <c r="AG1970" i="2"/>
  <c r="K1970" i="2"/>
  <c r="X1970" i="2"/>
  <c r="AH1970" i="2"/>
  <c r="L1970" i="2"/>
  <c r="AI1970" i="2"/>
  <c r="M1970" i="2"/>
  <c r="AJ1970" i="2"/>
  <c r="N1970" i="2"/>
  <c r="AK1970" i="2"/>
  <c r="O1970" i="2"/>
  <c r="AL1970" i="2"/>
  <c r="I1970" i="2"/>
  <c r="Z1970" i="2"/>
  <c r="J1970" i="2"/>
  <c r="AA1970" i="2"/>
  <c r="P1970" i="2"/>
  <c r="S1970" i="2"/>
  <c r="T1970" i="2"/>
  <c r="AD1970" i="2"/>
  <c r="U1970" i="2"/>
  <c r="V1970" i="2"/>
  <c r="W1970" i="2"/>
  <c r="AE1970" i="2"/>
  <c r="Y1970" i="2"/>
  <c r="AB1974" i="2"/>
  <c r="F1984" i="2"/>
  <c r="AD1979" i="2"/>
  <c r="AE1979" i="2"/>
  <c r="AF1979" i="2"/>
  <c r="AG1979" i="2"/>
  <c r="AH1979" i="2"/>
  <c r="AI1979" i="2"/>
  <c r="AJ1979" i="2"/>
  <c r="AK1979" i="2"/>
  <c r="AL1979" i="2"/>
  <c r="Y1979" i="2"/>
  <c r="Z1979" i="2"/>
  <c r="AA1979" i="2"/>
  <c r="S1979" i="2"/>
  <c r="T1979" i="2"/>
  <c r="U1979" i="2"/>
  <c r="V1979" i="2"/>
  <c r="W1979" i="2"/>
  <c r="X1979" i="2"/>
  <c r="L1979" i="2"/>
  <c r="M1979" i="2"/>
  <c r="N1979" i="2"/>
  <c r="H1979" i="2"/>
  <c r="I1979" i="2"/>
  <c r="J1979" i="2"/>
  <c r="K1979" i="2"/>
  <c r="O1979" i="2"/>
  <c r="P1979" i="2"/>
  <c r="O1971" i="2"/>
  <c r="AL1971" i="2"/>
  <c r="M1973" i="2"/>
  <c r="AJ1973" i="2"/>
  <c r="Q1966" i="2"/>
  <c r="F1987" i="2"/>
  <c r="N1971" i="2"/>
  <c r="AK1971" i="2"/>
  <c r="L1973" i="2"/>
  <c r="AI1973" i="2"/>
  <c r="M1971" i="2"/>
  <c r="AJ1971" i="2"/>
  <c r="K1973" i="2"/>
  <c r="AH1973" i="2"/>
  <c r="Q1965" i="2"/>
  <c r="L1971" i="2"/>
  <c r="AI1971" i="2"/>
  <c r="J1973" i="2"/>
  <c r="AG1973" i="2"/>
  <c r="AB1968" i="2"/>
  <c r="J1971" i="2"/>
  <c r="AH1971" i="2"/>
  <c r="H1973" i="2"/>
  <c r="AF1973" i="2"/>
  <c r="AJ1972" i="2"/>
  <c r="M1972" i="2"/>
  <c r="N1972" i="2"/>
  <c r="AK1972" i="2"/>
  <c r="H1972" i="2"/>
  <c r="Q1972" i="2" s="1"/>
  <c r="P1972" i="2"/>
  <c r="AL1972" i="2"/>
  <c r="X1972" i="2"/>
  <c r="O1972" i="2"/>
  <c r="Y1972" i="2"/>
  <c r="Z1972" i="2"/>
  <c r="AA1972" i="2"/>
  <c r="S1972" i="2"/>
  <c r="AB1972" i="2" s="1"/>
  <c r="T1972" i="2"/>
  <c r="AH1972" i="2"/>
  <c r="U1972" i="2"/>
  <c r="AD1972" i="2"/>
  <c r="V1972" i="2"/>
  <c r="AE1972" i="2"/>
  <c r="K1972" i="2"/>
  <c r="W1972" i="2"/>
  <c r="AF1972" i="2"/>
  <c r="I1972" i="2"/>
  <c r="AG1972" i="2"/>
  <c r="J1972" i="2"/>
  <c r="AI1972" i="2"/>
  <c r="L1972" i="2"/>
  <c r="AB1966" i="2"/>
  <c r="AA1971" i="2"/>
  <c r="AG1971" i="2"/>
  <c r="AA1973" i="2"/>
  <c r="AE1973" i="2"/>
  <c r="Z1971" i="2"/>
  <c r="AF1971" i="2"/>
  <c r="Z1973" i="2"/>
  <c r="AD1973" i="2"/>
  <c r="AM1973" i="2" s="1"/>
  <c r="V1971" i="2"/>
  <c r="Q1967" i="2"/>
  <c r="Y1971" i="2"/>
  <c r="F1981" i="2"/>
  <c r="AD1976" i="2"/>
  <c r="P1976" i="2"/>
  <c r="Y1973" i="2"/>
  <c r="F1983" i="2"/>
  <c r="AE1978" i="2"/>
  <c r="H1978" i="2"/>
  <c r="AM1965" i="2"/>
  <c r="X1971" i="2"/>
  <c r="F1985" i="2"/>
  <c r="X1973" i="2"/>
  <c r="D1981" i="2"/>
  <c r="E1976" i="2"/>
  <c r="AE1976" i="2" s="1"/>
  <c r="D1982" i="2"/>
  <c r="E1977" i="2"/>
  <c r="D1980" i="2"/>
  <c r="E1975" i="2"/>
  <c r="D1983" i="2"/>
  <c r="E1978" i="2"/>
  <c r="AF1978" i="2" s="1"/>
  <c r="D1989" i="2"/>
  <c r="E1984" i="2"/>
  <c r="P1978" i="2" l="1"/>
  <c r="AD1978" i="2"/>
  <c r="O1976" i="2"/>
  <c r="AL1976" i="2"/>
  <c r="O1978" i="2"/>
  <c r="AL1978" i="2"/>
  <c r="M1976" i="2"/>
  <c r="AK1976" i="2"/>
  <c r="AM1970" i="2"/>
  <c r="N1978" i="2"/>
  <c r="AK1978" i="2"/>
  <c r="S1976" i="2"/>
  <c r="AJ1976" i="2"/>
  <c r="AB1973" i="2"/>
  <c r="M1978" i="2"/>
  <c r="AJ1978" i="2"/>
  <c r="AA1976" i="2"/>
  <c r="AI1976" i="2"/>
  <c r="AB1970" i="2"/>
  <c r="AI1978" i="2"/>
  <c r="F1986" i="2"/>
  <c r="N1981" i="2"/>
  <c r="Q1979" i="2"/>
  <c r="AB1971" i="2"/>
  <c r="K1978" i="2"/>
  <c r="Z1976" i="2"/>
  <c r="AA1978" i="2"/>
  <c r="AH1978" i="2"/>
  <c r="Y1976" i="2"/>
  <c r="Q1970" i="2"/>
  <c r="Z1978" i="2"/>
  <c r="AG1978" i="2"/>
  <c r="X1976" i="2"/>
  <c r="V1976" i="2"/>
  <c r="F1988" i="2"/>
  <c r="N1976" i="2"/>
  <c r="U1976" i="2"/>
  <c r="F1992" i="2"/>
  <c r="AM1979" i="2"/>
  <c r="AM1971" i="2"/>
  <c r="Y1978" i="2"/>
  <c r="L1976" i="2"/>
  <c r="T1976" i="2"/>
  <c r="F1989" i="2"/>
  <c r="AD1984" i="2"/>
  <c r="AE1984" i="2"/>
  <c r="AF1984" i="2"/>
  <c r="AG1984" i="2"/>
  <c r="AH1984" i="2"/>
  <c r="AI1984" i="2"/>
  <c r="AJ1984" i="2"/>
  <c r="AK1984" i="2"/>
  <c r="AL1984" i="2"/>
  <c r="S1984" i="2"/>
  <c r="T1984" i="2"/>
  <c r="U1984" i="2"/>
  <c r="V1984" i="2"/>
  <c r="W1984" i="2"/>
  <c r="X1984" i="2"/>
  <c r="Y1984" i="2"/>
  <c r="Z1984" i="2"/>
  <c r="AA1984" i="2"/>
  <c r="H1984" i="2"/>
  <c r="I1984" i="2"/>
  <c r="J1984" i="2"/>
  <c r="O1984" i="2"/>
  <c r="P1984" i="2"/>
  <c r="L1984" i="2"/>
  <c r="M1984" i="2"/>
  <c r="N1984" i="2"/>
  <c r="K1984" i="2"/>
  <c r="Q1971" i="2"/>
  <c r="K1976" i="2"/>
  <c r="AH1976" i="2"/>
  <c r="AM1972" i="2"/>
  <c r="X1975" i="2"/>
  <c r="Y1975" i="2"/>
  <c r="AD1975" i="2"/>
  <c r="AM1975" i="2" s="1"/>
  <c r="Z1975" i="2"/>
  <c r="AE1975" i="2"/>
  <c r="AA1975" i="2"/>
  <c r="AF1975" i="2"/>
  <c r="H1975" i="2"/>
  <c r="AG1975" i="2"/>
  <c r="I1975" i="2"/>
  <c r="AH1975" i="2"/>
  <c r="J1975" i="2"/>
  <c r="W1975" i="2"/>
  <c r="AI1975" i="2"/>
  <c r="K1975" i="2"/>
  <c r="AJ1975" i="2"/>
  <c r="P1975" i="2"/>
  <c r="AK1975" i="2"/>
  <c r="L1975" i="2"/>
  <c r="AL1975" i="2"/>
  <c r="M1975" i="2"/>
  <c r="S1975" i="2"/>
  <c r="N1975" i="2"/>
  <c r="T1975" i="2"/>
  <c r="O1975" i="2"/>
  <c r="U1975" i="2"/>
  <c r="V1975" i="2"/>
  <c r="F1990" i="2"/>
  <c r="U1978" i="2"/>
  <c r="L1978" i="2"/>
  <c r="T1978" i="2"/>
  <c r="J1976" i="2"/>
  <c r="AG1976" i="2"/>
  <c r="W1976" i="2"/>
  <c r="X1978" i="2"/>
  <c r="J1978" i="2"/>
  <c r="S1978" i="2"/>
  <c r="I1976" i="2"/>
  <c r="AF1976" i="2"/>
  <c r="AM1976" i="2" s="1"/>
  <c r="Q1973" i="2"/>
  <c r="AB1979" i="2"/>
  <c r="AK1977" i="2"/>
  <c r="K1977" i="2"/>
  <c r="AL1977" i="2"/>
  <c r="L1977" i="2"/>
  <c r="AA1977" i="2"/>
  <c r="M1977" i="2"/>
  <c r="S1977" i="2"/>
  <c r="J1977" i="2"/>
  <c r="T1977" i="2"/>
  <c r="U1977" i="2"/>
  <c r="V1977" i="2"/>
  <c r="W1977" i="2"/>
  <c r="X1977" i="2"/>
  <c r="AD1977" i="2"/>
  <c r="Y1977" i="2"/>
  <c r="AE1977" i="2"/>
  <c r="Z1977" i="2"/>
  <c r="AJ1977" i="2"/>
  <c r="AF1977" i="2"/>
  <c r="H1977" i="2"/>
  <c r="Q1977" i="2" s="1"/>
  <c r="AG1977" i="2"/>
  <c r="I1977" i="2"/>
  <c r="AH1977" i="2"/>
  <c r="N1977" i="2"/>
  <c r="AI1977" i="2"/>
  <c r="O1977" i="2"/>
  <c r="P1977" i="2"/>
  <c r="W1978" i="2"/>
  <c r="V1978" i="2"/>
  <c r="I1978" i="2"/>
  <c r="Q1978" i="2" s="1"/>
  <c r="H1976" i="2"/>
  <c r="Q1976" i="2" s="1"/>
  <c r="D1994" i="2"/>
  <c r="E1989" i="2"/>
  <c r="D1988" i="2"/>
  <c r="E1983" i="2"/>
  <c r="AK1983" i="2" s="1"/>
  <c r="D1985" i="2"/>
  <c r="E1980" i="2"/>
  <c r="D1987" i="2"/>
  <c r="E1982" i="2"/>
  <c r="D1986" i="2"/>
  <c r="E1981" i="2"/>
  <c r="X1981" i="2" s="1"/>
  <c r="AM1977" i="2" l="1"/>
  <c r="AM1984" i="2"/>
  <c r="AA1983" i="2"/>
  <c r="F1993" i="2"/>
  <c r="M1981" i="2"/>
  <c r="AK1981" i="2"/>
  <c r="W1981" i="2"/>
  <c r="F1994" i="2"/>
  <c r="AD1989" i="2"/>
  <c r="AE1989" i="2"/>
  <c r="AF1989" i="2"/>
  <c r="AG1989" i="2"/>
  <c r="AH1989" i="2"/>
  <c r="AI1989" i="2"/>
  <c r="AJ1989" i="2"/>
  <c r="AK1989" i="2"/>
  <c r="AL1989" i="2"/>
  <c r="S1989" i="2"/>
  <c r="T1989" i="2"/>
  <c r="U1989" i="2"/>
  <c r="V1989" i="2"/>
  <c r="W1989" i="2"/>
  <c r="X1989" i="2"/>
  <c r="Y1989" i="2"/>
  <c r="Z1989" i="2"/>
  <c r="AA1989" i="2"/>
  <c r="H1989" i="2"/>
  <c r="J1989" i="2"/>
  <c r="K1989" i="2"/>
  <c r="L1989" i="2"/>
  <c r="M1989" i="2"/>
  <c r="I1989" i="2"/>
  <c r="N1989" i="2"/>
  <c r="O1989" i="2"/>
  <c r="P1989" i="2"/>
  <c r="Z1983" i="2"/>
  <c r="I1981" i="2"/>
  <c r="AJ1981" i="2"/>
  <c r="AJ1983" i="2"/>
  <c r="AB1978" i="2"/>
  <c r="F1997" i="2"/>
  <c r="Y1983" i="2"/>
  <c r="H1981" i="2"/>
  <c r="AI1981" i="2"/>
  <c r="AB1976" i="2"/>
  <c r="S1983" i="2"/>
  <c r="X1983" i="2"/>
  <c r="L1981" i="2"/>
  <c r="AH1981" i="2"/>
  <c r="W1983" i="2"/>
  <c r="K1981" i="2"/>
  <c r="AG1981" i="2"/>
  <c r="O1983" i="2"/>
  <c r="V1983" i="2"/>
  <c r="J1981" i="2"/>
  <c r="AF1981" i="2"/>
  <c r="F1995" i="2"/>
  <c r="M1983" i="2"/>
  <c r="U1983" i="2"/>
  <c r="P1981" i="2"/>
  <c r="AE1981" i="2"/>
  <c r="AB1984" i="2"/>
  <c r="L1983" i="2"/>
  <c r="AI1983" i="2"/>
  <c r="V1981" i="2"/>
  <c r="AD1981" i="2"/>
  <c r="AB1977" i="2"/>
  <c r="K1983" i="2"/>
  <c r="AH1983" i="2"/>
  <c r="U1981" i="2"/>
  <c r="AL1981" i="2"/>
  <c r="J1983" i="2"/>
  <c r="AG1983" i="2"/>
  <c r="T1981" i="2"/>
  <c r="F1991" i="2"/>
  <c r="AG1986" i="2"/>
  <c r="M1986" i="2"/>
  <c r="Q1975" i="2"/>
  <c r="I1983" i="2"/>
  <c r="AF1983" i="2"/>
  <c r="S1981" i="2"/>
  <c r="T1982" i="2"/>
  <c r="P1982" i="2"/>
  <c r="U1982" i="2"/>
  <c r="O1982" i="2"/>
  <c r="V1982" i="2"/>
  <c r="W1982" i="2"/>
  <c r="X1982" i="2"/>
  <c r="S1982" i="2"/>
  <c r="Y1982" i="2"/>
  <c r="AD1982" i="2"/>
  <c r="Z1982" i="2"/>
  <c r="AE1982" i="2"/>
  <c r="AA1982" i="2"/>
  <c r="AF1982" i="2"/>
  <c r="I1982" i="2"/>
  <c r="AG1982" i="2"/>
  <c r="J1982" i="2"/>
  <c r="AH1982" i="2"/>
  <c r="K1982" i="2"/>
  <c r="AI1982" i="2"/>
  <c r="L1982" i="2"/>
  <c r="AJ1982" i="2"/>
  <c r="H1982" i="2"/>
  <c r="AK1982" i="2"/>
  <c r="M1982" i="2"/>
  <c r="AL1982" i="2"/>
  <c r="N1982" i="2"/>
  <c r="H1983" i="2"/>
  <c r="AE1983" i="2"/>
  <c r="AA1981" i="2"/>
  <c r="AB1975" i="2"/>
  <c r="P1983" i="2"/>
  <c r="AD1983" i="2"/>
  <c r="Z1981" i="2"/>
  <c r="T1980" i="2"/>
  <c r="O1980" i="2"/>
  <c r="X1980" i="2"/>
  <c r="U1980" i="2"/>
  <c r="AE1980" i="2"/>
  <c r="Z1980" i="2"/>
  <c r="AF1980" i="2"/>
  <c r="V1980" i="2"/>
  <c r="W1980" i="2"/>
  <c r="AA1980" i="2"/>
  <c r="Y1980" i="2"/>
  <c r="S1980" i="2"/>
  <c r="AG1980" i="2"/>
  <c r="I1980" i="2"/>
  <c r="AH1980" i="2"/>
  <c r="K1980" i="2"/>
  <c r="AI1980" i="2"/>
  <c r="L1980" i="2"/>
  <c r="P1980" i="2"/>
  <c r="AJ1980" i="2"/>
  <c r="M1980" i="2"/>
  <c r="AK1980" i="2"/>
  <c r="N1980" i="2"/>
  <c r="AL1980" i="2"/>
  <c r="J1980" i="2"/>
  <c r="AD1980" i="2"/>
  <c r="AM1980" i="2" s="1"/>
  <c r="H1980" i="2"/>
  <c r="N1983" i="2"/>
  <c r="AL1983" i="2"/>
  <c r="Y1981" i="2"/>
  <c r="AM1978" i="2"/>
  <c r="Q1984" i="2"/>
  <c r="T1983" i="2"/>
  <c r="O1981" i="2"/>
  <c r="D1991" i="2"/>
  <c r="E1986" i="2"/>
  <c r="AH1986" i="2" s="1"/>
  <c r="D1992" i="2"/>
  <c r="E1987" i="2"/>
  <c r="D1990" i="2"/>
  <c r="E1985" i="2"/>
  <c r="D1993" i="2"/>
  <c r="E1988" i="2"/>
  <c r="AA1988" i="2" s="1"/>
  <c r="D1999" i="2"/>
  <c r="E1994" i="2"/>
  <c r="H1986" i="2" l="1"/>
  <c r="AF1986" i="2"/>
  <c r="F2000" i="2"/>
  <c r="P1988" i="2"/>
  <c r="Y1988" i="2"/>
  <c r="Y1986" i="2"/>
  <c r="AE1986" i="2"/>
  <c r="O1988" i="2"/>
  <c r="X1988" i="2"/>
  <c r="Z1988" i="2"/>
  <c r="X1986" i="2"/>
  <c r="AD1986" i="2"/>
  <c r="AB1989" i="2"/>
  <c r="N1988" i="2"/>
  <c r="AL1988" i="2"/>
  <c r="AM1983" i="2"/>
  <c r="W1986" i="2"/>
  <c r="F1996" i="2"/>
  <c r="J1988" i="2"/>
  <c r="AK1988" i="2"/>
  <c r="AB1981" i="2"/>
  <c r="V1986" i="2"/>
  <c r="I1988" i="2"/>
  <c r="AJ1988" i="2"/>
  <c r="U1986" i="2"/>
  <c r="H1988" i="2"/>
  <c r="Q1988" i="2" s="1"/>
  <c r="AI1988" i="2"/>
  <c r="AB1980" i="2"/>
  <c r="T1986" i="2"/>
  <c r="M1988" i="2"/>
  <c r="AH1988" i="2"/>
  <c r="S1986" i="2"/>
  <c r="L1988" i="2"/>
  <c r="AG1988" i="2"/>
  <c r="Q1983" i="2"/>
  <c r="P1986" i="2"/>
  <c r="AA1986" i="2"/>
  <c r="K1988" i="2"/>
  <c r="AF1988" i="2"/>
  <c r="L1986" i="2"/>
  <c r="Z1986" i="2"/>
  <c r="Q1989" i="2"/>
  <c r="W1988" i="2"/>
  <c r="AE1988" i="2"/>
  <c r="AF1985" i="2"/>
  <c r="I1985" i="2"/>
  <c r="H1985" i="2"/>
  <c r="AG1985" i="2"/>
  <c r="J1985" i="2"/>
  <c r="S1985" i="2"/>
  <c r="K1985" i="2"/>
  <c r="T1985" i="2"/>
  <c r="M1985" i="2"/>
  <c r="X1985" i="2"/>
  <c r="U1985" i="2"/>
  <c r="V1985" i="2"/>
  <c r="W1985" i="2"/>
  <c r="Y1985" i="2"/>
  <c r="AH1985" i="2"/>
  <c r="Z1985" i="2"/>
  <c r="AI1985" i="2"/>
  <c r="AA1985" i="2"/>
  <c r="AJ1985" i="2"/>
  <c r="L1985" i="2"/>
  <c r="AK1985" i="2"/>
  <c r="N1985" i="2"/>
  <c r="AL1985" i="2"/>
  <c r="O1985" i="2"/>
  <c r="AE1985" i="2"/>
  <c r="AD1985" i="2"/>
  <c r="P1985" i="2"/>
  <c r="AM1982" i="2"/>
  <c r="K1986" i="2"/>
  <c r="AL1986" i="2"/>
  <c r="V1988" i="2"/>
  <c r="AD1988" i="2"/>
  <c r="Q1980" i="2"/>
  <c r="J1986" i="2"/>
  <c r="AK1986" i="2"/>
  <c r="AB1983" i="2"/>
  <c r="F2002" i="2"/>
  <c r="AM1989" i="2"/>
  <c r="U1988" i="2"/>
  <c r="F1998" i="2"/>
  <c r="AB1982" i="2"/>
  <c r="I1986" i="2"/>
  <c r="AJ1986" i="2"/>
  <c r="AM1981" i="2"/>
  <c r="F1999" i="2"/>
  <c r="AG1994" i="2"/>
  <c r="AH1994" i="2"/>
  <c r="AI1994" i="2"/>
  <c r="AJ1994" i="2"/>
  <c r="AK1994" i="2"/>
  <c r="AL1994" i="2"/>
  <c r="AD1994" i="2"/>
  <c r="AE1994" i="2"/>
  <c r="AF1994" i="2"/>
  <c r="S1994" i="2"/>
  <c r="T1994" i="2"/>
  <c r="U1994" i="2"/>
  <c r="V1994" i="2"/>
  <c r="W1994" i="2"/>
  <c r="X1994" i="2"/>
  <c r="Y1994" i="2"/>
  <c r="Z1994" i="2"/>
  <c r="AA1994" i="2"/>
  <c r="K1994" i="2"/>
  <c r="N1994" i="2"/>
  <c r="P1994" i="2"/>
  <c r="L1994" i="2"/>
  <c r="M1994" i="2"/>
  <c r="O1994" i="2"/>
  <c r="H1994" i="2"/>
  <c r="I1994" i="2"/>
  <c r="J1994" i="2"/>
  <c r="T1988" i="2"/>
  <c r="AI1987" i="2"/>
  <c r="L1987" i="2"/>
  <c r="AJ1987" i="2"/>
  <c r="M1987" i="2"/>
  <c r="AK1987" i="2"/>
  <c r="N1987" i="2"/>
  <c r="AL1987" i="2"/>
  <c r="O1987" i="2"/>
  <c r="AD1987" i="2"/>
  <c r="H1987" i="2"/>
  <c r="J1987" i="2"/>
  <c r="AE1987" i="2"/>
  <c r="I1987" i="2"/>
  <c r="S1987" i="2"/>
  <c r="AB1987" i="2" s="1"/>
  <c r="K1987" i="2"/>
  <c r="T1987" i="2"/>
  <c r="P1987" i="2"/>
  <c r="U1987" i="2"/>
  <c r="V1987" i="2"/>
  <c r="W1987" i="2"/>
  <c r="X1987" i="2"/>
  <c r="Y1987" i="2"/>
  <c r="AF1987" i="2"/>
  <c r="Z1987" i="2"/>
  <c r="AG1987" i="2"/>
  <c r="AA1987" i="2"/>
  <c r="AH1987" i="2"/>
  <c r="Q1982" i="2"/>
  <c r="O1986" i="2"/>
  <c r="AI1986" i="2"/>
  <c r="S1988" i="2"/>
  <c r="AB1988" i="2" s="1"/>
  <c r="N1986" i="2"/>
  <c r="Q1981" i="2"/>
  <c r="D2004" i="2"/>
  <c r="E1999" i="2"/>
  <c r="D1998" i="2"/>
  <c r="E1993" i="2"/>
  <c r="T1993" i="2" s="1"/>
  <c r="D1995" i="2"/>
  <c r="E1990" i="2"/>
  <c r="D1997" i="2"/>
  <c r="E1992" i="2"/>
  <c r="D1996" i="2"/>
  <c r="E1991" i="2"/>
  <c r="AG1991" i="2" s="1"/>
  <c r="P1993" i="2" l="1"/>
  <c r="AB1994" i="2"/>
  <c r="M1993" i="2"/>
  <c r="AA1993" i="2"/>
  <c r="AA1991" i="2"/>
  <c r="AE1991" i="2"/>
  <c r="Q1994" i="2"/>
  <c r="L1993" i="2"/>
  <c r="AL1993" i="2"/>
  <c r="Z1991" i="2"/>
  <c r="AD1991" i="2"/>
  <c r="S1993" i="2"/>
  <c r="K1993" i="2"/>
  <c r="AK1993" i="2"/>
  <c r="Y1991" i="2"/>
  <c r="F2001" i="2"/>
  <c r="AM1994" i="2"/>
  <c r="J1993" i="2"/>
  <c r="AJ1993" i="2"/>
  <c r="AM1985" i="2"/>
  <c r="X1991" i="2"/>
  <c r="Q1987" i="2"/>
  <c r="H1993" i="2"/>
  <c r="AI1993" i="2"/>
  <c r="W1991" i="2"/>
  <c r="W1992" i="2"/>
  <c r="X1992" i="2"/>
  <c r="Y1992" i="2"/>
  <c r="Z1992" i="2"/>
  <c r="AI1992" i="2"/>
  <c r="AA1992" i="2"/>
  <c r="AJ1992" i="2"/>
  <c r="S1992" i="2"/>
  <c r="AK1992" i="2"/>
  <c r="M1992" i="2"/>
  <c r="AL1992" i="2"/>
  <c r="O1992" i="2"/>
  <c r="AD1992" i="2"/>
  <c r="P1992" i="2"/>
  <c r="AE1992" i="2"/>
  <c r="H1992" i="2"/>
  <c r="AF1992" i="2"/>
  <c r="I1992" i="2"/>
  <c r="AG1992" i="2"/>
  <c r="J1992" i="2"/>
  <c r="AH1992" i="2"/>
  <c r="K1992" i="2"/>
  <c r="T1992" i="2"/>
  <c r="L1992" i="2"/>
  <c r="U1992" i="2"/>
  <c r="N1992" i="2"/>
  <c r="V1992" i="2"/>
  <c r="AM1987" i="2"/>
  <c r="O1993" i="2"/>
  <c r="AH1993" i="2"/>
  <c r="V1991" i="2"/>
  <c r="N1993" i="2"/>
  <c r="AG1993" i="2"/>
  <c r="U1991" i="2"/>
  <c r="I1993" i="2"/>
  <c r="AF1993" i="2"/>
  <c r="AB1985" i="2"/>
  <c r="L1991" i="2"/>
  <c r="T1991" i="2"/>
  <c r="AF1991" i="2"/>
  <c r="Z1993" i="2"/>
  <c r="AE1993" i="2"/>
  <c r="F2007" i="2"/>
  <c r="O1991" i="2"/>
  <c r="S1991" i="2"/>
  <c r="AM1986" i="2"/>
  <c r="AL1990" i="2"/>
  <c r="U1990" i="2"/>
  <c r="T1990" i="2"/>
  <c r="AD1990" i="2"/>
  <c r="O1990" i="2"/>
  <c r="AE1990" i="2"/>
  <c r="I1990" i="2"/>
  <c r="AF1990" i="2"/>
  <c r="J1990" i="2"/>
  <c r="AG1990" i="2"/>
  <c r="K1990" i="2"/>
  <c r="AH1990" i="2"/>
  <c r="H1990" i="2"/>
  <c r="AI1990" i="2"/>
  <c r="L1990" i="2"/>
  <c r="AJ1990" i="2"/>
  <c r="M1990" i="2"/>
  <c r="V1990" i="2"/>
  <c r="N1990" i="2"/>
  <c r="W1990" i="2"/>
  <c r="P1990" i="2"/>
  <c r="X1990" i="2"/>
  <c r="Y1990" i="2"/>
  <c r="Z1990" i="2"/>
  <c r="AA1990" i="2"/>
  <c r="S1990" i="2"/>
  <c r="AK1990" i="2"/>
  <c r="Y1993" i="2"/>
  <c r="AD1993" i="2"/>
  <c r="AM1993" i="2" s="1"/>
  <c r="AB1986" i="2"/>
  <c r="N1991" i="2"/>
  <c r="AL1991" i="2"/>
  <c r="H1991" i="2"/>
  <c r="F2004" i="2"/>
  <c r="AJ1999" i="2"/>
  <c r="AK1999" i="2"/>
  <c r="AL1999" i="2"/>
  <c r="AD1999" i="2"/>
  <c r="AE1999" i="2"/>
  <c r="AF1999" i="2"/>
  <c r="AG1999" i="2"/>
  <c r="AH1999" i="2"/>
  <c r="AI1999" i="2"/>
  <c r="U1999" i="2"/>
  <c r="V1999" i="2"/>
  <c r="W1999" i="2"/>
  <c r="X1999" i="2"/>
  <c r="Y1999" i="2"/>
  <c r="Z1999" i="2"/>
  <c r="AA1999" i="2"/>
  <c r="S1999" i="2"/>
  <c r="T1999" i="2"/>
  <c r="N1999" i="2"/>
  <c r="H1999" i="2"/>
  <c r="I1999" i="2"/>
  <c r="M1999" i="2"/>
  <c r="O1999" i="2"/>
  <c r="P1999" i="2"/>
  <c r="J1999" i="2"/>
  <c r="K1999" i="2"/>
  <c r="L1999" i="2"/>
  <c r="X1993" i="2"/>
  <c r="F2003" i="2"/>
  <c r="Q1985" i="2"/>
  <c r="M1991" i="2"/>
  <c r="AK1991" i="2"/>
  <c r="W1993" i="2"/>
  <c r="P1991" i="2"/>
  <c r="AJ1991" i="2"/>
  <c r="V1993" i="2"/>
  <c r="K1991" i="2"/>
  <c r="AI1991" i="2"/>
  <c r="F2005" i="2"/>
  <c r="U1993" i="2"/>
  <c r="AM1988" i="2"/>
  <c r="J1991" i="2"/>
  <c r="AH1991" i="2"/>
  <c r="I1991" i="2"/>
  <c r="Q1986" i="2"/>
  <c r="D2001" i="2"/>
  <c r="E1996" i="2"/>
  <c r="AE1996" i="2" s="1"/>
  <c r="D2002" i="2"/>
  <c r="E1997" i="2"/>
  <c r="D2000" i="2"/>
  <c r="E1995" i="2"/>
  <c r="D2003" i="2"/>
  <c r="E1998" i="2"/>
  <c r="AH1998" i="2" s="1"/>
  <c r="D2009" i="2"/>
  <c r="E2004" i="2"/>
  <c r="AF1998" i="2" l="1"/>
  <c r="L1998" i="2"/>
  <c r="AG1998" i="2"/>
  <c r="AB1999" i="2"/>
  <c r="Y1996" i="2"/>
  <c r="F2006" i="2"/>
  <c r="AA1998" i="2"/>
  <c r="AE1998" i="2"/>
  <c r="Q1991" i="2"/>
  <c r="W1996" i="2"/>
  <c r="Z1998" i="2"/>
  <c r="AD1998" i="2"/>
  <c r="V1996" i="2"/>
  <c r="Y1998" i="2"/>
  <c r="F2008" i="2"/>
  <c r="AJ2003" i="2"/>
  <c r="H2003" i="2"/>
  <c r="AB1991" i="2"/>
  <c r="AB1992" i="2"/>
  <c r="U1996" i="2"/>
  <c r="AB1993" i="2"/>
  <c r="F2009" i="2"/>
  <c r="AD2004" i="2"/>
  <c r="AE2004" i="2"/>
  <c r="AF2004" i="2"/>
  <c r="AG2004" i="2"/>
  <c r="AH2004" i="2"/>
  <c r="AI2004" i="2"/>
  <c r="AJ2004" i="2"/>
  <c r="AK2004" i="2"/>
  <c r="AL2004" i="2"/>
  <c r="X2004" i="2"/>
  <c r="Y2004" i="2"/>
  <c r="Z2004" i="2"/>
  <c r="AA2004" i="2"/>
  <c r="S2004" i="2"/>
  <c r="T2004" i="2"/>
  <c r="U2004" i="2"/>
  <c r="V2004" i="2"/>
  <c r="W2004" i="2"/>
  <c r="L2004" i="2"/>
  <c r="I2004" i="2"/>
  <c r="J2004" i="2"/>
  <c r="K2004" i="2"/>
  <c r="M2004" i="2"/>
  <c r="N2004" i="2"/>
  <c r="O2004" i="2"/>
  <c r="P2004" i="2"/>
  <c r="H2004" i="2"/>
  <c r="X1998" i="2"/>
  <c r="P1996" i="2"/>
  <c r="T1996" i="2"/>
  <c r="AM1991" i="2"/>
  <c r="W1998" i="2"/>
  <c r="Q1990" i="2"/>
  <c r="O1996" i="2"/>
  <c r="S1996" i="2"/>
  <c r="V1998" i="2"/>
  <c r="M1996" i="2"/>
  <c r="AD1996" i="2"/>
  <c r="K1996" i="2"/>
  <c r="AL1996" i="2"/>
  <c r="X1996" i="2"/>
  <c r="U1998" i="2"/>
  <c r="P1998" i="2"/>
  <c r="T1998" i="2"/>
  <c r="AB1990" i="2"/>
  <c r="J1996" i="2"/>
  <c r="AK1996" i="2"/>
  <c r="O1998" i="2"/>
  <c r="S1998" i="2"/>
  <c r="H1996" i="2"/>
  <c r="AJ1996" i="2"/>
  <c r="T1995" i="2"/>
  <c r="U1995" i="2"/>
  <c r="V1995" i="2"/>
  <c r="AD1995" i="2"/>
  <c r="W1995" i="2"/>
  <c r="AE1995" i="2"/>
  <c r="X1995" i="2"/>
  <c r="AF1995" i="2"/>
  <c r="L1995" i="2"/>
  <c r="AG1995" i="2"/>
  <c r="M1995" i="2"/>
  <c r="AH1995" i="2"/>
  <c r="H1995" i="2"/>
  <c r="AI1995" i="2"/>
  <c r="I1995" i="2"/>
  <c r="AJ1995" i="2"/>
  <c r="J1995" i="2"/>
  <c r="AK1995" i="2"/>
  <c r="K1995" i="2"/>
  <c r="AL1995" i="2"/>
  <c r="N1995" i="2"/>
  <c r="Y1995" i="2"/>
  <c r="O1995" i="2"/>
  <c r="S1995" i="2"/>
  <c r="Z1995" i="2"/>
  <c r="P1995" i="2"/>
  <c r="AA1995" i="2"/>
  <c r="N1998" i="2"/>
  <c r="AL1998" i="2"/>
  <c r="N1996" i="2"/>
  <c r="AI1996" i="2"/>
  <c r="W1997" i="2"/>
  <c r="N1997" i="2"/>
  <c r="X1997" i="2"/>
  <c r="O1997" i="2"/>
  <c r="Y1997" i="2"/>
  <c r="Z1997" i="2"/>
  <c r="AA1997" i="2"/>
  <c r="S1997" i="2"/>
  <c r="T1997" i="2"/>
  <c r="M1997" i="2"/>
  <c r="AL1997" i="2"/>
  <c r="U1997" i="2"/>
  <c r="AD1997" i="2"/>
  <c r="V1997" i="2"/>
  <c r="AK1997" i="2"/>
  <c r="AE1997" i="2"/>
  <c r="P1997" i="2"/>
  <c r="AF1997" i="2"/>
  <c r="J1997" i="2"/>
  <c r="AG1997" i="2"/>
  <c r="K1997" i="2"/>
  <c r="AH1997" i="2"/>
  <c r="H1997" i="2"/>
  <c r="AI1997" i="2"/>
  <c r="I1997" i="2"/>
  <c r="AJ1997" i="2"/>
  <c r="L1997" i="2"/>
  <c r="M1998" i="2"/>
  <c r="AK1998" i="2"/>
  <c r="Q1992" i="2"/>
  <c r="L1996" i="2"/>
  <c r="AH1996" i="2"/>
  <c r="F2012" i="2"/>
  <c r="K1998" i="2"/>
  <c r="AJ1998" i="2"/>
  <c r="Q1999" i="2"/>
  <c r="AM1999" i="2"/>
  <c r="I1996" i="2"/>
  <c r="AG1996" i="2"/>
  <c r="J1998" i="2"/>
  <c r="I1998" i="2"/>
  <c r="AI1998" i="2"/>
  <c r="Q1993" i="2"/>
  <c r="AA1996" i="2"/>
  <c r="AF1996" i="2"/>
  <c r="F2010" i="2"/>
  <c r="H1998" i="2"/>
  <c r="Q1998" i="2" s="1"/>
  <c r="AM1990" i="2"/>
  <c r="AM1992" i="2"/>
  <c r="Z1996" i="2"/>
  <c r="D2014" i="2"/>
  <c r="E2009" i="2"/>
  <c r="D2008" i="2"/>
  <c r="E2003" i="2"/>
  <c r="AL2003" i="2" s="1"/>
  <c r="D2005" i="2"/>
  <c r="E2000" i="2"/>
  <c r="D2007" i="2"/>
  <c r="E2002" i="2"/>
  <c r="D2006" i="2"/>
  <c r="E2001" i="2"/>
  <c r="T2001" i="2" s="1"/>
  <c r="AM1996" i="2" l="1"/>
  <c r="I2003" i="2"/>
  <c r="AK2003" i="2"/>
  <c r="N2001" i="2"/>
  <c r="S2001" i="2"/>
  <c r="K2001" i="2"/>
  <c r="F2017" i="2"/>
  <c r="AB1996" i="2"/>
  <c r="J2003" i="2"/>
  <c r="AH2003" i="2"/>
  <c r="J2001" i="2"/>
  <c r="AE2001" i="2"/>
  <c r="O2003" i="2"/>
  <c r="AF2001" i="2"/>
  <c r="Q1996" i="2"/>
  <c r="AA2003" i="2"/>
  <c r="AG2003" i="2"/>
  <c r="I2001" i="2"/>
  <c r="AD2001" i="2"/>
  <c r="AE2002" i="2"/>
  <c r="Y2002" i="2"/>
  <c r="AF2002" i="2"/>
  <c r="H2002" i="2"/>
  <c r="AG2002" i="2"/>
  <c r="N2002" i="2"/>
  <c r="AH2002" i="2"/>
  <c r="I2002" i="2"/>
  <c r="AI2002" i="2"/>
  <c r="J2002" i="2"/>
  <c r="AJ2002" i="2"/>
  <c r="K2002" i="2"/>
  <c r="AK2002" i="2"/>
  <c r="L2002" i="2"/>
  <c r="AL2002" i="2"/>
  <c r="M2002" i="2"/>
  <c r="Z2002" i="2"/>
  <c r="O2002" i="2"/>
  <c r="AA2002" i="2"/>
  <c r="P2002" i="2"/>
  <c r="S2002" i="2"/>
  <c r="W2002" i="2"/>
  <c r="T2002" i="2"/>
  <c r="U2002" i="2"/>
  <c r="V2002" i="2"/>
  <c r="AD2002" i="2"/>
  <c r="X2002" i="2"/>
  <c r="AB1998" i="2"/>
  <c r="AM2004" i="2"/>
  <c r="Z2003" i="2"/>
  <c r="AF2003" i="2"/>
  <c r="H2001" i="2"/>
  <c r="Q2001" i="2" s="1"/>
  <c r="AL2001" i="2"/>
  <c r="Y2000" i="2"/>
  <c r="AD2000" i="2"/>
  <c r="Z2000" i="2"/>
  <c r="AE2000" i="2"/>
  <c r="H2000" i="2"/>
  <c r="AH2000" i="2"/>
  <c r="P2000" i="2"/>
  <c r="AL2000" i="2"/>
  <c r="AA2000" i="2"/>
  <c r="AF2000" i="2"/>
  <c r="AG2000" i="2"/>
  <c r="J2000" i="2"/>
  <c r="AK2000" i="2"/>
  <c r="L2000" i="2"/>
  <c r="M2000" i="2"/>
  <c r="W2000" i="2"/>
  <c r="AI2000" i="2"/>
  <c r="I2000" i="2"/>
  <c r="AJ2000" i="2"/>
  <c r="K2000" i="2"/>
  <c r="S2000" i="2"/>
  <c r="N2000" i="2"/>
  <c r="O2000" i="2"/>
  <c r="T2000" i="2"/>
  <c r="U2000" i="2"/>
  <c r="V2000" i="2"/>
  <c r="X2000" i="2"/>
  <c r="Q1995" i="2"/>
  <c r="F2014" i="2"/>
  <c r="AD2009" i="2"/>
  <c r="AE2009" i="2"/>
  <c r="AF2009" i="2"/>
  <c r="AG2009" i="2"/>
  <c r="AH2009" i="2"/>
  <c r="AI2009" i="2"/>
  <c r="AJ2009" i="2"/>
  <c r="AK2009" i="2"/>
  <c r="AL2009" i="2"/>
  <c r="AA2009" i="2"/>
  <c r="S2009" i="2"/>
  <c r="T2009" i="2"/>
  <c r="U2009" i="2"/>
  <c r="V2009" i="2"/>
  <c r="W2009" i="2"/>
  <c r="X2009" i="2"/>
  <c r="Y2009" i="2"/>
  <c r="Z2009" i="2"/>
  <c r="P2009" i="2"/>
  <c r="H2009" i="2"/>
  <c r="I2009" i="2"/>
  <c r="J2009" i="2"/>
  <c r="K2009" i="2"/>
  <c r="L2009" i="2"/>
  <c r="M2009" i="2"/>
  <c r="N2009" i="2"/>
  <c r="O2009" i="2"/>
  <c r="Y2003" i="2"/>
  <c r="F2013" i="2"/>
  <c r="AE2008" i="2"/>
  <c r="I2008" i="2"/>
  <c r="J2008" i="2"/>
  <c r="P2001" i="2"/>
  <c r="AK2001" i="2"/>
  <c r="AM1997" i="2"/>
  <c r="X2003" i="2"/>
  <c r="L2001" i="2"/>
  <c r="AJ2001" i="2"/>
  <c r="AB2004" i="2"/>
  <c r="W2003" i="2"/>
  <c r="AA2001" i="2"/>
  <c r="AI2001" i="2"/>
  <c r="AG2001" i="2"/>
  <c r="AI2003" i="2"/>
  <c r="V2003" i="2"/>
  <c r="AM1998" i="2"/>
  <c r="Z2001" i="2"/>
  <c r="AH2001" i="2"/>
  <c r="U2003" i="2"/>
  <c r="Y2001" i="2"/>
  <c r="F2011" i="2"/>
  <c r="AI2006" i="2"/>
  <c r="L2006" i="2"/>
  <c r="M2006" i="2"/>
  <c r="F2015" i="2"/>
  <c r="AB1995" i="2"/>
  <c r="Q2004" i="2"/>
  <c r="P2003" i="2"/>
  <c r="T2003" i="2"/>
  <c r="X2001" i="2"/>
  <c r="AB1997" i="2"/>
  <c r="N2003" i="2"/>
  <c r="S2003" i="2"/>
  <c r="AB2003" i="2" s="1"/>
  <c r="W2001" i="2"/>
  <c r="M2003" i="2"/>
  <c r="AE2003" i="2"/>
  <c r="V2001" i="2"/>
  <c r="M2001" i="2"/>
  <c r="Q1997" i="2"/>
  <c r="L2003" i="2"/>
  <c r="Q2003" i="2" s="1"/>
  <c r="AD2003" i="2"/>
  <c r="AM2003" i="2" s="1"/>
  <c r="U2001" i="2"/>
  <c r="AM1995" i="2"/>
  <c r="K2003" i="2"/>
  <c r="O2001" i="2"/>
  <c r="D2011" i="2"/>
  <c r="E2006" i="2"/>
  <c r="V2006" i="2" s="1"/>
  <c r="D2012" i="2"/>
  <c r="E2007" i="2"/>
  <c r="D2010" i="2"/>
  <c r="E2005" i="2"/>
  <c r="D2013" i="2"/>
  <c r="E2008" i="2"/>
  <c r="AG2008" i="2" s="1"/>
  <c r="D2019" i="2"/>
  <c r="E2014" i="2"/>
  <c r="N2006" i="2" l="1"/>
  <c r="AJ2006" i="2"/>
  <c r="K2008" i="2"/>
  <c r="AF2008" i="2"/>
  <c r="Q2009" i="2"/>
  <c r="K2006" i="2"/>
  <c r="AG2006" i="2"/>
  <c r="H2008" i="2"/>
  <c r="AL2008" i="2"/>
  <c r="AM2009" i="2"/>
  <c r="J2006" i="2"/>
  <c r="AF2006" i="2"/>
  <c r="M2008" i="2"/>
  <c r="AK2008" i="2"/>
  <c r="F2019" i="2"/>
  <c r="AD2014" i="2"/>
  <c r="AM2014" i="2" s="1"/>
  <c r="AE2014" i="2"/>
  <c r="AF2014" i="2"/>
  <c r="AG2014" i="2"/>
  <c r="AH2014" i="2"/>
  <c r="AJ2014" i="2"/>
  <c r="AK2014" i="2"/>
  <c r="AL2014" i="2"/>
  <c r="AI2014" i="2"/>
  <c r="S2014" i="2"/>
  <c r="T2014" i="2"/>
  <c r="U2014" i="2"/>
  <c r="V2014" i="2"/>
  <c r="W2014" i="2"/>
  <c r="X2014" i="2"/>
  <c r="Y2014" i="2"/>
  <c r="Z2014" i="2"/>
  <c r="AA2014" i="2"/>
  <c r="H2014" i="2"/>
  <c r="I2014" i="2"/>
  <c r="J2014" i="2"/>
  <c r="K2014" i="2"/>
  <c r="L2014" i="2"/>
  <c r="M2014" i="2"/>
  <c r="N2014" i="2"/>
  <c r="O2014" i="2"/>
  <c r="P2014" i="2"/>
  <c r="I2006" i="2"/>
  <c r="AE2006" i="2"/>
  <c r="S2008" i="2"/>
  <c r="AJ2008" i="2"/>
  <c r="O2006" i="2"/>
  <c r="AD2006" i="2"/>
  <c r="AA2008" i="2"/>
  <c r="AI2008" i="2"/>
  <c r="AH2006" i="2"/>
  <c r="U2005" i="2"/>
  <c r="V2005" i="2"/>
  <c r="W2005" i="2"/>
  <c r="Y2005" i="2"/>
  <c r="X2005" i="2"/>
  <c r="O2005" i="2"/>
  <c r="AD2005" i="2"/>
  <c r="Z2005" i="2"/>
  <c r="AE2005" i="2"/>
  <c r="AA2005" i="2"/>
  <c r="AL2005" i="2"/>
  <c r="AF2005" i="2"/>
  <c r="H2005" i="2"/>
  <c r="AG2005" i="2"/>
  <c r="I2005" i="2"/>
  <c r="AH2005" i="2"/>
  <c r="J2005" i="2"/>
  <c r="AI2005" i="2"/>
  <c r="K2005" i="2"/>
  <c r="AJ2005" i="2"/>
  <c r="L2005" i="2"/>
  <c r="AK2005" i="2"/>
  <c r="N2005" i="2"/>
  <c r="S2005" i="2"/>
  <c r="M2005" i="2"/>
  <c r="T2005" i="2"/>
  <c r="P2005" i="2"/>
  <c r="U2006" i="2"/>
  <c r="AL2006" i="2"/>
  <c r="Z2008" i="2"/>
  <c r="F2018" i="2"/>
  <c r="T2006" i="2"/>
  <c r="AK2006" i="2"/>
  <c r="Y2008" i="2"/>
  <c r="AM2002" i="2"/>
  <c r="F2016" i="2"/>
  <c r="X2008" i="2"/>
  <c r="AB2009" i="2"/>
  <c r="F2022" i="2"/>
  <c r="AA2006" i="2"/>
  <c r="W2008" i="2"/>
  <c r="AD2008" i="2"/>
  <c r="AM2008" i="2" s="1"/>
  <c r="Z2006" i="2"/>
  <c r="V2008" i="2"/>
  <c r="AB2001" i="2"/>
  <c r="AH2007" i="2"/>
  <c r="J2007" i="2"/>
  <c r="AI2007" i="2"/>
  <c r="K2007" i="2"/>
  <c r="AE2007" i="2"/>
  <c r="AJ2007" i="2"/>
  <c r="L2007" i="2"/>
  <c r="M2007" i="2"/>
  <c r="AK2007" i="2"/>
  <c r="AL2007" i="2"/>
  <c r="N2007" i="2"/>
  <c r="S2007" i="2"/>
  <c r="O2007" i="2"/>
  <c r="AD2007" i="2"/>
  <c r="AM2007" i="2" s="1"/>
  <c r="T2007" i="2"/>
  <c r="P2007" i="2"/>
  <c r="U2007" i="2"/>
  <c r="V2007" i="2"/>
  <c r="AA2007" i="2"/>
  <c r="W2007" i="2"/>
  <c r="X2007" i="2"/>
  <c r="Z2007" i="2"/>
  <c r="Y2007" i="2"/>
  <c r="AF2007" i="2"/>
  <c r="H2007" i="2"/>
  <c r="AG2007" i="2"/>
  <c r="I2007" i="2"/>
  <c r="Y2006" i="2"/>
  <c r="P2008" i="2"/>
  <c r="U2008" i="2"/>
  <c r="AB2000" i="2"/>
  <c r="Q2000" i="2"/>
  <c r="F2020" i="2"/>
  <c r="X2006" i="2"/>
  <c r="O2008" i="2"/>
  <c r="T2008" i="2"/>
  <c r="AB2002" i="2"/>
  <c r="H2006" i="2"/>
  <c r="W2006" i="2"/>
  <c r="N2008" i="2"/>
  <c r="AH2008" i="2"/>
  <c r="Q2002" i="2"/>
  <c r="AM2001" i="2"/>
  <c r="S2006" i="2"/>
  <c r="P2006" i="2"/>
  <c r="L2008" i="2"/>
  <c r="AM2000" i="2"/>
  <c r="D2024" i="2"/>
  <c r="E2019" i="2"/>
  <c r="D2018" i="2"/>
  <c r="E2013" i="2"/>
  <c r="S2013" i="2" s="1"/>
  <c r="D2015" i="2"/>
  <c r="E2010" i="2"/>
  <c r="D2017" i="2"/>
  <c r="E2012" i="2"/>
  <c r="D2016" i="2"/>
  <c r="E2011" i="2"/>
  <c r="U2011" i="2" s="1"/>
  <c r="F2027" i="2" l="1"/>
  <c r="T2011" i="2"/>
  <c r="AA2013" i="2"/>
  <c r="Q2005" i="2"/>
  <c r="AM2006" i="2"/>
  <c r="Z2013" i="2"/>
  <c r="AB2007" i="2"/>
  <c r="M2011" i="2"/>
  <c r="Z2011" i="2"/>
  <c r="K2013" i="2"/>
  <c r="X2013" i="2"/>
  <c r="AB2008" i="2"/>
  <c r="F2024" i="2"/>
  <c r="AF2019" i="2"/>
  <c r="AG2019" i="2"/>
  <c r="AH2019" i="2"/>
  <c r="AI2019" i="2"/>
  <c r="AJ2019" i="2"/>
  <c r="AK2019" i="2"/>
  <c r="AD2019" i="2"/>
  <c r="AM2019" i="2" s="1"/>
  <c r="AE2019" i="2"/>
  <c r="AL2019" i="2"/>
  <c r="S2019" i="2"/>
  <c r="T2019" i="2"/>
  <c r="U2019" i="2"/>
  <c r="V2019" i="2"/>
  <c r="W2019" i="2"/>
  <c r="X2019" i="2"/>
  <c r="Y2019" i="2"/>
  <c r="Z2019" i="2"/>
  <c r="AA2019" i="2"/>
  <c r="H2019" i="2"/>
  <c r="I2019" i="2"/>
  <c r="J2019" i="2"/>
  <c r="K2019" i="2"/>
  <c r="L2019" i="2"/>
  <c r="M2019" i="2"/>
  <c r="N2019" i="2"/>
  <c r="O2019" i="2"/>
  <c r="P2019" i="2"/>
  <c r="AA2011" i="2"/>
  <c r="L2011" i="2"/>
  <c r="Y2011" i="2"/>
  <c r="J2013" i="2"/>
  <c r="W2013" i="2"/>
  <c r="K2011" i="2"/>
  <c r="AL2011" i="2"/>
  <c r="I2013" i="2"/>
  <c r="AK2013" i="2"/>
  <c r="AB2005" i="2"/>
  <c r="Q2007" i="2"/>
  <c r="J2011" i="2"/>
  <c r="AK2011" i="2"/>
  <c r="H2013" i="2"/>
  <c r="AJ2013" i="2"/>
  <c r="AM2005" i="2"/>
  <c r="I2011" i="2"/>
  <c r="AJ2011" i="2"/>
  <c r="P2013" i="2"/>
  <c r="AI2013" i="2"/>
  <c r="AB2014" i="2"/>
  <c r="AB2006" i="2"/>
  <c r="H2011" i="2"/>
  <c r="AI2011" i="2"/>
  <c r="O2013" i="2"/>
  <c r="AH2013" i="2"/>
  <c r="Q2008" i="2"/>
  <c r="P2011" i="2"/>
  <c r="AH2011" i="2"/>
  <c r="N2013" i="2"/>
  <c r="AG2013" i="2"/>
  <c r="O2011" i="2"/>
  <c r="AG2011" i="2"/>
  <c r="M2013" i="2"/>
  <c r="AF2013" i="2"/>
  <c r="Y2013" i="2"/>
  <c r="N2011" i="2"/>
  <c r="AF2011" i="2"/>
  <c r="L2013" i="2"/>
  <c r="AE2013" i="2"/>
  <c r="X2011" i="2"/>
  <c r="AE2011" i="2"/>
  <c r="V2013" i="2"/>
  <c r="AD2013" i="2"/>
  <c r="AM2013" i="2" s="1"/>
  <c r="S2011" i="2"/>
  <c r="S2012" i="2"/>
  <c r="O2012" i="2"/>
  <c r="T2012" i="2"/>
  <c r="P2012" i="2"/>
  <c r="U2012" i="2"/>
  <c r="V2012" i="2"/>
  <c r="W2012" i="2"/>
  <c r="X2012" i="2"/>
  <c r="Y2012" i="2"/>
  <c r="AE2012" i="2"/>
  <c r="Z2012" i="2"/>
  <c r="AF2012" i="2"/>
  <c r="AA2012" i="2"/>
  <c r="M2012" i="2"/>
  <c r="AG2012" i="2"/>
  <c r="H2012" i="2"/>
  <c r="AH2012" i="2"/>
  <c r="I2012" i="2"/>
  <c r="L2012" i="2"/>
  <c r="AI2012" i="2"/>
  <c r="J2012" i="2"/>
  <c r="AL2012" i="2"/>
  <c r="AJ2012" i="2"/>
  <c r="K2012" i="2"/>
  <c r="AK2012" i="2"/>
  <c r="N2012" i="2"/>
  <c r="AD2012" i="2"/>
  <c r="W2011" i="2"/>
  <c r="AD2011" i="2"/>
  <c r="AM2011" i="2" s="1"/>
  <c r="U2013" i="2"/>
  <c r="AL2013" i="2"/>
  <c r="Q2006" i="2"/>
  <c r="F2025" i="2"/>
  <c r="V2011" i="2"/>
  <c r="F2021" i="2"/>
  <c r="T2013" i="2"/>
  <c r="AB2013" i="2" s="1"/>
  <c r="F2023" i="2"/>
  <c r="Q2014" i="2"/>
  <c r="W2010" i="2"/>
  <c r="Y2010" i="2"/>
  <c r="X2010" i="2"/>
  <c r="H2010" i="2"/>
  <c r="AG2010" i="2"/>
  <c r="Z2010" i="2"/>
  <c r="AI2010" i="2"/>
  <c r="AJ2010" i="2"/>
  <c r="AH2010" i="2"/>
  <c r="AA2010" i="2"/>
  <c r="T2010" i="2"/>
  <c r="I2010" i="2"/>
  <c r="AK2010" i="2"/>
  <c r="J2010" i="2"/>
  <c r="AL2010" i="2"/>
  <c r="K2010" i="2"/>
  <c r="U2010" i="2"/>
  <c r="AD2010" i="2"/>
  <c r="L2010" i="2"/>
  <c r="AE2010" i="2"/>
  <c r="M2010" i="2"/>
  <c r="P2010" i="2"/>
  <c r="AF2010" i="2"/>
  <c r="N2010" i="2"/>
  <c r="S2010" i="2"/>
  <c r="O2010" i="2"/>
  <c r="V2010" i="2"/>
  <c r="D2021" i="2"/>
  <c r="E2016" i="2"/>
  <c r="AE2016" i="2" s="1"/>
  <c r="D2022" i="2"/>
  <c r="E2017" i="2"/>
  <c r="D2020" i="2"/>
  <c r="E2015" i="2"/>
  <c r="D2023" i="2"/>
  <c r="E2018" i="2"/>
  <c r="AI2018" i="2" s="1"/>
  <c r="D2029" i="2"/>
  <c r="E2024" i="2"/>
  <c r="O2018" i="2" l="1"/>
  <c r="AG2018" i="2"/>
  <c r="Y2016" i="2"/>
  <c r="F2026" i="2"/>
  <c r="Z2016" i="2"/>
  <c r="Y2018" i="2"/>
  <c r="AF2018" i="2"/>
  <c r="X2016" i="2"/>
  <c r="X2018" i="2"/>
  <c r="AD2018" i="2"/>
  <c r="W2016" i="2"/>
  <c r="Q2010" i="2"/>
  <c r="W2018" i="2"/>
  <c r="F2028" i="2"/>
  <c r="L2023" i="2"/>
  <c r="V2016" i="2"/>
  <c r="AM2012" i="2"/>
  <c r="Q2019" i="2"/>
  <c r="P2018" i="2"/>
  <c r="V2018" i="2"/>
  <c r="U2016" i="2"/>
  <c r="Q2011" i="2"/>
  <c r="AM2010" i="2"/>
  <c r="U2018" i="2"/>
  <c r="P2016" i="2"/>
  <c r="T2016" i="2"/>
  <c r="Z2015" i="2"/>
  <c r="K2015" i="2"/>
  <c r="AA2015" i="2"/>
  <c r="AK2015" i="2"/>
  <c r="T2015" i="2"/>
  <c r="AJ2015" i="2"/>
  <c r="S2015" i="2"/>
  <c r="X2015" i="2"/>
  <c r="AL2015" i="2"/>
  <c r="J2015" i="2"/>
  <c r="AD2015" i="2"/>
  <c r="AE2015" i="2"/>
  <c r="L2015" i="2"/>
  <c r="AF2015" i="2"/>
  <c r="M2015" i="2"/>
  <c r="AG2015" i="2"/>
  <c r="N2015" i="2"/>
  <c r="AH2015" i="2"/>
  <c r="O2015" i="2"/>
  <c r="AI2015" i="2"/>
  <c r="P2015" i="2"/>
  <c r="U2015" i="2"/>
  <c r="H2015" i="2"/>
  <c r="I2015" i="2"/>
  <c r="W2015" i="2"/>
  <c r="V2015" i="2"/>
  <c r="Y2015" i="2"/>
  <c r="T2018" i="2"/>
  <c r="O2016" i="2"/>
  <c r="S2016" i="2"/>
  <c r="F2029" i="2"/>
  <c r="AI2024" i="2"/>
  <c r="AJ2024" i="2"/>
  <c r="AK2024" i="2"/>
  <c r="AL2024" i="2"/>
  <c r="AD2024" i="2"/>
  <c r="AE2024" i="2"/>
  <c r="AH2024" i="2"/>
  <c r="AF2024" i="2"/>
  <c r="AG2024" i="2"/>
  <c r="T2024" i="2"/>
  <c r="U2024" i="2"/>
  <c r="V2024" i="2"/>
  <c r="W2024" i="2"/>
  <c r="X2024" i="2"/>
  <c r="Y2024" i="2"/>
  <c r="Z2024" i="2"/>
  <c r="AA2024" i="2"/>
  <c r="S2024" i="2"/>
  <c r="AB2024" i="2" s="1"/>
  <c r="I2024" i="2"/>
  <c r="J2024" i="2"/>
  <c r="K2024" i="2"/>
  <c r="L2024" i="2"/>
  <c r="M2024" i="2"/>
  <c r="N2024" i="2"/>
  <c r="O2024" i="2"/>
  <c r="P2024" i="2"/>
  <c r="H2024" i="2"/>
  <c r="AH2018" i="2"/>
  <c r="AD2016" i="2"/>
  <c r="N2016" i="2"/>
  <c r="N2018" i="2"/>
  <c r="AA2018" i="2"/>
  <c r="M2016" i="2"/>
  <c r="AL2016" i="2"/>
  <c r="M2018" i="2"/>
  <c r="Z2018" i="2"/>
  <c r="L2016" i="2"/>
  <c r="AK2016" i="2"/>
  <c r="AH2017" i="2"/>
  <c r="Z2017" i="2"/>
  <c r="AI2017" i="2"/>
  <c r="AA2017" i="2"/>
  <c r="AJ2017" i="2"/>
  <c r="H2017" i="2"/>
  <c r="AK2017" i="2"/>
  <c r="I2017" i="2"/>
  <c r="AL2017" i="2"/>
  <c r="J2017" i="2"/>
  <c r="AD2017" i="2"/>
  <c r="AM2017" i="2" s="1"/>
  <c r="K2017" i="2"/>
  <c r="AE2017" i="2"/>
  <c r="L2017" i="2"/>
  <c r="X2017" i="2"/>
  <c r="AF2017" i="2"/>
  <c r="M2017" i="2"/>
  <c r="AG2017" i="2"/>
  <c r="N2017" i="2"/>
  <c r="S2017" i="2"/>
  <c r="AB2017" i="2" s="1"/>
  <c r="O2017" i="2"/>
  <c r="T2017" i="2"/>
  <c r="P2017" i="2"/>
  <c r="W2017" i="2"/>
  <c r="U2017" i="2"/>
  <c r="V2017" i="2"/>
  <c r="Y2017" i="2"/>
  <c r="L2018" i="2"/>
  <c r="AE2018" i="2"/>
  <c r="K2016" i="2"/>
  <c r="AJ2016" i="2"/>
  <c r="K2018" i="2"/>
  <c r="AL2018" i="2"/>
  <c r="J2016" i="2"/>
  <c r="AI2016" i="2"/>
  <c r="J2018" i="2"/>
  <c r="AK2018" i="2"/>
  <c r="I2016" i="2"/>
  <c r="AH2016" i="2"/>
  <c r="AB2019" i="2"/>
  <c r="I2018" i="2"/>
  <c r="AJ2018" i="2"/>
  <c r="H2016" i="2"/>
  <c r="Q2016" i="2" s="1"/>
  <c r="AF2016" i="2"/>
  <c r="F2030" i="2"/>
  <c r="AB2012" i="2"/>
  <c r="Q2013" i="2"/>
  <c r="F2032" i="2"/>
  <c r="S2018" i="2"/>
  <c r="AB2018" i="2" s="1"/>
  <c r="AG2016" i="2"/>
  <c r="AB2010" i="2"/>
  <c r="H2018" i="2"/>
  <c r="AA2016" i="2"/>
  <c r="Q2012" i="2"/>
  <c r="AB2011" i="2"/>
  <c r="D2034" i="2"/>
  <c r="E2029" i="2"/>
  <c r="D2028" i="2"/>
  <c r="E2023" i="2"/>
  <c r="AI2023" i="2" s="1"/>
  <c r="D2025" i="2"/>
  <c r="E2020" i="2"/>
  <c r="D2027" i="2"/>
  <c r="E2022" i="2"/>
  <c r="D2026" i="2"/>
  <c r="E2021" i="2"/>
  <c r="V2021" i="2" s="1"/>
  <c r="K2023" i="2" l="1"/>
  <c r="AL2023" i="2"/>
  <c r="P2021" i="2"/>
  <c r="T2021" i="2"/>
  <c r="AH2023" i="2"/>
  <c r="Q2018" i="2"/>
  <c r="F2034" i="2"/>
  <c r="AL2029" i="2"/>
  <c r="AD2029" i="2"/>
  <c r="AF2029" i="2"/>
  <c r="AG2029" i="2"/>
  <c r="AH2029" i="2"/>
  <c r="AI2029" i="2"/>
  <c r="AJ2029" i="2"/>
  <c r="AK2029" i="2"/>
  <c r="AE2029" i="2"/>
  <c r="W2029" i="2"/>
  <c r="X2029" i="2"/>
  <c r="Y2029" i="2"/>
  <c r="Z2029" i="2"/>
  <c r="AA2029" i="2"/>
  <c r="S2029" i="2"/>
  <c r="T2029" i="2"/>
  <c r="U2029" i="2"/>
  <c r="V2029" i="2"/>
  <c r="L2029" i="2"/>
  <c r="M2029" i="2"/>
  <c r="N2029" i="2"/>
  <c r="O2029" i="2"/>
  <c r="P2029" i="2"/>
  <c r="H2029" i="2"/>
  <c r="Q2029" i="2" s="1"/>
  <c r="I2029" i="2"/>
  <c r="J2029" i="2"/>
  <c r="K2029" i="2"/>
  <c r="J2023" i="2"/>
  <c r="AJ2023" i="2"/>
  <c r="O2021" i="2"/>
  <c r="S2021" i="2"/>
  <c r="AB2016" i="2"/>
  <c r="I2023" i="2"/>
  <c r="AG2023" i="2"/>
  <c r="N2021" i="2"/>
  <c r="AJ2021" i="2"/>
  <c r="U2021" i="2"/>
  <c r="H2023" i="2"/>
  <c r="AF2023" i="2"/>
  <c r="M2021" i="2"/>
  <c r="AL2021" i="2"/>
  <c r="F2037" i="2"/>
  <c r="AM2016" i="2"/>
  <c r="AA2023" i="2"/>
  <c r="AE2023" i="2"/>
  <c r="L2021" i="2"/>
  <c r="AK2021" i="2"/>
  <c r="Q2017" i="2"/>
  <c r="AM2015" i="2"/>
  <c r="Z2023" i="2"/>
  <c r="AD2023" i="2"/>
  <c r="K2021" i="2"/>
  <c r="AI2021" i="2"/>
  <c r="AA2022" i="2"/>
  <c r="S2022" i="2"/>
  <c r="AK2022" i="2"/>
  <c r="T2022" i="2"/>
  <c r="AL2022" i="2"/>
  <c r="U2022" i="2"/>
  <c r="AE2022" i="2"/>
  <c r="K2022" i="2"/>
  <c r="AF2022" i="2"/>
  <c r="L2022" i="2"/>
  <c r="AG2022" i="2"/>
  <c r="M2022" i="2"/>
  <c r="AD2022" i="2"/>
  <c r="N2022" i="2"/>
  <c r="AH2022" i="2"/>
  <c r="O2022" i="2"/>
  <c r="AI2022" i="2"/>
  <c r="P2022" i="2"/>
  <c r="AJ2022" i="2"/>
  <c r="H2022" i="2"/>
  <c r="V2022" i="2"/>
  <c r="I2022" i="2"/>
  <c r="W2022" i="2"/>
  <c r="J2022" i="2"/>
  <c r="X2022" i="2"/>
  <c r="Z2022" i="2"/>
  <c r="Y2022" i="2"/>
  <c r="Q2024" i="2"/>
  <c r="Y2023" i="2"/>
  <c r="F2033" i="2"/>
  <c r="S2028" i="2"/>
  <c r="O2028" i="2"/>
  <c r="J2021" i="2"/>
  <c r="AH2021" i="2"/>
  <c r="X2023" i="2"/>
  <c r="I2021" i="2"/>
  <c r="AG2021" i="2"/>
  <c r="T2020" i="2"/>
  <c r="U2020" i="2"/>
  <c r="AD2020" i="2"/>
  <c r="V2020" i="2"/>
  <c r="AE2020" i="2"/>
  <c r="W2020" i="2"/>
  <c r="AF2020" i="2"/>
  <c r="M2020" i="2"/>
  <c r="AG2020" i="2"/>
  <c r="N2020" i="2"/>
  <c r="AH2020" i="2"/>
  <c r="O2020" i="2"/>
  <c r="AI2020" i="2"/>
  <c r="P2020" i="2"/>
  <c r="AJ2020" i="2"/>
  <c r="H2020" i="2"/>
  <c r="AK2020" i="2"/>
  <c r="I2020" i="2"/>
  <c r="AL2020" i="2"/>
  <c r="J2020" i="2"/>
  <c r="X2020" i="2"/>
  <c r="K2020" i="2"/>
  <c r="Y2020" i="2"/>
  <c r="L2020" i="2"/>
  <c r="Z2020" i="2"/>
  <c r="S2020" i="2"/>
  <c r="AB2020" i="2" s="1"/>
  <c r="AA2020" i="2"/>
  <c r="W2023" i="2"/>
  <c r="H2021" i="2"/>
  <c r="AF2021" i="2"/>
  <c r="Q2015" i="2"/>
  <c r="AB2015" i="2"/>
  <c r="V2023" i="2"/>
  <c r="AA2021" i="2"/>
  <c r="AE2021" i="2"/>
  <c r="U2023" i="2"/>
  <c r="AM2018" i="2"/>
  <c r="Z2021" i="2"/>
  <c r="AD2021" i="2"/>
  <c r="P2023" i="2"/>
  <c r="T2023" i="2"/>
  <c r="Y2021" i="2"/>
  <c r="F2031" i="2"/>
  <c r="AE2026" i="2"/>
  <c r="X2026" i="2"/>
  <c r="M2026" i="2"/>
  <c r="N2026" i="2"/>
  <c r="AM2024" i="2"/>
  <c r="O2023" i="2"/>
  <c r="S2023" i="2"/>
  <c r="AB2023" i="2" s="1"/>
  <c r="X2021" i="2"/>
  <c r="N2023" i="2"/>
  <c r="AK2023" i="2"/>
  <c r="W2021" i="2"/>
  <c r="F2035" i="2"/>
  <c r="M2023" i="2"/>
  <c r="D2031" i="2"/>
  <c r="E2026" i="2"/>
  <c r="AG2026" i="2" s="1"/>
  <c r="D2032" i="2"/>
  <c r="E2027" i="2"/>
  <c r="D2030" i="2"/>
  <c r="E2025" i="2"/>
  <c r="D2033" i="2"/>
  <c r="E2028" i="2"/>
  <c r="U2028" i="2" s="1"/>
  <c r="D2039" i="2"/>
  <c r="E2034" i="2"/>
  <c r="Y2026" i="2" l="1"/>
  <c r="F2036" i="2"/>
  <c r="P2028" i="2"/>
  <c r="T2028" i="2"/>
  <c r="W2026" i="2"/>
  <c r="N2028" i="2"/>
  <c r="AL2028" i="2"/>
  <c r="V2026" i="2"/>
  <c r="M2028" i="2"/>
  <c r="AK2028" i="2"/>
  <c r="Q2023" i="2"/>
  <c r="U2026" i="2"/>
  <c r="AM2021" i="2"/>
  <c r="L2028" i="2"/>
  <c r="AD2028" i="2"/>
  <c r="P2026" i="2"/>
  <c r="T2026" i="2"/>
  <c r="K2028" i="2"/>
  <c r="AJ2028" i="2"/>
  <c r="Q2022" i="2"/>
  <c r="O2026" i="2"/>
  <c r="S2026" i="2"/>
  <c r="J2028" i="2"/>
  <c r="AI2028" i="2"/>
  <c r="AF2026" i="2"/>
  <c r="I2028" i="2"/>
  <c r="AH2028" i="2"/>
  <c r="AB2022" i="2"/>
  <c r="AM2029" i="2"/>
  <c r="AM2020" i="2"/>
  <c r="H2028" i="2"/>
  <c r="AG2028" i="2"/>
  <c r="L2026" i="2"/>
  <c r="AD2026" i="2"/>
  <c r="AA2028" i="2"/>
  <c r="AF2028" i="2"/>
  <c r="F2039" i="2"/>
  <c r="AD2034" i="2"/>
  <c r="AI2034" i="2"/>
  <c r="AJ2034" i="2"/>
  <c r="AK2034" i="2"/>
  <c r="AE2034" i="2"/>
  <c r="AF2034" i="2"/>
  <c r="AG2034" i="2"/>
  <c r="AH2034" i="2"/>
  <c r="AL2034" i="2"/>
  <c r="Z2034" i="2"/>
  <c r="AA2034" i="2"/>
  <c r="S2034" i="2"/>
  <c r="T2034" i="2"/>
  <c r="U2034" i="2"/>
  <c r="V2034" i="2"/>
  <c r="W2034" i="2"/>
  <c r="X2034" i="2"/>
  <c r="Y2034" i="2"/>
  <c r="O2034" i="2"/>
  <c r="P2034" i="2"/>
  <c r="H2034" i="2"/>
  <c r="I2034" i="2"/>
  <c r="J2034" i="2"/>
  <c r="K2034" i="2"/>
  <c r="L2034" i="2"/>
  <c r="M2034" i="2"/>
  <c r="N2034" i="2"/>
  <c r="K2026" i="2"/>
  <c r="AL2026" i="2"/>
  <c r="Z2028" i="2"/>
  <c r="AE2028" i="2"/>
  <c r="AB2021" i="2"/>
  <c r="AB2029" i="2"/>
  <c r="J2026" i="2"/>
  <c r="AK2026" i="2"/>
  <c r="Q2020" i="2"/>
  <c r="Y2028" i="2"/>
  <c r="F2038" i="2"/>
  <c r="AM2023" i="2"/>
  <c r="I2026" i="2"/>
  <c r="AJ2026" i="2"/>
  <c r="X2028" i="2"/>
  <c r="AM2022" i="2"/>
  <c r="X2025" i="2"/>
  <c r="AD2025" i="2"/>
  <c r="Y2025" i="2"/>
  <c r="AE2025" i="2"/>
  <c r="Z2025" i="2"/>
  <c r="AH2025" i="2"/>
  <c r="P2025" i="2"/>
  <c r="AJ2025" i="2"/>
  <c r="H2025" i="2"/>
  <c r="Q2025" i="2" s="1"/>
  <c r="AK2025" i="2"/>
  <c r="I2025" i="2"/>
  <c r="AF2025" i="2"/>
  <c r="K2025" i="2"/>
  <c r="AL2025" i="2"/>
  <c r="J2025" i="2"/>
  <c r="AG2025" i="2"/>
  <c r="L2025" i="2"/>
  <c r="AI2025" i="2"/>
  <c r="M2025" i="2"/>
  <c r="AA2025" i="2"/>
  <c r="N2025" i="2"/>
  <c r="W2025" i="2"/>
  <c r="S2025" i="2"/>
  <c r="O2025" i="2"/>
  <c r="V2025" i="2"/>
  <c r="T2025" i="2"/>
  <c r="U2025" i="2"/>
  <c r="F2040" i="2"/>
  <c r="H2026" i="2"/>
  <c r="AI2026" i="2"/>
  <c r="W2028" i="2"/>
  <c r="AH2027" i="2"/>
  <c r="X2027" i="2"/>
  <c r="AD2027" i="2"/>
  <c r="H2027" i="2"/>
  <c r="AI2027" i="2"/>
  <c r="N2027" i="2"/>
  <c r="AJ2027" i="2"/>
  <c r="O2027" i="2"/>
  <c r="P2027" i="2"/>
  <c r="J2027" i="2"/>
  <c r="K2027" i="2"/>
  <c r="AE2027" i="2"/>
  <c r="AG2027" i="2"/>
  <c r="I2027" i="2"/>
  <c r="AL2027" i="2"/>
  <c r="AF2027" i="2"/>
  <c r="AK2027" i="2"/>
  <c r="Y2027" i="2"/>
  <c r="L2027" i="2"/>
  <c r="Z2027" i="2"/>
  <c r="M2027" i="2"/>
  <c r="AA2027" i="2"/>
  <c r="S2027" i="2"/>
  <c r="AB2027" i="2" s="1"/>
  <c r="T2027" i="2"/>
  <c r="U2027" i="2"/>
  <c r="V2027" i="2"/>
  <c r="W2027" i="2"/>
  <c r="AA2026" i="2"/>
  <c r="AH2026" i="2"/>
  <c r="Q2021" i="2"/>
  <c r="V2028" i="2"/>
  <c r="AB2028" i="2" s="1"/>
  <c r="Z2026" i="2"/>
  <c r="F2042" i="2"/>
  <c r="D2044" i="2"/>
  <c r="E2039" i="2"/>
  <c r="D2038" i="2"/>
  <c r="E2033" i="2"/>
  <c r="T2033" i="2" s="1"/>
  <c r="D2035" i="2"/>
  <c r="E2030" i="2"/>
  <c r="D2037" i="2"/>
  <c r="E2032" i="2"/>
  <c r="D2036" i="2"/>
  <c r="E2031" i="2"/>
  <c r="Z2031" i="2" s="1"/>
  <c r="F2044" i="2" l="1"/>
  <c r="AD2039" i="2"/>
  <c r="AE2039" i="2"/>
  <c r="AF2039" i="2"/>
  <c r="AG2039" i="2"/>
  <c r="AH2039" i="2"/>
  <c r="AI2039" i="2"/>
  <c r="AJ2039" i="2"/>
  <c r="AK2039" i="2"/>
  <c r="AL2039" i="2"/>
  <c r="S2039" i="2"/>
  <c r="T2039" i="2"/>
  <c r="U2039" i="2"/>
  <c r="V2039" i="2"/>
  <c r="W2039" i="2"/>
  <c r="X2039" i="2"/>
  <c r="Y2039" i="2"/>
  <c r="Z2039" i="2"/>
  <c r="AA2039" i="2"/>
  <c r="H2039" i="2"/>
  <c r="I2039" i="2"/>
  <c r="J2039" i="2"/>
  <c r="K2039" i="2"/>
  <c r="L2039" i="2"/>
  <c r="M2039" i="2"/>
  <c r="N2039" i="2"/>
  <c r="O2039" i="2"/>
  <c r="P2039" i="2"/>
  <c r="Q2026" i="2"/>
  <c r="N2033" i="2"/>
  <c r="AF2033" i="2"/>
  <c r="X2031" i="2"/>
  <c r="AB2025" i="2"/>
  <c r="M2033" i="2"/>
  <c r="AE2033" i="2"/>
  <c r="W2031" i="2"/>
  <c r="L2033" i="2"/>
  <c r="AG2033" i="2"/>
  <c r="AM2026" i="2"/>
  <c r="I2031" i="2"/>
  <c r="V2031" i="2"/>
  <c r="Y2031" i="2"/>
  <c r="K2033" i="2"/>
  <c r="AD2033" i="2"/>
  <c r="AB2034" i="2"/>
  <c r="H2031" i="2"/>
  <c r="U2031" i="2"/>
  <c r="J2033" i="2"/>
  <c r="AL2033" i="2"/>
  <c r="P2031" i="2"/>
  <c r="AI2031" i="2"/>
  <c r="I2033" i="2"/>
  <c r="AK2033" i="2"/>
  <c r="Q2028" i="2"/>
  <c r="AM2028" i="2"/>
  <c r="O2031" i="2"/>
  <c r="AH2031" i="2"/>
  <c r="AM2025" i="2"/>
  <c r="H2033" i="2"/>
  <c r="AJ2033" i="2"/>
  <c r="N2031" i="2"/>
  <c r="AG2031" i="2"/>
  <c r="AA2033" i="2"/>
  <c r="AI2033" i="2"/>
  <c r="M2031" i="2"/>
  <c r="AF2031" i="2"/>
  <c r="Z2033" i="2"/>
  <c r="AH2033" i="2"/>
  <c r="L2031" i="2"/>
  <c r="AE2031" i="2"/>
  <c r="Y2033" i="2"/>
  <c r="F2043" i="2"/>
  <c r="K2031" i="2"/>
  <c r="AD2031" i="2"/>
  <c r="S2033" i="2"/>
  <c r="Q2027" i="2"/>
  <c r="X2033" i="2"/>
  <c r="Q2034" i="2"/>
  <c r="J2031" i="2"/>
  <c r="AL2031" i="2"/>
  <c r="AM2027" i="2"/>
  <c r="W2033" i="2"/>
  <c r="T2031" i="2"/>
  <c r="AK2031" i="2"/>
  <c r="O2033" i="2"/>
  <c r="W2030" i="2"/>
  <c r="X2030" i="2"/>
  <c r="Y2030" i="2"/>
  <c r="AD2030" i="2"/>
  <c r="AA2030" i="2"/>
  <c r="Z2030" i="2"/>
  <c r="AE2030" i="2"/>
  <c r="AF2030" i="2"/>
  <c r="H2030" i="2"/>
  <c r="K2030" i="2"/>
  <c r="AG2030" i="2"/>
  <c r="I2030" i="2"/>
  <c r="AH2030" i="2"/>
  <c r="J2030" i="2"/>
  <c r="AI2030" i="2"/>
  <c r="AJ2030" i="2"/>
  <c r="L2030" i="2"/>
  <c r="AL2030" i="2"/>
  <c r="S2030" i="2"/>
  <c r="T2030" i="2"/>
  <c r="P2030" i="2"/>
  <c r="AK2030" i="2"/>
  <c r="M2030" i="2"/>
  <c r="O2030" i="2"/>
  <c r="N2030" i="2"/>
  <c r="U2030" i="2"/>
  <c r="V2030" i="2"/>
  <c r="F2045" i="2"/>
  <c r="V2033" i="2"/>
  <c r="S2031" i="2"/>
  <c r="AJ2031" i="2"/>
  <c r="Y2032" i="2"/>
  <c r="AD2032" i="2"/>
  <c r="Z2032" i="2"/>
  <c r="AE2032" i="2"/>
  <c r="AA2032" i="2"/>
  <c r="AF2032" i="2"/>
  <c r="H2032" i="2"/>
  <c r="AK2032" i="2"/>
  <c r="I2032" i="2"/>
  <c r="AL2032" i="2"/>
  <c r="J2032" i="2"/>
  <c r="AG2032" i="2"/>
  <c r="K2032" i="2"/>
  <c r="AH2032" i="2"/>
  <c r="L2032" i="2"/>
  <c r="AI2032" i="2"/>
  <c r="M2032" i="2"/>
  <c r="AJ2032" i="2"/>
  <c r="N2032" i="2"/>
  <c r="W2032" i="2"/>
  <c r="S2032" i="2"/>
  <c r="AB2032" i="2" s="1"/>
  <c r="O2032" i="2"/>
  <c r="T2032" i="2"/>
  <c r="P2032" i="2"/>
  <c r="U2032" i="2"/>
  <c r="V2032" i="2"/>
  <c r="X2032" i="2"/>
  <c r="F2047" i="2"/>
  <c r="U2033" i="2"/>
  <c r="AA2031" i="2"/>
  <c r="F2041" i="2"/>
  <c r="P2033" i="2"/>
  <c r="AM2034" i="2"/>
  <c r="AB2026" i="2"/>
  <c r="D2041" i="2"/>
  <c r="E2036" i="2"/>
  <c r="AA2036" i="2" s="1"/>
  <c r="D2042" i="2"/>
  <c r="E2037" i="2"/>
  <c r="D2040" i="2"/>
  <c r="E2035" i="2"/>
  <c r="D2043" i="2"/>
  <c r="E2038" i="2"/>
  <c r="AJ2038" i="2" s="1"/>
  <c r="D2049" i="2"/>
  <c r="E2044" i="2"/>
  <c r="O2038" i="2" l="1"/>
  <c r="AH2038" i="2"/>
  <c r="K2036" i="2"/>
  <c r="X2036" i="2"/>
  <c r="N2038" i="2"/>
  <c r="AD2038" i="2"/>
  <c r="Q2031" i="2"/>
  <c r="Y2036" i="2"/>
  <c r="J2036" i="2"/>
  <c r="AL2036" i="2"/>
  <c r="M2038" i="2"/>
  <c r="AG2038" i="2"/>
  <c r="AI2038" i="2"/>
  <c r="I2036" i="2"/>
  <c r="AK2036" i="2"/>
  <c r="AM2032" i="2"/>
  <c r="F2050" i="2"/>
  <c r="L2038" i="2"/>
  <c r="AF2038" i="2"/>
  <c r="AM2033" i="2"/>
  <c r="K2038" i="2"/>
  <c r="AE2038" i="2"/>
  <c r="Q2033" i="2"/>
  <c r="AB2039" i="2"/>
  <c r="P2036" i="2"/>
  <c r="AF2036" i="2"/>
  <c r="U2038" i="2"/>
  <c r="AL2038" i="2"/>
  <c r="H2036" i="2"/>
  <c r="AJ2036" i="2"/>
  <c r="O2036" i="2"/>
  <c r="AE2036" i="2"/>
  <c r="AB2031" i="2"/>
  <c r="Q2030" i="2"/>
  <c r="T2038" i="2"/>
  <c r="AK2038" i="2"/>
  <c r="P2038" i="2"/>
  <c r="S2038" i="2"/>
  <c r="F2048" i="2"/>
  <c r="M2036" i="2"/>
  <c r="AI2036" i="2"/>
  <c r="AA2038" i="2"/>
  <c r="W2035" i="2"/>
  <c r="X2035" i="2"/>
  <c r="Y2035" i="2"/>
  <c r="AF2035" i="2"/>
  <c r="Z2035" i="2"/>
  <c r="AG2035" i="2"/>
  <c r="AA2035" i="2"/>
  <c r="AH2035" i="2"/>
  <c r="H2035" i="2"/>
  <c r="AI2035" i="2"/>
  <c r="I2035" i="2"/>
  <c r="AJ2035" i="2"/>
  <c r="J2035" i="2"/>
  <c r="V2035" i="2"/>
  <c r="AK2035" i="2"/>
  <c r="K2035" i="2"/>
  <c r="AD2035" i="2"/>
  <c r="L2035" i="2"/>
  <c r="AE2035" i="2"/>
  <c r="M2035" i="2"/>
  <c r="AL2035" i="2"/>
  <c r="N2035" i="2"/>
  <c r="S2035" i="2"/>
  <c r="AB2035" i="2" s="1"/>
  <c r="O2035" i="2"/>
  <c r="T2035" i="2"/>
  <c r="P2035" i="2"/>
  <c r="U2035" i="2"/>
  <c r="F2052" i="2"/>
  <c r="AB2033" i="2"/>
  <c r="Z2038" i="2"/>
  <c r="Z2036" i="2"/>
  <c r="AG2036" i="2"/>
  <c r="AM2031" i="2"/>
  <c r="Y2038" i="2"/>
  <c r="F2046" i="2"/>
  <c r="AM2030" i="2"/>
  <c r="X2038" i="2"/>
  <c r="Q2039" i="2"/>
  <c r="N2036" i="2"/>
  <c r="AH2036" i="2"/>
  <c r="T2036" i="2"/>
  <c r="AB2030" i="2"/>
  <c r="J2038" i="2"/>
  <c r="W2038" i="2"/>
  <c r="L2036" i="2"/>
  <c r="AD2036" i="2"/>
  <c r="W2036" i="2"/>
  <c r="U2036" i="2"/>
  <c r="S2036" i="2"/>
  <c r="I2038" i="2"/>
  <c r="V2038" i="2"/>
  <c r="AM2039" i="2"/>
  <c r="X2037" i="2"/>
  <c r="Y2037" i="2"/>
  <c r="AD2037" i="2"/>
  <c r="Z2037" i="2"/>
  <c r="AE2037" i="2"/>
  <c r="AA2037" i="2"/>
  <c r="AF2037" i="2"/>
  <c r="H2037" i="2"/>
  <c r="I2037" i="2"/>
  <c r="AI2037" i="2"/>
  <c r="AG2037" i="2"/>
  <c r="AH2037" i="2"/>
  <c r="J2037" i="2"/>
  <c r="K2037" i="2"/>
  <c r="W2037" i="2"/>
  <c r="AK2037" i="2"/>
  <c r="L2037" i="2"/>
  <c r="AL2037" i="2"/>
  <c r="M2037" i="2"/>
  <c r="AJ2037" i="2"/>
  <c r="N2037" i="2"/>
  <c r="O2037" i="2"/>
  <c r="S2037" i="2"/>
  <c r="T2037" i="2"/>
  <c r="U2037" i="2"/>
  <c r="V2037" i="2"/>
  <c r="P2037" i="2"/>
  <c r="V2036" i="2"/>
  <c r="Q2032" i="2"/>
  <c r="H2038" i="2"/>
  <c r="F2049" i="2"/>
  <c r="AE2044" i="2"/>
  <c r="AF2044" i="2"/>
  <c r="AG2044" i="2"/>
  <c r="AI2044" i="2"/>
  <c r="AJ2044" i="2"/>
  <c r="AD2044" i="2"/>
  <c r="AH2044" i="2"/>
  <c r="AK2044" i="2"/>
  <c r="AL2044" i="2"/>
  <c r="S2044" i="2"/>
  <c r="T2044" i="2"/>
  <c r="U2044" i="2"/>
  <c r="V2044" i="2"/>
  <c r="W2044" i="2"/>
  <c r="X2044" i="2"/>
  <c r="Y2044" i="2"/>
  <c r="Z2044" i="2"/>
  <c r="AA2044" i="2"/>
  <c r="H2044" i="2"/>
  <c r="I2044" i="2"/>
  <c r="J2044" i="2"/>
  <c r="K2044" i="2"/>
  <c r="L2044" i="2"/>
  <c r="M2044" i="2"/>
  <c r="N2044" i="2"/>
  <c r="O2044" i="2"/>
  <c r="P2044" i="2"/>
  <c r="D2054" i="2"/>
  <c r="E2049" i="2"/>
  <c r="D2048" i="2"/>
  <c r="E2043" i="2"/>
  <c r="U2043" i="2" s="1"/>
  <c r="D2045" i="2"/>
  <c r="E2040" i="2"/>
  <c r="D2047" i="2"/>
  <c r="E2042" i="2"/>
  <c r="D2046" i="2"/>
  <c r="E2041" i="2"/>
  <c r="AF2041" i="2" s="1"/>
  <c r="AM2044" i="2" l="1"/>
  <c r="Y2041" i="2"/>
  <c r="AD2041" i="2"/>
  <c r="S2043" i="2"/>
  <c r="AE2041" i="2"/>
  <c r="X2041" i="2"/>
  <c r="F2051" i="2"/>
  <c r="AA2043" i="2"/>
  <c r="T2043" i="2"/>
  <c r="AM2037" i="2"/>
  <c r="W2041" i="2"/>
  <c r="M2043" i="2"/>
  <c r="Z2043" i="2"/>
  <c r="V2041" i="2"/>
  <c r="F2057" i="2"/>
  <c r="L2043" i="2"/>
  <c r="Y2043" i="2"/>
  <c r="T2042" i="2"/>
  <c r="P2042" i="2"/>
  <c r="U2042" i="2"/>
  <c r="V2042" i="2"/>
  <c r="AA2042" i="2"/>
  <c r="W2042" i="2"/>
  <c r="X2042" i="2"/>
  <c r="AH2042" i="2"/>
  <c r="Y2042" i="2"/>
  <c r="AG2042" i="2"/>
  <c r="Z2042" i="2"/>
  <c r="N2042" i="2"/>
  <c r="AI2042" i="2"/>
  <c r="H2042" i="2"/>
  <c r="AJ2042" i="2"/>
  <c r="AK2042" i="2"/>
  <c r="I2042" i="2"/>
  <c r="AL2042" i="2"/>
  <c r="J2042" i="2"/>
  <c r="AD2042" i="2"/>
  <c r="K2042" i="2"/>
  <c r="AE2042" i="2"/>
  <c r="L2042" i="2"/>
  <c r="O2042" i="2"/>
  <c r="AF2042" i="2"/>
  <c r="M2042" i="2"/>
  <c r="S2042" i="2"/>
  <c r="U2041" i="2"/>
  <c r="K2043" i="2"/>
  <c r="AG2043" i="2"/>
  <c r="AD2040" i="2"/>
  <c r="K2040" i="2"/>
  <c r="AE2040" i="2"/>
  <c r="L2040" i="2"/>
  <c r="J2040" i="2"/>
  <c r="AF2040" i="2"/>
  <c r="M2040" i="2"/>
  <c r="AG2040" i="2"/>
  <c r="N2040" i="2"/>
  <c r="AH2040" i="2"/>
  <c r="O2040" i="2"/>
  <c r="T2040" i="2"/>
  <c r="P2040" i="2"/>
  <c r="U2040" i="2"/>
  <c r="H2040" i="2"/>
  <c r="AL2040" i="2"/>
  <c r="V2040" i="2"/>
  <c r="W2040" i="2"/>
  <c r="X2040" i="2"/>
  <c r="Y2040" i="2"/>
  <c r="Z2040" i="2"/>
  <c r="AI2040" i="2"/>
  <c r="AA2040" i="2"/>
  <c r="AJ2040" i="2"/>
  <c r="S2040" i="2"/>
  <c r="AB2040" i="2" s="1"/>
  <c r="AK2040" i="2"/>
  <c r="I2040" i="2"/>
  <c r="T2041" i="2"/>
  <c r="J2043" i="2"/>
  <c r="AF2043" i="2"/>
  <c r="Q2044" i="2"/>
  <c r="F2054" i="2"/>
  <c r="AH2049" i="2"/>
  <c r="AI2049" i="2"/>
  <c r="AJ2049" i="2"/>
  <c r="AL2049" i="2"/>
  <c r="AD2049" i="2"/>
  <c r="AE2049" i="2"/>
  <c r="AF2049" i="2"/>
  <c r="AG2049" i="2"/>
  <c r="AK2049" i="2"/>
  <c r="S2049" i="2"/>
  <c r="T2049" i="2"/>
  <c r="U2049" i="2"/>
  <c r="V2049" i="2"/>
  <c r="W2049" i="2"/>
  <c r="X2049" i="2"/>
  <c r="Y2049" i="2"/>
  <c r="Z2049" i="2"/>
  <c r="AA2049" i="2"/>
  <c r="H2049" i="2"/>
  <c r="I2049" i="2"/>
  <c r="J2049" i="2"/>
  <c r="K2049" i="2"/>
  <c r="L2049" i="2"/>
  <c r="M2049" i="2"/>
  <c r="N2049" i="2"/>
  <c r="O2049" i="2"/>
  <c r="P2049" i="2"/>
  <c r="O2041" i="2"/>
  <c r="S2041" i="2"/>
  <c r="Q2035" i="2"/>
  <c r="I2043" i="2"/>
  <c r="AE2043" i="2"/>
  <c r="N2041" i="2"/>
  <c r="AA2041" i="2"/>
  <c r="H2043" i="2"/>
  <c r="Q2043" i="2" s="1"/>
  <c r="AD2043" i="2"/>
  <c r="Q2036" i="2"/>
  <c r="AB2036" i="2"/>
  <c r="M2041" i="2"/>
  <c r="AL2041" i="2"/>
  <c r="P2043" i="2"/>
  <c r="AL2043" i="2"/>
  <c r="L2041" i="2"/>
  <c r="AK2041" i="2"/>
  <c r="O2043" i="2"/>
  <c r="AK2043" i="2"/>
  <c r="AM2038" i="2"/>
  <c r="K2041" i="2"/>
  <c r="AJ2041" i="2"/>
  <c r="N2043" i="2"/>
  <c r="AJ2043" i="2"/>
  <c r="AM2036" i="2"/>
  <c r="J2041" i="2"/>
  <c r="AI2041" i="2"/>
  <c r="X2043" i="2"/>
  <c r="AI2043" i="2"/>
  <c r="Z2041" i="2"/>
  <c r="Q2038" i="2"/>
  <c r="AB2044" i="2"/>
  <c r="I2041" i="2"/>
  <c r="AH2041" i="2"/>
  <c r="W2043" i="2"/>
  <c r="AH2043" i="2"/>
  <c r="Q2037" i="2"/>
  <c r="H2041" i="2"/>
  <c r="AG2041" i="2"/>
  <c r="V2043" i="2"/>
  <c r="F2053" i="2"/>
  <c r="AG2048" i="2"/>
  <c r="L2048" i="2"/>
  <c r="AB2037" i="2"/>
  <c r="P2041" i="2"/>
  <c r="AM2035" i="2"/>
  <c r="AB2038" i="2"/>
  <c r="F2055" i="2"/>
  <c r="D2051" i="2"/>
  <c r="E2046" i="2"/>
  <c r="S2046" i="2" s="1"/>
  <c r="D2052" i="2"/>
  <c r="E2047" i="2"/>
  <c r="D2050" i="2"/>
  <c r="E2045" i="2"/>
  <c r="D2053" i="2"/>
  <c r="E2048" i="2"/>
  <c r="AH2048" i="2" s="1"/>
  <c r="D2059" i="2"/>
  <c r="E2054" i="2"/>
  <c r="K2048" i="2" l="1"/>
  <c r="AD2048" i="2"/>
  <c r="AB2049" i="2"/>
  <c r="M2046" i="2"/>
  <c r="AK2046" i="2"/>
  <c r="L2046" i="2"/>
  <c r="AJ2046" i="2"/>
  <c r="N2046" i="2"/>
  <c r="I2048" i="2"/>
  <c r="AK2048" i="2"/>
  <c r="K2046" i="2"/>
  <c r="AI2046" i="2"/>
  <c r="H2048" i="2"/>
  <c r="AJ2048" i="2"/>
  <c r="J2046" i="2"/>
  <c r="AF2046" i="2"/>
  <c r="J2048" i="2"/>
  <c r="AL2048" i="2"/>
  <c r="AA2048" i="2"/>
  <c r="AF2048" i="2"/>
  <c r="AM2042" i="2"/>
  <c r="I2046" i="2"/>
  <c r="AH2046" i="2"/>
  <c r="T2045" i="2"/>
  <c r="AL2045" i="2"/>
  <c r="U2045" i="2"/>
  <c r="AK2045" i="2"/>
  <c r="V2045" i="2"/>
  <c r="AD2045" i="2"/>
  <c r="L2045" i="2"/>
  <c r="AE2045" i="2"/>
  <c r="M2045" i="2"/>
  <c r="AF2045" i="2"/>
  <c r="N2045" i="2"/>
  <c r="AG2045" i="2"/>
  <c r="O2045" i="2"/>
  <c r="AH2045" i="2"/>
  <c r="P2045" i="2"/>
  <c r="AI2045" i="2"/>
  <c r="H2045" i="2"/>
  <c r="AJ2045" i="2"/>
  <c r="I2045" i="2"/>
  <c r="W2045" i="2"/>
  <c r="J2045" i="2"/>
  <c r="X2045" i="2"/>
  <c r="K2045" i="2"/>
  <c r="Y2045" i="2"/>
  <c r="Z2045" i="2"/>
  <c r="S2045" i="2"/>
  <c r="AA2045" i="2"/>
  <c r="AE2048" i="2"/>
  <c r="AM2049" i="2"/>
  <c r="F2062" i="2"/>
  <c r="H2046" i="2"/>
  <c r="AG2046" i="2"/>
  <c r="Z2048" i="2"/>
  <c r="F2060" i="2"/>
  <c r="Y2048" i="2"/>
  <c r="F2058" i="2"/>
  <c r="AM2043" i="2"/>
  <c r="AA2046" i="2"/>
  <c r="AE2046" i="2"/>
  <c r="Q2049" i="2"/>
  <c r="Z2046" i="2"/>
  <c r="AD2046" i="2"/>
  <c r="W2048" i="2"/>
  <c r="Y2046" i="2"/>
  <c r="F2056" i="2"/>
  <c r="V2048" i="2"/>
  <c r="Q2041" i="2"/>
  <c r="AM2040" i="2"/>
  <c r="X2046" i="2"/>
  <c r="AE2047" i="2"/>
  <c r="L2047" i="2"/>
  <c r="AF2047" i="2"/>
  <c r="M2047" i="2"/>
  <c r="AG2047" i="2"/>
  <c r="N2047" i="2"/>
  <c r="AH2047" i="2"/>
  <c r="O2047" i="2"/>
  <c r="K2047" i="2"/>
  <c r="AI2047" i="2"/>
  <c r="P2047" i="2"/>
  <c r="AD2047" i="2"/>
  <c r="U2047" i="2"/>
  <c r="H2047" i="2"/>
  <c r="V2047" i="2"/>
  <c r="I2047" i="2"/>
  <c r="W2047" i="2"/>
  <c r="X2047" i="2"/>
  <c r="Y2047" i="2"/>
  <c r="Z2047" i="2"/>
  <c r="AA2047" i="2"/>
  <c r="AJ2047" i="2"/>
  <c r="S2047" i="2"/>
  <c r="AK2047" i="2"/>
  <c r="T2047" i="2"/>
  <c r="AL2047" i="2"/>
  <c r="J2047" i="2"/>
  <c r="F2059" i="2"/>
  <c r="AK2054" i="2"/>
  <c r="AL2054" i="2"/>
  <c r="AD2054" i="2"/>
  <c r="AE2054" i="2"/>
  <c r="AF2054" i="2"/>
  <c r="AG2054" i="2"/>
  <c r="AH2054" i="2"/>
  <c r="AI2054" i="2"/>
  <c r="AJ2054" i="2"/>
  <c r="V2054" i="2"/>
  <c r="W2054" i="2"/>
  <c r="X2054" i="2"/>
  <c r="Y2054" i="2"/>
  <c r="Z2054" i="2"/>
  <c r="AA2054" i="2"/>
  <c r="S2054" i="2"/>
  <c r="T2054" i="2"/>
  <c r="U2054" i="2"/>
  <c r="K2054" i="2"/>
  <c r="L2054" i="2"/>
  <c r="M2054" i="2"/>
  <c r="N2054" i="2"/>
  <c r="O2054" i="2"/>
  <c r="P2054" i="2"/>
  <c r="H2054" i="2"/>
  <c r="I2054" i="2"/>
  <c r="J2054" i="2"/>
  <c r="Q2042" i="2"/>
  <c r="W2046" i="2"/>
  <c r="X2048" i="2"/>
  <c r="P2048" i="2"/>
  <c r="T2048" i="2"/>
  <c r="Q2040" i="2"/>
  <c r="V2046" i="2"/>
  <c r="AB2043" i="2"/>
  <c r="AL2046" i="2"/>
  <c r="O2048" i="2"/>
  <c r="S2048" i="2"/>
  <c r="U2046" i="2"/>
  <c r="AM2041" i="2"/>
  <c r="N2048" i="2"/>
  <c r="AI2048" i="2"/>
  <c r="AB2041" i="2"/>
  <c r="AB2042" i="2"/>
  <c r="P2046" i="2"/>
  <c r="T2046" i="2"/>
  <c r="AB2046" i="2" s="1"/>
  <c r="U2048" i="2"/>
  <c r="M2048" i="2"/>
  <c r="O2046" i="2"/>
  <c r="D2064" i="2"/>
  <c r="E2059" i="2"/>
  <c r="D2058" i="2"/>
  <c r="E2053" i="2"/>
  <c r="X2053" i="2" s="1"/>
  <c r="D2055" i="2"/>
  <c r="E2050" i="2"/>
  <c r="D2057" i="2"/>
  <c r="E2052" i="2"/>
  <c r="D2056" i="2"/>
  <c r="E2051" i="2"/>
  <c r="T2051" i="2" s="1"/>
  <c r="N2051" i="2" l="1"/>
  <c r="AL2051" i="2"/>
  <c r="V2053" i="2"/>
  <c r="W2053" i="2"/>
  <c r="M2051" i="2"/>
  <c r="AI2051" i="2"/>
  <c r="U2053" i="2"/>
  <c r="AM2045" i="2"/>
  <c r="Q2048" i="2"/>
  <c r="L2051" i="2"/>
  <c r="AE2051" i="2"/>
  <c r="P2053" i="2"/>
  <c r="T2053" i="2"/>
  <c r="AB2047" i="2"/>
  <c r="K2051" i="2"/>
  <c r="AD2051" i="2"/>
  <c r="AM2051" i="2" s="1"/>
  <c r="O2053" i="2"/>
  <c r="S2053" i="2"/>
  <c r="J2051" i="2"/>
  <c r="AK2051" i="2"/>
  <c r="N2053" i="2"/>
  <c r="AK2053" i="2"/>
  <c r="AJ2052" i="2"/>
  <c r="H2052" i="2"/>
  <c r="AK2052" i="2"/>
  <c r="I2052" i="2"/>
  <c r="AL2052" i="2"/>
  <c r="J2052" i="2"/>
  <c r="X2052" i="2"/>
  <c r="K2052" i="2"/>
  <c r="AI2052" i="2"/>
  <c r="Y2052" i="2"/>
  <c r="L2052" i="2"/>
  <c r="Z2052" i="2"/>
  <c r="AA2052" i="2"/>
  <c r="S2052" i="2"/>
  <c r="T2052" i="2"/>
  <c r="U2052" i="2"/>
  <c r="AD2052" i="2"/>
  <c r="V2052" i="2"/>
  <c r="P2052" i="2"/>
  <c r="AE2052" i="2"/>
  <c r="W2052" i="2"/>
  <c r="AF2052" i="2"/>
  <c r="M2052" i="2"/>
  <c r="AG2052" i="2"/>
  <c r="N2052" i="2"/>
  <c r="AH2052" i="2"/>
  <c r="O2052" i="2"/>
  <c r="Q2054" i="2"/>
  <c r="I2051" i="2"/>
  <c r="AJ2051" i="2"/>
  <c r="M2053" i="2"/>
  <c r="AJ2053" i="2"/>
  <c r="H2051" i="2"/>
  <c r="AH2051" i="2"/>
  <c r="L2053" i="2"/>
  <c r="AG2053" i="2"/>
  <c r="Q2045" i="2"/>
  <c r="AK2050" i="2"/>
  <c r="J2050" i="2"/>
  <c r="AA2050" i="2"/>
  <c r="S2050" i="2"/>
  <c r="T2050" i="2"/>
  <c r="U2050" i="2"/>
  <c r="AL2050" i="2"/>
  <c r="K2050" i="2"/>
  <c r="Z2050" i="2"/>
  <c r="L2050" i="2"/>
  <c r="N2050" i="2"/>
  <c r="V2050" i="2"/>
  <c r="I2050" i="2"/>
  <c r="AJ2050" i="2"/>
  <c r="W2050" i="2"/>
  <c r="X2050" i="2"/>
  <c r="AF2050" i="2"/>
  <c r="AD2050" i="2"/>
  <c r="AE2050" i="2"/>
  <c r="Y2050" i="2"/>
  <c r="O2050" i="2"/>
  <c r="AG2050" i="2"/>
  <c r="P2050" i="2"/>
  <c r="H2050" i="2"/>
  <c r="AI2050" i="2"/>
  <c r="M2050" i="2"/>
  <c r="AH2050" i="2"/>
  <c r="AA2051" i="2"/>
  <c r="AG2051" i="2"/>
  <c r="K2053" i="2"/>
  <c r="AL2053" i="2"/>
  <c r="O2051" i="2"/>
  <c r="AB2048" i="2"/>
  <c r="Z2051" i="2"/>
  <c r="AF2051" i="2"/>
  <c r="J2053" i="2"/>
  <c r="AI2053" i="2"/>
  <c r="S2051" i="2"/>
  <c r="Y2051" i="2"/>
  <c r="F2061" i="2"/>
  <c r="I2053" i="2"/>
  <c r="AH2053" i="2"/>
  <c r="F2067" i="2"/>
  <c r="X2051" i="2"/>
  <c r="H2053" i="2"/>
  <c r="Q2053" i="2" s="1"/>
  <c r="AF2053" i="2"/>
  <c r="F2065" i="2"/>
  <c r="AM2054" i="2"/>
  <c r="W2051" i="2"/>
  <c r="AA2053" i="2"/>
  <c r="AE2053" i="2"/>
  <c r="Q2047" i="2"/>
  <c r="V2051" i="2"/>
  <c r="AM2046" i="2"/>
  <c r="Z2053" i="2"/>
  <c r="AD2053" i="2"/>
  <c r="AM2048" i="2"/>
  <c r="U2051" i="2"/>
  <c r="Y2053" i="2"/>
  <c r="F2063" i="2"/>
  <c r="M2058" i="2"/>
  <c r="Q2046" i="2"/>
  <c r="AB2045" i="2"/>
  <c r="AB2054" i="2"/>
  <c r="F2064" i="2"/>
  <c r="AD2059" i="2"/>
  <c r="AE2059" i="2"/>
  <c r="AF2059" i="2"/>
  <c r="AG2059" i="2"/>
  <c r="AH2059" i="2"/>
  <c r="AI2059" i="2"/>
  <c r="AJ2059" i="2"/>
  <c r="AK2059" i="2"/>
  <c r="AL2059" i="2"/>
  <c r="Y2059" i="2"/>
  <c r="Z2059" i="2"/>
  <c r="AA2059" i="2"/>
  <c r="S2059" i="2"/>
  <c r="T2059" i="2"/>
  <c r="U2059" i="2"/>
  <c r="V2059" i="2"/>
  <c r="W2059" i="2"/>
  <c r="X2059" i="2"/>
  <c r="N2059" i="2"/>
  <c r="O2059" i="2"/>
  <c r="P2059" i="2"/>
  <c r="H2059" i="2"/>
  <c r="I2059" i="2"/>
  <c r="J2059" i="2"/>
  <c r="K2059" i="2"/>
  <c r="L2059" i="2"/>
  <c r="M2059" i="2"/>
  <c r="AM2047" i="2"/>
  <c r="P2051" i="2"/>
  <c r="D2061" i="2"/>
  <c r="E2056" i="2"/>
  <c r="X2056" i="2" s="1"/>
  <c r="D2062" i="2"/>
  <c r="E2057" i="2"/>
  <c r="D2060" i="2"/>
  <c r="E2055" i="2"/>
  <c r="D2063" i="2"/>
  <c r="E2058" i="2"/>
  <c r="AF2058" i="2" s="1"/>
  <c r="D2069" i="2"/>
  <c r="E2064" i="2"/>
  <c r="L2058" i="2" l="1"/>
  <c r="AD2058" i="2"/>
  <c r="V2056" i="2"/>
  <c r="AB2050" i="2"/>
  <c r="K2058" i="2"/>
  <c r="AK2058" i="2"/>
  <c r="H2056" i="2"/>
  <c r="U2056" i="2"/>
  <c r="J2058" i="2"/>
  <c r="AJ2058" i="2"/>
  <c r="P2056" i="2"/>
  <c r="T2056" i="2"/>
  <c r="AM2050" i="2"/>
  <c r="I2058" i="2"/>
  <c r="AL2058" i="2"/>
  <c r="O2056" i="2"/>
  <c r="AD2056" i="2"/>
  <c r="Q2059" i="2"/>
  <c r="H2058" i="2"/>
  <c r="AI2058" i="2"/>
  <c r="N2056" i="2"/>
  <c r="AL2056" i="2"/>
  <c r="U2055" i="2"/>
  <c r="V2055" i="2"/>
  <c r="P2055" i="2"/>
  <c r="W2055" i="2"/>
  <c r="X2055" i="2"/>
  <c r="Y2055" i="2"/>
  <c r="AD2055" i="2"/>
  <c r="Z2055" i="2"/>
  <c r="AG2055" i="2"/>
  <c r="AA2055" i="2"/>
  <c r="T2055" i="2"/>
  <c r="AE2055" i="2"/>
  <c r="H2055" i="2"/>
  <c r="AF2055" i="2"/>
  <c r="I2055" i="2"/>
  <c r="AH2055" i="2"/>
  <c r="J2055" i="2"/>
  <c r="AI2055" i="2"/>
  <c r="K2055" i="2"/>
  <c r="AJ2055" i="2"/>
  <c r="L2055" i="2"/>
  <c r="AK2055" i="2"/>
  <c r="M2055" i="2"/>
  <c r="AL2055" i="2"/>
  <c r="N2055" i="2"/>
  <c r="S2055" i="2"/>
  <c r="O2055" i="2"/>
  <c r="AA2058" i="2"/>
  <c r="AH2058" i="2"/>
  <c r="M2056" i="2"/>
  <c r="AH2056" i="2"/>
  <c r="Z2058" i="2"/>
  <c r="AG2058" i="2"/>
  <c r="L2056" i="2"/>
  <c r="AG2056" i="2"/>
  <c r="F2068" i="2"/>
  <c r="K2056" i="2"/>
  <c r="AF2056" i="2"/>
  <c r="Q2052" i="2"/>
  <c r="F2069" i="2"/>
  <c r="AF2064" i="2"/>
  <c r="AD2064" i="2"/>
  <c r="AE2064" i="2"/>
  <c r="AG2064" i="2"/>
  <c r="AH2064" i="2"/>
  <c r="AI2064" i="2"/>
  <c r="AJ2064" i="2"/>
  <c r="AK2064" i="2"/>
  <c r="AL2064" i="2"/>
  <c r="S2064" i="2"/>
  <c r="T2064" i="2"/>
  <c r="U2064" i="2"/>
  <c r="V2064" i="2"/>
  <c r="W2064" i="2"/>
  <c r="X2064" i="2"/>
  <c r="Y2064" i="2"/>
  <c r="Z2064" i="2"/>
  <c r="AA2064" i="2"/>
  <c r="H2064" i="2"/>
  <c r="I2064" i="2"/>
  <c r="J2064" i="2"/>
  <c r="K2064" i="2"/>
  <c r="L2064" i="2"/>
  <c r="M2064" i="2"/>
  <c r="N2064" i="2"/>
  <c r="O2064" i="2"/>
  <c r="P2064" i="2"/>
  <c r="X2058" i="2"/>
  <c r="J2056" i="2"/>
  <c r="AE2056" i="2"/>
  <c r="Q2051" i="2"/>
  <c r="AM2052" i="2"/>
  <c r="AM2059" i="2"/>
  <c r="I2056" i="2"/>
  <c r="AK2056" i="2"/>
  <c r="F2070" i="2"/>
  <c r="W2056" i="2"/>
  <c r="V2058" i="2"/>
  <c r="S2056" i="2"/>
  <c r="AJ2056" i="2"/>
  <c r="AE2058" i="2"/>
  <c r="AB2059" i="2"/>
  <c r="U2058" i="2"/>
  <c r="AM2053" i="2"/>
  <c r="AA2056" i="2"/>
  <c r="AI2056" i="2"/>
  <c r="AB2052" i="2"/>
  <c r="W2058" i="2"/>
  <c r="P2058" i="2"/>
  <c r="T2058" i="2"/>
  <c r="Z2056" i="2"/>
  <c r="F2066" i="2"/>
  <c r="Q2050" i="2"/>
  <c r="S2057" i="2"/>
  <c r="O2057" i="2"/>
  <c r="T2057" i="2"/>
  <c r="U2057" i="2"/>
  <c r="V2057" i="2"/>
  <c r="W2057" i="2"/>
  <c r="X2057" i="2"/>
  <c r="AE2057" i="2"/>
  <c r="Y2057" i="2"/>
  <c r="AD2057" i="2"/>
  <c r="Z2057" i="2"/>
  <c r="AF2057" i="2"/>
  <c r="P2057" i="2"/>
  <c r="AG2057" i="2"/>
  <c r="H2057" i="2"/>
  <c r="AH2057" i="2"/>
  <c r="I2057" i="2"/>
  <c r="AI2057" i="2"/>
  <c r="J2057" i="2"/>
  <c r="AJ2057" i="2"/>
  <c r="K2057" i="2"/>
  <c r="AA2057" i="2"/>
  <c r="AK2057" i="2"/>
  <c r="L2057" i="2"/>
  <c r="AL2057" i="2"/>
  <c r="M2057" i="2"/>
  <c r="N2057" i="2"/>
  <c r="Y2058" i="2"/>
  <c r="O2058" i="2"/>
  <c r="S2058" i="2"/>
  <c r="Y2056" i="2"/>
  <c r="AB2053" i="2"/>
  <c r="N2058" i="2"/>
  <c r="F2072" i="2"/>
  <c r="AB2051" i="2"/>
  <c r="D2074" i="2"/>
  <c r="E2069" i="2"/>
  <c r="D2068" i="2"/>
  <c r="E2063" i="2"/>
  <c r="AI2063" i="2" s="1"/>
  <c r="D2065" i="2"/>
  <c r="E2060" i="2"/>
  <c r="D2067" i="2"/>
  <c r="E2062" i="2"/>
  <c r="D2066" i="2"/>
  <c r="E2061" i="2"/>
  <c r="AK2061" i="2" s="1"/>
  <c r="P2061" i="2" l="1"/>
  <c r="AI2061" i="2"/>
  <c r="L2063" i="2"/>
  <c r="AG2063" i="2"/>
  <c r="AM2057" i="2"/>
  <c r="O2061" i="2"/>
  <c r="AH2061" i="2"/>
  <c r="K2063" i="2"/>
  <c r="AF2063" i="2"/>
  <c r="N2061" i="2"/>
  <c r="AG2061" i="2"/>
  <c r="F2075" i="2"/>
  <c r="J2063" i="2"/>
  <c r="AL2063" i="2"/>
  <c r="AM2055" i="2"/>
  <c r="M2061" i="2"/>
  <c r="AF2061" i="2"/>
  <c r="Q2064" i="2"/>
  <c r="T2063" i="2"/>
  <c r="AK2063" i="2"/>
  <c r="L2061" i="2"/>
  <c r="AE2061" i="2"/>
  <c r="AB2056" i="2"/>
  <c r="AM2064" i="2"/>
  <c r="S2063" i="2"/>
  <c r="AJ2063" i="2"/>
  <c r="V2061" i="2"/>
  <c r="AD2061" i="2"/>
  <c r="AA2063" i="2"/>
  <c r="F2073" i="2"/>
  <c r="Y2062" i="2"/>
  <c r="AD2062" i="2"/>
  <c r="Z2062" i="2"/>
  <c r="AE2062" i="2"/>
  <c r="AA2062" i="2"/>
  <c r="AH2062" i="2"/>
  <c r="H2062" i="2"/>
  <c r="X2062" i="2"/>
  <c r="AF2062" i="2"/>
  <c r="I2062" i="2"/>
  <c r="AG2062" i="2"/>
  <c r="J2062" i="2"/>
  <c r="AI2062" i="2"/>
  <c r="K2062" i="2"/>
  <c r="AJ2062" i="2"/>
  <c r="L2062" i="2"/>
  <c r="AK2062" i="2"/>
  <c r="M2062" i="2"/>
  <c r="AL2062" i="2"/>
  <c r="N2062" i="2"/>
  <c r="S2062" i="2"/>
  <c r="O2062" i="2"/>
  <c r="T2062" i="2"/>
  <c r="P2062" i="2"/>
  <c r="U2062" i="2"/>
  <c r="V2062" i="2"/>
  <c r="W2062" i="2"/>
  <c r="U2061" i="2"/>
  <c r="AL2061" i="2"/>
  <c r="F2074" i="2"/>
  <c r="AD2069" i="2"/>
  <c r="AE2069" i="2"/>
  <c r="AF2069" i="2"/>
  <c r="AI2069" i="2"/>
  <c r="AG2069" i="2"/>
  <c r="AH2069" i="2"/>
  <c r="AJ2069" i="2"/>
  <c r="AK2069" i="2"/>
  <c r="AL2069" i="2"/>
  <c r="S2069" i="2"/>
  <c r="T2069" i="2"/>
  <c r="U2069" i="2"/>
  <c r="V2069" i="2"/>
  <c r="W2069" i="2"/>
  <c r="X2069" i="2"/>
  <c r="Y2069" i="2"/>
  <c r="Z2069" i="2"/>
  <c r="AA2069" i="2"/>
  <c r="H2069" i="2"/>
  <c r="I2069" i="2"/>
  <c r="J2069" i="2"/>
  <c r="K2069" i="2"/>
  <c r="L2069" i="2"/>
  <c r="M2069" i="2"/>
  <c r="N2069" i="2"/>
  <c r="O2069" i="2"/>
  <c r="P2069" i="2"/>
  <c r="Z2063" i="2"/>
  <c r="H2061" i="2"/>
  <c r="T2061" i="2"/>
  <c r="F2071" i="2"/>
  <c r="Y2063" i="2"/>
  <c r="M2063" i="2"/>
  <c r="S2061" i="2"/>
  <c r="X2063" i="2"/>
  <c r="Q2056" i="2"/>
  <c r="AB2055" i="2"/>
  <c r="F2077" i="2"/>
  <c r="AA2061" i="2"/>
  <c r="W2063" i="2"/>
  <c r="AE2060" i="2"/>
  <c r="Z2060" i="2"/>
  <c r="AF2060" i="2"/>
  <c r="AA2060" i="2"/>
  <c r="AG2060" i="2"/>
  <c r="H2060" i="2"/>
  <c r="AJ2060" i="2"/>
  <c r="I2060" i="2"/>
  <c r="AK2060" i="2"/>
  <c r="AD2060" i="2"/>
  <c r="J2060" i="2"/>
  <c r="M2060" i="2"/>
  <c r="AH2060" i="2"/>
  <c r="K2060" i="2"/>
  <c r="AI2060" i="2"/>
  <c r="L2060" i="2"/>
  <c r="Y2060" i="2"/>
  <c r="AL2060" i="2"/>
  <c r="N2060" i="2"/>
  <c r="S2060" i="2"/>
  <c r="O2060" i="2"/>
  <c r="T2060" i="2"/>
  <c r="P2060" i="2"/>
  <c r="U2060" i="2"/>
  <c r="V2060" i="2"/>
  <c r="W2060" i="2"/>
  <c r="X2060" i="2"/>
  <c r="AB2057" i="2"/>
  <c r="Z2061" i="2"/>
  <c r="I2063" i="2"/>
  <c r="V2063" i="2"/>
  <c r="Y2061" i="2"/>
  <c r="H2063" i="2"/>
  <c r="U2063" i="2"/>
  <c r="AH2063" i="2"/>
  <c r="Q2057" i="2"/>
  <c r="K2061" i="2"/>
  <c r="X2061" i="2"/>
  <c r="AB2064" i="2"/>
  <c r="P2063" i="2"/>
  <c r="AE2063" i="2"/>
  <c r="Q2055" i="2"/>
  <c r="Q2058" i="2"/>
  <c r="AB2058" i="2"/>
  <c r="J2061" i="2"/>
  <c r="W2061" i="2"/>
  <c r="O2063" i="2"/>
  <c r="AD2063" i="2"/>
  <c r="AM2063" i="2" s="1"/>
  <c r="AM2058" i="2"/>
  <c r="AJ2061" i="2"/>
  <c r="I2061" i="2"/>
  <c r="N2063" i="2"/>
  <c r="AM2056" i="2"/>
  <c r="D2071" i="2"/>
  <c r="E2066" i="2"/>
  <c r="W2066" i="2" s="1"/>
  <c r="D2072" i="2"/>
  <c r="E2067" i="2"/>
  <c r="D2070" i="2"/>
  <c r="E2065" i="2"/>
  <c r="D2073" i="2"/>
  <c r="E2068" i="2"/>
  <c r="AL2068" i="2" s="1"/>
  <c r="D2079" i="2"/>
  <c r="E2074" i="2"/>
  <c r="AB2061" i="2" l="1"/>
  <c r="U2066" i="2"/>
  <c r="Q2061" i="2"/>
  <c r="P2068" i="2"/>
  <c r="AJ2068" i="2"/>
  <c r="AK2068" i="2"/>
  <c r="T2066" i="2"/>
  <c r="O2068" i="2"/>
  <c r="AI2068" i="2"/>
  <c r="S2066" i="2"/>
  <c r="N2068" i="2"/>
  <c r="AH2068" i="2"/>
  <c r="V2066" i="2"/>
  <c r="N2066" i="2"/>
  <c r="AA2066" i="2"/>
  <c r="AB2069" i="2"/>
  <c r="M2068" i="2"/>
  <c r="AG2068" i="2"/>
  <c r="F2080" i="2"/>
  <c r="M2066" i="2"/>
  <c r="Z2066" i="2"/>
  <c r="Q2062" i="2"/>
  <c r="W2068" i="2"/>
  <c r="AF2068" i="2"/>
  <c r="AK2065" i="2"/>
  <c r="I2065" i="2"/>
  <c r="AL2065" i="2"/>
  <c r="J2065" i="2"/>
  <c r="AD2065" i="2"/>
  <c r="AM2065" i="2" s="1"/>
  <c r="K2065" i="2"/>
  <c r="AE2065" i="2"/>
  <c r="L2065" i="2"/>
  <c r="AF2065" i="2"/>
  <c r="M2065" i="2"/>
  <c r="AG2065" i="2"/>
  <c r="N2065" i="2"/>
  <c r="S2065" i="2"/>
  <c r="AB2065" i="2" s="1"/>
  <c r="O2065" i="2"/>
  <c r="T2065" i="2"/>
  <c r="P2065" i="2"/>
  <c r="AJ2065" i="2"/>
  <c r="U2065" i="2"/>
  <c r="V2065" i="2"/>
  <c r="W2065" i="2"/>
  <c r="X2065" i="2"/>
  <c r="Y2065" i="2"/>
  <c r="AH2065" i="2"/>
  <c r="Z2065" i="2"/>
  <c r="H2065" i="2"/>
  <c r="AI2065" i="2"/>
  <c r="AA2065" i="2"/>
  <c r="AM2060" i="2"/>
  <c r="L2066" i="2"/>
  <c r="AL2066" i="2"/>
  <c r="V2068" i="2"/>
  <c r="AE2068" i="2"/>
  <c r="T2067" i="2"/>
  <c r="P2067" i="2"/>
  <c r="S2067" i="2"/>
  <c r="U2067" i="2"/>
  <c r="V2067" i="2"/>
  <c r="X2067" i="2"/>
  <c r="Y2067" i="2"/>
  <c r="AG2067" i="2"/>
  <c r="W2067" i="2"/>
  <c r="AF2067" i="2"/>
  <c r="Z2067" i="2"/>
  <c r="AA2067" i="2"/>
  <c r="O2067" i="2"/>
  <c r="AH2067" i="2"/>
  <c r="H2067" i="2"/>
  <c r="AK2067" i="2"/>
  <c r="I2067" i="2"/>
  <c r="J2067" i="2"/>
  <c r="AI2067" i="2"/>
  <c r="L2067" i="2"/>
  <c r="AD2067" i="2"/>
  <c r="AM2067" i="2" s="1"/>
  <c r="K2067" i="2"/>
  <c r="AJ2067" i="2"/>
  <c r="AE2067" i="2"/>
  <c r="M2067" i="2"/>
  <c r="AL2067" i="2"/>
  <c r="N2067" i="2"/>
  <c r="K2066" i="2"/>
  <c r="AK2066" i="2"/>
  <c r="AB2062" i="2"/>
  <c r="U2068" i="2"/>
  <c r="F2078" i="2"/>
  <c r="H2068" i="2"/>
  <c r="J2066" i="2"/>
  <c r="AJ2066" i="2"/>
  <c r="T2068" i="2"/>
  <c r="I2066" i="2"/>
  <c r="AI2066" i="2"/>
  <c r="S2068" i="2"/>
  <c r="AM2061" i="2"/>
  <c r="Q2060" i="2"/>
  <c r="H2066" i="2"/>
  <c r="AH2066" i="2"/>
  <c r="AM2062" i="2"/>
  <c r="AA2068" i="2"/>
  <c r="P2066" i="2"/>
  <c r="AG2066" i="2"/>
  <c r="Q2069" i="2"/>
  <c r="Z2068" i="2"/>
  <c r="AB2060" i="2"/>
  <c r="O2066" i="2"/>
  <c r="AF2066" i="2"/>
  <c r="L2068" i="2"/>
  <c r="Y2068" i="2"/>
  <c r="AB2063" i="2"/>
  <c r="F2082" i="2"/>
  <c r="Y2066" i="2"/>
  <c r="AE2066" i="2"/>
  <c r="AM2069" i="2"/>
  <c r="K2068" i="2"/>
  <c r="X2068" i="2"/>
  <c r="X2066" i="2"/>
  <c r="AD2066" i="2"/>
  <c r="F2079" i="2"/>
  <c r="AG2074" i="2"/>
  <c r="AH2074" i="2"/>
  <c r="AI2074" i="2"/>
  <c r="AL2074" i="2"/>
  <c r="AD2074" i="2"/>
  <c r="AE2074" i="2"/>
  <c r="AF2074" i="2"/>
  <c r="AJ2074" i="2"/>
  <c r="AK2074" i="2"/>
  <c r="S2074" i="2"/>
  <c r="T2074" i="2"/>
  <c r="U2074" i="2"/>
  <c r="V2074" i="2"/>
  <c r="W2074" i="2"/>
  <c r="X2074" i="2"/>
  <c r="Y2074" i="2"/>
  <c r="Z2074" i="2"/>
  <c r="AA2074" i="2"/>
  <c r="H2074" i="2"/>
  <c r="I2074" i="2"/>
  <c r="J2074" i="2"/>
  <c r="K2074" i="2"/>
  <c r="L2074" i="2"/>
  <c r="M2074" i="2"/>
  <c r="N2074" i="2"/>
  <c r="O2074" i="2"/>
  <c r="P2074" i="2"/>
  <c r="J2068" i="2"/>
  <c r="AD2068" i="2"/>
  <c r="AM2068" i="2" s="1"/>
  <c r="Q2063" i="2"/>
  <c r="F2076" i="2"/>
  <c r="I2068" i="2"/>
  <c r="D2084" i="2"/>
  <c r="E2079" i="2"/>
  <c r="D2078" i="2"/>
  <c r="E2073" i="2"/>
  <c r="V2073" i="2" s="1"/>
  <c r="D2075" i="2"/>
  <c r="E2070" i="2"/>
  <c r="D2077" i="2"/>
  <c r="E2072" i="2"/>
  <c r="D2076" i="2"/>
  <c r="E2071" i="2"/>
  <c r="AL2071" i="2" s="1"/>
  <c r="AK2071" i="2" l="1"/>
  <c r="AJ2071" i="2"/>
  <c r="Q2068" i="2"/>
  <c r="T2073" i="2"/>
  <c r="U2073" i="2"/>
  <c r="P2071" i="2"/>
  <c r="AI2071" i="2"/>
  <c r="AM2074" i="2"/>
  <c r="O2073" i="2"/>
  <c r="S2073" i="2"/>
  <c r="J2071" i="2"/>
  <c r="AH2071" i="2"/>
  <c r="N2073" i="2"/>
  <c r="AA2073" i="2"/>
  <c r="I2071" i="2"/>
  <c r="AF2071" i="2"/>
  <c r="Q2074" i="2"/>
  <c r="M2073" i="2"/>
  <c r="AL2073" i="2"/>
  <c r="Q2065" i="2"/>
  <c r="H2071" i="2"/>
  <c r="AE2071" i="2"/>
  <c r="L2073" i="2"/>
  <c r="AK2073" i="2"/>
  <c r="K2071" i="2"/>
  <c r="AA2071" i="2"/>
  <c r="K2073" i="2"/>
  <c r="AJ2073" i="2"/>
  <c r="AB2066" i="2"/>
  <c r="AI2070" i="2"/>
  <c r="M2070" i="2"/>
  <c r="AJ2070" i="2"/>
  <c r="N2070" i="2"/>
  <c r="AD2070" i="2"/>
  <c r="O2070" i="2"/>
  <c r="AE2070" i="2"/>
  <c r="P2070" i="2"/>
  <c r="AF2070" i="2"/>
  <c r="H2070" i="2"/>
  <c r="V2070" i="2"/>
  <c r="I2070" i="2"/>
  <c r="L2070" i="2"/>
  <c r="W2070" i="2"/>
  <c r="J2070" i="2"/>
  <c r="X2070" i="2"/>
  <c r="Y2070" i="2"/>
  <c r="Z2070" i="2"/>
  <c r="AA2070" i="2"/>
  <c r="AH2070" i="2"/>
  <c r="S2070" i="2"/>
  <c r="AK2070" i="2"/>
  <c r="T2070" i="2"/>
  <c r="AL2070" i="2"/>
  <c r="U2070" i="2"/>
  <c r="AG2070" i="2"/>
  <c r="K2070" i="2"/>
  <c r="AG2071" i="2"/>
  <c r="Z2071" i="2"/>
  <c r="AD2071" i="2"/>
  <c r="F2084" i="2"/>
  <c r="AJ2079" i="2"/>
  <c r="AL2079" i="2"/>
  <c r="AH2079" i="2"/>
  <c r="AI2079" i="2"/>
  <c r="AK2079" i="2"/>
  <c r="AD2079" i="2"/>
  <c r="AE2079" i="2"/>
  <c r="AF2079" i="2"/>
  <c r="AG2079" i="2"/>
  <c r="U2079" i="2"/>
  <c r="V2079" i="2"/>
  <c r="W2079" i="2"/>
  <c r="X2079" i="2"/>
  <c r="Y2079" i="2"/>
  <c r="Z2079" i="2"/>
  <c r="AA2079" i="2"/>
  <c r="S2079" i="2"/>
  <c r="T2079" i="2"/>
  <c r="J2079" i="2"/>
  <c r="K2079" i="2"/>
  <c r="L2079" i="2"/>
  <c r="M2079" i="2"/>
  <c r="N2079" i="2"/>
  <c r="O2079" i="2"/>
  <c r="P2079" i="2"/>
  <c r="H2079" i="2"/>
  <c r="I2079" i="2"/>
  <c r="J2073" i="2"/>
  <c r="AI2073" i="2"/>
  <c r="Q2066" i="2"/>
  <c r="I2073" i="2"/>
  <c r="AH2073" i="2"/>
  <c r="L2071" i="2"/>
  <c r="AM2066" i="2"/>
  <c r="H2073" i="2"/>
  <c r="AG2073" i="2"/>
  <c r="X2072" i="2"/>
  <c r="Y2072" i="2"/>
  <c r="Z2072" i="2"/>
  <c r="AI2072" i="2"/>
  <c r="AA2072" i="2"/>
  <c r="AJ2072" i="2"/>
  <c r="S2072" i="2"/>
  <c r="AK2072" i="2"/>
  <c r="I2072" i="2"/>
  <c r="AL2072" i="2"/>
  <c r="J2072" i="2"/>
  <c r="AD2072" i="2"/>
  <c r="K2072" i="2"/>
  <c r="AE2072" i="2"/>
  <c r="L2072" i="2"/>
  <c r="AF2072" i="2"/>
  <c r="M2072" i="2"/>
  <c r="AG2072" i="2"/>
  <c r="N2072" i="2"/>
  <c r="AH2072" i="2"/>
  <c r="O2072" i="2"/>
  <c r="T2072" i="2"/>
  <c r="P2072" i="2"/>
  <c r="U2072" i="2"/>
  <c r="H2072" i="2"/>
  <c r="W2072" i="2"/>
  <c r="V2072" i="2"/>
  <c r="Y2071" i="2"/>
  <c r="F2087" i="2"/>
  <c r="P2073" i="2"/>
  <c r="AF2073" i="2"/>
  <c r="AB2067" i="2"/>
  <c r="V2071" i="2"/>
  <c r="AB2068" i="2"/>
  <c r="Z2073" i="2"/>
  <c r="AD2073" i="2"/>
  <c r="W2071" i="2"/>
  <c r="U2071" i="2"/>
  <c r="Y2073" i="2"/>
  <c r="AE2073" i="2"/>
  <c r="X2071" i="2"/>
  <c r="O2071" i="2"/>
  <c r="T2071" i="2"/>
  <c r="AB2074" i="2"/>
  <c r="X2073" i="2"/>
  <c r="F2083" i="2"/>
  <c r="L2078" i="2"/>
  <c r="F2085" i="2"/>
  <c r="F2081" i="2"/>
  <c r="X2076" i="2"/>
  <c r="N2071" i="2"/>
  <c r="S2071" i="2"/>
  <c r="W2073" i="2"/>
  <c r="Q2067" i="2"/>
  <c r="M2071" i="2"/>
  <c r="D2081" i="2"/>
  <c r="E2076" i="2"/>
  <c r="Y2076" i="2" s="1"/>
  <c r="D2082" i="2"/>
  <c r="E2077" i="2"/>
  <c r="D2080" i="2"/>
  <c r="E2075" i="2"/>
  <c r="D2083" i="2"/>
  <c r="E2078" i="2"/>
  <c r="AK2078" i="2" s="1"/>
  <c r="D2089" i="2"/>
  <c r="E2084" i="2"/>
  <c r="K2078" i="2" l="1"/>
  <c r="AI2078" i="2"/>
  <c r="AM2073" i="2"/>
  <c r="Q2073" i="2"/>
  <c r="AB2071" i="2"/>
  <c r="V2076" i="2"/>
  <c r="J2078" i="2"/>
  <c r="AG2078" i="2"/>
  <c r="W2076" i="2"/>
  <c r="I2078" i="2"/>
  <c r="AF2078" i="2"/>
  <c r="F2092" i="2"/>
  <c r="AB2079" i="2"/>
  <c r="P2076" i="2"/>
  <c r="T2076" i="2"/>
  <c r="H2078" i="2"/>
  <c r="AD2078" i="2"/>
  <c r="AM2072" i="2"/>
  <c r="F2089" i="2"/>
  <c r="AD2084" i="2"/>
  <c r="AE2084" i="2"/>
  <c r="AF2084" i="2"/>
  <c r="AG2084" i="2"/>
  <c r="AH2084" i="2"/>
  <c r="AI2084" i="2"/>
  <c r="AJ2084" i="2"/>
  <c r="AK2084" i="2"/>
  <c r="AL2084" i="2"/>
  <c r="X2084" i="2"/>
  <c r="Y2084" i="2"/>
  <c r="Z2084" i="2"/>
  <c r="AA2084" i="2"/>
  <c r="S2084" i="2"/>
  <c r="T2084" i="2"/>
  <c r="U2084" i="2"/>
  <c r="V2084" i="2"/>
  <c r="W2084" i="2"/>
  <c r="M2084" i="2"/>
  <c r="N2084" i="2"/>
  <c r="O2084" i="2"/>
  <c r="P2084" i="2"/>
  <c r="H2084" i="2"/>
  <c r="I2084" i="2"/>
  <c r="J2084" i="2"/>
  <c r="K2084" i="2"/>
  <c r="L2084" i="2"/>
  <c r="O2076" i="2"/>
  <c r="S2076" i="2"/>
  <c r="AA2078" i="2"/>
  <c r="AH2078" i="2"/>
  <c r="AM2071" i="2"/>
  <c r="U2076" i="2"/>
  <c r="N2076" i="2"/>
  <c r="AL2076" i="2"/>
  <c r="Z2078" i="2"/>
  <c r="AE2078" i="2"/>
  <c r="AB2073" i="2"/>
  <c r="M2076" i="2"/>
  <c r="AK2076" i="2"/>
  <c r="Y2078" i="2"/>
  <c r="F2088" i="2"/>
  <c r="Q2072" i="2"/>
  <c r="AJ2078" i="2"/>
  <c r="K2076" i="2"/>
  <c r="W2078" i="2"/>
  <c r="AB2072" i="2"/>
  <c r="Q2070" i="2"/>
  <c r="AI2076" i="2"/>
  <c r="J2076" i="2"/>
  <c r="AF2076" i="2"/>
  <c r="V2078" i="2"/>
  <c r="Q2079" i="2"/>
  <c r="AH2076" i="2"/>
  <c r="AD2076" i="2"/>
  <c r="AM2076" i="2" s="1"/>
  <c r="F2090" i="2"/>
  <c r="U2078" i="2"/>
  <c r="Q2071" i="2"/>
  <c r="L2076" i="2"/>
  <c r="X2078" i="2"/>
  <c r="H2076" i="2"/>
  <c r="AJ2076" i="2"/>
  <c r="P2078" i="2"/>
  <c r="T2078" i="2"/>
  <c r="AA2076" i="2"/>
  <c r="AG2076" i="2"/>
  <c r="O2078" i="2"/>
  <c r="S2078" i="2"/>
  <c r="T2075" i="2"/>
  <c r="U2075" i="2"/>
  <c r="V2075" i="2"/>
  <c r="AF2075" i="2"/>
  <c r="W2075" i="2"/>
  <c r="AG2075" i="2"/>
  <c r="X2075" i="2"/>
  <c r="AH2075" i="2"/>
  <c r="N2075" i="2"/>
  <c r="AI2075" i="2"/>
  <c r="O2075" i="2"/>
  <c r="AJ2075" i="2"/>
  <c r="P2075" i="2"/>
  <c r="AK2075" i="2"/>
  <c r="H2075" i="2"/>
  <c r="AL2075" i="2"/>
  <c r="I2075" i="2"/>
  <c r="AD2075" i="2"/>
  <c r="J2075" i="2"/>
  <c r="AE2075" i="2"/>
  <c r="K2075" i="2"/>
  <c r="Y2075" i="2"/>
  <c r="L2075" i="2"/>
  <c r="Z2075" i="2"/>
  <c r="M2075" i="2"/>
  <c r="AA2075" i="2"/>
  <c r="S2075" i="2"/>
  <c r="I2076" i="2"/>
  <c r="Z2076" i="2"/>
  <c r="AE2076" i="2"/>
  <c r="N2078" i="2"/>
  <c r="AL2078" i="2"/>
  <c r="AM2079" i="2"/>
  <c r="AB2070" i="2"/>
  <c r="AM2070" i="2"/>
  <c r="X2077" i="2"/>
  <c r="K2077" i="2"/>
  <c r="Y2077" i="2"/>
  <c r="Z2077" i="2"/>
  <c r="V2077" i="2"/>
  <c r="AA2077" i="2"/>
  <c r="AG2077" i="2"/>
  <c r="S2077" i="2"/>
  <c r="T2077" i="2"/>
  <c r="AL2077" i="2"/>
  <c r="U2077" i="2"/>
  <c r="J2077" i="2"/>
  <c r="AH2077" i="2"/>
  <c r="L2077" i="2"/>
  <c r="AI2077" i="2"/>
  <c r="M2077" i="2"/>
  <c r="AJ2077" i="2"/>
  <c r="N2077" i="2"/>
  <c r="AK2077" i="2"/>
  <c r="O2077" i="2"/>
  <c r="AD2077" i="2"/>
  <c r="AM2077" i="2" s="1"/>
  <c r="P2077" i="2"/>
  <c r="AE2077" i="2"/>
  <c r="H2077" i="2"/>
  <c r="W2077" i="2"/>
  <c r="AF2077" i="2"/>
  <c r="I2077" i="2"/>
  <c r="F2086" i="2"/>
  <c r="M2078" i="2"/>
  <c r="D2094" i="2"/>
  <c r="E2089" i="2"/>
  <c r="D2088" i="2"/>
  <c r="E2083" i="2"/>
  <c r="AH2083" i="2" s="1"/>
  <c r="D2085" i="2"/>
  <c r="E2080" i="2"/>
  <c r="D2087" i="2"/>
  <c r="E2082" i="2"/>
  <c r="D2086" i="2"/>
  <c r="E2081" i="2"/>
  <c r="S2081" i="2" s="1"/>
  <c r="L2083" i="2" l="1"/>
  <c r="AF2083" i="2"/>
  <c r="AM2084" i="2"/>
  <c r="L2081" i="2"/>
  <c r="AF2081" i="2"/>
  <c r="K2083" i="2"/>
  <c r="AE2083" i="2"/>
  <c r="F2094" i="2"/>
  <c r="AD2089" i="2"/>
  <c r="AE2089" i="2"/>
  <c r="AF2089" i="2"/>
  <c r="AG2089" i="2"/>
  <c r="AH2089" i="2"/>
  <c r="AI2089" i="2"/>
  <c r="AJ2089" i="2"/>
  <c r="AK2089" i="2"/>
  <c r="AL2089" i="2"/>
  <c r="AA2089" i="2"/>
  <c r="S2089" i="2"/>
  <c r="T2089" i="2"/>
  <c r="U2089" i="2"/>
  <c r="V2089" i="2"/>
  <c r="W2089" i="2"/>
  <c r="X2089" i="2"/>
  <c r="Y2089" i="2"/>
  <c r="Z2089" i="2"/>
  <c r="P2089" i="2"/>
  <c r="H2089" i="2"/>
  <c r="I2089" i="2"/>
  <c r="J2089" i="2"/>
  <c r="K2089" i="2"/>
  <c r="L2089" i="2"/>
  <c r="M2089" i="2"/>
  <c r="N2089" i="2"/>
  <c r="O2089" i="2"/>
  <c r="K2081" i="2"/>
  <c r="AE2081" i="2"/>
  <c r="J2083" i="2"/>
  <c r="AD2083" i="2"/>
  <c r="AG2083" i="2"/>
  <c r="J2081" i="2"/>
  <c r="AD2081" i="2"/>
  <c r="I2083" i="2"/>
  <c r="AL2083" i="2"/>
  <c r="AB2084" i="2"/>
  <c r="AM2078" i="2"/>
  <c r="F2097" i="2"/>
  <c r="AG2082" i="2"/>
  <c r="P2082" i="2"/>
  <c r="AH2082" i="2"/>
  <c r="H2082" i="2"/>
  <c r="Q2082" i="2" s="1"/>
  <c r="AI2082" i="2"/>
  <c r="I2082" i="2"/>
  <c r="AJ2082" i="2"/>
  <c r="J2082" i="2"/>
  <c r="O2082" i="2"/>
  <c r="AK2082" i="2"/>
  <c r="K2082" i="2"/>
  <c r="AF2082" i="2"/>
  <c r="AL2082" i="2"/>
  <c r="L2082" i="2"/>
  <c r="Z2082" i="2"/>
  <c r="M2082" i="2"/>
  <c r="AA2082" i="2"/>
  <c r="N2082" i="2"/>
  <c r="S2082" i="2"/>
  <c r="T2082" i="2"/>
  <c r="U2082" i="2"/>
  <c r="V2082" i="2"/>
  <c r="W2082" i="2"/>
  <c r="AD2082" i="2"/>
  <c r="X2082" i="2"/>
  <c r="AE2082" i="2"/>
  <c r="Y2082" i="2"/>
  <c r="H2083" i="2"/>
  <c r="AK2083" i="2"/>
  <c r="AB2076" i="2"/>
  <c r="Q2078" i="2"/>
  <c r="M2081" i="2"/>
  <c r="AG2081" i="2"/>
  <c r="I2081" i="2"/>
  <c r="AL2081" i="2"/>
  <c r="H2081" i="2"/>
  <c r="Q2081" i="2" s="1"/>
  <c r="AK2081" i="2"/>
  <c r="AM2075" i="2"/>
  <c r="AA2083" i="2"/>
  <c r="AJ2083" i="2"/>
  <c r="U2080" i="2"/>
  <c r="Y2080" i="2"/>
  <c r="V2080" i="2"/>
  <c r="W2080" i="2"/>
  <c r="X2080" i="2"/>
  <c r="AE2080" i="2"/>
  <c r="H2080" i="2"/>
  <c r="AF2080" i="2"/>
  <c r="Z2080" i="2"/>
  <c r="AD2080" i="2"/>
  <c r="AA2080" i="2"/>
  <c r="T2080" i="2"/>
  <c r="AG2080" i="2"/>
  <c r="I2080" i="2"/>
  <c r="AH2080" i="2"/>
  <c r="J2080" i="2"/>
  <c r="AI2080" i="2"/>
  <c r="K2080" i="2"/>
  <c r="AJ2080" i="2"/>
  <c r="L2080" i="2"/>
  <c r="P2080" i="2"/>
  <c r="AK2080" i="2"/>
  <c r="M2080" i="2"/>
  <c r="AL2080" i="2"/>
  <c r="N2080" i="2"/>
  <c r="S2080" i="2"/>
  <c r="O2080" i="2"/>
  <c r="AA2081" i="2"/>
  <c r="AJ2081" i="2"/>
  <c r="Z2083" i="2"/>
  <c r="AI2083" i="2"/>
  <c r="AH2081" i="2"/>
  <c r="AB2078" i="2"/>
  <c r="Y2083" i="2"/>
  <c r="F2093" i="2"/>
  <c r="AI2081" i="2"/>
  <c r="Y2081" i="2"/>
  <c r="Q2075" i="2"/>
  <c r="X2083" i="2"/>
  <c r="N2081" i="2"/>
  <c r="W2083" i="2"/>
  <c r="V2083" i="2"/>
  <c r="Q2084" i="2"/>
  <c r="U2083" i="2"/>
  <c r="M2083" i="2"/>
  <c r="F2091" i="2"/>
  <c r="W2081" i="2"/>
  <c r="Q2077" i="2"/>
  <c r="AB2077" i="2"/>
  <c r="AB2075" i="2"/>
  <c r="P2083" i="2"/>
  <c r="T2083" i="2"/>
  <c r="X2081" i="2"/>
  <c r="U2081" i="2"/>
  <c r="P2081" i="2"/>
  <c r="T2081" i="2"/>
  <c r="AB2081" i="2" s="1"/>
  <c r="O2083" i="2"/>
  <c r="S2083" i="2"/>
  <c r="Z2081" i="2"/>
  <c r="V2081" i="2"/>
  <c r="O2081" i="2"/>
  <c r="Q2076" i="2"/>
  <c r="F2095" i="2"/>
  <c r="N2083" i="2"/>
  <c r="D2091" i="2"/>
  <c r="E2086" i="2"/>
  <c r="AH2086" i="2" s="1"/>
  <c r="D2092" i="2"/>
  <c r="E2087" i="2"/>
  <c r="D2090" i="2"/>
  <c r="E2085" i="2"/>
  <c r="D2093" i="2"/>
  <c r="E2088" i="2"/>
  <c r="U2088" i="2" s="1"/>
  <c r="D2099" i="2"/>
  <c r="E2094" i="2"/>
  <c r="K2086" i="2" l="1"/>
  <c r="AF2086" i="2"/>
  <c r="L2086" i="2"/>
  <c r="AG2086" i="2"/>
  <c r="P2088" i="2"/>
  <c r="T2088" i="2"/>
  <c r="F2102" i="2"/>
  <c r="U2086" i="2"/>
  <c r="AE2086" i="2"/>
  <c r="N2088" i="2"/>
  <c r="AJ2088" i="2"/>
  <c r="AB2082" i="2"/>
  <c r="T2086" i="2"/>
  <c r="AD2086" i="2"/>
  <c r="M2088" i="2"/>
  <c r="AI2088" i="2"/>
  <c r="AB2080" i="2"/>
  <c r="AM2080" i="2"/>
  <c r="Q2089" i="2"/>
  <c r="S2086" i="2"/>
  <c r="F2096" i="2"/>
  <c r="L2088" i="2"/>
  <c r="AH2088" i="2"/>
  <c r="AA2086" i="2"/>
  <c r="K2088" i="2"/>
  <c r="AG2088" i="2"/>
  <c r="AM2081" i="2"/>
  <c r="Y2085" i="2"/>
  <c r="AG2085" i="2"/>
  <c r="Z2085" i="2"/>
  <c r="AH2085" i="2"/>
  <c r="AA2085" i="2"/>
  <c r="AI2085" i="2"/>
  <c r="H2085" i="2"/>
  <c r="AJ2085" i="2"/>
  <c r="I2085" i="2"/>
  <c r="AK2085" i="2"/>
  <c r="J2085" i="2"/>
  <c r="AL2085" i="2"/>
  <c r="K2085" i="2"/>
  <c r="AD2085" i="2"/>
  <c r="AM2085" i="2" s="1"/>
  <c r="L2085" i="2"/>
  <c r="AE2085" i="2"/>
  <c r="M2085" i="2"/>
  <c r="AF2085" i="2"/>
  <c r="N2085" i="2"/>
  <c r="S2085" i="2"/>
  <c r="O2085" i="2"/>
  <c r="T2085" i="2"/>
  <c r="P2085" i="2"/>
  <c r="U2085" i="2"/>
  <c r="V2085" i="2"/>
  <c r="W2085" i="2"/>
  <c r="X2085" i="2"/>
  <c r="Z2086" i="2"/>
  <c r="J2088" i="2"/>
  <c r="AF2088" i="2"/>
  <c r="Q2080" i="2"/>
  <c r="AM2089" i="2"/>
  <c r="Y2086" i="2"/>
  <c r="I2088" i="2"/>
  <c r="AE2088" i="2"/>
  <c r="F2099" i="2"/>
  <c r="AF2094" i="2"/>
  <c r="AG2094" i="2"/>
  <c r="AH2094" i="2"/>
  <c r="AI2094" i="2"/>
  <c r="AJ2094" i="2"/>
  <c r="AK2094" i="2"/>
  <c r="AL2094" i="2"/>
  <c r="AD2094" i="2"/>
  <c r="AE2094" i="2"/>
  <c r="S2094" i="2"/>
  <c r="T2094" i="2"/>
  <c r="U2094" i="2"/>
  <c r="V2094" i="2"/>
  <c r="W2094" i="2"/>
  <c r="X2094" i="2"/>
  <c r="Y2094" i="2"/>
  <c r="Z2094" i="2"/>
  <c r="AA2094" i="2"/>
  <c r="H2094" i="2"/>
  <c r="I2094" i="2"/>
  <c r="J2094" i="2"/>
  <c r="K2094" i="2"/>
  <c r="L2094" i="2"/>
  <c r="M2094" i="2"/>
  <c r="N2094" i="2"/>
  <c r="O2094" i="2"/>
  <c r="P2094" i="2"/>
  <c r="X2086" i="2"/>
  <c r="S2088" i="2"/>
  <c r="AM2083" i="2"/>
  <c r="F2100" i="2"/>
  <c r="AD2088" i="2"/>
  <c r="AM2088" i="2" s="1"/>
  <c r="J2086" i="2"/>
  <c r="W2086" i="2"/>
  <c r="AA2088" i="2"/>
  <c r="AL2088" i="2"/>
  <c r="Q2083" i="2"/>
  <c r="I2086" i="2"/>
  <c r="V2086" i="2"/>
  <c r="Z2088" i="2"/>
  <c r="F2098" i="2"/>
  <c r="H2086" i="2"/>
  <c r="AL2086" i="2"/>
  <c r="Y2088" i="2"/>
  <c r="O2088" i="2"/>
  <c r="AK2088" i="2"/>
  <c r="P2086" i="2"/>
  <c r="AK2086" i="2"/>
  <c r="X2088" i="2"/>
  <c r="AB2089" i="2"/>
  <c r="O2086" i="2"/>
  <c r="AJ2086" i="2"/>
  <c r="W2088" i="2"/>
  <c r="AM2082" i="2"/>
  <c r="AB2083" i="2"/>
  <c r="N2086" i="2"/>
  <c r="AI2086" i="2"/>
  <c r="V2088" i="2"/>
  <c r="AI2087" i="2"/>
  <c r="J2087" i="2"/>
  <c r="I2087" i="2"/>
  <c r="AJ2087" i="2"/>
  <c r="K2087" i="2"/>
  <c r="AK2087" i="2"/>
  <c r="L2087" i="2"/>
  <c r="AL2087" i="2"/>
  <c r="M2087" i="2"/>
  <c r="AD2087" i="2"/>
  <c r="N2087" i="2"/>
  <c r="S2087" i="2"/>
  <c r="O2087" i="2"/>
  <c r="T2087" i="2"/>
  <c r="P2087" i="2"/>
  <c r="U2087" i="2"/>
  <c r="V2087" i="2"/>
  <c r="W2087" i="2"/>
  <c r="X2087" i="2"/>
  <c r="Y2087" i="2"/>
  <c r="AE2087" i="2"/>
  <c r="Z2087" i="2"/>
  <c r="AF2087" i="2"/>
  <c r="AA2087" i="2"/>
  <c r="AG2087" i="2"/>
  <c r="H2087" i="2"/>
  <c r="AH2087" i="2"/>
  <c r="M2086" i="2"/>
  <c r="H2088" i="2"/>
  <c r="D2104" i="2"/>
  <c r="E2099" i="2"/>
  <c r="D2098" i="2"/>
  <c r="E2093" i="2"/>
  <c r="AK2093" i="2" s="1"/>
  <c r="D2095" i="2"/>
  <c r="E2090" i="2"/>
  <c r="D2097" i="2"/>
  <c r="E2092" i="2"/>
  <c r="D2096" i="2"/>
  <c r="E2091" i="2"/>
  <c r="AD2091" i="2" s="1"/>
  <c r="AJ2093" i="2" l="1"/>
  <c r="O2093" i="2"/>
  <c r="AI2093" i="2"/>
  <c r="AB2094" i="2"/>
  <c r="U2091" i="2"/>
  <c r="AB2086" i="2"/>
  <c r="N2093" i="2"/>
  <c r="AH2093" i="2"/>
  <c r="T2091" i="2"/>
  <c r="P2093" i="2"/>
  <c r="Q2087" i="2"/>
  <c r="M2093" i="2"/>
  <c r="AG2093" i="2"/>
  <c r="AM2094" i="2"/>
  <c r="S2091" i="2"/>
  <c r="AB2091" i="2" s="1"/>
  <c r="F2101" i="2"/>
  <c r="L2093" i="2"/>
  <c r="AF2093" i="2"/>
  <c r="AA2091" i="2"/>
  <c r="V2093" i="2"/>
  <c r="AE2093" i="2"/>
  <c r="M2091" i="2"/>
  <c r="Z2091" i="2"/>
  <c r="AH2092" i="2"/>
  <c r="Z2092" i="2"/>
  <c r="AI2092" i="2"/>
  <c r="AA2092" i="2"/>
  <c r="AJ2092" i="2"/>
  <c r="H2092" i="2"/>
  <c r="AK2092" i="2"/>
  <c r="I2092" i="2"/>
  <c r="X2092" i="2"/>
  <c r="AL2092" i="2"/>
  <c r="J2092" i="2"/>
  <c r="AD2092" i="2"/>
  <c r="AM2092" i="2" s="1"/>
  <c r="K2092" i="2"/>
  <c r="AE2092" i="2"/>
  <c r="L2092" i="2"/>
  <c r="AF2092" i="2"/>
  <c r="M2092" i="2"/>
  <c r="AG2092" i="2"/>
  <c r="N2092" i="2"/>
  <c r="S2092" i="2"/>
  <c r="AB2092" i="2" s="1"/>
  <c r="O2092" i="2"/>
  <c r="T2092" i="2"/>
  <c r="P2092" i="2"/>
  <c r="U2092" i="2"/>
  <c r="V2092" i="2"/>
  <c r="W2092" i="2"/>
  <c r="Y2092" i="2"/>
  <c r="U2093" i="2"/>
  <c r="AD2093" i="2"/>
  <c r="AM2093" i="2" s="1"/>
  <c r="L2091" i="2"/>
  <c r="Y2091" i="2"/>
  <c r="T2093" i="2"/>
  <c r="F2103" i="2"/>
  <c r="K2091" i="2"/>
  <c r="AL2091" i="2"/>
  <c r="AM2086" i="2"/>
  <c r="AI2090" i="2"/>
  <c r="N2090" i="2"/>
  <c r="S2090" i="2"/>
  <c r="O2090" i="2"/>
  <c r="T2090" i="2"/>
  <c r="P2090" i="2"/>
  <c r="W2090" i="2"/>
  <c r="Y2090" i="2"/>
  <c r="U2090" i="2"/>
  <c r="V2090" i="2"/>
  <c r="Z2090" i="2"/>
  <c r="X2090" i="2"/>
  <c r="AJ2090" i="2"/>
  <c r="AK2090" i="2"/>
  <c r="AA2090" i="2"/>
  <c r="AL2090" i="2"/>
  <c r="H2090" i="2"/>
  <c r="AD2090" i="2"/>
  <c r="I2090" i="2"/>
  <c r="AE2090" i="2"/>
  <c r="J2090" i="2"/>
  <c r="L2090" i="2"/>
  <c r="AF2090" i="2"/>
  <c r="K2090" i="2"/>
  <c r="AG2090" i="2"/>
  <c r="AH2090" i="2"/>
  <c r="M2090" i="2"/>
  <c r="S2093" i="2"/>
  <c r="Q2094" i="2"/>
  <c r="Q2085" i="2"/>
  <c r="J2091" i="2"/>
  <c r="AK2091" i="2"/>
  <c r="AA2093" i="2"/>
  <c r="I2091" i="2"/>
  <c r="AJ2091" i="2"/>
  <c r="F2107" i="2"/>
  <c r="Z2093" i="2"/>
  <c r="H2091" i="2"/>
  <c r="AI2091" i="2"/>
  <c r="Q2086" i="2"/>
  <c r="Y2093" i="2"/>
  <c r="F2104" i="2"/>
  <c r="AI2099" i="2"/>
  <c r="AJ2099" i="2"/>
  <c r="AK2099" i="2"/>
  <c r="AL2099" i="2"/>
  <c r="AD2099" i="2"/>
  <c r="AE2099" i="2"/>
  <c r="AF2099" i="2"/>
  <c r="AG2099" i="2"/>
  <c r="AH2099" i="2"/>
  <c r="S2099" i="2"/>
  <c r="T2099" i="2"/>
  <c r="U2099" i="2"/>
  <c r="V2099" i="2"/>
  <c r="W2099" i="2"/>
  <c r="X2099" i="2"/>
  <c r="Y2099" i="2"/>
  <c r="Z2099" i="2"/>
  <c r="AA2099" i="2"/>
  <c r="H2099" i="2"/>
  <c r="I2099" i="2"/>
  <c r="J2099" i="2"/>
  <c r="K2099" i="2"/>
  <c r="L2099" i="2"/>
  <c r="M2099" i="2"/>
  <c r="N2099" i="2"/>
  <c r="O2099" i="2"/>
  <c r="P2099" i="2"/>
  <c r="AB2085" i="2"/>
  <c r="P2091" i="2"/>
  <c r="AH2091" i="2"/>
  <c r="V2091" i="2"/>
  <c r="K2093" i="2"/>
  <c r="X2093" i="2"/>
  <c r="F2105" i="2"/>
  <c r="O2091" i="2"/>
  <c r="AG2091" i="2"/>
  <c r="J2093" i="2"/>
  <c r="W2093" i="2"/>
  <c r="N2091" i="2"/>
  <c r="AF2091" i="2"/>
  <c r="I2093" i="2"/>
  <c r="AL2093" i="2"/>
  <c r="AB2088" i="2"/>
  <c r="X2091" i="2"/>
  <c r="AE2091" i="2"/>
  <c r="AM2091" i="2" s="1"/>
  <c r="AM2087" i="2"/>
  <c r="Q2088" i="2"/>
  <c r="AB2087" i="2"/>
  <c r="H2093" i="2"/>
  <c r="W2091" i="2"/>
  <c r="D2101" i="2"/>
  <c r="E2096" i="2"/>
  <c r="Y2096" i="2" s="1"/>
  <c r="D2102" i="2"/>
  <c r="E2097" i="2"/>
  <c r="D2100" i="2"/>
  <c r="E2095" i="2"/>
  <c r="D2103" i="2"/>
  <c r="E2098" i="2"/>
  <c r="T2098" i="2" s="1"/>
  <c r="D2109" i="2"/>
  <c r="E2104" i="2"/>
  <c r="N2098" i="2" l="1"/>
  <c r="AA2098" i="2"/>
  <c r="W2096" i="2"/>
  <c r="AB2093" i="2"/>
  <c r="M2098" i="2"/>
  <c r="Z2098" i="2"/>
  <c r="V2096" i="2"/>
  <c r="L2098" i="2"/>
  <c r="AL2098" i="2"/>
  <c r="U2096" i="2"/>
  <c r="AM2099" i="2"/>
  <c r="K2098" i="2"/>
  <c r="AK2098" i="2"/>
  <c r="P2096" i="2"/>
  <c r="T2096" i="2"/>
  <c r="J2098" i="2"/>
  <c r="AJ2098" i="2"/>
  <c r="O2096" i="2"/>
  <c r="S2096" i="2"/>
  <c r="X2095" i="2"/>
  <c r="Y2095" i="2"/>
  <c r="Z2095" i="2"/>
  <c r="AA2095" i="2"/>
  <c r="W2095" i="2"/>
  <c r="AD2095" i="2"/>
  <c r="S2095" i="2"/>
  <c r="AE2095" i="2"/>
  <c r="T2095" i="2"/>
  <c r="AF2095" i="2"/>
  <c r="J2095" i="2"/>
  <c r="AG2095" i="2"/>
  <c r="K2095" i="2"/>
  <c r="AH2095" i="2"/>
  <c r="L2095" i="2"/>
  <c r="AI2095" i="2"/>
  <c r="M2095" i="2"/>
  <c r="AJ2095" i="2"/>
  <c r="N2095" i="2"/>
  <c r="AK2095" i="2"/>
  <c r="O2095" i="2"/>
  <c r="AL2095" i="2"/>
  <c r="P2095" i="2"/>
  <c r="U2095" i="2"/>
  <c r="H2095" i="2"/>
  <c r="V2095" i="2"/>
  <c r="I2095" i="2"/>
  <c r="Q2099" i="2"/>
  <c r="I2098" i="2"/>
  <c r="AI2098" i="2"/>
  <c r="N2096" i="2"/>
  <c r="AL2096" i="2"/>
  <c r="F2110" i="2"/>
  <c r="H2098" i="2"/>
  <c r="Q2098" i="2" s="1"/>
  <c r="AH2098" i="2"/>
  <c r="Q2092" i="2"/>
  <c r="M2096" i="2"/>
  <c r="AK2096" i="2"/>
  <c r="S2097" i="2"/>
  <c r="O2097" i="2"/>
  <c r="T2097" i="2"/>
  <c r="P2097" i="2"/>
  <c r="U2097" i="2"/>
  <c r="V2097" i="2"/>
  <c r="W2097" i="2"/>
  <c r="AJ2097" i="2"/>
  <c r="X2097" i="2"/>
  <c r="N2097" i="2"/>
  <c r="Y2097" i="2"/>
  <c r="AK2097" i="2"/>
  <c r="Z2097" i="2"/>
  <c r="AL2097" i="2"/>
  <c r="AA2097" i="2"/>
  <c r="AD2097" i="2"/>
  <c r="H2097" i="2"/>
  <c r="AE2097" i="2"/>
  <c r="I2097" i="2"/>
  <c r="AF2097" i="2"/>
  <c r="J2097" i="2"/>
  <c r="AG2097" i="2"/>
  <c r="K2097" i="2"/>
  <c r="AH2097" i="2"/>
  <c r="L2097" i="2"/>
  <c r="AI2097" i="2"/>
  <c r="M2097" i="2"/>
  <c r="P2098" i="2"/>
  <c r="AG2098" i="2"/>
  <c r="L2096" i="2"/>
  <c r="AJ2096" i="2"/>
  <c r="F2109" i="2"/>
  <c r="AL2104" i="2"/>
  <c r="AD2104" i="2"/>
  <c r="AE2104" i="2"/>
  <c r="AF2104" i="2"/>
  <c r="AG2104" i="2"/>
  <c r="AH2104" i="2"/>
  <c r="AI2104" i="2"/>
  <c r="AJ2104" i="2"/>
  <c r="AK2104" i="2"/>
  <c r="T2104" i="2"/>
  <c r="U2104" i="2"/>
  <c r="V2104" i="2"/>
  <c r="W2104" i="2"/>
  <c r="X2104" i="2"/>
  <c r="Y2104" i="2"/>
  <c r="Z2104" i="2"/>
  <c r="AA2104" i="2"/>
  <c r="S2104" i="2"/>
  <c r="I2104" i="2"/>
  <c r="J2104" i="2"/>
  <c r="K2104" i="2"/>
  <c r="L2104" i="2"/>
  <c r="M2104" i="2"/>
  <c r="N2104" i="2"/>
  <c r="O2104" i="2"/>
  <c r="P2104" i="2"/>
  <c r="H2104" i="2"/>
  <c r="O2098" i="2"/>
  <c r="AF2098" i="2"/>
  <c r="K2096" i="2"/>
  <c r="AI2096" i="2"/>
  <c r="F2112" i="2"/>
  <c r="Y2098" i="2"/>
  <c r="AE2098" i="2"/>
  <c r="J2096" i="2"/>
  <c r="AH2096" i="2"/>
  <c r="X2096" i="2"/>
  <c r="AB2090" i="2"/>
  <c r="X2098" i="2"/>
  <c r="AD2098" i="2"/>
  <c r="AM2098" i="2" s="1"/>
  <c r="I2096" i="2"/>
  <c r="AG2096" i="2"/>
  <c r="AM2090" i="2"/>
  <c r="W2098" i="2"/>
  <c r="F2108" i="2"/>
  <c r="I2103" i="2"/>
  <c r="H2096" i="2"/>
  <c r="Q2096" i="2" s="1"/>
  <c r="AF2096" i="2"/>
  <c r="Q2091" i="2"/>
  <c r="Q2090" i="2"/>
  <c r="V2098" i="2"/>
  <c r="AA2096" i="2"/>
  <c r="AE2096" i="2"/>
  <c r="U2098" i="2"/>
  <c r="Z2096" i="2"/>
  <c r="AD2096" i="2"/>
  <c r="S2098" i="2"/>
  <c r="Q2093" i="2"/>
  <c r="AB2099" i="2"/>
  <c r="F2106" i="2"/>
  <c r="P2101" i="2"/>
  <c r="D2114" i="2"/>
  <c r="E2109" i="2"/>
  <c r="D2108" i="2"/>
  <c r="E2103" i="2"/>
  <c r="AI2103" i="2" s="1"/>
  <c r="D2105" i="2"/>
  <c r="E2100" i="2"/>
  <c r="D2107" i="2"/>
  <c r="E2102" i="2"/>
  <c r="D2106" i="2"/>
  <c r="E2101" i="2"/>
  <c r="U2101" i="2" s="1"/>
  <c r="H2103" i="2" l="1"/>
  <c r="AG2103" i="2"/>
  <c r="Q2104" i="2"/>
  <c r="N2101" i="2"/>
  <c r="AF2101" i="2"/>
  <c r="AA2103" i="2"/>
  <c r="AF2103" i="2"/>
  <c r="M2101" i="2"/>
  <c r="AE2101" i="2"/>
  <c r="Z2103" i="2"/>
  <c r="AE2103" i="2"/>
  <c r="AH2103" i="2"/>
  <c r="L2101" i="2"/>
  <c r="AD2101" i="2"/>
  <c r="Y2103" i="2"/>
  <c r="F2113" i="2"/>
  <c r="Q2095" i="2"/>
  <c r="O2101" i="2"/>
  <c r="S2101" i="2"/>
  <c r="K2101" i="2"/>
  <c r="AL2101" i="2"/>
  <c r="X2103" i="2"/>
  <c r="J2101" i="2"/>
  <c r="AK2101" i="2"/>
  <c r="W2103" i="2"/>
  <c r="AB2095" i="2"/>
  <c r="T2101" i="2"/>
  <c r="I2101" i="2"/>
  <c r="AJ2101" i="2"/>
  <c r="V2103" i="2"/>
  <c r="AM2095" i="2"/>
  <c r="W2102" i="2"/>
  <c r="J2102" i="2"/>
  <c r="X2102" i="2"/>
  <c r="Y2102" i="2"/>
  <c r="Z2102" i="2"/>
  <c r="AA2102" i="2"/>
  <c r="I2102" i="2"/>
  <c r="S2102" i="2"/>
  <c r="AD2102" i="2"/>
  <c r="T2102" i="2"/>
  <c r="V2102" i="2"/>
  <c r="AE2102" i="2"/>
  <c r="U2102" i="2"/>
  <c r="AF2102" i="2"/>
  <c r="K2102" i="2"/>
  <c r="AG2102" i="2"/>
  <c r="L2102" i="2"/>
  <c r="AH2102" i="2"/>
  <c r="M2102" i="2"/>
  <c r="AI2102" i="2"/>
  <c r="N2102" i="2"/>
  <c r="AJ2102" i="2"/>
  <c r="O2102" i="2"/>
  <c r="AK2102" i="2"/>
  <c r="P2102" i="2"/>
  <c r="AL2102" i="2"/>
  <c r="H2102" i="2"/>
  <c r="Q2102" i="2" s="1"/>
  <c r="AI2101" i="2"/>
  <c r="AA2101" i="2"/>
  <c r="T2103" i="2"/>
  <c r="AK2100" i="2"/>
  <c r="I2100" i="2"/>
  <c r="AL2100" i="2"/>
  <c r="J2100" i="2"/>
  <c r="X2100" i="2"/>
  <c r="K2100" i="2"/>
  <c r="H2100" i="2"/>
  <c r="Y2100" i="2"/>
  <c r="L2100" i="2"/>
  <c r="Z2100" i="2"/>
  <c r="S2100" i="2"/>
  <c r="T2100" i="2"/>
  <c r="AA2100" i="2"/>
  <c r="U2100" i="2"/>
  <c r="AD2100" i="2"/>
  <c r="V2100" i="2"/>
  <c r="AE2100" i="2"/>
  <c r="W2100" i="2"/>
  <c r="AF2100" i="2"/>
  <c r="M2100" i="2"/>
  <c r="AG2100" i="2"/>
  <c r="N2100" i="2"/>
  <c r="AH2100" i="2"/>
  <c r="O2100" i="2"/>
  <c r="AI2100" i="2"/>
  <c r="P2100" i="2"/>
  <c r="AJ2100" i="2"/>
  <c r="Z2101" i="2"/>
  <c r="AG2101" i="2"/>
  <c r="O2103" i="2"/>
  <c r="S2103" i="2"/>
  <c r="AB2103" i="2" s="1"/>
  <c r="AB2104" i="2"/>
  <c r="AM2104" i="2"/>
  <c r="H2101" i="2"/>
  <c r="Q2101" i="2" s="1"/>
  <c r="U2103" i="2"/>
  <c r="AH2101" i="2"/>
  <c r="Y2101" i="2"/>
  <c r="N2103" i="2"/>
  <c r="AD2103" i="2"/>
  <c r="Q2097" i="2"/>
  <c r="AB2097" i="2"/>
  <c r="P2103" i="2"/>
  <c r="M2103" i="2"/>
  <c r="AL2103" i="2"/>
  <c r="F2117" i="2"/>
  <c r="F2114" i="2"/>
  <c r="AD2109" i="2"/>
  <c r="AE2109" i="2"/>
  <c r="AF2109" i="2"/>
  <c r="AG2109" i="2"/>
  <c r="AH2109" i="2"/>
  <c r="AI2109" i="2"/>
  <c r="AJ2109" i="2"/>
  <c r="AK2109" i="2"/>
  <c r="AL2109" i="2"/>
  <c r="W2109" i="2"/>
  <c r="X2109" i="2"/>
  <c r="Y2109" i="2"/>
  <c r="Z2109" i="2"/>
  <c r="AA2109" i="2"/>
  <c r="S2109" i="2"/>
  <c r="AB2109" i="2" s="1"/>
  <c r="T2109" i="2"/>
  <c r="U2109" i="2"/>
  <c r="V2109" i="2"/>
  <c r="L2109" i="2"/>
  <c r="M2109" i="2"/>
  <c r="N2109" i="2"/>
  <c r="O2109" i="2"/>
  <c r="P2109" i="2"/>
  <c r="H2109" i="2"/>
  <c r="I2109" i="2"/>
  <c r="J2109" i="2"/>
  <c r="K2109" i="2"/>
  <c r="AM2097" i="2"/>
  <c r="F2115" i="2"/>
  <c r="F2111" i="2"/>
  <c r="AF2106" i="2"/>
  <c r="K2106" i="2"/>
  <c r="X2101" i="2"/>
  <c r="W2101" i="2"/>
  <c r="L2103" i="2"/>
  <c r="AK2103" i="2"/>
  <c r="AB2096" i="2"/>
  <c r="AB2098" i="2"/>
  <c r="K2103" i="2"/>
  <c r="AJ2103" i="2"/>
  <c r="V2101" i="2"/>
  <c r="AM2096" i="2"/>
  <c r="J2103" i="2"/>
  <c r="D2111" i="2"/>
  <c r="E2106" i="2"/>
  <c r="AG2106" i="2" s="1"/>
  <c r="D2112" i="2"/>
  <c r="E2107" i="2"/>
  <c r="D2110" i="2"/>
  <c r="E2105" i="2"/>
  <c r="D2113" i="2"/>
  <c r="E2108" i="2"/>
  <c r="AH2108" i="2" s="1"/>
  <c r="D2119" i="2"/>
  <c r="E2114" i="2"/>
  <c r="J2106" i="2" l="1"/>
  <c r="AE2106" i="2"/>
  <c r="AM2103" i="2"/>
  <c r="Q2100" i="2"/>
  <c r="X2108" i="2"/>
  <c r="AD2106" i="2"/>
  <c r="F2120" i="2"/>
  <c r="AB2101" i="2"/>
  <c r="W2108" i="2"/>
  <c r="AM2101" i="2"/>
  <c r="F2118" i="2"/>
  <c r="H2106" i="2"/>
  <c r="AL2106" i="2"/>
  <c r="V2108" i="2"/>
  <c r="Y2108" i="2"/>
  <c r="AA2106" i="2"/>
  <c r="AK2106" i="2"/>
  <c r="U2108" i="2"/>
  <c r="I2106" i="2"/>
  <c r="Z2106" i="2"/>
  <c r="AJ2106" i="2"/>
  <c r="P2108" i="2"/>
  <c r="T2108" i="2"/>
  <c r="Y2106" i="2"/>
  <c r="F2116" i="2"/>
  <c r="AA2111" i="2"/>
  <c r="O2108" i="2"/>
  <c r="S2108" i="2"/>
  <c r="X2106" i="2"/>
  <c r="Q2109" i="2"/>
  <c r="N2108" i="2"/>
  <c r="AG2108" i="2"/>
  <c r="M2108" i="2"/>
  <c r="AF2108" i="2"/>
  <c r="W2106" i="2"/>
  <c r="V2106" i="2"/>
  <c r="AM2100" i="2"/>
  <c r="L2108" i="2"/>
  <c r="AE2108" i="2"/>
  <c r="U2106" i="2"/>
  <c r="K2108" i="2"/>
  <c r="AD2108" i="2"/>
  <c r="F2122" i="2"/>
  <c r="J2108" i="2"/>
  <c r="AL2108" i="2"/>
  <c r="U2105" i="2"/>
  <c r="V2105" i="2"/>
  <c r="W2105" i="2"/>
  <c r="X2105" i="2"/>
  <c r="AD2105" i="2"/>
  <c r="Y2105" i="2"/>
  <c r="AE2105" i="2"/>
  <c r="Z2105" i="2"/>
  <c r="AF2105" i="2"/>
  <c r="P2105" i="2"/>
  <c r="AG2105" i="2"/>
  <c r="H2105" i="2"/>
  <c r="AH2105" i="2"/>
  <c r="I2105" i="2"/>
  <c r="AI2105" i="2"/>
  <c r="J2105" i="2"/>
  <c r="AJ2105" i="2"/>
  <c r="K2105" i="2"/>
  <c r="AK2105" i="2"/>
  <c r="L2105" i="2"/>
  <c r="T2105" i="2"/>
  <c r="AL2105" i="2"/>
  <c r="M2105" i="2"/>
  <c r="AA2105" i="2"/>
  <c r="N2105" i="2"/>
  <c r="S2105" i="2"/>
  <c r="O2105" i="2"/>
  <c r="T2106" i="2"/>
  <c r="O2106" i="2"/>
  <c r="S2106" i="2"/>
  <c r="I2108" i="2"/>
  <c r="AK2108" i="2"/>
  <c r="P2106" i="2"/>
  <c r="N2106" i="2"/>
  <c r="AI2106" i="2"/>
  <c r="AB2100" i="2"/>
  <c r="AM2102" i="2"/>
  <c r="H2108" i="2"/>
  <c r="AJ2108" i="2"/>
  <c r="S2107" i="2"/>
  <c r="T2107" i="2"/>
  <c r="U2107" i="2"/>
  <c r="V2107" i="2"/>
  <c r="AD2107" i="2"/>
  <c r="W2107" i="2"/>
  <c r="AE2107" i="2"/>
  <c r="X2107" i="2"/>
  <c r="AF2107" i="2"/>
  <c r="N2107" i="2"/>
  <c r="AG2107" i="2"/>
  <c r="O2107" i="2"/>
  <c r="AH2107" i="2"/>
  <c r="P2107" i="2"/>
  <c r="AI2107" i="2"/>
  <c r="H2107" i="2"/>
  <c r="Q2107" i="2" s="1"/>
  <c r="AJ2107" i="2"/>
  <c r="I2107" i="2"/>
  <c r="AK2107" i="2"/>
  <c r="J2107" i="2"/>
  <c r="AA2107" i="2"/>
  <c r="AL2107" i="2"/>
  <c r="K2107" i="2"/>
  <c r="Y2107" i="2"/>
  <c r="L2107" i="2"/>
  <c r="Z2107" i="2"/>
  <c r="M2107" i="2"/>
  <c r="M2106" i="2"/>
  <c r="AH2106" i="2"/>
  <c r="AM2109" i="2"/>
  <c r="AB2102" i="2"/>
  <c r="AA2108" i="2"/>
  <c r="AI2108" i="2"/>
  <c r="L2106" i="2"/>
  <c r="F2119" i="2"/>
  <c r="AD2114" i="2"/>
  <c r="AM2114" i="2" s="1"/>
  <c r="AE2114" i="2"/>
  <c r="AF2114" i="2"/>
  <c r="AG2114" i="2"/>
  <c r="AH2114" i="2"/>
  <c r="AI2114" i="2"/>
  <c r="AJ2114" i="2"/>
  <c r="AK2114" i="2"/>
  <c r="AL2114" i="2"/>
  <c r="Z2114" i="2"/>
  <c r="AA2114" i="2"/>
  <c r="S2114" i="2"/>
  <c r="T2114" i="2"/>
  <c r="U2114" i="2"/>
  <c r="V2114" i="2"/>
  <c r="W2114" i="2"/>
  <c r="X2114" i="2"/>
  <c r="Y2114" i="2"/>
  <c r="O2114" i="2"/>
  <c r="P2114" i="2"/>
  <c r="H2114" i="2"/>
  <c r="I2114" i="2"/>
  <c r="J2114" i="2"/>
  <c r="K2114" i="2"/>
  <c r="L2114" i="2"/>
  <c r="M2114" i="2"/>
  <c r="N2114" i="2"/>
  <c r="Z2108" i="2"/>
  <c r="Q2103" i="2"/>
  <c r="D2124" i="2"/>
  <c r="E2119" i="2"/>
  <c r="D2118" i="2"/>
  <c r="E2113" i="2"/>
  <c r="T2113" i="2" s="1"/>
  <c r="D2115" i="2"/>
  <c r="E2110" i="2"/>
  <c r="D2117" i="2"/>
  <c r="E2112" i="2"/>
  <c r="D2116" i="2"/>
  <c r="E2111" i="2"/>
  <c r="AE2111" i="2" s="1"/>
  <c r="AB2107" i="2" l="1"/>
  <c r="S2111" i="2"/>
  <c r="AD2111" i="2"/>
  <c r="O2113" i="2"/>
  <c r="S2113" i="2"/>
  <c r="M2113" i="2"/>
  <c r="Q2108" i="2"/>
  <c r="AM2105" i="2"/>
  <c r="Y2111" i="2"/>
  <c r="L2113" i="2"/>
  <c r="AH2113" i="2"/>
  <c r="AB2114" i="2"/>
  <c r="AB2108" i="2"/>
  <c r="X2111" i="2"/>
  <c r="K2113" i="2"/>
  <c r="AG2113" i="2"/>
  <c r="F2121" i="2"/>
  <c r="AI2113" i="2"/>
  <c r="F2127" i="2"/>
  <c r="W2111" i="2"/>
  <c r="J2113" i="2"/>
  <c r="AF2113" i="2"/>
  <c r="AM2108" i="2"/>
  <c r="I2111" i="2"/>
  <c r="V2111" i="2"/>
  <c r="I2113" i="2"/>
  <c r="AE2113" i="2"/>
  <c r="H2111" i="2"/>
  <c r="U2111" i="2"/>
  <c r="H2113" i="2"/>
  <c r="AD2113" i="2"/>
  <c r="P2111" i="2"/>
  <c r="AL2111" i="2"/>
  <c r="AA2113" i="2"/>
  <c r="AL2113" i="2"/>
  <c r="Q2114" i="2"/>
  <c r="O2111" i="2"/>
  <c r="AK2111" i="2"/>
  <c r="Z2113" i="2"/>
  <c r="AK2113" i="2"/>
  <c r="F2125" i="2"/>
  <c r="U2112" i="2"/>
  <c r="V2112" i="2"/>
  <c r="W2112" i="2"/>
  <c r="X2112" i="2"/>
  <c r="Y2112" i="2"/>
  <c r="AD2112" i="2"/>
  <c r="Z2112" i="2"/>
  <c r="AE2112" i="2"/>
  <c r="AA2112" i="2"/>
  <c r="AF2112" i="2"/>
  <c r="H2112" i="2"/>
  <c r="AG2112" i="2"/>
  <c r="I2112" i="2"/>
  <c r="AH2112" i="2"/>
  <c r="J2112" i="2"/>
  <c r="AI2112" i="2"/>
  <c r="K2112" i="2"/>
  <c r="AJ2112" i="2"/>
  <c r="L2112" i="2"/>
  <c r="T2112" i="2"/>
  <c r="AK2112" i="2"/>
  <c r="M2112" i="2"/>
  <c r="P2112" i="2"/>
  <c r="AL2112" i="2"/>
  <c r="N2112" i="2"/>
  <c r="S2112" i="2"/>
  <c r="O2112" i="2"/>
  <c r="AB2106" i="2"/>
  <c r="N2111" i="2"/>
  <c r="AJ2111" i="2"/>
  <c r="Y2113" i="2"/>
  <c r="F2123" i="2"/>
  <c r="AI2118" i="2"/>
  <c r="M2118" i="2"/>
  <c r="N2118" i="2"/>
  <c r="AM2106" i="2"/>
  <c r="Z2111" i="2"/>
  <c r="M2111" i="2"/>
  <c r="AI2111" i="2"/>
  <c r="X2113" i="2"/>
  <c r="AJ2113" i="2"/>
  <c r="AH2110" i="2"/>
  <c r="H2110" i="2"/>
  <c r="AI2110" i="2"/>
  <c r="I2110" i="2"/>
  <c r="AJ2110" i="2"/>
  <c r="J2110" i="2"/>
  <c r="O2110" i="2"/>
  <c r="AK2110" i="2"/>
  <c r="K2110" i="2"/>
  <c r="AL2110" i="2"/>
  <c r="L2110" i="2"/>
  <c r="S2110" i="2"/>
  <c r="AD2110" i="2"/>
  <c r="M2110" i="2"/>
  <c r="AE2110" i="2"/>
  <c r="N2110" i="2"/>
  <c r="AA2110" i="2"/>
  <c r="T2110" i="2"/>
  <c r="P2110" i="2"/>
  <c r="U2110" i="2"/>
  <c r="V2110" i="2"/>
  <c r="W2110" i="2"/>
  <c r="AG2110" i="2"/>
  <c r="X2110" i="2"/>
  <c r="Y2110" i="2"/>
  <c r="AF2110" i="2"/>
  <c r="Z2110" i="2"/>
  <c r="AM2107" i="2"/>
  <c r="Q2105" i="2"/>
  <c r="L2111" i="2"/>
  <c r="AH2111" i="2"/>
  <c r="W2113" i="2"/>
  <c r="K2111" i="2"/>
  <c r="AG2111" i="2"/>
  <c r="V2113" i="2"/>
  <c r="F2124" i="2"/>
  <c r="AE2119" i="2"/>
  <c r="AF2119" i="2"/>
  <c r="AG2119" i="2"/>
  <c r="AH2119" i="2"/>
  <c r="AI2119" i="2"/>
  <c r="AJ2119" i="2"/>
  <c r="AK2119" i="2"/>
  <c r="AL2119" i="2"/>
  <c r="AD2119" i="2"/>
  <c r="S2119" i="2"/>
  <c r="T2119" i="2"/>
  <c r="U2119" i="2"/>
  <c r="V2119" i="2"/>
  <c r="W2119" i="2"/>
  <c r="X2119" i="2"/>
  <c r="Y2119" i="2"/>
  <c r="Z2119" i="2"/>
  <c r="AA2119" i="2"/>
  <c r="H2119" i="2"/>
  <c r="I2119" i="2"/>
  <c r="J2119" i="2"/>
  <c r="K2119" i="2"/>
  <c r="L2119" i="2"/>
  <c r="M2119" i="2"/>
  <c r="N2119" i="2"/>
  <c r="O2119" i="2"/>
  <c r="P2119" i="2"/>
  <c r="AB2105" i="2"/>
  <c r="J2111" i="2"/>
  <c r="AF2111" i="2"/>
  <c r="Q2106" i="2"/>
  <c r="U2113" i="2"/>
  <c r="N2113" i="2"/>
  <c r="T2111" i="2"/>
  <c r="P2113" i="2"/>
  <c r="D2121" i="2"/>
  <c r="E2116" i="2"/>
  <c r="U2116" i="2" s="1"/>
  <c r="D2122" i="2"/>
  <c r="E2117" i="2"/>
  <c r="D2120" i="2"/>
  <c r="E2115" i="2"/>
  <c r="D2123" i="2"/>
  <c r="E2118" i="2"/>
  <c r="AJ2118" i="2" s="1"/>
  <c r="D2129" i="2"/>
  <c r="E2124" i="2"/>
  <c r="AM2112" i="2" l="1"/>
  <c r="L2118" i="2"/>
  <c r="AG2118" i="2"/>
  <c r="F2132" i="2"/>
  <c r="AA2116" i="2"/>
  <c r="Q2110" i="2"/>
  <c r="K2118" i="2"/>
  <c r="AF2118" i="2"/>
  <c r="Z2116" i="2"/>
  <c r="U2118" i="2"/>
  <c r="AE2118" i="2"/>
  <c r="L2116" i="2"/>
  <c r="Y2116" i="2"/>
  <c r="F2130" i="2"/>
  <c r="T2118" i="2"/>
  <c r="AD2118" i="2"/>
  <c r="K2116" i="2"/>
  <c r="X2116" i="2"/>
  <c r="F2129" i="2"/>
  <c r="AH2124" i="2"/>
  <c r="AI2124" i="2"/>
  <c r="AJ2124" i="2"/>
  <c r="AK2124" i="2"/>
  <c r="AL2124" i="2"/>
  <c r="AD2124" i="2"/>
  <c r="AE2124" i="2"/>
  <c r="AF2124" i="2"/>
  <c r="AG2124" i="2"/>
  <c r="S2124" i="2"/>
  <c r="T2124" i="2"/>
  <c r="U2124" i="2"/>
  <c r="V2124" i="2"/>
  <c r="X2124" i="2"/>
  <c r="Y2124" i="2"/>
  <c r="Z2124" i="2"/>
  <c r="AA2124" i="2"/>
  <c r="W2124" i="2"/>
  <c r="H2124" i="2"/>
  <c r="I2124" i="2"/>
  <c r="J2124" i="2"/>
  <c r="K2124" i="2"/>
  <c r="L2124" i="2"/>
  <c r="M2124" i="2"/>
  <c r="N2124" i="2"/>
  <c r="O2124" i="2"/>
  <c r="P2124" i="2"/>
  <c r="S2118" i="2"/>
  <c r="F2128" i="2"/>
  <c r="Y2123" i="2"/>
  <c r="L2123" i="2"/>
  <c r="J2116" i="2"/>
  <c r="AL2116" i="2"/>
  <c r="T2116" i="2"/>
  <c r="AH2118" i="2"/>
  <c r="S2116" i="2"/>
  <c r="AB2119" i="2"/>
  <c r="AA2118" i="2"/>
  <c r="I2116" i="2"/>
  <c r="AK2116" i="2"/>
  <c r="H2116" i="2"/>
  <c r="AJ2116" i="2"/>
  <c r="AM2119" i="2"/>
  <c r="AB2110" i="2"/>
  <c r="Y2118" i="2"/>
  <c r="P2116" i="2"/>
  <c r="AI2116" i="2"/>
  <c r="AL2117" i="2"/>
  <c r="K2117" i="2"/>
  <c r="AD2117" i="2"/>
  <c r="L2117" i="2"/>
  <c r="AE2117" i="2"/>
  <c r="M2117" i="2"/>
  <c r="AF2117" i="2"/>
  <c r="N2117" i="2"/>
  <c r="S2117" i="2"/>
  <c r="O2117" i="2"/>
  <c r="H2117" i="2"/>
  <c r="T2117" i="2"/>
  <c r="P2117" i="2"/>
  <c r="U2117" i="2"/>
  <c r="V2117" i="2"/>
  <c r="AI2117" i="2"/>
  <c r="I2117" i="2"/>
  <c r="W2117" i="2"/>
  <c r="X2117" i="2"/>
  <c r="Y2117" i="2"/>
  <c r="AG2117" i="2"/>
  <c r="Z2117" i="2"/>
  <c r="AH2117" i="2"/>
  <c r="AA2117" i="2"/>
  <c r="AJ2117" i="2"/>
  <c r="AK2117" i="2"/>
  <c r="J2117" i="2"/>
  <c r="X2118" i="2"/>
  <c r="O2116" i="2"/>
  <c r="AH2116" i="2"/>
  <c r="I2118" i="2"/>
  <c r="W2118" i="2"/>
  <c r="Q2112" i="2"/>
  <c r="AM2113" i="2"/>
  <c r="N2116" i="2"/>
  <c r="AG2116" i="2"/>
  <c r="AB2113" i="2"/>
  <c r="Q2113" i="2"/>
  <c r="M2116" i="2"/>
  <c r="AF2116" i="2"/>
  <c r="AM2110" i="2"/>
  <c r="J2118" i="2"/>
  <c r="H2118" i="2"/>
  <c r="AL2118" i="2"/>
  <c r="W2116" i="2"/>
  <c r="AE2116" i="2"/>
  <c r="AM2111" i="2"/>
  <c r="S2115" i="2"/>
  <c r="O2115" i="2"/>
  <c r="T2115" i="2"/>
  <c r="P2115" i="2"/>
  <c r="U2115" i="2"/>
  <c r="V2115" i="2"/>
  <c r="W2115" i="2"/>
  <c r="M2115" i="2"/>
  <c r="X2115" i="2"/>
  <c r="Y2115" i="2"/>
  <c r="AI2115" i="2"/>
  <c r="Z2115" i="2"/>
  <c r="L2115" i="2"/>
  <c r="AG2115" i="2"/>
  <c r="AJ2115" i="2"/>
  <c r="AA2115" i="2"/>
  <c r="AK2115" i="2"/>
  <c r="H2115" i="2"/>
  <c r="AL2115" i="2"/>
  <c r="I2115" i="2"/>
  <c r="AD2115" i="2"/>
  <c r="J2115" i="2"/>
  <c r="AE2115" i="2"/>
  <c r="K2115" i="2"/>
  <c r="AF2115" i="2"/>
  <c r="AH2115" i="2"/>
  <c r="N2115" i="2"/>
  <c r="Z2118" i="2"/>
  <c r="AB2112" i="2"/>
  <c r="Q2119" i="2"/>
  <c r="P2118" i="2"/>
  <c r="AK2118" i="2"/>
  <c r="Q2111" i="2"/>
  <c r="V2116" i="2"/>
  <c r="AD2116" i="2"/>
  <c r="AB2111" i="2"/>
  <c r="V2118" i="2"/>
  <c r="O2118" i="2"/>
  <c r="F2126" i="2"/>
  <c r="AL2121" i="2"/>
  <c r="M2121" i="2"/>
  <c r="D2134" i="2"/>
  <c r="E2129" i="2"/>
  <c r="D2128" i="2"/>
  <c r="E2123" i="2"/>
  <c r="Z2123" i="2" s="1"/>
  <c r="D2125" i="2"/>
  <c r="E2120" i="2"/>
  <c r="D2127" i="2"/>
  <c r="E2122" i="2"/>
  <c r="D2126" i="2"/>
  <c r="E2121" i="2"/>
  <c r="AA2121" i="2" s="1"/>
  <c r="K2121" i="2" l="1"/>
  <c r="AJ2121" i="2"/>
  <c r="J2123" i="2"/>
  <c r="AK2123" i="2"/>
  <c r="L2121" i="2"/>
  <c r="J2121" i="2"/>
  <c r="AI2121" i="2"/>
  <c r="I2123" i="2"/>
  <c r="AJ2123" i="2"/>
  <c r="Q2117" i="2"/>
  <c r="H2123" i="2"/>
  <c r="AI2123" i="2"/>
  <c r="Q2124" i="2"/>
  <c r="AK2121" i="2"/>
  <c r="Q2118" i="2"/>
  <c r="H2121" i="2"/>
  <c r="AG2121" i="2"/>
  <c r="Q2116" i="2"/>
  <c r="P2123" i="2"/>
  <c r="AH2123" i="2"/>
  <c r="AL2122" i="2"/>
  <c r="H2122" i="2"/>
  <c r="AD2122" i="2"/>
  <c r="I2122" i="2"/>
  <c r="AE2122" i="2"/>
  <c r="J2122" i="2"/>
  <c r="AA2122" i="2"/>
  <c r="AF2122" i="2"/>
  <c r="K2122" i="2"/>
  <c r="AG2122" i="2"/>
  <c r="L2122" i="2"/>
  <c r="AH2122" i="2"/>
  <c r="M2122" i="2"/>
  <c r="AI2122" i="2"/>
  <c r="N2122" i="2"/>
  <c r="S2122" i="2"/>
  <c r="O2122" i="2"/>
  <c r="T2122" i="2"/>
  <c r="P2122" i="2"/>
  <c r="U2122" i="2"/>
  <c r="V2122" i="2"/>
  <c r="AJ2122" i="2"/>
  <c r="AK2122" i="2"/>
  <c r="W2122" i="2"/>
  <c r="X2122" i="2"/>
  <c r="Y2122" i="2"/>
  <c r="Z2122" i="2"/>
  <c r="AF2121" i="2"/>
  <c r="AB2117" i="2"/>
  <c r="O2123" i="2"/>
  <c r="AG2123" i="2"/>
  <c r="K2123" i="2"/>
  <c r="P2121" i="2"/>
  <c r="Z2121" i="2"/>
  <c r="AE2121" i="2"/>
  <c r="N2123" i="2"/>
  <c r="AF2123" i="2"/>
  <c r="F2134" i="2"/>
  <c r="AK2129" i="2"/>
  <c r="AL2129" i="2"/>
  <c r="AD2129" i="2"/>
  <c r="AE2129" i="2"/>
  <c r="AF2129" i="2"/>
  <c r="AG2129" i="2"/>
  <c r="AH2129" i="2"/>
  <c r="AI2129" i="2"/>
  <c r="AJ2129" i="2"/>
  <c r="S2129" i="2"/>
  <c r="T2129" i="2"/>
  <c r="U2129" i="2"/>
  <c r="V2129" i="2"/>
  <c r="W2129" i="2"/>
  <c r="X2129" i="2"/>
  <c r="Y2129" i="2"/>
  <c r="AA2129" i="2"/>
  <c r="Z2129" i="2"/>
  <c r="H2129" i="2"/>
  <c r="I2129" i="2"/>
  <c r="J2129" i="2"/>
  <c r="K2129" i="2"/>
  <c r="L2129" i="2"/>
  <c r="M2129" i="2"/>
  <c r="N2129" i="2"/>
  <c r="O2129" i="2"/>
  <c r="P2129" i="2"/>
  <c r="F2135" i="2"/>
  <c r="AD2120" i="2"/>
  <c r="S2120" i="2"/>
  <c r="AE2120" i="2"/>
  <c r="I2120" i="2"/>
  <c r="AF2120" i="2"/>
  <c r="J2120" i="2"/>
  <c r="O2120" i="2"/>
  <c r="AG2120" i="2"/>
  <c r="K2120" i="2"/>
  <c r="AH2120" i="2"/>
  <c r="L2120" i="2"/>
  <c r="AI2120" i="2"/>
  <c r="M2120" i="2"/>
  <c r="AJ2120" i="2"/>
  <c r="N2120" i="2"/>
  <c r="AK2120" i="2"/>
  <c r="T2120" i="2"/>
  <c r="P2120" i="2"/>
  <c r="U2120" i="2"/>
  <c r="H2120" i="2"/>
  <c r="V2120" i="2"/>
  <c r="W2120" i="2"/>
  <c r="AL2120" i="2"/>
  <c r="X2120" i="2"/>
  <c r="AA2120" i="2"/>
  <c r="Y2120" i="2"/>
  <c r="Z2120" i="2"/>
  <c r="Y2121" i="2"/>
  <c r="AD2121" i="2"/>
  <c r="AM2121" i="2" s="1"/>
  <c r="X2123" i="2"/>
  <c r="AE2123" i="2"/>
  <c r="W2123" i="2"/>
  <c r="AD2123" i="2"/>
  <c r="AH2121" i="2"/>
  <c r="F2131" i="2"/>
  <c r="T2126" i="2"/>
  <c r="P2126" i="2"/>
  <c r="W2121" i="2"/>
  <c r="AB2116" i="2"/>
  <c r="V2123" i="2"/>
  <c r="F2133" i="2"/>
  <c r="V2128" i="2"/>
  <c r="AM2118" i="2"/>
  <c r="I2121" i="2"/>
  <c r="AM2115" i="2"/>
  <c r="U2123" i="2"/>
  <c r="AB2118" i="2"/>
  <c r="AM2124" i="2"/>
  <c r="X2121" i="2"/>
  <c r="AM2117" i="2"/>
  <c r="T2123" i="2"/>
  <c r="F2137" i="2"/>
  <c r="AL2123" i="2"/>
  <c r="U2121" i="2"/>
  <c r="T2121" i="2"/>
  <c r="AM2116" i="2"/>
  <c r="S2123" i="2"/>
  <c r="AB2124" i="2"/>
  <c r="V2121" i="2"/>
  <c r="O2121" i="2"/>
  <c r="S2121" i="2"/>
  <c r="AB2121" i="2" s="1"/>
  <c r="Q2115" i="2"/>
  <c r="AA2123" i="2"/>
  <c r="N2121" i="2"/>
  <c r="AB2115" i="2"/>
  <c r="M2123" i="2"/>
  <c r="D2131" i="2"/>
  <c r="E2126" i="2"/>
  <c r="W2126" i="2" s="1"/>
  <c r="D2132" i="2"/>
  <c r="E2127" i="2"/>
  <c r="D2130" i="2"/>
  <c r="E2125" i="2"/>
  <c r="D2133" i="2"/>
  <c r="E2128" i="2"/>
  <c r="X2128" i="2" s="1"/>
  <c r="D2139" i="2"/>
  <c r="E2134" i="2"/>
  <c r="W2128" i="2" l="1"/>
  <c r="V2126" i="2"/>
  <c r="Q2121" i="2"/>
  <c r="P2128" i="2"/>
  <c r="O2128" i="2"/>
  <c r="T2128" i="2"/>
  <c r="N2126" i="2"/>
  <c r="AE2126" i="2"/>
  <c r="Q2129" i="2"/>
  <c r="AM2129" i="2"/>
  <c r="M2126" i="2"/>
  <c r="AD2126" i="2"/>
  <c r="AL2128" i="2"/>
  <c r="M2128" i="2"/>
  <c r="AK2128" i="2"/>
  <c r="L2126" i="2"/>
  <c r="AL2126" i="2"/>
  <c r="Q2123" i="2"/>
  <c r="L2128" i="2"/>
  <c r="AJ2128" i="2"/>
  <c r="K2126" i="2"/>
  <c r="AK2126" i="2"/>
  <c r="F2139" i="2"/>
  <c r="AD2134" i="2"/>
  <c r="AE2134" i="2"/>
  <c r="AF2134" i="2"/>
  <c r="AG2134" i="2"/>
  <c r="AH2134" i="2"/>
  <c r="AI2134" i="2"/>
  <c r="AJ2134" i="2"/>
  <c r="AK2134" i="2"/>
  <c r="AL2134" i="2"/>
  <c r="V2134" i="2"/>
  <c r="W2134" i="2"/>
  <c r="X2134" i="2"/>
  <c r="Y2134" i="2"/>
  <c r="Z2134" i="2"/>
  <c r="AA2134" i="2"/>
  <c r="S2134" i="2"/>
  <c r="T2134" i="2"/>
  <c r="U2134" i="2"/>
  <c r="K2134" i="2"/>
  <c r="L2134" i="2"/>
  <c r="M2134" i="2"/>
  <c r="N2134" i="2"/>
  <c r="O2134" i="2"/>
  <c r="P2134" i="2"/>
  <c r="H2134" i="2"/>
  <c r="I2134" i="2"/>
  <c r="J2134" i="2"/>
  <c r="K2128" i="2"/>
  <c r="AI2128" i="2"/>
  <c r="J2126" i="2"/>
  <c r="AJ2126" i="2"/>
  <c r="O2126" i="2"/>
  <c r="F2142" i="2"/>
  <c r="J2128" i="2"/>
  <c r="AH2128" i="2"/>
  <c r="I2126" i="2"/>
  <c r="AI2126" i="2"/>
  <c r="I2128" i="2"/>
  <c r="AG2128" i="2"/>
  <c r="AH2126" i="2"/>
  <c r="AM2122" i="2"/>
  <c r="S2126" i="2"/>
  <c r="H2126" i="2"/>
  <c r="H2128" i="2"/>
  <c r="AF2128" i="2"/>
  <c r="U2126" i="2"/>
  <c r="AG2126" i="2"/>
  <c r="F2140" i="2"/>
  <c r="Q2122" i="2"/>
  <c r="U2128" i="2"/>
  <c r="AB2123" i="2"/>
  <c r="AA2128" i="2"/>
  <c r="AE2128" i="2"/>
  <c r="AA2126" i="2"/>
  <c r="AF2126" i="2"/>
  <c r="Q2120" i="2"/>
  <c r="AK2125" i="2"/>
  <c r="H2125" i="2"/>
  <c r="AL2125" i="2"/>
  <c r="I2125" i="2"/>
  <c r="W2125" i="2"/>
  <c r="J2125" i="2"/>
  <c r="X2125" i="2"/>
  <c r="K2125" i="2"/>
  <c r="Y2125" i="2"/>
  <c r="AI2125" i="2"/>
  <c r="AJ2125" i="2"/>
  <c r="Z2125" i="2"/>
  <c r="AA2125" i="2"/>
  <c r="S2125" i="2"/>
  <c r="T2125" i="2"/>
  <c r="AD2125" i="2"/>
  <c r="U2125" i="2"/>
  <c r="AE2125" i="2"/>
  <c r="V2125" i="2"/>
  <c r="O2125" i="2"/>
  <c r="AF2125" i="2"/>
  <c r="L2125" i="2"/>
  <c r="AG2125" i="2"/>
  <c r="M2125" i="2"/>
  <c r="AH2125" i="2"/>
  <c r="N2125" i="2"/>
  <c r="P2125" i="2"/>
  <c r="S2128" i="2"/>
  <c r="AD2128" i="2"/>
  <c r="Z2126" i="2"/>
  <c r="F2136" i="2"/>
  <c r="T2131" i="2"/>
  <c r="U2131" i="2"/>
  <c r="P2131" i="2"/>
  <c r="AB2129" i="2"/>
  <c r="AB2122" i="2"/>
  <c r="N2128" i="2"/>
  <c r="Z2128" i="2"/>
  <c r="F2138" i="2"/>
  <c r="T2133" i="2"/>
  <c r="U2133" i="2"/>
  <c r="P2133" i="2"/>
  <c r="Y2126" i="2"/>
  <c r="AB2120" i="2"/>
  <c r="X2127" i="2"/>
  <c r="Y2127" i="2"/>
  <c r="Z2127" i="2"/>
  <c r="AA2127" i="2"/>
  <c r="AD2127" i="2"/>
  <c r="S2127" i="2"/>
  <c r="AE2127" i="2"/>
  <c r="T2127" i="2"/>
  <c r="AF2127" i="2"/>
  <c r="J2127" i="2"/>
  <c r="I2127" i="2"/>
  <c r="AG2127" i="2"/>
  <c r="K2127" i="2"/>
  <c r="W2127" i="2"/>
  <c r="AH2127" i="2"/>
  <c r="L2127" i="2"/>
  <c r="AI2127" i="2"/>
  <c r="M2127" i="2"/>
  <c r="AJ2127" i="2"/>
  <c r="N2127" i="2"/>
  <c r="AK2127" i="2"/>
  <c r="O2127" i="2"/>
  <c r="AL2127" i="2"/>
  <c r="P2127" i="2"/>
  <c r="V2127" i="2"/>
  <c r="U2127" i="2"/>
  <c r="H2127" i="2"/>
  <c r="Y2128" i="2"/>
  <c r="X2126" i="2"/>
  <c r="AM2123" i="2"/>
  <c r="AM2120" i="2"/>
  <c r="D2144" i="2"/>
  <c r="E2139" i="2"/>
  <c r="D2138" i="2"/>
  <c r="E2133" i="2"/>
  <c r="W2133" i="2" s="1"/>
  <c r="D2135" i="2"/>
  <c r="E2130" i="2"/>
  <c r="D2137" i="2"/>
  <c r="E2132" i="2"/>
  <c r="D2136" i="2"/>
  <c r="E2131" i="2"/>
  <c r="V2131" i="2" s="1"/>
  <c r="Q2134" i="2" l="1"/>
  <c r="O2133" i="2"/>
  <c r="S2133" i="2"/>
  <c r="O2131" i="2"/>
  <c r="S2131" i="2"/>
  <c r="Q2128" i="2"/>
  <c r="N2133" i="2"/>
  <c r="AF2133" i="2"/>
  <c r="N2131" i="2"/>
  <c r="AH2131" i="2"/>
  <c r="Q2126" i="2"/>
  <c r="Q2127" i="2"/>
  <c r="M2133" i="2"/>
  <c r="AE2133" i="2"/>
  <c r="M2131" i="2"/>
  <c r="AG2131" i="2"/>
  <c r="AB2126" i="2"/>
  <c r="AM2126" i="2"/>
  <c r="L2133" i="2"/>
  <c r="AD2133" i="2"/>
  <c r="L2131" i="2"/>
  <c r="AF2131" i="2"/>
  <c r="K2133" i="2"/>
  <c r="AL2133" i="2"/>
  <c r="K2131" i="2"/>
  <c r="AE2131" i="2"/>
  <c r="J2133" i="2"/>
  <c r="AK2133" i="2"/>
  <c r="J2131" i="2"/>
  <c r="AD2131" i="2"/>
  <c r="I2133" i="2"/>
  <c r="AJ2133" i="2"/>
  <c r="I2131" i="2"/>
  <c r="AL2131" i="2"/>
  <c r="F2147" i="2"/>
  <c r="AM2134" i="2"/>
  <c r="H2133" i="2"/>
  <c r="Q2133" i="2" s="1"/>
  <c r="AI2133" i="2"/>
  <c r="H2131" i="2"/>
  <c r="Q2131" i="2" s="1"/>
  <c r="AK2131" i="2"/>
  <c r="Q2125" i="2"/>
  <c r="AB2134" i="2"/>
  <c r="F2144" i="2"/>
  <c r="AD2139" i="2"/>
  <c r="AE2139" i="2"/>
  <c r="AF2139" i="2"/>
  <c r="AG2139" i="2"/>
  <c r="AH2139" i="2"/>
  <c r="AI2139" i="2"/>
  <c r="AJ2139" i="2"/>
  <c r="AK2139" i="2"/>
  <c r="AL2139" i="2"/>
  <c r="Y2139" i="2"/>
  <c r="Z2139" i="2"/>
  <c r="AA2139" i="2"/>
  <c r="S2139" i="2"/>
  <c r="T2139" i="2"/>
  <c r="U2139" i="2"/>
  <c r="V2139" i="2"/>
  <c r="W2139" i="2"/>
  <c r="X2139" i="2"/>
  <c r="N2139" i="2"/>
  <c r="O2139" i="2"/>
  <c r="P2139" i="2"/>
  <c r="H2139" i="2"/>
  <c r="I2139" i="2"/>
  <c r="J2139" i="2"/>
  <c r="K2139" i="2"/>
  <c r="L2139" i="2"/>
  <c r="M2139" i="2"/>
  <c r="AA2130" i="2"/>
  <c r="N2130" i="2"/>
  <c r="S2130" i="2"/>
  <c r="T2130" i="2"/>
  <c r="U2130" i="2"/>
  <c r="V2130" i="2"/>
  <c r="W2130" i="2"/>
  <c r="AD2130" i="2"/>
  <c r="X2130" i="2"/>
  <c r="AE2130" i="2"/>
  <c r="Y2130" i="2"/>
  <c r="AL2130" i="2"/>
  <c r="AF2130" i="2"/>
  <c r="O2130" i="2"/>
  <c r="AG2130" i="2"/>
  <c r="P2130" i="2"/>
  <c r="AH2130" i="2"/>
  <c r="H2130" i="2"/>
  <c r="AI2130" i="2"/>
  <c r="I2130" i="2"/>
  <c r="AJ2130" i="2"/>
  <c r="J2130" i="2"/>
  <c r="AK2130" i="2"/>
  <c r="K2130" i="2"/>
  <c r="L2130" i="2"/>
  <c r="Z2130" i="2"/>
  <c r="M2130" i="2"/>
  <c r="AM2127" i="2"/>
  <c r="V2133" i="2"/>
  <c r="AH2133" i="2"/>
  <c r="X2131" i="2"/>
  <c r="AJ2131" i="2"/>
  <c r="AB2127" i="2"/>
  <c r="AA2131" i="2"/>
  <c r="AM2125" i="2"/>
  <c r="Z2133" i="2"/>
  <c r="F2143" i="2"/>
  <c r="Z2131" i="2"/>
  <c r="F2141" i="2"/>
  <c r="AL2132" i="2"/>
  <c r="J2132" i="2"/>
  <c r="X2132" i="2"/>
  <c r="K2132" i="2"/>
  <c r="Y2132" i="2"/>
  <c r="L2132" i="2"/>
  <c r="T2132" i="2"/>
  <c r="Z2132" i="2"/>
  <c r="AA2132" i="2"/>
  <c r="U2132" i="2"/>
  <c r="S2132" i="2"/>
  <c r="P2132" i="2"/>
  <c r="AG2132" i="2"/>
  <c r="N2132" i="2"/>
  <c r="AJ2132" i="2"/>
  <c r="AD2132" i="2"/>
  <c r="V2132" i="2"/>
  <c r="AE2132" i="2"/>
  <c r="W2132" i="2"/>
  <c r="AF2132" i="2"/>
  <c r="M2132" i="2"/>
  <c r="AH2132" i="2"/>
  <c r="O2132" i="2"/>
  <c r="AI2132" i="2"/>
  <c r="AK2132" i="2"/>
  <c r="I2132" i="2"/>
  <c r="H2132" i="2"/>
  <c r="AI2131" i="2"/>
  <c r="Y2133" i="2"/>
  <c r="Y2131" i="2"/>
  <c r="AB2125" i="2"/>
  <c r="AA2133" i="2"/>
  <c r="AG2133" i="2"/>
  <c r="X2133" i="2"/>
  <c r="W2131" i="2"/>
  <c r="AM2128" i="2"/>
  <c r="F2145" i="2"/>
  <c r="AB2128" i="2"/>
  <c r="D2141" i="2"/>
  <c r="E2136" i="2"/>
  <c r="X2136" i="2" s="1"/>
  <c r="D2142" i="2"/>
  <c r="E2137" i="2"/>
  <c r="D2140" i="2"/>
  <c r="E2135" i="2"/>
  <c r="D2143" i="2"/>
  <c r="E2138" i="2"/>
  <c r="T2138" i="2" s="1"/>
  <c r="D2149" i="2"/>
  <c r="E2144" i="2"/>
  <c r="O2138" i="2" l="1"/>
  <c r="V2136" i="2"/>
  <c r="N2138" i="2"/>
  <c r="AI2138" i="2"/>
  <c r="AM2132" i="2"/>
  <c r="H2136" i="2"/>
  <c r="U2136" i="2"/>
  <c r="M2138" i="2"/>
  <c r="AH2138" i="2"/>
  <c r="AM2131" i="2"/>
  <c r="P2136" i="2"/>
  <c r="T2136" i="2"/>
  <c r="L2138" i="2"/>
  <c r="AG2138" i="2"/>
  <c r="O2136" i="2"/>
  <c r="AK2136" i="2"/>
  <c r="K2138" i="2"/>
  <c r="AF2138" i="2"/>
  <c r="Q2139" i="2"/>
  <c r="N2136" i="2"/>
  <c r="AJ2136" i="2"/>
  <c r="J2138" i="2"/>
  <c r="AE2138" i="2"/>
  <c r="M2136" i="2"/>
  <c r="AI2136" i="2"/>
  <c r="I2138" i="2"/>
  <c r="AD2138" i="2"/>
  <c r="Q2132" i="2"/>
  <c r="AB2132" i="2"/>
  <c r="L2136" i="2"/>
  <c r="AH2136" i="2"/>
  <c r="H2138" i="2"/>
  <c r="Q2138" i="2" s="1"/>
  <c r="AL2138" i="2"/>
  <c r="AM2130" i="2"/>
  <c r="K2136" i="2"/>
  <c r="AG2136" i="2"/>
  <c r="Y2138" i="2"/>
  <c r="AK2138" i="2"/>
  <c r="J2136" i="2"/>
  <c r="AF2136" i="2"/>
  <c r="AA2138" i="2"/>
  <c r="AJ2138" i="2"/>
  <c r="AM2139" i="2"/>
  <c r="I2136" i="2"/>
  <c r="AE2136" i="2"/>
  <c r="Z2138" i="2"/>
  <c r="F2148" i="2"/>
  <c r="F2149" i="2"/>
  <c r="AD2144" i="2"/>
  <c r="AE2144" i="2"/>
  <c r="AF2144" i="2"/>
  <c r="AG2144" i="2"/>
  <c r="AH2144" i="2"/>
  <c r="AI2144" i="2"/>
  <c r="AJ2144" i="2"/>
  <c r="AK2144" i="2"/>
  <c r="AL2144" i="2"/>
  <c r="T2144" i="2"/>
  <c r="U2144" i="2"/>
  <c r="V2144" i="2"/>
  <c r="W2144" i="2"/>
  <c r="X2144" i="2"/>
  <c r="Y2144" i="2"/>
  <c r="Z2144" i="2"/>
  <c r="S2144" i="2"/>
  <c r="AA2144" i="2"/>
  <c r="H2144" i="2"/>
  <c r="I2144" i="2"/>
  <c r="J2144" i="2"/>
  <c r="K2144" i="2"/>
  <c r="L2144" i="2"/>
  <c r="M2144" i="2"/>
  <c r="N2144" i="2"/>
  <c r="O2144" i="2"/>
  <c r="P2144" i="2"/>
  <c r="Y2135" i="2"/>
  <c r="Z2135" i="2"/>
  <c r="AE2135" i="2"/>
  <c r="AA2135" i="2"/>
  <c r="AF2135" i="2"/>
  <c r="T2135" i="2"/>
  <c r="AG2135" i="2"/>
  <c r="H2135" i="2"/>
  <c r="AH2135" i="2"/>
  <c r="I2135" i="2"/>
  <c r="X2135" i="2"/>
  <c r="AI2135" i="2"/>
  <c r="J2135" i="2"/>
  <c r="AJ2135" i="2"/>
  <c r="K2135" i="2"/>
  <c r="AK2135" i="2"/>
  <c r="L2135" i="2"/>
  <c r="W2135" i="2"/>
  <c r="AL2135" i="2"/>
  <c r="M2135" i="2"/>
  <c r="AD2135" i="2"/>
  <c r="N2135" i="2"/>
  <c r="S2135" i="2"/>
  <c r="O2135" i="2"/>
  <c r="U2135" i="2"/>
  <c r="P2135" i="2"/>
  <c r="V2135" i="2"/>
  <c r="AA2136" i="2"/>
  <c r="AD2136" i="2"/>
  <c r="X2138" i="2"/>
  <c r="AB2131" i="2"/>
  <c r="S2136" i="2"/>
  <c r="AL2136" i="2"/>
  <c r="W2138" i="2"/>
  <c r="AB2130" i="2"/>
  <c r="AM2133" i="2"/>
  <c r="AL2137" i="2"/>
  <c r="M2137" i="2"/>
  <c r="AA2137" i="2"/>
  <c r="N2137" i="2"/>
  <c r="S2137" i="2"/>
  <c r="AB2137" i="2" s="1"/>
  <c r="O2137" i="2"/>
  <c r="T2137" i="2"/>
  <c r="U2137" i="2"/>
  <c r="V2137" i="2"/>
  <c r="W2137" i="2"/>
  <c r="X2137" i="2"/>
  <c r="AD2137" i="2"/>
  <c r="Y2137" i="2"/>
  <c r="AE2137" i="2"/>
  <c r="Z2137" i="2"/>
  <c r="K2137" i="2"/>
  <c r="AF2137" i="2"/>
  <c r="P2137" i="2"/>
  <c r="AG2137" i="2"/>
  <c r="H2137" i="2"/>
  <c r="AJ2137" i="2"/>
  <c r="AH2137" i="2"/>
  <c r="I2137" i="2"/>
  <c r="AI2137" i="2"/>
  <c r="J2137" i="2"/>
  <c r="AK2137" i="2"/>
  <c r="L2137" i="2"/>
  <c r="F2150" i="2"/>
  <c r="Z2136" i="2"/>
  <c r="F2146" i="2"/>
  <c r="V2138" i="2"/>
  <c r="Q2130" i="2"/>
  <c r="AB2139" i="2"/>
  <c r="F2152" i="2"/>
  <c r="AB2133" i="2"/>
  <c r="W2136" i="2"/>
  <c r="S2138" i="2"/>
  <c r="AB2138" i="2" s="1"/>
  <c r="Y2136" i="2"/>
  <c r="U2138" i="2"/>
  <c r="P2138" i="2"/>
  <c r="D2154" i="2"/>
  <c r="E2149" i="2"/>
  <c r="D2148" i="2"/>
  <c r="E2143" i="2"/>
  <c r="AE2143" i="2" s="1"/>
  <c r="D2145" i="2"/>
  <c r="E2140" i="2"/>
  <c r="D2147" i="2"/>
  <c r="E2142" i="2"/>
  <c r="D2146" i="2"/>
  <c r="E2141" i="2"/>
  <c r="AA2141" i="2" s="1"/>
  <c r="Y2141" i="2" l="1"/>
  <c r="AA2143" i="2"/>
  <c r="F2153" i="2"/>
  <c r="K2141" i="2"/>
  <c r="X2141" i="2"/>
  <c r="Q2137" i="2"/>
  <c r="Q2135" i="2"/>
  <c r="Q2144" i="2"/>
  <c r="Z2143" i="2"/>
  <c r="J2141" i="2"/>
  <c r="W2141" i="2"/>
  <c r="AB2135" i="2"/>
  <c r="Y2143" i="2"/>
  <c r="I2141" i="2"/>
  <c r="AL2141" i="2"/>
  <c r="AB2144" i="2"/>
  <c r="AM2144" i="2"/>
  <c r="X2143" i="2"/>
  <c r="S2143" i="2"/>
  <c r="H2141" i="2"/>
  <c r="AK2141" i="2"/>
  <c r="AM2135" i="2"/>
  <c r="F2154" i="2"/>
  <c r="AG2149" i="2"/>
  <c r="AH2149" i="2"/>
  <c r="AI2149" i="2"/>
  <c r="AJ2149" i="2"/>
  <c r="AK2149" i="2"/>
  <c r="AL2149" i="2"/>
  <c r="AD2149" i="2"/>
  <c r="AE2149" i="2"/>
  <c r="AF2149" i="2"/>
  <c r="S2149" i="2"/>
  <c r="U2149" i="2"/>
  <c r="W2149" i="2"/>
  <c r="X2149" i="2"/>
  <c r="Y2149" i="2"/>
  <c r="Z2149" i="2"/>
  <c r="AA2149" i="2"/>
  <c r="T2149" i="2"/>
  <c r="V2149" i="2"/>
  <c r="H2149" i="2"/>
  <c r="I2149" i="2"/>
  <c r="J2149" i="2"/>
  <c r="K2149" i="2"/>
  <c r="L2149" i="2"/>
  <c r="M2149" i="2"/>
  <c r="N2149" i="2"/>
  <c r="O2149" i="2"/>
  <c r="P2149" i="2"/>
  <c r="W2143" i="2"/>
  <c r="AM2138" i="2"/>
  <c r="X2142" i="2"/>
  <c r="Y2142" i="2"/>
  <c r="Z2142" i="2"/>
  <c r="AF2142" i="2"/>
  <c r="AA2142" i="2"/>
  <c r="AG2142" i="2"/>
  <c r="U2142" i="2"/>
  <c r="AH2142" i="2"/>
  <c r="H2142" i="2"/>
  <c r="AI2142" i="2"/>
  <c r="I2142" i="2"/>
  <c r="AJ2142" i="2"/>
  <c r="J2142" i="2"/>
  <c r="AK2142" i="2"/>
  <c r="K2142" i="2"/>
  <c r="AL2142" i="2"/>
  <c r="L2142" i="2"/>
  <c r="AD2142" i="2"/>
  <c r="M2142" i="2"/>
  <c r="AE2142" i="2"/>
  <c r="N2142" i="2"/>
  <c r="S2142" i="2"/>
  <c r="O2142" i="2"/>
  <c r="T2142" i="2"/>
  <c r="P2142" i="2"/>
  <c r="V2142" i="2"/>
  <c r="W2142" i="2"/>
  <c r="P2141" i="2"/>
  <c r="AJ2141" i="2"/>
  <c r="I2143" i="2"/>
  <c r="V2143" i="2"/>
  <c r="X2140" i="2"/>
  <c r="Y2140" i="2"/>
  <c r="AK2140" i="2"/>
  <c r="I2140" i="2"/>
  <c r="Z2140" i="2"/>
  <c r="V2140" i="2"/>
  <c r="AH2140" i="2"/>
  <c r="AA2140" i="2"/>
  <c r="W2140" i="2"/>
  <c r="AJ2140" i="2"/>
  <c r="H2140" i="2"/>
  <c r="AL2140" i="2"/>
  <c r="AI2140" i="2"/>
  <c r="J2140" i="2"/>
  <c r="AD2140" i="2"/>
  <c r="K2140" i="2"/>
  <c r="AE2140" i="2"/>
  <c r="L2140" i="2"/>
  <c r="T2140" i="2"/>
  <c r="P2140" i="2"/>
  <c r="AF2140" i="2"/>
  <c r="M2140" i="2"/>
  <c r="U2140" i="2"/>
  <c r="AG2140" i="2"/>
  <c r="N2140" i="2"/>
  <c r="S2140" i="2"/>
  <c r="O2140" i="2"/>
  <c r="O2141" i="2"/>
  <c r="AI2141" i="2"/>
  <c r="H2143" i="2"/>
  <c r="U2143" i="2"/>
  <c r="Z2141" i="2"/>
  <c r="AH2141" i="2"/>
  <c r="P2143" i="2"/>
  <c r="AL2143" i="2"/>
  <c r="M2141" i="2"/>
  <c r="AG2141" i="2"/>
  <c r="O2143" i="2"/>
  <c r="AK2143" i="2"/>
  <c r="AD2143" i="2"/>
  <c r="L2141" i="2"/>
  <c r="F2155" i="2"/>
  <c r="AM2137" i="2"/>
  <c r="AB2136" i="2"/>
  <c r="N2143" i="2"/>
  <c r="AJ2143" i="2"/>
  <c r="Q2136" i="2"/>
  <c r="V2141" i="2"/>
  <c r="AE2141" i="2"/>
  <c r="M2143" i="2"/>
  <c r="AI2143" i="2"/>
  <c r="AF2141" i="2"/>
  <c r="U2141" i="2"/>
  <c r="AD2141" i="2"/>
  <c r="L2143" i="2"/>
  <c r="AH2143" i="2"/>
  <c r="T2141" i="2"/>
  <c r="F2151" i="2"/>
  <c r="T2146" i="2"/>
  <c r="H2146" i="2"/>
  <c r="AM2136" i="2"/>
  <c r="K2143" i="2"/>
  <c r="AG2143" i="2"/>
  <c r="N2141" i="2"/>
  <c r="F2157" i="2"/>
  <c r="S2141" i="2"/>
  <c r="J2143" i="2"/>
  <c r="AF2143" i="2"/>
  <c r="T2143" i="2"/>
  <c r="D2151" i="2"/>
  <c r="E2146" i="2"/>
  <c r="U2146" i="2" s="1"/>
  <c r="D2152" i="2"/>
  <c r="E2147" i="2"/>
  <c r="D2150" i="2"/>
  <c r="E2145" i="2"/>
  <c r="D2153" i="2"/>
  <c r="E2148" i="2"/>
  <c r="S2148" i="2" s="1"/>
  <c r="D2159" i="2"/>
  <c r="E2154" i="2"/>
  <c r="S2146" i="2" l="1"/>
  <c r="AM2141" i="2"/>
  <c r="Q2141" i="2"/>
  <c r="Z2148" i="2"/>
  <c r="N2146" i="2"/>
  <c r="AA2146" i="2"/>
  <c r="AB2143" i="2"/>
  <c r="L2148" i="2"/>
  <c r="Y2148" i="2"/>
  <c r="AB2141" i="2"/>
  <c r="M2146" i="2"/>
  <c r="Z2146" i="2"/>
  <c r="AM2140" i="2"/>
  <c r="K2148" i="2"/>
  <c r="X2148" i="2"/>
  <c r="L2146" i="2"/>
  <c r="AL2146" i="2"/>
  <c r="Q2143" i="2"/>
  <c r="AB2149" i="2"/>
  <c r="J2148" i="2"/>
  <c r="AL2148" i="2"/>
  <c r="K2146" i="2"/>
  <c r="AK2146" i="2"/>
  <c r="I2148" i="2"/>
  <c r="AK2148" i="2"/>
  <c r="J2146" i="2"/>
  <c r="AJ2146" i="2"/>
  <c r="H2148" i="2"/>
  <c r="AJ2148" i="2"/>
  <c r="I2146" i="2"/>
  <c r="Q2146" i="2" s="1"/>
  <c r="AI2146" i="2"/>
  <c r="Q2140" i="2"/>
  <c r="AM2149" i="2"/>
  <c r="P2148" i="2"/>
  <c r="AI2148" i="2"/>
  <c r="AB2140" i="2"/>
  <c r="Q2142" i="2"/>
  <c r="O2148" i="2"/>
  <c r="AH2148" i="2"/>
  <c r="P2146" i="2"/>
  <c r="AG2146" i="2"/>
  <c r="N2148" i="2"/>
  <c r="AG2148" i="2"/>
  <c r="AA2148" i="2"/>
  <c r="AH2146" i="2"/>
  <c r="O2146" i="2"/>
  <c r="AF2146" i="2"/>
  <c r="AM2143" i="2"/>
  <c r="M2148" i="2"/>
  <c r="AF2148" i="2"/>
  <c r="T2145" i="2"/>
  <c r="P2145" i="2"/>
  <c r="U2145" i="2"/>
  <c r="V2145" i="2"/>
  <c r="W2145" i="2"/>
  <c r="Y2145" i="2"/>
  <c r="X2145" i="2"/>
  <c r="AA2145" i="2"/>
  <c r="AK2145" i="2"/>
  <c r="Z2145" i="2"/>
  <c r="AL2145" i="2"/>
  <c r="S2145" i="2"/>
  <c r="AB2145" i="2" s="1"/>
  <c r="AD2145" i="2"/>
  <c r="H2145" i="2"/>
  <c r="AE2145" i="2"/>
  <c r="I2145" i="2"/>
  <c r="AF2145" i="2"/>
  <c r="J2145" i="2"/>
  <c r="O2145" i="2"/>
  <c r="AG2145" i="2"/>
  <c r="K2145" i="2"/>
  <c r="AH2145" i="2"/>
  <c r="L2145" i="2"/>
  <c r="AI2145" i="2"/>
  <c r="M2145" i="2"/>
  <c r="AJ2145" i="2"/>
  <c r="N2145" i="2"/>
  <c r="Y2146" i="2"/>
  <c r="AE2146" i="2"/>
  <c r="AB2142" i="2"/>
  <c r="Q2149" i="2"/>
  <c r="W2148" i="2"/>
  <c r="AE2148" i="2"/>
  <c r="W2146" i="2"/>
  <c r="AD2146" i="2"/>
  <c r="U2148" i="2"/>
  <c r="AD2148" i="2"/>
  <c r="F2162" i="2"/>
  <c r="X2146" i="2"/>
  <c r="F2156" i="2"/>
  <c r="V2148" i="2"/>
  <c r="F2158" i="2"/>
  <c r="T2153" i="2"/>
  <c r="Z2147" i="2"/>
  <c r="AA2147" i="2"/>
  <c r="H2147" i="2"/>
  <c r="AI2147" i="2"/>
  <c r="V2147" i="2"/>
  <c r="J2147" i="2"/>
  <c r="AJ2147" i="2"/>
  <c r="X2147" i="2"/>
  <c r="I2147" i="2"/>
  <c r="AK2147" i="2"/>
  <c r="AL2147" i="2"/>
  <c r="AE2147" i="2"/>
  <c r="U2147" i="2"/>
  <c r="AD2147" i="2"/>
  <c r="K2147" i="2"/>
  <c r="Y2147" i="2"/>
  <c r="AF2147" i="2"/>
  <c r="L2147" i="2"/>
  <c r="AG2147" i="2"/>
  <c r="M2147" i="2"/>
  <c r="AH2147" i="2"/>
  <c r="N2147" i="2"/>
  <c r="W2147" i="2"/>
  <c r="S2147" i="2"/>
  <c r="O2147" i="2"/>
  <c r="T2147" i="2"/>
  <c r="P2147" i="2"/>
  <c r="V2146" i="2"/>
  <c r="F2159" i="2"/>
  <c r="AJ2154" i="2"/>
  <c r="AK2154" i="2"/>
  <c r="AL2154" i="2"/>
  <c r="AD2154" i="2"/>
  <c r="AM2154" i="2" s="1"/>
  <c r="AE2154" i="2"/>
  <c r="AF2154" i="2"/>
  <c r="AG2154" i="2"/>
  <c r="AH2154" i="2"/>
  <c r="AI2154" i="2"/>
  <c r="S2154" i="2"/>
  <c r="T2154" i="2"/>
  <c r="V2154" i="2"/>
  <c r="Z2154" i="2"/>
  <c r="AA2154" i="2"/>
  <c r="U2154" i="2"/>
  <c r="W2154" i="2"/>
  <c r="X2154" i="2"/>
  <c r="Y2154" i="2"/>
  <c r="H2154" i="2"/>
  <c r="I2154" i="2"/>
  <c r="J2154" i="2"/>
  <c r="K2154" i="2"/>
  <c r="L2154" i="2"/>
  <c r="M2154" i="2"/>
  <c r="N2154" i="2"/>
  <c r="O2154" i="2"/>
  <c r="P2154" i="2"/>
  <c r="T2148" i="2"/>
  <c r="AB2148" i="2" s="1"/>
  <c r="F2160" i="2"/>
  <c r="AM2142" i="2"/>
  <c r="D2164" i="2"/>
  <c r="E2159" i="2"/>
  <c r="D2158" i="2"/>
  <c r="E2153" i="2"/>
  <c r="W2153" i="2" s="1"/>
  <c r="D2155" i="2"/>
  <c r="E2150" i="2"/>
  <c r="D2157" i="2"/>
  <c r="E2152" i="2"/>
  <c r="D2156" i="2"/>
  <c r="E2151" i="2"/>
  <c r="S2151" i="2" s="1"/>
  <c r="Q2154" i="2" l="1"/>
  <c r="O2153" i="2"/>
  <c r="S2153" i="2"/>
  <c r="M2151" i="2"/>
  <c r="AL2151" i="2"/>
  <c r="N2153" i="2"/>
  <c r="AA2153" i="2"/>
  <c r="L2151" i="2"/>
  <c r="AK2151" i="2"/>
  <c r="AM2147" i="2"/>
  <c r="M2153" i="2"/>
  <c r="AL2153" i="2"/>
  <c r="K2151" i="2"/>
  <c r="AJ2151" i="2"/>
  <c r="Q2148" i="2"/>
  <c r="F2164" i="2"/>
  <c r="AD2159" i="2"/>
  <c r="AE2159" i="2"/>
  <c r="AF2159" i="2"/>
  <c r="AG2159" i="2"/>
  <c r="AH2159" i="2"/>
  <c r="AI2159" i="2"/>
  <c r="AJ2159" i="2"/>
  <c r="AK2159" i="2"/>
  <c r="AL2159" i="2"/>
  <c r="U2159" i="2"/>
  <c r="V2159" i="2"/>
  <c r="W2159" i="2"/>
  <c r="S2159" i="2"/>
  <c r="T2159" i="2"/>
  <c r="X2159" i="2"/>
  <c r="Y2159" i="2"/>
  <c r="Z2159" i="2"/>
  <c r="AA2159" i="2"/>
  <c r="J2159" i="2"/>
  <c r="M2159" i="2"/>
  <c r="K2159" i="2"/>
  <c r="L2159" i="2"/>
  <c r="N2159" i="2"/>
  <c r="O2159" i="2"/>
  <c r="P2159" i="2"/>
  <c r="H2159" i="2"/>
  <c r="I2159" i="2"/>
  <c r="L2153" i="2"/>
  <c r="AK2153" i="2"/>
  <c r="J2151" i="2"/>
  <c r="AI2151" i="2"/>
  <c r="AL2150" i="2"/>
  <c r="H2150" i="2"/>
  <c r="V2150" i="2"/>
  <c r="I2150" i="2"/>
  <c r="W2150" i="2"/>
  <c r="J2150" i="2"/>
  <c r="X2150" i="2"/>
  <c r="Z2150" i="2"/>
  <c r="T2150" i="2"/>
  <c r="AK2150" i="2"/>
  <c r="P2150" i="2"/>
  <c r="S2150" i="2"/>
  <c r="U2150" i="2"/>
  <c r="AD2150" i="2"/>
  <c r="Y2150" i="2"/>
  <c r="AE2150" i="2"/>
  <c r="AA2150" i="2"/>
  <c r="AF2150" i="2"/>
  <c r="K2150" i="2"/>
  <c r="AG2150" i="2"/>
  <c r="L2150" i="2"/>
  <c r="AH2150" i="2"/>
  <c r="M2150" i="2"/>
  <c r="AI2150" i="2"/>
  <c r="N2150" i="2"/>
  <c r="AJ2150" i="2"/>
  <c r="O2150" i="2"/>
  <c r="K2153" i="2"/>
  <c r="AJ2153" i="2"/>
  <c r="I2151" i="2"/>
  <c r="AH2151" i="2"/>
  <c r="S2152" i="2"/>
  <c r="AB2152" i="2" s="1"/>
  <c r="W2152" i="2"/>
  <c r="AE2152" i="2"/>
  <c r="Y2152" i="2"/>
  <c r="AA2152" i="2"/>
  <c r="I2152" i="2"/>
  <c r="AL2152" i="2"/>
  <c r="Z2152" i="2"/>
  <c r="AD2152" i="2"/>
  <c r="AM2152" i="2" s="1"/>
  <c r="AF2152" i="2"/>
  <c r="J2152" i="2"/>
  <c r="AG2152" i="2"/>
  <c r="K2152" i="2"/>
  <c r="AH2152" i="2"/>
  <c r="L2152" i="2"/>
  <c r="AJ2152" i="2"/>
  <c r="N2152" i="2"/>
  <c r="AI2152" i="2"/>
  <c r="M2152" i="2"/>
  <c r="O2152" i="2"/>
  <c r="AK2152" i="2"/>
  <c r="T2152" i="2"/>
  <c r="P2152" i="2"/>
  <c r="V2152" i="2"/>
  <c r="U2152" i="2"/>
  <c r="H2152" i="2"/>
  <c r="X2152" i="2"/>
  <c r="J2153" i="2"/>
  <c r="AI2153" i="2"/>
  <c r="H2151" i="2"/>
  <c r="AG2151" i="2"/>
  <c r="F2167" i="2"/>
  <c r="F2165" i="2"/>
  <c r="I2153" i="2"/>
  <c r="AH2153" i="2"/>
  <c r="X2151" i="2"/>
  <c r="AF2151" i="2"/>
  <c r="AM2148" i="2"/>
  <c r="H2153" i="2"/>
  <c r="AG2153" i="2"/>
  <c r="W2151" i="2"/>
  <c r="AE2151" i="2"/>
  <c r="AB2147" i="2"/>
  <c r="P2153" i="2"/>
  <c r="AF2153" i="2"/>
  <c r="T2151" i="2"/>
  <c r="AB2151" i="2" s="1"/>
  <c r="F2161" i="2"/>
  <c r="AM2146" i="2"/>
  <c r="AD2151" i="2"/>
  <c r="AB2154" i="2"/>
  <c r="Z2153" i="2"/>
  <c r="AE2153" i="2"/>
  <c r="Z2151" i="2"/>
  <c r="X2153" i="2"/>
  <c r="AD2153" i="2"/>
  <c r="AA2151" i="2"/>
  <c r="V2153" i="2"/>
  <c r="F2163" i="2"/>
  <c r="Y2151" i="2"/>
  <c r="U2153" i="2"/>
  <c r="V2151" i="2"/>
  <c r="Q2147" i="2"/>
  <c r="Y2153" i="2"/>
  <c r="P2151" i="2"/>
  <c r="U2151" i="2"/>
  <c r="Q2145" i="2"/>
  <c r="AB2146" i="2"/>
  <c r="N2151" i="2"/>
  <c r="O2151" i="2"/>
  <c r="AM2145" i="2"/>
  <c r="D2160" i="2"/>
  <c r="E2155" i="2"/>
  <c r="D2163" i="2"/>
  <c r="E2158" i="2"/>
  <c r="AL2158" i="2" s="1"/>
  <c r="D2161" i="2"/>
  <c r="E2156" i="2"/>
  <c r="S2156" i="2" s="1"/>
  <c r="D2162" i="2"/>
  <c r="E2157" i="2"/>
  <c r="D2169" i="2"/>
  <c r="E2164" i="2"/>
  <c r="J2158" i="2" l="1"/>
  <c r="AJ2158" i="2"/>
  <c r="P2156" i="2"/>
  <c r="X2156" i="2"/>
  <c r="F2172" i="2"/>
  <c r="I2158" i="2"/>
  <c r="AI2158" i="2"/>
  <c r="O2156" i="2"/>
  <c r="T2156" i="2"/>
  <c r="AB2156" i="2" s="1"/>
  <c r="AM2150" i="2"/>
  <c r="AB2159" i="2"/>
  <c r="H2158" i="2"/>
  <c r="AH2158" i="2"/>
  <c r="N2156" i="2"/>
  <c r="AG2156" i="2"/>
  <c r="Q2151" i="2"/>
  <c r="Y2158" i="2"/>
  <c r="AG2158" i="2"/>
  <c r="M2156" i="2"/>
  <c r="AF2156" i="2"/>
  <c r="Q2153" i="2"/>
  <c r="AB2150" i="2"/>
  <c r="X2158" i="2"/>
  <c r="AF2158" i="2"/>
  <c r="L2156" i="2"/>
  <c r="AE2156" i="2"/>
  <c r="F2170" i="2"/>
  <c r="Q2159" i="2"/>
  <c r="U2158" i="2"/>
  <c r="F2168" i="2"/>
  <c r="K2156" i="2"/>
  <c r="AD2156" i="2"/>
  <c r="AJ2157" i="2"/>
  <c r="P2157" i="2"/>
  <c r="AK2157" i="2"/>
  <c r="H2157" i="2"/>
  <c r="AL2157" i="2"/>
  <c r="I2157" i="2"/>
  <c r="W2157" i="2"/>
  <c r="J2157" i="2"/>
  <c r="X2157" i="2"/>
  <c r="K2157" i="2"/>
  <c r="Y2157" i="2"/>
  <c r="AA2157" i="2"/>
  <c r="S2157" i="2"/>
  <c r="AB2157" i="2" s="1"/>
  <c r="N2157" i="2"/>
  <c r="U2157" i="2"/>
  <c r="T2157" i="2"/>
  <c r="AD2157" i="2"/>
  <c r="V2157" i="2"/>
  <c r="AE2157" i="2"/>
  <c r="Z2157" i="2"/>
  <c r="AF2157" i="2"/>
  <c r="L2157" i="2"/>
  <c r="AG2157" i="2"/>
  <c r="M2157" i="2"/>
  <c r="AI2157" i="2"/>
  <c r="AH2157" i="2"/>
  <c r="O2157" i="2"/>
  <c r="T2158" i="2"/>
  <c r="J2156" i="2"/>
  <c r="AL2156" i="2"/>
  <c r="Q2152" i="2"/>
  <c r="K2158" i="2"/>
  <c r="S2158" i="2"/>
  <c r="AK2156" i="2"/>
  <c r="AM2153" i="2"/>
  <c r="H2156" i="2"/>
  <c r="AJ2156" i="2"/>
  <c r="Y2156" i="2"/>
  <c r="I2156" i="2"/>
  <c r="Z2158" i="2"/>
  <c r="AA2156" i="2"/>
  <c r="AI2156" i="2"/>
  <c r="AK2158" i="2"/>
  <c r="P2158" i="2"/>
  <c r="W2158" i="2"/>
  <c r="Z2156" i="2"/>
  <c r="AH2156" i="2"/>
  <c r="AA2158" i="2"/>
  <c r="V2158" i="2"/>
  <c r="W2156" i="2"/>
  <c r="F2166" i="2"/>
  <c r="T2161" i="2"/>
  <c r="P2161" i="2"/>
  <c r="AB2153" i="2"/>
  <c r="N2158" i="2"/>
  <c r="AE2158" i="2"/>
  <c r="V2156" i="2"/>
  <c r="O2158" i="2"/>
  <c r="M2158" i="2"/>
  <c r="AD2158" i="2"/>
  <c r="U2156" i="2"/>
  <c r="Q2150" i="2"/>
  <c r="AM2159" i="2"/>
  <c r="AK2155" i="2"/>
  <c r="J2155" i="2"/>
  <c r="AL2155" i="2"/>
  <c r="H2155" i="2"/>
  <c r="K2155" i="2"/>
  <c r="Y2155" i="2"/>
  <c r="L2155" i="2"/>
  <c r="Z2155" i="2"/>
  <c r="M2155" i="2"/>
  <c r="AA2155" i="2"/>
  <c r="AI2155" i="2"/>
  <c r="I2155" i="2"/>
  <c r="U2155" i="2"/>
  <c r="W2155" i="2"/>
  <c r="V2155" i="2"/>
  <c r="X2155" i="2"/>
  <c r="AD2155" i="2"/>
  <c r="S2155" i="2"/>
  <c r="AG2155" i="2"/>
  <c r="AE2155" i="2"/>
  <c r="T2155" i="2"/>
  <c r="AF2155" i="2"/>
  <c r="N2155" i="2"/>
  <c r="AH2155" i="2"/>
  <c r="O2155" i="2"/>
  <c r="P2155" i="2"/>
  <c r="AJ2155" i="2"/>
  <c r="L2158" i="2"/>
  <c r="AM2151" i="2"/>
  <c r="F2169" i="2"/>
  <c r="AD2164" i="2"/>
  <c r="AE2164" i="2"/>
  <c r="AF2164" i="2"/>
  <c r="AG2164" i="2"/>
  <c r="AH2164" i="2"/>
  <c r="AI2164" i="2"/>
  <c r="AJ2164" i="2"/>
  <c r="AK2164" i="2"/>
  <c r="AL2164" i="2"/>
  <c r="X2164" i="2"/>
  <c r="Y2164" i="2"/>
  <c r="Z2164" i="2"/>
  <c r="U2164" i="2"/>
  <c r="V2164" i="2"/>
  <c r="W2164" i="2"/>
  <c r="AA2164" i="2"/>
  <c r="S2164" i="2"/>
  <c r="T2164" i="2"/>
  <c r="M2164" i="2"/>
  <c r="N2164" i="2"/>
  <c r="O2164" i="2"/>
  <c r="P2164" i="2"/>
  <c r="H2164" i="2"/>
  <c r="I2164" i="2"/>
  <c r="J2164" i="2"/>
  <c r="K2164" i="2"/>
  <c r="L2164" i="2"/>
  <c r="D2174" i="2"/>
  <c r="E2169" i="2"/>
  <c r="D2167" i="2"/>
  <c r="E2162" i="2"/>
  <c r="D2166" i="2"/>
  <c r="E2161" i="2"/>
  <c r="U2161" i="2" s="1"/>
  <c r="D2168" i="2"/>
  <c r="E2163" i="2"/>
  <c r="Z2163" i="2" s="1"/>
  <c r="D2165" i="2"/>
  <c r="E2160" i="2"/>
  <c r="P2163" i="2" l="1"/>
  <c r="O2161" i="2"/>
  <c r="S2161" i="2"/>
  <c r="O2163" i="2"/>
  <c r="S2163" i="2"/>
  <c r="Q2155" i="2"/>
  <c r="N2161" i="2"/>
  <c r="AJ2161" i="2"/>
  <c r="N2163" i="2"/>
  <c r="AH2163" i="2"/>
  <c r="M2161" i="2"/>
  <c r="AI2161" i="2"/>
  <c r="M2163" i="2"/>
  <c r="AG2163" i="2"/>
  <c r="Y2163" i="2"/>
  <c r="AB2155" i="2"/>
  <c r="L2161" i="2"/>
  <c r="AH2161" i="2"/>
  <c r="L2163" i="2"/>
  <c r="AF2163" i="2"/>
  <c r="Q2164" i="2"/>
  <c r="AM2155" i="2"/>
  <c r="K2161" i="2"/>
  <c r="AG2161" i="2"/>
  <c r="K2163" i="2"/>
  <c r="AE2163" i="2"/>
  <c r="J2161" i="2"/>
  <c r="AF2161" i="2"/>
  <c r="J2163" i="2"/>
  <c r="AD2163" i="2"/>
  <c r="AB2164" i="2"/>
  <c r="AM2164" i="2"/>
  <c r="I2161" i="2"/>
  <c r="AE2161" i="2"/>
  <c r="I2163" i="2"/>
  <c r="AL2163" i="2"/>
  <c r="F2174" i="2"/>
  <c r="AD2169" i="2"/>
  <c r="AE2169" i="2"/>
  <c r="AF2169" i="2"/>
  <c r="AG2169" i="2"/>
  <c r="AH2169" i="2"/>
  <c r="AI2169" i="2"/>
  <c r="AJ2169" i="2"/>
  <c r="AK2169" i="2"/>
  <c r="AL2169" i="2"/>
  <c r="AA2169" i="2"/>
  <c r="S2169" i="2"/>
  <c r="AB2169" i="2" s="1"/>
  <c r="T2169" i="2"/>
  <c r="W2169" i="2"/>
  <c r="X2169" i="2"/>
  <c r="Y2169" i="2"/>
  <c r="Z2169" i="2"/>
  <c r="U2169" i="2"/>
  <c r="V2169" i="2"/>
  <c r="P2169" i="2"/>
  <c r="H2169" i="2"/>
  <c r="I2169" i="2"/>
  <c r="J2169" i="2"/>
  <c r="K2169" i="2"/>
  <c r="L2169" i="2"/>
  <c r="M2169" i="2"/>
  <c r="N2169" i="2"/>
  <c r="O2169" i="2"/>
  <c r="H2161" i="2"/>
  <c r="Q2161" i="2" s="1"/>
  <c r="AD2161" i="2"/>
  <c r="H2163" i="2"/>
  <c r="Q2163" i="2" s="1"/>
  <c r="AK2163" i="2"/>
  <c r="Q2158" i="2"/>
  <c r="AE2162" i="2"/>
  <c r="Y2162" i="2"/>
  <c r="AF2162" i="2"/>
  <c r="O2162" i="2"/>
  <c r="AG2162" i="2"/>
  <c r="P2162" i="2"/>
  <c r="AH2162" i="2"/>
  <c r="H2162" i="2"/>
  <c r="AI2162" i="2"/>
  <c r="I2162" i="2"/>
  <c r="AD2162" i="2"/>
  <c r="AM2162" i="2" s="1"/>
  <c r="AJ2162" i="2"/>
  <c r="J2162" i="2"/>
  <c r="X2162" i="2"/>
  <c r="AK2162" i="2"/>
  <c r="K2162" i="2"/>
  <c r="AL2162" i="2"/>
  <c r="L2162" i="2"/>
  <c r="Z2162" i="2"/>
  <c r="M2162" i="2"/>
  <c r="AA2162" i="2"/>
  <c r="N2162" i="2"/>
  <c r="S2162" i="2"/>
  <c r="T2162" i="2"/>
  <c r="U2162" i="2"/>
  <c r="V2162" i="2"/>
  <c r="W2162" i="2"/>
  <c r="AM2158" i="2"/>
  <c r="X2161" i="2"/>
  <c r="AL2161" i="2"/>
  <c r="AA2163" i="2"/>
  <c r="AJ2163" i="2"/>
  <c r="F2175" i="2"/>
  <c r="W2161" i="2"/>
  <c r="AK2161" i="2"/>
  <c r="Q2156" i="2"/>
  <c r="Q2157" i="2"/>
  <c r="X2163" i="2"/>
  <c r="AI2163" i="2"/>
  <c r="F2177" i="2"/>
  <c r="AI2160" i="2"/>
  <c r="K2160" i="2"/>
  <c r="AJ2160" i="2"/>
  <c r="L2160" i="2"/>
  <c r="S2160" i="2"/>
  <c r="AK2160" i="2"/>
  <c r="M2160" i="2"/>
  <c r="AL2160" i="2"/>
  <c r="N2160" i="2"/>
  <c r="T2160" i="2"/>
  <c r="O2160" i="2"/>
  <c r="U2160" i="2"/>
  <c r="P2160" i="2"/>
  <c r="X2160" i="2"/>
  <c r="V2160" i="2"/>
  <c r="W2160" i="2"/>
  <c r="Y2160" i="2"/>
  <c r="AD2160" i="2"/>
  <c r="Z2160" i="2"/>
  <c r="AH2160" i="2"/>
  <c r="AE2160" i="2"/>
  <c r="AA2160" i="2"/>
  <c r="AF2160" i="2"/>
  <c r="H2160" i="2"/>
  <c r="AG2160" i="2"/>
  <c r="I2160" i="2"/>
  <c r="J2160" i="2"/>
  <c r="V2161" i="2"/>
  <c r="F2171" i="2"/>
  <c r="W2163" i="2"/>
  <c r="F2173" i="2"/>
  <c r="Z2161" i="2"/>
  <c r="V2163" i="2"/>
  <c r="Y2161" i="2"/>
  <c r="AB2158" i="2"/>
  <c r="AM2157" i="2"/>
  <c r="U2163" i="2"/>
  <c r="AA2161" i="2"/>
  <c r="AM2156" i="2"/>
  <c r="T2163" i="2"/>
  <c r="D2170" i="2"/>
  <c r="E2165" i="2"/>
  <c r="D2173" i="2"/>
  <c r="E2168" i="2"/>
  <c r="AF2168" i="2" s="1"/>
  <c r="D2171" i="2"/>
  <c r="E2166" i="2"/>
  <c r="AD2166" i="2" s="1"/>
  <c r="D2172" i="2"/>
  <c r="E2167" i="2"/>
  <c r="D2179" i="2"/>
  <c r="E2174" i="2"/>
  <c r="T2166" i="2" l="1"/>
  <c r="AL2168" i="2"/>
  <c r="S2166" i="2"/>
  <c r="AM2163" i="2"/>
  <c r="F2176" i="2"/>
  <c r="AA2168" i="2"/>
  <c r="Z2168" i="2"/>
  <c r="Y2168" i="2"/>
  <c r="F2178" i="2"/>
  <c r="AA2166" i="2"/>
  <c r="Q2162" i="2"/>
  <c r="U2166" i="2"/>
  <c r="AD2168" i="2"/>
  <c r="X2168" i="2"/>
  <c r="X2166" i="2"/>
  <c r="AB2162" i="2"/>
  <c r="J2166" i="2"/>
  <c r="W2166" i="2"/>
  <c r="Q2160" i="2"/>
  <c r="W2168" i="2"/>
  <c r="S2168" i="2"/>
  <c r="I2166" i="2"/>
  <c r="V2166" i="2"/>
  <c r="V2167" i="2"/>
  <c r="P2167" i="2"/>
  <c r="S2167" i="2"/>
  <c r="T2167" i="2"/>
  <c r="W2167" i="2"/>
  <c r="X2167" i="2"/>
  <c r="Y2167" i="2"/>
  <c r="AE2167" i="2"/>
  <c r="Z2167" i="2"/>
  <c r="AF2167" i="2"/>
  <c r="AA2167" i="2"/>
  <c r="U2167" i="2"/>
  <c r="AG2167" i="2"/>
  <c r="H2167" i="2"/>
  <c r="AH2167" i="2"/>
  <c r="I2167" i="2"/>
  <c r="AI2167" i="2"/>
  <c r="J2167" i="2"/>
  <c r="AJ2167" i="2"/>
  <c r="K2167" i="2"/>
  <c r="AK2167" i="2"/>
  <c r="L2167" i="2"/>
  <c r="O2167" i="2"/>
  <c r="AL2167" i="2"/>
  <c r="M2167" i="2"/>
  <c r="AD2167" i="2"/>
  <c r="AM2167" i="2" s="1"/>
  <c r="N2167" i="2"/>
  <c r="V2168" i="2"/>
  <c r="H2166" i="2"/>
  <c r="AL2166" i="2"/>
  <c r="Q2169" i="2"/>
  <c r="I2168" i="2"/>
  <c r="H2168" i="2"/>
  <c r="AK2166" i="2"/>
  <c r="AB2160" i="2"/>
  <c r="F2182" i="2"/>
  <c r="P2166" i="2"/>
  <c r="P2168" i="2"/>
  <c r="T2168" i="2"/>
  <c r="O2166" i="2"/>
  <c r="AJ2166" i="2"/>
  <c r="AE2168" i="2"/>
  <c r="U2168" i="2"/>
  <c r="N2166" i="2"/>
  <c r="AI2166" i="2"/>
  <c r="F2180" i="2"/>
  <c r="AM2169" i="2"/>
  <c r="O2168" i="2"/>
  <c r="AJ2168" i="2"/>
  <c r="M2166" i="2"/>
  <c r="AH2166" i="2"/>
  <c r="AM2160" i="2"/>
  <c r="F2179" i="2"/>
  <c r="AF2174" i="2"/>
  <c r="AG2174" i="2"/>
  <c r="AH2174" i="2"/>
  <c r="AI2174" i="2"/>
  <c r="AJ2174" i="2"/>
  <c r="AK2174" i="2"/>
  <c r="AL2174" i="2"/>
  <c r="AD2174" i="2"/>
  <c r="AE2174" i="2"/>
  <c r="V2174" i="2"/>
  <c r="W2174" i="2"/>
  <c r="Y2174" i="2"/>
  <c r="Z2174" i="2"/>
  <c r="AA2174" i="2"/>
  <c r="S2174" i="2"/>
  <c r="AB2174" i="2" s="1"/>
  <c r="T2174" i="2"/>
  <c r="U2174" i="2"/>
  <c r="X2174" i="2"/>
  <c r="H2174" i="2"/>
  <c r="I2174" i="2"/>
  <c r="J2174" i="2"/>
  <c r="K2174" i="2"/>
  <c r="L2174" i="2"/>
  <c r="M2174" i="2"/>
  <c r="N2174" i="2"/>
  <c r="O2174" i="2"/>
  <c r="P2174" i="2"/>
  <c r="AB2163" i="2"/>
  <c r="M2168" i="2"/>
  <c r="AI2168" i="2"/>
  <c r="L2166" i="2"/>
  <c r="AG2166" i="2"/>
  <c r="N2168" i="2"/>
  <c r="K2166" i="2"/>
  <c r="AF2166" i="2"/>
  <c r="AB2161" i="2"/>
  <c r="AK2168" i="2"/>
  <c r="L2168" i="2"/>
  <c r="AH2168" i="2"/>
  <c r="K2168" i="2"/>
  <c r="AG2168" i="2"/>
  <c r="Z2166" i="2"/>
  <c r="AE2166" i="2"/>
  <c r="AM2166" i="2" s="1"/>
  <c r="AM2161" i="2"/>
  <c r="W2165" i="2"/>
  <c r="O2165" i="2"/>
  <c r="X2165" i="2"/>
  <c r="P2165" i="2"/>
  <c r="S2165" i="2"/>
  <c r="T2165" i="2"/>
  <c r="N2165" i="2"/>
  <c r="U2165" i="2"/>
  <c r="V2165" i="2"/>
  <c r="Y2165" i="2"/>
  <c r="AG2165" i="2"/>
  <c r="Z2165" i="2"/>
  <c r="AH2165" i="2"/>
  <c r="AA2165" i="2"/>
  <c r="AI2165" i="2"/>
  <c r="H2165" i="2"/>
  <c r="AJ2165" i="2"/>
  <c r="I2165" i="2"/>
  <c r="AK2165" i="2"/>
  <c r="J2165" i="2"/>
  <c r="AL2165" i="2"/>
  <c r="K2165" i="2"/>
  <c r="AD2165" i="2"/>
  <c r="L2165" i="2"/>
  <c r="AF2165" i="2"/>
  <c r="AE2165" i="2"/>
  <c r="M2165" i="2"/>
  <c r="J2168" i="2"/>
  <c r="Y2166" i="2"/>
  <c r="D2184" i="2"/>
  <c r="E2179" i="2"/>
  <c r="D2177" i="2"/>
  <c r="E2172" i="2"/>
  <c r="D2176" i="2"/>
  <c r="E2171" i="2"/>
  <c r="Z2171" i="2" s="1"/>
  <c r="D2178" i="2"/>
  <c r="E2173" i="2"/>
  <c r="Y2173" i="2" s="1"/>
  <c r="D2175" i="2"/>
  <c r="E2170" i="2"/>
  <c r="Q2168" i="2" l="1"/>
  <c r="J2173" i="2"/>
  <c r="W2173" i="2"/>
  <c r="K2171" i="2"/>
  <c r="AL2171" i="2"/>
  <c r="I2173" i="2"/>
  <c r="AL2173" i="2"/>
  <c r="J2171" i="2"/>
  <c r="AK2171" i="2"/>
  <c r="Y2171" i="2"/>
  <c r="H2173" i="2"/>
  <c r="AK2173" i="2"/>
  <c r="I2171" i="2"/>
  <c r="AJ2171" i="2"/>
  <c r="T2170" i="2"/>
  <c r="P2170" i="2"/>
  <c r="Z2170" i="2"/>
  <c r="AA2170" i="2"/>
  <c r="U2170" i="2"/>
  <c r="V2170" i="2"/>
  <c r="W2170" i="2"/>
  <c r="AJ2170" i="2"/>
  <c r="X2170" i="2"/>
  <c r="AK2170" i="2"/>
  <c r="Y2170" i="2"/>
  <c r="AL2170" i="2"/>
  <c r="H2170" i="2"/>
  <c r="AD2170" i="2"/>
  <c r="I2170" i="2"/>
  <c r="AE2170" i="2"/>
  <c r="J2170" i="2"/>
  <c r="AF2170" i="2"/>
  <c r="K2170" i="2"/>
  <c r="AG2170" i="2"/>
  <c r="L2170" i="2"/>
  <c r="AH2170" i="2"/>
  <c r="M2170" i="2"/>
  <c r="S2170" i="2"/>
  <c r="AI2170" i="2"/>
  <c r="N2170" i="2"/>
  <c r="O2170" i="2"/>
  <c r="Q2174" i="2"/>
  <c r="Q2167" i="2"/>
  <c r="AB2168" i="2"/>
  <c r="P2173" i="2"/>
  <c r="AJ2173" i="2"/>
  <c r="H2171" i="2"/>
  <c r="Q2171" i="2" s="1"/>
  <c r="AI2171" i="2"/>
  <c r="AM2165" i="2"/>
  <c r="Q2166" i="2"/>
  <c r="O2173" i="2"/>
  <c r="AI2173" i="2"/>
  <c r="P2171" i="2"/>
  <c r="AH2171" i="2"/>
  <c r="AB2165" i="2"/>
  <c r="N2173" i="2"/>
  <c r="AH2173" i="2"/>
  <c r="O2171" i="2"/>
  <c r="AG2171" i="2"/>
  <c r="L2171" i="2"/>
  <c r="F2184" i="2"/>
  <c r="AI2179" i="2"/>
  <c r="AJ2179" i="2"/>
  <c r="AK2179" i="2"/>
  <c r="AL2179" i="2"/>
  <c r="AD2179" i="2"/>
  <c r="AE2179" i="2"/>
  <c r="AF2179" i="2"/>
  <c r="AG2179" i="2"/>
  <c r="AH2179" i="2"/>
  <c r="S2179" i="2"/>
  <c r="Y2179" i="2"/>
  <c r="Z2179" i="2"/>
  <c r="AA2179" i="2"/>
  <c r="T2179" i="2"/>
  <c r="U2179" i="2"/>
  <c r="V2179" i="2"/>
  <c r="W2179" i="2"/>
  <c r="X2179" i="2"/>
  <c r="H2179" i="2"/>
  <c r="I2179" i="2"/>
  <c r="J2179" i="2"/>
  <c r="K2179" i="2"/>
  <c r="L2179" i="2"/>
  <c r="M2179" i="2"/>
  <c r="N2179" i="2"/>
  <c r="O2179" i="2"/>
  <c r="P2179" i="2"/>
  <c r="M2173" i="2"/>
  <c r="AG2173" i="2"/>
  <c r="N2171" i="2"/>
  <c r="AF2171" i="2"/>
  <c r="L2173" i="2"/>
  <c r="AF2173" i="2"/>
  <c r="X2171" i="2"/>
  <c r="AE2171" i="2"/>
  <c r="X2173" i="2"/>
  <c r="F2185" i="2"/>
  <c r="AA2173" i="2"/>
  <c r="AE2173" i="2"/>
  <c r="W2171" i="2"/>
  <c r="AD2171" i="2"/>
  <c r="AG2172" i="2"/>
  <c r="N2172" i="2"/>
  <c r="X2172" i="2"/>
  <c r="O2172" i="2"/>
  <c r="Y2172" i="2"/>
  <c r="P2172" i="2"/>
  <c r="T2172" i="2"/>
  <c r="U2172" i="2"/>
  <c r="V2172" i="2"/>
  <c r="W2172" i="2"/>
  <c r="M2172" i="2"/>
  <c r="Z2172" i="2"/>
  <c r="AH2172" i="2"/>
  <c r="AA2172" i="2"/>
  <c r="AI2172" i="2"/>
  <c r="S2172" i="2"/>
  <c r="AJ2172" i="2"/>
  <c r="H2172" i="2"/>
  <c r="AK2172" i="2"/>
  <c r="I2172" i="2"/>
  <c r="AL2172" i="2"/>
  <c r="J2172" i="2"/>
  <c r="AD2172" i="2"/>
  <c r="AM2172" i="2" s="1"/>
  <c r="K2172" i="2"/>
  <c r="AF2172" i="2"/>
  <c r="AE2172" i="2"/>
  <c r="L2172" i="2"/>
  <c r="Z2173" i="2"/>
  <c r="AD2173" i="2"/>
  <c r="V2171" i="2"/>
  <c r="F2181" i="2"/>
  <c r="K2173" i="2"/>
  <c r="V2173" i="2"/>
  <c r="F2183" i="2"/>
  <c r="U2171" i="2"/>
  <c r="AM2168" i="2"/>
  <c r="U2173" i="2"/>
  <c r="T2171" i="2"/>
  <c r="AB2166" i="2"/>
  <c r="Q2165" i="2"/>
  <c r="T2173" i="2"/>
  <c r="S2171" i="2"/>
  <c r="F2187" i="2"/>
  <c r="S2173" i="2"/>
  <c r="AB2173" i="2" s="1"/>
  <c r="AA2171" i="2"/>
  <c r="AM2174" i="2"/>
  <c r="AB2167" i="2"/>
  <c r="M2171" i="2"/>
  <c r="D2180" i="2"/>
  <c r="E2175" i="2"/>
  <c r="D2183" i="2"/>
  <c r="E2178" i="2"/>
  <c r="AF2178" i="2" s="1"/>
  <c r="D2181" i="2"/>
  <c r="E2176" i="2"/>
  <c r="AD2176" i="2" s="1"/>
  <c r="D2182" i="2"/>
  <c r="E2177" i="2"/>
  <c r="D2189" i="2"/>
  <c r="E2184" i="2"/>
  <c r="Y2178" i="2" l="1"/>
  <c r="AE2178" i="2"/>
  <c r="Y2176" i="2"/>
  <c r="F2186" i="2"/>
  <c r="X2181" i="2"/>
  <c r="O2181" i="2"/>
  <c r="P2181" i="2"/>
  <c r="Q2179" i="2"/>
  <c r="W2178" i="2"/>
  <c r="F2188" i="2"/>
  <c r="T2183" i="2"/>
  <c r="W2176" i="2"/>
  <c r="AM2173" i="2"/>
  <c r="V2178" i="2"/>
  <c r="V2176" i="2"/>
  <c r="F2189" i="2"/>
  <c r="AL2184" i="2"/>
  <c r="AD2184" i="2"/>
  <c r="AE2184" i="2"/>
  <c r="AF2184" i="2"/>
  <c r="AG2184" i="2"/>
  <c r="AH2184" i="2"/>
  <c r="AI2184" i="2"/>
  <c r="AJ2184" i="2"/>
  <c r="AK2184" i="2"/>
  <c r="T2184" i="2"/>
  <c r="U2184" i="2"/>
  <c r="V2184" i="2"/>
  <c r="AA2184" i="2"/>
  <c r="S2184" i="2"/>
  <c r="W2184" i="2"/>
  <c r="X2184" i="2"/>
  <c r="Y2184" i="2"/>
  <c r="Z2184" i="2"/>
  <c r="I2184" i="2"/>
  <c r="J2184" i="2"/>
  <c r="K2184" i="2"/>
  <c r="L2184" i="2"/>
  <c r="M2184" i="2"/>
  <c r="N2184" i="2"/>
  <c r="O2184" i="2"/>
  <c r="P2184" i="2"/>
  <c r="H2184" i="2"/>
  <c r="Q2184" i="2" s="1"/>
  <c r="U2178" i="2"/>
  <c r="S2176" i="2"/>
  <c r="AB2176" i="2" s="1"/>
  <c r="AM2170" i="2"/>
  <c r="T2178" i="2"/>
  <c r="P2176" i="2"/>
  <c r="U2176" i="2"/>
  <c r="Q2170" i="2"/>
  <c r="Q2173" i="2"/>
  <c r="W2177" i="2"/>
  <c r="X2177" i="2"/>
  <c r="V2177" i="2"/>
  <c r="AK2177" i="2"/>
  <c r="Y2177" i="2"/>
  <c r="AL2177" i="2"/>
  <c r="Z2177" i="2"/>
  <c r="AD2177" i="2"/>
  <c r="H2177" i="2"/>
  <c r="Q2177" i="2" s="1"/>
  <c r="AE2177" i="2"/>
  <c r="I2177" i="2"/>
  <c r="AF2177" i="2"/>
  <c r="J2177" i="2"/>
  <c r="AG2177" i="2"/>
  <c r="K2177" i="2"/>
  <c r="AH2177" i="2"/>
  <c r="L2177" i="2"/>
  <c r="AI2177" i="2"/>
  <c r="M2177" i="2"/>
  <c r="AJ2177" i="2"/>
  <c r="N2177" i="2"/>
  <c r="S2177" i="2"/>
  <c r="O2177" i="2"/>
  <c r="T2177" i="2"/>
  <c r="P2177" i="2"/>
  <c r="U2177" i="2"/>
  <c r="AA2177" i="2"/>
  <c r="S2178" i="2"/>
  <c r="O2176" i="2"/>
  <c r="T2176" i="2"/>
  <c r="X2178" i="2"/>
  <c r="N2178" i="2"/>
  <c r="AA2178" i="2"/>
  <c r="N2176" i="2"/>
  <c r="AL2176" i="2"/>
  <c r="AK2176" i="2"/>
  <c r="L2178" i="2"/>
  <c r="AL2178" i="2"/>
  <c r="L2176" i="2"/>
  <c r="AJ2176" i="2"/>
  <c r="AB2179" i="2"/>
  <c r="X2176" i="2"/>
  <c r="M2176" i="2"/>
  <c r="AK2178" i="2"/>
  <c r="K2176" i="2"/>
  <c r="AI2176" i="2"/>
  <c r="AB2170" i="2"/>
  <c r="J2178" i="2"/>
  <c r="AJ2178" i="2"/>
  <c r="J2176" i="2"/>
  <c r="AH2176" i="2"/>
  <c r="AD2178" i="2"/>
  <c r="U2175" i="2"/>
  <c r="H2175" i="2"/>
  <c r="V2175" i="2"/>
  <c r="I2175" i="2"/>
  <c r="W2175" i="2"/>
  <c r="S2175" i="2"/>
  <c r="AB2175" i="2" s="1"/>
  <c r="T2175" i="2"/>
  <c r="X2175" i="2"/>
  <c r="Y2175" i="2"/>
  <c r="P2175" i="2"/>
  <c r="AD2175" i="2"/>
  <c r="Z2175" i="2"/>
  <c r="AE2175" i="2"/>
  <c r="AA2175" i="2"/>
  <c r="AF2175" i="2"/>
  <c r="J2175" i="2"/>
  <c r="AG2175" i="2"/>
  <c r="K2175" i="2"/>
  <c r="AH2175" i="2"/>
  <c r="L2175" i="2"/>
  <c r="AI2175" i="2"/>
  <c r="M2175" i="2"/>
  <c r="AJ2175" i="2"/>
  <c r="N2175" i="2"/>
  <c r="AK2175" i="2"/>
  <c r="O2175" i="2"/>
  <c r="AL2175" i="2"/>
  <c r="I2178" i="2"/>
  <c r="AI2178" i="2"/>
  <c r="I2176" i="2"/>
  <c r="AG2176" i="2"/>
  <c r="Z2178" i="2"/>
  <c r="H2178" i="2"/>
  <c r="AH2178" i="2"/>
  <c r="H2176" i="2"/>
  <c r="Q2176" i="2" s="1"/>
  <c r="AF2176" i="2"/>
  <c r="Q2172" i="2"/>
  <c r="K2178" i="2"/>
  <c r="F2192" i="2"/>
  <c r="P2178" i="2"/>
  <c r="AG2178" i="2"/>
  <c r="AA2176" i="2"/>
  <c r="AE2176" i="2"/>
  <c r="AM2176" i="2" s="1"/>
  <c r="F2190" i="2"/>
  <c r="AM2179" i="2"/>
  <c r="M2178" i="2"/>
  <c r="AB2171" i="2"/>
  <c r="O2178" i="2"/>
  <c r="Z2176" i="2"/>
  <c r="AB2172" i="2"/>
  <c r="AM2171" i="2"/>
  <c r="D2194" i="2"/>
  <c r="E2189" i="2"/>
  <c r="D2187" i="2"/>
  <c r="E2182" i="2"/>
  <c r="D2186" i="2"/>
  <c r="E2181" i="2"/>
  <c r="S2181" i="2" s="1"/>
  <c r="D2188" i="2"/>
  <c r="E2183" i="2"/>
  <c r="W2183" i="2" s="1"/>
  <c r="D2185" i="2"/>
  <c r="E2180" i="2"/>
  <c r="S2183" i="2" l="1"/>
  <c r="W2181" i="2"/>
  <c r="P2183" i="2"/>
  <c r="V2183" i="2"/>
  <c r="N2181" i="2"/>
  <c r="AF2181" i="2"/>
  <c r="O2183" i="2"/>
  <c r="U2183" i="2"/>
  <c r="M2181" i="2"/>
  <c r="AE2181" i="2"/>
  <c r="N2183" i="2"/>
  <c r="AD2183" i="2"/>
  <c r="L2181" i="2"/>
  <c r="AD2181" i="2"/>
  <c r="AM2181" i="2" s="1"/>
  <c r="M2183" i="2"/>
  <c r="AL2183" i="2"/>
  <c r="K2181" i="2"/>
  <c r="AL2181" i="2"/>
  <c r="L2183" i="2"/>
  <c r="AK2181" i="2"/>
  <c r="AM2178" i="2"/>
  <c r="K2183" i="2"/>
  <c r="AJ2183" i="2"/>
  <c r="I2181" i="2"/>
  <c r="AJ2181" i="2"/>
  <c r="J2183" i="2"/>
  <c r="AI2183" i="2"/>
  <c r="H2181" i="2"/>
  <c r="AI2181" i="2"/>
  <c r="AM2177" i="2"/>
  <c r="Q2175" i="2"/>
  <c r="I2183" i="2"/>
  <c r="AH2183" i="2"/>
  <c r="AA2181" i="2"/>
  <c r="AH2181" i="2"/>
  <c r="Z2182" i="2"/>
  <c r="L2182" i="2"/>
  <c r="AA2182" i="2"/>
  <c r="AF2182" i="2"/>
  <c r="AI2182" i="2"/>
  <c r="AJ2182" i="2"/>
  <c r="AD2182" i="2"/>
  <c r="S2182" i="2"/>
  <c r="K2182" i="2"/>
  <c r="AE2182" i="2"/>
  <c r="T2182" i="2"/>
  <c r="AG2182" i="2"/>
  <c r="AH2182" i="2"/>
  <c r="M2182" i="2"/>
  <c r="N2182" i="2"/>
  <c r="O2182" i="2"/>
  <c r="U2182" i="2"/>
  <c r="AK2182" i="2"/>
  <c r="P2182" i="2"/>
  <c r="AL2182" i="2"/>
  <c r="H2182" i="2"/>
  <c r="V2182" i="2"/>
  <c r="I2182" i="2"/>
  <c r="W2182" i="2"/>
  <c r="J2182" i="2"/>
  <c r="X2182" i="2"/>
  <c r="Y2182" i="2"/>
  <c r="H2183" i="2"/>
  <c r="Q2183" i="2" s="1"/>
  <c r="AG2183" i="2"/>
  <c r="Z2181" i="2"/>
  <c r="AG2181" i="2"/>
  <c r="AK2183" i="2"/>
  <c r="AM2175" i="2"/>
  <c r="AM2184" i="2"/>
  <c r="AA2183" i="2"/>
  <c r="AF2183" i="2"/>
  <c r="Y2181" i="2"/>
  <c r="F2191" i="2"/>
  <c r="J2186" i="2"/>
  <c r="Q2178" i="2"/>
  <c r="J2181" i="2"/>
  <c r="Z2183" i="2"/>
  <c r="AE2183" i="2"/>
  <c r="V2181" i="2"/>
  <c r="F2194" i="2"/>
  <c r="AD2189" i="2"/>
  <c r="AE2189" i="2"/>
  <c r="AF2189" i="2"/>
  <c r="AG2189" i="2"/>
  <c r="AH2189" i="2"/>
  <c r="AI2189" i="2"/>
  <c r="AJ2189" i="2"/>
  <c r="AK2189" i="2"/>
  <c r="AL2189" i="2"/>
  <c r="W2189" i="2"/>
  <c r="Z2189" i="2"/>
  <c r="AA2189" i="2"/>
  <c r="S2189" i="2"/>
  <c r="AB2189" i="2" s="1"/>
  <c r="T2189" i="2"/>
  <c r="U2189" i="2"/>
  <c r="V2189" i="2"/>
  <c r="X2189" i="2"/>
  <c r="Y2189" i="2"/>
  <c r="L2189" i="2"/>
  <c r="M2189" i="2"/>
  <c r="N2189" i="2"/>
  <c r="O2189" i="2"/>
  <c r="P2189" i="2"/>
  <c r="H2189" i="2"/>
  <c r="I2189" i="2"/>
  <c r="J2189" i="2"/>
  <c r="K2189" i="2"/>
  <c r="Y2183" i="2"/>
  <c r="F2193" i="2"/>
  <c r="U2181" i="2"/>
  <c r="U2180" i="2"/>
  <c r="V2180" i="2"/>
  <c r="AD2180" i="2"/>
  <c r="W2180" i="2"/>
  <c r="AE2180" i="2"/>
  <c r="AA2180" i="2"/>
  <c r="AF2180" i="2"/>
  <c r="M2180" i="2"/>
  <c r="AG2180" i="2"/>
  <c r="N2180" i="2"/>
  <c r="AH2180" i="2"/>
  <c r="O2180" i="2"/>
  <c r="AI2180" i="2"/>
  <c r="P2180" i="2"/>
  <c r="AJ2180" i="2"/>
  <c r="H2180" i="2"/>
  <c r="S2180" i="2"/>
  <c r="AK2180" i="2"/>
  <c r="I2180" i="2"/>
  <c r="AL2180" i="2"/>
  <c r="J2180" i="2"/>
  <c r="X2180" i="2"/>
  <c r="K2180" i="2"/>
  <c r="Y2180" i="2"/>
  <c r="L2180" i="2"/>
  <c r="Z2180" i="2"/>
  <c r="T2180" i="2"/>
  <c r="AB2177" i="2"/>
  <c r="AB2178" i="2"/>
  <c r="X2183" i="2"/>
  <c r="T2181" i="2"/>
  <c r="AB2181" i="2" s="1"/>
  <c r="F2195" i="2"/>
  <c r="F2197" i="2"/>
  <c r="AB2184" i="2"/>
  <c r="D2190" i="2"/>
  <c r="E2185" i="2"/>
  <c r="D2193" i="2"/>
  <c r="E2188" i="2"/>
  <c r="AG2188" i="2" s="1"/>
  <c r="D2191" i="2"/>
  <c r="E2186" i="2"/>
  <c r="AG2186" i="2" s="1"/>
  <c r="D2192" i="2"/>
  <c r="E2187" i="2"/>
  <c r="D2199" i="2"/>
  <c r="E2194" i="2"/>
  <c r="F2202" i="2" l="1"/>
  <c r="M2188" i="2"/>
  <c r="AF2188" i="2"/>
  <c r="K2186" i="2"/>
  <c r="AF2186" i="2"/>
  <c r="K2188" i="2"/>
  <c r="AD2188" i="2"/>
  <c r="I2186" i="2"/>
  <c r="AD2186" i="2"/>
  <c r="J2188" i="2"/>
  <c r="AL2188" i="2"/>
  <c r="H2186" i="2"/>
  <c r="AL2186" i="2"/>
  <c r="Q2181" i="2"/>
  <c r="AM2183" i="2"/>
  <c r="I2188" i="2"/>
  <c r="AK2188" i="2"/>
  <c r="AM2189" i="2"/>
  <c r="Y2186" i="2"/>
  <c r="AK2186" i="2"/>
  <c r="AB2182" i="2"/>
  <c r="H2188" i="2"/>
  <c r="AJ2188" i="2"/>
  <c r="F2199" i="2"/>
  <c r="AD2194" i="2"/>
  <c r="AE2194" i="2"/>
  <c r="AF2194" i="2"/>
  <c r="AG2194" i="2"/>
  <c r="AH2194" i="2"/>
  <c r="AI2194" i="2"/>
  <c r="AJ2194" i="2"/>
  <c r="AK2194" i="2"/>
  <c r="AL2194" i="2"/>
  <c r="Z2194" i="2"/>
  <c r="S2194" i="2"/>
  <c r="T2194" i="2"/>
  <c r="U2194" i="2"/>
  <c r="V2194" i="2"/>
  <c r="W2194" i="2"/>
  <c r="X2194" i="2"/>
  <c r="Y2194" i="2"/>
  <c r="AA2194" i="2"/>
  <c r="O2194" i="2"/>
  <c r="P2194" i="2"/>
  <c r="H2194" i="2"/>
  <c r="Q2194" i="2" s="1"/>
  <c r="I2194" i="2"/>
  <c r="J2194" i="2"/>
  <c r="K2194" i="2"/>
  <c r="L2194" i="2"/>
  <c r="M2194" i="2"/>
  <c r="N2194" i="2"/>
  <c r="X2186" i="2"/>
  <c r="AJ2186" i="2"/>
  <c r="AM2182" i="2"/>
  <c r="X2185" i="2"/>
  <c r="AD2185" i="2"/>
  <c r="Y2185" i="2"/>
  <c r="L2185" i="2"/>
  <c r="M2185" i="2"/>
  <c r="AE2185" i="2"/>
  <c r="Z2185" i="2"/>
  <c r="AF2185" i="2"/>
  <c r="P2185" i="2"/>
  <c r="AG2185" i="2"/>
  <c r="I2185" i="2"/>
  <c r="J2185" i="2"/>
  <c r="AK2185" i="2"/>
  <c r="H2185" i="2"/>
  <c r="Q2185" i="2" s="1"/>
  <c r="AI2185" i="2"/>
  <c r="AH2185" i="2"/>
  <c r="AL2185" i="2"/>
  <c r="AJ2185" i="2"/>
  <c r="K2185" i="2"/>
  <c r="V2185" i="2"/>
  <c r="W2185" i="2"/>
  <c r="S2185" i="2"/>
  <c r="AA2185" i="2"/>
  <c r="N2185" i="2"/>
  <c r="T2185" i="2"/>
  <c r="O2185" i="2"/>
  <c r="U2185" i="2"/>
  <c r="AA2188" i="2"/>
  <c r="AI2188" i="2"/>
  <c r="W2186" i="2"/>
  <c r="F2196" i="2"/>
  <c r="Z2188" i="2"/>
  <c r="AH2188" i="2"/>
  <c r="V2186" i="2"/>
  <c r="Q2182" i="2"/>
  <c r="W2188" i="2"/>
  <c r="U2186" i="2"/>
  <c r="L2188" i="2"/>
  <c r="AE2186" i="2"/>
  <c r="F2198" i="2"/>
  <c r="AM2180" i="2"/>
  <c r="V2188" i="2"/>
  <c r="AA2186" i="2"/>
  <c r="U2188" i="2"/>
  <c r="Z2186" i="2"/>
  <c r="AE2188" i="2"/>
  <c r="AB2180" i="2"/>
  <c r="T2188" i="2"/>
  <c r="P2186" i="2"/>
  <c r="T2186" i="2"/>
  <c r="F2200" i="2"/>
  <c r="Q2180" i="2"/>
  <c r="S2188" i="2"/>
  <c r="O2186" i="2"/>
  <c r="S2186" i="2"/>
  <c r="AB2186" i="2" s="1"/>
  <c r="P2188" i="2"/>
  <c r="Y2188" i="2"/>
  <c r="Q2189" i="2"/>
  <c r="N2186" i="2"/>
  <c r="AI2186" i="2"/>
  <c r="T2187" i="2"/>
  <c r="AL2187" i="2"/>
  <c r="AD2187" i="2"/>
  <c r="U2187" i="2"/>
  <c r="O2187" i="2"/>
  <c r="AE2187" i="2"/>
  <c r="V2187" i="2"/>
  <c r="AA2187" i="2"/>
  <c r="AF2187" i="2"/>
  <c r="N2187" i="2"/>
  <c r="AH2187" i="2"/>
  <c r="P2187" i="2"/>
  <c r="AK2187" i="2"/>
  <c r="S2187" i="2"/>
  <c r="AG2187" i="2"/>
  <c r="AI2187" i="2"/>
  <c r="X2187" i="2"/>
  <c r="H2187" i="2"/>
  <c r="Q2187" i="2" s="1"/>
  <c r="AJ2187" i="2"/>
  <c r="I2187" i="2"/>
  <c r="W2187" i="2"/>
  <c r="J2187" i="2"/>
  <c r="Y2187" i="2"/>
  <c r="L2187" i="2"/>
  <c r="Z2187" i="2"/>
  <c r="K2187" i="2"/>
  <c r="M2187" i="2"/>
  <c r="O2188" i="2"/>
  <c r="X2188" i="2"/>
  <c r="M2186" i="2"/>
  <c r="AH2186" i="2"/>
  <c r="AB2183" i="2"/>
  <c r="N2188" i="2"/>
  <c r="L2186" i="2"/>
  <c r="D2204" i="2"/>
  <c r="E2199" i="2"/>
  <c r="D2197" i="2"/>
  <c r="E2192" i="2"/>
  <c r="D2196" i="2"/>
  <c r="E2191" i="2"/>
  <c r="AD2191" i="2" s="1"/>
  <c r="D2198" i="2"/>
  <c r="E2193" i="2"/>
  <c r="AA2193" i="2" s="1"/>
  <c r="D2195" i="2"/>
  <c r="E2190" i="2"/>
  <c r="Z2193" i="2" l="1"/>
  <c r="P2193" i="2"/>
  <c r="Y2193" i="2"/>
  <c r="V2191" i="2"/>
  <c r="O2193" i="2"/>
  <c r="S2193" i="2"/>
  <c r="T2191" i="2"/>
  <c r="AB2194" i="2"/>
  <c r="N2193" i="2"/>
  <c r="AJ2193" i="2"/>
  <c r="S2191" i="2"/>
  <c r="F2201" i="2"/>
  <c r="AB2187" i="2"/>
  <c r="M2193" i="2"/>
  <c r="AI2193" i="2"/>
  <c r="AA2191" i="2"/>
  <c r="L2193" i="2"/>
  <c r="AH2193" i="2"/>
  <c r="I2191" i="2"/>
  <c r="Z2191" i="2"/>
  <c r="U2190" i="2"/>
  <c r="S2190" i="2"/>
  <c r="V2190" i="2"/>
  <c r="Y2190" i="2"/>
  <c r="X2190" i="2"/>
  <c r="I2190" i="2"/>
  <c r="AF2190" i="2"/>
  <c r="Z2190" i="2"/>
  <c r="AG2190" i="2"/>
  <c r="AA2190" i="2"/>
  <c r="AH2190" i="2"/>
  <c r="H2190" i="2"/>
  <c r="AI2190" i="2"/>
  <c r="AJ2190" i="2"/>
  <c r="J2190" i="2"/>
  <c r="AK2190" i="2"/>
  <c r="K2190" i="2"/>
  <c r="AL2190" i="2"/>
  <c r="L2190" i="2"/>
  <c r="AE2190" i="2"/>
  <c r="AD2190" i="2"/>
  <c r="M2190" i="2"/>
  <c r="N2190" i="2"/>
  <c r="P2190" i="2"/>
  <c r="W2190" i="2"/>
  <c r="O2190" i="2"/>
  <c r="T2190" i="2"/>
  <c r="F2205" i="2"/>
  <c r="K2193" i="2"/>
  <c r="AG2193" i="2"/>
  <c r="H2191" i="2"/>
  <c r="U2191" i="2"/>
  <c r="J2193" i="2"/>
  <c r="AF2193" i="2"/>
  <c r="P2191" i="2"/>
  <c r="AL2191" i="2"/>
  <c r="I2193" i="2"/>
  <c r="AE2193" i="2"/>
  <c r="O2191" i="2"/>
  <c r="AK2191" i="2"/>
  <c r="AB2188" i="2"/>
  <c r="H2193" i="2"/>
  <c r="AD2193" i="2"/>
  <c r="AM2193" i="2" s="1"/>
  <c r="N2191" i="2"/>
  <c r="AJ2191" i="2"/>
  <c r="AB2185" i="2"/>
  <c r="Q2186" i="2"/>
  <c r="W2191" i="2"/>
  <c r="X2193" i="2"/>
  <c r="AL2193" i="2"/>
  <c r="M2191" i="2"/>
  <c r="AI2191" i="2"/>
  <c r="W2193" i="2"/>
  <c r="AK2193" i="2"/>
  <c r="L2191" i="2"/>
  <c r="AH2191" i="2"/>
  <c r="V2193" i="2"/>
  <c r="F2203" i="2"/>
  <c r="K2191" i="2"/>
  <c r="AG2191" i="2"/>
  <c r="AM2194" i="2"/>
  <c r="AM2186" i="2"/>
  <c r="AD2192" i="2"/>
  <c r="Z2192" i="2"/>
  <c r="AE2192" i="2"/>
  <c r="AA2192" i="2"/>
  <c r="AF2192" i="2"/>
  <c r="AG2192" i="2"/>
  <c r="H2192" i="2"/>
  <c r="AH2192" i="2"/>
  <c r="I2192" i="2"/>
  <c r="J2192" i="2"/>
  <c r="M2192" i="2"/>
  <c r="AI2192" i="2"/>
  <c r="K2192" i="2"/>
  <c r="AK2192" i="2"/>
  <c r="N2192" i="2"/>
  <c r="AJ2192" i="2"/>
  <c r="L2192" i="2"/>
  <c r="AL2192" i="2"/>
  <c r="S2192" i="2"/>
  <c r="O2192" i="2"/>
  <c r="P2192" i="2"/>
  <c r="T2192" i="2"/>
  <c r="U2192" i="2"/>
  <c r="V2192" i="2"/>
  <c r="W2192" i="2"/>
  <c r="X2192" i="2"/>
  <c r="Y2192" i="2"/>
  <c r="U2193" i="2"/>
  <c r="J2191" i="2"/>
  <c r="AF2191" i="2"/>
  <c r="AM2185" i="2"/>
  <c r="F2204" i="2"/>
  <c r="AE2199" i="2"/>
  <c r="AF2199" i="2"/>
  <c r="AG2199" i="2"/>
  <c r="AH2199" i="2"/>
  <c r="AI2199" i="2"/>
  <c r="AJ2199" i="2"/>
  <c r="AK2199" i="2"/>
  <c r="AL2199" i="2"/>
  <c r="AD2199" i="2"/>
  <c r="V2199" i="2"/>
  <c r="W2199" i="2"/>
  <c r="X2199" i="2"/>
  <c r="Y2199" i="2"/>
  <c r="Z2199" i="2"/>
  <c r="AA2199" i="2"/>
  <c r="S2199" i="2"/>
  <c r="T2199" i="2"/>
  <c r="U2199" i="2"/>
  <c r="H2199" i="2"/>
  <c r="I2199" i="2"/>
  <c r="J2199" i="2"/>
  <c r="K2199" i="2"/>
  <c r="L2199" i="2"/>
  <c r="M2199" i="2"/>
  <c r="N2199" i="2"/>
  <c r="O2199" i="2"/>
  <c r="P2199" i="2"/>
  <c r="T2193" i="2"/>
  <c r="Y2191" i="2"/>
  <c r="AE2191" i="2"/>
  <c r="AM2191" i="2" s="1"/>
  <c r="AM2188" i="2"/>
  <c r="AM2187" i="2"/>
  <c r="X2191" i="2"/>
  <c r="Q2188" i="2"/>
  <c r="F2207" i="2"/>
  <c r="D2200" i="2"/>
  <c r="E2195" i="2"/>
  <c r="D2203" i="2"/>
  <c r="E2198" i="2"/>
  <c r="T2198" i="2" s="1"/>
  <c r="D2201" i="2"/>
  <c r="E2196" i="2"/>
  <c r="AG2196" i="2" s="1"/>
  <c r="D2202" i="2"/>
  <c r="E2197" i="2"/>
  <c r="D2209" i="2"/>
  <c r="E2204" i="2"/>
  <c r="S2198" i="2" l="1"/>
  <c r="AF2196" i="2"/>
  <c r="I2198" i="2"/>
  <c r="V2198" i="2"/>
  <c r="AA2196" i="2"/>
  <c r="AE2196" i="2"/>
  <c r="H2198" i="2"/>
  <c r="AL2198" i="2"/>
  <c r="Z2196" i="2"/>
  <c r="AD2196" i="2"/>
  <c r="AM2199" i="2"/>
  <c r="P2198" i="2"/>
  <c r="AK2198" i="2"/>
  <c r="Y2196" i="2"/>
  <c r="F2206" i="2"/>
  <c r="O2198" i="2"/>
  <c r="AJ2198" i="2"/>
  <c r="F2210" i="2"/>
  <c r="Q2190" i="2"/>
  <c r="W2196" i="2"/>
  <c r="AB2191" i="2"/>
  <c r="M2196" i="2"/>
  <c r="Q2192" i="2"/>
  <c r="N2198" i="2"/>
  <c r="AI2198" i="2"/>
  <c r="V2196" i="2"/>
  <c r="T2197" i="2"/>
  <c r="AG2197" i="2"/>
  <c r="U2197" i="2"/>
  <c r="AH2197" i="2"/>
  <c r="V2197" i="2"/>
  <c r="AI2197" i="2"/>
  <c r="H2197" i="2"/>
  <c r="AJ2197" i="2"/>
  <c r="I2197" i="2"/>
  <c r="AK2197" i="2"/>
  <c r="J2197" i="2"/>
  <c r="AL2197" i="2"/>
  <c r="K2197" i="2"/>
  <c r="AD2197" i="2"/>
  <c r="L2197" i="2"/>
  <c r="AE2197" i="2"/>
  <c r="M2197" i="2"/>
  <c r="AF2197" i="2"/>
  <c r="N2197" i="2"/>
  <c r="W2197" i="2"/>
  <c r="O2197" i="2"/>
  <c r="X2197" i="2"/>
  <c r="P2197" i="2"/>
  <c r="S2197" i="2"/>
  <c r="AB2197" i="2" s="1"/>
  <c r="Y2197" i="2"/>
  <c r="Z2197" i="2"/>
  <c r="AA2197" i="2"/>
  <c r="M2198" i="2"/>
  <c r="AH2198" i="2"/>
  <c r="Q2191" i="2"/>
  <c r="U2196" i="2"/>
  <c r="L2198" i="2"/>
  <c r="AG2198" i="2"/>
  <c r="T2196" i="2"/>
  <c r="K2198" i="2"/>
  <c r="AF2198" i="2"/>
  <c r="L2196" i="2"/>
  <c r="S2196" i="2"/>
  <c r="J2198" i="2"/>
  <c r="F2212" i="2"/>
  <c r="Q2199" i="2"/>
  <c r="AB2192" i="2"/>
  <c r="AA2198" i="2"/>
  <c r="AE2198" i="2"/>
  <c r="J2196" i="2"/>
  <c r="X2196" i="2"/>
  <c r="AB2193" i="2"/>
  <c r="Z2198" i="2"/>
  <c r="AD2198" i="2"/>
  <c r="I2196" i="2"/>
  <c r="AL2196" i="2"/>
  <c r="AM2192" i="2"/>
  <c r="Y2198" i="2"/>
  <c r="F2208" i="2"/>
  <c r="Q2193" i="2"/>
  <c r="AM2190" i="2"/>
  <c r="H2196" i="2"/>
  <c r="Q2196" i="2" s="1"/>
  <c r="AK2196" i="2"/>
  <c r="AB2199" i="2"/>
  <c r="F2209" i="2"/>
  <c r="AH2204" i="2"/>
  <c r="AI2204" i="2"/>
  <c r="AJ2204" i="2"/>
  <c r="AK2204" i="2"/>
  <c r="AL2204" i="2"/>
  <c r="AD2204" i="2"/>
  <c r="AM2204" i="2" s="1"/>
  <c r="AE2204" i="2"/>
  <c r="AF2204" i="2"/>
  <c r="AG2204" i="2"/>
  <c r="S2204" i="2"/>
  <c r="T2204" i="2"/>
  <c r="U2204" i="2"/>
  <c r="V2204" i="2"/>
  <c r="W2204" i="2"/>
  <c r="X2204" i="2"/>
  <c r="Y2204" i="2"/>
  <c r="Z2204" i="2"/>
  <c r="AA2204" i="2"/>
  <c r="H2204" i="2"/>
  <c r="I2204" i="2"/>
  <c r="J2204" i="2"/>
  <c r="K2204" i="2"/>
  <c r="L2204" i="2"/>
  <c r="M2204" i="2"/>
  <c r="N2204" i="2"/>
  <c r="O2204" i="2"/>
  <c r="P2204" i="2"/>
  <c r="X2198" i="2"/>
  <c r="K2196" i="2"/>
  <c r="AJ2196" i="2"/>
  <c r="W2198" i="2"/>
  <c r="P2196" i="2"/>
  <c r="AI2196" i="2"/>
  <c r="AF2195" i="2"/>
  <c r="L2195" i="2"/>
  <c r="AG2195" i="2"/>
  <c r="M2195" i="2"/>
  <c r="AH2195" i="2"/>
  <c r="N2195" i="2"/>
  <c r="X2195" i="2"/>
  <c r="O2195" i="2"/>
  <c r="Y2195" i="2"/>
  <c r="P2195" i="2"/>
  <c r="Z2195" i="2"/>
  <c r="AE2195" i="2"/>
  <c r="AA2195" i="2"/>
  <c r="S2195" i="2"/>
  <c r="T2195" i="2"/>
  <c r="U2195" i="2"/>
  <c r="AI2195" i="2"/>
  <c r="V2195" i="2"/>
  <c r="AJ2195" i="2"/>
  <c r="W2195" i="2"/>
  <c r="AK2195" i="2"/>
  <c r="H2195" i="2"/>
  <c r="Q2195" i="2" s="1"/>
  <c r="K2195" i="2"/>
  <c r="AL2195" i="2"/>
  <c r="I2195" i="2"/>
  <c r="AD2195" i="2"/>
  <c r="J2195" i="2"/>
  <c r="U2198" i="2"/>
  <c r="AB2190" i="2"/>
  <c r="O2196" i="2"/>
  <c r="AH2196" i="2"/>
  <c r="N2196" i="2"/>
  <c r="D2214" i="2"/>
  <c r="E2209" i="2"/>
  <c r="D2207" i="2"/>
  <c r="E2202" i="2"/>
  <c r="D2206" i="2"/>
  <c r="E2201" i="2"/>
  <c r="AE2201" i="2" s="1"/>
  <c r="D2208" i="2"/>
  <c r="E2203" i="2"/>
  <c r="Z2203" i="2" s="1"/>
  <c r="D2205" i="2"/>
  <c r="E2200" i="2"/>
  <c r="X2203" i="2" l="1"/>
  <c r="S2201" i="2"/>
  <c r="AD2201" i="2"/>
  <c r="Z2201" i="2"/>
  <c r="V2203" i="2"/>
  <c r="AM2197" i="2"/>
  <c r="Y2201" i="2"/>
  <c r="AM2195" i="2"/>
  <c r="U2203" i="2"/>
  <c r="F2215" i="2"/>
  <c r="X2201" i="2"/>
  <c r="AG2200" i="2"/>
  <c r="K2200" i="2"/>
  <c r="AH2200" i="2"/>
  <c r="L2200" i="2"/>
  <c r="AI2200" i="2"/>
  <c r="M2200" i="2"/>
  <c r="AJ2200" i="2"/>
  <c r="N2200" i="2"/>
  <c r="AK2200" i="2"/>
  <c r="O2200" i="2"/>
  <c r="T2200" i="2"/>
  <c r="P2200" i="2"/>
  <c r="S2200" i="2"/>
  <c r="H2200" i="2"/>
  <c r="AF2200" i="2"/>
  <c r="U2200" i="2"/>
  <c r="V2200" i="2"/>
  <c r="W2200" i="2"/>
  <c r="X2200" i="2"/>
  <c r="Y2200" i="2"/>
  <c r="AL2200" i="2"/>
  <c r="Z2200" i="2"/>
  <c r="J2200" i="2"/>
  <c r="AD2200" i="2"/>
  <c r="AA2200" i="2"/>
  <c r="AE2200" i="2"/>
  <c r="I2200" i="2"/>
  <c r="AB2204" i="2"/>
  <c r="M2203" i="2"/>
  <c r="T2203" i="2"/>
  <c r="AM2198" i="2"/>
  <c r="W2201" i="2"/>
  <c r="L2203" i="2"/>
  <c r="Y2203" i="2"/>
  <c r="V2201" i="2"/>
  <c r="W2203" i="2"/>
  <c r="F2211" i="2"/>
  <c r="K2203" i="2"/>
  <c r="AL2203" i="2"/>
  <c r="O2201" i="2"/>
  <c r="U2201" i="2"/>
  <c r="AM2196" i="2"/>
  <c r="J2203" i="2"/>
  <c r="AK2203" i="2"/>
  <c r="N2201" i="2"/>
  <c r="AA2201" i="2"/>
  <c r="I2203" i="2"/>
  <c r="AJ2203" i="2"/>
  <c r="F2217" i="2"/>
  <c r="M2201" i="2"/>
  <c r="AL2201" i="2"/>
  <c r="S2202" i="2"/>
  <c r="AB2202" i="2" s="1"/>
  <c r="O2202" i="2"/>
  <c r="T2202" i="2"/>
  <c r="P2202" i="2"/>
  <c r="Y2202" i="2"/>
  <c r="Z2202" i="2"/>
  <c r="U2202" i="2"/>
  <c r="AJ2202" i="2"/>
  <c r="V2202" i="2"/>
  <c r="W2202" i="2"/>
  <c r="X2202" i="2"/>
  <c r="AK2202" i="2"/>
  <c r="AA2202" i="2"/>
  <c r="AL2202" i="2"/>
  <c r="H2202" i="2"/>
  <c r="I2202" i="2"/>
  <c r="M2202" i="2"/>
  <c r="AI2202" i="2"/>
  <c r="AD2202" i="2"/>
  <c r="AE2202" i="2"/>
  <c r="J2202" i="2"/>
  <c r="AF2202" i="2"/>
  <c r="K2202" i="2"/>
  <c r="N2202" i="2"/>
  <c r="AG2202" i="2"/>
  <c r="L2202" i="2"/>
  <c r="AH2202" i="2"/>
  <c r="H2203" i="2"/>
  <c r="AI2203" i="2"/>
  <c r="Q2197" i="2"/>
  <c r="L2201" i="2"/>
  <c r="AK2201" i="2"/>
  <c r="Q2198" i="2"/>
  <c r="P2203" i="2"/>
  <c r="AH2203" i="2"/>
  <c r="AB2196" i="2"/>
  <c r="K2201" i="2"/>
  <c r="AJ2201" i="2"/>
  <c r="Q2204" i="2"/>
  <c r="O2203" i="2"/>
  <c r="AG2203" i="2"/>
  <c r="J2201" i="2"/>
  <c r="AI2201" i="2"/>
  <c r="N2203" i="2"/>
  <c r="AF2203" i="2"/>
  <c r="I2201" i="2"/>
  <c r="AH2201" i="2"/>
  <c r="S2203" i="2"/>
  <c r="AE2203" i="2"/>
  <c r="H2201" i="2"/>
  <c r="AG2201" i="2"/>
  <c r="F2214" i="2"/>
  <c r="AK2209" i="2"/>
  <c r="AL2209" i="2"/>
  <c r="AD2209" i="2"/>
  <c r="AE2209" i="2"/>
  <c r="AF2209" i="2"/>
  <c r="AG2209" i="2"/>
  <c r="AH2209" i="2"/>
  <c r="AI2209" i="2"/>
  <c r="AJ2209" i="2"/>
  <c r="S2209" i="2"/>
  <c r="T2209" i="2"/>
  <c r="U2209" i="2"/>
  <c r="V2209" i="2"/>
  <c r="W2209" i="2"/>
  <c r="X2209" i="2"/>
  <c r="Y2209" i="2"/>
  <c r="Z2209" i="2"/>
  <c r="AA2209" i="2"/>
  <c r="H2209" i="2"/>
  <c r="I2209" i="2"/>
  <c r="J2209" i="2"/>
  <c r="K2209" i="2"/>
  <c r="L2209" i="2"/>
  <c r="M2209" i="2"/>
  <c r="N2209" i="2"/>
  <c r="O2209" i="2"/>
  <c r="P2209" i="2"/>
  <c r="AA2203" i="2"/>
  <c r="AD2203" i="2"/>
  <c r="AM2203" i="2" s="1"/>
  <c r="P2201" i="2"/>
  <c r="AF2201" i="2"/>
  <c r="AB2195" i="2"/>
  <c r="F2213" i="2"/>
  <c r="T2201" i="2"/>
  <c r="AB2198" i="2"/>
  <c r="D2210" i="2"/>
  <c r="E2205" i="2"/>
  <c r="D2213" i="2"/>
  <c r="E2208" i="2"/>
  <c r="T2208" i="2" s="1"/>
  <c r="D2211" i="2"/>
  <c r="E2206" i="2"/>
  <c r="AK2206" i="2" s="1"/>
  <c r="D2212" i="2"/>
  <c r="E2207" i="2"/>
  <c r="D2219" i="2"/>
  <c r="E2214" i="2"/>
  <c r="AB2203" i="2" l="1"/>
  <c r="I2206" i="2"/>
  <c r="AI2206" i="2"/>
  <c r="O2208" i="2"/>
  <c r="Z2208" i="2"/>
  <c r="Q2202" i="2"/>
  <c r="H2206" i="2"/>
  <c r="AH2206" i="2"/>
  <c r="AM2200" i="2"/>
  <c r="AA2208" i="2"/>
  <c r="N2208" i="2"/>
  <c r="AB2209" i="2"/>
  <c r="Z2206" i="2"/>
  <c r="AG2206" i="2"/>
  <c r="AL2208" i="2"/>
  <c r="M2208" i="2"/>
  <c r="AK2208" i="2"/>
  <c r="Y2206" i="2"/>
  <c r="AF2206" i="2"/>
  <c r="J2206" i="2"/>
  <c r="P2208" i="2"/>
  <c r="L2208" i="2"/>
  <c r="AJ2208" i="2"/>
  <c r="Q2203" i="2"/>
  <c r="X2206" i="2"/>
  <c r="F2216" i="2"/>
  <c r="L2211" i="2"/>
  <c r="K2208" i="2"/>
  <c r="AI2208" i="2"/>
  <c r="W2206" i="2"/>
  <c r="F2220" i="2"/>
  <c r="AL2207" i="2"/>
  <c r="P2207" i="2"/>
  <c r="U2207" i="2"/>
  <c r="H2207" i="2"/>
  <c r="S2207" i="2"/>
  <c r="I2207" i="2"/>
  <c r="T2207" i="2"/>
  <c r="V2207" i="2"/>
  <c r="W2207" i="2"/>
  <c r="X2207" i="2"/>
  <c r="Y2207" i="2"/>
  <c r="AD2207" i="2"/>
  <c r="AM2207" i="2" s="1"/>
  <c r="Z2207" i="2"/>
  <c r="AJ2207" i="2"/>
  <c r="AE2207" i="2"/>
  <c r="AA2207" i="2"/>
  <c r="AF2207" i="2"/>
  <c r="J2207" i="2"/>
  <c r="AG2207" i="2"/>
  <c r="K2207" i="2"/>
  <c r="AH2207" i="2"/>
  <c r="L2207" i="2"/>
  <c r="AI2207" i="2"/>
  <c r="M2207" i="2"/>
  <c r="AK2207" i="2"/>
  <c r="O2207" i="2"/>
  <c r="N2207" i="2"/>
  <c r="J2208" i="2"/>
  <c r="AH2208" i="2"/>
  <c r="V2206" i="2"/>
  <c r="U2206" i="2"/>
  <c r="I2208" i="2"/>
  <c r="H2208" i="2"/>
  <c r="AF2208" i="2"/>
  <c r="T2206" i="2"/>
  <c r="AJ2206" i="2"/>
  <c r="AG2208" i="2"/>
  <c r="Q2209" i="2"/>
  <c r="AM2209" i="2"/>
  <c r="P2206" i="2"/>
  <c r="S2206" i="2"/>
  <c r="S2208" i="2"/>
  <c r="O2206" i="2"/>
  <c r="AA2206" i="2"/>
  <c r="AD2208" i="2"/>
  <c r="W2208" i="2"/>
  <c r="F2218" i="2"/>
  <c r="W2213" i="2"/>
  <c r="N2206" i="2"/>
  <c r="AE2206" i="2"/>
  <c r="Q2200" i="2"/>
  <c r="AG2205" i="2"/>
  <c r="M2205" i="2"/>
  <c r="AH2205" i="2"/>
  <c r="N2205" i="2"/>
  <c r="AA2205" i="2"/>
  <c r="AI2205" i="2"/>
  <c r="O2205" i="2"/>
  <c r="AJ2205" i="2"/>
  <c r="P2205" i="2"/>
  <c r="AK2205" i="2"/>
  <c r="H2205" i="2"/>
  <c r="AL2205" i="2"/>
  <c r="I2205" i="2"/>
  <c r="W2205" i="2"/>
  <c r="J2205" i="2"/>
  <c r="S2205" i="2"/>
  <c r="AB2205" i="2" s="1"/>
  <c r="K2205" i="2"/>
  <c r="T2205" i="2"/>
  <c r="U2205" i="2"/>
  <c r="V2205" i="2"/>
  <c r="X2205" i="2"/>
  <c r="Y2205" i="2"/>
  <c r="AE2205" i="2"/>
  <c r="AD2205" i="2"/>
  <c r="Z2205" i="2"/>
  <c r="AF2205" i="2"/>
  <c r="L2205" i="2"/>
  <c r="V2208" i="2"/>
  <c r="F2219" i="2"/>
  <c r="AD2214" i="2"/>
  <c r="AE2214" i="2"/>
  <c r="AF2214" i="2"/>
  <c r="AG2214" i="2"/>
  <c r="AH2214" i="2"/>
  <c r="AI2214" i="2"/>
  <c r="AJ2214" i="2"/>
  <c r="AK2214" i="2"/>
  <c r="AL2214" i="2"/>
  <c r="T2214" i="2"/>
  <c r="U2214" i="2"/>
  <c r="V2214" i="2"/>
  <c r="W2214" i="2"/>
  <c r="X2214" i="2"/>
  <c r="Y2214" i="2"/>
  <c r="Z2214" i="2"/>
  <c r="AA2214" i="2"/>
  <c r="S2214" i="2"/>
  <c r="AB2214" i="2" s="1"/>
  <c r="K2214" i="2"/>
  <c r="L2214" i="2"/>
  <c r="M2214" i="2"/>
  <c r="N2214" i="2"/>
  <c r="O2214" i="2"/>
  <c r="P2214" i="2"/>
  <c r="H2214" i="2"/>
  <c r="I2214" i="2"/>
  <c r="J2214" i="2"/>
  <c r="M2206" i="2"/>
  <c r="AD2206" i="2"/>
  <c r="AB2200" i="2"/>
  <c r="AM2201" i="2"/>
  <c r="AE2208" i="2"/>
  <c r="AM2202" i="2"/>
  <c r="F2222" i="2"/>
  <c r="L2206" i="2"/>
  <c r="AL2206" i="2"/>
  <c r="AB2201" i="2"/>
  <c r="Y2208" i="2"/>
  <c r="X2208" i="2"/>
  <c r="U2208" i="2"/>
  <c r="Q2201" i="2"/>
  <c r="K2206" i="2"/>
  <c r="D2224" i="2"/>
  <c r="E2219" i="2"/>
  <c r="D2217" i="2"/>
  <c r="E2212" i="2"/>
  <c r="D2216" i="2"/>
  <c r="E2211" i="2"/>
  <c r="AG2211" i="2" s="1"/>
  <c r="D2218" i="2"/>
  <c r="E2213" i="2"/>
  <c r="X2213" i="2" s="1"/>
  <c r="D2215" i="2"/>
  <c r="E2210" i="2"/>
  <c r="AM2208" i="2" l="1"/>
  <c r="AE2211" i="2"/>
  <c r="AM2214" i="2"/>
  <c r="U2213" i="2"/>
  <c r="J2211" i="2"/>
  <c r="AD2211" i="2"/>
  <c r="F2224" i="2"/>
  <c r="AD2219" i="2"/>
  <c r="AE2219" i="2"/>
  <c r="AF2219" i="2"/>
  <c r="AG2219" i="2"/>
  <c r="AH2219" i="2"/>
  <c r="AI2219" i="2"/>
  <c r="AJ2219" i="2"/>
  <c r="AK2219" i="2"/>
  <c r="AL2219" i="2"/>
  <c r="W2219" i="2"/>
  <c r="X2219" i="2"/>
  <c r="Y2219" i="2"/>
  <c r="Z2219" i="2"/>
  <c r="AA2219" i="2"/>
  <c r="S2219" i="2"/>
  <c r="T2219" i="2"/>
  <c r="U2219" i="2"/>
  <c r="V2219" i="2"/>
  <c r="N2219" i="2"/>
  <c r="O2219" i="2"/>
  <c r="P2219" i="2"/>
  <c r="H2219" i="2"/>
  <c r="I2219" i="2"/>
  <c r="J2219" i="2"/>
  <c r="K2219" i="2"/>
  <c r="L2219" i="2"/>
  <c r="M2219" i="2"/>
  <c r="P2213" i="2"/>
  <c r="T2213" i="2"/>
  <c r="AB2208" i="2"/>
  <c r="I2211" i="2"/>
  <c r="AL2211" i="2"/>
  <c r="O2213" i="2"/>
  <c r="S2213" i="2"/>
  <c r="AB2206" i="2"/>
  <c r="H2211" i="2"/>
  <c r="AK2211" i="2"/>
  <c r="Q2205" i="2"/>
  <c r="N2213" i="2"/>
  <c r="AF2213" i="2"/>
  <c r="AA2211" i="2"/>
  <c r="AJ2211" i="2"/>
  <c r="AJ2210" i="2"/>
  <c r="J2210" i="2"/>
  <c r="AK2210" i="2"/>
  <c r="K2210" i="2"/>
  <c r="AL2210" i="2"/>
  <c r="L2210" i="2"/>
  <c r="X2210" i="2"/>
  <c r="M2210" i="2"/>
  <c r="Y2210" i="2"/>
  <c r="N2210" i="2"/>
  <c r="Z2210" i="2"/>
  <c r="AA2210" i="2"/>
  <c r="S2210" i="2"/>
  <c r="T2210" i="2"/>
  <c r="U2210" i="2"/>
  <c r="AD2210" i="2"/>
  <c r="V2210" i="2"/>
  <c r="AE2210" i="2"/>
  <c r="W2210" i="2"/>
  <c r="AF2210" i="2"/>
  <c r="O2210" i="2"/>
  <c r="AI2210" i="2"/>
  <c r="AG2210" i="2"/>
  <c r="P2210" i="2"/>
  <c r="AH2210" i="2"/>
  <c r="H2210" i="2"/>
  <c r="I2210" i="2"/>
  <c r="AM2206" i="2"/>
  <c r="M2213" i="2"/>
  <c r="AE2213" i="2"/>
  <c r="Z2211" i="2"/>
  <c r="AI2211" i="2"/>
  <c r="AF2211" i="2"/>
  <c r="L2213" i="2"/>
  <c r="AD2213" i="2"/>
  <c r="Y2211" i="2"/>
  <c r="F2221" i="2"/>
  <c r="AM2205" i="2"/>
  <c r="K2213" i="2"/>
  <c r="AL2213" i="2"/>
  <c r="AB2207" i="2"/>
  <c r="F2225" i="2"/>
  <c r="X2211" i="2"/>
  <c r="F2227" i="2"/>
  <c r="K2211" i="2"/>
  <c r="J2213" i="2"/>
  <c r="AK2213" i="2"/>
  <c r="Q2207" i="2"/>
  <c r="W2211" i="2"/>
  <c r="AA2212" i="2"/>
  <c r="S2212" i="2"/>
  <c r="AD2212" i="2"/>
  <c r="T2212" i="2"/>
  <c r="AE2212" i="2"/>
  <c r="U2212" i="2"/>
  <c r="AF2212" i="2"/>
  <c r="M2212" i="2"/>
  <c r="AG2212" i="2"/>
  <c r="N2212" i="2"/>
  <c r="AH2212" i="2"/>
  <c r="O2212" i="2"/>
  <c r="AI2212" i="2"/>
  <c r="P2212" i="2"/>
  <c r="AJ2212" i="2"/>
  <c r="H2212" i="2"/>
  <c r="AK2212" i="2"/>
  <c r="I2212" i="2"/>
  <c r="AL2212" i="2"/>
  <c r="J2212" i="2"/>
  <c r="V2212" i="2"/>
  <c r="K2212" i="2"/>
  <c r="W2212" i="2"/>
  <c r="L2212" i="2"/>
  <c r="Z2212" i="2"/>
  <c r="X2212" i="2"/>
  <c r="Y2212" i="2"/>
  <c r="Q2214" i="2"/>
  <c r="I2213" i="2"/>
  <c r="AJ2213" i="2"/>
  <c r="V2211" i="2"/>
  <c r="Q2206" i="2"/>
  <c r="V2213" i="2"/>
  <c r="H2213" i="2"/>
  <c r="AI2213" i="2"/>
  <c r="U2211" i="2"/>
  <c r="AA2213" i="2"/>
  <c r="AH2213" i="2"/>
  <c r="Q2208" i="2"/>
  <c r="P2211" i="2"/>
  <c r="T2211" i="2"/>
  <c r="Z2213" i="2"/>
  <c r="AG2213" i="2"/>
  <c r="O2211" i="2"/>
  <c r="S2211" i="2"/>
  <c r="AB2211" i="2" s="1"/>
  <c r="Y2213" i="2"/>
  <c r="F2223" i="2"/>
  <c r="W2218" i="2"/>
  <c r="N2211" i="2"/>
  <c r="AH2211" i="2"/>
  <c r="M2211" i="2"/>
  <c r="D2220" i="2"/>
  <c r="E2215" i="2"/>
  <c r="D2223" i="2"/>
  <c r="E2218" i="2"/>
  <c r="X2218" i="2" s="1"/>
  <c r="D2221" i="2"/>
  <c r="E2216" i="2"/>
  <c r="T2216" i="2" s="1"/>
  <c r="D2222" i="2"/>
  <c r="E2217" i="2"/>
  <c r="D2229" i="2"/>
  <c r="E2224" i="2"/>
  <c r="V2218" i="2" l="1"/>
  <c r="O2216" i="2"/>
  <c r="AK2216" i="2"/>
  <c r="N2216" i="2"/>
  <c r="AJ2216" i="2"/>
  <c r="AB2210" i="2"/>
  <c r="P2218" i="2"/>
  <c r="T2218" i="2"/>
  <c r="M2216" i="2"/>
  <c r="AI2216" i="2"/>
  <c r="Q2219" i="2"/>
  <c r="O2218" i="2"/>
  <c r="S2218" i="2"/>
  <c r="L2216" i="2"/>
  <c r="AH2216" i="2"/>
  <c r="U2218" i="2"/>
  <c r="K2216" i="2"/>
  <c r="AG2216" i="2"/>
  <c r="Q2210" i="2"/>
  <c r="Q2211" i="2"/>
  <c r="N2218" i="2"/>
  <c r="AI2218" i="2"/>
  <c r="M2218" i="2"/>
  <c r="AH2218" i="2"/>
  <c r="J2216" i="2"/>
  <c r="AF2216" i="2"/>
  <c r="L2218" i="2"/>
  <c r="AG2218" i="2"/>
  <c r="I2216" i="2"/>
  <c r="AE2216" i="2"/>
  <c r="AB2213" i="2"/>
  <c r="AA2216" i="2"/>
  <c r="AD2216" i="2"/>
  <c r="AM2219" i="2"/>
  <c r="P2216" i="2"/>
  <c r="K2218" i="2"/>
  <c r="J2218" i="2"/>
  <c r="AE2218" i="2"/>
  <c r="Z2216" i="2"/>
  <c r="AL2216" i="2"/>
  <c r="F2229" i="2"/>
  <c r="AD2224" i="2"/>
  <c r="AE2224" i="2"/>
  <c r="AF2224" i="2"/>
  <c r="AG2224" i="2"/>
  <c r="AH2224" i="2"/>
  <c r="AI2224" i="2"/>
  <c r="AJ2224" i="2"/>
  <c r="AK2224" i="2"/>
  <c r="AL2224" i="2"/>
  <c r="Z2224" i="2"/>
  <c r="AA2224" i="2"/>
  <c r="S2224" i="2"/>
  <c r="T2224" i="2"/>
  <c r="U2224" i="2"/>
  <c r="V2224" i="2"/>
  <c r="W2224" i="2"/>
  <c r="X2224" i="2"/>
  <c r="Y2224" i="2"/>
  <c r="H2224" i="2"/>
  <c r="I2224" i="2"/>
  <c r="J2224" i="2"/>
  <c r="K2224" i="2"/>
  <c r="L2224" i="2"/>
  <c r="M2224" i="2"/>
  <c r="N2224" i="2"/>
  <c r="O2224" i="2"/>
  <c r="P2224" i="2"/>
  <c r="AM2212" i="2"/>
  <c r="F2230" i="2"/>
  <c r="Y2216" i="2"/>
  <c r="F2226" i="2"/>
  <c r="AB2219" i="2"/>
  <c r="AM2211" i="2"/>
  <c r="S2216" i="2"/>
  <c r="AL2218" i="2"/>
  <c r="Q2213" i="2"/>
  <c r="AB2212" i="2"/>
  <c r="X2216" i="2"/>
  <c r="AA2218" i="2"/>
  <c r="AK2218" i="2"/>
  <c r="W2216" i="2"/>
  <c r="AM2213" i="2"/>
  <c r="I2218" i="2"/>
  <c r="AD2218" i="2"/>
  <c r="Z2218" i="2"/>
  <c r="AJ2218" i="2"/>
  <c r="Q2212" i="2"/>
  <c r="F2232" i="2"/>
  <c r="V2216" i="2"/>
  <c r="AD2215" i="2"/>
  <c r="N2215" i="2"/>
  <c r="L2215" i="2"/>
  <c r="AA2215" i="2"/>
  <c r="O2215" i="2"/>
  <c r="S2215" i="2"/>
  <c r="P2215" i="2"/>
  <c r="T2215" i="2"/>
  <c r="U2215" i="2"/>
  <c r="M2215" i="2"/>
  <c r="V2215" i="2"/>
  <c r="W2215" i="2"/>
  <c r="X2215" i="2"/>
  <c r="AE2215" i="2"/>
  <c r="Y2215" i="2"/>
  <c r="AF2215" i="2"/>
  <c r="Z2215" i="2"/>
  <c r="AG2215" i="2"/>
  <c r="H2215" i="2"/>
  <c r="AK2215" i="2"/>
  <c r="AL2215" i="2"/>
  <c r="AH2215" i="2"/>
  <c r="I2215" i="2"/>
  <c r="AI2215" i="2"/>
  <c r="J2215" i="2"/>
  <c r="AJ2215" i="2"/>
  <c r="K2215" i="2"/>
  <c r="F2228" i="2"/>
  <c r="U2216" i="2"/>
  <c r="AE2217" i="2"/>
  <c r="X2217" i="2"/>
  <c r="AJ2217" i="2"/>
  <c r="AF2217" i="2"/>
  <c r="P2217" i="2"/>
  <c r="I2217" i="2"/>
  <c r="AG2217" i="2"/>
  <c r="H2217" i="2"/>
  <c r="AI2217" i="2"/>
  <c r="K2217" i="2"/>
  <c r="L2217" i="2"/>
  <c r="V2217" i="2"/>
  <c r="W2217" i="2"/>
  <c r="AH2217" i="2"/>
  <c r="J2217" i="2"/>
  <c r="AK2217" i="2"/>
  <c r="AL2217" i="2"/>
  <c r="M2217" i="2"/>
  <c r="AD2217" i="2"/>
  <c r="AM2217" i="2" s="1"/>
  <c r="Y2217" i="2"/>
  <c r="N2217" i="2"/>
  <c r="Z2217" i="2"/>
  <c r="O2217" i="2"/>
  <c r="AA2217" i="2"/>
  <c r="S2217" i="2"/>
  <c r="T2217" i="2"/>
  <c r="U2217" i="2"/>
  <c r="AF2218" i="2"/>
  <c r="H2218" i="2"/>
  <c r="Q2218" i="2" s="1"/>
  <c r="Y2218" i="2"/>
  <c r="H2216" i="2"/>
  <c r="Q2216" i="2" s="1"/>
  <c r="AM2210" i="2"/>
  <c r="D2234" i="2"/>
  <c r="E2229" i="2"/>
  <c r="D2227" i="2"/>
  <c r="E2222" i="2"/>
  <c r="D2226" i="2"/>
  <c r="E2221" i="2"/>
  <c r="Y2221" i="2" s="1"/>
  <c r="D2228" i="2"/>
  <c r="E2223" i="2"/>
  <c r="S2223" i="2" s="1"/>
  <c r="D2225" i="2"/>
  <c r="E2220" i="2"/>
  <c r="O2223" i="2" l="1"/>
  <c r="AK2223" i="2"/>
  <c r="F2237" i="2"/>
  <c r="W2221" i="2"/>
  <c r="N2223" i="2"/>
  <c r="AJ2223" i="2"/>
  <c r="Q2215" i="2"/>
  <c r="K2221" i="2"/>
  <c r="V2221" i="2"/>
  <c r="M2223" i="2"/>
  <c r="AI2223" i="2"/>
  <c r="J2221" i="2"/>
  <c r="U2221" i="2"/>
  <c r="AB2218" i="2"/>
  <c r="AB2217" i="2"/>
  <c r="L2223" i="2"/>
  <c r="AH2223" i="2"/>
  <c r="AM2215" i="2"/>
  <c r="I2221" i="2"/>
  <c r="AL2221" i="2"/>
  <c r="Q2224" i="2"/>
  <c r="Q2217" i="2"/>
  <c r="K2223" i="2"/>
  <c r="AG2223" i="2"/>
  <c r="AM2218" i="2"/>
  <c r="H2221" i="2"/>
  <c r="AK2221" i="2"/>
  <c r="J2223" i="2"/>
  <c r="AF2223" i="2"/>
  <c r="P2221" i="2"/>
  <c r="AJ2221" i="2"/>
  <c r="AM2224" i="2"/>
  <c r="AA2223" i="2"/>
  <c r="AE2223" i="2"/>
  <c r="O2221" i="2"/>
  <c r="AI2221" i="2"/>
  <c r="F2234" i="2"/>
  <c r="AG2229" i="2"/>
  <c r="AH2229" i="2"/>
  <c r="AI2229" i="2"/>
  <c r="AJ2229" i="2"/>
  <c r="AK2229" i="2"/>
  <c r="AL2229" i="2"/>
  <c r="AD2229" i="2"/>
  <c r="AM2229" i="2" s="1"/>
  <c r="AE2229" i="2"/>
  <c r="AF2229" i="2"/>
  <c r="S2229" i="2"/>
  <c r="T2229" i="2"/>
  <c r="U2229" i="2"/>
  <c r="V2229" i="2"/>
  <c r="W2229" i="2"/>
  <c r="X2229" i="2"/>
  <c r="Y2229" i="2"/>
  <c r="Z2229" i="2"/>
  <c r="AA2229" i="2"/>
  <c r="H2229" i="2"/>
  <c r="I2229" i="2"/>
  <c r="J2229" i="2"/>
  <c r="K2229" i="2"/>
  <c r="L2229" i="2"/>
  <c r="M2229" i="2"/>
  <c r="N2229" i="2"/>
  <c r="O2229" i="2"/>
  <c r="P2229" i="2"/>
  <c r="P2223" i="2"/>
  <c r="AL2223" i="2"/>
  <c r="Z2223" i="2"/>
  <c r="AD2223" i="2"/>
  <c r="AM2223" i="2" s="1"/>
  <c r="N2221" i="2"/>
  <c r="AH2221" i="2"/>
  <c r="T2220" i="2"/>
  <c r="P2220" i="2"/>
  <c r="U2220" i="2"/>
  <c r="V2220" i="2"/>
  <c r="S2220" i="2"/>
  <c r="W2220" i="2"/>
  <c r="X2220" i="2"/>
  <c r="Y2220" i="2"/>
  <c r="AH2220" i="2"/>
  <c r="Z2220" i="2"/>
  <c r="AI2220" i="2"/>
  <c r="AA2220" i="2"/>
  <c r="O2220" i="2"/>
  <c r="AJ2220" i="2"/>
  <c r="H2220" i="2"/>
  <c r="AK2220" i="2"/>
  <c r="I2220" i="2"/>
  <c r="AL2220" i="2"/>
  <c r="J2220" i="2"/>
  <c r="AD2220" i="2"/>
  <c r="K2220" i="2"/>
  <c r="AE2220" i="2"/>
  <c r="L2220" i="2"/>
  <c r="AF2220" i="2"/>
  <c r="M2220" i="2"/>
  <c r="AG2220" i="2"/>
  <c r="N2220" i="2"/>
  <c r="Y2223" i="2"/>
  <c r="F2233" i="2"/>
  <c r="M2221" i="2"/>
  <c r="AG2221" i="2"/>
  <c r="X2221" i="2"/>
  <c r="X2223" i="2"/>
  <c r="L2221" i="2"/>
  <c r="AF2221" i="2"/>
  <c r="F2235" i="2"/>
  <c r="W2223" i="2"/>
  <c r="T2221" i="2"/>
  <c r="AE2221" i="2"/>
  <c r="AB2224" i="2"/>
  <c r="V2223" i="2"/>
  <c r="S2221" i="2"/>
  <c r="AD2221" i="2"/>
  <c r="W2222" i="2"/>
  <c r="X2222" i="2"/>
  <c r="Y2222" i="2"/>
  <c r="AF2222" i="2"/>
  <c r="Z2222" i="2"/>
  <c r="AG2222" i="2"/>
  <c r="AA2222" i="2"/>
  <c r="AH2222" i="2"/>
  <c r="H2222" i="2"/>
  <c r="AI2222" i="2"/>
  <c r="I2222" i="2"/>
  <c r="AJ2222" i="2"/>
  <c r="J2222" i="2"/>
  <c r="AK2222" i="2"/>
  <c r="K2222" i="2"/>
  <c r="AL2222" i="2"/>
  <c r="L2222" i="2"/>
  <c r="AD2222" i="2"/>
  <c r="M2222" i="2"/>
  <c r="AE2222" i="2"/>
  <c r="N2222" i="2"/>
  <c r="S2222" i="2"/>
  <c r="O2222" i="2"/>
  <c r="T2222" i="2"/>
  <c r="P2222" i="2"/>
  <c r="U2222" i="2"/>
  <c r="V2222" i="2"/>
  <c r="U2223" i="2"/>
  <c r="AA2221" i="2"/>
  <c r="F2231" i="2"/>
  <c r="I2223" i="2"/>
  <c r="T2223" i="2"/>
  <c r="AB2223" i="2" s="1"/>
  <c r="Z2221" i="2"/>
  <c r="H2223" i="2"/>
  <c r="Q2223" i="2" s="1"/>
  <c r="AB2215" i="2"/>
  <c r="AB2216" i="2"/>
  <c r="AM2216" i="2"/>
  <c r="D2230" i="2"/>
  <c r="E2225" i="2"/>
  <c r="D2233" i="2"/>
  <c r="E2228" i="2"/>
  <c r="AE2228" i="2" s="1"/>
  <c r="D2231" i="2"/>
  <c r="E2226" i="2"/>
  <c r="U2226" i="2" s="1"/>
  <c r="D2232" i="2"/>
  <c r="E2227" i="2"/>
  <c r="D2239" i="2"/>
  <c r="E2234" i="2"/>
  <c r="S2226" i="2" l="1"/>
  <c r="S2228" i="2"/>
  <c r="F2238" i="2"/>
  <c r="T2228" i="2"/>
  <c r="AA2226" i="2"/>
  <c r="AA2228" i="2"/>
  <c r="Z2226" i="2"/>
  <c r="Z2228" i="2"/>
  <c r="N2226" i="2"/>
  <c r="Y2226" i="2"/>
  <c r="Q2222" i="2"/>
  <c r="Y2228" i="2"/>
  <c r="M2226" i="2"/>
  <c r="X2228" i="2"/>
  <c r="AB2229" i="2"/>
  <c r="AJ2227" i="2"/>
  <c r="AA2227" i="2"/>
  <c r="AK2227" i="2"/>
  <c r="H2227" i="2"/>
  <c r="AL2227" i="2"/>
  <c r="I2227" i="2"/>
  <c r="AD2227" i="2"/>
  <c r="J2227" i="2"/>
  <c r="AE2227" i="2"/>
  <c r="K2227" i="2"/>
  <c r="AF2227" i="2"/>
  <c r="L2227" i="2"/>
  <c r="AG2227" i="2"/>
  <c r="M2227" i="2"/>
  <c r="AH2227" i="2"/>
  <c r="N2227" i="2"/>
  <c r="Z2227" i="2"/>
  <c r="S2227" i="2"/>
  <c r="O2227" i="2"/>
  <c r="T2227" i="2"/>
  <c r="P2227" i="2"/>
  <c r="U2227" i="2"/>
  <c r="AI2227" i="2"/>
  <c r="V2227" i="2"/>
  <c r="W2227" i="2"/>
  <c r="X2227" i="2"/>
  <c r="Y2227" i="2"/>
  <c r="X2226" i="2"/>
  <c r="L2226" i="2"/>
  <c r="AL2226" i="2"/>
  <c r="L2228" i="2"/>
  <c r="W2228" i="2"/>
  <c r="K2226" i="2"/>
  <c r="AK2226" i="2"/>
  <c r="AB2222" i="2"/>
  <c r="K2228" i="2"/>
  <c r="V2228" i="2"/>
  <c r="T2226" i="2"/>
  <c r="AJ2226" i="2"/>
  <c r="J2228" i="2"/>
  <c r="AL2228" i="2"/>
  <c r="I2228" i="2"/>
  <c r="AK2228" i="2"/>
  <c r="AB2220" i="2"/>
  <c r="AD2228" i="2"/>
  <c r="H2228" i="2"/>
  <c r="AJ2228" i="2"/>
  <c r="AM2220" i="2"/>
  <c r="Q2221" i="2"/>
  <c r="AM2222" i="2"/>
  <c r="P2228" i="2"/>
  <c r="AI2228" i="2"/>
  <c r="T2225" i="2"/>
  <c r="P2225" i="2"/>
  <c r="U2225" i="2"/>
  <c r="V2225" i="2"/>
  <c r="W2225" i="2"/>
  <c r="O2225" i="2"/>
  <c r="X2225" i="2"/>
  <c r="Y2225" i="2"/>
  <c r="AK2225" i="2"/>
  <c r="Z2225" i="2"/>
  <c r="AL2225" i="2"/>
  <c r="AA2225" i="2"/>
  <c r="AD2225" i="2"/>
  <c r="H2225" i="2"/>
  <c r="AE2225" i="2"/>
  <c r="I2225" i="2"/>
  <c r="AF2225" i="2"/>
  <c r="J2225" i="2"/>
  <c r="AG2225" i="2"/>
  <c r="K2225" i="2"/>
  <c r="AH2225" i="2"/>
  <c r="L2225" i="2"/>
  <c r="AI2225" i="2"/>
  <c r="M2225" i="2"/>
  <c r="AJ2225" i="2"/>
  <c r="N2225" i="2"/>
  <c r="S2225" i="2"/>
  <c r="O2228" i="2"/>
  <c r="AH2228" i="2"/>
  <c r="Q2229" i="2"/>
  <c r="F2242" i="2"/>
  <c r="P2226" i="2"/>
  <c r="AG2226" i="2"/>
  <c r="AE2226" i="2"/>
  <c r="AM2221" i="2"/>
  <c r="N2228" i="2"/>
  <c r="AG2228" i="2"/>
  <c r="H2226" i="2"/>
  <c r="Q2226" i="2" s="1"/>
  <c r="O2226" i="2"/>
  <c r="AF2226" i="2"/>
  <c r="AB2221" i="2"/>
  <c r="M2228" i="2"/>
  <c r="AF2228" i="2"/>
  <c r="J2226" i="2"/>
  <c r="I2226" i="2"/>
  <c r="AI2226" i="2"/>
  <c r="AH2226" i="2"/>
  <c r="W2226" i="2"/>
  <c r="V2226" i="2"/>
  <c r="AD2226" i="2"/>
  <c r="F2236" i="2"/>
  <c r="H2231" i="2"/>
  <c r="F2240" i="2"/>
  <c r="U2228" i="2"/>
  <c r="Q2220" i="2"/>
  <c r="F2239" i="2"/>
  <c r="AJ2234" i="2"/>
  <c r="AK2234" i="2"/>
  <c r="AL2234" i="2"/>
  <c r="AD2234" i="2"/>
  <c r="AE2234" i="2"/>
  <c r="AF2234" i="2"/>
  <c r="AG2234" i="2"/>
  <c r="AH2234" i="2"/>
  <c r="AI2234" i="2"/>
  <c r="S2234" i="2"/>
  <c r="T2234" i="2"/>
  <c r="U2234" i="2"/>
  <c r="V2234" i="2"/>
  <c r="W2234" i="2"/>
  <c r="X2234" i="2"/>
  <c r="Y2234" i="2"/>
  <c r="Z2234" i="2"/>
  <c r="AA2234" i="2"/>
  <c r="H2234" i="2"/>
  <c r="I2234" i="2"/>
  <c r="J2234" i="2"/>
  <c r="K2234" i="2"/>
  <c r="L2234" i="2"/>
  <c r="M2234" i="2"/>
  <c r="N2234" i="2"/>
  <c r="O2234" i="2"/>
  <c r="P2234" i="2"/>
  <c r="D2244" i="2"/>
  <c r="E2239" i="2"/>
  <c r="D2237" i="2"/>
  <c r="E2232" i="2"/>
  <c r="D2236" i="2"/>
  <c r="E2231" i="2"/>
  <c r="AI2231" i="2" s="1"/>
  <c r="D2238" i="2"/>
  <c r="E2233" i="2"/>
  <c r="T2233" i="2" s="1"/>
  <c r="D2235" i="2"/>
  <c r="E2230" i="2"/>
  <c r="AB2234" i="2" l="1"/>
  <c r="I2231" i="2"/>
  <c r="AH2231" i="2"/>
  <c r="S2233" i="2"/>
  <c r="AG2231" i="2"/>
  <c r="Z2231" i="2"/>
  <c r="AF2231" i="2"/>
  <c r="Q2227" i="2"/>
  <c r="O2233" i="2"/>
  <c r="Z2233" i="2"/>
  <c r="AA2233" i="2"/>
  <c r="Y2231" i="2"/>
  <c r="AE2231" i="2"/>
  <c r="F2247" i="2"/>
  <c r="N2233" i="2"/>
  <c r="Y2233" i="2"/>
  <c r="X2231" i="2"/>
  <c r="F2241" i="2"/>
  <c r="Q2225" i="2"/>
  <c r="AB2227" i="2"/>
  <c r="M2233" i="2"/>
  <c r="AL2233" i="2"/>
  <c r="Z2230" i="2"/>
  <c r="AD2230" i="2"/>
  <c r="AA2230" i="2"/>
  <c r="P2230" i="2"/>
  <c r="AE2230" i="2"/>
  <c r="S2230" i="2"/>
  <c r="AJ2230" i="2"/>
  <c r="AF2230" i="2"/>
  <c r="K2230" i="2"/>
  <c r="AG2230" i="2"/>
  <c r="L2230" i="2"/>
  <c r="AH2230" i="2"/>
  <c r="M2230" i="2"/>
  <c r="Y2230" i="2"/>
  <c r="AI2230" i="2"/>
  <c r="O2230" i="2"/>
  <c r="AK2230" i="2"/>
  <c r="I2230" i="2"/>
  <c r="AL2230" i="2"/>
  <c r="H2230" i="2"/>
  <c r="Q2230" i="2" s="1"/>
  <c r="T2230" i="2"/>
  <c r="J2230" i="2"/>
  <c r="U2230" i="2"/>
  <c r="N2230" i="2"/>
  <c r="V2230" i="2"/>
  <c r="W2230" i="2"/>
  <c r="X2230" i="2"/>
  <c r="W2231" i="2"/>
  <c r="AM2226" i="2"/>
  <c r="AM2225" i="2"/>
  <c r="L2233" i="2"/>
  <c r="AK2233" i="2"/>
  <c r="AM2234" i="2"/>
  <c r="V2231" i="2"/>
  <c r="K2233" i="2"/>
  <c r="AJ2233" i="2"/>
  <c r="Q2234" i="2"/>
  <c r="U2231" i="2"/>
  <c r="AB2225" i="2"/>
  <c r="J2233" i="2"/>
  <c r="AI2233" i="2"/>
  <c r="Q2228" i="2"/>
  <c r="I2233" i="2"/>
  <c r="AH2233" i="2"/>
  <c r="P2231" i="2"/>
  <c r="S2231" i="2"/>
  <c r="AM2228" i="2"/>
  <c r="H2233" i="2"/>
  <c r="AG2233" i="2"/>
  <c r="F2245" i="2"/>
  <c r="F2244" i="2"/>
  <c r="AD2239" i="2"/>
  <c r="AE2239" i="2"/>
  <c r="AF2239" i="2"/>
  <c r="AG2239" i="2"/>
  <c r="AH2239" i="2"/>
  <c r="AI2239" i="2"/>
  <c r="AJ2239" i="2"/>
  <c r="AK2239" i="2"/>
  <c r="AL2239" i="2"/>
  <c r="S2239" i="2"/>
  <c r="T2239" i="2"/>
  <c r="U2239" i="2"/>
  <c r="V2239" i="2"/>
  <c r="W2239" i="2"/>
  <c r="X2239" i="2"/>
  <c r="Y2239" i="2"/>
  <c r="Z2239" i="2"/>
  <c r="AA2239" i="2"/>
  <c r="J2239" i="2"/>
  <c r="K2239" i="2"/>
  <c r="L2239" i="2"/>
  <c r="M2239" i="2"/>
  <c r="N2239" i="2"/>
  <c r="O2239" i="2"/>
  <c r="P2239" i="2"/>
  <c r="H2239" i="2"/>
  <c r="I2239" i="2"/>
  <c r="O2231" i="2"/>
  <c r="AA2231" i="2"/>
  <c r="P2233" i="2"/>
  <c r="AF2233" i="2"/>
  <c r="N2231" i="2"/>
  <c r="AD2231" i="2"/>
  <c r="X2233" i="2"/>
  <c r="AE2233" i="2"/>
  <c r="M2231" i="2"/>
  <c r="AL2231" i="2"/>
  <c r="W2233" i="2"/>
  <c r="AD2233" i="2"/>
  <c r="T2231" i="2"/>
  <c r="L2231" i="2"/>
  <c r="AK2231" i="2"/>
  <c r="V2233" i="2"/>
  <c r="F2243" i="2"/>
  <c r="V2232" i="2"/>
  <c r="W2232" i="2"/>
  <c r="X2232" i="2"/>
  <c r="Y2232" i="2"/>
  <c r="AL2232" i="2"/>
  <c r="Z2232" i="2"/>
  <c r="AD2232" i="2"/>
  <c r="AA2232" i="2"/>
  <c r="AE2232" i="2"/>
  <c r="I2232" i="2"/>
  <c r="AF2232" i="2"/>
  <c r="J2232" i="2"/>
  <c r="AG2232" i="2"/>
  <c r="K2232" i="2"/>
  <c r="AH2232" i="2"/>
  <c r="L2232" i="2"/>
  <c r="AI2232" i="2"/>
  <c r="M2232" i="2"/>
  <c r="U2232" i="2"/>
  <c r="AJ2232" i="2"/>
  <c r="N2232" i="2"/>
  <c r="AK2232" i="2"/>
  <c r="O2232" i="2"/>
  <c r="S2232" i="2"/>
  <c r="P2232" i="2"/>
  <c r="T2232" i="2"/>
  <c r="H2232" i="2"/>
  <c r="K2231" i="2"/>
  <c r="AJ2231" i="2"/>
  <c r="U2233" i="2"/>
  <c r="AB2228" i="2"/>
  <c r="J2231" i="2"/>
  <c r="Q2231" i="2" s="1"/>
  <c r="AM2227" i="2"/>
  <c r="AB2226" i="2"/>
  <c r="D2240" i="2"/>
  <c r="E2235" i="2"/>
  <c r="D2243" i="2"/>
  <c r="E2238" i="2"/>
  <c r="S2238" i="2" s="1"/>
  <c r="D2241" i="2"/>
  <c r="E2236" i="2"/>
  <c r="AK2236" i="2" s="1"/>
  <c r="D2242" i="2"/>
  <c r="E2237" i="2"/>
  <c r="D2249" i="2"/>
  <c r="E2244" i="2"/>
  <c r="AJ2236" i="2" l="1"/>
  <c r="M2238" i="2"/>
  <c r="AD2238" i="2"/>
  <c r="F2250" i="2"/>
  <c r="AA2236" i="2"/>
  <c r="AI2236" i="2"/>
  <c r="L2238" i="2"/>
  <c r="AL2238" i="2"/>
  <c r="AM2230" i="2"/>
  <c r="Z2236" i="2"/>
  <c r="AH2236" i="2"/>
  <c r="F2252" i="2"/>
  <c r="Q2232" i="2"/>
  <c r="K2238" i="2"/>
  <c r="AK2238" i="2"/>
  <c r="Q2233" i="2"/>
  <c r="Y2236" i="2"/>
  <c r="F2246" i="2"/>
  <c r="L2241" i="2"/>
  <c r="J2238" i="2"/>
  <c r="AJ2238" i="2"/>
  <c r="AM2231" i="2"/>
  <c r="AM2239" i="2"/>
  <c r="X2236" i="2"/>
  <c r="AG2237" i="2"/>
  <c r="M2237" i="2"/>
  <c r="AH2237" i="2"/>
  <c r="N2237" i="2"/>
  <c r="AI2237" i="2"/>
  <c r="O2237" i="2"/>
  <c r="AJ2237" i="2"/>
  <c r="P2237" i="2"/>
  <c r="AK2237" i="2"/>
  <c r="H2237" i="2"/>
  <c r="AE2237" i="2"/>
  <c r="AL2237" i="2"/>
  <c r="I2237" i="2"/>
  <c r="U2237" i="2"/>
  <c r="J2237" i="2"/>
  <c r="V2237" i="2"/>
  <c r="K2237" i="2"/>
  <c r="W2237" i="2"/>
  <c r="T2237" i="2"/>
  <c r="X2237" i="2"/>
  <c r="Y2237" i="2"/>
  <c r="Z2237" i="2"/>
  <c r="AA2237" i="2"/>
  <c r="AD2237" i="2"/>
  <c r="S2237" i="2"/>
  <c r="AF2237" i="2"/>
  <c r="L2237" i="2"/>
  <c r="I2238" i="2"/>
  <c r="AI2238" i="2"/>
  <c r="F2249" i="2"/>
  <c r="AD2244" i="2"/>
  <c r="AE2244" i="2"/>
  <c r="AF2244" i="2"/>
  <c r="AG2244" i="2"/>
  <c r="AH2244" i="2"/>
  <c r="AI2244" i="2"/>
  <c r="AJ2244" i="2"/>
  <c r="AK2244" i="2"/>
  <c r="AL2244" i="2"/>
  <c r="V2244" i="2"/>
  <c r="W2244" i="2"/>
  <c r="X2244" i="2"/>
  <c r="Y2244" i="2"/>
  <c r="Z2244" i="2"/>
  <c r="AA2244" i="2"/>
  <c r="S2244" i="2"/>
  <c r="T2244" i="2"/>
  <c r="U2244" i="2"/>
  <c r="M2244" i="2"/>
  <c r="N2244" i="2"/>
  <c r="O2244" i="2"/>
  <c r="P2244" i="2"/>
  <c r="K2244" i="2"/>
  <c r="H2244" i="2"/>
  <c r="I2244" i="2"/>
  <c r="J2244" i="2"/>
  <c r="L2244" i="2"/>
  <c r="AB2231" i="2"/>
  <c r="W2236" i="2"/>
  <c r="H2238" i="2"/>
  <c r="AH2238" i="2"/>
  <c r="V2236" i="2"/>
  <c r="N2238" i="2"/>
  <c r="AB2232" i="2"/>
  <c r="AM2232" i="2"/>
  <c r="AA2238" i="2"/>
  <c r="AG2238" i="2"/>
  <c r="U2236" i="2"/>
  <c r="P2236" i="2"/>
  <c r="T2236" i="2"/>
  <c r="Y2238" i="2"/>
  <c r="F2248" i="2"/>
  <c r="O2236" i="2"/>
  <c r="S2236" i="2"/>
  <c r="H2236" i="2"/>
  <c r="X2238" i="2"/>
  <c r="N2236" i="2"/>
  <c r="AG2236" i="2"/>
  <c r="W2238" i="2"/>
  <c r="Q2239" i="2"/>
  <c r="AB2239" i="2"/>
  <c r="M2236" i="2"/>
  <c r="AF2236" i="2"/>
  <c r="V2238" i="2"/>
  <c r="L2236" i="2"/>
  <c r="AE2236" i="2"/>
  <c r="AB2233" i="2"/>
  <c r="Z2238" i="2"/>
  <c r="U2238" i="2"/>
  <c r="K2236" i="2"/>
  <c r="AD2236" i="2"/>
  <c r="AL2235" i="2"/>
  <c r="J2235" i="2"/>
  <c r="W2235" i="2"/>
  <c r="K2235" i="2"/>
  <c r="X2235" i="2"/>
  <c r="M2235" i="2"/>
  <c r="Y2235" i="2"/>
  <c r="Z2235" i="2"/>
  <c r="T2235" i="2"/>
  <c r="AA2235" i="2"/>
  <c r="AJ2235" i="2"/>
  <c r="S2235" i="2"/>
  <c r="AD2235" i="2"/>
  <c r="U2235" i="2"/>
  <c r="AE2235" i="2"/>
  <c r="V2235" i="2"/>
  <c r="AF2235" i="2"/>
  <c r="N2235" i="2"/>
  <c r="AG2235" i="2"/>
  <c r="O2235" i="2"/>
  <c r="AH2235" i="2"/>
  <c r="P2235" i="2"/>
  <c r="AI2235" i="2"/>
  <c r="H2235" i="2"/>
  <c r="Q2235" i="2" s="1"/>
  <c r="AK2235" i="2"/>
  <c r="I2235" i="2"/>
  <c r="L2235" i="2"/>
  <c r="P2238" i="2"/>
  <c r="T2238" i="2"/>
  <c r="AB2238" i="2" s="1"/>
  <c r="AM2233" i="2"/>
  <c r="AB2230" i="2"/>
  <c r="J2236" i="2"/>
  <c r="AL2236" i="2"/>
  <c r="AE2238" i="2"/>
  <c r="AF2238" i="2"/>
  <c r="O2238" i="2"/>
  <c r="I2236" i="2"/>
  <c r="D2254" i="2"/>
  <c r="E2249" i="2"/>
  <c r="D2247" i="2"/>
  <c r="E2242" i="2"/>
  <c r="D2246" i="2"/>
  <c r="E2241" i="2"/>
  <c r="AI2241" i="2" s="1"/>
  <c r="D2248" i="2"/>
  <c r="E2243" i="2"/>
  <c r="Y2243" i="2" s="1"/>
  <c r="D2245" i="2"/>
  <c r="E2240" i="2"/>
  <c r="AM2236" i="2" l="1"/>
  <c r="Q2236" i="2"/>
  <c r="W2243" i="2"/>
  <c r="Q2244" i="2"/>
  <c r="K2241" i="2"/>
  <c r="AG2241" i="2"/>
  <c r="AB2236" i="2"/>
  <c r="V2243" i="2"/>
  <c r="J2241" i="2"/>
  <c r="AF2241" i="2"/>
  <c r="U2243" i="2"/>
  <c r="I2241" i="2"/>
  <c r="AE2241" i="2"/>
  <c r="P2243" i="2"/>
  <c r="T2243" i="2"/>
  <c r="H2241" i="2"/>
  <c r="AD2241" i="2"/>
  <c r="AM2235" i="2"/>
  <c r="AB2235" i="2"/>
  <c r="O2243" i="2"/>
  <c r="S2243" i="2"/>
  <c r="AA2241" i="2"/>
  <c r="AL2241" i="2"/>
  <c r="N2243" i="2"/>
  <c r="AH2243" i="2"/>
  <c r="Z2241" i="2"/>
  <c r="AK2241" i="2"/>
  <c r="M2243" i="2"/>
  <c r="AG2243" i="2"/>
  <c r="Y2241" i="2"/>
  <c r="F2251" i="2"/>
  <c r="AF2243" i="2"/>
  <c r="AM2244" i="2"/>
  <c r="X2241" i="2"/>
  <c r="F2257" i="2"/>
  <c r="AE2240" i="2"/>
  <c r="Y2240" i="2"/>
  <c r="X2240" i="2"/>
  <c r="AF2240" i="2"/>
  <c r="H2240" i="2"/>
  <c r="AG2240" i="2"/>
  <c r="I2240" i="2"/>
  <c r="AH2240" i="2"/>
  <c r="J2240" i="2"/>
  <c r="AI2240" i="2"/>
  <c r="K2240" i="2"/>
  <c r="AJ2240" i="2"/>
  <c r="L2240" i="2"/>
  <c r="AK2240" i="2"/>
  <c r="M2240" i="2"/>
  <c r="AL2240" i="2"/>
  <c r="N2240" i="2"/>
  <c r="Z2240" i="2"/>
  <c r="O2240" i="2"/>
  <c r="AA2240" i="2"/>
  <c r="P2240" i="2"/>
  <c r="S2240" i="2"/>
  <c r="AB2240" i="2" s="1"/>
  <c r="T2240" i="2"/>
  <c r="U2240" i="2"/>
  <c r="AD2240" i="2"/>
  <c r="V2240" i="2"/>
  <c r="W2240" i="2"/>
  <c r="K2243" i="2"/>
  <c r="AE2243" i="2"/>
  <c r="AB2244" i="2"/>
  <c r="F2254" i="2"/>
  <c r="AD2249" i="2"/>
  <c r="AE2249" i="2"/>
  <c r="AF2249" i="2"/>
  <c r="AG2249" i="2"/>
  <c r="AH2249" i="2"/>
  <c r="AI2249" i="2"/>
  <c r="AJ2249" i="2"/>
  <c r="AK2249" i="2"/>
  <c r="AL2249" i="2"/>
  <c r="Y2249" i="2"/>
  <c r="Z2249" i="2"/>
  <c r="AA2249" i="2"/>
  <c r="S2249" i="2"/>
  <c r="T2249" i="2"/>
  <c r="U2249" i="2"/>
  <c r="V2249" i="2"/>
  <c r="W2249" i="2"/>
  <c r="X2249" i="2"/>
  <c r="P2249" i="2"/>
  <c r="H2249" i="2"/>
  <c r="I2249" i="2"/>
  <c r="J2249" i="2"/>
  <c r="K2249" i="2"/>
  <c r="L2249" i="2"/>
  <c r="M2249" i="2"/>
  <c r="N2249" i="2"/>
  <c r="O2249" i="2"/>
  <c r="W2241" i="2"/>
  <c r="AF2242" i="2"/>
  <c r="O2242" i="2"/>
  <c r="AG2242" i="2"/>
  <c r="P2242" i="2"/>
  <c r="AH2242" i="2"/>
  <c r="H2242" i="2"/>
  <c r="AI2242" i="2"/>
  <c r="I2242" i="2"/>
  <c r="AJ2242" i="2"/>
  <c r="J2242" i="2"/>
  <c r="V2242" i="2"/>
  <c r="AK2242" i="2"/>
  <c r="K2242" i="2"/>
  <c r="AL2242" i="2"/>
  <c r="L2242" i="2"/>
  <c r="X2242" i="2"/>
  <c r="M2242" i="2"/>
  <c r="Y2242" i="2"/>
  <c r="N2242" i="2"/>
  <c r="AE2242" i="2"/>
  <c r="Z2242" i="2"/>
  <c r="AA2242" i="2"/>
  <c r="S2242" i="2"/>
  <c r="T2242" i="2"/>
  <c r="U2242" i="2"/>
  <c r="AD2242" i="2"/>
  <c r="W2242" i="2"/>
  <c r="J2243" i="2"/>
  <c r="AD2243" i="2"/>
  <c r="V2241" i="2"/>
  <c r="I2243" i="2"/>
  <c r="AL2243" i="2"/>
  <c r="Q2238" i="2"/>
  <c r="U2241" i="2"/>
  <c r="F2255" i="2"/>
  <c r="H2243" i="2"/>
  <c r="AK2243" i="2"/>
  <c r="P2241" i="2"/>
  <c r="T2241" i="2"/>
  <c r="AM2238" i="2"/>
  <c r="X2243" i="2"/>
  <c r="AH2241" i="2"/>
  <c r="L2243" i="2"/>
  <c r="AA2243" i="2"/>
  <c r="AJ2243" i="2"/>
  <c r="Q2237" i="2"/>
  <c r="O2241" i="2"/>
  <c r="S2241" i="2"/>
  <c r="AB2241" i="2" s="1"/>
  <c r="Z2243" i="2"/>
  <c r="AI2243" i="2"/>
  <c r="AB2237" i="2"/>
  <c r="N2241" i="2"/>
  <c r="AJ2241" i="2"/>
  <c r="F2253" i="2"/>
  <c r="AM2237" i="2"/>
  <c r="M2241" i="2"/>
  <c r="D2250" i="2"/>
  <c r="E2245" i="2"/>
  <c r="D2253" i="2"/>
  <c r="E2248" i="2"/>
  <c r="U2248" i="2" s="1"/>
  <c r="D2251" i="2"/>
  <c r="E2246" i="2"/>
  <c r="AE2246" i="2" s="1"/>
  <c r="D2252" i="2"/>
  <c r="E2247" i="2"/>
  <c r="D2259" i="2"/>
  <c r="E2254" i="2"/>
  <c r="P2248" i="2" l="1"/>
  <c r="H2248" i="2"/>
  <c r="T2248" i="2"/>
  <c r="AA2246" i="2"/>
  <c r="AD2246" i="2"/>
  <c r="Q2241" i="2"/>
  <c r="AM2242" i="2"/>
  <c r="Q2240" i="2"/>
  <c r="F2262" i="2"/>
  <c r="Y2246" i="2"/>
  <c r="O2248" i="2"/>
  <c r="N2248" i="2"/>
  <c r="AJ2248" i="2"/>
  <c r="X2246" i="2"/>
  <c r="AK2248" i="2"/>
  <c r="M2248" i="2"/>
  <c r="AI2248" i="2"/>
  <c r="Q2249" i="2"/>
  <c r="W2246" i="2"/>
  <c r="L2248" i="2"/>
  <c r="AH2248" i="2"/>
  <c r="AB2242" i="2"/>
  <c r="V2246" i="2"/>
  <c r="Z2246" i="2"/>
  <c r="AG2248" i="2"/>
  <c r="Q2242" i="2"/>
  <c r="J2246" i="2"/>
  <c r="U2246" i="2"/>
  <c r="J2248" i="2"/>
  <c r="AF2248" i="2"/>
  <c r="AM2249" i="2"/>
  <c r="I2246" i="2"/>
  <c r="T2246" i="2"/>
  <c r="I2248" i="2"/>
  <c r="AE2248" i="2"/>
  <c r="F2259" i="2"/>
  <c r="AF2254" i="2"/>
  <c r="AG2254" i="2"/>
  <c r="AH2254" i="2"/>
  <c r="AI2254" i="2"/>
  <c r="AJ2254" i="2"/>
  <c r="AK2254" i="2"/>
  <c r="AL2254" i="2"/>
  <c r="AD2254" i="2"/>
  <c r="AE2254" i="2"/>
  <c r="S2254" i="2"/>
  <c r="T2254" i="2"/>
  <c r="U2254" i="2"/>
  <c r="V2254" i="2"/>
  <c r="W2254" i="2"/>
  <c r="X2254" i="2"/>
  <c r="Y2254" i="2"/>
  <c r="Z2254" i="2"/>
  <c r="AA2254" i="2"/>
  <c r="H2254" i="2"/>
  <c r="I2254" i="2"/>
  <c r="J2254" i="2"/>
  <c r="K2254" i="2"/>
  <c r="L2254" i="2"/>
  <c r="M2254" i="2"/>
  <c r="N2254" i="2"/>
  <c r="O2254" i="2"/>
  <c r="P2254" i="2"/>
  <c r="H2246" i="2"/>
  <c r="AL2246" i="2"/>
  <c r="AA2248" i="2"/>
  <c r="AD2248" i="2"/>
  <c r="F2260" i="2"/>
  <c r="P2246" i="2"/>
  <c r="AK2246" i="2"/>
  <c r="S2248" i="2"/>
  <c r="F2256" i="2"/>
  <c r="Z2248" i="2"/>
  <c r="O2246" i="2"/>
  <c r="AJ2246" i="2"/>
  <c r="K2248" i="2"/>
  <c r="AB2249" i="2"/>
  <c r="N2246" i="2"/>
  <c r="AI2246" i="2"/>
  <c r="AB2243" i="2"/>
  <c r="U2245" i="2"/>
  <c r="V2245" i="2"/>
  <c r="W2245" i="2"/>
  <c r="X2245" i="2"/>
  <c r="T2245" i="2"/>
  <c r="Y2245" i="2"/>
  <c r="AG2245" i="2"/>
  <c r="Z2245" i="2"/>
  <c r="AH2245" i="2"/>
  <c r="AA2245" i="2"/>
  <c r="AI2245" i="2"/>
  <c r="H2245" i="2"/>
  <c r="AJ2245" i="2"/>
  <c r="I2245" i="2"/>
  <c r="AK2245" i="2"/>
  <c r="J2245" i="2"/>
  <c r="AL2245" i="2"/>
  <c r="K2245" i="2"/>
  <c r="P2245" i="2"/>
  <c r="AD2245" i="2"/>
  <c r="L2245" i="2"/>
  <c r="AE2245" i="2"/>
  <c r="M2245" i="2"/>
  <c r="AF2245" i="2"/>
  <c r="N2245" i="2"/>
  <c r="S2245" i="2"/>
  <c r="O2245" i="2"/>
  <c r="X2248" i="2"/>
  <c r="M2246" i="2"/>
  <c r="AH2246" i="2"/>
  <c r="AD2247" i="2"/>
  <c r="AM2247" i="2" s="1"/>
  <c r="M2247" i="2"/>
  <c r="P2247" i="2"/>
  <c r="AA2247" i="2"/>
  <c r="N2247" i="2"/>
  <c r="S2247" i="2"/>
  <c r="O2247" i="2"/>
  <c r="T2247" i="2"/>
  <c r="U2247" i="2"/>
  <c r="AL2247" i="2"/>
  <c r="V2247" i="2"/>
  <c r="W2247" i="2"/>
  <c r="X2247" i="2"/>
  <c r="AE2247" i="2"/>
  <c r="Y2247" i="2"/>
  <c r="AF2247" i="2"/>
  <c r="Z2247" i="2"/>
  <c r="AG2247" i="2"/>
  <c r="H2247" i="2"/>
  <c r="AH2247" i="2"/>
  <c r="I2247" i="2"/>
  <c r="AI2247" i="2"/>
  <c r="J2247" i="2"/>
  <c r="AJ2247" i="2"/>
  <c r="K2247" i="2"/>
  <c r="AK2247" i="2"/>
  <c r="L2247" i="2"/>
  <c r="AL2248" i="2"/>
  <c r="Q2243" i="2"/>
  <c r="L2246" i="2"/>
  <c r="AG2246" i="2"/>
  <c r="F2258" i="2"/>
  <c r="W2248" i="2"/>
  <c r="V2248" i="2"/>
  <c r="AM2240" i="2"/>
  <c r="K2246" i="2"/>
  <c r="AF2246" i="2"/>
  <c r="Y2248" i="2"/>
  <c r="AM2243" i="2"/>
  <c r="S2246" i="2"/>
  <c r="AB2246" i="2" s="1"/>
  <c r="AM2241" i="2"/>
  <c r="D2264" i="2"/>
  <c r="E2259" i="2"/>
  <c r="D2257" i="2"/>
  <c r="E2252" i="2"/>
  <c r="D2256" i="2"/>
  <c r="E2251" i="2"/>
  <c r="AF2251" i="2" s="1"/>
  <c r="D2258" i="2"/>
  <c r="E2253" i="2"/>
  <c r="AE2253" i="2" s="1"/>
  <c r="D2255" i="2"/>
  <c r="E2250" i="2"/>
  <c r="AA2253" i="2" l="1"/>
  <c r="F2263" i="2"/>
  <c r="AA2258" i="2"/>
  <c r="U2251" i="2"/>
  <c r="AD2251" i="2"/>
  <c r="AM2251" i="2" s="1"/>
  <c r="F2265" i="2"/>
  <c r="F2264" i="2"/>
  <c r="AI2259" i="2"/>
  <c r="AJ2259" i="2"/>
  <c r="AK2259" i="2"/>
  <c r="AL2259" i="2"/>
  <c r="AD2259" i="2"/>
  <c r="AE2259" i="2"/>
  <c r="AF2259" i="2"/>
  <c r="AG2259" i="2"/>
  <c r="AH2259" i="2"/>
  <c r="S2259" i="2"/>
  <c r="T2259" i="2"/>
  <c r="U2259" i="2"/>
  <c r="V2259" i="2"/>
  <c r="W2259" i="2"/>
  <c r="X2259" i="2"/>
  <c r="Y2259" i="2"/>
  <c r="Z2259" i="2"/>
  <c r="AA2259" i="2"/>
  <c r="H2259" i="2"/>
  <c r="Q2259" i="2" s="1"/>
  <c r="I2259" i="2"/>
  <c r="J2259" i="2"/>
  <c r="K2259" i="2"/>
  <c r="L2259" i="2"/>
  <c r="M2259" i="2"/>
  <c r="N2259" i="2"/>
  <c r="O2259" i="2"/>
  <c r="P2259" i="2"/>
  <c r="Z2253" i="2"/>
  <c r="T2251" i="2"/>
  <c r="F2261" i="2"/>
  <c r="AM2248" i="2"/>
  <c r="Q2245" i="2"/>
  <c r="S2251" i="2"/>
  <c r="AB2248" i="2"/>
  <c r="S2250" i="2"/>
  <c r="O2250" i="2"/>
  <c r="T2250" i="2"/>
  <c r="P2250" i="2"/>
  <c r="U2250" i="2"/>
  <c r="V2250" i="2"/>
  <c r="W2250" i="2"/>
  <c r="X2250" i="2"/>
  <c r="Y2250" i="2"/>
  <c r="AJ2250" i="2"/>
  <c r="Z2250" i="2"/>
  <c r="AK2250" i="2"/>
  <c r="AA2250" i="2"/>
  <c r="AL2250" i="2"/>
  <c r="H2250" i="2"/>
  <c r="AH2250" i="2"/>
  <c r="AD2250" i="2"/>
  <c r="I2250" i="2"/>
  <c r="AE2250" i="2"/>
  <c r="J2250" i="2"/>
  <c r="AF2250" i="2"/>
  <c r="K2250" i="2"/>
  <c r="AG2250" i="2"/>
  <c r="L2250" i="2"/>
  <c r="AI2250" i="2"/>
  <c r="N2250" i="2"/>
  <c r="M2250" i="2"/>
  <c r="X2253" i="2"/>
  <c r="AA2251" i="2"/>
  <c r="AD2253" i="2"/>
  <c r="Y2253" i="2"/>
  <c r="W2253" i="2"/>
  <c r="AB2245" i="2"/>
  <c r="Z2251" i="2"/>
  <c r="Q2246" i="2"/>
  <c r="K2253" i="2"/>
  <c r="V2253" i="2"/>
  <c r="Y2251" i="2"/>
  <c r="J2253" i="2"/>
  <c r="U2253" i="2"/>
  <c r="M2251" i="2"/>
  <c r="X2251" i="2"/>
  <c r="AB2254" i="2"/>
  <c r="F2267" i="2"/>
  <c r="V2251" i="2"/>
  <c r="K2251" i="2"/>
  <c r="W2251" i="2"/>
  <c r="AJ2252" i="2"/>
  <c r="H2252" i="2"/>
  <c r="AK2252" i="2"/>
  <c r="I2252" i="2"/>
  <c r="AH2252" i="2"/>
  <c r="AL2252" i="2"/>
  <c r="J2252" i="2"/>
  <c r="AD2252" i="2"/>
  <c r="K2252" i="2"/>
  <c r="AE2252" i="2"/>
  <c r="L2252" i="2"/>
  <c r="AF2252" i="2"/>
  <c r="M2252" i="2"/>
  <c r="AG2252" i="2"/>
  <c r="N2252" i="2"/>
  <c r="S2252" i="2"/>
  <c r="O2252" i="2"/>
  <c r="T2252" i="2"/>
  <c r="P2252" i="2"/>
  <c r="U2252" i="2"/>
  <c r="V2252" i="2"/>
  <c r="W2252" i="2"/>
  <c r="X2252" i="2"/>
  <c r="Y2252" i="2"/>
  <c r="Z2252" i="2"/>
  <c r="AI2252" i="2"/>
  <c r="AA2252" i="2"/>
  <c r="AK2253" i="2"/>
  <c r="J2251" i="2"/>
  <c r="AL2251" i="2"/>
  <c r="AM2254" i="2"/>
  <c r="S2253" i="2"/>
  <c r="P2253" i="2"/>
  <c r="AJ2253" i="2"/>
  <c r="I2251" i="2"/>
  <c r="AK2251" i="2"/>
  <c r="AI2253" i="2"/>
  <c r="AB2247" i="2"/>
  <c r="AM2245" i="2"/>
  <c r="L2251" i="2"/>
  <c r="AJ2251" i="2"/>
  <c r="AM2246" i="2"/>
  <c r="N2253" i="2"/>
  <c r="AH2253" i="2"/>
  <c r="H2251" i="2"/>
  <c r="Q2251" i="2" s="1"/>
  <c r="AI2251" i="2"/>
  <c r="AE2251" i="2"/>
  <c r="I2253" i="2"/>
  <c r="AL2253" i="2"/>
  <c r="M2253" i="2"/>
  <c r="AG2253" i="2"/>
  <c r="P2251" i="2"/>
  <c r="AH2251" i="2"/>
  <c r="O2253" i="2"/>
  <c r="L2253" i="2"/>
  <c r="AF2253" i="2"/>
  <c r="Q2247" i="2"/>
  <c r="O2251" i="2"/>
  <c r="AG2251" i="2"/>
  <c r="Q2254" i="2"/>
  <c r="Q2248" i="2"/>
  <c r="H2253" i="2"/>
  <c r="T2253" i="2"/>
  <c r="N2251" i="2"/>
  <c r="D2260" i="2"/>
  <c r="E2255" i="2"/>
  <c r="D2263" i="2"/>
  <c r="E2258" i="2"/>
  <c r="T2258" i="2" s="1"/>
  <c r="D2261" i="2"/>
  <c r="E2256" i="2"/>
  <c r="AJ2256" i="2" s="1"/>
  <c r="D2262" i="2"/>
  <c r="E2257" i="2"/>
  <c r="D2269" i="2"/>
  <c r="E2264" i="2"/>
  <c r="K2256" i="2" l="1"/>
  <c r="AI2256" i="2"/>
  <c r="F2270" i="2"/>
  <c r="S2258" i="2"/>
  <c r="AB2258" i="2" s="1"/>
  <c r="J2256" i="2"/>
  <c r="I2256" i="2"/>
  <c r="AG2256" i="2"/>
  <c r="Z2258" i="2"/>
  <c r="H2256" i="2"/>
  <c r="AF2256" i="2"/>
  <c r="N2258" i="2"/>
  <c r="Y2258" i="2"/>
  <c r="Y2256" i="2"/>
  <c r="AE2256" i="2"/>
  <c r="F2269" i="2"/>
  <c r="AL2264" i="2"/>
  <c r="AD2264" i="2"/>
  <c r="AE2264" i="2"/>
  <c r="AF2264" i="2"/>
  <c r="AG2264" i="2"/>
  <c r="AH2264" i="2"/>
  <c r="AI2264" i="2"/>
  <c r="AJ2264" i="2"/>
  <c r="AK2264" i="2"/>
  <c r="S2264" i="2"/>
  <c r="T2264" i="2"/>
  <c r="U2264" i="2"/>
  <c r="V2264" i="2"/>
  <c r="W2264" i="2"/>
  <c r="X2264" i="2"/>
  <c r="Y2264" i="2"/>
  <c r="Z2264" i="2"/>
  <c r="AA2264" i="2"/>
  <c r="I2264" i="2"/>
  <c r="J2264" i="2"/>
  <c r="K2264" i="2"/>
  <c r="L2264" i="2"/>
  <c r="M2264" i="2"/>
  <c r="N2264" i="2"/>
  <c r="O2264" i="2"/>
  <c r="P2264" i="2"/>
  <c r="H2264" i="2"/>
  <c r="M2258" i="2"/>
  <c r="X2258" i="2"/>
  <c r="AI2257" i="2"/>
  <c r="M2257" i="2"/>
  <c r="AJ2257" i="2"/>
  <c r="N2257" i="2"/>
  <c r="S2257" i="2"/>
  <c r="O2257" i="2"/>
  <c r="T2257" i="2"/>
  <c r="P2257" i="2"/>
  <c r="U2257" i="2"/>
  <c r="V2257" i="2"/>
  <c r="W2257" i="2"/>
  <c r="X2257" i="2"/>
  <c r="Y2257" i="2"/>
  <c r="AK2257" i="2"/>
  <c r="Z2257" i="2"/>
  <c r="AL2257" i="2"/>
  <c r="AA2257" i="2"/>
  <c r="AD2257" i="2"/>
  <c r="H2257" i="2"/>
  <c r="AE2257" i="2"/>
  <c r="I2257" i="2"/>
  <c r="AF2257" i="2"/>
  <c r="J2257" i="2"/>
  <c r="AH2257" i="2"/>
  <c r="AG2257" i="2"/>
  <c r="K2257" i="2"/>
  <c r="L2257" i="2"/>
  <c r="AM2252" i="2"/>
  <c r="X2256" i="2"/>
  <c r="AD2256" i="2"/>
  <c r="L2258" i="2"/>
  <c r="AL2258" i="2"/>
  <c r="AM2250" i="2"/>
  <c r="AB2250" i="2"/>
  <c r="W2256" i="2"/>
  <c r="F2266" i="2"/>
  <c r="I2261" i="2"/>
  <c r="K2258" i="2"/>
  <c r="AK2258" i="2"/>
  <c r="V2256" i="2"/>
  <c r="J2258" i="2"/>
  <c r="AJ2258" i="2"/>
  <c r="Q2250" i="2"/>
  <c r="AB2251" i="2"/>
  <c r="U2256" i="2"/>
  <c r="I2258" i="2"/>
  <c r="AI2258" i="2"/>
  <c r="AM2253" i="2"/>
  <c r="T2256" i="2"/>
  <c r="H2258" i="2"/>
  <c r="AH2258" i="2"/>
  <c r="S2256" i="2"/>
  <c r="AB2259" i="2"/>
  <c r="P2258" i="2"/>
  <c r="AG2258" i="2"/>
  <c r="AH2256" i="2"/>
  <c r="Q2252" i="2"/>
  <c r="F2272" i="2"/>
  <c r="P2256" i="2"/>
  <c r="AA2256" i="2"/>
  <c r="O2258" i="2"/>
  <c r="AF2258" i="2"/>
  <c r="AE2255" i="2"/>
  <c r="AA2255" i="2"/>
  <c r="AD2255" i="2"/>
  <c r="AF2255" i="2"/>
  <c r="J2255" i="2"/>
  <c r="AG2255" i="2"/>
  <c r="K2255" i="2"/>
  <c r="AH2255" i="2"/>
  <c r="L2255" i="2"/>
  <c r="AI2255" i="2"/>
  <c r="M2255" i="2"/>
  <c r="AJ2255" i="2"/>
  <c r="N2255" i="2"/>
  <c r="AK2255" i="2"/>
  <c r="O2255" i="2"/>
  <c r="AL2255" i="2"/>
  <c r="P2255" i="2"/>
  <c r="S2255" i="2"/>
  <c r="H2255" i="2"/>
  <c r="T2255" i="2"/>
  <c r="I2255" i="2"/>
  <c r="U2255" i="2"/>
  <c r="Z2255" i="2"/>
  <c r="V2255" i="2"/>
  <c r="W2255" i="2"/>
  <c r="X2255" i="2"/>
  <c r="Y2255" i="2"/>
  <c r="N2256" i="2"/>
  <c r="Z2256" i="2"/>
  <c r="W2258" i="2"/>
  <c r="AE2258" i="2"/>
  <c r="AB2253" i="2"/>
  <c r="AB2252" i="2"/>
  <c r="M2256" i="2"/>
  <c r="AL2256" i="2"/>
  <c r="V2258" i="2"/>
  <c r="AD2258" i="2"/>
  <c r="AM2258" i="2" s="1"/>
  <c r="L2256" i="2"/>
  <c r="AK2256" i="2"/>
  <c r="U2258" i="2"/>
  <c r="F2268" i="2"/>
  <c r="Q2253" i="2"/>
  <c r="O2256" i="2"/>
  <c r="AM2259" i="2"/>
  <c r="D2274" i="2"/>
  <c r="E2269" i="2"/>
  <c r="D2267" i="2"/>
  <c r="E2262" i="2"/>
  <c r="D2266" i="2"/>
  <c r="E2261" i="2"/>
  <c r="AL2261" i="2" s="1"/>
  <c r="D2268" i="2"/>
  <c r="E2263" i="2"/>
  <c r="V2263" i="2" s="1"/>
  <c r="D2265" i="2"/>
  <c r="E2260" i="2"/>
  <c r="U2263" i="2" l="1"/>
  <c r="J2261" i="2"/>
  <c r="AK2261" i="2"/>
  <c r="P2263" i="2"/>
  <c r="S2263" i="2"/>
  <c r="H2261" i="2"/>
  <c r="AI2261" i="2"/>
  <c r="O2263" i="2"/>
  <c r="AA2263" i="2"/>
  <c r="Q2255" i="2"/>
  <c r="AM2255" i="2"/>
  <c r="AA2261" i="2"/>
  <c r="AH2261" i="2"/>
  <c r="N2263" i="2"/>
  <c r="AL2263" i="2"/>
  <c r="AB2255" i="2"/>
  <c r="Z2261" i="2"/>
  <c r="AG2261" i="2"/>
  <c r="AB2257" i="2"/>
  <c r="AM2264" i="2"/>
  <c r="AD2260" i="2"/>
  <c r="T2260" i="2"/>
  <c r="AA2260" i="2"/>
  <c r="AE2260" i="2"/>
  <c r="U2260" i="2"/>
  <c r="AF2260" i="2"/>
  <c r="M2260" i="2"/>
  <c r="AG2260" i="2"/>
  <c r="N2260" i="2"/>
  <c r="AH2260" i="2"/>
  <c r="O2260" i="2"/>
  <c r="AI2260" i="2"/>
  <c r="P2260" i="2"/>
  <c r="AJ2260" i="2"/>
  <c r="H2260" i="2"/>
  <c r="AK2260" i="2"/>
  <c r="I2260" i="2"/>
  <c r="AL2260" i="2"/>
  <c r="J2260" i="2"/>
  <c r="V2260" i="2"/>
  <c r="K2260" i="2"/>
  <c r="W2260" i="2"/>
  <c r="L2260" i="2"/>
  <c r="X2260" i="2"/>
  <c r="Y2260" i="2"/>
  <c r="Z2260" i="2"/>
  <c r="S2260" i="2"/>
  <c r="AB2260" i="2" s="1"/>
  <c r="M2263" i="2"/>
  <c r="AD2263" i="2"/>
  <c r="F2277" i="2"/>
  <c r="Y2261" i="2"/>
  <c r="F2271" i="2"/>
  <c r="L2263" i="2"/>
  <c r="AK2263" i="2"/>
  <c r="X2261" i="2"/>
  <c r="Q2257" i="2"/>
  <c r="F2274" i="2"/>
  <c r="AD2269" i="2"/>
  <c r="AE2269" i="2"/>
  <c r="AG2269" i="2"/>
  <c r="AH2269" i="2"/>
  <c r="AI2269" i="2"/>
  <c r="AJ2269" i="2"/>
  <c r="AK2269" i="2"/>
  <c r="AL2269" i="2"/>
  <c r="AF2269" i="2"/>
  <c r="U2269" i="2"/>
  <c r="V2269" i="2"/>
  <c r="W2269" i="2"/>
  <c r="X2269" i="2"/>
  <c r="Y2269" i="2"/>
  <c r="Z2269" i="2"/>
  <c r="AA2269" i="2"/>
  <c r="S2269" i="2"/>
  <c r="T2269" i="2"/>
  <c r="L2269" i="2"/>
  <c r="M2269" i="2"/>
  <c r="N2269" i="2"/>
  <c r="O2269" i="2"/>
  <c r="P2269" i="2"/>
  <c r="H2269" i="2"/>
  <c r="I2269" i="2"/>
  <c r="J2269" i="2"/>
  <c r="K2269" i="2"/>
  <c r="AJ2263" i="2"/>
  <c r="W2261" i="2"/>
  <c r="AM2257" i="2"/>
  <c r="AJ2261" i="2"/>
  <c r="AI2263" i="2"/>
  <c r="V2261" i="2"/>
  <c r="I2263" i="2"/>
  <c r="AH2263" i="2"/>
  <c r="U2261" i="2"/>
  <c r="J2263" i="2"/>
  <c r="P2261" i="2"/>
  <c r="T2261" i="2"/>
  <c r="T2263" i="2"/>
  <c r="Z2263" i="2"/>
  <c r="AB2256" i="2"/>
  <c r="O2261" i="2"/>
  <c r="S2261" i="2"/>
  <c r="AM2256" i="2"/>
  <c r="Q2264" i="2"/>
  <c r="V2262" i="2"/>
  <c r="W2262" i="2"/>
  <c r="X2262" i="2"/>
  <c r="Y2262" i="2"/>
  <c r="Z2262" i="2"/>
  <c r="T2262" i="2"/>
  <c r="AD2262" i="2"/>
  <c r="AA2262" i="2"/>
  <c r="AE2262" i="2"/>
  <c r="S2262" i="2"/>
  <c r="AF2262" i="2"/>
  <c r="K2262" i="2"/>
  <c r="AG2262" i="2"/>
  <c r="L2262" i="2"/>
  <c r="AH2262" i="2"/>
  <c r="M2262" i="2"/>
  <c r="AI2262" i="2"/>
  <c r="N2262" i="2"/>
  <c r="AJ2262" i="2"/>
  <c r="O2262" i="2"/>
  <c r="AK2262" i="2"/>
  <c r="P2262" i="2"/>
  <c r="AL2262" i="2"/>
  <c r="I2262" i="2"/>
  <c r="U2262" i="2"/>
  <c r="J2262" i="2"/>
  <c r="H2262" i="2"/>
  <c r="Y2263" i="2"/>
  <c r="AE2263" i="2"/>
  <c r="N2261" i="2"/>
  <c r="AF2261" i="2"/>
  <c r="AB2264" i="2"/>
  <c r="Q2256" i="2"/>
  <c r="AG2263" i="2"/>
  <c r="F2273" i="2"/>
  <c r="Q2258" i="2"/>
  <c r="M2261" i="2"/>
  <c r="AE2261" i="2"/>
  <c r="F2275" i="2"/>
  <c r="L2261" i="2"/>
  <c r="AD2261" i="2"/>
  <c r="K2263" i="2"/>
  <c r="H2263" i="2"/>
  <c r="Q2263" i="2" s="1"/>
  <c r="AF2263" i="2"/>
  <c r="X2263" i="2"/>
  <c r="W2263" i="2"/>
  <c r="K2261" i="2"/>
  <c r="D2270" i="2"/>
  <c r="E2265" i="2"/>
  <c r="D2273" i="2"/>
  <c r="E2268" i="2"/>
  <c r="AH2268" i="2" s="1"/>
  <c r="D2271" i="2"/>
  <c r="E2266" i="2"/>
  <c r="AK2266" i="2" s="1"/>
  <c r="D2272" i="2"/>
  <c r="E2267" i="2"/>
  <c r="D2279" i="2"/>
  <c r="E2274" i="2"/>
  <c r="Y2268" i="2" l="1"/>
  <c r="F2278" i="2"/>
  <c r="AB2269" i="2"/>
  <c r="AM2269" i="2"/>
  <c r="Z2266" i="2"/>
  <c r="AJ2266" i="2"/>
  <c r="W2268" i="2"/>
  <c r="X2266" i="2"/>
  <c r="X2268" i="2"/>
  <c r="V2268" i="2"/>
  <c r="W2266" i="2"/>
  <c r="AM2261" i="2"/>
  <c r="U2268" i="2"/>
  <c r="V2266" i="2"/>
  <c r="P2268" i="2"/>
  <c r="T2268" i="2"/>
  <c r="AB2261" i="2"/>
  <c r="U2266" i="2"/>
  <c r="AJ2267" i="2"/>
  <c r="H2267" i="2"/>
  <c r="Q2267" i="2" s="1"/>
  <c r="AG2267" i="2"/>
  <c r="AK2267" i="2"/>
  <c r="L2267" i="2"/>
  <c r="AL2267" i="2"/>
  <c r="I2267" i="2"/>
  <c r="AH2267" i="2"/>
  <c r="J2267" i="2"/>
  <c r="W2267" i="2"/>
  <c r="K2267" i="2"/>
  <c r="X2267" i="2"/>
  <c r="M2267" i="2"/>
  <c r="Y2267" i="2"/>
  <c r="Z2267" i="2"/>
  <c r="O2267" i="2"/>
  <c r="AA2267" i="2"/>
  <c r="S2267" i="2"/>
  <c r="AB2267" i="2" s="1"/>
  <c r="T2267" i="2"/>
  <c r="AD2267" i="2"/>
  <c r="U2267" i="2"/>
  <c r="AE2267" i="2"/>
  <c r="V2267" i="2"/>
  <c r="AF2267" i="2"/>
  <c r="N2267" i="2"/>
  <c r="AI2267" i="2"/>
  <c r="P2267" i="2"/>
  <c r="O2268" i="2"/>
  <c r="S2268" i="2"/>
  <c r="P2266" i="2"/>
  <c r="T2266" i="2"/>
  <c r="N2268" i="2"/>
  <c r="AG2268" i="2"/>
  <c r="O2266" i="2"/>
  <c r="S2266" i="2"/>
  <c r="Q2262" i="2"/>
  <c r="N2266" i="2"/>
  <c r="AI2266" i="2"/>
  <c r="L2268" i="2"/>
  <c r="AE2268" i="2"/>
  <c r="AB2262" i="2"/>
  <c r="Q2269" i="2"/>
  <c r="M2266" i="2"/>
  <c r="AH2266" i="2"/>
  <c r="L2266" i="2"/>
  <c r="AG2266" i="2"/>
  <c r="Q2261" i="2"/>
  <c r="Y2266" i="2"/>
  <c r="M2268" i="2"/>
  <c r="J2268" i="2"/>
  <c r="K2266" i="2"/>
  <c r="AF2266" i="2"/>
  <c r="AM2260" i="2"/>
  <c r="AB2263" i="2"/>
  <c r="AF2268" i="2"/>
  <c r="I2268" i="2"/>
  <c r="AK2268" i="2"/>
  <c r="AM2262" i="2"/>
  <c r="J2266" i="2"/>
  <c r="AE2266" i="2"/>
  <c r="F2280" i="2"/>
  <c r="T2265" i="2"/>
  <c r="U2265" i="2"/>
  <c r="V2265" i="2"/>
  <c r="AD2265" i="2"/>
  <c r="W2265" i="2"/>
  <c r="AE2265" i="2"/>
  <c r="X2265" i="2"/>
  <c r="AF2265" i="2"/>
  <c r="P2265" i="2"/>
  <c r="AG2265" i="2"/>
  <c r="H2265" i="2"/>
  <c r="AH2265" i="2"/>
  <c r="I2265" i="2"/>
  <c r="AI2265" i="2"/>
  <c r="J2265" i="2"/>
  <c r="AK2265" i="2"/>
  <c r="N2265" i="2"/>
  <c r="AA2265" i="2"/>
  <c r="AL2265" i="2"/>
  <c r="K2265" i="2"/>
  <c r="AJ2265" i="2"/>
  <c r="L2265" i="2"/>
  <c r="Y2265" i="2"/>
  <c r="M2265" i="2"/>
  <c r="Z2265" i="2"/>
  <c r="O2265" i="2"/>
  <c r="S2265" i="2"/>
  <c r="AB2265" i="2" s="1"/>
  <c r="H2268" i="2"/>
  <c r="AJ2268" i="2"/>
  <c r="I2266" i="2"/>
  <c r="AD2266" i="2"/>
  <c r="Q2260" i="2"/>
  <c r="F2279" i="2"/>
  <c r="AD2274" i="2"/>
  <c r="AE2274" i="2"/>
  <c r="AF2274" i="2"/>
  <c r="AG2274" i="2"/>
  <c r="AH2274" i="2"/>
  <c r="AJ2274" i="2"/>
  <c r="AK2274" i="2"/>
  <c r="AL2274" i="2"/>
  <c r="AI2274" i="2"/>
  <c r="X2274" i="2"/>
  <c r="Y2274" i="2"/>
  <c r="Z2274" i="2"/>
  <c r="AA2274" i="2"/>
  <c r="S2274" i="2"/>
  <c r="T2274" i="2"/>
  <c r="U2274" i="2"/>
  <c r="V2274" i="2"/>
  <c r="W2274" i="2"/>
  <c r="O2274" i="2"/>
  <c r="P2274" i="2"/>
  <c r="H2274" i="2"/>
  <c r="I2274" i="2"/>
  <c r="J2274" i="2"/>
  <c r="K2274" i="2"/>
  <c r="L2274" i="2"/>
  <c r="M2274" i="2"/>
  <c r="N2274" i="2"/>
  <c r="K2268" i="2"/>
  <c r="AL2268" i="2"/>
  <c r="AA2268" i="2"/>
  <c r="AI2268" i="2"/>
  <c r="H2266" i="2"/>
  <c r="AL2266" i="2"/>
  <c r="F2282" i="2"/>
  <c r="F2276" i="2"/>
  <c r="AD2268" i="2"/>
  <c r="AM2268" i="2" s="1"/>
  <c r="Z2268" i="2"/>
  <c r="AA2266" i="2"/>
  <c r="AM2263" i="2"/>
  <c r="D2284" i="2"/>
  <c r="E2279" i="2"/>
  <c r="D2277" i="2"/>
  <c r="E2272" i="2"/>
  <c r="D2276" i="2"/>
  <c r="E2271" i="2"/>
  <c r="V2271" i="2" s="1"/>
  <c r="D2278" i="2"/>
  <c r="E2273" i="2"/>
  <c r="X2273" i="2" s="1"/>
  <c r="D2275" i="2"/>
  <c r="E2270" i="2"/>
  <c r="U2271" i="2" l="1"/>
  <c r="Q2265" i="2"/>
  <c r="AB2266" i="2"/>
  <c r="W2273" i="2"/>
  <c r="U2273" i="2"/>
  <c r="H2271" i="2"/>
  <c r="P2271" i="2"/>
  <c r="AD2271" i="2"/>
  <c r="P2273" i="2"/>
  <c r="T2273" i="2"/>
  <c r="O2271" i="2"/>
  <c r="AL2271" i="2"/>
  <c r="O2273" i="2"/>
  <c r="S2273" i="2"/>
  <c r="AG2270" i="2"/>
  <c r="AA2270" i="2"/>
  <c r="AJ2270" i="2"/>
  <c r="J2270" i="2"/>
  <c r="L2270" i="2"/>
  <c r="N2270" i="2"/>
  <c r="AH2270" i="2"/>
  <c r="H2270" i="2"/>
  <c r="AI2270" i="2"/>
  <c r="I2270" i="2"/>
  <c r="AK2270" i="2"/>
  <c r="S2270" i="2"/>
  <c r="O2270" i="2"/>
  <c r="K2270" i="2"/>
  <c r="Y2270" i="2"/>
  <c r="AL2270" i="2"/>
  <c r="AD2270" i="2"/>
  <c r="AM2270" i="2" s="1"/>
  <c r="M2270" i="2"/>
  <c r="AE2270" i="2"/>
  <c r="T2270" i="2"/>
  <c r="P2270" i="2"/>
  <c r="U2270" i="2"/>
  <c r="V2270" i="2"/>
  <c r="W2270" i="2"/>
  <c r="X2270" i="2"/>
  <c r="AF2270" i="2"/>
  <c r="Z2270" i="2"/>
  <c r="N2271" i="2"/>
  <c r="AK2271" i="2"/>
  <c r="Q2274" i="2"/>
  <c r="N2273" i="2"/>
  <c r="AJ2273" i="2"/>
  <c r="M2271" i="2"/>
  <c r="AJ2271" i="2"/>
  <c r="F2285" i="2"/>
  <c r="AB2268" i="2"/>
  <c r="M2273" i="2"/>
  <c r="AI2273" i="2"/>
  <c r="L2271" i="2"/>
  <c r="AI2271" i="2"/>
  <c r="AM2265" i="2"/>
  <c r="L2273" i="2"/>
  <c r="AH2273" i="2"/>
  <c r="AH2271" i="2"/>
  <c r="K2273" i="2"/>
  <c r="AG2273" i="2"/>
  <c r="V2272" i="2"/>
  <c r="W2272" i="2"/>
  <c r="AD2272" i="2"/>
  <c r="X2272" i="2"/>
  <c r="AE2272" i="2"/>
  <c r="Y2272" i="2"/>
  <c r="AF2272" i="2"/>
  <c r="H2272" i="2"/>
  <c r="Q2272" i="2" s="1"/>
  <c r="AG2272" i="2"/>
  <c r="I2272" i="2"/>
  <c r="AH2272" i="2"/>
  <c r="J2272" i="2"/>
  <c r="AI2272" i="2"/>
  <c r="K2272" i="2"/>
  <c r="AJ2272" i="2"/>
  <c r="L2272" i="2"/>
  <c r="T2272" i="2"/>
  <c r="AL2272" i="2"/>
  <c r="M2272" i="2"/>
  <c r="AK2272" i="2"/>
  <c r="N2272" i="2"/>
  <c r="Z2272" i="2"/>
  <c r="P2272" i="2"/>
  <c r="AA2272" i="2"/>
  <c r="O2272" i="2"/>
  <c r="S2272" i="2"/>
  <c r="U2272" i="2"/>
  <c r="J2271" i="2"/>
  <c r="AG2271" i="2"/>
  <c r="AM2274" i="2"/>
  <c r="J2273" i="2"/>
  <c r="AF2273" i="2"/>
  <c r="AF2271" i="2"/>
  <c r="Q2266" i="2"/>
  <c r="F2284" i="2"/>
  <c r="AE2279" i="2"/>
  <c r="AF2279" i="2"/>
  <c r="AG2279" i="2"/>
  <c r="AH2279" i="2"/>
  <c r="AI2279" i="2"/>
  <c r="AJ2279" i="2"/>
  <c r="AK2279" i="2"/>
  <c r="AD2279" i="2"/>
  <c r="AL2279" i="2"/>
  <c r="AA2279" i="2"/>
  <c r="S2279" i="2"/>
  <c r="T2279" i="2"/>
  <c r="U2279" i="2"/>
  <c r="V2279" i="2"/>
  <c r="W2279" i="2"/>
  <c r="X2279" i="2"/>
  <c r="Y2279" i="2"/>
  <c r="Z2279" i="2"/>
  <c r="H2279" i="2"/>
  <c r="I2279" i="2"/>
  <c r="J2279" i="2"/>
  <c r="K2279" i="2"/>
  <c r="L2279" i="2"/>
  <c r="M2279" i="2"/>
  <c r="N2279" i="2"/>
  <c r="O2279" i="2"/>
  <c r="P2279" i="2"/>
  <c r="I2273" i="2"/>
  <c r="AE2273" i="2"/>
  <c r="Z2271" i="2"/>
  <c r="AE2271" i="2"/>
  <c r="H2273" i="2"/>
  <c r="AD2273" i="2"/>
  <c r="T2271" i="2"/>
  <c r="K2271" i="2"/>
  <c r="AA2271" i="2"/>
  <c r="F2281" i="2"/>
  <c r="S2276" i="2"/>
  <c r="I2276" i="2"/>
  <c r="AB2274" i="2"/>
  <c r="AM2266" i="2"/>
  <c r="AA2273" i="2"/>
  <c r="AL2273" i="2"/>
  <c r="V2273" i="2"/>
  <c r="Y2271" i="2"/>
  <c r="X2271" i="2"/>
  <c r="Z2273" i="2"/>
  <c r="AK2273" i="2"/>
  <c r="I2271" i="2"/>
  <c r="F2287" i="2"/>
  <c r="Y2273" i="2"/>
  <c r="F2283" i="2"/>
  <c r="S2271" i="2"/>
  <c r="W2271" i="2"/>
  <c r="Q2268" i="2"/>
  <c r="AM2267" i="2"/>
  <c r="D2280" i="2"/>
  <c r="E2275" i="2"/>
  <c r="D2283" i="2"/>
  <c r="E2278" i="2"/>
  <c r="Y2278" i="2" s="1"/>
  <c r="D2281" i="2"/>
  <c r="E2276" i="2"/>
  <c r="AE2276" i="2" s="1"/>
  <c r="D2282" i="2"/>
  <c r="E2277" i="2"/>
  <c r="D2289" i="2"/>
  <c r="E2284" i="2"/>
  <c r="X2278" i="2" l="1"/>
  <c r="T2276" i="2"/>
  <c r="AD2276" i="2"/>
  <c r="AA2276" i="2"/>
  <c r="AB2273" i="2"/>
  <c r="J2278" i="2"/>
  <c r="U2278" i="2"/>
  <c r="Z2276" i="2"/>
  <c r="Q2279" i="2"/>
  <c r="F2286" i="2"/>
  <c r="AB2271" i="2"/>
  <c r="I2278" i="2"/>
  <c r="T2278" i="2"/>
  <c r="Y2276" i="2"/>
  <c r="H2278" i="2"/>
  <c r="AE2278" i="2"/>
  <c r="X2276" i="2"/>
  <c r="AM2273" i="2"/>
  <c r="V2278" i="2"/>
  <c r="P2278" i="2"/>
  <c r="AL2278" i="2"/>
  <c r="L2276" i="2"/>
  <c r="W2276" i="2"/>
  <c r="Q2273" i="2"/>
  <c r="F2289" i="2"/>
  <c r="AH2284" i="2"/>
  <c r="AI2284" i="2"/>
  <c r="AJ2284" i="2"/>
  <c r="AK2284" i="2"/>
  <c r="AL2284" i="2"/>
  <c r="AD2284" i="2"/>
  <c r="AF2284" i="2"/>
  <c r="AE2284" i="2"/>
  <c r="AG2284" i="2"/>
  <c r="S2284" i="2"/>
  <c r="T2284" i="2"/>
  <c r="U2284" i="2"/>
  <c r="V2284" i="2"/>
  <c r="W2284" i="2"/>
  <c r="X2284" i="2"/>
  <c r="Y2284" i="2"/>
  <c r="Z2284" i="2"/>
  <c r="AA2284" i="2"/>
  <c r="H2284" i="2"/>
  <c r="I2284" i="2"/>
  <c r="J2284" i="2"/>
  <c r="K2284" i="2"/>
  <c r="L2284" i="2"/>
  <c r="M2284" i="2"/>
  <c r="N2284" i="2"/>
  <c r="O2284" i="2"/>
  <c r="P2284" i="2"/>
  <c r="AM2272" i="2"/>
  <c r="AB2270" i="2"/>
  <c r="O2278" i="2"/>
  <c r="AK2278" i="2"/>
  <c r="J2276" i="2"/>
  <c r="V2276" i="2"/>
  <c r="AM2271" i="2"/>
  <c r="W2278" i="2"/>
  <c r="M2278" i="2"/>
  <c r="AI2278" i="2"/>
  <c r="H2276" i="2"/>
  <c r="AL2276" i="2"/>
  <c r="K2276" i="2"/>
  <c r="AK2276" i="2"/>
  <c r="Q2270" i="2"/>
  <c r="Q2271" i="2"/>
  <c r="AJ2278" i="2"/>
  <c r="F2292" i="2"/>
  <c r="P2276" i="2"/>
  <c r="AJ2276" i="2"/>
  <c r="AB2279" i="2"/>
  <c r="AF2278" i="2"/>
  <c r="O2276" i="2"/>
  <c r="AI2276" i="2"/>
  <c r="AF2275" i="2"/>
  <c r="L2275" i="2"/>
  <c r="AG2275" i="2"/>
  <c r="M2275" i="2"/>
  <c r="AH2275" i="2"/>
  <c r="N2275" i="2"/>
  <c r="S2275" i="2"/>
  <c r="O2275" i="2"/>
  <c r="AD2275" i="2"/>
  <c r="T2275" i="2"/>
  <c r="P2275" i="2"/>
  <c r="U2275" i="2"/>
  <c r="V2275" i="2"/>
  <c r="W2275" i="2"/>
  <c r="X2275" i="2"/>
  <c r="J2275" i="2"/>
  <c r="Y2275" i="2"/>
  <c r="AI2275" i="2"/>
  <c r="Z2275" i="2"/>
  <c r="AJ2275" i="2"/>
  <c r="AA2275" i="2"/>
  <c r="AK2275" i="2"/>
  <c r="H2275" i="2"/>
  <c r="AL2275" i="2"/>
  <c r="I2275" i="2"/>
  <c r="AE2275" i="2"/>
  <c r="K2275" i="2"/>
  <c r="AA2278" i="2"/>
  <c r="AD2278" i="2"/>
  <c r="N2276" i="2"/>
  <c r="AH2276" i="2"/>
  <c r="N2278" i="2"/>
  <c r="AG2276" i="2"/>
  <c r="K2278" i="2"/>
  <c r="AG2278" i="2"/>
  <c r="F2288" i="2"/>
  <c r="M2276" i="2"/>
  <c r="AF2276" i="2"/>
  <c r="AM2279" i="2"/>
  <c r="AF2277" i="2"/>
  <c r="N2277" i="2"/>
  <c r="W2277" i="2"/>
  <c r="S2277" i="2"/>
  <c r="O2277" i="2"/>
  <c r="T2277" i="2"/>
  <c r="P2277" i="2"/>
  <c r="Y2277" i="2"/>
  <c r="U2277" i="2"/>
  <c r="V2277" i="2"/>
  <c r="X2277" i="2"/>
  <c r="L2277" i="2"/>
  <c r="AG2277" i="2"/>
  <c r="Z2277" i="2"/>
  <c r="AH2277" i="2"/>
  <c r="AA2277" i="2"/>
  <c r="AI2277" i="2"/>
  <c r="H2277" i="2"/>
  <c r="AJ2277" i="2"/>
  <c r="I2277" i="2"/>
  <c r="AD2277" i="2"/>
  <c r="AK2277" i="2"/>
  <c r="J2277" i="2"/>
  <c r="AL2277" i="2"/>
  <c r="K2277" i="2"/>
  <c r="AE2277" i="2"/>
  <c r="M2277" i="2"/>
  <c r="L2278" i="2"/>
  <c r="AH2278" i="2"/>
  <c r="S2278" i="2"/>
  <c r="AB2278" i="2" s="1"/>
  <c r="Z2278" i="2"/>
  <c r="U2276" i="2"/>
  <c r="AB2276" i="2" s="1"/>
  <c r="AB2272" i="2"/>
  <c r="F2290" i="2"/>
  <c r="D2294" i="2"/>
  <c r="E2289" i="2"/>
  <c r="D2287" i="2"/>
  <c r="E2282" i="2"/>
  <c r="D2286" i="2"/>
  <c r="E2281" i="2"/>
  <c r="AL2281" i="2" s="1"/>
  <c r="D2288" i="2"/>
  <c r="E2283" i="2"/>
  <c r="W2283" i="2" s="1"/>
  <c r="D2285" i="2"/>
  <c r="E2280" i="2"/>
  <c r="K2283" i="2" l="1"/>
  <c r="J2283" i="2"/>
  <c r="AF2283" i="2"/>
  <c r="I2281" i="2"/>
  <c r="AI2281" i="2"/>
  <c r="J2281" i="2"/>
  <c r="I2283" i="2"/>
  <c r="AL2283" i="2"/>
  <c r="AB2284" i="2"/>
  <c r="H2281" i="2"/>
  <c r="AG2281" i="2"/>
  <c r="H2283" i="2"/>
  <c r="AK2283" i="2"/>
  <c r="P2281" i="2"/>
  <c r="AF2281" i="2"/>
  <c r="P2283" i="2"/>
  <c r="AJ2283" i="2"/>
  <c r="AM2275" i="2"/>
  <c r="X2281" i="2"/>
  <c r="AE2281" i="2"/>
  <c r="Y2280" i="2"/>
  <c r="AL2280" i="2"/>
  <c r="Z2280" i="2"/>
  <c r="AD2280" i="2"/>
  <c r="AA2280" i="2"/>
  <c r="AE2280" i="2"/>
  <c r="I2280" i="2"/>
  <c r="AF2280" i="2"/>
  <c r="J2280" i="2"/>
  <c r="AG2280" i="2"/>
  <c r="K2280" i="2"/>
  <c r="AH2280" i="2"/>
  <c r="L2280" i="2"/>
  <c r="W2280" i="2"/>
  <c r="AJ2280" i="2"/>
  <c r="M2280" i="2"/>
  <c r="AI2280" i="2"/>
  <c r="N2280" i="2"/>
  <c r="AK2280" i="2"/>
  <c r="O2280" i="2"/>
  <c r="S2280" i="2"/>
  <c r="P2280" i="2"/>
  <c r="T2280" i="2"/>
  <c r="H2280" i="2"/>
  <c r="U2280" i="2"/>
  <c r="V2280" i="2"/>
  <c r="X2280" i="2"/>
  <c r="O2283" i="2"/>
  <c r="AI2283" i="2"/>
  <c r="Q2276" i="2"/>
  <c r="W2281" i="2"/>
  <c r="AD2281" i="2"/>
  <c r="AM2277" i="2"/>
  <c r="N2283" i="2"/>
  <c r="AG2283" i="2"/>
  <c r="Q2275" i="2"/>
  <c r="AB2275" i="2"/>
  <c r="AM2284" i="2"/>
  <c r="Q2278" i="2"/>
  <c r="V2281" i="2"/>
  <c r="F2291" i="2"/>
  <c r="AK2281" i="2"/>
  <c r="AB2277" i="2"/>
  <c r="V2283" i="2"/>
  <c r="AE2283" i="2"/>
  <c r="U2281" i="2"/>
  <c r="AH2283" i="2"/>
  <c r="U2283" i="2"/>
  <c r="AD2283" i="2"/>
  <c r="AM2283" i="2" s="1"/>
  <c r="T2281" i="2"/>
  <c r="AM2278" i="2"/>
  <c r="Q2277" i="2"/>
  <c r="T2283" i="2"/>
  <c r="F2293" i="2"/>
  <c r="Q2284" i="2"/>
  <c r="S2281" i="2"/>
  <c r="U2282" i="2"/>
  <c r="Y2282" i="2"/>
  <c r="V2282" i="2"/>
  <c r="W2282" i="2"/>
  <c r="X2282" i="2"/>
  <c r="AL2282" i="2"/>
  <c r="AJ2282" i="2"/>
  <c r="Z2282" i="2"/>
  <c r="H2282" i="2"/>
  <c r="AK2282" i="2"/>
  <c r="AA2282" i="2"/>
  <c r="AD2282" i="2"/>
  <c r="I2282" i="2"/>
  <c r="AE2282" i="2"/>
  <c r="J2282" i="2"/>
  <c r="O2282" i="2"/>
  <c r="AF2282" i="2"/>
  <c r="K2282" i="2"/>
  <c r="AH2282" i="2"/>
  <c r="L2282" i="2"/>
  <c r="AG2282" i="2"/>
  <c r="M2282" i="2"/>
  <c r="AI2282" i="2"/>
  <c r="N2282" i="2"/>
  <c r="S2282" i="2"/>
  <c r="T2282" i="2"/>
  <c r="P2282" i="2"/>
  <c r="S2283" i="2"/>
  <c r="AA2281" i="2"/>
  <c r="AA2283" i="2"/>
  <c r="O2281" i="2"/>
  <c r="Z2281" i="2"/>
  <c r="Z2283" i="2"/>
  <c r="F2294" i="2"/>
  <c r="AK2289" i="2"/>
  <c r="AL2289" i="2"/>
  <c r="AD2289" i="2"/>
  <c r="AE2289" i="2"/>
  <c r="AF2289" i="2"/>
  <c r="AI2289" i="2"/>
  <c r="AJ2289" i="2"/>
  <c r="AG2289" i="2"/>
  <c r="AH2289" i="2"/>
  <c r="S2289" i="2"/>
  <c r="T2289" i="2"/>
  <c r="U2289" i="2"/>
  <c r="V2289" i="2"/>
  <c r="W2289" i="2"/>
  <c r="X2289" i="2"/>
  <c r="Y2289" i="2"/>
  <c r="Z2289" i="2"/>
  <c r="AA2289" i="2"/>
  <c r="H2289" i="2"/>
  <c r="I2289" i="2"/>
  <c r="J2289" i="2"/>
  <c r="K2289" i="2"/>
  <c r="L2289" i="2"/>
  <c r="M2289" i="2"/>
  <c r="N2289" i="2"/>
  <c r="O2289" i="2"/>
  <c r="P2289" i="2"/>
  <c r="M2281" i="2"/>
  <c r="Y2281" i="2"/>
  <c r="Y2283" i="2"/>
  <c r="L2281" i="2"/>
  <c r="AJ2281" i="2"/>
  <c r="AM2276" i="2"/>
  <c r="F2295" i="2"/>
  <c r="M2283" i="2"/>
  <c r="X2283" i="2"/>
  <c r="F2297" i="2"/>
  <c r="K2281" i="2"/>
  <c r="AH2281" i="2"/>
  <c r="L2283" i="2"/>
  <c r="N2281" i="2"/>
  <c r="D2290" i="2"/>
  <c r="E2285" i="2"/>
  <c r="D2293" i="2"/>
  <c r="E2288" i="2"/>
  <c r="S2288" i="2" s="1"/>
  <c r="D2291" i="2"/>
  <c r="E2286" i="2"/>
  <c r="AI2286" i="2" s="1"/>
  <c r="D2292" i="2"/>
  <c r="E2287" i="2"/>
  <c r="D2299" i="2"/>
  <c r="E2294" i="2"/>
  <c r="N2288" i="2" l="1"/>
  <c r="Z2288" i="2"/>
  <c r="AA2286" i="2"/>
  <c r="AG2286" i="2"/>
  <c r="AB2289" i="2"/>
  <c r="AB2283" i="2"/>
  <c r="AM2282" i="2"/>
  <c r="M2288" i="2"/>
  <c r="AK2288" i="2"/>
  <c r="Z2286" i="2"/>
  <c r="AF2286" i="2"/>
  <c r="H2286" i="2"/>
  <c r="L2288" i="2"/>
  <c r="AI2288" i="2"/>
  <c r="Y2286" i="2"/>
  <c r="F2296" i="2"/>
  <c r="O2288" i="2"/>
  <c r="AL2288" i="2"/>
  <c r="X2286" i="2"/>
  <c r="Q2280" i="2"/>
  <c r="Q2283" i="2"/>
  <c r="AB2282" i="2"/>
  <c r="Q2282" i="2"/>
  <c r="K2288" i="2"/>
  <c r="AJ2288" i="2"/>
  <c r="W2286" i="2"/>
  <c r="X2287" i="2"/>
  <c r="Y2287" i="2"/>
  <c r="AE2287" i="2"/>
  <c r="Z2287" i="2"/>
  <c r="AF2287" i="2"/>
  <c r="AA2287" i="2"/>
  <c r="AG2287" i="2"/>
  <c r="J2287" i="2"/>
  <c r="AH2287" i="2"/>
  <c r="K2287" i="2"/>
  <c r="AI2287" i="2"/>
  <c r="L2287" i="2"/>
  <c r="W2287" i="2"/>
  <c r="AK2287" i="2"/>
  <c r="M2287" i="2"/>
  <c r="AD2287" i="2"/>
  <c r="N2287" i="2"/>
  <c r="AJ2287" i="2"/>
  <c r="O2287" i="2"/>
  <c r="AL2287" i="2"/>
  <c r="P2287" i="2"/>
  <c r="S2287" i="2"/>
  <c r="H2287" i="2"/>
  <c r="T2287" i="2"/>
  <c r="I2287" i="2"/>
  <c r="U2287" i="2"/>
  <c r="V2287" i="2"/>
  <c r="J2288" i="2"/>
  <c r="AH2288" i="2"/>
  <c r="V2286" i="2"/>
  <c r="Q2281" i="2"/>
  <c r="I2288" i="2"/>
  <c r="AG2288" i="2"/>
  <c r="U2286" i="2"/>
  <c r="AB2280" i="2"/>
  <c r="AA2288" i="2"/>
  <c r="H2288" i="2"/>
  <c r="AF2288" i="2"/>
  <c r="P2286" i="2"/>
  <c r="T2286" i="2"/>
  <c r="AM2280" i="2"/>
  <c r="Q2289" i="2"/>
  <c r="AM2289" i="2"/>
  <c r="Y2288" i="2"/>
  <c r="AE2288" i="2"/>
  <c r="O2286" i="2"/>
  <c r="S2286" i="2"/>
  <c r="F2300" i="2"/>
  <c r="X2288" i="2"/>
  <c r="AD2288" i="2"/>
  <c r="N2286" i="2"/>
  <c r="AK2286" i="2"/>
  <c r="AH2286" i="2"/>
  <c r="W2288" i="2"/>
  <c r="F2298" i="2"/>
  <c r="M2286" i="2"/>
  <c r="AE2286" i="2"/>
  <c r="F2302" i="2"/>
  <c r="F2299" i="2"/>
  <c r="AD2294" i="2"/>
  <c r="AF2294" i="2"/>
  <c r="AG2294" i="2"/>
  <c r="AH2294" i="2"/>
  <c r="AI2294" i="2"/>
  <c r="AJ2294" i="2"/>
  <c r="AK2294" i="2"/>
  <c r="AL2294" i="2"/>
  <c r="AE2294" i="2"/>
  <c r="T2294" i="2"/>
  <c r="U2294" i="2"/>
  <c r="V2294" i="2"/>
  <c r="W2294" i="2"/>
  <c r="X2294" i="2"/>
  <c r="Y2294" i="2"/>
  <c r="Z2294" i="2"/>
  <c r="AA2294" i="2"/>
  <c r="S2294" i="2"/>
  <c r="K2294" i="2"/>
  <c r="L2294" i="2"/>
  <c r="M2294" i="2"/>
  <c r="N2294" i="2"/>
  <c r="O2294" i="2"/>
  <c r="P2294" i="2"/>
  <c r="I2294" i="2"/>
  <c r="H2294" i="2"/>
  <c r="J2294" i="2"/>
  <c r="V2288" i="2"/>
  <c r="L2286" i="2"/>
  <c r="AD2286" i="2"/>
  <c r="AM2286" i="2" s="1"/>
  <c r="AM2281" i="2"/>
  <c r="U2288" i="2"/>
  <c r="K2286" i="2"/>
  <c r="AL2286" i="2"/>
  <c r="P2288" i="2"/>
  <c r="AB2281" i="2"/>
  <c r="T2288" i="2"/>
  <c r="AB2288" i="2" s="1"/>
  <c r="J2286" i="2"/>
  <c r="AJ2286" i="2"/>
  <c r="U2285" i="2"/>
  <c r="I2285" i="2"/>
  <c r="Y2285" i="2"/>
  <c r="Z2285" i="2"/>
  <c r="AA2285" i="2"/>
  <c r="AE2285" i="2"/>
  <c r="V2285" i="2"/>
  <c r="K2285" i="2"/>
  <c r="W2285" i="2"/>
  <c r="X2285" i="2"/>
  <c r="S2285" i="2"/>
  <c r="H2285" i="2"/>
  <c r="AG2285" i="2"/>
  <c r="T2285" i="2"/>
  <c r="AH2285" i="2"/>
  <c r="L2285" i="2"/>
  <c r="M2285" i="2"/>
  <c r="AK2285" i="2"/>
  <c r="O2285" i="2"/>
  <c r="AI2285" i="2"/>
  <c r="AJ2285" i="2"/>
  <c r="N2285" i="2"/>
  <c r="J2285" i="2"/>
  <c r="P2285" i="2"/>
  <c r="AL2285" i="2"/>
  <c r="AD2285" i="2"/>
  <c r="AF2285" i="2"/>
  <c r="I2286" i="2"/>
  <c r="D2304" i="2"/>
  <c r="E2299" i="2"/>
  <c r="D2297" i="2"/>
  <c r="E2292" i="2"/>
  <c r="D2296" i="2"/>
  <c r="E2291" i="2"/>
  <c r="Y2291" i="2" s="1"/>
  <c r="D2298" i="2"/>
  <c r="E2293" i="2"/>
  <c r="AL2293" i="2" s="1"/>
  <c r="D2295" i="2"/>
  <c r="E2290" i="2"/>
  <c r="M2293" i="2" l="1"/>
  <c r="AF2293" i="2"/>
  <c r="X2291" i="2"/>
  <c r="K2293" i="2"/>
  <c r="AD2293" i="2"/>
  <c r="V2291" i="2"/>
  <c r="J2293" i="2"/>
  <c r="AK2293" i="2"/>
  <c r="Q2287" i="2"/>
  <c r="U2291" i="2"/>
  <c r="Q2286" i="2"/>
  <c r="Q2294" i="2"/>
  <c r="I2293" i="2"/>
  <c r="AJ2293" i="2"/>
  <c r="AB2287" i="2"/>
  <c r="P2291" i="2"/>
  <c r="T2291" i="2"/>
  <c r="H2293" i="2"/>
  <c r="AI2293" i="2"/>
  <c r="Q2288" i="2"/>
  <c r="O2291" i="2"/>
  <c r="S2291" i="2"/>
  <c r="AA2293" i="2"/>
  <c r="AH2293" i="2"/>
  <c r="N2291" i="2"/>
  <c r="AH2291" i="2"/>
  <c r="Z2293" i="2"/>
  <c r="AG2293" i="2"/>
  <c r="M2291" i="2"/>
  <c r="AG2291" i="2"/>
  <c r="L2293" i="2"/>
  <c r="Y2293" i="2"/>
  <c r="F2303" i="2"/>
  <c r="W2298" i="2"/>
  <c r="L2291" i="2"/>
  <c r="AF2291" i="2"/>
  <c r="X2293" i="2"/>
  <c r="K2291" i="2"/>
  <c r="AE2291" i="2"/>
  <c r="AE2293" i="2"/>
  <c r="F2307" i="2"/>
  <c r="W2293" i="2"/>
  <c r="F2305" i="2"/>
  <c r="AM2287" i="2"/>
  <c r="J2291" i="2"/>
  <c r="AD2291" i="2"/>
  <c r="V2293" i="2"/>
  <c r="AB2286" i="2"/>
  <c r="I2291" i="2"/>
  <c r="AL2291" i="2"/>
  <c r="Y2292" i="2"/>
  <c r="Z2292" i="2"/>
  <c r="S2292" i="2"/>
  <c r="T2292" i="2"/>
  <c r="AA2292" i="2"/>
  <c r="AD2292" i="2"/>
  <c r="AI2292" i="2"/>
  <c r="AF2292" i="2"/>
  <c r="U2292" i="2"/>
  <c r="N2292" i="2"/>
  <c r="AH2292" i="2"/>
  <c r="M2292" i="2"/>
  <c r="AJ2292" i="2"/>
  <c r="O2292" i="2"/>
  <c r="AK2292" i="2"/>
  <c r="P2292" i="2"/>
  <c r="AE2292" i="2"/>
  <c r="H2292" i="2"/>
  <c r="AG2292" i="2"/>
  <c r="I2292" i="2"/>
  <c r="AL2292" i="2"/>
  <c r="J2292" i="2"/>
  <c r="V2292" i="2"/>
  <c r="K2292" i="2"/>
  <c r="W2292" i="2"/>
  <c r="L2292" i="2"/>
  <c r="X2292" i="2"/>
  <c r="AB2294" i="2"/>
  <c r="U2293" i="2"/>
  <c r="H2291" i="2"/>
  <c r="Q2291" i="2" s="1"/>
  <c r="AK2291" i="2"/>
  <c r="AM2294" i="2"/>
  <c r="P2293" i="2"/>
  <c r="T2293" i="2"/>
  <c r="AM2288" i="2"/>
  <c r="AA2291" i="2"/>
  <c r="AJ2291" i="2"/>
  <c r="W2291" i="2"/>
  <c r="Q2285" i="2"/>
  <c r="AM2285" i="2"/>
  <c r="F2304" i="2"/>
  <c r="AD2299" i="2"/>
  <c r="AI2299" i="2"/>
  <c r="AJ2299" i="2"/>
  <c r="AK2299" i="2"/>
  <c r="AL2299" i="2"/>
  <c r="AE2299" i="2"/>
  <c r="AF2299" i="2"/>
  <c r="AG2299" i="2"/>
  <c r="AH2299" i="2"/>
  <c r="W2299" i="2"/>
  <c r="X2299" i="2"/>
  <c r="Y2299" i="2"/>
  <c r="Z2299" i="2"/>
  <c r="AA2299" i="2"/>
  <c r="S2299" i="2"/>
  <c r="T2299" i="2"/>
  <c r="U2299" i="2"/>
  <c r="V2299" i="2"/>
  <c r="N2299" i="2"/>
  <c r="O2299" i="2"/>
  <c r="P2299" i="2"/>
  <c r="H2299" i="2"/>
  <c r="L2299" i="2"/>
  <c r="I2299" i="2"/>
  <c r="J2299" i="2"/>
  <c r="K2299" i="2"/>
  <c r="M2299" i="2"/>
  <c r="O2293" i="2"/>
  <c r="S2293" i="2"/>
  <c r="Z2291" i="2"/>
  <c r="AI2291" i="2"/>
  <c r="Y2290" i="2"/>
  <c r="N2290" i="2"/>
  <c r="Z2290" i="2"/>
  <c r="AA2290" i="2"/>
  <c r="S2290" i="2"/>
  <c r="AB2290" i="2" s="1"/>
  <c r="AE2290" i="2"/>
  <c r="X2290" i="2"/>
  <c r="T2290" i="2"/>
  <c r="U2290" i="2"/>
  <c r="AD2290" i="2"/>
  <c r="V2290" i="2"/>
  <c r="W2290" i="2"/>
  <c r="AF2290" i="2"/>
  <c r="O2290" i="2"/>
  <c r="AH2290" i="2"/>
  <c r="P2290" i="2"/>
  <c r="AJ2290" i="2"/>
  <c r="H2290" i="2"/>
  <c r="AK2290" i="2"/>
  <c r="I2290" i="2"/>
  <c r="AL2290" i="2"/>
  <c r="J2290" i="2"/>
  <c r="M2290" i="2"/>
  <c r="AG2290" i="2"/>
  <c r="K2290" i="2"/>
  <c r="AI2290" i="2"/>
  <c r="L2290" i="2"/>
  <c r="AB2285" i="2"/>
  <c r="N2293" i="2"/>
  <c r="F2301" i="2"/>
  <c r="D2300" i="2"/>
  <c r="E2295" i="2"/>
  <c r="D2303" i="2"/>
  <c r="E2298" i="2"/>
  <c r="Y2298" i="2" s="1"/>
  <c r="D2301" i="2"/>
  <c r="E2296" i="2"/>
  <c r="AK2296" i="2" s="1"/>
  <c r="D2302" i="2"/>
  <c r="E2297" i="2"/>
  <c r="D2309" i="2"/>
  <c r="E2304" i="2"/>
  <c r="AI2296" i="2" l="1"/>
  <c r="N2296" i="2"/>
  <c r="AJ2296" i="2"/>
  <c r="F2310" i="2"/>
  <c r="X2298" i="2"/>
  <c r="AM2291" i="2"/>
  <c r="V2298" i="2"/>
  <c r="M2296" i="2"/>
  <c r="L2296" i="2"/>
  <c r="K2296" i="2"/>
  <c r="AG2296" i="2"/>
  <c r="U2298" i="2"/>
  <c r="Q2290" i="2"/>
  <c r="AM2299" i="2"/>
  <c r="P2298" i="2"/>
  <c r="T2298" i="2"/>
  <c r="AH2296" i="2"/>
  <c r="J2296" i="2"/>
  <c r="AF2296" i="2"/>
  <c r="I2296" i="2"/>
  <c r="AE2296" i="2"/>
  <c r="F2309" i="2"/>
  <c r="AD2304" i="2"/>
  <c r="AE2304" i="2"/>
  <c r="AF2304" i="2"/>
  <c r="AG2304" i="2"/>
  <c r="AL2304" i="2"/>
  <c r="AK2304" i="2"/>
  <c r="AH2304" i="2"/>
  <c r="AI2304" i="2"/>
  <c r="AJ2304" i="2"/>
  <c r="Z2304" i="2"/>
  <c r="AA2304" i="2"/>
  <c r="S2304" i="2"/>
  <c r="T2304" i="2"/>
  <c r="U2304" i="2"/>
  <c r="V2304" i="2"/>
  <c r="W2304" i="2"/>
  <c r="X2304" i="2"/>
  <c r="Y2304" i="2"/>
  <c r="H2304" i="2"/>
  <c r="I2304" i="2"/>
  <c r="J2304" i="2"/>
  <c r="K2304" i="2"/>
  <c r="L2304" i="2"/>
  <c r="M2304" i="2"/>
  <c r="N2304" i="2"/>
  <c r="P2304" i="2"/>
  <c r="O2304" i="2"/>
  <c r="O2298" i="2"/>
  <c r="S2298" i="2"/>
  <c r="Z2297" i="2"/>
  <c r="O2297" i="2"/>
  <c r="AA2297" i="2"/>
  <c r="S2297" i="2"/>
  <c r="M2297" i="2"/>
  <c r="T2297" i="2"/>
  <c r="U2297" i="2"/>
  <c r="V2297" i="2"/>
  <c r="AJ2297" i="2"/>
  <c r="AD2297" i="2"/>
  <c r="W2297" i="2"/>
  <c r="AE2297" i="2"/>
  <c r="X2297" i="2"/>
  <c r="AF2297" i="2"/>
  <c r="P2297" i="2"/>
  <c r="AK2297" i="2"/>
  <c r="H2297" i="2"/>
  <c r="AL2297" i="2"/>
  <c r="I2297" i="2"/>
  <c r="AG2297" i="2"/>
  <c r="J2297" i="2"/>
  <c r="AH2297" i="2"/>
  <c r="K2297" i="2"/>
  <c r="AI2297" i="2"/>
  <c r="L2297" i="2"/>
  <c r="Y2297" i="2"/>
  <c r="N2297" i="2"/>
  <c r="AA2296" i="2"/>
  <c r="AD2296" i="2"/>
  <c r="AB2299" i="2"/>
  <c r="N2298" i="2"/>
  <c r="AI2298" i="2"/>
  <c r="AL2296" i="2"/>
  <c r="M2298" i="2"/>
  <c r="AH2298" i="2"/>
  <c r="F2306" i="2"/>
  <c r="AM2292" i="2"/>
  <c r="L2298" i="2"/>
  <c r="AG2298" i="2"/>
  <c r="X2296" i="2"/>
  <c r="K2298" i="2"/>
  <c r="AF2298" i="2"/>
  <c r="Z2296" i="2"/>
  <c r="J2298" i="2"/>
  <c r="AE2298" i="2"/>
  <c r="AB2291" i="2"/>
  <c r="AB2292" i="2"/>
  <c r="I2298" i="2"/>
  <c r="AD2298" i="2"/>
  <c r="AM2293" i="2"/>
  <c r="Y2296" i="2"/>
  <c r="W2296" i="2"/>
  <c r="AM2290" i="2"/>
  <c r="Q2292" i="2"/>
  <c r="H2298" i="2"/>
  <c r="Q2298" i="2" s="1"/>
  <c r="AL2298" i="2"/>
  <c r="H2296" i="2"/>
  <c r="F2312" i="2"/>
  <c r="AA2298" i="2"/>
  <c r="AK2298" i="2"/>
  <c r="AB2293" i="2"/>
  <c r="U2296" i="2"/>
  <c r="T2296" i="2"/>
  <c r="Z2298" i="2"/>
  <c r="AJ2298" i="2"/>
  <c r="Q2293" i="2"/>
  <c r="S2295" i="2"/>
  <c r="P2295" i="2"/>
  <c r="N2295" i="2"/>
  <c r="T2295" i="2"/>
  <c r="U2295" i="2"/>
  <c r="AL2295" i="2"/>
  <c r="V2295" i="2"/>
  <c r="W2295" i="2"/>
  <c r="X2295" i="2"/>
  <c r="AE2295" i="2"/>
  <c r="Y2295" i="2"/>
  <c r="AF2295" i="2"/>
  <c r="Z2295" i="2"/>
  <c r="AG2295" i="2"/>
  <c r="H2295" i="2"/>
  <c r="AH2295" i="2"/>
  <c r="I2295" i="2"/>
  <c r="AD2295" i="2"/>
  <c r="J2295" i="2"/>
  <c r="AI2295" i="2"/>
  <c r="K2295" i="2"/>
  <c r="AJ2295" i="2"/>
  <c r="L2295" i="2"/>
  <c r="AK2295" i="2"/>
  <c r="M2295" i="2"/>
  <c r="AA2295" i="2"/>
  <c r="O2295" i="2"/>
  <c r="V2296" i="2"/>
  <c r="P2296" i="2"/>
  <c r="S2296" i="2"/>
  <c r="O2296" i="2"/>
  <c r="Q2299" i="2"/>
  <c r="F2308" i="2"/>
  <c r="P2303" i="2"/>
  <c r="D2314" i="2"/>
  <c r="E2309" i="2"/>
  <c r="D2307" i="2"/>
  <c r="E2302" i="2"/>
  <c r="D2306" i="2"/>
  <c r="E2301" i="2"/>
  <c r="Z2301" i="2" s="1"/>
  <c r="D2308" i="2"/>
  <c r="E2303" i="2"/>
  <c r="S2303" i="2" s="1"/>
  <c r="D2305" i="2"/>
  <c r="E2300" i="2"/>
  <c r="O2303" i="2" l="1"/>
  <c r="AK2303" i="2"/>
  <c r="X2301" i="2"/>
  <c r="Q2297" i="2"/>
  <c r="AL2303" i="2"/>
  <c r="N2303" i="2"/>
  <c r="AJ2303" i="2"/>
  <c r="W2301" i="2"/>
  <c r="AB2298" i="2"/>
  <c r="M2303" i="2"/>
  <c r="AI2303" i="2"/>
  <c r="K2301" i="2"/>
  <c r="V2301" i="2"/>
  <c r="AB2304" i="2"/>
  <c r="AH2300" i="2"/>
  <c r="Z2300" i="2"/>
  <c r="AI2300" i="2"/>
  <c r="AA2300" i="2"/>
  <c r="AJ2300" i="2"/>
  <c r="H2300" i="2"/>
  <c r="AK2300" i="2"/>
  <c r="I2300" i="2"/>
  <c r="AD2300" i="2"/>
  <c r="J2300" i="2"/>
  <c r="X2300" i="2"/>
  <c r="AE2300" i="2"/>
  <c r="K2300" i="2"/>
  <c r="AF2300" i="2"/>
  <c r="L2300" i="2"/>
  <c r="AG2300" i="2"/>
  <c r="M2300" i="2"/>
  <c r="AL2300" i="2"/>
  <c r="N2300" i="2"/>
  <c r="S2300" i="2"/>
  <c r="O2300" i="2"/>
  <c r="T2300" i="2"/>
  <c r="P2300" i="2"/>
  <c r="U2300" i="2"/>
  <c r="V2300" i="2"/>
  <c r="W2300" i="2"/>
  <c r="Y2300" i="2"/>
  <c r="AH2303" i="2"/>
  <c r="J2301" i="2"/>
  <c r="U2301" i="2"/>
  <c r="K2303" i="2"/>
  <c r="AD2303" i="2"/>
  <c r="AM2303" i="2" s="1"/>
  <c r="I2301" i="2"/>
  <c r="AF2301" i="2"/>
  <c r="AM2296" i="2"/>
  <c r="AG2303" i="2"/>
  <c r="AM2298" i="2"/>
  <c r="H2301" i="2"/>
  <c r="AE2301" i="2"/>
  <c r="L2303" i="2"/>
  <c r="J2303" i="2"/>
  <c r="AA2303" i="2"/>
  <c r="AF2303" i="2"/>
  <c r="P2301" i="2"/>
  <c r="AD2301" i="2"/>
  <c r="N2301" i="2"/>
  <c r="AL2301" i="2"/>
  <c r="AM2297" i="2"/>
  <c r="F2313" i="2"/>
  <c r="AB2295" i="2"/>
  <c r="O2301" i="2"/>
  <c r="AK2301" i="2"/>
  <c r="Y2301" i="2"/>
  <c r="Y2303" i="2"/>
  <c r="M2301" i="2"/>
  <c r="AJ2301" i="2"/>
  <c r="W2302" i="2"/>
  <c r="X2302" i="2"/>
  <c r="U2302" i="2"/>
  <c r="Y2302" i="2"/>
  <c r="AF2302" i="2"/>
  <c r="Z2302" i="2"/>
  <c r="AG2302" i="2"/>
  <c r="AA2302" i="2"/>
  <c r="AH2302" i="2"/>
  <c r="H2302" i="2"/>
  <c r="AI2302" i="2"/>
  <c r="I2302" i="2"/>
  <c r="AD2302" i="2"/>
  <c r="AM2302" i="2" s="1"/>
  <c r="J2302" i="2"/>
  <c r="AE2302" i="2"/>
  <c r="K2302" i="2"/>
  <c r="AJ2302" i="2"/>
  <c r="L2302" i="2"/>
  <c r="AK2302" i="2"/>
  <c r="M2302" i="2"/>
  <c r="AL2302" i="2"/>
  <c r="N2302" i="2"/>
  <c r="S2302" i="2"/>
  <c r="O2302" i="2"/>
  <c r="T2302" i="2"/>
  <c r="P2302" i="2"/>
  <c r="V2302" i="2"/>
  <c r="X2303" i="2"/>
  <c r="W2303" i="2"/>
  <c r="Q2295" i="2"/>
  <c r="L2301" i="2"/>
  <c r="AI2301" i="2"/>
  <c r="AB2296" i="2"/>
  <c r="T2301" i="2"/>
  <c r="AH2301" i="2"/>
  <c r="Q2304" i="2"/>
  <c r="F2315" i="2"/>
  <c r="V2303" i="2"/>
  <c r="U2303" i="2"/>
  <c r="F2317" i="2"/>
  <c r="S2301" i="2"/>
  <c r="AG2301" i="2"/>
  <c r="Z2303" i="2"/>
  <c r="AE2303" i="2"/>
  <c r="Q2296" i="2"/>
  <c r="AA2301" i="2"/>
  <c r="F2311" i="2"/>
  <c r="AB2297" i="2"/>
  <c r="AM2304" i="2"/>
  <c r="AM2295" i="2"/>
  <c r="H2303" i="2"/>
  <c r="T2303" i="2"/>
  <c r="AB2303" i="2" s="1"/>
  <c r="I2303" i="2"/>
  <c r="F2314" i="2"/>
  <c r="AG2309" i="2"/>
  <c r="AI2309" i="2"/>
  <c r="AD2309" i="2"/>
  <c r="AE2309" i="2"/>
  <c r="AF2309" i="2"/>
  <c r="AH2309" i="2"/>
  <c r="AJ2309" i="2"/>
  <c r="AK2309" i="2"/>
  <c r="AL2309" i="2"/>
  <c r="S2309" i="2"/>
  <c r="T2309" i="2"/>
  <c r="U2309" i="2"/>
  <c r="V2309" i="2"/>
  <c r="W2309" i="2"/>
  <c r="X2309" i="2"/>
  <c r="Y2309" i="2"/>
  <c r="Z2309" i="2"/>
  <c r="AA2309" i="2"/>
  <c r="H2309" i="2"/>
  <c r="I2309" i="2"/>
  <c r="J2309" i="2"/>
  <c r="K2309" i="2"/>
  <c r="L2309" i="2"/>
  <c r="M2309" i="2"/>
  <c r="N2309" i="2"/>
  <c r="O2309" i="2"/>
  <c r="P2309" i="2"/>
  <c r="D2310" i="2"/>
  <c r="E2305" i="2"/>
  <c r="D2313" i="2"/>
  <c r="E2308" i="2"/>
  <c r="AH2308" i="2" s="1"/>
  <c r="D2311" i="2"/>
  <c r="E2306" i="2"/>
  <c r="X2306" i="2" s="1"/>
  <c r="D2312" i="2"/>
  <c r="E2307" i="2"/>
  <c r="D2319" i="2"/>
  <c r="E2314" i="2"/>
  <c r="AH2306" i="2" l="1"/>
  <c r="L2306" i="2"/>
  <c r="AI2306" i="2"/>
  <c r="S2308" i="2"/>
  <c r="F2318" i="2"/>
  <c r="J2306" i="2"/>
  <c r="AG2306" i="2"/>
  <c r="Z2308" i="2"/>
  <c r="K2306" i="2"/>
  <c r="I2306" i="2"/>
  <c r="AF2306" i="2"/>
  <c r="Y2308" i="2"/>
  <c r="AA2308" i="2"/>
  <c r="AM2309" i="2"/>
  <c r="H2306" i="2"/>
  <c r="AL2306" i="2"/>
  <c r="Q2302" i="2"/>
  <c r="X2308" i="2"/>
  <c r="AM2301" i="2"/>
  <c r="P2306" i="2"/>
  <c r="AK2306" i="2"/>
  <c r="K2308" i="2"/>
  <c r="W2308" i="2"/>
  <c r="O2306" i="2"/>
  <c r="AJ2306" i="2"/>
  <c r="L2308" i="2"/>
  <c r="V2308" i="2"/>
  <c r="F2319" i="2"/>
  <c r="AJ2314" i="2"/>
  <c r="AL2314" i="2"/>
  <c r="AD2314" i="2"/>
  <c r="AE2314" i="2"/>
  <c r="AF2314" i="2"/>
  <c r="AG2314" i="2"/>
  <c r="AH2314" i="2"/>
  <c r="AI2314" i="2"/>
  <c r="AK2314" i="2"/>
  <c r="S2314" i="2"/>
  <c r="T2314" i="2"/>
  <c r="U2314" i="2"/>
  <c r="V2314" i="2"/>
  <c r="W2314" i="2"/>
  <c r="X2314" i="2"/>
  <c r="Y2314" i="2"/>
  <c r="Z2314" i="2"/>
  <c r="AA2314" i="2"/>
  <c r="H2314" i="2"/>
  <c r="I2314" i="2"/>
  <c r="J2314" i="2"/>
  <c r="K2314" i="2"/>
  <c r="L2314" i="2"/>
  <c r="M2314" i="2"/>
  <c r="N2314" i="2"/>
  <c r="O2314" i="2"/>
  <c r="P2314" i="2"/>
  <c r="W2306" i="2"/>
  <c r="AE2306" i="2"/>
  <c r="AB2302" i="2"/>
  <c r="J2308" i="2"/>
  <c r="AD2308" i="2"/>
  <c r="I2308" i="2"/>
  <c r="AL2308" i="2"/>
  <c r="AM2300" i="2"/>
  <c r="Q2309" i="2"/>
  <c r="V2306" i="2"/>
  <c r="AD2306" i="2"/>
  <c r="U2306" i="2"/>
  <c r="F2316" i="2"/>
  <c r="F2320" i="2"/>
  <c r="H2308" i="2"/>
  <c r="AK2308" i="2"/>
  <c r="Q2303" i="2"/>
  <c r="T2306" i="2"/>
  <c r="P2308" i="2"/>
  <c r="AG2308" i="2"/>
  <c r="S2306" i="2"/>
  <c r="F2322" i="2"/>
  <c r="O2308" i="2"/>
  <c r="AF2308" i="2"/>
  <c r="Q2301" i="2"/>
  <c r="Q2300" i="2"/>
  <c r="W2307" i="2"/>
  <c r="X2307" i="2"/>
  <c r="Y2307" i="2"/>
  <c r="AI2307" i="2"/>
  <c r="Z2307" i="2"/>
  <c r="AJ2307" i="2"/>
  <c r="AA2307" i="2"/>
  <c r="AK2307" i="2"/>
  <c r="H2307" i="2"/>
  <c r="AL2307" i="2"/>
  <c r="I2307" i="2"/>
  <c r="AD2307" i="2"/>
  <c r="J2307" i="2"/>
  <c r="AE2307" i="2"/>
  <c r="K2307" i="2"/>
  <c r="V2307" i="2"/>
  <c r="AF2307" i="2"/>
  <c r="L2307" i="2"/>
  <c r="AG2307" i="2"/>
  <c r="M2307" i="2"/>
  <c r="AH2307" i="2"/>
  <c r="N2307" i="2"/>
  <c r="S2307" i="2"/>
  <c r="O2307" i="2"/>
  <c r="T2307" i="2"/>
  <c r="P2307" i="2"/>
  <c r="U2307" i="2"/>
  <c r="AA2306" i="2"/>
  <c r="N2308" i="2"/>
  <c r="AE2308" i="2"/>
  <c r="Z2306" i="2"/>
  <c r="M2308" i="2"/>
  <c r="AJ2308" i="2"/>
  <c r="AB2300" i="2"/>
  <c r="V2305" i="2"/>
  <c r="W2305" i="2"/>
  <c r="X2305" i="2"/>
  <c r="Y2305" i="2"/>
  <c r="AK2305" i="2"/>
  <c r="Z2305" i="2"/>
  <c r="AL2305" i="2"/>
  <c r="AA2305" i="2"/>
  <c r="AD2305" i="2"/>
  <c r="AM2305" i="2" s="1"/>
  <c r="H2305" i="2"/>
  <c r="AE2305" i="2"/>
  <c r="K2305" i="2"/>
  <c r="AF2305" i="2"/>
  <c r="I2305" i="2"/>
  <c r="U2305" i="2"/>
  <c r="AG2305" i="2"/>
  <c r="J2305" i="2"/>
  <c r="AH2305" i="2"/>
  <c r="L2305" i="2"/>
  <c r="AI2305" i="2"/>
  <c r="M2305" i="2"/>
  <c r="AJ2305" i="2"/>
  <c r="N2305" i="2"/>
  <c r="S2305" i="2"/>
  <c r="O2305" i="2"/>
  <c r="T2305" i="2"/>
  <c r="P2305" i="2"/>
  <c r="M2306" i="2"/>
  <c r="Y2306" i="2"/>
  <c r="U2308" i="2"/>
  <c r="AI2308" i="2"/>
  <c r="AB2309" i="2"/>
  <c r="N2306" i="2"/>
  <c r="AB2301" i="2"/>
  <c r="T2308" i="2"/>
  <c r="D2324" i="2"/>
  <c r="E2319" i="2"/>
  <c r="D2317" i="2"/>
  <c r="E2312" i="2"/>
  <c r="D2316" i="2"/>
  <c r="E2311" i="2"/>
  <c r="AG2311" i="2" s="1"/>
  <c r="D2318" i="2"/>
  <c r="E2313" i="2"/>
  <c r="AA2313" i="2" s="1"/>
  <c r="D2315" i="2"/>
  <c r="E2310" i="2"/>
  <c r="X2311" i="2" l="1"/>
  <c r="F2321" i="2"/>
  <c r="O2313" i="2"/>
  <c r="Y2313" i="2"/>
  <c r="F2327" i="2"/>
  <c r="W2311" i="2"/>
  <c r="M2313" i="2"/>
  <c r="AJ2313" i="2"/>
  <c r="Z2313" i="2"/>
  <c r="AB2306" i="2"/>
  <c r="V2311" i="2"/>
  <c r="AM2306" i="2"/>
  <c r="L2313" i="2"/>
  <c r="AI2313" i="2"/>
  <c r="T2310" i="2"/>
  <c r="J2310" i="2"/>
  <c r="U2310" i="2"/>
  <c r="I2310" i="2"/>
  <c r="V2310" i="2"/>
  <c r="W2310" i="2"/>
  <c r="X2310" i="2"/>
  <c r="Y2310" i="2"/>
  <c r="Z2310" i="2"/>
  <c r="AH2310" i="2"/>
  <c r="AF2310" i="2"/>
  <c r="AA2310" i="2"/>
  <c r="AG2310" i="2"/>
  <c r="S2310" i="2"/>
  <c r="AJ2310" i="2"/>
  <c r="K2310" i="2"/>
  <c r="AK2310" i="2"/>
  <c r="L2310" i="2"/>
  <c r="AL2310" i="2"/>
  <c r="M2310" i="2"/>
  <c r="P2310" i="2"/>
  <c r="AD2310" i="2"/>
  <c r="N2310" i="2"/>
  <c r="AE2310" i="2"/>
  <c r="O2310" i="2"/>
  <c r="AI2310" i="2"/>
  <c r="H2310" i="2"/>
  <c r="Q2310" i="2" s="1"/>
  <c r="U2311" i="2"/>
  <c r="K2313" i="2"/>
  <c r="AH2313" i="2"/>
  <c r="F2325" i="2"/>
  <c r="T2311" i="2"/>
  <c r="J2313" i="2"/>
  <c r="AG2313" i="2"/>
  <c r="Y2311" i="2"/>
  <c r="P2311" i="2"/>
  <c r="S2311" i="2"/>
  <c r="Q2314" i="2"/>
  <c r="AM2314" i="2"/>
  <c r="Q2306" i="2"/>
  <c r="I2313" i="2"/>
  <c r="AF2313" i="2"/>
  <c r="N2313" i="2"/>
  <c r="Q2305" i="2"/>
  <c r="AM2307" i="2"/>
  <c r="O2311" i="2"/>
  <c r="AA2311" i="2"/>
  <c r="H2313" i="2"/>
  <c r="Q2313" i="2" s="1"/>
  <c r="AD2313" i="2"/>
  <c r="N2311" i="2"/>
  <c r="AL2311" i="2"/>
  <c r="P2313" i="2"/>
  <c r="AL2313" i="2"/>
  <c r="Q2308" i="2"/>
  <c r="M2311" i="2"/>
  <c r="AK2311" i="2"/>
  <c r="AM2308" i="2"/>
  <c r="F2324" i="2"/>
  <c r="AE2319" i="2"/>
  <c r="AF2319" i="2"/>
  <c r="AD2319" i="2"/>
  <c r="AG2319" i="2"/>
  <c r="AH2319" i="2"/>
  <c r="AI2319" i="2"/>
  <c r="AJ2319" i="2"/>
  <c r="AK2319" i="2"/>
  <c r="AL2319" i="2"/>
  <c r="S2319" i="2"/>
  <c r="T2319" i="2"/>
  <c r="U2319" i="2"/>
  <c r="V2319" i="2"/>
  <c r="W2319" i="2"/>
  <c r="X2319" i="2"/>
  <c r="Y2319" i="2"/>
  <c r="Z2319" i="2"/>
  <c r="AA2319" i="2"/>
  <c r="J2319" i="2"/>
  <c r="K2319" i="2"/>
  <c r="L2319" i="2"/>
  <c r="M2319" i="2"/>
  <c r="N2319" i="2"/>
  <c r="O2319" i="2"/>
  <c r="P2319" i="2"/>
  <c r="I2319" i="2"/>
  <c r="H2319" i="2"/>
  <c r="X2313" i="2"/>
  <c r="AK2313" i="2"/>
  <c r="Q2307" i="2"/>
  <c r="L2311" i="2"/>
  <c r="AJ2311" i="2"/>
  <c r="W2313" i="2"/>
  <c r="AE2313" i="2"/>
  <c r="K2311" i="2"/>
  <c r="AI2311" i="2"/>
  <c r="V2313" i="2"/>
  <c r="F2323" i="2"/>
  <c r="AE2311" i="2"/>
  <c r="AB2305" i="2"/>
  <c r="AB2307" i="2"/>
  <c r="J2311" i="2"/>
  <c r="AH2311" i="2"/>
  <c r="U2313" i="2"/>
  <c r="AB2308" i="2"/>
  <c r="U2312" i="2"/>
  <c r="V2312" i="2"/>
  <c r="W2312" i="2"/>
  <c r="X2312" i="2"/>
  <c r="Y2312" i="2"/>
  <c r="AL2312" i="2"/>
  <c r="Z2312" i="2"/>
  <c r="AD2312" i="2"/>
  <c r="AA2312" i="2"/>
  <c r="P2312" i="2"/>
  <c r="AE2312" i="2"/>
  <c r="I2312" i="2"/>
  <c r="AF2312" i="2"/>
  <c r="J2312" i="2"/>
  <c r="AG2312" i="2"/>
  <c r="K2312" i="2"/>
  <c r="AH2312" i="2"/>
  <c r="L2312" i="2"/>
  <c r="AI2312" i="2"/>
  <c r="M2312" i="2"/>
  <c r="AJ2312" i="2"/>
  <c r="N2312" i="2"/>
  <c r="AK2312" i="2"/>
  <c r="O2312" i="2"/>
  <c r="T2312" i="2"/>
  <c r="H2312" i="2"/>
  <c r="S2312" i="2"/>
  <c r="I2311" i="2"/>
  <c r="AF2311" i="2"/>
  <c r="T2313" i="2"/>
  <c r="H2311" i="2"/>
  <c r="Q2311" i="2" s="1"/>
  <c r="AD2311" i="2"/>
  <c r="S2313" i="2"/>
  <c r="Z2311" i="2"/>
  <c r="AB2314" i="2"/>
  <c r="D2320" i="2"/>
  <c r="E2315" i="2"/>
  <c r="D2323" i="2"/>
  <c r="E2318" i="2"/>
  <c r="AH2318" i="2" s="1"/>
  <c r="D2321" i="2"/>
  <c r="E2316" i="2"/>
  <c r="X2316" i="2" s="1"/>
  <c r="D2322" i="2"/>
  <c r="E2317" i="2"/>
  <c r="D2329" i="2"/>
  <c r="E2324" i="2"/>
  <c r="Y2318" i="2" l="1"/>
  <c r="Z2318" i="2"/>
  <c r="AF2318" i="2"/>
  <c r="AM2313" i="2"/>
  <c r="F2332" i="2"/>
  <c r="W2316" i="2"/>
  <c r="X2318" i="2"/>
  <c r="U2316" i="2"/>
  <c r="W2318" i="2"/>
  <c r="P2316" i="2"/>
  <c r="T2316" i="2"/>
  <c r="AB2312" i="2"/>
  <c r="V2318" i="2"/>
  <c r="AM2319" i="2"/>
  <c r="O2316" i="2"/>
  <c r="S2316" i="2"/>
  <c r="AK2317" i="2"/>
  <c r="L2317" i="2"/>
  <c r="AL2317" i="2"/>
  <c r="M2317" i="2"/>
  <c r="AD2317" i="2"/>
  <c r="AM2317" i="2" s="1"/>
  <c r="N2317" i="2"/>
  <c r="AE2317" i="2"/>
  <c r="O2317" i="2"/>
  <c r="AF2317" i="2"/>
  <c r="P2317" i="2"/>
  <c r="AH2317" i="2"/>
  <c r="AI2317" i="2"/>
  <c r="H2317" i="2"/>
  <c r="Q2317" i="2" s="1"/>
  <c r="AJ2317" i="2"/>
  <c r="I2317" i="2"/>
  <c r="U2317" i="2"/>
  <c r="K2317" i="2"/>
  <c r="T2317" i="2"/>
  <c r="V2317" i="2"/>
  <c r="J2317" i="2"/>
  <c r="W2317" i="2"/>
  <c r="X2317" i="2"/>
  <c r="Y2317" i="2"/>
  <c r="Z2317" i="2"/>
  <c r="AA2317" i="2"/>
  <c r="AG2317" i="2"/>
  <c r="S2317" i="2"/>
  <c r="Q2312" i="2"/>
  <c r="U2318" i="2"/>
  <c r="N2316" i="2"/>
  <c r="AL2316" i="2"/>
  <c r="P2318" i="2"/>
  <c r="T2318" i="2"/>
  <c r="AM2310" i="2"/>
  <c r="M2316" i="2"/>
  <c r="AK2316" i="2"/>
  <c r="AM2312" i="2"/>
  <c r="O2318" i="2"/>
  <c r="S2318" i="2"/>
  <c r="F2329" i="2"/>
  <c r="AI2324" i="2"/>
  <c r="AJ2324" i="2"/>
  <c r="AK2324" i="2"/>
  <c r="AL2324" i="2"/>
  <c r="AD2324" i="2"/>
  <c r="AM2324" i="2" s="1"/>
  <c r="AE2324" i="2"/>
  <c r="AF2324" i="2"/>
  <c r="AG2324" i="2"/>
  <c r="AH2324" i="2"/>
  <c r="V2324" i="2"/>
  <c r="W2324" i="2"/>
  <c r="X2324" i="2"/>
  <c r="Y2324" i="2"/>
  <c r="Z2324" i="2"/>
  <c r="AA2324" i="2"/>
  <c r="S2324" i="2"/>
  <c r="T2324" i="2"/>
  <c r="U2324" i="2"/>
  <c r="M2324" i="2"/>
  <c r="N2324" i="2"/>
  <c r="O2324" i="2"/>
  <c r="P2324" i="2"/>
  <c r="H2324" i="2"/>
  <c r="I2324" i="2"/>
  <c r="J2324" i="2"/>
  <c r="L2324" i="2"/>
  <c r="K2324" i="2"/>
  <c r="L2316" i="2"/>
  <c r="AI2316" i="2"/>
  <c r="AL2318" i="2"/>
  <c r="K2316" i="2"/>
  <c r="AG2316" i="2"/>
  <c r="F2328" i="2"/>
  <c r="V2316" i="2"/>
  <c r="N2318" i="2"/>
  <c r="M2318" i="2"/>
  <c r="AK2318" i="2"/>
  <c r="J2316" i="2"/>
  <c r="AF2316" i="2"/>
  <c r="AL2315" i="2"/>
  <c r="H2315" i="2"/>
  <c r="AD2315" i="2"/>
  <c r="I2315" i="2"/>
  <c r="AE2315" i="2"/>
  <c r="J2315" i="2"/>
  <c r="AF2315" i="2"/>
  <c r="K2315" i="2"/>
  <c r="W2315" i="2"/>
  <c r="M2315" i="2"/>
  <c r="AK2315" i="2"/>
  <c r="X2315" i="2"/>
  <c r="L2315" i="2"/>
  <c r="Y2315" i="2"/>
  <c r="Z2315" i="2"/>
  <c r="AA2315" i="2"/>
  <c r="S2315" i="2"/>
  <c r="T2315" i="2"/>
  <c r="AI2315" i="2"/>
  <c r="U2315" i="2"/>
  <c r="AJ2315" i="2"/>
  <c r="V2315" i="2"/>
  <c r="P2315" i="2"/>
  <c r="AG2315" i="2"/>
  <c r="N2315" i="2"/>
  <c r="AH2315" i="2"/>
  <c r="O2315" i="2"/>
  <c r="L2318" i="2"/>
  <c r="AJ2318" i="2"/>
  <c r="I2316" i="2"/>
  <c r="AE2316" i="2"/>
  <c r="K2318" i="2"/>
  <c r="AI2318" i="2"/>
  <c r="H2316" i="2"/>
  <c r="Q2316" i="2" s="1"/>
  <c r="AD2316" i="2"/>
  <c r="J2318" i="2"/>
  <c r="AG2318" i="2"/>
  <c r="Q2319" i="2"/>
  <c r="AB2311" i="2"/>
  <c r="AA2316" i="2"/>
  <c r="AJ2316" i="2"/>
  <c r="I2318" i="2"/>
  <c r="AE2318" i="2"/>
  <c r="AB2319" i="2"/>
  <c r="F2330" i="2"/>
  <c r="Z2316" i="2"/>
  <c r="AH2316" i="2"/>
  <c r="H2318" i="2"/>
  <c r="Q2318" i="2" s="1"/>
  <c r="AD2318" i="2"/>
  <c r="AB2310" i="2"/>
  <c r="Y2316" i="2"/>
  <c r="F2326" i="2"/>
  <c r="AB2313" i="2"/>
  <c r="AM2311" i="2"/>
  <c r="AA2318" i="2"/>
  <c r="D2334" i="2"/>
  <c r="E2329" i="2"/>
  <c r="D2327" i="2"/>
  <c r="E2322" i="2"/>
  <c r="D2326" i="2"/>
  <c r="E2321" i="2"/>
  <c r="V2321" i="2" s="1"/>
  <c r="D2328" i="2"/>
  <c r="E2323" i="2"/>
  <c r="V2323" i="2" s="1"/>
  <c r="D2325" i="2"/>
  <c r="E2320" i="2"/>
  <c r="P2321" i="2" l="1"/>
  <c r="T2321" i="2"/>
  <c r="P2323" i="2"/>
  <c r="T2323" i="2"/>
  <c r="O2321" i="2"/>
  <c r="S2321" i="2"/>
  <c r="O2323" i="2"/>
  <c r="S2323" i="2"/>
  <c r="N2321" i="2"/>
  <c r="AL2321" i="2"/>
  <c r="N2323" i="2"/>
  <c r="AL2323" i="2"/>
  <c r="M2321" i="2"/>
  <c r="AJ2321" i="2"/>
  <c r="M2323" i="2"/>
  <c r="AJ2323" i="2"/>
  <c r="U2320" i="2"/>
  <c r="V2320" i="2"/>
  <c r="W2320" i="2"/>
  <c r="AD2320" i="2"/>
  <c r="X2320" i="2"/>
  <c r="AF2320" i="2"/>
  <c r="Y2320" i="2"/>
  <c r="AL2320" i="2"/>
  <c r="H2320" i="2"/>
  <c r="AE2320" i="2"/>
  <c r="I2320" i="2"/>
  <c r="AG2320" i="2"/>
  <c r="J2320" i="2"/>
  <c r="AH2320" i="2"/>
  <c r="K2320" i="2"/>
  <c r="S2320" i="2"/>
  <c r="AB2320" i="2" s="1"/>
  <c r="AI2320" i="2"/>
  <c r="L2320" i="2"/>
  <c r="AJ2320" i="2"/>
  <c r="M2320" i="2"/>
  <c r="AK2320" i="2"/>
  <c r="N2320" i="2"/>
  <c r="Z2320" i="2"/>
  <c r="P2320" i="2"/>
  <c r="AA2320" i="2"/>
  <c r="O2320" i="2"/>
  <c r="T2320" i="2"/>
  <c r="AI2321" i="2"/>
  <c r="L2323" i="2"/>
  <c r="AH2323" i="2"/>
  <c r="AB2316" i="2"/>
  <c r="L2321" i="2"/>
  <c r="K2321" i="2"/>
  <c r="AH2321" i="2"/>
  <c r="K2323" i="2"/>
  <c r="AG2323" i="2"/>
  <c r="Q2324" i="2"/>
  <c r="J2321" i="2"/>
  <c r="AG2321" i="2"/>
  <c r="J2323" i="2"/>
  <c r="AF2323" i="2"/>
  <c r="AF2321" i="2"/>
  <c r="AM2315" i="2"/>
  <c r="I2323" i="2"/>
  <c r="AE2323" i="2"/>
  <c r="Q2315" i="2"/>
  <c r="H2323" i="2"/>
  <c r="AD2323" i="2"/>
  <c r="I2321" i="2"/>
  <c r="H2321" i="2"/>
  <c r="AA2321" i="2"/>
  <c r="AD2321" i="2"/>
  <c r="AB2315" i="2"/>
  <c r="AA2323" i="2"/>
  <c r="AK2323" i="2"/>
  <c r="AB2317" i="2"/>
  <c r="Z2323" i="2"/>
  <c r="AI2323" i="2"/>
  <c r="F2337" i="2"/>
  <c r="AD2322" i="2"/>
  <c r="V2322" i="2"/>
  <c r="AJ2322" i="2"/>
  <c r="W2322" i="2"/>
  <c r="T2322" i="2"/>
  <c r="AH2322" i="2"/>
  <c r="O2322" i="2"/>
  <c r="AI2322" i="2"/>
  <c r="P2322" i="2"/>
  <c r="AK2322" i="2"/>
  <c r="H2322" i="2"/>
  <c r="AL2322" i="2"/>
  <c r="I2322" i="2"/>
  <c r="AE2322" i="2"/>
  <c r="J2322" i="2"/>
  <c r="AF2322" i="2"/>
  <c r="K2322" i="2"/>
  <c r="AG2322" i="2"/>
  <c r="L2322" i="2"/>
  <c r="X2322" i="2"/>
  <c r="N2322" i="2"/>
  <c r="Y2322" i="2"/>
  <c r="M2322" i="2"/>
  <c r="Z2322" i="2"/>
  <c r="AA2322" i="2"/>
  <c r="S2322" i="2"/>
  <c r="U2322" i="2"/>
  <c r="Z2321" i="2"/>
  <c r="AK2321" i="2"/>
  <c r="F2331" i="2"/>
  <c r="Y2323" i="2"/>
  <c r="F2333" i="2"/>
  <c r="Y2321" i="2"/>
  <c r="X2321" i="2"/>
  <c r="X2323" i="2"/>
  <c r="AB2324" i="2"/>
  <c r="F2334" i="2"/>
  <c r="AE2329" i="2"/>
  <c r="AD2329" i="2"/>
  <c r="AF2329" i="2"/>
  <c r="AG2329" i="2"/>
  <c r="AH2329" i="2"/>
  <c r="AI2329" i="2"/>
  <c r="AJ2329" i="2"/>
  <c r="AK2329" i="2"/>
  <c r="AL2329" i="2"/>
  <c r="Y2329" i="2"/>
  <c r="Z2329" i="2"/>
  <c r="AA2329" i="2"/>
  <c r="S2329" i="2"/>
  <c r="T2329" i="2"/>
  <c r="U2329" i="2"/>
  <c r="V2329" i="2"/>
  <c r="W2329" i="2"/>
  <c r="X2329" i="2"/>
  <c r="P2329" i="2"/>
  <c r="H2329" i="2"/>
  <c r="I2329" i="2"/>
  <c r="J2329" i="2"/>
  <c r="K2329" i="2"/>
  <c r="L2329" i="2"/>
  <c r="M2329" i="2"/>
  <c r="O2329" i="2"/>
  <c r="N2329" i="2"/>
  <c r="U2323" i="2"/>
  <c r="AM2316" i="2"/>
  <c r="AE2321" i="2"/>
  <c r="F2335" i="2"/>
  <c r="W2323" i="2"/>
  <c r="AB2318" i="2"/>
  <c r="U2321" i="2"/>
  <c r="W2321" i="2"/>
  <c r="AM2318" i="2"/>
  <c r="D2330" i="2"/>
  <c r="E2325" i="2"/>
  <c r="D2333" i="2"/>
  <c r="E2328" i="2"/>
  <c r="Y2328" i="2" s="1"/>
  <c r="D2331" i="2"/>
  <c r="E2326" i="2"/>
  <c r="W2326" i="2" s="1"/>
  <c r="D2332" i="2"/>
  <c r="E2327" i="2"/>
  <c r="D2339" i="2"/>
  <c r="E2334" i="2"/>
  <c r="F2340" i="2" l="1"/>
  <c r="X2328" i="2"/>
  <c r="V2326" i="2"/>
  <c r="AB2322" i="2"/>
  <c r="AM2323" i="2"/>
  <c r="AB2329" i="2"/>
  <c r="V2328" i="2"/>
  <c r="J2326" i="2"/>
  <c r="T2326" i="2"/>
  <c r="H2326" i="2"/>
  <c r="AH2326" i="2"/>
  <c r="Q2323" i="2"/>
  <c r="H2328" i="2"/>
  <c r="T2328" i="2"/>
  <c r="P2326" i="2"/>
  <c r="AG2326" i="2"/>
  <c r="P2328" i="2"/>
  <c r="S2328" i="2"/>
  <c r="O2326" i="2"/>
  <c r="AF2326" i="2"/>
  <c r="F2342" i="2"/>
  <c r="O2328" i="2"/>
  <c r="AH2328" i="2"/>
  <c r="N2326" i="2"/>
  <c r="AE2326" i="2"/>
  <c r="U2328" i="2"/>
  <c r="N2328" i="2"/>
  <c r="AG2328" i="2"/>
  <c r="M2326" i="2"/>
  <c r="AD2326" i="2"/>
  <c r="Q2320" i="2"/>
  <c r="T2327" i="2"/>
  <c r="U2327" i="2"/>
  <c r="V2327" i="2"/>
  <c r="W2327" i="2"/>
  <c r="X2327" i="2"/>
  <c r="AE2327" i="2"/>
  <c r="Y2327" i="2"/>
  <c r="AG2327" i="2"/>
  <c r="Z2327" i="2"/>
  <c r="AD2327" i="2"/>
  <c r="AM2327" i="2" s="1"/>
  <c r="H2327" i="2"/>
  <c r="AF2327" i="2"/>
  <c r="I2327" i="2"/>
  <c r="AH2327" i="2"/>
  <c r="J2327" i="2"/>
  <c r="S2327" i="2"/>
  <c r="AI2327" i="2"/>
  <c r="K2327" i="2"/>
  <c r="AJ2327" i="2"/>
  <c r="L2327" i="2"/>
  <c r="P2327" i="2"/>
  <c r="AK2327" i="2"/>
  <c r="M2327" i="2"/>
  <c r="AL2327" i="2"/>
  <c r="N2327" i="2"/>
  <c r="AA2327" i="2"/>
  <c r="O2327" i="2"/>
  <c r="AF2328" i="2"/>
  <c r="L2326" i="2"/>
  <c r="AL2326" i="2"/>
  <c r="AB2323" i="2"/>
  <c r="M2328" i="2"/>
  <c r="K2328" i="2"/>
  <c r="AE2328" i="2"/>
  <c r="K2326" i="2"/>
  <c r="AK2326" i="2"/>
  <c r="AM2322" i="2"/>
  <c r="L2328" i="2"/>
  <c r="AD2328" i="2"/>
  <c r="S2326" i="2"/>
  <c r="AJ2326" i="2"/>
  <c r="AB2321" i="2"/>
  <c r="Q2329" i="2"/>
  <c r="J2328" i="2"/>
  <c r="AK2328" i="2"/>
  <c r="AA2326" i="2"/>
  <c r="AI2326" i="2"/>
  <c r="I2328" i="2"/>
  <c r="AJ2328" i="2"/>
  <c r="Z2326" i="2"/>
  <c r="F2336" i="2"/>
  <c r="AJ2331" i="2"/>
  <c r="H2331" i="2"/>
  <c r="I2331" i="2"/>
  <c r="AM2321" i="2"/>
  <c r="AM2320" i="2"/>
  <c r="AM2329" i="2"/>
  <c r="AA2328" i="2"/>
  <c r="AI2328" i="2"/>
  <c r="Y2326" i="2"/>
  <c r="W2328" i="2"/>
  <c r="U2326" i="2"/>
  <c r="Z2328" i="2"/>
  <c r="AL2328" i="2"/>
  <c r="X2326" i="2"/>
  <c r="Q2321" i="2"/>
  <c r="I2326" i="2"/>
  <c r="X2325" i="2"/>
  <c r="H2325" i="2"/>
  <c r="Y2325" i="2"/>
  <c r="AG2325" i="2"/>
  <c r="Z2325" i="2"/>
  <c r="AI2325" i="2"/>
  <c r="AA2325" i="2"/>
  <c r="AD2325" i="2"/>
  <c r="AE2325" i="2"/>
  <c r="I2325" i="2"/>
  <c r="AF2325" i="2"/>
  <c r="J2325" i="2"/>
  <c r="K2325" i="2"/>
  <c r="W2325" i="2"/>
  <c r="AH2325" i="2"/>
  <c r="AJ2325" i="2"/>
  <c r="L2325" i="2"/>
  <c r="AK2325" i="2"/>
  <c r="M2325" i="2"/>
  <c r="AL2325" i="2"/>
  <c r="N2325" i="2"/>
  <c r="S2325" i="2"/>
  <c r="O2325" i="2"/>
  <c r="T2325" i="2"/>
  <c r="P2325" i="2"/>
  <c r="U2325" i="2"/>
  <c r="V2325" i="2"/>
  <c r="F2339" i="2"/>
  <c r="AH2334" i="2"/>
  <c r="AG2334" i="2"/>
  <c r="AI2334" i="2"/>
  <c r="AJ2334" i="2"/>
  <c r="AK2334" i="2"/>
  <c r="AL2334" i="2"/>
  <c r="AD2334" i="2"/>
  <c r="AE2334" i="2"/>
  <c r="AF2334" i="2"/>
  <c r="S2334" i="2"/>
  <c r="T2334" i="2"/>
  <c r="U2334" i="2"/>
  <c r="V2334" i="2"/>
  <c r="W2334" i="2"/>
  <c r="X2334" i="2"/>
  <c r="Y2334" i="2"/>
  <c r="Z2334" i="2"/>
  <c r="AA2334" i="2"/>
  <c r="H2334" i="2"/>
  <c r="Q2334" i="2" s="1"/>
  <c r="I2334" i="2"/>
  <c r="J2334" i="2"/>
  <c r="K2334" i="2"/>
  <c r="L2334" i="2"/>
  <c r="M2334" i="2"/>
  <c r="N2334" i="2"/>
  <c r="O2334" i="2"/>
  <c r="P2334" i="2"/>
  <c r="F2338" i="2"/>
  <c r="Q2322" i="2"/>
  <c r="D2344" i="2"/>
  <c r="E2339" i="2"/>
  <c r="D2337" i="2"/>
  <c r="E2332" i="2"/>
  <c r="D2336" i="2"/>
  <c r="E2331" i="2"/>
  <c r="AL2331" i="2" s="1"/>
  <c r="D2338" i="2"/>
  <c r="E2333" i="2"/>
  <c r="AL2333" i="2" s="1"/>
  <c r="D2335" i="2"/>
  <c r="E2330" i="2"/>
  <c r="AL2330" i="2" l="1"/>
  <c r="Z2330" i="2"/>
  <c r="AA2330" i="2"/>
  <c r="AI2330" i="2"/>
  <c r="H2330" i="2"/>
  <c r="I2330" i="2"/>
  <c r="M2330" i="2"/>
  <c r="AJ2330" i="2"/>
  <c r="AK2330" i="2"/>
  <c r="AD2330" i="2"/>
  <c r="AE2330" i="2"/>
  <c r="J2330" i="2"/>
  <c r="V2330" i="2"/>
  <c r="K2330" i="2"/>
  <c r="W2330" i="2"/>
  <c r="X2330" i="2"/>
  <c r="AF2330" i="2"/>
  <c r="L2330" i="2"/>
  <c r="AG2330" i="2"/>
  <c r="AH2330" i="2"/>
  <c r="N2330" i="2"/>
  <c r="S2330" i="2"/>
  <c r="O2330" i="2"/>
  <c r="T2330" i="2"/>
  <c r="P2330" i="2"/>
  <c r="U2330" i="2"/>
  <c r="Y2330" i="2"/>
  <c r="H2333" i="2"/>
  <c r="AK2333" i="2"/>
  <c r="J2331" i="2"/>
  <c r="AK2331" i="2"/>
  <c r="Q2327" i="2"/>
  <c r="F2347" i="2"/>
  <c r="AI2331" i="2"/>
  <c r="M2333" i="2"/>
  <c r="AH2333" i="2"/>
  <c r="P2331" i="2"/>
  <c r="AH2331" i="2"/>
  <c r="AB2326" i="2"/>
  <c r="AB2328" i="2"/>
  <c r="O2331" i="2"/>
  <c r="AG2331" i="2"/>
  <c r="AM2328" i="2"/>
  <c r="F2344" i="2"/>
  <c r="AK2339" i="2"/>
  <c r="AL2339" i="2"/>
  <c r="AD2339" i="2"/>
  <c r="AE2339" i="2"/>
  <c r="AF2339" i="2"/>
  <c r="AG2339" i="2"/>
  <c r="AH2339" i="2"/>
  <c r="AI2339" i="2"/>
  <c r="AJ2339" i="2"/>
  <c r="S2339" i="2"/>
  <c r="T2339" i="2"/>
  <c r="U2339" i="2"/>
  <c r="V2339" i="2"/>
  <c r="W2339" i="2"/>
  <c r="X2339" i="2"/>
  <c r="Y2339" i="2"/>
  <c r="Z2339" i="2"/>
  <c r="AA2339" i="2"/>
  <c r="H2339" i="2"/>
  <c r="I2339" i="2"/>
  <c r="J2339" i="2"/>
  <c r="K2339" i="2"/>
  <c r="L2339" i="2"/>
  <c r="M2339" i="2"/>
  <c r="N2339" i="2"/>
  <c r="O2339" i="2"/>
  <c r="P2339" i="2"/>
  <c r="N2331" i="2"/>
  <c r="AF2331" i="2"/>
  <c r="AJ2333" i="2"/>
  <c r="AG2333" i="2"/>
  <c r="L2333" i="2"/>
  <c r="AF2333" i="2"/>
  <c r="W2333" i="2"/>
  <c r="Y2331" i="2"/>
  <c r="AE2331" i="2"/>
  <c r="N2333" i="2"/>
  <c r="AI2333" i="2"/>
  <c r="AE2333" i="2"/>
  <c r="T2333" i="2"/>
  <c r="AD2333" i="2"/>
  <c r="V2331" i="2"/>
  <c r="AD2331" i="2"/>
  <c r="P2333" i="2"/>
  <c r="AD2332" i="2"/>
  <c r="AM2332" i="2" s="1"/>
  <c r="K2332" i="2"/>
  <c r="AE2332" i="2"/>
  <c r="L2332" i="2"/>
  <c r="AF2332" i="2"/>
  <c r="M2332" i="2"/>
  <c r="AG2332" i="2"/>
  <c r="N2332" i="2"/>
  <c r="S2332" i="2"/>
  <c r="O2332" i="2"/>
  <c r="T2332" i="2"/>
  <c r="P2332" i="2"/>
  <c r="U2332" i="2"/>
  <c r="I2332" i="2"/>
  <c r="V2332" i="2"/>
  <c r="W2332" i="2"/>
  <c r="AK2332" i="2"/>
  <c r="X2332" i="2"/>
  <c r="Y2332" i="2"/>
  <c r="AJ2332" i="2"/>
  <c r="Z2332" i="2"/>
  <c r="AH2332" i="2"/>
  <c r="AA2332" i="2"/>
  <c r="AI2332" i="2"/>
  <c r="H2332" i="2"/>
  <c r="AL2332" i="2"/>
  <c r="J2332" i="2"/>
  <c r="S2333" i="2"/>
  <c r="F2343" i="2"/>
  <c r="AM2325" i="2"/>
  <c r="U2331" i="2"/>
  <c r="F2341" i="2"/>
  <c r="Q2328" i="2"/>
  <c r="AA2333" i="2"/>
  <c r="T2331" i="2"/>
  <c r="AB2334" i="2"/>
  <c r="AB2325" i="2"/>
  <c r="S2331" i="2"/>
  <c r="AA2331" i="2"/>
  <c r="AB2327" i="2"/>
  <c r="Q2326" i="2"/>
  <c r="Y2333" i="2"/>
  <c r="Z2331" i="2"/>
  <c r="AM2326" i="2"/>
  <c r="Z2333" i="2"/>
  <c r="V2333" i="2"/>
  <c r="AM2334" i="2"/>
  <c r="L2331" i="2"/>
  <c r="X2331" i="2"/>
  <c r="X2333" i="2"/>
  <c r="K2333" i="2"/>
  <c r="U2333" i="2"/>
  <c r="Q2325" i="2"/>
  <c r="M2331" i="2"/>
  <c r="W2331" i="2"/>
  <c r="O2333" i="2"/>
  <c r="J2333" i="2"/>
  <c r="I2333" i="2"/>
  <c r="K2331" i="2"/>
  <c r="Q2331" i="2" s="1"/>
  <c r="F2345" i="2"/>
  <c r="D2340" i="2"/>
  <c r="E2335" i="2"/>
  <c r="D2343" i="2"/>
  <c r="E2338" i="2"/>
  <c r="Z2338" i="2" s="1"/>
  <c r="D2341" i="2"/>
  <c r="E2336" i="2"/>
  <c r="AG2336" i="2" s="1"/>
  <c r="D2342" i="2"/>
  <c r="E2337" i="2"/>
  <c r="D2349" i="2"/>
  <c r="E2344" i="2"/>
  <c r="AB2331" i="2" l="1"/>
  <c r="X2336" i="2"/>
  <c r="AF2336" i="2"/>
  <c r="U2338" i="2"/>
  <c r="AB2333" i="2"/>
  <c r="V2336" i="2"/>
  <c r="S2338" i="2"/>
  <c r="U2336" i="2"/>
  <c r="AA2338" i="2"/>
  <c r="Q2332" i="2"/>
  <c r="AB2332" i="2"/>
  <c r="F2346" i="2"/>
  <c r="T2336" i="2"/>
  <c r="M2338" i="2"/>
  <c r="Y2338" i="2"/>
  <c r="Q2333" i="2"/>
  <c r="S2336" i="2"/>
  <c r="N2338" i="2"/>
  <c r="X2338" i="2"/>
  <c r="Q2339" i="2"/>
  <c r="AM2339" i="2"/>
  <c r="W2336" i="2"/>
  <c r="O2336" i="2"/>
  <c r="AA2336" i="2"/>
  <c r="L2338" i="2"/>
  <c r="AL2338" i="2"/>
  <c r="AM2330" i="2"/>
  <c r="AD2337" i="2"/>
  <c r="AA2337" i="2"/>
  <c r="AE2337" i="2"/>
  <c r="S2337" i="2"/>
  <c r="X2337" i="2"/>
  <c r="AF2337" i="2"/>
  <c r="H2337" i="2"/>
  <c r="Y2337" i="2"/>
  <c r="AG2337" i="2"/>
  <c r="I2337" i="2"/>
  <c r="AH2337" i="2"/>
  <c r="K2337" i="2"/>
  <c r="AI2337" i="2"/>
  <c r="J2337" i="2"/>
  <c r="AJ2337" i="2"/>
  <c r="L2337" i="2"/>
  <c r="AK2337" i="2"/>
  <c r="M2337" i="2"/>
  <c r="AL2337" i="2"/>
  <c r="N2337" i="2"/>
  <c r="T2337" i="2"/>
  <c r="O2337" i="2"/>
  <c r="U2337" i="2"/>
  <c r="P2337" i="2"/>
  <c r="V2337" i="2"/>
  <c r="W2337" i="2"/>
  <c r="Z2337" i="2"/>
  <c r="P2336" i="2"/>
  <c r="Z2336" i="2"/>
  <c r="K2338" i="2"/>
  <c r="AK2338" i="2"/>
  <c r="N2336" i="2"/>
  <c r="AE2336" i="2"/>
  <c r="J2338" i="2"/>
  <c r="AJ2338" i="2"/>
  <c r="F2349" i="2"/>
  <c r="AD2344" i="2"/>
  <c r="AE2344" i="2"/>
  <c r="AF2344" i="2"/>
  <c r="AG2344" i="2"/>
  <c r="AH2344" i="2"/>
  <c r="AI2344" i="2"/>
  <c r="AJ2344" i="2"/>
  <c r="AK2344" i="2"/>
  <c r="AL2344" i="2"/>
  <c r="S2344" i="2"/>
  <c r="U2344" i="2"/>
  <c r="V2344" i="2"/>
  <c r="W2344" i="2"/>
  <c r="X2344" i="2"/>
  <c r="Y2344" i="2"/>
  <c r="Z2344" i="2"/>
  <c r="AA2344" i="2"/>
  <c r="T2344" i="2"/>
  <c r="I2344" i="2"/>
  <c r="J2344" i="2"/>
  <c r="L2344" i="2"/>
  <c r="K2344" i="2"/>
  <c r="M2344" i="2"/>
  <c r="N2344" i="2"/>
  <c r="O2344" i="2"/>
  <c r="P2344" i="2"/>
  <c r="H2344" i="2"/>
  <c r="M2336" i="2"/>
  <c r="AD2336" i="2"/>
  <c r="I2338" i="2"/>
  <c r="AI2338" i="2"/>
  <c r="F2350" i="2"/>
  <c r="L2336" i="2"/>
  <c r="AL2336" i="2"/>
  <c r="H2338" i="2"/>
  <c r="AH2338" i="2"/>
  <c r="AB2330" i="2"/>
  <c r="Q2330" i="2"/>
  <c r="K2336" i="2"/>
  <c r="AK2336" i="2"/>
  <c r="AG2338" i="2"/>
  <c r="J2336" i="2"/>
  <c r="AJ2336" i="2"/>
  <c r="O2338" i="2"/>
  <c r="AF2338" i="2"/>
  <c r="I2336" i="2"/>
  <c r="AI2336" i="2"/>
  <c r="W2338" i="2"/>
  <c r="AE2338" i="2"/>
  <c r="AM2331" i="2"/>
  <c r="T2338" i="2"/>
  <c r="Z2335" i="2"/>
  <c r="AD2335" i="2"/>
  <c r="AA2335" i="2"/>
  <c r="AE2335" i="2"/>
  <c r="U2335" i="2"/>
  <c r="AF2335" i="2"/>
  <c r="J2335" i="2"/>
  <c r="AG2335" i="2"/>
  <c r="K2335" i="2"/>
  <c r="AH2335" i="2"/>
  <c r="L2335" i="2"/>
  <c r="AI2335" i="2"/>
  <c r="M2335" i="2"/>
  <c r="AJ2335" i="2"/>
  <c r="N2335" i="2"/>
  <c r="AK2335" i="2"/>
  <c r="O2335" i="2"/>
  <c r="AL2335" i="2"/>
  <c r="P2335" i="2"/>
  <c r="S2335" i="2"/>
  <c r="I2335" i="2"/>
  <c r="T2335" i="2"/>
  <c r="H2335" i="2"/>
  <c r="Q2335" i="2" s="1"/>
  <c r="V2335" i="2"/>
  <c r="X2335" i="2"/>
  <c r="W2335" i="2"/>
  <c r="Y2335" i="2"/>
  <c r="H2336" i="2"/>
  <c r="AH2336" i="2"/>
  <c r="V2338" i="2"/>
  <c r="AD2338" i="2"/>
  <c r="AM2338" i="2" s="1"/>
  <c r="AB2339" i="2"/>
  <c r="P2338" i="2"/>
  <c r="Y2336" i="2"/>
  <c r="F2348" i="2"/>
  <c r="AM2333" i="2"/>
  <c r="F2352" i="2"/>
  <c r="D2354" i="2"/>
  <c r="E2349" i="2"/>
  <c r="D2347" i="2"/>
  <c r="E2342" i="2"/>
  <c r="D2346" i="2"/>
  <c r="E2341" i="2"/>
  <c r="AD2341" i="2" s="1"/>
  <c r="D2348" i="2"/>
  <c r="E2343" i="2"/>
  <c r="AL2343" i="2" s="1"/>
  <c r="D2345" i="2"/>
  <c r="E2340" i="2"/>
  <c r="J2343" i="2" l="1"/>
  <c r="AK2343" i="2"/>
  <c r="I2341" i="2"/>
  <c r="AL2341" i="2"/>
  <c r="H2343" i="2"/>
  <c r="AI2343" i="2"/>
  <c r="AA2341" i="2"/>
  <c r="AJ2341" i="2"/>
  <c r="W2340" i="2"/>
  <c r="K2340" i="2"/>
  <c r="Y2340" i="2"/>
  <c r="Z2340" i="2"/>
  <c r="AA2340" i="2"/>
  <c r="J2340" i="2"/>
  <c r="S2340" i="2"/>
  <c r="T2340" i="2"/>
  <c r="AD2340" i="2"/>
  <c r="U2340" i="2"/>
  <c r="AE2340" i="2"/>
  <c r="X2340" i="2"/>
  <c r="AF2340" i="2"/>
  <c r="M2340" i="2"/>
  <c r="AG2340" i="2"/>
  <c r="N2340" i="2"/>
  <c r="P2340" i="2"/>
  <c r="AJ2340" i="2"/>
  <c r="I2340" i="2"/>
  <c r="AL2340" i="2"/>
  <c r="AH2340" i="2"/>
  <c r="AI2340" i="2"/>
  <c r="O2340" i="2"/>
  <c r="H2340" i="2"/>
  <c r="AK2340" i="2"/>
  <c r="V2340" i="2"/>
  <c r="L2340" i="2"/>
  <c r="Z2343" i="2"/>
  <c r="AH2343" i="2"/>
  <c r="Q2337" i="2"/>
  <c r="Z2341" i="2"/>
  <c r="AI2341" i="2"/>
  <c r="Y2343" i="2"/>
  <c r="AG2343" i="2"/>
  <c r="AB2335" i="2"/>
  <c r="AB2336" i="2"/>
  <c r="Y2341" i="2"/>
  <c r="F2351" i="2"/>
  <c r="AM2344" i="2"/>
  <c r="X2341" i="2"/>
  <c r="W2343" i="2"/>
  <c r="AM2335" i="2"/>
  <c r="F2355" i="2"/>
  <c r="F2354" i="2"/>
  <c r="AD2349" i="2"/>
  <c r="AE2349" i="2"/>
  <c r="AF2349" i="2"/>
  <c r="AG2349" i="2"/>
  <c r="AH2349" i="2"/>
  <c r="AI2349" i="2"/>
  <c r="AJ2349" i="2"/>
  <c r="AK2349" i="2"/>
  <c r="AL2349" i="2"/>
  <c r="U2349" i="2"/>
  <c r="V2349" i="2"/>
  <c r="X2349" i="2"/>
  <c r="Y2349" i="2"/>
  <c r="Z2349" i="2"/>
  <c r="AA2349" i="2"/>
  <c r="S2349" i="2"/>
  <c r="T2349" i="2"/>
  <c r="W2349" i="2"/>
  <c r="L2349" i="2"/>
  <c r="M2349" i="2"/>
  <c r="N2349" i="2"/>
  <c r="O2349" i="2"/>
  <c r="P2349" i="2"/>
  <c r="H2349" i="2"/>
  <c r="I2349" i="2"/>
  <c r="K2349" i="2"/>
  <c r="J2349" i="2"/>
  <c r="AB2337" i="2"/>
  <c r="W2341" i="2"/>
  <c r="I2343" i="2"/>
  <c r="V2343" i="2"/>
  <c r="V2341" i="2"/>
  <c r="AJ2343" i="2"/>
  <c r="F2353" i="2"/>
  <c r="AK2348" i="2"/>
  <c r="AA2348" i="2"/>
  <c r="F2357" i="2"/>
  <c r="U2343" i="2"/>
  <c r="Q2338" i="2"/>
  <c r="U2341" i="2"/>
  <c r="H2341" i="2"/>
  <c r="T2343" i="2"/>
  <c r="AM2336" i="2"/>
  <c r="AM2337" i="2"/>
  <c r="P2341" i="2"/>
  <c r="T2341" i="2"/>
  <c r="AB2338" i="2"/>
  <c r="P2343" i="2"/>
  <c r="S2343" i="2"/>
  <c r="O2341" i="2"/>
  <c r="S2341" i="2"/>
  <c r="AK2341" i="2"/>
  <c r="O2343" i="2"/>
  <c r="AA2343" i="2"/>
  <c r="Q2344" i="2"/>
  <c r="N2341" i="2"/>
  <c r="AH2341" i="2"/>
  <c r="AA2342" i="2"/>
  <c r="AD2342" i="2"/>
  <c r="S2342" i="2"/>
  <c r="AE2342" i="2"/>
  <c r="V2342" i="2"/>
  <c r="AF2342" i="2"/>
  <c r="K2342" i="2"/>
  <c r="AG2342" i="2"/>
  <c r="L2342" i="2"/>
  <c r="AH2342" i="2"/>
  <c r="M2342" i="2"/>
  <c r="AI2342" i="2"/>
  <c r="N2342" i="2"/>
  <c r="AJ2342" i="2"/>
  <c r="O2342" i="2"/>
  <c r="AK2342" i="2"/>
  <c r="P2342" i="2"/>
  <c r="AL2342" i="2"/>
  <c r="H2342" i="2"/>
  <c r="Y2342" i="2"/>
  <c r="T2342" i="2"/>
  <c r="J2342" i="2"/>
  <c r="U2342" i="2"/>
  <c r="I2342" i="2"/>
  <c r="W2342" i="2"/>
  <c r="X2342" i="2"/>
  <c r="Z2342" i="2"/>
  <c r="N2343" i="2"/>
  <c r="AF2343" i="2"/>
  <c r="Q2336" i="2"/>
  <c r="AB2344" i="2"/>
  <c r="M2341" i="2"/>
  <c r="AG2341" i="2"/>
  <c r="X2343" i="2"/>
  <c r="M2343" i="2"/>
  <c r="AE2343" i="2"/>
  <c r="L2341" i="2"/>
  <c r="AF2341" i="2"/>
  <c r="L2343" i="2"/>
  <c r="AD2343" i="2"/>
  <c r="AM2343" i="2" s="1"/>
  <c r="K2341" i="2"/>
  <c r="AE2341" i="2"/>
  <c r="AM2341" i="2" s="1"/>
  <c r="K2343" i="2"/>
  <c r="J2341" i="2"/>
  <c r="D2350" i="2"/>
  <c r="E2345" i="2"/>
  <c r="D2353" i="2"/>
  <c r="E2348" i="2"/>
  <c r="AD2348" i="2" s="1"/>
  <c r="D2351" i="2"/>
  <c r="E2346" i="2"/>
  <c r="AD2346" i="2" s="1"/>
  <c r="D2352" i="2"/>
  <c r="E2347" i="2"/>
  <c r="D2359" i="2"/>
  <c r="E2354" i="2"/>
  <c r="AB2343" i="2" l="1"/>
  <c r="H2348" i="2"/>
  <c r="AL2348" i="2"/>
  <c r="Z2346" i="2"/>
  <c r="AL2346" i="2"/>
  <c r="AB2340" i="2"/>
  <c r="F2356" i="2"/>
  <c r="Z2348" i="2"/>
  <c r="AJ2348" i="2"/>
  <c r="X2346" i="2"/>
  <c r="Y2348" i="2"/>
  <c r="F2358" i="2"/>
  <c r="J2353" i="2"/>
  <c r="W2346" i="2"/>
  <c r="X2348" i="2"/>
  <c r="AM2349" i="2"/>
  <c r="V2346" i="2"/>
  <c r="Q2342" i="2"/>
  <c r="AB2342" i="2"/>
  <c r="W2348" i="2"/>
  <c r="AB2349" i="2"/>
  <c r="F2359" i="2"/>
  <c r="AD2354" i="2"/>
  <c r="AE2354" i="2"/>
  <c r="AF2354" i="2"/>
  <c r="AG2354" i="2"/>
  <c r="AH2354" i="2"/>
  <c r="AI2354" i="2"/>
  <c r="AJ2354" i="2"/>
  <c r="AK2354" i="2"/>
  <c r="AL2354" i="2"/>
  <c r="X2354" i="2"/>
  <c r="Y2354" i="2"/>
  <c r="AA2354" i="2"/>
  <c r="S2354" i="2"/>
  <c r="T2354" i="2"/>
  <c r="U2354" i="2"/>
  <c r="V2354" i="2"/>
  <c r="W2354" i="2"/>
  <c r="Z2354" i="2"/>
  <c r="O2354" i="2"/>
  <c r="P2354" i="2"/>
  <c r="H2354" i="2"/>
  <c r="I2354" i="2"/>
  <c r="J2354" i="2"/>
  <c r="K2354" i="2"/>
  <c r="L2354" i="2"/>
  <c r="N2354" i="2"/>
  <c r="M2354" i="2"/>
  <c r="U2346" i="2"/>
  <c r="AM2342" i="2"/>
  <c r="V2348" i="2"/>
  <c r="P2346" i="2"/>
  <c r="T2346" i="2"/>
  <c r="F2362" i="2"/>
  <c r="U2348" i="2"/>
  <c r="O2346" i="2"/>
  <c r="S2346" i="2"/>
  <c r="Q2341" i="2"/>
  <c r="P2348" i="2"/>
  <c r="T2348" i="2"/>
  <c r="N2346" i="2"/>
  <c r="AK2346" i="2"/>
  <c r="AL2347" i="2"/>
  <c r="K2347" i="2"/>
  <c r="Z2347" i="2"/>
  <c r="AA2347" i="2"/>
  <c r="T2347" i="2"/>
  <c r="AF2347" i="2"/>
  <c r="AI2347" i="2"/>
  <c r="W2347" i="2"/>
  <c r="M2347" i="2"/>
  <c r="X2347" i="2"/>
  <c r="L2347" i="2"/>
  <c r="H2347" i="2"/>
  <c r="AG2347" i="2"/>
  <c r="S2347" i="2"/>
  <c r="AB2347" i="2" s="1"/>
  <c r="I2347" i="2"/>
  <c r="U2347" i="2"/>
  <c r="N2347" i="2"/>
  <c r="AD2347" i="2"/>
  <c r="Y2347" i="2"/>
  <c r="AE2347" i="2"/>
  <c r="V2347" i="2"/>
  <c r="O2347" i="2"/>
  <c r="AH2347" i="2"/>
  <c r="P2347" i="2"/>
  <c r="AK2347" i="2"/>
  <c r="J2347" i="2"/>
  <c r="AJ2347" i="2"/>
  <c r="O2348" i="2"/>
  <c r="S2348" i="2"/>
  <c r="M2346" i="2"/>
  <c r="AJ2346" i="2"/>
  <c r="N2348" i="2"/>
  <c r="AI2348" i="2"/>
  <c r="L2346" i="2"/>
  <c r="AI2346" i="2"/>
  <c r="Q2343" i="2"/>
  <c r="M2348" i="2"/>
  <c r="AH2348" i="2"/>
  <c r="K2346" i="2"/>
  <c r="AH2346" i="2"/>
  <c r="F2360" i="2"/>
  <c r="L2348" i="2"/>
  <c r="AG2348" i="2"/>
  <c r="I2346" i="2"/>
  <c r="AG2346" i="2"/>
  <c r="AK2345" i="2"/>
  <c r="K2345" i="2"/>
  <c r="AL2345" i="2"/>
  <c r="L2345" i="2"/>
  <c r="AD2345" i="2"/>
  <c r="M2345" i="2"/>
  <c r="Y2345" i="2"/>
  <c r="O2345" i="2"/>
  <c r="Z2345" i="2"/>
  <c r="N2345" i="2"/>
  <c r="S2345" i="2"/>
  <c r="T2345" i="2"/>
  <c r="U2345" i="2"/>
  <c r="AI2345" i="2"/>
  <c r="V2345" i="2"/>
  <c r="W2345" i="2"/>
  <c r="AE2345" i="2"/>
  <c r="X2345" i="2"/>
  <c r="AF2345" i="2"/>
  <c r="AA2345" i="2"/>
  <c r="I2345" i="2"/>
  <c r="AG2345" i="2"/>
  <c r="P2345" i="2"/>
  <c r="AH2345" i="2"/>
  <c r="H2345" i="2"/>
  <c r="AJ2345" i="2"/>
  <c r="J2345" i="2"/>
  <c r="K2348" i="2"/>
  <c r="AF2348" i="2"/>
  <c r="Q2349" i="2"/>
  <c r="H2346" i="2"/>
  <c r="AF2346" i="2"/>
  <c r="Y2346" i="2"/>
  <c r="AB2341" i="2"/>
  <c r="J2348" i="2"/>
  <c r="AE2348" i="2"/>
  <c r="AM2348" i="2" s="1"/>
  <c r="J2346" i="2"/>
  <c r="AE2346" i="2"/>
  <c r="AM2346" i="2" s="1"/>
  <c r="AM2340" i="2"/>
  <c r="I2348" i="2"/>
  <c r="AA2346" i="2"/>
  <c r="Q2340" i="2"/>
  <c r="D2364" i="2"/>
  <c r="E2359" i="2"/>
  <c r="D2357" i="2"/>
  <c r="E2352" i="2"/>
  <c r="D2356" i="2"/>
  <c r="E2351" i="2"/>
  <c r="AK2351" i="2" s="1"/>
  <c r="D2358" i="2"/>
  <c r="E2353" i="2"/>
  <c r="AK2353" i="2" s="1"/>
  <c r="D2355" i="2"/>
  <c r="E2350" i="2"/>
  <c r="L2353" i="2" l="1"/>
  <c r="AJ2353" i="2"/>
  <c r="N2351" i="2"/>
  <c r="AJ2351" i="2"/>
  <c r="AM2345" i="2"/>
  <c r="AB2348" i="2"/>
  <c r="F2367" i="2"/>
  <c r="AM2354" i="2"/>
  <c r="K2353" i="2"/>
  <c r="AH2353" i="2"/>
  <c r="L2351" i="2"/>
  <c r="AH2351" i="2"/>
  <c r="AI2353" i="2"/>
  <c r="Q2347" i="2"/>
  <c r="F2364" i="2"/>
  <c r="AG2359" i="2"/>
  <c r="AH2359" i="2"/>
  <c r="AI2359" i="2"/>
  <c r="AJ2359" i="2"/>
  <c r="AK2359" i="2"/>
  <c r="AL2359" i="2"/>
  <c r="AD2359" i="2"/>
  <c r="AE2359" i="2"/>
  <c r="AF2359" i="2"/>
  <c r="AA2359" i="2"/>
  <c r="S2359" i="2"/>
  <c r="T2359" i="2"/>
  <c r="U2359" i="2"/>
  <c r="V2359" i="2"/>
  <c r="W2359" i="2"/>
  <c r="X2359" i="2"/>
  <c r="Y2359" i="2"/>
  <c r="Z2359" i="2"/>
  <c r="H2359" i="2"/>
  <c r="I2359" i="2"/>
  <c r="J2359" i="2"/>
  <c r="K2359" i="2"/>
  <c r="L2359" i="2"/>
  <c r="M2359" i="2"/>
  <c r="N2359" i="2"/>
  <c r="O2359" i="2"/>
  <c r="P2359" i="2"/>
  <c r="I2353" i="2"/>
  <c r="AG2353" i="2"/>
  <c r="K2351" i="2"/>
  <c r="AG2351" i="2"/>
  <c r="AB2346" i="2"/>
  <c r="H2353" i="2"/>
  <c r="AF2353" i="2"/>
  <c r="J2351" i="2"/>
  <c r="AF2351" i="2"/>
  <c r="S2353" i="2"/>
  <c r="AE2353" i="2"/>
  <c r="U2351" i="2"/>
  <c r="AE2351" i="2"/>
  <c r="F2365" i="2"/>
  <c r="AB2354" i="2"/>
  <c r="AA2353" i="2"/>
  <c r="AD2353" i="2"/>
  <c r="AA2351" i="2"/>
  <c r="AD2351" i="2"/>
  <c r="Z2353" i="2"/>
  <c r="F2363" i="2"/>
  <c r="I2358" i="2"/>
  <c r="Z2351" i="2"/>
  <c r="F2361" i="2"/>
  <c r="AI2350" i="2"/>
  <c r="AA2350" i="2"/>
  <c r="AJ2350" i="2"/>
  <c r="H2350" i="2"/>
  <c r="AK2350" i="2"/>
  <c r="I2350" i="2"/>
  <c r="AL2350" i="2"/>
  <c r="J2350" i="2"/>
  <c r="AD2350" i="2"/>
  <c r="K2350" i="2"/>
  <c r="AE2350" i="2"/>
  <c r="L2350" i="2"/>
  <c r="AF2350" i="2"/>
  <c r="M2350" i="2"/>
  <c r="AG2350" i="2"/>
  <c r="N2350" i="2"/>
  <c r="S2350" i="2"/>
  <c r="O2350" i="2"/>
  <c r="T2350" i="2"/>
  <c r="P2350" i="2"/>
  <c r="U2350" i="2"/>
  <c r="Y2350" i="2"/>
  <c r="V2350" i="2"/>
  <c r="W2350" i="2"/>
  <c r="X2350" i="2"/>
  <c r="AH2350" i="2"/>
  <c r="Z2350" i="2"/>
  <c r="Y2353" i="2"/>
  <c r="Y2351" i="2"/>
  <c r="AD2352" i="2"/>
  <c r="M2352" i="2"/>
  <c r="AE2352" i="2"/>
  <c r="N2352" i="2"/>
  <c r="Z2352" i="2"/>
  <c r="P2352" i="2"/>
  <c r="AA2352" i="2"/>
  <c r="O2352" i="2"/>
  <c r="S2352" i="2"/>
  <c r="T2352" i="2"/>
  <c r="K2352" i="2"/>
  <c r="U2352" i="2"/>
  <c r="V2352" i="2"/>
  <c r="W2352" i="2"/>
  <c r="AF2352" i="2"/>
  <c r="X2352" i="2"/>
  <c r="AG2352" i="2"/>
  <c r="Y2352" i="2"/>
  <c r="AK2352" i="2"/>
  <c r="AH2352" i="2"/>
  <c r="H2352" i="2"/>
  <c r="AI2352" i="2"/>
  <c r="I2352" i="2"/>
  <c r="AJ2352" i="2"/>
  <c r="J2352" i="2"/>
  <c r="AL2352" i="2"/>
  <c r="L2352" i="2"/>
  <c r="X2353" i="2"/>
  <c r="X2351" i="2"/>
  <c r="M2351" i="2"/>
  <c r="W2353" i="2"/>
  <c r="W2351" i="2"/>
  <c r="V2353" i="2"/>
  <c r="V2351" i="2"/>
  <c r="AB2345" i="2"/>
  <c r="P2353" i="2"/>
  <c r="U2353" i="2"/>
  <c r="H2351" i="2"/>
  <c r="Q2351" i="2" s="1"/>
  <c r="T2351" i="2"/>
  <c r="Q2348" i="2"/>
  <c r="AI2351" i="2"/>
  <c r="AM2347" i="2"/>
  <c r="O2353" i="2"/>
  <c r="T2353" i="2"/>
  <c r="I2351" i="2"/>
  <c r="S2351" i="2"/>
  <c r="Q2345" i="2"/>
  <c r="Q2354" i="2"/>
  <c r="N2353" i="2"/>
  <c r="AL2353" i="2"/>
  <c r="P2351" i="2"/>
  <c r="AL2351" i="2"/>
  <c r="Q2346" i="2"/>
  <c r="M2353" i="2"/>
  <c r="O2351" i="2"/>
  <c r="D2360" i="2"/>
  <c r="E2355" i="2"/>
  <c r="D2363" i="2"/>
  <c r="E2358" i="2"/>
  <c r="W2358" i="2" s="1"/>
  <c r="D2361" i="2"/>
  <c r="E2356" i="2"/>
  <c r="S2356" i="2" s="1"/>
  <c r="D2362" i="2"/>
  <c r="E2357" i="2"/>
  <c r="D2369" i="2"/>
  <c r="E2364" i="2"/>
  <c r="U2358" i="2" l="1"/>
  <c r="Q2352" i="2"/>
  <c r="Z2356" i="2"/>
  <c r="J2358" i="2"/>
  <c r="T2358" i="2"/>
  <c r="AB2353" i="2"/>
  <c r="AB2350" i="2"/>
  <c r="Y2356" i="2"/>
  <c r="H2358" i="2"/>
  <c r="AL2358" i="2"/>
  <c r="K2356" i="2"/>
  <c r="W2356" i="2"/>
  <c r="P2358" i="2"/>
  <c r="AK2358" i="2"/>
  <c r="Q2359" i="2"/>
  <c r="L2356" i="2"/>
  <c r="V2356" i="2"/>
  <c r="O2358" i="2"/>
  <c r="AJ2358" i="2"/>
  <c r="AA2356" i="2"/>
  <c r="AM2352" i="2"/>
  <c r="J2356" i="2"/>
  <c r="AL2356" i="2"/>
  <c r="N2358" i="2"/>
  <c r="AI2358" i="2"/>
  <c r="Q2353" i="2"/>
  <c r="I2356" i="2"/>
  <c r="AK2356" i="2"/>
  <c r="M2358" i="2"/>
  <c r="AH2358" i="2"/>
  <c r="F2369" i="2"/>
  <c r="AJ2364" i="2"/>
  <c r="AK2364" i="2"/>
  <c r="AL2364" i="2"/>
  <c r="AD2364" i="2"/>
  <c r="AE2364" i="2"/>
  <c r="AF2364" i="2"/>
  <c r="AG2364" i="2"/>
  <c r="AH2364" i="2"/>
  <c r="AI2364" i="2"/>
  <c r="S2364" i="2"/>
  <c r="T2364" i="2"/>
  <c r="U2364" i="2"/>
  <c r="V2364" i="2"/>
  <c r="W2364" i="2"/>
  <c r="X2364" i="2"/>
  <c r="Y2364" i="2"/>
  <c r="Z2364" i="2"/>
  <c r="AA2364" i="2"/>
  <c r="H2364" i="2"/>
  <c r="I2364" i="2"/>
  <c r="J2364" i="2"/>
  <c r="K2364" i="2"/>
  <c r="L2364" i="2"/>
  <c r="M2364" i="2"/>
  <c r="N2364" i="2"/>
  <c r="O2364" i="2"/>
  <c r="P2364" i="2"/>
  <c r="AK2357" i="2"/>
  <c r="H2357" i="2"/>
  <c r="AI2357" i="2"/>
  <c r="AL2357" i="2"/>
  <c r="I2357" i="2"/>
  <c r="Z2357" i="2"/>
  <c r="AD2357" i="2"/>
  <c r="J2357" i="2"/>
  <c r="AE2357" i="2"/>
  <c r="K2357" i="2"/>
  <c r="AF2357" i="2"/>
  <c r="L2357" i="2"/>
  <c r="AG2357" i="2"/>
  <c r="M2357" i="2"/>
  <c r="AH2357" i="2"/>
  <c r="N2357" i="2"/>
  <c r="S2357" i="2"/>
  <c r="O2357" i="2"/>
  <c r="T2357" i="2"/>
  <c r="P2357" i="2"/>
  <c r="U2357" i="2"/>
  <c r="V2357" i="2"/>
  <c r="W2357" i="2"/>
  <c r="X2357" i="2"/>
  <c r="Y2357" i="2"/>
  <c r="AJ2357" i="2"/>
  <c r="AA2357" i="2"/>
  <c r="H2356" i="2"/>
  <c r="AJ2356" i="2"/>
  <c r="L2358" i="2"/>
  <c r="AG2358" i="2"/>
  <c r="AB2351" i="2"/>
  <c r="O2356" i="2"/>
  <c r="AI2356" i="2"/>
  <c r="K2358" i="2"/>
  <c r="AF2358" i="2"/>
  <c r="N2356" i="2"/>
  <c r="AH2356" i="2"/>
  <c r="V2358" i="2"/>
  <c r="AE2358" i="2"/>
  <c r="F2372" i="2"/>
  <c r="AM2350" i="2"/>
  <c r="P2356" i="2"/>
  <c r="AG2356" i="2"/>
  <c r="S2358" i="2"/>
  <c r="AD2358" i="2"/>
  <c r="M2356" i="2"/>
  <c r="AF2356" i="2"/>
  <c r="AA2358" i="2"/>
  <c r="F2368" i="2"/>
  <c r="AJ2363" i="2"/>
  <c r="H2363" i="2"/>
  <c r="I2363" i="2"/>
  <c r="AB2359" i="2"/>
  <c r="X2356" i="2"/>
  <c r="AE2356" i="2"/>
  <c r="Z2358" i="2"/>
  <c r="AH2355" i="2"/>
  <c r="L2355" i="2"/>
  <c r="AI2355" i="2"/>
  <c r="M2355" i="2"/>
  <c r="AF2355" i="2"/>
  <c r="AJ2355" i="2"/>
  <c r="N2355" i="2"/>
  <c r="AA2355" i="2"/>
  <c r="S2355" i="2"/>
  <c r="O2355" i="2"/>
  <c r="T2355" i="2"/>
  <c r="P2355" i="2"/>
  <c r="U2355" i="2"/>
  <c r="V2355" i="2"/>
  <c r="W2355" i="2"/>
  <c r="X2355" i="2"/>
  <c r="Y2355" i="2"/>
  <c r="AK2355" i="2"/>
  <c r="Z2355" i="2"/>
  <c r="AL2355" i="2"/>
  <c r="AD2355" i="2"/>
  <c r="H2355" i="2"/>
  <c r="J2355" i="2"/>
  <c r="AE2355" i="2"/>
  <c r="I2355" i="2"/>
  <c r="AG2355" i="2"/>
  <c r="K2355" i="2"/>
  <c r="AB2352" i="2"/>
  <c r="U2356" i="2"/>
  <c r="AD2356" i="2"/>
  <c r="Y2358" i="2"/>
  <c r="AM2351" i="2"/>
  <c r="F2370" i="2"/>
  <c r="T2356" i="2"/>
  <c r="AB2356" i="2" s="1"/>
  <c r="F2366" i="2"/>
  <c r="Y2361" i="2"/>
  <c r="M2361" i="2"/>
  <c r="O2361" i="2"/>
  <c r="X2358" i="2"/>
  <c r="Q2350" i="2"/>
  <c r="AM2353" i="2"/>
  <c r="AM2359" i="2"/>
  <c r="D2374" i="2"/>
  <c r="E2369" i="2"/>
  <c r="D2367" i="2"/>
  <c r="E2362" i="2"/>
  <c r="D2366" i="2"/>
  <c r="E2361" i="2"/>
  <c r="S2361" i="2" s="1"/>
  <c r="D2368" i="2"/>
  <c r="E2363" i="2"/>
  <c r="AL2363" i="2" s="1"/>
  <c r="D2365" i="2"/>
  <c r="E2360" i="2"/>
  <c r="L2361" i="2" l="1"/>
  <c r="N2361" i="2"/>
  <c r="Z2361" i="2"/>
  <c r="AB2355" i="2"/>
  <c r="J2363" i="2"/>
  <c r="AK2363" i="2"/>
  <c r="F2374" i="2"/>
  <c r="AD2369" i="2"/>
  <c r="AE2369" i="2"/>
  <c r="AF2369" i="2"/>
  <c r="AG2369" i="2"/>
  <c r="AH2369" i="2"/>
  <c r="AI2369" i="2"/>
  <c r="AJ2369" i="2"/>
  <c r="AK2369" i="2"/>
  <c r="AL2369" i="2"/>
  <c r="T2369" i="2"/>
  <c r="U2369" i="2"/>
  <c r="V2369" i="2"/>
  <c r="W2369" i="2"/>
  <c r="X2369" i="2"/>
  <c r="Y2369" i="2"/>
  <c r="Z2369" i="2"/>
  <c r="AA2369" i="2"/>
  <c r="S2369" i="2"/>
  <c r="H2369" i="2"/>
  <c r="K2369" i="2"/>
  <c r="I2369" i="2"/>
  <c r="J2369" i="2"/>
  <c r="L2369" i="2"/>
  <c r="M2369" i="2"/>
  <c r="N2369" i="2"/>
  <c r="O2369" i="2"/>
  <c r="P2369" i="2"/>
  <c r="Q2355" i="2"/>
  <c r="K2361" i="2"/>
  <c r="AK2361" i="2"/>
  <c r="AM2355" i="2"/>
  <c r="O2363" i="2"/>
  <c r="AG2363" i="2"/>
  <c r="AB2357" i="2"/>
  <c r="J2361" i="2"/>
  <c r="AJ2361" i="2"/>
  <c r="N2363" i="2"/>
  <c r="AF2363" i="2"/>
  <c r="X2360" i="2"/>
  <c r="Y2360" i="2"/>
  <c r="Z2360" i="2"/>
  <c r="AD2360" i="2"/>
  <c r="AA2360" i="2"/>
  <c r="AE2360" i="2"/>
  <c r="T2360" i="2"/>
  <c r="AF2360" i="2"/>
  <c r="I2360" i="2"/>
  <c r="AG2360" i="2"/>
  <c r="J2360" i="2"/>
  <c r="AH2360" i="2"/>
  <c r="L2360" i="2"/>
  <c r="AI2360" i="2"/>
  <c r="K2360" i="2"/>
  <c r="AJ2360" i="2"/>
  <c r="M2360" i="2"/>
  <c r="AK2360" i="2"/>
  <c r="N2360" i="2"/>
  <c r="W2360" i="2"/>
  <c r="AL2360" i="2"/>
  <c r="O2360" i="2"/>
  <c r="S2360" i="2"/>
  <c r="AB2360" i="2" s="1"/>
  <c r="P2360" i="2"/>
  <c r="U2360" i="2"/>
  <c r="H2360" i="2"/>
  <c r="V2360" i="2"/>
  <c r="AI2363" i="2"/>
  <c r="AB2364" i="2"/>
  <c r="Q2358" i="2"/>
  <c r="Y2363" i="2"/>
  <c r="AE2363" i="2"/>
  <c r="H2361" i="2"/>
  <c r="AH2361" i="2"/>
  <c r="V2363" i="2"/>
  <c r="AD2363" i="2"/>
  <c r="AD2361" i="2"/>
  <c r="S2362" i="2"/>
  <c r="O2362" i="2"/>
  <c r="T2362" i="2"/>
  <c r="P2362" i="2"/>
  <c r="U2362" i="2"/>
  <c r="V2362" i="2"/>
  <c r="AK2362" i="2"/>
  <c r="W2362" i="2"/>
  <c r="X2362" i="2"/>
  <c r="N2362" i="2"/>
  <c r="Y2362" i="2"/>
  <c r="AL2362" i="2"/>
  <c r="Z2362" i="2"/>
  <c r="AD2362" i="2"/>
  <c r="AA2362" i="2"/>
  <c r="AE2362" i="2"/>
  <c r="H2362" i="2"/>
  <c r="AF2362" i="2"/>
  <c r="I2362" i="2"/>
  <c r="AG2362" i="2"/>
  <c r="J2362" i="2"/>
  <c r="AH2362" i="2"/>
  <c r="K2362" i="2"/>
  <c r="AI2362" i="2"/>
  <c r="L2362" i="2"/>
  <c r="AJ2362" i="2"/>
  <c r="M2362" i="2"/>
  <c r="P2361" i="2"/>
  <c r="AG2361" i="2"/>
  <c r="F2375" i="2"/>
  <c r="U2363" i="2"/>
  <c r="F2373" i="2"/>
  <c r="W2368" i="2"/>
  <c r="AL2361" i="2"/>
  <c r="AI2361" i="2"/>
  <c r="AA2361" i="2"/>
  <c r="AF2361" i="2"/>
  <c r="T2363" i="2"/>
  <c r="Q2356" i="2"/>
  <c r="AE2361" i="2"/>
  <c r="S2363" i="2"/>
  <c r="F2371" i="2"/>
  <c r="AM2356" i="2"/>
  <c r="AA2363" i="2"/>
  <c r="X2361" i="2"/>
  <c r="Z2363" i="2"/>
  <c r="AM2358" i="2"/>
  <c r="F2377" i="2"/>
  <c r="AM2364" i="2"/>
  <c r="Q2357" i="2"/>
  <c r="U2361" i="2"/>
  <c r="L2363" i="2"/>
  <c r="X2363" i="2"/>
  <c r="AB2358" i="2"/>
  <c r="Q2364" i="2"/>
  <c r="P2363" i="2"/>
  <c r="AH2363" i="2"/>
  <c r="W2361" i="2"/>
  <c r="T2361" i="2"/>
  <c r="AB2361" i="2" s="1"/>
  <c r="M2363" i="2"/>
  <c r="W2363" i="2"/>
  <c r="AM2357" i="2"/>
  <c r="I2361" i="2"/>
  <c r="V2361" i="2"/>
  <c r="K2363" i="2"/>
  <c r="Q2363" i="2" s="1"/>
  <c r="D2370" i="2"/>
  <c r="E2365" i="2"/>
  <c r="D2373" i="2"/>
  <c r="E2368" i="2"/>
  <c r="AG2368" i="2" s="1"/>
  <c r="D2371" i="2"/>
  <c r="E2366" i="2"/>
  <c r="W2366" i="2" s="1"/>
  <c r="D2372" i="2"/>
  <c r="E2367" i="2"/>
  <c r="D2379" i="2"/>
  <c r="E2374" i="2"/>
  <c r="V2366" i="2" l="1"/>
  <c r="X2368" i="2"/>
  <c r="AF2368" i="2"/>
  <c r="Q2361" i="2"/>
  <c r="V2368" i="2"/>
  <c r="O2366" i="2"/>
  <c r="S2366" i="2"/>
  <c r="U2368" i="2"/>
  <c r="N2366" i="2"/>
  <c r="AG2366" i="2"/>
  <c r="T2368" i="2"/>
  <c r="AF2366" i="2"/>
  <c r="S2368" i="2"/>
  <c r="Q2369" i="2"/>
  <c r="L2366" i="2"/>
  <c r="AE2366" i="2"/>
  <c r="O2368" i="2"/>
  <c r="AA2368" i="2"/>
  <c r="AB2369" i="2"/>
  <c r="K2366" i="2"/>
  <c r="AD2366" i="2"/>
  <c r="P2368" i="2"/>
  <c r="Z2368" i="2"/>
  <c r="Q2360" i="2"/>
  <c r="AM2369" i="2"/>
  <c r="W2367" i="2"/>
  <c r="P2367" i="2"/>
  <c r="X2367" i="2"/>
  <c r="AL2367" i="2"/>
  <c r="Y2367" i="2"/>
  <c r="Z2367" i="2"/>
  <c r="AD2367" i="2"/>
  <c r="AA2367" i="2"/>
  <c r="AE2367" i="2"/>
  <c r="U2367" i="2"/>
  <c r="AF2367" i="2"/>
  <c r="J2367" i="2"/>
  <c r="AG2367" i="2"/>
  <c r="K2367" i="2"/>
  <c r="AH2367" i="2"/>
  <c r="L2367" i="2"/>
  <c r="T2367" i="2"/>
  <c r="AI2367" i="2"/>
  <c r="M2367" i="2"/>
  <c r="AJ2367" i="2"/>
  <c r="N2367" i="2"/>
  <c r="AK2367" i="2"/>
  <c r="O2367" i="2"/>
  <c r="V2367" i="2"/>
  <c r="S2367" i="2"/>
  <c r="I2367" i="2"/>
  <c r="H2367" i="2"/>
  <c r="J2366" i="2"/>
  <c r="AL2366" i="2"/>
  <c r="N2368" i="2"/>
  <c r="AE2368" i="2"/>
  <c r="F2379" i="2"/>
  <c r="AD2374" i="2"/>
  <c r="AE2374" i="2"/>
  <c r="AF2374" i="2"/>
  <c r="AG2374" i="2"/>
  <c r="AH2374" i="2"/>
  <c r="AI2374" i="2"/>
  <c r="AJ2374" i="2"/>
  <c r="AK2374" i="2"/>
  <c r="AL2374" i="2"/>
  <c r="T2374" i="2"/>
  <c r="U2374" i="2"/>
  <c r="W2374" i="2"/>
  <c r="X2374" i="2"/>
  <c r="Y2374" i="2"/>
  <c r="Z2374" i="2"/>
  <c r="AA2374" i="2"/>
  <c r="S2374" i="2"/>
  <c r="V2374" i="2"/>
  <c r="K2374" i="2"/>
  <c r="L2374" i="2"/>
  <c r="N2374" i="2"/>
  <c r="M2374" i="2"/>
  <c r="O2374" i="2"/>
  <c r="P2374" i="2"/>
  <c r="H2374" i="2"/>
  <c r="J2374" i="2"/>
  <c r="I2374" i="2"/>
  <c r="I2366" i="2"/>
  <c r="AK2366" i="2"/>
  <c r="M2368" i="2"/>
  <c r="AD2368" i="2"/>
  <c r="L2368" i="2"/>
  <c r="U2366" i="2"/>
  <c r="P2366" i="2"/>
  <c r="T2366" i="2"/>
  <c r="M2366" i="2"/>
  <c r="AJ2366" i="2"/>
  <c r="AA2366" i="2"/>
  <c r="AI2366" i="2"/>
  <c r="K2368" i="2"/>
  <c r="AK2368" i="2"/>
  <c r="Q2362" i="2"/>
  <c r="AB2362" i="2"/>
  <c r="AL2368" i="2"/>
  <c r="F2382" i="2"/>
  <c r="Z2366" i="2"/>
  <c r="AH2366" i="2"/>
  <c r="J2368" i="2"/>
  <c r="AJ2368" i="2"/>
  <c r="AM2361" i="2"/>
  <c r="F2378" i="2"/>
  <c r="AE2373" i="2"/>
  <c r="AF2373" i="2"/>
  <c r="AG2373" i="2"/>
  <c r="K2373" i="2"/>
  <c r="L2373" i="2"/>
  <c r="M2373" i="2"/>
  <c r="O2373" i="2"/>
  <c r="H2366" i="2"/>
  <c r="Y2366" i="2"/>
  <c r="F2376" i="2"/>
  <c r="S2371" i="2"/>
  <c r="N2371" i="2"/>
  <c r="O2371" i="2"/>
  <c r="I2368" i="2"/>
  <c r="AI2368" i="2"/>
  <c r="AM2363" i="2"/>
  <c r="AM2360" i="2"/>
  <c r="AL2365" i="2"/>
  <c r="I2365" i="2"/>
  <c r="U2365" i="2"/>
  <c r="K2365" i="2"/>
  <c r="AJ2365" i="2"/>
  <c r="V2365" i="2"/>
  <c r="J2365" i="2"/>
  <c r="AI2365" i="2"/>
  <c r="P2365" i="2"/>
  <c r="X2365" i="2"/>
  <c r="Y2365" i="2"/>
  <c r="Z2365" i="2"/>
  <c r="AE2365" i="2"/>
  <c r="W2365" i="2"/>
  <c r="O2365" i="2"/>
  <c r="AA2365" i="2"/>
  <c r="S2365" i="2"/>
  <c r="AD2365" i="2"/>
  <c r="T2365" i="2"/>
  <c r="AH2365" i="2"/>
  <c r="N2365" i="2"/>
  <c r="AF2365" i="2"/>
  <c r="L2365" i="2"/>
  <c r="AG2365" i="2"/>
  <c r="M2365" i="2"/>
  <c r="AK2365" i="2"/>
  <c r="H2365" i="2"/>
  <c r="Q2365" i="2" s="1"/>
  <c r="X2366" i="2"/>
  <c r="AB2363" i="2"/>
  <c r="H2368" i="2"/>
  <c r="AH2368" i="2"/>
  <c r="F2380" i="2"/>
  <c r="AM2362" i="2"/>
  <c r="Y2368" i="2"/>
  <c r="D2384" i="2"/>
  <c r="E2379" i="2"/>
  <c r="D2377" i="2"/>
  <c r="E2372" i="2"/>
  <c r="D2376" i="2"/>
  <c r="E2371" i="2"/>
  <c r="V2371" i="2" s="1"/>
  <c r="D2378" i="2"/>
  <c r="E2373" i="2"/>
  <c r="S2373" i="2" s="1"/>
  <c r="D2375" i="2"/>
  <c r="E2370" i="2"/>
  <c r="U2371" i="2" l="1"/>
  <c r="P2371" i="2"/>
  <c r="T2371" i="2"/>
  <c r="N2373" i="2"/>
  <c r="AH2373" i="2"/>
  <c r="AM2367" i="2"/>
  <c r="AB2368" i="2"/>
  <c r="L2371" i="2"/>
  <c r="AH2371" i="2"/>
  <c r="J2373" i="2"/>
  <c r="AD2373" i="2"/>
  <c r="AI2371" i="2"/>
  <c r="U2370" i="2"/>
  <c r="V2370" i="2"/>
  <c r="AD2370" i="2"/>
  <c r="W2370" i="2"/>
  <c r="AE2370" i="2"/>
  <c r="Z2370" i="2"/>
  <c r="AF2370" i="2"/>
  <c r="O2370" i="2"/>
  <c r="AA2370" i="2"/>
  <c r="S2370" i="2"/>
  <c r="AG2370" i="2"/>
  <c r="P2370" i="2"/>
  <c r="AH2370" i="2"/>
  <c r="H2370" i="2"/>
  <c r="AI2370" i="2"/>
  <c r="I2370" i="2"/>
  <c r="AJ2370" i="2"/>
  <c r="J2370" i="2"/>
  <c r="AK2370" i="2"/>
  <c r="K2370" i="2"/>
  <c r="AL2370" i="2"/>
  <c r="L2370" i="2"/>
  <c r="X2370" i="2"/>
  <c r="N2370" i="2"/>
  <c r="Y2370" i="2"/>
  <c r="M2370" i="2"/>
  <c r="T2370" i="2"/>
  <c r="K2371" i="2"/>
  <c r="AG2371" i="2"/>
  <c r="I2373" i="2"/>
  <c r="AL2373" i="2"/>
  <c r="AF2371" i="2"/>
  <c r="AB2374" i="2"/>
  <c r="AM2374" i="2"/>
  <c r="J2371" i="2"/>
  <c r="H2373" i="2"/>
  <c r="AK2373" i="2"/>
  <c r="H2371" i="2"/>
  <c r="AE2371" i="2"/>
  <c r="AA2373" i="2"/>
  <c r="AJ2373" i="2"/>
  <c r="F2384" i="2"/>
  <c r="AD2379" i="2"/>
  <c r="AE2379" i="2"/>
  <c r="AF2379" i="2"/>
  <c r="AG2379" i="2"/>
  <c r="AH2379" i="2"/>
  <c r="AI2379" i="2"/>
  <c r="AJ2379" i="2"/>
  <c r="AK2379" i="2"/>
  <c r="AL2379" i="2"/>
  <c r="W2379" i="2"/>
  <c r="X2379" i="2"/>
  <c r="Z2379" i="2"/>
  <c r="AA2379" i="2"/>
  <c r="S2379" i="2"/>
  <c r="AB2379" i="2" s="1"/>
  <c r="T2379" i="2"/>
  <c r="U2379" i="2"/>
  <c r="V2379" i="2"/>
  <c r="Y2379" i="2"/>
  <c r="N2379" i="2"/>
  <c r="O2379" i="2"/>
  <c r="P2379" i="2"/>
  <c r="H2379" i="2"/>
  <c r="I2379" i="2"/>
  <c r="J2379" i="2"/>
  <c r="K2379" i="2"/>
  <c r="M2379" i="2"/>
  <c r="L2379" i="2"/>
  <c r="I2371" i="2"/>
  <c r="AD2371" i="2"/>
  <c r="Z2373" i="2"/>
  <c r="AI2373" i="2"/>
  <c r="AM2368" i="2"/>
  <c r="M2371" i="2"/>
  <c r="AB2366" i="2"/>
  <c r="F2383" i="2"/>
  <c r="AM2365" i="2"/>
  <c r="Z2371" i="2"/>
  <c r="AK2371" i="2"/>
  <c r="X2373" i="2"/>
  <c r="F2387" i="2"/>
  <c r="Z2372" i="2"/>
  <c r="AA2372" i="2"/>
  <c r="S2372" i="2"/>
  <c r="H2372" i="2"/>
  <c r="T2372" i="2"/>
  <c r="X2372" i="2"/>
  <c r="AD2372" i="2"/>
  <c r="U2372" i="2"/>
  <c r="AE2372" i="2"/>
  <c r="W2372" i="2"/>
  <c r="K2372" i="2"/>
  <c r="AF2372" i="2"/>
  <c r="M2372" i="2"/>
  <c r="AG2372" i="2"/>
  <c r="N2372" i="2"/>
  <c r="AH2372" i="2"/>
  <c r="O2372" i="2"/>
  <c r="AI2372" i="2"/>
  <c r="P2372" i="2"/>
  <c r="AJ2372" i="2"/>
  <c r="AK2372" i="2"/>
  <c r="I2372" i="2"/>
  <c r="V2372" i="2"/>
  <c r="AL2372" i="2"/>
  <c r="J2372" i="2"/>
  <c r="L2372" i="2"/>
  <c r="Y2372" i="2"/>
  <c r="AB2365" i="2"/>
  <c r="Y2371" i="2"/>
  <c r="F2381" i="2"/>
  <c r="U2376" i="2"/>
  <c r="H2376" i="2"/>
  <c r="W2373" i="2"/>
  <c r="AM2366" i="2"/>
  <c r="AJ2371" i="2"/>
  <c r="F2385" i="2"/>
  <c r="X2371" i="2"/>
  <c r="V2373" i="2"/>
  <c r="Q2367" i="2"/>
  <c r="AA2371" i="2"/>
  <c r="AL2371" i="2"/>
  <c r="Y2373" i="2"/>
  <c r="W2371" i="2"/>
  <c r="AB2371" i="2" s="1"/>
  <c r="Q2366" i="2"/>
  <c r="U2373" i="2"/>
  <c r="Q2368" i="2"/>
  <c r="P2373" i="2"/>
  <c r="T2373" i="2"/>
  <c r="AB2373" i="2" s="1"/>
  <c r="Q2374" i="2"/>
  <c r="AB2367" i="2"/>
  <c r="D2380" i="2"/>
  <c r="E2375" i="2"/>
  <c r="D2383" i="2"/>
  <c r="E2378" i="2"/>
  <c r="AH2378" i="2" s="1"/>
  <c r="D2381" i="2"/>
  <c r="E2376" i="2"/>
  <c r="W2376" i="2" s="1"/>
  <c r="D2382" i="2"/>
  <c r="E2377" i="2"/>
  <c r="D2389" i="2"/>
  <c r="E2384" i="2"/>
  <c r="V2376" i="2" l="1"/>
  <c r="I2378" i="2"/>
  <c r="AG2378" i="2"/>
  <c r="AE2378" i="2"/>
  <c r="O2376" i="2"/>
  <c r="AL2376" i="2"/>
  <c r="AM2372" i="2"/>
  <c r="AA2378" i="2"/>
  <c r="AD2378" i="2"/>
  <c r="N2376" i="2"/>
  <c r="AK2376" i="2"/>
  <c r="Z2378" i="2"/>
  <c r="AL2378" i="2"/>
  <c r="Q2370" i="2"/>
  <c r="AM2373" i="2"/>
  <c r="V2375" i="2"/>
  <c r="W2375" i="2"/>
  <c r="X2375" i="2"/>
  <c r="N2375" i="2"/>
  <c r="AG2375" i="2"/>
  <c r="Y2375" i="2"/>
  <c r="AH2375" i="2"/>
  <c r="Z2375" i="2"/>
  <c r="AI2375" i="2"/>
  <c r="H2375" i="2"/>
  <c r="AF2375" i="2"/>
  <c r="S2375" i="2"/>
  <c r="AA2375" i="2"/>
  <c r="AJ2375" i="2"/>
  <c r="I2375" i="2"/>
  <c r="AK2375" i="2"/>
  <c r="J2375" i="2"/>
  <c r="O2375" i="2"/>
  <c r="AL2375" i="2"/>
  <c r="K2375" i="2"/>
  <c r="AD2375" i="2"/>
  <c r="L2375" i="2"/>
  <c r="AE2375" i="2"/>
  <c r="M2375" i="2"/>
  <c r="P2375" i="2"/>
  <c r="T2375" i="2"/>
  <c r="U2375" i="2"/>
  <c r="S2376" i="2"/>
  <c r="F2392" i="2"/>
  <c r="Y2378" i="2"/>
  <c r="F2388" i="2"/>
  <c r="K2376" i="2"/>
  <c r="AI2376" i="2"/>
  <c r="Q2372" i="2"/>
  <c r="X2378" i="2"/>
  <c r="AF2378" i="2"/>
  <c r="P2376" i="2"/>
  <c r="AJ2376" i="2"/>
  <c r="J2376" i="2"/>
  <c r="AH2376" i="2"/>
  <c r="AB2372" i="2"/>
  <c r="W2378" i="2"/>
  <c r="AM2379" i="2"/>
  <c r="V2378" i="2"/>
  <c r="F2389" i="2"/>
  <c r="AF2384" i="2"/>
  <c r="AG2384" i="2"/>
  <c r="AH2384" i="2"/>
  <c r="AI2384" i="2"/>
  <c r="AJ2384" i="2"/>
  <c r="AK2384" i="2"/>
  <c r="AL2384" i="2"/>
  <c r="AD2384" i="2"/>
  <c r="AE2384" i="2"/>
  <c r="Z2384" i="2"/>
  <c r="AA2384" i="2"/>
  <c r="S2384" i="2"/>
  <c r="AB2384" i="2" s="1"/>
  <c r="T2384" i="2"/>
  <c r="U2384" i="2"/>
  <c r="V2384" i="2"/>
  <c r="W2384" i="2"/>
  <c r="X2384" i="2"/>
  <c r="Y2384" i="2"/>
  <c r="H2384" i="2"/>
  <c r="I2384" i="2"/>
  <c r="J2384" i="2"/>
  <c r="K2384" i="2"/>
  <c r="L2384" i="2"/>
  <c r="M2384" i="2"/>
  <c r="N2384" i="2"/>
  <c r="P2384" i="2"/>
  <c r="O2384" i="2"/>
  <c r="AB2370" i="2"/>
  <c r="M2376" i="2"/>
  <c r="Q2376" i="2" s="1"/>
  <c r="L2376" i="2"/>
  <c r="AG2376" i="2"/>
  <c r="I2376" i="2"/>
  <c r="AF2376" i="2"/>
  <c r="U2378" i="2"/>
  <c r="P2378" i="2"/>
  <c r="T2378" i="2"/>
  <c r="Q2379" i="2"/>
  <c r="AA2376" i="2"/>
  <c r="AD2376" i="2"/>
  <c r="O2378" i="2"/>
  <c r="S2378" i="2"/>
  <c r="AM2371" i="2"/>
  <c r="T2376" i="2"/>
  <c r="Z2376" i="2"/>
  <c r="F2386" i="2"/>
  <c r="N2378" i="2"/>
  <c r="AK2378" i="2"/>
  <c r="Q2371" i="2"/>
  <c r="H2378" i="2"/>
  <c r="Q2378" i="2" s="1"/>
  <c r="AE2376" i="2"/>
  <c r="F2390" i="2"/>
  <c r="Y2376" i="2"/>
  <c r="M2378" i="2"/>
  <c r="AJ2378" i="2"/>
  <c r="J2378" i="2"/>
  <c r="L2378" i="2"/>
  <c r="AI2378" i="2"/>
  <c r="Q2373" i="2"/>
  <c r="Z2377" i="2"/>
  <c r="N2377" i="2"/>
  <c r="S2377" i="2"/>
  <c r="K2377" i="2"/>
  <c r="T2377" i="2"/>
  <c r="U2377" i="2"/>
  <c r="M2377" i="2"/>
  <c r="V2377" i="2"/>
  <c r="AD2377" i="2"/>
  <c r="W2377" i="2"/>
  <c r="AE2377" i="2"/>
  <c r="X2377" i="2"/>
  <c r="AK2377" i="2"/>
  <c r="AF2377" i="2"/>
  <c r="AA2377" i="2"/>
  <c r="L2377" i="2"/>
  <c r="AG2377" i="2"/>
  <c r="P2377" i="2"/>
  <c r="AL2377" i="2"/>
  <c r="AH2377" i="2"/>
  <c r="H2377" i="2"/>
  <c r="AI2377" i="2"/>
  <c r="I2377" i="2"/>
  <c r="AJ2377" i="2"/>
  <c r="J2377" i="2"/>
  <c r="Y2377" i="2"/>
  <c r="O2377" i="2"/>
  <c r="X2376" i="2"/>
  <c r="K2378" i="2"/>
  <c r="AM2370" i="2"/>
  <c r="D2394" i="2"/>
  <c r="E2389" i="2"/>
  <c r="D2387" i="2"/>
  <c r="E2382" i="2"/>
  <c r="D2386" i="2"/>
  <c r="E2381" i="2"/>
  <c r="AD2381" i="2" s="1"/>
  <c r="D2388" i="2"/>
  <c r="E2383" i="2"/>
  <c r="AK2383" i="2" s="1"/>
  <c r="D2385" i="2"/>
  <c r="E2380" i="2"/>
  <c r="S2381" i="2" l="1"/>
  <c r="F2391" i="2"/>
  <c r="X2386" i="2"/>
  <c r="Y2386" i="2"/>
  <c r="AA2386" i="2"/>
  <c r="L2386" i="2"/>
  <c r="N2386" i="2"/>
  <c r="M2386" i="2"/>
  <c r="N2383" i="2"/>
  <c r="AJ2383" i="2"/>
  <c r="L2383" i="2"/>
  <c r="Y2381" i="2"/>
  <c r="K2383" i="2"/>
  <c r="AG2383" i="2"/>
  <c r="Z2381" i="2"/>
  <c r="AH2383" i="2"/>
  <c r="AM2377" i="2"/>
  <c r="X2381" i="2"/>
  <c r="AB2378" i="2"/>
  <c r="J2383" i="2"/>
  <c r="AF2383" i="2"/>
  <c r="F2397" i="2"/>
  <c r="W2380" i="2"/>
  <c r="X2380" i="2"/>
  <c r="Y2380" i="2"/>
  <c r="AL2380" i="2"/>
  <c r="AJ2380" i="2"/>
  <c r="Z2380" i="2"/>
  <c r="H2380" i="2"/>
  <c r="U2380" i="2"/>
  <c r="AK2380" i="2"/>
  <c r="AA2380" i="2"/>
  <c r="AD2380" i="2"/>
  <c r="I2380" i="2"/>
  <c r="J2380" i="2"/>
  <c r="AE2380" i="2"/>
  <c r="AH2380" i="2"/>
  <c r="P2380" i="2"/>
  <c r="AF2380" i="2"/>
  <c r="K2380" i="2"/>
  <c r="M2380" i="2"/>
  <c r="AG2380" i="2"/>
  <c r="L2380" i="2"/>
  <c r="T2380" i="2"/>
  <c r="AI2380" i="2"/>
  <c r="N2380" i="2"/>
  <c r="S2380" i="2"/>
  <c r="O2380" i="2"/>
  <c r="V2380" i="2"/>
  <c r="J2381" i="2"/>
  <c r="V2381" i="2"/>
  <c r="AM2384" i="2"/>
  <c r="U2383" i="2"/>
  <c r="AE2383" i="2"/>
  <c r="AB2376" i="2"/>
  <c r="AB2375" i="2"/>
  <c r="M2383" i="2"/>
  <c r="K2381" i="2"/>
  <c r="U2381" i="2"/>
  <c r="AM2376" i="2"/>
  <c r="AA2383" i="2"/>
  <c r="AD2383" i="2"/>
  <c r="AM2383" i="2" s="1"/>
  <c r="I2381" i="2"/>
  <c r="AL2381" i="2"/>
  <c r="Z2383" i="2"/>
  <c r="F2393" i="2"/>
  <c r="V2388" i="2"/>
  <c r="W2388" i="2"/>
  <c r="Y2388" i="2"/>
  <c r="J2388" i="2"/>
  <c r="L2388" i="2"/>
  <c r="K2388" i="2"/>
  <c r="Q2375" i="2"/>
  <c r="AM2378" i="2"/>
  <c r="Q2377" i="2"/>
  <c r="H2381" i="2"/>
  <c r="AK2381" i="2"/>
  <c r="Y2383" i="2"/>
  <c r="P2381" i="2"/>
  <c r="AJ2381" i="2"/>
  <c r="X2383" i="2"/>
  <c r="AB2377" i="2"/>
  <c r="N2381" i="2"/>
  <c r="AI2381" i="2"/>
  <c r="Q2384" i="2"/>
  <c r="W2383" i="2"/>
  <c r="AD2382" i="2"/>
  <c r="K2382" i="2"/>
  <c r="AE2382" i="2"/>
  <c r="L2382" i="2"/>
  <c r="AF2382" i="2"/>
  <c r="M2382" i="2"/>
  <c r="AG2382" i="2"/>
  <c r="N2382" i="2"/>
  <c r="H2382" i="2"/>
  <c r="Q2382" i="2" s="1"/>
  <c r="S2382" i="2"/>
  <c r="O2382" i="2"/>
  <c r="AK2382" i="2"/>
  <c r="T2382" i="2"/>
  <c r="P2382" i="2"/>
  <c r="U2382" i="2"/>
  <c r="V2382" i="2"/>
  <c r="W2382" i="2"/>
  <c r="AJ2382" i="2"/>
  <c r="X2382" i="2"/>
  <c r="I2382" i="2"/>
  <c r="Y2382" i="2"/>
  <c r="AH2382" i="2"/>
  <c r="Z2382" i="2"/>
  <c r="AI2382" i="2"/>
  <c r="AA2382" i="2"/>
  <c r="AL2382" i="2"/>
  <c r="J2382" i="2"/>
  <c r="M2381" i="2"/>
  <c r="AH2381" i="2"/>
  <c r="V2383" i="2"/>
  <c r="AA2381" i="2"/>
  <c r="AI2383" i="2"/>
  <c r="AM2375" i="2"/>
  <c r="L2381" i="2"/>
  <c r="AF2381" i="2"/>
  <c r="F2394" i="2"/>
  <c r="AI2389" i="2"/>
  <c r="AJ2389" i="2"/>
  <c r="AK2389" i="2"/>
  <c r="AL2389" i="2"/>
  <c r="AD2389" i="2"/>
  <c r="AM2389" i="2" s="1"/>
  <c r="AE2389" i="2"/>
  <c r="AF2389" i="2"/>
  <c r="AG2389" i="2"/>
  <c r="AH2389" i="2"/>
  <c r="S2389" i="2"/>
  <c r="T2389" i="2"/>
  <c r="U2389" i="2"/>
  <c r="V2389" i="2"/>
  <c r="W2389" i="2"/>
  <c r="X2389" i="2"/>
  <c r="Y2389" i="2"/>
  <c r="Z2389" i="2"/>
  <c r="AA2389" i="2"/>
  <c r="H2389" i="2"/>
  <c r="I2389" i="2"/>
  <c r="J2389" i="2"/>
  <c r="K2389" i="2"/>
  <c r="L2389" i="2"/>
  <c r="M2389" i="2"/>
  <c r="N2389" i="2"/>
  <c r="O2389" i="2"/>
  <c r="P2389" i="2"/>
  <c r="I2383" i="2"/>
  <c r="S2383" i="2"/>
  <c r="O2381" i="2"/>
  <c r="W2381" i="2"/>
  <c r="AE2381" i="2"/>
  <c r="AM2381" i="2" s="1"/>
  <c r="P2383" i="2"/>
  <c r="AL2383" i="2"/>
  <c r="AG2381" i="2"/>
  <c r="H2383" i="2"/>
  <c r="T2383" i="2"/>
  <c r="F2395" i="2"/>
  <c r="T2381" i="2"/>
  <c r="O2383" i="2"/>
  <c r="D2390" i="2"/>
  <c r="E2385" i="2"/>
  <c r="D2393" i="2"/>
  <c r="E2388" i="2"/>
  <c r="AA2388" i="2" s="1"/>
  <c r="D2391" i="2"/>
  <c r="E2386" i="2"/>
  <c r="T2386" i="2" s="1"/>
  <c r="D2392" i="2"/>
  <c r="E2387" i="2"/>
  <c r="D2399" i="2"/>
  <c r="E2394" i="2"/>
  <c r="F2399" i="2" l="1"/>
  <c r="AL2394" i="2"/>
  <c r="AD2394" i="2"/>
  <c r="AE2394" i="2"/>
  <c r="AF2394" i="2"/>
  <c r="AG2394" i="2"/>
  <c r="AH2394" i="2"/>
  <c r="AI2394" i="2"/>
  <c r="AJ2394" i="2"/>
  <c r="AK2394" i="2"/>
  <c r="S2394" i="2"/>
  <c r="T2394" i="2"/>
  <c r="U2394" i="2"/>
  <c r="V2394" i="2"/>
  <c r="W2394" i="2"/>
  <c r="X2394" i="2"/>
  <c r="Y2394" i="2"/>
  <c r="Z2394" i="2"/>
  <c r="AA2394" i="2"/>
  <c r="H2394" i="2"/>
  <c r="J2394" i="2"/>
  <c r="I2394" i="2"/>
  <c r="K2394" i="2"/>
  <c r="L2394" i="2"/>
  <c r="M2394" i="2"/>
  <c r="N2394" i="2"/>
  <c r="O2394" i="2"/>
  <c r="P2394" i="2"/>
  <c r="Z2388" i="2"/>
  <c r="AB2380" i="2"/>
  <c r="S2386" i="2"/>
  <c r="AB2386" i="2" s="1"/>
  <c r="AF2387" i="2"/>
  <c r="J2387" i="2"/>
  <c r="AI2387" i="2"/>
  <c r="AG2387" i="2"/>
  <c r="K2387" i="2"/>
  <c r="I2387" i="2"/>
  <c r="AH2387" i="2"/>
  <c r="L2387" i="2"/>
  <c r="M2387" i="2"/>
  <c r="AJ2387" i="2"/>
  <c r="N2387" i="2"/>
  <c r="S2387" i="2"/>
  <c r="O2387" i="2"/>
  <c r="T2387" i="2"/>
  <c r="P2387" i="2"/>
  <c r="U2387" i="2"/>
  <c r="V2387" i="2"/>
  <c r="W2387" i="2"/>
  <c r="AA2387" i="2"/>
  <c r="X2387" i="2"/>
  <c r="Y2387" i="2"/>
  <c r="AL2387" i="2"/>
  <c r="AD2387" i="2"/>
  <c r="AM2387" i="2" s="1"/>
  <c r="AK2387" i="2"/>
  <c r="Z2387" i="2"/>
  <c r="AE2387" i="2"/>
  <c r="H2387" i="2"/>
  <c r="I2388" i="2"/>
  <c r="AK2388" i="2"/>
  <c r="K2386" i="2"/>
  <c r="AK2386" i="2"/>
  <c r="AB2383" i="2"/>
  <c r="AL2388" i="2"/>
  <c r="AL2386" i="2"/>
  <c r="AB2389" i="2"/>
  <c r="H2388" i="2"/>
  <c r="AJ2388" i="2"/>
  <c r="J2386" i="2"/>
  <c r="AJ2386" i="2"/>
  <c r="O2388" i="2"/>
  <c r="AI2388" i="2"/>
  <c r="I2386" i="2"/>
  <c r="AI2386" i="2"/>
  <c r="AM2382" i="2"/>
  <c r="P2388" i="2"/>
  <c r="AH2388" i="2"/>
  <c r="H2386" i="2"/>
  <c r="Q2386" i="2" s="1"/>
  <c r="AH2386" i="2"/>
  <c r="Q2380" i="2"/>
  <c r="N2388" i="2"/>
  <c r="AG2388" i="2"/>
  <c r="P2386" i="2"/>
  <c r="AG2386" i="2"/>
  <c r="F2400" i="2"/>
  <c r="AB2382" i="2"/>
  <c r="M2388" i="2"/>
  <c r="AF2388" i="2"/>
  <c r="O2386" i="2"/>
  <c r="AF2386" i="2"/>
  <c r="X2388" i="2"/>
  <c r="AE2388" i="2"/>
  <c r="V2386" i="2"/>
  <c r="AE2386" i="2"/>
  <c r="Z2385" i="2"/>
  <c r="AD2385" i="2"/>
  <c r="AA2385" i="2"/>
  <c r="AE2385" i="2"/>
  <c r="S2385" i="2"/>
  <c r="AB2385" i="2" s="1"/>
  <c r="H2385" i="2"/>
  <c r="X2385" i="2"/>
  <c r="AG2385" i="2"/>
  <c r="I2385" i="2"/>
  <c r="AH2385" i="2"/>
  <c r="J2385" i="2"/>
  <c r="AI2385" i="2"/>
  <c r="K2385" i="2"/>
  <c r="W2385" i="2"/>
  <c r="AJ2385" i="2"/>
  <c r="L2385" i="2"/>
  <c r="M2385" i="2"/>
  <c r="AK2385" i="2"/>
  <c r="AL2385" i="2"/>
  <c r="N2385" i="2"/>
  <c r="T2385" i="2"/>
  <c r="O2385" i="2"/>
  <c r="U2385" i="2"/>
  <c r="P2385" i="2"/>
  <c r="V2385" i="2"/>
  <c r="Y2385" i="2"/>
  <c r="AF2385" i="2"/>
  <c r="Q2383" i="2"/>
  <c r="U2388" i="2"/>
  <c r="AD2388" i="2"/>
  <c r="AM2388" i="2" s="1"/>
  <c r="Z2386" i="2"/>
  <c r="AD2386" i="2"/>
  <c r="T2388" i="2"/>
  <c r="F2398" i="2"/>
  <c r="AH2393" i="2"/>
  <c r="H2393" i="2"/>
  <c r="W2386" i="2"/>
  <c r="F2396" i="2"/>
  <c r="Q2389" i="2"/>
  <c r="Q2381" i="2"/>
  <c r="S2388" i="2"/>
  <c r="AB2388" i="2" s="1"/>
  <c r="AM2380" i="2"/>
  <c r="U2386" i="2"/>
  <c r="AB2381" i="2"/>
  <c r="F2402" i="2"/>
  <c r="D2404" i="2"/>
  <c r="E2399" i="2"/>
  <c r="D2397" i="2"/>
  <c r="E2392" i="2"/>
  <c r="D2396" i="2"/>
  <c r="E2391" i="2"/>
  <c r="AF2391" i="2" s="1"/>
  <c r="D2398" i="2"/>
  <c r="E2393" i="2"/>
  <c r="AJ2393" i="2" s="1"/>
  <c r="D2395" i="2"/>
  <c r="E2390" i="2"/>
  <c r="M2391" i="2" l="1"/>
  <c r="AE2391" i="2"/>
  <c r="I2393" i="2"/>
  <c r="Q2393" i="2" s="1"/>
  <c r="AI2393" i="2"/>
  <c r="P2393" i="2"/>
  <c r="J2391" i="2"/>
  <c r="AK2391" i="2"/>
  <c r="AA2393" i="2"/>
  <c r="AF2393" i="2"/>
  <c r="I2391" i="2"/>
  <c r="AJ2391" i="2"/>
  <c r="X2393" i="2"/>
  <c r="AE2393" i="2"/>
  <c r="H2391" i="2"/>
  <c r="AM2385" i="2"/>
  <c r="AB2387" i="2"/>
  <c r="AB2394" i="2"/>
  <c r="AI2391" i="2"/>
  <c r="W2393" i="2"/>
  <c r="F2403" i="2"/>
  <c r="S2398" i="2"/>
  <c r="N2398" i="2"/>
  <c r="O2398" i="2"/>
  <c r="F2407" i="2"/>
  <c r="Z2391" i="2"/>
  <c r="AH2391" i="2"/>
  <c r="V2393" i="2"/>
  <c r="Q2387" i="2"/>
  <c r="AH2392" i="2"/>
  <c r="J2392" i="2"/>
  <c r="AA2392" i="2"/>
  <c r="AI2392" i="2"/>
  <c r="K2392" i="2"/>
  <c r="AJ2392" i="2"/>
  <c r="M2392" i="2"/>
  <c r="AK2392" i="2"/>
  <c r="N2392" i="2"/>
  <c r="I2392" i="2"/>
  <c r="AL2392" i="2"/>
  <c r="O2392" i="2"/>
  <c r="S2392" i="2"/>
  <c r="P2392" i="2"/>
  <c r="U2392" i="2"/>
  <c r="H2392" i="2"/>
  <c r="V2392" i="2"/>
  <c r="AD2392" i="2"/>
  <c r="W2392" i="2"/>
  <c r="AE2392" i="2"/>
  <c r="X2392" i="2"/>
  <c r="Z2392" i="2"/>
  <c r="Y2392" i="2"/>
  <c r="AF2392" i="2"/>
  <c r="T2392" i="2"/>
  <c r="AG2392" i="2"/>
  <c r="L2392" i="2"/>
  <c r="Y2391" i="2"/>
  <c r="AG2391" i="2"/>
  <c r="U2393" i="2"/>
  <c r="AM2386" i="2"/>
  <c r="U2390" i="2"/>
  <c r="I2390" i="2"/>
  <c r="W2390" i="2"/>
  <c r="X2390" i="2"/>
  <c r="O2390" i="2"/>
  <c r="N2390" i="2"/>
  <c r="H2390" i="2"/>
  <c r="Y2390" i="2"/>
  <c r="Z2390" i="2"/>
  <c r="AJ2390" i="2"/>
  <c r="AK2390" i="2"/>
  <c r="AA2390" i="2"/>
  <c r="AE2390" i="2"/>
  <c r="V2390" i="2"/>
  <c r="AI2390" i="2"/>
  <c r="AD2390" i="2"/>
  <c r="AM2390" i="2" s="1"/>
  <c r="S2390" i="2"/>
  <c r="AL2390" i="2"/>
  <c r="AF2390" i="2"/>
  <c r="K2390" i="2"/>
  <c r="P2390" i="2"/>
  <c r="AG2390" i="2"/>
  <c r="L2390" i="2"/>
  <c r="AH2390" i="2"/>
  <c r="M2390" i="2"/>
  <c r="T2390" i="2"/>
  <c r="J2390" i="2"/>
  <c r="AD2391" i="2"/>
  <c r="AL2391" i="2"/>
  <c r="X2391" i="2"/>
  <c r="F2401" i="2"/>
  <c r="AJ2396" i="2"/>
  <c r="Y2396" i="2"/>
  <c r="Z2396" i="2"/>
  <c r="T2393" i="2"/>
  <c r="W2391" i="2"/>
  <c r="S2393" i="2"/>
  <c r="L2391" i="2"/>
  <c r="N2393" i="2"/>
  <c r="U2391" i="2"/>
  <c r="O2393" i="2"/>
  <c r="Y2393" i="2"/>
  <c r="F2405" i="2"/>
  <c r="T2391" i="2"/>
  <c r="M2393" i="2"/>
  <c r="AD2393" i="2"/>
  <c r="Q2394" i="2"/>
  <c r="P2391" i="2"/>
  <c r="S2391" i="2"/>
  <c r="L2393" i="2"/>
  <c r="AL2393" i="2"/>
  <c r="Q2388" i="2"/>
  <c r="AM2394" i="2"/>
  <c r="Z2393" i="2"/>
  <c r="O2391" i="2"/>
  <c r="AA2391" i="2"/>
  <c r="K2393" i="2"/>
  <c r="AK2393" i="2"/>
  <c r="Q2385" i="2"/>
  <c r="K2391" i="2"/>
  <c r="AG2393" i="2"/>
  <c r="V2391" i="2"/>
  <c r="N2391" i="2"/>
  <c r="J2393" i="2"/>
  <c r="F2404" i="2"/>
  <c r="AD2399" i="2"/>
  <c r="AE2399" i="2"/>
  <c r="AF2399" i="2"/>
  <c r="AG2399" i="2"/>
  <c r="AH2399" i="2"/>
  <c r="AI2399" i="2"/>
  <c r="AJ2399" i="2"/>
  <c r="AK2399" i="2"/>
  <c r="AL2399" i="2"/>
  <c r="S2399" i="2"/>
  <c r="T2399" i="2"/>
  <c r="V2399" i="2"/>
  <c r="W2399" i="2"/>
  <c r="X2399" i="2"/>
  <c r="Y2399" i="2"/>
  <c r="Z2399" i="2"/>
  <c r="AA2399" i="2"/>
  <c r="U2399" i="2"/>
  <c r="J2399" i="2"/>
  <c r="K2399" i="2"/>
  <c r="M2399" i="2"/>
  <c r="L2399" i="2"/>
  <c r="N2399" i="2"/>
  <c r="O2399" i="2"/>
  <c r="P2399" i="2"/>
  <c r="I2399" i="2"/>
  <c r="H2399" i="2"/>
  <c r="Q2399" i="2" s="1"/>
  <c r="D2400" i="2"/>
  <c r="E2395" i="2"/>
  <c r="D2403" i="2"/>
  <c r="E2398" i="2"/>
  <c r="U2398" i="2" s="1"/>
  <c r="D2401" i="2"/>
  <c r="E2396" i="2"/>
  <c r="AL2396" i="2" s="1"/>
  <c r="D2402" i="2"/>
  <c r="E2397" i="2"/>
  <c r="D2409" i="2"/>
  <c r="E2404" i="2"/>
  <c r="Z2395" i="2" l="1"/>
  <c r="AA2395" i="2"/>
  <c r="S2395" i="2"/>
  <c r="W2395" i="2"/>
  <c r="T2395" i="2"/>
  <c r="Y2395" i="2"/>
  <c r="AD2395" i="2"/>
  <c r="U2395" i="2"/>
  <c r="AE2395" i="2"/>
  <c r="V2395" i="2"/>
  <c r="M2395" i="2"/>
  <c r="AF2395" i="2"/>
  <c r="N2395" i="2"/>
  <c r="K2395" i="2"/>
  <c r="AG2395" i="2"/>
  <c r="O2395" i="2"/>
  <c r="AH2395" i="2"/>
  <c r="P2395" i="2"/>
  <c r="AI2395" i="2"/>
  <c r="H2395" i="2"/>
  <c r="AJ2395" i="2"/>
  <c r="I2395" i="2"/>
  <c r="AK2395" i="2"/>
  <c r="J2395" i="2"/>
  <c r="X2395" i="2"/>
  <c r="L2395" i="2"/>
  <c r="AL2395" i="2"/>
  <c r="AM2393" i="2"/>
  <c r="AA2396" i="2"/>
  <c r="AK2396" i="2"/>
  <c r="AB2390" i="2"/>
  <c r="Q2392" i="2"/>
  <c r="P2398" i="2"/>
  <c r="T2398" i="2"/>
  <c r="AB2398" i="2" s="1"/>
  <c r="AG2398" i="2"/>
  <c r="AB2399" i="2"/>
  <c r="X2396" i="2"/>
  <c r="AB2392" i="2"/>
  <c r="M2398" i="2"/>
  <c r="AF2398" i="2"/>
  <c r="AB2393" i="2"/>
  <c r="W2396" i="2"/>
  <c r="L2398" i="2"/>
  <c r="AE2398" i="2"/>
  <c r="Q2391" i="2"/>
  <c r="AM2391" i="2"/>
  <c r="K2398" i="2"/>
  <c r="AD2398" i="2"/>
  <c r="U2396" i="2"/>
  <c r="J2398" i="2"/>
  <c r="AL2398" i="2"/>
  <c r="V2396" i="2"/>
  <c r="P2396" i="2"/>
  <c r="T2396" i="2"/>
  <c r="I2398" i="2"/>
  <c r="AK2398" i="2"/>
  <c r="O2396" i="2"/>
  <c r="S2396" i="2"/>
  <c r="AB2396" i="2" s="1"/>
  <c r="H2398" i="2"/>
  <c r="AJ2398" i="2"/>
  <c r="N2396" i="2"/>
  <c r="AI2396" i="2"/>
  <c r="AA2398" i="2"/>
  <c r="AI2398" i="2"/>
  <c r="M2396" i="2"/>
  <c r="AH2396" i="2"/>
  <c r="Q2390" i="2"/>
  <c r="Z2398" i="2"/>
  <c r="AH2398" i="2"/>
  <c r="AJ2397" i="2"/>
  <c r="P2397" i="2"/>
  <c r="AK2397" i="2"/>
  <c r="H2397" i="2"/>
  <c r="X2397" i="2"/>
  <c r="M2397" i="2"/>
  <c r="AL2397" i="2"/>
  <c r="I2397" i="2"/>
  <c r="Y2397" i="2"/>
  <c r="U2397" i="2"/>
  <c r="K2397" i="2"/>
  <c r="V2397" i="2"/>
  <c r="J2397" i="2"/>
  <c r="Z2397" i="2"/>
  <c r="O2397" i="2"/>
  <c r="AH2397" i="2"/>
  <c r="AA2397" i="2"/>
  <c r="S2397" i="2"/>
  <c r="AD2397" i="2"/>
  <c r="T2397" i="2"/>
  <c r="AG2397" i="2"/>
  <c r="AE2397" i="2"/>
  <c r="W2397" i="2"/>
  <c r="AF2397" i="2"/>
  <c r="L2397" i="2"/>
  <c r="AI2397" i="2"/>
  <c r="N2397" i="2"/>
  <c r="L2396" i="2"/>
  <c r="AG2396" i="2"/>
  <c r="Y2398" i="2"/>
  <c r="F2408" i="2"/>
  <c r="S2403" i="2"/>
  <c r="O2403" i="2"/>
  <c r="AM2399" i="2"/>
  <c r="K2396" i="2"/>
  <c r="AF2396" i="2"/>
  <c r="X2398" i="2"/>
  <c r="F2406" i="2"/>
  <c r="AL2401" i="2"/>
  <c r="T2401" i="2"/>
  <c r="N2401" i="2"/>
  <c r="O2401" i="2"/>
  <c r="F2409" i="2"/>
  <c r="AD2404" i="2"/>
  <c r="AE2404" i="2"/>
  <c r="AF2404" i="2"/>
  <c r="AG2404" i="2"/>
  <c r="AH2404" i="2"/>
  <c r="AI2404" i="2"/>
  <c r="AJ2404" i="2"/>
  <c r="AK2404" i="2"/>
  <c r="AL2404" i="2"/>
  <c r="V2404" i="2"/>
  <c r="W2404" i="2"/>
  <c r="Y2404" i="2"/>
  <c r="Z2404" i="2"/>
  <c r="AA2404" i="2"/>
  <c r="S2404" i="2"/>
  <c r="T2404" i="2"/>
  <c r="U2404" i="2"/>
  <c r="X2404" i="2"/>
  <c r="M2404" i="2"/>
  <c r="N2404" i="2"/>
  <c r="O2404" i="2"/>
  <c r="P2404" i="2"/>
  <c r="H2404" i="2"/>
  <c r="I2404" i="2"/>
  <c r="J2404" i="2"/>
  <c r="L2404" i="2"/>
  <c r="K2404" i="2"/>
  <c r="AB2391" i="2"/>
  <c r="J2396" i="2"/>
  <c r="AE2396" i="2"/>
  <c r="W2398" i="2"/>
  <c r="F2410" i="2"/>
  <c r="I2396" i="2"/>
  <c r="AD2396" i="2"/>
  <c r="AM2392" i="2"/>
  <c r="V2398" i="2"/>
  <c r="H2396" i="2"/>
  <c r="Q2396" i="2" s="1"/>
  <c r="F2412" i="2"/>
  <c r="D2414" i="2"/>
  <c r="E2409" i="2"/>
  <c r="D2407" i="2"/>
  <c r="E2402" i="2"/>
  <c r="D2406" i="2"/>
  <c r="E2401" i="2"/>
  <c r="V2401" i="2" s="1"/>
  <c r="D2408" i="2"/>
  <c r="E2403" i="2"/>
  <c r="U2403" i="2" s="1"/>
  <c r="D2405" i="2"/>
  <c r="E2400" i="2"/>
  <c r="V2402" i="2" l="1"/>
  <c r="AD2402" i="2"/>
  <c r="W2402" i="2"/>
  <c r="AE2402" i="2"/>
  <c r="Z2402" i="2"/>
  <c r="AF2402" i="2"/>
  <c r="O2402" i="2"/>
  <c r="AG2402" i="2"/>
  <c r="P2402" i="2"/>
  <c r="AH2402" i="2"/>
  <c r="H2402" i="2"/>
  <c r="AI2402" i="2"/>
  <c r="I2402" i="2"/>
  <c r="AJ2402" i="2"/>
  <c r="J2402" i="2"/>
  <c r="AK2402" i="2"/>
  <c r="K2402" i="2"/>
  <c r="T2402" i="2"/>
  <c r="AL2402" i="2"/>
  <c r="L2402" i="2"/>
  <c r="S2402" i="2"/>
  <c r="X2402" i="2"/>
  <c r="N2402" i="2"/>
  <c r="Y2402" i="2"/>
  <c r="M2402" i="2"/>
  <c r="AA2402" i="2"/>
  <c r="U2402" i="2"/>
  <c r="AB2404" i="2"/>
  <c r="P2401" i="2"/>
  <c r="U2401" i="2"/>
  <c r="P2403" i="2"/>
  <c r="T2403" i="2"/>
  <c r="AM2398" i="2"/>
  <c r="AM2396" i="2"/>
  <c r="M2401" i="2"/>
  <c r="AK2401" i="2"/>
  <c r="M2403" i="2"/>
  <c r="AI2403" i="2"/>
  <c r="L2401" i="2"/>
  <c r="AJ2401" i="2"/>
  <c r="L2403" i="2"/>
  <c r="AH2403" i="2"/>
  <c r="Q2398" i="2"/>
  <c r="AI2401" i="2"/>
  <c r="K2403" i="2"/>
  <c r="AG2403" i="2"/>
  <c r="N2403" i="2"/>
  <c r="J2401" i="2"/>
  <c r="AH2401" i="2"/>
  <c r="J2403" i="2"/>
  <c r="AF2403" i="2"/>
  <c r="Q2397" i="2"/>
  <c r="K2401" i="2"/>
  <c r="I2401" i="2"/>
  <c r="AG2401" i="2"/>
  <c r="H2403" i="2"/>
  <c r="AE2403" i="2"/>
  <c r="AM2397" i="2"/>
  <c r="AJ2403" i="2"/>
  <c r="Q2404" i="2"/>
  <c r="H2401" i="2"/>
  <c r="Q2401" i="2" s="1"/>
  <c r="AF2401" i="2"/>
  <c r="I2403" i="2"/>
  <c r="AD2403" i="2"/>
  <c r="AB2397" i="2"/>
  <c r="V2400" i="2"/>
  <c r="W2400" i="2"/>
  <c r="T2400" i="2"/>
  <c r="AF2400" i="2"/>
  <c r="X2400" i="2"/>
  <c r="AG2400" i="2"/>
  <c r="Y2400" i="2"/>
  <c r="AH2400" i="2"/>
  <c r="H2400" i="2"/>
  <c r="AI2400" i="2"/>
  <c r="I2400" i="2"/>
  <c r="AJ2400" i="2"/>
  <c r="J2400" i="2"/>
  <c r="S2400" i="2"/>
  <c r="AK2400" i="2"/>
  <c r="K2400" i="2"/>
  <c r="AL2400" i="2"/>
  <c r="L2400" i="2"/>
  <c r="N2400" i="2"/>
  <c r="AD2400" i="2"/>
  <c r="M2400" i="2"/>
  <c r="AE2400" i="2"/>
  <c r="Z2400" i="2"/>
  <c r="P2400" i="2"/>
  <c r="AA2400" i="2"/>
  <c r="O2400" i="2"/>
  <c r="U2400" i="2"/>
  <c r="S2401" i="2"/>
  <c r="AB2401" i="2" s="1"/>
  <c r="AE2401" i="2"/>
  <c r="AA2403" i="2"/>
  <c r="AL2403" i="2"/>
  <c r="AM2395" i="2"/>
  <c r="AA2401" i="2"/>
  <c r="AD2401" i="2"/>
  <c r="Z2403" i="2"/>
  <c r="AK2403" i="2"/>
  <c r="Z2401" i="2"/>
  <c r="F2411" i="2"/>
  <c r="AJ2406" i="2"/>
  <c r="O2406" i="2"/>
  <c r="Y2403" i="2"/>
  <c r="F2413" i="2"/>
  <c r="S2408" i="2"/>
  <c r="P2408" i="2"/>
  <c r="Y2401" i="2"/>
  <c r="X2403" i="2"/>
  <c r="Q2395" i="2"/>
  <c r="X2401" i="2"/>
  <c r="W2403" i="2"/>
  <c r="AB2395" i="2"/>
  <c r="F2417" i="2"/>
  <c r="AM2404" i="2"/>
  <c r="W2401" i="2"/>
  <c r="V2403" i="2"/>
  <c r="AB2403" i="2" s="1"/>
  <c r="F2415" i="2"/>
  <c r="F2414" i="2"/>
  <c r="AE2409" i="2"/>
  <c r="AF2409" i="2"/>
  <c r="AG2409" i="2"/>
  <c r="AH2409" i="2"/>
  <c r="AI2409" i="2"/>
  <c r="AJ2409" i="2"/>
  <c r="AK2409" i="2"/>
  <c r="AL2409" i="2"/>
  <c r="AD2409" i="2"/>
  <c r="AM2409" i="2" s="1"/>
  <c r="Y2409" i="2"/>
  <c r="Z2409" i="2"/>
  <c r="S2409" i="2"/>
  <c r="T2409" i="2"/>
  <c r="U2409" i="2"/>
  <c r="AA2409" i="2"/>
  <c r="V2409" i="2"/>
  <c r="W2409" i="2"/>
  <c r="X2409" i="2"/>
  <c r="P2409" i="2"/>
  <c r="H2409" i="2"/>
  <c r="I2409" i="2"/>
  <c r="J2409" i="2"/>
  <c r="K2409" i="2"/>
  <c r="L2409" i="2"/>
  <c r="M2409" i="2"/>
  <c r="O2409" i="2"/>
  <c r="N2409" i="2"/>
  <c r="D2410" i="2"/>
  <c r="E2405" i="2"/>
  <c r="D2413" i="2"/>
  <c r="E2408" i="2"/>
  <c r="V2408" i="2" s="1"/>
  <c r="D2411" i="2"/>
  <c r="E2406" i="2"/>
  <c r="AL2406" i="2" s="1"/>
  <c r="D2412" i="2"/>
  <c r="E2407" i="2"/>
  <c r="D2419" i="2"/>
  <c r="E2414" i="2"/>
  <c r="M2406" i="2" l="1"/>
  <c r="H2408" i="2"/>
  <c r="U2408" i="2"/>
  <c r="P2406" i="2"/>
  <c r="AK2406" i="2"/>
  <c r="AB2400" i="2"/>
  <c r="N2408" i="2"/>
  <c r="AK2408" i="2"/>
  <c r="N2406" i="2"/>
  <c r="AH2406" i="2"/>
  <c r="Y2405" i="2"/>
  <c r="AI2405" i="2"/>
  <c r="Z2405" i="2"/>
  <c r="AJ2405" i="2"/>
  <c r="AA2405" i="2"/>
  <c r="AK2405" i="2"/>
  <c r="H2405" i="2"/>
  <c r="J2405" i="2"/>
  <c r="W2405" i="2"/>
  <c r="AL2405" i="2"/>
  <c r="I2405" i="2"/>
  <c r="S2405" i="2"/>
  <c r="V2405" i="2"/>
  <c r="AD2405" i="2"/>
  <c r="AE2405" i="2"/>
  <c r="K2405" i="2"/>
  <c r="AF2405" i="2"/>
  <c r="L2405" i="2"/>
  <c r="AG2405" i="2"/>
  <c r="M2405" i="2"/>
  <c r="AH2405" i="2"/>
  <c r="N2405" i="2"/>
  <c r="O2405" i="2"/>
  <c r="T2405" i="2"/>
  <c r="P2405" i="2"/>
  <c r="U2405" i="2"/>
  <c r="X2405" i="2"/>
  <c r="M2408" i="2"/>
  <c r="AJ2408" i="2"/>
  <c r="L2406" i="2"/>
  <c r="AG2406" i="2"/>
  <c r="O2408" i="2"/>
  <c r="AI2406" i="2"/>
  <c r="K2406" i="2"/>
  <c r="AF2406" i="2"/>
  <c r="Q2400" i="2"/>
  <c r="Q2402" i="2"/>
  <c r="AL2408" i="2"/>
  <c r="K2408" i="2"/>
  <c r="J2408" i="2"/>
  <c r="AH2408" i="2"/>
  <c r="V2406" i="2"/>
  <c r="AE2406" i="2"/>
  <c r="AI2408" i="2"/>
  <c r="L2408" i="2"/>
  <c r="AG2408" i="2"/>
  <c r="S2406" i="2"/>
  <c r="AD2406" i="2"/>
  <c r="Q2403" i="2"/>
  <c r="I2408" i="2"/>
  <c r="AF2408" i="2"/>
  <c r="AA2406" i="2"/>
  <c r="F2416" i="2"/>
  <c r="AD2411" i="2"/>
  <c r="V2411" i="2"/>
  <c r="AB2409" i="2"/>
  <c r="F2422" i="2"/>
  <c r="Y2408" i="2"/>
  <c r="AE2408" i="2"/>
  <c r="Z2406" i="2"/>
  <c r="Q2409" i="2"/>
  <c r="F2420" i="2"/>
  <c r="T2408" i="2"/>
  <c r="AD2408" i="2"/>
  <c r="Y2406" i="2"/>
  <c r="AM2400" i="2"/>
  <c r="AA2408" i="2"/>
  <c r="F2418" i="2"/>
  <c r="X2406" i="2"/>
  <c r="AB2402" i="2"/>
  <c r="X2407" i="2"/>
  <c r="AH2407" i="2"/>
  <c r="AI2407" i="2"/>
  <c r="AG2407" i="2"/>
  <c r="Y2407" i="2"/>
  <c r="Z2407" i="2"/>
  <c r="K2407" i="2"/>
  <c r="T2407" i="2"/>
  <c r="H2407" i="2"/>
  <c r="AL2407" i="2"/>
  <c r="AF2407" i="2"/>
  <c r="AJ2407" i="2"/>
  <c r="I2407" i="2"/>
  <c r="AK2407" i="2"/>
  <c r="J2407" i="2"/>
  <c r="AD2407" i="2"/>
  <c r="L2407" i="2"/>
  <c r="N2407" i="2"/>
  <c r="AE2407" i="2"/>
  <c r="M2407" i="2"/>
  <c r="AA2407" i="2"/>
  <c r="O2407" i="2"/>
  <c r="U2407" i="2"/>
  <c r="S2407" i="2"/>
  <c r="P2407" i="2"/>
  <c r="V2407" i="2"/>
  <c r="W2407" i="2"/>
  <c r="Z2408" i="2"/>
  <c r="W2406" i="2"/>
  <c r="AM2401" i="2"/>
  <c r="X2408" i="2"/>
  <c r="I2406" i="2"/>
  <c r="U2406" i="2"/>
  <c r="F2419" i="2"/>
  <c r="AH2414" i="2"/>
  <c r="AI2414" i="2"/>
  <c r="AJ2414" i="2"/>
  <c r="AK2414" i="2"/>
  <c r="AL2414" i="2"/>
  <c r="AD2414" i="2"/>
  <c r="AE2414" i="2"/>
  <c r="AF2414" i="2"/>
  <c r="AG2414" i="2"/>
  <c r="T2414" i="2"/>
  <c r="U2414" i="2"/>
  <c r="V2414" i="2"/>
  <c r="W2414" i="2"/>
  <c r="X2414" i="2"/>
  <c r="S2414" i="2"/>
  <c r="Y2414" i="2"/>
  <c r="Z2414" i="2"/>
  <c r="AA2414" i="2"/>
  <c r="H2414" i="2"/>
  <c r="Q2414" i="2" s="1"/>
  <c r="I2414" i="2"/>
  <c r="J2414" i="2"/>
  <c r="K2414" i="2"/>
  <c r="L2414" i="2"/>
  <c r="M2414" i="2"/>
  <c r="N2414" i="2"/>
  <c r="O2414" i="2"/>
  <c r="P2414" i="2"/>
  <c r="W2408" i="2"/>
  <c r="AB2408" i="2" s="1"/>
  <c r="J2406" i="2"/>
  <c r="T2406" i="2"/>
  <c r="AM2402" i="2"/>
  <c r="H2406" i="2"/>
  <c r="AM2403" i="2"/>
  <c r="D2424" i="2"/>
  <c r="E2419" i="2"/>
  <c r="D2417" i="2"/>
  <c r="E2412" i="2"/>
  <c r="D2416" i="2"/>
  <c r="E2411" i="2"/>
  <c r="AE2411" i="2" s="1"/>
  <c r="D2418" i="2"/>
  <c r="E2413" i="2"/>
  <c r="AF2413" i="2" s="1"/>
  <c r="D2415" i="2"/>
  <c r="E2410" i="2"/>
  <c r="S2413" i="2" l="1"/>
  <c r="F2423" i="2"/>
  <c r="S2418" i="2"/>
  <c r="T2411" i="2"/>
  <c r="Q2406" i="2"/>
  <c r="F2424" i="2"/>
  <c r="AK2419" i="2"/>
  <c r="AL2419" i="2"/>
  <c r="AD2419" i="2"/>
  <c r="AE2419" i="2"/>
  <c r="AF2419" i="2"/>
  <c r="AG2419" i="2"/>
  <c r="AH2419" i="2"/>
  <c r="AI2419" i="2"/>
  <c r="AJ2419" i="2"/>
  <c r="S2419" i="2"/>
  <c r="T2419" i="2"/>
  <c r="U2419" i="2"/>
  <c r="W2419" i="2"/>
  <c r="X2419" i="2"/>
  <c r="Y2419" i="2"/>
  <c r="Z2419" i="2"/>
  <c r="AA2419" i="2"/>
  <c r="V2419" i="2"/>
  <c r="I2419" i="2"/>
  <c r="H2419" i="2"/>
  <c r="J2419" i="2"/>
  <c r="K2419" i="2"/>
  <c r="L2419" i="2"/>
  <c r="M2419" i="2"/>
  <c r="N2419" i="2"/>
  <c r="O2419" i="2"/>
  <c r="P2419" i="2"/>
  <c r="AA2413" i="2"/>
  <c r="F2425" i="2"/>
  <c r="S2411" i="2"/>
  <c r="F2421" i="2"/>
  <c r="J2416" i="2"/>
  <c r="AB2414" i="2"/>
  <c r="Z2413" i="2"/>
  <c r="F2427" i="2"/>
  <c r="AA2411" i="2"/>
  <c r="AD2413" i="2"/>
  <c r="AM2407" i="2"/>
  <c r="Y2413" i="2"/>
  <c r="Z2411" i="2"/>
  <c r="X2413" i="2"/>
  <c r="AM2408" i="2"/>
  <c r="L2411" i="2"/>
  <c r="X2411" i="2"/>
  <c r="AM2406" i="2"/>
  <c r="W2413" i="2"/>
  <c r="J2413" i="2"/>
  <c r="V2413" i="2"/>
  <c r="M2411" i="2"/>
  <c r="W2411" i="2"/>
  <c r="AB2406" i="2"/>
  <c r="AE2413" i="2"/>
  <c r="K2413" i="2"/>
  <c r="K2411" i="2"/>
  <c r="AL2411" i="2"/>
  <c r="AM2405" i="2"/>
  <c r="T2410" i="2"/>
  <c r="P2410" i="2"/>
  <c r="U2410" i="2"/>
  <c r="V2410" i="2"/>
  <c r="X2410" i="2"/>
  <c r="Y2410" i="2"/>
  <c r="AK2410" i="2"/>
  <c r="Z2410" i="2"/>
  <c r="AL2410" i="2"/>
  <c r="AA2410" i="2"/>
  <c r="W2410" i="2"/>
  <c r="AD2410" i="2"/>
  <c r="AJ2410" i="2"/>
  <c r="AE2410" i="2"/>
  <c r="H2410" i="2"/>
  <c r="M2410" i="2"/>
  <c r="AF2410" i="2"/>
  <c r="I2410" i="2"/>
  <c r="AG2410" i="2"/>
  <c r="J2410" i="2"/>
  <c r="AH2410" i="2"/>
  <c r="K2410" i="2"/>
  <c r="AI2410" i="2"/>
  <c r="L2410" i="2"/>
  <c r="S2410" i="2"/>
  <c r="O2410" i="2"/>
  <c r="N2410" i="2"/>
  <c r="U2413" i="2"/>
  <c r="I2413" i="2"/>
  <c r="AL2413" i="2"/>
  <c r="J2411" i="2"/>
  <c r="AK2411" i="2"/>
  <c r="T2413" i="2"/>
  <c r="U2411" i="2"/>
  <c r="H2413" i="2"/>
  <c r="AK2413" i="2"/>
  <c r="I2411" i="2"/>
  <c r="AJ2411" i="2"/>
  <c r="AB2405" i="2"/>
  <c r="P2413" i="2"/>
  <c r="AJ2413" i="2"/>
  <c r="H2411" i="2"/>
  <c r="AI2411" i="2"/>
  <c r="Q2407" i="2"/>
  <c r="N2413" i="2"/>
  <c r="AI2413" i="2"/>
  <c r="P2411" i="2"/>
  <c r="AH2411" i="2"/>
  <c r="AM2414" i="2"/>
  <c r="AB2407" i="2"/>
  <c r="O2413" i="2"/>
  <c r="AH2413" i="2"/>
  <c r="O2411" i="2"/>
  <c r="AG2411" i="2"/>
  <c r="M2413" i="2"/>
  <c r="AG2413" i="2"/>
  <c r="N2411" i="2"/>
  <c r="AF2411" i="2"/>
  <c r="AM2411" i="2" s="1"/>
  <c r="Q2408" i="2"/>
  <c r="S2412" i="2"/>
  <c r="O2412" i="2"/>
  <c r="T2412" i="2"/>
  <c r="P2412" i="2"/>
  <c r="M2412" i="2"/>
  <c r="V2412" i="2"/>
  <c r="W2412" i="2"/>
  <c r="X2412" i="2"/>
  <c r="Y2412" i="2"/>
  <c r="Z2412" i="2"/>
  <c r="AJ2412" i="2"/>
  <c r="U2412" i="2"/>
  <c r="AK2412" i="2"/>
  <c r="AA2412" i="2"/>
  <c r="AD2412" i="2"/>
  <c r="I2412" i="2"/>
  <c r="AL2412" i="2"/>
  <c r="H2412" i="2"/>
  <c r="AG2412" i="2"/>
  <c r="L2412" i="2"/>
  <c r="AE2412" i="2"/>
  <c r="J2412" i="2"/>
  <c r="AH2412" i="2"/>
  <c r="AF2412" i="2"/>
  <c r="K2412" i="2"/>
  <c r="AI2412" i="2"/>
  <c r="N2412" i="2"/>
  <c r="L2413" i="2"/>
  <c r="Y2411" i="2"/>
  <c r="Q2405" i="2"/>
  <c r="D2420" i="2"/>
  <c r="E2415" i="2"/>
  <c r="D2423" i="2"/>
  <c r="E2418" i="2"/>
  <c r="U2418" i="2" s="1"/>
  <c r="D2421" i="2"/>
  <c r="E2416" i="2"/>
  <c r="AL2416" i="2" s="1"/>
  <c r="D2422" i="2"/>
  <c r="E2417" i="2"/>
  <c r="D2429" i="2"/>
  <c r="E2424" i="2"/>
  <c r="K2416" i="2" l="1"/>
  <c r="AK2416" i="2"/>
  <c r="F2429" i="2"/>
  <c r="AD2424" i="2"/>
  <c r="AE2424" i="2"/>
  <c r="AF2424" i="2"/>
  <c r="AG2424" i="2"/>
  <c r="AH2424" i="2"/>
  <c r="AI2424" i="2"/>
  <c r="AJ2424" i="2"/>
  <c r="AK2424" i="2"/>
  <c r="AL2424" i="2"/>
  <c r="S2424" i="2"/>
  <c r="U2424" i="2"/>
  <c r="V2424" i="2"/>
  <c r="W2424" i="2"/>
  <c r="X2424" i="2"/>
  <c r="Z2424" i="2"/>
  <c r="AA2424" i="2"/>
  <c r="T2424" i="2"/>
  <c r="Y2424" i="2"/>
  <c r="I2424" i="2"/>
  <c r="J2424" i="2"/>
  <c r="K2424" i="2"/>
  <c r="L2424" i="2"/>
  <c r="M2424" i="2"/>
  <c r="N2424" i="2"/>
  <c r="O2424" i="2"/>
  <c r="P2424" i="2"/>
  <c r="H2424" i="2"/>
  <c r="T2418" i="2"/>
  <c r="AA2418" i="2"/>
  <c r="H2416" i="2"/>
  <c r="AH2416" i="2"/>
  <c r="F2430" i="2"/>
  <c r="M2418" i="2"/>
  <c r="Y2418" i="2"/>
  <c r="Q2413" i="2"/>
  <c r="Y2416" i="2"/>
  <c r="AG2416" i="2"/>
  <c r="N2418" i="2"/>
  <c r="X2418" i="2"/>
  <c r="X2416" i="2"/>
  <c r="AF2416" i="2"/>
  <c r="L2418" i="2"/>
  <c r="AL2418" i="2"/>
  <c r="AH2417" i="2"/>
  <c r="I2417" i="2"/>
  <c r="AI2417" i="2"/>
  <c r="J2417" i="2"/>
  <c r="AJ2417" i="2"/>
  <c r="L2417" i="2"/>
  <c r="AK2417" i="2"/>
  <c r="M2417" i="2"/>
  <c r="AL2417" i="2"/>
  <c r="N2417" i="2"/>
  <c r="T2417" i="2"/>
  <c r="O2417" i="2"/>
  <c r="U2417" i="2"/>
  <c r="P2417" i="2"/>
  <c r="V2417" i="2"/>
  <c r="W2417" i="2"/>
  <c r="H2417" i="2"/>
  <c r="Y2417" i="2"/>
  <c r="K2417" i="2"/>
  <c r="Z2417" i="2"/>
  <c r="AF2417" i="2"/>
  <c r="AA2417" i="2"/>
  <c r="AD2417" i="2"/>
  <c r="AM2417" i="2" s="1"/>
  <c r="S2417" i="2"/>
  <c r="AE2417" i="2"/>
  <c r="X2417" i="2"/>
  <c r="AG2417" i="2"/>
  <c r="W2416" i="2"/>
  <c r="F2426" i="2"/>
  <c r="AB2419" i="2"/>
  <c r="K2418" i="2"/>
  <c r="AK2418" i="2"/>
  <c r="V2416" i="2"/>
  <c r="AB2411" i="2"/>
  <c r="J2418" i="2"/>
  <c r="AJ2418" i="2"/>
  <c r="AI2416" i="2"/>
  <c r="Q2410" i="2"/>
  <c r="F2432" i="2"/>
  <c r="U2416" i="2"/>
  <c r="I2418" i="2"/>
  <c r="AI2418" i="2"/>
  <c r="T2416" i="2"/>
  <c r="H2418" i="2"/>
  <c r="Q2418" i="2" s="1"/>
  <c r="AH2418" i="2"/>
  <c r="Q2412" i="2"/>
  <c r="AM2413" i="2"/>
  <c r="S2416" i="2"/>
  <c r="AB2416" i="2" s="1"/>
  <c r="P2418" i="2"/>
  <c r="AG2418" i="2"/>
  <c r="I2416" i="2"/>
  <c r="AB2412" i="2"/>
  <c r="AM2410" i="2"/>
  <c r="O2416" i="2"/>
  <c r="AA2416" i="2"/>
  <c r="O2418" i="2"/>
  <c r="AF2418" i="2"/>
  <c r="AG2415" i="2"/>
  <c r="K2415" i="2"/>
  <c r="J2415" i="2"/>
  <c r="AH2415" i="2"/>
  <c r="L2415" i="2"/>
  <c r="AI2415" i="2"/>
  <c r="M2415" i="2"/>
  <c r="AJ2415" i="2"/>
  <c r="N2415" i="2"/>
  <c r="AK2415" i="2"/>
  <c r="O2415" i="2"/>
  <c r="AE2415" i="2"/>
  <c r="AL2415" i="2"/>
  <c r="P2415" i="2"/>
  <c r="S2415" i="2"/>
  <c r="I2415" i="2"/>
  <c r="T2415" i="2"/>
  <c r="H2415" i="2"/>
  <c r="U2415" i="2"/>
  <c r="V2415" i="2"/>
  <c r="AF2415" i="2"/>
  <c r="W2415" i="2"/>
  <c r="X2415" i="2"/>
  <c r="Y2415" i="2"/>
  <c r="AA2415" i="2"/>
  <c r="AD2415" i="2"/>
  <c r="Z2415" i="2"/>
  <c r="P2416" i="2"/>
  <c r="Z2416" i="2"/>
  <c r="Q2419" i="2"/>
  <c r="Z2418" i="2"/>
  <c r="AE2418" i="2"/>
  <c r="AJ2416" i="2"/>
  <c r="AM2412" i="2"/>
  <c r="Q2411" i="2"/>
  <c r="N2416" i="2"/>
  <c r="AE2416" i="2"/>
  <c r="AM2419" i="2"/>
  <c r="W2418" i="2"/>
  <c r="AD2418" i="2"/>
  <c r="AB2410" i="2"/>
  <c r="M2416" i="2"/>
  <c r="AD2416" i="2"/>
  <c r="V2418" i="2"/>
  <c r="AB2418" i="2" s="1"/>
  <c r="F2428" i="2"/>
  <c r="L2416" i="2"/>
  <c r="AB2413" i="2"/>
  <c r="D2434" i="2"/>
  <c r="E2429" i="2"/>
  <c r="D2427" i="2"/>
  <c r="E2422" i="2"/>
  <c r="D2426" i="2"/>
  <c r="E2421" i="2"/>
  <c r="U2421" i="2" s="1"/>
  <c r="D2428" i="2"/>
  <c r="E2423" i="2"/>
  <c r="S2423" i="2" s="1"/>
  <c r="D2425" i="2"/>
  <c r="E2420" i="2"/>
  <c r="N2423" i="2" l="1"/>
  <c r="N2421" i="2"/>
  <c r="AH2421" i="2"/>
  <c r="M2423" i="2"/>
  <c r="AE2423" i="2"/>
  <c r="M2421" i="2"/>
  <c r="AG2421" i="2"/>
  <c r="Q2424" i="2"/>
  <c r="AG2420" i="2"/>
  <c r="N2420" i="2"/>
  <c r="AD2420" i="2"/>
  <c r="AH2420" i="2"/>
  <c r="O2420" i="2"/>
  <c r="AE2420" i="2"/>
  <c r="AI2420" i="2"/>
  <c r="P2420" i="2"/>
  <c r="U2420" i="2"/>
  <c r="AJ2420" i="2"/>
  <c r="H2420" i="2"/>
  <c r="AK2420" i="2"/>
  <c r="I2420" i="2"/>
  <c r="AL2420" i="2"/>
  <c r="J2420" i="2"/>
  <c r="V2420" i="2"/>
  <c r="L2420" i="2"/>
  <c r="W2420" i="2"/>
  <c r="K2420" i="2"/>
  <c r="Y2420" i="2"/>
  <c r="Z2420" i="2"/>
  <c r="AA2420" i="2"/>
  <c r="X2420" i="2"/>
  <c r="S2420" i="2"/>
  <c r="T2420" i="2"/>
  <c r="AF2420" i="2"/>
  <c r="M2420" i="2"/>
  <c r="L2423" i="2"/>
  <c r="AD2423" i="2"/>
  <c r="L2421" i="2"/>
  <c r="AF2421" i="2"/>
  <c r="AB2424" i="2"/>
  <c r="F2437" i="2"/>
  <c r="K2421" i="2"/>
  <c r="AE2421" i="2"/>
  <c r="Q2415" i="2"/>
  <c r="J2421" i="2"/>
  <c r="AD2421" i="2"/>
  <c r="I2423" i="2"/>
  <c r="I2421" i="2"/>
  <c r="AL2421" i="2"/>
  <c r="Q2417" i="2"/>
  <c r="H2421" i="2"/>
  <c r="Q2421" i="2" s="1"/>
  <c r="AK2421" i="2"/>
  <c r="O2423" i="2"/>
  <c r="O2421" i="2"/>
  <c r="S2421" i="2"/>
  <c r="J2423" i="2"/>
  <c r="AK2423" i="2"/>
  <c r="AJ2423" i="2"/>
  <c r="H2423" i="2"/>
  <c r="AI2423" i="2"/>
  <c r="Z2423" i="2"/>
  <c r="AH2423" i="2"/>
  <c r="AB2415" i="2"/>
  <c r="T2421" i="2"/>
  <c r="AJ2421" i="2"/>
  <c r="AL2422" i="2"/>
  <c r="H2422" i="2"/>
  <c r="Q2422" i="2" s="1"/>
  <c r="T2422" i="2"/>
  <c r="J2422" i="2"/>
  <c r="U2422" i="2"/>
  <c r="I2422" i="2"/>
  <c r="W2422" i="2"/>
  <c r="X2422" i="2"/>
  <c r="Y2422" i="2"/>
  <c r="Z2422" i="2"/>
  <c r="S2422" i="2"/>
  <c r="AD2422" i="2"/>
  <c r="V2422" i="2"/>
  <c r="AE2422" i="2"/>
  <c r="AA2422" i="2"/>
  <c r="O2422" i="2"/>
  <c r="AF2422" i="2"/>
  <c r="K2422" i="2"/>
  <c r="AG2422" i="2"/>
  <c r="N2422" i="2"/>
  <c r="AH2422" i="2"/>
  <c r="L2422" i="2"/>
  <c r="AI2422" i="2"/>
  <c r="AK2422" i="2"/>
  <c r="P2422" i="2"/>
  <c r="M2422" i="2"/>
  <c r="AJ2422" i="2"/>
  <c r="Y2423" i="2"/>
  <c r="AG2423" i="2"/>
  <c r="AA2421" i="2"/>
  <c r="AI2421" i="2"/>
  <c r="AF2423" i="2"/>
  <c r="Z2421" i="2"/>
  <c r="F2431" i="2"/>
  <c r="K2423" i="2"/>
  <c r="Y2421" i="2"/>
  <c r="AM2416" i="2"/>
  <c r="X2421" i="2"/>
  <c r="AM2424" i="2"/>
  <c r="AA2423" i="2"/>
  <c r="AM2415" i="2"/>
  <c r="W2421" i="2"/>
  <c r="F2435" i="2"/>
  <c r="F2434" i="2"/>
  <c r="AD2429" i="2"/>
  <c r="AE2429" i="2"/>
  <c r="AF2429" i="2"/>
  <c r="AG2429" i="2"/>
  <c r="AH2429" i="2"/>
  <c r="AI2429" i="2"/>
  <c r="AJ2429" i="2"/>
  <c r="AK2429" i="2"/>
  <c r="AL2429" i="2"/>
  <c r="U2429" i="2"/>
  <c r="V2429" i="2"/>
  <c r="X2429" i="2"/>
  <c r="Y2429" i="2"/>
  <c r="Z2429" i="2"/>
  <c r="AA2429" i="2"/>
  <c r="S2429" i="2"/>
  <c r="AB2429" i="2" s="1"/>
  <c r="T2429" i="2"/>
  <c r="W2429" i="2"/>
  <c r="L2429" i="2"/>
  <c r="M2429" i="2"/>
  <c r="N2429" i="2"/>
  <c r="O2429" i="2"/>
  <c r="P2429" i="2"/>
  <c r="H2429" i="2"/>
  <c r="I2429" i="2"/>
  <c r="K2429" i="2"/>
  <c r="J2429" i="2"/>
  <c r="AL2423" i="2"/>
  <c r="X2423" i="2"/>
  <c r="V2421" i="2"/>
  <c r="F2433" i="2"/>
  <c r="W2423" i="2"/>
  <c r="V2423" i="2"/>
  <c r="U2423" i="2"/>
  <c r="T2423" i="2"/>
  <c r="AB2423" i="2" s="1"/>
  <c r="P2423" i="2"/>
  <c r="AM2418" i="2"/>
  <c r="P2421" i="2"/>
  <c r="AB2417" i="2"/>
  <c r="Q2416" i="2"/>
  <c r="D2430" i="2"/>
  <c r="E2425" i="2"/>
  <c r="D2433" i="2"/>
  <c r="E2428" i="2"/>
  <c r="AL2428" i="2" s="1"/>
  <c r="D2431" i="2"/>
  <c r="E2426" i="2"/>
  <c r="AD2426" i="2" s="1"/>
  <c r="D2432" i="2"/>
  <c r="E2427" i="2"/>
  <c r="D2439" i="2"/>
  <c r="E2434" i="2"/>
  <c r="U2428" i="2" l="1"/>
  <c r="F2439" i="2"/>
  <c r="AD2434" i="2"/>
  <c r="AE2434" i="2"/>
  <c r="AF2434" i="2"/>
  <c r="AG2434" i="2"/>
  <c r="AH2434" i="2"/>
  <c r="AI2434" i="2"/>
  <c r="AJ2434" i="2"/>
  <c r="AK2434" i="2"/>
  <c r="AL2434" i="2"/>
  <c r="X2434" i="2"/>
  <c r="Y2434" i="2"/>
  <c r="AA2434" i="2"/>
  <c r="S2434" i="2"/>
  <c r="T2434" i="2"/>
  <c r="U2434" i="2"/>
  <c r="V2434" i="2"/>
  <c r="W2434" i="2"/>
  <c r="Z2434" i="2"/>
  <c r="O2434" i="2"/>
  <c r="P2434" i="2"/>
  <c r="H2434" i="2"/>
  <c r="I2434" i="2"/>
  <c r="J2434" i="2"/>
  <c r="K2434" i="2"/>
  <c r="L2434" i="2"/>
  <c r="N2434" i="2"/>
  <c r="M2434" i="2"/>
  <c r="Z2426" i="2"/>
  <c r="AA2428" i="2"/>
  <c r="AK2428" i="2"/>
  <c r="AM2429" i="2"/>
  <c r="AA2426" i="2"/>
  <c r="AL2426" i="2"/>
  <c r="F2438" i="2"/>
  <c r="Y2426" i="2"/>
  <c r="Y2428" i="2"/>
  <c r="X2426" i="2"/>
  <c r="V2426" i="2"/>
  <c r="AM2420" i="2"/>
  <c r="AJ2428" i="2"/>
  <c r="W2428" i="2"/>
  <c r="U2426" i="2"/>
  <c r="V2428" i="2"/>
  <c r="P2426" i="2"/>
  <c r="T2426" i="2"/>
  <c r="AM2421" i="2"/>
  <c r="F2442" i="2"/>
  <c r="AH2427" i="2"/>
  <c r="P2427" i="2"/>
  <c r="AI2427" i="2"/>
  <c r="H2427" i="2"/>
  <c r="Q2427" i="2" s="1"/>
  <c r="AJ2427" i="2"/>
  <c r="I2427" i="2"/>
  <c r="AK2427" i="2"/>
  <c r="J2427" i="2"/>
  <c r="AL2427" i="2"/>
  <c r="K2427" i="2"/>
  <c r="W2427" i="2"/>
  <c r="M2427" i="2"/>
  <c r="X2427" i="2"/>
  <c r="L2427" i="2"/>
  <c r="Z2427" i="2"/>
  <c r="AA2427" i="2"/>
  <c r="S2427" i="2"/>
  <c r="O2427" i="2"/>
  <c r="U2427" i="2"/>
  <c r="V2427" i="2"/>
  <c r="AD2427" i="2"/>
  <c r="Y2427" i="2"/>
  <c r="AE2427" i="2"/>
  <c r="T2427" i="2"/>
  <c r="AF2427" i="2"/>
  <c r="N2427" i="2"/>
  <c r="AG2427" i="2"/>
  <c r="P2428" i="2"/>
  <c r="T2428" i="2"/>
  <c r="O2426" i="2"/>
  <c r="S2426" i="2"/>
  <c r="AM2422" i="2"/>
  <c r="F2436" i="2"/>
  <c r="X2428" i="2"/>
  <c r="S2428" i="2"/>
  <c r="N2426" i="2"/>
  <c r="AK2426" i="2"/>
  <c r="AB2422" i="2"/>
  <c r="O2428" i="2"/>
  <c r="N2428" i="2"/>
  <c r="AI2428" i="2"/>
  <c r="Q2429" i="2"/>
  <c r="M2426" i="2"/>
  <c r="AJ2426" i="2"/>
  <c r="Q2423" i="2"/>
  <c r="L2426" i="2"/>
  <c r="AI2426" i="2"/>
  <c r="AM2423" i="2"/>
  <c r="L2428" i="2"/>
  <c r="AG2428" i="2"/>
  <c r="K2426" i="2"/>
  <c r="AH2426" i="2"/>
  <c r="AH2428" i="2"/>
  <c r="K2428" i="2"/>
  <c r="AF2428" i="2"/>
  <c r="I2426" i="2"/>
  <c r="AG2426" i="2"/>
  <c r="Q2420" i="2"/>
  <c r="J2428" i="2"/>
  <c r="AE2428" i="2"/>
  <c r="F2440" i="2"/>
  <c r="J2426" i="2"/>
  <c r="AF2426" i="2"/>
  <c r="AB2421" i="2"/>
  <c r="Z2428" i="2"/>
  <c r="M2428" i="2"/>
  <c r="I2428" i="2"/>
  <c r="AD2428" i="2"/>
  <c r="H2426" i="2"/>
  <c r="AE2426" i="2"/>
  <c r="AM2426" i="2" s="1"/>
  <c r="U2425" i="2"/>
  <c r="T2425" i="2"/>
  <c r="V2425" i="2"/>
  <c r="W2425" i="2"/>
  <c r="AE2425" i="2"/>
  <c r="X2425" i="2"/>
  <c r="AF2425" i="2"/>
  <c r="AA2425" i="2"/>
  <c r="AG2425" i="2"/>
  <c r="P2425" i="2"/>
  <c r="AH2425" i="2"/>
  <c r="H2425" i="2"/>
  <c r="Q2425" i="2" s="1"/>
  <c r="AI2425" i="2"/>
  <c r="I2425" i="2"/>
  <c r="AJ2425" i="2"/>
  <c r="J2425" i="2"/>
  <c r="AK2425" i="2"/>
  <c r="K2425" i="2"/>
  <c r="AL2425" i="2"/>
  <c r="L2425" i="2"/>
  <c r="AD2425" i="2"/>
  <c r="M2425" i="2"/>
  <c r="Y2425" i="2"/>
  <c r="O2425" i="2"/>
  <c r="Z2425" i="2"/>
  <c r="N2425" i="2"/>
  <c r="S2425" i="2"/>
  <c r="AB2425" i="2" s="1"/>
  <c r="H2428" i="2"/>
  <c r="Q2428" i="2" s="1"/>
  <c r="W2426" i="2"/>
  <c r="AB2420" i="2"/>
  <c r="D2444" i="2"/>
  <c r="E2439" i="2"/>
  <c r="D2437" i="2"/>
  <c r="E2432" i="2"/>
  <c r="D2436" i="2"/>
  <c r="E2431" i="2"/>
  <c r="AK2431" i="2" s="1"/>
  <c r="D2438" i="2"/>
  <c r="E2433" i="2"/>
  <c r="V2433" i="2" s="1"/>
  <c r="D2435" i="2"/>
  <c r="E2430" i="2"/>
  <c r="F2445" i="2" l="1"/>
  <c r="N2431" i="2"/>
  <c r="AJ2431" i="2"/>
  <c r="P2433" i="2"/>
  <c r="U2433" i="2"/>
  <c r="AB2434" i="2"/>
  <c r="L2431" i="2"/>
  <c r="T2433" i="2"/>
  <c r="M2431" i="2"/>
  <c r="AH2431" i="2"/>
  <c r="N2433" i="2"/>
  <c r="AL2433" i="2"/>
  <c r="K2431" i="2"/>
  <c r="AG2431" i="2"/>
  <c r="AM2427" i="2"/>
  <c r="F2447" i="2"/>
  <c r="M2433" i="2"/>
  <c r="AK2433" i="2"/>
  <c r="AI2431" i="2"/>
  <c r="AF2431" i="2"/>
  <c r="L2433" i="2"/>
  <c r="AJ2433" i="2"/>
  <c r="J2431" i="2"/>
  <c r="Z2431" i="2"/>
  <c r="AE2431" i="2"/>
  <c r="J2433" i="2"/>
  <c r="AI2433" i="2"/>
  <c r="U2431" i="2"/>
  <c r="AD2431" i="2"/>
  <c r="I2433" i="2"/>
  <c r="AH2433" i="2"/>
  <c r="X2430" i="2"/>
  <c r="S2430" i="2"/>
  <c r="Y2430" i="2"/>
  <c r="AH2430" i="2"/>
  <c r="Z2430" i="2"/>
  <c r="AI2430" i="2"/>
  <c r="AA2430" i="2"/>
  <c r="AJ2430" i="2"/>
  <c r="H2430" i="2"/>
  <c r="AK2430" i="2"/>
  <c r="I2430" i="2"/>
  <c r="AL2430" i="2"/>
  <c r="J2430" i="2"/>
  <c r="AD2430" i="2"/>
  <c r="K2430" i="2"/>
  <c r="AE2430" i="2"/>
  <c r="L2430" i="2"/>
  <c r="N2430" i="2"/>
  <c r="AF2430" i="2"/>
  <c r="M2430" i="2"/>
  <c r="AG2430" i="2"/>
  <c r="T2430" i="2"/>
  <c r="O2430" i="2"/>
  <c r="U2430" i="2"/>
  <c r="P2430" i="2"/>
  <c r="V2430" i="2"/>
  <c r="W2430" i="2"/>
  <c r="AM2425" i="2"/>
  <c r="AA2431" i="2"/>
  <c r="F2441" i="2"/>
  <c r="AB2427" i="2"/>
  <c r="K2433" i="2"/>
  <c r="AG2433" i="2"/>
  <c r="Y2431" i="2"/>
  <c r="H2433" i="2"/>
  <c r="AF2433" i="2"/>
  <c r="Q2434" i="2"/>
  <c r="X2431" i="2"/>
  <c r="AB2426" i="2"/>
  <c r="X2433" i="2"/>
  <c r="AE2433" i="2"/>
  <c r="AB2428" i="2"/>
  <c r="W2431" i="2"/>
  <c r="S2433" i="2"/>
  <c r="AD2433" i="2"/>
  <c r="AM2433" i="2" s="1"/>
  <c r="V2431" i="2"/>
  <c r="AA2433" i="2"/>
  <c r="F2443" i="2"/>
  <c r="AL2432" i="2"/>
  <c r="L2432" i="2"/>
  <c r="AD2432" i="2"/>
  <c r="M2432" i="2"/>
  <c r="AE2432" i="2"/>
  <c r="N2432" i="2"/>
  <c r="Z2432" i="2"/>
  <c r="P2432" i="2"/>
  <c r="AA2432" i="2"/>
  <c r="O2432" i="2"/>
  <c r="S2432" i="2"/>
  <c r="T2432" i="2"/>
  <c r="U2432" i="2"/>
  <c r="V2432" i="2"/>
  <c r="Y2432" i="2"/>
  <c r="AF2432" i="2"/>
  <c r="W2432" i="2"/>
  <c r="AG2432" i="2"/>
  <c r="X2432" i="2"/>
  <c r="AH2432" i="2"/>
  <c r="H2432" i="2"/>
  <c r="Q2432" i="2" s="1"/>
  <c r="J2432" i="2"/>
  <c r="AI2432" i="2"/>
  <c r="I2432" i="2"/>
  <c r="AJ2432" i="2"/>
  <c r="AK2432" i="2"/>
  <c r="K2432" i="2"/>
  <c r="H2431" i="2"/>
  <c r="T2431" i="2"/>
  <c r="Z2433" i="2"/>
  <c r="AM2434" i="2"/>
  <c r="Q2426" i="2"/>
  <c r="I2431" i="2"/>
  <c r="S2431" i="2"/>
  <c r="AB2431" i="2" s="1"/>
  <c r="Y2433" i="2"/>
  <c r="F2444" i="2"/>
  <c r="AG2439" i="2"/>
  <c r="AH2439" i="2"/>
  <c r="AI2439" i="2"/>
  <c r="AJ2439" i="2"/>
  <c r="AK2439" i="2"/>
  <c r="AL2439" i="2"/>
  <c r="AD2439" i="2"/>
  <c r="AE2439" i="2"/>
  <c r="AF2439" i="2"/>
  <c r="AA2439" i="2"/>
  <c r="S2439" i="2"/>
  <c r="T2439" i="2"/>
  <c r="U2439" i="2"/>
  <c r="W2439" i="2"/>
  <c r="V2439" i="2"/>
  <c r="X2439" i="2"/>
  <c r="Y2439" i="2"/>
  <c r="Z2439" i="2"/>
  <c r="H2439" i="2"/>
  <c r="I2439" i="2"/>
  <c r="J2439" i="2"/>
  <c r="K2439" i="2"/>
  <c r="L2439" i="2"/>
  <c r="M2439" i="2"/>
  <c r="N2439" i="2"/>
  <c r="O2439" i="2"/>
  <c r="P2439" i="2"/>
  <c r="AM2428" i="2"/>
  <c r="P2431" i="2"/>
  <c r="AL2431" i="2"/>
  <c r="W2433" i="2"/>
  <c r="O2433" i="2"/>
  <c r="O2431" i="2"/>
  <c r="D2440" i="2"/>
  <c r="E2435" i="2"/>
  <c r="D2443" i="2"/>
  <c r="E2438" i="2"/>
  <c r="AD2438" i="2" s="1"/>
  <c r="D2441" i="2"/>
  <c r="E2436" i="2"/>
  <c r="AA2436" i="2" s="1"/>
  <c r="D2442" i="2"/>
  <c r="E2437" i="2"/>
  <c r="D2449" i="2"/>
  <c r="E2444" i="2"/>
  <c r="V2438" i="2" l="1"/>
  <c r="F2449" i="2"/>
  <c r="AJ2444" i="2"/>
  <c r="AK2444" i="2"/>
  <c r="AL2444" i="2"/>
  <c r="AD2444" i="2"/>
  <c r="AE2444" i="2"/>
  <c r="AF2444" i="2"/>
  <c r="AG2444" i="2"/>
  <c r="AH2444" i="2"/>
  <c r="AI2444" i="2"/>
  <c r="V2444" i="2"/>
  <c r="W2444" i="2"/>
  <c r="X2444" i="2"/>
  <c r="S2444" i="2"/>
  <c r="T2444" i="2"/>
  <c r="U2444" i="2"/>
  <c r="Y2444" i="2"/>
  <c r="Z2444" i="2"/>
  <c r="AA2444" i="2"/>
  <c r="H2444" i="2"/>
  <c r="I2444" i="2"/>
  <c r="J2444" i="2"/>
  <c r="K2444" i="2"/>
  <c r="L2444" i="2"/>
  <c r="M2444" i="2"/>
  <c r="N2444" i="2"/>
  <c r="O2444" i="2"/>
  <c r="P2444" i="2"/>
  <c r="Z2438" i="2"/>
  <c r="Y2436" i="2"/>
  <c r="AM2432" i="2"/>
  <c r="Y2438" i="2"/>
  <c r="K2436" i="2"/>
  <c r="W2436" i="2"/>
  <c r="Q2430" i="2"/>
  <c r="Z2436" i="2"/>
  <c r="X2438" i="2"/>
  <c r="L2436" i="2"/>
  <c r="V2436" i="2"/>
  <c r="W2438" i="2"/>
  <c r="AB2433" i="2"/>
  <c r="J2436" i="2"/>
  <c r="AL2436" i="2"/>
  <c r="I2438" i="2"/>
  <c r="U2438" i="2"/>
  <c r="I2436" i="2"/>
  <c r="AK2436" i="2"/>
  <c r="F2452" i="2"/>
  <c r="AB2439" i="2"/>
  <c r="J2438" i="2"/>
  <c r="T2438" i="2"/>
  <c r="H2436" i="2"/>
  <c r="AJ2436" i="2"/>
  <c r="H2438" i="2"/>
  <c r="AL2438" i="2"/>
  <c r="O2436" i="2"/>
  <c r="AI2436" i="2"/>
  <c r="AL2437" i="2"/>
  <c r="I2437" i="2"/>
  <c r="AD2437" i="2"/>
  <c r="J2437" i="2"/>
  <c r="AE2437" i="2"/>
  <c r="K2437" i="2"/>
  <c r="AF2437" i="2"/>
  <c r="L2437" i="2"/>
  <c r="AG2437" i="2"/>
  <c r="M2437" i="2"/>
  <c r="AA2437" i="2"/>
  <c r="AH2437" i="2"/>
  <c r="N2437" i="2"/>
  <c r="S2437" i="2"/>
  <c r="O2437" i="2"/>
  <c r="U2437" i="2"/>
  <c r="P2437" i="2"/>
  <c r="AJ2437" i="2"/>
  <c r="V2437" i="2"/>
  <c r="W2437" i="2"/>
  <c r="X2437" i="2"/>
  <c r="Y2437" i="2"/>
  <c r="T2437" i="2"/>
  <c r="AI2437" i="2"/>
  <c r="Z2437" i="2"/>
  <c r="AK2437" i="2"/>
  <c r="H2437" i="2"/>
  <c r="P2438" i="2"/>
  <c r="AK2438" i="2"/>
  <c r="P2436" i="2"/>
  <c r="AH2436" i="2"/>
  <c r="Q2431" i="2"/>
  <c r="O2438" i="2"/>
  <c r="AJ2438" i="2"/>
  <c r="N2436" i="2"/>
  <c r="AG2436" i="2"/>
  <c r="AB2430" i="2"/>
  <c r="AM2439" i="2"/>
  <c r="AB2432" i="2"/>
  <c r="N2438" i="2"/>
  <c r="AI2438" i="2"/>
  <c r="M2436" i="2"/>
  <c r="AF2436" i="2"/>
  <c r="F2448" i="2"/>
  <c r="M2438" i="2"/>
  <c r="AH2438" i="2"/>
  <c r="X2436" i="2"/>
  <c r="AE2436" i="2"/>
  <c r="L2438" i="2"/>
  <c r="AG2438" i="2"/>
  <c r="U2436" i="2"/>
  <c r="AD2436" i="2"/>
  <c r="AM2436" i="2" s="1"/>
  <c r="K2438" i="2"/>
  <c r="AF2438" i="2"/>
  <c r="Q2433" i="2"/>
  <c r="T2436" i="2"/>
  <c r="F2446" i="2"/>
  <c r="AM2430" i="2"/>
  <c r="AM2431" i="2"/>
  <c r="Q2439" i="2"/>
  <c r="S2438" i="2"/>
  <c r="AE2438" i="2"/>
  <c r="AM2438" i="2" s="1"/>
  <c r="S2436" i="2"/>
  <c r="AK2435" i="2"/>
  <c r="AA2435" i="2"/>
  <c r="AL2435" i="2"/>
  <c r="V2435" i="2"/>
  <c r="AD2435" i="2"/>
  <c r="H2435" i="2"/>
  <c r="AE2435" i="2"/>
  <c r="I2435" i="2"/>
  <c r="AF2435" i="2"/>
  <c r="J2435" i="2"/>
  <c r="AG2435" i="2"/>
  <c r="K2435" i="2"/>
  <c r="AH2435" i="2"/>
  <c r="L2435" i="2"/>
  <c r="AI2435" i="2"/>
  <c r="M2435" i="2"/>
  <c r="AJ2435" i="2"/>
  <c r="N2435" i="2"/>
  <c r="U2435" i="2"/>
  <c r="S2435" i="2"/>
  <c r="AB2435" i="2" s="1"/>
  <c r="O2435" i="2"/>
  <c r="T2435" i="2"/>
  <c r="P2435" i="2"/>
  <c r="Y2435" i="2"/>
  <c r="W2435" i="2"/>
  <c r="X2435" i="2"/>
  <c r="Z2435" i="2"/>
  <c r="AA2438" i="2"/>
  <c r="F2450" i="2"/>
  <c r="D2454" i="2"/>
  <c r="E2449" i="2"/>
  <c r="D2447" i="2"/>
  <c r="E2442" i="2"/>
  <c r="D2446" i="2"/>
  <c r="E2441" i="2"/>
  <c r="AK2441" i="2" s="1"/>
  <c r="D2448" i="2"/>
  <c r="E2443" i="2"/>
  <c r="T2443" i="2" s="1"/>
  <c r="D2445" i="2"/>
  <c r="E2440" i="2"/>
  <c r="I2441" i="2" l="1"/>
  <c r="AM2435" i="2"/>
  <c r="J2441" i="2"/>
  <c r="AJ2441" i="2"/>
  <c r="S2443" i="2"/>
  <c r="AB2444" i="2"/>
  <c r="AI2441" i="2"/>
  <c r="H2441" i="2"/>
  <c r="AH2441" i="2"/>
  <c r="Z2443" i="2"/>
  <c r="P2441" i="2"/>
  <c r="AG2441" i="2"/>
  <c r="L2443" i="2"/>
  <c r="X2443" i="2"/>
  <c r="AA2443" i="2"/>
  <c r="M2443" i="2"/>
  <c r="AA2441" i="2"/>
  <c r="AF2441" i="2"/>
  <c r="W2443" i="2"/>
  <c r="AB2436" i="2"/>
  <c r="X2441" i="2"/>
  <c r="AE2441" i="2"/>
  <c r="K2443" i="2"/>
  <c r="AL2443" i="2"/>
  <c r="W2441" i="2"/>
  <c r="F2451" i="2"/>
  <c r="J2443" i="2"/>
  <c r="AK2443" i="2"/>
  <c r="AB2438" i="2"/>
  <c r="V2441" i="2"/>
  <c r="I2443" i="2"/>
  <c r="AJ2443" i="2"/>
  <c r="AM2437" i="2"/>
  <c r="F2455" i="2"/>
  <c r="U2441" i="2"/>
  <c r="H2443" i="2"/>
  <c r="AI2443" i="2"/>
  <c r="AH2442" i="2"/>
  <c r="K2442" i="2"/>
  <c r="AI2442" i="2"/>
  <c r="L2442" i="2"/>
  <c r="AJ2442" i="2"/>
  <c r="M2442" i="2"/>
  <c r="AK2442" i="2"/>
  <c r="N2442" i="2"/>
  <c r="S2442" i="2"/>
  <c r="O2442" i="2"/>
  <c r="T2442" i="2"/>
  <c r="P2442" i="2"/>
  <c r="X2442" i="2"/>
  <c r="Y2442" i="2"/>
  <c r="Z2442" i="2"/>
  <c r="V2442" i="2"/>
  <c r="W2442" i="2"/>
  <c r="AL2442" i="2"/>
  <c r="AA2442" i="2"/>
  <c r="AD2442" i="2"/>
  <c r="AM2442" i="2" s="1"/>
  <c r="U2442" i="2"/>
  <c r="AE2442" i="2"/>
  <c r="H2442" i="2"/>
  <c r="I2442" i="2"/>
  <c r="AF2442" i="2"/>
  <c r="J2442" i="2"/>
  <c r="AG2442" i="2"/>
  <c r="T2441" i="2"/>
  <c r="P2443" i="2"/>
  <c r="AH2443" i="2"/>
  <c r="AM2444" i="2"/>
  <c r="S2441" i="2"/>
  <c r="O2443" i="2"/>
  <c r="AG2443" i="2"/>
  <c r="Q2444" i="2"/>
  <c r="N2441" i="2"/>
  <c r="Z2441" i="2"/>
  <c r="N2443" i="2"/>
  <c r="AF2443" i="2"/>
  <c r="O2441" i="2"/>
  <c r="Y2441" i="2"/>
  <c r="Y2443" i="2"/>
  <c r="AE2443" i="2"/>
  <c r="AB2437" i="2"/>
  <c r="M2441" i="2"/>
  <c r="AD2441" i="2"/>
  <c r="V2443" i="2"/>
  <c r="AD2443" i="2"/>
  <c r="Q2438" i="2"/>
  <c r="F2454" i="2"/>
  <c r="AD2449" i="2"/>
  <c r="AE2449" i="2"/>
  <c r="AF2449" i="2"/>
  <c r="AG2449" i="2"/>
  <c r="AH2449" i="2"/>
  <c r="AI2449" i="2"/>
  <c r="AJ2449" i="2"/>
  <c r="AK2449" i="2"/>
  <c r="AL2449" i="2"/>
  <c r="T2449" i="2"/>
  <c r="Y2449" i="2"/>
  <c r="Z2449" i="2"/>
  <c r="S2449" i="2"/>
  <c r="U2449" i="2"/>
  <c r="V2449" i="2"/>
  <c r="W2449" i="2"/>
  <c r="X2449" i="2"/>
  <c r="AA2449" i="2"/>
  <c r="H2449" i="2"/>
  <c r="Q2449" i="2" s="1"/>
  <c r="K2449" i="2"/>
  <c r="I2449" i="2"/>
  <c r="J2449" i="2"/>
  <c r="L2449" i="2"/>
  <c r="M2449" i="2"/>
  <c r="N2449" i="2"/>
  <c r="O2449" i="2"/>
  <c r="P2449" i="2"/>
  <c r="L2441" i="2"/>
  <c r="AL2441" i="2"/>
  <c r="U2443" i="2"/>
  <c r="F2453" i="2"/>
  <c r="F2457" i="2"/>
  <c r="T2440" i="2"/>
  <c r="AD2440" i="2"/>
  <c r="W2440" i="2"/>
  <c r="AE2440" i="2"/>
  <c r="Y2440" i="2"/>
  <c r="AF2440" i="2"/>
  <c r="I2440" i="2"/>
  <c r="AG2440" i="2"/>
  <c r="L2440" i="2"/>
  <c r="AH2440" i="2"/>
  <c r="J2440" i="2"/>
  <c r="AI2440" i="2"/>
  <c r="K2440" i="2"/>
  <c r="AA2440" i="2"/>
  <c r="AJ2440" i="2"/>
  <c r="M2440" i="2"/>
  <c r="AK2440" i="2"/>
  <c r="N2440" i="2"/>
  <c r="AL2440" i="2"/>
  <c r="O2440" i="2"/>
  <c r="S2440" i="2"/>
  <c r="P2440" i="2"/>
  <c r="U2440" i="2"/>
  <c r="H2440" i="2"/>
  <c r="V2440" i="2"/>
  <c r="X2440" i="2"/>
  <c r="Z2440" i="2"/>
  <c r="Q2435" i="2"/>
  <c r="K2441" i="2"/>
  <c r="Q2437" i="2"/>
  <c r="Q2436" i="2"/>
  <c r="D2450" i="2"/>
  <c r="E2445" i="2"/>
  <c r="D2453" i="2"/>
  <c r="E2448" i="2"/>
  <c r="AJ2448" i="2" s="1"/>
  <c r="D2451" i="2"/>
  <c r="E2446" i="2"/>
  <c r="AE2446" i="2" s="1"/>
  <c r="D2452" i="2"/>
  <c r="E2447" i="2"/>
  <c r="D2459" i="2"/>
  <c r="E2454" i="2"/>
  <c r="I2448" i="2" l="1"/>
  <c r="AI2448" i="2"/>
  <c r="K2446" i="2"/>
  <c r="AD2446" i="2"/>
  <c r="V2448" i="2"/>
  <c r="AG2448" i="2"/>
  <c r="AM2449" i="2"/>
  <c r="I2446" i="2"/>
  <c r="AK2446" i="2"/>
  <c r="U2448" i="2"/>
  <c r="AF2448" i="2"/>
  <c r="F2459" i="2"/>
  <c r="AD2454" i="2"/>
  <c r="AE2454" i="2"/>
  <c r="AF2454" i="2"/>
  <c r="AG2454" i="2"/>
  <c r="AH2454" i="2"/>
  <c r="AI2454" i="2"/>
  <c r="AJ2454" i="2"/>
  <c r="AK2454" i="2"/>
  <c r="AL2454" i="2"/>
  <c r="T2454" i="2"/>
  <c r="U2454" i="2"/>
  <c r="S2454" i="2"/>
  <c r="V2454" i="2"/>
  <c r="W2454" i="2"/>
  <c r="X2454" i="2"/>
  <c r="Y2454" i="2"/>
  <c r="Z2454" i="2"/>
  <c r="AA2454" i="2"/>
  <c r="K2454" i="2"/>
  <c r="N2454" i="2"/>
  <c r="L2454" i="2"/>
  <c r="M2454" i="2"/>
  <c r="O2454" i="2"/>
  <c r="P2454" i="2"/>
  <c r="H2454" i="2"/>
  <c r="J2454" i="2"/>
  <c r="I2454" i="2"/>
  <c r="F2460" i="2"/>
  <c r="H2446" i="2"/>
  <c r="AJ2446" i="2"/>
  <c r="AH2448" i="2"/>
  <c r="Y2448" i="2"/>
  <c r="AA2446" i="2"/>
  <c r="AI2446" i="2"/>
  <c r="Q2440" i="2"/>
  <c r="X2448" i="2"/>
  <c r="AM2443" i="2"/>
  <c r="AB2441" i="2"/>
  <c r="Z2446" i="2"/>
  <c r="AH2446" i="2"/>
  <c r="W2447" i="2"/>
  <c r="X2447" i="2"/>
  <c r="AD2447" i="2"/>
  <c r="Y2447" i="2"/>
  <c r="AE2447" i="2"/>
  <c r="Z2447" i="2"/>
  <c r="AF2447" i="2"/>
  <c r="J2447" i="2"/>
  <c r="AG2447" i="2"/>
  <c r="K2447" i="2"/>
  <c r="AH2447" i="2"/>
  <c r="M2447" i="2"/>
  <c r="AI2447" i="2"/>
  <c r="L2447" i="2"/>
  <c r="AJ2447" i="2"/>
  <c r="N2447" i="2"/>
  <c r="AK2447" i="2"/>
  <c r="O2447" i="2"/>
  <c r="AL2447" i="2"/>
  <c r="P2447" i="2"/>
  <c r="S2447" i="2"/>
  <c r="I2447" i="2"/>
  <c r="T2447" i="2"/>
  <c r="H2447" i="2"/>
  <c r="V2447" i="2"/>
  <c r="AA2447" i="2"/>
  <c r="U2447" i="2"/>
  <c r="W2448" i="2"/>
  <c r="AB2449" i="2"/>
  <c r="Q2443" i="2"/>
  <c r="Y2446" i="2"/>
  <c r="F2456" i="2"/>
  <c r="F2458" i="2"/>
  <c r="T2448" i="2"/>
  <c r="AM2441" i="2"/>
  <c r="X2446" i="2"/>
  <c r="S2448" i="2"/>
  <c r="W2446" i="2"/>
  <c r="Q2441" i="2"/>
  <c r="J2446" i="2"/>
  <c r="AB2440" i="2"/>
  <c r="F2462" i="2"/>
  <c r="O2448" i="2"/>
  <c r="AA2448" i="2"/>
  <c r="S2446" i="2"/>
  <c r="P2448" i="2"/>
  <c r="Z2448" i="2"/>
  <c r="V2446" i="2"/>
  <c r="AM2440" i="2"/>
  <c r="N2448" i="2"/>
  <c r="AE2448" i="2"/>
  <c r="P2446" i="2"/>
  <c r="U2446" i="2"/>
  <c r="AB2443" i="2"/>
  <c r="M2448" i="2"/>
  <c r="AD2448" i="2"/>
  <c r="AB2442" i="2"/>
  <c r="O2446" i="2"/>
  <c r="T2446" i="2"/>
  <c r="H2448" i="2"/>
  <c r="Q2448" i="2" s="1"/>
  <c r="AL2446" i="2"/>
  <c r="L2448" i="2"/>
  <c r="AL2448" i="2"/>
  <c r="N2446" i="2"/>
  <c r="AG2446" i="2"/>
  <c r="K2448" i="2"/>
  <c r="AK2448" i="2"/>
  <c r="Q2442" i="2"/>
  <c r="M2446" i="2"/>
  <c r="AF2446" i="2"/>
  <c r="AL2445" i="2"/>
  <c r="I2445" i="2"/>
  <c r="U2445" i="2"/>
  <c r="K2445" i="2"/>
  <c r="X2445" i="2"/>
  <c r="AG2445" i="2"/>
  <c r="V2445" i="2"/>
  <c r="J2445" i="2"/>
  <c r="Y2445" i="2"/>
  <c r="AA2445" i="2"/>
  <c r="AJ2445" i="2"/>
  <c r="W2445" i="2"/>
  <c r="O2445" i="2"/>
  <c r="P2445" i="2"/>
  <c r="Z2445" i="2"/>
  <c r="AD2445" i="2"/>
  <c r="S2445" i="2"/>
  <c r="AE2445" i="2"/>
  <c r="T2445" i="2"/>
  <c r="AF2445" i="2"/>
  <c r="L2445" i="2"/>
  <c r="AH2445" i="2"/>
  <c r="M2445" i="2"/>
  <c r="AI2445" i="2"/>
  <c r="N2445" i="2"/>
  <c r="AK2445" i="2"/>
  <c r="H2445" i="2"/>
  <c r="J2448" i="2"/>
  <c r="L2446" i="2"/>
  <c r="D2464" i="2"/>
  <c r="E2459" i="2"/>
  <c r="D2457" i="2"/>
  <c r="E2452" i="2"/>
  <c r="D2456" i="2"/>
  <c r="E2451" i="2"/>
  <c r="AL2451" i="2" s="1"/>
  <c r="D2458" i="2"/>
  <c r="E2453" i="2"/>
  <c r="AE2453" i="2" s="1"/>
  <c r="D2455" i="2"/>
  <c r="E2450" i="2"/>
  <c r="J2453" i="2" l="1"/>
  <c r="AD2453" i="2"/>
  <c r="AA2451" i="2"/>
  <c r="AK2451" i="2"/>
  <c r="H2453" i="2"/>
  <c r="AK2453" i="2"/>
  <c r="Y2451" i="2"/>
  <c r="AG2450" i="2"/>
  <c r="P2450" i="2"/>
  <c r="AH2450" i="2"/>
  <c r="H2450" i="2"/>
  <c r="AE2450" i="2"/>
  <c r="AI2450" i="2"/>
  <c r="I2450" i="2"/>
  <c r="AJ2450" i="2"/>
  <c r="J2450" i="2"/>
  <c r="AK2450" i="2"/>
  <c r="K2450" i="2"/>
  <c r="AL2450" i="2"/>
  <c r="L2450" i="2"/>
  <c r="X2450" i="2"/>
  <c r="N2450" i="2"/>
  <c r="Y2450" i="2"/>
  <c r="M2450" i="2"/>
  <c r="AA2450" i="2"/>
  <c r="S2450" i="2"/>
  <c r="T2450" i="2"/>
  <c r="U2450" i="2"/>
  <c r="V2450" i="2"/>
  <c r="AD2450" i="2"/>
  <c r="W2450" i="2"/>
  <c r="Z2450" i="2"/>
  <c r="AF2450" i="2"/>
  <c r="O2450" i="2"/>
  <c r="AB2446" i="2"/>
  <c r="X2453" i="2"/>
  <c r="AJ2453" i="2"/>
  <c r="V2451" i="2"/>
  <c r="AM2454" i="2"/>
  <c r="W2453" i="2"/>
  <c r="AI2453" i="2"/>
  <c r="U2451" i="2"/>
  <c r="F2464" i="2"/>
  <c r="AD2459" i="2"/>
  <c r="AE2459" i="2"/>
  <c r="AF2459" i="2"/>
  <c r="AG2459" i="2"/>
  <c r="AH2459" i="2"/>
  <c r="AI2459" i="2"/>
  <c r="AJ2459" i="2"/>
  <c r="AK2459" i="2"/>
  <c r="AL2459" i="2"/>
  <c r="W2459" i="2"/>
  <c r="X2459" i="2"/>
  <c r="S2459" i="2"/>
  <c r="T2459" i="2"/>
  <c r="U2459" i="2"/>
  <c r="V2459" i="2"/>
  <c r="Y2459" i="2"/>
  <c r="Z2459" i="2"/>
  <c r="AA2459" i="2"/>
  <c r="N2459" i="2"/>
  <c r="O2459" i="2"/>
  <c r="P2459" i="2"/>
  <c r="H2459" i="2"/>
  <c r="I2459" i="2"/>
  <c r="J2459" i="2"/>
  <c r="K2459" i="2"/>
  <c r="M2459" i="2"/>
  <c r="L2459" i="2"/>
  <c r="T2453" i="2"/>
  <c r="F2463" i="2"/>
  <c r="T2451" i="2"/>
  <c r="AB2448" i="2"/>
  <c r="S2453" i="2"/>
  <c r="P2451" i="2"/>
  <c r="X2451" i="2"/>
  <c r="AA2453" i="2"/>
  <c r="O2451" i="2"/>
  <c r="W2451" i="2"/>
  <c r="AM2448" i="2"/>
  <c r="Z2453" i="2"/>
  <c r="N2451" i="2"/>
  <c r="AJ2451" i="2"/>
  <c r="F2465" i="2"/>
  <c r="AB2454" i="2"/>
  <c r="F2467" i="2"/>
  <c r="AL2452" i="2"/>
  <c r="J2452" i="2"/>
  <c r="V2452" i="2"/>
  <c r="L2452" i="2"/>
  <c r="W2452" i="2"/>
  <c r="K2452" i="2"/>
  <c r="Y2452" i="2"/>
  <c r="AG2452" i="2"/>
  <c r="S2452" i="2"/>
  <c r="H2452" i="2"/>
  <c r="Q2452" i="2" s="1"/>
  <c r="T2452" i="2"/>
  <c r="U2452" i="2"/>
  <c r="X2452" i="2"/>
  <c r="AD2452" i="2"/>
  <c r="Z2452" i="2"/>
  <c r="AE2452" i="2"/>
  <c r="AA2452" i="2"/>
  <c r="AF2452" i="2"/>
  <c r="M2452" i="2"/>
  <c r="N2452" i="2"/>
  <c r="AH2452" i="2"/>
  <c r="P2452" i="2"/>
  <c r="AJ2452" i="2"/>
  <c r="AI2452" i="2"/>
  <c r="O2452" i="2"/>
  <c r="AK2452" i="2"/>
  <c r="I2452" i="2"/>
  <c r="AB2445" i="2"/>
  <c r="Y2453" i="2"/>
  <c r="L2451" i="2"/>
  <c r="AI2451" i="2"/>
  <c r="Q2447" i="2"/>
  <c r="P2453" i="2"/>
  <c r="V2453" i="2"/>
  <c r="M2451" i="2"/>
  <c r="AH2451" i="2"/>
  <c r="F2461" i="2"/>
  <c r="AH2456" i="2"/>
  <c r="Y2456" i="2"/>
  <c r="K2456" i="2"/>
  <c r="O2453" i="2"/>
  <c r="U2453" i="2"/>
  <c r="K2451" i="2"/>
  <c r="AG2451" i="2"/>
  <c r="Q2454" i="2"/>
  <c r="I2453" i="2"/>
  <c r="Z2451" i="2"/>
  <c r="N2453" i="2"/>
  <c r="AH2453" i="2"/>
  <c r="J2451" i="2"/>
  <c r="AF2451" i="2"/>
  <c r="AB2447" i="2"/>
  <c r="Q2446" i="2"/>
  <c r="AM2446" i="2"/>
  <c r="M2453" i="2"/>
  <c r="AG2453" i="2"/>
  <c r="I2451" i="2"/>
  <c r="AE2451" i="2"/>
  <c r="L2453" i="2"/>
  <c r="AF2453" i="2"/>
  <c r="H2451" i="2"/>
  <c r="AD2451" i="2"/>
  <c r="AM2447" i="2"/>
  <c r="AL2453" i="2"/>
  <c r="AM2445" i="2"/>
  <c r="Q2445" i="2"/>
  <c r="K2453" i="2"/>
  <c r="S2451" i="2"/>
  <c r="D2460" i="2"/>
  <c r="E2455" i="2"/>
  <c r="D2463" i="2"/>
  <c r="E2458" i="2"/>
  <c r="AK2458" i="2" s="1"/>
  <c r="D2461" i="2"/>
  <c r="E2456" i="2"/>
  <c r="AG2456" i="2" s="1"/>
  <c r="D2462" i="2"/>
  <c r="E2457" i="2"/>
  <c r="D2469" i="2"/>
  <c r="E2464" i="2"/>
  <c r="I2456" i="2" l="1"/>
  <c r="AF2456" i="2"/>
  <c r="F2470" i="2"/>
  <c r="M2458" i="2"/>
  <c r="AJ2458" i="2"/>
  <c r="AM2451" i="2"/>
  <c r="X2456" i="2"/>
  <c r="AD2456" i="2"/>
  <c r="K2458" i="2"/>
  <c r="AH2458" i="2"/>
  <c r="AM2450" i="2"/>
  <c r="Q2451" i="2"/>
  <c r="W2456" i="2"/>
  <c r="F2466" i="2"/>
  <c r="N2461" i="2"/>
  <c r="F2472" i="2"/>
  <c r="I2458" i="2"/>
  <c r="AG2458" i="2"/>
  <c r="AE2456" i="2"/>
  <c r="J2458" i="2"/>
  <c r="AF2458" i="2"/>
  <c r="AM2459" i="2"/>
  <c r="AI2458" i="2"/>
  <c r="U2456" i="2"/>
  <c r="H2458" i="2"/>
  <c r="AE2458" i="2"/>
  <c r="F2469" i="2"/>
  <c r="AF2464" i="2"/>
  <c r="AG2464" i="2"/>
  <c r="AH2464" i="2"/>
  <c r="AI2464" i="2"/>
  <c r="AJ2464" i="2"/>
  <c r="AK2464" i="2"/>
  <c r="AL2464" i="2"/>
  <c r="AD2464" i="2"/>
  <c r="AE2464" i="2"/>
  <c r="Z2464" i="2"/>
  <c r="AA2464" i="2"/>
  <c r="S2464" i="2"/>
  <c r="T2464" i="2"/>
  <c r="U2464" i="2"/>
  <c r="V2464" i="2"/>
  <c r="W2464" i="2"/>
  <c r="X2464" i="2"/>
  <c r="Y2464" i="2"/>
  <c r="H2464" i="2"/>
  <c r="I2464" i="2"/>
  <c r="J2464" i="2"/>
  <c r="K2464" i="2"/>
  <c r="L2464" i="2"/>
  <c r="M2464" i="2"/>
  <c r="N2464" i="2"/>
  <c r="P2464" i="2"/>
  <c r="O2464" i="2"/>
  <c r="Q2450" i="2"/>
  <c r="T2456" i="2"/>
  <c r="U2458" i="2"/>
  <c r="AD2458" i="2"/>
  <c r="AB2450" i="2"/>
  <c r="L2458" i="2"/>
  <c r="AA2456" i="2"/>
  <c r="T2458" i="2"/>
  <c r="AL2458" i="2"/>
  <c r="H2456" i="2"/>
  <c r="Z2456" i="2"/>
  <c r="S2458" i="2"/>
  <c r="F2468" i="2"/>
  <c r="AA2463" i="2"/>
  <c r="H2463" i="2"/>
  <c r="P2456" i="2"/>
  <c r="S2456" i="2"/>
  <c r="AB2456" i="2" s="1"/>
  <c r="AA2458" i="2"/>
  <c r="AB2459" i="2"/>
  <c r="O2456" i="2"/>
  <c r="AL2456" i="2"/>
  <c r="AM2452" i="2"/>
  <c r="AB2453" i="2"/>
  <c r="Z2458" i="2"/>
  <c r="V2456" i="2"/>
  <c r="N2456" i="2"/>
  <c r="AK2456" i="2"/>
  <c r="W2458" i="2"/>
  <c r="Q2453" i="2"/>
  <c r="AF2457" i="2"/>
  <c r="AA2457" i="2"/>
  <c r="AG2457" i="2"/>
  <c r="P2457" i="2"/>
  <c r="AH2457" i="2"/>
  <c r="H2457" i="2"/>
  <c r="AI2457" i="2"/>
  <c r="I2457" i="2"/>
  <c r="AJ2457" i="2"/>
  <c r="J2457" i="2"/>
  <c r="AK2457" i="2"/>
  <c r="K2457" i="2"/>
  <c r="AL2457" i="2"/>
  <c r="L2457" i="2"/>
  <c r="AD2457" i="2"/>
  <c r="M2457" i="2"/>
  <c r="Y2457" i="2"/>
  <c r="O2457" i="2"/>
  <c r="Z2457" i="2"/>
  <c r="N2457" i="2"/>
  <c r="S2457" i="2"/>
  <c r="T2457" i="2"/>
  <c r="W2457" i="2"/>
  <c r="U2457" i="2"/>
  <c r="V2457" i="2"/>
  <c r="AE2457" i="2"/>
  <c r="X2457" i="2"/>
  <c r="AB2451" i="2"/>
  <c r="M2456" i="2"/>
  <c r="AJ2456" i="2"/>
  <c r="V2458" i="2"/>
  <c r="AF2455" i="2"/>
  <c r="N2455" i="2"/>
  <c r="AA2455" i="2"/>
  <c r="O2455" i="2"/>
  <c r="S2455" i="2"/>
  <c r="P2455" i="2"/>
  <c r="AD2455" i="2"/>
  <c r="T2455" i="2"/>
  <c r="U2455" i="2"/>
  <c r="V2455" i="2"/>
  <c r="W2455" i="2"/>
  <c r="X2455" i="2"/>
  <c r="AG2455" i="2"/>
  <c r="Y2455" i="2"/>
  <c r="AH2455" i="2"/>
  <c r="Z2455" i="2"/>
  <c r="AI2455" i="2"/>
  <c r="H2455" i="2"/>
  <c r="AJ2455" i="2"/>
  <c r="I2455" i="2"/>
  <c r="AK2455" i="2"/>
  <c r="J2455" i="2"/>
  <c r="AL2455" i="2"/>
  <c r="K2455" i="2"/>
  <c r="L2455" i="2"/>
  <c r="AE2455" i="2"/>
  <c r="M2455" i="2"/>
  <c r="L2456" i="2"/>
  <c r="AI2456" i="2"/>
  <c r="P2458" i="2"/>
  <c r="Y2458" i="2"/>
  <c r="O2458" i="2"/>
  <c r="X2458" i="2"/>
  <c r="AM2453" i="2"/>
  <c r="J2456" i="2"/>
  <c r="AB2452" i="2"/>
  <c r="N2458" i="2"/>
  <c r="Q2459" i="2"/>
  <c r="D2474" i="2"/>
  <c r="E2469" i="2"/>
  <c r="D2467" i="2"/>
  <c r="E2462" i="2"/>
  <c r="D2466" i="2"/>
  <c r="E2461" i="2"/>
  <c r="AK2461" i="2" s="1"/>
  <c r="D2468" i="2"/>
  <c r="E2463" i="2"/>
  <c r="V2463" i="2" s="1"/>
  <c r="D2465" i="2"/>
  <c r="E2460" i="2"/>
  <c r="AI2461" i="2" l="1"/>
  <c r="AF2463" i="2"/>
  <c r="AB2455" i="2"/>
  <c r="U2463" i="2"/>
  <c r="Q2456" i="2"/>
  <c r="P2461" i="2"/>
  <c r="AJ2461" i="2"/>
  <c r="T2463" i="2"/>
  <c r="M2461" i="2"/>
  <c r="AH2461" i="2"/>
  <c r="Q2455" i="2"/>
  <c r="M2463" i="2"/>
  <c r="S2463" i="2"/>
  <c r="O2461" i="2"/>
  <c r="AG2461" i="2"/>
  <c r="I2463" i="2"/>
  <c r="AL2463" i="2"/>
  <c r="L2461" i="2"/>
  <c r="AF2461" i="2"/>
  <c r="Q2464" i="2"/>
  <c r="P2463" i="2"/>
  <c r="AK2463" i="2"/>
  <c r="F2474" i="2"/>
  <c r="AI2469" i="2"/>
  <c r="AJ2469" i="2"/>
  <c r="AK2469" i="2"/>
  <c r="AL2469" i="2"/>
  <c r="AD2469" i="2"/>
  <c r="AE2469" i="2"/>
  <c r="AF2469" i="2"/>
  <c r="AG2469" i="2"/>
  <c r="AH2469" i="2"/>
  <c r="U2469" i="2"/>
  <c r="X2469" i="2"/>
  <c r="Y2469" i="2"/>
  <c r="Z2469" i="2"/>
  <c r="AA2469" i="2"/>
  <c r="S2469" i="2"/>
  <c r="AB2469" i="2" s="1"/>
  <c r="T2469" i="2"/>
  <c r="W2469" i="2"/>
  <c r="V2469" i="2"/>
  <c r="H2469" i="2"/>
  <c r="I2469" i="2"/>
  <c r="J2469" i="2"/>
  <c r="K2469" i="2"/>
  <c r="L2469" i="2"/>
  <c r="M2469" i="2"/>
  <c r="N2469" i="2"/>
  <c r="O2469" i="2"/>
  <c r="P2469" i="2"/>
  <c r="AA2461" i="2"/>
  <c r="AE2461" i="2"/>
  <c r="O2463" i="2"/>
  <c r="AJ2463" i="2"/>
  <c r="AM2458" i="2"/>
  <c r="Z2461" i="2"/>
  <c r="AD2461" i="2"/>
  <c r="N2463" i="2"/>
  <c r="AI2463" i="2"/>
  <c r="Q2458" i="2"/>
  <c r="Y2461" i="2"/>
  <c r="F2471" i="2"/>
  <c r="V2466" i="2"/>
  <c r="W2466" i="2"/>
  <c r="J2466" i="2"/>
  <c r="AJ2460" i="2"/>
  <c r="X2460" i="2"/>
  <c r="AL2460" i="2"/>
  <c r="H2460" i="2"/>
  <c r="Q2460" i="2" s="1"/>
  <c r="AD2460" i="2"/>
  <c r="AM2460" i="2" s="1"/>
  <c r="I2460" i="2"/>
  <c r="AE2460" i="2"/>
  <c r="J2460" i="2"/>
  <c r="AF2460" i="2"/>
  <c r="K2460" i="2"/>
  <c r="AG2460" i="2"/>
  <c r="L2460" i="2"/>
  <c r="AH2460" i="2"/>
  <c r="M2460" i="2"/>
  <c r="AI2460" i="2"/>
  <c r="N2460" i="2"/>
  <c r="V2460" i="2"/>
  <c r="O2460" i="2"/>
  <c r="W2460" i="2"/>
  <c r="P2460" i="2"/>
  <c r="T2460" i="2"/>
  <c r="Z2460" i="2"/>
  <c r="AA2460" i="2"/>
  <c r="S2460" i="2"/>
  <c r="U2460" i="2"/>
  <c r="AK2460" i="2"/>
  <c r="Y2460" i="2"/>
  <c r="AM2457" i="2"/>
  <c r="L2463" i="2"/>
  <c r="AH2463" i="2"/>
  <c r="X2461" i="2"/>
  <c r="K2463" i="2"/>
  <c r="AG2463" i="2"/>
  <c r="AB2464" i="2"/>
  <c r="W2461" i="2"/>
  <c r="Z2463" i="2"/>
  <c r="AE2463" i="2"/>
  <c r="F2477" i="2"/>
  <c r="S2461" i="2"/>
  <c r="AK2462" i="2"/>
  <c r="I2462" i="2"/>
  <c r="AD2462" i="2"/>
  <c r="AM2462" i="2" s="1"/>
  <c r="K2462" i="2"/>
  <c r="AE2462" i="2"/>
  <c r="L2462" i="2"/>
  <c r="AF2462" i="2"/>
  <c r="M2462" i="2"/>
  <c r="AG2462" i="2"/>
  <c r="N2462" i="2"/>
  <c r="T2462" i="2"/>
  <c r="O2462" i="2"/>
  <c r="AA2462" i="2"/>
  <c r="P2462" i="2"/>
  <c r="S2462" i="2"/>
  <c r="U2462" i="2"/>
  <c r="V2462" i="2"/>
  <c r="AI2462" i="2"/>
  <c r="W2462" i="2"/>
  <c r="Z2462" i="2"/>
  <c r="X2462" i="2"/>
  <c r="AH2462" i="2"/>
  <c r="Y2462" i="2"/>
  <c r="AJ2462" i="2"/>
  <c r="H2462" i="2"/>
  <c r="AL2462" i="2"/>
  <c r="J2462" i="2"/>
  <c r="Y2463" i="2"/>
  <c r="AD2463" i="2"/>
  <c r="J2461" i="2"/>
  <c r="V2461" i="2"/>
  <c r="X2463" i="2"/>
  <c r="F2473" i="2"/>
  <c r="AM2464" i="2"/>
  <c r="K2461" i="2"/>
  <c r="U2461" i="2"/>
  <c r="AM2456" i="2"/>
  <c r="F2475" i="2"/>
  <c r="J2463" i="2"/>
  <c r="Q2463" i="2" s="1"/>
  <c r="T2461" i="2"/>
  <c r="AM2455" i="2"/>
  <c r="Q2457" i="2"/>
  <c r="W2463" i="2"/>
  <c r="AB2458" i="2"/>
  <c r="I2461" i="2"/>
  <c r="AL2461" i="2"/>
  <c r="AB2457" i="2"/>
  <c r="H2461" i="2"/>
  <c r="D2470" i="2"/>
  <c r="E2465" i="2"/>
  <c r="D2473" i="2"/>
  <c r="E2468" i="2"/>
  <c r="AG2468" i="2" s="1"/>
  <c r="D2471" i="2"/>
  <c r="E2466" i="2"/>
  <c r="AE2466" i="2" s="1"/>
  <c r="D2472" i="2"/>
  <c r="E2467" i="2"/>
  <c r="D2479" i="2"/>
  <c r="E2474" i="2"/>
  <c r="M2468" i="2" l="1"/>
  <c r="AF2468" i="2"/>
  <c r="F2482" i="2"/>
  <c r="Z2466" i="2"/>
  <c r="AD2466" i="2"/>
  <c r="AA2468" i="2"/>
  <c r="Z2468" i="2"/>
  <c r="F2480" i="2"/>
  <c r="Y2468" i="2"/>
  <c r="F2478" i="2"/>
  <c r="V2473" i="2"/>
  <c r="U2466" i="2"/>
  <c r="AB2463" i="2"/>
  <c r="X2468" i="2"/>
  <c r="AB2461" i="2"/>
  <c r="T2466" i="2"/>
  <c r="AM2469" i="2"/>
  <c r="AB2462" i="2"/>
  <c r="S2466" i="2"/>
  <c r="T2468" i="2"/>
  <c r="M2466" i="2"/>
  <c r="Y2466" i="2"/>
  <c r="AM2461" i="2"/>
  <c r="Q2469" i="2"/>
  <c r="X2467" i="2"/>
  <c r="Y2467" i="2"/>
  <c r="AK2467" i="2"/>
  <c r="T2467" i="2"/>
  <c r="W2467" i="2"/>
  <c r="Z2467" i="2"/>
  <c r="AA2467" i="2"/>
  <c r="S2467" i="2"/>
  <c r="AL2467" i="2"/>
  <c r="U2467" i="2"/>
  <c r="AD2467" i="2"/>
  <c r="H2467" i="2"/>
  <c r="AE2467" i="2"/>
  <c r="I2467" i="2"/>
  <c r="AF2467" i="2"/>
  <c r="J2467" i="2"/>
  <c r="N2467" i="2"/>
  <c r="AG2467" i="2"/>
  <c r="K2467" i="2"/>
  <c r="AJ2467" i="2"/>
  <c r="AH2467" i="2"/>
  <c r="L2467" i="2"/>
  <c r="AI2467" i="2"/>
  <c r="M2467" i="2"/>
  <c r="O2467" i="2"/>
  <c r="V2467" i="2"/>
  <c r="P2467" i="2"/>
  <c r="S2468" i="2"/>
  <c r="AM2463" i="2"/>
  <c r="N2466" i="2"/>
  <c r="X2466" i="2"/>
  <c r="AE2468" i="2"/>
  <c r="K2468" i="2"/>
  <c r="W2468" i="2"/>
  <c r="L2466" i="2"/>
  <c r="AL2466" i="2"/>
  <c r="AD2468" i="2"/>
  <c r="U2468" i="2"/>
  <c r="L2468" i="2"/>
  <c r="V2468" i="2"/>
  <c r="K2466" i="2"/>
  <c r="AK2466" i="2"/>
  <c r="F2479" i="2"/>
  <c r="AL2474" i="2"/>
  <c r="AD2474" i="2"/>
  <c r="AE2474" i="2"/>
  <c r="AF2474" i="2"/>
  <c r="AG2474" i="2"/>
  <c r="AH2474" i="2"/>
  <c r="AI2474" i="2"/>
  <c r="AJ2474" i="2"/>
  <c r="AK2474" i="2"/>
  <c r="X2474" i="2"/>
  <c r="S2474" i="2"/>
  <c r="T2474" i="2"/>
  <c r="U2474" i="2"/>
  <c r="V2474" i="2"/>
  <c r="W2474" i="2"/>
  <c r="Y2474" i="2"/>
  <c r="Z2474" i="2"/>
  <c r="AA2474" i="2"/>
  <c r="J2474" i="2"/>
  <c r="H2474" i="2"/>
  <c r="I2474" i="2"/>
  <c r="K2474" i="2"/>
  <c r="L2474" i="2"/>
  <c r="M2474" i="2"/>
  <c r="N2474" i="2"/>
  <c r="O2474" i="2"/>
  <c r="P2474" i="2"/>
  <c r="AJ2466" i="2"/>
  <c r="I2468" i="2"/>
  <c r="AK2468" i="2"/>
  <c r="Q2462" i="2"/>
  <c r="I2466" i="2"/>
  <c r="AI2466" i="2"/>
  <c r="X2465" i="2"/>
  <c r="Z2465" i="2"/>
  <c r="AF2465" i="2"/>
  <c r="AA2465" i="2"/>
  <c r="H2465" i="2"/>
  <c r="AD2465" i="2"/>
  <c r="S2465" i="2"/>
  <c r="V2465" i="2"/>
  <c r="AE2465" i="2"/>
  <c r="T2465" i="2"/>
  <c r="AG2465" i="2"/>
  <c r="I2465" i="2"/>
  <c r="AH2465" i="2"/>
  <c r="K2465" i="2"/>
  <c r="AI2465" i="2"/>
  <c r="J2465" i="2"/>
  <c r="AJ2465" i="2"/>
  <c r="L2465" i="2"/>
  <c r="AK2465" i="2"/>
  <c r="M2465" i="2"/>
  <c r="AL2465" i="2"/>
  <c r="N2465" i="2"/>
  <c r="P2465" i="2"/>
  <c r="Y2465" i="2"/>
  <c r="O2465" i="2"/>
  <c r="U2465" i="2"/>
  <c r="W2465" i="2"/>
  <c r="H2468" i="2"/>
  <c r="AJ2468" i="2"/>
  <c r="H2466" i="2"/>
  <c r="AH2466" i="2"/>
  <c r="O2468" i="2"/>
  <c r="AI2468" i="2"/>
  <c r="P2466" i="2"/>
  <c r="AG2466" i="2"/>
  <c r="N2468" i="2"/>
  <c r="AH2468" i="2"/>
  <c r="AB2460" i="2"/>
  <c r="O2466" i="2"/>
  <c r="AF2466" i="2"/>
  <c r="F2476" i="2"/>
  <c r="AG2471" i="2"/>
  <c r="AH2471" i="2"/>
  <c r="AF2471" i="2"/>
  <c r="W2471" i="2"/>
  <c r="X2471" i="2"/>
  <c r="N2471" i="2"/>
  <c r="J2468" i="2"/>
  <c r="AL2468" i="2"/>
  <c r="Q2461" i="2"/>
  <c r="P2468" i="2"/>
  <c r="AA2466" i="2"/>
  <c r="D2484" i="2"/>
  <c r="E2479" i="2"/>
  <c r="D2477" i="2"/>
  <c r="E2472" i="2"/>
  <c r="D2476" i="2"/>
  <c r="E2471" i="2"/>
  <c r="AJ2471" i="2" s="1"/>
  <c r="D2478" i="2"/>
  <c r="E2473" i="2"/>
  <c r="AE2473" i="2" s="1"/>
  <c r="D2475" i="2"/>
  <c r="E2470" i="2"/>
  <c r="H2471" i="2" l="1"/>
  <c r="AI2471" i="2"/>
  <c r="Q2468" i="2"/>
  <c r="AB2467" i="2"/>
  <c r="W2473" i="2"/>
  <c r="F2483" i="2"/>
  <c r="AG2478" i="2"/>
  <c r="N2478" i="2"/>
  <c r="AM2466" i="2"/>
  <c r="F2481" i="2"/>
  <c r="U2476" i="2"/>
  <c r="AM2468" i="2"/>
  <c r="T2473" i="2"/>
  <c r="AB2474" i="2"/>
  <c r="V2471" i="2"/>
  <c r="U2471" i="2"/>
  <c r="S2473" i="2"/>
  <c r="T2471" i="2"/>
  <c r="N2473" i="2"/>
  <c r="Z2473" i="2"/>
  <c r="AB2465" i="2"/>
  <c r="Z2471" i="2"/>
  <c r="AM2465" i="2"/>
  <c r="O2473" i="2"/>
  <c r="Y2473" i="2"/>
  <c r="U2473" i="2"/>
  <c r="Y2471" i="2"/>
  <c r="Q2465" i="2"/>
  <c r="M2473" i="2"/>
  <c r="AD2473" i="2"/>
  <c r="P2471" i="2"/>
  <c r="S2471" i="2"/>
  <c r="L2473" i="2"/>
  <c r="AL2473" i="2"/>
  <c r="AG2470" i="2"/>
  <c r="L2470" i="2"/>
  <c r="M2470" i="2"/>
  <c r="AD2470" i="2"/>
  <c r="AH2470" i="2"/>
  <c r="N2470" i="2"/>
  <c r="AI2470" i="2"/>
  <c r="O2470" i="2"/>
  <c r="AL2470" i="2"/>
  <c r="Z2470" i="2"/>
  <c r="AJ2470" i="2"/>
  <c r="AK2470" i="2"/>
  <c r="P2470" i="2"/>
  <c r="H2470" i="2"/>
  <c r="AA2470" i="2"/>
  <c r="T2470" i="2"/>
  <c r="J2470" i="2"/>
  <c r="U2470" i="2"/>
  <c r="I2470" i="2"/>
  <c r="AE2470" i="2"/>
  <c r="S2470" i="2"/>
  <c r="V2470" i="2"/>
  <c r="W2470" i="2"/>
  <c r="X2470" i="2"/>
  <c r="Y2470" i="2"/>
  <c r="AF2470" i="2"/>
  <c r="K2470" i="2"/>
  <c r="O2471" i="2"/>
  <c r="AA2471" i="2"/>
  <c r="Q2474" i="2"/>
  <c r="K2473" i="2"/>
  <c r="AK2473" i="2"/>
  <c r="AJ2473" i="2"/>
  <c r="M2471" i="2"/>
  <c r="AE2471" i="2"/>
  <c r="AM2474" i="2"/>
  <c r="I2473" i="2"/>
  <c r="AI2473" i="2"/>
  <c r="J2473" i="2"/>
  <c r="L2471" i="2"/>
  <c r="AD2471" i="2"/>
  <c r="AB2468" i="2"/>
  <c r="Q2467" i="2"/>
  <c r="H2473" i="2"/>
  <c r="AH2473" i="2"/>
  <c r="K2471" i="2"/>
  <c r="AL2471" i="2"/>
  <c r="F2484" i="2"/>
  <c r="AD2479" i="2"/>
  <c r="AE2479" i="2"/>
  <c r="AF2479" i="2"/>
  <c r="AG2479" i="2"/>
  <c r="AH2479" i="2"/>
  <c r="AI2479" i="2"/>
  <c r="AJ2479" i="2"/>
  <c r="AK2479" i="2"/>
  <c r="AL2479" i="2"/>
  <c r="T2479" i="2"/>
  <c r="AA2479" i="2"/>
  <c r="S2479" i="2"/>
  <c r="U2479" i="2"/>
  <c r="V2479" i="2"/>
  <c r="W2479" i="2"/>
  <c r="X2479" i="2"/>
  <c r="Y2479" i="2"/>
  <c r="Z2479" i="2"/>
  <c r="J2479" i="2"/>
  <c r="M2479" i="2"/>
  <c r="K2479" i="2"/>
  <c r="L2479" i="2"/>
  <c r="N2479" i="2"/>
  <c r="O2479" i="2"/>
  <c r="P2479" i="2"/>
  <c r="I2479" i="2"/>
  <c r="H2479" i="2"/>
  <c r="AM2467" i="2"/>
  <c r="AB2466" i="2"/>
  <c r="P2473" i="2"/>
  <c r="AG2473" i="2"/>
  <c r="F2485" i="2"/>
  <c r="F2487" i="2"/>
  <c r="J2471" i="2"/>
  <c r="AK2471" i="2"/>
  <c r="Q2466" i="2"/>
  <c r="AA2473" i="2"/>
  <c r="AF2473" i="2"/>
  <c r="AD2472" i="2"/>
  <c r="Y2472" i="2"/>
  <c r="AI2472" i="2"/>
  <c r="AE2472" i="2"/>
  <c r="AA2472" i="2"/>
  <c r="AF2472" i="2"/>
  <c r="I2472" i="2"/>
  <c r="AG2472" i="2"/>
  <c r="J2472" i="2"/>
  <c r="AH2472" i="2"/>
  <c r="K2472" i="2"/>
  <c r="L2472" i="2"/>
  <c r="AJ2472" i="2"/>
  <c r="M2472" i="2"/>
  <c r="V2472" i="2"/>
  <c r="AK2472" i="2"/>
  <c r="N2472" i="2"/>
  <c r="W2472" i="2"/>
  <c r="AL2472" i="2"/>
  <c r="O2472" i="2"/>
  <c r="S2472" i="2"/>
  <c r="AB2472" i="2" s="1"/>
  <c r="P2472" i="2"/>
  <c r="Z2472" i="2"/>
  <c r="H2472" i="2"/>
  <c r="T2472" i="2"/>
  <c r="U2472" i="2"/>
  <c r="X2472" i="2"/>
  <c r="I2471" i="2"/>
  <c r="X2473" i="2"/>
  <c r="D2480" i="2"/>
  <c r="E2475" i="2"/>
  <c r="D2483" i="2"/>
  <c r="E2478" i="2"/>
  <c r="U2478" i="2" s="1"/>
  <c r="D2481" i="2"/>
  <c r="E2476" i="2"/>
  <c r="X2476" i="2" s="1"/>
  <c r="D2482" i="2"/>
  <c r="E2477" i="2"/>
  <c r="D2489" i="2"/>
  <c r="E2484" i="2"/>
  <c r="U2475" i="2" l="1"/>
  <c r="V2475" i="2"/>
  <c r="Y2475" i="2"/>
  <c r="AD2475" i="2"/>
  <c r="Z2475" i="2"/>
  <c r="AF2475" i="2"/>
  <c r="N2475" i="2"/>
  <c r="AE2475" i="2"/>
  <c r="AA2475" i="2"/>
  <c r="AG2475" i="2"/>
  <c r="O2475" i="2"/>
  <c r="AH2475" i="2"/>
  <c r="P2475" i="2"/>
  <c r="AI2475" i="2"/>
  <c r="H2475" i="2"/>
  <c r="Q2475" i="2" s="1"/>
  <c r="AJ2475" i="2"/>
  <c r="I2475" i="2"/>
  <c r="X2475" i="2"/>
  <c r="AK2475" i="2"/>
  <c r="J2475" i="2"/>
  <c r="AL2475" i="2"/>
  <c r="K2475" i="2"/>
  <c r="L2475" i="2"/>
  <c r="S2475" i="2"/>
  <c r="W2475" i="2"/>
  <c r="M2475" i="2"/>
  <c r="T2475" i="2"/>
  <c r="Q2479" i="2"/>
  <c r="W2476" i="2"/>
  <c r="O2478" i="2"/>
  <c r="T2478" i="2"/>
  <c r="M2478" i="2"/>
  <c r="O2476" i="2"/>
  <c r="V2476" i="2"/>
  <c r="L2478" i="2"/>
  <c r="AE2478" i="2"/>
  <c r="P2476" i="2"/>
  <c r="N2476" i="2"/>
  <c r="AI2476" i="2"/>
  <c r="K2478" i="2"/>
  <c r="AD2478" i="2"/>
  <c r="AM2471" i="2"/>
  <c r="M2476" i="2"/>
  <c r="AH2476" i="2"/>
  <c r="J2478" i="2"/>
  <c r="AL2478" i="2"/>
  <c r="T2476" i="2"/>
  <c r="AF2478" i="2"/>
  <c r="AB2470" i="2"/>
  <c r="L2476" i="2"/>
  <c r="AG2476" i="2"/>
  <c r="I2478" i="2"/>
  <c r="AK2478" i="2"/>
  <c r="Q2472" i="2"/>
  <c r="AM2470" i="2"/>
  <c r="K2476" i="2"/>
  <c r="AF2476" i="2"/>
  <c r="H2478" i="2"/>
  <c r="AJ2478" i="2"/>
  <c r="J2476" i="2"/>
  <c r="AE2476" i="2"/>
  <c r="S2478" i="2"/>
  <c r="AI2478" i="2"/>
  <c r="I2476" i="2"/>
  <c r="AD2476" i="2"/>
  <c r="AA2478" i="2"/>
  <c r="AH2478" i="2"/>
  <c r="Z2478" i="2"/>
  <c r="H2476" i="2"/>
  <c r="F2490" i="2"/>
  <c r="F2489" i="2"/>
  <c r="AD2484" i="2"/>
  <c r="AE2484" i="2"/>
  <c r="AF2484" i="2"/>
  <c r="AG2484" i="2"/>
  <c r="AH2484" i="2"/>
  <c r="AI2484" i="2"/>
  <c r="AJ2484" i="2"/>
  <c r="AK2484" i="2"/>
  <c r="AL2484" i="2"/>
  <c r="W2484" i="2"/>
  <c r="U2484" i="2"/>
  <c r="V2484" i="2"/>
  <c r="X2484" i="2"/>
  <c r="Y2484" i="2"/>
  <c r="Z2484" i="2"/>
  <c r="AA2484" i="2"/>
  <c r="S2484" i="2"/>
  <c r="T2484" i="2"/>
  <c r="M2484" i="2"/>
  <c r="P2484" i="2"/>
  <c r="N2484" i="2"/>
  <c r="O2484" i="2"/>
  <c r="H2484" i="2"/>
  <c r="I2484" i="2"/>
  <c r="J2484" i="2"/>
  <c r="L2484" i="2"/>
  <c r="K2484" i="2"/>
  <c r="S2476" i="2"/>
  <c r="AK2476" i="2"/>
  <c r="Y2478" i="2"/>
  <c r="AB2473" i="2"/>
  <c r="AA2476" i="2"/>
  <c r="AJ2476" i="2"/>
  <c r="X2478" i="2"/>
  <c r="W2477" i="2"/>
  <c r="X2477" i="2"/>
  <c r="Y2477" i="2"/>
  <c r="AD2477" i="2"/>
  <c r="Z2477" i="2"/>
  <c r="AF2477" i="2"/>
  <c r="AE2477" i="2"/>
  <c r="AA2477" i="2"/>
  <c r="L2477" i="2"/>
  <c r="AG2477" i="2"/>
  <c r="M2477" i="2"/>
  <c r="AH2477" i="2"/>
  <c r="O2477" i="2"/>
  <c r="J2477" i="2"/>
  <c r="AI2477" i="2"/>
  <c r="N2477" i="2"/>
  <c r="AJ2477" i="2"/>
  <c r="P2477" i="2"/>
  <c r="AK2477" i="2"/>
  <c r="H2477" i="2"/>
  <c r="AL2477" i="2"/>
  <c r="I2477" i="2"/>
  <c r="V2477" i="2"/>
  <c r="K2477" i="2"/>
  <c r="S2477" i="2"/>
  <c r="T2477" i="2"/>
  <c r="U2477" i="2"/>
  <c r="AM2479" i="2"/>
  <c r="AL2476" i="2"/>
  <c r="Q2470" i="2"/>
  <c r="AB2471" i="2"/>
  <c r="Z2476" i="2"/>
  <c r="F2486" i="2"/>
  <c r="AL2481" i="2"/>
  <c r="Y2481" i="2"/>
  <c r="N2481" i="2"/>
  <c r="O2481" i="2"/>
  <c r="W2478" i="2"/>
  <c r="AM2472" i="2"/>
  <c r="Y2476" i="2"/>
  <c r="V2478" i="2"/>
  <c r="F2488" i="2"/>
  <c r="AJ2483" i="2"/>
  <c r="W2483" i="2"/>
  <c r="N2483" i="2"/>
  <c r="O2483" i="2"/>
  <c r="F2492" i="2"/>
  <c r="AB2479" i="2"/>
  <c r="Q2473" i="2"/>
  <c r="AM2473" i="2"/>
  <c r="P2478" i="2"/>
  <c r="Q2471" i="2"/>
  <c r="D2494" i="2"/>
  <c r="E2489" i="2"/>
  <c r="D2487" i="2"/>
  <c r="E2482" i="2"/>
  <c r="D2486" i="2"/>
  <c r="E2481" i="2"/>
  <c r="T2481" i="2" s="1"/>
  <c r="D2488" i="2"/>
  <c r="E2483" i="2"/>
  <c r="T2483" i="2" s="1"/>
  <c r="D2485" i="2"/>
  <c r="E2480" i="2"/>
  <c r="Z2483" i="2" l="1"/>
  <c r="F2495" i="2"/>
  <c r="P2483" i="2"/>
  <c r="S2483" i="2"/>
  <c r="AB2483" i="2" s="1"/>
  <c r="P2481" i="2"/>
  <c r="S2481" i="2"/>
  <c r="M2483" i="2"/>
  <c r="AI2483" i="2"/>
  <c r="M2481" i="2"/>
  <c r="AK2481" i="2"/>
  <c r="AB2477" i="2"/>
  <c r="AB2476" i="2"/>
  <c r="L2483" i="2"/>
  <c r="AH2483" i="2"/>
  <c r="L2481" i="2"/>
  <c r="AJ2481" i="2"/>
  <c r="AB2478" i="2"/>
  <c r="K2483" i="2"/>
  <c r="AI2481" i="2"/>
  <c r="V2480" i="2"/>
  <c r="W2480" i="2"/>
  <c r="AF2480" i="2"/>
  <c r="S2480" i="2"/>
  <c r="P2480" i="2"/>
  <c r="X2480" i="2"/>
  <c r="Y2480" i="2"/>
  <c r="Z2480" i="2"/>
  <c r="AG2480" i="2"/>
  <c r="T2480" i="2"/>
  <c r="N2480" i="2"/>
  <c r="AH2480" i="2"/>
  <c r="H2480" i="2"/>
  <c r="AI2480" i="2"/>
  <c r="I2480" i="2"/>
  <c r="AJ2480" i="2"/>
  <c r="J2480" i="2"/>
  <c r="AK2480" i="2"/>
  <c r="K2480" i="2"/>
  <c r="AL2480" i="2"/>
  <c r="L2480" i="2"/>
  <c r="AE2480" i="2"/>
  <c r="AD2480" i="2"/>
  <c r="M2480" i="2"/>
  <c r="U2480" i="2"/>
  <c r="O2480" i="2"/>
  <c r="AA2480" i="2"/>
  <c r="K2481" i="2"/>
  <c r="J2483" i="2"/>
  <c r="AF2483" i="2"/>
  <c r="J2481" i="2"/>
  <c r="AH2481" i="2"/>
  <c r="Q2478" i="2"/>
  <c r="AG2483" i="2"/>
  <c r="I2483" i="2"/>
  <c r="AE2483" i="2"/>
  <c r="I2481" i="2"/>
  <c r="AG2481" i="2"/>
  <c r="Q2484" i="2"/>
  <c r="AM2478" i="2"/>
  <c r="H2483" i="2"/>
  <c r="AD2483" i="2"/>
  <c r="H2481" i="2"/>
  <c r="Q2481" i="2" s="1"/>
  <c r="AF2481" i="2"/>
  <c r="Q2477" i="2"/>
  <c r="AM2477" i="2"/>
  <c r="AB2475" i="2"/>
  <c r="AA2483" i="2"/>
  <c r="AL2483" i="2"/>
  <c r="AA2481" i="2"/>
  <c r="AE2481" i="2"/>
  <c r="AD2481" i="2"/>
  <c r="Y2483" i="2"/>
  <c r="F2493" i="2"/>
  <c r="X2481" i="2"/>
  <c r="F2491" i="2"/>
  <c r="Y2486" i="2"/>
  <c r="N2486" i="2"/>
  <c r="Q2476" i="2"/>
  <c r="X2483" i="2"/>
  <c r="W2481" i="2"/>
  <c r="AM2475" i="2"/>
  <c r="Z2481" i="2"/>
  <c r="V2483" i="2"/>
  <c r="V2481" i="2"/>
  <c r="AB2484" i="2"/>
  <c r="AM2484" i="2"/>
  <c r="AK2483" i="2"/>
  <c r="U2483" i="2"/>
  <c r="U2481" i="2"/>
  <c r="F2494" i="2"/>
  <c r="AE2489" i="2"/>
  <c r="AF2489" i="2"/>
  <c r="AG2489" i="2"/>
  <c r="AH2489" i="2"/>
  <c r="AI2489" i="2"/>
  <c r="AJ2489" i="2"/>
  <c r="AK2489" i="2"/>
  <c r="AL2489" i="2"/>
  <c r="AD2489" i="2"/>
  <c r="Z2489" i="2"/>
  <c r="S2489" i="2"/>
  <c r="T2489" i="2"/>
  <c r="U2489" i="2"/>
  <c r="V2489" i="2"/>
  <c r="W2489" i="2"/>
  <c r="X2489" i="2"/>
  <c r="Y2489" i="2"/>
  <c r="AA2489" i="2"/>
  <c r="P2489" i="2"/>
  <c r="H2489" i="2"/>
  <c r="I2489" i="2"/>
  <c r="J2489" i="2"/>
  <c r="K2489" i="2"/>
  <c r="L2489" i="2"/>
  <c r="M2489" i="2"/>
  <c r="O2489" i="2"/>
  <c r="N2489" i="2"/>
  <c r="AA2482" i="2"/>
  <c r="AD2482" i="2"/>
  <c r="S2482" i="2"/>
  <c r="H2482" i="2"/>
  <c r="AE2482" i="2"/>
  <c r="T2482" i="2"/>
  <c r="AF2482" i="2"/>
  <c r="O2482" i="2"/>
  <c r="AG2482" i="2"/>
  <c r="P2482" i="2"/>
  <c r="AH2482" i="2"/>
  <c r="AI2482" i="2"/>
  <c r="I2482" i="2"/>
  <c r="AJ2482" i="2"/>
  <c r="J2482" i="2"/>
  <c r="X2482" i="2"/>
  <c r="AK2482" i="2"/>
  <c r="K2482" i="2"/>
  <c r="Y2482" i="2"/>
  <c r="W2482" i="2"/>
  <c r="AL2482" i="2"/>
  <c r="L2482" i="2"/>
  <c r="N2482" i="2"/>
  <c r="U2482" i="2"/>
  <c r="M2482" i="2"/>
  <c r="V2482" i="2"/>
  <c r="Z2482" i="2"/>
  <c r="F2497" i="2"/>
  <c r="AM2476" i="2"/>
  <c r="D2490" i="2"/>
  <c r="E2485" i="2"/>
  <c r="D2493" i="2"/>
  <c r="E2488" i="2"/>
  <c r="W2488" i="2" s="1"/>
  <c r="D2491" i="2"/>
  <c r="E2486" i="2"/>
  <c r="AA2486" i="2" s="1"/>
  <c r="D2492" i="2"/>
  <c r="E2487" i="2"/>
  <c r="D2499" i="2"/>
  <c r="E2494" i="2"/>
  <c r="F2502" i="2" l="1"/>
  <c r="Z2486" i="2"/>
  <c r="V2488" i="2"/>
  <c r="S2485" i="2"/>
  <c r="AB2485" i="2" s="1"/>
  <c r="P2485" i="2"/>
  <c r="T2485" i="2"/>
  <c r="V2485" i="2"/>
  <c r="Y2485" i="2"/>
  <c r="W2485" i="2"/>
  <c r="N2485" i="2"/>
  <c r="X2485" i="2"/>
  <c r="AI2485" i="2"/>
  <c r="Z2485" i="2"/>
  <c r="AJ2485" i="2"/>
  <c r="AA2485" i="2"/>
  <c r="AK2485" i="2"/>
  <c r="H2485" i="2"/>
  <c r="AL2485" i="2"/>
  <c r="I2485" i="2"/>
  <c r="AD2485" i="2"/>
  <c r="AM2485" i="2" s="1"/>
  <c r="J2485" i="2"/>
  <c r="AE2485" i="2"/>
  <c r="K2485" i="2"/>
  <c r="AG2485" i="2"/>
  <c r="M2485" i="2"/>
  <c r="AF2485" i="2"/>
  <c r="L2485" i="2"/>
  <c r="AH2485" i="2"/>
  <c r="U2485" i="2"/>
  <c r="O2485" i="2"/>
  <c r="P2488" i="2"/>
  <c r="Q2489" i="2"/>
  <c r="W2486" i="2"/>
  <c r="O2488" i="2"/>
  <c r="AL2488" i="2"/>
  <c r="X2486" i="2"/>
  <c r="S2488" i="2"/>
  <c r="I2486" i="2"/>
  <c r="V2486" i="2"/>
  <c r="N2488" i="2"/>
  <c r="AK2488" i="2"/>
  <c r="J2486" i="2"/>
  <c r="U2486" i="2"/>
  <c r="M2488" i="2"/>
  <c r="AJ2488" i="2"/>
  <c r="Q2480" i="2"/>
  <c r="H2486" i="2"/>
  <c r="AL2486" i="2"/>
  <c r="L2488" i="2"/>
  <c r="AI2488" i="2"/>
  <c r="U2488" i="2"/>
  <c r="F2499" i="2"/>
  <c r="AH2494" i="2"/>
  <c r="AI2494" i="2"/>
  <c r="AJ2494" i="2"/>
  <c r="AK2494" i="2"/>
  <c r="AL2494" i="2"/>
  <c r="AD2494" i="2"/>
  <c r="AE2494" i="2"/>
  <c r="AF2494" i="2"/>
  <c r="AG2494" i="2"/>
  <c r="S2494" i="2"/>
  <c r="T2494" i="2"/>
  <c r="U2494" i="2"/>
  <c r="V2494" i="2"/>
  <c r="W2494" i="2"/>
  <c r="X2494" i="2"/>
  <c r="Y2494" i="2"/>
  <c r="Z2494" i="2"/>
  <c r="AA2494" i="2"/>
  <c r="H2494" i="2"/>
  <c r="I2494" i="2"/>
  <c r="J2494" i="2"/>
  <c r="K2494" i="2"/>
  <c r="L2494" i="2"/>
  <c r="M2494" i="2"/>
  <c r="N2494" i="2"/>
  <c r="O2494" i="2"/>
  <c r="P2494" i="2"/>
  <c r="P2486" i="2"/>
  <c r="AK2486" i="2"/>
  <c r="K2488" i="2"/>
  <c r="AH2488" i="2"/>
  <c r="H2488" i="2"/>
  <c r="Q2488" i="2" s="1"/>
  <c r="Q2482" i="2"/>
  <c r="O2486" i="2"/>
  <c r="AJ2486" i="2"/>
  <c r="J2488" i="2"/>
  <c r="AG2488" i="2"/>
  <c r="AM2483" i="2"/>
  <c r="AB2482" i="2"/>
  <c r="M2486" i="2"/>
  <c r="AI2486" i="2"/>
  <c r="I2488" i="2"/>
  <c r="AF2488" i="2"/>
  <c r="Q2483" i="2"/>
  <c r="L2486" i="2"/>
  <c r="AG2486" i="2"/>
  <c r="AA2488" i="2"/>
  <c r="AD2488" i="2"/>
  <c r="AM2488" i="2" s="1"/>
  <c r="AM2480" i="2"/>
  <c r="AH2486" i="2"/>
  <c r="T2488" i="2"/>
  <c r="AE2488" i="2"/>
  <c r="AB2489" i="2"/>
  <c r="K2486" i="2"/>
  <c r="AF2486" i="2"/>
  <c r="Z2488" i="2"/>
  <c r="F2498" i="2"/>
  <c r="AI2493" i="2"/>
  <c r="AJ2493" i="2"/>
  <c r="U2493" i="2"/>
  <c r="N2493" i="2"/>
  <c r="P2493" i="2"/>
  <c r="S2486" i="2"/>
  <c r="AE2486" i="2"/>
  <c r="Y2488" i="2"/>
  <c r="Y2487" i="2"/>
  <c r="AG2487" i="2"/>
  <c r="Z2487" i="2"/>
  <c r="AH2487" i="2"/>
  <c r="AA2487" i="2"/>
  <c r="H2487" i="2"/>
  <c r="J2487" i="2"/>
  <c r="AI2487" i="2"/>
  <c r="I2487" i="2"/>
  <c r="W2487" i="2"/>
  <c r="AJ2487" i="2"/>
  <c r="AK2487" i="2"/>
  <c r="AL2487" i="2"/>
  <c r="K2487" i="2"/>
  <c r="AD2487" i="2"/>
  <c r="L2487" i="2"/>
  <c r="V2487" i="2"/>
  <c r="AE2487" i="2"/>
  <c r="M2487" i="2"/>
  <c r="S2487" i="2"/>
  <c r="O2487" i="2"/>
  <c r="AF2487" i="2"/>
  <c r="N2487" i="2"/>
  <c r="T2487" i="2"/>
  <c r="P2487" i="2"/>
  <c r="U2487" i="2"/>
  <c r="X2487" i="2"/>
  <c r="AM2489" i="2"/>
  <c r="T2486" i="2"/>
  <c r="AD2486" i="2"/>
  <c r="X2488" i="2"/>
  <c r="AM2481" i="2"/>
  <c r="AB2480" i="2"/>
  <c r="F2500" i="2"/>
  <c r="AM2482" i="2"/>
  <c r="F2496" i="2"/>
  <c r="X2491" i="2"/>
  <c r="M2491" i="2"/>
  <c r="AB2481" i="2"/>
  <c r="D2504" i="2"/>
  <c r="E2499" i="2"/>
  <c r="D2497" i="2"/>
  <c r="E2492" i="2"/>
  <c r="D2496" i="2"/>
  <c r="E2491" i="2"/>
  <c r="T2491" i="2" s="1"/>
  <c r="D2498" i="2"/>
  <c r="E2493" i="2"/>
  <c r="AL2493" i="2" s="1"/>
  <c r="D2495" i="2"/>
  <c r="E2490" i="2"/>
  <c r="L2491" i="2" l="1"/>
  <c r="S2491" i="2"/>
  <c r="H2493" i="2"/>
  <c r="AK2493" i="2"/>
  <c r="AB2488" i="2"/>
  <c r="J2491" i="2"/>
  <c r="AK2491" i="2"/>
  <c r="O2493" i="2"/>
  <c r="AH2493" i="2"/>
  <c r="K2491" i="2"/>
  <c r="I2491" i="2"/>
  <c r="AJ2491" i="2"/>
  <c r="Q2487" i="2"/>
  <c r="M2493" i="2"/>
  <c r="AG2493" i="2"/>
  <c r="Q2485" i="2"/>
  <c r="AL2491" i="2"/>
  <c r="L2493" i="2"/>
  <c r="AF2493" i="2"/>
  <c r="Y2490" i="2"/>
  <c r="Z2490" i="2"/>
  <c r="AL2490" i="2"/>
  <c r="AA2490" i="2"/>
  <c r="AD2490" i="2"/>
  <c r="S2490" i="2"/>
  <c r="AF2490" i="2"/>
  <c r="AE2490" i="2"/>
  <c r="H2490" i="2"/>
  <c r="I2490" i="2"/>
  <c r="AG2490" i="2"/>
  <c r="J2490" i="2"/>
  <c r="AH2490" i="2"/>
  <c r="K2490" i="2"/>
  <c r="W2490" i="2"/>
  <c r="AI2490" i="2"/>
  <c r="L2490" i="2"/>
  <c r="AJ2490" i="2"/>
  <c r="M2490" i="2"/>
  <c r="AK2490" i="2"/>
  <c r="N2490" i="2"/>
  <c r="T2490" i="2"/>
  <c r="O2490" i="2"/>
  <c r="U2490" i="2"/>
  <c r="P2490" i="2"/>
  <c r="V2490" i="2"/>
  <c r="X2490" i="2"/>
  <c r="AI2491" i="2"/>
  <c r="P2491" i="2"/>
  <c r="AH2491" i="2"/>
  <c r="AB2487" i="2"/>
  <c r="Z2493" i="2"/>
  <c r="AE2493" i="2"/>
  <c r="Q2486" i="2"/>
  <c r="O2491" i="2"/>
  <c r="AG2491" i="2"/>
  <c r="Y2493" i="2"/>
  <c r="AD2493" i="2"/>
  <c r="AB2494" i="2"/>
  <c r="H2491" i="2"/>
  <c r="N2491" i="2"/>
  <c r="AF2491" i="2"/>
  <c r="X2493" i="2"/>
  <c r="F2503" i="2"/>
  <c r="AG2498" i="2"/>
  <c r="AH2498" i="2"/>
  <c r="T2498" i="2"/>
  <c r="P2498" i="2"/>
  <c r="H2498" i="2"/>
  <c r="AA2491" i="2"/>
  <c r="AE2491" i="2"/>
  <c r="W2493" i="2"/>
  <c r="F2501" i="2"/>
  <c r="AJ2496" i="2"/>
  <c r="AK2496" i="2"/>
  <c r="U2496" i="2"/>
  <c r="J2496" i="2"/>
  <c r="K2496" i="2"/>
  <c r="AM2487" i="2"/>
  <c r="T2493" i="2"/>
  <c r="AM2494" i="2"/>
  <c r="AJ2492" i="2"/>
  <c r="Z2492" i="2"/>
  <c r="AA2492" i="2"/>
  <c r="AK2492" i="2"/>
  <c r="AL2492" i="2"/>
  <c r="H2492" i="2"/>
  <c r="AD2492" i="2"/>
  <c r="I2492" i="2"/>
  <c r="J2492" i="2"/>
  <c r="K2492" i="2"/>
  <c r="AF2492" i="2"/>
  <c r="AE2492" i="2"/>
  <c r="AG2492" i="2"/>
  <c r="L2492" i="2"/>
  <c r="AH2492" i="2"/>
  <c r="M2492" i="2"/>
  <c r="W2492" i="2"/>
  <c r="AI2492" i="2"/>
  <c r="N2492" i="2"/>
  <c r="T2492" i="2"/>
  <c r="S2492" i="2"/>
  <c r="O2492" i="2"/>
  <c r="P2492" i="2"/>
  <c r="X2492" i="2"/>
  <c r="U2492" i="2"/>
  <c r="V2492" i="2"/>
  <c r="Y2492" i="2"/>
  <c r="W2491" i="2"/>
  <c r="AM2486" i="2"/>
  <c r="AB2486" i="2"/>
  <c r="S2493" i="2"/>
  <c r="AB2493" i="2" s="1"/>
  <c r="Z2491" i="2"/>
  <c r="V2491" i="2"/>
  <c r="J2493" i="2"/>
  <c r="AA2493" i="2"/>
  <c r="F2504" i="2"/>
  <c r="AK2499" i="2"/>
  <c r="AL2499" i="2"/>
  <c r="AD2499" i="2"/>
  <c r="AE2499" i="2"/>
  <c r="AF2499" i="2"/>
  <c r="AG2499" i="2"/>
  <c r="AH2499" i="2"/>
  <c r="AI2499" i="2"/>
  <c r="AJ2499" i="2"/>
  <c r="X2499" i="2"/>
  <c r="Y2499" i="2"/>
  <c r="Z2499" i="2"/>
  <c r="AA2499" i="2"/>
  <c r="S2499" i="2"/>
  <c r="T2499" i="2"/>
  <c r="U2499" i="2"/>
  <c r="V2499" i="2"/>
  <c r="W2499" i="2"/>
  <c r="I2499" i="2"/>
  <c r="H2499" i="2"/>
  <c r="Q2499" i="2" s="1"/>
  <c r="J2499" i="2"/>
  <c r="K2499" i="2"/>
  <c r="L2499" i="2"/>
  <c r="M2499" i="2"/>
  <c r="N2499" i="2"/>
  <c r="O2499" i="2"/>
  <c r="P2499" i="2"/>
  <c r="AD2491" i="2"/>
  <c r="U2491" i="2"/>
  <c r="K2493" i="2"/>
  <c r="V2493" i="2"/>
  <c r="Q2494" i="2"/>
  <c r="Y2491" i="2"/>
  <c r="I2493" i="2"/>
  <c r="AD2502" i="2"/>
  <c r="AE2502" i="2"/>
  <c r="AL2502" i="2"/>
  <c r="Z2502" i="2"/>
  <c r="AA2502" i="2"/>
  <c r="H2502" i="2"/>
  <c r="G453" i="1" a="1"/>
  <c r="G453" i="1" s="1"/>
  <c r="G39" i="1" a="1"/>
  <c r="G39" i="1" s="1"/>
  <c r="G281" i="1" a="1"/>
  <c r="G281" i="1" s="1"/>
  <c r="E306" i="1" a="1"/>
  <c r="E306" i="1" s="1"/>
  <c r="E264" i="1" a="1"/>
  <c r="E264" i="1" s="1"/>
  <c r="D2500" i="2"/>
  <c r="F432" i="1" s="1" a="1"/>
  <c r="F432" i="1" s="1"/>
  <c r="E2495" i="2"/>
  <c r="D2503" i="2"/>
  <c r="E2503" i="2" s="1"/>
  <c r="E2498" i="2"/>
  <c r="AJ2498" i="2" s="1"/>
  <c r="D2501" i="2"/>
  <c r="E2501" i="2" s="1"/>
  <c r="E2496" i="2"/>
  <c r="AD2496" i="2" s="1"/>
  <c r="D2502" i="2"/>
  <c r="E2502" i="2" s="1"/>
  <c r="AG2502" i="2" s="1"/>
  <c r="E2497" i="2"/>
  <c r="E2504" i="2"/>
  <c r="AL2495" i="2" l="1"/>
  <c r="P2495" i="2"/>
  <c r="S2495" i="2"/>
  <c r="T2495" i="2"/>
  <c r="I2495" i="2"/>
  <c r="AA2495" i="2"/>
  <c r="Z2495" i="2"/>
  <c r="H2495" i="2"/>
  <c r="U2495" i="2"/>
  <c r="N2495" i="2"/>
  <c r="V2495" i="2"/>
  <c r="AJ2495" i="2"/>
  <c r="W2495" i="2"/>
  <c r="AD2495" i="2"/>
  <c r="AM2495" i="2" s="1"/>
  <c r="X2495" i="2"/>
  <c r="AE2495" i="2"/>
  <c r="Y2495" i="2"/>
  <c r="AF2495" i="2"/>
  <c r="J2495" i="2"/>
  <c r="AG2495" i="2"/>
  <c r="K2495" i="2"/>
  <c r="AI2495" i="2"/>
  <c r="AH2495" i="2"/>
  <c r="L2495" i="2"/>
  <c r="M2495" i="2"/>
  <c r="AK2495" i="2"/>
  <c r="O2495" i="2"/>
  <c r="K2502" i="2"/>
  <c r="AF2502" i="2"/>
  <c r="AM2502" i="2" s="1"/>
  <c r="L2496" i="2"/>
  <c r="AL2496" i="2"/>
  <c r="I2498" i="2"/>
  <c r="Q2498" i="2" s="1"/>
  <c r="AI2498" i="2"/>
  <c r="Y2502" i="2"/>
  <c r="Q2492" i="2"/>
  <c r="I2496" i="2"/>
  <c r="AI2496" i="2"/>
  <c r="O2498" i="2"/>
  <c r="AF2498" i="2"/>
  <c r="X2502" i="2"/>
  <c r="AB2492" i="2"/>
  <c r="H2496" i="2"/>
  <c r="AH2496" i="2"/>
  <c r="AA2498" i="2"/>
  <c r="AE2498" i="2"/>
  <c r="Q2490" i="2"/>
  <c r="AM2499" i="2"/>
  <c r="AD2504" i="2"/>
  <c r="AE2504" i="2"/>
  <c r="AF2504" i="2"/>
  <c r="AG2504" i="2"/>
  <c r="AH2504" i="2"/>
  <c r="AI2504" i="2"/>
  <c r="AJ2504" i="2"/>
  <c r="AK2504" i="2"/>
  <c r="AL2504" i="2"/>
  <c r="S2504" i="2"/>
  <c r="T2504" i="2"/>
  <c r="U2504" i="2"/>
  <c r="V2504" i="2"/>
  <c r="W2504" i="2"/>
  <c r="X2504" i="2"/>
  <c r="Y2504" i="2"/>
  <c r="Z2504" i="2"/>
  <c r="AA2504" i="2"/>
  <c r="I2504" i="2"/>
  <c r="J2504" i="2"/>
  <c r="L2504" i="2"/>
  <c r="K2504" i="2"/>
  <c r="M2504" i="2"/>
  <c r="N2504" i="2"/>
  <c r="O2504" i="2"/>
  <c r="P2504" i="2"/>
  <c r="H2504" i="2"/>
  <c r="Z2496" i="2"/>
  <c r="AG2496" i="2"/>
  <c r="Z2498" i="2"/>
  <c r="AD2498" i="2"/>
  <c r="Q2491" i="2"/>
  <c r="V2502" i="2"/>
  <c r="Y2496" i="2"/>
  <c r="AF2496" i="2"/>
  <c r="X2498" i="2"/>
  <c r="AG2503" i="2"/>
  <c r="AH2503" i="2"/>
  <c r="AI2503" i="2"/>
  <c r="AJ2503" i="2"/>
  <c r="AK2503" i="2"/>
  <c r="AL2503" i="2"/>
  <c r="AD2503" i="2"/>
  <c r="AE2503" i="2"/>
  <c r="AF2503" i="2"/>
  <c r="U2503" i="2"/>
  <c r="V2503" i="2"/>
  <c r="W2503" i="2"/>
  <c r="X2503" i="2"/>
  <c r="Y2503" i="2"/>
  <c r="Z2503" i="2"/>
  <c r="AA2503" i="2"/>
  <c r="S2503" i="2"/>
  <c r="AB2503" i="2" s="1"/>
  <c r="T2503" i="2"/>
  <c r="H2503" i="2"/>
  <c r="I2503" i="2"/>
  <c r="J2503" i="2"/>
  <c r="K2503" i="2"/>
  <c r="L2503" i="2"/>
  <c r="M2503" i="2"/>
  <c r="N2503" i="2"/>
  <c r="O2503" i="2"/>
  <c r="P2503" i="2"/>
  <c r="W2502" i="2"/>
  <c r="U2502" i="2"/>
  <c r="AB2499" i="2"/>
  <c r="X2496" i="2"/>
  <c r="AI2501" i="2"/>
  <c r="AJ2501" i="2"/>
  <c r="AK2501" i="2"/>
  <c r="AL2501" i="2"/>
  <c r="AD2501" i="2"/>
  <c r="AE2501" i="2"/>
  <c r="AF2501" i="2"/>
  <c r="AG2501" i="2"/>
  <c r="AH2501" i="2"/>
  <c r="W2501" i="2"/>
  <c r="X2501" i="2"/>
  <c r="Y2501" i="2"/>
  <c r="Z2501" i="2"/>
  <c r="AA2501" i="2"/>
  <c r="S2501" i="2"/>
  <c r="T2501" i="2"/>
  <c r="V2501" i="2"/>
  <c r="U2501" i="2"/>
  <c r="H2501" i="2"/>
  <c r="I2501" i="2"/>
  <c r="J2501" i="2"/>
  <c r="K2501" i="2"/>
  <c r="L2501" i="2"/>
  <c r="M2501" i="2"/>
  <c r="N2501" i="2"/>
  <c r="O2501" i="2"/>
  <c r="P2501" i="2"/>
  <c r="W2498" i="2"/>
  <c r="AM2493" i="2"/>
  <c r="AB2490" i="2"/>
  <c r="I2502" i="2"/>
  <c r="Q2502" i="2" s="1"/>
  <c r="T2502" i="2"/>
  <c r="W2496" i="2"/>
  <c r="V2498" i="2"/>
  <c r="AM2490" i="2"/>
  <c r="AM2492" i="2"/>
  <c r="J2502" i="2"/>
  <c r="S2502" i="2"/>
  <c r="AB2502" i="2" s="1"/>
  <c r="AM2491" i="2"/>
  <c r="V2496" i="2"/>
  <c r="U2498" i="2"/>
  <c r="V2497" i="2"/>
  <c r="I2497" i="2"/>
  <c r="AD2497" i="2"/>
  <c r="W2497" i="2"/>
  <c r="AH2497" i="2"/>
  <c r="AE2497" i="2"/>
  <c r="X2497" i="2"/>
  <c r="AF2497" i="2"/>
  <c r="H2497" i="2"/>
  <c r="Q2497" i="2" s="1"/>
  <c r="AG2497" i="2"/>
  <c r="K2497" i="2"/>
  <c r="AI2497" i="2"/>
  <c r="J2497" i="2"/>
  <c r="AJ2497" i="2"/>
  <c r="L2497" i="2"/>
  <c r="AK2497" i="2"/>
  <c r="M2497" i="2"/>
  <c r="AL2497" i="2"/>
  <c r="N2497" i="2"/>
  <c r="Y2497" i="2"/>
  <c r="O2497" i="2"/>
  <c r="T2497" i="2"/>
  <c r="Z2497" i="2"/>
  <c r="P2497" i="2"/>
  <c r="S2497" i="2"/>
  <c r="AB2497" i="2" s="1"/>
  <c r="AA2497" i="2"/>
  <c r="U2497" i="2"/>
  <c r="P2502" i="2"/>
  <c r="AK2502" i="2"/>
  <c r="T2496" i="2"/>
  <c r="M2498" i="2"/>
  <c r="S2498" i="2"/>
  <c r="AB2498" i="2" s="1"/>
  <c r="O2502" i="2"/>
  <c r="AJ2502" i="2"/>
  <c r="O2496" i="2"/>
  <c r="S2496" i="2"/>
  <c r="N2498" i="2"/>
  <c r="Y2498" i="2"/>
  <c r="N2502" i="2"/>
  <c r="AI2502" i="2"/>
  <c r="P2496" i="2"/>
  <c r="AA2496" i="2"/>
  <c r="L2498" i="2"/>
  <c r="AL2498" i="2"/>
  <c r="Q2493" i="2"/>
  <c r="M2502" i="2"/>
  <c r="AH2502" i="2"/>
  <c r="N2496" i="2"/>
  <c r="AE2496" i="2"/>
  <c r="AM2496" i="2" s="1"/>
  <c r="K2498" i="2"/>
  <c r="AK2498" i="2"/>
  <c r="AB2491" i="2"/>
  <c r="L2502" i="2"/>
  <c r="M2496" i="2"/>
  <c r="J2498" i="2"/>
  <c r="F485" i="1" a="1"/>
  <c r="F485" i="1" s="1"/>
  <c r="G375" i="1" a="1"/>
  <c r="G375" i="1" s="1"/>
  <c r="F338" i="1" a="1"/>
  <c r="F338" i="1" s="1"/>
  <c r="E362" i="1" a="1"/>
  <c r="E362" i="1" s="1"/>
  <c r="E291" i="1" a="1"/>
  <c r="E291" i="1" s="1"/>
  <c r="E243" i="1" a="1"/>
  <c r="E243" i="1" s="1"/>
  <c r="G206" i="1" a="1"/>
  <c r="G206" i="1" s="1"/>
  <c r="F434" i="1" a="1"/>
  <c r="F434" i="1" s="1"/>
  <c r="F216" i="1" a="1"/>
  <c r="F216" i="1" s="1"/>
  <c r="F184" i="1" a="1"/>
  <c r="F184" i="1" s="1"/>
  <c r="G406" i="1" a="1"/>
  <c r="G406" i="1" s="1"/>
  <c r="G451" i="1" a="1"/>
  <c r="G451" i="1" s="1"/>
  <c r="F460" i="1" a="1"/>
  <c r="F460" i="1" s="1"/>
  <c r="G471" i="1" a="1"/>
  <c r="G471" i="1" s="1"/>
  <c r="G210" i="1" a="1"/>
  <c r="G210" i="1" s="1"/>
  <c r="F464" i="1" a="1"/>
  <c r="F464" i="1" s="1"/>
  <c r="F152" i="1" a="1"/>
  <c r="F152" i="1" s="1"/>
  <c r="F387" i="1" a="1"/>
  <c r="F387" i="1" s="1"/>
  <c r="E316" i="1" a="1"/>
  <c r="E316" i="1" s="1"/>
  <c r="F469" i="1" a="1"/>
  <c r="F469" i="1" s="1"/>
  <c r="E42" i="1" a="1"/>
  <c r="E42" i="1" s="1"/>
  <c r="G6" i="1" a="1"/>
  <c r="G6" i="1" s="1"/>
  <c r="F491" i="1" a="1"/>
  <c r="F491" i="1" s="1"/>
  <c r="E80" i="1" a="1"/>
  <c r="E80" i="1" s="1"/>
  <c r="G384" i="1" a="1"/>
  <c r="G384" i="1" s="1"/>
  <c r="G362" i="1" a="1"/>
  <c r="G362" i="1" s="1"/>
  <c r="E415" i="1" a="1"/>
  <c r="E415" i="1" s="1"/>
  <c r="E52" i="1" a="1"/>
  <c r="E52" i="1" s="1"/>
  <c r="F132" i="1" a="1"/>
  <c r="F132" i="1" s="1"/>
  <c r="F497" i="1" a="1"/>
  <c r="F497" i="1" s="1"/>
  <c r="F333" i="1" a="1"/>
  <c r="F333" i="1" s="1"/>
  <c r="G497" i="1" a="1"/>
  <c r="G497" i="1" s="1"/>
  <c r="E140" i="1" a="1"/>
  <c r="E140" i="1" s="1"/>
  <c r="E131" i="1" a="1"/>
  <c r="E131" i="1" s="1"/>
  <c r="F155" i="1" a="1"/>
  <c r="F155" i="1" s="1"/>
  <c r="E218" i="1" a="1"/>
  <c r="E218" i="1" s="1"/>
  <c r="E43" i="1" a="1"/>
  <c r="E43" i="1" s="1"/>
  <c r="F459" i="1" a="1"/>
  <c r="F459" i="1" s="1"/>
  <c r="G324" i="1" a="1"/>
  <c r="G324" i="1" s="1"/>
  <c r="F183" i="1" a="1"/>
  <c r="F183" i="1" s="1"/>
  <c r="F311" i="1" a="1"/>
  <c r="F311" i="1" s="1"/>
  <c r="G185" i="1" a="1"/>
  <c r="G185" i="1" s="1"/>
  <c r="F342" i="1" a="1"/>
  <c r="F342" i="1" s="1"/>
  <c r="G445" i="1" a="1"/>
  <c r="G445" i="1" s="1"/>
  <c r="E114" i="1" a="1"/>
  <c r="E114" i="1" s="1"/>
  <c r="G91" i="1" a="1"/>
  <c r="G91" i="1" s="1"/>
  <c r="F202" i="1" a="1"/>
  <c r="F202" i="1" s="1"/>
  <c r="G187" i="1" a="1"/>
  <c r="G187" i="1" s="1"/>
  <c r="G349" i="1" a="1"/>
  <c r="G349" i="1" s="1"/>
  <c r="G447" i="1" a="1"/>
  <c r="G447" i="1" s="1"/>
  <c r="G276" i="1" a="1"/>
  <c r="G276" i="1" s="1"/>
  <c r="F384" i="1" a="1"/>
  <c r="F384" i="1" s="1"/>
  <c r="E297" i="1" a="1"/>
  <c r="E297" i="1" s="1"/>
  <c r="G217" i="1" a="1"/>
  <c r="G217" i="1" s="1"/>
  <c r="E410" i="1" a="1"/>
  <c r="E410" i="1" s="1"/>
  <c r="G472" i="1" a="1"/>
  <c r="G472" i="1" s="1"/>
  <c r="E493" i="1" a="1"/>
  <c r="E493" i="1" s="1"/>
  <c r="G82" i="1" a="1"/>
  <c r="G82" i="1" s="1"/>
  <c r="G325" i="1" a="1"/>
  <c r="G325" i="1" s="1"/>
  <c r="G402" i="1" a="1"/>
  <c r="G402" i="1" s="1"/>
  <c r="G96" i="1" a="1"/>
  <c r="G96" i="1" s="1"/>
  <c r="E408" i="1" a="1"/>
  <c r="E408" i="1" s="1"/>
  <c r="E49" i="1" a="1"/>
  <c r="E49" i="1" s="1"/>
  <c r="F204" i="1" a="1"/>
  <c r="F204" i="1" s="1"/>
  <c r="F439" i="1" a="1"/>
  <c r="F439" i="1" s="1"/>
  <c r="E202" i="1" a="1"/>
  <c r="E202" i="1" s="1"/>
  <c r="G500" i="1" a="1"/>
  <c r="G500" i="1" s="1"/>
  <c r="G408" i="1" a="1"/>
  <c r="G408" i="1" s="1"/>
  <c r="G125" i="1" a="1"/>
  <c r="G125" i="1" s="1"/>
  <c r="G391" i="1" a="1"/>
  <c r="G391" i="1" s="1"/>
  <c r="G376" i="1" a="1"/>
  <c r="G376" i="1" s="1"/>
  <c r="E379" i="1" a="1"/>
  <c r="E379" i="1" s="1"/>
  <c r="G181" i="1" a="1"/>
  <c r="G181" i="1" s="1"/>
  <c r="F392" i="1" a="1"/>
  <c r="F392" i="1" s="1"/>
  <c r="G333" i="1" a="1"/>
  <c r="G333" i="1" s="1"/>
  <c r="G259" i="1" a="1"/>
  <c r="G259" i="1" s="1"/>
  <c r="F124" i="1" a="1"/>
  <c r="F124" i="1" s="1"/>
  <c r="G24" i="1" a="1"/>
  <c r="G24" i="1" s="1"/>
  <c r="F84" i="1" a="1"/>
  <c r="F84" i="1" s="1"/>
  <c r="E268" i="1" a="1"/>
  <c r="E268" i="1" s="1"/>
  <c r="E499" i="1" a="1"/>
  <c r="E499" i="1" s="1"/>
  <c r="G295" i="1" a="1"/>
  <c r="G295" i="1" s="1"/>
  <c r="E438" i="1" a="1"/>
  <c r="E438" i="1" s="1"/>
  <c r="E402" i="1" a="1"/>
  <c r="E402" i="1" s="1"/>
  <c r="G70" i="1" a="1"/>
  <c r="G70" i="1" s="1"/>
  <c r="E406" i="1" a="1"/>
  <c r="E406" i="1" s="1"/>
  <c r="G43" i="1" a="1"/>
  <c r="G43" i="1" s="1"/>
  <c r="G364" i="1" a="1"/>
  <c r="G364" i="1" s="1"/>
  <c r="G308" i="1" a="1"/>
  <c r="G308" i="1" s="1"/>
  <c r="E385" i="1" a="1"/>
  <c r="E385" i="1" s="1"/>
  <c r="E2500" i="2"/>
  <c r="G63" i="1" a="1"/>
  <c r="G63" i="1" s="1"/>
  <c r="E252" i="1" a="1"/>
  <c r="E252" i="1" s="1"/>
  <c r="G231" i="1" a="1"/>
  <c r="G231" i="1" s="1"/>
  <c r="F89" i="1" a="1"/>
  <c r="F89" i="1" s="1"/>
  <c r="G195" i="1" a="1"/>
  <c r="G195" i="1" s="1"/>
  <c r="F236" i="1" a="1"/>
  <c r="F236" i="1" s="1"/>
  <c r="E239" i="1" a="1"/>
  <c r="E239" i="1" s="1"/>
  <c r="G41" i="1" a="1"/>
  <c r="G41" i="1" s="1"/>
  <c r="F119" i="1" a="1"/>
  <c r="F119" i="1" s="1"/>
  <c r="G47" i="1" a="1"/>
  <c r="G47" i="1" s="1"/>
  <c r="E322" i="1" a="1"/>
  <c r="E322" i="1" s="1"/>
  <c r="F96" i="1" a="1"/>
  <c r="F96" i="1" s="1"/>
  <c r="E365" i="1" a="1"/>
  <c r="E365" i="1" s="1"/>
  <c r="G234" i="1" a="1"/>
  <c r="G234" i="1" s="1"/>
  <c r="G207" i="1" a="1"/>
  <c r="G207" i="1" s="1"/>
  <c r="F9" i="1" a="1"/>
  <c r="F9" i="1" s="1"/>
  <c r="F322" i="1" a="1"/>
  <c r="F322" i="1" s="1"/>
  <c r="E208" i="1" a="1"/>
  <c r="E208" i="1" s="1"/>
  <c r="G444" i="1" a="1"/>
  <c r="G444" i="1" s="1"/>
  <c r="E372" i="1" a="1"/>
  <c r="E372" i="1" s="1"/>
  <c r="E251" i="1" a="1"/>
  <c r="E251" i="1" s="1"/>
  <c r="G143" i="1" a="1"/>
  <c r="G143" i="1" s="1"/>
  <c r="E420" i="1" a="1"/>
  <c r="E420" i="1" s="1"/>
  <c r="F157" i="1" a="1"/>
  <c r="F157" i="1" s="1"/>
  <c r="G80" i="1" a="1"/>
  <c r="G80" i="1" s="1"/>
  <c r="E404" i="1" a="1"/>
  <c r="E404" i="1" s="1"/>
  <c r="F318" i="1" a="1"/>
  <c r="F318" i="1" s="1"/>
  <c r="E109" i="1" a="1"/>
  <c r="E109" i="1" s="1"/>
  <c r="E458" i="1" a="1"/>
  <c r="E458" i="1" s="1"/>
  <c r="G348" i="1" a="1"/>
  <c r="G348" i="1" s="1"/>
  <c r="E369" i="1" a="1"/>
  <c r="E369" i="1" s="1"/>
  <c r="G97" i="1" a="1"/>
  <c r="G97" i="1" s="1"/>
  <c r="G419" i="1" a="1"/>
  <c r="G419" i="1" s="1"/>
  <c r="G490" i="1" a="1"/>
  <c r="G490" i="1" s="1"/>
  <c r="E431" i="1" a="1"/>
  <c r="E431" i="1" s="1"/>
  <c r="E215" i="1" a="1"/>
  <c r="E215" i="1" s="1"/>
  <c r="E296" i="1" a="1"/>
  <c r="E296" i="1" s="1"/>
  <c r="G165" i="1" a="1"/>
  <c r="G165" i="1" s="1"/>
  <c r="E498" i="1" a="1"/>
  <c r="E498" i="1" s="1"/>
  <c r="F435" i="1" a="1"/>
  <c r="F435" i="1" s="1"/>
  <c r="E123" i="1" a="1"/>
  <c r="E123" i="1" s="1"/>
  <c r="F398" i="1" a="1"/>
  <c r="F398" i="1" s="1"/>
  <c r="E335" i="1" a="1"/>
  <c r="E335" i="1" s="1"/>
  <c r="F46" i="1" a="1"/>
  <c r="F46" i="1" s="1"/>
  <c r="E394" i="1" a="1"/>
  <c r="E394" i="1" s="1"/>
  <c r="F99" i="1" a="1"/>
  <c r="F99" i="1" s="1"/>
  <c r="G12" i="1" a="1"/>
  <c r="G12" i="1" s="1"/>
  <c r="G240" i="1" a="1"/>
  <c r="G240" i="1" s="1"/>
  <c r="G363" i="1" a="1"/>
  <c r="G363" i="1" s="1"/>
  <c r="G52" i="1" a="1"/>
  <c r="G52" i="1" s="1"/>
  <c r="F139" i="1" a="1"/>
  <c r="F139" i="1" s="1"/>
  <c r="E355" i="1" a="1"/>
  <c r="E355" i="1" s="1"/>
  <c r="E445" i="1" a="1"/>
  <c r="E445" i="1" s="1"/>
  <c r="E329" i="1" a="1"/>
  <c r="E329" i="1" s="1"/>
  <c r="G246" i="1" a="1"/>
  <c r="G246" i="1" s="1"/>
  <c r="E338" i="1" a="1"/>
  <c r="E338" i="1" s="1"/>
  <c r="E94" i="1" a="1"/>
  <c r="E94" i="1" s="1"/>
  <c r="G397" i="1" a="1"/>
  <c r="G397" i="1" s="1"/>
  <c r="E388" i="1" a="1"/>
  <c r="E388" i="1" s="1"/>
  <c r="G487" i="1" a="1"/>
  <c r="G487" i="1" s="1"/>
  <c r="E4" i="1" a="1"/>
  <c r="E4" i="1" s="1"/>
  <c r="G168" i="1" a="1"/>
  <c r="G168" i="1" s="1"/>
  <c r="F402" i="1" a="1"/>
  <c r="F402" i="1" s="1"/>
  <c r="F328" i="1" a="1"/>
  <c r="F328" i="1" s="1"/>
  <c r="F437" i="1" a="1"/>
  <c r="F437" i="1" s="1"/>
  <c r="E15" i="1" a="1"/>
  <c r="E15" i="1" s="1"/>
  <c r="G268" i="1" a="1"/>
  <c r="G268" i="1" s="1"/>
  <c r="G356" i="1" a="1"/>
  <c r="G356" i="1" s="1"/>
  <c r="F425" i="1" a="1"/>
  <c r="F425" i="1" s="1"/>
  <c r="G454" i="1" a="1"/>
  <c r="G454" i="1" s="1"/>
  <c r="F336" i="1" a="1"/>
  <c r="F336" i="1" s="1"/>
  <c r="F117" i="1" a="1"/>
  <c r="F117" i="1" s="1"/>
  <c r="G272" i="1" a="1"/>
  <c r="G272" i="1" s="1"/>
  <c r="G177" i="1" a="1"/>
  <c r="G177" i="1" s="1"/>
  <c r="E267" i="1" a="1"/>
  <c r="E267" i="1" s="1"/>
  <c r="F301" i="1" a="1"/>
  <c r="F301" i="1" s="1"/>
  <c r="E98" i="1" a="1"/>
  <c r="E98" i="1" s="1"/>
  <c r="E233" i="1" a="1"/>
  <c r="E233" i="1" s="1"/>
  <c r="E350" i="1" a="1"/>
  <c r="E350" i="1" s="1"/>
  <c r="G242" i="1" a="1"/>
  <c r="G242" i="1" s="1"/>
  <c r="E163" i="1" a="1"/>
  <c r="E163" i="1" s="1"/>
  <c r="E456" i="1" a="1"/>
  <c r="E456" i="1" s="1"/>
  <c r="G458" i="1" a="1"/>
  <c r="G458" i="1" s="1"/>
  <c r="F20" i="1" a="1"/>
  <c r="F20" i="1" s="1"/>
  <c r="F315" i="1" a="1"/>
  <c r="F315" i="1" s="1"/>
  <c r="E334" i="1" a="1"/>
  <c r="E334" i="1" s="1"/>
  <c r="F278" i="1" a="1"/>
  <c r="F278" i="1" s="1"/>
  <c r="E356" i="1" a="1"/>
  <c r="E356" i="1" s="1"/>
  <c r="E206" i="1" a="1"/>
  <c r="E206" i="1" s="1"/>
  <c r="G22" i="1" a="1"/>
  <c r="G22" i="1" s="1"/>
  <c r="E41" i="1" a="1"/>
  <c r="E41" i="1" s="1"/>
  <c r="G264" i="1" a="1"/>
  <c r="G264" i="1" s="1"/>
  <c r="G244" i="1" a="1"/>
  <c r="G244" i="1" s="1"/>
  <c r="G292" i="1" a="1"/>
  <c r="G292" i="1" s="1"/>
  <c r="G90" i="1" a="1"/>
  <c r="G90" i="1" s="1"/>
  <c r="E201" i="1" a="1"/>
  <c r="E201" i="1" s="1"/>
  <c r="E463" i="1" a="1"/>
  <c r="E463" i="1" s="1"/>
  <c r="F33" i="1" a="1"/>
  <c r="F33" i="1" s="1"/>
  <c r="E188" i="1" a="1"/>
  <c r="E188" i="1" s="1"/>
  <c r="G450" i="1" a="1"/>
  <c r="G450" i="1" s="1"/>
  <c r="E284" i="1" a="1"/>
  <c r="E284" i="1" s="1"/>
  <c r="E126" i="1" a="1"/>
  <c r="E126" i="1" s="1"/>
  <c r="E205" i="1" a="1"/>
  <c r="E205" i="1" s="1"/>
  <c r="F13" i="1" a="1"/>
  <c r="F13" i="1" s="1"/>
  <c r="G8" i="1" a="1"/>
  <c r="G8" i="1" s="1"/>
  <c r="F246" i="1" a="1"/>
  <c r="F246" i="1" s="1"/>
  <c r="F47" i="1" a="1"/>
  <c r="F47" i="1" s="1"/>
  <c r="E434" i="1" a="1"/>
  <c r="E434" i="1" s="1"/>
  <c r="F498" i="1" a="1"/>
  <c r="F498" i="1" s="1"/>
  <c r="G26" i="1" a="1"/>
  <c r="G26" i="1" s="1"/>
  <c r="F209" i="1" a="1"/>
  <c r="F209" i="1" s="1"/>
  <c r="F194" i="1" a="1"/>
  <c r="F194" i="1" s="1"/>
  <c r="E429" i="1" a="1"/>
  <c r="E429" i="1" s="1"/>
  <c r="F297" i="1" a="1"/>
  <c r="F297" i="1" s="1"/>
  <c r="E78" i="1" a="1"/>
  <c r="E78" i="1" s="1"/>
  <c r="F418" i="1" a="1"/>
  <c r="F418" i="1" s="1"/>
  <c r="E413" i="1" a="1"/>
  <c r="E413" i="1" s="1"/>
  <c r="G102" i="1" a="1"/>
  <c r="G102" i="1" s="1"/>
  <c r="F193" i="1" a="1"/>
  <c r="F193" i="1" s="1"/>
  <c r="G428" i="1" a="1"/>
  <c r="G428" i="1" s="1"/>
  <c r="G73" i="1" a="1"/>
  <c r="G73" i="1" s="1"/>
  <c r="F343" i="1" a="1"/>
  <c r="F343" i="1" s="1"/>
  <c r="F191" i="1" a="1"/>
  <c r="F191" i="1" s="1"/>
  <c r="F274" i="1" a="1"/>
  <c r="F274" i="1" s="1"/>
  <c r="E44" i="1" a="1"/>
  <c r="E44" i="1" s="1"/>
  <c r="G222" i="1" a="1"/>
  <c r="G222" i="1" s="1"/>
  <c r="F446" i="1" a="1"/>
  <c r="F446" i="1" s="1"/>
  <c r="G283" i="1" a="1"/>
  <c r="G283" i="1" s="1"/>
  <c r="E270" i="1" a="1"/>
  <c r="E270" i="1" s="1"/>
  <c r="F468" i="1" a="1"/>
  <c r="F468" i="1" s="1"/>
  <c r="F218" i="1" a="1"/>
  <c r="F218" i="1" s="1"/>
  <c r="E446" i="1" a="1"/>
  <c r="E446" i="1" s="1"/>
  <c r="F355" i="1" a="1"/>
  <c r="F355" i="1" s="1"/>
  <c r="E374" i="1" a="1"/>
  <c r="E374" i="1" s="1"/>
  <c r="E242" i="1" a="1"/>
  <c r="E242" i="1" s="1"/>
  <c r="G225" i="1" a="1"/>
  <c r="G225" i="1" s="1"/>
  <c r="F203" i="1" a="1"/>
  <c r="F203" i="1" s="1"/>
  <c r="E133" i="1" a="1"/>
  <c r="E133" i="1" s="1"/>
  <c r="F326" i="1" a="1"/>
  <c r="F326" i="1" s="1"/>
  <c r="G318" i="1" a="1"/>
  <c r="G318" i="1" s="1"/>
  <c r="E127" i="1" a="1"/>
  <c r="E127" i="1" s="1"/>
  <c r="G354" i="1" a="1"/>
  <c r="G354" i="1" s="1"/>
  <c r="E73" i="1" a="1"/>
  <c r="E73" i="1" s="1"/>
  <c r="F271" i="1" a="1"/>
  <c r="F271" i="1" s="1"/>
  <c r="G429" i="1" a="1"/>
  <c r="G429" i="1" s="1"/>
  <c r="G378" i="1" a="1"/>
  <c r="G378" i="1" s="1"/>
  <c r="E223" i="1" a="1"/>
  <c r="E223" i="1" s="1"/>
  <c r="F334" i="1" a="1"/>
  <c r="F334" i="1" s="1"/>
  <c r="E187" i="1" a="1"/>
  <c r="E187" i="1" s="1"/>
  <c r="G279" i="1" a="1"/>
  <c r="G279" i="1" s="1"/>
  <c r="G250" i="1" a="1"/>
  <c r="G250" i="1" s="1"/>
  <c r="F501" i="1" a="1"/>
  <c r="F501" i="1" s="1"/>
  <c r="E347" i="1" a="1"/>
  <c r="E347" i="1" s="1"/>
  <c r="F283" i="1" a="1"/>
  <c r="F283" i="1" s="1"/>
  <c r="E74" i="1" a="1"/>
  <c r="E74" i="1" s="1"/>
  <c r="G392" i="1" a="1"/>
  <c r="G392" i="1" s="1"/>
  <c r="F393" i="1" a="1"/>
  <c r="F393" i="1" s="1"/>
  <c r="E129" i="1" a="1"/>
  <c r="E129" i="1" s="1"/>
  <c r="F192" i="1" a="1"/>
  <c r="F192" i="1" s="1"/>
  <c r="F241" i="1" a="1"/>
  <c r="F241" i="1" s="1"/>
  <c r="E3" i="1" a="1"/>
  <c r="E3" i="1" s="1"/>
  <c r="F294" i="1" a="1"/>
  <c r="F294" i="1" s="1"/>
  <c r="E146" i="1" a="1"/>
  <c r="E146" i="1" s="1"/>
  <c r="E118" i="1" a="1"/>
  <c r="E118" i="1" s="1"/>
  <c r="F58" i="1" a="1"/>
  <c r="F58" i="1" s="1"/>
  <c r="G461" i="1" a="1"/>
  <c r="G461" i="1" s="1"/>
  <c r="F206" i="1" a="1"/>
  <c r="F206" i="1" s="1"/>
  <c r="G218" i="1" a="1"/>
  <c r="G218" i="1" s="1"/>
  <c r="G219" i="1" a="1"/>
  <c r="G219" i="1" s="1"/>
  <c r="E457" i="1" a="1"/>
  <c r="E457" i="1" s="1"/>
  <c r="E276" i="1" a="1"/>
  <c r="E276" i="1" s="1"/>
  <c r="G446" i="1" a="1"/>
  <c r="G446" i="1" s="1"/>
  <c r="E378" i="1" a="1"/>
  <c r="E378" i="1" s="1"/>
  <c r="F438" i="1" a="1"/>
  <c r="F438" i="1" s="1"/>
  <c r="E192" i="1" a="1"/>
  <c r="E192" i="1" s="1"/>
  <c r="F360" i="1" a="1"/>
  <c r="F360" i="1" s="1"/>
  <c r="E195" i="1" a="1"/>
  <c r="E195" i="1" s="1"/>
  <c r="F272" i="1" a="1"/>
  <c r="F272" i="1" s="1"/>
  <c r="E67" i="1" a="1"/>
  <c r="E67" i="1" s="1"/>
  <c r="E387" i="1" a="1"/>
  <c r="E387" i="1" s="1"/>
  <c r="F423" i="1" a="1"/>
  <c r="F423" i="1" s="1"/>
  <c r="F118" i="1" a="1"/>
  <c r="F118" i="1" s="1"/>
  <c r="G180" i="1" a="1"/>
  <c r="G180" i="1" s="1"/>
  <c r="G60" i="1" a="1"/>
  <c r="G60" i="1" s="1"/>
  <c r="F481" i="1" a="1"/>
  <c r="F481" i="1" s="1"/>
  <c r="F131" i="1" a="1"/>
  <c r="F131" i="1" s="1"/>
  <c r="E221" i="1" a="1"/>
  <c r="E221" i="1" s="1"/>
  <c r="G140" i="1" a="1"/>
  <c r="G140" i="1" s="1"/>
  <c r="F407" i="1" a="1"/>
  <c r="F407" i="1" s="1"/>
  <c r="G488" i="1" a="1"/>
  <c r="G488" i="1" s="1"/>
  <c r="F354" i="1" a="1"/>
  <c r="F354" i="1" s="1"/>
  <c r="E278" i="1" a="1"/>
  <c r="E278" i="1" s="1"/>
  <c r="E111" i="1" a="1"/>
  <c r="E111" i="1" s="1"/>
  <c r="G412" i="1" a="1"/>
  <c r="G412" i="1" s="1"/>
  <c r="F472" i="1" a="1"/>
  <c r="F472" i="1" s="1"/>
  <c r="E189" i="1" a="1"/>
  <c r="E189" i="1" s="1"/>
  <c r="G10" i="1" a="1"/>
  <c r="G10" i="1" s="1"/>
  <c r="E169" i="1" a="1"/>
  <c r="E169" i="1" s="1"/>
  <c r="F159" i="1" a="1"/>
  <c r="F159" i="1" s="1"/>
  <c r="F325" i="1" a="1"/>
  <c r="F325" i="1" s="1"/>
  <c r="E437" i="1" a="1"/>
  <c r="E437" i="1" s="1"/>
  <c r="G34" i="1" a="1"/>
  <c r="G34" i="1" s="1"/>
  <c r="E246" i="1" a="1"/>
  <c r="E246" i="1" s="1"/>
  <c r="E494" i="1" a="1"/>
  <c r="E494" i="1" s="1"/>
  <c r="E217" i="1" a="1"/>
  <c r="E217" i="1" s="1"/>
  <c r="G297" i="1" a="1"/>
  <c r="G297" i="1" s="1"/>
  <c r="F127" i="1" a="1"/>
  <c r="F127" i="1" s="1"/>
  <c r="F385" i="1" a="1"/>
  <c r="F385" i="1" s="1"/>
  <c r="E331" i="1" a="1"/>
  <c r="E331" i="1" s="1"/>
  <c r="E240" i="1" a="1"/>
  <c r="E240" i="1" s="1"/>
  <c r="F121" i="1" a="1"/>
  <c r="F121" i="1" s="1"/>
  <c r="F70" i="1" a="1"/>
  <c r="F70" i="1" s="1"/>
  <c r="F201" i="1" a="1"/>
  <c r="F201" i="1" s="1"/>
  <c r="F474" i="1" a="1"/>
  <c r="F474" i="1" s="1"/>
  <c r="G160" i="1" a="1"/>
  <c r="G160" i="1" s="1"/>
  <c r="G482" i="1" a="1"/>
  <c r="G482" i="1" s="1"/>
  <c r="F168" i="1" a="1"/>
  <c r="F168" i="1" s="1"/>
  <c r="E333" i="1" a="1"/>
  <c r="E333" i="1" s="1"/>
  <c r="G147" i="1" a="1"/>
  <c r="G147" i="1" s="1"/>
  <c r="F257" i="1" a="1"/>
  <c r="F257" i="1" s="1"/>
  <c r="G16" i="1" a="1"/>
  <c r="G16" i="1" s="1"/>
  <c r="F279" i="1" a="1"/>
  <c r="F279" i="1" s="1"/>
  <c r="F378" i="1" a="1"/>
  <c r="F378" i="1" s="1"/>
  <c r="F321" i="1" a="1"/>
  <c r="F321" i="1" s="1"/>
  <c r="E84" i="1" a="1"/>
  <c r="E84" i="1" s="1"/>
  <c r="E500" i="1" a="1"/>
  <c r="E500" i="1" s="1"/>
  <c r="E436" i="1" a="1"/>
  <c r="E436" i="1" s="1"/>
  <c r="F130" i="1" a="1"/>
  <c r="F130" i="1" s="1"/>
  <c r="G267" i="1" a="1"/>
  <c r="G267" i="1" s="1"/>
  <c r="E301" i="1" a="1"/>
  <c r="E301" i="1" s="1"/>
  <c r="E454" i="1" a="1"/>
  <c r="E454" i="1" s="1"/>
  <c r="E110" i="1" a="1"/>
  <c r="E110" i="1" s="1"/>
  <c r="E255" i="1" a="1"/>
  <c r="E255" i="1" s="1"/>
  <c r="F143" i="1" a="1"/>
  <c r="F143" i="1" s="1"/>
  <c r="G249" i="1" a="1"/>
  <c r="G249" i="1" s="1"/>
  <c r="F310" i="1" a="1"/>
  <c r="F310" i="1" s="1"/>
  <c r="E341" i="1" a="1"/>
  <c r="E341" i="1" s="1"/>
  <c r="E304" i="1" a="1"/>
  <c r="E304" i="1" s="1"/>
  <c r="E63" i="1" a="1"/>
  <c r="E63" i="1" s="1"/>
  <c r="F383" i="1" a="1"/>
  <c r="F383" i="1" s="1"/>
  <c r="F17" i="1" a="1"/>
  <c r="F17" i="1" s="1"/>
  <c r="E157" i="1" a="1"/>
  <c r="E157" i="1" s="1"/>
  <c r="G150" i="1" a="1"/>
  <c r="G150" i="1" s="1"/>
  <c r="E101" i="1" a="1"/>
  <c r="E101" i="1" s="1"/>
  <c r="E116" i="1" a="1"/>
  <c r="E116" i="1" s="1"/>
  <c r="E95" i="1" a="1"/>
  <c r="E95" i="1" s="1"/>
  <c r="F79" i="1" a="1"/>
  <c r="F79" i="1" s="1"/>
  <c r="F280" i="1" a="1"/>
  <c r="F280" i="1" s="1"/>
  <c r="G159" i="1" a="1"/>
  <c r="G159" i="1" s="1"/>
  <c r="F178" i="1" a="1"/>
  <c r="F178" i="1" s="1"/>
  <c r="G221" i="1" a="1"/>
  <c r="G221" i="1" s="1"/>
  <c r="E435" i="1" a="1"/>
  <c r="E435" i="1" s="1"/>
  <c r="F223" i="1" a="1"/>
  <c r="F223" i="1" s="1"/>
  <c r="E151" i="1" a="1"/>
  <c r="E151" i="1" s="1"/>
  <c r="G357" i="1" a="1"/>
  <c r="G357" i="1" s="1"/>
  <c r="E371" i="1" a="1"/>
  <c r="E371" i="1" s="1"/>
  <c r="F475" i="1" a="1"/>
  <c r="F475" i="1" s="1"/>
  <c r="G48" i="1" a="1"/>
  <c r="G48" i="1" s="1"/>
  <c r="E175" i="1" a="1"/>
  <c r="E175" i="1" s="1"/>
  <c r="G189" i="1" a="1"/>
  <c r="G189" i="1" s="1"/>
  <c r="G199" i="1" a="1"/>
  <c r="G199" i="1" s="1"/>
  <c r="G144" i="1" a="1"/>
  <c r="G144" i="1" s="1"/>
  <c r="F395" i="1" a="1"/>
  <c r="F395" i="1" s="1"/>
  <c r="F477" i="1" a="1"/>
  <c r="F477" i="1" s="1"/>
  <c r="F441" i="1" a="1"/>
  <c r="F441" i="1" s="1"/>
  <c r="G261" i="1" a="1"/>
  <c r="G261" i="1" s="1"/>
  <c r="F487" i="1" a="1"/>
  <c r="F487" i="1" s="1"/>
  <c r="E354" i="1" a="1"/>
  <c r="E354" i="1" s="1"/>
  <c r="G38" i="1" a="1"/>
  <c r="G38" i="1" s="1"/>
  <c r="G226" i="1" a="1"/>
  <c r="G226" i="1" s="1"/>
  <c r="E130" i="1" a="1"/>
  <c r="E130" i="1" s="1"/>
  <c r="G237" i="1" a="1"/>
  <c r="G237" i="1" s="1"/>
  <c r="E430" i="1" a="1"/>
  <c r="E430" i="1" s="1"/>
  <c r="F260" i="1" a="1"/>
  <c r="F260" i="1" s="1"/>
  <c r="E25" i="1" a="1"/>
  <c r="E25" i="1" s="1"/>
  <c r="E20" i="1" a="1"/>
  <c r="E20" i="1" s="1"/>
  <c r="E136" i="1" a="1"/>
  <c r="E136" i="1" s="1"/>
  <c r="E117" i="1" a="1"/>
  <c r="E117" i="1" s="1"/>
  <c r="E486" i="1" a="1"/>
  <c r="E486" i="1" s="1"/>
  <c r="E204" i="1" a="1"/>
  <c r="E204" i="1" s="1"/>
  <c r="F205" i="1" a="1"/>
  <c r="F205" i="1" s="1"/>
  <c r="F6" i="1" a="1"/>
  <c r="F6" i="1" s="1"/>
  <c r="G460" i="1" a="1"/>
  <c r="G460" i="1" s="1"/>
  <c r="F24" i="1" a="1"/>
  <c r="F24" i="1" s="1"/>
  <c r="F181" i="1" a="1"/>
  <c r="F181" i="1" s="1"/>
  <c r="F308" i="1" a="1"/>
  <c r="F308" i="1" s="1"/>
  <c r="G452" i="1" a="1"/>
  <c r="G452" i="1" s="1"/>
  <c r="G88" i="1" a="1"/>
  <c r="G88" i="1" s="1"/>
  <c r="F107" i="1" a="1"/>
  <c r="F107" i="1" s="1"/>
  <c r="E485" i="1" a="1"/>
  <c r="E485" i="1" s="1"/>
  <c r="G260" i="1" a="1"/>
  <c r="G260" i="1" s="1"/>
  <c r="G322" i="1" a="1"/>
  <c r="G322" i="1" s="1"/>
  <c r="G101" i="1" a="1"/>
  <c r="G101" i="1" s="1"/>
  <c r="E38" i="1" a="1"/>
  <c r="E38" i="1" s="1"/>
  <c r="F339" i="1" a="1"/>
  <c r="F339" i="1" s="1"/>
  <c r="F317" i="1" a="1"/>
  <c r="F317" i="1" s="1"/>
  <c r="G138" i="1" a="1"/>
  <c r="G138" i="1" s="1"/>
  <c r="E392" i="1" a="1"/>
  <c r="E392" i="1" s="1"/>
  <c r="G3" i="1" a="1"/>
  <c r="G3" i="1" s="1"/>
  <c r="G178" i="1" a="1"/>
  <c r="G178" i="1" s="1"/>
  <c r="E159" i="1" a="1"/>
  <c r="E159" i="1" s="1"/>
  <c r="G155" i="1" a="1"/>
  <c r="G155" i="1" s="1"/>
  <c r="F275" i="1" a="1"/>
  <c r="F275" i="1" s="1"/>
  <c r="E260" i="1" a="1"/>
  <c r="E260" i="1" s="1"/>
  <c r="G112" i="1" a="1"/>
  <c r="G112" i="1" s="1"/>
  <c r="F482" i="1" a="1"/>
  <c r="F482" i="1" s="1"/>
  <c r="G284" i="1" a="1"/>
  <c r="G284" i="1" s="1"/>
  <c r="F140" i="1" a="1"/>
  <c r="F140" i="1" s="1"/>
  <c r="E396" i="1" a="1"/>
  <c r="E396" i="1" s="1"/>
  <c r="G25" i="1" a="1"/>
  <c r="G25" i="1" s="1"/>
  <c r="E35" i="1" a="1"/>
  <c r="E35" i="1" s="1"/>
  <c r="G293" i="1" a="1"/>
  <c r="G293" i="1" s="1"/>
  <c r="G317" i="1" a="1"/>
  <c r="G317" i="1" s="1"/>
  <c r="F353" i="1" a="1"/>
  <c r="F353" i="1" s="1"/>
  <c r="F396" i="1" a="1"/>
  <c r="F396" i="1" s="1"/>
  <c r="G208" i="1" a="1"/>
  <c r="G208" i="1" s="1"/>
  <c r="G439" i="1" a="1"/>
  <c r="G439" i="1" s="1"/>
  <c r="E482" i="1" a="1"/>
  <c r="E482" i="1" s="1"/>
  <c r="G491" i="1" a="1"/>
  <c r="G491" i="1" s="1"/>
  <c r="F381" i="1" a="1"/>
  <c r="F381" i="1" s="1"/>
  <c r="E14" i="1" a="1"/>
  <c r="E14" i="1" s="1"/>
  <c r="E250" i="1" a="1"/>
  <c r="E250" i="1" s="1"/>
  <c r="E368" i="1" a="1"/>
  <c r="E368" i="1" s="1"/>
  <c r="E314" i="1" a="1"/>
  <c r="E314" i="1" s="1"/>
  <c r="G298" i="1" a="1"/>
  <c r="G298" i="1" s="1"/>
  <c r="E464" i="1" a="1"/>
  <c r="E464" i="1" s="1"/>
  <c r="E307" i="1" a="1"/>
  <c r="E307" i="1" s="1"/>
  <c r="E425" i="1" a="1"/>
  <c r="E425" i="1" s="1"/>
  <c r="E166" i="1" a="1"/>
  <c r="E166" i="1" s="1"/>
  <c r="F179" i="1" a="1"/>
  <c r="F179" i="1" s="1"/>
  <c r="F72" i="1" a="1"/>
  <c r="F72" i="1" s="1"/>
  <c r="F370" i="1" a="1"/>
  <c r="F370" i="1" s="1"/>
  <c r="E299" i="1" a="1"/>
  <c r="E299" i="1" s="1"/>
  <c r="F350" i="1" a="1"/>
  <c r="F350" i="1" s="1"/>
  <c r="F135" i="1" a="1"/>
  <c r="F135" i="1" s="1"/>
  <c r="G227" i="1" a="1"/>
  <c r="G227" i="1" s="1"/>
  <c r="F34" i="1" a="1"/>
  <c r="F34" i="1" s="1"/>
  <c r="F74" i="1" a="1"/>
  <c r="F74" i="1" s="1"/>
  <c r="F426" i="1" a="1"/>
  <c r="F426" i="1" s="1"/>
  <c r="E231" i="1" a="1"/>
  <c r="E231" i="1" s="1"/>
  <c r="F87" i="1" a="1"/>
  <c r="F87" i="1" s="1"/>
  <c r="F484" i="1" a="1"/>
  <c r="F484" i="1" s="1"/>
  <c r="F270" i="1" a="1"/>
  <c r="F270" i="1" s="1"/>
  <c r="E427" i="1" a="1"/>
  <c r="E427" i="1" s="1"/>
  <c r="G59" i="1" a="1"/>
  <c r="G59" i="1" s="1"/>
  <c r="G404" i="1" a="1"/>
  <c r="G404" i="1" s="1"/>
  <c r="G196" i="1" a="1"/>
  <c r="G196" i="1" s="1"/>
  <c r="F56" i="1" a="1"/>
  <c r="F56" i="1" s="1"/>
  <c r="F304" i="1" a="1"/>
  <c r="F304" i="1" s="1"/>
  <c r="G290" i="1" a="1"/>
  <c r="G290" i="1" s="1"/>
  <c r="F7" i="1" a="1"/>
  <c r="F7" i="1" s="1"/>
  <c r="F411" i="1" a="1"/>
  <c r="F411" i="1" s="1"/>
  <c r="F12" i="1" a="1"/>
  <c r="F12" i="1" s="1"/>
  <c r="E393" i="1" a="1"/>
  <c r="E393" i="1" s="1"/>
  <c r="F247" i="1" a="1"/>
  <c r="F247" i="1" s="1"/>
  <c r="E172" i="1" a="1"/>
  <c r="E172" i="1" s="1"/>
  <c r="E229" i="1" a="1"/>
  <c r="E229" i="1" s="1"/>
  <c r="G139" i="1" a="1"/>
  <c r="G139" i="1" s="1"/>
  <c r="G212" i="1" a="1"/>
  <c r="G212" i="1" s="1"/>
  <c r="E50" i="1" a="1"/>
  <c r="E50" i="1" s="1"/>
  <c r="F476" i="1" a="1"/>
  <c r="F476" i="1" s="1"/>
  <c r="G18" i="1" a="1"/>
  <c r="G18" i="1" s="1"/>
  <c r="G425" i="1" a="1"/>
  <c r="G425" i="1" s="1"/>
  <c r="F28" i="1" a="1"/>
  <c r="F28" i="1" s="1"/>
  <c r="G422" i="1" a="1"/>
  <c r="G422" i="1" s="1"/>
  <c r="F463" i="1" a="1"/>
  <c r="F463" i="1" s="1"/>
  <c r="G30" i="1" a="1"/>
  <c r="G30" i="1" s="1"/>
  <c r="F82" i="1" a="1"/>
  <c r="F82" i="1" s="1"/>
  <c r="E27" i="1" a="1"/>
  <c r="E27" i="1" s="1"/>
  <c r="E153" i="1" a="1"/>
  <c r="E153" i="1" s="1"/>
  <c r="G164" i="1" a="1"/>
  <c r="G164" i="1" s="1"/>
  <c r="E241" i="1" a="1"/>
  <c r="E241" i="1" s="1"/>
  <c r="F265" i="1" a="1"/>
  <c r="F265" i="1" s="1"/>
  <c r="E262" i="1" a="1"/>
  <c r="E262" i="1" s="1"/>
  <c r="G103" i="1" a="1"/>
  <c r="G103" i="1" s="1"/>
  <c r="E152" i="1" a="1"/>
  <c r="E152" i="1" s="1"/>
  <c r="E386" i="1" a="1"/>
  <c r="E386" i="1" s="1"/>
  <c r="F163" i="1" a="1"/>
  <c r="F163" i="1" s="1"/>
  <c r="E23" i="1" a="1"/>
  <c r="E23" i="1" s="1"/>
  <c r="E97" i="1" a="1"/>
  <c r="E97" i="1" s="1"/>
  <c r="F361" i="1" a="1"/>
  <c r="F361" i="1" s="1"/>
  <c r="F453" i="1" a="1"/>
  <c r="F453" i="1" s="1"/>
  <c r="E414" i="1" a="1"/>
  <c r="E414" i="1" s="1"/>
  <c r="E65" i="1" a="1"/>
  <c r="E65" i="1" s="1"/>
  <c r="E107" i="1" a="1"/>
  <c r="E107" i="1" s="1"/>
  <c r="G303" i="1" a="1"/>
  <c r="G303" i="1" s="1"/>
  <c r="E281" i="1" a="1"/>
  <c r="E281" i="1" s="1"/>
  <c r="G326" i="1" a="1"/>
  <c r="G326" i="1" s="1"/>
  <c r="F88" i="1" a="1"/>
  <c r="F88" i="1" s="1"/>
  <c r="G435" i="1" a="1"/>
  <c r="G435" i="1" s="1"/>
  <c r="G166" i="1" a="1"/>
  <c r="G166" i="1" s="1"/>
  <c r="E286" i="1" a="1"/>
  <c r="E286" i="1" s="1"/>
  <c r="E367" i="1" a="1"/>
  <c r="E367" i="1" s="1"/>
  <c r="F296" i="1" a="1"/>
  <c r="F296" i="1" s="1"/>
  <c r="E288" i="1" a="1"/>
  <c r="E288" i="1" s="1"/>
  <c r="E96" i="1" a="1"/>
  <c r="E96" i="1" s="1"/>
  <c r="E138" i="1" a="1"/>
  <c r="E138" i="1" s="1"/>
  <c r="E18" i="1" a="1"/>
  <c r="E18" i="1" s="1"/>
  <c r="E29" i="1" a="1"/>
  <c r="E29" i="1" s="1"/>
  <c r="F63" i="1" a="1"/>
  <c r="F63" i="1" s="1"/>
  <c r="F102" i="1" a="1"/>
  <c r="F102" i="1" s="1"/>
  <c r="G310" i="1" a="1"/>
  <c r="G310" i="1" s="1"/>
  <c r="G191" i="1" a="1"/>
  <c r="G191" i="1" s="1"/>
  <c r="F352" i="1" a="1"/>
  <c r="F352" i="1" s="1"/>
  <c r="G355" i="1" a="1"/>
  <c r="G355" i="1" s="1"/>
  <c r="F146" i="1" a="1"/>
  <c r="F146" i="1" s="1"/>
  <c r="G49" i="1" a="1"/>
  <c r="G49" i="1" s="1"/>
  <c r="E11" i="1" a="1"/>
  <c r="E11" i="1" s="1"/>
  <c r="E32" i="1" a="1"/>
  <c r="E32" i="1" s="1"/>
  <c r="F154" i="1" a="1"/>
  <c r="F154" i="1" s="1"/>
  <c r="F145" i="1" a="1"/>
  <c r="F145" i="1" s="1"/>
  <c r="E181" i="1" a="1"/>
  <c r="E181" i="1" s="1"/>
  <c r="F480" i="1" a="1"/>
  <c r="F480" i="1" s="1"/>
  <c r="F452" i="1" a="1"/>
  <c r="F452" i="1" s="1"/>
  <c r="G302" i="1" a="1"/>
  <c r="G302" i="1" s="1"/>
  <c r="G137" i="1" a="1"/>
  <c r="G137" i="1" s="1"/>
  <c r="G4" i="1" a="1"/>
  <c r="G4" i="1" s="1"/>
  <c r="G135" i="1" a="1"/>
  <c r="G135" i="1" s="1"/>
  <c r="G426" i="1" a="1"/>
  <c r="G426" i="1" s="1"/>
  <c r="G494" i="1" a="1"/>
  <c r="G494" i="1" s="1"/>
  <c r="F95" i="1" a="1"/>
  <c r="F95" i="1" s="1"/>
  <c r="G64" i="1" a="1"/>
  <c r="G64" i="1" s="1"/>
  <c r="F81" i="1" a="1"/>
  <c r="F81" i="1" s="1"/>
  <c r="F369" i="1" a="1"/>
  <c r="F369" i="1" s="1"/>
  <c r="F129" i="1" a="1"/>
  <c r="F129" i="1" s="1"/>
  <c r="F420" i="1" a="1"/>
  <c r="F420" i="1" s="1"/>
  <c r="F412" i="1" a="1"/>
  <c r="F412" i="1" s="1"/>
  <c r="F166" i="1" a="1"/>
  <c r="F166" i="1" s="1"/>
  <c r="E349" i="1" a="1"/>
  <c r="E349" i="1" s="1"/>
  <c r="F187" i="1" a="1"/>
  <c r="F187" i="1" s="1"/>
  <c r="G379" i="1" a="1"/>
  <c r="G379" i="1" s="1"/>
  <c r="E194" i="1" a="1"/>
  <c r="E194" i="1" s="1"/>
  <c r="E165" i="1" a="1"/>
  <c r="E165" i="1" s="1"/>
  <c r="G17" i="1" a="1"/>
  <c r="G17" i="1" s="1"/>
  <c r="F232" i="1" a="1"/>
  <c r="F232" i="1" s="1"/>
  <c r="E397" i="1" a="1"/>
  <c r="E397" i="1" s="1"/>
  <c r="G351" i="1" a="1"/>
  <c r="G351" i="1" s="1"/>
  <c r="G69" i="1" a="1"/>
  <c r="G69" i="1" s="1"/>
  <c r="G344" i="1" a="1"/>
  <c r="G344" i="1" s="1"/>
  <c r="F427" i="1" a="1"/>
  <c r="F427" i="1" s="1"/>
  <c r="G235" i="1" a="1"/>
  <c r="G235" i="1" s="1"/>
  <c r="G306" i="1" a="1"/>
  <c r="G306" i="1" s="1"/>
  <c r="E10" i="1" a="1"/>
  <c r="E10" i="1" s="1"/>
  <c r="F2" i="1" a="1"/>
  <c r="F2" i="1" s="1"/>
  <c r="F69" i="1" a="1"/>
  <c r="F69" i="1" s="1"/>
  <c r="F306" i="1" a="1"/>
  <c r="F306" i="1" s="1"/>
  <c r="G255" i="1" a="1"/>
  <c r="G255" i="1" s="1"/>
  <c r="F156" i="1" a="1"/>
  <c r="F156" i="1" s="1"/>
  <c r="G368" i="1" a="1"/>
  <c r="G368" i="1" s="1"/>
  <c r="F359" i="1" a="1"/>
  <c r="F359" i="1" s="1"/>
  <c r="F421" i="1" a="1"/>
  <c r="F421" i="1" s="1"/>
  <c r="F237" i="1" a="1"/>
  <c r="F237" i="1" s="1"/>
  <c r="E294" i="1" a="1"/>
  <c r="E294" i="1" s="1"/>
  <c r="E76" i="1" a="1"/>
  <c r="E76" i="1" s="1"/>
  <c r="G170" i="1" a="1"/>
  <c r="G170" i="1" s="1"/>
  <c r="G76" i="1" a="1"/>
  <c r="G76" i="1" s="1"/>
  <c r="E22" i="1" a="1"/>
  <c r="E22" i="1" s="1"/>
  <c r="F273" i="1" a="1"/>
  <c r="F273" i="1" s="1"/>
  <c r="G305" i="1" a="1"/>
  <c r="G305" i="1" s="1"/>
  <c r="G27" i="1" a="1"/>
  <c r="G27" i="1" s="1"/>
  <c r="G258" i="1" a="1"/>
  <c r="G258" i="1" s="1"/>
  <c r="F195" i="1" a="1"/>
  <c r="F195" i="1" s="1"/>
  <c r="F443" i="1" a="1"/>
  <c r="F443" i="1" s="1"/>
  <c r="F454" i="1" a="1"/>
  <c r="F454" i="1" s="1"/>
  <c r="F379" i="1" a="1"/>
  <c r="F379" i="1" s="1"/>
  <c r="G66" i="1" a="1"/>
  <c r="G66" i="1" s="1"/>
  <c r="E455" i="1" a="1"/>
  <c r="E455" i="1" s="1"/>
  <c r="E164" i="1" a="1"/>
  <c r="E164" i="1" s="1"/>
  <c r="G186" i="1" a="1"/>
  <c r="G186" i="1" s="1"/>
  <c r="F19" i="1" a="1"/>
  <c r="F19" i="1" s="1"/>
  <c r="G31" i="1" a="1"/>
  <c r="G31" i="1" s="1"/>
  <c r="E479" i="1" a="1"/>
  <c r="E479" i="1" s="1"/>
  <c r="F324" i="1" a="1"/>
  <c r="F324" i="1" s="1"/>
  <c r="F164" i="1" a="1"/>
  <c r="F164" i="1" s="1"/>
  <c r="E158" i="1" a="1"/>
  <c r="E158" i="1" s="1"/>
  <c r="F313" i="1" a="1"/>
  <c r="F313" i="1" s="1"/>
  <c r="F227" i="1" a="1"/>
  <c r="F227" i="1" s="1"/>
  <c r="E480" i="1" a="1"/>
  <c r="E480" i="1" s="1"/>
  <c r="F23" i="1" a="1"/>
  <c r="F23" i="1" s="1"/>
  <c r="F456" i="1" a="1"/>
  <c r="F456" i="1" s="1"/>
  <c r="E225" i="1" a="1"/>
  <c r="E225" i="1" s="1"/>
  <c r="E327" i="1" a="1"/>
  <c r="E327" i="1" s="1"/>
  <c r="F377" i="1" a="1"/>
  <c r="F377" i="1" s="1"/>
  <c r="E124" i="1" a="1"/>
  <c r="E124" i="1" s="1"/>
  <c r="F341" i="1" a="1"/>
  <c r="F341" i="1" s="1"/>
  <c r="E93" i="1" a="1"/>
  <c r="E93" i="1" s="1"/>
  <c r="F222" i="1" a="1"/>
  <c r="F222" i="1" s="1"/>
  <c r="G269" i="1" a="1"/>
  <c r="G269" i="1" s="1"/>
  <c r="E60" i="1" a="1"/>
  <c r="E60" i="1" s="1"/>
  <c r="F494" i="1" a="1"/>
  <c r="F494" i="1" s="1"/>
  <c r="F448" i="1" a="1"/>
  <c r="F448" i="1" s="1"/>
  <c r="G309" i="1" a="1"/>
  <c r="G309" i="1" s="1"/>
  <c r="F447" i="1" a="1"/>
  <c r="F447" i="1" s="1"/>
  <c r="E459" i="1" a="1"/>
  <c r="E459" i="1" s="1"/>
  <c r="G475" i="1" a="1"/>
  <c r="G475" i="1" s="1"/>
  <c r="E64" i="1" a="1"/>
  <c r="E64" i="1" s="1"/>
  <c r="F261" i="1" a="1"/>
  <c r="F261" i="1" s="1"/>
  <c r="F25" i="1" a="1"/>
  <c r="F25" i="1" s="1"/>
  <c r="G40" i="1" a="1"/>
  <c r="G40" i="1" s="1"/>
  <c r="G489" i="1" a="1"/>
  <c r="G489" i="1" s="1"/>
  <c r="G85" i="1" a="1"/>
  <c r="G85" i="1" s="1"/>
  <c r="E34" i="1" a="1"/>
  <c r="E34" i="1" s="1"/>
  <c r="E100" i="1" a="1"/>
  <c r="E100" i="1" s="1"/>
  <c r="F85" i="1" a="1"/>
  <c r="F85" i="1" s="1"/>
  <c r="E28" i="1" a="1"/>
  <c r="E28" i="1" s="1"/>
  <c r="G105" i="1" a="1"/>
  <c r="G105" i="1" s="1"/>
  <c r="G62" i="1" a="1"/>
  <c r="G62" i="1" s="1"/>
  <c r="E272" i="1" a="1"/>
  <c r="E272" i="1" s="1"/>
  <c r="E273" i="1" a="1"/>
  <c r="E273" i="1" s="1"/>
  <c r="G108" i="1" a="1"/>
  <c r="G108" i="1" s="1"/>
  <c r="E259" i="1" a="1"/>
  <c r="E259" i="1" s="1"/>
  <c r="E300" i="1" a="1"/>
  <c r="E300" i="1" s="1"/>
  <c r="G156" i="1" a="1"/>
  <c r="G156" i="1" s="1"/>
  <c r="F126" i="1" a="1"/>
  <c r="F126" i="1" s="1"/>
  <c r="E57" i="1" a="1"/>
  <c r="E57" i="1" s="1"/>
  <c r="E382" i="1" a="1"/>
  <c r="E382" i="1" s="1"/>
  <c r="F231" i="1" a="1"/>
  <c r="F231" i="1" s="1"/>
  <c r="E216" i="1" a="1"/>
  <c r="E216" i="1" s="1"/>
  <c r="G36" i="1" a="1"/>
  <c r="G36" i="1" s="1"/>
  <c r="G123" i="1" a="1"/>
  <c r="G123" i="1" s="1"/>
  <c r="G493" i="1" a="1"/>
  <c r="G493" i="1" s="1"/>
  <c r="E384" i="1" a="1"/>
  <c r="E384" i="1" s="1"/>
  <c r="G301" i="1" a="1"/>
  <c r="G301" i="1" s="1"/>
  <c r="G395" i="1" a="1"/>
  <c r="G395" i="1" s="1"/>
  <c r="F254" i="1" a="1"/>
  <c r="F254" i="1" s="1"/>
  <c r="G315" i="1" a="1"/>
  <c r="G315" i="1" s="1"/>
  <c r="F291" i="1" a="1"/>
  <c r="F291" i="1" s="1"/>
  <c r="G114" i="1" a="1"/>
  <c r="G114" i="1" s="1"/>
  <c r="G254" i="1" a="1"/>
  <c r="G254" i="1" s="1"/>
  <c r="F16" i="1" a="1"/>
  <c r="F16" i="1" s="1"/>
  <c r="F465" i="1" a="1"/>
  <c r="F465" i="1" s="1"/>
  <c r="E47" i="1" a="1"/>
  <c r="E47" i="1" s="1"/>
  <c r="G307" i="1" a="1"/>
  <c r="G307" i="1" s="1"/>
  <c r="E263" i="1" a="1"/>
  <c r="E263" i="1" s="1"/>
  <c r="G340" i="1" a="1"/>
  <c r="G340" i="1" s="1"/>
  <c r="F90" i="1" a="1"/>
  <c r="F90" i="1" s="1"/>
  <c r="F483" i="1" a="1"/>
  <c r="F483" i="1" s="1"/>
  <c r="G374" i="1" a="1"/>
  <c r="G374" i="1" s="1"/>
  <c r="G339" i="1" a="1"/>
  <c r="G339" i="1" s="1"/>
  <c r="E336" i="1" a="1"/>
  <c r="E336" i="1" s="1"/>
  <c r="F115" i="1" a="1"/>
  <c r="F115" i="1" s="1"/>
  <c r="G161" i="1" a="1"/>
  <c r="G161" i="1" s="1"/>
  <c r="F211" i="1" a="1"/>
  <c r="F211" i="1" s="1"/>
  <c r="G359" i="1" a="1"/>
  <c r="G359" i="1" s="1"/>
  <c r="E271" i="1" a="1"/>
  <c r="E271" i="1" s="1"/>
  <c r="E405" i="1" a="1"/>
  <c r="E405" i="1" s="1"/>
  <c r="G197" i="1" a="1"/>
  <c r="G197" i="1" s="1"/>
  <c r="G459" i="1" a="1"/>
  <c r="G459" i="1" s="1"/>
  <c r="F62" i="1" a="1"/>
  <c r="F62" i="1" s="1"/>
  <c r="F4" i="1" a="1"/>
  <c r="F4" i="1" s="1"/>
  <c r="E290" i="1" a="1"/>
  <c r="E290" i="1" s="1"/>
  <c r="G332" i="1" a="1"/>
  <c r="G332" i="1" s="1"/>
  <c r="F386" i="1" a="1"/>
  <c r="F386" i="1" s="1"/>
  <c r="G287" i="1" a="1"/>
  <c r="G287" i="1" s="1"/>
  <c r="F104" i="1" a="1"/>
  <c r="F104" i="1" s="1"/>
  <c r="E26" i="1" a="1"/>
  <c r="E26" i="1" s="1"/>
  <c r="E353" i="1" a="1"/>
  <c r="E353" i="1" s="1"/>
  <c r="G436" i="1" a="1"/>
  <c r="G436" i="1" s="1"/>
  <c r="E9" i="1" a="1"/>
  <c r="E9" i="1" s="1"/>
  <c r="G205" i="1" a="1"/>
  <c r="G205" i="1" s="1"/>
  <c r="G377" i="1" a="1"/>
  <c r="G377" i="1" s="1"/>
  <c r="G61" i="1" a="1"/>
  <c r="G61" i="1" s="1"/>
  <c r="G134" i="1" a="1"/>
  <c r="G134" i="1" s="1"/>
  <c r="F29" i="1" a="1"/>
  <c r="F29" i="1" s="1"/>
  <c r="G365" i="1" a="1"/>
  <c r="G365" i="1" s="1"/>
  <c r="G288" i="1" a="1"/>
  <c r="G288" i="1" s="1"/>
  <c r="E474" i="1" a="1"/>
  <c r="E474" i="1" s="1"/>
  <c r="F92" i="1" a="1"/>
  <c r="F92" i="1" s="1"/>
  <c r="G343" i="1" a="1"/>
  <c r="G343" i="1" s="1"/>
  <c r="G145" i="1" a="1"/>
  <c r="G145" i="1" s="1"/>
  <c r="F457" i="1" a="1"/>
  <c r="F457" i="1" s="1"/>
  <c r="E214" i="1" a="1"/>
  <c r="E214" i="1" s="1"/>
  <c r="E82" i="1" a="1"/>
  <c r="E82" i="1" s="1"/>
  <c r="E261" i="1" a="1"/>
  <c r="E261" i="1" s="1"/>
  <c r="E317" i="1" a="1"/>
  <c r="E317" i="1" s="1"/>
  <c r="E30" i="1" a="1"/>
  <c r="E30" i="1" s="1"/>
  <c r="F170" i="1" a="1"/>
  <c r="F170" i="1" s="1"/>
  <c r="G126" i="1" a="1"/>
  <c r="G126" i="1" s="1"/>
  <c r="E139" i="1" a="1"/>
  <c r="E139" i="1" s="1"/>
  <c r="F245" i="1" a="1"/>
  <c r="F245" i="1" s="1"/>
  <c r="E150" i="1" a="1"/>
  <c r="E150" i="1" s="1"/>
  <c r="G133" i="1" a="1"/>
  <c r="G133" i="1" s="1"/>
  <c r="E409" i="1" a="1"/>
  <c r="E409" i="1" s="1"/>
  <c r="G418" i="1" a="1"/>
  <c r="G418" i="1" s="1"/>
  <c r="G230" i="1" a="1"/>
  <c r="G230" i="1" s="1"/>
  <c r="E178" i="1" a="1"/>
  <c r="E178" i="1" s="1"/>
  <c r="G462" i="1" a="1"/>
  <c r="G462" i="1" s="1"/>
  <c r="F221" i="1" a="1"/>
  <c r="F221" i="1" s="1"/>
  <c r="G20" i="1" a="1"/>
  <c r="G20" i="1" s="1"/>
  <c r="G53" i="1" a="1"/>
  <c r="G53" i="1" s="1"/>
  <c r="E247" i="1" a="1"/>
  <c r="E247" i="1" s="1"/>
  <c r="F410" i="1" a="1"/>
  <c r="F410" i="1" s="1"/>
  <c r="G486" i="1" a="1"/>
  <c r="G486" i="1" s="1"/>
  <c r="G411" i="1" a="1"/>
  <c r="G411" i="1" s="1"/>
  <c r="G129" i="1" a="1"/>
  <c r="G129" i="1" s="1"/>
  <c r="G380" i="1" a="1"/>
  <c r="G380" i="1" s="1"/>
  <c r="G263" i="1" a="1"/>
  <c r="G263" i="1" s="1"/>
  <c r="G58" i="1" a="1"/>
  <c r="G58" i="1" s="1"/>
  <c r="F212" i="1" a="1"/>
  <c r="F212" i="1" s="1"/>
  <c r="E51" i="1" a="1"/>
  <c r="E51" i="1" s="1"/>
  <c r="E156" i="1" a="1"/>
  <c r="E156" i="1" s="1"/>
  <c r="E254" i="1" a="1"/>
  <c r="E254" i="1" s="1"/>
  <c r="F282" i="1" a="1"/>
  <c r="F282" i="1" s="1"/>
  <c r="F97" i="1" a="1"/>
  <c r="F97" i="1" s="1"/>
  <c r="F394" i="1" a="1"/>
  <c r="F394" i="1" s="1"/>
  <c r="F249" i="1" a="1"/>
  <c r="F249" i="1" s="1"/>
  <c r="E295" i="1" a="1"/>
  <c r="E295" i="1" s="1"/>
  <c r="F38" i="1" a="1"/>
  <c r="F38" i="1" s="1"/>
  <c r="E279" i="1" a="1"/>
  <c r="E279" i="1" s="1"/>
  <c r="F219" i="1" a="1"/>
  <c r="F219" i="1" s="1"/>
  <c r="G173" i="1" a="1"/>
  <c r="G173" i="1" s="1"/>
  <c r="G5" i="1" a="1"/>
  <c r="G5" i="1" s="1"/>
  <c r="G413" i="1" a="1"/>
  <c r="G413" i="1" s="1"/>
  <c r="F64" i="1" a="1"/>
  <c r="F64" i="1" s="1"/>
  <c r="E104" i="1" a="1"/>
  <c r="E104" i="1" s="1"/>
  <c r="F376" i="1" a="1"/>
  <c r="F376" i="1" s="1"/>
  <c r="F50" i="1" a="1"/>
  <c r="F50" i="1" s="1"/>
  <c r="E77" i="1" a="1"/>
  <c r="E77" i="1" s="1"/>
  <c r="G248" i="1" a="1"/>
  <c r="G248" i="1" s="1"/>
  <c r="G313" i="1" a="1"/>
  <c r="G313" i="1" s="1"/>
  <c r="E389" i="1" a="1"/>
  <c r="E389" i="1" s="1"/>
  <c r="F444" i="1" a="1"/>
  <c r="F444" i="1" s="1"/>
  <c r="G46" i="1" a="1"/>
  <c r="G46" i="1" s="1"/>
  <c r="G466" i="1" a="1"/>
  <c r="G466" i="1" s="1"/>
  <c r="G485" i="1" a="1"/>
  <c r="G485" i="1" s="1"/>
  <c r="G152" i="1" a="1"/>
  <c r="G152" i="1" s="1"/>
  <c r="F234" i="1" a="1"/>
  <c r="F234" i="1" s="1"/>
  <c r="F32" i="1" a="1"/>
  <c r="F32" i="1" s="1"/>
  <c r="F374" i="1" a="1"/>
  <c r="F374" i="1" s="1"/>
  <c r="F151" i="1" a="1"/>
  <c r="F151" i="1" s="1"/>
  <c r="G323" i="1" a="1"/>
  <c r="G323" i="1" s="1"/>
  <c r="F303" i="1" a="1"/>
  <c r="F303" i="1" s="1"/>
  <c r="E66" i="1" a="1"/>
  <c r="E66" i="1" s="1"/>
  <c r="G266" i="1" a="1"/>
  <c r="G266" i="1" s="1"/>
  <c r="E203" i="1" a="1"/>
  <c r="E203" i="1" s="1"/>
  <c r="E62" i="1" a="1"/>
  <c r="E62" i="1" s="1"/>
  <c r="G417" i="1" a="1"/>
  <c r="G417" i="1" s="1"/>
  <c r="F346" i="1" a="1"/>
  <c r="F346" i="1" s="1"/>
  <c r="G99" i="1" a="1"/>
  <c r="G99" i="1" s="1"/>
  <c r="F329" i="1" a="1"/>
  <c r="F329" i="1" s="1"/>
  <c r="F199" i="1" a="1"/>
  <c r="F199" i="1" s="1"/>
  <c r="E176" i="1" a="1"/>
  <c r="E176" i="1" s="1"/>
  <c r="E467" i="1" a="1"/>
  <c r="E467" i="1" s="1"/>
  <c r="E305" i="1" a="1"/>
  <c r="E305" i="1" s="1"/>
  <c r="E16" i="1" a="1"/>
  <c r="E16" i="1" s="1"/>
  <c r="G247" i="1" a="1"/>
  <c r="G247" i="1" s="1"/>
  <c r="E89" i="1" a="1"/>
  <c r="E89" i="1" s="1"/>
  <c r="E468" i="1" a="1"/>
  <c r="E468" i="1" s="1"/>
  <c r="E200" i="1" a="1"/>
  <c r="E200" i="1" s="1"/>
  <c r="G110" i="1" a="1"/>
  <c r="G110" i="1" s="1"/>
  <c r="G456" i="1" a="1"/>
  <c r="G456" i="1" s="1"/>
  <c r="F172" i="1" a="1"/>
  <c r="F172" i="1" s="1"/>
  <c r="E36" i="1" a="1"/>
  <c r="E36" i="1" s="1"/>
  <c r="E79" i="1" a="1"/>
  <c r="E79" i="1" s="1"/>
  <c r="F142" i="1" a="1"/>
  <c r="F142" i="1" s="1"/>
  <c r="G470" i="1" a="1"/>
  <c r="G470" i="1" s="1"/>
  <c r="E186" i="1" a="1"/>
  <c r="E186" i="1" s="1"/>
  <c r="F5" i="1" a="1"/>
  <c r="F5" i="1" s="1"/>
  <c r="E275" i="1" a="1"/>
  <c r="E275" i="1" s="1"/>
  <c r="F109" i="1" a="1"/>
  <c r="F109" i="1" s="1"/>
  <c r="G385" i="1" a="1"/>
  <c r="G385" i="1" s="1"/>
  <c r="E450" i="1" a="1"/>
  <c r="E450" i="1" s="1"/>
  <c r="F11" i="1" a="1"/>
  <c r="F11" i="1" s="1"/>
  <c r="F71" i="1" a="1"/>
  <c r="F71" i="1" s="1"/>
  <c r="F251" i="1" a="1"/>
  <c r="F251" i="1" s="1"/>
  <c r="G162" i="1" a="1"/>
  <c r="G162" i="1" s="1"/>
  <c r="E108" i="1" a="1"/>
  <c r="E108" i="1" s="1"/>
  <c r="F27" i="1" a="1"/>
  <c r="F27" i="1" s="1"/>
  <c r="F496" i="1" a="1"/>
  <c r="F496" i="1" s="1"/>
  <c r="G169" i="1" a="1"/>
  <c r="G169" i="1" s="1"/>
  <c r="F210" i="1" a="1"/>
  <c r="F210" i="1" s="1"/>
  <c r="G153" i="1" a="1"/>
  <c r="G153" i="1" s="1"/>
  <c r="E380" i="1" a="1"/>
  <c r="E380" i="1" s="1"/>
  <c r="E45" i="1" a="1"/>
  <c r="E45" i="1" s="1"/>
  <c r="G338" i="1" a="1"/>
  <c r="G338" i="1" s="1"/>
  <c r="E68" i="1" a="1"/>
  <c r="E68" i="1" s="1"/>
  <c r="E132" i="1" a="1"/>
  <c r="E132" i="1" s="1"/>
  <c r="E232" i="1" a="1"/>
  <c r="E232" i="1" s="1"/>
  <c r="E88" i="1" a="1"/>
  <c r="E88" i="1" s="1"/>
  <c r="G11" i="1" a="1"/>
  <c r="G11" i="1" s="1"/>
  <c r="F499" i="1" a="1"/>
  <c r="F499" i="1" s="1"/>
  <c r="G157" i="1" a="1"/>
  <c r="G157" i="1" s="1"/>
  <c r="E481" i="1" a="1"/>
  <c r="E481" i="1" s="1"/>
  <c r="E81" i="1" a="1"/>
  <c r="E81" i="1" s="1"/>
  <c r="G57" i="1" a="1"/>
  <c r="G57" i="1" s="1"/>
  <c r="F332" i="1" a="1"/>
  <c r="F332" i="1" s="1"/>
  <c r="G396" i="1" a="1"/>
  <c r="G396" i="1" s="1"/>
  <c r="F445" i="1" a="1"/>
  <c r="F445" i="1" s="1"/>
  <c r="F239" i="1" a="1"/>
  <c r="F239" i="1" s="1"/>
  <c r="E496" i="1" a="1"/>
  <c r="E496" i="1" s="1"/>
  <c r="E411" i="1" a="1"/>
  <c r="E411" i="1" s="1"/>
  <c r="F348" i="1" a="1"/>
  <c r="F348" i="1" s="1"/>
  <c r="G192" i="1" a="1"/>
  <c r="G192" i="1" s="1"/>
  <c r="G55" i="1" a="1"/>
  <c r="G55" i="1" s="1"/>
  <c r="G7" i="1" a="1"/>
  <c r="G7" i="1" s="1"/>
  <c r="F335" i="1" a="1"/>
  <c r="F335" i="1" s="1"/>
  <c r="F299" i="1" a="1"/>
  <c r="F299" i="1" s="1"/>
  <c r="G245" i="1" a="1"/>
  <c r="G245" i="1" s="1"/>
  <c r="G21" i="1" a="1"/>
  <c r="G21" i="1" s="1"/>
  <c r="G480" i="1" a="1"/>
  <c r="G480" i="1" s="1"/>
  <c r="F356" i="1" a="1"/>
  <c r="F356" i="1" s="1"/>
  <c r="E484" i="1" a="1"/>
  <c r="E484" i="1" s="1"/>
  <c r="G19" i="1" a="1"/>
  <c r="G19" i="1" s="1"/>
  <c r="E328" i="1" a="1"/>
  <c r="E328" i="1" s="1"/>
  <c r="G179" i="1" a="1"/>
  <c r="G179" i="1" s="1"/>
  <c r="F83" i="1" a="1"/>
  <c r="F83" i="1" s="1"/>
  <c r="E483" i="1" a="1"/>
  <c r="E483" i="1" s="1"/>
  <c r="G115" i="1" a="1"/>
  <c r="G115" i="1" s="1"/>
  <c r="G78" i="1" a="1"/>
  <c r="G78" i="1" s="1"/>
  <c r="G474" i="1" a="1"/>
  <c r="G474" i="1" s="1"/>
  <c r="E501" i="1" a="1"/>
  <c r="E501" i="1" s="1"/>
  <c r="G214" i="1" a="1"/>
  <c r="G214" i="1" s="1"/>
  <c r="F470" i="1" a="1"/>
  <c r="F470" i="1" s="1"/>
  <c r="E245" i="1" a="1"/>
  <c r="E245" i="1" s="1"/>
  <c r="E119" i="1" a="1"/>
  <c r="E119" i="1" s="1"/>
  <c r="G92" i="1" a="1"/>
  <c r="G92" i="1" s="1"/>
  <c r="G253" i="1" a="1"/>
  <c r="G253" i="1" s="1"/>
  <c r="F190" i="1" a="1"/>
  <c r="F190" i="1" s="1"/>
  <c r="F207" i="1" a="1"/>
  <c r="F207" i="1" s="1"/>
  <c r="F98" i="1" a="1"/>
  <c r="F98" i="1" s="1"/>
  <c r="G441" i="1" a="1"/>
  <c r="G441" i="1" s="1"/>
  <c r="G239" i="1" a="1"/>
  <c r="G239" i="1" s="1"/>
  <c r="G81" i="1" a="1"/>
  <c r="G81" i="1" s="1"/>
  <c r="F61" i="1" a="1"/>
  <c r="F61" i="1" s="1"/>
  <c r="E373" i="1" a="1"/>
  <c r="E373" i="1" s="1"/>
  <c r="E147" i="1" a="1"/>
  <c r="E147" i="1" s="1"/>
  <c r="F125" i="1" a="1"/>
  <c r="F125" i="1" s="1"/>
  <c r="G67" i="1" a="1"/>
  <c r="G67" i="1" s="1"/>
  <c r="E277" i="1" a="1"/>
  <c r="E277" i="1" s="1"/>
  <c r="F86" i="1" a="1"/>
  <c r="F86" i="1" s="1"/>
  <c r="G371" i="1" a="1"/>
  <c r="G371" i="1" s="1"/>
  <c r="F349" i="1" a="1"/>
  <c r="F349" i="1" s="1"/>
  <c r="E324" i="1" a="1"/>
  <c r="E324" i="1" s="1"/>
  <c r="E134" i="1" a="1"/>
  <c r="E134" i="1" s="1"/>
  <c r="F196" i="1" a="1"/>
  <c r="F196" i="1" s="1"/>
  <c r="E219" i="1" a="1"/>
  <c r="E219" i="1" s="1"/>
  <c r="E197" i="1" a="1"/>
  <c r="E197" i="1" s="1"/>
  <c r="G136" i="1" a="1"/>
  <c r="G136" i="1" s="1"/>
  <c r="F180" i="1" a="1"/>
  <c r="F180" i="1" s="1"/>
  <c r="E145" i="1" a="1"/>
  <c r="E145" i="1" s="1"/>
  <c r="G387" i="1" a="1"/>
  <c r="G387" i="1" s="1"/>
  <c r="G294" i="1" a="1"/>
  <c r="G294" i="1" s="1"/>
  <c r="F449" i="1" a="1"/>
  <c r="F449" i="1" s="1"/>
  <c r="G367" i="1" a="1"/>
  <c r="G367" i="1" s="1"/>
  <c r="G296" i="1" a="1"/>
  <c r="G296" i="1" s="1"/>
  <c r="G278" i="1" a="1"/>
  <c r="G278" i="1" s="1"/>
  <c r="E447" i="1" a="1"/>
  <c r="E447" i="1" s="1"/>
  <c r="F362" i="1" a="1"/>
  <c r="F362" i="1" s="1"/>
  <c r="F286" i="1" a="1"/>
  <c r="F286" i="1" s="1"/>
  <c r="G252" i="1" a="1"/>
  <c r="G252" i="1" s="1"/>
  <c r="F3" i="1" a="1"/>
  <c r="F3" i="1" s="1"/>
  <c r="G100" i="1" a="1"/>
  <c r="G100" i="1" s="1"/>
  <c r="F217" i="1" a="1"/>
  <c r="F217" i="1" s="1"/>
  <c r="F312" i="1" a="1"/>
  <c r="F312" i="1" s="1"/>
  <c r="E180" i="1" a="1"/>
  <c r="E180" i="1" s="1"/>
  <c r="F471" i="1" a="1"/>
  <c r="F471" i="1" s="1"/>
  <c r="G201" i="1" a="1"/>
  <c r="G201" i="1" s="1"/>
  <c r="G388" i="1" a="1"/>
  <c r="G388" i="1" s="1"/>
  <c r="E476" i="1" a="1"/>
  <c r="E476" i="1" s="1"/>
  <c r="E426" i="1" a="1"/>
  <c r="E426" i="1" s="1"/>
  <c r="G183" i="1" a="1"/>
  <c r="G183" i="1" s="1"/>
  <c r="F22" i="1" a="1"/>
  <c r="F22" i="1" s="1"/>
  <c r="E39" i="1" a="1"/>
  <c r="E39" i="1" s="1"/>
  <c r="G495" i="1" a="1"/>
  <c r="G495" i="1" s="1"/>
  <c r="E311" i="1" a="1"/>
  <c r="E311" i="1" s="1"/>
  <c r="F238" i="1" a="1"/>
  <c r="F238" i="1" s="1"/>
  <c r="E198" i="1" a="1"/>
  <c r="E198" i="1" s="1"/>
  <c r="F226" i="1" a="1"/>
  <c r="F226" i="1" s="1"/>
  <c r="E478" i="1" a="1"/>
  <c r="E478" i="1" s="1"/>
  <c r="F39" i="1" a="1"/>
  <c r="F39" i="1" s="1"/>
  <c r="G158" i="1" a="1"/>
  <c r="G158" i="1" s="1"/>
  <c r="F197" i="1" a="1"/>
  <c r="F197" i="1" s="1"/>
  <c r="F371" i="1" a="1"/>
  <c r="F371" i="1" s="1"/>
  <c r="F347" i="1" a="1"/>
  <c r="F347" i="1" s="1"/>
  <c r="E357" i="1" a="1"/>
  <c r="E357" i="1" s="1"/>
  <c r="E71" i="1" a="1"/>
  <c r="E71" i="1" s="1"/>
  <c r="G71" i="1" a="1"/>
  <c r="G71" i="1" s="1"/>
  <c r="G188" i="1" a="1"/>
  <c r="G188" i="1" s="1"/>
  <c r="E12" i="1" a="1"/>
  <c r="E12" i="1" s="1"/>
  <c r="E344" i="1" a="1"/>
  <c r="E344" i="1" s="1"/>
  <c r="F373" i="1" a="1"/>
  <c r="F373" i="1" s="1"/>
  <c r="F323" i="1" a="1"/>
  <c r="F323" i="1" s="1"/>
  <c r="E173" i="1" a="1"/>
  <c r="E173" i="1" s="1"/>
  <c r="E323" i="1" a="1"/>
  <c r="E323" i="1" s="1"/>
  <c r="E179" i="1" a="1"/>
  <c r="E179" i="1" s="1"/>
  <c r="F473" i="1" a="1"/>
  <c r="F473" i="1" s="1"/>
  <c r="E292" i="1" a="1"/>
  <c r="E292" i="1" s="1"/>
  <c r="E390" i="1" a="1"/>
  <c r="E390" i="1" s="1"/>
  <c r="G335" i="1" a="1"/>
  <c r="G335" i="1" s="1"/>
  <c r="F287" i="1" a="1"/>
  <c r="F287" i="1" s="1"/>
  <c r="G198" i="1" a="1"/>
  <c r="G198" i="1" s="1"/>
  <c r="E366" i="1" a="1"/>
  <c r="E366" i="1" s="1"/>
  <c r="G232" i="1" a="1"/>
  <c r="G232" i="1" s="1"/>
  <c r="F266" i="1" a="1"/>
  <c r="F266" i="1" s="1"/>
  <c r="F478" i="1" a="1"/>
  <c r="F478" i="1" s="1"/>
  <c r="E269" i="1" a="1"/>
  <c r="E269" i="1" s="1"/>
  <c r="G270" i="1" a="1"/>
  <c r="G270" i="1" s="1"/>
  <c r="G121" i="1" a="1"/>
  <c r="G121" i="1" s="1"/>
  <c r="E237" i="1" a="1"/>
  <c r="E237" i="1" s="1"/>
  <c r="F351" i="1" a="1"/>
  <c r="F351" i="1" s="1"/>
  <c r="E412" i="1" a="1"/>
  <c r="E412" i="1" s="1"/>
  <c r="F409" i="1" a="1"/>
  <c r="F409" i="1" s="1"/>
  <c r="G455" i="1" a="1"/>
  <c r="G455" i="1" s="1"/>
  <c r="F55" i="1" a="1"/>
  <c r="F55" i="1" s="1"/>
  <c r="G241" i="1" a="1"/>
  <c r="G241" i="1" s="1"/>
  <c r="G149" i="1" a="1"/>
  <c r="G149" i="1" s="1"/>
  <c r="G211" i="1" a="1"/>
  <c r="G211" i="1" s="1"/>
  <c r="F240" i="1" a="1"/>
  <c r="F240" i="1" s="1"/>
  <c r="E310" i="1" a="1"/>
  <c r="E310" i="1" s="1"/>
  <c r="G193" i="1" a="1"/>
  <c r="G193" i="1" s="1"/>
  <c r="F111" i="1" a="1"/>
  <c r="F111" i="1" s="1"/>
  <c r="E383" i="1" a="1"/>
  <c r="E383" i="1" s="1"/>
  <c r="F103" i="1" a="1"/>
  <c r="F103" i="1" s="1"/>
  <c r="E398" i="1" a="1"/>
  <c r="E398" i="1" s="1"/>
  <c r="G175" i="1" a="1"/>
  <c r="G175" i="1" s="1"/>
  <c r="G86" i="1" a="1"/>
  <c r="G86" i="1" s="1"/>
  <c r="E492" i="1" a="1"/>
  <c r="E492" i="1" s="1"/>
  <c r="F44" i="1" a="1"/>
  <c r="F44" i="1" s="1"/>
  <c r="F186" i="1" a="1"/>
  <c r="F186" i="1" s="1"/>
  <c r="F65" i="1" a="1"/>
  <c r="F65" i="1" s="1"/>
  <c r="F160" i="1" a="1"/>
  <c r="F160" i="1" s="1"/>
  <c r="E56" i="1" a="1"/>
  <c r="E56" i="1" s="1"/>
  <c r="F67" i="1" a="1"/>
  <c r="F67" i="1" s="1"/>
  <c r="G9" i="1" a="1"/>
  <c r="G9" i="1" s="1"/>
  <c r="F422" i="1" a="1"/>
  <c r="F422" i="1" s="1"/>
  <c r="E403" i="1" a="1"/>
  <c r="E403" i="1" s="1"/>
  <c r="F100" i="1" a="1"/>
  <c r="F100" i="1" s="1"/>
  <c r="E113" i="1" a="1"/>
  <c r="E113" i="1" s="1"/>
  <c r="F153" i="1" a="1"/>
  <c r="F153" i="1" s="1"/>
  <c r="F185" i="1" a="1"/>
  <c r="F185" i="1" s="1"/>
  <c r="E230" i="1" a="1"/>
  <c r="E230" i="1" s="1"/>
  <c r="F165" i="1" a="1"/>
  <c r="F165" i="1" s="1"/>
  <c r="E58" i="1" a="1"/>
  <c r="E58" i="1" s="1"/>
  <c r="G316" i="1" a="1"/>
  <c r="G316" i="1" s="1"/>
  <c r="F120" i="1" a="1"/>
  <c r="F120" i="1" s="1"/>
  <c r="E199" i="1" a="1"/>
  <c r="E199" i="1" s="1"/>
  <c r="G228" i="1" a="1"/>
  <c r="G228" i="1" s="1"/>
  <c r="F138" i="1" a="1"/>
  <c r="F138" i="1" s="1"/>
  <c r="E170" i="1" a="1"/>
  <c r="E170" i="1" s="1"/>
  <c r="E120" i="1" a="1"/>
  <c r="E120" i="1" s="1"/>
  <c r="F433" i="1" a="1"/>
  <c r="F433" i="1" s="1"/>
  <c r="G275" i="1" a="1"/>
  <c r="G275" i="1" s="1"/>
  <c r="E451" i="1" a="1"/>
  <c r="E451" i="1" s="1"/>
  <c r="G399" i="1" a="1"/>
  <c r="G399" i="1" s="1"/>
  <c r="F285" i="1" a="1"/>
  <c r="F285" i="1" s="1"/>
  <c r="E253" i="1" a="1"/>
  <c r="E253" i="1" s="1"/>
  <c r="F161" i="1" a="1"/>
  <c r="F161" i="1" s="1"/>
  <c r="F60" i="1" a="1"/>
  <c r="F60" i="1" s="1"/>
  <c r="E135" i="1" a="1"/>
  <c r="E135" i="1" s="1"/>
  <c r="F344" i="1" a="1"/>
  <c r="F344" i="1" s="1"/>
  <c r="E177" i="1" a="1"/>
  <c r="E177" i="1" s="1"/>
  <c r="F428" i="1" a="1"/>
  <c r="F428" i="1" s="1"/>
  <c r="E471" i="1" a="1"/>
  <c r="E471" i="1" s="1"/>
  <c r="F59" i="1" a="1"/>
  <c r="F59" i="1" s="1"/>
  <c r="G113" i="1" a="1"/>
  <c r="G113" i="1" s="1"/>
  <c r="E244" i="1" a="1"/>
  <c r="E244" i="1" s="1"/>
  <c r="E193" i="1" a="1"/>
  <c r="E193" i="1" s="1"/>
  <c r="E103" i="1" a="1"/>
  <c r="E103" i="1" s="1"/>
  <c r="G314" i="1" a="1"/>
  <c r="G314" i="1" s="1"/>
  <c r="E342" i="1" a="1"/>
  <c r="E342" i="1" s="1"/>
  <c r="E102" i="1" a="1"/>
  <c r="E102" i="1" s="1"/>
  <c r="F293" i="1" a="1"/>
  <c r="F293" i="1" s="1"/>
  <c r="G111" i="1" a="1"/>
  <c r="G111" i="1" s="1"/>
  <c r="G84" i="1" a="1"/>
  <c r="G84" i="1" s="1"/>
  <c r="E227" i="1" a="1"/>
  <c r="E227" i="1" s="1"/>
  <c r="E86" i="1" a="1"/>
  <c r="E86" i="1" s="1"/>
  <c r="G202" i="1" a="1"/>
  <c r="G202" i="1" s="1"/>
  <c r="F345" i="1" a="1"/>
  <c r="F345" i="1" s="1"/>
  <c r="F41" i="1" a="1"/>
  <c r="F41" i="1" s="1"/>
  <c r="E452" i="1" a="1"/>
  <c r="E452" i="1" s="1"/>
  <c r="F424" i="1" a="1"/>
  <c r="F424" i="1" s="1"/>
  <c r="G29" i="1" a="1"/>
  <c r="G29" i="1" s="1"/>
  <c r="G369" i="1" a="1"/>
  <c r="G369" i="1" s="1"/>
  <c r="F112" i="1" a="1"/>
  <c r="F112" i="1" s="1"/>
  <c r="G65" i="1" a="1"/>
  <c r="G65" i="1" s="1"/>
  <c r="G148" i="1" a="1"/>
  <c r="G148" i="1" s="1"/>
  <c r="E370" i="1" a="1"/>
  <c r="E370" i="1" s="1"/>
  <c r="E6" i="1" a="1"/>
  <c r="E6" i="1" s="1"/>
  <c r="G409" i="1" a="1"/>
  <c r="G409" i="1" s="1"/>
  <c r="F148" i="1" a="1"/>
  <c r="F148" i="1" s="1"/>
  <c r="F451" i="1" a="1"/>
  <c r="F451" i="1" s="1"/>
  <c r="G13" i="1" a="1"/>
  <c r="G13" i="1" s="1"/>
  <c r="E174" i="1" a="1"/>
  <c r="E174" i="1" s="1"/>
  <c r="G382" i="1" a="1"/>
  <c r="G382" i="1" s="1"/>
  <c r="F91" i="1" a="1"/>
  <c r="F91" i="1" s="1"/>
  <c r="G427" i="1" a="1"/>
  <c r="G427" i="1" s="1"/>
  <c r="E424" i="1" a="1"/>
  <c r="E424" i="1" s="1"/>
  <c r="E283" i="1" a="1"/>
  <c r="E283" i="1" s="1"/>
  <c r="E128" i="1" a="1"/>
  <c r="E128" i="1" s="1"/>
  <c r="F123" i="1" a="1"/>
  <c r="F123" i="1" s="1"/>
  <c r="E287" i="1" a="1"/>
  <c r="E287" i="1" s="1"/>
  <c r="G304" i="1" a="1"/>
  <c r="G304" i="1" s="1"/>
  <c r="E346" i="1" a="1"/>
  <c r="E346" i="1" s="1"/>
  <c r="F144" i="1" a="1"/>
  <c r="F144" i="1" s="1"/>
  <c r="F242" i="1" a="1"/>
  <c r="F242" i="1" s="1"/>
  <c r="E17" i="1" a="1"/>
  <c r="E17" i="1" s="1"/>
  <c r="E154" i="1" a="1"/>
  <c r="E154" i="1" s="1"/>
  <c r="F167" i="1" a="1"/>
  <c r="F167" i="1" s="1"/>
  <c r="F269" i="1" a="1"/>
  <c r="F269" i="1" s="1"/>
  <c r="E87" i="1" a="1"/>
  <c r="E87" i="1" s="1"/>
  <c r="G476" i="1" a="1"/>
  <c r="G476" i="1" s="1"/>
  <c r="F489" i="1" a="1"/>
  <c r="F489" i="1" s="1"/>
  <c r="F405" i="1" a="1"/>
  <c r="F405" i="1" s="1"/>
  <c r="E40" i="1" a="1"/>
  <c r="E40" i="1" s="1"/>
  <c r="G35" i="1" a="1"/>
  <c r="G35" i="1" s="1"/>
  <c r="F173" i="1" a="1"/>
  <c r="F173" i="1" s="1"/>
  <c r="F21" i="1" a="1"/>
  <c r="F21" i="1" s="1"/>
  <c r="F399" i="1" a="1"/>
  <c r="F399" i="1" s="1"/>
  <c r="F314" i="1" a="1"/>
  <c r="F314" i="1" s="1"/>
  <c r="G273" i="1" a="1"/>
  <c r="G273" i="1" s="1"/>
  <c r="E401" i="1" a="1"/>
  <c r="E401" i="1" s="1"/>
  <c r="F404" i="1" a="1"/>
  <c r="F404" i="1" s="1"/>
  <c r="E236" i="1" a="1"/>
  <c r="E236" i="1" s="1"/>
  <c r="F243" i="1" a="1"/>
  <c r="F243" i="1" s="1"/>
  <c r="E213" i="1" a="1"/>
  <c r="E213" i="1" s="1"/>
  <c r="E105" i="1" a="1"/>
  <c r="E105" i="1" s="1"/>
  <c r="G457" i="1" a="1"/>
  <c r="G457" i="1" s="1"/>
  <c r="E258" i="1" a="1"/>
  <c r="E258" i="1" s="1"/>
  <c r="G327" i="1" a="1"/>
  <c r="G327" i="1" s="1"/>
  <c r="E48" i="1" a="1"/>
  <c r="E48" i="1" s="1"/>
  <c r="F174" i="1" a="1"/>
  <c r="F174" i="1" s="1"/>
  <c r="G370" i="1" a="1"/>
  <c r="G370" i="1" s="1"/>
  <c r="G106" i="1" a="1"/>
  <c r="G106" i="1" s="1"/>
  <c r="F327" i="1" a="1"/>
  <c r="F327" i="1" s="1"/>
  <c r="F37" i="1" a="1"/>
  <c r="F37" i="1" s="1"/>
  <c r="E31" i="1" a="1"/>
  <c r="E31" i="1" s="1"/>
  <c r="F188" i="1" a="1"/>
  <c r="F188" i="1" s="1"/>
  <c r="E320" i="1" a="1"/>
  <c r="E320" i="1" s="1"/>
  <c r="E477" i="1" a="1"/>
  <c r="E477" i="1" s="1"/>
  <c r="E376" i="1" a="1"/>
  <c r="E376" i="1" s="1"/>
  <c r="F177" i="1" a="1"/>
  <c r="F177" i="1" s="1"/>
  <c r="G119" i="1" a="1"/>
  <c r="G119" i="1" s="1"/>
  <c r="G203" i="1" a="1"/>
  <c r="G203" i="1" s="1"/>
  <c r="E303" i="1" a="1"/>
  <c r="E303" i="1" s="1"/>
  <c r="E21" i="1" a="1"/>
  <c r="E21" i="1" s="1"/>
  <c r="F466" i="1" a="1"/>
  <c r="F466" i="1" s="1"/>
  <c r="G499" i="1" a="1"/>
  <c r="G499" i="1" s="1"/>
  <c r="G243" i="1" a="1"/>
  <c r="G243" i="1" s="1"/>
  <c r="E274" i="1" a="1"/>
  <c r="E274" i="1" s="1"/>
  <c r="F51" i="1" a="1"/>
  <c r="F51" i="1" s="1"/>
  <c r="G146" i="1" a="1"/>
  <c r="G146" i="1" s="1"/>
  <c r="G329" i="1" a="1"/>
  <c r="G329" i="1" s="1"/>
  <c r="F276" i="1" a="1"/>
  <c r="F276" i="1" s="1"/>
  <c r="G328" i="1" a="1"/>
  <c r="G328" i="1" s="1"/>
  <c r="E235" i="1" a="1"/>
  <c r="E235" i="1" s="1"/>
  <c r="E416" i="1" a="1"/>
  <c r="E416" i="1" s="1"/>
  <c r="E144" i="1" a="1"/>
  <c r="E144" i="1" s="1"/>
  <c r="F200" i="1" a="1"/>
  <c r="F200" i="1" s="1"/>
  <c r="F415" i="1" a="1"/>
  <c r="F415" i="1" s="1"/>
  <c r="E363" i="1" a="1"/>
  <c r="E363" i="1" s="1"/>
  <c r="F141" i="1" a="1"/>
  <c r="F141" i="1" s="1"/>
  <c r="E282" i="1" a="1"/>
  <c r="E282" i="1" s="1"/>
  <c r="F413" i="1" a="1"/>
  <c r="F413" i="1" s="1"/>
  <c r="E46" i="1" a="1"/>
  <c r="E46" i="1" s="1"/>
  <c r="G265" i="1" a="1"/>
  <c r="G265" i="1" s="1"/>
  <c r="G360" i="1" a="1"/>
  <c r="G360" i="1" s="1"/>
  <c r="E345" i="1" a="1"/>
  <c r="E345" i="1" s="1"/>
  <c r="F77" i="1" a="1"/>
  <c r="F77" i="1" s="1"/>
  <c r="F10" i="1" a="1"/>
  <c r="F10" i="1" s="1"/>
  <c r="E352" i="1" a="1"/>
  <c r="E352" i="1" s="1"/>
  <c r="E399" i="1" a="1"/>
  <c r="E399" i="1" s="1"/>
  <c r="F45" i="1" a="1"/>
  <c r="F45" i="1" s="1"/>
  <c r="E162" i="1" a="1"/>
  <c r="E162" i="1" s="1"/>
  <c r="G124" i="1" a="1"/>
  <c r="G124" i="1" s="1"/>
  <c r="G262" i="1" a="1"/>
  <c r="G262" i="1" s="1"/>
  <c r="F116" i="1" a="1"/>
  <c r="F116" i="1" s="1"/>
  <c r="F110" i="1" a="1"/>
  <c r="F110" i="1" s="1"/>
  <c r="G353" i="1" a="1"/>
  <c r="G353" i="1" s="1"/>
  <c r="F43" i="1" a="1"/>
  <c r="F43" i="1" s="1"/>
  <c r="E115" i="1" a="1"/>
  <c r="E115" i="1" s="1"/>
  <c r="F162" i="1" a="1"/>
  <c r="F162" i="1" s="1"/>
  <c r="G93" i="1" a="1"/>
  <c r="G93" i="1" s="1"/>
  <c r="F93" i="1" a="1"/>
  <c r="F93" i="1" s="1"/>
  <c r="F365" i="1" a="1"/>
  <c r="F365" i="1" s="1"/>
  <c r="G51" i="1" a="1"/>
  <c r="G51" i="1" s="1"/>
  <c r="E220" i="1" a="1"/>
  <c r="E220" i="1" s="1"/>
  <c r="F35" i="1" a="1"/>
  <c r="F35" i="1" s="1"/>
  <c r="E8" i="1" a="1"/>
  <c r="E8" i="1" s="1"/>
  <c r="G498" i="1" a="1"/>
  <c r="G498" i="1" s="1"/>
  <c r="G373" i="1" a="1"/>
  <c r="G373" i="1" s="1"/>
  <c r="G141" i="1" a="1"/>
  <c r="G141" i="1" s="1"/>
  <c r="E441" i="1" a="1"/>
  <c r="E441" i="1" s="1"/>
  <c r="F213" i="1" a="1"/>
  <c r="F213" i="1" s="1"/>
  <c r="F302" i="1" a="1"/>
  <c r="F302" i="1" s="1"/>
  <c r="F230" i="1" a="1"/>
  <c r="F230" i="1" s="1"/>
  <c r="E141" i="1" a="1"/>
  <c r="E141" i="1" s="1"/>
  <c r="F128" i="1" a="1"/>
  <c r="F128" i="1" s="1"/>
  <c r="G104" i="1" a="1"/>
  <c r="G104" i="1" s="1"/>
  <c r="G289" i="1" a="1"/>
  <c r="G289" i="1" s="1"/>
  <c r="E19" i="1" a="1"/>
  <c r="E19" i="1" s="1"/>
  <c r="E222" i="1" a="1"/>
  <c r="E222" i="1" s="1"/>
  <c r="G463" i="1" a="1"/>
  <c r="G463" i="1" s="1"/>
  <c r="G107" i="1" a="1"/>
  <c r="G107" i="1" s="1"/>
  <c r="E59" i="1" a="1"/>
  <c r="E59" i="1" s="1"/>
  <c r="F31" i="1" a="1"/>
  <c r="F31" i="1" s="1"/>
  <c r="E391" i="1" a="1"/>
  <c r="E391" i="1" s="1"/>
  <c r="G95" i="1" a="1"/>
  <c r="G95" i="1" s="1"/>
  <c r="G142" i="1" a="1"/>
  <c r="G142" i="1" s="1"/>
  <c r="G465" i="1" a="1"/>
  <c r="G465" i="1" s="1"/>
  <c r="G484" i="1" a="1"/>
  <c r="G484" i="1" s="1"/>
  <c r="G479" i="1" a="1"/>
  <c r="G479" i="1" s="1"/>
  <c r="G352" i="1" a="1"/>
  <c r="G352" i="1" s="1"/>
  <c r="E238" i="1" a="1"/>
  <c r="E238" i="1" s="1"/>
  <c r="G415" i="1" a="1"/>
  <c r="G415" i="1" s="1"/>
  <c r="G347" i="1" a="1"/>
  <c r="G347" i="1" s="1"/>
  <c r="G394" i="1" a="1"/>
  <c r="G394" i="1" s="1"/>
  <c r="G438" i="1" a="1"/>
  <c r="G438" i="1" s="1"/>
  <c r="G204" i="1" a="1"/>
  <c r="G204" i="1" s="1"/>
  <c r="E313" i="1" a="1"/>
  <c r="E313" i="1" s="1"/>
  <c r="F436" i="1" a="1"/>
  <c r="F436" i="1" s="1"/>
  <c r="F305" i="1" a="1"/>
  <c r="F305" i="1" s="1"/>
  <c r="F175" i="1" a="1"/>
  <c r="F175" i="1" s="1"/>
  <c r="E167" i="1" a="1"/>
  <c r="E167" i="1" s="1"/>
  <c r="E184" i="1" a="1"/>
  <c r="E184" i="1" s="1"/>
  <c r="G74" i="1" a="1"/>
  <c r="G74" i="1" s="1"/>
  <c r="F363" i="1" a="1"/>
  <c r="F363" i="1" s="1"/>
  <c r="F431" i="1" a="1"/>
  <c r="F431" i="1" s="1"/>
  <c r="G285" i="1" a="1"/>
  <c r="G285" i="1" s="1"/>
  <c r="E91" i="1" a="1"/>
  <c r="E91" i="1" s="1"/>
  <c r="G257" i="1" a="1"/>
  <c r="G257" i="1" s="1"/>
  <c r="E466" i="1" a="1"/>
  <c r="E466" i="1" s="1"/>
  <c r="E319" i="1" a="1"/>
  <c r="E319" i="1" s="1"/>
  <c r="E321" i="1" a="1"/>
  <c r="E321" i="1" s="1"/>
  <c r="E70" i="1" a="1"/>
  <c r="E70" i="1" s="1"/>
  <c r="G15" i="1" a="1"/>
  <c r="G15" i="1" s="1"/>
  <c r="F36" i="1" a="1"/>
  <c r="F36" i="1" s="1"/>
  <c r="F406" i="1" a="1"/>
  <c r="F406" i="1" s="1"/>
  <c r="F493" i="1" a="1"/>
  <c r="F493" i="1" s="1"/>
  <c r="G312" i="1" a="1"/>
  <c r="G312" i="1" s="1"/>
  <c r="E497" i="1" a="1"/>
  <c r="E497" i="1" s="1"/>
  <c r="E417" i="1" a="1"/>
  <c r="E417" i="1" s="1"/>
  <c r="G120" i="1" a="1"/>
  <c r="G120" i="1" s="1"/>
  <c r="E473" i="1" a="1"/>
  <c r="E473" i="1" s="1"/>
  <c r="E308" i="1" a="1"/>
  <c r="E308" i="1" s="1"/>
  <c r="F401" i="1" a="1"/>
  <c r="F401" i="1" s="1"/>
  <c r="G176" i="1" a="1"/>
  <c r="G176" i="1" s="1"/>
  <c r="E381" i="1" a="1"/>
  <c r="E381" i="1" s="1"/>
  <c r="F108" i="1" a="1"/>
  <c r="F108" i="1" s="1"/>
  <c r="E191" i="1" a="1"/>
  <c r="E191" i="1" s="1"/>
  <c r="F442" i="1" a="1"/>
  <c r="F442" i="1" s="1"/>
  <c r="F390" i="1" a="1"/>
  <c r="F390" i="1" s="1"/>
  <c r="E2" i="1" a="1"/>
  <c r="E2" i="1" s="1"/>
  <c r="E143" i="1" a="1"/>
  <c r="E143" i="1" s="1"/>
  <c r="E460" i="1" a="1"/>
  <c r="E460" i="1" s="1"/>
  <c r="E337" i="1" a="1"/>
  <c r="E337" i="1" s="1"/>
  <c r="G224" i="1" a="1"/>
  <c r="G224" i="1" s="1"/>
  <c r="E285" i="1" a="1"/>
  <c r="E285" i="1" s="1"/>
  <c r="F78" i="1" a="1"/>
  <c r="F78" i="1" s="1"/>
  <c r="F500" i="1" a="1"/>
  <c r="F500" i="1" s="1"/>
  <c r="E325" i="1" a="1"/>
  <c r="E325" i="1" s="1"/>
  <c r="G336" i="1" a="1"/>
  <c r="G336" i="1" s="1"/>
  <c r="E348" i="1" a="1"/>
  <c r="E348" i="1" s="1"/>
  <c r="F48" i="1" a="1"/>
  <c r="F48" i="1" s="1"/>
  <c r="E375" i="1" a="1"/>
  <c r="E375" i="1" s="1"/>
  <c r="E209" i="1" a="1"/>
  <c r="E209" i="1" s="1"/>
  <c r="F228" i="1" a="1"/>
  <c r="F228" i="1" s="1"/>
  <c r="G432" i="1" a="1"/>
  <c r="G432" i="1" s="1"/>
  <c r="F75" i="1" a="1"/>
  <c r="F75" i="1" s="1"/>
  <c r="F136" i="1" a="1"/>
  <c r="F136" i="1" s="1"/>
  <c r="E465" i="1" a="1"/>
  <c r="E465" i="1" s="1"/>
  <c r="G194" i="1" a="1"/>
  <c r="G194" i="1" s="1"/>
  <c r="E428" i="1" a="1"/>
  <c r="E428" i="1" s="1"/>
  <c r="F68" i="1" a="1"/>
  <c r="F68" i="1" s="1"/>
  <c r="G383" i="1" a="1"/>
  <c r="G383" i="1" s="1"/>
  <c r="E55" i="1" a="1"/>
  <c r="E55" i="1" s="1"/>
  <c r="F40" i="1" a="1"/>
  <c r="F40" i="1" s="1"/>
  <c r="E421" i="1" a="1"/>
  <c r="E421" i="1" s="1"/>
  <c r="E422" i="1" a="1"/>
  <c r="E422" i="1" s="1"/>
  <c r="G277" i="1" a="1"/>
  <c r="G277" i="1" s="1"/>
  <c r="E265" i="1" a="1"/>
  <c r="E265" i="1" s="1"/>
  <c r="G213" i="1" a="1"/>
  <c r="G213" i="1" s="1"/>
  <c r="G94" i="1" a="1"/>
  <c r="G94" i="1" s="1"/>
  <c r="G172" i="1" a="1"/>
  <c r="G172" i="1" s="1"/>
  <c r="G433" i="1" a="1"/>
  <c r="G433" i="1" s="1"/>
  <c r="F189" i="1" a="1"/>
  <c r="F189" i="1" s="1"/>
  <c r="E448" i="1" a="1"/>
  <c r="E448" i="1" s="1"/>
  <c r="G117" i="1" a="1"/>
  <c r="G117" i="1" s="1"/>
  <c r="E432" i="1" a="1"/>
  <c r="E432" i="1" s="1"/>
  <c r="F122" i="1" a="1"/>
  <c r="F122" i="1" s="1"/>
  <c r="E351" i="1" a="1"/>
  <c r="E351" i="1" s="1"/>
  <c r="G477" i="1" a="1"/>
  <c r="G477" i="1" s="1"/>
  <c r="I306" i="1"/>
  <c r="H306" i="1"/>
  <c r="G331" i="1" a="1"/>
  <c r="G331" i="1" s="1"/>
  <c r="F440" i="1" a="1"/>
  <c r="F440" i="1" s="1"/>
  <c r="E364" i="1" a="1"/>
  <c r="E364" i="1" s="1"/>
  <c r="G469" i="1" a="1"/>
  <c r="G469" i="1" s="1"/>
  <c r="E490" i="1" a="1"/>
  <c r="E490" i="1" s="1"/>
  <c r="E75" i="1" a="1"/>
  <c r="E75" i="1" s="1"/>
  <c r="G334" i="1" a="1"/>
  <c r="G334" i="1" s="1"/>
  <c r="G337" i="1" a="1"/>
  <c r="G337" i="1" s="1"/>
  <c r="G366" i="1" a="1"/>
  <c r="G366" i="1" s="1"/>
  <c r="E400" i="1" a="1"/>
  <c r="E400" i="1" s="1"/>
  <c r="F368" i="1" a="1"/>
  <c r="F368" i="1" s="1"/>
  <c r="F158" i="1" a="1"/>
  <c r="F158" i="1" s="1"/>
  <c r="G299" i="1" a="1"/>
  <c r="G299" i="1" s="1"/>
  <c r="G372" i="1" a="1"/>
  <c r="G372" i="1" s="1"/>
  <c r="F94" i="1" a="1"/>
  <c r="F94" i="1" s="1"/>
  <c r="E289" i="1" a="1"/>
  <c r="E289" i="1" s="1"/>
  <c r="G440" i="1" a="1"/>
  <c r="G440" i="1" s="1"/>
  <c r="E361" i="1" a="1"/>
  <c r="E361" i="1" s="1"/>
  <c r="F134" i="1" a="1"/>
  <c r="F134" i="1" s="1"/>
  <c r="F331" i="1" a="1"/>
  <c r="F331" i="1" s="1"/>
  <c r="E37" i="1" a="1"/>
  <c r="E37" i="1" s="1"/>
  <c r="F264" i="1" a="1"/>
  <c r="F264" i="1" s="1"/>
  <c r="G251" i="1" a="1"/>
  <c r="G251" i="1" s="1"/>
  <c r="E358" i="1" a="1"/>
  <c r="E358" i="1" s="1"/>
  <c r="F182" i="1" a="1"/>
  <c r="F182" i="1" s="1"/>
  <c r="G282" i="1" a="1"/>
  <c r="G282" i="1" s="1"/>
  <c r="F337" i="1" a="1"/>
  <c r="F337" i="1" s="1"/>
  <c r="E69" i="1" a="1"/>
  <c r="E69" i="1" s="1"/>
  <c r="E339" i="1" a="1"/>
  <c r="E339" i="1" s="1"/>
  <c r="G400" i="1" a="1"/>
  <c r="G400" i="1" s="1"/>
  <c r="E112" i="1" a="1"/>
  <c r="E112" i="1" s="1"/>
  <c r="G32" i="1" a="1"/>
  <c r="G32" i="1" s="1"/>
  <c r="E266" i="1" a="1"/>
  <c r="E266" i="1" s="1"/>
  <c r="E419" i="1" a="1"/>
  <c r="E419" i="1" s="1"/>
  <c r="F455" i="1" a="1"/>
  <c r="F455" i="1" s="1"/>
  <c r="G442" i="1" a="1"/>
  <c r="G442" i="1" s="1"/>
  <c r="E142" i="1" a="1"/>
  <c r="E142" i="1" s="1"/>
  <c r="F268" i="1" a="1"/>
  <c r="F268" i="1" s="1"/>
  <c r="E171" i="1" a="1"/>
  <c r="E171" i="1" s="1"/>
  <c r="E99" i="1" a="1"/>
  <c r="E99" i="1" s="1"/>
  <c r="E257" i="1" a="1"/>
  <c r="E257" i="1" s="1"/>
  <c r="F215" i="1" a="1"/>
  <c r="F215" i="1" s="1"/>
  <c r="F53" i="1" a="1"/>
  <c r="F53" i="1" s="1"/>
  <c r="G116" i="1" a="1"/>
  <c r="G116" i="1" s="1"/>
  <c r="E106" i="1" a="1"/>
  <c r="E106" i="1" s="1"/>
  <c r="E90" i="1" a="1"/>
  <c r="E90" i="1" s="1"/>
  <c r="E326" i="1" a="1"/>
  <c r="E326" i="1" s="1"/>
  <c r="F430" i="1" a="1"/>
  <c r="F430" i="1" s="1"/>
  <c r="F137" i="1" a="1"/>
  <c r="F137" i="1" s="1"/>
  <c r="E92" i="1" a="1"/>
  <c r="E92" i="1" s="1"/>
  <c r="F316" i="1" a="1"/>
  <c r="F316" i="1" s="1"/>
  <c r="G68" i="1" a="1"/>
  <c r="G68" i="1" s="1"/>
  <c r="G130" i="1" a="1"/>
  <c r="G130" i="1" s="1"/>
  <c r="F80" i="1" a="1"/>
  <c r="F80" i="1" s="1"/>
  <c r="F255" i="1" a="1"/>
  <c r="F255" i="1" s="1"/>
  <c r="F258" i="1" a="1"/>
  <c r="F258" i="1" s="1"/>
  <c r="F52" i="1" a="1"/>
  <c r="F52" i="1" s="1"/>
  <c r="E330" i="1" a="1"/>
  <c r="E330" i="1" s="1"/>
  <c r="F214" i="1" a="1"/>
  <c r="F214" i="1" s="1"/>
  <c r="E226" i="1" a="1"/>
  <c r="E226" i="1" s="1"/>
  <c r="G403" i="1" a="1"/>
  <c r="G403" i="1" s="1"/>
  <c r="F8" i="1" a="1"/>
  <c r="F8" i="1" s="1"/>
  <c r="E122" i="1" a="1"/>
  <c r="E122" i="1" s="1"/>
  <c r="G171" i="1" a="1"/>
  <c r="G171" i="1" s="1"/>
  <c r="F330" i="1" a="1"/>
  <c r="F330" i="1" s="1"/>
  <c r="G481" i="1" a="1"/>
  <c r="G481" i="1" s="1"/>
  <c r="F169" i="1" a="1"/>
  <c r="F169" i="1" s="1"/>
  <c r="E309" i="1" a="1"/>
  <c r="E309" i="1" s="1"/>
  <c r="F42" i="1" a="1"/>
  <c r="F42" i="1" s="1"/>
  <c r="E248" i="1" a="1"/>
  <c r="E248" i="1" s="1"/>
  <c r="G423" i="1" a="1"/>
  <c r="G423" i="1" s="1"/>
  <c r="F147" i="1" a="1"/>
  <c r="F147" i="1" s="1"/>
  <c r="G291" i="1" a="1"/>
  <c r="G291" i="1" s="1"/>
  <c r="G236" i="1" a="1"/>
  <c r="G236" i="1" s="1"/>
  <c r="E85" i="1" a="1"/>
  <c r="E85" i="1" s="1"/>
  <c r="G478" i="1" a="1"/>
  <c r="G478" i="1" s="1"/>
  <c r="E440" i="1" a="1"/>
  <c r="E440" i="1" s="1"/>
  <c r="E256" i="1" a="1"/>
  <c r="E256" i="1" s="1"/>
  <c r="G443" i="1" a="1"/>
  <c r="G443" i="1" s="1"/>
  <c r="G501" i="1" a="1"/>
  <c r="G501" i="1" s="1"/>
  <c r="G361" i="1" a="1"/>
  <c r="G361" i="1" s="1"/>
  <c r="F364" i="1" a="1"/>
  <c r="F364" i="1" s="1"/>
  <c r="F250" i="1" a="1"/>
  <c r="F250" i="1" s="1"/>
  <c r="G151" i="1" a="1"/>
  <c r="G151" i="1" s="1"/>
  <c r="G109" i="1" a="1"/>
  <c r="G109" i="1" s="1"/>
  <c r="G274" i="1" a="1"/>
  <c r="G274" i="1" s="1"/>
  <c r="G431" i="1" a="1"/>
  <c r="G431" i="1" s="1"/>
  <c r="G390" i="1" a="1"/>
  <c r="G390" i="1" s="1"/>
  <c r="F252" i="1" a="1"/>
  <c r="F252" i="1" s="1"/>
  <c r="G83" i="1" a="1"/>
  <c r="G83" i="1" s="1"/>
  <c r="E224" i="1" a="1"/>
  <c r="E224" i="1" s="1"/>
  <c r="G87" i="1" a="1"/>
  <c r="G87" i="1" s="1"/>
  <c r="G319" i="1" a="1"/>
  <c r="G319" i="1" s="1"/>
  <c r="E433" i="1" a="1"/>
  <c r="E433" i="1" s="1"/>
  <c r="G14" i="1" a="1"/>
  <c r="G14" i="1" s="1"/>
  <c r="G321" i="1" a="1"/>
  <c r="G321" i="1" s="1"/>
  <c r="E461" i="1" a="1"/>
  <c r="E461" i="1" s="1"/>
  <c r="F289" i="1" a="1"/>
  <c r="F289" i="1" s="1"/>
  <c r="G2" i="1" a="1"/>
  <c r="G2" i="1" s="1"/>
  <c r="I2" i="1" s="1"/>
  <c r="E72" i="1" a="1"/>
  <c r="E72" i="1" s="1"/>
  <c r="F171" i="1" a="1"/>
  <c r="F171" i="1" s="1"/>
  <c r="G416" i="1" a="1"/>
  <c r="G416" i="1" s="1"/>
  <c r="F133" i="1" a="1"/>
  <c r="F133" i="1" s="1"/>
  <c r="F467" i="1" a="1"/>
  <c r="F467" i="1" s="1"/>
  <c r="F277" i="1" a="1"/>
  <c r="F277" i="1" s="1"/>
  <c r="E469" i="1" a="1"/>
  <c r="E469" i="1" s="1"/>
  <c r="G220" i="1" a="1"/>
  <c r="G220" i="1" s="1"/>
  <c r="G405" i="1" a="1"/>
  <c r="G405" i="1" s="1"/>
  <c r="G28" i="1" a="1"/>
  <c r="G28" i="1" s="1"/>
  <c r="G229" i="1" a="1"/>
  <c r="G229" i="1" s="1"/>
  <c r="F233" i="1" a="1"/>
  <c r="F233" i="1" s="1"/>
  <c r="E160" i="1" a="1"/>
  <c r="E160" i="1" s="1"/>
  <c r="F66" i="1" a="1"/>
  <c r="F66" i="1" s="1"/>
  <c r="G132" i="1" a="1"/>
  <c r="G132" i="1" s="1"/>
  <c r="G182" i="1" a="1"/>
  <c r="G182" i="1" s="1"/>
  <c r="G424" i="1" a="1"/>
  <c r="G424" i="1" s="1"/>
  <c r="F307" i="1" a="1"/>
  <c r="F307" i="1" s="1"/>
  <c r="F450" i="1" a="1"/>
  <c r="F450" i="1" s="1"/>
  <c r="E488" i="1" a="1"/>
  <c r="E488" i="1" s="1"/>
  <c r="G256" i="1" a="1"/>
  <c r="G256" i="1" s="1"/>
  <c r="G37" i="1" a="1"/>
  <c r="G37" i="1" s="1"/>
  <c r="G389" i="1" a="1"/>
  <c r="G389" i="1" s="1"/>
  <c r="E293" i="1" a="1"/>
  <c r="E293" i="1" s="1"/>
  <c r="E312" i="1" a="1"/>
  <c r="E312" i="1" s="1"/>
  <c r="E449" i="1" a="1"/>
  <c r="E449" i="1" s="1"/>
  <c r="F397" i="1" a="1"/>
  <c r="F397" i="1" s="1"/>
  <c r="E470" i="1" a="1"/>
  <c r="E470" i="1" s="1"/>
  <c r="F253" i="1" a="1"/>
  <c r="F253" i="1" s="1"/>
  <c r="E137" i="1" a="1"/>
  <c r="E137" i="1" s="1"/>
  <c r="E182" i="1" a="1"/>
  <c r="E182" i="1" s="1"/>
  <c r="G386" i="1" a="1"/>
  <c r="G386" i="1" s="1"/>
  <c r="F229" i="1" a="1"/>
  <c r="F229" i="1" s="1"/>
  <c r="E302" i="1" a="1"/>
  <c r="E302" i="1" s="1"/>
  <c r="G358" i="1" a="1"/>
  <c r="G358" i="1" s="1"/>
  <c r="F367" i="1" a="1"/>
  <c r="F367" i="1" s="1"/>
  <c r="F300" i="1" a="1"/>
  <c r="F300" i="1" s="1"/>
  <c r="F380" i="1" a="1"/>
  <c r="F380" i="1" s="1"/>
  <c r="F54" i="1" a="1"/>
  <c r="F54" i="1" s="1"/>
  <c r="F340" i="1" a="1"/>
  <c r="F340" i="1" s="1"/>
  <c r="E472" i="1" a="1"/>
  <c r="E472" i="1" s="1"/>
  <c r="E155" i="1" a="1"/>
  <c r="E155" i="1" s="1"/>
  <c r="E33" i="1" a="1"/>
  <c r="E33" i="1" s="1"/>
  <c r="G238" i="1" a="1"/>
  <c r="G238" i="1" s="1"/>
  <c r="E442" i="1" a="1"/>
  <c r="E442" i="1" s="1"/>
  <c r="E249" i="1" a="1"/>
  <c r="E249" i="1" s="1"/>
  <c r="F101" i="1" a="1"/>
  <c r="F101" i="1" s="1"/>
  <c r="F290" i="1" a="1"/>
  <c r="F290" i="1" s="1"/>
  <c r="E280" i="1" a="1"/>
  <c r="E280" i="1" s="1"/>
  <c r="F57" i="1" a="1"/>
  <c r="F57" i="1" s="1"/>
  <c r="G154" i="1" a="1"/>
  <c r="G154" i="1" s="1"/>
  <c r="E343" i="1" a="1"/>
  <c r="E343" i="1" s="1"/>
  <c r="F105" i="1" a="1"/>
  <c r="F105" i="1" s="1"/>
  <c r="G167" i="1" a="1"/>
  <c r="G167" i="1" s="1"/>
  <c r="E5" i="1" a="1"/>
  <c r="E5" i="1" s="1"/>
  <c r="F208" i="1" a="1"/>
  <c r="F208" i="1" s="1"/>
  <c r="H291" i="1"/>
  <c r="I291" i="1"/>
  <c r="F198" i="1" a="1"/>
  <c r="F198" i="1" s="1"/>
  <c r="F259" i="1" a="1"/>
  <c r="F259" i="1" s="1"/>
  <c r="F486" i="1" a="1"/>
  <c r="F486" i="1" s="1"/>
  <c r="F416" i="1" a="1"/>
  <c r="F416" i="1" s="1"/>
  <c r="E453" i="1" a="1"/>
  <c r="E453" i="1" s="1"/>
  <c r="E418" i="1" a="1"/>
  <c r="E418" i="1" s="1"/>
  <c r="G473" i="1" a="1"/>
  <c r="G473" i="1" s="1"/>
  <c r="F403" i="1" a="1"/>
  <c r="F403" i="1" s="1"/>
  <c r="E475" i="1" a="1"/>
  <c r="E475" i="1" s="1"/>
  <c r="G350" i="1" a="1"/>
  <c r="G350" i="1" s="1"/>
  <c r="G430" i="1" a="1"/>
  <c r="G430" i="1" s="1"/>
  <c r="E234" i="1" a="1"/>
  <c r="E234" i="1" s="1"/>
  <c r="G420" i="1" a="1"/>
  <c r="G420" i="1" s="1"/>
  <c r="F358" i="1" a="1"/>
  <c r="F358" i="1" s="1"/>
  <c r="F461" i="1" a="1"/>
  <c r="F461" i="1" s="1"/>
  <c r="G449" i="1" a="1"/>
  <c r="G449" i="1" s="1"/>
  <c r="G223" i="1" a="1"/>
  <c r="G223" i="1" s="1"/>
  <c r="G434" i="1" a="1"/>
  <c r="G434" i="1" s="1"/>
  <c r="E210" i="1" a="1"/>
  <c r="E210" i="1" s="1"/>
  <c r="G200" i="1" a="1"/>
  <c r="G200" i="1" s="1"/>
  <c r="F149" i="1" a="1"/>
  <c r="F149" i="1" s="1"/>
  <c r="G233" i="1" a="1"/>
  <c r="G233" i="1" s="1"/>
  <c r="G448" i="1" a="1"/>
  <c r="G448" i="1" s="1"/>
  <c r="G45" i="1" a="1"/>
  <c r="G45" i="1" s="1"/>
  <c r="G50" i="1" a="1"/>
  <c r="G50" i="1" s="1"/>
  <c r="F248" i="1" a="1"/>
  <c r="F248" i="1" s="1"/>
  <c r="E24" i="1" a="1"/>
  <c r="E24" i="1" s="1"/>
  <c r="E462" i="1" a="1"/>
  <c r="E462" i="1" s="1"/>
  <c r="G414" i="1" a="1"/>
  <c r="G414" i="1" s="1"/>
  <c r="E315" i="1" a="1"/>
  <c r="E315" i="1" s="1"/>
  <c r="G122" i="1" a="1"/>
  <c r="G122" i="1" s="1"/>
  <c r="E125" i="1" a="1"/>
  <c r="E125" i="1" s="1"/>
  <c r="E444" i="1" a="1"/>
  <c r="E444" i="1" s="1"/>
  <c r="E13" i="1" a="1"/>
  <c r="E13" i="1" s="1"/>
  <c r="G271" i="1" a="1"/>
  <c r="G271" i="1" s="1"/>
  <c r="E423" i="1" a="1"/>
  <c r="E423" i="1" s="1"/>
  <c r="G42" i="1" a="1"/>
  <c r="G42" i="1" s="1"/>
  <c r="E332" i="1" a="1"/>
  <c r="E332" i="1" s="1"/>
  <c r="G118" i="1" a="1"/>
  <c r="G118" i="1" s="1"/>
  <c r="E53" i="1" a="1"/>
  <c r="E53" i="1" s="1"/>
  <c r="E7" i="1" a="1"/>
  <c r="E7" i="1" s="1"/>
  <c r="G342" i="1" a="1"/>
  <c r="G342" i="1" s="1"/>
  <c r="G77" i="1" a="1"/>
  <c r="G77" i="1" s="1"/>
  <c r="F309" i="1" a="1"/>
  <c r="F309" i="1" s="1"/>
  <c r="F225" i="1" a="1"/>
  <c r="F225" i="1" s="1"/>
  <c r="G393" i="1" a="1"/>
  <c r="G393" i="1" s="1"/>
  <c r="H243" i="1"/>
  <c r="I243" i="1"/>
  <c r="E407" i="1" a="1"/>
  <c r="E407" i="1" s="1"/>
  <c r="F382" i="1" a="1"/>
  <c r="F382" i="1" s="1"/>
  <c r="F267" i="1" a="1"/>
  <c r="F267" i="1" s="1"/>
  <c r="F73" i="1" a="1"/>
  <c r="F73" i="1" s="1"/>
  <c r="F76" i="1" a="1"/>
  <c r="F76" i="1" s="1"/>
  <c r="G286" i="1" a="1"/>
  <c r="G286" i="1" s="1"/>
  <c r="G209" i="1" a="1"/>
  <c r="G209" i="1" s="1"/>
  <c r="F256" i="1" a="1"/>
  <c r="F256" i="1" s="1"/>
  <c r="G300" i="1" a="1"/>
  <c r="G300" i="1" s="1"/>
  <c r="F320" i="1" a="1"/>
  <c r="F320" i="1" s="1"/>
  <c r="G280" i="1" a="1"/>
  <c r="G280" i="1" s="1"/>
  <c r="F263" i="1" a="1"/>
  <c r="F263" i="1" s="1"/>
  <c r="F495" i="1" a="1"/>
  <c r="F495" i="1" s="1"/>
  <c r="G33" i="1" a="1"/>
  <c r="G33" i="1" s="1"/>
  <c r="G127" i="1" a="1"/>
  <c r="G127" i="1" s="1"/>
  <c r="G468" i="1" a="1"/>
  <c r="G468" i="1" s="1"/>
  <c r="E298" i="1" a="1"/>
  <c r="E298" i="1" s="1"/>
  <c r="F244" i="1" a="1"/>
  <c r="F244" i="1" s="1"/>
  <c r="G216" i="1" a="1"/>
  <c r="G216" i="1" s="1"/>
  <c r="F18" i="1" a="1"/>
  <c r="F18" i="1" s="1"/>
  <c r="F15" i="1" a="1"/>
  <c r="F15" i="1" s="1"/>
  <c r="E183" i="1" a="1"/>
  <c r="E183" i="1" s="1"/>
  <c r="E185" i="1" a="1"/>
  <c r="E185" i="1" s="1"/>
  <c r="F114" i="1" a="1"/>
  <c r="F114" i="1" s="1"/>
  <c r="G44" i="1" a="1"/>
  <c r="G44" i="1" s="1"/>
  <c r="F488" i="1" a="1"/>
  <c r="F488" i="1" s="1"/>
  <c r="F319" i="1" a="1"/>
  <c r="F319" i="1" s="1"/>
  <c r="G398" i="1" a="1"/>
  <c r="G398" i="1" s="1"/>
  <c r="E168" i="1" a="1"/>
  <c r="E168" i="1" s="1"/>
  <c r="F408" i="1" a="1"/>
  <c r="F408" i="1" s="1"/>
  <c r="G421" i="1" a="1"/>
  <c r="G421" i="1" s="1"/>
  <c r="G89" i="1" a="1"/>
  <c r="G89" i="1" s="1"/>
  <c r="G345" i="1" a="1"/>
  <c r="G345" i="1" s="1"/>
  <c r="G163" i="1" a="1"/>
  <c r="G163" i="1" s="1"/>
  <c r="E228" i="1" a="1"/>
  <c r="E228" i="1" s="1"/>
  <c r="G174" i="1" a="1"/>
  <c r="G174" i="1" s="1"/>
  <c r="G496" i="1" a="1"/>
  <c r="G496" i="1" s="1"/>
  <c r="F366" i="1" a="1"/>
  <c r="F366" i="1" s="1"/>
  <c r="F262" i="1" a="1"/>
  <c r="F262" i="1" s="1"/>
  <c r="E377" i="1" a="1"/>
  <c r="E377" i="1" s="1"/>
  <c r="F429" i="1" a="1"/>
  <c r="F429" i="1" s="1"/>
  <c r="E360" i="1" a="1"/>
  <c r="E360" i="1" s="1"/>
  <c r="F490" i="1" a="1"/>
  <c r="F490" i="1" s="1"/>
  <c r="G464" i="1" a="1"/>
  <c r="G464" i="1" s="1"/>
  <c r="F224" i="1" a="1"/>
  <c r="F224" i="1" s="1"/>
  <c r="F375" i="1" a="1"/>
  <c r="F375" i="1" s="1"/>
  <c r="H264" i="1"/>
  <c r="I264" i="1"/>
  <c r="H362" i="1"/>
  <c r="I362" i="1"/>
  <c r="F281" i="1" a="1"/>
  <c r="F281" i="1" s="1"/>
  <c r="F26" i="1" a="1"/>
  <c r="F26" i="1" s="1"/>
  <c r="G56" i="1" a="1"/>
  <c r="G56" i="1" s="1"/>
  <c r="F113" i="1" a="1"/>
  <c r="F113" i="1" s="1"/>
  <c r="F417" i="1" a="1"/>
  <c r="F417" i="1" s="1"/>
  <c r="F150" i="1" a="1"/>
  <c r="F150" i="1" s="1"/>
  <c r="G128" i="1" a="1"/>
  <c r="G128" i="1" s="1"/>
  <c r="F414" i="1" a="1"/>
  <c r="F414" i="1" s="1"/>
  <c r="E148" i="1" a="1"/>
  <c r="E148" i="1" s="1"/>
  <c r="F372" i="1" a="1"/>
  <c r="F372" i="1" s="1"/>
  <c r="F292" i="1" a="1"/>
  <c r="F292" i="1" s="1"/>
  <c r="E161" i="1" a="1"/>
  <c r="E161" i="1" s="1"/>
  <c r="F284" i="1" a="1"/>
  <c r="F284" i="1" s="1"/>
  <c r="E395" i="1" a="1"/>
  <c r="E395" i="1" s="1"/>
  <c r="F298" i="1" a="1"/>
  <c r="F298" i="1" s="1"/>
  <c r="E443" i="1" a="1"/>
  <c r="E443" i="1" s="1"/>
  <c r="E207" i="1" a="1"/>
  <c r="E207" i="1" s="1"/>
  <c r="E190" i="1" a="1"/>
  <c r="E190" i="1" s="1"/>
  <c r="F419" i="1" a="1"/>
  <c r="F419" i="1" s="1"/>
  <c r="F388" i="1" a="1"/>
  <c r="F388" i="1" s="1"/>
  <c r="F357" i="1" a="1"/>
  <c r="F357" i="1" s="1"/>
  <c r="F14" i="1" a="1"/>
  <c r="F14" i="1" s="1"/>
  <c r="E495" i="1" a="1"/>
  <c r="E495" i="1" s="1"/>
  <c r="G437" i="1" a="1"/>
  <c r="G437" i="1" s="1"/>
  <c r="G410" i="1" a="1"/>
  <c r="G410" i="1" s="1"/>
  <c r="G190" i="1" a="1"/>
  <c r="G190" i="1" s="1"/>
  <c r="G75" i="1" a="1"/>
  <c r="G75" i="1" s="1"/>
  <c r="F462" i="1" a="1"/>
  <c r="F462" i="1" s="1"/>
  <c r="G23" i="1" a="1"/>
  <c r="G23" i="1" s="1"/>
  <c r="G311" i="1" a="1"/>
  <c r="G311" i="1" s="1"/>
  <c r="G79" i="1" a="1"/>
  <c r="G79" i="1" s="1"/>
  <c r="E491" i="1" a="1"/>
  <c r="E491" i="1" s="1"/>
  <c r="G341" i="1" a="1"/>
  <c r="G341" i="1" s="1"/>
  <c r="E196" i="1" a="1"/>
  <c r="E196" i="1" s="1"/>
  <c r="F479" i="1" a="1"/>
  <c r="F479" i="1" s="1"/>
  <c r="E83" i="1" a="1"/>
  <c r="E83" i="1" s="1"/>
  <c r="G492" i="1" a="1"/>
  <c r="G492" i="1" s="1"/>
  <c r="G215" i="1" a="1"/>
  <c r="G215" i="1" s="1"/>
  <c r="G330" i="1" a="1"/>
  <c r="G330" i="1" s="1"/>
  <c r="G467" i="1" a="1"/>
  <c r="G467" i="1" s="1"/>
  <c r="G346" i="1" a="1"/>
  <c r="G346" i="1" s="1"/>
  <c r="G131" i="1" a="1"/>
  <c r="G131" i="1" s="1"/>
  <c r="F492" i="1" a="1"/>
  <c r="F492" i="1" s="1"/>
  <c r="E359" i="1" a="1"/>
  <c r="E359" i="1" s="1"/>
  <c r="G54" i="1" a="1"/>
  <c r="G54" i="1" s="1"/>
  <c r="E487" i="1" a="1"/>
  <c r="E487" i="1" s="1"/>
  <c r="G381" i="1" a="1"/>
  <c r="G381" i="1" s="1"/>
  <c r="F106" i="1" a="1"/>
  <c r="F106" i="1" s="1"/>
  <c r="F288" i="1" a="1"/>
  <c r="F288" i="1" s="1"/>
  <c r="F391" i="1" a="1"/>
  <c r="F391" i="1" s="1"/>
  <c r="F458" i="1" a="1"/>
  <c r="F458" i="1" s="1"/>
  <c r="E212" i="1" a="1"/>
  <c r="E212" i="1" s="1"/>
  <c r="F220" i="1" a="1"/>
  <c r="F220" i="1" s="1"/>
  <c r="E211" i="1" a="1"/>
  <c r="E211" i="1" s="1"/>
  <c r="G98" i="1" a="1"/>
  <c r="G98" i="1" s="1"/>
  <c r="G72" i="1" a="1"/>
  <c r="G72" i="1" s="1"/>
  <c r="F49" i="1" a="1"/>
  <c r="F49" i="1" s="1"/>
  <c r="E489" i="1" a="1"/>
  <c r="E489" i="1" s="1"/>
  <c r="E439" i="1" a="1"/>
  <c r="E439" i="1" s="1"/>
  <c r="E149" i="1" a="1"/>
  <c r="E149" i="1" s="1"/>
  <c r="E318" i="1" a="1"/>
  <c r="E318" i="1" s="1"/>
  <c r="F176" i="1" a="1"/>
  <c r="F176" i="1" s="1"/>
  <c r="F389" i="1" a="1"/>
  <c r="F389" i="1" s="1"/>
  <c r="F30" i="1" a="1"/>
  <c r="F30" i="1" s="1"/>
  <c r="F235" i="1" a="1"/>
  <c r="F235" i="1" s="1"/>
  <c r="G407" i="1" a="1"/>
  <c r="G407" i="1" s="1"/>
  <c r="E61" i="1" a="1"/>
  <c r="E61" i="1" s="1"/>
  <c r="E121" i="1" a="1"/>
  <c r="E121" i="1" s="1"/>
  <c r="E340" i="1" a="1"/>
  <c r="E340" i="1" s="1"/>
  <c r="G401" i="1" a="1"/>
  <c r="G401" i="1" s="1"/>
  <c r="F295" i="1" a="1"/>
  <c r="F295" i="1" s="1"/>
  <c r="E54" i="1" a="1"/>
  <c r="E54" i="1" s="1"/>
  <c r="F400" i="1" a="1"/>
  <c r="F400" i="1" s="1"/>
  <c r="G184" i="1" a="1"/>
  <c r="G184" i="1" s="1"/>
  <c r="G320" i="1" a="1"/>
  <c r="G320" i="1" s="1"/>
  <c r="G483" i="1" a="1"/>
  <c r="G483" i="1" s="1"/>
  <c r="AM2503" i="2" l="1"/>
  <c r="Q2504" i="2"/>
  <c r="AB2504" i="2"/>
  <c r="Q2496" i="2"/>
  <c r="AM2501" i="2"/>
  <c r="Q2503" i="2"/>
  <c r="Q2501" i="2"/>
  <c r="Q2495" i="2"/>
  <c r="AB2501" i="2"/>
  <c r="AM2504" i="2"/>
  <c r="AB2495" i="2"/>
  <c r="AB2496" i="2"/>
  <c r="AM2497" i="2"/>
  <c r="AM2498" i="2"/>
  <c r="AG2500" i="2"/>
  <c r="P2500" i="2"/>
  <c r="AH2500" i="2"/>
  <c r="N2500" i="2"/>
  <c r="AI2500" i="2"/>
  <c r="O2500" i="2"/>
  <c r="AL2500" i="2"/>
  <c r="AJ2500" i="2"/>
  <c r="H2500" i="2"/>
  <c r="AK2500" i="2"/>
  <c r="I2500" i="2"/>
  <c r="J2500" i="2"/>
  <c r="AE2500" i="2"/>
  <c r="W2500" i="2"/>
  <c r="L2500" i="2"/>
  <c r="AD2500" i="2"/>
  <c r="Z2500" i="2"/>
  <c r="AA2500" i="2"/>
  <c r="S2500" i="2"/>
  <c r="K2500" i="2"/>
  <c r="T2500" i="2"/>
  <c r="U2500" i="2"/>
  <c r="V2500" i="2"/>
  <c r="X2500" i="2"/>
  <c r="Y2500" i="2"/>
  <c r="AF2500" i="2"/>
  <c r="M2500" i="2"/>
  <c r="I122" i="1"/>
  <c r="H122" i="1"/>
  <c r="I148" i="1"/>
  <c r="H148" i="1"/>
  <c r="H228" i="1"/>
  <c r="I228" i="1"/>
  <c r="I185" i="1"/>
  <c r="H185" i="1"/>
  <c r="H442" i="1"/>
  <c r="I442" i="1"/>
  <c r="I226" i="1"/>
  <c r="H226" i="1"/>
  <c r="H358" i="1"/>
  <c r="I358" i="1"/>
  <c r="I285" i="1"/>
  <c r="H285" i="1"/>
  <c r="I321" i="1"/>
  <c r="H321" i="1"/>
  <c r="I162" i="1"/>
  <c r="H162" i="1"/>
  <c r="I274" i="1"/>
  <c r="H274" i="1"/>
  <c r="H213" i="1"/>
  <c r="I213" i="1"/>
  <c r="H287" i="1"/>
  <c r="I287" i="1"/>
  <c r="H451" i="1"/>
  <c r="I451" i="1"/>
  <c r="I230" i="1"/>
  <c r="H230" i="1"/>
  <c r="H173" i="1"/>
  <c r="I173" i="1"/>
  <c r="H476" i="1"/>
  <c r="I476" i="1"/>
  <c r="I447" i="1"/>
  <c r="H447" i="1"/>
  <c r="I501" i="1"/>
  <c r="H501" i="1"/>
  <c r="H104" i="1"/>
  <c r="I104" i="1"/>
  <c r="H247" i="1"/>
  <c r="I247" i="1"/>
  <c r="I139" i="1"/>
  <c r="H139" i="1"/>
  <c r="I474" i="1"/>
  <c r="H474" i="1"/>
  <c r="H29" i="1"/>
  <c r="I29" i="1"/>
  <c r="I281" i="1"/>
  <c r="H281" i="1"/>
  <c r="H307" i="1"/>
  <c r="I307" i="1"/>
  <c r="H486" i="1"/>
  <c r="I486" i="1"/>
  <c r="H454" i="1"/>
  <c r="I454" i="1"/>
  <c r="H276" i="1"/>
  <c r="I276" i="1"/>
  <c r="H223" i="1"/>
  <c r="I223" i="1"/>
  <c r="H242" i="1"/>
  <c r="I242" i="1"/>
  <c r="I188" i="1"/>
  <c r="H188" i="1"/>
  <c r="H267" i="1"/>
  <c r="I267" i="1"/>
  <c r="H498" i="1"/>
  <c r="I498" i="1"/>
  <c r="I131" i="1"/>
  <c r="H131" i="1"/>
  <c r="I121" i="1"/>
  <c r="H121" i="1"/>
  <c r="I359" i="1"/>
  <c r="H359" i="1"/>
  <c r="I491" i="1"/>
  <c r="H491" i="1"/>
  <c r="H183" i="1"/>
  <c r="I183" i="1"/>
  <c r="H13" i="1"/>
  <c r="I13" i="1"/>
  <c r="H488" i="1"/>
  <c r="I488" i="1"/>
  <c r="H326" i="1"/>
  <c r="I326" i="1"/>
  <c r="H265" i="1"/>
  <c r="I265" i="1"/>
  <c r="H308" i="1"/>
  <c r="I308" i="1"/>
  <c r="I319" i="1"/>
  <c r="H319" i="1"/>
  <c r="I141" i="1"/>
  <c r="H141" i="1"/>
  <c r="H363" i="1"/>
  <c r="I363" i="1"/>
  <c r="H31" i="1"/>
  <c r="I31" i="1"/>
  <c r="H6" i="1"/>
  <c r="I6" i="1"/>
  <c r="I86" i="1"/>
  <c r="H86" i="1"/>
  <c r="H134" i="1"/>
  <c r="I134" i="1"/>
  <c r="I45" i="1"/>
  <c r="H45" i="1"/>
  <c r="I450" i="1"/>
  <c r="H450" i="1"/>
  <c r="H254" i="1"/>
  <c r="I254" i="1"/>
  <c r="I216" i="1"/>
  <c r="H216" i="1"/>
  <c r="H459" i="1"/>
  <c r="I459" i="1"/>
  <c r="H327" i="1"/>
  <c r="I327" i="1"/>
  <c r="I18" i="1"/>
  <c r="H18" i="1"/>
  <c r="I262" i="1"/>
  <c r="H262" i="1"/>
  <c r="I464" i="1"/>
  <c r="H464" i="1"/>
  <c r="I485" i="1"/>
  <c r="H485" i="1"/>
  <c r="H117" i="1"/>
  <c r="I117" i="1"/>
  <c r="H151" i="1"/>
  <c r="I151" i="1"/>
  <c r="I157" i="1"/>
  <c r="H157" i="1"/>
  <c r="H301" i="1"/>
  <c r="I301" i="1"/>
  <c r="I333" i="1"/>
  <c r="H333" i="1"/>
  <c r="H457" i="1"/>
  <c r="I457" i="1"/>
  <c r="H129" i="1"/>
  <c r="I129" i="1"/>
  <c r="H374" i="1"/>
  <c r="I374" i="1"/>
  <c r="H334" i="1"/>
  <c r="I334" i="1"/>
  <c r="H404" i="1"/>
  <c r="I404" i="1"/>
  <c r="H252" i="1"/>
  <c r="I252" i="1"/>
  <c r="H499" i="1"/>
  <c r="I499" i="1"/>
  <c r="H493" i="1"/>
  <c r="I493" i="1"/>
  <c r="H114" i="1"/>
  <c r="I114" i="1"/>
  <c r="I140" i="1"/>
  <c r="H140" i="1"/>
  <c r="H42" i="1"/>
  <c r="I42" i="1"/>
  <c r="H340" i="1"/>
  <c r="I340" i="1"/>
  <c r="I61" i="1"/>
  <c r="H61" i="1"/>
  <c r="I444" i="1"/>
  <c r="H444" i="1"/>
  <c r="H475" i="1"/>
  <c r="I475" i="1"/>
  <c r="H5" i="1"/>
  <c r="I5" i="1"/>
  <c r="H33" i="1"/>
  <c r="I33" i="1"/>
  <c r="H182" i="1"/>
  <c r="I182" i="1"/>
  <c r="H469" i="1"/>
  <c r="I469" i="1"/>
  <c r="I433" i="1"/>
  <c r="H433" i="1"/>
  <c r="H248" i="1"/>
  <c r="I248" i="1"/>
  <c r="I330" i="1"/>
  <c r="H330" i="1"/>
  <c r="H90" i="1"/>
  <c r="I90" i="1"/>
  <c r="H419" i="1"/>
  <c r="I419" i="1"/>
  <c r="I400" i="1"/>
  <c r="H400" i="1"/>
  <c r="H337" i="1"/>
  <c r="I337" i="1"/>
  <c r="H473" i="1"/>
  <c r="I473" i="1"/>
  <c r="H466" i="1"/>
  <c r="I466" i="1"/>
  <c r="I313" i="1"/>
  <c r="H313" i="1"/>
  <c r="H399" i="1"/>
  <c r="I399" i="1"/>
  <c r="H236" i="1"/>
  <c r="I236" i="1"/>
  <c r="H128" i="1"/>
  <c r="I128" i="1"/>
  <c r="I370" i="1"/>
  <c r="H370" i="1"/>
  <c r="H227" i="1"/>
  <c r="I227" i="1"/>
  <c r="H471" i="1"/>
  <c r="I471" i="1"/>
  <c r="H492" i="1"/>
  <c r="I492" i="1"/>
  <c r="H478" i="1"/>
  <c r="I478" i="1"/>
  <c r="I324" i="1"/>
  <c r="H324" i="1"/>
  <c r="I380" i="1"/>
  <c r="H380" i="1"/>
  <c r="I200" i="1"/>
  <c r="H200" i="1"/>
  <c r="H156" i="1"/>
  <c r="I156" i="1"/>
  <c r="I28" i="1"/>
  <c r="H28" i="1"/>
  <c r="I225" i="1"/>
  <c r="H225" i="1"/>
  <c r="I22" i="1"/>
  <c r="H22" i="1"/>
  <c r="H165" i="1"/>
  <c r="I165" i="1"/>
  <c r="I32" i="1"/>
  <c r="H32" i="1"/>
  <c r="I138" i="1"/>
  <c r="H138" i="1"/>
  <c r="H107" i="1"/>
  <c r="I107" i="1"/>
  <c r="H159" i="1"/>
  <c r="I159" i="1"/>
  <c r="I136" i="1"/>
  <c r="H136" i="1"/>
  <c r="H217" i="1"/>
  <c r="I217" i="1"/>
  <c r="H111" i="1"/>
  <c r="I111" i="1"/>
  <c r="H463" i="1"/>
  <c r="I463" i="1"/>
  <c r="H4" i="1"/>
  <c r="I4" i="1"/>
  <c r="I296" i="1"/>
  <c r="H296" i="1"/>
  <c r="I365" i="1"/>
  <c r="H365" i="1"/>
  <c r="H268" i="1"/>
  <c r="I268" i="1"/>
  <c r="H54" i="1"/>
  <c r="I54" i="1"/>
  <c r="I125" i="1"/>
  <c r="H125" i="1"/>
  <c r="I155" i="1"/>
  <c r="H155" i="1"/>
  <c r="H137" i="1"/>
  <c r="I137" i="1"/>
  <c r="H106" i="1"/>
  <c r="I106" i="1"/>
  <c r="I266" i="1"/>
  <c r="H266" i="1"/>
  <c r="H37" i="1"/>
  <c r="I37" i="1"/>
  <c r="H351" i="1"/>
  <c r="I351" i="1"/>
  <c r="H422" i="1"/>
  <c r="I422" i="1"/>
  <c r="H460" i="1"/>
  <c r="I460" i="1"/>
  <c r="H391" i="1"/>
  <c r="I391" i="1"/>
  <c r="H352" i="1"/>
  <c r="I352" i="1"/>
  <c r="H87" i="1"/>
  <c r="I87" i="1"/>
  <c r="I283" i="1"/>
  <c r="H283" i="1"/>
  <c r="H120" i="1"/>
  <c r="I120" i="1"/>
  <c r="I113" i="1"/>
  <c r="H113" i="1"/>
  <c r="I366" i="1"/>
  <c r="H366" i="1"/>
  <c r="I344" i="1"/>
  <c r="H344" i="1"/>
  <c r="H81" i="1"/>
  <c r="I81" i="1"/>
  <c r="H468" i="1"/>
  <c r="I468" i="1"/>
  <c r="I62" i="1"/>
  <c r="H62" i="1"/>
  <c r="H51" i="1"/>
  <c r="I51" i="1"/>
  <c r="H30" i="1"/>
  <c r="I30" i="1"/>
  <c r="H336" i="1"/>
  <c r="I336" i="1"/>
  <c r="H382" i="1"/>
  <c r="I382" i="1"/>
  <c r="H164" i="1"/>
  <c r="I164" i="1"/>
  <c r="H194" i="1"/>
  <c r="I194" i="1"/>
  <c r="I11" i="1"/>
  <c r="H11" i="1"/>
  <c r="I96" i="1"/>
  <c r="H96" i="1"/>
  <c r="I65" i="1"/>
  <c r="H65" i="1"/>
  <c r="H241" i="1"/>
  <c r="I241" i="1"/>
  <c r="H50" i="1"/>
  <c r="I50" i="1"/>
  <c r="H314" i="1"/>
  <c r="I314" i="1"/>
  <c r="I20" i="1"/>
  <c r="H20" i="1"/>
  <c r="H435" i="1"/>
  <c r="I435" i="1"/>
  <c r="H494" i="1"/>
  <c r="I494" i="1"/>
  <c r="H278" i="1"/>
  <c r="I278" i="1"/>
  <c r="H387" i="1"/>
  <c r="I387" i="1"/>
  <c r="H446" i="1"/>
  <c r="I446" i="1"/>
  <c r="H434" i="1"/>
  <c r="I434" i="1"/>
  <c r="I201" i="1"/>
  <c r="H201" i="1"/>
  <c r="H215" i="1"/>
  <c r="I215" i="1"/>
  <c r="I410" i="1"/>
  <c r="H410" i="1"/>
  <c r="I316" i="1"/>
  <c r="H316" i="1"/>
  <c r="H332" i="1"/>
  <c r="I332" i="1"/>
  <c r="I171" i="1"/>
  <c r="H171" i="1"/>
  <c r="H190" i="1"/>
  <c r="I190" i="1"/>
  <c r="I207" i="1"/>
  <c r="H207" i="1"/>
  <c r="I210" i="1"/>
  <c r="H210" i="1"/>
  <c r="H472" i="1"/>
  <c r="I472" i="1"/>
  <c r="H309" i="1"/>
  <c r="I309" i="1"/>
  <c r="H421" i="1"/>
  <c r="I421" i="1"/>
  <c r="H209" i="1"/>
  <c r="I209" i="1"/>
  <c r="I143" i="1"/>
  <c r="H143" i="1"/>
  <c r="H417" i="1"/>
  <c r="I417" i="1"/>
  <c r="H91" i="1"/>
  <c r="I91" i="1"/>
  <c r="H144" i="1"/>
  <c r="I144" i="1"/>
  <c r="H21" i="1"/>
  <c r="I21" i="1"/>
  <c r="H401" i="1"/>
  <c r="I401" i="1"/>
  <c r="H424" i="1"/>
  <c r="I424" i="1"/>
  <c r="I177" i="1"/>
  <c r="H177" i="1"/>
  <c r="H170" i="1"/>
  <c r="I170" i="1"/>
  <c r="I12" i="1"/>
  <c r="H12" i="1"/>
  <c r="I198" i="1"/>
  <c r="H198" i="1"/>
  <c r="H180" i="1"/>
  <c r="I180" i="1"/>
  <c r="H483" i="1"/>
  <c r="I483" i="1"/>
  <c r="H481" i="1"/>
  <c r="I481" i="1"/>
  <c r="H275" i="1"/>
  <c r="I275" i="1"/>
  <c r="H89" i="1"/>
  <c r="I89" i="1"/>
  <c r="H203" i="1"/>
  <c r="I203" i="1"/>
  <c r="I317" i="1"/>
  <c r="H317" i="1"/>
  <c r="H290" i="1"/>
  <c r="I290" i="1"/>
  <c r="H57" i="1"/>
  <c r="I57" i="1"/>
  <c r="H100" i="1"/>
  <c r="I100" i="1"/>
  <c r="H455" i="1"/>
  <c r="I455" i="1"/>
  <c r="H10" i="1"/>
  <c r="I10" i="1"/>
  <c r="H288" i="1"/>
  <c r="I288" i="1"/>
  <c r="I414" i="1"/>
  <c r="H414" i="1"/>
  <c r="I368" i="1"/>
  <c r="H368" i="1"/>
  <c r="H35" i="1"/>
  <c r="I35" i="1"/>
  <c r="I25" i="1"/>
  <c r="H25" i="1"/>
  <c r="H63" i="1"/>
  <c r="I63" i="1"/>
  <c r="I436" i="1"/>
  <c r="H436" i="1"/>
  <c r="H246" i="1"/>
  <c r="I246" i="1"/>
  <c r="I67" i="1"/>
  <c r="H67" i="1"/>
  <c r="I74" i="1"/>
  <c r="H74" i="1"/>
  <c r="H73" i="1"/>
  <c r="I73" i="1"/>
  <c r="H388" i="1"/>
  <c r="I388" i="1"/>
  <c r="H431" i="1"/>
  <c r="I431" i="1"/>
  <c r="H420" i="1"/>
  <c r="I420" i="1"/>
  <c r="H322" i="1"/>
  <c r="I322" i="1"/>
  <c r="H385" i="1"/>
  <c r="I385" i="1"/>
  <c r="H202" i="1"/>
  <c r="I202" i="1"/>
  <c r="I211" i="1"/>
  <c r="H211" i="1"/>
  <c r="H212" i="1"/>
  <c r="I212" i="1"/>
  <c r="H443" i="1"/>
  <c r="I443" i="1"/>
  <c r="H360" i="1"/>
  <c r="I360" i="1"/>
  <c r="H315" i="1"/>
  <c r="I315" i="1"/>
  <c r="H418" i="1"/>
  <c r="I418" i="1"/>
  <c r="H343" i="1"/>
  <c r="I343" i="1"/>
  <c r="H470" i="1"/>
  <c r="I470" i="1"/>
  <c r="H224" i="1"/>
  <c r="I224" i="1"/>
  <c r="H112" i="1"/>
  <c r="I112" i="1"/>
  <c r="H432" i="1"/>
  <c r="I432" i="1"/>
  <c r="H375" i="1"/>
  <c r="I375" i="1"/>
  <c r="H2" i="1"/>
  <c r="H497" i="1"/>
  <c r="I497" i="1"/>
  <c r="I59" i="1"/>
  <c r="H59" i="1"/>
  <c r="I441" i="1"/>
  <c r="H441" i="1"/>
  <c r="H115" i="1"/>
  <c r="I115" i="1"/>
  <c r="H416" i="1"/>
  <c r="I416" i="1"/>
  <c r="I303" i="1"/>
  <c r="H303" i="1"/>
  <c r="H403" i="1"/>
  <c r="I403" i="1"/>
  <c r="I398" i="1"/>
  <c r="H398" i="1"/>
  <c r="I178" i="1"/>
  <c r="H178" i="1"/>
  <c r="H261" i="1"/>
  <c r="I261" i="1"/>
  <c r="H34" i="1"/>
  <c r="I34" i="1"/>
  <c r="H480" i="1"/>
  <c r="I480" i="1"/>
  <c r="I76" i="1"/>
  <c r="H76" i="1"/>
  <c r="H153" i="1"/>
  <c r="I153" i="1"/>
  <c r="H250" i="1"/>
  <c r="I250" i="1"/>
  <c r="H392" i="1"/>
  <c r="I392" i="1"/>
  <c r="H304" i="1"/>
  <c r="I304" i="1"/>
  <c r="H500" i="1"/>
  <c r="I500" i="1"/>
  <c r="H456" i="1"/>
  <c r="I456" i="1"/>
  <c r="H297" i="1"/>
  <c r="I297" i="1"/>
  <c r="H83" i="1"/>
  <c r="I83" i="1"/>
  <c r="H168" i="1"/>
  <c r="I168" i="1"/>
  <c r="I298" i="1"/>
  <c r="H298" i="1"/>
  <c r="H7" i="1"/>
  <c r="I7" i="1"/>
  <c r="I453" i="1"/>
  <c r="H453" i="1"/>
  <c r="H256" i="1"/>
  <c r="I256" i="1"/>
  <c r="I361" i="1"/>
  <c r="H361" i="1"/>
  <c r="I75" i="1"/>
  <c r="H75" i="1"/>
  <c r="I55" i="1"/>
  <c r="H55" i="1"/>
  <c r="I345" i="1"/>
  <c r="H345" i="1"/>
  <c r="I235" i="1"/>
  <c r="H235" i="1"/>
  <c r="H154" i="1"/>
  <c r="I154" i="1"/>
  <c r="I102" i="1"/>
  <c r="H102" i="1"/>
  <c r="H135" i="1"/>
  <c r="I135" i="1"/>
  <c r="H412" i="1"/>
  <c r="I412" i="1"/>
  <c r="H311" i="1"/>
  <c r="I311" i="1"/>
  <c r="H277" i="1"/>
  <c r="I277" i="1"/>
  <c r="I186" i="1"/>
  <c r="H186" i="1"/>
  <c r="H16" i="1"/>
  <c r="I16" i="1"/>
  <c r="I66" i="1"/>
  <c r="H66" i="1"/>
  <c r="I389" i="1"/>
  <c r="H389" i="1"/>
  <c r="H279" i="1"/>
  <c r="I279" i="1"/>
  <c r="H82" i="1"/>
  <c r="I82" i="1"/>
  <c r="H60" i="1"/>
  <c r="I60" i="1"/>
  <c r="H294" i="1"/>
  <c r="I294" i="1"/>
  <c r="I349" i="1"/>
  <c r="H349" i="1"/>
  <c r="I367" i="1"/>
  <c r="H367" i="1"/>
  <c r="H27" i="1"/>
  <c r="I27" i="1"/>
  <c r="H229" i="1"/>
  <c r="I229" i="1"/>
  <c r="I299" i="1"/>
  <c r="H299" i="1"/>
  <c r="I14" i="1"/>
  <c r="H14" i="1"/>
  <c r="H396" i="1"/>
  <c r="I396" i="1"/>
  <c r="I430" i="1"/>
  <c r="H430" i="1"/>
  <c r="H341" i="1"/>
  <c r="I341" i="1"/>
  <c r="I84" i="1"/>
  <c r="H84" i="1"/>
  <c r="I437" i="1"/>
  <c r="H437" i="1"/>
  <c r="H195" i="1"/>
  <c r="I195" i="1"/>
  <c r="H347" i="1"/>
  <c r="I347" i="1"/>
  <c r="H127" i="1"/>
  <c r="I127" i="1"/>
  <c r="I270" i="1"/>
  <c r="H270" i="1"/>
  <c r="I413" i="1"/>
  <c r="H413" i="1"/>
  <c r="H163" i="1"/>
  <c r="I163" i="1"/>
  <c r="I94" i="1"/>
  <c r="H94" i="1"/>
  <c r="H394" i="1"/>
  <c r="I394" i="1"/>
  <c r="H251" i="1"/>
  <c r="I251" i="1"/>
  <c r="H52" i="1"/>
  <c r="I52" i="1"/>
  <c r="H293" i="1"/>
  <c r="I293" i="1"/>
  <c r="H395" i="1"/>
  <c r="I395" i="1"/>
  <c r="H377" i="1"/>
  <c r="I377" i="1"/>
  <c r="I53" i="1"/>
  <c r="H53" i="1"/>
  <c r="H462" i="1"/>
  <c r="I462" i="1"/>
  <c r="I449" i="1"/>
  <c r="H449" i="1"/>
  <c r="H440" i="1"/>
  <c r="I440" i="1"/>
  <c r="I257" i="1"/>
  <c r="H257" i="1"/>
  <c r="H339" i="1"/>
  <c r="I339" i="1"/>
  <c r="H490" i="1"/>
  <c r="I490" i="1"/>
  <c r="I448" i="1"/>
  <c r="H448" i="1"/>
  <c r="H348" i="1"/>
  <c r="I348" i="1"/>
  <c r="H48" i="1"/>
  <c r="I48" i="1"/>
  <c r="H17" i="1"/>
  <c r="I17" i="1"/>
  <c r="I342" i="1"/>
  <c r="H342" i="1"/>
  <c r="H199" i="1"/>
  <c r="I199" i="1"/>
  <c r="H383" i="1"/>
  <c r="I383" i="1"/>
  <c r="H390" i="1"/>
  <c r="I390" i="1"/>
  <c r="H71" i="1"/>
  <c r="I71" i="1"/>
  <c r="H145" i="1"/>
  <c r="I145" i="1"/>
  <c r="H328" i="1"/>
  <c r="I328" i="1"/>
  <c r="H305" i="1"/>
  <c r="I305" i="1"/>
  <c r="H214" i="1"/>
  <c r="I214" i="1"/>
  <c r="I300" i="1"/>
  <c r="H300" i="1"/>
  <c r="I286" i="1"/>
  <c r="H286" i="1"/>
  <c r="I97" i="1"/>
  <c r="H97" i="1"/>
  <c r="I172" i="1"/>
  <c r="H172" i="1"/>
  <c r="H427" i="1"/>
  <c r="I427" i="1"/>
  <c r="H118" i="1"/>
  <c r="I118" i="1"/>
  <c r="H338" i="1"/>
  <c r="I338" i="1"/>
  <c r="I372" i="1"/>
  <c r="H372" i="1"/>
  <c r="I49" i="1"/>
  <c r="H49" i="1"/>
  <c r="H415" i="1"/>
  <c r="I415" i="1"/>
  <c r="H149" i="1"/>
  <c r="I149" i="1"/>
  <c r="I318" i="1"/>
  <c r="H318" i="1"/>
  <c r="H24" i="1"/>
  <c r="I24" i="1"/>
  <c r="I280" i="1"/>
  <c r="H280" i="1"/>
  <c r="H312" i="1"/>
  <c r="I312" i="1"/>
  <c r="I160" i="1"/>
  <c r="H160" i="1"/>
  <c r="I72" i="1"/>
  <c r="H72" i="1"/>
  <c r="H99" i="1"/>
  <c r="I99" i="1"/>
  <c r="I69" i="1"/>
  <c r="H69" i="1"/>
  <c r="I289" i="1"/>
  <c r="H289" i="1"/>
  <c r="I191" i="1"/>
  <c r="H191" i="1"/>
  <c r="H238" i="1"/>
  <c r="I238" i="1"/>
  <c r="H222" i="1"/>
  <c r="I222" i="1"/>
  <c r="H174" i="1"/>
  <c r="I174" i="1"/>
  <c r="I237" i="1"/>
  <c r="H237" i="1"/>
  <c r="H292" i="1"/>
  <c r="I292" i="1"/>
  <c r="H357" i="1"/>
  <c r="I357" i="1"/>
  <c r="I39" i="1"/>
  <c r="H39" i="1"/>
  <c r="H119" i="1"/>
  <c r="I119" i="1"/>
  <c r="H411" i="1"/>
  <c r="I411" i="1"/>
  <c r="I88" i="1"/>
  <c r="H88" i="1"/>
  <c r="H108" i="1"/>
  <c r="I108" i="1"/>
  <c r="I467" i="1"/>
  <c r="H467" i="1"/>
  <c r="H295" i="1"/>
  <c r="I295" i="1"/>
  <c r="H409" i="1"/>
  <c r="I409" i="1"/>
  <c r="H9" i="1"/>
  <c r="I9" i="1"/>
  <c r="I259" i="1"/>
  <c r="H259" i="1"/>
  <c r="I158" i="1"/>
  <c r="H158" i="1"/>
  <c r="H23" i="1"/>
  <c r="I23" i="1"/>
  <c r="I130" i="1"/>
  <c r="H130" i="1"/>
  <c r="H175" i="1"/>
  <c r="I175" i="1"/>
  <c r="H221" i="1"/>
  <c r="I221" i="1"/>
  <c r="H192" i="1"/>
  <c r="I192" i="1"/>
  <c r="I146" i="1"/>
  <c r="H146" i="1"/>
  <c r="H78" i="1"/>
  <c r="I78" i="1"/>
  <c r="H205" i="1"/>
  <c r="I205" i="1"/>
  <c r="I41" i="1"/>
  <c r="H41" i="1"/>
  <c r="H350" i="1"/>
  <c r="I350" i="1"/>
  <c r="H335" i="1"/>
  <c r="I335" i="1"/>
  <c r="H369" i="1"/>
  <c r="I369" i="1"/>
  <c r="I239" i="1"/>
  <c r="H239" i="1"/>
  <c r="I406" i="1"/>
  <c r="H406" i="1"/>
  <c r="H408" i="1"/>
  <c r="I408" i="1"/>
  <c r="I85" i="1"/>
  <c r="H85" i="1"/>
  <c r="H325" i="1"/>
  <c r="I325" i="1"/>
  <c r="H184" i="1"/>
  <c r="I184" i="1"/>
  <c r="I19" i="1"/>
  <c r="H19" i="1"/>
  <c r="H8" i="1"/>
  <c r="I8" i="1"/>
  <c r="I46" i="1"/>
  <c r="H46" i="1"/>
  <c r="I376" i="1"/>
  <c r="H376" i="1"/>
  <c r="I258" i="1"/>
  <c r="H258" i="1"/>
  <c r="I452" i="1"/>
  <c r="H452" i="1"/>
  <c r="H103" i="1"/>
  <c r="I103" i="1"/>
  <c r="I253" i="1"/>
  <c r="H253" i="1"/>
  <c r="H56" i="1"/>
  <c r="I56" i="1"/>
  <c r="H147" i="1"/>
  <c r="I147" i="1"/>
  <c r="H245" i="1"/>
  <c r="I245" i="1"/>
  <c r="I484" i="1"/>
  <c r="H484" i="1"/>
  <c r="H496" i="1"/>
  <c r="I496" i="1"/>
  <c r="H232" i="1"/>
  <c r="I232" i="1"/>
  <c r="H79" i="1"/>
  <c r="I79" i="1"/>
  <c r="I176" i="1"/>
  <c r="H176" i="1"/>
  <c r="I77" i="1"/>
  <c r="H77" i="1"/>
  <c r="I405" i="1"/>
  <c r="H405" i="1"/>
  <c r="H263" i="1"/>
  <c r="I263" i="1"/>
  <c r="H384" i="1"/>
  <c r="I384" i="1"/>
  <c r="H93" i="1"/>
  <c r="I93" i="1"/>
  <c r="H393" i="1"/>
  <c r="I393" i="1"/>
  <c r="H482" i="1"/>
  <c r="I482" i="1"/>
  <c r="I38" i="1"/>
  <c r="H38" i="1"/>
  <c r="H95" i="1"/>
  <c r="I95" i="1"/>
  <c r="I240" i="1"/>
  <c r="H240" i="1"/>
  <c r="H169" i="1"/>
  <c r="I169" i="1"/>
  <c r="H133" i="1"/>
  <c r="I133" i="1"/>
  <c r="H126" i="1"/>
  <c r="I126" i="1"/>
  <c r="H233" i="1"/>
  <c r="I233" i="1"/>
  <c r="H15" i="1"/>
  <c r="I15" i="1"/>
  <c r="I329" i="1"/>
  <c r="H329" i="1"/>
  <c r="I208" i="1"/>
  <c r="H208" i="1"/>
  <c r="H43" i="1"/>
  <c r="I43" i="1"/>
  <c r="H161" i="1"/>
  <c r="I161" i="1"/>
  <c r="H428" i="1"/>
  <c r="I428" i="1"/>
  <c r="H439" i="1"/>
  <c r="I439" i="1"/>
  <c r="H495" i="1"/>
  <c r="I495" i="1"/>
  <c r="H407" i="1"/>
  <c r="I407" i="1"/>
  <c r="I92" i="1"/>
  <c r="H92" i="1"/>
  <c r="I381" i="1"/>
  <c r="H381" i="1"/>
  <c r="H167" i="1"/>
  <c r="I167" i="1"/>
  <c r="I477" i="1"/>
  <c r="H477" i="1"/>
  <c r="I346" i="1"/>
  <c r="H346" i="1"/>
  <c r="H193" i="1"/>
  <c r="I193" i="1"/>
  <c r="I58" i="1"/>
  <c r="H58" i="1"/>
  <c r="H310" i="1"/>
  <c r="I310" i="1"/>
  <c r="H179" i="1"/>
  <c r="I179" i="1"/>
  <c r="H197" i="1"/>
  <c r="I197" i="1"/>
  <c r="I373" i="1"/>
  <c r="H373" i="1"/>
  <c r="H132" i="1"/>
  <c r="I132" i="1"/>
  <c r="H36" i="1"/>
  <c r="I36" i="1"/>
  <c r="I150" i="1"/>
  <c r="H150" i="1"/>
  <c r="H353" i="1"/>
  <c r="I353" i="1"/>
  <c r="H271" i="1"/>
  <c r="I271" i="1"/>
  <c r="I273" i="1"/>
  <c r="H273" i="1"/>
  <c r="H386" i="1"/>
  <c r="I386" i="1"/>
  <c r="H166" i="1"/>
  <c r="I166" i="1"/>
  <c r="I116" i="1"/>
  <c r="H116" i="1"/>
  <c r="I255" i="1"/>
  <c r="H255" i="1"/>
  <c r="H331" i="1"/>
  <c r="I331" i="1"/>
  <c r="H378" i="1"/>
  <c r="I378" i="1"/>
  <c r="H3" i="1"/>
  <c r="I3" i="1"/>
  <c r="H187" i="1"/>
  <c r="I187" i="1"/>
  <c r="H44" i="1"/>
  <c r="I44" i="1"/>
  <c r="I429" i="1"/>
  <c r="H429" i="1"/>
  <c r="H284" i="1"/>
  <c r="I284" i="1"/>
  <c r="H206" i="1"/>
  <c r="I206" i="1"/>
  <c r="H98" i="1"/>
  <c r="I98" i="1"/>
  <c r="H445" i="1"/>
  <c r="I445" i="1"/>
  <c r="H123" i="1"/>
  <c r="I123" i="1"/>
  <c r="H458" i="1"/>
  <c r="I458" i="1"/>
  <c r="I402" i="1"/>
  <c r="H402" i="1"/>
  <c r="I379" i="1"/>
  <c r="H379" i="1"/>
  <c r="I218" i="1"/>
  <c r="H218" i="1"/>
  <c r="I80" i="1"/>
  <c r="H80" i="1"/>
  <c r="I364" i="1"/>
  <c r="H364" i="1"/>
  <c r="H489" i="1"/>
  <c r="I489" i="1"/>
  <c r="H487" i="1"/>
  <c r="I487" i="1"/>
  <c r="H196" i="1"/>
  <c r="I196" i="1"/>
  <c r="H423" i="1"/>
  <c r="I423" i="1"/>
  <c r="I234" i="1"/>
  <c r="H234" i="1"/>
  <c r="H249" i="1"/>
  <c r="I249" i="1"/>
  <c r="H302" i="1"/>
  <c r="I302" i="1"/>
  <c r="I461" i="1"/>
  <c r="H461" i="1"/>
  <c r="I142" i="1"/>
  <c r="H142" i="1"/>
  <c r="H465" i="1"/>
  <c r="I465" i="1"/>
  <c r="I70" i="1"/>
  <c r="H70" i="1"/>
  <c r="H220" i="1"/>
  <c r="I220" i="1"/>
  <c r="H282" i="1"/>
  <c r="I282" i="1"/>
  <c r="I320" i="1"/>
  <c r="H320" i="1"/>
  <c r="I105" i="1"/>
  <c r="H105" i="1"/>
  <c r="I40" i="1"/>
  <c r="H40" i="1"/>
  <c r="H244" i="1"/>
  <c r="I244" i="1"/>
  <c r="H269" i="1"/>
  <c r="I269" i="1"/>
  <c r="I323" i="1"/>
  <c r="H323" i="1"/>
  <c r="I426" i="1"/>
  <c r="H426" i="1"/>
  <c r="H219" i="1"/>
  <c r="I219" i="1"/>
  <c r="H68" i="1"/>
  <c r="I68" i="1"/>
  <c r="H26" i="1"/>
  <c r="I26" i="1"/>
  <c r="H47" i="1"/>
  <c r="I47" i="1"/>
  <c r="I272" i="1"/>
  <c r="H272" i="1"/>
  <c r="I64" i="1"/>
  <c r="H64" i="1"/>
  <c r="H124" i="1"/>
  <c r="I124" i="1"/>
  <c r="I479" i="1"/>
  <c r="H479" i="1"/>
  <c r="H397" i="1"/>
  <c r="I397" i="1"/>
  <c r="H181" i="1"/>
  <c r="I181" i="1"/>
  <c r="I152" i="1"/>
  <c r="H152" i="1"/>
  <c r="H231" i="1"/>
  <c r="I231" i="1"/>
  <c r="H425" i="1"/>
  <c r="I425" i="1"/>
  <c r="I260" i="1"/>
  <c r="H260" i="1"/>
  <c r="I204" i="1"/>
  <c r="H204" i="1"/>
  <c r="I354" i="1"/>
  <c r="H354" i="1"/>
  <c r="H371" i="1"/>
  <c r="I371" i="1"/>
  <c r="I101" i="1"/>
  <c r="H101" i="1"/>
  <c r="I110" i="1"/>
  <c r="H110" i="1"/>
  <c r="H189" i="1"/>
  <c r="I189" i="1"/>
  <c r="I356" i="1"/>
  <c r="H356" i="1"/>
  <c r="H355" i="1"/>
  <c r="I355" i="1"/>
  <c r="I109" i="1"/>
  <c r="H109" i="1"/>
  <c r="I438" i="1"/>
  <c r="H438" i="1"/>
  <c r="AM2500" i="2" l="1"/>
  <c r="Q2500" i="2"/>
  <c r="AB250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<sst xmlns="http://schemas.openxmlformats.org/spreadsheetml/2006/main" count="162" uniqueCount="45">
  <si>
    <t>번호</t>
    <phoneticPr fontId="1" type="noConversion"/>
  </si>
  <si>
    <t>스테이지</t>
    <phoneticPr fontId="1" type="noConversion"/>
  </si>
  <si>
    <t>연구 버프</t>
    <phoneticPr fontId="1" type="noConversion"/>
  </si>
  <si>
    <t>근접 몬스터</t>
    <phoneticPr fontId="1" type="noConversion"/>
  </si>
  <si>
    <t>원거리 몬스터</t>
    <phoneticPr fontId="1" type="noConversion"/>
  </si>
  <si>
    <t>총 마리 수</t>
    <phoneticPr fontId="1" type="noConversion"/>
  </si>
  <si>
    <t>총 웨이브</t>
    <phoneticPr fontId="1" type="noConversion"/>
  </si>
  <si>
    <t>스텟</t>
    <phoneticPr fontId="1" type="noConversion"/>
  </si>
  <si>
    <t>레벨</t>
    <phoneticPr fontId="1" type="noConversion"/>
  </si>
  <si>
    <t>전투력</t>
    <phoneticPr fontId="1" type="noConversion"/>
  </si>
  <si>
    <t>등급</t>
    <phoneticPr fontId="1" type="noConversion"/>
  </si>
  <si>
    <t>Attack</t>
    <phoneticPr fontId="1" type="noConversion"/>
  </si>
  <si>
    <t>Hp</t>
    <phoneticPr fontId="1" type="noConversion"/>
  </si>
  <si>
    <t>AttackSpeed</t>
    <phoneticPr fontId="1" type="noConversion"/>
  </si>
  <si>
    <t>Range</t>
    <phoneticPr fontId="1" type="noConversion"/>
  </si>
  <si>
    <t>Splash</t>
    <phoneticPr fontId="1" type="noConversion"/>
  </si>
  <si>
    <t>SplashRange</t>
    <phoneticPr fontId="1" type="noConversion"/>
  </si>
  <si>
    <t>MooveSpeed</t>
    <phoneticPr fontId="1" type="noConversion"/>
  </si>
  <si>
    <t>계수</t>
    <phoneticPr fontId="1" type="noConversion"/>
  </si>
  <si>
    <t>유형</t>
    <phoneticPr fontId="1" type="noConversion"/>
  </si>
  <si>
    <t>일반</t>
    <phoneticPr fontId="1" type="noConversion"/>
  </si>
  <si>
    <t>기준</t>
    <phoneticPr fontId="1" type="noConversion"/>
  </si>
  <si>
    <t>공격형</t>
    <phoneticPr fontId="1" type="noConversion"/>
  </si>
  <si>
    <t>레어</t>
    <phoneticPr fontId="1" type="noConversion"/>
  </si>
  <si>
    <t>방어형</t>
    <phoneticPr fontId="1" type="noConversion"/>
  </si>
  <si>
    <t>에픽</t>
    <phoneticPr fontId="1" type="noConversion"/>
  </si>
  <si>
    <t>속도형</t>
    <phoneticPr fontId="1" type="noConversion"/>
  </si>
  <si>
    <t>스페셜</t>
    <phoneticPr fontId="1" type="noConversion"/>
  </si>
  <si>
    <t>유니크</t>
    <phoneticPr fontId="1" type="noConversion"/>
  </si>
  <si>
    <t>공격 유형</t>
    <phoneticPr fontId="1" type="noConversion"/>
  </si>
  <si>
    <t>미정</t>
    <phoneticPr fontId="1" type="noConversion"/>
  </si>
  <si>
    <t>전투력 기준</t>
    <phoneticPr fontId="1" type="noConversion"/>
  </si>
  <si>
    <t>마리수</t>
    <phoneticPr fontId="1" type="noConversion"/>
  </si>
  <si>
    <t>웨이브당 몬스터 평균 수</t>
    <phoneticPr fontId="1" type="noConversion"/>
  </si>
  <si>
    <t>연구 버프</t>
    <phoneticPr fontId="1" type="noConversion"/>
  </si>
  <si>
    <t>속도 몬스터</t>
    <phoneticPr fontId="1" type="noConversion"/>
  </si>
  <si>
    <t>마리 수</t>
    <phoneticPr fontId="1" type="noConversion"/>
  </si>
  <si>
    <t>IF('스테이지별 몬스터 스텟'!$AA$3='스테이지별 난이도 설정'!$G$1,SUMIFS('스테이지별 몬스터 스텟'!$AJ:$AJ,'스테이지별 몬스터 스텟'!$C:$C,'스테이지별 난이도 설정'!$B2)))</t>
    <phoneticPr fontId="1" type="noConversion"/>
  </si>
  <si>
    <t>IF('스테이지별 몬스터 스텟'!$G$3='스테이지별 난이도 설정'!$E$1,SUMIFS('스테이지별 몬스터 스텟'!$P:$P,'스테이지별 몬스터 스텟'!$C:$C,'스테이지별 난이도 설정'!$B2),</t>
    <phoneticPr fontId="1" type="noConversion"/>
  </si>
  <si>
    <t>IF('스테이지별 몬스터 스텟'!$Q$3='스테이지별 난이도 설정'!$F$1,SUMIFS('스테이지별 몬스터 스텟'!$Z:$Z,'스테이지별 몬스터 스텟'!$C:$C,'스테이지별 난이도 설정'!$B2)))</t>
    <phoneticPr fontId="1" type="noConversion"/>
  </si>
  <si>
    <t>ifs('스테이지별 몬스터 스텟'!$G$3='스테이지별 난이도 설정'!$E$1,SUMIFS('스테이지별 몬스터 스텟'!$P:$P,'스테이지별 몬스터 스텟'!$C:$C),'스테이지별 난이도 설정'!$B2,'스테이지별 몬스터 스텟'!$Q$3='스테이지별 난이도 설정'!$F$1,SUMIFS('스테이지별 몬스터 스텟'!$Z:$Z,'스테이지별 몬스터 스텟'!$C:$C,'스테이지별 난이도 설정'!$B2))</t>
    <phoneticPr fontId="1" type="noConversion"/>
  </si>
  <si>
    <t>MovementSpeed</t>
    <phoneticPr fontId="1" type="noConversion"/>
  </si>
  <si>
    <t>레벨값</t>
    <phoneticPr fontId="1" type="noConversion"/>
  </si>
  <si>
    <t>Defense</t>
    <phoneticPr fontId="1" type="noConversion"/>
  </si>
  <si>
    <t>DefenseConstant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</si>
</sst>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rgb="FFFF000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3" borderId="2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3" borderId="20" xfId="0" applyFill="1" applyBorder="1">
      <alignment vertical="center"/>
    </xf>
    <xf numFmtId="0" fontId="3" fillId="0" borderId="0" xfId="0" applyFont="1">
      <alignment vertical="center"/>
    </xf>
    <xf numFmtId="0" fontId="0" fillId="7" borderId="1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9" fontId="0" fillId="0" borderId="0" xfId="1" applyFont="1">
      <alignment vertical="center"/>
    </xf>
    <xf numFmtId="0" fontId="0" fillId="3" borderId="1" xfId="0" applyFill="1" applyBorder="1" applyAlignment="1">
      <alignment horizontal="centerContinuous" vertical="center"/>
    </xf>
    <xf numFmtId="0" fontId="0" fillId="8" borderId="1" xfId="0" applyFill="1" applyBorder="1" applyAlignment="1">
      <alignment horizontal="centerContinuous" vertical="center"/>
    </xf>
    <xf numFmtId="0" fontId="0" fillId="6" borderId="1" xfId="0" applyFill="1" applyBorder="1" applyAlignment="1">
      <alignment horizontal="centerContinuous" vertical="center"/>
    </xf>
    <xf numFmtId="0" fontId="0" fillId="0" borderId="1" xfId="0" applyBorder="1" applyAlignment="1">
      <alignment horizontal="center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DC44A-2336-49CF-930C-D610EE2A2EBC}">
  <dimension ref="A1:AH18"/>
  <sheetViews>
    <sheetView tabSelected="1" topLeftCell="T1" workbookViewId="0">
      <selection activeCell="AF1" sqref="AF1:AG1"/>
    </sheetView>
  </sheetViews>
  <sheetFormatPr defaultRowHeight="16.5" x14ac:dyDescent="0.3"/>
  <cols>
    <col min="4" max="5" width="9.5" bestFit="1" customWidth="1"/>
    <col min="6" max="6" width="16.625" bestFit="1" customWidth="1"/>
    <col min="7" max="7" width="8.5" bestFit="1" customWidth="1"/>
    <col min="8" max="8" width="12.375" bestFit="1" customWidth="1"/>
    <col min="9" max="9" width="6.875" bestFit="1" customWidth="1"/>
    <col min="10" max="10" width="7" bestFit="1" customWidth="1"/>
    <col min="11" max="11" width="12.625" bestFit="1" customWidth="1"/>
    <col min="12" max="12" width="16.5" bestFit="1" customWidth="1"/>
    <col min="13" max="13" width="15" bestFit="1" customWidth="1"/>
    <col min="17" max="18" width="8.5" bestFit="1" customWidth="1"/>
    <col min="19" max="19" width="16" bestFit="1" customWidth="1"/>
    <col min="20" max="20" width="8.5" bestFit="1" customWidth="1"/>
    <col min="21" max="21" width="12.375" bestFit="1" customWidth="1"/>
    <col min="22" max="22" width="6.875" bestFit="1" customWidth="1"/>
    <col min="23" max="23" width="7" bestFit="1" customWidth="1"/>
    <col min="24" max="24" width="12.625" bestFit="1" customWidth="1"/>
    <col min="25" max="25" width="12.875" bestFit="1" customWidth="1"/>
    <col min="31" max="31" width="13.75" bestFit="1" customWidth="1"/>
    <col min="34" max="34" width="7" bestFit="1" customWidth="1"/>
    <col min="35" max="35" width="12.625" bestFit="1" customWidth="1"/>
    <col min="36" max="36" width="12.875" bestFit="1" customWidth="1"/>
  </cols>
  <sheetData>
    <row r="1" spans="1:34" ht="17.25" thickBot="1" x14ac:dyDescent="0.35">
      <c r="A1" s="2" t="s">
        <v>0</v>
      </c>
      <c r="B1" s="2" t="s">
        <v>10</v>
      </c>
      <c r="C1" s="2" t="s">
        <v>29</v>
      </c>
      <c r="D1" s="2" t="s">
        <v>11</v>
      </c>
      <c r="E1" s="2" t="s">
        <v>43</v>
      </c>
      <c r="F1" s="2" t="s">
        <v>44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41</v>
      </c>
      <c r="M1" s="2" t="s">
        <v>9</v>
      </c>
      <c r="O1" s="56" t="s">
        <v>18</v>
      </c>
      <c r="P1" s="8" t="s">
        <v>19</v>
      </c>
      <c r="Q1" s="8" t="s">
        <v>11</v>
      </c>
      <c r="R1" s="2" t="s">
        <v>43</v>
      </c>
      <c r="S1" s="2" t="s">
        <v>44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2" t="s">
        <v>41</v>
      </c>
      <c r="Z1" s="44" t="s">
        <v>9</v>
      </c>
      <c r="AB1" s="8" t="s">
        <v>11</v>
      </c>
      <c r="AC1" s="8" t="s">
        <v>14</v>
      </c>
      <c r="AD1" s="8" t="s">
        <v>13</v>
      </c>
      <c r="AE1" s="8" t="s">
        <v>16</v>
      </c>
      <c r="AF1" s="2" t="s">
        <v>43</v>
      </c>
      <c r="AG1" s="2" t="s">
        <v>44</v>
      </c>
      <c r="AH1" s="8" t="s">
        <v>12</v>
      </c>
    </row>
    <row r="2" spans="1:34" x14ac:dyDescent="0.3">
      <c r="A2" s="14">
        <v>1</v>
      </c>
      <c r="B2" s="14" t="s">
        <v>20</v>
      </c>
      <c r="C2" s="25" t="s">
        <v>22</v>
      </c>
      <c r="D2" s="26">
        <f t="shared" ref="D2:D16" si="0">VLOOKUP($B2,$O$8:$Y$12,3,0)*VLOOKUP($C2,$P$2:$Y$4,2,0)</f>
        <v>7.5</v>
      </c>
      <c r="E2" s="27">
        <f t="shared" ref="E2:E16" si="1">VLOOKUP($B2,$O$8:$Y$12,4,0)*VLOOKUP($C2,$P$2:$Y$4,3,0)</f>
        <v>1.5</v>
      </c>
      <c r="F2" s="27">
        <f t="shared" ref="F2:F16" si="2">VLOOKUP($B2,$O$8:$Y$12,5,0)*VLOOKUP($C2,$P$2:$Y$4,4,0)</f>
        <v>5000</v>
      </c>
      <c r="G2" s="27">
        <f t="shared" ref="G2:G15" si="3">VLOOKUP($B2,$O$8:$Y$12,6,0)*VLOOKUP($C2,$P$2:$Y$4,5,0)</f>
        <v>30</v>
      </c>
      <c r="H2" s="27">
        <f t="shared" ref="H2:H16" si="4">VLOOKUP($B2,$O$8:$Y$12,7,0)*VLOOKUP($C2,$P$2:$Y$4,6,0)</f>
        <v>0.5</v>
      </c>
      <c r="I2" s="27">
        <f t="shared" ref="I2:I16" si="5">VLOOKUP($B2,$O$8:$Y$12,8,0)*VLOOKUP($C2,$P$2:$Y$4,7,0)</f>
        <v>0.3</v>
      </c>
      <c r="J2" s="27">
        <f t="shared" ref="J2:J16" si="6">VLOOKUP($B2,$O$8:$Y$12,9,0)*VLOOKUP($C2,$P$2:$Y$4,8,0)</f>
        <v>0</v>
      </c>
      <c r="K2" s="27">
        <f t="shared" ref="K2:K16" si="7">VLOOKUP($B2,$O$8:$Y$12,10,0)*VLOOKUP($C2,$P$2:$Y$4,9,0)</f>
        <v>0</v>
      </c>
      <c r="L2" s="27">
        <f>VLOOKUP($B2,$O$8:$Y$12,11,0)*VLOOKUP($C2,$P$2:$Y$4,10,0)</f>
        <v>0.7</v>
      </c>
      <c r="M2" s="46">
        <f>SUM(D2*Q$17,E2*R$17,F2*S$17,G2*T$17,H2*U$17,I2*V$17,J2*W$17,K2*X$17,K2*X$17,L2*Y$17)</f>
        <v>7579.95</v>
      </c>
      <c r="O2" s="56"/>
      <c r="P2" s="1" t="s">
        <v>22</v>
      </c>
      <c r="Q2" s="1">
        <v>1.5</v>
      </c>
      <c r="R2" s="1">
        <v>0.5</v>
      </c>
      <c r="S2" s="1">
        <v>0.5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AB2">
        <v>2</v>
      </c>
      <c r="AC2">
        <v>1</v>
      </c>
      <c r="AD2">
        <v>2</v>
      </c>
      <c r="AE2">
        <v>1</v>
      </c>
      <c r="AF2">
        <v>1.5</v>
      </c>
      <c r="AG2">
        <v>1.5</v>
      </c>
      <c r="AH2">
        <v>2</v>
      </c>
    </row>
    <row r="3" spans="1:34" x14ac:dyDescent="0.3">
      <c r="A3" s="15">
        <v>2</v>
      </c>
      <c r="B3" s="15" t="s">
        <v>23</v>
      </c>
      <c r="C3" s="28" t="s">
        <v>22</v>
      </c>
      <c r="D3" s="26">
        <f t="shared" si="0"/>
        <v>11.25</v>
      </c>
      <c r="E3" s="27">
        <f t="shared" si="1"/>
        <v>2.25</v>
      </c>
      <c r="F3" s="27">
        <f t="shared" si="2"/>
        <v>5000</v>
      </c>
      <c r="G3" s="27">
        <f t="shared" si="3"/>
        <v>45</v>
      </c>
      <c r="H3" s="27">
        <f t="shared" si="4"/>
        <v>0.75</v>
      </c>
      <c r="I3" s="27">
        <f t="shared" si="5"/>
        <v>0.3</v>
      </c>
      <c r="J3" s="27">
        <f t="shared" si="6"/>
        <v>0</v>
      </c>
      <c r="K3" s="27">
        <f t="shared" si="7"/>
        <v>0</v>
      </c>
      <c r="L3" s="27">
        <f t="shared" ref="L2:L16" si="8">VLOOKUP($B3,$O$8:$Y$12,11,0)*VLOOKUP($C3,$P$2:$Y$4,10,0)</f>
        <v>0.7</v>
      </c>
      <c r="M3" s="46">
        <f t="shared" ref="M3:M16" si="9">SUM(D3*Q$17,E3*R$17,F3*S$17,G3*T$17,H3*U$17,I3*V$17,J3*W$17,K3*X$17,K3*X$17,L3*Y$17)</f>
        <v>7619.0749999999998</v>
      </c>
      <c r="O3" s="56"/>
      <c r="P3" s="1" t="s">
        <v>24</v>
      </c>
      <c r="Q3" s="1">
        <v>0.5</v>
      </c>
      <c r="R3" s="1">
        <v>1.5</v>
      </c>
      <c r="S3" s="1">
        <v>0.5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AC3" t="s">
        <v>30</v>
      </c>
      <c r="AE3" t="s">
        <v>30</v>
      </c>
    </row>
    <row r="4" spans="1:34" x14ac:dyDescent="0.3">
      <c r="A4" s="16">
        <v>3</v>
      </c>
      <c r="B4" s="16" t="s">
        <v>25</v>
      </c>
      <c r="C4" s="29" t="s">
        <v>22</v>
      </c>
      <c r="D4" s="26">
        <f t="shared" si="0"/>
        <v>16.875</v>
      </c>
      <c r="E4" s="27">
        <f t="shared" si="1"/>
        <v>3.375</v>
      </c>
      <c r="F4" s="27">
        <f t="shared" si="2"/>
        <v>5000</v>
      </c>
      <c r="G4" s="27">
        <f t="shared" si="3"/>
        <v>67.5</v>
      </c>
      <c r="H4" s="27">
        <f t="shared" si="4"/>
        <v>1.125</v>
      </c>
      <c r="I4" s="27">
        <f t="shared" si="5"/>
        <v>0.3</v>
      </c>
      <c r="J4" s="27">
        <f t="shared" si="6"/>
        <v>0</v>
      </c>
      <c r="K4" s="27">
        <f t="shared" si="7"/>
        <v>0</v>
      </c>
      <c r="L4" s="27">
        <f t="shared" si="8"/>
        <v>0.7</v>
      </c>
      <c r="M4" s="46">
        <f t="shared" si="9"/>
        <v>7677.7624999999998</v>
      </c>
      <c r="O4" s="56"/>
      <c r="P4" s="1" t="s">
        <v>26</v>
      </c>
      <c r="Q4" s="1">
        <v>0.5</v>
      </c>
      <c r="R4" s="1">
        <v>1</v>
      </c>
      <c r="S4" s="1">
        <v>0.5</v>
      </c>
      <c r="T4" s="1">
        <v>0.5</v>
      </c>
      <c r="U4" s="1">
        <v>1</v>
      </c>
      <c r="V4" s="1">
        <v>1</v>
      </c>
      <c r="W4" s="1">
        <v>1</v>
      </c>
      <c r="X4" s="1">
        <v>1</v>
      </c>
      <c r="Y4" s="1">
        <v>2</v>
      </c>
    </row>
    <row r="5" spans="1:34" x14ac:dyDescent="0.3">
      <c r="A5" s="16">
        <v>4</v>
      </c>
      <c r="B5" s="16" t="s">
        <v>28</v>
      </c>
      <c r="C5" s="29" t="s">
        <v>22</v>
      </c>
      <c r="D5" s="26">
        <f t="shared" si="0"/>
        <v>25.3125</v>
      </c>
      <c r="E5" s="27">
        <f t="shared" si="1"/>
        <v>5.0625</v>
      </c>
      <c r="F5" s="27">
        <f t="shared" si="2"/>
        <v>5000</v>
      </c>
      <c r="G5" s="27">
        <f t="shared" si="3"/>
        <v>101.25</v>
      </c>
      <c r="H5" s="27">
        <f t="shared" si="4"/>
        <v>1.6875</v>
      </c>
      <c r="I5" s="27">
        <f t="shared" si="5"/>
        <v>0.3</v>
      </c>
      <c r="J5" s="27">
        <f t="shared" si="6"/>
        <v>0</v>
      </c>
      <c r="K5" s="27">
        <f t="shared" si="7"/>
        <v>0</v>
      </c>
      <c r="L5" s="27">
        <f t="shared" si="8"/>
        <v>1</v>
      </c>
      <c r="M5" s="46">
        <f t="shared" si="9"/>
        <v>7766.3937500000002</v>
      </c>
    </row>
    <row r="6" spans="1:34" ht="17.25" thickBot="1" x14ac:dyDescent="0.35">
      <c r="A6" s="16">
        <v>5</v>
      </c>
      <c r="B6" s="16" t="s">
        <v>27</v>
      </c>
      <c r="C6" s="29" t="s">
        <v>22</v>
      </c>
      <c r="D6" s="30">
        <f t="shared" si="0"/>
        <v>37.96875</v>
      </c>
      <c r="E6" s="31">
        <f t="shared" si="1"/>
        <v>7.59375</v>
      </c>
      <c r="F6" s="31">
        <f t="shared" si="2"/>
        <v>5000</v>
      </c>
      <c r="G6" s="31">
        <f t="shared" si="3"/>
        <v>151.875</v>
      </c>
      <c r="H6" s="31">
        <f t="shared" si="4"/>
        <v>2.53125</v>
      </c>
      <c r="I6" s="31">
        <f t="shared" si="5"/>
        <v>0.3</v>
      </c>
      <c r="J6" s="31">
        <f t="shared" si="6"/>
        <v>0</v>
      </c>
      <c r="K6" s="31">
        <f t="shared" si="7"/>
        <v>0</v>
      </c>
      <c r="L6" s="31">
        <f t="shared" si="8"/>
        <v>1</v>
      </c>
      <c r="M6" s="47">
        <f t="shared" si="9"/>
        <v>7898.4406250000002</v>
      </c>
    </row>
    <row r="7" spans="1:34" x14ac:dyDescent="0.3">
      <c r="A7" s="17">
        <v>11</v>
      </c>
      <c r="B7" s="17" t="s">
        <v>20</v>
      </c>
      <c r="C7" s="32" t="s">
        <v>24</v>
      </c>
      <c r="D7" s="33">
        <f t="shared" si="0"/>
        <v>2.5</v>
      </c>
      <c r="E7" s="32">
        <f t="shared" si="1"/>
        <v>4.5</v>
      </c>
      <c r="F7" s="32">
        <f t="shared" si="2"/>
        <v>5000</v>
      </c>
      <c r="G7" s="32">
        <f t="shared" si="3"/>
        <v>30</v>
      </c>
      <c r="H7" s="32">
        <f t="shared" si="4"/>
        <v>0.5</v>
      </c>
      <c r="I7" s="32">
        <f t="shared" si="5"/>
        <v>0.3</v>
      </c>
      <c r="J7" s="32">
        <f t="shared" si="6"/>
        <v>0</v>
      </c>
      <c r="K7" s="32">
        <f t="shared" si="7"/>
        <v>0</v>
      </c>
      <c r="L7" s="34">
        <f t="shared" si="8"/>
        <v>0.7</v>
      </c>
      <c r="M7" s="48">
        <f>SUM(D7*Q$17,E7*R$17,F7*S$17,G7*T$17,H7*U$17,I7*V$17,J7*W$17,K7*X$17,K7*X$17,L7*Y$17)</f>
        <v>7574.45</v>
      </c>
      <c r="O7" s="5" t="s">
        <v>10</v>
      </c>
      <c r="P7" s="6" t="s">
        <v>19</v>
      </c>
      <c r="Q7" s="7" t="s">
        <v>11</v>
      </c>
      <c r="R7" s="2" t="s">
        <v>43</v>
      </c>
      <c r="S7" s="2" t="s">
        <v>44</v>
      </c>
      <c r="T7" s="8" t="s">
        <v>12</v>
      </c>
      <c r="U7" s="8" t="s">
        <v>13</v>
      </c>
      <c r="V7" s="8" t="s">
        <v>14</v>
      </c>
      <c r="W7" s="8" t="s">
        <v>15</v>
      </c>
      <c r="X7" s="8" t="s">
        <v>16</v>
      </c>
      <c r="Y7" s="2" t="s">
        <v>41</v>
      </c>
    </row>
    <row r="8" spans="1:34" x14ac:dyDescent="0.3">
      <c r="A8" s="18">
        <v>12</v>
      </c>
      <c r="B8" s="18" t="s">
        <v>23</v>
      </c>
      <c r="C8" s="35" t="s">
        <v>24</v>
      </c>
      <c r="D8" s="36">
        <f t="shared" si="0"/>
        <v>3.75</v>
      </c>
      <c r="E8" s="35">
        <f>VLOOKUP($B8,$O$8:$Y$12,4,0)*VLOOKUP($C8,$P$2:$Y$4,3,0)</f>
        <v>6.75</v>
      </c>
      <c r="F8" s="35">
        <f t="shared" si="2"/>
        <v>5000</v>
      </c>
      <c r="G8" s="35">
        <f t="shared" si="3"/>
        <v>45</v>
      </c>
      <c r="H8" s="35">
        <f t="shared" si="4"/>
        <v>0.75</v>
      </c>
      <c r="I8" s="35">
        <f t="shared" si="5"/>
        <v>0.3</v>
      </c>
      <c r="J8" s="35">
        <f t="shared" si="6"/>
        <v>0</v>
      </c>
      <c r="K8" s="35">
        <f t="shared" si="7"/>
        <v>0</v>
      </c>
      <c r="L8" s="37">
        <f t="shared" si="8"/>
        <v>0.7</v>
      </c>
      <c r="M8" s="49">
        <f t="shared" si="9"/>
        <v>7610.8249999999998</v>
      </c>
      <c r="O8" s="9" t="s">
        <v>20</v>
      </c>
      <c r="P8" s="10" t="s">
        <v>21</v>
      </c>
      <c r="Q8" s="11">
        <v>5</v>
      </c>
      <c r="R8" s="1">
        <v>3</v>
      </c>
      <c r="S8" s="1">
        <v>10000</v>
      </c>
      <c r="T8" s="1">
        <v>30</v>
      </c>
      <c r="U8" s="1">
        <v>0.5</v>
      </c>
      <c r="V8" s="1">
        <v>0.3</v>
      </c>
      <c r="W8" s="1"/>
      <c r="X8" s="1"/>
      <c r="Y8" s="1">
        <v>0.7</v>
      </c>
    </row>
    <row r="9" spans="1:34" x14ac:dyDescent="0.3">
      <c r="A9" s="19">
        <v>13</v>
      </c>
      <c r="B9" s="19" t="s">
        <v>25</v>
      </c>
      <c r="C9" s="35" t="s">
        <v>24</v>
      </c>
      <c r="D9" s="36">
        <f t="shared" si="0"/>
        <v>5.625</v>
      </c>
      <c r="E9" s="35">
        <f t="shared" si="1"/>
        <v>10.125</v>
      </c>
      <c r="F9" s="35">
        <f t="shared" si="2"/>
        <v>5000</v>
      </c>
      <c r="G9" s="35">
        <f t="shared" si="3"/>
        <v>67.5</v>
      </c>
      <c r="H9" s="35">
        <f t="shared" si="4"/>
        <v>1.125</v>
      </c>
      <c r="I9" s="35">
        <f t="shared" si="5"/>
        <v>0.3</v>
      </c>
      <c r="J9" s="35">
        <f t="shared" si="6"/>
        <v>0</v>
      </c>
      <c r="K9" s="35">
        <f t="shared" si="7"/>
        <v>0</v>
      </c>
      <c r="L9" s="37">
        <f t="shared" si="8"/>
        <v>0.7</v>
      </c>
      <c r="M9" s="49">
        <f t="shared" si="9"/>
        <v>7665.3874999999998</v>
      </c>
      <c r="O9" s="9" t="s">
        <v>23</v>
      </c>
      <c r="P9" s="10" t="s">
        <v>21</v>
      </c>
      <c r="Q9" s="11">
        <f>Q8*1.5</f>
        <v>7.5</v>
      </c>
      <c r="R9" s="1">
        <f>R8*1.5</f>
        <v>4.5</v>
      </c>
      <c r="S9" s="1">
        <v>10000</v>
      </c>
      <c r="T9" s="1">
        <f>T8*1.5</f>
        <v>45</v>
      </c>
      <c r="U9" s="1">
        <f>U8*1.5</f>
        <v>0.75</v>
      </c>
      <c r="V9" s="1">
        <v>0.3</v>
      </c>
      <c r="W9" s="1"/>
      <c r="X9" s="1"/>
      <c r="Y9" s="1">
        <v>0.7</v>
      </c>
    </row>
    <row r="10" spans="1:34" x14ac:dyDescent="0.3">
      <c r="A10" s="19">
        <v>14</v>
      </c>
      <c r="B10" s="19" t="s">
        <v>28</v>
      </c>
      <c r="C10" s="35" t="s">
        <v>24</v>
      </c>
      <c r="D10" s="36">
        <f t="shared" si="0"/>
        <v>8.4375</v>
      </c>
      <c r="E10" s="35">
        <f t="shared" si="1"/>
        <v>15.1875</v>
      </c>
      <c r="F10" s="35">
        <f t="shared" si="2"/>
        <v>5000</v>
      </c>
      <c r="G10" s="35">
        <f t="shared" si="3"/>
        <v>101.25</v>
      </c>
      <c r="H10" s="35">
        <f t="shared" si="4"/>
        <v>1.6875</v>
      </c>
      <c r="I10" s="35">
        <f t="shared" si="5"/>
        <v>0.3</v>
      </c>
      <c r="J10" s="35">
        <f t="shared" si="6"/>
        <v>0</v>
      </c>
      <c r="K10" s="35">
        <f t="shared" si="7"/>
        <v>0</v>
      </c>
      <c r="L10" s="37">
        <f t="shared" si="8"/>
        <v>1</v>
      </c>
      <c r="M10" s="49">
        <f t="shared" si="9"/>
        <v>7747.8312500000002</v>
      </c>
      <c r="O10" s="9" t="s">
        <v>25</v>
      </c>
      <c r="P10" s="10" t="s">
        <v>21</v>
      </c>
      <c r="Q10" s="11">
        <f t="shared" ref="Q10:U12" si="10">Q9*1.5</f>
        <v>11.25</v>
      </c>
      <c r="R10" s="1">
        <f t="shared" si="10"/>
        <v>6.75</v>
      </c>
      <c r="S10" s="1">
        <v>10000</v>
      </c>
      <c r="T10" s="1">
        <f t="shared" si="10"/>
        <v>67.5</v>
      </c>
      <c r="U10" s="1">
        <f t="shared" si="10"/>
        <v>1.125</v>
      </c>
      <c r="V10" s="1">
        <v>0.3</v>
      </c>
      <c r="W10" s="1"/>
      <c r="X10" s="1"/>
      <c r="Y10" s="1">
        <v>0.7</v>
      </c>
    </row>
    <row r="11" spans="1:34" ht="17.25" thickBot="1" x14ac:dyDescent="0.35">
      <c r="A11" s="20">
        <v>15</v>
      </c>
      <c r="B11" s="20" t="s">
        <v>27</v>
      </c>
      <c r="C11" s="38" t="s">
        <v>24</v>
      </c>
      <c r="D11" s="39">
        <f t="shared" si="0"/>
        <v>12.65625</v>
      </c>
      <c r="E11" s="38">
        <f t="shared" si="1"/>
        <v>22.78125</v>
      </c>
      <c r="F11" s="38">
        <f t="shared" si="2"/>
        <v>5000</v>
      </c>
      <c r="G11" s="38">
        <f t="shared" si="3"/>
        <v>151.875</v>
      </c>
      <c r="H11" s="38">
        <f t="shared" si="4"/>
        <v>2.53125</v>
      </c>
      <c r="I11" s="38">
        <f t="shared" si="5"/>
        <v>0.3</v>
      </c>
      <c r="J11" s="38">
        <f t="shared" si="6"/>
        <v>0</v>
      </c>
      <c r="K11" s="38">
        <f t="shared" si="7"/>
        <v>0</v>
      </c>
      <c r="L11" s="40">
        <f t="shared" si="8"/>
        <v>1</v>
      </c>
      <c r="M11" s="50">
        <f t="shared" si="9"/>
        <v>7870.5968750000002</v>
      </c>
      <c r="O11" s="9" t="s">
        <v>28</v>
      </c>
      <c r="P11" s="10" t="s">
        <v>21</v>
      </c>
      <c r="Q11" s="11">
        <f t="shared" si="10"/>
        <v>16.875</v>
      </c>
      <c r="R11" s="1">
        <f t="shared" si="10"/>
        <v>10.125</v>
      </c>
      <c r="S11" s="1">
        <v>10000</v>
      </c>
      <c r="T11" s="1">
        <f t="shared" si="10"/>
        <v>101.25</v>
      </c>
      <c r="U11" s="1">
        <f t="shared" si="10"/>
        <v>1.6875</v>
      </c>
      <c r="V11" s="1">
        <v>0.3</v>
      </c>
      <c r="W11" s="1"/>
      <c r="X11" s="1"/>
      <c r="Y11" s="1">
        <v>1</v>
      </c>
    </row>
    <row r="12" spans="1:34" ht="17.25" thickBot="1" x14ac:dyDescent="0.35">
      <c r="A12" s="21">
        <v>21</v>
      </c>
      <c r="B12" s="21" t="s">
        <v>20</v>
      </c>
      <c r="C12" s="41" t="s">
        <v>26</v>
      </c>
      <c r="D12" s="42">
        <f t="shared" si="0"/>
        <v>2.5</v>
      </c>
      <c r="E12" s="41">
        <f t="shared" si="1"/>
        <v>3</v>
      </c>
      <c r="F12" s="41">
        <f t="shared" si="2"/>
        <v>5000</v>
      </c>
      <c r="G12" s="41">
        <f t="shared" si="3"/>
        <v>15</v>
      </c>
      <c r="H12" s="41">
        <f t="shared" si="4"/>
        <v>0.5</v>
      </c>
      <c r="I12" s="41">
        <f t="shared" si="5"/>
        <v>0.3</v>
      </c>
      <c r="J12" s="41">
        <f t="shared" si="6"/>
        <v>0</v>
      </c>
      <c r="K12" s="41">
        <f t="shared" si="7"/>
        <v>0</v>
      </c>
      <c r="L12" s="41">
        <f t="shared" si="8"/>
        <v>1.4</v>
      </c>
      <c r="M12" s="51">
        <f t="shared" si="9"/>
        <v>7543.6</v>
      </c>
      <c r="O12" s="12" t="s">
        <v>27</v>
      </c>
      <c r="P12" s="13" t="s">
        <v>21</v>
      </c>
      <c r="Q12" s="11">
        <f t="shared" si="10"/>
        <v>25.3125</v>
      </c>
      <c r="R12" s="1">
        <f t="shared" si="10"/>
        <v>15.1875</v>
      </c>
      <c r="S12" s="1">
        <v>10000</v>
      </c>
      <c r="T12" s="1">
        <f t="shared" si="10"/>
        <v>151.875</v>
      </c>
      <c r="U12" s="1">
        <f t="shared" si="10"/>
        <v>2.53125</v>
      </c>
      <c r="V12" s="1">
        <v>0.3</v>
      </c>
      <c r="W12" s="1"/>
      <c r="X12" s="1"/>
      <c r="Y12" s="1">
        <v>1</v>
      </c>
    </row>
    <row r="13" spans="1:34" x14ac:dyDescent="0.3">
      <c r="A13" s="22">
        <v>22</v>
      </c>
      <c r="B13" s="22" t="s">
        <v>23</v>
      </c>
      <c r="C13" s="3" t="s">
        <v>26</v>
      </c>
      <c r="D13" s="43">
        <f t="shared" si="0"/>
        <v>3.75</v>
      </c>
      <c r="E13" s="3">
        <f t="shared" si="1"/>
        <v>4.5</v>
      </c>
      <c r="F13" s="3">
        <f t="shared" si="2"/>
        <v>5000</v>
      </c>
      <c r="G13" s="3">
        <f t="shared" si="3"/>
        <v>22.5</v>
      </c>
      <c r="H13" s="3">
        <f t="shared" si="4"/>
        <v>0.75</v>
      </c>
      <c r="I13" s="3">
        <f t="shared" si="5"/>
        <v>0.3</v>
      </c>
      <c r="J13" s="3">
        <f t="shared" si="6"/>
        <v>0</v>
      </c>
      <c r="K13" s="3">
        <f t="shared" si="7"/>
        <v>0</v>
      </c>
      <c r="L13" s="3">
        <f t="shared" si="8"/>
        <v>1.4</v>
      </c>
      <c r="M13" s="46">
        <f t="shared" si="9"/>
        <v>7563.85</v>
      </c>
    </row>
    <row r="14" spans="1:34" x14ac:dyDescent="0.3">
      <c r="A14" s="23">
        <v>23</v>
      </c>
      <c r="B14" s="23" t="s">
        <v>25</v>
      </c>
      <c r="C14" s="3" t="s">
        <v>26</v>
      </c>
      <c r="D14" s="43">
        <f t="shared" si="0"/>
        <v>5.625</v>
      </c>
      <c r="E14" s="3">
        <f t="shared" si="1"/>
        <v>6.75</v>
      </c>
      <c r="F14" s="3">
        <f t="shared" si="2"/>
        <v>5000</v>
      </c>
      <c r="G14" s="3">
        <f t="shared" si="3"/>
        <v>33.75</v>
      </c>
      <c r="H14" s="3">
        <f t="shared" si="4"/>
        <v>1.125</v>
      </c>
      <c r="I14" s="3">
        <f t="shared" si="5"/>
        <v>0.3</v>
      </c>
      <c r="J14" s="3">
        <f t="shared" si="6"/>
        <v>0</v>
      </c>
      <c r="K14" s="3">
        <f t="shared" si="7"/>
        <v>0</v>
      </c>
      <c r="L14" s="3">
        <f t="shared" si="8"/>
        <v>1.4</v>
      </c>
      <c r="M14" s="46">
        <f t="shared" si="9"/>
        <v>7594.2250000000004</v>
      </c>
    </row>
    <row r="15" spans="1:34" ht="20.25" x14ac:dyDescent="0.3">
      <c r="A15" s="23">
        <v>24</v>
      </c>
      <c r="B15" s="23" t="s">
        <v>28</v>
      </c>
      <c r="C15" s="3" t="s">
        <v>26</v>
      </c>
      <c r="D15" s="43">
        <f t="shared" si="0"/>
        <v>8.4375</v>
      </c>
      <c r="E15" s="3">
        <f t="shared" si="1"/>
        <v>10.125</v>
      </c>
      <c r="F15" s="3">
        <f t="shared" si="2"/>
        <v>5000</v>
      </c>
      <c r="G15" s="3">
        <f t="shared" si="3"/>
        <v>50.625</v>
      </c>
      <c r="H15" s="3">
        <f t="shared" si="4"/>
        <v>1.6875</v>
      </c>
      <c r="I15" s="3">
        <f t="shared" si="5"/>
        <v>0.3</v>
      </c>
      <c r="J15" s="3">
        <f t="shared" si="6"/>
        <v>0</v>
      </c>
      <c r="K15" s="3">
        <f t="shared" si="7"/>
        <v>0</v>
      </c>
      <c r="L15" s="3">
        <f t="shared" si="8"/>
        <v>2</v>
      </c>
      <c r="M15" s="46">
        <f t="shared" si="9"/>
        <v>7640.9875000000002</v>
      </c>
      <c r="Q15" s="45" t="s">
        <v>31</v>
      </c>
    </row>
    <row r="16" spans="1:34" ht="17.25" thickBot="1" x14ac:dyDescent="0.35">
      <c r="A16" s="24">
        <v>25</v>
      </c>
      <c r="B16" s="24" t="s">
        <v>27</v>
      </c>
      <c r="C16" s="3" t="s">
        <v>26</v>
      </c>
      <c r="D16" s="43">
        <f t="shared" si="0"/>
        <v>12.65625</v>
      </c>
      <c r="E16" s="3">
        <f t="shared" si="1"/>
        <v>15.1875</v>
      </c>
      <c r="F16" s="3">
        <f t="shared" si="2"/>
        <v>5000</v>
      </c>
      <c r="G16" s="3">
        <f>VLOOKUP($B16,$O$8:$Y$12,6,0)*VLOOKUP($C16,$P$2:$Y$4,5,0)</f>
        <v>75.9375</v>
      </c>
      <c r="H16" s="3">
        <f t="shared" si="4"/>
        <v>2.53125</v>
      </c>
      <c r="I16" s="3">
        <f t="shared" si="5"/>
        <v>0.3</v>
      </c>
      <c r="J16" s="3">
        <f t="shared" si="6"/>
        <v>0</v>
      </c>
      <c r="K16" s="3">
        <f t="shared" si="7"/>
        <v>0</v>
      </c>
      <c r="L16" s="3">
        <f t="shared" si="8"/>
        <v>2</v>
      </c>
      <c r="M16" s="46">
        <f t="shared" si="9"/>
        <v>7709.3312500000002</v>
      </c>
      <c r="Q16" s="8" t="s">
        <v>11</v>
      </c>
      <c r="R16" s="2" t="s">
        <v>43</v>
      </c>
      <c r="S16" s="2" t="s">
        <v>44</v>
      </c>
      <c r="T16" s="8" t="s">
        <v>12</v>
      </c>
      <c r="U16" s="8" t="s">
        <v>13</v>
      </c>
      <c r="V16" s="8" t="s">
        <v>14</v>
      </c>
      <c r="W16" s="8" t="s">
        <v>15</v>
      </c>
      <c r="X16" s="8" t="s">
        <v>16</v>
      </c>
      <c r="Y16" s="8" t="s">
        <v>17</v>
      </c>
    </row>
    <row r="17" spans="17:25" x14ac:dyDescent="0.3">
      <c r="Q17">
        <v>2</v>
      </c>
      <c r="R17">
        <v>1.5</v>
      </c>
      <c r="S17">
        <v>1.5</v>
      </c>
      <c r="T17">
        <v>2</v>
      </c>
      <c r="U17">
        <v>2</v>
      </c>
      <c r="V17">
        <v>1</v>
      </c>
      <c r="W17">
        <v>1</v>
      </c>
      <c r="X17">
        <v>1</v>
      </c>
      <c r="Y17">
        <v>2</v>
      </c>
    </row>
    <row r="18" spans="17:25" x14ac:dyDescent="0.3">
      <c r="V18" t="s">
        <v>30</v>
      </c>
      <c r="W18" t="s">
        <v>30</v>
      </c>
      <c r="X18" t="s">
        <v>30</v>
      </c>
      <c r="Y18" t="s">
        <v>30</v>
      </c>
    </row>
  </sheetData>
  <mergeCells count="1">
    <mergeCell ref="O1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16F9-6668-4DAF-87A7-540E5C92C7A4}">
  <dimension ref="B1:K501"/>
  <sheetViews>
    <sheetView workbookViewId="0">
      <selection activeCell="C1" sqref="C1"/>
    </sheetView>
  </sheetViews>
  <sheetFormatPr defaultRowHeight="16.5" x14ac:dyDescent="0.3"/>
  <cols>
    <col min="1" max="1" width="3.5" customWidth="1"/>
    <col min="2" max="2" width="9" bestFit="1" customWidth="1"/>
    <col min="3" max="3" width="10.125" bestFit="1" customWidth="1"/>
    <col min="4" max="4" width="9.625" customWidth="1"/>
    <col min="5" max="5" width="11.625" bestFit="1" customWidth="1"/>
    <col min="6" max="6" width="13.75" bestFit="1" customWidth="1"/>
    <col min="7" max="7" width="11.625" bestFit="1" customWidth="1"/>
    <col min="8" max="8" width="10.25" bestFit="1" customWidth="1"/>
    <col min="9" max="9" width="23.5" bestFit="1" customWidth="1"/>
    <col min="10" max="10" width="10.25" bestFit="1" customWidth="1"/>
  </cols>
  <sheetData>
    <row r="1" spans="2:11" x14ac:dyDescent="0.3">
      <c r="B1" s="8" t="s">
        <v>1</v>
      </c>
      <c r="C1" s="8" t="s">
        <v>2</v>
      </c>
      <c r="D1" s="8" t="s">
        <v>6</v>
      </c>
      <c r="E1" s="8" t="s">
        <v>3</v>
      </c>
      <c r="F1" s="8" t="s">
        <v>4</v>
      </c>
      <c r="G1" s="8" t="s">
        <v>35</v>
      </c>
      <c r="H1" s="8" t="s">
        <v>5</v>
      </c>
      <c r="I1" s="8" t="s">
        <v>33</v>
      </c>
    </row>
    <row r="2" spans="2:11" x14ac:dyDescent="0.3">
      <c r="B2">
        <v>1</v>
      </c>
      <c r="C2" s="52">
        <f>200/500</f>
        <v>0.4</v>
      </c>
      <c r="D2">
        <v>5</v>
      </c>
      <c r="E2" cm="1">
        <f t="array" ref="E2">_xlfn.IFS(E$1='스테이지별 몬스터 스텟'!$H$3,SUMIFS('스테이지별 몬스터 스텟'!$R:$R,'스테이지별 몬스터 스텟'!$D:$D,'스테이지별 난이도 설정'!$B2),
E$1='스테이지별 몬스터 스텟'!$S$3,SUMIFS('스테이지별 몬스터 스텟'!$AC:$AC,'스테이지별 몬스터 스텟'!$D:$D,'스테이지별 난이도 설정'!$B2),
E$1='스테이지별 몬스터 스텟'!$AD$3,SUMIFS('스테이지별 몬스터 스텟'!$AN:$AN,'스테이지별 몬스터 스텟'!$D:$D,'스테이지별 난이도 설정'!$B2))</f>
        <v>5</v>
      </c>
      <c r="F2" cm="1">
        <f t="array" ref="F2">_xlfn.IFS(F$1='스테이지별 몬스터 스텟'!$H$3,SUMIFS('스테이지별 몬스터 스텟'!$R:$R,'스테이지별 몬스터 스텟'!$D:$D,'스테이지별 난이도 설정'!$B2),
F$1='스테이지별 몬스터 스텟'!$S$3,SUMIFS('스테이지별 몬스터 스텟'!$AC:$AC,'스테이지별 몬스터 스텟'!$D:$D,'스테이지별 난이도 설정'!$B2),
F$1='스테이지별 몬스터 스텟'!$AD$3,SUMIFS('스테이지별 몬스터 스텟'!$AN:$AN,'스테이지별 몬스터 스텟'!$D:$D,'스테이지별 난이도 설정'!$B2))</f>
        <v>10</v>
      </c>
      <c r="G2" cm="1">
        <f t="array" ref="G2">_xlfn.IFS(G$1='스테이지별 몬스터 스텟'!$H$3,SUMIFS('스테이지별 몬스터 스텟'!$R:$R,'스테이지별 몬스터 스텟'!$D:$D,'스테이지별 난이도 설정'!$B2),
G$1='스테이지별 몬스터 스텟'!$S$3,SUMIFS('스테이지별 몬스터 스텟'!$AC:$AC,'스테이지별 몬스터 스텟'!$D:$D,'스테이지별 난이도 설정'!$B2),
G$1='스테이지별 몬스터 스텟'!$AD$3,SUMIFS('스테이지별 몬스터 스텟'!$AN:$AN,'스테이지별 몬스터 스텟'!$D:$D,'스테이지별 난이도 설정'!$B2))</f>
        <v>15</v>
      </c>
      <c r="H2">
        <f>SUM(E2:G2)</f>
        <v>30</v>
      </c>
      <c r="I2">
        <f>SUM(E2:G2)/D2</f>
        <v>6</v>
      </c>
    </row>
    <row r="3" spans="2:11" x14ac:dyDescent="0.3">
      <c r="B3">
        <v>2</v>
      </c>
      <c r="C3" s="52">
        <f>C2+200/500</f>
        <v>0.8</v>
      </c>
      <c r="D3">
        <v>8</v>
      </c>
      <c r="E3" cm="1">
        <f t="array" ref="E3">_xlfn.IFS(E$1='스테이지별 몬스터 스텟'!$H$3,SUMIFS('스테이지별 몬스터 스텟'!$R:$R,'스테이지별 몬스터 스텟'!$D:$D,'스테이지별 난이도 설정'!$B3),
E$1='스테이지별 몬스터 스텟'!$S$3,SUMIFS('스테이지별 몬스터 스텟'!$AC:$AC,'스테이지별 몬스터 스텟'!$D:$D,'스테이지별 난이도 설정'!$B3),
E$1='스테이지별 몬스터 스텟'!$AD$3,SUMIFS('스테이지별 몬스터 스텟'!$AN:$AN,'스테이지별 몬스터 스텟'!$D:$D,'스테이지별 난이도 설정'!$B3))</f>
        <v>5</v>
      </c>
      <c r="F3" cm="1">
        <f t="array" ref="F3">_xlfn.IFS(F$1='스테이지별 몬스터 스텟'!$H$3,SUMIFS('스테이지별 몬스터 스텟'!$R:$R,'스테이지별 몬스터 스텟'!$D:$D,'스테이지별 난이도 설정'!$B3),
F$1='스테이지별 몬스터 스텟'!$S$3,SUMIFS('스테이지별 몬스터 스텟'!$AC:$AC,'스테이지별 몬스터 스텟'!$D:$D,'스테이지별 난이도 설정'!$B3),
F$1='스테이지별 몬스터 스텟'!$AD$3,SUMIFS('스테이지별 몬스터 스텟'!$AN:$AN,'스테이지별 몬스터 스텟'!$D:$D,'스테이지별 난이도 설정'!$B3))</f>
        <v>10</v>
      </c>
      <c r="G3" cm="1">
        <f t="array" ref="G3">_xlfn.IFS(G$1='스테이지별 몬스터 스텟'!$H$3,SUMIFS('스테이지별 몬스터 스텟'!$R:$R,'스테이지별 몬스터 스텟'!$D:$D,'스테이지별 난이도 설정'!$B3),
G$1='스테이지별 몬스터 스텟'!$S$3,SUMIFS('스테이지별 몬스터 스텟'!$AC:$AC,'스테이지별 몬스터 스텟'!$D:$D,'스테이지별 난이도 설정'!$B3),
G$1='스테이지별 몬스터 스텟'!$AD$3,SUMIFS('스테이지별 몬스터 스텟'!$AN:$AN,'스테이지별 몬스터 스텟'!$D:$D,'스테이지별 난이도 설정'!$B3))</f>
        <v>15</v>
      </c>
      <c r="H3">
        <f t="shared" ref="H3:H66" si="0">SUM(E3:G3)</f>
        <v>30</v>
      </c>
      <c r="I3">
        <f t="shared" ref="I3:I66" si="1">SUM(E3:G3)/D3</f>
        <v>3.75</v>
      </c>
      <c r="K3" t="s">
        <v>38</v>
      </c>
    </row>
    <row r="4" spans="2:11" x14ac:dyDescent="0.3">
      <c r="B4">
        <v>3</v>
      </c>
      <c r="C4" s="52">
        <f t="shared" ref="C4:C67" si="2">C3+200/500</f>
        <v>1.2000000000000002</v>
      </c>
      <c r="D4">
        <v>10</v>
      </c>
      <c r="E4" cm="1">
        <f t="array" ref="E4">_xlfn.IFS(E$1='스테이지별 몬스터 스텟'!$H$3,SUMIFS('스테이지별 몬스터 스텟'!$R:$R,'스테이지별 몬스터 스텟'!$D:$D,'스테이지별 난이도 설정'!$B4),
E$1='스테이지별 몬스터 스텟'!$S$3,SUMIFS('스테이지별 몬스터 스텟'!$AC:$AC,'스테이지별 몬스터 스텟'!$D:$D,'스테이지별 난이도 설정'!$B4),
E$1='스테이지별 몬스터 스텟'!$AD$3,SUMIFS('스테이지별 몬스터 스텟'!$AN:$AN,'스테이지별 몬스터 스텟'!$D:$D,'스테이지별 난이도 설정'!$B4))</f>
        <v>5</v>
      </c>
      <c r="F4" cm="1">
        <f t="array" ref="F4">_xlfn.IFS(F$1='스테이지별 몬스터 스텟'!$H$3,SUMIFS('스테이지별 몬스터 스텟'!$R:$R,'스테이지별 몬스터 스텟'!$D:$D,'스테이지별 난이도 설정'!$B4),
F$1='스테이지별 몬스터 스텟'!$S$3,SUMIFS('스테이지별 몬스터 스텟'!$AC:$AC,'스테이지별 몬스터 스텟'!$D:$D,'스테이지별 난이도 설정'!$B4),
F$1='스테이지별 몬스터 스텟'!$AD$3,SUMIFS('스테이지별 몬스터 스텟'!$AN:$AN,'스테이지별 몬스터 스텟'!$D:$D,'스테이지별 난이도 설정'!$B4))</f>
        <v>10</v>
      </c>
      <c r="G4" cm="1">
        <f t="array" ref="G4">_xlfn.IFS(G$1='스테이지별 몬스터 스텟'!$H$3,SUMIFS('스테이지별 몬스터 스텟'!$R:$R,'스테이지별 몬스터 스텟'!$D:$D,'스테이지별 난이도 설정'!$B4),
G$1='스테이지별 몬스터 스텟'!$S$3,SUMIFS('스테이지별 몬스터 스텟'!$AC:$AC,'스테이지별 몬스터 스텟'!$D:$D,'스테이지별 난이도 설정'!$B4),
G$1='스테이지별 몬스터 스텟'!$AD$3,SUMIFS('스테이지별 몬스터 스텟'!$AN:$AN,'스테이지별 몬스터 스텟'!$D:$D,'스테이지별 난이도 설정'!$B4))</f>
        <v>15</v>
      </c>
      <c r="H4">
        <f>SUM(E4:G4)</f>
        <v>30</v>
      </c>
      <c r="I4">
        <f t="shared" si="1"/>
        <v>3</v>
      </c>
      <c r="K4" t="s">
        <v>39</v>
      </c>
    </row>
    <row r="5" spans="2:11" x14ac:dyDescent="0.3">
      <c r="B5">
        <v>4</v>
      </c>
      <c r="C5" s="52">
        <f t="shared" si="2"/>
        <v>1.6</v>
      </c>
      <c r="D5">
        <v>10</v>
      </c>
      <c r="E5" cm="1">
        <f t="array" ref="E5">_xlfn.IFS(E$1='스테이지별 몬스터 스텟'!$H$3,SUMIFS('스테이지별 몬스터 스텟'!$R:$R,'스테이지별 몬스터 스텟'!$D:$D,'스테이지별 난이도 설정'!$B5),
E$1='스테이지별 몬스터 스텟'!$S$3,SUMIFS('스테이지별 몬스터 스텟'!$AC:$AC,'스테이지별 몬스터 스텟'!$D:$D,'스테이지별 난이도 설정'!$B5),
E$1='스테이지별 몬스터 스텟'!$AD$3,SUMIFS('스테이지별 몬스터 스텟'!$AN:$AN,'스테이지별 몬스터 스텟'!$D:$D,'스테이지별 난이도 설정'!$B5))</f>
        <v>5</v>
      </c>
      <c r="F5" cm="1">
        <f t="array" ref="F5">_xlfn.IFS(F$1='스테이지별 몬스터 스텟'!$H$3,SUMIFS('스테이지별 몬스터 스텟'!$R:$R,'스테이지별 몬스터 스텟'!$D:$D,'스테이지별 난이도 설정'!$B5),
F$1='스테이지별 몬스터 스텟'!$S$3,SUMIFS('스테이지별 몬스터 스텟'!$AC:$AC,'스테이지별 몬스터 스텟'!$D:$D,'스테이지별 난이도 설정'!$B5),
F$1='스테이지별 몬스터 스텟'!$AD$3,SUMIFS('스테이지별 몬스터 스텟'!$AN:$AN,'스테이지별 몬스터 스텟'!$D:$D,'스테이지별 난이도 설정'!$B5))</f>
        <v>10</v>
      </c>
      <c r="G5" cm="1">
        <f t="array" ref="G5">_xlfn.IFS(G$1='스테이지별 몬스터 스텟'!$H$3,SUMIFS('스테이지별 몬스터 스텟'!$R:$R,'스테이지별 몬스터 스텟'!$D:$D,'스테이지별 난이도 설정'!$B5),
G$1='스테이지별 몬스터 스텟'!$S$3,SUMIFS('스테이지별 몬스터 스텟'!$AC:$AC,'스테이지별 몬스터 스텟'!$D:$D,'스테이지별 난이도 설정'!$B5),
G$1='스테이지별 몬스터 스텟'!$AD$3,SUMIFS('스테이지별 몬스터 스텟'!$AN:$AN,'스테이지별 몬스터 스텟'!$D:$D,'스테이지별 난이도 설정'!$B5))</f>
        <v>15</v>
      </c>
      <c r="H5">
        <f t="shared" si="0"/>
        <v>30</v>
      </c>
      <c r="I5">
        <f t="shared" si="1"/>
        <v>3</v>
      </c>
      <c r="K5" t="s">
        <v>37</v>
      </c>
    </row>
    <row r="6" spans="2:11" x14ac:dyDescent="0.3">
      <c r="B6">
        <v>5</v>
      </c>
      <c r="C6" s="52">
        <f t="shared" si="2"/>
        <v>2</v>
      </c>
      <c r="D6">
        <v>10</v>
      </c>
      <c r="E6" cm="1">
        <f t="array" ref="E6">_xlfn.IFS(E$1='스테이지별 몬스터 스텟'!$H$3,SUMIFS('스테이지별 몬스터 스텟'!$R:$R,'스테이지별 몬스터 스텟'!$D:$D,'스테이지별 난이도 설정'!$B6),
E$1='스테이지별 몬스터 스텟'!$S$3,SUMIFS('스테이지별 몬스터 스텟'!$AC:$AC,'스테이지별 몬스터 스텟'!$D:$D,'스테이지별 난이도 설정'!$B6),
E$1='스테이지별 몬스터 스텟'!$AD$3,SUMIFS('스테이지별 몬스터 스텟'!$AN:$AN,'스테이지별 몬스터 스텟'!$D:$D,'스테이지별 난이도 설정'!$B6))</f>
        <v>5</v>
      </c>
      <c r="F6" cm="1">
        <f t="array" ref="F6">_xlfn.IFS(F$1='스테이지별 몬스터 스텟'!$H$3,SUMIFS('스테이지별 몬스터 스텟'!$R:$R,'스테이지별 몬스터 스텟'!$D:$D,'스테이지별 난이도 설정'!$B6),
F$1='스테이지별 몬스터 스텟'!$S$3,SUMIFS('스테이지별 몬스터 스텟'!$AC:$AC,'스테이지별 몬스터 스텟'!$D:$D,'스테이지별 난이도 설정'!$B6),
F$1='스테이지별 몬스터 스텟'!$AD$3,SUMIFS('스테이지별 몬스터 스텟'!$AN:$AN,'스테이지별 몬스터 스텟'!$D:$D,'스테이지별 난이도 설정'!$B6))</f>
        <v>10</v>
      </c>
      <c r="G6" cm="1">
        <f t="array" ref="G6">_xlfn.IFS(G$1='스테이지별 몬스터 스텟'!$H$3,SUMIFS('스테이지별 몬스터 스텟'!$R:$R,'스테이지별 몬스터 스텟'!$D:$D,'스테이지별 난이도 설정'!$B6),
G$1='스테이지별 몬스터 스텟'!$S$3,SUMIFS('스테이지별 몬스터 스텟'!$AC:$AC,'스테이지별 몬스터 스텟'!$D:$D,'스테이지별 난이도 설정'!$B6),
G$1='스테이지별 몬스터 스텟'!$AD$3,SUMIFS('스테이지별 몬스터 스텟'!$AN:$AN,'스테이지별 몬스터 스텟'!$D:$D,'스테이지별 난이도 설정'!$B6))</f>
        <v>15</v>
      </c>
      <c r="H6">
        <f t="shared" si="0"/>
        <v>30</v>
      </c>
      <c r="I6">
        <f t="shared" si="1"/>
        <v>3</v>
      </c>
    </row>
    <row r="7" spans="2:11" x14ac:dyDescent="0.3">
      <c r="B7">
        <v>6</v>
      </c>
      <c r="C7" s="52">
        <f t="shared" si="2"/>
        <v>2.4</v>
      </c>
      <c r="D7">
        <v>15</v>
      </c>
      <c r="E7" cm="1">
        <f t="array" ref="E7">_xlfn.IFS(E$1='스테이지별 몬스터 스텟'!$H$3,SUMIFS('스테이지별 몬스터 스텟'!$R:$R,'스테이지별 몬스터 스텟'!$D:$D,'스테이지별 난이도 설정'!$B7),
E$1='스테이지별 몬스터 스텟'!$S$3,SUMIFS('스테이지별 몬스터 스텟'!$AC:$AC,'스테이지별 몬스터 스텟'!$D:$D,'스테이지별 난이도 설정'!$B7),
E$1='스테이지별 몬스터 스텟'!$AD$3,SUMIFS('스테이지별 몬스터 스텟'!$AN:$AN,'스테이지별 몬스터 스텟'!$D:$D,'스테이지별 난이도 설정'!$B7))</f>
        <v>5</v>
      </c>
      <c r="F7" cm="1">
        <f t="array" ref="F7">_xlfn.IFS(F$1='스테이지별 몬스터 스텟'!$H$3,SUMIFS('스테이지별 몬스터 스텟'!$R:$R,'스테이지별 몬스터 스텟'!$D:$D,'스테이지별 난이도 설정'!$B7),
F$1='스테이지별 몬스터 스텟'!$S$3,SUMIFS('스테이지별 몬스터 스텟'!$AC:$AC,'스테이지별 몬스터 스텟'!$D:$D,'스테이지별 난이도 설정'!$B7),
F$1='스테이지별 몬스터 스텟'!$AD$3,SUMIFS('스테이지별 몬스터 스텟'!$AN:$AN,'스테이지별 몬스터 스텟'!$D:$D,'스테이지별 난이도 설정'!$B7))</f>
        <v>10</v>
      </c>
      <c r="G7" cm="1">
        <f t="array" ref="G7">_xlfn.IFS(G$1='스테이지별 몬스터 스텟'!$H$3,SUMIFS('스테이지별 몬스터 스텟'!$R:$R,'스테이지별 몬스터 스텟'!$D:$D,'스테이지별 난이도 설정'!$B7),
G$1='스테이지별 몬스터 스텟'!$S$3,SUMIFS('스테이지별 몬스터 스텟'!$AC:$AC,'스테이지별 몬스터 스텟'!$D:$D,'스테이지별 난이도 설정'!$B7),
G$1='스테이지별 몬스터 스텟'!$AD$3,SUMIFS('스테이지별 몬스터 스텟'!$AN:$AN,'스테이지별 몬스터 스텟'!$D:$D,'스테이지별 난이도 설정'!$B7))</f>
        <v>15</v>
      </c>
      <c r="H7">
        <f t="shared" si="0"/>
        <v>30</v>
      </c>
      <c r="I7">
        <f t="shared" si="1"/>
        <v>2</v>
      </c>
      <c r="K7" t="s">
        <v>40</v>
      </c>
    </row>
    <row r="8" spans="2:11" x14ac:dyDescent="0.3">
      <c r="B8">
        <v>7</v>
      </c>
      <c r="C8" s="52">
        <f t="shared" si="2"/>
        <v>2.8</v>
      </c>
      <c r="D8">
        <v>15</v>
      </c>
      <c r="E8" cm="1">
        <f t="array" ref="E8">_xlfn.IFS(E$1='스테이지별 몬스터 스텟'!$H$3,SUMIFS('스테이지별 몬스터 스텟'!$R:$R,'스테이지별 몬스터 스텟'!$D:$D,'스테이지별 난이도 설정'!$B8),
E$1='스테이지별 몬스터 스텟'!$S$3,SUMIFS('스테이지별 몬스터 스텟'!$AC:$AC,'스테이지별 몬스터 스텟'!$D:$D,'스테이지별 난이도 설정'!$B8),
E$1='스테이지별 몬스터 스텟'!$AD$3,SUMIFS('스테이지별 몬스터 스텟'!$AN:$AN,'스테이지별 몬스터 스텟'!$D:$D,'스테이지별 난이도 설정'!$B8))</f>
        <v>5</v>
      </c>
      <c r="F8" cm="1">
        <f t="array" ref="F8">_xlfn.IFS(F$1='스테이지별 몬스터 스텟'!$H$3,SUMIFS('스테이지별 몬스터 스텟'!$R:$R,'스테이지별 몬스터 스텟'!$D:$D,'스테이지별 난이도 설정'!$B8),
F$1='스테이지별 몬스터 스텟'!$S$3,SUMIFS('스테이지별 몬스터 스텟'!$AC:$AC,'스테이지별 몬스터 스텟'!$D:$D,'스테이지별 난이도 설정'!$B8),
F$1='스테이지별 몬스터 스텟'!$AD$3,SUMIFS('스테이지별 몬스터 스텟'!$AN:$AN,'스테이지별 몬스터 스텟'!$D:$D,'스테이지별 난이도 설정'!$B8))</f>
        <v>10</v>
      </c>
      <c r="G8" cm="1">
        <f t="array" ref="G8">_xlfn.IFS(G$1='스테이지별 몬스터 스텟'!$H$3,SUMIFS('스테이지별 몬스터 스텟'!$R:$R,'스테이지별 몬스터 스텟'!$D:$D,'스테이지별 난이도 설정'!$B8),
G$1='스테이지별 몬스터 스텟'!$S$3,SUMIFS('스테이지별 몬스터 스텟'!$AC:$AC,'스테이지별 몬스터 스텟'!$D:$D,'스테이지별 난이도 설정'!$B8),
G$1='스테이지별 몬스터 스텟'!$AD$3,SUMIFS('스테이지별 몬스터 스텟'!$AN:$AN,'스테이지별 몬스터 스텟'!$D:$D,'스테이지별 난이도 설정'!$B8))</f>
        <v>15</v>
      </c>
      <c r="H8">
        <f t="shared" si="0"/>
        <v>30</v>
      </c>
      <c r="I8">
        <f t="shared" si="1"/>
        <v>2</v>
      </c>
    </row>
    <row r="9" spans="2:11" x14ac:dyDescent="0.3">
      <c r="B9">
        <v>8</v>
      </c>
      <c r="C9" s="52">
        <f t="shared" si="2"/>
        <v>3.1999999999999997</v>
      </c>
      <c r="D9">
        <v>15</v>
      </c>
      <c r="E9" cm="1">
        <f t="array" ref="E9">_xlfn.IFS(E$1='스테이지별 몬스터 스텟'!$H$3,SUMIFS('스테이지별 몬스터 스텟'!$R:$R,'스테이지별 몬스터 스텟'!$D:$D,'스테이지별 난이도 설정'!$B9),
E$1='스테이지별 몬스터 스텟'!$S$3,SUMIFS('스테이지별 몬스터 스텟'!$AC:$AC,'스테이지별 몬스터 스텟'!$D:$D,'스테이지별 난이도 설정'!$B9),
E$1='스테이지별 몬스터 스텟'!$AD$3,SUMIFS('스테이지별 몬스터 스텟'!$AN:$AN,'스테이지별 몬스터 스텟'!$D:$D,'스테이지별 난이도 설정'!$B9))</f>
        <v>5</v>
      </c>
      <c r="F9" cm="1">
        <f t="array" ref="F9">_xlfn.IFS(F$1='스테이지별 몬스터 스텟'!$H$3,SUMIFS('스테이지별 몬스터 스텟'!$R:$R,'스테이지별 몬스터 스텟'!$D:$D,'스테이지별 난이도 설정'!$B9),
F$1='스테이지별 몬스터 스텟'!$S$3,SUMIFS('스테이지별 몬스터 스텟'!$AC:$AC,'스테이지별 몬스터 스텟'!$D:$D,'스테이지별 난이도 설정'!$B9),
F$1='스테이지별 몬스터 스텟'!$AD$3,SUMIFS('스테이지별 몬스터 스텟'!$AN:$AN,'스테이지별 몬스터 스텟'!$D:$D,'스테이지별 난이도 설정'!$B9))</f>
        <v>10</v>
      </c>
      <c r="G9" cm="1">
        <f t="array" ref="G9">_xlfn.IFS(G$1='스테이지별 몬스터 스텟'!$H$3,SUMIFS('스테이지별 몬스터 스텟'!$R:$R,'스테이지별 몬스터 스텟'!$D:$D,'스테이지별 난이도 설정'!$B9),
G$1='스테이지별 몬스터 스텟'!$S$3,SUMIFS('스테이지별 몬스터 스텟'!$AC:$AC,'스테이지별 몬스터 스텟'!$D:$D,'스테이지별 난이도 설정'!$B9),
G$1='스테이지별 몬스터 스텟'!$AD$3,SUMIFS('스테이지별 몬스터 스텟'!$AN:$AN,'스테이지별 몬스터 스텟'!$D:$D,'스테이지별 난이도 설정'!$B9))</f>
        <v>15</v>
      </c>
      <c r="H9">
        <f t="shared" si="0"/>
        <v>30</v>
      </c>
      <c r="I9">
        <f t="shared" si="1"/>
        <v>2</v>
      </c>
    </row>
    <row r="10" spans="2:11" x14ac:dyDescent="0.3">
      <c r="B10">
        <v>9</v>
      </c>
      <c r="C10" s="52">
        <f t="shared" si="2"/>
        <v>3.5999999999999996</v>
      </c>
      <c r="D10">
        <v>15</v>
      </c>
      <c r="E10" cm="1">
        <f t="array" ref="E10">_xlfn.IFS(E$1='스테이지별 몬스터 스텟'!$H$3,SUMIFS('스테이지별 몬스터 스텟'!$R:$R,'스테이지별 몬스터 스텟'!$D:$D,'스테이지별 난이도 설정'!$B10),
E$1='스테이지별 몬스터 스텟'!$S$3,SUMIFS('스테이지별 몬스터 스텟'!$AC:$AC,'스테이지별 몬스터 스텟'!$D:$D,'스테이지별 난이도 설정'!$B10),
E$1='스테이지별 몬스터 스텟'!$AD$3,SUMIFS('스테이지별 몬스터 스텟'!$AN:$AN,'스테이지별 몬스터 스텟'!$D:$D,'스테이지별 난이도 설정'!$B10))</f>
        <v>5</v>
      </c>
      <c r="F10" cm="1">
        <f t="array" ref="F10">_xlfn.IFS(F$1='스테이지별 몬스터 스텟'!$H$3,SUMIFS('스테이지별 몬스터 스텟'!$R:$R,'스테이지별 몬스터 스텟'!$D:$D,'스테이지별 난이도 설정'!$B10),
F$1='스테이지별 몬스터 스텟'!$S$3,SUMIFS('스테이지별 몬스터 스텟'!$AC:$AC,'스테이지별 몬스터 스텟'!$D:$D,'스테이지별 난이도 설정'!$B10),
F$1='스테이지별 몬스터 스텟'!$AD$3,SUMIFS('스테이지별 몬스터 스텟'!$AN:$AN,'스테이지별 몬스터 스텟'!$D:$D,'스테이지별 난이도 설정'!$B10))</f>
        <v>10</v>
      </c>
      <c r="G10" cm="1">
        <f t="array" ref="G10">_xlfn.IFS(G$1='스테이지별 몬스터 스텟'!$H$3,SUMIFS('스테이지별 몬스터 스텟'!$R:$R,'스테이지별 몬스터 스텟'!$D:$D,'스테이지별 난이도 설정'!$B10),
G$1='스테이지별 몬스터 스텟'!$S$3,SUMIFS('스테이지별 몬스터 스텟'!$AC:$AC,'스테이지별 몬스터 스텟'!$D:$D,'스테이지별 난이도 설정'!$B10),
G$1='스테이지별 몬스터 스텟'!$AD$3,SUMIFS('스테이지별 몬스터 스텟'!$AN:$AN,'스테이지별 몬스터 스텟'!$D:$D,'스테이지별 난이도 설정'!$B10))</f>
        <v>15</v>
      </c>
      <c r="H10">
        <f t="shared" si="0"/>
        <v>30</v>
      </c>
      <c r="I10">
        <f t="shared" si="1"/>
        <v>2</v>
      </c>
    </row>
    <row r="11" spans="2:11" x14ac:dyDescent="0.3">
      <c r="B11">
        <v>10</v>
      </c>
      <c r="C11" s="52">
        <f t="shared" si="2"/>
        <v>3.9999999999999996</v>
      </c>
      <c r="D11">
        <v>15</v>
      </c>
      <c r="E11" cm="1">
        <f t="array" ref="E11">_xlfn.IFS(E$1='스테이지별 몬스터 스텟'!$H$3,SUMIFS('스테이지별 몬스터 스텟'!$R:$R,'스테이지별 몬스터 스텟'!$D:$D,'스테이지별 난이도 설정'!$B11),
E$1='스테이지별 몬스터 스텟'!$S$3,SUMIFS('스테이지별 몬스터 스텟'!$AC:$AC,'스테이지별 몬스터 스텟'!$D:$D,'스테이지별 난이도 설정'!$B11),
E$1='스테이지별 몬스터 스텟'!$AD$3,SUMIFS('스테이지별 몬스터 스텟'!$AN:$AN,'스테이지별 몬스터 스텟'!$D:$D,'스테이지별 난이도 설정'!$B11))</f>
        <v>5</v>
      </c>
      <c r="F11" cm="1">
        <f t="array" ref="F11">_xlfn.IFS(F$1='스테이지별 몬스터 스텟'!$H$3,SUMIFS('스테이지별 몬스터 스텟'!$R:$R,'스테이지별 몬스터 스텟'!$D:$D,'스테이지별 난이도 설정'!$B11),
F$1='스테이지별 몬스터 스텟'!$S$3,SUMIFS('스테이지별 몬스터 스텟'!$AC:$AC,'스테이지별 몬스터 스텟'!$D:$D,'스테이지별 난이도 설정'!$B11),
F$1='스테이지별 몬스터 스텟'!$AD$3,SUMIFS('스테이지별 몬스터 스텟'!$AN:$AN,'스테이지별 몬스터 스텟'!$D:$D,'스테이지별 난이도 설정'!$B11))</f>
        <v>10</v>
      </c>
      <c r="G11" cm="1">
        <f t="array" ref="G11">_xlfn.IFS(G$1='스테이지별 몬스터 스텟'!$H$3,SUMIFS('스테이지별 몬스터 스텟'!$R:$R,'스테이지별 몬스터 스텟'!$D:$D,'스테이지별 난이도 설정'!$B11),
G$1='스테이지별 몬스터 스텟'!$S$3,SUMIFS('스테이지별 몬스터 스텟'!$AC:$AC,'스테이지별 몬스터 스텟'!$D:$D,'스테이지별 난이도 설정'!$B11),
G$1='스테이지별 몬스터 스텟'!$AD$3,SUMIFS('스테이지별 몬스터 스텟'!$AN:$AN,'스테이지별 몬스터 스텟'!$D:$D,'스테이지별 난이도 설정'!$B11))</f>
        <v>15</v>
      </c>
      <c r="H11">
        <f t="shared" si="0"/>
        <v>30</v>
      </c>
      <c r="I11">
        <f t="shared" si="1"/>
        <v>2</v>
      </c>
    </row>
    <row r="12" spans="2:11" x14ac:dyDescent="0.3">
      <c r="B12">
        <v>11</v>
      </c>
      <c r="C12" s="52">
        <f t="shared" si="2"/>
        <v>4.3999999999999995</v>
      </c>
      <c r="D12">
        <v>20</v>
      </c>
      <c r="E12" cm="1">
        <f t="array" ref="E12">_xlfn.IFS(E$1='스테이지별 몬스터 스텟'!$H$3,SUMIFS('스테이지별 몬스터 스텟'!$R:$R,'스테이지별 몬스터 스텟'!$D:$D,'스테이지별 난이도 설정'!$B12),
E$1='스테이지별 몬스터 스텟'!$S$3,SUMIFS('스테이지별 몬스터 스텟'!$AC:$AC,'스테이지별 몬스터 스텟'!$D:$D,'스테이지별 난이도 설정'!$B12),
E$1='스테이지별 몬스터 스텟'!$AD$3,SUMIFS('스테이지별 몬스터 스텟'!$AN:$AN,'스테이지별 몬스터 스텟'!$D:$D,'스테이지별 난이도 설정'!$B12))</f>
        <v>5</v>
      </c>
      <c r="F12" cm="1">
        <f t="array" ref="F12">_xlfn.IFS(F$1='스테이지별 몬스터 스텟'!$H$3,SUMIFS('스테이지별 몬스터 스텟'!$R:$R,'스테이지별 몬스터 스텟'!$D:$D,'스테이지별 난이도 설정'!$B12),
F$1='스테이지별 몬스터 스텟'!$S$3,SUMIFS('스테이지별 몬스터 스텟'!$AC:$AC,'스테이지별 몬스터 스텟'!$D:$D,'스테이지별 난이도 설정'!$B12),
F$1='스테이지별 몬스터 스텟'!$AD$3,SUMIFS('스테이지별 몬스터 스텟'!$AN:$AN,'스테이지별 몬스터 스텟'!$D:$D,'스테이지별 난이도 설정'!$B12))</f>
        <v>10</v>
      </c>
      <c r="G12" cm="1">
        <f t="array" ref="G12">_xlfn.IFS(G$1='스테이지별 몬스터 스텟'!$H$3,SUMIFS('스테이지별 몬스터 스텟'!$R:$R,'스테이지별 몬스터 스텟'!$D:$D,'스테이지별 난이도 설정'!$B12),
G$1='스테이지별 몬스터 스텟'!$S$3,SUMIFS('스테이지별 몬스터 스텟'!$AC:$AC,'스테이지별 몬스터 스텟'!$D:$D,'스테이지별 난이도 설정'!$B12),
G$1='스테이지별 몬스터 스텟'!$AD$3,SUMIFS('스테이지별 몬스터 스텟'!$AN:$AN,'스테이지별 몬스터 스텟'!$D:$D,'스테이지별 난이도 설정'!$B12))</f>
        <v>15</v>
      </c>
      <c r="H12">
        <f t="shared" si="0"/>
        <v>30</v>
      </c>
      <c r="I12">
        <f t="shared" si="1"/>
        <v>1.5</v>
      </c>
    </row>
    <row r="13" spans="2:11" x14ac:dyDescent="0.3">
      <c r="B13">
        <v>12</v>
      </c>
      <c r="C13" s="52">
        <f t="shared" si="2"/>
        <v>4.8</v>
      </c>
      <c r="D13">
        <v>20</v>
      </c>
      <c r="E13" cm="1">
        <f t="array" ref="E13">_xlfn.IFS(E$1='스테이지별 몬스터 스텟'!$H$3,SUMIFS('스테이지별 몬스터 스텟'!$R:$R,'스테이지별 몬스터 스텟'!$D:$D,'스테이지별 난이도 설정'!$B13),
E$1='스테이지별 몬스터 스텟'!$S$3,SUMIFS('스테이지별 몬스터 스텟'!$AC:$AC,'스테이지별 몬스터 스텟'!$D:$D,'스테이지별 난이도 설정'!$B13),
E$1='스테이지별 몬스터 스텟'!$AD$3,SUMIFS('스테이지별 몬스터 스텟'!$AN:$AN,'스테이지별 몬스터 스텟'!$D:$D,'스테이지별 난이도 설정'!$B13))</f>
        <v>5</v>
      </c>
      <c r="F13" cm="1">
        <f t="array" ref="F13">_xlfn.IFS(F$1='스테이지별 몬스터 스텟'!$H$3,SUMIFS('스테이지별 몬스터 스텟'!$R:$R,'스테이지별 몬스터 스텟'!$D:$D,'스테이지별 난이도 설정'!$B13),
F$1='스테이지별 몬스터 스텟'!$S$3,SUMIFS('스테이지별 몬스터 스텟'!$AC:$AC,'스테이지별 몬스터 스텟'!$D:$D,'스테이지별 난이도 설정'!$B13),
F$1='스테이지별 몬스터 스텟'!$AD$3,SUMIFS('스테이지별 몬스터 스텟'!$AN:$AN,'스테이지별 몬스터 스텟'!$D:$D,'스테이지별 난이도 설정'!$B13))</f>
        <v>10</v>
      </c>
      <c r="G13" cm="1">
        <f t="array" ref="G13">_xlfn.IFS(G$1='스테이지별 몬스터 스텟'!$H$3,SUMIFS('스테이지별 몬스터 스텟'!$R:$R,'스테이지별 몬스터 스텟'!$D:$D,'스테이지별 난이도 설정'!$B13),
G$1='스테이지별 몬스터 스텟'!$S$3,SUMIFS('스테이지별 몬스터 스텟'!$AC:$AC,'스테이지별 몬스터 스텟'!$D:$D,'스테이지별 난이도 설정'!$B13),
G$1='스테이지별 몬스터 스텟'!$AD$3,SUMIFS('스테이지별 몬스터 스텟'!$AN:$AN,'스테이지별 몬스터 스텟'!$D:$D,'스테이지별 난이도 설정'!$B13))</f>
        <v>15</v>
      </c>
      <c r="H13">
        <f t="shared" si="0"/>
        <v>30</v>
      </c>
      <c r="I13">
        <f t="shared" si="1"/>
        <v>1.5</v>
      </c>
    </row>
    <row r="14" spans="2:11" x14ac:dyDescent="0.3">
      <c r="B14">
        <v>13</v>
      </c>
      <c r="C14" s="52">
        <f t="shared" si="2"/>
        <v>5.2</v>
      </c>
      <c r="D14">
        <v>20</v>
      </c>
      <c r="E14" cm="1">
        <f t="array" ref="E14">_xlfn.IFS(E$1='스테이지별 몬스터 스텟'!$H$3,SUMIFS('스테이지별 몬스터 스텟'!$R:$R,'스테이지별 몬스터 스텟'!$D:$D,'스테이지별 난이도 설정'!$B14),
E$1='스테이지별 몬스터 스텟'!$S$3,SUMIFS('스테이지별 몬스터 스텟'!$AC:$AC,'스테이지별 몬스터 스텟'!$D:$D,'스테이지별 난이도 설정'!$B14),
E$1='스테이지별 몬스터 스텟'!$AD$3,SUMIFS('스테이지별 몬스터 스텟'!$AN:$AN,'스테이지별 몬스터 스텟'!$D:$D,'스테이지별 난이도 설정'!$B14))</f>
        <v>5</v>
      </c>
      <c r="F14" cm="1">
        <f t="array" ref="F14">_xlfn.IFS(F$1='스테이지별 몬스터 스텟'!$H$3,SUMIFS('스테이지별 몬스터 스텟'!$R:$R,'스테이지별 몬스터 스텟'!$D:$D,'스테이지별 난이도 설정'!$B14),
F$1='스테이지별 몬스터 스텟'!$S$3,SUMIFS('스테이지별 몬스터 스텟'!$AC:$AC,'스테이지별 몬스터 스텟'!$D:$D,'스테이지별 난이도 설정'!$B14),
F$1='스테이지별 몬스터 스텟'!$AD$3,SUMIFS('스테이지별 몬스터 스텟'!$AN:$AN,'스테이지별 몬스터 스텟'!$D:$D,'스테이지별 난이도 설정'!$B14))</f>
        <v>10</v>
      </c>
      <c r="G14" cm="1">
        <f t="array" ref="G14">_xlfn.IFS(G$1='스테이지별 몬스터 스텟'!$H$3,SUMIFS('스테이지별 몬스터 스텟'!$R:$R,'스테이지별 몬스터 스텟'!$D:$D,'스테이지별 난이도 설정'!$B14),
G$1='스테이지별 몬스터 스텟'!$S$3,SUMIFS('스테이지별 몬스터 스텟'!$AC:$AC,'스테이지별 몬스터 스텟'!$D:$D,'스테이지별 난이도 설정'!$B14),
G$1='스테이지별 몬스터 스텟'!$AD$3,SUMIFS('스테이지별 몬스터 스텟'!$AN:$AN,'스테이지별 몬스터 스텟'!$D:$D,'스테이지별 난이도 설정'!$B14))</f>
        <v>15</v>
      </c>
      <c r="H14">
        <f t="shared" si="0"/>
        <v>30</v>
      </c>
      <c r="I14">
        <f t="shared" si="1"/>
        <v>1.5</v>
      </c>
    </row>
    <row r="15" spans="2:11" x14ac:dyDescent="0.3">
      <c r="B15">
        <v>14</v>
      </c>
      <c r="C15" s="52">
        <f t="shared" si="2"/>
        <v>5.6000000000000005</v>
      </c>
      <c r="D15">
        <v>20</v>
      </c>
      <c r="E15" cm="1">
        <f t="array" ref="E15">_xlfn.IFS(E$1='스테이지별 몬스터 스텟'!$H$3,SUMIFS('스테이지별 몬스터 스텟'!$R:$R,'스테이지별 몬스터 스텟'!$D:$D,'스테이지별 난이도 설정'!$B15),
E$1='스테이지별 몬스터 스텟'!$S$3,SUMIFS('스테이지별 몬스터 스텟'!$AC:$AC,'스테이지별 몬스터 스텟'!$D:$D,'스테이지별 난이도 설정'!$B15),
E$1='스테이지별 몬스터 스텟'!$AD$3,SUMIFS('스테이지별 몬스터 스텟'!$AN:$AN,'스테이지별 몬스터 스텟'!$D:$D,'스테이지별 난이도 설정'!$B15))</f>
        <v>5</v>
      </c>
      <c r="F15" cm="1">
        <f t="array" ref="F15">_xlfn.IFS(F$1='스테이지별 몬스터 스텟'!$H$3,SUMIFS('스테이지별 몬스터 스텟'!$R:$R,'스테이지별 몬스터 스텟'!$D:$D,'스테이지별 난이도 설정'!$B15),
F$1='스테이지별 몬스터 스텟'!$S$3,SUMIFS('스테이지별 몬스터 스텟'!$AC:$AC,'스테이지별 몬스터 스텟'!$D:$D,'스테이지별 난이도 설정'!$B15),
F$1='스테이지별 몬스터 스텟'!$AD$3,SUMIFS('스테이지별 몬스터 스텟'!$AN:$AN,'스테이지별 몬스터 스텟'!$D:$D,'스테이지별 난이도 설정'!$B15))</f>
        <v>10</v>
      </c>
      <c r="G15" cm="1">
        <f t="array" ref="G15">_xlfn.IFS(G$1='스테이지별 몬스터 스텟'!$H$3,SUMIFS('스테이지별 몬스터 스텟'!$R:$R,'스테이지별 몬스터 스텟'!$D:$D,'스테이지별 난이도 설정'!$B15),
G$1='스테이지별 몬스터 스텟'!$S$3,SUMIFS('스테이지별 몬스터 스텟'!$AC:$AC,'스테이지별 몬스터 스텟'!$D:$D,'스테이지별 난이도 설정'!$B15),
G$1='스테이지별 몬스터 스텟'!$AD$3,SUMIFS('스테이지별 몬스터 스텟'!$AN:$AN,'스테이지별 몬스터 스텟'!$D:$D,'스테이지별 난이도 설정'!$B15))</f>
        <v>15</v>
      </c>
      <c r="H15">
        <f t="shared" si="0"/>
        <v>30</v>
      </c>
      <c r="I15">
        <f t="shared" si="1"/>
        <v>1.5</v>
      </c>
    </row>
    <row r="16" spans="2:11" x14ac:dyDescent="0.3">
      <c r="B16">
        <v>15</v>
      </c>
      <c r="C16" s="52">
        <f t="shared" si="2"/>
        <v>6.0000000000000009</v>
      </c>
      <c r="D16">
        <v>20</v>
      </c>
      <c r="E16" cm="1">
        <f t="array" ref="E16">_xlfn.IFS(E$1='스테이지별 몬스터 스텟'!$H$3,SUMIFS('스테이지별 몬스터 스텟'!$R:$R,'스테이지별 몬스터 스텟'!$D:$D,'스테이지별 난이도 설정'!$B16),
E$1='스테이지별 몬스터 스텟'!$S$3,SUMIFS('스테이지별 몬스터 스텟'!$AC:$AC,'스테이지별 몬스터 스텟'!$D:$D,'스테이지별 난이도 설정'!$B16),
E$1='스테이지별 몬스터 스텟'!$AD$3,SUMIFS('스테이지별 몬스터 스텟'!$AN:$AN,'스테이지별 몬스터 스텟'!$D:$D,'스테이지별 난이도 설정'!$B16))</f>
        <v>5</v>
      </c>
      <c r="F16" cm="1">
        <f t="array" ref="F16">_xlfn.IFS(F$1='스테이지별 몬스터 스텟'!$H$3,SUMIFS('스테이지별 몬스터 스텟'!$R:$R,'스테이지별 몬스터 스텟'!$D:$D,'스테이지별 난이도 설정'!$B16),
F$1='스테이지별 몬스터 스텟'!$S$3,SUMIFS('스테이지별 몬스터 스텟'!$AC:$AC,'스테이지별 몬스터 스텟'!$D:$D,'스테이지별 난이도 설정'!$B16),
F$1='스테이지별 몬스터 스텟'!$AD$3,SUMIFS('스테이지별 몬스터 스텟'!$AN:$AN,'스테이지별 몬스터 스텟'!$D:$D,'스테이지별 난이도 설정'!$B16))</f>
        <v>10</v>
      </c>
      <c r="G16" cm="1">
        <f t="array" ref="G16">_xlfn.IFS(G$1='스테이지별 몬스터 스텟'!$H$3,SUMIFS('스테이지별 몬스터 스텟'!$R:$R,'스테이지별 몬스터 스텟'!$D:$D,'스테이지별 난이도 설정'!$B16),
G$1='스테이지별 몬스터 스텟'!$S$3,SUMIFS('스테이지별 몬스터 스텟'!$AC:$AC,'스테이지별 몬스터 스텟'!$D:$D,'스테이지별 난이도 설정'!$B16),
G$1='스테이지별 몬스터 스텟'!$AD$3,SUMIFS('스테이지별 몬스터 스텟'!$AN:$AN,'스테이지별 몬스터 스텟'!$D:$D,'스테이지별 난이도 설정'!$B16))</f>
        <v>15</v>
      </c>
      <c r="H16">
        <f t="shared" si="0"/>
        <v>30</v>
      </c>
      <c r="I16">
        <f t="shared" si="1"/>
        <v>1.5</v>
      </c>
    </row>
    <row r="17" spans="2:9" x14ac:dyDescent="0.3">
      <c r="B17">
        <v>16</v>
      </c>
      <c r="C17" s="52">
        <f t="shared" si="2"/>
        <v>6.4000000000000012</v>
      </c>
      <c r="D17">
        <v>20</v>
      </c>
      <c r="E17" cm="1">
        <f t="array" ref="E17">_xlfn.IFS(E$1='스테이지별 몬스터 스텟'!$H$3,SUMIFS('스테이지별 몬스터 스텟'!$R:$R,'스테이지별 몬스터 스텟'!$D:$D,'스테이지별 난이도 설정'!$B17),
E$1='스테이지별 몬스터 스텟'!$S$3,SUMIFS('스테이지별 몬스터 스텟'!$AC:$AC,'스테이지별 몬스터 스텟'!$D:$D,'스테이지별 난이도 설정'!$B17),
E$1='스테이지별 몬스터 스텟'!$AD$3,SUMIFS('스테이지별 몬스터 스텟'!$AN:$AN,'스테이지별 몬스터 스텟'!$D:$D,'스테이지별 난이도 설정'!$B17))</f>
        <v>5</v>
      </c>
      <c r="F17" cm="1">
        <f t="array" ref="F17">_xlfn.IFS(F$1='스테이지별 몬스터 스텟'!$H$3,SUMIFS('스테이지별 몬스터 스텟'!$R:$R,'스테이지별 몬스터 스텟'!$D:$D,'스테이지별 난이도 설정'!$B17),
F$1='스테이지별 몬스터 스텟'!$S$3,SUMIFS('스테이지별 몬스터 스텟'!$AC:$AC,'스테이지별 몬스터 스텟'!$D:$D,'스테이지별 난이도 설정'!$B17),
F$1='스테이지별 몬스터 스텟'!$AD$3,SUMIFS('스테이지별 몬스터 스텟'!$AN:$AN,'스테이지별 몬스터 스텟'!$D:$D,'스테이지별 난이도 설정'!$B17))</f>
        <v>10</v>
      </c>
      <c r="G17" cm="1">
        <f t="array" ref="G17">_xlfn.IFS(G$1='스테이지별 몬스터 스텟'!$H$3,SUMIFS('스테이지별 몬스터 스텟'!$R:$R,'스테이지별 몬스터 스텟'!$D:$D,'스테이지별 난이도 설정'!$B17),
G$1='스테이지별 몬스터 스텟'!$S$3,SUMIFS('스테이지별 몬스터 스텟'!$AC:$AC,'스테이지별 몬스터 스텟'!$D:$D,'스테이지별 난이도 설정'!$B17),
G$1='스테이지별 몬스터 스텟'!$AD$3,SUMIFS('스테이지별 몬스터 스텟'!$AN:$AN,'스테이지별 몬스터 스텟'!$D:$D,'스테이지별 난이도 설정'!$B17))</f>
        <v>15</v>
      </c>
      <c r="H17">
        <f t="shared" si="0"/>
        <v>30</v>
      </c>
      <c r="I17">
        <f t="shared" si="1"/>
        <v>1.5</v>
      </c>
    </row>
    <row r="18" spans="2:9" x14ac:dyDescent="0.3">
      <c r="B18">
        <v>17</v>
      </c>
      <c r="C18" s="52">
        <f t="shared" si="2"/>
        <v>6.8000000000000016</v>
      </c>
      <c r="D18">
        <v>20</v>
      </c>
      <c r="E18" cm="1">
        <f t="array" ref="E18">_xlfn.IFS(E$1='스테이지별 몬스터 스텟'!$H$3,SUMIFS('스테이지별 몬스터 스텟'!$R:$R,'스테이지별 몬스터 스텟'!$D:$D,'스테이지별 난이도 설정'!$B18),
E$1='스테이지별 몬스터 스텟'!$S$3,SUMIFS('스테이지별 몬스터 스텟'!$AC:$AC,'스테이지별 몬스터 스텟'!$D:$D,'스테이지별 난이도 설정'!$B18),
E$1='스테이지별 몬스터 스텟'!$AD$3,SUMIFS('스테이지별 몬스터 스텟'!$AN:$AN,'스테이지별 몬스터 스텟'!$D:$D,'스테이지별 난이도 설정'!$B18))</f>
        <v>5</v>
      </c>
      <c r="F18" cm="1">
        <f t="array" ref="F18">_xlfn.IFS(F$1='스테이지별 몬스터 스텟'!$H$3,SUMIFS('스테이지별 몬스터 스텟'!$R:$R,'스테이지별 몬스터 스텟'!$D:$D,'스테이지별 난이도 설정'!$B18),
F$1='스테이지별 몬스터 스텟'!$S$3,SUMIFS('스테이지별 몬스터 스텟'!$AC:$AC,'스테이지별 몬스터 스텟'!$D:$D,'스테이지별 난이도 설정'!$B18),
F$1='스테이지별 몬스터 스텟'!$AD$3,SUMIFS('스테이지별 몬스터 스텟'!$AN:$AN,'스테이지별 몬스터 스텟'!$D:$D,'스테이지별 난이도 설정'!$B18))</f>
        <v>10</v>
      </c>
      <c r="G18" cm="1">
        <f t="array" ref="G18">_xlfn.IFS(G$1='스테이지별 몬스터 스텟'!$H$3,SUMIFS('스테이지별 몬스터 스텟'!$R:$R,'스테이지별 몬스터 스텟'!$D:$D,'스테이지별 난이도 설정'!$B18),
G$1='스테이지별 몬스터 스텟'!$S$3,SUMIFS('스테이지별 몬스터 스텟'!$AC:$AC,'스테이지별 몬스터 스텟'!$D:$D,'스테이지별 난이도 설정'!$B18),
G$1='스테이지별 몬스터 스텟'!$AD$3,SUMIFS('스테이지별 몬스터 스텟'!$AN:$AN,'스테이지별 몬스터 스텟'!$D:$D,'스테이지별 난이도 설정'!$B18))</f>
        <v>15</v>
      </c>
      <c r="H18">
        <f t="shared" si="0"/>
        <v>30</v>
      </c>
      <c r="I18">
        <f t="shared" si="1"/>
        <v>1.5</v>
      </c>
    </row>
    <row r="19" spans="2:9" x14ac:dyDescent="0.3">
      <c r="B19">
        <v>18</v>
      </c>
      <c r="C19" s="52">
        <f t="shared" si="2"/>
        <v>7.200000000000002</v>
      </c>
      <c r="D19">
        <v>20</v>
      </c>
      <c r="E19" cm="1">
        <f t="array" ref="E19">_xlfn.IFS(E$1='스테이지별 몬스터 스텟'!$H$3,SUMIFS('스테이지별 몬스터 스텟'!$R:$R,'스테이지별 몬스터 스텟'!$D:$D,'스테이지별 난이도 설정'!$B19),
E$1='스테이지별 몬스터 스텟'!$S$3,SUMIFS('스테이지별 몬스터 스텟'!$AC:$AC,'스테이지별 몬스터 스텟'!$D:$D,'스테이지별 난이도 설정'!$B19),
E$1='스테이지별 몬스터 스텟'!$AD$3,SUMIFS('스테이지별 몬스터 스텟'!$AN:$AN,'스테이지별 몬스터 스텟'!$D:$D,'스테이지별 난이도 설정'!$B19))</f>
        <v>5</v>
      </c>
      <c r="F19" cm="1">
        <f t="array" ref="F19">_xlfn.IFS(F$1='스테이지별 몬스터 스텟'!$H$3,SUMIFS('스테이지별 몬스터 스텟'!$R:$R,'스테이지별 몬스터 스텟'!$D:$D,'스테이지별 난이도 설정'!$B19),
F$1='스테이지별 몬스터 스텟'!$S$3,SUMIFS('스테이지별 몬스터 스텟'!$AC:$AC,'스테이지별 몬스터 스텟'!$D:$D,'스테이지별 난이도 설정'!$B19),
F$1='스테이지별 몬스터 스텟'!$AD$3,SUMIFS('스테이지별 몬스터 스텟'!$AN:$AN,'스테이지별 몬스터 스텟'!$D:$D,'스테이지별 난이도 설정'!$B19))</f>
        <v>10</v>
      </c>
      <c r="G19" cm="1">
        <f t="array" ref="G19">_xlfn.IFS(G$1='스테이지별 몬스터 스텟'!$H$3,SUMIFS('스테이지별 몬스터 스텟'!$R:$R,'스테이지별 몬스터 스텟'!$D:$D,'스테이지별 난이도 설정'!$B19),
G$1='스테이지별 몬스터 스텟'!$S$3,SUMIFS('스테이지별 몬스터 스텟'!$AC:$AC,'스테이지별 몬스터 스텟'!$D:$D,'스테이지별 난이도 설정'!$B19),
G$1='스테이지별 몬스터 스텟'!$AD$3,SUMIFS('스테이지별 몬스터 스텟'!$AN:$AN,'스테이지별 몬스터 스텟'!$D:$D,'스테이지별 난이도 설정'!$B19))</f>
        <v>15</v>
      </c>
      <c r="H19">
        <f t="shared" si="0"/>
        <v>30</v>
      </c>
      <c r="I19">
        <f t="shared" si="1"/>
        <v>1.5</v>
      </c>
    </row>
    <row r="20" spans="2:9" x14ac:dyDescent="0.3">
      <c r="B20">
        <v>19</v>
      </c>
      <c r="C20" s="52">
        <f t="shared" si="2"/>
        <v>7.6000000000000023</v>
      </c>
      <c r="D20">
        <v>20</v>
      </c>
      <c r="E20" cm="1">
        <f t="array" ref="E20">_xlfn.IFS(E$1='스테이지별 몬스터 스텟'!$H$3,SUMIFS('스테이지별 몬스터 스텟'!$R:$R,'스테이지별 몬스터 스텟'!$D:$D,'스테이지별 난이도 설정'!$B20),
E$1='스테이지별 몬스터 스텟'!$S$3,SUMIFS('스테이지별 몬스터 스텟'!$AC:$AC,'스테이지별 몬스터 스텟'!$D:$D,'스테이지별 난이도 설정'!$B20),
E$1='스테이지별 몬스터 스텟'!$AD$3,SUMIFS('스테이지별 몬스터 스텟'!$AN:$AN,'스테이지별 몬스터 스텟'!$D:$D,'스테이지별 난이도 설정'!$B20))</f>
        <v>5</v>
      </c>
      <c r="F20" cm="1">
        <f t="array" ref="F20">_xlfn.IFS(F$1='스테이지별 몬스터 스텟'!$H$3,SUMIFS('스테이지별 몬스터 스텟'!$R:$R,'스테이지별 몬스터 스텟'!$D:$D,'스테이지별 난이도 설정'!$B20),
F$1='스테이지별 몬스터 스텟'!$S$3,SUMIFS('스테이지별 몬스터 스텟'!$AC:$AC,'스테이지별 몬스터 스텟'!$D:$D,'스테이지별 난이도 설정'!$B20),
F$1='스테이지별 몬스터 스텟'!$AD$3,SUMIFS('스테이지별 몬스터 스텟'!$AN:$AN,'스테이지별 몬스터 스텟'!$D:$D,'스테이지별 난이도 설정'!$B20))</f>
        <v>10</v>
      </c>
      <c r="G20" cm="1">
        <f t="array" ref="G20">_xlfn.IFS(G$1='스테이지별 몬스터 스텟'!$H$3,SUMIFS('스테이지별 몬스터 스텟'!$R:$R,'스테이지별 몬스터 스텟'!$D:$D,'스테이지별 난이도 설정'!$B20),
G$1='스테이지별 몬스터 스텟'!$S$3,SUMIFS('스테이지별 몬스터 스텟'!$AC:$AC,'스테이지별 몬스터 스텟'!$D:$D,'스테이지별 난이도 설정'!$B20),
G$1='스테이지별 몬스터 스텟'!$AD$3,SUMIFS('스테이지별 몬스터 스텟'!$AN:$AN,'스테이지별 몬스터 스텟'!$D:$D,'스테이지별 난이도 설정'!$B20))</f>
        <v>15</v>
      </c>
      <c r="H20">
        <f t="shared" si="0"/>
        <v>30</v>
      </c>
      <c r="I20">
        <f t="shared" si="1"/>
        <v>1.5</v>
      </c>
    </row>
    <row r="21" spans="2:9" x14ac:dyDescent="0.3">
      <c r="B21">
        <v>20</v>
      </c>
      <c r="C21" s="52">
        <f t="shared" si="2"/>
        <v>8.0000000000000018</v>
      </c>
      <c r="D21">
        <v>20</v>
      </c>
      <c r="E21" cm="1">
        <f t="array" ref="E21">_xlfn.IFS(E$1='스테이지별 몬스터 스텟'!$H$3,SUMIFS('스테이지별 몬스터 스텟'!$R:$R,'스테이지별 몬스터 스텟'!$D:$D,'스테이지별 난이도 설정'!$B21),
E$1='스테이지별 몬스터 스텟'!$S$3,SUMIFS('스테이지별 몬스터 스텟'!$AC:$AC,'스테이지별 몬스터 스텟'!$D:$D,'스테이지별 난이도 설정'!$B21),
E$1='스테이지별 몬스터 스텟'!$AD$3,SUMIFS('스테이지별 몬스터 스텟'!$AN:$AN,'스테이지별 몬스터 스텟'!$D:$D,'스테이지별 난이도 설정'!$B21))</f>
        <v>5</v>
      </c>
      <c r="F21" cm="1">
        <f t="array" ref="F21">_xlfn.IFS(F$1='스테이지별 몬스터 스텟'!$H$3,SUMIFS('스테이지별 몬스터 스텟'!$R:$R,'스테이지별 몬스터 스텟'!$D:$D,'스테이지별 난이도 설정'!$B21),
F$1='스테이지별 몬스터 스텟'!$S$3,SUMIFS('스테이지별 몬스터 스텟'!$AC:$AC,'스테이지별 몬스터 스텟'!$D:$D,'스테이지별 난이도 설정'!$B21),
F$1='스테이지별 몬스터 스텟'!$AD$3,SUMIFS('스테이지별 몬스터 스텟'!$AN:$AN,'스테이지별 몬스터 스텟'!$D:$D,'스테이지별 난이도 설정'!$B21))</f>
        <v>10</v>
      </c>
      <c r="G21" cm="1">
        <f t="array" ref="G21">_xlfn.IFS(G$1='스테이지별 몬스터 스텟'!$H$3,SUMIFS('스테이지별 몬스터 스텟'!$R:$R,'스테이지별 몬스터 스텟'!$D:$D,'스테이지별 난이도 설정'!$B21),
G$1='스테이지별 몬스터 스텟'!$S$3,SUMIFS('스테이지별 몬스터 스텟'!$AC:$AC,'스테이지별 몬스터 스텟'!$D:$D,'스테이지별 난이도 설정'!$B21),
G$1='스테이지별 몬스터 스텟'!$AD$3,SUMIFS('스테이지별 몬스터 스텟'!$AN:$AN,'스테이지별 몬스터 스텟'!$D:$D,'스테이지별 난이도 설정'!$B21))</f>
        <v>15</v>
      </c>
      <c r="H21">
        <f t="shared" si="0"/>
        <v>30</v>
      </c>
      <c r="I21">
        <f t="shared" si="1"/>
        <v>1.5</v>
      </c>
    </row>
    <row r="22" spans="2:9" x14ac:dyDescent="0.3">
      <c r="B22">
        <v>21</v>
      </c>
      <c r="C22" s="52">
        <f t="shared" si="2"/>
        <v>8.4000000000000021</v>
      </c>
      <c r="D22">
        <v>20</v>
      </c>
      <c r="E22" cm="1">
        <f t="array" ref="E22">_xlfn.IFS(E$1='스테이지별 몬스터 스텟'!$H$3,SUMIFS('스테이지별 몬스터 스텟'!$R:$R,'스테이지별 몬스터 스텟'!$D:$D,'스테이지별 난이도 설정'!$B22),
E$1='스테이지별 몬스터 스텟'!$S$3,SUMIFS('스테이지별 몬스터 스텟'!$AC:$AC,'스테이지별 몬스터 스텟'!$D:$D,'스테이지별 난이도 설정'!$B22),
E$1='스테이지별 몬스터 스텟'!$AD$3,SUMIFS('스테이지별 몬스터 스텟'!$AN:$AN,'스테이지별 몬스터 스텟'!$D:$D,'스테이지별 난이도 설정'!$B22))</f>
        <v>5</v>
      </c>
      <c r="F22" cm="1">
        <f t="array" ref="F22">_xlfn.IFS(F$1='스테이지별 몬스터 스텟'!$H$3,SUMIFS('스테이지별 몬스터 스텟'!$R:$R,'스테이지별 몬스터 스텟'!$D:$D,'스테이지별 난이도 설정'!$B22),
F$1='스테이지별 몬스터 스텟'!$S$3,SUMIFS('스테이지별 몬스터 스텟'!$AC:$AC,'스테이지별 몬스터 스텟'!$D:$D,'스테이지별 난이도 설정'!$B22),
F$1='스테이지별 몬스터 스텟'!$AD$3,SUMIFS('스테이지별 몬스터 스텟'!$AN:$AN,'스테이지별 몬스터 스텟'!$D:$D,'스테이지별 난이도 설정'!$B22))</f>
        <v>10</v>
      </c>
      <c r="G22" cm="1">
        <f t="array" ref="G22">_xlfn.IFS(G$1='스테이지별 몬스터 스텟'!$H$3,SUMIFS('스테이지별 몬스터 스텟'!$R:$R,'스테이지별 몬스터 스텟'!$D:$D,'스테이지별 난이도 설정'!$B22),
G$1='스테이지별 몬스터 스텟'!$S$3,SUMIFS('스테이지별 몬스터 스텟'!$AC:$AC,'스테이지별 몬스터 스텟'!$D:$D,'스테이지별 난이도 설정'!$B22),
G$1='스테이지별 몬스터 스텟'!$AD$3,SUMIFS('스테이지별 몬스터 스텟'!$AN:$AN,'스테이지별 몬스터 스텟'!$D:$D,'스테이지별 난이도 설정'!$B22))</f>
        <v>15</v>
      </c>
      <c r="H22">
        <f t="shared" si="0"/>
        <v>30</v>
      </c>
      <c r="I22">
        <f t="shared" si="1"/>
        <v>1.5</v>
      </c>
    </row>
    <row r="23" spans="2:9" x14ac:dyDescent="0.3">
      <c r="B23">
        <v>22</v>
      </c>
      <c r="C23" s="52">
        <f t="shared" si="2"/>
        <v>8.8000000000000025</v>
      </c>
      <c r="D23">
        <v>20</v>
      </c>
      <c r="E23" cm="1">
        <f t="array" ref="E23">_xlfn.IFS(E$1='스테이지별 몬스터 스텟'!$H$3,SUMIFS('스테이지별 몬스터 스텟'!$R:$R,'스테이지별 몬스터 스텟'!$D:$D,'스테이지별 난이도 설정'!$B23),
E$1='스테이지별 몬스터 스텟'!$S$3,SUMIFS('스테이지별 몬스터 스텟'!$AC:$AC,'스테이지별 몬스터 스텟'!$D:$D,'스테이지별 난이도 설정'!$B23),
E$1='스테이지별 몬스터 스텟'!$AD$3,SUMIFS('스테이지별 몬스터 스텟'!$AN:$AN,'스테이지별 몬스터 스텟'!$D:$D,'스테이지별 난이도 설정'!$B23))</f>
        <v>5</v>
      </c>
      <c r="F23" cm="1">
        <f t="array" ref="F23">_xlfn.IFS(F$1='스테이지별 몬스터 스텟'!$H$3,SUMIFS('스테이지별 몬스터 스텟'!$R:$R,'스테이지별 몬스터 스텟'!$D:$D,'스테이지별 난이도 설정'!$B23),
F$1='스테이지별 몬스터 스텟'!$S$3,SUMIFS('스테이지별 몬스터 스텟'!$AC:$AC,'스테이지별 몬스터 스텟'!$D:$D,'스테이지별 난이도 설정'!$B23),
F$1='스테이지별 몬스터 스텟'!$AD$3,SUMIFS('스테이지별 몬스터 스텟'!$AN:$AN,'스테이지별 몬스터 스텟'!$D:$D,'스테이지별 난이도 설정'!$B23))</f>
        <v>10</v>
      </c>
      <c r="G23" cm="1">
        <f t="array" ref="G23">_xlfn.IFS(G$1='스테이지별 몬스터 스텟'!$H$3,SUMIFS('스테이지별 몬스터 스텟'!$R:$R,'스테이지별 몬스터 스텟'!$D:$D,'스테이지별 난이도 설정'!$B23),
G$1='스테이지별 몬스터 스텟'!$S$3,SUMIFS('스테이지별 몬스터 스텟'!$AC:$AC,'스테이지별 몬스터 스텟'!$D:$D,'스테이지별 난이도 설정'!$B23),
G$1='스테이지별 몬스터 스텟'!$AD$3,SUMIFS('스테이지별 몬스터 스텟'!$AN:$AN,'스테이지별 몬스터 스텟'!$D:$D,'스테이지별 난이도 설정'!$B23))</f>
        <v>15</v>
      </c>
      <c r="H23">
        <f t="shared" si="0"/>
        <v>30</v>
      </c>
      <c r="I23">
        <f t="shared" si="1"/>
        <v>1.5</v>
      </c>
    </row>
    <row r="24" spans="2:9" x14ac:dyDescent="0.3">
      <c r="B24">
        <v>23</v>
      </c>
      <c r="C24" s="52">
        <f t="shared" si="2"/>
        <v>9.2000000000000028</v>
      </c>
      <c r="D24">
        <v>20</v>
      </c>
      <c r="E24" cm="1">
        <f t="array" ref="E24">_xlfn.IFS(E$1='스테이지별 몬스터 스텟'!$H$3,SUMIFS('스테이지별 몬스터 스텟'!$R:$R,'스테이지별 몬스터 스텟'!$D:$D,'스테이지별 난이도 설정'!$B24),
E$1='스테이지별 몬스터 스텟'!$S$3,SUMIFS('스테이지별 몬스터 스텟'!$AC:$AC,'스테이지별 몬스터 스텟'!$D:$D,'스테이지별 난이도 설정'!$B24),
E$1='스테이지별 몬스터 스텟'!$AD$3,SUMIFS('스테이지별 몬스터 스텟'!$AN:$AN,'스테이지별 몬스터 스텟'!$D:$D,'스테이지별 난이도 설정'!$B24))</f>
        <v>5</v>
      </c>
      <c r="F24" cm="1">
        <f t="array" ref="F24">_xlfn.IFS(F$1='스테이지별 몬스터 스텟'!$H$3,SUMIFS('스테이지별 몬스터 스텟'!$R:$R,'스테이지별 몬스터 스텟'!$D:$D,'스테이지별 난이도 설정'!$B24),
F$1='스테이지별 몬스터 스텟'!$S$3,SUMIFS('스테이지별 몬스터 스텟'!$AC:$AC,'스테이지별 몬스터 스텟'!$D:$D,'스테이지별 난이도 설정'!$B24),
F$1='스테이지별 몬스터 스텟'!$AD$3,SUMIFS('스테이지별 몬스터 스텟'!$AN:$AN,'스테이지별 몬스터 스텟'!$D:$D,'스테이지별 난이도 설정'!$B24))</f>
        <v>10</v>
      </c>
      <c r="G24" cm="1">
        <f t="array" ref="G24">_xlfn.IFS(G$1='스테이지별 몬스터 스텟'!$H$3,SUMIFS('스테이지별 몬스터 스텟'!$R:$R,'스테이지별 몬스터 스텟'!$D:$D,'스테이지별 난이도 설정'!$B24),
G$1='스테이지별 몬스터 스텟'!$S$3,SUMIFS('스테이지별 몬스터 스텟'!$AC:$AC,'스테이지별 몬스터 스텟'!$D:$D,'스테이지별 난이도 설정'!$B24),
G$1='스테이지별 몬스터 스텟'!$AD$3,SUMIFS('스테이지별 몬스터 스텟'!$AN:$AN,'스테이지별 몬스터 스텟'!$D:$D,'스테이지별 난이도 설정'!$B24))</f>
        <v>15</v>
      </c>
      <c r="H24">
        <f t="shared" si="0"/>
        <v>30</v>
      </c>
      <c r="I24">
        <f t="shared" si="1"/>
        <v>1.5</v>
      </c>
    </row>
    <row r="25" spans="2:9" x14ac:dyDescent="0.3">
      <c r="B25">
        <v>24</v>
      </c>
      <c r="C25" s="52">
        <f t="shared" si="2"/>
        <v>9.6000000000000032</v>
      </c>
      <c r="D25">
        <v>20</v>
      </c>
      <c r="E25" cm="1">
        <f t="array" ref="E25">_xlfn.IFS(E$1='스테이지별 몬스터 스텟'!$H$3,SUMIFS('스테이지별 몬스터 스텟'!$R:$R,'스테이지별 몬스터 스텟'!$D:$D,'스테이지별 난이도 설정'!$B25),
E$1='스테이지별 몬스터 스텟'!$S$3,SUMIFS('스테이지별 몬스터 스텟'!$AC:$AC,'스테이지별 몬스터 스텟'!$D:$D,'스테이지별 난이도 설정'!$B25),
E$1='스테이지별 몬스터 스텟'!$AD$3,SUMIFS('스테이지별 몬스터 스텟'!$AN:$AN,'스테이지별 몬스터 스텟'!$D:$D,'스테이지별 난이도 설정'!$B25))</f>
        <v>5</v>
      </c>
      <c r="F25" cm="1">
        <f t="array" ref="F25">_xlfn.IFS(F$1='스테이지별 몬스터 스텟'!$H$3,SUMIFS('스테이지별 몬스터 스텟'!$R:$R,'스테이지별 몬스터 스텟'!$D:$D,'스테이지별 난이도 설정'!$B25),
F$1='스테이지별 몬스터 스텟'!$S$3,SUMIFS('스테이지별 몬스터 스텟'!$AC:$AC,'스테이지별 몬스터 스텟'!$D:$D,'스테이지별 난이도 설정'!$B25),
F$1='스테이지별 몬스터 스텟'!$AD$3,SUMIFS('스테이지별 몬스터 스텟'!$AN:$AN,'스테이지별 몬스터 스텟'!$D:$D,'스테이지별 난이도 설정'!$B25))</f>
        <v>10</v>
      </c>
      <c r="G25" cm="1">
        <f t="array" ref="G25">_xlfn.IFS(G$1='스테이지별 몬스터 스텟'!$H$3,SUMIFS('스테이지별 몬스터 스텟'!$R:$R,'스테이지별 몬스터 스텟'!$D:$D,'스테이지별 난이도 설정'!$B25),
G$1='스테이지별 몬스터 스텟'!$S$3,SUMIFS('스테이지별 몬스터 스텟'!$AC:$AC,'스테이지별 몬스터 스텟'!$D:$D,'스테이지별 난이도 설정'!$B25),
G$1='스테이지별 몬스터 스텟'!$AD$3,SUMIFS('스테이지별 몬스터 스텟'!$AN:$AN,'스테이지별 몬스터 스텟'!$D:$D,'스테이지별 난이도 설정'!$B25))</f>
        <v>15</v>
      </c>
      <c r="H25">
        <f t="shared" si="0"/>
        <v>30</v>
      </c>
      <c r="I25">
        <f t="shared" si="1"/>
        <v>1.5</v>
      </c>
    </row>
    <row r="26" spans="2:9" x14ac:dyDescent="0.3">
      <c r="B26">
        <v>25</v>
      </c>
      <c r="C26" s="52">
        <f t="shared" si="2"/>
        <v>10.000000000000004</v>
      </c>
      <c r="D26">
        <v>20</v>
      </c>
      <c r="E26" cm="1">
        <f t="array" ref="E26">_xlfn.IFS(E$1='스테이지별 몬스터 스텟'!$H$3,SUMIFS('스테이지별 몬스터 스텟'!$R:$R,'스테이지별 몬스터 스텟'!$D:$D,'스테이지별 난이도 설정'!$B26),
E$1='스테이지별 몬스터 스텟'!$S$3,SUMIFS('스테이지별 몬스터 스텟'!$AC:$AC,'스테이지별 몬스터 스텟'!$D:$D,'스테이지별 난이도 설정'!$B26),
E$1='스테이지별 몬스터 스텟'!$AD$3,SUMIFS('스테이지별 몬스터 스텟'!$AN:$AN,'스테이지별 몬스터 스텟'!$D:$D,'스테이지별 난이도 설정'!$B26))</f>
        <v>5</v>
      </c>
      <c r="F26" cm="1">
        <f t="array" ref="F26">_xlfn.IFS(F$1='스테이지별 몬스터 스텟'!$H$3,SUMIFS('스테이지별 몬스터 스텟'!$R:$R,'스테이지별 몬스터 스텟'!$D:$D,'스테이지별 난이도 설정'!$B26),
F$1='스테이지별 몬스터 스텟'!$S$3,SUMIFS('스테이지별 몬스터 스텟'!$AC:$AC,'스테이지별 몬스터 스텟'!$D:$D,'스테이지별 난이도 설정'!$B26),
F$1='스테이지별 몬스터 스텟'!$AD$3,SUMIFS('스테이지별 몬스터 스텟'!$AN:$AN,'스테이지별 몬스터 스텟'!$D:$D,'스테이지별 난이도 설정'!$B26))</f>
        <v>10</v>
      </c>
      <c r="G26" cm="1">
        <f t="array" ref="G26">_xlfn.IFS(G$1='스테이지별 몬스터 스텟'!$H$3,SUMIFS('스테이지별 몬스터 스텟'!$R:$R,'스테이지별 몬스터 스텟'!$D:$D,'스테이지별 난이도 설정'!$B26),
G$1='스테이지별 몬스터 스텟'!$S$3,SUMIFS('스테이지별 몬스터 스텟'!$AC:$AC,'스테이지별 몬스터 스텟'!$D:$D,'스테이지별 난이도 설정'!$B26),
G$1='스테이지별 몬스터 스텟'!$AD$3,SUMIFS('스테이지별 몬스터 스텟'!$AN:$AN,'스테이지별 몬스터 스텟'!$D:$D,'스테이지별 난이도 설정'!$B26))</f>
        <v>15</v>
      </c>
      <c r="H26">
        <f t="shared" si="0"/>
        <v>30</v>
      </c>
      <c r="I26">
        <f t="shared" si="1"/>
        <v>1.5</v>
      </c>
    </row>
    <row r="27" spans="2:9" x14ac:dyDescent="0.3">
      <c r="B27">
        <v>26</v>
      </c>
      <c r="C27" s="52">
        <f t="shared" si="2"/>
        <v>10.400000000000004</v>
      </c>
      <c r="D27">
        <v>20</v>
      </c>
      <c r="E27" cm="1">
        <f t="array" ref="E27">_xlfn.IFS(E$1='스테이지별 몬스터 스텟'!$H$3,SUMIFS('스테이지별 몬스터 스텟'!$R:$R,'스테이지별 몬스터 스텟'!$D:$D,'스테이지별 난이도 설정'!$B27),
E$1='스테이지별 몬스터 스텟'!$S$3,SUMIFS('스테이지별 몬스터 스텟'!$AC:$AC,'스테이지별 몬스터 스텟'!$D:$D,'스테이지별 난이도 설정'!$B27),
E$1='스테이지별 몬스터 스텟'!$AD$3,SUMIFS('스테이지별 몬스터 스텟'!$AN:$AN,'스테이지별 몬스터 스텟'!$D:$D,'스테이지별 난이도 설정'!$B27))</f>
        <v>5</v>
      </c>
      <c r="F27" cm="1">
        <f t="array" ref="F27">_xlfn.IFS(F$1='스테이지별 몬스터 스텟'!$H$3,SUMIFS('스테이지별 몬스터 스텟'!$R:$R,'스테이지별 몬스터 스텟'!$D:$D,'스테이지별 난이도 설정'!$B27),
F$1='스테이지별 몬스터 스텟'!$S$3,SUMIFS('스테이지별 몬스터 스텟'!$AC:$AC,'스테이지별 몬스터 스텟'!$D:$D,'스테이지별 난이도 설정'!$B27),
F$1='스테이지별 몬스터 스텟'!$AD$3,SUMIFS('스테이지별 몬스터 스텟'!$AN:$AN,'스테이지별 몬스터 스텟'!$D:$D,'스테이지별 난이도 설정'!$B27))</f>
        <v>10</v>
      </c>
      <c r="G27" cm="1">
        <f t="array" ref="G27">_xlfn.IFS(G$1='스테이지별 몬스터 스텟'!$H$3,SUMIFS('스테이지별 몬스터 스텟'!$R:$R,'스테이지별 몬스터 스텟'!$D:$D,'스테이지별 난이도 설정'!$B27),
G$1='스테이지별 몬스터 스텟'!$S$3,SUMIFS('스테이지별 몬스터 스텟'!$AC:$AC,'스테이지별 몬스터 스텟'!$D:$D,'스테이지별 난이도 설정'!$B27),
G$1='스테이지별 몬스터 스텟'!$AD$3,SUMIFS('스테이지별 몬스터 스텟'!$AN:$AN,'스테이지별 몬스터 스텟'!$D:$D,'스테이지별 난이도 설정'!$B27))</f>
        <v>15</v>
      </c>
      <c r="H27">
        <f t="shared" si="0"/>
        <v>30</v>
      </c>
      <c r="I27">
        <f t="shared" si="1"/>
        <v>1.5</v>
      </c>
    </row>
    <row r="28" spans="2:9" x14ac:dyDescent="0.3">
      <c r="B28">
        <v>27</v>
      </c>
      <c r="C28" s="52">
        <f t="shared" si="2"/>
        <v>10.800000000000004</v>
      </c>
      <c r="D28">
        <v>20</v>
      </c>
      <c r="E28" cm="1">
        <f t="array" ref="E28">_xlfn.IFS(E$1='스테이지별 몬스터 스텟'!$H$3,SUMIFS('스테이지별 몬스터 스텟'!$R:$R,'스테이지별 몬스터 스텟'!$D:$D,'스테이지별 난이도 설정'!$B28),
E$1='스테이지별 몬스터 스텟'!$S$3,SUMIFS('스테이지별 몬스터 스텟'!$AC:$AC,'스테이지별 몬스터 스텟'!$D:$D,'스테이지별 난이도 설정'!$B28),
E$1='스테이지별 몬스터 스텟'!$AD$3,SUMIFS('스테이지별 몬스터 스텟'!$AN:$AN,'스테이지별 몬스터 스텟'!$D:$D,'스테이지별 난이도 설정'!$B28))</f>
        <v>5</v>
      </c>
      <c r="F28" cm="1">
        <f t="array" ref="F28">_xlfn.IFS(F$1='스테이지별 몬스터 스텟'!$H$3,SUMIFS('스테이지별 몬스터 스텟'!$R:$R,'스테이지별 몬스터 스텟'!$D:$D,'스테이지별 난이도 설정'!$B28),
F$1='스테이지별 몬스터 스텟'!$S$3,SUMIFS('스테이지별 몬스터 스텟'!$AC:$AC,'스테이지별 몬스터 스텟'!$D:$D,'스테이지별 난이도 설정'!$B28),
F$1='스테이지별 몬스터 스텟'!$AD$3,SUMIFS('스테이지별 몬스터 스텟'!$AN:$AN,'스테이지별 몬스터 스텟'!$D:$D,'스테이지별 난이도 설정'!$B28))</f>
        <v>10</v>
      </c>
      <c r="G28" cm="1">
        <f t="array" ref="G28">_xlfn.IFS(G$1='스테이지별 몬스터 스텟'!$H$3,SUMIFS('스테이지별 몬스터 스텟'!$R:$R,'스테이지별 몬스터 스텟'!$D:$D,'스테이지별 난이도 설정'!$B28),
G$1='스테이지별 몬스터 스텟'!$S$3,SUMIFS('스테이지별 몬스터 스텟'!$AC:$AC,'스테이지별 몬스터 스텟'!$D:$D,'스테이지별 난이도 설정'!$B28),
G$1='스테이지별 몬스터 스텟'!$AD$3,SUMIFS('스테이지별 몬스터 스텟'!$AN:$AN,'스테이지별 몬스터 스텟'!$D:$D,'스테이지별 난이도 설정'!$B28))</f>
        <v>15</v>
      </c>
      <c r="H28">
        <f t="shared" si="0"/>
        <v>30</v>
      </c>
      <c r="I28">
        <f t="shared" si="1"/>
        <v>1.5</v>
      </c>
    </row>
    <row r="29" spans="2:9" x14ac:dyDescent="0.3">
      <c r="B29">
        <v>28</v>
      </c>
      <c r="C29" s="52">
        <f t="shared" si="2"/>
        <v>11.200000000000005</v>
      </c>
      <c r="D29">
        <v>20</v>
      </c>
      <c r="E29" cm="1">
        <f t="array" ref="E29">_xlfn.IFS(E$1='스테이지별 몬스터 스텟'!$H$3,SUMIFS('스테이지별 몬스터 스텟'!$R:$R,'스테이지별 몬스터 스텟'!$D:$D,'스테이지별 난이도 설정'!$B29),
E$1='스테이지별 몬스터 스텟'!$S$3,SUMIFS('스테이지별 몬스터 스텟'!$AC:$AC,'스테이지별 몬스터 스텟'!$D:$D,'스테이지별 난이도 설정'!$B29),
E$1='스테이지별 몬스터 스텟'!$AD$3,SUMIFS('스테이지별 몬스터 스텟'!$AN:$AN,'스테이지별 몬스터 스텟'!$D:$D,'스테이지별 난이도 설정'!$B29))</f>
        <v>5</v>
      </c>
      <c r="F29" cm="1">
        <f t="array" ref="F29">_xlfn.IFS(F$1='스테이지별 몬스터 스텟'!$H$3,SUMIFS('스테이지별 몬스터 스텟'!$R:$R,'스테이지별 몬스터 스텟'!$D:$D,'스테이지별 난이도 설정'!$B29),
F$1='스테이지별 몬스터 스텟'!$S$3,SUMIFS('스테이지별 몬스터 스텟'!$AC:$AC,'스테이지별 몬스터 스텟'!$D:$D,'스테이지별 난이도 설정'!$B29),
F$1='스테이지별 몬스터 스텟'!$AD$3,SUMIFS('스테이지별 몬스터 스텟'!$AN:$AN,'스테이지별 몬스터 스텟'!$D:$D,'스테이지별 난이도 설정'!$B29))</f>
        <v>10</v>
      </c>
      <c r="G29" cm="1">
        <f t="array" ref="G29">_xlfn.IFS(G$1='스테이지별 몬스터 스텟'!$H$3,SUMIFS('스테이지별 몬스터 스텟'!$R:$R,'스테이지별 몬스터 스텟'!$D:$D,'스테이지별 난이도 설정'!$B29),
G$1='스테이지별 몬스터 스텟'!$S$3,SUMIFS('스테이지별 몬스터 스텟'!$AC:$AC,'스테이지별 몬스터 스텟'!$D:$D,'스테이지별 난이도 설정'!$B29),
G$1='스테이지별 몬스터 스텟'!$AD$3,SUMIFS('스테이지별 몬스터 스텟'!$AN:$AN,'스테이지별 몬스터 스텟'!$D:$D,'스테이지별 난이도 설정'!$B29))</f>
        <v>15</v>
      </c>
      <c r="H29">
        <f t="shared" si="0"/>
        <v>30</v>
      </c>
      <c r="I29">
        <f t="shared" si="1"/>
        <v>1.5</v>
      </c>
    </row>
    <row r="30" spans="2:9" x14ac:dyDescent="0.3">
      <c r="B30">
        <v>29</v>
      </c>
      <c r="C30" s="52">
        <f t="shared" si="2"/>
        <v>11.600000000000005</v>
      </c>
      <c r="D30">
        <v>20</v>
      </c>
      <c r="E30" cm="1">
        <f t="array" ref="E30">_xlfn.IFS(E$1='스테이지별 몬스터 스텟'!$H$3,SUMIFS('스테이지별 몬스터 스텟'!$R:$R,'스테이지별 몬스터 스텟'!$D:$D,'스테이지별 난이도 설정'!$B30),
E$1='스테이지별 몬스터 스텟'!$S$3,SUMIFS('스테이지별 몬스터 스텟'!$AC:$AC,'스테이지별 몬스터 스텟'!$D:$D,'스테이지별 난이도 설정'!$B30),
E$1='스테이지별 몬스터 스텟'!$AD$3,SUMIFS('스테이지별 몬스터 스텟'!$AN:$AN,'스테이지별 몬스터 스텟'!$D:$D,'스테이지별 난이도 설정'!$B30))</f>
        <v>5</v>
      </c>
      <c r="F30" cm="1">
        <f t="array" ref="F30">_xlfn.IFS(F$1='스테이지별 몬스터 스텟'!$H$3,SUMIFS('스테이지별 몬스터 스텟'!$R:$R,'스테이지별 몬스터 스텟'!$D:$D,'스테이지별 난이도 설정'!$B30),
F$1='스테이지별 몬스터 스텟'!$S$3,SUMIFS('스테이지별 몬스터 스텟'!$AC:$AC,'스테이지별 몬스터 스텟'!$D:$D,'스테이지별 난이도 설정'!$B30),
F$1='스테이지별 몬스터 스텟'!$AD$3,SUMIFS('스테이지별 몬스터 스텟'!$AN:$AN,'스테이지별 몬스터 스텟'!$D:$D,'스테이지별 난이도 설정'!$B30))</f>
        <v>10</v>
      </c>
      <c r="G30" cm="1">
        <f t="array" ref="G30">_xlfn.IFS(G$1='스테이지별 몬스터 스텟'!$H$3,SUMIFS('스테이지별 몬스터 스텟'!$R:$R,'스테이지별 몬스터 스텟'!$D:$D,'스테이지별 난이도 설정'!$B30),
G$1='스테이지별 몬스터 스텟'!$S$3,SUMIFS('스테이지별 몬스터 스텟'!$AC:$AC,'스테이지별 몬스터 스텟'!$D:$D,'스테이지별 난이도 설정'!$B30),
G$1='스테이지별 몬스터 스텟'!$AD$3,SUMIFS('스테이지별 몬스터 스텟'!$AN:$AN,'스테이지별 몬스터 스텟'!$D:$D,'스테이지별 난이도 설정'!$B30))</f>
        <v>15</v>
      </c>
      <c r="H30">
        <f t="shared" si="0"/>
        <v>30</v>
      </c>
      <c r="I30">
        <f t="shared" si="1"/>
        <v>1.5</v>
      </c>
    </row>
    <row r="31" spans="2:9" x14ac:dyDescent="0.3">
      <c r="B31">
        <v>30</v>
      </c>
      <c r="C31" s="52">
        <f t="shared" si="2"/>
        <v>12.000000000000005</v>
      </c>
      <c r="D31">
        <v>20</v>
      </c>
      <c r="E31" cm="1">
        <f t="array" ref="E31">_xlfn.IFS(E$1='스테이지별 몬스터 스텟'!$H$3,SUMIFS('스테이지별 몬스터 스텟'!$R:$R,'스테이지별 몬스터 스텟'!$D:$D,'스테이지별 난이도 설정'!$B31),
E$1='스테이지별 몬스터 스텟'!$S$3,SUMIFS('스테이지별 몬스터 스텟'!$AC:$AC,'스테이지별 몬스터 스텟'!$D:$D,'스테이지별 난이도 설정'!$B31),
E$1='스테이지별 몬스터 스텟'!$AD$3,SUMIFS('스테이지별 몬스터 스텟'!$AN:$AN,'스테이지별 몬스터 스텟'!$D:$D,'스테이지별 난이도 설정'!$B31))</f>
        <v>5</v>
      </c>
      <c r="F31" cm="1">
        <f t="array" ref="F31">_xlfn.IFS(F$1='스테이지별 몬스터 스텟'!$H$3,SUMIFS('스테이지별 몬스터 스텟'!$R:$R,'스테이지별 몬스터 스텟'!$D:$D,'스테이지별 난이도 설정'!$B31),
F$1='스테이지별 몬스터 스텟'!$S$3,SUMIFS('스테이지별 몬스터 스텟'!$AC:$AC,'스테이지별 몬스터 스텟'!$D:$D,'스테이지별 난이도 설정'!$B31),
F$1='스테이지별 몬스터 스텟'!$AD$3,SUMIFS('스테이지별 몬스터 스텟'!$AN:$AN,'스테이지별 몬스터 스텟'!$D:$D,'스테이지별 난이도 설정'!$B31))</f>
        <v>10</v>
      </c>
      <c r="G31" cm="1">
        <f t="array" ref="G31">_xlfn.IFS(G$1='스테이지별 몬스터 스텟'!$H$3,SUMIFS('스테이지별 몬스터 스텟'!$R:$R,'스테이지별 몬스터 스텟'!$D:$D,'스테이지별 난이도 설정'!$B31),
G$1='스테이지별 몬스터 스텟'!$S$3,SUMIFS('스테이지별 몬스터 스텟'!$AC:$AC,'스테이지별 몬스터 스텟'!$D:$D,'스테이지별 난이도 설정'!$B31),
G$1='스테이지별 몬스터 스텟'!$AD$3,SUMIFS('스테이지별 몬스터 스텟'!$AN:$AN,'스테이지별 몬스터 스텟'!$D:$D,'스테이지별 난이도 설정'!$B31))</f>
        <v>15</v>
      </c>
      <c r="H31">
        <f t="shared" si="0"/>
        <v>30</v>
      </c>
      <c r="I31">
        <f t="shared" si="1"/>
        <v>1.5</v>
      </c>
    </row>
    <row r="32" spans="2:9" x14ac:dyDescent="0.3">
      <c r="B32">
        <v>31</v>
      </c>
      <c r="C32" s="52">
        <f t="shared" si="2"/>
        <v>12.400000000000006</v>
      </c>
      <c r="D32">
        <v>20</v>
      </c>
      <c r="E32" cm="1">
        <f t="array" ref="E32">_xlfn.IFS(E$1='스테이지별 몬스터 스텟'!$H$3,SUMIFS('스테이지별 몬스터 스텟'!$R:$R,'스테이지별 몬스터 스텟'!$D:$D,'스테이지별 난이도 설정'!$B32),
E$1='스테이지별 몬스터 스텟'!$S$3,SUMIFS('스테이지별 몬스터 스텟'!$AC:$AC,'스테이지별 몬스터 스텟'!$D:$D,'스테이지별 난이도 설정'!$B32),
E$1='스테이지별 몬스터 스텟'!$AD$3,SUMIFS('스테이지별 몬스터 스텟'!$AN:$AN,'스테이지별 몬스터 스텟'!$D:$D,'스테이지별 난이도 설정'!$B32))</f>
        <v>5</v>
      </c>
      <c r="F32" cm="1">
        <f t="array" ref="F32">_xlfn.IFS(F$1='스테이지별 몬스터 스텟'!$H$3,SUMIFS('스테이지별 몬스터 스텟'!$R:$R,'스테이지별 몬스터 스텟'!$D:$D,'스테이지별 난이도 설정'!$B32),
F$1='스테이지별 몬스터 스텟'!$S$3,SUMIFS('스테이지별 몬스터 스텟'!$AC:$AC,'스테이지별 몬스터 스텟'!$D:$D,'스테이지별 난이도 설정'!$B32),
F$1='스테이지별 몬스터 스텟'!$AD$3,SUMIFS('스테이지별 몬스터 스텟'!$AN:$AN,'스테이지별 몬스터 스텟'!$D:$D,'스테이지별 난이도 설정'!$B32))</f>
        <v>10</v>
      </c>
      <c r="G32" cm="1">
        <f t="array" ref="G32">_xlfn.IFS(G$1='스테이지별 몬스터 스텟'!$H$3,SUMIFS('스테이지별 몬스터 스텟'!$R:$R,'스테이지별 몬스터 스텟'!$D:$D,'스테이지별 난이도 설정'!$B32),
G$1='스테이지별 몬스터 스텟'!$S$3,SUMIFS('스테이지별 몬스터 스텟'!$AC:$AC,'스테이지별 몬스터 스텟'!$D:$D,'스테이지별 난이도 설정'!$B32),
G$1='스테이지별 몬스터 스텟'!$AD$3,SUMIFS('스테이지별 몬스터 스텟'!$AN:$AN,'스테이지별 몬스터 스텟'!$D:$D,'스테이지별 난이도 설정'!$B32))</f>
        <v>15</v>
      </c>
      <c r="H32">
        <f t="shared" si="0"/>
        <v>30</v>
      </c>
      <c r="I32">
        <f t="shared" si="1"/>
        <v>1.5</v>
      </c>
    </row>
    <row r="33" spans="2:9" x14ac:dyDescent="0.3">
      <c r="B33">
        <v>32</v>
      </c>
      <c r="C33" s="52">
        <f t="shared" si="2"/>
        <v>12.800000000000006</v>
      </c>
      <c r="D33">
        <v>20</v>
      </c>
      <c r="E33" cm="1">
        <f t="array" ref="E33">_xlfn.IFS(E$1='스테이지별 몬스터 스텟'!$H$3,SUMIFS('스테이지별 몬스터 스텟'!$R:$R,'스테이지별 몬스터 스텟'!$D:$D,'스테이지별 난이도 설정'!$B33),
E$1='스테이지별 몬스터 스텟'!$S$3,SUMIFS('스테이지별 몬스터 스텟'!$AC:$AC,'스테이지별 몬스터 스텟'!$D:$D,'스테이지별 난이도 설정'!$B33),
E$1='스테이지별 몬스터 스텟'!$AD$3,SUMIFS('스테이지별 몬스터 스텟'!$AN:$AN,'스테이지별 몬스터 스텟'!$D:$D,'스테이지별 난이도 설정'!$B33))</f>
        <v>5</v>
      </c>
      <c r="F33" cm="1">
        <f t="array" ref="F33">_xlfn.IFS(F$1='스테이지별 몬스터 스텟'!$H$3,SUMIFS('스테이지별 몬스터 스텟'!$R:$R,'스테이지별 몬스터 스텟'!$D:$D,'스테이지별 난이도 설정'!$B33),
F$1='스테이지별 몬스터 스텟'!$S$3,SUMIFS('스테이지별 몬스터 스텟'!$AC:$AC,'스테이지별 몬스터 스텟'!$D:$D,'스테이지별 난이도 설정'!$B33),
F$1='스테이지별 몬스터 스텟'!$AD$3,SUMIFS('스테이지별 몬스터 스텟'!$AN:$AN,'스테이지별 몬스터 스텟'!$D:$D,'스테이지별 난이도 설정'!$B33))</f>
        <v>10</v>
      </c>
      <c r="G33" cm="1">
        <f t="array" ref="G33">_xlfn.IFS(G$1='스테이지별 몬스터 스텟'!$H$3,SUMIFS('스테이지별 몬스터 스텟'!$R:$R,'스테이지별 몬스터 스텟'!$D:$D,'스테이지별 난이도 설정'!$B33),
G$1='스테이지별 몬스터 스텟'!$S$3,SUMIFS('스테이지별 몬스터 스텟'!$AC:$AC,'스테이지별 몬스터 스텟'!$D:$D,'스테이지별 난이도 설정'!$B33),
G$1='스테이지별 몬스터 스텟'!$AD$3,SUMIFS('스테이지별 몬스터 스텟'!$AN:$AN,'스테이지별 몬스터 스텟'!$D:$D,'스테이지별 난이도 설정'!$B33))</f>
        <v>15</v>
      </c>
      <c r="H33">
        <f t="shared" si="0"/>
        <v>30</v>
      </c>
      <c r="I33">
        <f t="shared" si="1"/>
        <v>1.5</v>
      </c>
    </row>
    <row r="34" spans="2:9" x14ac:dyDescent="0.3">
      <c r="B34">
        <v>33</v>
      </c>
      <c r="C34" s="52">
        <f t="shared" si="2"/>
        <v>13.200000000000006</v>
      </c>
      <c r="D34">
        <v>20</v>
      </c>
      <c r="E34" cm="1">
        <f t="array" ref="E34">_xlfn.IFS(E$1='스테이지별 몬스터 스텟'!$H$3,SUMIFS('스테이지별 몬스터 스텟'!$R:$R,'스테이지별 몬스터 스텟'!$D:$D,'스테이지별 난이도 설정'!$B34),
E$1='스테이지별 몬스터 스텟'!$S$3,SUMIFS('스테이지별 몬스터 스텟'!$AC:$AC,'스테이지별 몬스터 스텟'!$D:$D,'스테이지별 난이도 설정'!$B34),
E$1='스테이지별 몬스터 스텟'!$AD$3,SUMIFS('스테이지별 몬스터 스텟'!$AN:$AN,'스테이지별 몬스터 스텟'!$D:$D,'스테이지별 난이도 설정'!$B34))</f>
        <v>5</v>
      </c>
      <c r="F34" cm="1">
        <f t="array" ref="F34">_xlfn.IFS(F$1='스테이지별 몬스터 스텟'!$H$3,SUMIFS('스테이지별 몬스터 스텟'!$R:$R,'스테이지별 몬스터 스텟'!$D:$D,'스테이지별 난이도 설정'!$B34),
F$1='스테이지별 몬스터 스텟'!$S$3,SUMIFS('스테이지별 몬스터 스텟'!$AC:$AC,'스테이지별 몬스터 스텟'!$D:$D,'스테이지별 난이도 설정'!$B34),
F$1='스테이지별 몬스터 스텟'!$AD$3,SUMIFS('스테이지별 몬스터 스텟'!$AN:$AN,'스테이지별 몬스터 스텟'!$D:$D,'스테이지별 난이도 설정'!$B34))</f>
        <v>10</v>
      </c>
      <c r="G34" cm="1">
        <f t="array" ref="G34">_xlfn.IFS(G$1='스테이지별 몬스터 스텟'!$H$3,SUMIFS('스테이지별 몬스터 스텟'!$R:$R,'스테이지별 몬스터 스텟'!$D:$D,'스테이지별 난이도 설정'!$B34),
G$1='스테이지별 몬스터 스텟'!$S$3,SUMIFS('스테이지별 몬스터 스텟'!$AC:$AC,'스테이지별 몬스터 스텟'!$D:$D,'스테이지별 난이도 설정'!$B34),
G$1='스테이지별 몬스터 스텟'!$AD$3,SUMIFS('스테이지별 몬스터 스텟'!$AN:$AN,'스테이지별 몬스터 스텟'!$D:$D,'스테이지별 난이도 설정'!$B34))</f>
        <v>15</v>
      </c>
      <c r="H34">
        <f t="shared" si="0"/>
        <v>30</v>
      </c>
      <c r="I34">
        <f t="shared" si="1"/>
        <v>1.5</v>
      </c>
    </row>
    <row r="35" spans="2:9" x14ac:dyDescent="0.3">
      <c r="B35">
        <v>34</v>
      </c>
      <c r="C35" s="52">
        <f t="shared" si="2"/>
        <v>13.600000000000007</v>
      </c>
      <c r="D35">
        <v>20</v>
      </c>
      <c r="E35" cm="1">
        <f t="array" ref="E35">_xlfn.IFS(E$1='스테이지별 몬스터 스텟'!$H$3,SUMIFS('스테이지별 몬스터 스텟'!$R:$R,'스테이지별 몬스터 스텟'!$D:$D,'스테이지별 난이도 설정'!$B35),
E$1='스테이지별 몬스터 스텟'!$S$3,SUMIFS('스테이지별 몬스터 스텟'!$AC:$AC,'스테이지별 몬스터 스텟'!$D:$D,'스테이지별 난이도 설정'!$B35),
E$1='스테이지별 몬스터 스텟'!$AD$3,SUMIFS('스테이지별 몬스터 스텟'!$AN:$AN,'스테이지별 몬스터 스텟'!$D:$D,'스테이지별 난이도 설정'!$B35))</f>
        <v>5</v>
      </c>
      <c r="F35" cm="1">
        <f t="array" ref="F35">_xlfn.IFS(F$1='스테이지별 몬스터 스텟'!$H$3,SUMIFS('스테이지별 몬스터 스텟'!$R:$R,'스테이지별 몬스터 스텟'!$D:$D,'스테이지별 난이도 설정'!$B35),
F$1='스테이지별 몬스터 스텟'!$S$3,SUMIFS('스테이지별 몬스터 스텟'!$AC:$AC,'스테이지별 몬스터 스텟'!$D:$D,'스테이지별 난이도 설정'!$B35),
F$1='스테이지별 몬스터 스텟'!$AD$3,SUMIFS('스테이지별 몬스터 스텟'!$AN:$AN,'스테이지별 몬스터 스텟'!$D:$D,'스테이지별 난이도 설정'!$B35))</f>
        <v>10</v>
      </c>
      <c r="G35" cm="1">
        <f t="array" ref="G35">_xlfn.IFS(G$1='스테이지별 몬스터 스텟'!$H$3,SUMIFS('스테이지별 몬스터 스텟'!$R:$R,'스테이지별 몬스터 스텟'!$D:$D,'스테이지별 난이도 설정'!$B35),
G$1='스테이지별 몬스터 스텟'!$S$3,SUMIFS('스테이지별 몬스터 스텟'!$AC:$AC,'스테이지별 몬스터 스텟'!$D:$D,'스테이지별 난이도 설정'!$B35),
G$1='스테이지별 몬스터 스텟'!$AD$3,SUMIFS('스테이지별 몬스터 스텟'!$AN:$AN,'스테이지별 몬스터 스텟'!$D:$D,'스테이지별 난이도 설정'!$B35))</f>
        <v>15</v>
      </c>
      <c r="H35">
        <f t="shared" si="0"/>
        <v>30</v>
      </c>
      <c r="I35">
        <f t="shared" si="1"/>
        <v>1.5</v>
      </c>
    </row>
    <row r="36" spans="2:9" x14ac:dyDescent="0.3">
      <c r="B36">
        <v>35</v>
      </c>
      <c r="C36" s="52">
        <f t="shared" si="2"/>
        <v>14.000000000000007</v>
      </c>
      <c r="D36">
        <v>20</v>
      </c>
      <c r="E36" cm="1">
        <f t="array" ref="E36">_xlfn.IFS(E$1='스테이지별 몬스터 스텟'!$H$3,SUMIFS('스테이지별 몬스터 스텟'!$R:$R,'스테이지별 몬스터 스텟'!$D:$D,'스테이지별 난이도 설정'!$B36),
E$1='스테이지별 몬스터 스텟'!$S$3,SUMIFS('스테이지별 몬스터 스텟'!$AC:$AC,'스테이지별 몬스터 스텟'!$D:$D,'스테이지별 난이도 설정'!$B36),
E$1='스테이지별 몬스터 스텟'!$AD$3,SUMIFS('스테이지별 몬스터 스텟'!$AN:$AN,'스테이지별 몬스터 스텟'!$D:$D,'스테이지별 난이도 설정'!$B36))</f>
        <v>5</v>
      </c>
      <c r="F36" cm="1">
        <f t="array" ref="F36">_xlfn.IFS(F$1='스테이지별 몬스터 스텟'!$H$3,SUMIFS('스테이지별 몬스터 스텟'!$R:$R,'스테이지별 몬스터 스텟'!$D:$D,'스테이지별 난이도 설정'!$B36),
F$1='스테이지별 몬스터 스텟'!$S$3,SUMIFS('스테이지별 몬스터 스텟'!$AC:$AC,'스테이지별 몬스터 스텟'!$D:$D,'스테이지별 난이도 설정'!$B36),
F$1='스테이지별 몬스터 스텟'!$AD$3,SUMIFS('스테이지별 몬스터 스텟'!$AN:$AN,'스테이지별 몬스터 스텟'!$D:$D,'스테이지별 난이도 설정'!$B36))</f>
        <v>10</v>
      </c>
      <c r="G36" cm="1">
        <f t="array" ref="G36">_xlfn.IFS(G$1='스테이지별 몬스터 스텟'!$H$3,SUMIFS('스테이지별 몬스터 스텟'!$R:$R,'스테이지별 몬스터 스텟'!$D:$D,'스테이지별 난이도 설정'!$B36),
G$1='스테이지별 몬스터 스텟'!$S$3,SUMIFS('스테이지별 몬스터 스텟'!$AC:$AC,'스테이지별 몬스터 스텟'!$D:$D,'스테이지별 난이도 설정'!$B36),
G$1='스테이지별 몬스터 스텟'!$AD$3,SUMIFS('스테이지별 몬스터 스텟'!$AN:$AN,'스테이지별 몬스터 스텟'!$D:$D,'스테이지별 난이도 설정'!$B36))</f>
        <v>15</v>
      </c>
      <c r="H36">
        <f t="shared" si="0"/>
        <v>30</v>
      </c>
      <c r="I36">
        <f t="shared" si="1"/>
        <v>1.5</v>
      </c>
    </row>
    <row r="37" spans="2:9" x14ac:dyDescent="0.3">
      <c r="B37">
        <v>36</v>
      </c>
      <c r="C37" s="52">
        <f t="shared" si="2"/>
        <v>14.400000000000007</v>
      </c>
      <c r="D37">
        <v>20</v>
      </c>
      <c r="E37" cm="1">
        <f t="array" ref="E37">_xlfn.IFS(E$1='스테이지별 몬스터 스텟'!$H$3,SUMIFS('스테이지별 몬스터 스텟'!$R:$R,'스테이지별 몬스터 스텟'!$D:$D,'스테이지별 난이도 설정'!$B37),
E$1='스테이지별 몬스터 스텟'!$S$3,SUMIFS('스테이지별 몬스터 스텟'!$AC:$AC,'스테이지별 몬스터 스텟'!$D:$D,'스테이지별 난이도 설정'!$B37),
E$1='스테이지별 몬스터 스텟'!$AD$3,SUMIFS('스테이지별 몬스터 스텟'!$AN:$AN,'스테이지별 몬스터 스텟'!$D:$D,'스테이지별 난이도 설정'!$B37))</f>
        <v>5</v>
      </c>
      <c r="F37" cm="1">
        <f t="array" ref="F37">_xlfn.IFS(F$1='스테이지별 몬스터 스텟'!$H$3,SUMIFS('스테이지별 몬스터 스텟'!$R:$R,'스테이지별 몬스터 스텟'!$D:$D,'스테이지별 난이도 설정'!$B37),
F$1='스테이지별 몬스터 스텟'!$S$3,SUMIFS('스테이지별 몬스터 스텟'!$AC:$AC,'스테이지별 몬스터 스텟'!$D:$D,'스테이지별 난이도 설정'!$B37),
F$1='스테이지별 몬스터 스텟'!$AD$3,SUMIFS('스테이지별 몬스터 스텟'!$AN:$AN,'스테이지별 몬스터 스텟'!$D:$D,'스테이지별 난이도 설정'!$B37))</f>
        <v>10</v>
      </c>
      <c r="G37" cm="1">
        <f t="array" ref="G37">_xlfn.IFS(G$1='스테이지별 몬스터 스텟'!$H$3,SUMIFS('스테이지별 몬스터 스텟'!$R:$R,'스테이지별 몬스터 스텟'!$D:$D,'스테이지별 난이도 설정'!$B37),
G$1='스테이지별 몬스터 스텟'!$S$3,SUMIFS('스테이지별 몬스터 스텟'!$AC:$AC,'스테이지별 몬스터 스텟'!$D:$D,'스테이지별 난이도 설정'!$B37),
G$1='스테이지별 몬스터 스텟'!$AD$3,SUMIFS('스테이지별 몬스터 스텟'!$AN:$AN,'스테이지별 몬스터 스텟'!$D:$D,'스테이지별 난이도 설정'!$B37))</f>
        <v>15</v>
      </c>
      <c r="H37">
        <f t="shared" si="0"/>
        <v>30</v>
      </c>
      <c r="I37">
        <f t="shared" si="1"/>
        <v>1.5</v>
      </c>
    </row>
    <row r="38" spans="2:9" x14ac:dyDescent="0.3">
      <c r="B38">
        <v>37</v>
      </c>
      <c r="C38" s="52">
        <f t="shared" si="2"/>
        <v>14.800000000000008</v>
      </c>
      <c r="D38">
        <v>20</v>
      </c>
      <c r="E38" cm="1">
        <f t="array" ref="E38">_xlfn.IFS(E$1='스테이지별 몬스터 스텟'!$H$3,SUMIFS('스테이지별 몬스터 스텟'!$R:$R,'스테이지별 몬스터 스텟'!$D:$D,'스테이지별 난이도 설정'!$B38),
E$1='스테이지별 몬스터 스텟'!$S$3,SUMIFS('스테이지별 몬스터 스텟'!$AC:$AC,'스테이지별 몬스터 스텟'!$D:$D,'스테이지별 난이도 설정'!$B38),
E$1='스테이지별 몬스터 스텟'!$AD$3,SUMIFS('스테이지별 몬스터 스텟'!$AN:$AN,'스테이지별 몬스터 스텟'!$D:$D,'스테이지별 난이도 설정'!$B38))</f>
        <v>5</v>
      </c>
      <c r="F38" cm="1">
        <f t="array" ref="F38">_xlfn.IFS(F$1='스테이지별 몬스터 스텟'!$H$3,SUMIFS('스테이지별 몬스터 스텟'!$R:$R,'스테이지별 몬스터 스텟'!$D:$D,'스테이지별 난이도 설정'!$B38),
F$1='스테이지별 몬스터 스텟'!$S$3,SUMIFS('스테이지별 몬스터 스텟'!$AC:$AC,'스테이지별 몬스터 스텟'!$D:$D,'스테이지별 난이도 설정'!$B38),
F$1='스테이지별 몬스터 스텟'!$AD$3,SUMIFS('스테이지별 몬스터 스텟'!$AN:$AN,'스테이지별 몬스터 스텟'!$D:$D,'스테이지별 난이도 설정'!$B38))</f>
        <v>10</v>
      </c>
      <c r="G38" cm="1">
        <f t="array" ref="G38">_xlfn.IFS(G$1='스테이지별 몬스터 스텟'!$H$3,SUMIFS('스테이지별 몬스터 스텟'!$R:$R,'스테이지별 몬스터 스텟'!$D:$D,'스테이지별 난이도 설정'!$B38),
G$1='스테이지별 몬스터 스텟'!$S$3,SUMIFS('스테이지별 몬스터 스텟'!$AC:$AC,'스테이지별 몬스터 스텟'!$D:$D,'스테이지별 난이도 설정'!$B38),
G$1='스테이지별 몬스터 스텟'!$AD$3,SUMIFS('스테이지별 몬스터 스텟'!$AN:$AN,'스테이지별 몬스터 스텟'!$D:$D,'스테이지별 난이도 설정'!$B38))</f>
        <v>15</v>
      </c>
      <c r="H38">
        <f t="shared" si="0"/>
        <v>30</v>
      </c>
      <c r="I38">
        <f t="shared" si="1"/>
        <v>1.5</v>
      </c>
    </row>
    <row r="39" spans="2:9" x14ac:dyDescent="0.3">
      <c r="B39">
        <v>38</v>
      </c>
      <c r="C39" s="52">
        <f t="shared" si="2"/>
        <v>15.200000000000008</v>
      </c>
      <c r="D39">
        <v>20</v>
      </c>
      <c r="E39" cm="1">
        <f t="array" ref="E39">_xlfn.IFS(E$1='스테이지별 몬스터 스텟'!$H$3,SUMIFS('스테이지별 몬스터 스텟'!$R:$R,'스테이지별 몬스터 스텟'!$D:$D,'스테이지별 난이도 설정'!$B39),
E$1='스테이지별 몬스터 스텟'!$S$3,SUMIFS('스테이지별 몬스터 스텟'!$AC:$AC,'스테이지별 몬스터 스텟'!$D:$D,'스테이지별 난이도 설정'!$B39),
E$1='스테이지별 몬스터 스텟'!$AD$3,SUMIFS('스테이지별 몬스터 스텟'!$AN:$AN,'스테이지별 몬스터 스텟'!$D:$D,'스테이지별 난이도 설정'!$B39))</f>
        <v>5</v>
      </c>
      <c r="F39" cm="1">
        <f t="array" ref="F39">_xlfn.IFS(F$1='스테이지별 몬스터 스텟'!$H$3,SUMIFS('스테이지별 몬스터 스텟'!$R:$R,'스테이지별 몬스터 스텟'!$D:$D,'스테이지별 난이도 설정'!$B39),
F$1='스테이지별 몬스터 스텟'!$S$3,SUMIFS('스테이지별 몬스터 스텟'!$AC:$AC,'스테이지별 몬스터 스텟'!$D:$D,'스테이지별 난이도 설정'!$B39),
F$1='스테이지별 몬스터 스텟'!$AD$3,SUMIFS('스테이지별 몬스터 스텟'!$AN:$AN,'스테이지별 몬스터 스텟'!$D:$D,'스테이지별 난이도 설정'!$B39))</f>
        <v>10</v>
      </c>
      <c r="G39" cm="1">
        <f t="array" ref="G39">_xlfn.IFS(G$1='스테이지별 몬스터 스텟'!$H$3,SUMIFS('스테이지별 몬스터 스텟'!$R:$R,'스테이지별 몬스터 스텟'!$D:$D,'스테이지별 난이도 설정'!$B39),
G$1='스테이지별 몬스터 스텟'!$S$3,SUMIFS('스테이지별 몬스터 스텟'!$AC:$AC,'스테이지별 몬스터 스텟'!$D:$D,'스테이지별 난이도 설정'!$B39),
G$1='스테이지별 몬스터 스텟'!$AD$3,SUMIFS('스테이지별 몬스터 스텟'!$AN:$AN,'스테이지별 몬스터 스텟'!$D:$D,'스테이지별 난이도 설정'!$B39))</f>
        <v>15</v>
      </c>
      <c r="H39">
        <f t="shared" si="0"/>
        <v>30</v>
      </c>
      <c r="I39">
        <f t="shared" si="1"/>
        <v>1.5</v>
      </c>
    </row>
    <row r="40" spans="2:9" x14ac:dyDescent="0.3">
      <c r="B40">
        <v>39</v>
      </c>
      <c r="C40" s="52">
        <f t="shared" si="2"/>
        <v>15.600000000000009</v>
      </c>
      <c r="D40">
        <v>20</v>
      </c>
      <c r="E40" cm="1">
        <f t="array" ref="E40">_xlfn.IFS(E$1='스테이지별 몬스터 스텟'!$H$3,SUMIFS('스테이지별 몬스터 스텟'!$R:$R,'스테이지별 몬스터 스텟'!$D:$D,'스테이지별 난이도 설정'!$B40),
E$1='스테이지별 몬스터 스텟'!$S$3,SUMIFS('스테이지별 몬스터 스텟'!$AC:$AC,'스테이지별 몬스터 스텟'!$D:$D,'스테이지별 난이도 설정'!$B40),
E$1='스테이지별 몬스터 스텟'!$AD$3,SUMIFS('스테이지별 몬스터 스텟'!$AN:$AN,'스테이지별 몬스터 스텟'!$D:$D,'스테이지별 난이도 설정'!$B40))</f>
        <v>5</v>
      </c>
      <c r="F40" cm="1">
        <f t="array" ref="F40">_xlfn.IFS(F$1='스테이지별 몬스터 스텟'!$H$3,SUMIFS('스테이지별 몬스터 스텟'!$R:$R,'스테이지별 몬스터 스텟'!$D:$D,'스테이지별 난이도 설정'!$B40),
F$1='스테이지별 몬스터 스텟'!$S$3,SUMIFS('스테이지별 몬스터 스텟'!$AC:$AC,'스테이지별 몬스터 스텟'!$D:$D,'스테이지별 난이도 설정'!$B40),
F$1='스테이지별 몬스터 스텟'!$AD$3,SUMIFS('스테이지별 몬스터 스텟'!$AN:$AN,'스테이지별 몬스터 스텟'!$D:$D,'스테이지별 난이도 설정'!$B40))</f>
        <v>10</v>
      </c>
      <c r="G40" cm="1">
        <f t="array" ref="G40">_xlfn.IFS(G$1='스테이지별 몬스터 스텟'!$H$3,SUMIFS('스테이지별 몬스터 스텟'!$R:$R,'스테이지별 몬스터 스텟'!$D:$D,'스테이지별 난이도 설정'!$B40),
G$1='스테이지별 몬스터 스텟'!$S$3,SUMIFS('스테이지별 몬스터 스텟'!$AC:$AC,'스테이지별 몬스터 스텟'!$D:$D,'스테이지별 난이도 설정'!$B40),
G$1='스테이지별 몬스터 스텟'!$AD$3,SUMIFS('스테이지별 몬스터 스텟'!$AN:$AN,'스테이지별 몬스터 스텟'!$D:$D,'스테이지별 난이도 설정'!$B40))</f>
        <v>15</v>
      </c>
      <c r="H40">
        <f t="shared" si="0"/>
        <v>30</v>
      </c>
      <c r="I40">
        <f t="shared" si="1"/>
        <v>1.5</v>
      </c>
    </row>
    <row r="41" spans="2:9" x14ac:dyDescent="0.3">
      <c r="B41">
        <v>40</v>
      </c>
      <c r="C41" s="52">
        <f t="shared" si="2"/>
        <v>16.000000000000007</v>
      </c>
      <c r="D41">
        <v>20</v>
      </c>
      <c r="E41" cm="1">
        <f t="array" ref="E41">_xlfn.IFS(E$1='스테이지별 몬스터 스텟'!$H$3,SUMIFS('스테이지별 몬스터 스텟'!$R:$R,'스테이지별 몬스터 스텟'!$D:$D,'스테이지별 난이도 설정'!$B41),
E$1='스테이지별 몬스터 스텟'!$S$3,SUMIFS('스테이지별 몬스터 스텟'!$AC:$AC,'스테이지별 몬스터 스텟'!$D:$D,'스테이지별 난이도 설정'!$B41),
E$1='스테이지별 몬스터 스텟'!$AD$3,SUMIFS('스테이지별 몬스터 스텟'!$AN:$AN,'스테이지별 몬스터 스텟'!$D:$D,'스테이지별 난이도 설정'!$B41))</f>
        <v>5</v>
      </c>
      <c r="F41" cm="1">
        <f t="array" ref="F41">_xlfn.IFS(F$1='스테이지별 몬스터 스텟'!$H$3,SUMIFS('스테이지별 몬스터 스텟'!$R:$R,'스테이지별 몬스터 스텟'!$D:$D,'스테이지별 난이도 설정'!$B41),
F$1='스테이지별 몬스터 스텟'!$S$3,SUMIFS('스테이지별 몬스터 스텟'!$AC:$AC,'스테이지별 몬스터 스텟'!$D:$D,'스테이지별 난이도 설정'!$B41),
F$1='스테이지별 몬스터 스텟'!$AD$3,SUMIFS('스테이지별 몬스터 스텟'!$AN:$AN,'스테이지별 몬스터 스텟'!$D:$D,'스테이지별 난이도 설정'!$B41))</f>
        <v>10</v>
      </c>
      <c r="G41" cm="1">
        <f t="array" ref="G41">_xlfn.IFS(G$1='스테이지별 몬스터 스텟'!$H$3,SUMIFS('스테이지별 몬스터 스텟'!$R:$R,'스테이지별 몬스터 스텟'!$D:$D,'스테이지별 난이도 설정'!$B41),
G$1='스테이지별 몬스터 스텟'!$S$3,SUMIFS('스테이지별 몬스터 스텟'!$AC:$AC,'스테이지별 몬스터 스텟'!$D:$D,'스테이지별 난이도 설정'!$B41),
G$1='스테이지별 몬스터 스텟'!$AD$3,SUMIFS('스테이지별 몬스터 스텟'!$AN:$AN,'스테이지별 몬스터 스텟'!$D:$D,'스테이지별 난이도 설정'!$B41))</f>
        <v>15</v>
      </c>
      <c r="H41">
        <f t="shared" si="0"/>
        <v>30</v>
      </c>
      <c r="I41">
        <f t="shared" si="1"/>
        <v>1.5</v>
      </c>
    </row>
    <row r="42" spans="2:9" x14ac:dyDescent="0.3">
      <c r="B42">
        <v>41</v>
      </c>
      <c r="C42" s="52">
        <f t="shared" si="2"/>
        <v>16.400000000000006</v>
      </c>
      <c r="D42">
        <v>20</v>
      </c>
      <c r="E42" cm="1">
        <f t="array" ref="E42">_xlfn.IFS(E$1='스테이지별 몬스터 스텟'!$H$3,SUMIFS('스테이지별 몬스터 스텟'!$R:$R,'스테이지별 몬스터 스텟'!$D:$D,'스테이지별 난이도 설정'!$B42),
E$1='스테이지별 몬스터 스텟'!$S$3,SUMIFS('스테이지별 몬스터 스텟'!$AC:$AC,'스테이지별 몬스터 스텟'!$D:$D,'스테이지별 난이도 설정'!$B42),
E$1='스테이지별 몬스터 스텟'!$AD$3,SUMIFS('스테이지별 몬스터 스텟'!$AN:$AN,'스테이지별 몬스터 스텟'!$D:$D,'스테이지별 난이도 설정'!$B42))</f>
        <v>5</v>
      </c>
      <c r="F42" cm="1">
        <f t="array" ref="F42">_xlfn.IFS(F$1='스테이지별 몬스터 스텟'!$H$3,SUMIFS('스테이지별 몬스터 스텟'!$R:$R,'스테이지별 몬스터 스텟'!$D:$D,'스테이지별 난이도 설정'!$B42),
F$1='스테이지별 몬스터 스텟'!$S$3,SUMIFS('스테이지별 몬스터 스텟'!$AC:$AC,'스테이지별 몬스터 스텟'!$D:$D,'스테이지별 난이도 설정'!$B42),
F$1='스테이지별 몬스터 스텟'!$AD$3,SUMIFS('스테이지별 몬스터 스텟'!$AN:$AN,'스테이지별 몬스터 스텟'!$D:$D,'스테이지별 난이도 설정'!$B42))</f>
        <v>10</v>
      </c>
      <c r="G42" cm="1">
        <f t="array" ref="G42">_xlfn.IFS(G$1='스테이지별 몬스터 스텟'!$H$3,SUMIFS('스테이지별 몬스터 스텟'!$R:$R,'스테이지별 몬스터 스텟'!$D:$D,'스테이지별 난이도 설정'!$B42),
G$1='스테이지별 몬스터 스텟'!$S$3,SUMIFS('스테이지별 몬스터 스텟'!$AC:$AC,'스테이지별 몬스터 스텟'!$D:$D,'스테이지별 난이도 설정'!$B42),
G$1='스테이지별 몬스터 스텟'!$AD$3,SUMIFS('스테이지별 몬스터 스텟'!$AN:$AN,'스테이지별 몬스터 스텟'!$D:$D,'스테이지별 난이도 설정'!$B42))</f>
        <v>15</v>
      </c>
      <c r="H42">
        <f t="shared" si="0"/>
        <v>30</v>
      </c>
      <c r="I42">
        <f t="shared" si="1"/>
        <v>1.5</v>
      </c>
    </row>
    <row r="43" spans="2:9" x14ac:dyDescent="0.3">
      <c r="B43">
        <v>42</v>
      </c>
      <c r="C43" s="52">
        <f t="shared" si="2"/>
        <v>16.800000000000004</v>
      </c>
      <c r="D43">
        <v>20</v>
      </c>
      <c r="E43" cm="1">
        <f t="array" ref="E43">_xlfn.IFS(E$1='스테이지별 몬스터 스텟'!$H$3,SUMIFS('스테이지별 몬스터 스텟'!$R:$R,'스테이지별 몬스터 스텟'!$D:$D,'스테이지별 난이도 설정'!$B43),
E$1='스테이지별 몬스터 스텟'!$S$3,SUMIFS('스테이지별 몬스터 스텟'!$AC:$AC,'스테이지별 몬스터 스텟'!$D:$D,'스테이지별 난이도 설정'!$B43),
E$1='스테이지별 몬스터 스텟'!$AD$3,SUMIFS('스테이지별 몬스터 스텟'!$AN:$AN,'스테이지별 몬스터 스텟'!$D:$D,'스테이지별 난이도 설정'!$B43))</f>
        <v>5</v>
      </c>
      <c r="F43" cm="1">
        <f t="array" ref="F43">_xlfn.IFS(F$1='스테이지별 몬스터 스텟'!$H$3,SUMIFS('스테이지별 몬스터 스텟'!$R:$R,'스테이지별 몬스터 스텟'!$D:$D,'스테이지별 난이도 설정'!$B43),
F$1='스테이지별 몬스터 스텟'!$S$3,SUMIFS('스테이지별 몬스터 스텟'!$AC:$AC,'스테이지별 몬스터 스텟'!$D:$D,'스테이지별 난이도 설정'!$B43),
F$1='스테이지별 몬스터 스텟'!$AD$3,SUMIFS('스테이지별 몬스터 스텟'!$AN:$AN,'스테이지별 몬스터 스텟'!$D:$D,'스테이지별 난이도 설정'!$B43))</f>
        <v>10</v>
      </c>
      <c r="G43" cm="1">
        <f t="array" ref="G43">_xlfn.IFS(G$1='스테이지별 몬스터 스텟'!$H$3,SUMIFS('스테이지별 몬스터 스텟'!$R:$R,'스테이지별 몬스터 스텟'!$D:$D,'스테이지별 난이도 설정'!$B43),
G$1='스테이지별 몬스터 스텟'!$S$3,SUMIFS('스테이지별 몬스터 스텟'!$AC:$AC,'스테이지별 몬스터 스텟'!$D:$D,'스테이지별 난이도 설정'!$B43),
G$1='스테이지별 몬스터 스텟'!$AD$3,SUMIFS('스테이지별 몬스터 스텟'!$AN:$AN,'스테이지별 몬스터 스텟'!$D:$D,'스테이지별 난이도 설정'!$B43))</f>
        <v>15</v>
      </c>
      <c r="H43">
        <f t="shared" si="0"/>
        <v>30</v>
      </c>
      <c r="I43">
        <f t="shared" si="1"/>
        <v>1.5</v>
      </c>
    </row>
    <row r="44" spans="2:9" x14ac:dyDescent="0.3">
      <c r="B44">
        <v>43</v>
      </c>
      <c r="C44" s="52">
        <f t="shared" si="2"/>
        <v>17.200000000000003</v>
      </c>
      <c r="D44">
        <v>20</v>
      </c>
      <c r="E44" cm="1">
        <f t="array" ref="E44">_xlfn.IFS(E$1='스테이지별 몬스터 스텟'!$H$3,SUMIFS('스테이지별 몬스터 스텟'!$R:$R,'스테이지별 몬스터 스텟'!$D:$D,'스테이지별 난이도 설정'!$B44),
E$1='스테이지별 몬스터 스텟'!$S$3,SUMIFS('스테이지별 몬스터 스텟'!$AC:$AC,'스테이지별 몬스터 스텟'!$D:$D,'스테이지별 난이도 설정'!$B44),
E$1='스테이지별 몬스터 스텟'!$AD$3,SUMIFS('스테이지별 몬스터 스텟'!$AN:$AN,'스테이지별 몬스터 스텟'!$D:$D,'스테이지별 난이도 설정'!$B44))</f>
        <v>5</v>
      </c>
      <c r="F44" cm="1">
        <f t="array" ref="F44">_xlfn.IFS(F$1='스테이지별 몬스터 스텟'!$H$3,SUMIFS('스테이지별 몬스터 스텟'!$R:$R,'스테이지별 몬스터 스텟'!$D:$D,'스테이지별 난이도 설정'!$B44),
F$1='스테이지별 몬스터 스텟'!$S$3,SUMIFS('스테이지별 몬스터 스텟'!$AC:$AC,'스테이지별 몬스터 스텟'!$D:$D,'스테이지별 난이도 설정'!$B44),
F$1='스테이지별 몬스터 스텟'!$AD$3,SUMIFS('스테이지별 몬스터 스텟'!$AN:$AN,'스테이지별 몬스터 스텟'!$D:$D,'스테이지별 난이도 설정'!$B44))</f>
        <v>10</v>
      </c>
      <c r="G44" cm="1">
        <f t="array" ref="G44">_xlfn.IFS(G$1='스테이지별 몬스터 스텟'!$H$3,SUMIFS('스테이지별 몬스터 스텟'!$R:$R,'스테이지별 몬스터 스텟'!$D:$D,'스테이지별 난이도 설정'!$B44),
G$1='스테이지별 몬스터 스텟'!$S$3,SUMIFS('스테이지별 몬스터 스텟'!$AC:$AC,'스테이지별 몬스터 스텟'!$D:$D,'스테이지별 난이도 설정'!$B44),
G$1='스테이지별 몬스터 스텟'!$AD$3,SUMIFS('스테이지별 몬스터 스텟'!$AN:$AN,'스테이지별 몬스터 스텟'!$D:$D,'스테이지별 난이도 설정'!$B44))</f>
        <v>15</v>
      </c>
      <c r="H44">
        <f t="shared" si="0"/>
        <v>30</v>
      </c>
      <c r="I44">
        <f t="shared" si="1"/>
        <v>1.5</v>
      </c>
    </row>
    <row r="45" spans="2:9" x14ac:dyDescent="0.3">
      <c r="B45">
        <v>44</v>
      </c>
      <c r="C45" s="52">
        <f t="shared" si="2"/>
        <v>17.600000000000001</v>
      </c>
      <c r="D45">
        <v>20</v>
      </c>
      <c r="E45" cm="1">
        <f t="array" ref="E45">_xlfn.IFS(E$1='스테이지별 몬스터 스텟'!$H$3,SUMIFS('스테이지별 몬스터 스텟'!$R:$R,'스테이지별 몬스터 스텟'!$D:$D,'스테이지별 난이도 설정'!$B45),
E$1='스테이지별 몬스터 스텟'!$S$3,SUMIFS('스테이지별 몬스터 스텟'!$AC:$AC,'스테이지별 몬스터 스텟'!$D:$D,'스테이지별 난이도 설정'!$B45),
E$1='스테이지별 몬스터 스텟'!$AD$3,SUMIFS('스테이지별 몬스터 스텟'!$AN:$AN,'스테이지별 몬스터 스텟'!$D:$D,'스테이지별 난이도 설정'!$B45))</f>
        <v>5</v>
      </c>
      <c r="F45" cm="1">
        <f t="array" ref="F45">_xlfn.IFS(F$1='스테이지별 몬스터 스텟'!$H$3,SUMIFS('스테이지별 몬스터 스텟'!$R:$R,'스테이지별 몬스터 스텟'!$D:$D,'스테이지별 난이도 설정'!$B45),
F$1='스테이지별 몬스터 스텟'!$S$3,SUMIFS('스테이지별 몬스터 스텟'!$AC:$AC,'스테이지별 몬스터 스텟'!$D:$D,'스테이지별 난이도 설정'!$B45),
F$1='스테이지별 몬스터 스텟'!$AD$3,SUMIFS('스테이지별 몬스터 스텟'!$AN:$AN,'스테이지별 몬스터 스텟'!$D:$D,'스테이지별 난이도 설정'!$B45))</f>
        <v>10</v>
      </c>
      <c r="G45" cm="1">
        <f t="array" ref="G45">_xlfn.IFS(G$1='스테이지별 몬스터 스텟'!$H$3,SUMIFS('스테이지별 몬스터 스텟'!$R:$R,'스테이지별 몬스터 스텟'!$D:$D,'스테이지별 난이도 설정'!$B45),
G$1='스테이지별 몬스터 스텟'!$S$3,SUMIFS('스테이지별 몬스터 스텟'!$AC:$AC,'스테이지별 몬스터 스텟'!$D:$D,'스테이지별 난이도 설정'!$B45),
G$1='스테이지별 몬스터 스텟'!$AD$3,SUMIFS('스테이지별 몬스터 스텟'!$AN:$AN,'스테이지별 몬스터 스텟'!$D:$D,'스테이지별 난이도 설정'!$B45))</f>
        <v>15</v>
      </c>
      <c r="H45">
        <f t="shared" si="0"/>
        <v>30</v>
      </c>
      <c r="I45">
        <f t="shared" si="1"/>
        <v>1.5</v>
      </c>
    </row>
    <row r="46" spans="2:9" x14ac:dyDescent="0.3">
      <c r="B46">
        <v>45</v>
      </c>
      <c r="C46" s="52">
        <f t="shared" si="2"/>
        <v>18</v>
      </c>
      <c r="D46">
        <v>20</v>
      </c>
      <c r="E46" cm="1">
        <f t="array" ref="E46">_xlfn.IFS(E$1='스테이지별 몬스터 스텟'!$H$3,SUMIFS('스테이지별 몬스터 스텟'!$R:$R,'스테이지별 몬스터 스텟'!$D:$D,'스테이지별 난이도 설정'!$B46),
E$1='스테이지별 몬스터 스텟'!$S$3,SUMIFS('스테이지별 몬스터 스텟'!$AC:$AC,'스테이지별 몬스터 스텟'!$D:$D,'스테이지별 난이도 설정'!$B46),
E$1='스테이지별 몬스터 스텟'!$AD$3,SUMIFS('스테이지별 몬스터 스텟'!$AN:$AN,'스테이지별 몬스터 스텟'!$D:$D,'스테이지별 난이도 설정'!$B46))</f>
        <v>5</v>
      </c>
      <c r="F46" cm="1">
        <f t="array" ref="F46">_xlfn.IFS(F$1='스테이지별 몬스터 스텟'!$H$3,SUMIFS('스테이지별 몬스터 스텟'!$R:$R,'스테이지별 몬스터 스텟'!$D:$D,'스테이지별 난이도 설정'!$B46),
F$1='스테이지별 몬스터 스텟'!$S$3,SUMIFS('스테이지별 몬스터 스텟'!$AC:$AC,'스테이지별 몬스터 스텟'!$D:$D,'스테이지별 난이도 설정'!$B46),
F$1='스테이지별 몬스터 스텟'!$AD$3,SUMIFS('스테이지별 몬스터 스텟'!$AN:$AN,'스테이지별 몬스터 스텟'!$D:$D,'스테이지별 난이도 설정'!$B46))</f>
        <v>10</v>
      </c>
      <c r="G46" cm="1">
        <f t="array" ref="G46">_xlfn.IFS(G$1='스테이지별 몬스터 스텟'!$H$3,SUMIFS('스테이지별 몬스터 스텟'!$R:$R,'스테이지별 몬스터 스텟'!$D:$D,'스테이지별 난이도 설정'!$B46),
G$1='스테이지별 몬스터 스텟'!$S$3,SUMIFS('스테이지별 몬스터 스텟'!$AC:$AC,'스테이지별 몬스터 스텟'!$D:$D,'스테이지별 난이도 설정'!$B46),
G$1='스테이지별 몬스터 스텟'!$AD$3,SUMIFS('스테이지별 몬스터 스텟'!$AN:$AN,'스테이지별 몬스터 스텟'!$D:$D,'스테이지별 난이도 설정'!$B46))</f>
        <v>15</v>
      </c>
      <c r="H46">
        <f t="shared" si="0"/>
        <v>30</v>
      </c>
      <c r="I46">
        <f t="shared" si="1"/>
        <v>1.5</v>
      </c>
    </row>
    <row r="47" spans="2:9" x14ac:dyDescent="0.3">
      <c r="B47">
        <v>46</v>
      </c>
      <c r="C47" s="52">
        <f t="shared" si="2"/>
        <v>18.399999999999999</v>
      </c>
      <c r="D47">
        <v>20</v>
      </c>
      <c r="E47" cm="1">
        <f t="array" ref="E47">_xlfn.IFS(E$1='스테이지별 몬스터 스텟'!$H$3,SUMIFS('스테이지별 몬스터 스텟'!$R:$R,'스테이지별 몬스터 스텟'!$D:$D,'스테이지별 난이도 설정'!$B47),
E$1='스테이지별 몬스터 스텟'!$S$3,SUMIFS('스테이지별 몬스터 스텟'!$AC:$AC,'스테이지별 몬스터 스텟'!$D:$D,'스테이지별 난이도 설정'!$B47),
E$1='스테이지별 몬스터 스텟'!$AD$3,SUMIFS('스테이지별 몬스터 스텟'!$AN:$AN,'스테이지별 몬스터 스텟'!$D:$D,'스테이지별 난이도 설정'!$B47))</f>
        <v>5</v>
      </c>
      <c r="F47" cm="1">
        <f t="array" ref="F47">_xlfn.IFS(F$1='스테이지별 몬스터 스텟'!$H$3,SUMIFS('스테이지별 몬스터 스텟'!$R:$R,'스테이지별 몬스터 스텟'!$D:$D,'스테이지별 난이도 설정'!$B47),
F$1='스테이지별 몬스터 스텟'!$S$3,SUMIFS('스테이지별 몬스터 스텟'!$AC:$AC,'스테이지별 몬스터 스텟'!$D:$D,'스테이지별 난이도 설정'!$B47),
F$1='스테이지별 몬스터 스텟'!$AD$3,SUMIFS('스테이지별 몬스터 스텟'!$AN:$AN,'스테이지별 몬스터 스텟'!$D:$D,'스테이지별 난이도 설정'!$B47))</f>
        <v>10</v>
      </c>
      <c r="G47" cm="1">
        <f t="array" ref="G47">_xlfn.IFS(G$1='스테이지별 몬스터 스텟'!$H$3,SUMIFS('스테이지별 몬스터 스텟'!$R:$R,'스테이지별 몬스터 스텟'!$D:$D,'스테이지별 난이도 설정'!$B47),
G$1='스테이지별 몬스터 스텟'!$S$3,SUMIFS('스테이지별 몬스터 스텟'!$AC:$AC,'스테이지별 몬스터 스텟'!$D:$D,'스테이지별 난이도 설정'!$B47),
G$1='스테이지별 몬스터 스텟'!$AD$3,SUMIFS('스테이지별 몬스터 스텟'!$AN:$AN,'스테이지별 몬스터 스텟'!$D:$D,'스테이지별 난이도 설정'!$B47))</f>
        <v>15</v>
      </c>
      <c r="H47">
        <f t="shared" si="0"/>
        <v>30</v>
      </c>
      <c r="I47">
        <f t="shared" si="1"/>
        <v>1.5</v>
      </c>
    </row>
    <row r="48" spans="2:9" x14ac:dyDescent="0.3">
      <c r="B48">
        <v>47</v>
      </c>
      <c r="C48" s="52">
        <f t="shared" si="2"/>
        <v>18.799999999999997</v>
      </c>
      <c r="D48">
        <v>20</v>
      </c>
      <c r="E48" cm="1">
        <f t="array" ref="E48">_xlfn.IFS(E$1='스테이지별 몬스터 스텟'!$H$3,SUMIFS('스테이지별 몬스터 스텟'!$R:$R,'스테이지별 몬스터 스텟'!$D:$D,'스테이지별 난이도 설정'!$B48),
E$1='스테이지별 몬스터 스텟'!$S$3,SUMIFS('스테이지별 몬스터 스텟'!$AC:$AC,'스테이지별 몬스터 스텟'!$D:$D,'스테이지별 난이도 설정'!$B48),
E$1='스테이지별 몬스터 스텟'!$AD$3,SUMIFS('스테이지별 몬스터 스텟'!$AN:$AN,'스테이지별 몬스터 스텟'!$D:$D,'스테이지별 난이도 설정'!$B48))</f>
        <v>5</v>
      </c>
      <c r="F48" cm="1">
        <f t="array" ref="F48">_xlfn.IFS(F$1='스테이지별 몬스터 스텟'!$H$3,SUMIFS('스테이지별 몬스터 스텟'!$R:$R,'스테이지별 몬스터 스텟'!$D:$D,'스테이지별 난이도 설정'!$B48),
F$1='스테이지별 몬스터 스텟'!$S$3,SUMIFS('스테이지별 몬스터 스텟'!$AC:$AC,'스테이지별 몬스터 스텟'!$D:$D,'스테이지별 난이도 설정'!$B48),
F$1='스테이지별 몬스터 스텟'!$AD$3,SUMIFS('스테이지별 몬스터 스텟'!$AN:$AN,'스테이지별 몬스터 스텟'!$D:$D,'스테이지별 난이도 설정'!$B48))</f>
        <v>10</v>
      </c>
      <c r="G48" cm="1">
        <f t="array" ref="G48">_xlfn.IFS(G$1='스테이지별 몬스터 스텟'!$H$3,SUMIFS('스테이지별 몬스터 스텟'!$R:$R,'스테이지별 몬스터 스텟'!$D:$D,'스테이지별 난이도 설정'!$B48),
G$1='스테이지별 몬스터 스텟'!$S$3,SUMIFS('스테이지별 몬스터 스텟'!$AC:$AC,'스테이지별 몬스터 스텟'!$D:$D,'스테이지별 난이도 설정'!$B48),
G$1='스테이지별 몬스터 스텟'!$AD$3,SUMIFS('스테이지별 몬스터 스텟'!$AN:$AN,'스테이지별 몬스터 스텟'!$D:$D,'스테이지별 난이도 설정'!$B48))</f>
        <v>15</v>
      </c>
      <c r="H48">
        <f t="shared" si="0"/>
        <v>30</v>
      </c>
      <c r="I48">
        <f t="shared" si="1"/>
        <v>1.5</v>
      </c>
    </row>
    <row r="49" spans="2:9" x14ac:dyDescent="0.3">
      <c r="B49">
        <v>48</v>
      </c>
      <c r="C49" s="52">
        <f t="shared" si="2"/>
        <v>19.199999999999996</v>
      </c>
      <c r="D49">
        <v>20</v>
      </c>
      <c r="E49" cm="1">
        <f t="array" ref="E49">_xlfn.IFS(E$1='스테이지별 몬스터 스텟'!$H$3,SUMIFS('스테이지별 몬스터 스텟'!$R:$R,'스테이지별 몬스터 스텟'!$D:$D,'스테이지별 난이도 설정'!$B49),
E$1='스테이지별 몬스터 스텟'!$S$3,SUMIFS('스테이지별 몬스터 스텟'!$AC:$AC,'스테이지별 몬스터 스텟'!$D:$D,'스테이지별 난이도 설정'!$B49),
E$1='스테이지별 몬스터 스텟'!$AD$3,SUMIFS('스테이지별 몬스터 스텟'!$AN:$AN,'스테이지별 몬스터 스텟'!$D:$D,'스테이지별 난이도 설정'!$B49))</f>
        <v>5</v>
      </c>
      <c r="F49" cm="1">
        <f t="array" ref="F49">_xlfn.IFS(F$1='스테이지별 몬스터 스텟'!$H$3,SUMIFS('스테이지별 몬스터 스텟'!$R:$R,'스테이지별 몬스터 스텟'!$D:$D,'스테이지별 난이도 설정'!$B49),
F$1='스테이지별 몬스터 스텟'!$S$3,SUMIFS('스테이지별 몬스터 스텟'!$AC:$AC,'스테이지별 몬스터 스텟'!$D:$D,'스테이지별 난이도 설정'!$B49),
F$1='스테이지별 몬스터 스텟'!$AD$3,SUMIFS('스테이지별 몬스터 스텟'!$AN:$AN,'스테이지별 몬스터 스텟'!$D:$D,'스테이지별 난이도 설정'!$B49))</f>
        <v>10</v>
      </c>
      <c r="G49" cm="1">
        <f t="array" ref="G49">_xlfn.IFS(G$1='스테이지별 몬스터 스텟'!$H$3,SUMIFS('스테이지별 몬스터 스텟'!$R:$R,'스테이지별 몬스터 스텟'!$D:$D,'스테이지별 난이도 설정'!$B49),
G$1='스테이지별 몬스터 스텟'!$S$3,SUMIFS('스테이지별 몬스터 스텟'!$AC:$AC,'스테이지별 몬스터 스텟'!$D:$D,'스테이지별 난이도 설정'!$B49),
G$1='스테이지별 몬스터 스텟'!$AD$3,SUMIFS('스테이지별 몬스터 스텟'!$AN:$AN,'스테이지별 몬스터 스텟'!$D:$D,'스테이지별 난이도 설정'!$B49))</f>
        <v>15</v>
      </c>
      <c r="H49">
        <f t="shared" si="0"/>
        <v>30</v>
      </c>
      <c r="I49">
        <f t="shared" si="1"/>
        <v>1.5</v>
      </c>
    </row>
    <row r="50" spans="2:9" x14ac:dyDescent="0.3">
      <c r="B50">
        <v>49</v>
      </c>
      <c r="C50" s="52">
        <f t="shared" si="2"/>
        <v>19.599999999999994</v>
      </c>
      <c r="D50">
        <v>20</v>
      </c>
      <c r="E50" cm="1">
        <f t="array" ref="E50">_xlfn.IFS(E$1='스테이지별 몬스터 스텟'!$H$3,SUMIFS('스테이지별 몬스터 스텟'!$R:$R,'스테이지별 몬스터 스텟'!$D:$D,'스테이지별 난이도 설정'!$B50),
E$1='스테이지별 몬스터 스텟'!$S$3,SUMIFS('스테이지별 몬스터 스텟'!$AC:$AC,'스테이지별 몬스터 스텟'!$D:$D,'스테이지별 난이도 설정'!$B50),
E$1='스테이지별 몬스터 스텟'!$AD$3,SUMIFS('스테이지별 몬스터 스텟'!$AN:$AN,'스테이지별 몬스터 스텟'!$D:$D,'스테이지별 난이도 설정'!$B50))</f>
        <v>5</v>
      </c>
      <c r="F50" cm="1">
        <f t="array" ref="F50">_xlfn.IFS(F$1='스테이지별 몬스터 스텟'!$H$3,SUMIFS('스테이지별 몬스터 스텟'!$R:$R,'스테이지별 몬스터 스텟'!$D:$D,'스테이지별 난이도 설정'!$B50),
F$1='스테이지별 몬스터 스텟'!$S$3,SUMIFS('스테이지별 몬스터 스텟'!$AC:$AC,'스테이지별 몬스터 스텟'!$D:$D,'스테이지별 난이도 설정'!$B50),
F$1='스테이지별 몬스터 스텟'!$AD$3,SUMIFS('스테이지별 몬스터 스텟'!$AN:$AN,'스테이지별 몬스터 스텟'!$D:$D,'스테이지별 난이도 설정'!$B50))</f>
        <v>10</v>
      </c>
      <c r="G50" cm="1">
        <f t="array" ref="G50">_xlfn.IFS(G$1='스테이지별 몬스터 스텟'!$H$3,SUMIFS('스테이지별 몬스터 스텟'!$R:$R,'스테이지별 몬스터 스텟'!$D:$D,'스테이지별 난이도 설정'!$B50),
G$1='스테이지별 몬스터 스텟'!$S$3,SUMIFS('스테이지별 몬스터 스텟'!$AC:$AC,'스테이지별 몬스터 스텟'!$D:$D,'스테이지별 난이도 설정'!$B50),
G$1='스테이지별 몬스터 스텟'!$AD$3,SUMIFS('스테이지별 몬스터 스텟'!$AN:$AN,'스테이지별 몬스터 스텟'!$D:$D,'스테이지별 난이도 설정'!$B50))</f>
        <v>15</v>
      </c>
      <c r="H50">
        <f t="shared" si="0"/>
        <v>30</v>
      </c>
      <c r="I50">
        <f t="shared" si="1"/>
        <v>1.5</v>
      </c>
    </row>
    <row r="51" spans="2:9" x14ac:dyDescent="0.3">
      <c r="B51">
        <v>50</v>
      </c>
      <c r="C51" s="52">
        <f t="shared" si="2"/>
        <v>19.999999999999993</v>
      </c>
      <c r="D51">
        <v>20</v>
      </c>
      <c r="E51" cm="1">
        <f t="array" ref="E51">_xlfn.IFS(E$1='스테이지별 몬스터 스텟'!$H$3,SUMIFS('스테이지별 몬스터 스텟'!$R:$R,'스테이지별 몬스터 스텟'!$D:$D,'스테이지별 난이도 설정'!$B51),
E$1='스테이지별 몬스터 스텟'!$S$3,SUMIFS('스테이지별 몬스터 스텟'!$AC:$AC,'스테이지별 몬스터 스텟'!$D:$D,'스테이지별 난이도 설정'!$B51),
E$1='스테이지별 몬스터 스텟'!$AD$3,SUMIFS('스테이지별 몬스터 스텟'!$AN:$AN,'스테이지별 몬스터 스텟'!$D:$D,'스테이지별 난이도 설정'!$B51))</f>
        <v>5</v>
      </c>
      <c r="F51" cm="1">
        <f t="array" ref="F51">_xlfn.IFS(F$1='스테이지별 몬스터 스텟'!$H$3,SUMIFS('스테이지별 몬스터 스텟'!$R:$R,'스테이지별 몬스터 스텟'!$D:$D,'스테이지별 난이도 설정'!$B51),
F$1='스테이지별 몬스터 스텟'!$S$3,SUMIFS('스테이지별 몬스터 스텟'!$AC:$AC,'스테이지별 몬스터 스텟'!$D:$D,'스테이지별 난이도 설정'!$B51),
F$1='스테이지별 몬스터 스텟'!$AD$3,SUMIFS('스테이지별 몬스터 스텟'!$AN:$AN,'스테이지별 몬스터 스텟'!$D:$D,'스테이지별 난이도 설정'!$B51))</f>
        <v>10</v>
      </c>
      <c r="G51" cm="1">
        <f t="array" ref="G51">_xlfn.IFS(G$1='스테이지별 몬스터 스텟'!$H$3,SUMIFS('스테이지별 몬스터 스텟'!$R:$R,'스테이지별 몬스터 스텟'!$D:$D,'스테이지별 난이도 설정'!$B51),
G$1='스테이지별 몬스터 스텟'!$S$3,SUMIFS('스테이지별 몬스터 스텟'!$AC:$AC,'스테이지별 몬스터 스텟'!$D:$D,'스테이지별 난이도 설정'!$B51),
G$1='스테이지별 몬스터 스텟'!$AD$3,SUMIFS('스테이지별 몬스터 스텟'!$AN:$AN,'스테이지별 몬스터 스텟'!$D:$D,'스테이지별 난이도 설정'!$B51))</f>
        <v>15</v>
      </c>
      <c r="H51">
        <f t="shared" si="0"/>
        <v>30</v>
      </c>
      <c r="I51">
        <f t="shared" si="1"/>
        <v>1.5</v>
      </c>
    </row>
    <row r="52" spans="2:9" x14ac:dyDescent="0.3">
      <c r="B52">
        <v>51</v>
      </c>
      <c r="C52" s="52">
        <f t="shared" si="2"/>
        <v>20.399999999999991</v>
      </c>
      <c r="D52">
        <v>20</v>
      </c>
      <c r="E52" cm="1">
        <f t="array" ref="E52">_xlfn.IFS(E$1='스테이지별 몬스터 스텟'!$H$3,SUMIFS('스테이지별 몬스터 스텟'!$R:$R,'스테이지별 몬스터 스텟'!$D:$D,'스테이지별 난이도 설정'!$B52),
E$1='스테이지별 몬스터 스텟'!$S$3,SUMIFS('스테이지별 몬스터 스텟'!$AC:$AC,'스테이지별 몬스터 스텟'!$D:$D,'스테이지별 난이도 설정'!$B52),
E$1='스테이지별 몬스터 스텟'!$AD$3,SUMIFS('스테이지별 몬스터 스텟'!$AN:$AN,'스테이지별 몬스터 스텟'!$D:$D,'스테이지별 난이도 설정'!$B52))</f>
        <v>5</v>
      </c>
      <c r="F52" cm="1">
        <f t="array" ref="F52">_xlfn.IFS(F$1='스테이지별 몬스터 스텟'!$H$3,SUMIFS('스테이지별 몬스터 스텟'!$R:$R,'스테이지별 몬스터 스텟'!$D:$D,'스테이지별 난이도 설정'!$B52),
F$1='스테이지별 몬스터 스텟'!$S$3,SUMIFS('스테이지별 몬스터 스텟'!$AC:$AC,'스테이지별 몬스터 스텟'!$D:$D,'스테이지별 난이도 설정'!$B52),
F$1='스테이지별 몬스터 스텟'!$AD$3,SUMIFS('스테이지별 몬스터 스텟'!$AN:$AN,'스테이지별 몬스터 스텟'!$D:$D,'스테이지별 난이도 설정'!$B52))</f>
        <v>10</v>
      </c>
      <c r="G52" cm="1">
        <f t="array" ref="G52">_xlfn.IFS(G$1='스테이지별 몬스터 스텟'!$H$3,SUMIFS('스테이지별 몬스터 스텟'!$R:$R,'스테이지별 몬스터 스텟'!$D:$D,'스테이지별 난이도 설정'!$B52),
G$1='스테이지별 몬스터 스텟'!$S$3,SUMIFS('스테이지별 몬스터 스텟'!$AC:$AC,'스테이지별 몬스터 스텟'!$D:$D,'스테이지별 난이도 설정'!$B52),
G$1='스테이지별 몬스터 스텟'!$AD$3,SUMIFS('스테이지별 몬스터 스텟'!$AN:$AN,'스테이지별 몬스터 스텟'!$D:$D,'스테이지별 난이도 설정'!$B52))</f>
        <v>15</v>
      </c>
      <c r="H52">
        <f t="shared" si="0"/>
        <v>30</v>
      </c>
      <c r="I52">
        <f t="shared" si="1"/>
        <v>1.5</v>
      </c>
    </row>
    <row r="53" spans="2:9" x14ac:dyDescent="0.3">
      <c r="B53">
        <v>52</v>
      </c>
      <c r="C53" s="52">
        <f t="shared" si="2"/>
        <v>20.79999999999999</v>
      </c>
      <c r="D53">
        <v>20</v>
      </c>
      <c r="E53" cm="1">
        <f t="array" ref="E53">_xlfn.IFS(E$1='스테이지별 몬스터 스텟'!$H$3,SUMIFS('스테이지별 몬스터 스텟'!$R:$R,'스테이지별 몬스터 스텟'!$D:$D,'스테이지별 난이도 설정'!$B53),
E$1='스테이지별 몬스터 스텟'!$S$3,SUMIFS('스테이지별 몬스터 스텟'!$AC:$AC,'스테이지별 몬스터 스텟'!$D:$D,'스테이지별 난이도 설정'!$B53),
E$1='스테이지별 몬스터 스텟'!$AD$3,SUMIFS('스테이지별 몬스터 스텟'!$AN:$AN,'스테이지별 몬스터 스텟'!$D:$D,'스테이지별 난이도 설정'!$B53))</f>
        <v>5</v>
      </c>
      <c r="F53" cm="1">
        <f t="array" ref="F53">_xlfn.IFS(F$1='스테이지별 몬스터 스텟'!$H$3,SUMIFS('스테이지별 몬스터 스텟'!$R:$R,'스테이지별 몬스터 스텟'!$D:$D,'스테이지별 난이도 설정'!$B53),
F$1='스테이지별 몬스터 스텟'!$S$3,SUMIFS('스테이지별 몬스터 스텟'!$AC:$AC,'스테이지별 몬스터 스텟'!$D:$D,'스테이지별 난이도 설정'!$B53),
F$1='스테이지별 몬스터 스텟'!$AD$3,SUMIFS('스테이지별 몬스터 스텟'!$AN:$AN,'스테이지별 몬스터 스텟'!$D:$D,'스테이지별 난이도 설정'!$B53))</f>
        <v>10</v>
      </c>
      <c r="G53" cm="1">
        <f t="array" ref="G53">_xlfn.IFS(G$1='스테이지별 몬스터 스텟'!$H$3,SUMIFS('스테이지별 몬스터 스텟'!$R:$R,'스테이지별 몬스터 스텟'!$D:$D,'스테이지별 난이도 설정'!$B53),
G$1='스테이지별 몬스터 스텟'!$S$3,SUMIFS('스테이지별 몬스터 스텟'!$AC:$AC,'스테이지별 몬스터 스텟'!$D:$D,'스테이지별 난이도 설정'!$B53),
G$1='스테이지별 몬스터 스텟'!$AD$3,SUMIFS('스테이지별 몬스터 스텟'!$AN:$AN,'스테이지별 몬스터 스텟'!$D:$D,'스테이지별 난이도 설정'!$B53))</f>
        <v>15</v>
      </c>
      <c r="H53">
        <f t="shared" si="0"/>
        <v>30</v>
      </c>
      <c r="I53">
        <f t="shared" si="1"/>
        <v>1.5</v>
      </c>
    </row>
    <row r="54" spans="2:9" x14ac:dyDescent="0.3">
      <c r="B54">
        <v>53</v>
      </c>
      <c r="C54" s="52">
        <f t="shared" si="2"/>
        <v>21.199999999999989</v>
      </c>
      <c r="D54">
        <v>20</v>
      </c>
      <c r="E54" cm="1">
        <f t="array" ref="E54">_xlfn.IFS(E$1='스테이지별 몬스터 스텟'!$H$3,SUMIFS('스테이지별 몬스터 스텟'!$R:$R,'스테이지별 몬스터 스텟'!$D:$D,'스테이지별 난이도 설정'!$B54),
E$1='스테이지별 몬스터 스텟'!$S$3,SUMIFS('스테이지별 몬스터 스텟'!$AC:$AC,'스테이지별 몬스터 스텟'!$D:$D,'스테이지별 난이도 설정'!$B54),
E$1='스테이지별 몬스터 스텟'!$AD$3,SUMIFS('스테이지별 몬스터 스텟'!$AN:$AN,'스테이지별 몬스터 스텟'!$D:$D,'스테이지별 난이도 설정'!$B54))</f>
        <v>5</v>
      </c>
      <c r="F54" cm="1">
        <f t="array" ref="F54">_xlfn.IFS(F$1='스테이지별 몬스터 스텟'!$H$3,SUMIFS('스테이지별 몬스터 스텟'!$R:$R,'스테이지별 몬스터 스텟'!$D:$D,'스테이지별 난이도 설정'!$B54),
F$1='스테이지별 몬스터 스텟'!$S$3,SUMIFS('스테이지별 몬스터 스텟'!$AC:$AC,'스테이지별 몬스터 스텟'!$D:$D,'스테이지별 난이도 설정'!$B54),
F$1='스테이지별 몬스터 스텟'!$AD$3,SUMIFS('스테이지별 몬스터 스텟'!$AN:$AN,'스테이지별 몬스터 스텟'!$D:$D,'스테이지별 난이도 설정'!$B54))</f>
        <v>10</v>
      </c>
      <c r="G54" cm="1">
        <f t="array" ref="G54">_xlfn.IFS(G$1='스테이지별 몬스터 스텟'!$H$3,SUMIFS('스테이지별 몬스터 스텟'!$R:$R,'스테이지별 몬스터 스텟'!$D:$D,'스테이지별 난이도 설정'!$B54),
G$1='스테이지별 몬스터 스텟'!$S$3,SUMIFS('스테이지별 몬스터 스텟'!$AC:$AC,'스테이지별 몬스터 스텟'!$D:$D,'스테이지별 난이도 설정'!$B54),
G$1='스테이지별 몬스터 스텟'!$AD$3,SUMIFS('스테이지별 몬스터 스텟'!$AN:$AN,'스테이지별 몬스터 스텟'!$D:$D,'스테이지별 난이도 설정'!$B54))</f>
        <v>15</v>
      </c>
      <c r="H54">
        <f t="shared" si="0"/>
        <v>30</v>
      </c>
      <c r="I54">
        <f t="shared" si="1"/>
        <v>1.5</v>
      </c>
    </row>
    <row r="55" spans="2:9" x14ac:dyDescent="0.3">
      <c r="B55">
        <v>54</v>
      </c>
      <c r="C55" s="52">
        <f t="shared" si="2"/>
        <v>21.599999999999987</v>
      </c>
      <c r="D55">
        <v>20</v>
      </c>
      <c r="E55" cm="1">
        <f t="array" ref="E55">_xlfn.IFS(E$1='스테이지별 몬스터 스텟'!$H$3,SUMIFS('스테이지별 몬스터 스텟'!$R:$R,'스테이지별 몬스터 스텟'!$D:$D,'스테이지별 난이도 설정'!$B55),
E$1='스테이지별 몬스터 스텟'!$S$3,SUMIFS('스테이지별 몬스터 스텟'!$AC:$AC,'스테이지별 몬스터 스텟'!$D:$D,'스테이지별 난이도 설정'!$B55),
E$1='스테이지별 몬스터 스텟'!$AD$3,SUMIFS('스테이지별 몬스터 스텟'!$AN:$AN,'스테이지별 몬스터 스텟'!$D:$D,'스테이지별 난이도 설정'!$B55))</f>
        <v>5</v>
      </c>
      <c r="F55" cm="1">
        <f t="array" ref="F55">_xlfn.IFS(F$1='스테이지별 몬스터 스텟'!$H$3,SUMIFS('스테이지별 몬스터 스텟'!$R:$R,'스테이지별 몬스터 스텟'!$D:$D,'스테이지별 난이도 설정'!$B55),
F$1='스테이지별 몬스터 스텟'!$S$3,SUMIFS('스테이지별 몬스터 스텟'!$AC:$AC,'스테이지별 몬스터 스텟'!$D:$D,'스테이지별 난이도 설정'!$B55),
F$1='스테이지별 몬스터 스텟'!$AD$3,SUMIFS('스테이지별 몬스터 스텟'!$AN:$AN,'스테이지별 몬스터 스텟'!$D:$D,'스테이지별 난이도 설정'!$B55))</f>
        <v>10</v>
      </c>
      <c r="G55" cm="1">
        <f t="array" ref="G55">_xlfn.IFS(G$1='스테이지별 몬스터 스텟'!$H$3,SUMIFS('스테이지별 몬스터 스텟'!$R:$R,'스테이지별 몬스터 스텟'!$D:$D,'스테이지별 난이도 설정'!$B55),
G$1='스테이지별 몬스터 스텟'!$S$3,SUMIFS('스테이지별 몬스터 스텟'!$AC:$AC,'스테이지별 몬스터 스텟'!$D:$D,'스테이지별 난이도 설정'!$B55),
G$1='스테이지별 몬스터 스텟'!$AD$3,SUMIFS('스테이지별 몬스터 스텟'!$AN:$AN,'스테이지별 몬스터 스텟'!$D:$D,'스테이지별 난이도 설정'!$B55))</f>
        <v>15</v>
      </c>
      <c r="H55">
        <f t="shared" si="0"/>
        <v>30</v>
      </c>
      <c r="I55">
        <f t="shared" si="1"/>
        <v>1.5</v>
      </c>
    </row>
    <row r="56" spans="2:9" x14ac:dyDescent="0.3">
      <c r="B56">
        <v>55</v>
      </c>
      <c r="C56" s="52">
        <f t="shared" si="2"/>
        <v>21.999999999999986</v>
      </c>
      <c r="D56">
        <v>20</v>
      </c>
      <c r="E56" cm="1">
        <f t="array" ref="E56">_xlfn.IFS(E$1='스테이지별 몬스터 스텟'!$H$3,SUMIFS('스테이지별 몬스터 스텟'!$R:$R,'스테이지별 몬스터 스텟'!$D:$D,'스테이지별 난이도 설정'!$B56),
E$1='스테이지별 몬스터 스텟'!$S$3,SUMIFS('스테이지별 몬스터 스텟'!$AC:$AC,'스테이지별 몬스터 스텟'!$D:$D,'스테이지별 난이도 설정'!$B56),
E$1='스테이지별 몬스터 스텟'!$AD$3,SUMIFS('스테이지별 몬스터 스텟'!$AN:$AN,'스테이지별 몬스터 스텟'!$D:$D,'스테이지별 난이도 설정'!$B56))</f>
        <v>5</v>
      </c>
      <c r="F56" cm="1">
        <f t="array" ref="F56">_xlfn.IFS(F$1='스테이지별 몬스터 스텟'!$H$3,SUMIFS('스테이지별 몬스터 스텟'!$R:$R,'스테이지별 몬스터 스텟'!$D:$D,'스테이지별 난이도 설정'!$B56),
F$1='스테이지별 몬스터 스텟'!$S$3,SUMIFS('스테이지별 몬스터 스텟'!$AC:$AC,'스테이지별 몬스터 스텟'!$D:$D,'스테이지별 난이도 설정'!$B56),
F$1='스테이지별 몬스터 스텟'!$AD$3,SUMIFS('스테이지별 몬스터 스텟'!$AN:$AN,'스테이지별 몬스터 스텟'!$D:$D,'스테이지별 난이도 설정'!$B56))</f>
        <v>10</v>
      </c>
      <c r="G56" cm="1">
        <f t="array" ref="G56">_xlfn.IFS(G$1='스테이지별 몬스터 스텟'!$H$3,SUMIFS('스테이지별 몬스터 스텟'!$R:$R,'스테이지별 몬스터 스텟'!$D:$D,'스테이지별 난이도 설정'!$B56),
G$1='스테이지별 몬스터 스텟'!$S$3,SUMIFS('스테이지별 몬스터 스텟'!$AC:$AC,'스테이지별 몬스터 스텟'!$D:$D,'스테이지별 난이도 설정'!$B56),
G$1='스테이지별 몬스터 스텟'!$AD$3,SUMIFS('스테이지별 몬스터 스텟'!$AN:$AN,'스테이지별 몬스터 스텟'!$D:$D,'스테이지별 난이도 설정'!$B56))</f>
        <v>15</v>
      </c>
      <c r="H56">
        <f t="shared" si="0"/>
        <v>30</v>
      </c>
      <c r="I56">
        <f t="shared" si="1"/>
        <v>1.5</v>
      </c>
    </row>
    <row r="57" spans="2:9" x14ac:dyDescent="0.3">
      <c r="B57">
        <v>56</v>
      </c>
      <c r="C57" s="52">
        <f t="shared" si="2"/>
        <v>22.399999999999984</v>
      </c>
      <c r="D57">
        <v>20</v>
      </c>
      <c r="E57" cm="1">
        <f t="array" ref="E57">_xlfn.IFS(E$1='스테이지별 몬스터 스텟'!$H$3,SUMIFS('스테이지별 몬스터 스텟'!$R:$R,'스테이지별 몬스터 스텟'!$D:$D,'스테이지별 난이도 설정'!$B57),
E$1='스테이지별 몬스터 스텟'!$S$3,SUMIFS('스테이지별 몬스터 스텟'!$AC:$AC,'스테이지별 몬스터 스텟'!$D:$D,'스테이지별 난이도 설정'!$B57),
E$1='스테이지별 몬스터 스텟'!$AD$3,SUMIFS('스테이지별 몬스터 스텟'!$AN:$AN,'스테이지별 몬스터 스텟'!$D:$D,'스테이지별 난이도 설정'!$B57))</f>
        <v>5</v>
      </c>
      <c r="F57" cm="1">
        <f t="array" ref="F57">_xlfn.IFS(F$1='스테이지별 몬스터 스텟'!$H$3,SUMIFS('스테이지별 몬스터 스텟'!$R:$R,'스테이지별 몬스터 스텟'!$D:$D,'스테이지별 난이도 설정'!$B57),
F$1='스테이지별 몬스터 스텟'!$S$3,SUMIFS('스테이지별 몬스터 스텟'!$AC:$AC,'스테이지별 몬스터 스텟'!$D:$D,'스테이지별 난이도 설정'!$B57),
F$1='스테이지별 몬스터 스텟'!$AD$3,SUMIFS('스테이지별 몬스터 스텟'!$AN:$AN,'스테이지별 몬스터 스텟'!$D:$D,'스테이지별 난이도 설정'!$B57))</f>
        <v>10</v>
      </c>
      <c r="G57" cm="1">
        <f t="array" ref="G57">_xlfn.IFS(G$1='스테이지별 몬스터 스텟'!$H$3,SUMIFS('스테이지별 몬스터 스텟'!$R:$R,'스테이지별 몬스터 스텟'!$D:$D,'스테이지별 난이도 설정'!$B57),
G$1='스테이지별 몬스터 스텟'!$S$3,SUMIFS('스테이지별 몬스터 스텟'!$AC:$AC,'스테이지별 몬스터 스텟'!$D:$D,'스테이지별 난이도 설정'!$B57),
G$1='스테이지별 몬스터 스텟'!$AD$3,SUMIFS('스테이지별 몬스터 스텟'!$AN:$AN,'스테이지별 몬스터 스텟'!$D:$D,'스테이지별 난이도 설정'!$B57))</f>
        <v>15</v>
      </c>
      <c r="H57">
        <f t="shared" si="0"/>
        <v>30</v>
      </c>
      <c r="I57">
        <f t="shared" si="1"/>
        <v>1.5</v>
      </c>
    </row>
    <row r="58" spans="2:9" x14ac:dyDescent="0.3">
      <c r="B58">
        <v>57</v>
      </c>
      <c r="C58" s="52">
        <f t="shared" si="2"/>
        <v>22.799999999999983</v>
      </c>
      <c r="D58">
        <v>20</v>
      </c>
      <c r="E58" cm="1">
        <f t="array" ref="E58">_xlfn.IFS(E$1='스테이지별 몬스터 스텟'!$H$3,SUMIFS('스테이지별 몬스터 스텟'!$R:$R,'스테이지별 몬스터 스텟'!$D:$D,'스테이지별 난이도 설정'!$B58),
E$1='스테이지별 몬스터 스텟'!$S$3,SUMIFS('스테이지별 몬스터 스텟'!$AC:$AC,'스테이지별 몬스터 스텟'!$D:$D,'스테이지별 난이도 설정'!$B58),
E$1='스테이지별 몬스터 스텟'!$AD$3,SUMIFS('스테이지별 몬스터 스텟'!$AN:$AN,'스테이지별 몬스터 스텟'!$D:$D,'스테이지별 난이도 설정'!$B58))</f>
        <v>5</v>
      </c>
      <c r="F58" cm="1">
        <f t="array" ref="F58">_xlfn.IFS(F$1='스테이지별 몬스터 스텟'!$H$3,SUMIFS('스테이지별 몬스터 스텟'!$R:$R,'스테이지별 몬스터 스텟'!$D:$D,'스테이지별 난이도 설정'!$B58),
F$1='스테이지별 몬스터 스텟'!$S$3,SUMIFS('스테이지별 몬스터 스텟'!$AC:$AC,'스테이지별 몬스터 스텟'!$D:$D,'스테이지별 난이도 설정'!$B58),
F$1='스테이지별 몬스터 스텟'!$AD$3,SUMIFS('스테이지별 몬스터 스텟'!$AN:$AN,'스테이지별 몬스터 스텟'!$D:$D,'스테이지별 난이도 설정'!$B58))</f>
        <v>10</v>
      </c>
      <c r="G58" cm="1">
        <f t="array" ref="G58">_xlfn.IFS(G$1='스테이지별 몬스터 스텟'!$H$3,SUMIFS('스테이지별 몬스터 스텟'!$R:$R,'스테이지별 몬스터 스텟'!$D:$D,'스테이지별 난이도 설정'!$B58),
G$1='스테이지별 몬스터 스텟'!$S$3,SUMIFS('스테이지별 몬스터 스텟'!$AC:$AC,'스테이지별 몬스터 스텟'!$D:$D,'스테이지별 난이도 설정'!$B58),
G$1='스테이지별 몬스터 스텟'!$AD$3,SUMIFS('스테이지별 몬스터 스텟'!$AN:$AN,'스테이지별 몬스터 스텟'!$D:$D,'스테이지별 난이도 설정'!$B58))</f>
        <v>15</v>
      </c>
      <c r="H58">
        <f t="shared" si="0"/>
        <v>30</v>
      </c>
      <c r="I58">
        <f t="shared" si="1"/>
        <v>1.5</v>
      </c>
    </row>
    <row r="59" spans="2:9" x14ac:dyDescent="0.3">
      <c r="B59">
        <v>58</v>
      </c>
      <c r="C59" s="52">
        <f t="shared" si="2"/>
        <v>23.199999999999982</v>
      </c>
      <c r="D59">
        <v>20</v>
      </c>
      <c r="E59" cm="1">
        <f t="array" ref="E59">_xlfn.IFS(E$1='스테이지별 몬스터 스텟'!$H$3,SUMIFS('스테이지별 몬스터 스텟'!$R:$R,'스테이지별 몬스터 스텟'!$D:$D,'스테이지별 난이도 설정'!$B59),
E$1='스테이지별 몬스터 스텟'!$S$3,SUMIFS('스테이지별 몬스터 스텟'!$AC:$AC,'스테이지별 몬스터 스텟'!$D:$D,'스테이지별 난이도 설정'!$B59),
E$1='스테이지별 몬스터 스텟'!$AD$3,SUMIFS('스테이지별 몬스터 스텟'!$AN:$AN,'스테이지별 몬스터 스텟'!$D:$D,'스테이지별 난이도 설정'!$B59))</f>
        <v>5</v>
      </c>
      <c r="F59" cm="1">
        <f t="array" ref="F59">_xlfn.IFS(F$1='스테이지별 몬스터 스텟'!$H$3,SUMIFS('스테이지별 몬스터 스텟'!$R:$R,'스테이지별 몬스터 스텟'!$D:$D,'스테이지별 난이도 설정'!$B59),
F$1='스테이지별 몬스터 스텟'!$S$3,SUMIFS('스테이지별 몬스터 스텟'!$AC:$AC,'스테이지별 몬스터 스텟'!$D:$D,'스테이지별 난이도 설정'!$B59),
F$1='스테이지별 몬스터 스텟'!$AD$3,SUMIFS('스테이지별 몬스터 스텟'!$AN:$AN,'스테이지별 몬스터 스텟'!$D:$D,'스테이지별 난이도 설정'!$B59))</f>
        <v>10</v>
      </c>
      <c r="G59" cm="1">
        <f t="array" ref="G59">_xlfn.IFS(G$1='스테이지별 몬스터 스텟'!$H$3,SUMIFS('스테이지별 몬스터 스텟'!$R:$R,'스테이지별 몬스터 스텟'!$D:$D,'스테이지별 난이도 설정'!$B59),
G$1='스테이지별 몬스터 스텟'!$S$3,SUMIFS('스테이지별 몬스터 스텟'!$AC:$AC,'스테이지별 몬스터 스텟'!$D:$D,'스테이지별 난이도 설정'!$B59),
G$1='스테이지별 몬스터 스텟'!$AD$3,SUMIFS('스테이지별 몬스터 스텟'!$AN:$AN,'스테이지별 몬스터 스텟'!$D:$D,'스테이지별 난이도 설정'!$B59))</f>
        <v>15</v>
      </c>
      <c r="H59">
        <f t="shared" si="0"/>
        <v>30</v>
      </c>
      <c r="I59">
        <f t="shared" si="1"/>
        <v>1.5</v>
      </c>
    </row>
    <row r="60" spans="2:9" x14ac:dyDescent="0.3">
      <c r="B60">
        <v>59</v>
      </c>
      <c r="C60" s="52">
        <f t="shared" si="2"/>
        <v>23.59999999999998</v>
      </c>
      <c r="D60">
        <v>20</v>
      </c>
      <c r="E60" cm="1">
        <f t="array" ref="E60">_xlfn.IFS(E$1='스테이지별 몬스터 스텟'!$H$3,SUMIFS('스테이지별 몬스터 스텟'!$R:$R,'스테이지별 몬스터 스텟'!$D:$D,'스테이지별 난이도 설정'!$B60),
E$1='스테이지별 몬스터 스텟'!$S$3,SUMIFS('스테이지별 몬스터 스텟'!$AC:$AC,'스테이지별 몬스터 스텟'!$D:$D,'스테이지별 난이도 설정'!$B60),
E$1='스테이지별 몬스터 스텟'!$AD$3,SUMIFS('스테이지별 몬스터 스텟'!$AN:$AN,'스테이지별 몬스터 스텟'!$D:$D,'스테이지별 난이도 설정'!$B60))</f>
        <v>5</v>
      </c>
      <c r="F60" cm="1">
        <f t="array" ref="F60">_xlfn.IFS(F$1='스테이지별 몬스터 스텟'!$H$3,SUMIFS('스테이지별 몬스터 스텟'!$R:$R,'스테이지별 몬스터 스텟'!$D:$D,'스테이지별 난이도 설정'!$B60),
F$1='스테이지별 몬스터 스텟'!$S$3,SUMIFS('스테이지별 몬스터 스텟'!$AC:$AC,'스테이지별 몬스터 스텟'!$D:$D,'스테이지별 난이도 설정'!$B60),
F$1='스테이지별 몬스터 스텟'!$AD$3,SUMIFS('스테이지별 몬스터 스텟'!$AN:$AN,'스테이지별 몬스터 스텟'!$D:$D,'스테이지별 난이도 설정'!$B60))</f>
        <v>10</v>
      </c>
      <c r="G60" cm="1">
        <f t="array" ref="G60">_xlfn.IFS(G$1='스테이지별 몬스터 스텟'!$H$3,SUMIFS('스테이지별 몬스터 스텟'!$R:$R,'스테이지별 몬스터 스텟'!$D:$D,'스테이지별 난이도 설정'!$B60),
G$1='스테이지별 몬스터 스텟'!$S$3,SUMIFS('스테이지별 몬스터 스텟'!$AC:$AC,'스테이지별 몬스터 스텟'!$D:$D,'스테이지별 난이도 설정'!$B60),
G$1='스테이지별 몬스터 스텟'!$AD$3,SUMIFS('스테이지별 몬스터 스텟'!$AN:$AN,'스테이지별 몬스터 스텟'!$D:$D,'스테이지별 난이도 설정'!$B60))</f>
        <v>15</v>
      </c>
      <c r="H60">
        <f t="shared" si="0"/>
        <v>30</v>
      </c>
      <c r="I60">
        <f t="shared" si="1"/>
        <v>1.5</v>
      </c>
    </row>
    <row r="61" spans="2:9" x14ac:dyDescent="0.3">
      <c r="B61">
        <v>60</v>
      </c>
      <c r="C61" s="52">
        <f t="shared" si="2"/>
        <v>23.999999999999979</v>
      </c>
      <c r="D61">
        <v>20</v>
      </c>
      <c r="E61" cm="1">
        <f t="array" ref="E61">_xlfn.IFS(E$1='스테이지별 몬스터 스텟'!$H$3,SUMIFS('스테이지별 몬스터 스텟'!$R:$R,'스테이지별 몬스터 스텟'!$D:$D,'스테이지별 난이도 설정'!$B61),
E$1='스테이지별 몬스터 스텟'!$S$3,SUMIFS('스테이지별 몬스터 스텟'!$AC:$AC,'스테이지별 몬스터 스텟'!$D:$D,'스테이지별 난이도 설정'!$B61),
E$1='스테이지별 몬스터 스텟'!$AD$3,SUMIFS('스테이지별 몬스터 스텟'!$AN:$AN,'스테이지별 몬스터 스텟'!$D:$D,'스테이지별 난이도 설정'!$B61))</f>
        <v>5</v>
      </c>
      <c r="F61" cm="1">
        <f t="array" ref="F61">_xlfn.IFS(F$1='스테이지별 몬스터 스텟'!$H$3,SUMIFS('스테이지별 몬스터 스텟'!$R:$R,'스테이지별 몬스터 스텟'!$D:$D,'스테이지별 난이도 설정'!$B61),
F$1='스테이지별 몬스터 스텟'!$S$3,SUMIFS('스테이지별 몬스터 스텟'!$AC:$AC,'스테이지별 몬스터 스텟'!$D:$D,'스테이지별 난이도 설정'!$B61),
F$1='스테이지별 몬스터 스텟'!$AD$3,SUMIFS('스테이지별 몬스터 스텟'!$AN:$AN,'스테이지별 몬스터 스텟'!$D:$D,'스테이지별 난이도 설정'!$B61))</f>
        <v>10</v>
      </c>
      <c r="G61" cm="1">
        <f t="array" ref="G61">_xlfn.IFS(G$1='스테이지별 몬스터 스텟'!$H$3,SUMIFS('스테이지별 몬스터 스텟'!$R:$R,'스테이지별 몬스터 스텟'!$D:$D,'스테이지별 난이도 설정'!$B61),
G$1='스테이지별 몬스터 스텟'!$S$3,SUMIFS('스테이지별 몬스터 스텟'!$AC:$AC,'스테이지별 몬스터 스텟'!$D:$D,'스테이지별 난이도 설정'!$B61),
G$1='스테이지별 몬스터 스텟'!$AD$3,SUMIFS('스테이지별 몬스터 스텟'!$AN:$AN,'스테이지별 몬스터 스텟'!$D:$D,'스테이지별 난이도 설정'!$B61))</f>
        <v>15</v>
      </c>
      <c r="H61">
        <f t="shared" si="0"/>
        <v>30</v>
      </c>
      <c r="I61">
        <f t="shared" si="1"/>
        <v>1.5</v>
      </c>
    </row>
    <row r="62" spans="2:9" x14ac:dyDescent="0.3">
      <c r="B62">
        <v>61</v>
      </c>
      <c r="C62" s="52">
        <f t="shared" si="2"/>
        <v>24.399999999999977</v>
      </c>
      <c r="D62">
        <v>20</v>
      </c>
      <c r="E62" cm="1">
        <f t="array" ref="E62">_xlfn.IFS(E$1='스테이지별 몬스터 스텟'!$H$3,SUMIFS('스테이지별 몬스터 스텟'!$R:$R,'스테이지별 몬스터 스텟'!$D:$D,'스테이지별 난이도 설정'!$B62),
E$1='스테이지별 몬스터 스텟'!$S$3,SUMIFS('스테이지별 몬스터 스텟'!$AC:$AC,'스테이지별 몬스터 스텟'!$D:$D,'스테이지별 난이도 설정'!$B62),
E$1='스테이지별 몬스터 스텟'!$AD$3,SUMIFS('스테이지별 몬스터 스텟'!$AN:$AN,'스테이지별 몬스터 스텟'!$D:$D,'스테이지별 난이도 설정'!$B62))</f>
        <v>5</v>
      </c>
      <c r="F62" cm="1">
        <f t="array" ref="F62">_xlfn.IFS(F$1='스테이지별 몬스터 스텟'!$H$3,SUMIFS('스테이지별 몬스터 스텟'!$R:$R,'스테이지별 몬스터 스텟'!$D:$D,'스테이지별 난이도 설정'!$B62),
F$1='스테이지별 몬스터 스텟'!$S$3,SUMIFS('스테이지별 몬스터 스텟'!$AC:$AC,'스테이지별 몬스터 스텟'!$D:$D,'스테이지별 난이도 설정'!$B62),
F$1='스테이지별 몬스터 스텟'!$AD$3,SUMIFS('스테이지별 몬스터 스텟'!$AN:$AN,'스테이지별 몬스터 스텟'!$D:$D,'스테이지별 난이도 설정'!$B62))</f>
        <v>10</v>
      </c>
      <c r="G62" cm="1">
        <f t="array" ref="G62">_xlfn.IFS(G$1='스테이지별 몬스터 스텟'!$H$3,SUMIFS('스테이지별 몬스터 스텟'!$R:$R,'스테이지별 몬스터 스텟'!$D:$D,'스테이지별 난이도 설정'!$B62),
G$1='스테이지별 몬스터 스텟'!$S$3,SUMIFS('스테이지별 몬스터 스텟'!$AC:$AC,'스테이지별 몬스터 스텟'!$D:$D,'스테이지별 난이도 설정'!$B62),
G$1='스테이지별 몬스터 스텟'!$AD$3,SUMIFS('스테이지별 몬스터 스텟'!$AN:$AN,'스테이지별 몬스터 스텟'!$D:$D,'스테이지별 난이도 설정'!$B62))</f>
        <v>15</v>
      </c>
      <c r="H62">
        <f t="shared" si="0"/>
        <v>30</v>
      </c>
      <c r="I62">
        <f t="shared" si="1"/>
        <v>1.5</v>
      </c>
    </row>
    <row r="63" spans="2:9" x14ac:dyDescent="0.3">
      <c r="B63">
        <v>62</v>
      </c>
      <c r="C63" s="52">
        <f t="shared" si="2"/>
        <v>24.799999999999976</v>
      </c>
      <c r="D63">
        <v>20</v>
      </c>
      <c r="E63" cm="1">
        <f t="array" ref="E63">_xlfn.IFS(E$1='스테이지별 몬스터 스텟'!$H$3,SUMIFS('스테이지별 몬스터 스텟'!$R:$R,'스테이지별 몬스터 스텟'!$D:$D,'스테이지별 난이도 설정'!$B63),
E$1='스테이지별 몬스터 스텟'!$S$3,SUMIFS('스테이지별 몬스터 스텟'!$AC:$AC,'스테이지별 몬스터 스텟'!$D:$D,'스테이지별 난이도 설정'!$B63),
E$1='스테이지별 몬스터 스텟'!$AD$3,SUMIFS('스테이지별 몬스터 스텟'!$AN:$AN,'스테이지별 몬스터 스텟'!$D:$D,'스테이지별 난이도 설정'!$B63))</f>
        <v>5</v>
      </c>
      <c r="F63" cm="1">
        <f t="array" ref="F63">_xlfn.IFS(F$1='스테이지별 몬스터 스텟'!$H$3,SUMIFS('스테이지별 몬스터 스텟'!$R:$R,'스테이지별 몬스터 스텟'!$D:$D,'스테이지별 난이도 설정'!$B63),
F$1='스테이지별 몬스터 스텟'!$S$3,SUMIFS('스테이지별 몬스터 스텟'!$AC:$AC,'스테이지별 몬스터 스텟'!$D:$D,'스테이지별 난이도 설정'!$B63),
F$1='스테이지별 몬스터 스텟'!$AD$3,SUMIFS('스테이지별 몬스터 스텟'!$AN:$AN,'스테이지별 몬스터 스텟'!$D:$D,'스테이지별 난이도 설정'!$B63))</f>
        <v>10</v>
      </c>
      <c r="G63" cm="1">
        <f t="array" ref="G63">_xlfn.IFS(G$1='스테이지별 몬스터 스텟'!$H$3,SUMIFS('스테이지별 몬스터 스텟'!$R:$R,'스테이지별 몬스터 스텟'!$D:$D,'스테이지별 난이도 설정'!$B63),
G$1='스테이지별 몬스터 스텟'!$S$3,SUMIFS('스테이지별 몬스터 스텟'!$AC:$AC,'스테이지별 몬스터 스텟'!$D:$D,'스테이지별 난이도 설정'!$B63),
G$1='스테이지별 몬스터 스텟'!$AD$3,SUMIFS('스테이지별 몬스터 스텟'!$AN:$AN,'스테이지별 몬스터 스텟'!$D:$D,'스테이지별 난이도 설정'!$B63))</f>
        <v>15</v>
      </c>
      <c r="H63">
        <f t="shared" si="0"/>
        <v>30</v>
      </c>
      <c r="I63">
        <f t="shared" si="1"/>
        <v>1.5</v>
      </c>
    </row>
    <row r="64" spans="2:9" x14ac:dyDescent="0.3">
      <c r="B64">
        <v>63</v>
      </c>
      <c r="C64" s="52">
        <f t="shared" si="2"/>
        <v>25.199999999999974</v>
      </c>
      <c r="D64">
        <v>20</v>
      </c>
      <c r="E64" cm="1">
        <f t="array" ref="E64">_xlfn.IFS(E$1='스테이지별 몬스터 스텟'!$H$3,SUMIFS('스테이지별 몬스터 스텟'!$R:$R,'스테이지별 몬스터 스텟'!$D:$D,'스테이지별 난이도 설정'!$B64),
E$1='스테이지별 몬스터 스텟'!$S$3,SUMIFS('스테이지별 몬스터 스텟'!$AC:$AC,'스테이지별 몬스터 스텟'!$D:$D,'스테이지별 난이도 설정'!$B64),
E$1='스테이지별 몬스터 스텟'!$AD$3,SUMIFS('스테이지별 몬스터 스텟'!$AN:$AN,'스테이지별 몬스터 스텟'!$D:$D,'스테이지별 난이도 설정'!$B64))</f>
        <v>5</v>
      </c>
      <c r="F64" cm="1">
        <f t="array" ref="F64">_xlfn.IFS(F$1='스테이지별 몬스터 스텟'!$H$3,SUMIFS('스테이지별 몬스터 스텟'!$R:$R,'스테이지별 몬스터 스텟'!$D:$D,'스테이지별 난이도 설정'!$B64),
F$1='스테이지별 몬스터 스텟'!$S$3,SUMIFS('스테이지별 몬스터 스텟'!$AC:$AC,'스테이지별 몬스터 스텟'!$D:$D,'스테이지별 난이도 설정'!$B64),
F$1='스테이지별 몬스터 스텟'!$AD$3,SUMIFS('스테이지별 몬스터 스텟'!$AN:$AN,'스테이지별 몬스터 스텟'!$D:$D,'스테이지별 난이도 설정'!$B64))</f>
        <v>10</v>
      </c>
      <c r="G64" cm="1">
        <f t="array" ref="G64">_xlfn.IFS(G$1='스테이지별 몬스터 스텟'!$H$3,SUMIFS('스테이지별 몬스터 스텟'!$R:$R,'스테이지별 몬스터 스텟'!$D:$D,'스테이지별 난이도 설정'!$B64),
G$1='스테이지별 몬스터 스텟'!$S$3,SUMIFS('스테이지별 몬스터 스텟'!$AC:$AC,'스테이지별 몬스터 스텟'!$D:$D,'스테이지별 난이도 설정'!$B64),
G$1='스테이지별 몬스터 스텟'!$AD$3,SUMIFS('스테이지별 몬스터 스텟'!$AN:$AN,'스테이지별 몬스터 스텟'!$D:$D,'스테이지별 난이도 설정'!$B64))</f>
        <v>15</v>
      </c>
      <c r="H64">
        <f t="shared" si="0"/>
        <v>30</v>
      </c>
      <c r="I64">
        <f t="shared" si="1"/>
        <v>1.5</v>
      </c>
    </row>
    <row r="65" spans="2:9" x14ac:dyDescent="0.3">
      <c r="B65">
        <v>64</v>
      </c>
      <c r="C65" s="52">
        <f t="shared" si="2"/>
        <v>25.599999999999973</v>
      </c>
      <c r="D65">
        <v>20</v>
      </c>
      <c r="E65" cm="1">
        <f t="array" ref="E65">_xlfn.IFS(E$1='스테이지별 몬스터 스텟'!$H$3,SUMIFS('스테이지별 몬스터 스텟'!$R:$R,'스테이지별 몬스터 스텟'!$D:$D,'스테이지별 난이도 설정'!$B65),
E$1='스테이지별 몬스터 스텟'!$S$3,SUMIFS('스테이지별 몬스터 스텟'!$AC:$AC,'스테이지별 몬스터 스텟'!$D:$D,'스테이지별 난이도 설정'!$B65),
E$1='스테이지별 몬스터 스텟'!$AD$3,SUMIFS('스테이지별 몬스터 스텟'!$AN:$AN,'스테이지별 몬스터 스텟'!$D:$D,'스테이지별 난이도 설정'!$B65))</f>
        <v>5</v>
      </c>
      <c r="F65" cm="1">
        <f t="array" ref="F65">_xlfn.IFS(F$1='스테이지별 몬스터 스텟'!$H$3,SUMIFS('스테이지별 몬스터 스텟'!$R:$R,'스테이지별 몬스터 스텟'!$D:$D,'스테이지별 난이도 설정'!$B65),
F$1='스테이지별 몬스터 스텟'!$S$3,SUMIFS('스테이지별 몬스터 스텟'!$AC:$AC,'스테이지별 몬스터 스텟'!$D:$D,'스테이지별 난이도 설정'!$B65),
F$1='스테이지별 몬스터 스텟'!$AD$3,SUMIFS('스테이지별 몬스터 스텟'!$AN:$AN,'스테이지별 몬스터 스텟'!$D:$D,'스테이지별 난이도 설정'!$B65))</f>
        <v>10</v>
      </c>
      <c r="G65" cm="1">
        <f t="array" ref="G65">_xlfn.IFS(G$1='스테이지별 몬스터 스텟'!$H$3,SUMIFS('스테이지별 몬스터 스텟'!$R:$R,'스테이지별 몬스터 스텟'!$D:$D,'스테이지별 난이도 설정'!$B65),
G$1='스테이지별 몬스터 스텟'!$S$3,SUMIFS('스테이지별 몬스터 스텟'!$AC:$AC,'스테이지별 몬스터 스텟'!$D:$D,'스테이지별 난이도 설정'!$B65),
G$1='스테이지별 몬스터 스텟'!$AD$3,SUMIFS('스테이지별 몬스터 스텟'!$AN:$AN,'스테이지별 몬스터 스텟'!$D:$D,'스테이지별 난이도 설정'!$B65))</f>
        <v>15</v>
      </c>
      <c r="H65">
        <f t="shared" si="0"/>
        <v>30</v>
      </c>
      <c r="I65">
        <f t="shared" si="1"/>
        <v>1.5</v>
      </c>
    </row>
    <row r="66" spans="2:9" x14ac:dyDescent="0.3">
      <c r="B66">
        <v>65</v>
      </c>
      <c r="C66" s="52">
        <f t="shared" si="2"/>
        <v>25.999999999999972</v>
      </c>
      <c r="D66">
        <v>20</v>
      </c>
      <c r="E66" cm="1">
        <f t="array" ref="E66">_xlfn.IFS(E$1='스테이지별 몬스터 스텟'!$H$3,SUMIFS('스테이지별 몬스터 스텟'!$R:$R,'스테이지별 몬스터 스텟'!$D:$D,'스테이지별 난이도 설정'!$B66),
E$1='스테이지별 몬스터 스텟'!$S$3,SUMIFS('스테이지별 몬스터 스텟'!$AC:$AC,'스테이지별 몬스터 스텟'!$D:$D,'스테이지별 난이도 설정'!$B66),
E$1='스테이지별 몬스터 스텟'!$AD$3,SUMIFS('스테이지별 몬스터 스텟'!$AN:$AN,'스테이지별 몬스터 스텟'!$D:$D,'스테이지별 난이도 설정'!$B66))</f>
        <v>5</v>
      </c>
      <c r="F66" cm="1">
        <f t="array" ref="F66">_xlfn.IFS(F$1='스테이지별 몬스터 스텟'!$H$3,SUMIFS('스테이지별 몬스터 스텟'!$R:$R,'스테이지별 몬스터 스텟'!$D:$D,'스테이지별 난이도 설정'!$B66),
F$1='스테이지별 몬스터 스텟'!$S$3,SUMIFS('스테이지별 몬스터 스텟'!$AC:$AC,'스테이지별 몬스터 스텟'!$D:$D,'스테이지별 난이도 설정'!$B66),
F$1='스테이지별 몬스터 스텟'!$AD$3,SUMIFS('스테이지별 몬스터 스텟'!$AN:$AN,'스테이지별 몬스터 스텟'!$D:$D,'스테이지별 난이도 설정'!$B66))</f>
        <v>10</v>
      </c>
      <c r="G66" cm="1">
        <f t="array" ref="G66">_xlfn.IFS(G$1='스테이지별 몬스터 스텟'!$H$3,SUMIFS('스테이지별 몬스터 스텟'!$R:$R,'스테이지별 몬스터 스텟'!$D:$D,'스테이지별 난이도 설정'!$B66),
G$1='스테이지별 몬스터 스텟'!$S$3,SUMIFS('스테이지별 몬스터 스텟'!$AC:$AC,'스테이지별 몬스터 스텟'!$D:$D,'스테이지별 난이도 설정'!$B66),
G$1='스테이지별 몬스터 스텟'!$AD$3,SUMIFS('스테이지별 몬스터 스텟'!$AN:$AN,'스테이지별 몬스터 스텟'!$D:$D,'스테이지별 난이도 설정'!$B66))</f>
        <v>15</v>
      </c>
      <c r="H66">
        <f t="shared" si="0"/>
        <v>30</v>
      </c>
      <c r="I66">
        <f t="shared" si="1"/>
        <v>1.5</v>
      </c>
    </row>
    <row r="67" spans="2:9" x14ac:dyDescent="0.3">
      <c r="B67">
        <v>66</v>
      </c>
      <c r="C67" s="52">
        <f t="shared" si="2"/>
        <v>26.39999999999997</v>
      </c>
      <c r="D67">
        <v>20</v>
      </c>
      <c r="E67" cm="1">
        <f t="array" ref="E67">_xlfn.IFS(E$1='스테이지별 몬스터 스텟'!$H$3,SUMIFS('스테이지별 몬스터 스텟'!$R:$R,'스테이지별 몬스터 스텟'!$D:$D,'스테이지별 난이도 설정'!$B67),
E$1='스테이지별 몬스터 스텟'!$S$3,SUMIFS('스테이지별 몬스터 스텟'!$AC:$AC,'스테이지별 몬스터 스텟'!$D:$D,'스테이지별 난이도 설정'!$B67),
E$1='스테이지별 몬스터 스텟'!$AD$3,SUMIFS('스테이지별 몬스터 스텟'!$AN:$AN,'스테이지별 몬스터 스텟'!$D:$D,'스테이지별 난이도 설정'!$B67))</f>
        <v>5</v>
      </c>
      <c r="F67" cm="1">
        <f t="array" ref="F67">_xlfn.IFS(F$1='스테이지별 몬스터 스텟'!$H$3,SUMIFS('스테이지별 몬스터 스텟'!$R:$R,'스테이지별 몬스터 스텟'!$D:$D,'스테이지별 난이도 설정'!$B67),
F$1='스테이지별 몬스터 스텟'!$S$3,SUMIFS('스테이지별 몬스터 스텟'!$AC:$AC,'스테이지별 몬스터 스텟'!$D:$D,'스테이지별 난이도 설정'!$B67),
F$1='스테이지별 몬스터 스텟'!$AD$3,SUMIFS('스테이지별 몬스터 스텟'!$AN:$AN,'스테이지별 몬스터 스텟'!$D:$D,'스테이지별 난이도 설정'!$B67))</f>
        <v>10</v>
      </c>
      <c r="G67" cm="1">
        <f t="array" ref="G67">_xlfn.IFS(G$1='스테이지별 몬스터 스텟'!$H$3,SUMIFS('스테이지별 몬스터 스텟'!$R:$R,'스테이지별 몬스터 스텟'!$D:$D,'스테이지별 난이도 설정'!$B67),
G$1='스테이지별 몬스터 스텟'!$S$3,SUMIFS('스테이지별 몬스터 스텟'!$AC:$AC,'스테이지별 몬스터 스텟'!$D:$D,'스테이지별 난이도 설정'!$B67),
G$1='스테이지별 몬스터 스텟'!$AD$3,SUMIFS('스테이지별 몬스터 스텟'!$AN:$AN,'스테이지별 몬스터 스텟'!$D:$D,'스테이지별 난이도 설정'!$B67))</f>
        <v>15</v>
      </c>
      <c r="H67">
        <f t="shared" ref="H67:H130" si="3">SUM(E67:G67)</f>
        <v>30</v>
      </c>
      <c r="I67">
        <f t="shared" ref="I67:I130" si="4">SUM(E67:G67)/D67</f>
        <v>1.5</v>
      </c>
    </row>
    <row r="68" spans="2:9" x14ac:dyDescent="0.3">
      <c r="B68">
        <v>67</v>
      </c>
      <c r="C68" s="52">
        <f t="shared" ref="C68:C131" si="5">C67+200/500</f>
        <v>26.799999999999969</v>
      </c>
      <c r="D68">
        <v>20</v>
      </c>
      <c r="E68" cm="1">
        <f t="array" ref="E68">_xlfn.IFS(E$1='스테이지별 몬스터 스텟'!$H$3,SUMIFS('스테이지별 몬스터 스텟'!$R:$R,'스테이지별 몬스터 스텟'!$D:$D,'스테이지별 난이도 설정'!$B68),
E$1='스테이지별 몬스터 스텟'!$S$3,SUMIFS('스테이지별 몬스터 스텟'!$AC:$AC,'스테이지별 몬스터 스텟'!$D:$D,'스테이지별 난이도 설정'!$B68),
E$1='스테이지별 몬스터 스텟'!$AD$3,SUMIFS('스테이지별 몬스터 스텟'!$AN:$AN,'스테이지별 몬스터 스텟'!$D:$D,'스테이지별 난이도 설정'!$B68))</f>
        <v>5</v>
      </c>
      <c r="F68" cm="1">
        <f t="array" ref="F68">_xlfn.IFS(F$1='스테이지별 몬스터 스텟'!$H$3,SUMIFS('스테이지별 몬스터 스텟'!$R:$R,'스테이지별 몬스터 스텟'!$D:$D,'스테이지별 난이도 설정'!$B68),
F$1='스테이지별 몬스터 스텟'!$S$3,SUMIFS('스테이지별 몬스터 스텟'!$AC:$AC,'스테이지별 몬스터 스텟'!$D:$D,'스테이지별 난이도 설정'!$B68),
F$1='스테이지별 몬스터 스텟'!$AD$3,SUMIFS('스테이지별 몬스터 스텟'!$AN:$AN,'스테이지별 몬스터 스텟'!$D:$D,'스테이지별 난이도 설정'!$B68))</f>
        <v>10</v>
      </c>
      <c r="G68" cm="1">
        <f t="array" ref="G68">_xlfn.IFS(G$1='스테이지별 몬스터 스텟'!$H$3,SUMIFS('스테이지별 몬스터 스텟'!$R:$R,'스테이지별 몬스터 스텟'!$D:$D,'스테이지별 난이도 설정'!$B68),
G$1='스테이지별 몬스터 스텟'!$S$3,SUMIFS('스테이지별 몬스터 스텟'!$AC:$AC,'스테이지별 몬스터 스텟'!$D:$D,'스테이지별 난이도 설정'!$B68),
G$1='스테이지별 몬스터 스텟'!$AD$3,SUMIFS('스테이지별 몬스터 스텟'!$AN:$AN,'스테이지별 몬스터 스텟'!$D:$D,'스테이지별 난이도 설정'!$B68))</f>
        <v>15</v>
      </c>
      <c r="H68">
        <f t="shared" si="3"/>
        <v>30</v>
      </c>
      <c r="I68">
        <f t="shared" si="4"/>
        <v>1.5</v>
      </c>
    </row>
    <row r="69" spans="2:9" x14ac:dyDescent="0.3">
      <c r="B69">
        <v>68</v>
      </c>
      <c r="C69" s="52">
        <f t="shared" si="5"/>
        <v>27.199999999999967</v>
      </c>
      <c r="D69">
        <v>20</v>
      </c>
      <c r="E69" cm="1">
        <f t="array" ref="E69">_xlfn.IFS(E$1='스테이지별 몬스터 스텟'!$H$3,SUMIFS('스테이지별 몬스터 스텟'!$R:$R,'스테이지별 몬스터 스텟'!$D:$D,'스테이지별 난이도 설정'!$B69),
E$1='스테이지별 몬스터 스텟'!$S$3,SUMIFS('스테이지별 몬스터 스텟'!$AC:$AC,'스테이지별 몬스터 스텟'!$D:$D,'스테이지별 난이도 설정'!$B69),
E$1='스테이지별 몬스터 스텟'!$AD$3,SUMIFS('스테이지별 몬스터 스텟'!$AN:$AN,'스테이지별 몬스터 스텟'!$D:$D,'스테이지별 난이도 설정'!$B69))</f>
        <v>5</v>
      </c>
      <c r="F69" cm="1">
        <f t="array" ref="F69">_xlfn.IFS(F$1='스테이지별 몬스터 스텟'!$H$3,SUMIFS('스테이지별 몬스터 스텟'!$R:$R,'스테이지별 몬스터 스텟'!$D:$D,'스테이지별 난이도 설정'!$B69),
F$1='스테이지별 몬스터 스텟'!$S$3,SUMIFS('스테이지별 몬스터 스텟'!$AC:$AC,'스테이지별 몬스터 스텟'!$D:$D,'스테이지별 난이도 설정'!$B69),
F$1='스테이지별 몬스터 스텟'!$AD$3,SUMIFS('스테이지별 몬스터 스텟'!$AN:$AN,'스테이지별 몬스터 스텟'!$D:$D,'스테이지별 난이도 설정'!$B69))</f>
        <v>10</v>
      </c>
      <c r="G69" cm="1">
        <f t="array" ref="G69">_xlfn.IFS(G$1='스테이지별 몬스터 스텟'!$H$3,SUMIFS('스테이지별 몬스터 스텟'!$R:$R,'스테이지별 몬스터 스텟'!$D:$D,'스테이지별 난이도 설정'!$B69),
G$1='스테이지별 몬스터 스텟'!$S$3,SUMIFS('스테이지별 몬스터 스텟'!$AC:$AC,'스테이지별 몬스터 스텟'!$D:$D,'스테이지별 난이도 설정'!$B69),
G$1='스테이지별 몬스터 스텟'!$AD$3,SUMIFS('스테이지별 몬스터 스텟'!$AN:$AN,'스테이지별 몬스터 스텟'!$D:$D,'스테이지별 난이도 설정'!$B69))</f>
        <v>15</v>
      </c>
      <c r="H69">
        <f t="shared" si="3"/>
        <v>30</v>
      </c>
      <c r="I69">
        <f t="shared" si="4"/>
        <v>1.5</v>
      </c>
    </row>
    <row r="70" spans="2:9" x14ac:dyDescent="0.3">
      <c r="B70">
        <v>69</v>
      </c>
      <c r="C70" s="52">
        <f t="shared" si="5"/>
        <v>27.599999999999966</v>
      </c>
      <c r="D70">
        <v>20</v>
      </c>
      <c r="E70" cm="1">
        <f t="array" ref="E70">_xlfn.IFS(E$1='스테이지별 몬스터 스텟'!$H$3,SUMIFS('스테이지별 몬스터 스텟'!$R:$R,'스테이지별 몬스터 스텟'!$D:$D,'스테이지별 난이도 설정'!$B70),
E$1='스테이지별 몬스터 스텟'!$S$3,SUMIFS('스테이지별 몬스터 스텟'!$AC:$AC,'스테이지별 몬스터 스텟'!$D:$D,'스테이지별 난이도 설정'!$B70),
E$1='스테이지별 몬스터 스텟'!$AD$3,SUMIFS('스테이지별 몬스터 스텟'!$AN:$AN,'스테이지별 몬스터 스텟'!$D:$D,'스테이지별 난이도 설정'!$B70))</f>
        <v>5</v>
      </c>
      <c r="F70" cm="1">
        <f t="array" ref="F70">_xlfn.IFS(F$1='스테이지별 몬스터 스텟'!$H$3,SUMIFS('스테이지별 몬스터 스텟'!$R:$R,'스테이지별 몬스터 스텟'!$D:$D,'스테이지별 난이도 설정'!$B70),
F$1='스테이지별 몬스터 스텟'!$S$3,SUMIFS('스테이지별 몬스터 스텟'!$AC:$AC,'스테이지별 몬스터 스텟'!$D:$D,'스테이지별 난이도 설정'!$B70),
F$1='스테이지별 몬스터 스텟'!$AD$3,SUMIFS('스테이지별 몬스터 스텟'!$AN:$AN,'스테이지별 몬스터 스텟'!$D:$D,'스테이지별 난이도 설정'!$B70))</f>
        <v>10</v>
      </c>
      <c r="G70" cm="1">
        <f t="array" ref="G70">_xlfn.IFS(G$1='스테이지별 몬스터 스텟'!$H$3,SUMIFS('스테이지별 몬스터 스텟'!$R:$R,'스테이지별 몬스터 스텟'!$D:$D,'스테이지별 난이도 설정'!$B70),
G$1='스테이지별 몬스터 스텟'!$S$3,SUMIFS('스테이지별 몬스터 스텟'!$AC:$AC,'스테이지별 몬스터 스텟'!$D:$D,'스테이지별 난이도 설정'!$B70),
G$1='스테이지별 몬스터 스텟'!$AD$3,SUMIFS('스테이지별 몬스터 스텟'!$AN:$AN,'스테이지별 몬스터 스텟'!$D:$D,'스테이지별 난이도 설정'!$B70))</f>
        <v>15</v>
      </c>
      <c r="H70">
        <f t="shared" si="3"/>
        <v>30</v>
      </c>
      <c r="I70">
        <f t="shared" si="4"/>
        <v>1.5</v>
      </c>
    </row>
    <row r="71" spans="2:9" x14ac:dyDescent="0.3">
      <c r="B71">
        <v>70</v>
      </c>
      <c r="C71" s="52">
        <f t="shared" si="5"/>
        <v>27.999999999999964</v>
      </c>
      <c r="D71">
        <v>20</v>
      </c>
      <c r="E71" cm="1">
        <f t="array" ref="E71">_xlfn.IFS(E$1='스테이지별 몬스터 스텟'!$H$3,SUMIFS('스테이지별 몬스터 스텟'!$R:$R,'스테이지별 몬스터 스텟'!$D:$D,'스테이지별 난이도 설정'!$B71),
E$1='스테이지별 몬스터 스텟'!$S$3,SUMIFS('스테이지별 몬스터 스텟'!$AC:$AC,'스테이지별 몬스터 스텟'!$D:$D,'스테이지별 난이도 설정'!$B71),
E$1='스테이지별 몬스터 스텟'!$AD$3,SUMIFS('스테이지별 몬스터 스텟'!$AN:$AN,'스테이지별 몬스터 스텟'!$D:$D,'스테이지별 난이도 설정'!$B71))</f>
        <v>5</v>
      </c>
      <c r="F71" cm="1">
        <f t="array" ref="F71">_xlfn.IFS(F$1='스테이지별 몬스터 스텟'!$H$3,SUMIFS('스테이지별 몬스터 스텟'!$R:$R,'스테이지별 몬스터 스텟'!$D:$D,'스테이지별 난이도 설정'!$B71),
F$1='스테이지별 몬스터 스텟'!$S$3,SUMIFS('스테이지별 몬스터 스텟'!$AC:$AC,'스테이지별 몬스터 스텟'!$D:$D,'스테이지별 난이도 설정'!$B71),
F$1='스테이지별 몬스터 스텟'!$AD$3,SUMIFS('스테이지별 몬스터 스텟'!$AN:$AN,'스테이지별 몬스터 스텟'!$D:$D,'스테이지별 난이도 설정'!$B71))</f>
        <v>10</v>
      </c>
      <c r="G71" cm="1">
        <f t="array" ref="G71">_xlfn.IFS(G$1='스테이지별 몬스터 스텟'!$H$3,SUMIFS('스테이지별 몬스터 스텟'!$R:$R,'스테이지별 몬스터 스텟'!$D:$D,'스테이지별 난이도 설정'!$B71),
G$1='스테이지별 몬스터 스텟'!$S$3,SUMIFS('스테이지별 몬스터 스텟'!$AC:$AC,'스테이지별 몬스터 스텟'!$D:$D,'스테이지별 난이도 설정'!$B71),
G$1='스테이지별 몬스터 스텟'!$AD$3,SUMIFS('스테이지별 몬스터 스텟'!$AN:$AN,'스테이지별 몬스터 스텟'!$D:$D,'스테이지별 난이도 설정'!$B71))</f>
        <v>15</v>
      </c>
      <c r="H71">
        <f t="shared" si="3"/>
        <v>30</v>
      </c>
      <c r="I71">
        <f t="shared" si="4"/>
        <v>1.5</v>
      </c>
    </row>
    <row r="72" spans="2:9" x14ac:dyDescent="0.3">
      <c r="B72">
        <v>71</v>
      </c>
      <c r="C72" s="52">
        <f t="shared" si="5"/>
        <v>28.399999999999963</v>
      </c>
      <c r="D72">
        <v>20</v>
      </c>
      <c r="E72" cm="1">
        <f t="array" ref="E72">_xlfn.IFS(E$1='스테이지별 몬스터 스텟'!$H$3,SUMIFS('스테이지별 몬스터 스텟'!$R:$R,'스테이지별 몬스터 스텟'!$D:$D,'스테이지별 난이도 설정'!$B72),
E$1='스테이지별 몬스터 스텟'!$S$3,SUMIFS('스테이지별 몬스터 스텟'!$AC:$AC,'스테이지별 몬스터 스텟'!$D:$D,'스테이지별 난이도 설정'!$B72),
E$1='스테이지별 몬스터 스텟'!$AD$3,SUMIFS('스테이지별 몬스터 스텟'!$AN:$AN,'스테이지별 몬스터 스텟'!$D:$D,'스테이지별 난이도 설정'!$B72))</f>
        <v>5</v>
      </c>
      <c r="F72" cm="1">
        <f t="array" ref="F72">_xlfn.IFS(F$1='스테이지별 몬스터 스텟'!$H$3,SUMIFS('스테이지별 몬스터 스텟'!$R:$R,'스테이지별 몬스터 스텟'!$D:$D,'스테이지별 난이도 설정'!$B72),
F$1='스테이지별 몬스터 스텟'!$S$3,SUMIFS('스테이지별 몬스터 스텟'!$AC:$AC,'스테이지별 몬스터 스텟'!$D:$D,'스테이지별 난이도 설정'!$B72),
F$1='스테이지별 몬스터 스텟'!$AD$3,SUMIFS('스테이지별 몬스터 스텟'!$AN:$AN,'스테이지별 몬스터 스텟'!$D:$D,'스테이지별 난이도 설정'!$B72))</f>
        <v>10</v>
      </c>
      <c r="G72" cm="1">
        <f t="array" ref="G72">_xlfn.IFS(G$1='스테이지별 몬스터 스텟'!$H$3,SUMIFS('스테이지별 몬스터 스텟'!$R:$R,'스테이지별 몬스터 스텟'!$D:$D,'스테이지별 난이도 설정'!$B72),
G$1='스테이지별 몬스터 스텟'!$S$3,SUMIFS('스테이지별 몬스터 스텟'!$AC:$AC,'스테이지별 몬스터 스텟'!$D:$D,'스테이지별 난이도 설정'!$B72),
G$1='스테이지별 몬스터 스텟'!$AD$3,SUMIFS('스테이지별 몬스터 스텟'!$AN:$AN,'스테이지별 몬스터 스텟'!$D:$D,'스테이지별 난이도 설정'!$B72))</f>
        <v>15</v>
      </c>
      <c r="H72">
        <f t="shared" si="3"/>
        <v>30</v>
      </c>
      <c r="I72">
        <f t="shared" si="4"/>
        <v>1.5</v>
      </c>
    </row>
    <row r="73" spans="2:9" x14ac:dyDescent="0.3">
      <c r="B73">
        <v>72</v>
      </c>
      <c r="C73" s="52">
        <f t="shared" si="5"/>
        <v>28.799999999999962</v>
      </c>
      <c r="D73">
        <v>20</v>
      </c>
      <c r="E73" cm="1">
        <f t="array" ref="E73">_xlfn.IFS(E$1='스테이지별 몬스터 스텟'!$H$3,SUMIFS('스테이지별 몬스터 스텟'!$R:$R,'스테이지별 몬스터 스텟'!$D:$D,'스테이지별 난이도 설정'!$B73),
E$1='스테이지별 몬스터 스텟'!$S$3,SUMIFS('스테이지별 몬스터 스텟'!$AC:$AC,'스테이지별 몬스터 스텟'!$D:$D,'스테이지별 난이도 설정'!$B73),
E$1='스테이지별 몬스터 스텟'!$AD$3,SUMIFS('스테이지별 몬스터 스텟'!$AN:$AN,'스테이지별 몬스터 스텟'!$D:$D,'스테이지별 난이도 설정'!$B73))</f>
        <v>5</v>
      </c>
      <c r="F73" cm="1">
        <f t="array" ref="F73">_xlfn.IFS(F$1='스테이지별 몬스터 스텟'!$H$3,SUMIFS('스테이지별 몬스터 스텟'!$R:$R,'스테이지별 몬스터 스텟'!$D:$D,'스테이지별 난이도 설정'!$B73),
F$1='스테이지별 몬스터 스텟'!$S$3,SUMIFS('스테이지별 몬스터 스텟'!$AC:$AC,'스테이지별 몬스터 스텟'!$D:$D,'스테이지별 난이도 설정'!$B73),
F$1='스테이지별 몬스터 스텟'!$AD$3,SUMIFS('스테이지별 몬스터 스텟'!$AN:$AN,'스테이지별 몬스터 스텟'!$D:$D,'스테이지별 난이도 설정'!$B73))</f>
        <v>10</v>
      </c>
      <c r="G73" cm="1">
        <f t="array" ref="G73">_xlfn.IFS(G$1='스테이지별 몬스터 스텟'!$H$3,SUMIFS('스테이지별 몬스터 스텟'!$R:$R,'스테이지별 몬스터 스텟'!$D:$D,'스테이지별 난이도 설정'!$B73),
G$1='스테이지별 몬스터 스텟'!$S$3,SUMIFS('스테이지별 몬스터 스텟'!$AC:$AC,'스테이지별 몬스터 스텟'!$D:$D,'스테이지별 난이도 설정'!$B73),
G$1='스테이지별 몬스터 스텟'!$AD$3,SUMIFS('스테이지별 몬스터 스텟'!$AN:$AN,'스테이지별 몬스터 스텟'!$D:$D,'스테이지별 난이도 설정'!$B73))</f>
        <v>15</v>
      </c>
      <c r="H73">
        <f t="shared" si="3"/>
        <v>30</v>
      </c>
      <c r="I73">
        <f t="shared" si="4"/>
        <v>1.5</v>
      </c>
    </row>
    <row r="74" spans="2:9" x14ac:dyDescent="0.3">
      <c r="B74">
        <v>73</v>
      </c>
      <c r="C74" s="52">
        <f t="shared" si="5"/>
        <v>29.19999999999996</v>
      </c>
      <c r="D74">
        <v>20</v>
      </c>
      <c r="E74" cm="1">
        <f t="array" ref="E74">_xlfn.IFS(E$1='스테이지별 몬스터 스텟'!$H$3,SUMIFS('스테이지별 몬스터 스텟'!$R:$R,'스테이지별 몬스터 스텟'!$D:$D,'스테이지별 난이도 설정'!$B74),
E$1='스테이지별 몬스터 스텟'!$S$3,SUMIFS('스테이지별 몬스터 스텟'!$AC:$AC,'스테이지별 몬스터 스텟'!$D:$D,'스테이지별 난이도 설정'!$B74),
E$1='스테이지별 몬스터 스텟'!$AD$3,SUMIFS('스테이지별 몬스터 스텟'!$AN:$AN,'스테이지별 몬스터 스텟'!$D:$D,'스테이지별 난이도 설정'!$B74))</f>
        <v>5</v>
      </c>
      <c r="F74" cm="1">
        <f t="array" ref="F74">_xlfn.IFS(F$1='스테이지별 몬스터 스텟'!$H$3,SUMIFS('스테이지별 몬스터 스텟'!$R:$R,'스테이지별 몬스터 스텟'!$D:$D,'스테이지별 난이도 설정'!$B74),
F$1='스테이지별 몬스터 스텟'!$S$3,SUMIFS('스테이지별 몬스터 스텟'!$AC:$AC,'스테이지별 몬스터 스텟'!$D:$D,'스테이지별 난이도 설정'!$B74),
F$1='스테이지별 몬스터 스텟'!$AD$3,SUMIFS('스테이지별 몬스터 스텟'!$AN:$AN,'스테이지별 몬스터 스텟'!$D:$D,'스테이지별 난이도 설정'!$B74))</f>
        <v>10</v>
      </c>
      <c r="G74" cm="1">
        <f t="array" ref="G74">_xlfn.IFS(G$1='스테이지별 몬스터 스텟'!$H$3,SUMIFS('스테이지별 몬스터 스텟'!$R:$R,'스테이지별 몬스터 스텟'!$D:$D,'스테이지별 난이도 설정'!$B74),
G$1='스테이지별 몬스터 스텟'!$S$3,SUMIFS('스테이지별 몬스터 스텟'!$AC:$AC,'스테이지별 몬스터 스텟'!$D:$D,'스테이지별 난이도 설정'!$B74),
G$1='스테이지별 몬스터 스텟'!$AD$3,SUMIFS('스테이지별 몬스터 스텟'!$AN:$AN,'스테이지별 몬스터 스텟'!$D:$D,'스테이지별 난이도 설정'!$B74))</f>
        <v>15</v>
      </c>
      <c r="H74">
        <f t="shared" si="3"/>
        <v>30</v>
      </c>
      <c r="I74">
        <f t="shared" si="4"/>
        <v>1.5</v>
      </c>
    </row>
    <row r="75" spans="2:9" x14ac:dyDescent="0.3">
      <c r="B75">
        <v>74</v>
      </c>
      <c r="C75" s="52">
        <f t="shared" si="5"/>
        <v>29.599999999999959</v>
      </c>
      <c r="D75">
        <v>20</v>
      </c>
      <c r="E75" cm="1">
        <f t="array" ref="E75">_xlfn.IFS(E$1='스테이지별 몬스터 스텟'!$H$3,SUMIFS('스테이지별 몬스터 스텟'!$R:$R,'스테이지별 몬스터 스텟'!$D:$D,'스테이지별 난이도 설정'!$B75),
E$1='스테이지별 몬스터 스텟'!$S$3,SUMIFS('스테이지별 몬스터 스텟'!$AC:$AC,'스테이지별 몬스터 스텟'!$D:$D,'스테이지별 난이도 설정'!$B75),
E$1='스테이지별 몬스터 스텟'!$AD$3,SUMIFS('스테이지별 몬스터 스텟'!$AN:$AN,'스테이지별 몬스터 스텟'!$D:$D,'스테이지별 난이도 설정'!$B75))</f>
        <v>5</v>
      </c>
      <c r="F75" cm="1">
        <f t="array" ref="F75">_xlfn.IFS(F$1='스테이지별 몬스터 스텟'!$H$3,SUMIFS('스테이지별 몬스터 스텟'!$R:$R,'스테이지별 몬스터 스텟'!$D:$D,'스테이지별 난이도 설정'!$B75),
F$1='스테이지별 몬스터 스텟'!$S$3,SUMIFS('스테이지별 몬스터 스텟'!$AC:$AC,'스테이지별 몬스터 스텟'!$D:$D,'스테이지별 난이도 설정'!$B75),
F$1='스테이지별 몬스터 스텟'!$AD$3,SUMIFS('스테이지별 몬스터 스텟'!$AN:$AN,'스테이지별 몬스터 스텟'!$D:$D,'스테이지별 난이도 설정'!$B75))</f>
        <v>10</v>
      </c>
      <c r="G75" cm="1">
        <f t="array" ref="G75">_xlfn.IFS(G$1='스테이지별 몬스터 스텟'!$H$3,SUMIFS('스테이지별 몬스터 스텟'!$R:$R,'스테이지별 몬스터 스텟'!$D:$D,'스테이지별 난이도 설정'!$B75),
G$1='스테이지별 몬스터 스텟'!$S$3,SUMIFS('스테이지별 몬스터 스텟'!$AC:$AC,'스테이지별 몬스터 스텟'!$D:$D,'스테이지별 난이도 설정'!$B75),
G$1='스테이지별 몬스터 스텟'!$AD$3,SUMIFS('스테이지별 몬스터 스텟'!$AN:$AN,'스테이지별 몬스터 스텟'!$D:$D,'스테이지별 난이도 설정'!$B75))</f>
        <v>15</v>
      </c>
      <c r="H75">
        <f t="shared" si="3"/>
        <v>30</v>
      </c>
      <c r="I75">
        <f t="shared" si="4"/>
        <v>1.5</v>
      </c>
    </row>
    <row r="76" spans="2:9" x14ac:dyDescent="0.3">
      <c r="B76">
        <v>75</v>
      </c>
      <c r="C76" s="52">
        <f t="shared" si="5"/>
        <v>29.999999999999957</v>
      </c>
      <c r="D76">
        <v>20</v>
      </c>
      <c r="E76" cm="1">
        <f t="array" ref="E76">_xlfn.IFS(E$1='스테이지별 몬스터 스텟'!$H$3,SUMIFS('스테이지별 몬스터 스텟'!$R:$R,'스테이지별 몬스터 스텟'!$D:$D,'스테이지별 난이도 설정'!$B76),
E$1='스테이지별 몬스터 스텟'!$S$3,SUMIFS('스테이지별 몬스터 스텟'!$AC:$AC,'스테이지별 몬스터 스텟'!$D:$D,'스테이지별 난이도 설정'!$B76),
E$1='스테이지별 몬스터 스텟'!$AD$3,SUMIFS('스테이지별 몬스터 스텟'!$AN:$AN,'스테이지별 몬스터 스텟'!$D:$D,'스테이지별 난이도 설정'!$B76))</f>
        <v>5</v>
      </c>
      <c r="F76" cm="1">
        <f t="array" ref="F76">_xlfn.IFS(F$1='스테이지별 몬스터 스텟'!$H$3,SUMIFS('스테이지별 몬스터 스텟'!$R:$R,'스테이지별 몬스터 스텟'!$D:$D,'스테이지별 난이도 설정'!$B76),
F$1='스테이지별 몬스터 스텟'!$S$3,SUMIFS('스테이지별 몬스터 스텟'!$AC:$AC,'스테이지별 몬스터 스텟'!$D:$D,'스테이지별 난이도 설정'!$B76),
F$1='스테이지별 몬스터 스텟'!$AD$3,SUMIFS('스테이지별 몬스터 스텟'!$AN:$AN,'스테이지별 몬스터 스텟'!$D:$D,'스테이지별 난이도 설정'!$B76))</f>
        <v>10</v>
      </c>
      <c r="G76" cm="1">
        <f t="array" ref="G76">_xlfn.IFS(G$1='스테이지별 몬스터 스텟'!$H$3,SUMIFS('스테이지별 몬스터 스텟'!$R:$R,'스테이지별 몬스터 스텟'!$D:$D,'스테이지별 난이도 설정'!$B76),
G$1='스테이지별 몬스터 스텟'!$S$3,SUMIFS('스테이지별 몬스터 스텟'!$AC:$AC,'스테이지별 몬스터 스텟'!$D:$D,'스테이지별 난이도 설정'!$B76),
G$1='스테이지별 몬스터 스텟'!$AD$3,SUMIFS('스테이지별 몬스터 스텟'!$AN:$AN,'스테이지별 몬스터 스텟'!$D:$D,'스테이지별 난이도 설정'!$B76))</f>
        <v>15</v>
      </c>
      <c r="H76">
        <f t="shared" si="3"/>
        <v>30</v>
      </c>
      <c r="I76">
        <f t="shared" si="4"/>
        <v>1.5</v>
      </c>
    </row>
    <row r="77" spans="2:9" x14ac:dyDescent="0.3">
      <c r="B77">
        <v>76</v>
      </c>
      <c r="C77" s="52">
        <f t="shared" si="5"/>
        <v>30.399999999999956</v>
      </c>
      <c r="D77">
        <v>20</v>
      </c>
      <c r="E77" cm="1">
        <f t="array" ref="E77">_xlfn.IFS(E$1='스테이지별 몬스터 스텟'!$H$3,SUMIFS('스테이지별 몬스터 스텟'!$R:$R,'스테이지별 몬스터 스텟'!$D:$D,'스테이지별 난이도 설정'!$B77),
E$1='스테이지별 몬스터 스텟'!$S$3,SUMIFS('스테이지별 몬스터 스텟'!$AC:$AC,'스테이지별 몬스터 스텟'!$D:$D,'스테이지별 난이도 설정'!$B77),
E$1='스테이지별 몬스터 스텟'!$AD$3,SUMIFS('스테이지별 몬스터 스텟'!$AN:$AN,'스테이지별 몬스터 스텟'!$D:$D,'스테이지별 난이도 설정'!$B77))</f>
        <v>5</v>
      </c>
      <c r="F77" cm="1">
        <f t="array" ref="F77">_xlfn.IFS(F$1='스테이지별 몬스터 스텟'!$H$3,SUMIFS('스테이지별 몬스터 스텟'!$R:$R,'스테이지별 몬스터 스텟'!$D:$D,'스테이지별 난이도 설정'!$B77),
F$1='스테이지별 몬스터 스텟'!$S$3,SUMIFS('스테이지별 몬스터 스텟'!$AC:$AC,'스테이지별 몬스터 스텟'!$D:$D,'스테이지별 난이도 설정'!$B77),
F$1='스테이지별 몬스터 스텟'!$AD$3,SUMIFS('스테이지별 몬스터 스텟'!$AN:$AN,'스테이지별 몬스터 스텟'!$D:$D,'스테이지별 난이도 설정'!$B77))</f>
        <v>10</v>
      </c>
      <c r="G77" cm="1">
        <f t="array" ref="G77">_xlfn.IFS(G$1='스테이지별 몬스터 스텟'!$H$3,SUMIFS('스테이지별 몬스터 스텟'!$R:$R,'스테이지별 몬스터 스텟'!$D:$D,'스테이지별 난이도 설정'!$B77),
G$1='스테이지별 몬스터 스텟'!$S$3,SUMIFS('스테이지별 몬스터 스텟'!$AC:$AC,'스테이지별 몬스터 스텟'!$D:$D,'스테이지별 난이도 설정'!$B77),
G$1='스테이지별 몬스터 스텟'!$AD$3,SUMIFS('스테이지별 몬스터 스텟'!$AN:$AN,'스테이지별 몬스터 스텟'!$D:$D,'스테이지별 난이도 설정'!$B77))</f>
        <v>15</v>
      </c>
      <c r="H77">
        <f t="shared" si="3"/>
        <v>30</v>
      </c>
      <c r="I77">
        <f t="shared" si="4"/>
        <v>1.5</v>
      </c>
    </row>
    <row r="78" spans="2:9" x14ac:dyDescent="0.3">
      <c r="B78">
        <v>77</v>
      </c>
      <c r="C78" s="52">
        <f t="shared" si="5"/>
        <v>30.799999999999955</v>
      </c>
      <c r="D78">
        <v>20</v>
      </c>
      <c r="E78" cm="1">
        <f t="array" ref="E78">_xlfn.IFS(E$1='스테이지별 몬스터 스텟'!$H$3,SUMIFS('스테이지별 몬스터 스텟'!$R:$R,'스테이지별 몬스터 스텟'!$D:$D,'스테이지별 난이도 설정'!$B78),
E$1='스테이지별 몬스터 스텟'!$S$3,SUMIFS('스테이지별 몬스터 스텟'!$AC:$AC,'스테이지별 몬스터 스텟'!$D:$D,'스테이지별 난이도 설정'!$B78),
E$1='스테이지별 몬스터 스텟'!$AD$3,SUMIFS('스테이지별 몬스터 스텟'!$AN:$AN,'스테이지별 몬스터 스텟'!$D:$D,'스테이지별 난이도 설정'!$B78))</f>
        <v>5</v>
      </c>
      <c r="F78" cm="1">
        <f t="array" ref="F78">_xlfn.IFS(F$1='스테이지별 몬스터 스텟'!$H$3,SUMIFS('스테이지별 몬스터 스텟'!$R:$R,'스테이지별 몬스터 스텟'!$D:$D,'스테이지별 난이도 설정'!$B78),
F$1='스테이지별 몬스터 스텟'!$S$3,SUMIFS('스테이지별 몬스터 스텟'!$AC:$AC,'스테이지별 몬스터 스텟'!$D:$D,'스테이지별 난이도 설정'!$B78),
F$1='스테이지별 몬스터 스텟'!$AD$3,SUMIFS('스테이지별 몬스터 스텟'!$AN:$AN,'스테이지별 몬스터 스텟'!$D:$D,'스테이지별 난이도 설정'!$B78))</f>
        <v>10</v>
      </c>
      <c r="G78" cm="1">
        <f t="array" ref="G78">_xlfn.IFS(G$1='스테이지별 몬스터 스텟'!$H$3,SUMIFS('스테이지별 몬스터 스텟'!$R:$R,'스테이지별 몬스터 스텟'!$D:$D,'스테이지별 난이도 설정'!$B78),
G$1='스테이지별 몬스터 스텟'!$S$3,SUMIFS('스테이지별 몬스터 스텟'!$AC:$AC,'스테이지별 몬스터 스텟'!$D:$D,'스테이지별 난이도 설정'!$B78),
G$1='스테이지별 몬스터 스텟'!$AD$3,SUMIFS('스테이지별 몬스터 스텟'!$AN:$AN,'스테이지별 몬스터 스텟'!$D:$D,'스테이지별 난이도 설정'!$B78))</f>
        <v>15</v>
      </c>
      <c r="H78">
        <f t="shared" si="3"/>
        <v>30</v>
      </c>
      <c r="I78">
        <f t="shared" si="4"/>
        <v>1.5</v>
      </c>
    </row>
    <row r="79" spans="2:9" x14ac:dyDescent="0.3">
      <c r="B79">
        <v>78</v>
      </c>
      <c r="C79" s="52">
        <f t="shared" si="5"/>
        <v>31.199999999999953</v>
      </c>
      <c r="D79">
        <v>20</v>
      </c>
      <c r="E79" cm="1">
        <f t="array" ref="E79">_xlfn.IFS(E$1='스테이지별 몬스터 스텟'!$H$3,SUMIFS('스테이지별 몬스터 스텟'!$R:$R,'스테이지별 몬스터 스텟'!$D:$D,'스테이지별 난이도 설정'!$B79),
E$1='스테이지별 몬스터 스텟'!$S$3,SUMIFS('스테이지별 몬스터 스텟'!$AC:$AC,'스테이지별 몬스터 스텟'!$D:$D,'스테이지별 난이도 설정'!$B79),
E$1='스테이지별 몬스터 스텟'!$AD$3,SUMIFS('스테이지별 몬스터 스텟'!$AN:$AN,'스테이지별 몬스터 스텟'!$D:$D,'스테이지별 난이도 설정'!$B79))</f>
        <v>5</v>
      </c>
      <c r="F79" cm="1">
        <f t="array" ref="F79">_xlfn.IFS(F$1='스테이지별 몬스터 스텟'!$H$3,SUMIFS('스테이지별 몬스터 스텟'!$R:$R,'스테이지별 몬스터 스텟'!$D:$D,'스테이지별 난이도 설정'!$B79),
F$1='스테이지별 몬스터 스텟'!$S$3,SUMIFS('스테이지별 몬스터 스텟'!$AC:$AC,'스테이지별 몬스터 스텟'!$D:$D,'스테이지별 난이도 설정'!$B79),
F$1='스테이지별 몬스터 스텟'!$AD$3,SUMIFS('스테이지별 몬스터 스텟'!$AN:$AN,'스테이지별 몬스터 스텟'!$D:$D,'스테이지별 난이도 설정'!$B79))</f>
        <v>10</v>
      </c>
      <c r="G79" cm="1">
        <f t="array" ref="G79">_xlfn.IFS(G$1='스테이지별 몬스터 스텟'!$H$3,SUMIFS('스테이지별 몬스터 스텟'!$R:$R,'스테이지별 몬스터 스텟'!$D:$D,'스테이지별 난이도 설정'!$B79),
G$1='스테이지별 몬스터 스텟'!$S$3,SUMIFS('스테이지별 몬스터 스텟'!$AC:$AC,'스테이지별 몬스터 스텟'!$D:$D,'스테이지별 난이도 설정'!$B79),
G$1='스테이지별 몬스터 스텟'!$AD$3,SUMIFS('스테이지별 몬스터 스텟'!$AN:$AN,'스테이지별 몬스터 스텟'!$D:$D,'스테이지별 난이도 설정'!$B79))</f>
        <v>15</v>
      </c>
      <c r="H79">
        <f t="shared" si="3"/>
        <v>30</v>
      </c>
      <c r="I79">
        <f t="shared" si="4"/>
        <v>1.5</v>
      </c>
    </row>
    <row r="80" spans="2:9" x14ac:dyDescent="0.3">
      <c r="B80">
        <v>79</v>
      </c>
      <c r="C80" s="52">
        <f t="shared" si="5"/>
        <v>31.599999999999952</v>
      </c>
      <c r="D80">
        <v>20</v>
      </c>
      <c r="E80" cm="1">
        <f t="array" ref="E80">_xlfn.IFS(E$1='스테이지별 몬스터 스텟'!$H$3,SUMIFS('스테이지별 몬스터 스텟'!$R:$R,'스테이지별 몬스터 스텟'!$D:$D,'스테이지별 난이도 설정'!$B80),
E$1='스테이지별 몬스터 스텟'!$S$3,SUMIFS('스테이지별 몬스터 스텟'!$AC:$AC,'스테이지별 몬스터 스텟'!$D:$D,'스테이지별 난이도 설정'!$B80),
E$1='스테이지별 몬스터 스텟'!$AD$3,SUMIFS('스테이지별 몬스터 스텟'!$AN:$AN,'스테이지별 몬스터 스텟'!$D:$D,'스테이지별 난이도 설정'!$B80))</f>
        <v>5</v>
      </c>
      <c r="F80" cm="1">
        <f t="array" ref="F80">_xlfn.IFS(F$1='스테이지별 몬스터 스텟'!$H$3,SUMIFS('스테이지별 몬스터 스텟'!$R:$R,'스테이지별 몬스터 스텟'!$D:$D,'스테이지별 난이도 설정'!$B80),
F$1='스테이지별 몬스터 스텟'!$S$3,SUMIFS('스테이지별 몬스터 스텟'!$AC:$AC,'스테이지별 몬스터 스텟'!$D:$D,'스테이지별 난이도 설정'!$B80),
F$1='스테이지별 몬스터 스텟'!$AD$3,SUMIFS('스테이지별 몬스터 스텟'!$AN:$AN,'스테이지별 몬스터 스텟'!$D:$D,'스테이지별 난이도 설정'!$B80))</f>
        <v>10</v>
      </c>
      <c r="G80" cm="1">
        <f t="array" ref="G80">_xlfn.IFS(G$1='스테이지별 몬스터 스텟'!$H$3,SUMIFS('스테이지별 몬스터 스텟'!$R:$R,'스테이지별 몬스터 스텟'!$D:$D,'스테이지별 난이도 설정'!$B80),
G$1='스테이지별 몬스터 스텟'!$S$3,SUMIFS('스테이지별 몬스터 스텟'!$AC:$AC,'스테이지별 몬스터 스텟'!$D:$D,'스테이지별 난이도 설정'!$B80),
G$1='스테이지별 몬스터 스텟'!$AD$3,SUMIFS('스테이지별 몬스터 스텟'!$AN:$AN,'스테이지별 몬스터 스텟'!$D:$D,'스테이지별 난이도 설정'!$B80))</f>
        <v>15</v>
      </c>
      <c r="H80">
        <f t="shared" si="3"/>
        <v>30</v>
      </c>
      <c r="I80">
        <f t="shared" si="4"/>
        <v>1.5</v>
      </c>
    </row>
    <row r="81" spans="2:9" x14ac:dyDescent="0.3">
      <c r="B81">
        <v>80</v>
      </c>
      <c r="C81" s="52">
        <f t="shared" si="5"/>
        <v>31.99999999999995</v>
      </c>
      <c r="D81">
        <v>20</v>
      </c>
      <c r="E81" cm="1">
        <f t="array" ref="E81">_xlfn.IFS(E$1='스테이지별 몬스터 스텟'!$H$3,SUMIFS('스테이지별 몬스터 스텟'!$R:$R,'스테이지별 몬스터 스텟'!$D:$D,'스테이지별 난이도 설정'!$B81),
E$1='스테이지별 몬스터 스텟'!$S$3,SUMIFS('스테이지별 몬스터 스텟'!$AC:$AC,'스테이지별 몬스터 스텟'!$D:$D,'스테이지별 난이도 설정'!$B81),
E$1='스테이지별 몬스터 스텟'!$AD$3,SUMIFS('스테이지별 몬스터 스텟'!$AN:$AN,'스테이지별 몬스터 스텟'!$D:$D,'스테이지별 난이도 설정'!$B81))</f>
        <v>5</v>
      </c>
      <c r="F81" cm="1">
        <f t="array" ref="F81">_xlfn.IFS(F$1='스테이지별 몬스터 스텟'!$H$3,SUMIFS('스테이지별 몬스터 스텟'!$R:$R,'스테이지별 몬스터 스텟'!$D:$D,'스테이지별 난이도 설정'!$B81),
F$1='스테이지별 몬스터 스텟'!$S$3,SUMIFS('스테이지별 몬스터 스텟'!$AC:$AC,'스테이지별 몬스터 스텟'!$D:$D,'스테이지별 난이도 설정'!$B81),
F$1='스테이지별 몬스터 스텟'!$AD$3,SUMIFS('스테이지별 몬스터 스텟'!$AN:$AN,'스테이지별 몬스터 스텟'!$D:$D,'스테이지별 난이도 설정'!$B81))</f>
        <v>10</v>
      </c>
      <c r="G81" cm="1">
        <f t="array" ref="G81">_xlfn.IFS(G$1='스테이지별 몬스터 스텟'!$H$3,SUMIFS('스테이지별 몬스터 스텟'!$R:$R,'스테이지별 몬스터 스텟'!$D:$D,'스테이지별 난이도 설정'!$B81),
G$1='스테이지별 몬스터 스텟'!$S$3,SUMIFS('스테이지별 몬스터 스텟'!$AC:$AC,'스테이지별 몬스터 스텟'!$D:$D,'스테이지별 난이도 설정'!$B81),
G$1='스테이지별 몬스터 스텟'!$AD$3,SUMIFS('스테이지별 몬스터 스텟'!$AN:$AN,'스테이지별 몬스터 스텟'!$D:$D,'스테이지별 난이도 설정'!$B81))</f>
        <v>15</v>
      </c>
      <c r="H81">
        <f t="shared" si="3"/>
        <v>30</v>
      </c>
      <c r="I81">
        <f t="shared" si="4"/>
        <v>1.5</v>
      </c>
    </row>
    <row r="82" spans="2:9" x14ac:dyDescent="0.3">
      <c r="B82">
        <v>81</v>
      </c>
      <c r="C82" s="52">
        <f t="shared" si="5"/>
        <v>32.399999999999949</v>
      </c>
      <c r="D82">
        <v>20</v>
      </c>
      <c r="E82" cm="1">
        <f t="array" ref="E82">_xlfn.IFS(E$1='스테이지별 몬스터 스텟'!$H$3,SUMIFS('스테이지별 몬스터 스텟'!$R:$R,'스테이지별 몬스터 스텟'!$D:$D,'스테이지별 난이도 설정'!$B82),
E$1='스테이지별 몬스터 스텟'!$S$3,SUMIFS('스테이지별 몬스터 스텟'!$AC:$AC,'스테이지별 몬스터 스텟'!$D:$D,'스테이지별 난이도 설정'!$B82),
E$1='스테이지별 몬스터 스텟'!$AD$3,SUMIFS('스테이지별 몬스터 스텟'!$AN:$AN,'스테이지별 몬스터 스텟'!$D:$D,'스테이지별 난이도 설정'!$B82))</f>
        <v>5</v>
      </c>
      <c r="F82" cm="1">
        <f t="array" ref="F82">_xlfn.IFS(F$1='스테이지별 몬스터 스텟'!$H$3,SUMIFS('스테이지별 몬스터 스텟'!$R:$R,'스테이지별 몬스터 스텟'!$D:$D,'스테이지별 난이도 설정'!$B82),
F$1='스테이지별 몬스터 스텟'!$S$3,SUMIFS('스테이지별 몬스터 스텟'!$AC:$AC,'스테이지별 몬스터 스텟'!$D:$D,'스테이지별 난이도 설정'!$B82),
F$1='스테이지별 몬스터 스텟'!$AD$3,SUMIFS('스테이지별 몬스터 스텟'!$AN:$AN,'스테이지별 몬스터 스텟'!$D:$D,'스테이지별 난이도 설정'!$B82))</f>
        <v>10</v>
      </c>
      <c r="G82" cm="1">
        <f t="array" ref="G82">_xlfn.IFS(G$1='스테이지별 몬스터 스텟'!$H$3,SUMIFS('스테이지별 몬스터 스텟'!$R:$R,'스테이지별 몬스터 스텟'!$D:$D,'스테이지별 난이도 설정'!$B82),
G$1='스테이지별 몬스터 스텟'!$S$3,SUMIFS('스테이지별 몬스터 스텟'!$AC:$AC,'스테이지별 몬스터 스텟'!$D:$D,'스테이지별 난이도 설정'!$B82),
G$1='스테이지별 몬스터 스텟'!$AD$3,SUMIFS('스테이지별 몬스터 스텟'!$AN:$AN,'스테이지별 몬스터 스텟'!$D:$D,'스테이지별 난이도 설정'!$B82))</f>
        <v>15</v>
      </c>
      <c r="H82">
        <f t="shared" si="3"/>
        <v>30</v>
      </c>
      <c r="I82">
        <f t="shared" si="4"/>
        <v>1.5</v>
      </c>
    </row>
    <row r="83" spans="2:9" x14ac:dyDescent="0.3">
      <c r="B83">
        <v>82</v>
      </c>
      <c r="C83" s="52">
        <f t="shared" si="5"/>
        <v>32.799999999999947</v>
      </c>
      <c r="D83">
        <v>20</v>
      </c>
      <c r="E83" cm="1">
        <f t="array" ref="E83">_xlfn.IFS(E$1='스테이지별 몬스터 스텟'!$H$3,SUMIFS('스테이지별 몬스터 스텟'!$R:$R,'스테이지별 몬스터 스텟'!$D:$D,'스테이지별 난이도 설정'!$B83),
E$1='스테이지별 몬스터 스텟'!$S$3,SUMIFS('스테이지별 몬스터 스텟'!$AC:$AC,'스테이지별 몬스터 스텟'!$D:$D,'스테이지별 난이도 설정'!$B83),
E$1='스테이지별 몬스터 스텟'!$AD$3,SUMIFS('스테이지별 몬스터 스텟'!$AN:$AN,'스테이지별 몬스터 스텟'!$D:$D,'스테이지별 난이도 설정'!$B83))</f>
        <v>5</v>
      </c>
      <c r="F83" cm="1">
        <f t="array" ref="F83">_xlfn.IFS(F$1='스테이지별 몬스터 스텟'!$H$3,SUMIFS('스테이지별 몬스터 스텟'!$R:$R,'스테이지별 몬스터 스텟'!$D:$D,'스테이지별 난이도 설정'!$B83),
F$1='스테이지별 몬스터 스텟'!$S$3,SUMIFS('스테이지별 몬스터 스텟'!$AC:$AC,'스테이지별 몬스터 스텟'!$D:$D,'스테이지별 난이도 설정'!$B83),
F$1='스테이지별 몬스터 스텟'!$AD$3,SUMIFS('스테이지별 몬스터 스텟'!$AN:$AN,'스테이지별 몬스터 스텟'!$D:$D,'스테이지별 난이도 설정'!$B83))</f>
        <v>10</v>
      </c>
      <c r="G83" cm="1">
        <f t="array" ref="G83">_xlfn.IFS(G$1='스테이지별 몬스터 스텟'!$H$3,SUMIFS('스테이지별 몬스터 스텟'!$R:$R,'스테이지별 몬스터 스텟'!$D:$D,'스테이지별 난이도 설정'!$B83),
G$1='스테이지별 몬스터 스텟'!$S$3,SUMIFS('스테이지별 몬스터 스텟'!$AC:$AC,'스테이지별 몬스터 스텟'!$D:$D,'스테이지별 난이도 설정'!$B83),
G$1='스테이지별 몬스터 스텟'!$AD$3,SUMIFS('스테이지별 몬스터 스텟'!$AN:$AN,'스테이지별 몬스터 스텟'!$D:$D,'스테이지별 난이도 설정'!$B83))</f>
        <v>15</v>
      </c>
      <c r="H83">
        <f t="shared" si="3"/>
        <v>30</v>
      </c>
      <c r="I83">
        <f t="shared" si="4"/>
        <v>1.5</v>
      </c>
    </row>
    <row r="84" spans="2:9" x14ac:dyDescent="0.3">
      <c r="B84">
        <v>83</v>
      </c>
      <c r="C84" s="52">
        <f t="shared" si="5"/>
        <v>33.199999999999946</v>
      </c>
      <c r="D84">
        <v>20</v>
      </c>
      <c r="E84" cm="1">
        <f t="array" ref="E84">_xlfn.IFS(E$1='스테이지별 몬스터 스텟'!$H$3,SUMIFS('스테이지별 몬스터 스텟'!$R:$R,'스테이지별 몬스터 스텟'!$D:$D,'스테이지별 난이도 설정'!$B84),
E$1='스테이지별 몬스터 스텟'!$S$3,SUMIFS('스테이지별 몬스터 스텟'!$AC:$AC,'스테이지별 몬스터 스텟'!$D:$D,'스테이지별 난이도 설정'!$B84),
E$1='스테이지별 몬스터 스텟'!$AD$3,SUMIFS('스테이지별 몬스터 스텟'!$AN:$AN,'스테이지별 몬스터 스텟'!$D:$D,'스테이지별 난이도 설정'!$B84))</f>
        <v>5</v>
      </c>
      <c r="F84" cm="1">
        <f t="array" ref="F84">_xlfn.IFS(F$1='스테이지별 몬스터 스텟'!$H$3,SUMIFS('스테이지별 몬스터 스텟'!$R:$R,'스테이지별 몬스터 스텟'!$D:$D,'스테이지별 난이도 설정'!$B84),
F$1='스테이지별 몬스터 스텟'!$S$3,SUMIFS('스테이지별 몬스터 스텟'!$AC:$AC,'스테이지별 몬스터 스텟'!$D:$D,'스테이지별 난이도 설정'!$B84),
F$1='스테이지별 몬스터 스텟'!$AD$3,SUMIFS('스테이지별 몬스터 스텟'!$AN:$AN,'스테이지별 몬스터 스텟'!$D:$D,'스테이지별 난이도 설정'!$B84))</f>
        <v>10</v>
      </c>
      <c r="G84" cm="1">
        <f t="array" ref="G84">_xlfn.IFS(G$1='스테이지별 몬스터 스텟'!$H$3,SUMIFS('스테이지별 몬스터 스텟'!$R:$R,'스테이지별 몬스터 스텟'!$D:$D,'스테이지별 난이도 설정'!$B84),
G$1='스테이지별 몬스터 스텟'!$S$3,SUMIFS('스테이지별 몬스터 스텟'!$AC:$AC,'스테이지별 몬스터 스텟'!$D:$D,'스테이지별 난이도 설정'!$B84),
G$1='스테이지별 몬스터 스텟'!$AD$3,SUMIFS('스테이지별 몬스터 스텟'!$AN:$AN,'스테이지별 몬스터 스텟'!$D:$D,'스테이지별 난이도 설정'!$B84))</f>
        <v>15</v>
      </c>
      <c r="H84">
        <f t="shared" si="3"/>
        <v>30</v>
      </c>
      <c r="I84">
        <f t="shared" si="4"/>
        <v>1.5</v>
      </c>
    </row>
    <row r="85" spans="2:9" x14ac:dyDescent="0.3">
      <c r="B85">
        <v>84</v>
      </c>
      <c r="C85" s="52">
        <f t="shared" si="5"/>
        <v>33.599999999999945</v>
      </c>
      <c r="D85">
        <v>20</v>
      </c>
      <c r="E85" cm="1">
        <f t="array" ref="E85">_xlfn.IFS(E$1='스테이지별 몬스터 스텟'!$H$3,SUMIFS('스테이지별 몬스터 스텟'!$R:$R,'스테이지별 몬스터 스텟'!$D:$D,'스테이지별 난이도 설정'!$B85),
E$1='스테이지별 몬스터 스텟'!$S$3,SUMIFS('스테이지별 몬스터 스텟'!$AC:$AC,'스테이지별 몬스터 스텟'!$D:$D,'스테이지별 난이도 설정'!$B85),
E$1='스테이지별 몬스터 스텟'!$AD$3,SUMIFS('스테이지별 몬스터 스텟'!$AN:$AN,'스테이지별 몬스터 스텟'!$D:$D,'스테이지별 난이도 설정'!$B85))</f>
        <v>5</v>
      </c>
      <c r="F85" cm="1">
        <f t="array" ref="F85">_xlfn.IFS(F$1='스테이지별 몬스터 스텟'!$H$3,SUMIFS('스테이지별 몬스터 스텟'!$R:$R,'스테이지별 몬스터 스텟'!$D:$D,'스테이지별 난이도 설정'!$B85),
F$1='스테이지별 몬스터 스텟'!$S$3,SUMIFS('스테이지별 몬스터 스텟'!$AC:$AC,'스테이지별 몬스터 스텟'!$D:$D,'스테이지별 난이도 설정'!$B85),
F$1='스테이지별 몬스터 스텟'!$AD$3,SUMIFS('스테이지별 몬스터 스텟'!$AN:$AN,'스테이지별 몬스터 스텟'!$D:$D,'스테이지별 난이도 설정'!$B85))</f>
        <v>10</v>
      </c>
      <c r="G85" cm="1">
        <f t="array" ref="G85">_xlfn.IFS(G$1='스테이지별 몬스터 스텟'!$H$3,SUMIFS('스테이지별 몬스터 스텟'!$R:$R,'스테이지별 몬스터 스텟'!$D:$D,'스테이지별 난이도 설정'!$B85),
G$1='스테이지별 몬스터 스텟'!$S$3,SUMIFS('스테이지별 몬스터 스텟'!$AC:$AC,'스테이지별 몬스터 스텟'!$D:$D,'스테이지별 난이도 설정'!$B85),
G$1='스테이지별 몬스터 스텟'!$AD$3,SUMIFS('스테이지별 몬스터 스텟'!$AN:$AN,'스테이지별 몬스터 스텟'!$D:$D,'스테이지별 난이도 설정'!$B85))</f>
        <v>15</v>
      </c>
      <c r="H85">
        <f t="shared" si="3"/>
        <v>30</v>
      </c>
      <c r="I85">
        <f t="shared" si="4"/>
        <v>1.5</v>
      </c>
    </row>
    <row r="86" spans="2:9" x14ac:dyDescent="0.3">
      <c r="B86">
        <v>85</v>
      </c>
      <c r="C86" s="52">
        <f t="shared" si="5"/>
        <v>33.999999999999943</v>
      </c>
      <c r="D86">
        <v>20</v>
      </c>
      <c r="E86" cm="1">
        <f t="array" ref="E86">_xlfn.IFS(E$1='스테이지별 몬스터 스텟'!$H$3,SUMIFS('스테이지별 몬스터 스텟'!$R:$R,'스테이지별 몬스터 스텟'!$D:$D,'스테이지별 난이도 설정'!$B86),
E$1='스테이지별 몬스터 스텟'!$S$3,SUMIFS('스테이지별 몬스터 스텟'!$AC:$AC,'스테이지별 몬스터 스텟'!$D:$D,'스테이지별 난이도 설정'!$B86),
E$1='스테이지별 몬스터 스텟'!$AD$3,SUMIFS('스테이지별 몬스터 스텟'!$AN:$AN,'스테이지별 몬스터 스텟'!$D:$D,'스테이지별 난이도 설정'!$B86))</f>
        <v>5</v>
      </c>
      <c r="F86" cm="1">
        <f t="array" ref="F86">_xlfn.IFS(F$1='스테이지별 몬스터 스텟'!$H$3,SUMIFS('스테이지별 몬스터 스텟'!$R:$R,'스테이지별 몬스터 스텟'!$D:$D,'스테이지별 난이도 설정'!$B86),
F$1='스테이지별 몬스터 스텟'!$S$3,SUMIFS('스테이지별 몬스터 스텟'!$AC:$AC,'스테이지별 몬스터 스텟'!$D:$D,'스테이지별 난이도 설정'!$B86),
F$1='스테이지별 몬스터 스텟'!$AD$3,SUMIFS('스테이지별 몬스터 스텟'!$AN:$AN,'스테이지별 몬스터 스텟'!$D:$D,'스테이지별 난이도 설정'!$B86))</f>
        <v>10</v>
      </c>
      <c r="G86" cm="1">
        <f t="array" ref="G86">_xlfn.IFS(G$1='스테이지별 몬스터 스텟'!$H$3,SUMIFS('스테이지별 몬스터 스텟'!$R:$R,'스테이지별 몬스터 스텟'!$D:$D,'스테이지별 난이도 설정'!$B86),
G$1='스테이지별 몬스터 스텟'!$S$3,SUMIFS('스테이지별 몬스터 스텟'!$AC:$AC,'스테이지별 몬스터 스텟'!$D:$D,'스테이지별 난이도 설정'!$B86),
G$1='스테이지별 몬스터 스텟'!$AD$3,SUMIFS('스테이지별 몬스터 스텟'!$AN:$AN,'스테이지별 몬스터 스텟'!$D:$D,'스테이지별 난이도 설정'!$B86))</f>
        <v>15</v>
      </c>
      <c r="H86">
        <f t="shared" si="3"/>
        <v>30</v>
      </c>
      <c r="I86">
        <f t="shared" si="4"/>
        <v>1.5</v>
      </c>
    </row>
    <row r="87" spans="2:9" x14ac:dyDescent="0.3">
      <c r="B87">
        <v>86</v>
      </c>
      <c r="C87" s="52">
        <f t="shared" si="5"/>
        <v>34.399999999999942</v>
      </c>
      <c r="D87">
        <v>20</v>
      </c>
      <c r="E87" cm="1">
        <f t="array" ref="E87">_xlfn.IFS(E$1='스테이지별 몬스터 스텟'!$H$3,SUMIFS('스테이지별 몬스터 스텟'!$R:$R,'스테이지별 몬스터 스텟'!$D:$D,'스테이지별 난이도 설정'!$B87),
E$1='스테이지별 몬스터 스텟'!$S$3,SUMIFS('스테이지별 몬스터 스텟'!$AC:$AC,'스테이지별 몬스터 스텟'!$D:$D,'스테이지별 난이도 설정'!$B87),
E$1='스테이지별 몬스터 스텟'!$AD$3,SUMIFS('스테이지별 몬스터 스텟'!$AN:$AN,'스테이지별 몬스터 스텟'!$D:$D,'스테이지별 난이도 설정'!$B87))</f>
        <v>5</v>
      </c>
      <c r="F87" cm="1">
        <f t="array" ref="F87">_xlfn.IFS(F$1='스테이지별 몬스터 스텟'!$H$3,SUMIFS('스테이지별 몬스터 스텟'!$R:$R,'스테이지별 몬스터 스텟'!$D:$D,'스테이지별 난이도 설정'!$B87),
F$1='스테이지별 몬스터 스텟'!$S$3,SUMIFS('스테이지별 몬스터 스텟'!$AC:$AC,'스테이지별 몬스터 스텟'!$D:$D,'스테이지별 난이도 설정'!$B87),
F$1='스테이지별 몬스터 스텟'!$AD$3,SUMIFS('스테이지별 몬스터 스텟'!$AN:$AN,'스테이지별 몬스터 스텟'!$D:$D,'스테이지별 난이도 설정'!$B87))</f>
        <v>10</v>
      </c>
      <c r="G87" cm="1">
        <f t="array" ref="G87">_xlfn.IFS(G$1='스테이지별 몬스터 스텟'!$H$3,SUMIFS('스테이지별 몬스터 스텟'!$R:$R,'스테이지별 몬스터 스텟'!$D:$D,'스테이지별 난이도 설정'!$B87),
G$1='스테이지별 몬스터 스텟'!$S$3,SUMIFS('스테이지별 몬스터 스텟'!$AC:$AC,'스테이지별 몬스터 스텟'!$D:$D,'스테이지별 난이도 설정'!$B87),
G$1='스테이지별 몬스터 스텟'!$AD$3,SUMIFS('스테이지별 몬스터 스텟'!$AN:$AN,'스테이지별 몬스터 스텟'!$D:$D,'스테이지별 난이도 설정'!$B87))</f>
        <v>15</v>
      </c>
      <c r="H87">
        <f t="shared" si="3"/>
        <v>30</v>
      </c>
      <c r="I87">
        <f t="shared" si="4"/>
        <v>1.5</v>
      </c>
    </row>
    <row r="88" spans="2:9" x14ac:dyDescent="0.3">
      <c r="B88">
        <v>87</v>
      </c>
      <c r="C88" s="52">
        <f t="shared" si="5"/>
        <v>34.79999999999994</v>
      </c>
      <c r="D88">
        <v>20</v>
      </c>
      <c r="E88" cm="1">
        <f t="array" ref="E88">_xlfn.IFS(E$1='스테이지별 몬스터 스텟'!$H$3,SUMIFS('스테이지별 몬스터 스텟'!$R:$R,'스테이지별 몬스터 스텟'!$D:$D,'스테이지별 난이도 설정'!$B88),
E$1='스테이지별 몬스터 스텟'!$S$3,SUMIFS('스테이지별 몬스터 스텟'!$AC:$AC,'스테이지별 몬스터 스텟'!$D:$D,'스테이지별 난이도 설정'!$B88),
E$1='스테이지별 몬스터 스텟'!$AD$3,SUMIFS('스테이지별 몬스터 스텟'!$AN:$AN,'스테이지별 몬스터 스텟'!$D:$D,'스테이지별 난이도 설정'!$B88))</f>
        <v>5</v>
      </c>
      <c r="F88" cm="1">
        <f t="array" ref="F88">_xlfn.IFS(F$1='스테이지별 몬스터 스텟'!$H$3,SUMIFS('스테이지별 몬스터 스텟'!$R:$R,'스테이지별 몬스터 스텟'!$D:$D,'스테이지별 난이도 설정'!$B88),
F$1='스테이지별 몬스터 스텟'!$S$3,SUMIFS('스테이지별 몬스터 스텟'!$AC:$AC,'스테이지별 몬스터 스텟'!$D:$D,'스테이지별 난이도 설정'!$B88),
F$1='스테이지별 몬스터 스텟'!$AD$3,SUMIFS('스테이지별 몬스터 스텟'!$AN:$AN,'스테이지별 몬스터 스텟'!$D:$D,'스테이지별 난이도 설정'!$B88))</f>
        <v>10</v>
      </c>
      <c r="G88" cm="1">
        <f t="array" ref="G88">_xlfn.IFS(G$1='스테이지별 몬스터 스텟'!$H$3,SUMIFS('스테이지별 몬스터 스텟'!$R:$R,'스테이지별 몬스터 스텟'!$D:$D,'스테이지별 난이도 설정'!$B88),
G$1='스테이지별 몬스터 스텟'!$S$3,SUMIFS('스테이지별 몬스터 스텟'!$AC:$AC,'스테이지별 몬스터 스텟'!$D:$D,'스테이지별 난이도 설정'!$B88),
G$1='스테이지별 몬스터 스텟'!$AD$3,SUMIFS('스테이지별 몬스터 스텟'!$AN:$AN,'스테이지별 몬스터 스텟'!$D:$D,'스테이지별 난이도 설정'!$B88))</f>
        <v>15</v>
      </c>
      <c r="H88">
        <f t="shared" si="3"/>
        <v>30</v>
      </c>
      <c r="I88">
        <f t="shared" si="4"/>
        <v>1.5</v>
      </c>
    </row>
    <row r="89" spans="2:9" x14ac:dyDescent="0.3">
      <c r="B89">
        <v>88</v>
      </c>
      <c r="C89" s="52">
        <f t="shared" si="5"/>
        <v>35.199999999999939</v>
      </c>
      <c r="D89">
        <v>20</v>
      </c>
      <c r="E89" cm="1">
        <f t="array" ref="E89">_xlfn.IFS(E$1='스테이지별 몬스터 스텟'!$H$3,SUMIFS('스테이지별 몬스터 스텟'!$R:$R,'스테이지별 몬스터 스텟'!$D:$D,'스테이지별 난이도 설정'!$B89),
E$1='스테이지별 몬스터 스텟'!$S$3,SUMIFS('스테이지별 몬스터 스텟'!$AC:$AC,'스테이지별 몬스터 스텟'!$D:$D,'스테이지별 난이도 설정'!$B89),
E$1='스테이지별 몬스터 스텟'!$AD$3,SUMIFS('스테이지별 몬스터 스텟'!$AN:$AN,'스테이지별 몬스터 스텟'!$D:$D,'스테이지별 난이도 설정'!$B89))</f>
        <v>5</v>
      </c>
      <c r="F89" cm="1">
        <f t="array" ref="F89">_xlfn.IFS(F$1='스테이지별 몬스터 스텟'!$H$3,SUMIFS('스테이지별 몬스터 스텟'!$R:$R,'스테이지별 몬스터 스텟'!$D:$D,'스테이지별 난이도 설정'!$B89),
F$1='스테이지별 몬스터 스텟'!$S$3,SUMIFS('스테이지별 몬스터 스텟'!$AC:$AC,'스테이지별 몬스터 스텟'!$D:$D,'스테이지별 난이도 설정'!$B89),
F$1='스테이지별 몬스터 스텟'!$AD$3,SUMIFS('스테이지별 몬스터 스텟'!$AN:$AN,'스테이지별 몬스터 스텟'!$D:$D,'스테이지별 난이도 설정'!$B89))</f>
        <v>10</v>
      </c>
      <c r="G89" cm="1">
        <f t="array" ref="G89">_xlfn.IFS(G$1='스테이지별 몬스터 스텟'!$H$3,SUMIFS('스테이지별 몬스터 스텟'!$R:$R,'스테이지별 몬스터 스텟'!$D:$D,'스테이지별 난이도 설정'!$B89),
G$1='스테이지별 몬스터 스텟'!$S$3,SUMIFS('스테이지별 몬스터 스텟'!$AC:$AC,'스테이지별 몬스터 스텟'!$D:$D,'스테이지별 난이도 설정'!$B89),
G$1='스테이지별 몬스터 스텟'!$AD$3,SUMIFS('스테이지별 몬스터 스텟'!$AN:$AN,'스테이지별 몬스터 스텟'!$D:$D,'스테이지별 난이도 설정'!$B89))</f>
        <v>15</v>
      </c>
      <c r="H89">
        <f t="shared" si="3"/>
        <v>30</v>
      </c>
      <c r="I89">
        <f t="shared" si="4"/>
        <v>1.5</v>
      </c>
    </row>
    <row r="90" spans="2:9" x14ac:dyDescent="0.3">
      <c r="B90">
        <v>89</v>
      </c>
      <c r="C90" s="52">
        <f t="shared" si="5"/>
        <v>35.599999999999937</v>
      </c>
      <c r="D90">
        <v>20</v>
      </c>
      <c r="E90" cm="1">
        <f t="array" ref="E90">_xlfn.IFS(E$1='스테이지별 몬스터 스텟'!$H$3,SUMIFS('스테이지별 몬스터 스텟'!$R:$R,'스테이지별 몬스터 스텟'!$D:$D,'스테이지별 난이도 설정'!$B90),
E$1='스테이지별 몬스터 스텟'!$S$3,SUMIFS('스테이지별 몬스터 스텟'!$AC:$AC,'스테이지별 몬스터 스텟'!$D:$D,'스테이지별 난이도 설정'!$B90),
E$1='스테이지별 몬스터 스텟'!$AD$3,SUMIFS('스테이지별 몬스터 스텟'!$AN:$AN,'스테이지별 몬스터 스텟'!$D:$D,'스테이지별 난이도 설정'!$B90))</f>
        <v>5</v>
      </c>
      <c r="F90" cm="1">
        <f t="array" ref="F90">_xlfn.IFS(F$1='스테이지별 몬스터 스텟'!$H$3,SUMIFS('스테이지별 몬스터 스텟'!$R:$R,'스테이지별 몬스터 스텟'!$D:$D,'스테이지별 난이도 설정'!$B90),
F$1='스테이지별 몬스터 스텟'!$S$3,SUMIFS('스테이지별 몬스터 스텟'!$AC:$AC,'스테이지별 몬스터 스텟'!$D:$D,'스테이지별 난이도 설정'!$B90),
F$1='스테이지별 몬스터 스텟'!$AD$3,SUMIFS('스테이지별 몬스터 스텟'!$AN:$AN,'스테이지별 몬스터 스텟'!$D:$D,'스테이지별 난이도 설정'!$B90))</f>
        <v>10</v>
      </c>
      <c r="G90" cm="1">
        <f t="array" ref="G90">_xlfn.IFS(G$1='스테이지별 몬스터 스텟'!$H$3,SUMIFS('스테이지별 몬스터 스텟'!$R:$R,'스테이지별 몬스터 스텟'!$D:$D,'스테이지별 난이도 설정'!$B90),
G$1='스테이지별 몬스터 스텟'!$S$3,SUMIFS('스테이지별 몬스터 스텟'!$AC:$AC,'스테이지별 몬스터 스텟'!$D:$D,'스테이지별 난이도 설정'!$B90),
G$1='스테이지별 몬스터 스텟'!$AD$3,SUMIFS('스테이지별 몬스터 스텟'!$AN:$AN,'스테이지별 몬스터 스텟'!$D:$D,'스테이지별 난이도 설정'!$B90))</f>
        <v>15</v>
      </c>
      <c r="H90">
        <f t="shared" si="3"/>
        <v>30</v>
      </c>
      <c r="I90">
        <f t="shared" si="4"/>
        <v>1.5</v>
      </c>
    </row>
    <row r="91" spans="2:9" x14ac:dyDescent="0.3">
      <c r="B91">
        <v>90</v>
      </c>
      <c r="C91" s="52">
        <f t="shared" si="5"/>
        <v>35.999999999999936</v>
      </c>
      <c r="D91">
        <v>20</v>
      </c>
      <c r="E91" cm="1">
        <f t="array" ref="E91">_xlfn.IFS(E$1='스테이지별 몬스터 스텟'!$H$3,SUMIFS('스테이지별 몬스터 스텟'!$R:$R,'스테이지별 몬스터 스텟'!$D:$D,'스테이지별 난이도 설정'!$B91),
E$1='스테이지별 몬스터 스텟'!$S$3,SUMIFS('스테이지별 몬스터 스텟'!$AC:$AC,'스테이지별 몬스터 스텟'!$D:$D,'스테이지별 난이도 설정'!$B91),
E$1='스테이지별 몬스터 스텟'!$AD$3,SUMIFS('스테이지별 몬스터 스텟'!$AN:$AN,'스테이지별 몬스터 스텟'!$D:$D,'스테이지별 난이도 설정'!$B91))</f>
        <v>5</v>
      </c>
      <c r="F91" cm="1">
        <f t="array" ref="F91">_xlfn.IFS(F$1='스테이지별 몬스터 스텟'!$H$3,SUMIFS('스테이지별 몬스터 스텟'!$R:$R,'스테이지별 몬스터 스텟'!$D:$D,'스테이지별 난이도 설정'!$B91),
F$1='스테이지별 몬스터 스텟'!$S$3,SUMIFS('스테이지별 몬스터 스텟'!$AC:$AC,'스테이지별 몬스터 스텟'!$D:$D,'스테이지별 난이도 설정'!$B91),
F$1='스테이지별 몬스터 스텟'!$AD$3,SUMIFS('스테이지별 몬스터 스텟'!$AN:$AN,'스테이지별 몬스터 스텟'!$D:$D,'스테이지별 난이도 설정'!$B91))</f>
        <v>10</v>
      </c>
      <c r="G91" cm="1">
        <f t="array" ref="G91">_xlfn.IFS(G$1='스테이지별 몬스터 스텟'!$H$3,SUMIFS('스테이지별 몬스터 스텟'!$R:$R,'스테이지별 몬스터 스텟'!$D:$D,'스테이지별 난이도 설정'!$B91),
G$1='스테이지별 몬스터 스텟'!$S$3,SUMIFS('스테이지별 몬스터 스텟'!$AC:$AC,'스테이지별 몬스터 스텟'!$D:$D,'스테이지별 난이도 설정'!$B91),
G$1='스테이지별 몬스터 스텟'!$AD$3,SUMIFS('스테이지별 몬스터 스텟'!$AN:$AN,'스테이지별 몬스터 스텟'!$D:$D,'스테이지별 난이도 설정'!$B91))</f>
        <v>15</v>
      </c>
      <c r="H91">
        <f t="shared" si="3"/>
        <v>30</v>
      </c>
      <c r="I91">
        <f t="shared" si="4"/>
        <v>1.5</v>
      </c>
    </row>
    <row r="92" spans="2:9" x14ac:dyDescent="0.3">
      <c r="B92">
        <v>91</v>
      </c>
      <c r="C92" s="52">
        <f t="shared" si="5"/>
        <v>36.399999999999935</v>
      </c>
      <c r="D92">
        <v>20</v>
      </c>
      <c r="E92" cm="1">
        <f t="array" ref="E92">_xlfn.IFS(E$1='스테이지별 몬스터 스텟'!$H$3,SUMIFS('스테이지별 몬스터 스텟'!$R:$R,'스테이지별 몬스터 스텟'!$D:$D,'스테이지별 난이도 설정'!$B92),
E$1='스테이지별 몬스터 스텟'!$S$3,SUMIFS('스테이지별 몬스터 스텟'!$AC:$AC,'스테이지별 몬스터 스텟'!$D:$D,'스테이지별 난이도 설정'!$B92),
E$1='스테이지별 몬스터 스텟'!$AD$3,SUMIFS('스테이지별 몬스터 스텟'!$AN:$AN,'스테이지별 몬스터 스텟'!$D:$D,'스테이지별 난이도 설정'!$B92))</f>
        <v>5</v>
      </c>
      <c r="F92" cm="1">
        <f t="array" ref="F92">_xlfn.IFS(F$1='스테이지별 몬스터 스텟'!$H$3,SUMIFS('스테이지별 몬스터 스텟'!$R:$R,'스테이지별 몬스터 스텟'!$D:$D,'스테이지별 난이도 설정'!$B92),
F$1='스테이지별 몬스터 스텟'!$S$3,SUMIFS('스테이지별 몬스터 스텟'!$AC:$AC,'스테이지별 몬스터 스텟'!$D:$D,'스테이지별 난이도 설정'!$B92),
F$1='스테이지별 몬스터 스텟'!$AD$3,SUMIFS('스테이지별 몬스터 스텟'!$AN:$AN,'스테이지별 몬스터 스텟'!$D:$D,'스테이지별 난이도 설정'!$B92))</f>
        <v>10</v>
      </c>
      <c r="G92" cm="1">
        <f t="array" ref="G92">_xlfn.IFS(G$1='스테이지별 몬스터 스텟'!$H$3,SUMIFS('스테이지별 몬스터 스텟'!$R:$R,'스테이지별 몬스터 스텟'!$D:$D,'스테이지별 난이도 설정'!$B92),
G$1='스테이지별 몬스터 스텟'!$S$3,SUMIFS('스테이지별 몬스터 스텟'!$AC:$AC,'스테이지별 몬스터 스텟'!$D:$D,'스테이지별 난이도 설정'!$B92),
G$1='스테이지별 몬스터 스텟'!$AD$3,SUMIFS('스테이지별 몬스터 스텟'!$AN:$AN,'스테이지별 몬스터 스텟'!$D:$D,'스테이지별 난이도 설정'!$B92))</f>
        <v>15</v>
      </c>
      <c r="H92">
        <f t="shared" si="3"/>
        <v>30</v>
      </c>
      <c r="I92">
        <f t="shared" si="4"/>
        <v>1.5</v>
      </c>
    </row>
    <row r="93" spans="2:9" x14ac:dyDescent="0.3">
      <c r="B93">
        <v>92</v>
      </c>
      <c r="C93" s="52">
        <f t="shared" si="5"/>
        <v>36.799999999999933</v>
      </c>
      <c r="D93">
        <v>20</v>
      </c>
      <c r="E93" cm="1">
        <f t="array" ref="E93">_xlfn.IFS(E$1='스테이지별 몬스터 스텟'!$H$3,SUMIFS('스테이지별 몬스터 스텟'!$R:$R,'스테이지별 몬스터 스텟'!$D:$D,'스테이지별 난이도 설정'!$B93),
E$1='스테이지별 몬스터 스텟'!$S$3,SUMIFS('스테이지별 몬스터 스텟'!$AC:$AC,'스테이지별 몬스터 스텟'!$D:$D,'스테이지별 난이도 설정'!$B93),
E$1='스테이지별 몬스터 스텟'!$AD$3,SUMIFS('스테이지별 몬스터 스텟'!$AN:$AN,'스테이지별 몬스터 스텟'!$D:$D,'스테이지별 난이도 설정'!$B93))</f>
        <v>5</v>
      </c>
      <c r="F93" cm="1">
        <f t="array" ref="F93">_xlfn.IFS(F$1='스테이지별 몬스터 스텟'!$H$3,SUMIFS('스테이지별 몬스터 스텟'!$R:$R,'스테이지별 몬스터 스텟'!$D:$D,'스테이지별 난이도 설정'!$B93),
F$1='스테이지별 몬스터 스텟'!$S$3,SUMIFS('스테이지별 몬스터 스텟'!$AC:$AC,'스테이지별 몬스터 스텟'!$D:$D,'스테이지별 난이도 설정'!$B93),
F$1='스테이지별 몬스터 스텟'!$AD$3,SUMIFS('스테이지별 몬스터 스텟'!$AN:$AN,'스테이지별 몬스터 스텟'!$D:$D,'스테이지별 난이도 설정'!$B93))</f>
        <v>10</v>
      </c>
      <c r="G93" cm="1">
        <f t="array" ref="G93">_xlfn.IFS(G$1='스테이지별 몬스터 스텟'!$H$3,SUMIFS('스테이지별 몬스터 스텟'!$R:$R,'스테이지별 몬스터 스텟'!$D:$D,'스테이지별 난이도 설정'!$B93),
G$1='스테이지별 몬스터 스텟'!$S$3,SUMIFS('스테이지별 몬스터 스텟'!$AC:$AC,'스테이지별 몬스터 스텟'!$D:$D,'스테이지별 난이도 설정'!$B93),
G$1='스테이지별 몬스터 스텟'!$AD$3,SUMIFS('스테이지별 몬스터 스텟'!$AN:$AN,'스테이지별 몬스터 스텟'!$D:$D,'스테이지별 난이도 설정'!$B93))</f>
        <v>15</v>
      </c>
      <c r="H93">
        <f t="shared" si="3"/>
        <v>30</v>
      </c>
      <c r="I93">
        <f t="shared" si="4"/>
        <v>1.5</v>
      </c>
    </row>
    <row r="94" spans="2:9" x14ac:dyDescent="0.3">
      <c r="B94">
        <v>93</v>
      </c>
      <c r="C94" s="52">
        <f t="shared" si="5"/>
        <v>37.199999999999932</v>
      </c>
      <c r="D94">
        <v>20</v>
      </c>
      <c r="E94" cm="1">
        <f t="array" ref="E94">_xlfn.IFS(E$1='스테이지별 몬스터 스텟'!$H$3,SUMIFS('스테이지별 몬스터 스텟'!$R:$R,'스테이지별 몬스터 스텟'!$D:$D,'스테이지별 난이도 설정'!$B94),
E$1='스테이지별 몬스터 스텟'!$S$3,SUMIFS('스테이지별 몬스터 스텟'!$AC:$AC,'스테이지별 몬스터 스텟'!$D:$D,'스테이지별 난이도 설정'!$B94),
E$1='스테이지별 몬스터 스텟'!$AD$3,SUMIFS('스테이지별 몬스터 스텟'!$AN:$AN,'스테이지별 몬스터 스텟'!$D:$D,'스테이지별 난이도 설정'!$B94))</f>
        <v>5</v>
      </c>
      <c r="F94" cm="1">
        <f t="array" ref="F94">_xlfn.IFS(F$1='스테이지별 몬스터 스텟'!$H$3,SUMIFS('스테이지별 몬스터 스텟'!$R:$R,'스테이지별 몬스터 스텟'!$D:$D,'스테이지별 난이도 설정'!$B94),
F$1='스테이지별 몬스터 스텟'!$S$3,SUMIFS('스테이지별 몬스터 스텟'!$AC:$AC,'스테이지별 몬스터 스텟'!$D:$D,'스테이지별 난이도 설정'!$B94),
F$1='스테이지별 몬스터 스텟'!$AD$3,SUMIFS('스테이지별 몬스터 스텟'!$AN:$AN,'스테이지별 몬스터 스텟'!$D:$D,'스테이지별 난이도 설정'!$B94))</f>
        <v>10</v>
      </c>
      <c r="G94" cm="1">
        <f t="array" ref="G94">_xlfn.IFS(G$1='스테이지별 몬스터 스텟'!$H$3,SUMIFS('스테이지별 몬스터 스텟'!$R:$R,'스테이지별 몬스터 스텟'!$D:$D,'스테이지별 난이도 설정'!$B94),
G$1='스테이지별 몬스터 스텟'!$S$3,SUMIFS('스테이지별 몬스터 스텟'!$AC:$AC,'스테이지별 몬스터 스텟'!$D:$D,'스테이지별 난이도 설정'!$B94),
G$1='스테이지별 몬스터 스텟'!$AD$3,SUMIFS('스테이지별 몬스터 스텟'!$AN:$AN,'스테이지별 몬스터 스텟'!$D:$D,'스테이지별 난이도 설정'!$B94))</f>
        <v>15</v>
      </c>
      <c r="H94">
        <f t="shared" si="3"/>
        <v>30</v>
      </c>
      <c r="I94">
        <f t="shared" si="4"/>
        <v>1.5</v>
      </c>
    </row>
    <row r="95" spans="2:9" x14ac:dyDescent="0.3">
      <c r="B95">
        <v>94</v>
      </c>
      <c r="C95" s="52">
        <f t="shared" si="5"/>
        <v>37.59999999999993</v>
      </c>
      <c r="D95">
        <v>20</v>
      </c>
      <c r="E95" cm="1">
        <f t="array" ref="E95">_xlfn.IFS(E$1='스테이지별 몬스터 스텟'!$H$3,SUMIFS('스테이지별 몬스터 스텟'!$R:$R,'스테이지별 몬스터 스텟'!$D:$D,'스테이지별 난이도 설정'!$B95),
E$1='스테이지별 몬스터 스텟'!$S$3,SUMIFS('스테이지별 몬스터 스텟'!$AC:$AC,'스테이지별 몬스터 스텟'!$D:$D,'스테이지별 난이도 설정'!$B95),
E$1='스테이지별 몬스터 스텟'!$AD$3,SUMIFS('스테이지별 몬스터 스텟'!$AN:$AN,'스테이지별 몬스터 스텟'!$D:$D,'스테이지별 난이도 설정'!$B95))</f>
        <v>5</v>
      </c>
      <c r="F95" cm="1">
        <f t="array" ref="F95">_xlfn.IFS(F$1='스테이지별 몬스터 스텟'!$H$3,SUMIFS('스테이지별 몬스터 스텟'!$R:$R,'스테이지별 몬스터 스텟'!$D:$D,'스테이지별 난이도 설정'!$B95),
F$1='스테이지별 몬스터 스텟'!$S$3,SUMIFS('스테이지별 몬스터 스텟'!$AC:$AC,'스테이지별 몬스터 스텟'!$D:$D,'스테이지별 난이도 설정'!$B95),
F$1='스테이지별 몬스터 스텟'!$AD$3,SUMIFS('스테이지별 몬스터 스텟'!$AN:$AN,'스테이지별 몬스터 스텟'!$D:$D,'스테이지별 난이도 설정'!$B95))</f>
        <v>10</v>
      </c>
      <c r="G95" cm="1">
        <f t="array" ref="G95">_xlfn.IFS(G$1='스테이지별 몬스터 스텟'!$H$3,SUMIFS('스테이지별 몬스터 스텟'!$R:$R,'스테이지별 몬스터 스텟'!$D:$D,'스테이지별 난이도 설정'!$B95),
G$1='스테이지별 몬스터 스텟'!$S$3,SUMIFS('스테이지별 몬스터 스텟'!$AC:$AC,'스테이지별 몬스터 스텟'!$D:$D,'스테이지별 난이도 설정'!$B95),
G$1='스테이지별 몬스터 스텟'!$AD$3,SUMIFS('스테이지별 몬스터 스텟'!$AN:$AN,'스테이지별 몬스터 스텟'!$D:$D,'스테이지별 난이도 설정'!$B95))</f>
        <v>15</v>
      </c>
      <c r="H95">
        <f t="shared" si="3"/>
        <v>30</v>
      </c>
      <c r="I95">
        <f t="shared" si="4"/>
        <v>1.5</v>
      </c>
    </row>
    <row r="96" spans="2:9" x14ac:dyDescent="0.3">
      <c r="B96">
        <v>95</v>
      </c>
      <c r="C96" s="52">
        <f t="shared" si="5"/>
        <v>37.999999999999929</v>
      </c>
      <c r="D96">
        <v>20</v>
      </c>
      <c r="E96" cm="1">
        <f t="array" ref="E96">_xlfn.IFS(E$1='스테이지별 몬스터 스텟'!$H$3,SUMIFS('스테이지별 몬스터 스텟'!$R:$R,'스테이지별 몬스터 스텟'!$D:$D,'스테이지별 난이도 설정'!$B96),
E$1='스테이지별 몬스터 스텟'!$S$3,SUMIFS('스테이지별 몬스터 스텟'!$AC:$AC,'스테이지별 몬스터 스텟'!$D:$D,'스테이지별 난이도 설정'!$B96),
E$1='스테이지별 몬스터 스텟'!$AD$3,SUMIFS('스테이지별 몬스터 스텟'!$AN:$AN,'스테이지별 몬스터 스텟'!$D:$D,'스테이지별 난이도 설정'!$B96))</f>
        <v>5</v>
      </c>
      <c r="F96" cm="1">
        <f t="array" ref="F96">_xlfn.IFS(F$1='스테이지별 몬스터 스텟'!$H$3,SUMIFS('스테이지별 몬스터 스텟'!$R:$R,'스테이지별 몬스터 스텟'!$D:$D,'스테이지별 난이도 설정'!$B96),
F$1='스테이지별 몬스터 스텟'!$S$3,SUMIFS('스테이지별 몬스터 스텟'!$AC:$AC,'스테이지별 몬스터 스텟'!$D:$D,'스테이지별 난이도 설정'!$B96),
F$1='스테이지별 몬스터 스텟'!$AD$3,SUMIFS('스테이지별 몬스터 스텟'!$AN:$AN,'스테이지별 몬스터 스텟'!$D:$D,'스테이지별 난이도 설정'!$B96))</f>
        <v>10</v>
      </c>
      <c r="G96" cm="1">
        <f t="array" ref="G96">_xlfn.IFS(G$1='스테이지별 몬스터 스텟'!$H$3,SUMIFS('스테이지별 몬스터 스텟'!$R:$R,'스테이지별 몬스터 스텟'!$D:$D,'스테이지별 난이도 설정'!$B96),
G$1='스테이지별 몬스터 스텟'!$S$3,SUMIFS('스테이지별 몬스터 스텟'!$AC:$AC,'스테이지별 몬스터 스텟'!$D:$D,'스테이지별 난이도 설정'!$B96),
G$1='스테이지별 몬스터 스텟'!$AD$3,SUMIFS('스테이지별 몬스터 스텟'!$AN:$AN,'스테이지별 몬스터 스텟'!$D:$D,'스테이지별 난이도 설정'!$B96))</f>
        <v>15</v>
      </c>
      <c r="H96">
        <f t="shared" si="3"/>
        <v>30</v>
      </c>
      <c r="I96">
        <f t="shared" si="4"/>
        <v>1.5</v>
      </c>
    </row>
    <row r="97" spans="2:9" x14ac:dyDescent="0.3">
      <c r="B97">
        <v>96</v>
      </c>
      <c r="C97" s="52">
        <f t="shared" si="5"/>
        <v>38.399999999999928</v>
      </c>
      <c r="D97">
        <v>20</v>
      </c>
      <c r="E97" cm="1">
        <f t="array" ref="E97">_xlfn.IFS(E$1='스테이지별 몬스터 스텟'!$H$3,SUMIFS('스테이지별 몬스터 스텟'!$R:$R,'스테이지별 몬스터 스텟'!$D:$D,'스테이지별 난이도 설정'!$B97),
E$1='스테이지별 몬스터 스텟'!$S$3,SUMIFS('스테이지별 몬스터 스텟'!$AC:$AC,'스테이지별 몬스터 스텟'!$D:$D,'스테이지별 난이도 설정'!$B97),
E$1='스테이지별 몬스터 스텟'!$AD$3,SUMIFS('스테이지별 몬스터 스텟'!$AN:$AN,'스테이지별 몬스터 스텟'!$D:$D,'스테이지별 난이도 설정'!$B97))</f>
        <v>5</v>
      </c>
      <c r="F97" cm="1">
        <f t="array" ref="F97">_xlfn.IFS(F$1='스테이지별 몬스터 스텟'!$H$3,SUMIFS('스테이지별 몬스터 스텟'!$R:$R,'스테이지별 몬스터 스텟'!$D:$D,'스테이지별 난이도 설정'!$B97),
F$1='스테이지별 몬스터 스텟'!$S$3,SUMIFS('스테이지별 몬스터 스텟'!$AC:$AC,'스테이지별 몬스터 스텟'!$D:$D,'스테이지별 난이도 설정'!$B97),
F$1='스테이지별 몬스터 스텟'!$AD$3,SUMIFS('스테이지별 몬스터 스텟'!$AN:$AN,'스테이지별 몬스터 스텟'!$D:$D,'스테이지별 난이도 설정'!$B97))</f>
        <v>10</v>
      </c>
      <c r="G97" cm="1">
        <f t="array" ref="G97">_xlfn.IFS(G$1='스테이지별 몬스터 스텟'!$H$3,SUMIFS('스테이지별 몬스터 스텟'!$R:$R,'스테이지별 몬스터 스텟'!$D:$D,'스테이지별 난이도 설정'!$B97),
G$1='스테이지별 몬스터 스텟'!$S$3,SUMIFS('스테이지별 몬스터 스텟'!$AC:$AC,'스테이지별 몬스터 스텟'!$D:$D,'스테이지별 난이도 설정'!$B97),
G$1='스테이지별 몬스터 스텟'!$AD$3,SUMIFS('스테이지별 몬스터 스텟'!$AN:$AN,'스테이지별 몬스터 스텟'!$D:$D,'스테이지별 난이도 설정'!$B97))</f>
        <v>15</v>
      </c>
      <c r="H97">
        <f t="shared" si="3"/>
        <v>30</v>
      </c>
      <c r="I97">
        <f t="shared" si="4"/>
        <v>1.5</v>
      </c>
    </row>
    <row r="98" spans="2:9" x14ac:dyDescent="0.3">
      <c r="B98">
        <v>97</v>
      </c>
      <c r="C98" s="52">
        <f t="shared" si="5"/>
        <v>38.799999999999926</v>
      </c>
      <c r="D98">
        <v>20</v>
      </c>
      <c r="E98" cm="1">
        <f t="array" ref="E98">_xlfn.IFS(E$1='스테이지별 몬스터 스텟'!$H$3,SUMIFS('스테이지별 몬스터 스텟'!$R:$R,'스테이지별 몬스터 스텟'!$D:$D,'스테이지별 난이도 설정'!$B98),
E$1='스테이지별 몬스터 스텟'!$S$3,SUMIFS('스테이지별 몬스터 스텟'!$AC:$AC,'스테이지별 몬스터 스텟'!$D:$D,'스테이지별 난이도 설정'!$B98),
E$1='스테이지별 몬스터 스텟'!$AD$3,SUMIFS('스테이지별 몬스터 스텟'!$AN:$AN,'스테이지별 몬스터 스텟'!$D:$D,'스테이지별 난이도 설정'!$B98))</f>
        <v>5</v>
      </c>
      <c r="F98" cm="1">
        <f t="array" ref="F98">_xlfn.IFS(F$1='스테이지별 몬스터 스텟'!$H$3,SUMIFS('스테이지별 몬스터 스텟'!$R:$R,'스테이지별 몬스터 스텟'!$D:$D,'스테이지별 난이도 설정'!$B98),
F$1='스테이지별 몬스터 스텟'!$S$3,SUMIFS('스테이지별 몬스터 스텟'!$AC:$AC,'스테이지별 몬스터 스텟'!$D:$D,'스테이지별 난이도 설정'!$B98),
F$1='스테이지별 몬스터 스텟'!$AD$3,SUMIFS('스테이지별 몬스터 스텟'!$AN:$AN,'스테이지별 몬스터 스텟'!$D:$D,'스테이지별 난이도 설정'!$B98))</f>
        <v>10</v>
      </c>
      <c r="G98" cm="1">
        <f t="array" ref="G98">_xlfn.IFS(G$1='스테이지별 몬스터 스텟'!$H$3,SUMIFS('스테이지별 몬스터 스텟'!$R:$R,'스테이지별 몬스터 스텟'!$D:$D,'스테이지별 난이도 설정'!$B98),
G$1='스테이지별 몬스터 스텟'!$S$3,SUMIFS('스테이지별 몬스터 스텟'!$AC:$AC,'스테이지별 몬스터 스텟'!$D:$D,'스테이지별 난이도 설정'!$B98),
G$1='스테이지별 몬스터 스텟'!$AD$3,SUMIFS('스테이지별 몬스터 스텟'!$AN:$AN,'스테이지별 몬스터 스텟'!$D:$D,'스테이지별 난이도 설정'!$B98))</f>
        <v>15</v>
      </c>
      <c r="H98">
        <f t="shared" si="3"/>
        <v>30</v>
      </c>
      <c r="I98">
        <f t="shared" si="4"/>
        <v>1.5</v>
      </c>
    </row>
    <row r="99" spans="2:9" x14ac:dyDescent="0.3">
      <c r="B99">
        <v>98</v>
      </c>
      <c r="C99" s="52">
        <f t="shared" si="5"/>
        <v>39.199999999999925</v>
      </c>
      <c r="D99">
        <v>20</v>
      </c>
      <c r="E99" cm="1">
        <f t="array" ref="E99">_xlfn.IFS(E$1='스테이지별 몬스터 스텟'!$H$3,SUMIFS('스테이지별 몬스터 스텟'!$R:$R,'스테이지별 몬스터 스텟'!$D:$D,'스테이지별 난이도 설정'!$B99),
E$1='스테이지별 몬스터 스텟'!$S$3,SUMIFS('스테이지별 몬스터 스텟'!$AC:$AC,'스테이지별 몬스터 스텟'!$D:$D,'스테이지별 난이도 설정'!$B99),
E$1='스테이지별 몬스터 스텟'!$AD$3,SUMIFS('스테이지별 몬스터 스텟'!$AN:$AN,'스테이지별 몬스터 스텟'!$D:$D,'스테이지별 난이도 설정'!$B99))</f>
        <v>5</v>
      </c>
      <c r="F99" cm="1">
        <f t="array" ref="F99">_xlfn.IFS(F$1='스테이지별 몬스터 스텟'!$H$3,SUMIFS('스테이지별 몬스터 스텟'!$R:$R,'스테이지별 몬스터 스텟'!$D:$D,'스테이지별 난이도 설정'!$B99),
F$1='스테이지별 몬스터 스텟'!$S$3,SUMIFS('스테이지별 몬스터 스텟'!$AC:$AC,'스테이지별 몬스터 스텟'!$D:$D,'스테이지별 난이도 설정'!$B99),
F$1='스테이지별 몬스터 스텟'!$AD$3,SUMIFS('스테이지별 몬스터 스텟'!$AN:$AN,'스테이지별 몬스터 스텟'!$D:$D,'스테이지별 난이도 설정'!$B99))</f>
        <v>10</v>
      </c>
      <c r="G99" cm="1">
        <f t="array" ref="G99">_xlfn.IFS(G$1='스테이지별 몬스터 스텟'!$H$3,SUMIFS('스테이지별 몬스터 스텟'!$R:$R,'스테이지별 몬스터 스텟'!$D:$D,'스테이지별 난이도 설정'!$B99),
G$1='스테이지별 몬스터 스텟'!$S$3,SUMIFS('스테이지별 몬스터 스텟'!$AC:$AC,'스테이지별 몬스터 스텟'!$D:$D,'스테이지별 난이도 설정'!$B99),
G$1='스테이지별 몬스터 스텟'!$AD$3,SUMIFS('스테이지별 몬스터 스텟'!$AN:$AN,'스테이지별 몬스터 스텟'!$D:$D,'스테이지별 난이도 설정'!$B99))</f>
        <v>15</v>
      </c>
      <c r="H99">
        <f t="shared" si="3"/>
        <v>30</v>
      </c>
      <c r="I99">
        <f t="shared" si="4"/>
        <v>1.5</v>
      </c>
    </row>
    <row r="100" spans="2:9" x14ac:dyDescent="0.3">
      <c r="B100">
        <v>99</v>
      </c>
      <c r="C100" s="52">
        <f t="shared" si="5"/>
        <v>39.599999999999923</v>
      </c>
      <c r="D100">
        <v>20</v>
      </c>
      <c r="E100" cm="1">
        <f t="array" ref="E100">_xlfn.IFS(E$1='스테이지별 몬스터 스텟'!$H$3,SUMIFS('스테이지별 몬스터 스텟'!$R:$R,'스테이지별 몬스터 스텟'!$D:$D,'스테이지별 난이도 설정'!$B100),
E$1='스테이지별 몬스터 스텟'!$S$3,SUMIFS('스테이지별 몬스터 스텟'!$AC:$AC,'스테이지별 몬스터 스텟'!$D:$D,'스테이지별 난이도 설정'!$B100),
E$1='스테이지별 몬스터 스텟'!$AD$3,SUMIFS('스테이지별 몬스터 스텟'!$AN:$AN,'스테이지별 몬스터 스텟'!$D:$D,'스테이지별 난이도 설정'!$B100))</f>
        <v>5</v>
      </c>
      <c r="F100" cm="1">
        <f t="array" ref="F100">_xlfn.IFS(F$1='스테이지별 몬스터 스텟'!$H$3,SUMIFS('스테이지별 몬스터 스텟'!$R:$R,'스테이지별 몬스터 스텟'!$D:$D,'스테이지별 난이도 설정'!$B100),
F$1='스테이지별 몬스터 스텟'!$S$3,SUMIFS('스테이지별 몬스터 스텟'!$AC:$AC,'스테이지별 몬스터 스텟'!$D:$D,'스테이지별 난이도 설정'!$B100),
F$1='스테이지별 몬스터 스텟'!$AD$3,SUMIFS('스테이지별 몬스터 스텟'!$AN:$AN,'스테이지별 몬스터 스텟'!$D:$D,'스테이지별 난이도 설정'!$B100))</f>
        <v>10</v>
      </c>
      <c r="G100" cm="1">
        <f t="array" ref="G100">_xlfn.IFS(G$1='스테이지별 몬스터 스텟'!$H$3,SUMIFS('스테이지별 몬스터 스텟'!$R:$R,'스테이지별 몬스터 스텟'!$D:$D,'스테이지별 난이도 설정'!$B100),
G$1='스테이지별 몬스터 스텟'!$S$3,SUMIFS('스테이지별 몬스터 스텟'!$AC:$AC,'스테이지별 몬스터 스텟'!$D:$D,'스테이지별 난이도 설정'!$B100),
G$1='스테이지별 몬스터 스텟'!$AD$3,SUMIFS('스테이지별 몬스터 스텟'!$AN:$AN,'스테이지별 몬스터 스텟'!$D:$D,'스테이지별 난이도 설정'!$B100))</f>
        <v>15</v>
      </c>
      <c r="H100">
        <f t="shared" si="3"/>
        <v>30</v>
      </c>
      <c r="I100">
        <f t="shared" si="4"/>
        <v>1.5</v>
      </c>
    </row>
    <row r="101" spans="2:9" x14ac:dyDescent="0.3">
      <c r="B101">
        <v>100</v>
      </c>
      <c r="C101" s="52">
        <f t="shared" si="5"/>
        <v>39.999999999999922</v>
      </c>
      <c r="D101">
        <v>20</v>
      </c>
      <c r="E101" cm="1">
        <f t="array" ref="E101">_xlfn.IFS(E$1='스테이지별 몬스터 스텟'!$H$3,SUMIFS('스테이지별 몬스터 스텟'!$R:$R,'스테이지별 몬스터 스텟'!$D:$D,'스테이지별 난이도 설정'!$B101),
E$1='스테이지별 몬스터 스텟'!$S$3,SUMIFS('스테이지별 몬스터 스텟'!$AC:$AC,'스테이지별 몬스터 스텟'!$D:$D,'스테이지별 난이도 설정'!$B101),
E$1='스테이지별 몬스터 스텟'!$AD$3,SUMIFS('스테이지별 몬스터 스텟'!$AN:$AN,'스테이지별 몬스터 스텟'!$D:$D,'스테이지별 난이도 설정'!$B101))</f>
        <v>5</v>
      </c>
      <c r="F101" cm="1">
        <f t="array" ref="F101">_xlfn.IFS(F$1='스테이지별 몬스터 스텟'!$H$3,SUMIFS('스테이지별 몬스터 스텟'!$R:$R,'스테이지별 몬스터 스텟'!$D:$D,'스테이지별 난이도 설정'!$B101),
F$1='스테이지별 몬스터 스텟'!$S$3,SUMIFS('스테이지별 몬스터 스텟'!$AC:$AC,'스테이지별 몬스터 스텟'!$D:$D,'스테이지별 난이도 설정'!$B101),
F$1='스테이지별 몬스터 스텟'!$AD$3,SUMIFS('스테이지별 몬스터 스텟'!$AN:$AN,'스테이지별 몬스터 스텟'!$D:$D,'스테이지별 난이도 설정'!$B101))</f>
        <v>10</v>
      </c>
      <c r="G101" cm="1">
        <f t="array" ref="G101">_xlfn.IFS(G$1='스테이지별 몬스터 스텟'!$H$3,SUMIFS('스테이지별 몬스터 스텟'!$R:$R,'스테이지별 몬스터 스텟'!$D:$D,'스테이지별 난이도 설정'!$B101),
G$1='스테이지별 몬스터 스텟'!$S$3,SUMIFS('스테이지별 몬스터 스텟'!$AC:$AC,'스테이지별 몬스터 스텟'!$D:$D,'스테이지별 난이도 설정'!$B101),
G$1='스테이지별 몬스터 스텟'!$AD$3,SUMIFS('스테이지별 몬스터 스텟'!$AN:$AN,'스테이지별 몬스터 스텟'!$D:$D,'스테이지별 난이도 설정'!$B101))</f>
        <v>15</v>
      </c>
      <c r="H101">
        <f t="shared" si="3"/>
        <v>30</v>
      </c>
      <c r="I101">
        <f t="shared" si="4"/>
        <v>1.5</v>
      </c>
    </row>
    <row r="102" spans="2:9" x14ac:dyDescent="0.3">
      <c r="B102">
        <v>101</v>
      </c>
      <c r="C102" s="52">
        <f t="shared" si="5"/>
        <v>40.39999999999992</v>
      </c>
      <c r="D102">
        <v>20</v>
      </c>
      <c r="E102" cm="1">
        <f t="array" ref="E102">_xlfn.IFS(E$1='스테이지별 몬스터 스텟'!$H$3,SUMIFS('스테이지별 몬스터 스텟'!$R:$R,'스테이지별 몬스터 스텟'!$D:$D,'스테이지별 난이도 설정'!$B102),
E$1='스테이지별 몬스터 스텟'!$S$3,SUMIFS('스테이지별 몬스터 스텟'!$AC:$AC,'스테이지별 몬스터 스텟'!$D:$D,'스테이지별 난이도 설정'!$B102),
E$1='스테이지별 몬스터 스텟'!$AD$3,SUMIFS('스테이지별 몬스터 스텟'!$AN:$AN,'스테이지별 몬스터 스텟'!$D:$D,'스테이지별 난이도 설정'!$B102))</f>
        <v>5</v>
      </c>
      <c r="F102" cm="1">
        <f t="array" ref="F102">_xlfn.IFS(F$1='스테이지별 몬스터 스텟'!$H$3,SUMIFS('스테이지별 몬스터 스텟'!$R:$R,'스테이지별 몬스터 스텟'!$D:$D,'스테이지별 난이도 설정'!$B102),
F$1='스테이지별 몬스터 스텟'!$S$3,SUMIFS('스테이지별 몬스터 스텟'!$AC:$AC,'스테이지별 몬스터 스텟'!$D:$D,'스테이지별 난이도 설정'!$B102),
F$1='스테이지별 몬스터 스텟'!$AD$3,SUMIFS('스테이지별 몬스터 스텟'!$AN:$AN,'스테이지별 몬스터 스텟'!$D:$D,'스테이지별 난이도 설정'!$B102))</f>
        <v>10</v>
      </c>
      <c r="G102" cm="1">
        <f t="array" ref="G102">_xlfn.IFS(G$1='스테이지별 몬스터 스텟'!$H$3,SUMIFS('스테이지별 몬스터 스텟'!$R:$R,'스테이지별 몬스터 스텟'!$D:$D,'스테이지별 난이도 설정'!$B102),
G$1='스테이지별 몬스터 스텟'!$S$3,SUMIFS('스테이지별 몬스터 스텟'!$AC:$AC,'스테이지별 몬스터 스텟'!$D:$D,'스테이지별 난이도 설정'!$B102),
G$1='스테이지별 몬스터 스텟'!$AD$3,SUMIFS('스테이지별 몬스터 스텟'!$AN:$AN,'스테이지별 몬스터 스텟'!$D:$D,'스테이지별 난이도 설정'!$B102))</f>
        <v>15</v>
      </c>
      <c r="H102">
        <f t="shared" si="3"/>
        <v>30</v>
      </c>
      <c r="I102">
        <f t="shared" si="4"/>
        <v>1.5</v>
      </c>
    </row>
    <row r="103" spans="2:9" x14ac:dyDescent="0.3">
      <c r="B103">
        <v>102</v>
      </c>
      <c r="C103" s="52">
        <f t="shared" si="5"/>
        <v>40.799999999999919</v>
      </c>
      <c r="D103">
        <v>20</v>
      </c>
      <c r="E103" cm="1">
        <f t="array" ref="E103">_xlfn.IFS(E$1='스테이지별 몬스터 스텟'!$H$3,SUMIFS('스테이지별 몬스터 스텟'!$R:$R,'스테이지별 몬스터 스텟'!$D:$D,'스테이지별 난이도 설정'!$B103),
E$1='스테이지별 몬스터 스텟'!$S$3,SUMIFS('스테이지별 몬스터 스텟'!$AC:$AC,'스테이지별 몬스터 스텟'!$D:$D,'스테이지별 난이도 설정'!$B103),
E$1='스테이지별 몬스터 스텟'!$AD$3,SUMIFS('스테이지별 몬스터 스텟'!$AN:$AN,'스테이지별 몬스터 스텟'!$D:$D,'스테이지별 난이도 설정'!$B103))</f>
        <v>5</v>
      </c>
      <c r="F103" cm="1">
        <f t="array" ref="F103">_xlfn.IFS(F$1='스테이지별 몬스터 스텟'!$H$3,SUMIFS('스테이지별 몬스터 스텟'!$R:$R,'스테이지별 몬스터 스텟'!$D:$D,'스테이지별 난이도 설정'!$B103),
F$1='스테이지별 몬스터 스텟'!$S$3,SUMIFS('스테이지별 몬스터 스텟'!$AC:$AC,'스테이지별 몬스터 스텟'!$D:$D,'스테이지별 난이도 설정'!$B103),
F$1='스테이지별 몬스터 스텟'!$AD$3,SUMIFS('스테이지별 몬스터 스텟'!$AN:$AN,'스테이지별 몬스터 스텟'!$D:$D,'스테이지별 난이도 설정'!$B103))</f>
        <v>10</v>
      </c>
      <c r="G103" cm="1">
        <f t="array" ref="G103">_xlfn.IFS(G$1='스테이지별 몬스터 스텟'!$H$3,SUMIFS('스테이지별 몬스터 스텟'!$R:$R,'스테이지별 몬스터 스텟'!$D:$D,'스테이지별 난이도 설정'!$B103),
G$1='스테이지별 몬스터 스텟'!$S$3,SUMIFS('스테이지별 몬스터 스텟'!$AC:$AC,'스테이지별 몬스터 스텟'!$D:$D,'스테이지별 난이도 설정'!$B103),
G$1='스테이지별 몬스터 스텟'!$AD$3,SUMIFS('스테이지별 몬스터 스텟'!$AN:$AN,'스테이지별 몬스터 스텟'!$D:$D,'스테이지별 난이도 설정'!$B103))</f>
        <v>15</v>
      </c>
      <c r="H103">
        <f t="shared" si="3"/>
        <v>30</v>
      </c>
      <c r="I103">
        <f t="shared" si="4"/>
        <v>1.5</v>
      </c>
    </row>
    <row r="104" spans="2:9" x14ac:dyDescent="0.3">
      <c r="B104">
        <v>103</v>
      </c>
      <c r="C104" s="52">
        <f t="shared" si="5"/>
        <v>41.199999999999918</v>
      </c>
      <c r="D104">
        <v>20</v>
      </c>
      <c r="E104" cm="1">
        <f t="array" ref="E104">_xlfn.IFS(E$1='스테이지별 몬스터 스텟'!$H$3,SUMIFS('스테이지별 몬스터 스텟'!$R:$R,'스테이지별 몬스터 스텟'!$D:$D,'스테이지별 난이도 설정'!$B104),
E$1='스테이지별 몬스터 스텟'!$S$3,SUMIFS('스테이지별 몬스터 스텟'!$AC:$AC,'스테이지별 몬스터 스텟'!$D:$D,'스테이지별 난이도 설정'!$B104),
E$1='스테이지별 몬스터 스텟'!$AD$3,SUMIFS('스테이지별 몬스터 스텟'!$AN:$AN,'스테이지별 몬스터 스텟'!$D:$D,'스테이지별 난이도 설정'!$B104))</f>
        <v>5</v>
      </c>
      <c r="F104" cm="1">
        <f t="array" ref="F104">_xlfn.IFS(F$1='스테이지별 몬스터 스텟'!$H$3,SUMIFS('스테이지별 몬스터 스텟'!$R:$R,'스테이지별 몬스터 스텟'!$D:$D,'스테이지별 난이도 설정'!$B104),
F$1='스테이지별 몬스터 스텟'!$S$3,SUMIFS('스테이지별 몬스터 스텟'!$AC:$AC,'스테이지별 몬스터 스텟'!$D:$D,'스테이지별 난이도 설정'!$B104),
F$1='스테이지별 몬스터 스텟'!$AD$3,SUMIFS('스테이지별 몬스터 스텟'!$AN:$AN,'스테이지별 몬스터 스텟'!$D:$D,'스테이지별 난이도 설정'!$B104))</f>
        <v>10</v>
      </c>
      <c r="G104" cm="1">
        <f t="array" ref="G104">_xlfn.IFS(G$1='스테이지별 몬스터 스텟'!$H$3,SUMIFS('스테이지별 몬스터 스텟'!$R:$R,'스테이지별 몬스터 스텟'!$D:$D,'스테이지별 난이도 설정'!$B104),
G$1='스테이지별 몬스터 스텟'!$S$3,SUMIFS('스테이지별 몬스터 스텟'!$AC:$AC,'스테이지별 몬스터 스텟'!$D:$D,'스테이지별 난이도 설정'!$B104),
G$1='스테이지별 몬스터 스텟'!$AD$3,SUMIFS('스테이지별 몬스터 스텟'!$AN:$AN,'스테이지별 몬스터 스텟'!$D:$D,'스테이지별 난이도 설정'!$B104))</f>
        <v>15</v>
      </c>
      <c r="H104">
        <f t="shared" si="3"/>
        <v>30</v>
      </c>
      <c r="I104">
        <f t="shared" si="4"/>
        <v>1.5</v>
      </c>
    </row>
    <row r="105" spans="2:9" x14ac:dyDescent="0.3">
      <c r="B105">
        <v>104</v>
      </c>
      <c r="C105" s="52">
        <f t="shared" si="5"/>
        <v>41.599999999999916</v>
      </c>
      <c r="D105">
        <v>20</v>
      </c>
      <c r="E105" cm="1">
        <f t="array" ref="E105">_xlfn.IFS(E$1='스테이지별 몬스터 스텟'!$H$3,SUMIFS('스테이지별 몬스터 스텟'!$R:$R,'스테이지별 몬스터 스텟'!$D:$D,'스테이지별 난이도 설정'!$B105),
E$1='스테이지별 몬스터 스텟'!$S$3,SUMIFS('스테이지별 몬스터 스텟'!$AC:$AC,'스테이지별 몬스터 스텟'!$D:$D,'스테이지별 난이도 설정'!$B105),
E$1='스테이지별 몬스터 스텟'!$AD$3,SUMIFS('스테이지별 몬스터 스텟'!$AN:$AN,'스테이지별 몬스터 스텟'!$D:$D,'스테이지별 난이도 설정'!$B105))</f>
        <v>5</v>
      </c>
      <c r="F105" cm="1">
        <f t="array" ref="F105">_xlfn.IFS(F$1='스테이지별 몬스터 스텟'!$H$3,SUMIFS('스테이지별 몬스터 스텟'!$R:$R,'스테이지별 몬스터 스텟'!$D:$D,'스테이지별 난이도 설정'!$B105),
F$1='스테이지별 몬스터 스텟'!$S$3,SUMIFS('스테이지별 몬스터 스텟'!$AC:$AC,'스테이지별 몬스터 스텟'!$D:$D,'스테이지별 난이도 설정'!$B105),
F$1='스테이지별 몬스터 스텟'!$AD$3,SUMIFS('스테이지별 몬스터 스텟'!$AN:$AN,'스테이지별 몬스터 스텟'!$D:$D,'스테이지별 난이도 설정'!$B105))</f>
        <v>10</v>
      </c>
      <c r="G105" cm="1">
        <f t="array" ref="G105">_xlfn.IFS(G$1='스테이지별 몬스터 스텟'!$H$3,SUMIFS('스테이지별 몬스터 스텟'!$R:$R,'스테이지별 몬스터 스텟'!$D:$D,'스테이지별 난이도 설정'!$B105),
G$1='스테이지별 몬스터 스텟'!$S$3,SUMIFS('스테이지별 몬스터 스텟'!$AC:$AC,'스테이지별 몬스터 스텟'!$D:$D,'스테이지별 난이도 설정'!$B105),
G$1='스테이지별 몬스터 스텟'!$AD$3,SUMIFS('스테이지별 몬스터 스텟'!$AN:$AN,'스테이지별 몬스터 스텟'!$D:$D,'스테이지별 난이도 설정'!$B105))</f>
        <v>15</v>
      </c>
      <c r="H105">
        <f t="shared" si="3"/>
        <v>30</v>
      </c>
      <c r="I105">
        <f t="shared" si="4"/>
        <v>1.5</v>
      </c>
    </row>
    <row r="106" spans="2:9" x14ac:dyDescent="0.3">
      <c r="B106">
        <v>105</v>
      </c>
      <c r="C106" s="52">
        <f t="shared" si="5"/>
        <v>41.999999999999915</v>
      </c>
      <c r="D106">
        <v>20</v>
      </c>
      <c r="E106" cm="1">
        <f t="array" ref="E106">_xlfn.IFS(E$1='스테이지별 몬스터 스텟'!$H$3,SUMIFS('스테이지별 몬스터 스텟'!$R:$R,'스테이지별 몬스터 스텟'!$D:$D,'스테이지별 난이도 설정'!$B106),
E$1='스테이지별 몬스터 스텟'!$S$3,SUMIFS('스테이지별 몬스터 스텟'!$AC:$AC,'스테이지별 몬스터 스텟'!$D:$D,'스테이지별 난이도 설정'!$B106),
E$1='스테이지별 몬스터 스텟'!$AD$3,SUMIFS('스테이지별 몬스터 스텟'!$AN:$AN,'스테이지별 몬스터 스텟'!$D:$D,'스테이지별 난이도 설정'!$B106))</f>
        <v>5</v>
      </c>
      <c r="F106" cm="1">
        <f t="array" ref="F106">_xlfn.IFS(F$1='스테이지별 몬스터 스텟'!$H$3,SUMIFS('스테이지별 몬스터 스텟'!$R:$R,'스테이지별 몬스터 스텟'!$D:$D,'스테이지별 난이도 설정'!$B106),
F$1='스테이지별 몬스터 스텟'!$S$3,SUMIFS('스테이지별 몬스터 스텟'!$AC:$AC,'스테이지별 몬스터 스텟'!$D:$D,'스테이지별 난이도 설정'!$B106),
F$1='스테이지별 몬스터 스텟'!$AD$3,SUMIFS('스테이지별 몬스터 스텟'!$AN:$AN,'스테이지별 몬스터 스텟'!$D:$D,'스테이지별 난이도 설정'!$B106))</f>
        <v>10</v>
      </c>
      <c r="G106" cm="1">
        <f t="array" ref="G106">_xlfn.IFS(G$1='스테이지별 몬스터 스텟'!$H$3,SUMIFS('스테이지별 몬스터 스텟'!$R:$R,'스테이지별 몬스터 스텟'!$D:$D,'스테이지별 난이도 설정'!$B106),
G$1='스테이지별 몬스터 스텟'!$S$3,SUMIFS('스테이지별 몬스터 스텟'!$AC:$AC,'스테이지별 몬스터 스텟'!$D:$D,'스테이지별 난이도 설정'!$B106),
G$1='스테이지별 몬스터 스텟'!$AD$3,SUMIFS('스테이지별 몬스터 스텟'!$AN:$AN,'스테이지별 몬스터 스텟'!$D:$D,'스테이지별 난이도 설정'!$B106))</f>
        <v>15</v>
      </c>
      <c r="H106">
        <f t="shared" si="3"/>
        <v>30</v>
      </c>
      <c r="I106">
        <f t="shared" si="4"/>
        <v>1.5</v>
      </c>
    </row>
    <row r="107" spans="2:9" x14ac:dyDescent="0.3">
      <c r="B107">
        <v>106</v>
      </c>
      <c r="C107" s="52">
        <f t="shared" si="5"/>
        <v>42.399999999999913</v>
      </c>
      <c r="D107">
        <v>20</v>
      </c>
      <c r="E107" cm="1">
        <f t="array" ref="E107">_xlfn.IFS(E$1='스테이지별 몬스터 스텟'!$H$3,SUMIFS('스테이지별 몬스터 스텟'!$R:$R,'스테이지별 몬스터 스텟'!$D:$D,'스테이지별 난이도 설정'!$B107),
E$1='스테이지별 몬스터 스텟'!$S$3,SUMIFS('스테이지별 몬스터 스텟'!$AC:$AC,'스테이지별 몬스터 스텟'!$D:$D,'스테이지별 난이도 설정'!$B107),
E$1='스테이지별 몬스터 스텟'!$AD$3,SUMIFS('스테이지별 몬스터 스텟'!$AN:$AN,'스테이지별 몬스터 스텟'!$D:$D,'스테이지별 난이도 설정'!$B107))</f>
        <v>5</v>
      </c>
      <c r="F107" cm="1">
        <f t="array" ref="F107">_xlfn.IFS(F$1='스테이지별 몬스터 스텟'!$H$3,SUMIFS('스테이지별 몬스터 스텟'!$R:$R,'스테이지별 몬스터 스텟'!$D:$D,'스테이지별 난이도 설정'!$B107),
F$1='스테이지별 몬스터 스텟'!$S$3,SUMIFS('스테이지별 몬스터 스텟'!$AC:$AC,'스테이지별 몬스터 스텟'!$D:$D,'스테이지별 난이도 설정'!$B107),
F$1='스테이지별 몬스터 스텟'!$AD$3,SUMIFS('스테이지별 몬스터 스텟'!$AN:$AN,'스테이지별 몬스터 스텟'!$D:$D,'스테이지별 난이도 설정'!$B107))</f>
        <v>10</v>
      </c>
      <c r="G107" cm="1">
        <f t="array" ref="G107">_xlfn.IFS(G$1='스테이지별 몬스터 스텟'!$H$3,SUMIFS('스테이지별 몬스터 스텟'!$R:$R,'스테이지별 몬스터 스텟'!$D:$D,'스테이지별 난이도 설정'!$B107),
G$1='스테이지별 몬스터 스텟'!$S$3,SUMIFS('스테이지별 몬스터 스텟'!$AC:$AC,'스테이지별 몬스터 스텟'!$D:$D,'스테이지별 난이도 설정'!$B107),
G$1='스테이지별 몬스터 스텟'!$AD$3,SUMIFS('스테이지별 몬스터 스텟'!$AN:$AN,'스테이지별 몬스터 스텟'!$D:$D,'스테이지별 난이도 설정'!$B107))</f>
        <v>15</v>
      </c>
      <c r="H107">
        <f t="shared" si="3"/>
        <v>30</v>
      </c>
      <c r="I107">
        <f t="shared" si="4"/>
        <v>1.5</v>
      </c>
    </row>
    <row r="108" spans="2:9" x14ac:dyDescent="0.3">
      <c r="B108">
        <v>107</v>
      </c>
      <c r="C108" s="52">
        <f t="shared" si="5"/>
        <v>42.799999999999912</v>
      </c>
      <c r="D108">
        <v>20</v>
      </c>
      <c r="E108" cm="1">
        <f t="array" ref="E108">_xlfn.IFS(E$1='스테이지별 몬스터 스텟'!$H$3,SUMIFS('스테이지별 몬스터 스텟'!$R:$R,'스테이지별 몬스터 스텟'!$D:$D,'스테이지별 난이도 설정'!$B108),
E$1='스테이지별 몬스터 스텟'!$S$3,SUMIFS('스테이지별 몬스터 스텟'!$AC:$AC,'스테이지별 몬스터 스텟'!$D:$D,'스테이지별 난이도 설정'!$B108),
E$1='스테이지별 몬스터 스텟'!$AD$3,SUMIFS('스테이지별 몬스터 스텟'!$AN:$AN,'스테이지별 몬스터 스텟'!$D:$D,'스테이지별 난이도 설정'!$B108))</f>
        <v>5</v>
      </c>
      <c r="F108" cm="1">
        <f t="array" ref="F108">_xlfn.IFS(F$1='스테이지별 몬스터 스텟'!$H$3,SUMIFS('스테이지별 몬스터 스텟'!$R:$R,'스테이지별 몬스터 스텟'!$D:$D,'스테이지별 난이도 설정'!$B108),
F$1='스테이지별 몬스터 스텟'!$S$3,SUMIFS('스테이지별 몬스터 스텟'!$AC:$AC,'스테이지별 몬스터 스텟'!$D:$D,'스테이지별 난이도 설정'!$B108),
F$1='스테이지별 몬스터 스텟'!$AD$3,SUMIFS('스테이지별 몬스터 스텟'!$AN:$AN,'스테이지별 몬스터 스텟'!$D:$D,'스테이지별 난이도 설정'!$B108))</f>
        <v>10</v>
      </c>
      <c r="G108" cm="1">
        <f t="array" ref="G108">_xlfn.IFS(G$1='스테이지별 몬스터 스텟'!$H$3,SUMIFS('스테이지별 몬스터 스텟'!$R:$R,'스테이지별 몬스터 스텟'!$D:$D,'스테이지별 난이도 설정'!$B108),
G$1='스테이지별 몬스터 스텟'!$S$3,SUMIFS('스테이지별 몬스터 스텟'!$AC:$AC,'스테이지별 몬스터 스텟'!$D:$D,'스테이지별 난이도 설정'!$B108),
G$1='스테이지별 몬스터 스텟'!$AD$3,SUMIFS('스테이지별 몬스터 스텟'!$AN:$AN,'스테이지별 몬스터 스텟'!$D:$D,'스테이지별 난이도 설정'!$B108))</f>
        <v>15</v>
      </c>
      <c r="H108">
        <f t="shared" si="3"/>
        <v>30</v>
      </c>
      <c r="I108">
        <f t="shared" si="4"/>
        <v>1.5</v>
      </c>
    </row>
    <row r="109" spans="2:9" x14ac:dyDescent="0.3">
      <c r="B109">
        <v>108</v>
      </c>
      <c r="C109" s="52">
        <f t="shared" si="5"/>
        <v>43.19999999999991</v>
      </c>
      <c r="D109">
        <v>20</v>
      </c>
      <c r="E109" cm="1">
        <f t="array" ref="E109">_xlfn.IFS(E$1='스테이지별 몬스터 스텟'!$H$3,SUMIFS('스테이지별 몬스터 스텟'!$R:$R,'스테이지별 몬스터 스텟'!$D:$D,'스테이지별 난이도 설정'!$B109),
E$1='스테이지별 몬스터 스텟'!$S$3,SUMIFS('스테이지별 몬스터 스텟'!$AC:$AC,'스테이지별 몬스터 스텟'!$D:$D,'스테이지별 난이도 설정'!$B109),
E$1='스테이지별 몬스터 스텟'!$AD$3,SUMIFS('스테이지별 몬스터 스텟'!$AN:$AN,'스테이지별 몬스터 스텟'!$D:$D,'스테이지별 난이도 설정'!$B109))</f>
        <v>5</v>
      </c>
      <c r="F109" cm="1">
        <f t="array" ref="F109">_xlfn.IFS(F$1='스테이지별 몬스터 스텟'!$H$3,SUMIFS('스테이지별 몬스터 스텟'!$R:$R,'스테이지별 몬스터 스텟'!$D:$D,'스테이지별 난이도 설정'!$B109),
F$1='스테이지별 몬스터 스텟'!$S$3,SUMIFS('스테이지별 몬스터 스텟'!$AC:$AC,'스테이지별 몬스터 스텟'!$D:$D,'스테이지별 난이도 설정'!$B109),
F$1='스테이지별 몬스터 스텟'!$AD$3,SUMIFS('스테이지별 몬스터 스텟'!$AN:$AN,'스테이지별 몬스터 스텟'!$D:$D,'스테이지별 난이도 설정'!$B109))</f>
        <v>10</v>
      </c>
      <c r="G109" cm="1">
        <f t="array" ref="G109">_xlfn.IFS(G$1='스테이지별 몬스터 스텟'!$H$3,SUMIFS('스테이지별 몬스터 스텟'!$R:$R,'스테이지별 몬스터 스텟'!$D:$D,'스테이지별 난이도 설정'!$B109),
G$1='스테이지별 몬스터 스텟'!$S$3,SUMIFS('스테이지별 몬스터 스텟'!$AC:$AC,'스테이지별 몬스터 스텟'!$D:$D,'스테이지별 난이도 설정'!$B109),
G$1='스테이지별 몬스터 스텟'!$AD$3,SUMIFS('스테이지별 몬스터 스텟'!$AN:$AN,'스테이지별 몬스터 스텟'!$D:$D,'스테이지별 난이도 설정'!$B109))</f>
        <v>15</v>
      </c>
      <c r="H109">
        <f t="shared" si="3"/>
        <v>30</v>
      </c>
      <c r="I109">
        <f t="shared" si="4"/>
        <v>1.5</v>
      </c>
    </row>
    <row r="110" spans="2:9" x14ac:dyDescent="0.3">
      <c r="B110">
        <v>109</v>
      </c>
      <c r="C110" s="52">
        <f t="shared" si="5"/>
        <v>43.599999999999909</v>
      </c>
      <c r="D110">
        <v>20</v>
      </c>
      <c r="E110" cm="1">
        <f t="array" ref="E110">_xlfn.IFS(E$1='스테이지별 몬스터 스텟'!$H$3,SUMIFS('스테이지별 몬스터 스텟'!$R:$R,'스테이지별 몬스터 스텟'!$D:$D,'스테이지별 난이도 설정'!$B110),
E$1='스테이지별 몬스터 스텟'!$S$3,SUMIFS('스테이지별 몬스터 스텟'!$AC:$AC,'스테이지별 몬스터 스텟'!$D:$D,'스테이지별 난이도 설정'!$B110),
E$1='스테이지별 몬스터 스텟'!$AD$3,SUMIFS('스테이지별 몬스터 스텟'!$AN:$AN,'스테이지별 몬스터 스텟'!$D:$D,'스테이지별 난이도 설정'!$B110))</f>
        <v>5</v>
      </c>
      <c r="F110" cm="1">
        <f t="array" ref="F110">_xlfn.IFS(F$1='스테이지별 몬스터 스텟'!$H$3,SUMIFS('스테이지별 몬스터 스텟'!$R:$R,'스테이지별 몬스터 스텟'!$D:$D,'스테이지별 난이도 설정'!$B110),
F$1='스테이지별 몬스터 스텟'!$S$3,SUMIFS('스테이지별 몬스터 스텟'!$AC:$AC,'스테이지별 몬스터 스텟'!$D:$D,'스테이지별 난이도 설정'!$B110),
F$1='스테이지별 몬스터 스텟'!$AD$3,SUMIFS('스테이지별 몬스터 스텟'!$AN:$AN,'스테이지별 몬스터 스텟'!$D:$D,'스테이지별 난이도 설정'!$B110))</f>
        <v>10</v>
      </c>
      <c r="G110" cm="1">
        <f t="array" ref="G110">_xlfn.IFS(G$1='스테이지별 몬스터 스텟'!$H$3,SUMIFS('스테이지별 몬스터 스텟'!$R:$R,'스테이지별 몬스터 스텟'!$D:$D,'스테이지별 난이도 설정'!$B110),
G$1='스테이지별 몬스터 스텟'!$S$3,SUMIFS('스테이지별 몬스터 스텟'!$AC:$AC,'스테이지별 몬스터 스텟'!$D:$D,'스테이지별 난이도 설정'!$B110),
G$1='스테이지별 몬스터 스텟'!$AD$3,SUMIFS('스테이지별 몬스터 스텟'!$AN:$AN,'스테이지별 몬스터 스텟'!$D:$D,'스테이지별 난이도 설정'!$B110))</f>
        <v>15</v>
      </c>
      <c r="H110">
        <f t="shared" si="3"/>
        <v>30</v>
      </c>
      <c r="I110">
        <f t="shared" si="4"/>
        <v>1.5</v>
      </c>
    </row>
    <row r="111" spans="2:9" x14ac:dyDescent="0.3">
      <c r="B111">
        <v>110</v>
      </c>
      <c r="C111" s="52">
        <f t="shared" si="5"/>
        <v>43.999999999999908</v>
      </c>
      <c r="D111">
        <v>20</v>
      </c>
      <c r="E111" cm="1">
        <f t="array" ref="E111">_xlfn.IFS(E$1='스테이지별 몬스터 스텟'!$H$3,SUMIFS('스테이지별 몬스터 스텟'!$R:$R,'스테이지별 몬스터 스텟'!$D:$D,'스테이지별 난이도 설정'!$B111),
E$1='스테이지별 몬스터 스텟'!$S$3,SUMIFS('스테이지별 몬스터 스텟'!$AC:$AC,'스테이지별 몬스터 스텟'!$D:$D,'스테이지별 난이도 설정'!$B111),
E$1='스테이지별 몬스터 스텟'!$AD$3,SUMIFS('스테이지별 몬스터 스텟'!$AN:$AN,'스테이지별 몬스터 스텟'!$D:$D,'스테이지별 난이도 설정'!$B111))</f>
        <v>5</v>
      </c>
      <c r="F111" cm="1">
        <f t="array" ref="F111">_xlfn.IFS(F$1='스테이지별 몬스터 스텟'!$H$3,SUMIFS('스테이지별 몬스터 스텟'!$R:$R,'스테이지별 몬스터 스텟'!$D:$D,'스테이지별 난이도 설정'!$B111),
F$1='스테이지별 몬스터 스텟'!$S$3,SUMIFS('스테이지별 몬스터 스텟'!$AC:$AC,'스테이지별 몬스터 스텟'!$D:$D,'스테이지별 난이도 설정'!$B111),
F$1='스테이지별 몬스터 스텟'!$AD$3,SUMIFS('스테이지별 몬스터 스텟'!$AN:$AN,'스테이지별 몬스터 스텟'!$D:$D,'스테이지별 난이도 설정'!$B111))</f>
        <v>10</v>
      </c>
      <c r="G111" cm="1">
        <f t="array" ref="G111">_xlfn.IFS(G$1='스테이지별 몬스터 스텟'!$H$3,SUMIFS('스테이지별 몬스터 스텟'!$R:$R,'스테이지별 몬스터 스텟'!$D:$D,'스테이지별 난이도 설정'!$B111),
G$1='스테이지별 몬스터 스텟'!$S$3,SUMIFS('스테이지별 몬스터 스텟'!$AC:$AC,'스테이지별 몬스터 스텟'!$D:$D,'스테이지별 난이도 설정'!$B111),
G$1='스테이지별 몬스터 스텟'!$AD$3,SUMIFS('스테이지별 몬스터 스텟'!$AN:$AN,'스테이지별 몬스터 스텟'!$D:$D,'스테이지별 난이도 설정'!$B111))</f>
        <v>15</v>
      </c>
      <c r="H111">
        <f t="shared" si="3"/>
        <v>30</v>
      </c>
      <c r="I111">
        <f t="shared" si="4"/>
        <v>1.5</v>
      </c>
    </row>
    <row r="112" spans="2:9" x14ac:dyDescent="0.3">
      <c r="B112">
        <v>111</v>
      </c>
      <c r="C112" s="52">
        <f t="shared" si="5"/>
        <v>44.399999999999906</v>
      </c>
      <c r="D112">
        <v>20</v>
      </c>
      <c r="E112" cm="1">
        <f t="array" ref="E112">_xlfn.IFS(E$1='스테이지별 몬스터 스텟'!$H$3,SUMIFS('스테이지별 몬스터 스텟'!$R:$R,'스테이지별 몬스터 스텟'!$D:$D,'스테이지별 난이도 설정'!$B112),
E$1='스테이지별 몬스터 스텟'!$S$3,SUMIFS('스테이지별 몬스터 스텟'!$AC:$AC,'스테이지별 몬스터 스텟'!$D:$D,'스테이지별 난이도 설정'!$B112),
E$1='스테이지별 몬스터 스텟'!$AD$3,SUMIFS('스테이지별 몬스터 스텟'!$AN:$AN,'스테이지별 몬스터 스텟'!$D:$D,'스테이지별 난이도 설정'!$B112))</f>
        <v>5</v>
      </c>
      <c r="F112" cm="1">
        <f t="array" ref="F112">_xlfn.IFS(F$1='스테이지별 몬스터 스텟'!$H$3,SUMIFS('스테이지별 몬스터 스텟'!$R:$R,'스테이지별 몬스터 스텟'!$D:$D,'스테이지별 난이도 설정'!$B112),
F$1='스테이지별 몬스터 스텟'!$S$3,SUMIFS('스테이지별 몬스터 스텟'!$AC:$AC,'스테이지별 몬스터 스텟'!$D:$D,'스테이지별 난이도 설정'!$B112),
F$1='스테이지별 몬스터 스텟'!$AD$3,SUMIFS('스테이지별 몬스터 스텟'!$AN:$AN,'스테이지별 몬스터 스텟'!$D:$D,'스테이지별 난이도 설정'!$B112))</f>
        <v>10</v>
      </c>
      <c r="G112" cm="1">
        <f t="array" ref="G112">_xlfn.IFS(G$1='스테이지별 몬스터 스텟'!$H$3,SUMIFS('스테이지별 몬스터 스텟'!$R:$R,'스테이지별 몬스터 스텟'!$D:$D,'스테이지별 난이도 설정'!$B112),
G$1='스테이지별 몬스터 스텟'!$S$3,SUMIFS('스테이지별 몬스터 스텟'!$AC:$AC,'스테이지별 몬스터 스텟'!$D:$D,'스테이지별 난이도 설정'!$B112),
G$1='스테이지별 몬스터 스텟'!$AD$3,SUMIFS('스테이지별 몬스터 스텟'!$AN:$AN,'스테이지별 몬스터 스텟'!$D:$D,'스테이지별 난이도 설정'!$B112))</f>
        <v>15</v>
      </c>
      <c r="H112">
        <f t="shared" si="3"/>
        <v>30</v>
      </c>
      <c r="I112">
        <f t="shared" si="4"/>
        <v>1.5</v>
      </c>
    </row>
    <row r="113" spans="2:9" x14ac:dyDescent="0.3">
      <c r="B113">
        <v>112</v>
      </c>
      <c r="C113" s="52">
        <f t="shared" si="5"/>
        <v>44.799999999999905</v>
      </c>
      <c r="D113">
        <v>20</v>
      </c>
      <c r="E113" cm="1">
        <f t="array" ref="E113">_xlfn.IFS(E$1='스테이지별 몬스터 스텟'!$H$3,SUMIFS('스테이지별 몬스터 스텟'!$R:$R,'스테이지별 몬스터 스텟'!$D:$D,'스테이지별 난이도 설정'!$B113),
E$1='스테이지별 몬스터 스텟'!$S$3,SUMIFS('스테이지별 몬스터 스텟'!$AC:$AC,'스테이지별 몬스터 스텟'!$D:$D,'스테이지별 난이도 설정'!$B113),
E$1='스테이지별 몬스터 스텟'!$AD$3,SUMIFS('스테이지별 몬스터 스텟'!$AN:$AN,'스테이지별 몬스터 스텟'!$D:$D,'스테이지별 난이도 설정'!$B113))</f>
        <v>5</v>
      </c>
      <c r="F113" cm="1">
        <f t="array" ref="F113">_xlfn.IFS(F$1='스테이지별 몬스터 스텟'!$H$3,SUMIFS('스테이지별 몬스터 스텟'!$R:$R,'스테이지별 몬스터 스텟'!$D:$D,'스테이지별 난이도 설정'!$B113),
F$1='스테이지별 몬스터 스텟'!$S$3,SUMIFS('스테이지별 몬스터 스텟'!$AC:$AC,'스테이지별 몬스터 스텟'!$D:$D,'스테이지별 난이도 설정'!$B113),
F$1='스테이지별 몬스터 스텟'!$AD$3,SUMIFS('스테이지별 몬스터 스텟'!$AN:$AN,'스테이지별 몬스터 스텟'!$D:$D,'스테이지별 난이도 설정'!$B113))</f>
        <v>10</v>
      </c>
      <c r="G113" cm="1">
        <f t="array" ref="G113">_xlfn.IFS(G$1='스테이지별 몬스터 스텟'!$H$3,SUMIFS('스테이지별 몬스터 스텟'!$R:$R,'스테이지별 몬스터 스텟'!$D:$D,'스테이지별 난이도 설정'!$B113),
G$1='스테이지별 몬스터 스텟'!$S$3,SUMIFS('스테이지별 몬스터 스텟'!$AC:$AC,'스테이지별 몬스터 스텟'!$D:$D,'스테이지별 난이도 설정'!$B113),
G$1='스테이지별 몬스터 스텟'!$AD$3,SUMIFS('스테이지별 몬스터 스텟'!$AN:$AN,'스테이지별 몬스터 스텟'!$D:$D,'스테이지별 난이도 설정'!$B113))</f>
        <v>15</v>
      </c>
      <c r="H113">
        <f t="shared" si="3"/>
        <v>30</v>
      </c>
      <c r="I113">
        <f t="shared" si="4"/>
        <v>1.5</v>
      </c>
    </row>
    <row r="114" spans="2:9" x14ac:dyDescent="0.3">
      <c r="B114">
        <v>113</v>
      </c>
      <c r="C114" s="52">
        <f t="shared" si="5"/>
        <v>45.199999999999903</v>
      </c>
      <c r="D114">
        <v>20</v>
      </c>
      <c r="E114" cm="1">
        <f t="array" ref="E114">_xlfn.IFS(E$1='스테이지별 몬스터 스텟'!$H$3,SUMIFS('스테이지별 몬스터 스텟'!$R:$R,'스테이지별 몬스터 스텟'!$D:$D,'스테이지별 난이도 설정'!$B114),
E$1='스테이지별 몬스터 스텟'!$S$3,SUMIFS('스테이지별 몬스터 스텟'!$AC:$AC,'스테이지별 몬스터 스텟'!$D:$D,'스테이지별 난이도 설정'!$B114),
E$1='스테이지별 몬스터 스텟'!$AD$3,SUMIFS('스테이지별 몬스터 스텟'!$AN:$AN,'스테이지별 몬스터 스텟'!$D:$D,'스테이지별 난이도 설정'!$B114))</f>
        <v>5</v>
      </c>
      <c r="F114" cm="1">
        <f t="array" ref="F114">_xlfn.IFS(F$1='스테이지별 몬스터 스텟'!$H$3,SUMIFS('스테이지별 몬스터 스텟'!$R:$R,'스테이지별 몬스터 스텟'!$D:$D,'스테이지별 난이도 설정'!$B114),
F$1='스테이지별 몬스터 스텟'!$S$3,SUMIFS('스테이지별 몬스터 스텟'!$AC:$AC,'스테이지별 몬스터 스텟'!$D:$D,'스테이지별 난이도 설정'!$B114),
F$1='스테이지별 몬스터 스텟'!$AD$3,SUMIFS('스테이지별 몬스터 스텟'!$AN:$AN,'스테이지별 몬스터 스텟'!$D:$D,'스테이지별 난이도 설정'!$B114))</f>
        <v>10</v>
      </c>
      <c r="G114" cm="1">
        <f t="array" ref="G114">_xlfn.IFS(G$1='스테이지별 몬스터 스텟'!$H$3,SUMIFS('스테이지별 몬스터 스텟'!$R:$R,'스테이지별 몬스터 스텟'!$D:$D,'스테이지별 난이도 설정'!$B114),
G$1='스테이지별 몬스터 스텟'!$S$3,SUMIFS('스테이지별 몬스터 스텟'!$AC:$AC,'스테이지별 몬스터 스텟'!$D:$D,'스테이지별 난이도 설정'!$B114),
G$1='스테이지별 몬스터 스텟'!$AD$3,SUMIFS('스테이지별 몬스터 스텟'!$AN:$AN,'스테이지별 몬스터 스텟'!$D:$D,'스테이지별 난이도 설정'!$B114))</f>
        <v>15</v>
      </c>
      <c r="H114">
        <f t="shared" si="3"/>
        <v>30</v>
      </c>
      <c r="I114">
        <f t="shared" si="4"/>
        <v>1.5</v>
      </c>
    </row>
    <row r="115" spans="2:9" x14ac:dyDescent="0.3">
      <c r="B115">
        <v>114</v>
      </c>
      <c r="C115" s="52">
        <f t="shared" si="5"/>
        <v>45.599999999999902</v>
      </c>
      <c r="D115">
        <v>20</v>
      </c>
      <c r="E115" cm="1">
        <f t="array" ref="E115">_xlfn.IFS(E$1='스테이지별 몬스터 스텟'!$H$3,SUMIFS('스테이지별 몬스터 스텟'!$R:$R,'스테이지별 몬스터 스텟'!$D:$D,'스테이지별 난이도 설정'!$B115),
E$1='스테이지별 몬스터 스텟'!$S$3,SUMIFS('스테이지별 몬스터 스텟'!$AC:$AC,'스테이지별 몬스터 스텟'!$D:$D,'스테이지별 난이도 설정'!$B115),
E$1='스테이지별 몬스터 스텟'!$AD$3,SUMIFS('스테이지별 몬스터 스텟'!$AN:$AN,'스테이지별 몬스터 스텟'!$D:$D,'스테이지별 난이도 설정'!$B115))</f>
        <v>5</v>
      </c>
      <c r="F115" cm="1">
        <f t="array" ref="F115">_xlfn.IFS(F$1='스테이지별 몬스터 스텟'!$H$3,SUMIFS('스테이지별 몬스터 스텟'!$R:$R,'스테이지별 몬스터 스텟'!$D:$D,'스테이지별 난이도 설정'!$B115),
F$1='스테이지별 몬스터 스텟'!$S$3,SUMIFS('스테이지별 몬스터 스텟'!$AC:$AC,'스테이지별 몬스터 스텟'!$D:$D,'스테이지별 난이도 설정'!$B115),
F$1='스테이지별 몬스터 스텟'!$AD$3,SUMIFS('스테이지별 몬스터 스텟'!$AN:$AN,'스테이지별 몬스터 스텟'!$D:$D,'스테이지별 난이도 설정'!$B115))</f>
        <v>10</v>
      </c>
      <c r="G115" cm="1">
        <f t="array" ref="G115">_xlfn.IFS(G$1='스테이지별 몬스터 스텟'!$H$3,SUMIFS('스테이지별 몬스터 스텟'!$R:$R,'스테이지별 몬스터 스텟'!$D:$D,'스테이지별 난이도 설정'!$B115),
G$1='스테이지별 몬스터 스텟'!$S$3,SUMIFS('스테이지별 몬스터 스텟'!$AC:$AC,'스테이지별 몬스터 스텟'!$D:$D,'스테이지별 난이도 설정'!$B115),
G$1='스테이지별 몬스터 스텟'!$AD$3,SUMIFS('스테이지별 몬스터 스텟'!$AN:$AN,'스테이지별 몬스터 스텟'!$D:$D,'스테이지별 난이도 설정'!$B115))</f>
        <v>15</v>
      </c>
      <c r="H115">
        <f t="shared" si="3"/>
        <v>30</v>
      </c>
      <c r="I115">
        <f t="shared" si="4"/>
        <v>1.5</v>
      </c>
    </row>
    <row r="116" spans="2:9" x14ac:dyDescent="0.3">
      <c r="B116">
        <v>115</v>
      </c>
      <c r="C116" s="52">
        <f t="shared" si="5"/>
        <v>45.999999999999901</v>
      </c>
      <c r="D116">
        <v>20</v>
      </c>
      <c r="E116" cm="1">
        <f t="array" ref="E116">_xlfn.IFS(E$1='스테이지별 몬스터 스텟'!$H$3,SUMIFS('스테이지별 몬스터 스텟'!$R:$R,'스테이지별 몬스터 스텟'!$D:$D,'스테이지별 난이도 설정'!$B116),
E$1='스테이지별 몬스터 스텟'!$S$3,SUMIFS('스테이지별 몬스터 스텟'!$AC:$AC,'스테이지별 몬스터 스텟'!$D:$D,'스테이지별 난이도 설정'!$B116),
E$1='스테이지별 몬스터 스텟'!$AD$3,SUMIFS('스테이지별 몬스터 스텟'!$AN:$AN,'스테이지별 몬스터 스텟'!$D:$D,'스테이지별 난이도 설정'!$B116))</f>
        <v>5</v>
      </c>
      <c r="F116" cm="1">
        <f t="array" ref="F116">_xlfn.IFS(F$1='스테이지별 몬스터 스텟'!$H$3,SUMIFS('스테이지별 몬스터 스텟'!$R:$R,'스테이지별 몬스터 스텟'!$D:$D,'스테이지별 난이도 설정'!$B116),
F$1='스테이지별 몬스터 스텟'!$S$3,SUMIFS('스테이지별 몬스터 스텟'!$AC:$AC,'스테이지별 몬스터 스텟'!$D:$D,'스테이지별 난이도 설정'!$B116),
F$1='스테이지별 몬스터 스텟'!$AD$3,SUMIFS('스테이지별 몬스터 스텟'!$AN:$AN,'스테이지별 몬스터 스텟'!$D:$D,'스테이지별 난이도 설정'!$B116))</f>
        <v>10</v>
      </c>
      <c r="G116" cm="1">
        <f t="array" ref="G116">_xlfn.IFS(G$1='스테이지별 몬스터 스텟'!$H$3,SUMIFS('스테이지별 몬스터 스텟'!$R:$R,'스테이지별 몬스터 스텟'!$D:$D,'스테이지별 난이도 설정'!$B116),
G$1='스테이지별 몬스터 스텟'!$S$3,SUMIFS('스테이지별 몬스터 스텟'!$AC:$AC,'스테이지별 몬스터 스텟'!$D:$D,'스테이지별 난이도 설정'!$B116),
G$1='스테이지별 몬스터 스텟'!$AD$3,SUMIFS('스테이지별 몬스터 스텟'!$AN:$AN,'스테이지별 몬스터 스텟'!$D:$D,'스테이지별 난이도 설정'!$B116))</f>
        <v>15</v>
      </c>
      <c r="H116">
        <f t="shared" si="3"/>
        <v>30</v>
      </c>
      <c r="I116">
        <f t="shared" si="4"/>
        <v>1.5</v>
      </c>
    </row>
    <row r="117" spans="2:9" x14ac:dyDescent="0.3">
      <c r="B117">
        <v>116</v>
      </c>
      <c r="C117" s="52">
        <f t="shared" si="5"/>
        <v>46.399999999999899</v>
      </c>
      <c r="D117">
        <v>20</v>
      </c>
      <c r="E117" cm="1">
        <f t="array" ref="E117">_xlfn.IFS(E$1='스테이지별 몬스터 스텟'!$H$3,SUMIFS('스테이지별 몬스터 스텟'!$R:$R,'스테이지별 몬스터 스텟'!$D:$D,'스테이지별 난이도 설정'!$B117),
E$1='스테이지별 몬스터 스텟'!$S$3,SUMIFS('스테이지별 몬스터 스텟'!$AC:$AC,'스테이지별 몬스터 스텟'!$D:$D,'스테이지별 난이도 설정'!$B117),
E$1='스테이지별 몬스터 스텟'!$AD$3,SUMIFS('스테이지별 몬스터 스텟'!$AN:$AN,'스테이지별 몬스터 스텟'!$D:$D,'스테이지별 난이도 설정'!$B117))</f>
        <v>5</v>
      </c>
      <c r="F117" cm="1">
        <f t="array" ref="F117">_xlfn.IFS(F$1='스테이지별 몬스터 스텟'!$H$3,SUMIFS('스테이지별 몬스터 스텟'!$R:$R,'스테이지별 몬스터 스텟'!$D:$D,'스테이지별 난이도 설정'!$B117),
F$1='스테이지별 몬스터 스텟'!$S$3,SUMIFS('스테이지별 몬스터 스텟'!$AC:$AC,'스테이지별 몬스터 스텟'!$D:$D,'스테이지별 난이도 설정'!$B117),
F$1='스테이지별 몬스터 스텟'!$AD$3,SUMIFS('스테이지별 몬스터 스텟'!$AN:$AN,'스테이지별 몬스터 스텟'!$D:$D,'스테이지별 난이도 설정'!$B117))</f>
        <v>10</v>
      </c>
      <c r="G117" cm="1">
        <f t="array" ref="G117">_xlfn.IFS(G$1='스테이지별 몬스터 스텟'!$H$3,SUMIFS('스테이지별 몬스터 스텟'!$R:$R,'스테이지별 몬스터 스텟'!$D:$D,'스테이지별 난이도 설정'!$B117),
G$1='스테이지별 몬스터 스텟'!$S$3,SUMIFS('스테이지별 몬스터 스텟'!$AC:$AC,'스테이지별 몬스터 스텟'!$D:$D,'스테이지별 난이도 설정'!$B117),
G$1='스테이지별 몬스터 스텟'!$AD$3,SUMIFS('스테이지별 몬스터 스텟'!$AN:$AN,'스테이지별 몬스터 스텟'!$D:$D,'스테이지별 난이도 설정'!$B117))</f>
        <v>15</v>
      </c>
      <c r="H117">
        <f t="shared" si="3"/>
        <v>30</v>
      </c>
      <c r="I117">
        <f t="shared" si="4"/>
        <v>1.5</v>
      </c>
    </row>
    <row r="118" spans="2:9" x14ac:dyDescent="0.3">
      <c r="B118">
        <v>117</v>
      </c>
      <c r="C118" s="52">
        <f t="shared" si="5"/>
        <v>46.799999999999898</v>
      </c>
      <c r="D118">
        <v>20</v>
      </c>
      <c r="E118" cm="1">
        <f t="array" ref="E118">_xlfn.IFS(E$1='스테이지별 몬스터 스텟'!$H$3,SUMIFS('스테이지별 몬스터 스텟'!$R:$R,'스테이지별 몬스터 스텟'!$D:$D,'스테이지별 난이도 설정'!$B118),
E$1='스테이지별 몬스터 스텟'!$S$3,SUMIFS('스테이지별 몬스터 스텟'!$AC:$AC,'스테이지별 몬스터 스텟'!$D:$D,'스테이지별 난이도 설정'!$B118),
E$1='스테이지별 몬스터 스텟'!$AD$3,SUMIFS('스테이지별 몬스터 스텟'!$AN:$AN,'스테이지별 몬스터 스텟'!$D:$D,'스테이지별 난이도 설정'!$B118))</f>
        <v>5</v>
      </c>
      <c r="F118" cm="1">
        <f t="array" ref="F118">_xlfn.IFS(F$1='스테이지별 몬스터 스텟'!$H$3,SUMIFS('스테이지별 몬스터 스텟'!$R:$R,'스테이지별 몬스터 스텟'!$D:$D,'스테이지별 난이도 설정'!$B118),
F$1='스테이지별 몬스터 스텟'!$S$3,SUMIFS('스테이지별 몬스터 스텟'!$AC:$AC,'스테이지별 몬스터 스텟'!$D:$D,'스테이지별 난이도 설정'!$B118),
F$1='스테이지별 몬스터 스텟'!$AD$3,SUMIFS('스테이지별 몬스터 스텟'!$AN:$AN,'스테이지별 몬스터 스텟'!$D:$D,'스테이지별 난이도 설정'!$B118))</f>
        <v>10</v>
      </c>
      <c r="G118" cm="1">
        <f t="array" ref="G118">_xlfn.IFS(G$1='스테이지별 몬스터 스텟'!$H$3,SUMIFS('스테이지별 몬스터 스텟'!$R:$R,'스테이지별 몬스터 스텟'!$D:$D,'스테이지별 난이도 설정'!$B118),
G$1='스테이지별 몬스터 스텟'!$S$3,SUMIFS('스테이지별 몬스터 스텟'!$AC:$AC,'스테이지별 몬스터 스텟'!$D:$D,'스테이지별 난이도 설정'!$B118),
G$1='스테이지별 몬스터 스텟'!$AD$3,SUMIFS('스테이지별 몬스터 스텟'!$AN:$AN,'스테이지별 몬스터 스텟'!$D:$D,'스테이지별 난이도 설정'!$B118))</f>
        <v>15</v>
      </c>
      <c r="H118">
        <f t="shared" si="3"/>
        <v>30</v>
      </c>
      <c r="I118">
        <f t="shared" si="4"/>
        <v>1.5</v>
      </c>
    </row>
    <row r="119" spans="2:9" x14ac:dyDescent="0.3">
      <c r="B119">
        <v>118</v>
      </c>
      <c r="C119" s="52">
        <f t="shared" si="5"/>
        <v>47.199999999999896</v>
      </c>
      <c r="D119">
        <v>20</v>
      </c>
      <c r="E119" cm="1">
        <f t="array" ref="E119">_xlfn.IFS(E$1='스테이지별 몬스터 스텟'!$H$3,SUMIFS('스테이지별 몬스터 스텟'!$R:$R,'스테이지별 몬스터 스텟'!$D:$D,'스테이지별 난이도 설정'!$B119),
E$1='스테이지별 몬스터 스텟'!$S$3,SUMIFS('스테이지별 몬스터 스텟'!$AC:$AC,'스테이지별 몬스터 스텟'!$D:$D,'스테이지별 난이도 설정'!$B119),
E$1='스테이지별 몬스터 스텟'!$AD$3,SUMIFS('스테이지별 몬스터 스텟'!$AN:$AN,'스테이지별 몬스터 스텟'!$D:$D,'스테이지별 난이도 설정'!$B119))</f>
        <v>5</v>
      </c>
      <c r="F119" cm="1">
        <f t="array" ref="F119">_xlfn.IFS(F$1='스테이지별 몬스터 스텟'!$H$3,SUMIFS('스테이지별 몬스터 스텟'!$R:$R,'스테이지별 몬스터 스텟'!$D:$D,'스테이지별 난이도 설정'!$B119),
F$1='스테이지별 몬스터 스텟'!$S$3,SUMIFS('스테이지별 몬스터 스텟'!$AC:$AC,'스테이지별 몬스터 스텟'!$D:$D,'스테이지별 난이도 설정'!$B119),
F$1='스테이지별 몬스터 스텟'!$AD$3,SUMIFS('스테이지별 몬스터 스텟'!$AN:$AN,'스테이지별 몬스터 스텟'!$D:$D,'스테이지별 난이도 설정'!$B119))</f>
        <v>10</v>
      </c>
      <c r="G119" cm="1">
        <f t="array" ref="G119">_xlfn.IFS(G$1='스테이지별 몬스터 스텟'!$H$3,SUMIFS('스테이지별 몬스터 스텟'!$R:$R,'스테이지별 몬스터 스텟'!$D:$D,'스테이지별 난이도 설정'!$B119),
G$1='스테이지별 몬스터 스텟'!$S$3,SUMIFS('스테이지별 몬스터 스텟'!$AC:$AC,'스테이지별 몬스터 스텟'!$D:$D,'스테이지별 난이도 설정'!$B119),
G$1='스테이지별 몬스터 스텟'!$AD$3,SUMIFS('스테이지별 몬스터 스텟'!$AN:$AN,'스테이지별 몬스터 스텟'!$D:$D,'스테이지별 난이도 설정'!$B119))</f>
        <v>15</v>
      </c>
      <c r="H119">
        <f t="shared" si="3"/>
        <v>30</v>
      </c>
      <c r="I119">
        <f t="shared" si="4"/>
        <v>1.5</v>
      </c>
    </row>
    <row r="120" spans="2:9" x14ac:dyDescent="0.3">
      <c r="B120">
        <v>119</v>
      </c>
      <c r="C120" s="52">
        <f t="shared" si="5"/>
        <v>47.599999999999895</v>
      </c>
      <c r="D120">
        <v>20</v>
      </c>
      <c r="E120" cm="1">
        <f t="array" ref="E120">_xlfn.IFS(E$1='스테이지별 몬스터 스텟'!$H$3,SUMIFS('스테이지별 몬스터 스텟'!$R:$R,'스테이지별 몬스터 스텟'!$D:$D,'스테이지별 난이도 설정'!$B120),
E$1='스테이지별 몬스터 스텟'!$S$3,SUMIFS('스테이지별 몬스터 스텟'!$AC:$AC,'스테이지별 몬스터 스텟'!$D:$D,'스테이지별 난이도 설정'!$B120),
E$1='스테이지별 몬스터 스텟'!$AD$3,SUMIFS('스테이지별 몬스터 스텟'!$AN:$AN,'스테이지별 몬스터 스텟'!$D:$D,'스테이지별 난이도 설정'!$B120))</f>
        <v>5</v>
      </c>
      <c r="F120" cm="1">
        <f t="array" ref="F120">_xlfn.IFS(F$1='스테이지별 몬스터 스텟'!$H$3,SUMIFS('스테이지별 몬스터 스텟'!$R:$R,'스테이지별 몬스터 스텟'!$D:$D,'스테이지별 난이도 설정'!$B120),
F$1='스테이지별 몬스터 스텟'!$S$3,SUMIFS('스테이지별 몬스터 스텟'!$AC:$AC,'스테이지별 몬스터 스텟'!$D:$D,'스테이지별 난이도 설정'!$B120),
F$1='스테이지별 몬스터 스텟'!$AD$3,SUMIFS('스테이지별 몬스터 스텟'!$AN:$AN,'스테이지별 몬스터 스텟'!$D:$D,'스테이지별 난이도 설정'!$B120))</f>
        <v>10</v>
      </c>
      <c r="G120" cm="1">
        <f t="array" ref="G120">_xlfn.IFS(G$1='스테이지별 몬스터 스텟'!$H$3,SUMIFS('스테이지별 몬스터 스텟'!$R:$R,'스테이지별 몬스터 스텟'!$D:$D,'스테이지별 난이도 설정'!$B120),
G$1='스테이지별 몬스터 스텟'!$S$3,SUMIFS('스테이지별 몬스터 스텟'!$AC:$AC,'스테이지별 몬스터 스텟'!$D:$D,'스테이지별 난이도 설정'!$B120),
G$1='스테이지별 몬스터 스텟'!$AD$3,SUMIFS('스테이지별 몬스터 스텟'!$AN:$AN,'스테이지별 몬스터 스텟'!$D:$D,'스테이지별 난이도 설정'!$B120))</f>
        <v>15</v>
      </c>
      <c r="H120">
        <f t="shared" si="3"/>
        <v>30</v>
      </c>
      <c r="I120">
        <f t="shared" si="4"/>
        <v>1.5</v>
      </c>
    </row>
    <row r="121" spans="2:9" x14ac:dyDescent="0.3">
      <c r="B121">
        <v>120</v>
      </c>
      <c r="C121" s="52">
        <f t="shared" si="5"/>
        <v>47.999999999999893</v>
      </c>
      <c r="D121">
        <v>20</v>
      </c>
      <c r="E121" cm="1">
        <f t="array" ref="E121">_xlfn.IFS(E$1='스테이지별 몬스터 스텟'!$H$3,SUMIFS('스테이지별 몬스터 스텟'!$R:$R,'스테이지별 몬스터 스텟'!$D:$D,'스테이지별 난이도 설정'!$B121),
E$1='스테이지별 몬스터 스텟'!$S$3,SUMIFS('스테이지별 몬스터 스텟'!$AC:$AC,'스테이지별 몬스터 스텟'!$D:$D,'스테이지별 난이도 설정'!$B121),
E$1='스테이지별 몬스터 스텟'!$AD$3,SUMIFS('스테이지별 몬스터 스텟'!$AN:$AN,'스테이지별 몬스터 스텟'!$D:$D,'스테이지별 난이도 설정'!$B121))</f>
        <v>5</v>
      </c>
      <c r="F121" cm="1">
        <f t="array" ref="F121">_xlfn.IFS(F$1='스테이지별 몬스터 스텟'!$H$3,SUMIFS('스테이지별 몬스터 스텟'!$R:$R,'스테이지별 몬스터 스텟'!$D:$D,'스테이지별 난이도 설정'!$B121),
F$1='스테이지별 몬스터 스텟'!$S$3,SUMIFS('스테이지별 몬스터 스텟'!$AC:$AC,'스테이지별 몬스터 스텟'!$D:$D,'스테이지별 난이도 설정'!$B121),
F$1='스테이지별 몬스터 스텟'!$AD$3,SUMIFS('스테이지별 몬스터 스텟'!$AN:$AN,'스테이지별 몬스터 스텟'!$D:$D,'스테이지별 난이도 설정'!$B121))</f>
        <v>10</v>
      </c>
      <c r="G121" cm="1">
        <f t="array" ref="G121">_xlfn.IFS(G$1='스테이지별 몬스터 스텟'!$H$3,SUMIFS('스테이지별 몬스터 스텟'!$R:$R,'스테이지별 몬스터 스텟'!$D:$D,'스테이지별 난이도 설정'!$B121),
G$1='스테이지별 몬스터 스텟'!$S$3,SUMIFS('스테이지별 몬스터 스텟'!$AC:$AC,'스테이지별 몬스터 스텟'!$D:$D,'스테이지별 난이도 설정'!$B121),
G$1='스테이지별 몬스터 스텟'!$AD$3,SUMIFS('스테이지별 몬스터 스텟'!$AN:$AN,'스테이지별 몬스터 스텟'!$D:$D,'스테이지별 난이도 설정'!$B121))</f>
        <v>15</v>
      </c>
      <c r="H121">
        <f t="shared" si="3"/>
        <v>30</v>
      </c>
      <c r="I121">
        <f t="shared" si="4"/>
        <v>1.5</v>
      </c>
    </row>
    <row r="122" spans="2:9" x14ac:dyDescent="0.3">
      <c r="B122">
        <v>121</v>
      </c>
      <c r="C122" s="52">
        <f t="shared" si="5"/>
        <v>48.399999999999892</v>
      </c>
      <c r="D122">
        <v>20</v>
      </c>
      <c r="E122" cm="1">
        <f t="array" ref="E122">_xlfn.IFS(E$1='스테이지별 몬스터 스텟'!$H$3,SUMIFS('스테이지별 몬스터 스텟'!$R:$R,'스테이지별 몬스터 스텟'!$D:$D,'스테이지별 난이도 설정'!$B122),
E$1='스테이지별 몬스터 스텟'!$S$3,SUMIFS('스테이지별 몬스터 스텟'!$AC:$AC,'스테이지별 몬스터 스텟'!$D:$D,'스테이지별 난이도 설정'!$B122),
E$1='스테이지별 몬스터 스텟'!$AD$3,SUMIFS('스테이지별 몬스터 스텟'!$AN:$AN,'스테이지별 몬스터 스텟'!$D:$D,'스테이지별 난이도 설정'!$B122))</f>
        <v>5</v>
      </c>
      <c r="F122" cm="1">
        <f t="array" ref="F122">_xlfn.IFS(F$1='스테이지별 몬스터 스텟'!$H$3,SUMIFS('스테이지별 몬스터 스텟'!$R:$R,'스테이지별 몬스터 스텟'!$D:$D,'스테이지별 난이도 설정'!$B122),
F$1='스테이지별 몬스터 스텟'!$S$3,SUMIFS('스테이지별 몬스터 스텟'!$AC:$AC,'스테이지별 몬스터 스텟'!$D:$D,'스테이지별 난이도 설정'!$B122),
F$1='스테이지별 몬스터 스텟'!$AD$3,SUMIFS('스테이지별 몬스터 스텟'!$AN:$AN,'스테이지별 몬스터 스텟'!$D:$D,'스테이지별 난이도 설정'!$B122))</f>
        <v>10</v>
      </c>
      <c r="G122" cm="1">
        <f t="array" ref="G122">_xlfn.IFS(G$1='스테이지별 몬스터 스텟'!$H$3,SUMIFS('스테이지별 몬스터 스텟'!$R:$R,'스테이지별 몬스터 스텟'!$D:$D,'스테이지별 난이도 설정'!$B122),
G$1='스테이지별 몬스터 스텟'!$S$3,SUMIFS('스테이지별 몬스터 스텟'!$AC:$AC,'스테이지별 몬스터 스텟'!$D:$D,'스테이지별 난이도 설정'!$B122),
G$1='스테이지별 몬스터 스텟'!$AD$3,SUMIFS('스테이지별 몬스터 스텟'!$AN:$AN,'스테이지별 몬스터 스텟'!$D:$D,'스테이지별 난이도 설정'!$B122))</f>
        <v>15</v>
      </c>
      <c r="H122">
        <f t="shared" si="3"/>
        <v>30</v>
      </c>
      <c r="I122">
        <f t="shared" si="4"/>
        <v>1.5</v>
      </c>
    </row>
    <row r="123" spans="2:9" x14ac:dyDescent="0.3">
      <c r="B123">
        <v>122</v>
      </c>
      <c r="C123" s="52">
        <f t="shared" si="5"/>
        <v>48.799999999999891</v>
      </c>
      <c r="D123">
        <v>20</v>
      </c>
      <c r="E123" cm="1">
        <f t="array" ref="E123">_xlfn.IFS(E$1='스테이지별 몬스터 스텟'!$H$3,SUMIFS('스테이지별 몬스터 스텟'!$R:$R,'스테이지별 몬스터 스텟'!$D:$D,'스테이지별 난이도 설정'!$B123),
E$1='스테이지별 몬스터 스텟'!$S$3,SUMIFS('스테이지별 몬스터 스텟'!$AC:$AC,'스테이지별 몬스터 스텟'!$D:$D,'스테이지별 난이도 설정'!$B123),
E$1='스테이지별 몬스터 스텟'!$AD$3,SUMIFS('스테이지별 몬스터 스텟'!$AN:$AN,'스테이지별 몬스터 스텟'!$D:$D,'스테이지별 난이도 설정'!$B123))</f>
        <v>5</v>
      </c>
      <c r="F123" cm="1">
        <f t="array" ref="F123">_xlfn.IFS(F$1='스테이지별 몬스터 스텟'!$H$3,SUMIFS('스테이지별 몬스터 스텟'!$R:$R,'스테이지별 몬스터 스텟'!$D:$D,'스테이지별 난이도 설정'!$B123),
F$1='스테이지별 몬스터 스텟'!$S$3,SUMIFS('스테이지별 몬스터 스텟'!$AC:$AC,'스테이지별 몬스터 스텟'!$D:$D,'스테이지별 난이도 설정'!$B123),
F$1='스테이지별 몬스터 스텟'!$AD$3,SUMIFS('스테이지별 몬스터 스텟'!$AN:$AN,'스테이지별 몬스터 스텟'!$D:$D,'스테이지별 난이도 설정'!$B123))</f>
        <v>10</v>
      </c>
      <c r="G123" cm="1">
        <f t="array" ref="G123">_xlfn.IFS(G$1='스테이지별 몬스터 스텟'!$H$3,SUMIFS('스테이지별 몬스터 스텟'!$R:$R,'스테이지별 몬스터 스텟'!$D:$D,'스테이지별 난이도 설정'!$B123),
G$1='스테이지별 몬스터 스텟'!$S$3,SUMIFS('스테이지별 몬스터 스텟'!$AC:$AC,'스테이지별 몬스터 스텟'!$D:$D,'스테이지별 난이도 설정'!$B123),
G$1='스테이지별 몬스터 스텟'!$AD$3,SUMIFS('스테이지별 몬스터 스텟'!$AN:$AN,'스테이지별 몬스터 스텟'!$D:$D,'스테이지별 난이도 설정'!$B123))</f>
        <v>15</v>
      </c>
      <c r="H123">
        <f t="shared" si="3"/>
        <v>30</v>
      </c>
      <c r="I123">
        <f t="shared" si="4"/>
        <v>1.5</v>
      </c>
    </row>
    <row r="124" spans="2:9" x14ac:dyDescent="0.3">
      <c r="B124">
        <v>123</v>
      </c>
      <c r="C124" s="52">
        <f t="shared" si="5"/>
        <v>49.199999999999889</v>
      </c>
      <c r="D124">
        <v>20</v>
      </c>
      <c r="E124" cm="1">
        <f t="array" ref="E124">_xlfn.IFS(E$1='스테이지별 몬스터 스텟'!$H$3,SUMIFS('스테이지별 몬스터 스텟'!$R:$R,'스테이지별 몬스터 스텟'!$D:$D,'스테이지별 난이도 설정'!$B124),
E$1='스테이지별 몬스터 스텟'!$S$3,SUMIFS('스테이지별 몬스터 스텟'!$AC:$AC,'스테이지별 몬스터 스텟'!$D:$D,'스테이지별 난이도 설정'!$B124),
E$1='스테이지별 몬스터 스텟'!$AD$3,SUMIFS('스테이지별 몬스터 스텟'!$AN:$AN,'스테이지별 몬스터 스텟'!$D:$D,'스테이지별 난이도 설정'!$B124))</f>
        <v>5</v>
      </c>
      <c r="F124" cm="1">
        <f t="array" ref="F124">_xlfn.IFS(F$1='스테이지별 몬스터 스텟'!$H$3,SUMIFS('스테이지별 몬스터 스텟'!$R:$R,'스테이지별 몬스터 스텟'!$D:$D,'스테이지별 난이도 설정'!$B124),
F$1='스테이지별 몬스터 스텟'!$S$3,SUMIFS('스테이지별 몬스터 스텟'!$AC:$AC,'스테이지별 몬스터 스텟'!$D:$D,'스테이지별 난이도 설정'!$B124),
F$1='스테이지별 몬스터 스텟'!$AD$3,SUMIFS('스테이지별 몬스터 스텟'!$AN:$AN,'스테이지별 몬스터 스텟'!$D:$D,'스테이지별 난이도 설정'!$B124))</f>
        <v>10</v>
      </c>
      <c r="G124" cm="1">
        <f t="array" ref="G124">_xlfn.IFS(G$1='스테이지별 몬스터 스텟'!$H$3,SUMIFS('스테이지별 몬스터 스텟'!$R:$R,'스테이지별 몬스터 스텟'!$D:$D,'스테이지별 난이도 설정'!$B124),
G$1='스테이지별 몬스터 스텟'!$S$3,SUMIFS('스테이지별 몬스터 스텟'!$AC:$AC,'스테이지별 몬스터 스텟'!$D:$D,'스테이지별 난이도 설정'!$B124),
G$1='스테이지별 몬스터 스텟'!$AD$3,SUMIFS('스테이지별 몬스터 스텟'!$AN:$AN,'스테이지별 몬스터 스텟'!$D:$D,'스테이지별 난이도 설정'!$B124))</f>
        <v>15</v>
      </c>
      <c r="H124">
        <f t="shared" si="3"/>
        <v>30</v>
      </c>
      <c r="I124">
        <f t="shared" si="4"/>
        <v>1.5</v>
      </c>
    </row>
    <row r="125" spans="2:9" x14ac:dyDescent="0.3">
      <c r="B125">
        <v>124</v>
      </c>
      <c r="C125" s="52">
        <f t="shared" si="5"/>
        <v>49.599999999999888</v>
      </c>
      <c r="D125">
        <v>20</v>
      </c>
      <c r="E125" cm="1">
        <f t="array" ref="E125">_xlfn.IFS(E$1='스테이지별 몬스터 스텟'!$H$3,SUMIFS('스테이지별 몬스터 스텟'!$R:$R,'스테이지별 몬스터 스텟'!$D:$D,'스테이지별 난이도 설정'!$B125),
E$1='스테이지별 몬스터 스텟'!$S$3,SUMIFS('스테이지별 몬스터 스텟'!$AC:$AC,'스테이지별 몬스터 스텟'!$D:$D,'스테이지별 난이도 설정'!$B125),
E$1='스테이지별 몬스터 스텟'!$AD$3,SUMIFS('스테이지별 몬스터 스텟'!$AN:$AN,'스테이지별 몬스터 스텟'!$D:$D,'스테이지별 난이도 설정'!$B125))</f>
        <v>5</v>
      </c>
      <c r="F125" cm="1">
        <f t="array" ref="F125">_xlfn.IFS(F$1='스테이지별 몬스터 스텟'!$H$3,SUMIFS('스테이지별 몬스터 스텟'!$R:$R,'스테이지별 몬스터 스텟'!$D:$D,'스테이지별 난이도 설정'!$B125),
F$1='스테이지별 몬스터 스텟'!$S$3,SUMIFS('스테이지별 몬스터 스텟'!$AC:$AC,'스테이지별 몬스터 스텟'!$D:$D,'스테이지별 난이도 설정'!$B125),
F$1='스테이지별 몬스터 스텟'!$AD$3,SUMIFS('스테이지별 몬스터 스텟'!$AN:$AN,'스테이지별 몬스터 스텟'!$D:$D,'스테이지별 난이도 설정'!$B125))</f>
        <v>10</v>
      </c>
      <c r="G125" cm="1">
        <f t="array" ref="G125">_xlfn.IFS(G$1='스테이지별 몬스터 스텟'!$H$3,SUMIFS('스테이지별 몬스터 스텟'!$R:$R,'스테이지별 몬스터 스텟'!$D:$D,'스테이지별 난이도 설정'!$B125),
G$1='스테이지별 몬스터 스텟'!$S$3,SUMIFS('스테이지별 몬스터 스텟'!$AC:$AC,'스테이지별 몬스터 스텟'!$D:$D,'스테이지별 난이도 설정'!$B125),
G$1='스테이지별 몬스터 스텟'!$AD$3,SUMIFS('스테이지별 몬스터 스텟'!$AN:$AN,'스테이지별 몬스터 스텟'!$D:$D,'스테이지별 난이도 설정'!$B125))</f>
        <v>15</v>
      </c>
      <c r="H125">
        <f t="shared" si="3"/>
        <v>30</v>
      </c>
      <c r="I125">
        <f t="shared" si="4"/>
        <v>1.5</v>
      </c>
    </row>
    <row r="126" spans="2:9" x14ac:dyDescent="0.3">
      <c r="B126">
        <v>125</v>
      </c>
      <c r="C126" s="52">
        <f t="shared" si="5"/>
        <v>49.999999999999886</v>
      </c>
      <c r="D126">
        <v>20</v>
      </c>
      <c r="E126" cm="1">
        <f t="array" ref="E126">_xlfn.IFS(E$1='스테이지별 몬스터 스텟'!$H$3,SUMIFS('스테이지별 몬스터 스텟'!$R:$R,'스테이지별 몬스터 스텟'!$D:$D,'스테이지별 난이도 설정'!$B126),
E$1='스테이지별 몬스터 스텟'!$S$3,SUMIFS('스테이지별 몬스터 스텟'!$AC:$AC,'스테이지별 몬스터 스텟'!$D:$D,'스테이지별 난이도 설정'!$B126),
E$1='스테이지별 몬스터 스텟'!$AD$3,SUMIFS('스테이지별 몬스터 스텟'!$AN:$AN,'스테이지별 몬스터 스텟'!$D:$D,'스테이지별 난이도 설정'!$B126))</f>
        <v>5</v>
      </c>
      <c r="F126" cm="1">
        <f t="array" ref="F126">_xlfn.IFS(F$1='스테이지별 몬스터 스텟'!$H$3,SUMIFS('스테이지별 몬스터 스텟'!$R:$R,'스테이지별 몬스터 스텟'!$D:$D,'스테이지별 난이도 설정'!$B126),
F$1='스테이지별 몬스터 스텟'!$S$3,SUMIFS('스테이지별 몬스터 스텟'!$AC:$AC,'스테이지별 몬스터 스텟'!$D:$D,'스테이지별 난이도 설정'!$B126),
F$1='스테이지별 몬스터 스텟'!$AD$3,SUMIFS('스테이지별 몬스터 스텟'!$AN:$AN,'스테이지별 몬스터 스텟'!$D:$D,'스테이지별 난이도 설정'!$B126))</f>
        <v>10</v>
      </c>
      <c r="G126" cm="1">
        <f t="array" ref="G126">_xlfn.IFS(G$1='스테이지별 몬스터 스텟'!$H$3,SUMIFS('스테이지별 몬스터 스텟'!$R:$R,'스테이지별 몬스터 스텟'!$D:$D,'스테이지별 난이도 설정'!$B126),
G$1='스테이지별 몬스터 스텟'!$S$3,SUMIFS('스테이지별 몬스터 스텟'!$AC:$AC,'스테이지별 몬스터 스텟'!$D:$D,'스테이지별 난이도 설정'!$B126),
G$1='스테이지별 몬스터 스텟'!$AD$3,SUMIFS('스테이지별 몬스터 스텟'!$AN:$AN,'스테이지별 몬스터 스텟'!$D:$D,'스테이지별 난이도 설정'!$B126))</f>
        <v>15</v>
      </c>
      <c r="H126">
        <f t="shared" si="3"/>
        <v>30</v>
      </c>
      <c r="I126">
        <f t="shared" si="4"/>
        <v>1.5</v>
      </c>
    </row>
    <row r="127" spans="2:9" x14ac:dyDescent="0.3">
      <c r="B127">
        <v>126</v>
      </c>
      <c r="C127" s="52">
        <f t="shared" si="5"/>
        <v>50.399999999999885</v>
      </c>
      <c r="D127">
        <v>20</v>
      </c>
      <c r="E127" cm="1">
        <f t="array" ref="E127">_xlfn.IFS(E$1='스테이지별 몬스터 스텟'!$H$3,SUMIFS('스테이지별 몬스터 스텟'!$R:$R,'스테이지별 몬스터 스텟'!$D:$D,'스테이지별 난이도 설정'!$B127),
E$1='스테이지별 몬스터 스텟'!$S$3,SUMIFS('스테이지별 몬스터 스텟'!$AC:$AC,'스테이지별 몬스터 스텟'!$D:$D,'스테이지별 난이도 설정'!$B127),
E$1='스테이지별 몬스터 스텟'!$AD$3,SUMIFS('스테이지별 몬스터 스텟'!$AN:$AN,'스테이지별 몬스터 스텟'!$D:$D,'스테이지별 난이도 설정'!$B127))</f>
        <v>5</v>
      </c>
      <c r="F127" cm="1">
        <f t="array" ref="F127">_xlfn.IFS(F$1='스테이지별 몬스터 스텟'!$H$3,SUMIFS('스테이지별 몬스터 스텟'!$R:$R,'스테이지별 몬스터 스텟'!$D:$D,'스테이지별 난이도 설정'!$B127),
F$1='스테이지별 몬스터 스텟'!$S$3,SUMIFS('스테이지별 몬스터 스텟'!$AC:$AC,'스테이지별 몬스터 스텟'!$D:$D,'스테이지별 난이도 설정'!$B127),
F$1='스테이지별 몬스터 스텟'!$AD$3,SUMIFS('스테이지별 몬스터 스텟'!$AN:$AN,'스테이지별 몬스터 스텟'!$D:$D,'스테이지별 난이도 설정'!$B127))</f>
        <v>10</v>
      </c>
      <c r="G127" cm="1">
        <f t="array" ref="G127">_xlfn.IFS(G$1='스테이지별 몬스터 스텟'!$H$3,SUMIFS('스테이지별 몬스터 스텟'!$R:$R,'스테이지별 몬스터 스텟'!$D:$D,'스테이지별 난이도 설정'!$B127),
G$1='스테이지별 몬스터 스텟'!$S$3,SUMIFS('스테이지별 몬스터 스텟'!$AC:$AC,'스테이지별 몬스터 스텟'!$D:$D,'스테이지별 난이도 설정'!$B127),
G$1='스테이지별 몬스터 스텟'!$AD$3,SUMIFS('스테이지별 몬스터 스텟'!$AN:$AN,'스테이지별 몬스터 스텟'!$D:$D,'스테이지별 난이도 설정'!$B127))</f>
        <v>15</v>
      </c>
      <c r="H127">
        <f t="shared" si="3"/>
        <v>30</v>
      </c>
      <c r="I127">
        <f t="shared" si="4"/>
        <v>1.5</v>
      </c>
    </row>
    <row r="128" spans="2:9" x14ac:dyDescent="0.3">
      <c r="B128">
        <v>127</v>
      </c>
      <c r="C128" s="52">
        <f t="shared" si="5"/>
        <v>50.799999999999883</v>
      </c>
      <c r="D128">
        <v>20</v>
      </c>
      <c r="E128" cm="1">
        <f t="array" ref="E128">_xlfn.IFS(E$1='스테이지별 몬스터 스텟'!$H$3,SUMIFS('스테이지별 몬스터 스텟'!$R:$R,'스테이지별 몬스터 스텟'!$D:$D,'스테이지별 난이도 설정'!$B128),
E$1='스테이지별 몬스터 스텟'!$S$3,SUMIFS('스테이지별 몬스터 스텟'!$AC:$AC,'스테이지별 몬스터 스텟'!$D:$D,'스테이지별 난이도 설정'!$B128),
E$1='스테이지별 몬스터 스텟'!$AD$3,SUMIFS('스테이지별 몬스터 스텟'!$AN:$AN,'스테이지별 몬스터 스텟'!$D:$D,'스테이지별 난이도 설정'!$B128))</f>
        <v>5</v>
      </c>
      <c r="F128" cm="1">
        <f t="array" ref="F128">_xlfn.IFS(F$1='스테이지별 몬스터 스텟'!$H$3,SUMIFS('스테이지별 몬스터 스텟'!$R:$R,'스테이지별 몬스터 스텟'!$D:$D,'스테이지별 난이도 설정'!$B128),
F$1='스테이지별 몬스터 스텟'!$S$3,SUMIFS('스테이지별 몬스터 스텟'!$AC:$AC,'스테이지별 몬스터 스텟'!$D:$D,'스테이지별 난이도 설정'!$B128),
F$1='스테이지별 몬스터 스텟'!$AD$3,SUMIFS('스테이지별 몬스터 스텟'!$AN:$AN,'스테이지별 몬스터 스텟'!$D:$D,'스테이지별 난이도 설정'!$B128))</f>
        <v>10</v>
      </c>
      <c r="G128" cm="1">
        <f t="array" ref="G128">_xlfn.IFS(G$1='스테이지별 몬스터 스텟'!$H$3,SUMIFS('스테이지별 몬스터 스텟'!$R:$R,'스테이지별 몬스터 스텟'!$D:$D,'스테이지별 난이도 설정'!$B128),
G$1='스테이지별 몬스터 스텟'!$S$3,SUMIFS('스테이지별 몬스터 스텟'!$AC:$AC,'스테이지별 몬스터 스텟'!$D:$D,'스테이지별 난이도 설정'!$B128),
G$1='스테이지별 몬스터 스텟'!$AD$3,SUMIFS('스테이지별 몬스터 스텟'!$AN:$AN,'스테이지별 몬스터 스텟'!$D:$D,'스테이지별 난이도 설정'!$B128))</f>
        <v>15</v>
      </c>
      <c r="H128">
        <f t="shared" si="3"/>
        <v>30</v>
      </c>
      <c r="I128">
        <f t="shared" si="4"/>
        <v>1.5</v>
      </c>
    </row>
    <row r="129" spans="2:9" x14ac:dyDescent="0.3">
      <c r="B129">
        <v>128</v>
      </c>
      <c r="C129" s="52">
        <f t="shared" si="5"/>
        <v>51.199999999999882</v>
      </c>
      <c r="D129">
        <v>20</v>
      </c>
      <c r="E129" cm="1">
        <f t="array" ref="E129">_xlfn.IFS(E$1='스테이지별 몬스터 스텟'!$H$3,SUMIFS('스테이지별 몬스터 스텟'!$R:$R,'스테이지별 몬스터 스텟'!$D:$D,'스테이지별 난이도 설정'!$B129),
E$1='스테이지별 몬스터 스텟'!$S$3,SUMIFS('스테이지별 몬스터 스텟'!$AC:$AC,'스테이지별 몬스터 스텟'!$D:$D,'스테이지별 난이도 설정'!$B129),
E$1='스테이지별 몬스터 스텟'!$AD$3,SUMIFS('스테이지별 몬스터 스텟'!$AN:$AN,'스테이지별 몬스터 스텟'!$D:$D,'스테이지별 난이도 설정'!$B129))</f>
        <v>5</v>
      </c>
      <c r="F129" cm="1">
        <f t="array" ref="F129">_xlfn.IFS(F$1='스테이지별 몬스터 스텟'!$H$3,SUMIFS('스테이지별 몬스터 스텟'!$R:$R,'스테이지별 몬스터 스텟'!$D:$D,'스테이지별 난이도 설정'!$B129),
F$1='스테이지별 몬스터 스텟'!$S$3,SUMIFS('스테이지별 몬스터 스텟'!$AC:$AC,'스테이지별 몬스터 스텟'!$D:$D,'스테이지별 난이도 설정'!$B129),
F$1='스테이지별 몬스터 스텟'!$AD$3,SUMIFS('스테이지별 몬스터 스텟'!$AN:$AN,'스테이지별 몬스터 스텟'!$D:$D,'스테이지별 난이도 설정'!$B129))</f>
        <v>10</v>
      </c>
      <c r="G129" cm="1">
        <f t="array" ref="G129">_xlfn.IFS(G$1='스테이지별 몬스터 스텟'!$H$3,SUMIFS('스테이지별 몬스터 스텟'!$R:$R,'스테이지별 몬스터 스텟'!$D:$D,'스테이지별 난이도 설정'!$B129),
G$1='스테이지별 몬스터 스텟'!$S$3,SUMIFS('스테이지별 몬스터 스텟'!$AC:$AC,'스테이지별 몬스터 스텟'!$D:$D,'스테이지별 난이도 설정'!$B129),
G$1='스테이지별 몬스터 스텟'!$AD$3,SUMIFS('스테이지별 몬스터 스텟'!$AN:$AN,'스테이지별 몬스터 스텟'!$D:$D,'스테이지별 난이도 설정'!$B129))</f>
        <v>15</v>
      </c>
      <c r="H129">
        <f t="shared" si="3"/>
        <v>30</v>
      </c>
      <c r="I129">
        <f t="shared" si="4"/>
        <v>1.5</v>
      </c>
    </row>
    <row r="130" spans="2:9" x14ac:dyDescent="0.3">
      <c r="B130">
        <v>129</v>
      </c>
      <c r="C130" s="52">
        <f t="shared" si="5"/>
        <v>51.599999999999881</v>
      </c>
      <c r="D130">
        <v>20</v>
      </c>
      <c r="E130" cm="1">
        <f t="array" ref="E130">_xlfn.IFS(E$1='스테이지별 몬스터 스텟'!$H$3,SUMIFS('스테이지별 몬스터 스텟'!$R:$R,'스테이지별 몬스터 스텟'!$D:$D,'스테이지별 난이도 설정'!$B130),
E$1='스테이지별 몬스터 스텟'!$S$3,SUMIFS('스테이지별 몬스터 스텟'!$AC:$AC,'스테이지별 몬스터 스텟'!$D:$D,'스테이지별 난이도 설정'!$B130),
E$1='스테이지별 몬스터 스텟'!$AD$3,SUMIFS('스테이지별 몬스터 스텟'!$AN:$AN,'스테이지별 몬스터 스텟'!$D:$D,'스테이지별 난이도 설정'!$B130))</f>
        <v>5</v>
      </c>
      <c r="F130" cm="1">
        <f t="array" ref="F130">_xlfn.IFS(F$1='스테이지별 몬스터 스텟'!$H$3,SUMIFS('스테이지별 몬스터 스텟'!$R:$R,'스테이지별 몬스터 스텟'!$D:$D,'스테이지별 난이도 설정'!$B130),
F$1='스테이지별 몬스터 스텟'!$S$3,SUMIFS('스테이지별 몬스터 스텟'!$AC:$AC,'스테이지별 몬스터 스텟'!$D:$D,'스테이지별 난이도 설정'!$B130),
F$1='스테이지별 몬스터 스텟'!$AD$3,SUMIFS('스테이지별 몬스터 스텟'!$AN:$AN,'스테이지별 몬스터 스텟'!$D:$D,'스테이지별 난이도 설정'!$B130))</f>
        <v>10</v>
      </c>
      <c r="G130" cm="1">
        <f t="array" ref="G130">_xlfn.IFS(G$1='스테이지별 몬스터 스텟'!$H$3,SUMIFS('스테이지별 몬스터 스텟'!$R:$R,'스테이지별 몬스터 스텟'!$D:$D,'스테이지별 난이도 설정'!$B130),
G$1='스테이지별 몬스터 스텟'!$S$3,SUMIFS('스테이지별 몬스터 스텟'!$AC:$AC,'스테이지별 몬스터 스텟'!$D:$D,'스테이지별 난이도 설정'!$B130),
G$1='스테이지별 몬스터 스텟'!$AD$3,SUMIFS('스테이지별 몬스터 스텟'!$AN:$AN,'스테이지별 몬스터 스텟'!$D:$D,'스테이지별 난이도 설정'!$B130))</f>
        <v>15</v>
      </c>
      <c r="H130">
        <f t="shared" si="3"/>
        <v>30</v>
      </c>
      <c r="I130">
        <f t="shared" si="4"/>
        <v>1.5</v>
      </c>
    </row>
    <row r="131" spans="2:9" x14ac:dyDescent="0.3">
      <c r="B131">
        <v>130</v>
      </c>
      <c r="C131" s="52">
        <f t="shared" si="5"/>
        <v>51.999999999999879</v>
      </c>
      <c r="D131">
        <v>20</v>
      </c>
      <c r="E131" cm="1">
        <f t="array" ref="E131">_xlfn.IFS(E$1='스테이지별 몬스터 스텟'!$H$3,SUMIFS('스테이지별 몬스터 스텟'!$R:$R,'스테이지별 몬스터 스텟'!$D:$D,'스테이지별 난이도 설정'!$B131),
E$1='스테이지별 몬스터 스텟'!$S$3,SUMIFS('스테이지별 몬스터 스텟'!$AC:$AC,'스테이지별 몬스터 스텟'!$D:$D,'스테이지별 난이도 설정'!$B131),
E$1='스테이지별 몬스터 스텟'!$AD$3,SUMIFS('스테이지별 몬스터 스텟'!$AN:$AN,'스테이지별 몬스터 스텟'!$D:$D,'스테이지별 난이도 설정'!$B131))</f>
        <v>5</v>
      </c>
      <c r="F131" cm="1">
        <f t="array" ref="F131">_xlfn.IFS(F$1='스테이지별 몬스터 스텟'!$H$3,SUMIFS('스테이지별 몬스터 스텟'!$R:$R,'스테이지별 몬스터 스텟'!$D:$D,'스테이지별 난이도 설정'!$B131),
F$1='스테이지별 몬스터 스텟'!$S$3,SUMIFS('스테이지별 몬스터 스텟'!$AC:$AC,'스테이지별 몬스터 스텟'!$D:$D,'스테이지별 난이도 설정'!$B131),
F$1='스테이지별 몬스터 스텟'!$AD$3,SUMIFS('스테이지별 몬스터 스텟'!$AN:$AN,'스테이지별 몬스터 스텟'!$D:$D,'스테이지별 난이도 설정'!$B131))</f>
        <v>10</v>
      </c>
      <c r="G131" cm="1">
        <f t="array" ref="G131">_xlfn.IFS(G$1='스테이지별 몬스터 스텟'!$H$3,SUMIFS('스테이지별 몬스터 스텟'!$R:$R,'스테이지별 몬스터 스텟'!$D:$D,'스테이지별 난이도 설정'!$B131),
G$1='스테이지별 몬스터 스텟'!$S$3,SUMIFS('스테이지별 몬스터 스텟'!$AC:$AC,'스테이지별 몬스터 스텟'!$D:$D,'스테이지별 난이도 설정'!$B131),
G$1='스테이지별 몬스터 스텟'!$AD$3,SUMIFS('스테이지별 몬스터 스텟'!$AN:$AN,'스테이지별 몬스터 스텟'!$D:$D,'스테이지별 난이도 설정'!$B131))</f>
        <v>15</v>
      </c>
      <c r="H131">
        <f t="shared" ref="H131:H194" si="6">SUM(E131:G131)</f>
        <v>30</v>
      </c>
      <c r="I131">
        <f t="shared" ref="I131:I194" si="7">SUM(E131:G131)/D131</f>
        <v>1.5</v>
      </c>
    </row>
    <row r="132" spans="2:9" x14ac:dyDescent="0.3">
      <c r="B132">
        <v>131</v>
      </c>
      <c r="C132" s="52">
        <f t="shared" ref="C132:C195" si="8">C131+200/500</f>
        <v>52.399999999999878</v>
      </c>
      <c r="D132">
        <v>20</v>
      </c>
      <c r="E132" cm="1">
        <f t="array" ref="E132">_xlfn.IFS(E$1='스테이지별 몬스터 스텟'!$H$3,SUMIFS('스테이지별 몬스터 스텟'!$R:$R,'스테이지별 몬스터 스텟'!$D:$D,'스테이지별 난이도 설정'!$B132),
E$1='스테이지별 몬스터 스텟'!$S$3,SUMIFS('스테이지별 몬스터 스텟'!$AC:$AC,'스테이지별 몬스터 스텟'!$D:$D,'스테이지별 난이도 설정'!$B132),
E$1='스테이지별 몬스터 스텟'!$AD$3,SUMIFS('스테이지별 몬스터 스텟'!$AN:$AN,'스테이지별 몬스터 스텟'!$D:$D,'스테이지별 난이도 설정'!$B132))</f>
        <v>5</v>
      </c>
      <c r="F132" cm="1">
        <f t="array" ref="F132">_xlfn.IFS(F$1='스테이지별 몬스터 스텟'!$H$3,SUMIFS('스테이지별 몬스터 스텟'!$R:$R,'스테이지별 몬스터 스텟'!$D:$D,'스테이지별 난이도 설정'!$B132),
F$1='스테이지별 몬스터 스텟'!$S$3,SUMIFS('스테이지별 몬스터 스텟'!$AC:$AC,'스테이지별 몬스터 스텟'!$D:$D,'스테이지별 난이도 설정'!$B132),
F$1='스테이지별 몬스터 스텟'!$AD$3,SUMIFS('스테이지별 몬스터 스텟'!$AN:$AN,'스테이지별 몬스터 스텟'!$D:$D,'스테이지별 난이도 설정'!$B132))</f>
        <v>10</v>
      </c>
      <c r="G132" cm="1">
        <f t="array" ref="G132">_xlfn.IFS(G$1='스테이지별 몬스터 스텟'!$H$3,SUMIFS('스테이지별 몬스터 스텟'!$R:$R,'스테이지별 몬스터 스텟'!$D:$D,'스테이지별 난이도 설정'!$B132),
G$1='스테이지별 몬스터 스텟'!$S$3,SUMIFS('스테이지별 몬스터 스텟'!$AC:$AC,'스테이지별 몬스터 스텟'!$D:$D,'스테이지별 난이도 설정'!$B132),
G$1='스테이지별 몬스터 스텟'!$AD$3,SUMIFS('스테이지별 몬스터 스텟'!$AN:$AN,'스테이지별 몬스터 스텟'!$D:$D,'스테이지별 난이도 설정'!$B132))</f>
        <v>15</v>
      </c>
      <c r="H132">
        <f t="shared" si="6"/>
        <v>30</v>
      </c>
      <c r="I132">
        <f t="shared" si="7"/>
        <v>1.5</v>
      </c>
    </row>
    <row r="133" spans="2:9" x14ac:dyDescent="0.3">
      <c r="B133">
        <v>132</v>
      </c>
      <c r="C133" s="52">
        <f t="shared" si="8"/>
        <v>52.799999999999876</v>
      </c>
      <c r="D133">
        <v>20</v>
      </c>
      <c r="E133" cm="1">
        <f t="array" ref="E133">_xlfn.IFS(E$1='스테이지별 몬스터 스텟'!$H$3,SUMIFS('스테이지별 몬스터 스텟'!$R:$R,'스테이지별 몬스터 스텟'!$D:$D,'스테이지별 난이도 설정'!$B133),
E$1='스테이지별 몬스터 스텟'!$S$3,SUMIFS('스테이지별 몬스터 스텟'!$AC:$AC,'스테이지별 몬스터 스텟'!$D:$D,'스테이지별 난이도 설정'!$B133),
E$1='스테이지별 몬스터 스텟'!$AD$3,SUMIFS('스테이지별 몬스터 스텟'!$AN:$AN,'스테이지별 몬스터 스텟'!$D:$D,'스테이지별 난이도 설정'!$B133))</f>
        <v>5</v>
      </c>
      <c r="F133" cm="1">
        <f t="array" ref="F133">_xlfn.IFS(F$1='스테이지별 몬스터 스텟'!$H$3,SUMIFS('스테이지별 몬스터 스텟'!$R:$R,'스테이지별 몬스터 스텟'!$D:$D,'스테이지별 난이도 설정'!$B133),
F$1='스테이지별 몬스터 스텟'!$S$3,SUMIFS('스테이지별 몬스터 스텟'!$AC:$AC,'스테이지별 몬스터 스텟'!$D:$D,'스테이지별 난이도 설정'!$B133),
F$1='스테이지별 몬스터 스텟'!$AD$3,SUMIFS('스테이지별 몬스터 스텟'!$AN:$AN,'스테이지별 몬스터 스텟'!$D:$D,'스테이지별 난이도 설정'!$B133))</f>
        <v>10</v>
      </c>
      <c r="G133" cm="1">
        <f t="array" ref="G133">_xlfn.IFS(G$1='스테이지별 몬스터 스텟'!$H$3,SUMIFS('스테이지별 몬스터 스텟'!$R:$R,'스테이지별 몬스터 스텟'!$D:$D,'스테이지별 난이도 설정'!$B133),
G$1='스테이지별 몬스터 스텟'!$S$3,SUMIFS('스테이지별 몬스터 스텟'!$AC:$AC,'스테이지별 몬스터 스텟'!$D:$D,'스테이지별 난이도 설정'!$B133),
G$1='스테이지별 몬스터 스텟'!$AD$3,SUMIFS('스테이지별 몬스터 스텟'!$AN:$AN,'스테이지별 몬스터 스텟'!$D:$D,'스테이지별 난이도 설정'!$B133))</f>
        <v>15</v>
      </c>
      <c r="H133">
        <f t="shared" si="6"/>
        <v>30</v>
      </c>
      <c r="I133">
        <f t="shared" si="7"/>
        <v>1.5</v>
      </c>
    </row>
    <row r="134" spans="2:9" x14ac:dyDescent="0.3">
      <c r="B134">
        <v>133</v>
      </c>
      <c r="C134" s="52">
        <f t="shared" si="8"/>
        <v>53.199999999999875</v>
      </c>
      <c r="D134">
        <v>20</v>
      </c>
      <c r="E134" cm="1">
        <f t="array" ref="E134">_xlfn.IFS(E$1='스테이지별 몬스터 스텟'!$H$3,SUMIFS('스테이지별 몬스터 스텟'!$R:$R,'스테이지별 몬스터 스텟'!$D:$D,'스테이지별 난이도 설정'!$B134),
E$1='스테이지별 몬스터 스텟'!$S$3,SUMIFS('스테이지별 몬스터 스텟'!$AC:$AC,'스테이지별 몬스터 스텟'!$D:$D,'스테이지별 난이도 설정'!$B134),
E$1='스테이지별 몬스터 스텟'!$AD$3,SUMIFS('스테이지별 몬스터 스텟'!$AN:$AN,'스테이지별 몬스터 스텟'!$D:$D,'스테이지별 난이도 설정'!$B134))</f>
        <v>5</v>
      </c>
      <c r="F134" cm="1">
        <f t="array" ref="F134">_xlfn.IFS(F$1='스테이지별 몬스터 스텟'!$H$3,SUMIFS('스테이지별 몬스터 스텟'!$R:$R,'스테이지별 몬스터 스텟'!$D:$D,'스테이지별 난이도 설정'!$B134),
F$1='스테이지별 몬스터 스텟'!$S$3,SUMIFS('스테이지별 몬스터 스텟'!$AC:$AC,'스테이지별 몬스터 스텟'!$D:$D,'스테이지별 난이도 설정'!$B134),
F$1='스테이지별 몬스터 스텟'!$AD$3,SUMIFS('스테이지별 몬스터 스텟'!$AN:$AN,'스테이지별 몬스터 스텟'!$D:$D,'스테이지별 난이도 설정'!$B134))</f>
        <v>10</v>
      </c>
      <c r="G134" cm="1">
        <f t="array" ref="G134">_xlfn.IFS(G$1='스테이지별 몬스터 스텟'!$H$3,SUMIFS('스테이지별 몬스터 스텟'!$R:$R,'스테이지별 몬스터 스텟'!$D:$D,'스테이지별 난이도 설정'!$B134),
G$1='스테이지별 몬스터 스텟'!$S$3,SUMIFS('스테이지별 몬스터 스텟'!$AC:$AC,'스테이지별 몬스터 스텟'!$D:$D,'스테이지별 난이도 설정'!$B134),
G$1='스테이지별 몬스터 스텟'!$AD$3,SUMIFS('스테이지별 몬스터 스텟'!$AN:$AN,'스테이지별 몬스터 스텟'!$D:$D,'스테이지별 난이도 설정'!$B134))</f>
        <v>15</v>
      </c>
      <c r="H134">
        <f t="shared" si="6"/>
        <v>30</v>
      </c>
      <c r="I134">
        <f t="shared" si="7"/>
        <v>1.5</v>
      </c>
    </row>
    <row r="135" spans="2:9" x14ac:dyDescent="0.3">
      <c r="B135">
        <v>134</v>
      </c>
      <c r="C135" s="52">
        <f t="shared" si="8"/>
        <v>53.599999999999874</v>
      </c>
      <c r="D135">
        <v>20</v>
      </c>
      <c r="E135" cm="1">
        <f t="array" ref="E135">_xlfn.IFS(E$1='스테이지별 몬스터 스텟'!$H$3,SUMIFS('스테이지별 몬스터 스텟'!$R:$R,'스테이지별 몬스터 스텟'!$D:$D,'스테이지별 난이도 설정'!$B135),
E$1='스테이지별 몬스터 스텟'!$S$3,SUMIFS('스테이지별 몬스터 스텟'!$AC:$AC,'스테이지별 몬스터 스텟'!$D:$D,'스테이지별 난이도 설정'!$B135),
E$1='스테이지별 몬스터 스텟'!$AD$3,SUMIFS('스테이지별 몬스터 스텟'!$AN:$AN,'스테이지별 몬스터 스텟'!$D:$D,'스테이지별 난이도 설정'!$B135))</f>
        <v>5</v>
      </c>
      <c r="F135" cm="1">
        <f t="array" ref="F135">_xlfn.IFS(F$1='스테이지별 몬스터 스텟'!$H$3,SUMIFS('스테이지별 몬스터 스텟'!$R:$R,'스테이지별 몬스터 스텟'!$D:$D,'스테이지별 난이도 설정'!$B135),
F$1='스테이지별 몬스터 스텟'!$S$3,SUMIFS('스테이지별 몬스터 스텟'!$AC:$AC,'스테이지별 몬스터 스텟'!$D:$D,'스테이지별 난이도 설정'!$B135),
F$1='스테이지별 몬스터 스텟'!$AD$3,SUMIFS('스테이지별 몬스터 스텟'!$AN:$AN,'스테이지별 몬스터 스텟'!$D:$D,'스테이지별 난이도 설정'!$B135))</f>
        <v>10</v>
      </c>
      <c r="G135" cm="1">
        <f t="array" ref="G135">_xlfn.IFS(G$1='스테이지별 몬스터 스텟'!$H$3,SUMIFS('스테이지별 몬스터 스텟'!$R:$R,'스테이지별 몬스터 스텟'!$D:$D,'스테이지별 난이도 설정'!$B135),
G$1='스테이지별 몬스터 스텟'!$S$3,SUMIFS('스테이지별 몬스터 스텟'!$AC:$AC,'스테이지별 몬스터 스텟'!$D:$D,'스테이지별 난이도 설정'!$B135),
G$1='스테이지별 몬스터 스텟'!$AD$3,SUMIFS('스테이지별 몬스터 스텟'!$AN:$AN,'스테이지별 몬스터 스텟'!$D:$D,'스테이지별 난이도 설정'!$B135))</f>
        <v>15</v>
      </c>
      <c r="H135">
        <f t="shared" si="6"/>
        <v>30</v>
      </c>
      <c r="I135">
        <f t="shared" si="7"/>
        <v>1.5</v>
      </c>
    </row>
    <row r="136" spans="2:9" x14ac:dyDescent="0.3">
      <c r="B136">
        <v>135</v>
      </c>
      <c r="C136" s="52">
        <f t="shared" si="8"/>
        <v>53.999999999999872</v>
      </c>
      <c r="D136">
        <v>20</v>
      </c>
      <c r="E136" cm="1">
        <f t="array" ref="E136">_xlfn.IFS(E$1='스테이지별 몬스터 스텟'!$H$3,SUMIFS('스테이지별 몬스터 스텟'!$R:$R,'스테이지별 몬스터 스텟'!$D:$D,'스테이지별 난이도 설정'!$B136),
E$1='스테이지별 몬스터 스텟'!$S$3,SUMIFS('스테이지별 몬스터 스텟'!$AC:$AC,'스테이지별 몬스터 스텟'!$D:$D,'스테이지별 난이도 설정'!$B136),
E$1='스테이지별 몬스터 스텟'!$AD$3,SUMIFS('스테이지별 몬스터 스텟'!$AN:$AN,'스테이지별 몬스터 스텟'!$D:$D,'스테이지별 난이도 설정'!$B136))</f>
        <v>5</v>
      </c>
      <c r="F136" cm="1">
        <f t="array" ref="F136">_xlfn.IFS(F$1='스테이지별 몬스터 스텟'!$H$3,SUMIFS('스테이지별 몬스터 스텟'!$R:$R,'스테이지별 몬스터 스텟'!$D:$D,'스테이지별 난이도 설정'!$B136),
F$1='스테이지별 몬스터 스텟'!$S$3,SUMIFS('스테이지별 몬스터 스텟'!$AC:$AC,'스테이지별 몬스터 스텟'!$D:$D,'스테이지별 난이도 설정'!$B136),
F$1='스테이지별 몬스터 스텟'!$AD$3,SUMIFS('스테이지별 몬스터 스텟'!$AN:$AN,'스테이지별 몬스터 스텟'!$D:$D,'스테이지별 난이도 설정'!$B136))</f>
        <v>10</v>
      </c>
      <c r="G136" cm="1">
        <f t="array" ref="G136">_xlfn.IFS(G$1='스테이지별 몬스터 스텟'!$H$3,SUMIFS('스테이지별 몬스터 스텟'!$R:$R,'스테이지별 몬스터 스텟'!$D:$D,'스테이지별 난이도 설정'!$B136),
G$1='스테이지별 몬스터 스텟'!$S$3,SUMIFS('스테이지별 몬스터 스텟'!$AC:$AC,'스테이지별 몬스터 스텟'!$D:$D,'스테이지별 난이도 설정'!$B136),
G$1='스테이지별 몬스터 스텟'!$AD$3,SUMIFS('스테이지별 몬스터 스텟'!$AN:$AN,'스테이지별 몬스터 스텟'!$D:$D,'스테이지별 난이도 설정'!$B136))</f>
        <v>15</v>
      </c>
      <c r="H136">
        <f t="shared" si="6"/>
        <v>30</v>
      </c>
      <c r="I136">
        <f t="shared" si="7"/>
        <v>1.5</v>
      </c>
    </row>
    <row r="137" spans="2:9" x14ac:dyDescent="0.3">
      <c r="B137">
        <v>136</v>
      </c>
      <c r="C137" s="52">
        <f t="shared" si="8"/>
        <v>54.399999999999871</v>
      </c>
      <c r="D137">
        <v>20</v>
      </c>
      <c r="E137" cm="1">
        <f t="array" ref="E137">_xlfn.IFS(E$1='스테이지별 몬스터 스텟'!$H$3,SUMIFS('스테이지별 몬스터 스텟'!$R:$R,'스테이지별 몬스터 스텟'!$D:$D,'스테이지별 난이도 설정'!$B137),
E$1='스테이지별 몬스터 스텟'!$S$3,SUMIFS('스테이지별 몬스터 스텟'!$AC:$AC,'스테이지별 몬스터 스텟'!$D:$D,'스테이지별 난이도 설정'!$B137),
E$1='스테이지별 몬스터 스텟'!$AD$3,SUMIFS('스테이지별 몬스터 스텟'!$AN:$AN,'스테이지별 몬스터 스텟'!$D:$D,'스테이지별 난이도 설정'!$B137))</f>
        <v>5</v>
      </c>
      <c r="F137" cm="1">
        <f t="array" ref="F137">_xlfn.IFS(F$1='스테이지별 몬스터 스텟'!$H$3,SUMIFS('스테이지별 몬스터 스텟'!$R:$R,'스테이지별 몬스터 스텟'!$D:$D,'스테이지별 난이도 설정'!$B137),
F$1='스테이지별 몬스터 스텟'!$S$3,SUMIFS('스테이지별 몬스터 스텟'!$AC:$AC,'스테이지별 몬스터 스텟'!$D:$D,'스테이지별 난이도 설정'!$B137),
F$1='스테이지별 몬스터 스텟'!$AD$3,SUMIFS('스테이지별 몬스터 스텟'!$AN:$AN,'스테이지별 몬스터 스텟'!$D:$D,'스테이지별 난이도 설정'!$B137))</f>
        <v>10</v>
      </c>
      <c r="G137" cm="1">
        <f t="array" ref="G137">_xlfn.IFS(G$1='스테이지별 몬스터 스텟'!$H$3,SUMIFS('스테이지별 몬스터 스텟'!$R:$R,'스테이지별 몬스터 스텟'!$D:$D,'스테이지별 난이도 설정'!$B137),
G$1='스테이지별 몬스터 스텟'!$S$3,SUMIFS('스테이지별 몬스터 스텟'!$AC:$AC,'스테이지별 몬스터 스텟'!$D:$D,'스테이지별 난이도 설정'!$B137),
G$1='스테이지별 몬스터 스텟'!$AD$3,SUMIFS('스테이지별 몬스터 스텟'!$AN:$AN,'스테이지별 몬스터 스텟'!$D:$D,'스테이지별 난이도 설정'!$B137))</f>
        <v>15</v>
      </c>
      <c r="H137">
        <f t="shared" si="6"/>
        <v>30</v>
      </c>
      <c r="I137">
        <f t="shared" si="7"/>
        <v>1.5</v>
      </c>
    </row>
    <row r="138" spans="2:9" x14ac:dyDescent="0.3">
      <c r="B138">
        <v>137</v>
      </c>
      <c r="C138" s="52">
        <f t="shared" si="8"/>
        <v>54.799999999999869</v>
      </c>
      <c r="D138">
        <v>20</v>
      </c>
      <c r="E138" cm="1">
        <f t="array" ref="E138">_xlfn.IFS(E$1='스테이지별 몬스터 스텟'!$H$3,SUMIFS('스테이지별 몬스터 스텟'!$R:$R,'스테이지별 몬스터 스텟'!$D:$D,'스테이지별 난이도 설정'!$B138),
E$1='스테이지별 몬스터 스텟'!$S$3,SUMIFS('스테이지별 몬스터 스텟'!$AC:$AC,'스테이지별 몬스터 스텟'!$D:$D,'스테이지별 난이도 설정'!$B138),
E$1='스테이지별 몬스터 스텟'!$AD$3,SUMIFS('스테이지별 몬스터 스텟'!$AN:$AN,'스테이지별 몬스터 스텟'!$D:$D,'스테이지별 난이도 설정'!$B138))</f>
        <v>5</v>
      </c>
      <c r="F138" cm="1">
        <f t="array" ref="F138">_xlfn.IFS(F$1='스테이지별 몬스터 스텟'!$H$3,SUMIFS('스테이지별 몬스터 스텟'!$R:$R,'스테이지별 몬스터 스텟'!$D:$D,'스테이지별 난이도 설정'!$B138),
F$1='스테이지별 몬스터 스텟'!$S$3,SUMIFS('스테이지별 몬스터 스텟'!$AC:$AC,'스테이지별 몬스터 스텟'!$D:$D,'스테이지별 난이도 설정'!$B138),
F$1='스테이지별 몬스터 스텟'!$AD$3,SUMIFS('스테이지별 몬스터 스텟'!$AN:$AN,'스테이지별 몬스터 스텟'!$D:$D,'스테이지별 난이도 설정'!$B138))</f>
        <v>10</v>
      </c>
      <c r="G138" cm="1">
        <f t="array" ref="G138">_xlfn.IFS(G$1='스테이지별 몬스터 스텟'!$H$3,SUMIFS('스테이지별 몬스터 스텟'!$R:$R,'스테이지별 몬스터 스텟'!$D:$D,'스테이지별 난이도 설정'!$B138),
G$1='스테이지별 몬스터 스텟'!$S$3,SUMIFS('스테이지별 몬스터 스텟'!$AC:$AC,'스테이지별 몬스터 스텟'!$D:$D,'스테이지별 난이도 설정'!$B138),
G$1='스테이지별 몬스터 스텟'!$AD$3,SUMIFS('스테이지별 몬스터 스텟'!$AN:$AN,'스테이지별 몬스터 스텟'!$D:$D,'스테이지별 난이도 설정'!$B138))</f>
        <v>15</v>
      </c>
      <c r="H138">
        <f t="shared" si="6"/>
        <v>30</v>
      </c>
      <c r="I138">
        <f t="shared" si="7"/>
        <v>1.5</v>
      </c>
    </row>
    <row r="139" spans="2:9" x14ac:dyDescent="0.3">
      <c r="B139">
        <v>138</v>
      </c>
      <c r="C139" s="52">
        <f t="shared" si="8"/>
        <v>55.199999999999868</v>
      </c>
      <c r="D139">
        <v>20</v>
      </c>
      <c r="E139" cm="1">
        <f t="array" ref="E139">_xlfn.IFS(E$1='스테이지별 몬스터 스텟'!$H$3,SUMIFS('스테이지별 몬스터 스텟'!$R:$R,'스테이지별 몬스터 스텟'!$D:$D,'스테이지별 난이도 설정'!$B139),
E$1='스테이지별 몬스터 스텟'!$S$3,SUMIFS('스테이지별 몬스터 스텟'!$AC:$AC,'스테이지별 몬스터 스텟'!$D:$D,'스테이지별 난이도 설정'!$B139),
E$1='스테이지별 몬스터 스텟'!$AD$3,SUMIFS('스테이지별 몬스터 스텟'!$AN:$AN,'스테이지별 몬스터 스텟'!$D:$D,'스테이지별 난이도 설정'!$B139))</f>
        <v>5</v>
      </c>
      <c r="F139" cm="1">
        <f t="array" ref="F139">_xlfn.IFS(F$1='스테이지별 몬스터 스텟'!$H$3,SUMIFS('스테이지별 몬스터 스텟'!$R:$R,'스테이지별 몬스터 스텟'!$D:$D,'스테이지별 난이도 설정'!$B139),
F$1='스테이지별 몬스터 스텟'!$S$3,SUMIFS('스테이지별 몬스터 스텟'!$AC:$AC,'스테이지별 몬스터 스텟'!$D:$D,'스테이지별 난이도 설정'!$B139),
F$1='스테이지별 몬스터 스텟'!$AD$3,SUMIFS('스테이지별 몬스터 스텟'!$AN:$AN,'스테이지별 몬스터 스텟'!$D:$D,'스테이지별 난이도 설정'!$B139))</f>
        <v>10</v>
      </c>
      <c r="G139" cm="1">
        <f t="array" ref="G139">_xlfn.IFS(G$1='스테이지별 몬스터 스텟'!$H$3,SUMIFS('스테이지별 몬스터 스텟'!$R:$R,'스테이지별 몬스터 스텟'!$D:$D,'스테이지별 난이도 설정'!$B139),
G$1='스테이지별 몬스터 스텟'!$S$3,SUMIFS('스테이지별 몬스터 스텟'!$AC:$AC,'스테이지별 몬스터 스텟'!$D:$D,'스테이지별 난이도 설정'!$B139),
G$1='스테이지별 몬스터 스텟'!$AD$3,SUMIFS('스테이지별 몬스터 스텟'!$AN:$AN,'스테이지별 몬스터 스텟'!$D:$D,'스테이지별 난이도 설정'!$B139))</f>
        <v>15</v>
      </c>
      <c r="H139">
        <f t="shared" si="6"/>
        <v>30</v>
      </c>
      <c r="I139">
        <f t="shared" si="7"/>
        <v>1.5</v>
      </c>
    </row>
    <row r="140" spans="2:9" x14ac:dyDescent="0.3">
      <c r="B140">
        <v>139</v>
      </c>
      <c r="C140" s="52">
        <f t="shared" si="8"/>
        <v>55.599999999999866</v>
      </c>
      <c r="D140">
        <v>20</v>
      </c>
      <c r="E140" cm="1">
        <f t="array" ref="E140">_xlfn.IFS(E$1='스테이지별 몬스터 스텟'!$H$3,SUMIFS('스테이지별 몬스터 스텟'!$R:$R,'스테이지별 몬스터 스텟'!$D:$D,'스테이지별 난이도 설정'!$B140),
E$1='스테이지별 몬스터 스텟'!$S$3,SUMIFS('스테이지별 몬스터 스텟'!$AC:$AC,'스테이지별 몬스터 스텟'!$D:$D,'스테이지별 난이도 설정'!$B140),
E$1='스테이지별 몬스터 스텟'!$AD$3,SUMIFS('스테이지별 몬스터 스텟'!$AN:$AN,'스테이지별 몬스터 스텟'!$D:$D,'스테이지별 난이도 설정'!$B140))</f>
        <v>5</v>
      </c>
      <c r="F140" cm="1">
        <f t="array" ref="F140">_xlfn.IFS(F$1='스테이지별 몬스터 스텟'!$H$3,SUMIFS('스테이지별 몬스터 스텟'!$R:$R,'스테이지별 몬스터 스텟'!$D:$D,'스테이지별 난이도 설정'!$B140),
F$1='스테이지별 몬스터 스텟'!$S$3,SUMIFS('스테이지별 몬스터 스텟'!$AC:$AC,'스테이지별 몬스터 스텟'!$D:$D,'스테이지별 난이도 설정'!$B140),
F$1='스테이지별 몬스터 스텟'!$AD$3,SUMIFS('스테이지별 몬스터 스텟'!$AN:$AN,'스테이지별 몬스터 스텟'!$D:$D,'스테이지별 난이도 설정'!$B140))</f>
        <v>10</v>
      </c>
      <c r="G140" cm="1">
        <f t="array" ref="G140">_xlfn.IFS(G$1='스테이지별 몬스터 스텟'!$H$3,SUMIFS('스테이지별 몬스터 스텟'!$R:$R,'스테이지별 몬스터 스텟'!$D:$D,'스테이지별 난이도 설정'!$B140),
G$1='스테이지별 몬스터 스텟'!$S$3,SUMIFS('스테이지별 몬스터 스텟'!$AC:$AC,'스테이지별 몬스터 스텟'!$D:$D,'스테이지별 난이도 설정'!$B140),
G$1='스테이지별 몬스터 스텟'!$AD$3,SUMIFS('스테이지별 몬스터 스텟'!$AN:$AN,'스테이지별 몬스터 스텟'!$D:$D,'스테이지별 난이도 설정'!$B140))</f>
        <v>15</v>
      </c>
      <c r="H140">
        <f t="shared" si="6"/>
        <v>30</v>
      </c>
      <c r="I140">
        <f t="shared" si="7"/>
        <v>1.5</v>
      </c>
    </row>
    <row r="141" spans="2:9" x14ac:dyDescent="0.3">
      <c r="B141">
        <v>140</v>
      </c>
      <c r="C141" s="52">
        <f t="shared" si="8"/>
        <v>55.999999999999865</v>
      </c>
      <c r="D141">
        <v>20</v>
      </c>
      <c r="E141" cm="1">
        <f t="array" ref="E141">_xlfn.IFS(E$1='스테이지별 몬스터 스텟'!$H$3,SUMIFS('스테이지별 몬스터 스텟'!$R:$R,'스테이지별 몬스터 스텟'!$D:$D,'스테이지별 난이도 설정'!$B141),
E$1='스테이지별 몬스터 스텟'!$S$3,SUMIFS('스테이지별 몬스터 스텟'!$AC:$AC,'스테이지별 몬스터 스텟'!$D:$D,'스테이지별 난이도 설정'!$B141),
E$1='스테이지별 몬스터 스텟'!$AD$3,SUMIFS('스테이지별 몬스터 스텟'!$AN:$AN,'스테이지별 몬스터 스텟'!$D:$D,'스테이지별 난이도 설정'!$B141))</f>
        <v>5</v>
      </c>
      <c r="F141" cm="1">
        <f t="array" ref="F141">_xlfn.IFS(F$1='스테이지별 몬스터 스텟'!$H$3,SUMIFS('스테이지별 몬스터 스텟'!$R:$R,'스테이지별 몬스터 스텟'!$D:$D,'스테이지별 난이도 설정'!$B141),
F$1='스테이지별 몬스터 스텟'!$S$3,SUMIFS('스테이지별 몬스터 스텟'!$AC:$AC,'스테이지별 몬스터 스텟'!$D:$D,'스테이지별 난이도 설정'!$B141),
F$1='스테이지별 몬스터 스텟'!$AD$3,SUMIFS('스테이지별 몬스터 스텟'!$AN:$AN,'스테이지별 몬스터 스텟'!$D:$D,'스테이지별 난이도 설정'!$B141))</f>
        <v>10</v>
      </c>
      <c r="G141" cm="1">
        <f t="array" ref="G141">_xlfn.IFS(G$1='스테이지별 몬스터 스텟'!$H$3,SUMIFS('스테이지별 몬스터 스텟'!$R:$R,'스테이지별 몬스터 스텟'!$D:$D,'스테이지별 난이도 설정'!$B141),
G$1='스테이지별 몬스터 스텟'!$S$3,SUMIFS('스테이지별 몬스터 스텟'!$AC:$AC,'스테이지별 몬스터 스텟'!$D:$D,'스테이지별 난이도 설정'!$B141),
G$1='스테이지별 몬스터 스텟'!$AD$3,SUMIFS('스테이지별 몬스터 스텟'!$AN:$AN,'스테이지별 몬스터 스텟'!$D:$D,'스테이지별 난이도 설정'!$B141))</f>
        <v>15</v>
      </c>
      <c r="H141">
        <f t="shared" si="6"/>
        <v>30</v>
      </c>
      <c r="I141">
        <f t="shared" si="7"/>
        <v>1.5</v>
      </c>
    </row>
    <row r="142" spans="2:9" x14ac:dyDescent="0.3">
      <c r="B142">
        <v>141</v>
      </c>
      <c r="C142" s="52">
        <f t="shared" si="8"/>
        <v>56.399999999999864</v>
      </c>
      <c r="D142">
        <v>20</v>
      </c>
      <c r="E142" cm="1">
        <f t="array" ref="E142">_xlfn.IFS(E$1='스테이지별 몬스터 스텟'!$H$3,SUMIFS('스테이지별 몬스터 스텟'!$R:$R,'스테이지별 몬스터 스텟'!$D:$D,'스테이지별 난이도 설정'!$B142),
E$1='스테이지별 몬스터 스텟'!$S$3,SUMIFS('스테이지별 몬스터 스텟'!$AC:$AC,'스테이지별 몬스터 스텟'!$D:$D,'스테이지별 난이도 설정'!$B142),
E$1='스테이지별 몬스터 스텟'!$AD$3,SUMIFS('스테이지별 몬스터 스텟'!$AN:$AN,'스테이지별 몬스터 스텟'!$D:$D,'스테이지별 난이도 설정'!$B142))</f>
        <v>5</v>
      </c>
      <c r="F142" cm="1">
        <f t="array" ref="F142">_xlfn.IFS(F$1='스테이지별 몬스터 스텟'!$H$3,SUMIFS('스테이지별 몬스터 스텟'!$R:$R,'스테이지별 몬스터 스텟'!$D:$D,'스테이지별 난이도 설정'!$B142),
F$1='스테이지별 몬스터 스텟'!$S$3,SUMIFS('스테이지별 몬스터 스텟'!$AC:$AC,'스테이지별 몬스터 스텟'!$D:$D,'스테이지별 난이도 설정'!$B142),
F$1='스테이지별 몬스터 스텟'!$AD$3,SUMIFS('스테이지별 몬스터 스텟'!$AN:$AN,'스테이지별 몬스터 스텟'!$D:$D,'스테이지별 난이도 설정'!$B142))</f>
        <v>10</v>
      </c>
      <c r="G142" cm="1">
        <f t="array" ref="G142">_xlfn.IFS(G$1='스테이지별 몬스터 스텟'!$H$3,SUMIFS('스테이지별 몬스터 스텟'!$R:$R,'스테이지별 몬스터 스텟'!$D:$D,'스테이지별 난이도 설정'!$B142),
G$1='스테이지별 몬스터 스텟'!$S$3,SUMIFS('스테이지별 몬스터 스텟'!$AC:$AC,'스테이지별 몬스터 스텟'!$D:$D,'스테이지별 난이도 설정'!$B142),
G$1='스테이지별 몬스터 스텟'!$AD$3,SUMIFS('스테이지별 몬스터 스텟'!$AN:$AN,'스테이지별 몬스터 스텟'!$D:$D,'스테이지별 난이도 설정'!$B142))</f>
        <v>15</v>
      </c>
      <c r="H142">
        <f t="shared" si="6"/>
        <v>30</v>
      </c>
      <c r="I142">
        <f t="shared" si="7"/>
        <v>1.5</v>
      </c>
    </row>
    <row r="143" spans="2:9" x14ac:dyDescent="0.3">
      <c r="B143">
        <v>142</v>
      </c>
      <c r="C143" s="52">
        <f t="shared" si="8"/>
        <v>56.799999999999862</v>
      </c>
      <c r="D143">
        <v>20</v>
      </c>
      <c r="E143" cm="1">
        <f t="array" ref="E143">_xlfn.IFS(E$1='스테이지별 몬스터 스텟'!$H$3,SUMIFS('스테이지별 몬스터 스텟'!$R:$R,'스테이지별 몬스터 스텟'!$D:$D,'스테이지별 난이도 설정'!$B143),
E$1='스테이지별 몬스터 스텟'!$S$3,SUMIFS('스테이지별 몬스터 스텟'!$AC:$AC,'스테이지별 몬스터 스텟'!$D:$D,'스테이지별 난이도 설정'!$B143),
E$1='스테이지별 몬스터 스텟'!$AD$3,SUMIFS('스테이지별 몬스터 스텟'!$AN:$AN,'스테이지별 몬스터 스텟'!$D:$D,'스테이지별 난이도 설정'!$B143))</f>
        <v>5</v>
      </c>
      <c r="F143" cm="1">
        <f t="array" ref="F143">_xlfn.IFS(F$1='스테이지별 몬스터 스텟'!$H$3,SUMIFS('스테이지별 몬스터 스텟'!$R:$R,'스테이지별 몬스터 스텟'!$D:$D,'스테이지별 난이도 설정'!$B143),
F$1='스테이지별 몬스터 스텟'!$S$3,SUMIFS('스테이지별 몬스터 스텟'!$AC:$AC,'스테이지별 몬스터 스텟'!$D:$D,'스테이지별 난이도 설정'!$B143),
F$1='스테이지별 몬스터 스텟'!$AD$3,SUMIFS('스테이지별 몬스터 스텟'!$AN:$AN,'스테이지별 몬스터 스텟'!$D:$D,'스테이지별 난이도 설정'!$B143))</f>
        <v>10</v>
      </c>
      <c r="G143" cm="1">
        <f t="array" ref="G143">_xlfn.IFS(G$1='스테이지별 몬스터 스텟'!$H$3,SUMIFS('스테이지별 몬스터 스텟'!$R:$R,'스테이지별 몬스터 스텟'!$D:$D,'스테이지별 난이도 설정'!$B143),
G$1='스테이지별 몬스터 스텟'!$S$3,SUMIFS('스테이지별 몬스터 스텟'!$AC:$AC,'스테이지별 몬스터 스텟'!$D:$D,'스테이지별 난이도 설정'!$B143),
G$1='스테이지별 몬스터 스텟'!$AD$3,SUMIFS('스테이지별 몬스터 스텟'!$AN:$AN,'스테이지별 몬스터 스텟'!$D:$D,'스테이지별 난이도 설정'!$B143))</f>
        <v>15</v>
      </c>
      <c r="H143">
        <f t="shared" si="6"/>
        <v>30</v>
      </c>
      <c r="I143">
        <f t="shared" si="7"/>
        <v>1.5</v>
      </c>
    </row>
    <row r="144" spans="2:9" x14ac:dyDescent="0.3">
      <c r="B144">
        <v>143</v>
      </c>
      <c r="C144" s="52">
        <f t="shared" si="8"/>
        <v>57.199999999999861</v>
      </c>
      <c r="D144">
        <v>20</v>
      </c>
      <c r="E144" cm="1">
        <f t="array" ref="E144">_xlfn.IFS(E$1='스테이지별 몬스터 스텟'!$H$3,SUMIFS('스테이지별 몬스터 스텟'!$R:$R,'스테이지별 몬스터 스텟'!$D:$D,'스테이지별 난이도 설정'!$B144),
E$1='스테이지별 몬스터 스텟'!$S$3,SUMIFS('스테이지별 몬스터 스텟'!$AC:$AC,'스테이지별 몬스터 스텟'!$D:$D,'스테이지별 난이도 설정'!$B144),
E$1='스테이지별 몬스터 스텟'!$AD$3,SUMIFS('스테이지별 몬스터 스텟'!$AN:$AN,'스테이지별 몬스터 스텟'!$D:$D,'스테이지별 난이도 설정'!$B144))</f>
        <v>5</v>
      </c>
      <c r="F144" cm="1">
        <f t="array" ref="F144">_xlfn.IFS(F$1='스테이지별 몬스터 스텟'!$H$3,SUMIFS('스테이지별 몬스터 스텟'!$R:$R,'스테이지별 몬스터 스텟'!$D:$D,'스테이지별 난이도 설정'!$B144),
F$1='스테이지별 몬스터 스텟'!$S$3,SUMIFS('스테이지별 몬스터 스텟'!$AC:$AC,'스테이지별 몬스터 스텟'!$D:$D,'스테이지별 난이도 설정'!$B144),
F$1='스테이지별 몬스터 스텟'!$AD$3,SUMIFS('스테이지별 몬스터 스텟'!$AN:$AN,'스테이지별 몬스터 스텟'!$D:$D,'스테이지별 난이도 설정'!$B144))</f>
        <v>10</v>
      </c>
      <c r="G144" cm="1">
        <f t="array" ref="G144">_xlfn.IFS(G$1='스테이지별 몬스터 스텟'!$H$3,SUMIFS('스테이지별 몬스터 스텟'!$R:$R,'스테이지별 몬스터 스텟'!$D:$D,'스테이지별 난이도 설정'!$B144),
G$1='스테이지별 몬스터 스텟'!$S$3,SUMIFS('스테이지별 몬스터 스텟'!$AC:$AC,'스테이지별 몬스터 스텟'!$D:$D,'스테이지별 난이도 설정'!$B144),
G$1='스테이지별 몬스터 스텟'!$AD$3,SUMIFS('스테이지별 몬스터 스텟'!$AN:$AN,'스테이지별 몬스터 스텟'!$D:$D,'스테이지별 난이도 설정'!$B144))</f>
        <v>15</v>
      </c>
      <c r="H144">
        <f t="shared" si="6"/>
        <v>30</v>
      </c>
      <c r="I144">
        <f t="shared" si="7"/>
        <v>1.5</v>
      </c>
    </row>
    <row r="145" spans="2:9" x14ac:dyDescent="0.3">
      <c r="B145">
        <v>144</v>
      </c>
      <c r="C145" s="52">
        <f t="shared" si="8"/>
        <v>57.599999999999859</v>
      </c>
      <c r="D145">
        <v>20</v>
      </c>
      <c r="E145" cm="1">
        <f t="array" ref="E145">_xlfn.IFS(E$1='스테이지별 몬스터 스텟'!$H$3,SUMIFS('스테이지별 몬스터 스텟'!$R:$R,'스테이지별 몬스터 스텟'!$D:$D,'스테이지별 난이도 설정'!$B145),
E$1='스테이지별 몬스터 스텟'!$S$3,SUMIFS('스테이지별 몬스터 스텟'!$AC:$AC,'스테이지별 몬스터 스텟'!$D:$D,'스테이지별 난이도 설정'!$B145),
E$1='스테이지별 몬스터 스텟'!$AD$3,SUMIFS('스테이지별 몬스터 스텟'!$AN:$AN,'스테이지별 몬스터 스텟'!$D:$D,'스테이지별 난이도 설정'!$B145))</f>
        <v>5</v>
      </c>
      <c r="F145" cm="1">
        <f t="array" ref="F145">_xlfn.IFS(F$1='스테이지별 몬스터 스텟'!$H$3,SUMIFS('스테이지별 몬스터 스텟'!$R:$R,'스테이지별 몬스터 스텟'!$D:$D,'스테이지별 난이도 설정'!$B145),
F$1='스테이지별 몬스터 스텟'!$S$3,SUMIFS('스테이지별 몬스터 스텟'!$AC:$AC,'스테이지별 몬스터 스텟'!$D:$D,'스테이지별 난이도 설정'!$B145),
F$1='스테이지별 몬스터 스텟'!$AD$3,SUMIFS('스테이지별 몬스터 스텟'!$AN:$AN,'스테이지별 몬스터 스텟'!$D:$D,'스테이지별 난이도 설정'!$B145))</f>
        <v>10</v>
      </c>
      <c r="G145" cm="1">
        <f t="array" ref="G145">_xlfn.IFS(G$1='스테이지별 몬스터 스텟'!$H$3,SUMIFS('스테이지별 몬스터 스텟'!$R:$R,'스테이지별 몬스터 스텟'!$D:$D,'스테이지별 난이도 설정'!$B145),
G$1='스테이지별 몬스터 스텟'!$S$3,SUMIFS('스테이지별 몬스터 스텟'!$AC:$AC,'스테이지별 몬스터 스텟'!$D:$D,'스테이지별 난이도 설정'!$B145),
G$1='스테이지별 몬스터 스텟'!$AD$3,SUMIFS('스테이지별 몬스터 스텟'!$AN:$AN,'스테이지별 몬스터 스텟'!$D:$D,'스테이지별 난이도 설정'!$B145))</f>
        <v>15</v>
      </c>
      <c r="H145">
        <f t="shared" si="6"/>
        <v>30</v>
      </c>
      <c r="I145">
        <f t="shared" si="7"/>
        <v>1.5</v>
      </c>
    </row>
    <row r="146" spans="2:9" x14ac:dyDescent="0.3">
      <c r="B146">
        <v>145</v>
      </c>
      <c r="C146" s="52">
        <f t="shared" si="8"/>
        <v>57.999999999999858</v>
      </c>
      <c r="D146">
        <v>20</v>
      </c>
      <c r="E146" cm="1">
        <f t="array" ref="E146">_xlfn.IFS(E$1='스테이지별 몬스터 스텟'!$H$3,SUMIFS('스테이지별 몬스터 스텟'!$R:$R,'스테이지별 몬스터 스텟'!$D:$D,'스테이지별 난이도 설정'!$B146),
E$1='스테이지별 몬스터 스텟'!$S$3,SUMIFS('스테이지별 몬스터 스텟'!$AC:$AC,'스테이지별 몬스터 스텟'!$D:$D,'스테이지별 난이도 설정'!$B146),
E$1='스테이지별 몬스터 스텟'!$AD$3,SUMIFS('스테이지별 몬스터 스텟'!$AN:$AN,'스테이지별 몬스터 스텟'!$D:$D,'스테이지별 난이도 설정'!$B146))</f>
        <v>5</v>
      </c>
      <c r="F146" cm="1">
        <f t="array" ref="F146">_xlfn.IFS(F$1='스테이지별 몬스터 스텟'!$H$3,SUMIFS('스테이지별 몬스터 스텟'!$R:$R,'스테이지별 몬스터 스텟'!$D:$D,'스테이지별 난이도 설정'!$B146),
F$1='스테이지별 몬스터 스텟'!$S$3,SUMIFS('스테이지별 몬스터 스텟'!$AC:$AC,'스테이지별 몬스터 스텟'!$D:$D,'스테이지별 난이도 설정'!$B146),
F$1='스테이지별 몬스터 스텟'!$AD$3,SUMIFS('스테이지별 몬스터 스텟'!$AN:$AN,'스테이지별 몬스터 스텟'!$D:$D,'스테이지별 난이도 설정'!$B146))</f>
        <v>10</v>
      </c>
      <c r="G146" cm="1">
        <f t="array" ref="G146">_xlfn.IFS(G$1='스테이지별 몬스터 스텟'!$H$3,SUMIFS('스테이지별 몬스터 스텟'!$R:$R,'스테이지별 몬스터 스텟'!$D:$D,'스테이지별 난이도 설정'!$B146),
G$1='스테이지별 몬스터 스텟'!$S$3,SUMIFS('스테이지별 몬스터 스텟'!$AC:$AC,'스테이지별 몬스터 스텟'!$D:$D,'스테이지별 난이도 설정'!$B146),
G$1='스테이지별 몬스터 스텟'!$AD$3,SUMIFS('스테이지별 몬스터 스텟'!$AN:$AN,'스테이지별 몬스터 스텟'!$D:$D,'스테이지별 난이도 설정'!$B146))</f>
        <v>15</v>
      </c>
      <c r="H146">
        <f t="shared" si="6"/>
        <v>30</v>
      </c>
      <c r="I146">
        <f t="shared" si="7"/>
        <v>1.5</v>
      </c>
    </row>
    <row r="147" spans="2:9" x14ac:dyDescent="0.3">
      <c r="B147">
        <v>146</v>
      </c>
      <c r="C147" s="52">
        <f t="shared" si="8"/>
        <v>58.399999999999856</v>
      </c>
      <c r="D147">
        <v>20</v>
      </c>
      <c r="E147" cm="1">
        <f t="array" ref="E147">_xlfn.IFS(E$1='스테이지별 몬스터 스텟'!$H$3,SUMIFS('스테이지별 몬스터 스텟'!$R:$R,'스테이지별 몬스터 스텟'!$D:$D,'스테이지별 난이도 설정'!$B147),
E$1='스테이지별 몬스터 스텟'!$S$3,SUMIFS('스테이지별 몬스터 스텟'!$AC:$AC,'스테이지별 몬스터 스텟'!$D:$D,'스테이지별 난이도 설정'!$B147),
E$1='스테이지별 몬스터 스텟'!$AD$3,SUMIFS('스테이지별 몬스터 스텟'!$AN:$AN,'스테이지별 몬스터 스텟'!$D:$D,'스테이지별 난이도 설정'!$B147))</f>
        <v>5</v>
      </c>
      <c r="F147" cm="1">
        <f t="array" ref="F147">_xlfn.IFS(F$1='스테이지별 몬스터 스텟'!$H$3,SUMIFS('스테이지별 몬스터 스텟'!$R:$R,'스테이지별 몬스터 스텟'!$D:$D,'스테이지별 난이도 설정'!$B147),
F$1='스테이지별 몬스터 스텟'!$S$3,SUMIFS('스테이지별 몬스터 스텟'!$AC:$AC,'스테이지별 몬스터 스텟'!$D:$D,'스테이지별 난이도 설정'!$B147),
F$1='스테이지별 몬스터 스텟'!$AD$3,SUMIFS('스테이지별 몬스터 스텟'!$AN:$AN,'스테이지별 몬스터 스텟'!$D:$D,'스테이지별 난이도 설정'!$B147))</f>
        <v>10</v>
      </c>
      <c r="G147" cm="1">
        <f t="array" ref="G147">_xlfn.IFS(G$1='스테이지별 몬스터 스텟'!$H$3,SUMIFS('스테이지별 몬스터 스텟'!$R:$R,'스테이지별 몬스터 스텟'!$D:$D,'스테이지별 난이도 설정'!$B147),
G$1='스테이지별 몬스터 스텟'!$S$3,SUMIFS('스테이지별 몬스터 스텟'!$AC:$AC,'스테이지별 몬스터 스텟'!$D:$D,'스테이지별 난이도 설정'!$B147),
G$1='스테이지별 몬스터 스텟'!$AD$3,SUMIFS('스테이지별 몬스터 스텟'!$AN:$AN,'스테이지별 몬스터 스텟'!$D:$D,'스테이지별 난이도 설정'!$B147))</f>
        <v>15</v>
      </c>
      <c r="H147">
        <f t="shared" si="6"/>
        <v>30</v>
      </c>
      <c r="I147">
        <f t="shared" si="7"/>
        <v>1.5</v>
      </c>
    </row>
    <row r="148" spans="2:9" x14ac:dyDescent="0.3">
      <c r="B148">
        <v>147</v>
      </c>
      <c r="C148" s="52">
        <f t="shared" si="8"/>
        <v>58.799999999999855</v>
      </c>
      <c r="D148">
        <v>20</v>
      </c>
      <c r="E148" cm="1">
        <f t="array" ref="E148">_xlfn.IFS(E$1='스테이지별 몬스터 스텟'!$H$3,SUMIFS('스테이지별 몬스터 스텟'!$R:$R,'스테이지별 몬스터 스텟'!$D:$D,'스테이지별 난이도 설정'!$B148),
E$1='스테이지별 몬스터 스텟'!$S$3,SUMIFS('스테이지별 몬스터 스텟'!$AC:$AC,'스테이지별 몬스터 스텟'!$D:$D,'스테이지별 난이도 설정'!$B148),
E$1='스테이지별 몬스터 스텟'!$AD$3,SUMIFS('스테이지별 몬스터 스텟'!$AN:$AN,'스테이지별 몬스터 스텟'!$D:$D,'스테이지별 난이도 설정'!$B148))</f>
        <v>5</v>
      </c>
      <c r="F148" cm="1">
        <f t="array" ref="F148">_xlfn.IFS(F$1='스테이지별 몬스터 스텟'!$H$3,SUMIFS('스테이지별 몬스터 스텟'!$R:$R,'스테이지별 몬스터 스텟'!$D:$D,'스테이지별 난이도 설정'!$B148),
F$1='스테이지별 몬스터 스텟'!$S$3,SUMIFS('스테이지별 몬스터 스텟'!$AC:$AC,'스테이지별 몬스터 스텟'!$D:$D,'스테이지별 난이도 설정'!$B148),
F$1='스테이지별 몬스터 스텟'!$AD$3,SUMIFS('스테이지별 몬스터 스텟'!$AN:$AN,'스테이지별 몬스터 스텟'!$D:$D,'스테이지별 난이도 설정'!$B148))</f>
        <v>10</v>
      </c>
      <c r="G148" cm="1">
        <f t="array" ref="G148">_xlfn.IFS(G$1='스테이지별 몬스터 스텟'!$H$3,SUMIFS('스테이지별 몬스터 스텟'!$R:$R,'스테이지별 몬스터 스텟'!$D:$D,'스테이지별 난이도 설정'!$B148),
G$1='스테이지별 몬스터 스텟'!$S$3,SUMIFS('스테이지별 몬스터 스텟'!$AC:$AC,'스테이지별 몬스터 스텟'!$D:$D,'스테이지별 난이도 설정'!$B148),
G$1='스테이지별 몬스터 스텟'!$AD$3,SUMIFS('스테이지별 몬스터 스텟'!$AN:$AN,'스테이지별 몬스터 스텟'!$D:$D,'스테이지별 난이도 설정'!$B148))</f>
        <v>15</v>
      </c>
      <c r="H148">
        <f t="shared" si="6"/>
        <v>30</v>
      </c>
      <c r="I148">
        <f t="shared" si="7"/>
        <v>1.5</v>
      </c>
    </row>
    <row r="149" spans="2:9" x14ac:dyDescent="0.3">
      <c r="B149">
        <v>148</v>
      </c>
      <c r="C149" s="52">
        <f t="shared" si="8"/>
        <v>59.199999999999854</v>
      </c>
      <c r="D149">
        <v>20</v>
      </c>
      <c r="E149" cm="1">
        <f t="array" ref="E149">_xlfn.IFS(E$1='스테이지별 몬스터 스텟'!$H$3,SUMIFS('스테이지별 몬스터 스텟'!$R:$R,'스테이지별 몬스터 스텟'!$D:$D,'스테이지별 난이도 설정'!$B149),
E$1='스테이지별 몬스터 스텟'!$S$3,SUMIFS('스테이지별 몬스터 스텟'!$AC:$AC,'스테이지별 몬스터 스텟'!$D:$D,'스테이지별 난이도 설정'!$B149),
E$1='스테이지별 몬스터 스텟'!$AD$3,SUMIFS('스테이지별 몬스터 스텟'!$AN:$AN,'스테이지별 몬스터 스텟'!$D:$D,'스테이지별 난이도 설정'!$B149))</f>
        <v>5</v>
      </c>
      <c r="F149" cm="1">
        <f t="array" ref="F149">_xlfn.IFS(F$1='스테이지별 몬스터 스텟'!$H$3,SUMIFS('스테이지별 몬스터 스텟'!$R:$R,'스테이지별 몬스터 스텟'!$D:$D,'스테이지별 난이도 설정'!$B149),
F$1='스테이지별 몬스터 스텟'!$S$3,SUMIFS('스테이지별 몬스터 스텟'!$AC:$AC,'스테이지별 몬스터 스텟'!$D:$D,'스테이지별 난이도 설정'!$B149),
F$1='스테이지별 몬스터 스텟'!$AD$3,SUMIFS('스테이지별 몬스터 스텟'!$AN:$AN,'스테이지별 몬스터 스텟'!$D:$D,'스테이지별 난이도 설정'!$B149))</f>
        <v>10</v>
      </c>
      <c r="G149" cm="1">
        <f t="array" ref="G149">_xlfn.IFS(G$1='스테이지별 몬스터 스텟'!$H$3,SUMIFS('스테이지별 몬스터 스텟'!$R:$R,'스테이지별 몬스터 스텟'!$D:$D,'스테이지별 난이도 설정'!$B149),
G$1='스테이지별 몬스터 스텟'!$S$3,SUMIFS('스테이지별 몬스터 스텟'!$AC:$AC,'스테이지별 몬스터 스텟'!$D:$D,'스테이지별 난이도 설정'!$B149),
G$1='스테이지별 몬스터 스텟'!$AD$3,SUMIFS('스테이지별 몬스터 스텟'!$AN:$AN,'스테이지별 몬스터 스텟'!$D:$D,'스테이지별 난이도 설정'!$B149))</f>
        <v>15</v>
      </c>
      <c r="H149">
        <f t="shared" si="6"/>
        <v>30</v>
      </c>
      <c r="I149">
        <f t="shared" si="7"/>
        <v>1.5</v>
      </c>
    </row>
    <row r="150" spans="2:9" x14ac:dyDescent="0.3">
      <c r="B150">
        <v>149</v>
      </c>
      <c r="C150" s="52">
        <f t="shared" si="8"/>
        <v>59.599999999999852</v>
      </c>
      <c r="D150">
        <v>20</v>
      </c>
      <c r="E150" cm="1">
        <f t="array" ref="E150">_xlfn.IFS(E$1='스테이지별 몬스터 스텟'!$H$3,SUMIFS('스테이지별 몬스터 스텟'!$R:$R,'스테이지별 몬스터 스텟'!$D:$D,'스테이지별 난이도 설정'!$B150),
E$1='스테이지별 몬스터 스텟'!$S$3,SUMIFS('스테이지별 몬스터 스텟'!$AC:$AC,'스테이지별 몬스터 스텟'!$D:$D,'스테이지별 난이도 설정'!$B150),
E$1='스테이지별 몬스터 스텟'!$AD$3,SUMIFS('스테이지별 몬스터 스텟'!$AN:$AN,'스테이지별 몬스터 스텟'!$D:$D,'스테이지별 난이도 설정'!$B150))</f>
        <v>5</v>
      </c>
      <c r="F150" cm="1">
        <f t="array" ref="F150">_xlfn.IFS(F$1='스테이지별 몬스터 스텟'!$H$3,SUMIFS('스테이지별 몬스터 스텟'!$R:$R,'스테이지별 몬스터 스텟'!$D:$D,'스테이지별 난이도 설정'!$B150),
F$1='스테이지별 몬스터 스텟'!$S$3,SUMIFS('스테이지별 몬스터 스텟'!$AC:$AC,'스테이지별 몬스터 스텟'!$D:$D,'스테이지별 난이도 설정'!$B150),
F$1='스테이지별 몬스터 스텟'!$AD$3,SUMIFS('스테이지별 몬스터 스텟'!$AN:$AN,'스테이지별 몬스터 스텟'!$D:$D,'스테이지별 난이도 설정'!$B150))</f>
        <v>10</v>
      </c>
      <c r="G150" cm="1">
        <f t="array" ref="G150">_xlfn.IFS(G$1='스테이지별 몬스터 스텟'!$H$3,SUMIFS('스테이지별 몬스터 스텟'!$R:$R,'스테이지별 몬스터 스텟'!$D:$D,'스테이지별 난이도 설정'!$B150),
G$1='스테이지별 몬스터 스텟'!$S$3,SUMIFS('스테이지별 몬스터 스텟'!$AC:$AC,'스테이지별 몬스터 스텟'!$D:$D,'스테이지별 난이도 설정'!$B150),
G$1='스테이지별 몬스터 스텟'!$AD$3,SUMIFS('스테이지별 몬스터 스텟'!$AN:$AN,'스테이지별 몬스터 스텟'!$D:$D,'스테이지별 난이도 설정'!$B150))</f>
        <v>15</v>
      </c>
      <c r="H150">
        <f t="shared" si="6"/>
        <v>30</v>
      </c>
      <c r="I150">
        <f t="shared" si="7"/>
        <v>1.5</v>
      </c>
    </row>
    <row r="151" spans="2:9" x14ac:dyDescent="0.3">
      <c r="B151">
        <v>150</v>
      </c>
      <c r="C151" s="52">
        <f t="shared" si="8"/>
        <v>59.999999999999851</v>
      </c>
      <c r="D151">
        <v>20</v>
      </c>
      <c r="E151" cm="1">
        <f t="array" ref="E151">_xlfn.IFS(E$1='스테이지별 몬스터 스텟'!$H$3,SUMIFS('스테이지별 몬스터 스텟'!$R:$R,'스테이지별 몬스터 스텟'!$D:$D,'스테이지별 난이도 설정'!$B151),
E$1='스테이지별 몬스터 스텟'!$S$3,SUMIFS('스테이지별 몬스터 스텟'!$AC:$AC,'스테이지별 몬스터 스텟'!$D:$D,'스테이지별 난이도 설정'!$B151),
E$1='스테이지별 몬스터 스텟'!$AD$3,SUMIFS('스테이지별 몬스터 스텟'!$AN:$AN,'스테이지별 몬스터 스텟'!$D:$D,'스테이지별 난이도 설정'!$B151))</f>
        <v>5</v>
      </c>
      <c r="F151" cm="1">
        <f t="array" ref="F151">_xlfn.IFS(F$1='스테이지별 몬스터 스텟'!$H$3,SUMIFS('스테이지별 몬스터 스텟'!$R:$R,'스테이지별 몬스터 스텟'!$D:$D,'스테이지별 난이도 설정'!$B151),
F$1='스테이지별 몬스터 스텟'!$S$3,SUMIFS('스테이지별 몬스터 스텟'!$AC:$AC,'스테이지별 몬스터 스텟'!$D:$D,'스테이지별 난이도 설정'!$B151),
F$1='스테이지별 몬스터 스텟'!$AD$3,SUMIFS('스테이지별 몬스터 스텟'!$AN:$AN,'스테이지별 몬스터 스텟'!$D:$D,'스테이지별 난이도 설정'!$B151))</f>
        <v>10</v>
      </c>
      <c r="G151" cm="1">
        <f t="array" ref="G151">_xlfn.IFS(G$1='스테이지별 몬스터 스텟'!$H$3,SUMIFS('스테이지별 몬스터 스텟'!$R:$R,'스테이지별 몬스터 스텟'!$D:$D,'스테이지별 난이도 설정'!$B151),
G$1='스테이지별 몬스터 스텟'!$S$3,SUMIFS('스테이지별 몬스터 스텟'!$AC:$AC,'스테이지별 몬스터 스텟'!$D:$D,'스테이지별 난이도 설정'!$B151),
G$1='스테이지별 몬스터 스텟'!$AD$3,SUMIFS('스테이지별 몬스터 스텟'!$AN:$AN,'스테이지별 몬스터 스텟'!$D:$D,'스테이지별 난이도 설정'!$B151))</f>
        <v>15</v>
      </c>
      <c r="H151">
        <f t="shared" si="6"/>
        <v>30</v>
      </c>
      <c r="I151">
        <f t="shared" si="7"/>
        <v>1.5</v>
      </c>
    </row>
    <row r="152" spans="2:9" x14ac:dyDescent="0.3">
      <c r="B152">
        <v>151</v>
      </c>
      <c r="C152" s="52">
        <f t="shared" si="8"/>
        <v>60.399999999999849</v>
      </c>
      <c r="D152">
        <v>20</v>
      </c>
      <c r="E152" cm="1">
        <f t="array" ref="E152">_xlfn.IFS(E$1='스테이지별 몬스터 스텟'!$H$3,SUMIFS('스테이지별 몬스터 스텟'!$R:$R,'스테이지별 몬스터 스텟'!$D:$D,'스테이지별 난이도 설정'!$B152),
E$1='스테이지별 몬스터 스텟'!$S$3,SUMIFS('스테이지별 몬스터 스텟'!$AC:$AC,'스테이지별 몬스터 스텟'!$D:$D,'스테이지별 난이도 설정'!$B152),
E$1='스테이지별 몬스터 스텟'!$AD$3,SUMIFS('스테이지별 몬스터 스텟'!$AN:$AN,'스테이지별 몬스터 스텟'!$D:$D,'스테이지별 난이도 설정'!$B152))</f>
        <v>5</v>
      </c>
      <c r="F152" cm="1">
        <f t="array" ref="F152">_xlfn.IFS(F$1='스테이지별 몬스터 스텟'!$H$3,SUMIFS('스테이지별 몬스터 스텟'!$R:$R,'스테이지별 몬스터 스텟'!$D:$D,'스테이지별 난이도 설정'!$B152),
F$1='스테이지별 몬스터 스텟'!$S$3,SUMIFS('스테이지별 몬스터 스텟'!$AC:$AC,'스테이지별 몬스터 스텟'!$D:$D,'스테이지별 난이도 설정'!$B152),
F$1='스테이지별 몬스터 스텟'!$AD$3,SUMIFS('스테이지별 몬스터 스텟'!$AN:$AN,'스테이지별 몬스터 스텟'!$D:$D,'스테이지별 난이도 설정'!$B152))</f>
        <v>10</v>
      </c>
      <c r="G152" cm="1">
        <f t="array" ref="G152">_xlfn.IFS(G$1='스테이지별 몬스터 스텟'!$H$3,SUMIFS('스테이지별 몬스터 스텟'!$R:$R,'스테이지별 몬스터 스텟'!$D:$D,'스테이지별 난이도 설정'!$B152),
G$1='스테이지별 몬스터 스텟'!$S$3,SUMIFS('스테이지별 몬스터 스텟'!$AC:$AC,'스테이지별 몬스터 스텟'!$D:$D,'스테이지별 난이도 설정'!$B152),
G$1='스테이지별 몬스터 스텟'!$AD$3,SUMIFS('스테이지별 몬스터 스텟'!$AN:$AN,'스테이지별 몬스터 스텟'!$D:$D,'스테이지별 난이도 설정'!$B152))</f>
        <v>15</v>
      </c>
      <c r="H152">
        <f t="shared" si="6"/>
        <v>30</v>
      </c>
      <c r="I152">
        <f t="shared" si="7"/>
        <v>1.5</v>
      </c>
    </row>
    <row r="153" spans="2:9" x14ac:dyDescent="0.3">
      <c r="B153">
        <v>152</v>
      </c>
      <c r="C153" s="52">
        <f t="shared" si="8"/>
        <v>60.799999999999848</v>
      </c>
      <c r="D153">
        <v>20</v>
      </c>
      <c r="E153" cm="1">
        <f t="array" ref="E153">_xlfn.IFS(E$1='스테이지별 몬스터 스텟'!$H$3,SUMIFS('스테이지별 몬스터 스텟'!$R:$R,'스테이지별 몬스터 스텟'!$D:$D,'스테이지별 난이도 설정'!$B153),
E$1='스테이지별 몬스터 스텟'!$S$3,SUMIFS('스테이지별 몬스터 스텟'!$AC:$AC,'스테이지별 몬스터 스텟'!$D:$D,'스테이지별 난이도 설정'!$B153),
E$1='스테이지별 몬스터 스텟'!$AD$3,SUMIFS('스테이지별 몬스터 스텟'!$AN:$AN,'스테이지별 몬스터 스텟'!$D:$D,'스테이지별 난이도 설정'!$B153))</f>
        <v>5</v>
      </c>
      <c r="F153" cm="1">
        <f t="array" ref="F153">_xlfn.IFS(F$1='스테이지별 몬스터 스텟'!$H$3,SUMIFS('스테이지별 몬스터 스텟'!$R:$R,'스테이지별 몬스터 스텟'!$D:$D,'스테이지별 난이도 설정'!$B153),
F$1='스테이지별 몬스터 스텟'!$S$3,SUMIFS('스테이지별 몬스터 스텟'!$AC:$AC,'스테이지별 몬스터 스텟'!$D:$D,'스테이지별 난이도 설정'!$B153),
F$1='스테이지별 몬스터 스텟'!$AD$3,SUMIFS('스테이지별 몬스터 스텟'!$AN:$AN,'스테이지별 몬스터 스텟'!$D:$D,'스테이지별 난이도 설정'!$B153))</f>
        <v>10</v>
      </c>
      <c r="G153" cm="1">
        <f t="array" ref="G153">_xlfn.IFS(G$1='스테이지별 몬스터 스텟'!$H$3,SUMIFS('스테이지별 몬스터 스텟'!$R:$R,'스테이지별 몬스터 스텟'!$D:$D,'스테이지별 난이도 설정'!$B153),
G$1='스테이지별 몬스터 스텟'!$S$3,SUMIFS('스테이지별 몬스터 스텟'!$AC:$AC,'스테이지별 몬스터 스텟'!$D:$D,'스테이지별 난이도 설정'!$B153),
G$1='스테이지별 몬스터 스텟'!$AD$3,SUMIFS('스테이지별 몬스터 스텟'!$AN:$AN,'스테이지별 몬스터 스텟'!$D:$D,'스테이지별 난이도 설정'!$B153))</f>
        <v>15</v>
      </c>
      <c r="H153">
        <f t="shared" si="6"/>
        <v>30</v>
      </c>
      <c r="I153">
        <f t="shared" si="7"/>
        <v>1.5</v>
      </c>
    </row>
    <row r="154" spans="2:9" x14ac:dyDescent="0.3">
      <c r="B154">
        <v>153</v>
      </c>
      <c r="C154" s="52">
        <f t="shared" si="8"/>
        <v>61.199999999999847</v>
      </c>
      <c r="D154">
        <v>20</v>
      </c>
      <c r="E154" cm="1">
        <f t="array" ref="E154">_xlfn.IFS(E$1='스테이지별 몬스터 스텟'!$H$3,SUMIFS('스테이지별 몬스터 스텟'!$R:$R,'스테이지별 몬스터 스텟'!$D:$D,'스테이지별 난이도 설정'!$B154),
E$1='스테이지별 몬스터 스텟'!$S$3,SUMIFS('스테이지별 몬스터 스텟'!$AC:$AC,'스테이지별 몬스터 스텟'!$D:$D,'스테이지별 난이도 설정'!$B154),
E$1='스테이지별 몬스터 스텟'!$AD$3,SUMIFS('스테이지별 몬스터 스텟'!$AN:$AN,'스테이지별 몬스터 스텟'!$D:$D,'스테이지별 난이도 설정'!$B154))</f>
        <v>5</v>
      </c>
      <c r="F154" cm="1">
        <f t="array" ref="F154">_xlfn.IFS(F$1='스테이지별 몬스터 스텟'!$H$3,SUMIFS('스테이지별 몬스터 스텟'!$R:$R,'스테이지별 몬스터 스텟'!$D:$D,'스테이지별 난이도 설정'!$B154),
F$1='스테이지별 몬스터 스텟'!$S$3,SUMIFS('스테이지별 몬스터 스텟'!$AC:$AC,'스테이지별 몬스터 스텟'!$D:$D,'스테이지별 난이도 설정'!$B154),
F$1='스테이지별 몬스터 스텟'!$AD$3,SUMIFS('스테이지별 몬스터 스텟'!$AN:$AN,'스테이지별 몬스터 스텟'!$D:$D,'스테이지별 난이도 설정'!$B154))</f>
        <v>10</v>
      </c>
      <c r="G154" cm="1">
        <f t="array" ref="G154">_xlfn.IFS(G$1='스테이지별 몬스터 스텟'!$H$3,SUMIFS('스테이지별 몬스터 스텟'!$R:$R,'스테이지별 몬스터 스텟'!$D:$D,'스테이지별 난이도 설정'!$B154),
G$1='스테이지별 몬스터 스텟'!$S$3,SUMIFS('스테이지별 몬스터 스텟'!$AC:$AC,'스테이지별 몬스터 스텟'!$D:$D,'스테이지별 난이도 설정'!$B154),
G$1='스테이지별 몬스터 스텟'!$AD$3,SUMIFS('스테이지별 몬스터 스텟'!$AN:$AN,'스테이지별 몬스터 스텟'!$D:$D,'스테이지별 난이도 설정'!$B154))</f>
        <v>15</v>
      </c>
      <c r="H154">
        <f t="shared" si="6"/>
        <v>30</v>
      </c>
      <c r="I154">
        <f t="shared" si="7"/>
        <v>1.5</v>
      </c>
    </row>
    <row r="155" spans="2:9" x14ac:dyDescent="0.3">
      <c r="B155">
        <v>154</v>
      </c>
      <c r="C155" s="52">
        <f t="shared" si="8"/>
        <v>61.599999999999845</v>
      </c>
      <c r="D155">
        <v>20</v>
      </c>
      <c r="E155" cm="1">
        <f t="array" ref="E155">_xlfn.IFS(E$1='스테이지별 몬스터 스텟'!$H$3,SUMIFS('스테이지별 몬스터 스텟'!$R:$R,'스테이지별 몬스터 스텟'!$D:$D,'스테이지별 난이도 설정'!$B155),
E$1='스테이지별 몬스터 스텟'!$S$3,SUMIFS('스테이지별 몬스터 스텟'!$AC:$AC,'스테이지별 몬스터 스텟'!$D:$D,'스테이지별 난이도 설정'!$B155),
E$1='스테이지별 몬스터 스텟'!$AD$3,SUMIFS('스테이지별 몬스터 스텟'!$AN:$AN,'스테이지별 몬스터 스텟'!$D:$D,'스테이지별 난이도 설정'!$B155))</f>
        <v>5</v>
      </c>
      <c r="F155" cm="1">
        <f t="array" ref="F155">_xlfn.IFS(F$1='스테이지별 몬스터 스텟'!$H$3,SUMIFS('스테이지별 몬스터 스텟'!$R:$R,'스테이지별 몬스터 스텟'!$D:$D,'스테이지별 난이도 설정'!$B155),
F$1='스테이지별 몬스터 스텟'!$S$3,SUMIFS('스테이지별 몬스터 스텟'!$AC:$AC,'스테이지별 몬스터 스텟'!$D:$D,'스테이지별 난이도 설정'!$B155),
F$1='스테이지별 몬스터 스텟'!$AD$3,SUMIFS('스테이지별 몬스터 스텟'!$AN:$AN,'스테이지별 몬스터 스텟'!$D:$D,'스테이지별 난이도 설정'!$B155))</f>
        <v>10</v>
      </c>
      <c r="G155" cm="1">
        <f t="array" ref="G155">_xlfn.IFS(G$1='스테이지별 몬스터 스텟'!$H$3,SUMIFS('스테이지별 몬스터 스텟'!$R:$R,'스테이지별 몬스터 스텟'!$D:$D,'스테이지별 난이도 설정'!$B155),
G$1='스테이지별 몬스터 스텟'!$S$3,SUMIFS('스테이지별 몬스터 스텟'!$AC:$AC,'스테이지별 몬스터 스텟'!$D:$D,'스테이지별 난이도 설정'!$B155),
G$1='스테이지별 몬스터 스텟'!$AD$3,SUMIFS('스테이지별 몬스터 스텟'!$AN:$AN,'스테이지별 몬스터 스텟'!$D:$D,'스테이지별 난이도 설정'!$B155))</f>
        <v>15</v>
      </c>
      <c r="H155">
        <f t="shared" si="6"/>
        <v>30</v>
      </c>
      <c r="I155">
        <f t="shared" si="7"/>
        <v>1.5</v>
      </c>
    </row>
    <row r="156" spans="2:9" x14ac:dyDescent="0.3">
      <c r="B156">
        <v>155</v>
      </c>
      <c r="C156" s="52">
        <f t="shared" si="8"/>
        <v>61.999999999999844</v>
      </c>
      <c r="D156">
        <v>20</v>
      </c>
      <c r="E156" cm="1">
        <f t="array" ref="E156">_xlfn.IFS(E$1='스테이지별 몬스터 스텟'!$H$3,SUMIFS('스테이지별 몬스터 스텟'!$R:$R,'스테이지별 몬스터 스텟'!$D:$D,'스테이지별 난이도 설정'!$B156),
E$1='스테이지별 몬스터 스텟'!$S$3,SUMIFS('스테이지별 몬스터 스텟'!$AC:$AC,'스테이지별 몬스터 스텟'!$D:$D,'스테이지별 난이도 설정'!$B156),
E$1='스테이지별 몬스터 스텟'!$AD$3,SUMIFS('스테이지별 몬스터 스텟'!$AN:$AN,'스테이지별 몬스터 스텟'!$D:$D,'스테이지별 난이도 설정'!$B156))</f>
        <v>5</v>
      </c>
      <c r="F156" cm="1">
        <f t="array" ref="F156">_xlfn.IFS(F$1='스테이지별 몬스터 스텟'!$H$3,SUMIFS('스테이지별 몬스터 스텟'!$R:$R,'스테이지별 몬스터 스텟'!$D:$D,'스테이지별 난이도 설정'!$B156),
F$1='스테이지별 몬스터 스텟'!$S$3,SUMIFS('스테이지별 몬스터 스텟'!$AC:$AC,'스테이지별 몬스터 스텟'!$D:$D,'스테이지별 난이도 설정'!$B156),
F$1='스테이지별 몬스터 스텟'!$AD$3,SUMIFS('스테이지별 몬스터 스텟'!$AN:$AN,'스테이지별 몬스터 스텟'!$D:$D,'스테이지별 난이도 설정'!$B156))</f>
        <v>10</v>
      </c>
      <c r="G156" cm="1">
        <f t="array" ref="G156">_xlfn.IFS(G$1='스테이지별 몬스터 스텟'!$H$3,SUMIFS('스테이지별 몬스터 스텟'!$R:$R,'스테이지별 몬스터 스텟'!$D:$D,'스테이지별 난이도 설정'!$B156),
G$1='스테이지별 몬스터 스텟'!$S$3,SUMIFS('스테이지별 몬스터 스텟'!$AC:$AC,'스테이지별 몬스터 스텟'!$D:$D,'스테이지별 난이도 설정'!$B156),
G$1='스테이지별 몬스터 스텟'!$AD$3,SUMIFS('스테이지별 몬스터 스텟'!$AN:$AN,'스테이지별 몬스터 스텟'!$D:$D,'스테이지별 난이도 설정'!$B156))</f>
        <v>15</v>
      </c>
      <c r="H156">
        <f t="shared" si="6"/>
        <v>30</v>
      </c>
      <c r="I156">
        <f t="shared" si="7"/>
        <v>1.5</v>
      </c>
    </row>
    <row r="157" spans="2:9" x14ac:dyDescent="0.3">
      <c r="B157">
        <v>156</v>
      </c>
      <c r="C157" s="52">
        <f t="shared" si="8"/>
        <v>62.399999999999842</v>
      </c>
      <c r="D157">
        <v>20</v>
      </c>
      <c r="E157" cm="1">
        <f t="array" ref="E157">_xlfn.IFS(E$1='스테이지별 몬스터 스텟'!$H$3,SUMIFS('스테이지별 몬스터 스텟'!$R:$R,'스테이지별 몬스터 스텟'!$D:$D,'스테이지별 난이도 설정'!$B157),
E$1='스테이지별 몬스터 스텟'!$S$3,SUMIFS('스테이지별 몬스터 스텟'!$AC:$AC,'스테이지별 몬스터 스텟'!$D:$D,'스테이지별 난이도 설정'!$B157),
E$1='스테이지별 몬스터 스텟'!$AD$3,SUMIFS('스테이지별 몬스터 스텟'!$AN:$AN,'스테이지별 몬스터 스텟'!$D:$D,'스테이지별 난이도 설정'!$B157))</f>
        <v>5</v>
      </c>
      <c r="F157" cm="1">
        <f t="array" ref="F157">_xlfn.IFS(F$1='스테이지별 몬스터 스텟'!$H$3,SUMIFS('스테이지별 몬스터 스텟'!$R:$R,'스테이지별 몬스터 스텟'!$D:$D,'스테이지별 난이도 설정'!$B157),
F$1='스테이지별 몬스터 스텟'!$S$3,SUMIFS('스테이지별 몬스터 스텟'!$AC:$AC,'스테이지별 몬스터 스텟'!$D:$D,'스테이지별 난이도 설정'!$B157),
F$1='스테이지별 몬스터 스텟'!$AD$3,SUMIFS('스테이지별 몬스터 스텟'!$AN:$AN,'스테이지별 몬스터 스텟'!$D:$D,'스테이지별 난이도 설정'!$B157))</f>
        <v>10</v>
      </c>
      <c r="G157" cm="1">
        <f t="array" ref="G157">_xlfn.IFS(G$1='스테이지별 몬스터 스텟'!$H$3,SUMIFS('스테이지별 몬스터 스텟'!$R:$R,'스테이지별 몬스터 스텟'!$D:$D,'스테이지별 난이도 설정'!$B157),
G$1='스테이지별 몬스터 스텟'!$S$3,SUMIFS('스테이지별 몬스터 스텟'!$AC:$AC,'스테이지별 몬스터 스텟'!$D:$D,'스테이지별 난이도 설정'!$B157),
G$1='스테이지별 몬스터 스텟'!$AD$3,SUMIFS('스테이지별 몬스터 스텟'!$AN:$AN,'스테이지별 몬스터 스텟'!$D:$D,'스테이지별 난이도 설정'!$B157))</f>
        <v>15</v>
      </c>
      <c r="H157">
        <f t="shared" si="6"/>
        <v>30</v>
      </c>
      <c r="I157">
        <f t="shared" si="7"/>
        <v>1.5</v>
      </c>
    </row>
    <row r="158" spans="2:9" x14ac:dyDescent="0.3">
      <c r="B158">
        <v>157</v>
      </c>
      <c r="C158" s="52">
        <f t="shared" si="8"/>
        <v>62.799999999999841</v>
      </c>
      <c r="D158">
        <v>20</v>
      </c>
      <c r="E158" cm="1">
        <f t="array" ref="E158">_xlfn.IFS(E$1='스테이지별 몬스터 스텟'!$H$3,SUMIFS('스테이지별 몬스터 스텟'!$R:$R,'스테이지별 몬스터 스텟'!$D:$D,'스테이지별 난이도 설정'!$B158),
E$1='스테이지별 몬스터 스텟'!$S$3,SUMIFS('스테이지별 몬스터 스텟'!$AC:$AC,'스테이지별 몬스터 스텟'!$D:$D,'스테이지별 난이도 설정'!$B158),
E$1='스테이지별 몬스터 스텟'!$AD$3,SUMIFS('스테이지별 몬스터 스텟'!$AN:$AN,'스테이지별 몬스터 스텟'!$D:$D,'스테이지별 난이도 설정'!$B158))</f>
        <v>5</v>
      </c>
      <c r="F158" cm="1">
        <f t="array" ref="F158">_xlfn.IFS(F$1='스테이지별 몬스터 스텟'!$H$3,SUMIFS('스테이지별 몬스터 스텟'!$R:$R,'스테이지별 몬스터 스텟'!$D:$D,'스테이지별 난이도 설정'!$B158),
F$1='스테이지별 몬스터 스텟'!$S$3,SUMIFS('스테이지별 몬스터 스텟'!$AC:$AC,'스테이지별 몬스터 스텟'!$D:$D,'스테이지별 난이도 설정'!$B158),
F$1='스테이지별 몬스터 스텟'!$AD$3,SUMIFS('스테이지별 몬스터 스텟'!$AN:$AN,'스테이지별 몬스터 스텟'!$D:$D,'스테이지별 난이도 설정'!$B158))</f>
        <v>10</v>
      </c>
      <c r="G158" cm="1">
        <f t="array" ref="G158">_xlfn.IFS(G$1='스테이지별 몬스터 스텟'!$H$3,SUMIFS('스테이지별 몬스터 스텟'!$R:$R,'스테이지별 몬스터 스텟'!$D:$D,'스테이지별 난이도 설정'!$B158),
G$1='스테이지별 몬스터 스텟'!$S$3,SUMIFS('스테이지별 몬스터 스텟'!$AC:$AC,'스테이지별 몬스터 스텟'!$D:$D,'스테이지별 난이도 설정'!$B158),
G$1='스테이지별 몬스터 스텟'!$AD$3,SUMIFS('스테이지별 몬스터 스텟'!$AN:$AN,'스테이지별 몬스터 스텟'!$D:$D,'스테이지별 난이도 설정'!$B158))</f>
        <v>15</v>
      </c>
      <c r="H158">
        <f t="shared" si="6"/>
        <v>30</v>
      </c>
      <c r="I158">
        <f t="shared" si="7"/>
        <v>1.5</v>
      </c>
    </row>
    <row r="159" spans="2:9" x14ac:dyDescent="0.3">
      <c r="B159">
        <v>158</v>
      </c>
      <c r="C159" s="52">
        <f t="shared" si="8"/>
        <v>63.199999999999839</v>
      </c>
      <c r="D159">
        <v>20</v>
      </c>
      <c r="E159" cm="1">
        <f t="array" ref="E159">_xlfn.IFS(E$1='스테이지별 몬스터 스텟'!$H$3,SUMIFS('스테이지별 몬스터 스텟'!$R:$R,'스테이지별 몬스터 스텟'!$D:$D,'스테이지별 난이도 설정'!$B159),
E$1='스테이지별 몬스터 스텟'!$S$3,SUMIFS('스테이지별 몬스터 스텟'!$AC:$AC,'스테이지별 몬스터 스텟'!$D:$D,'스테이지별 난이도 설정'!$B159),
E$1='스테이지별 몬스터 스텟'!$AD$3,SUMIFS('스테이지별 몬스터 스텟'!$AN:$AN,'스테이지별 몬스터 스텟'!$D:$D,'스테이지별 난이도 설정'!$B159))</f>
        <v>5</v>
      </c>
      <c r="F159" cm="1">
        <f t="array" ref="F159">_xlfn.IFS(F$1='스테이지별 몬스터 스텟'!$H$3,SUMIFS('스테이지별 몬스터 스텟'!$R:$R,'스테이지별 몬스터 스텟'!$D:$D,'스테이지별 난이도 설정'!$B159),
F$1='스테이지별 몬스터 스텟'!$S$3,SUMIFS('스테이지별 몬스터 스텟'!$AC:$AC,'스테이지별 몬스터 스텟'!$D:$D,'스테이지별 난이도 설정'!$B159),
F$1='스테이지별 몬스터 스텟'!$AD$3,SUMIFS('스테이지별 몬스터 스텟'!$AN:$AN,'스테이지별 몬스터 스텟'!$D:$D,'스테이지별 난이도 설정'!$B159))</f>
        <v>10</v>
      </c>
      <c r="G159" cm="1">
        <f t="array" ref="G159">_xlfn.IFS(G$1='스테이지별 몬스터 스텟'!$H$3,SUMIFS('스테이지별 몬스터 스텟'!$R:$R,'스테이지별 몬스터 스텟'!$D:$D,'스테이지별 난이도 설정'!$B159),
G$1='스테이지별 몬스터 스텟'!$S$3,SUMIFS('스테이지별 몬스터 스텟'!$AC:$AC,'스테이지별 몬스터 스텟'!$D:$D,'스테이지별 난이도 설정'!$B159),
G$1='스테이지별 몬스터 스텟'!$AD$3,SUMIFS('스테이지별 몬스터 스텟'!$AN:$AN,'스테이지별 몬스터 스텟'!$D:$D,'스테이지별 난이도 설정'!$B159))</f>
        <v>15</v>
      </c>
      <c r="H159">
        <f t="shared" si="6"/>
        <v>30</v>
      </c>
      <c r="I159">
        <f t="shared" si="7"/>
        <v>1.5</v>
      </c>
    </row>
    <row r="160" spans="2:9" x14ac:dyDescent="0.3">
      <c r="B160">
        <v>159</v>
      </c>
      <c r="C160" s="52">
        <f t="shared" si="8"/>
        <v>63.599999999999838</v>
      </c>
      <c r="D160">
        <v>20</v>
      </c>
      <c r="E160" cm="1">
        <f t="array" ref="E160">_xlfn.IFS(E$1='스테이지별 몬스터 스텟'!$H$3,SUMIFS('스테이지별 몬스터 스텟'!$R:$R,'스테이지별 몬스터 스텟'!$D:$D,'스테이지별 난이도 설정'!$B160),
E$1='스테이지별 몬스터 스텟'!$S$3,SUMIFS('스테이지별 몬스터 스텟'!$AC:$AC,'스테이지별 몬스터 스텟'!$D:$D,'스테이지별 난이도 설정'!$B160),
E$1='스테이지별 몬스터 스텟'!$AD$3,SUMIFS('스테이지별 몬스터 스텟'!$AN:$AN,'스테이지별 몬스터 스텟'!$D:$D,'스테이지별 난이도 설정'!$B160))</f>
        <v>5</v>
      </c>
      <c r="F160" cm="1">
        <f t="array" ref="F160">_xlfn.IFS(F$1='스테이지별 몬스터 스텟'!$H$3,SUMIFS('스테이지별 몬스터 스텟'!$R:$R,'스테이지별 몬스터 스텟'!$D:$D,'스테이지별 난이도 설정'!$B160),
F$1='스테이지별 몬스터 스텟'!$S$3,SUMIFS('스테이지별 몬스터 스텟'!$AC:$AC,'스테이지별 몬스터 스텟'!$D:$D,'스테이지별 난이도 설정'!$B160),
F$1='스테이지별 몬스터 스텟'!$AD$3,SUMIFS('스테이지별 몬스터 스텟'!$AN:$AN,'스테이지별 몬스터 스텟'!$D:$D,'스테이지별 난이도 설정'!$B160))</f>
        <v>10</v>
      </c>
      <c r="G160" cm="1">
        <f t="array" ref="G160">_xlfn.IFS(G$1='스테이지별 몬스터 스텟'!$H$3,SUMIFS('스테이지별 몬스터 스텟'!$R:$R,'스테이지별 몬스터 스텟'!$D:$D,'스테이지별 난이도 설정'!$B160),
G$1='스테이지별 몬스터 스텟'!$S$3,SUMIFS('스테이지별 몬스터 스텟'!$AC:$AC,'스테이지별 몬스터 스텟'!$D:$D,'스테이지별 난이도 설정'!$B160),
G$1='스테이지별 몬스터 스텟'!$AD$3,SUMIFS('스테이지별 몬스터 스텟'!$AN:$AN,'스테이지별 몬스터 스텟'!$D:$D,'스테이지별 난이도 설정'!$B160))</f>
        <v>15</v>
      </c>
      <c r="H160">
        <f t="shared" si="6"/>
        <v>30</v>
      </c>
      <c r="I160">
        <f t="shared" si="7"/>
        <v>1.5</v>
      </c>
    </row>
    <row r="161" spans="2:9" x14ac:dyDescent="0.3">
      <c r="B161">
        <v>160</v>
      </c>
      <c r="C161" s="52">
        <f t="shared" si="8"/>
        <v>63.999999999999837</v>
      </c>
      <c r="D161">
        <v>20</v>
      </c>
      <c r="E161" cm="1">
        <f t="array" ref="E161">_xlfn.IFS(E$1='스테이지별 몬스터 스텟'!$H$3,SUMIFS('스테이지별 몬스터 스텟'!$R:$R,'스테이지별 몬스터 스텟'!$D:$D,'스테이지별 난이도 설정'!$B161),
E$1='스테이지별 몬스터 스텟'!$S$3,SUMIFS('스테이지별 몬스터 스텟'!$AC:$AC,'스테이지별 몬스터 스텟'!$D:$D,'스테이지별 난이도 설정'!$B161),
E$1='스테이지별 몬스터 스텟'!$AD$3,SUMIFS('스테이지별 몬스터 스텟'!$AN:$AN,'스테이지별 몬스터 스텟'!$D:$D,'스테이지별 난이도 설정'!$B161))</f>
        <v>5</v>
      </c>
      <c r="F161" cm="1">
        <f t="array" ref="F161">_xlfn.IFS(F$1='스테이지별 몬스터 스텟'!$H$3,SUMIFS('스테이지별 몬스터 스텟'!$R:$R,'스테이지별 몬스터 스텟'!$D:$D,'스테이지별 난이도 설정'!$B161),
F$1='스테이지별 몬스터 스텟'!$S$3,SUMIFS('스테이지별 몬스터 스텟'!$AC:$AC,'스테이지별 몬스터 스텟'!$D:$D,'스테이지별 난이도 설정'!$B161),
F$1='스테이지별 몬스터 스텟'!$AD$3,SUMIFS('스테이지별 몬스터 스텟'!$AN:$AN,'스테이지별 몬스터 스텟'!$D:$D,'스테이지별 난이도 설정'!$B161))</f>
        <v>10</v>
      </c>
      <c r="G161" cm="1">
        <f t="array" ref="G161">_xlfn.IFS(G$1='스테이지별 몬스터 스텟'!$H$3,SUMIFS('스테이지별 몬스터 스텟'!$R:$R,'스테이지별 몬스터 스텟'!$D:$D,'스테이지별 난이도 설정'!$B161),
G$1='스테이지별 몬스터 스텟'!$S$3,SUMIFS('스테이지별 몬스터 스텟'!$AC:$AC,'스테이지별 몬스터 스텟'!$D:$D,'스테이지별 난이도 설정'!$B161),
G$1='스테이지별 몬스터 스텟'!$AD$3,SUMIFS('스테이지별 몬스터 스텟'!$AN:$AN,'스테이지별 몬스터 스텟'!$D:$D,'스테이지별 난이도 설정'!$B161))</f>
        <v>15</v>
      </c>
      <c r="H161">
        <f t="shared" si="6"/>
        <v>30</v>
      </c>
      <c r="I161">
        <f t="shared" si="7"/>
        <v>1.5</v>
      </c>
    </row>
    <row r="162" spans="2:9" x14ac:dyDescent="0.3">
      <c r="B162">
        <v>161</v>
      </c>
      <c r="C162" s="52">
        <f t="shared" si="8"/>
        <v>64.399999999999835</v>
      </c>
      <c r="D162">
        <v>20</v>
      </c>
      <c r="E162" cm="1">
        <f t="array" ref="E162">_xlfn.IFS(E$1='스테이지별 몬스터 스텟'!$H$3,SUMIFS('스테이지별 몬스터 스텟'!$R:$R,'스테이지별 몬스터 스텟'!$D:$D,'스테이지별 난이도 설정'!$B162),
E$1='스테이지별 몬스터 스텟'!$S$3,SUMIFS('스테이지별 몬스터 스텟'!$AC:$AC,'스테이지별 몬스터 스텟'!$D:$D,'스테이지별 난이도 설정'!$B162),
E$1='스테이지별 몬스터 스텟'!$AD$3,SUMIFS('스테이지별 몬스터 스텟'!$AN:$AN,'스테이지별 몬스터 스텟'!$D:$D,'스테이지별 난이도 설정'!$B162))</f>
        <v>5</v>
      </c>
      <c r="F162" cm="1">
        <f t="array" ref="F162">_xlfn.IFS(F$1='스테이지별 몬스터 스텟'!$H$3,SUMIFS('스테이지별 몬스터 스텟'!$R:$R,'스테이지별 몬스터 스텟'!$D:$D,'스테이지별 난이도 설정'!$B162),
F$1='스테이지별 몬스터 스텟'!$S$3,SUMIFS('스테이지별 몬스터 스텟'!$AC:$AC,'스테이지별 몬스터 스텟'!$D:$D,'스테이지별 난이도 설정'!$B162),
F$1='스테이지별 몬스터 스텟'!$AD$3,SUMIFS('스테이지별 몬스터 스텟'!$AN:$AN,'스테이지별 몬스터 스텟'!$D:$D,'스테이지별 난이도 설정'!$B162))</f>
        <v>10</v>
      </c>
      <c r="G162" cm="1">
        <f t="array" ref="G162">_xlfn.IFS(G$1='스테이지별 몬스터 스텟'!$H$3,SUMIFS('스테이지별 몬스터 스텟'!$R:$R,'스테이지별 몬스터 스텟'!$D:$D,'스테이지별 난이도 설정'!$B162),
G$1='스테이지별 몬스터 스텟'!$S$3,SUMIFS('스테이지별 몬스터 스텟'!$AC:$AC,'스테이지별 몬스터 스텟'!$D:$D,'스테이지별 난이도 설정'!$B162),
G$1='스테이지별 몬스터 스텟'!$AD$3,SUMIFS('스테이지별 몬스터 스텟'!$AN:$AN,'스테이지별 몬스터 스텟'!$D:$D,'스테이지별 난이도 설정'!$B162))</f>
        <v>15</v>
      </c>
      <c r="H162">
        <f t="shared" si="6"/>
        <v>30</v>
      </c>
      <c r="I162">
        <f t="shared" si="7"/>
        <v>1.5</v>
      </c>
    </row>
    <row r="163" spans="2:9" x14ac:dyDescent="0.3">
      <c r="B163">
        <v>162</v>
      </c>
      <c r="C163" s="52">
        <f t="shared" si="8"/>
        <v>64.799999999999841</v>
      </c>
      <c r="D163">
        <v>20</v>
      </c>
      <c r="E163" cm="1">
        <f t="array" ref="E163">_xlfn.IFS(E$1='스테이지별 몬스터 스텟'!$H$3,SUMIFS('스테이지별 몬스터 스텟'!$R:$R,'스테이지별 몬스터 스텟'!$D:$D,'스테이지별 난이도 설정'!$B163),
E$1='스테이지별 몬스터 스텟'!$S$3,SUMIFS('스테이지별 몬스터 스텟'!$AC:$AC,'스테이지별 몬스터 스텟'!$D:$D,'스테이지별 난이도 설정'!$B163),
E$1='스테이지별 몬스터 스텟'!$AD$3,SUMIFS('스테이지별 몬스터 스텟'!$AN:$AN,'스테이지별 몬스터 스텟'!$D:$D,'스테이지별 난이도 설정'!$B163))</f>
        <v>5</v>
      </c>
      <c r="F163" cm="1">
        <f t="array" ref="F163">_xlfn.IFS(F$1='스테이지별 몬스터 스텟'!$H$3,SUMIFS('스테이지별 몬스터 스텟'!$R:$R,'스테이지별 몬스터 스텟'!$D:$D,'스테이지별 난이도 설정'!$B163),
F$1='스테이지별 몬스터 스텟'!$S$3,SUMIFS('스테이지별 몬스터 스텟'!$AC:$AC,'스테이지별 몬스터 스텟'!$D:$D,'스테이지별 난이도 설정'!$B163),
F$1='스테이지별 몬스터 스텟'!$AD$3,SUMIFS('스테이지별 몬스터 스텟'!$AN:$AN,'스테이지별 몬스터 스텟'!$D:$D,'스테이지별 난이도 설정'!$B163))</f>
        <v>10</v>
      </c>
      <c r="G163" cm="1">
        <f t="array" ref="G163">_xlfn.IFS(G$1='스테이지별 몬스터 스텟'!$H$3,SUMIFS('스테이지별 몬스터 스텟'!$R:$R,'스테이지별 몬스터 스텟'!$D:$D,'스테이지별 난이도 설정'!$B163),
G$1='스테이지별 몬스터 스텟'!$S$3,SUMIFS('스테이지별 몬스터 스텟'!$AC:$AC,'스테이지별 몬스터 스텟'!$D:$D,'스테이지별 난이도 설정'!$B163),
G$1='스테이지별 몬스터 스텟'!$AD$3,SUMIFS('스테이지별 몬스터 스텟'!$AN:$AN,'스테이지별 몬스터 스텟'!$D:$D,'스테이지별 난이도 설정'!$B163))</f>
        <v>15</v>
      </c>
      <c r="H163">
        <f t="shared" si="6"/>
        <v>30</v>
      </c>
      <c r="I163">
        <f t="shared" si="7"/>
        <v>1.5</v>
      </c>
    </row>
    <row r="164" spans="2:9" x14ac:dyDescent="0.3">
      <c r="B164">
        <v>163</v>
      </c>
      <c r="C164" s="52">
        <f t="shared" si="8"/>
        <v>65.199999999999847</v>
      </c>
      <c r="D164">
        <v>20</v>
      </c>
      <c r="E164" cm="1">
        <f t="array" ref="E164">_xlfn.IFS(E$1='스테이지별 몬스터 스텟'!$H$3,SUMIFS('스테이지별 몬스터 스텟'!$R:$R,'스테이지별 몬스터 스텟'!$D:$D,'스테이지별 난이도 설정'!$B164),
E$1='스테이지별 몬스터 스텟'!$S$3,SUMIFS('스테이지별 몬스터 스텟'!$AC:$AC,'스테이지별 몬스터 스텟'!$D:$D,'스테이지별 난이도 설정'!$B164),
E$1='스테이지별 몬스터 스텟'!$AD$3,SUMIFS('스테이지별 몬스터 스텟'!$AN:$AN,'스테이지별 몬스터 스텟'!$D:$D,'스테이지별 난이도 설정'!$B164))</f>
        <v>5</v>
      </c>
      <c r="F164" cm="1">
        <f t="array" ref="F164">_xlfn.IFS(F$1='스테이지별 몬스터 스텟'!$H$3,SUMIFS('스테이지별 몬스터 스텟'!$R:$R,'스테이지별 몬스터 스텟'!$D:$D,'스테이지별 난이도 설정'!$B164),
F$1='스테이지별 몬스터 스텟'!$S$3,SUMIFS('스테이지별 몬스터 스텟'!$AC:$AC,'스테이지별 몬스터 스텟'!$D:$D,'스테이지별 난이도 설정'!$B164),
F$1='스테이지별 몬스터 스텟'!$AD$3,SUMIFS('스테이지별 몬스터 스텟'!$AN:$AN,'스테이지별 몬스터 스텟'!$D:$D,'스테이지별 난이도 설정'!$B164))</f>
        <v>10</v>
      </c>
      <c r="G164" cm="1">
        <f t="array" ref="G164">_xlfn.IFS(G$1='스테이지별 몬스터 스텟'!$H$3,SUMIFS('스테이지별 몬스터 스텟'!$R:$R,'스테이지별 몬스터 스텟'!$D:$D,'스테이지별 난이도 설정'!$B164),
G$1='스테이지별 몬스터 스텟'!$S$3,SUMIFS('스테이지별 몬스터 스텟'!$AC:$AC,'스테이지별 몬스터 스텟'!$D:$D,'스테이지별 난이도 설정'!$B164),
G$1='스테이지별 몬스터 스텟'!$AD$3,SUMIFS('스테이지별 몬스터 스텟'!$AN:$AN,'스테이지별 몬스터 스텟'!$D:$D,'스테이지별 난이도 설정'!$B164))</f>
        <v>15</v>
      </c>
      <c r="H164">
        <f t="shared" si="6"/>
        <v>30</v>
      </c>
      <c r="I164">
        <f t="shared" si="7"/>
        <v>1.5</v>
      </c>
    </row>
    <row r="165" spans="2:9" x14ac:dyDescent="0.3">
      <c r="B165">
        <v>164</v>
      </c>
      <c r="C165" s="52">
        <f t="shared" si="8"/>
        <v>65.599999999999852</v>
      </c>
      <c r="D165">
        <v>20</v>
      </c>
      <c r="E165" cm="1">
        <f t="array" ref="E165">_xlfn.IFS(E$1='스테이지별 몬스터 스텟'!$H$3,SUMIFS('스테이지별 몬스터 스텟'!$R:$R,'스테이지별 몬스터 스텟'!$D:$D,'스테이지별 난이도 설정'!$B165),
E$1='스테이지별 몬스터 스텟'!$S$3,SUMIFS('스테이지별 몬스터 스텟'!$AC:$AC,'스테이지별 몬스터 스텟'!$D:$D,'스테이지별 난이도 설정'!$B165),
E$1='스테이지별 몬스터 스텟'!$AD$3,SUMIFS('스테이지별 몬스터 스텟'!$AN:$AN,'스테이지별 몬스터 스텟'!$D:$D,'스테이지별 난이도 설정'!$B165))</f>
        <v>5</v>
      </c>
      <c r="F165" cm="1">
        <f t="array" ref="F165">_xlfn.IFS(F$1='스테이지별 몬스터 스텟'!$H$3,SUMIFS('스테이지별 몬스터 스텟'!$R:$R,'스테이지별 몬스터 스텟'!$D:$D,'스테이지별 난이도 설정'!$B165),
F$1='스테이지별 몬스터 스텟'!$S$3,SUMIFS('스테이지별 몬스터 스텟'!$AC:$AC,'스테이지별 몬스터 스텟'!$D:$D,'스테이지별 난이도 설정'!$B165),
F$1='스테이지별 몬스터 스텟'!$AD$3,SUMIFS('스테이지별 몬스터 스텟'!$AN:$AN,'스테이지별 몬스터 스텟'!$D:$D,'스테이지별 난이도 설정'!$B165))</f>
        <v>10</v>
      </c>
      <c r="G165" cm="1">
        <f t="array" ref="G165">_xlfn.IFS(G$1='스테이지별 몬스터 스텟'!$H$3,SUMIFS('스테이지별 몬스터 스텟'!$R:$R,'스테이지별 몬스터 스텟'!$D:$D,'스테이지별 난이도 설정'!$B165),
G$1='스테이지별 몬스터 스텟'!$S$3,SUMIFS('스테이지별 몬스터 스텟'!$AC:$AC,'스테이지별 몬스터 스텟'!$D:$D,'스테이지별 난이도 설정'!$B165),
G$1='스테이지별 몬스터 스텟'!$AD$3,SUMIFS('스테이지별 몬스터 스텟'!$AN:$AN,'스테이지별 몬스터 스텟'!$D:$D,'스테이지별 난이도 설정'!$B165))</f>
        <v>15</v>
      </c>
      <c r="H165">
        <f t="shared" si="6"/>
        <v>30</v>
      </c>
      <c r="I165">
        <f t="shared" si="7"/>
        <v>1.5</v>
      </c>
    </row>
    <row r="166" spans="2:9" x14ac:dyDescent="0.3">
      <c r="B166">
        <v>165</v>
      </c>
      <c r="C166" s="52">
        <f t="shared" si="8"/>
        <v>65.999999999999858</v>
      </c>
      <c r="D166">
        <v>20</v>
      </c>
      <c r="E166" cm="1">
        <f t="array" ref="E166">_xlfn.IFS(E$1='스테이지별 몬스터 스텟'!$H$3,SUMIFS('스테이지별 몬스터 스텟'!$R:$R,'스테이지별 몬스터 스텟'!$D:$D,'스테이지별 난이도 설정'!$B166),
E$1='스테이지별 몬스터 스텟'!$S$3,SUMIFS('스테이지별 몬스터 스텟'!$AC:$AC,'스테이지별 몬스터 스텟'!$D:$D,'스테이지별 난이도 설정'!$B166),
E$1='스테이지별 몬스터 스텟'!$AD$3,SUMIFS('스테이지별 몬스터 스텟'!$AN:$AN,'스테이지별 몬스터 스텟'!$D:$D,'스테이지별 난이도 설정'!$B166))</f>
        <v>5</v>
      </c>
      <c r="F166" cm="1">
        <f t="array" ref="F166">_xlfn.IFS(F$1='스테이지별 몬스터 스텟'!$H$3,SUMIFS('스테이지별 몬스터 스텟'!$R:$R,'스테이지별 몬스터 스텟'!$D:$D,'스테이지별 난이도 설정'!$B166),
F$1='스테이지별 몬스터 스텟'!$S$3,SUMIFS('스테이지별 몬스터 스텟'!$AC:$AC,'스테이지별 몬스터 스텟'!$D:$D,'스테이지별 난이도 설정'!$B166),
F$1='스테이지별 몬스터 스텟'!$AD$3,SUMIFS('스테이지별 몬스터 스텟'!$AN:$AN,'스테이지별 몬스터 스텟'!$D:$D,'스테이지별 난이도 설정'!$B166))</f>
        <v>10</v>
      </c>
      <c r="G166" cm="1">
        <f t="array" ref="G166">_xlfn.IFS(G$1='스테이지별 몬스터 스텟'!$H$3,SUMIFS('스테이지별 몬스터 스텟'!$R:$R,'스테이지별 몬스터 스텟'!$D:$D,'스테이지별 난이도 설정'!$B166),
G$1='스테이지별 몬스터 스텟'!$S$3,SUMIFS('스테이지별 몬스터 스텟'!$AC:$AC,'스테이지별 몬스터 스텟'!$D:$D,'스테이지별 난이도 설정'!$B166),
G$1='스테이지별 몬스터 스텟'!$AD$3,SUMIFS('스테이지별 몬스터 스텟'!$AN:$AN,'스테이지별 몬스터 스텟'!$D:$D,'스테이지별 난이도 설정'!$B166))</f>
        <v>15</v>
      </c>
      <c r="H166">
        <f t="shared" si="6"/>
        <v>30</v>
      </c>
      <c r="I166">
        <f t="shared" si="7"/>
        <v>1.5</v>
      </c>
    </row>
    <row r="167" spans="2:9" x14ac:dyDescent="0.3">
      <c r="B167">
        <v>166</v>
      </c>
      <c r="C167" s="52">
        <f t="shared" si="8"/>
        <v>66.399999999999864</v>
      </c>
      <c r="D167">
        <v>20</v>
      </c>
      <c r="E167" cm="1">
        <f t="array" ref="E167">_xlfn.IFS(E$1='스테이지별 몬스터 스텟'!$H$3,SUMIFS('스테이지별 몬스터 스텟'!$R:$R,'스테이지별 몬스터 스텟'!$D:$D,'스테이지별 난이도 설정'!$B167),
E$1='스테이지별 몬스터 스텟'!$S$3,SUMIFS('스테이지별 몬스터 스텟'!$AC:$AC,'스테이지별 몬스터 스텟'!$D:$D,'스테이지별 난이도 설정'!$B167),
E$1='스테이지별 몬스터 스텟'!$AD$3,SUMIFS('스테이지별 몬스터 스텟'!$AN:$AN,'스테이지별 몬스터 스텟'!$D:$D,'스테이지별 난이도 설정'!$B167))</f>
        <v>5</v>
      </c>
      <c r="F167" cm="1">
        <f t="array" ref="F167">_xlfn.IFS(F$1='스테이지별 몬스터 스텟'!$H$3,SUMIFS('스테이지별 몬스터 스텟'!$R:$R,'스테이지별 몬스터 스텟'!$D:$D,'스테이지별 난이도 설정'!$B167),
F$1='스테이지별 몬스터 스텟'!$S$3,SUMIFS('스테이지별 몬스터 스텟'!$AC:$AC,'스테이지별 몬스터 스텟'!$D:$D,'스테이지별 난이도 설정'!$B167),
F$1='스테이지별 몬스터 스텟'!$AD$3,SUMIFS('스테이지별 몬스터 스텟'!$AN:$AN,'스테이지별 몬스터 스텟'!$D:$D,'스테이지별 난이도 설정'!$B167))</f>
        <v>10</v>
      </c>
      <c r="G167" cm="1">
        <f t="array" ref="G167">_xlfn.IFS(G$1='스테이지별 몬스터 스텟'!$H$3,SUMIFS('스테이지별 몬스터 스텟'!$R:$R,'스테이지별 몬스터 스텟'!$D:$D,'스테이지별 난이도 설정'!$B167),
G$1='스테이지별 몬스터 스텟'!$S$3,SUMIFS('스테이지별 몬스터 스텟'!$AC:$AC,'스테이지별 몬스터 스텟'!$D:$D,'스테이지별 난이도 설정'!$B167),
G$1='스테이지별 몬스터 스텟'!$AD$3,SUMIFS('스테이지별 몬스터 스텟'!$AN:$AN,'스테이지별 몬스터 스텟'!$D:$D,'스테이지별 난이도 설정'!$B167))</f>
        <v>15</v>
      </c>
      <c r="H167">
        <f t="shared" si="6"/>
        <v>30</v>
      </c>
      <c r="I167">
        <f t="shared" si="7"/>
        <v>1.5</v>
      </c>
    </row>
    <row r="168" spans="2:9" x14ac:dyDescent="0.3">
      <c r="B168">
        <v>167</v>
      </c>
      <c r="C168" s="52">
        <f t="shared" si="8"/>
        <v>66.799999999999869</v>
      </c>
      <c r="D168">
        <v>20</v>
      </c>
      <c r="E168" cm="1">
        <f t="array" ref="E168">_xlfn.IFS(E$1='스테이지별 몬스터 스텟'!$H$3,SUMIFS('스테이지별 몬스터 스텟'!$R:$R,'스테이지별 몬스터 스텟'!$D:$D,'스테이지별 난이도 설정'!$B168),
E$1='스테이지별 몬스터 스텟'!$S$3,SUMIFS('스테이지별 몬스터 스텟'!$AC:$AC,'스테이지별 몬스터 스텟'!$D:$D,'스테이지별 난이도 설정'!$B168),
E$1='스테이지별 몬스터 스텟'!$AD$3,SUMIFS('스테이지별 몬스터 스텟'!$AN:$AN,'스테이지별 몬스터 스텟'!$D:$D,'스테이지별 난이도 설정'!$B168))</f>
        <v>5</v>
      </c>
      <c r="F168" cm="1">
        <f t="array" ref="F168">_xlfn.IFS(F$1='스테이지별 몬스터 스텟'!$H$3,SUMIFS('스테이지별 몬스터 스텟'!$R:$R,'스테이지별 몬스터 스텟'!$D:$D,'스테이지별 난이도 설정'!$B168),
F$1='스테이지별 몬스터 스텟'!$S$3,SUMIFS('스테이지별 몬스터 스텟'!$AC:$AC,'스테이지별 몬스터 스텟'!$D:$D,'스테이지별 난이도 설정'!$B168),
F$1='스테이지별 몬스터 스텟'!$AD$3,SUMIFS('스테이지별 몬스터 스텟'!$AN:$AN,'스테이지별 몬스터 스텟'!$D:$D,'스테이지별 난이도 설정'!$B168))</f>
        <v>10</v>
      </c>
      <c r="G168" cm="1">
        <f t="array" ref="G168">_xlfn.IFS(G$1='스테이지별 몬스터 스텟'!$H$3,SUMIFS('스테이지별 몬스터 스텟'!$R:$R,'스테이지별 몬스터 스텟'!$D:$D,'스테이지별 난이도 설정'!$B168),
G$1='스테이지별 몬스터 스텟'!$S$3,SUMIFS('스테이지별 몬스터 스텟'!$AC:$AC,'스테이지별 몬스터 스텟'!$D:$D,'스테이지별 난이도 설정'!$B168),
G$1='스테이지별 몬스터 스텟'!$AD$3,SUMIFS('스테이지별 몬스터 스텟'!$AN:$AN,'스테이지별 몬스터 스텟'!$D:$D,'스테이지별 난이도 설정'!$B168))</f>
        <v>15</v>
      </c>
      <c r="H168">
        <f t="shared" si="6"/>
        <v>30</v>
      </c>
      <c r="I168">
        <f t="shared" si="7"/>
        <v>1.5</v>
      </c>
    </row>
    <row r="169" spans="2:9" x14ac:dyDescent="0.3">
      <c r="B169">
        <v>168</v>
      </c>
      <c r="C169" s="52">
        <f t="shared" si="8"/>
        <v>67.199999999999875</v>
      </c>
      <c r="D169">
        <v>20</v>
      </c>
      <c r="E169" cm="1">
        <f t="array" ref="E169">_xlfn.IFS(E$1='스테이지별 몬스터 스텟'!$H$3,SUMIFS('스테이지별 몬스터 스텟'!$R:$R,'스테이지별 몬스터 스텟'!$D:$D,'스테이지별 난이도 설정'!$B169),
E$1='스테이지별 몬스터 스텟'!$S$3,SUMIFS('스테이지별 몬스터 스텟'!$AC:$AC,'스테이지별 몬스터 스텟'!$D:$D,'스테이지별 난이도 설정'!$B169),
E$1='스테이지별 몬스터 스텟'!$AD$3,SUMIFS('스테이지별 몬스터 스텟'!$AN:$AN,'스테이지별 몬스터 스텟'!$D:$D,'스테이지별 난이도 설정'!$B169))</f>
        <v>5</v>
      </c>
      <c r="F169" cm="1">
        <f t="array" ref="F169">_xlfn.IFS(F$1='스테이지별 몬스터 스텟'!$H$3,SUMIFS('스테이지별 몬스터 스텟'!$R:$R,'스테이지별 몬스터 스텟'!$D:$D,'스테이지별 난이도 설정'!$B169),
F$1='스테이지별 몬스터 스텟'!$S$3,SUMIFS('스테이지별 몬스터 스텟'!$AC:$AC,'스테이지별 몬스터 스텟'!$D:$D,'스테이지별 난이도 설정'!$B169),
F$1='스테이지별 몬스터 스텟'!$AD$3,SUMIFS('스테이지별 몬스터 스텟'!$AN:$AN,'스테이지별 몬스터 스텟'!$D:$D,'스테이지별 난이도 설정'!$B169))</f>
        <v>10</v>
      </c>
      <c r="G169" cm="1">
        <f t="array" ref="G169">_xlfn.IFS(G$1='스테이지별 몬스터 스텟'!$H$3,SUMIFS('스테이지별 몬스터 스텟'!$R:$R,'스테이지별 몬스터 스텟'!$D:$D,'스테이지별 난이도 설정'!$B169),
G$1='스테이지별 몬스터 스텟'!$S$3,SUMIFS('스테이지별 몬스터 스텟'!$AC:$AC,'스테이지별 몬스터 스텟'!$D:$D,'스테이지별 난이도 설정'!$B169),
G$1='스테이지별 몬스터 스텟'!$AD$3,SUMIFS('스테이지별 몬스터 스텟'!$AN:$AN,'스테이지별 몬스터 스텟'!$D:$D,'스테이지별 난이도 설정'!$B169))</f>
        <v>15</v>
      </c>
      <c r="H169">
        <f t="shared" si="6"/>
        <v>30</v>
      </c>
      <c r="I169">
        <f t="shared" si="7"/>
        <v>1.5</v>
      </c>
    </row>
    <row r="170" spans="2:9" x14ac:dyDescent="0.3">
      <c r="B170">
        <v>169</v>
      </c>
      <c r="C170" s="52">
        <f t="shared" si="8"/>
        <v>67.599999999999881</v>
      </c>
      <c r="D170">
        <v>20</v>
      </c>
      <c r="E170" cm="1">
        <f t="array" ref="E170">_xlfn.IFS(E$1='스테이지별 몬스터 스텟'!$H$3,SUMIFS('스테이지별 몬스터 스텟'!$R:$R,'스테이지별 몬스터 스텟'!$D:$D,'스테이지별 난이도 설정'!$B170),
E$1='스테이지별 몬스터 스텟'!$S$3,SUMIFS('스테이지별 몬스터 스텟'!$AC:$AC,'스테이지별 몬스터 스텟'!$D:$D,'스테이지별 난이도 설정'!$B170),
E$1='스테이지별 몬스터 스텟'!$AD$3,SUMIFS('스테이지별 몬스터 스텟'!$AN:$AN,'스테이지별 몬스터 스텟'!$D:$D,'스테이지별 난이도 설정'!$B170))</f>
        <v>5</v>
      </c>
      <c r="F170" cm="1">
        <f t="array" ref="F170">_xlfn.IFS(F$1='스테이지별 몬스터 스텟'!$H$3,SUMIFS('스테이지별 몬스터 스텟'!$R:$R,'스테이지별 몬스터 스텟'!$D:$D,'스테이지별 난이도 설정'!$B170),
F$1='스테이지별 몬스터 스텟'!$S$3,SUMIFS('스테이지별 몬스터 스텟'!$AC:$AC,'스테이지별 몬스터 스텟'!$D:$D,'스테이지별 난이도 설정'!$B170),
F$1='스테이지별 몬스터 스텟'!$AD$3,SUMIFS('스테이지별 몬스터 스텟'!$AN:$AN,'스테이지별 몬스터 스텟'!$D:$D,'스테이지별 난이도 설정'!$B170))</f>
        <v>10</v>
      </c>
      <c r="G170" cm="1">
        <f t="array" ref="G170">_xlfn.IFS(G$1='스테이지별 몬스터 스텟'!$H$3,SUMIFS('스테이지별 몬스터 스텟'!$R:$R,'스테이지별 몬스터 스텟'!$D:$D,'스테이지별 난이도 설정'!$B170),
G$1='스테이지별 몬스터 스텟'!$S$3,SUMIFS('스테이지별 몬스터 스텟'!$AC:$AC,'스테이지별 몬스터 스텟'!$D:$D,'스테이지별 난이도 설정'!$B170),
G$1='스테이지별 몬스터 스텟'!$AD$3,SUMIFS('스테이지별 몬스터 스텟'!$AN:$AN,'스테이지별 몬스터 스텟'!$D:$D,'스테이지별 난이도 설정'!$B170))</f>
        <v>15</v>
      </c>
      <c r="H170">
        <f t="shared" si="6"/>
        <v>30</v>
      </c>
      <c r="I170">
        <f t="shared" si="7"/>
        <v>1.5</v>
      </c>
    </row>
    <row r="171" spans="2:9" x14ac:dyDescent="0.3">
      <c r="B171">
        <v>170</v>
      </c>
      <c r="C171" s="52">
        <f t="shared" si="8"/>
        <v>67.999999999999886</v>
      </c>
      <c r="D171">
        <v>20</v>
      </c>
      <c r="E171" cm="1">
        <f t="array" ref="E171">_xlfn.IFS(E$1='스테이지별 몬스터 스텟'!$H$3,SUMIFS('스테이지별 몬스터 스텟'!$R:$R,'스테이지별 몬스터 스텟'!$D:$D,'스테이지별 난이도 설정'!$B171),
E$1='스테이지별 몬스터 스텟'!$S$3,SUMIFS('스테이지별 몬스터 스텟'!$AC:$AC,'스테이지별 몬스터 스텟'!$D:$D,'스테이지별 난이도 설정'!$B171),
E$1='스테이지별 몬스터 스텟'!$AD$3,SUMIFS('스테이지별 몬스터 스텟'!$AN:$AN,'스테이지별 몬스터 스텟'!$D:$D,'스테이지별 난이도 설정'!$B171))</f>
        <v>5</v>
      </c>
      <c r="F171" cm="1">
        <f t="array" ref="F171">_xlfn.IFS(F$1='스테이지별 몬스터 스텟'!$H$3,SUMIFS('스테이지별 몬스터 스텟'!$R:$R,'스테이지별 몬스터 스텟'!$D:$D,'스테이지별 난이도 설정'!$B171),
F$1='스테이지별 몬스터 스텟'!$S$3,SUMIFS('스테이지별 몬스터 스텟'!$AC:$AC,'스테이지별 몬스터 스텟'!$D:$D,'스테이지별 난이도 설정'!$B171),
F$1='스테이지별 몬스터 스텟'!$AD$3,SUMIFS('스테이지별 몬스터 스텟'!$AN:$AN,'스테이지별 몬스터 스텟'!$D:$D,'스테이지별 난이도 설정'!$B171))</f>
        <v>10</v>
      </c>
      <c r="G171" cm="1">
        <f t="array" ref="G171">_xlfn.IFS(G$1='스테이지별 몬스터 스텟'!$H$3,SUMIFS('스테이지별 몬스터 스텟'!$R:$R,'스테이지별 몬스터 스텟'!$D:$D,'스테이지별 난이도 설정'!$B171),
G$1='스테이지별 몬스터 스텟'!$S$3,SUMIFS('스테이지별 몬스터 스텟'!$AC:$AC,'스테이지별 몬스터 스텟'!$D:$D,'스테이지별 난이도 설정'!$B171),
G$1='스테이지별 몬스터 스텟'!$AD$3,SUMIFS('스테이지별 몬스터 스텟'!$AN:$AN,'스테이지별 몬스터 스텟'!$D:$D,'스테이지별 난이도 설정'!$B171))</f>
        <v>15</v>
      </c>
      <c r="H171">
        <f t="shared" si="6"/>
        <v>30</v>
      </c>
      <c r="I171">
        <f t="shared" si="7"/>
        <v>1.5</v>
      </c>
    </row>
    <row r="172" spans="2:9" x14ac:dyDescent="0.3">
      <c r="B172">
        <v>171</v>
      </c>
      <c r="C172" s="52">
        <f t="shared" si="8"/>
        <v>68.399999999999892</v>
      </c>
      <c r="D172">
        <v>20</v>
      </c>
      <c r="E172" cm="1">
        <f t="array" ref="E172">_xlfn.IFS(E$1='스테이지별 몬스터 스텟'!$H$3,SUMIFS('스테이지별 몬스터 스텟'!$R:$R,'스테이지별 몬스터 스텟'!$D:$D,'스테이지별 난이도 설정'!$B172),
E$1='스테이지별 몬스터 스텟'!$S$3,SUMIFS('스테이지별 몬스터 스텟'!$AC:$AC,'스테이지별 몬스터 스텟'!$D:$D,'스테이지별 난이도 설정'!$B172),
E$1='스테이지별 몬스터 스텟'!$AD$3,SUMIFS('스테이지별 몬스터 스텟'!$AN:$AN,'스테이지별 몬스터 스텟'!$D:$D,'스테이지별 난이도 설정'!$B172))</f>
        <v>5</v>
      </c>
      <c r="F172" cm="1">
        <f t="array" ref="F172">_xlfn.IFS(F$1='스테이지별 몬스터 스텟'!$H$3,SUMIFS('스테이지별 몬스터 스텟'!$R:$R,'스테이지별 몬스터 스텟'!$D:$D,'스테이지별 난이도 설정'!$B172),
F$1='스테이지별 몬스터 스텟'!$S$3,SUMIFS('스테이지별 몬스터 스텟'!$AC:$AC,'스테이지별 몬스터 스텟'!$D:$D,'스테이지별 난이도 설정'!$B172),
F$1='스테이지별 몬스터 스텟'!$AD$3,SUMIFS('스테이지별 몬스터 스텟'!$AN:$AN,'스테이지별 몬스터 스텟'!$D:$D,'스테이지별 난이도 설정'!$B172))</f>
        <v>10</v>
      </c>
      <c r="G172" cm="1">
        <f t="array" ref="G172">_xlfn.IFS(G$1='스테이지별 몬스터 스텟'!$H$3,SUMIFS('스테이지별 몬스터 스텟'!$R:$R,'스테이지별 몬스터 스텟'!$D:$D,'스테이지별 난이도 설정'!$B172),
G$1='스테이지별 몬스터 스텟'!$S$3,SUMIFS('스테이지별 몬스터 스텟'!$AC:$AC,'스테이지별 몬스터 스텟'!$D:$D,'스테이지별 난이도 설정'!$B172),
G$1='스테이지별 몬스터 스텟'!$AD$3,SUMIFS('스테이지별 몬스터 스텟'!$AN:$AN,'스테이지별 몬스터 스텟'!$D:$D,'스테이지별 난이도 설정'!$B172))</f>
        <v>15</v>
      </c>
      <c r="H172">
        <f t="shared" si="6"/>
        <v>30</v>
      </c>
      <c r="I172">
        <f t="shared" si="7"/>
        <v>1.5</v>
      </c>
    </row>
    <row r="173" spans="2:9" x14ac:dyDescent="0.3">
      <c r="B173">
        <v>172</v>
      </c>
      <c r="C173" s="52">
        <f t="shared" si="8"/>
        <v>68.799999999999898</v>
      </c>
      <c r="D173">
        <v>20</v>
      </c>
      <c r="E173" cm="1">
        <f t="array" ref="E173">_xlfn.IFS(E$1='스테이지별 몬스터 스텟'!$H$3,SUMIFS('스테이지별 몬스터 스텟'!$R:$R,'스테이지별 몬스터 스텟'!$D:$D,'스테이지별 난이도 설정'!$B173),
E$1='스테이지별 몬스터 스텟'!$S$3,SUMIFS('스테이지별 몬스터 스텟'!$AC:$AC,'스테이지별 몬스터 스텟'!$D:$D,'스테이지별 난이도 설정'!$B173),
E$1='스테이지별 몬스터 스텟'!$AD$3,SUMIFS('스테이지별 몬스터 스텟'!$AN:$AN,'스테이지별 몬스터 스텟'!$D:$D,'스테이지별 난이도 설정'!$B173))</f>
        <v>5</v>
      </c>
      <c r="F173" cm="1">
        <f t="array" ref="F173">_xlfn.IFS(F$1='스테이지별 몬스터 스텟'!$H$3,SUMIFS('스테이지별 몬스터 스텟'!$R:$R,'스테이지별 몬스터 스텟'!$D:$D,'스테이지별 난이도 설정'!$B173),
F$1='스테이지별 몬스터 스텟'!$S$3,SUMIFS('스테이지별 몬스터 스텟'!$AC:$AC,'스테이지별 몬스터 스텟'!$D:$D,'스테이지별 난이도 설정'!$B173),
F$1='스테이지별 몬스터 스텟'!$AD$3,SUMIFS('스테이지별 몬스터 스텟'!$AN:$AN,'스테이지별 몬스터 스텟'!$D:$D,'스테이지별 난이도 설정'!$B173))</f>
        <v>10</v>
      </c>
      <c r="G173" cm="1">
        <f t="array" ref="G173">_xlfn.IFS(G$1='스테이지별 몬스터 스텟'!$H$3,SUMIFS('스테이지별 몬스터 스텟'!$R:$R,'스테이지별 몬스터 스텟'!$D:$D,'스테이지별 난이도 설정'!$B173),
G$1='스테이지별 몬스터 스텟'!$S$3,SUMIFS('스테이지별 몬스터 스텟'!$AC:$AC,'스테이지별 몬스터 스텟'!$D:$D,'스테이지별 난이도 설정'!$B173),
G$1='스테이지별 몬스터 스텟'!$AD$3,SUMIFS('스테이지별 몬스터 스텟'!$AN:$AN,'스테이지별 몬스터 스텟'!$D:$D,'스테이지별 난이도 설정'!$B173))</f>
        <v>15</v>
      </c>
      <c r="H173">
        <f t="shared" si="6"/>
        <v>30</v>
      </c>
      <c r="I173">
        <f t="shared" si="7"/>
        <v>1.5</v>
      </c>
    </row>
    <row r="174" spans="2:9" x14ac:dyDescent="0.3">
      <c r="B174">
        <v>173</v>
      </c>
      <c r="C174" s="52">
        <f t="shared" si="8"/>
        <v>69.199999999999903</v>
      </c>
      <c r="D174">
        <v>20</v>
      </c>
      <c r="E174" cm="1">
        <f t="array" ref="E174">_xlfn.IFS(E$1='스테이지별 몬스터 스텟'!$H$3,SUMIFS('스테이지별 몬스터 스텟'!$R:$R,'스테이지별 몬스터 스텟'!$D:$D,'스테이지별 난이도 설정'!$B174),
E$1='스테이지별 몬스터 스텟'!$S$3,SUMIFS('스테이지별 몬스터 스텟'!$AC:$AC,'스테이지별 몬스터 스텟'!$D:$D,'스테이지별 난이도 설정'!$B174),
E$1='스테이지별 몬스터 스텟'!$AD$3,SUMIFS('스테이지별 몬스터 스텟'!$AN:$AN,'스테이지별 몬스터 스텟'!$D:$D,'스테이지별 난이도 설정'!$B174))</f>
        <v>5</v>
      </c>
      <c r="F174" cm="1">
        <f t="array" ref="F174">_xlfn.IFS(F$1='스테이지별 몬스터 스텟'!$H$3,SUMIFS('스테이지별 몬스터 스텟'!$R:$R,'스테이지별 몬스터 스텟'!$D:$D,'스테이지별 난이도 설정'!$B174),
F$1='스테이지별 몬스터 스텟'!$S$3,SUMIFS('스테이지별 몬스터 스텟'!$AC:$AC,'스테이지별 몬스터 스텟'!$D:$D,'스테이지별 난이도 설정'!$B174),
F$1='스테이지별 몬스터 스텟'!$AD$3,SUMIFS('스테이지별 몬스터 스텟'!$AN:$AN,'스테이지별 몬스터 스텟'!$D:$D,'스테이지별 난이도 설정'!$B174))</f>
        <v>10</v>
      </c>
      <c r="G174" cm="1">
        <f t="array" ref="G174">_xlfn.IFS(G$1='스테이지별 몬스터 스텟'!$H$3,SUMIFS('스테이지별 몬스터 스텟'!$R:$R,'스테이지별 몬스터 스텟'!$D:$D,'스테이지별 난이도 설정'!$B174),
G$1='스테이지별 몬스터 스텟'!$S$3,SUMIFS('스테이지별 몬스터 스텟'!$AC:$AC,'스테이지별 몬스터 스텟'!$D:$D,'스테이지별 난이도 설정'!$B174),
G$1='스테이지별 몬스터 스텟'!$AD$3,SUMIFS('스테이지별 몬스터 스텟'!$AN:$AN,'스테이지별 몬스터 스텟'!$D:$D,'스테이지별 난이도 설정'!$B174))</f>
        <v>15</v>
      </c>
      <c r="H174">
        <f t="shared" si="6"/>
        <v>30</v>
      </c>
      <c r="I174">
        <f t="shared" si="7"/>
        <v>1.5</v>
      </c>
    </row>
    <row r="175" spans="2:9" x14ac:dyDescent="0.3">
      <c r="B175">
        <v>174</v>
      </c>
      <c r="C175" s="52">
        <f t="shared" si="8"/>
        <v>69.599999999999909</v>
      </c>
      <c r="D175">
        <v>20</v>
      </c>
      <c r="E175" cm="1">
        <f t="array" ref="E175">_xlfn.IFS(E$1='스테이지별 몬스터 스텟'!$H$3,SUMIFS('스테이지별 몬스터 스텟'!$R:$R,'스테이지별 몬스터 스텟'!$D:$D,'스테이지별 난이도 설정'!$B175),
E$1='스테이지별 몬스터 스텟'!$S$3,SUMIFS('스테이지별 몬스터 스텟'!$AC:$AC,'스테이지별 몬스터 스텟'!$D:$D,'스테이지별 난이도 설정'!$B175),
E$1='스테이지별 몬스터 스텟'!$AD$3,SUMIFS('스테이지별 몬스터 스텟'!$AN:$AN,'스테이지별 몬스터 스텟'!$D:$D,'스테이지별 난이도 설정'!$B175))</f>
        <v>5</v>
      </c>
      <c r="F175" cm="1">
        <f t="array" ref="F175">_xlfn.IFS(F$1='스테이지별 몬스터 스텟'!$H$3,SUMIFS('스테이지별 몬스터 스텟'!$R:$R,'스테이지별 몬스터 스텟'!$D:$D,'스테이지별 난이도 설정'!$B175),
F$1='스테이지별 몬스터 스텟'!$S$3,SUMIFS('스테이지별 몬스터 스텟'!$AC:$AC,'스테이지별 몬스터 스텟'!$D:$D,'스테이지별 난이도 설정'!$B175),
F$1='스테이지별 몬스터 스텟'!$AD$3,SUMIFS('스테이지별 몬스터 스텟'!$AN:$AN,'스테이지별 몬스터 스텟'!$D:$D,'스테이지별 난이도 설정'!$B175))</f>
        <v>10</v>
      </c>
      <c r="G175" cm="1">
        <f t="array" ref="G175">_xlfn.IFS(G$1='스테이지별 몬스터 스텟'!$H$3,SUMIFS('스테이지별 몬스터 스텟'!$R:$R,'스테이지별 몬스터 스텟'!$D:$D,'스테이지별 난이도 설정'!$B175),
G$1='스테이지별 몬스터 스텟'!$S$3,SUMIFS('스테이지별 몬스터 스텟'!$AC:$AC,'스테이지별 몬스터 스텟'!$D:$D,'스테이지별 난이도 설정'!$B175),
G$1='스테이지별 몬스터 스텟'!$AD$3,SUMIFS('스테이지별 몬스터 스텟'!$AN:$AN,'스테이지별 몬스터 스텟'!$D:$D,'스테이지별 난이도 설정'!$B175))</f>
        <v>15</v>
      </c>
      <c r="H175">
        <f t="shared" si="6"/>
        <v>30</v>
      </c>
      <c r="I175">
        <f t="shared" si="7"/>
        <v>1.5</v>
      </c>
    </row>
    <row r="176" spans="2:9" x14ac:dyDescent="0.3">
      <c r="B176">
        <v>175</v>
      </c>
      <c r="C176" s="52">
        <f t="shared" si="8"/>
        <v>69.999999999999915</v>
      </c>
      <c r="D176">
        <v>20</v>
      </c>
      <c r="E176" cm="1">
        <f t="array" ref="E176">_xlfn.IFS(E$1='스테이지별 몬스터 스텟'!$H$3,SUMIFS('스테이지별 몬스터 스텟'!$R:$R,'스테이지별 몬스터 스텟'!$D:$D,'스테이지별 난이도 설정'!$B176),
E$1='스테이지별 몬스터 스텟'!$S$3,SUMIFS('스테이지별 몬스터 스텟'!$AC:$AC,'스테이지별 몬스터 스텟'!$D:$D,'스테이지별 난이도 설정'!$B176),
E$1='스테이지별 몬스터 스텟'!$AD$3,SUMIFS('스테이지별 몬스터 스텟'!$AN:$AN,'스테이지별 몬스터 스텟'!$D:$D,'스테이지별 난이도 설정'!$B176))</f>
        <v>5</v>
      </c>
      <c r="F176" cm="1">
        <f t="array" ref="F176">_xlfn.IFS(F$1='스테이지별 몬스터 스텟'!$H$3,SUMIFS('스테이지별 몬스터 스텟'!$R:$R,'스테이지별 몬스터 스텟'!$D:$D,'스테이지별 난이도 설정'!$B176),
F$1='스테이지별 몬스터 스텟'!$S$3,SUMIFS('스테이지별 몬스터 스텟'!$AC:$AC,'스테이지별 몬스터 스텟'!$D:$D,'스테이지별 난이도 설정'!$B176),
F$1='스테이지별 몬스터 스텟'!$AD$3,SUMIFS('스테이지별 몬스터 스텟'!$AN:$AN,'스테이지별 몬스터 스텟'!$D:$D,'스테이지별 난이도 설정'!$B176))</f>
        <v>10</v>
      </c>
      <c r="G176" cm="1">
        <f t="array" ref="G176">_xlfn.IFS(G$1='스테이지별 몬스터 스텟'!$H$3,SUMIFS('스테이지별 몬스터 스텟'!$R:$R,'스테이지별 몬스터 스텟'!$D:$D,'스테이지별 난이도 설정'!$B176),
G$1='스테이지별 몬스터 스텟'!$S$3,SUMIFS('스테이지별 몬스터 스텟'!$AC:$AC,'스테이지별 몬스터 스텟'!$D:$D,'스테이지별 난이도 설정'!$B176),
G$1='스테이지별 몬스터 스텟'!$AD$3,SUMIFS('스테이지별 몬스터 스텟'!$AN:$AN,'스테이지별 몬스터 스텟'!$D:$D,'스테이지별 난이도 설정'!$B176))</f>
        <v>15</v>
      </c>
      <c r="H176">
        <f t="shared" si="6"/>
        <v>30</v>
      </c>
      <c r="I176">
        <f t="shared" si="7"/>
        <v>1.5</v>
      </c>
    </row>
    <row r="177" spans="2:9" x14ac:dyDescent="0.3">
      <c r="B177">
        <v>176</v>
      </c>
      <c r="C177" s="52">
        <f t="shared" si="8"/>
        <v>70.39999999999992</v>
      </c>
      <c r="D177">
        <v>20</v>
      </c>
      <c r="E177" cm="1">
        <f t="array" ref="E177">_xlfn.IFS(E$1='스테이지별 몬스터 스텟'!$H$3,SUMIFS('스테이지별 몬스터 스텟'!$R:$R,'스테이지별 몬스터 스텟'!$D:$D,'스테이지별 난이도 설정'!$B177),
E$1='스테이지별 몬스터 스텟'!$S$3,SUMIFS('스테이지별 몬스터 스텟'!$AC:$AC,'스테이지별 몬스터 스텟'!$D:$D,'스테이지별 난이도 설정'!$B177),
E$1='스테이지별 몬스터 스텟'!$AD$3,SUMIFS('스테이지별 몬스터 스텟'!$AN:$AN,'스테이지별 몬스터 스텟'!$D:$D,'스테이지별 난이도 설정'!$B177))</f>
        <v>5</v>
      </c>
      <c r="F177" cm="1">
        <f t="array" ref="F177">_xlfn.IFS(F$1='스테이지별 몬스터 스텟'!$H$3,SUMIFS('스테이지별 몬스터 스텟'!$R:$R,'스테이지별 몬스터 스텟'!$D:$D,'스테이지별 난이도 설정'!$B177),
F$1='스테이지별 몬스터 스텟'!$S$3,SUMIFS('스테이지별 몬스터 스텟'!$AC:$AC,'스테이지별 몬스터 스텟'!$D:$D,'스테이지별 난이도 설정'!$B177),
F$1='스테이지별 몬스터 스텟'!$AD$3,SUMIFS('스테이지별 몬스터 스텟'!$AN:$AN,'스테이지별 몬스터 스텟'!$D:$D,'스테이지별 난이도 설정'!$B177))</f>
        <v>10</v>
      </c>
      <c r="G177" cm="1">
        <f t="array" ref="G177">_xlfn.IFS(G$1='스테이지별 몬스터 스텟'!$H$3,SUMIFS('스테이지별 몬스터 스텟'!$R:$R,'스테이지별 몬스터 스텟'!$D:$D,'스테이지별 난이도 설정'!$B177),
G$1='스테이지별 몬스터 스텟'!$S$3,SUMIFS('스테이지별 몬스터 스텟'!$AC:$AC,'스테이지별 몬스터 스텟'!$D:$D,'스테이지별 난이도 설정'!$B177),
G$1='스테이지별 몬스터 스텟'!$AD$3,SUMIFS('스테이지별 몬스터 스텟'!$AN:$AN,'스테이지별 몬스터 스텟'!$D:$D,'스테이지별 난이도 설정'!$B177))</f>
        <v>15</v>
      </c>
      <c r="H177">
        <f t="shared" si="6"/>
        <v>30</v>
      </c>
      <c r="I177">
        <f t="shared" si="7"/>
        <v>1.5</v>
      </c>
    </row>
    <row r="178" spans="2:9" x14ac:dyDescent="0.3">
      <c r="B178">
        <v>177</v>
      </c>
      <c r="C178" s="52">
        <f t="shared" si="8"/>
        <v>70.799999999999926</v>
      </c>
      <c r="D178">
        <v>20</v>
      </c>
      <c r="E178" cm="1">
        <f t="array" ref="E178">_xlfn.IFS(E$1='스테이지별 몬스터 스텟'!$H$3,SUMIFS('스테이지별 몬스터 스텟'!$R:$R,'스테이지별 몬스터 스텟'!$D:$D,'스테이지별 난이도 설정'!$B178),
E$1='스테이지별 몬스터 스텟'!$S$3,SUMIFS('스테이지별 몬스터 스텟'!$AC:$AC,'스테이지별 몬스터 스텟'!$D:$D,'스테이지별 난이도 설정'!$B178),
E$1='스테이지별 몬스터 스텟'!$AD$3,SUMIFS('스테이지별 몬스터 스텟'!$AN:$AN,'스테이지별 몬스터 스텟'!$D:$D,'스테이지별 난이도 설정'!$B178))</f>
        <v>5</v>
      </c>
      <c r="F178" cm="1">
        <f t="array" ref="F178">_xlfn.IFS(F$1='스테이지별 몬스터 스텟'!$H$3,SUMIFS('스테이지별 몬스터 스텟'!$R:$R,'스테이지별 몬스터 스텟'!$D:$D,'스테이지별 난이도 설정'!$B178),
F$1='스테이지별 몬스터 스텟'!$S$3,SUMIFS('스테이지별 몬스터 스텟'!$AC:$AC,'스테이지별 몬스터 스텟'!$D:$D,'스테이지별 난이도 설정'!$B178),
F$1='스테이지별 몬스터 스텟'!$AD$3,SUMIFS('스테이지별 몬스터 스텟'!$AN:$AN,'스테이지별 몬스터 스텟'!$D:$D,'스테이지별 난이도 설정'!$B178))</f>
        <v>10</v>
      </c>
      <c r="G178" cm="1">
        <f t="array" ref="G178">_xlfn.IFS(G$1='스테이지별 몬스터 스텟'!$H$3,SUMIFS('스테이지별 몬스터 스텟'!$R:$R,'스테이지별 몬스터 스텟'!$D:$D,'스테이지별 난이도 설정'!$B178),
G$1='스테이지별 몬스터 스텟'!$S$3,SUMIFS('스테이지별 몬스터 스텟'!$AC:$AC,'스테이지별 몬스터 스텟'!$D:$D,'스테이지별 난이도 설정'!$B178),
G$1='스테이지별 몬스터 스텟'!$AD$3,SUMIFS('스테이지별 몬스터 스텟'!$AN:$AN,'스테이지별 몬스터 스텟'!$D:$D,'스테이지별 난이도 설정'!$B178))</f>
        <v>15</v>
      </c>
      <c r="H178">
        <f t="shared" si="6"/>
        <v>30</v>
      </c>
      <c r="I178">
        <f t="shared" si="7"/>
        <v>1.5</v>
      </c>
    </row>
    <row r="179" spans="2:9" x14ac:dyDescent="0.3">
      <c r="B179">
        <v>178</v>
      </c>
      <c r="C179" s="52">
        <f t="shared" si="8"/>
        <v>71.199999999999932</v>
      </c>
      <c r="D179">
        <v>20</v>
      </c>
      <c r="E179" cm="1">
        <f t="array" ref="E179">_xlfn.IFS(E$1='스테이지별 몬스터 스텟'!$H$3,SUMIFS('스테이지별 몬스터 스텟'!$R:$R,'스테이지별 몬스터 스텟'!$D:$D,'스테이지별 난이도 설정'!$B179),
E$1='스테이지별 몬스터 스텟'!$S$3,SUMIFS('스테이지별 몬스터 스텟'!$AC:$AC,'스테이지별 몬스터 스텟'!$D:$D,'스테이지별 난이도 설정'!$B179),
E$1='스테이지별 몬스터 스텟'!$AD$3,SUMIFS('스테이지별 몬스터 스텟'!$AN:$AN,'스테이지별 몬스터 스텟'!$D:$D,'스테이지별 난이도 설정'!$B179))</f>
        <v>5</v>
      </c>
      <c r="F179" cm="1">
        <f t="array" ref="F179">_xlfn.IFS(F$1='스테이지별 몬스터 스텟'!$H$3,SUMIFS('스테이지별 몬스터 스텟'!$R:$R,'스테이지별 몬스터 스텟'!$D:$D,'스테이지별 난이도 설정'!$B179),
F$1='스테이지별 몬스터 스텟'!$S$3,SUMIFS('스테이지별 몬스터 스텟'!$AC:$AC,'스테이지별 몬스터 스텟'!$D:$D,'스테이지별 난이도 설정'!$B179),
F$1='스테이지별 몬스터 스텟'!$AD$3,SUMIFS('스테이지별 몬스터 스텟'!$AN:$AN,'스테이지별 몬스터 스텟'!$D:$D,'스테이지별 난이도 설정'!$B179))</f>
        <v>10</v>
      </c>
      <c r="G179" cm="1">
        <f t="array" ref="G179">_xlfn.IFS(G$1='스테이지별 몬스터 스텟'!$H$3,SUMIFS('스테이지별 몬스터 스텟'!$R:$R,'스테이지별 몬스터 스텟'!$D:$D,'스테이지별 난이도 설정'!$B179),
G$1='스테이지별 몬스터 스텟'!$S$3,SUMIFS('스테이지별 몬스터 스텟'!$AC:$AC,'스테이지별 몬스터 스텟'!$D:$D,'스테이지별 난이도 설정'!$B179),
G$1='스테이지별 몬스터 스텟'!$AD$3,SUMIFS('스테이지별 몬스터 스텟'!$AN:$AN,'스테이지별 몬스터 스텟'!$D:$D,'스테이지별 난이도 설정'!$B179))</f>
        <v>15</v>
      </c>
      <c r="H179">
        <f t="shared" si="6"/>
        <v>30</v>
      </c>
      <c r="I179">
        <f t="shared" si="7"/>
        <v>1.5</v>
      </c>
    </row>
    <row r="180" spans="2:9" x14ac:dyDescent="0.3">
      <c r="B180">
        <v>179</v>
      </c>
      <c r="C180" s="52">
        <f t="shared" si="8"/>
        <v>71.599999999999937</v>
      </c>
      <c r="D180">
        <v>20</v>
      </c>
      <c r="E180" cm="1">
        <f t="array" ref="E180">_xlfn.IFS(E$1='스테이지별 몬스터 스텟'!$H$3,SUMIFS('스테이지별 몬스터 스텟'!$R:$R,'스테이지별 몬스터 스텟'!$D:$D,'스테이지별 난이도 설정'!$B180),
E$1='스테이지별 몬스터 스텟'!$S$3,SUMIFS('스테이지별 몬스터 스텟'!$AC:$AC,'스테이지별 몬스터 스텟'!$D:$D,'스테이지별 난이도 설정'!$B180),
E$1='스테이지별 몬스터 스텟'!$AD$3,SUMIFS('스테이지별 몬스터 스텟'!$AN:$AN,'스테이지별 몬스터 스텟'!$D:$D,'스테이지별 난이도 설정'!$B180))</f>
        <v>5</v>
      </c>
      <c r="F180" cm="1">
        <f t="array" ref="F180">_xlfn.IFS(F$1='스테이지별 몬스터 스텟'!$H$3,SUMIFS('스테이지별 몬스터 스텟'!$R:$R,'스테이지별 몬스터 스텟'!$D:$D,'스테이지별 난이도 설정'!$B180),
F$1='스테이지별 몬스터 스텟'!$S$3,SUMIFS('스테이지별 몬스터 스텟'!$AC:$AC,'스테이지별 몬스터 스텟'!$D:$D,'스테이지별 난이도 설정'!$B180),
F$1='스테이지별 몬스터 스텟'!$AD$3,SUMIFS('스테이지별 몬스터 스텟'!$AN:$AN,'스테이지별 몬스터 스텟'!$D:$D,'스테이지별 난이도 설정'!$B180))</f>
        <v>10</v>
      </c>
      <c r="G180" cm="1">
        <f t="array" ref="G180">_xlfn.IFS(G$1='스테이지별 몬스터 스텟'!$H$3,SUMIFS('스테이지별 몬스터 스텟'!$R:$R,'스테이지별 몬스터 스텟'!$D:$D,'스테이지별 난이도 설정'!$B180),
G$1='스테이지별 몬스터 스텟'!$S$3,SUMIFS('스테이지별 몬스터 스텟'!$AC:$AC,'스테이지별 몬스터 스텟'!$D:$D,'스테이지별 난이도 설정'!$B180),
G$1='스테이지별 몬스터 스텟'!$AD$3,SUMIFS('스테이지별 몬스터 스텟'!$AN:$AN,'스테이지별 몬스터 스텟'!$D:$D,'스테이지별 난이도 설정'!$B180))</f>
        <v>15</v>
      </c>
      <c r="H180">
        <f t="shared" si="6"/>
        <v>30</v>
      </c>
      <c r="I180">
        <f t="shared" si="7"/>
        <v>1.5</v>
      </c>
    </row>
    <row r="181" spans="2:9" x14ac:dyDescent="0.3">
      <c r="B181">
        <v>180</v>
      </c>
      <c r="C181" s="52">
        <f t="shared" si="8"/>
        <v>71.999999999999943</v>
      </c>
      <c r="D181">
        <v>20</v>
      </c>
      <c r="E181" cm="1">
        <f t="array" ref="E181">_xlfn.IFS(E$1='스테이지별 몬스터 스텟'!$H$3,SUMIFS('스테이지별 몬스터 스텟'!$R:$R,'스테이지별 몬스터 스텟'!$D:$D,'스테이지별 난이도 설정'!$B181),
E$1='스테이지별 몬스터 스텟'!$S$3,SUMIFS('스테이지별 몬스터 스텟'!$AC:$AC,'스테이지별 몬스터 스텟'!$D:$D,'스테이지별 난이도 설정'!$B181),
E$1='스테이지별 몬스터 스텟'!$AD$3,SUMIFS('스테이지별 몬스터 스텟'!$AN:$AN,'스테이지별 몬스터 스텟'!$D:$D,'스테이지별 난이도 설정'!$B181))</f>
        <v>5</v>
      </c>
      <c r="F181" cm="1">
        <f t="array" ref="F181">_xlfn.IFS(F$1='스테이지별 몬스터 스텟'!$H$3,SUMIFS('스테이지별 몬스터 스텟'!$R:$R,'스테이지별 몬스터 스텟'!$D:$D,'스테이지별 난이도 설정'!$B181),
F$1='스테이지별 몬스터 스텟'!$S$3,SUMIFS('스테이지별 몬스터 스텟'!$AC:$AC,'스테이지별 몬스터 스텟'!$D:$D,'스테이지별 난이도 설정'!$B181),
F$1='스테이지별 몬스터 스텟'!$AD$3,SUMIFS('스테이지별 몬스터 스텟'!$AN:$AN,'스테이지별 몬스터 스텟'!$D:$D,'스테이지별 난이도 설정'!$B181))</f>
        <v>10</v>
      </c>
      <c r="G181" cm="1">
        <f t="array" ref="G181">_xlfn.IFS(G$1='스테이지별 몬스터 스텟'!$H$3,SUMIFS('스테이지별 몬스터 스텟'!$R:$R,'스테이지별 몬스터 스텟'!$D:$D,'스테이지별 난이도 설정'!$B181),
G$1='스테이지별 몬스터 스텟'!$S$3,SUMIFS('스테이지별 몬스터 스텟'!$AC:$AC,'스테이지별 몬스터 스텟'!$D:$D,'스테이지별 난이도 설정'!$B181),
G$1='스테이지별 몬스터 스텟'!$AD$3,SUMIFS('스테이지별 몬스터 스텟'!$AN:$AN,'스테이지별 몬스터 스텟'!$D:$D,'스테이지별 난이도 설정'!$B181))</f>
        <v>15</v>
      </c>
      <c r="H181">
        <f t="shared" si="6"/>
        <v>30</v>
      </c>
      <c r="I181">
        <f t="shared" si="7"/>
        <v>1.5</v>
      </c>
    </row>
    <row r="182" spans="2:9" x14ac:dyDescent="0.3">
      <c r="B182">
        <v>181</v>
      </c>
      <c r="C182" s="52">
        <f t="shared" si="8"/>
        <v>72.399999999999949</v>
      </c>
      <c r="D182">
        <v>20</v>
      </c>
      <c r="E182" cm="1">
        <f t="array" ref="E182">_xlfn.IFS(E$1='스테이지별 몬스터 스텟'!$H$3,SUMIFS('스테이지별 몬스터 스텟'!$R:$R,'스테이지별 몬스터 스텟'!$D:$D,'스테이지별 난이도 설정'!$B182),
E$1='스테이지별 몬스터 스텟'!$S$3,SUMIFS('스테이지별 몬스터 스텟'!$AC:$AC,'스테이지별 몬스터 스텟'!$D:$D,'스테이지별 난이도 설정'!$B182),
E$1='스테이지별 몬스터 스텟'!$AD$3,SUMIFS('스테이지별 몬스터 스텟'!$AN:$AN,'스테이지별 몬스터 스텟'!$D:$D,'스테이지별 난이도 설정'!$B182))</f>
        <v>5</v>
      </c>
      <c r="F182" cm="1">
        <f t="array" ref="F182">_xlfn.IFS(F$1='스테이지별 몬스터 스텟'!$H$3,SUMIFS('스테이지별 몬스터 스텟'!$R:$R,'스테이지별 몬스터 스텟'!$D:$D,'스테이지별 난이도 설정'!$B182),
F$1='스테이지별 몬스터 스텟'!$S$3,SUMIFS('스테이지별 몬스터 스텟'!$AC:$AC,'스테이지별 몬스터 스텟'!$D:$D,'스테이지별 난이도 설정'!$B182),
F$1='스테이지별 몬스터 스텟'!$AD$3,SUMIFS('스테이지별 몬스터 스텟'!$AN:$AN,'스테이지별 몬스터 스텟'!$D:$D,'스테이지별 난이도 설정'!$B182))</f>
        <v>10</v>
      </c>
      <c r="G182" cm="1">
        <f t="array" ref="G182">_xlfn.IFS(G$1='스테이지별 몬스터 스텟'!$H$3,SUMIFS('스테이지별 몬스터 스텟'!$R:$R,'스테이지별 몬스터 스텟'!$D:$D,'스테이지별 난이도 설정'!$B182),
G$1='스테이지별 몬스터 스텟'!$S$3,SUMIFS('스테이지별 몬스터 스텟'!$AC:$AC,'스테이지별 몬스터 스텟'!$D:$D,'스테이지별 난이도 설정'!$B182),
G$1='스테이지별 몬스터 스텟'!$AD$3,SUMIFS('스테이지별 몬스터 스텟'!$AN:$AN,'스테이지별 몬스터 스텟'!$D:$D,'스테이지별 난이도 설정'!$B182))</f>
        <v>15</v>
      </c>
      <c r="H182">
        <f t="shared" si="6"/>
        <v>30</v>
      </c>
      <c r="I182">
        <f t="shared" si="7"/>
        <v>1.5</v>
      </c>
    </row>
    <row r="183" spans="2:9" x14ac:dyDescent="0.3">
      <c r="B183">
        <v>182</v>
      </c>
      <c r="C183" s="52">
        <f t="shared" si="8"/>
        <v>72.799999999999955</v>
      </c>
      <c r="D183">
        <v>20</v>
      </c>
      <c r="E183" cm="1">
        <f t="array" ref="E183">_xlfn.IFS(E$1='스테이지별 몬스터 스텟'!$H$3,SUMIFS('스테이지별 몬스터 스텟'!$R:$R,'스테이지별 몬스터 스텟'!$D:$D,'스테이지별 난이도 설정'!$B183),
E$1='스테이지별 몬스터 스텟'!$S$3,SUMIFS('스테이지별 몬스터 스텟'!$AC:$AC,'스테이지별 몬스터 스텟'!$D:$D,'스테이지별 난이도 설정'!$B183),
E$1='스테이지별 몬스터 스텟'!$AD$3,SUMIFS('스테이지별 몬스터 스텟'!$AN:$AN,'스테이지별 몬스터 스텟'!$D:$D,'스테이지별 난이도 설정'!$B183))</f>
        <v>5</v>
      </c>
      <c r="F183" cm="1">
        <f t="array" ref="F183">_xlfn.IFS(F$1='스테이지별 몬스터 스텟'!$H$3,SUMIFS('스테이지별 몬스터 스텟'!$R:$R,'스테이지별 몬스터 스텟'!$D:$D,'스테이지별 난이도 설정'!$B183),
F$1='스테이지별 몬스터 스텟'!$S$3,SUMIFS('스테이지별 몬스터 스텟'!$AC:$AC,'스테이지별 몬스터 스텟'!$D:$D,'스테이지별 난이도 설정'!$B183),
F$1='스테이지별 몬스터 스텟'!$AD$3,SUMIFS('스테이지별 몬스터 스텟'!$AN:$AN,'스테이지별 몬스터 스텟'!$D:$D,'스테이지별 난이도 설정'!$B183))</f>
        <v>10</v>
      </c>
      <c r="G183" cm="1">
        <f t="array" ref="G183">_xlfn.IFS(G$1='스테이지별 몬스터 스텟'!$H$3,SUMIFS('스테이지별 몬스터 스텟'!$R:$R,'스테이지별 몬스터 스텟'!$D:$D,'스테이지별 난이도 설정'!$B183),
G$1='스테이지별 몬스터 스텟'!$S$3,SUMIFS('스테이지별 몬스터 스텟'!$AC:$AC,'스테이지별 몬스터 스텟'!$D:$D,'스테이지별 난이도 설정'!$B183),
G$1='스테이지별 몬스터 스텟'!$AD$3,SUMIFS('스테이지별 몬스터 스텟'!$AN:$AN,'스테이지별 몬스터 스텟'!$D:$D,'스테이지별 난이도 설정'!$B183))</f>
        <v>15</v>
      </c>
      <c r="H183">
        <f t="shared" si="6"/>
        <v>30</v>
      </c>
      <c r="I183">
        <f t="shared" si="7"/>
        <v>1.5</v>
      </c>
    </row>
    <row r="184" spans="2:9" x14ac:dyDescent="0.3">
      <c r="B184">
        <v>183</v>
      </c>
      <c r="C184" s="52">
        <f t="shared" si="8"/>
        <v>73.19999999999996</v>
      </c>
      <c r="D184">
        <v>20</v>
      </c>
      <c r="E184" cm="1">
        <f t="array" ref="E184">_xlfn.IFS(E$1='스테이지별 몬스터 스텟'!$H$3,SUMIFS('스테이지별 몬스터 스텟'!$R:$R,'스테이지별 몬스터 스텟'!$D:$D,'스테이지별 난이도 설정'!$B184),
E$1='스테이지별 몬스터 스텟'!$S$3,SUMIFS('스테이지별 몬스터 스텟'!$AC:$AC,'스테이지별 몬스터 스텟'!$D:$D,'스테이지별 난이도 설정'!$B184),
E$1='스테이지별 몬스터 스텟'!$AD$3,SUMIFS('스테이지별 몬스터 스텟'!$AN:$AN,'스테이지별 몬스터 스텟'!$D:$D,'스테이지별 난이도 설정'!$B184))</f>
        <v>5</v>
      </c>
      <c r="F184" cm="1">
        <f t="array" ref="F184">_xlfn.IFS(F$1='스테이지별 몬스터 스텟'!$H$3,SUMIFS('스테이지별 몬스터 스텟'!$R:$R,'스테이지별 몬스터 스텟'!$D:$D,'스테이지별 난이도 설정'!$B184),
F$1='스테이지별 몬스터 스텟'!$S$3,SUMIFS('스테이지별 몬스터 스텟'!$AC:$AC,'스테이지별 몬스터 스텟'!$D:$D,'스테이지별 난이도 설정'!$B184),
F$1='스테이지별 몬스터 스텟'!$AD$3,SUMIFS('스테이지별 몬스터 스텟'!$AN:$AN,'스테이지별 몬스터 스텟'!$D:$D,'스테이지별 난이도 설정'!$B184))</f>
        <v>10</v>
      </c>
      <c r="G184" cm="1">
        <f t="array" ref="G184">_xlfn.IFS(G$1='스테이지별 몬스터 스텟'!$H$3,SUMIFS('스테이지별 몬스터 스텟'!$R:$R,'스테이지별 몬스터 스텟'!$D:$D,'스테이지별 난이도 설정'!$B184),
G$1='스테이지별 몬스터 스텟'!$S$3,SUMIFS('스테이지별 몬스터 스텟'!$AC:$AC,'스테이지별 몬스터 스텟'!$D:$D,'스테이지별 난이도 설정'!$B184),
G$1='스테이지별 몬스터 스텟'!$AD$3,SUMIFS('스테이지별 몬스터 스텟'!$AN:$AN,'스테이지별 몬스터 스텟'!$D:$D,'스테이지별 난이도 설정'!$B184))</f>
        <v>15</v>
      </c>
      <c r="H184">
        <f t="shared" si="6"/>
        <v>30</v>
      </c>
      <c r="I184">
        <f t="shared" si="7"/>
        <v>1.5</v>
      </c>
    </row>
    <row r="185" spans="2:9" x14ac:dyDescent="0.3">
      <c r="B185">
        <v>184</v>
      </c>
      <c r="C185" s="52">
        <f t="shared" si="8"/>
        <v>73.599999999999966</v>
      </c>
      <c r="D185">
        <v>20</v>
      </c>
      <c r="E185" cm="1">
        <f t="array" ref="E185">_xlfn.IFS(E$1='스테이지별 몬스터 스텟'!$H$3,SUMIFS('스테이지별 몬스터 스텟'!$R:$R,'스테이지별 몬스터 스텟'!$D:$D,'스테이지별 난이도 설정'!$B185),
E$1='스테이지별 몬스터 스텟'!$S$3,SUMIFS('스테이지별 몬스터 스텟'!$AC:$AC,'스테이지별 몬스터 스텟'!$D:$D,'스테이지별 난이도 설정'!$B185),
E$1='스테이지별 몬스터 스텟'!$AD$3,SUMIFS('스테이지별 몬스터 스텟'!$AN:$AN,'스테이지별 몬스터 스텟'!$D:$D,'스테이지별 난이도 설정'!$B185))</f>
        <v>5</v>
      </c>
      <c r="F185" cm="1">
        <f t="array" ref="F185">_xlfn.IFS(F$1='스테이지별 몬스터 스텟'!$H$3,SUMIFS('스테이지별 몬스터 스텟'!$R:$R,'스테이지별 몬스터 스텟'!$D:$D,'스테이지별 난이도 설정'!$B185),
F$1='스테이지별 몬스터 스텟'!$S$3,SUMIFS('스테이지별 몬스터 스텟'!$AC:$AC,'스테이지별 몬스터 스텟'!$D:$D,'스테이지별 난이도 설정'!$B185),
F$1='스테이지별 몬스터 스텟'!$AD$3,SUMIFS('스테이지별 몬스터 스텟'!$AN:$AN,'스테이지별 몬스터 스텟'!$D:$D,'스테이지별 난이도 설정'!$B185))</f>
        <v>10</v>
      </c>
      <c r="G185" cm="1">
        <f t="array" ref="G185">_xlfn.IFS(G$1='스테이지별 몬스터 스텟'!$H$3,SUMIFS('스테이지별 몬스터 스텟'!$R:$R,'스테이지별 몬스터 스텟'!$D:$D,'스테이지별 난이도 설정'!$B185),
G$1='스테이지별 몬스터 스텟'!$S$3,SUMIFS('스테이지별 몬스터 스텟'!$AC:$AC,'스테이지별 몬스터 스텟'!$D:$D,'스테이지별 난이도 설정'!$B185),
G$1='스테이지별 몬스터 스텟'!$AD$3,SUMIFS('스테이지별 몬스터 스텟'!$AN:$AN,'스테이지별 몬스터 스텟'!$D:$D,'스테이지별 난이도 설정'!$B185))</f>
        <v>15</v>
      </c>
      <c r="H185">
        <f t="shared" si="6"/>
        <v>30</v>
      </c>
      <c r="I185">
        <f t="shared" si="7"/>
        <v>1.5</v>
      </c>
    </row>
    <row r="186" spans="2:9" x14ac:dyDescent="0.3">
      <c r="B186">
        <v>185</v>
      </c>
      <c r="C186" s="52">
        <f t="shared" si="8"/>
        <v>73.999999999999972</v>
      </c>
      <c r="D186">
        <v>20</v>
      </c>
      <c r="E186" cm="1">
        <f t="array" ref="E186">_xlfn.IFS(E$1='스테이지별 몬스터 스텟'!$H$3,SUMIFS('스테이지별 몬스터 스텟'!$R:$R,'스테이지별 몬스터 스텟'!$D:$D,'스테이지별 난이도 설정'!$B186),
E$1='스테이지별 몬스터 스텟'!$S$3,SUMIFS('스테이지별 몬스터 스텟'!$AC:$AC,'스테이지별 몬스터 스텟'!$D:$D,'스테이지별 난이도 설정'!$B186),
E$1='스테이지별 몬스터 스텟'!$AD$3,SUMIFS('스테이지별 몬스터 스텟'!$AN:$AN,'스테이지별 몬스터 스텟'!$D:$D,'스테이지별 난이도 설정'!$B186))</f>
        <v>5</v>
      </c>
      <c r="F186" cm="1">
        <f t="array" ref="F186">_xlfn.IFS(F$1='스테이지별 몬스터 스텟'!$H$3,SUMIFS('스테이지별 몬스터 스텟'!$R:$R,'스테이지별 몬스터 스텟'!$D:$D,'스테이지별 난이도 설정'!$B186),
F$1='스테이지별 몬스터 스텟'!$S$3,SUMIFS('스테이지별 몬스터 스텟'!$AC:$AC,'스테이지별 몬스터 스텟'!$D:$D,'스테이지별 난이도 설정'!$B186),
F$1='스테이지별 몬스터 스텟'!$AD$3,SUMIFS('스테이지별 몬스터 스텟'!$AN:$AN,'스테이지별 몬스터 스텟'!$D:$D,'스테이지별 난이도 설정'!$B186))</f>
        <v>10</v>
      </c>
      <c r="G186" cm="1">
        <f t="array" ref="G186">_xlfn.IFS(G$1='스테이지별 몬스터 스텟'!$H$3,SUMIFS('스테이지별 몬스터 스텟'!$R:$R,'스테이지별 몬스터 스텟'!$D:$D,'스테이지별 난이도 설정'!$B186),
G$1='스테이지별 몬스터 스텟'!$S$3,SUMIFS('스테이지별 몬스터 스텟'!$AC:$AC,'스테이지별 몬스터 스텟'!$D:$D,'스테이지별 난이도 설정'!$B186),
G$1='스테이지별 몬스터 스텟'!$AD$3,SUMIFS('스테이지별 몬스터 스텟'!$AN:$AN,'스테이지별 몬스터 스텟'!$D:$D,'스테이지별 난이도 설정'!$B186))</f>
        <v>15</v>
      </c>
      <c r="H186">
        <f t="shared" si="6"/>
        <v>30</v>
      </c>
      <c r="I186">
        <f t="shared" si="7"/>
        <v>1.5</v>
      </c>
    </row>
    <row r="187" spans="2:9" x14ac:dyDescent="0.3">
      <c r="B187">
        <v>186</v>
      </c>
      <c r="C187" s="52">
        <f t="shared" si="8"/>
        <v>74.399999999999977</v>
      </c>
      <c r="D187">
        <v>20</v>
      </c>
      <c r="E187" cm="1">
        <f t="array" ref="E187">_xlfn.IFS(E$1='스테이지별 몬스터 스텟'!$H$3,SUMIFS('스테이지별 몬스터 스텟'!$R:$R,'스테이지별 몬스터 스텟'!$D:$D,'스테이지별 난이도 설정'!$B187),
E$1='스테이지별 몬스터 스텟'!$S$3,SUMIFS('스테이지별 몬스터 스텟'!$AC:$AC,'스테이지별 몬스터 스텟'!$D:$D,'스테이지별 난이도 설정'!$B187),
E$1='스테이지별 몬스터 스텟'!$AD$3,SUMIFS('스테이지별 몬스터 스텟'!$AN:$AN,'스테이지별 몬스터 스텟'!$D:$D,'스테이지별 난이도 설정'!$B187))</f>
        <v>5</v>
      </c>
      <c r="F187" cm="1">
        <f t="array" ref="F187">_xlfn.IFS(F$1='스테이지별 몬스터 스텟'!$H$3,SUMIFS('스테이지별 몬스터 스텟'!$R:$R,'스테이지별 몬스터 스텟'!$D:$D,'스테이지별 난이도 설정'!$B187),
F$1='스테이지별 몬스터 스텟'!$S$3,SUMIFS('스테이지별 몬스터 스텟'!$AC:$AC,'스테이지별 몬스터 스텟'!$D:$D,'스테이지별 난이도 설정'!$B187),
F$1='스테이지별 몬스터 스텟'!$AD$3,SUMIFS('스테이지별 몬스터 스텟'!$AN:$AN,'스테이지별 몬스터 스텟'!$D:$D,'스테이지별 난이도 설정'!$B187))</f>
        <v>10</v>
      </c>
      <c r="G187" cm="1">
        <f t="array" ref="G187">_xlfn.IFS(G$1='스테이지별 몬스터 스텟'!$H$3,SUMIFS('스테이지별 몬스터 스텟'!$R:$R,'스테이지별 몬스터 스텟'!$D:$D,'스테이지별 난이도 설정'!$B187),
G$1='스테이지별 몬스터 스텟'!$S$3,SUMIFS('스테이지별 몬스터 스텟'!$AC:$AC,'스테이지별 몬스터 스텟'!$D:$D,'스테이지별 난이도 설정'!$B187),
G$1='스테이지별 몬스터 스텟'!$AD$3,SUMIFS('스테이지별 몬스터 스텟'!$AN:$AN,'스테이지별 몬스터 스텟'!$D:$D,'스테이지별 난이도 설정'!$B187))</f>
        <v>15</v>
      </c>
      <c r="H187">
        <f t="shared" si="6"/>
        <v>30</v>
      </c>
      <c r="I187">
        <f t="shared" si="7"/>
        <v>1.5</v>
      </c>
    </row>
    <row r="188" spans="2:9" x14ac:dyDescent="0.3">
      <c r="B188">
        <v>187</v>
      </c>
      <c r="C188" s="52">
        <f t="shared" si="8"/>
        <v>74.799999999999983</v>
      </c>
      <c r="D188">
        <v>20</v>
      </c>
      <c r="E188" cm="1">
        <f t="array" ref="E188">_xlfn.IFS(E$1='스테이지별 몬스터 스텟'!$H$3,SUMIFS('스테이지별 몬스터 스텟'!$R:$R,'스테이지별 몬스터 스텟'!$D:$D,'스테이지별 난이도 설정'!$B188),
E$1='스테이지별 몬스터 스텟'!$S$3,SUMIFS('스테이지별 몬스터 스텟'!$AC:$AC,'스테이지별 몬스터 스텟'!$D:$D,'스테이지별 난이도 설정'!$B188),
E$1='스테이지별 몬스터 스텟'!$AD$3,SUMIFS('스테이지별 몬스터 스텟'!$AN:$AN,'스테이지별 몬스터 스텟'!$D:$D,'스테이지별 난이도 설정'!$B188))</f>
        <v>5</v>
      </c>
      <c r="F188" cm="1">
        <f t="array" ref="F188">_xlfn.IFS(F$1='스테이지별 몬스터 스텟'!$H$3,SUMIFS('스테이지별 몬스터 스텟'!$R:$R,'스테이지별 몬스터 스텟'!$D:$D,'스테이지별 난이도 설정'!$B188),
F$1='스테이지별 몬스터 스텟'!$S$3,SUMIFS('스테이지별 몬스터 스텟'!$AC:$AC,'스테이지별 몬스터 스텟'!$D:$D,'스테이지별 난이도 설정'!$B188),
F$1='스테이지별 몬스터 스텟'!$AD$3,SUMIFS('스테이지별 몬스터 스텟'!$AN:$AN,'스테이지별 몬스터 스텟'!$D:$D,'스테이지별 난이도 설정'!$B188))</f>
        <v>10</v>
      </c>
      <c r="G188" cm="1">
        <f t="array" ref="G188">_xlfn.IFS(G$1='스테이지별 몬스터 스텟'!$H$3,SUMIFS('스테이지별 몬스터 스텟'!$R:$R,'스테이지별 몬스터 스텟'!$D:$D,'스테이지별 난이도 설정'!$B188),
G$1='스테이지별 몬스터 스텟'!$S$3,SUMIFS('스테이지별 몬스터 스텟'!$AC:$AC,'스테이지별 몬스터 스텟'!$D:$D,'스테이지별 난이도 설정'!$B188),
G$1='스테이지별 몬스터 스텟'!$AD$3,SUMIFS('스테이지별 몬스터 스텟'!$AN:$AN,'스테이지별 몬스터 스텟'!$D:$D,'스테이지별 난이도 설정'!$B188))</f>
        <v>15</v>
      </c>
      <c r="H188">
        <f t="shared" si="6"/>
        <v>30</v>
      </c>
      <c r="I188">
        <f t="shared" si="7"/>
        <v>1.5</v>
      </c>
    </row>
    <row r="189" spans="2:9" x14ac:dyDescent="0.3">
      <c r="B189">
        <v>188</v>
      </c>
      <c r="C189" s="52">
        <f t="shared" si="8"/>
        <v>75.199999999999989</v>
      </c>
      <c r="D189">
        <v>20</v>
      </c>
      <c r="E189" cm="1">
        <f t="array" ref="E189">_xlfn.IFS(E$1='스테이지별 몬스터 스텟'!$H$3,SUMIFS('스테이지별 몬스터 스텟'!$R:$R,'스테이지별 몬스터 스텟'!$D:$D,'스테이지별 난이도 설정'!$B189),
E$1='스테이지별 몬스터 스텟'!$S$3,SUMIFS('스테이지별 몬스터 스텟'!$AC:$AC,'스테이지별 몬스터 스텟'!$D:$D,'스테이지별 난이도 설정'!$B189),
E$1='스테이지별 몬스터 스텟'!$AD$3,SUMIFS('스테이지별 몬스터 스텟'!$AN:$AN,'스테이지별 몬스터 스텟'!$D:$D,'스테이지별 난이도 설정'!$B189))</f>
        <v>5</v>
      </c>
      <c r="F189" cm="1">
        <f t="array" ref="F189">_xlfn.IFS(F$1='스테이지별 몬스터 스텟'!$H$3,SUMIFS('스테이지별 몬스터 스텟'!$R:$R,'스테이지별 몬스터 스텟'!$D:$D,'스테이지별 난이도 설정'!$B189),
F$1='스테이지별 몬스터 스텟'!$S$3,SUMIFS('스테이지별 몬스터 스텟'!$AC:$AC,'스테이지별 몬스터 스텟'!$D:$D,'스테이지별 난이도 설정'!$B189),
F$1='스테이지별 몬스터 스텟'!$AD$3,SUMIFS('스테이지별 몬스터 스텟'!$AN:$AN,'스테이지별 몬스터 스텟'!$D:$D,'스테이지별 난이도 설정'!$B189))</f>
        <v>10</v>
      </c>
      <c r="G189" cm="1">
        <f t="array" ref="G189">_xlfn.IFS(G$1='스테이지별 몬스터 스텟'!$H$3,SUMIFS('스테이지별 몬스터 스텟'!$R:$R,'스테이지별 몬스터 스텟'!$D:$D,'스테이지별 난이도 설정'!$B189),
G$1='스테이지별 몬스터 스텟'!$S$3,SUMIFS('스테이지별 몬스터 스텟'!$AC:$AC,'스테이지별 몬스터 스텟'!$D:$D,'스테이지별 난이도 설정'!$B189),
G$1='스테이지별 몬스터 스텟'!$AD$3,SUMIFS('스테이지별 몬스터 스텟'!$AN:$AN,'스테이지별 몬스터 스텟'!$D:$D,'스테이지별 난이도 설정'!$B189))</f>
        <v>15</v>
      </c>
      <c r="H189">
        <f t="shared" si="6"/>
        <v>30</v>
      </c>
      <c r="I189">
        <f t="shared" si="7"/>
        <v>1.5</v>
      </c>
    </row>
    <row r="190" spans="2:9" x14ac:dyDescent="0.3">
      <c r="B190">
        <v>189</v>
      </c>
      <c r="C190" s="52">
        <f t="shared" si="8"/>
        <v>75.599999999999994</v>
      </c>
      <c r="D190">
        <v>20</v>
      </c>
      <c r="E190" cm="1">
        <f t="array" ref="E190">_xlfn.IFS(E$1='스테이지별 몬스터 스텟'!$H$3,SUMIFS('스테이지별 몬스터 스텟'!$R:$R,'스테이지별 몬스터 스텟'!$D:$D,'스테이지별 난이도 설정'!$B190),
E$1='스테이지별 몬스터 스텟'!$S$3,SUMIFS('스테이지별 몬스터 스텟'!$AC:$AC,'스테이지별 몬스터 스텟'!$D:$D,'스테이지별 난이도 설정'!$B190),
E$1='스테이지별 몬스터 스텟'!$AD$3,SUMIFS('스테이지별 몬스터 스텟'!$AN:$AN,'스테이지별 몬스터 스텟'!$D:$D,'스테이지별 난이도 설정'!$B190))</f>
        <v>5</v>
      </c>
      <c r="F190" cm="1">
        <f t="array" ref="F190">_xlfn.IFS(F$1='스테이지별 몬스터 스텟'!$H$3,SUMIFS('스테이지별 몬스터 스텟'!$R:$R,'스테이지별 몬스터 스텟'!$D:$D,'스테이지별 난이도 설정'!$B190),
F$1='스테이지별 몬스터 스텟'!$S$3,SUMIFS('스테이지별 몬스터 스텟'!$AC:$AC,'스테이지별 몬스터 스텟'!$D:$D,'스테이지별 난이도 설정'!$B190),
F$1='스테이지별 몬스터 스텟'!$AD$3,SUMIFS('스테이지별 몬스터 스텟'!$AN:$AN,'스테이지별 몬스터 스텟'!$D:$D,'스테이지별 난이도 설정'!$B190))</f>
        <v>10</v>
      </c>
      <c r="G190" cm="1">
        <f t="array" ref="G190">_xlfn.IFS(G$1='스테이지별 몬스터 스텟'!$H$3,SUMIFS('스테이지별 몬스터 스텟'!$R:$R,'스테이지별 몬스터 스텟'!$D:$D,'스테이지별 난이도 설정'!$B190),
G$1='스테이지별 몬스터 스텟'!$S$3,SUMIFS('스테이지별 몬스터 스텟'!$AC:$AC,'스테이지별 몬스터 스텟'!$D:$D,'스테이지별 난이도 설정'!$B190),
G$1='스테이지별 몬스터 스텟'!$AD$3,SUMIFS('스테이지별 몬스터 스텟'!$AN:$AN,'스테이지별 몬스터 스텟'!$D:$D,'스테이지별 난이도 설정'!$B190))</f>
        <v>15</v>
      </c>
      <c r="H190">
        <f t="shared" si="6"/>
        <v>30</v>
      </c>
      <c r="I190">
        <f t="shared" si="7"/>
        <v>1.5</v>
      </c>
    </row>
    <row r="191" spans="2:9" x14ac:dyDescent="0.3">
      <c r="B191">
        <v>190</v>
      </c>
      <c r="C191" s="52">
        <f t="shared" si="8"/>
        <v>76</v>
      </c>
      <c r="D191">
        <v>20</v>
      </c>
      <c r="E191" cm="1">
        <f t="array" ref="E191">_xlfn.IFS(E$1='스테이지별 몬스터 스텟'!$H$3,SUMIFS('스테이지별 몬스터 스텟'!$R:$R,'스테이지별 몬스터 스텟'!$D:$D,'스테이지별 난이도 설정'!$B191),
E$1='스테이지별 몬스터 스텟'!$S$3,SUMIFS('스테이지별 몬스터 스텟'!$AC:$AC,'스테이지별 몬스터 스텟'!$D:$D,'스테이지별 난이도 설정'!$B191),
E$1='스테이지별 몬스터 스텟'!$AD$3,SUMIFS('스테이지별 몬스터 스텟'!$AN:$AN,'스테이지별 몬스터 스텟'!$D:$D,'스테이지별 난이도 설정'!$B191))</f>
        <v>5</v>
      </c>
      <c r="F191" cm="1">
        <f t="array" ref="F191">_xlfn.IFS(F$1='스테이지별 몬스터 스텟'!$H$3,SUMIFS('스테이지별 몬스터 스텟'!$R:$R,'스테이지별 몬스터 스텟'!$D:$D,'스테이지별 난이도 설정'!$B191),
F$1='스테이지별 몬스터 스텟'!$S$3,SUMIFS('스테이지별 몬스터 스텟'!$AC:$AC,'스테이지별 몬스터 스텟'!$D:$D,'스테이지별 난이도 설정'!$B191),
F$1='스테이지별 몬스터 스텟'!$AD$3,SUMIFS('스테이지별 몬스터 스텟'!$AN:$AN,'스테이지별 몬스터 스텟'!$D:$D,'스테이지별 난이도 설정'!$B191))</f>
        <v>10</v>
      </c>
      <c r="G191" cm="1">
        <f t="array" ref="G191">_xlfn.IFS(G$1='스테이지별 몬스터 스텟'!$H$3,SUMIFS('스테이지별 몬스터 스텟'!$R:$R,'스테이지별 몬스터 스텟'!$D:$D,'스테이지별 난이도 설정'!$B191),
G$1='스테이지별 몬스터 스텟'!$S$3,SUMIFS('스테이지별 몬스터 스텟'!$AC:$AC,'스테이지별 몬스터 스텟'!$D:$D,'스테이지별 난이도 설정'!$B191),
G$1='스테이지별 몬스터 스텟'!$AD$3,SUMIFS('스테이지별 몬스터 스텟'!$AN:$AN,'스테이지별 몬스터 스텟'!$D:$D,'스테이지별 난이도 설정'!$B191))</f>
        <v>15</v>
      </c>
      <c r="H191">
        <f t="shared" si="6"/>
        <v>30</v>
      </c>
      <c r="I191">
        <f t="shared" si="7"/>
        <v>1.5</v>
      </c>
    </row>
    <row r="192" spans="2:9" x14ac:dyDescent="0.3">
      <c r="B192">
        <v>191</v>
      </c>
      <c r="C192" s="52">
        <f t="shared" si="8"/>
        <v>76.400000000000006</v>
      </c>
      <c r="D192">
        <v>20</v>
      </c>
      <c r="E192" cm="1">
        <f t="array" ref="E192">_xlfn.IFS(E$1='스테이지별 몬스터 스텟'!$H$3,SUMIFS('스테이지별 몬스터 스텟'!$R:$R,'스테이지별 몬스터 스텟'!$D:$D,'스테이지별 난이도 설정'!$B192),
E$1='스테이지별 몬스터 스텟'!$S$3,SUMIFS('스테이지별 몬스터 스텟'!$AC:$AC,'스테이지별 몬스터 스텟'!$D:$D,'스테이지별 난이도 설정'!$B192),
E$1='스테이지별 몬스터 스텟'!$AD$3,SUMIFS('스테이지별 몬스터 스텟'!$AN:$AN,'스테이지별 몬스터 스텟'!$D:$D,'스테이지별 난이도 설정'!$B192))</f>
        <v>5</v>
      </c>
      <c r="F192" cm="1">
        <f t="array" ref="F192">_xlfn.IFS(F$1='스테이지별 몬스터 스텟'!$H$3,SUMIFS('스테이지별 몬스터 스텟'!$R:$R,'스테이지별 몬스터 스텟'!$D:$D,'스테이지별 난이도 설정'!$B192),
F$1='스테이지별 몬스터 스텟'!$S$3,SUMIFS('스테이지별 몬스터 스텟'!$AC:$AC,'스테이지별 몬스터 스텟'!$D:$D,'스테이지별 난이도 설정'!$B192),
F$1='스테이지별 몬스터 스텟'!$AD$3,SUMIFS('스테이지별 몬스터 스텟'!$AN:$AN,'스테이지별 몬스터 스텟'!$D:$D,'스테이지별 난이도 설정'!$B192))</f>
        <v>10</v>
      </c>
      <c r="G192" cm="1">
        <f t="array" ref="G192">_xlfn.IFS(G$1='스테이지별 몬스터 스텟'!$H$3,SUMIFS('스테이지별 몬스터 스텟'!$R:$R,'스테이지별 몬스터 스텟'!$D:$D,'스테이지별 난이도 설정'!$B192),
G$1='스테이지별 몬스터 스텟'!$S$3,SUMIFS('스테이지별 몬스터 스텟'!$AC:$AC,'스테이지별 몬스터 스텟'!$D:$D,'스테이지별 난이도 설정'!$B192),
G$1='스테이지별 몬스터 스텟'!$AD$3,SUMIFS('스테이지별 몬스터 스텟'!$AN:$AN,'스테이지별 몬스터 스텟'!$D:$D,'스테이지별 난이도 설정'!$B192))</f>
        <v>15</v>
      </c>
      <c r="H192">
        <f t="shared" si="6"/>
        <v>30</v>
      </c>
      <c r="I192">
        <f t="shared" si="7"/>
        <v>1.5</v>
      </c>
    </row>
    <row r="193" spans="2:9" x14ac:dyDescent="0.3">
      <c r="B193">
        <v>192</v>
      </c>
      <c r="C193" s="52">
        <f t="shared" si="8"/>
        <v>76.800000000000011</v>
      </c>
      <c r="D193">
        <v>20</v>
      </c>
      <c r="E193" cm="1">
        <f t="array" ref="E193">_xlfn.IFS(E$1='스테이지별 몬스터 스텟'!$H$3,SUMIFS('스테이지별 몬스터 스텟'!$R:$R,'스테이지별 몬스터 스텟'!$D:$D,'스테이지별 난이도 설정'!$B193),
E$1='스테이지별 몬스터 스텟'!$S$3,SUMIFS('스테이지별 몬스터 스텟'!$AC:$AC,'스테이지별 몬스터 스텟'!$D:$D,'스테이지별 난이도 설정'!$B193),
E$1='스테이지별 몬스터 스텟'!$AD$3,SUMIFS('스테이지별 몬스터 스텟'!$AN:$AN,'스테이지별 몬스터 스텟'!$D:$D,'스테이지별 난이도 설정'!$B193))</f>
        <v>5</v>
      </c>
      <c r="F193" cm="1">
        <f t="array" ref="F193">_xlfn.IFS(F$1='스테이지별 몬스터 스텟'!$H$3,SUMIFS('스테이지별 몬스터 스텟'!$R:$R,'스테이지별 몬스터 스텟'!$D:$D,'스테이지별 난이도 설정'!$B193),
F$1='스테이지별 몬스터 스텟'!$S$3,SUMIFS('스테이지별 몬스터 스텟'!$AC:$AC,'스테이지별 몬스터 스텟'!$D:$D,'스테이지별 난이도 설정'!$B193),
F$1='스테이지별 몬스터 스텟'!$AD$3,SUMIFS('스테이지별 몬스터 스텟'!$AN:$AN,'스테이지별 몬스터 스텟'!$D:$D,'스테이지별 난이도 설정'!$B193))</f>
        <v>10</v>
      </c>
      <c r="G193" cm="1">
        <f t="array" ref="G193">_xlfn.IFS(G$1='스테이지별 몬스터 스텟'!$H$3,SUMIFS('스테이지별 몬스터 스텟'!$R:$R,'스테이지별 몬스터 스텟'!$D:$D,'스테이지별 난이도 설정'!$B193),
G$1='스테이지별 몬스터 스텟'!$S$3,SUMIFS('스테이지별 몬스터 스텟'!$AC:$AC,'스테이지별 몬스터 스텟'!$D:$D,'스테이지별 난이도 설정'!$B193),
G$1='스테이지별 몬스터 스텟'!$AD$3,SUMIFS('스테이지별 몬스터 스텟'!$AN:$AN,'스테이지별 몬스터 스텟'!$D:$D,'스테이지별 난이도 설정'!$B193))</f>
        <v>15</v>
      </c>
      <c r="H193">
        <f t="shared" si="6"/>
        <v>30</v>
      </c>
      <c r="I193">
        <f t="shared" si="7"/>
        <v>1.5</v>
      </c>
    </row>
    <row r="194" spans="2:9" x14ac:dyDescent="0.3">
      <c r="B194">
        <v>193</v>
      </c>
      <c r="C194" s="52">
        <f t="shared" si="8"/>
        <v>77.200000000000017</v>
      </c>
      <c r="D194">
        <v>20</v>
      </c>
      <c r="E194" cm="1">
        <f t="array" ref="E194">_xlfn.IFS(E$1='스테이지별 몬스터 스텟'!$H$3,SUMIFS('스테이지별 몬스터 스텟'!$R:$R,'스테이지별 몬스터 스텟'!$D:$D,'스테이지별 난이도 설정'!$B194),
E$1='스테이지별 몬스터 스텟'!$S$3,SUMIFS('스테이지별 몬스터 스텟'!$AC:$AC,'스테이지별 몬스터 스텟'!$D:$D,'스테이지별 난이도 설정'!$B194),
E$1='스테이지별 몬스터 스텟'!$AD$3,SUMIFS('스테이지별 몬스터 스텟'!$AN:$AN,'스테이지별 몬스터 스텟'!$D:$D,'스테이지별 난이도 설정'!$B194))</f>
        <v>5</v>
      </c>
      <c r="F194" cm="1">
        <f t="array" ref="F194">_xlfn.IFS(F$1='스테이지별 몬스터 스텟'!$H$3,SUMIFS('스테이지별 몬스터 스텟'!$R:$R,'스테이지별 몬스터 스텟'!$D:$D,'스테이지별 난이도 설정'!$B194),
F$1='스테이지별 몬스터 스텟'!$S$3,SUMIFS('스테이지별 몬스터 스텟'!$AC:$AC,'스테이지별 몬스터 스텟'!$D:$D,'스테이지별 난이도 설정'!$B194),
F$1='스테이지별 몬스터 스텟'!$AD$3,SUMIFS('스테이지별 몬스터 스텟'!$AN:$AN,'스테이지별 몬스터 스텟'!$D:$D,'스테이지별 난이도 설정'!$B194))</f>
        <v>10</v>
      </c>
      <c r="G194" cm="1">
        <f t="array" ref="G194">_xlfn.IFS(G$1='스테이지별 몬스터 스텟'!$H$3,SUMIFS('스테이지별 몬스터 스텟'!$R:$R,'스테이지별 몬스터 스텟'!$D:$D,'스테이지별 난이도 설정'!$B194),
G$1='스테이지별 몬스터 스텟'!$S$3,SUMIFS('스테이지별 몬스터 스텟'!$AC:$AC,'스테이지별 몬스터 스텟'!$D:$D,'스테이지별 난이도 설정'!$B194),
G$1='스테이지별 몬스터 스텟'!$AD$3,SUMIFS('스테이지별 몬스터 스텟'!$AN:$AN,'스테이지별 몬스터 스텟'!$D:$D,'스테이지별 난이도 설정'!$B194))</f>
        <v>15</v>
      </c>
      <c r="H194">
        <f t="shared" si="6"/>
        <v>30</v>
      </c>
      <c r="I194">
        <f t="shared" si="7"/>
        <v>1.5</v>
      </c>
    </row>
    <row r="195" spans="2:9" x14ac:dyDescent="0.3">
      <c r="B195">
        <v>194</v>
      </c>
      <c r="C195" s="52">
        <f t="shared" si="8"/>
        <v>77.600000000000023</v>
      </c>
      <c r="D195">
        <v>20</v>
      </c>
      <c r="E195" cm="1">
        <f t="array" ref="E195">_xlfn.IFS(E$1='스테이지별 몬스터 스텟'!$H$3,SUMIFS('스테이지별 몬스터 스텟'!$R:$R,'스테이지별 몬스터 스텟'!$D:$D,'스테이지별 난이도 설정'!$B195),
E$1='스테이지별 몬스터 스텟'!$S$3,SUMIFS('스테이지별 몬스터 스텟'!$AC:$AC,'스테이지별 몬스터 스텟'!$D:$D,'스테이지별 난이도 설정'!$B195),
E$1='스테이지별 몬스터 스텟'!$AD$3,SUMIFS('스테이지별 몬스터 스텟'!$AN:$AN,'스테이지별 몬스터 스텟'!$D:$D,'스테이지별 난이도 설정'!$B195))</f>
        <v>5</v>
      </c>
      <c r="F195" cm="1">
        <f t="array" ref="F195">_xlfn.IFS(F$1='스테이지별 몬스터 스텟'!$H$3,SUMIFS('스테이지별 몬스터 스텟'!$R:$R,'스테이지별 몬스터 스텟'!$D:$D,'스테이지별 난이도 설정'!$B195),
F$1='스테이지별 몬스터 스텟'!$S$3,SUMIFS('스테이지별 몬스터 스텟'!$AC:$AC,'스테이지별 몬스터 스텟'!$D:$D,'스테이지별 난이도 설정'!$B195),
F$1='스테이지별 몬스터 스텟'!$AD$3,SUMIFS('스테이지별 몬스터 스텟'!$AN:$AN,'스테이지별 몬스터 스텟'!$D:$D,'스테이지별 난이도 설정'!$B195))</f>
        <v>10</v>
      </c>
      <c r="G195" cm="1">
        <f t="array" ref="G195">_xlfn.IFS(G$1='스테이지별 몬스터 스텟'!$H$3,SUMIFS('스테이지별 몬스터 스텟'!$R:$R,'스테이지별 몬스터 스텟'!$D:$D,'스테이지별 난이도 설정'!$B195),
G$1='스테이지별 몬스터 스텟'!$S$3,SUMIFS('스테이지별 몬스터 스텟'!$AC:$AC,'스테이지별 몬스터 스텟'!$D:$D,'스테이지별 난이도 설정'!$B195),
G$1='스테이지별 몬스터 스텟'!$AD$3,SUMIFS('스테이지별 몬스터 스텟'!$AN:$AN,'스테이지별 몬스터 스텟'!$D:$D,'스테이지별 난이도 설정'!$B195))</f>
        <v>15</v>
      </c>
      <c r="H195">
        <f t="shared" ref="H195:H258" si="9">SUM(E195:G195)</f>
        <v>30</v>
      </c>
      <c r="I195">
        <f t="shared" ref="I195:I258" si="10">SUM(E195:G195)/D195</f>
        <v>1.5</v>
      </c>
    </row>
    <row r="196" spans="2:9" x14ac:dyDescent="0.3">
      <c r="B196">
        <v>195</v>
      </c>
      <c r="C196" s="52">
        <f t="shared" ref="C196:C259" si="11">C195+200/500</f>
        <v>78.000000000000028</v>
      </c>
      <c r="D196">
        <v>20</v>
      </c>
      <c r="E196" cm="1">
        <f t="array" ref="E196">_xlfn.IFS(E$1='스테이지별 몬스터 스텟'!$H$3,SUMIFS('스테이지별 몬스터 스텟'!$R:$R,'스테이지별 몬스터 스텟'!$D:$D,'스테이지별 난이도 설정'!$B196),
E$1='스테이지별 몬스터 스텟'!$S$3,SUMIFS('스테이지별 몬스터 스텟'!$AC:$AC,'스테이지별 몬스터 스텟'!$D:$D,'스테이지별 난이도 설정'!$B196),
E$1='스테이지별 몬스터 스텟'!$AD$3,SUMIFS('스테이지별 몬스터 스텟'!$AN:$AN,'스테이지별 몬스터 스텟'!$D:$D,'스테이지별 난이도 설정'!$B196))</f>
        <v>5</v>
      </c>
      <c r="F196" cm="1">
        <f t="array" ref="F196">_xlfn.IFS(F$1='스테이지별 몬스터 스텟'!$H$3,SUMIFS('스테이지별 몬스터 스텟'!$R:$R,'스테이지별 몬스터 스텟'!$D:$D,'스테이지별 난이도 설정'!$B196),
F$1='스테이지별 몬스터 스텟'!$S$3,SUMIFS('스테이지별 몬스터 스텟'!$AC:$AC,'스테이지별 몬스터 스텟'!$D:$D,'스테이지별 난이도 설정'!$B196),
F$1='스테이지별 몬스터 스텟'!$AD$3,SUMIFS('스테이지별 몬스터 스텟'!$AN:$AN,'스테이지별 몬스터 스텟'!$D:$D,'스테이지별 난이도 설정'!$B196))</f>
        <v>10</v>
      </c>
      <c r="G196" cm="1">
        <f t="array" ref="G196">_xlfn.IFS(G$1='스테이지별 몬스터 스텟'!$H$3,SUMIFS('스테이지별 몬스터 스텟'!$R:$R,'스테이지별 몬스터 스텟'!$D:$D,'스테이지별 난이도 설정'!$B196),
G$1='스테이지별 몬스터 스텟'!$S$3,SUMIFS('스테이지별 몬스터 스텟'!$AC:$AC,'스테이지별 몬스터 스텟'!$D:$D,'스테이지별 난이도 설정'!$B196),
G$1='스테이지별 몬스터 스텟'!$AD$3,SUMIFS('스테이지별 몬스터 스텟'!$AN:$AN,'스테이지별 몬스터 스텟'!$D:$D,'스테이지별 난이도 설정'!$B196))</f>
        <v>15</v>
      </c>
      <c r="H196">
        <f t="shared" si="9"/>
        <v>30</v>
      </c>
      <c r="I196">
        <f t="shared" si="10"/>
        <v>1.5</v>
      </c>
    </row>
    <row r="197" spans="2:9" x14ac:dyDescent="0.3">
      <c r="B197">
        <v>196</v>
      </c>
      <c r="C197" s="52">
        <f t="shared" si="11"/>
        <v>78.400000000000034</v>
      </c>
      <c r="D197">
        <v>20</v>
      </c>
      <c r="E197" cm="1">
        <f t="array" ref="E197">_xlfn.IFS(E$1='스테이지별 몬스터 스텟'!$H$3,SUMIFS('스테이지별 몬스터 스텟'!$R:$R,'스테이지별 몬스터 스텟'!$D:$D,'스테이지별 난이도 설정'!$B197),
E$1='스테이지별 몬스터 스텟'!$S$3,SUMIFS('스테이지별 몬스터 스텟'!$AC:$AC,'스테이지별 몬스터 스텟'!$D:$D,'스테이지별 난이도 설정'!$B197),
E$1='스테이지별 몬스터 스텟'!$AD$3,SUMIFS('스테이지별 몬스터 스텟'!$AN:$AN,'스테이지별 몬스터 스텟'!$D:$D,'스테이지별 난이도 설정'!$B197))</f>
        <v>5</v>
      </c>
      <c r="F197" cm="1">
        <f t="array" ref="F197">_xlfn.IFS(F$1='스테이지별 몬스터 스텟'!$H$3,SUMIFS('스테이지별 몬스터 스텟'!$R:$R,'스테이지별 몬스터 스텟'!$D:$D,'스테이지별 난이도 설정'!$B197),
F$1='스테이지별 몬스터 스텟'!$S$3,SUMIFS('스테이지별 몬스터 스텟'!$AC:$AC,'스테이지별 몬스터 스텟'!$D:$D,'스테이지별 난이도 설정'!$B197),
F$1='스테이지별 몬스터 스텟'!$AD$3,SUMIFS('스테이지별 몬스터 스텟'!$AN:$AN,'스테이지별 몬스터 스텟'!$D:$D,'스테이지별 난이도 설정'!$B197))</f>
        <v>10</v>
      </c>
      <c r="G197" cm="1">
        <f t="array" ref="G197">_xlfn.IFS(G$1='스테이지별 몬스터 스텟'!$H$3,SUMIFS('스테이지별 몬스터 스텟'!$R:$R,'스테이지별 몬스터 스텟'!$D:$D,'스테이지별 난이도 설정'!$B197),
G$1='스테이지별 몬스터 스텟'!$S$3,SUMIFS('스테이지별 몬스터 스텟'!$AC:$AC,'스테이지별 몬스터 스텟'!$D:$D,'스테이지별 난이도 설정'!$B197),
G$1='스테이지별 몬스터 스텟'!$AD$3,SUMIFS('스테이지별 몬스터 스텟'!$AN:$AN,'스테이지별 몬스터 스텟'!$D:$D,'스테이지별 난이도 설정'!$B197))</f>
        <v>15</v>
      </c>
      <c r="H197">
        <f t="shared" si="9"/>
        <v>30</v>
      </c>
      <c r="I197">
        <f t="shared" si="10"/>
        <v>1.5</v>
      </c>
    </row>
    <row r="198" spans="2:9" x14ac:dyDescent="0.3">
      <c r="B198">
        <v>197</v>
      </c>
      <c r="C198" s="52">
        <f t="shared" si="11"/>
        <v>78.80000000000004</v>
      </c>
      <c r="D198">
        <v>20</v>
      </c>
      <c r="E198" cm="1">
        <f t="array" ref="E198">_xlfn.IFS(E$1='스테이지별 몬스터 스텟'!$H$3,SUMIFS('스테이지별 몬스터 스텟'!$R:$R,'스테이지별 몬스터 스텟'!$D:$D,'스테이지별 난이도 설정'!$B198),
E$1='스테이지별 몬스터 스텟'!$S$3,SUMIFS('스테이지별 몬스터 스텟'!$AC:$AC,'스테이지별 몬스터 스텟'!$D:$D,'스테이지별 난이도 설정'!$B198),
E$1='스테이지별 몬스터 스텟'!$AD$3,SUMIFS('스테이지별 몬스터 스텟'!$AN:$AN,'스테이지별 몬스터 스텟'!$D:$D,'스테이지별 난이도 설정'!$B198))</f>
        <v>5</v>
      </c>
      <c r="F198" cm="1">
        <f t="array" ref="F198">_xlfn.IFS(F$1='스테이지별 몬스터 스텟'!$H$3,SUMIFS('스테이지별 몬스터 스텟'!$R:$R,'스테이지별 몬스터 스텟'!$D:$D,'스테이지별 난이도 설정'!$B198),
F$1='스테이지별 몬스터 스텟'!$S$3,SUMIFS('스테이지별 몬스터 스텟'!$AC:$AC,'스테이지별 몬스터 스텟'!$D:$D,'스테이지별 난이도 설정'!$B198),
F$1='스테이지별 몬스터 스텟'!$AD$3,SUMIFS('스테이지별 몬스터 스텟'!$AN:$AN,'스테이지별 몬스터 스텟'!$D:$D,'스테이지별 난이도 설정'!$B198))</f>
        <v>10</v>
      </c>
      <c r="G198" cm="1">
        <f t="array" ref="G198">_xlfn.IFS(G$1='스테이지별 몬스터 스텟'!$H$3,SUMIFS('스테이지별 몬스터 스텟'!$R:$R,'스테이지별 몬스터 스텟'!$D:$D,'스테이지별 난이도 설정'!$B198),
G$1='스테이지별 몬스터 스텟'!$S$3,SUMIFS('스테이지별 몬스터 스텟'!$AC:$AC,'스테이지별 몬스터 스텟'!$D:$D,'스테이지별 난이도 설정'!$B198),
G$1='스테이지별 몬스터 스텟'!$AD$3,SUMIFS('스테이지별 몬스터 스텟'!$AN:$AN,'스테이지별 몬스터 스텟'!$D:$D,'스테이지별 난이도 설정'!$B198))</f>
        <v>15</v>
      </c>
      <c r="H198">
        <f t="shared" si="9"/>
        <v>30</v>
      </c>
      <c r="I198">
        <f t="shared" si="10"/>
        <v>1.5</v>
      </c>
    </row>
    <row r="199" spans="2:9" x14ac:dyDescent="0.3">
      <c r="B199">
        <v>198</v>
      </c>
      <c r="C199" s="52">
        <f t="shared" si="11"/>
        <v>79.200000000000045</v>
      </c>
      <c r="D199">
        <v>20</v>
      </c>
      <c r="E199" cm="1">
        <f t="array" ref="E199">_xlfn.IFS(E$1='스테이지별 몬스터 스텟'!$H$3,SUMIFS('스테이지별 몬스터 스텟'!$R:$R,'스테이지별 몬스터 스텟'!$D:$D,'스테이지별 난이도 설정'!$B199),
E$1='스테이지별 몬스터 스텟'!$S$3,SUMIFS('스테이지별 몬스터 스텟'!$AC:$AC,'스테이지별 몬스터 스텟'!$D:$D,'스테이지별 난이도 설정'!$B199),
E$1='스테이지별 몬스터 스텟'!$AD$3,SUMIFS('스테이지별 몬스터 스텟'!$AN:$AN,'스테이지별 몬스터 스텟'!$D:$D,'스테이지별 난이도 설정'!$B199))</f>
        <v>5</v>
      </c>
      <c r="F199" cm="1">
        <f t="array" ref="F199">_xlfn.IFS(F$1='스테이지별 몬스터 스텟'!$H$3,SUMIFS('스테이지별 몬스터 스텟'!$R:$R,'스테이지별 몬스터 스텟'!$D:$D,'스테이지별 난이도 설정'!$B199),
F$1='스테이지별 몬스터 스텟'!$S$3,SUMIFS('스테이지별 몬스터 스텟'!$AC:$AC,'스테이지별 몬스터 스텟'!$D:$D,'스테이지별 난이도 설정'!$B199),
F$1='스테이지별 몬스터 스텟'!$AD$3,SUMIFS('스테이지별 몬스터 스텟'!$AN:$AN,'스테이지별 몬스터 스텟'!$D:$D,'스테이지별 난이도 설정'!$B199))</f>
        <v>10</v>
      </c>
      <c r="G199" cm="1">
        <f t="array" ref="G199">_xlfn.IFS(G$1='스테이지별 몬스터 스텟'!$H$3,SUMIFS('스테이지별 몬스터 스텟'!$R:$R,'스테이지별 몬스터 스텟'!$D:$D,'스테이지별 난이도 설정'!$B199),
G$1='스테이지별 몬스터 스텟'!$S$3,SUMIFS('스테이지별 몬스터 스텟'!$AC:$AC,'스테이지별 몬스터 스텟'!$D:$D,'스테이지별 난이도 설정'!$B199),
G$1='스테이지별 몬스터 스텟'!$AD$3,SUMIFS('스테이지별 몬스터 스텟'!$AN:$AN,'스테이지별 몬스터 스텟'!$D:$D,'스테이지별 난이도 설정'!$B199))</f>
        <v>15</v>
      </c>
      <c r="H199">
        <f t="shared" si="9"/>
        <v>30</v>
      </c>
      <c r="I199">
        <f t="shared" si="10"/>
        <v>1.5</v>
      </c>
    </row>
    <row r="200" spans="2:9" x14ac:dyDescent="0.3">
      <c r="B200">
        <v>199</v>
      </c>
      <c r="C200" s="52">
        <f t="shared" si="11"/>
        <v>79.600000000000051</v>
      </c>
      <c r="D200">
        <v>20</v>
      </c>
      <c r="E200" cm="1">
        <f t="array" ref="E200">_xlfn.IFS(E$1='스테이지별 몬스터 스텟'!$H$3,SUMIFS('스테이지별 몬스터 스텟'!$R:$R,'스테이지별 몬스터 스텟'!$D:$D,'스테이지별 난이도 설정'!$B200),
E$1='스테이지별 몬스터 스텟'!$S$3,SUMIFS('스테이지별 몬스터 스텟'!$AC:$AC,'스테이지별 몬스터 스텟'!$D:$D,'스테이지별 난이도 설정'!$B200),
E$1='스테이지별 몬스터 스텟'!$AD$3,SUMIFS('스테이지별 몬스터 스텟'!$AN:$AN,'스테이지별 몬스터 스텟'!$D:$D,'스테이지별 난이도 설정'!$B200))</f>
        <v>5</v>
      </c>
      <c r="F200" cm="1">
        <f t="array" ref="F200">_xlfn.IFS(F$1='스테이지별 몬스터 스텟'!$H$3,SUMIFS('스테이지별 몬스터 스텟'!$R:$R,'스테이지별 몬스터 스텟'!$D:$D,'스테이지별 난이도 설정'!$B200),
F$1='스테이지별 몬스터 스텟'!$S$3,SUMIFS('스테이지별 몬스터 스텟'!$AC:$AC,'스테이지별 몬스터 스텟'!$D:$D,'스테이지별 난이도 설정'!$B200),
F$1='스테이지별 몬스터 스텟'!$AD$3,SUMIFS('스테이지별 몬스터 스텟'!$AN:$AN,'스테이지별 몬스터 스텟'!$D:$D,'스테이지별 난이도 설정'!$B200))</f>
        <v>10</v>
      </c>
      <c r="G200" cm="1">
        <f t="array" ref="G200">_xlfn.IFS(G$1='스테이지별 몬스터 스텟'!$H$3,SUMIFS('스테이지별 몬스터 스텟'!$R:$R,'스테이지별 몬스터 스텟'!$D:$D,'스테이지별 난이도 설정'!$B200),
G$1='스테이지별 몬스터 스텟'!$S$3,SUMIFS('스테이지별 몬스터 스텟'!$AC:$AC,'스테이지별 몬스터 스텟'!$D:$D,'스테이지별 난이도 설정'!$B200),
G$1='스테이지별 몬스터 스텟'!$AD$3,SUMIFS('스테이지별 몬스터 스텟'!$AN:$AN,'스테이지별 몬스터 스텟'!$D:$D,'스테이지별 난이도 설정'!$B200))</f>
        <v>15</v>
      </c>
      <c r="H200">
        <f t="shared" si="9"/>
        <v>30</v>
      </c>
      <c r="I200">
        <f t="shared" si="10"/>
        <v>1.5</v>
      </c>
    </row>
    <row r="201" spans="2:9" x14ac:dyDescent="0.3">
      <c r="B201">
        <v>200</v>
      </c>
      <c r="C201" s="52">
        <f t="shared" si="11"/>
        <v>80.000000000000057</v>
      </c>
      <c r="D201">
        <v>20</v>
      </c>
      <c r="E201" cm="1">
        <f t="array" ref="E201">_xlfn.IFS(E$1='스테이지별 몬스터 스텟'!$H$3,SUMIFS('스테이지별 몬스터 스텟'!$R:$R,'스테이지별 몬스터 스텟'!$D:$D,'스테이지별 난이도 설정'!$B201),
E$1='스테이지별 몬스터 스텟'!$S$3,SUMIFS('스테이지별 몬스터 스텟'!$AC:$AC,'스테이지별 몬스터 스텟'!$D:$D,'스테이지별 난이도 설정'!$B201),
E$1='스테이지별 몬스터 스텟'!$AD$3,SUMIFS('스테이지별 몬스터 스텟'!$AN:$AN,'스테이지별 몬스터 스텟'!$D:$D,'스테이지별 난이도 설정'!$B201))</f>
        <v>5</v>
      </c>
      <c r="F201" cm="1">
        <f t="array" ref="F201">_xlfn.IFS(F$1='스테이지별 몬스터 스텟'!$H$3,SUMIFS('스테이지별 몬스터 스텟'!$R:$R,'스테이지별 몬스터 스텟'!$D:$D,'스테이지별 난이도 설정'!$B201),
F$1='스테이지별 몬스터 스텟'!$S$3,SUMIFS('스테이지별 몬스터 스텟'!$AC:$AC,'스테이지별 몬스터 스텟'!$D:$D,'스테이지별 난이도 설정'!$B201),
F$1='스테이지별 몬스터 스텟'!$AD$3,SUMIFS('스테이지별 몬스터 스텟'!$AN:$AN,'스테이지별 몬스터 스텟'!$D:$D,'스테이지별 난이도 설정'!$B201))</f>
        <v>10</v>
      </c>
      <c r="G201" cm="1">
        <f t="array" ref="G201">_xlfn.IFS(G$1='스테이지별 몬스터 스텟'!$H$3,SUMIFS('스테이지별 몬스터 스텟'!$R:$R,'스테이지별 몬스터 스텟'!$D:$D,'스테이지별 난이도 설정'!$B201),
G$1='스테이지별 몬스터 스텟'!$S$3,SUMIFS('스테이지별 몬스터 스텟'!$AC:$AC,'스테이지별 몬스터 스텟'!$D:$D,'스테이지별 난이도 설정'!$B201),
G$1='스테이지별 몬스터 스텟'!$AD$3,SUMIFS('스테이지별 몬스터 스텟'!$AN:$AN,'스테이지별 몬스터 스텟'!$D:$D,'스테이지별 난이도 설정'!$B201))</f>
        <v>15</v>
      </c>
      <c r="H201">
        <f t="shared" si="9"/>
        <v>30</v>
      </c>
      <c r="I201">
        <f t="shared" si="10"/>
        <v>1.5</v>
      </c>
    </row>
    <row r="202" spans="2:9" x14ac:dyDescent="0.3">
      <c r="B202">
        <v>201</v>
      </c>
      <c r="C202" s="52">
        <f t="shared" si="11"/>
        <v>80.400000000000063</v>
      </c>
      <c r="D202">
        <v>20</v>
      </c>
      <c r="E202" cm="1">
        <f t="array" ref="E202">_xlfn.IFS(E$1='스테이지별 몬스터 스텟'!$H$3,SUMIFS('스테이지별 몬스터 스텟'!$R:$R,'스테이지별 몬스터 스텟'!$D:$D,'스테이지별 난이도 설정'!$B202),
E$1='스테이지별 몬스터 스텟'!$S$3,SUMIFS('스테이지별 몬스터 스텟'!$AC:$AC,'스테이지별 몬스터 스텟'!$D:$D,'스테이지별 난이도 설정'!$B202),
E$1='스테이지별 몬스터 스텟'!$AD$3,SUMIFS('스테이지별 몬스터 스텟'!$AN:$AN,'스테이지별 몬스터 스텟'!$D:$D,'스테이지별 난이도 설정'!$B202))</f>
        <v>5</v>
      </c>
      <c r="F202" cm="1">
        <f t="array" ref="F202">_xlfn.IFS(F$1='스테이지별 몬스터 스텟'!$H$3,SUMIFS('스테이지별 몬스터 스텟'!$R:$R,'스테이지별 몬스터 스텟'!$D:$D,'스테이지별 난이도 설정'!$B202),
F$1='스테이지별 몬스터 스텟'!$S$3,SUMIFS('스테이지별 몬스터 스텟'!$AC:$AC,'스테이지별 몬스터 스텟'!$D:$D,'스테이지별 난이도 설정'!$B202),
F$1='스테이지별 몬스터 스텟'!$AD$3,SUMIFS('스테이지별 몬스터 스텟'!$AN:$AN,'스테이지별 몬스터 스텟'!$D:$D,'스테이지별 난이도 설정'!$B202))</f>
        <v>10</v>
      </c>
      <c r="G202" cm="1">
        <f t="array" ref="G202">_xlfn.IFS(G$1='스테이지별 몬스터 스텟'!$H$3,SUMIFS('스테이지별 몬스터 스텟'!$R:$R,'스테이지별 몬스터 스텟'!$D:$D,'스테이지별 난이도 설정'!$B202),
G$1='스테이지별 몬스터 스텟'!$S$3,SUMIFS('스테이지별 몬스터 스텟'!$AC:$AC,'스테이지별 몬스터 스텟'!$D:$D,'스테이지별 난이도 설정'!$B202),
G$1='스테이지별 몬스터 스텟'!$AD$3,SUMIFS('스테이지별 몬스터 스텟'!$AN:$AN,'스테이지별 몬스터 스텟'!$D:$D,'스테이지별 난이도 설정'!$B202))</f>
        <v>15</v>
      </c>
      <c r="H202">
        <f t="shared" si="9"/>
        <v>30</v>
      </c>
      <c r="I202">
        <f t="shared" si="10"/>
        <v>1.5</v>
      </c>
    </row>
    <row r="203" spans="2:9" x14ac:dyDescent="0.3">
      <c r="B203">
        <v>202</v>
      </c>
      <c r="C203" s="52">
        <f t="shared" si="11"/>
        <v>80.800000000000068</v>
      </c>
      <c r="D203">
        <v>20</v>
      </c>
      <c r="E203" cm="1">
        <f t="array" ref="E203">_xlfn.IFS(E$1='스테이지별 몬스터 스텟'!$H$3,SUMIFS('스테이지별 몬스터 스텟'!$R:$R,'스테이지별 몬스터 스텟'!$D:$D,'스테이지별 난이도 설정'!$B203),
E$1='스테이지별 몬스터 스텟'!$S$3,SUMIFS('스테이지별 몬스터 스텟'!$AC:$AC,'스테이지별 몬스터 스텟'!$D:$D,'스테이지별 난이도 설정'!$B203),
E$1='스테이지별 몬스터 스텟'!$AD$3,SUMIFS('스테이지별 몬스터 스텟'!$AN:$AN,'스테이지별 몬스터 스텟'!$D:$D,'스테이지별 난이도 설정'!$B203))</f>
        <v>5</v>
      </c>
      <c r="F203" cm="1">
        <f t="array" ref="F203">_xlfn.IFS(F$1='스테이지별 몬스터 스텟'!$H$3,SUMIFS('스테이지별 몬스터 스텟'!$R:$R,'스테이지별 몬스터 스텟'!$D:$D,'스테이지별 난이도 설정'!$B203),
F$1='스테이지별 몬스터 스텟'!$S$3,SUMIFS('스테이지별 몬스터 스텟'!$AC:$AC,'스테이지별 몬스터 스텟'!$D:$D,'스테이지별 난이도 설정'!$B203),
F$1='스테이지별 몬스터 스텟'!$AD$3,SUMIFS('스테이지별 몬스터 스텟'!$AN:$AN,'스테이지별 몬스터 스텟'!$D:$D,'스테이지별 난이도 설정'!$B203))</f>
        <v>10</v>
      </c>
      <c r="G203" cm="1">
        <f t="array" ref="G203">_xlfn.IFS(G$1='스테이지별 몬스터 스텟'!$H$3,SUMIFS('스테이지별 몬스터 스텟'!$R:$R,'스테이지별 몬스터 스텟'!$D:$D,'스테이지별 난이도 설정'!$B203),
G$1='스테이지별 몬스터 스텟'!$S$3,SUMIFS('스테이지별 몬스터 스텟'!$AC:$AC,'스테이지별 몬스터 스텟'!$D:$D,'스테이지별 난이도 설정'!$B203),
G$1='스테이지별 몬스터 스텟'!$AD$3,SUMIFS('스테이지별 몬스터 스텟'!$AN:$AN,'스테이지별 몬스터 스텟'!$D:$D,'스테이지별 난이도 설정'!$B203))</f>
        <v>15</v>
      </c>
      <c r="H203">
        <f t="shared" si="9"/>
        <v>30</v>
      </c>
      <c r="I203">
        <f t="shared" si="10"/>
        <v>1.5</v>
      </c>
    </row>
    <row r="204" spans="2:9" x14ac:dyDescent="0.3">
      <c r="B204">
        <v>203</v>
      </c>
      <c r="C204" s="52">
        <f t="shared" si="11"/>
        <v>81.200000000000074</v>
      </c>
      <c r="D204">
        <v>20</v>
      </c>
      <c r="E204" cm="1">
        <f t="array" ref="E204">_xlfn.IFS(E$1='스테이지별 몬스터 스텟'!$H$3,SUMIFS('스테이지별 몬스터 스텟'!$R:$R,'스테이지별 몬스터 스텟'!$D:$D,'스테이지별 난이도 설정'!$B204),
E$1='스테이지별 몬스터 스텟'!$S$3,SUMIFS('스테이지별 몬스터 스텟'!$AC:$AC,'스테이지별 몬스터 스텟'!$D:$D,'스테이지별 난이도 설정'!$B204),
E$1='스테이지별 몬스터 스텟'!$AD$3,SUMIFS('스테이지별 몬스터 스텟'!$AN:$AN,'스테이지별 몬스터 스텟'!$D:$D,'스테이지별 난이도 설정'!$B204))</f>
        <v>5</v>
      </c>
      <c r="F204" cm="1">
        <f t="array" ref="F204">_xlfn.IFS(F$1='스테이지별 몬스터 스텟'!$H$3,SUMIFS('스테이지별 몬스터 스텟'!$R:$R,'스테이지별 몬스터 스텟'!$D:$D,'스테이지별 난이도 설정'!$B204),
F$1='스테이지별 몬스터 스텟'!$S$3,SUMIFS('스테이지별 몬스터 스텟'!$AC:$AC,'스테이지별 몬스터 스텟'!$D:$D,'스테이지별 난이도 설정'!$B204),
F$1='스테이지별 몬스터 스텟'!$AD$3,SUMIFS('스테이지별 몬스터 스텟'!$AN:$AN,'스테이지별 몬스터 스텟'!$D:$D,'스테이지별 난이도 설정'!$B204))</f>
        <v>10</v>
      </c>
      <c r="G204" cm="1">
        <f t="array" ref="G204">_xlfn.IFS(G$1='스테이지별 몬스터 스텟'!$H$3,SUMIFS('스테이지별 몬스터 스텟'!$R:$R,'스테이지별 몬스터 스텟'!$D:$D,'스테이지별 난이도 설정'!$B204),
G$1='스테이지별 몬스터 스텟'!$S$3,SUMIFS('스테이지별 몬스터 스텟'!$AC:$AC,'스테이지별 몬스터 스텟'!$D:$D,'스테이지별 난이도 설정'!$B204),
G$1='스테이지별 몬스터 스텟'!$AD$3,SUMIFS('스테이지별 몬스터 스텟'!$AN:$AN,'스테이지별 몬스터 스텟'!$D:$D,'스테이지별 난이도 설정'!$B204))</f>
        <v>15</v>
      </c>
      <c r="H204">
        <f t="shared" si="9"/>
        <v>30</v>
      </c>
      <c r="I204">
        <f t="shared" si="10"/>
        <v>1.5</v>
      </c>
    </row>
    <row r="205" spans="2:9" x14ac:dyDescent="0.3">
      <c r="B205">
        <v>204</v>
      </c>
      <c r="C205" s="52">
        <f t="shared" si="11"/>
        <v>81.60000000000008</v>
      </c>
      <c r="D205">
        <v>20</v>
      </c>
      <c r="E205" cm="1">
        <f t="array" ref="E205">_xlfn.IFS(E$1='스테이지별 몬스터 스텟'!$H$3,SUMIFS('스테이지별 몬스터 스텟'!$R:$R,'스테이지별 몬스터 스텟'!$D:$D,'스테이지별 난이도 설정'!$B205),
E$1='스테이지별 몬스터 스텟'!$S$3,SUMIFS('스테이지별 몬스터 스텟'!$AC:$AC,'스테이지별 몬스터 스텟'!$D:$D,'스테이지별 난이도 설정'!$B205),
E$1='스테이지별 몬스터 스텟'!$AD$3,SUMIFS('스테이지별 몬스터 스텟'!$AN:$AN,'스테이지별 몬스터 스텟'!$D:$D,'스테이지별 난이도 설정'!$B205))</f>
        <v>5</v>
      </c>
      <c r="F205" cm="1">
        <f t="array" ref="F205">_xlfn.IFS(F$1='스테이지별 몬스터 스텟'!$H$3,SUMIFS('스테이지별 몬스터 스텟'!$R:$R,'스테이지별 몬스터 스텟'!$D:$D,'스테이지별 난이도 설정'!$B205),
F$1='스테이지별 몬스터 스텟'!$S$3,SUMIFS('스테이지별 몬스터 스텟'!$AC:$AC,'스테이지별 몬스터 스텟'!$D:$D,'스테이지별 난이도 설정'!$B205),
F$1='스테이지별 몬스터 스텟'!$AD$3,SUMIFS('스테이지별 몬스터 스텟'!$AN:$AN,'스테이지별 몬스터 스텟'!$D:$D,'스테이지별 난이도 설정'!$B205))</f>
        <v>10</v>
      </c>
      <c r="G205" cm="1">
        <f t="array" ref="G205">_xlfn.IFS(G$1='스테이지별 몬스터 스텟'!$H$3,SUMIFS('스테이지별 몬스터 스텟'!$R:$R,'스테이지별 몬스터 스텟'!$D:$D,'스테이지별 난이도 설정'!$B205),
G$1='스테이지별 몬스터 스텟'!$S$3,SUMIFS('스테이지별 몬스터 스텟'!$AC:$AC,'스테이지별 몬스터 스텟'!$D:$D,'스테이지별 난이도 설정'!$B205),
G$1='스테이지별 몬스터 스텟'!$AD$3,SUMIFS('스테이지별 몬스터 스텟'!$AN:$AN,'스테이지별 몬스터 스텟'!$D:$D,'스테이지별 난이도 설정'!$B205))</f>
        <v>15</v>
      </c>
      <c r="H205">
        <f t="shared" si="9"/>
        <v>30</v>
      </c>
      <c r="I205">
        <f t="shared" si="10"/>
        <v>1.5</v>
      </c>
    </row>
    <row r="206" spans="2:9" x14ac:dyDescent="0.3">
      <c r="B206">
        <v>205</v>
      </c>
      <c r="C206" s="52">
        <f t="shared" si="11"/>
        <v>82.000000000000085</v>
      </c>
      <c r="D206">
        <v>20</v>
      </c>
      <c r="E206" cm="1">
        <f t="array" ref="E206">_xlfn.IFS(E$1='스테이지별 몬스터 스텟'!$H$3,SUMIFS('스테이지별 몬스터 스텟'!$R:$R,'스테이지별 몬스터 스텟'!$D:$D,'스테이지별 난이도 설정'!$B206),
E$1='스테이지별 몬스터 스텟'!$S$3,SUMIFS('스테이지별 몬스터 스텟'!$AC:$AC,'스테이지별 몬스터 스텟'!$D:$D,'스테이지별 난이도 설정'!$B206),
E$1='스테이지별 몬스터 스텟'!$AD$3,SUMIFS('스테이지별 몬스터 스텟'!$AN:$AN,'스테이지별 몬스터 스텟'!$D:$D,'스테이지별 난이도 설정'!$B206))</f>
        <v>5</v>
      </c>
      <c r="F206" cm="1">
        <f t="array" ref="F206">_xlfn.IFS(F$1='스테이지별 몬스터 스텟'!$H$3,SUMIFS('스테이지별 몬스터 스텟'!$R:$R,'스테이지별 몬스터 스텟'!$D:$D,'스테이지별 난이도 설정'!$B206),
F$1='스테이지별 몬스터 스텟'!$S$3,SUMIFS('스테이지별 몬스터 스텟'!$AC:$AC,'스테이지별 몬스터 스텟'!$D:$D,'스테이지별 난이도 설정'!$B206),
F$1='스테이지별 몬스터 스텟'!$AD$3,SUMIFS('스테이지별 몬스터 스텟'!$AN:$AN,'스테이지별 몬스터 스텟'!$D:$D,'스테이지별 난이도 설정'!$B206))</f>
        <v>10</v>
      </c>
      <c r="G206" cm="1">
        <f t="array" ref="G206">_xlfn.IFS(G$1='스테이지별 몬스터 스텟'!$H$3,SUMIFS('스테이지별 몬스터 스텟'!$R:$R,'스테이지별 몬스터 스텟'!$D:$D,'스테이지별 난이도 설정'!$B206),
G$1='스테이지별 몬스터 스텟'!$S$3,SUMIFS('스테이지별 몬스터 스텟'!$AC:$AC,'스테이지별 몬스터 스텟'!$D:$D,'스테이지별 난이도 설정'!$B206),
G$1='스테이지별 몬스터 스텟'!$AD$3,SUMIFS('스테이지별 몬스터 스텟'!$AN:$AN,'스테이지별 몬스터 스텟'!$D:$D,'스테이지별 난이도 설정'!$B206))</f>
        <v>15</v>
      </c>
      <c r="H206">
        <f t="shared" si="9"/>
        <v>30</v>
      </c>
      <c r="I206">
        <f t="shared" si="10"/>
        <v>1.5</v>
      </c>
    </row>
    <row r="207" spans="2:9" x14ac:dyDescent="0.3">
      <c r="B207">
        <v>206</v>
      </c>
      <c r="C207" s="52">
        <f t="shared" si="11"/>
        <v>82.400000000000091</v>
      </c>
      <c r="D207">
        <v>20</v>
      </c>
      <c r="E207" cm="1">
        <f t="array" ref="E207">_xlfn.IFS(E$1='스테이지별 몬스터 스텟'!$H$3,SUMIFS('스테이지별 몬스터 스텟'!$R:$R,'스테이지별 몬스터 스텟'!$D:$D,'스테이지별 난이도 설정'!$B207),
E$1='스테이지별 몬스터 스텟'!$S$3,SUMIFS('스테이지별 몬스터 스텟'!$AC:$AC,'스테이지별 몬스터 스텟'!$D:$D,'스테이지별 난이도 설정'!$B207),
E$1='스테이지별 몬스터 스텟'!$AD$3,SUMIFS('스테이지별 몬스터 스텟'!$AN:$AN,'스테이지별 몬스터 스텟'!$D:$D,'스테이지별 난이도 설정'!$B207))</f>
        <v>5</v>
      </c>
      <c r="F207" cm="1">
        <f t="array" ref="F207">_xlfn.IFS(F$1='스테이지별 몬스터 스텟'!$H$3,SUMIFS('스테이지별 몬스터 스텟'!$R:$R,'스테이지별 몬스터 스텟'!$D:$D,'스테이지별 난이도 설정'!$B207),
F$1='스테이지별 몬스터 스텟'!$S$3,SUMIFS('스테이지별 몬스터 스텟'!$AC:$AC,'스테이지별 몬스터 스텟'!$D:$D,'스테이지별 난이도 설정'!$B207),
F$1='스테이지별 몬스터 스텟'!$AD$3,SUMIFS('스테이지별 몬스터 스텟'!$AN:$AN,'스테이지별 몬스터 스텟'!$D:$D,'스테이지별 난이도 설정'!$B207))</f>
        <v>10</v>
      </c>
      <c r="G207" cm="1">
        <f t="array" ref="G207">_xlfn.IFS(G$1='스테이지별 몬스터 스텟'!$H$3,SUMIFS('스테이지별 몬스터 스텟'!$R:$R,'스테이지별 몬스터 스텟'!$D:$D,'스테이지별 난이도 설정'!$B207),
G$1='스테이지별 몬스터 스텟'!$S$3,SUMIFS('스테이지별 몬스터 스텟'!$AC:$AC,'스테이지별 몬스터 스텟'!$D:$D,'스테이지별 난이도 설정'!$B207),
G$1='스테이지별 몬스터 스텟'!$AD$3,SUMIFS('스테이지별 몬스터 스텟'!$AN:$AN,'스테이지별 몬스터 스텟'!$D:$D,'스테이지별 난이도 설정'!$B207))</f>
        <v>15</v>
      </c>
      <c r="H207">
        <f t="shared" si="9"/>
        <v>30</v>
      </c>
      <c r="I207">
        <f t="shared" si="10"/>
        <v>1.5</v>
      </c>
    </row>
    <row r="208" spans="2:9" x14ac:dyDescent="0.3">
      <c r="B208">
        <v>207</v>
      </c>
      <c r="C208" s="52">
        <f t="shared" si="11"/>
        <v>82.800000000000097</v>
      </c>
      <c r="D208">
        <v>20</v>
      </c>
      <c r="E208" cm="1">
        <f t="array" ref="E208">_xlfn.IFS(E$1='스테이지별 몬스터 스텟'!$H$3,SUMIFS('스테이지별 몬스터 스텟'!$R:$R,'스테이지별 몬스터 스텟'!$D:$D,'스테이지별 난이도 설정'!$B208),
E$1='스테이지별 몬스터 스텟'!$S$3,SUMIFS('스테이지별 몬스터 스텟'!$AC:$AC,'스테이지별 몬스터 스텟'!$D:$D,'스테이지별 난이도 설정'!$B208),
E$1='스테이지별 몬스터 스텟'!$AD$3,SUMIFS('스테이지별 몬스터 스텟'!$AN:$AN,'스테이지별 몬스터 스텟'!$D:$D,'스테이지별 난이도 설정'!$B208))</f>
        <v>5</v>
      </c>
      <c r="F208" cm="1">
        <f t="array" ref="F208">_xlfn.IFS(F$1='스테이지별 몬스터 스텟'!$H$3,SUMIFS('스테이지별 몬스터 스텟'!$R:$R,'스테이지별 몬스터 스텟'!$D:$D,'스테이지별 난이도 설정'!$B208),
F$1='스테이지별 몬스터 스텟'!$S$3,SUMIFS('스테이지별 몬스터 스텟'!$AC:$AC,'스테이지별 몬스터 스텟'!$D:$D,'스테이지별 난이도 설정'!$B208),
F$1='스테이지별 몬스터 스텟'!$AD$3,SUMIFS('스테이지별 몬스터 스텟'!$AN:$AN,'스테이지별 몬스터 스텟'!$D:$D,'스테이지별 난이도 설정'!$B208))</f>
        <v>10</v>
      </c>
      <c r="G208" cm="1">
        <f t="array" ref="G208">_xlfn.IFS(G$1='스테이지별 몬스터 스텟'!$H$3,SUMIFS('스테이지별 몬스터 스텟'!$R:$R,'스테이지별 몬스터 스텟'!$D:$D,'스테이지별 난이도 설정'!$B208),
G$1='스테이지별 몬스터 스텟'!$S$3,SUMIFS('스테이지별 몬스터 스텟'!$AC:$AC,'스테이지별 몬스터 스텟'!$D:$D,'스테이지별 난이도 설정'!$B208),
G$1='스테이지별 몬스터 스텟'!$AD$3,SUMIFS('스테이지별 몬스터 스텟'!$AN:$AN,'스테이지별 몬스터 스텟'!$D:$D,'스테이지별 난이도 설정'!$B208))</f>
        <v>15</v>
      </c>
      <c r="H208">
        <f t="shared" si="9"/>
        <v>30</v>
      </c>
      <c r="I208">
        <f t="shared" si="10"/>
        <v>1.5</v>
      </c>
    </row>
    <row r="209" spans="2:9" x14ac:dyDescent="0.3">
      <c r="B209">
        <v>208</v>
      </c>
      <c r="C209" s="52">
        <f t="shared" si="11"/>
        <v>83.200000000000102</v>
      </c>
      <c r="D209">
        <v>20</v>
      </c>
      <c r="E209" cm="1">
        <f t="array" ref="E209">_xlfn.IFS(E$1='스테이지별 몬스터 스텟'!$H$3,SUMIFS('스테이지별 몬스터 스텟'!$R:$R,'스테이지별 몬스터 스텟'!$D:$D,'스테이지별 난이도 설정'!$B209),
E$1='스테이지별 몬스터 스텟'!$S$3,SUMIFS('스테이지별 몬스터 스텟'!$AC:$AC,'스테이지별 몬스터 스텟'!$D:$D,'스테이지별 난이도 설정'!$B209),
E$1='스테이지별 몬스터 스텟'!$AD$3,SUMIFS('스테이지별 몬스터 스텟'!$AN:$AN,'스테이지별 몬스터 스텟'!$D:$D,'스테이지별 난이도 설정'!$B209))</f>
        <v>5</v>
      </c>
      <c r="F209" cm="1">
        <f t="array" ref="F209">_xlfn.IFS(F$1='스테이지별 몬스터 스텟'!$H$3,SUMIFS('스테이지별 몬스터 스텟'!$R:$R,'스테이지별 몬스터 스텟'!$D:$D,'스테이지별 난이도 설정'!$B209),
F$1='스테이지별 몬스터 스텟'!$S$3,SUMIFS('스테이지별 몬스터 스텟'!$AC:$AC,'스테이지별 몬스터 스텟'!$D:$D,'스테이지별 난이도 설정'!$B209),
F$1='스테이지별 몬스터 스텟'!$AD$3,SUMIFS('스테이지별 몬스터 스텟'!$AN:$AN,'스테이지별 몬스터 스텟'!$D:$D,'스테이지별 난이도 설정'!$B209))</f>
        <v>10</v>
      </c>
      <c r="G209" cm="1">
        <f t="array" ref="G209">_xlfn.IFS(G$1='스테이지별 몬스터 스텟'!$H$3,SUMIFS('스테이지별 몬스터 스텟'!$R:$R,'스테이지별 몬스터 스텟'!$D:$D,'스테이지별 난이도 설정'!$B209),
G$1='스테이지별 몬스터 스텟'!$S$3,SUMIFS('스테이지별 몬스터 스텟'!$AC:$AC,'스테이지별 몬스터 스텟'!$D:$D,'스테이지별 난이도 설정'!$B209),
G$1='스테이지별 몬스터 스텟'!$AD$3,SUMIFS('스테이지별 몬스터 스텟'!$AN:$AN,'스테이지별 몬스터 스텟'!$D:$D,'스테이지별 난이도 설정'!$B209))</f>
        <v>15</v>
      </c>
      <c r="H209">
        <f t="shared" si="9"/>
        <v>30</v>
      </c>
      <c r="I209">
        <f t="shared" si="10"/>
        <v>1.5</v>
      </c>
    </row>
    <row r="210" spans="2:9" x14ac:dyDescent="0.3">
      <c r="B210">
        <v>209</v>
      </c>
      <c r="C210" s="52">
        <f t="shared" si="11"/>
        <v>83.600000000000108</v>
      </c>
      <c r="D210">
        <v>20</v>
      </c>
      <c r="E210" cm="1">
        <f t="array" ref="E210">_xlfn.IFS(E$1='스테이지별 몬스터 스텟'!$H$3,SUMIFS('스테이지별 몬스터 스텟'!$R:$R,'스테이지별 몬스터 스텟'!$D:$D,'스테이지별 난이도 설정'!$B210),
E$1='스테이지별 몬스터 스텟'!$S$3,SUMIFS('스테이지별 몬스터 스텟'!$AC:$AC,'스테이지별 몬스터 스텟'!$D:$D,'스테이지별 난이도 설정'!$B210),
E$1='스테이지별 몬스터 스텟'!$AD$3,SUMIFS('스테이지별 몬스터 스텟'!$AN:$AN,'스테이지별 몬스터 스텟'!$D:$D,'스테이지별 난이도 설정'!$B210))</f>
        <v>5</v>
      </c>
      <c r="F210" cm="1">
        <f t="array" ref="F210">_xlfn.IFS(F$1='스테이지별 몬스터 스텟'!$H$3,SUMIFS('스테이지별 몬스터 스텟'!$R:$R,'스테이지별 몬스터 스텟'!$D:$D,'스테이지별 난이도 설정'!$B210),
F$1='스테이지별 몬스터 스텟'!$S$3,SUMIFS('스테이지별 몬스터 스텟'!$AC:$AC,'스테이지별 몬스터 스텟'!$D:$D,'스테이지별 난이도 설정'!$B210),
F$1='스테이지별 몬스터 스텟'!$AD$3,SUMIFS('스테이지별 몬스터 스텟'!$AN:$AN,'스테이지별 몬스터 스텟'!$D:$D,'스테이지별 난이도 설정'!$B210))</f>
        <v>10</v>
      </c>
      <c r="G210" cm="1">
        <f t="array" ref="G210">_xlfn.IFS(G$1='스테이지별 몬스터 스텟'!$H$3,SUMIFS('스테이지별 몬스터 스텟'!$R:$R,'스테이지별 몬스터 스텟'!$D:$D,'스테이지별 난이도 설정'!$B210),
G$1='스테이지별 몬스터 스텟'!$S$3,SUMIFS('스테이지별 몬스터 스텟'!$AC:$AC,'스테이지별 몬스터 스텟'!$D:$D,'스테이지별 난이도 설정'!$B210),
G$1='스테이지별 몬스터 스텟'!$AD$3,SUMIFS('스테이지별 몬스터 스텟'!$AN:$AN,'스테이지별 몬스터 스텟'!$D:$D,'스테이지별 난이도 설정'!$B210))</f>
        <v>15</v>
      </c>
      <c r="H210">
        <f t="shared" si="9"/>
        <v>30</v>
      </c>
      <c r="I210">
        <f t="shared" si="10"/>
        <v>1.5</v>
      </c>
    </row>
    <row r="211" spans="2:9" x14ac:dyDescent="0.3">
      <c r="B211">
        <v>210</v>
      </c>
      <c r="C211" s="52">
        <f t="shared" si="11"/>
        <v>84.000000000000114</v>
      </c>
      <c r="D211">
        <v>20</v>
      </c>
      <c r="E211" cm="1">
        <f t="array" ref="E211">_xlfn.IFS(E$1='스테이지별 몬스터 스텟'!$H$3,SUMIFS('스테이지별 몬스터 스텟'!$R:$R,'스테이지별 몬스터 스텟'!$D:$D,'스테이지별 난이도 설정'!$B211),
E$1='스테이지별 몬스터 스텟'!$S$3,SUMIFS('스테이지별 몬스터 스텟'!$AC:$AC,'스테이지별 몬스터 스텟'!$D:$D,'스테이지별 난이도 설정'!$B211),
E$1='스테이지별 몬스터 스텟'!$AD$3,SUMIFS('스테이지별 몬스터 스텟'!$AN:$AN,'스테이지별 몬스터 스텟'!$D:$D,'스테이지별 난이도 설정'!$B211))</f>
        <v>5</v>
      </c>
      <c r="F211" cm="1">
        <f t="array" ref="F211">_xlfn.IFS(F$1='스테이지별 몬스터 스텟'!$H$3,SUMIFS('스테이지별 몬스터 스텟'!$R:$R,'스테이지별 몬스터 스텟'!$D:$D,'스테이지별 난이도 설정'!$B211),
F$1='스테이지별 몬스터 스텟'!$S$3,SUMIFS('스테이지별 몬스터 스텟'!$AC:$AC,'스테이지별 몬스터 스텟'!$D:$D,'스테이지별 난이도 설정'!$B211),
F$1='스테이지별 몬스터 스텟'!$AD$3,SUMIFS('스테이지별 몬스터 스텟'!$AN:$AN,'스테이지별 몬스터 스텟'!$D:$D,'스테이지별 난이도 설정'!$B211))</f>
        <v>10</v>
      </c>
      <c r="G211" cm="1">
        <f t="array" ref="G211">_xlfn.IFS(G$1='스테이지별 몬스터 스텟'!$H$3,SUMIFS('스테이지별 몬스터 스텟'!$R:$R,'스테이지별 몬스터 스텟'!$D:$D,'스테이지별 난이도 설정'!$B211),
G$1='스테이지별 몬스터 스텟'!$S$3,SUMIFS('스테이지별 몬스터 스텟'!$AC:$AC,'스테이지별 몬스터 스텟'!$D:$D,'스테이지별 난이도 설정'!$B211),
G$1='스테이지별 몬스터 스텟'!$AD$3,SUMIFS('스테이지별 몬스터 스텟'!$AN:$AN,'스테이지별 몬스터 스텟'!$D:$D,'스테이지별 난이도 설정'!$B211))</f>
        <v>15</v>
      </c>
      <c r="H211">
        <f t="shared" si="9"/>
        <v>30</v>
      </c>
      <c r="I211">
        <f t="shared" si="10"/>
        <v>1.5</v>
      </c>
    </row>
    <row r="212" spans="2:9" x14ac:dyDescent="0.3">
      <c r="B212">
        <v>211</v>
      </c>
      <c r="C212" s="52">
        <f t="shared" si="11"/>
        <v>84.400000000000119</v>
      </c>
      <c r="D212">
        <v>20</v>
      </c>
      <c r="E212" cm="1">
        <f t="array" ref="E212">_xlfn.IFS(E$1='스테이지별 몬스터 스텟'!$H$3,SUMIFS('스테이지별 몬스터 스텟'!$R:$R,'스테이지별 몬스터 스텟'!$D:$D,'스테이지별 난이도 설정'!$B212),
E$1='스테이지별 몬스터 스텟'!$S$3,SUMIFS('스테이지별 몬스터 스텟'!$AC:$AC,'스테이지별 몬스터 스텟'!$D:$D,'스테이지별 난이도 설정'!$B212),
E$1='스테이지별 몬스터 스텟'!$AD$3,SUMIFS('스테이지별 몬스터 스텟'!$AN:$AN,'스테이지별 몬스터 스텟'!$D:$D,'스테이지별 난이도 설정'!$B212))</f>
        <v>5</v>
      </c>
      <c r="F212" cm="1">
        <f t="array" ref="F212">_xlfn.IFS(F$1='스테이지별 몬스터 스텟'!$H$3,SUMIFS('스테이지별 몬스터 스텟'!$R:$R,'스테이지별 몬스터 스텟'!$D:$D,'스테이지별 난이도 설정'!$B212),
F$1='스테이지별 몬스터 스텟'!$S$3,SUMIFS('스테이지별 몬스터 스텟'!$AC:$AC,'스테이지별 몬스터 스텟'!$D:$D,'스테이지별 난이도 설정'!$B212),
F$1='스테이지별 몬스터 스텟'!$AD$3,SUMIFS('스테이지별 몬스터 스텟'!$AN:$AN,'스테이지별 몬스터 스텟'!$D:$D,'스테이지별 난이도 설정'!$B212))</f>
        <v>10</v>
      </c>
      <c r="G212" cm="1">
        <f t="array" ref="G212">_xlfn.IFS(G$1='스테이지별 몬스터 스텟'!$H$3,SUMIFS('스테이지별 몬스터 스텟'!$R:$R,'스테이지별 몬스터 스텟'!$D:$D,'스테이지별 난이도 설정'!$B212),
G$1='스테이지별 몬스터 스텟'!$S$3,SUMIFS('스테이지별 몬스터 스텟'!$AC:$AC,'스테이지별 몬스터 스텟'!$D:$D,'스테이지별 난이도 설정'!$B212),
G$1='스테이지별 몬스터 스텟'!$AD$3,SUMIFS('스테이지별 몬스터 스텟'!$AN:$AN,'스테이지별 몬스터 스텟'!$D:$D,'스테이지별 난이도 설정'!$B212))</f>
        <v>15</v>
      </c>
      <c r="H212">
        <f t="shared" si="9"/>
        <v>30</v>
      </c>
      <c r="I212">
        <f t="shared" si="10"/>
        <v>1.5</v>
      </c>
    </row>
    <row r="213" spans="2:9" x14ac:dyDescent="0.3">
      <c r="B213">
        <v>212</v>
      </c>
      <c r="C213" s="52">
        <f t="shared" si="11"/>
        <v>84.800000000000125</v>
      </c>
      <c r="D213">
        <v>20</v>
      </c>
      <c r="E213" cm="1">
        <f t="array" ref="E213">_xlfn.IFS(E$1='스테이지별 몬스터 스텟'!$H$3,SUMIFS('스테이지별 몬스터 스텟'!$R:$R,'스테이지별 몬스터 스텟'!$D:$D,'스테이지별 난이도 설정'!$B213),
E$1='스테이지별 몬스터 스텟'!$S$3,SUMIFS('스테이지별 몬스터 스텟'!$AC:$AC,'스테이지별 몬스터 스텟'!$D:$D,'스테이지별 난이도 설정'!$B213),
E$1='스테이지별 몬스터 스텟'!$AD$3,SUMIFS('스테이지별 몬스터 스텟'!$AN:$AN,'스테이지별 몬스터 스텟'!$D:$D,'스테이지별 난이도 설정'!$B213))</f>
        <v>5</v>
      </c>
      <c r="F213" cm="1">
        <f t="array" ref="F213">_xlfn.IFS(F$1='스테이지별 몬스터 스텟'!$H$3,SUMIFS('스테이지별 몬스터 스텟'!$R:$R,'스테이지별 몬스터 스텟'!$D:$D,'스테이지별 난이도 설정'!$B213),
F$1='스테이지별 몬스터 스텟'!$S$3,SUMIFS('스테이지별 몬스터 스텟'!$AC:$AC,'스테이지별 몬스터 스텟'!$D:$D,'스테이지별 난이도 설정'!$B213),
F$1='스테이지별 몬스터 스텟'!$AD$3,SUMIFS('스테이지별 몬스터 스텟'!$AN:$AN,'스테이지별 몬스터 스텟'!$D:$D,'스테이지별 난이도 설정'!$B213))</f>
        <v>10</v>
      </c>
      <c r="G213" cm="1">
        <f t="array" ref="G213">_xlfn.IFS(G$1='스테이지별 몬스터 스텟'!$H$3,SUMIFS('스테이지별 몬스터 스텟'!$R:$R,'스테이지별 몬스터 스텟'!$D:$D,'스테이지별 난이도 설정'!$B213),
G$1='스테이지별 몬스터 스텟'!$S$3,SUMIFS('스테이지별 몬스터 스텟'!$AC:$AC,'스테이지별 몬스터 스텟'!$D:$D,'스테이지별 난이도 설정'!$B213),
G$1='스테이지별 몬스터 스텟'!$AD$3,SUMIFS('스테이지별 몬스터 스텟'!$AN:$AN,'스테이지별 몬스터 스텟'!$D:$D,'스테이지별 난이도 설정'!$B213))</f>
        <v>15</v>
      </c>
      <c r="H213">
        <f t="shared" si="9"/>
        <v>30</v>
      </c>
      <c r="I213">
        <f t="shared" si="10"/>
        <v>1.5</v>
      </c>
    </row>
    <row r="214" spans="2:9" x14ac:dyDescent="0.3">
      <c r="B214">
        <v>213</v>
      </c>
      <c r="C214" s="52">
        <f t="shared" si="11"/>
        <v>85.200000000000131</v>
      </c>
      <c r="D214">
        <v>20</v>
      </c>
      <c r="E214" cm="1">
        <f t="array" ref="E214">_xlfn.IFS(E$1='스테이지별 몬스터 스텟'!$H$3,SUMIFS('스테이지별 몬스터 스텟'!$R:$R,'스테이지별 몬스터 스텟'!$D:$D,'스테이지별 난이도 설정'!$B214),
E$1='스테이지별 몬스터 스텟'!$S$3,SUMIFS('스테이지별 몬스터 스텟'!$AC:$AC,'스테이지별 몬스터 스텟'!$D:$D,'스테이지별 난이도 설정'!$B214),
E$1='스테이지별 몬스터 스텟'!$AD$3,SUMIFS('스테이지별 몬스터 스텟'!$AN:$AN,'스테이지별 몬스터 스텟'!$D:$D,'스테이지별 난이도 설정'!$B214))</f>
        <v>5</v>
      </c>
      <c r="F214" cm="1">
        <f t="array" ref="F214">_xlfn.IFS(F$1='스테이지별 몬스터 스텟'!$H$3,SUMIFS('스테이지별 몬스터 스텟'!$R:$R,'스테이지별 몬스터 스텟'!$D:$D,'스테이지별 난이도 설정'!$B214),
F$1='스테이지별 몬스터 스텟'!$S$3,SUMIFS('스테이지별 몬스터 스텟'!$AC:$AC,'스테이지별 몬스터 스텟'!$D:$D,'스테이지별 난이도 설정'!$B214),
F$1='스테이지별 몬스터 스텟'!$AD$3,SUMIFS('스테이지별 몬스터 스텟'!$AN:$AN,'스테이지별 몬스터 스텟'!$D:$D,'스테이지별 난이도 설정'!$B214))</f>
        <v>10</v>
      </c>
      <c r="G214" cm="1">
        <f t="array" ref="G214">_xlfn.IFS(G$1='스테이지별 몬스터 스텟'!$H$3,SUMIFS('스테이지별 몬스터 스텟'!$R:$R,'스테이지별 몬스터 스텟'!$D:$D,'스테이지별 난이도 설정'!$B214),
G$1='스테이지별 몬스터 스텟'!$S$3,SUMIFS('스테이지별 몬스터 스텟'!$AC:$AC,'스테이지별 몬스터 스텟'!$D:$D,'스테이지별 난이도 설정'!$B214),
G$1='스테이지별 몬스터 스텟'!$AD$3,SUMIFS('스테이지별 몬스터 스텟'!$AN:$AN,'스테이지별 몬스터 스텟'!$D:$D,'스테이지별 난이도 설정'!$B214))</f>
        <v>15</v>
      </c>
      <c r="H214">
        <f t="shared" si="9"/>
        <v>30</v>
      </c>
      <c r="I214">
        <f t="shared" si="10"/>
        <v>1.5</v>
      </c>
    </row>
    <row r="215" spans="2:9" x14ac:dyDescent="0.3">
      <c r="B215">
        <v>214</v>
      </c>
      <c r="C215" s="52">
        <f t="shared" si="11"/>
        <v>85.600000000000136</v>
      </c>
      <c r="D215">
        <v>20</v>
      </c>
      <c r="E215" cm="1">
        <f t="array" ref="E215">_xlfn.IFS(E$1='스테이지별 몬스터 스텟'!$H$3,SUMIFS('스테이지별 몬스터 스텟'!$R:$R,'스테이지별 몬스터 스텟'!$D:$D,'스테이지별 난이도 설정'!$B215),
E$1='스테이지별 몬스터 스텟'!$S$3,SUMIFS('스테이지별 몬스터 스텟'!$AC:$AC,'스테이지별 몬스터 스텟'!$D:$D,'스테이지별 난이도 설정'!$B215),
E$1='스테이지별 몬스터 스텟'!$AD$3,SUMIFS('스테이지별 몬스터 스텟'!$AN:$AN,'스테이지별 몬스터 스텟'!$D:$D,'스테이지별 난이도 설정'!$B215))</f>
        <v>5</v>
      </c>
      <c r="F215" cm="1">
        <f t="array" ref="F215">_xlfn.IFS(F$1='스테이지별 몬스터 스텟'!$H$3,SUMIFS('스테이지별 몬스터 스텟'!$R:$R,'스테이지별 몬스터 스텟'!$D:$D,'스테이지별 난이도 설정'!$B215),
F$1='스테이지별 몬스터 스텟'!$S$3,SUMIFS('스테이지별 몬스터 스텟'!$AC:$AC,'스테이지별 몬스터 스텟'!$D:$D,'스테이지별 난이도 설정'!$B215),
F$1='스테이지별 몬스터 스텟'!$AD$3,SUMIFS('스테이지별 몬스터 스텟'!$AN:$AN,'스테이지별 몬스터 스텟'!$D:$D,'스테이지별 난이도 설정'!$B215))</f>
        <v>10</v>
      </c>
      <c r="G215" cm="1">
        <f t="array" ref="G215">_xlfn.IFS(G$1='스테이지별 몬스터 스텟'!$H$3,SUMIFS('스테이지별 몬스터 스텟'!$R:$R,'스테이지별 몬스터 스텟'!$D:$D,'스테이지별 난이도 설정'!$B215),
G$1='스테이지별 몬스터 스텟'!$S$3,SUMIFS('스테이지별 몬스터 스텟'!$AC:$AC,'스테이지별 몬스터 스텟'!$D:$D,'스테이지별 난이도 설정'!$B215),
G$1='스테이지별 몬스터 스텟'!$AD$3,SUMIFS('스테이지별 몬스터 스텟'!$AN:$AN,'스테이지별 몬스터 스텟'!$D:$D,'스테이지별 난이도 설정'!$B215))</f>
        <v>15</v>
      </c>
      <c r="H215">
        <f t="shared" si="9"/>
        <v>30</v>
      </c>
      <c r="I215">
        <f t="shared" si="10"/>
        <v>1.5</v>
      </c>
    </row>
    <row r="216" spans="2:9" x14ac:dyDescent="0.3">
      <c r="B216">
        <v>215</v>
      </c>
      <c r="C216" s="52">
        <f t="shared" si="11"/>
        <v>86.000000000000142</v>
      </c>
      <c r="D216">
        <v>20</v>
      </c>
      <c r="E216" cm="1">
        <f t="array" ref="E216">_xlfn.IFS(E$1='스테이지별 몬스터 스텟'!$H$3,SUMIFS('스테이지별 몬스터 스텟'!$R:$R,'스테이지별 몬스터 스텟'!$D:$D,'스테이지별 난이도 설정'!$B216),
E$1='스테이지별 몬스터 스텟'!$S$3,SUMIFS('스테이지별 몬스터 스텟'!$AC:$AC,'스테이지별 몬스터 스텟'!$D:$D,'스테이지별 난이도 설정'!$B216),
E$1='스테이지별 몬스터 스텟'!$AD$3,SUMIFS('스테이지별 몬스터 스텟'!$AN:$AN,'스테이지별 몬스터 스텟'!$D:$D,'스테이지별 난이도 설정'!$B216))</f>
        <v>5</v>
      </c>
      <c r="F216" cm="1">
        <f t="array" ref="F216">_xlfn.IFS(F$1='스테이지별 몬스터 스텟'!$H$3,SUMIFS('스테이지별 몬스터 스텟'!$R:$R,'스테이지별 몬스터 스텟'!$D:$D,'스테이지별 난이도 설정'!$B216),
F$1='스테이지별 몬스터 스텟'!$S$3,SUMIFS('스테이지별 몬스터 스텟'!$AC:$AC,'스테이지별 몬스터 스텟'!$D:$D,'스테이지별 난이도 설정'!$B216),
F$1='스테이지별 몬스터 스텟'!$AD$3,SUMIFS('스테이지별 몬스터 스텟'!$AN:$AN,'스테이지별 몬스터 스텟'!$D:$D,'스테이지별 난이도 설정'!$B216))</f>
        <v>10</v>
      </c>
      <c r="G216" cm="1">
        <f t="array" ref="G216">_xlfn.IFS(G$1='스테이지별 몬스터 스텟'!$H$3,SUMIFS('스테이지별 몬스터 스텟'!$R:$R,'스테이지별 몬스터 스텟'!$D:$D,'스테이지별 난이도 설정'!$B216),
G$1='스테이지별 몬스터 스텟'!$S$3,SUMIFS('스테이지별 몬스터 스텟'!$AC:$AC,'스테이지별 몬스터 스텟'!$D:$D,'스테이지별 난이도 설정'!$B216),
G$1='스테이지별 몬스터 스텟'!$AD$3,SUMIFS('스테이지별 몬스터 스텟'!$AN:$AN,'스테이지별 몬스터 스텟'!$D:$D,'스테이지별 난이도 설정'!$B216))</f>
        <v>15</v>
      </c>
      <c r="H216">
        <f t="shared" si="9"/>
        <v>30</v>
      </c>
      <c r="I216">
        <f t="shared" si="10"/>
        <v>1.5</v>
      </c>
    </row>
    <row r="217" spans="2:9" x14ac:dyDescent="0.3">
      <c r="B217">
        <v>216</v>
      </c>
      <c r="C217" s="52">
        <f t="shared" si="11"/>
        <v>86.400000000000148</v>
      </c>
      <c r="D217">
        <v>20</v>
      </c>
      <c r="E217" cm="1">
        <f t="array" ref="E217">_xlfn.IFS(E$1='스테이지별 몬스터 스텟'!$H$3,SUMIFS('스테이지별 몬스터 스텟'!$R:$R,'스테이지별 몬스터 스텟'!$D:$D,'스테이지별 난이도 설정'!$B217),
E$1='스테이지별 몬스터 스텟'!$S$3,SUMIFS('스테이지별 몬스터 스텟'!$AC:$AC,'스테이지별 몬스터 스텟'!$D:$D,'스테이지별 난이도 설정'!$B217),
E$1='스테이지별 몬스터 스텟'!$AD$3,SUMIFS('스테이지별 몬스터 스텟'!$AN:$AN,'스테이지별 몬스터 스텟'!$D:$D,'스테이지별 난이도 설정'!$B217))</f>
        <v>5</v>
      </c>
      <c r="F217" cm="1">
        <f t="array" ref="F217">_xlfn.IFS(F$1='스테이지별 몬스터 스텟'!$H$3,SUMIFS('스테이지별 몬스터 스텟'!$R:$R,'스테이지별 몬스터 스텟'!$D:$D,'스테이지별 난이도 설정'!$B217),
F$1='스테이지별 몬스터 스텟'!$S$3,SUMIFS('스테이지별 몬스터 스텟'!$AC:$AC,'스테이지별 몬스터 스텟'!$D:$D,'스테이지별 난이도 설정'!$B217),
F$1='스테이지별 몬스터 스텟'!$AD$3,SUMIFS('스테이지별 몬스터 스텟'!$AN:$AN,'스테이지별 몬스터 스텟'!$D:$D,'스테이지별 난이도 설정'!$B217))</f>
        <v>10</v>
      </c>
      <c r="G217" cm="1">
        <f t="array" ref="G217">_xlfn.IFS(G$1='스테이지별 몬스터 스텟'!$H$3,SUMIFS('스테이지별 몬스터 스텟'!$R:$R,'스테이지별 몬스터 스텟'!$D:$D,'스테이지별 난이도 설정'!$B217),
G$1='스테이지별 몬스터 스텟'!$S$3,SUMIFS('스테이지별 몬스터 스텟'!$AC:$AC,'스테이지별 몬스터 스텟'!$D:$D,'스테이지별 난이도 설정'!$B217),
G$1='스테이지별 몬스터 스텟'!$AD$3,SUMIFS('스테이지별 몬스터 스텟'!$AN:$AN,'스테이지별 몬스터 스텟'!$D:$D,'스테이지별 난이도 설정'!$B217))</f>
        <v>15</v>
      </c>
      <c r="H217">
        <f t="shared" si="9"/>
        <v>30</v>
      </c>
      <c r="I217">
        <f t="shared" si="10"/>
        <v>1.5</v>
      </c>
    </row>
    <row r="218" spans="2:9" x14ac:dyDescent="0.3">
      <c r="B218">
        <v>217</v>
      </c>
      <c r="C218" s="52">
        <f t="shared" si="11"/>
        <v>86.800000000000153</v>
      </c>
      <c r="D218">
        <v>20</v>
      </c>
      <c r="E218" cm="1">
        <f t="array" ref="E218">_xlfn.IFS(E$1='스테이지별 몬스터 스텟'!$H$3,SUMIFS('스테이지별 몬스터 스텟'!$R:$R,'스테이지별 몬스터 스텟'!$D:$D,'스테이지별 난이도 설정'!$B218),
E$1='스테이지별 몬스터 스텟'!$S$3,SUMIFS('스테이지별 몬스터 스텟'!$AC:$AC,'스테이지별 몬스터 스텟'!$D:$D,'스테이지별 난이도 설정'!$B218),
E$1='스테이지별 몬스터 스텟'!$AD$3,SUMIFS('스테이지별 몬스터 스텟'!$AN:$AN,'스테이지별 몬스터 스텟'!$D:$D,'스테이지별 난이도 설정'!$B218))</f>
        <v>5</v>
      </c>
      <c r="F218" cm="1">
        <f t="array" ref="F218">_xlfn.IFS(F$1='스테이지별 몬스터 스텟'!$H$3,SUMIFS('스테이지별 몬스터 스텟'!$R:$R,'스테이지별 몬스터 스텟'!$D:$D,'스테이지별 난이도 설정'!$B218),
F$1='스테이지별 몬스터 스텟'!$S$3,SUMIFS('스테이지별 몬스터 스텟'!$AC:$AC,'스테이지별 몬스터 스텟'!$D:$D,'스테이지별 난이도 설정'!$B218),
F$1='스테이지별 몬스터 스텟'!$AD$3,SUMIFS('스테이지별 몬스터 스텟'!$AN:$AN,'스테이지별 몬스터 스텟'!$D:$D,'스테이지별 난이도 설정'!$B218))</f>
        <v>10</v>
      </c>
      <c r="G218" cm="1">
        <f t="array" ref="G218">_xlfn.IFS(G$1='스테이지별 몬스터 스텟'!$H$3,SUMIFS('스테이지별 몬스터 스텟'!$R:$R,'스테이지별 몬스터 스텟'!$D:$D,'스테이지별 난이도 설정'!$B218),
G$1='스테이지별 몬스터 스텟'!$S$3,SUMIFS('스테이지별 몬스터 스텟'!$AC:$AC,'스테이지별 몬스터 스텟'!$D:$D,'스테이지별 난이도 설정'!$B218),
G$1='스테이지별 몬스터 스텟'!$AD$3,SUMIFS('스테이지별 몬스터 스텟'!$AN:$AN,'스테이지별 몬스터 스텟'!$D:$D,'스테이지별 난이도 설정'!$B218))</f>
        <v>15</v>
      </c>
      <c r="H218">
        <f t="shared" si="9"/>
        <v>30</v>
      </c>
      <c r="I218">
        <f t="shared" si="10"/>
        <v>1.5</v>
      </c>
    </row>
    <row r="219" spans="2:9" x14ac:dyDescent="0.3">
      <c r="B219">
        <v>218</v>
      </c>
      <c r="C219" s="52">
        <f t="shared" si="11"/>
        <v>87.200000000000159</v>
      </c>
      <c r="D219">
        <v>20</v>
      </c>
      <c r="E219" cm="1">
        <f t="array" ref="E219">_xlfn.IFS(E$1='스테이지별 몬스터 스텟'!$H$3,SUMIFS('스테이지별 몬스터 스텟'!$R:$R,'스테이지별 몬스터 스텟'!$D:$D,'스테이지별 난이도 설정'!$B219),
E$1='스테이지별 몬스터 스텟'!$S$3,SUMIFS('스테이지별 몬스터 스텟'!$AC:$AC,'스테이지별 몬스터 스텟'!$D:$D,'스테이지별 난이도 설정'!$B219),
E$1='스테이지별 몬스터 스텟'!$AD$3,SUMIFS('스테이지별 몬스터 스텟'!$AN:$AN,'스테이지별 몬스터 스텟'!$D:$D,'스테이지별 난이도 설정'!$B219))</f>
        <v>5</v>
      </c>
      <c r="F219" cm="1">
        <f t="array" ref="F219">_xlfn.IFS(F$1='스테이지별 몬스터 스텟'!$H$3,SUMIFS('스테이지별 몬스터 스텟'!$R:$R,'스테이지별 몬스터 스텟'!$D:$D,'스테이지별 난이도 설정'!$B219),
F$1='스테이지별 몬스터 스텟'!$S$3,SUMIFS('스테이지별 몬스터 스텟'!$AC:$AC,'스테이지별 몬스터 스텟'!$D:$D,'스테이지별 난이도 설정'!$B219),
F$1='스테이지별 몬스터 스텟'!$AD$3,SUMIFS('스테이지별 몬스터 스텟'!$AN:$AN,'스테이지별 몬스터 스텟'!$D:$D,'스테이지별 난이도 설정'!$B219))</f>
        <v>10</v>
      </c>
      <c r="G219" cm="1">
        <f t="array" ref="G219">_xlfn.IFS(G$1='스테이지별 몬스터 스텟'!$H$3,SUMIFS('스테이지별 몬스터 스텟'!$R:$R,'스테이지별 몬스터 스텟'!$D:$D,'스테이지별 난이도 설정'!$B219),
G$1='스테이지별 몬스터 스텟'!$S$3,SUMIFS('스테이지별 몬스터 스텟'!$AC:$AC,'스테이지별 몬스터 스텟'!$D:$D,'스테이지별 난이도 설정'!$B219),
G$1='스테이지별 몬스터 스텟'!$AD$3,SUMIFS('스테이지별 몬스터 스텟'!$AN:$AN,'스테이지별 몬스터 스텟'!$D:$D,'스테이지별 난이도 설정'!$B219))</f>
        <v>15</v>
      </c>
      <c r="H219">
        <f t="shared" si="9"/>
        <v>30</v>
      </c>
      <c r="I219">
        <f t="shared" si="10"/>
        <v>1.5</v>
      </c>
    </row>
    <row r="220" spans="2:9" x14ac:dyDescent="0.3">
      <c r="B220">
        <v>219</v>
      </c>
      <c r="C220" s="52">
        <f t="shared" si="11"/>
        <v>87.600000000000165</v>
      </c>
      <c r="D220">
        <v>20</v>
      </c>
      <c r="E220" cm="1">
        <f t="array" ref="E220">_xlfn.IFS(E$1='스테이지별 몬스터 스텟'!$H$3,SUMIFS('스테이지별 몬스터 스텟'!$R:$R,'스테이지별 몬스터 스텟'!$D:$D,'스테이지별 난이도 설정'!$B220),
E$1='스테이지별 몬스터 스텟'!$S$3,SUMIFS('스테이지별 몬스터 스텟'!$AC:$AC,'스테이지별 몬스터 스텟'!$D:$D,'스테이지별 난이도 설정'!$B220),
E$1='스테이지별 몬스터 스텟'!$AD$3,SUMIFS('스테이지별 몬스터 스텟'!$AN:$AN,'스테이지별 몬스터 스텟'!$D:$D,'스테이지별 난이도 설정'!$B220))</f>
        <v>5</v>
      </c>
      <c r="F220" cm="1">
        <f t="array" ref="F220">_xlfn.IFS(F$1='스테이지별 몬스터 스텟'!$H$3,SUMIFS('스테이지별 몬스터 스텟'!$R:$R,'스테이지별 몬스터 스텟'!$D:$D,'스테이지별 난이도 설정'!$B220),
F$1='스테이지별 몬스터 스텟'!$S$3,SUMIFS('스테이지별 몬스터 스텟'!$AC:$AC,'스테이지별 몬스터 스텟'!$D:$D,'스테이지별 난이도 설정'!$B220),
F$1='스테이지별 몬스터 스텟'!$AD$3,SUMIFS('스테이지별 몬스터 스텟'!$AN:$AN,'스테이지별 몬스터 스텟'!$D:$D,'스테이지별 난이도 설정'!$B220))</f>
        <v>10</v>
      </c>
      <c r="G220" cm="1">
        <f t="array" ref="G220">_xlfn.IFS(G$1='스테이지별 몬스터 스텟'!$H$3,SUMIFS('스테이지별 몬스터 스텟'!$R:$R,'스테이지별 몬스터 스텟'!$D:$D,'스테이지별 난이도 설정'!$B220),
G$1='스테이지별 몬스터 스텟'!$S$3,SUMIFS('스테이지별 몬스터 스텟'!$AC:$AC,'스테이지별 몬스터 스텟'!$D:$D,'스테이지별 난이도 설정'!$B220),
G$1='스테이지별 몬스터 스텟'!$AD$3,SUMIFS('스테이지별 몬스터 스텟'!$AN:$AN,'스테이지별 몬스터 스텟'!$D:$D,'스테이지별 난이도 설정'!$B220))</f>
        <v>15</v>
      </c>
      <c r="H220">
        <f t="shared" si="9"/>
        <v>30</v>
      </c>
      <c r="I220">
        <f t="shared" si="10"/>
        <v>1.5</v>
      </c>
    </row>
    <row r="221" spans="2:9" x14ac:dyDescent="0.3">
      <c r="B221">
        <v>220</v>
      </c>
      <c r="C221" s="52">
        <f t="shared" si="11"/>
        <v>88.000000000000171</v>
      </c>
      <c r="D221">
        <v>20</v>
      </c>
      <c r="E221" cm="1">
        <f t="array" ref="E221">_xlfn.IFS(E$1='스테이지별 몬스터 스텟'!$H$3,SUMIFS('스테이지별 몬스터 스텟'!$R:$R,'스테이지별 몬스터 스텟'!$D:$D,'스테이지별 난이도 설정'!$B221),
E$1='스테이지별 몬스터 스텟'!$S$3,SUMIFS('스테이지별 몬스터 스텟'!$AC:$AC,'스테이지별 몬스터 스텟'!$D:$D,'스테이지별 난이도 설정'!$B221),
E$1='스테이지별 몬스터 스텟'!$AD$3,SUMIFS('스테이지별 몬스터 스텟'!$AN:$AN,'스테이지별 몬스터 스텟'!$D:$D,'스테이지별 난이도 설정'!$B221))</f>
        <v>5</v>
      </c>
      <c r="F221" cm="1">
        <f t="array" ref="F221">_xlfn.IFS(F$1='스테이지별 몬스터 스텟'!$H$3,SUMIFS('스테이지별 몬스터 스텟'!$R:$R,'스테이지별 몬스터 스텟'!$D:$D,'스테이지별 난이도 설정'!$B221),
F$1='스테이지별 몬스터 스텟'!$S$3,SUMIFS('스테이지별 몬스터 스텟'!$AC:$AC,'스테이지별 몬스터 스텟'!$D:$D,'스테이지별 난이도 설정'!$B221),
F$1='스테이지별 몬스터 스텟'!$AD$3,SUMIFS('스테이지별 몬스터 스텟'!$AN:$AN,'스테이지별 몬스터 스텟'!$D:$D,'스테이지별 난이도 설정'!$B221))</f>
        <v>10</v>
      </c>
      <c r="G221" cm="1">
        <f t="array" ref="G221">_xlfn.IFS(G$1='스테이지별 몬스터 스텟'!$H$3,SUMIFS('스테이지별 몬스터 스텟'!$R:$R,'스테이지별 몬스터 스텟'!$D:$D,'스테이지별 난이도 설정'!$B221),
G$1='스테이지별 몬스터 스텟'!$S$3,SUMIFS('스테이지별 몬스터 스텟'!$AC:$AC,'스테이지별 몬스터 스텟'!$D:$D,'스테이지별 난이도 설정'!$B221),
G$1='스테이지별 몬스터 스텟'!$AD$3,SUMIFS('스테이지별 몬스터 스텟'!$AN:$AN,'스테이지별 몬스터 스텟'!$D:$D,'스테이지별 난이도 설정'!$B221))</f>
        <v>15</v>
      </c>
      <c r="H221">
        <f t="shared" si="9"/>
        <v>30</v>
      </c>
      <c r="I221">
        <f t="shared" si="10"/>
        <v>1.5</v>
      </c>
    </row>
    <row r="222" spans="2:9" x14ac:dyDescent="0.3">
      <c r="B222">
        <v>221</v>
      </c>
      <c r="C222" s="52">
        <f t="shared" si="11"/>
        <v>88.400000000000176</v>
      </c>
      <c r="D222">
        <v>20</v>
      </c>
      <c r="E222" cm="1">
        <f t="array" ref="E222">_xlfn.IFS(E$1='스테이지별 몬스터 스텟'!$H$3,SUMIFS('스테이지별 몬스터 스텟'!$R:$R,'스테이지별 몬스터 스텟'!$D:$D,'스테이지별 난이도 설정'!$B222),
E$1='스테이지별 몬스터 스텟'!$S$3,SUMIFS('스테이지별 몬스터 스텟'!$AC:$AC,'스테이지별 몬스터 스텟'!$D:$D,'스테이지별 난이도 설정'!$B222),
E$1='스테이지별 몬스터 스텟'!$AD$3,SUMIFS('스테이지별 몬스터 스텟'!$AN:$AN,'스테이지별 몬스터 스텟'!$D:$D,'스테이지별 난이도 설정'!$B222))</f>
        <v>5</v>
      </c>
      <c r="F222" cm="1">
        <f t="array" ref="F222">_xlfn.IFS(F$1='스테이지별 몬스터 스텟'!$H$3,SUMIFS('스테이지별 몬스터 스텟'!$R:$R,'스테이지별 몬스터 스텟'!$D:$D,'스테이지별 난이도 설정'!$B222),
F$1='스테이지별 몬스터 스텟'!$S$3,SUMIFS('스테이지별 몬스터 스텟'!$AC:$AC,'스테이지별 몬스터 스텟'!$D:$D,'스테이지별 난이도 설정'!$B222),
F$1='스테이지별 몬스터 스텟'!$AD$3,SUMIFS('스테이지별 몬스터 스텟'!$AN:$AN,'스테이지별 몬스터 스텟'!$D:$D,'스테이지별 난이도 설정'!$B222))</f>
        <v>10</v>
      </c>
      <c r="G222" cm="1">
        <f t="array" ref="G222">_xlfn.IFS(G$1='스테이지별 몬스터 스텟'!$H$3,SUMIFS('스테이지별 몬스터 스텟'!$R:$R,'스테이지별 몬스터 스텟'!$D:$D,'스테이지별 난이도 설정'!$B222),
G$1='스테이지별 몬스터 스텟'!$S$3,SUMIFS('스테이지별 몬스터 스텟'!$AC:$AC,'스테이지별 몬스터 스텟'!$D:$D,'스테이지별 난이도 설정'!$B222),
G$1='스테이지별 몬스터 스텟'!$AD$3,SUMIFS('스테이지별 몬스터 스텟'!$AN:$AN,'스테이지별 몬스터 스텟'!$D:$D,'스테이지별 난이도 설정'!$B222))</f>
        <v>15</v>
      </c>
      <c r="H222">
        <f t="shared" si="9"/>
        <v>30</v>
      </c>
      <c r="I222">
        <f t="shared" si="10"/>
        <v>1.5</v>
      </c>
    </row>
    <row r="223" spans="2:9" x14ac:dyDescent="0.3">
      <c r="B223">
        <v>222</v>
      </c>
      <c r="C223" s="52">
        <f t="shared" si="11"/>
        <v>88.800000000000182</v>
      </c>
      <c r="D223">
        <v>20</v>
      </c>
      <c r="E223" cm="1">
        <f t="array" ref="E223">_xlfn.IFS(E$1='스테이지별 몬스터 스텟'!$H$3,SUMIFS('스테이지별 몬스터 스텟'!$R:$R,'스테이지별 몬스터 스텟'!$D:$D,'스테이지별 난이도 설정'!$B223),
E$1='스테이지별 몬스터 스텟'!$S$3,SUMIFS('스테이지별 몬스터 스텟'!$AC:$AC,'스테이지별 몬스터 스텟'!$D:$D,'스테이지별 난이도 설정'!$B223),
E$1='스테이지별 몬스터 스텟'!$AD$3,SUMIFS('스테이지별 몬스터 스텟'!$AN:$AN,'스테이지별 몬스터 스텟'!$D:$D,'스테이지별 난이도 설정'!$B223))</f>
        <v>5</v>
      </c>
      <c r="F223" cm="1">
        <f t="array" ref="F223">_xlfn.IFS(F$1='스테이지별 몬스터 스텟'!$H$3,SUMIFS('스테이지별 몬스터 스텟'!$R:$R,'스테이지별 몬스터 스텟'!$D:$D,'스테이지별 난이도 설정'!$B223),
F$1='스테이지별 몬스터 스텟'!$S$3,SUMIFS('스테이지별 몬스터 스텟'!$AC:$AC,'스테이지별 몬스터 스텟'!$D:$D,'스테이지별 난이도 설정'!$B223),
F$1='스테이지별 몬스터 스텟'!$AD$3,SUMIFS('스테이지별 몬스터 스텟'!$AN:$AN,'스테이지별 몬스터 스텟'!$D:$D,'스테이지별 난이도 설정'!$B223))</f>
        <v>10</v>
      </c>
      <c r="G223" cm="1">
        <f t="array" ref="G223">_xlfn.IFS(G$1='스테이지별 몬스터 스텟'!$H$3,SUMIFS('스테이지별 몬스터 스텟'!$R:$R,'스테이지별 몬스터 스텟'!$D:$D,'스테이지별 난이도 설정'!$B223),
G$1='스테이지별 몬스터 스텟'!$S$3,SUMIFS('스테이지별 몬스터 스텟'!$AC:$AC,'스테이지별 몬스터 스텟'!$D:$D,'스테이지별 난이도 설정'!$B223),
G$1='스테이지별 몬스터 스텟'!$AD$3,SUMIFS('스테이지별 몬스터 스텟'!$AN:$AN,'스테이지별 몬스터 스텟'!$D:$D,'스테이지별 난이도 설정'!$B223))</f>
        <v>15</v>
      </c>
      <c r="H223">
        <f t="shared" si="9"/>
        <v>30</v>
      </c>
      <c r="I223">
        <f t="shared" si="10"/>
        <v>1.5</v>
      </c>
    </row>
    <row r="224" spans="2:9" x14ac:dyDescent="0.3">
      <c r="B224">
        <v>223</v>
      </c>
      <c r="C224" s="52">
        <f t="shared" si="11"/>
        <v>89.200000000000188</v>
      </c>
      <c r="D224">
        <v>20</v>
      </c>
      <c r="E224" cm="1">
        <f t="array" ref="E224">_xlfn.IFS(E$1='스테이지별 몬스터 스텟'!$H$3,SUMIFS('스테이지별 몬스터 스텟'!$R:$R,'스테이지별 몬스터 스텟'!$D:$D,'스테이지별 난이도 설정'!$B224),
E$1='스테이지별 몬스터 스텟'!$S$3,SUMIFS('스테이지별 몬스터 스텟'!$AC:$AC,'스테이지별 몬스터 스텟'!$D:$D,'스테이지별 난이도 설정'!$B224),
E$1='스테이지별 몬스터 스텟'!$AD$3,SUMIFS('스테이지별 몬스터 스텟'!$AN:$AN,'스테이지별 몬스터 스텟'!$D:$D,'스테이지별 난이도 설정'!$B224))</f>
        <v>5</v>
      </c>
      <c r="F224" cm="1">
        <f t="array" ref="F224">_xlfn.IFS(F$1='스테이지별 몬스터 스텟'!$H$3,SUMIFS('스테이지별 몬스터 스텟'!$R:$R,'스테이지별 몬스터 스텟'!$D:$D,'스테이지별 난이도 설정'!$B224),
F$1='스테이지별 몬스터 스텟'!$S$3,SUMIFS('스테이지별 몬스터 스텟'!$AC:$AC,'스테이지별 몬스터 스텟'!$D:$D,'스테이지별 난이도 설정'!$B224),
F$1='스테이지별 몬스터 스텟'!$AD$3,SUMIFS('스테이지별 몬스터 스텟'!$AN:$AN,'스테이지별 몬스터 스텟'!$D:$D,'스테이지별 난이도 설정'!$B224))</f>
        <v>10</v>
      </c>
      <c r="G224" cm="1">
        <f t="array" ref="G224">_xlfn.IFS(G$1='스테이지별 몬스터 스텟'!$H$3,SUMIFS('스테이지별 몬스터 스텟'!$R:$R,'스테이지별 몬스터 스텟'!$D:$D,'스테이지별 난이도 설정'!$B224),
G$1='스테이지별 몬스터 스텟'!$S$3,SUMIFS('스테이지별 몬스터 스텟'!$AC:$AC,'스테이지별 몬스터 스텟'!$D:$D,'스테이지별 난이도 설정'!$B224),
G$1='스테이지별 몬스터 스텟'!$AD$3,SUMIFS('스테이지별 몬스터 스텟'!$AN:$AN,'스테이지별 몬스터 스텟'!$D:$D,'스테이지별 난이도 설정'!$B224))</f>
        <v>15</v>
      </c>
      <c r="H224">
        <f t="shared" si="9"/>
        <v>30</v>
      </c>
      <c r="I224">
        <f t="shared" si="10"/>
        <v>1.5</v>
      </c>
    </row>
    <row r="225" spans="2:9" x14ac:dyDescent="0.3">
      <c r="B225">
        <v>224</v>
      </c>
      <c r="C225" s="52">
        <f t="shared" si="11"/>
        <v>89.600000000000193</v>
      </c>
      <c r="D225">
        <v>20</v>
      </c>
      <c r="E225" cm="1">
        <f t="array" ref="E225">_xlfn.IFS(E$1='스테이지별 몬스터 스텟'!$H$3,SUMIFS('스테이지별 몬스터 스텟'!$R:$R,'스테이지별 몬스터 스텟'!$D:$D,'스테이지별 난이도 설정'!$B225),
E$1='스테이지별 몬스터 스텟'!$S$3,SUMIFS('스테이지별 몬스터 스텟'!$AC:$AC,'스테이지별 몬스터 스텟'!$D:$D,'스테이지별 난이도 설정'!$B225),
E$1='스테이지별 몬스터 스텟'!$AD$3,SUMIFS('스테이지별 몬스터 스텟'!$AN:$AN,'스테이지별 몬스터 스텟'!$D:$D,'스테이지별 난이도 설정'!$B225))</f>
        <v>5</v>
      </c>
      <c r="F225" cm="1">
        <f t="array" ref="F225">_xlfn.IFS(F$1='스테이지별 몬스터 스텟'!$H$3,SUMIFS('스테이지별 몬스터 스텟'!$R:$R,'스테이지별 몬스터 스텟'!$D:$D,'스테이지별 난이도 설정'!$B225),
F$1='스테이지별 몬스터 스텟'!$S$3,SUMIFS('스테이지별 몬스터 스텟'!$AC:$AC,'스테이지별 몬스터 스텟'!$D:$D,'스테이지별 난이도 설정'!$B225),
F$1='스테이지별 몬스터 스텟'!$AD$3,SUMIFS('스테이지별 몬스터 스텟'!$AN:$AN,'스테이지별 몬스터 스텟'!$D:$D,'스테이지별 난이도 설정'!$B225))</f>
        <v>10</v>
      </c>
      <c r="G225" cm="1">
        <f t="array" ref="G225">_xlfn.IFS(G$1='스테이지별 몬스터 스텟'!$H$3,SUMIFS('스테이지별 몬스터 스텟'!$R:$R,'스테이지별 몬스터 스텟'!$D:$D,'스테이지별 난이도 설정'!$B225),
G$1='스테이지별 몬스터 스텟'!$S$3,SUMIFS('스테이지별 몬스터 스텟'!$AC:$AC,'스테이지별 몬스터 스텟'!$D:$D,'스테이지별 난이도 설정'!$B225),
G$1='스테이지별 몬스터 스텟'!$AD$3,SUMIFS('스테이지별 몬스터 스텟'!$AN:$AN,'스테이지별 몬스터 스텟'!$D:$D,'스테이지별 난이도 설정'!$B225))</f>
        <v>15</v>
      </c>
      <c r="H225">
        <f t="shared" si="9"/>
        <v>30</v>
      </c>
      <c r="I225">
        <f t="shared" si="10"/>
        <v>1.5</v>
      </c>
    </row>
    <row r="226" spans="2:9" x14ac:dyDescent="0.3">
      <c r="B226">
        <v>225</v>
      </c>
      <c r="C226" s="52">
        <f t="shared" si="11"/>
        <v>90.000000000000199</v>
      </c>
      <c r="D226">
        <v>20</v>
      </c>
      <c r="E226" cm="1">
        <f t="array" ref="E226">_xlfn.IFS(E$1='스테이지별 몬스터 스텟'!$H$3,SUMIFS('스테이지별 몬스터 스텟'!$R:$R,'스테이지별 몬스터 스텟'!$D:$D,'스테이지별 난이도 설정'!$B226),
E$1='스테이지별 몬스터 스텟'!$S$3,SUMIFS('스테이지별 몬스터 스텟'!$AC:$AC,'스테이지별 몬스터 스텟'!$D:$D,'스테이지별 난이도 설정'!$B226),
E$1='스테이지별 몬스터 스텟'!$AD$3,SUMIFS('스테이지별 몬스터 스텟'!$AN:$AN,'스테이지별 몬스터 스텟'!$D:$D,'스테이지별 난이도 설정'!$B226))</f>
        <v>5</v>
      </c>
      <c r="F226" cm="1">
        <f t="array" ref="F226">_xlfn.IFS(F$1='스테이지별 몬스터 스텟'!$H$3,SUMIFS('스테이지별 몬스터 스텟'!$R:$R,'스테이지별 몬스터 스텟'!$D:$D,'스테이지별 난이도 설정'!$B226),
F$1='스테이지별 몬스터 스텟'!$S$3,SUMIFS('스테이지별 몬스터 스텟'!$AC:$AC,'스테이지별 몬스터 스텟'!$D:$D,'스테이지별 난이도 설정'!$B226),
F$1='스테이지별 몬스터 스텟'!$AD$3,SUMIFS('스테이지별 몬스터 스텟'!$AN:$AN,'스테이지별 몬스터 스텟'!$D:$D,'스테이지별 난이도 설정'!$B226))</f>
        <v>10</v>
      </c>
      <c r="G226" cm="1">
        <f t="array" ref="G226">_xlfn.IFS(G$1='스테이지별 몬스터 스텟'!$H$3,SUMIFS('스테이지별 몬스터 스텟'!$R:$R,'스테이지별 몬스터 스텟'!$D:$D,'스테이지별 난이도 설정'!$B226),
G$1='스테이지별 몬스터 스텟'!$S$3,SUMIFS('스테이지별 몬스터 스텟'!$AC:$AC,'스테이지별 몬스터 스텟'!$D:$D,'스테이지별 난이도 설정'!$B226),
G$1='스테이지별 몬스터 스텟'!$AD$3,SUMIFS('스테이지별 몬스터 스텟'!$AN:$AN,'스테이지별 몬스터 스텟'!$D:$D,'스테이지별 난이도 설정'!$B226))</f>
        <v>15</v>
      </c>
      <c r="H226">
        <f t="shared" si="9"/>
        <v>30</v>
      </c>
      <c r="I226">
        <f t="shared" si="10"/>
        <v>1.5</v>
      </c>
    </row>
    <row r="227" spans="2:9" x14ac:dyDescent="0.3">
      <c r="B227">
        <v>226</v>
      </c>
      <c r="C227" s="52">
        <f t="shared" si="11"/>
        <v>90.400000000000205</v>
      </c>
      <c r="D227">
        <v>20</v>
      </c>
      <c r="E227" cm="1">
        <f t="array" ref="E227">_xlfn.IFS(E$1='스테이지별 몬스터 스텟'!$H$3,SUMIFS('스테이지별 몬스터 스텟'!$R:$R,'스테이지별 몬스터 스텟'!$D:$D,'스테이지별 난이도 설정'!$B227),
E$1='스테이지별 몬스터 스텟'!$S$3,SUMIFS('스테이지별 몬스터 스텟'!$AC:$AC,'스테이지별 몬스터 스텟'!$D:$D,'스테이지별 난이도 설정'!$B227),
E$1='스테이지별 몬스터 스텟'!$AD$3,SUMIFS('스테이지별 몬스터 스텟'!$AN:$AN,'스테이지별 몬스터 스텟'!$D:$D,'스테이지별 난이도 설정'!$B227))</f>
        <v>5</v>
      </c>
      <c r="F227" cm="1">
        <f t="array" ref="F227">_xlfn.IFS(F$1='스테이지별 몬스터 스텟'!$H$3,SUMIFS('스테이지별 몬스터 스텟'!$R:$R,'스테이지별 몬스터 스텟'!$D:$D,'스테이지별 난이도 설정'!$B227),
F$1='스테이지별 몬스터 스텟'!$S$3,SUMIFS('스테이지별 몬스터 스텟'!$AC:$AC,'스테이지별 몬스터 스텟'!$D:$D,'스테이지별 난이도 설정'!$B227),
F$1='스테이지별 몬스터 스텟'!$AD$3,SUMIFS('스테이지별 몬스터 스텟'!$AN:$AN,'스테이지별 몬스터 스텟'!$D:$D,'스테이지별 난이도 설정'!$B227))</f>
        <v>10</v>
      </c>
      <c r="G227" cm="1">
        <f t="array" ref="G227">_xlfn.IFS(G$1='스테이지별 몬스터 스텟'!$H$3,SUMIFS('스테이지별 몬스터 스텟'!$R:$R,'스테이지별 몬스터 스텟'!$D:$D,'스테이지별 난이도 설정'!$B227),
G$1='스테이지별 몬스터 스텟'!$S$3,SUMIFS('스테이지별 몬스터 스텟'!$AC:$AC,'스테이지별 몬스터 스텟'!$D:$D,'스테이지별 난이도 설정'!$B227),
G$1='스테이지별 몬스터 스텟'!$AD$3,SUMIFS('스테이지별 몬스터 스텟'!$AN:$AN,'스테이지별 몬스터 스텟'!$D:$D,'스테이지별 난이도 설정'!$B227))</f>
        <v>15</v>
      </c>
      <c r="H227">
        <f t="shared" si="9"/>
        <v>30</v>
      </c>
      <c r="I227">
        <f t="shared" si="10"/>
        <v>1.5</v>
      </c>
    </row>
    <row r="228" spans="2:9" x14ac:dyDescent="0.3">
      <c r="B228">
        <v>227</v>
      </c>
      <c r="C228" s="52">
        <f t="shared" si="11"/>
        <v>90.80000000000021</v>
      </c>
      <c r="D228">
        <v>20</v>
      </c>
      <c r="E228" cm="1">
        <f t="array" ref="E228">_xlfn.IFS(E$1='스테이지별 몬스터 스텟'!$H$3,SUMIFS('스테이지별 몬스터 스텟'!$R:$R,'스테이지별 몬스터 스텟'!$D:$D,'스테이지별 난이도 설정'!$B228),
E$1='스테이지별 몬스터 스텟'!$S$3,SUMIFS('스테이지별 몬스터 스텟'!$AC:$AC,'스테이지별 몬스터 스텟'!$D:$D,'스테이지별 난이도 설정'!$B228),
E$1='스테이지별 몬스터 스텟'!$AD$3,SUMIFS('스테이지별 몬스터 스텟'!$AN:$AN,'스테이지별 몬스터 스텟'!$D:$D,'스테이지별 난이도 설정'!$B228))</f>
        <v>5</v>
      </c>
      <c r="F228" cm="1">
        <f t="array" ref="F228">_xlfn.IFS(F$1='스테이지별 몬스터 스텟'!$H$3,SUMIFS('스테이지별 몬스터 스텟'!$R:$R,'스테이지별 몬스터 스텟'!$D:$D,'스테이지별 난이도 설정'!$B228),
F$1='스테이지별 몬스터 스텟'!$S$3,SUMIFS('스테이지별 몬스터 스텟'!$AC:$AC,'스테이지별 몬스터 스텟'!$D:$D,'스테이지별 난이도 설정'!$B228),
F$1='스테이지별 몬스터 스텟'!$AD$3,SUMIFS('스테이지별 몬스터 스텟'!$AN:$AN,'스테이지별 몬스터 스텟'!$D:$D,'스테이지별 난이도 설정'!$B228))</f>
        <v>10</v>
      </c>
      <c r="G228" cm="1">
        <f t="array" ref="G228">_xlfn.IFS(G$1='스테이지별 몬스터 스텟'!$H$3,SUMIFS('스테이지별 몬스터 스텟'!$R:$R,'스테이지별 몬스터 스텟'!$D:$D,'스테이지별 난이도 설정'!$B228),
G$1='스테이지별 몬스터 스텟'!$S$3,SUMIFS('스테이지별 몬스터 스텟'!$AC:$AC,'스테이지별 몬스터 스텟'!$D:$D,'스테이지별 난이도 설정'!$B228),
G$1='스테이지별 몬스터 스텟'!$AD$3,SUMIFS('스테이지별 몬스터 스텟'!$AN:$AN,'스테이지별 몬스터 스텟'!$D:$D,'스테이지별 난이도 설정'!$B228))</f>
        <v>15</v>
      </c>
      <c r="H228">
        <f t="shared" si="9"/>
        <v>30</v>
      </c>
      <c r="I228">
        <f t="shared" si="10"/>
        <v>1.5</v>
      </c>
    </row>
    <row r="229" spans="2:9" x14ac:dyDescent="0.3">
      <c r="B229">
        <v>228</v>
      </c>
      <c r="C229" s="52">
        <f t="shared" si="11"/>
        <v>91.200000000000216</v>
      </c>
      <c r="D229">
        <v>20</v>
      </c>
      <c r="E229" cm="1">
        <f t="array" ref="E229">_xlfn.IFS(E$1='스테이지별 몬스터 스텟'!$H$3,SUMIFS('스테이지별 몬스터 스텟'!$R:$R,'스테이지별 몬스터 스텟'!$D:$D,'스테이지별 난이도 설정'!$B229),
E$1='스테이지별 몬스터 스텟'!$S$3,SUMIFS('스테이지별 몬스터 스텟'!$AC:$AC,'스테이지별 몬스터 스텟'!$D:$D,'스테이지별 난이도 설정'!$B229),
E$1='스테이지별 몬스터 스텟'!$AD$3,SUMIFS('스테이지별 몬스터 스텟'!$AN:$AN,'스테이지별 몬스터 스텟'!$D:$D,'스테이지별 난이도 설정'!$B229))</f>
        <v>5</v>
      </c>
      <c r="F229" cm="1">
        <f t="array" ref="F229">_xlfn.IFS(F$1='스테이지별 몬스터 스텟'!$H$3,SUMIFS('스테이지별 몬스터 스텟'!$R:$R,'스테이지별 몬스터 스텟'!$D:$D,'스테이지별 난이도 설정'!$B229),
F$1='스테이지별 몬스터 스텟'!$S$3,SUMIFS('스테이지별 몬스터 스텟'!$AC:$AC,'스테이지별 몬스터 스텟'!$D:$D,'스테이지별 난이도 설정'!$B229),
F$1='스테이지별 몬스터 스텟'!$AD$3,SUMIFS('스테이지별 몬스터 스텟'!$AN:$AN,'스테이지별 몬스터 스텟'!$D:$D,'스테이지별 난이도 설정'!$B229))</f>
        <v>10</v>
      </c>
      <c r="G229" cm="1">
        <f t="array" ref="G229">_xlfn.IFS(G$1='스테이지별 몬스터 스텟'!$H$3,SUMIFS('스테이지별 몬스터 스텟'!$R:$R,'스테이지별 몬스터 스텟'!$D:$D,'스테이지별 난이도 설정'!$B229),
G$1='스테이지별 몬스터 스텟'!$S$3,SUMIFS('스테이지별 몬스터 스텟'!$AC:$AC,'스테이지별 몬스터 스텟'!$D:$D,'스테이지별 난이도 설정'!$B229),
G$1='스테이지별 몬스터 스텟'!$AD$3,SUMIFS('스테이지별 몬스터 스텟'!$AN:$AN,'스테이지별 몬스터 스텟'!$D:$D,'스테이지별 난이도 설정'!$B229))</f>
        <v>15</v>
      </c>
      <c r="H229">
        <f t="shared" si="9"/>
        <v>30</v>
      </c>
      <c r="I229">
        <f t="shared" si="10"/>
        <v>1.5</v>
      </c>
    </row>
    <row r="230" spans="2:9" x14ac:dyDescent="0.3">
      <c r="B230">
        <v>229</v>
      </c>
      <c r="C230" s="52">
        <f t="shared" si="11"/>
        <v>91.600000000000222</v>
      </c>
      <c r="D230">
        <v>20</v>
      </c>
      <c r="E230" cm="1">
        <f t="array" ref="E230">_xlfn.IFS(E$1='스테이지별 몬스터 스텟'!$H$3,SUMIFS('스테이지별 몬스터 스텟'!$R:$R,'스테이지별 몬스터 스텟'!$D:$D,'스테이지별 난이도 설정'!$B230),
E$1='스테이지별 몬스터 스텟'!$S$3,SUMIFS('스테이지별 몬스터 스텟'!$AC:$AC,'스테이지별 몬스터 스텟'!$D:$D,'스테이지별 난이도 설정'!$B230),
E$1='스테이지별 몬스터 스텟'!$AD$3,SUMIFS('스테이지별 몬스터 스텟'!$AN:$AN,'스테이지별 몬스터 스텟'!$D:$D,'스테이지별 난이도 설정'!$B230))</f>
        <v>5</v>
      </c>
      <c r="F230" cm="1">
        <f t="array" ref="F230">_xlfn.IFS(F$1='스테이지별 몬스터 스텟'!$H$3,SUMIFS('스테이지별 몬스터 스텟'!$R:$R,'스테이지별 몬스터 스텟'!$D:$D,'스테이지별 난이도 설정'!$B230),
F$1='스테이지별 몬스터 스텟'!$S$3,SUMIFS('스테이지별 몬스터 스텟'!$AC:$AC,'스테이지별 몬스터 스텟'!$D:$D,'스테이지별 난이도 설정'!$B230),
F$1='스테이지별 몬스터 스텟'!$AD$3,SUMIFS('스테이지별 몬스터 스텟'!$AN:$AN,'스테이지별 몬스터 스텟'!$D:$D,'스테이지별 난이도 설정'!$B230))</f>
        <v>10</v>
      </c>
      <c r="G230" cm="1">
        <f t="array" ref="G230">_xlfn.IFS(G$1='스테이지별 몬스터 스텟'!$H$3,SUMIFS('스테이지별 몬스터 스텟'!$R:$R,'스테이지별 몬스터 스텟'!$D:$D,'스테이지별 난이도 설정'!$B230),
G$1='스테이지별 몬스터 스텟'!$S$3,SUMIFS('스테이지별 몬스터 스텟'!$AC:$AC,'스테이지별 몬스터 스텟'!$D:$D,'스테이지별 난이도 설정'!$B230),
G$1='스테이지별 몬스터 스텟'!$AD$3,SUMIFS('스테이지별 몬스터 스텟'!$AN:$AN,'스테이지별 몬스터 스텟'!$D:$D,'스테이지별 난이도 설정'!$B230))</f>
        <v>15</v>
      </c>
      <c r="H230">
        <f t="shared" si="9"/>
        <v>30</v>
      </c>
      <c r="I230">
        <f t="shared" si="10"/>
        <v>1.5</v>
      </c>
    </row>
    <row r="231" spans="2:9" x14ac:dyDescent="0.3">
      <c r="B231">
        <v>230</v>
      </c>
      <c r="C231" s="52">
        <f t="shared" si="11"/>
        <v>92.000000000000227</v>
      </c>
      <c r="D231">
        <v>20</v>
      </c>
      <c r="E231" cm="1">
        <f t="array" ref="E231">_xlfn.IFS(E$1='스테이지별 몬스터 스텟'!$H$3,SUMIFS('스테이지별 몬스터 스텟'!$R:$R,'스테이지별 몬스터 스텟'!$D:$D,'스테이지별 난이도 설정'!$B231),
E$1='스테이지별 몬스터 스텟'!$S$3,SUMIFS('스테이지별 몬스터 스텟'!$AC:$AC,'스테이지별 몬스터 스텟'!$D:$D,'스테이지별 난이도 설정'!$B231),
E$1='스테이지별 몬스터 스텟'!$AD$3,SUMIFS('스테이지별 몬스터 스텟'!$AN:$AN,'스테이지별 몬스터 스텟'!$D:$D,'스테이지별 난이도 설정'!$B231))</f>
        <v>5</v>
      </c>
      <c r="F231" cm="1">
        <f t="array" ref="F231">_xlfn.IFS(F$1='스테이지별 몬스터 스텟'!$H$3,SUMIFS('스테이지별 몬스터 스텟'!$R:$R,'스테이지별 몬스터 스텟'!$D:$D,'스테이지별 난이도 설정'!$B231),
F$1='스테이지별 몬스터 스텟'!$S$3,SUMIFS('스테이지별 몬스터 스텟'!$AC:$AC,'스테이지별 몬스터 스텟'!$D:$D,'스테이지별 난이도 설정'!$B231),
F$1='스테이지별 몬스터 스텟'!$AD$3,SUMIFS('스테이지별 몬스터 스텟'!$AN:$AN,'스테이지별 몬스터 스텟'!$D:$D,'스테이지별 난이도 설정'!$B231))</f>
        <v>10</v>
      </c>
      <c r="G231" cm="1">
        <f t="array" ref="G231">_xlfn.IFS(G$1='스테이지별 몬스터 스텟'!$H$3,SUMIFS('스테이지별 몬스터 스텟'!$R:$R,'스테이지별 몬스터 스텟'!$D:$D,'스테이지별 난이도 설정'!$B231),
G$1='스테이지별 몬스터 스텟'!$S$3,SUMIFS('스테이지별 몬스터 스텟'!$AC:$AC,'스테이지별 몬스터 스텟'!$D:$D,'스테이지별 난이도 설정'!$B231),
G$1='스테이지별 몬스터 스텟'!$AD$3,SUMIFS('스테이지별 몬스터 스텟'!$AN:$AN,'스테이지별 몬스터 스텟'!$D:$D,'스테이지별 난이도 설정'!$B231))</f>
        <v>15</v>
      </c>
      <c r="H231">
        <f t="shared" si="9"/>
        <v>30</v>
      </c>
      <c r="I231">
        <f t="shared" si="10"/>
        <v>1.5</v>
      </c>
    </row>
    <row r="232" spans="2:9" x14ac:dyDescent="0.3">
      <c r="B232">
        <v>231</v>
      </c>
      <c r="C232" s="52">
        <f t="shared" si="11"/>
        <v>92.400000000000233</v>
      </c>
      <c r="D232">
        <v>20</v>
      </c>
      <c r="E232" cm="1">
        <f t="array" ref="E232">_xlfn.IFS(E$1='스테이지별 몬스터 스텟'!$H$3,SUMIFS('스테이지별 몬스터 스텟'!$R:$R,'스테이지별 몬스터 스텟'!$D:$D,'스테이지별 난이도 설정'!$B232),
E$1='스테이지별 몬스터 스텟'!$S$3,SUMIFS('스테이지별 몬스터 스텟'!$AC:$AC,'스테이지별 몬스터 스텟'!$D:$D,'스테이지별 난이도 설정'!$B232),
E$1='스테이지별 몬스터 스텟'!$AD$3,SUMIFS('스테이지별 몬스터 스텟'!$AN:$AN,'스테이지별 몬스터 스텟'!$D:$D,'스테이지별 난이도 설정'!$B232))</f>
        <v>5</v>
      </c>
      <c r="F232" cm="1">
        <f t="array" ref="F232">_xlfn.IFS(F$1='스테이지별 몬스터 스텟'!$H$3,SUMIFS('스테이지별 몬스터 스텟'!$R:$R,'스테이지별 몬스터 스텟'!$D:$D,'스테이지별 난이도 설정'!$B232),
F$1='스테이지별 몬스터 스텟'!$S$3,SUMIFS('스테이지별 몬스터 스텟'!$AC:$AC,'스테이지별 몬스터 스텟'!$D:$D,'스테이지별 난이도 설정'!$B232),
F$1='스테이지별 몬스터 스텟'!$AD$3,SUMIFS('스테이지별 몬스터 스텟'!$AN:$AN,'스테이지별 몬스터 스텟'!$D:$D,'스테이지별 난이도 설정'!$B232))</f>
        <v>10</v>
      </c>
      <c r="G232" cm="1">
        <f t="array" ref="G232">_xlfn.IFS(G$1='스테이지별 몬스터 스텟'!$H$3,SUMIFS('스테이지별 몬스터 스텟'!$R:$R,'스테이지별 몬스터 스텟'!$D:$D,'스테이지별 난이도 설정'!$B232),
G$1='스테이지별 몬스터 스텟'!$S$3,SUMIFS('스테이지별 몬스터 스텟'!$AC:$AC,'스테이지별 몬스터 스텟'!$D:$D,'스테이지별 난이도 설정'!$B232),
G$1='스테이지별 몬스터 스텟'!$AD$3,SUMIFS('스테이지별 몬스터 스텟'!$AN:$AN,'스테이지별 몬스터 스텟'!$D:$D,'스테이지별 난이도 설정'!$B232))</f>
        <v>15</v>
      </c>
      <c r="H232">
        <f t="shared" si="9"/>
        <v>30</v>
      </c>
      <c r="I232">
        <f t="shared" si="10"/>
        <v>1.5</v>
      </c>
    </row>
    <row r="233" spans="2:9" x14ac:dyDescent="0.3">
      <c r="B233">
        <v>232</v>
      </c>
      <c r="C233" s="52">
        <f t="shared" si="11"/>
        <v>92.800000000000239</v>
      </c>
      <c r="D233">
        <v>20</v>
      </c>
      <c r="E233" cm="1">
        <f t="array" ref="E233">_xlfn.IFS(E$1='스테이지별 몬스터 스텟'!$H$3,SUMIFS('스테이지별 몬스터 스텟'!$R:$R,'스테이지별 몬스터 스텟'!$D:$D,'스테이지별 난이도 설정'!$B233),
E$1='스테이지별 몬스터 스텟'!$S$3,SUMIFS('스테이지별 몬스터 스텟'!$AC:$AC,'스테이지별 몬스터 스텟'!$D:$D,'스테이지별 난이도 설정'!$B233),
E$1='스테이지별 몬스터 스텟'!$AD$3,SUMIFS('스테이지별 몬스터 스텟'!$AN:$AN,'스테이지별 몬스터 스텟'!$D:$D,'스테이지별 난이도 설정'!$B233))</f>
        <v>5</v>
      </c>
      <c r="F233" cm="1">
        <f t="array" ref="F233">_xlfn.IFS(F$1='스테이지별 몬스터 스텟'!$H$3,SUMIFS('스테이지별 몬스터 스텟'!$R:$R,'스테이지별 몬스터 스텟'!$D:$D,'스테이지별 난이도 설정'!$B233),
F$1='스테이지별 몬스터 스텟'!$S$3,SUMIFS('스테이지별 몬스터 스텟'!$AC:$AC,'스테이지별 몬스터 스텟'!$D:$D,'스테이지별 난이도 설정'!$B233),
F$1='스테이지별 몬스터 스텟'!$AD$3,SUMIFS('스테이지별 몬스터 스텟'!$AN:$AN,'스테이지별 몬스터 스텟'!$D:$D,'스테이지별 난이도 설정'!$B233))</f>
        <v>10</v>
      </c>
      <c r="G233" cm="1">
        <f t="array" ref="G233">_xlfn.IFS(G$1='스테이지별 몬스터 스텟'!$H$3,SUMIFS('스테이지별 몬스터 스텟'!$R:$R,'스테이지별 몬스터 스텟'!$D:$D,'스테이지별 난이도 설정'!$B233),
G$1='스테이지별 몬스터 스텟'!$S$3,SUMIFS('스테이지별 몬스터 스텟'!$AC:$AC,'스테이지별 몬스터 스텟'!$D:$D,'스테이지별 난이도 설정'!$B233),
G$1='스테이지별 몬스터 스텟'!$AD$3,SUMIFS('스테이지별 몬스터 스텟'!$AN:$AN,'스테이지별 몬스터 스텟'!$D:$D,'스테이지별 난이도 설정'!$B233))</f>
        <v>15</v>
      </c>
      <c r="H233">
        <f t="shared" si="9"/>
        <v>30</v>
      </c>
      <c r="I233">
        <f t="shared" si="10"/>
        <v>1.5</v>
      </c>
    </row>
    <row r="234" spans="2:9" x14ac:dyDescent="0.3">
      <c r="B234">
        <v>233</v>
      </c>
      <c r="C234" s="52">
        <f t="shared" si="11"/>
        <v>93.200000000000244</v>
      </c>
      <c r="D234">
        <v>20</v>
      </c>
      <c r="E234" cm="1">
        <f t="array" ref="E234">_xlfn.IFS(E$1='스테이지별 몬스터 스텟'!$H$3,SUMIFS('스테이지별 몬스터 스텟'!$R:$R,'스테이지별 몬스터 스텟'!$D:$D,'스테이지별 난이도 설정'!$B234),
E$1='스테이지별 몬스터 스텟'!$S$3,SUMIFS('스테이지별 몬스터 스텟'!$AC:$AC,'스테이지별 몬스터 스텟'!$D:$D,'스테이지별 난이도 설정'!$B234),
E$1='스테이지별 몬스터 스텟'!$AD$3,SUMIFS('스테이지별 몬스터 스텟'!$AN:$AN,'스테이지별 몬스터 스텟'!$D:$D,'스테이지별 난이도 설정'!$B234))</f>
        <v>5</v>
      </c>
      <c r="F234" cm="1">
        <f t="array" ref="F234">_xlfn.IFS(F$1='스테이지별 몬스터 스텟'!$H$3,SUMIFS('스테이지별 몬스터 스텟'!$R:$R,'스테이지별 몬스터 스텟'!$D:$D,'스테이지별 난이도 설정'!$B234),
F$1='스테이지별 몬스터 스텟'!$S$3,SUMIFS('스테이지별 몬스터 스텟'!$AC:$AC,'스테이지별 몬스터 스텟'!$D:$D,'스테이지별 난이도 설정'!$B234),
F$1='스테이지별 몬스터 스텟'!$AD$3,SUMIFS('스테이지별 몬스터 스텟'!$AN:$AN,'스테이지별 몬스터 스텟'!$D:$D,'스테이지별 난이도 설정'!$B234))</f>
        <v>10</v>
      </c>
      <c r="G234" cm="1">
        <f t="array" ref="G234">_xlfn.IFS(G$1='스테이지별 몬스터 스텟'!$H$3,SUMIFS('스테이지별 몬스터 스텟'!$R:$R,'스테이지별 몬스터 스텟'!$D:$D,'스테이지별 난이도 설정'!$B234),
G$1='스테이지별 몬스터 스텟'!$S$3,SUMIFS('스테이지별 몬스터 스텟'!$AC:$AC,'스테이지별 몬스터 스텟'!$D:$D,'스테이지별 난이도 설정'!$B234),
G$1='스테이지별 몬스터 스텟'!$AD$3,SUMIFS('스테이지별 몬스터 스텟'!$AN:$AN,'스테이지별 몬스터 스텟'!$D:$D,'스테이지별 난이도 설정'!$B234))</f>
        <v>15</v>
      </c>
      <c r="H234">
        <f t="shared" si="9"/>
        <v>30</v>
      </c>
      <c r="I234">
        <f t="shared" si="10"/>
        <v>1.5</v>
      </c>
    </row>
    <row r="235" spans="2:9" x14ac:dyDescent="0.3">
      <c r="B235">
        <v>234</v>
      </c>
      <c r="C235" s="52">
        <f t="shared" si="11"/>
        <v>93.60000000000025</v>
      </c>
      <c r="D235">
        <v>20</v>
      </c>
      <c r="E235" cm="1">
        <f t="array" ref="E235">_xlfn.IFS(E$1='스테이지별 몬스터 스텟'!$H$3,SUMIFS('스테이지별 몬스터 스텟'!$R:$R,'스테이지별 몬스터 스텟'!$D:$D,'스테이지별 난이도 설정'!$B235),
E$1='스테이지별 몬스터 스텟'!$S$3,SUMIFS('스테이지별 몬스터 스텟'!$AC:$AC,'스테이지별 몬스터 스텟'!$D:$D,'스테이지별 난이도 설정'!$B235),
E$1='스테이지별 몬스터 스텟'!$AD$3,SUMIFS('스테이지별 몬스터 스텟'!$AN:$AN,'스테이지별 몬스터 스텟'!$D:$D,'스테이지별 난이도 설정'!$B235))</f>
        <v>5</v>
      </c>
      <c r="F235" cm="1">
        <f t="array" ref="F235">_xlfn.IFS(F$1='스테이지별 몬스터 스텟'!$H$3,SUMIFS('스테이지별 몬스터 스텟'!$R:$R,'스테이지별 몬스터 스텟'!$D:$D,'스테이지별 난이도 설정'!$B235),
F$1='스테이지별 몬스터 스텟'!$S$3,SUMIFS('스테이지별 몬스터 스텟'!$AC:$AC,'스테이지별 몬스터 스텟'!$D:$D,'스테이지별 난이도 설정'!$B235),
F$1='스테이지별 몬스터 스텟'!$AD$3,SUMIFS('스테이지별 몬스터 스텟'!$AN:$AN,'스테이지별 몬스터 스텟'!$D:$D,'스테이지별 난이도 설정'!$B235))</f>
        <v>10</v>
      </c>
      <c r="G235" cm="1">
        <f t="array" ref="G235">_xlfn.IFS(G$1='스테이지별 몬스터 스텟'!$H$3,SUMIFS('스테이지별 몬스터 스텟'!$R:$R,'스테이지별 몬스터 스텟'!$D:$D,'스테이지별 난이도 설정'!$B235),
G$1='스테이지별 몬스터 스텟'!$S$3,SUMIFS('스테이지별 몬스터 스텟'!$AC:$AC,'스테이지별 몬스터 스텟'!$D:$D,'스테이지별 난이도 설정'!$B235),
G$1='스테이지별 몬스터 스텟'!$AD$3,SUMIFS('스테이지별 몬스터 스텟'!$AN:$AN,'스테이지별 몬스터 스텟'!$D:$D,'스테이지별 난이도 설정'!$B235))</f>
        <v>15</v>
      </c>
      <c r="H235">
        <f t="shared" si="9"/>
        <v>30</v>
      </c>
      <c r="I235">
        <f t="shared" si="10"/>
        <v>1.5</v>
      </c>
    </row>
    <row r="236" spans="2:9" x14ac:dyDescent="0.3">
      <c r="B236">
        <v>235</v>
      </c>
      <c r="C236" s="52">
        <f t="shared" si="11"/>
        <v>94.000000000000256</v>
      </c>
      <c r="D236">
        <v>20</v>
      </c>
      <c r="E236" cm="1">
        <f t="array" ref="E236">_xlfn.IFS(E$1='스테이지별 몬스터 스텟'!$H$3,SUMIFS('스테이지별 몬스터 스텟'!$R:$R,'스테이지별 몬스터 스텟'!$D:$D,'스테이지별 난이도 설정'!$B236),
E$1='스테이지별 몬스터 스텟'!$S$3,SUMIFS('스테이지별 몬스터 스텟'!$AC:$AC,'스테이지별 몬스터 스텟'!$D:$D,'스테이지별 난이도 설정'!$B236),
E$1='스테이지별 몬스터 스텟'!$AD$3,SUMIFS('스테이지별 몬스터 스텟'!$AN:$AN,'스테이지별 몬스터 스텟'!$D:$D,'스테이지별 난이도 설정'!$B236))</f>
        <v>5</v>
      </c>
      <c r="F236" cm="1">
        <f t="array" ref="F236">_xlfn.IFS(F$1='스테이지별 몬스터 스텟'!$H$3,SUMIFS('스테이지별 몬스터 스텟'!$R:$R,'스테이지별 몬스터 스텟'!$D:$D,'스테이지별 난이도 설정'!$B236),
F$1='스테이지별 몬스터 스텟'!$S$3,SUMIFS('스테이지별 몬스터 스텟'!$AC:$AC,'스테이지별 몬스터 스텟'!$D:$D,'스테이지별 난이도 설정'!$B236),
F$1='스테이지별 몬스터 스텟'!$AD$3,SUMIFS('스테이지별 몬스터 스텟'!$AN:$AN,'스테이지별 몬스터 스텟'!$D:$D,'스테이지별 난이도 설정'!$B236))</f>
        <v>10</v>
      </c>
      <c r="G236" cm="1">
        <f t="array" ref="G236">_xlfn.IFS(G$1='스테이지별 몬스터 스텟'!$H$3,SUMIFS('스테이지별 몬스터 스텟'!$R:$R,'스테이지별 몬스터 스텟'!$D:$D,'스테이지별 난이도 설정'!$B236),
G$1='스테이지별 몬스터 스텟'!$S$3,SUMIFS('스테이지별 몬스터 스텟'!$AC:$AC,'스테이지별 몬스터 스텟'!$D:$D,'스테이지별 난이도 설정'!$B236),
G$1='스테이지별 몬스터 스텟'!$AD$3,SUMIFS('스테이지별 몬스터 스텟'!$AN:$AN,'스테이지별 몬스터 스텟'!$D:$D,'스테이지별 난이도 설정'!$B236))</f>
        <v>15</v>
      </c>
      <c r="H236">
        <f t="shared" si="9"/>
        <v>30</v>
      </c>
      <c r="I236">
        <f t="shared" si="10"/>
        <v>1.5</v>
      </c>
    </row>
    <row r="237" spans="2:9" x14ac:dyDescent="0.3">
      <c r="B237">
        <v>236</v>
      </c>
      <c r="C237" s="52">
        <f t="shared" si="11"/>
        <v>94.400000000000261</v>
      </c>
      <c r="D237">
        <v>20</v>
      </c>
      <c r="E237" cm="1">
        <f t="array" ref="E237">_xlfn.IFS(E$1='스테이지별 몬스터 스텟'!$H$3,SUMIFS('스테이지별 몬스터 스텟'!$R:$R,'스테이지별 몬스터 스텟'!$D:$D,'스테이지별 난이도 설정'!$B237),
E$1='스테이지별 몬스터 스텟'!$S$3,SUMIFS('스테이지별 몬스터 스텟'!$AC:$AC,'스테이지별 몬스터 스텟'!$D:$D,'스테이지별 난이도 설정'!$B237),
E$1='스테이지별 몬스터 스텟'!$AD$3,SUMIFS('스테이지별 몬스터 스텟'!$AN:$AN,'스테이지별 몬스터 스텟'!$D:$D,'스테이지별 난이도 설정'!$B237))</f>
        <v>5</v>
      </c>
      <c r="F237" cm="1">
        <f t="array" ref="F237">_xlfn.IFS(F$1='스테이지별 몬스터 스텟'!$H$3,SUMIFS('스테이지별 몬스터 스텟'!$R:$R,'스테이지별 몬스터 스텟'!$D:$D,'스테이지별 난이도 설정'!$B237),
F$1='스테이지별 몬스터 스텟'!$S$3,SUMIFS('스테이지별 몬스터 스텟'!$AC:$AC,'스테이지별 몬스터 스텟'!$D:$D,'스테이지별 난이도 설정'!$B237),
F$1='스테이지별 몬스터 스텟'!$AD$3,SUMIFS('스테이지별 몬스터 스텟'!$AN:$AN,'스테이지별 몬스터 스텟'!$D:$D,'스테이지별 난이도 설정'!$B237))</f>
        <v>10</v>
      </c>
      <c r="G237" cm="1">
        <f t="array" ref="G237">_xlfn.IFS(G$1='스테이지별 몬스터 스텟'!$H$3,SUMIFS('스테이지별 몬스터 스텟'!$R:$R,'스테이지별 몬스터 스텟'!$D:$D,'스테이지별 난이도 설정'!$B237),
G$1='스테이지별 몬스터 스텟'!$S$3,SUMIFS('스테이지별 몬스터 스텟'!$AC:$AC,'스테이지별 몬스터 스텟'!$D:$D,'스테이지별 난이도 설정'!$B237),
G$1='스테이지별 몬스터 스텟'!$AD$3,SUMIFS('스테이지별 몬스터 스텟'!$AN:$AN,'스테이지별 몬스터 스텟'!$D:$D,'스테이지별 난이도 설정'!$B237))</f>
        <v>15</v>
      </c>
      <c r="H237">
        <f t="shared" si="9"/>
        <v>30</v>
      </c>
      <c r="I237">
        <f t="shared" si="10"/>
        <v>1.5</v>
      </c>
    </row>
    <row r="238" spans="2:9" x14ac:dyDescent="0.3">
      <c r="B238">
        <v>237</v>
      </c>
      <c r="C238" s="52">
        <f t="shared" si="11"/>
        <v>94.800000000000267</v>
      </c>
      <c r="D238">
        <v>20</v>
      </c>
      <c r="E238" cm="1">
        <f t="array" ref="E238">_xlfn.IFS(E$1='스테이지별 몬스터 스텟'!$H$3,SUMIFS('스테이지별 몬스터 스텟'!$R:$R,'스테이지별 몬스터 스텟'!$D:$D,'스테이지별 난이도 설정'!$B238),
E$1='스테이지별 몬스터 스텟'!$S$3,SUMIFS('스테이지별 몬스터 스텟'!$AC:$AC,'스테이지별 몬스터 스텟'!$D:$D,'스테이지별 난이도 설정'!$B238),
E$1='스테이지별 몬스터 스텟'!$AD$3,SUMIFS('스테이지별 몬스터 스텟'!$AN:$AN,'스테이지별 몬스터 스텟'!$D:$D,'스테이지별 난이도 설정'!$B238))</f>
        <v>5</v>
      </c>
      <c r="F238" cm="1">
        <f t="array" ref="F238">_xlfn.IFS(F$1='스테이지별 몬스터 스텟'!$H$3,SUMIFS('스테이지별 몬스터 스텟'!$R:$R,'스테이지별 몬스터 스텟'!$D:$D,'스테이지별 난이도 설정'!$B238),
F$1='스테이지별 몬스터 스텟'!$S$3,SUMIFS('스테이지별 몬스터 스텟'!$AC:$AC,'스테이지별 몬스터 스텟'!$D:$D,'스테이지별 난이도 설정'!$B238),
F$1='스테이지별 몬스터 스텟'!$AD$3,SUMIFS('스테이지별 몬스터 스텟'!$AN:$AN,'스테이지별 몬스터 스텟'!$D:$D,'스테이지별 난이도 설정'!$B238))</f>
        <v>10</v>
      </c>
      <c r="G238" cm="1">
        <f t="array" ref="G238">_xlfn.IFS(G$1='스테이지별 몬스터 스텟'!$H$3,SUMIFS('스테이지별 몬스터 스텟'!$R:$R,'스테이지별 몬스터 스텟'!$D:$D,'스테이지별 난이도 설정'!$B238),
G$1='스테이지별 몬스터 스텟'!$S$3,SUMIFS('스테이지별 몬스터 스텟'!$AC:$AC,'스테이지별 몬스터 스텟'!$D:$D,'스테이지별 난이도 설정'!$B238),
G$1='스테이지별 몬스터 스텟'!$AD$3,SUMIFS('스테이지별 몬스터 스텟'!$AN:$AN,'스테이지별 몬스터 스텟'!$D:$D,'스테이지별 난이도 설정'!$B238))</f>
        <v>15</v>
      </c>
      <c r="H238">
        <f t="shared" si="9"/>
        <v>30</v>
      </c>
      <c r="I238">
        <f t="shared" si="10"/>
        <v>1.5</v>
      </c>
    </row>
    <row r="239" spans="2:9" x14ac:dyDescent="0.3">
      <c r="B239">
        <v>238</v>
      </c>
      <c r="C239" s="52">
        <f t="shared" si="11"/>
        <v>95.200000000000273</v>
      </c>
      <c r="D239">
        <v>20</v>
      </c>
      <c r="E239" cm="1">
        <f t="array" ref="E239">_xlfn.IFS(E$1='스테이지별 몬스터 스텟'!$H$3,SUMIFS('스테이지별 몬스터 스텟'!$R:$R,'스테이지별 몬스터 스텟'!$D:$D,'스테이지별 난이도 설정'!$B239),
E$1='스테이지별 몬스터 스텟'!$S$3,SUMIFS('스테이지별 몬스터 스텟'!$AC:$AC,'스테이지별 몬스터 스텟'!$D:$D,'스테이지별 난이도 설정'!$B239),
E$1='스테이지별 몬스터 스텟'!$AD$3,SUMIFS('스테이지별 몬스터 스텟'!$AN:$AN,'스테이지별 몬스터 스텟'!$D:$D,'스테이지별 난이도 설정'!$B239))</f>
        <v>5</v>
      </c>
      <c r="F239" cm="1">
        <f t="array" ref="F239">_xlfn.IFS(F$1='스테이지별 몬스터 스텟'!$H$3,SUMIFS('스테이지별 몬스터 스텟'!$R:$R,'스테이지별 몬스터 스텟'!$D:$D,'스테이지별 난이도 설정'!$B239),
F$1='스테이지별 몬스터 스텟'!$S$3,SUMIFS('스테이지별 몬스터 스텟'!$AC:$AC,'스테이지별 몬스터 스텟'!$D:$D,'스테이지별 난이도 설정'!$B239),
F$1='스테이지별 몬스터 스텟'!$AD$3,SUMIFS('스테이지별 몬스터 스텟'!$AN:$AN,'스테이지별 몬스터 스텟'!$D:$D,'스테이지별 난이도 설정'!$B239))</f>
        <v>10</v>
      </c>
      <c r="G239" cm="1">
        <f t="array" ref="G239">_xlfn.IFS(G$1='스테이지별 몬스터 스텟'!$H$3,SUMIFS('스테이지별 몬스터 스텟'!$R:$R,'스테이지별 몬스터 스텟'!$D:$D,'스테이지별 난이도 설정'!$B239),
G$1='스테이지별 몬스터 스텟'!$S$3,SUMIFS('스테이지별 몬스터 스텟'!$AC:$AC,'스테이지별 몬스터 스텟'!$D:$D,'스테이지별 난이도 설정'!$B239),
G$1='스테이지별 몬스터 스텟'!$AD$3,SUMIFS('스테이지별 몬스터 스텟'!$AN:$AN,'스테이지별 몬스터 스텟'!$D:$D,'스테이지별 난이도 설정'!$B239))</f>
        <v>15</v>
      </c>
      <c r="H239">
        <f t="shared" si="9"/>
        <v>30</v>
      </c>
      <c r="I239">
        <f t="shared" si="10"/>
        <v>1.5</v>
      </c>
    </row>
    <row r="240" spans="2:9" x14ac:dyDescent="0.3">
      <c r="B240">
        <v>239</v>
      </c>
      <c r="C240" s="52">
        <f t="shared" si="11"/>
        <v>95.600000000000279</v>
      </c>
      <c r="D240">
        <v>20</v>
      </c>
      <c r="E240" cm="1">
        <f t="array" ref="E240">_xlfn.IFS(E$1='스테이지별 몬스터 스텟'!$H$3,SUMIFS('스테이지별 몬스터 스텟'!$R:$R,'스테이지별 몬스터 스텟'!$D:$D,'스테이지별 난이도 설정'!$B240),
E$1='스테이지별 몬스터 스텟'!$S$3,SUMIFS('스테이지별 몬스터 스텟'!$AC:$AC,'스테이지별 몬스터 스텟'!$D:$D,'스테이지별 난이도 설정'!$B240),
E$1='스테이지별 몬스터 스텟'!$AD$3,SUMIFS('스테이지별 몬스터 스텟'!$AN:$AN,'스테이지별 몬스터 스텟'!$D:$D,'스테이지별 난이도 설정'!$B240))</f>
        <v>5</v>
      </c>
      <c r="F240" cm="1">
        <f t="array" ref="F240">_xlfn.IFS(F$1='스테이지별 몬스터 스텟'!$H$3,SUMIFS('스테이지별 몬스터 스텟'!$R:$R,'스테이지별 몬스터 스텟'!$D:$D,'스테이지별 난이도 설정'!$B240),
F$1='스테이지별 몬스터 스텟'!$S$3,SUMIFS('스테이지별 몬스터 스텟'!$AC:$AC,'스테이지별 몬스터 스텟'!$D:$D,'스테이지별 난이도 설정'!$B240),
F$1='스테이지별 몬스터 스텟'!$AD$3,SUMIFS('스테이지별 몬스터 스텟'!$AN:$AN,'스테이지별 몬스터 스텟'!$D:$D,'스테이지별 난이도 설정'!$B240))</f>
        <v>10</v>
      </c>
      <c r="G240" cm="1">
        <f t="array" ref="G240">_xlfn.IFS(G$1='스테이지별 몬스터 스텟'!$H$3,SUMIFS('스테이지별 몬스터 스텟'!$R:$R,'스테이지별 몬스터 스텟'!$D:$D,'스테이지별 난이도 설정'!$B240),
G$1='스테이지별 몬스터 스텟'!$S$3,SUMIFS('스테이지별 몬스터 스텟'!$AC:$AC,'스테이지별 몬스터 스텟'!$D:$D,'스테이지별 난이도 설정'!$B240),
G$1='스테이지별 몬스터 스텟'!$AD$3,SUMIFS('스테이지별 몬스터 스텟'!$AN:$AN,'스테이지별 몬스터 스텟'!$D:$D,'스테이지별 난이도 설정'!$B240))</f>
        <v>15</v>
      </c>
      <c r="H240">
        <f t="shared" si="9"/>
        <v>30</v>
      </c>
      <c r="I240">
        <f t="shared" si="10"/>
        <v>1.5</v>
      </c>
    </row>
    <row r="241" spans="2:9" x14ac:dyDescent="0.3">
      <c r="B241">
        <v>240</v>
      </c>
      <c r="C241" s="52">
        <f t="shared" si="11"/>
        <v>96.000000000000284</v>
      </c>
      <c r="D241">
        <v>20</v>
      </c>
      <c r="E241" cm="1">
        <f t="array" ref="E241">_xlfn.IFS(E$1='스테이지별 몬스터 스텟'!$H$3,SUMIFS('스테이지별 몬스터 스텟'!$R:$R,'스테이지별 몬스터 스텟'!$D:$D,'스테이지별 난이도 설정'!$B241),
E$1='스테이지별 몬스터 스텟'!$S$3,SUMIFS('스테이지별 몬스터 스텟'!$AC:$AC,'스테이지별 몬스터 스텟'!$D:$D,'스테이지별 난이도 설정'!$B241),
E$1='스테이지별 몬스터 스텟'!$AD$3,SUMIFS('스테이지별 몬스터 스텟'!$AN:$AN,'스테이지별 몬스터 스텟'!$D:$D,'스테이지별 난이도 설정'!$B241))</f>
        <v>5</v>
      </c>
      <c r="F241" cm="1">
        <f t="array" ref="F241">_xlfn.IFS(F$1='스테이지별 몬스터 스텟'!$H$3,SUMIFS('스테이지별 몬스터 스텟'!$R:$R,'스테이지별 몬스터 스텟'!$D:$D,'스테이지별 난이도 설정'!$B241),
F$1='스테이지별 몬스터 스텟'!$S$3,SUMIFS('스테이지별 몬스터 스텟'!$AC:$AC,'스테이지별 몬스터 스텟'!$D:$D,'스테이지별 난이도 설정'!$B241),
F$1='스테이지별 몬스터 스텟'!$AD$3,SUMIFS('스테이지별 몬스터 스텟'!$AN:$AN,'스테이지별 몬스터 스텟'!$D:$D,'스테이지별 난이도 설정'!$B241))</f>
        <v>10</v>
      </c>
      <c r="G241" cm="1">
        <f t="array" ref="G241">_xlfn.IFS(G$1='스테이지별 몬스터 스텟'!$H$3,SUMIFS('스테이지별 몬스터 스텟'!$R:$R,'스테이지별 몬스터 스텟'!$D:$D,'스테이지별 난이도 설정'!$B241),
G$1='스테이지별 몬스터 스텟'!$S$3,SUMIFS('스테이지별 몬스터 스텟'!$AC:$AC,'스테이지별 몬스터 스텟'!$D:$D,'스테이지별 난이도 설정'!$B241),
G$1='스테이지별 몬스터 스텟'!$AD$3,SUMIFS('스테이지별 몬스터 스텟'!$AN:$AN,'스테이지별 몬스터 스텟'!$D:$D,'스테이지별 난이도 설정'!$B241))</f>
        <v>15</v>
      </c>
      <c r="H241">
        <f t="shared" si="9"/>
        <v>30</v>
      </c>
      <c r="I241">
        <f t="shared" si="10"/>
        <v>1.5</v>
      </c>
    </row>
    <row r="242" spans="2:9" x14ac:dyDescent="0.3">
      <c r="B242">
        <v>241</v>
      </c>
      <c r="C242" s="52">
        <f t="shared" si="11"/>
        <v>96.40000000000029</v>
      </c>
      <c r="D242">
        <v>20</v>
      </c>
      <c r="E242" cm="1">
        <f t="array" ref="E242">_xlfn.IFS(E$1='스테이지별 몬스터 스텟'!$H$3,SUMIFS('스테이지별 몬스터 스텟'!$R:$R,'스테이지별 몬스터 스텟'!$D:$D,'스테이지별 난이도 설정'!$B242),
E$1='스테이지별 몬스터 스텟'!$S$3,SUMIFS('스테이지별 몬스터 스텟'!$AC:$AC,'스테이지별 몬스터 스텟'!$D:$D,'스테이지별 난이도 설정'!$B242),
E$1='스테이지별 몬스터 스텟'!$AD$3,SUMIFS('스테이지별 몬스터 스텟'!$AN:$AN,'스테이지별 몬스터 스텟'!$D:$D,'스테이지별 난이도 설정'!$B242))</f>
        <v>5</v>
      </c>
      <c r="F242" cm="1">
        <f t="array" ref="F242">_xlfn.IFS(F$1='스테이지별 몬스터 스텟'!$H$3,SUMIFS('스테이지별 몬스터 스텟'!$R:$R,'스테이지별 몬스터 스텟'!$D:$D,'스테이지별 난이도 설정'!$B242),
F$1='스테이지별 몬스터 스텟'!$S$3,SUMIFS('스테이지별 몬스터 스텟'!$AC:$AC,'스테이지별 몬스터 스텟'!$D:$D,'스테이지별 난이도 설정'!$B242),
F$1='스테이지별 몬스터 스텟'!$AD$3,SUMIFS('스테이지별 몬스터 스텟'!$AN:$AN,'스테이지별 몬스터 스텟'!$D:$D,'스테이지별 난이도 설정'!$B242))</f>
        <v>10</v>
      </c>
      <c r="G242" cm="1">
        <f t="array" ref="G242">_xlfn.IFS(G$1='스테이지별 몬스터 스텟'!$H$3,SUMIFS('스테이지별 몬스터 스텟'!$R:$R,'스테이지별 몬스터 스텟'!$D:$D,'스테이지별 난이도 설정'!$B242),
G$1='스테이지별 몬스터 스텟'!$S$3,SUMIFS('스테이지별 몬스터 스텟'!$AC:$AC,'스테이지별 몬스터 스텟'!$D:$D,'스테이지별 난이도 설정'!$B242),
G$1='스테이지별 몬스터 스텟'!$AD$3,SUMIFS('스테이지별 몬스터 스텟'!$AN:$AN,'스테이지별 몬스터 스텟'!$D:$D,'스테이지별 난이도 설정'!$B242))</f>
        <v>15</v>
      </c>
      <c r="H242">
        <f t="shared" si="9"/>
        <v>30</v>
      </c>
      <c r="I242">
        <f t="shared" si="10"/>
        <v>1.5</v>
      </c>
    </row>
    <row r="243" spans="2:9" x14ac:dyDescent="0.3">
      <c r="B243">
        <v>242</v>
      </c>
      <c r="C243" s="52">
        <f t="shared" si="11"/>
        <v>96.800000000000296</v>
      </c>
      <c r="D243">
        <v>20</v>
      </c>
      <c r="E243" cm="1">
        <f t="array" ref="E243">_xlfn.IFS(E$1='스테이지별 몬스터 스텟'!$H$3,SUMIFS('스테이지별 몬스터 스텟'!$R:$R,'스테이지별 몬스터 스텟'!$D:$D,'스테이지별 난이도 설정'!$B243),
E$1='스테이지별 몬스터 스텟'!$S$3,SUMIFS('스테이지별 몬스터 스텟'!$AC:$AC,'스테이지별 몬스터 스텟'!$D:$D,'스테이지별 난이도 설정'!$B243),
E$1='스테이지별 몬스터 스텟'!$AD$3,SUMIFS('스테이지별 몬스터 스텟'!$AN:$AN,'스테이지별 몬스터 스텟'!$D:$D,'스테이지별 난이도 설정'!$B243))</f>
        <v>5</v>
      </c>
      <c r="F243" cm="1">
        <f t="array" ref="F243">_xlfn.IFS(F$1='스테이지별 몬스터 스텟'!$H$3,SUMIFS('스테이지별 몬스터 스텟'!$R:$R,'스테이지별 몬스터 스텟'!$D:$D,'스테이지별 난이도 설정'!$B243),
F$1='스테이지별 몬스터 스텟'!$S$3,SUMIFS('스테이지별 몬스터 스텟'!$AC:$AC,'스테이지별 몬스터 스텟'!$D:$D,'스테이지별 난이도 설정'!$B243),
F$1='스테이지별 몬스터 스텟'!$AD$3,SUMIFS('스테이지별 몬스터 스텟'!$AN:$AN,'스테이지별 몬스터 스텟'!$D:$D,'스테이지별 난이도 설정'!$B243))</f>
        <v>10</v>
      </c>
      <c r="G243" cm="1">
        <f t="array" ref="G243">_xlfn.IFS(G$1='스테이지별 몬스터 스텟'!$H$3,SUMIFS('스테이지별 몬스터 스텟'!$R:$R,'스테이지별 몬스터 스텟'!$D:$D,'스테이지별 난이도 설정'!$B243),
G$1='스테이지별 몬스터 스텟'!$S$3,SUMIFS('스테이지별 몬스터 스텟'!$AC:$AC,'스테이지별 몬스터 스텟'!$D:$D,'스테이지별 난이도 설정'!$B243),
G$1='스테이지별 몬스터 스텟'!$AD$3,SUMIFS('스테이지별 몬스터 스텟'!$AN:$AN,'스테이지별 몬스터 스텟'!$D:$D,'스테이지별 난이도 설정'!$B243))</f>
        <v>15</v>
      </c>
      <c r="H243">
        <f t="shared" si="9"/>
        <v>30</v>
      </c>
      <c r="I243">
        <f t="shared" si="10"/>
        <v>1.5</v>
      </c>
    </row>
    <row r="244" spans="2:9" x14ac:dyDescent="0.3">
      <c r="B244">
        <v>243</v>
      </c>
      <c r="C244" s="52">
        <f t="shared" si="11"/>
        <v>97.200000000000301</v>
      </c>
      <c r="D244">
        <v>20</v>
      </c>
      <c r="E244" cm="1">
        <f t="array" ref="E244">_xlfn.IFS(E$1='스테이지별 몬스터 스텟'!$H$3,SUMIFS('스테이지별 몬스터 스텟'!$R:$R,'스테이지별 몬스터 스텟'!$D:$D,'스테이지별 난이도 설정'!$B244),
E$1='스테이지별 몬스터 스텟'!$S$3,SUMIFS('스테이지별 몬스터 스텟'!$AC:$AC,'스테이지별 몬스터 스텟'!$D:$D,'스테이지별 난이도 설정'!$B244),
E$1='스테이지별 몬스터 스텟'!$AD$3,SUMIFS('스테이지별 몬스터 스텟'!$AN:$AN,'스테이지별 몬스터 스텟'!$D:$D,'스테이지별 난이도 설정'!$B244))</f>
        <v>5</v>
      </c>
      <c r="F244" cm="1">
        <f t="array" ref="F244">_xlfn.IFS(F$1='스테이지별 몬스터 스텟'!$H$3,SUMIFS('스테이지별 몬스터 스텟'!$R:$R,'스테이지별 몬스터 스텟'!$D:$D,'스테이지별 난이도 설정'!$B244),
F$1='스테이지별 몬스터 스텟'!$S$3,SUMIFS('스테이지별 몬스터 스텟'!$AC:$AC,'스테이지별 몬스터 스텟'!$D:$D,'스테이지별 난이도 설정'!$B244),
F$1='스테이지별 몬스터 스텟'!$AD$3,SUMIFS('스테이지별 몬스터 스텟'!$AN:$AN,'스테이지별 몬스터 스텟'!$D:$D,'스테이지별 난이도 설정'!$B244))</f>
        <v>10</v>
      </c>
      <c r="G244" cm="1">
        <f t="array" ref="G244">_xlfn.IFS(G$1='스테이지별 몬스터 스텟'!$H$3,SUMIFS('스테이지별 몬스터 스텟'!$R:$R,'스테이지별 몬스터 스텟'!$D:$D,'스테이지별 난이도 설정'!$B244),
G$1='스테이지별 몬스터 스텟'!$S$3,SUMIFS('스테이지별 몬스터 스텟'!$AC:$AC,'스테이지별 몬스터 스텟'!$D:$D,'스테이지별 난이도 설정'!$B244),
G$1='스테이지별 몬스터 스텟'!$AD$3,SUMIFS('스테이지별 몬스터 스텟'!$AN:$AN,'스테이지별 몬스터 스텟'!$D:$D,'스테이지별 난이도 설정'!$B244))</f>
        <v>15</v>
      </c>
      <c r="H244">
        <f t="shared" si="9"/>
        <v>30</v>
      </c>
      <c r="I244">
        <f t="shared" si="10"/>
        <v>1.5</v>
      </c>
    </row>
    <row r="245" spans="2:9" x14ac:dyDescent="0.3">
      <c r="B245">
        <v>244</v>
      </c>
      <c r="C245" s="52">
        <f t="shared" si="11"/>
        <v>97.600000000000307</v>
      </c>
      <c r="D245">
        <v>20</v>
      </c>
      <c r="E245" cm="1">
        <f t="array" ref="E245">_xlfn.IFS(E$1='스테이지별 몬스터 스텟'!$H$3,SUMIFS('스테이지별 몬스터 스텟'!$R:$R,'스테이지별 몬스터 스텟'!$D:$D,'스테이지별 난이도 설정'!$B245),
E$1='스테이지별 몬스터 스텟'!$S$3,SUMIFS('스테이지별 몬스터 스텟'!$AC:$AC,'스테이지별 몬스터 스텟'!$D:$D,'스테이지별 난이도 설정'!$B245),
E$1='스테이지별 몬스터 스텟'!$AD$3,SUMIFS('스테이지별 몬스터 스텟'!$AN:$AN,'스테이지별 몬스터 스텟'!$D:$D,'스테이지별 난이도 설정'!$B245))</f>
        <v>5</v>
      </c>
      <c r="F245" cm="1">
        <f t="array" ref="F245">_xlfn.IFS(F$1='스테이지별 몬스터 스텟'!$H$3,SUMIFS('스테이지별 몬스터 스텟'!$R:$R,'스테이지별 몬스터 스텟'!$D:$D,'스테이지별 난이도 설정'!$B245),
F$1='스테이지별 몬스터 스텟'!$S$3,SUMIFS('스테이지별 몬스터 스텟'!$AC:$AC,'스테이지별 몬스터 스텟'!$D:$D,'스테이지별 난이도 설정'!$B245),
F$1='스테이지별 몬스터 스텟'!$AD$3,SUMIFS('스테이지별 몬스터 스텟'!$AN:$AN,'스테이지별 몬스터 스텟'!$D:$D,'스테이지별 난이도 설정'!$B245))</f>
        <v>10</v>
      </c>
      <c r="G245" cm="1">
        <f t="array" ref="G245">_xlfn.IFS(G$1='스테이지별 몬스터 스텟'!$H$3,SUMIFS('스테이지별 몬스터 스텟'!$R:$R,'스테이지별 몬스터 스텟'!$D:$D,'스테이지별 난이도 설정'!$B245),
G$1='스테이지별 몬스터 스텟'!$S$3,SUMIFS('스테이지별 몬스터 스텟'!$AC:$AC,'스테이지별 몬스터 스텟'!$D:$D,'스테이지별 난이도 설정'!$B245),
G$1='스테이지별 몬스터 스텟'!$AD$3,SUMIFS('스테이지별 몬스터 스텟'!$AN:$AN,'스테이지별 몬스터 스텟'!$D:$D,'스테이지별 난이도 설정'!$B245))</f>
        <v>15</v>
      </c>
      <c r="H245">
        <f t="shared" si="9"/>
        <v>30</v>
      </c>
      <c r="I245">
        <f t="shared" si="10"/>
        <v>1.5</v>
      </c>
    </row>
    <row r="246" spans="2:9" x14ac:dyDescent="0.3">
      <c r="B246">
        <v>245</v>
      </c>
      <c r="C246" s="52">
        <f t="shared" si="11"/>
        <v>98.000000000000313</v>
      </c>
      <c r="D246">
        <v>20</v>
      </c>
      <c r="E246" cm="1">
        <f t="array" ref="E246">_xlfn.IFS(E$1='스테이지별 몬스터 스텟'!$H$3,SUMIFS('스테이지별 몬스터 스텟'!$R:$R,'스테이지별 몬스터 스텟'!$D:$D,'스테이지별 난이도 설정'!$B246),
E$1='스테이지별 몬스터 스텟'!$S$3,SUMIFS('스테이지별 몬스터 스텟'!$AC:$AC,'스테이지별 몬스터 스텟'!$D:$D,'스테이지별 난이도 설정'!$B246),
E$1='스테이지별 몬스터 스텟'!$AD$3,SUMIFS('스테이지별 몬스터 스텟'!$AN:$AN,'스테이지별 몬스터 스텟'!$D:$D,'스테이지별 난이도 설정'!$B246))</f>
        <v>5</v>
      </c>
      <c r="F246" cm="1">
        <f t="array" ref="F246">_xlfn.IFS(F$1='스테이지별 몬스터 스텟'!$H$3,SUMIFS('스테이지별 몬스터 스텟'!$R:$R,'스테이지별 몬스터 스텟'!$D:$D,'스테이지별 난이도 설정'!$B246),
F$1='스테이지별 몬스터 스텟'!$S$3,SUMIFS('스테이지별 몬스터 스텟'!$AC:$AC,'스테이지별 몬스터 스텟'!$D:$D,'스테이지별 난이도 설정'!$B246),
F$1='스테이지별 몬스터 스텟'!$AD$3,SUMIFS('스테이지별 몬스터 스텟'!$AN:$AN,'스테이지별 몬스터 스텟'!$D:$D,'스테이지별 난이도 설정'!$B246))</f>
        <v>10</v>
      </c>
      <c r="G246" cm="1">
        <f t="array" ref="G246">_xlfn.IFS(G$1='스테이지별 몬스터 스텟'!$H$3,SUMIFS('스테이지별 몬스터 스텟'!$R:$R,'스테이지별 몬스터 스텟'!$D:$D,'스테이지별 난이도 설정'!$B246),
G$1='스테이지별 몬스터 스텟'!$S$3,SUMIFS('스테이지별 몬스터 스텟'!$AC:$AC,'스테이지별 몬스터 스텟'!$D:$D,'스테이지별 난이도 설정'!$B246),
G$1='스테이지별 몬스터 스텟'!$AD$3,SUMIFS('스테이지별 몬스터 스텟'!$AN:$AN,'스테이지별 몬스터 스텟'!$D:$D,'스테이지별 난이도 설정'!$B246))</f>
        <v>15</v>
      </c>
      <c r="H246">
        <f t="shared" si="9"/>
        <v>30</v>
      </c>
      <c r="I246">
        <f t="shared" si="10"/>
        <v>1.5</v>
      </c>
    </row>
    <row r="247" spans="2:9" x14ac:dyDescent="0.3">
      <c r="B247">
        <v>246</v>
      </c>
      <c r="C247" s="52">
        <f t="shared" si="11"/>
        <v>98.400000000000318</v>
      </c>
      <c r="D247">
        <v>20</v>
      </c>
      <c r="E247" cm="1">
        <f t="array" ref="E247">_xlfn.IFS(E$1='스테이지별 몬스터 스텟'!$H$3,SUMIFS('스테이지별 몬스터 스텟'!$R:$R,'스테이지별 몬스터 스텟'!$D:$D,'스테이지별 난이도 설정'!$B247),
E$1='스테이지별 몬스터 스텟'!$S$3,SUMIFS('스테이지별 몬스터 스텟'!$AC:$AC,'스테이지별 몬스터 스텟'!$D:$D,'스테이지별 난이도 설정'!$B247),
E$1='스테이지별 몬스터 스텟'!$AD$3,SUMIFS('스테이지별 몬스터 스텟'!$AN:$AN,'스테이지별 몬스터 스텟'!$D:$D,'스테이지별 난이도 설정'!$B247))</f>
        <v>5</v>
      </c>
      <c r="F247" cm="1">
        <f t="array" ref="F247">_xlfn.IFS(F$1='스테이지별 몬스터 스텟'!$H$3,SUMIFS('스테이지별 몬스터 스텟'!$R:$R,'스테이지별 몬스터 스텟'!$D:$D,'스테이지별 난이도 설정'!$B247),
F$1='스테이지별 몬스터 스텟'!$S$3,SUMIFS('스테이지별 몬스터 스텟'!$AC:$AC,'스테이지별 몬스터 스텟'!$D:$D,'스테이지별 난이도 설정'!$B247),
F$1='스테이지별 몬스터 스텟'!$AD$3,SUMIFS('스테이지별 몬스터 스텟'!$AN:$AN,'스테이지별 몬스터 스텟'!$D:$D,'스테이지별 난이도 설정'!$B247))</f>
        <v>10</v>
      </c>
      <c r="G247" cm="1">
        <f t="array" ref="G247">_xlfn.IFS(G$1='스테이지별 몬스터 스텟'!$H$3,SUMIFS('스테이지별 몬스터 스텟'!$R:$R,'스테이지별 몬스터 스텟'!$D:$D,'스테이지별 난이도 설정'!$B247),
G$1='스테이지별 몬스터 스텟'!$S$3,SUMIFS('스테이지별 몬스터 스텟'!$AC:$AC,'스테이지별 몬스터 스텟'!$D:$D,'스테이지별 난이도 설정'!$B247),
G$1='스테이지별 몬스터 스텟'!$AD$3,SUMIFS('스테이지별 몬스터 스텟'!$AN:$AN,'스테이지별 몬스터 스텟'!$D:$D,'스테이지별 난이도 설정'!$B247))</f>
        <v>15</v>
      </c>
      <c r="H247">
        <f t="shared" si="9"/>
        <v>30</v>
      </c>
      <c r="I247">
        <f t="shared" si="10"/>
        <v>1.5</v>
      </c>
    </row>
    <row r="248" spans="2:9" x14ac:dyDescent="0.3">
      <c r="B248">
        <v>247</v>
      </c>
      <c r="C248" s="52">
        <f t="shared" si="11"/>
        <v>98.800000000000324</v>
      </c>
      <c r="D248">
        <v>20</v>
      </c>
      <c r="E248" cm="1">
        <f t="array" ref="E248">_xlfn.IFS(E$1='스테이지별 몬스터 스텟'!$H$3,SUMIFS('스테이지별 몬스터 스텟'!$R:$R,'스테이지별 몬스터 스텟'!$D:$D,'스테이지별 난이도 설정'!$B248),
E$1='스테이지별 몬스터 스텟'!$S$3,SUMIFS('스테이지별 몬스터 스텟'!$AC:$AC,'스테이지별 몬스터 스텟'!$D:$D,'스테이지별 난이도 설정'!$B248),
E$1='스테이지별 몬스터 스텟'!$AD$3,SUMIFS('스테이지별 몬스터 스텟'!$AN:$AN,'스테이지별 몬스터 스텟'!$D:$D,'스테이지별 난이도 설정'!$B248))</f>
        <v>5</v>
      </c>
      <c r="F248" cm="1">
        <f t="array" ref="F248">_xlfn.IFS(F$1='스테이지별 몬스터 스텟'!$H$3,SUMIFS('스테이지별 몬스터 스텟'!$R:$R,'스테이지별 몬스터 스텟'!$D:$D,'스테이지별 난이도 설정'!$B248),
F$1='스테이지별 몬스터 스텟'!$S$3,SUMIFS('스테이지별 몬스터 스텟'!$AC:$AC,'스테이지별 몬스터 스텟'!$D:$D,'스테이지별 난이도 설정'!$B248),
F$1='스테이지별 몬스터 스텟'!$AD$3,SUMIFS('스테이지별 몬스터 스텟'!$AN:$AN,'스테이지별 몬스터 스텟'!$D:$D,'스테이지별 난이도 설정'!$B248))</f>
        <v>10</v>
      </c>
      <c r="G248" cm="1">
        <f t="array" ref="G248">_xlfn.IFS(G$1='스테이지별 몬스터 스텟'!$H$3,SUMIFS('스테이지별 몬스터 스텟'!$R:$R,'스테이지별 몬스터 스텟'!$D:$D,'스테이지별 난이도 설정'!$B248),
G$1='스테이지별 몬스터 스텟'!$S$3,SUMIFS('스테이지별 몬스터 스텟'!$AC:$AC,'스테이지별 몬스터 스텟'!$D:$D,'스테이지별 난이도 설정'!$B248),
G$1='스테이지별 몬스터 스텟'!$AD$3,SUMIFS('스테이지별 몬스터 스텟'!$AN:$AN,'스테이지별 몬스터 스텟'!$D:$D,'스테이지별 난이도 설정'!$B248))</f>
        <v>15</v>
      </c>
      <c r="H248">
        <f t="shared" si="9"/>
        <v>30</v>
      </c>
      <c r="I248">
        <f t="shared" si="10"/>
        <v>1.5</v>
      </c>
    </row>
    <row r="249" spans="2:9" x14ac:dyDescent="0.3">
      <c r="B249">
        <v>248</v>
      </c>
      <c r="C249" s="52">
        <f t="shared" si="11"/>
        <v>99.20000000000033</v>
      </c>
      <c r="D249">
        <v>20</v>
      </c>
      <c r="E249" cm="1">
        <f t="array" ref="E249">_xlfn.IFS(E$1='스테이지별 몬스터 스텟'!$H$3,SUMIFS('스테이지별 몬스터 스텟'!$R:$R,'스테이지별 몬스터 스텟'!$D:$D,'스테이지별 난이도 설정'!$B249),
E$1='스테이지별 몬스터 스텟'!$S$3,SUMIFS('스테이지별 몬스터 스텟'!$AC:$AC,'스테이지별 몬스터 스텟'!$D:$D,'스테이지별 난이도 설정'!$B249),
E$1='스테이지별 몬스터 스텟'!$AD$3,SUMIFS('스테이지별 몬스터 스텟'!$AN:$AN,'스테이지별 몬스터 스텟'!$D:$D,'스테이지별 난이도 설정'!$B249))</f>
        <v>5</v>
      </c>
      <c r="F249" cm="1">
        <f t="array" ref="F249">_xlfn.IFS(F$1='스테이지별 몬스터 스텟'!$H$3,SUMIFS('스테이지별 몬스터 스텟'!$R:$R,'스테이지별 몬스터 스텟'!$D:$D,'스테이지별 난이도 설정'!$B249),
F$1='스테이지별 몬스터 스텟'!$S$3,SUMIFS('스테이지별 몬스터 스텟'!$AC:$AC,'스테이지별 몬스터 스텟'!$D:$D,'스테이지별 난이도 설정'!$B249),
F$1='스테이지별 몬스터 스텟'!$AD$3,SUMIFS('스테이지별 몬스터 스텟'!$AN:$AN,'스테이지별 몬스터 스텟'!$D:$D,'스테이지별 난이도 설정'!$B249))</f>
        <v>10</v>
      </c>
      <c r="G249" cm="1">
        <f t="array" ref="G249">_xlfn.IFS(G$1='스테이지별 몬스터 스텟'!$H$3,SUMIFS('스테이지별 몬스터 스텟'!$R:$R,'스테이지별 몬스터 스텟'!$D:$D,'스테이지별 난이도 설정'!$B249),
G$1='스테이지별 몬스터 스텟'!$S$3,SUMIFS('스테이지별 몬스터 스텟'!$AC:$AC,'스테이지별 몬스터 스텟'!$D:$D,'스테이지별 난이도 설정'!$B249),
G$1='스테이지별 몬스터 스텟'!$AD$3,SUMIFS('스테이지별 몬스터 스텟'!$AN:$AN,'스테이지별 몬스터 스텟'!$D:$D,'스테이지별 난이도 설정'!$B249))</f>
        <v>15</v>
      </c>
      <c r="H249">
        <f t="shared" si="9"/>
        <v>30</v>
      </c>
      <c r="I249">
        <f t="shared" si="10"/>
        <v>1.5</v>
      </c>
    </row>
    <row r="250" spans="2:9" x14ac:dyDescent="0.3">
      <c r="B250">
        <v>249</v>
      </c>
      <c r="C250" s="52">
        <f t="shared" si="11"/>
        <v>99.600000000000335</v>
      </c>
      <c r="D250">
        <v>20</v>
      </c>
      <c r="E250" cm="1">
        <f t="array" ref="E250">_xlfn.IFS(E$1='스테이지별 몬스터 스텟'!$H$3,SUMIFS('스테이지별 몬스터 스텟'!$R:$R,'스테이지별 몬스터 스텟'!$D:$D,'스테이지별 난이도 설정'!$B250),
E$1='스테이지별 몬스터 스텟'!$S$3,SUMIFS('스테이지별 몬스터 스텟'!$AC:$AC,'스테이지별 몬스터 스텟'!$D:$D,'스테이지별 난이도 설정'!$B250),
E$1='스테이지별 몬스터 스텟'!$AD$3,SUMIFS('스테이지별 몬스터 스텟'!$AN:$AN,'스테이지별 몬스터 스텟'!$D:$D,'스테이지별 난이도 설정'!$B250))</f>
        <v>5</v>
      </c>
      <c r="F250" cm="1">
        <f t="array" ref="F250">_xlfn.IFS(F$1='스테이지별 몬스터 스텟'!$H$3,SUMIFS('스테이지별 몬스터 스텟'!$R:$R,'스테이지별 몬스터 스텟'!$D:$D,'스테이지별 난이도 설정'!$B250),
F$1='스테이지별 몬스터 스텟'!$S$3,SUMIFS('스테이지별 몬스터 스텟'!$AC:$AC,'스테이지별 몬스터 스텟'!$D:$D,'스테이지별 난이도 설정'!$B250),
F$1='스테이지별 몬스터 스텟'!$AD$3,SUMIFS('스테이지별 몬스터 스텟'!$AN:$AN,'스테이지별 몬스터 스텟'!$D:$D,'스테이지별 난이도 설정'!$B250))</f>
        <v>10</v>
      </c>
      <c r="G250" cm="1">
        <f t="array" ref="G250">_xlfn.IFS(G$1='스테이지별 몬스터 스텟'!$H$3,SUMIFS('스테이지별 몬스터 스텟'!$R:$R,'스테이지별 몬스터 스텟'!$D:$D,'스테이지별 난이도 설정'!$B250),
G$1='스테이지별 몬스터 스텟'!$S$3,SUMIFS('스테이지별 몬스터 스텟'!$AC:$AC,'스테이지별 몬스터 스텟'!$D:$D,'스테이지별 난이도 설정'!$B250),
G$1='스테이지별 몬스터 스텟'!$AD$3,SUMIFS('스테이지별 몬스터 스텟'!$AN:$AN,'스테이지별 몬스터 스텟'!$D:$D,'스테이지별 난이도 설정'!$B250))</f>
        <v>15</v>
      </c>
      <c r="H250">
        <f t="shared" si="9"/>
        <v>30</v>
      </c>
      <c r="I250">
        <f t="shared" si="10"/>
        <v>1.5</v>
      </c>
    </row>
    <row r="251" spans="2:9" x14ac:dyDescent="0.3">
      <c r="B251">
        <v>250</v>
      </c>
      <c r="C251" s="52">
        <f t="shared" si="11"/>
        <v>100.00000000000034</v>
      </c>
      <c r="D251">
        <v>20</v>
      </c>
      <c r="E251" cm="1">
        <f t="array" ref="E251">_xlfn.IFS(E$1='스테이지별 몬스터 스텟'!$H$3,SUMIFS('스테이지별 몬스터 스텟'!$R:$R,'스테이지별 몬스터 스텟'!$D:$D,'스테이지별 난이도 설정'!$B251),
E$1='스테이지별 몬스터 스텟'!$S$3,SUMIFS('스테이지별 몬스터 스텟'!$AC:$AC,'스테이지별 몬스터 스텟'!$D:$D,'스테이지별 난이도 설정'!$B251),
E$1='스테이지별 몬스터 스텟'!$AD$3,SUMIFS('스테이지별 몬스터 스텟'!$AN:$AN,'스테이지별 몬스터 스텟'!$D:$D,'스테이지별 난이도 설정'!$B251))</f>
        <v>5</v>
      </c>
      <c r="F251" cm="1">
        <f t="array" ref="F251">_xlfn.IFS(F$1='스테이지별 몬스터 스텟'!$H$3,SUMIFS('스테이지별 몬스터 스텟'!$R:$R,'스테이지별 몬스터 스텟'!$D:$D,'스테이지별 난이도 설정'!$B251),
F$1='스테이지별 몬스터 스텟'!$S$3,SUMIFS('스테이지별 몬스터 스텟'!$AC:$AC,'스테이지별 몬스터 스텟'!$D:$D,'스테이지별 난이도 설정'!$B251),
F$1='스테이지별 몬스터 스텟'!$AD$3,SUMIFS('스테이지별 몬스터 스텟'!$AN:$AN,'스테이지별 몬스터 스텟'!$D:$D,'스테이지별 난이도 설정'!$B251))</f>
        <v>10</v>
      </c>
      <c r="G251" cm="1">
        <f t="array" ref="G251">_xlfn.IFS(G$1='스테이지별 몬스터 스텟'!$H$3,SUMIFS('스테이지별 몬스터 스텟'!$R:$R,'스테이지별 몬스터 스텟'!$D:$D,'스테이지별 난이도 설정'!$B251),
G$1='스테이지별 몬스터 스텟'!$S$3,SUMIFS('스테이지별 몬스터 스텟'!$AC:$AC,'스테이지별 몬스터 스텟'!$D:$D,'스테이지별 난이도 설정'!$B251),
G$1='스테이지별 몬스터 스텟'!$AD$3,SUMIFS('스테이지별 몬스터 스텟'!$AN:$AN,'스테이지별 몬스터 스텟'!$D:$D,'스테이지별 난이도 설정'!$B251))</f>
        <v>15</v>
      </c>
      <c r="H251">
        <f t="shared" si="9"/>
        <v>30</v>
      </c>
      <c r="I251">
        <f t="shared" si="10"/>
        <v>1.5</v>
      </c>
    </row>
    <row r="252" spans="2:9" x14ac:dyDescent="0.3">
      <c r="B252">
        <v>251</v>
      </c>
      <c r="C252" s="52">
        <f t="shared" si="11"/>
        <v>100.40000000000035</v>
      </c>
      <c r="D252">
        <v>20</v>
      </c>
      <c r="E252" cm="1">
        <f t="array" ref="E252">_xlfn.IFS(E$1='스테이지별 몬스터 스텟'!$H$3,SUMIFS('스테이지별 몬스터 스텟'!$R:$R,'스테이지별 몬스터 스텟'!$D:$D,'스테이지별 난이도 설정'!$B252),
E$1='스테이지별 몬스터 스텟'!$S$3,SUMIFS('스테이지별 몬스터 스텟'!$AC:$AC,'스테이지별 몬스터 스텟'!$D:$D,'스테이지별 난이도 설정'!$B252),
E$1='스테이지별 몬스터 스텟'!$AD$3,SUMIFS('스테이지별 몬스터 스텟'!$AN:$AN,'스테이지별 몬스터 스텟'!$D:$D,'스테이지별 난이도 설정'!$B252))</f>
        <v>5</v>
      </c>
      <c r="F252" cm="1">
        <f t="array" ref="F252">_xlfn.IFS(F$1='스테이지별 몬스터 스텟'!$H$3,SUMIFS('스테이지별 몬스터 스텟'!$R:$R,'스테이지별 몬스터 스텟'!$D:$D,'스테이지별 난이도 설정'!$B252),
F$1='스테이지별 몬스터 스텟'!$S$3,SUMIFS('스테이지별 몬스터 스텟'!$AC:$AC,'스테이지별 몬스터 스텟'!$D:$D,'스테이지별 난이도 설정'!$B252),
F$1='스테이지별 몬스터 스텟'!$AD$3,SUMIFS('스테이지별 몬스터 스텟'!$AN:$AN,'스테이지별 몬스터 스텟'!$D:$D,'스테이지별 난이도 설정'!$B252))</f>
        <v>10</v>
      </c>
      <c r="G252" cm="1">
        <f t="array" ref="G252">_xlfn.IFS(G$1='스테이지별 몬스터 스텟'!$H$3,SUMIFS('스테이지별 몬스터 스텟'!$R:$R,'스테이지별 몬스터 스텟'!$D:$D,'스테이지별 난이도 설정'!$B252),
G$1='스테이지별 몬스터 스텟'!$S$3,SUMIFS('스테이지별 몬스터 스텟'!$AC:$AC,'스테이지별 몬스터 스텟'!$D:$D,'스테이지별 난이도 설정'!$B252),
G$1='스테이지별 몬스터 스텟'!$AD$3,SUMIFS('스테이지별 몬스터 스텟'!$AN:$AN,'스테이지별 몬스터 스텟'!$D:$D,'스테이지별 난이도 설정'!$B252))</f>
        <v>15</v>
      </c>
      <c r="H252">
        <f t="shared" si="9"/>
        <v>30</v>
      </c>
      <c r="I252">
        <f t="shared" si="10"/>
        <v>1.5</v>
      </c>
    </row>
    <row r="253" spans="2:9" x14ac:dyDescent="0.3">
      <c r="B253">
        <v>252</v>
      </c>
      <c r="C253" s="52">
        <f t="shared" si="11"/>
        <v>100.80000000000035</v>
      </c>
      <c r="D253">
        <v>20</v>
      </c>
      <c r="E253" cm="1">
        <f t="array" ref="E253">_xlfn.IFS(E$1='스테이지별 몬스터 스텟'!$H$3,SUMIFS('스테이지별 몬스터 스텟'!$R:$R,'스테이지별 몬스터 스텟'!$D:$D,'스테이지별 난이도 설정'!$B253),
E$1='스테이지별 몬스터 스텟'!$S$3,SUMIFS('스테이지별 몬스터 스텟'!$AC:$AC,'스테이지별 몬스터 스텟'!$D:$D,'스테이지별 난이도 설정'!$B253),
E$1='스테이지별 몬스터 스텟'!$AD$3,SUMIFS('스테이지별 몬스터 스텟'!$AN:$AN,'스테이지별 몬스터 스텟'!$D:$D,'스테이지별 난이도 설정'!$B253))</f>
        <v>5</v>
      </c>
      <c r="F253" cm="1">
        <f t="array" ref="F253">_xlfn.IFS(F$1='스테이지별 몬스터 스텟'!$H$3,SUMIFS('스테이지별 몬스터 스텟'!$R:$R,'스테이지별 몬스터 스텟'!$D:$D,'스테이지별 난이도 설정'!$B253),
F$1='스테이지별 몬스터 스텟'!$S$3,SUMIFS('스테이지별 몬스터 스텟'!$AC:$AC,'스테이지별 몬스터 스텟'!$D:$D,'스테이지별 난이도 설정'!$B253),
F$1='스테이지별 몬스터 스텟'!$AD$3,SUMIFS('스테이지별 몬스터 스텟'!$AN:$AN,'스테이지별 몬스터 스텟'!$D:$D,'스테이지별 난이도 설정'!$B253))</f>
        <v>10</v>
      </c>
      <c r="G253" cm="1">
        <f t="array" ref="G253">_xlfn.IFS(G$1='스테이지별 몬스터 스텟'!$H$3,SUMIFS('스테이지별 몬스터 스텟'!$R:$R,'스테이지별 몬스터 스텟'!$D:$D,'스테이지별 난이도 설정'!$B253),
G$1='스테이지별 몬스터 스텟'!$S$3,SUMIFS('스테이지별 몬스터 스텟'!$AC:$AC,'스테이지별 몬스터 스텟'!$D:$D,'스테이지별 난이도 설정'!$B253),
G$1='스테이지별 몬스터 스텟'!$AD$3,SUMIFS('스테이지별 몬스터 스텟'!$AN:$AN,'스테이지별 몬스터 스텟'!$D:$D,'스테이지별 난이도 설정'!$B253))</f>
        <v>15</v>
      </c>
      <c r="H253">
        <f t="shared" si="9"/>
        <v>30</v>
      </c>
      <c r="I253">
        <f t="shared" si="10"/>
        <v>1.5</v>
      </c>
    </row>
    <row r="254" spans="2:9" x14ac:dyDescent="0.3">
      <c r="B254">
        <v>253</v>
      </c>
      <c r="C254" s="52">
        <f t="shared" si="11"/>
        <v>101.20000000000036</v>
      </c>
      <c r="D254">
        <v>20</v>
      </c>
      <c r="E254" cm="1">
        <f t="array" ref="E254">_xlfn.IFS(E$1='스테이지별 몬스터 스텟'!$H$3,SUMIFS('스테이지별 몬스터 스텟'!$R:$R,'스테이지별 몬스터 스텟'!$D:$D,'스테이지별 난이도 설정'!$B254),
E$1='스테이지별 몬스터 스텟'!$S$3,SUMIFS('스테이지별 몬스터 스텟'!$AC:$AC,'스테이지별 몬스터 스텟'!$D:$D,'스테이지별 난이도 설정'!$B254),
E$1='스테이지별 몬스터 스텟'!$AD$3,SUMIFS('스테이지별 몬스터 스텟'!$AN:$AN,'스테이지별 몬스터 스텟'!$D:$D,'스테이지별 난이도 설정'!$B254))</f>
        <v>5</v>
      </c>
      <c r="F254" cm="1">
        <f t="array" ref="F254">_xlfn.IFS(F$1='스테이지별 몬스터 스텟'!$H$3,SUMIFS('스테이지별 몬스터 스텟'!$R:$R,'스테이지별 몬스터 스텟'!$D:$D,'스테이지별 난이도 설정'!$B254),
F$1='스테이지별 몬스터 스텟'!$S$3,SUMIFS('스테이지별 몬스터 스텟'!$AC:$AC,'스테이지별 몬스터 스텟'!$D:$D,'스테이지별 난이도 설정'!$B254),
F$1='스테이지별 몬스터 스텟'!$AD$3,SUMIFS('스테이지별 몬스터 스텟'!$AN:$AN,'스테이지별 몬스터 스텟'!$D:$D,'스테이지별 난이도 설정'!$B254))</f>
        <v>10</v>
      </c>
      <c r="G254" cm="1">
        <f t="array" ref="G254">_xlfn.IFS(G$1='스테이지별 몬스터 스텟'!$H$3,SUMIFS('스테이지별 몬스터 스텟'!$R:$R,'스테이지별 몬스터 스텟'!$D:$D,'스테이지별 난이도 설정'!$B254),
G$1='스테이지별 몬스터 스텟'!$S$3,SUMIFS('스테이지별 몬스터 스텟'!$AC:$AC,'스테이지별 몬스터 스텟'!$D:$D,'스테이지별 난이도 설정'!$B254),
G$1='스테이지별 몬스터 스텟'!$AD$3,SUMIFS('스테이지별 몬스터 스텟'!$AN:$AN,'스테이지별 몬스터 스텟'!$D:$D,'스테이지별 난이도 설정'!$B254))</f>
        <v>15</v>
      </c>
      <c r="H254">
        <f t="shared" si="9"/>
        <v>30</v>
      </c>
      <c r="I254">
        <f t="shared" si="10"/>
        <v>1.5</v>
      </c>
    </row>
    <row r="255" spans="2:9" x14ac:dyDescent="0.3">
      <c r="B255">
        <v>254</v>
      </c>
      <c r="C255" s="52">
        <f t="shared" si="11"/>
        <v>101.60000000000036</v>
      </c>
      <c r="D255">
        <v>20</v>
      </c>
      <c r="E255" cm="1">
        <f t="array" ref="E255">_xlfn.IFS(E$1='스테이지별 몬스터 스텟'!$H$3,SUMIFS('스테이지별 몬스터 스텟'!$R:$R,'스테이지별 몬스터 스텟'!$D:$D,'스테이지별 난이도 설정'!$B255),
E$1='스테이지별 몬스터 스텟'!$S$3,SUMIFS('스테이지별 몬스터 스텟'!$AC:$AC,'스테이지별 몬스터 스텟'!$D:$D,'스테이지별 난이도 설정'!$B255),
E$1='스테이지별 몬스터 스텟'!$AD$3,SUMIFS('스테이지별 몬스터 스텟'!$AN:$AN,'스테이지별 몬스터 스텟'!$D:$D,'스테이지별 난이도 설정'!$B255))</f>
        <v>5</v>
      </c>
      <c r="F255" cm="1">
        <f t="array" ref="F255">_xlfn.IFS(F$1='스테이지별 몬스터 스텟'!$H$3,SUMIFS('스테이지별 몬스터 스텟'!$R:$R,'스테이지별 몬스터 스텟'!$D:$D,'스테이지별 난이도 설정'!$B255),
F$1='스테이지별 몬스터 스텟'!$S$3,SUMIFS('스테이지별 몬스터 스텟'!$AC:$AC,'스테이지별 몬스터 스텟'!$D:$D,'스테이지별 난이도 설정'!$B255),
F$1='스테이지별 몬스터 스텟'!$AD$3,SUMIFS('스테이지별 몬스터 스텟'!$AN:$AN,'스테이지별 몬스터 스텟'!$D:$D,'스테이지별 난이도 설정'!$B255))</f>
        <v>10</v>
      </c>
      <c r="G255" cm="1">
        <f t="array" ref="G255">_xlfn.IFS(G$1='스테이지별 몬스터 스텟'!$H$3,SUMIFS('스테이지별 몬스터 스텟'!$R:$R,'스테이지별 몬스터 스텟'!$D:$D,'스테이지별 난이도 설정'!$B255),
G$1='스테이지별 몬스터 스텟'!$S$3,SUMIFS('스테이지별 몬스터 스텟'!$AC:$AC,'스테이지별 몬스터 스텟'!$D:$D,'스테이지별 난이도 설정'!$B255),
G$1='스테이지별 몬스터 스텟'!$AD$3,SUMIFS('스테이지별 몬스터 스텟'!$AN:$AN,'스테이지별 몬스터 스텟'!$D:$D,'스테이지별 난이도 설정'!$B255))</f>
        <v>15</v>
      </c>
      <c r="H255">
        <f t="shared" si="9"/>
        <v>30</v>
      </c>
      <c r="I255">
        <f t="shared" si="10"/>
        <v>1.5</v>
      </c>
    </row>
    <row r="256" spans="2:9" x14ac:dyDescent="0.3">
      <c r="B256">
        <v>255</v>
      </c>
      <c r="C256" s="52">
        <f t="shared" si="11"/>
        <v>102.00000000000037</v>
      </c>
      <c r="D256">
        <v>20</v>
      </c>
      <c r="E256" cm="1">
        <f t="array" ref="E256">_xlfn.IFS(E$1='스테이지별 몬스터 스텟'!$H$3,SUMIFS('스테이지별 몬스터 스텟'!$R:$R,'스테이지별 몬스터 스텟'!$D:$D,'스테이지별 난이도 설정'!$B256),
E$1='스테이지별 몬스터 스텟'!$S$3,SUMIFS('스테이지별 몬스터 스텟'!$AC:$AC,'스테이지별 몬스터 스텟'!$D:$D,'스테이지별 난이도 설정'!$B256),
E$1='스테이지별 몬스터 스텟'!$AD$3,SUMIFS('스테이지별 몬스터 스텟'!$AN:$AN,'스테이지별 몬스터 스텟'!$D:$D,'스테이지별 난이도 설정'!$B256))</f>
        <v>5</v>
      </c>
      <c r="F256" cm="1">
        <f t="array" ref="F256">_xlfn.IFS(F$1='스테이지별 몬스터 스텟'!$H$3,SUMIFS('스테이지별 몬스터 스텟'!$R:$R,'스테이지별 몬스터 스텟'!$D:$D,'스테이지별 난이도 설정'!$B256),
F$1='스테이지별 몬스터 스텟'!$S$3,SUMIFS('스테이지별 몬스터 스텟'!$AC:$AC,'스테이지별 몬스터 스텟'!$D:$D,'스테이지별 난이도 설정'!$B256),
F$1='스테이지별 몬스터 스텟'!$AD$3,SUMIFS('스테이지별 몬스터 스텟'!$AN:$AN,'스테이지별 몬스터 스텟'!$D:$D,'스테이지별 난이도 설정'!$B256))</f>
        <v>10</v>
      </c>
      <c r="G256" cm="1">
        <f t="array" ref="G256">_xlfn.IFS(G$1='스테이지별 몬스터 스텟'!$H$3,SUMIFS('스테이지별 몬스터 스텟'!$R:$R,'스테이지별 몬스터 스텟'!$D:$D,'스테이지별 난이도 설정'!$B256),
G$1='스테이지별 몬스터 스텟'!$S$3,SUMIFS('스테이지별 몬스터 스텟'!$AC:$AC,'스테이지별 몬스터 스텟'!$D:$D,'스테이지별 난이도 설정'!$B256),
G$1='스테이지별 몬스터 스텟'!$AD$3,SUMIFS('스테이지별 몬스터 스텟'!$AN:$AN,'스테이지별 몬스터 스텟'!$D:$D,'스테이지별 난이도 설정'!$B256))</f>
        <v>15</v>
      </c>
      <c r="H256">
        <f t="shared" si="9"/>
        <v>30</v>
      </c>
      <c r="I256">
        <f t="shared" si="10"/>
        <v>1.5</v>
      </c>
    </row>
    <row r="257" spans="2:9" x14ac:dyDescent="0.3">
      <c r="B257">
        <v>256</v>
      </c>
      <c r="C257" s="52">
        <f t="shared" si="11"/>
        <v>102.40000000000038</v>
      </c>
      <c r="D257">
        <v>20</v>
      </c>
      <c r="E257" cm="1">
        <f t="array" ref="E257">_xlfn.IFS(E$1='스테이지별 몬스터 스텟'!$H$3,SUMIFS('스테이지별 몬스터 스텟'!$R:$R,'스테이지별 몬스터 스텟'!$D:$D,'스테이지별 난이도 설정'!$B257),
E$1='스테이지별 몬스터 스텟'!$S$3,SUMIFS('스테이지별 몬스터 스텟'!$AC:$AC,'스테이지별 몬스터 스텟'!$D:$D,'스테이지별 난이도 설정'!$B257),
E$1='스테이지별 몬스터 스텟'!$AD$3,SUMIFS('스테이지별 몬스터 스텟'!$AN:$AN,'스테이지별 몬스터 스텟'!$D:$D,'스테이지별 난이도 설정'!$B257))</f>
        <v>5</v>
      </c>
      <c r="F257" cm="1">
        <f t="array" ref="F257">_xlfn.IFS(F$1='스테이지별 몬스터 스텟'!$H$3,SUMIFS('스테이지별 몬스터 스텟'!$R:$R,'스테이지별 몬스터 스텟'!$D:$D,'스테이지별 난이도 설정'!$B257),
F$1='스테이지별 몬스터 스텟'!$S$3,SUMIFS('스테이지별 몬스터 스텟'!$AC:$AC,'스테이지별 몬스터 스텟'!$D:$D,'스테이지별 난이도 설정'!$B257),
F$1='스테이지별 몬스터 스텟'!$AD$3,SUMIFS('스테이지별 몬스터 스텟'!$AN:$AN,'스테이지별 몬스터 스텟'!$D:$D,'스테이지별 난이도 설정'!$B257))</f>
        <v>10</v>
      </c>
      <c r="G257" cm="1">
        <f t="array" ref="G257">_xlfn.IFS(G$1='스테이지별 몬스터 스텟'!$H$3,SUMIFS('스테이지별 몬스터 스텟'!$R:$R,'스테이지별 몬스터 스텟'!$D:$D,'스테이지별 난이도 설정'!$B257),
G$1='스테이지별 몬스터 스텟'!$S$3,SUMIFS('스테이지별 몬스터 스텟'!$AC:$AC,'스테이지별 몬스터 스텟'!$D:$D,'스테이지별 난이도 설정'!$B257),
G$1='스테이지별 몬스터 스텟'!$AD$3,SUMIFS('스테이지별 몬스터 스텟'!$AN:$AN,'스테이지별 몬스터 스텟'!$D:$D,'스테이지별 난이도 설정'!$B257))</f>
        <v>15</v>
      </c>
      <c r="H257">
        <f t="shared" si="9"/>
        <v>30</v>
      </c>
      <c r="I257">
        <f t="shared" si="10"/>
        <v>1.5</v>
      </c>
    </row>
    <row r="258" spans="2:9" x14ac:dyDescent="0.3">
      <c r="B258">
        <v>257</v>
      </c>
      <c r="C258" s="52">
        <f t="shared" si="11"/>
        <v>102.80000000000038</v>
      </c>
      <c r="D258">
        <v>20</v>
      </c>
      <c r="E258" cm="1">
        <f t="array" ref="E258">_xlfn.IFS(E$1='스테이지별 몬스터 스텟'!$H$3,SUMIFS('스테이지별 몬스터 스텟'!$R:$R,'스테이지별 몬스터 스텟'!$D:$D,'스테이지별 난이도 설정'!$B258),
E$1='스테이지별 몬스터 스텟'!$S$3,SUMIFS('스테이지별 몬스터 스텟'!$AC:$AC,'스테이지별 몬스터 스텟'!$D:$D,'스테이지별 난이도 설정'!$B258),
E$1='스테이지별 몬스터 스텟'!$AD$3,SUMIFS('스테이지별 몬스터 스텟'!$AN:$AN,'스테이지별 몬스터 스텟'!$D:$D,'스테이지별 난이도 설정'!$B258))</f>
        <v>5</v>
      </c>
      <c r="F258" cm="1">
        <f t="array" ref="F258">_xlfn.IFS(F$1='스테이지별 몬스터 스텟'!$H$3,SUMIFS('스테이지별 몬스터 스텟'!$R:$R,'스테이지별 몬스터 스텟'!$D:$D,'스테이지별 난이도 설정'!$B258),
F$1='스테이지별 몬스터 스텟'!$S$3,SUMIFS('스테이지별 몬스터 스텟'!$AC:$AC,'스테이지별 몬스터 스텟'!$D:$D,'스테이지별 난이도 설정'!$B258),
F$1='스테이지별 몬스터 스텟'!$AD$3,SUMIFS('스테이지별 몬스터 스텟'!$AN:$AN,'스테이지별 몬스터 스텟'!$D:$D,'스테이지별 난이도 설정'!$B258))</f>
        <v>10</v>
      </c>
      <c r="G258" cm="1">
        <f t="array" ref="G258">_xlfn.IFS(G$1='스테이지별 몬스터 스텟'!$H$3,SUMIFS('스테이지별 몬스터 스텟'!$R:$R,'스테이지별 몬스터 스텟'!$D:$D,'스테이지별 난이도 설정'!$B258),
G$1='스테이지별 몬스터 스텟'!$S$3,SUMIFS('스테이지별 몬스터 스텟'!$AC:$AC,'스테이지별 몬스터 스텟'!$D:$D,'스테이지별 난이도 설정'!$B258),
G$1='스테이지별 몬스터 스텟'!$AD$3,SUMIFS('스테이지별 몬스터 스텟'!$AN:$AN,'스테이지별 몬스터 스텟'!$D:$D,'스테이지별 난이도 설정'!$B258))</f>
        <v>15</v>
      </c>
      <c r="H258">
        <f t="shared" si="9"/>
        <v>30</v>
      </c>
      <c r="I258">
        <f t="shared" si="10"/>
        <v>1.5</v>
      </c>
    </row>
    <row r="259" spans="2:9" x14ac:dyDescent="0.3">
      <c r="B259">
        <v>258</v>
      </c>
      <c r="C259" s="52">
        <f t="shared" si="11"/>
        <v>103.20000000000039</v>
      </c>
      <c r="D259">
        <v>20</v>
      </c>
      <c r="E259" cm="1">
        <f t="array" ref="E259">_xlfn.IFS(E$1='스테이지별 몬스터 스텟'!$H$3,SUMIFS('스테이지별 몬스터 스텟'!$R:$R,'스테이지별 몬스터 스텟'!$D:$D,'스테이지별 난이도 설정'!$B259),
E$1='스테이지별 몬스터 스텟'!$S$3,SUMIFS('스테이지별 몬스터 스텟'!$AC:$AC,'스테이지별 몬스터 스텟'!$D:$D,'스테이지별 난이도 설정'!$B259),
E$1='스테이지별 몬스터 스텟'!$AD$3,SUMIFS('스테이지별 몬스터 스텟'!$AN:$AN,'스테이지별 몬스터 스텟'!$D:$D,'스테이지별 난이도 설정'!$B259))</f>
        <v>5</v>
      </c>
      <c r="F259" cm="1">
        <f t="array" ref="F259">_xlfn.IFS(F$1='스테이지별 몬스터 스텟'!$H$3,SUMIFS('스테이지별 몬스터 스텟'!$R:$R,'스테이지별 몬스터 스텟'!$D:$D,'스테이지별 난이도 설정'!$B259),
F$1='스테이지별 몬스터 스텟'!$S$3,SUMIFS('스테이지별 몬스터 스텟'!$AC:$AC,'스테이지별 몬스터 스텟'!$D:$D,'스테이지별 난이도 설정'!$B259),
F$1='스테이지별 몬스터 스텟'!$AD$3,SUMIFS('스테이지별 몬스터 스텟'!$AN:$AN,'스테이지별 몬스터 스텟'!$D:$D,'스테이지별 난이도 설정'!$B259))</f>
        <v>10</v>
      </c>
      <c r="G259" cm="1">
        <f t="array" ref="G259">_xlfn.IFS(G$1='스테이지별 몬스터 스텟'!$H$3,SUMIFS('스테이지별 몬스터 스텟'!$R:$R,'스테이지별 몬스터 스텟'!$D:$D,'스테이지별 난이도 설정'!$B259),
G$1='스테이지별 몬스터 스텟'!$S$3,SUMIFS('스테이지별 몬스터 스텟'!$AC:$AC,'스테이지별 몬스터 스텟'!$D:$D,'스테이지별 난이도 설정'!$B259),
G$1='스테이지별 몬스터 스텟'!$AD$3,SUMIFS('스테이지별 몬스터 스텟'!$AN:$AN,'스테이지별 몬스터 스텟'!$D:$D,'스테이지별 난이도 설정'!$B259))</f>
        <v>15</v>
      </c>
      <c r="H259">
        <f t="shared" ref="H259:H322" si="12">SUM(E259:G259)</f>
        <v>30</v>
      </c>
      <c r="I259">
        <f t="shared" ref="I259:I322" si="13">SUM(E259:G259)/D259</f>
        <v>1.5</v>
      </c>
    </row>
    <row r="260" spans="2:9" x14ac:dyDescent="0.3">
      <c r="B260">
        <v>259</v>
      </c>
      <c r="C260" s="52">
        <f t="shared" ref="C260:C323" si="14">C259+200/500</f>
        <v>103.60000000000039</v>
      </c>
      <c r="D260">
        <v>20</v>
      </c>
      <c r="E260" cm="1">
        <f t="array" ref="E260">_xlfn.IFS(E$1='스테이지별 몬스터 스텟'!$H$3,SUMIFS('스테이지별 몬스터 스텟'!$R:$R,'스테이지별 몬스터 스텟'!$D:$D,'스테이지별 난이도 설정'!$B260),
E$1='스테이지별 몬스터 스텟'!$S$3,SUMIFS('스테이지별 몬스터 스텟'!$AC:$AC,'스테이지별 몬스터 스텟'!$D:$D,'스테이지별 난이도 설정'!$B260),
E$1='스테이지별 몬스터 스텟'!$AD$3,SUMIFS('스테이지별 몬스터 스텟'!$AN:$AN,'스테이지별 몬스터 스텟'!$D:$D,'스테이지별 난이도 설정'!$B260))</f>
        <v>5</v>
      </c>
      <c r="F260" cm="1">
        <f t="array" ref="F260">_xlfn.IFS(F$1='스테이지별 몬스터 스텟'!$H$3,SUMIFS('스테이지별 몬스터 스텟'!$R:$R,'스테이지별 몬스터 스텟'!$D:$D,'스테이지별 난이도 설정'!$B260),
F$1='스테이지별 몬스터 스텟'!$S$3,SUMIFS('스테이지별 몬스터 스텟'!$AC:$AC,'스테이지별 몬스터 스텟'!$D:$D,'스테이지별 난이도 설정'!$B260),
F$1='스테이지별 몬스터 스텟'!$AD$3,SUMIFS('스테이지별 몬스터 스텟'!$AN:$AN,'스테이지별 몬스터 스텟'!$D:$D,'스테이지별 난이도 설정'!$B260))</f>
        <v>10</v>
      </c>
      <c r="G260" cm="1">
        <f t="array" ref="G260">_xlfn.IFS(G$1='스테이지별 몬스터 스텟'!$H$3,SUMIFS('스테이지별 몬스터 스텟'!$R:$R,'스테이지별 몬스터 스텟'!$D:$D,'스테이지별 난이도 설정'!$B260),
G$1='스테이지별 몬스터 스텟'!$S$3,SUMIFS('스테이지별 몬스터 스텟'!$AC:$AC,'스테이지별 몬스터 스텟'!$D:$D,'스테이지별 난이도 설정'!$B260),
G$1='스테이지별 몬스터 스텟'!$AD$3,SUMIFS('스테이지별 몬스터 스텟'!$AN:$AN,'스테이지별 몬스터 스텟'!$D:$D,'스테이지별 난이도 설정'!$B260))</f>
        <v>15</v>
      </c>
      <c r="H260">
        <f t="shared" si="12"/>
        <v>30</v>
      </c>
      <c r="I260">
        <f t="shared" si="13"/>
        <v>1.5</v>
      </c>
    </row>
    <row r="261" spans="2:9" x14ac:dyDescent="0.3">
      <c r="B261">
        <v>260</v>
      </c>
      <c r="C261" s="52">
        <f t="shared" si="14"/>
        <v>104.0000000000004</v>
      </c>
      <c r="D261">
        <v>20</v>
      </c>
      <c r="E261" cm="1">
        <f t="array" ref="E261">_xlfn.IFS(E$1='스테이지별 몬스터 스텟'!$H$3,SUMIFS('스테이지별 몬스터 스텟'!$R:$R,'스테이지별 몬스터 스텟'!$D:$D,'스테이지별 난이도 설정'!$B261),
E$1='스테이지별 몬스터 스텟'!$S$3,SUMIFS('스테이지별 몬스터 스텟'!$AC:$AC,'스테이지별 몬스터 스텟'!$D:$D,'스테이지별 난이도 설정'!$B261),
E$1='스테이지별 몬스터 스텟'!$AD$3,SUMIFS('스테이지별 몬스터 스텟'!$AN:$AN,'스테이지별 몬스터 스텟'!$D:$D,'스테이지별 난이도 설정'!$B261))</f>
        <v>5</v>
      </c>
      <c r="F261" cm="1">
        <f t="array" ref="F261">_xlfn.IFS(F$1='스테이지별 몬스터 스텟'!$H$3,SUMIFS('스테이지별 몬스터 스텟'!$R:$R,'스테이지별 몬스터 스텟'!$D:$D,'스테이지별 난이도 설정'!$B261),
F$1='스테이지별 몬스터 스텟'!$S$3,SUMIFS('스테이지별 몬스터 스텟'!$AC:$AC,'스테이지별 몬스터 스텟'!$D:$D,'스테이지별 난이도 설정'!$B261),
F$1='스테이지별 몬스터 스텟'!$AD$3,SUMIFS('스테이지별 몬스터 스텟'!$AN:$AN,'스테이지별 몬스터 스텟'!$D:$D,'스테이지별 난이도 설정'!$B261))</f>
        <v>10</v>
      </c>
      <c r="G261" cm="1">
        <f t="array" ref="G261">_xlfn.IFS(G$1='스테이지별 몬스터 스텟'!$H$3,SUMIFS('스테이지별 몬스터 스텟'!$R:$R,'스테이지별 몬스터 스텟'!$D:$D,'스테이지별 난이도 설정'!$B261),
G$1='스테이지별 몬스터 스텟'!$S$3,SUMIFS('스테이지별 몬스터 스텟'!$AC:$AC,'스테이지별 몬스터 스텟'!$D:$D,'스테이지별 난이도 설정'!$B261),
G$1='스테이지별 몬스터 스텟'!$AD$3,SUMIFS('스테이지별 몬스터 스텟'!$AN:$AN,'스테이지별 몬스터 스텟'!$D:$D,'스테이지별 난이도 설정'!$B261))</f>
        <v>15</v>
      </c>
      <c r="H261">
        <f t="shared" si="12"/>
        <v>30</v>
      </c>
      <c r="I261">
        <f t="shared" si="13"/>
        <v>1.5</v>
      </c>
    </row>
    <row r="262" spans="2:9" x14ac:dyDescent="0.3">
      <c r="B262">
        <v>261</v>
      </c>
      <c r="C262" s="52">
        <f t="shared" si="14"/>
        <v>104.4000000000004</v>
      </c>
      <c r="D262">
        <v>20</v>
      </c>
      <c r="E262" cm="1">
        <f t="array" ref="E262">_xlfn.IFS(E$1='스테이지별 몬스터 스텟'!$H$3,SUMIFS('스테이지별 몬스터 스텟'!$R:$R,'스테이지별 몬스터 스텟'!$D:$D,'스테이지별 난이도 설정'!$B262),
E$1='스테이지별 몬스터 스텟'!$S$3,SUMIFS('스테이지별 몬스터 스텟'!$AC:$AC,'스테이지별 몬스터 스텟'!$D:$D,'스테이지별 난이도 설정'!$B262),
E$1='스테이지별 몬스터 스텟'!$AD$3,SUMIFS('스테이지별 몬스터 스텟'!$AN:$AN,'스테이지별 몬스터 스텟'!$D:$D,'스테이지별 난이도 설정'!$B262))</f>
        <v>5</v>
      </c>
      <c r="F262" cm="1">
        <f t="array" ref="F262">_xlfn.IFS(F$1='스테이지별 몬스터 스텟'!$H$3,SUMIFS('스테이지별 몬스터 스텟'!$R:$R,'스테이지별 몬스터 스텟'!$D:$D,'스테이지별 난이도 설정'!$B262),
F$1='스테이지별 몬스터 스텟'!$S$3,SUMIFS('스테이지별 몬스터 스텟'!$AC:$AC,'스테이지별 몬스터 스텟'!$D:$D,'스테이지별 난이도 설정'!$B262),
F$1='스테이지별 몬스터 스텟'!$AD$3,SUMIFS('스테이지별 몬스터 스텟'!$AN:$AN,'스테이지별 몬스터 스텟'!$D:$D,'스테이지별 난이도 설정'!$B262))</f>
        <v>10</v>
      </c>
      <c r="G262" cm="1">
        <f t="array" ref="G262">_xlfn.IFS(G$1='스테이지별 몬스터 스텟'!$H$3,SUMIFS('스테이지별 몬스터 스텟'!$R:$R,'스테이지별 몬스터 스텟'!$D:$D,'스테이지별 난이도 설정'!$B262),
G$1='스테이지별 몬스터 스텟'!$S$3,SUMIFS('스테이지별 몬스터 스텟'!$AC:$AC,'스테이지별 몬스터 스텟'!$D:$D,'스테이지별 난이도 설정'!$B262),
G$1='스테이지별 몬스터 스텟'!$AD$3,SUMIFS('스테이지별 몬스터 스텟'!$AN:$AN,'스테이지별 몬스터 스텟'!$D:$D,'스테이지별 난이도 설정'!$B262))</f>
        <v>15</v>
      </c>
      <c r="H262">
        <f t="shared" si="12"/>
        <v>30</v>
      </c>
      <c r="I262">
        <f t="shared" si="13"/>
        <v>1.5</v>
      </c>
    </row>
    <row r="263" spans="2:9" x14ac:dyDescent="0.3">
      <c r="B263">
        <v>262</v>
      </c>
      <c r="C263" s="52">
        <f t="shared" si="14"/>
        <v>104.80000000000041</v>
      </c>
      <c r="D263">
        <v>20</v>
      </c>
      <c r="E263" cm="1">
        <f t="array" ref="E263">_xlfn.IFS(E$1='스테이지별 몬스터 스텟'!$H$3,SUMIFS('스테이지별 몬스터 스텟'!$R:$R,'스테이지별 몬스터 스텟'!$D:$D,'스테이지별 난이도 설정'!$B263),
E$1='스테이지별 몬스터 스텟'!$S$3,SUMIFS('스테이지별 몬스터 스텟'!$AC:$AC,'스테이지별 몬스터 스텟'!$D:$D,'스테이지별 난이도 설정'!$B263),
E$1='스테이지별 몬스터 스텟'!$AD$3,SUMIFS('스테이지별 몬스터 스텟'!$AN:$AN,'스테이지별 몬스터 스텟'!$D:$D,'스테이지별 난이도 설정'!$B263))</f>
        <v>5</v>
      </c>
      <c r="F263" cm="1">
        <f t="array" ref="F263">_xlfn.IFS(F$1='스테이지별 몬스터 스텟'!$H$3,SUMIFS('스테이지별 몬스터 스텟'!$R:$R,'스테이지별 몬스터 스텟'!$D:$D,'스테이지별 난이도 설정'!$B263),
F$1='스테이지별 몬스터 스텟'!$S$3,SUMIFS('스테이지별 몬스터 스텟'!$AC:$AC,'스테이지별 몬스터 스텟'!$D:$D,'스테이지별 난이도 설정'!$B263),
F$1='스테이지별 몬스터 스텟'!$AD$3,SUMIFS('스테이지별 몬스터 스텟'!$AN:$AN,'스테이지별 몬스터 스텟'!$D:$D,'스테이지별 난이도 설정'!$B263))</f>
        <v>10</v>
      </c>
      <c r="G263" cm="1">
        <f t="array" ref="G263">_xlfn.IFS(G$1='스테이지별 몬스터 스텟'!$H$3,SUMIFS('스테이지별 몬스터 스텟'!$R:$R,'스테이지별 몬스터 스텟'!$D:$D,'스테이지별 난이도 설정'!$B263),
G$1='스테이지별 몬스터 스텟'!$S$3,SUMIFS('스테이지별 몬스터 스텟'!$AC:$AC,'스테이지별 몬스터 스텟'!$D:$D,'스테이지별 난이도 설정'!$B263),
G$1='스테이지별 몬스터 스텟'!$AD$3,SUMIFS('스테이지별 몬스터 스텟'!$AN:$AN,'스테이지별 몬스터 스텟'!$D:$D,'스테이지별 난이도 설정'!$B263))</f>
        <v>15</v>
      </c>
      <c r="H263">
        <f t="shared" si="12"/>
        <v>30</v>
      </c>
      <c r="I263">
        <f t="shared" si="13"/>
        <v>1.5</v>
      </c>
    </row>
    <row r="264" spans="2:9" x14ac:dyDescent="0.3">
      <c r="B264">
        <v>263</v>
      </c>
      <c r="C264" s="52">
        <f t="shared" si="14"/>
        <v>105.20000000000041</v>
      </c>
      <c r="D264">
        <v>20</v>
      </c>
      <c r="E264" cm="1">
        <f t="array" ref="E264">_xlfn.IFS(E$1='스테이지별 몬스터 스텟'!$H$3,SUMIFS('스테이지별 몬스터 스텟'!$R:$R,'스테이지별 몬스터 스텟'!$D:$D,'스테이지별 난이도 설정'!$B264),
E$1='스테이지별 몬스터 스텟'!$S$3,SUMIFS('스테이지별 몬스터 스텟'!$AC:$AC,'스테이지별 몬스터 스텟'!$D:$D,'스테이지별 난이도 설정'!$B264),
E$1='스테이지별 몬스터 스텟'!$AD$3,SUMIFS('스테이지별 몬스터 스텟'!$AN:$AN,'스테이지별 몬스터 스텟'!$D:$D,'스테이지별 난이도 설정'!$B264))</f>
        <v>5</v>
      </c>
      <c r="F264" cm="1">
        <f t="array" ref="F264">_xlfn.IFS(F$1='스테이지별 몬스터 스텟'!$H$3,SUMIFS('스테이지별 몬스터 스텟'!$R:$R,'스테이지별 몬스터 스텟'!$D:$D,'스테이지별 난이도 설정'!$B264),
F$1='스테이지별 몬스터 스텟'!$S$3,SUMIFS('스테이지별 몬스터 스텟'!$AC:$AC,'스테이지별 몬스터 스텟'!$D:$D,'스테이지별 난이도 설정'!$B264),
F$1='스테이지별 몬스터 스텟'!$AD$3,SUMIFS('스테이지별 몬스터 스텟'!$AN:$AN,'스테이지별 몬스터 스텟'!$D:$D,'스테이지별 난이도 설정'!$B264))</f>
        <v>10</v>
      </c>
      <c r="G264" cm="1">
        <f t="array" ref="G264">_xlfn.IFS(G$1='스테이지별 몬스터 스텟'!$H$3,SUMIFS('스테이지별 몬스터 스텟'!$R:$R,'스테이지별 몬스터 스텟'!$D:$D,'스테이지별 난이도 설정'!$B264),
G$1='스테이지별 몬스터 스텟'!$S$3,SUMIFS('스테이지별 몬스터 스텟'!$AC:$AC,'스테이지별 몬스터 스텟'!$D:$D,'스테이지별 난이도 설정'!$B264),
G$1='스테이지별 몬스터 스텟'!$AD$3,SUMIFS('스테이지별 몬스터 스텟'!$AN:$AN,'스테이지별 몬스터 스텟'!$D:$D,'스테이지별 난이도 설정'!$B264))</f>
        <v>15</v>
      </c>
      <c r="H264">
        <f t="shared" si="12"/>
        <v>30</v>
      </c>
      <c r="I264">
        <f t="shared" si="13"/>
        <v>1.5</v>
      </c>
    </row>
    <row r="265" spans="2:9" x14ac:dyDescent="0.3">
      <c r="B265">
        <v>264</v>
      </c>
      <c r="C265" s="52">
        <f t="shared" si="14"/>
        <v>105.60000000000042</v>
      </c>
      <c r="D265">
        <v>20</v>
      </c>
      <c r="E265" cm="1">
        <f t="array" ref="E265">_xlfn.IFS(E$1='스테이지별 몬스터 스텟'!$H$3,SUMIFS('스테이지별 몬스터 스텟'!$R:$R,'스테이지별 몬스터 스텟'!$D:$D,'스테이지별 난이도 설정'!$B265),
E$1='스테이지별 몬스터 스텟'!$S$3,SUMIFS('스테이지별 몬스터 스텟'!$AC:$AC,'스테이지별 몬스터 스텟'!$D:$D,'스테이지별 난이도 설정'!$B265),
E$1='스테이지별 몬스터 스텟'!$AD$3,SUMIFS('스테이지별 몬스터 스텟'!$AN:$AN,'스테이지별 몬스터 스텟'!$D:$D,'스테이지별 난이도 설정'!$B265))</f>
        <v>5</v>
      </c>
      <c r="F265" cm="1">
        <f t="array" ref="F265">_xlfn.IFS(F$1='스테이지별 몬스터 스텟'!$H$3,SUMIFS('스테이지별 몬스터 스텟'!$R:$R,'스테이지별 몬스터 스텟'!$D:$D,'스테이지별 난이도 설정'!$B265),
F$1='스테이지별 몬스터 스텟'!$S$3,SUMIFS('스테이지별 몬스터 스텟'!$AC:$AC,'스테이지별 몬스터 스텟'!$D:$D,'스테이지별 난이도 설정'!$B265),
F$1='스테이지별 몬스터 스텟'!$AD$3,SUMIFS('스테이지별 몬스터 스텟'!$AN:$AN,'스테이지별 몬스터 스텟'!$D:$D,'스테이지별 난이도 설정'!$B265))</f>
        <v>10</v>
      </c>
      <c r="G265" cm="1">
        <f t="array" ref="G265">_xlfn.IFS(G$1='스테이지별 몬스터 스텟'!$H$3,SUMIFS('스테이지별 몬스터 스텟'!$R:$R,'스테이지별 몬스터 스텟'!$D:$D,'스테이지별 난이도 설정'!$B265),
G$1='스테이지별 몬스터 스텟'!$S$3,SUMIFS('스테이지별 몬스터 스텟'!$AC:$AC,'스테이지별 몬스터 스텟'!$D:$D,'스테이지별 난이도 설정'!$B265),
G$1='스테이지별 몬스터 스텟'!$AD$3,SUMIFS('스테이지별 몬스터 스텟'!$AN:$AN,'스테이지별 몬스터 스텟'!$D:$D,'스테이지별 난이도 설정'!$B265))</f>
        <v>15</v>
      </c>
      <c r="H265">
        <f t="shared" si="12"/>
        <v>30</v>
      </c>
      <c r="I265">
        <f t="shared" si="13"/>
        <v>1.5</v>
      </c>
    </row>
    <row r="266" spans="2:9" x14ac:dyDescent="0.3">
      <c r="B266">
        <v>265</v>
      </c>
      <c r="C266" s="52">
        <f t="shared" si="14"/>
        <v>106.00000000000043</v>
      </c>
      <c r="D266">
        <v>20</v>
      </c>
      <c r="E266" cm="1">
        <f t="array" ref="E266">_xlfn.IFS(E$1='스테이지별 몬스터 스텟'!$H$3,SUMIFS('스테이지별 몬스터 스텟'!$R:$R,'스테이지별 몬스터 스텟'!$D:$D,'스테이지별 난이도 설정'!$B266),
E$1='스테이지별 몬스터 스텟'!$S$3,SUMIFS('스테이지별 몬스터 스텟'!$AC:$AC,'스테이지별 몬스터 스텟'!$D:$D,'스테이지별 난이도 설정'!$B266),
E$1='스테이지별 몬스터 스텟'!$AD$3,SUMIFS('스테이지별 몬스터 스텟'!$AN:$AN,'스테이지별 몬스터 스텟'!$D:$D,'스테이지별 난이도 설정'!$B266))</f>
        <v>5</v>
      </c>
      <c r="F266" cm="1">
        <f t="array" ref="F266">_xlfn.IFS(F$1='스테이지별 몬스터 스텟'!$H$3,SUMIFS('스테이지별 몬스터 스텟'!$R:$R,'스테이지별 몬스터 스텟'!$D:$D,'스테이지별 난이도 설정'!$B266),
F$1='스테이지별 몬스터 스텟'!$S$3,SUMIFS('스테이지별 몬스터 스텟'!$AC:$AC,'스테이지별 몬스터 스텟'!$D:$D,'스테이지별 난이도 설정'!$B266),
F$1='스테이지별 몬스터 스텟'!$AD$3,SUMIFS('스테이지별 몬스터 스텟'!$AN:$AN,'스테이지별 몬스터 스텟'!$D:$D,'스테이지별 난이도 설정'!$B266))</f>
        <v>10</v>
      </c>
      <c r="G266" cm="1">
        <f t="array" ref="G266">_xlfn.IFS(G$1='스테이지별 몬스터 스텟'!$H$3,SUMIFS('스테이지별 몬스터 스텟'!$R:$R,'스테이지별 몬스터 스텟'!$D:$D,'스테이지별 난이도 설정'!$B266),
G$1='스테이지별 몬스터 스텟'!$S$3,SUMIFS('스테이지별 몬스터 스텟'!$AC:$AC,'스테이지별 몬스터 스텟'!$D:$D,'스테이지별 난이도 설정'!$B266),
G$1='스테이지별 몬스터 스텟'!$AD$3,SUMIFS('스테이지별 몬스터 스텟'!$AN:$AN,'스테이지별 몬스터 스텟'!$D:$D,'스테이지별 난이도 설정'!$B266))</f>
        <v>15</v>
      </c>
      <c r="H266">
        <f t="shared" si="12"/>
        <v>30</v>
      </c>
      <c r="I266">
        <f t="shared" si="13"/>
        <v>1.5</v>
      </c>
    </row>
    <row r="267" spans="2:9" x14ac:dyDescent="0.3">
      <c r="B267">
        <v>266</v>
      </c>
      <c r="C267" s="52">
        <f t="shared" si="14"/>
        <v>106.40000000000043</v>
      </c>
      <c r="D267">
        <v>20</v>
      </c>
      <c r="E267" cm="1">
        <f t="array" ref="E267">_xlfn.IFS(E$1='스테이지별 몬스터 스텟'!$H$3,SUMIFS('스테이지별 몬스터 스텟'!$R:$R,'스테이지별 몬스터 스텟'!$D:$D,'스테이지별 난이도 설정'!$B267),
E$1='스테이지별 몬스터 스텟'!$S$3,SUMIFS('스테이지별 몬스터 스텟'!$AC:$AC,'스테이지별 몬스터 스텟'!$D:$D,'스테이지별 난이도 설정'!$B267),
E$1='스테이지별 몬스터 스텟'!$AD$3,SUMIFS('스테이지별 몬스터 스텟'!$AN:$AN,'스테이지별 몬스터 스텟'!$D:$D,'스테이지별 난이도 설정'!$B267))</f>
        <v>5</v>
      </c>
      <c r="F267" cm="1">
        <f t="array" ref="F267">_xlfn.IFS(F$1='스테이지별 몬스터 스텟'!$H$3,SUMIFS('스테이지별 몬스터 스텟'!$R:$R,'스테이지별 몬스터 스텟'!$D:$D,'스테이지별 난이도 설정'!$B267),
F$1='스테이지별 몬스터 스텟'!$S$3,SUMIFS('스테이지별 몬스터 스텟'!$AC:$AC,'스테이지별 몬스터 스텟'!$D:$D,'스테이지별 난이도 설정'!$B267),
F$1='스테이지별 몬스터 스텟'!$AD$3,SUMIFS('스테이지별 몬스터 스텟'!$AN:$AN,'스테이지별 몬스터 스텟'!$D:$D,'스테이지별 난이도 설정'!$B267))</f>
        <v>10</v>
      </c>
      <c r="G267" cm="1">
        <f t="array" ref="G267">_xlfn.IFS(G$1='스테이지별 몬스터 스텟'!$H$3,SUMIFS('스테이지별 몬스터 스텟'!$R:$R,'스테이지별 몬스터 스텟'!$D:$D,'스테이지별 난이도 설정'!$B267),
G$1='스테이지별 몬스터 스텟'!$S$3,SUMIFS('스테이지별 몬스터 스텟'!$AC:$AC,'스테이지별 몬스터 스텟'!$D:$D,'스테이지별 난이도 설정'!$B267),
G$1='스테이지별 몬스터 스텟'!$AD$3,SUMIFS('스테이지별 몬스터 스텟'!$AN:$AN,'스테이지별 몬스터 스텟'!$D:$D,'스테이지별 난이도 설정'!$B267))</f>
        <v>15</v>
      </c>
      <c r="H267">
        <f t="shared" si="12"/>
        <v>30</v>
      </c>
      <c r="I267">
        <f t="shared" si="13"/>
        <v>1.5</v>
      </c>
    </row>
    <row r="268" spans="2:9" x14ac:dyDescent="0.3">
      <c r="B268">
        <v>267</v>
      </c>
      <c r="C268" s="52">
        <f t="shared" si="14"/>
        <v>106.80000000000044</v>
      </c>
      <c r="D268">
        <v>20</v>
      </c>
      <c r="E268" cm="1">
        <f t="array" ref="E268">_xlfn.IFS(E$1='스테이지별 몬스터 스텟'!$H$3,SUMIFS('스테이지별 몬스터 스텟'!$R:$R,'스테이지별 몬스터 스텟'!$D:$D,'스테이지별 난이도 설정'!$B268),
E$1='스테이지별 몬스터 스텟'!$S$3,SUMIFS('스테이지별 몬스터 스텟'!$AC:$AC,'스테이지별 몬스터 스텟'!$D:$D,'스테이지별 난이도 설정'!$B268),
E$1='스테이지별 몬스터 스텟'!$AD$3,SUMIFS('스테이지별 몬스터 스텟'!$AN:$AN,'스테이지별 몬스터 스텟'!$D:$D,'스테이지별 난이도 설정'!$B268))</f>
        <v>5</v>
      </c>
      <c r="F268" cm="1">
        <f t="array" ref="F268">_xlfn.IFS(F$1='스테이지별 몬스터 스텟'!$H$3,SUMIFS('스테이지별 몬스터 스텟'!$R:$R,'스테이지별 몬스터 스텟'!$D:$D,'스테이지별 난이도 설정'!$B268),
F$1='스테이지별 몬스터 스텟'!$S$3,SUMIFS('스테이지별 몬스터 스텟'!$AC:$AC,'스테이지별 몬스터 스텟'!$D:$D,'스테이지별 난이도 설정'!$B268),
F$1='스테이지별 몬스터 스텟'!$AD$3,SUMIFS('스테이지별 몬스터 스텟'!$AN:$AN,'스테이지별 몬스터 스텟'!$D:$D,'스테이지별 난이도 설정'!$B268))</f>
        <v>10</v>
      </c>
      <c r="G268" cm="1">
        <f t="array" ref="G268">_xlfn.IFS(G$1='스테이지별 몬스터 스텟'!$H$3,SUMIFS('스테이지별 몬스터 스텟'!$R:$R,'스테이지별 몬스터 스텟'!$D:$D,'스테이지별 난이도 설정'!$B268),
G$1='스테이지별 몬스터 스텟'!$S$3,SUMIFS('스테이지별 몬스터 스텟'!$AC:$AC,'스테이지별 몬스터 스텟'!$D:$D,'스테이지별 난이도 설정'!$B268),
G$1='스테이지별 몬스터 스텟'!$AD$3,SUMIFS('스테이지별 몬스터 스텟'!$AN:$AN,'스테이지별 몬스터 스텟'!$D:$D,'스테이지별 난이도 설정'!$B268))</f>
        <v>15</v>
      </c>
      <c r="H268">
        <f t="shared" si="12"/>
        <v>30</v>
      </c>
      <c r="I268">
        <f t="shared" si="13"/>
        <v>1.5</v>
      </c>
    </row>
    <row r="269" spans="2:9" x14ac:dyDescent="0.3">
      <c r="B269">
        <v>268</v>
      </c>
      <c r="C269" s="52">
        <f t="shared" si="14"/>
        <v>107.20000000000044</v>
      </c>
      <c r="D269">
        <v>20</v>
      </c>
      <c r="E269" cm="1">
        <f t="array" ref="E269">_xlfn.IFS(E$1='스테이지별 몬스터 스텟'!$H$3,SUMIFS('스테이지별 몬스터 스텟'!$R:$R,'스테이지별 몬스터 스텟'!$D:$D,'스테이지별 난이도 설정'!$B269),
E$1='스테이지별 몬스터 스텟'!$S$3,SUMIFS('스테이지별 몬스터 스텟'!$AC:$AC,'스테이지별 몬스터 스텟'!$D:$D,'스테이지별 난이도 설정'!$B269),
E$1='스테이지별 몬스터 스텟'!$AD$3,SUMIFS('스테이지별 몬스터 스텟'!$AN:$AN,'스테이지별 몬스터 스텟'!$D:$D,'스테이지별 난이도 설정'!$B269))</f>
        <v>5</v>
      </c>
      <c r="F269" cm="1">
        <f t="array" ref="F269">_xlfn.IFS(F$1='스테이지별 몬스터 스텟'!$H$3,SUMIFS('스테이지별 몬스터 스텟'!$R:$R,'스테이지별 몬스터 스텟'!$D:$D,'스테이지별 난이도 설정'!$B269),
F$1='스테이지별 몬스터 스텟'!$S$3,SUMIFS('스테이지별 몬스터 스텟'!$AC:$AC,'스테이지별 몬스터 스텟'!$D:$D,'스테이지별 난이도 설정'!$B269),
F$1='스테이지별 몬스터 스텟'!$AD$3,SUMIFS('스테이지별 몬스터 스텟'!$AN:$AN,'스테이지별 몬스터 스텟'!$D:$D,'스테이지별 난이도 설정'!$B269))</f>
        <v>10</v>
      </c>
      <c r="G269" cm="1">
        <f t="array" ref="G269">_xlfn.IFS(G$1='스테이지별 몬스터 스텟'!$H$3,SUMIFS('스테이지별 몬스터 스텟'!$R:$R,'스테이지별 몬스터 스텟'!$D:$D,'스테이지별 난이도 설정'!$B269),
G$1='스테이지별 몬스터 스텟'!$S$3,SUMIFS('스테이지별 몬스터 스텟'!$AC:$AC,'스테이지별 몬스터 스텟'!$D:$D,'스테이지별 난이도 설정'!$B269),
G$1='스테이지별 몬스터 스텟'!$AD$3,SUMIFS('스테이지별 몬스터 스텟'!$AN:$AN,'스테이지별 몬스터 스텟'!$D:$D,'스테이지별 난이도 설정'!$B269))</f>
        <v>15</v>
      </c>
      <c r="H269">
        <f t="shared" si="12"/>
        <v>30</v>
      </c>
      <c r="I269">
        <f t="shared" si="13"/>
        <v>1.5</v>
      </c>
    </row>
    <row r="270" spans="2:9" x14ac:dyDescent="0.3">
      <c r="B270">
        <v>269</v>
      </c>
      <c r="C270" s="52">
        <f t="shared" si="14"/>
        <v>107.60000000000045</v>
      </c>
      <c r="D270">
        <v>20</v>
      </c>
      <c r="E270" cm="1">
        <f t="array" ref="E270">_xlfn.IFS(E$1='스테이지별 몬스터 스텟'!$H$3,SUMIFS('스테이지별 몬스터 스텟'!$R:$R,'스테이지별 몬스터 스텟'!$D:$D,'스테이지별 난이도 설정'!$B270),
E$1='스테이지별 몬스터 스텟'!$S$3,SUMIFS('스테이지별 몬스터 스텟'!$AC:$AC,'스테이지별 몬스터 스텟'!$D:$D,'스테이지별 난이도 설정'!$B270),
E$1='스테이지별 몬스터 스텟'!$AD$3,SUMIFS('스테이지별 몬스터 스텟'!$AN:$AN,'스테이지별 몬스터 스텟'!$D:$D,'스테이지별 난이도 설정'!$B270))</f>
        <v>5</v>
      </c>
      <c r="F270" cm="1">
        <f t="array" ref="F270">_xlfn.IFS(F$1='스테이지별 몬스터 스텟'!$H$3,SUMIFS('스테이지별 몬스터 스텟'!$R:$R,'스테이지별 몬스터 스텟'!$D:$D,'스테이지별 난이도 설정'!$B270),
F$1='스테이지별 몬스터 스텟'!$S$3,SUMIFS('스테이지별 몬스터 스텟'!$AC:$AC,'스테이지별 몬스터 스텟'!$D:$D,'스테이지별 난이도 설정'!$B270),
F$1='스테이지별 몬스터 스텟'!$AD$3,SUMIFS('스테이지별 몬스터 스텟'!$AN:$AN,'스테이지별 몬스터 스텟'!$D:$D,'스테이지별 난이도 설정'!$B270))</f>
        <v>10</v>
      </c>
      <c r="G270" cm="1">
        <f t="array" ref="G270">_xlfn.IFS(G$1='스테이지별 몬스터 스텟'!$H$3,SUMIFS('스테이지별 몬스터 스텟'!$R:$R,'스테이지별 몬스터 스텟'!$D:$D,'스테이지별 난이도 설정'!$B270),
G$1='스테이지별 몬스터 스텟'!$S$3,SUMIFS('스테이지별 몬스터 스텟'!$AC:$AC,'스테이지별 몬스터 스텟'!$D:$D,'스테이지별 난이도 설정'!$B270),
G$1='스테이지별 몬스터 스텟'!$AD$3,SUMIFS('스테이지별 몬스터 스텟'!$AN:$AN,'스테이지별 몬스터 스텟'!$D:$D,'스테이지별 난이도 설정'!$B270))</f>
        <v>15</v>
      </c>
      <c r="H270">
        <f t="shared" si="12"/>
        <v>30</v>
      </c>
      <c r="I270">
        <f t="shared" si="13"/>
        <v>1.5</v>
      </c>
    </row>
    <row r="271" spans="2:9" x14ac:dyDescent="0.3">
      <c r="B271">
        <v>270</v>
      </c>
      <c r="C271" s="52">
        <f t="shared" si="14"/>
        <v>108.00000000000045</v>
      </c>
      <c r="D271">
        <v>20</v>
      </c>
      <c r="E271" cm="1">
        <f t="array" ref="E271">_xlfn.IFS(E$1='스테이지별 몬스터 스텟'!$H$3,SUMIFS('스테이지별 몬스터 스텟'!$R:$R,'스테이지별 몬스터 스텟'!$D:$D,'스테이지별 난이도 설정'!$B271),
E$1='스테이지별 몬스터 스텟'!$S$3,SUMIFS('스테이지별 몬스터 스텟'!$AC:$AC,'스테이지별 몬스터 스텟'!$D:$D,'스테이지별 난이도 설정'!$B271),
E$1='스테이지별 몬스터 스텟'!$AD$3,SUMIFS('스테이지별 몬스터 스텟'!$AN:$AN,'스테이지별 몬스터 스텟'!$D:$D,'스테이지별 난이도 설정'!$B271))</f>
        <v>5</v>
      </c>
      <c r="F271" cm="1">
        <f t="array" ref="F271">_xlfn.IFS(F$1='스테이지별 몬스터 스텟'!$H$3,SUMIFS('스테이지별 몬스터 스텟'!$R:$R,'스테이지별 몬스터 스텟'!$D:$D,'스테이지별 난이도 설정'!$B271),
F$1='스테이지별 몬스터 스텟'!$S$3,SUMIFS('스테이지별 몬스터 스텟'!$AC:$AC,'스테이지별 몬스터 스텟'!$D:$D,'스테이지별 난이도 설정'!$B271),
F$1='스테이지별 몬스터 스텟'!$AD$3,SUMIFS('스테이지별 몬스터 스텟'!$AN:$AN,'스테이지별 몬스터 스텟'!$D:$D,'스테이지별 난이도 설정'!$B271))</f>
        <v>10</v>
      </c>
      <c r="G271" cm="1">
        <f t="array" ref="G271">_xlfn.IFS(G$1='스테이지별 몬스터 스텟'!$H$3,SUMIFS('스테이지별 몬스터 스텟'!$R:$R,'스테이지별 몬스터 스텟'!$D:$D,'스테이지별 난이도 설정'!$B271),
G$1='스테이지별 몬스터 스텟'!$S$3,SUMIFS('스테이지별 몬스터 스텟'!$AC:$AC,'스테이지별 몬스터 스텟'!$D:$D,'스테이지별 난이도 설정'!$B271),
G$1='스테이지별 몬스터 스텟'!$AD$3,SUMIFS('스테이지별 몬스터 스텟'!$AN:$AN,'스테이지별 몬스터 스텟'!$D:$D,'스테이지별 난이도 설정'!$B271))</f>
        <v>15</v>
      </c>
      <c r="H271">
        <f t="shared" si="12"/>
        <v>30</v>
      </c>
      <c r="I271">
        <f t="shared" si="13"/>
        <v>1.5</v>
      </c>
    </row>
    <row r="272" spans="2:9" x14ac:dyDescent="0.3">
      <c r="B272">
        <v>271</v>
      </c>
      <c r="C272" s="52">
        <f t="shared" si="14"/>
        <v>108.40000000000046</v>
      </c>
      <c r="D272">
        <v>20</v>
      </c>
      <c r="E272" cm="1">
        <f t="array" ref="E272">_xlfn.IFS(E$1='스테이지별 몬스터 스텟'!$H$3,SUMIFS('스테이지별 몬스터 스텟'!$R:$R,'스테이지별 몬스터 스텟'!$D:$D,'스테이지별 난이도 설정'!$B272),
E$1='스테이지별 몬스터 스텟'!$S$3,SUMIFS('스테이지별 몬스터 스텟'!$AC:$AC,'스테이지별 몬스터 스텟'!$D:$D,'스테이지별 난이도 설정'!$B272),
E$1='스테이지별 몬스터 스텟'!$AD$3,SUMIFS('스테이지별 몬스터 스텟'!$AN:$AN,'스테이지별 몬스터 스텟'!$D:$D,'스테이지별 난이도 설정'!$B272))</f>
        <v>5</v>
      </c>
      <c r="F272" cm="1">
        <f t="array" ref="F272">_xlfn.IFS(F$1='스테이지별 몬스터 스텟'!$H$3,SUMIFS('스테이지별 몬스터 스텟'!$R:$R,'스테이지별 몬스터 스텟'!$D:$D,'스테이지별 난이도 설정'!$B272),
F$1='스테이지별 몬스터 스텟'!$S$3,SUMIFS('스테이지별 몬스터 스텟'!$AC:$AC,'스테이지별 몬스터 스텟'!$D:$D,'스테이지별 난이도 설정'!$B272),
F$1='스테이지별 몬스터 스텟'!$AD$3,SUMIFS('스테이지별 몬스터 스텟'!$AN:$AN,'스테이지별 몬스터 스텟'!$D:$D,'스테이지별 난이도 설정'!$B272))</f>
        <v>10</v>
      </c>
      <c r="G272" cm="1">
        <f t="array" ref="G272">_xlfn.IFS(G$1='스테이지별 몬스터 스텟'!$H$3,SUMIFS('스테이지별 몬스터 스텟'!$R:$R,'스테이지별 몬스터 스텟'!$D:$D,'스테이지별 난이도 설정'!$B272),
G$1='스테이지별 몬스터 스텟'!$S$3,SUMIFS('스테이지별 몬스터 스텟'!$AC:$AC,'스테이지별 몬스터 스텟'!$D:$D,'스테이지별 난이도 설정'!$B272),
G$1='스테이지별 몬스터 스텟'!$AD$3,SUMIFS('스테이지별 몬스터 스텟'!$AN:$AN,'스테이지별 몬스터 스텟'!$D:$D,'스테이지별 난이도 설정'!$B272))</f>
        <v>15</v>
      </c>
      <c r="H272">
        <f t="shared" si="12"/>
        <v>30</v>
      </c>
      <c r="I272">
        <f t="shared" si="13"/>
        <v>1.5</v>
      </c>
    </row>
    <row r="273" spans="2:9" x14ac:dyDescent="0.3">
      <c r="B273">
        <v>272</v>
      </c>
      <c r="C273" s="52">
        <f t="shared" si="14"/>
        <v>108.80000000000047</v>
      </c>
      <c r="D273">
        <v>20</v>
      </c>
      <c r="E273" cm="1">
        <f t="array" ref="E273">_xlfn.IFS(E$1='스테이지별 몬스터 스텟'!$H$3,SUMIFS('스테이지별 몬스터 스텟'!$R:$R,'스테이지별 몬스터 스텟'!$D:$D,'스테이지별 난이도 설정'!$B273),
E$1='스테이지별 몬스터 스텟'!$S$3,SUMIFS('스테이지별 몬스터 스텟'!$AC:$AC,'스테이지별 몬스터 스텟'!$D:$D,'스테이지별 난이도 설정'!$B273),
E$1='스테이지별 몬스터 스텟'!$AD$3,SUMIFS('스테이지별 몬스터 스텟'!$AN:$AN,'스테이지별 몬스터 스텟'!$D:$D,'스테이지별 난이도 설정'!$B273))</f>
        <v>5</v>
      </c>
      <c r="F273" cm="1">
        <f t="array" ref="F273">_xlfn.IFS(F$1='스테이지별 몬스터 스텟'!$H$3,SUMIFS('스테이지별 몬스터 스텟'!$R:$R,'스테이지별 몬스터 스텟'!$D:$D,'스테이지별 난이도 설정'!$B273),
F$1='스테이지별 몬스터 스텟'!$S$3,SUMIFS('스테이지별 몬스터 스텟'!$AC:$AC,'스테이지별 몬스터 스텟'!$D:$D,'스테이지별 난이도 설정'!$B273),
F$1='스테이지별 몬스터 스텟'!$AD$3,SUMIFS('스테이지별 몬스터 스텟'!$AN:$AN,'스테이지별 몬스터 스텟'!$D:$D,'스테이지별 난이도 설정'!$B273))</f>
        <v>10</v>
      </c>
      <c r="G273" cm="1">
        <f t="array" ref="G273">_xlfn.IFS(G$1='스테이지별 몬스터 스텟'!$H$3,SUMIFS('스테이지별 몬스터 스텟'!$R:$R,'스테이지별 몬스터 스텟'!$D:$D,'스테이지별 난이도 설정'!$B273),
G$1='스테이지별 몬스터 스텟'!$S$3,SUMIFS('스테이지별 몬스터 스텟'!$AC:$AC,'스테이지별 몬스터 스텟'!$D:$D,'스테이지별 난이도 설정'!$B273),
G$1='스테이지별 몬스터 스텟'!$AD$3,SUMIFS('스테이지별 몬스터 스텟'!$AN:$AN,'스테이지별 몬스터 스텟'!$D:$D,'스테이지별 난이도 설정'!$B273))</f>
        <v>15</v>
      </c>
      <c r="H273">
        <f t="shared" si="12"/>
        <v>30</v>
      </c>
      <c r="I273">
        <f t="shared" si="13"/>
        <v>1.5</v>
      </c>
    </row>
    <row r="274" spans="2:9" x14ac:dyDescent="0.3">
      <c r="B274">
        <v>273</v>
      </c>
      <c r="C274" s="52">
        <f t="shared" si="14"/>
        <v>109.20000000000047</v>
      </c>
      <c r="D274">
        <v>20</v>
      </c>
      <c r="E274" cm="1">
        <f t="array" ref="E274">_xlfn.IFS(E$1='스테이지별 몬스터 스텟'!$H$3,SUMIFS('스테이지별 몬스터 스텟'!$R:$R,'스테이지별 몬스터 스텟'!$D:$D,'스테이지별 난이도 설정'!$B274),
E$1='스테이지별 몬스터 스텟'!$S$3,SUMIFS('스테이지별 몬스터 스텟'!$AC:$AC,'스테이지별 몬스터 스텟'!$D:$D,'스테이지별 난이도 설정'!$B274),
E$1='스테이지별 몬스터 스텟'!$AD$3,SUMIFS('스테이지별 몬스터 스텟'!$AN:$AN,'스테이지별 몬스터 스텟'!$D:$D,'스테이지별 난이도 설정'!$B274))</f>
        <v>5</v>
      </c>
      <c r="F274" cm="1">
        <f t="array" ref="F274">_xlfn.IFS(F$1='스테이지별 몬스터 스텟'!$H$3,SUMIFS('스테이지별 몬스터 스텟'!$R:$R,'스테이지별 몬스터 스텟'!$D:$D,'스테이지별 난이도 설정'!$B274),
F$1='스테이지별 몬스터 스텟'!$S$3,SUMIFS('스테이지별 몬스터 스텟'!$AC:$AC,'스테이지별 몬스터 스텟'!$D:$D,'스테이지별 난이도 설정'!$B274),
F$1='스테이지별 몬스터 스텟'!$AD$3,SUMIFS('스테이지별 몬스터 스텟'!$AN:$AN,'스테이지별 몬스터 스텟'!$D:$D,'스테이지별 난이도 설정'!$B274))</f>
        <v>10</v>
      </c>
      <c r="G274" cm="1">
        <f t="array" ref="G274">_xlfn.IFS(G$1='스테이지별 몬스터 스텟'!$H$3,SUMIFS('스테이지별 몬스터 스텟'!$R:$R,'스테이지별 몬스터 스텟'!$D:$D,'스테이지별 난이도 설정'!$B274),
G$1='스테이지별 몬스터 스텟'!$S$3,SUMIFS('스테이지별 몬스터 스텟'!$AC:$AC,'스테이지별 몬스터 스텟'!$D:$D,'스테이지별 난이도 설정'!$B274),
G$1='스테이지별 몬스터 스텟'!$AD$3,SUMIFS('스테이지별 몬스터 스텟'!$AN:$AN,'스테이지별 몬스터 스텟'!$D:$D,'스테이지별 난이도 설정'!$B274))</f>
        <v>15</v>
      </c>
      <c r="H274">
        <f t="shared" si="12"/>
        <v>30</v>
      </c>
      <c r="I274">
        <f t="shared" si="13"/>
        <v>1.5</v>
      </c>
    </row>
    <row r="275" spans="2:9" x14ac:dyDescent="0.3">
      <c r="B275">
        <v>274</v>
      </c>
      <c r="C275" s="52">
        <f t="shared" si="14"/>
        <v>109.60000000000048</v>
      </c>
      <c r="D275">
        <v>20</v>
      </c>
      <c r="E275" cm="1">
        <f t="array" ref="E275">_xlfn.IFS(E$1='스테이지별 몬스터 스텟'!$H$3,SUMIFS('스테이지별 몬스터 스텟'!$R:$R,'스테이지별 몬스터 스텟'!$D:$D,'스테이지별 난이도 설정'!$B275),
E$1='스테이지별 몬스터 스텟'!$S$3,SUMIFS('스테이지별 몬스터 스텟'!$AC:$AC,'스테이지별 몬스터 스텟'!$D:$D,'스테이지별 난이도 설정'!$B275),
E$1='스테이지별 몬스터 스텟'!$AD$3,SUMIFS('스테이지별 몬스터 스텟'!$AN:$AN,'스테이지별 몬스터 스텟'!$D:$D,'스테이지별 난이도 설정'!$B275))</f>
        <v>5</v>
      </c>
      <c r="F275" cm="1">
        <f t="array" ref="F275">_xlfn.IFS(F$1='스테이지별 몬스터 스텟'!$H$3,SUMIFS('스테이지별 몬스터 스텟'!$R:$R,'스테이지별 몬스터 스텟'!$D:$D,'스테이지별 난이도 설정'!$B275),
F$1='스테이지별 몬스터 스텟'!$S$3,SUMIFS('스테이지별 몬스터 스텟'!$AC:$AC,'스테이지별 몬스터 스텟'!$D:$D,'스테이지별 난이도 설정'!$B275),
F$1='스테이지별 몬스터 스텟'!$AD$3,SUMIFS('스테이지별 몬스터 스텟'!$AN:$AN,'스테이지별 몬스터 스텟'!$D:$D,'스테이지별 난이도 설정'!$B275))</f>
        <v>10</v>
      </c>
      <c r="G275" cm="1">
        <f t="array" ref="G275">_xlfn.IFS(G$1='스테이지별 몬스터 스텟'!$H$3,SUMIFS('스테이지별 몬스터 스텟'!$R:$R,'스테이지별 몬스터 스텟'!$D:$D,'스테이지별 난이도 설정'!$B275),
G$1='스테이지별 몬스터 스텟'!$S$3,SUMIFS('스테이지별 몬스터 스텟'!$AC:$AC,'스테이지별 몬스터 스텟'!$D:$D,'스테이지별 난이도 설정'!$B275),
G$1='스테이지별 몬스터 스텟'!$AD$3,SUMIFS('스테이지별 몬스터 스텟'!$AN:$AN,'스테이지별 몬스터 스텟'!$D:$D,'스테이지별 난이도 설정'!$B275))</f>
        <v>15</v>
      </c>
      <c r="H275">
        <f t="shared" si="12"/>
        <v>30</v>
      </c>
      <c r="I275">
        <f t="shared" si="13"/>
        <v>1.5</v>
      </c>
    </row>
    <row r="276" spans="2:9" x14ac:dyDescent="0.3">
      <c r="B276">
        <v>275</v>
      </c>
      <c r="C276" s="52">
        <f t="shared" si="14"/>
        <v>110.00000000000048</v>
      </c>
      <c r="D276">
        <v>20</v>
      </c>
      <c r="E276" cm="1">
        <f t="array" ref="E276">_xlfn.IFS(E$1='스테이지별 몬스터 스텟'!$H$3,SUMIFS('스테이지별 몬스터 스텟'!$R:$R,'스테이지별 몬스터 스텟'!$D:$D,'스테이지별 난이도 설정'!$B276),
E$1='스테이지별 몬스터 스텟'!$S$3,SUMIFS('스테이지별 몬스터 스텟'!$AC:$AC,'스테이지별 몬스터 스텟'!$D:$D,'스테이지별 난이도 설정'!$B276),
E$1='스테이지별 몬스터 스텟'!$AD$3,SUMIFS('스테이지별 몬스터 스텟'!$AN:$AN,'스테이지별 몬스터 스텟'!$D:$D,'스테이지별 난이도 설정'!$B276))</f>
        <v>5</v>
      </c>
      <c r="F276" cm="1">
        <f t="array" ref="F276">_xlfn.IFS(F$1='스테이지별 몬스터 스텟'!$H$3,SUMIFS('스테이지별 몬스터 스텟'!$R:$R,'스테이지별 몬스터 스텟'!$D:$D,'스테이지별 난이도 설정'!$B276),
F$1='스테이지별 몬스터 스텟'!$S$3,SUMIFS('스테이지별 몬스터 스텟'!$AC:$AC,'스테이지별 몬스터 스텟'!$D:$D,'스테이지별 난이도 설정'!$B276),
F$1='스테이지별 몬스터 스텟'!$AD$3,SUMIFS('스테이지별 몬스터 스텟'!$AN:$AN,'스테이지별 몬스터 스텟'!$D:$D,'스테이지별 난이도 설정'!$B276))</f>
        <v>10</v>
      </c>
      <c r="G276" cm="1">
        <f t="array" ref="G276">_xlfn.IFS(G$1='스테이지별 몬스터 스텟'!$H$3,SUMIFS('스테이지별 몬스터 스텟'!$R:$R,'스테이지별 몬스터 스텟'!$D:$D,'스테이지별 난이도 설정'!$B276),
G$1='스테이지별 몬스터 스텟'!$S$3,SUMIFS('스테이지별 몬스터 스텟'!$AC:$AC,'스테이지별 몬스터 스텟'!$D:$D,'스테이지별 난이도 설정'!$B276),
G$1='스테이지별 몬스터 스텟'!$AD$3,SUMIFS('스테이지별 몬스터 스텟'!$AN:$AN,'스테이지별 몬스터 스텟'!$D:$D,'스테이지별 난이도 설정'!$B276))</f>
        <v>15</v>
      </c>
      <c r="H276">
        <f t="shared" si="12"/>
        <v>30</v>
      </c>
      <c r="I276">
        <f t="shared" si="13"/>
        <v>1.5</v>
      </c>
    </row>
    <row r="277" spans="2:9" x14ac:dyDescent="0.3">
      <c r="B277">
        <v>276</v>
      </c>
      <c r="C277" s="52">
        <f t="shared" si="14"/>
        <v>110.40000000000049</v>
      </c>
      <c r="D277">
        <v>20</v>
      </c>
      <c r="E277" cm="1">
        <f t="array" ref="E277">_xlfn.IFS(E$1='스테이지별 몬스터 스텟'!$H$3,SUMIFS('스테이지별 몬스터 스텟'!$R:$R,'스테이지별 몬스터 스텟'!$D:$D,'스테이지별 난이도 설정'!$B277),
E$1='스테이지별 몬스터 스텟'!$S$3,SUMIFS('스테이지별 몬스터 스텟'!$AC:$AC,'스테이지별 몬스터 스텟'!$D:$D,'스테이지별 난이도 설정'!$B277),
E$1='스테이지별 몬스터 스텟'!$AD$3,SUMIFS('스테이지별 몬스터 스텟'!$AN:$AN,'스테이지별 몬스터 스텟'!$D:$D,'스테이지별 난이도 설정'!$B277))</f>
        <v>5</v>
      </c>
      <c r="F277" cm="1">
        <f t="array" ref="F277">_xlfn.IFS(F$1='스테이지별 몬스터 스텟'!$H$3,SUMIFS('스테이지별 몬스터 스텟'!$R:$R,'스테이지별 몬스터 스텟'!$D:$D,'스테이지별 난이도 설정'!$B277),
F$1='스테이지별 몬스터 스텟'!$S$3,SUMIFS('스테이지별 몬스터 스텟'!$AC:$AC,'스테이지별 몬스터 스텟'!$D:$D,'스테이지별 난이도 설정'!$B277),
F$1='스테이지별 몬스터 스텟'!$AD$3,SUMIFS('스테이지별 몬스터 스텟'!$AN:$AN,'스테이지별 몬스터 스텟'!$D:$D,'스테이지별 난이도 설정'!$B277))</f>
        <v>10</v>
      </c>
      <c r="G277" cm="1">
        <f t="array" ref="G277">_xlfn.IFS(G$1='스테이지별 몬스터 스텟'!$H$3,SUMIFS('스테이지별 몬스터 스텟'!$R:$R,'스테이지별 몬스터 스텟'!$D:$D,'스테이지별 난이도 설정'!$B277),
G$1='스테이지별 몬스터 스텟'!$S$3,SUMIFS('스테이지별 몬스터 스텟'!$AC:$AC,'스테이지별 몬스터 스텟'!$D:$D,'스테이지별 난이도 설정'!$B277),
G$1='스테이지별 몬스터 스텟'!$AD$3,SUMIFS('스테이지별 몬스터 스텟'!$AN:$AN,'스테이지별 몬스터 스텟'!$D:$D,'스테이지별 난이도 설정'!$B277))</f>
        <v>15</v>
      </c>
      <c r="H277">
        <f t="shared" si="12"/>
        <v>30</v>
      </c>
      <c r="I277">
        <f t="shared" si="13"/>
        <v>1.5</v>
      </c>
    </row>
    <row r="278" spans="2:9" x14ac:dyDescent="0.3">
      <c r="B278">
        <v>277</v>
      </c>
      <c r="C278" s="52">
        <f t="shared" si="14"/>
        <v>110.80000000000049</v>
      </c>
      <c r="D278">
        <v>20</v>
      </c>
      <c r="E278" cm="1">
        <f t="array" ref="E278">_xlfn.IFS(E$1='스테이지별 몬스터 스텟'!$H$3,SUMIFS('스테이지별 몬스터 스텟'!$R:$R,'스테이지별 몬스터 스텟'!$D:$D,'스테이지별 난이도 설정'!$B278),
E$1='스테이지별 몬스터 스텟'!$S$3,SUMIFS('스테이지별 몬스터 스텟'!$AC:$AC,'스테이지별 몬스터 스텟'!$D:$D,'스테이지별 난이도 설정'!$B278),
E$1='스테이지별 몬스터 스텟'!$AD$3,SUMIFS('스테이지별 몬스터 스텟'!$AN:$AN,'스테이지별 몬스터 스텟'!$D:$D,'스테이지별 난이도 설정'!$B278))</f>
        <v>5</v>
      </c>
      <c r="F278" cm="1">
        <f t="array" ref="F278">_xlfn.IFS(F$1='스테이지별 몬스터 스텟'!$H$3,SUMIFS('스테이지별 몬스터 스텟'!$R:$R,'스테이지별 몬스터 스텟'!$D:$D,'스테이지별 난이도 설정'!$B278),
F$1='스테이지별 몬스터 스텟'!$S$3,SUMIFS('스테이지별 몬스터 스텟'!$AC:$AC,'스테이지별 몬스터 스텟'!$D:$D,'스테이지별 난이도 설정'!$B278),
F$1='스테이지별 몬스터 스텟'!$AD$3,SUMIFS('스테이지별 몬스터 스텟'!$AN:$AN,'스테이지별 몬스터 스텟'!$D:$D,'스테이지별 난이도 설정'!$B278))</f>
        <v>10</v>
      </c>
      <c r="G278" cm="1">
        <f t="array" ref="G278">_xlfn.IFS(G$1='스테이지별 몬스터 스텟'!$H$3,SUMIFS('스테이지별 몬스터 스텟'!$R:$R,'스테이지별 몬스터 스텟'!$D:$D,'스테이지별 난이도 설정'!$B278),
G$1='스테이지별 몬스터 스텟'!$S$3,SUMIFS('스테이지별 몬스터 스텟'!$AC:$AC,'스테이지별 몬스터 스텟'!$D:$D,'스테이지별 난이도 설정'!$B278),
G$1='스테이지별 몬스터 스텟'!$AD$3,SUMIFS('스테이지별 몬스터 스텟'!$AN:$AN,'스테이지별 몬스터 스텟'!$D:$D,'스테이지별 난이도 설정'!$B278))</f>
        <v>15</v>
      </c>
      <c r="H278">
        <f t="shared" si="12"/>
        <v>30</v>
      </c>
      <c r="I278">
        <f t="shared" si="13"/>
        <v>1.5</v>
      </c>
    </row>
    <row r="279" spans="2:9" x14ac:dyDescent="0.3">
      <c r="B279">
        <v>278</v>
      </c>
      <c r="C279" s="52">
        <f t="shared" si="14"/>
        <v>111.2000000000005</v>
      </c>
      <c r="D279">
        <v>20</v>
      </c>
      <c r="E279" cm="1">
        <f t="array" ref="E279">_xlfn.IFS(E$1='스테이지별 몬스터 스텟'!$H$3,SUMIFS('스테이지별 몬스터 스텟'!$R:$R,'스테이지별 몬스터 스텟'!$D:$D,'스테이지별 난이도 설정'!$B279),
E$1='스테이지별 몬스터 스텟'!$S$3,SUMIFS('스테이지별 몬스터 스텟'!$AC:$AC,'스테이지별 몬스터 스텟'!$D:$D,'스테이지별 난이도 설정'!$B279),
E$1='스테이지별 몬스터 스텟'!$AD$3,SUMIFS('스테이지별 몬스터 스텟'!$AN:$AN,'스테이지별 몬스터 스텟'!$D:$D,'스테이지별 난이도 설정'!$B279))</f>
        <v>5</v>
      </c>
      <c r="F279" cm="1">
        <f t="array" ref="F279">_xlfn.IFS(F$1='스테이지별 몬스터 스텟'!$H$3,SUMIFS('스테이지별 몬스터 스텟'!$R:$R,'스테이지별 몬스터 스텟'!$D:$D,'스테이지별 난이도 설정'!$B279),
F$1='스테이지별 몬스터 스텟'!$S$3,SUMIFS('스테이지별 몬스터 스텟'!$AC:$AC,'스테이지별 몬스터 스텟'!$D:$D,'스테이지별 난이도 설정'!$B279),
F$1='스테이지별 몬스터 스텟'!$AD$3,SUMIFS('스테이지별 몬스터 스텟'!$AN:$AN,'스테이지별 몬스터 스텟'!$D:$D,'스테이지별 난이도 설정'!$B279))</f>
        <v>10</v>
      </c>
      <c r="G279" cm="1">
        <f t="array" ref="G279">_xlfn.IFS(G$1='스테이지별 몬스터 스텟'!$H$3,SUMIFS('스테이지별 몬스터 스텟'!$R:$R,'스테이지별 몬스터 스텟'!$D:$D,'스테이지별 난이도 설정'!$B279),
G$1='스테이지별 몬스터 스텟'!$S$3,SUMIFS('스테이지별 몬스터 스텟'!$AC:$AC,'스테이지별 몬스터 스텟'!$D:$D,'스테이지별 난이도 설정'!$B279),
G$1='스테이지별 몬스터 스텟'!$AD$3,SUMIFS('스테이지별 몬스터 스텟'!$AN:$AN,'스테이지별 몬스터 스텟'!$D:$D,'스테이지별 난이도 설정'!$B279))</f>
        <v>15</v>
      </c>
      <c r="H279">
        <f t="shared" si="12"/>
        <v>30</v>
      </c>
      <c r="I279">
        <f t="shared" si="13"/>
        <v>1.5</v>
      </c>
    </row>
    <row r="280" spans="2:9" x14ac:dyDescent="0.3">
      <c r="B280">
        <v>279</v>
      </c>
      <c r="C280" s="52">
        <f t="shared" si="14"/>
        <v>111.60000000000051</v>
      </c>
      <c r="D280">
        <v>20</v>
      </c>
      <c r="E280" cm="1">
        <f t="array" ref="E280">_xlfn.IFS(E$1='스테이지별 몬스터 스텟'!$H$3,SUMIFS('스테이지별 몬스터 스텟'!$R:$R,'스테이지별 몬스터 스텟'!$D:$D,'스테이지별 난이도 설정'!$B280),
E$1='스테이지별 몬스터 스텟'!$S$3,SUMIFS('스테이지별 몬스터 스텟'!$AC:$AC,'스테이지별 몬스터 스텟'!$D:$D,'스테이지별 난이도 설정'!$B280),
E$1='스테이지별 몬스터 스텟'!$AD$3,SUMIFS('스테이지별 몬스터 스텟'!$AN:$AN,'스테이지별 몬스터 스텟'!$D:$D,'스테이지별 난이도 설정'!$B280))</f>
        <v>5</v>
      </c>
      <c r="F280" cm="1">
        <f t="array" ref="F280">_xlfn.IFS(F$1='스테이지별 몬스터 스텟'!$H$3,SUMIFS('스테이지별 몬스터 스텟'!$R:$R,'스테이지별 몬스터 스텟'!$D:$D,'스테이지별 난이도 설정'!$B280),
F$1='스테이지별 몬스터 스텟'!$S$3,SUMIFS('스테이지별 몬스터 스텟'!$AC:$AC,'스테이지별 몬스터 스텟'!$D:$D,'스테이지별 난이도 설정'!$B280),
F$1='스테이지별 몬스터 스텟'!$AD$3,SUMIFS('스테이지별 몬스터 스텟'!$AN:$AN,'스테이지별 몬스터 스텟'!$D:$D,'스테이지별 난이도 설정'!$B280))</f>
        <v>10</v>
      </c>
      <c r="G280" cm="1">
        <f t="array" ref="G280">_xlfn.IFS(G$1='스테이지별 몬스터 스텟'!$H$3,SUMIFS('스테이지별 몬스터 스텟'!$R:$R,'스테이지별 몬스터 스텟'!$D:$D,'스테이지별 난이도 설정'!$B280),
G$1='스테이지별 몬스터 스텟'!$S$3,SUMIFS('스테이지별 몬스터 스텟'!$AC:$AC,'스테이지별 몬스터 스텟'!$D:$D,'스테이지별 난이도 설정'!$B280),
G$1='스테이지별 몬스터 스텟'!$AD$3,SUMIFS('스테이지별 몬스터 스텟'!$AN:$AN,'스테이지별 몬스터 스텟'!$D:$D,'스테이지별 난이도 설정'!$B280))</f>
        <v>15</v>
      </c>
      <c r="H280">
        <f t="shared" si="12"/>
        <v>30</v>
      </c>
      <c r="I280">
        <f t="shared" si="13"/>
        <v>1.5</v>
      </c>
    </row>
    <row r="281" spans="2:9" x14ac:dyDescent="0.3">
      <c r="B281">
        <v>280</v>
      </c>
      <c r="C281" s="52">
        <f t="shared" si="14"/>
        <v>112.00000000000051</v>
      </c>
      <c r="D281">
        <v>20</v>
      </c>
      <c r="E281" cm="1">
        <f t="array" ref="E281">_xlfn.IFS(E$1='스테이지별 몬스터 스텟'!$H$3,SUMIFS('스테이지별 몬스터 스텟'!$R:$R,'스테이지별 몬스터 스텟'!$D:$D,'스테이지별 난이도 설정'!$B281),
E$1='스테이지별 몬스터 스텟'!$S$3,SUMIFS('스테이지별 몬스터 스텟'!$AC:$AC,'스테이지별 몬스터 스텟'!$D:$D,'스테이지별 난이도 설정'!$B281),
E$1='스테이지별 몬스터 스텟'!$AD$3,SUMIFS('스테이지별 몬스터 스텟'!$AN:$AN,'스테이지별 몬스터 스텟'!$D:$D,'스테이지별 난이도 설정'!$B281))</f>
        <v>5</v>
      </c>
      <c r="F281" cm="1">
        <f t="array" ref="F281">_xlfn.IFS(F$1='스테이지별 몬스터 스텟'!$H$3,SUMIFS('스테이지별 몬스터 스텟'!$R:$R,'스테이지별 몬스터 스텟'!$D:$D,'스테이지별 난이도 설정'!$B281),
F$1='스테이지별 몬스터 스텟'!$S$3,SUMIFS('스테이지별 몬스터 스텟'!$AC:$AC,'스테이지별 몬스터 스텟'!$D:$D,'스테이지별 난이도 설정'!$B281),
F$1='스테이지별 몬스터 스텟'!$AD$3,SUMIFS('스테이지별 몬스터 스텟'!$AN:$AN,'스테이지별 몬스터 스텟'!$D:$D,'스테이지별 난이도 설정'!$B281))</f>
        <v>10</v>
      </c>
      <c r="G281" cm="1">
        <f t="array" ref="G281">_xlfn.IFS(G$1='스테이지별 몬스터 스텟'!$H$3,SUMIFS('스테이지별 몬스터 스텟'!$R:$R,'스테이지별 몬스터 스텟'!$D:$D,'스테이지별 난이도 설정'!$B281),
G$1='스테이지별 몬스터 스텟'!$S$3,SUMIFS('스테이지별 몬스터 스텟'!$AC:$AC,'스테이지별 몬스터 스텟'!$D:$D,'스테이지별 난이도 설정'!$B281),
G$1='스테이지별 몬스터 스텟'!$AD$3,SUMIFS('스테이지별 몬스터 스텟'!$AN:$AN,'스테이지별 몬스터 스텟'!$D:$D,'스테이지별 난이도 설정'!$B281))</f>
        <v>15</v>
      </c>
      <c r="H281">
        <f t="shared" si="12"/>
        <v>30</v>
      </c>
      <c r="I281">
        <f t="shared" si="13"/>
        <v>1.5</v>
      </c>
    </row>
    <row r="282" spans="2:9" x14ac:dyDescent="0.3">
      <c r="B282">
        <v>281</v>
      </c>
      <c r="C282" s="52">
        <f t="shared" si="14"/>
        <v>112.40000000000052</v>
      </c>
      <c r="D282">
        <v>20</v>
      </c>
      <c r="E282" cm="1">
        <f t="array" ref="E282">_xlfn.IFS(E$1='스테이지별 몬스터 스텟'!$H$3,SUMIFS('스테이지별 몬스터 스텟'!$R:$R,'스테이지별 몬스터 스텟'!$D:$D,'스테이지별 난이도 설정'!$B282),
E$1='스테이지별 몬스터 스텟'!$S$3,SUMIFS('스테이지별 몬스터 스텟'!$AC:$AC,'스테이지별 몬스터 스텟'!$D:$D,'스테이지별 난이도 설정'!$B282),
E$1='스테이지별 몬스터 스텟'!$AD$3,SUMIFS('스테이지별 몬스터 스텟'!$AN:$AN,'스테이지별 몬스터 스텟'!$D:$D,'스테이지별 난이도 설정'!$B282))</f>
        <v>5</v>
      </c>
      <c r="F282" cm="1">
        <f t="array" ref="F282">_xlfn.IFS(F$1='스테이지별 몬스터 스텟'!$H$3,SUMIFS('스테이지별 몬스터 스텟'!$R:$R,'스테이지별 몬스터 스텟'!$D:$D,'스테이지별 난이도 설정'!$B282),
F$1='스테이지별 몬스터 스텟'!$S$3,SUMIFS('스테이지별 몬스터 스텟'!$AC:$AC,'스테이지별 몬스터 스텟'!$D:$D,'스테이지별 난이도 설정'!$B282),
F$1='스테이지별 몬스터 스텟'!$AD$3,SUMIFS('스테이지별 몬스터 스텟'!$AN:$AN,'스테이지별 몬스터 스텟'!$D:$D,'스테이지별 난이도 설정'!$B282))</f>
        <v>10</v>
      </c>
      <c r="G282" cm="1">
        <f t="array" ref="G282">_xlfn.IFS(G$1='스테이지별 몬스터 스텟'!$H$3,SUMIFS('스테이지별 몬스터 스텟'!$R:$R,'스테이지별 몬스터 스텟'!$D:$D,'스테이지별 난이도 설정'!$B282),
G$1='스테이지별 몬스터 스텟'!$S$3,SUMIFS('스테이지별 몬스터 스텟'!$AC:$AC,'스테이지별 몬스터 스텟'!$D:$D,'스테이지별 난이도 설정'!$B282),
G$1='스테이지별 몬스터 스텟'!$AD$3,SUMIFS('스테이지별 몬스터 스텟'!$AN:$AN,'스테이지별 몬스터 스텟'!$D:$D,'스테이지별 난이도 설정'!$B282))</f>
        <v>15</v>
      </c>
      <c r="H282">
        <f t="shared" si="12"/>
        <v>30</v>
      </c>
      <c r="I282">
        <f t="shared" si="13"/>
        <v>1.5</v>
      </c>
    </row>
    <row r="283" spans="2:9" x14ac:dyDescent="0.3">
      <c r="B283">
        <v>282</v>
      </c>
      <c r="C283" s="52">
        <f t="shared" si="14"/>
        <v>112.80000000000052</v>
      </c>
      <c r="D283">
        <v>20</v>
      </c>
      <c r="E283" cm="1">
        <f t="array" ref="E283">_xlfn.IFS(E$1='스테이지별 몬스터 스텟'!$H$3,SUMIFS('스테이지별 몬스터 스텟'!$R:$R,'스테이지별 몬스터 스텟'!$D:$D,'스테이지별 난이도 설정'!$B283),
E$1='스테이지별 몬스터 스텟'!$S$3,SUMIFS('스테이지별 몬스터 스텟'!$AC:$AC,'스테이지별 몬스터 스텟'!$D:$D,'스테이지별 난이도 설정'!$B283),
E$1='스테이지별 몬스터 스텟'!$AD$3,SUMIFS('스테이지별 몬스터 스텟'!$AN:$AN,'스테이지별 몬스터 스텟'!$D:$D,'스테이지별 난이도 설정'!$B283))</f>
        <v>5</v>
      </c>
      <c r="F283" cm="1">
        <f t="array" ref="F283">_xlfn.IFS(F$1='스테이지별 몬스터 스텟'!$H$3,SUMIFS('스테이지별 몬스터 스텟'!$R:$R,'스테이지별 몬스터 스텟'!$D:$D,'스테이지별 난이도 설정'!$B283),
F$1='스테이지별 몬스터 스텟'!$S$3,SUMIFS('스테이지별 몬스터 스텟'!$AC:$AC,'스테이지별 몬스터 스텟'!$D:$D,'스테이지별 난이도 설정'!$B283),
F$1='스테이지별 몬스터 스텟'!$AD$3,SUMIFS('스테이지별 몬스터 스텟'!$AN:$AN,'스테이지별 몬스터 스텟'!$D:$D,'스테이지별 난이도 설정'!$B283))</f>
        <v>10</v>
      </c>
      <c r="G283" cm="1">
        <f t="array" ref="G283">_xlfn.IFS(G$1='스테이지별 몬스터 스텟'!$H$3,SUMIFS('스테이지별 몬스터 스텟'!$R:$R,'스테이지별 몬스터 스텟'!$D:$D,'스테이지별 난이도 설정'!$B283),
G$1='스테이지별 몬스터 스텟'!$S$3,SUMIFS('스테이지별 몬스터 스텟'!$AC:$AC,'스테이지별 몬스터 스텟'!$D:$D,'스테이지별 난이도 설정'!$B283),
G$1='스테이지별 몬스터 스텟'!$AD$3,SUMIFS('스테이지별 몬스터 스텟'!$AN:$AN,'스테이지별 몬스터 스텟'!$D:$D,'스테이지별 난이도 설정'!$B283))</f>
        <v>15</v>
      </c>
      <c r="H283">
        <f t="shared" si="12"/>
        <v>30</v>
      </c>
      <c r="I283">
        <f t="shared" si="13"/>
        <v>1.5</v>
      </c>
    </row>
    <row r="284" spans="2:9" x14ac:dyDescent="0.3">
      <c r="B284">
        <v>283</v>
      </c>
      <c r="C284" s="52">
        <f t="shared" si="14"/>
        <v>113.20000000000053</v>
      </c>
      <c r="D284">
        <v>20</v>
      </c>
      <c r="E284" cm="1">
        <f t="array" ref="E284">_xlfn.IFS(E$1='스테이지별 몬스터 스텟'!$H$3,SUMIFS('스테이지별 몬스터 스텟'!$R:$R,'스테이지별 몬스터 스텟'!$D:$D,'스테이지별 난이도 설정'!$B284),
E$1='스테이지별 몬스터 스텟'!$S$3,SUMIFS('스테이지별 몬스터 스텟'!$AC:$AC,'스테이지별 몬스터 스텟'!$D:$D,'스테이지별 난이도 설정'!$B284),
E$1='스테이지별 몬스터 스텟'!$AD$3,SUMIFS('스테이지별 몬스터 스텟'!$AN:$AN,'스테이지별 몬스터 스텟'!$D:$D,'스테이지별 난이도 설정'!$B284))</f>
        <v>5</v>
      </c>
      <c r="F284" cm="1">
        <f t="array" ref="F284">_xlfn.IFS(F$1='스테이지별 몬스터 스텟'!$H$3,SUMIFS('스테이지별 몬스터 스텟'!$R:$R,'스테이지별 몬스터 스텟'!$D:$D,'스테이지별 난이도 설정'!$B284),
F$1='스테이지별 몬스터 스텟'!$S$3,SUMIFS('스테이지별 몬스터 스텟'!$AC:$AC,'스테이지별 몬스터 스텟'!$D:$D,'스테이지별 난이도 설정'!$B284),
F$1='스테이지별 몬스터 스텟'!$AD$3,SUMIFS('스테이지별 몬스터 스텟'!$AN:$AN,'스테이지별 몬스터 스텟'!$D:$D,'스테이지별 난이도 설정'!$B284))</f>
        <v>10</v>
      </c>
      <c r="G284" cm="1">
        <f t="array" ref="G284">_xlfn.IFS(G$1='스테이지별 몬스터 스텟'!$H$3,SUMIFS('스테이지별 몬스터 스텟'!$R:$R,'스테이지별 몬스터 스텟'!$D:$D,'스테이지별 난이도 설정'!$B284),
G$1='스테이지별 몬스터 스텟'!$S$3,SUMIFS('스테이지별 몬스터 스텟'!$AC:$AC,'스테이지별 몬스터 스텟'!$D:$D,'스테이지별 난이도 설정'!$B284),
G$1='스테이지별 몬스터 스텟'!$AD$3,SUMIFS('스테이지별 몬스터 스텟'!$AN:$AN,'스테이지별 몬스터 스텟'!$D:$D,'스테이지별 난이도 설정'!$B284))</f>
        <v>15</v>
      </c>
      <c r="H284">
        <f t="shared" si="12"/>
        <v>30</v>
      </c>
      <c r="I284">
        <f t="shared" si="13"/>
        <v>1.5</v>
      </c>
    </row>
    <row r="285" spans="2:9" x14ac:dyDescent="0.3">
      <c r="B285">
        <v>284</v>
      </c>
      <c r="C285" s="52">
        <f t="shared" si="14"/>
        <v>113.60000000000053</v>
      </c>
      <c r="D285">
        <v>20</v>
      </c>
      <c r="E285" cm="1">
        <f t="array" ref="E285">_xlfn.IFS(E$1='스테이지별 몬스터 스텟'!$H$3,SUMIFS('스테이지별 몬스터 스텟'!$R:$R,'스테이지별 몬스터 스텟'!$D:$D,'스테이지별 난이도 설정'!$B285),
E$1='스테이지별 몬스터 스텟'!$S$3,SUMIFS('스테이지별 몬스터 스텟'!$AC:$AC,'스테이지별 몬스터 스텟'!$D:$D,'스테이지별 난이도 설정'!$B285),
E$1='스테이지별 몬스터 스텟'!$AD$3,SUMIFS('스테이지별 몬스터 스텟'!$AN:$AN,'스테이지별 몬스터 스텟'!$D:$D,'스테이지별 난이도 설정'!$B285))</f>
        <v>5</v>
      </c>
      <c r="F285" cm="1">
        <f t="array" ref="F285">_xlfn.IFS(F$1='스테이지별 몬스터 스텟'!$H$3,SUMIFS('스테이지별 몬스터 스텟'!$R:$R,'스테이지별 몬스터 스텟'!$D:$D,'스테이지별 난이도 설정'!$B285),
F$1='스테이지별 몬스터 스텟'!$S$3,SUMIFS('스테이지별 몬스터 스텟'!$AC:$AC,'스테이지별 몬스터 스텟'!$D:$D,'스테이지별 난이도 설정'!$B285),
F$1='스테이지별 몬스터 스텟'!$AD$3,SUMIFS('스테이지별 몬스터 스텟'!$AN:$AN,'스테이지별 몬스터 스텟'!$D:$D,'스테이지별 난이도 설정'!$B285))</f>
        <v>10</v>
      </c>
      <c r="G285" cm="1">
        <f t="array" ref="G285">_xlfn.IFS(G$1='스테이지별 몬스터 스텟'!$H$3,SUMIFS('스테이지별 몬스터 스텟'!$R:$R,'스테이지별 몬스터 스텟'!$D:$D,'스테이지별 난이도 설정'!$B285),
G$1='스테이지별 몬스터 스텟'!$S$3,SUMIFS('스테이지별 몬스터 스텟'!$AC:$AC,'스테이지별 몬스터 스텟'!$D:$D,'스테이지별 난이도 설정'!$B285),
G$1='스테이지별 몬스터 스텟'!$AD$3,SUMIFS('스테이지별 몬스터 스텟'!$AN:$AN,'스테이지별 몬스터 스텟'!$D:$D,'스테이지별 난이도 설정'!$B285))</f>
        <v>15</v>
      </c>
      <c r="H285">
        <f t="shared" si="12"/>
        <v>30</v>
      </c>
      <c r="I285">
        <f t="shared" si="13"/>
        <v>1.5</v>
      </c>
    </row>
    <row r="286" spans="2:9" x14ac:dyDescent="0.3">
      <c r="B286">
        <v>285</v>
      </c>
      <c r="C286" s="52">
        <f t="shared" si="14"/>
        <v>114.00000000000054</v>
      </c>
      <c r="D286">
        <v>20</v>
      </c>
      <c r="E286" cm="1">
        <f t="array" ref="E286">_xlfn.IFS(E$1='스테이지별 몬스터 스텟'!$H$3,SUMIFS('스테이지별 몬스터 스텟'!$R:$R,'스테이지별 몬스터 스텟'!$D:$D,'스테이지별 난이도 설정'!$B286),
E$1='스테이지별 몬스터 스텟'!$S$3,SUMIFS('스테이지별 몬스터 스텟'!$AC:$AC,'스테이지별 몬스터 스텟'!$D:$D,'스테이지별 난이도 설정'!$B286),
E$1='스테이지별 몬스터 스텟'!$AD$3,SUMIFS('스테이지별 몬스터 스텟'!$AN:$AN,'스테이지별 몬스터 스텟'!$D:$D,'스테이지별 난이도 설정'!$B286))</f>
        <v>5</v>
      </c>
      <c r="F286" cm="1">
        <f t="array" ref="F286">_xlfn.IFS(F$1='스테이지별 몬스터 스텟'!$H$3,SUMIFS('스테이지별 몬스터 스텟'!$R:$R,'스테이지별 몬스터 스텟'!$D:$D,'스테이지별 난이도 설정'!$B286),
F$1='스테이지별 몬스터 스텟'!$S$3,SUMIFS('스테이지별 몬스터 스텟'!$AC:$AC,'스테이지별 몬스터 스텟'!$D:$D,'스테이지별 난이도 설정'!$B286),
F$1='스테이지별 몬스터 스텟'!$AD$3,SUMIFS('스테이지별 몬스터 스텟'!$AN:$AN,'스테이지별 몬스터 스텟'!$D:$D,'스테이지별 난이도 설정'!$B286))</f>
        <v>10</v>
      </c>
      <c r="G286" cm="1">
        <f t="array" ref="G286">_xlfn.IFS(G$1='스테이지별 몬스터 스텟'!$H$3,SUMIFS('스테이지별 몬스터 스텟'!$R:$R,'스테이지별 몬스터 스텟'!$D:$D,'스테이지별 난이도 설정'!$B286),
G$1='스테이지별 몬스터 스텟'!$S$3,SUMIFS('스테이지별 몬스터 스텟'!$AC:$AC,'스테이지별 몬스터 스텟'!$D:$D,'스테이지별 난이도 설정'!$B286),
G$1='스테이지별 몬스터 스텟'!$AD$3,SUMIFS('스테이지별 몬스터 스텟'!$AN:$AN,'스테이지별 몬스터 스텟'!$D:$D,'스테이지별 난이도 설정'!$B286))</f>
        <v>15</v>
      </c>
      <c r="H286">
        <f t="shared" si="12"/>
        <v>30</v>
      </c>
      <c r="I286">
        <f t="shared" si="13"/>
        <v>1.5</v>
      </c>
    </row>
    <row r="287" spans="2:9" x14ac:dyDescent="0.3">
      <c r="B287">
        <v>286</v>
      </c>
      <c r="C287" s="52">
        <f t="shared" si="14"/>
        <v>114.40000000000055</v>
      </c>
      <c r="D287">
        <v>20</v>
      </c>
      <c r="E287" cm="1">
        <f t="array" ref="E287">_xlfn.IFS(E$1='스테이지별 몬스터 스텟'!$H$3,SUMIFS('스테이지별 몬스터 스텟'!$R:$R,'스테이지별 몬스터 스텟'!$D:$D,'스테이지별 난이도 설정'!$B287),
E$1='스테이지별 몬스터 스텟'!$S$3,SUMIFS('스테이지별 몬스터 스텟'!$AC:$AC,'스테이지별 몬스터 스텟'!$D:$D,'스테이지별 난이도 설정'!$B287),
E$1='스테이지별 몬스터 스텟'!$AD$3,SUMIFS('스테이지별 몬스터 스텟'!$AN:$AN,'스테이지별 몬스터 스텟'!$D:$D,'스테이지별 난이도 설정'!$B287))</f>
        <v>5</v>
      </c>
      <c r="F287" cm="1">
        <f t="array" ref="F287">_xlfn.IFS(F$1='스테이지별 몬스터 스텟'!$H$3,SUMIFS('스테이지별 몬스터 스텟'!$R:$R,'스테이지별 몬스터 스텟'!$D:$D,'스테이지별 난이도 설정'!$B287),
F$1='스테이지별 몬스터 스텟'!$S$3,SUMIFS('스테이지별 몬스터 스텟'!$AC:$AC,'스테이지별 몬스터 스텟'!$D:$D,'스테이지별 난이도 설정'!$B287),
F$1='스테이지별 몬스터 스텟'!$AD$3,SUMIFS('스테이지별 몬스터 스텟'!$AN:$AN,'스테이지별 몬스터 스텟'!$D:$D,'스테이지별 난이도 설정'!$B287))</f>
        <v>10</v>
      </c>
      <c r="G287" cm="1">
        <f t="array" ref="G287">_xlfn.IFS(G$1='스테이지별 몬스터 스텟'!$H$3,SUMIFS('스테이지별 몬스터 스텟'!$R:$R,'스테이지별 몬스터 스텟'!$D:$D,'스테이지별 난이도 설정'!$B287),
G$1='스테이지별 몬스터 스텟'!$S$3,SUMIFS('스테이지별 몬스터 스텟'!$AC:$AC,'스테이지별 몬스터 스텟'!$D:$D,'스테이지별 난이도 설정'!$B287),
G$1='스테이지별 몬스터 스텟'!$AD$3,SUMIFS('스테이지별 몬스터 스텟'!$AN:$AN,'스테이지별 몬스터 스텟'!$D:$D,'스테이지별 난이도 설정'!$B287))</f>
        <v>15</v>
      </c>
      <c r="H287">
        <f t="shared" si="12"/>
        <v>30</v>
      </c>
      <c r="I287">
        <f t="shared" si="13"/>
        <v>1.5</v>
      </c>
    </row>
    <row r="288" spans="2:9" x14ac:dyDescent="0.3">
      <c r="B288">
        <v>287</v>
      </c>
      <c r="C288" s="52">
        <f t="shared" si="14"/>
        <v>114.80000000000055</v>
      </c>
      <c r="D288">
        <v>20</v>
      </c>
      <c r="E288" cm="1">
        <f t="array" ref="E288">_xlfn.IFS(E$1='스테이지별 몬스터 스텟'!$H$3,SUMIFS('스테이지별 몬스터 스텟'!$R:$R,'스테이지별 몬스터 스텟'!$D:$D,'스테이지별 난이도 설정'!$B288),
E$1='스테이지별 몬스터 스텟'!$S$3,SUMIFS('스테이지별 몬스터 스텟'!$AC:$AC,'스테이지별 몬스터 스텟'!$D:$D,'스테이지별 난이도 설정'!$B288),
E$1='스테이지별 몬스터 스텟'!$AD$3,SUMIFS('스테이지별 몬스터 스텟'!$AN:$AN,'스테이지별 몬스터 스텟'!$D:$D,'스테이지별 난이도 설정'!$B288))</f>
        <v>5</v>
      </c>
      <c r="F288" cm="1">
        <f t="array" ref="F288">_xlfn.IFS(F$1='스테이지별 몬스터 스텟'!$H$3,SUMIFS('스테이지별 몬스터 스텟'!$R:$R,'스테이지별 몬스터 스텟'!$D:$D,'스테이지별 난이도 설정'!$B288),
F$1='스테이지별 몬스터 스텟'!$S$3,SUMIFS('스테이지별 몬스터 스텟'!$AC:$AC,'스테이지별 몬스터 스텟'!$D:$D,'스테이지별 난이도 설정'!$B288),
F$1='스테이지별 몬스터 스텟'!$AD$3,SUMIFS('스테이지별 몬스터 스텟'!$AN:$AN,'스테이지별 몬스터 스텟'!$D:$D,'스테이지별 난이도 설정'!$B288))</f>
        <v>10</v>
      </c>
      <c r="G288" cm="1">
        <f t="array" ref="G288">_xlfn.IFS(G$1='스테이지별 몬스터 스텟'!$H$3,SUMIFS('스테이지별 몬스터 스텟'!$R:$R,'스테이지별 몬스터 스텟'!$D:$D,'스테이지별 난이도 설정'!$B288),
G$1='스테이지별 몬스터 스텟'!$S$3,SUMIFS('스테이지별 몬스터 스텟'!$AC:$AC,'스테이지별 몬스터 스텟'!$D:$D,'스테이지별 난이도 설정'!$B288),
G$1='스테이지별 몬스터 스텟'!$AD$3,SUMIFS('스테이지별 몬스터 스텟'!$AN:$AN,'스테이지별 몬스터 스텟'!$D:$D,'스테이지별 난이도 설정'!$B288))</f>
        <v>15</v>
      </c>
      <c r="H288">
        <f t="shared" si="12"/>
        <v>30</v>
      </c>
      <c r="I288">
        <f t="shared" si="13"/>
        <v>1.5</v>
      </c>
    </row>
    <row r="289" spans="2:9" x14ac:dyDescent="0.3">
      <c r="B289">
        <v>288</v>
      </c>
      <c r="C289" s="52">
        <f t="shared" si="14"/>
        <v>115.20000000000056</v>
      </c>
      <c r="D289">
        <v>20</v>
      </c>
      <c r="E289" cm="1">
        <f t="array" ref="E289">_xlfn.IFS(E$1='스테이지별 몬스터 스텟'!$H$3,SUMIFS('스테이지별 몬스터 스텟'!$R:$R,'스테이지별 몬스터 스텟'!$D:$D,'스테이지별 난이도 설정'!$B289),
E$1='스테이지별 몬스터 스텟'!$S$3,SUMIFS('스테이지별 몬스터 스텟'!$AC:$AC,'스테이지별 몬스터 스텟'!$D:$D,'스테이지별 난이도 설정'!$B289),
E$1='스테이지별 몬스터 스텟'!$AD$3,SUMIFS('스테이지별 몬스터 스텟'!$AN:$AN,'스테이지별 몬스터 스텟'!$D:$D,'스테이지별 난이도 설정'!$B289))</f>
        <v>5</v>
      </c>
      <c r="F289" cm="1">
        <f t="array" ref="F289">_xlfn.IFS(F$1='스테이지별 몬스터 스텟'!$H$3,SUMIFS('스테이지별 몬스터 스텟'!$R:$R,'스테이지별 몬스터 스텟'!$D:$D,'스테이지별 난이도 설정'!$B289),
F$1='스테이지별 몬스터 스텟'!$S$3,SUMIFS('스테이지별 몬스터 스텟'!$AC:$AC,'스테이지별 몬스터 스텟'!$D:$D,'스테이지별 난이도 설정'!$B289),
F$1='스테이지별 몬스터 스텟'!$AD$3,SUMIFS('스테이지별 몬스터 스텟'!$AN:$AN,'스테이지별 몬스터 스텟'!$D:$D,'스테이지별 난이도 설정'!$B289))</f>
        <v>10</v>
      </c>
      <c r="G289" cm="1">
        <f t="array" ref="G289">_xlfn.IFS(G$1='스테이지별 몬스터 스텟'!$H$3,SUMIFS('스테이지별 몬스터 스텟'!$R:$R,'스테이지별 몬스터 스텟'!$D:$D,'스테이지별 난이도 설정'!$B289),
G$1='스테이지별 몬스터 스텟'!$S$3,SUMIFS('스테이지별 몬스터 스텟'!$AC:$AC,'스테이지별 몬스터 스텟'!$D:$D,'스테이지별 난이도 설정'!$B289),
G$1='스테이지별 몬스터 스텟'!$AD$3,SUMIFS('스테이지별 몬스터 스텟'!$AN:$AN,'스테이지별 몬스터 스텟'!$D:$D,'스테이지별 난이도 설정'!$B289))</f>
        <v>15</v>
      </c>
      <c r="H289">
        <f t="shared" si="12"/>
        <v>30</v>
      </c>
      <c r="I289">
        <f t="shared" si="13"/>
        <v>1.5</v>
      </c>
    </row>
    <row r="290" spans="2:9" x14ac:dyDescent="0.3">
      <c r="B290">
        <v>289</v>
      </c>
      <c r="C290" s="52">
        <f t="shared" si="14"/>
        <v>115.60000000000056</v>
      </c>
      <c r="D290">
        <v>20</v>
      </c>
      <c r="E290" cm="1">
        <f t="array" ref="E290">_xlfn.IFS(E$1='스테이지별 몬스터 스텟'!$H$3,SUMIFS('스테이지별 몬스터 스텟'!$R:$R,'스테이지별 몬스터 스텟'!$D:$D,'스테이지별 난이도 설정'!$B290),
E$1='스테이지별 몬스터 스텟'!$S$3,SUMIFS('스테이지별 몬스터 스텟'!$AC:$AC,'스테이지별 몬스터 스텟'!$D:$D,'스테이지별 난이도 설정'!$B290),
E$1='스테이지별 몬스터 스텟'!$AD$3,SUMIFS('스테이지별 몬스터 스텟'!$AN:$AN,'스테이지별 몬스터 스텟'!$D:$D,'스테이지별 난이도 설정'!$B290))</f>
        <v>5</v>
      </c>
      <c r="F290" cm="1">
        <f t="array" ref="F290">_xlfn.IFS(F$1='스테이지별 몬스터 스텟'!$H$3,SUMIFS('스테이지별 몬스터 스텟'!$R:$R,'스테이지별 몬스터 스텟'!$D:$D,'스테이지별 난이도 설정'!$B290),
F$1='스테이지별 몬스터 스텟'!$S$3,SUMIFS('스테이지별 몬스터 스텟'!$AC:$AC,'스테이지별 몬스터 스텟'!$D:$D,'스테이지별 난이도 설정'!$B290),
F$1='스테이지별 몬스터 스텟'!$AD$3,SUMIFS('스테이지별 몬스터 스텟'!$AN:$AN,'스테이지별 몬스터 스텟'!$D:$D,'스테이지별 난이도 설정'!$B290))</f>
        <v>10</v>
      </c>
      <c r="G290" cm="1">
        <f t="array" ref="G290">_xlfn.IFS(G$1='스테이지별 몬스터 스텟'!$H$3,SUMIFS('스테이지별 몬스터 스텟'!$R:$R,'스테이지별 몬스터 스텟'!$D:$D,'스테이지별 난이도 설정'!$B290),
G$1='스테이지별 몬스터 스텟'!$S$3,SUMIFS('스테이지별 몬스터 스텟'!$AC:$AC,'스테이지별 몬스터 스텟'!$D:$D,'스테이지별 난이도 설정'!$B290),
G$1='스테이지별 몬스터 스텟'!$AD$3,SUMIFS('스테이지별 몬스터 스텟'!$AN:$AN,'스테이지별 몬스터 스텟'!$D:$D,'스테이지별 난이도 설정'!$B290))</f>
        <v>15</v>
      </c>
      <c r="H290">
        <f t="shared" si="12"/>
        <v>30</v>
      </c>
      <c r="I290">
        <f t="shared" si="13"/>
        <v>1.5</v>
      </c>
    </row>
    <row r="291" spans="2:9" x14ac:dyDescent="0.3">
      <c r="B291">
        <v>290</v>
      </c>
      <c r="C291" s="52">
        <f t="shared" si="14"/>
        <v>116.00000000000057</v>
      </c>
      <c r="D291">
        <v>20</v>
      </c>
      <c r="E291" cm="1">
        <f t="array" ref="E291">_xlfn.IFS(E$1='스테이지별 몬스터 스텟'!$H$3,SUMIFS('스테이지별 몬스터 스텟'!$R:$R,'스테이지별 몬스터 스텟'!$D:$D,'스테이지별 난이도 설정'!$B291),
E$1='스테이지별 몬스터 스텟'!$S$3,SUMIFS('스테이지별 몬스터 스텟'!$AC:$AC,'스테이지별 몬스터 스텟'!$D:$D,'스테이지별 난이도 설정'!$B291),
E$1='스테이지별 몬스터 스텟'!$AD$3,SUMIFS('스테이지별 몬스터 스텟'!$AN:$AN,'스테이지별 몬스터 스텟'!$D:$D,'스테이지별 난이도 설정'!$B291))</f>
        <v>5</v>
      </c>
      <c r="F291" cm="1">
        <f t="array" ref="F291">_xlfn.IFS(F$1='스테이지별 몬스터 스텟'!$H$3,SUMIFS('스테이지별 몬스터 스텟'!$R:$R,'스테이지별 몬스터 스텟'!$D:$D,'스테이지별 난이도 설정'!$B291),
F$1='스테이지별 몬스터 스텟'!$S$3,SUMIFS('스테이지별 몬스터 스텟'!$AC:$AC,'스테이지별 몬스터 스텟'!$D:$D,'스테이지별 난이도 설정'!$B291),
F$1='스테이지별 몬스터 스텟'!$AD$3,SUMIFS('스테이지별 몬스터 스텟'!$AN:$AN,'스테이지별 몬스터 스텟'!$D:$D,'스테이지별 난이도 설정'!$B291))</f>
        <v>10</v>
      </c>
      <c r="G291" cm="1">
        <f t="array" ref="G291">_xlfn.IFS(G$1='스테이지별 몬스터 스텟'!$H$3,SUMIFS('스테이지별 몬스터 스텟'!$R:$R,'스테이지별 몬스터 스텟'!$D:$D,'스테이지별 난이도 설정'!$B291),
G$1='스테이지별 몬스터 스텟'!$S$3,SUMIFS('스테이지별 몬스터 스텟'!$AC:$AC,'스테이지별 몬스터 스텟'!$D:$D,'스테이지별 난이도 설정'!$B291),
G$1='스테이지별 몬스터 스텟'!$AD$3,SUMIFS('스테이지별 몬스터 스텟'!$AN:$AN,'스테이지별 몬스터 스텟'!$D:$D,'스테이지별 난이도 설정'!$B291))</f>
        <v>15</v>
      </c>
      <c r="H291">
        <f t="shared" si="12"/>
        <v>30</v>
      </c>
      <c r="I291">
        <f t="shared" si="13"/>
        <v>1.5</v>
      </c>
    </row>
    <row r="292" spans="2:9" x14ac:dyDescent="0.3">
      <c r="B292">
        <v>291</v>
      </c>
      <c r="C292" s="52">
        <f t="shared" si="14"/>
        <v>116.40000000000057</v>
      </c>
      <c r="D292">
        <v>20</v>
      </c>
      <c r="E292" cm="1">
        <f t="array" ref="E292">_xlfn.IFS(E$1='스테이지별 몬스터 스텟'!$H$3,SUMIFS('스테이지별 몬스터 스텟'!$R:$R,'스테이지별 몬스터 스텟'!$D:$D,'스테이지별 난이도 설정'!$B292),
E$1='스테이지별 몬스터 스텟'!$S$3,SUMIFS('스테이지별 몬스터 스텟'!$AC:$AC,'스테이지별 몬스터 스텟'!$D:$D,'스테이지별 난이도 설정'!$B292),
E$1='스테이지별 몬스터 스텟'!$AD$3,SUMIFS('스테이지별 몬스터 스텟'!$AN:$AN,'스테이지별 몬스터 스텟'!$D:$D,'스테이지별 난이도 설정'!$B292))</f>
        <v>5</v>
      </c>
      <c r="F292" cm="1">
        <f t="array" ref="F292">_xlfn.IFS(F$1='스테이지별 몬스터 스텟'!$H$3,SUMIFS('스테이지별 몬스터 스텟'!$R:$R,'스테이지별 몬스터 스텟'!$D:$D,'스테이지별 난이도 설정'!$B292),
F$1='스테이지별 몬스터 스텟'!$S$3,SUMIFS('스테이지별 몬스터 스텟'!$AC:$AC,'스테이지별 몬스터 스텟'!$D:$D,'스테이지별 난이도 설정'!$B292),
F$1='스테이지별 몬스터 스텟'!$AD$3,SUMIFS('스테이지별 몬스터 스텟'!$AN:$AN,'스테이지별 몬스터 스텟'!$D:$D,'스테이지별 난이도 설정'!$B292))</f>
        <v>10</v>
      </c>
      <c r="G292" cm="1">
        <f t="array" ref="G292">_xlfn.IFS(G$1='스테이지별 몬스터 스텟'!$H$3,SUMIFS('스테이지별 몬스터 스텟'!$R:$R,'스테이지별 몬스터 스텟'!$D:$D,'스테이지별 난이도 설정'!$B292),
G$1='스테이지별 몬스터 스텟'!$S$3,SUMIFS('스테이지별 몬스터 스텟'!$AC:$AC,'스테이지별 몬스터 스텟'!$D:$D,'스테이지별 난이도 설정'!$B292),
G$1='스테이지별 몬스터 스텟'!$AD$3,SUMIFS('스테이지별 몬스터 스텟'!$AN:$AN,'스테이지별 몬스터 스텟'!$D:$D,'스테이지별 난이도 설정'!$B292))</f>
        <v>15</v>
      </c>
      <c r="H292">
        <f t="shared" si="12"/>
        <v>30</v>
      </c>
      <c r="I292">
        <f t="shared" si="13"/>
        <v>1.5</v>
      </c>
    </row>
    <row r="293" spans="2:9" x14ac:dyDescent="0.3">
      <c r="B293">
        <v>292</v>
      </c>
      <c r="C293" s="52">
        <f t="shared" si="14"/>
        <v>116.80000000000058</v>
      </c>
      <c r="D293">
        <v>20</v>
      </c>
      <c r="E293" cm="1">
        <f t="array" ref="E293">_xlfn.IFS(E$1='스테이지별 몬스터 스텟'!$H$3,SUMIFS('스테이지별 몬스터 스텟'!$R:$R,'스테이지별 몬스터 스텟'!$D:$D,'스테이지별 난이도 설정'!$B293),
E$1='스테이지별 몬스터 스텟'!$S$3,SUMIFS('스테이지별 몬스터 스텟'!$AC:$AC,'스테이지별 몬스터 스텟'!$D:$D,'스테이지별 난이도 설정'!$B293),
E$1='스테이지별 몬스터 스텟'!$AD$3,SUMIFS('스테이지별 몬스터 스텟'!$AN:$AN,'스테이지별 몬스터 스텟'!$D:$D,'스테이지별 난이도 설정'!$B293))</f>
        <v>5</v>
      </c>
      <c r="F293" cm="1">
        <f t="array" ref="F293">_xlfn.IFS(F$1='스테이지별 몬스터 스텟'!$H$3,SUMIFS('스테이지별 몬스터 스텟'!$R:$R,'스테이지별 몬스터 스텟'!$D:$D,'스테이지별 난이도 설정'!$B293),
F$1='스테이지별 몬스터 스텟'!$S$3,SUMIFS('스테이지별 몬스터 스텟'!$AC:$AC,'스테이지별 몬스터 스텟'!$D:$D,'스테이지별 난이도 설정'!$B293),
F$1='스테이지별 몬스터 스텟'!$AD$3,SUMIFS('스테이지별 몬스터 스텟'!$AN:$AN,'스테이지별 몬스터 스텟'!$D:$D,'스테이지별 난이도 설정'!$B293))</f>
        <v>10</v>
      </c>
      <c r="G293" cm="1">
        <f t="array" ref="G293">_xlfn.IFS(G$1='스테이지별 몬스터 스텟'!$H$3,SUMIFS('스테이지별 몬스터 스텟'!$R:$R,'스테이지별 몬스터 스텟'!$D:$D,'스테이지별 난이도 설정'!$B293),
G$1='스테이지별 몬스터 스텟'!$S$3,SUMIFS('스테이지별 몬스터 스텟'!$AC:$AC,'스테이지별 몬스터 스텟'!$D:$D,'스테이지별 난이도 설정'!$B293),
G$1='스테이지별 몬스터 스텟'!$AD$3,SUMIFS('스테이지별 몬스터 스텟'!$AN:$AN,'스테이지별 몬스터 스텟'!$D:$D,'스테이지별 난이도 설정'!$B293))</f>
        <v>15</v>
      </c>
      <c r="H293">
        <f t="shared" si="12"/>
        <v>30</v>
      </c>
      <c r="I293">
        <f t="shared" si="13"/>
        <v>1.5</v>
      </c>
    </row>
    <row r="294" spans="2:9" x14ac:dyDescent="0.3">
      <c r="B294">
        <v>293</v>
      </c>
      <c r="C294" s="52">
        <f t="shared" si="14"/>
        <v>117.20000000000059</v>
      </c>
      <c r="D294">
        <v>20</v>
      </c>
      <c r="E294" cm="1">
        <f t="array" ref="E294">_xlfn.IFS(E$1='스테이지별 몬스터 스텟'!$H$3,SUMIFS('스테이지별 몬스터 스텟'!$R:$R,'스테이지별 몬스터 스텟'!$D:$D,'스테이지별 난이도 설정'!$B294),
E$1='스테이지별 몬스터 스텟'!$S$3,SUMIFS('스테이지별 몬스터 스텟'!$AC:$AC,'스테이지별 몬스터 스텟'!$D:$D,'스테이지별 난이도 설정'!$B294),
E$1='스테이지별 몬스터 스텟'!$AD$3,SUMIFS('스테이지별 몬스터 스텟'!$AN:$AN,'스테이지별 몬스터 스텟'!$D:$D,'스테이지별 난이도 설정'!$B294))</f>
        <v>5</v>
      </c>
      <c r="F294" cm="1">
        <f t="array" ref="F294">_xlfn.IFS(F$1='스테이지별 몬스터 스텟'!$H$3,SUMIFS('스테이지별 몬스터 스텟'!$R:$R,'스테이지별 몬스터 스텟'!$D:$D,'스테이지별 난이도 설정'!$B294),
F$1='스테이지별 몬스터 스텟'!$S$3,SUMIFS('스테이지별 몬스터 스텟'!$AC:$AC,'스테이지별 몬스터 스텟'!$D:$D,'스테이지별 난이도 설정'!$B294),
F$1='스테이지별 몬스터 스텟'!$AD$3,SUMIFS('스테이지별 몬스터 스텟'!$AN:$AN,'스테이지별 몬스터 스텟'!$D:$D,'스테이지별 난이도 설정'!$B294))</f>
        <v>10</v>
      </c>
      <c r="G294" cm="1">
        <f t="array" ref="G294">_xlfn.IFS(G$1='스테이지별 몬스터 스텟'!$H$3,SUMIFS('스테이지별 몬스터 스텟'!$R:$R,'스테이지별 몬스터 스텟'!$D:$D,'스테이지별 난이도 설정'!$B294),
G$1='스테이지별 몬스터 스텟'!$S$3,SUMIFS('스테이지별 몬스터 스텟'!$AC:$AC,'스테이지별 몬스터 스텟'!$D:$D,'스테이지별 난이도 설정'!$B294),
G$1='스테이지별 몬스터 스텟'!$AD$3,SUMIFS('스테이지별 몬스터 스텟'!$AN:$AN,'스테이지별 몬스터 스텟'!$D:$D,'스테이지별 난이도 설정'!$B294))</f>
        <v>15</v>
      </c>
      <c r="H294">
        <f t="shared" si="12"/>
        <v>30</v>
      </c>
      <c r="I294">
        <f t="shared" si="13"/>
        <v>1.5</v>
      </c>
    </row>
    <row r="295" spans="2:9" x14ac:dyDescent="0.3">
      <c r="B295">
        <v>294</v>
      </c>
      <c r="C295" s="52">
        <f t="shared" si="14"/>
        <v>117.60000000000059</v>
      </c>
      <c r="D295">
        <v>20</v>
      </c>
      <c r="E295" cm="1">
        <f t="array" ref="E295">_xlfn.IFS(E$1='스테이지별 몬스터 스텟'!$H$3,SUMIFS('스테이지별 몬스터 스텟'!$R:$R,'스테이지별 몬스터 스텟'!$D:$D,'스테이지별 난이도 설정'!$B295),
E$1='스테이지별 몬스터 스텟'!$S$3,SUMIFS('스테이지별 몬스터 스텟'!$AC:$AC,'스테이지별 몬스터 스텟'!$D:$D,'스테이지별 난이도 설정'!$B295),
E$1='스테이지별 몬스터 스텟'!$AD$3,SUMIFS('스테이지별 몬스터 스텟'!$AN:$AN,'스테이지별 몬스터 스텟'!$D:$D,'스테이지별 난이도 설정'!$B295))</f>
        <v>5</v>
      </c>
      <c r="F295" cm="1">
        <f t="array" ref="F295">_xlfn.IFS(F$1='스테이지별 몬스터 스텟'!$H$3,SUMIFS('스테이지별 몬스터 스텟'!$R:$R,'스테이지별 몬스터 스텟'!$D:$D,'스테이지별 난이도 설정'!$B295),
F$1='스테이지별 몬스터 스텟'!$S$3,SUMIFS('스테이지별 몬스터 스텟'!$AC:$AC,'스테이지별 몬스터 스텟'!$D:$D,'스테이지별 난이도 설정'!$B295),
F$1='스테이지별 몬스터 스텟'!$AD$3,SUMIFS('스테이지별 몬스터 스텟'!$AN:$AN,'스테이지별 몬스터 스텟'!$D:$D,'스테이지별 난이도 설정'!$B295))</f>
        <v>10</v>
      </c>
      <c r="G295" cm="1">
        <f t="array" ref="G295">_xlfn.IFS(G$1='스테이지별 몬스터 스텟'!$H$3,SUMIFS('스테이지별 몬스터 스텟'!$R:$R,'스테이지별 몬스터 스텟'!$D:$D,'스테이지별 난이도 설정'!$B295),
G$1='스테이지별 몬스터 스텟'!$S$3,SUMIFS('스테이지별 몬스터 스텟'!$AC:$AC,'스테이지별 몬스터 스텟'!$D:$D,'스테이지별 난이도 설정'!$B295),
G$1='스테이지별 몬스터 스텟'!$AD$3,SUMIFS('스테이지별 몬스터 스텟'!$AN:$AN,'스테이지별 몬스터 스텟'!$D:$D,'스테이지별 난이도 설정'!$B295))</f>
        <v>15</v>
      </c>
      <c r="H295">
        <f t="shared" si="12"/>
        <v>30</v>
      </c>
      <c r="I295">
        <f t="shared" si="13"/>
        <v>1.5</v>
      </c>
    </row>
    <row r="296" spans="2:9" x14ac:dyDescent="0.3">
      <c r="B296">
        <v>295</v>
      </c>
      <c r="C296" s="52">
        <f t="shared" si="14"/>
        <v>118.0000000000006</v>
      </c>
      <c r="D296">
        <v>20</v>
      </c>
      <c r="E296" cm="1">
        <f t="array" ref="E296">_xlfn.IFS(E$1='스테이지별 몬스터 스텟'!$H$3,SUMIFS('스테이지별 몬스터 스텟'!$R:$R,'스테이지별 몬스터 스텟'!$D:$D,'스테이지별 난이도 설정'!$B296),
E$1='스테이지별 몬스터 스텟'!$S$3,SUMIFS('스테이지별 몬스터 스텟'!$AC:$AC,'스테이지별 몬스터 스텟'!$D:$D,'스테이지별 난이도 설정'!$B296),
E$1='스테이지별 몬스터 스텟'!$AD$3,SUMIFS('스테이지별 몬스터 스텟'!$AN:$AN,'스테이지별 몬스터 스텟'!$D:$D,'스테이지별 난이도 설정'!$B296))</f>
        <v>5</v>
      </c>
      <c r="F296" cm="1">
        <f t="array" ref="F296">_xlfn.IFS(F$1='스테이지별 몬스터 스텟'!$H$3,SUMIFS('스테이지별 몬스터 스텟'!$R:$R,'스테이지별 몬스터 스텟'!$D:$D,'스테이지별 난이도 설정'!$B296),
F$1='스테이지별 몬스터 스텟'!$S$3,SUMIFS('스테이지별 몬스터 스텟'!$AC:$AC,'스테이지별 몬스터 스텟'!$D:$D,'스테이지별 난이도 설정'!$B296),
F$1='스테이지별 몬스터 스텟'!$AD$3,SUMIFS('스테이지별 몬스터 스텟'!$AN:$AN,'스테이지별 몬스터 스텟'!$D:$D,'스테이지별 난이도 설정'!$B296))</f>
        <v>10</v>
      </c>
      <c r="G296" cm="1">
        <f t="array" ref="G296">_xlfn.IFS(G$1='스테이지별 몬스터 스텟'!$H$3,SUMIFS('스테이지별 몬스터 스텟'!$R:$R,'스테이지별 몬스터 스텟'!$D:$D,'스테이지별 난이도 설정'!$B296),
G$1='스테이지별 몬스터 스텟'!$S$3,SUMIFS('스테이지별 몬스터 스텟'!$AC:$AC,'스테이지별 몬스터 스텟'!$D:$D,'스테이지별 난이도 설정'!$B296),
G$1='스테이지별 몬스터 스텟'!$AD$3,SUMIFS('스테이지별 몬스터 스텟'!$AN:$AN,'스테이지별 몬스터 스텟'!$D:$D,'스테이지별 난이도 설정'!$B296))</f>
        <v>15</v>
      </c>
      <c r="H296">
        <f t="shared" si="12"/>
        <v>30</v>
      </c>
      <c r="I296">
        <f t="shared" si="13"/>
        <v>1.5</v>
      </c>
    </row>
    <row r="297" spans="2:9" x14ac:dyDescent="0.3">
      <c r="B297">
        <v>296</v>
      </c>
      <c r="C297" s="52">
        <f t="shared" si="14"/>
        <v>118.4000000000006</v>
      </c>
      <c r="D297">
        <v>20</v>
      </c>
      <c r="E297" cm="1">
        <f t="array" ref="E297">_xlfn.IFS(E$1='스테이지별 몬스터 스텟'!$H$3,SUMIFS('스테이지별 몬스터 스텟'!$R:$R,'스테이지별 몬스터 스텟'!$D:$D,'스테이지별 난이도 설정'!$B297),
E$1='스테이지별 몬스터 스텟'!$S$3,SUMIFS('스테이지별 몬스터 스텟'!$AC:$AC,'스테이지별 몬스터 스텟'!$D:$D,'스테이지별 난이도 설정'!$B297),
E$1='스테이지별 몬스터 스텟'!$AD$3,SUMIFS('스테이지별 몬스터 스텟'!$AN:$AN,'스테이지별 몬스터 스텟'!$D:$D,'스테이지별 난이도 설정'!$B297))</f>
        <v>5</v>
      </c>
      <c r="F297" cm="1">
        <f t="array" ref="F297">_xlfn.IFS(F$1='스테이지별 몬스터 스텟'!$H$3,SUMIFS('스테이지별 몬스터 스텟'!$R:$R,'스테이지별 몬스터 스텟'!$D:$D,'스테이지별 난이도 설정'!$B297),
F$1='스테이지별 몬스터 스텟'!$S$3,SUMIFS('스테이지별 몬스터 스텟'!$AC:$AC,'스테이지별 몬스터 스텟'!$D:$D,'스테이지별 난이도 설정'!$B297),
F$1='스테이지별 몬스터 스텟'!$AD$3,SUMIFS('스테이지별 몬스터 스텟'!$AN:$AN,'스테이지별 몬스터 스텟'!$D:$D,'스테이지별 난이도 설정'!$B297))</f>
        <v>10</v>
      </c>
      <c r="G297" cm="1">
        <f t="array" ref="G297">_xlfn.IFS(G$1='스테이지별 몬스터 스텟'!$H$3,SUMIFS('스테이지별 몬스터 스텟'!$R:$R,'스테이지별 몬스터 스텟'!$D:$D,'스테이지별 난이도 설정'!$B297),
G$1='스테이지별 몬스터 스텟'!$S$3,SUMIFS('스테이지별 몬스터 스텟'!$AC:$AC,'스테이지별 몬스터 스텟'!$D:$D,'스테이지별 난이도 설정'!$B297),
G$1='스테이지별 몬스터 스텟'!$AD$3,SUMIFS('스테이지별 몬스터 스텟'!$AN:$AN,'스테이지별 몬스터 스텟'!$D:$D,'스테이지별 난이도 설정'!$B297))</f>
        <v>15</v>
      </c>
      <c r="H297">
        <f t="shared" si="12"/>
        <v>30</v>
      </c>
      <c r="I297">
        <f t="shared" si="13"/>
        <v>1.5</v>
      </c>
    </row>
    <row r="298" spans="2:9" x14ac:dyDescent="0.3">
      <c r="B298">
        <v>297</v>
      </c>
      <c r="C298" s="52">
        <f t="shared" si="14"/>
        <v>118.80000000000061</v>
      </c>
      <c r="D298">
        <v>20</v>
      </c>
      <c r="E298" cm="1">
        <f t="array" ref="E298">_xlfn.IFS(E$1='스테이지별 몬스터 스텟'!$H$3,SUMIFS('스테이지별 몬스터 스텟'!$R:$R,'스테이지별 몬스터 스텟'!$D:$D,'스테이지별 난이도 설정'!$B298),
E$1='스테이지별 몬스터 스텟'!$S$3,SUMIFS('스테이지별 몬스터 스텟'!$AC:$AC,'스테이지별 몬스터 스텟'!$D:$D,'스테이지별 난이도 설정'!$B298),
E$1='스테이지별 몬스터 스텟'!$AD$3,SUMIFS('스테이지별 몬스터 스텟'!$AN:$AN,'스테이지별 몬스터 스텟'!$D:$D,'스테이지별 난이도 설정'!$B298))</f>
        <v>5</v>
      </c>
      <c r="F298" cm="1">
        <f t="array" ref="F298">_xlfn.IFS(F$1='스테이지별 몬스터 스텟'!$H$3,SUMIFS('스테이지별 몬스터 스텟'!$R:$R,'스테이지별 몬스터 스텟'!$D:$D,'스테이지별 난이도 설정'!$B298),
F$1='스테이지별 몬스터 스텟'!$S$3,SUMIFS('스테이지별 몬스터 스텟'!$AC:$AC,'스테이지별 몬스터 스텟'!$D:$D,'스테이지별 난이도 설정'!$B298),
F$1='스테이지별 몬스터 스텟'!$AD$3,SUMIFS('스테이지별 몬스터 스텟'!$AN:$AN,'스테이지별 몬스터 스텟'!$D:$D,'스테이지별 난이도 설정'!$B298))</f>
        <v>10</v>
      </c>
      <c r="G298" cm="1">
        <f t="array" ref="G298">_xlfn.IFS(G$1='스테이지별 몬스터 스텟'!$H$3,SUMIFS('스테이지별 몬스터 스텟'!$R:$R,'스테이지별 몬스터 스텟'!$D:$D,'스테이지별 난이도 설정'!$B298),
G$1='스테이지별 몬스터 스텟'!$S$3,SUMIFS('스테이지별 몬스터 스텟'!$AC:$AC,'스테이지별 몬스터 스텟'!$D:$D,'스테이지별 난이도 설정'!$B298),
G$1='스테이지별 몬스터 스텟'!$AD$3,SUMIFS('스테이지별 몬스터 스텟'!$AN:$AN,'스테이지별 몬스터 스텟'!$D:$D,'스테이지별 난이도 설정'!$B298))</f>
        <v>15</v>
      </c>
      <c r="H298">
        <f t="shared" si="12"/>
        <v>30</v>
      </c>
      <c r="I298">
        <f t="shared" si="13"/>
        <v>1.5</v>
      </c>
    </row>
    <row r="299" spans="2:9" x14ac:dyDescent="0.3">
      <c r="B299">
        <v>298</v>
      </c>
      <c r="C299" s="52">
        <f t="shared" si="14"/>
        <v>119.20000000000061</v>
      </c>
      <c r="D299">
        <v>20</v>
      </c>
      <c r="E299" cm="1">
        <f t="array" ref="E299">_xlfn.IFS(E$1='스테이지별 몬스터 스텟'!$H$3,SUMIFS('스테이지별 몬스터 스텟'!$R:$R,'스테이지별 몬스터 스텟'!$D:$D,'스테이지별 난이도 설정'!$B299),
E$1='스테이지별 몬스터 스텟'!$S$3,SUMIFS('스테이지별 몬스터 스텟'!$AC:$AC,'스테이지별 몬스터 스텟'!$D:$D,'스테이지별 난이도 설정'!$B299),
E$1='스테이지별 몬스터 스텟'!$AD$3,SUMIFS('스테이지별 몬스터 스텟'!$AN:$AN,'스테이지별 몬스터 스텟'!$D:$D,'스테이지별 난이도 설정'!$B299))</f>
        <v>5</v>
      </c>
      <c r="F299" cm="1">
        <f t="array" ref="F299">_xlfn.IFS(F$1='스테이지별 몬스터 스텟'!$H$3,SUMIFS('스테이지별 몬스터 스텟'!$R:$R,'스테이지별 몬스터 스텟'!$D:$D,'스테이지별 난이도 설정'!$B299),
F$1='스테이지별 몬스터 스텟'!$S$3,SUMIFS('스테이지별 몬스터 스텟'!$AC:$AC,'스테이지별 몬스터 스텟'!$D:$D,'스테이지별 난이도 설정'!$B299),
F$1='스테이지별 몬스터 스텟'!$AD$3,SUMIFS('스테이지별 몬스터 스텟'!$AN:$AN,'스테이지별 몬스터 스텟'!$D:$D,'스테이지별 난이도 설정'!$B299))</f>
        <v>10</v>
      </c>
      <c r="G299" cm="1">
        <f t="array" ref="G299">_xlfn.IFS(G$1='스테이지별 몬스터 스텟'!$H$3,SUMIFS('스테이지별 몬스터 스텟'!$R:$R,'스테이지별 몬스터 스텟'!$D:$D,'스테이지별 난이도 설정'!$B299),
G$1='스테이지별 몬스터 스텟'!$S$3,SUMIFS('스테이지별 몬스터 스텟'!$AC:$AC,'스테이지별 몬스터 스텟'!$D:$D,'스테이지별 난이도 설정'!$B299),
G$1='스테이지별 몬스터 스텟'!$AD$3,SUMIFS('스테이지별 몬스터 스텟'!$AN:$AN,'스테이지별 몬스터 스텟'!$D:$D,'스테이지별 난이도 설정'!$B299))</f>
        <v>15</v>
      </c>
      <c r="H299">
        <f t="shared" si="12"/>
        <v>30</v>
      </c>
      <c r="I299">
        <f t="shared" si="13"/>
        <v>1.5</v>
      </c>
    </row>
    <row r="300" spans="2:9" x14ac:dyDescent="0.3">
      <c r="B300">
        <v>299</v>
      </c>
      <c r="C300" s="52">
        <f t="shared" si="14"/>
        <v>119.60000000000062</v>
      </c>
      <c r="D300">
        <v>20</v>
      </c>
      <c r="E300" cm="1">
        <f t="array" ref="E300">_xlfn.IFS(E$1='스테이지별 몬스터 스텟'!$H$3,SUMIFS('스테이지별 몬스터 스텟'!$R:$R,'스테이지별 몬스터 스텟'!$D:$D,'스테이지별 난이도 설정'!$B300),
E$1='스테이지별 몬스터 스텟'!$S$3,SUMIFS('스테이지별 몬스터 스텟'!$AC:$AC,'스테이지별 몬스터 스텟'!$D:$D,'스테이지별 난이도 설정'!$B300),
E$1='스테이지별 몬스터 스텟'!$AD$3,SUMIFS('스테이지별 몬스터 스텟'!$AN:$AN,'스테이지별 몬스터 스텟'!$D:$D,'스테이지별 난이도 설정'!$B300))</f>
        <v>5</v>
      </c>
      <c r="F300" cm="1">
        <f t="array" ref="F300">_xlfn.IFS(F$1='스테이지별 몬스터 스텟'!$H$3,SUMIFS('스테이지별 몬스터 스텟'!$R:$R,'스테이지별 몬스터 스텟'!$D:$D,'스테이지별 난이도 설정'!$B300),
F$1='스테이지별 몬스터 스텟'!$S$3,SUMIFS('스테이지별 몬스터 스텟'!$AC:$AC,'스테이지별 몬스터 스텟'!$D:$D,'스테이지별 난이도 설정'!$B300),
F$1='스테이지별 몬스터 스텟'!$AD$3,SUMIFS('스테이지별 몬스터 스텟'!$AN:$AN,'스테이지별 몬스터 스텟'!$D:$D,'스테이지별 난이도 설정'!$B300))</f>
        <v>10</v>
      </c>
      <c r="G300" cm="1">
        <f t="array" ref="G300">_xlfn.IFS(G$1='스테이지별 몬스터 스텟'!$H$3,SUMIFS('스테이지별 몬스터 스텟'!$R:$R,'스테이지별 몬스터 스텟'!$D:$D,'스테이지별 난이도 설정'!$B300),
G$1='스테이지별 몬스터 스텟'!$S$3,SUMIFS('스테이지별 몬스터 스텟'!$AC:$AC,'스테이지별 몬스터 스텟'!$D:$D,'스테이지별 난이도 설정'!$B300),
G$1='스테이지별 몬스터 스텟'!$AD$3,SUMIFS('스테이지별 몬스터 스텟'!$AN:$AN,'스테이지별 몬스터 스텟'!$D:$D,'스테이지별 난이도 설정'!$B300))</f>
        <v>15</v>
      </c>
      <c r="H300">
        <f t="shared" si="12"/>
        <v>30</v>
      </c>
      <c r="I300">
        <f t="shared" si="13"/>
        <v>1.5</v>
      </c>
    </row>
    <row r="301" spans="2:9" x14ac:dyDescent="0.3">
      <c r="B301">
        <v>300</v>
      </c>
      <c r="C301" s="52">
        <f t="shared" si="14"/>
        <v>120.00000000000063</v>
      </c>
      <c r="D301">
        <v>20</v>
      </c>
      <c r="E301" cm="1">
        <f t="array" ref="E301">_xlfn.IFS(E$1='스테이지별 몬스터 스텟'!$H$3,SUMIFS('스테이지별 몬스터 스텟'!$R:$R,'스테이지별 몬스터 스텟'!$D:$D,'스테이지별 난이도 설정'!$B301),
E$1='스테이지별 몬스터 스텟'!$S$3,SUMIFS('스테이지별 몬스터 스텟'!$AC:$AC,'스테이지별 몬스터 스텟'!$D:$D,'스테이지별 난이도 설정'!$B301),
E$1='스테이지별 몬스터 스텟'!$AD$3,SUMIFS('스테이지별 몬스터 스텟'!$AN:$AN,'스테이지별 몬스터 스텟'!$D:$D,'스테이지별 난이도 설정'!$B301))</f>
        <v>5</v>
      </c>
      <c r="F301" cm="1">
        <f t="array" ref="F301">_xlfn.IFS(F$1='스테이지별 몬스터 스텟'!$H$3,SUMIFS('스테이지별 몬스터 스텟'!$R:$R,'스테이지별 몬스터 스텟'!$D:$D,'스테이지별 난이도 설정'!$B301),
F$1='스테이지별 몬스터 스텟'!$S$3,SUMIFS('스테이지별 몬스터 스텟'!$AC:$AC,'스테이지별 몬스터 스텟'!$D:$D,'스테이지별 난이도 설정'!$B301),
F$1='스테이지별 몬스터 스텟'!$AD$3,SUMIFS('스테이지별 몬스터 스텟'!$AN:$AN,'스테이지별 몬스터 스텟'!$D:$D,'스테이지별 난이도 설정'!$B301))</f>
        <v>10</v>
      </c>
      <c r="G301" cm="1">
        <f t="array" ref="G301">_xlfn.IFS(G$1='스테이지별 몬스터 스텟'!$H$3,SUMIFS('스테이지별 몬스터 스텟'!$R:$R,'스테이지별 몬스터 스텟'!$D:$D,'스테이지별 난이도 설정'!$B301),
G$1='스테이지별 몬스터 스텟'!$S$3,SUMIFS('스테이지별 몬스터 스텟'!$AC:$AC,'스테이지별 몬스터 스텟'!$D:$D,'스테이지별 난이도 설정'!$B301),
G$1='스테이지별 몬스터 스텟'!$AD$3,SUMIFS('스테이지별 몬스터 스텟'!$AN:$AN,'스테이지별 몬스터 스텟'!$D:$D,'스테이지별 난이도 설정'!$B301))</f>
        <v>15</v>
      </c>
      <c r="H301">
        <f t="shared" si="12"/>
        <v>30</v>
      </c>
      <c r="I301">
        <f t="shared" si="13"/>
        <v>1.5</v>
      </c>
    </row>
    <row r="302" spans="2:9" x14ac:dyDescent="0.3">
      <c r="B302">
        <v>301</v>
      </c>
      <c r="C302" s="52">
        <f t="shared" si="14"/>
        <v>120.40000000000063</v>
      </c>
      <c r="D302">
        <v>20</v>
      </c>
      <c r="E302" cm="1">
        <f t="array" ref="E302">_xlfn.IFS(E$1='스테이지별 몬스터 스텟'!$H$3,SUMIFS('스테이지별 몬스터 스텟'!$R:$R,'스테이지별 몬스터 스텟'!$D:$D,'스테이지별 난이도 설정'!$B302),
E$1='스테이지별 몬스터 스텟'!$S$3,SUMIFS('스테이지별 몬스터 스텟'!$AC:$AC,'스테이지별 몬스터 스텟'!$D:$D,'스테이지별 난이도 설정'!$B302),
E$1='스테이지별 몬스터 스텟'!$AD$3,SUMIFS('스테이지별 몬스터 스텟'!$AN:$AN,'스테이지별 몬스터 스텟'!$D:$D,'스테이지별 난이도 설정'!$B302))</f>
        <v>5</v>
      </c>
      <c r="F302" cm="1">
        <f t="array" ref="F302">_xlfn.IFS(F$1='스테이지별 몬스터 스텟'!$H$3,SUMIFS('스테이지별 몬스터 스텟'!$R:$R,'스테이지별 몬스터 스텟'!$D:$D,'스테이지별 난이도 설정'!$B302),
F$1='스테이지별 몬스터 스텟'!$S$3,SUMIFS('스테이지별 몬스터 스텟'!$AC:$AC,'스테이지별 몬스터 스텟'!$D:$D,'스테이지별 난이도 설정'!$B302),
F$1='스테이지별 몬스터 스텟'!$AD$3,SUMIFS('스테이지별 몬스터 스텟'!$AN:$AN,'스테이지별 몬스터 스텟'!$D:$D,'스테이지별 난이도 설정'!$B302))</f>
        <v>10</v>
      </c>
      <c r="G302" cm="1">
        <f t="array" ref="G302">_xlfn.IFS(G$1='스테이지별 몬스터 스텟'!$H$3,SUMIFS('스테이지별 몬스터 스텟'!$R:$R,'스테이지별 몬스터 스텟'!$D:$D,'스테이지별 난이도 설정'!$B302),
G$1='스테이지별 몬스터 스텟'!$S$3,SUMIFS('스테이지별 몬스터 스텟'!$AC:$AC,'스테이지별 몬스터 스텟'!$D:$D,'스테이지별 난이도 설정'!$B302),
G$1='스테이지별 몬스터 스텟'!$AD$3,SUMIFS('스테이지별 몬스터 스텟'!$AN:$AN,'스테이지별 몬스터 스텟'!$D:$D,'스테이지별 난이도 설정'!$B302))</f>
        <v>15</v>
      </c>
      <c r="H302">
        <f t="shared" si="12"/>
        <v>30</v>
      </c>
      <c r="I302">
        <f t="shared" si="13"/>
        <v>1.5</v>
      </c>
    </row>
    <row r="303" spans="2:9" x14ac:dyDescent="0.3">
      <c r="B303">
        <v>302</v>
      </c>
      <c r="C303" s="52">
        <f t="shared" si="14"/>
        <v>120.80000000000064</v>
      </c>
      <c r="D303">
        <v>20</v>
      </c>
      <c r="E303" cm="1">
        <f t="array" ref="E303">_xlfn.IFS(E$1='스테이지별 몬스터 스텟'!$H$3,SUMIFS('스테이지별 몬스터 스텟'!$R:$R,'스테이지별 몬스터 스텟'!$D:$D,'스테이지별 난이도 설정'!$B303),
E$1='스테이지별 몬스터 스텟'!$S$3,SUMIFS('스테이지별 몬스터 스텟'!$AC:$AC,'스테이지별 몬스터 스텟'!$D:$D,'스테이지별 난이도 설정'!$B303),
E$1='스테이지별 몬스터 스텟'!$AD$3,SUMIFS('스테이지별 몬스터 스텟'!$AN:$AN,'스테이지별 몬스터 스텟'!$D:$D,'스테이지별 난이도 설정'!$B303))</f>
        <v>5</v>
      </c>
      <c r="F303" cm="1">
        <f t="array" ref="F303">_xlfn.IFS(F$1='스테이지별 몬스터 스텟'!$H$3,SUMIFS('스테이지별 몬스터 스텟'!$R:$R,'스테이지별 몬스터 스텟'!$D:$D,'스테이지별 난이도 설정'!$B303),
F$1='스테이지별 몬스터 스텟'!$S$3,SUMIFS('스테이지별 몬스터 스텟'!$AC:$AC,'스테이지별 몬스터 스텟'!$D:$D,'스테이지별 난이도 설정'!$B303),
F$1='스테이지별 몬스터 스텟'!$AD$3,SUMIFS('스테이지별 몬스터 스텟'!$AN:$AN,'스테이지별 몬스터 스텟'!$D:$D,'스테이지별 난이도 설정'!$B303))</f>
        <v>10</v>
      </c>
      <c r="G303" cm="1">
        <f t="array" ref="G303">_xlfn.IFS(G$1='스테이지별 몬스터 스텟'!$H$3,SUMIFS('스테이지별 몬스터 스텟'!$R:$R,'스테이지별 몬스터 스텟'!$D:$D,'스테이지별 난이도 설정'!$B303),
G$1='스테이지별 몬스터 스텟'!$S$3,SUMIFS('스테이지별 몬스터 스텟'!$AC:$AC,'스테이지별 몬스터 스텟'!$D:$D,'스테이지별 난이도 설정'!$B303),
G$1='스테이지별 몬스터 스텟'!$AD$3,SUMIFS('스테이지별 몬스터 스텟'!$AN:$AN,'스테이지별 몬스터 스텟'!$D:$D,'스테이지별 난이도 설정'!$B303))</f>
        <v>15</v>
      </c>
      <c r="H303">
        <f t="shared" si="12"/>
        <v>30</v>
      </c>
      <c r="I303">
        <f t="shared" si="13"/>
        <v>1.5</v>
      </c>
    </row>
    <row r="304" spans="2:9" x14ac:dyDescent="0.3">
      <c r="B304">
        <v>303</v>
      </c>
      <c r="C304" s="52">
        <f t="shared" si="14"/>
        <v>121.20000000000064</v>
      </c>
      <c r="D304">
        <v>20</v>
      </c>
      <c r="E304" cm="1">
        <f t="array" ref="E304">_xlfn.IFS(E$1='스테이지별 몬스터 스텟'!$H$3,SUMIFS('스테이지별 몬스터 스텟'!$R:$R,'스테이지별 몬스터 스텟'!$D:$D,'스테이지별 난이도 설정'!$B304),
E$1='스테이지별 몬스터 스텟'!$S$3,SUMIFS('스테이지별 몬스터 스텟'!$AC:$AC,'스테이지별 몬스터 스텟'!$D:$D,'스테이지별 난이도 설정'!$B304),
E$1='스테이지별 몬스터 스텟'!$AD$3,SUMIFS('스테이지별 몬스터 스텟'!$AN:$AN,'스테이지별 몬스터 스텟'!$D:$D,'스테이지별 난이도 설정'!$B304))</f>
        <v>5</v>
      </c>
      <c r="F304" cm="1">
        <f t="array" ref="F304">_xlfn.IFS(F$1='스테이지별 몬스터 스텟'!$H$3,SUMIFS('스테이지별 몬스터 스텟'!$R:$R,'스테이지별 몬스터 스텟'!$D:$D,'스테이지별 난이도 설정'!$B304),
F$1='스테이지별 몬스터 스텟'!$S$3,SUMIFS('스테이지별 몬스터 스텟'!$AC:$AC,'스테이지별 몬스터 스텟'!$D:$D,'스테이지별 난이도 설정'!$B304),
F$1='스테이지별 몬스터 스텟'!$AD$3,SUMIFS('스테이지별 몬스터 스텟'!$AN:$AN,'스테이지별 몬스터 스텟'!$D:$D,'스테이지별 난이도 설정'!$B304))</f>
        <v>10</v>
      </c>
      <c r="G304" cm="1">
        <f t="array" ref="G304">_xlfn.IFS(G$1='스테이지별 몬스터 스텟'!$H$3,SUMIFS('스테이지별 몬스터 스텟'!$R:$R,'스테이지별 몬스터 스텟'!$D:$D,'스테이지별 난이도 설정'!$B304),
G$1='스테이지별 몬스터 스텟'!$S$3,SUMIFS('스테이지별 몬스터 스텟'!$AC:$AC,'스테이지별 몬스터 스텟'!$D:$D,'스테이지별 난이도 설정'!$B304),
G$1='스테이지별 몬스터 스텟'!$AD$3,SUMIFS('스테이지별 몬스터 스텟'!$AN:$AN,'스테이지별 몬스터 스텟'!$D:$D,'스테이지별 난이도 설정'!$B304))</f>
        <v>15</v>
      </c>
      <c r="H304">
        <f t="shared" si="12"/>
        <v>30</v>
      </c>
      <c r="I304">
        <f t="shared" si="13"/>
        <v>1.5</v>
      </c>
    </row>
    <row r="305" spans="2:9" x14ac:dyDescent="0.3">
      <c r="B305">
        <v>304</v>
      </c>
      <c r="C305" s="52">
        <f t="shared" si="14"/>
        <v>121.60000000000065</v>
      </c>
      <c r="D305">
        <v>20</v>
      </c>
      <c r="E305" cm="1">
        <f t="array" ref="E305">_xlfn.IFS(E$1='스테이지별 몬스터 스텟'!$H$3,SUMIFS('스테이지별 몬스터 스텟'!$R:$R,'스테이지별 몬스터 스텟'!$D:$D,'스테이지별 난이도 설정'!$B305),
E$1='스테이지별 몬스터 스텟'!$S$3,SUMIFS('스테이지별 몬스터 스텟'!$AC:$AC,'스테이지별 몬스터 스텟'!$D:$D,'스테이지별 난이도 설정'!$B305),
E$1='스테이지별 몬스터 스텟'!$AD$3,SUMIFS('스테이지별 몬스터 스텟'!$AN:$AN,'스테이지별 몬스터 스텟'!$D:$D,'스테이지별 난이도 설정'!$B305))</f>
        <v>5</v>
      </c>
      <c r="F305" cm="1">
        <f t="array" ref="F305">_xlfn.IFS(F$1='스테이지별 몬스터 스텟'!$H$3,SUMIFS('스테이지별 몬스터 스텟'!$R:$R,'스테이지별 몬스터 스텟'!$D:$D,'스테이지별 난이도 설정'!$B305),
F$1='스테이지별 몬스터 스텟'!$S$3,SUMIFS('스테이지별 몬스터 스텟'!$AC:$AC,'스테이지별 몬스터 스텟'!$D:$D,'스테이지별 난이도 설정'!$B305),
F$1='스테이지별 몬스터 스텟'!$AD$3,SUMIFS('스테이지별 몬스터 스텟'!$AN:$AN,'스테이지별 몬스터 스텟'!$D:$D,'스테이지별 난이도 설정'!$B305))</f>
        <v>10</v>
      </c>
      <c r="G305" cm="1">
        <f t="array" ref="G305">_xlfn.IFS(G$1='스테이지별 몬스터 스텟'!$H$3,SUMIFS('스테이지별 몬스터 스텟'!$R:$R,'스테이지별 몬스터 스텟'!$D:$D,'스테이지별 난이도 설정'!$B305),
G$1='스테이지별 몬스터 스텟'!$S$3,SUMIFS('스테이지별 몬스터 스텟'!$AC:$AC,'스테이지별 몬스터 스텟'!$D:$D,'스테이지별 난이도 설정'!$B305),
G$1='스테이지별 몬스터 스텟'!$AD$3,SUMIFS('스테이지별 몬스터 스텟'!$AN:$AN,'스테이지별 몬스터 스텟'!$D:$D,'스테이지별 난이도 설정'!$B305))</f>
        <v>15</v>
      </c>
      <c r="H305">
        <f t="shared" si="12"/>
        <v>30</v>
      </c>
      <c r="I305">
        <f t="shared" si="13"/>
        <v>1.5</v>
      </c>
    </row>
    <row r="306" spans="2:9" x14ac:dyDescent="0.3">
      <c r="B306">
        <v>305</v>
      </c>
      <c r="C306" s="52">
        <f t="shared" si="14"/>
        <v>122.00000000000065</v>
      </c>
      <c r="D306">
        <v>20</v>
      </c>
      <c r="E306" cm="1">
        <f t="array" ref="E306">_xlfn.IFS(E$1='스테이지별 몬스터 스텟'!$H$3,SUMIFS('스테이지별 몬스터 스텟'!$R:$R,'스테이지별 몬스터 스텟'!$D:$D,'스테이지별 난이도 설정'!$B306),
E$1='스테이지별 몬스터 스텟'!$S$3,SUMIFS('스테이지별 몬스터 스텟'!$AC:$AC,'스테이지별 몬스터 스텟'!$D:$D,'스테이지별 난이도 설정'!$B306),
E$1='스테이지별 몬스터 스텟'!$AD$3,SUMIFS('스테이지별 몬스터 스텟'!$AN:$AN,'스테이지별 몬스터 스텟'!$D:$D,'스테이지별 난이도 설정'!$B306))</f>
        <v>5</v>
      </c>
      <c r="F306" cm="1">
        <f t="array" ref="F306">_xlfn.IFS(F$1='스테이지별 몬스터 스텟'!$H$3,SUMIFS('스테이지별 몬스터 스텟'!$R:$R,'스테이지별 몬스터 스텟'!$D:$D,'스테이지별 난이도 설정'!$B306),
F$1='스테이지별 몬스터 스텟'!$S$3,SUMIFS('스테이지별 몬스터 스텟'!$AC:$AC,'스테이지별 몬스터 스텟'!$D:$D,'스테이지별 난이도 설정'!$B306),
F$1='스테이지별 몬스터 스텟'!$AD$3,SUMIFS('스테이지별 몬스터 스텟'!$AN:$AN,'스테이지별 몬스터 스텟'!$D:$D,'스테이지별 난이도 설정'!$B306))</f>
        <v>10</v>
      </c>
      <c r="G306" cm="1">
        <f t="array" ref="G306">_xlfn.IFS(G$1='스테이지별 몬스터 스텟'!$H$3,SUMIFS('스테이지별 몬스터 스텟'!$R:$R,'스테이지별 몬스터 스텟'!$D:$D,'스테이지별 난이도 설정'!$B306),
G$1='스테이지별 몬스터 스텟'!$S$3,SUMIFS('스테이지별 몬스터 스텟'!$AC:$AC,'스테이지별 몬스터 스텟'!$D:$D,'스테이지별 난이도 설정'!$B306),
G$1='스테이지별 몬스터 스텟'!$AD$3,SUMIFS('스테이지별 몬스터 스텟'!$AN:$AN,'스테이지별 몬스터 스텟'!$D:$D,'스테이지별 난이도 설정'!$B306))</f>
        <v>15</v>
      </c>
      <c r="H306">
        <f t="shared" si="12"/>
        <v>30</v>
      </c>
      <c r="I306">
        <f t="shared" si="13"/>
        <v>1.5</v>
      </c>
    </row>
    <row r="307" spans="2:9" x14ac:dyDescent="0.3">
      <c r="B307">
        <v>306</v>
      </c>
      <c r="C307" s="52">
        <f t="shared" si="14"/>
        <v>122.40000000000066</v>
      </c>
      <c r="D307">
        <v>20</v>
      </c>
      <c r="E307" cm="1">
        <f t="array" ref="E307">_xlfn.IFS(E$1='스테이지별 몬스터 스텟'!$H$3,SUMIFS('스테이지별 몬스터 스텟'!$R:$R,'스테이지별 몬스터 스텟'!$D:$D,'스테이지별 난이도 설정'!$B307),
E$1='스테이지별 몬스터 스텟'!$S$3,SUMIFS('스테이지별 몬스터 스텟'!$AC:$AC,'스테이지별 몬스터 스텟'!$D:$D,'스테이지별 난이도 설정'!$B307),
E$1='스테이지별 몬스터 스텟'!$AD$3,SUMIFS('스테이지별 몬스터 스텟'!$AN:$AN,'스테이지별 몬스터 스텟'!$D:$D,'스테이지별 난이도 설정'!$B307))</f>
        <v>5</v>
      </c>
      <c r="F307" cm="1">
        <f t="array" ref="F307">_xlfn.IFS(F$1='스테이지별 몬스터 스텟'!$H$3,SUMIFS('스테이지별 몬스터 스텟'!$R:$R,'스테이지별 몬스터 스텟'!$D:$D,'스테이지별 난이도 설정'!$B307),
F$1='스테이지별 몬스터 스텟'!$S$3,SUMIFS('스테이지별 몬스터 스텟'!$AC:$AC,'스테이지별 몬스터 스텟'!$D:$D,'스테이지별 난이도 설정'!$B307),
F$1='스테이지별 몬스터 스텟'!$AD$3,SUMIFS('스테이지별 몬스터 스텟'!$AN:$AN,'스테이지별 몬스터 스텟'!$D:$D,'스테이지별 난이도 설정'!$B307))</f>
        <v>10</v>
      </c>
      <c r="G307" cm="1">
        <f t="array" ref="G307">_xlfn.IFS(G$1='스테이지별 몬스터 스텟'!$H$3,SUMIFS('스테이지별 몬스터 스텟'!$R:$R,'스테이지별 몬스터 스텟'!$D:$D,'스테이지별 난이도 설정'!$B307),
G$1='스테이지별 몬스터 스텟'!$S$3,SUMIFS('스테이지별 몬스터 스텟'!$AC:$AC,'스테이지별 몬스터 스텟'!$D:$D,'스테이지별 난이도 설정'!$B307),
G$1='스테이지별 몬스터 스텟'!$AD$3,SUMIFS('스테이지별 몬스터 스텟'!$AN:$AN,'스테이지별 몬스터 스텟'!$D:$D,'스테이지별 난이도 설정'!$B307))</f>
        <v>15</v>
      </c>
      <c r="H307">
        <f t="shared" si="12"/>
        <v>30</v>
      </c>
      <c r="I307">
        <f t="shared" si="13"/>
        <v>1.5</v>
      </c>
    </row>
    <row r="308" spans="2:9" x14ac:dyDescent="0.3">
      <c r="B308">
        <v>307</v>
      </c>
      <c r="C308" s="52">
        <f t="shared" si="14"/>
        <v>122.80000000000067</v>
      </c>
      <c r="D308">
        <v>20</v>
      </c>
      <c r="E308" cm="1">
        <f t="array" ref="E308">_xlfn.IFS(E$1='스테이지별 몬스터 스텟'!$H$3,SUMIFS('스테이지별 몬스터 스텟'!$R:$R,'스테이지별 몬스터 스텟'!$D:$D,'스테이지별 난이도 설정'!$B308),
E$1='스테이지별 몬스터 스텟'!$S$3,SUMIFS('스테이지별 몬스터 스텟'!$AC:$AC,'스테이지별 몬스터 스텟'!$D:$D,'스테이지별 난이도 설정'!$B308),
E$1='스테이지별 몬스터 스텟'!$AD$3,SUMIFS('스테이지별 몬스터 스텟'!$AN:$AN,'스테이지별 몬스터 스텟'!$D:$D,'스테이지별 난이도 설정'!$B308))</f>
        <v>5</v>
      </c>
      <c r="F308" cm="1">
        <f t="array" ref="F308">_xlfn.IFS(F$1='스테이지별 몬스터 스텟'!$H$3,SUMIFS('스테이지별 몬스터 스텟'!$R:$R,'스테이지별 몬스터 스텟'!$D:$D,'스테이지별 난이도 설정'!$B308),
F$1='스테이지별 몬스터 스텟'!$S$3,SUMIFS('스테이지별 몬스터 스텟'!$AC:$AC,'스테이지별 몬스터 스텟'!$D:$D,'스테이지별 난이도 설정'!$B308),
F$1='스테이지별 몬스터 스텟'!$AD$3,SUMIFS('스테이지별 몬스터 스텟'!$AN:$AN,'스테이지별 몬스터 스텟'!$D:$D,'스테이지별 난이도 설정'!$B308))</f>
        <v>10</v>
      </c>
      <c r="G308" cm="1">
        <f t="array" ref="G308">_xlfn.IFS(G$1='스테이지별 몬스터 스텟'!$H$3,SUMIFS('스테이지별 몬스터 스텟'!$R:$R,'스테이지별 몬스터 스텟'!$D:$D,'스테이지별 난이도 설정'!$B308),
G$1='스테이지별 몬스터 스텟'!$S$3,SUMIFS('스테이지별 몬스터 스텟'!$AC:$AC,'스테이지별 몬스터 스텟'!$D:$D,'스테이지별 난이도 설정'!$B308),
G$1='스테이지별 몬스터 스텟'!$AD$3,SUMIFS('스테이지별 몬스터 스텟'!$AN:$AN,'스테이지별 몬스터 스텟'!$D:$D,'스테이지별 난이도 설정'!$B308))</f>
        <v>15</v>
      </c>
      <c r="H308">
        <f t="shared" si="12"/>
        <v>30</v>
      </c>
      <c r="I308">
        <f t="shared" si="13"/>
        <v>1.5</v>
      </c>
    </row>
    <row r="309" spans="2:9" x14ac:dyDescent="0.3">
      <c r="B309">
        <v>308</v>
      </c>
      <c r="C309" s="52">
        <f t="shared" si="14"/>
        <v>123.20000000000067</v>
      </c>
      <c r="D309">
        <v>20</v>
      </c>
      <c r="E309" cm="1">
        <f t="array" ref="E309">_xlfn.IFS(E$1='스테이지별 몬스터 스텟'!$H$3,SUMIFS('스테이지별 몬스터 스텟'!$R:$R,'스테이지별 몬스터 스텟'!$D:$D,'스테이지별 난이도 설정'!$B309),
E$1='스테이지별 몬스터 스텟'!$S$3,SUMIFS('스테이지별 몬스터 스텟'!$AC:$AC,'스테이지별 몬스터 스텟'!$D:$D,'스테이지별 난이도 설정'!$B309),
E$1='스테이지별 몬스터 스텟'!$AD$3,SUMIFS('스테이지별 몬스터 스텟'!$AN:$AN,'스테이지별 몬스터 스텟'!$D:$D,'스테이지별 난이도 설정'!$B309))</f>
        <v>5</v>
      </c>
      <c r="F309" cm="1">
        <f t="array" ref="F309">_xlfn.IFS(F$1='스테이지별 몬스터 스텟'!$H$3,SUMIFS('스테이지별 몬스터 스텟'!$R:$R,'스테이지별 몬스터 스텟'!$D:$D,'스테이지별 난이도 설정'!$B309),
F$1='스테이지별 몬스터 스텟'!$S$3,SUMIFS('스테이지별 몬스터 스텟'!$AC:$AC,'스테이지별 몬스터 스텟'!$D:$D,'스테이지별 난이도 설정'!$B309),
F$1='스테이지별 몬스터 스텟'!$AD$3,SUMIFS('스테이지별 몬스터 스텟'!$AN:$AN,'스테이지별 몬스터 스텟'!$D:$D,'스테이지별 난이도 설정'!$B309))</f>
        <v>10</v>
      </c>
      <c r="G309" cm="1">
        <f t="array" ref="G309">_xlfn.IFS(G$1='스테이지별 몬스터 스텟'!$H$3,SUMIFS('스테이지별 몬스터 스텟'!$R:$R,'스테이지별 몬스터 스텟'!$D:$D,'스테이지별 난이도 설정'!$B309),
G$1='스테이지별 몬스터 스텟'!$S$3,SUMIFS('스테이지별 몬스터 스텟'!$AC:$AC,'스테이지별 몬스터 스텟'!$D:$D,'스테이지별 난이도 설정'!$B309),
G$1='스테이지별 몬스터 스텟'!$AD$3,SUMIFS('스테이지별 몬스터 스텟'!$AN:$AN,'스테이지별 몬스터 스텟'!$D:$D,'스테이지별 난이도 설정'!$B309))</f>
        <v>15</v>
      </c>
      <c r="H309">
        <f t="shared" si="12"/>
        <v>30</v>
      </c>
      <c r="I309">
        <f t="shared" si="13"/>
        <v>1.5</v>
      </c>
    </row>
    <row r="310" spans="2:9" x14ac:dyDescent="0.3">
      <c r="B310">
        <v>309</v>
      </c>
      <c r="C310" s="52">
        <f t="shared" si="14"/>
        <v>123.60000000000068</v>
      </c>
      <c r="D310">
        <v>20</v>
      </c>
      <c r="E310" cm="1">
        <f t="array" ref="E310">_xlfn.IFS(E$1='스테이지별 몬스터 스텟'!$H$3,SUMIFS('스테이지별 몬스터 스텟'!$R:$R,'스테이지별 몬스터 스텟'!$D:$D,'스테이지별 난이도 설정'!$B310),
E$1='스테이지별 몬스터 스텟'!$S$3,SUMIFS('스테이지별 몬스터 스텟'!$AC:$AC,'스테이지별 몬스터 스텟'!$D:$D,'스테이지별 난이도 설정'!$B310),
E$1='스테이지별 몬스터 스텟'!$AD$3,SUMIFS('스테이지별 몬스터 스텟'!$AN:$AN,'스테이지별 몬스터 스텟'!$D:$D,'스테이지별 난이도 설정'!$B310))</f>
        <v>5</v>
      </c>
      <c r="F310" cm="1">
        <f t="array" ref="F310">_xlfn.IFS(F$1='스테이지별 몬스터 스텟'!$H$3,SUMIFS('스테이지별 몬스터 스텟'!$R:$R,'스테이지별 몬스터 스텟'!$D:$D,'스테이지별 난이도 설정'!$B310),
F$1='스테이지별 몬스터 스텟'!$S$3,SUMIFS('스테이지별 몬스터 스텟'!$AC:$AC,'스테이지별 몬스터 스텟'!$D:$D,'스테이지별 난이도 설정'!$B310),
F$1='스테이지별 몬스터 스텟'!$AD$3,SUMIFS('스테이지별 몬스터 스텟'!$AN:$AN,'스테이지별 몬스터 스텟'!$D:$D,'스테이지별 난이도 설정'!$B310))</f>
        <v>10</v>
      </c>
      <c r="G310" cm="1">
        <f t="array" ref="G310">_xlfn.IFS(G$1='스테이지별 몬스터 스텟'!$H$3,SUMIFS('스테이지별 몬스터 스텟'!$R:$R,'스테이지별 몬스터 스텟'!$D:$D,'스테이지별 난이도 설정'!$B310),
G$1='스테이지별 몬스터 스텟'!$S$3,SUMIFS('스테이지별 몬스터 스텟'!$AC:$AC,'스테이지별 몬스터 스텟'!$D:$D,'스테이지별 난이도 설정'!$B310),
G$1='스테이지별 몬스터 스텟'!$AD$3,SUMIFS('스테이지별 몬스터 스텟'!$AN:$AN,'스테이지별 몬스터 스텟'!$D:$D,'스테이지별 난이도 설정'!$B310))</f>
        <v>15</v>
      </c>
      <c r="H310">
        <f t="shared" si="12"/>
        <v>30</v>
      </c>
      <c r="I310">
        <f t="shared" si="13"/>
        <v>1.5</v>
      </c>
    </row>
    <row r="311" spans="2:9" x14ac:dyDescent="0.3">
      <c r="B311">
        <v>310</v>
      </c>
      <c r="C311" s="52">
        <f t="shared" si="14"/>
        <v>124.00000000000068</v>
      </c>
      <c r="D311">
        <v>20</v>
      </c>
      <c r="E311" cm="1">
        <f t="array" ref="E311">_xlfn.IFS(E$1='스테이지별 몬스터 스텟'!$H$3,SUMIFS('스테이지별 몬스터 스텟'!$R:$R,'스테이지별 몬스터 스텟'!$D:$D,'스테이지별 난이도 설정'!$B311),
E$1='스테이지별 몬스터 스텟'!$S$3,SUMIFS('스테이지별 몬스터 스텟'!$AC:$AC,'스테이지별 몬스터 스텟'!$D:$D,'스테이지별 난이도 설정'!$B311),
E$1='스테이지별 몬스터 스텟'!$AD$3,SUMIFS('스테이지별 몬스터 스텟'!$AN:$AN,'스테이지별 몬스터 스텟'!$D:$D,'스테이지별 난이도 설정'!$B311))</f>
        <v>5</v>
      </c>
      <c r="F311" cm="1">
        <f t="array" ref="F311">_xlfn.IFS(F$1='스테이지별 몬스터 스텟'!$H$3,SUMIFS('스테이지별 몬스터 스텟'!$R:$R,'스테이지별 몬스터 스텟'!$D:$D,'스테이지별 난이도 설정'!$B311),
F$1='스테이지별 몬스터 스텟'!$S$3,SUMIFS('스테이지별 몬스터 스텟'!$AC:$AC,'스테이지별 몬스터 스텟'!$D:$D,'스테이지별 난이도 설정'!$B311),
F$1='스테이지별 몬스터 스텟'!$AD$3,SUMIFS('스테이지별 몬스터 스텟'!$AN:$AN,'스테이지별 몬스터 스텟'!$D:$D,'스테이지별 난이도 설정'!$B311))</f>
        <v>10</v>
      </c>
      <c r="G311" cm="1">
        <f t="array" ref="G311">_xlfn.IFS(G$1='스테이지별 몬스터 스텟'!$H$3,SUMIFS('스테이지별 몬스터 스텟'!$R:$R,'스테이지별 몬스터 스텟'!$D:$D,'스테이지별 난이도 설정'!$B311),
G$1='스테이지별 몬스터 스텟'!$S$3,SUMIFS('스테이지별 몬스터 스텟'!$AC:$AC,'스테이지별 몬스터 스텟'!$D:$D,'스테이지별 난이도 설정'!$B311),
G$1='스테이지별 몬스터 스텟'!$AD$3,SUMIFS('스테이지별 몬스터 스텟'!$AN:$AN,'스테이지별 몬스터 스텟'!$D:$D,'스테이지별 난이도 설정'!$B311))</f>
        <v>15</v>
      </c>
      <c r="H311">
        <f t="shared" si="12"/>
        <v>30</v>
      </c>
      <c r="I311">
        <f t="shared" si="13"/>
        <v>1.5</v>
      </c>
    </row>
    <row r="312" spans="2:9" x14ac:dyDescent="0.3">
      <c r="B312">
        <v>311</v>
      </c>
      <c r="C312" s="52">
        <f t="shared" si="14"/>
        <v>124.40000000000069</v>
      </c>
      <c r="D312">
        <v>20</v>
      </c>
      <c r="E312" cm="1">
        <f t="array" ref="E312">_xlfn.IFS(E$1='스테이지별 몬스터 스텟'!$H$3,SUMIFS('스테이지별 몬스터 스텟'!$R:$R,'스테이지별 몬스터 스텟'!$D:$D,'스테이지별 난이도 설정'!$B312),
E$1='스테이지별 몬스터 스텟'!$S$3,SUMIFS('스테이지별 몬스터 스텟'!$AC:$AC,'스테이지별 몬스터 스텟'!$D:$D,'스테이지별 난이도 설정'!$B312),
E$1='스테이지별 몬스터 스텟'!$AD$3,SUMIFS('스테이지별 몬스터 스텟'!$AN:$AN,'스테이지별 몬스터 스텟'!$D:$D,'스테이지별 난이도 설정'!$B312))</f>
        <v>5</v>
      </c>
      <c r="F312" cm="1">
        <f t="array" ref="F312">_xlfn.IFS(F$1='스테이지별 몬스터 스텟'!$H$3,SUMIFS('스테이지별 몬스터 스텟'!$R:$R,'스테이지별 몬스터 스텟'!$D:$D,'스테이지별 난이도 설정'!$B312),
F$1='스테이지별 몬스터 스텟'!$S$3,SUMIFS('스테이지별 몬스터 스텟'!$AC:$AC,'스테이지별 몬스터 스텟'!$D:$D,'스테이지별 난이도 설정'!$B312),
F$1='스테이지별 몬스터 스텟'!$AD$3,SUMIFS('스테이지별 몬스터 스텟'!$AN:$AN,'스테이지별 몬스터 스텟'!$D:$D,'스테이지별 난이도 설정'!$B312))</f>
        <v>10</v>
      </c>
      <c r="G312" cm="1">
        <f t="array" ref="G312">_xlfn.IFS(G$1='스테이지별 몬스터 스텟'!$H$3,SUMIFS('스테이지별 몬스터 스텟'!$R:$R,'스테이지별 몬스터 스텟'!$D:$D,'스테이지별 난이도 설정'!$B312),
G$1='스테이지별 몬스터 스텟'!$S$3,SUMIFS('스테이지별 몬스터 스텟'!$AC:$AC,'스테이지별 몬스터 스텟'!$D:$D,'스테이지별 난이도 설정'!$B312),
G$1='스테이지별 몬스터 스텟'!$AD$3,SUMIFS('스테이지별 몬스터 스텟'!$AN:$AN,'스테이지별 몬스터 스텟'!$D:$D,'스테이지별 난이도 설정'!$B312))</f>
        <v>15</v>
      </c>
      <c r="H312">
        <f t="shared" si="12"/>
        <v>30</v>
      </c>
      <c r="I312">
        <f t="shared" si="13"/>
        <v>1.5</v>
      </c>
    </row>
    <row r="313" spans="2:9" x14ac:dyDescent="0.3">
      <c r="B313">
        <v>312</v>
      </c>
      <c r="C313" s="52">
        <f t="shared" si="14"/>
        <v>124.80000000000069</v>
      </c>
      <c r="D313">
        <v>20</v>
      </c>
      <c r="E313" cm="1">
        <f t="array" ref="E313">_xlfn.IFS(E$1='스테이지별 몬스터 스텟'!$H$3,SUMIFS('스테이지별 몬스터 스텟'!$R:$R,'스테이지별 몬스터 스텟'!$D:$D,'스테이지별 난이도 설정'!$B313),
E$1='스테이지별 몬스터 스텟'!$S$3,SUMIFS('스테이지별 몬스터 스텟'!$AC:$AC,'스테이지별 몬스터 스텟'!$D:$D,'스테이지별 난이도 설정'!$B313),
E$1='스테이지별 몬스터 스텟'!$AD$3,SUMIFS('스테이지별 몬스터 스텟'!$AN:$AN,'스테이지별 몬스터 스텟'!$D:$D,'스테이지별 난이도 설정'!$B313))</f>
        <v>5</v>
      </c>
      <c r="F313" cm="1">
        <f t="array" ref="F313">_xlfn.IFS(F$1='스테이지별 몬스터 스텟'!$H$3,SUMIFS('스테이지별 몬스터 스텟'!$R:$R,'스테이지별 몬스터 스텟'!$D:$D,'스테이지별 난이도 설정'!$B313),
F$1='스테이지별 몬스터 스텟'!$S$3,SUMIFS('스테이지별 몬스터 스텟'!$AC:$AC,'스테이지별 몬스터 스텟'!$D:$D,'스테이지별 난이도 설정'!$B313),
F$1='스테이지별 몬스터 스텟'!$AD$3,SUMIFS('스테이지별 몬스터 스텟'!$AN:$AN,'스테이지별 몬스터 스텟'!$D:$D,'스테이지별 난이도 설정'!$B313))</f>
        <v>10</v>
      </c>
      <c r="G313" cm="1">
        <f t="array" ref="G313">_xlfn.IFS(G$1='스테이지별 몬스터 스텟'!$H$3,SUMIFS('스테이지별 몬스터 스텟'!$R:$R,'스테이지별 몬스터 스텟'!$D:$D,'스테이지별 난이도 설정'!$B313),
G$1='스테이지별 몬스터 스텟'!$S$3,SUMIFS('스테이지별 몬스터 스텟'!$AC:$AC,'스테이지별 몬스터 스텟'!$D:$D,'스테이지별 난이도 설정'!$B313),
G$1='스테이지별 몬스터 스텟'!$AD$3,SUMIFS('스테이지별 몬스터 스텟'!$AN:$AN,'스테이지별 몬스터 스텟'!$D:$D,'스테이지별 난이도 설정'!$B313))</f>
        <v>15</v>
      </c>
      <c r="H313">
        <f t="shared" si="12"/>
        <v>30</v>
      </c>
      <c r="I313">
        <f t="shared" si="13"/>
        <v>1.5</v>
      </c>
    </row>
    <row r="314" spans="2:9" x14ac:dyDescent="0.3">
      <c r="B314">
        <v>313</v>
      </c>
      <c r="C314" s="52">
        <f t="shared" si="14"/>
        <v>125.2000000000007</v>
      </c>
      <c r="D314">
        <v>20</v>
      </c>
      <c r="E314" cm="1">
        <f t="array" ref="E314">_xlfn.IFS(E$1='스테이지별 몬스터 스텟'!$H$3,SUMIFS('스테이지별 몬스터 스텟'!$R:$R,'스테이지별 몬스터 스텟'!$D:$D,'스테이지별 난이도 설정'!$B314),
E$1='스테이지별 몬스터 스텟'!$S$3,SUMIFS('스테이지별 몬스터 스텟'!$AC:$AC,'스테이지별 몬스터 스텟'!$D:$D,'스테이지별 난이도 설정'!$B314),
E$1='스테이지별 몬스터 스텟'!$AD$3,SUMIFS('스테이지별 몬스터 스텟'!$AN:$AN,'스테이지별 몬스터 스텟'!$D:$D,'스테이지별 난이도 설정'!$B314))</f>
        <v>5</v>
      </c>
      <c r="F314" cm="1">
        <f t="array" ref="F314">_xlfn.IFS(F$1='스테이지별 몬스터 스텟'!$H$3,SUMIFS('스테이지별 몬스터 스텟'!$R:$R,'스테이지별 몬스터 스텟'!$D:$D,'스테이지별 난이도 설정'!$B314),
F$1='스테이지별 몬스터 스텟'!$S$3,SUMIFS('스테이지별 몬스터 스텟'!$AC:$AC,'스테이지별 몬스터 스텟'!$D:$D,'스테이지별 난이도 설정'!$B314),
F$1='스테이지별 몬스터 스텟'!$AD$3,SUMIFS('스테이지별 몬스터 스텟'!$AN:$AN,'스테이지별 몬스터 스텟'!$D:$D,'스테이지별 난이도 설정'!$B314))</f>
        <v>10</v>
      </c>
      <c r="G314" cm="1">
        <f t="array" ref="G314">_xlfn.IFS(G$1='스테이지별 몬스터 스텟'!$H$3,SUMIFS('스테이지별 몬스터 스텟'!$R:$R,'스테이지별 몬스터 스텟'!$D:$D,'스테이지별 난이도 설정'!$B314),
G$1='스테이지별 몬스터 스텟'!$S$3,SUMIFS('스테이지별 몬스터 스텟'!$AC:$AC,'스테이지별 몬스터 스텟'!$D:$D,'스테이지별 난이도 설정'!$B314),
G$1='스테이지별 몬스터 스텟'!$AD$3,SUMIFS('스테이지별 몬스터 스텟'!$AN:$AN,'스테이지별 몬스터 스텟'!$D:$D,'스테이지별 난이도 설정'!$B314))</f>
        <v>15</v>
      </c>
      <c r="H314">
        <f t="shared" si="12"/>
        <v>30</v>
      </c>
      <c r="I314">
        <f t="shared" si="13"/>
        <v>1.5</v>
      </c>
    </row>
    <row r="315" spans="2:9" x14ac:dyDescent="0.3">
      <c r="B315">
        <v>314</v>
      </c>
      <c r="C315" s="52">
        <f t="shared" si="14"/>
        <v>125.6000000000007</v>
      </c>
      <c r="D315">
        <v>20</v>
      </c>
      <c r="E315" cm="1">
        <f t="array" ref="E315">_xlfn.IFS(E$1='스테이지별 몬스터 스텟'!$H$3,SUMIFS('스테이지별 몬스터 스텟'!$R:$R,'스테이지별 몬스터 스텟'!$D:$D,'스테이지별 난이도 설정'!$B315),
E$1='스테이지별 몬스터 스텟'!$S$3,SUMIFS('스테이지별 몬스터 스텟'!$AC:$AC,'스테이지별 몬스터 스텟'!$D:$D,'스테이지별 난이도 설정'!$B315),
E$1='스테이지별 몬스터 스텟'!$AD$3,SUMIFS('스테이지별 몬스터 스텟'!$AN:$AN,'스테이지별 몬스터 스텟'!$D:$D,'스테이지별 난이도 설정'!$B315))</f>
        <v>5</v>
      </c>
      <c r="F315" cm="1">
        <f t="array" ref="F315">_xlfn.IFS(F$1='스테이지별 몬스터 스텟'!$H$3,SUMIFS('스테이지별 몬스터 스텟'!$R:$R,'스테이지별 몬스터 스텟'!$D:$D,'스테이지별 난이도 설정'!$B315),
F$1='스테이지별 몬스터 스텟'!$S$3,SUMIFS('스테이지별 몬스터 스텟'!$AC:$AC,'스테이지별 몬스터 스텟'!$D:$D,'스테이지별 난이도 설정'!$B315),
F$1='스테이지별 몬스터 스텟'!$AD$3,SUMIFS('스테이지별 몬스터 스텟'!$AN:$AN,'스테이지별 몬스터 스텟'!$D:$D,'스테이지별 난이도 설정'!$B315))</f>
        <v>10</v>
      </c>
      <c r="G315" cm="1">
        <f t="array" ref="G315">_xlfn.IFS(G$1='스테이지별 몬스터 스텟'!$H$3,SUMIFS('스테이지별 몬스터 스텟'!$R:$R,'스테이지별 몬스터 스텟'!$D:$D,'스테이지별 난이도 설정'!$B315),
G$1='스테이지별 몬스터 스텟'!$S$3,SUMIFS('스테이지별 몬스터 스텟'!$AC:$AC,'스테이지별 몬스터 스텟'!$D:$D,'스테이지별 난이도 설정'!$B315),
G$1='스테이지별 몬스터 스텟'!$AD$3,SUMIFS('스테이지별 몬스터 스텟'!$AN:$AN,'스테이지별 몬스터 스텟'!$D:$D,'스테이지별 난이도 설정'!$B315))</f>
        <v>15</v>
      </c>
      <c r="H315">
        <f t="shared" si="12"/>
        <v>30</v>
      </c>
      <c r="I315">
        <f t="shared" si="13"/>
        <v>1.5</v>
      </c>
    </row>
    <row r="316" spans="2:9" x14ac:dyDescent="0.3">
      <c r="B316">
        <v>315</v>
      </c>
      <c r="C316" s="52">
        <f t="shared" si="14"/>
        <v>126.00000000000071</v>
      </c>
      <c r="D316">
        <v>20</v>
      </c>
      <c r="E316" cm="1">
        <f t="array" ref="E316">_xlfn.IFS(E$1='스테이지별 몬스터 스텟'!$H$3,SUMIFS('스테이지별 몬스터 스텟'!$R:$R,'스테이지별 몬스터 스텟'!$D:$D,'스테이지별 난이도 설정'!$B316),
E$1='스테이지별 몬스터 스텟'!$S$3,SUMIFS('스테이지별 몬스터 스텟'!$AC:$AC,'스테이지별 몬스터 스텟'!$D:$D,'스테이지별 난이도 설정'!$B316),
E$1='스테이지별 몬스터 스텟'!$AD$3,SUMIFS('스테이지별 몬스터 스텟'!$AN:$AN,'스테이지별 몬스터 스텟'!$D:$D,'스테이지별 난이도 설정'!$B316))</f>
        <v>5</v>
      </c>
      <c r="F316" cm="1">
        <f t="array" ref="F316">_xlfn.IFS(F$1='스테이지별 몬스터 스텟'!$H$3,SUMIFS('스테이지별 몬스터 스텟'!$R:$R,'스테이지별 몬스터 스텟'!$D:$D,'스테이지별 난이도 설정'!$B316),
F$1='스테이지별 몬스터 스텟'!$S$3,SUMIFS('스테이지별 몬스터 스텟'!$AC:$AC,'스테이지별 몬스터 스텟'!$D:$D,'스테이지별 난이도 설정'!$B316),
F$1='스테이지별 몬스터 스텟'!$AD$3,SUMIFS('스테이지별 몬스터 스텟'!$AN:$AN,'스테이지별 몬스터 스텟'!$D:$D,'스테이지별 난이도 설정'!$B316))</f>
        <v>10</v>
      </c>
      <c r="G316" cm="1">
        <f t="array" ref="G316">_xlfn.IFS(G$1='스테이지별 몬스터 스텟'!$H$3,SUMIFS('스테이지별 몬스터 스텟'!$R:$R,'스테이지별 몬스터 스텟'!$D:$D,'스테이지별 난이도 설정'!$B316),
G$1='스테이지별 몬스터 스텟'!$S$3,SUMIFS('스테이지별 몬스터 스텟'!$AC:$AC,'스테이지별 몬스터 스텟'!$D:$D,'스테이지별 난이도 설정'!$B316),
G$1='스테이지별 몬스터 스텟'!$AD$3,SUMIFS('스테이지별 몬스터 스텟'!$AN:$AN,'스테이지별 몬스터 스텟'!$D:$D,'스테이지별 난이도 설정'!$B316))</f>
        <v>15</v>
      </c>
      <c r="H316">
        <f t="shared" si="12"/>
        <v>30</v>
      </c>
      <c r="I316">
        <f t="shared" si="13"/>
        <v>1.5</v>
      </c>
    </row>
    <row r="317" spans="2:9" x14ac:dyDescent="0.3">
      <c r="B317">
        <v>316</v>
      </c>
      <c r="C317" s="52">
        <f t="shared" si="14"/>
        <v>126.40000000000072</v>
      </c>
      <c r="D317">
        <v>20</v>
      </c>
      <c r="E317" cm="1">
        <f t="array" ref="E317">_xlfn.IFS(E$1='스테이지별 몬스터 스텟'!$H$3,SUMIFS('스테이지별 몬스터 스텟'!$R:$R,'스테이지별 몬스터 스텟'!$D:$D,'스테이지별 난이도 설정'!$B317),
E$1='스테이지별 몬스터 스텟'!$S$3,SUMIFS('스테이지별 몬스터 스텟'!$AC:$AC,'스테이지별 몬스터 스텟'!$D:$D,'스테이지별 난이도 설정'!$B317),
E$1='스테이지별 몬스터 스텟'!$AD$3,SUMIFS('스테이지별 몬스터 스텟'!$AN:$AN,'스테이지별 몬스터 스텟'!$D:$D,'스테이지별 난이도 설정'!$B317))</f>
        <v>5</v>
      </c>
      <c r="F317" cm="1">
        <f t="array" ref="F317">_xlfn.IFS(F$1='스테이지별 몬스터 스텟'!$H$3,SUMIFS('스테이지별 몬스터 스텟'!$R:$R,'스테이지별 몬스터 스텟'!$D:$D,'스테이지별 난이도 설정'!$B317),
F$1='스테이지별 몬스터 스텟'!$S$3,SUMIFS('스테이지별 몬스터 스텟'!$AC:$AC,'스테이지별 몬스터 스텟'!$D:$D,'스테이지별 난이도 설정'!$B317),
F$1='스테이지별 몬스터 스텟'!$AD$3,SUMIFS('스테이지별 몬스터 스텟'!$AN:$AN,'스테이지별 몬스터 스텟'!$D:$D,'스테이지별 난이도 설정'!$B317))</f>
        <v>10</v>
      </c>
      <c r="G317" cm="1">
        <f t="array" ref="G317">_xlfn.IFS(G$1='스테이지별 몬스터 스텟'!$H$3,SUMIFS('스테이지별 몬스터 스텟'!$R:$R,'스테이지별 몬스터 스텟'!$D:$D,'스테이지별 난이도 설정'!$B317),
G$1='스테이지별 몬스터 스텟'!$S$3,SUMIFS('스테이지별 몬스터 스텟'!$AC:$AC,'스테이지별 몬스터 스텟'!$D:$D,'스테이지별 난이도 설정'!$B317),
G$1='스테이지별 몬스터 스텟'!$AD$3,SUMIFS('스테이지별 몬스터 스텟'!$AN:$AN,'스테이지별 몬스터 스텟'!$D:$D,'스테이지별 난이도 설정'!$B317))</f>
        <v>15</v>
      </c>
      <c r="H317">
        <f t="shared" si="12"/>
        <v>30</v>
      </c>
      <c r="I317">
        <f t="shared" si="13"/>
        <v>1.5</v>
      </c>
    </row>
    <row r="318" spans="2:9" x14ac:dyDescent="0.3">
      <c r="B318">
        <v>317</v>
      </c>
      <c r="C318" s="52">
        <f t="shared" si="14"/>
        <v>126.80000000000072</v>
      </c>
      <c r="D318">
        <v>20</v>
      </c>
      <c r="E318" cm="1">
        <f t="array" ref="E318">_xlfn.IFS(E$1='스테이지별 몬스터 스텟'!$H$3,SUMIFS('스테이지별 몬스터 스텟'!$R:$R,'스테이지별 몬스터 스텟'!$D:$D,'스테이지별 난이도 설정'!$B318),
E$1='스테이지별 몬스터 스텟'!$S$3,SUMIFS('스테이지별 몬스터 스텟'!$AC:$AC,'스테이지별 몬스터 스텟'!$D:$D,'스테이지별 난이도 설정'!$B318),
E$1='스테이지별 몬스터 스텟'!$AD$3,SUMIFS('스테이지별 몬스터 스텟'!$AN:$AN,'스테이지별 몬스터 스텟'!$D:$D,'스테이지별 난이도 설정'!$B318))</f>
        <v>5</v>
      </c>
      <c r="F318" cm="1">
        <f t="array" ref="F318">_xlfn.IFS(F$1='스테이지별 몬스터 스텟'!$H$3,SUMIFS('스테이지별 몬스터 스텟'!$R:$R,'스테이지별 몬스터 스텟'!$D:$D,'스테이지별 난이도 설정'!$B318),
F$1='스테이지별 몬스터 스텟'!$S$3,SUMIFS('스테이지별 몬스터 스텟'!$AC:$AC,'스테이지별 몬스터 스텟'!$D:$D,'스테이지별 난이도 설정'!$B318),
F$1='스테이지별 몬스터 스텟'!$AD$3,SUMIFS('스테이지별 몬스터 스텟'!$AN:$AN,'스테이지별 몬스터 스텟'!$D:$D,'스테이지별 난이도 설정'!$B318))</f>
        <v>10</v>
      </c>
      <c r="G318" cm="1">
        <f t="array" ref="G318">_xlfn.IFS(G$1='스테이지별 몬스터 스텟'!$H$3,SUMIFS('스테이지별 몬스터 스텟'!$R:$R,'스테이지별 몬스터 스텟'!$D:$D,'스테이지별 난이도 설정'!$B318),
G$1='스테이지별 몬스터 스텟'!$S$3,SUMIFS('스테이지별 몬스터 스텟'!$AC:$AC,'스테이지별 몬스터 스텟'!$D:$D,'스테이지별 난이도 설정'!$B318),
G$1='스테이지별 몬스터 스텟'!$AD$3,SUMIFS('스테이지별 몬스터 스텟'!$AN:$AN,'스테이지별 몬스터 스텟'!$D:$D,'스테이지별 난이도 설정'!$B318))</f>
        <v>15</v>
      </c>
      <c r="H318">
        <f t="shared" si="12"/>
        <v>30</v>
      </c>
      <c r="I318">
        <f t="shared" si="13"/>
        <v>1.5</v>
      </c>
    </row>
    <row r="319" spans="2:9" x14ac:dyDescent="0.3">
      <c r="B319">
        <v>318</v>
      </c>
      <c r="C319" s="52">
        <f t="shared" si="14"/>
        <v>127.20000000000073</v>
      </c>
      <c r="D319">
        <v>20</v>
      </c>
      <c r="E319" cm="1">
        <f t="array" ref="E319">_xlfn.IFS(E$1='스테이지별 몬스터 스텟'!$H$3,SUMIFS('스테이지별 몬스터 스텟'!$R:$R,'스테이지별 몬스터 스텟'!$D:$D,'스테이지별 난이도 설정'!$B319),
E$1='스테이지별 몬스터 스텟'!$S$3,SUMIFS('스테이지별 몬스터 스텟'!$AC:$AC,'스테이지별 몬스터 스텟'!$D:$D,'스테이지별 난이도 설정'!$B319),
E$1='스테이지별 몬스터 스텟'!$AD$3,SUMIFS('스테이지별 몬스터 스텟'!$AN:$AN,'스테이지별 몬스터 스텟'!$D:$D,'스테이지별 난이도 설정'!$B319))</f>
        <v>5</v>
      </c>
      <c r="F319" cm="1">
        <f t="array" ref="F319">_xlfn.IFS(F$1='스테이지별 몬스터 스텟'!$H$3,SUMIFS('스테이지별 몬스터 스텟'!$R:$R,'스테이지별 몬스터 스텟'!$D:$D,'스테이지별 난이도 설정'!$B319),
F$1='스테이지별 몬스터 스텟'!$S$3,SUMIFS('스테이지별 몬스터 스텟'!$AC:$AC,'스테이지별 몬스터 스텟'!$D:$D,'스테이지별 난이도 설정'!$B319),
F$1='스테이지별 몬스터 스텟'!$AD$3,SUMIFS('스테이지별 몬스터 스텟'!$AN:$AN,'스테이지별 몬스터 스텟'!$D:$D,'스테이지별 난이도 설정'!$B319))</f>
        <v>10</v>
      </c>
      <c r="G319" cm="1">
        <f t="array" ref="G319">_xlfn.IFS(G$1='스테이지별 몬스터 스텟'!$H$3,SUMIFS('스테이지별 몬스터 스텟'!$R:$R,'스테이지별 몬스터 스텟'!$D:$D,'스테이지별 난이도 설정'!$B319),
G$1='스테이지별 몬스터 스텟'!$S$3,SUMIFS('스테이지별 몬스터 스텟'!$AC:$AC,'스테이지별 몬스터 스텟'!$D:$D,'스테이지별 난이도 설정'!$B319),
G$1='스테이지별 몬스터 스텟'!$AD$3,SUMIFS('스테이지별 몬스터 스텟'!$AN:$AN,'스테이지별 몬스터 스텟'!$D:$D,'스테이지별 난이도 설정'!$B319))</f>
        <v>15</v>
      </c>
      <c r="H319">
        <f t="shared" si="12"/>
        <v>30</v>
      </c>
      <c r="I319">
        <f t="shared" si="13"/>
        <v>1.5</v>
      </c>
    </row>
    <row r="320" spans="2:9" x14ac:dyDescent="0.3">
      <c r="B320">
        <v>319</v>
      </c>
      <c r="C320" s="52">
        <f t="shared" si="14"/>
        <v>127.60000000000073</v>
      </c>
      <c r="D320">
        <v>20</v>
      </c>
      <c r="E320" cm="1">
        <f t="array" ref="E320">_xlfn.IFS(E$1='스테이지별 몬스터 스텟'!$H$3,SUMIFS('스테이지별 몬스터 스텟'!$R:$R,'스테이지별 몬스터 스텟'!$D:$D,'스테이지별 난이도 설정'!$B320),
E$1='스테이지별 몬스터 스텟'!$S$3,SUMIFS('스테이지별 몬스터 스텟'!$AC:$AC,'스테이지별 몬스터 스텟'!$D:$D,'스테이지별 난이도 설정'!$B320),
E$1='스테이지별 몬스터 스텟'!$AD$3,SUMIFS('스테이지별 몬스터 스텟'!$AN:$AN,'스테이지별 몬스터 스텟'!$D:$D,'스테이지별 난이도 설정'!$B320))</f>
        <v>5</v>
      </c>
      <c r="F320" cm="1">
        <f t="array" ref="F320">_xlfn.IFS(F$1='스테이지별 몬스터 스텟'!$H$3,SUMIFS('스테이지별 몬스터 스텟'!$R:$R,'스테이지별 몬스터 스텟'!$D:$D,'스테이지별 난이도 설정'!$B320),
F$1='스테이지별 몬스터 스텟'!$S$3,SUMIFS('스테이지별 몬스터 스텟'!$AC:$AC,'스테이지별 몬스터 스텟'!$D:$D,'스테이지별 난이도 설정'!$B320),
F$1='스테이지별 몬스터 스텟'!$AD$3,SUMIFS('스테이지별 몬스터 스텟'!$AN:$AN,'스테이지별 몬스터 스텟'!$D:$D,'스테이지별 난이도 설정'!$B320))</f>
        <v>10</v>
      </c>
      <c r="G320" cm="1">
        <f t="array" ref="G320">_xlfn.IFS(G$1='스테이지별 몬스터 스텟'!$H$3,SUMIFS('스테이지별 몬스터 스텟'!$R:$R,'스테이지별 몬스터 스텟'!$D:$D,'스테이지별 난이도 설정'!$B320),
G$1='스테이지별 몬스터 스텟'!$S$3,SUMIFS('스테이지별 몬스터 스텟'!$AC:$AC,'스테이지별 몬스터 스텟'!$D:$D,'스테이지별 난이도 설정'!$B320),
G$1='스테이지별 몬스터 스텟'!$AD$3,SUMIFS('스테이지별 몬스터 스텟'!$AN:$AN,'스테이지별 몬스터 스텟'!$D:$D,'스테이지별 난이도 설정'!$B320))</f>
        <v>15</v>
      </c>
      <c r="H320">
        <f t="shared" si="12"/>
        <v>30</v>
      </c>
      <c r="I320">
        <f t="shared" si="13"/>
        <v>1.5</v>
      </c>
    </row>
    <row r="321" spans="2:9" x14ac:dyDescent="0.3">
      <c r="B321">
        <v>320</v>
      </c>
      <c r="C321" s="52">
        <f t="shared" si="14"/>
        <v>128.00000000000074</v>
      </c>
      <c r="D321">
        <v>20</v>
      </c>
      <c r="E321" cm="1">
        <f t="array" ref="E321">_xlfn.IFS(E$1='스테이지별 몬스터 스텟'!$H$3,SUMIFS('스테이지별 몬스터 스텟'!$R:$R,'스테이지별 몬스터 스텟'!$D:$D,'스테이지별 난이도 설정'!$B321),
E$1='스테이지별 몬스터 스텟'!$S$3,SUMIFS('스테이지별 몬스터 스텟'!$AC:$AC,'스테이지별 몬스터 스텟'!$D:$D,'스테이지별 난이도 설정'!$B321),
E$1='스테이지별 몬스터 스텟'!$AD$3,SUMIFS('스테이지별 몬스터 스텟'!$AN:$AN,'스테이지별 몬스터 스텟'!$D:$D,'스테이지별 난이도 설정'!$B321))</f>
        <v>5</v>
      </c>
      <c r="F321" cm="1">
        <f t="array" ref="F321">_xlfn.IFS(F$1='스테이지별 몬스터 스텟'!$H$3,SUMIFS('스테이지별 몬스터 스텟'!$R:$R,'스테이지별 몬스터 스텟'!$D:$D,'스테이지별 난이도 설정'!$B321),
F$1='스테이지별 몬스터 스텟'!$S$3,SUMIFS('스테이지별 몬스터 스텟'!$AC:$AC,'스테이지별 몬스터 스텟'!$D:$D,'스테이지별 난이도 설정'!$B321),
F$1='스테이지별 몬스터 스텟'!$AD$3,SUMIFS('스테이지별 몬스터 스텟'!$AN:$AN,'스테이지별 몬스터 스텟'!$D:$D,'스테이지별 난이도 설정'!$B321))</f>
        <v>10</v>
      </c>
      <c r="G321" cm="1">
        <f t="array" ref="G321">_xlfn.IFS(G$1='스테이지별 몬스터 스텟'!$H$3,SUMIFS('스테이지별 몬스터 스텟'!$R:$R,'스테이지별 몬스터 스텟'!$D:$D,'스테이지별 난이도 설정'!$B321),
G$1='스테이지별 몬스터 스텟'!$S$3,SUMIFS('스테이지별 몬스터 스텟'!$AC:$AC,'스테이지별 몬스터 스텟'!$D:$D,'스테이지별 난이도 설정'!$B321),
G$1='스테이지별 몬스터 스텟'!$AD$3,SUMIFS('스테이지별 몬스터 스텟'!$AN:$AN,'스테이지별 몬스터 스텟'!$D:$D,'스테이지별 난이도 설정'!$B321))</f>
        <v>15</v>
      </c>
      <c r="H321">
        <f t="shared" si="12"/>
        <v>30</v>
      </c>
      <c r="I321">
        <f t="shared" si="13"/>
        <v>1.5</v>
      </c>
    </row>
    <row r="322" spans="2:9" x14ac:dyDescent="0.3">
      <c r="B322">
        <v>321</v>
      </c>
      <c r="C322" s="52">
        <f t="shared" si="14"/>
        <v>128.40000000000074</v>
      </c>
      <c r="D322">
        <v>20</v>
      </c>
      <c r="E322" cm="1">
        <f t="array" ref="E322">_xlfn.IFS(E$1='스테이지별 몬스터 스텟'!$H$3,SUMIFS('스테이지별 몬스터 스텟'!$R:$R,'스테이지별 몬스터 스텟'!$D:$D,'스테이지별 난이도 설정'!$B322),
E$1='스테이지별 몬스터 스텟'!$S$3,SUMIFS('스테이지별 몬스터 스텟'!$AC:$AC,'스테이지별 몬스터 스텟'!$D:$D,'스테이지별 난이도 설정'!$B322),
E$1='스테이지별 몬스터 스텟'!$AD$3,SUMIFS('스테이지별 몬스터 스텟'!$AN:$AN,'스테이지별 몬스터 스텟'!$D:$D,'스테이지별 난이도 설정'!$B322))</f>
        <v>5</v>
      </c>
      <c r="F322" cm="1">
        <f t="array" ref="F322">_xlfn.IFS(F$1='스테이지별 몬스터 스텟'!$H$3,SUMIFS('스테이지별 몬스터 스텟'!$R:$R,'스테이지별 몬스터 스텟'!$D:$D,'스테이지별 난이도 설정'!$B322),
F$1='스테이지별 몬스터 스텟'!$S$3,SUMIFS('스테이지별 몬스터 스텟'!$AC:$AC,'스테이지별 몬스터 스텟'!$D:$D,'스테이지별 난이도 설정'!$B322),
F$1='스테이지별 몬스터 스텟'!$AD$3,SUMIFS('스테이지별 몬스터 스텟'!$AN:$AN,'스테이지별 몬스터 스텟'!$D:$D,'스테이지별 난이도 설정'!$B322))</f>
        <v>10</v>
      </c>
      <c r="G322" cm="1">
        <f t="array" ref="G322">_xlfn.IFS(G$1='스테이지별 몬스터 스텟'!$H$3,SUMIFS('스테이지별 몬스터 스텟'!$R:$R,'스테이지별 몬스터 스텟'!$D:$D,'스테이지별 난이도 설정'!$B322),
G$1='스테이지별 몬스터 스텟'!$S$3,SUMIFS('스테이지별 몬스터 스텟'!$AC:$AC,'스테이지별 몬스터 스텟'!$D:$D,'스테이지별 난이도 설정'!$B322),
G$1='스테이지별 몬스터 스텟'!$AD$3,SUMIFS('스테이지별 몬스터 스텟'!$AN:$AN,'스테이지별 몬스터 스텟'!$D:$D,'스테이지별 난이도 설정'!$B322))</f>
        <v>15</v>
      </c>
      <c r="H322">
        <f t="shared" si="12"/>
        <v>30</v>
      </c>
      <c r="I322">
        <f t="shared" si="13"/>
        <v>1.5</v>
      </c>
    </row>
    <row r="323" spans="2:9" x14ac:dyDescent="0.3">
      <c r="B323">
        <v>322</v>
      </c>
      <c r="C323" s="52">
        <f t="shared" si="14"/>
        <v>128.80000000000075</v>
      </c>
      <c r="D323">
        <v>20</v>
      </c>
      <c r="E323" cm="1">
        <f t="array" ref="E323">_xlfn.IFS(E$1='스테이지별 몬스터 스텟'!$H$3,SUMIFS('스테이지별 몬스터 스텟'!$R:$R,'스테이지별 몬스터 스텟'!$D:$D,'스테이지별 난이도 설정'!$B323),
E$1='스테이지별 몬스터 스텟'!$S$3,SUMIFS('스테이지별 몬스터 스텟'!$AC:$AC,'스테이지별 몬스터 스텟'!$D:$D,'스테이지별 난이도 설정'!$B323),
E$1='스테이지별 몬스터 스텟'!$AD$3,SUMIFS('스테이지별 몬스터 스텟'!$AN:$AN,'스테이지별 몬스터 스텟'!$D:$D,'스테이지별 난이도 설정'!$B323))</f>
        <v>5</v>
      </c>
      <c r="F323" cm="1">
        <f t="array" ref="F323">_xlfn.IFS(F$1='스테이지별 몬스터 스텟'!$H$3,SUMIFS('스테이지별 몬스터 스텟'!$R:$R,'스테이지별 몬스터 스텟'!$D:$D,'스테이지별 난이도 설정'!$B323),
F$1='스테이지별 몬스터 스텟'!$S$3,SUMIFS('스테이지별 몬스터 스텟'!$AC:$AC,'스테이지별 몬스터 스텟'!$D:$D,'스테이지별 난이도 설정'!$B323),
F$1='스테이지별 몬스터 스텟'!$AD$3,SUMIFS('스테이지별 몬스터 스텟'!$AN:$AN,'스테이지별 몬스터 스텟'!$D:$D,'스테이지별 난이도 설정'!$B323))</f>
        <v>10</v>
      </c>
      <c r="G323" cm="1">
        <f t="array" ref="G323">_xlfn.IFS(G$1='스테이지별 몬스터 스텟'!$H$3,SUMIFS('스테이지별 몬스터 스텟'!$R:$R,'스테이지별 몬스터 스텟'!$D:$D,'스테이지별 난이도 설정'!$B323),
G$1='스테이지별 몬스터 스텟'!$S$3,SUMIFS('스테이지별 몬스터 스텟'!$AC:$AC,'스테이지별 몬스터 스텟'!$D:$D,'스테이지별 난이도 설정'!$B323),
G$1='스테이지별 몬스터 스텟'!$AD$3,SUMIFS('스테이지별 몬스터 스텟'!$AN:$AN,'스테이지별 몬스터 스텟'!$D:$D,'스테이지별 난이도 설정'!$B323))</f>
        <v>15</v>
      </c>
      <c r="H323">
        <f t="shared" ref="H323:H386" si="15">SUM(E323:G323)</f>
        <v>30</v>
      </c>
      <c r="I323">
        <f t="shared" ref="I323:I386" si="16">SUM(E323:G323)/D323</f>
        <v>1.5</v>
      </c>
    </row>
    <row r="324" spans="2:9" x14ac:dyDescent="0.3">
      <c r="B324">
        <v>323</v>
      </c>
      <c r="C324" s="52">
        <f t="shared" ref="C324:C387" si="17">C323+200/500</f>
        <v>129.20000000000076</v>
      </c>
      <c r="D324">
        <v>20</v>
      </c>
      <c r="E324" cm="1">
        <f t="array" ref="E324">_xlfn.IFS(E$1='스테이지별 몬스터 스텟'!$H$3,SUMIFS('스테이지별 몬스터 스텟'!$R:$R,'스테이지별 몬스터 스텟'!$D:$D,'스테이지별 난이도 설정'!$B324),
E$1='스테이지별 몬스터 스텟'!$S$3,SUMIFS('스테이지별 몬스터 스텟'!$AC:$AC,'스테이지별 몬스터 스텟'!$D:$D,'스테이지별 난이도 설정'!$B324),
E$1='스테이지별 몬스터 스텟'!$AD$3,SUMIFS('스테이지별 몬스터 스텟'!$AN:$AN,'스테이지별 몬스터 스텟'!$D:$D,'스테이지별 난이도 설정'!$B324))</f>
        <v>5</v>
      </c>
      <c r="F324" cm="1">
        <f t="array" ref="F324">_xlfn.IFS(F$1='스테이지별 몬스터 스텟'!$H$3,SUMIFS('스테이지별 몬스터 스텟'!$R:$R,'스테이지별 몬스터 스텟'!$D:$D,'스테이지별 난이도 설정'!$B324),
F$1='스테이지별 몬스터 스텟'!$S$3,SUMIFS('스테이지별 몬스터 스텟'!$AC:$AC,'스테이지별 몬스터 스텟'!$D:$D,'스테이지별 난이도 설정'!$B324),
F$1='스테이지별 몬스터 스텟'!$AD$3,SUMIFS('스테이지별 몬스터 스텟'!$AN:$AN,'스테이지별 몬스터 스텟'!$D:$D,'스테이지별 난이도 설정'!$B324))</f>
        <v>10</v>
      </c>
      <c r="G324" cm="1">
        <f t="array" ref="G324">_xlfn.IFS(G$1='스테이지별 몬스터 스텟'!$H$3,SUMIFS('스테이지별 몬스터 스텟'!$R:$R,'스테이지별 몬스터 스텟'!$D:$D,'스테이지별 난이도 설정'!$B324),
G$1='스테이지별 몬스터 스텟'!$S$3,SUMIFS('스테이지별 몬스터 스텟'!$AC:$AC,'스테이지별 몬스터 스텟'!$D:$D,'스테이지별 난이도 설정'!$B324),
G$1='스테이지별 몬스터 스텟'!$AD$3,SUMIFS('스테이지별 몬스터 스텟'!$AN:$AN,'스테이지별 몬스터 스텟'!$D:$D,'스테이지별 난이도 설정'!$B324))</f>
        <v>15</v>
      </c>
      <c r="H324">
        <f t="shared" si="15"/>
        <v>30</v>
      </c>
      <c r="I324">
        <f t="shared" si="16"/>
        <v>1.5</v>
      </c>
    </row>
    <row r="325" spans="2:9" x14ac:dyDescent="0.3">
      <c r="B325">
        <v>324</v>
      </c>
      <c r="C325" s="52">
        <f t="shared" si="17"/>
        <v>129.60000000000076</v>
      </c>
      <c r="D325">
        <v>20</v>
      </c>
      <c r="E325" cm="1">
        <f t="array" ref="E325">_xlfn.IFS(E$1='스테이지별 몬스터 스텟'!$H$3,SUMIFS('스테이지별 몬스터 스텟'!$R:$R,'스테이지별 몬스터 스텟'!$D:$D,'스테이지별 난이도 설정'!$B325),
E$1='스테이지별 몬스터 스텟'!$S$3,SUMIFS('스테이지별 몬스터 스텟'!$AC:$AC,'스테이지별 몬스터 스텟'!$D:$D,'스테이지별 난이도 설정'!$B325),
E$1='스테이지별 몬스터 스텟'!$AD$3,SUMIFS('스테이지별 몬스터 스텟'!$AN:$AN,'스테이지별 몬스터 스텟'!$D:$D,'스테이지별 난이도 설정'!$B325))</f>
        <v>5</v>
      </c>
      <c r="F325" cm="1">
        <f t="array" ref="F325">_xlfn.IFS(F$1='스테이지별 몬스터 스텟'!$H$3,SUMIFS('스테이지별 몬스터 스텟'!$R:$R,'스테이지별 몬스터 스텟'!$D:$D,'스테이지별 난이도 설정'!$B325),
F$1='스테이지별 몬스터 스텟'!$S$3,SUMIFS('스테이지별 몬스터 스텟'!$AC:$AC,'스테이지별 몬스터 스텟'!$D:$D,'스테이지별 난이도 설정'!$B325),
F$1='스테이지별 몬스터 스텟'!$AD$3,SUMIFS('스테이지별 몬스터 스텟'!$AN:$AN,'스테이지별 몬스터 스텟'!$D:$D,'스테이지별 난이도 설정'!$B325))</f>
        <v>10</v>
      </c>
      <c r="G325" cm="1">
        <f t="array" ref="G325">_xlfn.IFS(G$1='스테이지별 몬스터 스텟'!$H$3,SUMIFS('스테이지별 몬스터 스텟'!$R:$R,'스테이지별 몬스터 스텟'!$D:$D,'스테이지별 난이도 설정'!$B325),
G$1='스테이지별 몬스터 스텟'!$S$3,SUMIFS('스테이지별 몬스터 스텟'!$AC:$AC,'스테이지별 몬스터 스텟'!$D:$D,'스테이지별 난이도 설정'!$B325),
G$1='스테이지별 몬스터 스텟'!$AD$3,SUMIFS('스테이지별 몬스터 스텟'!$AN:$AN,'스테이지별 몬스터 스텟'!$D:$D,'스테이지별 난이도 설정'!$B325))</f>
        <v>15</v>
      </c>
      <c r="H325">
        <f t="shared" si="15"/>
        <v>30</v>
      </c>
      <c r="I325">
        <f t="shared" si="16"/>
        <v>1.5</v>
      </c>
    </row>
    <row r="326" spans="2:9" x14ac:dyDescent="0.3">
      <c r="B326">
        <v>325</v>
      </c>
      <c r="C326" s="52">
        <f t="shared" si="17"/>
        <v>130.00000000000077</v>
      </c>
      <c r="D326">
        <v>20</v>
      </c>
      <c r="E326" cm="1">
        <f t="array" ref="E326">_xlfn.IFS(E$1='스테이지별 몬스터 스텟'!$H$3,SUMIFS('스테이지별 몬스터 스텟'!$R:$R,'스테이지별 몬스터 스텟'!$D:$D,'스테이지별 난이도 설정'!$B326),
E$1='스테이지별 몬스터 스텟'!$S$3,SUMIFS('스테이지별 몬스터 스텟'!$AC:$AC,'스테이지별 몬스터 스텟'!$D:$D,'스테이지별 난이도 설정'!$B326),
E$1='스테이지별 몬스터 스텟'!$AD$3,SUMIFS('스테이지별 몬스터 스텟'!$AN:$AN,'스테이지별 몬스터 스텟'!$D:$D,'스테이지별 난이도 설정'!$B326))</f>
        <v>5</v>
      </c>
      <c r="F326" cm="1">
        <f t="array" ref="F326">_xlfn.IFS(F$1='스테이지별 몬스터 스텟'!$H$3,SUMIFS('스테이지별 몬스터 스텟'!$R:$R,'스테이지별 몬스터 스텟'!$D:$D,'스테이지별 난이도 설정'!$B326),
F$1='스테이지별 몬스터 스텟'!$S$3,SUMIFS('스테이지별 몬스터 스텟'!$AC:$AC,'스테이지별 몬스터 스텟'!$D:$D,'스테이지별 난이도 설정'!$B326),
F$1='스테이지별 몬스터 스텟'!$AD$3,SUMIFS('스테이지별 몬스터 스텟'!$AN:$AN,'스테이지별 몬스터 스텟'!$D:$D,'스테이지별 난이도 설정'!$B326))</f>
        <v>10</v>
      </c>
      <c r="G326" cm="1">
        <f t="array" ref="G326">_xlfn.IFS(G$1='스테이지별 몬스터 스텟'!$H$3,SUMIFS('스테이지별 몬스터 스텟'!$R:$R,'스테이지별 몬스터 스텟'!$D:$D,'스테이지별 난이도 설정'!$B326),
G$1='스테이지별 몬스터 스텟'!$S$3,SUMIFS('스테이지별 몬스터 스텟'!$AC:$AC,'스테이지별 몬스터 스텟'!$D:$D,'스테이지별 난이도 설정'!$B326),
G$1='스테이지별 몬스터 스텟'!$AD$3,SUMIFS('스테이지별 몬스터 스텟'!$AN:$AN,'스테이지별 몬스터 스텟'!$D:$D,'스테이지별 난이도 설정'!$B326))</f>
        <v>15</v>
      </c>
      <c r="H326">
        <f t="shared" si="15"/>
        <v>30</v>
      </c>
      <c r="I326">
        <f t="shared" si="16"/>
        <v>1.5</v>
      </c>
    </row>
    <row r="327" spans="2:9" x14ac:dyDescent="0.3">
      <c r="B327">
        <v>326</v>
      </c>
      <c r="C327" s="52">
        <f t="shared" si="17"/>
        <v>130.40000000000077</v>
      </c>
      <c r="D327">
        <v>20</v>
      </c>
      <c r="E327" cm="1">
        <f t="array" ref="E327">_xlfn.IFS(E$1='스테이지별 몬스터 스텟'!$H$3,SUMIFS('스테이지별 몬스터 스텟'!$R:$R,'스테이지별 몬스터 스텟'!$D:$D,'스테이지별 난이도 설정'!$B327),
E$1='스테이지별 몬스터 스텟'!$S$3,SUMIFS('스테이지별 몬스터 스텟'!$AC:$AC,'스테이지별 몬스터 스텟'!$D:$D,'스테이지별 난이도 설정'!$B327),
E$1='스테이지별 몬스터 스텟'!$AD$3,SUMIFS('스테이지별 몬스터 스텟'!$AN:$AN,'스테이지별 몬스터 스텟'!$D:$D,'스테이지별 난이도 설정'!$B327))</f>
        <v>5</v>
      </c>
      <c r="F327" cm="1">
        <f t="array" ref="F327">_xlfn.IFS(F$1='스테이지별 몬스터 스텟'!$H$3,SUMIFS('스테이지별 몬스터 스텟'!$R:$R,'스테이지별 몬스터 스텟'!$D:$D,'스테이지별 난이도 설정'!$B327),
F$1='스테이지별 몬스터 스텟'!$S$3,SUMIFS('스테이지별 몬스터 스텟'!$AC:$AC,'스테이지별 몬스터 스텟'!$D:$D,'스테이지별 난이도 설정'!$B327),
F$1='스테이지별 몬스터 스텟'!$AD$3,SUMIFS('스테이지별 몬스터 스텟'!$AN:$AN,'스테이지별 몬스터 스텟'!$D:$D,'스테이지별 난이도 설정'!$B327))</f>
        <v>10</v>
      </c>
      <c r="G327" cm="1">
        <f t="array" ref="G327">_xlfn.IFS(G$1='스테이지별 몬스터 스텟'!$H$3,SUMIFS('스테이지별 몬스터 스텟'!$R:$R,'스테이지별 몬스터 스텟'!$D:$D,'스테이지별 난이도 설정'!$B327),
G$1='스테이지별 몬스터 스텟'!$S$3,SUMIFS('스테이지별 몬스터 스텟'!$AC:$AC,'스테이지별 몬스터 스텟'!$D:$D,'스테이지별 난이도 설정'!$B327),
G$1='스테이지별 몬스터 스텟'!$AD$3,SUMIFS('스테이지별 몬스터 스텟'!$AN:$AN,'스테이지별 몬스터 스텟'!$D:$D,'스테이지별 난이도 설정'!$B327))</f>
        <v>15</v>
      </c>
      <c r="H327">
        <f t="shared" si="15"/>
        <v>30</v>
      </c>
      <c r="I327">
        <f t="shared" si="16"/>
        <v>1.5</v>
      </c>
    </row>
    <row r="328" spans="2:9" x14ac:dyDescent="0.3">
      <c r="B328">
        <v>327</v>
      </c>
      <c r="C328" s="52">
        <f t="shared" si="17"/>
        <v>130.80000000000078</v>
      </c>
      <c r="D328">
        <v>20</v>
      </c>
      <c r="E328" cm="1">
        <f t="array" ref="E328">_xlfn.IFS(E$1='스테이지별 몬스터 스텟'!$H$3,SUMIFS('스테이지별 몬스터 스텟'!$R:$R,'스테이지별 몬스터 스텟'!$D:$D,'스테이지별 난이도 설정'!$B328),
E$1='스테이지별 몬스터 스텟'!$S$3,SUMIFS('스테이지별 몬스터 스텟'!$AC:$AC,'스테이지별 몬스터 스텟'!$D:$D,'스테이지별 난이도 설정'!$B328),
E$1='스테이지별 몬스터 스텟'!$AD$3,SUMIFS('스테이지별 몬스터 스텟'!$AN:$AN,'스테이지별 몬스터 스텟'!$D:$D,'스테이지별 난이도 설정'!$B328))</f>
        <v>5</v>
      </c>
      <c r="F328" cm="1">
        <f t="array" ref="F328">_xlfn.IFS(F$1='스테이지별 몬스터 스텟'!$H$3,SUMIFS('스테이지별 몬스터 스텟'!$R:$R,'스테이지별 몬스터 스텟'!$D:$D,'스테이지별 난이도 설정'!$B328),
F$1='스테이지별 몬스터 스텟'!$S$3,SUMIFS('스테이지별 몬스터 스텟'!$AC:$AC,'스테이지별 몬스터 스텟'!$D:$D,'스테이지별 난이도 설정'!$B328),
F$1='스테이지별 몬스터 스텟'!$AD$3,SUMIFS('스테이지별 몬스터 스텟'!$AN:$AN,'스테이지별 몬스터 스텟'!$D:$D,'스테이지별 난이도 설정'!$B328))</f>
        <v>10</v>
      </c>
      <c r="G328" cm="1">
        <f t="array" ref="G328">_xlfn.IFS(G$1='스테이지별 몬스터 스텟'!$H$3,SUMIFS('스테이지별 몬스터 스텟'!$R:$R,'스테이지별 몬스터 스텟'!$D:$D,'스테이지별 난이도 설정'!$B328),
G$1='스테이지별 몬스터 스텟'!$S$3,SUMIFS('스테이지별 몬스터 스텟'!$AC:$AC,'스테이지별 몬스터 스텟'!$D:$D,'스테이지별 난이도 설정'!$B328),
G$1='스테이지별 몬스터 스텟'!$AD$3,SUMIFS('스테이지별 몬스터 스텟'!$AN:$AN,'스테이지별 몬스터 스텟'!$D:$D,'스테이지별 난이도 설정'!$B328))</f>
        <v>15</v>
      </c>
      <c r="H328">
        <f t="shared" si="15"/>
        <v>30</v>
      </c>
      <c r="I328">
        <f t="shared" si="16"/>
        <v>1.5</v>
      </c>
    </row>
    <row r="329" spans="2:9" x14ac:dyDescent="0.3">
      <c r="B329">
        <v>328</v>
      </c>
      <c r="C329" s="52">
        <f t="shared" si="17"/>
        <v>131.20000000000078</v>
      </c>
      <c r="D329">
        <v>20</v>
      </c>
      <c r="E329" cm="1">
        <f t="array" ref="E329">_xlfn.IFS(E$1='스테이지별 몬스터 스텟'!$H$3,SUMIFS('스테이지별 몬스터 스텟'!$R:$R,'스테이지별 몬스터 스텟'!$D:$D,'스테이지별 난이도 설정'!$B329),
E$1='스테이지별 몬스터 스텟'!$S$3,SUMIFS('스테이지별 몬스터 스텟'!$AC:$AC,'스테이지별 몬스터 스텟'!$D:$D,'스테이지별 난이도 설정'!$B329),
E$1='스테이지별 몬스터 스텟'!$AD$3,SUMIFS('스테이지별 몬스터 스텟'!$AN:$AN,'스테이지별 몬스터 스텟'!$D:$D,'스테이지별 난이도 설정'!$B329))</f>
        <v>5</v>
      </c>
      <c r="F329" cm="1">
        <f t="array" ref="F329">_xlfn.IFS(F$1='스테이지별 몬스터 스텟'!$H$3,SUMIFS('스테이지별 몬스터 스텟'!$R:$R,'스테이지별 몬스터 스텟'!$D:$D,'스테이지별 난이도 설정'!$B329),
F$1='스테이지별 몬스터 스텟'!$S$3,SUMIFS('스테이지별 몬스터 스텟'!$AC:$AC,'스테이지별 몬스터 스텟'!$D:$D,'스테이지별 난이도 설정'!$B329),
F$1='스테이지별 몬스터 스텟'!$AD$3,SUMIFS('스테이지별 몬스터 스텟'!$AN:$AN,'스테이지별 몬스터 스텟'!$D:$D,'스테이지별 난이도 설정'!$B329))</f>
        <v>10</v>
      </c>
      <c r="G329" cm="1">
        <f t="array" ref="G329">_xlfn.IFS(G$1='스테이지별 몬스터 스텟'!$H$3,SUMIFS('스테이지별 몬스터 스텟'!$R:$R,'스테이지별 몬스터 스텟'!$D:$D,'스테이지별 난이도 설정'!$B329),
G$1='스테이지별 몬스터 스텟'!$S$3,SUMIFS('스테이지별 몬스터 스텟'!$AC:$AC,'스테이지별 몬스터 스텟'!$D:$D,'스테이지별 난이도 설정'!$B329),
G$1='스테이지별 몬스터 스텟'!$AD$3,SUMIFS('스테이지별 몬스터 스텟'!$AN:$AN,'스테이지별 몬스터 스텟'!$D:$D,'스테이지별 난이도 설정'!$B329))</f>
        <v>15</v>
      </c>
      <c r="H329">
        <f t="shared" si="15"/>
        <v>30</v>
      </c>
      <c r="I329">
        <f t="shared" si="16"/>
        <v>1.5</v>
      </c>
    </row>
    <row r="330" spans="2:9" x14ac:dyDescent="0.3">
      <c r="B330">
        <v>329</v>
      </c>
      <c r="C330" s="52">
        <f t="shared" si="17"/>
        <v>131.60000000000079</v>
      </c>
      <c r="D330">
        <v>20</v>
      </c>
      <c r="E330" cm="1">
        <f t="array" ref="E330">_xlfn.IFS(E$1='스테이지별 몬스터 스텟'!$H$3,SUMIFS('스테이지별 몬스터 스텟'!$R:$R,'스테이지별 몬스터 스텟'!$D:$D,'스테이지별 난이도 설정'!$B330),
E$1='스테이지별 몬스터 스텟'!$S$3,SUMIFS('스테이지별 몬스터 스텟'!$AC:$AC,'스테이지별 몬스터 스텟'!$D:$D,'스테이지별 난이도 설정'!$B330),
E$1='스테이지별 몬스터 스텟'!$AD$3,SUMIFS('스테이지별 몬스터 스텟'!$AN:$AN,'스테이지별 몬스터 스텟'!$D:$D,'스테이지별 난이도 설정'!$B330))</f>
        <v>5</v>
      </c>
      <c r="F330" cm="1">
        <f t="array" ref="F330">_xlfn.IFS(F$1='스테이지별 몬스터 스텟'!$H$3,SUMIFS('스테이지별 몬스터 스텟'!$R:$R,'스테이지별 몬스터 스텟'!$D:$D,'스테이지별 난이도 설정'!$B330),
F$1='스테이지별 몬스터 스텟'!$S$3,SUMIFS('스테이지별 몬스터 스텟'!$AC:$AC,'스테이지별 몬스터 스텟'!$D:$D,'스테이지별 난이도 설정'!$B330),
F$1='스테이지별 몬스터 스텟'!$AD$3,SUMIFS('스테이지별 몬스터 스텟'!$AN:$AN,'스테이지별 몬스터 스텟'!$D:$D,'스테이지별 난이도 설정'!$B330))</f>
        <v>10</v>
      </c>
      <c r="G330" cm="1">
        <f t="array" ref="G330">_xlfn.IFS(G$1='스테이지별 몬스터 스텟'!$H$3,SUMIFS('스테이지별 몬스터 스텟'!$R:$R,'스테이지별 몬스터 스텟'!$D:$D,'스테이지별 난이도 설정'!$B330),
G$1='스테이지별 몬스터 스텟'!$S$3,SUMIFS('스테이지별 몬스터 스텟'!$AC:$AC,'스테이지별 몬스터 스텟'!$D:$D,'스테이지별 난이도 설정'!$B330),
G$1='스테이지별 몬스터 스텟'!$AD$3,SUMIFS('스테이지별 몬스터 스텟'!$AN:$AN,'스테이지별 몬스터 스텟'!$D:$D,'스테이지별 난이도 설정'!$B330))</f>
        <v>15</v>
      </c>
      <c r="H330">
        <f t="shared" si="15"/>
        <v>30</v>
      </c>
      <c r="I330">
        <f t="shared" si="16"/>
        <v>1.5</v>
      </c>
    </row>
    <row r="331" spans="2:9" x14ac:dyDescent="0.3">
      <c r="B331">
        <v>330</v>
      </c>
      <c r="C331" s="52">
        <f t="shared" si="17"/>
        <v>132.0000000000008</v>
      </c>
      <c r="D331">
        <v>20</v>
      </c>
      <c r="E331" cm="1">
        <f t="array" ref="E331">_xlfn.IFS(E$1='스테이지별 몬스터 스텟'!$H$3,SUMIFS('스테이지별 몬스터 스텟'!$R:$R,'스테이지별 몬스터 스텟'!$D:$D,'스테이지별 난이도 설정'!$B331),
E$1='스테이지별 몬스터 스텟'!$S$3,SUMIFS('스테이지별 몬스터 스텟'!$AC:$AC,'스테이지별 몬스터 스텟'!$D:$D,'스테이지별 난이도 설정'!$B331),
E$1='스테이지별 몬스터 스텟'!$AD$3,SUMIFS('스테이지별 몬스터 스텟'!$AN:$AN,'스테이지별 몬스터 스텟'!$D:$D,'스테이지별 난이도 설정'!$B331))</f>
        <v>5</v>
      </c>
      <c r="F331" cm="1">
        <f t="array" ref="F331">_xlfn.IFS(F$1='스테이지별 몬스터 스텟'!$H$3,SUMIFS('스테이지별 몬스터 스텟'!$R:$R,'스테이지별 몬스터 스텟'!$D:$D,'스테이지별 난이도 설정'!$B331),
F$1='스테이지별 몬스터 스텟'!$S$3,SUMIFS('스테이지별 몬스터 스텟'!$AC:$AC,'스테이지별 몬스터 스텟'!$D:$D,'스테이지별 난이도 설정'!$B331),
F$1='스테이지별 몬스터 스텟'!$AD$3,SUMIFS('스테이지별 몬스터 스텟'!$AN:$AN,'스테이지별 몬스터 스텟'!$D:$D,'스테이지별 난이도 설정'!$B331))</f>
        <v>10</v>
      </c>
      <c r="G331" cm="1">
        <f t="array" ref="G331">_xlfn.IFS(G$1='스테이지별 몬스터 스텟'!$H$3,SUMIFS('스테이지별 몬스터 스텟'!$R:$R,'스테이지별 몬스터 스텟'!$D:$D,'스테이지별 난이도 설정'!$B331),
G$1='스테이지별 몬스터 스텟'!$S$3,SUMIFS('스테이지별 몬스터 스텟'!$AC:$AC,'스테이지별 몬스터 스텟'!$D:$D,'스테이지별 난이도 설정'!$B331),
G$1='스테이지별 몬스터 스텟'!$AD$3,SUMIFS('스테이지별 몬스터 스텟'!$AN:$AN,'스테이지별 몬스터 스텟'!$D:$D,'스테이지별 난이도 설정'!$B331))</f>
        <v>15</v>
      </c>
      <c r="H331">
        <f t="shared" si="15"/>
        <v>30</v>
      </c>
      <c r="I331">
        <f t="shared" si="16"/>
        <v>1.5</v>
      </c>
    </row>
    <row r="332" spans="2:9" x14ac:dyDescent="0.3">
      <c r="B332">
        <v>331</v>
      </c>
      <c r="C332" s="52">
        <f t="shared" si="17"/>
        <v>132.4000000000008</v>
      </c>
      <c r="D332">
        <v>20</v>
      </c>
      <c r="E332" cm="1">
        <f t="array" ref="E332">_xlfn.IFS(E$1='스테이지별 몬스터 스텟'!$H$3,SUMIFS('스테이지별 몬스터 스텟'!$R:$R,'스테이지별 몬스터 스텟'!$D:$D,'스테이지별 난이도 설정'!$B332),
E$1='스테이지별 몬스터 스텟'!$S$3,SUMIFS('스테이지별 몬스터 스텟'!$AC:$AC,'스테이지별 몬스터 스텟'!$D:$D,'스테이지별 난이도 설정'!$B332),
E$1='스테이지별 몬스터 스텟'!$AD$3,SUMIFS('스테이지별 몬스터 스텟'!$AN:$AN,'스테이지별 몬스터 스텟'!$D:$D,'스테이지별 난이도 설정'!$B332))</f>
        <v>5</v>
      </c>
      <c r="F332" cm="1">
        <f t="array" ref="F332">_xlfn.IFS(F$1='스테이지별 몬스터 스텟'!$H$3,SUMIFS('스테이지별 몬스터 스텟'!$R:$R,'스테이지별 몬스터 스텟'!$D:$D,'스테이지별 난이도 설정'!$B332),
F$1='스테이지별 몬스터 스텟'!$S$3,SUMIFS('스테이지별 몬스터 스텟'!$AC:$AC,'스테이지별 몬스터 스텟'!$D:$D,'스테이지별 난이도 설정'!$B332),
F$1='스테이지별 몬스터 스텟'!$AD$3,SUMIFS('스테이지별 몬스터 스텟'!$AN:$AN,'스테이지별 몬스터 스텟'!$D:$D,'스테이지별 난이도 설정'!$B332))</f>
        <v>10</v>
      </c>
      <c r="G332" cm="1">
        <f t="array" ref="G332">_xlfn.IFS(G$1='스테이지별 몬스터 스텟'!$H$3,SUMIFS('스테이지별 몬스터 스텟'!$R:$R,'스테이지별 몬스터 스텟'!$D:$D,'스테이지별 난이도 설정'!$B332),
G$1='스테이지별 몬스터 스텟'!$S$3,SUMIFS('스테이지별 몬스터 스텟'!$AC:$AC,'스테이지별 몬스터 스텟'!$D:$D,'스테이지별 난이도 설정'!$B332),
G$1='스테이지별 몬스터 스텟'!$AD$3,SUMIFS('스테이지별 몬스터 스텟'!$AN:$AN,'스테이지별 몬스터 스텟'!$D:$D,'스테이지별 난이도 설정'!$B332))</f>
        <v>15</v>
      </c>
      <c r="H332">
        <f t="shared" si="15"/>
        <v>30</v>
      </c>
      <c r="I332">
        <f t="shared" si="16"/>
        <v>1.5</v>
      </c>
    </row>
    <row r="333" spans="2:9" x14ac:dyDescent="0.3">
      <c r="B333">
        <v>332</v>
      </c>
      <c r="C333" s="52">
        <f t="shared" si="17"/>
        <v>132.80000000000081</v>
      </c>
      <c r="D333">
        <v>20</v>
      </c>
      <c r="E333" cm="1">
        <f t="array" ref="E333">_xlfn.IFS(E$1='스테이지별 몬스터 스텟'!$H$3,SUMIFS('스테이지별 몬스터 스텟'!$R:$R,'스테이지별 몬스터 스텟'!$D:$D,'스테이지별 난이도 설정'!$B333),
E$1='스테이지별 몬스터 스텟'!$S$3,SUMIFS('스테이지별 몬스터 스텟'!$AC:$AC,'스테이지별 몬스터 스텟'!$D:$D,'스테이지별 난이도 설정'!$B333),
E$1='스테이지별 몬스터 스텟'!$AD$3,SUMIFS('스테이지별 몬스터 스텟'!$AN:$AN,'스테이지별 몬스터 스텟'!$D:$D,'스테이지별 난이도 설정'!$B333))</f>
        <v>5</v>
      </c>
      <c r="F333" cm="1">
        <f t="array" ref="F333">_xlfn.IFS(F$1='스테이지별 몬스터 스텟'!$H$3,SUMIFS('스테이지별 몬스터 스텟'!$R:$R,'스테이지별 몬스터 스텟'!$D:$D,'스테이지별 난이도 설정'!$B333),
F$1='스테이지별 몬스터 스텟'!$S$3,SUMIFS('스테이지별 몬스터 스텟'!$AC:$AC,'스테이지별 몬스터 스텟'!$D:$D,'스테이지별 난이도 설정'!$B333),
F$1='스테이지별 몬스터 스텟'!$AD$3,SUMIFS('스테이지별 몬스터 스텟'!$AN:$AN,'스테이지별 몬스터 스텟'!$D:$D,'스테이지별 난이도 설정'!$B333))</f>
        <v>10</v>
      </c>
      <c r="G333" cm="1">
        <f t="array" ref="G333">_xlfn.IFS(G$1='스테이지별 몬스터 스텟'!$H$3,SUMIFS('스테이지별 몬스터 스텟'!$R:$R,'스테이지별 몬스터 스텟'!$D:$D,'스테이지별 난이도 설정'!$B333),
G$1='스테이지별 몬스터 스텟'!$S$3,SUMIFS('스테이지별 몬스터 스텟'!$AC:$AC,'스테이지별 몬스터 스텟'!$D:$D,'스테이지별 난이도 설정'!$B333),
G$1='스테이지별 몬스터 스텟'!$AD$3,SUMIFS('스테이지별 몬스터 스텟'!$AN:$AN,'스테이지별 몬스터 스텟'!$D:$D,'스테이지별 난이도 설정'!$B333))</f>
        <v>15</v>
      </c>
      <c r="H333">
        <f t="shared" si="15"/>
        <v>30</v>
      </c>
      <c r="I333">
        <f t="shared" si="16"/>
        <v>1.5</v>
      </c>
    </row>
    <row r="334" spans="2:9" x14ac:dyDescent="0.3">
      <c r="B334">
        <v>333</v>
      </c>
      <c r="C334" s="52">
        <f t="shared" si="17"/>
        <v>133.20000000000081</v>
      </c>
      <c r="D334">
        <v>20</v>
      </c>
      <c r="E334" cm="1">
        <f t="array" ref="E334">_xlfn.IFS(E$1='스테이지별 몬스터 스텟'!$H$3,SUMIFS('스테이지별 몬스터 스텟'!$R:$R,'스테이지별 몬스터 스텟'!$D:$D,'스테이지별 난이도 설정'!$B334),
E$1='스테이지별 몬스터 스텟'!$S$3,SUMIFS('스테이지별 몬스터 스텟'!$AC:$AC,'스테이지별 몬스터 스텟'!$D:$D,'스테이지별 난이도 설정'!$B334),
E$1='스테이지별 몬스터 스텟'!$AD$3,SUMIFS('스테이지별 몬스터 스텟'!$AN:$AN,'스테이지별 몬스터 스텟'!$D:$D,'스테이지별 난이도 설정'!$B334))</f>
        <v>5</v>
      </c>
      <c r="F334" cm="1">
        <f t="array" ref="F334">_xlfn.IFS(F$1='스테이지별 몬스터 스텟'!$H$3,SUMIFS('스테이지별 몬스터 스텟'!$R:$R,'스테이지별 몬스터 스텟'!$D:$D,'스테이지별 난이도 설정'!$B334),
F$1='스테이지별 몬스터 스텟'!$S$3,SUMIFS('스테이지별 몬스터 스텟'!$AC:$AC,'스테이지별 몬스터 스텟'!$D:$D,'스테이지별 난이도 설정'!$B334),
F$1='스테이지별 몬스터 스텟'!$AD$3,SUMIFS('스테이지별 몬스터 스텟'!$AN:$AN,'스테이지별 몬스터 스텟'!$D:$D,'스테이지별 난이도 설정'!$B334))</f>
        <v>10</v>
      </c>
      <c r="G334" cm="1">
        <f t="array" ref="G334">_xlfn.IFS(G$1='스테이지별 몬스터 스텟'!$H$3,SUMIFS('스테이지별 몬스터 스텟'!$R:$R,'스테이지별 몬스터 스텟'!$D:$D,'스테이지별 난이도 설정'!$B334),
G$1='스테이지별 몬스터 스텟'!$S$3,SUMIFS('스테이지별 몬스터 스텟'!$AC:$AC,'스테이지별 몬스터 스텟'!$D:$D,'스테이지별 난이도 설정'!$B334),
G$1='스테이지별 몬스터 스텟'!$AD$3,SUMIFS('스테이지별 몬스터 스텟'!$AN:$AN,'스테이지별 몬스터 스텟'!$D:$D,'스테이지별 난이도 설정'!$B334))</f>
        <v>15</v>
      </c>
      <c r="H334">
        <f t="shared" si="15"/>
        <v>30</v>
      </c>
      <c r="I334">
        <f t="shared" si="16"/>
        <v>1.5</v>
      </c>
    </row>
    <row r="335" spans="2:9" x14ac:dyDescent="0.3">
      <c r="B335">
        <v>334</v>
      </c>
      <c r="C335" s="52">
        <f t="shared" si="17"/>
        <v>133.60000000000082</v>
      </c>
      <c r="D335">
        <v>20</v>
      </c>
      <c r="E335" cm="1">
        <f t="array" ref="E335">_xlfn.IFS(E$1='스테이지별 몬스터 스텟'!$H$3,SUMIFS('스테이지별 몬스터 스텟'!$R:$R,'스테이지별 몬스터 스텟'!$D:$D,'스테이지별 난이도 설정'!$B335),
E$1='스테이지별 몬스터 스텟'!$S$3,SUMIFS('스테이지별 몬스터 스텟'!$AC:$AC,'스테이지별 몬스터 스텟'!$D:$D,'스테이지별 난이도 설정'!$B335),
E$1='스테이지별 몬스터 스텟'!$AD$3,SUMIFS('스테이지별 몬스터 스텟'!$AN:$AN,'스테이지별 몬스터 스텟'!$D:$D,'스테이지별 난이도 설정'!$B335))</f>
        <v>5</v>
      </c>
      <c r="F335" cm="1">
        <f t="array" ref="F335">_xlfn.IFS(F$1='스테이지별 몬스터 스텟'!$H$3,SUMIFS('스테이지별 몬스터 스텟'!$R:$R,'스테이지별 몬스터 스텟'!$D:$D,'스테이지별 난이도 설정'!$B335),
F$1='스테이지별 몬스터 스텟'!$S$3,SUMIFS('스테이지별 몬스터 스텟'!$AC:$AC,'스테이지별 몬스터 스텟'!$D:$D,'스테이지별 난이도 설정'!$B335),
F$1='스테이지별 몬스터 스텟'!$AD$3,SUMIFS('스테이지별 몬스터 스텟'!$AN:$AN,'스테이지별 몬스터 스텟'!$D:$D,'스테이지별 난이도 설정'!$B335))</f>
        <v>10</v>
      </c>
      <c r="G335" cm="1">
        <f t="array" ref="G335">_xlfn.IFS(G$1='스테이지별 몬스터 스텟'!$H$3,SUMIFS('스테이지별 몬스터 스텟'!$R:$R,'스테이지별 몬스터 스텟'!$D:$D,'스테이지별 난이도 설정'!$B335),
G$1='스테이지별 몬스터 스텟'!$S$3,SUMIFS('스테이지별 몬스터 스텟'!$AC:$AC,'스테이지별 몬스터 스텟'!$D:$D,'스테이지별 난이도 설정'!$B335),
G$1='스테이지별 몬스터 스텟'!$AD$3,SUMIFS('스테이지별 몬스터 스텟'!$AN:$AN,'스테이지별 몬스터 스텟'!$D:$D,'스테이지별 난이도 설정'!$B335))</f>
        <v>15</v>
      </c>
      <c r="H335">
        <f t="shared" si="15"/>
        <v>30</v>
      </c>
      <c r="I335">
        <f t="shared" si="16"/>
        <v>1.5</v>
      </c>
    </row>
    <row r="336" spans="2:9" x14ac:dyDescent="0.3">
      <c r="B336">
        <v>335</v>
      </c>
      <c r="C336" s="52">
        <f t="shared" si="17"/>
        <v>134.00000000000082</v>
      </c>
      <c r="D336">
        <v>20</v>
      </c>
      <c r="E336" cm="1">
        <f t="array" ref="E336">_xlfn.IFS(E$1='스테이지별 몬스터 스텟'!$H$3,SUMIFS('스테이지별 몬스터 스텟'!$R:$R,'스테이지별 몬스터 스텟'!$D:$D,'스테이지별 난이도 설정'!$B336),
E$1='스테이지별 몬스터 스텟'!$S$3,SUMIFS('스테이지별 몬스터 스텟'!$AC:$AC,'스테이지별 몬스터 스텟'!$D:$D,'스테이지별 난이도 설정'!$B336),
E$1='스테이지별 몬스터 스텟'!$AD$3,SUMIFS('스테이지별 몬스터 스텟'!$AN:$AN,'스테이지별 몬스터 스텟'!$D:$D,'스테이지별 난이도 설정'!$B336))</f>
        <v>5</v>
      </c>
      <c r="F336" cm="1">
        <f t="array" ref="F336">_xlfn.IFS(F$1='스테이지별 몬스터 스텟'!$H$3,SUMIFS('스테이지별 몬스터 스텟'!$R:$R,'스테이지별 몬스터 스텟'!$D:$D,'스테이지별 난이도 설정'!$B336),
F$1='스테이지별 몬스터 스텟'!$S$3,SUMIFS('스테이지별 몬스터 스텟'!$AC:$AC,'스테이지별 몬스터 스텟'!$D:$D,'스테이지별 난이도 설정'!$B336),
F$1='스테이지별 몬스터 스텟'!$AD$3,SUMIFS('스테이지별 몬스터 스텟'!$AN:$AN,'스테이지별 몬스터 스텟'!$D:$D,'스테이지별 난이도 설정'!$B336))</f>
        <v>10</v>
      </c>
      <c r="G336" cm="1">
        <f t="array" ref="G336">_xlfn.IFS(G$1='스테이지별 몬스터 스텟'!$H$3,SUMIFS('스테이지별 몬스터 스텟'!$R:$R,'스테이지별 몬스터 스텟'!$D:$D,'스테이지별 난이도 설정'!$B336),
G$1='스테이지별 몬스터 스텟'!$S$3,SUMIFS('스테이지별 몬스터 스텟'!$AC:$AC,'스테이지별 몬스터 스텟'!$D:$D,'스테이지별 난이도 설정'!$B336),
G$1='스테이지별 몬스터 스텟'!$AD$3,SUMIFS('스테이지별 몬스터 스텟'!$AN:$AN,'스테이지별 몬스터 스텟'!$D:$D,'스테이지별 난이도 설정'!$B336))</f>
        <v>15</v>
      </c>
      <c r="H336">
        <f t="shared" si="15"/>
        <v>30</v>
      </c>
      <c r="I336">
        <f t="shared" si="16"/>
        <v>1.5</v>
      </c>
    </row>
    <row r="337" spans="2:9" x14ac:dyDescent="0.3">
      <c r="B337">
        <v>336</v>
      </c>
      <c r="C337" s="52">
        <f t="shared" si="17"/>
        <v>134.40000000000083</v>
      </c>
      <c r="D337">
        <v>20</v>
      </c>
      <c r="E337" cm="1">
        <f t="array" ref="E337">_xlfn.IFS(E$1='스테이지별 몬스터 스텟'!$H$3,SUMIFS('스테이지별 몬스터 스텟'!$R:$R,'스테이지별 몬스터 스텟'!$D:$D,'스테이지별 난이도 설정'!$B337),
E$1='스테이지별 몬스터 스텟'!$S$3,SUMIFS('스테이지별 몬스터 스텟'!$AC:$AC,'스테이지별 몬스터 스텟'!$D:$D,'스테이지별 난이도 설정'!$B337),
E$1='스테이지별 몬스터 스텟'!$AD$3,SUMIFS('스테이지별 몬스터 스텟'!$AN:$AN,'스테이지별 몬스터 스텟'!$D:$D,'스테이지별 난이도 설정'!$B337))</f>
        <v>5</v>
      </c>
      <c r="F337" cm="1">
        <f t="array" ref="F337">_xlfn.IFS(F$1='스테이지별 몬스터 스텟'!$H$3,SUMIFS('스테이지별 몬스터 스텟'!$R:$R,'스테이지별 몬스터 스텟'!$D:$D,'스테이지별 난이도 설정'!$B337),
F$1='스테이지별 몬스터 스텟'!$S$3,SUMIFS('스테이지별 몬스터 스텟'!$AC:$AC,'스테이지별 몬스터 스텟'!$D:$D,'스테이지별 난이도 설정'!$B337),
F$1='스테이지별 몬스터 스텟'!$AD$3,SUMIFS('스테이지별 몬스터 스텟'!$AN:$AN,'스테이지별 몬스터 스텟'!$D:$D,'스테이지별 난이도 설정'!$B337))</f>
        <v>10</v>
      </c>
      <c r="G337" cm="1">
        <f t="array" ref="G337">_xlfn.IFS(G$1='스테이지별 몬스터 스텟'!$H$3,SUMIFS('스테이지별 몬스터 스텟'!$R:$R,'스테이지별 몬스터 스텟'!$D:$D,'스테이지별 난이도 설정'!$B337),
G$1='스테이지별 몬스터 스텟'!$S$3,SUMIFS('스테이지별 몬스터 스텟'!$AC:$AC,'스테이지별 몬스터 스텟'!$D:$D,'스테이지별 난이도 설정'!$B337),
G$1='스테이지별 몬스터 스텟'!$AD$3,SUMIFS('스테이지별 몬스터 스텟'!$AN:$AN,'스테이지별 몬스터 스텟'!$D:$D,'스테이지별 난이도 설정'!$B337))</f>
        <v>15</v>
      </c>
      <c r="H337">
        <f t="shared" si="15"/>
        <v>30</v>
      </c>
      <c r="I337">
        <f t="shared" si="16"/>
        <v>1.5</v>
      </c>
    </row>
    <row r="338" spans="2:9" x14ac:dyDescent="0.3">
      <c r="B338">
        <v>337</v>
      </c>
      <c r="C338" s="52">
        <f t="shared" si="17"/>
        <v>134.80000000000084</v>
      </c>
      <c r="D338">
        <v>20</v>
      </c>
      <c r="E338" cm="1">
        <f t="array" ref="E338">_xlfn.IFS(E$1='스테이지별 몬스터 스텟'!$H$3,SUMIFS('스테이지별 몬스터 스텟'!$R:$R,'스테이지별 몬스터 스텟'!$D:$D,'스테이지별 난이도 설정'!$B338),
E$1='스테이지별 몬스터 스텟'!$S$3,SUMIFS('스테이지별 몬스터 스텟'!$AC:$AC,'스테이지별 몬스터 스텟'!$D:$D,'스테이지별 난이도 설정'!$B338),
E$1='스테이지별 몬스터 스텟'!$AD$3,SUMIFS('스테이지별 몬스터 스텟'!$AN:$AN,'스테이지별 몬스터 스텟'!$D:$D,'스테이지별 난이도 설정'!$B338))</f>
        <v>5</v>
      </c>
      <c r="F338" cm="1">
        <f t="array" ref="F338">_xlfn.IFS(F$1='스테이지별 몬스터 스텟'!$H$3,SUMIFS('스테이지별 몬스터 스텟'!$R:$R,'스테이지별 몬스터 스텟'!$D:$D,'스테이지별 난이도 설정'!$B338),
F$1='스테이지별 몬스터 스텟'!$S$3,SUMIFS('스테이지별 몬스터 스텟'!$AC:$AC,'스테이지별 몬스터 스텟'!$D:$D,'스테이지별 난이도 설정'!$B338),
F$1='스테이지별 몬스터 스텟'!$AD$3,SUMIFS('스테이지별 몬스터 스텟'!$AN:$AN,'스테이지별 몬스터 스텟'!$D:$D,'스테이지별 난이도 설정'!$B338))</f>
        <v>10</v>
      </c>
      <c r="G338" cm="1">
        <f t="array" ref="G338">_xlfn.IFS(G$1='스테이지별 몬스터 스텟'!$H$3,SUMIFS('스테이지별 몬스터 스텟'!$R:$R,'스테이지별 몬스터 스텟'!$D:$D,'스테이지별 난이도 설정'!$B338),
G$1='스테이지별 몬스터 스텟'!$S$3,SUMIFS('스테이지별 몬스터 스텟'!$AC:$AC,'스테이지별 몬스터 스텟'!$D:$D,'스테이지별 난이도 설정'!$B338),
G$1='스테이지별 몬스터 스텟'!$AD$3,SUMIFS('스테이지별 몬스터 스텟'!$AN:$AN,'스테이지별 몬스터 스텟'!$D:$D,'스테이지별 난이도 설정'!$B338))</f>
        <v>15</v>
      </c>
      <c r="H338">
        <f t="shared" si="15"/>
        <v>30</v>
      </c>
      <c r="I338">
        <f t="shared" si="16"/>
        <v>1.5</v>
      </c>
    </row>
    <row r="339" spans="2:9" x14ac:dyDescent="0.3">
      <c r="B339">
        <v>338</v>
      </c>
      <c r="C339" s="52">
        <f t="shared" si="17"/>
        <v>135.20000000000084</v>
      </c>
      <c r="D339">
        <v>20</v>
      </c>
      <c r="E339" cm="1">
        <f t="array" ref="E339">_xlfn.IFS(E$1='스테이지별 몬스터 스텟'!$H$3,SUMIFS('스테이지별 몬스터 스텟'!$R:$R,'스테이지별 몬스터 스텟'!$D:$D,'스테이지별 난이도 설정'!$B339),
E$1='스테이지별 몬스터 스텟'!$S$3,SUMIFS('스테이지별 몬스터 스텟'!$AC:$AC,'스테이지별 몬스터 스텟'!$D:$D,'스테이지별 난이도 설정'!$B339),
E$1='스테이지별 몬스터 스텟'!$AD$3,SUMIFS('스테이지별 몬스터 스텟'!$AN:$AN,'스테이지별 몬스터 스텟'!$D:$D,'스테이지별 난이도 설정'!$B339))</f>
        <v>5</v>
      </c>
      <c r="F339" cm="1">
        <f t="array" ref="F339">_xlfn.IFS(F$1='스테이지별 몬스터 스텟'!$H$3,SUMIFS('스테이지별 몬스터 스텟'!$R:$R,'스테이지별 몬스터 스텟'!$D:$D,'스테이지별 난이도 설정'!$B339),
F$1='스테이지별 몬스터 스텟'!$S$3,SUMIFS('스테이지별 몬스터 스텟'!$AC:$AC,'스테이지별 몬스터 스텟'!$D:$D,'스테이지별 난이도 설정'!$B339),
F$1='스테이지별 몬스터 스텟'!$AD$3,SUMIFS('스테이지별 몬스터 스텟'!$AN:$AN,'스테이지별 몬스터 스텟'!$D:$D,'스테이지별 난이도 설정'!$B339))</f>
        <v>10</v>
      </c>
      <c r="G339" cm="1">
        <f t="array" ref="G339">_xlfn.IFS(G$1='스테이지별 몬스터 스텟'!$H$3,SUMIFS('스테이지별 몬스터 스텟'!$R:$R,'스테이지별 몬스터 스텟'!$D:$D,'스테이지별 난이도 설정'!$B339),
G$1='스테이지별 몬스터 스텟'!$S$3,SUMIFS('스테이지별 몬스터 스텟'!$AC:$AC,'스테이지별 몬스터 스텟'!$D:$D,'스테이지별 난이도 설정'!$B339),
G$1='스테이지별 몬스터 스텟'!$AD$3,SUMIFS('스테이지별 몬스터 스텟'!$AN:$AN,'스테이지별 몬스터 스텟'!$D:$D,'스테이지별 난이도 설정'!$B339))</f>
        <v>15</v>
      </c>
      <c r="H339">
        <f t="shared" si="15"/>
        <v>30</v>
      </c>
      <c r="I339">
        <f t="shared" si="16"/>
        <v>1.5</v>
      </c>
    </row>
    <row r="340" spans="2:9" x14ac:dyDescent="0.3">
      <c r="B340">
        <v>339</v>
      </c>
      <c r="C340" s="52">
        <f t="shared" si="17"/>
        <v>135.60000000000085</v>
      </c>
      <c r="D340">
        <v>20</v>
      </c>
      <c r="E340" cm="1">
        <f t="array" ref="E340">_xlfn.IFS(E$1='스테이지별 몬스터 스텟'!$H$3,SUMIFS('스테이지별 몬스터 스텟'!$R:$R,'스테이지별 몬스터 스텟'!$D:$D,'스테이지별 난이도 설정'!$B340),
E$1='스테이지별 몬스터 스텟'!$S$3,SUMIFS('스테이지별 몬스터 스텟'!$AC:$AC,'스테이지별 몬스터 스텟'!$D:$D,'스테이지별 난이도 설정'!$B340),
E$1='스테이지별 몬스터 스텟'!$AD$3,SUMIFS('스테이지별 몬스터 스텟'!$AN:$AN,'스테이지별 몬스터 스텟'!$D:$D,'스테이지별 난이도 설정'!$B340))</f>
        <v>5</v>
      </c>
      <c r="F340" cm="1">
        <f t="array" ref="F340">_xlfn.IFS(F$1='스테이지별 몬스터 스텟'!$H$3,SUMIFS('스테이지별 몬스터 스텟'!$R:$R,'스테이지별 몬스터 스텟'!$D:$D,'스테이지별 난이도 설정'!$B340),
F$1='스테이지별 몬스터 스텟'!$S$3,SUMIFS('스테이지별 몬스터 스텟'!$AC:$AC,'스테이지별 몬스터 스텟'!$D:$D,'스테이지별 난이도 설정'!$B340),
F$1='스테이지별 몬스터 스텟'!$AD$3,SUMIFS('스테이지별 몬스터 스텟'!$AN:$AN,'스테이지별 몬스터 스텟'!$D:$D,'스테이지별 난이도 설정'!$B340))</f>
        <v>10</v>
      </c>
      <c r="G340" cm="1">
        <f t="array" ref="G340">_xlfn.IFS(G$1='스테이지별 몬스터 스텟'!$H$3,SUMIFS('스테이지별 몬스터 스텟'!$R:$R,'스테이지별 몬스터 스텟'!$D:$D,'스테이지별 난이도 설정'!$B340),
G$1='스테이지별 몬스터 스텟'!$S$3,SUMIFS('스테이지별 몬스터 스텟'!$AC:$AC,'스테이지별 몬스터 스텟'!$D:$D,'스테이지별 난이도 설정'!$B340),
G$1='스테이지별 몬스터 스텟'!$AD$3,SUMIFS('스테이지별 몬스터 스텟'!$AN:$AN,'스테이지별 몬스터 스텟'!$D:$D,'스테이지별 난이도 설정'!$B340))</f>
        <v>15</v>
      </c>
      <c r="H340">
        <f t="shared" si="15"/>
        <v>30</v>
      </c>
      <c r="I340">
        <f t="shared" si="16"/>
        <v>1.5</v>
      </c>
    </row>
    <row r="341" spans="2:9" x14ac:dyDescent="0.3">
      <c r="B341">
        <v>340</v>
      </c>
      <c r="C341" s="52">
        <f t="shared" si="17"/>
        <v>136.00000000000085</v>
      </c>
      <c r="D341">
        <v>20</v>
      </c>
      <c r="E341" cm="1">
        <f t="array" ref="E341">_xlfn.IFS(E$1='스테이지별 몬스터 스텟'!$H$3,SUMIFS('스테이지별 몬스터 스텟'!$R:$R,'스테이지별 몬스터 스텟'!$D:$D,'스테이지별 난이도 설정'!$B341),
E$1='스테이지별 몬스터 스텟'!$S$3,SUMIFS('스테이지별 몬스터 스텟'!$AC:$AC,'스테이지별 몬스터 스텟'!$D:$D,'스테이지별 난이도 설정'!$B341),
E$1='스테이지별 몬스터 스텟'!$AD$3,SUMIFS('스테이지별 몬스터 스텟'!$AN:$AN,'스테이지별 몬스터 스텟'!$D:$D,'스테이지별 난이도 설정'!$B341))</f>
        <v>5</v>
      </c>
      <c r="F341" cm="1">
        <f t="array" ref="F341">_xlfn.IFS(F$1='스테이지별 몬스터 스텟'!$H$3,SUMIFS('스테이지별 몬스터 스텟'!$R:$R,'스테이지별 몬스터 스텟'!$D:$D,'스테이지별 난이도 설정'!$B341),
F$1='스테이지별 몬스터 스텟'!$S$3,SUMIFS('스테이지별 몬스터 스텟'!$AC:$AC,'스테이지별 몬스터 스텟'!$D:$D,'스테이지별 난이도 설정'!$B341),
F$1='스테이지별 몬스터 스텟'!$AD$3,SUMIFS('스테이지별 몬스터 스텟'!$AN:$AN,'스테이지별 몬스터 스텟'!$D:$D,'스테이지별 난이도 설정'!$B341))</f>
        <v>10</v>
      </c>
      <c r="G341" cm="1">
        <f t="array" ref="G341">_xlfn.IFS(G$1='스테이지별 몬스터 스텟'!$H$3,SUMIFS('스테이지별 몬스터 스텟'!$R:$R,'스테이지별 몬스터 스텟'!$D:$D,'스테이지별 난이도 설정'!$B341),
G$1='스테이지별 몬스터 스텟'!$S$3,SUMIFS('스테이지별 몬스터 스텟'!$AC:$AC,'스테이지별 몬스터 스텟'!$D:$D,'스테이지별 난이도 설정'!$B341),
G$1='스테이지별 몬스터 스텟'!$AD$3,SUMIFS('스테이지별 몬스터 스텟'!$AN:$AN,'스테이지별 몬스터 스텟'!$D:$D,'스테이지별 난이도 설정'!$B341))</f>
        <v>15</v>
      </c>
      <c r="H341">
        <f t="shared" si="15"/>
        <v>30</v>
      </c>
      <c r="I341">
        <f t="shared" si="16"/>
        <v>1.5</v>
      </c>
    </row>
    <row r="342" spans="2:9" x14ac:dyDescent="0.3">
      <c r="B342">
        <v>341</v>
      </c>
      <c r="C342" s="52">
        <f t="shared" si="17"/>
        <v>136.40000000000086</v>
      </c>
      <c r="D342">
        <v>20</v>
      </c>
      <c r="E342" cm="1">
        <f t="array" ref="E342">_xlfn.IFS(E$1='스테이지별 몬스터 스텟'!$H$3,SUMIFS('스테이지별 몬스터 스텟'!$R:$R,'스테이지별 몬스터 스텟'!$D:$D,'스테이지별 난이도 설정'!$B342),
E$1='스테이지별 몬스터 스텟'!$S$3,SUMIFS('스테이지별 몬스터 스텟'!$AC:$AC,'스테이지별 몬스터 스텟'!$D:$D,'스테이지별 난이도 설정'!$B342),
E$1='스테이지별 몬스터 스텟'!$AD$3,SUMIFS('스테이지별 몬스터 스텟'!$AN:$AN,'스테이지별 몬스터 스텟'!$D:$D,'스테이지별 난이도 설정'!$B342))</f>
        <v>5</v>
      </c>
      <c r="F342" cm="1">
        <f t="array" ref="F342">_xlfn.IFS(F$1='스테이지별 몬스터 스텟'!$H$3,SUMIFS('스테이지별 몬스터 스텟'!$R:$R,'스테이지별 몬스터 스텟'!$D:$D,'스테이지별 난이도 설정'!$B342),
F$1='스테이지별 몬스터 스텟'!$S$3,SUMIFS('스테이지별 몬스터 스텟'!$AC:$AC,'스테이지별 몬스터 스텟'!$D:$D,'스테이지별 난이도 설정'!$B342),
F$1='스테이지별 몬스터 스텟'!$AD$3,SUMIFS('스테이지별 몬스터 스텟'!$AN:$AN,'스테이지별 몬스터 스텟'!$D:$D,'스테이지별 난이도 설정'!$B342))</f>
        <v>10</v>
      </c>
      <c r="G342" cm="1">
        <f t="array" ref="G342">_xlfn.IFS(G$1='스테이지별 몬스터 스텟'!$H$3,SUMIFS('스테이지별 몬스터 스텟'!$R:$R,'스테이지별 몬스터 스텟'!$D:$D,'스테이지별 난이도 설정'!$B342),
G$1='스테이지별 몬스터 스텟'!$S$3,SUMIFS('스테이지별 몬스터 스텟'!$AC:$AC,'스테이지별 몬스터 스텟'!$D:$D,'스테이지별 난이도 설정'!$B342),
G$1='스테이지별 몬스터 스텟'!$AD$3,SUMIFS('스테이지별 몬스터 스텟'!$AN:$AN,'스테이지별 몬스터 스텟'!$D:$D,'스테이지별 난이도 설정'!$B342))</f>
        <v>15</v>
      </c>
      <c r="H342">
        <f t="shared" si="15"/>
        <v>30</v>
      </c>
      <c r="I342">
        <f t="shared" si="16"/>
        <v>1.5</v>
      </c>
    </row>
    <row r="343" spans="2:9" x14ac:dyDescent="0.3">
      <c r="B343">
        <v>342</v>
      </c>
      <c r="C343" s="52">
        <f t="shared" si="17"/>
        <v>136.80000000000086</v>
      </c>
      <c r="D343">
        <v>20</v>
      </c>
      <c r="E343" cm="1">
        <f t="array" ref="E343">_xlfn.IFS(E$1='스테이지별 몬스터 스텟'!$H$3,SUMIFS('스테이지별 몬스터 스텟'!$R:$R,'스테이지별 몬스터 스텟'!$D:$D,'스테이지별 난이도 설정'!$B343),
E$1='스테이지별 몬스터 스텟'!$S$3,SUMIFS('스테이지별 몬스터 스텟'!$AC:$AC,'스테이지별 몬스터 스텟'!$D:$D,'스테이지별 난이도 설정'!$B343),
E$1='스테이지별 몬스터 스텟'!$AD$3,SUMIFS('스테이지별 몬스터 스텟'!$AN:$AN,'스테이지별 몬스터 스텟'!$D:$D,'스테이지별 난이도 설정'!$B343))</f>
        <v>5</v>
      </c>
      <c r="F343" cm="1">
        <f t="array" ref="F343">_xlfn.IFS(F$1='스테이지별 몬스터 스텟'!$H$3,SUMIFS('스테이지별 몬스터 스텟'!$R:$R,'스테이지별 몬스터 스텟'!$D:$D,'스테이지별 난이도 설정'!$B343),
F$1='스테이지별 몬스터 스텟'!$S$3,SUMIFS('스테이지별 몬스터 스텟'!$AC:$AC,'스테이지별 몬스터 스텟'!$D:$D,'스테이지별 난이도 설정'!$B343),
F$1='스테이지별 몬스터 스텟'!$AD$3,SUMIFS('스테이지별 몬스터 스텟'!$AN:$AN,'스테이지별 몬스터 스텟'!$D:$D,'스테이지별 난이도 설정'!$B343))</f>
        <v>10</v>
      </c>
      <c r="G343" cm="1">
        <f t="array" ref="G343">_xlfn.IFS(G$1='스테이지별 몬스터 스텟'!$H$3,SUMIFS('스테이지별 몬스터 스텟'!$R:$R,'스테이지별 몬스터 스텟'!$D:$D,'스테이지별 난이도 설정'!$B343),
G$1='스테이지별 몬스터 스텟'!$S$3,SUMIFS('스테이지별 몬스터 스텟'!$AC:$AC,'스테이지별 몬스터 스텟'!$D:$D,'스테이지별 난이도 설정'!$B343),
G$1='스테이지별 몬스터 스텟'!$AD$3,SUMIFS('스테이지별 몬스터 스텟'!$AN:$AN,'스테이지별 몬스터 스텟'!$D:$D,'스테이지별 난이도 설정'!$B343))</f>
        <v>15</v>
      </c>
      <c r="H343">
        <f t="shared" si="15"/>
        <v>30</v>
      </c>
      <c r="I343">
        <f t="shared" si="16"/>
        <v>1.5</v>
      </c>
    </row>
    <row r="344" spans="2:9" x14ac:dyDescent="0.3">
      <c r="B344">
        <v>343</v>
      </c>
      <c r="C344" s="52">
        <f t="shared" si="17"/>
        <v>137.20000000000087</v>
      </c>
      <c r="D344">
        <v>20</v>
      </c>
      <c r="E344" cm="1">
        <f t="array" ref="E344">_xlfn.IFS(E$1='스테이지별 몬스터 스텟'!$H$3,SUMIFS('스테이지별 몬스터 스텟'!$R:$R,'스테이지별 몬스터 스텟'!$D:$D,'스테이지별 난이도 설정'!$B344),
E$1='스테이지별 몬스터 스텟'!$S$3,SUMIFS('스테이지별 몬스터 스텟'!$AC:$AC,'스테이지별 몬스터 스텟'!$D:$D,'스테이지별 난이도 설정'!$B344),
E$1='스테이지별 몬스터 스텟'!$AD$3,SUMIFS('스테이지별 몬스터 스텟'!$AN:$AN,'스테이지별 몬스터 스텟'!$D:$D,'스테이지별 난이도 설정'!$B344))</f>
        <v>5</v>
      </c>
      <c r="F344" cm="1">
        <f t="array" ref="F344">_xlfn.IFS(F$1='스테이지별 몬스터 스텟'!$H$3,SUMIFS('스테이지별 몬스터 스텟'!$R:$R,'스테이지별 몬스터 스텟'!$D:$D,'스테이지별 난이도 설정'!$B344),
F$1='스테이지별 몬스터 스텟'!$S$3,SUMIFS('스테이지별 몬스터 스텟'!$AC:$AC,'스테이지별 몬스터 스텟'!$D:$D,'스테이지별 난이도 설정'!$B344),
F$1='스테이지별 몬스터 스텟'!$AD$3,SUMIFS('스테이지별 몬스터 스텟'!$AN:$AN,'스테이지별 몬스터 스텟'!$D:$D,'스테이지별 난이도 설정'!$B344))</f>
        <v>10</v>
      </c>
      <c r="G344" cm="1">
        <f t="array" ref="G344">_xlfn.IFS(G$1='스테이지별 몬스터 스텟'!$H$3,SUMIFS('스테이지별 몬스터 스텟'!$R:$R,'스테이지별 몬스터 스텟'!$D:$D,'스테이지별 난이도 설정'!$B344),
G$1='스테이지별 몬스터 스텟'!$S$3,SUMIFS('스테이지별 몬스터 스텟'!$AC:$AC,'스테이지별 몬스터 스텟'!$D:$D,'스테이지별 난이도 설정'!$B344),
G$1='스테이지별 몬스터 스텟'!$AD$3,SUMIFS('스테이지별 몬스터 스텟'!$AN:$AN,'스테이지별 몬스터 스텟'!$D:$D,'스테이지별 난이도 설정'!$B344))</f>
        <v>15</v>
      </c>
      <c r="H344">
        <f t="shared" si="15"/>
        <v>30</v>
      </c>
      <c r="I344">
        <f t="shared" si="16"/>
        <v>1.5</v>
      </c>
    </row>
    <row r="345" spans="2:9" x14ac:dyDescent="0.3">
      <c r="B345">
        <v>344</v>
      </c>
      <c r="C345" s="52">
        <f t="shared" si="17"/>
        <v>137.60000000000088</v>
      </c>
      <c r="D345">
        <v>20</v>
      </c>
      <c r="E345" cm="1">
        <f t="array" ref="E345">_xlfn.IFS(E$1='스테이지별 몬스터 스텟'!$H$3,SUMIFS('스테이지별 몬스터 스텟'!$R:$R,'스테이지별 몬스터 스텟'!$D:$D,'스테이지별 난이도 설정'!$B345),
E$1='스테이지별 몬스터 스텟'!$S$3,SUMIFS('스테이지별 몬스터 스텟'!$AC:$AC,'스테이지별 몬스터 스텟'!$D:$D,'스테이지별 난이도 설정'!$B345),
E$1='스테이지별 몬스터 스텟'!$AD$3,SUMIFS('스테이지별 몬스터 스텟'!$AN:$AN,'스테이지별 몬스터 스텟'!$D:$D,'스테이지별 난이도 설정'!$B345))</f>
        <v>5</v>
      </c>
      <c r="F345" cm="1">
        <f t="array" ref="F345">_xlfn.IFS(F$1='스테이지별 몬스터 스텟'!$H$3,SUMIFS('스테이지별 몬스터 스텟'!$R:$R,'스테이지별 몬스터 스텟'!$D:$D,'스테이지별 난이도 설정'!$B345),
F$1='스테이지별 몬스터 스텟'!$S$3,SUMIFS('스테이지별 몬스터 스텟'!$AC:$AC,'스테이지별 몬스터 스텟'!$D:$D,'스테이지별 난이도 설정'!$B345),
F$1='스테이지별 몬스터 스텟'!$AD$3,SUMIFS('스테이지별 몬스터 스텟'!$AN:$AN,'스테이지별 몬스터 스텟'!$D:$D,'스테이지별 난이도 설정'!$B345))</f>
        <v>10</v>
      </c>
      <c r="G345" cm="1">
        <f t="array" ref="G345">_xlfn.IFS(G$1='스테이지별 몬스터 스텟'!$H$3,SUMIFS('스테이지별 몬스터 스텟'!$R:$R,'스테이지별 몬스터 스텟'!$D:$D,'스테이지별 난이도 설정'!$B345),
G$1='스테이지별 몬스터 스텟'!$S$3,SUMIFS('스테이지별 몬스터 스텟'!$AC:$AC,'스테이지별 몬스터 스텟'!$D:$D,'스테이지별 난이도 설정'!$B345),
G$1='스테이지별 몬스터 스텟'!$AD$3,SUMIFS('스테이지별 몬스터 스텟'!$AN:$AN,'스테이지별 몬스터 스텟'!$D:$D,'스테이지별 난이도 설정'!$B345))</f>
        <v>15</v>
      </c>
      <c r="H345">
        <f t="shared" si="15"/>
        <v>30</v>
      </c>
      <c r="I345">
        <f t="shared" si="16"/>
        <v>1.5</v>
      </c>
    </row>
    <row r="346" spans="2:9" x14ac:dyDescent="0.3">
      <c r="B346">
        <v>345</v>
      </c>
      <c r="C346" s="52">
        <f t="shared" si="17"/>
        <v>138.00000000000088</v>
      </c>
      <c r="D346">
        <v>20</v>
      </c>
      <c r="E346" cm="1">
        <f t="array" ref="E346">_xlfn.IFS(E$1='스테이지별 몬스터 스텟'!$H$3,SUMIFS('스테이지별 몬스터 스텟'!$R:$R,'스테이지별 몬스터 스텟'!$D:$D,'스테이지별 난이도 설정'!$B346),
E$1='스테이지별 몬스터 스텟'!$S$3,SUMIFS('스테이지별 몬스터 스텟'!$AC:$AC,'스테이지별 몬스터 스텟'!$D:$D,'스테이지별 난이도 설정'!$B346),
E$1='스테이지별 몬스터 스텟'!$AD$3,SUMIFS('스테이지별 몬스터 스텟'!$AN:$AN,'스테이지별 몬스터 스텟'!$D:$D,'스테이지별 난이도 설정'!$B346))</f>
        <v>5</v>
      </c>
      <c r="F346" cm="1">
        <f t="array" ref="F346">_xlfn.IFS(F$1='스테이지별 몬스터 스텟'!$H$3,SUMIFS('스테이지별 몬스터 스텟'!$R:$R,'스테이지별 몬스터 스텟'!$D:$D,'스테이지별 난이도 설정'!$B346),
F$1='스테이지별 몬스터 스텟'!$S$3,SUMIFS('스테이지별 몬스터 스텟'!$AC:$AC,'스테이지별 몬스터 스텟'!$D:$D,'스테이지별 난이도 설정'!$B346),
F$1='스테이지별 몬스터 스텟'!$AD$3,SUMIFS('스테이지별 몬스터 스텟'!$AN:$AN,'스테이지별 몬스터 스텟'!$D:$D,'스테이지별 난이도 설정'!$B346))</f>
        <v>10</v>
      </c>
      <c r="G346" cm="1">
        <f t="array" ref="G346">_xlfn.IFS(G$1='스테이지별 몬스터 스텟'!$H$3,SUMIFS('스테이지별 몬스터 스텟'!$R:$R,'스테이지별 몬스터 스텟'!$D:$D,'스테이지별 난이도 설정'!$B346),
G$1='스테이지별 몬스터 스텟'!$S$3,SUMIFS('스테이지별 몬스터 스텟'!$AC:$AC,'스테이지별 몬스터 스텟'!$D:$D,'스테이지별 난이도 설정'!$B346),
G$1='스테이지별 몬스터 스텟'!$AD$3,SUMIFS('스테이지별 몬스터 스텟'!$AN:$AN,'스테이지별 몬스터 스텟'!$D:$D,'스테이지별 난이도 설정'!$B346))</f>
        <v>15</v>
      </c>
      <c r="H346">
        <f t="shared" si="15"/>
        <v>30</v>
      </c>
      <c r="I346">
        <f t="shared" si="16"/>
        <v>1.5</v>
      </c>
    </row>
    <row r="347" spans="2:9" x14ac:dyDescent="0.3">
      <c r="B347">
        <v>346</v>
      </c>
      <c r="C347" s="52">
        <f t="shared" si="17"/>
        <v>138.40000000000089</v>
      </c>
      <c r="D347">
        <v>20</v>
      </c>
      <c r="E347" cm="1">
        <f t="array" ref="E347">_xlfn.IFS(E$1='스테이지별 몬스터 스텟'!$H$3,SUMIFS('스테이지별 몬스터 스텟'!$R:$R,'스테이지별 몬스터 스텟'!$D:$D,'스테이지별 난이도 설정'!$B347),
E$1='스테이지별 몬스터 스텟'!$S$3,SUMIFS('스테이지별 몬스터 스텟'!$AC:$AC,'스테이지별 몬스터 스텟'!$D:$D,'스테이지별 난이도 설정'!$B347),
E$1='스테이지별 몬스터 스텟'!$AD$3,SUMIFS('스테이지별 몬스터 스텟'!$AN:$AN,'스테이지별 몬스터 스텟'!$D:$D,'스테이지별 난이도 설정'!$B347))</f>
        <v>5</v>
      </c>
      <c r="F347" cm="1">
        <f t="array" ref="F347">_xlfn.IFS(F$1='스테이지별 몬스터 스텟'!$H$3,SUMIFS('스테이지별 몬스터 스텟'!$R:$R,'스테이지별 몬스터 스텟'!$D:$D,'스테이지별 난이도 설정'!$B347),
F$1='스테이지별 몬스터 스텟'!$S$3,SUMIFS('스테이지별 몬스터 스텟'!$AC:$AC,'스테이지별 몬스터 스텟'!$D:$D,'스테이지별 난이도 설정'!$B347),
F$1='스테이지별 몬스터 스텟'!$AD$3,SUMIFS('스테이지별 몬스터 스텟'!$AN:$AN,'스테이지별 몬스터 스텟'!$D:$D,'스테이지별 난이도 설정'!$B347))</f>
        <v>10</v>
      </c>
      <c r="G347" cm="1">
        <f t="array" ref="G347">_xlfn.IFS(G$1='스테이지별 몬스터 스텟'!$H$3,SUMIFS('스테이지별 몬스터 스텟'!$R:$R,'스테이지별 몬스터 스텟'!$D:$D,'스테이지별 난이도 설정'!$B347),
G$1='스테이지별 몬스터 스텟'!$S$3,SUMIFS('스테이지별 몬스터 스텟'!$AC:$AC,'스테이지별 몬스터 스텟'!$D:$D,'스테이지별 난이도 설정'!$B347),
G$1='스테이지별 몬스터 스텟'!$AD$3,SUMIFS('스테이지별 몬스터 스텟'!$AN:$AN,'스테이지별 몬스터 스텟'!$D:$D,'스테이지별 난이도 설정'!$B347))</f>
        <v>15</v>
      </c>
      <c r="H347">
        <f t="shared" si="15"/>
        <v>30</v>
      </c>
      <c r="I347">
        <f t="shared" si="16"/>
        <v>1.5</v>
      </c>
    </row>
    <row r="348" spans="2:9" x14ac:dyDescent="0.3">
      <c r="B348">
        <v>347</v>
      </c>
      <c r="C348" s="52">
        <f t="shared" si="17"/>
        <v>138.80000000000089</v>
      </c>
      <c r="D348">
        <v>20</v>
      </c>
      <c r="E348" cm="1">
        <f t="array" ref="E348">_xlfn.IFS(E$1='스테이지별 몬스터 스텟'!$H$3,SUMIFS('스테이지별 몬스터 스텟'!$R:$R,'스테이지별 몬스터 스텟'!$D:$D,'스테이지별 난이도 설정'!$B348),
E$1='스테이지별 몬스터 스텟'!$S$3,SUMIFS('스테이지별 몬스터 스텟'!$AC:$AC,'스테이지별 몬스터 스텟'!$D:$D,'스테이지별 난이도 설정'!$B348),
E$1='스테이지별 몬스터 스텟'!$AD$3,SUMIFS('스테이지별 몬스터 스텟'!$AN:$AN,'스테이지별 몬스터 스텟'!$D:$D,'스테이지별 난이도 설정'!$B348))</f>
        <v>5</v>
      </c>
      <c r="F348" cm="1">
        <f t="array" ref="F348">_xlfn.IFS(F$1='스테이지별 몬스터 스텟'!$H$3,SUMIFS('스테이지별 몬스터 스텟'!$R:$R,'스테이지별 몬스터 스텟'!$D:$D,'스테이지별 난이도 설정'!$B348),
F$1='스테이지별 몬스터 스텟'!$S$3,SUMIFS('스테이지별 몬스터 스텟'!$AC:$AC,'스테이지별 몬스터 스텟'!$D:$D,'스테이지별 난이도 설정'!$B348),
F$1='스테이지별 몬스터 스텟'!$AD$3,SUMIFS('스테이지별 몬스터 스텟'!$AN:$AN,'스테이지별 몬스터 스텟'!$D:$D,'스테이지별 난이도 설정'!$B348))</f>
        <v>10</v>
      </c>
      <c r="G348" cm="1">
        <f t="array" ref="G348">_xlfn.IFS(G$1='스테이지별 몬스터 스텟'!$H$3,SUMIFS('스테이지별 몬스터 스텟'!$R:$R,'스테이지별 몬스터 스텟'!$D:$D,'스테이지별 난이도 설정'!$B348),
G$1='스테이지별 몬스터 스텟'!$S$3,SUMIFS('스테이지별 몬스터 스텟'!$AC:$AC,'스테이지별 몬스터 스텟'!$D:$D,'스테이지별 난이도 설정'!$B348),
G$1='스테이지별 몬스터 스텟'!$AD$3,SUMIFS('스테이지별 몬스터 스텟'!$AN:$AN,'스테이지별 몬스터 스텟'!$D:$D,'스테이지별 난이도 설정'!$B348))</f>
        <v>15</v>
      </c>
      <c r="H348">
        <f t="shared" si="15"/>
        <v>30</v>
      </c>
      <c r="I348">
        <f t="shared" si="16"/>
        <v>1.5</v>
      </c>
    </row>
    <row r="349" spans="2:9" x14ac:dyDescent="0.3">
      <c r="B349">
        <v>348</v>
      </c>
      <c r="C349" s="52">
        <f t="shared" si="17"/>
        <v>139.2000000000009</v>
      </c>
      <c r="D349">
        <v>20</v>
      </c>
      <c r="E349" cm="1">
        <f t="array" ref="E349">_xlfn.IFS(E$1='스테이지별 몬스터 스텟'!$H$3,SUMIFS('스테이지별 몬스터 스텟'!$R:$R,'스테이지별 몬스터 스텟'!$D:$D,'스테이지별 난이도 설정'!$B349),
E$1='스테이지별 몬스터 스텟'!$S$3,SUMIFS('스테이지별 몬스터 스텟'!$AC:$AC,'스테이지별 몬스터 스텟'!$D:$D,'스테이지별 난이도 설정'!$B349),
E$1='스테이지별 몬스터 스텟'!$AD$3,SUMIFS('스테이지별 몬스터 스텟'!$AN:$AN,'스테이지별 몬스터 스텟'!$D:$D,'스테이지별 난이도 설정'!$B349))</f>
        <v>5</v>
      </c>
      <c r="F349" cm="1">
        <f t="array" ref="F349">_xlfn.IFS(F$1='스테이지별 몬스터 스텟'!$H$3,SUMIFS('스테이지별 몬스터 스텟'!$R:$R,'스테이지별 몬스터 스텟'!$D:$D,'스테이지별 난이도 설정'!$B349),
F$1='스테이지별 몬스터 스텟'!$S$3,SUMIFS('스테이지별 몬스터 스텟'!$AC:$AC,'스테이지별 몬스터 스텟'!$D:$D,'스테이지별 난이도 설정'!$B349),
F$1='스테이지별 몬스터 스텟'!$AD$3,SUMIFS('스테이지별 몬스터 스텟'!$AN:$AN,'스테이지별 몬스터 스텟'!$D:$D,'스테이지별 난이도 설정'!$B349))</f>
        <v>10</v>
      </c>
      <c r="G349" cm="1">
        <f t="array" ref="G349">_xlfn.IFS(G$1='스테이지별 몬스터 스텟'!$H$3,SUMIFS('스테이지별 몬스터 스텟'!$R:$R,'스테이지별 몬스터 스텟'!$D:$D,'스테이지별 난이도 설정'!$B349),
G$1='스테이지별 몬스터 스텟'!$S$3,SUMIFS('스테이지별 몬스터 스텟'!$AC:$AC,'스테이지별 몬스터 스텟'!$D:$D,'스테이지별 난이도 설정'!$B349),
G$1='스테이지별 몬스터 스텟'!$AD$3,SUMIFS('스테이지별 몬스터 스텟'!$AN:$AN,'스테이지별 몬스터 스텟'!$D:$D,'스테이지별 난이도 설정'!$B349))</f>
        <v>15</v>
      </c>
      <c r="H349">
        <f t="shared" si="15"/>
        <v>30</v>
      </c>
      <c r="I349">
        <f t="shared" si="16"/>
        <v>1.5</v>
      </c>
    </row>
    <row r="350" spans="2:9" x14ac:dyDescent="0.3">
      <c r="B350">
        <v>349</v>
      </c>
      <c r="C350" s="52">
        <f t="shared" si="17"/>
        <v>139.6000000000009</v>
      </c>
      <c r="D350">
        <v>20</v>
      </c>
      <c r="E350" cm="1">
        <f t="array" ref="E350">_xlfn.IFS(E$1='스테이지별 몬스터 스텟'!$H$3,SUMIFS('스테이지별 몬스터 스텟'!$R:$R,'스테이지별 몬스터 스텟'!$D:$D,'스테이지별 난이도 설정'!$B350),
E$1='스테이지별 몬스터 스텟'!$S$3,SUMIFS('스테이지별 몬스터 스텟'!$AC:$AC,'스테이지별 몬스터 스텟'!$D:$D,'스테이지별 난이도 설정'!$B350),
E$1='스테이지별 몬스터 스텟'!$AD$3,SUMIFS('스테이지별 몬스터 스텟'!$AN:$AN,'스테이지별 몬스터 스텟'!$D:$D,'스테이지별 난이도 설정'!$B350))</f>
        <v>5</v>
      </c>
      <c r="F350" cm="1">
        <f t="array" ref="F350">_xlfn.IFS(F$1='스테이지별 몬스터 스텟'!$H$3,SUMIFS('스테이지별 몬스터 스텟'!$R:$R,'스테이지별 몬스터 스텟'!$D:$D,'스테이지별 난이도 설정'!$B350),
F$1='스테이지별 몬스터 스텟'!$S$3,SUMIFS('스테이지별 몬스터 스텟'!$AC:$AC,'스테이지별 몬스터 스텟'!$D:$D,'스테이지별 난이도 설정'!$B350),
F$1='스테이지별 몬스터 스텟'!$AD$3,SUMIFS('스테이지별 몬스터 스텟'!$AN:$AN,'스테이지별 몬스터 스텟'!$D:$D,'스테이지별 난이도 설정'!$B350))</f>
        <v>10</v>
      </c>
      <c r="G350" cm="1">
        <f t="array" ref="G350">_xlfn.IFS(G$1='스테이지별 몬스터 스텟'!$H$3,SUMIFS('스테이지별 몬스터 스텟'!$R:$R,'스테이지별 몬스터 스텟'!$D:$D,'스테이지별 난이도 설정'!$B350),
G$1='스테이지별 몬스터 스텟'!$S$3,SUMIFS('스테이지별 몬스터 스텟'!$AC:$AC,'스테이지별 몬스터 스텟'!$D:$D,'스테이지별 난이도 설정'!$B350),
G$1='스테이지별 몬스터 스텟'!$AD$3,SUMIFS('스테이지별 몬스터 스텟'!$AN:$AN,'스테이지별 몬스터 스텟'!$D:$D,'스테이지별 난이도 설정'!$B350))</f>
        <v>15</v>
      </c>
      <c r="H350">
        <f t="shared" si="15"/>
        <v>30</v>
      </c>
      <c r="I350">
        <f t="shared" si="16"/>
        <v>1.5</v>
      </c>
    </row>
    <row r="351" spans="2:9" x14ac:dyDescent="0.3">
      <c r="B351">
        <v>350</v>
      </c>
      <c r="C351" s="52">
        <f t="shared" si="17"/>
        <v>140.00000000000091</v>
      </c>
      <c r="D351">
        <v>20</v>
      </c>
      <c r="E351" cm="1">
        <f t="array" ref="E351">_xlfn.IFS(E$1='스테이지별 몬스터 스텟'!$H$3,SUMIFS('스테이지별 몬스터 스텟'!$R:$R,'스테이지별 몬스터 스텟'!$D:$D,'스테이지별 난이도 설정'!$B351),
E$1='스테이지별 몬스터 스텟'!$S$3,SUMIFS('스테이지별 몬스터 스텟'!$AC:$AC,'스테이지별 몬스터 스텟'!$D:$D,'스테이지별 난이도 설정'!$B351),
E$1='스테이지별 몬스터 스텟'!$AD$3,SUMIFS('스테이지별 몬스터 스텟'!$AN:$AN,'스테이지별 몬스터 스텟'!$D:$D,'스테이지별 난이도 설정'!$B351))</f>
        <v>5</v>
      </c>
      <c r="F351" cm="1">
        <f t="array" ref="F351">_xlfn.IFS(F$1='스테이지별 몬스터 스텟'!$H$3,SUMIFS('스테이지별 몬스터 스텟'!$R:$R,'스테이지별 몬스터 스텟'!$D:$D,'스테이지별 난이도 설정'!$B351),
F$1='스테이지별 몬스터 스텟'!$S$3,SUMIFS('스테이지별 몬스터 스텟'!$AC:$AC,'스테이지별 몬스터 스텟'!$D:$D,'스테이지별 난이도 설정'!$B351),
F$1='스테이지별 몬스터 스텟'!$AD$3,SUMIFS('스테이지별 몬스터 스텟'!$AN:$AN,'스테이지별 몬스터 스텟'!$D:$D,'스테이지별 난이도 설정'!$B351))</f>
        <v>10</v>
      </c>
      <c r="G351" cm="1">
        <f t="array" ref="G351">_xlfn.IFS(G$1='스테이지별 몬스터 스텟'!$H$3,SUMIFS('스테이지별 몬스터 스텟'!$R:$R,'스테이지별 몬스터 스텟'!$D:$D,'스테이지별 난이도 설정'!$B351),
G$1='스테이지별 몬스터 스텟'!$S$3,SUMIFS('스테이지별 몬스터 스텟'!$AC:$AC,'스테이지별 몬스터 스텟'!$D:$D,'스테이지별 난이도 설정'!$B351),
G$1='스테이지별 몬스터 스텟'!$AD$3,SUMIFS('스테이지별 몬스터 스텟'!$AN:$AN,'스테이지별 몬스터 스텟'!$D:$D,'스테이지별 난이도 설정'!$B351))</f>
        <v>15</v>
      </c>
      <c r="H351">
        <f t="shared" si="15"/>
        <v>30</v>
      </c>
      <c r="I351">
        <f t="shared" si="16"/>
        <v>1.5</v>
      </c>
    </row>
    <row r="352" spans="2:9" x14ac:dyDescent="0.3">
      <c r="B352">
        <v>351</v>
      </c>
      <c r="C352" s="52">
        <f t="shared" si="17"/>
        <v>140.40000000000092</v>
      </c>
      <c r="D352">
        <v>20</v>
      </c>
      <c r="E352" cm="1">
        <f t="array" ref="E352">_xlfn.IFS(E$1='스테이지별 몬스터 스텟'!$H$3,SUMIFS('스테이지별 몬스터 스텟'!$R:$R,'스테이지별 몬스터 스텟'!$D:$D,'스테이지별 난이도 설정'!$B352),
E$1='스테이지별 몬스터 스텟'!$S$3,SUMIFS('스테이지별 몬스터 스텟'!$AC:$AC,'스테이지별 몬스터 스텟'!$D:$D,'스테이지별 난이도 설정'!$B352),
E$1='스테이지별 몬스터 스텟'!$AD$3,SUMIFS('스테이지별 몬스터 스텟'!$AN:$AN,'스테이지별 몬스터 스텟'!$D:$D,'스테이지별 난이도 설정'!$B352))</f>
        <v>5</v>
      </c>
      <c r="F352" cm="1">
        <f t="array" ref="F352">_xlfn.IFS(F$1='스테이지별 몬스터 스텟'!$H$3,SUMIFS('스테이지별 몬스터 스텟'!$R:$R,'스테이지별 몬스터 스텟'!$D:$D,'스테이지별 난이도 설정'!$B352),
F$1='스테이지별 몬스터 스텟'!$S$3,SUMIFS('스테이지별 몬스터 스텟'!$AC:$AC,'스테이지별 몬스터 스텟'!$D:$D,'스테이지별 난이도 설정'!$B352),
F$1='스테이지별 몬스터 스텟'!$AD$3,SUMIFS('스테이지별 몬스터 스텟'!$AN:$AN,'스테이지별 몬스터 스텟'!$D:$D,'스테이지별 난이도 설정'!$B352))</f>
        <v>10</v>
      </c>
      <c r="G352" cm="1">
        <f t="array" ref="G352">_xlfn.IFS(G$1='스테이지별 몬스터 스텟'!$H$3,SUMIFS('스테이지별 몬스터 스텟'!$R:$R,'스테이지별 몬스터 스텟'!$D:$D,'스테이지별 난이도 설정'!$B352),
G$1='스테이지별 몬스터 스텟'!$S$3,SUMIFS('스테이지별 몬스터 스텟'!$AC:$AC,'스테이지별 몬스터 스텟'!$D:$D,'스테이지별 난이도 설정'!$B352),
G$1='스테이지별 몬스터 스텟'!$AD$3,SUMIFS('스테이지별 몬스터 스텟'!$AN:$AN,'스테이지별 몬스터 스텟'!$D:$D,'스테이지별 난이도 설정'!$B352))</f>
        <v>15</v>
      </c>
      <c r="H352">
        <f t="shared" si="15"/>
        <v>30</v>
      </c>
      <c r="I352">
        <f t="shared" si="16"/>
        <v>1.5</v>
      </c>
    </row>
    <row r="353" spans="2:9" x14ac:dyDescent="0.3">
      <c r="B353">
        <v>352</v>
      </c>
      <c r="C353" s="52">
        <f t="shared" si="17"/>
        <v>140.80000000000092</v>
      </c>
      <c r="D353">
        <v>20</v>
      </c>
      <c r="E353" cm="1">
        <f t="array" ref="E353">_xlfn.IFS(E$1='스테이지별 몬스터 스텟'!$H$3,SUMIFS('스테이지별 몬스터 스텟'!$R:$R,'스테이지별 몬스터 스텟'!$D:$D,'스테이지별 난이도 설정'!$B353),
E$1='스테이지별 몬스터 스텟'!$S$3,SUMIFS('스테이지별 몬스터 스텟'!$AC:$AC,'스테이지별 몬스터 스텟'!$D:$D,'스테이지별 난이도 설정'!$B353),
E$1='스테이지별 몬스터 스텟'!$AD$3,SUMIFS('스테이지별 몬스터 스텟'!$AN:$AN,'스테이지별 몬스터 스텟'!$D:$D,'스테이지별 난이도 설정'!$B353))</f>
        <v>5</v>
      </c>
      <c r="F353" cm="1">
        <f t="array" ref="F353">_xlfn.IFS(F$1='스테이지별 몬스터 스텟'!$H$3,SUMIFS('스테이지별 몬스터 스텟'!$R:$R,'스테이지별 몬스터 스텟'!$D:$D,'스테이지별 난이도 설정'!$B353),
F$1='스테이지별 몬스터 스텟'!$S$3,SUMIFS('스테이지별 몬스터 스텟'!$AC:$AC,'스테이지별 몬스터 스텟'!$D:$D,'스테이지별 난이도 설정'!$B353),
F$1='스테이지별 몬스터 스텟'!$AD$3,SUMIFS('스테이지별 몬스터 스텟'!$AN:$AN,'스테이지별 몬스터 스텟'!$D:$D,'스테이지별 난이도 설정'!$B353))</f>
        <v>10</v>
      </c>
      <c r="G353" cm="1">
        <f t="array" ref="G353">_xlfn.IFS(G$1='스테이지별 몬스터 스텟'!$H$3,SUMIFS('스테이지별 몬스터 스텟'!$R:$R,'스테이지별 몬스터 스텟'!$D:$D,'스테이지별 난이도 설정'!$B353),
G$1='스테이지별 몬스터 스텟'!$S$3,SUMIFS('스테이지별 몬스터 스텟'!$AC:$AC,'스테이지별 몬스터 스텟'!$D:$D,'스테이지별 난이도 설정'!$B353),
G$1='스테이지별 몬스터 스텟'!$AD$3,SUMIFS('스테이지별 몬스터 스텟'!$AN:$AN,'스테이지별 몬스터 스텟'!$D:$D,'스테이지별 난이도 설정'!$B353))</f>
        <v>15</v>
      </c>
      <c r="H353">
        <f t="shared" si="15"/>
        <v>30</v>
      </c>
      <c r="I353">
        <f t="shared" si="16"/>
        <v>1.5</v>
      </c>
    </row>
    <row r="354" spans="2:9" x14ac:dyDescent="0.3">
      <c r="B354">
        <v>353</v>
      </c>
      <c r="C354" s="52">
        <f t="shared" si="17"/>
        <v>141.20000000000093</v>
      </c>
      <c r="D354">
        <v>20</v>
      </c>
      <c r="E354" cm="1">
        <f t="array" ref="E354">_xlfn.IFS(E$1='스테이지별 몬스터 스텟'!$H$3,SUMIFS('스테이지별 몬스터 스텟'!$R:$R,'스테이지별 몬스터 스텟'!$D:$D,'스테이지별 난이도 설정'!$B354),
E$1='스테이지별 몬스터 스텟'!$S$3,SUMIFS('스테이지별 몬스터 스텟'!$AC:$AC,'스테이지별 몬스터 스텟'!$D:$D,'스테이지별 난이도 설정'!$B354),
E$1='스테이지별 몬스터 스텟'!$AD$3,SUMIFS('스테이지별 몬스터 스텟'!$AN:$AN,'스테이지별 몬스터 스텟'!$D:$D,'스테이지별 난이도 설정'!$B354))</f>
        <v>5</v>
      </c>
      <c r="F354" cm="1">
        <f t="array" ref="F354">_xlfn.IFS(F$1='스테이지별 몬스터 스텟'!$H$3,SUMIFS('스테이지별 몬스터 스텟'!$R:$R,'스테이지별 몬스터 스텟'!$D:$D,'스테이지별 난이도 설정'!$B354),
F$1='스테이지별 몬스터 스텟'!$S$3,SUMIFS('스테이지별 몬스터 스텟'!$AC:$AC,'스테이지별 몬스터 스텟'!$D:$D,'스테이지별 난이도 설정'!$B354),
F$1='스테이지별 몬스터 스텟'!$AD$3,SUMIFS('스테이지별 몬스터 스텟'!$AN:$AN,'스테이지별 몬스터 스텟'!$D:$D,'스테이지별 난이도 설정'!$B354))</f>
        <v>10</v>
      </c>
      <c r="G354" cm="1">
        <f t="array" ref="G354">_xlfn.IFS(G$1='스테이지별 몬스터 스텟'!$H$3,SUMIFS('스테이지별 몬스터 스텟'!$R:$R,'스테이지별 몬스터 스텟'!$D:$D,'스테이지별 난이도 설정'!$B354),
G$1='스테이지별 몬스터 스텟'!$S$3,SUMIFS('스테이지별 몬스터 스텟'!$AC:$AC,'스테이지별 몬스터 스텟'!$D:$D,'스테이지별 난이도 설정'!$B354),
G$1='스테이지별 몬스터 스텟'!$AD$3,SUMIFS('스테이지별 몬스터 스텟'!$AN:$AN,'스테이지별 몬스터 스텟'!$D:$D,'스테이지별 난이도 설정'!$B354))</f>
        <v>15</v>
      </c>
      <c r="H354">
        <f t="shared" si="15"/>
        <v>30</v>
      </c>
      <c r="I354">
        <f t="shared" si="16"/>
        <v>1.5</v>
      </c>
    </row>
    <row r="355" spans="2:9" x14ac:dyDescent="0.3">
      <c r="B355">
        <v>354</v>
      </c>
      <c r="C355" s="52">
        <f t="shared" si="17"/>
        <v>141.60000000000093</v>
      </c>
      <c r="D355">
        <v>20</v>
      </c>
      <c r="E355" cm="1">
        <f t="array" ref="E355">_xlfn.IFS(E$1='스테이지별 몬스터 스텟'!$H$3,SUMIFS('스테이지별 몬스터 스텟'!$R:$R,'스테이지별 몬스터 스텟'!$D:$D,'스테이지별 난이도 설정'!$B355),
E$1='스테이지별 몬스터 스텟'!$S$3,SUMIFS('스테이지별 몬스터 스텟'!$AC:$AC,'스테이지별 몬스터 스텟'!$D:$D,'스테이지별 난이도 설정'!$B355),
E$1='스테이지별 몬스터 스텟'!$AD$3,SUMIFS('스테이지별 몬스터 스텟'!$AN:$AN,'스테이지별 몬스터 스텟'!$D:$D,'스테이지별 난이도 설정'!$B355))</f>
        <v>5</v>
      </c>
      <c r="F355" cm="1">
        <f t="array" ref="F355">_xlfn.IFS(F$1='스테이지별 몬스터 스텟'!$H$3,SUMIFS('스테이지별 몬스터 스텟'!$R:$R,'스테이지별 몬스터 스텟'!$D:$D,'스테이지별 난이도 설정'!$B355),
F$1='스테이지별 몬스터 스텟'!$S$3,SUMIFS('스테이지별 몬스터 스텟'!$AC:$AC,'스테이지별 몬스터 스텟'!$D:$D,'스테이지별 난이도 설정'!$B355),
F$1='스테이지별 몬스터 스텟'!$AD$3,SUMIFS('스테이지별 몬스터 스텟'!$AN:$AN,'스테이지별 몬스터 스텟'!$D:$D,'스테이지별 난이도 설정'!$B355))</f>
        <v>10</v>
      </c>
      <c r="G355" cm="1">
        <f t="array" ref="G355">_xlfn.IFS(G$1='스테이지별 몬스터 스텟'!$H$3,SUMIFS('스테이지별 몬스터 스텟'!$R:$R,'스테이지별 몬스터 스텟'!$D:$D,'스테이지별 난이도 설정'!$B355),
G$1='스테이지별 몬스터 스텟'!$S$3,SUMIFS('스테이지별 몬스터 스텟'!$AC:$AC,'스테이지별 몬스터 스텟'!$D:$D,'스테이지별 난이도 설정'!$B355),
G$1='스테이지별 몬스터 스텟'!$AD$3,SUMIFS('스테이지별 몬스터 스텟'!$AN:$AN,'스테이지별 몬스터 스텟'!$D:$D,'스테이지별 난이도 설정'!$B355))</f>
        <v>15</v>
      </c>
      <c r="H355">
        <f t="shared" si="15"/>
        <v>30</v>
      </c>
      <c r="I355">
        <f t="shared" si="16"/>
        <v>1.5</v>
      </c>
    </row>
    <row r="356" spans="2:9" x14ac:dyDescent="0.3">
      <c r="B356">
        <v>355</v>
      </c>
      <c r="C356" s="52">
        <f t="shared" si="17"/>
        <v>142.00000000000094</v>
      </c>
      <c r="D356">
        <v>20</v>
      </c>
      <c r="E356" cm="1">
        <f t="array" ref="E356">_xlfn.IFS(E$1='스테이지별 몬스터 스텟'!$H$3,SUMIFS('스테이지별 몬스터 스텟'!$R:$R,'스테이지별 몬스터 스텟'!$D:$D,'스테이지별 난이도 설정'!$B356),
E$1='스테이지별 몬스터 스텟'!$S$3,SUMIFS('스테이지별 몬스터 스텟'!$AC:$AC,'스테이지별 몬스터 스텟'!$D:$D,'스테이지별 난이도 설정'!$B356),
E$1='스테이지별 몬스터 스텟'!$AD$3,SUMIFS('스테이지별 몬스터 스텟'!$AN:$AN,'스테이지별 몬스터 스텟'!$D:$D,'스테이지별 난이도 설정'!$B356))</f>
        <v>5</v>
      </c>
      <c r="F356" cm="1">
        <f t="array" ref="F356">_xlfn.IFS(F$1='스테이지별 몬스터 스텟'!$H$3,SUMIFS('스테이지별 몬스터 스텟'!$R:$R,'스테이지별 몬스터 스텟'!$D:$D,'스테이지별 난이도 설정'!$B356),
F$1='스테이지별 몬스터 스텟'!$S$3,SUMIFS('스테이지별 몬스터 스텟'!$AC:$AC,'스테이지별 몬스터 스텟'!$D:$D,'스테이지별 난이도 설정'!$B356),
F$1='스테이지별 몬스터 스텟'!$AD$3,SUMIFS('스테이지별 몬스터 스텟'!$AN:$AN,'스테이지별 몬스터 스텟'!$D:$D,'스테이지별 난이도 설정'!$B356))</f>
        <v>10</v>
      </c>
      <c r="G356" cm="1">
        <f t="array" ref="G356">_xlfn.IFS(G$1='스테이지별 몬스터 스텟'!$H$3,SUMIFS('스테이지별 몬스터 스텟'!$R:$R,'스테이지별 몬스터 스텟'!$D:$D,'스테이지별 난이도 설정'!$B356),
G$1='스테이지별 몬스터 스텟'!$S$3,SUMIFS('스테이지별 몬스터 스텟'!$AC:$AC,'스테이지별 몬스터 스텟'!$D:$D,'스테이지별 난이도 설정'!$B356),
G$1='스테이지별 몬스터 스텟'!$AD$3,SUMIFS('스테이지별 몬스터 스텟'!$AN:$AN,'스테이지별 몬스터 스텟'!$D:$D,'스테이지별 난이도 설정'!$B356))</f>
        <v>15</v>
      </c>
      <c r="H356">
        <f t="shared" si="15"/>
        <v>30</v>
      </c>
      <c r="I356">
        <f t="shared" si="16"/>
        <v>1.5</v>
      </c>
    </row>
    <row r="357" spans="2:9" x14ac:dyDescent="0.3">
      <c r="B357">
        <v>356</v>
      </c>
      <c r="C357" s="52">
        <f t="shared" si="17"/>
        <v>142.40000000000094</v>
      </c>
      <c r="D357">
        <v>20</v>
      </c>
      <c r="E357" cm="1">
        <f t="array" ref="E357">_xlfn.IFS(E$1='스테이지별 몬스터 스텟'!$H$3,SUMIFS('스테이지별 몬스터 스텟'!$R:$R,'스테이지별 몬스터 스텟'!$D:$D,'스테이지별 난이도 설정'!$B357),
E$1='스테이지별 몬스터 스텟'!$S$3,SUMIFS('스테이지별 몬스터 스텟'!$AC:$AC,'스테이지별 몬스터 스텟'!$D:$D,'스테이지별 난이도 설정'!$B357),
E$1='스테이지별 몬스터 스텟'!$AD$3,SUMIFS('스테이지별 몬스터 스텟'!$AN:$AN,'스테이지별 몬스터 스텟'!$D:$D,'스테이지별 난이도 설정'!$B357))</f>
        <v>5</v>
      </c>
      <c r="F357" cm="1">
        <f t="array" ref="F357">_xlfn.IFS(F$1='스테이지별 몬스터 스텟'!$H$3,SUMIFS('스테이지별 몬스터 스텟'!$R:$R,'스테이지별 몬스터 스텟'!$D:$D,'스테이지별 난이도 설정'!$B357),
F$1='스테이지별 몬스터 스텟'!$S$3,SUMIFS('스테이지별 몬스터 스텟'!$AC:$AC,'스테이지별 몬스터 스텟'!$D:$D,'스테이지별 난이도 설정'!$B357),
F$1='스테이지별 몬스터 스텟'!$AD$3,SUMIFS('스테이지별 몬스터 스텟'!$AN:$AN,'스테이지별 몬스터 스텟'!$D:$D,'스테이지별 난이도 설정'!$B357))</f>
        <v>10</v>
      </c>
      <c r="G357" cm="1">
        <f t="array" ref="G357">_xlfn.IFS(G$1='스테이지별 몬스터 스텟'!$H$3,SUMIFS('스테이지별 몬스터 스텟'!$R:$R,'스테이지별 몬스터 스텟'!$D:$D,'스테이지별 난이도 설정'!$B357),
G$1='스테이지별 몬스터 스텟'!$S$3,SUMIFS('스테이지별 몬스터 스텟'!$AC:$AC,'스테이지별 몬스터 스텟'!$D:$D,'스테이지별 난이도 설정'!$B357),
G$1='스테이지별 몬스터 스텟'!$AD$3,SUMIFS('스테이지별 몬스터 스텟'!$AN:$AN,'스테이지별 몬스터 스텟'!$D:$D,'스테이지별 난이도 설정'!$B357))</f>
        <v>15</v>
      </c>
      <c r="H357">
        <f t="shared" si="15"/>
        <v>30</v>
      </c>
      <c r="I357">
        <f t="shared" si="16"/>
        <v>1.5</v>
      </c>
    </row>
    <row r="358" spans="2:9" x14ac:dyDescent="0.3">
      <c r="B358">
        <v>357</v>
      </c>
      <c r="C358" s="52">
        <f t="shared" si="17"/>
        <v>142.80000000000095</v>
      </c>
      <c r="D358">
        <v>20</v>
      </c>
      <c r="E358" cm="1">
        <f t="array" ref="E358">_xlfn.IFS(E$1='스테이지별 몬스터 스텟'!$H$3,SUMIFS('스테이지별 몬스터 스텟'!$R:$R,'스테이지별 몬스터 스텟'!$D:$D,'스테이지별 난이도 설정'!$B358),
E$1='스테이지별 몬스터 스텟'!$S$3,SUMIFS('스테이지별 몬스터 스텟'!$AC:$AC,'스테이지별 몬스터 스텟'!$D:$D,'스테이지별 난이도 설정'!$B358),
E$1='스테이지별 몬스터 스텟'!$AD$3,SUMIFS('스테이지별 몬스터 스텟'!$AN:$AN,'스테이지별 몬스터 스텟'!$D:$D,'스테이지별 난이도 설정'!$B358))</f>
        <v>5</v>
      </c>
      <c r="F358" cm="1">
        <f t="array" ref="F358">_xlfn.IFS(F$1='스테이지별 몬스터 스텟'!$H$3,SUMIFS('스테이지별 몬스터 스텟'!$R:$R,'스테이지별 몬스터 스텟'!$D:$D,'스테이지별 난이도 설정'!$B358),
F$1='스테이지별 몬스터 스텟'!$S$3,SUMIFS('스테이지별 몬스터 스텟'!$AC:$AC,'스테이지별 몬스터 스텟'!$D:$D,'스테이지별 난이도 설정'!$B358),
F$1='스테이지별 몬스터 스텟'!$AD$3,SUMIFS('스테이지별 몬스터 스텟'!$AN:$AN,'스테이지별 몬스터 스텟'!$D:$D,'스테이지별 난이도 설정'!$B358))</f>
        <v>10</v>
      </c>
      <c r="G358" cm="1">
        <f t="array" ref="G358">_xlfn.IFS(G$1='스테이지별 몬스터 스텟'!$H$3,SUMIFS('스테이지별 몬스터 스텟'!$R:$R,'스테이지별 몬스터 스텟'!$D:$D,'스테이지별 난이도 설정'!$B358),
G$1='스테이지별 몬스터 스텟'!$S$3,SUMIFS('스테이지별 몬스터 스텟'!$AC:$AC,'스테이지별 몬스터 스텟'!$D:$D,'스테이지별 난이도 설정'!$B358),
G$1='스테이지별 몬스터 스텟'!$AD$3,SUMIFS('스테이지별 몬스터 스텟'!$AN:$AN,'스테이지별 몬스터 스텟'!$D:$D,'스테이지별 난이도 설정'!$B358))</f>
        <v>15</v>
      </c>
      <c r="H358">
        <f t="shared" si="15"/>
        <v>30</v>
      </c>
      <c r="I358">
        <f t="shared" si="16"/>
        <v>1.5</v>
      </c>
    </row>
    <row r="359" spans="2:9" x14ac:dyDescent="0.3">
      <c r="B359">
        <v>358</v>
      </c>
      <c r="C359" s="52">
        <f t="shared" si="17"/>
        <v>143.20000000000095</v>
      </c>
      <c r="D359">
        <v>20</v>
      </c>
      <c r="E359" cm="1">
        <f t="array" ref="E359">_xlfn.IFS(E$1='스테이지별 몬스터 스텟'!$H$3,SUMIFS('스테이지별 몬스터 스텟'!$R:$R,'스테이지별 몬스터 스텟'!$D:$D,'스테이지별 난이도 설정'!$B359),
E$1='스테이지별 몬스터 스텟'!$S$3,SUMIFS('스테이지별 몬스터 스텟'!$AC:$AC,'스테이지별 몬스터 스텟'!$D:$D,'스테이지별 난이도 설정'!$B359),
E$1='스테이지별 몬스터 스텟'!$AD$3,SUMIFS('스테이지별 몬스터 스텟'!$AN:$AN,'스테이지별 몬스터 스텟'!$D:$D,'스테이지별 난이도 설정'!$B359))</f>
        <v>5</v>
      </c>
      <c r="F359" cm="1">
        <f t="array" ref="F359">_xlfn.IFS(F$1='스테이지별 몬스터 스텟'!$H$3,SUMIFS('스테이지별 몬스터 스텟'!$R:$R,'스테이지별 몬스터 스텟'!$D:$D,'스테이지별 난이도 설정'!$B359),
F$1='스테이지별 몬스터 스텟'!$S$3,SUMIFS('스테이지별 몬스터 스텟'!$AC:$AC,'스테이지별 몬스터 스텟'!$D:$D,'스테이지별 난이도 설정'!$B359),
F$1='스테이지별 몬스터 스텟'!$AD$3,SUMIFS('스테이지별 몬스터 스텟'!$AN:$AN,'스테이지별 몬스터 스텟'!$D:$D,'스테이지별 난이도 설정'!$B359))</f>
        <v>10</v>
      </c>
      <c r="G359" cm="1">
        <f t="array" ref="G359">_xlfn.IFS(G$1='스테이지별 몬스터 스텟'!$H$3,SUMIFS('스테이지별 몬스터 스텟'!$R:$R,'스테이지별 몬스터 스텟'!$D:$D,'스테이지별 난이도 설정'!$B359),
G$1='스테이지별 몬스터 스텟'!$S$3,SUMIFS('스테이지별 몬스터 스텟'!$AC:$AC,'스테이지별 몬스터 스텟'!$D:$D,'스테이지별 난이도 설정'!$B359),
G$1='스테이지별 몬스터 스텟'!$AD$3,SUMIFS('스테이지별 몬스터 스텟'!$AN:$AN,'스테이지별 몬스터 스텟'!$D:$D,'스테이지별 난이도 설정'!$B359))</f>
        <v>15</v>
      </c>
      <c r="H359">
        <f t="shared" si="15"/>
        <v>30</v>
      </c>
      <c r="I359">
        <f t="shared" si="16"/>
        <v>1.5</v>
      </c>
    </row>
    <row r="360" spans="2:9" x14ac:dyDescent="0.3">
      <c r="B360">
        <v>359</v>
      </c>
      <c r="C360" s="52">
        <f t="shared" si="17"/>
        <v>143.60000000000096</v>
      </c>
      <c r="D360">
        <v>20</v>
      </c>
      <c r="E360" cm="1">
        <f t="array" ref="E360">_xlfn.IFS(E$1='스테이지별 몬스터 스텟'!$H$3,SUMIFS('스테이지별 몬스터 스텟'!$R:$R,'스테이지별 몬스터 스텟'!$D:$D,'스테이지별 난이도 설정'!$B360),
E$1='스테이지별 몬스터 스텟'!$S$3,SUMIFS('스테이지별 몬스터 스텟'!$AC:$AC,'스테이지별 몬스터 스텟'!$D:$D,'스테이지별 난이도 설정'!$B360),
E$1='스테이지별 몬스터 스텟'!$AD$3,SUMIFS('스테이지별 몬스터 스텟'!$AN:$AN,'스테이지별 몬스터 스텟'!$D:$D,'스테이지별 난이도 설정'!$B360))</f>
        <v>5</v>
      </c>
      <c r="F360" cm="1">
        <f t="array" ref="F360">_xlfn.IFS(F$1='스테이지별 몬스터 스텟'!$H$3,SUMIFS('스테이지별 몬스터 스텟'!$R:$R,'스테이지별 몬스터 스텟'!$D:$D,'스테이지별 난이도 설정'!$B360),
F$1='스테이지별 몬스터 스텟'!$S$3,SUMIFS('스테이지별 몬스터 스텟'!$AC:$AC,'스테이지별 몬스터 스텟'!$D:$D,'스테이지별 난이도 설정'!$B360),
F$1='스테이지별 몬스터 스텟'!$AD$3,SUMIFS('스테이지별 몬스터 스텟'!$AN:$AN,'스테이지별 몬스터 스텟'!$D:$D,'스테이지별 난이도 설정'!$B360))</f>
        <v>10</v>
      </c>
      <c r="G360" cm="1">
        <f t="array" ref="G360">_xlfn.IFS(G$1='스테이지별 몬스터 스텟'!$H$3,SUMIFS('스테이지별 몬스터 스텟'!$R:$R,'스테이지별 몬스터 스텟'!$D:$D,'스테이지별 난이도 설정'!$B360),
G$1='스테이지별 몬스터 스텟'!$S$3,SUMIFS('스테이지별 몬스터 스텟'!$AC:$AC,'스테이지별 몬스터 스텟'!$D:$D,'스테이지별 난이도 설정'!$B360),
G$1='스테이지별 몬스터 스텟'!$AD$3,SUMIFS('스테이지별 몬스터 스텟'!$AN:$AN,'스테이지별 몬스터 스텟'!$D:$D,'스테이지별 난이도 설정'!$B360))</f>
        <v>15</v>
      </c>
      <c r="H360">
        <f t="shared" si="15"/>
        <v>30</v>
      </c>
      <c r="I360">
        <f t="shared" si="16"/>
        <v>1.5</v>
      </c>
    </row>
    <row r="361" spans="2:9" x14ac:dyDescent="0.3">
      <c r="B361">
        <v>360</v>
      </c>
      <c r="C361" s="52">
        <f t="shared" si="17"/>
        <v>144.00000000000097</v>
      </c>
      <c r="D361">
        <v>20</v>
      </c>
      <c r="E361" cm="1">
        <f t="array" ref="E361">_xlfn.IFS(E$1='스테이지별 몬스터 스텟'!$H$3,SUMIFS('스테이지별 몬스터 스텟'!$R:$R,'스테이지별 몬스터 스텟'!$D:$D,'스테이지별 난이도 설정'!$B361),
E$1='스테이지별 몬스터 스텟'!$S$3,SUMIFS('스테이지별 몬스터 스텟'!$AC:$AC,'스테이지별 몬스터 스텟'!$D:$D,'스테이지별 난이도 설정'!$B361),
E$1='스테이지별 몬스터 스텟'!$AD$3,SUMIFS('스테이지별 몬스터 스텟'!$AN:$AN,'스테이지별 몬스터 스텟'!$D:$D,'스테이지별 난이도 설정'!$B361))</f>
        <v>5</v>
      </c>
      <c r="F361" cm="1">
        <f t="array" ref="F361">_xlfn.IFS(F$1='스테이지별 몬스터 스텟'!$H$3,SUMIFS('스테이지별 몬스터 스텟'!$R:$R,'스테이지별 몬스터 스텟'!$D:$D,'스테이지별 난이도 설정'!$B361),
F$1='스테이지별 몬스터 스텟'!$S$3,SUMIFS('스테이지별 몬스터 스텟'!$AC:$AC,'스테이지별 몬스터 스텟'!$D:$D,'스테이지별 난이도 설정'!$B361),
F$1='스테이지별 몬스터 스텟'!$AD$3,SUMIFS('스테이지별 몬스터 스텟'!$AN:$AN,'스테이지별 몬스터 스텟'!$D:$D,'스테이지별 난이도 설정'!$B361))</f>
        <v>10</v>
      </c>
      <c r="G361" cm="1">
        <f t="array" ref="G361">_xlfn.IFS(G$1='스테이지별 몬스터 스텟'!$H$3,SUMIFS('스테이지별 몬스터 스텟'!$R:$R,'스테이지별 몬스터 스텟'!$D:$D,'스테이지별 난이도 설정'!$B361),
G$1='스테이지별 몬스터 스텟'!$S$3,SUMIFS('스테이지별 몬스터 스텟'!$AC:$AC,'스테이지별 몬스터 스텟'!$D:$D,'스테이지별 난이도 설정'!$B361),
G$1='스테이지별 몬스터 스텟'!$AD$3,SUMIFS('스테이지별 몬스터 스텟'!$AN:$AN,'스테이지별 몬스터 스텟'!$D:$D,'스테이지별 난이도 설정'!$B361))</f>
        <v>15</v>
      </c>
      <c r="H361">
        <f t="shared" si="15"/>
        <v>30</v>
      </c>
      <c r="I361">
        <f t="shared" si="16"/>
        <v>1.5</v>
      </c>
    </row>
    <row r="362" spans="2:9" x14ac:dyDescent="0.3">
      <c r="B362">
        <v>361</v>
      </c>
      <c r="C362" s="52">
        <f t="shared" si="17"/>
        <v>144.40000000000097</v>
      </c>
      <c r="D362">
        <v>20</v>
      </c>
      <c r="E362" cm="1">
        <f t="array" ref="E362">_xlfn.IFS(E$1='스테이지별 몬스터 스텟'!$H$3,SUMIFS('스테이지별 몬스터 스텟'!$R:$R,'스테이지별 몬스터 스텟'!$D:$D,'스테이지별 난이도 설정'!$B362),
E$1='스테이지별 몬스터 스텟'!$S$3,SUMIFS('스테이지별 몬스터 스텟'!$AC:$AC,'스테이지별 몬스터 스텟'!$D:$D,'스테이지별 난이도 설정'!$B362),
E$1='스테이지별 몬스터 스텟'!$AD$3,SUMIFS('스테이지별 몬스터 스텟'!$AN:$AN,'스테이지별 몬스터 스텟'!$D:$D,'스테이지별 난이도 설정'!$B362))</f>
        <v>5</v>
      </c>
      <c r="F362" cm="1">
        <f t="array" ref="F362">_xlfn.IFS(F$1='스테이지별 몬스터 스텟'!$H$3,SUMIFS('스테이지별 몬스터 스텟'!$R:$R,'스테이지별 몬스터 스텟'!$D:$D,'스테이지별 난이도 설정'!$B362),
F$1='스테이지별 몬스터 스텟'!$S$3,SUMIFS('스테이지별 몬스터 스텟'!$AC:$AC,'스테이지별 몬스터 스텟'!$D:$D,'스테이지별 난이도 설정'!$B362),
F$1='스테이지별 몬스터 스텟'!$AD$3,SUMIFS('스테이지별 몬스터 스텟'!$AN:$AN,'스테이지별 몬스터 스텟'!$D:$D,'스테이지별 난이도 설정'!$B362))</f>
        <v>10</v>
      </c>
      <c r="G362" cm="1">
        <f t="array" ref="G362">_xlfn.IFS(G$1='스테이지별 몬스터 스텟'!$H$3,SUMIFS('스테이지별 몬스터 스텟'!$R:$R,'스테이지별 몬스터 스텟'!$D:$D,'스테이지별 난이도 설정'!$B362),
G$1='스테이지별 몬스터 스텟'!$S$3,SUMIFS('스테이지별 몬스터 스텟'!$AC:$AC,'스테이지별 몬스터 스텟'!$D:$D,'스테이지별 난이도 설정'!$B362),
G$1='스테이지별 몬스터 스텟'!$AD$3,SUMIFS('스테이지별 몬스터 스텟'!$AN:$AN,'스테이지별 몬스터 스텟'!$D:$D,'스테이지별 난이도 설정'!$B362))</f>
        <v>15</v>
      </c>
      <c r="H362">
        <f t="shared" si="15"/>
        <v>30</v>
      </c>
      <c r="I362">
        <f t="shared" si="16"/>
        <v>1.5</v>
      </c>
    </row>
    <row r="363" spans="2:9" x14ac:dyDescent="0.3">
      <c r="B363">
        <v>362</v>
      </c>
      <c r="C363" s="52">
        <f t="shared" si="17"/>
        <v>144.80000000000098</v>
      </c>
      <c r="D363">
        <v>20</v>
      </c>
      <c r="E363" cm="1">
        <f t="array" ref="E363">_xlfn.IFS(E$1='스테이지별 몬스터 스텟'!$H$3,SUMIFS('스테이지별 몬스터 스텟'!$R:$R,'스테이지별 몬스터 스텟'!$D:$D,'스테이지별 난이도 설정'!$B363),
E$1='스테이지별 몬스터 스텟'!$S$3,SUMIFS('스테이지별 몬스터 스텟'!$AC:$AC,'스테이지별 몬스터 스텟'!$D:$D,'스테이지별 난이도 설정'!$B363),
E$1='스테이지별 몬스터 스텟'!$AD$3,SUMIFS('스테이지별 몬스터 스텟'!$AN:$AN,'스테이지별 몬스터 스텟'!$D:$D,'스테이지별 난이도 설정'!$B363))</f>
        <v>5</v>
      </c>
      <c r="F363" cm="1">
        <f t="array" ref="F363">_xlfn.IFS(F$1='스테이지별 몬스터 스텟'!$H$3,SUMIFS('스테이지별 몬스터 스텟'!$R:$R,'스테이지별 몬스터 스텟'!$D:$D,'스테이지별 난이도 설정'!$B363),
F$1='스테이지별 몬스터 스텟'!$S$3,SUMIFS('스테이지별 몬스터 스텟'!$AC:$AC,'스테이지별 몬스터 스텟'!$D:$D,'스테이지별 난이도 설정'!$B363),
F$1='스테이지별 몬스터 스텟'!$AD$3,SUMIFS('스테이지별 몬스터 스텟'!$AN:$AN,'스테이지별 몬스터 스텟'!$D:$D,'스테이지별 난이도 설정'!$B363))</f>
        <v>10</v>
      </c>
      <c r="G363" cm="1">
        <f t="array" ref="G363">_xlfn.IFS(G$1='스테이지별 몬스터 스텟'!$H$3,SUMIFS('스테이지별 몬스터 스텟'!$R:$R,'스테이지별 몬스터 스텟'!$D:$D,'스테이지별 난이도 설정'!$B363),
G$1='스테이지별 몬스터 스텟'!$S$3,SUMIFS('스테이지별 몬스터 스텟'!$AC:$AC,'스테이지별 몬스터 스텟'!$D:$D,'스테이지별 난이도 설정'!$B363),
G$1='스테이지별 몬스터 스텟'!$AD$3,SUMIFS('스테이지별 몬스터 스텟'!$AN:$AN,'스테이지별 몬스터 스텟'!$D:$D,'스테이지별 난이도 설정'!$B363))</f>
        <v>15</v>
      </c>
      <c r="H363">
        <f t="shared" si="15"/>
        <v>30</v>
      </c>
      <c r="I363">
        <f t="shared" si="16"/>
        <v>1.5</v>
      </c>
    </row>
    <row r="364" spans="2:9" x14ac:dyDescent="0.3">
      <c r="B364">
        <v>363</v>
      </c>
      <c r="C364" s="52">
        <f t="shared" si="17"/>
        <v>145.20000000000098</v>
      </c>
      <c r="D364">
        <v>20</v>
      </c>
      <c r="E364" cm="1">
        <f t="array" ref="E364">_xlfn.IFS(E$1='스테이지별 몬스터 스텟'!$H$3,SUMIFS('스테이지별 몬스터 스텟'!$R:$R,'스테이지별 몬스터 스텟'!$D:$D,'스테이지별 난이도 설정'!$B364),
E$1='스테이지별 몬스터 스텟'!$S$3,SUMIFS('스테이지별 몬스터 스텟'!$AC:$AC,'스테이지별 몬스터 스텟'!$D:$D,'스테이지별 난이도 설정'!$B364),
E$1='스테이지별 몬스터 스텟'!$AD$3,SUMIFS('스테이지별 몬스터 스텟'!$AN:$AN,'스테이지별 몬스터 스텟'!$D:$D,'스테이지별 난이도 설정'!$B364))</f>
        <v>5</v>
      </c>
      <c r="F364" cm="1">
        <f t="array" ref="F364">_xlfn.IFS(F$1='스테이지별 몬스터 스텟'!$H$3,SUMIFS('스테이지별 몬스터 스텟'!$R:$R,'스테이지별 몬스터 스텟'!$D:$D,'스테이지별 난이도 설정'!$B364),
F$1='스테이지별 몬스터 스텟'!$S$3,SUMIFS('스테이지별 몬스터 스텟'!$AC:$AC,'스테이지별 몬스터 스텟'!$D:$D,'스테이지별 난이도 설정'!$B364),
F$1='스테이지별 몬스터 스텟'!$AD$3,SUMIFS('스테이지별 몬스터 스텟'!$AN:$AN,'스테이지별 몬스터 스텟'!$D:$D,'스테이지별 난이도 설정'!$B364))</f>
        <v>10</v>
      </c>
      <c r="G364" cm="1">
        <f t="array" ref="G364">_xlfn.IFS(G$1='스테이지별 몬스터 스텟'!$H$3,SUMIFS('스테이지별 몬스터 스텟'!$R:$R,'스테이지별 몬스터 스텟'!$D:$D,'스테이지별 난이도 설정'!$B364),
G$1='스테이지별 몬스터 스텟'!$S$3,SUMIFS('스테이지별 몬스터 스텟'!$AC:$AC,'스테이지별 몬스터 스텟'!$D:$D,'스테이지별 난이도 설정'!$B364),
G$1='스테이지별 몬스터 스텟'!$AD$3,SUMIFS('스테이지별 몬스터 스텟'!$AN:$AN,'스테이지별 몬스터 스텟'!$D:$D,'스테이지별 난이도 설정'!$B364))</f>
        <v>15</v>
      </c>
      <c r="H364">
        <f t="shared" si="15"/>
        <v>30</v>
      </c>
      <c r="I364">
        <f t="shared" si="16"/>
        <v>1.5</v>
      </c>
    </row>
    <row r="365" spans="2:9" x14ac:dyDescent="0.3">
      <c r="B365">
        <v>364</v>
      </c>
      <c r="C365" s="52">
        <f t="shared" si="17"/>
        <v>145.60000000000099</v>
      </c>
      <c r="D365">
        <v>20</v>
      </c>
      <c r="E365" cm="1">
        <f t="array" ref="E365">_xlfn.IFS(E$1='스테이지별 몬스터 스텟'!$H$3,SUMIFS('스테이지별 몬스터 스텟'!$R:$R,'스테이지별 몬스터 스텟'!$D:$D,'스테이지별 난이도 설정'!$B365),
E$1='스테이지별 몬스터 스텟'!$S$3,SUMIFS('스테이지별 몬스터 스텟'!$AC:$AC,'스테이지별 몬스터 스텟'!$D:$D,'스테이지별 난이도 설정'!$B365),
E$1='스테이지별 몬스터 스텟'!$AD$3,SUMIFS('스테이지별 몬스터 스텟'!$AN:$AN,'스테이지별 몬스터 스텟'!$D:$D,'스테이지별 난이도 설정'!$B365))</f>
        <v>5</v>
      </c>
      <c r="F365" cm="1">
        <f t="array" ref="F365">_xlfn.IFS(F$1='스테이지별 몬스터 스텟'!$H$3,SUMIFS('스테이지별 몬스터 스텟'!$R:$R,'스테이지별 몬스터 스텟'!$D:$D,'스테이지별 난이도 설정'!$B365),
F$1='스테이지별 몬스터 스텟'!$S$3,SUMIFS('스테이지별 몬스터 스텟'!$AC:$AC,'스테이지별 몬스터 스텟'!$D:$D,'스테이지별 난이도 설정'!$B365),
F$1='스테이지별 몬스터 스텟'!$AD$3,SUMIFS('스테이지별 몬스터 스텟'!$AN:$AN,'스테이지별 몬스터 스텟'!$D:$D,'스테이지별 난이도 설정'!$B365))</f>
        <v>10</v>
      </c>
      <c r="G365" cm="1">
        <f t="array" ref="G365">_xlfn.IFS(G$1='스테이지별 몬스터 스텟'!$H$3,SUMIFS('스테이지별 몬스터 스텟'!$R:$R,'스테이지별 몬스터 스텟'!$D:$D,'스테이지별 난이도 설정'!$B365),
G$1='스테이지별 몬스터 스텟'!$S$3,SUMIFS('스테이지별 몬스터 스텟'!$AC:$AC,'스테이지별 몬스터 스텟'!$D:$D,'스테이지별 난이도 설정'!$B365),
G$1='스테이지별 몬스터 스텟'!$AD$3,SUMIFS('스테이지별 몬스터 스텟'!$AN:$AN,'스테이지별 몬스터 스텟'!$D:$D,'스테이지별 난이도 설정'!$B365))</f>
        <v>15</v>
      </c>
      <c r="H365">
        <f t="shared" si="15"/>
        <v>30</v>
      </c>
      <c r="I365">
        <f t="shared" si="16"/>
        <v>1.5</v>
      </c>
    </row>
    <row r="366" spans="2:9" x14ac:dyDescent="0.3">
      <c r="B366">
        <v>365</v>
      </c>
      <c r="C366" s="52">
        <f t="shared" si="17"/>
        <v>146.00000000000099</v>
      </c>
      <c r="D366">
        <v>20</v>
      </c>
      <c r="E366" cm="1">
        <f t="array" ref="E366">_xlfn.IFS(E$1='스테이지별 몬스터 스텟'!$H$3,SUMIFS('스테이지별 몬스터 스텟'!$R:$R,'스테이지별 몬스터 스텟'!$D:$D,'스테이지별 난이도 설정'!$B366),
E$1='스테이지별 몬스터 스텟'!$S$3,SUMIFS('스테이지별 몬스터 스텟'!$AC:$AC,'스테이지별 몬스터 스텟'!$D:$D,'스테이지별 난이도 설정'!$B366),
E$1='스테이지별 몬스터 스텟'!$AD$3,SUMIFS('스테이지별 몬스터 스텟'!$AN:$AN,'스테이지별 몬스터 스텟'!$D:$D,'스테이지별 난이도 설정'!$B366))</f>
        <v>5</v>
      </c>
      <c r="F366" cm="1">
        <f t="array" ref="F366">_xlfn.IFS(F$1='스테이지별 몬스터 스텟'!$H$3,SUMIFS('스테이지별 몬스터 스텟'!$R:$R,'스테이지별 몬스터 스텟'!$D:$D,'스테이지별 난이도 설정'!$B366),
F$1='스테이지별 몬스터 스텟'!$S$3,SUMIFS('스테이지별 몬스터 스텟'!$AC:$AC,'스테이지별 몬스터 스텟'!$D:$D,'스테이지별 난이도 설정'!$B366),
F$1='스테이지별 몬스터 스텟'!$AD$3,SUMIFS('스테이지별 몬스터 스텟'!$AN:$AN,'스테이지별 몬스터 스텟'!$D:$D,'스테이지별 난이도 설정'!$B366))</f>
        <v>10</v>
      </c>
      <c r="G366" cm="1">
        <f t="array" ref="G366">_xlfn.IFS(G$1='스테이지별 몬스터 스텟'!$H$3,SUMIFS('스테이지별 몬스터 스텟'!$R:$R,'스테이지별 몬스터 스텟'!$D:$D,'스테이지별 난이도 설정'!$B366),
G$1='스테이지별 몬스터 스텟'!$S$3,SUMIFS('스테이지별 몬스터 스텟'!$AC:$AC,'스테이지별 몬스터 스텟'!$D:$D,'스테이지별 난이도 설정'!$B366),
G$1='스테이지별 몬스터 스텟'!$AD$3,SUMIFS('스테이지별 몬스터 스텟'!$AN:$AN,'스테이지별 몬스터 스텟'!$D:$D,'스테이지별 난이도 설정'!$B366))</f>
        <v>15</v>
      </c>
      <c r="H366">
        <f t="shared" si="15"/>
        <v>30</v>
      </c>
      <c r="I366">
        <f t="shared" si="16"/>
        <v>1.5</v>
      </c>
    </row>
    <row r="367" spans="2:9" x14ac:dyDescent="0.3">
      <c r="B367">
        <v>366</v>
      </c>
      <c r="C367" s="52">
        <f t="shared" si="17"/>
        <v>146.400000000001</v>
      </c>
      <c r="D367">
        <v>20</v>
      </c>
      <c r="E367" cm="1">
        <f t="array" ref="E367">_xlfn.IFS(E$1='스테이지별 몬스터 스텟'!$H$3,SUMIFS('스테이지별 몬스터 스텟'!$R:$R,'스테이지별 몬스터 스텟'!$D:$D,'스테이지별 난이도 설정'!$B367),
E$1='스테이지별 몬스터 스텟'!$S$3,SUMIFS('스테이지별 몬스터 스텟'!$AC:$AC,'스테이지별 몬스터 스텟'!$D:$D,'스테이지별 난이도 설정'!$B367),
E$1='스테이지별 몬스터 스텟'!$AD$3,SUMIFS('스테이지별 몬스터 스텟'!$AN:$AN,'스테이지별 몬스터 스텟'!$D:$D,'스테이지별 난이도 설정'!$B367))</f>
        <v>5</v>
      </c>
      <c r="F367" cm="1">
        <f t="array" ref="F367">_xlfn.IFS(F$1='스테이지별 몬스터 스텟'!$H$3,SUMIFS('스테이지별 몬스터 스텟'!$R:$R,'스테이지별 몬스터 스텟'!$D:$D,'스테이지별 난이도 설정'!$B367),
F$1='스테이지별 몬스터 스텟'!$S$3,SUMIFS('스테이지별 몬스터 스텟'!$AC:$AC,'스테이지별 몬스터 스텟'!$D:$D,'스테이지별 난이도 설정'!$B367),
F$1='스테이지별 몬스터 스텟'!$AD$3,SUMIFS('스테이지별 몬스터 스텟'!$AN:$AN,'스테이지별 몬스터 스텟'!$D:$D,'스테이지별 난이도 설정'!$B367))</f>
        <v>10</v>
      </c>
      <c r="G367" cm="1">
        <f t="array" ref="G367">_xlfn.IFS(G$1='스테이지별 몬스터 스텟'!$H$3,SUMIFS('스테이지별 몬스터 스텟'!$R:$R,'스테이지별 몬스터 스텟'!$D:$D,'스테이지별 난이도 설정'!$B367),
G$1='스테이지별 몬스터 스텟'!$S$3,SUMIFS('스테이지별 몬스터 스텟'!$AC:$AC,'스테이지별 몬스터 스텟'!$D:$D,'스테이지별 난이도 설정'!$B367),
G$1='스테이지별 몬스터 스텟'!$AD$3,SUMIFS('스테이지별 몬스터 스텟'!$AN:$AN,'스테이지별 몬스터 스텟'!$D:$D,'스테이지별 난이도 설정'!$B367))</f>
        <v>15</v>
      </c>
      <c r="H367">
        <f t="shared" si="15"/>
        <v>30</v>
      </c>
      <c r="I367">
        <f t="shared" si="16"/>
        <v>1.5</v>
      </c>
    </row>
    <row r="368" spans="2:9" x14ac:dyDescent="0.3">
      <c r="B368">
        <v>367</v>
      </c>
      <c r="C368" s="52">
        <f t="shared" si="17"/>
        <v>146.80000000000101</v>
      </c>
      <c r="D368">
        <v>20</v>
      </c>
      <c r="E368" cm="1">
        <f t="array" ref="E368">_xlfn.IFS(E$1='스테이지별 몬스터 스텟'!$H$3,SUMIFS('스테이지별 몬스터 스텟'!$R:$R,'스테이지별 몬스터 스텟'!$D:$D,'스테이지별 난이도 설정'!$B368),
E$1='스테이지별 몬스터 스텟'!$S$3,SUMIFS('스테이지별 몬스터 스텟'!$AC:$AC,'스테이지별 몬스터 스텟'!$D:$D,'스테이지별 난이도 설정'!$B368),
E$1='스테이지별 몬스터 스텟'!$AD$3,SUMIFS('스테이지별 몬스터 스텟'!$AN:$AN,'스테이지별 몬스터 스텟'!$D:$D,'스테이지별 난이도 설정'!$B368))</f>
        <v>5</v>
      </c>
      <c r="F368" cm="1">
        <f t="array" ref="F368">_xlfn.IFS(F$1='스테이지별 몬스터 스텟'!$H$3,SUMIFS('스테이지별 몬스터 스텟'!$R:$R,'스테이지별 몬스터 스텟'!$D:$D,'스테이지별 난이도 설정'!$B368),
F$1='스테이지별 몬스터 스텟'!$S$3,SUMIFS('스테이지별 몬스터 스텟'!$AC:$AC,'스테이지별 몬스터 스텟'!$D:$D,'스테이지별 난이도 설정'!$B368),
F$1='스테이지별 몬스터 스텟'!$AD$3,SUMIFS('스테이지별 몬스터 스텟'!$AN:$AN,'스테이지별 몬스터 스텟'!$D:$D,'스테이지별 난이도 설정'!$B368))</f>
        <v>10</v>
      </c>
      <c r="G368" cm="1">
        <f t="array" ref="G368">_xlfn.IFS(G$1='스테이지별 몬스터 스텟'!$H$3,SUMIFS('스테이지별 몬스터 스텟'!$R:$R,'스테이지별 몬스터 스텟'!$D:$D,'스테이지별 난이도 설정'!$B368),
G$1='스테이지별 몬스터 스텟'!$S$3,SUMIFS('스테이지별 몬스터 스텟'!$AC:$AC,'스테이지별 몬스터 스텟'!$D:$D,'스테이지별 난이도 설정'!$B368),
G$1='스테이지별 몬스터 스텟'!$AD$3,SUMIFS('스테이지별 몬스터 스텟'!$AN:$AN,'스테이지별 몬스터 스텟'!$D:$D,'스테이지별 난이도 설정'!$B368))</f>
        <v>15</v>
      </c>
      <c r="H368">
        <f t="shared" si="15"/>
        <v>30</v>
      </c>
      <c r="I368">
        <f t="shared" si="16"/>
        <v>1.5</v>
      </c>
    </row>
    <row r="369" spans="2:9" x14ac:dyDescent="0.3">
      <c r="B369">
        <v>368</v>
      </c>
      <c r="C369" s="52">
        <f t="shared" si="17"/>
        <v>147.20000000000101</v>
      </c>
      <c r="D369">
        <v>20</v>
      </c>
      <c r="E369" cm="1">
        <f t="array" ref="E369">_xlfn.IFS(E$1='스테이지별 몬스터 스텟'!$H$3,SUMIFS('스테이지별 몬스터 스텟'!$R:$R,'스테이지별 몬스터 스텟'!$D:$D,'스테이지별 난이도 설정'!$B369),
E$1='스테이지별 몬스터 스텟'!$S$3,SUMIFS('스테이지별 몬스터 스텟'!$AC:$AC,'스테이지별 몬스터 스텟'!$D:$D,'스테이지별 난이도 설정'!$B369),
E$1='스테이지별 몬스터 스텟'!$AD$3,SUMIFS('스테이지별 몬스터 스텟'!$AN:$AN,'스테이지별 몬스터 스텟'!$D:$D,'스테이지별 난이도 설정'!$B369))</f>
        <v>5</v>
      </c>
      <c r="F369" cm="1">
        <f t="array" ref="F369">_xlfn.IFS(F$1='스테이지별 몬스터 스텟'!$H$3,SUMIFS('스테이지별 몬스터 스텟'!$R:$R,'스테이지별 몬스터 스텟'!$D:$D,'스테이지별 난이도 설정'!$B369),
F$1='스테이지별 몬스터 스텟'!$S$3,SUMIFS('스테이지별 몬스터 스텟'!$AC:$AC,'스테이지별 몬스터 스텟'!$D:$D,'스테이지별 난이도 설정'!$B369),
F$1='스테이지별 몬스터 스텟'!$AD$3,SUMIFS('스테이지별 몬스터 스텟'!$AN:$AN,'스테이지별 몬스터 스텟'!$D:$D,'스테이지별 난이도 설정'!$B369))</f>
        <v>10</v>
      </c>
      <c r="G369" cm="1">
        <f t="array" ref="G369">_xlfn.IFS(G$1='스테이지별 몬스터 스텟'!$H$3,SUMIFS('스테이지별 몬스터 스텟'!$R:$R,'스테이지별 몬스터 스텟'!$D:$D,'스테이지별 난이도 설정'!$B369),
G$1='스테이지별 몬스터 스텟'!$S$3,SUMIFS('스테이지별 몬스터 스텟'!$AC:$AC,'스테이지별 몬스터 스텟'!$D:$D,'스테이지별 난이도 설정'!$B369),
G$1='스테이지별 몬스터 스텟'!$AD$3,SUMIFS('스테이지별 몬스터 스텟'!$AN:$AN,'스테이지별 몬스터 스텟'!$D:$D,'스테이지별 난이도 설정'!$B369))</f>
        <v>15</v>
      </c>
      <c r="H369">
        <f t="shared" si="15"/>
        <v>30</v>
      </c>
      <c r="I369">
        <f t="shared" si="16"/>
        <v>1.5</v>
      </c>
    </row>
    <row r="370" spans="2:9" x14ac:dyDescent="0.3">
      <c r="B370">
        <v>369</v>
      </c>
      <c r="C370" s="52">
        <f t="shared" si="17"/>
        <v>147.60000000000102</v>
      </c>
      <c r="D370">
        <v>20</v>
      </c>
      <c r="E370" cm="1">
        <f t="array" ref="E370">_xlfn.IFS(E$1='스테이지별 몬스터 스텟'!$H$3,SUMIFS('스테이지별 몬스터 스텟'!$R:$R,'스테이지별 몬스터 스텟'!$D:$D,'스테이지별 난이도 설정'!$B370),
E$1='스테이지별 몬스터 스텟'!$S$3,SUMIFS('스테이지별 몬스터 스텟'!$AC:$AC,'스테이지별 몬스터 스텟'!$D:$D,'스테이지별 난이도 설정'!$B370),
E$1='스테이지별 몬스터 스텟'!$AD$3,SUMIFS('스테이지별 몬스터 스텟'!$AN:$AN,'스테이지별 몬스터 스텟'!$D:$D,'스테이지별 난이도 설정'!$B370))</f>
        <v>5</v>
      </c>
      <c r="F370" cm="1">
        <f t="array" ref="F370">_xlfn.IFS(F$1='스테이지별 몬스터 스텟'!$H$3,SUMIFS('스테이지별 몬스터 스텟'!$R:$R,'스테이지별 몬스터 스텟'!$D:$D,'스테이지별 난이도 설정'!$B370),
F$1='스테이지별 몬스터 스텟'!$S$3,SUMIFS('스테이지별 몬스터 스텟'!$AC:$AC,'스테이지별 몬스터 스텟'!$D:$D,'스테이지별 난이도 설정'!$B370),
F$1='스테이지별 몬스터 스텟'!$AD$3,SUMIFS('스테이지별 몬스터 스텟'!$AN:$AN,'스테이지별 몬스터 스텟'!$D:$D,'스테이지별 난이도 설정'!$B370))</f>
        <v>10</v>
      </c>
      <c r="G370" cm="1">
        <f t="array" ref="G370">_xlfn.IFS(G$1='스테이지별 몬스터 스텟'!$H$3,SUMIFS('스테이지별 몬스터 스텟'!$R:$R,'스테이지별 몬스터 스텟'!$D:$D,'스테이지별 난이도 설정'!$B370),
G$1='스테이지별 몬스터 스텟'!$S$3,SUMIFS('스테이지별 몬스터 스텟'!$AC:$AC,'스테이지별 몬스터 스텟'!$D:$D,'스테이지별 난이도 설정'!$B370),
G$1='스테이지별 몬스터 스텟'!$AD$3,SUMIFS('스테이지별 몬스터 스텟'!$AN:$AN,'스테이지별 몬스터 스텟'!$D:$D,'스테이지별 난이도 설정'!$B370))</f>
        <v>15</v>
      </c>
      <c r="H370">
        <f t="shared" si="15"/>
        <v>30</v>
      </c>
      <c r="I370">
        <f t="shared" si="16"/>
        <v>1.5</v>
      </c>
    </row>
    <row r="371" spans="2:9" x14ac:dyDescent="0.3">
      <c r="B371">
        <v>370</v>
      </c>
      <c r="C371" s="52">
        <f t="shared" si="17"/>
        <v>148.00000000000102</v>
      </c>
      <c r="D371">
        <v>20</v>
      </c>
      <c r="E371" cm="1">
        <f t="array" ref="E371">_xlfn.IFS(E$1='스테이지별 몬스터 스텟'!$H$3,SUMIFS('스테이지별 몬스터 스텟'!$R:$R,'스테이지별 몬스터 스텟'!$D:$D,'스테이지별 난이도 설정'!$B371),
E$1='스테이지별 몬스터 스텟'!$S$3,SUMIFS('스테이지별 몬스터 스텟'!$AC:$AC,'스테이지별 몬스터 스텟'!$D:$D,'스테이지별 난이도 설정'!$B371),
E$1='스테이지별 몬스터 스텟'!$AD$3,SUMIFS('스테이지별 몬스터 스텟'!$AN:$AN,'스테이지별 몬스터 스텟'!$D:$D,'스테이지별 난이도 설정'!$B371))</f>
        <v>5</v>
      </c>
      <c r="F371" cm="1">
        <f t="array" ref="F371">_xlfn.IFS(F$1='스테이지별 몬스터 스텟'!$H$3,SUMIFS('스테이지별 몬스터 스텟'!$R:$R,'스테이지별 몬스터 스텟'!$D:$D,'스테이지별 난이도 설정'!$B371),
F$1='스테이지별 몬스터 스텟'!$S$3,SUMIFS('스테이지별 몬스터 스텟'!$AC:$AC,'스테이지별 몬스터 스텟'!$D:$D,'스테이지별 난이도 설정'!$B371),
F$1='스테이지별 몬스터 스텟'!$AD$3,SUMIFS('스테이지별 몬스터 스텟'!$AN:$AN,'스테이지별 몬스터 스텟'!$D:$D,'스테이지별 난이도 설정'!$B371))</f>
        <v>10</v>
      </c>
      <c r="G371" cm="1">
        <f t="array" ref="G371">_xlfn.IFS(G$1='스테이지별 몬스터 스텟'!$H$3,SUMIFS('스테이지별 몬스터 스텟'!$R:$R,'스테이지별 몬스터 스텟'!$D:$D,'스테이지별 난이도 설정'!$B371),
G$1='스테이지별 몬스터 스텟'!$S$3,SUMIFS('스테이지별 몬스터 스텟'!$AC:$AC,'스테이지별 몬스터 스텟'!$D:$D,'스테이지별 난이도 설정'!$B371),
G$1='스테이지별 몬스터 스텟'!$AD$3,SUMIFS('스테이지별 몬스터 스텟'!$AN:$AN,'스테이지별 몬스터 스텟'!$D:$D,'스테이지별 난이도 설정'!$B371))</f>
        <v>15</v>
      </c>
      <c r="H371">
        <f t="shared" si="15"/>
        <v>30</v>
      </c>
      <c r="I371">
        <f t="shared" si="16"/>
        <v>1.5</v>
      </c>
    </row>
    <row r="372" spans="2:9" x14ac:dyDescent="0.3">
      <c r="B372">
        <v>371</v>
      </c>
      <c r="C372" s="52">
        <f t="shared" si="17"/>
        <v>148.40000000000103</v>
      </c>
      <c r="D372">
        <v>20</v>
      </c>
      <c r="E372" cm="1">
        <f t="array" ref="E372">_xlfn.IFS(E$1='스테이지별 몬스터 스텟'!$H$3,SUMIFS('스테이지별 몬스터 스텟'!$R:$R,'스테이지별 몬스터 스텟'!$D:$D,'스테이지별 난이도 설정'!$B372),
E$1='스테이지별 몬스터 스텟'!$S$3,SUMIFS('스테이지별 몬스터 스텟'!$AC:$AC,'스테이지별 몬스터 스텟'!$D:$D,'스테이지별 난이도 설정'!$B372),
E$1='스테이지별 몬스터 스텟'!$AD$3,SUMIFS('스테이지별 몬스터 스텟'!$AN:$AN,'스테이지별 몬스터 스텟'!$D:$D,'스테이지별 난이도 설정'!$B372))</f>
        <v>5</v>
      </c>
      <c r="F372" cm="1">
        <f t="array" ref="F372">_xlfn.IFS(F$1='스테이지별 몬스터 스텟'!$H$3,SUMIFS('스테이지별 몬스터 스텟'!$R:$R,'스테이지별 몬스터 스텟'!$D:$D,'스테이지별 난이도 설정'!$B372),
F$1='스테이지별 몬스터 스텟'!$S$3,SUMIFS('스테이지별 몬스터 스텟'!$AC:$AC,'스테이지별 몬스터 스텟'!$D:$D,'스테이지별 난이도 설정'!$B372),
F$1='스테이지별 몬스터 스텟'!$AD$3,SUMIFS('스테이지별 몬스터 스텟'!$AN:$AN,'스테이지별 몬스터 스텟'!$D:$D,'스테이지별 난이도 설정'!$B372))</f>
        <v>10</v>
      </c>
      <c r="G372" cm="1">
        <f t="array" ref="G372">_xlfn.IFS(G$1='스테이지별 몬스터 스텟'!$H$3,SUMIFS('스테이지별 몬스터 스텟'!$R:$R,'스테이지별 몬스터 스텟'!$D:$D,'스테이지별 난이도 설정'!$B372),
G$1='스테이지별 몬스터 스텟'!$S$3,SUMIFS('스테이지별 몬스터 스텟'!$AC:$AC,'스테이지별 몬스터 스텟'!$D:$D,'스테이지별 난이도 설정'!$B372),
G$1='스테이지별 몬스터 스텟'!$AD$3,SUMIFS('스테이지별 몬스터 스텟'!$AN:$AN,'스테이지별 몬스터 스텟'!$D:$D,'스테이지별 난이도 설정'!$B372))</f>
        <v>15</v>
      </c>
      <c r="H372">
        <f t="shared" si="15"/>
        <v>30</v>
      </c>
      <c r="I372">
        <f t="shared" si="16"/>
        <v>1.5</v>
      </c>
    </row>
    <row r="373" spans="2:9" x14ac:dyDescent="0.3">
      <c r="B373">
        <v>372</v>
      </c>
      <c r="C373" s="52">
        <f t="shared" si="17"/>
        <v>148.80000000000103</v>
      </c>
      <c r="D373">
        <v>20</v>
      </c>
      <c r="E373" cm="1">
        <f t="array" ref="E373">_xlfn.IFS(E$1='스테이지별 몬스터 스텟'!$H$3,SUMIFS('스테이지별 몬스터 스텟'!$R:$R,'스테이지별 몬스터 스텟'!$D:$D,'스테이지별 난이도 설정'!$B373),
E$1='스테이지별 몬스터 스텟'!$S$3,SUMIFS('스테이지별 몬스터 스텟'!$AC:$AC,'스테이지별 몬스터 스텟'!$D:$D,'스테이지별 난이도 설정'!$B373),
E$1='스테이지별 몬스터 스텟'!$AD$3,SUMIFS('스테이지별 몬스터 스텟'!$AN:$AN,'스테이지별 몬스터 스텟'!$D:$D,'스테이지별 난이도 설정'!$B373))</f>
        <v>5</v>
      </c>
      <c r="F373" cm="1">
        <f t="array" ref="F373">_xlfn.IFS(F$1='스테이지별 몬스터 스텟'!$H$3,SUMIFS('스테이지별 몬스터 스텟'!$R:$R,'스테이지별 몬스터 스텟'!$D:$D,'스테이지별 난이도 설정'!$B373),
F$1='스테이지별 몬스터 스텟'!$S$3,SUMIFS('스테이지별 몬스터 스텟'!$AC:$AC,'스테이지별 몬스터 스텟'!$D:$D,'스테이지별 난이도 설정'!$B373),
F$1='스테이지별 몬스터 스텟'!$AD$3,SUMIFS('스테이지별 몬스터 스텟'!$AN:$AN,'스테이지별 몬스터 스텟'!$D:$D,'스테이지별 난이도 설정'!$B373))</f>
        <v>10</v>
      </c>
      <c r="G373" cm="1">
        <f t="array" ref="G373">_xlfn.IFS(G$1='스테이지별 몬스터 스텟'!$H$3,SUMIFS('스테이지별 몬스터 스텟'!$R:$R,'스테이지별 몬스터 스텟'!$D:$D,'스테이지별 난이도 설정'!$B373),
G$1='스테이지별 몬스터 스텟'!$S$3,SUMIFS('스테이지별 몬스터 스텟'!$AC:$AC,'스테이지별 몬스터 스텟'!$D:$D,'스테이지별 난이도 설정'!$B373),
G$1='스테이지별 몬스터 스텟'!$AD$3,SUMIFS('스테이지별 몬스터 스텟'!$AN:$AN,'스테이지별 몬스터 스텟'!$D:$D,'스테이지별 난이도 설정'!$B373))</f>
        <v>15</v>
      </c>
      <c r="H373">
        <f t="shared" si="15"/>
        <v>30</v>
      </c>
      <c r="I373">
        <f t="shared" si="16"/>
        <v>1.5</v>
      </c>
    </row>
    <row r="374" spans="2:9" x14ac:dyDescent="0.3">
      <c r="B374">
        <v>373</v>
      </c>
      <c r="C374" s="52">
        <f t="shared" si="17"/>
        <v>149.20000000000104</v>
      </c>
      <c r="D374">
        <v>20</v>
      </c>
      <c r="E374" cm="1">
        <f t="array" ref="E374">_xlfn.IFS(E$1='스테이지별 몬스터 스텟'!$H$3,SUMIFS('스테이지별 몬스터 스텟'!$R:$R,'스테이지별 몬스터 스텟'!$D:$D,'스테이지별 난이도 설정'!$B374),
E$1='스테이지별 몬스터 스텟'!$S$3,SUMIFS('스테이지별 몬스터 스텟'!$AC:$AC,'스테이지별 몬스터 스텟'!$D:$D,'스테이지별 난이도 설정'!$B374),
E$1='스테이지별 몬스터 스텟'!$AD$3,SUMIFS('스테이지별 몬스터 스텟'!$AN:$AN,'스테이지별 몬스터 스텟'!$D:$D,'스테이지별 난이도 설정'!$B374))</f>
        <v>5</v>
      </c>
      <c r="F374" cm="1">
        <f t="array" ref="F374">_xlfn.IFS(F$1='스테이지별 몬스터 스텟'!$H$3,SUMIFS('스테이지별 몬스터 스텟'!$R:$R,'스테이지별 몬스터 스텟'!$D:$D,'스테이지별 난이도 설정'!$B374),
F$1='스테이지별 몬스터 스텟'!$S$3,SUMIFS('스테이지별 몬스터 스텟'!$AC:$AC,'스테이지별 몬스터 스텟'!$D:$D,'스테이지별 난이도 설정'!$B374),
F$1='스테이지별 몬스터 스텟'!$AD$3,SUMIFS('스테이지별 몬스터 스텟'!$AN:$AN,'스테이지별 몬스터 스텟'!$D:$D,'스테이지별 난이도 설정'!$B374))</f>
        <v>10</v>
      </c>
      <c r="G374" cm="1">
        <f t="array" ref="G374">_xlfn.IFS(G$1='스테이지별 몬스터 스텟'!$H$3,SUMIFS('스테이지별 몬스터 스텟'!$R:$R,'스테이지별 몬스터 스텟'!$D:$D,'스테이지별 난이도 설정'!$B374),
G$1='스테이지별 몬스터 스텟'!$S$3,SUMIFS('스테이지별 몬스터 스텟'!$AC:$AC,'스테이지별 몬스터 스텟'!$D:$D,'스테이지별 난이도 설정'!$B374),
G$1='스테이지별 몬스터 스텟'!$AD$3,SUMIFS('스테이지별 몬스터 스텟'!$AN:$AN,'스테이지별 몬스터 스텟'!$D:$D,'스테이지별 난이도 설정'!$B374))</f>
        <v>15</v>
      </c>
      <c r="H374">
        <f t="shared" si="15"/>
        <v>30</v>
      </c>
      <c r="I374">
        <f t="shared" si="16"/>
        <v>1.5</v>
      </c>
    </row>
    <row r="375" spans="2:9" x14ac:dyDescent="0.3">
      <c r="B375">
        <v>374</v>
      </c>
      <c r="C375" s="52">
        <f t="shared" si="17"/>
        <v>149.60000000000105</v>
      </c>
      <c r="D375">
        <v>20</v>
      </c>
      <c r="E375" cm="1">
        <f t="array" ref="E375">_xlfn.IFS(E$1='스테이지별 몬스터 스텟'!$H$3,SUMIFS('스테이지별 몬스터 스텟'!$R:$R,'스테이지별 몬스터 스텟'!$D:$D,'스테이지별 난이도 설정'!$B375),
E$1='스테이지별 몬스터 스텟'!$S$3,SUMIFS('스테이지별 몬스터 스텟'!$AC:$AC,'스테이지별 몬스터 스텟'!$D:$D,'스테이지별 난이도 설정'!$B375),
E$1='스테이지별 몬스터 스텟'!$AD$3,SUMIFS('스테이지별 몬스터 스텟'!$AN:$AN,'스테이지별 몬스터 스텟'!$D:$D,'스테이지별 난이도 설정'!$B375))</f>
        <v>5</v>
      </c>
      <c r="F375" cm="1">
        <f t="array" ref="F375">_xlfn.IFS(F$1='스테이지별 몬스터 스텟'!$H$3,SUMIFS('스테이지별 몬스터 스텟'!$R:$R,'스테이지별 몬스터 스텟'!$D:$D,'스테이지별 난이도 설정'!$B375),
F$1='스테이지별 몬스터 스텟'!$S$3,SUMIFS('스테이지별 몬스터 스텟'!$AC:$AC,'스테이지별 몬스터 스텟'!$D:$D,'스테이지별 난이도 설정'!$B375),
F$1='스테이지별 몬스터 스텟'!$AD$3,SUMIFS('스테이지별 몬스터 스텟'!$AN:$AN,'스테이지별 몬스터 스텟'!$D:$D,'스테이지별 난이도 설정'!$B375))</f>
        <v>10</v>
      </c>
      <c r="G375" cm="1">
        <f t="array" ref="G375">_xlfn.IFS(G$1='스테이지별 몬스터 스텟'!$H$3,SUMIFS('스테이지별 몬스터 스텟'!$R:$R,'스테이지별 몬스터 스텟'!$D:$D,'스테이지별 난이도 설정'!$B375),
G$1='스테이지별 몬스터 스텟'!$S$3,SUMIFS('스테이지별 몬스터 스텟'!$AC:$AC,'스테이지별 몬스터 스텟'!$D:$D,'스테이지별 난이도 설정'!$B375),
G$1='스테이지별 몬스터 스텟'!$AD$3,SUMIFS('스테이지별 몬스터 스텟'!$AN:$AN,'스테이지별 몬스터 스텟'!$D:$D,'스테이지별 난이도 설정'!$B375))</f>
        <v>15</v>
      </c>
      <c r="H375">
        <f t="shared" si="15"/>
        <v>30</v>
      </c>
      <c r="I375">
        <f t="shared" si="16"/>
        <v>1.5</v>
      </c>
    </row>
    <row r="376" spans="2:9" x14ac:dyDescent="0.3">
      <c r="B376">
        <v>375</v>
      </c>
      <c r="C376" s="52">
        <f t="shared" si="17"/>
        <v>150.00000000000105</v>
      </c>
      <c r="D376">
        <v>20</v>
      </c>
      <c r="E376" cm="1">
        <f t="array" ref="E376">_xlfn.IFS(E$1='스테이지별 몬스터 스텟'!$H$3,SUMIFS('스테이지별 몬스터 스텟'!$R:$R,'스테이지별 몬스터 스텟'!$D:$D,'스테이지별 난이도 설정'!$B376),
E$1='스테이지별 몬스터 스텟'!$S$3,SUMIFS('스테이지별 몬스터 스텟'!$AC:$AC,'스테이지별 몬스터 스텟'!$D:$D,'스테이지별 난이도 설정'!$B376),
E$1='스테이지별 몬스터 스텟'!$AD$3,SUMIFS('스테이지별 몬스터 스텟'!$AN:$AN,'스테이지별 몬스터 스텟'!$D:$D,'스테이지별 난이도 설정'!$B376))</f>
        <v>5</v>
      </c>
      <c r="F376" cm="1">
        <f t="array" ref="F376">_xlfn.IFS(F$1='스테이지별 몬스터 스텟'!$H$3,SUMIFS('스테이지별 몬스터 스텟'!$R:$R,'스테이지별 몬스터 스텟'!$D:$D,'스테이지별 난이도 설정'!$B376),
F$1='스테이지별 몬스터 스텟'!$S$3,SUMIFS('스테이지별 몬스터 스텟'!$AC:$AC,'스테이지별 몬스터 스텟'!$D:$D,'스테이지별 난이도 설정'!$B376),
F$1='스테이지별 몬스터 스텟'!$AD$3,SUMIFS('스테이지별 몬스터 스텟'!$AN:$AN,'스테이지별 몬스터 스텟'!$D:$D,'스테이지별 난이도 설정'!$B376))</f>
        <v>10</v>
      </c>
      <c r="G376" cm="1">
        <f t="array" ref="G376">_xlfn.IFS(G$1='스테이지별 몬스터 스텟'!$H$3,SUMIFS('스테이지별 몬스터 스텟'!$R:$R,'스테이지별 몬스터 스텟'!$D:$D,'스테이지별 난이도 설정'!$B376),
G$1='스테이지별 몬스터 스텟'!$S$3,SUMIFS('스테이지별 몬스터 스텟'!$AC:$AC,'스테이지별 몬스터 스텟'!$D:$D,'스테이지별 난이도 설정'!$B376),
G$1='스테이지별 몬스터 스텟'!$AD$3,SUMIFS('스테이지별 몬스터 스텟'!$AN:$AN,'스테이지별 몬스터 스텟'!$D:$D,'스테이지별 난이도 설정'!$B376))</f>
        <v>15</v>
      </c>
      <c r="H376">
        <f t="shared" si="15"/>
        <v>30</v>
      </c>
      <c r="I376">
        <f t="shared" si="16"/>
        <v>1.5</v>
      </c>
    </row>
    <row r="377" spans="2:9" x14ac:dyDescent="0.3">
      <c r="B377">
        <v>376</v>
      </c>
      <c r="C377" s="52">
        <f t="shared" si="17"/>
        <v>150.40000000000106</v>
      </c>
      <c r="D377">
        <v>20</v>
      </c>
      <c r="E377" cm="1">
        <f t="array" ref="E377">_xlfn.IFS(E$1='스테이지별 몬스터 스텟'!$H$3,SUMIFS('스테이지별 몬스터 스텟'!$R:$R,'스테이지별 몬스터 스텟'!$D:$D,'스테이지별 난이도 설정'!$B377),
E$1='스테이지별 몬스터 스텟'!$S$3,SUMIFS('스테이지별 몬스터 스텟'!$AC:$AC,'스테이지별 몬스터 스텟'!$D:$D,'스테이지별 난이도 설정'!$B377),
E$1='스테이지별 몬스터 스텟'!$AD$3,SUMIFS('스테이지별 몬스터 스텟'!$AN:$AN,'스테이지별 몬스터 스텟'!$D:$D,'스테이지별 난이도 설정'!$B377))</f>
        <v>5</v>
      </c>
      <c r="F377" cm="1">
        <f t="array" ref="F377">_xlfn.IFS(F$1='스테이지별 몬스터 스텟'!$H$3,SUMIFS('스테이지별 몬스터 스텟'!$R:$R,'스테이지별 몬스터 스텟'!$D:$D,'스테이지별 난이도 설정'!$B377),
F$1='스테이지별 몬스터 스텟'!$S$3,SUMIFS('스테이지별 몬스터 스텟'!$AC:$AC,'스테이지별 몬스터 스텟'!$D:$D,'스테이지별 난이도 설정'!$B377),
F$1='스테이지별 몬스터 스텟'!$AD$3,SUMIFS('스테이지별 몬스터 스텟'!$AN:$AN,'스테이지별 몬스터 스텟'!$D:$D,'스테이지별 난이도 설정'!$B377))</f>
        <v>10</v>
      </c>
      <c r="G377" cm="1">
        <f t="array" ref="G377">_xlfn.IFS(G$1='스테이지별 몬스터 스텟'!$H$3,SUMIFS('스테이지별 몬스터 스텟'!$R:$R,'스테이지별 몬스터 스텟'!$D:$D,'스테이지별 난이도 설정'!$B377),
G$1='스테이지별 몬스터 스텟'!$S$3,SUMIFS('스테이지별 몬스터 스텟'!$AC:$AC,'스테이지별 몬스터 스텟'!$D:$D,'스테이지별 난이도 설정'!$B377),
G$1='스테이지별 몬스터 스텟'!$AD$3,SUMIFS('스테이지별 몬스터 스텟'!$AN:$AN,'스테이지별 몬스터 스텟'!$D:$D,'스테이지별 난이도 설정'!$B377))</f>
        <v>15</v>
      </c>
      <c r="H377">
        <f t="shared" si="15"/>
        <v>30</v>
      </c>
      <c r="I377">
        <f t="shared" si="16"/>
        <v>1.5</v>
      </c>
    </row>
    <row r="378" spans="2:9" x14ac:dyDescent="0.3">
      <c r="B378">
        <v>377</v>
      </c>
      <c r="C378" s="52">
        <f t="shared" si="17"/>
        <v>150.80000000000106</v>
      </c>
      <c r="D378">
        <v>20</v>
      </c>
      <c r="E378" cm="1">
        <f t="array" ref="E378">_xlfn.IFS(E$1='스테이지별 몬스터 스텟'!$H$3,SUMIFS('스테이지별 몬스터 스텟'!$R:$R,'스테이지별 몬스터 스텟'!$D:$D,'스테이지별 난이도 설정'!$B378),
E$1='스테이지별 몬스터 스텟'!$S$3,SUMIFS('스테이지별 몬스터 스텟'!$AC:$AC,'스테이지별 몬스터 스텟'!$D:$D,'스테이지별 난이도 설정'!$B378),
E$1='스테이지별 몬스터 스텟'!$AD$3,SUMIFS('스테이지별 몬스터 스텟'!$AN:$AN,'스테이지별 몬스터 스텟'!$D:$D,'스테이지별 난이도 설정'!$B378))</f>
        <v>5</v>
      </c>
      <c r="F378" cm="1">
        <f t="array" ref="F378">_xlfn.IFS(F$1='스테이지별 몬스터 스텟'!$H$3,SUMIFS('스테이지별 몬스터 스텟'!$R:$R,'스테이지별 몬스터 스텟'!$D:$D,'스테이지별 난이도 설정'!$B378),
F$1='스테이지별 몬스터 스텟'!$S$3,SUMIFS('스테이지별 몬스터 스텟'!$AC:$AC,'스테이지별 몬스터 스텟'!$D:$D,'스테이지별 난이도 설정'!$B378),
F$1='스테이지별 몬스터 스텟'!$AD$3,SUMIFS('스테이지별 몬스터 스텟'!$AN:$AN,'스테이지별 몬스터 스텟'!$D:$D,'스테이지별 난이도 설정'!$B378))</f>
        <v>10</v>
      </c>
      <c r="G378" cm="1">
        <f t="array" ref="G378">_xlfn.IFS(G$1='스테이지별 몬스터 스텟'!$H$3,SUMIFS('스테이지별 몬스터 스텟'!$R:$R,'스테이지별 몬스터 스텟'!$D:$D,'스테이지별 난이도 설정'!$B378),
G$1='스테이지별 몬스터 스텟'!$S$3,SUMIFS('스테이지별 몬스터 스텟'!$AC:$AC,'스테이지별 몬스터 스텟'!$D:$D,'스테이지별 난이도 설정'!$B378),
G$1='스테이지별 몬스터 스텟'!$AD$3,SUMIFS('스테이지별 몬스터 스텟'!$AN:$AN,'스테이지별 몬스터 스텟'!$D:$D,'스테이지별 난이도 설정'!$B378))</f>
        <v>15</v>
      </c>
      <c r="H378">
        <f t="shared" si="15"/>
        <v>30</v>
      </c>
      <c r="I378">
        <f t="shared" si="16"/>
        <v>1.5</v>
      </c>
    </row>
    <row r="379" spans="2:9" x14ac:dyDescent="0.3">
      <c r="B379">
        <v>378</v>
      </c>
      <c r="C379" s="52">
        <f t="shared" si="17"/>
        <v>151.20000000000107</v>
      </c>
      <c r="D379">
        <v>20</v>
      </c>
      <c r="E379" cm="1">
        <f t="array" ref="E379">_xlfn.IFS(E$1='스테이지별 몬스터 스텟'!$H$3,SUMIFS('스테이지별 몬스터 스텟'!$R:$R,'스테이지별 몬스터 스텟'!$D:$D,'스테이지별 난이도 설정'!$B379),
E$1='스테이지별 몬스터 스텟'!$S$3,SUMIFS('스테이지별 몬스터 스텟'!$AC:$AC,'스테이지별 몬스터 스텟'!$D:$D,'스테이지별 난이도 설정'!$B379),
E$1='스테이지별 몬스터 스텟'!$AD$3,SUMIFS('스테이지별 몬스터 스텟'!$AN:$AN,'스테이지별 몬스터 스텟'!$D:$D,'스테이지별 난이도 설정'!$B379))</f>
        <v>5</v>
      </c>
      <c r="F379" cm="1">
        <f t="array" ref="F379">_xlfn.IFS(F$1='스테이지별 몬스터 스텟'!$H$3,SUMIFS('스테이지별 몬스터 스텟'!$R:$R,'스테이지별 몬스터 스텟'!$D:$D,'스테이지별 난이도 설정'!$B379),
F$1='스테이지별 몬스터 스텟'!$S$3,SUMIFS('스테이지별 몬스터 스텟'!$AC:$AC,'스테이지별 몬스터 스텟'!$D:$D,'스테이지별 난이도 설정'!$B379),
F$1='스테이지별 몬스터 스텟'!$AD$3,SUMIFS('스테이지별 몬스터 스텟'!$AN:$AN,'스테이지별 몬스터 스텟'!$D:$D,'스테이지별 난이도 설정'!$B379))</f>
        <v>10</v>
      </c>
      <c r="G379" cm="1">
        <f t="array" ref="G379">_xlfn.IFS(G$1='스테이지별 몬스터 스텟'!$H$3,SUMIFS('스테이지별 몬스터 스텟'!$R:$R,'스테이지별 몬스터 스텟'!$D:$D,'스테이지별 난이도 설정'!$B379),
G$1='스테이지별 몬스터 스텟'!$S$3,SUMIFS('스테이지별 몬스터 스텟'!$AC:$AC,'스테이지별 몬스터 스텟'!$D:$D,'스테이지별 난이도 설정'!$B379),
G$1='스테이지별 몬스터 스텟'!$AD$3,SUMIFS('스테이지별 몬스터 스텟'!$AN:$AN,'스테이지별 몬스터 스텟'!$D:$D,'스테이지별 난이도 설정'!$B379))</f>
        <v>15</v>
      </c>
      <c r="H379">
        <f t="shared" si="15"/>
        <v>30</v>
      </c>
      <c r="I379">
        <f t="shared" si="16"/>
        <v>1.5</v>
      </c>
    </row>
    <row r="380" spans="2:9" x14ac:dyDescent="0.3">
      <c r="B380">
        <v>379</v>
      </c>
      <c r="C380" s="52">
        <f t="shared" si="17"/>
        <v>151.60000000000107</v>
      </c>
      <c r="D380">
        <v>20</v>
      </c>
      <c r="E380" cm="1">
        <f t="array" ref="E380">_xlfn.IFS(E$1='스테이지별 몬스터 스텟'!$H$3,SUMIFS('스테이지별 몬스터 스텟'!$R:$R,'스테이지별 몬스터 스텟'!$D:$D,'스테이지별 난이도 설정'!$B380),
E$1='스테이지별 몬스터 스텟'!$S$3,SUMIFS('스테이지별 몬스터 스텟'!$AC:$AC,'스테이지별 몬스터 스텟'!$D:$D,'스테이지별 난이도 설정'!$B380),
E$1='스테이지별 몬스터 스텟'!$AD$3,SUMIFS('스테이지별 몬스터 스텟'!$AN:$AN,'스테이지별 몬스터 스텟'!$D:$D,'스테이지별 난이도 설정'!$B380))</f>
        <v>5</v>
      </c>
      <c r="F380" cm="1">
        <f t="array" ref="F380">_xlfn.IFS(F$1='스테이지별 몬스터 스텟'!$H$3,SUMIFS('스테이지별 몬스터 스텟'!$R:$R,'스테이지별 몬스터 스텟'!$D:$D,'스테이지별 난이도 설정'!$B380),
F$1='스테이지별 몬스터 스텟'!$S$3,SUMIFS('스테이지별 몬스터 스텟'!$AC:$AC,'스테이지별 몬스터 스텟'!$D:$D,'스테이지별 난이도 설정'!$B380),
F$1='스테이지별 몬스터 스텟'!$AD$3,SUMIFS('스테이지별 몬스터 스텟'!$AN:$AN,'스테이지별 몬스터 스텟'!$D:$D,'스테이지별 난이도 설정'!$B380))</f>
        <v>10</v>
      </c>
      <c r="G380" cm="1">
        <f t="array" ref="G380">_xlfn.IFS(G$1='스테이지별 몬스터 스텟'!$H$3,SUMIFS('스테이지별 몬스터 스텟'!$R:$R,'스테이지별 몬스터 스텟'!$D:$D,'스테이지별 난이도 설정'!$B380),
G$1='스테이지별 몬스터 스텟'!$S$3,SUMIFS('스테이지별 몬스터 스텟'!$AC:$AC,'스테이지별 몬스터 스텟'!$D:$D,'스테이지별 난이도 설정'!$B380),
G$1='스테이지별 몬스터 스텟'!$AD$3,SUMIFS('스테이지별 몬스터 스텟'!$AN:$AN,'스테이지별 몬스터 스텟'!$D:$D,'스테이지별 난이도 설정'!$B380))</f>
        <v>15</v>
      </c>
      <c r="H380">
        <f t="shared" si="15"/>
        <v>30</v>
      </c>
      <c r="I380">
        <f t="shared" si="16"/>
        <v>1.5</v>
      </c>
    </row>
    <row r="381" spans="2:9" x14ac:dyDescent="0.3">
      <c r="B381">
        <v>380</v>
      </c>
      <c r="C381" s="52">
        <f t="shared" si="17"/>
        <v>152.00000000000108</v>
      </c>
      <c r="D381">
        <v>20</v>
      </c>
      <c r="E381" cm="1">
        <f t="array" ref="E381">_xlfn.IFS(E$1='스테이지별 몬스터 스텟'!$H$3,SUMIFS('스테이지별 몬스터 스텟'!$R:$R,'스테이지별 몬스터 스텟'!$D:$D,'스테이지별 난이도 설정'!$B381),
E$1='스테이지별 몬스터 스텟'!$S$3,SUMIFS('스테이지별 몬스터 스텟'!$AC:$AC,'스테이지별 몬스터 스텟'!$D:$D,'스테이지별 난이도 설정'!$B381),
E$1='스테이지별 몬스터 스텟'!$AD$3,SUMIFS('스테이지별 몬스터 스텟'!$AN:$AN,'스테이지별 몬스터 스텟'!$D:$D,'스테이지별 난이도 설정'!$B381))</f>
        <v>5</v>
      </c>
      <c r="F381" cm="1">
        <f t="array" ref="F381">_xlfn.IFS(F$1='스테이지별 몬스터 스텟'!$H$3,SUMIFS('스테이지별 몬스터 스텟'!$R:$R,'스테이지별 몬스터 스텟'!$D:$D,'스테이지별 난이도 설정'!$B381),
F$1='스테이지별 몬스터 스텟'!$S$3,SUMIFS('스테이지별 몬스터 스텟'!$AC:$AC,'스테이지별 몬스터 스텟'!$D:$D,'스테이지별 난이도 설정'!$B381),
F$1='스테이지별 몬스터 스텟'!$AD$3,SUMIFS('스테이지별 몬스터 스텟'!$AN:$AN,'스테이지별 몬스터 스텟'!$D:$D,'스테이지별 난이도 설정'!$B381))</f>
        <v>10</v>
      </c>
      <c r="G381" cm="1">
        <f t="array" ref="G381">_xlfn.IFS(G$1='스테이지별 몬스터 스텟'!$H$3,SUMIFS('스테이지별 몬스터 스텟'!$R:$R,'스테이지별 몬스터 스텟'!$D:$D,'스테이지별 난이도 설정'!$B381),
G$1='스테이지별 몬스터 스텟'!$S$3,SUMIFS('스테이지별 몬스터 스텟'!$AC:$AC,'스테이지별 몬스터 스텟'!$D:$D,'스테이지별 난이도 설정'!$B381),
G$1='스테이지별 몬스터 스텟'!$AD$3,SUMIFS('스테이지별 몬스터 스텟'!$AN:$AN,'스테이지별 몬스터 스텟'!$D:$D,'스테이지별 난이도 설정'!$B381))</f>
        <v>15</v>
      </c>
      <c r="H381">
        <f t="shared" si="15"/>
        <v>30</v>
      </c>
      <c r="I381">
        <f t="shared" si="16"/>
        <v>1.5</v>
      </c>
    </row>
    <row r="382" spans="2:9" x14ac:dyDescent="0.3">
      <c r="B382">
        <v>381</v>
      </c>
      <c r="C382" s="52">
        <f t="shared" si="17"/>
        <v>152.40000000000109</v>
      </c>
      <c r="D382">
        <v>20</v>
      </c>
      <c r="E382" cm="1">
        <f t="array" ref="E382">_xlfn.IFS(E$1='스테이지별 몬스터 스텟'!$H$3,SUMIFS('스테이지별 몬스터 스텟'!$R:$R,'스테이지별 몬스터 스텟'!$D:$D,'스테이지별 난이도 설정'!$B382),
E$1='스테이지별 몬스터 스텟'!$S$3,SUMIFS('스테이지별 몬스터 스텟'!$AC:$AC,'스테이지별 몬스터 스텟'!$D:$D,'스테이지별 난이도 설정'!$B382),
E$1='스테이지별 몬스터 스텟'!$AD$3,SUMIFS('스테이지별 몬스터 스텟'!$AN:$AN,'스테이지별 몬스터 스텟'!$D:$D,'스테이지별 난이도 설정'!$B382))</f>
        <v>5</v>
      </c>
      <c r="F382" cm="1">
        <f t="array" ref="F382">_xlfn.IFS(F$1='스테이지별 몬스터 스텟'!$H$3,SUMIFS('스테이지별 몬스터 스텟'!$R:$R,'스테이지별 몬스터 스텟'!$D:$D,'스테이지별 난이도 설정'!$B382),
F$1='스테이지별 몬스터 스텟'!$S$3,SUMIFS('스테이지별 몬스터 스텟'!$AC:$AC,'스테이지별 몬스터 스텟'!$D:$D,'스테이지별 난이도 설정'!$B382),
F$1='스테이지별 몬스터 스텟'!$AD$3,SUMIFS('스테이지별 몬스터 스텟'!$AN:$AN,'스테이지별 몬스터 스텟'!$D:$D,'스테이지별 난이도 설정'!$B382))</f>
        <v>10</v>
      </c>
      <c r="G382" cm="1">
        <f t="array" ref="G382">_xlfn.IFS(G$1='스테이지별 몬스터 스텟'!$H$3,SUMIFS('스테이지별 몬스터 스텟'!$R:$R,'스테이지별 몬스터 스텟'!$D:$D,'스테이지별 난이도 설정'!$B382),
G$1='스테이지별 몬스터 스텟'!$S$3,SUMIFS('스테이지별 몬스터 스텟'!$AC:$AC,'스테이지별 몬스터 스텟'!$D:$D,'스테이지별 난이도 설정'!$B382),
G$1='스테이지별 몬스터 스텟'!$AD$3,SUMIFS('스테이지별 몬스터 스텟'!$AN:$AN,'스테이지별 몬스터 스텟'!$D:$D,'스테이지별 난이도 설정'!$B382))</f>
        <v>15</v>
      </c>
      <c r="H382">
        <f t="shared" si="15"/>
        <v>30</v>
      </c>
      <c r="I382">
        <f t="shared" si="16"/>
        <v>1.5</v>
      </c>
    </row>
    <row r="383" spans="2:9" x14ac:dyDescent="0.3">
      <c r="B383">
        <v>382</v>
      </c>
      <c r="C383" s="52">
        <f t="shared" si="17"/>
        <v>152.80000000000109</v>
      </c>
      <c r="D383">
        <v>20</v>
      </c>
      <c r="E383" cm="1">
        <f t="array" ref="E383">_xlfn.IFS(E$1='스테이지별 몬스터 스텟'!$H$3,SUMIFS('스테이지별 몬스터 스텟'!$R:$R,'스테이지별 몬스터 스텟'!$D:$D,'스테이지별 난이도 설정'!$B383),
E$1='스테이지별 몬스터 스텟'!$S$3,SUMIFS('스테이지별 몬스터 스텟'!$AC:$AC,'스테이지별 몬스터 스텟'!$D:$D,'스테이지별 난이도 설정'!$B383),
E$1='스테이지별 몬스터 스텟'!$AD$3,SUMIFS('스테이지별 몬스터 스텟'!$AN:$AN,'스테이지별 몬스터 스텟'!$D:$D,'스테이지별 난이도 설정'!$B383))</f>
        <v>5</v>
      </c>
      <c r="F383" cm="1">
        <f t="array" ref="F383">_xlfn.IFS(F$1='스테이지별 몬스터 스텟'!$H$3,SUMIFS('스테이지별 몬스터 스텟'!$R:$R,'스테이지별 몬스터 스텟'!$D:$D,'스테이지별 난이도 설정'!$B383),
F$1='스테이지별 몬스터 스텟'!$S$3,SUMIFS('스테이지별 몬스터 스텟'!$AC:$AC,'스테이지별 몬스터 스텟'!$D:$D,'스테이지별 난이도 설정'!$B383),
F$1='스테이지별 몬스터 스텟'!$AD$3,SUMIFS('스테이지별 몬스터 스텟'!$AN:$AN,'스테이지별 몬스터 스텟'!$D:$D,'스테이지별 난이도 설정'!$B383))</f>
        <v>10</v>
      </c>
      <c r="G383" cm="1">
        <f t="array" ref="G383">_xlfn.IFS(G$1='스테이지별 몬스터 스텟'!$H$3,SUMIFS('스테이지별 몬스터 스텟'!$R:$R,'스테이지별 몬스터 스텟'!$D:$D,'스테이지별 난이도 설정'!$B383),
G$1='스테이지별 몬스터 스텟'!$S$3,SUMIFS('스테이지별 몬스터 스텟'!$AC:$AC,'스테이지별 몬스터 스텟'!$D:$D,'스테이지별 난이도 설정'!$B383),
G$1='스테이지별 몬스터 스텟'!$AD$3,SUMIFS('스테이지별 몬스터 스텟'!$AN:$AN,'스테이지별 몬스터 스텟'!$D:$D,'스테이지별 난이도 설정'!$B383))</f>
        <v>15</v>
      </c>
      <c r="H383">
        <f t="shared" si="15"/>
        <v>30</v>
      </c>
      <c r="I383">
        <f t="shared" si="16"/>
        <v>1.5</v>
      </c>
    </row>
    <row r="384" spans="2:9" x14ac:dyDescent="0.3">
      <c r="B384">
        <v>383</v>
      </c>
      <c r="C384" s="52">
        <f t="shared" si="17"/>
        <v>153.2000000000011</v>
      </c>
      <c r="D384">
        <v>20</v>
      </c>
      <c r="E384" cm="1">
        <f t="array" ref="E384">_xlfn.IFS(E$1='스테이지별 몬스터 스텟'!$H$3,SUMIFS('스테이지별 몬스터 스텟'!$R:$R,'스테이지별 몬스터 스텟'!$D:$D,'스테이지별 난이도 설정'!$B384),
E$1='스테이지별 몬스터 스텟'!$S$3,SUMIFS('스테이지별 몬스터 스텟'!$AC:$AC,'스테이지별 몬스터 스텟'!$D:$D,'스테이지별 난이도 설정'!$B384),
E$1='스테이지별 몬스터 스텟'!$AD$3,SUMIFS('스테이지별 몬스터 스텟'!$AN:$AN,'스테이지별 몬스터 스텟'!$D:$D,'스테이지별 난이도 설정'!$B384))</f>
        <v>5</v>
      </c>
      <c r="F384" cm="1">
        <f t="array" ref="F384">_xlfn.IFS(F$1='스테이지별 몬스터 스텟'!$H$3,SUMIFS('스테이지별 몬스터 스텟'!$R:$R,'스테이지별 몬스터 스텟'!$D:$D,'스테이지별 난이도 설정'!$B384),
F$1='스테이지별 몬스터 스텟'!$S$3,SUMIFS('스테이지별 몬스터 스텟'!$AC:$AC,'스테이지별 몬스터 스텟'!$D:$D,'스테이지별 난이도 설정'!$B384),
F$1='스테이지별 몬스터 스텟'!$AD$3,SUMIFS('스테이지별 몬스터 스텟'!$AN:$AN,'스테이지별 몬스터 스텟'!$D:$D,'스테이지별 난이도 설정'!$B384))</f>
        <v>10</v>
      </c>
      <c r="G384" cm="1">
        <f t="array" ref="G384">_xlfn.IFS(G$1='스테이지별 몬스터 스텟'!$H$3,SUMIFS('스테이지별 몬스터 스텟'!$R:$R,'스테이지별 몬스터 스텟'!$D:$D,'스테이지별 난이도 설정'!$B384),
G$1='스테이지별 몬스터 스텟'!$S$3,SUMIFS('스테이지별 몬스터 스텟'!$AC:$AC,'스테이지별 몬스터 스텟'!$D:$D,'스테이지별 난이도 설정'!$B384),
G$1='스테이지별 몬스터 스텟'!$AD$3,SUMIFS('스테이지별 몬스터 스텟'!$AN:$AN,'스테이지별 몬스터 스텟'!$D:$D,'스테이지별 난이도 설정'!$B384))</f>
        <v>15</v>
      </c>
      <c r="H384">
        <f t="shared" si="15"/>
        <v>30</v>
      </c>
      <c r="I384">
        <f t="shared" si="16"/>
        <v>1.5</v>
      </c>
    </row>
    <row r="385" spans="2:9" x14ac:dyDescent="0.3">
      <c r="B385">
        <v>384</v>
      </c>
      <c r="C385" s="52">
        <f t="shared" si="17"/>
        <v>153.6000000000011</v>
      </c>
      <c r="D385">
        <v>20</v>
      </c>
      <c r="E385" cm="1">
        <f t="array" ref="E385">_xlfn.IFS(E$1='스테이지별 몬스터 스텟'!$H$3,SUMIFS('스테이지별 몬스터 스텟'!$R:$R,'스테이지별 몬스터 스텟'!$D:$D,'스테이지별 난이도 설정'!$B385),
E$1='스테이지별 몬스터 스텟'!$S$3,SUMIFS('스테이지별 몬스터 스텟'!$AC:$AC,'스테이지별 몬스터 스텟'!$D:$D,'스테이지별 난이도 설정'!$B385),
E$1='스테이지별 몬스터 스텟'!$AD$3,SUMIFS('스테이지별 몬스터 스텟'!$AN:$AN,'스테이지별 몬스터 스텟'!$D:$D,'스테이지별 난이도 설정'!$B385))</f>
        <v>5</v>
      </c>
      <c r="F385" cm="1">
        <f t="array" ref="F385">_xlfn.IFS(F$1='스테이지별 몬스터 스텟'!$H$3,SUMIFS('스테이지별 몬스터 스텟'!$R:$R,'스테이지별 몬스터 스텟'!$D:$D,'스테이지별 난이도 설정'!$B385),
F$1='스테이지별 몬스터 스텟'!$S$3,SUMIFS('스테이지별 몬스터 스텟'!$AC:$AC,'스테이지별 몬스터 스텟'!$D:$D,'스테이지별 난이도 설정'!$B385),
F$1='스테이지별 몬스터 스텟'!$AD$3,SUMIFS('스테이지별 몬스터 스텟'!$AN:$AN,'스테이지별 몬스터 스텟'!$D:$D,'스테이지별 난이도 설정'!$B385))</f>
        <v>10</v>
      </c>
      <c r="G385" cm="1">
        <f t="array" ref="G385">_xlfn.IFS(G$1='스테이지별 몬스터 스텟'!$H$3,SUMIFS('스테이지별 몬스터 스텟'!$R:$R,'스테이지별 몬스터 스텟'!$D:$D,'스테이지별 난이도 설정'!$B385),
G$1='스테이지별 몬스터 스텟'!$S$3,SUMIFS('스테이지별 몬스터 스텟'!$AC:$AC,'스테이지별 몬스터 스텟'!$D:$D,'스테이지별 난이도 설정'!$B385),
G$1='스테이지별 몬스터 스텟'!$AD$3,SUMIFS('스테이지별 몬스터 스텟'!$AN:$AN,'스테이지별 몬스터 스텟'!$D:$D,'스테이지별 난이도 설정'!$B385))</f>
        <v>15</v>
      </c>
      <c r="H385">
        <f t="shared" si="15"/>
        <v>30</v>
      </c>
      <c r="I385">
        <f t="shared" si="16"/>
        <v>1.5</v>
      </c>
    </row>
    <row r="386" spans="2:9" x14ac:dyDescent="0.3">
      <c r="B386">
        <v>385</v>
      </c>
      <c r="C386" s="52">
        <f t="shared" si="17"/>
        <v>154.00000000000111</v>
      </c>
      <c r="D386">
        <v>20</v>
      </c>
      <c r="E386" cm="1">
        <f t="array" ref="E386">_xlfn.IFS(E$1='스테이지별 몬스터 스텟'!$H$3,SUMIFS('스테이지별 몬스터 스텟'!$R:$R,'스테이지별 몬스터 스텟'!$D:$D,'스테이지별 난이도 설정'!$B386),
E$1='스테이지별 몬스터 스텟'!$S$3,SUMIFS('스테이지별 몬스터 스텟'!$AC:$AC,'스테이지별 몬스터 스텟'!$D:$D,'스테이지별 난이도 설정'!$B386),
E$1='스테이지별 몬스터 스텟'!$AD$3,SUMIFS('스테이지별 몬스터 스텟'!$AN:$AN,'스테이지별 몬스터 스텟'!$D:$D,'스테이지별 난이도 설정'!$B386))</f>
        <v>5</v>
      </c>
      <c r="F386" cm="1">
        <f t="array" ref="F386">_xlfn.IFS(F$1='스테이지별 몬스터 스텟'!$H$3,SUMIFS('스테이지별 몬스터 스텟'!$R:$R,'스테이지별 몬스터 스텟'!$D:$D,'스테이지별 난이도 설정'!$B386),
F$1='스테이지별 몬스터 스텟'!$S$3,SUMIFS('스테이지별 몬스터 스텟'!$AC:$AC,'스테이지별 몬스터 스텟'!$D:$D,'스테이지별 난이도 설정'!$B386),
F$1='스테이지별 몬스터 스텟'!$AD$3,SUMIFS('스테이지별 몬스터 스텟'!$AN:$AN,'스테이지별 몬스터 스텟'!$D:$D,'스테이지별 난이도 설정'!$B386))</f>
        <v>10</v>
      </c>
      <c r="G386" cm="1">
        <f t="array" ref="G386">_xlfn.IFS(G$1='스테이지별 몬스터 스텟'!$H$3,SUMIFS('스테이지별 몬스터 스텟'!$R:$R,'스테이지별 몬스터 스텟'!$D:$D,'스테이지별 난이도 설정'!$B386),
G$1='스테이지별 몬스터 스텟'!$S$3,SUMIFS('스테이지별 몬스터 스텟'!$AC:$AC,'스테이지별 몬스터 스텟'!$D:$D,'스테이지별 난이도 설정'!$B386),
G$1='스테이지별 몬스터 스텟'!$AD$3,SUMIFS('스테이지별 몬스터 스텟'!$AN:$AN,'스테이지별 몬스터 스텟'!$D:$D,'스테이지별 난이도 설정'!$B386))</f>
        <v>15</v>
      </c>
      <c r="H386">
        <f t="shared" si="15"/>
        <v>30</v>
      </c>
      <c r="I386">
        <f t="shared" si="16"/>
        <v>1.5</v>
      </c>
    </row>
    <row r="387" spans="2:9" x14ac:dyDescent="0.3">
      <c r="B387">
        <v>386</v>
      </c>
      <c r="C387" s="52">
        <f t="shared" si="17"/>
        <v>154.40000000000111</v>
      </c>
      <c r="D387">
        <v>20</v>
      </c>
      <c r="E387" cm="1">
        <f t="array" ref="E387">_xlfn.IFS(E$1='스테이지별 몬스터 스텟'!$H$3,SUMIFS('스테이지별 몬스터 스텟'!$R:$R,'스테이지별 몬스터 스텟'!$D:$D,'스테이지별 난이도 설정'!$B387),
E$1='스테이지별 몬스터 스텟'!$S$3,SUMIFS('스테이지별 몬스터 스텟'!$AC:$AC,'스테이지별 몬스터 스텟'!$D:$D,'스테이지별 난이도 설정'!$B387),
E$1='스테이지별 몬스터 스텟'!$AD$3,SUMIFS('스테이지별 몬스터 스텟'!$AN:$AN,'스테이지별 몬스터 스텟'!$D:$D,'스테이지별 난이도 설정'!$B387))</f>
        <v>5</v>
      </c>
      <c r="F387" cm="1">
        <f t="array" ref="F387">_xlfn.IFS(F$1='스테이지별 몬스터 스텟'!$H$3,SUMIFS('스테이지별 몬스터 스텟'!$R:$R,'스테이지별 몬스터 스텟'!$D:$D,'스테이지별 난이도 설정'!$B387),
F$1='스테이지별 몬스터 스텟'!$S$3,SUMIFS('스테이지별 몬스터 스텟'!$AC:$AC,'스테이지별 몬스터 스텟'!$D:$D,'스테이지별 난이도 설정'!$B387),
F$1='스테이지별 몬스터 스텟'!$AD$3,SUMIFS('스테이지별 몬스터 스텟'!$AN:$AN,'스테이지별 몬스터 스텟'!$D:$D,'스테이지별 난이도 설정'!$B387))</f>
        <v>10</v>
      </c>
      <c r="G387" cm="1">
        <f t="array" ref="G387">_xlfn.IFS(G$1='스테이지별 몬스터 스텟'!$H$3,SUMIFS('스테이지별 몬스터 스텟'!$R:$R,'스테이지별 몬스터 스텟'!$D:$D,'스테이지별 난이도 설정'!$B387),
G$1='스테이지별 몬스터 스텟'!$S$3,SUMIFS('스테이지별 몬스터 스텟'!$AC:$AC,'스테이지별 몬스터 스텟'!$D:$D,'스테이지별 난이도 설정'!$B387),
G$1='스테이지별 몬스터 스텟'!$AD$3,SUMIFS('스테이지별 몬스터 스텟'!$AN:$AN,'스테이지별 몬스터 스텟'!$D:$D,'스테이지별 난이도 설정'!$B387))</f>
        <v>15</v>
      </c>
      <c r="H387">
        <f t="shared" ref="H387:H450" si="18">SUM(E387:G387)</f>
        <v>30</v>
      </c>
      <c r="I387">
        <f t="shared" ref="I387:I450" si="19">SUM(E387:G387)/D387</f>
        <v>1.5</v>
      </c>
    </row>
    <row r="388" spans="2:9" x14ac:dyDescent="0.3">
      <c r="B388">
        <v>387</v>
      </c>
      <c r="C388" s="52">
        <f t="shared" ref="C388:C451" si="20">C387+200/500</f>
        <v>154.80000000000112</v>
      </c>
      <c r="D388">
        <v>20</v>
      </c>
      <c r="E388" cm="1">
        <f t="array" ref="E388">_xlfn.IFS(E$1='스테이지별 몬스터 스텟'!$H$3,SUMIFS('스테이지별 몬스터 스텟'!$R:$R,'스테이지별 몬스터 스텟'!$D:$D,'스테이지별 난이도 설정'!$B388),
E$1='스테이지별 몬스터 스텟'!$S$3,SUMIFS('스테이지별 몬스터 스텟'!$AC:$AC,'스테이지별 몬스터 스텟'!$D:$D,'스테이지별 난이도 설정'!$B388),
E$1='스테이지별 몬스터 스텟'!$AD$3,SUMIFS('스테이지별 몬스터 스텟'!$AN:$AN,'스테이지별 몬스터 스텟'!$D:$D,'스테이지별 난이도 설정'!$B388))</f>
        <v>5</v>
      </c>
      <c r="F388" cm="1">
        <f t="array" ref="F388">_xlfn.IFS(F$1='스테이지별 몬스터 스텟'!$H$3,SUMIFS('스테이지별 몬스터 스텟'!$R:$R,'스테이지별 몬스터 스텟'!$D:$D,'스테이지별 난이도 설정'!$B388),
F$1='스테이지별 몬스터 스텟'!$S$3,SUMIFS('스테이지별 몬스터 스텟'!$AC:$AC,'스테이지별 몬스터 스텟'!$D:$D,'스테이지별 난이도 설정'!$B388),
F$1='스테이지별 몬스터 스텟'!$AD$3,SUMIFS('스테이지별 몬스터 스텟'!$AN:$AN,'스테이지별 몬스터 스텟'!$D:$D,'스테이지별 난이도 설정'!$B388))</f>
        <v>10</v>
      </c>
      <c r="G388" cm="1">
        <f t="array" ref="G388">_xlfn.IFS(G$1='스테이지별 몬스터 스텟'!$H$3,SUMIFS('스테이지별 몬스터 스텟'!$R:$R,'스테이지별 몬스터 스텟'!$D:$D,'스테이지별 난이도 설정'!$B388),
G$1='스테이지별 몬스터 스텟'!$S$3,SUMIFS('스테이지별 몬스터 스텟'!$AC:$AC,'스테이지별 몬스터 스텟'!$D:$D,'스테이지별 난이도 설정'!$B388),
G$1='스테이지별 몬스터 스텟'!$AD$3,SUMIFS('스테이지별 몬스터 스텟'!$AN:$AN,'스테이지별 몬스터 스텟'!$D:$D,'스테이지별 난이도 설정'!$B388))</f>
        <v>15</v>
      </c>
      <c r="H388">
        <f t="shared" si="18"/>
        <v>30</v>
      </c>
      <c r="I388">
        <f t="shared" si="19"/>
        <v>1.5</v>
      </c>
    </row>
    <row r="389" spans="2:9" x14ac:dyDescent="0.3">
      <c r="B389">
        <v>388</v>
      </c>
      <c r="C389" s="52">
        <f t="shared" si="20"/>
        <v>155.20000000000113</v>
      </c>
      <c r="D389">
        <v>20</v>
      </c>
      <c r="E389" cm="1">
        <f t="array" ref="E389">_xlfn.IFS(E$1='스테이지별 몬스터 스텟'!$H$3,SUMIFS('스테이지별 몬스터 스텟'!$R:$R,'스테이지별 몬스터 스텟'!$D:$D,'스테이지별 난이도 설정'!$B389),
E$1='스테이지별 몬스터 스텟'!$S$3,SUMIFS('스테이지별 몬스터 스텟'!$AC:$AC,'스테이지별 몬스터 스텟'!$D:$D,'스테이지별 난이도 설정'!$B389),
E$1='스테이지별 몬스터 스텟'!$AD$3,SUMIFS('스테이지별 몬스터 스텟'!$AN:$AN,'스테이지별 몬스터 스텟'!$D:$D,'스테이지별 난이도 설정'!$B389))</f>
        <v>5</v>
      </c>
      <c r="F389" cm="1">
        <f t="array" ref="F389">_xlfn.IFS(F$1='스테이지별 몬스터 스텟'!$H$3,SUMIFS('스테이지별 몬스터 스텟'!$R:$R,'스테이지별 몬스터 스텟'!$D:$D,'스테이지별 난이도 설정'!$B389),
F$1='스테이지별 몬스터 스텟'!$S$3,SUMIFS('스테이지별 몬스터 스텟'!$AC:$AC,'스테이지별 몬스터 스텟'!$D:$D,'스테이지별 난이도 설정'!$B389),
F$1='스테이지별 몬스터 스텟'!$AD$3,SUMIFS('스테이지별 몬스터 스텟'!$AN:$AN,'스테이지별 몬스터 스텟'!$D:$D,'스테이지별 난이도 설정'!$B389))</f>
        <v>10</v>
      </c>
      <c r="G389" cm="1">
        <f t="array" ref="G389">_xlfn.IFS(G$1='스테이지별 몬스터 스텟'!$H$3,SUMIFS('스테이지별 몬스터 스텟'!$R:$R,'스테이지별 몬스터 스텟'!$D:$D,'스테이지별 난이도 설정'!$B389),
G$1='스테이지별 몬스터 스텟'!$S$3,SUMIFS('스테이지별 몬스터 스텟'!$AC:$AC,'스테이지별 몬스터 스텟'!$D:$D,'스테이지별 난이도 설정'!$B389),
G$1='스테이지별 몬스터 스텟'!$AD$3,SUMIFS('스테이지별 몬스터 스텟'!$AN:$AN,'스테이지별 몬스터 스텟'!$D:$D,'스테이지별 난이도 설정'!$B389))</f>
        <v>15</v>
      </c>
      <c r="H389">
        <f t="shared" si="18"/>
        <v>30</v>
      </c>
      <c r="I389">
        <f t="shared" si="19"/>
        <v>1.5</v>
      </c>
    </row>
    <row r="390" spans="2:9" x14ac:dyDescent="0.3">
      <c r="B390">
        <v>389</v>
      </c>
      <c r="C390" s="52">
        <f t="shared" si="20"/>
        <v>155.60000000000113</v>
      </c>
      <c r="D390">
        <v>20</v>
      </c>
      <c r="E390" cm="1">
        <f t="array" ref="E390">_xlfn.IFS(E$1='스테이지별 몬스터 스텟'!$H$3,SUMIFS('스테이지별 몬스터 스텟'!$R:$R,'스테이지별 몬스터 스텟'!$D:$D,'스테이지별 난이도 설정'!$B390),
E$1='스테이지별 몬스터 스텟'!$S$3,SUMIFS('스테이지별 몬스터 스텟'!$AC:$AC,'스테이지별 몬스터 스텟'!$D:$D,'스테이지별 난이도 설정'!$B390),
E$1='스테이지별 몬스터 스텟'!$AD$3,SUMIFS('스테이지별 몬스터 스텟'!$AN:$AN,'스테이지별 몬스터 스텟'!$D:$D,'스테이지별 난이도 설정'!$B390))</f>
        <v>5</v>
      </c>
      <c r="F390" cm="1">
        <f t="array" ref="F390">_xlfn.IFS(F$1='스테이지별 몬스터 스텟'!$H$3,SUMIFS('스테이지별 몬스터 스텟'!$R:$R,'스테이지별 몬스터 스텟'!$D:$D,'스테이지별 난이도 설정'!$B390),
F$1='스테이지별 몬스터 스텟'!$S$3,SUMIFS('스테이지별 몬스터 스텟'!$AC:$AC,'스테이지별 몬스터 스텟'!$D:$D,'스테이지별 난이도 설정'!$B390),
F$1='스테이지별 몬스터 스텟'!$AD$3,SUMIFS('스테이지별 몬스터 스텟'!$AN:$AN,'스테이지별 몬스터 스텟'!$D:$D,'스테이지별 난이도 설정'!$B390))</f>
        <v>10</v>
      </c>
      <c r="G390" cm="1">
        <f t="array" ref="G390">_xlfn.IFS(G$1='스테이지별 몬스터 스텟'!$H$3,SUMIFS('스테이지별 몬스터 스텟'!$R:$R,'스테이지별 몬스터 스텟'!$D:$D,'스테이지별 난이도 설정'!$B390),
G$1='스테이지별 몬스터 스텟'!$S$3,SUMIFS('스테이지별 몬스터 스텟'!$AC:$AC,'스테이지별 몬스터 스텟'!$D:$D,'스테이지별 난이도 설정'!$B390),
G$1='스테이지별 몬스터 스텟'!$AD$3,SUMIFS('스테이지별 몬스터 스텟'!$AN:$AN,'스테이지별 몬스터 스텟'!$D:$D,'스테이지별 난이도 설정'!$B390))</f>
        <v>15</v>
      </c>
      <c r="H390">
        <f t="shared" si="18"/>
        <v>30</v>
      </c>
      <c r="I390">
        <f t="shared" si="19"/>
        <v>1.5</v>
      </c>
    </row>
    <row r="391" spans="2:9" x14ac:dyDescent="0.3">
      <c r="B391">
        <v>390</v>
      </c>
      <c r="C391" s="52">
        <f t="shared" si="20"/>
        <v>156.00000000000114</v>
      </c>
      <c r="D391">
        <v>20</v>
      </c>
      <c r="E391" cm="1">
        <f t="array" ref="E391">_xlfn.IFS(E$1='스테이지별 몬스터 스텟'!$H$3,SUMIFS('스테이지별 몬스터 스텟'!$R:$R,'스테이지별 몬스터 스텟'!$D:$D,'스테이지별 난이도 설정'!$B391),
E$1='스테이지별 몬스터 스텟'!$S$3,SUMIFS('스테이지별 몬스터 스텟'!$AC:$AC,'스테이지별 몬스터 스텟'!$D:$D,'스테이지별 난이도 설정'!$B391),
E$1='스테이지별 몬스터 스텟'!$AD$3,SUMIFS('스테이지별 몬스터 스텟'!$AN:$AN,'스테이지별 몬스터 스텟'!$D:$D,'스테이지별 난이도 설정'!$B391))</f>
        <v>5</v>
      </c>
      <c r="F391" cm="1">
        <f t="array" ref="F391">_xlfn.IFS(F$1='스테이지별 몬스터 스텟'!$H$3,SUMIFS('스테이지별 몬스터 스텟'!$R:$R,'스테이지별 몬스터 스텟'!$D:$D,'스테이지별 난이도 설정'!$B391),
F$1='스테이지별 몬스터 스텟'!$S$3,SUMIFS('스테이지별 몬스터 스텟'!$AC:$AC,'스테이지별 몬스터 스텟'!$D:$D,'스테이지별 난이도 설정'!$B391),
F$1='스테이지별 몬스터 스텟'!$AD$3,SUMIFS('스테이지별 몬스터 스텟'!$AN:$AN,'스테이지별 몬스터 스텟'!$D:$D,'스테이지별 난이도 설정'!$B391))</f>
        <v>10</v>
      </c>
      <c r="G391" cm="1">
        <f t="array" ref="G391">_xlfn.IFS(G$1='스테이지별 몬스터 스텟'!$H$3,SUMIFS('스테이지별 몬스터 스텟'!$R:$R,'스테이지별 몬스터 스텟'!$D:$D,'스테이지별 난이도 설정'!$B391),
G$1='스테이지별 몬스터 스텟'!$S$3,SUMIFS('스테이지별 몬스터 스텟'!$AC:$AC,'스테이지별 몬스터 스텟'!$D:$D,'스테이지별 난이도 설정'!$B391),
G$1='스테이지별 몬스터 스텟'!$AD$3,SUMIFS('스테이지별 몬스터 스텟'!$AN:$AN,'스테이지별 몬스터 스텟'!$D:$D,'스테이지별 난이도 설정'!$B391))</f>
        <v>15</v>
      </c>
      <c r="H391">
        <f t="shared" si="18"/>
        <v>30</v>
      </c>
      <c r="I391">
        <f t="shared" si="19"/>
        <v>1.5</v>
      </c>
    </row>
    <row r="392" spans="2:9" x14ac:dyDescent="0.3">
      <c r="B392">
        <v>391</v>
      </c>
      <c r="C392" s="52">
        <f t="shared" si="20"/>
        <v>156.40000000000114</v>
      </c>
      <c r="D392">
        <v>20</v>
      </c>
      <c r="E392" cm="1">
        <f t="array" ref="E392">_xlfn.IFS(E$1='스테이지별 몬스터 스텟'!$H$3,SUMIFS('스테이지별 몬스터 스텟'!$R:$R,'스테이지별 몬스터 스텟'!$D:$D,'스테이지별 난이도 설정'!$B392),
E$1='스테이지별 몬스터 스텟'!$S$3,SUMIFS('스테이지별 몬스터 스텟'!$AC:$AC,'스테이지별 몬스터 스텟'!$D:$D,'스테이지별 난이도 설정'!$B392),
E$1='스테이지별 몬스터 스텟'!$AD$3,SUMIFS('스테이지별 몬스터 스텟'!$AN:$AN,'스테이지별 몬스터 스텟'!$D:$D,'스테이지별 난이도 설정'!$B392))</f>
        <v>5</v>
      </c>
      <c r="F392" cm="1">
        <f t="array" ref="F392">_xlfn.IFS(F$1='스테이지별 몬스터 스텟'!$H$3,SUMIFS('스테이지별 몬스터 스텟'!$R:$R,'스테이지별 몬스터 스텟'!$D:$D,'스테이지별 난이도 설정'!$B392),
F$1='스테이지별 몬스터 스텟'!$S$3,SUMIFS('스테이지별 몬스터 스텟'!$AC:$AC,'스테이지별 몬스터 스텟'!$D:$D,'스테이지별 난이도 설정'!$B392),
F$1='스테이지별 몬스터 스텟'!$AD$3,SUMIFS('스테이지별 몬스터 스텟'!$AN:$AN,'스테이지별 몬스터 스텟'!$D:$D,'스테이지별 난이도 설정'!$B392))</f>
        <v>10</v>
      </c>
      <c r="G392" cm="1">
        <f t="array" ref="G392">_xlfn.IFS(G$1='스테이지별 몬스터 스텟'!$H$3,SUMIFS('스테이지별 몬스터 스텟'!$R:$R,'스테이지별 몬스터 스텟'!$D:$D,'스테이지별 난이도 설정'!$B392),
G$1='스테이지별 몬스터 스텟'!$S$3,SUMIFS('스테이지별 몬스터 스텟'!$AC:$AC,'스테이지별 몬스터 스텟'!$D:$D,'스테이지별 난이도 설정'!$B392),
G$1='스테이지별 몬스터 스텟'!$AD$3,SUMIFS('스테이지별 몬스터 스텟'!$AN:$AN,'스테이지별 몬스터 스텟'!$D:$D,'스테이지별 난이도 설정'!$B392))</f>
        <v>15</v>
      </c>
      <c r="H392">
        <f t="shared" si="18"/>
        <v>30</v>
      </c>
      <c r="I392">
        <f t="shared" si="19"/>
        <v>1.5</v>
      </c>
    </row>
    <row r="393" spans="2:9" x14ac:dyDescent="0.3">
      <c r="B393">
        <v>392</v>
      </c>
      <c r="C393" s="52">
        <f t="shared" si="20"/>
        <v>156.80000000000115</v>
      </c>
      <c r="D393">
        <v>20</v>
      </c>
      <c r="E393" cm="1">
        <f t="array" ref="E393">_xlfn.IFS(E$1='스테이지별 몬스터 스텟'!$H$3,SUMIFS('스테이지별 몬스터 스텟'!$R:$R,'스테이지별 몬스터 스텟'!$D:$D,'스테이지별 난이도 설정'!$B393),
E$1='스테이지별 몬스터 스텟'!$S$3,SUMIFS('스테이지별 몬스터 스텟'!$AC:$AC,'스테이지별 몬스터 스텟'!$D:$D,'스테이지별 난이도 설정'!$B393),
E$1='스테이지별 몬스터 스텟'!$AD$3,SUMIFS('스테이지별 몬스터 스텟'!$AN:$AN,'스테이지별 몬스터 스텟'!$D:$D,'스테이지별 난이도 설정'!$B393))</f>
        <v>5</v>
      </c>
      <c r="F393" cm="1">
        <f t="array" ref="F393">_xlfn.IFS(F$1='스테이지별 몬스터 스텟'!$H$3,SUMIFS('스테이지별 몬스터 스텟'!$R:$R,'스테이지별 몬스터 스텟'!$D:$D,'스테이지별 난이도 설정'!$B393),
F$1='스테이지별 몬스터 스텟'!$S$3,SUMIFS('스테이지별 몬스터 스텟'!$AC:$AC,'스테이지별 몬스터 스텟'!$D:$D,'스테이지별 난이도 설정'!$B393),
F$1='스테이지별 몬스터 스텟'!$AD$3,SUMIFS('스테이지별 몬스터 스텟'!$AN:$AN,'스테이지별 몬스터 스텟'!$D:$D,'스테이지별 난이도 설정'!$B393))</f>
        <v>10</v>
      </c>
      <c r="G393" cm="1">
        <f t="array" ref="G393">_xlfn.IFS(G$1='스테이지별 몬스터 스텟'!$H$3,SUMIFS('스테이지별 몬스터 스텟'!$R:$R,'스테이지별 몬스터 스텟'!$D:$D,'스테이지별 난이도 설정'!$B393),
G$1='스테이지별 몬스터 스텟'!$S$3,SUMIFS('스테이지별 몬스터 스텟'!$AC:$AC,'스테이지별 몬스터 스텟'!$D:$D,'스테이지별 난이도 설정'!$B393),
G$1='스테이지별 몬스터 스텟'!$AD$3,SUMIFS('스테이지별 몬스터 스텟'!$AN:$AN,'스테이지별 몬스터 스텟'!$D:$D,'스테이지별 난이도 설정'!$B393))</f>
        <v>15</v>
      </c>
      <c r="H393">
        <f t="shared" si="18"/>
        <v>30</v>
      </c>
      <c r="I393">
        <f t="shared" si="19"/>
        <v>1.5</v>
      </c>
    </row>
    <row r="394" spans="2:9" x14ac:dyDescent="0.3">
      <c r="B394">
        <v>393</v>
      </c>
      <c r="C394" s="52">
        <f t="shared" si="20"/>
        <v>157.20000000000115</v>
      </c>
      <c r="D394">
        <v>20</v>
      </c>
      <c r="E394" cm="1">
        <f t="array" ref="E394">_xlfn.IFS(E$1='스테이지별 몬스터 스텟'!$H$3,SUMIFS('스테이지별 몬스터 스텟'!$R:$R,'스테이지별 몬스터 스텟'!$D:$D,'스테이지별 난이도 설정'!$B394),
E$1='스테이지별 몬스터 스텟'!$S$3,SUMIFS('스테이지별 몬스터 스텟'!$AC:$AC,'스테이지별 몬스터 스텟'!$D:$D,'스테이지별 난이도 설정'!$B394),
E$1='스테이지별 몬스터 스텟'!$AD$3,SUMIFS('스테이지별 몬스터 스텟'!$AN:$AN,'스테이지별 몬스터 스텟'!$D:$D,'스테이지별 난이도 설정'!$B394))</f>
        <v>5</v>
      </c>
      <c r="F394" cm="1">
        <f t="array" ref="F394">_xlfn.IFS(F$1='스테이지별 몬스터 스텟'!$H$3,SUMIFS('스테이지별 몬스터 스텟'!$R:$R,'스테이지별 몬스터 스텟'!$D:$D,'스테이지별 난이도 설정'!$B394),
F$1='스테이지별 몬스터 스텟'!$S$3,SUMIFS('스테이지별 몬스터 스텟'!$AC:$AC,'스테이지별 몬스터 스텟'!$D:$D,'스테이지별 난이도 설정'!$B394),
F$1='스테이지별 몬스터 스텟'!$AD$3,SUMIFS('스테이지별 몬스터 스텟'!$AN:$AN,'스테이지별 몬스터 스텟'!$D:$D,'스테이지별 난이도 설정'!$B394))</f>
        <v>10</v>
      </c>
      <c r="G394" cm="1">
        <f t="array" ref="G394">_xlfn.IFS(G$1='스테이지별 몬스터 스텟'!$H$3,SUMIFS('스테이지별 몬스터 스텟'!$R:$R,'스테이지별 몬스터 스텟'!$D:$D,'스테이지별 난이도 설정'!$B394),
G$1='스테이지별 몬스터 스텟'!$S$3,SUMIFS('스테이지별 몬스터 스텟'!$AC:$AC,'스테이지별 몬스터 스텟'!$D:$D,'스테이지별 난이도 설정'!$B394),
G$1='스테이지별 몬스터 스텟'!$AD$3,SUMIFS('스테이지별 몬스터 스텟'!$AN:$AN,'스테이지별 몬스터 스텟'!$D:$D,'스테이지별 난이도 설정'!$B394))</f>
        <v>15</v>
      </c>
      <c r="H394">
        <f t="shared" si="18"/>
        <v>30</v>
      </c>
      <c r="I394">
        <f t="shared" si="19"/>
        <v>1.5</v>
      </c>
    </row>
    <row r="395" spans="2:9" x14ac:dyDescent="0.3">
      <c r="B395">
        <v>394</v>
      </c>
      <c r="C395" s="52">
        <f t="shared" si="20"/>
        <v>157.60000000000116</v>
      </c>
      <c r="D395">
        <v>20</v>
      </c>
      <c r="E395" cm="1">
        <f t="array" ref="E395">_xlfn.IFS(E$1='스테이지별 몬스터 스텟'!$H$3,SUMIFS('스테이지별 몬스터 스텟'!$R:$R,'스테이지별 몬스터 스텟'!$D:$D,'스테이지별 난이도 설정'!$B395),
E$1='스테이지별 몬스터 스텟'!$S$3,SUMIFS('스테이지별 몬스터 스텟'!$AC:$AC,'스테이지별 몬스터 스텟'!$D:$D,'스테이지별 난이도 설정'!$B395),
E$1='스테이지별 몬스터 스텟'!$AD$3,SUMIFS('스테이지별 몬스터 스텟'!$AN:$AN,'스테이지별 몬스터 스텟'!$D:$D,'스테이지별 난이도 설정'!$B395))</f>
        <v>5</v>
      </c>
      <c r="F395" cm="1">
        <f t="array" ref="F395">_xlfn.IFS(F$1='스테이지별 몬스터 스텟'!$H$3,SUMIFS('스테이지별 몬스터 스텟'!$R:$R,'스테이지별 몬스터 스텟'!$D:$D,'스테이지별 난이도 설정'!$B395),
F$1='스테이지별 몬스터 스텟'!$S$3,SUMIFS('스테이지별 몬스터 스텟'!$AC:$AC,'스테이지별 몬스터 스텟'!$D:$D,'스테이지별 난이도 설정'!$B395),
F$1='스테이지별 몬스터 스텟'!$AD$3,SUMIFS('스테이지별 몬스터 스텟'!$AN:$AN,'스테이지별 몬스터 스텟'!$D:$D,'스테이지별 난이도 설정'!$B395))</f>
        <v>10</v>
      </c>
      <c r="G395" cm="1">
        <f t="array" ref="G395">_xlfn.IFS(G$1='스테이지별 몬스터 스텟'!$H$3,SUMIFS('스테이지별 몬스터 스텟'!$R:$R,'스테이지별 몬스터 스텟'!$D:$D,'스테이지별 난이도 설정'!$B395),
G$1='스테이지별 몬스터 스텟'!$S$3,SUMIFS('스테이지별 몬스터 스텟'!$AC:$AC,'스테이지별 몬스터 스텟'!$D:$D,'스테이지별 난이도 설정'!$B395),
G$1='스테이지별 몬스터 스텟'!$AD$3,SUMIFS('스테이지별 몬스터 스텟'!$AN:$AN,'스테이지별 몬스터 스텟'!$D:$D,'스테이지별 난이도 설정'!$B395))</f>
        <v>15</v>
      </c>
      <c r="H395">
        <f t="shared" si="18"/>
        <v>30</v>
      </c>
      <c r="I395">
        <f t="shared" si="19"/>
        <v>1.5</v>
      </c>
    </row>
    <row r="396" spans="2:9" x14ac:dyDescent="0.3">
      <c r="B396">
        <v>395</v>
      </c>
      <c r="C396" s="52">
        <f t="shared" si="20"/>
        <v>158.00000000000117</v>
      </c>
      <c r="D396">
        <v>20</v>
      </c>
      <c r="E396" cm="1">
        <f t="array" ref="E396">_xlfn.IFS(E$1='스테이지별 몬스터 스텟'!$H$3,SUMIFS('스테이지별 몬스터 스텟'!$R:$R,'스테이지별 몬스터 스텟'!$D:$D,'스테이지별 난이도 설정'!$B396),
E$1='스테이지별 몬스터 스텟'!$S$3,SUMIFS('스테이지별 몬스터 스텟'!$AC:$AC,'스테이지별 몬스터 스텟'!$D:$D,'스테이지별 난이도 설정'!$B396),
E$1='스테이지별 몬스터 스텟'!$AD$3,SUMIFS('스테이지별 몬스터 스텟'!$AN:$AN,'스테이지별 몬스터 스텟'!$D:$D,'스테이지별 난이도 설정'!$B396))</f>
        <v>5</v>
      </c>
      <c r="F396" cm="1">
        <f t="array" ref="F396">_xlfn.IFS(F$1='스테이지별 몬스터 스텟'!$H$3,SUMIFS('스테이지별 몬스터 스텟'!$R:$R,'스테이지별 몬스터 스텟'!$D:$D,'스테이지별 난이도 설정'!$B396),
F$1='스테이지별 몬스터 스텟'!$S$3,SUMIFS('스테이지별 몬스터 스텟'!$AC:$AC,'스테이지별 몬스터 스텟'!$D:$D,'스테이지별 난이도 설정'!$B396),
F$1='스테이지별 몬스터 스텟'!$AD$3,SUMIFS('스테이지별 몬스터 스텟'!$AN:$AN,'스테이지별 몬스터 스텟'!$D:$D,'스테이지별 난이도 설정'!$B396))</f>
        <v>10</v>
      </c>
      <c r="G396" cm="1">
        <f t="array" ref="G396">_xlfn.IFS(G$1='스테이지별 몬스터 스텟'!$H$3,SUMIFS('스테이지별 몬스터 스텟'!$R:$R,'스테이지별 몬스터 스텟'!$D:$D,'스테이지별 난이도 설정'!$B396),
G$1='스테이지별 몬스터 스텟'!$S$3,SUMIFS('스테이지별 몬스터 스텟'!$AC:$AC,'스테이지별 몬스터 스텟'!$D:$D,'스테이지별 난이도 설정'!$B396),
G$1='스테이지별 몬스터 스텟'!$AD$3,SUMIFS('스테이지별 몬스터 스텟'!$AN:$AN,'스테이지별 몬스터 스텟'!$D:$D,'스테이지별 난이도 설정'!$B396))</f>
        <v>15</v>
      </c>
      <c r="H396">
        <f t="shared" si="18"/>
        <v>30</v>
      </c>
      <c r="I396">
        <f t="shared" si="19"/>
        <v>1.5</v>
      </c>
    </row>
    <row r="397" spans="2:9" x14ac:dyDescent="0.3">
      <c r="B397">
        <v>396</v>
      </c>
      <c r="C397" s="52">
        <f t="shared" si="20"/>
        <v>158.40000000000117</v>
      </c>
      <c r="D397">
        <v>20</v>
      </c>
      <c r="E397" cm="1">
        <f t="array" ref="E397">_xlfn.IFS(E$1='스테이지별 몬스터 스텟'!$H$3,SUMIFS('스테이지별 몬스터 스텟'!$R:$R,'스테이지별 몬스터 스텟'!$D:$D,'스테이지별 난이도 설정'!$B397),
E$1='스테이지별 몬스터 스텟'!$S$3,SUMIFS('스테이지별 몬스터 스텟'!$AC:$AC,'스테이지별 몬스터 스텟'!$D:$D,'스테이지별 난이도 설정'!$B397),
E$1='스테이지별 몬스터 스텟'!$AD$3,SUMIFS('스테이지별 몬스터 스텟'!$AN:$AN,'스테이지별 몬스터 스텟'!$D:$D,'스테이지별 난이도 설정'!$B397))</f>
        <v>5</v>
      </c>
      <c r="F397" cm="1">
        <f t="array" ref="F397">_xlfn.IFS(F$1='스테이지별 몬스터 스텟'!$H$3,SUMIFS('스테이지별 몬스터 스텟'!$R:$R,'스테이지별 몬스터 스텟'!$D:$D,'스테이지별 난이도 설정'!$B397),
F$1='스테이지별 몬스터 스텟'!$S$3,SUMIFS('스테이지별 몬스터 스텟'!$AC:$AC,'스테이지별 몬스터 스텟'!$D:$D,'스테이지별 난이도 설정'!$B397),
F$1='스테이지별 몬스터 스텟'!$AD$3,SUMIFS('스테이지별 몬스터 스텟'!$AN:$AN,'스테이지별 몬스터 스텟'!$D:$D,'스테이지별 난이도 설정'!$B397))</f>
        <v>10</v>
      </c>
      <c r="G397" cm="1">
        <f t="array" ref="G397">_xlfn.IFS(G$1='스테이지별 몬스터 스텟'!$H$3,SUMIFS('스테이지별 몬스터 스텟'!$R:$R,'스테이지별 몬스터 스텟'!$D:$D,'스테이지별 난이도 설정'!$B397),
G$1='스테이지별 몬스터 스텟'!$S$3,SUMIFS('스테이지별 몬스터 스텟'!$AC:$AC,'스테이지별 몬스터 스텟'!$D:$D,'스테이지별 난이도 설정'!$B397),
G$1='스테이지별 몬스터 스텟'!$AD$3,SUMIFS('스테이지별 몬스터 스텟'!$AN:$AN,'스테이지별 몬스터 스텟'!$D:$D,'스테이지별 난이도 설정'!$B397))</f>
        <v>15</v>
      </c>
      <c r="H397">
        <f t="shared" si="18"/>
        <v>30</v>
      </c>
      <c r="I397">
        <f t="shared" si="19"/>
        <v>1.5</v>
      </c>
    </row>
    <row r="398" spans="2:9" x14ac:dyDescent="0.3">
      <c r="B398">
        <v>397</v>
      </c>
      <c r="C398" s="52">
        <f t="shared" si="20"/>
        <v>158.80000000000118</v>
      </c>
      <c r="D398">
        <v>20</v>
      </c>
      <c r="E398" cm="1">
        <f t="array" ref="E398">_xlfn.IFS(E$1='스테이지별 몬스터 스텟'!$H$3,SUMIFS('스테이지별 몬스터 스텟'!$R:$R,'스테이지별 몬스터 스텟'!$D:$D,'스테이지별 난이도 설정'!$B398),
E$1='스테이지별 몬스터 스텟'!$S$3,SUMIFS('스테이지별 몬스터 스텟'!$AC:$AC,'스테이지별 몬스터 스텟'!$D:$D,'스테이지별 난이도 설정'!$B398),
E$1='스테이지별 몬스터 스텟'!$AD$3,SUMIFS('스테이지별 몬스터 스텟'!$AN:$AN,'스테이지별 몬스터 스텟'!$D:$D,'스테이지별 난이도 설정'!$B398))</f>
        <v>5</v>
      </c>
      <c r="F398" cm="1">
        <f t="array" ref="F398">_xlfn.IFS(F$1='스테이지별 몬스터 스텟'!$H$3,SUMIFS('스테이지별 몬스터 스텟'!$R:$R,'스테이지별 몬스터 스텟'!$D:$D,'스테이지별 난이도 설정'!$B398),
F$1='스테이지별 몬스터 스텟'!$S$3,SUMIFS('스테이지별 몬스터 스텟'!$AC:$AC,'스테이지별 몬스터 스텟'!$D:$D,'스테이지별 난이도 설정'!$B398),
F$1='스테이지별 몬스터 스텟'!$AD$3,SUMIFS('스테이지별 몬스터 스텟'!$AN:$AN,'스테이지별 몬스터 스텟'!$D:$D,'스테이지별 난이도 설정'!$B398))</f>
        <v>10</v>
      </c>
      <c r="G398" cm="1">
        <f t="array" ref="G398">_xlfn.IFS(G$1='스테이지별 몬스터 스텟'!$H$3,SUMIFS('스테이지별 몬스터 스텟'!$R:$R,'스테이지별 몬스터 스텟'!$D:$D,'스테이지별 난이도 설정'!$B398),
G$1='스테이지별 몬스터 스텟'!$S$3,SUMIFS('스테이지별 몬스터 스텟'!$AC:$AC,'스테이지별 몬스터 스텟'!$D:$D,'스테이지별 난이도 설정'!$B398),
G$1='스테이지별 몬스터 스텟'!$AD$3,SUMIFS('스테이지별 몬스터 스텟'!$AN:$AN,'스테이지별 몬스터 스텟'!$D:$D,'스테이지별 난이도 설정'!$B398))</f>
        <v>15</v>
      </c>
      <c r="H398">
        <f t="shared" si="18"/>
        <v>30</v>
      </c>
      <c r="I398">
        <f t="shared" si="19"/>
        <v>1.5</v>
      </c>
    </row>
    <row r="399" spans="2:9" x14ac:dyDescent="0.3">
      <c r="B399">
        <v>398</v>
      </c>
      <c r="C399" s="52">
        <f t="shared" si="20"/>
        <v>159.20000000000118</v>
      </c>
      <c r="D399">
        <v>20</v>
      </c>
      <c r="E399" cm="1">
        <f t="array" ref="E399">_xlfn.IFS(E$1='스테이지별 몬스터 스텟'!$H$3,SUMIFS('스테이지별 몬스터 스텟'!$R:$R,'스테이지별 몬스터 스텟'!$D:$D,'스테이지별 난이도 설정'!$B399),
E$1='스테이지별 몬스터 스텟'!$S$3,SUMIFS('스테이지별 몬스터 스텟'!$AC:$AC,'스테이지별 몬스터 스텟'!$D:$D,'스테이지별 난이도 설정'!$B399),
E$1='스테이지별 몬스터 스텟'!$AD$3,SUMIFS('스테이지별 몬스터 스텟'!$AN:$AN,'스테이지별 몬스터 스텟'!$D:$D,'스테이지별 난이도 설정'!$B399))</f>
        <v>5</v>
      </c>
      <c r="F399" cm="1">
        <f t="array" ref="F399">_xlfn.IFS(F$1='스테이지별 몬스터 스텟'!$H$3,SUMIFS('스테이지별 몬스터 스텟'!$R:$R,'스테이지별 몬스터 스텟'!$D:$D,'스테이지별 난이도 설정'!$B399),
F$1='스테이지별 몬스터 스텟'!$S$3,SUMIFS('스테이지별 몬스터 스텟'!$AC:$AC,'스테이지별 몬스터 스텟'!$D:$D,'스테이지별 난이도 설정'!$B399),
F$1='스테이지별 몬스터 스텟'!$AD$3,SUMIFS('스테이지별 몬스터 스텟'!$AN:$AN,'스테이지별 몬스터 스텟'!$D:$D,'스테이지별 난이도 설정'!$B399))</f>
        <v>10</v>
      </c>
      <c r="G399" cm="1">
        <f t="array" ref="G399">_xlfn.IFS(G$1='스테이지별 몬스터 스텟'!$H$3,SUMIFS('스테이지별 몬스터 스텟'!$R:$R,'스테이지별 몬스터 스텟'!$D:$D,'스테이지별 난이도 설정'!$B399),
G$1='스테이지별 몬스터 스텟'!$S$3,SUMIFS('스테이지별 몬스터 스텟'!$AC:$AC,'스테이지별 몬스터 스텟'!$D:$D,'스테이지별 난이도 설정'!$B399),
G$1='스테이지별 몬스터 스텟'!$AD$3,SUMIFS('스테이지별 몬스터 스텟'!$AN:$AN,'스테이지별 몬스터 스텟'!$D:$D,'스테이지별 난이도 설정'!$B399))</f>
        <v>15</v>
      </c>
      <c r="H399">
        <f t="shared" si="18"/>
        <v>30</v>
      </c>
      <c r="I399">
        <f t="shared" si="19"/>
        <v>1.5</v>
      </c>
    </row>
    <row r="400" spans="2:9" x14ac:dyDescent="0.3">
      <c r="B400">
        <v>399</v>
      </c>
      <c r="C400" s="52">
        <f t="shared" si="20"/>
        <v>159.60000000000119</v>
      </c>
      <c r="D400">
        <v>20</v>
      </c>
      <c r="E400" cm="1">
        <f t="array" ref="E400">_xlfn.IFS(E$1='스테이지별 몬스터 스텟'!$H$3,SUMIFS('스테이지별 몬스터 스텟'!$R:$R,'스테이지별 몬스터 스텟'!$D:$D,'스테이지별 난이도 설정'!$B400),
E$1='스테이지별 몬스터 스텟'!$S$3,SUMIFS('스테이지별 몬스터 스텟'!$AC:$AC,'스테이지별 몬스터 스텟'!$D:$D,'스테이지별 난이도 설정'!$B400),
E$1='스테이지별 몬스터 스텟'!$AD$3,SUMIFS('스테이지별 몬스터 스텟'!$AN:$AN,'스테이지별 몬스터 스텟'!$D:$D,'스테이지별 난이도 설정'!$B400))</f>
        <v>5</v>
      </c>
      <c r="F400" cm="1">
        <f t="array" ref="F400">_xlfn.IFS(F$1='스테이지별 몬스터 스텟'!$H$3,SUMIFS('스테이지별 몬스터 스텟'!$R:$R,'스테이지별 몬스터 스텟'!$D:$D,'스테이지별 난이도 설정'!$B400),
F$1='스테이지별 몬스터 스텟'!$S$3,SUMIFS('스테이지별 몬스터 스텟'!$AC:$AC,'스테이지별 몬스터 스텟'!$D:$D,'스테이지별 난이도 설정'!$B400),
F$1='스테이지별 몬스터 스텟'!$AD$3,SUMIFS('스테이지별 몬스터 스텟'!$AN:$AN,'스테이지별 몬스터 스텟'!$D:$D,'스테이지별 난이도 설정'!$B400))</f>
        <v>10</v>
      </c>
      <c r="G400" cm="1">
        <f t="array" ref="G400">_xlfn.IFS(G$1='스테이지별 몬스터 스텟'!$H$3,SUMIFS('스테이지별 몬스터 스텟'!$R:$R,'스테이지별 몬스터 스텟'!$D:$D,'스테이지별 난이도 설정'!$B400),
G$1='스테이지별 몬스터 스텟'!$S$3,SUMIFS('스테이지별 몬스터 스텟'!$AC:$AC,'스테이지별 몬스터 스텟'!$D:$D,'스테이지별 난이도 설정'!$B400),
G$1='스테이지별 몬스터 스텟'!$AD$3,SUMIFS('스테이지별 몬스터 스텟'!$AN:$AN,'스테이지별 몬스터 스텟'!$D:$D,'스테이지별 난이도 설정'!$B400))</f>
        <v>15</v>
      </c>
      <c r="H400">
        <f t="shared" si="18"/>
        <v>30</v>
      </c>
      <c r="I400">
        <f t="shared" si="19"/>
        <v>1.5</v>
      </c>
    </row>
    <row r="401" spans="2:9" x14ac:dyDescent="0.3">
      <c r="B401">
        <v>400</v>
      </c>
      <c r="C401" s="52">
        <f t="shared" si="20"/>
        <v>160.00000000000119</v>
      </c>
      <c r="D401">
        <v>20</v>
      </c>
      <c r="E401" cm="1">
        <f t="array" ref="E401">_xlfn.IFS(E$1='스테이지별 몬스터 스텟'!$H$3,SUMIFS('스테이지별 몬스터 스텟'!$R:$R,'스테이지별 몬스터 스텟'!$D:$D,'스테이지별 난이도 설정'!$B401),
E$1='스테이지별 몬스터 스텟'!$S$3,SUMIFS('스테이지별 몬스터 스텟'!$AC:$AC,'스테이지별 몬스터 스텟'!$D:$D,'스테이지별 난이도 설정'!$B401),
E$1='스테이지별 몬스터 스텟'!$AD$3,SUMIFS('스테이지별 몬스터 스텟'!$AN:$AN,'스테이지별 몬스터 스텟'!$D:$D,'스테이지별 난이도 설정'!$B401))</f>
        <v>5</v>
      </c>
      <c r="F401" cm="1">
        <f t="array" ref="F401">_xlfn.IFS(F$1='스테이지별 몬스터 스텟'!$H$3,SUMIFS('스테이지별 몬스터 스텟'!$R:$R,'스테이지별 몬스터 스텟'!$D:$D,'스테이지별 난이도 설정'!$B401),
F$1='스테이지별 몬스터 스텟'!$S$3,SUMIFS('스테이지별 몬스터 스텟'!$AC:$AC,'스테이지별 몬스터 스텟'!$D:$D,'스테이지별 난이도 설정'!$B401),
F$1='스테이지별 몬스터 스텟'!$AD$3,SUMIFS('스테이지별 몬스터 스텟'!$AN:$AN,'스테이지별 몬스터 스텟'!$D:$D,'스테이지별 난이도 설정'!$B401))</f>
        <v>10</v>
      </c>
      <c r="G401" cm="1">
        <f t="array" ref="G401">_xlfn.IFS(G$1='스테이지별 몬스터 스텟'!$H$3,SUMIFS('스테이지별 몬스터 스텟'!$R:$R,'스테이지별 몬스터 스텟'!$D:$D,'스테이지별 난이도 설정'!$B401),
G$1='스테이지별 몬스터 스텟'!$S$3,SUMIFS('스테이지별 몬스터 스텟'!$AC:$AC,'스테이지별 몬스터 스텟'!$D:$D,'스테이지별 난이도 설정'!$B401),
G$1='스테이지별 몬스터 스텟'!$AD$3,SUMIFS('스테이지별 몬스터 스텟'!$AN:$AN,'스테이지별 몬스터 스텟'!$D:$D,'스테이지별 난이도 설정'!$B401))</f>
        <v>15</v>
      </c>
      <c r="H401">
        <f t="shared" si="18"/>
        <v>30</v>
      </c>
      <c r="I401">
        <f t="shared" si="19"/>
        <v>1.5</v>
      </c>
    </row>
    <row r="402" spans="2:9" x14ac:dyDescent="0.3">
      <c r="B402">
        <v>401</v>
      </c>
      <c r="C402" s="52">
        <f t="shared" si="20"/>
        <v>160.4000000000012</v>
      </c>
      <c r="D402">
        <v>20</v>
      </c>
      <c r="E402" cm="1">
        <f t="array" ref="E402">_xlfn.IFS(E$1='스테이지별 몬스터 스텟'!$H$3,SUMIFS('스테이지별 몬스터 스텟'!$R:$R,'스테이지별 몬스터 스텟'!$D:$D,'스테이지별 난이도 설정'!$B402),
E$1='스테이지별 몬스터 스텟'!$S$3,SUMIFS('스테이지별 몬스터 스텟'!$AC:$AC,'스테이지별 몬스터 스텟'!$D:$D,'스테이지별 난이도 설정'!$B402),
E$1='스테이지별 몬스터 스텟'!$AD$3,SUMIFS('스테이지별 몬스터 스텟'!$AN:$AN,'스테이지별 몬스터 스텟'!$D:$D,'스테이지별 난이도 설정'!$B402))</f>
        <v>5</v>
      </c>
      <c r="F402" cm="1">
        <f t="array" ref="F402">_xlfn.IFS(F$1='스테이지별 몬스터 스텟'!$H$3,SUMIFS('스테이지별 몬스터 스텟'!$R:$R,'스테이지별 몬스터 스텟'!$D:$D,'스테이지별 난이도 설정'!$B402),
F$1='스테이지별 몬스터 스텟'!$S$3,SUMIFS('스테이지별 몬스터 스텟'!$AC:$AC,'스테이지별 몬스터 스텟'!$D:$D,'스테이지별 난이도 설정'!$B402),
F$1='스테이지별 몬스터 스텟'!$AD$3,SUMIFS('스테이지별 몬스터 스텟'!$AN:$AN,'스테이지별 몬스터 스텟'!$D:$D,'스테이지별 난이도 설정'!$B402))</f>
        <v>10</v>
      </c>
      <c r="G402" cm="1">
        <f t="array" ref="G402">_xlfn.IFS(G$1='스테이지별 몬스터 스텟'!$H$3,SUMIFS('스테이지별 몬스터 스텟'!$R:$R,'스테이지별 몬스터 스텟'!$D:$D,'스테이지별 난이도 설정'!$B402),
G$1='스테이지별 몬스터 스텟'!$S$3,SUMIFS('스테이지별 몬스터 스텟'!$AC:$AC,'스테이지별 몬스터 스텟'!$D:$D,'스테이지별 난이도 설정'!$B402),
G$1='스테이지별 몬스터 스텟'!$AD$3,SUMIFS('스테이지별 몬스터 스텟'!$AN:$AN,'스테이지별 몬스터 스텟'!$D:$D,'스테이지별 난이도 설정'!$B402))</f>
        <v>15</v>
      </c>
      <c r="H402">
        <f t="shared" si="18"/>
        <v>30</v>
      </c>
      <c r="I402">
        <f t="shared" si="19"/>
        <v>1.5</v>
      </c>
    </row>
    <row r="403" spans="2:9" x14ac:dyDescent="0.3">
      <c r="B403">
        <v>402</v>
      </c>
      <c r="C403" s="52">
        <f t="shared" si="20"/>
        <v>160.80000000000121</v>
      </c>
      <c r="D403">
        <v>20</v>
      </c>
      <c r="E403" cm="1">
        <f t="array" ref="E403">_xlfn.IFS(E$1='스테이지별 몬스터 스텟'!$H$3,SUMIFS('스테이지별 몬스터 스텟'!$R:$R,'스테이지별 몬스터 스텟'!$D:$D,'스테이지별 난이도 설정'!$B403),
E$1='스테이지별 몬스터 스텟'!$S$3,SUMIFS('스테이지별 몬스터 스텟'!$AC:$AC,'스테이지별 몬스터 스텟'!$D:$D,'스테이지별 난이도 설정'!$B403),
E$1='스테이지별 몬스터 스텟'!$AD$3,SUMIFS('스테이지별 몬스터 스텟'!$AN:$AN,'스테이지별 몬스터 스텟'!$D:$D,'스테이지별 난이도 설정'!$B403))</f>
        <v>5</v>
      </c>
      <c r="F403" cm="1">
        <f t="array" ref="F403">_xlfn.IFS(F$1='스테이지별 몬스터 스텟'!$H$3,SUMIFS('스테이지별 몬스터 스텟'!$R:$R,'스테이지별 몬스터 스텟'!$D:$D,'스테이지별 난이도 설정'!$B403),
F$1='스테이지별 몬스터 스텟'!$S$3,SUMIFS('스테이지별 몬스터 스텟'!$AC:$AC,'스테이지별 몬스터 스텟'!$D:$D,'스테이지별 난이도 설정'!$B403),
F$1='스테이지별 몬스터 스텟'!$AD$3,SUMIFS('스테이지별 몬스터 스텟'!$AN:$AN,'스테이지별 몬스터 스텟'!$D:$D,'스테이지별 난이도 설정'!$B403))</f>
        <v>10</v>
      </c>
      <c r="G403" cm="1">
        <f t="array" ref="G403">_xlfn.IFS(G$1='스테이지별 몬스터 스텟'!$H$3,SUMIFS('스테이지별 몬스터 스텟'!$R:$R,'스테이지별 몬스터 스텟'!$D:$D,'스테이지별 난이도 설정'!$B403),
G$1='스테이지별 몬스터 스텟'!$S$3,SUMIFS('스테이지별 몬스터 스텟'!$AC:$AC,'스테이지별 몬스터 스텟'!$D:$D,'스테이지별 난이도 설정'!$B403),
G$1='스테이지별 몬스터 스텟'!$AD$3,SUMIFS('스테이지별 몬스터 스텟'!$AN:$AN,'스테이지별 몬스터 스텟'!$D:$D,'스테이지별 난이도 설정'!$B403))</f>
        <v>15</v>
      </c>
      <c r="H403">
        <f t="shared" si="18"/>
        <v>30</v>
      </c>
      <c r="I403">
        <f t="shared" si="19"/>
        <v>1.5</v>
      </c>
    </row>
    <row r="404" spans="2:9" x14ac:dyDescent="0.3">
      <c r="B404">
        <v>403</v>
      </c>
      <c r="C404" s="52">
        <f t="shared" si="20"/>
        <v>161.20000000000121</v>
      </c>
      <c r="D404">
        <v>20</v>
      </c>
      <c r="E404" cm="1">
        <f t="array" ref="E404">_xlfn.IFS(E$1='스테이지별 몬스터 스텟'!$H$3,SUMIFS('스테이지별 몬스터 스텟'!$R:$R,'스테이지별 몬스터 스텟'!$D:$D,'스테이지별 난이도 설정'!$B404),
E$1='스테이지별 몬스터 스텟'!$S$3,SUMIFS('스테이지별 몬스터 스텟'!$AC:$AC,'스테이지별 몬스터 스텟'!$D:$D,'스테이지별 난이도 설정'!$B404),
E$1='스테이지별 몬스터 스텟'!$AD$3,SUMIFS('스테이지별 몬스터 스텟'!$AN:$AN,'스테이지별 몬스터 스텟'!$D:$D,'스테이지별 난이도 설정'!$B404))</f>
        <v>5</v>
      </c>
      <c r="F404" cm="1">
        <f t="array" ref="F404">_xlfn.IFS(F$1='스테이지별 몬스터 스텟'!$H$3,SUMIFS('스테이지별 몬스터 스텟'!$R:$R,'스테이지별 몬스터 스텟'!$D:$D,'스테이지별 난이도 설정'!$B404),
F$1='스테이지별 몬스터 스텟'!$S$3,SUMIFS('스테이지별 몬스터 스텟'!$AC:$AC,'스테이지별 몬스터 스텟'!$D:$D,'스테이지별 난이도 설정'!$B404),
F$1='스테이지별 몬스터 스텟'!$AD$3,SUMIFS('스테이지별 몬스터 스텟'!$AN:$AN,'스테이지별 몬스터 스텟'!$D:$D,'스테이지별 난이도 설정'!$B404))</f>
        <v>10</v>
      </c>
      <c r="G404" cm="1">
        <f t="array" ref="G404">_xlfn.IFS(G$1='스테이지별 몬스터 스텟'!$H$3,SUMIFS('스테이지별 몬스터 스텟'!$R:$R,'스테이지별 몬스터 스텟'!$D:$D,'스테이지별 난이도 설정'!$B404),
G$1='스테이지별 몬스터 스텟'!$S$3,SUMIFS('스테이지별 몬스터 스텟'!$AC:$AC,'스테이지별 몬스터 스텟'!$D:$D,'스테이지별 난이도 설정'!$B404),
G$1='스테이지별 몬스터 스텟'!$AD$3,SUMIFS('스테이지별 몬스터 스텟'!$AN:$AN,'스테이지별 몬스터 스텟'!$D:$D,'스테이지별 난이도 설정'!$B404))</f>
        <v>15</v>
      </c>
      <c r="H404">
        <f t="shared" si="18"/>
        <v>30</v>
      </c>
      <c r="I404">
        <f t="shared" si="19"/>
        <v>1.5</v>
      </c>
    </row>
    <row r="405" spans="2:9" x14ac:dyDescent="0.3">
      <c r="B405">
        <v>404</v>
      </c>
      <c r="C405" s="52">
        <f t="shared" si="20"/>
        <v>161.60000000000122</v>
      </c>
      <c r="D405">
        <v>20</v>
      </c>
      <c r="E405" cm="1">
        <f t="array" ref="E405">_xlfn.IFS(E$1='스테이지별 몬스터 스텟'!$H$3,SUMIFS('스테이지별 몬스터 스텟'!$R:$R,'스테이지별 몬스터 스텟'!$D:$D,'스테이지별 난이도 설정'!$B405),
E$1='스테이지별 몬스터 스텟'!$S$3,SUMIFS('스테이지별 몬스터 스텟'!$AC:$AC,'스테이지별 몬스터 스텟'!$D:$D,'스테이지별 난이도 설정'!$B405),
E$1='스테이지별 몬스터 스텟'!$AD$3,SUMIFS('스테이지별 몬스터 스텟'!$AN:$AN,'스테이지별 몬스터 스텟'!$D:$D,'스테이지별 난이도 설정'!$B405))</f>
        <v>5</v>
      </c>
      <c r="F405" cm="1">
        <f t="array" ref="F405">_xlfn.IFS(F$1='스테이지별 몬스터 스텟'!$H$3,SUMIFS('스테이지별 몬스터 스텟'!$R:$R,'스테이지별 몬스터 스텟'!$D:$D,'스테이지별 난이도 설정'!$B405),
F$1='스테이지별 몬스터 스텟'!$S$3,SUMIFS('스테이지별 몬스터 스텟'!$AC:$AC,'스테이지별 몬스터 스텟'!$D:$D,'스테이지별 난이도 설정'!$B405),
F$1='스테이지별 몬스터 스텟'!$AD$3,SUMIFS('스테이지별 몬스터 스텟'!$AN:$AN,'스테이지별 몬스터 스텟'!$D:$D,'스테이지별 난이도 설정'!$B405))</f>
        <v>10</v>
      </c>
      <c r="G405" cm="1">
        <f t="array" ref="G405">_xlfn.IFS(G$1='스테이지별 몬스터 스텟'!$H$3,SUMIFS('스테이지별 몬스터 스텟'!$R:$R,'스테이지별 몬스터 스텟'!$D:$D,'스테이지별 난이도 설정'!$B405),
G$1='스테이지별 몬스터 스텟'!$S$3,SUMIFS('스테이지별 몬스터 스텟'!$AC:$AC,'스테이지별 몬스터 스텟'!$D:$D,'스테이지별 난이도 설정'!$B405),
G$1='스테이지별 몬스터 스텟'!$AD$3,SUMIFS('스테이지별 몬스터 스텟'!$AN:$AN,'스테이지별 몬스터 스텟'!$D:$D,'스테이지별 난이도 설정'!$B405))</f>
        <v>15</v>
      </c>
      <c r="H405">
        <f t="shared" si="18"/>
        <v>30</v>
      </c>
      <c r="I405">
        <f t="shared" si="19"/>
        <v>1.5</v>
      </c>
    </row>
    <row r="406" spans="2:9" x14ac:dyDescent="0.3">
      <c r="B406">
        <v>405</v>
      </c>
      <c r="C406" s="52">
        <f t="shared" si="20"/>
        <v>162.00000000000122</v>
      </c>
      <c r="D406">
        <v>20</v>
      </c>
      <c r="E406" cm="1">
        <f t="array" ref="E406">_xlfn.IFS(E$1='스테이지별 몬스터 스텟'!$H$3,SUMIFS('스테이지별 몬스터 스텟'!$R:$R,'스테이지별 몬스터 스텟'!$D:$D,'스테이지별 난이도 설정'!$B406),
E$1='스테이지별 몬스터 스텟'!$S$3,SUMIFS('스테이지별 몬스터 스텟'!$AC:$AC,'스테이지별 몬스터 스텟'!$D:$D,'스테이지별 난이도 설정'!$B406),
E$1='스테이지별 몬스터 스텟'!$AD$3,SUMIFS('스테이지별 몬스터 스텟'!$AN:$AN,'스테이지별 몬스터 스텟'!$D:$D,'스테이지별 난이도 설정'!$B406))</f>
        <v>5</v>
      </c>
      <c r="F406" cm="1">
        <f t="array" ref="F406">_xlfn.IFS(F$1='스테이지별 몬스터 스텟'!$H$3,SUMIFS('스테이지별 몬스터 스텟'!$R:$R,'스테이지별 몬스터 스텟'!$D:$D,'스테이지별 난이도 설정'!$B406),
F$1='스테이지별 몬스터 스텟'!$S$3,SUMIFS('스테이지별 몬스터 스텟'!$AC:$AC,'스테이지별 몬스터 스텟'!$D:$D,'스테이지별 난이도 설정'!$B406),
F$1='스테이지별 몬스터 스텟'!$AD$3,SUMIFS('스테이지별 몬스터 스텟'!$AN:$AN,'스테이지별 몬스터 스텟'!$D:$D,'스테이지별 난이도 설정'!$B406))</f>
        <v>10</v>
      </c>
      <c r="G406" cm="1">
        <f t="array" ref="G406">_xlfn.IFS(G$1='스테이지별 몬스터 스텟'!$H$3,SUMIFS('스테이지별 몬스터 스텟'!$R:$R,'스테이지별 몬스터 스텟'!$D:$D,'스테이지별 난이도 설정'!$B406),
G$1='스테이지별 몬스터 스텟'!$S$3,SUMIFS('스테이지별 몬스터 스텟'!$AC:$AC,'스테이지별 몬스터 스텟'!$D:$D,'스테이지별 난이도 설정'!$B406),
G$1='스테이지별 몬스터 스텟'!$AD$3,SUMIFS('스테이지별 몬스터 스텟'!$AN:$AN,'스테이지별 몬스터 스텟'!$D:$D,'스테이지별 난이도 설정'!$B406))</f>
        <v>15</v>
      </c>
      <c r="H406">
        <f t="shared" si="18"/>
        <v>30</v>
      </c>
      <c r="I406">
        <f t="shared" si="19"/>
        <v>1.5</v>
      </c>
    </row>
    <row r="407" spans="2:9" x14ac:dyDescent="0.3">
      <c r="B407">
        <v>406</v>
      </c>
      <c r="C407" s="52">
        <f t="shared" si="20"/>
        <v>162.40000000000123</v>
      </c>
      <c r="D407">
        <v>20</v>
      </c>
      <c r="E407" cm="1">
        <f t="array" ref="E407">_xlfn.IFS(E$1='스테이지별 몬스터 스텟'!$H$3,SUMIFS('스테이지별 몬스터 스텟'!$R:$R,'스테이지별 몬스터 스텟'!$D:$D,'스테이지별 난이도 설정'!$B407),
E$1='스테이지별 몬스터 스텟'!$S$3,SUMIFS('스테이지별 몬스터 스텟'!$AC:$AC,'스테이지별 몬스터 스텟'!$D:$D,'스테이지별 난이도 설정'!$B407),
E$1='스테이지별 몬스터 스텟'!$AD$3,SUMIFS('스테이지별 몬스터 스텟'!$AN:$AN,'스테이지별 몬스터 스텟'!$D:$D,'스테이지별 난이도 설정'!$B407))</f>
        <v>5</v>
      </c>
      <c r="F407" cm="1">
        <f t="array" ref="F407">_xlfn.IFS(F$1='스테이지별 몬스터 스텟'!$H$3,SUMIFS('스테이지별 몬스터 스텟'!$R:$R,'스테이지별 몬스터 스텟'!$D:$D,'스테이지별 난이도 설정'!$B407),
F$1='스테이지별 몬스터 스텟'!$S$3,SUMIFS('스테이지별 몬스터 스텟'!$AC:$AC,'스테이지별 몬스터 스텟'!$D:$D,'스테이지별 난이도 설정'!$B407),
F$1='스테이지별 몬스터 스텟'!$AD$3,SUMIFS('스테이지별 몬스터 스텟'!$AN:$AN,'스테이지별 몬스터 스텟'!$D:$D,'스테이지별 난이도 설정'!$B407))</f>
        <v>10</v>
      </c>
      <c r="G407" cm="1">
        <f t="array" ref="G407">_xlfn.IFS(G$1='스테이지별 몬스터 스텟'!$H$3,SUMIFS('스테이지별 몬스터 스텟'!$R:$R,'스테이지별 몬스터 스텟'!$D:$D,'스테이지별 난이도 설정'!$B407),
G$1='스테이지별 몬스터 스텟'!$S$3,SUMIFS('스테이지별 몬스터 스텟'!$AC:$AC,'스테이지별 몬스터 스텟'!$D:$D,'스테이지별 난이도 설정'!$B407),
G$1='스테이지별 몬스터 스텟'!$AD$3,SUMIFS('스테이지별 몬스터 스텟'!$AN:$AN,'스테이지별 몬스터 스텟'!$D:$D,'스테이지별 난이도 설정'!$B407))</f>
        <v>15</v>
      </c>
      <c r="H407">
        <f t="shared" si="18"/>
        <v>30</v>
      </c>
      <c r="I407">
        <f t="shared" si="19"/>
        <v>1.5</v>
      </c>
    </row>
    <row r="408" spans="2:9" x14ac:dyDescent="0.3">
      <c r="B408">
        <v>407</v>
      </c>
      <c r="C408" s="52">
        <f t="shared" si="20"/>
        <v>162.80000000000123</v>
      </c>
      <c r="D408">
        <v>20</v>
      </c>
      <c r="E408" cm="1">
        <f t="array" ref="E408">_xlfn.IFS(E$1='스테이지별 몬스터 스텟'!$H$3,SUMIFS('스테이지별 몬스터 스텟'!$R:$R,'스테이지별 몬스터 스텟'!$D:$D,'스테이지별 난이도 설정'!$B408),
E$1='스테이지별 몬스터 스텟'!$S$3,SUMIFS('스테이지별 몬스터 스텟'!$AC:$AC,'스테이지별 몬스터 스텟'!$D:$D,'스테이지별 난이도 설정'!$B408),
E$1='스테이지별 몬스터 스텟'!$AD$3,SUMIFS('스테이지별 몬스터 스텟'!$AN:$AN,'스테이지별 몬스터 스텟'!$D:$D,'스테이지별 난이도 설정'!$B408))</f>
        <v>5</v>
      </c>
      <c r="F408" cm="1">
        <f t="array" ref="F408">_xlfn.IFS(F$1='스테이지별 몬스터 스텟'!$H$3,SUMIFS('스테이지별 몬스터 스텟'!$R:$R,'스테이지별 몬스터 스텟'!$D:$D,'스테이지별 난이도 설정'!$B408),
F$1='스테이지별 몬스터 스텟'!$S$3,SUMIFS('스테이지별 몬스터 스텟'!$AC:$AC,'스테이지별 몬스터 스텟'!$D:$D,'스테이지별 난이도 설정'!$B408),
F$1='스테이지별 몬스터 스텟'!$AD$3,SUMIFS('스테이지별 몬스터 스텟'!$AN:$AN,'스테이지별 몬스터 스텟'!$D:$D,'스테이지별 난이도 설정'!$B408))</f>
        <v>10</v>
      </c>
      <c r="G408" cm="1">
        <f t="array" ref="G408">_xlfn.IFS(G$1='스테이지별 몬스터 스텟'!$H$3,SUMIFS('스테이지별 몬스터 스텟'!$R:$R,'스테이지별 몬스터 스텟'!$D:$D,'스테이지별 난이도 설정'!$B408),
G$1='스테이지별 몬스터 스텟'!$S$3,SUMIFS('스테이지별 몬스터 스텟'!$AC:$AC,'스테이지별 몬스터 스텟'!$D:$D,'스테이지별 난이도 설정'!$B408),
G$1='스테이지별 몬스터 스텟'!$AD$3,SUMIFS('스테이지별 몬스터 스텟'!$AN:$AN,'스테이지별 몬스터 스텟'!$D:$D,'스테이지별 난이도 설정'!$B408))</f>
        <v>15</v>
      </c>
      <c r="H408">
        <f t="shared" si="18"/>
        <v>30</v>
      </c>
      <c r="I408">
        <f t="shared" si="19"/>
        <v>1.5</v>
      </c>
    </row>
    <row r="409" spans="2:9" x14ac:dyDescent="0.3">
      <c r="B409">
        <v>408</v>
      </c>
      <c r="C409" s="52">
        <f t="shared" si="20"/>
        <v>163.20000000000124</v>
      </c>
      <c r="D409">
        <v>20</v>
      </c>
      <c r="E409" cm="1">
        <f t="array" ref="E409">_xlfn.IFS(E$1='스테이지별 몬스터 스텟'!$H$3,SUMIFS('스테이지별 몬스터 스텟'!$R:$R,'스테이지별 몬스터 스텟'!$D:$D,'스테이지별 난이도 설정'!$B409),
E$1='스테이지별 몬스터 스텟'!$S$3,SUMIFS('스테이지별 몬스터 스텟'!$AC:$AC,'스테이지별 몬스터 스텟'!$D:$D,'스테이지별 난이도 설정'!$B409),
E$1='스테이지별 몬스터 스텟'!$AD$3,SUMIFS('스테이지별 몬스터 스텟'!$AN:$AN,'스테이지별 몬스터 스텟'!$D:$D,'스테이지별 난이도 설정'!$B409))</f>
        <v>5</v>
      </c>
      <c r="F409" cm="1">
        <f t="array" ref="F409">_xlfn.IFS(F$1='스테이지별 몬스터 스텟'!$H$3,SUMIFS('스테이지별 몬스터 스텟'!$R:$R,'스테이지별 몬스터 스텟'!$D:$D,'스테이지별 난이도 설정'!$B409),
F$1='스테이지별 몬스터 스텟'!$S$3,SUMIFS('스테이지별 몬스터 스텟'!$AC:$AC,'스테이지별 몬스터 스텟'!$D:$D,'스테이지별 난이도 설정'!$B409),
F$1='스테이지별 몬스터 스텟'!$AD$3,SUMIFS('스테이지별 몬스터 스텟'!$AN:$AN,'스테이지별 몬스터 스텟'!$D:$D,'스테이지별 난이도 설정'!$B409))</f>
        <v>10</v>
      </c>
      <c r="G409" cm="1">
        <f t="array" ref="G409">_xlfn.IFS(G$1='스테이지별 몬스터 스텟'!$H$3,SUMIFS('스테이지별 몬스터 스텟'!$R:$R,'스테이지별 몬스터 스텟'!$D:$D,'스테이지별 난이도 설정'!$B409),
G$1='스테이지별 몬스터 스텟'!$S$3,SUMIFS('스테이지별 몬스터 스텟'!$AC:$AC,'스테이지별 몬스터 스텟'!$D:$D,'스테이지별 난이도 설정'!$B409),
G$1='스테이지별 몬스터 스텟'!$AD$3,SUMIFS('스테이지별 몬스터 스텟'!$AN:$AN,'스테이지별 몬스터 스텟'!$D:$D,'스테이지별 난이도 설정'!$B409))</f>
        <v>15</v>
      </c>
      <c r="H409">
        <f t="shared" si="18"/>
        <v>30</v>
      </c>
      <c r="I409">
        <f t="shared" si="19"/>
        <v>1.5</v>
      </c>
    </row>
    <row r="410" spans="2:9" x14ac:dyDescent="0.3">
      <c r="B410">
        <v>409</v>
      </c>
      <c r="C410" s="52">
        <f t="shared" si="20"/>
        <v>163.60000000000124</v>
      </c>
      <c r="D410">
        <v>20</v>
      </c>
      <c r="E410" cm="1">
        <f t="array" ref="E410">_xlfn.IFS(E$1='스테이지별 몬스터 스텟'!$H$3,SUMIFS('스테이지별 몬스터 스텟'!$R:$R,'스테이지별 몬스터 스텟'!$D:$D,'스테이지별 난이도 설정'!$B410),
E$1='스테이지별 몬스터 스텟'!$S$3,SUMIFS('스테이지별 몬스터 스텟'!$AC:$AC,'스테이지별 몬스터 스텟'!$D:$D,'스테이지별 난이도 설정'!$B410),
E$1='스테이지별 몬스터 스텟'!$AD$3,SUMIFS('스테이지별 몬스터 스텟'!$AN:$AN,'스테이지별 몬스터 스텟'!$D:$D,'스테이지별 난이도 설정'!$B410))</f>
        <v>5</v>
      </c>
      <c r="F410" cm="1">
        <f t="array" ref="F410">_xlfn.IFS(F$1='스테이지별 몬스터 스텟'!$H$3,SUMIFS('스테이지별 몬스터 스텟'!$R:$R,'스테이지별 몬스터 스텟'!$D:$D,'스테이지별 난이도 설정'!$B410),
F$1='스테이지별 몬스터 스텟'!$S$3,SUMIFS('스테이지별 몬스터 스텟'!$AC:$AC,'스테이지별 몬스터 스텟'!$D:$D,'스테이지별 난이도 설정'!$B410),
F$1='스테이지별 몬스터 스텟'!$AD$3,SUMIFS('스테이지별 몬스터 스텟'!$AN:$AN,'스테이지별 몬스터 스텟'!$D:$D,'스테이지별 난이도 설정'!$B410))</f>
        <v>10</v>
      </c>
      <c r="G410" cm="1">
        <f t="array" ref="G410">_xlfn.IFS(G$1='스테이지별 몬스터 스텟'!$H$3,SUMIFS('스테이지별 몬스터 스텟'!$R:$R,'스테이지별 몬스터 스텟'!$D:$D,'스테이지별 난이도 설정'!$B410),
G$1='스테이지별 몬스터 스텟'!$S$3,SUMIFS('스테이지별 몬스터 스텟'!$AC:$AC,'스테이지별 몬스터 스텟'!$D:$D,'스테이지별 난이도 설정'!$B410),
G$1='스테이지별 몬스터 스텟'!$AD$3,SUMIFS('스테이지별 몬스터 스텟'!$AN:$AN,'스테이지별 몬스터 스텟'!$D:$D,'스테이지별 난이도 설정'!$B410))</f>
        <v>15</v>
      </c>
      <c r="H410">
        <f t="shared" si="18"/>
        <v>30</v>
      </c>
      <c r="I410">
        <f t="shared" si="19"/>
        <v>1.5</v>
      </c>
    </row>
    <row r="411" spans="2:9" x14ac:dyDescent="0.3">
      <c r="B411">
        <v>410</v>
      </c>
      <c r="C411" s="52">
        <f t="shared" si="20"/>
        <v>164.00000000000125</v>
      </c>
      <c r="D411">
        <v>20</v>
      </c>
      <c r="E411" cm="1">
        <f t="array" ref="E411">_xlfn.IFS(E$1='스테이지별 몬스터 스텟'!$H$3,SUMIFS('스테이지별 몬스터 스텟'!$R:$R,'스테이지별 몬스터 스텟'!$D:$D,'스테이지별 난이도 설정'!$B411),
E$1='스테이지별 몬스터 스텟'!$S$3,SUMIFS('스테이지별 몬스터 스텟'!$AC:$AC,'스테이지별 몬스터 스텟'!$D:$D,'스테이지별 난이도 설정'!$B411),
E$1='스테이지별 몬스터 스텟'!$AD$3,SUMIFS('스테이지별 몬스터 스텟'!$AN:$AN,'스테이지별 몬스터 스텟'!$D:$D,'스테이지별 난이도 설정'!$B411))</f>
        <v>5</v>
      </c>
      <c r="F411" cm="1">
        <f t="array" ref="F411">_xlfn.IFS(F$1='스테이지별 몬스터 스텟'!$H$3,SUMIFS('스테이지별 몬스터 스텟'!$R:$R,'스테이지별 몬스터 스텟'!$D:$D,'스테이지별 난이도 설정'!$B411),
F$1='스테이지별 몬스터 스텟'!$S$3,SUMIFS('스테이지별 몬스터 스텟'!$AC:$AC,'스테이지별 몬스터 스텟'!$D:$D,'스테이지별 난이도 설정'!$B411),
F$1='스테이지별 몬스터 스텟'!$AD$3,SUMIFS('스테이지별 몬스터 스텟'!$AN:$AN,'스테이지별 몬스터 스텟'!$D:$D,'스테이지별 난이도 설정'!$B411))</f>
        <v>10</v>
      </c>
      <c r="G411" cm="1">
        <f t="array" ref="G411">_xlfn.IFS(G$1='스테이지별 몬스터 스텟'!$H$3,SUMIFS('스테이지별 몬스터 스텟'!$R:$R,'스테이지별 몬스터 스텟'!$D:$D,'스테이지별 난이도 설정'!$B411),
G$1='스테이지별 몬스터 스텟'!$S$3,SUMIFS('스테이지별 몬스터 스텟'!$AC:$AC,'스테이지별 몬스터 스텟'!$D:$D,'스테이지별 난이도 설정'!$B411),
G$1='스테이지별 몬스터 스텟'!$AD$3,SUMIFS('스테이지별 몬스터 스텟'!$AN:$AN,'스테이지별 몬스터 스텟'!$D:$D,'스테이지별 난이도 설정'!$B411))</f>
        <v>15</v>
      </c>
      <c r="H411">
        <f t="shared" si="18"/>
        <v>30</v>
      </c>
      <c r="I411">
        <f t="shared" si="19"/>
        <v>1.5</v>
      </c>
    </row>
    <row r="412" spans="2:9" x14ac:dyDescent="0.3">
      <c r="B412">
        <v>411</v>
      </c>
      <c r="C412" s="52">
        <f t="shared" si="20"/>
        <v>164.40000000000126</v>
      </c>
      <c r="D412">
        <v>20</v>
      </c>
      <c r="E412" cm="1">
        <f t="array" ref="E412">_xlfn.IFS(E$1='스테이지별 몬스터 스텟'!$H$3,SUMIFS('스테이지별 몬스터 스텟'!$R:$R,'스테이지별 몬스터 스텟'!$D:$D,'스테이지별 난이도 설정'!$B412),
E$1='스테이지별 몬스터 스텟'!$S$3,SUMIFS('스테이지별 몬스터 스텟'!$AC:$AC,'스테이지별 몬스터 스텟'!$D:$D,'스테이지별 난이도 설정'!$B412),
E$1='스테이지별 몬스터 스텟'!$AD$3,SUMIFS('스테이지별 몬스터 스텟'!$AN:$AN,'스테이지별 몬스터 스텟'!$D:$D,'스테이지별 난이도 설정'!$B412))</f>
        <v>5</v>
      </c>
      <c r="F412" cm="1">
        <f t="array" ref="F412">_xlfn.IFS(F$1='스테이지별 몬스터 스텟'!$H$3,SUMIFS('스테이지별 몬스터 스텟'!$R:$R,'스테이지별 몬스터 스텟'!$D:$D,'스테이지별 난이도 설정'!$B412),
F$1='스테이지별 몬스터 스텟'!$S$3,SUMIFS('스테이지별 몬스터 스텟'!$AC:$AC,'스테이지별 몬스터 스텟'!$D:$D,'스테이지별 난이도 설정'!$B412),
F$1='스테이지별 몬스터 스텟'!$AD$3,SUMIFS('스테이지별 몬스터 스텟'!$AN:$AN,'스테이지별 몬스터 스텟'!$D:$D,'스테이지별 난이도 설정'!$B412))</f>
        <v>10</v>
      </c>
      <c r="G412" cm="1">
        <f t="array" ref="G412">_xlfn.IFS(G$1='스테이지별 몬스터 스텟'!$H$3,SUMIFS('스테이지별 몬스터 스텟'!$R:$R,'스테이지별 몬스터 스텟'!$D:$D,'스테이지별 난이도 설정'!$B412),
G$1='스테이지별 몬스터 스텟'!$S$3,SUMIFS('스테이지별 몬스터 스텟'!$AC:$AC,'스테이지별 몬스터 스텟'!$D:$D,'스테이지별 난이도 설정'!$B412),
G$1='스테이지별 몬스터 스텟'!$AD$3,SUMIFS('스테이지별 몬스터 스텟'!$AN:$AN,'스테이지별 몬스터 스텟'!$D:$D,'스테이지별 난이도 설정'!$B412))</f>
        <v>15</v>
      </c>
      <c r="H412">
        <f t="shared" si="18"/>
        <v>30</v>
      </c>
      <c r="I412">
        <f t="shared" si="19"/>
        <v>1.5</v>
      </c>
    </row>
    <row r="413" spans="2:9" x14ac:dyDescent="0.3">
      <c r="B413">
        <v>412</v>
      </c>
      <c r="C413" s="52">
        <f t="shared" si="20"/>
        <v>164.80000000000126</v>
      </c>
      <c r="D413">
        <v>20</v>
      </c>
      <c r="E413" cm="1">
        <f t="array" ref="E413">_xlfn.IFS(E$1='스테이지별 몬스터 스텟'!$H$3,SUMIFS('스테이지별 몬스터 스텟'!$R:$R,'스테이지별 몬스터 스텟'!$D:$D,'스테이지별 난이도 설정'!$B413),
E$1='스테이지별 몬스터 스텟'!$S$3,SUMIFS('스테이지별 몬스터 스텟'!$AC:$AC,'스테이지별 몬스터 스텟'!$D:$D,'스테이지별 난이도 설정'!$B413),
E$1='스테이지별 몬스터 스텟'!$AD$3,SUMIFS('스테이지별 몬스터 스텟'!$AN:$AN,'스테이지별 몬스터 스텟'!$D:$D,'스테이지별 난이도 설정'!$B413))</f>
        <v>5</v>
      </c>
      <c r="F413" cm="1">
        <f t="array" ref="F413">_xlfn.IFS(F$1='스테이지별 몬스터 스텟'!$H$3,SUMIFS('스테이지별 몬스터 스텟'!$R:$R,'스테이지별 몬스터 스텟'!$D:$D,'스테이지별 난이도 설정'!$B413),
F$1='스테이지별 몬스터 스텟'!$S$3,SUMIFS('스테이지별 몬스터 스텟'!$AC:$AC,'스테이지별 몬스터 스텟'!$D:$D,'스테이지별 난이도 설정'!$B413),
F$1='스테이지별 몬스터 스텟'!$AD$3,SUMIFS('스테이지별 몬스터 스텟'!$AN:$AN,'스테이지별 몬스터 스텟'!$D:$D,'스테이지별 난이도 설정'!$B413))</f>
        <v>10</v>
      </c>
      <c r="G413" cm="1">
        <f t="array" ref="G413">_xlfn.IFS(G$1='스테이지별 몬스터 스텟'!$H$3,SUMIFS('스테이지별 몬스터 스텟'!$R:$R,'스테이지별 몬스터 스텟'!$D:$D,'스테이지별 난이도 설정'!$B413),
G$1='스테이지별 몬스터 스텟'!$S$3,SUMIFS('스테이지별 몬스터 스텟'!$AC:$AC,'스테이지별 몬스터 스텟'!$D:$D,'스테이지별 난이도 설정'!$B413),
G$1='스테이지별 몬스터 스텟'!$AD$3,SUMIFS('스테이지별 몬스터 스텟'!$AN:$AN,'스테이지별 몬스터 스텟'!$D:$D,'스테이지별 난이도 설정'!$B413))</f>
        <v>15</v>
      </c>
      <c r="H413">
        <f t="shared" si="18"/>
        <v>30</v>
      </c>
      <c r="I413">
        <f t="shared" si="19"/>
        <v>1.5</v>
      </c>
    </row>
    <row r="414" spans="2:9" x14ac:dyDescent="0.3">
      <c r="B414">
        <v>413</v>
      </c>
      <c r="C414" s="52">
        <f t="shared" si="20"/>
        <v>165.20000000000127</v>
      </c>
      <c r="D414">
        <v>20</v>
      </c>
      <c r="E414" cm="1">
        <f t="array" ref="E414">_xlfn.IFS(E$1='스테이지별 몬스터 스텟'!$H$3,SUMIFS('스테이지별 몬스터 스텟'!$R:$R,'스테이지별 몬스터 스텟'!$D:$D,'스테이지별 난이도 설정'!$B414),
E$1='스테이지별 몬스터 스텟'!$S$3,SUMIFS('스테이지별 몬스터 스텟'!$AC:$AC,'스테이지별 몬스터 스텟'!$D:$D,'스테이지별 난이도 설정'!$B414),
E$1='스테이지별 몬스터 스텟'!$AD$3,SUMIFS('스테이지별 몬스터 스텟'!$AN:$AN,'스테이지별 몬스터 스텟'!$D:$D,'스테이지별 난이도 설정'!$B414))</f>
        <v>5</v>
      </c>
      <c r="F414" cm="1">
        <f t="array" ref="F414">_xlfn.IFS(F$1='스테이지별 몬스터 스텟'!$H$3,SUMIFS('스테이지별 몬스터 스텟'!$R:$R,'스테이지별 몬스터 스텟'!$D:$D,'스테이지별 난이도 설정'!$B414),
F$1='스테이지별 몬스터 스텟'!$S$3,SUMIFS('스테이지별 몬스터 스텟'!$AC:$AC,'스테이지별 몬스터 스텟'!$D:$D,'스테이지별 난이도 설정'!$B414),
F$1='스테이지별 몬스터 스텟'!$AD$3,SUMIFS('스테이지별 몬스터 스텟'!$AN:$AN,'스테이지별 몬스터 스텟'!$D:$D,'스테이지별 난이도 설정'!$B414))</f>
        <v>10</v>
      </c>
      <c r="G414" cm="1">
        <f t="array" ref="G414">_xlfn.IFS(G$1='스테이지별 몬스터 스텟'!$H$3,SUMIFS('스테이지별 몬스터 스텟'!$R:$R,'스테이지별 몬스터 스텟'!$D:$D,'스테이지별 난이도 설정'!$B414),
G$1='스테이지별 몬스터 스텟'!$S$3,SUMIFS('스테이지별 몬스터 스텟'!$AC:$AC,'스테이지별 몬스터 스텟'!$D:$D,'스테이지별 난이도 설정'!$B414),
G$1='스테이지별 몬스터 스텟'!$AD$3,SUMIFS('스테이지별 몬스터 스텟'!$AN:$AN,'스테이지별 몬스터 스텟'!$D:$D,'스테이지별 난이도 설정'!$B414))</f>
        <v>15</v>
      </c>
      <c r="H414">
        <f t="shared" si="18"/>
        <v>30</v>
      </c>
      <c r="I414">
        <f t="shared" si="19"/>
        <v>1.5</v>
      </c>
    </row>
    <row r="415" spans="2:9" x14ac:dyDescent="0.3">
      <c r="B415">
        <v>414</v>
      </c>
      <c r="C415" s="52">
        <f t="shared" si="20"/>
        <v>165.60000000000127</v>
      </c>
      <c r="D415">
        <v>20</v>
      </c>
      <c r="E415" cm="1">
        <f t="array" ref="E415">_xlfn.IFS(E$1='스테이지별 몬스터 스텟'!$H$3,SUMIFS('스테이지별 몬스터 스텟'!$R:$R,'스테이지별 몬스터 스텟'!$D:$D,'스테이지별 난이도 설정'!$B415),
E$1='스테이지별 몬스터 스텟'!$S$3,SUMIFS('스테이지별 몬스터 스텟'!$AC:$AC,'스테이지별 몬스터 스텟'!$D:$D,'스테이지별 난이도 설정'!$B415),
E$1='스테이지별 몬스터 스텟'!$AD$3,SUMIFS('스테이지별 몬스터 스텟'!$AN:$AN,'스테이지별 몬스터 스텟'!$D:$D,'스테이지별 난이도 설정'!$B415))</f>
        <v>5</v>
      </c>
      <c r="F415" cm="1">
        <f t="array" ref="F415">_xlfn.IFS(F$1='스테이지별 몬스터 스텟'!$H$3,SUMIFS('스테이지별 몬스터 스텟'!$R:$R,'스테이지별 몬스터 스텟'!$D:$D,'스테이지별 난이도 설정'!$B415),
F$1='스테이지별 몬스터 스텟'!$S$3,SUMIFS('스테이지별 몬스터 스텟'!$AC:$AC,'스테이지별 몬스터 스텟'!$D:$D,'스테이지별 난이도 설정'!$B415),
F$1='스테이지별 몬스터 스텟'!$AD$3,SUMIFS('스테이지별 몬스터 스텟'!$AN:$AN,'스테이지별 몬스터 스텟'!$D:$D,'스테이지별 난이도 설정'!$B415))</f>
        <v>10</v>
      </c>
      <c r="G415" cm="1">
        <f t="array" ref="G415">_xlfn.IFS(G$1='스테이지별 몬스터 스텟'!$H$3,SUMIFS('스테이지별 몬스터 스텟'!$R:$R,'스테이지별 몬스터 스텟'!$D:$D,'스테이지별 난이도 설정'!$B415),
G$1='스테이지별 몬스터 스텟'!$S$3,SUMIFS('스테이지별 몬스터 스텟'!$AC:$AC,'스테이지별 몬스터 스텟'!$D:$D,'스테이지별 난이도 설정'!$B415),
G$1='스테이지별 몬스터 스텟'!$AD$3,SUMIFS('스테이지별 몬스터 스텟'!$AN:$AN,'스테이지별 몬스터 스텟'!$D:$D,'스테이지별 난이도 설정'!$B415))</f>
        <v>15</v>
      </c>
      <c r="H415">
        <f t="shared" si="18"/>
        <v>30</v>
      </c>
      <c r="I415">
        <f t="shared" si="19"/>
        <v>1.5</v>
      </c>
    </row>
    <row r="416" spans="2:9" x14ac:dyDescent="0.3">
      <c r="B416">
        <v>415</v>
      </c>
      <c r="C416" s="52">
        <f t="shared" si="20"/>
        <v>166.00000000000128</v>
      </c>
      <c r="D416">
        <v>20</v>
      </c>
      <c r="E416" cm="1">
        <f t="array" ref="E416">_xlfn.IFS(E$1='스테이지별 몬스터 스텟'!$H$3,SUMIFS('스테이지별 몬스터 스텟'!$R:$R,'스테이지별 몬스터 스텟'!$D:$D,'스테이지별 난이도 설정'!$B416),
E$1='스테이지별 몬스터 스텟'!$S$3,SUMIFS('스테이지별 몬스터 스텟'!$AC:$AC,'스테이지별 몬스터 스텟'!$D:$D,'스테이지별 난이도 설정'!$B416),
E$1='스테이지별 몬스터 스텟'!$AD$3,SUMIFS('스테이지별 몬스터 스텟'!$AN:$AN,'스테이지별 몬스터 스텟'!$D:$D,'스테이지별 난이도 설정'!$B416))</f>
        <v>5</v>
      </c>
      <c r="F416" cm="1">
        <f t="array" ref="F416">_xlfn.IFS(F$1='스테이지별 몬스터 스텟'!$H$3,SUMIFS('스테이지별 몬스터 스텟'!$R:$R,'스테이지별 몬스터 스텟'!$D:$D,'스테이지별 난이도 설정'!$B416),
F$1='스테이지별 몬스터 스텟'!$S$3,SUMIFS('스테이지별 몬스터 스텟'!$AC:$AC,'스테이지별 몬스터 스텟'!$D:$D,'스테이지별 난이도 설정'!$B416),
F$1='스테이지별 몬스터 스텟'!$AD$3,SUMIFS('스테이지별 몬스터 스텟'!$AN:$AN,'스테이지별 몬스터 스텟'!$D:$D,'스테이지별 난이도 설정'!$B416))</f>
        <v>10</v>
      </c>
      <c r="G416" cm="1">
        <f t="array" ref="G416">_xlfn.IFS(G$1='스테이지별 몬스터 스텟'!$H$3,SUMIFS('스테이지별 몬스터 스텟'!$R:$R,'스테이지별 몬스터 스텟'!$D:$D,'스테이지별 난이도 설정'!$B416),
G$1='스테이지별 몬스터 스텟'!$S$3,SUMIFS('스테이지별 몬스터 스텟'!$AC:$AC,'스테이지별 몬스터 스텟'!$D:$D,'스테이지별 난이도 설정'!$B416),
G$1='스테이지별 몬스터 스텟'!$AD$3,SUMIFS('스테이지별 몬스터 스텟'!$AN:$AN,'스테이지별 몬스터 스텟'!$D:$D,'스테이지별 난이도 설정'!$B416))</f>
        <v>15</v>
      </c>
      <c r="H416">
        <f t="shared" si="18"/>
        <v>30</v>
      </c>
      <c r="I416">
        <f t="shared" si="19"/>
        <v>1.5</v>
      </c>
    </row>
    <row r="417" spans="2:9" x14ac:dyDescent="0.3">
      <c r="B417">
        <v>416</v>
      </c>
      <c r="C417" s="52">
        <f t="shared" si="20"/>
        <v>166.40000000000128</v>
      </c>
      <c r="D417">
        <v>20</v>
      </c>
      <c r="E417" cm="1">
        <f t="array" ref="E417">_xlfn.IFS(E$1='스테이지별 몬스터 스텟'!$H$3,SUMIFS('스테이지별 몬스터 스텟'!$R:$R,'스테이지별 몬스터 스텟'!$D:$D,'스테이지별 난이도 설정'!$B417),
E$1='스테이지별 몬스터 스텟'!$S$3,SUMIFS('스테이지별 몬스터 스텟'!$AC:$AC,'스테이지별 몬스터 스텟'!$D:$D,'스테이지별 난이도 설정'!$B417),
E$1='스테이지별 몬스터 스텟'!$AD$3,SUMIFS('스테이지별 몬스터 스텟'!$AN:$AN,'스테이지별 몬스터 스텟'!$D:$D,'스테이지별 난이도 설정'!$B417))</f>
        <v>5</v>
      </c>
      <c r="F417" cm="1">
        <f t="array" ref="F417">_xlfn.IFS(F$1='스테이지별 몬스터 스텟'!$H$3,SUMIFS('스테이지별 몬스터 스텟'!$R:$R,'스테이지별 몬스터 스텟'!$D:$D,'스테이지별 난이도 설정'!$B417),
F$1='스테이지별 몬스터 스텟'!$S$3,SUMIFS('스테이지별 몬스터 스텟'!$AC:$AC,'스테이지별 몬스터 스텟'!$D:$D,'스테이지별 난이도 설정'!$B417),
F$1='스테이지별 몬스터 스텟'!$AD$3,SUMIFS('스테이지별 몬스터 스텟'!$AN:$AN,'스테이지별 몬스터 스텟'!$D:$D,'스테이지별 난이도 설정'!$B417))</f>
        <v>10</v>
      </c>
      <c r="G417" cm="1">
        <f t="array" ref="G417">_xlfn.IFS(G$1='스테이지별 몬스터 스텟'!$H$3,SUMIFS('스테이지별 몬스터 스텟'!$R:$R,'스테이지별 몬스터 스텟'!$D:$D,'스테이지별 난이도 설정'!$B417),
G$1='스테이지별 몬스터 스텟'!$S$3,SUMIFS('스테이지별 몬스터 스텟'!$AC:$AC,'스테이지별 몬스터 스텟'!$D:$D,'스테이지별 난이도 설정'!$B417),
G$1='스테이지별 몬스터 스텟'!$AD$3,SUMIFS('스테이지별 몬스터 스텟'!$AN:$AN,'스테이지별 몬스터 스텟'!$D:$D,'스테이지별 난이도 설정'!$B417))</f>
        <v>15</v>
      </c>
      <c r="H417">
        <f t="shared" si="18"/>
        <v>30</v>
      </c>
      <c r="I417">
        <f t="shared" si="19"/>
        <v>1.5</v>
      </c>
    </row>
    <row r="418" spans="2:9" x14ac:dyDescent="0.3">
      <c r="B418">
        <v>417</v>
      </c>
      <c r="C418" s="52">
        <f t="shared" si="20"/>
        <v>166.80000000000129</v>
      </c>
      <c r="D418">
        <v>20</v>
      </c>
      <c r="E418" cm="1">
        <f t="array" ref="E418">_xlfn.IFS(E$1='스테이지별 몬스터 스텟'!$H$3,SUMIFS('스테이지별 몬스터 스텟'!$R:$R,'스테이지별 몬스터 스텟'!$D:$D,'스테이지별 난이도 설정'!$B418),
E$1='스테이지별 몬스터 스텟'!$S$3,SUMIFS('스테이지별 몬스터 스텟'!$AC:$AC,'스테이지별 몬스터 스텟'!$D:$D,'스테이지별 난이도 설정'!$B418),
E$1='스테이지별 몬스터 스텟'!$AD$3,SUMIFS('스테이지별 몬스터 스텟'!$AN:$AN,'스테이지별 몬스터 스텟'!$D:$D,'스테이지별 난이도 설정'!$B418))</f>
        <v>5</v>
      </c>
      <c r="F418" cm="1">
        <f t="array" ref="F418">_xlfn.IFS(F$1='스테이지별 몬스터 스텟'!$H$3,SUMIFS('스테이지별 몬스터 스텟'!$R:$R,'스테이지별 몬스터 스텟'!$D:$D,'스테이지별 난이도 설정'!$B418),
F$1='스테이지별 몬스터 스텟'!$S$3,SUMIFS('스테이지별 몬스터 스텟'!$AC:$AC,'스테이지별 몬스터 스텟'!$D:$D,'스테이지별 난이도 설정'!$B418),
F$1='스테이지별 몬스터 스텟'!$AD$3,SUMIFS('스테이지별 몬스터 스텟'!$AN:$AN,'스테이지별 몬스터 스텟'!$D:$D,'스테이지별 난이도 설정'!$B418))</f>
        <v>10</v>
      </c>
      <c r="G418" cm="1">
        <f t="array" ref="G418">_xlfn.IFS(G$1='스테이지별 몬스터 스텟'!$H$3,SUMIFS('스테이지별 몬스터 스텟'!$R:$R,'스테이지별 몬스터 스텟'!$D:$D,'스테이지별 난이도 설정'!$B418),
G$1='스테이지별 몬스터 스텟'!$S$3,SUMIFS('스테이지별 몬스터 스텟'!$AC:$AC,'스테이지별 몬스터 스텟'!$D:$D,'스테이지별 난이도 설정'!$B418),
G$1='스테이지별 몬스터 스텟'!$AD$3,SUMIFS('스테이지별 몬스터 스텟'!$AN:$AN,'스테이지별 몬스터 스텟'!$D:$D,'스테이지별 난이도 설정'!$B418))</f>
        <v>15</v>
      </c>
      <c r="H418">
        <f t="shared" si="18"/>
        <v>30</v>
      </c>
      <c r="I418">
        <f t="shared" si="19"/>
        <v>1.5</v>
      </c>
    </row>
    <row r="419" spans="2:9" x14ac:dyDescent="0.3">
      <c r="B419">
        <v>418</v>
      </c>
      <c r="C419" s="52">
        <f t="shared" si="20"/>
        <v>167.2000000000013</v>
      </c>
      <c r="D419">
        <v>20</v>
      </c>
      <c r="E419" cm="1">
        <f t="array" ref="E419">_xlfn.IFS(E$1='스테이지별 몬스터 스텟'!$H$3,SUMIFS('스테이지별 몬스터 스텟'!$R:$R,'스테이지별 몬스터 스텟'!$D:$D,'스테이지별 난이도 설정'!$B419),
E$1='스테이지별 몬스터 스텟'!$S$3,SUMIFS('스테이지별 몬스터 스텟'!$AC:$AC,'스테이지별 몬스터 스텟'!$D:$D,'스테이지별 난이도 설정'!$B419),
E$1='스테이지별 몬스터 스텟'!$AD$3,SUMIFS('스테이지별 몬스터 스텟'!$AN:$AN,'스테이지별 몬스터 스텟'!$D:$D,'스테이지별 난이도 설정'!$B419))</f>
        <v>5</v>
      </c>
      <c r="F419" cm="1">
        <f t="array" ref="F419">_xlfn.IFS(F$1='스테이지별 몬스터 스텟'!$H$3,SUMIFS('스테이지별 몬스터 스텟'!$R:$R,'스테이지별 몬스터 스텟'!$D:$D,'스테이지별 난이도 설정'!$B419),
F$1='스테이지별 몬스터 스텟'!$S$3,SUMIFS('스테이지별 몬스터 스텟'!$AC:$AC,'스테이지별 몬스터 스텟'!$D:$D,'스테이지별 난이도 설정'!$B419),
F$1='스테이지별 몬스터 스텟'!$AD$3,SUMIFS('스테이지별 몬스터 스텟'!$AN:$AN,'스테이지별 몬스터 스텟'!$D:$D,'스테이지별 난이도 설정'!$B419))</f>
        <v>10</v>
      </c>
      <c r="G419" cm="1">
        <f t="array" ref="G419">_xlfn.IFS(G$1='스테이지별 몬스터 스텟'!$H$3,SUMIFS('스테이지별 몬스터 스텟'!$R:$R,'스테이지별 몬스터 스텟'!$D:$D,'스테이지별 난이도 설정'!$B419),
G$1='스테이지별 몬스터 스텟'!$S$3,SUMIFS('스테이지별 몬스터 스텟'!$AC:$AC,'스테이지별 몬스터 스텟'!$D:$D,'스테이지별 난이도 설정'!$B419),
G$1='스테이지별 몬스터 스텟'!$AD$3,SUMIFS('스테이지별 몬스터 스텟'!$AN:$AN,'스테이지별 몬스터 스텟'!$D:$D,'스테이지별 난이도 설정'!$B419))</f>
        <v>15</v>
      </c>
      <c r="H419">
        <f t="shared" si="18"/>
        <v>30</v>
      </c>
      <c r="I419">
        <f t="shared" si="19"/>
        <v>1.5</v>
      </c>
    </row>
    <row r="420" spans="2:9" x14ac:dyDescent="0.3">
      <c r="B420">
        <v>419</v>
      </c>
      <c r="C420" s="52">
        <f t="shared" si="20"/>
        <v>167.6000000000013</v>
      </c>
      <c r="D420">
        <v>20</v>
      </c>
      <c r="E420" cm="1">
        <f t="array" ref="E420">_xlfn.IFS(E$1='스테이지별 몬스터 스텟'!$H$3,SUMIFS('스테이지별 몬스터 스텟'!$R:$R,'스테이지별 몬스터 스텟'!$D:$D,'스테이지별 난이도 설정'!$B420),
E$1='스테이지별 몬스터 스텟'!$S$3,SUMIFS('스테이지별 몬스터 스텟'!$AC:$AC,'스테이지별 몬스터 스텟'!$D:$D,'스테이지별 난이도 설정'!$B420),
E$1='스테이지별 몬스터 스텟'!$AD$3,SUMIFS('스테이지별 몬스터 스텟'!$AN:$AN,'스테이지별 몬스터 스텟'!$D:$D,'스테이지별 난이도 설정'!$B420))</f>
        <v>5</v>
      </c>
      <c r="F420" cm="1">
        <f t="array" ref="F420">_xlfn.IFS(F$1='스테이지별 몬스터 스텟'!$H$3,SUMIFS('스테이지별 몬스터 스텟'!$R:$R,'스테이지별 몬스터 스텟'!$D:$D,'스테이지별 난이도 설정'!$B420),
F$1='스테이지별 몬스터 스텟'!$S$3,SUMIFS('스테이지별 몬스터 스텟'!$AC:$AC,'스테이지별 몬스터 스텟'!$D:$D,'스테이지별 난이도 설정'!$B420),
F$1='스테이지별 몬스터 스텟'!$AD$3,SUMIFS('스테이지별 몬스터 스텟'!$AN:$AN,'스테이지별 몬스터 스텟'!$D:$D,'스테이지별 난이도 설정'!$B420))</f>
        <v>10</v>
      </c>
      <c r="G420" cm="1">
        <f t="array" ref="G420">_xlfn.IFS(G$1='스테이지별 몬스터 스텟'!$H$3,SUMIFS('스테이지별 몬스터 스텟'!$R:$R,'스테이지별 몬스터 스텟'!$D:$D,'스테이지별 난이도 설정'!$B420),
G$1='스테이지별 몬스터 스텟'!$S$3,SUMIFS('스테이지별 몬스터 스텟'!$AC:$AC,'스테이지별 몬스터 스텟'!$D:$D,'스테이지별 난이도 설정'!$B420),
G$1='스테이지별 몬스터 스텟'!$AD$3,SUMIFS('스테이지별 몬스터 스텟'!$AN:$AN,'스테이지별 몬스터 스텟'!$D:$D,'스테이지별 난이도 설정'!$B420))</f>
        <v>15</v>
      </c>
      <c r="H420">
        <f t="shared" si="18"/>
        <v>30</v>
      </c>
      <c r="I420">
        <f t="shared" si="19"/>
        <v>1.5</v>
      </c>
    </row>
    <row r="421" spans="2:9" x14ac:dyDescent="0.3">
      <c r="B421">
        <v>420</v>
      </c>
      <c r="C421" s="52">
        <f t="shared" si="20"/>
        <v>168.00000000000131</v>
      </c>
      <c r="D421">
        <v>20</v>
      </c>
      <c r="E421" cm="1">
        <f t="array" ref="E421">_xlfn.IFS(E$1='스테이지별 몬스터 스텟'!$H$3,SUMIFS('스테이지별 몬스터 스텟'!$R:$R,'스테이지별 몬스터 스텟'!$D:$D,'스테이지별 난이도 설정'!$B421),
E$1='스테이지별 몬스터 스텟'!$S$3,SUMIFS('스테이지별 몬스터 스텟'!$AC:$AC,'스테이지별 몬스터 스텟'!$D:$D,'스테이지별 난이도 설정'!$B421),
E$1='스테이지별 몬스터 스텟'!$AD$3,SUMIFS('스테이지별 몬스터 스텟'!$AN:$AN,'스테이지별 몬스터 스텟'!$D:$D,'스테이지별 난이도 설정'!$B421))</f>
        <v>5</v>
      </c>
      <c r="F421" cm="1">
        <f t="array" ref="F421">_xlfn.IFS(F$1='스테이지별 몬스터 스텟'!$H$3,SUMIFS('스테이지별 몬스터 스텟'!$R:$R,'스테이지별 몬스터 스텟'!$D:$D,'스테이지별 난이도 설정'!$B421),
F$1='스테이지별 몬스터 스텟'!$S$3,SUMIFS('스테이지별 몬스터 스텟'!$AC:$AC,'스테이지별 몬스터 스텟'!$D:$D,'스테이지별 난이도 설정'!$B421),
F$1='스테이지별 몬스터 스텟'!$AD$3,SUMIFS('스테이지별 몬스터 스텟'!$AN:$AN,'스테이지별 몬스터 스텟'!$D:$D,'스테이지별 난이도 설정'!$B421))</f>
        <v>10</v>
      </c>
      <c r="G421" cm="1">
        <f t="array" ref="G421">_xlfn.IFS(G$1='스테이지별 몬스터 스텟'!$H$3,SUMIFS('스테이지별 몬스터 스텟'!$R:$R,'스테이지별 몬스터 스텟'!$D:$D,'스테이지별 난이도 설정'!$B421),
G$1='스테이지별 몬스터 스텟'!$S$3,SUMIFS('스테이지별 몬스터 스텟'!$AC:$AC,'스테이지별 몬스터 스텟'!$D:$D,'스테이지별 난이도 설정'!$B421),
G$1='스테이지별 몬스터 스텟'!$AD$3,SUMIFS('스테이지별 몬스터 스텟'!$AN:$AN,'스테이지별 몬스터 스텟'!$D:$D,'스테이지별 난이도 설정'!$B421))</f>
        <v>15</v>
      </c>
      <c r="H421">
        <f t="shared" si="18"/>
        <v>30</v>
      </c>
      <c r="I421">
        <f t="shared" si="19"/>
        <v>1.5</v>
      </c>
    </row>
    <row r="422" spans="2:9" x14ac:dyDescent="0.3">
      <c r="B422">
        <v>421</v>
      </c>
      <c r="C422" s="52">
        <f t="shared" si="20"/>
        <v>168.40000000000131</v>
      </c>
      <c r="D422">
        <v>20</v>
      </c>
      <c r="E422" cm="1">
        <f t="array" ref="E422">_xlfn.IFS(E$1='스테이지별 몬스터 스텟'!$H$3,SUMIFS('스테이지별 몬스터 스텟'!$R:$R,'스테이지별 몬스터 스텟'!$D:$D,'스테이지별 난이도 설정'!$B422),
E$1='스테이지별 몬스터 스텟'!$S$3,SUMIFS('스테이지별 몬스터 스텟'!$AC:$AC,'스테이지별 몬스터 스텟'!$D:$D,'스테이지별 난이도 설정'!$B422),
E$1='스테이지별 몬스터 스텟'!$AD$3,SUMIFS('스테이지별 몬스터 스텟'!$AN:$AN,'스테이지별 몬스터 스텟'!$D:$D,'스테이지별 난이도 설정'!$B422))</f>
        <v>5</v>
      </c>
      <c r="F422" cm="1">
        <f t="array" ref="F422">_xlfn.IFS(F$1='스테이지별 몬스터 스텟'!$H$3,SUMIFS('스테이지별 몬스터 스텟'!$R:$R,'스테이지별 몬스터 스텟'!$D:$D,'스테이지별 난이도 설정'!$B422),
F$1='스테이지별 몬스터 스텟'!$S$3,SUMIFS('스테이지별 몬스터 스텟'!$AC:$AC,'스테이지별 몬스터 스텟'!$D:$D,'스테이지별 난이도 설정'!$B422),
F$1='스테이지별 몬스터 스텟'!$AD$3,SUMIFS('스테이지별 몬스터 스텟'!$AN:$AN,'스테이지별 몬스터 스텟'!$D:$D,'스테이지별 난이도 설정'!$B422))</f>
        <v>10</v>
      </c>
      <c r="G422" cm="1">
        <f t="array" ref="G422">_xlfn.IFS(G$1='스테이지별 몬스터 스텟'!$H$3,SUMIFS('스테이지별 몬스터 스텟'!$R:$R,'스테이지별 몬스터 스텟'!$D:$D,'스테이지별 난이도 설정'!$B422),
G$1='스테이지별 몬스터 스텟'!$S$3,SUMIFS('스테이지별 몬스터 스텟'!$AC:$AC,'스테이지별 몬스터 스텟'!$D:$D,'스테이지별 난이도 설정'!$B422),
G$1='스테이지별 몬스터 스텟'!$AD$3,SUMIFS('스테이지별 몬스터 스텟'!$AN:$AN,'스테이지별 몬스터 스텟'!$D:$D,'스테이지별 난이도 설정'!$B422))</f>
        <v>15</v>
      </c>
      <c r="H422">
        <f t="shared" si="18"/>
        <v>30</v>
      </c>
      <c r="I422">
        <f t="shared" si="19"/>
        <v>1.5</v>
      </c>
    </row>
    <row r="423" spans="2:9" x14ac:dyDescent="0.3">
      <c r="B423">
        <v>422</v>
      </c>
      <c r="C423" s="52">
        <f t="shared" si="20"/>
        <v>168.80000000000132</v>
      </c>
      <c r="D423">
        <v>20</v>
      </c>
      <c r="E423" cm="1">
        <f t="array" ref="E423">_xlfn.IFS(E$1='스테이지별 몬스터 스텟'!$H$3,SUMIFS('스테이지별 몬스터 스텟'!$R:$R,'스테이지별 몬스터 스텟'!$D:$D,'스테이지별 난이도 설정'!$B423),
E$1='스테이지별 몬스터 스텟'!$S$3,SUMIFS('스테이지별 몬스터 스텟'!$AC:$AC,'스테이지별 몬스터 스텟'!$D:$D,'스테이지별 난이도 설정'!$B423),
E$1='스테이지별 몬스터 스텟'!$AD$3,SUMIFS('스테이지별 몬스터 스텟'!$AN:$AN,'스테이지별 몬스터 스텟'!$D:$D,'스테이지별 난이도 설정'!$B423))</f>
        <v>5</v>
      </c>
      <c r="F423" cm="1">
        <f t="array" ref="F423">_xlfn.IFS(F$1='스테이지별 몬스터 스텟'!$H$3,SUMIFS('스테이지별 몬스터 스텟'!$R:$R,'스테이지별 몬스터 스텟'!$D:$D,'스테이지별 난이도 설정'!$B423),
F$1='스테이지별 몬스터 스텟'!$S$3,SUMIFS('스테이지별 몬스터 스텟'!$AC:$AC,'스테이지별 몬스터 스텟'!$D:$D,'스테이지별 난이도 설정'!$B423),
F$1='스테이지별 몬스터 스텟'!$AD$3,SUMIFS('스테이지별 몬스터 스텟'!$AN:$AN,'스테이지별 몬스터 스텟'!$D:$D,'스테이지별 난이도 설정'!$B423))</f>
        <v>10</v>
      </c>
      <c r="G423" cm="1">
        <f t="array" ref="G423">_xlfn.IFS(G$1='스테이지별 몬스터 스텟'!$H$3,SUMIFS('스테이지별 몬스터 스텟'!$R:$R,'스테이지별 몬스터 스텟'!$D:$D,'스테이지별 난이도 설정'!$B423),
G$1='스테이지별 몬스터 스텟'!$S$3,SUMIFS('스테이지별 몬스터 스텟'!$AC:$AC,'스테이지별 몬스터 스텟'!$D:$D,'스테이지별 난이도 설정'!$B423),
G$1='스테이지별 몬스터 스텟'!$AD$3,SUMIFS('스테이지별 몬스터 스텟'!$AN:$AN,'스테이지별 몬스터 스텟'!$D:$D,'스테이지별 난이도 설정'!$B423))</f>
        <v>15</v>
      </c>
      <c r="H423">
        <f t="shared" si="18"/>
        <v>30</v>
      </c>
      <c r="I423">
        <f t="shared" si="19"/>
        <v>1.5</v>
      </c>
    </row>
    <row r="424" spans="2:9" x14ac:dyDescent="0.3">
      <c r="B424">
        <v>423</v>
      </c>
      <c r="C424" s="52">
        <f t="shared" si="20"/>
        <v>169.20000000000132</v>
      </c>
      <c r="D424">
        <v>20</v>
      </c>
      <c r="E424" cm="1">
        <f t="array" ref="E424">_xlfn.IFS(E$1='스테이지별 몬스터 스텟'!$H$3,SUMIFS('스테이지별 몬스터 스텟'!$R:$R,'스테이지별 몬스터 스텟'!$D:$D,'스테이지별 난이도 설정'!$B424),
E$1='스테이지별 몬스터 스텟'!$S$3,SUMIFS('스테이지별 몬스터 스텟'!$AC:$AC,'스테이지별 몬스터 스텟'!$D:$D,'스테이지별 난이도 설정'!$B424),
E$1='스테이지별 몬스터 스텟'!$AD$3,SUMIFS('스테이지별 몬스터 스텟'!$AN:$AN,'스테이지별 몬스터 스텟'!$D:$D,'스테이지별 난이도 설정'!$B424))</f>
        <v>5</v>
      </c>
      <c r="F424" cm="1">
        <f t="array" ref="F424">_xlfn.IFS(F$1='스테이지별 몬스터 스텟'!$H$3,SUMIFS('스테이지별 몬스터 스텟'!$R:$R,'스테이지별 몬스터 스텟'!$D:$D,'스테이지별 난이도 설정'!$B424),
F$1='스테이지별 몬스터 스텟'!$S$3,SUMIFS('스테이지별 몬스터 스텟'!$AC:$AC,'스테이지별 몬스터 스텟'!$D:$D,'스테이지별 난이도 설정'!$B424),
F$1='스테이지별 몬스터 스텟'!$AD$3,SUMIFS('스테이지별 몬스터 스텟'!$AN:$AN,'스테이지별 몬스터 스텟'!$D:$D,'스테이지별 난이도 설정'!$B424))</f>
        <v>10</v>
      </c>
      <c r="G424" cm="1">
        <f t="array" ref="G424">_xlfn.IFS(G$1='스테이지별 몬스터 스텟'!$H$3,SUMIFS('스테이지별 몬스터 스텟'!$R:$R,'스테이지별 몬스터 스텟'!$D:$D,'스테이지별 난이도 설정'!$B424),
G$1='스테이지별 몬스터 스텟'!$S$3,SUMIFS('스테이지별 몬스터 스텟'!$AC:$AC,'스테이지별 몬스터 스텟'!$D:$D,'스테이지별 난이도 설정'!$B424),
G$1='스테이지별 몬스터 스텟'!$AD$3,SUMIFS('스테이지별 몬스터 스텟'!$AN:$AN,'스테이지별 몬스터 스텟'!$D:$D,'스테이지별 난이도 설정'!$B424))</f>
        <v>15</v>
      </c>
      <c r="H424">
        <f t="shared" si="18"/>
        <v>30</v>
      </c>
      <c r="I424">
        <f t="shared" si="19"/>
        <v>1.5</v>
      </c>
    </row>
    <row r="425" spans="2:9" x14ac:dyDescent="0.3">
      <c r="B425">
        <v>424</v>
      </c>
      <c r="C425" s="52">
        <f t="shared" si="20"/>
        <v>169.60000000000133</v>
      </c>
      <c r="D425">
        <v>20</v>
      </c>
      <c r="E425" cm="1">
        <f t="array" ref="E425">_xlfn.IFS(E$1='스테이지별 몬스터 스텟'!$H$3,SUMIFS('스테이지별 몬스터 스텟'!$R:$R,'스테이지별 몬스터 스텟'!$D:$D,'스테이지별 난이도 설정'!$B425),
E$1='스테이지별 몬스터 스텟'!$S$3,SUMIFS('스테이지별 몬스터 스텟'!$AC:$AC,'스테이지별 몬스터 스텟'!$D:$D,'스테이지별 난이도 설정'!$B425),
E$1='스테이지별 몬스터 스텟'!$AD$3,SUMIFS('스테이지별 몬스터 스텟'!$AN:$AN,'스테이지별 몬스터 스텟'!$D:$D,'스테이지별 난이도 설정'!$B425))</f>
        <v>5</v>
      </c>
      <c r="F425" cm="1">
        <f t="array" ref="F425">_xlfn.IFS(F$1='스테이지별 몬스터 스텟'!$H$3,SUMIFS('스테이지별 몬스터 스텟'!$R:$R,'스테이지별 몬스터 스텟'!$D:$D,'스테이지별 난이도 설정'!$B425),
F$1='스테이지별 몬스터 스텟'!$S$3,SUMIFS('스테이지별 몬스터 스텟'!$AC:$AC,'스테이지별 몬스터 스텟'!$D:$D,'스테이지별 난이도 설정'!$B425),
F$1='스테이지별 몬스터 스텟'!$AD$3,SUMIFS('스테이지별 몬스터 스텟'!$AN:$AN,'스테이지별 몬스터 스텟'!$D:$D,'스테이지별 난이도 설정'!$B425))</f>
        <v>10</v>
      </c>
      <c r="G425" cm="1">
        <f t="array" ref="G425">_xlfn.IFS(G$1='스테이지별 몬스터 스텟'!$H$3,SUMIFS('스테이지별 몬스터 스텟'!$R:$R,'스테이지별 몬스터 스텟'!$D:$D,'스테이지별 난이도 설정'!$B425),
G$1='스테이지별 몬스터 스텟'!$S$3,SUMIFS('스테이지별 몬스터 스텟'!$AC:$AC,'스테이지별 몬스터 스텟'!$D:$D,'스테이지별 난이도 설정'!$B425),
G$1='스테이지별 몬스터 스텟'!$AD$3,SUMIFS('스테이지별 몬스터 스텟'!$AN:$AN,'스테이지별 몬스터 스텟'!$D:$D,'스테이지별 난이도 설정'!$B425))</f>
        <v>15</v>
      </c>
      <c r="H425">
        <f t="shared" si="18"/>
        <v>30</v>
      </c>
      <c r="I425">
        <f t="shared" si="19"/>
        <v>1.5</v>
      </c>
    </row>
    <row r="426" spans="2:9" x14ac:dyDescent="0.3">
      <c r="B426">
        <v>425</v>
      </c>
      <c r="C426" s="52">
        <f t="shared" si="20"/>
        <v>170.00000000000134</v>
      </c>
      <c r="D426">
        <v>20</v>
      </c>
      <c r="E426" cm="1">
        <f t="array" ref="E426">_xlfn.IFS(E$1='스테이지별 몬스터 스텟'!$H$3,SUMIFS('스테이지별 몬스터 스텟'!$R:$R,'스테이지별 몬스터 스텟'!$D:$D,'스테이지별 난이도 설정'!$B426),
E$1='스테이지별 몬스터 스텟'!$S$3,SUMIFS('스테이지별 몬스터 스텟'!$AC:$AC,'스테이지별 몬스터 스텟'!$D:$D,'스테이지별 난이도 설정'!$B426),
E$1='스테이지별 몬스터 스텟'!$AD$3,SUMIFS('스테이지별 몬스터 스텟'!$AN:$AN,'스테이지별 몬스터 스텟'!$D:$D,'스테이지별 난이도 설정'!$B426))</f>
        <v>5</v>
      </c>
      <c r="F426" cm="1">
        <f t="array" ref="F426">_xlfn.IFS(F$1='스테이지별 몬스터 스텟'!$H$3,SUMIFS('스테이지별 몬스터 스텟'!$R:$R,'스테이지별 몬스터 스텟'!$D:$D,'스테이지별 난이도 설정'!$B426),
F$1='스테이지별 몬스터 스텟'!$S$3,SUMIFS('스테이지별 몬스터 스텟'!$AC:$AC,'스테이지별 몬스터 스텟'!$D:$D,'스테이지별 난이도 설정'!$B426),
F$1='스테이지별 몬스터 스텟'!$AD$3,SUMIFS('스테이지별 몬스터 스텟'!$AN:$AN,'스테이지별 몬스터 스텟'!$D:$D,'스테이지별 난이도 설정'!$B426))</f>
        <v>10</v>
      </c>
      <c r="G426" cm="1">
        <f t="array" ref="G426">_xlfn.IFS(G$1='스테이지별 몬스터 스텟'!$H$3,SUMIFS('스테이지별 몬스터 스텟'!$R:$R,'스테이지별 몬스터 스텟'!$D:$D,'스테이지별 난이도 설정'!$B426),
G$1='스테이지별 몬스터 스텟'!$S$3,SUMIFS('스테이지별 몬스터 스텟'!$AC:$AC,'스테이지별 몬스터 스텟'!$D:$D,'스테이지별 난이도 설정'!$B426),
G$1='스테이지별 몬스터 스텟'!$AD$3,SUMIFS('스테이지별 몬스터 스텟'!$AN:$AN,'스테이지별 몬스터 스텟'!$D:$D,'스테이지별 난이도 설정'!$B426))</f>
        <v>15</v>
      </c>
      <c r="H426">
        <f t="shared" si="18"/>
        <v>30</v>
      </c>
      <c r="I426">
        <f t="shared" si="19"/>
        <v>1.5</v>
      </c>
    </row>
    <row r="427" spans="2:9" x14ac:dyDescent="0.3">
      <c r="B427">
        <v>426</v>
      </c>
      <c r="C427" s="52">
        <f t="shared" si="20"/>
        <v>170.40000000000134</v>
      </c>
      <c r="D427">
        <v>20</v>
      </c>
      <c r="E427" cm="1">
        <f t="array" ref="E427">_xlfn.IFS(E$1='스테이지별 몬스터 스텟'!$H$3,SUMIFS('스테이지별 몬스터 스텟'!$R:$R,'스테이지별 몬스터 스텟'!$D:$D,'스테이지별 난이도 설정'!$B427),
E$1='스테이지별 몬스터 스텟'!$S$3,SUMIFS('스테이지별 몬스터 스텟'!$AC:$AC,'스테이지별 몬스터 스텟'!$D:$D,'스테이지별 난이도 설정'!$B427),
E$1='스테이지별 몬스터 스텟'!$AD$3,SUMIFS('스테이지별 몬스터 스텟'!$AN:$AN,'스테이지별 몬스터 스텟'!$D:$D,'스테이지별 난이도 설정'!$B427))</f>
        <v>5</v>
      </c>
      <c r="F427" cm="1">
        <f t="array" ref="F427">_xlfn.IFS(F$1='스테이지별 몬스터 스텟'!$H$3,SUMIFS('스테이지별 몬스터 스텟'!$R:$R,'스테이지별 몬스터 스텟'!$D:$D,'스테이지별 난이도 설정'!$B427),
F$1='스테이지별 몬스터 스텟'!$S$3,SUMIFS('스테이지별 몬스터 스텟'!$AC:$AC,'스테이지별 몬스터 스텟'!$D:$D,'스테이지별 난이도 설정'!$B427),
F$1='스테이지별 몬스터 스텟'!$AD$3,SUMIFS('스테이지별 몬스터 스텟'!$AN:$AN,'스테이지별 몬스터 스텟'!$D:$D,'스테이지별 난이도 설정'!$B427))</f>
        <v>10</v>
      </c>
      <c r="G427" cm="1">
        <f t="array" ref="G427">_xlfn.IFS(G$1='스테이지별 몬스터 스텟'!$H$3,SUMIFS('스테이지별 몬스터 스텟'!$R:$R,'스테이지별 몬스터 스텟'!$D:$D,'스테이지별 난이도 설정'!$B427),
G$1='스테이지별 몬스터 스텟'!$S$3,SUMIFS('스테이지별 몬스터 스텟'!$AC:$AC,'스테이지별 몬스터 스텟'!$D:$D,'스테이지별 난이도 설정'!$B427),
G$1='스테이지별 몬스터 스텟'!$AD$3,SUMIFS('스테이지별 몬스터 스텟'!$AN:$AN,'스테이지별 몬스터 스텟'!$D:$D,'스테이지별 난이도 설정'!$B427))</f>
        <v>15</v>
      </c>
      <c r="H427">
        <f t="shared" si="18"/>
        <v>30</v>
      </c>
      <c r="I427">
        <f t="shared" si="19"/>
        <v>1.5</v>
      </c>
    </row>
    <row r="428" spans="2:9" x14ac:dyDescent="0.3">
      <c r="B428">
        <v>427</v>
      </c>
      <c r="C428" s="52">
        <f t="shared" si="20"/>
        <v>170.80000000000135</v>
      </c>
      <c r="D428">
        <v>20</v>
      </c>
      <c r="E428" cm="1">
        <f t="array" ref="E428">_xlfn.IFS(E$1='스테이지별 몬스터 스텟'!$H$3,SUMIFS('스테이지별 몬스터 스텟'!$R:$R,'스테이지별 몬스터 스텟'!$D:$D,'스테이지별 난이도 설정'!$B428),
E$1='스테이지별 몬스터 스텟'!$S$3,SUMIFS('스테이지별 몬스터 스텟'!$AC:$AC,'스테이지별 몬스터 스텟'!$D:$D,'스테이지별 난이도 설정'!$B428),
E$1='스테이지별 몬스터 스텟'!$AD$3,SUMIFS('스테이지별 몬스터 스텟'!$AN:$AN,'스테이지별 몬스터 스텟'!$D:$D,'스테이지별 난이도 설정'!$B428))</f>
        <v>5</v>
      </c>
      <c r="F428" cm="1">
        <f t="array" ref="F428">_xlfn.IFS(F$1='스테이지별 몬스터 스텟'!$H$3,SUMIFS('스테이지별 몬스터 스텟'!$R:$R,'스테이지별 몬스터 스텟'!$D:$D,'스테이지별 난이도 설정'!$B428),
F$1='스테이지별 몬스터 스텟'!$S$3,SUMIFS('스테이지별 몬스터 스텟'!$AC:$AC,'스테이지별 몬스터 스텟'!$D:$D,'스테이지별 난이도 설정'!$B428),
F$1='스테이지별 몬스터 스텟'!$AD$3,SUMIFS('스테이지별 몬스터 스텟'!$AN:$AN,'스테이지별 몬스터 스텟'!$D:$D,'스테이지별 난이도 설정'!$B428))</f>
        <v>10</v>
      </c>
      <c r="G428" cm="1">
        <f t="array" ref="G428">_xlfn.IFS(G$1='스테이지별 몬스터 스텟'!$H$3,SUMIFS('스테이지별 몬스터 스텟'!$R:$R,'스테이지별 몬스터 스텟'!$D:$D,'스테이지별 난이도 설정'!$B428),
G$1='스테이지별 몬스터 스텟'!$S$3,SUMIFS('스테이지별 몬스터 스텟'!$AC:$AC,'스테이지별 몬스터 스텟'!$D:$D,'스테이지별 난이도 설정'!$B428),
G$1='스테이지별 몬스터 스텟'!$AD$3,SUMIFS('스테이지별 몬스터 스텟'!$AN:$AN,'스테이지별 몬스터 스텟'!$D:$D,'스테이지별 난이도 설정'!$B428))</f>
        <v>15</v>
      </c>
      <c r="H428">
        <f t="shared" si="18"/>
        <v>30</v>
      </c>
      <c r="I428">
        <f t="shared" si="19"/>
        <v>1.5</v>
      </c>
    </row>
    <row r="429" spans="2:9" x14ac:dyDescent="0.3">
      <c r="B429">
        <v>428</v>
      </c>
      <c r="C429" s="52">
        <f t="shared" si="20"/>
        <v>171.20000000000135</v>
      </c>
      <c r="D429">
        <v>20</v>
      </c>
      <c r="E429" cm="1">
        <f t="array" ref="E429">_xlfn.IFS(E$1='스테이지별 몬스터 스텟'!$H$3,SUMIFS('스테이지별 몬스터 스텟'!$R:$R,'스테이지별 몬스터 스텟'!$D:$D,'스테이지별 난이도 설정'!$B429),
E$1='스테이지별 몬스터 스텟'!$S$3,SUMIFS('스테이지별 몬스터 스텟'!$AC:$AC,'스테이지별 몬스터 스텟'!$D:$D,'스테이지별 난이도 설정'!$B429),
E$1='스테이지별 몬스터 스텟'!$AD$3,SUMIFS('스테이지별 몬스터 스텟'!$AN:$AN,'스테이지별 몬스터 스텟'!$D:$D,'스테이지별 난이도 설정'!$B429))</f>
        <v>5</v>
      </c>
      <c r="F429" cm="1">
        <f t="array" ref="F429">_xlfn.IFS(F$1='스테이지별 몬스터 스텟'!$H$3,SUMIFS('스테이지별 몬스터 스텟'!$R:$R,'스테이지별 몬스터 스텟'!$D:$D,'스테이지별 난이도 설정'!$B429),
F$1='스테이지별 몬스터 스텟'!$S$3,SUMIFS('스테이지별 몬스터 스텟'!$AC:$AC,'스테이지별 몬스터 스텟'!$D:$D,'스테이지별 난이도 설정'!$B429),
F$1='스테이지별 몬스터 스텟'!$AD$3,SUMIFS('스테이지별 몬스터 스텟'!$AN:$AN,'스테이지별 몬스터 스텟'!$D:$D,'스테이지별 난이도 설정'!$B429))</f>
        <v>10</v>
      </c>
      <c r="G429" cm="1">
        <f t="array" ref="G429">_xlfn.IFS(G$1='스테이지별 몬스터 스텟'!$H$3,SUMIFS('스테이지별 몬스터 스텟'!$R:$R,'스테이지별 몬스터 스텟'!$D:$D,'스테이지별 난이도 설정'!$B429),
G$1='스테이지별 몬스터 스텟'!$S$3,SUMIFS('스테이지별 몬스터 스텟'!$AC:$AC,'스테이지별 몬스터 스텟'!$D:$D,'스테이지별 난이도 설정'!$B429),
G$1='스테이지별 몬스터 스텟'!$AD$3,SUMIFS('스테이지별 몬스터 스텟'!$AN:$AN,'스테이지별 몬스터 스텟'!$D:$D,'스테이지별 난이도 설정'!$B429))</f>
        <v>15</v>
      </c>
      <c r="H429">
        <f t="shared" si="18"/>
        <v>30</v>
      </c>
      <c r="I429">
        <f t="shared" si="19"/>
        <v>1.5</v>
      </c>
    </row>
    <row r="430" spans="2:9" x14ac:dyDescent="0.3">
      <c r="B430">
        <v>429</v>
      </c>
      <c r="C430" s="52">
        <f t="shared" si="20"/>
        <v>171.60000000000136</v>
      </c>
      <c r="D430">
        <v>20</v>
      </c>
      <c r="E430" cm="1">
        <f t="array" ref="E430">_xlfn.IFS(E$1='스테이지별 몬스터 스텟'!$H$3,SUMIFS('스테이지별 몬스터 스텟'!$R:$R,'스테이지별 몬스터 스텟'!$D:$D,'스테이지별 난이도 설정'!$B430),
E$1='스테이지별 몬스터 스텟'!$S$3,SUMIFS('스테이지별 몬스터 스텟'!$AC:$AC,'스테이지별 몬스터 스텟'!$D:$D,'스테이지별 난이도 설정'!$B430),
E$1='스테이지별 몬스터 스텟'!$AD$3,SUMIFS('스테이지별 몬스터 스텟'!$AN:$AN,'스테이지별 몬스터 스텟'!$D:$D,'스테이지별 난이도 설정'!$B430))</f>
        <v>5</v>
      </c>
      <c r="F430" cm="1">
        <f t="array" ref="F430">_xlfn.IFS(F$1='스테이지별 몬스터 스텟'!$H$3,SUMIFS('스테이지별 몬스터 스텟'!$R:$R,'스테이지별 몬스터 스텟'!$D:$D,'스테이지별 난이도 설정'!$B430),
F$1='스테이지별 몬스터 스텟'!$S$3,SUMIFS('스테이지별 몬스터 스텟'!$AC:$AC,'스테이지별 몬스터 스텟'!$D:$D,'스테이지별 난이도 설정'!$B430),
F$1='스테이지별 몬스터 스텟'!$AD$3,SUMIFS('스테이지별 몬스터 스텟'!$AN:$AN,'스테이지별 몬스터 스텟'!$D:$D,'스테이지별 난이도 설정'!$B430))</f>
        <v>10</v>
      </c>
      <c r="G430" cm="1">
        <f t="array" ref="G430">_xlfn.IFS(G$1='스테이지별 몬스터 스텟'!$H$3,SUMIFS('스테이지별 몬스터 스텟'!$R:$R,'스테이지별 몬스터 스텟'!$D:$D,'스테이지별 난이도 설정'!$B430),
G$1='스테이지별 몬스터 스텟'!$S$3,SUMIFS('스테이지별 몬스터 스텟'!$AC:$AC,'스테이지별 몬스터 스텟'!$D:$D,'스테이지별 난이도 설정'!$B430),
G$1='스테이지별 몬스터 스텟'!$AD$3,SUMIFS('스테이지별 몬스터 스텟'!$AN:$AN,'스테이지별 몬스터 스텟'!$D:$D,'스테이지별 난이도 설정'!$B430))</f>
        <v>15</v>
      </c>
      <c r="H430">
        <f t="shared" si="18"/>
        <v>30</v>
      </c>
      <c r="I430">
        <f t="shared" si="19"/>
        <v>1.5</v>
      </c>
    </row>
    <row r="431" spans="2:9" x14ac:dyDescent="0.3">
      <c r="B431">
        <v>430</v>
      </c>
      <c r="C431" s="52">
        <f t="shared" si="20"/>
        <v>172.00000000000136</v>
      </c>
      <c r="D431">
        <v>20</v>
      </c>
      <c r="E431" cm="1">
        <f t="array" ref="E431">_xlfn.IFS(E$1='스테이지별 몬스터 스텟'!$H$3,SUMIFS('스테이지별 몬스터 스텟'!$R:$R,'스테이지별 몬스터 스텟'!$D:$D,'스테이지별 난이도 설정'!$B431),
E$1='스테이지별 몬스터 스텟'!$S$3,SUMIFS('스테이지별 몬스터 스텟'!$AC:$AC,'스테이지별 몬스터 스텟'!$D:$D,'스테이지별 난이도 설정'!$B431),
E$1='스테이지별 몬스터 스텟'!$AD$3,SUMIFS('스테이지별 몬스터 스텟'!$AN:$AN,'스테이지별 몬스터 스텟'!$D:$D,'스테이지별 난이도 설정'!$B431))</f>
        <v>5</v>
      </c>
      <c r="F431" cm="1">
        <f t="array" ref="F431">_xlfn.IFS(F$1='스테이지별 몬스터 스텟'!$H$3,SUMIFS('스테이지별 몬스터 스텟'!$R:$R,'스테이지별 몬스터 스텟'!$D:$D,'스테이지별 난이도 설정'!$B431),
F$1='스테이지별 몬스터 스텟'!$S$3,SUMIFS('스테이지별 몬스터 스텟'!$AC:$AC,'스테이지별 몬스터 스텟'!$D:$D,'스테이지별 난이도 설정'!$B431),
F$1='스테이지별 몬스터 스텟'!$AD$3,SUMIFS('스테이지별 몬스터 스텟'!$AN:$AN,'스테이지별 몬스터 스텟'!$D:$D,'스테이지별 난이도 설정'!$B431))</f>
        <v>10</v>
      </c>
      <c r="G431" cm="1">
        <f t="array" ref="G431">_xlfn.IFS(G$1='스테이지별 몬스터 스텟'!$H$3,SUMIFS('스테이지별 몬스터 스텟'!$R:$R,'스테이지별 몬스터 스텟'!$D:$D,'스테이지별 난이도 설정'!$B431),
G$1='스테이지별 몬스터 스텟'!$S$3,SUMIFS('스테이지별 몬스터 스텟'!$AC:$AC,'스테이지별 몬스터 스텟'!$D:$D,'스테이지별 난이도 설정'!$B431),
G$1='스테이지별 몬스터 스텟'!$AD$3,SUMIFS('스테이지별 몬스터 스텟'!$AN:$AN,'스테이지별 몬스터 스텟'!$D:$D,'스테이지별 난이도 설정'!$B431))</f>
        <v>15</v>
      </c>
      <c r="H431">
        <f t="shared" si="18"/>
        <v>30</v>
      </c>
      <c r="I431">
        <f t="shared" si="19"/>
        <v>1.5</v>
      </c>
    </row>
    <row r="432" spans="2:9" x14ac:dyDescent="0.3">
      <c r="B432">
        <v>431</v>
      </c>
      <c r="C432" s="52">
        <f t="shared" si="20"/>
        <v>172.40000000000137</v>
      </c>
      <c r="D432">
        <v>20</v>
      </c>
      <c r="E432" cm="1">
        <f t="array" ref="E432">_xlfn.IFS(E$1='스테이지별 몬스터 스텟'!$H$3,SUMIFS('스테이지별 몬스터 스텟'!$R:$R,'스테이지별 몬스터 스텟'!$D:$D,'스테이지별 난이도 설정'!$B432),
E$1='스테이지별 몬스터 스텟'!$S$3,SUMIFS('스테이지별 몬스터 스텟'!$AC:$AC,'스테이지별 몬스터 스텟'!$D:$D,'스테이지별 난이도 설정'!$B432),
E$1='스테이지별 몬스터 스텟'!$AD$3,SUMIFS('스테이지별 몬스터 스텟'!$AN:$AN,'스테이지별 몬스터 스텟'!$D:$D,'스테이지별 난이도 설정'!$B432))</f>
        <v>5</v>
      </c>
      <c r="F432" cm="1">
        <f t="array" ref="F432">_xlfn.IFS(F$1='스테이지별 몬스터 스텟'!$H$3,SUMIFS('스테이지별 몬스터 스텟'!$R:$R,'스테이지별 몬스터 스텟'!$D:$D,'스테이지별 난이도 설정'!$B432),
F$1='스테이지별 몬스터 스텟'!$S$3,SUMIFS('스테이지별 몬스터 스텟'!$AC:$AC,'스테이지별 몬스터 스텟'!$D:$D,'스테이지별 난이도 설정'!$B432),
F$1='스테이지별 몬스터 스텟'!$AD$3,SUMIFS('스테이지별 몬스터 스텟'!$AN:$AN,'스테이지별 몬스터 스텟'!$D:$D,'스테이지별 난이도 설정'!$B432))</f>
        <v>10</v>
      </c>
      <c r="G432" cm="1">
        <f t="array" ref="G432">_xlfn.IFS(G$1='스테이지별 몬스터 스텟'!$H$3,SUMIFS('스테이지별 몬스터 스텟'!$R:$R,'스테이지별 몬스터 스텟'!$D:$D,'스테이지별 난이도 설정'!$B432),
G$1='스테이지별 몬스터 스텟'!$S$3,SUMIFS('스테이지별 몬스터 스텟'!$AC:$AC,'스테이지별 몬스터 스텟'!$D:$D,'스테이지별 난이도 설정'!$B432),
G$1='스테이지별 몬스터 스텟'!$AD$3,SUMIFS('스테이지별 몬스터 스텟'!$AN:$AN,'스테이지별 몬스터 스텟'!$D:$D,'스테이지별 난이도 설정'!$B432))</f>
        <v>15</v>
      </c>
      <c r="H432">
        <f t="shared" si="18"/>
        <v>30</v>
      </c>
      <c r="I432">
        <f t="shared" si="19"/>
        <v>1.5</v>
      </c>
    </row>
    <row r="433" spans="2:9" x14ac:dyDescent="0.3">
      <c r="B433">
        <v>432</v>
      </c>
      <c r="C433" s="52">
        <f t="shared" si="20"/>
        <v>172.80000000000138</v>
      </c>
      <c r="D433">
        <v>20</v>
      </c>
      <c r="E433" cm="1">
        <f t="array" ref="E433">_xlfn.IFS(E$1='스테이지별 몬스터 스텟'!$H$3,SUMIFS('스테이지별 몬스터 스텟'!$R:$R,'스테이지별 몬스터 스텟'!$D:$D,'스테이지별 난이도 설정'!$B433),
E$1='스테이지별 몬스터 스텟'!$S$3,SUMIFS('스테이지별 몬스터 스텟'!$AC:$AC,'스테이지별 몬스터 스텟'!$D:$D,'스테이지별 난이도 설정'!$B433),
E$1='스테이지별 몬스터 스텟'!$AD$3,SUMIFS('스테이지별 몬스터 스텟'!$AN:$AN,'스테이지별 몬스터 스텟'!$D:$D,'스테이지별 난이도 설정'!$B433))</f>
        <v>5</v>
      </c>
      <c r="F433" cm="1">
        <f t="array" ref="F433">_xlfn.IFS(F$1='스테이지별 몬스터 스텟'!$H$3,SUMIFS('스테이지별 몬스터 스텟'!$R:$R,'스테이지별 몬스터 스텟'!$D:$D,'스테이지별 난이도 설정'!$B433),
F$1='스테이지별 몬스터 스텟'!$S$3,SUMIFS('스테이지별 몬스터 스텟'!$AC:$AC,'스테이지별 몬스터 스텟'!$D:$D,'스테이지별 난이도 설정'!$B433),
F$1='스테이지별 몬스터 스텟'!$AD$3,SUMIFS('스테이지별 몬스터 스텟'!$AN:$AN,'스테이지별 몬스터 스텟'!$D:$D,'스테이지별 난이도 설정'!$B433))</f>
        <v>10</v>
      </c>
      <c r="G433" cm="1">
        <f t="array" ref="G433">_xlfn.IFS(G$1='스테이지별 몬스터 스텟'!$H$3,SUMIFS('스테이지별 몬스터 스텟'!$R:$R,'스테이지별 몬스터 스텟'!$D:$D,'스테이지별 난이도 설정'!$B433),
G$1='스테이지별 몬스터 스텟'!$S$3,SUMIFS('스테이지별 몬스터 스텟'!$AC:$AC,'스테이지별 몬스터 스텟'!$D:$D,'스테이지별 난이도 설정'!$B433),
G$1='스테이지별 몬스터 스텟'!$AD$3,SUMIFS('스테이지별 몬스터 스텟'!$AN:$AN,'스테이지별 몬스터 스텟'!$D:$D,'스테이지별 난이도 설정'!$B433))</f>
        <v>15</v>
      </c>
      <c r="H433">
        <f t="shared" si="18"/>
        <v>30</v>
      </c>
      <c r="I433">
        <f t="shared" si="19"/>
        <v>1.5</v>
      </c>
    </row>
    <row r="434" spans="2:9" x14ac:dyDescent="0.3">
      <c r="B434">
        <v>433</v>
      </c>
      <c r="C434" s="52">
        <f t="shared" si="20"/>
        <v>173.20000000000138</v>
      </c>
      <c r="D434">
        <v>20</v>
      </c>
      <c r="E434" cm="1">
        <f t="array" ref="E434">_xlfn.IFS(E$1='스테이지별 몬스터 스텟'!$H$3,SUMIFS('스테이지별 몬스터 스텟'!$R:$R,'스테이지별 몬스터 스텟'!$D:$D,'스테이지별 난이도 설정'!$B434),
E$1='스테이지별 몬스터 스텟'!$S$3,SUMIFS('스테이지별 몬스터 스텟'!$AC:$AC,'스테이지별 몬스터 스텟'!$D:$D,'스테이지별 난이도 설정'!$B434),
E$1='스테이지별 몬스터 스텟'!$AD$3,SUMIFS('스테이지별 몬스터 스텟'!$AN:$AN,'스테이지별 몬스터 스텟'!$D:$D,'스테이지별 난이도 설정'!$B434))</f>
        <v>5</v>
      </c>
      <c r="F434" cm="1">
        <f t="array" ref="F434">_xlfn.IFS(F$1='스테이지별 몬스터 스텟'!$H$3,SUMIFS('스테이지별 몬스터 스텟'!$R:$R,'스테이지별 몬스터 스텟'!$D:$D,'스테이지별 난이도 설정'!$B434),
F$1='스테이지별 몬스터 스텟'!$S$3,SUMIFS('스테이지별 몬스터 스텟'!$AC:$AC,'스테이지별 몬스터 스텟'!$D:$D,'스테이지별 난이도 설정'!$B434),
F$1='스테이지별 몬스터 스텟'!$AD$3,SUMIFS('스테이지별 몬스터 스텟'!$AN:$AN,'스테이지별 몬스터 스텟'!$D:$D,'스테이지별 난이도 설정'!$B434))</f>
        <v>10</v>
      </c>
      <c r="G434" cm="1">
        <f t="array" ref="G434">_xlfn.IFS(G$1='스테이지별 몬스터 스텟'!$H$3,SUMIFS('스테이지별 몬스터 스텟'!$R:$R,'스테이지별 몬스터 스텟'!$D:$D,'스테이지별 난이도 설정'!$B434),
G$1='스테이지별 몬스터 스텟'!$S$3,SUMIFS('스테이지별 몬스터 스텟'!$AC:$AC,'스테이지별 몬스터 스텟'!$D:$D,'스테이지별 난이도 설정'!$B434),
G$1='스테이지별 몬스터 스텟'!$AD$3,SUMIFS('스테이지별 몬스터 스텟'!$AN:$AN,'스테이지별 몬스터 스텟'!$D:$D,'스테이지별 난이도 설정'!$B434))</f>
        <v>15</v>
      </c>
      <c r="H434">
        <f t="shared" si="18"/>
        <v>30</v>
      </c>
      <c r="I434">
        <f t="shared" si="19"/>
        <v>1.5</v>
      </c>
    </row>
    <row r="435" spans="2:9" x14ac:dyDescent="0.3">
      <c r="B435">
        <v>434</v>
      </c>
      <c r="C435" s="52">
        <f t="shared" si="20"/>
        <v>173.60000000000139</v>
      </c>
      <c r="D435">
        <v>20</v>
      </c>
      <c r="E435" cm="1">
        <f t="array" ref="E435">_xlfn.IFS(E$1='스테이지별 몬스터 스텟'!$H$3,SUMIFS('스테이지별 몬스터 스텟'!$R:$R,'스테이지별 몬스터 스텟'!$D:$D,'스테이지별 난이도 설정'!$B435),
E$1='스테이지별 몬스터 스텟'!$S$3,SUMIFS('스테이지별 몬스터 스텟'!$AC:$AC,'스테이지별 몬스터 스텟'!$D:$D,'스테이지별 난이도 설정'!$B435),
E$1='스테이지별 몬스터 스텟'!$AD$3,SUMIFS('스테이지별 몬스터 스텟'!$AN:$AN,'스테이지별 몬스터 스텟'!$D:$D,'스테이지별 난이도 설정'!$B435))</f>
        <v>5</v>
      </c>
      <c r="F435" cm="1">
        <f t="array" ref="F435">_xlfn.IFS(F$1='스테이지별 몬스터 스텟'!$H$3,SUMIFS('스테이지별 몬스터 스텟'!$R:$R,'스테이지별 몬스터 스텟'!$D:$D,'스테이지별 난이도 설정'!$B435),
F$1='스테이지별 몬스터 스텟'!$S$3,SUMIFS('스테이지별 몬스터 스텟'!$AC:$AC,'스테이지별 몬스터 스텟'!$D:$D,'스테이지별 난이도 설정'!$B435),
F$1='스테이지별 몬스터 스텟'!$AD$3,SUMIFS('스테이지별 몬스터 스텟'!$AN:$AN,'스테이지별 몬스터 스텟'!$D:$D,'스테이지별 난이도 설정'!$B435))</f>
        <v>10</v>
      </c>
      <c r="G435" cm="1">
        <f t="array" ref="G435">_xlfn.IFS(G$1='스테이지별 몬스터 스텟'!$H$3,SUMIFS('스테이지별 몬스터 스텟'!$R:$R,'스테이지별 몬스터 스텟'!$D:$D,'스테이지별 난이도 설정'!$B435),
G$1='스테이지별 몬스터 스텟'!$S$3,SUMIFS('스테이지별 몬스터 스텟'!$AC:$AC,'스테이지별 몬스터 스텟'!$D:$D,'스테이지별 난이도 설정'!$B435),
G$1='스테이지별 몬스터 스텟'!$AD$3,SUMIFS('스테이지별 몬스터 스텟'!$AN:$AN,'스테이지별 몬스터 스텟'!$D:$D,'스테이지별 난이도 설정'!$B435))</f>
        <v>15</v>
      </c>
      <c r="H435">
        <f t="shared" si="18"/>
        <v>30</v>
      </c>
      <c r="I435">
        <f t="shared" si="19"/>
        <v>1.5</v>
      </c>
    </row>
    <row r="436" spans="2:9" x14ac:dyDescent="0.3">
      <c r="B436">
        <v>435</v>
      </c>
      <c r="C436" s="52">
        <f t="shared" si="20"/>
        <v>174.00000000000139</v>
      </c>
      <c r="D436">
        <v>20</v>
      </c>
      <c r="E436" cm="1">
        <f t="array" ref="E436">_xlfn.IFS(E$1='스테이지별 몬스터 스텟'!$H$3,SUMIFS('스테이지별 몬스터 스텟'!$R:$R,'스테이지별 몬스터 스텟'!$D:$D,'스테이지별 난이도 설정'!$B436),
E$1='스테이지별 몬스터 스텟'!$S$3,SUMIFS('스테이지별 몬스터 스텟'!$AC:$AC,'스테이지별 몬스터 스텟'!$D:$D,'스테이지별 난이도 설정'!$B436),
E$1='스테이지별 몬스터 스텟'!$AD$3,SUMIFS('스테이지별 몬스터 스텟'!$AN:$AN,'스테이지별 몬스터 스텟'!$D:$D,'스테이지별 난이도 설정'!$B436))</f>
        <v>5</v>
      </c>
      <c r="F436" cm="1">
        <f t="array" ref="F436">_xlfn.IFS(F$1='스테이지별 몬스터 스텟'!$H$3,SUMIFS('스테이지별 몬스터 스텟'!$R:$R,'스테이지별 몬스터 스텟'!$D:$D,'스테이지별 난이도 설정'!$B436),
F$1='스테이지별 몬스터 스텟'!$S$3,SUMIFS('스테이지별 몬스터 스텟'!$AC:$AC,'스테이지별 몬스터 스텟'!$D:$D,'스테이지별 난이도 설정'!$B436),
F$1='스테이지별 몬스터 스텟'!$AD$3,SUMIFS('스테이지별 몬스터 스텟'!$AN:$AN,'스테이지별 몬스터 스텟'!$D:$D,'스테이지별 난이도 설정'!$B436))</f>
        <v>10</v>
      </c>
      <c r="G436" cm="1">
        <f t="array" ref="G436">_xlfn.IFS(G$1='스테이지별 몬스터 스텟'!$H$3,SUMIFS('스테이지별 몬스터 스텟'!$R:$R,'스테이지별 몬스터 스텟'!$D:$D,'스테이지별 난이도 설정'!$B436),
G$1='스테이지별 몬스터 스텟'!$S$3,SUMIFS('스테이지별 몬스터 스텟'!$AC:$AC,'스테이지별 몬스터 스텟'!$D:$D,'스테이지별 난이도 설정'!$B436),
G$1='스테이지별 몬스터 스텟'!$AD$3,SUMIFS('스테이지별 몬스터 스텟'!$AN:$AN,'스테이지별 몬스터 스텟'!$D:$D,'스테이지별 난이도 설정'!$B436))</f>
        <v>15</v>
      </c>
      <c r="H436">
        <f t="shared" si="18"/>
        <v>30</v>
      </c>
      <c r="I436">
        <f t="shared" si="19"/>
        <v>1.5</v>
      </c>
    </row>
    <row r="437" spans="2:9" x14ac:dyDescent="0.3">
      <c r="B437">
        <v>436</v>
      </c>
      <c r="C437" s="52">
        <f t="shared" si="20"/>
        <v>174.4000000000014</v>
      </c>
      <c r="D437">
        <v>20</v>
      </c>
      <c r="E437" cm="1">
        <f t="array" ref="E437">_xlfn.IFS(E$1='스테이지별 몬스터 스텟'!$H$3,SUMIFS('스테이지별 몬스터 스텟'!$R:$R,'스테이지별 몬스터 스텟'!$D:$D,'스테이지별 난이도 설정'!$B437),
E$1='스테이지별 몬스터 스텟'!$S$3,SUMIFS('스테이지별 몬스터 스텟'!$AC:$AC,'스테이지별 몬스터 스텟'!$D:$D,'스테이지별 난이도 설정'!$B437),
E$1='스테이지별 몬스터 스텟'!$AD$3,SUMIFS('스테이지별 몬스터 스텟'!$AN:$AN,'스테이지별 몬스터 스텟'!$D:$D,'스테이지별 난이도 설정'!$B437))</f>
        <v>5</v>
      </c>
      <c r="F437" cm="1">
        <f t="array" ref="F437">_xlfn.IFS(F$1='스테이지별 몬스터 스텟'!$H$3,SUMIFS('스테이지별 몬스터 스텟'!$R:$R,'스테이지별 몬스터 스텟'!$D:$D,'스테이지별 난이도 설정'!$B437),
F$1='스테이지별 몬스터 스텟'!$S$3,SUMIFS('스테이지별 몬스터 스텟'!$AC:$AC,'스테이지별 몬스터 스텟'!$D:$D,'스테이지별 난이도 설정'!$B437),
F$1='스테이지별 몬스터 스텟'!$AD$3,SUMIFS('스테이지별 몬스터 스텟'!$AN:$AN,'스테이지별 몬스터 스텟'!$D:$D,'스테이지별 난이도 설정'!$B437))</f>
        <v>10</v>
      </c>
      <c r="G437" cm="1">
        <f t="array" ref="G437">_xlfn.IFS(G$1='스테이지별 몬스터 스텟'!$H$3,SUMIFS('스테이지별 몬스터 스텟'!$R:$R,'스테이지별 몬스터 스텟'!$D:$D,'스테이지별 난이도 설정'!$B437),
G$1='스테이지별 몬스터 스텟'!$S$3,SUMIFS('스테이지별 몬스터 스텟'!$AC:$AC,'스테이지별 몬스터 스텟'!$D:$D,'스테이지별 난이도 설정'!$B437),
G$1='스테이지별 몬스터 스텟'!$AD$3,SUMIFS('스테이지별 몬스터 스텟'!$AN:$AN,'스테이지별 몬스터 스텟'!$D:$D,'스테이지별 난이도 설정'!$B437))</f>
        <v>15</v>
      </c>
      <c r="H437">
        <f t="shared" si="18"/>
        <v>30</v>
      </c>
      <c r="I437">
        <f t="shared" si="19"/>
        <v>1.5</v>
      </c>
    </row>
    <row r="438" spans="2:9" x14ac:dyDescent="0.3">
      <c r="B438">
        <v>437</v>
      </c>
      <c r="C438" s="52">
        <f t="shared" si="20"/>
        <v>174.8000000000014</v>
      </c>
      <c r="D438">
        <v>20</v>
      </c>
      <c r="E438" cm="1">
        <f t="array" ref="E438">_xlfn.IFS(E$1='스테이지별 몬스터 스텟'!$H$3,SUMIFS('스테이지별 몬스터 스텟'!$R:$R,'스테이지별 몬스터 스텟'!$D:$D,'스테이지별 난이도 설정'!$B438),
E$1='스테이지별 몬스터 스텟'!$S$3,SUMIFS('스테이지별 몬스터 스텟'!$AC:$AC,'스테이지별 몬스터 스텟'!$D:$D,'스테이지별 난이도 설정'!$B438),
E$1='스테이지별 몬스터 스텟'!$AD$3,SUMIFS('스테이지별 몬스터 스텟'!$AN:$AN,'스테이지별 몬스터 스텟'!$D:$D,'스테이지별 난이도 설정'!$B438))</f>
        <v>5</v>
      </c>
      <c r="F438" cm="1">
        <f t="array" ref="F438">_xlfn.IFS(F$1='스테이지별 몬스터 스텟'!$H$3,SUMIFS('스테이지별 몬스터 스텟'!$R:$R,'스테이지별 몬스터 스텟'!$D:$D,'스테이지별 난이도 설정'!$B438),
F$1='스테이지별 몬스터 스텟'!$S$3,SUMIFS('스테이지별 몬스터 스텟'!$AC:$AC,'스테이지별 몬스터 스텟'!$D:$D,'스테이지별 난이도 설정'!$B438),
F$1='스테이지별 몬스터 스텟'!$AD$3,SUMIFS('스테이지별 몬스터 스텟'!$AN:$AN,'스테이지별 몬스터 스텟'!$D:$D,'스테이지별 난이도 설정'!$B438))</f>
        <v>10</v>
      </c>
      <c r="G438" cm="1">
        <f t="array" ref="G438">_xlfn.IFS(G$1='스테이지별 몬스터 스텟'!$H$3,SUMIFS('스테이지별 몬스터 스텟'!$R:$R,'스테이지별 몬스터 스텟'!$D:$D,'스테이지별 난이도 설정'!$B438),
G$1='스테이지별 몬스터 스텟'!$S$3,SUMIFS('스테이지별 몬스터 스텟'!$AC:$AC,'스테이지별 몬스터 스텟'!$D:$D,'스테이지별 난이도 설정'!$B438),
G$1='스테이지별 몬스터 스텟'!$AD$3,SUMIFS('스테이지별 몬스터 스텟'!$AN:$AN,'스테이지별 몬스터 스텟'!$D:$D,'스테이지별 난이도 설정'!$B438))</f>
        <v>15</v>
      </c>
      <c r="H438">
        <f t="shared" si="18"/>
        <v>30</v>
      </c>
      <c r="I438">
        <f t="shared" si="19"/>
        <v>1.5</v>
      </c>
    </row>
    <row r="439" spans="2:9" x14ac:dyDescent="0.3">
      <c r="B439">
        <v>438</v>
      </c>
      <c r="C439" s="52">
        <f t="shared" si="20"/>
        <v>175.20000000000141</v>
      </c>
      <c r="D439">
        <v>20</v>
      </c>
      <c r="E439" cm="1">
        <f t="array" ref="E439">_xlfn.IFS(E$1='스테이지별 몬스터 스텟'!$H$3,SUMIFS('스테이지별 몬스터 스텟'!$R:$R,'스테이지별 몬스터 스텟'!$D:$D,'스테이지별 난이도 설정'!$B439),
E$1='스테이지별 몬스터 스텟'!$S$3,SUMIFS('스테이지별 몬스터 스텟'!$AC:$AC,'스테이지별 몬스터 스텟'!$D:$D,'스테이지별 난이도 설정'!$B439),
E$1='스테이지별 몬스터 스텟'!$AD$3,SUMIFS('스테이지별 몬스터 스텟'!$AN:$AN,'스테이지별 몬스터 스텟'!$D:$D,'스테이지별 난이도 설정'!$B439))</f>
        <v>5</v>
      </c>
      <c r="F439" cm="1">
        <f t="array" ref="F439">_xlfn.IFS(F$1='스테이지별 몬스터 스텟'!$H$3,SUMIFS('스테이지별 몬스터 스텟'!$R:$R,'스테이지별 몬스터 스텟'!$D:$D,'스테이지별 난이도 설정'!$B439),
F$1='스테이지별 몬스터 스텟'!$S$3,SUMIFS('스테이지별 몬스터 스텟'!$AC:$AC,'스테이지별 몬스터 스텟'!$D:$D,'스테이지별 난이도 설정'!$B439),
F$1='스테이지별 몬스터 스텟'!$AD$3,SUMIFS('스테이지별 몬스터 스텟'!$AN:$AN,'스테이지별 몬스터 스텟'!$D:$D,'스테이지별 난이도 설정'!$B439))</f>
        <v>10</v>
      </c>
      <c r="G439" cm="1">
        <f t="array" ref="G439">_xlfn.IFS(G$1='스테이지별 몬스터 스텟'!$H$3,SUMIFS('스테이지별 몬스터 스텟'!$R:$R,'스테이지별 몬스터 스텟'!$D:$D,'스테이지별 난이도 설정'!$B439),
G$1='스테이지별 몬스터 스텟'!$S$3,SUMIFS('스테이지별 몬스터 스텟'!$AC:$AC,'스테이지별 몬스터 스텟'!$D:$D,'스테이지별 난이도 설정'!$B439),
G$1='스테이지별 몬스터 스텟'!$AD$3,SUMIFS('스테이지별 몬스터 스텟'!$AN:$AN,'스테이지별 몬스터 스텟'!$D:$D,'스테이지별 난이도 설정'!$B439))</f>
        <v>15</v>
      </c>
      <c r="H439">
        <f t="shared" si="18"/>
        <v>30</v>
      </c>
      <c r="I439">
        <f t="shared" si="19"/>
        <v>1.5</v>
      </c>
    </row>
    <row r="440" spans="2:9" x14ac:dyDescent="0.3">
      <c r="B440">
        <v>439</v>
      </c>
      <c r="C440" s="52">
        <f t="shared" si="20"/>
        <v>175.60000000000142</v>
      </c>
      <c r="D440">
        <v>20</v>
      </c>
      <c r="E440" cm="1">
        <f t="array" ref="E440">_xlfn.IFS(E$1='스테이지별 몬스터 스텟'!$H$3,SUMIFS('스테이지별 몬스터 스텟'!$R:$R,'스테이지별 몬스터 스텟'!$D:$D,'스테이지별 난이도 설정'!$B440),
E$1='스테이지별 몬스터 스텟'!$S$3,SUMIFS('스테이지별 몬스터 스텟'!$AC:$AC,'스테이지별 몬스터 스텟'!$D:$D,'스테이지별 난이도 설정'!$B440),
E$1='스테이지별 몬스터 스텟'!$AD$3,SUMIFS('스테이지별 몬스터 스텟'!$AN:$AN,'스테이지별 몬스터 스텟'!$D:$D,'스테이지별 난이도 설정'!$B440))</f>
        <v>5</v>
      </c>
      <c r="F440" cm="1">
        <f t="array" ref="F440">_xlfn.IFS(F$1='스테이지별 몬스터 스텟'!$H$3,SUMIFS('스테이지별 몬스터 스텟'!$R:$R,'스테이지별 몬스터 스텟'!$D:$D,'스테이지별 난이도 설정'!$B440),
F$1='스테이지별 몬스터 스텟'!$S$3,SUMIFS('스테이지별 몬스터 스텟'!$AC:$AC,'스테이지별 몬스터 스텟'!$D:$D,'스테이지별 난이도 설정'!$B440),
F$1='스테이지별 몬스터 스텟'!$AD$3,SUMIFS('스테이지별 몬스터 스텟'!$AN:$AN,'스테이지별 몬스터 스텟'!$D:$D,'스테이지별 난이도 설정'!$B440))</f>
        <v>10</v>
      </c>
      <c r="G440" cm="1">
        <f t="array" ref="G440">_xlfn.IFS(G$1='스테이지별 몬스터 스텟'!$H$3,SUMIFS('스테이지별 몬스터 스텟'!$R:$R,'스테이지별 몬스터 스텟'!$D:$D,'스테이지별 난이도 설정'!$B440),
G$1='스테이지별 몬스터 스텟'!$S$3,SUMIFS('스테이지별 몬스터 스텟'!$AC:$AC,'스테이지별 몬스터 스텟'!$D:$D,'스테이지별 난이도 설정'!$B440),
G$1='스테이지별 몬스터 스텟'!$AD$3,SUMIFS('스테이지별 몬스터 스텟'!$AN:$AN,'스테이지별 몬스터 스텟'!$D:$D,'스테이지별 난이도 설정'!$B440))</f>
        <v>15</v>
      </c>
      <c r="H440">
        <f t="shared" si="18"/>
        <v>30</v>
      </c>
      <c r="I440">
        <f t="shared" si="19"/>
        <v>1.5</v>
      </c>
    </row>
    <row r="441" spans="2:9" x14ac:dyDescent="0.3">
      <c r="B441">
        <v>440</v>
      </c>
      <c r="C441" s="52">
        <f t="shared" si="20"/>
        <v>176.00000000000142</v>
      </c>
      <c r="D441">
        <v>20</v>
      </c>
      <c r="E441" cm="1">
        <f t="array" ref="E441">_xlfn.IFS(E$1='스테이지별 몬스터 스텟'!$H$3,SUMIFS('스테이지별 몬스터 스텟'!$R:$R,'스테이지별 몬스터 스텟'!$D:$D,'스테이지별 난이도 설정'!$B441),
E$1='스테이지별 몬스터 스텟'!$S$3,SUMIFS('스테이지별 몬스터 스텟'!$AC:$AC,'스테이지별 몬스터 스텟'!$D:$D,'스테이지별 난이도 설정'!$B441),
E$1='스테이지별 몬스터 스텟'!$AD$3,SUMIFS('스테이지별 몬스터 스텟'!$AN:$AN,'스테이지별 몬스터 스텟'!$D:$D,'스테이지별 난이도 설정'!$B441))</f>
        <v>5</v>
      </c>
      <c r="F441" cm="1">
        <f t="array" ref="F441">_xlfn.IFS(F$1='스테이지별 몬스터 스텟'!$H$3,SUMIFS('스테이지별 몬스터 스텟'!$R:$R,'스테이지별 몬스터 스텟'!$D:$D,'스테이지별 난이도 설정'!$B441),
F$1='스테이지별 몬스터 스텟'!$S$3,SUMIFS('스테이지별 몬스터 스텟'!$AC:$AC,'스테이지별 몬스터 스텟'!$D:$D,'스테이지별 난이도 설정'!$B441),
F$1='스테이지별 몬스터 스텟'!$AD$3,SUMIFS('스테이지별 몬스터 스텟'!$AN:$AN,'스테이지별 몬스터 스텟'!$D:$D,'스테이지별 난이도 설정'!$B441))</f>
        <v>10</v>
      </c>
      <c r="G441" cm="1">
        <f t="array" ref="G441">_xlfn.IFS(G$1='스테이지별 몬스터 스텟'!$H$3,SUMIFS('스테이지별 몬스터 스텟'!$R:$R,'스테이지별 몬스터 스텟'!$D:$D,'스테이지별 난이도 설정'!$B441),
G$1='스테이지별 몬스터 스텟'!$S$3,SUMIFS('스테이지별 몬스터 스텟'!$AC:$AC,'스테이지별 몬스터 스텟'!$D:$D,'스테이지별 난이도 설정'!$B441),
G$1='스테이지별 몬스터 스텟'!$AD$3,SUMIFS('스테이지별 몬스터 스텟'!$AN:$AN,'스테이지별 몬스터 스텟'!$D:$D,'스테이지별 난이도 설정'!$B441))</f>
        <v>15</v>
      </c>
      <c r="H441">
        <f t="shared" si="18"/>
        <v>30</v>
      </c>
      <c r="I441">
        <f t="shared" si="19"/>
        <v>1.5</v>
      </c>
    </row>
    <row r="442" spans="2:9" x14ac:dyDescent="0.3">
      <c r="B442">
        <v>441</v>
      </c>
      <c r="C442" s="52">
        <f t="shared" si="20"/>
        <v>176.40000000000143</v>
      </c>
      <c r="D442">
        <v>20</v>
      </c>
      <c r="E442" cm="1">
        <f t="array" ref="E442">_xlfn.IFS(E$1='스테이지별 몬스터 스텟'!$H$3,SUMIFS('스테이지별 몬스터 스텟'!$R:$R,'스테이지별 몬스터 스텟'!$D:$D,'스테이지별 난이도 설정'!$B442),
E$1='스테이지별 몬스터 스텟'!$S$3,SUMIFS('스테이지별 몬스터 스텟'!$AC:$AC,'스테이지별 몬스터 스텟'!$D:$D,'스테이지별 난이도 설정'!$B442),
E$1='스테이지별 몬스터 스텟'!$AD$3,SUMIFS('스테이지별 몬스터 스텟'!$AN:$AN,'스테이지별 몬스터 스텟'!$D:$D,'스테이지별 난이도 설정'!$B442))</f>
        <v>5</v>
      </c>
      <c r="F442" cm="1">
        <f t="array" ref="F442">_xlfn.IFS(F$1='스테이지별 몬스터 스텟'!$H$3,SUMIFS('스테이지별 몬스터 스텟'!$R:$R,'스테이지별 몬스터 스텟'!$D:$D,'스테이지별 난이도 설정'!$B442),
F$1='스테이지별 몬스터 스텟'!$S$3,SUMIFS('스테이지별 몬스터 스텟'!$AC:$AC,'스테이지별 몬스터 스텟'!$D:$D,'스테이지별 난이도 설정'!$B442),
F$1='스테이지별 몬스터 스텟'!$AD$3,SUMIFS('스테이지별 몬스터 스텟'!$AN:$AN,'스테이지별 몬스터 스텟'!$D:$D,'스테이지별 난이도 설정'!$B442))</f>
        <v>10</v>
      </c>
      <c r="G442" cm="1">
        <f t="array" ref="G442">_xlfn.IFS(G$1='스테이지별 몬스터 스텟'!$H$3,SUMIFS('스테이지별 몬스터 스텟'!$R:$R,'스테이지별 몬스터 스텟'!$D:$D,'스테이지별 난이도 설정'!$B442),
G$1='스테이지별 몬스터 스텟'!$S$3,SUMIFS('스테이지별 몬스터 스텟'!$AC:$AC,'스테이지별 몬스터 스텟'!$D:$D,'스테이지별 난이도 설정'!$B442),
G$1='스테이지별 몬스터 스텟'!$AD$3,SUMIFS('스테이지별 몬스터 스텟'!$AN:$AN,'스테이지별 몬스터 스텟'!$D:$D,'스테이지별 난이도 설정'!$B442))</f>
        <v>15</v>
      </c>
      <c r="H442">
        <f t="shared" si="18"/>
        <v>30</v>
      </c>
      <c r="I442">
        <f t="shared" si="19"/>
        <v>1.5</v>
      </c>
    </row>
    <row r="443" spans="2:9" x14ac:dyDescent="0.3">
      <c r="B443">
        <v>442</v>
      </c>
      <c r="C443" s="52">
        <f t="shared" si="20"/>
        <v>176.80000000000143</v>
      </c>
      <c r="D443">
        <v>20</v>
      </c>
      <c r="E443" cm="1">
        <f t="array" ref="E443">_xlfn.IFS(E$1='스테이지별 몬스터 스텟'!$H$3,SUMIFS('스테이지별 몬스터 스텟'!$R:$R,'스테이지별 몬스터 스텟'!$D:$D,'스테이지별 난이도 설정'!$B443),
E$1='스테이지별 몬스터 스텟'!$S$3,SUMIFS('스테이지별 몬스터 스텟'!$AC:$AC,'스테이지별 몬스터 스텟'!$D:$D,'스테이지별 난이도 설정'!$B443),
E$1='스테이지별 몬스터 스텟'!$AD$3,SUMIFS('스테이지별 몬스터 스텟'!$AN:$AN,'스테이지별 몬스터 스텟'!$D:$D,'스테이지별 난이도 설정'!$B443))</f>
        <v>5</v>
      </c>
      <c r="F443" cm="1">
        <f t="array" ref="F443">_xlfn.IFS(F$1='스테이지별 몬스터 스텟'!$H$3,SUMIFS('스테이지별 몬스터 스텟'!$R:$R,'스테이지별 몬스터 스텟'!$D:$D,'스테이지별 난이도 설정'!$B443),
F$1='스테이지별 몬스터 스텟'!$S$3,SUMIFS('스테이지별 몬스터 스텟'!$AC:$AC,'스테이지별 몬스터 스텟'!$D:$D,'스테이지별 난이도 설정'!$B443),
F$1='스테이지별 몬스터 스텟'!$AD$3,SUMIFS('스테이지별 몬스터 스텟'!$AN:$AN,'스테이지별 몬스터 스텟'!$D:$D,'스테이지별 난이도 설정'!$B443))</f>
        <v>10</v>
      </c>
      <c r="G443" cm="1">
        <f t="array" ref="G443">_xlfn.IFS(G$1='스테이지별 몬스터 스텟'!$H$3,SUMIFS('스테이지별 몬스터 스텟'!$R:$R,'스테이지별 몬스터 스텟'!$D:$D,'스테이지별 난이도 설정'!$B443),
G$1='스테이지별 몬스터 스텟'!$S$3,SUMIFS('스테이지별 몬스터 스텟'!$AC:$AC,'스테이지별 몬스터 스텟'!$D:$D,'스테이지별 난이도 설정'!$B443),
G$1='스테이지별 몬스터 스텟'!$AD$3,SUMIFS('스테이지별 몬스터 스텟'!$AN:$AN,'스테이지별 몬스터 스텟'!$D:$D,'스테이지별 난이도 설정'!$B443))</f>
        <v>15</v>
      </c>
      <c r="H443">
        <f t="shared" si="18"/>
        <v>30</v>
      </c>
      <c r="I443">
        <f t="shared" si="19"/>
        <v>1.5</v>
      </c>
    </row>
    <row r="444" spans="2:9" x14ac:dyDescent="0.3">
      <c r="B444">
        <v>443</v>
      </c>
      <c r="C444" s="52">
        <f t="shared" si="20"/>
        <v>177.20000000000144</v>
      </c>
      <c r="D444">
        <v>20</v>
      </c>
      <c r="E444" cm="1">
        <f t="array" ref="E444">_xlfn.IFS(E$1='스테이지별 몬스터 스텟'!$H$3,SUMIFS('스테이지별 몬스터 스텟'!$R:$R,'스테이지별 몬스터 스텟'!$D:$D,'스테이지별 난이도 설정'!$B444),
E$1='스테이지별 몬스터 스텟'!$S$3,SUMIFS('스테이지별 몬스터 스텟'!$AC:$AC,'스테이지별 몬스터 스텟'!$D:$D,'스테이지별 난이도 설정'!$B444),
E$1='스테이지별 몬스터 스텟'!$AD$3,SUMIFS('스테이지별 몬스터 스텟'!$AN:$AN,'스테이지별 몬스터 스텟'!$D:$D,'스테이지별 난이도 설정'!$B444))</f>
        <v>5</v>
      </c>
      <c r="F444" cm="1">
        <f t="array" ref="F444">_xlfn.IFS(F$1='스테이지별 몬스터 스텟'!$H$3,SUMIFS('스테이지별 몬스터 스텟'!$R:$R,'스테이지별 몬스터 스텟'!$D:$D,'스테이지별 난이도 설정'!$B444),
F$1='스테이지별 몬스터 스텟'!$S$3,SUMIFS('스테이지별 몬스터 스텟'!$AC:$AC,'스테이지별 몬스터 스텟'!$D:$D,'스테이지별 난이도 설정'!$B444),
F$1='스테이지별 몬스터 스텟'!$AD$3,SUMIFS('스테이지별 몬스터 스텟'!$AN:$AN,'스테이지별 몬스터 스텟'!$D:$D,'스테이지별 난이도 설정'!$B444))</f>
        <v>10</v>
      </c>
      <c r="G444" cm="1">
        <f t="array" ref="G444">_xlfn.IFS(G$1='스테이지별 몬스터 스텟'!$H$3,SUMIFS('스테이지별 몬스터 스텟'!$R:$R,'스테이지별 몬스터 스텟'!$D:$D,'스테이지별 난이도 설정'!$B444),
G$1='스테이지별 몬스터 스텟'!$S$3,SUMIFS('스테이지별 몬스터 스텟'!$AC:$AC,'스테이지별 몬스터 스텟'!$D:$D,'스테이지별 난이도 설정'!$B444),
G$1='스테이지별 몬스터 스텟'!$AD$3,SUMIFS('스테이지별 몬스터 스텟'!$AN:$AN,'스테이지별 몬스터 스텟'!$D:$D,'스테이지별 난이도 설정'!$B444))</f>
        <v>15</v>
      </c>
      <c r="H444">
        <f t="shared" si="18"/>
        <v>30</v>
      </c>
      <c r="I444">
        <f t="shared" si="19"/>
        <v>1.5</v>
      </c>
    </row>
    <row r="445" spans="2:9" x14ac:dyDescent="0.3">
      <c r="B445">
        <v>444</v>
      </c>
      <c r="C445" s="52">
        <f t="shared" si="20"/>
        <v>177.60000000000144</v>
      </c>
      <c r="D445">
        <v>20</v>
      </c>
      <c r="E445" cm="1">
        <f t="array" ref="E445">_xlfn.IFS(E$1='스테이지별 몬스터 스텟'!$H$3,SUMIFS('스테이지별 몬스터 스텟'!$R:$R,'스테이지별 몬스터 스텟'!$D:$D,'스테이지별 난이도 설정'!$B445),
E$1='스테이지별 몬스터 스텟'!$S$3,SUMIFS('스테이지별 몬스터 스텟'!$AC:$AC,'스테이지별 몬스터 스텟'!$D:$D,'스테이지별 난이도 설정'!$B445),
E$1='스테이지별 몬스터 스텟'!$AD$3,SUMIFS('스테이지별 몬스터 스텟'!$AN:$AN,'스테이지별 몬스터 스텟'!$D:$D,'스테이지별 난이도 설정'!$B445))</f>
        <v>5</v>
      </c>
      <c r="F445" cm="1">
        <f t="array" ref="F445">_xlfn.IFS(F$1='스테이지별 몬스터 스텟'!$H$3,SUMIFS('스테이지별 몬스터 스텟'!$R:$R,'스테이지별 몬스터 스텟'!$D:$D,'스테이지별 난이도 설정'!$B445),
F$1='스테이지별 몬스터 스텟'!$S$3,SUMIFS('스테이지별 몬스터 스텟'!$AC:$AC,'스테이지별 몬스터 스텟'!$D:$D,'스테이지별 난이도 설정'!$B445),
F$1='스테이지별 몬스터 스텟'!$AD$3,SUMIFS('스테이지별 몬스터 스텟'!$AN:$AN,'스테이지별 몬스터 스텟'!$D:$D,'스테이지별 난이도 설정'!$B445))</f>
        <v>10</v>
      </c>
      <c r="G445" cm="1">
        <f t="array" ref="G445">_xlfn.IFS(G$1='스테이지별 몬스터 스텟'!$H$3,SUMIFS('스테이지별 몬스터 스텟'!$R:$R,'스테이지별 몬스터 스텟'!$D:$D,'스테이지별 난이도 설정'!$B445),
G$1='스테이지별 몬스터 스텟'!$S$3,SUMIFS('스테이지별 몬스터 스텟'!$AC:$AC,'스테이지별 몬스터 스텟'!$D:$D,'스테이지별 난이도 설정'!$B445),
G$1='스테이지별 몬스터 스텟'!$AD$3,SUMIFS('스테이지별 몬스터 스텟'!$AN:$AN,'스테이지별 몬스터 스텟'!$D:$D,'스테이지별 난이도 설정'!$B445))</f>
        <v>15</v>
      </c>
      <c r="H445">
        <f t="shared" si="18"/>
        <v>30</v>
      </c>
      <c r="I445">
        <f t="shared" si="19"/>
        <v>1.5</v>
      </c>
    </row>
    <row r="446" spans="2:9" x14ac:dyDescent="0.3">
      <c r="B446">
        <v>445</v>
      </c>
      <c r="C446" s="52">
        <f t="shared" si="20"/>
        <v>178.00000000000145</v>
      </c>
      <c r="D446">
        <v>20</v>
      </c>
      <c r="E446" cm="1">
        <f t="array" ref="E446">_xlfn.IFS(E$1='스테이지별 몬스터 스텟'!$H$3,SUMIFS('스테이지별 몬스터 스텟'!$R:$R,'스테이지별 몬스터 스텟'!$D:$D,'스테이지별 난이도 설정'!$B446),
E$1='스테이지별 몬스터 스텟'!$S$3,SUMIFS('스테이지별 몬스터 스텟'!$AC:$AC,'스테이지별 몬스터 스텟'!$D:$D,'스테이지별 난이도 설정'!$B446),
E$1='스테이지별 몬스터 스텟'!$AD$3,SUMIFS('스테이지별 몬스터 스텟'!$AN:$AN,'스테이지별 몬스터 스텟'!$D:$D,'스테이지별 난이도 설정'!$B446))</f>
        <v>5</v>
      </c>
      <c r="F446" cm="1">
        <f t="array" ref="F446">_xlfn.IFS(F$1='스테이지별 몬스터 스텟'!$H$3,SUMIFS('스테이지별 몬스터 스텟'!$R:$R,'스테이지별 몬스터 스텟'!$D:$D,'스테이지별 난이도 설정'!$B446),
F$1='스테이지별 몬스터 스텟'!$S$3,SUMIFS('스테이지별 몬스터 스텟'!$AC:$AC,'스테이지별 몬스터 스텟'!$D:$D,'스테이지별 난이도 설정'!$B446),
F$1='스테이지별 몬스터 스텟'!$AD$3,SUMIFS('스테이지별 몬스터 스텟'!$AN:$AN,'스테이지별 몬스터 스텟'!$D:$D,'스테이지별 난이도 설정'!$B446))</f>
        <v>10</v>
      </c>
      <c r="G446" cm="1">
        <f t="array" ref="G446">_xlfn.IFS(G$1='스테이지별 몬스터 스텟'!$H$3,SUMIFS('스테이지별 몬스터 스텟'!$R:$R,'스테이지별 몬스터 스텟'!$D:$D,'스테이지별 난이도 설정'!$B446),
G$1='스테이지별 몬스터 스텟'!$S$3,SUMIFS('스테이지별 몬스터 스텟'!$AC:$AC,'스테이지별 몬스터 스텟'!$D:$D,'스테이지별 난이도 설정'!$B446),
G$1='스테이지별 몬스터 스텟'!$AD$3,SUMIFS('스테이지별 몬스터 스텟'!$AN:$AN,'스테이지별 몬스터 스텟'!$D:$D,'스테이지별 난이도 설정'!$B446))</f>
        <v>15</v>
      </c>
      <c r="H446">
        <f t="shared" si="18"/>
        <v>30</v>
      </c>
      <c r="I446">
        <f t="shared" si="19"/>
        <v>1.5</v>
      </c>
    </row>
    <row r="447" spans="2:9" x14ac:dyDescent="0.3">
      <c r="B447">
        <v>446</v>
      </c>
      <c r="C447" s="52">
        <f t="shared" si="20"/>
        <v>178.40000000000146</v>
      </c>
      <c r="D447">
        <v>20</v>
      </c>
      <c r="E447" cm="1">
        <f t="array" ref="E447">_xlfn.IFS(E$1='스테이지별 몬스터 스텟'!$H$3,SUMIFS('스테이지별 몬스터 스텟'!$R:$R,'스테이지별 몬스터 스텟'!$D:$D,'스테이지별 난이도 설정'!$B447),
E$1='스테이지별 몬스터 스텟'!$S$3,SUMIFS('스테이지별 몬스터 스텟'!$AC:$AC,'스테이지별 몬스터 스텟'!$D:$D,'스테이지별 난이도 설정'!$B447),
E$1='스테이지별 몬스터 스텟'!$AD$3,SUMIFS('스테이지별 몬스터 스텟'!$AN:$AN,'스테이지별 몬스터 스텟'!$D:$D,'스테이지별 난이도 설정'!$B447))</f>
        <v>5</v>
      </c>
      <c r="F447" cm="1">
        <f t="array" ref="F447">_xlfn.IFS(F$1='스테이지별 몬스터 스텟'!$H$3,SUMIFS('스테이지별 몬스터 스텟'!$R:$R,'스테이지별 몬스터 스텟'!$D:$D,'스테이지별 난이도 설정'!$B447),
F$1='스테이지별 몬스터 스텟'!$S$3,SUMIFS('스테이지별 몬스터 스텟'!$AC:$AC,'스테이지별 몬스터 스텟'!$D:$D,'스테이지별 난이도 설정'!$B447),
F$1='스테이지별 몬스터 스텟'!$AD$3,SUMIFS('스테이지별 몬스터 스텟'!$AN:$AN,'스테이지별 몬스터 스텟'!$D:$D,'스테이지별 난이도 설정'!$B447))</f>
        <v>10</v>
      </c>
      <c r="G447" cm="1">
        <f t="array" ref="G447">_xlfn.IFS(G$1='스테이지별 몬스터 스텟'!$H$3,SUMIFS('스테이지별 몬스터 스텟'!$R:$R,'스테이지별 몬스터 스텟'!$D:$D,'스테이지별 난이도 설정'!$B447),
G$1='스테이지별 몬스터 스텟'!$S$3,SUMIFS('스테이지별 몬스터 스텟'!$AC:$AC,'스테이지별 몬스터 스텟'!$D:$D,'스테이지별 난이도 설정'!$B447),
G$1='스테이지별 몬스터 스텟'!$AD$3,SUMIFS('스테이지별 몬스터 스텟'!$AN:$AN,'스테이지별 몬스터 스텟'!$D:$D,'스테이지별 난이도 설정'!$B447))</f>
        <v>15</v>
      </c>
      <c r="H447">
        <f t="shared" si="18"/>
        <v>30</v>
      </c>
      <c r="I447">
        <f t="shared" si="19"/>
        <v>1.5</v>
      </c>
    </row>
    <row r="448" spans="2:9" x14ac:dyDescent="0.3">
      <c r="B448">
        <v>447</v>
      </c>
      <c r="C448" s="52">
        <f t="shared" si="20"/>
        <v>178.80000000000146</v>
      </c>
      <c r="D448">
        <v>20</v>
      </c>
      <c r="E448" cm="1">
        <f t="array" ref="E448">_xlfn.IFS(E$1='스테이지별 몬스터 스텟'!$H$3,SUMIFS('스테이지별 몬스터 스텟'!$R:$R,'스테이지별 몬스터 스텟'!$D:$D,'스테이지별 난이도 설정'!$B448),
E$1='스테이지별 몬스터 스텟'!$S$3,SUMIFS('스테이지별 몬스터 스텟'!$AC:$AC,'스테이지별 몬스터 스텟'!$D:$D,'스테이지별 난이도 설정'!$B448),
E$1='스테이지별 몬스터 스텟'!$AD$3,SUMIFS('스테이지별 몬스터 스텟'!$AN:$AN,'스테이지별 몬스터 스텟'!$D:$D,'스테이지별 난이도 설정'!$B448))</f>
        <v>5</v>
      </c>
      <c r="F448" cm="1">
        <f t="array" ref="F448">_xlfn.IFS(F$1='스테이지별 몬스터 스텟'!$H$3,SUMIFS('스테이지별 몬스터 스텟'!$R:$R,'스테이지별 몬스터 스텟'!$D:$D,'스테이지별 난이도 설정'!$B448),
F$1='스테이지별 몬스터 스텟'!$S$3,SUMIFS('스테이지별 몬스터 스텟'!$AC:$AC,'스테이지별 몬스터 스텟'!$D:$D,'스테이지별 난이도 설정'!$B448),
F$1='스테이지별 몬스터 스텟'!$AD$3,SUMIFS('스테이지별 몬스터 스텟'!$AN:$AN,'스테이지별 몬스터 스텟'!$D:$D,'스테이지별 난이도 설정'!$B448))</f>
        <v>10</v>
      </c>
      <c r="G448" cm="1">
        <f t="array" ref="G448">_xlfn.IFS(G$1='스테이지별 몬스터 스텟'!$H$3,SUMIFS('스테이지별 몬스터 스텟'!$R:$R,'스테이지별 몬스터 스텟'!$D:$D,'스테이지별 난이도 설정'!$B448),
G$1='스테이지별 몬스터 스텟'!$S$3,SUMIFS('스테이지별 몬스터 스텟'!$AC:$AC,'스테이지별 몬스터 스텟'!$D:$D,'스테이지별 난이도 설정'!$B448),
G$1='스테이지별 몬스터 스텟'!$AD$3,SUMIFS('스테이지별 몬스터 스텟'!$AN:$AN,'스테이지별 몬스터 스텟'!$D:$D,'스테이지별 난이도 설정'!$B448))</f>
        <v>15</v>
      </c>
      <c r="H448">
        <f t="shared" si="18"/>
        <v>30</v>
      </c>
      <c r="I448">
        <f t="shared" si="19"/>
        <v>1.5</v>
      </c>
    </row>
    <row r="449" spans="2:9" x14ac:dyDescent="0.3">
      <c r="B449">
        <v>448</v>
      </c>
      <c r="C449" s="52">
        <f t="shared" si="20"/>
        <v>179.20000000000147</v>
      </c>
      <c r="D449">
        <v>20</v>
      </c>
      <c r="E449" cm="1">
        <f t="array" ref="E449">_xlfn.IFS(E$1='스테이지별 몬스터 스텟'!$H$3,SUMIFS('스테이지별 몬스터 스텟'!$R:$R,'스테이지별 몬스터 스텟'!$D:$D,'스테이지별 난이도 설정'!$B449),
E$1='스테이지별 몬스터 스텟'!$S$3,SUMIFS('스테이지별 몬스터 스텟'!$AC:$AC,'스테이지별 몬스터 스텟'!$D:$D,'스테이지별 난이도 설정'!$B449),
E$1='스테이지별 몬스터 스텟'!$AD$3,SUMIFS('스테이지별 몬스터 스텟'!$AN:$AN,'스테이지별 몬스터 스텟'!$D:$D,'스테이지별 난이도 설정'!$B449))</f>
        <v>5</v>
      </c>
      <c r="F449" cm="1">
        <f t="array" ref="F449">_xlfn.IFS(F$1='스테이지별 몬스터 스텟'!$H$3,SUMIFS('스테이지별 몬스터 스텟'!$R:$R,'스테이지별 몬스터 스텟'!$D:$D,'스테이지별 난이도 설정'!$B449),
F$1='스테이지별 몬스터 스텟'!$S$3,SUMIFS('스테이지별 몬스터 스텟'!$AC:$AC,'스테이지별 몬스터 스텟'!$D:$D,'스테이지별 난이도 설정'!$B449),
F$1='스테이지별 몬스터 스텟'!$AD$3,SUMIFS('스테이지별 몬스터 스텟'!$AN:$AN,'스테이지별 몬스터 스텟'!$D:$D,'스테이지별 난이도 설정'!$B449))</f>
        <v>10</v>
      </c>
      <c r="G449" cm="1">
        <f t="array" ref="G449">_xlfn.IFS(G$1='스테이지별 몬스터 스텟'!$H$3,SUMIFS('스테이지별 몬스터 스텟'!$R:$R,'스테이지별 몬스터 스텟'!$D:$D,'스테이지별 난이도 설정'!$B449),
G$1='스테이지별 몬스터 스텟'!$S$3,SUMIFS('스테이지별 몬스터 스텟'!$AC:$AC,'스테이지별 몬스터 스텟'!$D:$D,'스테이지별 난이도 설정'!$B449),
G$1='스테이지별 몬스터 스텟'!$AD$3,SUMIFS('스테이지별 몬스터 스텟'!$AN:$AN,'스테이지별 몬스터 스텟'!$D:$D,'스테이지별 난이도 설정'!$B449))</f>
        <v>15</v>
      </c>
      <c r="H449">
        <f t="shared" si="18"/>
        <v>30</v>
      </c>
      <c r="I449">
        <f t="shared" si="19"/>
        <v>1.5</v>
      </c>
    </row>
    <row r="450" spans="2:9" x14ac:dyDescent="0.3">
      <c r="B450">
        <v>449</v>
      </c>
      <c r="C450" s="52">
        <f t="shared" si="20"/>
        <v>179.60000000000147</v>
      </c>
      <c r="D450">
        <v>20</v>
      </c>
      <c r="E450" cm="1">
        <f t="array" ref="E450">_xlfn.IFS(E$1='스테이지별 몬스터 스텟'!$H$3,SUMIFS('스테이지별 몬스터 스텟'!$R:$R,'스테이지별 몬스터 스텟'!$D:$D,'스테이지별 난이도 설정'!$B450),
E$1='스테이지별 몬스터 스텟'!$S$3,SUMIFS('스테이지별 몬스터 스텟'!$AC:$AC,'스테이지별 몬스터 스텟'!$D:$D,'스테이지별 난이도 설정'!$B450),
E$1='스테이지별 몬스터 스텟'!$AD$3,SUMIFS('스테이지별 몬스터 스텟'!$AN:$AN,'스테이지별 몬스터 스텟'!$D:$D,'스테이지별 난이도 설정'!$B450))</f>
        <v>5</v>
      </c>
      <c r="F450" cm="1">
        <f t="array" ref="F450">_xlfn.IFS(F$1='스테이지별 몬스터 스텟'!$H$3,SUMIFS('스테이지별 몬스터 스텟'!$R:$R,'스테이지별 몬스터 스텟'!$D:$D,'스테이지별 난이도 설정'!$B450),
F$1='스테이지별 몬스터 스텟'!$S$3,SUMIFS('스테이지별 몬스터 스텟'!$AC:$AC,'스테이지별 몬스터 스텟'!$D:$D,'스테이지별 난이도 설정'!$B450),
F$1='스테이지별 몬스터 스텟'!$AD$3,SUMIFS('스테이지별 몬스터 스텟'!$AN:$AN,'스테이지별 몬스터 스텟'!$D:$D,'스테이지별 난이도 설정'!$B450))</f>
        <v>10</v>
      </c>
      <c r="G450" cm="1">
        <f t="array" ref="G450">_xlfn.IFS(G$1='스테이지별 몬스터 스텟'!$H$3,SUMIFS('스테이지별 몬스터 스텟'!$R:$R,'스테이지별 몬스터 스텟'!$D:$D,'스테이지별 난이도 설정'!$B450),
G$1='스테이지별 몬스터 스텟'!$S$3,SUMIFS('스테이지별 몬스터 스텟'!$AC:$AC,'스테이지별 몬스터 스텟'!$D:$D,'스테이지별 난이도 설정'!$B450),
G$1='스테이지별 몬스터 스텟'!$AD$3,SUMIFS('스테이지별 몬스터 스텟'!$AN:$AN,'스테이지별 몬스터 스텟'!$D:$D,'스테이지별 난이도 설정'!$B450))</f>
        <v>15</v>
      </c>
      <c r="H450">
        <f t="shared" si="18"/>
        <v>30</v>
      </c>
      <c r="I450">
        <f t="shared" si="19"/>
        <v>1.5</v>
      </c>
    </row>
    <row r="451" spans="2:9" x14ac:dyDescent="0.3">
      <c r="B451">
        <v>450</v>
      </c>
      <c r="C451" s="52">
        <f t="shared" si="20"/>
        <v>180.00000000000148</v>
      </c>
      <c r="D451">
        <v>20</v>
      </c>
      <c r="E451" cm="1">
        <f t="array" ref="E451">_xlfn.IFS(E$1='스테이지별 몬스터 스텟'!$H$3,SUMIFS('스테이지별 몬스터 스텟'!$R:$R,'스테이지별 몬스터 스텟'!$D:$D,'스테이지별 난이도 설정'!$B451),
E$1='스테이지별 몬스터 스텟'!$S$3,SUMIFS('스테이지별 몬스터 스텟'!$AC:$AC,'스테이지별 몬스터 스텟'!$D:$D,'스테이지별 난이도 설정'!$B451),
E$1='스테이지별 몬스터 스텟'!$AD$3,SUMIFS('스테이지별 몬스터 스텟'!$AN:$AN,'스테이지별 몬스터 스텟'!$D:$D,'스테이지별 난이도 설정'!$B451))</f>
        <v>5</v>
      </c>
      <c r="F451" cm="1">
        <f t="array" ref="F451">_xlfn.IFS(F$1='스테이지별 몬스터 스텟'!$H$3,SUMIFS('스테이지별 몬스터 스텟'!$R:$R,'스테이지별 몬스터 스텟'!$D:$D,'스테이지별 난이도 설정'!$B451),
F$1='스테이지별 몬스터 스텟'!$S$3,SUMIFS('스테이지별 몬스터 스텟'!$AC:$AC,'스테이지별 몬스터 스텟'!$D:$D,'스테이지별 난이도 설정'!$B451),
F$1='스테이지별 몬스터 스텟'!$AD$3,SUMIFS('스테이지별 몬스터 스텟'!$AN:$AN,'스테이지별 몬스터 스텟'!$D:$D,'스테이지별 난이도 설정'!$B451))</f>
        <v>10</v>
      </c>
      <c r="G451" cm="1">
        <f t="array" ref="G451">_xlfn.IFS(G$1='스테이지별 몬스터 스텟'!$H$3,SUMIFS('스테이지별 몬스터 스텟'!$R:$R,'스테이지별 몬스터 스텟'!$D:$D,'스테이지별 난이도 설정'!$B451),
G$1='스테이지별 몬스터 스텟'!$S$3,SUMIFS('스테이지별 몬스터 스텟'!$AC:$AC,'스테이지별 몬스터 스텟'!$D:$D,'스테이지별 난이도 설정'!$B451),
G$1='스테이지별 몬스터 스텟'!$AD$3,SUMIFS('스테이지별 몬스터 스텟'!$AN:$AN,'스테이지별 몬스터 스텟'!$D:$D,'스테이지별 난이도 설정'!$B451))</f>
        <v>15</v>
      </c>
      <c r="H451">
        <f t="shared" ref="H451:H501" si="21">SUM(E451:G451)</f>
        <v>30</v>
      </c>
      <c r="I451">
        <f t="shared" ref="I451:I501" si="22">SUM(E451:G451)/D451</f>
        <v>1.5</v>
      </c>
    </row>
    <row r="452" spans="2:9" x14ac:dyDescent="0.3">
      <c r="B452">
        <v>451</v>
      </c>
      <c r="C452" s="52">
        <f t="shared" ref="C452:C501" si="23">C451+200/500</f>
        <v>180.40000000000148</v>
      </c>
      <c r="D452">
        <v>20</v>
      </c>
      <c r="E452" cm="1">
        <f t="array" ref="E452">_xlfn.IFS(E$1='스테이지별 몬스터 스텟'!$H$3,SUMIFS('스테이지별 몬스터 스텟'!$R:$R,'스테이지별 몬스터 스텟'!$D:$D,'스테이지별 난이도 설정'!$B452),
E$1='스테이지별 몬스터 스텟'!$S$3,SUMIFS('스테이지별 몬스터 스텟'!$AC:$AC,'스테이지별 몬스터 스텟'!$D:$D,'스테이지별 난이도 설정'!$B452),
E$1='스테이지별 몬스터 스텟'!$AD$3,SUMIFS('스테이지별 몬스터 스텟'!$AN:$AN,'스테이지별 몬스터 스텟'!$D:$D,'스테이지별 난이도 설정'!$B452))</f>
        <v>5</v>
      </c>
      <c r="F452" cm="1">
        <f t="array" ref="F452">_xlfn.IFS(F$1='스테이지별 몬스터 스텟'!$H$3,SUMIFS('스테이지별 몬스터 스텟'!$R:$R,'스테이지별 몬스터 스텟'!$D:$D,'스테이지별 난이도 설정'!$B452),
F$1='스테이지별 몬스터 스텟'!$S$3,SUMIFS('스테이지별 몬스터 스텟'!$AC:$AC,'스테이지별 몬스터 스텟'!$D:$D,'스테이지별 난이도 설정'!$B452),
F$1='스테이지별 몬스터 스텟'!$AD$3,SUMIFS('스테이지별 몬스터 스텟'!$AN:$AN,'스테이지별 몬스터 스텟'!$D:$D,'스테이지별 난이도 설정'!$B452))</f>
        <v>10</v>
      </c>
      <c r="G452" cm="1">
        <f t="array" ref="G452">_xlfn.IFS(G$1='스테이지별 몬스터 스텟'!$H$3,SUMIFS('스테이지별 몬스터 스텟'!$R:$R,'스테이지별 몬스터 스텟'!$D:$D,'스테이지별 난이도 설정'!$B452),
G$1='스테이지별 몬스터 스텟'!$S$3,SUMIFS('스테이지별 몬스터 스텟'!$AC:$AC,'스테이지별 몬스터 스텟'!$D:$D,'스테이지별 난이도 설정'!$B452),
G$1='스테이지별 몬스터 스텟'!$AD$3,SUMIFS('스테이지별 몬스터 스텟'!$AN:$AN,'스테이지별 몬스터 스텟'!$D:$D,'스테이지별 난이도 설정'!$B452))</f>
        <v>15</v>
      </c>
      <c r="H452">
        <f t="shared" si="21"/>
        <v>30</v>
      </c>
      <c r="I452">
        <f t="shared" si="22"/>
        <v>1.5</v>
      </c>
    </row>
    <row r="453" spans="2:9" x14ac:dyDescent="0.3">
      <c r="B453">
        <v>452</v>
      </c>
      <c r="C453" s="52">
        <f t="shared" si="23"/>
        <v>180.80000000000149</v>
      </c>
      <c r="D453">
        <v>20</v>
      </c>
      <c r="E453" cm="1">
        <f t="array" ref="E453">_xlfn.IFS(E$1='스테이지별 몬스터 스텟'!$H$3,SUMIFS('스테이지별 몬스터 스텟'!$R:$R,'스테이지별 몬스터 스텟'!$D:$D,'스테이지별 난이도 설정'!$B453),
E$1='스테이지별 몬스터 스텟'!$S$3,SUMIFS('스테이지별 몬스터 스텟'!$AC:$AC,'스테이지별 몬스터 스텟'!$D:$D,'스테이지별 난이도 설정'!$B453),
E$1='스테이지별 몬스터 스텟'!$AD$3,SUMIFS('스테이지별 몬스터 스텟'!$AN:$AN,'스테이지별 몬스터 스텟'!$D:$D,'스테이지별 난이도 설정'!$B453))</f>
        <v>5</v>
      </c>
      <c r="F453" cm="1">
        <f t="array" ref="F453">_xlfn.IFS(F$1='스테이지별 몬스터 스텟'!$H$3,SUMIFS('스테이지별 몬스터 스텟'!$R:$R,'스테이지별 몬스터 스텟'!$D:$D,'스테이지별 난이도 설정'!$B453),
F$1='스테이지별 몬스터 스텟'!$S$3,SUMIFS('스테이지별 몬스터 스텟'!$AC:$AC,'스테이지별 몬스터 스텟'!$D:$D,'스테이지별 난이도 설정'!$B453),
F$1='스테이지별 몬스터 스텟'!$AD$3,SUMIFS('스테이지별 몬스터 스텟'!$AN:$AN,'스테이지별 몬스터 스텟'!$D:$D,'스테이지별 난이도 설정'!$B453))</f>
        <v>10</v>
      </c>
      <c r="G453" cm="1">
        <f t="array" ref="G453">_xlfn.IFS(G$1='스테이지별 몬스터 스텟'!$H$3,SUMIFS('스테이지별 몬스터 스텟'!$R:$R,'스테이지별 몬스터 스텟'!$D:$D,'스테이지별 난이도 설정'!$B453),
G$1='스테이지별 몬스터 스텟'!$S$3,SUMIFS('스테이지별 몬스터 스텟'!$AC:$AC,'스테이지별 몬스터 스텟'!$D:$D,'스테이지별 난이도 설정'!$B453),
G$1='스테이지별 몬스터 스텟'!$AD$3,SUMIFS('스테이지별 몬스터 스텟'!$AN:$AN,'스테이지별 몬스터 스텟'!$D:$D,'스테이지별 난이도 설정'!$B453))</f>
        <v>15</v>
      </c>
      <c r="H453">
        <f t="shared" si="21"/>
        <v>30</v>
      </c>
      <c r="I453">
        <f t="shared" si="22"/>
        <v>1.5</v>
      </c>
    </row>
    <row r="454" spans="2:9" x14ac:dyDescent="0.3">
      <c r="B454">
        <v>453</v>
      </c>
      <c r="C454" s="52">
        <f t="shared" si="23"/>
        <v>181.20000000000149</v>
      </c>
      <c r="D454">
        <v>20</v>
      </c>
      <c r="E454" cm="1">
        <f t="array" ref="E454">_xlfn.IFS(E$1='스테이지별 몬스터 스텟'!$H$3,SUMIFS('스테이지별 몬스터 스텟'!$R:$R,'스테이지별 몬스터 스텟'!$D:$D,'스테이지별 난이도 설정'!$B454),
E$1='스테이지별 몬스터 스텟'!$S$3,SUMIFS('스테이지별 몬스터 스텟'!$AC:$AC,'스테이지별 몬스터 스텟'!$D:$D,'스테이지별 난이도 설정'!$B454),
E$1='스테이지별 몬스터 스텟'!$AD$3,SUMIFS('스테이지별 몬스터 스텟'!$AN:$AN,'스테이지별 몬스터 스텟'!$D:$D,'스테이지별 난이도 설정'!$B454))</f>
        <v>5</v>
      </c>
      <c r="F454" cm="1">
        <f t="array" ref="F454">_xlfn.IFS(F$1='스테이지별 몬스터 스텟'!$H$3,SUMIFS('스테이지별 몬스터 스텟'!$R:$R,'스테이지별 몬스터 스텟'!$D:$D,'스테이지별 난이도 설정'!$B454),
F$1='스테이지별 몬스터 스텟'!$S$3,SUMIFS('스테이지별 몬스터 스텟'!$AC:$AC,'스테이지별 몬스터 스텟'!$D:$D,'스테이지별 난이도 설정'!$B454),
F$1='스테이지별 몬스터 스텟'!$AD$3,SUMIFS('스테이지별 몬스터 스텟'!$AN:$AN,'스테이지별 몬스터 스텟'!$D:$D,'스테이지별 난이도 설정'!$B454))</f>
        <v>10</v>
      </c>
      <c r="G454" cm="1">
        <f t="array" ref="G454">_xlfn.IFS(G$1='스테이지별 몬스터 스텟'!$H$3,SUMIFS('스테이지별 몬스터 스텟'!$R:$R,'스테이지별 몬스터 스텟'!$D:$D,'스테이지별 난이도 설정'!$B454),
G$1='스테이지별 몬스터 스텟'!$S$3,SUMIFS('스테이지별 몬스터 스텟'!$AC:$AC,'스테이지별 몬스터 스텟'!$D:$D,'스테이지별 난이도 설정'!$B454),
G$1='스테이지별 몬스터 스텟'!$AD$3,SUMIFS('스테이지별 몬스터 스텟'!$AN:$AN,'스테이지별 몬스터 스텟'!$D:$D,'스테이지별 난이도 설정'!$B454))</f>
        <v>15</v>
      </c>
      <c r="H454">
        <f t="shared" si="21"/>
        <v>30</v>
      </c>
      <c r="I454">
        <f t="shared" si="22"/>
        <v>1.5</v>
      </c>
    </row>
    <row r="455" spans="2:9" x14ac:dyDescent="0.3">
      <c r="B455">
        <v>454</v>
      </c>
      <c r="C455" s="52">
        <f t="shared" si="23"/>
        <v>181.6000000000015</v>
      </c>
      <c r="D455">
        <v>20</v>
      </c>
      <c r="E455" cm="1">
        <f t="array" ref="E455">_xlfn.IFS(E$1='스테이지별 몬스터 스텟'!$H$3,SUMIFS('스테이지별 몬스터 스텟'!$R:$R,'스테이지별 몬스터 스텟'!$D:$D,'스테이지별 난이도 설정'!$B455),
E$1='스테이지별 몬스터 스텟'!$S$3,SUMIFS('스테이지별 몬스터 스텟'!$AC:$AC,'스테이지별 몬스터 스텟'!$D:$D,'스테이지별 난이도 설정'!$B455),
E$1='스테이지별 몬스터 스텟'!$AD$3,SUMIFS('스테이지별 몬스터 스텟'!$AN:$AN,'스테이지별 몬스터 스텟'!$D:$D,'스테이지별 난이도 설정'!$B455))</f>
        <v>5</v>
      </c>
      <c r="F455" cm="1">
        <f t="array" ref="F455">_xlfn.IFS(F$1='스테이지별 몬스터 스텟'!$H$3,SUMIFS('스테이지별 몬스터 스텟'!$R:$R,'스테이지별 몬스터 스텟'!$D:$D,'스테이지별 난이도 설정'!$B455),
F$1='스테이지별 몬스터 스텟'!$S$3,SUMIFS('스테이지별 몬스터 스텟'!$AC:$AC,'스테이지별 몬스터 스텟'!$D:$D,'스테이지별 난이도 설정'!$B455),
F$1='스테이지별 몬스터 스텟'!$AD$3,SUMIFS('스테이지별 몬스터 스텟'!$AN:$AN,'스테이지별 몬스터 스텟'!$D:$D,'스테이지별 난이도 설정'!$B455))</f>
        <v>10</v>
      </c>
      <c r="G455" cm="1">
        <f t="array" ref="G455">_xlfn.IFS(G$1='스테이지별 몬스터 스텟'!$H$3,SUMIFS('스테이지별 몬스터 스텟'!$R:$R,'스테이지별 몬스터 스텟'!$D:$D,'스테이지별 난이도 설정'!$B455),
G$1='스테이지별 몬스터 스텟'!$S$3,SUMIFS('스테이지별 몬스터 스텟'!$AC:$AC,'스테이지별 몬스터 스텟'!$D:$D,'스테이지별 난이도 설정'!$B455),
G$1='스테이지별 몬스터 스텟'!$AD$3,SUMIFS('스테이지별 몬스터 스텟'!$AN:$AN,'스테이지별 몬스터 스텟'!$D:$D,'스테이지별 난이도 설정'!$B455))</f>
        <v>15</v>
      </c>
      <c r="H455">
        <f t="shared" si="21"/>
        <v>30</v>
      </c>
      <c r="I455">
        <f t="shared" si="22"/>
        <v>1.5</v>
      </c>
    </row>
    <row r="456" spans="2:9" x14ac:dyDescent="0.3">
      <c r="B456">
        <v>455</v>
      </c>
      <c r="C456" s="52">
        <f t="shared" si="23"/>
        <v>182.00000000000151</v>
      </c>
      <c r="D456">
        <v>20</v>
      </c>
      <c r="E456" cm="1">
        <f t="array" ref="E456">_xlfn.IFS(E$1='스테이지별 몬스터 스텟'!$H$3,SUMIFS('스테이지별 몬스터 스텟'!$R:$R,'스테이지별 몬스터 스텟'!$D:$D,'스테이지별 난이도 설정'!$B456),
E$1='스테이지별 몬스터 스텟'!$S$3,SUMIFS('스테이지별 몬스터 스텟'!$AC:$AC,'스테이지별 몬스터 스텟'!$D:$D,'스테이지별 난이도 설정'!$B456),
E$1='스테이지별 몬스터 스텟'!$AD$3,SUMIFS('스테이지별 몬스터 스텟'!$AN:$AN,'스테이지별 몬스터 스텟'!$D:$D,'스테이지별 난이도 설정'!$B456))</f>
        <v>5</v>
      </c>
      <c r="F456" cm="1">
        <f t="array" ref="F456">_xlfn.IFS(F$1='스테이지별 몬스터 스텟'!$H$3,SUMIFS('스테이지별 몬스터 스텟'!$R:$R,'스테이지별 몬스터 스텟'!$D:$D,'스테이지별 난이도 설정'!$B456),
F$1='스테이지별 몬스터 스텟'!$S$3,SUMIFS('스테이지별 몬스터 스텟'!$AC:$AC,'스테이지별 몬스터 스텟'!$D:$D,'스테이지별 난이도 설정'!$B456),
F$1='스테이지별 몬스터 스텟'!$AD$3,SUMIFS('스테이지별 몬스터 스텟'!$AN:$AN,'스테이지별 몬스터 스텟'!$D:$D,'스테이지별 난이도 설정'!$B456))</f>
        <v>10</v>
      </c>
      <c r="G456" cm="1">
        <f t="array" ref="G456">_xlfn.IFS(G$1='스테이지별 몬스터 스텟'!$H$3,SUMIFS('스테이지별 몬스터 스텟'!$R:$R,'스테이지별 몬스터 스텟'!$D:$D,'스테이지별 난이도 설정'!$B456),
G$1='스테이지별 몬스터 스텟'!$S$3,SUMIFS('스테이지별 몬스터 스텟'!$AC:$AC,'스테이지별 몬스터 스텟'!$D:$D,'스테이지별 난이도 설정'!$B456),
G$1='스테이지별 몬스터 스텟'!$AD$3,SUMIFS('스테이지별 몬스터 스텟'!$AN:$AN,'스테이지별 몬스터 스텟'!$D:$D,'스테이지별 난이도 설정'!$B456))</f>
        <v>15</v>
      </c>
      <c r="H456">
        <f t="shared" si="21"/>
        <v>30</v>
      </c>
      <c r="I456">
        <f t="shared" si="22"/>
        <v>1.5</v>
      </c>
    </row>
    <row r="457" spans="2:9" x14ac:dyDescent="0.3">
      <c r="B457">
        <v>456</v>
      </c>
      <c r="C457" s="52">
        <f t="shared" si="23"/>
        <v>182.40000000000151</v>
      </c>
      <c r="D457">
        <v>20</v>
      </c>
      <c r="E457" cm="1">
        <f t="array" ref="E457">_xlfn.IFS(E$1='스테이지별 몬스터 스텟'!$H$3,SUMIFS('스테이지별 몬스터 스텟'!$R:$R,'스테이지별 몬스터 스텟'!$D:$D,'스테이지별 난이도 설정'!$B457),
E$1='스테이지별 몬스터 스텟'!$S$3,SUMIFS('스테이지별 몬스터 스텟'!$AC:$AC,'스테이지별 몬스터 스텟'!$D:$D,'스테이지별 난이도 설정'!$B457),
E$1='스테이지별 몬스터 스텟'!$AD$3,SUMIFS('스테이지별 몬스터 스텟'!$AN:$AN,'스테이지별 몬스터 스텟'!$D:$D,'스테이지별 난이도 설정'!$B457))</f>
        <v>5</v>
      </c>
      <c r="F457" cm="1">
        <f t="array" ref="F457">_xlfn.IFS(F$1='스테이지별 몬스터 스텟'!$H$3,SUMIFS('스테이지별 몬스터 스텟'!$R:$R,'스테이지별 몬스터 스텟'!$D:$D,'스테이지별 난이도 설정'!$B457),
F$1='스테이지별 몬스터 스텟'!$S$3,SUMIFS('스테이지별 몬스터 스텟'!$AC:$AC,'스테이지별 몬스터 스텟'!$D:$D,'스테이지별 난이도 설정'!$B457),
F$1='스테이지별 몬스터 스텟'!$AD$3,SUMIFS('스테이지별 몬스터 스텟'!$AN:$AN,'스테이지별 몬스터 스텟'!$D:$D,'스테이지별 난이도 설정'!$B457))</f>
        <v>10</v>
      </c>
      <c r="G457" cm="1">
        <f t="array" ref="G457">_xlfn.IFS(G$1='스테이지별 몬스터 스텟'!$H$3,SUMIFS('스테이지별 몬스터 스텟'!$R:$R,'스테이지별 몬스터 스텟'!$D:$D,'스테이지별 난이도 설정'!$B457),
G$1='스테이지별 몬스터 스텟'!$S$3,SUMIFS('스테이지별 몬스터 스텟'!$AC:$AC,'스테이지별 몬스터 스텟'!$D:$D,'스테이지별 난이도 설정'!$B457),
G$1='스테이지별 몬스터 스텟'!$AD$3,SUMIFS('스테이지별 몬스터 스텟'!$AN:$AN,'스테이지별 몬스터 스텟'!$D:$D,'스테이지별 난이도 설정'!$B457))</f>
        <v>15</v>
      </c>
      <c r="H457">
        <f t="shared" si="21"/>
        <v>30</v>
      </c>
      <c r="I457">
        <f t="shared" si="22"/>
        <v>1.5</v>
      </c>
    </row>
    <row r="458" spans="2:9" x14ac:dyDescent="0.3">
      <c r="B458">
        <v>457</v>
      </c>
      <c r="C458" s="52">
        <f t="shared" si="23"/>
        <v>182.80000000000152</v>
      </c>
      <c r="D458">
        <v>20</v>
      </c>
      <c r="E458" cm="1">
        <f t="array" ref="E458">_xlfn.IFS(E$1='스테이지별 몬스터 스텟'!$H$3,SUMIFS('스테이지별 몬스터 스텟'!$R:$R,'스테이지별 몬스터 스텟'!$D:$D,'스테이지별 난이도 설정'!$B458),
E$1='스테이지별 몬스터 스텟'!$S$3,SUMIFS('스테이지별 몬스터 스텟'!$AC:$AC,'스테이지별 몬스터 스텟'!$D:$D,'스테이지별 난이도 설정'!$B458),
E$1='스테이지별 몬스터 스텟'!$AD$3,SUMIFS('스테이지별 몬스터 스텟'!$AN:$AN,'스테이지별 몬스터 스텟'!$D:$D,'스테이지별 난이도 설정'!$B458))</f>
        <v>5</v>
      </c>
      <c r="F458" cm="1">
        <f t="array" ref="F458">_xlfn.IFS(F$1='스테이지별 몬스터 스텟'!$H$3,SUMIFS('스테이지별 몬스터 스텟'!$R:$R,'스테이지별 몬스터 스텟'!$D:$D,'스테이지별 난이도 설정'!$B458),
F$1='스테이지별 몬스터 스텟'!$S$3,SUMIFS('스테이지별 몬스터 스텟'!$AC:$AC,'스테이지별 몬스터 스텟'!$D:$D,'스테이지별 난이도 설정'!$B458),
F$1='스테이지별 몬스터 스텟'!$AD$3,SUMIFS('스테이지별 몬스터 스텟'!$AN:$AN,'스테이지별 몬스터 스텟'!$D:$D,'스테이지별 난이도 설정'!$B458))</f>
        <v>10</v>
      </c>
      <c r="G458" cm="1">
        <f t="array" ref="G458">_xlfn.IFS(G$1='스테이지별 몬스터 스텟'!$H$3,SUMIFS('스테이지별 몬스터 스텟'!$R:$R,'스테이지별 몬스터 스텟'!$D:$D,'스테이지별 난이도 설정'!$B458),
G$1='스테이지별 몬스터 스텟'!$S$3,SUMIFS('스테이지별 몬스터 스텟'!$AC:$AC,'스테이지별 몬스터 스텟'!$D:$D,'스테이지별 난이도 설정'!$B458),
G$1='스테이지별 몬스터 스텟'!$AD$3,SUMIFS('스테이지별 몬스터 스텟'!$AN:$AN,'스테이지별 몬스터 스텟'!$D:$D,'스테이지별 난이도 설정'!$B458))</f>
        <v>15</v>
      </c>
      <c r="H458">
        <f t="shared" si="21"/>
        <v>30</v>
      </c>
      <c r="I458">
        <f t="shared" si="22"/>
        <v>1.5</v>
      </c>
    </row>
    <row r="459" spans="2:9" x14ac:dyDescent="0.3">
      <c r="B459">
        <v>458</v>
      </c>
      <c r="C459" s="52">
        <f t="shared" si="23"/>
        <v>183.20000000000152</v>
      </c>
      <c r="D459">
        <v>20</v>
      </c>
      <c r="E459" cm="1">
        <f t="array" ref="E459">_xlfn.IFS(E$1='스테이지별 몬스터 스텟'!$H$3,SUMIFS('스테이지별 몬스터 스텟'!$R:$R,'스테이지별 몬스터 스텟'!$D:$D,'스테이지별 난이도 설정'!$B459),
E$1='스테이지별 몬스터 스텟'!$S$3,SUMIFS('스테이지별 몬스터 스텟'!$AC:$AC,'스테이지별 몬스터 스텟'!$D:$D,'스테이지별 난이도 설정'!$B459),
E$1='스테이지별 몬스터 스텟'!$AD$3,SUMIFS('스테이지별 몬스터 스텟'!$AN:$AN,'스테이지별 몬스터 스텟'!$D:$D,'스테이지별 난이도 설정'!$B459))</f>
        <v>5</v>
      </c>
      <c r="F459" cm="1">
        <f t="array" ref="F459">_xlfn.IFS(F$1='스테이지별 몬스터 스텟'!$H$3,SUMIFS('스테이지별 몬스터 스텟'!$R:$R,'스테이지별 몬스터 스텟'!$D:$D,'스테이지별 난이도 설정'!$B459),
F$1='스테이지별 몬스터 스텟'!$S$3,SUMIFS('스테이지별 몬스터 스텟'!$AC:$AC,'스테이지별 몬스터 스텟'!$D:$D,'스테이지별 난이도 설정'!$B459),
F$1='스테이지별 몬스터 스텟'!$AD$3,SUMIFS('스테이지별 몬스터 스텟'!$AN:$AN,'스테이지별 몬스터 스텟'!$D:$D,'스테이지별 난이도 설정'!$B459))</f>
        <v>10</v>
      </c>
      <c r="G459" cm="1">
        <f t="array" ref="G459">_xlfn.IFS(G$1='스테이지별 몬스터 스텟'!$H$3,SUMIFS('스테이지별 몬스터 스텟'!$R:$R,'스테이지별 몬스터 스텟'!$D:$D,'스테이지별 난이도 설정'!$B459),
G$1='스테이지별 몬스터 스텟'!$S$3,SUMIFS('스테이지별 몬스터 스텟'!$AC:$AC,'스테이지별 몬스터 스텟'!$D:$D,'스테이지별 난이도 설정'!$B459),
G$1='스테이지별 몬스터 스텟'!$AD$3,SUMIFS('스테이지별 몬스터 스텟'!$AN:$AN,'스테이지별 몬스터 스텟'!$D:$D,'스테이지별 난이도 설정'!$B459))</f>
        <v>15</v>
      </c>
      <c r="H459">
        <f t="shared" si="21"/>
        <v>30</v>
      </c>
      <c r="I459">
        <f t="shared" si="22"/>
        <v>1.5</v>
      </c>
    </row>
    <row r="460" spans="2:9" x14ac:dyDescent="0.3">
      <c r="B460">
        <v>459</v>
      </c>
      <c r="C460" s="52">
        <f t="shared" si="23"/>
        <v>183.60000000000153</v>
      </c>
      <c r="D460">
        <v>20</v>
      </c>
      <c r="E460" cm="1">
        <f t="array" ref="E460">_xlfn.IFS(E$1='스테이지별 몬스터 스텟'!$H$3,SUMIFS('스테이지별 몬스터 스텟'!$R:$R,'스테이지별 몬스터 스텟'!$D:$D,'스테이지별 난이도 설정'!$B460),
E$1='스테이지별 몬스터 스텟'!$S$3,SUMIFS('스테이지별 몬스터 스텟'!$AC:$AC,'스테이지별 몬스터 스텟'!$D:$D,'스테이지별 난이도 설정'!$B460),
E$1='스테이지별 몬스터 스텟'!$AD$3,SUMIFS('스테이지별 몬스터 스텟'!$AN:$AN,'스테이지별 몬스터 스텟'!$D:$D,'스테이지별 난이도 설정'!$B460))</f>
        <v>5</v>
      </c>
      <c r="F460" cm="1">
        <f t="array" ref="F460">_xlfn.IFS(F$1='스테이지별 몬스터 스텟'!$H$3,SUMIFS('스테이지별 몬스터 스텟'!$R:$R,'스테이지별 몬스터 스텟'!$D:$D,'스테이지별 난이도 설정'!$B460),
F$1='스테이지별 몬스터 스텟'!$S$3,SUMIFS('스테이지별 몬스터 스텟'!$AC:$AC,'스테이지별 몬스터 스텟'!$D:$D,'스테이지별 난이도 설정'!$B460),
F$1='스테이지별 몬스터 스텟'!$AD$3,SUMIFS('스테이지별 몬스터 스텟'!$AN:$AN,'스테이지별 몬스터 스텟'!$D:$D,'스테이지별 난이도 설정'!$B460))</f>
        <v>10</v>
      </c>
      <c r="G460" cm="1">
        <f t="array" ref="G460">_xlfn.IFS(G$1='스테이지별 몬스터 스텟'!$H$3,SUMIFS('스테이지별 몬스터 스텟'!$R:$R,'스테이지별 몬스터 스텟'!$D:$D,'스테이지별 난이도 설정'!$B460),
G$1='스테이지별 몬스터 스텟'!$S$3,SUMIFS('스테이지별 몬스터 스텟'!$AC:$AC,'스테이지별 몬스터 스텟'!$D:$D,'스테이지별 난이도 설정'!$B460),
G$1='스테이지별 몬스터 스텟'!$AD$3,SUMIFS('스테이지별 몬스터 스텟'!$AN:$AN,'스테이지별 몬스터 스텟'!$D:$D,'스테이지별 난이도 설정'!$B460))</f>
        <v>15</v>
      </c>
      <c r="H460">
        <f t="shared" si="21"/>
        <v>30</v>
      </c>
      <c r="I460">
        <f t="shared" si="22"/>
        <v>1.5</v>
      </c>
    </row>
    <row r="461" spans="2:9" x14ac:dyDescent="0.3">
      <c r="B461">
        <v>460</v>
      </c>
      <c r="C461" s="52">
        <f t="shared" si="23"/>
        <v>184.00000000000153</v>
      </c>
      <c r="D461">
        <v>20</v>
      </c>
      <c r="E461" cm="1">
        <f t="array" ref="E461">_xlfn.IFS(E$1='스테이지별 몬스터 스텟'!$H$3,SUMIFS('스테이지별 몬스터 스텟'!$R:$R,'스테이지별 몬스터 스텟'!$D:$D,'스테이지별 난이도 설정'!$B461),
E$1='스테이지별 몬스터 스텟'!$S$3,SUMIFS('스테이지별 몬스터 스텟'!$AC:$AC,'스테이지별 몬스터 스텟'!$D:$D,'스테이지별 난이도 설정'!$B461),
E$1='스테이지별 몬스터 스텟'!$AD$3,SUMIFS('스테이지별 몬스터 스텟'!$AN:$AN,'스테이지별 몬스터 스텟'!$D:$D,'스테이지별 난이도 설정'!$B461))</f>
        <v>5</v>
      </c>
      <c r="F461" cm="1">
        <f t="array" ref="F461">_xlfn.IFS(F$1='스테이지별 몬스터 스텟'!$H$3,SUMIFS('스테이지별 몬스터 스텟'!$R:$R,'스테이지별 몬스터 스텟'!$D:$D,'스테이지별 난이도 설정'!$B461),
F$1='스테이지별 몬스터 스텟'!$S$3,SUMIFS('스테이지별 몬스터 스텟'!$AC:$AC,'스테이지별 몬스터 스텟'!$D:$D,'스테이지별 난이도 설정'!$B461),
F$1='스테이지별 몬스터 스텟'!$AD$3,SUMIFS('스테이지별 몬스터 스텟'!$AN:$AN,'스테이지별 몬스터 스텟'!$D:$D,'스테이지별 난이도 설정'!$B461))</f>
        <v>10</v>
      </c>
      <c r="G461" cm="1">
        <f t="array" ref="G461">_xlfn.IFS(G$1='스테이지별 몬스터 스텟'!$H$3,SUMIFS('스테이지별 몬스터 스텟'!$R:$R,'스테이지별 몬스터 스텟'!$D:$D,'스테이지별 난이도 설정'!$B461),
G$1='스테이지별 몬스터 스텟'!$S$3,SUMIFS('스테이지별 몬스터 스텟'!$AC:$AC,'스테이지별 몬스터 스텟'!$D:$D,'스테이지별 난이도 설정'!$B461),
G$1='스테이지별 몬스터 스텟'!$AD$3,SUMIFS('스테이지별 몬스터 스텟'!$AN:$AN,'스테이지별 몬스터 스텟'!$D:$D,'스테이지별 난이도 설정'!$B461))</f>
        <v>15</v>
      </c>
      <c r="H461">
        <f t="shared" si="21"/>
        <v>30</v>
      </c>
      <c r="I461">
        <f t="shared" si="22"/>
        <v>1.5</v>
      </c>
    </row>
    <row r="462" spans="2:9" x14ac:dyDescent="0.3">
      <c r="B462">
        <v>461</v>
      </c>
      <c r="C462" s="52">
        <f t="shared" si="23"/>
        <v>184.40000000000154</v>
      </c>
      <c r="D462">
        <v>20</v>
      </c>
      <c r="E462" cm="1">
        <f t="array" ref="E462">_xlfn.IFS(E$1='스테이지별 몬스터 스텟'!$H$3,SUMIFS('스테이지별 몬스터 스텟'!$R:$R,'스테이지별 몬스터 스텟'!$D:$D,'스테이지별 난이도 설정'!$B462),
E$1='스테이지별 몬스터 스텟'!$S$3,SUMIFS('스테이지별 몬스터 스텟'!$AC:$AC,'스테이지별 몬스터 스텟'!$D:$D,'스테이지별 난이도 설정'!$B462),
E$1='스테이지별 몬스터 스텟'!$AD$3,SUMIFS('스테이지별 몬스터 스텟'!$AN:$AN,'스테이지별 몬스터 스텟'!$D:$D,'스테이지별 난이도 설정'!$B462))</f>
        <v>5</v>
      </c>
      <c r="F462" cm="1">
        <f t="array" ref="F462">_xlfn.IFS(F$1='스테이지별 몬스터 스텟'!$H$3,SUMIFS('스테이지별 몬스터 스텟'!$R:$R,'스테이지별 몬스터 스텟'!$D:$D,'스테이지별 난이도 설정'!$B462),
F$1='스테이지별 몬스터 스텟'!$S$3,SUMIFS('스테이지별 몬스터 스텟'!$AC:$AC,'스테이지별 몬스터 스텟'!$D:$D,'스테이지별 난이도 설정'!$B462),
F$1='스테이지별 몬스터 스텟'!$AD$3,SUMIFS('스테이지별 몬스터 스텟'!$AN:$AN,'스테이지별 몬스터 스텟'!$D:$D,'스테이지별 난이도 설정'!$B462))</f>
        <v>10</v>
      </c>
      <c r="G462" cm="1">
        <f t="array" ref="G462">_xlfn.IFS(G$1='스테이지별 몬스터 스텟'!$H$3,SUMIFS('스테이지별 몬스터 스텟'!$R:$R,'스테이지별 몬스터 스텟'!$D:$D,'스테이지별 난이도 설정'!$B462),
G$1='스테이지별 몬스터 스텟'!$S$3,SUMIFS('스테이지별 몬스터 스텟'!$AC:$AC,'스테이지별 몬스터 스텟'!$D:$D,'스테이지별 난이도 설정'!$B462),
G$1='스테이지별 몬스터 스텟'!$AD$3,SUMIFS('스테이지별 몬스터 스텟'!$AN:$AN,'스테이지별 몬스터 스텟'!$D:$D,'스테이지별 난이도 설정'!$B462))</f>
        <v>15</v>
      </c>
      <c r="H462">
        <f t="shared" si="21"/>
        <v>30</v>
      </c>
      <c r="I462">
        <f t="shared" si="22"/>
        <v>1.5</v>
      </c>
    </row>
    <row r="463" spans="2:9" x14ac:dyDescent="0.3">
      <c r="B463">
        <v>462</v>
      </c>
      <c r="C463" s="52">
        <f t="shared" si="23"/>
        <v>184.80000000000155</v>
      </c>
      <c r="D463">
        <v>20</v>
      </c>
      <c r="E463" cm="1">
        <f t="array" ref="E463">_xlfn.IFS(E$1='스테이지별 몬스터 스텟'!$H$3,SUMIFS('스테이지별 몬스터 스텟'!$R:$R,'스테이지별 몬스터 스텟'!$D:$D,'스테이지별 난이도 설정'!$B463),
E$1='스테이지별 몬스터 스텟'!$S$3,SUMIFS('스테이지별 몬스터 스텟'!$AC:$AC,'스테이지별 몬스터 스텟'!$D:$D,'스테이지별 난이도 설정'!$B463),
E$1='스테이지별 몬스터 스텟'!$AD$3,SUMIFS('스테이지별 몬스터 스텟'!$AN:$AN,'스테이지별 몬스터 스텟'!$D:$D,'스테이지별 난이도 설정'!$B463))</f>
        <v>5</v>
      </c>
      <c r="F463" cm="1">
        <f t="array" ref="F463">_xlfn.IFS(F$1='스테이지별 몬스터 스텟'!$H$3,SUMIFS('스테이지별 몬스터 스텟'!$R:$R,'스테이지별 몬스터 스텟'!$D:$D,'스테이지별 난이도 설정'!$B463),
F$1='스테이지별 몬스터 스텟'!$S$3,SUMIFS('스테이지별 몬스터 스텟'!$AC:$AC,'스테이지별 몬스터 스텟'!$D:$D,'스테이지별 난이도 설정'!$B463),
F$1='스테이지별 몬스터 스텟'!$AD$3,SUMIFS('스테이지별 몬스터 스텟'!$AN:$AN,'스테이지별 몬스터 스텟'!$D:$D,'스테이지별 난이도 설정'!$B463))</f>
        <v>10</v>
      </c>
      <c r="G463" cm="1">
        <f t="array" ref="G463">_xlfn.IFS(G$1='스테이지별 몬스터 스텟'!$H$3,SUMIFS('스테이지별 몬스터 스텟'!$R:$R,'스테이지별 몬스터 스텟'!$D:$D,'스테이지별 난이도 설정'!$B463),
G$1='스테이지별 몬스터 스텟'!$S$3,SUMIFS('스테이지별 몬스터 스텟'!$AC:$AC,'스테이지별 몬스터 스텟'!$D:$D,'스테이지별 난이도 설정'!$B463),
G$1='스테이지별 몬스터 스텟'!$AD$3,SUMIFS('스테이지별 몬스터 스텟'!$AN:$AN,'스테이지별 몬스터 스텟'!$D:$D,'스테이지별 난이도 설정'!$B463))</f>
        <v>15</v>
      </c>
      <c r="H463">
        <f t="shared" si="21"/>
        <v>30</v>
      </c>
      <c r="I463">
        <f t="shared" si="22"/>
        <v>1.5</v>
      </c>
    </row>
    <row r="464" spans="2:9" x14ac:dyDescent="0.3">
      <c r="B464">
        <v>463</v>
      </c>
      <c r="C464" s="52">
        <f t="shared" si="23"/>
        <v>185.20000000000155</v>
      </c>
      <c r="D464">
        <v>20</v>
      </c>
      <c r="E464" cm="1">
        <f t="array" ref="E464">_xlfn.IFS(E$1='스테이지별 몬스터 스텟'!$H$3,SUMIFS('스테이지별 몬스터 스텟'!$R:$R,'스테이지별 몬스터 스텟'!$D:$D,'스테이지별 난이도 설정'!$B464),
E$1='스테이지별 몬스터 스텟'!$S$3,SUMIFS('스테이지별 몬스터 스텟'!$AC:$AC,'스테이지별 몬스터 스텟'!$D:$D,'스테이지별 난이도 설정'!$B464),
E$1='스테이지별 몬스터 스텟'!$AD$3,SUMIFS('스테이지별 몬스터 스텟'!$AN:$AN,'스테이지별 몬스터 스텟'!$D:$D,'스테이지별 난이도 설정'!$B464))</f>
        <v>5</v>
      </c>
      <c r="F464" cm="1">
        <f t="array" ref="F464">_xlfn.IFS(F$1='스테이지별 몬스터 스텟'!$H$3,SUMIFS('스테이지별 몬스터 스텟'!$R:$R,'스테이지별 몬스터 스텟'!$D:$D,'스테이지별 난이도 설정'!$B464),
F$1='스테이지별 몬스터 스텟'!$S$3,SUMIFS('스테이지별 몬스터 스텟'!$AC:$AC,'스테이지별 몬스터 스텟'!$D:$D,'스테이지별 난이도 설정'!$B464),
F$1='스테이지별 몬스터 스텟'!$AD$3,SUMIFS('스테이지별 몬스터 스텟'!$AN:$AN,'스테이지별 몬스터 스텟'!$D:$D,'스테이지별 난이도 설정'!$B464))</f>
        <v>10</v>
      </c>
      <c r="G464" cm="1">
        <f t="array" ref="G464">_xlfn.IFS(G$1='스테이지별 몬스터 스텟'!$H$3,SUMIFS('스테이지별 몬스터 스텟'!$R:$R,'스테이지별 몬스터 스텟'!$D:$D,'스테이지별 난이도 설정'!$B464),
G$1='스테이지별 몬스터 스텟'!$S$3,SUMIFS('스테이지별 몬스터 스텟'!$AC:$AC,'스테이지별 몬스터 스텟'!$D:$D,'스테이지별 난이도 설정'!$B464),
G$1='스테이지별 몬스터 스텟'!$AD$3,SUMIFS('스테이지별 몬스터 스텟'!$AN:$AN,'스테이지별 몬스터 스텟'!$D:$D,'스테이지별 난이도 설정'!$B464))</f>
        <v>15</v>
      </c>
      <c r="H464">
        <f t="shared" si="21"/>
        <v>30</v>
      </c>
      <c r="I464">
        <f t="shared" si="22"/>
        <v>1.5</v>
      </c>
    </row>
    <row r="465" spans="2:9" x14ac:dyDescent="0.3">
      <c r="B465">
        <v>464</v>
      </c>
      <c r="C465" s="52">
        <f t="shared" si="23"/>
        <v>185.60000000000156</v>
      </c>
      <c r="D465">
        <v>20</v>
      </c>
      <c r="E465" cm="1">
        <f t="array" ref="E465">_xlfn.IFS(E$1='스테이지별 몬스터 스텟'!$H$3,SUMIFS('스테이지별 몬스터 스텟'!$R:$R,'스테이지별 몬스터 스텟'!$D:$D,'스테이지별 난이도 설정'!$B465),
E$1='스테이지별 몬스터 스텟'!$S$3,SUMIFS('스테이지별 몬스터 스텟'!$AC:$AC,'스테이지별 몬스터 스텟'!$D:$D,'스테이지별 난이도 설정'!$B465),
E$1='스테이지별 몬스터 스텟'!$AD$3,SUMIFS('스테이지별 몬스터 스텟'!$AN:$AN,'스테이지별 몬스터 스텟'!$D:$D,'스테이지별 난이도 설정'!$B465))</f>
        <v>5</v>
      </c>
      <c r="F465" cm="1">
        <f t="array" ref="F465">_xlfn.IFS(F$1='스테이지별 몬스터 스텟'!$H$3,SUMIFS('스테이지별 몬스터 스텟'!$R:$R,'스테이지별 몬스터 스텟'!$D:$D,'스테이지별 난이도 설정'!$B465),
F$1='스테이지별 몬스터 스텟'!$S$3,SUMIFS('스테이지별 몬스터 스텟'!$AC:$AC,'스테이지별 몬스터 스텟'!$D:$D,'스테이지별 난이도 설정'!$B465),
F$1='스테이지별 몬스터 스텟'!$AD$3,SUMIFS('스테이지별 몬스터 스텟'!$AN:$AN,'스테이지별 몬스터 스텟'!$D:$D,'스테이지별 난이도 설정'!$B465))</f>
        <v>10</v>
      </c>
      <c r="G465" cm="1">
        <f t="array" ref="G465">_xlfn.IFS(G$1='스테이지별 몬스터 스텟'!$H$3,SUMIFS('스테이지별 몬스터 스텟'!$R:$R,'스테이지별 몬스터 스텟'!$D:$D,'스테이지별 난이도 설정'!$B465),
G$1='스테이지별 몬스터 스텟'!$S$3,SUMIFS('스테이지별 몬스터 스텟'!$AC:$AC,'스테이지별 몬스터 스텟'!$D:$D,'스테이지별 난이도 설정'!$B465),
G$1='스테이지별 몬스터 스텟'!$AD$3,SUMIFS('스테이지별 몬스터 스텟'!$AN:$AN,'스테이지별 몬스터 스텟'!$D:$D,'스테이지별 난이도 설정'!$B465))</f>
        <v>15</v>
      </c>
      <c r="H465">
        <f t="shared" si="21"/>
        <v>30</v>
      </c>
      <c r="I465">
        <f t="shared" si="22"/>
        <v>1.5</v>
      </c>
    </row>
    <row r="466" spans="2:9" x14ac:dyDescent="0.3">
      <c r="B466">
        <v>465</v>
      </c>
      <c r="C466" s="52">
        <f t="shared" si="23"/>
        <v>186.00000000000156</v>
      </c>
      <c r="D466">
        <v>20</v>
      </c>
      <c r="E466" cm="1">
        <f t="array" ref="E466">_xlfn.IFS(E$1='스테이지별 몬스터 스텟'!$H$3,SUMIFS('스테이지별 몬스터 스텟'!$R:$R,'스테이지별 몬스터 스텟'!$D:$D,'스테이지별 난이도 설정'!$B466),
E$1='스테이지별 몬스터 스텟'!$S$3,SUMIFS('스테이지별 몬스터 스텟'!$AC:$AC,'스테이지별 몬스터 스텟'!$D:$D,'스테이지별 난이도 설정'!$B466),
E$1='스테이지별 몬스터 스텟'!$AD$3,SUMIFS('스테이지별 몬스터 스텟'!$AN:$AN,'스테이지별 몬스터 스텟'!$D:$D,'스테이지별 난이도 설정'!$B466))</f>
        <v>5</v>
      </c>
      <c r="F466" cm="1">
        <f t="array" ref="F466">_xlfn.IFS(F$1='스테이지별 몬스터 스텟'!$H$3,SUMIFS('스테이지별 몬스터 스텟'!$R:$R,'스테이지별 몬스터 스텟'!$D:$D,'스테이지별 난이도 설정'!$B466),
F$1='스테이지별 몬스터 스텟'!$S$3,SUMIFS('스테이지별 몬스터 스텟'!$AC:$AC,'스테이지별 몬스터 스텟'!$D:$D,'스테이지별 난이도 설정'!$B466),
F$1='스테이지별 몬스터 스텟'!$AD$3,SUMIFS('스테이지별 몬스터 스텟'!$AN:$AN,'스테이지별 몬스터 스텟'!$D:$D,'스테이지별 난이도 설정'!$B466))</f>
        <v>10</v>
      </c>
      <c r="G466" cm="1">
        <f t="array" ref="G466">_xlfn.IFS(G$1='스테이지별 몬스터 스텟'!$H$3,SUMIFS('스테이지별 몬스터 스텟'!$R:$R,'스테이지별 몬스터 스텟'!$D:$D,'스테이지별 난이도 설정'!$B466),
G$1='스테이지별 몬스터 스텟'!$S$3,SUMIFS('스테이지별 몬스터 스텟'!$AC:$AC,'스테이지별 몬스터 스텟'!$D:$D,'스테이지별 난이도 설정'!$B466),
G$1='스테이지별 몬스터 스텟'!$AD$3,SUMIFS('스테이지별 몬스터 스텟'!$AN:$AN,'스테이지별 몬스터 스텟'!$D:$D,'스테이지별 난이도 설정'!$B466))</f>
        <v>15</v>
      </c>
      <c r="H466">
        <f t="shared" si="21"/>
        <v>30</v>
      </c>
      <c r="I466">
        <f t="shared" si="22"/>
        <v>1.5</v>
      </c>
    </row>
    <row r="467" spans="2:9" x14ac:dyDescent="0.3">
      <c r="B467">
        <v>466</v>
      </c>
      <c r="C467" s="52">
        <f t="shared" si="23"/>
        <v>186.40000000000157</v>
      </c>
      <c r="D467">
        <v>20</v>
      </c>
      <c r="E467" cm="1">
        <f t="array" ref="E467">_xlfn.IFS(E$1='스테이지별 몬스터 스텟'!$H$3,SUMIFS('스테이지별 몬스터 스텟'!$R:$R,'스테이지별 몬스터 스텟'!$D:$D,'스테이지별 난이도 설정'!$B467),
E$1='스테이지별 몬스터 스텟'!$S$3,SUMIFS('스테이지별 몬스터 스텟'!$AC:$AC,'스테이지별 몬스터 스텟'!$D:$D,'스테이지별 난이도 설정'!$B467),
E$1='스테이지별 몬스터 스텟'!$AD$3,SUMIFS('스테이지별 몬스터 스텟'!$AN:$AN,'스테이지별 몬스터 스텟'!$D:$D,'스테이지별 난이도 설정'!$B467))</f>
        <v>5</v>
      </c>
      <c r="F467" cm="1">
        <f t="array" ref="F467">_xlfn.IFS(F$1='스테이지별 몬스터 스텟'!$H$3,SUMIFS('스테이지별 몬스터 스텟'!$R:$R,'스테이지별 몬스터 스텟'!$D:$D,'스테이지별 난이도 설정'!$B467),
F$1='스테이지별 몬스터 스텟'!$S$3,SUMIFS('스테이지별 몬스터 스텟'!$AC:$AC,'스테이지별 몬스터 스텟'!$D:$D,'스테이지별 난이도 설정'!$B467),
F$1='스테이지별 몬스터 스텟'!$AD$3,SUMIFS('스테이지별 몬스터 스텟'!$AN:$AN,'스테이지별 몬스터 스텟'!$D:$D,'스테이지별 난이도 설정'!$B467))</f>
        <v>10</v>
      </c>
      <c r="G467" cm="1">
        <f t="array" ref="G467">_xlfn.IFS(G$1='스테이지별 몬스터 스텟'!$H$3,SUMIFS('스테이지별 몬스터 스텟'!$R:$R,'스테이지별 몬스터 스텟'!$D:$D,'스테이지별 난이도 설정'!$B467),
G$1='스테이지별 몬스터 스텟'!$S$3,SUMIFS('스테이지별 몬스터 스텟'!$AC:$AC,'스테이지별 몬스터 스텟'!$D:$D,'스테이지별 난이도 설정'!$B467),
G$1='스테이지별 몬스터 스텟'!$AD$3,SUMIFS('스테이지별 몬스터 스텟'!$AN:$AN,'스테이지별 몬스터 스텟'!$D:$D,'스테이지별 난이도 설정'!$B467))</f>
        <v>15</v>
      </c>
      <c r="H467">
        <f t="shared" si="21"/>
        <v>30</v>
      </c>
      <c r="I467">
        <f t="shared" si="22"/>
        <v>1.5</v>
      </c>
    </row>
    <row r="468" spans="2:9" x14ac:dyDescent="0.3">
      <c r="B468">
        <v>467</v>
      </c>
      <c r="C468" s="52">
        <f t="shared" si="23"/>
        <v>186.80000000000157</v>
      </c>
      <c r="D468">
        <v>20</v>
      </c>
      <c r="E468" cm="1">
        <f t="array" ref="E468">_xlfn.IFS(E$1='스테이지별 몬스터 스텟'!$H$3,SUMIFS('스테이지별 몬스터 스텟'!$R:$R,'스테이지별 몬스터 스텟'!$D:$D,'스테이지별 난이도 설정'!$B468),
E$1='스테이지별 몬스터 스텟'!$S$3,SUMIFS('스테이지별 몬스터 스텟'!$AC:$AC,'스테이지별 몬스터 스텟'!$D:$D,'스테이지별 난이도 설정'!$B468),
E$1='스테이지별 몬스터 스텟'!$AD$3,SUMIFS('스테이지별 몬스터 스텟'!$AN:$AN,'스테이지별 몬스터 스텟'!$D:$D,'스테이지별 난이도 설정'!$B468))</f>
        <v>5</v>
      </c>
      <c r="F468" cm="1">
        <f t="array" ref="F468">_xlfn.IFS(F$1='스테이지별 몬스터 스텟'!$H$3,SUMIFS('스테이지별 몬스터 스텟'!$R:$R,'스테이지별 몬스터 스텟'!$D:$D,'스테이지별 난이도 설정'!$B468),
F$1='스테이지별 몬스터 스텟'!$S$3,SUMIFS('스테이지별 몬스터 스텟'!$AC:$AC,'스테이지별 몬스터 스텟'!$D:$D,'스테이지별 난이도 설정'!$B468),
F$1='스테이지별 몬스터 스텟'!$AD$3,SUMIFS('스테이지별 몬스터 스텟'!$AN:$AN,'스테이지별 몬스터 스텟'!$D:$D,'스테이지별 난이도 설정'!$B468))</f>
        <v>10</v>
      </c>
      <c r="G468" cm="1">
        <f t="array" ref="G468">_xlfn.IFS(G$1='스테이지별 몬스터 스텟'!$H$3,SUMIFS('스테이지별 몬스터 스텟'!$R:$R,'스테이지별 몬스터 스텟'!$D:$D,'스테이지별 난이도 설정'!$B468),
G$1='스테이지별 몬스터 스텟'!$S$3,SUMIFS('스테이지별 몬스터 스텟'!$AC:$AC,'스테이지별 몬스터 스텟'!$D:$D,'스테이지별 난이도 설정'!$B468),
G$1='스테이지별 몬스터 스텟'!$AD$3,SUMIFS('스테이지별 몬스터 스텟'!$AN:$AN,'스테이지별 몬스터 스텟'!$D:$D,'스테이지별 난이도 설정'!$B468))</f>
        <v>15</v>
      </c>
      <c r="H468">
        <f t="shared" si="21"/>
        <v>30</v>
      </c>
      <c r="I468">
        <f t="shared" si="22"/>
        <v>1.5</v>
      </c>
    </row>
    <row r="469" spans="2:9" x14ac:dyDescent="0.3">
      <c r="B469">
        <v>468</v>
      </c>
      <c r="C469" s="52">
        <f t="shared" si="23"/>
        <v>187.20000000000158</v>
      </c>
      <c r="D469">
        <v>20</v>
      </c>
      <c r="E469" cm="1">
        <f t="array" ref="E469">_xlfn.IFS(E$1='스테이지별 몬스터 스텟'!$H$3,SUMIFS('스테이지별 몬스터 스텟'!$R:$R,'스테이지별 몬스터 스텟'!$D:$D,'스테이지별 난이도 설정'!$B469),
E$1='스테이지별 몬스터 스텟'!$S$3,SUMIFS('스테이지별 몬스터 스텟'!$AC:$AC,'스테이지별 몬스터 스텟'!$D:$D,'스테이지별 난이도 설정'!$B469),
E$1='스테이지별 몬스터 스텟'!$AD$3,SUMIFS('스테이지별 몬스터 스텟'!$AN:$AN,'스테이지별 몬스터 스텟'!$D:$D,'스테이지별 난이도 설정'!$B469))</f>
        <v>5</v>
      </c>
      <c r="F469" cm="1">
        <f t="array" ref="F469">_xlfn.IFS(F$1='스테이지별 몬스터 스텟'!$H$3,SUMIFS('스테이지별 몬스터 스텟'!$R:$R,'스테이지별 몬스터 스텟'!$D:$D,'스테이지별 난이도 설정'!$B469),
F$1='스테이지별 몬스터 스텟'!$S$3,SUMIFS('스테이지별 몬스터 스텟'!$AC:$AC,'스테이지별 몬스터 스텟'!$D:$D,'스테이지별 난이도 설정'!$B469),
F$1='스테이지별 몬스터 스텟'!$AD$3,SUMIFS('스테이지별 몬스터 스텟'!$AN:$AN,'스테이지별 몬스터 스텟'!$D:$D,'스테이지별 난이도 설정'!$B469))</f>
        <v>10</v>
      </c>
      <c r="G469" cm="1">
        <f t="array" ref="G469">_xlfn.IFS(G$1='스테이지별 몬스터 스텟'!$H$3,SUMIFS('스테이지별 몬스터 스텟'!$R:$R,'스테이지별 몬스터 스텟'!$D:$D,'스테이지별 난이도 설정'!$B469),
G$1='스테이지별 몬스터 스텟'!$S$3,SUMIFS('스테이지별 몬스터 스텟'!$AC:$AC,'스테이지별 몬스터 스텟'!$D:$D,'스테이지별 난이도 설정'!$B469),
G$1='스테이지별 몬스터 스텟'!$AD$3,SUMIFS('스테이지별 몬스터 스텟'!$AN:$AN,'스테이지별 몬스터 스텟'!$D:$D,'스테이지별 난이도 설정'!$B469))</f>
        <v>15</v>
      </c>
      <c r="H469">
        <f t="shared" si="21"/>
        <v>30</v>
      </c>
      <c r="I469">
        <f t="shared" si="22"/>
        <v>1.5</v>
      </c>
    </row>
    <row r="470" spans="2:9" x14ac:dyDescent="0.3">
      <c r="B470">
        <v>469</v>
      </c>
      <c r="C470" s="52">
        <f t="shared" si="23"/>
        <v>187.60000000000159</v>
      </c>
      <c r="D470">
        <v>20</v>
      </c>
      <c r="E470" cm="1">
        <f t="array" ref="E470">_xlfn.IFS(E$1='스테이지별 몬스터 스텟'!$H$3,SUMIFS('스테이지별 몬스터 스텟'!$R:$R,'스테이지별 몬스터 스텟'!$D:$D,'스테이지별 난이도 설정'!$B470),
E$1='스테이지별 몬스터 스텟'!$S$3,SUMIFS('스테이지별 몬스터 스텟'!$AC:$AC,'스테이지별 몬스터 스텟'!$D:$D,'스테이지별 난이도 설정'!$B470),
E$1='스테이지별 몬스터 스텟'!$AD$3,SUMIFS('스테이지별 몬스터 스텟'!$AN:$AN,'스테이지별 몬스터 스텟'!$D:$D,'스테이지별 난이도 설정'!$B470))</f>
        <v>5</v>
      </c>
      <c r="F470" cm="1">
        <f t="array" ref="F470">_xlfn.IFS(F$1='스테이지별 몬스터 스텟'!$H$3,SUMIFS('스테이지별 몬스터 스텟'!$R:$R,'스테이지별 몬스터 스텟'!$D:$D,'스테이지별 난이도 설정'!$B470),
F$1='스테이지별 몬스터 스텟'!$S$3,SUMIFS('스테이지별 몬스터 스텟'!$AC:$AC,'스테이지별 몬스터 스텟'!$D:$D,'스테이지별 난이도 설정'!$B470),
F$1='스테이지별 몬스터 스텟'!$AD$3,SUMIFS('스테이지별 몬스터 스텟'!$AN:$AN,'스테이지별 몬스터 스텟'!$D:$D,'스테이지별 난이도 설정'!$B470))</f>
        <v>10</v>
      </c>
      <c r="G470" cm="1">
        <f t="array" ref="G470">_xlfn.IFS(G$1='스테이지별 몬스터 스텟'!$H$3,SUMIFS('스테이지별 몬스터 스텟'!$R:$R,'스테이지별 몬스터 스텟'!$D:$D,'스테이지별 난이도 설정'!$B470),
G$1='스테이지별 몬스터 스텟'!$S$3,SUMIFS('스테이지별 몬스터 스텟'!$AC:$AC,'스테이지별 몬스터 스텟'!$D:$D,'스테이지별 난이도 설정'!$B470),
G$1='스테이지별 몬스터 스텟'!$AD$3,SUMIFS('스테이지별 몬스터 스텟'!$AN:$AN,'스테이지별 몬스터 스텟'!$D:$D,'스테이지별 난이도 설정'!$B470))</f>
        <v>15</v>
      </c>
      <c r="H470">
        <f t="shared" si="21"/>
        <v>30</v>
      </c>
      <c r="I470">
        <f t="shared" si="22"/>
        <v>1.5</v>
      </c>
    </row>
    <row r="471" spans="2:9" x14ac:dyDescent="0.3">
      <c r="B471">
        <v>470</v>
      </c>
      <c r="C471" s="52">
        <f t="shared" si="23"/>
        <v>188.00000000000159</v>
      </c>
      <c r="D471">
        <v>20</v>
      </c>
      <c r="E471" cm="1">
        <f t="array" ref="E471">_xlfn.IFS(E$1='스테이지별 몬스터 스텟'!$H$3,SUMIFS('스테이지별 몬스터 스텟'!$R:$R,'스테이지별 몬스터 스텟'!$D:$D,'스테이지별 난이도 설정'!$B471),
E$1='스테이지별 몬스터 스텟'!$S$3,SUMIFS('스테이지별 몬스터 스텟'!$AC:$AC,'스테이지별 몬스터 스텟'!$D:$D,'스테이지별 난이도 설정'!$B471),
E$1='스테이지별 몬스터 스텟'!$AD$3,SUMIFS('스테이지별 몬스터 스텟'!$AN:$AN,'스테이지별 몬스터 스텟'!$D:$D,'스테이지별 난이도 설정'!$B471))</f>
        <v>5</v>
      </c>
      <c r="F471" cm="1">
        <f t="array" ref="F471">_xlfn.IFS(F$1='스테이지별 몬스터 스텟'!$H$3,SUMIFS('스테이지별 몬스터 스텟'!$R:$R,'스테이지별 몬스터 스텟'!$D:$D,'스테이지별 난이도 설정'!$B471),
F$1='스테이지별 몬스터 스텟'!$S$3,SUMIFS('스테이지별 몬스터 스텟'!$AC:$AC,'스테이지별 몬스터 스텟'!$D:$D,'스테이지별 난이도 설정'!$B471),
F$1='스테이지별 몬스터 스텟'!$AD$3,SUMIFS('스테이지별 몬스터 스텟'!$AN:$AN,'스테이지별 몬스터 스텟'!$D:$D,'스테이지별 난이도 설정'!$B471))</f>
        <v>10</v>
      </c>
      <c r="G471" cm="1">
        <f t="array" ref="G471">_xlfn.IFS(G$1='스테이지별 몬스터 스텟'!$H$3,SUMIFS('스테이지별 몬스터 스텟'!$R:$R,'스테이지별 몬스터 스텟'!$D:$D,'스테이지별 난이도 설정'!$B471),
G$1='스테이지별 몬스터 스텟'!$S$3,SUMIFS('스테이지별 몬스터 스텟'!$AC:$AC,'스테이지별 몬스터 스텟'!$D:$D,'스테이지별 난이도 설정'!$B471),
G$1='스테이지별 몬스터 스텟'!$AD$3,SUMIFS('스테이지별 몬스터 스텟'!$AN:$AN,'스테이지별 몬스터 스텟'!$D:$D,'스테이지별 난이도 설정'!$B471))</f>
        <v>15</v>
      </c>
      <c r="H471">
        <f t="shared" si="21"/>
        <v>30</v>
      </c>
      <c r="I471">
        <f t="shared" si="22"/>
        <v>1.5</v>
      </c>
    </row>
    <row r="472" spans="2:9" x14ac:dyDescent="0.3">
      <c r="B472">
        <v>471</v>
      </c>
      <c r="C472" s="52">
        <f t="shared" si="23"/>
        <v>188.4000000000016</v>
      </c>
      <c r="D472">
        <v>20</v>
      </c>
      <c r="E472" cm="1">
        <f t="array" ref="E472">_xlfn.IFS(E$1='스테이지별 몬스터 스텟'!$H$3,SUMIFS('스테이지별 몬스터 스텟'!$R:$R,'스테이지별 몬스터 스텟'!$D:$D,'스테이지별 난이도 설정'!$B472),
E$1='스테이지별 몬스터 스텟'!$S$3,SUMIFS('스테이지별 몬스터 스텟'!$AC:$AC,'스테이지별 몬스터 스텟'!$D:$D,'스테이지별 난이도 설정'!$B472),
E$1='스테이지별 몬스터 스텟'!$AD$3,SUMIFS('스테이지별 몬스터 스텟'!$AN:$AN,'스테이지별 몬스터 스텟'!$D:$D,'스테이지별 난이도 설정'!$B472))</f>
        <v>5</v>
      </c>
      <c r="F472" cm="1">
        <f t="array" ref="F472">_xlfn.IFS(F$1='스테이지별 몬스터 스텟'!$H$3,SUMIFS('스테이지별 몬스터 스텟'!$R:$R,'스테이지별 몬스터 스텟'!$D:$D,'스테이지별 난이도 설정'!$B472),
F$1='스테이지별 몬스터 스텟'!$S$3,SUMIFS('스테이지별 몬스터 스텟'!$AC:$AC,'스테이지별 몬스터 스텟'!$D:$D,'스테이지별 난이도 설정'!$B472),
F$1='스테이지별 몬스터 스텟'!$AD$3,SUMIFS('스테이지별 몬스터 스텟'!$AN:$AN,'스테이지별 몬스터 스텟'!$D:$D,'스테이지별 난이도 설정'!$B472))</f>
        <v>10</v>
      </c>
      <c r="G472" cm="1">
        <f t="array" ref="G472">_xlfn.IFS(G$1='스테이지별 몬스터 스텟'!$H$3,SUMIFS('스테이지별 몬스터 스텟'!$R:$R,'스테이지별 몬스터 스텟'!$D:$D,'스테이지별 난이도 설정'!$B472),
G$1='스테이지별 몬스터 스텟'!$S$3,SUMIFS('스테이지별 몬스터 스텟'!$AC:$AC,'스테이지별 몬스터 스텟'!$D:$D,'스테이지별 난이도 설정'!$B472),
G$1='스테이지별 몬스터 스텟'!$AD$3,SUMIFS('스테이지별 몬스터 스텟'!$AN:$AN,'스테이지별 몬스터 스텟'!$D:$D,'스테이지별 난이도 설정'!$B472))</f>
        <v>15</v>
      </c>
      <c r="H472">
        <f t="shared" si="21"/>
        <v>30</v>
      </c>
      <c r="I472">
        <f t="shared" si="22"/>
        <v>1.5</v>
      </c>
    </row>
    <row r="473" spans="2:9" x14ac:dyDescent="0.3">
      <c r="B473">
        <v>472</v>
      </c>
      <c r="C473" s="52">
        <f t="shared" si="23"/>
        <v>188.8000000000016</v>
      </c>
      <c r="D473">
        <v>20</v>
      </c>
      <c r="E473" cm="1">
        <f t="array" ref="E473">_xlfn.IFS(E$1='스테이지별 몬스터 스텟'!$H$3,SUMIFS('스테이지별 몬스터 스텟'!$R:$R,'스테이지별 몬스터 스텟'!$D:$D,'스테이지별 난이도 설정'!$B473),
E$1='스테이지별 몬스터 스텟'!$S$3,SUMIFS('스테이지별 몬스터 스텟'!$AC:$AC,'스테이지별 몬스터 스텟'!$D:$D,'스테이지별 난이도 설정'!$B473),
E$1='스테이지별 몬스터 스텟'!$AD$3,SUMIFS('스테이지별 몬스터 스텟'!$AN:$AN,'스테이지별 몬스터 스텟'!$D:$D,'스테이지별 난이도 설정'!$B473))</f>
        <v>5</v>
      </c>
      <c r="F473" cm="1">
        <f t="array" ref="F473">_xlfn.IFS(F$1='스테이지별 몬스터 스텟'!$H$3,SUMIFS('스테이지별 몬스터 스텟'!$R:$R,'스테이지별 몬스터 스텟'!$D:$D,'스테이지별 난이도 설정'!$B473),
F$1='스테이지별 몬스터 스텟'!$S$3,SUMIFS('스테이지별 몬스터 스텟'!$AC:$AC,'스테이지별 몬스터 스텟'!$D:$D,'스테이지별 난이도 설정'!$B473),
F$1='스테이지별 몬스터 스텟'!$AD$3,SUMIFS('스테이지별 몬스터 스텟'!$AN:$AN,'스테이지별 몬스터 스텟'!$D:$D,'스테이지별 난이도 설정'!$B473))</f>
        <v>10</v>
      </c>
      <c r="G473" cm="1">
        <f t="array" ref="G473">_xlfn.IFS(G$1='스테이지별 몬스터 스텟'!$H$3,SUMIFS('스테이지별 몬스터 스텟'!$R:$R,'스테이지별 몬스터 스텟'!$D:$D,'스테이지별 난이도 설정'!$B473),
G$1='스테이지별 몬스터 스텟'!$S$3,SUMIFS('스테이지별 몬스터 스텟'!$AC:$AC,'스테이지별 몬스터 스텟'!$D:$D,'스테이지별 난이도 설정'!$B473),
G$1='스테이지별 몬스터 스텟'!$AD$3,SUMIFS('스테이지별 몬스터 스텟'!$AN:$AN,'스테이지별 몬스터 스텟'!$D:$D,'스테이지별 난이도 설정'!$B473))</f>
        <v>15</v>
      </c>
      <c r="H473">
        <f t="shared" si="21"/>
        <v>30</v>
      </c>
      <c r="I473">
        <f t="shared" si="22"/>
        <v>1.5</v>
      </c>
    </row>
    <row r="474" spans="2:9" x14ac:dyDescent="0.3">
      <c r="B474">
        <v>473</v>
      </c>
      <c r="C474" s="52">
        <f t="shared" si="23"/>
        <v>189.20000000000161</v>
      </c>
      <c r="D474">
        <v>20</v>
      </c>
      <c r="E474" cm="1">
        <f t="array" ref="E474">_xlfn.IFS(E$1='스테이지별 몬스터 스텟'!$H$3,SUMIFS('스테이지별 몬스터 스텟'!$R:$R,'스테이지별 몬스터 스텟'!$D:$D,'스테이지별 난이도 설정'!$B474),
E$1='스테이지별 몬스터 스텟'!$S$3,SUMIFS('스테이지별 몬스터 스텟'!$AC:$AC,'스테이지별 몬스터 스텟'!$D:$D,'스테이지별 난이도 설정'!$B474),
E$1='스테이지별 몬스터 스텟'!$AD$3,SUMIFS('스테이지별 몬스터 스텟'!$AN:$AN,'스테이지별 몬스터 스텟'!$D:$D,'스테이지별 난이도 설정'!$B474))</f>
        <v>5</v>
      </c>
      <c r="F474" cm="1">
        <f t="array" ref="F474">_xlfn.IFS(F$1='스테이지별 몬스터 스텟'!$H$3,SUMIFS('스테이지별 몬스터 스텟'!$R:$R,'스테이지별 몬스터 스텟'!$D:$D,'스테이지별 난이도 설정'!$B474),
F$1='스테이지별 몬스터 스텟'!$S$3,SUMIFS('스테이지별 몬스터 스텟'!$AC:$AC,'스테이지별 몬스터 스텟'!$D:$D,'스테이지별 난이도 설정'!$B474),
F$1='스테이지별 몬스터 스텟'!$AD$3,SUMIFS('스테이지별 몬스터 스텟'!$AN:$AN,'스테이지별 몬스터 스텟'!$D:$D,'스테이지별 난이도 설정'!$B474))</f>
        <v>10</v>
      </c>
      <c r="G474" cm="1">
        <f t="array" ref="G474">_xlfn.IFS(G$1='스테이지별 몬스터 스텟'!$H$3,SUMIFS('스테이지별 몬스터 스텟'!$R:$R,'스테이지별 몬스터 스텟'!$D:$D,'스테이지별 난이도 설정'!$B474),
G$1='스테이지별 몬스터 스텟'!$S$3,SUMIFS('스테이지별 몬스터 스텟'!$AC:$AC,'스테이지별 몬스터 스텟'!$D:$D,'스테이지별 난이도 설정'!$B474),
G$1='스테이지별 몬스터 스텟'!$AD$3,SUMIFS('스테이지별 몬스터 스텟'!$AN:$AN,'스테이지별 몬스터 스텟'!$D:$D,'스테이지별 난이도 설정'!$B474))</f>
        <v>15</v>
      </c>
      <c r="H474">
        <f t="shared" si="21"/>
        <v>30</v>
      </c>
      <c r="I474">
        <f t="shared" si="22"/>
        <v>1.5</v>
      </c>
    </row>
    <row r="475" spans="2:9" x14ac:dyDescent="0.3">
      <c r="B475">
        <v>474</v>
      </c>
      <c r="C475" s="52">
        <f t="shared" si="23"/>
        <v>189.60000000000161</v>
      </c>
      <c r="D475">
        <v>20</v>
      </c>
      <c r="E475" cm="1">
        <f t="array" ref="E475">_xlfn.IFS(E$1='스테이지별 몬스터 스텟'!$H$3,SUMIFS('스테이지별 몬스터 스텟'!$R:$R,'스테이지별 몬스터 스텟'!$D:$D,'스테이지별 난이도 설정'!$B475),
E$1='스테이지별 몬스터 스텟'!$S$3,SUMIFS('스테이지별 몬스터 스텟'!$AC:$AC,'스테이지별 몬스터 스텟'!$D:$D,'스테이지별 난이도 설정'!$B475),
E$1='스테이지별 몬스터 스텟'!$AD$3,SUMIFS('스테이지별 몬스터 스텟'!$AN:$AN,'스테이지별 몬스터 스텟'!$D:$D,'스테이지별 난이도 설정'!$B475))</f>
        <v>5</v>
      </c>
      <c r="F475" cm="1">
        <f t="array" ref="F475">_xlfn.IFS(F$1='스테이지별 몬스터 스텟'!$H$3,SUMIFS('스테이지별 몬스터 스텟'!$R:$R,'스테이지별 몬스터 스텟'!$D:$D,'스테이지별 난이도 설정'!$B475),
F$1='스테이지별 몬스터 스텟'!$S$3,SUMIFS('스테이지별 몬스터 스텟'!$AC:$AC,'스테이지별 몬스터 스텟'!$D:$D,'스테이지별 난이도 설정'!$B475),
F$1='스테이지별 몬스터 스텟'!$AD$3,SUMIFS('스테이지별 몬스터 스텟'!$AN:$AN,'스테이지별 몬스터 스텟'!$D:$D,'스테이지별 난이도 설정'!$B475))</f>
        <v>10</v>
      </c>
      <c r="G475" cm="1">
        <f t="array" ref="G475">_xlfn.IFS(G$1='스테이지별 몬스터 스텟'!$H$3,SUMIFS('스테이지별 몬스터 스텟'!$R:$R,'스테이지별 몬스터 스텟'!$D:$D,'스테이지별 난이도 설정'!$B475),
G$1='스테이지별 몬스터 스텟'!$S$3,SUMIFS('스테이지별 몬스터 스텟'!$AC:$AC,'스테이지별 몬스터 스텟'!$D:$D,'스테이지별 난이도 설정'!$B475),
G$1='스테이지별 몬스터 스텟'!$AD$3,SUMIFS('스테이지별 몬스터 스텟'!$AN:$AN,'스테이지별 몬스터 스텟'!$D:$D,'스테이지별 난이도 설정'!$B475))</f>
        <v>15</v>
      </c>
      <c r="H475">
        <f t="shared" si="21"/>
        <v>30</v>
      </c>
      <c r="I475">
        <f t="shared" si="22"/>
        <v>1.5</v>
      </c>
    </row>
    <row r="476" spans="2:9" x14ac:dyDescent="0.3">
      <c r="B476">
        <v>475</v>
      </c>
      <c r="C476" s="52">
        <f t="shared" si="23"/>
        <v>190.00000000000162</v>
      </c>
      <c r="D476">
        <v>20</v>
      </c>
      <c r="E476" cm="1">
        <f t="array" ref="E476">_xlfn.IFS(E$1='스테이지별 몬스터 스텟'!$H$3,SUMIFS('스테이지별 몬스터 스텟'!$R:$R,'스테이지별 몬스터 스텟'!$D:$D,'스테이지별 난이도 설정'!$B476),
E$1='스테이지별 몬스터 스텟'!$S$3,SUMIFS('스테이지별 몬스터 스텟'!$AC:$AC,'스테이지별 몬스터 스텟'!$D:$D,'스테이지별 난이도 설정'!$B476),
E$1='스테이지별 몬스터 스텟'!$AD$3,SUMIFS('스테이지별 몬스터 스텟'!$AN:$AN,'스테이지별 몬스터 스텟'!$D:$D,'스테이지별 난이도 설정'!$B476))</f>
        <v>5</v>
      </c>
      <c r="F476" cm="1">
        <f t="array" ref="F476">_xlfn.IFS(F$1='스테이지별 몬스터 스텟'!$H$3,SUMIFS('스테이지별 몬스터 스텟'!$R:$R,'스테이지별 몬스터 스텟'!$D:$D,'스테이지별 난이도 설정'!$B476),
F$1='스테이지별 몬스터 스텟'!$S$3,SUMIFS('스테이지별 몬스터 스텟'!$AC:$AC,'스테이지별 몬스터 스텟'!$D:$D,'스테이지별 난이도 설정'!$B476),
F$1='스테이지별 몬스터 스텟'!$AD$3,SUMIFS('스테이지별 몬스터 스텟'!$AN:$AN,'스테이지별 몬스터 스텟'!$D:$D,'스테이지별 난이도 설정'!$B476))</f>
        <v>10</v>
      </c>
      <c r="G476" cm="1">
        <f t="array" ref="G476">_xlfn.IFS(G$1='스테이지별 몬스터 스텟'!$H$3,SUMIFS('스테이지별 몬스터 스텟'!$R:$R,'스테이지별 몬스터 스텟'!$D:$D,'스테이지별 난이도 설정'!$B476),
G$1='스테이지별 몬스터 스텟'!$S$3,SUMIFS('스테이지별 몬스터 스텟'!$AC:$AC,'스테이지별 몬스터 스텟'!$D:$D,'스테이지별 난이도 설정'!$B476),
G$1='스테이지별 몬스터 스텟'!$AD$3,SUMIFS('스테이지별 몬스터 스텟'!$AN:$AN,'스테이지별 몬스터 스텟'!$D:$D,'스테이지별 난이도 설정'!$B476))</f>
        <v>15</v>
      </c>
      <c r="H476">
        <f t="shared" si="21"/>
        <v>30</v>
      </c>
      <c r="I476">
        <f t="shared" si="22"/>
        <v>1.5</v>
      </c>
    </row>
    <row r="477" spans="2:9" x14ac:dyDescent="0.3">
      <c r="B477">
        <v>476</v>
      </c>
      <c r="C477" s="52">
        <f t="shared" si="23"/>
        <v>190.40000000000163</v>
      </c>
      <c r="D477">
        <v>20</v>
      </c>
      <c r="E477" cm="1">
        <f t="array" ref="E477">_xlfn.IFS(E$1='스테이지별 몬스터 스텟'!$H$3,SUMIFS('스테이지별 몬스터 스텟'!$R:$R,'스테이지별 몬스터 스텟'!$D:$D,'스테이지별 난이도 설정'!$B477),
E$1='스테이지별 몬스터 스텟'!$S$3,SUMIFS('스테이지별 몬스터 스텟'!$AC:$AC,'스테이지별 몬스터 스텟'!$D:$D,'스테이지별 난이도 설정'!$B477),
E$1='스테이지별 몬스터 스텟'!$AD$3,SUMIFS('스테이지별 몬스터 스텟'!$AN:$AN,'스테이지별 몬스터 스텟'!$D:$D,'스테이지별 난이도 설정'!$B477))</f>
        <v>5</v>
      </c>
      <c r="F477" cm="1">
        <f t="array" ref="F477">_xlfn.IFS(F$1='스테이지별 몬스터 스텟'!$H$3,SUMIFS('스테이지별 몬스터 스텟'!$R:$R,'스테이지별 몬스터 스텟'!$D:$D,'스테이지별 난이도 설정'!$B477),
F$1='스테이지별 몬스터 스텟'!$S$3,SUMIFS('스테이지별 몬스터 스텟'!$AC:$AC,'스테이지별 몬스터 스텟'!$D:$D,'스테이지별 난이도 설정'!$B477),
F$1='스테이지별 몬스터 스텟'!$AD$3,SUMIFS('스테이지별 몬스터 스텟'!$AN:$AN,'스테이지별 몬스터 스텟'!$D:$D,'스테이지별 난이도 설정'!$B477))</f>
        <v>10</v>
      </c>
      <c r="G477" cm="1">
        <f t="array" ref="G477">_xlfn.IFS(G$1='스테이지별 몬스터 스텟'!$H$3,SUMIFS('스테이지별 몬스터 스텟'!$R:$R,'스테이지별 몬스터 스텟'!$D:$D,'스테이지별 난이도 설정'!$B477),
G$1='스테이지별 몬스터 스텟'!$S$3,SUMIFS('스테이지별 몬스터 스텟'!$AC:$AC,'스테이지별 몬스터 스텟'!$D:$D,'스테이지별 난이도 설정'!$B477),
G$1='스테이지별 몬스터 스텟'!$AD$3,SUMIFS('스테이지별 몬스터 스텟'!$AN:$AN,'스테이지별 몬스터 스텟'!$D:$D,'스테이지별 난이도 설정'!$B477))</f>
        <v>15</v>
      </c>
      <c r="H477">
        <f t="shared" si="21"/>
        <v>30</v>
      </c>
      <c r="I477">
        <f t="shared" si="22"/>
        <v>1.5</v>
      </c>
    </row>
    <row r="478" spans="2:9" x14ac:dyDescent="0.3">
      <c r="B478">
        <v>477</v>
      </c>
      <c r="C478" s="52">
        <f t="shared" si="23"/>
        <v>190.80000000000163</v>
      </c>
      <c r="D478">
        <v>20</v>
      </c>
      <c r="E478" cm="1">
        <f t="array" ref="E478">_xlfn.IFS(E$1='스테이지별 몬스터 스텟'!$H$3,SUMIFS('스테이지별 몬스터 스텟'!$R:$R,'스테이지별 몬스터 스텟'!$D:$D,'스테이지별 난이도 설정'!$B478),
E$1='스테이지별 몬스터 스텟'!$S$3,SUMIFS('스테이지별 몬스터 스텟'!$AC:$AC,'스테이지별 몬스터 스텟'!$D:$D,'스테이지별 난이도 설정'!$B478),
E$1='스테이지별 몬스터 스텟'!$AD$3,SUMIFS('스테이지별 몬스터 스텟'!$AN:$AN,'스테이지별 몬스터 스텟'!$D:$D,'스테이지별 난이도 설정'!$B478))</f>
        <v>5</v>
      </c>
      <c r="F478" cm="1">
        <f t="array" ref="F478">_xlfn.IFS(F$1='스테이지별 몬스터 스텟'!$H$3,SUMIFS('스테이지별 몬스터 스텟'!$R:$R,'스테이지별 몬스터 스텟'!$D:$D,'스테이지별 난이도 설정'!$B478),
F$1='스테이지별 몬스터 스텟'!$S$3,SUMIFS('스테이지별 몬스터 스텟'!$AC:$AC,'스테이지별 몬스터 스텟'!$D:$D,'스테이지별 난이도 설정'!$B478),
F$1='스테이지별 몬스터 스텟'!$AD$3,SUMIFS('스테이지별 몬스터 스텟'!$AN:$AN,'스테이지별 몬스터 스텟'!$D:$D,'스테이지별 난이도 설정'!$B478))</f>
        <v>10</v>
      </c>
      <c r="G478" cm="1">
        <f t="array" ref="G478">_xlfn.IFS(G$1='스테이지별 몬스터 스텟'!$H$3,SUMIFS('스테이지별 몬스터 스텟'!$R:$R,'스테이지별 몬스터 스텟'!$D:$D,'스테이지별 난이도 설정'!$B478),
G$1='스테이지별 몬스터 스텟'!$S$3,SUMIFS('스테이지별 몬스터 스텟'!$AC:$AC,'스테이지별 몬스터 스텟'!$D:$D,'스테이지별 난이도 설정'!$B478),
G$1='스테이지별 몬스터 스텟'!$AD$3,SUMIFS('스테이지별 몬스터 스텟'!$AN:$AN,'스테이지별 몬스터 스텟'!$D:$D,'스테이지별 난이도 설정'!$B478))</f>
        <v>15</v>
      </c>
      <c r="H478">
        <f t="shared" si="21"/>
        <v>30</v>
      </c>
      <c r="I478">
        <f t="shared" si="22"/>
        <v>1.5</v>
      </c>
    </row>
    <row r="479" spans="2:9" x14ac:dyDescent="0.3">
      <c r="B479">
        <v>478</v>
      </c>
      <c r="C479" s="52">
        <f t="shared" si="23"/>
        <v>191.20000000000164</v>
      </c>
      <c r="D479">
        <v>20</v>
      </c>
      <c r="E479" cm="1">
        <f t="array" ref="E479">_xlfn.IFS(E$1='스테이지별 몬스터 스텟'!$H$3,SUMIFS('스테이지별 몬스터 스텟'!$R:$R,'스테이지별 몬스터 스텟'!$D:$D,'스테이지별 난이도 설정'!$B479),
E$1='스테이지별 몬스터 스텟'!$S$3,SUMIFS('스테이지별 몬스터 스텟'!$AC:$AC,'스테이지별 몬스터 스텟'!$D:$D,'스테이지별 난이도 설정'!$B479),
E$1='스테이지별 몬스터 스텟'!$AD$3,SUMIFS('스테이지별 몬스터 스텟'!$AN:$AN,'스테이지별 몬스터 스텟'!$D:$D,'스테이지별 난이도 설정'!$B479))</f>
        <v>5</v>
      </c>
      <c r="F479" cm="1">
        <f t="array" ref="F479">_xlfn.IFS(F$1='스테이지별 몬스터 스텟'!$H$3,SUMIFS('스테이지별 몬스터 스텟'!$R:$R,'스테이지별 몬스터 스텟'!$D:$D,'스테이지별 난이도 설정'!$B479),
F$1='스테이지별 몬스터 스텟'!$S$3,SUMIFS('스테이지별 몬스터 스텟'!$AC:$AC,'스테이지별 몬스터 스텟'!$D:$D,'스테이지별 난이도 설정'!$B479),
F$1='스테이지별 몬스터 스텟'!$AD$3,SUMIFS('스테이지별 몬스터 스텟'!$AN:$AN,'스테이지별 몬스터 스텟'!$D:$D,'스테이지별 난이도 설정'!$B479))</f>
        <v>10</v>
      </c>
      <c r="G479" cm="1">
        <f t="array" ref="G479">_xlfn.IFS(G$1='스테이지별 몬스터 스텟'!$H$3,SUMIFS('스테이지별 몬스터 스텟'!$R:$R,'스테이지별 몬스터 스텟'!$D:$D,'스테이지별 난이도 설정'!$B479),
G$1='스테이지별 몬스터 스텟'!$S$3,SUMIFS('스테이지별 몬스터 스텟'!$AC:$AC,'스테이지별 몬스터 스텟'!$D:$D,'스테이지별 난이도 설정'!$B479),
G$1='스테이지별 몬스터 스텟'!$AD$3,SUMIFS('스테이지별 몬스터 스텟'!$AN:$AN,'스테이지별 몬스터 스텟'!$D:$D,'스테이지별 난이도 설정'!$B479))</f>
        <v>15</v>
      </c>
      <c r="H479">
        <f t="shared" si="21"/>
        <v>30</v>
      </c>
      <c r="I479">
        <f t="shared" si="22"/>
        <v>1.5</v>
      </c>
    </row>
    <row r="480" spans="2:9" x14ac:dyDescent="0.3">
      <c r="B480">
        <v>479</v>
      </c>
      <c r="C480" s="52">
        <f t="shared" si="23"/>
        <v>191.60000000000164</v>
      </c>
      <c r="D480">
        <v>20</v>
      </c>
      <c r="E480" cm="1">
        <f t="array" ref="E480">_xlfn.IFS(E$1='스테이지별 몬스터 스텟'!$H$3,SUMIFS('스테이지별 몬스터 스텟'!$R:$R,'스테이지별 몬스터 스텟'!$D:$D,'스테이지별 난이도 설정'!$B480),
E$1='스테이지별 몬스터 스텟'!$S$3,SUMIFS('스테이지별 몬스터 스텟'!$AC:$AC,'스테이지별 몬스터 스텟'!$D:$D,'스테이지별 난이도 설정'!$B480),
E$1='스테이지별 몬스터 스텟'!$AD$3,SUMIFS('스테이지별 몬스터 스텟'!$AN:$AN,'스테이지별 몬스터 스텟'!$D:$D,'스테이지별 난이도 설정'!$B480))</f>
        <v>5</v>
      </c>
      <c r="F480" cm="1">
        <f t="array" ref="F480">_xlfn.IFS(F$1='스테이지별 몬스터 스텟'!$H$3,SUMIFS('스테이지별 몬스터 스텟'!$R:$R,'스테이지별 몬스터 스텟'!$D:$D,'스테이지별 난이도 설정'!$B480),
F$1='스테이지별 몬스터 스텟'!$S$3,SUMIFS('스테이지별 몬스터 스텟'!$AC:$AC,'스테이지별 몬스터 스텟'!$D:$D,'스테이지별 난이도 설정'!$B480),
F$1='스테이지별 몬스터 스텟'!$AD$3,SUMIFS('스테이지별 몬스터 스텟'!$AN:$AN,'스테이지별 몬스터 스텟'!$D:$D,'스테이지별 난이도 설정'!$B480))</f>
        <v>10</v>
      </c>
      <c r="G480" cm="1">
        <f t="array" ref="G480">_xlfn.IFS(G$1='스테이지별 몬스터 스텟'!$H$3,SUMIFS('스테이지별 몬스터 스텟'!$R:$R,'스테이지별 몬스터 스텟'!$D:$D,'스테이지별 난이도 설정'!$B480),
G$1='스테이지별 몬스터 스텟'!$S$3,SUMIFS('스테이지별 몬스터 스텟'!$AC:$AC,'스테이지별 몬스터 스텟'!$D:$D,'스테이지별 난이도 설정'!$B480),
G$1='스테이지별 몬스터 스텟'!$AD$3,SUMIFS('스테이지별 몬스터 스텟'!$AN:$AN,'스테이지별 몬스터 스텟'!$D:$D,'스테이지별 난이도 설정'!$B480))</f>
        <v>15</v>
      </c>
      <c r="H480">
        <f t="shared" si="21"/>
        <v>30</v>
      </c>
      <c r="I480">
        <f t="shared" si="22"/>
        <v>1.5</v>
      </c>
    </row>
    <row r="481" spans="2:9" x14ac:dyDescent="0.3">
      <c r="B481">
        <v>480</v>
      </c>
      <c r="C481" s="52">
        <f t="shared" si="23"/>
        <v>192.00000000000165</v>
      </c>
      <c r="D481">
        <v>20</v>
      </c>
      <c r="E481" cm="1">
        <f t="array" ref="E481">_xlfn.IFS(E$1='스테이지별 몬스터 스텟'!$H$3,SUMIFS('스테이지별 몬스터 스텟'!$R:$R,'스테이지별 몬스터 스텟'!$D:$D,'스테이지별 난이도 설정'!$B481),
E$1='스테이지별 몬스터 스텟'!$S$3,SUMIFS('스테이지별 몬스터 스텟'!$AC:$AC,'스테이지별 몬스터 스텟'!$D:$D,'스테이지별 난이도 설정'!$B481),
E$1='스테이지별 몬스터 스텟'!$AD$3,SUMIFS('스테이지별 몬스터 스텟'!$AN:$AN,'스테이지별 몬스터 스텟'!$D:$D,'스테이지별 난이도 설정'!$B481))</f>
        <v>5</v>
      </c>
      <c r="F481" cm="1">
        <f t="array" ref="F481">_xlfn.IFS(F$1='스테이지별 몬스터 스텟'!$H$3,SUMIFS('스테이지별 몬스터 스텟'!$R:$R,'스테이지별 몬스터 스텟'!$D:$D,'스테이지별 난이도 설정'!$B481),
F$1='스테이지별 몬스터 스텟'!$S$3,SUMIFS('스테이지별 몬스터 스텟'!$AC:$AC,'스테이지별 몬스터 스텟'!$D:$D,'스테이지별 난이도 설정'!$B481),
F$1='스테이지별 몬스터 스텟'!$AD$3,SUMIFS('스테이지별 몬스터 스텟'!$AN:$AN,'스테이지별 몬스터 스텟'!$D:$D,'스테이지별 난이도 설정'!$B481))</f>
        <v>10</v>
      </c>
      <c r="G481" cm="1">
        <f t="array" ref="G481">_xlfn.IFS(G$1='스테이지별 몬스터 스텟'!$H$3,SUMIFS('스테이지별 몬스터 스텟'!$R:$R,'스테이지별 몬스터 스텟'!$D:$D,'스테이지별 난이도 설정'!$B481),
G$1='스테이지별 몬스터 스텟'!$S$3,SUMIFS('스테이지별 몬스터 스텟'!$AC:$AC,'스테이지별 몬스터 스텟'!$D:$D,'스테이지별 난이도 설정'!$B481),
G$1='스테이지별 몬스터 스텟'!$AD$3,SUMIFS('스테이지별 몬스터 스텟'!$AN:$AN,'스테이지별 몬스터 스텟'!$D:$D,'스테이지별 난이도 설정'!$B481))</f>
        <v>15</v>
      </c>
      <c r="H481">
        <f t="shared" si="21"/>
        <v>30</v>
      </c>
      <c r="I481">
        <f t="shared" si="22"/>
        <v>1.5</v>
      </c>
    </row>
    <row r="482" spans="2:9" x14ac:dyDescent="0.3">
      <c r="B482">
        <v>481</v>
      </c>
      <c r="C482" s="52">
        <f t="shared" si="23"/>
        <v>192.40000000000165</v>
      </c>
      <c r="D482">
        <v>20</v>
      </c>
      <c r="E482" cm="1">
        <f t="array" ref="E482">_xlfn.IFS(E$1='스테이지별 몬스터 스텟'!$H$3,SUMIFS('스테이지별 몬스터 스텟'!$R:$R,'스테이지별 몬스터 스텟'!$D:$D,'스테이지별 난이도 설정'!$B482),
E$1='스테이지별 몬스터 스텟'!$S$3,SUMIFS('스테이지별 몬스터 스텟'!$AC:$AC,'스테이지별 몬스터 스텟'!$D:$D,'스테이지별 난이도 설정'!$B482),
E$1='스테이지별 몬스터 스텟'!$AD$3,SUMIFS('스테이지별 몬스터 스텟'!$AN:$AN,'스테이지별 몬스터 스텟'!$D:$D,'스테이지별 난이도 설정'!$B482))</f>
        <v>5</v>
      </c>
      <c r="F482" cm="1">
        <f t="array" ref="F482">_xlfn.IFS(F$1='스테이지별 몬스터 스텟'!$H$3,SUMIFS('스테이지별 몬스터 스텟'!$R:$R,'스테이지별 몬스터 스텟'!$D:$D,'스테이지별 난이도 설정'!$B482),
F$1='스테이지별 몬스터 스텟'!$S$3,SUMIFS('스테이지별 몬스터 스텟'!$AC:$AC,'스테이지별 몬스터 스텟'!$D:$D,'스테이지별 난이도 설정'!$B482),
F$1='스테이지별 몬스터 스텟'!$AD$3,SUMIFS('스테이지별 몬스터 스텟'!$AN:$AN,'스테이지별 몬스터 스텟'!$D:$D,'스테이지별 난이도 설정'!$B482))</f>
        <v>10</v>
      </c>
      <c r="G482" cm="1">
        <f t="array" ref="G482">_xlfn.IFS(G$1='스테이지별 몬스터 스텟'!$H$3,SUMIFS('스테이지별 몬스터 스텟'!$R:$R,'스테이지별 몬스터 스텟'!$D:$D,'스테이지별 난이도 설정'!$B482),
G$1='스테이지별 몬스터 스텟'!$S$3,SUMIFS('스테이지별 몬스터 스텟'!$AC:$AC,'스테이지별 몬스터 스텟'!$D:$D,'스테이지별 난이도 설정'!$B482),
G$1='스테이지별 몬스터 스텟'!$AD$3,SUMIFS('스테이지별 몬스터 스텟'!$AN:$AN,'스테이지별 몬스터 스텟'!$D:$D,'스테이지별 난이도 설정'!$B482))</f>
        <v>15</v>
      </c>
      <c r="H482">
        <f t="shared" si="21"/>
        <v>30</v>
      </c>
      <c r="I482">
        <f t="shared" si="22"/>
        <v>1.5</v>
      </c>
    </row>
    <row r="483" spans="2:9" x14ac:dyDescent="0.3">
      <c r="B483">
        <v>482</v>
      </c>
      <c r="C483" s="52">
        <f t="shared" si="23"/>
        <v>192.80000000000166</v>
      </c>
      <c r="D483">
        <v>20</v>
      </c>
      <c r="E483" cm="1">
        <f t="array" ref="E483">_xlfn.IFS(E$1='스테이지별 몬스터 스텟'!$H$3,SUMIFS('스테이지별 몬스터 스텟'!$R:$R,'스테이지별 몬스터 스텟'!$D:$D,'스테이지별 난이도 설정'!$B483),
E$1='스테이지별 몬스터 스텟'!$S$3,SUMIFS('스테이지별 몬스터 스텟'!$AC:$AC,'스테이지별 몬스터 스텟'!$D:$D,'스테이지별 난이도 설정'!$B483),
E$1='스테이지별 몬스터 스텟'!$AD$3,SUMIFS('스테이지별 몬스터 스텟'!$AN:$AN,'스테이지별 몬스터 스텟'!$D:$D,'스테이지별 난이도 설정'!$B483))</f>
        <v>5</v>
      </c>
      <c r="F483" cm="1">
        <f t="array" ref="F483">_xlfn.IFS(F$1='스테이지별 몬스터 스텟'!$H$3,SUMIFS('스테이지별 몬스터 스텟'!$R:$R,'스테이지별 몬스터 스텟'!$D:$D,'스테이지별 난이도 설정'!$B483),
F$1='스테이지별 몬스터 스텟'!$S$3,SUMIFS('스테이지별 몬스터 스텟'!$AC:$AC,'스테이지별 몬스터 스텟'!$D:$D,'스테이지별 난이도 설정'!$B483),
F$1='스테이지별 몬스터 스텟'!$AD$3,SUMIFS('스테이지별 몬스터 스텟'!$AN:$AN,'스테이지별 몬스터 스텟'!$D:$D,'스테이지별 난이도 설정'!$B483))</f>
        <v>10</v>
      </c>
      <c r="G483" cm="1">
        <f t="array" ref="G483">_xlfn.IFS(G$1='스테이지별 몬스터 스텟'!$H$3,SUMIFS('스테이지별 몬스터 스텟'!$R:$R,'스테이지별 몬스터 스텟'!$D:$D,'스테이지별 난이도 설정'!$B483),
G$1='스테이지별 몬스터 스텟'!$S$3,SUMIFS('스테이지별 몬스터 스텟'!$AC:$AC,'스테이지별 몬스터 스텟'!$D:$D,'스테이지별 난이도 설정'!$B483),
G$1='스테이지별 몬스터 스텟'!$AD$3,SUMIFS('스테이지별 몬스터 스텟'!$AN:$AN,'스테이지별 몬스터 스텟'!$D:$D,'스테이지별 난이도 설정'!$B483))</f>
        <v>15</v>
      </c>
      <c r="H483">
        <f t="shared" si="21"/>
        <v>30</v>
      </c>
      <c r="I483">
        <f t="shared" si="22"/>
        <v>1.5</v>
      </c>
    </row>
    <row r="484" spans="2:9" x14ac:dyDescent="0.3">
      <c r="B484">
        <v>483</v>
      </c>
      <c r="C484" s="52">
        <f t="shared" si="23"/>
        <v>193.20000000000167</v>
      </c>
      <c r="D484">
        <v>20</v>
      </c>
      <c r="E484" cm="1">
        <f t="array" ref="E484">_xlfn.IFS(E$1='스테이지별 몬스터 스텟'!$H$3,SUMIFS('스테이지별 몬스터 스텟'!$R:$R,'스테이지별 몬스터 스텟'!$D:$D,'스테이지별 난이도 설정'!$B484),
E$1='스테이지별 몬스터 스텟'!$S$3,SUMIFS('스테이지별 몬스터 스텟'!$AC:$AC,'스테이지별 몬스터 스텟'!$D:$D,'스테이지별 난이도 설정'!$B484),
E$1='스테이지별 몬스터 스텟'!$AD$3,SUMIFS('스테이지별 몬스터 스텟'!$AN:$AN,'스테이지별 몬스터 스텟'!$D:$D,'스테이지별 난이도 설정'!$B484))</f>
        <v>5</v>
      </c>
      <c r="F484" cm="1">
        <f t="array" ref="F484">_xlfn.IFS(F$1='스테이지별 몬스터 스텟'!$H$3,SUMIFS('스테이지별 몬스터 스텟'!$R:$R,'스테이지별 몬스터 스텟'!$D:$D,'스테이지별 난이도 설정'!$B484),
F$1='스테이지별 몬스터 스텟'!$S$3,SUMIFS('스테이지별 몬스터 스텟'!$AC:$AC,'스테이지별 몬스터 스텟'!$D:$D,'스테이지별 난이도 설정'!$B484),
F$1='스테이지별 몬스터 스텟'!$AD$3,SUMIFS('스테이지별 몬스터 스텟'!$AN:$AN,'스테이지별 몬스터 스텟'!$D:$D,'스테이지별 난이도 설정'!$B484))</f>
        <v>10</v>
      </c>
      <c r="G484" cm="1">
        <f t="array" ref="G484">_xlfn.IFS(G$1='스테이지별 몬스터 스텟'!$H$3,SUMIFS('스테이지별 몬스터 스텟'!$R:$R,'스테이지별 몬스터 스텟'!$D:$D,'스테이지별 난이도 설정'!$B484),
G$1='스테이지별 몬스터 스텟'!$S$3,SUMIFS('스테이지별 몬스터 스텟'!$AC:$AC,'스테이지별 몬스터 스텟'!$D:$D,'스테이지별 난이도 설정'!$B484),
G$1='스테이지별 몬스터 스텟'!$AD$3,SUMIFS('스테이지별 몬스터 스텟'!$AN:$AN,'스테이지별 몬스터 스텟'!$D:$D,'스테이지별 난이도 설정'!$B484))</f>
        <v>15</v>
      </c>
      <c r="H484">
        <f t="shared" si="21"/>
        <v>30</v>
      </c>
      <c r="I484">
        <f t="shared" si="22"/>
        <v>1.5</v>
      </c>
    </row>
    <row r="485" spans="2:9" x14ac:dyDescent="0.3">
      <c r="B485">
        <v>484</v>
      </c>
      <c r="C485" s="52">
        <f t="shared" si="23"/>
        <v>193.60000000000167</v>
      </c>
      <c r="D485">
        <v>20</v>
      </c>
      <c r="E485" cm="1">
        <f t="array" ref="E485">_xlfn.IFS(E$1='스테이지별 몬스터 스텟'!$H$3,SUMIFS('스테이지별 몬스터 스텟'!$R:$R,'스테이지별 몬스터 스텟'!$D:$D,'스테이지별 난이도 설정'!$B485),
E$1='스테이지별 몬스터 스텟'!$S$3,SUMIFS('스테이지별 몬스터 스텟'!$AC:$AC,'스테이지별 몬스터 스텟'!$D:$D,'스테이지별 난이도 설정'!$B485),
E$1='스테이지별 몬스터 스텟'!$AD$3,SUMIFS('스테이지별 몬스터 스텟'!$AN:$AN,'스테이지별 몬스터 스텟'!$D:$D,'스테이지별 난이도 설정'!$B485))</f>
        <v>5</v>
      </c>
      <c r="F485" cm="1">
        <f t="array" ref="F485">_xlfn.IFS(F$1='스테이지별 몬스터 스텟'!$H$3,SUMIFS('스테이지별 몬스터 스텟'!$R:$R,'스테이지별 몬스터 스텟'!$D:$D,'스테이지별 난이도 설정'!$B485),
F$1='스테이지별 몬스터 스텟'!$S$3,SUMIFS('스테이지별 몬스터 스텟'!$AC:$AC,'스테이지별 몬스터 스텟'!$D:$D,'스테이지별 난이도 설정'!$B485),
F$1='스테이지별 몬스터 스텟'!$AD$3,SUMIFS('스테이지별 몬스터 스텟'!$AN:$AN,'스테이지별 몬스터 스텟'!$D:$D,'스테이지별 난이도 설정'!$B485))</f>
        <v>10</v>
      </c>
      <c r="G485" cm="1">
        <f t="array" ref="G485">_xlfn.IFS(G$1='스테이지별 몬스터 스텟'!$H$3,SUMIFS('스테이지별 몬스터 스텟'!$R:$R,'스테이지별 몬스터 스텟'!$D:$D,'스테이지별 난이도 설정'!$B485),
G$1='스테이지별 몬스터 스텟'!$S$3,SUMIFS('스테이지별 몬스터 스텟'!$AC:$AC,'스테이지별 몬스터 스텟'!$D:$D,'스테이지별 난이도 설정'!$B485),
G$1='스테이지별 몬스터 스텟'!$AD$3,SUMIFS('스테이지별 몬스터 스텟'!$AN:$AN,'스테이지별 몬스터 스텟'!$D:$D,'스테이지별 난이도 설정'!$B485))</f>
        <v>15</v>
      </c>
      <c r="H485">
        <f t="shared" si="21"/>
        <v>30</v>
      </c>
      <c r="I485">
        <f t="shared" si="22"/>
        <v>1.5</v>
      </c>
    </row>
    <row r="486" spans="2:9" x14ac:dyDescent="0.3">
      <c r="B486">
        <v>485</v>
      </c>
      <c r="C486" s="52">
        <f t="shared" si="23"/>
        <v>194.00000000000168</v>
      </c>
      <c r="D486">
        <v>20</v>
      </c>
      <c r="E486" cm="1">
        <f t="array" ref="E486">_xlfn.IFS(E$1='스테이지별 몬스터 스텟'!$H$3,SUMIFS('스테이지별 몬스터 스텟'!$R:$R,'스테이지별 몬스터 스텟'!$D:$D,'스테이지별 난이도 설정'!$B486),
E$1='스테이지별 몬스터 스텟'!$S$3,SUMIFS('스테이지별 몬스터 스텟'!$AC:$AC,'스테이지별 몬스터 스텟'!$D:$D,'스테이지별 난이도 설정'!$B486),
E$1='스테이지별 몬스터 스텟'!$AD$3,SUMIFS('스테이지별 몬스터 스텟'!$AN:$AN,'스테이지별 몬스터 스텟'!$D:$D,'스테이지별 난이도 설정'!$B486))</f>
        <v>5</v>
      </c>
      <c r="F486" cm="1">
        <f t="array" ref="F486">_xlfn.IFS(F$1='스테이지별 몬스터 스텟'!$H$3,SUMIFS('스테이지별 몬스터 스텟'!$R:$R,'스테이지별 몬스터 스텟'!$D:$D,'스테이지별 난이도 설정'!$B486),
F$1='스테이지별 몬스터 스텟'!$S$3,SUMIFS('스테이지별 몬스터 스텟'!$AC:$AC,'스테이지별 몬스터 스텟'!$D:$D,'스테이지별 난이도 설정'!$B486),
F$1='스테이지별 몬스터 스텟'!$AD$3,SUMIFS('스테이지별 몬스터 스텟'!$AN:$AN,'스테이지별 몬스터 스텟'!$D:$D,'스테이지별 난이도 설정'!$B486))</f>
        <v>10</v>
      </c>
      <c r="G486" cm="1">
        <f t="array" ref="G486">_xlfn.IFS(G$1='스테이지별 몬스터 스텟'!$H$3,SUMIFS('스테이지별 몬스터 스텟'!$R:$R,'스테이지별 몬스터 스텟'!$D:$D,'스테이지별 난이도 설정'!$B486),
G$1='스테이지별 몬스터 스텟'!$S$3,SUMIFS('스테이지별 몬스터 스텟'!$AC:$AC,'스테이지별 몬스터 스텟'!$D:$D,'스테이지별 난이도 설정'!$B486),
G$1='스테이지별 몬스터 스텟'!$AD$3,SUMIFS('스테이지별 몬스터 스텟'!$AN:$AN,'스테이지별 몬스터 스텟'!$D:$D,'스테이지별 난이도 설정'!$B486))</f>
        <v>15</v>
      </c>
      <c r="H486">
        <f t="shared" si="21"/>
        <v>30</v>
      </c>
      <c r="I486">
        <f t="shared" si="22"/>
        <v>1.5</v>
      </c>
    </row>
    <row r="487" spans="2:9" x14ac:dyDescent="0.3">
      <c r="B487">
        <v>486</v>
      </c>
      <c r="C487" s="52">
        <f t="shared" si="23"/>
        <v>194.40000000000168</v>
      </c>
      <c r="D487">
        <v>20</v>
      </c>
      <c r="E487" cm="1">
        <f t="array" ref="E487">_xlfn.IFS(E$1='스테이지별 몬스터 스텟'!$H$3,SUMIFS('스테이지별 몬스터 스텟'!$R:$R,'스테이지별 몬스터 스텟'!$D:$D,'스테이지별 난이도 설정'!$B487),
E$1='스테이지별 몬스터 스텟'!$S$3,SUMIFS('스테이지별 몬스터 스텟'!$AC:$AC,'스테이지별 몬스터 스텟'!$D:$D,'스테이지별 난이도 설정'!$B487),
E$1='스테이지별 몬스터 스텟'!$AD$3,SUMIFS('스테이지별 몬스터 스텟'!$AN:$AN,'스테이지별 몬스터 스텟'!$D:$D,'스테이지별 난이도 설정'!$B487))</f>
        <v>5</v>
      </c>
      <c r="F487" cm="1">
        <f t="array" ref="F487">_xlfn.IFS(F$1='스테이지별 몬스터 스텟'!$H$3,SUMIFS('스테이지별 몬스터 스텟'!$R:$R,'스테이지별 몬스터 스텟'!$D:$D,'스테이지별 난이도 설정'!$B487),
F$1='스테이지별 몬스터 스텟'!$S$3,SUMIFS('스테이지별 몬스터 스텟'!$AC:$AC,'스테이지별 몬스터 스텟'!$D:$D,'스테이지별 난이도 설정'!$B487),
F$1='스테이지별 몬스터 스텟'!$AD$3,SUMIFS('스테이지별 몬스터 스텟'!$AN:$AN,'스테이지별 몬스터 스텟'!$D:$D,'스테이지별 난이도 설정'!$B487))</f>
        <v>10</v>
      </c>
      <c r="G487" cm="1">
        <f t="array" ref="G487">_xlfn.IFS(G$1='스테이지별 몬스터 스텟'!$H$3,SUMIFS('스테이지별 몬스터 스텟'!$R:$R,'스테이지별 몬스터 스텟'!$D:$D,'스테이지별 난이도 설정'!$B487),
G$1='스테이지별 몬스터 스텟'!$S$3,SUMIFS('스테이지별 몬스터 스텟'!$AC:$AC,'스테이지별 몬스터 스텟'!$D:$D,'스테이지별 난이도 설정'!$B487),
G$1='스테이지별 몬스터 스텟'!$AD$3,SUMIFS('스테이지별 몬스터 스텟'!$AN:$AN,'스테이지별 몬스터 스텟'!$D:$D,'스테이지별 난이도 설정'!$B487))</f>
        <v>15</v>
      </c>
      <c r="H487">
        <f t="shared" si="21"/>
        <v>30</v>
      </c>
      <c r="I487">
        <f t="shared" si="22"/>
        <v>1.5</v>
      </c>
    </row>
    <row r="488" spans="2:9" x14ac:dyDescent="0.3">
      <c r="B488">
        <v>487</v>
      </c>
      <c r="C488" s="52">
        <f t="shared" si="23"/>
        <v>194.80000000000169</v>
      </c>
      <c r="D488">
        <v>20</v>
      </c>
      <c r="E488" cm="1">
        <f t="array" ref="E488">_xlfn.IFS(E$1='스테이지별 몬스터 스텟'!$H$3,SUMIFS('스테이지별 몬스터 스텟'!$R:$R,'스테이지별 몬스터 스텟'!$D:$D,'스테이지별 난이도 설정'!$B488),
E$1='스테이지별 몬스터 스텟'!$S$3,SUMIFS('스테이지별 몬스터 스텟'!$AC:$AC,'스테이지별 몬스터 스텟'!$D:$D,'스테이지별 난이도 설정'!$B488),
E$1='스테이지별 몬스터 스텟'!$AD$3,SUMIFS('스테이지별 몬스터 스텟'!$AN:$AN,'스테이지별 몬스터 스텟'!$D:$D,'스테이지별 난이도 설정'!$B488))</f>
        <v>5</v>
      </c>
      <c r="F488" cm="1">
        <f t="array" ref="F488">_xlfn.IFS(F$1='스테이지별 몬스터 스텟'!$H$3,SUMIFS('스테이지별 몬스터 스텟'!$R:$R,'스테이지별 몬스터 스텟'!$D:$D,'스테이지별 난이도 설정'!$B488),
F$1='스테이지별 몬스터 스텟'!$S$3,SUMIFS('스테이지별 몬스터 스텟'!$AC:$AC,'스테이지별 몬스터 스텟'!$D:$D,'스테이지별 난이도 설정'!$B488),
F$1='스테이지별 몬스터 스텟'!$AD$3,SUMIFS('스테이지별 몬스터 스텟'!$AN:$AN,'스테이지별 몬스터 스텟'!$D:$D,'스테이지별 난이도 설정'!$B488))</f>
        <v>10</v>
      </c>
      <c r="G488" cm="1">
        <f t="array" ref="G488">_xlfn.IFS(G$1='스테이지별 몬스터 스텟'!$H$3,SUMIFS('스테이지별 몬스터 스텟'!$R:$R,'스테이지별 몬스터 스텟'!$D:$D,'스테이지별 난이도 설정'!$B488),
G$1='스테이지별 몬스터 스텟'!$S$3,SUMIFS('스테이지별 몬스터 스텟'!$AC:$AC,'스테이지별 몬스터 스텟'!$D:$D,'스테이지별 난이도 설정'!$B488),
G$1='스테이지별 몬스터 스텟'!$AD$3,SUMIFS('스테이지별 몬스터 스텟'!$AN:$AN,'스테이지별 몬스터 스텟'!$D:$D,'스테이지별 난이도 설정'!$B488))</f>
        <v>15</v>
      </c>
      <c r="H488">
        <f t="shared" si="21"/>
        <v>30</v>
      </c>
      <c r="I488">
        <f t="shared" si="22"/>
        <v>1.5</v>
      </c>
    </row>
    <row r="489" spans="2:9" x14ac:dyDescent="0.3">
      <c r="B489">
        <v>488</v>
      </c>
      <c r="C489" s="52">
        <f t="shared" si="23"/>
        <v>195.20000000000169</v>
      </c>
      <c r="D489">
        <v>20</v>
      </c>
      <c r="E489" cm="1">
        <f t="array" ref="E489">_xlfn.IFS(E$1='스테이지별 몬스터 스텟'!$H$3,SUMIFS('스테이지별 몬스터 스텟'!$R:$R,'스테이지별 몬스터 스텟'!$D:$D,'스테이지별 난이도 설정'!$B489),
E$1='스테이지별 몬스터 스텟'!$S$3,SUMIFS('스테이지별 몬스터 스텟'!$AC:$AC,'스테이지별 몬스터 스텟'!$D:$D,'스테이지별 난이도 설정'!$B489),
E$1='스테이지별 몬스터 스텟'!$AD$3,SUMIFS('스테이지별 몬스터 스텟'!$AN:$AN,'스테이지별 몬스터 스텟'!$D:$D,'스테이지별 난이도 설정'!$B489))</f>
        <v>5</v>
      </c>
      <c r="F489" cm="1">
        <f t="array" ref="F489">_xlfn.IFS(F$1='스테이지별 몬스터 스텟'!$H$3,SUMIFS('스테이지별 몬스터 스텟'!$R:$R,'스테이지별 몬스터 스텟'!$D:$D,'스테이지별 난이도 설정'!$B489),
F$1='스테이지별 몬스터 스텟'!$S$3,SUMIFS('스테이지별 몬스터 스텟'!$AC:$AC,'스테이지별 몬스터 스텟'!$D:$D,'스테이지별 난이도 설정'!$B489),
F$1='스테이지별 몬스터 스텟'!$AD$3,SUMIFS('스테이지별 몬스터 스텟'!$AN:$AN,'스테이지별 몬스터 스텟'!$D:$D,'스테이지별 난이도 설정'!$B489))</f>
        <v>10</v>
      </c>
      <c r="G489" cm="1">
        <f t="array" ref="G489">_xlfn.IFS(G$1='스테이지별 몬스터 스텟'!$H$3,SUMIFS('스테이지별 몬스터 스텟'!$R:$R,'스테이지별 몬스터 스텟'!$D:$D,'스테이지별 난이도 설정'!$B489),
G$1='스테이지별 몬스터 스텟'!$S$3,SUMIFS('스테이지별 몬스터 스텟'!$AC:$AC,'스테이지별 몬스터 스텟'!$D:$D,'스테이지별 난이도 설정'!$B489),
G$1='스테이지별 몬스터 스텟'!$AD$3,SUMIFS('스테이지별 몬스터 스텟'!$AN:$AN,'스테이지별 몬스터 스텟'!$D:$D,'스테이지별 난이도 설정'!$B489))</f>
        <v>15</v>
      </c>
      <c r="H489">
        <f t="shared" si="21"/>
        <v>30</v>
      </c>
      <c r="I489">
        <f t="shared" si="22"/>
        <v>1.5</v>
      </c>
    </row>
    <row r="490" spans="2:9" x14ac:dyDescent="0.3">
      <c r="B490">
        <v>489</v>
      </c>
      <c r="C490" s="52">
        <f t="shared" si="23"/>
        <v>195.6000000000017</v>
      </c>
      <c r="D490">
        <v>20</v>
      </c>
      <c r="E490" cm="1">
        <f t="array" ref="E490">_xlfn.IFS(E$1='스테이지별 몬스터 스텟'!$H$3,SUMIFS('스테이지별 몬스터 스텟'!$R:$R,'스테이지별 몬스터 스텟'!$D:$D,'스테이지별 난이도 설정'!$B490),
E$1='스테이지별 몬스터 스텟'!$S$3,SUMIFS('스테이지별 몬스터 스텟'!$AC:$AC,'스테이지별 몬스터 스텟'!$D:$D,'스테이지별 난이도 설정'!$B490),
E$1='스테이지별 몬스터 스텟'!$AD$3,SUMIFS('스테이지별 몬스터 스텟'!$AN:$AN,'스테이지별 몬스터 스텟'!$D:$D,'스테이지별 난이도 설정'!$B490))</f>
        <v>5</v>
      </c>
      <c r="F490" cm="1">
        <f t="array" ref="F490">_xlfn.IFS(F$1='스테이지별 몬스터 스텟'!$H$3,SUMIFS('스테이지별 몬스터 스텟'!$R:$R,'스테이지별 몬스터 스텟'!$D:$D,'스테이지별 난이도 설정'!$B490),
F$1='스테이지별 몬스터 스텟'!$S$3,SUMIFS('스테이지별 몬스터 스텟'!$AC:$AC,'스테이지별 몬스터 스텟'!$D:$D,'스테이지별 난이도 설정'!$B490),
F$1='스테이지별 몬스터 스텟'!$AD$3,SUMIFS('스테이지별 몬스터 스텟'!$AN:$AN,'스테이지별 몬스터 스텟'!$D:$D,'스테이지별 난이도 설정'!$B490))</f>
        <v>10</v>
      </c>
      <c r="G490" cm="1">
        <f t="array" ref="G490">_xlfn.IFS(G$1='스테이지별 몬스터 스텟'!$H$3,SUMIFS('스테이지별 몬스터 스텟'!$R:$R,'스테이지별 몬스터 스텟'!$D:$D,'스테이지별 난이도 설정'!$B490),
G$1='스테이지별 몬스터 스텟'!$S$3,SUMIFS('스테이지별 몬스터 스텟'!$AC:$AC,'스테이지별 몬스터 스텟'!$D:$D,'스테이지별 난이도 설정'!$B490),
G$1='스테이지별 몬스터 스텟'!$AD$3,SUMIFS('스테이지별 몬스터 스텟'!$AN:$AN,'스테이지별 몬스터 스텟'!$D:$D,'스테이지별 난이도 설정'!$B490))</f>
        <v>15</v>
      </c>
      <c r="H490">
        <f t="shared" si="21"/>
        <v>30</v>
      </c>
      <c r="I490">
        <f t="shared" si="22"/>
        <v>1.5</v>
      </c>
    </row>
    <row r="491" spans="2:9" x14ac:dyDescent="0.3">
      <c r="B491">
        <v>490</v>
      </c>
      <c r="C491" s="52">
        <f t="shared" si="23"/>
        <v>196.00000000000171</v>
      </c>
      <c r="D491">
        <v>20</v>
      </c>
      <c r="E491" cm="1">
        <f t="array" ref="E491">_xlfn.IFS(E$1='스테이지별 몬스터 스텟'!$H$3,SUMIFS('스테이지별 몬스터 스텟'!$R:$R,'스테이지별 몬스터 스텟'!$D:$D,'스테이지별 난이도 설정'!$B491),
E$1='스테이지별 몬스터 스텟'!$S$3,SUMIFS('스테이지별 몬스터 스텟'!$AC:$AC,'스테이지별 몬스터 스텟'!$D:$D,'스테이지별 난이도 설정'!$B491),
E$1='스테이지별 몬스터 스텟'!$AD$3,SUMIFS('스테이지별 몬스터 스텟'!$AN:$AN,'스테이지별 몬스터 스텟'!$D:$D,'스테이지별 난이도 설정'!$B491))</f>
        <v>5</v>
      </c>
      <c r="F491" cm="1">
        <f t="array" ref="F491">_xlfn.IFS(F$1='스테이지별 몬스터 스텟'!$H$3,SUMIFS('스테이지별 몬스터 스텟'!$R:$R,'스테이지별 몬스터 스텟'!$D:$D,'스테이지별 난이도 설정'!$B491),
F$1='스테이지별 몬스터 스텟'!$S$3,SUMIFS('스테이지별 몬스터 스텟'!$AC:$AC,'스테이지별 몬스터 스텟'!$D:$D,'스테이지별 난이도 설정'!$B491),
F$1='스테이지별 몬스터 스텟'!$AD$3,SUMIFS('스테이지별 몬스터 스텟'!$AN:$AN,'스테이지별 몬스터 스텟'!$D:$D,'스테이지별 난이도 설정'!$B491))</f>
        <v>10</v>
      </c>
      <c r="G491" cm="1">
        <f t="array" ref="G491">_xlfn.IFS(G$1='스테이지별 몬스터 스텟'!$H$3,SUMIFS('스테이지별 몬스터 스텟'!$R:$R,'스테이지별 몬스터 스텟'!$D:$D,'스테이지별 난이도 설정'!$B491),
G$1='스테이지별 몬스터 스텟'!$S$3,SUMIFS('스테이지별 몬스터 스텟'!$AC:$AC,'스테이지별 몬스터 스텟'!$D:$D,'스테이지별 난이도 설정'!$B491),
G$1='스테이지별 몬스터 스텟'!$AD$3,SUMIFS('스테이지별 몬스터 스텟'!$AN:$AN,'스테이지별 몬스터 스텟'!$D:$D,'스테이지별 난이도 설정'!$B491))</f>
        <v>15</v>
      </c>
      <c r="H491">
        <f t="shared" si="21"/>
        <v>30</v>
      </c>
      <c r="I491">
        <f t="shared" si="22"/>
        <v>1.5</v>
      </c>
    </row>
    <row r="492" spans="2:9" x14ac:dyDescent="0.3">
      <c r="B492">
        <v>491</v>
      </c>
      <c r="C492" s="52">
        <f t="shared" si="23"/>
        <v>196.40000000000171</v>
      </c>
      <c r="D492">
        <v>20</v>
      </c>
      <c r="E492" cm="1">
        <f t="array" ref="E492">_xlfn.IFS(E$1='스테이지별 몬스터 스텟'!$H$3,SUMIFS('스테이지별 몬스터 스텟'!$R:$R,'스테이지별 몬스터 스텟'!$D:$D,'스테이지별 난이도 설정'!$B492),
E$1='스테이지별 몬스터 스텟'!$S$3,SUMIFS('스테이지별 몬스터 스텟'!$AC:$AC,'스테이지별 몬스터 스텟'!$D:$D,'스테이지별 난이도 설정'!$B492),
E$1='스테이지별 몬스터 스텟'!$AD$3,SUMIFS('스테이지별 몬스터 스텟'!$AN:$AN,'스테이지별 몬스터 스텟'!$D:$D,'스테이지별 난이도 설정'!$B492))</f>
        <v>5</v>
      </c>
      <c r="F492" cm="1">
        <f t="array" ref="F492">_xlfn.IFS(F$1='스테이지별 몬스터 스텟'!$H$3,SUMIFS('스테이지별 몬스터 스텟'!$R:$R,'스테이지별 몬스터 스텟'!$D:$D,'스테이지별 난이도 설정'!$B492),
F$1='스테이지별 몬스터 스텟'!$S$3,SUMIFS('스테이지별 몬스터 스텟'!$AC:$AC,'스테이지별 몬스터 스텟'!$D:$D,'스테이지별 난이도 설정'!$B492),
F$1='스테이지별 몬스터 스텟'!$AD$3,SUMIFS('스테이지별 몬스터 스텟'!$AN:$AN,'스테이지별 몬스터 스텟'!$D:$D,'스테이지별 난이도 설정'!$B492))</f>
        <v>10</v>
      </c>
      <c r="G492" cm="1">
        <f t="array" ref="G492">_xlfn.IFS(G$1='스테이지별 몬스터 스텟'!$H$3,SUMIFS('스테이지별 몬스터 스텟'!$R:$R,'스테이지별 몬스터 스텟'!$D:$D,'스테이지별 난이도 설정'!$B492),
G$1='스테이지별 몬스터 스텟'!$S$3,SUMIFS('스테이지별 몬스터 스텟'!$AC:$AC,'스테이지별 몬스터 스텟'!$D:$D,'스테이지별 난이도 설정'!$B492),
G$1='스테이지별 몬스터 스텟'!$AD$3,SUMIFS('스테이지별 몬스터 스텟'!$AN:$AN,'스테이지별 몬스터 스텟'!$D:$D,'스테이지별 난이도 설정'!$B492))</f>
        <v>15</v>
      </c>
      <c r="H492">
        <f t="shared" si="21"/>
        <v>30</v>
      </c>
      <c r="I492">
        <f t="shared" si="22"/>
        <v>1.5</v>
      </c>
    </row>
    <row r="493" spans="2:9" x14ac:dyDescent="0.3">
      <c r="B493">
        <v>492</v>
      </c>
      <c r="C493" s="52">
        <f t="shared" si="23"/>
        <v>196.80000000000172</v>
      </c>
      <c r="D493">
        <v>20</v>
      </c>
      <c r="E493" cm="1">
        <f t="array" ref="E493">_xlfn.IFS(E$1='스테이지별 몬스터 스텟'!$H$3,SUMIFS('스테이지별 몬스터 스텟'!$R:$R,'스테이지별 몬스터 스텟'!$D:$D,'스테이지별 난이도 설정'!$B493),
E$1='스테이지별 몬스터 스텟'!$S$3,SUMIFS('스테이지별 몬스터 스텟'!$AC:$AC,'스테이지별 몬스터 스텟'!$D:$D,'스테이지별 난이도 설정'!$B493),
E$1='스테이지별 몬스터 스텟'!$AD$3,SUMIFS('스테이지별 몬스터 스텟'!$AN:$AN,'스테이지별 몬스터 스텟'!$D:$D,'스테이지별 난이도 설정'!$B493))</f>
        <v>5</v>
      </c>
      <c r="F493" cm="1">
        <f t="array" ref="F493">_xlfn.IFS(F$1='스테이지별 몬스터 스텟'!$H$3,SUMIFS('스테이지별 몬스터 스텟'!$R:$R,'스테이지별 몬스터 스텟'!$D:$D,'스테이지별 난이도 설정'!$B493),
F$1='스테이지별 몬스터 스텟'!$S$3,SUMIFS('스테이지별 몬스터 스텟'!$AC:$AC,'스테이지별 몬스터 스텟'!$D:$D,'스테이지별 난이도 설정'!$B493),
F$1='스테이지별 몬스터 스텟'!$AD$3,SUMIFS('스테이지별 몬스터 스텟'!$AN:$AN,'스테이지별 몬스터 스텟'!$D:$D,'스테이지별 난이도 설정'!$B493))</f>
        <v>10</v>
      </c>
      <c r="G493" cm="1">
        <f t="array" ref="G493">_xlfn.IFS(G$1='스테이지별 몬스터 스텟'!$H$3,SUMIFS('스테이지별 몬스터 스텟'!$R:$R,'스테이지별 몬스터 스텟'!$D:$D,'스테이지별 난이도 설정'!$B493),
G$1='스테이지별 몬스터 스텟'!$S$3,SUMIFS('스테이지별 몬스터 스텟'!$AC:$AC,'스테이지별 몬스터 스텟'!$D:$D,'스테이지별 난이도 설정'!$B493),
G$1='스테이지별 몬스터 스텟'!$AD$3,SUMIFS('스테이지별 몬스터 스텟'!$AN:$AN,'스테이지별 몬스터 스텟'!$D:$D,'스테이지별 난이도 설정'!$B493))</f>
        <v>15</v>
      </c>
      <c r="H493">
        <f t="shared" si="21"/>
        <v>30</v>
      </c>
      <c r="I493">
        <f t="shared" si="22"/>
        <v>1.5</v>
      </c>
    </row>
    <row r="494" spans="2:9" x14ac:dyDescent="0.3">
      <c r="B494">
        <v>493</v>
      </c>
      <c r="C494" s="52">
        <f t="shared" si="23"/>
        <v>197.20000000000172</v>
      </c>
      <c r="D494">
        <v>20</v>
      </c>
      <c r="E494" cm="1">
        <f t="array" ref="E494">_xlfn.IFS(E$1='스테이지별 몬스터 스텟'!$H$3,SUMIFS('스테이지별 몬스터 스텟'!$R:$R,'스테이지별 몬스터 스텟'!$D:$D,'스테이지별 난이도 설정'!$B494),
E$1='스테이지별 몬스터 스텟'!$S$3,SUMIFS('스테이지별 몬스터 스텟'!$AC:$AC,'스테이지별 몬스터 스텟'!$D:$D,'스테이지별 난이도 설정'!$B494),
E$1='스테이지별 몬스터 스텟'!$AD$3,SUMIFS('스테이지별 몬스터 스텟'!$AN:$AN,'스테이지별 몬스터 스텟'!$D:$D,'스테이지별 난이도 설정'!$B494))</f>
        <v>5</v>
      </c>
      <c r="F494" cm="1">
        <f t="array" ref="F494">_xlfn.IFS(F$1='스테이지별 몬스터 스텟'!$H$3,SUMIFS('스테이지별 몬스터 스텟'!$R:$R,'스테이지별 몬스터 스텟'!$D:$D,'스테이지별 난이도 설정'!$B494),
F$1='스테이지별 몬스터 스텟'!$S$3,SUMIFS('스테이지별 몬스터 스텟'!$AC:$AC,'스테이지별 몬스터 스텟'!$D:$D,'스테이지별 난이도 설정'!$B494),
F$1='스테이지별 몬스터 스텟'!$AD$3,SUMIFS('스테이지별 몬스터 스텟'!$AN:$AN,'스테이지별 몬스터 스텟'!$D:$D,'스테이지별 난이도 설정'!$B494))</f>
        <v>10</v>
      </c>
      <c r="G494" cm="1">
        <f t="array" ref="G494">_xlfn.IFS(G$1='스테이지별 몬스터 스텟'!$H$3,SUMIFS('스테이지별 몬스터 스텟'!$R:$R,'스테이지별 몬스터 스텟'!$D:$D,'스테이지별 난이도 설정'!$B494),
G$1='스테이지별 몬스터 스텟'!$S$3,SUMIFS('스테이지별 몬스터 스텟'!$AC:$AC,'스테이지별 몬스터 스텟'!$D:$D,'스테이지별 난이도 설정'!$B494),
G$1='스테이지별 몬스터 스텟'!$AD$3,SUMIFS('스테이지별 몬스터 스텟'!$AN:$AN,'스테이지별 몬스터 스텟'!$D:$D,'스테이지별 난이도 설정'!$B494))</f>
        <v>15</v>
      </c>
      <c r="H494">
        <f t="shared" si="21"/>
        <v>30</v>
      </c>
      <c r="I494">
        <f t="shared" si="22"/>
        <v>1.5</v>
      </c>
    </row>
    <row r="495" spans="2:9" x14ac:dyDescent="0.3">
      <c r="B495">
        <v>494</v>
      </c>
      <c r="C495" s="52">
        <f t="shared" si="23"/>
        <v>197.60000000000173</v>
      </c>
      <c r="D495">
        <v>20</v>
      </c>
      <c r="E495" cm="1">
        <f t="array" ref="E495">_xlfn.IFS(E$1='스테이지별 몬스터 스텟'!$H$3,SUMIFS('스테이지별 몬스터 스텟'!$R:$R,'스테이지별 몬스터 스텟'!$D:$D,'스테이지별 난이도 설정'!$B495),
E$1='스테이지별 몬스터 스텟'!$S$3,SUMIFS('스테이지별 몬스터 스텟'!$AC:$AC,'스테이지별 몬스터 스텟'!$D:$D,'스테이지별 난이도 설정'!$B495),
E$1='스테이지별 몬스터 스텟'!$AD$3,SUMIFS('스테이지별 몬스터 스텟'!$AN:$AN,'스테이지별 몬스터 스텟'!$D:$D,'스테이지별 난이도 설정'!$B495))</f>
        <v>5</v>
      </c>
      <c r="F495" cm="1">
        <f t="array" ref="F495">_xlfn.IFS(F$1='스테이지별 몬스터 스텟'!$H$3,SUMIFS('스테이지별 몬스터 스텟'!$R:$R,'스테이지별 몬스터 스텟'!$D:$D,'스테이지별 난이도 설정'!$B495),
F$1='스테이지별 몬스터 스텟'!$S$3,SUMIFS('스테이지별 몬스터 스텟'!$AC:$AC,'스테이지별 몬스터 스텟'!$D:$D,'스테이지별 난이도 설정'!$B495),
F$1='스테이지별 몬스터 스텟'!$AD$3,SUMIFS('스테이지별 몬스터 스텟'!$AN:$AN,'스테이지별 몬스터 스텟'!$D:$D,'스테이지별 난이도 설정'!$B495))</f>
        <v>10</v>
      </c>
      <c r="G495" cm="1">
        <f t="array" ref="G495">_xlfn.IFS(G$1='스테이지별 몬스터 스텟'!$H$3,SUMIFS('스테이지별 몬스터 스텟'!$R:$R,'스테이지별 몬스터 스텟'!$D:$D,'스테이지별 난이도 설정'!$B495),
G$1='스테이지별 몬스터 스텟'!$S$3,SUMIFS('스테이지별 몬스터 스텟'!$AC:$AC,'스테이지별 몬스터 스텟'!$D:$D,'스테이지별 난이도 설정'!$B495),
G$1='스테이지별 몬스터 스텟'!$AD$3,SUMIFS('스테이지별 몬스터 스텟'!$AN:$AN,'스테이지별 몬스터 스텟'!$D:$D,'스테이지별 난이도 설정'!$B495))</f>
        <v>15</v>
      </c>
      <c r="H495">
        <f t="shared" si="21"/>
        <v>30</v>
      </c>
      <c r="I495">
        <f t="shared" si="22"/>
        <v>1.5</v>
      </c>
    </row>
    <row r="496" spans="2:9" x14ac:dyDescent="0.3">
      <c r="B496">
        <v>495</v>
      </c>
      <c r="C496" s="52">
        <f t="shared" si="23"/>
        <v>198.00000000000173</v>
      </c>
      <c r="D496">
        <v>20</v>
      </c>
      <c r="E496" cm="1">
        <f t="array" ref="E496">_xlfn.IFS(E$1='스테이지별 몬스터 스텟'!$H$3,SUMIFS('스테이지별 몬스터 스텟'!$R:$R,'스테이지별 몬스터 스텟'!$D:$D,'스테이지별 난이도 설정'!$B496),
E$1='스테이지별 몬스터 스텟'!$S$3,SUMIFS('스테이지별 몬스터 스텟'!$AC:$AC,'스테이지별 몬스터 스텟'!$D:$D,'스테이지별 난이도 설정'!$B496),
E$1='스테이지별 몬스터 스텟'!$AD$3,SUMIFS('스테이지별 몬스터 스텟'!$AN:$AN,'스테이지별 몬스터 스텟'!$D:$D,'스테이지별 난이도 설정'!$B496))</f>
        <v>5</v>
      </c>
      <c r="F496" cm="1">
        <f t="array" ref="F496">_xlfn.IFS(F$1='스테이지별 몬스터 스텟'!$H$3,SUMIFS('스테이지별 몬스터 스텟'!$R:$R,'스테이지별 몬스터 스텟'!$D:$D,'스테이지별 난이도 설정'!$B496),
F$1='스테이지별 몬스터 스텟'!$S$3,SUMIFS('스테이지별 몬스터 스텟'!$AC:$AC,'스테이지별 몬스터 스텟'!$D:$D,'스테이지별 난이도 설정'!$B496),
F$1='스테이지별 몬스터 스텟'!$AD$3,SUMIFS('스테이지별 몬스터 스텟'!$AN:$AN,'스테이지별 몬스터 스텟'!$D:$D,'스테이지별 난이도 설정'!$B496))</f>
        <v>10</v>
      </c>
      <c r="G496" cm="1">
        <f t="array" ref="G496">_xlfn.IFS(G$1='스테이지별 몬스터 스텟'!$H$3,SUMIFS('스테이지별 몬스터 스텟'!$R:$R,'스테이지별 몬스터 스텟'!$D:$D,'스테이지별 난이도 설정'!$B496),
G$1='스테이지별 몬스터 스텟'!$S$3,SUMIFS('스테이지별 몬스터 스텟'!$AC:$AC,'스테이지별 몬스터 스텟'!$D:$D,'스테이지별 난이도 설정'!$B496),
G$1='스테이지별 몬스터 스텟'!$AD$3,SUMIFS('스테이지별 몬스터 스텟'!$AN:$AN,'스테이지별 몬스터 스텟'!$D:$D,'스테이지별 난이도 설정'!$B496))</f>
        <v>15</v>
      </c>
      <c r="H496">
        <f t="shared" si="21"/>
        <v>30</v>
      </c>
      <c r="I496">
        <f t="shared" si="22"/>
        <v>1.5</v>
      </c>
    </row>
    <row r="497" spans="2:9" x14ac:dyDescent="0.3">
      <c r="B497">
        <v>496</v>
      </c>
      <c r="C497" s="52">
        <f t="shared" si="23"/>
        <v>198.40000000000174</v>
      </c>
      <c r="D497">
        <v>20</v>
      </c>
      <c r="E497" cm="1">
        <f t="array" ref="E497">_xlfn.IFS(E$1='스테이지별 몬스터 스텟'!$H$3,SUMIFS('스테이지별 몬스터 스텟'!$R:$R,'스테이지별 몬스터 스텟'!$D:$D,'스테이지별 난이도 설정'!$B497),
E$1='스테이지별 몬스터 스텟'!$S$3,SUMIFS('스테이지별 몬스터 스텟'!$AC:$AC,'스테이지별 몬스터 스텟'!$D:$D,'스테이지별 난이도 설정'!$B497),
E$1='스테이지별 몬스터 스텟'!$AD$3,SUMIFS('스테이지별 몬스터 스텟'!$AN:$AN,'스테이지별 몬스터 스텟'!$D:$D,'스테이지별 난이도 설정'!$B497))</f>
        <v>5</v>
      </c>
      <c r="F497" cm="1">
        <f t="array" ref="F497">_xlfn.IFS(F$1='스테이지별 몬스터 스텟'!$H$3,SUMIFS('스테이지별 몬스터 스텟'!$R:$R,'스테이지별 몬스터 스텟'!$D:$D,'스테이지별 난이도 설정'!$B497),
F$1='스테이지별 몬스터 스텟'!$S$3,SUMIFS('스테이지별 몬스터 스텟'!$AC:$AC,'스테이지별 몬스터 스텟'!$D:$D,'스테이지별 난이도 설정'!$B497),
F$1='스테이지별 몬스터 스텟'!$AD$3,SUMIFS('스테이지별 몬스터 스텟'!$AN:$AN,'스테이지별 몬스터 스텟'!$D:$D,'스테이지별 난이도 설정'!$B497))</f>
        <v>10</v>
      </c>
      <c r="G497" cm="1">
        <f t="array" ref="G497">_xlfn.IFS(G$1='스테이지별 몬스터 스텟'!$H$3,SUMIFS('스테이지별 몬스터 스텟'!$R:$R,'스테이지별 몬스터 스텟'!$D:$D,'스테이지별 난이도 설정'!$B497),
G$1='스테이지별 몬스터 스텟'!$S$3,SUMIFS('스테이지별 몬스터 스텟'!$AC:$AC,'스테이지별 몬스터 스텟'!$D:$D,'스테이지별 난이도 설정'!$B497),
G$1='스테이지별 몬스터 스텟'!$AD$3,SUMIFS('스테이지별 몬스터 스텟'!$AN:$AN,'스테이지별 몬스터 스텟'!$D:$D,'스테이지별 난이도 설정'!$B497))</f>
        <v>15</v>
      </c>
      <c r="H497">
        <f t="shared" si="21"/>
        <v>30</v>
      </c>
      <c r="I497">
        <f t="shared" si="22"/>
        <v>1.5</v>
      </c>
    </row>
    <row r="498" spans="2:9" x14ac:dyDescent="0.3">
      <c r="B498">
        <v>497</v>
      </c>
      <c r="C498" s="52">
        <f t="shared" si="23"/>
        <v>198.80000000000175</v>
      </c>
      <c r="D498">
        <v>20</v>
      </c>
      <c r="E498" cm="1">
        <f t="array" ref="E498">_xlfn.IFS(E$1='스테이지별 몬스터 스텟'!$H$3,SUMIFS('스테이지별 몬스터 스텟'!$R:$R,'스테이지별 몬스터 스텟'!$D:$D,'스테이지별 난이도 설정'!$B498),
E$1='스테이지별 몬스터 스텟'!$S$3,SUMIFS('스테이지별 몬스터 스텟'!$AC:$AC,'스테이지별 몬스터 스텟'!$D:$D,'스테이지별 난이도 설정'!$B498),
E$1='스테이지별 몬스터 스텟'!$AD$3,SUMIFS('스테이지별 몬스터 스텟'!$AN:$AN,'스테이지별 몬스터 스텟'!$D:$D,'스테이지별 난이도 설정'!$B498))</f>
        <v>5</v>
      </c>
      <c r="F498" cm="1">
        <f t="array" ref="F498">_xlfn.IFS(F$1='스테이지별 몬스터 스텟'!$H$3,SUMIFS('스테이지별 몬스터 스텟'!$R:$R,'스테이지별 몬스터 스텟'!$D:$D,'스테이지별 난이도 설정'!$B498),
F$1='스테이지별 몬스터 스텟'!$S$3,SUMIFS('스테이지별 몬스터 스텟'!$AC:$AC,'스테이지별 몬스터 스텟'!$D:$D,'스테이지별 난이도 설정'!$B498),
F$1='스테이지별 몬스터 스텟'!$AD$3,SUMIFS('스테이지별 몬스터 스텟'!$AN:$AN,'스테이지별 몬스터 스텟'!$D:$D,'스테이지별 난이도 설정'!$B498))</f>
        <v>10</v>
      </c>
      <c r="G498" cm="1">
        <f t="array" ref="G498">_xlfn.IFS(G$1='스테이지별 몬스터 스텟'!$H$3,SUMIFS('스테이지별 몬스터 스텟'!$R:$R,'스테이지별 몬스터 스텟'!$D:$D,'스테이지별 난이도 설정'!$B498),
G$1='스테이지별 몬스터 스텟'!$S$3,SUMIFS('스테이지별 몬스터 스텟'!$AC:$AC,'스테이지별 몬스터 스텟'!$D:$D,'스테이지별 난이도 설정'!$B498),
G$1='스테이지별 몬스터 스텟'!$AD$3,SUMIFS('스테이지별 몬스터 스텟'!$AN:$AN,'스테이지별 몬스터 스텟'!$D:$D,'스테이지별 난이도 설정'!$B498))</f>
        <v>15</v>
      </c>
      <c r="H498">
        <f t="shared" si="21"/>
        <v>30</v>
      </c>
      <c r="I498">
        <f t="shared" si="22"/>
        <v>1.5</v>
      </c>
    </row>
    <row r="499" spans="2:9" x14ac:dyDescent="0.3">
      <c r="B499">
        <v>498</v>
      </c>
      <c r="C499" s="52">
        <f t="shared" si="23"/>
        <v>199.20000000000175</v>
      </c>
      <c r="D499">
        <v>20</v>
      </c>
      <c r="E499" cm="1">
        <f t="array" ref="E499">_xlfn.IFS(E$1='스테이지별 몬스터 스텟'!$H$3,SUMIFS('스테이지별 몬스터 스텟'!$R:$R,'스테이지별 몬스터 스텟'!$D:$D,'스테이지별 난이도 설정'!$B499),
E$1='스테이지별 몬스터 스텟'!$S$3,SUMIFS('스테이지별 몬스터 스텟'!$AC:$AC,'스테이지별 몬스터 스텟'!$D:$D,'스테이지별 난이도 설정'!$B499),
E$1='스테이지별 몬스터 스텟'!$AD$3,SUMIFS('스테이지별 몬스터 스텟'!$AN:$AN,'스테이지별 몬스터 스텟'!$D:$D,'스테이지별 난이도 설정'!$B499))</f>
        <v>5</v>
      </c>
      <c r="F499" cm="1">
        <f t="array" ref="F499">_xlfn.IFS(F$1='스테이지별 몬스터 스텟'!$H$3,SUMIFS('스테이지별 몬스터 스텟'!$R:$R,'스테이지별 몬스터 스텟'!$D:$D,'스테이지별 난이도 설정'!$B499),
F$1='스테이지별 몬스터 스텟'!$S$3,SUMIFS('스테이지별 몬스터 스텟'!$AC:$AC,'스테이지별 몬스터 스텟'!$D:$D,'스테이지별 난이도 설정'!$B499),
F$1='스테이지별 몬스터 스텟'!$AD$3,SUMIFS('스테이지별 몬스터 스텟'!$AN:$AN,'스테이지별 몬스터 스텟'!$D:$D,'스테이지별 난이도 설정'!$B499))</f>
        <v>10</v>
      </c>
      <c r="G499" cm="1">
        <f t="array" ref="G499">_xlfn.IFS(G$1='스테이지별 몬스터 스텟'!$H$3,SUMIFS('스테이지별 몬스터 스텟'!$R:$R,'스테이지별 몬스터 스텟'!$D:$D,'스테이지별 난이도 설정'!$B499),
G$1='스테이지별 몬스터 스텟'!$S$3,SUMIFS('스테이지별 몬스터 스텟'!$AC:$AC,'스테이지별 몬스터 스텟'!$D:$D,'스테이지별 난이도 설정'!$B499),
G$1='스테이지별 몬스터 스텟'!$AD$3,SUMIFS('스테이지별 몬스터 스텟'!$AN:$AN,'스테이지별 몬스터 스텟'!$D:$D,'스테이지별 난이도 설정'!$B499))</f>
        <v>15</v>
      </c>
      <c r="H499">
        <f t="shared" si="21"/>
        <v>30</v>
      </c>
      <c r="I499">
        <f t="shared" si="22"/>
        <v>1.5</v>
      </c>
    </row>
    <row r="500" spans="2:9" x14ac:dyDescent="0.3">
      <c r="B500">
        <v>499</v>
      </c>
      <c r="C500" s="52">
        <f t="shared" si="23"/>
        <v>199.60000000000176</v>
      </c>
      <c r="D500">
        <v>20</v>
      </c>
      <c r="E500" cm="1">
        <f t="array" ref="E500">_xlfn.IFS(E$1='스테이지별 몬스터 스텟'!$H$3,SUMIFS('스테이지별 몬스터 스텟'!$R:$R,'스테이지별 몬스터 스텟'!$D:$D,'스테이지별 난이도 설정'!$B500),
E$1='스테이지별 몬스터 스텟'!$S$3,SUMIFS('스테이지별 몬스터 스텟'!$AC:$AC,'스테이지별 몬스터 스텟'!$D:$D,'스테이지별 난이도 설정'!$B500),
E$1='스테이지별 몬스터 스텟'!$AD$3,SUMIFS('스테이지별 몬스터 스텟'!$AN:$AN,'스테이지별 몬스터 스텟'!$D:$D,'스테이지별 난이도 설정'!$B500))</f>
        <v>5</v>
      </c>
      <c r="F500" cm="1">
        <f t="array" ref="F500">_xlfn.IFS(F$1='스테이지별 몬스터 스텟'!$H$3,SUMIFS('스테이지별 몬스터 스텟'!$R:$R,'스테이지별 몬스터 스텟'!$D:$D,'스테이지별 난이도 설정'!$B500),
F$1='스테이지별 몬스터 스텟'!$S$3,SUMIFS('스테이지별 몬스터 스텟'!$AC:$AC,'스테이지별 몬스터 스텟'!$D:$D,'스테이지별 난이도 설정'!$B500),
F$1='스테이지별 몬스터 스텟'!$AD$3,SUMIFS('스테이지별 몬스터 스텟'!$AN:$AN,'스테이지별 몬스터 스텟'!$D:$D,'스테이지별 난이도 설정'!$B500))</f>
        <v>10</v>
      </c>
      <c r="G500" cm="1">
        <f t="array" ref="G500">_xlfn.IFS(G$1='스테이지별 몬스터 스텟'!$H$3,SUMIFS('스테이지별 몬스터 스텟'!$R:$R,'스테이지별 몬스터 스텟'!$D:$D,'스테이지별 난이도 설정'!$B500),
G$1='스테이지별 몬스터 스텟'!$S$3,SUMIFS('스테이지별 몬스터 스텟'!$AC:$AC,'스테이지별 몬스터 스텟'!$D:$D,'스테이지별 난이도 설정'!$B500),
G$1='스테이지별 몬스터 스텟'!$AD$3,SUMIFS('스테이지별 몬스터 스텟'!$AN:$AN,'스테이지별 몬스터 스텟'!$D:$D,'스테이지별 난이도 설정'!$B500))</f>
        <v>15</v>
      </c>
      <c r="H500">
        <f t="shared" si="21"/>
        <v>30</v>
      </c>
      <c r="I500">
        <f t="shared" si="22"/>
        <v>1.5</v>
      </c>
    </row>
    <row r="501" spans="2:9" x14ac:dyDescent="0.3">
      <c r="B501">
        <v>500</v>
      </c>
      <c r="C501" s="52">
        <f t="shared" si="23"/>
        <v>200.00000000000176</v>
      </c>
      <c r="D501">
        <v>20</v>
      </c>
      <c r="E501" cm="1">
        <f t="array" ref="E501">_xlfn.IFS(E$1='스테이지별 몬스터 스텟'!$H$3,SUMIFS('스테이지별 몬스터 스텟'!$R:$R,'스테이지별 몬스터 스텟'!$D:$D,'스테이지별 난이도 설정'!$B501),
E$1='스테이지별 몬스터 스텟'!$S$3,SUMIFS('스테이지별 몬스터 스텟'!$AC:$AC,'스테이지별 몬스터 스텟'!$D:$D,'스테이지별 난이도 설정'!$B501),
E$1='스테이지별 몬스터 스텟'!$AD$3,SUMIFS('스테이지별 몬스터 스텟'!$AN:$AN,'스테이지별 몬스터 스텟'!$D:$D,'스테이지별 난이도 설정'!$B501))</f>
        <v>5</v>
      </c>
      <c r="F501" cm="1">
        <f t="array" ref="F501">_xlfn.IFS(F$1='스테이지별 몬스터 스텟'!$H$3,SUMIFS('스테이지별 몬스터 스텟'!$R:$R,'스테이지별 몬스터 스텟'!$D:$D,'스테이지별 난이도 설정'!$B501),
F$1='스테이지별 몬스터 스텟'!$S$3,SUMIFS('스테이지별 몬스터 스텟'!$AC:$AC,'스테이지별 몬스터 스텟'!$D:$D,'스테이지별 난이도 설정'!$B501),
F$1='스테이지별 몬스터 스텟'!$AD$3,SUMIFS('스테이지별 몬스터 스텟'!$AN:$AN,'스테이지별 몬스터 스텟'!$D:$D,'스테이지별 난이도 설정'!$B501))</f>
        <v>10</v>
      </c>
      <c r="G501" cm="1">
        <f t="array" ref="G501">_xlfn.IFS(G$1='스테이지별 몬스터 스텟'!$H$3,SUMIFS('스테이지별 몬스터 스텟'!$R:$R,'스테이지별 몬스터 스텟'!$D:$D,'스테이지별 난이도 설정'!$B501),
G$1='스테이지별 몬스터 스텟'!$S$3,SUMIFS('스테이지별 몬스터 스텟'!$AC:$AC,'스테이지별 몬스터 스텟'!$D:$D,'스테이지별 난이도 설정'!$B501),
G$1='스테이지별 몬스터 스텟'!$AD$3,SUMIFS('스테이지별 몬스터 스텟'!$AN:$AN,'스테이지별 몬스터 스텟'!$D:$D,'스테이지별 난이도 설정'!$B501))</f>
        <v>15</v>
      </c>
      <c r="H501">
        <f t="shared" si="21"/>
        <v>30</v>
      </c>
      <c r="I501">
        <f t="shared" si="22"/>
        <v>1.5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264A5-6600-4AD2-995D-02B670B48B32}">
  <dimension ref="B2:AN2504"/>
  <sheetViews>
    <sheetView topLeftCell="R1" workbookViewId="0">
      <selection activeCell="AE4" sqref="AE4:AF4"/>
    </sheetView>
  </sheetViews>
  <sheetFormatPr defaultRowHeight="16.5" x14ac:dyDescent="0.3"/>
  <cols>
    <col min="1" max="1" width="2.75" customWidth="1"/>
    <col min="2" max="2" width="7.125" bestFit="1" customWidth="1"/>
    <col min="3" max="3" width="7.125" customWidth="1"/>
    <col min="4" max="4" width="9" bestFit="1" customWidth="1"/>
    <col min="5" max="7" width="9" customWidth="1"/>
    <col min="8" max="9" width="11.625" bestFit="1" customWidth="1"/>
    <col min="10" max="10" width="16" bestFit="1" customWidth="1"/>
    <col min="11" max="11" width="10.5" bestFit="1" customWidth="1"/>
    <col min="12" max="12" width="12.375" bestFit="1" customWidth="1"/>
    <col min="13" max="13" width="15" customWidth="1"/>
    <col min="14" max="14" width="7" bestFit="1" customWidth="1"/>
    <col min="15" max="15" width="12.625" bestFit="1" customWidth="1"/>
    <col min="16" max="16" width="16.5" bestFit="1" customWidth="1"/>
    <col min="17" max="18" width="9.625" customWidth="1"/>
    <col min="22" max="22" width="13.75" bestFit="1" customWidth="1"/>
    <col min="33" max="33" width="13.75" bestFit="1" customWidth="1"/>
  </cols>
  <sheetData>
    <row r="2" spans="2:40" x14ac:dyDescent="0.3">
      <c r="D2" t="s">
        <v>7</v>
      </c>
      <c r="H2">
        <v>3</v>
      </c>
      <c r="I2">
        <v>4</v>
      </c>
      <c r="J2">
        <v>5</v>
      </c>
      <c r="K2">
        <v>6</v>
      </c>
      <c r="L2">
        <v>7</v>
      </c>
      <c r="M2">
        <v>8</v>
      </c>
      <c r="N2">
        <v>9</v>
      </c>
      <c r="O2">
        <v>10</v>
      </c>
      <c r="P2">
        <v>11</v>
      </c>
      <c r="S2">
        <v>3</v>
      </c>
      <c r="T2">
        <v>4</v>
      </c>
      <c r="U2">
        <v>5</v>
      </c>
      <c r="V2">
        <v>6</v>
      </c>
      <c r="W2">
        <v>7</v>
      </c>
      <c r="X2">
        <v>8</v>
      </c>
      <c r="Y2">
        <v>9</v>
      </c>
      <c r="Z2">
        <v>10</v>
      </c>
      <c r="AA2">
        <v>11</v>
      </c>
      <c r="AD2">
        <v>3</v>
      </c>
      <c r="AE2">
        <v>4</v>
      </c>
      <c r="AF2">
        <v>5</v>
      </c>
      <c r="AG2">
        <v>6</v>
      </c>
      <c r="AH2">
        <v>7</v>
      </c>
      <c r="AI2">
        <v>8</v>
      </c>
      <c r="AJ2">
        <v>9</v>
      </c>
      <c r="AK2">
        <v>10</v>
      </c>
      <c r="AL2">
        <v>11</v>
      </c>
    </row>
    <row r="3" spans="2:40" x14ac:dyDescent="0.3">
      <c r="D3" s="1"/>
      <c r="E3" s="1"/>
      <c r="F3" s="1"/>
      <c r="G3" s="1"/>
      <c r="H3" s="53" t="s">
        <v>3</v>
      </c>
      <c r="I3" s="53"/>
      <c r="J3" s="53"/>
      <c r="K3" s="53"/>
      <c r="L3" s="53"/>
      <c r="M3" s="53"/>
      <c r="N3" s="53"/>
      <c r="O3" s="53"/>
      <c r="P3" s="53"/>
      <c r="Q3" s="53"/>
      <c r="R3" s="53"/>
      <c r="S3" s="55" t="s">
        <v>4</v>
      </c>
      <c r="T3" s="55"/>
      <c r="U3" s="55"/>
      <c r="V3" s="55"/>
      <c r="W3" s="55"/>
      <c r="X3" s="55"/>
      <c r="Y3" s="55"/>
      <c r="Z3" s="55"/>
      <c r="AA3" s="55"/>
      <c r="AB3" s="55"/>
      <c r="AC3" s="55"/>
      <c r="AD3" s="54" t="s">
        <v>35</v>
      </c>
      <c r="AE3" s="54"/>
      <c r="AF3" s="54"/>
      <c r="AG3" s="54"/>
      <c r="AH3" s="54"/>
      <c r="AI3" s="54"/>
      <c r="AJ3" s="54"/>
      <c r="AK3" s="54"/>
      <c r="AL3" s="54"/>
      <c r="AM3" s="54"/>
      <c r="AN3" s="54"/>
    </row>
    <row r="4" spans="2:40" x14ac:dyDescent="0.3">
      <c r="B4" t="s">
        <v>42</v>
      </c>
      <c r="C4" t="s">
        <v>0</v>
      </c>
      <c r="D4" s="1" t="s">
        <v>1</v>
      </c>
      <c r="E4" s="1" t="s">
        <v>34</v>
      </c>
      <c r="F4" s="1" t="s">
        <v>8</v>
      </c>
      <c r="G4" s="1" t="s">
        <v>32</v>
      </c>
      <c r="H4" s="2" t="s">
        <v>11</v>
      </c>
      <c r="I4" s="2" t="s">
        <v>43</v>
      </c>
      <c r="J4" s="2" t="s">
        <v>44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41</v>
      </c>
      <c r="Q4" s="4" t="s">
        <v>9</v>
      </c>
      <c r="R4" s="4" t="s">
        <v>36</v>
      </c>
      <c r="S4" s="2" t="s">
        <v>11</v>
      </c>
      <c r="T4" s="2" t="s">
        <v>43</v>
      </c>
      <c r="U4" s="2" t="s">
        <v>44</v>
      </c>
      <c r="V4" s="2" t="s">
        <v>12</v>
      </c>
      <c r="W4" s="2" t="s">
        <v>13</v>
      </c>
      <c r="X4" s="2" t="s">
        <v>14</v>
      </c>
      <c r="Y4" s="2" t="s">
        <v>15</v>
      </c>
      <c r="Z4" s="2" t="s">
        <v>16</v>
      </c>
      <c r="AA4" s="2" t="s">
        <v>41</v>
      </c>
      <c r="AB4" s="4" t="s">
        <v>9</v>
      </c>
      <c r="AC4" s="4" t="s">
        <v>36</v>
      </c>
      <c r="AD4" s="2" t="s">
        <v>11</v>
      </c>
      <c r="AE4" s="2" t="s">
        <v>43</v>
      </c>
      <c r="AF4" s="2" t="s">
        <v>44</v>
      </c>
      <c r="AG4" s="2" t="s">
        <v>12</v>
      </c>
      <c r="AH4" s="2" t="s">
        <v>13</v>
      </c>
      <c r="AI4" s="2" t="s">
        <v>14</v>
      </c>
      <c r="AJ4" s="2" t="s">
        <v>15</v>
      </c>
      <c r="AK4" s="2" t="s">
        <v>16</v>
      </c>
      <c r="AL4" s="2" t="s">
        <v>41</v>
      </c>
      <c r="AM4" s="4" t="s">
        <v>9</v>
      </c>
      <c r="AN4" s="4" t="s">
        <v>36</v>
      </c>
    </row>
    <row r="5" spans="2:40" x14ac:dyDescent="0.3">
      <c r="C5">
        <v>1</v>
      </c>
      <c r="D5">
        <v>1</v>
      </c>
      <c r="E5" s="52">
        <f>VLOOKUP(D5,'스테이지별 난이도 설정'!B:C,2,0)</f>
        <v>0.4</v>
      </c>
      <c r="F5" t="s">
        <v>20</v>
      </c>
      <c r="G5">
        <f>SUM(R5,AC5,AN5)</f>
        <v>6</v>
      </c>
      <c r="H5">
        <f>VLOOKUP($F5,'(참고)타워 스텟 가치'!$B$2:$L$6,H$2,0)+(VLOOKUP($F5,'(참고)타워 스텟 가치'!$B$2:$L$6,H$2,0)*$E5)</f>
        <v>10.5</v>
      </c>
      <c r="I5">
        <f>VLOOKUP($F5,'(참고)타워 스텟 가치'!$B$2:$L$6,I$2,0)+(VLOOKUP($F5,'(참고)타워 스텟 가치'!$B$2:$L$6,I$2,0)*$E5)</f>
        <v>2.1</v>
      </c>
      <c r="J5">
        <f>VLOOKUP($F5,'(참고)타워 스텟 가치'!$B$2:$L$6,J$2,0)+(VLOOKUP($F5,'(참고)타워 스텟 가치'!$B$2:$L$6,J$2,0)*$E5)</f>
        <v>7000</v>
      </c>
      <c r="K5">
        <f>VLOOKUP($F5,'(참고)타워 스텟 가치'!$B$2:$L$6,K$2,0)+(VLOOKUP($F5,'(참고)타워 스텟 가치'!$B$2:$L$6,K$2,0)*$E5)</f>
        <v>42</v>
      </c>
      <c r="L5">
        <f>VLOOKUP($F5,'(참고)타워 스텟 가치'!$B$2:$L$6,L$2,0)+(VLOOKUP($F5,'(참고)타워 스텟 가치'!$B$2:$L$6,L$2,0)*$E5)</f>
        <v>0.7</v>
      </c>
      <c r="M5">
        <f>VLOOKUP($F5,'(참고)타워 스텟 가치'!$B$2:$L$6,M$2,0)+(VLOOKUP($F5,'(참고)타워 스텟 가치'!$B$2:$L$6,M$2,0)*$E5)</f>
        <v>0.42</v>
      </c>
      <c r="N5">
        <f>VLOOKUP($F5,'(참고)타워 스텟 가치'!$B$2:$L$6,N$2,0)+(VLOOKUP($F5,'(참고)타워 스텟 가치'!$B$2:$L$6,N$2,0)*$E5)</f>
        <v>0</v>
      </c>
      <c r="O5">
        <f>VLOOKUP($F5,'(참고)타워 스텟 가치'!$B$2:$L$6,O$2,0)+(VLOOKUP($F5,'(참고)타워 스텟 가치'!$B$2:$L$6,O$2,0)*$E5)</f>
        <v>0</v>
      </c>
      <c r="P5">
        <f>VLOOKUP($F5,'(참고)타워 스텟 가치'!$B$2:$L$6,P$2,0)+(VLOOKUP($F5,'(참고)타워 스텟 가치'!$B$2:$L$6,P$2,0)*$E5)</f>
        <v>0.98</v>
      </c>
      <c r="Q5">
        <f>SUM('스테이지별 몬스터 스텟'!H5*'(참고)타워 스텟 가치'!$Q$17,'스테이지별 몬스터 스텟'!I5*'(참고)타워 스텟 가치'!$R$17,'스테이지별 몬스터 스텟'!J5*'(참고)타워 스텟 가치'!$S$17,'스테이지별 몬스터 스텟'!K5*'(참고)타워 스텟 가치'!$T$17,'스테이지별 몬스터 스텟'!L5*'(참고)타워 스텟 가치'!$U$17,'스테이지별 몬스터 스텟'!M5*'(참고)타워 스텟 가치'!$V$17,'스테이지별 몬스터 스텟'!N5*'(참고)타워 스텟 가치'!$W$17,'스테이지별 몬스터 스텟'!O5*'(참고)타워 스텟 가치'!$X$17,'스테이지별 몬스터 스텟'!P5*'(참고)타워 스텟 가치'!$Y$17)</f>
        <v>10611.929999999998</v>
      </c>
      <c r="R5">
        <v>1</v>
      </c>
      <c r="S5">
        <f>VLOOKUP($F5,'(참고)타워 스텟 가치'!$B$7:$L$11,S$2,0)+(VLOOKUP($F5,'(참고)타워 스텟 가치'!$B$7:$L$11,S$2,0)*$E5)</f>
        <v>3.5</v>
      </c>
      <c r="T5">
        <f>VLOOKUP($F5,'(참고)타워 스텟 가치'!$B$7:$L$11,T$2,0)+(VLOOKUP($F5,'(참고)타워 스텟 가치'!$B$7:$L$11,T$2,0)*$E5)</f>
        <v>6.3</v>
      </c>
      <c r="U5">
        <f>VLOOKUP($F5,'(참고)타워 스텟 가치'!$B$7:$L$11,U$2,0)+(VLOOKUP($F5,'(참고)타워 스텟 가치'!$B$7:$L$11,U$2,0)*$E5)</f>
        <v>7000</v>
      </c>
      <c r="V5">
        <f>VLOOKUP($F5,'(참고)타워 스텟 가치'!$B$7:$L$11,V$2,0)+(VLOOKUP($F5,'(참고)타워 스텟 가치'!$B$7:$L$11,V$2,0)*$E5)</f>
        <v>42</v>
      </c>
      <c r="W5">
        <f>VLOOKUP($F5,'(참고)타워 스텟 가치'!$B$7:$L$11,W$2,0)+(VLOOKUP($F5,'(참고)타워 스텟 가치'!$B$7:$L$11,W$2,0)*$E5)</f>
        <v>0.7</v>
      </c>
      <c r="X5">
        <f>VLOOKUP($F5,'(참고)타워 스텟 가치'!$B$7:$L$11,X$2,0)+(VLOOKUP($F5,'(참고)타워 스텟 가치'!$B$7:$L$11,X$2,0)*$E5)</f>
        <v>0.42</v>
      </c>
      <c r="Y5">
        <f>VLOOKUP($F5,'(참고)타워 스텟 가치'!$B$7:$L$11,Y$2,0)+(VLOOKUP($F5,'(참고)타워 스텟 가치'!$B$7:$L$11,Y$2,0)*$E5)</f>
        <v>0</v>
      </c>
      <c r="Z5">
        <f>VLOOKUP($F5,'(참고)타워 스텟 가치'!$B$7:$L$11,Z$2,0)+(VLOOKUP($F5,'(참고)타워 스텟 가치'!$B$7:$L$11,Z$2,0)*$E5)</f>
        <v>0</v>
      </c>
      <c r="AA5">
        <f>VLOOKUP($F5,'(참고)타워 스텟 가치'!$B$7:$L$11,AA$2,0)+(VLOOKUP($F5,'(참고)타워 스텟 가치'!$B$7:$L$11,AA$2,0)*$E5)</f>
        <v>0.98</v>
      </c>
      <c r="AB5">
        <f>SUM('스테이지별 몬스터 스텟'!S5*'(참고)타워 스텟 가치'!$Q$17,'스테이지별 몬스터 스텟'!T5*'(참고)타워 스텟 가치'!$R$17,'스테이지별 몬스터 스텟'!U5*'(참고)타워 스텟 가치'!$S$17,'스테이지별 몬스터 스텟'!V5*'(참고)타워 스텟 가치'!$T$17,'스테이지별 몬스터 스텟'!W5*'(참고)타워 스텟 가치'!$U$17,'스테이지별 몬스터 스텟'!X5*'(참고)타워 스텟 가치'!$V$17,'스테이지별 몬스터 스텟'!Y5*'(참고)타워 스텟 가치'!$W$17,'스테이지별 몬스터 스텟'!Z5*'(참고)타워 스텟 가치'!$X$17,'스테이지별 몬스터 스텟'!AA5*'(참고)타워 스텟 가치'!$Y$17)</f>
        <v>10604.23</v>
      </c>
      <c r="AC5">
        <v>2</v>
      </c>
      <c r="AD5">
        <f>VLOOKUP($F5,'(참고)타워 스텟 가치'!$B$12:$L$16,AD$2,0)+(VLOOKUP($F5,'(참고)타워 스텟 가치'!$B$12:$L$16,AD$2,0)*$E5)</f>
        <v>3.5</v>
      </c>
      <c r="AE5">
        <f>VLOOKUP($F5,'(참고)타워 스텟 가치'!$B$12:$L$16,AE$2,0)+(VLOOKUP($F5,'(참고)타워 스텟 가치'!$B$12:$L$16,AE$2,0)*$E5)</f>
        <v>4.2</v>
      </c>
      <c r="AF5">
        <f>VLOOKUP($F5,'(참고)타워 스텟 가치'!$B$12:$L$16,AF$2,0)+(VLOOKUP($F5,'(참고)타워 스텟 가치'!$B$12:$L$16,AF$2,0)*$E5)</f>
        <v>7000</v>
      </c>
      <c r="AG5">
        <f>VLOOKUP($F5,'(참고)타워 스텟 가치'!$B$12:$L$16,AG$2,0)+(VLOOKUP($F5,'(참고)타워 스텟 가치'!$B$12:$L$16,AG$2,0)*$E5)</f>
        <v>21</v>
      </c>
      <c r="AH5">
        <f>VLOOKUP($F5,'(참고)타워 스텟 가치'!$B$12:$L$16,AH$2,0)+(VLOOKUP($F5,'(참고)타워 스텟 가치'!$B$12:$L$16,AH$2,0)*$E5)</f>
        <v>0.7</v>
      </c>
      <c r="AI5">
        <f>VLOOKUP($F5,'(참고)타워 스텟 가치'!$B$12:$L$16,AI$2,0)+(VLOOKUP($F5,'(참고)타워 스텟 가치'!$B$12:$L$16,AI$2,0)*$E5)</f>
        <v>0.42</v>
      </c>
      <c r="AJ5">
        <f>VLOOKUP($F5,'(참고)타워 스텟 가치'!$B$12:$L$16,AJ$2,0)+(VLOOKUP($F5,'(참고)타워 스텟 가치'!$B$12:$L$16,AJ$2,0)*$E5)</f>
        <v>0</v>
      </c>
      <c r="AK5">
        <f>VLOOKUP($F5,'(참고)타워 스텟 가치'!$B$12:$L$16,AK$2,0)+(VLOOKUP($F5,'(참고)타워 스텟 가치'!$B$12:$L$16,AK$2,0)*$E5)</f>
        <v>0</v>
      </c>
      <c r="AL5">
        <f>VLOOKUP($F5,'(참고)타워 스텟 가치'!$B$12:$L$16,AL$2,0)+(VLOOKUP($F5,'(참고)타워 스텟 가치'!$B$12:$L$16,AL$2,0)*$E5)</f>
        <v>1.96</v>
      </c>
      <c r="AM5">
        <f>SUM('스테이지별 몬스터 스텟'!AD5*'(참고)타워 스텟 가치'!$Q$17,'스테이지별 몬스터 스텟'!AE5*'(참고)타워 스텟 가치'!$R$17,'스테이지별 몬스터 스텟'!AF5*'(참고)타워 스텟 가치'!$S$17,'스테이지별 몬스터 스텟'!AG5*'(참고)타워 스텟 가치'!$T$17,'스테이지별 몬스터 스텟'!AH5*'(참고)타워 스텟 가치'!$U$17,'스테이지별 몬스터 스텟'!AI5*'(참고)타워 스텟 가치'!$V$17,'스테이지별 몬스터 스텟'!AJ5*'(참고)타워 스텟 가치'!$W$17,'스테이지별 몬스터 스텟'!AK5*'(참고)타워 스텟 가치'!$X$17,'스테이지별 몬스터 스텟'!AL5*'(참고)타워 스텟 가치'!$Y$17)</f>
        <v>10561.039999999999</v>
      </c>
      <c r="AN5">
        <v>3</v>
      </c>
    </row>
    <row r="6" spans="2:40" x14ac:dyDescent="0.3">
      <c r="C6">
        <v>2</v>
      </c>
      <c r="D6">
        <v>1</v>
      </c>
      <c r="E6" s="52">
        <f>VLOOKUP(D6,'스테이지별 난이도 설정'!B:C,2,0)</f>
        <v>0.4</v>
      </c>
      <c r="F6" t="s">
        <v>23</v>
      </c>
      <c r="G6">
        <f t="shared" ref="G6:G69" si="0">SUM(R6,AC6,AN6)</f>
        <v>6</v>
      </c>
      <c r="H6">
        <f>VLOOKUP($F6,'(참고)타워 스텟 가치'!$B$2:$L$6,H$2,0)+(VLOOKUP($F6,'(참고)타워 스텟 가치'!$B$2:$L$6,H$2,0)*$E6)</f>
        <v>15.75</v>
      </c>
      <c r="I6">
        <f>VLOOKUP($F6,'(참고)타워 스텟 가치'!$B$2:$L$6,I$2,0)+(VLOOKUP($F6,'(참고)타워 스텟 가치'!$B$2:$L$6,I$2,0)*$E6)</f>
        <v>3.15</v>
      </c>
      <c r="J6">
        <f>VLOOKUP($F6,'(참고)타워 스텟 가치'!$B$2:$L$6,J$2,0)+(VLOOKUP($F6,'(참고)타워 스텟 가치'!$B$2:$L$6,J$2,0)*$E6)</f>
        <v>7000</v>
      </c>
      <c r="K6">
        <f>VLOOKUP($F6,'(참고)타워 스텟 가치'!$B$2:$L$6,K$2,0)+(VLOOKUP($F6,'(참고)타워 스텟 가치'!$B$2:$L$6,K$2,0)*$E6)</f>
        <v>63</v>
      </c>
      <c r="L6">
        <f>VLOOKUP($F6,'(참고)타워 스텟 가치'!$B$2:$L$6,L$2,0)+(VLOOKUP($F6,'(참고)타워 스텟 가치'!$B$2:$L$6,L$2,0)*$E6)</f>
        <v>1.05</v>
      </c>
      <c r="M6">
        <f>VLOOKUP($F6,'(참고)타워 스텟 가치'!$B$2:$L$6,M$2,0)+(VLOOKUP($F6,'(참고)타워 스텟 가치'!$B$2:$L$6,M$2,0)*$E6)</f>
        <v>0.42</v>
      </c>
      <c r="N6">
        <f>VLOOKUP($F6,'(참고)타워 스텟 가치'!$B$2:$L$6,N$2,0)+(VLOOKUP($F6,'(참고)타워 스텟 가치'!$B$2:$L$6,N$2,0)*$E6)</f>
        <v>0</v>
      </c>
      <c r="O6">
        <f>VLOOKUP($F6,'(참고)타워 스텟 가치'!$B$2:$L$6,O$2,0)+(VLOOKUP($F6,'(참고)타워 스텟 가치'!$B$2:$L$6,O$2,0)*$E6)</f>
        <v>0</v>
      </c>
      <c r="P6">
        <f>VLOOKUP($F6,'(참고)타워 스텟 가치'!$B$2:$L$6,P$2,0)+(VLOOKUP($F6,'(참고)타워 스텟 가치'!$B$2:$L$6,P$2,0)*$E6)</f>
        <v>0.98</v>
      </c>
      <c r="Q6">
        <f>SUM('스테이지별 몬스터 스텟'!H6*'(참고)타워 스텟 가치'!$Q$17,'스테이지별 몬스터 스텟'!I6*'(참고)타워 스텟 가치'!$R$17,'스테이지별 몬스터 스텟'!J6*'(참고)타워 스텟 가치'!$S$17,'스테이지별 몬스터 스텟'!K6*'(참고)타워 스텟 가치'!$T$17,'스테이지별 몬스터 스텟'!L6*'(참고)타워 스텟 가치'!$U$17,'스테이지별 몬스터 스텟'!M6*'(참고)타워 스텟 가치'!$V$17,'스테이지별 몬스터 스텟'!N6*'(참고)타워 스텟 가치'!$W$17,'스테이지별 몬스터 스텟'!O6*'(참고)타워 스텟 가치'!$X$17,'스테이지별 몬스터 스텟'!P6*'(참고)타워 스텟 가치'!$Y$17)</f>
        <v>10666.705</v>
      </c>
      <c r="R6">
        <v>1</v>
      </c>
      <c r="S6">
        <f>VLOOKUP($F6,'(참고)타워 스텟 가치'!$B$7:$L$11,S$2,0)+(VLOOKUP($F6,'(참고)타워 스텟 가치'!$B$7:$L$11,S$2,0)*$E6)</f>
        <v>5.25</v>
      </c>
      <c r="T6">
        <f>VLOOKUP($F6,'(참고)타워 스텟 가치'!$B$7:$L$11,T$2,0)+(VLOOKUP($F6,'(참고)타워 스텟 가치'!$B$7:$L$11,T$2,0)*$E6)</f>
        <v>9.4499999999999993</v>
      </c>
      <c r="U6">
        <f>VLOOKUP($F6,'(참고)타워 스텟 가치'!$B$7:$L$11,U$2,0)+(VLOOKUP($F6,'(참고)타워 스텟 가치'!$B$7:$L$11,U$2,0)*$E6)</f>
        <v>7000</v>
      </c>
      <c r="V6">
        <f>VLOOKUP($F6,'(참고)타워 스텟 가치'!$B$7:$L$11,V$2,0)+(VLOOKUP($F6,'(참고)타워 스텟 가치'!$B$7:$L$11,V$2,0)*$E6)</f>
        <v>63</v>
      </c>
      <c r="W6">
        <f>VLOOKUP($F6,'(참고)타워 스텟 가치'!$B$7:$L$11,W$2,0)+(VLOOKUP($F6,'(참고)타워 스텟 가치'!$B$7:$L$11,W$2,0)*$E6)</f>
        <v>1.05</v>
      </c>
      <c r="X6">
        <f>VLOOKUP($F6,'(참고)타워 스텟 가치'!$B$7:$L$11,X$2,0)+(VLOOKUP($F6,'(참고)타워 스텟 가치'!$B$7:$L$11,X$2,0)*$E6)</f>
        <v>0.42</v>
      </c>
      <c r="Y6">
        <f>VLOOKUP($F6,'(참고)타워 스텟 가치'!$B$7:$L$11,Y$2,0)+(VLOOKUP($F6,'(참고)타워 스텟 가치'!$B$7:$L$11,Y$2,0)*$E6)</f>
        <v>0</v>
      </c>
      <c r="Z6">
        <f>VLOOKUP($F6,'(참고)타워 스텟 가치'!$B$7:$L$11,Z$2,0)+(VLOOKUP($F6,'(참고)타워 스텟 가치'!$B$7:$L$11,Z$2,0)*$E6)</f>
        <v>0</v>
      </c>
      <c r="AA6">
        <f>VLOOKUP($F6,'(참고)타워 스텟 가치'!$B$7:$L$11,AA$2,0)+(VLOOKUP($F6,'(참고)타워 스텟 가치'!$B$7:$L$11,AA$2,0)*$E6)</f>
        <v>0.98</v>
      </c>
      <c r="AB6">
        <f>SUM('스테이지별 몬스터 스텟'!S6*'(참고)타워 스텟 가치'!$Q$17,'스테이지별 몬스터 스텟'!T6*'(참고)타워 스텟 가치'!$R$17,'스테이지별 몬스터 스텟'!U6*'(참고)타워 스텟 가치'!$S$17,'스테이지별 몬스터 스텟'!V6*'(참고)타워 스텟 가치'!$T$17,'스테이지별 몬스터 스텟'!W6*'(참고)타워 스텟 가치'!$U$17,'스테이지별 몬스터 스텟'!X6*'(참고)타워 스텟 가치'!$V$17,'스테이지별 몬스터 스텟'!Y6*'(참고)타워 스텟 가치'!$W$17,'스테이지별 몬스터 스텟'!Z6*'(참고)타워 스텟 가치'!$X$17,'스테이지별 몬스터 스텟'!AA6*'(참고)타워 스텟 가치'!$Y$17)</f>
        <v>10655.154999999999</v>
      </c>
      <c r="AC6">
        <v>2</v>
      </c>
      <c r="AD6">
        <f>VLOOKUP($F6,'(참고)타워 스텟 가치'!$B$12:$L$16,AD$2,0)+(VLOOKUP($F6,'(참고)타워 스텟 가치'!$B$12:$L$16,AD$2,0)*$E6)</f>
        <v>5.25</v>
      </c>
      <c r="AE6">
        <f>VLOOKUP($F6,'(참고)타워 스텟 가치'!$B$12:$L$16,AE$2,0)+(VLOOKUP($F6,'(참고)타워 스텟 가치'!$B$12:$L$16,AE$2,0)*$E6)</f>
        <v>6.3</v>
      </c>
      <c r="AF6">
        <f>VLOOKUP($F6,'(참고)타워 스텟 가치'!$B$12:$L$16,AF$2,0)+(VLOOKUP($F6,'(참고)타워 스텟 가치'!$B$12:$L$16,AF$2,0)*$E6)</f>
        <v>7000</v>
      </c>
      <c r="AG6">
        <f>VLOOKUP($F6,'(참고)타워 스텟 가치'!$B$12:$L$16,AG$2,0)+(VLOOKUP($F6,'(참고)타워 스텟 가치'!$B$12:$L$16,AG$2,0)*$E6)</f>
        <v>31.5</v>
      </c>
      <c r="AH6">
        <f>VLOOKUP($F6,'(참고)타워 스텟 가치'!$B$12:$L$16,AH$2,0)+(VLOOKUP($F6,'(참고)타워 스텟 가치'!$B$12:$L$16,AH$2,0)*$E6)</f>
        <v>1.05</v>
      </c>
      <c r="AI6">
        <f>VLOOKUP($F6,'(참고)타워 스텟 가치'!$B$12:$L$16,AI$2,0)+(VLOOKUP($F6,'(참고)타워 스텟 가치'!$B$12:$L$16,AI$2,0)*$E6)</f>
        <v>0.42</v>
      </c>
      <c r="AJ6">
        <f>VLOOKUP($F6,'(참고)타워 스텟 가치'!$B$12:$L$16,AJ$2,0)+(VLOOKUP($F6,'(참고)타워 스텟 가치'!$B$12:$L$16,AJ$2,0)*$E6)</f>
        <v>0</v>
      </c>
      <c r="AK6">
        <f>VLOOKUP($F6,'(참고)타워 스텟 가치'!$B$12:$L$16,AK$2,0)+(VLOOKUP($F6,'(참고)타워 스텟 가치'!$B$12:$L$16,AK$2,0)*$E6)</f>
        <v>0</v>
      </c>
      <c r="AL6">
        <f>VLOOKUP($F6,'(참고)타워 스텟 가치'!$B$12:$L$16,AL$2,0)+(VLOOKUP($F6,'(참고)타워 스텟 가치'!$B$12:$L$16,AL$2,0)*$E6)</f>
        <v>1.96</v>
      </c>
      <c r="AM6">
        <f>SUM('스테이지별 몬스터 스텟'!AD6*'(참고)타워 스텟 가치'!$Q$17,'스테이지별 몬스터 스텟'!AE6*'(참고)타워 스텟 가치'!$R$17,'스테이지별 몬스터 스텟'!AF6*'(참고)타워 스텟 가치'!$S$17,'스테이지별 몬스터 스텟'!AG6*'(참고)타워 스텟 가치'!$T$17,'스테이지별 몬스터 스텟'!AH6*'(참고)타워 스텟 가치'!$U$17,'스테이지별 몬스터 스텟'!AI6*'(참고)타워 스텟 가치'!$V$17,'스테이지별 몬스터 스텟'!AJ6*'(참고)타워 스텟 가치'!$W$17,'스테이지별 몬스터 스텟'!AK6*'(참고)타워 스텟 가치'!$X$17,'스테이지별 몬스터 스텟'!AL6*'(참고)타워 스텟 가치'!$Y$17)</f>
        <v>10589.390000000001</v>
      </c>
      <c r="AN6">
        <v>3</v>
      </c>
    </row>
    <row r="7" spans="2:40" x14ac:dyDescent="0.3">
      <c r="C7">
        <v>3</v>
      </c>
      <c r="D7">
        <v>1</v>
      </c>
      <c r="E7" s="52">
        <f>VLOOKUP(D7,'스테이지별 난이도 설정'!B:C,2,0)</f>
        <v>0.4</v>
      </c>
      <c r="F7" t="s">
        <v>25</v>
      </c>
      <c r="G7">
        <f t="shared" si="0"/>
        <v>6</v>
      </c>
      <c r="H7">
        <f>VLOOKUP($F7,'(참고)타워 스텟 가치'!$B$2:$L$6,H$2,0)+(VLOOKUP($F7,'(참고)타워 스텟 가치'!$B$2:$L$6,H$2,0)*$E7)</f>
        <v>23.625</v>
      </c>
      <c r="I7">
        <f>VLOOKUP($F7,'(참고)타워 스텟 가치'!$B$2:$L$6,I$2,0)+(VLOOKUP($F7,'(참고)타워 스텟 가치'!$B$2:$L$6,I$2,0)*$E7)</f>
        <v>4.7249999999999996</v>
      </c>
      <c r="J7">
        <f>VLOOKUP($F7,'(참고)타워 스텟 가치'!$B$2:$L$6,J$2,0)+(VLOOKUP($F7,'(참고)타워 스텟 가치'!$B$2:$L$6,J$2,0)*$E7)</f>
        <v>7000</v>
      </c>
      <c r="K7">
        <f>VLOOKUP($F7,'(참고)타워 스텟 가치'!$B$2:$L$6,K$2,0)+(VLOOKUP($F7,'(참고)타워 스텟 가치'!$B$2:$L$6,K$2,0)*$E7)</f>
        <v>94.5</v>
      </c>
      <c r="L7">
        <f>VLOOKUP($F7,'(참고)타워 스텟 가치'!$B$2:$L$6,L$2,0)+(VLOOKUP($F7,'(참고)타워 스텟 가치'!$B$2:$L$6,L$2,0)*$E7)</f>
        <v>1.575</v>
      </c>
      <c r="M7">
        <f>VLOOKUP($F7,'(참고)타워 스텟 가치'!$B$2:$L$6,M$2,0)+(VLOOKUP($F7,'(참고)타워 스텟 가치'!$B$2:$L$6,M$2,0)*$E7)</f>
        <v>0.42</v>
      </c>
      <c r="N7">
        <f>VLOOKUP($F7,'(참고)타워 스텟 가치'!$B$2:$L$6,N$2,0)+(VLOOKUP($F7,'(참고)타워 스텟 가치'!$B$2:$L$6,N$2,0)*$E7)</f>
        <v>0</v>
      </c>
      <c r="O7">
        <f>VLOOKUP($F7,'(참고)타워 스텟 가치'!$B$2:$L$6,O$2,0)+(VLOOKUP($F7,'(참고)타워 스텟 가치'!$B$2:$L$6,O$2,0)*$E7)</f>
        <v>0</v>
      </c>
      <c r="P7">
        <f>VLOOKUP($F7,'(참고)타워 스텟 가치'!$B$2:$L$6,P$2,0)+(VLOOKUP($F7,'(참고)타워 스텟 가치'!$B$2:$L$6,P$2,0)*$E7)</f>
        <v>0.98</v>
      </c>
      <c r="Q7">
        <f>SUM('스테이지별 몬스터 스텟'!H7*'(참고)타워 스텟 가치'!$Q$17,'스테이지별 몬스터 스텟'!I7*'(참고)타워 스텟 가치'!$R$17,'스테이지별 몬스터 스텟'!J7*'(참고)타워 스텟 가치'!$S$17,'스테이지별 몬스터 스텟'!K7*'(참고)타워 스텟 가치'!$T$17,'스테이지별 몬스터 스텟'!L7*'(참고)타워 스텟 가치'!$U$17,'스테이지별 몬스터 스텟'!M7*'(참고)타워 스텟 가치'!$V$17,'스테이지별 몬스터 스텟'!N7*'(참고)타워 스텟 가치'!$W$17,'스테이지별 몬스터 스텟'!O7*'(참고)타워 스텟 가치'!$X$17,'스테이지별 몬스터 스텟'!P7*'(참고)타워 스텟 가치'!$Y$17)</f>
        <v>10748.867499999998</v>
      </c>
      <c r="R7">
        <v>1</v>
      </c>
      <c r="S7">
        <f>VLOOKUP($F7,'(참고)타워 스텟 가치'!$B$7:$L$11,S$2,0)+(VLOOKUP($F7,'(참고)타워 스텟 가치'!$B$7:$L$11,S$2,0)*$E7)</f>
        <v>7.875</v>
      </c>
      <c r="T7">
        <f>VLOOKUP($F7,'(참고)타워 스텟 가치'!$B$7:$L$11,T$2,0)+(VLOOKUP($F7,'(참고)타워 스텟 가치'!$B$7:$L$11,T$2,0)*$E7)</f>
        <v>14.175000000000001</v>
      </c>
      <c r="U7">
        <f>VLOOKUP($F7,'(참고)타워 스텟 가치'!$B$7:$L$11,U$2,0)+(VLOOKUP($F7,'(참고)타워 스텟 가치'!$B$7:$L$11,U$2,0)*$E7)</f>
        <v>7000</v>
      </c>
      <c r="V7">
        <f>VLOOKUP($F7,'(참고)타워 스텟 가치'!$B$7:$L$11,V$2,0)+(VLOOKUP($F7,'(참고)타워 스텟 가치'!$B$7:$L$11,V$2,0)*$E7)</f>
        <v>94.5</v>
      </c>
      <c r="W7">
        <f>VLOOKUP($F7,'(참고)타워 스텟 가치'!$B$7:$L$11,W$2,0)+(VLOOKUP($F7,'(참고)타워 스텟 가치'!$B$7:$L$11,W$2,0)*$E7)</f>
        <v>1.575</v>
      </c>
      <c r="X7">
        <f>VLOOKUP($F7,'(참고)타워 스텟 가치'!$B$7:$L$11,X$2,0)+(VLOOKUP($F7,'(참고)타워 스텟 가치'!$B$7:$L$11,X$2,0)*$E7)</f>
        <v>0.42</v>
      </c>
      <c r="Y7">
        <f>VLOOKUP($F7,'(참고)타워 스텟 가치'!$B$7:$L$11,Y$2,0)+(VLOOKUP($F7,'(참고)타워 스텟 가치'!$B$7:$L$11,Y$2,0)*$E7)</f>
        <v>0</v>
      </c>
      <c r="Z7">
        <f>VLOOKUP($F7,'(참고)타워 스텟 가치'!$B$7:$L$11,Z$2,0)+(VLOOKUP($F7,'(참고)타워 스텟 가치'!$B$7:$L$11,Z$2,0)*$E7)</f>
        <v>0</v>
      </c>
      <c r="AA7">
        <f>VLOOKUP($F7,'(참고)타워 스텟 가치'!$B$7:$L$11,AA$2,0)+(VLOOKUP($F7,'(참고)타워 스텟 가치'!$B$7:$L$11,AA$2,0)*$E7)</f>
        <v>0.98</v>
      </c>
      <c r="AB7">
        <f>SUM('스테이지별 몬스터 스텟'!S7*'(참고)타워 스텟 가치'!$Q$17,'스테이지별 몬스터 스텟'!T7*'(참고)타워 스텟 가치'!$R$17,'스테이지별 몬스터 스텟'!U7*'(참고)타워 스텟 가치'!$S$17,'스테이지별 몬스터 스텟'!V7*'(참고)타워 스텟 가치'!$T$17,'스테이지별 몬스터 스텟'!W7*'(참고)타워 스텟 가치'!$U$17,'스테이지별 몬스터 스텟'!X7*'(참고)타워 스텟 가치'!$V$17,'스테이지별 몬스터 스텟'!Y7*'(참고)타워 스텟 가치'!$W$17,'스테이지별 몬스터 스텟'!Z7*'(참고)타워 스텟 가치'!$X$17,'스테이지별 몬스터 스텟'!AA7*'(참고)타워 스텟 가치'!$Y$17)</f>
        <v>10731.5425</v>
      </c>
      <c r="AC7">
        <v>2</v>
      </c>
      <c r="AD7">
        <f>VLOOKUP($F7,'(참고)타워 스텟 가치'!$B$12:$L$16,AD$2,0)+(VLOOKUP($F7,'(참고)타워 스텟 가치'!$B$12:$L$16,AD$2,0)*$E7)</f>
        <v>7.875</v>
      </c>
      <c r="AE7">
        <f>VLOOKUP($F7,'(참고)타워 스텟 가치'!$B$12:$L$16,AE$2,0)+(VLOOKUP($F7,'(참고)타워 스텟 가치'!$B$12:$L$16,AE$2,0)*$E7)</f>
        <v>9.4499999999999993</v>
      </c>
      <c r="AF7">
        <f>VLOOKUP($F7,'(참고)타워 스텟 가치'!$B$12:$L$16,AF$2,0)+(VLOOKUP($F7,'(참고)타워 스텟 가치'!$B$12:$L$16,AF$2,0)*$E7)</f>
        <v>7000</v>
      </c>
      <c r="AG7">
        <f>VLOOKUP($F7,'(참고)타워 스텟 가치'!$B$12:$L$16,AG$2,0)+(VLOOKUP($F7,'(참고)타워 스텟 가치'!$B$12:$L$16,AG$2,0)*$E7)</f>
        <v>47.25</v>
      </c>
      <c r="AH7">
        <f>VLOOKUP($F7,'(참고)타워 스텟 가치'!$B$12:$L$16,AH$2,0)+(VLOOKUP($F7,'(참고)타워 스텟 가치'!$B$12:$L$16,AH$2,0)*$E7)</f>
        <v>1.575</v>
      </c>
      <c r="AI7">
        <f>VLOOKUP($F7,'(참고)타워 스텟 가치'!$B$12:$L$16,AI$2,0)+(VLOOKUP($F7,'(참고)타워 스텟 가치'!$B$12:$L$16,AI$2,0)*$E7)</f>
        <v>0.42</v>
      </c>
      <c r="AJ7">
        <f>VLOOKUP($F7,'(참고)타워 스텟 가치'!$B$12:$L$16,AJ$2,0)+(VLOOKUP($F7,'(참고)타워 스텟 가치'!$B$12:$L$16,AJ$2,0)*$E7)</f>
        <v>0</v>
      </c>
      <c r="AK7">
        <f>VLOOKUP($F7,'(참고)타워 스텟 가치'!$B$12:$L$16,AK$2,0)+(VLOOKUP($F7,'(참고)타워 스텟 가치'!$B$12:$L$16,AK$2,0)*$E7)</f>
        <v>0</v>
      </c>
      <c r="AL7">
        <f>VLOOKUP($F7,'(참고)타워 스텟 가치'!$B$12:$L$16,AL$2,0)+(VLOOKUP($F7,'(참고)타워 스텟 가치'!$B$12:$L$16,AL$2,0)*$E7)</f>
        <v>1.96</v>
      </c>
      <c r="AM7">
        <f>SUM('스테이지별 몬스터 스텟'!AD7*'(참고)타워 스텟 가치'!$Q$17,'스테이지별 몬스터 스텟'!AE7*'(참고)타워 스텟 가치'!$R$17,'스테이지별 몬스터 스텟'!AF7*'(참고)타워 스텟 가치'!$S$17,'스테이지별 몬스터 스텟'!AG7*'(참고)타워 스텟 가치'!$T$17,'스테이지별 몬스터 스텟'!AH7*'(참고)타워 스텟 가치'!$U$17,'스테이지별 몬스터 스텟'!AI7*'(참고)타워 스텟 가치'!$V$17,'스테이지별 몬스터 스텟'!AJ7*'(참고)타워 스텟 가치'!$W$17,'스테이지별 몬스터 스텟'!AK7*'(참고)타워 스텟 가치'!$X$17,'스테이지별 몬스터 스텟'!AL7*'(참고)타워 스텟 가치'!$Y$17)</f>
        <v>10631.914999999999</v>
      </c>
      <c r="AN7">
        <v>3</v>
      </c>
    </row>
    <row r="8" spans="2:40" x14ac:dyDescent="0.3">
      <c r="C8">
        <v>4</v>
      </c>
      <c r="D8">
        <v>1</v>
      </c>
      <c r="E8" s="52">
        <f>VLOOKUP(D8,'스테이지별 난이도 설정'!B:C,2,0)</f>
        <v>0.4</v>
      </c>
      <c r="F8" t="s">
        <v>28</v>
      </c>
      <c r="G8">
        <f t="shared" si="0"/>
        <v>6</v>
      </c>
      <c r="H8">
        <f>VLOOKUP($F8,'(참고)타워 스텟 가치'!$B$2:$L$6,H$2,0)+(VLOOKUP($F8,'(참고)타워 스텟 가치'!$B$2:$L$6,H$2,0)*$E8)</f>
        <v>35.4375</v>
      </c>
      <c r="I8">
        <f>VLOOKUP($F8,'(참고)타워 스텟 가치'!$B$2:$L$6,I$2,0)+(VLOOKUP($F8,'(참고)타워 스텟 가치'!$B$2:$L$6,I$2,0)*$E8)</f>
        <v>7.0875000000000004</v>
      </c>
      <c r="J8">
        <f>VLOOKUP($F8,'(참고)타워 스텟 가치'!$B$2:$L$6,J$2,0)+(VLOOKUP($F8,'(참고)타워 스텟 가치'!$B$2:$L$6,J$2,0)*$E8)</f>
        <v>7000</v>
      </c>
      <c r="K8">
        <f>VLOOKUP($F8,'(참고)타워 스텟 가치'!$B$2:$L$6,K$2,0)+(VLOOKUP($F8,'(참고)타워 스텟 가치'!$B$2:$L$6,K$2,0)*$E8)</f>
        <v>141.75</v>
      </c>
      <c r="L8">
        <f>VLOOKUP($F8,'(참고)타워 스텟 가치'!$B$2:$L$6,L$2,0)+(VLOOKUP($F8,'(참고)타워 스텟 가치'!$B$2:$L$6,L$2,0)*$E8)</f>
        <v>2.3624999999999998</v>
      </c>
      <c r="M8">
        <f>VLOOKUP($F8,'(참고)타워 스텟 가치'!$B$2:$L$6,M$2,0)+(VLOOKUP($F8,'(참고)타워 스텟 가치'!$B$2:$L$6,M$2,0)*$E8)</f>
        <v>0.42</v>
      </c>
      <c r="N8">
        <f>VLOOKUP($F8,'(참고)타워 스텟 가치'!$B$2:$L$6,N$2,0)+(VLOOKUP($F8,'(참고)타워 스텟 가치'!$B$2:$L$6,N$2,0)*$E8)</f>
        <v>0</v>
      </c>
      <c r="O8">
        <f>VLOOKUP($F8,'(참고)타워 스텟 가치'!$B$2:$L$6,O$2,0)+(VLOOKUP($F8,'(참고)타워 스텟 가치'!$B$2:$L$6,O$2,0)*$E8)</f>
        <v>0</v>
      </c>
      <c r="P8">
        <f>VLOOKUP($F8,'(참고)타워 스텟 가치'!$B$2:$L$6,P$2,0)+(VLOOKUP($F8,'(참고)타워 스텟 가치'!$B$2:$L$6,P$2,0)*$E8)</f>
        <v>1.4</v>
      </c>
      <c r="Q8">
        <f>SUM('스테이지별 몬스터 스텟'!H8*'(참고)타워 스텟 가치'!$Q$17,'스테이지별 몬스터 스텟'!I8*'(참고)타워 스텟 가치'!$R$17,'스테이지별 몬스터 스텟'!J8*'(참고)타워 스텟 가치'!$S$17,'스테이지별 몬스터 스텟'!K8*'(참고)타워 스텟 가치'!$T$17,'스테이지별 몬스터 스텟'!L8*'(참고)타워 스텟 가치'!$U$17,'스테이지별 몬스터 스텟'!M8*'(참고)타워 스텟 가치'!$V$17,'스테이지별 몬스터 스텟'!N8*'(참고)타워 스텟 가치'!$W$17,'스테이지별 몬스터 스텟'!O8*'(참고)타워 스텟 가치'!$X$17,'스테이지별 몬스터 스텟'!P8*'(참고)타워 스텟 가치'!$Y$17)</f>
        <v>10872.95125</v>
      </c>
      <c r="R8">
        <v>1</v>
      </c>
      <c r="S8">
        <f>VLOOKUP($F8,'(참고)타워 스텟 가치'!$B$7:$L$11,S$2,0)+(VLOOKUP($F8,'(참고)타워 스텟 가치'!$B$7:$L$11,S$2,0)*$E8)</f>
        <v>11.8125</v>
      </c>
      <c r="T8">
        <f>VLOOKUP($F8,'(참고)타워 스텟 가치'!$B$7:$L$11,T$2,0)+(VLOOKUP($F8,'(참고)타워 스텟 가치'!$B$7:$L$11,T$2,0)*$E8)</f>
        <v>21.262499999999999</v>
      </c>
      <c r="U8">
        <f>VLOOKUP($F8,'(참고)타워 스텟 가치'!$B$7:$L$11,U$2,0)+(VLOOKUP($F8,'(참고)타워 스텟 가치'!$B$7:$L$11,U$2,0)*$E8)</f>
        <v>7000</v>
      </c>
      <c r="V8">
        <f>VLOOKUP($F8,'(참고)타워 스텟 가치'!$B$7:$L$11,V$2,0)+(VLOOKUP($F8,'(참고)타워 스텟 가치'!$B$7:$L$11,V$2,0)*$E8)</f>
        <v>141.75</v>
      </c>
      <c r="W8">
        <f>VLOOKUP($F8,'(참고)타워 스텟 가치'!$B$7:$L$11,W$2,0)+(VLOOKUP($F8,'(참고)타워 스텟 가치'!$B$7:$L$11,W$2,0)*$E8)</f>
        <v>2.3624999999999998</v>
      </c>
      <c r="X8">
        <f>VLOOKUP($F8,'(참고)타워 스텟 가치'!$B$7:$L$11,X$2,0)+(VLOOKUP($F8,'(참고)타워 스텟 가치'!$B$7:$L$11,X$2,0)*$E8)</f>
        <v>0.42</v>
      </c>
      <c r="Y8">
        <f>VLOOKUP($F8,'(참고)타워 스텟 가치'!$B$7:$L$11,Y$2,0)+(VLOOKUP($F8,'(참고)타워 스텟 가치'!$B$7:$L$11,Y$2,0)*$E8)</f>
        <v>0</v>
      </c>
      <c r="Z8">
        <f>VLOOKUP($F8,'(참고)타워 스텟 가치'!$B$7:$L$11,Z$2,0)+(VLOOKUP($F8,'(참고)타워 스텟 가치'!$B$7:$L$11,Z$2,0)*$E8)</f>
        <v>0</v>
      </c>
      <c r="AA8">
        <f>VLOOKUP($F8,'(참고)타워 스텟 가치'!$B$7:$L$11,AA$2,0)+(VLOOKUP($F8,'(참고)타워 스텟 가치'!$B$7:$L$11,AA$2,0)*$E8)</f>
        <v>1.4</v>
      </c>
      <c r="AB8">
        <f>SUM('스테이지별 몬스터 스텟'!S8*'(참고)타워 스텟 가치'!$Q$17,'스테이지별 몬스터 스텟'!T8*'(참고)타워 스텟 가치'!$R$17,'스테이지별 몬스터 스텟'!U8*'(참고)타워 스텟 가치'!$S$17,'스테이지별 몬스터 스텟'!V8*'(참고)타워 스텟 가치'!$T$17,'스테이지별 몬스터 스텟'!W8*'(참고)타워 스텟 가치'!$U$17,'스테이지별 몬스터 스텟'!X8*'(참고)타워 스텟 가치'!$V$17,'스테이지별 몬스터 스텟'!Y8*'(참고)타워 스텟 가치'!$W$17,'스테이지별 몬스터 스텟'!Z8*'(참고)타워 스텟 가치'!$X$17,'스테이지별 몬스터 스텟'!AA8*'(참고)타워 스텟 가치'!$Y$17)</f>
        <v>10846.963749999999</v>
      </c>
      <c r="AC8">
        <v>2</v>
      </c>
      <c r="AD8">
        <f>VLOOKUP($F8,'(참고)타워 스텟 가치'!$B$12:$L$16,AD$2,0)+(VLOOKUP($F8,'(참고)타워 스텟 가치'!$B$12:$L$16,AD$2,0)*$E8)</f>
        <v>11.8125</v>
      </c>
      <c r="AE8">
        <f>VLOOKUP($F8,'(참고)타워 스텟 가치'!$B$12:$L$16,AE$2,0)+(VLOOKUP($F8,'(참고)타워 스텟 가치'!$B$12:$L$16,AE$2,0)*$E8)</f>
        <v>14.175000000000001</v>
      </c>
      <c r="AF8">
        <f>VLOOKUP($F8,'(참고)타워 스텟 가치'!$B$12:$L$16,AF$2,0)+(VLOOKUP($F8,'(참고)타워 스텟 가치'!$B$12:$L$16,AF$2,0)*$E8)</f>
        <v>7000</v>
      </c>
      <c r="AG8">
        <f>VLOOKUP($F8,'(참고)타워 스텟 가치'!$B$12:$L$16,AG$2,0)+(VLOOKUP($F8,'(참고)타워 스텟 가치'!$B$12:$L$16,AG$2,0)*$E8)</f>
        <v>70.875</v>
      </c>
      <c r="AH8">
        <f>VLOOKUP($F8,'(참고)타워 스텟 가치'!$B$12:$L$16,AH$2,0)+(VLOOKUP($F8,'(참고)타워 스텟 가치'!$B$12:$L$16,AH$2,0)*$E8)</f>
        <v>2.3624999999999998</v>
      </c>
      <c r="AI8">
        <f>VLOOKUP($F8,'(참고)타워 스텟 가치'!$B$12:$L$16,AI$2,0)+(VLOOKUP($F8,'(참고)타워 스텟 가치'!$B$12:$L$16,AI$2,0)*$E8)</f>
        <v>0.42</v>
      </c>
      <c r="AJ8">
        <f>VLOOKUP($F8,'(참고)타워 스텟 가치'!$B$12:$L$16,AJ$2,0)+(VLOOKUP($F8,'(참고)타워 스텟 가치'!$B$12:$L$16,AJ$2,0)*$E8)</f>
        <v>0</v>
      </c>
      <c r="AK8">
        <f>VLOOKUP($F8,'(참고)타워 스텟 가치'!$B$12:$L$16,AK$2,0)+(VLOOKUP($F8,'(참고)타워 스텟 가치'!$B$12:$L$16,AK$2,0)*$E8)</f>
        <v>0</v>
      </c>
      <c r="AL8">
        <f>VLOOKUP($F8,'(참고)타워 스텟 가치'!$B$12:$L$16,AL$2,0)+(VLOOKUP($F8,'(참고)타워 스텟 가치'!$B$12:$L$16,AL$2,0)*$E8)</f>
        <v>2.8</v>
      </c>
      <c r="AM8">
        <f>SUM('스테이지별 몬스터 스텟'!AD8*'(참고)타워 스텟 가치'!$Q$17,'스테이지별 몬스터 스텟'!AE8*'(참고)타워 스텟 가치'!$R$17,'스테이지별 몬스터 스텟'!AF8*'(참고)타워 스텟 가치'!$S$17,'스테이지별 몬스터 스텟'!AG8*'(참고)타워 스텟 가치'!$T$17,'스테이지별 몬스터 스텟'!AH8*'(참고)타워 스텟 가치'!$U$17,'스테이지별 몬스터 스텟'!AI8*'(참고)타워 스텟 가치'!$V$17,'스테이지별 몬스터 스텟'!AJ8*'(참고)타워 스텟 가치'!$W$17,'스테이지별 몬스터 스텟'!AK8*'(참고)타워 스텟 가치'!$X$17,'스테이지별 몬스터 스텟'!AL8*'(참고)타워 스텟 가치'!$Y$17)</f>
        <v>10697.382500000002</v>
      </c>
      <c r="AN8">
        <v>3</v>
      </c>
    </row>
    <row r="9" spans="2:40" x14ac:dyDescent="0.3">
      <c r="C9">
        <v>5</v>
      </c>
      <c r="D9">
        <v>1</v>
      </c>
      <c r="E9" s="52">
        <f>VLOOKUP(D9,'스테이지별 난이도 설정'!B:C,2,0)</f>
        <v>0.4</v>
      </c>
      <c r="F9" t="s">
        <v>27</v>
      </c>
      <c r="G9">
        <f t="shared" si="0"/>
        <v>6</v>
      </c>
      <c r="H9">
        <f>VLOOKUP($F9,'(참고)타워 스텟 가치'!$B$2:$L$6,H$2,0)+(VLOOKUP($F9,'(참고)타워 스텟 가치'!$B$2:$L$6,H$2,0)*$E9)</f>
        <v>53.15625</v>
      </c>
      <c r="I9">
        <f>VLOOKUP($F9,'(참고)타워 스텟 가치'!$B$2:$L$6,I$2,0)+(VLOOKUP($F9,'(참고)타워 스텟 가치'!$B$2:$L$6,I$2,0)*$E9)</f>
        <v>10.63125</v>
      </c>
      <c r="J9">
        <f>VLOOKUP($F9,'(참고)타워 스텟 가치'!$B$2:$L$6,J$2,0)+(VLOOKUP($F9,'(참고)타워 스텟 가치'!$B$2:$L$6,J$2,0)*$E9)</f>
        <v>7000</v>
      </c>
      <c r="K9">
        <f>VLOOKUP($F9,'(참고)타워 스텟 가치'!$B$2:$L$6,K$2,0)+(VLOOKUP($F9,'(참고)타워 스텟 가치'!$B$2:$L$6,K$2,0)*$E9)</f>
        <v>212.625</v>
      </c>
      <c r="L9">
        <f>VLOOKUP($F9,'(참고)타워 스텟 가치'!$B$2:$L$6,L$2,0)+(VLOOKUP($F9,'(참고)타워 스텟 가치'!$B$2:$L$6,L$2,0)*$E9)</f>
        <v>3.5437500000000002</v>
      </c>
      <c r="M9">
        <f>VLOOKUP($F9,'(참고)타워 스텟 가치'!$B$2:$L$6,M$2,0)+(VLOOKUP($F9,'(참고)타워 스텟 가치'!$B$2:$L$6,M$2,0)*$E9)</f>
        <v>0.42</v>
      </c>
      <c r="N9">
        <f>VLOOKUP($F9,'(참고)타워 스텟 가치'!$B$2:$L$6,N$2,0)+(VLOOKUP($F9,'(참고)타워 스텟 가치'!$B$2:$L$6,N$2,0)*$E9)</f>
        <v>0</v>
      </c>
      <c r="O9">
        <f>VLOOKUP($F9,'(참고)타워 스텟 가치'!$B$2:$L$6,O$2,0)+(VLOOKUP($F9,'(참고)타워 스텟 가치'!$B$2:$L$6,O$2,0)*$E9)</f>
        <v>0</v>
      </c>
      <c r="P9">
        <f>VLOOKUP($F9,'(참고)타워 스텟 가치'!$B$2:$L$6,P$2,0)+(VLOOKUP($F9,'(참고)타워 스텟 가치'!$B$2:$L$6,P$2,0)*$E9)</f>
        <v>1.4</v>
      </c>
      <c r="Q9">
        <f>SUM('스테이지별 몬스터 스텟'!H9*'(참고)타워 스텟 가치'!$Q$17,'스테이지별 몬스터 스텟'!I9*'(참고)타워 스텟 가치'!$R$17,'스테이지별 몬스터 스텟'!J9*'(참고)타워 스텟 가치'!$S$17,'스테이지별 몬스터 스텟'!K9*'(참고)타워 스텟 가치'!$T$17,'스테이지별 몬스터 스텟'!L9*'(참고)타워 스텟 가치'!$U$17,'스테이지별 몬스터 스텟'!M9*'(참고)타워 스텟 가치'!$V$17,'스테이지별 몬스터 스텟'!N9*'(참고)타워 스텟 가치'!$W$17,'스테이지별 몬스터 스텟'!O9*'(참고)타워 스텟 가치'!$X$17,'스테이지별 몬스터 스텟'!P9*'(참고)타워 스텟 가치'!$Y$17)</f>
        <v>11057.816874999999</v>
      </c>
      <c r="R9">
        <v>1</v>
      </c>
      <c r="S9">
        <f>VLOOKUP($F9,'(참고)타워 스텟 가치'!$B$7:$L$11,S$2,0)+(VLOOKUP($F9,'(참고)타워 스텟 가치'!$B$7:$L$11,S$2,0)*$E9)</f>
        <v>17.71875</v>
      </c>
      <c r="T9">
        <f>VLOOKUP($F9,'(참고)타워 스텟 가치'!$B$7:$L$11,T$2,0)+(VLOOKUP($F9,'(참고)타워 스텟 가치'!$B$7:$L$11,T$2,0)*$E9)</f>
        <v>31.893750000000001</v>
      </c>
      <c r="U9">
        <f>VLOOKUP($F9,'(참고)타워 스텟 가치'!$B$7:$L$11,U$2,0)+(VLOOKUP($F9,'(참고)타워 스텟 가치'!$B$7:$L$11,U$2,0)*$E9)</f>
        <v>7000</v>
      </c>
      <c r="V9">
        <f>VLOOKUP($F9,'(참고)타워 스텟 가치'!$B$7:$L$11,V$2,0)+(VLOOKUP($F9,'(참고)타워 스텟 가치'!$B$7:$L$11,V$2,0)*$E9)</f>
        <v>212.625</v>
      </c>
      <c r="W9">
        <f>VLOOKUP($F9,'(참고)타워 스텟 가치'!$B$7:$L$11,W$2,0)+(VLOOKUP($F9,'(참고)타워 스텟 가치'!$B$7:$L$11,W$2,0)*$E9)</f>
        <v>3.5437500000000002</v>
      </c>
      <c r="X9">
        <f>VLOOKUP($F9,'(참고)타워 스텟 가치'!$B$7:$L$11,X$2,0)+(VLOOKUP($F9,'(참고)타워 스텟 가치'!$B$7:$L$11,X$2,0)*$E9)</f>
        <v>0.42</v>
      </c>
      <c r="Y9">
        <f>VLOOKUP($F9,'(참고)타워 스텟 가치'!$B$7:$L$11,Y$2,0)+(VLOOKUP($F9,'(참고)타워 스텟 가치'!$B$7:$L$11,Y$2,0)*$E9)</f>
        <v>0</v>
      </c>
      <c r="Z9">
        <f>VLOOKUP($F9,'(참고)타워 스텟 가치'!$B$7:$L$11,Z$2,0)+(VLOOKUP($F9,'(참고)타워 스텟 가치'!$B$7:$L$11,Z$2,0)*$E9)</f>
        <v>0</v>
      </c>
      <c r="AA9">
        <f>VLOOKUP($F9,'(참고)타워 스텟 가치'!$B$7:$L$11,AA$2,0)+(VLOOKUP($F9,'(참고)타워 스텟 가치'!$B$7:$L$11,AA$2,0)*$E9)</f>
        <v>1.4</v>
      </c>
      <c r="AB9">
        <f>SUM('스테이지별 몬스터 스텟'!S9*'(참고)타워 스텟 가치'!$Q$17,'스테이지별 몬스터 스텟'!T9*'(참고)타워 스텟 가치'!$R$17,'스테이지별 몬스터 스텟'!U9*'(참고)타워 스텟 가치'!$S$17,'스테이지별 몬스터 스텟'!V9*'(참고)타워 스텟 가치'!$T$17,'스테이지별 몬스터 스텟'!W9*'(참고)타워 스텟 가치'!$U$17,'스테이지별 몬스터 스텟'!X9*'(참고)타워 스텟 가치'!$V$17,'스테이지별 몬스터 스텟'!Y9*'(참고)타워 스텟 가치'!$W$17,'스테이지별 몬스터 스텟'!Z9*'(참고)타워 스텟 가치'!$X$17,'스테이지별 몬스터 스텟'!AA9*'(참고)타워 스텟 가치'!$Y$17)</f>
        <v>11018.835625</v>
      </c>
      <c r="AC9">
        <v>2</v>
      </c>
      <c r="AD9">
        <f>VLOOKUP($F9,'(참고)타워 스텟 가치'!$B$12:$L$16,AD$2,0)+(VLOOKUP($F9,'(참고)타워 스텟 가치'!$B$12:$L$16,AD$2,0)*$E9)</f>
        <v>17.71875</v>
      </c>
      <c r="AE9">
        <f>VLOOKUP($F9,'(참고)타워 스텟 가치'!$B$12:$L$16,AE$2,0)+(VLOOKUP($F9,'(참고)타워 스텟 가치'!$B$12:$L$16,AE$2,0)*$E9)</f>
        <v>21.262499999999999</v>
      </c>
      <c r="AF9">
        <f>VLOOKUP($F9,'(참고)타워 스텟 가치'!$B$12:$L$16,AF$2,0)+(VLOOKUP($F9,'(참고)타워 스텟 가치'!$B$12:$L$16,AF$2,0)*$E9)</f>
        <v>7000</v>
      </c>
      <c r="AG9">
        <f>VLOOKUP($F9,'(참고)타워 스텟 가치'!$B$12:$L$16,AG$2,0)+(VLOOKUP($F9,'(참고)타워 스텟 가치'!$B$12:$L$16,AG$2,0)*$E9)</f>
        <v>106.3125</v>
      </c>
      <c r="AH9">
        <f>VLOOKUP($F9,'(참고)타워 스텟 가치'!$B$12:$L$16,AH$2,0)+(VLOOKUP($F9,'(참고)타워 스텟 가치'!$B$12:$L$16,AH$2,0)*$E9)</f>
        <v>3.5437500000000002</v>
      </c>
      <c r="AI9">
        <f>VLOOKUP($F9,'(참고)타워 스텟 가치'!$B$12:$L$16,AI$2,0)+(VLOOKUP($F9,'(참고)타워 스텟 가치'!$B$12:$L$16,AI$2,0)*$E9)</f>
        <v>0.42</v>
      </c>
      <c r="AJ9">
        <f>VLOOKUP($F9,'(참고)타워 스텟 가치'!$B$12:$L$16,AJ$2,0)+(VLOOKUP($F9,'(참고)타워 스텟 가치'!$B$12:$L$16,AJ$2,0)*$E9)</f>
        <v>0</v>
      </c>
      <c r="AK9">
        <f>VLOOKUP($F9,'(참고)타워 스텟 가치'!$B$12:$L$16,AK$2,0)+(VLOOKUP($F9,'(참고)타워 스텟 가치'!$B$12:$L$16,AK$2,0)*$E9)</f>
        <v>0</v>
      </c>
      <c r="AL9">
        <f>VLOOKUP($F9,'(참고)타워 스텟 가치'!$B$12:$L$16,AL$2,0)+(VLOOKUP($F9,'(참고)타워 스텟 가치'!$B$12:$L$16,AL$2,0)*$E9)</f>
        <v>2.8</v>
      </c>
      <c r="AM9">
        <f>SUM('스테이지별 몬스터 스텟'!AD9*'(참고)타워 스텟 가치'!$Q$17,'스테이지별 몬스터 스텟'!AE9*'(참고)타워 스텟 가치'!$R$17,'스테이지별 몬스터 스텟'!AF9*'(참고)타워 스텟 가치'!$S$17,'스테이지별 몬스터 스텟'!AG9*'(참고)타워 스텟 가치'!$T$17,'스테이지별 몬스터 스텟'!AH9*'(참고)타워 스텟 가치'!$U$17,'스테이지별 몬스터 스텟'!AI9*'(참고)타워 스텟 가치'!$V$17,'스테이지별 몬스터 스텟'!AJ9*'(참고)타워 스텟 가치'!$W$17,'스테이지별 몬스터 스텟'!AK9*'(참고)타워 스텟 가치'!$X$17,'스테이지별 몬스터 스텟'!AL9*'(참고)타워 스텟 가치'!$Y$17)</f>
        <v>10793.063749999999</v>
      </c>
      <c r="AN9">
        <v>3</v>
      </c>
    </row>
    <row r="10" spans="2:40" x14ac:dyDescent="0.3">
      <c r="C10">
        <v>1</v>
      </c>
      <c r="D10">
        <v>2</v>
      </c>
      <c r="E10" s="52">
        <f>VLOOKUP(D10,'스테이지별 난이도 설정'!B:C,2,0)</f>
        <v>0.8</v>
      </c>
      <c r="F10" t="str">
        <f t="shared" ref="F10:F17" si="1">F5</f>
        <v>일반</v>
      </c>
      <c r="G10">
        <f t="shared" si="0"/>
        <v>6</v>
      </c>
      <c r="H10">
        <f>VLOOKUP($F10,'(참고)타워 스텟 가치'!$B$2:$L$6,H$2,0)+(VLOOKUP($F10,'(참고)타워 스텟 가치'!$B$2:$L$6,H$2,0)*$E10)</f>
        <v>13.5</v>
      </c>
      <c r="I10">
        <f>VLOOKUP($F10,'(참고)타워 스텟 가치'!$B$2:$L$6,I$2,0)+(VLOOKUP($F10,'(참고)타워 스텟 가치'!$B$2:$L$6,I$2,0)*$E10)</f>
        <v>2.7</v>
      </c>
      <c r="J10">
        <f>VLOOKUP($F10,'(참고)타워 스텟 가치'!$B$2:$L$6,J$2,0)+(VLOOKUP($F10,'(참고)타워 스텟 가치'!$B$2:$L$6,J$2,0)*$E10)</f>
        <v>9000</v>
      </c>
      <c r="K10">
        <f>VLOOKUP($F10,'(참고)타워 스텟 가치'!$B$2:$L$6,K$2,0)+(VLOOKUP($F10,'(참고)타워 스텟 가치'!$B$2:$L$6,K$2,0)*$E10)</f>
        <v>54</v>
      </c>
      <c r="L10">
        <f>VLOOKUP($F10,'(참고)타워 스텟 가치'!$B$2:$L$6,L$2,0)+(VLOOKUP($F10,'(참고)타워 스텟 가치'!$B$2:$L$6,L$2,0)*$E10)</f>
        <v>0.9</v>
      </c>
      <c r="M10">
        <f>VLOOKUP($F10,'(참고)타워 스텟 가치'!$B$2:$L$6,M$2,0)+(VLOOKUP($F10,'(참고)타워 스텟 가치'!$B$2:$L$6,M$2,0)*$E10)</f>
        <v>0.54</v>
      </c>
      <c r="N10">
        <f>VLOOKUP($F10,'(참고)타워 스텟 가치'!$B$2:$L$6,N$2,0)+(VLOOKUP($F10,'(참고)타워 스텟 가치'!$B$2:$L$6,N$2,0)*$E10)</f>
        <v>0</v>
      </c>
      <c r="O10">
        <f>VLOOKUP($F10,'(참고)타워 스텟 가치'!$B$2:$L$6,O$2,0)+(VLOOKUP($F10,'(참고)타워 스텟 가치'!$B$2:$L$6,O$2,0)*$E10)</f>
        <v>0</v>
      </c>
      <c r="P10">
        <f>VLOOKUP($F10,'(참고)타워 스텟 가치'!$B$2:$L$6,P$2,0)+(VLOOKUP($F10,'(참고)타워 스텟 가치'!$B$2:$L$6,P$2,0)*$E10)</f>
        <v>1.2599999999999998</v>
      </c>
      <c r="Q10">
        <f>SUM('스테이지별 몬스터 스텟'!H10*'(참고)타워 스텟 가치'!$Q$17,'스테이지별 몬스터 스텟'!I10*'(참고)타워 스텟 가치'!$R$17,'스테이지별 몬스터 스텟'!J10*'(참고)타워 스텟 가치'!$S$17,'스테이지별 몬스터 스텟'!K10*'(참고)타워 스텟 가치'!$T$17,'스테이지별 몬스터 스텟'!L10*'(참고)타워 스텟 가치'!$U$17,'스테이지별 몬스터 스텟'!M10*'(참고)타워 스텟 가치'!$V$17,'스테이지별 몬스터 스텟'!N10*'(참고)타워 스텟 가치'!$W$17,'스테이지별 몬스터 스텟'!O10*'(참고)타워 스텟 가치'!$X$17,'스테이지별 몬스터 스텟'!P10*'(참고)타워 스텟 가치'!$Y$17)</f>
        <v>13643.91</v>
      </c>
      <c r="R10">
        <v>1</v>
      </c>
      <c r="S10">
        <f>VLOOKUP($F10,'(참고)타워 스텟 가치'!$B$7:$L$11,S$2,0)+(VLOOKUP($F10,'(참고)타워 스텟 가치'!$B$7:$L$11,S$2,0)*$E10)</f>
        <v>4.5</v>
      </c>
      <c r="T10">
        <f>VLOOKUP($F10,'(참고)타워 스텟 가치'!$B$7:$L$11,T$2,0)+(VLOOKUP($F10,'(참고)타워 스텟 가치'!$B$7:$L$11,T$2,0)*$E10)</f>
        <v>8.1</v>
      </c>
      <c r="U10">
        <f>VLOOKUP($F10,'(참고)타워 스텟 가치'!$B$7:$L$11,U$2,0)+(VLOOKUP($F10,'(참고)타워 스텟 가치'!$B$7:$L$11,U$2,0)*$E10)</f>
        <v>9000</v>
      </c>
      <c r="V10">
        <f>VLOOKUP($F10,'(참고)타워 스텟 가치'!$B$7:$L$11,V$2,0)+(VLOOKUP($F10,'(참고)타워 스텟 가치'!$B$7:$L$11,V$2,0)*$E10)</f>
        <v>54</v>
      </c>
      <c r="W10">
        <f>VLOOKUP($F10,'(참고)타워 스텟 가치'!$B$7:$L$11,W$2,0)+(VLOOKUP($F10,'(참고)타워 스텟 가치'!$B$7:$L$11,W$2,0)*$E10)</f>
        <v>0.9</v>
      </c>
      <c r="X10">
        <f>VLOOKUP($F10,'(참고)타워 스텟 가치'!$B$7:$L$11,X$2,0)+(VLOOKUP($F10,'(참고)타워 스텟 가치'!$B$7:$L$11,X$2,0)*$E10)</f>
        <v>0.54</v>
      </c>
      <c r="Y10">
        <f>VLOOKUP($F10,'(참고)타워 스텟 가치'!$B$7:$L$11,Y$2,0)+(VLOOKUP($F10,'(참고)타워 스텟 가치'!$B$7:$L$11,Y$2,0)*$E10)</f>
        <v>0</v>
      </c>
      <c r="Z10">
        <f>VLOOKUP($F10,'(참고)타워 스텟 가치'!$B$7:$L$11,Z$2,0)+(VLOOKUP($F10,'(참고)타워 스텟 가치'!$B$7:$L$11,Z$2,0)*$E10)</f>
        <v>0</v>
      </c>
      <c r="AA10">
        <f>VLOOKUP($F10,'(참고)타워 스텟 가치'!$B$7:$L$11,AA$2,0)+(VLOOKUP($F10,'(참고)타워 스텟 가치'!$B$7:$L$11,AA$2,0)*$E10)</f>
        <v>1.2599999999999998</v>
      </c>
      <c r="AB10">
        <f>SUM('스테이지별 몬스터 스텟'!S10*'(참고)타워 스텟 가치'!$Q$17,'스테이지별 몬스터 스텟'!T10*'(참고)타워 스텟 가치'!$R$17,'스테이지별 몬스터 스텟'!U10*'(참고)타워 스텟 가치'!$S$17,'스테이지별 몬스터 스텟'!V10*'(참고)타워 스텟 가치'!$T$17,'스테이지별 몬스터 스텟'!W10*'(참고)타워 스텟 가치'!$U$17,'스테이지별 몬스터 스텟'!X10*'(참고)타워 스텟 가치'!$V$17,'스테이지별 몬스터 스텟'!Y10*'(참고)타워 스텟 가치'!$W$17,'스테이지별 몬스터 스텟'!Z10*'(참고)타워 스텟 가치'!$X$17,'스테이지별 몬스터 스텟'!AA10*'(참고)타워 스텟 가치'!$Y$17)</f>
        <v>13634.01</v>
      </c>
      <c r="AC10">
        <v>2</v>
      </c>
      <c r="AD10">
        <f>VLOOKUP($F10,'(참고)타워 스텟 가치'!$B$12:$L$16,AD$2,0)+(VLOOKUP($F10,'(참고)타워 스텟 가치'!$B$12:$L$16,AD$2,0)*$E10)</f>
        <v>4.5</v>
      </c>
      <c r="AE10">
        <f>VLOOKUP($F10,'(참고)타워 스텟 가치'!$B$12:$L$16,AE$2,0)+(VLOOKUP($F10,'(참고)타워 스텟 가치'!$B$12:$L$16,AE$2,0)*$E10)</f>
        <v>5.4</v>
      </c>
      <c r="AF10">
        <f>VLOOKUP($F10,'(참고)타워 스텟 가치'!$B$12:$L$16,AF$2,0)+(VLOOKUP($F10,'(참고)타워 스텟 가치'!$B$12:$L$16,AF$2,0)*$E10)</f>
        <v>9000</v>
      </c>
      <c r="AG10">
        <f>VLOOKUP($F10,'(참고)타워 스텟 가치'!$B$12:$L$16,AG$2,0)+(VLOOKUP($F10,'(참고)타워 스텟 가치'!$B$12:$L$16,AG$2,0)*$E10)</f>
        <v>27</v>
      </c>
      <c r="AH10">
        <f>VLOOKUP($F10,'(참고)타워 스텟 가치'!$B$12:$L$16,AH$2,0)+(VLOOKUP($F10,'(참고)타워 스텟 가치'!$B$12:$L$16,AH$2,0)*$E10)</f>
        <v>0.9</v>
      </c>
      <c r="AI10">
        <f>VLOOKUP($F10,'(참고)타워 스텟 가치'!$B$12:$L$16,AI$2,0)+(VLOOKUP($F10,'(참고)타워 스텟 가치'!$B$12:$L$16,AI$2,0)*$E10)</f>
        <v>0.54</v>
      </c>
      <c r="AJ10">
        <f>VLOOKUP($F10,'(참고)타워 스텟 가치'!$B$12:$L$16,AJ$2,0)+(VLOOKUP($F10,'(참고)타워 스텟 가치'!$B$12:$L$16,AJ$2,0)*$E10)</f>
        <v>0</v>
      </c>
      <c r="AK10">
        <f>VLOOKUP($F10,'(참고)타워 스텟 가치'!$B$12:$L$16,AK$2,0)+(VLOOKUP($F10,'(참고)타워 스텟 가치'!$B$12:$L$16,AK$2,0)*$E10)</f>
        <v>0</v>
      </c>
      <c r="AL10">
        <f>VLOOKUP($F10,'(참고)타워 스텟 가치'!$B$12:$L$16,AL$2,0)+(VLOOKUP($F10,'(참고)타워 스텟 가치'!$B$12:$L$16,AL$2,0)*$E10)</f>
        <v>2.5199999999999996</v>
      </c>
      <c r="AM10">
        <f>SUM('스테이지별 몬스터 스텟'!AD10*'(참고)타워 스텟 가치'!$Q$17,'스테이지별 몬스터 스텟'!AE10*'(참고)타워 스텟 가치'!$R$17,'스테이지별 몬스터 스텟'!AF10*'(참고)타워 스텟 가치'!$S$17,'스테이지별 몬스터 스텟'!AG10*'(참고)타워 스텟 가치'!$T$17,'스테이지별 몬스터 스텟'!AH10*'(참고)타워 스텟 가치'!$U$17,'스테이지별 몬스터 스텟'!AI10*'(참고)타워 스텟 가치'!$V$17,'스테이지별 몬스터 스텟'!AJ10*'(참고)타워 스텟 가치'!$W$17,'스테이지별 몬스터 스텟'!AK10*'(참고)타워 스텟 가치'!$X$17,'스테이지별 몬스터 스텟'!AL10*'(참고)타워 스텟 가치'!$Y$17)</f>
        <v>13578.480000000001</v>
      </c>
      <c r="AN10">
        <v>3</v>
      </c>
    </row>
    <row r="11" spans="2:40" x14ac:dyDescent="0.3">
      <c r="C11">
        <v>2</v>
      </c>
      <c r="D11">
        <v>2</v>
      </c>
      <c r="E11" s="52">
        <f>VLOOKUP(D11,'스테이지별 난이도 설정'!B:C,2,0)</f>
        <v>0.8</v>
      </c>
      <c r="F11" t="str">
        <f t="shared" si="1"/>
        <v>레어</v>
      </c>
      <c r="G11">
        <f t="shared" si="0"/>
        <v>6</v>
      </c>
      <c r="H11">
        <f>VLOOKUP($F11,'(참고)타워 스텟 가치'!$B$2:$L$6,H$2,0)+(VLOOKUP($F11,'(참고)타워 스텟 가치'!$B$2:$L$6,H$2,0)*$E11)</f>
        <v>20.25</v>
      </c>
      <c r="I11">
        <f>VLOOKUP($F11,'(참고)타워 스텟 가치'!$B$2:$L$6,I$2,0)+(VLOOKUP($F11,'(참고)타워 스텟 가치'!$B$2:$L$6,I$2,0)*$E11)</f>
        <v>4.05</v>
      </c>
      <c r="J11">
        <f>VLOOKUP($F11,'(참고)타워 스텟 가치'!$B$2:$L$6,J$2,0)+(VLOOKUP($F11,'(참고)타워 스텟 가치'!$B$2:$L$6,J$2,0)*$E11)</f>
        <v>9000</v>
      </c>
      <c r="K11">
        <f>VLOOKUP($F11,'(참고)타워 스텟 가치'!$B$2:$L$6,K$2,0)+(VLOOKUP($F11,'(참고)타워 스텟 가치'!$B$2:$L$6,K$2,0)*$E11)</f>
        <v>81</v>
      </c>
      <c r="L11">
        <f>VLOOKUP($F11,'(참고)타워 스텟 가치'!$B$2:$L$6,L$2,0)+(VLOOKUP($F11,'(참고)타워 스텟 가치'!$B$2:$L$6,L$2,0)*$E11)</f>
        <v>1.35</v>
      </c>
      <c r="M11">
        <f>VLOOKUP($F11,'(참고)타워 스텟 가치'!$B$2:$L$6,M$2,0)+(VLOOKUP($F11,'(참고)타워 스텟 가치'!$B$2:$L$6,M$2,0)*$E11)</f>
        <v>0.54</v>
      </c>
      <c r="N11">
        <f>VLOOKUP($F11,'(참고)타워 스텟 가치'!$B$2:$L$6,N$2,0)+(VLOOKUP($F11,'(참고)타워 스텟 가치'!$B$2:$L$6,N$2,0)*$E11)</f>
        <v>0</v>
      </c>
      <c r="O11">
        <f>VLOOKUP($F11,'(참고)타워 스텟 가치'!$B$2:$L$6,O$2,0)+(VLOOKUP($F11,'(참고)타워 스텟 가치'!$B$2:$L$6,O$2,0)*$E11)</f>
        <v>0</v>
      </c>
      <c r="P11">
        <f>VLOOKUP($F11,'(참고)타워 스텟 가치'!$B$2:$L$6,P$2,0)+(VLOOKUP($F11,'(참고)타워 스텟 가치'!$B$2:$L$6,P$2,0)*$E11)</f>
        <v>1.2599999999999998</v>
      </c>
      <c r="Q11">
        <f>SUM('스테이지별 몬스터 스텟'!H11*'(참고)타워 스텟 가치'!$Q$17,'스테이지별 몬스터 스텟'!I11*'(참고)타워 스텟 가치'!$R$17,'스테이지별 몬스터 스텟'!J11*'(참고)타워 스텟 가치'!$S$17,'스테이지별 몬스터 스텟'!K11*'(참고)타워 스텟 가치'!$T$17,'스테이지별 몬스터 스텟'!L11*'(참고)타워 스텟 가치'!$U$17,'스테이지별 몬스터 스텟'!M11*'(참고)타워 스텟 가치'!$V$17,'스테이지별 몬스터 스텟'!N11*'(참고)타워 스텟 가치'!$W$17,'스테이지별 몬스터 스텟'!O11*'(참고)타워 스텟 가치'!$X$17,'스테이지별 몬스터 스텟'!P11*'(참고)타워 스텟 가치'!$Y$17)</f>
        <v>13714.335000000003</v>
      </c>
      <c r="R11">
        <v>1</v>
      </c>
      <c r="S11">
        <f>VLOOKUP($F11,'(참고)타워 스텟 가치'!$B$7:$L$11,S$2,0)+(VLOOKUP($F11,'(참고)타워 스텟 가치'!$B$7:$L$11,S$2,0)*$E11)</f>
        <v>6.75</v>
      </c>
      <c r="T11">
        <f>VLOOKUP($F11,'(참고)타워 스텟 가치'!$B$7:$L$11,T$2,0)+(VLOOKUP($F11,'(참고)타워 스텟 가치'!$B$7:$L$11,T$2,0)*$E11)</f>
        <v>12.15</v>
      </c>
      <c r="U11">
        <f>VLOOKUP($F11,'(참고)타워 스텟 가치'!$B$7:$L$11,U$2,0)+(VLOOKUP($F11,'(참고)타워 스텟 가치'!$B$7:$L$11,U$2,0)*$E11)</f>
        <v>9000</v>
      </c>
      <c r="V11">
        <f>VLOOKUP($F11,'(참고)타워 스텟 가치'!$B$7:$L$11,V$2,0)+(VLOOKUP($F11,'(참고)타워 스텟 가치'!$B$7:$L$11,V$2,0)*$E11)</f>
        <v>81</v>
      </c>
      <c r="W11">
        <f>VLOOKUP($F11,'(참고)타워 스텟 가치'!$B$7:$L$11,W$2,0)+(VLOOKUP($F11,'(참고)타워 스텟 가치'!$B$7:$L$11,W$2,0)*$E11)</f>
        <v>1.35</v>
      </c>
      <c r="X11">
        <f>VLOOKUP($F11,'(참고)타워 스텟 가치'!$B$7:$L$11,X$2,0)+(VLOOKUP($F11,'(참고)타워 스텟 가치'!$B$7:$L$11,X$2,0)*$E11)</f>
        <v>0.54</v>
      </c>
      <c r="Y11">
        <f>VLOOKUP($F11,'(참고)타워 스텟 가치'!$B$7:$L$11,Y$2,0)+(VLOOKUP($F11,'(참고)타워 스텟 가치'!$B$7:$L$11,Y$2,0)*$E11)</f>
        <v>0</v>
      </c>
      <c r="Z11">
        <f>VLOOKUP($F11,'(참고)타워 스텟 가치'!$B$7:$L$11,Z$2,0)+(VLOOKUP($F11,'(참고)타워 스텟 가치'!$B$7:$L$11,Z$2,0)*$E11)</f>
        <v>0</v>
      </c>
      <c r="AA11">
        <f>VLOOKUP($F11,'(참고)타워 스텟 가치'!$B$7:$L$11,AA$2,0)+(VLOOKUP($F11,'(참고)타워 스텟 가치'!$B$7:$L$11,AA$2,0)*$E11)</f>
        <v>1.2599999999999998</v>
      </c>
      <c r="AB11">
        <f>SUM('스테이지별 몬스터 스텟'!S11*'(참고)타워 스텟 가치'!$Q$17,'스테이지별 몬스터 스텟'!T11*'(참고)타워 스텟 가치'!$R$17,'스테이지별 몬스터 스텟'!U11*'(참고)타워 스텟 가치'!$S$17,'스테이지별 몬스터 스텟'!V11*'(참고)타워 스텟 가치'!$T$17,'스테이지별 몬스터 스텟'!W11*'(참고)타워 스텟 가치'!$U$17,'스테이지별 몬스터 스텟'!X11*'(참고)타워 스텟 가치'!$V$17,'스테이지별 몬스터 스텟'!Y11*'(참고)타워 스텟 가치'!$W$17,'스테이지별 몬스터 스텟'!Z11*'(참고)타워 스텟 가치'!$X$17,'스테이지별 몬스터 스텟'!AA11*'(참고)타워 스텟 가치'!$Y$17)</f>
        <v>13699.485000000002</v>
      </c>
      <c r="AC11">
        <v>2</v>
      </c>
      <c r="AD11">
        <f>VLOOKUP($F11,'(참고)타워 스텟 가치'!$B$12:$L$16,AD$2,0)+(VLOOKUP($F11,'(참고)타워 스텟 가치'!$B$12:$L$16,AD$2,0)*$E11)</f>
        <v>6.75</v>
      </c>
      <c r="AE11">
        <f>VLOOKUP($F11,'(참고)타워 스텟 가치'!$B$12:$L$16,AE$2,0)+(VLOOKUP($F11,'(참고)타워 스텟 가치'!$B$12:$L$16,AE$2,0)*$E11)</f>
        <v>8.1</v>
      </c>
      <c r="AF11">
        <f>VLOOKUP($F11,'(참고)타워 스텟 가치'!$B$12:$L$16,AF$2,0)+(VLOOKUP($F11,'(참고)타워 스텟 가치'!$B$12:$L$16,AF$2,0)*$E11)</f>
        <v>9000</v>
      </c>
      <c r="AG11">
        <f>VLOOKUP($F11,'(참고)타워 스텟 가치'!$B$12:$L$16,AG$2,0)+(VLOOKUP($F11,'(참고)타워 스텟 가치'!$B$12:$L$16,AG$2,0)*$E11)</f>
        <v>40.5</v>
      </c>
      <c r="AH11">
        <f>VLOOKUP($F11,'(참고)타워 스텟 가치'!$B$12:$L$16,AH$2,0)+(VLOOKUP($F11,'(참고)타워 스텟 가치'!$B$12:$L$16,AH$2,0)*$E11)</f>
        <v>1.35</v>
      </c>
      <c r="AI11">
        <f>VLOOKUP($F11,'(참고)타워 스텟 가치'!$B$12:$L$16,AI$2,0)+(VLOOKUP($F11,'(참고)타워 스텟 가치'!$B$12:$L$16,AI$2,0)*$E11)</f>
        <v>0.54</v>
      </c>
      <c r="AJ11">
        <f>VLOOKUP($F11,'(참고)타워 스텟 가치'!$B$12:$L$16,AJ$2,0)+(VLOOKUP($F11,'(참고)타워 스텟 가치'!$B$12:$L$16,AJ$2,0)*$E11)</f>
        <v>0</v>
      </c>
      <c r="AK11">
        <f>VLOOKUP($F11,'(참고)타워 스텟 가치'!$B$12:$L$16,AK$2,0)+(VLOOKUP($F11,'(참고)타워 스텟 가치'!$B$12:$L$16,AK$2,0)*$E11)</f>
        <v>0</v>
      </c>
      <c r="AL11">
        <f>VLOOKUP($F11,'(참고)타워 스텟 가치'!$B$12:$L$16,AL$2,0)+(VLOOKUP($F11,'(참고)타워 스텟 가치'!$B$12:$L$16,AL$2,0)*$E11)</f>
        <v>2.5199999999999996</v>
      </c>
      <c r="AM11">
        <f>SUM('스테이지별 몬스터 스텟'!AD11*'(참고)타워 스텟 가치'!$Q$17,'스테이지별 몬스터 스텟'!AE11*'(참고)타워 스텟 가치'!$R$17,'스테이지별 몬스터 스텟'!AF11*'(참고)타워 스텟 가치'!$S$17,'스테이지별 몬스터 스텟'!AG11*'(참고)타워 스텟 가치'!$T$17,'스테이지별 몬스터 스텟'!AH11*'(참고)타워 스텟 가치'!$U$17,'스테이지별 몬스터 스텟'!AI11*'(참고)타워 스텟 가치'!$V$17,'스테이지별 몬스터 스텟'!AJ11*'(참고)타워 스텟 가치'!$W$17,'스테이지별 몬스터 스텟'!AK11*'(참고)타워 스텟 가치'!$X$17,'스테이지별 몬스터 스텟'!AL11*'(참고)타워 스텟 가치'!$Y$17)</f>
        <v>13614.930000000002</v>
      </c>
      <c r="AN11">
        <v>3</v>
      </c>
    </row>
    <row r="12" spans="2:40" x14ac:dyDescent="0.3">
      <c r="C12">
        <v>3</v>
      </c>
      <c r="D12">
        <v>2</v>
      </c>
      <c r="E12" s="52">
        <f>VLOOKUP(D12,'스테이지별 난이도 설정'!B:C,2,0)</f>
        <v>0.8</v>
      </c>
      <c r="F12" t="str">
        <f t="shared" si="1"/>
        <v>에픽</v>
      </c>
      <c r="G12">
        <f t="shared" si="0"/>
        <v>6</v>
      </c>
      <c r="H12">
        <f>VLOOKUP($F12,'(참고)타워 스텟 가치'!$B$2:$L$6,H$2,0)+(VLOOKUP($F12,'(참고)타워 스텟 가치'!$B$2:$L$6,H$2,0)*$E12)</f>
        <v>30.375</v>
      </c>
      <c r="I12">
        <f>VLOOKUP($F12,'(참고)타워 스텟 가치'!$B$2:$L$6,I$2,0)+(VLOOKUP($F12,'(참고)타워 스텟 가치'!$B$2:$L$6,I$2,0)*$E12)</f>
        <v>6.0750000000000002</v>
      </c>
      <c r="J12">
        <f>VLOOKUP($F12,'(참고)타워 스텟 가치'!$B$2:$L$6,J$2,0)+(VLOOKUP($F12,'(참고)타워 스텟 가치'!$B$2:$L$6,J$2,0)*$E12)</f>
        <v>9000</v>
      </c>
      <c r="K12">
        <f>VLOOKUP($F12,'(참고)타워 스텟 가치'!$B$2:$L$6,K$2,0)+(VLOOKUP($F12,'(참고)타워 스텟 가치'!$B$2:$L$6,K$2,0)*$E12)</f>
        <v>121.5</v>
      </c>
      <c r="L12">
        <f>VLOOKUP($F12,'(참고)타워 스텟 가치'!$B$2:$L$6,L$2,0)+(VLOOKUP($F12,'(참고)타워 스텟 가치'!$B$2:$L$6,L$2,0)*$E12)</f>
        <v>2.0249999999999999</v>
      </c>
      <c r="M12">
        <f>VLOOKUP($F12,'(참고)타워 스텟 가치'!$B$2:$L$6,M$2,0)+(VLOOKUP($F12,'(참고)타워 스텟 가치'!$B$2:$L$6,M$2,0)*$E12)</f>
        <v>0.54</v>
      </c>
      <c r="N12">
        <f>VLOOKUP($F12,'(참고)타워 스텟 가치'!$B$2:$L$6,N$2,0)+(VLOOKUP($F12,'(참고)타워 스텟 가치'!$B$2:$L$6,N$2,0)*$E12)</f>
        <v>0</v>
      </c>
      <c r="O12">
        <f>VLOOKUP($F12,'(참고)타워 스텟 가치'!$B$2:$L$6,O$2,0)+(VLOOKUP($F12,'(참고)타워 스텟 가치'!$B$2:$L$6,O$2,0)*$E12)</f>
        <v>0</v>
      </c>
      <c r="P12">
        <f>VLOOKUP($F12,'(참고)타워 스텟 가치'!$B$2:$L$6,P$2,0)+(VLOOKUP($F12,'(참고)타워 스텟 가치'!$B$2:$L$6,P$2,0)*$E12)</f>
        <v>1.2599999999999998</v>
      </c>
      <c r="Q12">
        <f>SUM('스테이지별 몬스터 스텟'!H12*'(참고)타워 스텟 가치'!$Q$17,'스테이지별 몬스터 스텟'!I12*'(참고)타워 스텟 가치'!$R$17,'스테이지별 몬스터 스텟'!J12*'(참고)타워 스텟 가치'!$S$17,'스테이지별 몬스터 스텟'!K12*'(참고)타워 스텟 가치'!$T$17,'스테이지별 몬스터 스텟'!L12*'(참고)타워 스텟 가치'!$U$17,'스테이지별 몬스터 스텟'!M12*'(참고)타워 스텟 가치'!$V$17,'스테이지별 몬스터 스텟'!N12*'(참고)타워 스텟 가치'!$W$17,'스테이지별 몬스터 스텟'!O12*'(참고)타워 스텟 가치'!$X$17,'스테이지별 몬스터 스텟'!P12*'(참고)타워 스텟 가치'!$Y$17)</f>
        <v>13819.9725</v>
      </c>
      <c r="R12">
        <v>1</v>
      </c>
      <c r="S12">
        <f>VLOOKUP($F12,'(참고)타워 스텟 가치'!$B$7:$L$11,S$2,0)+(VLOOKUP($F12,'(참고)타워 스텟 가치'!$B$7:$L$11,S$2,0)*$E12)</f>
        <v>10.125</v>
      </c>
      <c r="T12">
        <f>VLOOKUP($F12,'(참고)타워 스텟 가치'!$B$7:$L$11,T$2,0)+(VLOOKUP($F12,'(참고)타워 스텟 가치'!$B$7:$L$11,T$2,0)*$E12)</f>
        <v>18.225000000000001</v>
      </c>
      <c r="U12">
        <f>VLOOKUP($F12,'(참고)타워 스텟 가치'!$B$7:$L$11,U$2,0)+(VLOOKUP($F12,'(참고)타워 스텟 가치'!$B$7:$L$11,U$2,0)*$E12)</f>
        <v>9000</v>
      </c>
      <c r="V12">
        <f>VLOOKUP($F12,'(참고)타워 스텟 가치'!$B$7:$L$11,V$2,0)+(VLOOKUP($F12,'(참고)타워 스텟 가치'!$B$7:$L$11,V$2,0)*$E12)</f>
        <v>121.5</v>
      </c>
      <c r="W12">
        <f>VLOOKUP($F12,'(참고)타워 스텟 가치'!$B$7:$L$11,W$2,0)+(VLOOKUP($F12,'(참고)타워 스텟 가치'!$B$7:$L$11,W$2,0)*$E12)</f>
        <v>2.0249999999999999</v>
      </c>
      <c r="X12">
        <f>VLOOKUP($F12,'(참고)타워 스텟 가치'!$B$7:$L$11,X$2,0)+(VLOOKUP($F12,'(참고)타워 스텟 가치'!$B$7:$L$11,X$2,0)*$E12)</f>
        <v>0.54</v>
      </c>
      <c r="Y12">
        <f>VLOOKUP($F12,'(참고)타워 스텟 가치'!$B$7:$L$11,Y$2,0)+(VLOOKUP($F12,'(참고)타워 스텟 가치'!$B$7:$L$11,Y$2,0)*$E12)</f>
        <v>0</v>
      </c>
      <c r="Z12">
        <f>VLOOKUP($F12,'(참고)타워 스텟 가치'!$B$7:$L$11,Z$2,0)+(VLOOKUP($F12,'(참고)타워 스텟 가치'!$B$7:$L$11,Z$2,0)*$E12)</f>
        <v>0</v>
      </c>
      <c r="AA12">
        <f>VLOOKUP($F12,'(참고)타워 스텟 가치'!$B$7:$L$11,AA$2,0)+(VLOOKUP($F12,'(참고)타워 스텟 가치'!$B$7:$L$11,AA$2,0)*$E12)</f>
        <v>1.2599999999999998</v>
      </c>
      <c r="AB12">
        <f>SUM('스테이지별 몬스터 스텟'!S12*'(참고)타워 스텟 가치'!$Q$17,'스테이지별 몬스터 스텟'!T12*'(참고)타워 스텟 가치'!$R$17,'스테이지별 몬스터 스텟'!U12*'(참고)타워 스텟 가치'!$S$17,'스테이지별 몬스터 스텟'!V12*'(참고)타워 스텟 가치'!$T$17,'스테이지별 몬스터 스텟'!W12*'(참고)타워 스텟 가치'!$U$17,'스테이지별 몬스터 스텟'!X12*'(참고)타워 스텟 가치'!$V$17,'스테이지별 몬스터 스텟'!Y12*'(참고)타워 스텟 가치'!$W$17,'스테이지별 몬스터 스텟'!Z12*'(참고)타워 스텟 가치'!$X$17,'스테이지별 몬스터 스텟'!AA12*'(참고)타워 스텟 가치'!$Y$17)</f>
        <v>13797.6975</v>
      </c>
      <c r="AC12">
        <v>2</v>
      </c>
      <c r="AD12">
        <f>VLOOKUP($F12,'(참고)타워 스텟 가치'!$B$12:$L$16,AD$2,0)+(VLOOKUP($F12,'(참고)타워 스텟 가치'!$B$12:$L$16,AD$2,0)*$E12)</f>
        <v>10.125</v>
      </c>
      <c r="AE12">
        <f>VLOOKUP($F12,'(참고)타워 스텟 가치'!$B$12:$L$16,AE$2,0)+(VLOOKUP($F12,'(참고)타워 스텟 가치'!$B$12:$L$16,AE$2,0)*$E12)</f>
        <v>12.15</v>
      </c>
      <c r="AF12">
        <f>VLOOKUP($F12,'(참고)타워 스텟 가치'!$B$12:$L$16,AF$2,0)+(VLOOKUP($F12,'(참고)타워 스텟 가치'!$B$12:$L$16,AF$2,0)*$E12)</f>
        <v>9000</v>
      </c>
      <c r="AG12">
        <f>VLOOKUP($F12,'(참고)타워 스텟 가치'!$B$12:$L$16,AG$2,0)+(VLOOKUP($F12,'(참고)타워 스텟 가치'!$B$12:$L$16,AG$2,0)*$E12)</f>
        <v>60.75</v>
      </c>
      <c r="AH12">
        <f>VLOOKUP($F12,'(참고)타워 스텟 가치'!$B$12:$L$16,AH$2,0)+(VLOOKUP($F12,'(참고)타워 스텟 가치'!$B$12:$L$16,AH$2,0)*$E12)</f>
        <v>2.0249999999999999</v>
      </c>
      <c r="AI12">
        <f>VLOOKUP($F12,'(참고)타워 스텟 가치'!$B$12:$L$16,AI$2,0)+(VLOOKUP($F12,'(참고)타워 스텟 가치'!$B$12:$L$16,AI$2,0)*$E12)</f>
        <v>0.54</v>
      </c>
      <c r="AJ12">
        <f>VLOOKUP($F12,'(참고)타워 스텟 가치'!$B$12:$L$16,AJ$2,0)+(VLOOKUP($F12,'(참고)타워 스텟 가치'!$B$12:$L$16,AJ$2,0)*$E12)</f>
        <v>0</v>
      </c>
      <c r="AK12">
        <f>VLOOKUP($F12,'(참고)타워 스텟 가치'!$B$12:$L$16,AK$2,0)+(VLOOKUP($F12,'(참고)타워 스텟 가치'!$B$12:$L$16,AK$2,0)*$E12)</f>
        <v>0</v>
      </c>
      <c r="AL12">
        <f>VLOOKUP($F12,'(참고)타워 스텟 가치'!$B$12:$L$16,AL$2,0)+(VLOOKUP($F12,'(참고)타워 스텟 가치'!$B$12:$L$16,AL$2,0)*$E12)</f>
        <v>2.5199999999999996</v>
      </c>
      <c r="AM12">
        <f>SUM('스테이지별 몬스터 스텟'!AD12*'(참고)타워 스텟 가치'!$Q$17,'스테이지별 몬스터 스텟'!AE12*'(참고)타워 스텟 가치'!$R$17,'스테이지별 몬스터 스텟'!AF12*'(참고)타워 스텟 가치'!$S$17,'스테이지별 몬스터 스텟'!AG12*'(참고)타워 스텟 가치'!$T$17,'스테이지별 몬스터 스텟'!AH12*'(참고)타워 스텟 가치'!$U$17,'스테이지별 몬스터 스텟'!AI12*'(참고)타워 스텟 가치'!$V$17,'스테이지별 몬스터 스텟'!AJ12*'(참고)타워 스텟 가치'!$W$17,'스테이지별 몬스터 스텟'!AK12*'(참고)타워 스텟 가치'!$X$17,'스테이지별 몬스터 스텟'!AL12*'(참고)타워 스텟 가치'!$Y$17)</f>
        <v>13669.605000000001</v>
      </c>
      <c r="AN12">
        <v>3</v>
      </c>
    </row>
    <row r="13" spans="2:40" x14ac:dyDescent="0.3">
      <c r="C13">
        <v>4</v>
      </c>
      <c r="D13">
        <v>2</v>
      </c>
      <c r="E13" s="52">
        <f>VLOOKUP(D13,'스테이지별 난이도 설정'!B:C,2,0)</f>
        <v>0.8</v>
      </c>
      <c r="F13" t="str">
        <f t="shared" si="1"/>
        <v>유니크</v>
      </c>
      <c r="G13">
        <f t="shared" si="0"/>
        <v>6</v>
      </c>
      <c r="H13">
        <f>VLOOKUP($F13,'(참고)타워 스텟 가치'!$B$2:$L$6,H$2,0)+(VLOOKUP($F13,'(참고)타워 스텟 가치'!$B$2:$L$6,H$2,0)*$E13)</f>
        <v>45.5625</v>
      </c>
      <c r="I13">
        <f>VLOOKUP($F13,'(참고)타워 스텟 가치'!$B$2:$L$6,I$2,0)+(VLOOKUP($F13,'(참고)타워 스텟 가치'!$B$2:$L$6,I$2,0)*$E13)</f>
        <v>9.1125000000000007</v>
      </c>
      <c r="J13">
        <f>VLOOKUP($F13,'(참고)타워 스텟 가치'!$B$2:$L$6,J$2,0)+(VLOOKUP($F13,'(참고)타워 스텟 가치'!$B$2:$L$6,J$2,0)*$E13)</f>
        <v>9000</v>
      </c>
      <c r="K13">
        <f>VLOOKUP($F13,'(참고)타워 스텟 가치'!$B$2:$L$6,K$2,0)+(VLOOKUP($F13,'(참고)타워 스텟 가치'!$B$2:$L$6,K$2,0)*$E13)</f>
        <v>182.25</v>
      </c>
      <c r="L13">
        <f>VLOOKUP($F13,'(참고)타워 스텟 가치'!$B$2:$L$6,L$2,0)+(VLOOKUP($F13,'(참고)타워 스텟 가치'!$B$2:$L$6,L$2,0)*$E13)</f>
        <v>3.0375000000000001</v>
      </c>
      <c r="M13">
        <f>VLOOKUP($F13,'(참고)타워 스텟 가치'!$B$2:$L$6,M$2,0)+(VLOOKUP($F13,'(참고)타워 스텟 가치'!$B$2:$L$6,M$2,0)*$E13)</f>
        <v>0.54</v>
      </c>
      <c r="N13">
        <f>VLOOKUP($F13,'(참고)타워 스텟 가치'!$B$2:$L$6,N$2,0)+(VLOOKUP($F13,'(참고)타워 스텟 가치'!$B$2:$L$6,N$2,0)*$E13)</f>
        <v>0</v>
      </c>
      <c r="O13">
        <f>VLOOKUP($F13,'(참고)타워 스텟 가치'!$B$2:$L$6,O$2,0)+(VLOOKUP($F13,'(참고)타워 스텟 가치'!$B$2:$L$6,O$2,0)*$E13)</f>
        <v>0</v>
      </c>
      <c r="P13">
        <f>VLOOKUP($F13,'(참고)타워 스텟 가치'!$B$2:$L$6,P$2,0)+(VLOOKUP($F13,'(참고)타워 스텟 가치'!$B$2:$L$6,P$2,0)*$E13)</f>
        <v>1.8</v>
      </c>
      <c r="Q13">
        <f>SUM('스테이지별 몬스터 스텟'!H13*'(참고)타워 스텟 가치'!$Q$17,'스테이지별 몬스터 스텟'!I13*'(참고)타워 스텟 가치'!$R$17,'스테이지별 몬스터 스텟'!J13*'(참고)타워 스텟 가치'!$S$17,'스테이지별 몬스터 스텟'!K13*'(참고)타워 스텟 가치'!$T$17,'스테이지별 몬스터 스텟'!L13*'(참고)타워 스텟 가치'!$U$17,'스테이지별 몬스터 스텟'!M13*'(참고)타워 스텟 가치'!$V$17,'스테이지별 몬스터 스텟'!N13*'(참고)타워 스텟 가치'!$W$17,'스테이지별 몬스터 스텟'!O13*'(참고)타워 스텟 가치'!$X$17,'스테이지별 몬스터 스텟'!P13*'(참고)타워 스텟 가치'!$Y$17)</f>
        <v>13979.508750000003</v>
      </c>
      <c r="R13">
        <v>1</v>
      </c>
      <c r="S13">
        <f>VLOOKUP($F13,'(참고)타워 스텟 가치'!$B$7:$L$11,S$2,0)+(VLOOKUP($F13,'(참고)타워 스텟 가치'!$B$7:$L$11,S$2,0)*$E13)</f>
        <v>15.1875</v>
      </c>
      <c r="T13">
        <f>VLOOKUP($F13,'(참고)타워 스텟 가치'!$B$7:$L$11,T$2,0)+(VLOOKUP($F13,'(참고)타워 스텟 가치'!$B$7:$L$11,T$2,0)*$E13)</f>
        <v>27.337499999999999</v>
      </c>
      <c r="U13">
        <f>VLOOKUP($F13,'(참고)타워 스텟 가치'!$B$7:$L$11,U$2,0)+(VLOOKUP($F13,'(참고)타워 스텟 가치'!$B$7:$L$11,U$2,0)*$E13)</f>
        <v>9000</v>
      </c>
      <c r="V13">
        <f>VLOOKUP($F13,'(참고)타워 스텟 가치'!$B$7:$L$11,V$2,0)+(VLOOKUP($F13,'(참고)타워 스텟 가치'!$B$7:$L$11,V$2,0)*$E13)</f>
        <v>182.25</v>
      </c>
      <c r="W13">
        <f>VLOOKUP($F13,'(참고)타워 스텟 가치'!$B$7:$L$11,W$2,0)+(VLOOKUP($F13,'(참고)타워 스텟 가치'!$B$7:$L$11,W$2,0)*$E13)</f>
        <v>3.0375000000000001</v>
      </c>
      <c r="X13">
        <f>VLOOKUP($F13,'(참고)타워 스텟 가치'!$B$7:$L$11,X$2,0)+(VLOOKUP($F13,'(참고)타워 스텟 가치'!$B$7:$L$11,X$2,0)*$E13)</f>
        <v>0.54</v>
      </c>
      <c r="Y13">
        <f>VLOOKUP($F13,'(참고)타워 스텟 가치'!$B$7:$L$11,Y$2,0)+(VLOOKUP($F13,'(참고)타워 스텟 가치'!$B$7:$L$11,Y$2,0)*$E13)</f>
        <v>0</v>
      </c>
      <c r="Z13">
        <f>VLOOKUP($F13,'(참고)타워 스텟 가치'!$B$7:$L$11,Z$2,0)+(VLOOKUP($F13,'(참고)타워 스텟 가치'!$B$7:$L$11,Z$2,0)*$E13)</f>
        <v>0</v>
      </c>
      <c r="AA13">
        <f>VLOOKUP($F13,'(참고)타워 스텟 가치'!$B$7:$L$11,AA$2,0)+(VLOOKUP($F13,'(참고)타워 스텟 가치'!$B$7:$L$11,AA$2,0)*$E13)</f>
        <v>1.8</v>
      </c>
      <c r="AB13">
        <f>SUM('스테이지별 몬스터 스텟'!S13*'(참고)타워 스텟 가치'!$Q$17,'스테이지별 몬스터 스텟'!T13*'(참고)타워 스텟 가치'!$R$17,'스테이지별 몬스터 스텟'!U13*'(참고)타워 스텟 가치'!$S$17,'스테이지별 몬스터 스텟'!V13*'(참고)타워 스텟 가치'!$T$17,'스테이지별 몬스터 스텟'!W13*'(참고)타워 스텟 가치'!$U$17,'스테이지별 몬스터 스텟'!X13*'(참고)타워 스텟 가치'!$V$17,'스테이지별 몬스터 스텟'!Y13*'(참고)타워 스텟 가치'!$W$17,'스테이지별 몬스터 스텟'!Z13*'(참고)타워 스텟 가치'!$X$17,'스테이지별 몬스터 스텟'!AA13*'(참고)타워 스텟 가치'!$Y$17)</f>
        <v>13946.096250000002</v>
      </c>
      <c r="AC13">
        <v>2</v>
      </c>
      <c r="AD13">
        <f>VLOOKUP($F13,'(참고)타워 스텟 가치'!$B$12:$L$16,AD$2,0)+(VLOOKUP($F13,'(참고)타워 스텟 가치'!$B$12:$L$16,AD$2,0)*$E13)</f>
        <v>15.1875</v>
      </c>
      <c r="AE13">
        <f>VLOOKUP($F13,'(참고)타워 스텟 가치'!$B$12:$L$16,AE$2,0)+(VLOOKUP($F13,'(참고)타워 스텟 가치'!$B$12:$L$16,AE$2,0)*$E13)</f>
        <v>18.225000000000001</v>
      </c>
      <c r="AF13">
        <f>VLOOKUP($F13,'(참고)타워 스텟 가치'!$B$12:$L$16,AF$2,0)+(VLOOKUP($F13,'(참고)타워 스텟 가치'!$B$12:$L$16,AF$2,0)*$E13)</f>
        <v>9000</v>
      </c>
      <c r="AG13">
        <f>VLOOKUP($F13,'(참고)타워 스텟 가치'!$B$12:$L$16,AG$2,0)+(VLOOKUP($F13,'(참고)타워 스텟 가치'!$B$12:$L$16,AG$2,0)*$E13)</f>
        <v>91.125</v>
      </c>
      <c r="AH13">
        <f>VLOOKUP($F13,'(참고)타워 스텟 가치'!$B$12:$L$16,AH$2,0)+(VLOOKUP($F13,'(참고)타워 스텟 가치'!$B$12:$L$16,AH$2,0)*$E13)</f>
        <v>3.0375000000000001</v>
      </c>
      <c r="AI13">
        <f>VLOOKUP($F13,'(참고)타워 스텟 가치'!$B$12:$L$16,AI$2,0)+(VLOOKUP($F13,'(참고)타워 스텟 가치'!$B$12:$L$16,AI$2,0)*$E13)</f>
        <v>0.54</v>
      </c>
      <c r="AJ13">
        <f>VLOOKUP($F13,'(참고)타워 스텟 가치'!$B$12:$L$16,AJ$2,0)+(VLOOKUP($F13,'(참고)타워 스텟 가치'!$B$12:$L$16,AJ$2,0)*$E13)</f>
        <v>0</v>
      </c>
      <c r="AK13">
        <f>VLOOKUP($F13,'(참고)타워 스텟 가치'!$B$12:$L$16,AK$2,0)+(VLOOKUP($F13,'(참고)타워 스텟 가치'!$B$12:$L$16,AK$2,0)*$E13)</f>
        <v>0</v>
      </c>
      <c r="AL13">
        <f>VLOOKUP($F13,'(참고)타워 스텟 가치'!$B$12:$L$16,AL$2,0)+(VLOOKUP($F13,'(참고)타워 스텟 가치'!$B$12:$L$16,AL$2,0)*$E13)</f>
        <v>3.6</v>
      </c>
      <c r="AM13">
        <f>SUM('스테이지별 몬스터 스텟'!AD13*'(참고)타워 스텟 가치'!$Q$17,'스테이지별 몬스터 스텟'!AE13*'(참고)타워 스텟 가치'!$R$17,'스테이지별 몬스터 스텟'!AF13*'(참고)타워 스텟 가치'!$S$17,'스테이지별 몬스터 스텟'!AG13*'(참고)타워 스텟 가치'!$T$17,'스테이지별 몬스터 스텟'!AH13*'(참고)타워 스텟 가치'!$U$17,'스테이지별 몬스터 스텟'!AI13*'(참고)타워 스텟 가치'!$V$17,'스테이지별 몬스터 스텟'!AJ13*'(참고)타워 스텟 가치'!$W$17,'스테이지별 몬스터 스텟'!AK13*'(참고)타워 스텟 가치'!$X$17,'스테이지별 몬스터 스텟'!AL13*'(참고)타워 스텟 가치'!$Y$17)</f>
        <v>13753.777500000002</v>
      </c>
      <c r="AN13">
        <v>3</v>
      </c>
    </row>
    <row r="14" spans="2:40" x14ac:dyDescent="0.3">
      <c r="C14">
        <v>5</v>
      </c>
      <c r="D14">
        <v>2</v>
      </c>
      <c r="E14" s="52">
        <f>VLOOKUP(D14,'스테이지별 난이도 설정'!B:C,2,0)</f>
        <v>0.8</v>
      </c>
      <c r="F14" t="str">
        <f t="shared" si="1"/>
        <v>스페셜</v>
      </c>
      <c r="G14">
        <f t="shared" si="0"/>
        <v>6</v>
      </c>
      <c r="H14">
        <f>VLOOKUP($F14,'(참고)타워 스텟 가치'!$B$2:$L$6,H$2,0)+(VLOOKUP($F14,'(참고)타워 스텟 가치'!$B$2:$L$6,H$2,0)*$E14)</f>
        <v>68.34375</v>
      </c>
      <c r="I14">
        <f>VLOOKUP($F14,'(참고)타워 스텟 가치'!$B$2:$L$6,I$2,0)+(VLOOKUP($F14,'(참고)타워 스텟 가치'!$B$2:$L$6,I$2,0)*$E14)</f>
        <v>13.668749999999999</v>
      </c>
      <c r="J14">
        <f>VLOOKUP($F14,'(참고)타워 스텟 가치'!$B$2:$L$6,J$2,0)+(VLOOKUP($F14,'(참고)타워 스텟 가치'!$B$2:$L$6,J$2,0)*$E14)</f>
        <v>9000</v>
      </c>
      <c r="K14">
        <f>VLOOKUP($F14,'(참고)타워 스텟 가치'!$B$2:$L$6,K$2,0)+(VLOOKUP($F14,'(참고)타워 스텟 가치'!$B$2:$L$6,K$2,0)*$E14)</f>
        <v>273.375</v>
      </c>
      <c r="L14">
        <f>VLOOKUP($F14,'(참고)타워 스텟 가치'!$B$2:$L$6,L$2,0)+(VLOOKUP($F14,'(참고)타워 스텟 가치'!$B$2:$L$6,L$2,0)*$E14)</f>
        <v>4.5562500000000004</v>
      </c>
      <c r="M14">
        <f>VLOOKUP($F14,'(참고)타워 스텟 가치'!$B$2:$L$6,M$2,0)+(VLOOKUP($F14,'(참고)타워 스텟 가치'!$B$2:$L$6,M$2,0)*$E14)</f>
        <v>0.54</v>
      </c>
      <c r="N14">
        <f>VLOOKUP($F14,'(참고)타워 스텟 가치'!$B$2:$L$6,N$2,0)+(VLOOKUP($F14,'(참고)타워 스텟 가치'!$B$2:$L$6,N$2,0)*$E14)</f>
        <v>0</v>
      </c>
      <c r="O14">
        <f>VLOOKUP($F14,'(참고)타워 스텟 가치'!$B$2:$L$6,O$2,0)+(VLOOKUP($F14,'(참고)타워 스텟 가치'!$B$2:$L$6,O$2,0)*$E14)</f>
        <v>0</v>
      </c>
      <c r="P14">
        <f>VLOOKUP($F14,'(참고)타워 스텟 가치'!$B$2:$L$6,P$2,0)+(VLOOKUP($F14,'(참고)타워 스텟 가치'!$B$2:$L$6,P$2,0)*$E14)</f>
        <v>1.8</v>
      </c>
      <c r="Q14">
        <f>SUM('스테이지별 몬스터 스텟'!H14*'(참고)타워 스텟 가치'!$Q$17,'스테이지별 몬스터 스텟'!I14*'(참고)타워 스텟 가치'!$R$17,'스테이지별 몬스터 스텟'!J14*'(참고)타워 스텟 가치'!$S$17,'스테이지별 몬스터 스텟'!K14*'(참고)타워 스텟 가치'!$T$17,'스테이지별 몬스터 스텟'!L14*'(참고)타워 스텟 가치'!$U$17,'스테이지별 몬스터 스텟'!M14*'(참고)타워 스텟 가치'!$V$17,'스테이지별 몬스터 스텟'!N14*'(참고)타워 스텟 가치'!$W$17,'스테이지별 몬스터 스텟'!O14*'(참고)타워 스텟 가치'!$X$17,'스테이지별 몬스터 스텟'!P14*'(참고)타워 스텟 가치'!$Y$17)</f>
        <v>14217.193125</v>
      </c>
      <c r="R14">
        <v>1</v>
      </c>
      <c r="S14">
        <f>VLOOKUP($F14,'(참고)타워 스텟 가치'!$B$7:$L$11,S$2,0)+(VLOOKUP($F14,'(참고)타워 스텟 가치'!$B$7:$L$11,S$2,0)*$E14)</f>
        <v>22.78125</v>
      </c>
      <c r="T14">
        <f>VLOOKUP($F14,'(참고)타워 스텟 가치'!$B$7:$L$11,T$2,0)+(VLOOKUP($F14,'(참고)타워 스텟 가치'!$B$7:$L$11,T$2,0)*$E14)</f>
        <v>41.006250000000001</v>
      </c>
      <c r="U14">
        <f>VLOOKUP($F14,'(참고)타워 스텟 가치'!$B$7:$L$11,U$2,0)+(VLOOKUP($F14,'(참고)타워 스텟 가치'!$B$7:$L$11,U$2,0)*$E14)</f>
        <v>9000</v>
      </c>
      <c r="V14">
        <f>VLOOKUP($F14,'(참고)타워 스텟 가치'!$B$7:$L$11,V$2,0)+(VLOOKUP($F14,'(참고)타워 스텟 가치'!$B$7:$L$11,V$2,0)*$E14)</f>
        <v>273.375</v>
      </c>
      <c r="W14">
        <f>VLOOKUP($F14,'(참고)타워 스텟 가치'!$B$7:$L$11,W$2,0)+(VLOOKUP($F14,'(참고)타워 스텟 가치'!$B$7:$L$11,W$2,0)*$E14)</f>
        <v>4.5562500000000004</v>
      </c>
      <c r="X14">
        <f>VLOOKUP($F14,'(참고)타워 스텟 가치'!$B$7:$L$11,X$2,0)+(VLOOKUP($F14,'(참고)타워 스텟 가치'!$B$7:$L$11,X$2,0)*$E14)</f>
        <v>0.54</v>
      </c>
      <c r="Y14">
        <f>VLOOKUP($F14,'(참고)타워 스텟 가치'!$B$7:$L$11,Y$2,0)+(VLOOKUP($F14,'(참고)타워 스텟 가치'!$B$7:$L$11,Y$2,0)*$E14)</f>
        <v>0</v>
      </c>
      <c r="Z14">
        <f>VLOOKUP($F14,'(참고)타워 스텟 가치'!$B$7:$L$11,Z$2,0)+(VLOOKUP($F14,'(참고)타워 스텟 가치'!$B$7:$L$11,Z$2,0)*$E14)</f>
        <v>0</v>
      </c>
      <c r="AA14">
        <f>VLOOKUP($F14,'(참고)타워 스텟 가치'!$B$7:$L$11,AA$2,0)+(VLOOKUP($F14,'(참고)타워 스텟 가치'!$B$7:$L$11,AA$2,0)*$E14)</f>
        <v>1.8</v>
      </c>
      <c r="AB14">
        <f>SUM('스테이지별 몬스터 스텟'!S14*'(참고)타워 스텟 가치'!$Q$17,'스테이지별 몬스터 스텟'!T14*'(참고)타워 스텟 가치'!$R$17,'스테이지별 몬스터 스텟'!U14*'(참고)타워 스텟 가치'!$S$17,'스테이지별 몬스터 스텟'!V14*'(참고)타워 스텟 가치'!$T$17,'스테이지별 몬스터 스텟'!W14*'(참고)타워 스텟 가치'!$U$17,'스테이지별 몬스터 스텟'!X14*'(참고)타워 스텟 가치'!$V$17,'스테이지별 몬스터 스텟'!Y14*'(참고)타워 스텟 가치'!$W$17,'스테이지별 몬스터 스텟'!Z14*'(참고)타워 스텟 가치'!$X$17,'스테이지별 몬스터 스텟'!AA14*'(참고)타워 스텟 가치'!$Y$17)</f>
        <v>14167.074375</v>
      </c>
      <c r="AC14">
        <v>2</v>
      </c>
      <c r="AD14">
        <f>VLOOKUP($F14,'(참고)타워 스텟 가치'!$B$12:$L$16,AD$2,0)+(VLOOKUP($F14,'(참고)타워 스텟 가치'!$B$12:$L$16,AD$2,0)*$E14)</f>
        <v>22.78125</v>
      </c>
      <c r="AE14">
        <f>VLOOKUP($F14,'(참고)타워 스텟 가치'!$B$12:$L$16,AE$2,0)+(VLOOKUP($F14,'(참고)타워 스텟 가치'!$B$12:$L$16,AE$2,0)*$E14)</f>
        <v>27.337499999999999</v>
      </c>
      <c r="AF14">
        <f>VLOOKUP($F14,'(참고)타워 스텟 가치'!$B$12:$L$16,AF$2,0)+(VLOOKUP($F14,'(참고)타워 스텟 가치'!$B$12:$L$16,AF$2,0)*$E14)</f>
        <v>9000</v>
      </c>
      <c r="AG14">
        <f>VLOOKUP($F14,'(참고)타워 스텟 가치'!$B$12:$L$16,AG$2,0)+(VLOOKUP($F14,'(참고)타워 스텟 가치'!$B$12:$L$16,AG$2,0)*$E14)</f>
        <v>136.6875</v>
      </c>
      <c r="AH14">
        <f>VLOOKUP($F14,'(참고)타워 스텟 가치'!$B$12:$L$16,AH$2,0)+(VLOOKUP($F14,'(참고)타워 스텟 가치'!$B$12:$L$16,AH$2,0)*$E14)</f>
        <v>4.5562500000000004</v>
      </c>
      <c r="AI14">
        <f>VLOOKUP($F14,'(참고)타워 스텟 가치'!$B$12:$L$16,AI$2,0)+(VLOOKUP($F14,'(참고)타워 스텟 가치'!$B$12:$L$16,AI$2,0)*$E14)</f>
        <v>0.54</v>
      </c>
      <c r="AJ14">
        <f>VLOOKUP($F14,'(참고)타워 스텟 가치'!$B$12:$L$16,AJ$2,0)+(VLOOKUP($F14,'(참고)타워 스텟 가치'!$B$12:$L$16,AJ$2,0)*$E14)</f>
        <v>0</v>
      </c>
      <c r="AK14">
        <f>VLOOKUP($F14,'(참고)타워 스텟 가치'!$B$12:$L$16,AK$2,0)+(VLOOKUP($F14,'(참고)타워 스텟 가치'!$B$12:$L$16,AK$2,0)*$E14)</f>
        <v>0</v>
      </c>
      <c r="AL14">
        <f>VLOOKUP($F14,'(참고)타워 스텟 가치'!$B$12:$L$16,AL$2,0)+(VLOOKUP($F14,'(참고)타워 스텟 가치'!$B$12:$L$16,AL$2,0)*$E14)</f>
        <v>3.6</v>
      </c>
      <c r="AM14">
        <f>SUM('스테이지별 몬스터 스텟'!AD14*'(참고)타워 스텟 가치'!$Q$17,'스테이지별 몬스터 스텟'!AE14*'(참고)타워 스텟 가치'!$R$17,'스테이지별 몬스터 스텟'!AF14*'(참고)타워 스텟 가치'!$S$17,'스테이지별 몬스터 스텟'!AG14*'(참고)타워 스텟 가치'!$T$17,'스테이지별 몬스터 스텟'!AH14*'(참고)타워 스텟 가치'!$U$17,'스테이지별 몬스터 스텟'!AI14*'(참고)타워 스텟 가치'!$V$17,'스테이지별 몬스터 스텟'!AJ14*'(참고)타워 스텟 가치'!$W$17,'스테이지별 몬스터 스텟'!AK14*'(참고)타워 스텟 가치'!$X$17,'스테이지별 몬스터 스텟'!AL14*'(참고)타워 스텟 가치'!$Y$17)</f>
        <v>13876.796250000001</v>
      </c>
      <c r="AN14">
        <v>3</v>
      </c>
    </row>
    <row r="15" spans="2:40" x14ac:dyDescent="0.3">
      <c r="C15">
        <v>1</v>
      </c>
      <c r="D15">
        <f>D10+1</f>
        <v>3</v>
      </c>
      <c r="E15" s="52">
        <f>VLOOKUP(D15,'스테이지별 난이도 설정'!B:C,2,0)</f>
        <v>1.2000000000000002</v>
      </c>
      <c r="F15" t="str">
        <f t="shared" si="1"/>
        <v>일반</v>
      </c>
      <c r="G15">
        <f t="shared" si="0"/>
        <v>6</v>
      </c>
      <c r="H15">
        <f>VLOOKUP($F15,'(참고)타워 스텟 가치'!$B$2:$L$6,H$2,0)+(VLOOKUP($F15,'(참고)타워 스텟 가치'!$B$2:$L$6,H$2,0)*$E15)</f>
        <v>16.5</v>
      </c>
      <c r="I15">
        <f>VLOOKUP($F15,'(참고)타워 스텟 가치'!$B$2:$L$6,I$2,0)+(VLOOKUP($F15,'(참고)타워 스텟 가치'!$B$2:$L$6,I$2,0)*$E15)</f>
        <v>3.3000000000000003</v>
      </c>
      <c r="J15">
        <f>VLOOKUP($F15,'(참고)타워 스텟 가치'!$B$2:$L$6,J$2,0)+(VLOOKUP($F15,'(참고)타워 스텟 가치'!$B$2:$L$6,J$2,0)*$E15)</f>
        <v>11000</v>
      </c>
      <c r="K15">
        <f>VLOOKUP($F15,'(참고)타워 스텟 가치'!$B$2:$L$6,K$2,0)+(VLOOKUP($F15,'(참고)타워 스텟 가치'!$B$2:$L$6,K$2,0)*$E15)</f>
        <v>66</v>
      </c>
      <c r="L15">
        <f>VLOOKUP($F15,'(참고)타워 스텟 가치'!$B$2:$L$6,L$2,0)+(VLOOKUP($F15,'(참고)타워 스텟 가치'!$B$2:$L$6,L$2,0)*$E15)</f>
        <v>1.1000000000000001</v>
      </c>
      <c r="M15">
        <f>VLOOKUP($F15,'(참고)타워 스텟 가치'!$B$2:$L$6,M$2,0)+(VLOOKUP($F15,'(참고)타워 스텟 가치'!$B$2:$L$6,M$2,0)*$E15)</f>
        <v>0.66</v>
      </c>
      <c r="N15">
        <f>VLOOKUP($F15,'(참고)타워 스텟 가치'!$B$2:$L$6,N$2,0)+(VLOOKUP($F15,'(참고)타워 스텟 가치'!$B$2:$L$6,N$2,0)*$E15)</f>
        <v>0</v>
      </c>
      <c r="O15">
        <f>VLOOKUP($F15,'(참고)타워 스텟 가치'!$B$2:$L$6,O$2,0)+(VLOOKUP($F15,'(참고)타워 스텟 가치'!$B$2:$L$6,O$2,0)*$E15)</f>
        <v>0</v>
      </c>
      <c r="P15">
        <f>VLOOKUP($F15,'(참고)타워 스텟 가치'!$B$2:$L$6,P$2,0)+(VLOOKUP($F15,'(참고)타워 스텟 가치'!$B$2:$L$6,P$2,0)*$E15)</f>
        <v>1.54</v>
      </c>
      <c r="Q15">
        <f>SUM('스테이지별 몬스터 스텟'!H15*'(참고)타워 스텟 가치'!$Q$17,'스테이지별 몬스터 스텟'!I15*'(참고)타워 스텟 가치'!$R$17,'스테이지별 몬스터 스텟'!J15*'(참고)타워 스텟 가치'!$S$17,'스테이지별 몬스터 스텟'!K15*'(참고)타워 스텟 가치'!$T$17,'스테이지별 몬스터 스텟'!L15*'(참고)타워 스텟 가치'!$U$17,'스테이지별 몬스터 스텟'!M15*'(참고)타워 스텟 가치'!$V$17,'스테이지별 몬스터 스텟'!N15*'(참고)타워 스텟 가치'!$W$17,'스테이지별 몬스터 스텟'!O15*'(참고)타워 스텟 가치'!$X$17,'스테이지별 몬스터 스텟'!P15*'(참고)타워 스텟 가치'!$Y$17)</f>
        <v>16675.890000000003</v>
      </c>
      <c r="R15">
        <v>1</v>
      </c>
      <c r="S15">
        <f>VLOOKUP($F15,'(참고)타워 스텟 가치'!$B$7:$L$11,S$2,0)+(VLOOKUP($F15,'(참고)타워 스텟 가치'!$B$7:$L$11,S$2,0)*$E15)</f>
        <v>5.5</v>
      </c>
      <c r="T15">
        <f>VLOOKUP($F15,'(참고)타워 스텟 가치'!$B$7:$L$11,T$2,0)+(VLOOKUP($F15,'(참고)타워 스텟 가치'!$B$7:$L$11,T$2,0)*$E15)</f>
        <v>9.9</v>
      </c>
      <c r="U15">
        <f>VLOOKUP($F15,'(참고)타워 스텟 가치'!$B$7:$L$11,U$2,0)+(VLOOKUP($F15,'(참고)타워 스텟 가치'!$B$7:$L$11,U$2,0)*$E15)</f>
        <v>11000</v>
      </c>
      <c r="V15">
        <f>VLOOKUP($F15,'(참고)타워 스텟 가치'!$B$7:$L$11,V$2,0)+(VLOOKUP($F15,'(참고)타워 스텟 가치'!$B$7:$L$11,V$2,0)*$E15)</f>
        <v>66</v>
      </c>
      <c r="W15">
        <f>VLOOKUP($F15,'(참고)타워 스텟 가치'!$B$7:$L$11,W$2,0)+(VLOOKUP($F15,'(참고)타워 스텟 가치'!$B$7:$L$11,W$2,0)*$E15)</f>
        <v>1.1000000000000001</v>
      </c>
      <c r="X15">
        <f>VLOOKUP($F15,'(참고)타워 스텟 가치'!$B$7:$L$11,X$2,0)+(VLOOKUP($F15,'(참고)타워 스텟 가치'!$B$7:$L$11,X$2,0)*$E15)</f>
        <v>0.66</v>
      </c>
      <c r="Y15">
        <f>VLOOKUP($F15,'(참고)타워 스텟 가치'!$B$7:$L$11,Y$2,0)+(VLOOKUP($F15,'(참고)타워 스텟 가치'!$B$7:$L$11,Y$2,0)*$E15)</f>
        <v>0</v>
      </c>
      <c r="Z15">
        <f>VLOOKUP($F15,'(참고)타워 스텟 가치'!$B$7:$L$11,Z$2,0)+(VLOOKUP($F15,'(참고)타워 스텟 가치'!$B$7:$L$11,Z$2,0)*$E15)</f>
        <v>0</v>
      </c>
      <c r="AA15">
        <f>VLOOKUP($F15,'(참고)타워 스텟 가치'!$B$7:$L$11,AA$2,0)+(VLOOKUP($F15,'(참고)타워 스텟 가치'!$B$7:$L$11,AA$2,0)*$E15)</f>
        <v>1.54</v>
      </c>
      <c r="AB15">
        <f>SUM('스테이지별 몬스터 스텟'!S15*'(참고)타워 스텟 가치'!$Q$17,'스테이지별 몬스터 스텟'!T15*'(참고)타워 스텟 가치'!$R$17,'스테이지별 몬스터 스텟'!U15*'(참고)타워 스텟 가치'!$S$17,'스테이지별 몬스터 스텟'!V15*'(참고)타워 스텟 가치'!$T$17,'스테이지별 몬스터 스텟'!W15*'(참고)타워 스텟 가치'!$U$17,'스테이지별 몬스터 스텟'!X15*'(참고)타워 스텟 가치'!$V$17,'스테이지별 몬스터 스텟'!Y15*'(참고)타워 스텟 가치'!$W$17,'스테이지별 몬스터 스텟'!Z15*'(참고)타워 스텟 가치'!$X$17,'스테이지별 몬스터 스텟'!AA15*'(참고)타워 스텟 가치'!$Y$17)</f>
        <v>16663.79</v>
      </c>
      <c r="AC15">
        <v>2</v>
      </c>
      <c r="AD15">
        <f>VLOOKUP($F15,'(참고)타워 스텟 가치'!$B$12:$L$16,AD$2,0)+(VLOOKUP($F15,'(참고)타워 스텟 가치'!$B$12:$L$16,AD$2,0)*$E15)</f>
        <v>5.5</v>
      </c>
      <c r="AE15">
        <f>VLOOKUP($F15,'(참고)타워 스텟 가치'!$B$12:$L$16,AE$2,0)+(VLOOKUP($F15,'(참고)타워 스텟 가치'!$B$12:$L$16,AE$2,0)*$E15)</f>
        <v>6.6000000000000005</v>
      </c>
      <c r="AF15">
        <f>VLOOKUP($F15,'(참고)타워 스텟 가치'!$B$12:$L$16,AF$2,0)+(VLOOKUP($F15,'(참고)타워 스텟 가치'!$B$12:$L$16,AF$2,0)*$E15)</f>
        <v>11000</v>
      </c>
      <c r="AG15">
        <f>VLOOKUP($F15,'(참고)타워 스텟 가치'!$B$12:$L$16,AG$2,0)+(VLOOKUP($F15,'(참고)타워 스텟 가치'!$B$12:$L$16,AG$2,0)*$E15)</f>
        <v>33</v>
      </c>
      <c r="AH15">
        <f>VLOOKUP($F15,'(참고)타워 스텟 가치'!$B$12:$L$16,AH$2,0)+(VLOOKUP($F15,'(참고)타워 스텟 가치'!$B$12:$L$16,AH$2,0)*$E15)</f>
        <v>1.1000000000000001</v>
      </c>
      <c r="AI15">
        <f>VLOOKUP($F15,'(참고)타워 스텟 가치'!$B$12:$L$16,AI$2,0)+(VLOOKUP($F15,'(참고)타워 스텟 가치'!$B$12:$L$16,AI$2,0)*$E15)</f>
        <v>0.66</v>
      </c>
      <c r="AJ15">
        <f>VLOOKUP($F15,'(참고)타워 스텟 가치'!$B$12:$L$16,AJ$2,0)+(VLOOKUP($F15,'(참고)타워 스텟 가치'!$B$12:$L$16,AJ$2,0)*$E15)</f>
        <v>0</v>
      </c>
      <c r="AK15">
        <f>VLOOKUP($F15,'(참고)타워 스텟 가치'!$B$12:$L$16,AK$2,0)+(VLOOKUP($F15,'(참고)타워 스텟 가치'!$B$12:$L$16,AK$2,0)*$E15)</f>
        <v>0</v>
      </c>
      <c r="AL15">
        <f>VLOOKUP($F15,'(참고)타워 스텟 가치'!$B$12:$L$16,AL$2,0)+(VLOOKUP($F15,'(참고)타워 스텟 가치'!$B$12:$L$16,AL$2,0)*$E15)</f>
        <v>3.08</v>
      </c>
      <c r="AM15">
        <f>SUM('스테이지별 몬스터 스텟'!AD15*'(참고)타워 스텟 가치'!$Q$17,'스테이지별 몬스터 스텟'!AE15*'(참고)타워 스텟 가치'!$R$17,'스테이지별 몬스터 스텟'!AF15*'(참고)타워 스텟 가치'!$S$17,'스테이지별 몬스터 스텟'!AG15*'(참고)타워 스텟 가치'!$T$17,'스테이지별 몬스터 스텟'!AH15*'(참고)타워 스텟 가치'!$U$17,'스테이지별 몬스터 스텟'!AI15*'(참고)타워 스텟 가치'!$V$17,'스테이지별 몬스터 스텟'!AJ15*'(참고)타워 스텟 가치'!$W$17,'스테이지별 몬스터 스텟'!AK15*'(참고)타워 스텟 가치'!$X$17,'스테이지별 몬스터 스텟'!AL15*'(참고)타워 스텟 가치'!$Y$17)</f>
        <v>16595.920000000002</v>
      </c>
      <c r="AN15">
        <v>3</v>
      </c>
    </row>
    <row r="16" spans="2:40" x14ac:dyDescent="0.3">
      <c r="C16">
        <v>2</v>
      </c>
      <c r="D16">
        <f t="shared" ref="D16:D79" si="2">D11+1</f>
        <v>3</v>
      </c>
      <c r="E16" s="52">
        <f>VLOOKUP(D16,'스테이지별 난이도 설정'!B:C,2,0)</f>
        <v>1.2000000000000002</v>
      </c>
      <c r="F16" t="str">
        <f t="shared" si="1"/>
        <v>레어</v>
      </c>
      <c r="G16">
        <f t="shared" si="0"/>
        <v>6</v>
      </c>
      <c r="H16">
        <f>VLOOKUP($F16,'(참고)타워 스텟 가치'!$B$2:$L$6,H$2,0)+(VLOOKUP($F16,'(참고)타워 스텟 가치'!$B$2:$L$6,H$2,0)*$E16)</f>
        <v>24.75</v>
      </c>
      <c r="I16">
        <f>VLOOKUP($F16,'(참고)타워 스텟 가치'!$B$2:$L$6,I$2,0)+(VLOOKUP($F16,'(참고)타워 스텟 가치'!$B$2:$L$6,I$2,0)*$E16)</f>
        <v>4.95</v>
      </c>
      <c r="J16">
        <f>VLOOKUP($F16,'(참고)타워 스텟 가치'!$B$2:$L$6,J$2,0)+(VLOOKUP($F16,'(참고)타워 스텟 가치'!$B$2:$L$6,J$2,0)*$E16)</f>
        <v>11000</v>
      </c>
      <c r="K16">
        <f>VLOOKUP($F16,'(참고)타워 스텟 가치'!$B$2:$L$6,K$2,0)+(VLOOKUP($F16,'(참고)타워 스텟 가치'!$B$2:$L$6,K$2,0)*$E16)</f>
        <v>99</v>
      </c>
      <c r="L16">
        <f>VLOOKUP($F16,'(참고)타워 스텟 가치'!$B$2:$L$6,L$2,0)+(VLOOKUP($F16,'(참고)타워 스텟 가치'!$B$2:$L$6,L$2,0)*$E16)</f>
        <v>1.6500000000000001</v>
      </c>
      <c r="M16">
        <f>VLOOKUP($F16,'(참고)타워 스텟 가치'!$B$2:$L$6,M$2,0)+(VLOOKUP($F16,'(참고)타워 스텟 가치'!$B$2:$L$6,M$2,0)*$E16)</f>
        <v>0.66</v>
      </c>
      <c r="N16">
        <f>VLOOKUP($F16,'(참고)타워 스텟 가치'!$B$2:$L$6,N$2,0)+(VLOOKUP($F16,'(참고)타워 스텟 가치'!$B$2:$L$6,N$2,0)*$E16)</f>
        <v>0</v>
      </c>
      <c r="O16">
        <f>VLOOKUP($F16,'(참고)타워 스텟 가치'!$B$2:$L$6,O$2,0)+(VLOOKUP($F16,'(참고)타워 스텟 가치'!$B$2:$L$6,O$2,0)*$E16)</f>
        <v>0</v>
      </c>
      <c r="P16">
        <f>VLOOKUP($F16,'(참고)타워 스텟 가치'!$B$2:$L$6,P$2,0)+(VLOOKUP($F16,'(참고)타워 스텟 가치'!$B$2:$L$6,P$2,0)*$E16)</f>
        <v>1.54</v>
      </c>
      <c r="Q16">
        <f>SUM('스테이지별 몬스터 스텟'!H16*'(참고)타워 스텟 가치'!$Q$17,'스테이지별 몬스터 스텟'!I16*'(참고)타워 스텟 가치'!$R$17,'스테이지별 몬스터 스텟'!J16*'(참고)타워 스텟 가치'!$S$17,'스테이지별 몬스터 스텟'!K16*'(참고)타워 스텟 가치'!$T$17,'스테이지별 몬스터 스텟'!L16*'(참고)타워 스텟 가치'!$U$17,'스테이지별 몬스터 스텟'!M16*'(참고)타워 스텟 가치'!$V$17,'스테이지별 몬스터 스텟'!N16*'(참고)타워 스텟 가치'!$W$17,'스테이지별 몬스터 스텟'!O16*'(참고)타워 스텟 가치'!$X$17,'스테이지별 몬스터 스텟'!P16*'(참고)타워 스텟 가치'!$Y$17)</f>
        <v>16761.965</v>
      </c>
      <c r="R16">
        <v>1</v>
      </c>
      <c r="S16">
        <f>VLOOKUP($F16,'(참고)타워 스텟 가치'!$B$7:$L$11,S$2,0)+(VLOOKUP($F16,'(참고)타워 스텟 가치'!$B$7:$L$11,S$2,0)*$E16)</f>
        <v>8.25</v>
      </c>
      <c r="T16">
        <f>VLOOKUP($F16,'(참고)타워 스텟 가치'!$B$7:$L$11,T$2,0)+(VLOOKUP($F16,'(참고)타워 스텟 가치'!$B$7:$L$11,T$2,0)*$E16)</f>
        <v>14.850000000000001</v>
      </c>
      <c r="U16">
        <f>VLOOKUP($F16,'(참고)타워 스텟 가치'!$B$7:$L$11,U$2,0)+(VLOOKUP($F16,'(참고)타워 스텟 가치'!$B$7:$L$11,U$2,0)*$E16)</f>
        <v>11000</v>
      </c>
      <c r="V16">
        <f>VLOOKUP($F16,'(참고)타워 스텟 가치'!$B$7:$L$11,V$2,0)+(VLOOKUP($F16,'(참고)타워 스텟 가치'!$B$7:$L$11,V$2,0)*$E16)</f>
        <v>99</v>
      </c>
      <c r="W16">
        <f>VLOOKUP($F16,'(참고)타워 스텟 가치'!$B$7:$L$11,W$2,0)+(VLOOKUP($F16,'(참고)타워 스텟 가치'!$B$7:$L$11,W$2,0)*$E16)</f>
        <v>1.6500000000000001</v>
      </c>
      <c r="X16">
        <f>VLOOKUP($F16,'(참고)타워 스텟 가치'!$B$7:$L$11,X$2,0)+(VLOOKUP($F16,'(참고)타워 스텟 가치'!$B$7:$L$11,X$2,0)*$E16)</f>
        <v>0.66</v>
      </c>
      <c r="Y16">
        <f>VLOOKUP($F16,'(참고)타워 스텟 가치'!$B$7:$L$11,Y$2,0)+(VLOOKUP($F16,'(참고)타워 스텟 가치'!$B$7:$L$11,Y$2,0)*$E16)</f>
        <v>0</v>
      </c>
      <c r="Z16">
        <f>VLOOKUP($F16,'(참고)타워 스텟 가치'!$B$7:$L$11,Z$2,0)+(VLOOKUP($F16,'(참고)타워 스텟 가치'!$B$7:$L$11,Z$2,0)*$E16)</f>
        <v>0</v>
      </c>
      <c r="AA16">
        <f>VLOOKUP($F16,'(참고)타워 스텟 가치'!$B$7:$L$11,AA$2,0)+(VLOOKUP($F16,'(참고)타워 스텟 가치'!$B$7:$L$11,AA$2,0)*$E16)</f>
        <v>1.54</v>
      </c>
      <c r="AB16">
        <f>SUM('스테이지별 몬스터 스텟'!S16*'(참고)타워 스텟 가치'!$Q$17,'스테이지별 몬스터 스텟'!T16*'(참고)타워 스텟 가치'!$R$17,'스테이지별 몬스터 스텟'!U16*'(참고)타워 스텟 가치'!$S$17,'스테이지별 몬스터 스텟'!V16*'(참고)타워 스텟 가치'!$T$17,'스테이지별 몬스터 스텟'!W16*'(참고)타워 스텟 가치'!$U$17,'스테이지별 몬스터 스텟'!X16*'(참고)타워 스텟 가치'!$V$17,'스테이지별 몬스터 스텟'!Y16*'(참고)타워 스텟 가치'!$W$17,'스테이지별 몬스터 스텟'!Z16*'(참고)타워 스텟 가치'!$X$17,'스테이지별 몬스터 스텟'!AA16*'(참고)타워 스텟 가치'!$Y$17)</f>
        <v>16743.815000000002</v>
      </c>
      <c r="AC16">
        <v>2</v>
      </c>
      <c r="AD16">
        <f>VLOOKUP($F16,'(참고)타워 스텟 가치'!$B$12:$L$16,AD$2,0)+(VLOOKUP($F16,'(참고)타워 스텟 가치'!$B$12:$L$16,AD$2,0)*$E16)</f>
        <v>8.25</v>
      </c>
      <c r="AE16">
        <f>VLOOKUP($F16,'(참고)타워 스텟 가치'!$B$12:$L$16,AE$2,0)+(VLOOKUP($F16,'(참고)타워 스텟 가치'!$B$12:$L$16,AE$2,0)*$E16)</f>
        <v>9.9</v>
      </c>
      <c r="AF16">
        <f>VLOOKUP($F16,'(참고)타워 스텟 가치'!$B$12:$L$16,AF$2,0)+(VLOOKUP($F16,'(참고)타워 스텟 가치'!$B$12:$L$16,AF$2,0)*$E16)</f>
        <v>11000</v>
      </c>
      <c r="AG16">
        <f>VLOOKUP($F16,'(참고)타워 스텟 가치'!$B$12:$L$16,AG$2,0)+(VLOOKUP($F16,'(참고)타워 스텟 가치'!$B$12:$L$16,AG$2,0)*$E16)</f>
        <v>49.5</v>
      </c>
      <c r="AH16">
        <f>VLOOKUP($F16,'(참고)타워 스텟 가치'!$B$12:$L$16,AH$2,0)+(VLOOKUP($F16,'(참고)타워 스텟 가치'!$B$12:$L$16,AH$2,0)*$E16)</f>
        <v>1.6500000000000001</v>
      </c>
      <c r="AI16">
        <f>VLOOKUP($F16,'(참고)타워 스텟 가치'!$B$12:$L$16,AI$2,0)+(VLOOKUP($F16,'(참고)타워 스텟 가치'!$B$12:$L$16,AI$2,0)*$E16)</f>
        <v>0.66</v>
      </c>
      <c r="AJ16">
        <f>VLOOKUP($F16,'(참고)타워 스텟 가치'!$B$12:$L$16,AJ$2,0)+(VLOOKUP($F16,'(참고)타워 스텟 가치'!$B$12:$L$16,AJ$2,0)*$E16)</f>
        <v>0</v>
      </c>
      <c r="AK16">
        <f>VLOOKUP($F16,'(참고)타워 스텟 가치'!$B$12:$L$16,AK$2,0)+(VLOOKUP($F16,'(참고)타워 스텟 가치'!$B$12:$L$16,AK$2,0)*$E16)</f>
        <v>0</v>
      </c>
      <c r="AL16">
        <f>VLOOKUP($F16,'(참고)타워 스텟 가치'!$B$12:$L$16,AL$2,0)+(VLOOKUP($F16,'(참고)타워 스텟 가치'!$B$12:$L$16,AL$2,0)*$E16)</f>
        <v>3.08</v>
      </c>
      <c r="AM16">
        <f>SUM('스테이지별 몬스터 스텟'!AD16*'(참고)타워 스텟 가치'!$Q$17,'스테이지별 몬스터 스텟'!AE16*'(참고)타워 스텟 가치'!$R$17,'스테이지별 몬스터 스텟'!AF16*'(참고)타워 스텟 가치'!$S$17,'스테이지별 몬스터 스텟'!AG16*'(참고)타워 스텟 가치'!$T$17,'스테이지별 몬스터 스텟'!AH16*'(참고)타워 스텟 가치'!$U$17,'스테이지별 몬스터 스텟'!AI16*'(참고)타워 스텟 가치'!$V$17,'스테이지별 몬스터 스텟'!AJ16*'(참고)타워 스텟 가치'!$W$17,'스테이지별 몬스터 스텟'!AK16*'(참고)타워 스텟 가치'!$X$17,'스테이지별 몬스터 스텟'!AL16*'(참고)타워 스텟 가치'!$Y$17)</f>
        <v>16640.469999999998</v>
      </c>
      <c r="AN16">
        <v>3</v>
      </c>
    </row>
    <row r="17" spans="3:40" x14ac:dyDescent="0.3">
      <c r="C17">
        <v>3</v>
      </c>
      <c r="D17">
        <f t="shared" si="2"/>
        <v>3</v>
      </c>
      <c r="E17" s="52">
        <f>VLOOKUP(D17,'스테이지별 난이도 설정'!B:C,2,0)</f>
        <v>1.2000000000000002</v>
      </c>
      <c r="F17" t="str">
        <f t="shared" si="1"/>
        <v>에픽</v>
      </c>
      <c r="G17">
        <f t="shared" si="0"/>
        <v>6</v>
      </c>
      <c r="H17">
        <f>VLOOKUP($F17,'(참고)타워 스텟 가치'!$B$2:$L$6,H$2,0)+(VLOOKUP($F17,'(참고)타워 스텟 가치'!$B$2:$L$6,H$2,0)*$E17)</f>
        <v>37.125</v>
      </c>
      <c r="I17">
        <f>VLOOKUP($F17,'(참고)타워 스텟 가치'!$B$2:$L$6,I$2,0)+(VLOOKUP($F17,'(참고)타워 스텟 가치'!$B$2:$L$6,I$2,0)*$E17)</f>
        <v>7.4250000000000007</v>
      </c>
      <c r="J17">
        <f>VLOOKUP($F17,'(참고)타워 스텟 가치'!$B$2:$L$6,J$2,0)+(VLOOKUP($F17,'(참고)타워 스텟 가치'!$B$2:$L$6,J$2,0)*$E17)</f>
        <v>11000</v>
      </c>
      <c r="K17">
        <f>VLOOKUP($F17,'(참고)타워 스텟 가치'!$B$2:$L$6,K$2,0)+(VLOOKUP($F17,'(참고)타워 스텟 가치'!$B$2:$L$6,K$2,0)*$E17)</f>
        <v>148.5</v>
      </c>
      <c r="L17">
        <f>VLOOKUP($F17,'(참고)타워 스텟 가치'!$B$2:$L$6,L$2,0)+(VLOOKUP($F17,'(참고)타워 스텟 가치'!$B$2:$L$6,L$2,0)*$E17)</f>
        <v>2.4750000000000001</v>
      </c>
      <c r="M17">
        <f>VLOOKUP($F17,'(참고)타워 스텟 가치'!$B$2:$L$6,M$2,0)+(VLOOKUP($F17,'(참고)타워 스텟 가치'!$B$2:$L$6,M$2,0)*$E17)</f>
        <v>0.66</v>
      </c>
      <c r="N17">
        <f>VLOOKUP($F17,'(참고)타워 스텟 가치'!$B$2:$L$6,N$2,0)+(VLOOKUP($F17,'(참고)타워 스텟 가치'!$B$2:$L$6,N$2,0)*$E17)</f>
        <v>0</v>
      </c>
      <c r="O17">
        <f>VLOOKUP($F17,'(참고)타워 스텟 가치'!$B$2:$L$6,O$2,0)+(VLOOKUP($F17,'(참고)타워 스텟 가치'!$B$2:$L$6,O$2,0)*$E17)</f>
        <v>0</v>
      </c>
      <c r="P17">
        <f>VLOOKUP($F17,'(참고)타워 스텟 가치'!$B$2:$L$6,P$2,0)+(VLOOKUP($F17,'(참고)타워 스텟 가치'!$B$2:$L$6,P$2,0)*$E17)</f>
        <v>1.54</v>
      </c>
      <c r="Q17">
        <f>SUM('스테이지별 몬스터 스텟'!H17*'(참고)타워 스텟 가치'!$Q$17,'스테이지별 몬스터 스텟'!I17*'(참고)타워 스텟 가치'!$R$17,'스테이지별 몬스터 스텟'!J17*'(참고)타워 스텟 가치'!$S$17,'스테이지별 몬스터 스텟'!K17*'(참고)타워 스텟 가치'!$T$17,'스테이지별 몬스터 스텟'!L17*'(참고)타워 스텟 가치'!$U$17,'스테이지별 몬스터 스텟'!M17*'(참고)타워 스텟 가치'!$V$17,'스테이지별 몬스터 스텟'!N17*'(참고)타워 스텟 가치'!$W$17,'스테이지별 몬스터 스텟'!O17*'(참고)타워 스텟 가치'!$X$17,'스테이지별 몬스터 스텟'!P17*'(참고)타워 스텟 가치'!$Y$17)</f>
        <v>16891.077500000003</v>
      </c>
      <c r="R17">
        <v>1</v>
      </c>
      <c r="S17">
        <f>VLOOKUP($F17,'(참고)타워 스텟 가치'!$B$7:$L$11,S$2,0)+(VLOOKUP($F17,'(참고)타워 스텟 가치'!$B$7:$L$11,S$2,0)*$E17)</f>
        <v>12.375</v>
      </c>
      <c r="T17">
        <f>VLOOKUP($F17,'(참고)타워 스텟 가치'!$B$7:$L$11,T$2,0)+(VLOOKUP($F17,'(참고)타워 스텟 가치'!$B$7:$L$11,T$2,0)*$E17)</f>
        <v>22.275000000000002</v>
      </c>
      <c r="U17">
        <f>VLOOKUP($F17,'(참고)타워 스텟 가치'!$B$7:$L$11,U$2,0)+(VLOOKUP($F17,'(참고)타워 스텟 가치'!$B$7:$L$11,U$2,0)*$E17)</f>
        <v>11000</v>
      </c>
      <c r="V17">
        <f>VLOOKUP($F17,'(참고)타워 스텟 가치'!$B$7:$L$11,V$2,0)+(VLOOKUP($F17,'(참고)타워 스텟 가치'!$B$7:$L$11,V$2,0)*$E17)</f>
        <v>148.5</v>
      </c>
      <c r="W17">
        <f>VLOOKUP($F17,'(참고)타워 스텟 가치'!$B$7:$L$11,W$2,0)+(VLOOKUP($F17,'(참고)타워 스텟 가치'!$B$7:$L$11,W$2,0)*$E17)</f>
        <v>2.4750000000000001</v>
      </c>
      <c r="X17">
        <f>VLOOKUP($F17,'(참고)타워 스텟 가치'!$B$7:$L$11,X$2,0)+(VLOOKUP($F17,'(참고)타워 스텟 가치'!$B$7:$L$11,X$2,0)*$E17)</f>
        <v>0.66</v>
      </c>
      <c r="Y17">
        <f>VLOOKUP($F17,'(참고)타워 스텟 가치'!$B$7:$L$11,Y$2,0)+(VLOOKUP($F17,'(참고)타워 스텟 가치'!$B$7:$L$11,Y$2,0)*$E17)</f>
        <v>0</v>
      </c>
      <c r="Z17">
        <f>VLOOKUP($F17,'(참고)타워 스텟 가치'!$B$7:$L$11,Z$2,0)+(VLOOKUP($F17,'(참고)타워 스텟 가치'!$B$7:$L$11,Z$2,0)*$E17)</f>
        <v>0</v>
      </c>
      <c r="AA17">
        <f>VLOOKUP($F17,'(참고)타워 스텟 가치'!$B$7:$L$11,AA$2,0)+(VLOOKUP($F17,'(참고)타워 스텟 가치'!$B$7:$L$11,AA$2,0)*$E17)</f>
        <v>1.54</v>
      </c>
      <c r="AB17">
        <f>SUM('스테이지별 몬스터 스텟'!S17*'(참고)타워 스텟 가치'!$Q$17,'스테이지별 몬스터 스텟'!T17*'(참고)타워 스텟 가치'!$R$17,'스테이지별 몬스터 스텟'!U17*'(참고)타워 스텟 가치'!$S$17,'스테이지별 몬스터 스텟'!V17*'(참고)타워 스텟 가치'!$T$17,'스테이지별 몬스터 스텟'!W17*'(참고)타워 스텟 가치'!$U$17,'스테이지별 몬스터 스텟'!X17*'(참고)타워 스텟 가치'!$V$17,'스테이지별 몬스터 스텟'!Y17*'(참고)타워 스텟 가치'!$W$17,'스테이지별 몬스터 스텟'!Z17*'(참고)타워 스텟 가치'!$X$17,'스테이지별 몬스터 스텟'!AA17*'(참고)타워 스텟 가치'!$Y$17)</f>
        <v>16863.852500000001</v>
      </c>
      <c r="AC17">
        <v>2</v>
      </c>
      <c r="AD17">
        <f>VLOOKUP($F17,'(참고)타워 스텟 가치'!$B$12:$L$16,AD$2,0)+(VLOOKUP($F17,'(참고)타워 스텟 가치'!$B$12:$L$16,AD$2,0)*$E17)</f>
        <v>12.375</v>
      </c>
      <c r="AE17">
        <f>VLOOKUP($F17,'(참고)타워 스텟 가치'!$B$12:$L$16,AE$2,0)+(VLOOKUP($F17,'(참고)타워 스텟 가치'!$B$12:$L$16,AE$2,0)*$E17)</f>
        <v>14.850000000000001</v>
      </c>
      <c r="AF17">
        <f>VLOOKUP($F17,'(참고)타워 스텟 가치'!$B$12:$L$16,AF$2,0)+(VLOOKUP($F17,'(참고)타워 스텟 가치'!$B$12:$L$16,AF$2,0)*$E17)</f>
        <v>11000</v>
      </c>
      <c r="AG17">
        <f>VLOOKUP($F17,'(참고)타워 스텟 가치'!$B$12:$L$16,AG$2,0)+(VLOOKUP($F17,'(참고)타워 스텟 가치'!$B$12:$L$16,AG$2,0)*$E17)</f>
        <v>74.25</v>
      </c>
      <c r="AH17">
        <f>VLOOKUP($F17,'(참고)타워 스텟 가치'!$B$12:$L$16,AH$2,0)+(VLOOKUP($F17,'(참고)타워 스텟 가치'!$B$12:$L$16,AH$2,0)*$E17)</f>
        <v>2.4750000000000001</v>
      </c>
      <c r="AI17">
        <f>VLOOKUP($F17,'(참고)타워 스텟 가치'!$B$12:$L$16,AI$2,0)+(VLOOKUP($F17,'(참고)타워 스텟 가치'!$B$12:$L$16,AI$2,0)*$E17)</f>
        <v>0.66</v>
      </c>
      <c r="AJ17">
        <f>VLOOKUP($F17,'(참고)타워 스텟 가치'!$B$12:$L$16,AJ$2,0)+(VLOOKUP($F17,'(참고)타워 스텟 가치'!$B$12:$L$16,AJ$2,0)*$E17)</f>
        <v>0</v>
      </c>
      <c r="AK17">
        <f>VLOOKUP($F17,'(참고)타워 스텟 가치'!$B$12:$L$16,AK$2,0)+(VLOOKUP($F17,'(참고)타워 스텟 가치'!$B$12:$L$16,AK$2,0)*$E17)</f>
        <v>0</v>
      </c>
      <c r="AL17">
        <f>VLOOKUP($F17,'(참고)타워 스텟 가치'!$B$12:$L$16,AL$2,0)+(VLOOKUP($F17,'(참고)타워 스텟 가치'!$B$12:$L$16,AL$2,0)*$E17)</f>
        <v>3.08</v>
      </c>
      <c r="AM17">
        <f>SUM('스테이지별 몬스터 스텟'!AD17*'(참고)타워 스텟 가치'!$Q$17,'스테이지별 몬스터 스텟'!AE17*'(참고)타워 스텟 가치'!$R$17,'스테이지별 몬스터 스텟'!AF17*'(참고)타워 스텟 가치'!$S$17,'스테이지별 몬스터 스텟'!AG17*'(참고)타워 스텟 가치'!$T$17,'스테이지별 몬스터 스텟'!AH17*'(참고)타워 스텟 가치'!$U$17,'스테이지별 몬스터 스텟'!AI17*'(참고)타워 스텟 가치'!$V$17,'스테이지별 몬스터 스텟'!AJ17*'(참고)타워 스텟 가치'!$W$17,'스테이지별 몬스터 스텟'!AK17*'(참고)타워 스텟 가치'!$X$17,'스테이지별 몬스터 스텟'!AL17*'(참고)타워 스텟 가치'!$Y$17)</f>
        <v>16707.295000000002</v>
      </c>
      <c r="AN17">
        <v>3</v>
      </c>
    </row>
    <row r="18" spans="3:40" x14ac:dyDescent="0.3">
      <c r="C18">
        <v>4</v>
      </c>
      <c r="D18">
        <f t="shared" si="2"/>
        <v>3</v>
      </c>
      <c r="E18" s="52">
        <f>VLOOKUP(D18,'스테이지별 난이도 설정'!B:C,2,0)</f>
        <v>1.2000000000000002</v>
      </c>
      <c r="F18" t="str">
        <f t="shared" ref="F18:F79" si="3">F13</f>
        <v>유니크</v>
      </c>
      <c r="G18">
        <f t="shared" si="0"/>
        <v>6</v>
      </c>
      <c r="H18">
        <f>VLOOKUP($F18,'(참고)타워 스텟 가치'!$B$2:$L$6,H$2,0)+(VLOOKUP($F18,'(참고)타워 스텟 가치'!$B$2:$L$6,H$2,0)*$E18)</f>
        <v>55.6875</v>
      </c>
      <c r="I18">
        <f>VLOOKUP($F18,'(참고)타워 스텟 가치'!$B$2:$L$6,I$2,0)+(VLOOKUP($F18,'(참고)타워 스텟 가치'!$B$2:$L$6,I$2,0)*$E18)</f>
        <v>11.137500000000001</v>
      </c>
      <c r="J18">
        <f>VLOOKUP($F18,'(참고)타워 스텟 가치'!$B$2:$L$6,J$2,0)+(VLOOKUP($F18,'(참고)타워 스텟 가치'!$B$2:$L$6,J$2,0)*$E18)</f>
        <v>11000</v>
      </c>
      <c r="K18">
        <f>VLOOKUP($F18,'(참고)타워 스텟 가치'!$B$2:$L$6,K$2,0)+(VLOOKUP($F18,'(참고)타워 스텟 가치'!$B$2:$L$6,K$2,0)*$E18)</f>
        <v>222.75</v>
      </c>
      <c r="L18">
        <f>VLOOKUP($F18,'(참고)타워 스텟 가치'!$B$2:$L$6,L$2,0)+(VLOOKUP($F18,'(참고)타워 스텟 가치'!$B$2:$L$6,L$2,0)*$E18)</f>
        <v>3.7125000000000004</v>
      </c>
      <c r="M18">
        <f>VLOOKUP($F18,'(참고)타워 스텟 가치'!$B$2:$L$6,M$2,0)+(VLOOKUP($F18,'(참고)타워 스텟 가치'!$B$2:$L$6,M$2,0)*$E18)</f>
        <v>0.66</v>
      </c>
      <c r="N18">
        <f>VLOOKUP($F18,'(참고)타워 스텟 가치'!$B$2:$L$6,N$2,0)+(VLOOKUP($F18,'(참고)타워 스텟 가치'!$B$2:$L$6,N$2,0)*$E18)</f>
        <v>0</v>
      </c>
      <c r="O18">
        <f>VLOOKUP($F18,'(참고)타워 스텟 가치'!$B$2:$L$6,O$2,0)+(VLOOKUP($F18,'(참고)타워 스텟 가치'!$B$2:$L$6,O$2,0)*$E18)</f>
        <v>0</v>
      </c>
      <c r="P18">
        <f>VLOOKUP($F18,'(참고)타워 스텟 가치'!$B$2:$L$6,P$2,0)+(VLOOKUP($F18,'(참고)타워 스텟 가치'!$B$2:$L$6,P$2,0)*$E18)</f>
        <v>2.2000000000000002</v>
      </c>
      <c r="Q18">
        <f>SUM('스테이지별 몬스터 스텟'!H18*'(참고)타워 스텟 가치'!$Q$17,'스테이지별 몬스터 스텟'!I18*'(참고)타워 스텟 가치'!$R$17,'스테이지별 몬스터 스텟'!J18*'(참고)타워 스텟 가치'!$S$17,'스테이지별 몬스터 스텟'!K18*'(참고)타워 스텟 가치'!$T$17,'스테이지별 몬스터 스텟'!L18*'(참고)타워 스텟 가치'!$U$17,'스테이지별 몬스터 스텟'!M18*'(참고)타워 스텟 가치'!$V$17,'스테이지별 몬스터 스텟'!N18*'(참고)타워 스텟 가치'!$W$17,'스테이지별 몬스터 스텟'!O18*'(참고)타워 스텟 가치'!$X$17,'스테이지별 몬스터 스텟'!P18*'(참고)타워 스텟 가치'!$Y$17)</f>
        <v>17086.06625</v>
      </c>
      <c r="R18">
        <v>1</v>
      </c>
      <c r="S18">
        <f>VLOOKUP($F18,'(참고)타워 스텟 가치'!$B$7:$L$11,S$2,0)+(VLOOKUP($F18,'(참고)타워 스텟 가치'!$B$7:$L$11,S$2,0)*$E18)</f>
        <v>18.5625</v>
      </c>
      <c r="T18">
        <f>VLOOKUP($F18,'(참고)타워 스텟 가치'!$B$7:$L$11,T$2,0)+(VLOOKUP($F18,'(참고)타워 스텟 가치'!$B$7:$L$11,T$2,0)*$E18)</f>
        <v>33.412500000000001</v>
      </c>
      <c r="U18">
        <f>VLOOKUP($F18,'(참고)타워 스텟 가치'!$B$7:$L$11,U$2,0)+(VLOOKUP($F18,'(참고)타워 스텟 가치'!$B$7:$L$11,U$2,0)*$E18)</f>
        <v>11000</v>
      </c>
      <c r="V18">
        <f>VLOOKUP($F18,'(참고)타워 스텟 가치'!$B$7:$L$11,V$2,0)+(VLOOKUP($F18,'(참고)타워 스텟 가치'!$B$7:$L$11,V$2,0)*$E18)</f>
        <v>222.75</v>
      </c>
      <c r="W18">
        <f>VLOOKUP($F18,'(참고)타워 스텟 가치'!$B$7:$L$11,W$2,0)+(VLOOKUP($F18,'(참고)타워 스텟 가치'!$B$7:$L$11,W$2,0)*$E18)</f>
        <v>3.7125000000000004</v>
      </c>
      <c r="X18">
        <f>VLOOKUP($F18,'(참고)타워 스텟 가치'!$B$7:$L$11,X$2,0)+(VLOOKUP($F18,'(참고)타워 스텟 가치'!$B$7:$L$11,X$2,0)*$E18)</f>
        <v>0.66</v>
      </c>
      <c r="Y18">
        <f>VLOOKUP($F18,'(참고)타워 스텟 가치'!$B$7:$L$11,Y$2,0)+(VLOOKUP($F18,'(참고)타워 스텟 가치'!$B$7:$L$11,Y$2,0)*$E18)</f>
        <v>0</v>
      </c>
      <c r="Z18">
        <f>VLOOKUP($F18,'(참고)타워 스텟 가치'!$B$7:$L$11,Z$2,0)+(VLOOKUP($F18,'(참고)타워 스텟 가치'!$B$7:$L$11,Z$2,0)*$E18)</f>
        <v>0</v>
      </c>
      <c r="AA18">
        <f>VLOOKUP($F18,'(참고)타워 스텟 가치'!$B$7:$L$11,AA$2,0)+(VLOOKUP($F18,'(참고)타워 스텟 가치'!$B$7:$L$11,AA$2,0)*$E18)</f>
        <v>2.2000000000000002</v>
      </c>
      <c r="AB18">
        <f>SUM('스테이지별 몬스터 스텟'!S18*'(참고)타워 스텟 가치'!$Q$17,'스테이지별 몬스터 스텟'!T18*'(참고)타워 스텟 가치'!$R$17,'스테이지별 몬스터 스텟'!U18*'(참고)타워 스텟 가치'!$S$17,'스테이지별 몬스터 스텟'!V18*'(참고)타워 스텟 가치'!$T$17,'스테이지별 몬스터 스텟'!W18*'(참고)타워 스텟 가치'!$U$17,'스테이지별 몬스터 스텟'!X18*'(참고)타워 스텟 가치'!$V$17,'스테이지별 몬스터 스텟'!Y18*'(참고)타워 스텟 가치'!$W$17,'스테이지별 몬스터 스텟'!Z18*'(참고)타워 스텟 가치'!$X$17,'스테이지별 몬스터 스텟'!AA18*'(참고)타워 스텟 가치'!$Y$17)</f>
        <v>17045.228750000002</v>
      </c>
      <c r="AC18">
        <v>2</v>
      </c>
      <c r="AD18">
        <f>VLOOKUP($F18,'(참고)타워 스텟 가치'!$B$12:$L$16,AD$2,0)+(VLOOKUP($F18,'(참고)타워 스텟 가치'!$B$12:$L$16,AD$2,0)*$E18)</f>
        <v>18.5625</v>
      </c>
      <c r="AE18">
        <f>VLOOKUP($F18,'(참고)타워 스텟 가치'!$B$12:$L$16,AE$2,0)+(VLOOKUP($F18,'(참고)타워 스텟 가치'!$B$12:$L$16,AE$2,0)*$E18)</f>
        <v>22.275000000000002</v>
      </c>
      <c r="AF18">
        <f>VLOOKUP($F18,'(참고)타워 스텟 가치'!$B$12:$L$16,AF$2,0)+(VLOOKUP($F18,'(참고)타워 스텟 가치'!$B$12:$L$16,AF$2,0)*$E18)</f>
        <v>11000</v>
      </c>
      <c r="AG18">
        <f>VLOOKUP($F18,'(참고)타워 스텟 가치'!$B$12:$L$16,AG$2,0)+(VLOOKUP($F18,'(참고)타워 스텟 가치'!$B$12:$L$16,AG$2,0)*$E18)</f>
        <v>111.375</v>
      </c>
      <c r="AH18">
        <f>VLOOKUP($F18,'(참고)타워 스텟 가치'!$B$12:$L$16,AH$2,0)+(VLOOKUP($F18,'(참고)타워 스텟 가치'!$B$12:$L$16,AH$2,0)*$E18)</f>
        <v>3.7125000000000004</v>
      </c>
      <c r="AI18">
        <f>VLOOKUP($F18,'(참고)타워 스텟 가치'!$B$12:$L$16,AI$2,0)+(VLOOKUP($F18,'(참고)타워 스텟 가치'!$B$12:$L$16,AI$2,0)*$E18)</f>
        <v>0.66</v>
      </c>
      <c r="AJ18">
        <f>VLOOKUP($F18,'(참고)타워 스텟 가치'!$B$12:$L$16,AJ$2,0)+(VLOOKUP($F18,'(참고)타워 스텟 가치'!$B$12:$L$16,AJ$2,0)*$E18)</f>
        <v>0</v>
      </c>
      <c r="AK18">
        <f>VLOOKUP($F18,'(참고)타워 스텟 가치'!$B$12:$L$16,AK$2,0)+(VLOOKUP($F18,'(참고)타워 스텟 가치'!$B$12:$L$16,AK$2,0)*$E18)</f>
        <v>0</v>
      </c>
      <c r="AL18">
        <f>VLOOKUP($F18,'(참고)타워 스텟 가치'!$B$12:$L$16,AL$2,0)+(VLOOKUP($F18,'(참고)타워 스텟 가치'!$B$12:$L$16,AL$2,0)*$E18)</f>
        <v>4.4000000000000004</v>
      </c>
      <c r="AM18">
        <f>SUM('스테이지별 몬스터 스텟'!AD18*'(참고)타워 스텟 가치'!$Q$17,'스테이지별 몬스터 스텟'!AE18*'(참고)타워 스텟 가치'!$R$17,'스테이지별 몬스터 스텟'!AF18*'(참고)타워 스텟 가치'!$S$17,'스테이지별 몬스터 스텟'!AG18*'(참고)타워 스텟 가치'!$T$17,'스테이지별 몬스터 스텟'!AH18*'(참고)타워 스텟 가치'!$U$17,'스테이지별 몬스터 스텟'!AI18*'(참고)타워 스텟 가치'!$V$17,'스테이지별 몬스터 스텟'!AJ18*'(참고)타워 스텟 가치'!$W$17,'스테이지별 몬스터 스텟'!AK18*'(참고)타워 스텟 가치'!$X$17,'스테이지별 몬스터 스텟'!AL18*'(참고)타워 스텟 가치'!$Y$17)</f>
        <v>16810.172499999997</v>
      </c>
      <c r="AN18">
        <v>3</v>
      </c>
    </row>
    <row r="19" spans="3:40" x14ac:dyDescent="0.3">
      <c r="C19">
        <v>5</v>
      </c>
      <c r="D19">
        <f t="shared" si="2"/>
        <v>3</v>
      </c>
      <c r="E19" s="52">
        <f>VLOOKUP(D19,'스테이지별 난이도 설정'!B:C,2,0)</f>
        <v>1.2000000000000002</v>
      </c>
      <c r="F19" t="str">
        <f t="shared" si="3"/>
        <v>스페셜</v>
      </c>
      <c r="G19">
        <f t="shared" si="0"/>
        <v>6</v>
      </c>
      <c r="H19">
        <f>VLOOKUP($F19,'(참고)타워 스텟 가치'!$B$2:$L$6,H$2,0)+(VLOOKUP($F19,'(참고)타워 스텟 가치'!$B$2:$L$6,H$2,0)*$E19)</f>
        <v>83.53125</v>
      </c>
      <c r="I19">
        <f>VLOOKUP($F19,'(참고)타워 스텟 가치'!$B$2:$L$6,I$2,0)+(VLOOKUP($F19,'(참고)타워 스텟 가치'!$B$2:$L$6,I$2,0)*$E19)</f>
        <v>16.706250000000001</v>
      </c>
      <c r="J19">
        <f>VLOOKUP($F19,'(참고)타워 스텟 가치'!$B$2:$L$6,J$2,0)+(VLOOKUP($F19,'(참고)타워 스텟 가치'!$B$2:$L$6,J$2,0)*$E19)</f>
        <v>11000</v>
      </c>
      <c r="K19">
        <f>VLOOKUP($F19,'(참고)타워 스텟 가치'!$B$2:$L$6,K$2,0)+(VLOOKUP($F19,'(참고)타워 스텟 가치'!$B$2:$L$6,K$2,0)*$E19)</f>
        <v>334.125</v>
      </c>
      <c r="L19">
        <f>VLOOKUP($F19,'(참고)타워 스텟 가치'!$B$2:$L$6,L$2,0)+(VLOOKUP($F19,'(참고)타워 스텟 가치'!$B$2:$L$6,L$2,0)*$E19)</f>
        <v>5.5687500000000005</v>
      </c>
      <c r="M19">
        <f>VLOOKUP($F19,'(참고)타워 스텟 가치'!$B$2:$L$6,M$2,0)+(VLOOKUP($F19,'(참고)타워 스텟 가치'!$B$2:$L$6,M$2,0)*$E19)</f>
        <v>0.66</v>
      </c>
      <c r="N19">
        <f>VLOOKUP($F19,'(참고)타워 스텟 가치'!$B$2:$L$6,N$2,0)+(VLOOKUP($F19,'(참고)타워 스텟 가치'!$B$2:$L$6,N$2,0)*$E19)</f>
        <v>0</v>
      </c>
      <c r="O19">
        <f>VLOOKUP($F19,'(참고)타워 스텟 가치'!$B$2:$L$6,O$2,0)+(VLOOKUP($F19,'(참고)타워 스텟 가치'!$B$2:$L$6,O$2,0)*$E19)</f>
        <v>0</v>
      </c>
      <c r="P19">
        <f>VLOOKUP($F19,'(참고)타워 스텟 가치'!$B$2:$L$6,P$2,0)+(VLOOKUP($F19,'(참고)타워 스텟 가치'!$B$2:$L$6,P$2,0)*$E19)</f>
        <v>2.2000000000000002</v>
      </c>
      <c r="Q19">
        <f>SUM('스테이지별 몬스터 스텟'!H19*'(참고)타워 스텟 가치'!$Q$17,'스테이지별 몬스터 스텟'!I19*'(참고)타워 스텟 가치'!$R$17,'스테이지별 몬스터 스텟'!J19*'(참고)타워 스텟 가치'!$S$17,'스테이지별 몬스터 스텟'!K19*'(참고)타워 스텟 가치'!$T$17,'스테이지별 몬스터 스텟'!L19*'(참고)타워 스텟 가치'!$U$17,'스테이지별 몬스터 스텟'!M19*'(참고)타워 스텟 가치'!$V$17,'스테이지별 몬스터 스텟'!N19*'(참고)타워 스텟 가치'!$W$17,'스테이지별 몬스터 스텟'!O19*'(참고)타워 스텟 가치'!$X$17,'스테이지별 몬스터 스텟'!P19*'(참고)타워 스텟 가치'!$Y$17)</f>
        <v>17376.569375000003</v>
      </c>
      <c r="R19">
        <v>1</v>
      </c>
      <c r="S19">
        <f>VLOOKUP($F19,'(참고)타워 스텟 가치'!$B$7:$L$11,S$2,0)+(VLOOKUP($F19,'(참고)타워 스텟 가치'!$B$7:$L$11,S$2,0)*$E19)</f>
        <v>27.84375</v>
      </c>
      <c r="T19">
        <f>VLOOKUP($F19,'(참고)타워 스텟 가치'!$B$7:$L$11,T$2,0)+(VLOOKUP($F19,'(참고)타워 스텟 가치'!$B$7:$L$11,T$2,0)*$E19)</f>
        <v>50.118750000000006</v>
      </c>
      <c r="U19">
        <f>VLOOKUP($F19,'(참고)타워 스텟 가치'!$B$7:$L$11,U$2,0)+(VLOOKUP($F19,'(참고)타워 스텟 가치'!$B$7:$L$11,U$2,0)*$E19)</f>
        <v>11000</v>
      </c>
      <c r="V19">
        <f>VLOOKUP($F19,'(참고)타워 스텟 가치'!$B$7:$L$11,V$2,0)+(VLOOKUP($F19,'(참고)타워 스텟 가치'!$B$7:$L$11,V$2,0)*$E19)</f>
        <v>334.125</v>
      </c>
      <c r="W19">
        <f>VLOOKUP($F19,'(참고)타워 스텟 가치'!$B$7:$L$11,W$2,0)+(VLOOKUP($F19,'(참고)타워 스텟 가치'!$B$7:$L$11,W$2,0)*$E19)</f>
        <v>5.5687500000000005</v>
      </c>
      <c r="X19">
        <f>VLOOKUP($F19,'(참고)타워 스텟 가치'!$B$7:$L$11,X$2,0)+(VLOOKUP($F19,'(참고)타워 스텟 가치'!$B$7:$L$11,X$2,0)*$E19)</f>
        <v>0.66</v>
      </c>
      <c r="Y19">
        <f>VLOOKUP($F19,'(참고)타워 스텟 가치'!$B$7:$L$11,Y$2,0)+(VLOOKUP($F19,'(참고)타워 스텟 가치'!$B$7:$L$11,Y$2,0)*$E19)</f>
        <v>0</v>
      </c>
      <c r="Z19">
        <f>VLOOKUP($F19,'(참고)타워 스텟 가치'!$B$7:$L$11,Z$2,0)+(VLOOKUP($F19,'(참고)타워 스텟 가치'!$B$7:$L$11,Z$2,0)*$E19)</f>
        <v>0</v>
      </c>
      <c r="AA19">
        <f>VLOOKUP($F19,'(참고)타워 스텟 가치'!$B$7:$L$11,AA$2,0)+(VLOOKUP($F19,'(참고)타워 스텟 가치'!$B$7:$L$11,AA$2,0)*$E19)</f>
        <v>2.2000000000000002</v>
      </c>
      <c r="AB19">
        <f>SUM('스테이지별 몬스터 스텟'!S19*'(참고)타워 스텟 가치'!$Q$17,'스테이지별 몬스터 스텟'!T19*'(참고)타워 스텟 가치'!$R$17,'스테이지별 몬스터 스텟'!U19*'(참고)타워 스텟 가치'!$S$17,'스테이지별 몬스터 스텟'!V19*'(참고)타워 스텟 가치'!$T$17,'스테이지별 몬스터 스텟'!W19*'(참고)타워 스텟 가치'!$U$17,'스테이지별 몬스터 스텟'!X19*'(참고)타워 스텟 가치'!$V$17,'스테이지별 몬스터 스텟'!Y19*'(참고)타워 스텟 가치'!$W$17,'스테이지별 몬스터 스텟'!Z19*'(참고)타워 스텟 가치'!$X$17,'스테이지별 몬스터 스텟'!AA19*'(참고)타워 스텟 가치'!$Y$17)</f>
        <v>17315.313125000001</v>
      </c>
      <c r="AC19">
        <v>2</v>
      </c>
      <c r="AD19">
        <f>VLOOKUP($F19,'(참고)타워 스텟 가치'!$B$12:$L$16,AD$2,0)+(VLOOKUP($F19,'(참고)타워 스텟 가치'!$B$12:$L$16,AD$2,0)*$E19)</f>
        <v>27.84375</v>
      </c>
      <c r="AE19">
        <f>VLOOKUP($F19,'(참고)타워 스텟 가치'!$B$12:$L$16,AE$2,0)+(VLOOKUP($F19,'(참고)타워 스텟 가치'!$B$12:$L$16,AE$2,0)*$E19)</f>
        <v>33.412500000000001</v>
      </c>
      <c r="AF19">
        <f>VLOOKUP($F19,'(참고)타워 스텟 가치'!$B$12:$L$16,AF$2,0)+(VLOOKUP($F19,'(참고)타워 스텟 가치'!$B$12:$L$16,AF$2,0)*$E19)</f>
        <v>11000</v>
      </c>
      <c r="AG19">
        <f>VLOOKUP($F19,'(참고)타워 스텟 가치'!$B$12:$L$16,AG$2,0)+(VLOOKUP($F19,'(참고)타워 스텟 가치'!$B$12:$L$16,AG$2,0)*$E19)</f>
        <v>167.0625</v>
      </c>
      <c r="AH19">
        <f>VLOOKUP($F19,'(참고)타워 스텟 가치'!$B$12:$L$16,AH$2,0)+(VLOOKUP($F19,'(참고)타워 스텟 가치'!$B$12:$L$16,AH$2,0)*$E19)</f>
        <v>5.5687500000000005</v>
      </c>
      <c r="AI19">
        <f>VLOOKUP($F19,'(참고)타워 스텟 가치'!$B$12:$L$16,AI$2,0)+(VLOOKUP($F19,'(참고)타워 스텟 가치'!$B$12:$L$16,AI$2,0)*$E19)</f>
        <v>0.66</v>
      </c>
      <c r="AJ19">
        <f>VLOOKUP($F19,'(참고)타워 스텟 가치'!$B$12:$L$16,AJ$2,0)+(VLOOKUP($F19,'(참고)타워 스텟 가치'!$B$12:$L$16,AJ$2,0)*$E19)</f>
        <v>0</v>
      </c>
      <c r="AK19">
        <f>VLOOKUP($F19,'(참고)타워 스텟 가치'!$B$12:$L$16,AK$2,0)+(VLOOKUP($F19,'(참고)타워 스텟 가치'!$B$12:$L$16,AK$2,0)*$E19)</f>
        <v>0</v>
      </c>
      <c r="AL19">
        <f>VLOOKUP($F19,'(참고)타워 스텟 가치'!$B$12:$L$16,AL$2,0)+(VLOOKUP($F19,'(참고)타워 스텟 가치'!$B$12:$L$16,AL$2,0)*$E19)</f>
        <v>4.4000000000000004</v>
      </c>
      <c r="AM19">
        <f>SUM('스테이지별 몬스터 스텟'!AD19*'(참고)타워 스텟 가치'!$Q$17,'스테이지별 몬스터 스텟'!AE19*'(참고)타워 스텟 가치'!$R$17,'스테이지별 몬스터 스텟'!AF19*'(참고)타워 스텟 가치'!$S$17,'스테이지별 몬스터 스텟'!AG19*'(참고)타워 스텟 가치'!$T$17,'스테이지별 몬스터 스텟'!AH19*'(참고)타워 스텟 가치'!$U$17,'스테이지별 몬스터 스텟'!AI19*'(참고)타워 스텟 가치'!$V$17,'스테이지별 몬스터 스텟'!AJ19*'(참고)타워 스텟 가치'!$W$17,'스테이지별 몬스터 스텟'!AK19*'(참고)타워 스텟 가치'!$X$17,'스테이지별 몬스터 스텟'!AL19*'(참고)타워 스텟 가치'!$Y$17)</f>
        <v>16960.528750000001</v>
      </c>
      <c r="AN19">
        <v>3</v>
      </c>
    </row>
    <row r="20" spans="3:40" x14ac:dyDescent="0.3">
      <c r="C20">
        <v>1</v>
      </c>
      <c r="D20">
        <f t="shared" si="2"/>
        <v>4</v>
      </c>
      <c r="E20" s="52">
        <f>VLOOKUP(D20,'스테이지별 난이도 설정'!B:C,2,0)</f>
        <v>1.6</v>
      </c>
      <c r="F20" t="str">
        <f t="shared" si="3"/>
        <v>일반</v>
      </c>
      <c r="G20">
        <f t="shared" si="0"/>
        <v>6</v>
      </c>
      <c r="H20">
        <f>VLOOKUP($F20,'(참고)타워 스텟 가치'!$B$2:$L$6,H$2,0)+(VLOOKUP($F20,'(참고)타워 스텟 가치'!$B$2:$L$6,H$2,0)*$E20)</f>
        <v>19.5</v>
      </c>
      <c r="I20">
        <f>VLOOKUP($F20,'(참고)타워 스텟 가치'!$B$2:$L$6,I$2,0)+(VLOOKUP($F20,'(참고)타워 스텟 가치'!$B$2:$L$6,I$2,0)*$E20)</f>
        <v>3.9000000000000004</v>
      </c>
      <c r="J20">
        <f>VLOOKUP($F20,'(참고)타워 스텟 가치'!$B$2:$L$6,J$2,0)+(VLOOKUP($F20,'(참고)타워 스텟 가치'!$B$2:$L$6,J$2,0)*$E20)</f>
        <v>13000</v>
      </c>
      <c r="K20">
        <f>VLOOKUP($F20,'(참고)타워 스텟 가치'!$B$2:$L$6,K$2,0)+(VLOOKUP($F20,'(참고)타워 스텟 가치'!$B$2:$L$6,K$2,0)*$E20)</f>
        <v>78</v>
      </c>
      <c r="L20">
        <f>VLOOKUP($F20,'(참고)타워 스텟 가치'!$B$2:$L$6,L$2,0)+(VLOOKUP($F20,'(참고)타워 스텟 가치'!$B$2:$L$6,L$2,0)*$E20)</f>
        <v>1.3</v>
      </c>
      <c r="M20">
        <f>VLOOKUP($F20,'(참고)타워 스텟 가치'!$B$2:$L$6,M$2,0)+(VLOOKUP($F20,'(참고)타워 스텟 가치'!$B$2:$L$6,M$2,0)*$E20)</f>
        <v>0.78</v>
      </c>
      <c r="N20">
        <f>VLOOKUP($F20,'(참고)타워 스텟 가치'!$B$2:$L$6,N$2,0)+(VLOOKUP($F20,'(참고)타워 스텟 가치'!$B$2:$L$6,N$2,0)*$E20)</f>
        <v>0</v>
      </c>
      <c r="O20">
        <f>VLOOKUP($F20,'(참고)타워 스텟 가치'!$B$2:$L$6,O$2,0)+(VLOOKUP($F20,'(참고)타워 스텟 가치'!$B$2:$L$6,O$2,0)*$E20)</f>
        <v>0</v>
      </c>
      <c r="P20">
        <f>VLOOKUP($F20,'(참고)타워 스텟 가치'!$B$2:$L$6,P$2,0)+(VLOOKUP($F20,'(참고)타워 스텟 가치'!$B$2:$L$6,P$2,0)*$E20)</f>
        <v>1.8199999999999998</v>
      </c>
      <c r="Q20">
        <f>SUM('스테이지별 몬스터 스텟'!H20*'(참고)타워 스텟 가치'!$Q$17,'스테이지별 몬스터 스텟'!I20*'(참고)타워 스텟 가치'!$R$17,'스테이지별 몬스터 스텟'!J20*'(참고)타워 스텟 가치'!$S$17,'스테이지별 몬스터 스텟'!K20*'(참고)타워 스텟 가치'!$T$17,'스테이지별 몬스터 스텟'!L20*'(참고)타워 스텟 가치'!$U$17,'스테이지별 몬스터 스텟'!M20*'(참고)타워 스텟 가치'!$V$17,'스테이지별 몬스터 스텟'!N20*'(참고)타워 스텟 가치'!$W$17,'스테이지별 몬스터 스텟'!O20*'(참고)타워 스텟 가치'!$X$17,'스테이지별 몬스터 스텟'!P20*'(참고)타워 스텟 가치'!$Y$17)</f>
        <v>19707.869999999995</v>
      </c>
      <c r="R20">
        <v>1</v>
      </c>
      <c r="S20">
        <f>VLOOKUP($F20,'(참고)타워 스텟 가치'!$B$7:$L$11,S$2,0)+(VLOOKUP($F20,'(참고)타워 스텟 가치'!$B$7:$L$11,S$2,0)*$E20)</f>
        <v>6.5</v>
      </c>
      <c r="T20">
        <f>VLOOKUP($F20,'(참고)타워 스텟 가치'!$B$7:$L$11,T$2,0)+(VLOOKUP($F20,'(참고)타워 스텟 가치'!$B$7:$L$11,T$2,0)*$E20)</f>
        <v>11.7</v>
      </c>
      <c r="U20">
        <f>VLOOKUP($F20,'(참고)타워 스텟 가치'!$B$7:$L$11,U$2,0)+(VLOOKUP($F20,'(참고)타워 스텟 가치'!$B$7:$L$11,U$2,0)*$E20)</f>
        <v>13000</v>
      </c>
      <c r="V20">
        <f>VLOOKUP($F20,'(참고)타워 스텟 가치'!$B$7:$L$11,V$2,0)+(VLOOKUP($F20,'(참고)타워 스텟 가치'!$B$7:$L$11,V$2,0)*$E20)</f>
        <v>78</v>
      </c>
      <c r="W20">
        <f>VLOOKUP($F20,'(참고)타워 스텟 가치'!$B$7:$L$11,W$2,0)+(VLOOKUP($F20,'(참고)타워 스텟 가치'!$B$7:$L$11,W$2,0)*$E20)</f>
        <v>1.3</v>
      </c>
      <c r="X20">
        <f>VLOOKUP($F20,'(참고)타워 스텟 가치'!$B$7:$L$11,X$2,0)+(VLOOKUP($F20,'(참고)타워 스텟 가치'!$B$7:$L$11,X$2,0)*$E20)</f>
        <v>0.78</v>
      </c>
      <c r="Y20">
        <f>VLOOKUP($F20,'(참고)타워 스텟 가치'!$B$7:$L$11,Y$2,0)+(VLOOKUP($F20,'(참고)타워 스텟 가치'!$B$7:$L$11,Y$2,0)*$E20)</f>
        <v>0</v>
      </c>
      <c r="Z20">
        <f>VLOOKUP($F20,'(참고)타워 스텟 가치'!$B$7:$L$11,Z$2,0)+(VLOOKUP($F20,'(참고)타워 스텟 가치'!$B$7:$L$11,Z$2,0)*$E20)</f>
        <v>0</v>
      </c>
      <c r="AA20">
        <f>VLOOKUP($F20,'(참고)타워 스텟 가치'!$B$7:$L$11,AA$2,0)+(VLOOKUP($F20,'(참고)타워 스텟 가치'!$B$7:$L$11,AA$2,0)*$E20)</f>
        <v>1.8199999999999998</v>
      </c>
      <c r="AB20">
        <f>SUM('스테이지별 몬스터 스텟'!S20*'(참고)타워 스텟 가치'!$Q$17,'스테이지별 몬스터 스텟'!T20*'(참고)타워 스텟 가치'!$R$17,'스테이지별 몬스터 스텟'!U20*'(참고)타워 스텟 가치'!$S$17,'스테이지별 몬스터 스텟'!V20*'(참고)타워 스텟 가치'!$T$17,'스테이지별 몬스터 스텟'!W20*'(참고)타워 스텟 가치'!$U$17,'스테이지별 몬스터 스텟'!X20*'(참고)타워 스텟 가치'!$V$17,'스테이지별 몬스터 스텟'!Y20*'(참고)타워 스텟 가치'!$W$17,'스테이지별 몬스터 스텟'!Z20*'(참고)타워 스텟 가치'!$X$17,'스테이지별 몬스터 스텟'!AA20*'(참고)타워 스텟 가치'!$Y$17)</f>
        <v>19693.569999999996</v>
      </c>
      <c r="AC20">
        <v>2</v>
      </c>
      <c r="AD20">
        <f>VLOOKUP($F20,'(참고)타워 스텟 가치'!$B$12:$L$16,AD$2,0)+(VLOOKUP($F20,'(참고)타워 스텟 가치'!$B$12:$L$16,AD$2,0)*$E20)</f>
        <v>6.5</v>
      </c>
      <c r="AE20">
        <f>VLOOKUP($F20,'(참고)타워 스텟 가치'!$B$12:$L$16,AE$2,0)+(VLOOKUP($F20,'(참고)타워 스텟 가치'!$B$12:$L$16,AE$2,0)*$E20)</f>
        <v>7.8000000000000007</v>
      </c>
      <c r="AF20">
        <f>VLOOKUP($F20,'(참고)타워 스텟 가치'!$B$12:$L$16,AF$2,0)+(VLOOKUP($F20,'(참고)타워 스텟 가치'!$B$12:$L$16,AF$2,0)*$E20)</f>
        <v>13000</v>
      </c>
      <c r="AG20">
        <f>VLOOKUP($F20,'(참고)타워 스텟 가치'!$B$12:$L$16,AG$2,0)+(VLOOKUP($F20,'(참고)타워 스텟 가치'!$B$12:$L$16,AG$2,0)*$E20)</f>
        <v>39</v>
      </c>
      <c r="AH20">
        <f>VLOOKUP($F20,'(참고)타워 스텟 가치'!$B$12:$L$16,AH$2,0)+(VLOOKUP($F20,'(참고)타워 스텟 가치'!$B$12:$L$16,AH$2,0)*$E20)</f>
        <v>1.3</v>
      </c>
      <c r="AI20">
        <f>VLOOKUP($F20,'(참고)타워 스텟 가치'!$B$12:$L$16,AI$2,0)+(VLOOKUP($F20,'(참고)타워 스텟 가치'!$B$12:$L$16,AI$2,0)*$E20)</f>
        <v>0.78</v>
      </c>
      <c r="AJ20">
        <f>VLOOKUP($F20,'(참고)타워 스텟 가치'!$B$12:$L$16,AJ$2,0)+(VLOOKUP($F20,'(참고)타워 스텟 가치'!$B$12:$L$16,AJ$2,0)*$E20)</f>
        <v>0</v>
      </c>
      <c r="AK20">
        <f>VLOOKUP($F20,'(참고)타워 스텟 가치'!$B$12:$L$16,AK$2,0)+(VLOOKUP($F20,'(참고)타워 스텟 가치'!$B$12:$L$16,AK$2,0)*$E20)</f>
        <v>0</v>
      </c>
      <c r="AL20">
        <f>VLOOKUP($F20,'(참고)타워 스텟 가치'!$B$12:$L$16,AL$2,0)+(VLOOKUP($F20,'(참고)타워 스텟 가치'!$B$12:$L$16,AL$2,0)*$E20)</f>
        <v>3.6399999999999997</v>
      </c>
      <c r="AM20">
        <f>SUM('스테이지별 몬스터 스텟'!AD20*'(참고)타워 스텟 가치'!$Q$17,'스테이지별 몬스터 스텟'!AE20*'(참고)타워 스텟 가치'!$R$17,'스테이지별 몬스터 스텟'!AF20*'(참고)타워 스텟 가치'!$S$17,'스테이지별 몬스터 스텟'!AG20*'(참고)타워 스텟 가치'!$T$17,'스테이지별 몬스터 스텟'!AH20*'(참고)타워 스텟 가치'!$U$17,'스테이지별 몬스터 스텟'!AI20*'(참고)타워 스텟 가치'!$V$17,'스테이지별 몬스터 스텟'!AJ20*'(참고)타워 스텟 가치'!$W$17,'스테이지별 몬스터 스텟'!AK20*'(참고)타워 스텟 가치'!$X$17,'스테이지별 몬스터 스텟'!AL20*'(참고)타워 스텟 가치'!$Y$17)</f>
        <v>19613.359999999997</v>
      </c>
      <c r="AN20">
        <v>3</v>
      </c>
    </row>
    <row r="21" spans="3:40" x14ac:dyDescent="0.3">
      <c r="C21">
        <v>2</v>
      </c>
      <c r="D21">
        <f t="shared" si="2"/>
        <v>4</v>
      </c>
      <c r="E21" s="52">
        <f>VLOOKUP(D21,'스테이지별 난이도 설정'!B:C,2,0)</f>
        <v>1.6</v>
      </c>
      <c r="F21" t="str">
        <f>F16</f>
        <v>레어</v>
      </c>
      <c r="G21">
        <f t="shared" si="0"/>
        <v>6</v>
      </c>
      <c r="H21">
        <f>VLOOKUP($F21,'(참고)타워 스텟 가치'!$B$2:$L$6,H$2,0)+(VLOOKUP($F21,'(참고)타워 스텟 가치'!$B$2:$L$6,H$2,0)*$E21)</f>
        <v>29.25</v>
      </c>
      <c r="I21">
        <f>VLOOKUP($F21,'(참고)타워 스텟 가치'!$B$2:$L$6,I$2,0)+(VLOOKUP($F21,'(참고)타워 스텟 가치'!$B$2:$L$6,I$2,0)*$E21)</f>
        <v>5.85</v>
      </c>
      <c r="J21">
        <f>VLOOKUP($F21,'(참고)타워 스텟 가치'!$B$2:$L$6,J$2,0)+(VLOOKUP($F21,'(참고)타워 스텟 가치'!$B$2:$L$6,J$2,0)*$E21)</f>
        <v>13000</v>
      </c>
      <c r="K21">
        <f>VLOOKUP($F21,'(참고)타워 스텟 가치'!$B$2:$L$6,K$2,0)+(VLOOKUP($F21,'(참고)타워 스텟 가치'!$B$2:$L$6,K$2,0)*$E21)</f>
        <v>117</v>
      </c>
      <c r="L21">
        <f>VLOOKUP($F21,'(참고)타워 스텟 가치'!$B$2:$L$6,L$2,0)+(VLOOKUP($F21,'(참고)타워 스텟 가치'!$B$2:$L$6,L$2,0)*$E21)</f>
        <v>1.9500000000000002</v>
      </c>
      <c r="M21">
        <f>VLOOKUP($F21,'(참고)타워 스텟 가치'!$B$2:$L$6,M$2,0)+(VLOOKUP($F21,'(참고)타워 스텟 가치'!$B$2:$L$6,M$2,0)*$E21)</f>
        <v>0.78</v>
      </c>
      <c r="N21">
        <f>VLOOKUP($F21,'(참고)타워 스텟 가치'!$B$2:$L$6,N$2,0)+(VLOOKUP($F21,'(참고)타워 스텟 가치'!$B$2:$L$6,N$2,0)*$E21)</f>
        <v>0</v>
      </c>
      <c r="O21">
        <f>VLOOKUP($F21,'(참고)타워 스텟 가치'!$B$2:$L$6,O$2,0)+(VLOOKUP($F21,'(참고)타워 스텟 가치'!$B$2:$L$6,O$2,0)*$E21)</f>
        <v>0</v>
      </c>
      <c r="P21">
        <f>VLOOKUP($F21,'(참고)타워 스텟 가치'!$B$2:$L$6,P$2,0)+(VLOOKUP($F21,'(참고)타워 스텟 가치'!$B$2:$L$6,P$2,0)*$E21)</f>
        <v>1.8199999999999998</v>
      </c>
      <c r="Q21">
        <f>SUM('스테이지별 몬스터 스텟'!H21*'(참고)타워 스텟 가치'!$Q$17,'스테이지별 몬스터 스텟'!I21*'(참고)타워 스텟 가치'!$R$17,'스테이지별 몬스터 스텟'!J21*'(참고)타워 스텟 가치'!$S$17,'스테이지별 몬스터 스텟'!K21*'(참고)타워 스텟 가치'!$T$17,'스테이지별 몬스터 스텟'!L21*'(참고)타워 스텟 가치'!$U$17,'스테이지별 몬스터 스텟'!M21*'(참고)타워 스텟 가치'!$V$17,'스테이지별 몬스터 스텟'!N21*'(참고)타워 스텟 가치'!$W$17,'스테이지별 몬스터 스텟'!O21*'(참고)타워 스텟 가치'!$X$17,'스테이지별 몬스터 스텟'!P21*'(참고)타워 스텟 가치'!$Y$17)</f>
        <v>19809.595000000001</v>
      </c>
      <c r="R21">
        <v>1</v>
      </c>
      <c r="S21">
        <f>VLOOKUP($F21,'(참고)타워 스텟 가치'!$B$7:$L$11,S$2,0)+(VLOOKUP($F21,'(참고)타워 스텟 가치'!$B$7:$L$11,S$2,0)*$E21)</f>
        <v>9.75</v>
      </c>
      <c r="T21">
        <f>VLOOKUP($F21,'(참고)타워 스텟 가치'!$B$7:$L$11,T$2,0)+(VLOOKUP($F21,'(참고)타워 스텟 가치'!$B$7:$L$11,T$2,0)*$E21)</f>
        <v>17.55</v>
      </c>
      <c r="U21">
        <f>VLOOKUP($F21,'(참고)타워 스텟 가치'!$B$7:$L$11,U$2,0)+(VLOOKUP($F21,'(참고)타워 스텟 가치'!$B$7:$L$11,U$2,0)*$E21)</f>
        <v>13000</v>
      </c>
      <c r="V21">
        <f>VLOOKUP($F21,'(참고)타워 스텟 가치'!$B$7:$L$11,V$2,0)+(VLOOKUP($F21,'(참고)타워 스텟 가치'!$B$7:$L$11,V$2,0)*$E21)</f>
        <v>117</v>
      </c>
      <c r="W21">
        <f>VLOOKUP($F21,'(참고)타워 스텟 가치'!$B$7:$L$11,W$2,0)+(VLOOKUP($F21,'(참고)타워 스텟 가치'!$B$7:$L$11,W$2,0)*$E21)</f>
        <v>1.9500000000000002</v>
      </c>
      <c r="X21">
        <f>VLOOKUP($F21,'(참고)타워 스텟 가치'!$B$7:$L$11,X$2,0)+(VLOOKUP($F21,'(참고)타워 스텟 가치'!$B$7:$L$11,X$2,0)*$E21)</f>
        <v>0.78</v>
      </c>
      <c r="Y21">
        <f>VLOOKUP($F21,'(참고)타워 스텟 가치'!$B$7:$L$11,Y$2,0)+(VLOOKUP($F21,'(참고)타워 스텟 가치'!$B$7:$L$11,Y$2,0)*$E21)</f>
        <v>0</v>
      </c>
      <c r="Z21">
        <f>VLOOKUP($F21,'(참고)타워 스텟 가치'!$B$7:$L$11,Z$2,0)+(VLOOKUP($F21,'(참고)타워 스텟 가치'!$B$7:$L$11,Z$2,0)*$E21)</f>
        <v>0</v>
      </c>
      <c r="AA21">
        <f>VLOOKUP($F21,'(참고)타워 스텟 가치'!$B$7:$L$11,AA$2,0)+(VLOOKUP($F21,'(참고)타워 스텟 가치'!$B$7:$L$11,AA$2,0)*$E21)</f>
        <v>1.8199999999999998</v>
      </c>
      <c r="AB21">
        <f>SUM('스테이지별 몬스터 스텟'!S21*'(참고)타워 스텟 가치'!$Q$17,'스테이지별 몬스터 스텟'!T21*'(참고)타워 스텟 가치'!$R$17,'스테이지별 몬스터 스텟'!U21*'(참고)타워 스텟 가치'!$S$17,'스테이지별 몬스터 스텟'!V21*'(참고)타워 스텟 가치'!$T$17,'스테이지별 몬스터 스텟'!W21*'(참고)타워 스텟 가치'!$U$17,'스테이지별 몬스터 스텟'!X21*'(참고)타워 스텟 가치'!$V$17,'스테이지별 몬스터 스텟'!Y21*'(참고)타워 스텟 가치'!$W$17,'스테이지별 몬스터 스텟'!Z21*'(참고)타워 스텟 가치'!$X$17,'스테이지별 몬스터 스텟'!AA21*'(참고)타워 스텟 가치'!$Y$17)</f>
        <v>19788.145</v>
      </c>
      <c r="AC21">
        <v>2</v>
      </c>
      <c r="AD21">
        <f>VLOOKUP($F21,'(참고)타워 스텟 가치'!$B$12:$L$16,AD$2,0)+(VLOOKUP($F21,'(참고)타워 스텟 가치'!$B$12:$L$16,AD$2,0)*$E21)</f>
        <v>9.75</v>
      </c>
      <c r="AE21">
        <f>VLOOKUP($F21,'(참고)타워 스텟 가치'!$B$12:$L$16,AE$2,0)+(VLOOKUP($F21,'(참고)타워 스텟 가치'!$B$12:$L$16,AE$2,0)*$E21)</f>
        <v>11.7</v>
      </c>
      <c r="AF21">
        <f>VLOOKUP($F21,'(참고)타워 스텟 가치'!$B$12:$L$16,AF$2,0)+(VLOOKUP($F21,'(참고)타워 스텟 가치'!$B$12:$L$16,AF$2,0)*$E21)</f>
        <v>13000</v>
      </c>
      <c r="AG21">
        <f>VLOOKUP($F21,'(참고)타워 스텟 가치'!$B$12:$L$16,AG$2,0)+(VLOOKUP($F21,'(참고)타워 스텟 가치'!$B$12:$L$16,AG$2,0)*$E21)</f>
        <v>58.5</v>
      </c>
      <c r="AH21">
        <f>VLOOKUP($F21,'(참고)타워 스텟 가치'!$B$12:$L$16,AH$2,0)+(VLOOKUP($F21,'(참고)타워 스텟 가치'!$B$12:$L$16,AH$2,0)*$E21)</f>
        <v>1.9500000000000002</v>
      </c>
      <c r="AI21">
        <f>VLOOKUP($F21,'(참고)타워 스텟 가치'!$B$12:$L$16,AI$2,0)+(VLOOKUP($F21,'(참고)타워 스텟 가치'!$B$12:$L$16,AI$2,0)*$E21)</f>
        <v>0.78</v>
      </c>
      <c r="AJ21">
        <f>VLOOKUP($F21,'(참고)타워 스텟 가치'!$B$12:$L$16,AJ$2,0)+(VLOOKUP($F21,'(참고)타워 스텟 가치'!$B$12:$L$16,AJ$2,0)*$E21)</f>
        <v>0</v>
      </c>
      <c r="AK21">
        <f>VLOOKUP($F21,'(참고)타워 스텟 가치'!$B$12:$L$16,AK$2,0)+(VLOOKUP($F21,'(참고)타워 스텟 가치'!$B$12:$L$16,AK$2,0)*$E21)</f>
        <v>0</v>
      </c>
      <c r="AL21">
        <f>VLOOKUP($F21,'(참고)타워 스텟 가치'!$B$12:$L$16,AL$2,0)+(VLOOKUP($F21,'(참고)타워 스텟 가치'!$B$12:$L$16,AL$2,0)*$E21)</f>
        <v>3.6399999999999997</v>
      </c>
      <c r="AM21">
        <f>SUM('스테이지별 몬스터 스텟'!AD21*'(참고)타워 스텟 가치'!$Q$17,'스테이지별 몬스터 스텟'!AE21*'(참고)타워 스텟 가치'!$R$17,'스테이지별 몬스터 스텟'!AF21*'(참고)타워 스텟 가치'!$S$17,'스테이지별 몬스터 스텟'!AG21*'(참고)타워 스텟 가치'!$T$17,'스테이지별 몬스터 스텟'!AH21*'(참고)타워 스텟 가치'!$U$17,'스테이지별 몬스터 스텟'!AI21*'(참고)타워 스텟 가치'!$V$17,'스테이지별 몬스터 스텟'!AJ21*'(참고)타워 스텟 가치'!$W$17,'스테이지별 몬스터 스텟'!AK21*'(참고)타워 스텟 가치'!$X$17,'스테이지별 몬스터 스텟'!AL21*'(참고)타워 스텟 가치'!$Y$17)</f>
        <v>19666.009999999998</v>
      </c>
      <c r="AN21">
        <v>3</v>
      </c>
    </row>
    <row r="22" spans="3:40" x14ac:dyDescent="0.3">
      <c r="C22">
        <v>3</v>
      </c>
      <c r="D22">
        <f t="shared" si="2"/>
        <v>4</v>
      </c>
      <c r="E22" s="52">
        <f>VLOOKUP(D22,'스테이지별 난이도 설정'!B:C,2,0)</f>
        <v>1.6</v>
      </c>
      <c r="F22" t="str">
        <f t="shared" si="3"/>
        <v>에픽</v>
      </c>
      <c r="G22">
        <f t="shared" si="0"/>
        <v>6</v>
      </c>
      <c r="H22">
        <f>VLOOKUP($F22,'(참고)타워 스텟 가치'!$B$2:$L$6,H$2,0)+(VLOOKUP($F22,'(참고)타워 스텟 가치'!$B$2:$L$6,H$2,0)*$E22)</f>
        <v>43.875</v>
      </c>
      <c r="I22">
        <f>VLOOKUP($F22,'(참고)타워 스텟 가치'!$B$2:$L$6,I$2,0)+(VLOOKUP($F22,'(참고)타워 스텟 가치'!$B$2:$L$6,I$2,0)*$E22)</f>
        <v>8.7750000000000004</v>
      </c>
      <c r="J22">
        <f>VLOOKUP($F22,'(참고)타워 스텟 가치'!$B$2:$L$6,J$2,0)+(VLOOKUP($F22,'(참고)타워 스텟 가치'!$B$2:$L$6,J$2,0)*$E22)</f>
        <v>13000</v>
      </c>
      <c r="K22">
        <f>VLOOKUP($F22,'(참고)타워 스텟 가치'!$B$2:$L$6,K$2,0)+(VLOOKUP($F22,'(참고)타워 스텟 가치'!$B$2:$L$6,K$2,0)*$E22)</f>
        <v>175.5</v>
      </c>
      <c r="L22">
        <f>VLOOKUP($F22,'(참고)타워 스텟 가치'!$B$2:$L$6,L$2,0)+(VLOOKUP($F22,'(참고)타워 스텟 가치'!$B$2:$L$6,L$2,0)*$E22)</f>
        <v>2.9249999999999998</v>
      </c>
      <c r="M22">
        <f>VLOOKUP($F22,'(참고)타워 스텟 가치'!$B$2:$L$6,M$2,0)+(VLOOKUP($F22,'(참고)타워 스텟 가치'!$B$2:$L$6,M$2,0)*$E22)</f>
        <v>0.78</v>
      </c>
      <c r="N22">
        <f>VLOOKUP($F22,'(참고)타워 스텟 가치'!$B$2:$L$6,N$2,0)+(VLOOKUP($F22,'(참고)타워 스텟 가치'!$B$2:$L$6,N$2,0)*$E22)</f>
        <v>0</v>
      </c>
      <c r="O22">
        <f>VLOOKUP($F22,'(참고)타워 스텟 가치'!$B$2:$L$6,O$2,0)+(VLOOKUP($F22,'(참고)타워 스텟 가치'!$B$2:$L$6,O$2,0)*$E22)</f>
        <v>0</v>
      </c>
      <c r="P22">
        <f>VLOOKUP($F22,'(참고)타워 스텟 가치'!$B$2:$L$6,P$2,0)+(VLOOKUP($F22,'(참고)타워 스텟 가치'!$B$2:$L$6,P$2,0)*$E22)</f>
        <v>1.8199999999999998</v>
      </c>
      <c r="Q22">
        <f>SUM('스테이지별 몬스터 스텟'!H22*'(참고)타워 스텟 가치'!$Q$17,'스테이지별 몬스터 스텟'!I22*'(참고)타워 스텟 가치'!$R$17,'스테이지별 몬스터 스텟'!J22*'(참고)타워 스텟 가치'!$S$17,'스테이지별 몬스터 스텟'!K22*'(참고)타워 스텟 가치'!$T$17,'스테이지별 몬스터 스텟'!L22*'(참고)타워 스텟 가치'!$U$17,'스테이지별 몬스터 스텟'!M22*'(참고)타워 스텟 가치'!$V$17,'스테이지별 몬스터 스텟'!N22*'(참고)타워 스텟 가치'!$W$17,'스테이지별 몬스터 스텟'!O22*'(참고)타워 스텟 가치'!$X$17,'스테이지별 몬스터 스텟'!P22*'(참고)타워 스텟 가치'!$Y$17)</f>
        <v>19962.182499999995</v>
      </c>
      <c r="R22">
        <v>1</v>
      </c>
      <c r="S22">
        <f>VLOOKUP($F22,'(참고)타워 스텟 가치'!$B$7:$L$11,S$2,0)+(VLOOKUP($F22,'(참고)타워 스텟 가치'!$B$7:$L$11,S$2,0)*$E22)</f>
        <v>14.625</v>
      </c>
      <c r="T22">
        <f>VLOOKUP($F22,'(참고)타워 스텟 가치'!$B$7:$L$11,T$2,0)+(VLOOKUP($F22,'(참고)타워 스텟 가치'!$B$7:$L$11,T$2,0)*$E22)</f>
        <v>26.324999999999999</v>
      </c>
      <c r="U22">
        <f>VLOOKUP($F22,'(참고)타워 스텟 가치'!$B$7:$L$11,U$2,0)+(VLOOKUP($F22,'(참고)타워 스텟 가치'!$B$7:$L$11,U$2,0)*$E22)</f>
        <v>13000</v>
      </c>
      <c r="V22">
        <f>VLOOKUP($F22,'(참고)타워 스텟 가치'!$B$7:$L$11,V$2,0)+(VLOOKUP($F22,'(참고)타워 스텟 가치'!$B$7:$L$11,V$2,0)*$E22)</f>
        <v>175.5</v>
      </c>
      <c r="W22">
        <f>VLOOKUP($F22,'(참고)타워 스텟 가치'!$B$7:$L$11,W$2,0)+(VLOOKUP($F22,'(참고)타워 스텟 가치'!$B$7:$L$11,W$2,0)*$E22)</f>
        <v>2.9249999999999998</v>
      </c>
      <c r="X22">
        <f>VLOOKUP($F22,'(참고)타워 스텟 가치'!$B$7:$L$11,X$2,0)+(VLOOKUP($F22,'(참고)타워 스텟 가치'!$B$7:$L$11,X$2,0)*$E22)</f>
        <v>0.78</v>
      </c>
      <c r="Y22">
        <f>VLOOKUP($F22,'(참고)타워 스텟 가치'!$B$7:$L$11,Y$2,0)+(VLOOKUP($F22,'(참고)타워 스텟 가치'!$B$7:$L$11,Y$2,0)*$E22)</f>
        <v>0</v>
      </c>
      <c r="Z22">
        <f>VLOOKUP($F22,'(참고)타워 스텟 가치'!$B$7:$L$11,Z$2,0)+(VLOOKUP($F22,'(참고)타워 스텟 가치'!$B$7:$L$11,Z$2,0)*$E22)</f>
        <v>0</v>
      </c>
      <c r="AA22">
        <f>VLOOKUP($F22,'(참고)타워 스텟 가치'!$B$7:$L$11,AA$2,0)+(VLOOKUP($F22,'(참고)타워 스텟 가치'!$B$7:$L$11,AA$2,0)*$E22)</f>
        <v>1.8199999999999998</v>
      </c>
      <c r="AB22">
        <f>SUM('스테이지별 몬스터 스텟'!S22*'(참고)타워 스텟 가치'!$Q$17,'스테이지별 몬스터 스텟'!T22*'(참고)타워 스텟 가치'!$R$17,'스테이지별 몬스터 스텟'!U22*'(참고)타워 스텟 가치'!$S$17,'스테이지별 몬스터 스텟'!V22*'(참고)타워 스텟 가치'!$T$17,'스테이지별 몬스터 스텟'!W22*'(참고)타워 스텟 가치'!$U$17,'스테이지별 몬스터 스텟'!X22*'(참고)타워 스텟 가치'!$V$17,'스테이지별 몬스터 스텟'!Y22*'(참고)타워 스텟 가치'!$W$17,'스테이지별 몬스터 스텟'!Z22*'(참고)타워 스텟 가치'!$X$17,'스테이지별 몬스터 스텟'!AA22*'(참고)타워 스텟 가치'!$Y$17)</f>
        <v>19930.007499999996</v>
      </c>
      <c r="AC22">
        <v>2</v>
      </c>
      <c r="AD22">
        <f>VLOOKUP($F22,'(참고)타워 스텟 가치'!$B$12:$L$16,AD$2,0)+(VLOOKUP($F22,'(참고)타워 스텟 가치'!$B$12:$L$16,AD$2,0)*$E22)</f>
        <v>14.625</v>
      </c>
      <c r="AE22">
        <f>VLOOKUP($F22,'(참고)타워 스텟 가치'!$B$12:$L$16,AE$2,0)+(VLOOKUP($F22,'(참고)타워 스텟 가치'!$B$12:$L$16,AE$2,0)*$E22)</f>
        <v>17.55</v>
      </c>
      <c r="AF22">
        <f>VLOOKUP($F22,'(참고)타워 스텟 가치'!$B$12:$L$16,AF$2,0)+(VLOOKUP($F22,'(참고)타워 스텟 가치'!$B$12:$L$16,AF$2,0)*$E22)</f>
        <v>13000</v>
      </c>
      <c r="AG22">
        <f>VLOOKUP($F22,'(참고)타워 스텟 가치'!$B$12:$L$16,AG$2,0)+(VLOOKUP($F22,'(참고)타워 스텟 가치'!$B$12:$L$16,AG$2,0)*$E22)</f>
        <v>87.75</v>
      </c>
      <c r="AH22">
        <f>VLOOKUP($F22,'(참고)타워 스텟 가치'!$B$12:$L$16,AH$2,0)+(VLOOKUP($F22,'(참고)타워 스텟 가치'!$B$12:$L$16,AH$2,0)*$E22)</f>
        <v>2.9249999999999998</v>
      </c>
      <c r="AI22">
        <f>VLOOKUP($F22,'(참고)타워 스텟 가치'!$B$12:$L$16,AI$2,0)+(VLOOKUP($F22,'(참고)타워 스텟 가치'!$B$12:$L$16,AI$2,0)*$E22)</f>
        <v>0.78</v>
      </c>
      <c r="AJ22">
        <f>VLOOKUP($F22,'(참고)타워 스텟 가치'!$B$12:$L$16,AJ$2,0)+(VLOOKUP($F22,'(참고)타워 스텟 가치'!$B$12:$L$16,AJ$2,0)*$E22)</f>
        <v>0</v>
      </c>
      <c r="AK22">
        <f>VLOOKUP($F22,'(참고)타워 스텟 가치'!$B$12:$L$16,AK$2,0)+(VLOOKUP($F22,'(참고)타워 스텟 가치'!$B$12:$L$16,AK$2,0)*$E22)</f>
        <v>0</v>
      </c>
      <c r="AL22">
        <f>VLOOKUP($F22,'(참고)타워 스텟 가치'!$B$12:$L$16,AL$2,0)+(VLOOKUP($F22,'(참고)타워 스텟 가치'!$B$12:$L$16,AL$2,0)*$E22)</f>
        <v>3.6399999999999997</v>
      </c>
      <c r="AM22">
        <f>SUM('스테이지별 몬스터 스텟'!AD22*'(참고)타워 스텟 가치'!$Q$17,'스테이지별 몬스터 스텟'!AE22*'(참고)타워 스텟 가치'!$R$17,'스테이지별 몬스터 스텟'!AF22*'(참고)타워 스텟 가치'!$S$17,'스테이지별 몬스터 스텟'!AG22*'(참고)타워 스텟 가치'!$T$17,'스테이지별 몬스터 스텟'!AH22*'(참고)타워 스텟 가치'!$U$17,'스테이지별 몬스터 스텟'!AI22*'(참고)타워 스텟 가치'!$V$17,'스테이지별 몬스터 스텟'!AJ22*'(참고)타워 스텟 가치'!$W$17,'스테이지별 몬스터 스텟'!AK22*'(참고)타워 스텟 가치'!$X$17,'스테이지별 몬스터 스텟'!AL22*'(참고)타워 스텟 가치'!$Y$17)</f>
        <v>19744.984999999997</v>
      </c>
      <c r="AN22">
        <v>3</v>
      </c>
    </row>
    <row r="23" spans="3:40" x14ac:dyDescent="0.3">
      <c r="C23">
        <v>4</v>
      </c>
      <c r="D23">
        <f t="shared" si="2"/>
        <v>4</v>
      </c>
      <c r="E23" s="52">
        <f>VLOOKUP(D23,'스테이지별 난이도 설정'!B:C,2,0)</f>
        <v>1.6</v>
      </c>
      <c r="F23" t="str">
        <f t="shared" si="3"/>
        <v>유니크</v>
      </c>
      <c r="G23">
        <f t="shared" si="0"/>
        <v>6</v>
      </c>
      <c r="H23">
        <f>VLOOKUP($F23,'(참고)타워 스텟 가치'!$B$2:$L$6,H$2,0)+(VLOOKUP($F23,'(참고)타워 스텟 가치'!$B$2:$L$6,H$2,0)*$E23)</f>
        <v>65.8125</v>
      </c>
      <c r="I23">
        <f>VLOOKUP($F23,'(참고)타워 스텟 가치'!$B$2:$L$6,I$2,0)+(VLOOKUP($F23,'(참고)타워 스텟 가치'!$B$2:$L$6,I$2,0)*$E23)</f>
        <v>13.1625</v>
      </c>
      <c r="J23">
        <f>VLOOKUP($F23,'(참고)타워 스텟 가치'!$B$2:$L$6,J$2,0)+(VLOOKUP($F23,'(참고)타워 스텟 가치'!$B$2:$L$6,J$2,0)*$E23)</f>
        <v>13000</v>
      </c>
      <c r="K23">
        <f>VLOOKUP($F23,'(참고)타워 스텟 가치'!$B$2:$L$6,K$2,0)+(VLOOKUP($F23,'(참고)타워 스텟 가치'!$B$2:$L$6,K$2,0)*$E23)</f>
        <v>263.25</v>
      </c>
      <c r="L23">
        <f>VLOOKUP($F23,'(참고)타워 스텟 가치'!$B$2:$L$6,L$2,0)+(VLOOKUP($F23,'(참고)타워 스텟 가치'!$B$2:$L$6,L$2,0)*$E23)</f>
        <v>4.3875000000000002</v>
      </c>
      <c r="M23">
        <f>VLOOKUP($F23,'(참고)타워 스텟 가치'!$B$2:$L$6,M$2,0)+(VLOOKUP($F23,'(참고)타워 스텟 가치'!$B$2:$L$6,M$2,0)*$E23)</f>
        <v>0.78</v>
      </c>
      <c r="N23">
        <f>VLOOKUP($F23,'(참고)타워 스텟 가치'!$B$2:$L$6,N$2,0)+(VLOOKUP($F23,'(참고)타워 스텟 가치'!$B$2:$L$6,N$2,0)*$E23)</f>
        <v>0</v>
      </c>
      <c r="O23">
        <f>VLOOKUP($F23,'(참고)타워 스텟 가치'!$B$2:$L$6,O$2,0)+(VLOOKUP($F23,'(참고)타워 스텟 가치'!$B$2:$L$6,O$2,0)*$E23)</f>
        <v>0</v>
      </c>
      <c r="P23">
        <f>VLOOKUP($F23,'(참고)타워 스텟 가치'!$B$2:$L$6,P$2,0)+(VLOOKUP($F23,'(참고)타워 스텟 가치'!$B$2:$L$6,P$2,0)*$E23)</f>
        <v>2.6</v>
      </c>
      <c r="Q23">
        <f>SUM('스테이지별 몬스터 스텟'!H23*'(참고)타워 스텟 가치'!$Q$17,'스테이지별 몬스터 스텟'!I23*'(참고)타워 스텟 가치'!$R$17,'스테이지별 몬스터 스텟'!J23*'(참고)타워 스텟 가치'!$S$17,'스테이지별 몬스터 스텟'!K23*'(참고)타워 스텟 가치'!$T$17,'스테이지별 몬스터 스텟'!L23*'(참고)타워 스텟 가치'!$U$17,'스테이지별 몬스터 스텟'!M23*'(참고)타워 스텟 가치'!$V$17,'스테이지별 몬스터 스텟'!N23*'(참고)타워 스텟 가치'!$W$17,'스테이지별 몬스터 스텟'!O23*'(참고)타워 스텟 가치'!$X$17,'스테이지별 몬스터 스텟'!P23*'(참고)타워 스텟 가치'!$Y$17)</f>
        <v>20192.623750000002</v>
      </c>
      <c r="R23">
        <v>1</v>
      </c>
      <c r="S23">
        <f>VLOOKUP($F23,'(참고)타워 스텟 가치'!$B$7:$L$11,S$2,0)+(VLOOKUP($F23,'(참고)타워 스텟 가치'!$B$7:$L$11,S$2,0)*$E23)</f>
        <v>21.9375</v>
      </c>
      <c r="T23">
        <f>VLOOKUP($F23,'(참고)타워 스텟 가치'!$B$7:$L$11,T$2,0)+(VLOOKUP($F23,'(참고)타워 스텟 가치'!$B$7:$L$11,T$2,0)*$E23)</f>
        <v>39.487499999999997</v>
      </c>
      <c r="U23">
        <f>VLOOKUP($F23,'(참고)타워 스텟 가치'!$B$7:$L$11,U$2,0)+(VLOOKUP($F23,'(참고)타워 스텟 가치'!$B$7:$L$11,U$2,0)*$E23)</f>
        <v>13000</v>
      </c>
      <c r="V23">
        <f>VLOOKUP($F23,'(참고)타워 스텟 가치'!$B$7:$L$11,V$2,0)+(VLOOKUP($F23,'(참고)타워 스텟 가치'!$B$7:$L$11,V$2,0)*$E23)</f>
        <v>263.25</v>
      </c>
      <c r="W23">
        <f>VLOOKUP($F23,'(참고)타워 스텟 가치'!$B$7:$L$11,W$2,0)+(VLOOKUP($F23,'(참고)타워 스텟 가치'!$B$7:$L$11,W$2,0)*$E23)</f>
        <v>4.3875000000000002</v>
      </c>
      <c r="X23">
        <f>VLOOKUP($F23,'(참고)타워 스텟 가치'!$B$7:$L$11,X$2,0)+(VLOOKUP($F23,'(참고)타워 스텟 가치'!$B$7:$L$11,X$2,0)*$E23)</f>
        <v>0.78</v>
      </c>
      <c r="Y23">
        <f>VLOOKUP($F23,'(참고)타워 스텟 가치'!$B$7:$L$11,Y$2,0)+(VLOOKUP($F23,'(참고)타워 스텟 가치'!$B$7:$L$11,Y$2,0)*$E23)</f>
        <v>0</v>
      </c>
      <c r="Z23">
        <f>VLOOKUP($F23,'(참고)타워 스텟 가치'!$B$7:$L$11,Z$2,0)+(VLOOKUP($F23,'(참고)타워 스텟 가치'!$B$7:$L$11,Z$2,0)*$E23)</f>
        <v>0</v>
      </c>
      <c r="AA23">
        <f>VLOOKUP($F23,'(참고)타워 스텟 가치'!$B$7:$L$11,AA$2,0)+(VLOOKUP($F23,'(참고)타워 스텟 가치'!$B$7:$L$11,AA$2,0)*$E23)</f>
        <v>2.6</v>
      </c>
      <c r="AB23">
        <f>SUM('스테이지별 몬스터 스텟'!S23*'(참고)타워 스텟 가치'!$Q$17,'스테이지별 몬스터 스텟'!T23*'(참고)타워 스텟 가치'!$R$17,'스테이지별 몬스터 스텟'!U23*'(참고)타워 스텟 가치'!$S$17,'스테이지별 몬스터 스텟'!V23*'(참고)타워 스텟 가치'!$T$17,'스테이지별 몬스터 스텟'!W23*'(참고)타워 스텟 가치'!$U$17,'스테이지별 몬스터 스텟'!X23*'(참고)타워 스텟 가치'!$V$17,'스테이지별 몬스터 스텟'!Y23*'(참고)타워 스텟 가치'!$W$17,'스테이지별 몬스터 스텟'!Z23*'(참고)타워 스텟 가치'!$X$17,'스테이지별 몬스터 스텟'!AA23*'(참고)타워 스텟 가치'!$Y$17)</f>
        <v>20144.361250000002</v>
      </c>
      <c r="AC23">
        <v>2</v>
      </c>
      <c r="AD23">
        <f>VLOOKUP($F23,'(참고)타워 스텟 가치'!$B$12:$L$16,AD$2,0)+(VLOOKUP($F23,'(참고)타워 스텟 가치'!$B$12:$L$16,AD$2,0)*$E23)</f>
        <v>21.9375</v>
      </c>
      <c r="AE23">
        <f>VLOOKUP($F23,'(참고)타워 스텟 가치'!$B$12:$L$16,AE$2,0)+(VLOOKUP($F23,'(참고)타워 스텟 가치'!$B$12:$L$16,AE$2,0)*$E23)</f>
        <v>26.324999999999999</v>
      </c>
      <c r="AF23">
        <f>VLOOKUP($F23,'(참고)타워 스텟 가치'!$B$12:$L$16,AF$2,0)+(VLOOKUP($F23,'(참고)타워 스텟 가치'!$B$12:$L$16,AF$2,0)*$E23)</f>
        <v>13000</v>
      </c>
      <c r="AG23">
        <f>VLOOKUP($F23,'(참고)타워 스텟 가치'!$B$12:$L$16,AG$2,0)+(VLOOKUP($F23,'(참고)타워 스텟 가치'!$B$12:$L$16,AG$2,0)*$E23)</f>
        <v>131.625</v>
      </c>
      <c r="AH23">
        <f>VLOOKUP($F23,'(참고)타워 스텟 가치'!$B$12:$L$16,AH$2,0)+(VLOOKUP($F23,'(참고)타워 스텟 가치'!$B$12:$L$16,AH$2,0)*$E23)</f>
        <v>4.3875000000000002</v>
      </c>
      <c r="AI23">
        <f>VLOOKUP($F23,'(참고)타워 스텟 가치'!$B$12:$L$16,AI$2,0)+(VLOOKUP($F23,'(참고)타워 스텟 가치'!$B$12:$L$16,AI$2,0)*$E23)</f>
        <v>0.78</v>
      </c>
      <c r="AJ23">
        <f>VLOOKUP($F23,'(참고)타워 스텟 가치'!$B$12:$L$16,AJ$2,0)+(VLOOKUP($F23,'(참고)타워 스텟 가치'!$B$12:$L$16,AJ$2,0)*$E23)</f>
        <v>0</v>
      </c>
      <c r="AK23">
        <f>VLOOKUP($F23,'(참고)타워 스텟 가치'!$B$12:$L$16,AK$2,0)+(VLOOKUP($F23,'(참고)타워 스텟 가치'!$B$12:$L$16,AK$2,0)*$E23)</f>
        <v>0</v>
      </c>
      <c r="AL23">
        <f>VLOOKUP($F23,'(참고)타워 스텟 가치'!$B$12:$L$16,AL$2,0)+(VLOOKUP($F23,'(참고)타워 스텟 가치'!$B$12:$L$16,AL$2,0)*$E23)</f>
        <v>5.2</v>
      </c>
      <c r="AM23">
        <f>SUM('스테이지별 몬스터 스텟'!AD23*'(참고)타워 스텟 가치'!$Q$17,'스테이지별 몬스터 스텟'!AE23*'(참고)타워 스텟 가치'!$R$17,'스테이지별 몬스터 스텟'!AF23*'(참고)타워 스텟 가치'!$S$17,'스테이지별 몬스터 스텟'!AG23*'(참고)타워 스텟 가치'!$T$17,'스테이지별 몬스터 스텟'!AH23*'(참고)타워 스텟 가치'!$U$17,'스테이지별 몬스터 스텟'!AI23*'(참고)타워 스텟 가치'!$V$17,'스테이지별 몬스터 스텟'!AJ23*'(참고)타워 스텟 가치'!$W$17,'스테이지별 몬스터 스텟'!AK23*'(참고)타워 스텟 가치'!$X$17,'스테이지별 몬스터 스텟'!AL23*'(참고)타워 스텟 가치'!$Y$17)</f>
        <v>19866.567500000001</v>
      </c>
      <c r="AN23">
        <v>3</v>
      </c>
    </row>
    <row r="24" spans="3:40" x14ac:dyDescent="0.3">
      <c r="C24">
        <v>5</v>
      </c>
      <c r="D24">
        <f t="shared" si="2"/>
        <v>4</v>
      </c>
      <c r="E24" s="52">
        <f>VLOOKUP(D24,'스테이지별 난이도 설정'!B:C,2,0)</f>
        <v>1.6</v>
      </c>
      <c r="F24" t="str">
        <f t="shared" si="3"/>
        <v>스페셜</v>
      </c>
      <c r="G24">
        <f t="shared" si="0"/>
        <v>6</v>
      </c>
      <c r="H24">
        <f>VLOOKUP($F24,'(참고)타워 스텟 가치'!$B$2:$L$6,H$2,0)+(VLOOKUP($F24,'(참고)타워 스텟 가치'!$B$2:$L$6,H$2,0)*$E24)</f>
        <v>98.71875</v>
      </c>
      <c r="I24">
        <f>VLOOKUP($F24,'(참고)타워 스텟 가치'!$B$2:$L$6,I$2,0)+(VLOOKUP($F24,'(참고)타워 스텟 가치'!$B$2:$L$6,I$2,0)*$E24)</f>
        <v>19.743749999999999</v>
      </c>
      <c r="J24">
        <f>VLOOKUP($F24,'(참고)타워 스텟 가치'!$B$2:$L$6,J$2,0)+(VLOOKUP($F24,'(참고)타워 스텟 가치'!$B$2:$L$6,J$2,0)*$E24)</f>
        <v>13000</v>
      </c>
      <c r="K24">
        <f>VLOOKUP($F24,'(참고)타워 스텟 가치'!$B$2:$L$6,K$2,0)+(VLOOKUP($F24,'(참고)타워 스텟 가치'!$B$2:$L$6,K$2,0)*$E24)</f>
        <v>394.875</v>
      </c>
      <c r="L24">
        <f>VLOOKUP($F24,'(참고)타워 스텟 가치'!$B$2:$L$6,L$2,0)+(VLOOKUP($F24,'(참고)타워 스텟 가치'!$B$2:$L$6,L$2,0)*$E24)</f>
        <v>6.5812499999999998</v>
      </c>
      <c r="M24">
        <f>VLOOKUP($F24,'(참고)타워 스텟 가치'!$B$2:$L$6,M$2,0)+(VLOOKUP($F24,'(참고)타워 스텟 가치'!$B$2:$L$6,M$2,0)*$E24)</f>
        <v>0.78</v>
      </c>
      <c r="N24">
        <f>VLOOKUP($F24,'(참고)타워 스텟 가치'!$B$2:$L$6,N$2,0)+(VLOOKUP($F24,'(참고)타워 스텟 가치'!$B$2:$L$6,N$2,0)*$E24)</f>
        <v>0</v>
      </c>
      <c r="O24">
        <f>VLOOKUP($F24,'(참고)타워 스텟 가치'!$B$2:$L$6,O$2,0)+(VLOOKUP($F24,'(참고)타워 스텟 가치'!$B$2:$L$6,O$2,0)*$E24)</f>
        <v>0</v>
      </c>
      <c r="P24">
        <f>VLOOKUP($F24,'(참고)타워 스텟 가치'!$B$2:$L$6,P$2,0)+(VLOOKUP($F24,'(참고)타워 스텟 가치'!$B$2:$L$6,P$2,0)*$E24)</f>
        <v>2.6</v>
      </c>
      <c r="Q24">
        <f>SUM('스테이지별 몬스터 스텟'!H24*'(참고)타워 스텟 가치'!$Q$17,'스테이지별 몬스터 스텟'!I24*'(참고)타워 스텟 가치'!$R$17,'스테이지별 몬스터 스텟'!J24*'(참고)타워 스텟 가치'!$S$17,'스테이지별 몬스터 스텟'!K24*'(참고)타워 스텟 가치'!$T$17,'스테이지별 몬스터 스텟'!L24*'(참고)타워 스텟 가치'!$U$17,'스테이지별 몬스터 스텟'!M24*'(참고)타워 스텟 가치'!$V$17,'스테이지별 몬스터 스텟'!N24*'(참고)타워 스텟 가치'!$W$17,'스테이지별 몬스터 스텟'!O24*'(참고)타워 스텟 가치'!$X$17,'스테이지별 몬스터 스텟'!P24*'(참고)타워 스텟 가치'!$Y$17)</f>
        <v>20535.945624999997</v>
      </c>
      <c r="R24">
        <v>1</v>
      </c>
      <c r="S24">
        <f>VLOOKUP($F24,'(참고)타워 스텟 가치'!$B$7:$L$11,S$2,0)+(VLOOKUP($F24,'(참고)타워 스텟 가치'!$B$7:$L$11,S$2,0)*$E24)</f>
        <v>32.90625</v>
      </c>
      <c r="T24">
        <f>VLOOKUP($F24,'(참고)타워 스텟 가치'!$B$7:$L$11,T$2,0)+(VLOOKUP($F24,'(참고)타워 스텟 가치'!$B$7:$L$11,T$2,0)*$E24)</f>
        <v>59.231250000000003</v>
      </c>
      <c r="U24">
        <f>VLOOKUP($F24,'(참고)타워 스텟 가치'!$B$7:$L$11,U$2,0)+(VLOOKUP($F24,'(참고)타워 스텟 가치'!$B$7:$L$11,U$2,0)*$E24)</f>
        <v>13000</v>
      </c>
      <c r="V24">
        <f>VLOOKUP($F24,'(참고)타워 스텟 가치'!$B$7:$L$11,V$2,0)+(VLOOKUP($F24,'(참고)타워 스텟 가치'!$B$7:$L$11,V$2,0)*$E24)</f>
        <v>394.875</v>
      </c>
      <c r="W24">
        <f>VLOOKUP($F24,'(참고)타워 스텟 가치'!$B$7:$L$11,W$2,0)+(VLOOKUP($F24,'(참고)타워 스텟 가치'!$B$7:$L$11,W$2,0)*$E24)</f>
        <v>6.5812499999999998</v>
      </c>
      <c r="X24">
        <f>VLOOKUP($F24,'(참고)타워 스텟 가치'!$B$7:$L$11,X$2,0)+(VLOOKUP($F24,'(참고)타워 스텟 가치'!$B$7:$L$11,X$2,0)*$E24)</f>
        <v>0.78</v>
      </c>
      <c r="Y24">
        <f>VLOOKUP($F24,'(참고)타워 스텟 가치'!$B$7:$L$11,Y$2,0)+(VLOOKUP($F24,'(참고)타워 스텟 가치'!$B$7:$L$11,Y$2,0)*$E24)</f>
        <v>0</v>
      </c>
      <c r="Z24">
        <f>VLOOKUP($F24,'(참고)타워 스텟 가치'!$B$7:$L$11,Z$2,0)+(VLOOKUP($F24,'(참고)타워 스텟 가치'!$B$7:$L$11,Z$2,0)*$E24)</f>
        <v>0</v>
      </c>
      <c r="AA24">
        <f>VLOOKUP($F24,'(참고)타워 스텟 가치'!$B$7:$L$11,AA$2,0)+(VLOOKUP($F24,'(참고)타워 스텟 가치'!$B$7:$L$11,AA$2,0)*$E24)</f>
        <v>2.6</v>
      </c>
      <c r="AB24">
        <f>SUM('스테이지별 몬스터 스텟'!S24*'(참고)타워 스텟 가치'!$Q$17,'스테이지별 몬스터 스텟'!T24*'(참고)타워 스텟 가치'!$R$17,'스테이지별 몬스터 스텟'!U24*'(참고)타워 스텟 가치'!$S$17,'스테이지별 몬스터 스텟'!V24*'(참고)타워 스텟 가치'!$T$17,'스테이지별 몬스터 스텟'!W24*'(참고)타워 스텟 가치'!$U$17,'스테이지별 몬스터 스텟'!X24*'(참고)타워 스텟 가치'!$V$17,'스테이지별 몬스터 스텟'!Y24*'(참고)타워 스텟 가치'!$W$17,'스테이지별 몬스터 스텟'!Z24*'(참고)타워 스텟 가치'!$X$17,'스테이지별 몬스터 스텟'!AA24*'(참고)타워 스텟 가치'!$Y$17)</f>
        <v>20463.551874999997</v>
      </c>
      <c r="AC24">
        <v>2</v>
      </c>
      <c r="AD24">
        <f>VLOOKUP($F24,'(참고)타워 스텟 가치'!$B$12:$L$16,AD$2,0)+(VLOOKUP($F24,'(참고)타워 스텟 가치'!$B$12:$L$16,AD$2,0)*$E24)</f>
        <v>32.90625</v>
      </c>
      <c r="AE24">
        <f>VLOOKUP($F24,'(참고)타워 스텟 가치'!$B$12:$L$16,AE$2,0)+(VLOOKUP($F24,'(참고)타워 스텟 가치'!$B$12:$L$16,AE$2,0)*$E24)</f>
        <v>39.487499999999997</v>
      </c>
      <c r="AF24">
        <f>VLOOKUP($F24,'(참고)타워 스텟 가치'!$B$12:$L$16,AF$2,0)+(VLOOKUP($F24,'(참고)타워 스텟 가치'!$B$12:$L$16,AF$2,0)*$E24)</f>
        <v>13000</v>
      </c>
      <c r="AG24">
        <f>VLOOKUP($F24,'(참고)타워 스텟 가치'!$B$12:$L$16,AG$2,0)+(VLOOKUP($F24,'(참고)타워 스텟 가치'!$B$12:$L$16,AG$2,0)*$E24)</f>
        <v>197.4375</v>
      </c>
      <c r="AH24">
        <f>VLOOKUP($F24,'(참고)타워 스텟 가치'!$B$12:$L$16,AH$2,0)+(VLOOKUP($F24,'(참고)타워 스텟 가치'!$B$12:$L$16,AH$2,0)*$E24)</f>
        <v>6.5812499999999998</v>
      </c>
      <c r="AI24">
        <f>VLOOKUP($F24,'(참고)타워 스텟 가치'!$B$12:$L$16,AI$2,0)+(VLOOKUP($F24,'(참고)타워 스텟 가치'!$B$12:$L$16,AI$2,0)*$E24)</f>
        <v>0.78</v>
      </c>
      <c r="AJ24">
        <f>VLOOKUP($F24,'(참고)타워 스텟 가치'!$B$12:$L$16,AJ$2,0)+(VLOOKUP($F24,'(참고)타워 스텟 가치'!$B$12:$L$16,AJ$2,0)*$E24)</f>
        <v>0</v>
      </c>
      <c r="AK24">
        <f>VLOOKUP($F24,'(참고)타워 스텟 가치'!$B$12:$L$16,AK$2,0)+(VLOOKUP($F24,'(참고)타워 스텟 가치'!$B$12:$L$16,AK$2,0)*$E24)</f>
        <v>0</v>
      </c>
      <c r="AL24">
        <f>VLOOKUP($F24,'(참고)타워 스텟 가치'!$B$12:$L$16,AL$2,0)+(VLOOKUP($F24,'(참고)타워 스텟 가치'!$B$12:$L$16,AL$2,0)*$E24)</f>
        <v>5.2</v>
      </c>
      <c r="AM24">
        <f>SUM('스테이지별 몬스터 스텟'!AD24*'(참고)타워 스텟 가치'!$Q$17,'스테이지별 몬스터 스텟'!AE24*'(참고)타워 스텟 가치'!$R$17,'스테이지별 몬스터 스텟'!AF24*'(참고)타워 스텟 가치'!$S$17,'스테이지별 몬스터 스텟'!AG24*'(참고)타워 스텟 가치'!$T$17,'스테이지별 몬스터 스텟'!AH24*'(참고)타워 스텟 가치'!$U$17,'스테이지별 몬스터 스텟'!AI24*'(참고)타워 스텟 가치'!$V$17,'스테이지별 몬스터 스텟'!AJ24*'(참고)타워 스텟 가치'!$W$17,'스테이지별 몬스터 스텟'!AK24*'(참고)타워 스텟 가치'!$X$17,'스테이지별 몬스터 스텟'!AL24*'(참고)타워 스텟 가치'!$Y$17)</f>
        <v>20044.26125</v>
      </c>
      <c r="AN24">
        <v>3</v>
      </c>
    </row>
    <row r="25" spans="3:40" x14ac:dyDescent="0.3">
      <c r="C25">
        <v>1</v>
      </c>
      <c r="D25">
        <f t="shared" si="2"/>
        <v>5</v>
      </c>
      <c r="E25" s="52">
        <f>VLOOKUP(D25,'스테이지별 난이도 설정'!B:C,2,0)</f>
        <v>2</v>
      </c>
      <c r="F25" t="str">
        <f t="shared" si="3"/>
        <v>일반</v>
      </c>
      <c r="G25">
        <f t="shared" si="0"/>
        <v>6</v>
      </c>
      <c r="H25">
        <f>VLOOKUP($F25,'(참고)타워 스텟 가치'!$B$2:$L$6,H$2,0)+(VLOOKUP($F25,'(참고)타워 스텟 가치'!$B$2:$L$6,H$2,0)*$E25)</f>
        <v>22.5</v>
      </c>
      <c r="I25">
        <f>VLOOKUP($F25,'(참고)타워 스텟 가치'!$B$2:$L$6,I$2,0)+(VLOOKUP($F25,'(참고)타워 스텟 가치'!$B$2:$L$6,I$2,0)*$E25)</f>
        <v>4.5</v>
      </c>
      <c r="J25">
        <f>VLOOKUP($F25,'(참고)타워 스텟 가치'!$B$2:$L$6,J$2,0)+(VLOOKUP($F25,'(참고)타워 스텟 가치'!$B$2:$L$6,J$2,0)*$E25)</f>
        <v>15000</v>
      </c>
      <c r="K25">
        <f>VLOOKUP($F25,'(참고)타워 스텟 가치'!$B$2:$L$6,K$2,0)+(VLOOKUP($F25,'(참고)타워 스텟 가치'!$B$2:$L$6,K$2,0)*$E25)</f>
        <v>90</v>
      </c>
      <c r="L25">
        <f>VLOOKUP($F25,'(참고)타워 스텟 가치'!$B$2:$L$6,L$2,0)+(VLOOKUP($F25,'(참고)타워 스텟 가치'!$B$2:$L$6,L$2,0)*$E25)</f>
        <v>1.5</v>
      </c>
      <c r="M25">
        <f>VLOOKUP($F25,'(참고)타워 스텟 가치'!$B$2:$L$6,M$2,0)+(VLOOKUP($F25,'(참고)타워 스텟 가치'!$B$2:$L$6,M$2,0)*$E25)</f>
        <v>0.89999999999999991</v>
      </c>
      <c r="N25">
        <f>VLOOKUP($F25,'(참고)타워 스텟 가치'!$B$2:$L$6,N$2,0)+(VLOOKUP($F25,'(참고)타워 스텟 가치'!$B$2:$L$6,N$2,0)*$E25)</f>
        <v>0</v>
      </c>
      <c r="O25">
        <f>VLOOKUP($F25,'(참고)타워 스텟 가치'!$B$2:$L$6,O$2,0)+(VLOOKUP($F25,'(참고)타워 스텟 가치'!$B$2:$L$6,O$2,0)*$E25)</f>
        <v>0</v>
      </c>
      <c r="P25">
        <f>VLOOKUP($F25,'(참고)타워 스텟 가치'!$B$2:$L$6,P$2,0)+(VLOOKUP($F25,'(참고)타워 스텟 가치'!$B$2:$L$6,P$2,0)*$E25)</f>
        <v>2.0999999999999996</v>
      </c>
      <c r="Q25">
        <f>SUM('스테이지별 몬스터 스텟'!H25*'(참고)타워 스텟 가치'!$Q$17,'스테이지별 몬스터 스텟'!I25*'(참고)타워 스텟 가치'!$R$17,'스테이지별 몬스터 스텟'!J25*'(참고)타워 스텟 가치'!$S$17,'스테이지별 몬스터 스텟'!K25*'(참고)타워 스텟 가치'!$T$17,'스테이지별 몬스터 스텟'!L25*'(참고)타워 스텟 가치'!$U$17,'스테이지별 몬스터 스텟'!M25*'(참고)타워 스텟 가치'!$V$17,'스테이지별 몬스터 스텟'!N25*'(참고)타워 스텟 가치'!$W$17,'스테이지별 몬스터 스텟'!O25*'(참고)타워 스텟 가치'!$X$17,'스테이지별 몬스터 스텟'!P25*'(참고)타워 스텟 가치'!$Y$17)</f>
        <v>22739.850000000002</v>
      </c>
      <c r="R25">
        <v>1</v>
      </c>
      <c r="S25">
        <f>VLOOKUP($F25,'(참고)타워 스텟 가치'!$B$7:$L$11,S$2,0)+(VLOOKUP($F25,'(참고)타워 스텟 가치'!$B$7:$L$11,S$2,0)*$E25)</f>
        <v>7.5</v>
      </c>
      <c r="T25">
        <f>VLOOKUP($F25,'(참고)타워 스텟 가치'!$B$7:$L$11,T$2,0)+(VLOOKUP($F25,'(참고)타워 스텟 가치'!$B$7:$L$11,T$2,0)*$E25)</f>
        <v>13.5</v>
      </c>
      <c r="U25">
        <f>VLOOKUP($F25,'(참고)타워 스텟 가치'!$B$7:$L$11,U$2,0)+(VLOOKUP($F25,'(참고)타워 스텟 가치'!$B$7:$L$11,U$2,0)*$E25)</f>
        <v>15000</v>
      </c>
      <c r="V25">
        <f>VLOOKUP($F25,'(참고)타워 스텟 가치'!$B$7:$L$11,V$2,0)+(VLOOKUP($F25,'(참고)타워 스텟 가치'!$B$7:$L$11,V$2,0)*$E25)</f>
        <v>90</v>
      </c>
      <c r="W25">
        <f>VLOOKUP($F25,'(참고)타워 스텟 가치'!$B$7:$L$11,W$2,0)+(VLOOKUP($F25,'(참고)타워 스텟 가치'!$B$7:$L$11,W$2,0)*$E25)</f>
        <v>1.5</v>
      </c>
      <c r="X25">
        <f>VLOOKUP($F25,'(참고)타워 스텟 가치'!$B$7:$L$11,X$2,0)+(VLOOKUP($F25,'(참고)타워 스텟 가치'!$B$7:$L$11,X$2,0)*$E25)</f>
        <v>0.89999999999999991</v>
      </c>
      <c r="Y25">
        <f>VLOOKUP($F25,'(참고)타워 스텟 가치'!$B$7:$L$11,Y$2,0)+(VLOOKUP($F25,'(참고)타워 스텟 가치'!$B$7:$L$11,Y$2,0)*$E25)</f>
        <v>0</v>
      </c>
      <c r="Z25">
        <f>VLOOKUP($F25,'(참고)타워 스텟 가치'!$B$7:$L$11,Z$2,0)+(VLOOKUP($F25,'(참고)타워 스텟 가치'!$B$7:$L$11,Z$2,0)*$E25)</f>
        <v>0</v>
      </c>
      <c r="AA25">
        <f>VLOOKUP($F25,'(참고)타워 스텟 가치'!$B$7:$L$11,AA$2,0)+(VLOOKUP($F25,'(참고)타워 스텟 가치'!$B$7:$L$11,AA$2,0)*$E25)</f>
        <v>2.0999999999999996</v>
      </c>
      <c r="AB25">
        <f>SUM('스테이지별 몬스터 스텟'!S25*'(참고)타워 스텟 가치'!$Q$17,'스테이지별 몬스터 스텟'!T25*'(참고)타워 스텟 가치'!$R$17,'스테이지별 몬스터 스텟'!U25*'(참고)타워 스텟 가치'!$S$17,'스테이지별 몬스터 스텟'!V25*'(참고)타워 스텟 가치'!$T$17,'스테이지별 몬스터 스텟'!W25*'(참고)타워 스텟 가치'!$U$17,'스테이지별 몬스터 스텟'!X25*'(참고)타워 스텟 가치'!$V$17,'스테이지별 몬스터 스텟'!Y25*'(참고)타워 스텟 가치'!$W$17,'스테이지별 몬스터 스텟'!Z25*'(참고)타워 스텟 가치'!$X$17,'스테이지별 몬스터 스텟'!AA25*'(참고)타워 스텟 가치'!$Y$17)</f>
        <v>22723.350000000002</v>
      </c>
      <c r="AC25">
        <v>2</v>
      </c>
      <c r="AD25">
        <f>VLOOKUP($F25,'(참고)타워 스텟 가치'!$B$12:$L$16,AD$2,0)+(VLOOKUP($F25,'(참고)타워 스텟 가치'!$B$12:$L$16,AD$2,0)*$E25)</f>
        <v>7.5</v>
      </c>
      <c r="AE25">
        <f>VLOOKUP($F25,'(참고)타워 스텟 가치'!$B$12:$L$16,AE$2,0)+(VLOOKUP($F25,'(참고)타워 스텟 가치'!$B$12:$L$16,AE$2,0)*$E25)</f>
        <v>9</v>
      </c>
      <c r="AF25">
        <f>VLOOKUP($F25,'(참고)타워 스텟 가치'!$B$12:$L$16,AF$2,0)+(VLOOKUP($F25,'(참고)타워 스텟 가치'!$B$12:$L$16,AF$2,0)*$E25)</f>
        <v>15000</v>
      </c>
      <c r="AG25">
        <f>VLOOKUP($F25,'(참고)타워 스텟 가치'!$B$12:$L$16,AG$2,0)+(VLOOKUP($F25,'(참고)타워 스텟 가치'!$B$12:$L$16,AG$2,0)*$E25)</f>
        <v>45</v>
      </c>
      <c r="AH25">
        <f>VLOOKUP($F25,'(참고)타워 스텟 가치'!$B$12:$L$16,AH$2,0)+(VLOOKUP($F25,'(참고)타워 스텟 가치'!$B$12:$L$16,AH$2,0)*$E25)</f>
        <v>1.5</v>
      </c>
      <c r="AI25">
        <f>VLOOKUP($F25,'(참고)타워 스텟 가치'!$B$12:$L$16,AI$2,0)+(VLOOKUP($F25,'(참고)타워 스텟 가치'!$B$12:$L$16,AI$2,0)*$E25)</f>
        <v>0.89999999999999991</v>
      </c>
      <c r="AJ25">
        <f>VLOOKUP($F25,'(참고)타워 스텟 가치'!$B$12:$L$16,AJ$2,0)+(VLOOKUP($F25,'(참고)타워 스텟 가치'!$B$12:$L$16,AJ$2,0)*$E25)</f>
        <v>0</v>
      </c>
      <c r="AK25">
        <f>VLOOKUP($F25,'(참고)타워 스텟 가치'!$B$12:$L$16,AK$2,0)+(VLOOKUP($F25,'(참고)타워 스텟 가치'!$B$12:$L$16,AK$2,0)*$E25)</f>
        <v>0</v>
      </c>
      <c r="AL25">
        <f>VLOOKUP($F25,'(참고)타워 스텟 가치'!$B$12:$L$16,AL$2,0)+(VLOOKUP($F25,'(참고)타워 스텟 가치'!$B$12:$L$16,AL$2,0)*$E25)</f>
        <v>4.1999999999999993</v>
      </c>
      <c r="AM25">
        <f>SUM('스테이지별 몬스터 스텟'!AD25*'(참고)타워 스텟 가치'!$Q$17,'스테이지별 몬스터 스텟'!AE25*'(참고)타워 스텟 가치'!$R$17,'스테이지별 몬스터 스텟'!AF25*'(참고)타워 스텟 가치'!$S$17,'스테이지별 몬스터 스텟'!AG25*'(참고)타워 스텟 가치'!$T$17,'스테이지별 몬스터 스텟'!AH25*'(참고)타워 스텟 가치'!$U$17,'스테이지별 몬스터 스텟'!AI25*'(참고)타워 스텟 가치'!$V$17,'스테이지별 몬스터 스텟'!AJ25*'(참고)타워 스텟 가치'!$W$17,'스테이지별 몬스터 스텟'!AK25*'(참고)타워 스텟 가치'!$X$17,'스테이지별 몬스터 스텟'!AL25*'(참고)타워 스텟 가치'!$Y$17)</f>
        <v>22630.800000000003</v>
      </c>
      <c r="AN25">
        <v>3</v>
      </c>
    </row>
    <row r="26" spans="3:40" x14ac:dyDescent="0.3">
      <c r="C26">
        <v>2</v>
      </c>
      <c r="D26">
        <f t="shared" si="2"/>
        <v>5</v>
      </c>
      <c r="E26" s="52">
        <f>VLOOKUP(D26,'스테이지별 난이도 설정'!B:C,2,0)</f>
        <v>2</v>
      </c>
      <c r="F26" t="str">
        <f t="shared" si="3"/>
        <v>레어</v>
      </c>
      <c r="G26">
        <f t="shared" si="0"/>
        <v>6</v>
      </c>
      <c r="H26">
        <f>VLOOKUP($F26,'(참고)타워 스텟 가치'!$B$2:$L$6,H$2,0)+(VLOOKUP($F26,'(참고)타워 스텟 가치'!$B$2:$L$6,H$2,0)*$E26)</f>
        <v>33.75</v>
      </c>
      <c r="I26">
        <f>VLOOKUP($F26,'(참고)타워 스텟 가치'!$B$2:$L$6,I$2,0)+(VLOOKUP($F26,'(참고)타워 스텟 가치'!$B$2:$L$6,I$2,0)*$E26)</f>
        <v>6.75</v>
      </c>
      <c r="J26">
        <f>VLOOKUP($F26,'(참고)타워 스텟 가치'!$B$2:$L$6,J$2,0)+(VLOOKUP($F26,'(참고)타워 스텟 가치'!$B$2:$L$6,J$2,0)*$E26)</f>
        <v>15000</v>
      </c>
      <c r="K26">
        <f>VLOOKUP($F26,'(참고)타워 스텟 가치'!$B$2:$L$6,K$2,0)+(VLOOKUP($F26,'(참고)타워 스텟 가치'!$B$2:$L$6,K$2,0)*$E26)</f>
        <v>135</v>
      </c>
      <c r="L26">
        <f>VLOOKUP($F26,'(참고)타워 스텟 가치'!$B$2:$L$6,L$2,0)+(VLOOKUP($F26,'(참고)타워 스텟 가치'!$B$2:$L$6,L$2,0)*$E26)</f>
        <v>2.25</v>
      </c>
      <c r="M26">
        <f>VLOOKUP($F26,'(참고)타워 스텟 가치'!$B$2:$L$6,M$2,0)+(VLOOKUP($F26,'(참고)타워 스텟 가치'!$B$2:$L$6,M$2,0)*$E26)</f>
        <v>0.89999999999999991</v>
      </c>
      <c r="N26">
        <f>VLOOKUP($F26,'(참고)타워 스텟 가치'!$B$2:$L$6,N$2,0)+(VLOOKUP($F26,'(참고)타워 스텟 가치'!$B$2:$L$6,N$2,0)*$E26)</f>
        <v>0</v>
      </c>
      <c r="O26">
        <f>VLOOKUP($F26,'(참고)타워 스텟 가치'!$B$2:$L$6,O$2,0)+(VLOOKUP($F26,'(참고)타워 스텟 가치'!$B$2:$L$6,O$2,0)*$E26)</f>
        <v>0</v>
      </c>
      <c r="P26">
        <f>VLOOKUP($F26,'(참고)타워 스텟 가치'!$B$2:$L$6,P$2,0)+(VLOOKUP($F26,'(참고)타워 스텟 가치'!$B$2:$L$6,P$2,0)*$E26)</f>
        <v>2.0999999999999996</v>
      </c>
      <c r="Q26">
        <f>SUM('스테이지별 몬스터 스텟'!H26*'(참고)타워 스텟 가치'!$Q$17,'스테이지별 몬스터 스텟'!I26*'(참고)타워 스텟 가치'!$R$17,'스테이지별 몬스터 스텟'!J26*'(참고)타워 스텟 가치'!$S$17,'스테이지별 몬스터 스텟'!K26*'(참고)타워 스텟 가치'!$T$17,'스테이지별 몬스터 스텟'!L26*'(참고)타워 스텟 가치'!$U$17,'스테이지별 몬스터 스텟'!M26*'(참고)타워 스텟 가치'!$V$17,'스테이지별 몬스터 스텟'!N26*'(참고)타워 스텟 가치'!$W$17,'스테이지별 몬스터 스텟'!O26*'(참고)타워 스텟 가치'!$X$17,'스테이지별 몬스터 스텟'!P26*'(참고)타워 스텟 가치'!$Y$17)</f>
        <v>22857.225000000002</v>
      </c>
      <c r="R26">
        <v>1</v>
      </c>
      <c r="S26">
        <f>VLOOKUP($F26,'(참고)타워 스텟 가치'!$B$7:$L$11,S$2,0)+(VLOOKUP($F26,'(참고)타워 스텟 가치'!$B$7:$L$11,S$2,0)*$E26)</f>
        <v>11.25</v>
      </c>
      <c r="T26">
        <f>VLOOKUP($F26,'(참고)타워 스텟 가치'!$B$7:$L$11,T$2,0)+(VLOOKUP($F26,'(참고)타워 스텟 가치'!$B$7:$L$11,T$2,0)*$E26)</f>
        <v>20.25</v>
      </c>
      <c r="U26">
        <f>VLOOKUP($F26,'(참고)타워 스텟 가치'!$B$7:$L$11,U$2,0)+(VLOOKUP($F26,'(참고)타워 스텟 가치'!$B$7:$L$11,U$2,0)*$E26)</f>
        <v>15000</v>
      </c>
      <c r="V26">
        <f>VLOOKUP($F26,'(참고)타워 스텟 가치'!$B$7:$L$11,V$2,0)+(VLOOKUP($F26,'(참고)타워 스텟 가치'!$B$7:$L$11,V$2,0)*$E26)</f>
        <v>135</v>
      </c>
      <c r="W26">
        <f>VLOOKUP($F26,'(참고)타워 스텟 가치'!$B$7:$L$11,W$2,0)+(VLOOKUP($F26,'(참고)타워 스텟 가치'!$B$7:$L$11,W$2,0)*$E26)</f>
        <v>2.25</v>
      </c>
      <c r="X26">
        <f>VLOOKUP($F26,'(참고)타워 스텟 가치'!$B$7:$L$11,X$2,0)+(VLOOKUP($F26,'(참고)타워 스텟 가치'!$B$7:$L$11,X$2,0)*$E26)</f>
        <v>0.89999999999999991</v>
      </c>
      <c r="Y26">
        <f>VLOOKUP($F26,'(참고)타워 스텟 가치'!$B$7:$L$11,Y$2,0)+(VLOOKUP($F26,'(참고)타워 스텟 가치'!$B$7:$L$11,Y$2,0)*$E26)</f>
        <v>0</v>
      </c>
      <c r="Z26">
        <f>VLOOKUP($F26,'(참고)타워 스텟 가치'!$B$7:$L$11,Z$2,0)+(VLOOKUP($F26,'(참고)타워 스텟 가치'!$B$7:$L$11,Z$2,0)*$E26)</f>
        <v>0</v>
      </c>
      <c r="AA26">
        <f>VLOOKUP($F26,'(참고)타워 스텟 가치'!$B$7:$L$11,AA$2,0)+(VLOOKUP($F26,'(참고)타워 스텟 가치'!$B$7:$L$11,AA$2,0)*$E26)</f>
        <v>2.0999999999999996</v>
      </c>
      <c r="AB26">
        <f>SUM('스테이지별 몬스터 스텟'!S26*'(참고)타워 스텟 가치'!$Q$17,'스테이지별 몬스터 스텟'!T26*'(참고)타워 스텟 가치'!$R$17,'스테이지별 몬스터 스텟'!U26*'(참고)타워 스텟 가치'!$S$17,'스테이지별 몬스터 스텟'!V26*'(참고)타워 스텟 가치'!$T$17,'스테이지별 몬스터 스텟'!W26*'(참고)타워 스텟 가치'!$U$17,'스테이지별 몬스터 스텟'!X26*'(참고)타워 스텟 가치'!$V$17,'스테이지별 몬스터 스텟'!Y26*'(참고)타워 스텟 가치'!$W$17,'스테이지별 몬스터 스텟'!Z26*'(참고)타워 스텟 가치'!$X$17,'스테이지별 몬스터 스텟'!AA26*'(참고)타워 스텟 가치'!$Y$17)</f>
        <v>22832.475000000002</v>
      </c>
      <c r="AC26">
        <v>2</v>
      </c>
      <c r="AD26">
        <f>VLOOKUP($F26,'(참고)타워 스텟 가치'!$B$12:$L$16,AD$2,0)+(VLOOKUP($F26,'(참고)타워 스텟 가치'!$B$12:$L$16,AD$2,0)*$E26)</f>
        <v>11.25</v>
      </c>
      <c r="AE26">
        <f>VLOOKUP($F26,'(참고)타워 스텟 가치'!$B$12:$L$16,AE$2,0)+(VLOOKUP($F26,'(참고)타워 스텟 가치'!$B$12:$L$16,AE$2,0)*$E26)</f>
        <v>13.5</v>
      </c>
      <c r="AF26">
        <f>VLOOKUP($F26,'(참고)타워 스텟 가치'!$B$12:$L$16,AF$2,0)+(VLOOKUP($F26,'(참고)타워 스텟 가치'!$B$12:$L$16,AF$2,0)*$E26)</f>
        <v>15000</v>
      </c>
      <c r="AG26">
        <f>VLOOKUP($F26,'(참고)타워 스텟 가치'!$B$12:$L$16,AG$2,0)+(VLOOKUP($F26,'(참고)타워 스텟 가치'!$B$12:$L$16,AG$2,0)*$E26)</f>
        <v>67.5</v>
      </c>
      <c r="AH26">
        <f>VLOOKUP($F26,'(참고)타워 스텟 가치'!$B$12:$L$16,AH$2,0)+(VLOOKUP($F26,'(참고)타워 스텟 가치'!$B$12:$L$16,AH$2,0)*$E26)</f>
        <v>2.25</v>
      </c>
      <c r="AI26">
        <f>VLOOKUP($F26,'(참고)타워 스텟 가치'!$B$12:$L$16,AI$2,0)+(VLOOKUP($F26,'(참고)타워 스텟 가치'!$B$12:$L$16,AI$2,0)*$E26)</f>
        <v>0.89999999999999991</v>
      </c>
      <c r="AJ26">
        <f>VLOOKUP($F26,'(참고)타워 스텟 가치'!$B$12:$L$16,AJ$2,0)+(VLOOKUP($F26,'(참고)타워 스텟 가치'!$B$12:$L$16,AJ$2,0)*$E26)</f>
        <v>0</v>
      </c>
      <c r="AK26">
        <f>VLOOKUP($F26,'(참고)타워 스텟 가치'!$B$12:$L$16,AK$2,0)+(VLOOKUP($F26,'(참고)타워 스텟 가치'!$B$12:$L$16,AK$2,0)*$E26)</f>
        <v>0</v>
      </c>
      <c r="AL26">
        <f>VLOOKUP($F26,'(참고)타워 스텟 가치'!$B$12:$L$16,AL$2,0)+(VLOOKUP($F26,'(참고)타워 스텟 가치'!$B$12:$L$16,AL$2,0)*$E26)</f>
        <v>4.1999999999999993</v>
      </c>
      <c r="AM26">
        <f>SUM('스테이지별 몬스터 스텟'!AD26*'(참고)타워 스텟 가치'!$Q$17,'스테이지별 몬스터 스텟'!AE26*'(참고)타워 스텟 가치'!$R$17,'스테이지별 몬스터 스텟'!AF26*'(참고)타워 스텟 가치'!$S$17,'스테이지별 몬스터 스텟'!AG26*'(참고)타워 스텟 가치'!$T$17,'스테이지별 몬스터 스텟'!AH26*'(참고)타워 스텟 가치'!$U$17,'스테이지별 몬스터 스텟'!AI26*'(참고)타워 스텟 가치'!$V$17,'스테이지별 몬스터 스텟'!AJ26*'(참고)타워 스텟 가치'!$W$17,'스테이지별 몬스터 스텟'!AK26*'(참고)타워 스텟 가치'!$X$17,'스테이지별 몬스터 스텟'!AL26*'(참고)타워 스텟 가치'!$Y$17)</f>
        <v>22691.550000000003</v>
      </c>
      <c r="AN26">
        <v>3</v>
      </c>
    </row>
    <row r="27" spans="3:40" x14ac:dyDescent="0.3">
      <c r="C27">
        <v>3</v>
      </c>
      <c r="D27">
        <f t="shared" si="2"/>
        <v>5</v>
      </c>
      <c r="E27" s="52">
        <f>VLOOKUP(D27,'스테이지별 난이도 설정'!B:C,2,0)</f>
        <v>2</v>
      </c>
      <c r="F27" t="str">
        <f t="shared" si="3"/>
        <v>에픽</v>
      </c>
      <c r="G27">
        <f t="shared" si="0"/>
        <v>6</v>
      </c>
      <c r="H27">
        <f>VLOOKUP($F27,'(참고)타워 스텟 가치'!$B$2:$L$6,H$2,0)+(VLOOKUP($F27,'(참고)타워 스텟 가치'!$B$2:$L$6,H$2,0)*$E27)</f>
        <v>50.625</v>
      </c>
      <c r="I27">
        <f>VLOOKUP($F27,'(참고)타워 스텟 가치'!$B$2:$L$6,I$2,0)+(VLOOKUP($F27,'(참고)타워 스텟 가치'!$B$2:$L$6,I$2,0)*$E27)</f>
        <v>10.125</v>
      </c>
      <c r="J27">
        <f>VLOOKUP($F27,'(참고)타워 스텟 가치'!$B$2:$L$6,J$2,0)+(VLOOKUP($F27,'(참고)타워 스텟 가치'!$B$2:$L$6,J$2,0)*$E27)</f>
        <v>15000</v>
      </c>
      <c r="K27">
        <f>VLOOKUP($F27,'(참고)타워 스텟 가치'!$B$2:$L$6,K$2,0)+(VLOOKUP($F27,'(참고)타워 스텟 가치'!$B$2:$L$6,K$2,0)*$E27)</f>
        <v>202.5</v>
      </c>
      <c r="L27">
        <f>VLOOKUP($F27,'(참고)타워 스텟 가치'!$B$2:$L$6,L$2,0)+(VLOOKUP($F27,'(참고)타워 스텟 가치'!$B$2:$L$6,L$2,0)*$E27)</f>
        <v>3.375</v>
      </c>
      <c r="M27">
        <f>VLOOKUP($F27,'(참고)타워 스텟 가치'!$B$2:$L$6,M$2,0)+(VLOOKUP($F27,'(참고)타워 스텟 가치'!$B$2:$L$6,M$2,0)*$E27)</f>
        <v>0.89999999999999991</v>
      </c>
      <c r="N27">
        <f>VLOOKUP($F27,'(참고)타워 스텟 가치'!$B$2:$L$6,N$2,0)+(VLOOKUP($F27,'(참고)타워 스텟 가치'!$B$2:$L$6,N$2,0)*$E27)</f>
        <v>0</v>
      </c>
      <c r="O27">
        <f>VLOOKUP($F27,'(참고)타워 스텟 가치'!$B$2:$L$6,O$2,0)+(VLOOKUP($F27,'(참고)타워 스텟 가치'!$B$2:$L$6,O$2,0)*$E27)</f>
        <v>0</v>
      </c>
      <c r="P27">
        <f>VLOOKUP($F27,'(참고)타워 스텟 가치'!$B$2:$L$6,P$2,0)+(VLOOKUP($F27,'(참고)타워 스텟 가치'!$B$2:$L$6,P$2,0)*$E27)</f>
        <v>2.0999999999999996</v>
      </c>
      <c r="Q27">
        <f>SUM('스테이지별 몬스터 스텟'!H27*'(참고)타워 스텟 가치'!$Q$17,'스테이지별 몬스터 스텟'!I27*'(참고)타워 스텟 가치'!$R$17,'스테이지별 몬스터 스텟'!J27*'(참고)타워 스텟 가치'!$S$17,'스테이지별 몬스터 스텟'!K27*'(참고)타워 스텟 가치'!$T$17,'스테이지별 몬스터 스텟'!L27*'(참고)타워 스텟 가치'!$U$17,'스테이지별 몬스터 스텟'!M27*'(참고)타워 스텟 가치'!$V$17,'스테이지별 몬스터 스텟'!N27*'(참고)타워 스텟 가치'!$W$17,'스테이지별 몬스터 스텟'!O27*'(참고)타워 스텟 가치'!$X$17,'스테이지별 몬스터 스텟'!P27*'(참고)타워 스텟 가치'!$Y$17)</f>
        <v>23033.287500000002</v>
      </c>
      <c r="R27">
        <v>1</v>
      </c>
      <c r="S27">
        <f>VLOOKUP($F27,'(참고)타워 스텟 가치'!$B$7:$L$11,S$2,0)+(VLOOKUP($F27,'(참고)타워 스텟 가치'!$B$7:$L$11,S$2,0)*$E27)</f>
        <v>16.875</v>
      </c>
      <c r="T27">
        <f>VLOOKUP($F27,'(참고)타워 스텟 가치'!$B$7:$L$11,T$2,0)+(VLOOKUP($F27,'(참고)타워 스텟 가치'!$B$7:$L$11,T$2,0)*$E27)</f>
        <v>30.375</v>
      </c>
      <c r="U27">
        <f>VLOOKUP($F27,'(참고)타워 스텟 가치'!$B$7:$L$11,U$2,0)+(VLOOKUP($F27,'(참고)타워 스텟 가치'!$B$7:$L$11,U$2,0)*$E27)</f>
        <v>15000</v>
      </c>
      <c r="V27">
        <f>VLOOKUP($F27,'(참고)타워 스텟 가치'!$B$7:$L$11,V$2,0)+(VLOOKUP($F27,'(참고)타워 스텟 가치'!$B$7:$L$11,V$2,0)*$E27)</f>
        <v>202.5</v>
      </c>
      <c r="W27">
        <f>VLOOKUP($F27,'(참고)타워 스텟 가치'!$B$7:$L$11,W$2,0)+(VLOOKUP($F27,'(참고)타워 스텟 가치'!$B$7:$L$11,W$2,0)*$E27)</f>
        <v>3.375</v>
      </c>
      <c r="X27">
        <f>VLOOKUP($F27,'(참고)타워 스텟 가치'!$B$7:$L$11,X$2,0)+(VLOOKUP($F27,'(참고)타워 스텟 가치'!$B$7:$L$11,X$2,0)*$E27)</f>
        <v>0.89999999999999991</v>
      </c>
      <c r="Y27">
        <f>VLOOKUP($F27,'(참고)타워 스텟 가치'!$B$7:$L$11,Y$2,0)+(VLOOKUP($F27,'(참고)타워 스텟 가치'!$B$7:$L$11,Y$2,0)*$E27)</f>
        <v>0</v>
      </c>
      <c r="Z27">
        <f>VLOOKUP($F27,'(참고)타워 스텟 가치'!$B$7:$L$11,Z$2,0)+(VLOOKUP($F27,'(참고)타워 스텟 가치'!$B$7:$L$11,Z$2,0)*$E27)</f>
        <v>0</v>
      </c>
      <c r="AA27">
        <f>VLOOKUP($F27,'(참고)타워 스텟 가치'!$B$7:$L$11,AA$2,0)+(VLOOKUP($F27,'(참고)타워 스텟 가치'!$B$7:$L$11,AA$2,0)*$E27)</f>
        <v>2.0999999999999996</v>
      </c>
      <c r="AB27">
        <f>SUM('스테이지별 몬스터 스텟'!S27*'(참고)타워 스텟 가치'!$Q$17,'스테이지별 몬스터 스텟'!T27*'(참고)타워 스텟 가치'!$R$17,'스테이지별 몬스터 스텟'!U27*'(참고)타워 스텟 가치'!$S$17,'스테이지별 몬스터 스텟'!V27*'(참고)타워 스텟 가치'!$T$17,'스테이지별 몬스터 스텟'!W27*'(참고)타워 스텟 가치'!$U$17,'스테이지별 몬스터 스텟'!X27*'(참고)타워 스텟 가치'!$V$17,'스테이지별 몬스터 스텟'!Y27*'(참고)타워 스텟 가치'!$W$17,'스테이지별 몬스터 스텟'!Z27*'(참고)타워 스텟 가치'!$X$17,'스테이지별 몬스터 스텟'!AA27*'(참고)타워 스텟 가치'!$Y$17)</f>
        <v>22996.162500000002</v>
      </c>
      <c r="AC27">
        <v>2</v>
      </c>
      <c r="AD27">
        <f>VLOOKUP($F27,'(참고)타워 스텟 가치'!$B$12:$L$16,AD$2,0)+(VLOOKUP($F27,'(참고)타워 스텟 가치'!$B$12:$L$16,AD$2,0)*$E27)</f>
        <v>16.875</v>
      </c>
      <c r="AE27">
        <f>VLOOKUP($F27,'(참고)타워 스텟 가치'!$B$12:$L$16,AE$2,0)+(VLOOKUP($F27,'(참고)타워 스텟 가치'!$B$12:$L$16,AE$2,0)*$E27)</f>
        <v>20.25</v>
      </c>
      <c r="AF27">
        <f>VLOOKUP($F27,'(참고)타워 스텟 가치'!$B$12:$L$16,AF$2,0)+(VLOOKUP($F27,'(참고)타워 스텟 가치'!$B$12:$L$16,AF$2,0)*$E27)</f>
        <v>15000</v>
      </c>
      <c r="AG27">
        <f>VLOOKUP($F27,'(참고)타워 스텟 가치'!$B$12:$L$16,AG$2,0)+(VLOOKUP($F27,'(참고)타워 스텟 가치'!$B$12:$L$16,AG$2,0)*$E27)</f>
        <v>101.25</v>
      </c>
      <c r="AH27">
        <f>VLOOKUP($F27,'(참고)타워 스텟 가치'!$B$12:$L$16,AH$2,0)+(VLOOKUP($F27,'(참고)타워 스텟 가치'!$B$12:$L$16,AH$2,0)*$E27)</f>
        <v>3.375</v>
      </c>
      <c r="AI27">
        <f>VLOOKUP($F27,'(참고)타워 스텟 가치'!$B$12:$L$16,AI$2,0)+(VLOOKUP($F27,'(참고)타워 스텟 가치'!$B$12:$L$16,AI$2,0)*$E27)</f>
        <v>0.89999999999999991</v>
      </c>
      <c r="AJ27">
        <f>VLOOKUP($F27,'(참고)타워 스텟 가치'!$B$12:$L$16,AJ$2,0)+(VLOOKUP($F27,'(참고)타워 스텟 가치'!$B$12:$L$16,AJ$2,0)*$E27)</f>
        <v>0</v>
      </c>
      <c r="AK27">
        <f>VLOOKUP($F27,'(참고)타워 스텟 가치'!$B$12:$L$16,AK$2,0)+(VLOOKUP($F27,'(참고)타워 스텟 가치'!$B$12:$L$16,AK$2,0)*$E27)</f>
        <v>0</v>
      </c>
      <c r="AL27">
        <f>VLOOKUP($F27,'(참고)타워 스텟 가치'!$B$12:$L$16,AL$2,0)+(VLOOKUP($F27,'(참고)타워 스텟 가치'!$B$12:$L$16,AL$2,0)*$E27)</f>
        <v>4.1999999999999993</v>
      </c>
      <c r="AM27">
        <f>SUM('스테이지별 몬스터 스텟'!AD27*'(참고)타워 스텟 가치'!$Q$17,'스테이지별 몬스터 스텟'!AE27*'(참고)타워 스텟 가치'!$R$17,'스테이지별 몬스터 스텟'!AF27*'(참고)타워 스텟 가치'!$S$17,'스테이지별 몬스터 스텟'!AG27*'(참고)타워 스텟 가치'!$T$17,'스테이지별 몬스터 스텟'!AH27*'(참고)타워 스텟 가치'!$U$17,'스테이지별 몬스터 스텟'!AI27*'(참고)타워 스텟 가치'!$V$17,'스테이지별 몬스터 스텟'!AJ27*'(참고)타워 스텟 가치'!$W$17,'스테이지별 몬스터 스텟'!AK27*'(참고)타워 스텟 가치'!$X$17,'스테이지별 몬스터 스텟'!AL27*'(참고)타워 스텟 가치'!$Y$17)</f>
        <v>22782.675000000003</v>
      </c>
      <c r="AN27">
        <v>3</v>
      </c>
    </row>
    <row r="28" spans="3:40" x14ac:dyDescent="0.3">
      <c r="C28">
        <v>4</v>
      </c>
      <c r="D28">
        <f t="shared" si="2"/>
        <v>5</v>
      </c>
      <c r="E28" s="52">
        <f>VLOOKUP(D28,'스테이지별 난이도 설정'!B:C,2,0)</f>
        <v>2</v>
      </c>
      <c r="F28" t="str">
        <f t="shared" si="3"/>
        <v>유니크</v>
      </c>
      <c r="G28">
        <f t="shared" si="0"/>
        <v>6</v>
      </c>
      <c r="H28">
        <f>VLOOKUP($F28,'(참고)타워 스텟 가치'!$B$2:$L$6,H$2,0)+(VLOOKUP($F28,'(참고)타워 스텟 가치'!$B$2:$L$6,H$2,0)*$E28)</f>
        <v>75.9375</v>
      </c>
      <c r="I28">
        <f>VLOOKUP($F28,'(참고)타워 스텟 가치'!$B$2:$L$6,I$2,0)+(VLOOKUP($F28,'(참고)타워 스텟 가치'!$B$2:$L$6,I$2,0)*$E28)</f>
        <v>15.1875</v>
      </c>
      <c r="J28">
        <f>VLOOKUP($F28,'(참고)타워 스텟 가치'!$B$2:$L$6,J$2,0)+(VLOOKUP($F28,'(참고)타워 스텟 가치'!$B$2:$L$6,J$2,0)*$E28)</f>
        <v>15000</v>
      </c>
      <c r="K28">
        <f>VLOOKUP($F28,'(참고)타워 스텟 가치'!$B$2:$L$6,K$2,0)+(VLOOKUP($F28,'(참고)타워 스텟 가치'!$B$2:$L$6,K$2,0)*$E28)</f>
        <v>303.75</v>
      </c>
      <c r="L28">
        <f>VLOOKUP($F28,'(참고)타워 스텟 가치'!$B$2:$L$6,L$2,0)+(VLOOKUP($F28,'(참고)타워 스텟 가치'!$B$2:$L$6,L$2,0)*$E28)</f>
        <v>5.0625</v>
      </c>
      <c r="M28">
        <f>VLOOKUP($F28,'(참고)타워 스텟 가치'!$B$2:$L$6,M$2,0)+(VLOOKUP($F28,'(참고)타워 스텟 가치'!$B$2:$L$6,M$2,0)*$E28)</f>
        <v>0.89999999999999991</v>
      </c>
      <c r="N28">
        <f>VLOOKUP($F28,'(참고)타워 스텟 가치'!$B$2:$L$6,N$2,0)+(VLOOKUP($F28,'(참고)타워 스텟 가치'!$B$2:$L$6,N$2,0)*$E28)</f>
        <v>0</v>
      </c>
      <c r="O28">
        <f>VLOOKUP($F28,'(참고)타워 스텟 가치'!$B$2:$L$6,O$2,0)+(VLOOKUP($F28,'(참고)타워 스텟 가치'!$B$2:$L$6,O$2,0)*$E28)</f>
        <v>0</v>
      </c>
      <c r="P28">
        <f>VLOOKUP($F28,'(참고)타워 스텟 가치'!$B$2:$L$6,P$2,0)+(VLOOKUP($F28,'(참고)타워 스텟 가치'!$B$2:$L$6,P$2,0)*$E28)</f>
        <v>3</v>
      </c>
      <c r="Q28">
        <f>SUM('스테이지별 몬스터 스텟'!H28*'(참고)타워 스텟 가치'!$Q$17,'스테이지별 몬스터 스텟'!I28*'(참고)타워 스텟 가치'!$R$17,'스테이지별 몬스터 스텟'!J28*'(참고)타워 스텟 가치'!$S$17,'스테이지별 몬스터 스텟'!K28*'(참고)타워 스텟 가치'!$T$17,'스테이지별 몬스터 스텟'!L28*'(참고)타워 스텟 가치'!$U$17,'스테이지별 몬스터 스텟'!M28*'(참고)타워 스텟 가치'!$V$17,'스테이지별 몬스터 스텟'!N28*'(참고)타워 스텟 가치'!$W$17,'스테이지별 몬스터 스텟'!O28*'(참고)타워 스텟 가치'!$X$17,'스테이지별 몬스터 스텟'!P28*'(참고)타워 스텟 가치'!$Y$17)</f>
        <v>23299.181250000001</v>
      </c>
      <c r="R28">
        <v>1</v>
      </c>
      <c r="S28">
        <f>VLOOKUP($F28,'(참고)타워 스텟 가치'!$B$7:$L$11,S$2,0)+(VLOOKUP($F28,'(참고)타워 스텟 가치'!$B$7:$L$11,S$2,0)*$E28)</f>
        <v>25.3125</v>
      </c>
      <c r="T28">
        <f>VLOOKUP($F28,'(참고)타워 스텟 가치'!$B$7:$L$11,T$2,0)+(VLOOKUP($F28,'(참고)타워 스텟 가치'!$B$7:$L$11,T$2,0)*$E28)</f>
        <v>45.5625</v>
      </c>
      <c r="U28">
        <f>VLOOKUP($F28,'(참고)타워 스텟 가치'!$B$7:$L$11,U$2,0)+(VLOOKUP($F28,'(참고)타워 스텟 가치'!$B$7:$L$11,U$2,0)*$E28)</f>
        <v>15000</v>
      </c>
      <c r="V28">
        <f>VLOOKUP($F28,'(참고)타워 스텟 가치'!$B$7:$L$11,V$2,0)+(VLOOKUP($F28,'(참고)타워 스텟 가치'!$B$7:$L$11,V$2,0)*$E28)</f>
        <v>303.75</v>
      </c>
      <c r="W28">
        <f>VLOOKUP($F28,'(참고)타워 스텟 가치'!$B$7:$L$11,W$2,0)+(VLOOKUP($F28,'(참고)타워 스텟 가치'!$B$7:$L$11,W$2,0)*$E28)</f>
        <v>5.0625</v>
      </c>
      <c r="X28">
        <f>VLOOKUP($F28,'(참고)타워 스텟 가치'!$B$7:$L$11,X$2,0)+(VLOOKUP($F28,'(참고)타워 스텟 가치'!$B$7:$L$11,X$2,0)*$E28)</f>
        <v>0.89999999999999991</v>
      </c>
      <c r="Y28">
        <f>VLOOKUP($F28,'(참고)타워 스텟 가치'!$B$7:$L$11,Y$2,0)+(VLOOKUP($F28,'(참고)타워 스텟 가치'!$B$7:$L$11,Y$2,0)*$E28)</f>
        <v>0</v>
      </c>
      <c r="Z28">
        <f>VLOOKUP($F28,'(참고)타워 스텟 가치'!$B$7:$L$11,Z$2,0)+(VLOOKUP($F28,'(참고)타워 스텟 가치'!$B$7:$L$11,Z$2,0)*$E28)</f>
        <v>0</v>
      </c>
      <c r="AA28">
        <f>VLOOKUP($F28,'(참고)타워 스텟 가치'!$B$7:$L$11,AA$2,0)+(VLOOKUP($F28,'(참고)타워 스텟 가치'!$B$7:$L$11,AA$2,0)*$E28)</f>
        <v>3</v>
      </c>
      <c r="AB28">
        <f>SUM('스테이지별 몬스터 스텟'!S28*'(참고)타워 스텟 가치'!$Q$17,'스테이지별 몬스터 스텟'!T28*'(참고)타워 스텟 가치'!$R$17,'스테이지별 몬스터 스텟'!U28*'(참고)타워 스텟 가치'!$S$17,'스테이지별 몬스터 스텟'!V28*'(참고)타워 스텟 가치'!$T$17,'스테이지별 몬스터 스텟'!W28*'(참고)타워 스텟 가치'!$U$17,'스테이지별 몬스터 스텟'!X28*'(참고)타워 스텟 가치'!$V$17,'스테이지별 몬스터 스텟'!Y28*'(참고)타워 스텟 가치'!$W$17,'스테이지별 몬스터 스텟'!Z28*'(참고)타워 스텟 가치'!$X$17,'스테이지별 몬스터 스텟'!AA28*'(참고)타워 스텟 가치'!$Y$17)</f>
        <v>23243.493750000001</v>
      </c>
      <c r="AC28">
        <v>2</v>
      </c>
      <c r="AD28">
        <f>VLOOKUP($F28,'(참고)타워 스텟 가치'!$B$12:$L$16,AD$2,0)+(VLOOKUP($F28,'(참고)타워 스텟 가치'!$B$12:$L$16,AD$2,0)*$E28)</f>
        <v>25.3125</v>
      </c>
      <c r="AE28">
        <f>VLOOKUP($F28,'(참고)타워 스텟 가치'!$B$12:$L$16,AE$2,0)+(VLOOKUP($F28,'(참고)타워 스텟 가치'!$B$12:$L$16,AE$2,0)*$E28)</f>
        <v>30.375</v>
      </c>
      <c r="AF28">
        <f>VLOOKUP($F28,'(참고)타워 스텟 가치'!$B$12:$L$16,AF$2,0)+(VLOOKUP($F28,'(참고)타워 스텟 가치'!$B$12:$L$16,AF$2,0)*$E28)</f>
        <v>15000</v>
      </c>
      <c r="AG28">
        <f>VLOOKUP($F28,'(참고)타워 스텟 가치'!$B$12:$L$16,AG$2,0)+(VLOOKUP($F28,'(참고)타워 스텟 가치'!$B$12:$L$16,AG$2,0)*$E28)</f>
        <v>151.875</v>
      </c>
      <c r="AH28">
        <f>VLOOKUP($F28,'(참고)타워 스텟 가치'!$B$12:$L$16,AH$2,0)+(VLOOKUP($F28,'(참고)타워 스텟 가치'!$B$12:$L$16,AH$2,0)*$E28)</f>
        <v>5.0625</v>
      </c>
      <c r="AI28">
        <f>VLOOKUP($F28,'(참고)타워 스텟 가치'!$B$12:$L$16,AI$2,0)+(VLOOKUP($F28,'(참고)타워 스텟 가치'!$B$12:$L$16,AI$2,0)*$E28)</f>
        <v>0.89999999999999991</v>
      </c>
      <c r="AJ28">
        <f>VLOOKUP($F28,'(참고)타워 스텟 가치'!$B$12:$L$16,AJ$2,0)+(VLOOKUP($F28,'(참고)타워 스텟 가치'!$B$12:$L$16,AJ$2,0)*$E28)</f>
        <v>0</v>
      </c>
      <c r="AK28">
        <f>VLOOKUP($F28,'(참고)타워 스텟 가치'!$B$12:$L$16,AK$2,0)+(VLOOKUP($F28,'(참고)타워 스텟 가치'!$B$12:$L$16,AK$2,0)*$E28)</f>
        <v>0</v>
      </c>
      <c r="AL28">
        <f>VLOOKUP($F28,'(참고)타워 스텟 가치'!$B$12:$L$16,AL$2,0)+(VLOOKUP($F28,'(참고)타워 스텟 가치'!$B$12:$L$16,AL$2,0)*$E28)</f>
        <v>6</v>
      </c>
      <c r="AM28">
        <f>SUM('스테이지별 몬스터 스텟'!AD28*'(참고)타워 스텟 가치'!$Q$17,'스테이지별 몬스터 스텟'!AE28*'(참고)타워 스텟 가치'!$R$17,'스테이지별 몬스터 스텟'!AF28*'(참고)타워 스텟 가치'!$S$17,'스테이지별 몬스터 스텟'!AG28*'(참고)타워 스텟 가치'!$T$17,'스테이지별 몬스터 스텟'!AH28*'(참고)타워 스텟 가치'!$U$17,'스테이지별 몬스터 스텟'!AI28*'(참고)타워 스텟 가치'!$V$17,'스테이지별 몬스터 스텟'!AJ28*'(참고)타워 스텟 가치'!$W$17,'스테이지별 몬스터 스텟'!AK28*'(참고)타워 스텟 가치'!$X$17,'스테이지별 몬스터 스텟'!AL28*'(참고)타워 스텟 가치'!$Y$17)</f>
        <v>22922.962500000001</v>
      </c>
      <c r="AN28">
        <v>3</v>
      </c>
    </row>
    <row r="29" spans="3:40" x14ac:dyDescent="0.3">
      <c r="C29">
        <v>5</v>
      </c>
      <c r="D29">
        <f t="shared" si="2"/>
        <v>5</v>
      </c>
      <c r="E29" s="52">
        <f>VLOOKUP(D29,'스테이지별 난이도 설정'!B:C,2,0)</f>
        <v>2</v>
      </c>
      <c r="F29" t="str">
        <f t="shared" si="3"/>
        <v>스페셜</v>
      </c>
      <c r="G29">
        <f t="shared" si="0"/>
        <v>6</v>
      </c>
      <c r="H29">
        <f>VLOOKUP($F29,'(참고)타워 스텟 가치'!$B$2:$L$6,H$2,0)+(VLOOKUP($F29,'(참고)타워 스텟 가치'!$B$2:$L$6,H$2,0)*$E29)</f>
        <v>113.90625</v>
      </c>
      <c r="I29">
        <f>VLOOKUP($F29,'(참고)타워 스텟 가치'!$B$2:$L$6,I$2,0)+(VLOOKUP($F29,'(참고)타워 스텟 가치'!$B$2:$L$6,I$2,0)*$E29)</f>
        <v>22.78125</v>
      </c>
      <c r="J29">
        <f>VLOOKUP($F29,'(참고)타워 스텟 가치'!$B$2:$L$6,J$2,0)+(VLOOKUP($F29,'(참고)타워 스텟 가치'!$B$2:$L$6,J$2,0)*$E29)</f>
        <v>15000</v>
      </c>
      <c r="K29">
        <f>VLOOKUP($F29,'(참고)타워 스텟 가치'!$B$2:$L$6,K$2,0)+(VLOOKUP($F29,'(참고)타워 스텟 가치'!$B$2:$L$6,K$2,0)*$E29)</f>
        <v>455.625</v>
      </c>
      <c r="L29">
        <f>VLOOKUP($F29,'(참고)타워 스텟 가치'!$B$2:$L$6,L$2,0)+(VLOOKUP($F29,'(참고)타워 스텟 가치'!$B$2:$L$6,L$2,0)*$E29)</f>
        <v>7.59375</v>
      </c>
      <c r="M29">
        <f>VLOOKUP($F29,'(참고)타워 스텟 가치'!$B$2:$L$6,M$2,0)+(VLOOKUP($F29,'(참고)타워 스텟 가치'!$B$2:$L$6,M$2,0)*$E29)</f>
        <v>0.89999999999999991</v>
      </c>
      <c r="N29">
        <f>VLOOKUP($F29,'(참고)타워 스텟 가치'!$B$2:$L$6,N$2,0)+(VLOOKUP($F29,'(참고)타워 스텟 가치'!$B$2:$L$6,N$2,0)*$E29)</f>
        <v>0</v>
      </c>
      <c r="O29">
        <f>VLOOKUP($F29,'(참고)타워 스텟 가치'!$B$2:$L$6,O$2,0)+(VLOOKUP($F29,'(참고)타워 스텟 가치'!$B$2:$L$6,O$2,0)*$E29)</f>
        <v>0</v>
      </c>
      <c r="P29">
        <f>VLOOKUP($F29,'(참고)타워 스텟 가치'!$B$2:$L$6,P$2,0)+(VLOOKUP($F29,'(참고)타워 스텟 가치'!$B$2:$L$6,P$2,0)*$E29)</f>
        <v>3</v>
      </c>
      <c r="Q29">
        <f>SUM('스테이지별 몬스터 스텟'!H29*'(참고)타워 스텟 가치'!$Q$17,'스테이지별 몬스터 스텟'!I29*'(참고)타워 스텟 가치'!$R$17,'스테이지별 몬스터 스텟'!J29*'(참고)타워 스텟 가치'!$S$17,'스테이지별 몬스터 스텟'!K29*'(참고)타워 스텟 가치'!$T$17,'스테이지별 몬스터 스텟'!L29*'(참고)타워 스텟 가치'!$U$17,'스테이지별 몬스터 스텟'!M29*'(참고)타워 스텟 가치'!$V$17,'스테이지별 몬스터 스텟'!N29*'(참고)타워 스텟 가치'!$W$17,'스테이지별 몬스터 스텟'!O29*'(참고)타워 스텟 가치'!$X$17,'스테이지별 몬스터 스텟'!P29*'(참고)타워 스텟 가치'!$Y$17)</f>
        <v>23695.321875000001</v>
      </c>
      <c r="R29">
        <v>1</v>
      </c>
      <c r="S29">
        <f>VLOOKUP($F29,'(참고)타워 스텟 가치'!$B$7:$L$11,S$2,0)+(VLOOKUP($F29,'(참고)타워 스텟 가치'!$B$7:$L$11,S$2,0)*$E29)</f>
        <v>37.96875</v>
      </c>
      <c r="T29">
        <f>VLOOKUP($F29,'(참고)타워 스텟 가치'!$B$7:$L$11,T$2,0)+(VLOOKUP($F29,'(참고)타워 스텟 가치'!$B$7:$L$11,T$2,0)*$E29)</f>
        <v>68.34375</v>
      </c>
      <c r="U29">
        <f>VLOOKUP($F29,'(참고)타워 스텟 가치'!$B$7:$L$11,U$2,0)+(VLOOKUP($F29,'(참고)타워 스텟 가치'!$B$7:$L$11,U$2,0)*$E29)</f>
        <v>15000</v>
      </c>
      <c r="V29">
        <f>VLOOKUP($F29,'(참고)타워 스텟 가치'!$B$7:$L$11,V$2,0)+(VLOOKUP($F29,'(참고)타워 스텟 가치'!$B$7:$L$11,V$2,0)*$E29)</f>
        <v>455.625</v>
      </c>
      <c r="W29">
        <f>VLOOKUP($F29,'(참고)타워 스텟 가치'!$B$7:$L$11,W$2,0)+(VLOOKUP($F29,'(참고)타워 스텟 가치'!$B$7:$L$11,W$2,0)*$E29)</f>
        <v>7.59375</v>
      </c>
      <c r="X29">
        <f>VLOOKUP($F29,'(참고)타워 스텟 가치'!$B$7:$L$11,X$2,0)+(VLOOKUP($F29,'(참고)타워 스텟 가치'!$B$7:$L$11,X$2,0)*$E29)</f>
        <v>0.89999999999999991</v>
      </c>
      <c r="Y29">
        <f>VLOOKUP($F29,'(참고)타워 스텟 가치'!$B$7:$L$11,Y$2,0)+(VLOOKUP($F29,'(참고)타워 스텟 가치'!$B$7:$L$11,Y$2,0)*$E29)</f>
        <v>0</v>
      </c>
      <c r="Z29">
        <f>VLOOKUP($F29,'(참고)타워 스텟 가치'!$B$7:$L$11,Z$2,0)+(VLOOKUP($F29,'(참고)타워 스텟 가치'!$B$7:$L$11,Z$2,0)*$E29)</f>
        <v>0</v>
      </c>
      <c r="AA29">
        <f>VLOOKUP($F29,'(참고)타워 스텟 가치'!$B$7:$L$11,AA$2,0)+(VLOOKUP($F29,'(참고)타워 스텟 가치'!$B$7:$L$11,AA$2,0)*$E29)</f>
        <v>3</v>
      </c>
      <c r="AB29">
        <f>SUM('스테이지별 몬스터 스텟'!S29*'(참고)타워 스텟 가치'!$Q$17,'스테이지별 몬스터 스텟'!T29*'(참고)타워 스텟 가치'!$R$17,'스테이지별 몬스터 스텟'!U29*'(참고)타워 스텟 가치'!$S$17,'스테이지별 몬스터 스텟'!V29*'(참고)타워 스텟 가치'!$T$17,'스테이지별 몬스터 스텟'!W29*'(참고)타워 스텟 가치'!$U$17,'스테이지별 몬스터 스텟'!X29*'(참고)타워 스텟 가치'!$V$17,'스테이지별 몬스터 스텟'!Y29*'(참고)타워 스텟 가치'!$W$17,'스테이지별 몬스터 스텟'!Z29*'(참고)타워 스텟 가치'!$X$17,'스테이지별 몬스터 스텟'!AA29*'(참고)타워 스텟 가치'!$Y$17)</f>
        <v>23611.790625000001</v>
      </c>
      <c r="AC29">
        <v>2</v>
      </c>
      <c r="AD29">
        <f>VLOOKUP($F29,'(참고)타워 스텟 가치'!$B$12:$L$16,AD$2,0)+(VLOOKUP($F29,'(참고)타워 스텟 가치'!$B$12:$L$16,AD$2,0)*$E29)</f>
        <v>37.96875</v>
      </c>
      <c r="AE29">
        <f>VLOOKUP($F29,'(참고)타워 스텟 가치'!$B$12:$L$16,AE$2,0)+(VLOOKUP($F29,'(참고)타워 스텟 가치'!$B$12:$L$16,AE$2,0)*$E29)</f>
        <v>45.5625</v>
      </c>
      <c r="AF29">
        <f>VLOOKUP($F29,'(참고)타워 스텟 가치'!$B$12:$L$16,AF$2,0)+(VLOOKUP($F29,'(참고)타워 스텟 가치'!$B$12:$L$16,AF$2,0)*$E29)</f>
        <v>15000</v>
      </c>
      <c r="AG29">
        <f>VLOOKUP($F29,'(참고)타워 스텟 가치'!$B$12:$L$16,AG$2,0)+(VLOOKUP($F29,'(참고)타워 스텟 가치'!$B$12:$L$16,AG$2,0)*$E29)</f>
        <v>227.8125</v>
      </c>
      <c r="AH29">
        <f>VLOOKUP($F29,'(참고)타워 스텟 가치'!$B$12:$L$16,AH$2,0)+(VLOOKUP($F29,'(참고)타워 스텟 가치'!$B$12:$L$16,AH$2,0)*$E29)</f>
        <v>7.59375</v>
      </c>
      <c r="AI29">
        <f>VLOOKUP($F29,'(참고)타워 스텟 가치'!$B$12:$L$16,AI$2,0)+(VLOOKUP($F29,'(참고)타워 스텟 가치'!$B$12:$L$16,AI$2,0)*$E29)</f>
        <v>0.89999999999999991</v>
      </c>
      <c r="AJ29">
        <f>VLOOKUP($F29,'(참고)타워 스텟 가치'!$B$12:$L$16,AJ$2,0)+(VLOOKUP($F29,'(참고)타워 스텟 가치'!$B$12:$L$16,AJ$2,0)*$E29)</f>
        <v>0</v>
      </c>
      <c r="AK29">
        <f>VLOOKUP($F29,'(참고)타워 스텟 가치'!$B$12:$L$16,AK$2,0)+(VLOOKUP($F29,'(참고)타워 스텟 가치'!$B$12:$L$16,AK$2,0)*$E29)</f>
        <v>0</v>
      </c>
      <c r="AL29">
        <f>VLOOKUP($F29,'(참고)타워 스텟 가치'!$B$12:$L$16,AL$2,0)+(VLOOKUP($F29,'(참고)타워 스텟 가치'!$B$12:$L$16,AL$2,0)*$E29)</f>
        <v>6</v>
      </c>
      <c r="AM29">
        <f>SUM('스테이지별 몬스터 스텟'!AD29*'(참고)타워 스텟 가치'!$Q$17,'스테이지별 몬스터 스텟'!AE29*'(참고)타워 스텟 가치'!$R$17,'스테이지별 몬스터 스텟'!AF29*'(참고)타워 스텟 가치'!$S$17,'스테이지별 몬스터 스텟'!AG29*'(참고)타워 스텟 가치'!$T$17,'스테이지별 몬스터 스텟'!AH29*'(참고)타워 스텟 가치'!$U$17,'스테이지별 몬스터 스텟'!AI29*'(참고)타워 스텟 가치'!$V$17,'스테이지별 몬스터 스텟'!AJ29*'(참고)타워 스텟 가치'!$W$17,'스테이지별 몬스터 스텟'!AK29*'(참고)타워 스텟 가치'!$X$17,'스테이지별 몬스터 스텟'!AL29*'(참고)타워 스텟 가치'!$Y$17)</f>
        <v>23127.993750000001</v>
      </c>
      <c r="AN29">
        <v>3</v>
      </c>
    </row>
    <row r="30" spans="3:40" x14ac:dyDescent="0.3">
      <c r="C30">
        <v>1</v>
      </c>
      <c r="D30">
        <f t="shared" si="2"/>
        <v>6</v>
      </c>
      <c r="E30" s="52">
        <f>VLOOKUP(D30,'스테이지별 난이도 설정'!B:C,2,0)</f>
        <v>2.4</v>
      </c>
      <c r="F30" t="str">
        <f t="shared" si="3"/>
        <v>일반</v>
      </c>
      <c r="G30">
        <f t="shared" si="0"/>
        <v>6</v>
      </c>
      <c r="H30">
        <f>VLOOKUP($F30,'(참고)타워 스텟 가치'!$B$2:$L$6,H$2,0)+(VLOOKUP($F30,'(참고)타워 스텟 가치'!$B$2:$L$6,H$2,0)*$E30)</f>
        <v>25.5</v>
      </c>
      <c r="I30">
        <f>VLOOKUP($F30,'(참고)타워 스텟 가치'!$B$2:$L$6,I$2,0)+(VLOOKUP($F30,'(참고)타워 스텟 가치'!$B$2:$L$6,I$2,0)*$E30)</f>
        <v>5.0999999999999996</v>
      </c>
      <c r="J30">
        <f>VLOOKUP($F30,'(참고)타워 스텟 가치'!$B$2:$L$6,J$2,0)+(VLOOKUP($F30,'(참고)타워 스텟 가치'!$B$2:$L$6,J$2,0)*$E30)</f>
        <v>17000</v>
      </c>
      <c r="K30">
        <f>VLOOKUP($F30,'(참고)타워 스텟 가치'!$B$2:$L$6,K$2,0)+(VLOOKUP($F30,'(참고)타워 스텟 가치'!$B$2:$L$6,K$2,0)*$E30)</f>
        <v>102</v>
      </c>
      <c r="L30">
        <f>VLOOKUP($F30,'(참고)타워 스텟 가치'!$B$2:$L$6,L$2,0)+(VLOOKUP($F30,'(참고)타워 스텟 가치'!$B$2:$L$6,L$2,0)*$E30)</f>
        <v>1.7</v>
      </c>
      <c r="M30">
        <f>VLOOKUP($F30,'(참고)타워 스텟 가치'!$B$2:$L$6,M$2,0)+(VLOOKUP($F30,'(참고)타워 스텟 가치'!$B$2:$L$6,M$2,0)*$E30)</f>
        <v>1.02</v>
      </c>
      <c r="N30">
        <f>VLOOKUP($F30,'(참고)타워 스텟 가치'!$B$2:$L$6,N$2,0)+(VLOOKUP($F30,'(참고)타워 스텟 가치'!$B$2:$L$6,N$2,0)*$E30)</f>
        <v>0</v>
      </c>
      <c r="O30">
        <f>VLOOKUP($F30,'(참고)타워 스텟 가치'!$B$2:$L$6,O$2,0)+(VLOOKUP($F30,'(참고)타워 스텟 가치'!$B$2:$L$6,O$2,0)*$E30)</f>
        <v>0</v>
      </c>
      <c r="P30">
        <f>VLOOKUP($F30,'(참고)타워 스텟 가치'!$B$2:$L$6,P$2,0)+(VLOOKUP($F30,'(참고)타워 스텟 가치'!$B$2:$L$6,P$2,0)*$E30)</f>
        <v>2.38</v>
      </c>
      <c r="Q30">
        <f>SUM('스테이지별 몬스터 스텟'!H30*'(참고)타워 스텟 가치'!$Q$17,'스테이지별 몬스터 스텟'!I30*'(참고)타워 스텟 가치'!$R$17,'스테이지별 몬스터 스텟'!J30*'(참고)타워 스텟 가치'!$S$17,'스테이지별 몬스터 스텟'!K30*'(참고)타워 스텟 가치'!$T$17,'스테이지별 몬스터 스텟'!L30*'(참고)타워 스텟 가치'!$U$17,'스테이지별 몬스터 스텟'!M30*'(참고)타워 스텟 가치'!$V$17,'스테이지별 몬스터 스텟'!N30*'(참고)타워 스텟 가치'!$W$17,'스테이지별 몬스터 스텟'!O30*'(참고)타워 스텟 가치'!$X$17,'스테이지별 몬스터 스텟'!P30*'(참고)타워 스텟 가치'!$Y$17)</f>
        <v>25771.83</v>
      </c>
      <c r="R30">
        <v>1</v>
      </c>
      <c r="S30">
        <f>VLOOKUP($F30,'(참고)타워 스텟 가치'!$B$7:$L$11,S$2,0)+(VLOOKUP($F30,'(참고)타워 스텟 가치'!$B$7:$L$11,S$2,0)*$E30)</f>
        <v>8.5</v>
      </c>
      <c r="T30">
        <f>VLOOKUP($F30,'(참고)타워 스텟 가치'!$B$7:$L$11,T$2,0)+(VLOOKUP($F30,'(참고)타워 스텟 가치'!$B$7:$L$11,T$2,0)*$E30)</f>
        <v>15.299999999999999</v>
      </c>
      <c r="U30">
        <f>VLOOKUP($F30,'(참고)타워 스텟 가치'!$B$7:$L$11,U$2,0)+(VLOOKUP($F30,'(참고)타워 스텟 가치'!$B$7:$L$11,U$2,0)*$E30)</f>
        <v>17000</v>
      </c>
      <c r="V30">
        <f>VLOOKUP($F30,'(참고)타워 스텟 가치'!$B$7:$L$11,V$2,0)+(VLOOKUP($F30,'(참고)타워 스텟 가치'!$B$7:$L$11,V$2,0)*$E30)</f>
        <v>102</v>
      </c>
      <c r="W30">
        <f>VLOOKUP($F30,'(참고)타워 스텟 가치'!$B$7:$L$11,W$2,0)+(VLOOKUP($F30,'(참고)타워 스텟 가치'!$B$7:$L$11,W$2,0)*$E30)</f>
        <v>1.7</v>
      </c>
      <c r="X30">
        <f>VLOOKUP($F30,'(참고)타워 스텟 가치'!$B$7:$L$11,X$2,0)+(VLOOKUP($F30,'(참고)타워 스텟 가치'!$B$7:$L$11,X$2,0)*$E30)</f>
        <v>1.02</v>
      </c>
      <c r="Y30">
        <f>VLOOKUP($F30,'(참고)타워 스텟 가치'!$B$7:$L$11,Y$2,0)+(VLOOKUP($F30,'(참고)타워 스텟 가치'!$B$7:$L$11,Y$2,0)*$E30)</f>
        <v>0</v>
      </c>
      <c r="Z30">
        <f>VLOOKUP($F30,'(참고)타워 스텟 가치'!$B$7:$L$11,Z$2,0)+(VLOOKUP($F30,'(참고)타워 스텟 가치'!$B$7:$L$11,Z$2,0)*$E30)</f>
        <v>0</v>
      </c>
      <c r="AA30">
        <f>VLOOKUP($F30,'(참고)타워 스텟 가치'!$B$7:$L$11,AA$2,0)+(VLOOKUP($F30,'(참고)타워 스텟 가치'!$B$7:$L$11,AA$2,0)*$E30)</f>
        <v>2.38</v>
      </c>
      <c r="AB30">
        <f>SUM('스테이지별 몬스터 스텟'!S30*'(참고)타워 스텟 가치'!$Q$17,'스테이지별 몬스터 스텟'!T30*'(참고)타워 스텟 가치'!$R$17,'스테이지별 몬스터 스텟'!U30*'(참고)타워 스텟 가치'!$S$17,'스테이지별 몬스터 스텟'!V30*'(참고)타워 스텟 가치'!$T$17,'스테이지별 몬스터 스텟'!W30*'(참고)타워 스텟 가치'!$U$17,'스테이지별 몬스터 스텟'!X30*'(참고)타워 스텟 가치'!$V$17,'스테이지별 몬스터 스텟'!Y30*'(참고)타워 스텟 가치'!$W$17,'스테이지별 몬스터 스텟'!Z30*'(참고)타워 스텟 가치'!$X$17,'스테이지별 몬스터 스텟'!AA30*'(참고)타워 스텟 가치'!$Y$17)</f>
        <v>25753.13</v>
      </c>
      <c r="AC30">
        <v>2</v>
      </c>
      <c r="AD30">
        <f>VLOOKUP($F30,'(참고)타워 스텟 가치'!$B$12:$L$16,AD$2,0)+(VLOOKUP($F30,'(참고)타워 스텟 가치'!$B$12:$L$16,AD$2,0)*$E30)</f>
        <v>8.5</v>
      </c>
      <c r="AE30">
        <f>VLOOKUP($F30,'(참고)타워 스텟 가치'!$B$12:$L$16,AE$2,0)+(VLOOKUP($F30,'(참고)타워 스텟 가치'!$B$12:$L$16,AE$2,0)*$E30)</f>
        <v>10.199999999999999</v>
      </c>
      <c r="AF30">
        <f>VLOOKUP($F30,'(참고)타워 스텟 가치'!$B$12:$L$16,AF$2,0)+(VLOOKUP($F30,'(참고)타워 스텟 가치'!$B$12:$L$16,AF$2,0)*$E30)</f>
        <v>17000</v>
      </c>
      <c r="AG30">
        <f>VLOOKUP($F30,'(참고)타워 스텟 가치'!$B$12:$L$16,AG$2,0)+(VLOOKUP($F30,'(참고)타워 스텟 가치'!$B$12:$L$16,AG$2,0)*$E30)</f>
        <v>51</v>
      </c>
      <c r="AH30">
        <f>VLOOKUP($F30,'(참고)타워 스텟 가치'!$B$12:$L$16,AH$2,0)+(VLOOKUP($F30,'(참고)타워 스텟 가치'!$B$12:$L$16,AH$2,0)*$E30)</f>
        <v>1.7</v>
      </c>
      <c r="AI30">
        <f>VLOOKUP($F30,'(참고)타워 스텟 가치'!$B$12:$L$16,AI$2,0)+(VLOOKUP($F30,'(참고)타워 스텟 가치'!$B$12:$L$16,AI$2,0)*$E30)</f>
        <v>1.02</v>
      </c>
      <c r="AJ30">
        <f>VLOOKUP($F30,'(참고)타워 스텟 가치'!$B$12:$L$16,AJ$2,0)+(VLOOKUP($F30,'(참고)타워 스텟 가치'!$B$12:$L$16,AJ$2,0)*$E30)</f>
        <v>0</v>
      </c>
      <c r="AK30">
        <f>VLOOKUP($F30,'(참고)타워 스텟 가치'!$B$12:$L$16,AK$2,0)+(VLOOKUP($F30,'(참고)타워 스텟 가치'!$B$12:$L$16,AK$2,0)*$E30)</f>
        <v>0</v>
      </c>
      <c r="AL30">
        <f>VLOOKUP($F30,'(참고)타워 스텟 가치'!$B$12:$L$16,AL$2,0)+(VLOOKUP($F30,'(참고)타워 스텟 가치'!$B$12:$L$16,AL$2,0)*$E30)</f>
        <v>4.76</v>
      </c>
      <c r="AM30">
        <f>SUM('스테이지별 몬스터 스텟'!AD30*'(참고)타워 스텟 가치'!$Q$17,'스테이지별 몬스터 스텟'!AE30*'(참고)타워 스텟 가치'!$R$17,'스테이지별 몬스터 스텟'!AF30*'(참고)타워 스텟 가치'!$S$17,'스테이지별 몬스터 스텟'!AG30*'(참고)타워 스텟 가치'!$T$17,'스테이지별 몬스터 스텟'!AH30*'(참고)타워 스텟 가치'!$U$17,'스테이지별 몬스터 스텟'!AI30*'(참고)타워 스텟 가치'!$V$17,'스테이지별 몬스터 스텟'!AJ30*'(참고)타워 스텟 가치'!$W$17,'스테이지별 몬스터 스텟'!AK30*'(참고)타워 스텟 가치'!$X$17,'스테이지별 몬스터 스텟'!AL30*'(참고)타워 스텟 가치'!$Y$17)</f>
        <v>25648.240000000002</v>
      </c>
      <c r="AN30">
        <v>3</v>
      </c>
    </row>
    <row r="31" spans="3:40" x14ac:dyDescent="0.3">
      <c r="C31">
        <v>2</v>
      </c>
      <c r="D31">
        <f t="shared" si="2"/>
        <v>6</v>
      </c>
      <c r="E31" s="52">
        <f>VLOOKUP(D31,'스테이지별 난이도 설정'!B:C,2,0)</f>
        <v>2.4</v>
      </c>
      <c r="F31" t="str">
        <f t="shared" si="3"/>
        <v>레어</v>
      </c>
      <c r="G31">
        <f t="shared" si="0"/>
        <v>6</v>
      </c>
      <c r="H31">
        <f>VLOOKUP($F31,'(참고)타워 스텟 가치'!$B$2:$L$6,H$2,0)+(VLOOKUP($F31,'(참고)타워 스텟 가치'!$B$2:$L$6,H$2,0)*$E31)</f>
        <v>38.25</v>
      </c>
      <c r="I31">
        <f>VLOOKUP($F31,'(참고)타워 스텟 가치'!$B$2:$L$6,I$2,0)+(VLOOKUP($F31,'(참고)타워 스텟 가치'!$B$2:$L$6,I$2,0)*$E31)</f>
        <v>7.6499999999999995</v>
      </c>
      <c r="J31">
        <f>VLOOKUP($F31,'(참고)타워 스텟 가치'!$B$2:$L$6,J$2,0)+(VLOOKUP($F31,'(참고)타워 스텟 가치'!$B$2:$L$6,J$2,0)*$E31)</f>
        <v>17000</v>
      </c>
      <c r="K31">
        <f>VLOOKUP($F31,'(참고)타워 스텟 가치'!$B$2:$L$6,K$2,0)+(VLOOKUP($F31,'(참고)타워 스텟 가치'!$B$2:$L$6,K$2,0)*$E31)</f>
        <v>153</v>
      </c>
      <c r="L31">
        <f>VLOOKUP($F31,'(참고)타워 스텟 가치'!$B$2:$L$6,L$2,0)+(VLOOKUP($F31,'(참고)타워 스텟 가치'!$B$2:$L$6,L$2,0)*$E31)</f>
        <v>2.5499999999999998</v>
      </c>
      <c r="M31">
        <f>VLOOKUP($F31,'(참고)타워 스텟 가치'!$B$2:$L$6,M$2,0)+(VLOOKUP($F31,'(참고)타워 스텟 가치'!$B$2:$L$6,M$2,0)*$E31)</f>
        <v>1.02</v>
      </c>
      <c r="N31">
        <f>VLOOKUP($F31,'(참고)타워 스텟 가치'!$B$2:$L$6,N$2,0)+(VLOOKUP($F31,'(참고)타워 스텟 가치'!$B$2:$L$6,N$2,0)*$E31)</f>
        <v>0</v>
      </c>
      <c r="O31">
        <f>VLOOKUP($F31,'(참고)타워 스텟 가치'!$B$2:$L$6,O$2,0)+(VLOOKUP($F31,'(참고)타워 스텟 가치'!$B$2:$L$6,O$2,0)*$E31)</f>
        <v>0</v>
      </c>
      <c r="P31">
        <f>VLOOKUP($F31,'(참고)타워 스텟 가치'!$B$2:$L$6,P$2,0)+(VLOOKUP($F31,'(참고)타워 스텟 가치'!$B$2:$L$6,P$2,0)*$E31)</f>
        <v>2.38</v>
      </c>
      <c r="Q31">
        <f>SUM('스테이지별 몬스터 스텟'!H31*'(참고)타워 스텟 가치'!$Q$17,'스테이지별 몬스터 스텟'!I31*'(참고)타워 스텟 가치'!$R$17,'스테이지별 몬스터 스텟'!J31*'(참고)타워 스텟 가치'!$S$17,'스테이지별 몬스터 스텟'!K31*'(참고)타워 스텟 가치'!$T$17,'스테이지별 몬스터 스텟'!L31*'(참고)타워 스텟 가치'!$U$17,'스테이지별 몬스터 스텟'!M31*'(참고)타워 스텟 가치'!$V$17,'스테이지별 몬스터 스텟'!N31*'(참고)타워 스텟 가치'!$W$17,'스테이지별 몬스터 스텟'!O31*'(참고)타워 스텟 가치'!$X$17,'스테이지별 몬스터 스텟'!P31*'(참고)타워 스텟 가치'!$Y$17)</f>
        <v>25904.854999999996</v>
      </c>
      <c r="R31">
        <v>1</v>
      </c>
      <c r="S31">
        <f>VLOOKUP($F31,'(참고)타워 스텟 가치'!$B$7:$L$11,S$2,0)+(VLOOKUP($F31,'(참고)타워 스텟 가치'!$B$7:$L$11,S$2,0)*$E31)</f>
        <v>12.75</v>
      </c>
      <c r="T31">
        <f>VLOOKUP($F31,'(참고)타워 스텟 가치'!$B$7:$L$11,T$2,0)+(VLOOKUP($F31,'(참고)타워 스텟 가치'!$B$7:$L$11,T$2,0)*$E31)</f>
        <v>22.95</v>
      </c>
      <c r="U31">
        <f>VLOOKUP($F31,'(참고)타워 스텟 가치'!$B$7:$L$11,U$2,0)+(VLOOKUP($F31,'(참고)타워 스텟 가치'!$B$7:$L$11,U$2,0)*$E31)</f>
        <v>17000</v>
      </c>
      <c r="V31">
        <f>VLOOKUP($F31,'(참고)타워 스텟 가치'!$B$7:$L$11,V$2,0)+(VLOOKUP($F31,'(참고)타워 스텟 가치'!$B$7:$L$11,V$2,0)*$E31)</f>
        <v>153</v>
      </c>
      <c r="W31">
        <f>VLOOKUP($F31,'(참고)타워 스텟 가치'!$B$7:$L$11,W$2,0)+(VLOOKUP($F31,'(참고)타워 스텟 가치'!$B$7:$L$11,W$2,0)*$E31)</f>
        <v>2.5499999999999998</v>
      </c>
      <c r="X31">
        <f>VLOOKUP($F31,'(참고)타워 스텟 가치'!$B$7:$L$11,X$2,0)+(VLOOKUP($F31,'(참고)타워 스텟 가치'!$B$7:$L$11,X$2,0)*$E31)</f>
        <v>1.02</v>
      </c>
      <c r="Y31">
        <f>VLOOKUP($F31,'(참고)타워 스텟 가치'!$B$7:$L$11,Y$2,0)+(VLOOKUP($F31,'(참고)타워 스텟 가치'!$B$7:$L$11,Y$2,0)*$E31)</f>
        <v>0</v>
      </c>
      <c r="Z31">
        <f>VLOOKUP($F31,'(참고)타워 스텟 가치'!$B$7:$L$11,Z$2,0)+(VLOOKUP($F31,'(참고)타워 스텟 가치'!$B$7:$L$11,Z$2,0)*$E31)</f>
        <v>0</v>
      </c>
      <c r="AA31">
        <f>VLOOKUP($F31,'(참고)타워 스텟 가치'!$B$7:$L$11,AA$2,0)+(VLOOKUP($F31,'(참고)타워 스텟 가치'!$B$7:$L$11,AA$2,0)*$E31)</f>
        <v>2.38</v>
      </c>
      <c r="AB31">
        <f>SUM('스테이지별 몬스터 스텟'!S31*'(참고)타워 스텟 가치'!$Q$17,'스테이지별 몬스터 스텟'!T31*'(참고)타워 스텟 가치'!$R$17,'스테이지별 몬스터 스텟'!U31*'(참고)타워 스텟 가치'!$S$17,'스테이지별 몬스터 스텟'!V31*'(참고)타워 스텟 가치'!$T$17,'스테이지별 몬스터 스텟'!W31*'(참고)타워 스텟 가치'!$U$17,'스테이지별 몬스터 스텟'!X31*'(참고)타워 스텟 가치'!$V$17,'스테이지별 몬스터 스텟'!Y31*'(참고)타워 스텟 가치'!$W$17,'스테이지별 몬스터 스텟'!Z31*'(참고)타워 스텟 가치'!$X$17,'스테이지별 몬스터 스텟'!AA31*'(참고)타워 스텟 가치'!$Y$17)</f>
        <v>25876.804999999997</v>
      </c>
      <c r="AC31">
        <v>2</v>
      </c>
      <c r="AD31">
        <f>VLOOKUP($F31,'(참고)타워 스텟 가치'!$B$12:$L$16,AD$2,0)+(VLOOKUP($F31,'(참고)타워 스텟 가치'!$B$12:$L$16,AD$2,0)*$E31)</f>
        <v>12.75</v>
      </c>
      <c r="AE31">
        <f>VLOOKUP($F31,'(참고)타워 스텟 가치'!$B$12:$L$16,AE$2,0)+(VLOOKUP($F31,'(참고)타워 스텟 가치'!$B$12:$L$16,AE$2,0)*$E31)</f>
        <v>15.299999999999999</v>
      </c>
      <c r="AF31">
        <f>VLOOKUP($F31,'(참고)타워 스텟 가치'!$B$12:$L$16,AF$2,0)+(VLOOKUP($F31,'(참고)타워 스텟 가치'!$B$12:$L$16,AF$2,0)*$E31)</f>
        <v>17000</v>
      </c>
      <c r="AG31">
        <f>VLOOKUP($F31,'(참고)타워 스텟 가치'!$B$12:$L$16,AG$2,0)+(VLOOKUP($F31,'(참고)타워 스텟 가치'!$B$12:$L$16,AG$2,0)*$E31)</f>
        <v>76.5</v>
      </c>
      <c r="AH31">
        <f>VLOOKUP($F31,'(참고)타워 스텟 가치'!$B$12:$L$16,AH$2,0)+(VLOOKUP($F31,'(참고)타워 스텟 가치'!$B$12:$L$16,AH$2,0)*$E31)</f>
        <v>2.5499999999999998</v>
      </c>
      <c r="AI31">
        <f>VLOOKUP($F31,'(참고)타워 스텟 가치'!$B$12:$L$16,AI$2,0)+(VLOOKUP($F31,'(참고)타워 스텟 가치'!$B$12:$L$16,AI$2,0)*$E31)</f>
        <v>1.02</v>
      </c>
      <c r="AJ31">
        <f>VLOOKUP($F31,'(참고)타워 스텟 가치'!$B$12:$L$16,AJ$2,0)+(VLOOKUP($F31,'(참고)타워 스텟 가치'!$B$12:$L$16,AJ$2,0)*$E31)</f>
        <v>0</v>
      </c>
      <c r="AK31">
        <f>VLOOKUP($F31,'(참고)타워 스텟 가치'!$B$12:$L$16,AK$2,0)+(VLOOKUP($F31,'(참고)타워 스텟 가치'!$B$12:$L$16,AK$2,0)*$E31)</f>
        <v>0</v>
      </c>
      <c r="AL31">
        <f>VLOOKUP($F31,'(참고)타워 스텟 가치'!$B$12:$L$16,AL$2,0)+(VLOOKUP($F31,'(참고)타워 스텟 가치'!$B$12:$L$16,AL$2,0)*$E31)</f>
        <v>4.76</v>
      </c>
      <c r="AM31">
        <f>SUM('스테이지별 몬스터 스텟'!AD31*'(참고)타워 스텟 가치'!$Q$17,'스테이지별 몬스터 스텟'!AE31*'(참고)타워 스텟 가치'!$R$17,'스테이지별 몬스터 스텟'!AF31*'(참고)타워 스텟 가치'!$S$17,'스테이지별 몬스터 스텟'!AG31*'(참고)타워 스텟 가치'!$T$17,'스테이지별 몬스터 스텟'!AH31*'(참고)타워 스텟 가치'!$U$17,'스테이지별 몬스터 스텟'!AI31*'(참고)타워 스텟 가치'!$V$17,'스테이지별 몬스터 스텟'!AJ31*'(참고)타워 스텟 가치'!$W$17,'스테이지별 몬스터 스텟'!AK31*'(참고)타워 스텟 가치'!$X$17,'스테이지별 몬스터 스텟'!AL31*'(참고)타워 스텟 가치'!$Y$17)</f>
        <v>25717.09</v>
      </c>
      <c r="AN31">
        <v>3</v>
      </c>
    </row>
    <row r="32" spans="3:40" x14ac:dyDescent="0.3">
      <c r="C32">
        <v>3</v>
      </c>
      <c r="D32">
        <f t="shared" si="2"/>
        <v>6</v>
      </c>
      <c r="E32" s="52">
        <f>VLOOKUP(D32,'스테이지별 난이도 설정'!B:C,2,0)</f>
        <v>2.4</v>
      </c>
      <c r="F32" t="str">
        <f t="shared" si="3"/>
        <v>에픽</v>
      </c>
      <c r="G32">
        <f t="shared" si="0"/>
        <v>6</v>
      </c>
      <c r="H32">
        <f>VLOOKUP($F32,'(참고)타워 스텟 가치'!$B$2:$L$6,H$2,0)+(VLOOKUP($F32,'(참고)타워 스텟 가치'!$B$2:$L$6,H$2,0)*$E32)</f>
        <v>57.375</v>
      </c>
      <c r="I32">
        <f>VLOOKUP($F32,'(참고)타워 스텟 가치'!$B$2:$L$6,I$2,0)+(VLOOKUP($F32,'(참고)타워 스텟 가치'!$B$2:$L$6,I$2,0)*$E32)</f>
        <v>11.475</v>
      </c>
      <c r="J32">
        <f>VLOOKUP($F32,'(참고)타워 스텟 가치'!$B$2:$L$6,J$2,0)+(VLOOKUP($F32,'(참고)타워 스텟 가치'!$B$2:$L$6,J$2,0)*$E32)</f>
        <v>17000</v>
      </c>
      <c r="K32">
        <f>VLOOKUP($F32,'(참고)타워 스텟 가치'!$B$2:$L$6,K$2,0)+(VLOOKUP($F32,'(참고)타워 스텟 가치'!$B$2:$L$6,K$2,0)*$E32)</f>
        <v>229.5</v>
      </c>
      <c r="L32">
        <f>VLOOKUP($F32,'(참고)타워 스텟 가치'!$B$2:$L$6,L$2,0)+(VLOOKUP($F32,'(참고)타워 스텟 가치'!$B$2:$L$6,L$2,0)*$E32)</f>
        <v>3.8249999999999997</v>
      </c>
      <c r="M32">
        <f>VLOOKUP($F32,'(참고)타워 스텟 가치'!$B$2:$L$6,M$2,0)+(VLOOKUP($F32,'(참고)타워 스텟 가치'!$B$2:$L$6,M$2,0)*$E32)</f>
        <v>1.02</v>
      </c>
      <c r="N32">
        <f>VLOOKUP($F32,'(참고)타워 스텟 가치'!$B$2:$L$6,N$2,0)+(VLOOKUP($F32,'(참고)타워 스텟 가치'!$B$2:$L$6,N$2,0)*$E32)</f>
        <v>0</v>
      </c>
      <c r="O32">
        <f>VLOOKUP($F32,'(참고)타워 스텟 가치'!$B$2:$L$6,O$2,0)+(VLOOKUP($F32,'(참고)타워 스텟 가치'!$B$2:$L$6,O$2,0)*$E32)</f>
        <v>0</v>
      </c>
      <c r="P32">
        <f>VLOOKUP($F32,'(참고)타워 스텟 가치'!$B$2:$L$6,P$2,0)+(VLOOKUP($F32,'(참고)타워 스텟 가치'!$B$2:$L$6,P$2,0)*$E32)</f>
        <v>2.38</v>
      </c>
      <c r="Q32">
        <f>SUM('스테이지별 몬스터 스텟'!H32*'(참고)타워 스텟 가치'!$Q$17,'스테이지별 몬스터 스텟'!I32*'(참고)타워 스텟 가치'!$R$17,'스테이지별 몬스터 스텟'!J32*'(참고)타워 스텟 가치'!$S$17,'스테이지별 몬스터 스텟'!K32*'(참고)타워 스텟 가치'!$T$17,'스테이지별 몬스터 스텟'!L32*'(참고)타워 스텟 가치'!$U$17,'스테이지별 몬스터 스텟'!M32*'(참고)타워 스텟 가치'!$V$17,'스테이지별 몬스터 스텟'!N32*'(참고)타워 스텟 가치'!$W$17,'스테이지별 몬스터 스텟'!O32*'(참고)타워 스텟 가치'!$X$17,'스테이지별 몬스터 스텟'!P32*'(참고)타워 스텟 가치'!$Y$17)</f>
        <v>26104.392500000002</v>
      </c>
      <c r="R32">
        <v>1</v>
      </c>
      <c r="S32">
        <f>VLOOKUP($F32,'(참고)타워 스텟 가치'!$B$7:$L$11,S$2,0)+(VLOOKUP($F32,'(참고)타워 스텟 가치'!$B$7:$L$11,S$2,0)*$E32)</f>
        <v>19.125</v>
      </c>
      <c r="T32">
        <f>VLOOKUP($F32,'(참고)타워 스텟 가치'!$B$7:$L$11,T$2,0)+(VLOOKUP($F32,'(참고)타워 스텟 가치'!$B$7:$L$11,T$2,0)*$E32)</f>
        <v>34.424999999999997</v>
      </c>
      <c r="U32">
        <f>VLOOKUP($F32,'(참고)타워 스텟 가치'!$B$7:$L$11,U$2,0)+(VLOOKUP($F32,'(참고)타워 스텟 가치'!$B$7:$L$11,U$2,0)*$E32)</f>
        <v>17000</v>
      </c>
      <c r="V32">
        <f>VLOOKUP($F32,'(참고)타워 스텟 가치'!$B$7:$L$11,V$2,0)+(VLOOKUP($F32,'(참고)타워 스텟 가치'!$B$7:$L$11,V$2,0)*$E32)</f>
        <v>229.5</v>
      </c>
      <c r="W32">
        <f>VLOOKUP($F32,'(참고)타워 스텟 가치'!$B$7:$L$11,W$2,0)+(VLOOKUP($F32,'(참고)타워 스텟 가치'!$B$7:$L$11,W$2,0)*$E32)</f>
        <v>3.8249999999999997</v>
      </c>
      <c r="X32">
        <f>VLOOKUP($F32,'(참고)타워 스텟 가치'!$B$7:$L$11,X$2,0)+(VLOOKUP($F32,'(참고)타워 스텟 가치'!$B$7:$L$11,X$2,0)*$E32)</f>
        <v>1.02</v>
      </c>
      <c r="Y32">
        <f>VLOOKUP($F32,'(참고)타워 스텟 가치'!$B$7:$L$11,Y$2,0)+(VLOOKUP($F32,'(참고)타워 스텟 가치'!$B$7:$L$11,Y$2,0)*$E32)</f>
        <v>0</v>
      </c>
      <c r="Z32">
        <f>VLOOKUP($F32,'(참고)타워 스텟 가치'!$B$7:$L$11,Z$2,0)+(VLOOKUP($F32,'(참고)타워 스텟 가치'!$B$7:$L$11,Z$2,0)*$E32)</f>
        <v>0</v>
      </c>
      <c r="AA32">
        <f>VLOOKUP($F32,'(참고)타워 스텟 가치'!$B$7:$L$11,AA$2,0)+(VLOOKUP($F32,'(참고)타워 스텟 가치'!$B$7:$L$11,AA$2,0)*$E32)</f>
        <v>2.38</v>
      </c>
      <c r="AB32">
        <f>SUM('스테이지별 몬스터 스텟'!S32*'(참고)타워 스텟 가치'!$Q$17,'스테이지별 몬스터 스텟'!T32*'(참고)타워 스텟 가치'!$R$17,'스테이지별 몬스터 스텟'!U32*'(참고)타워 스텟 가치'!$S$17,'스테이지별 몬스터 스텟'!V32*'(참고)타워 스텟 가치'!$T$17,'스테이지별 몬스터 스텟'!W32*'(참고)타워 스텟 가치'!$U$17,'스테이지별 몬스터 스텟'!X32*'(참고)타워 스텟 가치'!$V$17,'스테이지별 몬스터 스텟'!Y32*'(참고)타워 스텟 가치'!$W$17,'스테이지별 몬스터 스텟'!Z32*'(참고)타워 스텟 가치'!$X$17,'스테이지별 몬스터 스텟'!AA32*'(참고)타워 스텟 가치'!$Y$17)</f>
        <v>26062.317500000001</v>
      </c>
      <c r="AC32">
        <v>2</v>
      </c>
      <c r="AD32">
        <f>VLOOKUP($F32,'(참고)타워 스텟 가치'!$B$12:$L$16,AD$2,0)+(VLOOKUP($F32,'(참고)타워 스텟 가치'!$B$12:$L$16,AD$2,0)*$E32)</f>
        <v>19.125</v>
      </c>
      <c r="AE32">
        <f>VLOOKUP($F32,'(참고)타워 스텟 가치'!$B$12:$L$16,AE$2,0)+(VLOOKUP($F32,'(참고)타워 스텟 가치'!$B$12:$L$16,AE$2,0)*$E32)</f>
        <v>22.95</v>
      </c>
      <c r="AF32">
        <f>VLOOKUP($F32,'(참고)타워 스텟 가치'!$B$12:$L$16,AF$2,0)+(VLOOKUP($F32,'(참고)타워 스텟 가치'!$B$12:$L$16,AF$2,0)*$E32)</f>
        <v>17000</v>
      </c>
      <c r="AG32">
        <f>VLOOKUP($F32,'(참고)타워 스텟 가치'!$B$12:$L$16,AG$2,0)+(VLOOKUP($F32,'(참고)타워 스텟 가치'!$B$12:$L$16,AG$2,0)*$E32)</f>
        <v>114.75</v>
      </c>
      <c r="AH32">
        <f>VLOOKUP($F32,'(참고)타워 스텟 가치'!$B$12:$L$16,AH$2,0)+(VLOOKUP($F32,'(참고)타워 스텟 가치'!$B$12:$L$16,AH$2,0)*$E32)</f>
        <v>3.8249999999999997</v>
      </c>
      <c r="AI32">
        <f>VLOOKUP($F32,'(참고)타워 스텟 가치'!$B$12:$L$16,AI$2,0)+(VLOOKUP($F32,'(참고)타워 스텟 가치'!$B$12:$L$16,AI$2,0)*$E32)</f>
        <v>1.02</v>
      </c>
      <c r="AJ32">
        <f>VLOOKUP($F32,'(참고)타워 스텟 가치'!$B$12:$L$16,AJ$2,0)+(VLOOKUP($F32,'(참고)타워 스텟 가치'!$B$12:$L$16,AJ$2,0)*$E32)</f>
        <v>0</v>
      </c>
      <c r="AK32">
        <f>VLOOKUP($F32,'(참고)타워 스텟 가치'!$B$12:$L$16,AK$2,0)+(VLOOKUP($F32,'(참고)타워 스텟 가치'!$B$12:$L$16,AK$2,0)*$E32)</f>
        <v>0</v>
      </c>
      <c r="AL32">
        <f>VLOOKUP($F32,'(참고)타워 스텟 가치'!$B$12:$L$16,AL$2,0)+(VLOOKUP($F32,'(참고)타워 스텟 가치'!$B$12:$L$16,AL$2,0)*$E32)</f>
        <v>4.76</v>
      </c>
      <c r="AM32">
        <f>SUM('스테이지별 몬스터 스텟'!AD32*'(참고)타워 스텟 가치'!$Q$17,'스테이지별 몬스터 스텟'!AE32*'(참고)타워 스텟 가치'!$R$17,'스테이지별 몬스터 스텟'!AF32*'(참고)타워 스텟 가치'!$S$17,'스테이지별 몬스터 스텟'!AG32*'(참고)타워 스텟 가치'!$T$17,'스테이지별 몬스터 스텟'!AH32*'(참고)타워 스텟 가치'!$U$17,'스테이지별 몬스터 스텟'!AI32*'(참고)타워 스텟 가치'!$V$17,'스테이지별 몬스터 스텟'!AJ32*'(참고)타워 스텟 가치'!$W$17,'스테이지별 몬스터 스텟'!AK32*'(참고)타워 스텟 가치'!$X$17,'스테이지별 몬스터 스텟'!AL32*'(참고)타워 스텟 가치'!$Y$17)</f>
        <v>25820.365000000002</v>
      </c>
      <c r="AN32">
        <v>3</v>
      </c>
    </row>
    <row r="33" spans="3:40" x14ac:dyDescent="0.3">
      <c r="C33">
        <v>4</v>
      </c>
      <c r="D33">
        <f t="shared" si="2"/>
        <v>6</v>
      </c>
      <c r="E33" s="52">
        <f>VLOOKUP(D33,'스테이지별 난이도 설정'!B:C,2,0)</f>
        <v>2.4</v>
      </c>
      <c r="F33" t="str">
        <f t="shared" si="3"/>
        <v>유니크</v>
      </c>
      <c r="G33">
        <f t="shared" si="0"/>
        <v>6</v>
      </c>
      <c r="H33">
        <f>VLOOKUP($F33,'(참고)타워 스텟 가치'!$B$2:$L$6,H$2,0)+(VLOOKUP($F33,'(참고)타워 스텟 가치'!$B$2:$L$6,H$2,0)*$E33)</f>
        <v>86.0625</v>
      </c>
      <c r="I33">
        <f>VLOOKUP($F33,'(참고)타워 스텟 가치'!$B$2:$L$6,I$2,0)+(VLOOKUP($F33,'(참고)타워 스텟 가치'!$B$2:$L$6,I$2,0)*$E33)</f>
        <v>17.212499999999999</v>
      </c>
      <c r="J33">
        <f>VLOOKUP($F33,'(참고)타워 스텟 가치'!$B$2:$L$6,J$2,0)+(VLOOKUP($F33,'(참고)타워 스텟 가치'!$B$2:$L$6,J$2,0)*$E33)</f>
        <v>17000</v>
      </c>
      <c r="K33">
        <f>VLOOKUP($F33,'(참고)타워 스텟 가치'!$B$2:$L$6,K$2,0)+(VLOOKUP($F33,'(참고)타워 스텟 가치'!$B$2:$L$6,K$2,0)*$E33)</f>
        <v>344.25</v>
      </c>
      <c r="L33">
        <f>VLOOKUP($F33,'(참고)타워 스텟 가치'!$B$2:$L$6,L$2,0)+(VLOOKUP($F33,'(참고)타워 스텟 가치'!$B$2:$L$6,L$2,0)*$E33)</f>
        <v>5.7374999999999998</v>
      </c>
      <c r="M33">
        <f>VLOOKUP($F33,'(참고)타워 스텟 가치'!$B$2:$L$6,M$2,0)+(VLOOKUP($F33,'(참고)타워 스텟 가치'!$B$2:$L$6,M$2,0)*$E33)</f>
        <v>1.02</v>
      </c>
      <c r="N33">
        <f>VLOOKUP($F33,'(참고)타워 스텟 가치'!$B$2:$L$6,N$2,0)+(VLOOKUP($F33,'(참고)타워 스텟 가치'!$B$2:$L$6,N$2,0)*$E33)</f>
        <v>0</v>
      </c>
      <c r="O33">
        <f>VLOOKUP($F33,'(참고)타워 스텟 가치'!$B$2:$L$6,O$2,0)+(VLOOKUP($F33,'(참고)타워 스텟 가치'!$B$2:$L$6,O$2,0)*$E33)</f>
        <v>0</v>
      </c>
      <c r="P33">
        <f>VLOOKUP($F33,'(참고)타워 스텟 가치'!$B$2:$L$6,P$2,0)+(VLOOKUP($F33,'(참고)타워 스텟 가치'!$B$2:$L$6,P$2,0)*$E33)</f>
        <v>3.4</v>
      </c>
      <c r="Q33">
        <f>SUM('스테이지별 몬스터 스텟'!H33*'(참고)타워 스텟 가치'!$Q$17,'스테이지별 몬스터 스텟'!I33*'(참고)타워 스텟 가치'!$R$17,'스테이지별 몬스터 스텟'!J33*'(참고)타워 스텟 가치'!$S$17,'스테이지별 몬스터 스텟'!K33*'(참고)타워 스텟 가치'!$T$17,'스테이지별 몬스터 스텟'!L33*'(참고)타워 스텟 가치'!$U$17,'스테이지별 몬스터 스텟'!M33*'(참고)타워 스텟 가치'!$V$17,'스테이지별 몬스터 스텟'!N33*'(참고)타워 스텟 가치'!$W$17,'스테이지별 몬스터 스텟'!O33*'(참고)타워 스텟 가치'!$X$17,'스테이지별 몬스터 스텟'!P33*'(참고)타워 스텟 가치'!$Y$17)</f>
        <v>26405.738749999997</v>
      </c>
      <c r="R33">
        <v>1</v>
      </c>
      <c r="S33">
        <f>VLOOKUP($F33,'(참고)타워 스텟 가치'!$B$7:$L$11,S$2,0)+(VLOOKUP($F33,'(참고)타워 스텟 가치'!$B$7:$L$11,S$2,0)*$E33)</f>
        <v>28.6875</v>
      </c>
      <c r="T33">
        <f>VLOOKUP($F33,'(참고)타워 스텟 가치'!$B$7:$L$11,T$2,0)+(VLOOKUP($F33,'(참고)타워 스텟 가치'!$B$7:$L$11,T$2,0)*$E33)</f>
        <v>51.637499999999996</v>
      </c>
      <c r="U33">
        <f>VLOOKUP($F33,'(참고)타워 스텟 가치'!$B$7:$L$11,U$2,0)+(VLOOKUP($F33,'(참고)타워 스텟 가치'!$B$7:$L$11,U$2,0)*$E33)</f>
        <v>17000</v>
      </c>
      <c r="V33">
        <f>VLOOKUP($F33,'(참고)타워 스텟 가치'!$B$7:$L$11,V$2,0)+(VLOOKUP($F33,'(참고)타워 스텟 가치'!$B$7:$L$11,V$2,0)*$E33)</f>
        <v>344.25</v>
      </c>
      <c r="W33">
        <f>VLOOKUP($F33,'(참고)타워 스텟 가치'!$B$7:$L$11,W$2,0)+(VLOOKUP($F33,'(참고)타워 스텟 가치'!$B$7:$L$11,W$2,0)*$E33)</f>
        <v>5.7374999999999998</v>
      </c>
      <c r="X33">
        <f>VLOOKUP($F33,'(참고)타워 스텟 가치'!$B$7:$L$11,X$2,0)+(VLOOKUP($F33,'(참고)타워 스텟 가치'!$B$7:$L$11,X$2,0)*$E33)</f>
        <v>1.02</v>
      </c>
      <c r="Y33">
        <f>VLOOKUP($F33,'(참고)타워 스텟 가치'!$B$7:$L$11,Y$2,0)+(VLOOKUP($F33,'(참고)타워 스텟 가치'!$B$7:$L$11,Y$2,0)*$E33)</f>
        <v>0</v>
      </c>
      <c r="Z33">
        <f>VLOOKUP($F33,'(참고)타워 스텟 가치'!$B$7:$L$11,Z$2,0)+(VLOOKUP($F33,'(참고)타워 스텟 가치'!$B$7:$L$11,Z$2,0)*$E33)</f>
        <v>0</v>
      </c>
      <c r="AA33">
        <f>VLOOKUP($F33,'(참고)타워 스텟 가치'!$B$7:$L$11,AA$2,0)+(VLOOKUP($F33,'(참고)타워 스텟 가치'!$B$7:$L$11,AA$2,0)*$E33)</f>
        <v>3.4</v>
      </c>
      <c r="AB33">
        <f>SUM('스테이지별 몬스터 스텟'!S33*'(참고)타워 스텟 가치'!$Q$17,'스테이지별 몬스터 스텟'!T33*'(참고)타워 스텟 가치'!$R$17,'스테이지별 몬스터 스텟'!U33*'(참고)타워 스텟 가치'!$S$17,'스테이지별 몬스터 스텟'!V33*'(참고)타워 스텟 가치'!$T$17,'스테이지별 몬스터 스텟'!W33*'(참고)타워 스텟 가치'!$U$17,'스테이지별 몬스터 스텟'!X33*'(참고)타워 스텟 가치'!$V$17,'스테이지별 몬스터 스텟'!Y33*'(참고)타워 스텟 가치'!$W$17,'스테이지별 몬스터 스텟'!Z33*'(참고)타워 스텟 가치'!$X$17,'스테이지별 몬스터 스텟'!AA33*'(참고)타워 스텟 가치'!$Y$17)</f>
        <v>26342.626249999998</v>
      </c>
      <c r="AC33">
        <v>2</v>
      </c>
      <c r="AD33">
        <f>VLOOKUP($F33,'(참고)타워 스텟 가치'!$B$12:$L$16,AD$2,0)+(VLOOKUP($F33,'(참고)타워 스텟 가치'!$B$12:$L$16,AD$2,0)*$E33)</f>
        <v>28.6875</v>
      </c>
      <c r="AE33">
        <f>VLOOKUP($F33,'(참고)타워 스텟 가치'!$B$12:$L$16,AE$2,0)+(VLOOKUP($F33,'(참고)타워 스텟 가치'!$B$12:$L$16,AE$2,0)*$E33)</f>
        <v>34.424999999999997</v>
      </c>
      <c r="AF33">
        <f>VLOOKUP($F33,'(참고)타워 스텟 가치'!$B$12:$L$16,AF$2,0)+(VLOOKUP($F33,'(참고)타워 스텟 가치'!$B$12:$L$16,AF$2,0)*$E33)</f>
        <v>17000</v>
      </c>
      <c r="AG33">
        <f>VLOOKUP($F33,'(참고)타워 스텟 가치'!$B$12:$L$16,AG$2,0)+(VLOOKUP($F33,'(참고)타워 스텟 가치'!$B$12:$L$16,AG$2,0)*$E33)</f>
        <v>172.125</v>
      </c>
      <c r="AH33">
        <f>VLOOKUP($F33,'(참고)타워 스텟 가치'!$B$12:$L$16,AH$2,0)+(VLOOKUP($F33,'(참고)타워 스텟 가치'!$B$12:$L$16,AH$2,0)*$E33)</f>
        <v>5.7374999999999998</v>
      </c>
      <c r="AI33">
        <f>VLOOKUP($F33,'(참고)타워 스텟 가치'!$B$12:$L$16,AI$2,0)+(VLOOKUP($F33,'(참고)타워 스텟 가치'!$B$12:$L$16,AI$2,0)*$E33)</f>
        <v>1.02</v>
      </c>
      <c r="AJ33">
        <f>VLOOKUP($F33,'(참고)타워 스텟 가치'!$B$12:$L$16,AJ$2,0)+(VLOOKUP($F33,'(참고)타워 스텟 가치'!$B$12:$L$16,AJ$2,0)*$E33)</f>
        <v>0</v>
      </c>
      <c r="AK33">
        <f>VLOOKUP($F33,'(참고)타워 스텟 가치'!$B$12:$L$16,AK$2,0)+(VLOOKUP($F33,'(참고)타워 스텟 가치'!$B$12:$L$16,AK$2,0)*$E33)</f>
        <v>0</v>
      </c>
      <c r="AL33">
        <f>VLOOKUP($F33,'(참고)타워 스텟 가치'!$B$12:$L$16,AL$2,0)+(VLOOKUP($F33,'(참고)타워 스텟 가치'!$B$12:$L$16,AL$2,0)*$E33)</f>
        <v>6.8</v>
      </c>
      <c r="AM33">
        <f>SUM('스테이지별 몬스터 스텟'!AD33*'(참고)타워 스텟 가치'!$Q$17,'스테이지별 몬스터 스텟'!AE33*'(참고)타워 스텟 가치'!$R$17,'스테이지별 몬스터 스텟'!AF33*'(참고)타워 스텟 가치'!$S$17,'스테이지별 몬스터 스텟'!AG33*'(참고)타워 스텟 가치'!$T$17,'스테이지별 몬스터 스텟'!AH33*'(참고)타워 스텟 가치'!$U$17,'스테이지별 몬스터 스텟'!AI33*'(참고)타워 스텟 가치'!$V$17,'스테이지별 몬스터 스텟'!AJ33*'(참고)타워 스텟 가치'!$W$17,'스테이지별 몬스터 스텟'!AK33*'(참고)타워 스텟 가치'!$X$17,'스테이지별 몬스터 스텟'!AL33*'(참고)타워 스텟 가치'!$Y$17)</f>
        <v>25979.357499999998</v>
      </c>
      <c r="AN33">
        <v>3</v>
      </c>
    </row>
    <row r="34" spans="3:40" x14ac:dyDescent="0.3">
      <c r="C34">
        <v>5</v>
      </c>
      <c r="D34">
        <f t="shared" si="2"/>
        <v>6</v>
      </c>
      <c r="E34" s="52">
        <f>VLOOKUP(D34,'스테이지별 난이도 설정'!B:C,2,0)</f>
        <v>2.4</v>
      </c>
      <c r="F34" t="str">
        <f t="shared" si="3"/>
        <v>스페셜</v>
      </c>
      <c r="G34">
        <f t="shared" si="0"/>
        <v>6</v>
      </c>
      <c r="H34">
        <f>VLOOKUP($F34,'(참고)타워 스텟 가치'!$B$2:$L$6,H$2,0)+(VLOOKUP($F34,'(참고)타워 스텟 가치'!$B$2:$L$6,H$2,0)*$E34)</f>
        <v>129.09375</v>
      </c>
      <c r="I34">
        <f>VLOOKUP($F34,'(참고)타워 스텟 가치'!$B$2:$L$6,I$2,0)+(VLOOKUP($F34,'(참고)타워 스텟 가치'!$B$2:$L$6,I$2,0)*$E34)</f>
        <v>25.818749999999998</v>
      </c>
      <c r="J34">
        <f>VLOOKUP($F34,'(참고)타워 스텟 가치'!$B$2:$L$6,J$2,0)+(VLOOKUP($F34,'(참고)타워 스텟 가치'!$B$2:$L$6,J$2,0)*$E34)</f>
        <v>17000</v>
      </c>
      <c r="K34">
        <f>VLOOKUP($F34,'(참고)타워 스텟 가치'!$B$2:$L$6,K$2,0)+(VLOOKUP($F34,'(참고)타워 스텟 가치'!$B$2:$L$6,K$2,0)*$E34)</f>
        <v>516.375</v>
      </c>
      <c r="L34">
        <f>VLOOKUP($F34,'(참고)타워 스텟 가치'!$B$2:$L$6,L$2,0)+(VLOOKUP($F34,'(참고)타워 스텟 가치'!$B$2:$L$6,L$2,0)*$E34)</f>
        <v>8.6062499999999993</v>
      </c>
      <c r="M34">
        <f>VLOOKUP($F34,'(참고)타워 스텟 가치'!$B$2:$L$6,M$2,0)+(VLOOKUP($F34,'(참고)타워 스텟 가치'!$B$2:$L$6,M$2,0)*$E34)</f>
        <v>1.02</v>
      </c>
      <c r="N34">
        <f>VLOOKUP($F34,'(참고)타워 스텟 가치'!$B$2:$L$6,N$2,0)+(VLOOKUP($F34,'(참고)타워 스텟 가치'!$B$2:$L$6,N$2,0)*$E34)</f>
        <v>0</v>
      </c>
      <c r="O34">
        <f>VLOOKUP($F34,'(참고)타워 스텟 가치'!$B$2:$L$6,O$2,0)+(VLOOKUP($F34,'(참고)타워 스텟 가치'!$B$2:$L$6,O$2,0)*$E34)</f>
        <v>0</v>
      </c>
      <c r="P34">
        <f>VLOOKUP($F34,'(참고)타워 스텟 가치'!$B$2:$L$6,P$2,0)+(VLOOKUP($F34,'(참고)타워 스텟 가치'!$B$2:$L$6,P$2,0)*$E34)</f>
        <v>3.4</v>
      </c>
      <c r="Q34">
        <f>SUM('스테이지별 몬스터 스텟'!H34*'(참고)타워 스텟 가치'!$Q$17,'스테이지별 몬스터 스텟'!I34*'(참고)타워 스텟 가치'!$R$17,'스테이지별 몬스터 스텟'!J34*'(참고)타워 스텟 가치'!$S$17,'스테이지별 몬스터 스텟'!K34*'(참고)타워 스텟 가치'!$T$17,'스테이지별 몬스터 스텟'!L34*'(참고)타워 스텟 가치'!$U$17,'스테이지별 몬스터 스텟'!M34*'(참고)타워 스텟 가치'!$V$17,'스테이지별 몬스터 스텟'!N34*'(참고)타워 스텟 가치'!$W$17,'스테이지별 몬스터 스텟'!O34*'(참고)타워 스텟 가치'!$X$17,'스테이지별 몬스터 스텟'!P34*'(참고)타워 스텟 가치'!$Y$17)</f>
        <v>26854.698125000003</v>
      </c>
      <c r="R34">
        <v>1</v>
      </c>
      <c r="S34">
        <f>VLOOKUP($F34,'(참고)타워 스텟 가치'!$B$7:$L$11,S$2,0)+(VLOOKUP($F34,'(참고)타워 스텟 가치'!$B$7:$L$11,S$2,0)*$E34)</f>
        <v>43.03125</v>
      </c>
      <c r="T34">
        <f>VLOOKUP($F34,'(참고)타워 스텟 가치'!$B$7:$L$11,T$2,0)+(VLOOKUP($F34,'(참고)타워 스텟 가치'!$B$7:$L$11,T$2,0)*$E34)</f>
        <v>77.456249999999997</v>
      </c>
      <c r="U34">
        <f>VLOOKUP($F34,'(참고)타워 스텟 가치'!$B$7:$L$11,U$2,0)+(VLOOKUP($F34,'(참고)타워 스텟 가치'!$B$7:$L$11,U$2,0)*$E34)</f>
        <v>17000</v>
      </c>
      <c r="V34">
        <f>VLOOKUP($F34,'(참고)타워 스텟 가치'!$B$7:$L$11,V$2,0)+(VLOOKUP($F34,'(참고)타워 스텟 가치'!$B$7:$L$11,V$2,0)*$E34)</f>
        <v>516.375</v>
      </c>
      <c r="W34">
        <f>VLOOKUP($F34,'(참고)타워 스텟 가치'!$B$7:$L$11,W$2,0)+(VLOOKUP($F34,'(참고)타워 스텟 가치'!$B$7:$L$11,W$2,0)*$E34)</f>
        <v>8.6062499999999993</v>
      </c>
      <c r="X34">
        <f>VLOOKUP($F34,'(참고)타워 스텟 가치'!$B$7:$L$11,X$2,0)+(VLOOKUP($F34,'(참고)타워 스텟 가치'!$B$7:$L$11,X$2,0)*$E34)</f>
        <v>1.02</v>
      </c>
      <c r="Y34">
        <f>VLOOKUP($F34,'(참고)타워 스텟 가치'!$B$7:$L$11,Y$2,0)+(VLOOKUP($F34,'(참고)타워 스텟 가치'!$B$7:$L$11,Y$2,0)*$E34)</f>
        <v>0</v>
      </c>
      <c r="Z34">
        <f>VLOOKUP($F34,'(참고)타워 스텟 가치'!$B$7:$L$11,Z$2,0)+(VLOOKUP($F34,'(참고)타워 스텟 가치'!$B$7:$L$11,Z$2,0)*$E34)</f>
        <v>0</v>
      </c>
      <c r="AA34">
        <f>VLOOKUP($F34,'(참고)타워 스텟 가치'!$B$7:$L$11,AA$2,0)+(VLOOKUP($F34,'(참고)타워 스텟 가치'!$B$7:$L$11,AA$2,0)*$E34)</f>
        <v>3.4</v>
      </c>
      <c r="AB34">
        <f>SUM('스테이지별 몬스터 스텟'!S34*'(참고)타워 스텟 가치'!$Q$17,'스테이지별 몬스터 스텟'!T34*'(참고)타워 스텟 가치'!$R$17,'스테이지별 몬스터 스텟'!U34*'(참고)타워 스텟 가치'!$S$17,'스테이지별 몬스터 스텟'!V34*'(참고)타워 스텟 가치'!$T$17,'스테이지별 몬스터 스텟'!W34*'(참고)타워 스텟 가치'!$U$17,'스테이지별 몬스터 스텟'!X34*'(참고)타워 스텟 가치'!$V$17,'스테이지별 몬스터 스텟'!Y34*'(참고)타워 스텟 가치'!$W$17,'스테이지별 몬스터 스텟'!Z34*'(참고)타워 스텟 가치'!$X$17,'스테이지별 몬스터 스텟'!AA34*'(참고)타워 스텟 가치'!$Y$17)</f>
        <v>26760.029375000002</v>
      </c>
      <c r="AC34">
        <v>2</v>
      </c>
      <c r="AD34">
        <f>VLOOKUP($F34,'(참고)타워 스텟 가치'!$B$12:$L$16,AD$2,0)+(VLOOKUP($F34,'(참고)타워 스텟 가치'!$B$12:$L$16,AD$2,0)*$E34)</f>
        <v>43.03125</v>
      </c>
      <c r="AE34">
        <f>VLOOKUP($F34,'(참고)타워 스텟 가치'!$B$12:$L$16,AE$2,0)+(VLOOKUP($F34,'(참고)타워 스텟 가치'!$B$12:$L$16,AE$2,0)*$E34)</f>
        <v>51.637499999999996</v>
      </c>
      <c r="AF34">
        <f>VLOOKUP($F34,'(참고)타워 스텟 가치'!$B$12:$L$16,AF$2,0)+(VLOOKUP($F34,'(참고)타워 스텟 가치'!$B$12:$L$16,AF$2,0)*$E34)</f>
        <v>17000</v>
      </c>
      <c r="AG34">
        <f>VLOOKUP($F34,'(참고)타워 스텟 가치'!$B$12:$L$16,AG$2,0)+(VLOOKUP($F34,'(참고)타워 스텟 가치'!$B$12:$L$16,AG$2,0)*$E34)</f>
        <v>258.1875</v>
      </c>
      <c r="AH34">
        <f>VLOOKUP($F34,'(참고)타워 스텟 가치'!$B$12:$L$16,AH$2,0)+(VLOOKUP($F34,'(참고)타워 스텟 가치'!$B$12:$L$16,AH$2,0)*$E34)</f>
        <v>8.6062499999999993</v>
      </c>
      <c r="AI34">
        <f>VLOOKUP($F34,'(참고)타워 스텟 가치'!$B$12:$L$16,AI$2,0)+(VLOOKUP($F34,'(참고)타워 스텟 가치'!$B$12:$L$16,AI$2,0)*$E34)</f>
        <v>1.02</v>
      </c>
      <c r="AJ34">
        <f>VLOOKUP($F34,'(참고)타워 스텟 가치'!$B$12:$L$16,AJ$2,0)+(VLOOKUP($F34,'(참고)타워 스텟 가치'!$B$12:$L$16,AJ$2,0)*$E34)</f>
        <v>0</v>
      </c>
      <c r="AK34">
        <f>VLOOKUP($F34,'(참고)타워 스텟 가치'!$B$12:$L$16,AK$2,0)+(VLOOKUP($F34,'(참고)타워 스텟 가치'!$B$12:$L$16,AK$2,0)*$E34)</f>
        <v>0</v>
      </c>
      <c r="AL34">
        <f>VLOOKUP($F34,'(참고)타워 스텟 가치'!$B$12:$L$16,AL$2,0)+(VLOOKUP($F34,'(참고)타워 스텟 가치'!$B$12:$L$16,AL$2,0)*$E34)</f>
        <v>6.8</v>
      </c>
      <c r="AM34">
        <f>SUM('스테이지별 몬스터 스텟'!AD34*'(참고)타워 스텟 가치'!$Q$17,'스테이지별 몬스터 스텟'!AE34*'(참고)타워 스텟 가치'!$R$17,'스테이지별 몬스터 스텟'!AF34*'(참고)타워 스텟 가치'!$S$17,'스테이지별 몬스터 스텟'!AG34*'(참고)타워 스텟 가치'!$T$17,'스테이지별 몬스터 스텟'!AH34*'(참고)타워 스텟 가치'!$U$17,'스테이지별 몬스터 스텟'!AI34*'(참고)타워 스텟 가치'!$V$17,'스테이지별 몬스터 스텟'!AJ34*'(참고)타워 스텟 가치'!$W$17,'스테이지별 몬스터 스텟'!AK34*'(참고)타워 스텟 가치'!$X$17,'스테이지별 몬스터 스텟'!AL34*'(참고)타워 스텟 가치'!$Y$17)</f>
        <v>26211.72625</v>
      </c>
      <c r="AN34">
        <v>3</v>
      </c>
    </row>
    <row r="35" spans="3:40" x14ac:dyDescent="0.3">
      <c r="C35">
        <v>1</v>
      </c>
      <c r="D35">
        <f t="shared" si="2"/>
        <v>7</v>
      </c>
      <c r="E35" s="52">
        <f>VLOOKUP(D35,'스테이지별 난이도 설정'!B:C,2,0)</f>
        <v>2.8</v>
      </c>
      <c r="F35" t="str">
        <f t="shared" si="3"/>
        <v>일반</v>
      </c>
      <c r="G35">
        <f t="shared" si="0"/>
        <v>6</v>
      </c>
      <c r="H35">
        <f>VLOOKUP($F35,'(참고)타워 스텟 가치'!$B$2:$L$6,H$2,0)+(VLOOKUP($F35,'(참고)타워 스텟 가치'!$B$2:$L$6,H$2,0)*$E35)</f>
        <v>28.5</v>
      </c>
      <c r="I35">
        <f>VLOOKUP($F35,'(참고)타워 스텟 가치'!$B$2:$L$6,I$2,0)+(VLOOKUP($F35,'(참고)타워 스텟 가치'!$B$2:$L$6,I$2,0)*$E35)</f>
        <v>5.6999999999999993</v>
      </c>
      <c r="J35">
        <f>VLOOKUP($F35,'(참고)타워 스텟 가치'!$B$2:$L$6,J$2,0)+(VLOOKUP($F35,'(참고)타워 스텟 가치'!$B$2:$L$6,J$2,0)*$E35)</f>
        <v>19000</v>
      </c>
      <c r="K35">
        <f>VLOOKUP($F35,'(참고)타워 스텟 가치'!$B$2:$L$6,K$2,0)+(VLOOKUP($F35,'(참고)타워 스텟 가치'!$B$2:$L$6,K$2,0)*$E35)</f>
        <v>114</v>
      </c>
      <c r="L35">
        <f>VLOOKUP($F35,'(참고)타워 스텟 가치'!$B$2:$L$6,L$2,0)+(VLOOKUP($F35,'(참고)타워 스텟 가치'!$B$2:$L$6,L$2,0)*$E35)</f>
        <v>1.9</v>
      </c>
      <c r="M35">
        <f>VLOOKUP($F35,'(참고)타워 스텟 가치'!$B$2:$L$6,M$2,0)+(VLOOKUP($F35,'(참고)타워 스텟 가치'!$B$2:$L$6,M$2,0)*$E35)</f>
        <v>1.1399999999999999</v>
      </c>
      <c r="N35">
        <f>VLOOKUP($F35,'(참고)타워 스텟 가치'!$B$2:$L$6,N$2,0)+(VLOOKUP($F35,'(참고)타워 스텟 가치'!$B$2:$L$6,N$2,0)*$E35)</f>
        <v>0</v>
      </c>
      <c r="O35">
        <f>VLOOKUP($F35,'(참고)타워 스텟 가치'!$B$2:$L$6,O$2,0)+(VLOOKUP($F35,'(참고)타워 스텟 가치'!$B$2:$L$6,O$2,0)*$E35)</f>
        <v>0</v>
      </c>
      <c r="P35">
        <f>VLOOKUP($F35,'(참고)타워 스텟 가치'!$B$2:$L$6,P$2,0)+(VLOOKUP($F35,'(참고)타워 스텟 가치'!$B$2:$L$6,P$2,0)*$E35)</f>
        <v>2.6599999999999997</v>
      </c>
      <c r="Q35">
        <f>SUM('스테이지별 몬스터 스텟'!H35*'(참고)타워 스텟 가치'!$Q$17,'스테이지별 몬스터 스텟'!I35*'(참고)타워 스텟 가치'!$R$17,'스테이지별 몬스터 스텟'!J35*'(참고)타워 스텟 가치'!$S$17,'스테이지별 몬스터 스텟'!K35*'(참고)타워 스텟 가치'!$T$17,'스테이지별 몬스터 스텟'!L35*'(참고)타워 스텟 가치'!$U$17,'스테이지별 몬스터 스텟'!M35*'(참고)타워 스텟 가치'!$V$17,'스테이지별 몬스터 스텟'!N35*'(참고)타워 스텟 가치'!$W$17,'스테이지별 몬스터 스텟'!O35*'(참고)타워 스텟 가치'!$X$17,'스테이지별 몬스터 스텟'!P35*'(참고)타워 스텟 가치'!$Y$17)</f>
        <v>28803.809999999998</v>
      </c>
      <c r="R35">
        <v>1</v>
      </c>
      <c r="S35">
        <f>VLOOKUP($F35,'(참고)타워 스텟 가치'!$B$7:$L$11,S$2,0)+(VLOOKUP($F35,'(참고)타워 스텟 가치'!$B$7:$L$11,S$2,0)*$E35)</f>
        <v>9.5</v>
      </c>
      <c r="T35">
        <f>VLOOKUP($F35,'(참고)타워 스텟 가치'!$B$7:$L$11,T$2,0)+(VLOOKUP($F35,'(참고)타워 스텟 가치'!$B$7:$L$11,T$2,0)*$E35)</f>
        <v>17.100000000000001</v>
      </c>
      <c r="U35">
        <f>VLOOKUP($F35,'(참고)타워 스텟 가치'!$B$7:$L$11,U$2,0)+(VLOOKUP($F35,'(참고)타워 스텟 가치'!$B$7:$L$11,U$2,0)*$E35)</f>
        <v>19000</v>
      </c>
      <c r="V35">
        <f>VLOOKUP($F35,'(참고)타워 스텟 가치'!$B$7:$L$11,V$2,0)+(VLOOKUP($F35,'(참고)타워 스텟 가치'!$B$7:$L$11,V$2,0)*$E35)</f>
        <v>114</v>
      </c>
      <c r="W35">
        <f>VLOOKUP($F35,'(참고)타워 스텟 가치'!$B$7:$L$11,W$2,0)+(VLOOKUP($F35,'(참고)타워 스텟 가치'!$B$7:$L$11,W$2,0)*$E35)</f>
        <v>1.9</v>
      </c>
      <c r="X35">
        <f>VLOOKUP($F35,'(참고)타워 스텟 가치'!$B$7:$L$11,X$2,0)+(VLOOKUP($F35,'(참고)타워 스텟 가치'!$B$7:$L$11,X$2,0)*$E35)</f>
        <v>1.1399999999999999</v>
      </c>
      <c r="Y35">
        <f>VLOOKUP($F35,'(참고)타워 스텟 가치'!$B$7:$L$11,Y$2,0)+(VLOOKUP($F35,'(참고)타워 스텟 가치'!$B$7:$L$11,Y$2,0)*$E35)</f>
        <v>0</v>
      </c>
      <c r="Z35">
        <f>VLOOKUP($F35,'(참고)타워 스텟 가치'!$B$7:$L$11,Z$2,0)+(VLOOKUP($F35,'(참고)타워 스텟 가치'!$B$7:$L$11,Z$2,0)*$E35)</f>
        <v>0</v>
      </c>
      <c r="AA35">
        <f>VLOOKUP($F35,'(참고)타워 스텟 가치'!$B$7:$L$11,AA$2,0)+(VLOOKUP($F35,'(참고)타워 스텟 가치'!$B$7:$L$11,AA$2,0)*$E35)</f>
        <v>2.6599999999999997</v>
      </c>
      <c r="AB35">
        <f>SUM('스테이지별 몬스터 스텟'!S35*'(참고)타워 스텟 가치'!$Q$17,'스테이지별 몬스터 스텟'!T35*'(참고)타워 스텟 가치'!$R$17,'스테이지별 몬스터 스텟'!U35*'(참고)타워 스텟 가치'!$S$17,'스테이지별 몬스터 스텟'!V35*'(참고)타워 스텟 가치'!$T$17,'스테이지별 몬스터 스텟'!W35*'(참고)타워 스텟 가치'!$U$17,'스테이지별 몬스터 스텟'!X35*'(참고)타워 스텟 가치'!$V$17,'스테이지별 몬스터 스텟'!Y35*'(참고)타워 스텟 가치'!$W$17,'스테이지별 몬스터 스텟'!Z35*'(참고)타워 스텟 가치'!$X$17,'스테이지별 몬스터 스텟'!AA35*'(참고)타워 스텟 가치'!$Y$17)</f>
        <v>28782.91</v>
      </c>
      <c r="AC35">
        <v>2</v>
      </c>
      <c r="AD35">
        <f>VLOOKUP($F35,'(참고)타워 스텟 가치'!$B$12:$L$16,AD$2,0)+(VLOOKUP($F35,'(참고)타워 스텟 가치'!$B$12:$L$16,AD$2,0)*$E35)</f>
        <v>9.5</v>
      </c>
      <c r="AE35">
        <f>VLOOKUP($F35,'(참고)타워 스텟 가치'!$B$12:$L$16,AE$2,0)+(VLOOKUP($F35,'(참고)타워 스텟 가치'!$B$12:$L$16,AE$2,0)*$E35)</f>
        <v>11.399999999999999</v>
      </c>
      <c r="AF35">
        <f>VLOOKUP($F35,'(참고)타워 스텟 가치'!$B$12:$L$16,AF$2,0)+(VLOOKUP($F35,'(참고)타워 스텟 가치'!$B$12:$L$16,AF$2,0)*$E35)</f>
        <v>19000</v>
      </c>
      <c r="AG35">
        <f>VLOOKUP($F35,'(참고)타워 스텟 가치'!$B$12:$L$16,AG$2,0)+(VLOOKUP($F35,'(참고)타워 스텟 가치'!$B$12:$L$16,AG$2,0)*$E35)</f>
        <v>57</v>
      </c>
      <c r="AH35">
        <f>VLOOKUP($F35,'(참고)타워 스텟 가치'!$B$12:$L$16,AH$2,0)+(VLOOKUP($F35,'(참고)타워 스텟 가치'!$B$12:$L$16,AH$2,0)*$E35)</f>
        <v>1.9</v>
      </c>
      <c r="AI35">
        <f>VLOOKUP($F35,'(참고)타워 스텟 가치'!$B$12:$L$16,AI$2,0)+(VLOOKUP($F35,'(참고)타워 스텟 가치'!$B$12:$L$16,AI$2,0)*$E35)</f>
        <v>1.1399999999999999</v>
      </c>
      <c r="AJ35">
        <f>VLOOKUP($F35,'(참고)타워 스텟 가치'!$B$12:$L$16,AJ$2,0)+(VLOOKUP($F35,'(참고)타워 스텟 가치'!$B$12:$L$16,AJ$2,0)*$E35)</f>
        <v>0</v>
      </c>
      <c r="AK35">
        <f>VLOOKUP($F35,'(참고)타워 스텟 가치'!$B$12:$L$16,AK$2,0)+(VLOOKUP($F35,'(참고)타워 스텟 가치'!$B$12:$L$16,AK$2,0)*$E35)</f>
        <v>0</v>
      </c>
      <c r="AL35">
        <f>VLOOKUP($F35,'(참고)타워 스텟 가치'!$B$12:$L$16,AL$2,0)+(VLOOKUP($F35,'(참고)타워 스텟 가치'!$B$12:$L$16,AL$2,0)*$E35)</f>
        <v>5.3199999999999994</v>
      </c>
      <c r="AM35">
        <f>SUM('스테이지별 몬스터 스텟'!AD35*'(참고)타워 스텟 가치'!$Q$17,'스테이지별 몬스터 스텟'!AE35*'(참고)타워 스텟 가치'!$R$17,'스테이지별 몬스터 스텟'!AF35*'(참고)타워 스텟 가치'!$S$17,'스테이지별 몬스터 스텟'!AG35*'(참고)타워 스텟 가치'!$T$17,'스테이지별 몬스터 스텟'!AH35*'(참고)타워 스텟 가치'!$U$17,'스테이지별 몬스터 스텟'!AI35*'(참고)타워 스텟 가치'!$V$17,'스테이지별 몬스터 스텟'!AJ35*'(참고)타워 스텟 가치'!$W$17,'스테이지별 몬스터 스텟'!AK35*'(참고)타워 스텟 가치'!$X$17,'스테이지별 몬스터 스텟'!AL35*'(참고)타워 스텟 가치'!$Y$17)</f>
        <v>28665.679999999997</v>
      </c>
      <c r="AN35">
        <v>3</v>
      </c>
    </row>
    <row r="36" spans="3:40" x14ac:dyDescent="0.3">
      <c r="C36">
        <v>2</v>
      </c>
      <c r="D36">
        <f t="shared" si="2"/>
        <v>7</v>
      </c>
      <c r="E36" s="52">
        <f>VLOOKUP(D36,'스테이지별 난이도 설정'!B:C,2,0)</f>
        <v>2.8</v>
      </c>
      <c r="F36" t="str">
        <f t="shared" si="3"/>
        <v>레어</v>
      </c>
      <c r="G36">
        <f t="shared" si="0"/>
        <v>6</v>
      </c>
      <c r="H36">
        <f>VLOOKUP($F36,'(참고)타워 스텟 가치'!$B$2:$L$6,H$2,0)+(VLOOKUP($F36,'(참고)타워 스텟 가치'!$B$2:$L$6,H$2,0)*$E36)</f>
        <v>42.75</v>
      </c>
      <c r="I36">
        <f>VLOOKUP($F36,'(참고)타워 스텟 가치'!$B$2:$L$6,I$2,0)+(VLOOKUP($F36,'(참고)타워 스텟 가치'!$B$2:$L$6,I$2,0)*$E36)</f>
        <v>8.5500000000000007</v>
      </c>
      <c r="J36">
        <f>VLOOKUP($F36,'(참고)타워 스텟 가치'!$B$2:$L$6,J$2,0)+(VLOOKUP($F36,'(참고)타워 스텟 가치'!$B$2:$L$6,J$2,0)*$E36)</f>
        <v>19000</v>
      </c>
      <c r="K36">
        <f>VLOOKUP($F36,'(참고)타워 스텟 가치'!$B$2:$L$6,K$2,0)+(VLOOKUP($F36,'(참고)타워 스텟 가치'!$B$2:$L$6,K$2,0)*$E36)</f>
        <v>171</v>
      </c>
      <c r="L36">
        <f>VLOOKUP($F36,'(참고)타워 스텟 가치'!$B$2:$L$6,L$2,0)+(VLOOKUP($F36,'(참고)타워 스텟 가치'!$B$2:$L$6,L$2,0)*$E36)</f>
        <v>2.8499999999999996</v>
      </c>
      <c r="M36">
        <f>VLOOKUP($F36,'(참고)타워 스텟 가치'!$B$2:$L$6,M$2,0)+(VLOOKUP($F36,'(참고)타워 스텟 가치'!$B$2:$L$6,M$2,0)*$E36)</f>
        <v>1.1399999999999999</v>
      </c>
      <c r="N36">
        <f>VLOOKUP($F36,'(참고)타워 스텟 가치'!$B$2:$L$6,N$2,0)+(VLOOKUP($F36,'(참고)타워 스텟 가치'!$B$2:$L$6,N$2,0)*$E36)</f>
        <v>0</v>
      </c>
      <c r="O36">
        <f>VLOOKUP($F36,'(참고)타워 스텟 가치'!$B$2:$L$6,O$2,0)+(VLOOKUP($F36,'(참고)타워 스텟 가치'!$B$2:$L$6,O$2,0)*$E36)</f>
        <v>0</v>
      </c>
      <c r="P36">
        <f>VLOOKUP($F36,'(참고)타워 스텟 가치'!$B$2:$L$6,P$2,0)+(VLOOKUP($F36,'(참고)타워 스텟 가치'!$B$2:$L$6,P$2,0)*$E36)</f>
        <v>2.6599999999999997</v>
      </c>
      <c r="Q36">
        <f>SUM('스테이지별 몬스터 스텟'!H36*'(참고)타워 스텟 가치'!$Q$17,'스테이지별 몬스터 스텟'!I36*'(참고)타워 스텟 가치'!$R$17,'스테이지별 몬스터 스텟'!J36*'(참고)타워 스텟 가치'!$S$17,'스테이지별 몬스터 스텟'!K36*'(참고)타워 스텟 가치'!$T$17,'스테이지별 몬스터 스텟'!L36*'(참고)타워 스텟 가치'!$U$17,'스테이지별 몬스터 스텟'!M36*'(참고)타워 스텟 가치'!$V$17,'스테이지별 몬스터 스텟'!N36*'(참고)타워 스텟 가치'!$W$17,'스테이지별 몬스터 스텟'!O36*'(참고)타워 스텟 가치'!$X$17,'스테이지별 몬스터 스텟'!P36*'(참고)타워 스텟 가치'!$Y$17)</f>
        <v>28952.485000000001</v>
      </c>
      <c r="R36">
        <v>1</v>
      </c>
      <c r="S36">
        <f>VLOOKUP($F36,'(참고)타워 스텟 가치'!$B$7:$L$11,S$2,0)+(VLOOKUP($F36,'(참고)타워 스텟 가치'!$B$7:$L$11,S$2,0)*$E36)</f>
        <v>14.25</v>
      </c>
      <c r="T36">
        <f>VLOOKUP($F36,'(참고)타워 스텟 가치'!$B$7:$L$11,T$2,0)+(VLOOKUP($F36,'(참고)타워 스텟 가치'!$B$7:$L$11,T$2,0)*$E36)</f>
        <v>25.65</v>
      </c>
      <c r="U36">
        <f>VLOOKUP($F36,'(참고)타워 스텟 가치'!$B$7:$L$11,U$2,0)+(VLOOKUP($F36,'(참고)타워 스텟 가치'!$B$7:$L$11,U$2,0)*$E36)</f>
        <v>19000</v>
      </c>
      <c r="V36">
        <f>VLOOKUP($F36,'(참고)타워 스텟 가치'!$B$7:$L$11,V$2,0)+(VLOOKUP($F36,'(참고)타워 스텟 가치'!$B$7:$L$11,V$2,0)*$E36)</f>
        <v>171</v>
      </c>
      <c r="W36">
        <f>VLOOKUP($F36,'(참고)타워 스텟 가치'!$B$7:$L$11,W$2,0)+(VLOOKUP($F36,'(참고)타워 스텟 가치'!$B$7:$L$11,W$2,0)*$E36)</f>
        <v>2.8499999999999996</v>
      </c>
      <c r="X36">
        <f>VLOOKUP($F36,'(참고)타워 스텟 가치'!$B$7:$L$11,X$2,0)+(VLOOKUP($F36,'(참고)타워 스텟 가치'!$B$7:$L$11,X$2,0)*$E36)</f>
        <v>1.1399999999999999</v>
      </c>
      <c r="Y36">
        <f>VLOOKUP($F36,'(참고)타워 스텟 가치'!$B$7:$L$11,Y$2,0)+(VLOOKUP($F36,'(참고)타워 스텟 가치'!$B$7:$L$11,Y$2,0)*$E36)</f>
        <v>0</v>
      </c>
      <c r="Z36">
        <f>VLOOKUP($F36,'(참고)타워 스텟 가치'!$B$7:$L$11,Z$2,0)+(VLOOKUP($F36,'(참고)타워 스텟 가치'!$B$7:$L$11,Z$2,0)*$E36)</f>
        <v>0</v>
      </c>
      <c r="AA36">
        <f>VLOOKUP($F36,'(참고)타워 스텟 가치'!$B$7:$L$11,AA$2,0)+(VLOOKUP($F36,'(참고)타워 스텟 가치'!$B$7:$L$11,AA$2,0)*$E36)</f>
        <v>2.6599999999999997</v>
      </c>
      <c r="AB36">
        <f>SUM('스테이지별 몬스터 스텟'!S36*'(참고)타워 스텟 가치'!$Q$17,'스테이지별 몬스터 스텟'!T36*'(참고)타워 스텟 가치'!$R$17,'스테이지별 몬스터 스텟'!U36*'(참고)타워 스텟 가치'!$S$17,'스테이지별 몬스터 스텟'!V36*'(참고)타워 스텟 가치'!$T$17,'스테이지별 몬스터 스텟'!W36*'(참고)타워 스텟 가치'!$U$17,'스테이지별 몬스터 스텟'!X36*'(참고)타워 스텟 가치'!$V$17,'스테이지별 몬스터 스텟'!Y36*'(참고)타워 스텟 가치'!$W$17,'스테이지별 몬스터 스텟'!Z36*'(참고)타워 스텟 가치'!$X$17,'스테이지별 몬스터 스텟'!AA36*'(참고)타워 스텟 가치'!$Y$17)</f>
        <v>28921.134999999998</v>
      </c>
      <c r="AC36">
        <v>2</v>
      </c>
      <c r="AD36">
        <f>VLOOKUP($F36,'(참고)타워 스텟 가치'!$B$12:$L$16,AD$2,0)+(VLOOKUP($F36,'(참고)타워 스텟 가치'!$B$12:$L$16,AD$2,0)*$E36)</f>
        <v>14.25</v>
      </c>
      <c r="AE36">
        <f>VLOOKUP($F36,'(참고)타워 스텟 가치'!$B$12:$L$16,AE$2,0)+(VLOOKUP($F36,'(참고)타워 스텟 가치'!$B$12:$L$16,AE$2,0)*$E36)</f>
        <v>17.100000000000001</v>
      </c>
      <c r="AF36">
        <f>VLOOKUP($F36,'(참고)타워 스텟 가치'!$B$12:$L$16,AF$2,0)+(VLOOKUP($F36,'(참고)타워 스텟 가치'!$B$12:$L$16,AF$2,0)*$E36)</f>
        <v>19000</v>
      </c>
      <c r="AG36">
        <f>VLOOKUP($F36,'(참고)타워 스텟 가치'!$B$12:$L$16,AG$2,0)+(VLOOKUP($F36,'(참고)타워 스텟 가치'!$B$12:$L$16,AG$2,0)*$E36)</f>
        <v>85.5</v>
      </c>
      <c r="AH36">
        <f>VLOOKUP($F36,'(참고)타워 스텟 가치'!$B$12:$L$16,AH$2,0)+(VLOOKUP($F36,'(참고)타워 스텟 가치'!$B$12:$L$16,AH$2,0)*$E36)</f>
        <v>2.8499999999999996</v>
      </c>
      <c r="AI36">
        <f>VLOOKUP($F36,'(참고)타워 스텟 가치'!$B$12:$L$16,AI$2,0)+(VLOOKUP($F36,'(참고)타워 스텟 가치'!$B$12:$L$16,AI$2,0)*$E36)</f>
        <v>1.1399999999999999</v>
      </c>
      <c r="AJ36">
        <f>VLOOKUP($F36,'(참고)타워 스텟 가치'!$B$12:$L$16,AJ$2,0)+(VLOOKUP($F36,'(참고)타워 스텟 가치'!$B$12:$L$16,AJ$2,0)*$E36)</f>
        <v>0</v>
      </c>
      <c r="AK36">
        <f>VLOOKUP($F36,'(참고)타워 스텟 가치'!$B$12:$L$16,AK$2,0)+(VLOOKUP($F36,'(참고)타워 스텟 가치'!$B$12:$L$16,AK$2,0)*$E36)</f>
        <v>0</v>
      </c>
      <c r="AL36">
        <f>VLOOKUP($F36,'(참고)타워 스텟 가치'!$B$12:$L$16,AL$2,0)+(VLOOKUP($F36,'(참고)타워 스텟 가치'!$B$12:$L$16,AL$2,0)*$E36)</f>
        <v>5.3199999999999994</v>
      </c>
      <c r="AM36">
        <f>SUM('스테이지별 몬스터 스텟'!AD36*'(참고)타워 스텟 가치'!$Q$17,'스테이지별 몬스터 스텟'!AE36*'(참고)타워 스텟 가치'!$R$17,'스테이지별 몬스터 스텟'!AF36*'(참고)타워 스텟 가치'!$S$17,'스테이지별 몬스터 스텟'!AG36*'(참고)타워 스텟 가치'!$T$17,'스테이지별 몬스터 스텟'!AH36*'(참고)타워 스텟 가치'!$U$17,'스테이지별 몬스터 스텟'!AI36*'(참고)타워 스텟 가치'!$V$17,'스테이지별 몬스터 스텟'!AJ36*'(참고)타워 스텟 가치'!$W$17,'스테이지별 몬스터 스텟'!AK36*'(참고)타워 스텟 가치'!$X$17,'스테이지별 몬스터 스텟'!AL36*'(참고)타워 스텟 가치'!$Y$17)</f>
        <v>28742.63</v>
      </c>
      <c r="AN36">
        <v>3</v>
      </c>
    </row>
    <row r="37" spans="3:40" x14ac:dyDescent="0.3">
      <c r="C37">
        <v>3</v>
      </c>
      <c r="D37">
        <f t="shared" si="2"/>
        <v>7</v>
      </c>
      <c r="E37" s="52">
        <f>VLOOKUP(D37,'스테이지별 난이도 설정'!B:C,2,0)</f>
        <v>2.8</v>
      </c>
      <c r="F37" t="str">
        <f t="shared" si="3"/>
        <v>에픽</v>
      </c>
      <c r="G37">
        <f t="shared" si="0"/>
        <v>6</v>
      </c>
      <c r="H37">
        <f>VLOOKUP($F37,'(참고)타워 스텟 가치'!$B$2:$L$6,H$2,0)+(VLOOKUP($F37,'(참고)타워 스텟 가치'!$B$2:$L$6,H$2,0)*$E37)</f>
        <v>64.125</v>
      </c>
      <c r="I37">
        <f>VLOOKUP($F37,'(참고)타워 스텟 가치'!$B$2:$L$6,I$2,0)+(VLOOKUP($F37,'(참고)타워 스텟 가치'!$B$2:$L$6,I$2,0)*$E37)</f>
        <v>12.824999999999999</v>
      </c>
      <c r="J37">
        <f>VLOOKUP($F37,'(참고)타워 스텟 가치'!$B$2:$L$6,J$2,0)+(VLOOKUP($F37,'(참고)타워 스텟 가치'!$B$2:$L$6,J$2,0)*$E37)</f>
        <v>19000</v>
      </c>
      <c r="K37">
        <f>VLOOKUP($F37,'(참고)타워 스텟 가치'!$B$2:$L$6,K$2,0)+(VLOOKUP($F37,'(참고)타워 스텟 가치'!$B$2:$L$6,K$2,0)*$E37)</f>
        <v>256.5</v>
      </c>
      <c r="L37">
        <f>VLOOKUP($F37,'(참고)타워 스텟 가치'!$B$2:$L$6,L$2,0)+(VLOOKUP($F37,'(참고)타워 스텟 가치'!$B$2:$L$6,L$2,0)*$E37)</f>
        <v>4.2750000000000004</v>
      </c>
      <c r="M37">
        <f>VLOOKUP($F37,'(참고)타워 스텟 가치'!$B$2:$L$6,M$2,0)+(VLOOKUP($F37,'(참고)타워 스텟 가치'!$B$2:$L$6,M$2,0)*$E37)</f>
        <v>1.1399999999999999</v>
      </c>
      <c r="N37">
        <f>VLOOKUP($F37,'(참고)타워 스텟 가치'!$B$2:$L$6,N$2,0)+(VLOOKUP($F37,'(참고)타워 스텟 가치'!$B$2:$L$6,N$2,0)*$E37)</f>
        <v>0</v>
      </c>
      <c r="O37">
        <f>VLOOKUP($F37,'(참고)타워 스텟 가치'!$B$2:$L$6,O$2,0)+(VLOOKUP($F37,'(참고)타워 스텟 가치'!$B$2:$L$6,O$2,0)*$E37)</f>
        <v>0</v>
      </c>
      <c r="P37">
        <f>VLOOKUP($F37,'(참고)타워 스텟 가치'!$B$2:$L$6,P$2,0)+(VLOOKUP($F37,'(참고)타워 스텟 가치'!$B$2:$L$6,P$2,0)*$E37)</f>
        <v>2.6599999999999997</v>
      </c>
      <c r="Q37">
        <f>SUM('스테이지별 몬스터 스텟'!H37*'(참고)타워 스텟 가치'!$Q$17,'스테이지별 몬스터 스텟'!I37*'(참고)타워 스텟 가치'!$R$17,'스테이지별 몬스터 스텟'!J37*'(참고)타워 스텟 가치'!$S$17,'스테이지별 몬스터 스텟'!K37*'(참고)타워 스텟 가치'!$T$17,'스테이지별 몬스터 스텟'!L37*'(참고)타워 스텟 가치'!$U$17,'스테이지별 몬스터 스텟'!M37*'(참고)타워 스텟 가치'!$V$17,'스테이지별 몬스터 스텟'!N37*'(참고)타워 스텟 가치'!$W$17,'스테이지별 몬스터 스텟'!O37*'(참고)타워 스텟 가치'!$X$17,'스테이지별 몬스터 스텟'!P37*'(참고)타워 스텟 가치'!$Y$17)</f>
        <v>29175.497499999998</v>
      </c>
      <c r="R37">
        <v>1</v>
      </c>
      <c r="S37">
        <f>VLOOKUP($F37,'(참고)타워 스텟 가치'!$B$7:$L$11,S$2,0)+(VLOOKUP($F37,'(참고)타워 스텟 가치'!$B$7:$L$11,S$2,0)*$E37)</f>
        <v>21.375</v>
      </c>
      <c r="T37">
        <f>VLOOKUP($F37,'(참고)타워 스텟 가치'!$B$7:$L$11,T$2,0)+(VLOOKUP($F37,'(참고)타워 스텟 가치'!$B$7:$L$11,T$2,0)*$E37)</f>
        <v>38.474999999999994</v>
      </c>
      <c r="U37">
        <f>VLOOKUP($F37,'(참고)타워 스텟 가치'!$B$7:$L$11,U$2,0)+(VLOOKUP($F37,'(참고)타워 스텟 가치'!$B$7:$L$11,U$2,0)*$E37)</f>
        <v>19000</v>
      </c>
      <c r="V37">
        <f>VLOOKUP($F37,'(참고)타워 스텟 가치'!$B$7:$L$11,V$2,0)+(VLOOKUP($F37,'(참고)타워 스텟 가치'!$B$7:$L$11,V$2,0)*$E37)</f>
        <v>256.5</v>
      </c>
      <c r="W37">
        <f>VLOOKUP($F37,'(참고)타워 스텟 가치'!$B$7:$L$11,W$2,0)+(VLOOKUP($F37,'(참고)타워 스텟 가치'!$B$7:$L$11,W$2,0)*$E37)</f>
        <v>4.2750000000000004</v>
      </c>
      <c r="X37">
        <f>VLOOKUP($F37,'(참고)타워 스텟 가치'!$B$7:$L$11,X$2,0)+(VLOOKUP($F37,'(참고)타워 스텟 가치'!$B$7:$L$11,X$2,0)*$E37)</f>
        <v>1.1399999999999999</v>
      </c>
      <c r="Y37">
        <f>VLOOKUP($F37,'(참고)타워 스텟 가치'!$B$7:$L$11,Y$2,0)+(VLOOKUP($F37,'(참고)타워 스텟 가치'!$B$7:$L$11,Y$2,0)*$E37)</f>
        <v>0</v>
      </c>
      <c r="Z37">
        <f>VLOOKUP($F37,'(참고)타워 스텟 가치'!$B$7:$L$11,Z$2,0)+(VLOOKUP($F37,'(참고)타워 스텟 가치'!$B$7:$L$11,Z$2,0)*$E37)</f>
        <v>0</v>
      </c>
      <c r="AA37">
        <f>VLOOKUP($F37,'(참고)타워 스텟 가치'!$B$7:$L$11,AA$2,0)+(VLOOKUP($F37,'(참고)타워 스텟 가치'!$B$7:$L$11,AA$2,0)*$E37)</f>
        <v>2.6599999999999997</v>
      </c>
      <c r="AB37">
        <f>SUM('스테이지별 몬스터 스텟'!S37*'(참고)타워 스텟 가치'!$Q$17,'스테이지별 몬스터 스텟'!T37*'(참고)타워 스텟 가치'!$R$17,'스테이지별 몬스터 스텟'!U37*'(참고)타워 스텟 가치'!$S$17,'스테이지별 몬스터 스텟'!V37*'(참고)타워 스텟 가치'!$T$17,'스테이지별 몬스터 스텟'!W37*'(참고)타워 스텟 가치'!$U$17,'스테이지별 몬스터 스텟'!X37*'(참고)타워 스텟 가치'!$V$17,'스테이지별 몬스터 스텟'!Y37*'(참고)타워 스텟 가치'!$W$17,'스테이지별 몬스터 스텟'!Z37*'(참고)타워 스텟 가치'!$X$17,'스테이지별 몬스터 스텟'!AA37*'(참고)타워 스텟 가치'!$Y$17)</f>
        <v>29128.4725</v>
      </c>
      <c r="AC37">
        <v>2</v>
      </c>
      <c r="AD37">
        <f>VLOOKUP($F37,'(참고)타워 스텟 가치'!$B$12:$L$16,AD$2,0)+(VLOOKUP($F37,'(참고)타워 스텟 가치'!$B$12:$L$16,AD$2,0)*$E37)</f>
        <v>21.375</v>
      </c>
      <c r="AE37">
        <f>VLOOKUP($F37,'(참고)타워 스텟 가치'!$B$12:$L$16,AE$2,0)+(VLOOKUP($F37,'(참고)타워 스텟 가치'!$B$12:$L$16,AE$2,0)*$E37)</f>
        <v>25.65</v>
      </c>
      <c r="AF37">
        <f>VLOOKUP($F37,'(참고)타워 스텟 가치'!$B$12:$L$16,AF$2,0)+(VLOOKUP($F37,'(참고)타워 스텟 가치'!$B$12:$L$16,AF$2,0)*$E37)</f>
        <v>19000</v>
      </c>
      <c r="AG37">
        <f>VLOOKUP($F37,'(참고)타워 스텟 가치'!$B$12:$L$16,AG$2,0)+(VLOOKUP($F37,'(참고)타워 스텟 가치'!$B$12:$L$16,AG$2,0)*$E37)</f>
        <v>128.25</v>
      </c>
      <c r="AH37">
        <f>VLOOKUP($F37,'(참고)타워 스텟 가치'!$B$12:$L$16,AH$2,0)+(VLOOKUP($F37,'(참고)타워 스텟 가치'!$B$12:$L$16,AH$2,0)*$E37)</f>
        <v>4.2750000000000004</v>
      </c>
      <c r="AI37">
        <f>VLOOKUP($F37,'(참고)타워 스텟 가치'!$B$12:$L$16,AI$2,0)+(VLOOKUP($F37,'(참고)타워 스텟 가치'!$B$12:$L$16,AI$2,0)*$E37)</f>
        <v>1.1399999999999999</v>
      </c>
      <c r="AJ37">
        <f>VLOOKUP($F37,'(참고)타워 스텟 가치'!$B$12:$L$16,AJ$2,0)+(VLOOKUP($F37,'(참고)타워 스텟 가치'!$B$12:$L$16,AJ$2,0)*$E37)</f>
        <v>0</v>
      </c>
      <c r="AK37">
        <f>VLOOKUP($F37,'(참고)타워 스텟 가치'!$B$12:$L$16,AK$2,0)+(VLOOKUP($F37,'(참고)타워 스텟 가치'!$B$12:$L$16,AK$2,0)*$E37)</f>
        <v>0</v>
      </c>
      <c r="AL37">
        <f>VLOOKUP($F37,'(참고)타워 스텟 가치'!$B$12:$L$16,AL$2,0)+(VLOOKUP($F37,'(참고)타워 스텟 가치'!$B$12:$L$16,AL$2,0)*$E37)</f>
        <v>5.3199999999999994</v>
      </c>
      <c r="AM37">
        <f>SUM('스테이지별 몬스터 스텟'!AD37*'(참고)타워 스텟 가치'!$Q$17,'스테이지별 몬스터 스텟'!AE37*'(참고)타워 스텟 가치'!$R$17,'스테이지별 몬스터 스텟'!AF37*'(참고)타워 스텟 가치'!$S$17,'스테이지별 몬스터 스텟'!AG37*'(참고)타워 스텟 가치'!$T$17,'스테이지별 몬스터 스텟'!AH37*'(참고)타워 스텟 가치'!$U$17,'스테이지별 몬스터 스텟'!AI37*'(참고)타워 스텟 가치'!$V$17,'스테이지별 몬스터 스텟'!AJ37*'(참고)타워 스텟 가치'!$W$17,'스테이지별 몬스터 스텟'!AK37*'(참고)타워 스텟 가치'!$X$17,'스테이지별 몬스터 스텟'!AL37*'(참고)타워 스텟 가치'!$Y$17)</f>
        <v>28858.054999999997</v>
      </c>
      <c r="AN37">
        <v>3</v>
      </c>
    </row>
    <row r="38" spans="3:40" x14ac:dyDescent="0.3">
      <c r="C38">
        <v>4</v>
      </c>
      <c r="D38">
        <f t="shared" si="2"/>
        <v>7</v>
      </c>
      <c r="E38" s="52">
        <f>VLOOKUP(D38,'스테이지별 난이도 설정'!B:C,2,0)</f>
        <v>2.8</v>
      </c>
      <c r="F38" t="str">
        <f t="shared" si="3"/>
        <v>유니크</v>
      </c>
      <c r="G38">
        <f t="shared" si="0"/>
        <v>6</v>
      </c>
      <c r="H38">
        <f>VLOOKUP($F38,'(참고)타워 스텟 가치'!$B$2:$L$6,H$2,0)+(VLOOKUP($F38,'(참고)타워 스텟 가치'!$B$2:$L$6,H$2,0)*$E38)</f>
        <v>96.1875</v>
      </c>
      <c r="I38">
        <f>VLOOKUP($F38,'(참고)타워 스텟 가치'!$B$2:$L$6,I$2,0)+(VLOOKUP($F38,'(참고)타워 스텟 가치'!$B$2:$L$6,I$2,0)*$E38)</f>
        <v>19.237499999999997</v>
      </c>
      <c r="J38">
        <f>VLOOKUP($F38,'(참고)타워 스텟 가치'!$B$2:$L$6,J$2,0)+(VLOOKUP($F38,'(참고)타워 스텟 가치'!$B$2:$L$6,J$2,0)*$E38)</f>
        <v>19000</v>
      </c>
      <c r="K38">
        <f>VLOOKUP($F38,'(참고)타워 스텟 가치'!$B$2:$L$6,K$2,0)+(VLOOKUP($F38,'(참고)타워 스텟 가치'!$B$2:$L$6,K$2,0)*$E38)</f>
        <v>384.75</v>
      </c>
      <c r="L38">
        <f>VLOOKUP($F38,'(참고)타워 스텟 가치'!$B$2:$L$6,L$2,0)+(VLOOKUP($F38,'(참고)타워 스텟 가치'!$B$2:$L$6,L$2,0)*$E38)</f>
        <v>6.4124999999999996</v>
      </c>
      <c r="M38">
        <f>VLOOKUP($F38,'(참고)타워 스텟 가치'!$B$2:$L$6,M$2,0)+(VLOOKUP($F38,'(참고)타워 스텟 가치'!$B$2:$L$6,M$2,0)*$E38)</f>
        <v>1.1399999999999999</v>
      </c>
      <c r="N38">
        <f>VLOOKUP($F38,'(참고)타워 스텟 가치'!$B$2:$L$6,N$2,0)+(VLOOKUP($F38,'(참고)타워 스텟 가치'!$B$2:$L$6,N$2,0)*$E38)</f>
        <v>0</v>
      </c>
      <c r="O38">
        <f>VLOOKUP($F38,'(참고)타워 스텟 가치'!$B$2:$L$6,O$2,0)+(VLOOKUP($F38,'(참고)타워 스텟 가치'!$B$2:$L$6,O$2,0)*$E38)</f>
        <v>0</v>
      </c>
      <c r="P38">
        <f>VLOOKUP($F38,'(참고)타워 스텟 가치'!$B$2:$L$6,P$2,0)+(VLOOKUP($F38,'(참고)타워 스텟 가치'!$B$2:$L$6,P$2,0)*$E38)</f>
        <v>3.8</v>
      </c>
      <c r="Q38">
        <f>SUM('스테이지별 몬스터 스텟'!H38*'(참고)타워 스텟 가치'!$Q$17,'스테이지별 몬스터 스텟'!I38*'(참고)타워 스텟 가치'!$R$17,'스테이지별 몬스터 스텟'!J38*'(참고)타워 스텟 가치'!$S$17,'스테이지별 몬스터 스텟'!K38*'(참고)타워 스텟 가치'!$T$17,'스테이지별 몬스터 스텟'!L38*'(참고)타워 스텟 가치'!$U$17,'스테이지별 몬스터 스텟'!M38*'(참고)타워 스텟 가치'!$V$17,'스테이지별 몬스터 스텟'!N38*'(참고)타워 스텟 가치'!$W$17,'스테이지별 몬스터 스텟'!O38*'(참고)타워 스텟 가치'!$X$17,'스테이지별 몬스터 스텟'!P38*'(참고)타워 스텟 가치'!$Y$17)</f>
        <v>29512.296249999999</v>
      </c>
      <c r="R38">
        <v>1</v>
      </c>
      <c r="S38">
        <f>VLOOKUP($F38,'(참고)타워 스텟 가치'!$B$7:$L$11,S$2,0)+(VLOOKUP($F38,'(참고)타워 스텟 가치'!$B$7:$L$11,S$2,0)*$E38)</f>
        <v>32.0625</v>
      </c>
      <c r="T38">
        <f>VLOOKUP($F38,'(참고)타워 스텟 가치'!$B$7:$L$11,T$2,0)+(VLOOKUP($F38,'(참고)타워 스텟 가치'!$B$7:$L$11,T$2,0)*$E38)</f>
        <v>57.712499999999999</v>
      </c>
      <c r="U38">
        <f>VLOOKUP($F38,'(참고)타워 스텟 가치'!$B$7:$L$11,U$2,0)+(VLOOKUP($F38,'(참고)타워 스텟 가치'!$B$7:$L$11,U$2,0)*$E38)</f>
        <v>19000</v>
      </c>
      <c r="V38">
        <f>VLOOKUP($F38,'(참고)타워 스텟 가치'!$B$7:$L$11,V$2,0)+(VLOOKUP($F38,'(참고)타워 스텟 가치'!$B$7:$L$11,V$2,0)*$E38)</f>
        <v>384.75</v>
      </c>
      <c r="W38">
        <f>VLOOKUP($F38,'(참고)타워 스텟 가치'!$B$7:$L$11,W$2,0)+(VLOOKUP($F38,'(참고)타워 스텟 가치'!$B$7:$L$11,W$2,0)*$E38)</f>
        <v>6.4124999999999996</v>
      </c>
      <c r="X38">
        <f>VLOOKUP($F38,'(참고)타워 스텟 가치'!$B$7:$L$11,X$2,0)+(VLOOKUP($F38,'(참고)타워 스텟 가치'!$B$7:$L$11,X$2,0)*$E38)</f>
        <v>1.1399999999999999</v>
      </c>
      <c r="Y38">
        <f>VLOOKUP($F38,'(참고)타워 스텟 가치'!$B$7:$L$11,Y$2,0)+(VLOOKUP($F38,'(참고)타워 스텟 가치'!$B$7:$L$11,Y$2,0)*$E38)</f>
        <v>0</v>
      </c>
      <c r="Z38">
        <f>VLOOKUP($F38,'(참고)타워 스텟 가치'!$B$7:$L$11,Z$2,0)+(VLOOKUP($F38,'(참고)타워 스텟 가치'!$B$7:$L$11,Z$2,0)*$E38)</f>
        <v>0</v>
      </c>
      <c r="AA38">
        <f>VLOOKUP($F38,'(참고)타워 스텟 가치'!$B$7:$L$11,AA$2,0)+(VLOOKUP($F38,'(참고)타워 스텟 가치'!$B$7:$L$11,AA$2,0)*$E38)</f>
        <v>3.8</v>
      </c>
      <c r="AB38">
        <f>SUM('스테이지별 몬스터 스텟'!S38*'(참고)타워 스텟 가치'!$Q$17,'스테이지별 몬스터 스텟'!T38*'(참고)타워 스텟 가치'!$R$17,'스테이지별 몬스터 스텟'!U38*'(참고)타워 스텟 가치'!$S$17,'스테이지별 몬스터 스텟'!V38*'(참고)타워 스텟 가치'!$T$17,'스테이지별 몬스터 스텟'!W38*'(참고)타워 스텟 가치'!$U$17,'스테이지별 몬스터 스텟'!X38*'(참고)타워 스텟 가치'!$V$17,'스테이지별 몬스터 스텟'!Y38*'(참고)타워 스텟 가치'!$W$17,'스테이지별 몬스터 스텟'!Z38*'(참고)타워 스텟 가치'!$X$17,'스테이지별 몬스터 스텟'!AA38*'(참고)타워 스텟 가치'!$Y$17)</f>
        <v>29441.758749999997</v>
      </c>
      <c r="AC38">
        <v>2</v>
      </c>
      <c r="AD38">
        <f>VLOOKUP($F38,'(참고)타워 스텟 가치'!$B$12:$L$16,AD$2,0)+(VLOOKUP($F38,'(참고)타워 스텟 가치'!$B$12:$L$16,AD$2,0)*$E38)</f>
        <v>32.0625</v>
      </c>
      <c r="AE38">
        <f>VLOOKUP($F38,'(참고)타워 스텟 가치'!$B$12:$L$16,AE$2,0)+(VLOOKUP($F38,'(참고)타워 스텟 가치'!$B$12:$L$16,AE$2,0)*$E38)</f>
        <v>38.474999999999994</v>
      </c>
      <c r="AF38">
        <f>VLOOKUP($F38,'(참고)타워 스텟 가치'!$B$12:$L$16,AF$2,0)+(VLOOKUP($F38,'(참고)타워 스텟 가치'!$B$12:$L$16,AF$2,0)*$E38)</f>
        <v>19000</v>
      </c>
      <c r="AG38">
        <f>VLOOKUP($F38,'(참고)타워 스텟 가치'!$B$12:$L$16,AG$2,0)+(VLOOKUP($F38,'(참고)타워 스텟 가치'!$B$12:$L$16,AG$2,0)*$E38)</f>
        <v>192.375</v>
      </c>
      <c r="AH38">
        <f>VLOOKUP($F38,'(참고)타워 스텟 가치'!$B$12:$L$16,AH$2,0)+(VLOOKUP($F38,'(참고)타워 스텟 가치'!$B$12:$L$16,AH$2,0)*$E38)</f>
        <v>6.4124999999999996</v>
      </c>
      <c r="AI38">
        <f>VLOOKUP($F38,'(참고)타워 스텟 가치'!$B$12:$L$16,AI$2,0)+(VLOOKUP($F38,'(참고)타워 스텟 가치'!$B$12:$L$16,AI$2,0)*$E38)</f>
        <v>1.1399999999999999</v>
      </c>
      <c r="AJ38">
        <f>VLOOKUP($F38,'(참고)타워 스텟 가치'!$B$12:$L$16,AJ$2,0)+(VLOOKUP($F38,'(참고)타워 스텟 가치'!$B$12:$L$16,AJ$2,0)*$E38)</f>
        <v>0</v>
      </c>
      <c r="AK38">
        <f>VLOOKUP($F38,'(참고)타워 스텟 가치'!$B$12:$L$16,AK$2,0)+(VLOOKUP($F38,'(참고)타워 스텟 가치'!$B$12:$L$16,AK$2,0)*$E38)</f>
        <v>0</v>
      </c>
      <c r="AL38">
        <f>VLOOKUP($F38,'(참고)타워 스텟 가치'!$B$12:$L$16,AL$2,0)+(VLOOKUP($F38,'(참고)타워 스텟 가치'!$B$12:$L$16,AL$2,0)*$E38)</f>
        <v>7.6</v>
      </c>
      <c r="AM38">
        <f>SUM('스테이지별 몬스터 스텟'!AD38*'(참고)타워 스텟 가치'!$Q$17,'스테이지별 몬스터 스텟'!AE38*'(참고)타워 스텟 가치'!$R$17,'스테이지별 몬스터 스텟'!AF38*'(참고)타워 스텟 가치'!$S$17,'스테이지별 몬스터 스텟'!AG38*'(참고)타워 스텟 가치'!$T$17,'스테이지별 몬스터 스텟'!AH38*'(참고)타워 스텟 가치'!$U$17,'스테이지별 몬스터 스텟'!AI38*'(참고)타워 스텟 가치'!$V$17,'스테이지별 몬스터 스텟'!AJ38*'(참고)타워 스텟 가치'!$W$17,'스테이지별 몬스터 스텟'!AK38*'(참고)타워 스텟 가치'!$X$17,'스테이지별 몬스터 스텟'!AL38*'(참고)타워 스텟 가치'!$Y$17)</f>
        <v>29035.752500000002</v>
      </c>
      <c r="AN38">
        <v>3</v>
      </c>
    </row>
    <row r="39" spans="3:40" x14ac:dyDescent="0.3">
      <c r="C39">
        <v>5</v>
      </c>
      <c r="D39">
        <f t="shared" si="2"/>
        <v>7</v>
      </c>
      <c r="E39" s="52">
        <f>VLOOKUP(D39,'스테이지별 난이도 설정'!B:C,2,0)</f>
        <v>2.8</v>
      </c>
      <c r="F39" t="str">
        <f t="shared" si="3"/>
        <v>스페셜</v>
      </c>
      <c r="G39">
        <f t="shared" si="0"/>
        <v>6</v>
      </c>
      <c r="H39">
        <f>VLOOKUP($F39,'(참고)타워 스텟 가치'!$B$2:$L$6,H$2,0)+(VLOOKUP($F39,'(참고)타워 스텟 가치'!$B$2:$L$6,H$2,0)*$E39)</f>
        <v>144.28125</v>
      </c>
      <c r="I39">
        <f>VLOOKUP($F39,'(참고)타워 스텟 가치'!$B$2:$L$6,I$2,0)+(VLOOKUP($F39,'(참고)타워 스텟 가치'!$B$2:$L$6,I$2,0)*$E39)</f>
        <v>28.856249999999999</v>
      </c>
      <c r="J39">
        <f>VLOOKUP($F39,'(참고)타워 스텟 가치'!$B$2:$L$6,J$2,0)+(VLOOKUP($F39,'(참고)타워 스텟 가치'!$B$2:$L$6,J$2,0)*$E39)</f>
        <v>19000</v>
      </c>
      <c r="K39">
        <f>VLOOKUP($F39,'(참고)타워 스텟 가치'!$B$2:$L$6,K$2,0)+(VLOOKUP($F39,'(참고)타워 스텟 가치'!$B$2:$L$6,K$2,0)*$E39)</f>
        <v>577.125</v>
      </c>
      <c r="L39">
        <f>VLOOKUP($F39,'(참고)타워 스텟 가치'!$B$2:$L$6,L$2,0)+(VLOOKUP($F39,'(참고)타워 스텟 가치'!$B$2:$L$6,L$2,0)*$E39)</f>
        <v>9.6187499999999986</v>
      </c>
      <c r="M39">
        <f>VLOOKUP($F39,'(참고)타워 스텟 가치'!$B$2:$L$6,M$2,0)+(VLOOKUP($F39,'(참고)타워 스텟 가치'!$B$2:$L$6,M$2,0)*$E39)</f>
        <v>1.1399999999999999</v>
      </c>
      <c r="N39">
        <f>VLOOKUP($F39,'(참고)타워 스텟 가치'!$B$2:$L$6,N$2,0)+(VLOOKUP($F39,'(참고)타워 스텟 가치'!$B$2:$L$6,N$2,0)*$E39)</f>
        <v>0</v>
      </c>
      <c r="O39">
        <f>VLOOKUP($F39,'(참고)타워 스텟 가치'!$B$2:$L$6,O$2,0)+(VLOOKUP($F39,'(참고)타워 스텟 가치'!$B$2:$L$6,O$2,0)*$E39)</f>
        <v>0</v>
      </c>
      <c r="P39">
        <f>VLOOKUP($F39,'(참고)타워 스텟 가치'!$B$2:$L$6,P$2,0)+(VLOOKUP($F39,'(참고)타워 스텟 가치'!$B$2:$L$6,P$2,0)*$E39)</f>
        <v>3.8</v>
      </c>
      <c r="Q39">
        <f>SUM('스테이지별 몬스터 스텟'!H39*'(참고)타워 스텟 가치'!$Q$17,'스테이지별 몬스터 스텟'!I39*'(참고)타워 스텟 가치'!$R$17,'스테이지별 몬스터 스텟'!J39*'(참고)타워 스텟 가치'!$S$17,'스테이지별 몬스터 스텟'!K39*'(참고)타워 스텟 가치'!$T$17,'스테이지별 몬스터 스텟'!L39*'(참고)타워 스텟 가치'!$U$17,'스테이지별 몬스터 스텟'!M39*'(참고)타워 스텟 가치'!$V$17,'스테이지별 몬스터 스텟'!N39*'(참고)타워 스텟 가치'!$W$17,'스테이지별 몬스터 스텟'!O39*'(참고)타워 스텟 가치'!$X$17,'스테이지별 몬스터 스텟'!P39*'(참고)타워 스텟 가치'!$Y$17)</f>
        <v>30014.074374999997</v>
      </c>
      <c r="R39">
        <v>1</v>
      </c>
      <c r="S39">
        <f>VLOOKUP($F39,'(참고)타워 스텟 가치'!$B$7:$L$11,S$2,0)+(VLOOKUP($F39,'(참고)타워 스텟 가치'!$B$7:$L$11,S$2,0)*$E39)</f>
        <v>48.09375</v>
      </c>
      <c r="T39">
        <f>VLOOKUP($F39,'(참고)타워 스텟 가치'!$B$7:$L$11,T$2,0)+(VLOOKUP($F39,'(참고)타워 스텟 가치'!$B$7:$L$11,T$2,0)*$E39)</f>
        <v>86.568749999999994</v>
      </c>
      <c r="U39">
        <f>VLOOKUP($F39,'(참고)타워 스텟 가치'!$B$7:$L$11,U$2,0)+(VLOOKUP($F39,'(참고)타워 스텟 가치'!$B$7:$L$11,U$2,0)*$E39)</f>
        <v>19000</v>
      </c>
      <c r="V39">
        <f>VLOOKUP($F39,'(참고)타워 스텟 가치'!$B$7:$L$11,V$2,0)+(VLOOKUP($F39,'(참고)타워 스텟 가치'!$B$7:$L$11,V$2,0)*$E39)</f>
        <v>577.125</v>
      </c>
      <c r="W39">
        <f>VLOOKUP($F39,'(참고)타워 스텟 가치'!$B$7:$L$11,W$2,0)+(VLOOKUP($F39,'(참고)타워 스텟 가치'!$B$7:$L$11,W$2,0)*$E39)</f>
        <v>9.6187499999999986</v>
      </c>
      <c r="X39">
        <f>VLOOKUP($F39,'(참고)타워 스텟 가치'!$B$7:$L$11,X$2,0)+(VLOOKUP($F39,'(참고)타워 스텟 가치'!$B$7:$L$11,X$2,0)*$E39)</f>
        <v>1.1399999999999999</v>
      </c>
      <c r="Y39">
        <f>VLOOKUP($F39,'(참고)타워 스텟 가치'!$B$7:$L$11,Y$2,0)+(VLOOKUP($F39,'(참고)타워 스텟 가치'!$B$7:$L$11,Y$2,0)*$E39)</f>
        <v>0</v>
      </c>
      <c r="Z39">
        <f>VLOOKUP($F39,'(참고)타워 스텟 가치'!$B$7:$L$11,Z$2,0)+(VLOOKUP($F39,'(참고)타워 스텟 가치'!$B$7:$L$11,Z$2,0)*$E39)</f>
        <v>0</v>
      </c>
      <c r="AA39">
        <f>VLOOKUP($F39,'(참고)타워 스텟 가치'!$B$7:$L$11,AA$2,0)+(VLOOKUP($F39,'(참고)타워 스텟 가치'!$B$7:$L$11,AA$2,0)*$E39)</f>
        <v>3.8</v>
      </c>
      <c r="AB39">
        <f>SUM('스테이지별 몬스터 스텟'!S39*'(참고)타워 스텟 가치'!$Q$17,'스테이지별 몬스터 스텟'!T39*'(참고)타워 스텟 가치'!$R$17,'스테이지별 몬스터 스텟'!U39*'(참고)타워 스텟 가치'!$S$17,'스테이지별 몬스터 스텟'!V39*'(참고)타워 스텟 가치'!$T$17,'스테이지별 몬스터 스텟'!W39*'(참고)타워 스텟 가치'!$U$17,'스테이지별 몬스터 스텟'!X39*'(참고)타워 스텟 가치'!$V$17,'스테이지별 몬스터 스텟'!Y39*'(참고)타워 스텟 가치'!$W$17,'스테이지별 몬스터 스텟'!Z39*'(참고)타워 스텟 가치'!$X$17,'스테이지별 몬스터 스텟'!AA39*'(참고)타워 스텟 가치'!$Y$17)</f>
        <v>29908.268124999999</v>
      </c>
      <c r="AC39">
        <v>2</v>
      </c>
      <c r="AD39">
        <f>VLOOKUP($F39,'(참고)타워 스텟 가치'!$B$12:$L$16,AD$2,0)+(VLOOKUP($F39,'(참고)타워 스텟 가치'!$B$12:$L$16,AD$2,0)*$E39)</f>
        <v>48.09375</v>
      </c>
      <c r="AE39">
        <f>VLOOKUP($F39,'(참고)타워 스텟 가치'!$B$12:$L$16,AE$2,0)+(VLOOKUP($F39,'(참고)타워 스텟 가치'!$B$12:$L$16,AE$2,0)*$E39)</f>
        <v>57.712499999999999</v>
      </c>
      <c r="AF39">
        <f>VLOOKUP($F39,'(참고)타워 스텟 가치'!$B$12:$L$16,AF$2,0)+(VLOOKUP($F39,'(참고)타워 스텟 가치'!$B$12:$L$16,AF$2,0)*$E39)</f>
        <v>19000</v>
      </c>
      <c r="AG39">
        <f>VLOOKUP($F39,'(참고)타워 스텟 가치'!$B$12:$L$16,AG$2,0)+(VLOOKUP($F39,'(참고)타워 스텟 가치'!$B$12:$L$16,AG$2,0)*$E39)</f>
        <v>288.5625</v>
      </c>
      <c r="AH39">
        <f>VLOOKUP($F39,'(참고)타워 스텟 가치'!$B$12:$L$16,AH$2,0)+(VLOOKUP($F39,'(참고)타워 스텟 가치'!$B$12:$L$16,AH$2,0)*$E39)</f>
        <v>9.6187499999999986</v>
      </c>
      <c r="AI39">
        <f>VLOOKUP($F39,'(참고)타워 스텟 가치'!$B$12:$L$16,AI$2,0)+(VLOOKUP($F39,'(참고)타워 스텟 가치'!$B$12:$L$16,AI$2,0)*$E39)</f>
        <v>1.1399999999999999</v>
      </c>
      <c r="AJ39">
        <f>VLOOKUP($F39,'(참고)타워 스텟 가치'!$B$12:$L$16,AJ$2,0)+(VLOOKUP($F39,'(참고)타워 스텟 가치'!$B$12:$L$16,AJ$2,0)*$E39)</f>
        <v>0</v>
      </c>
      <c r="AK39">
        <f>VLOOKUP($F39,'(참고)타워 스텟 가치'!$B$12:$L$16,AK$2,0)+(VLOOKUP($F39,'(참고)타워 스텟 가치'!$B$12:$L$16,AK$2,0)*$E39)</f>
        <v>0</v>
      </c>
      <c r="AL39">
        <f>VLOOKUP($F39,'(참고)타워 스텟 가치'!$B$12:$L$16,AL$2,0)+(VLOOKUP($F39,'(참고)타워 스텟 가치'!$B$12:$L$16,AL$2,0)*$E39)</f>
        <v>7.6</v>
      </c>
      <c r="AM39">
        <f>SUM('스테이지별 몬스터 스텟'!AD39*'(참고)타워 스텟 가치'!$Q$17,'스테이지별 몬스터 스텟'!AE39*'(참고)타워 스텟 가치'!$R$17,'스테이지별 몬스터 스텟'!AF39*'(참고)타워 스텟 가치'!$S$17,'스테이지별 몬스터 스텟'!AG39*'(참고)타워 스텟 가치'!$T$17,'스테이지별 몬스터 스텟'!AH39*'(참고)타워 스텟 가치'!$U$17,'스테이지별 몬스터 스텟'!AI39*'(참고)타워 스텟 가치'!$V$17,'스테이지별 몬스터 스텟'!AJ39*'(참고)타워 스텟 가치'!$W$17,'스테이지별 몬스터 스텟'!AK39*'(참고)타워 스텟 가치'!$X$17,'스테이지별 몬스터 스텟'!AL39*'(참고)타워 스텟 가치'!$Y$17)</f>
        <v>29295.458749999998</v>
      </c>
      <c r="AN39">
        <v>3</v>
      </c>
    </row>
    <row r="40" spans="3:40" x14ac:dyDescent="0.3">
      <c r="C40">
        <v>1</v>
      </c>
      <c r="D40">
        <f t="shared" si="2"/>
        <v>8</v>
      </c>
      <c r="E40" s="52">
        <f>VLOOKUP(D40,'스테이지별 난이도 설정'!B:C,2,0)</f>
        <v>3.1999999999999997</v>
      </c>
      <c r="F40" t="str">
        <f t="shared" si="3"/>
        <v>일반</v>
      </c>
      <c r="G40">
        <f t="shared" si="0"/>
        <v>6</v>
      </c>
      <c r="H40">
        <f>VLOOKUP($F40,'(참고)타워 스텟 가치'!$B$2:$L$6,H$2,0)+(VLOOKUP($F40,'(참고)타워 스텟 가치'!$B$2:$L$6,H$2,0)*$E40)</f>
        <v>31.499999999999996</v>
      </c>
      <c r="I40">
        <f>VLOOKUP($F40,'(참고)타워 스텟 가치'!$B$2:$L$6,I$2,0)+(VLOOKUP($F40,'(참고)타워 스텟 가치'!$B$2:$L$6,I$2,0)*$E40)</f>
        <v>6.3</v>
      </c>
      <c r="J40">
        <f>VLOOKUP($F40,'(참고)타워 스텟 가치'!$B$2:$L$6,J$2,0)+(VLOOKUP($F40,'(참고)타워 스텟 가치'!$B$2:$L$6,J$2,0)*$E40)</f>
        <v>21000</v>
      </c>
      <c r="K40">
        <f>VLOOKUP($F40,'(참고)타워 스텟 가치'!$B$2:$L$6,K$2,0)+(VLOOKUP($F40,'(참고)타워 스텟 가치'!$B$2:$L$6,K$2,0)*$E40)</f>
        <v>125.99999999999999</v>
      </c>
      <c r="L40">
        <f>VLOOKUP($F40,'(참고)타워 스텟 가치'!$B$2:$L$6,L$2,0)+(VLOOKUP($F40,'(참고)타워 스텟 가치'!$B$2:$L$6,L$2,0)*$E40)</f>
        <v>2.0999999999999996</v>
      </c>
      <c r="M40">
        <f>VLOOKUP($F40,'(참고)타워 스텟 가치'!$B$2:$L$6,M$2,0)+(VLOOKUP($F40,'(참고)타워 스텟 가치'!$B$2:$L$6,M$2,0)*$E40)</f>
        <v>1.2599999999999998</v>
      </c>
      <c r="N40">
        <f>VLOOKUP($F40,'(참고)타워 스텟 가치'!$B$2:$L$6,N$2,0)+(VLOOKUP($F40,'(참고)타워 스텟 가치'!$B$2:$L$6,N$2,0)*$E40)</f>
        <v>0</v>
      </c>
      <c r="O40">
        <f>VLOOKUP($F40,'(참고)타워 스텟 가치'!$B$2:$L$6,O$2,0)+(VLOOKUP($F40,'(참고)타워 스텟 가치'!$B$2:$L$6,O$2,0)*$E40)</f>
        <v>0</v>
      </c>
      <c r="P40">
        <f>VLOOKUP($F40,'(참고)타워 스텟 가치'!$B$2:$L$6,P$2,0)+(VLOOKUP($F40,'(참고)타워 스텟 가치'!$B$2:$L$6,P$2,0)*$E40)</f>
        <v>2.9399999999999995</v>
      </c>
      <c r="Q40">
        <f>SUM('스테이지별 몬스터 스텟'!H40*'(참고)타워 스텟 가치'!$Q$17,'스테이지별 몬스터 스텟'!I40*'(참고)타워 스텟 가치'!$R$17,'스테이지별 몬스터 스텟'!J40*'(참고)타워 스텟 가치'!$S$17,'스테이지별 몬스터 스텟'!K40*'(참고)타워 스텟 가치'!$T$17,'스테이지별 몬스터 스텟'!L40*'(참고)타워 스텟 가치'!$U$17,'스테이지별 몬스터 스텟'!M40*'(참고)타워 스텟 가치'!$V$17,'스테이지별 몬스터 스텟'!N40*'(참고)타워 스텟 가치'!$W$17,'스테이지별 몬스터 스텟'!O40*'(참고)타워 스텟 가치'!$X$17,'스테이지별 몬스터 스텟'!P40*'(참고)타워 스텟 가치'!$Y$17)</f>
        <v>31835.79</v>
      </c>
      <c r="R40">
        <v>1</v>
      </c>
      <c r="S40">
        <f>VLOOKUP($F40,'(참고)타워 스텟 가치'!$B$7:$L$11,S$2,0)+(VLOOKUP($F40,'(참고)타워 스텟 가치'!$B$7:$L$11,S$2,0)*$E40)</f>
        <v>10.5</v>
      </c>
      <c r="T40">
        <f>VLOOKUP($F40,'(참고)타워 스텟 가치'!$B$7:$L$11,T$2,0)+(VLOOKUP($F40,'(참고)타워 스텟 가치'!$B$7:$L$11,T$2,0)*$E40)</f>
        <v>18.899999999999999</v>
      </c>
      <c r="U40">
        <f>VLOOKUP($F40,'(참고)타워 스텟 가치'!$B$7:$L$11,U$2,0)+(VLOOKUP($F40,'(참고)타워 스텟 가치'!$B$7:$L$11,U$2,0)*$E40)</f>
        <v>21000</v>
      </c>
      <c r="V40">
        <f>VLOOKUP($F40,'(참고)타워 스텟 가치'!$B$7:$L$11,V$2,0)+(VLOOKUP($F40,'(참고)타워 스텟 가치'!$B$7:$L$11,V$2,0)*$E40)</f>
        <v>125.99999999999999</v>
      </c>
      <c r="W40">
        <f>VLOOKUP($F40,'(참고)타워 스텟 가치'!$B$7:$L$11,W$2,0)+(VLOOKUP($F40,'(참고)타워 스텟 가치'!$B$7:$L$11,W$2,0)*$E40)</f>
        <v>2.0999999999999996</v>
      </c>
      <c r="X40">
        <f>VLOOKUP($F40,'(참고)타워 스텟 가치'!$B$7:$L$11,X$2,0)+(VLOOKUP($F40,'(참고)타워 스텟 가치'!$B$7:$L$11,X$2,0)*$E40)</f>
        <v>1.2599999999999998</v>
      </c>
      <c r="Y40">
        <f>VLOOKUP($F40,'(참고)타워 스텟 가치'!$B$7:$L$11,Y$2,0)+(VLOOKUP($F40,'(참고)타워 스텟 가치'!$B$7:$L$11,Y$2,0)*$E40)</f>
        <v>0</v>
      </c>
      <c r="Z40">
        <f>VLOOKUP($F40,'(참고)타워 스텟 가치'!$B$7:$L$11,Z$2,0)+(VLOOKUP($F40,'(참고)타워 스텟 가치'!$B$7:$L$11,Z$2,0)*$E40)</f>
        <v>0</v>
      </c>
      <c r="AA40">
        <f>VLOOKUP($F40,'(참고)타워 스텟 가치'!$B$7:$L$11,AA$2,0)+(VLOOKUP($F40,'(참고)타워 스텟 가치'!$B$7:$L$11,AA$2,0)*$E40)</f>
        <v>2.9399999999999995</v>
      </c>
      <c r="AB40">
        <f>SUM('스테이지별 몬스터 스텟'!S40*'(참고)타워 스텟 가치'!$Q$17,'스테이지별 몬스터 스텟'!T40*'(참고)타워 스텟 가치'!$R$17,'스테이지별 몬스터 스텟'!U40*'(참고)타워 스텟 가치'!$S$17,'스테이지별 몬스터 스텟'!V40*'(참고)타워 스텟 가치'!$T$17,'스테이지별 몬스터 스텟'!W40*'(참고)타워 스텟 가치'!$U$17,'스테이지별 몬스터 스텟'!X40*'(참고)타워 스텟 가치'!$V$17,'스테이지별 몬스터 스텟'!Y40*'(참고)타워 스텟 가치'!$W$17,'스테이지별 몬스터 스텟'!Z40*'(참고)타워 스텟 가치'!$X$17,'스테이지별 몬스터 스텟'!AA40*'(참고)타워 스텟 가치'!$Y$17)</f>
        <v>31812.69</v>
      </c>
      <c r="AC40">
        <v>2</v>
      </c>
      <c r="AD40">
        <f>VLOOKUP($F40,'(참고)타워 스텟 가치'!$B$12:$L$16,AD$2,0)+(VLOOKUP($F40,'(참고)타워 스텟 가치'!$B$12:$L$16,AD$2,0)*$E40)</f>
        <v>10.5</v>
      </c>
      <c r="AE40">
        <f>VLOOKUP($F40,'(참고)타워 스텟 가치'!$B$12:$L$16,AE$2,0)+(VLOOKUP($F40,'(참고)타워 스텟 가치'!$B$12:$L$16,AE$2,0)*$E40)</f>
        <v>12.6</v>
      </c>
      <c r="AF40">
        <f>VLOOKUP($F40,'(참고)타워 스텟 가치'!$B$12:$L$16,AF$2,0)+(VLOOKUP($F40,'(참고)타워 스텟 가치'!$B$12:$L$16,AF$2,0)*$E40)</f>
        <v>21000</v>
      </c>
      <c r="AG40">
        <f>VLOOKUP($F40,'(참고)타워 스텟 가치'!$B$12:$L$16,AG$2,0)+(VLOOKUP($F40,'(참고)타워 스텟 가치'!$B$12:$L$16,AG$2,0)*$E40)</f>
        <v>62.999999999999993</v>
      </c>
      <c r="AH40">
        <f>VLOOKUP($F40,'(참고)타워 스텟 가치'!$B$12:$L$16,AH$2,0)+(VLOOKUP($F40,'(참고)타워 스텟 가치'!$B$12:$L$16,AH$2,0)*$E40)</f>
        <v>2.0999999999999996</v>
      </c>
      <c r="AI40">
        <f>VLOOKUP($F40,'(참고)타워 스텟 가치'!$B$12:$L$16,AI$2,0)+(VLOOKUP($F40,'(참고)타워 스텟 가치'!$B$12:$L$16,AI$2,0)*$E40)</f>
        <v>1.2599999999999998</v>
      </c>
      <c r="AJ40">
        <f>VLOOKUP($F40,'(참고)타워 스텟 가치'!$B$12:$L$16,AJ$2,0)+(VLOOKUP($F40,'(참고)타워 스텟 가치'!$B$12:$L$16,AJ$2,0)*$E40)</f>
        <v>0</v>
      </c>
      <c r="AK40">
        <f>VLOOKUP($F40,'(참고)타워 스텟 가치'!$B$12:$L$16,AK$2,0)+(VLOOKUP($F40,'(참고)타워 스텟 가치'!$B$12:$L$16,AK$2,0)*$E40)</f>
        <v>0</v>
      </c>
      <c r="AL40">
        <f>VLOOKUP($F40,'(참고)타워 스텟 가치'!$B$12:$L$16,AL$2,0)+(VLOOKUP($F40,'(참고)타워 스텟 가치'!$B$12:$L$16,AL$2,0)*$E40)</f>
        <v>5.879999999999999</v>
      </c>
      <c r="AM40">
        <f>SUM('스테이지별 몬스터 스텟'!AD40*'(참고)타워 스텟 가치'!$Q$17,'스테이지별 몬스터 스텟'!AE40*'(참고)타워 스텟 가치'!$R$17,'스테이지별 몬스터 스텟'!AF40*'(참고)타워 스텟 가치'!$S$17,'스테이지별 몬스터 스텟'!AG40*'(참고)타워 스텟 가치'!$T$17,'스테이지별 몬스터 스텟'!AH40*'(참고)타워 스텟 가치'!$U$17,'스테이지별 몬스터 스텟'!AI40*'(참고)타워 스텟 가치'!$V$17,'스테이지별 몬스터 스텟'!AJ40*'(참고)타워 스텟 가치'!$W$17,'스테이지별 몬스터 스텟'!AK40*'(참고)타워 스텟 가치'!$X$17,'스테이지별 몬스터 스텟'!AL40*'(참고)타워 스텟 가치'!$Y$17)</f>
        <v>31683.119999999999</v>
      </c>
      <c r="AN40">
        <v>3</v>
      </c>
    </row>
    <row r="41" spans="3:40" x14ac:dyDescent="0.3">
      <c r="C41">
        <v>2</v>
      </c>
      <c r="D41">
        <f t="shared" si="2"/>
        <v>8</v>
      </c>
      <c r="E41" s="52">
        <f>VLOOKUP(D41,'스테이지별 난이도 설정'!B:C,2,0)</f>
        <v>3.1999999999999997</v>
      </c>
      <c r="F41" t="str">
        <f t="shared" si="3"/>
        <v>레어</v>
      </c>
      <c r="G41">
        <f t="shared" si="0"/>
        <v>6</v>
      </c>
      <c r="H41">
        <f>VLOOKUP($F41,'(참고)타워 스텟 가치'!$B$2:$L$6,H$2,0)+(VLOOKUP($F41,'(참고)타워 스텟 가치'!$B$2:$L$6,H$2,0)*$E41)</f>
        <v>47.25</v>
      </c>
      <c r="I41">
        <f>VLOOKUP($F41,'(참고)타워 스텟 가치'!$B$2:$L$6,I$2,0)+(VLOOKUP($F41,'(참고)타워 스텟 가치'!$B$2:$L$6,I$2,0)*$E41)</f>
        <v>9.4499999999999993</v>
      </c>
      <c r="J41">
        <f>VLOOKUP($F41,'(참고)타워 스텟 가치'!$B$2:$L$6,J$2,0)+(VLOOKUP($F41,'(참고)타워 스텟 가치'!$B$2:$L$6,J$2,0)*$E41)</f>
        <v>21000</v>
      </c>
      <c r="K41">
        <f>VLOOKUP($F41,'(참고)타워 스텟 가치'!$B$2:$L$6,K$2,0)+(VLOOKUP($F41,'(참고)타워 스텟 가치'!$B$2:$L$6,K$2,0)*$E41)</f>
        <v>189</v>
      </c>
      <c r="L41">
        <f>VLOOKUP($F41,'(참고)타워 스텟 가치'!$B$2:$L$6,L$2,0)+(VLOOKUP($F41,'(참고)타워 스텟 가치'!$B$2:$L$6,L$2,0)*$E41)</f>
        <v>3.15</v>
      </c>
      <c r="M41">
        <f>VLOOKUP($F41,'(참고)타워 스텟 가치'!$B$2:$L$6,M$2,0)+(VLOOKUP($F41,'(참고)타워 스텟 가치'!$B$2:$L$6,M$2,0)*$E41)</f>
        <v>1.2599999999999998</v>
      </c>
      <c r="N41">
        <f>VLOOKUP($F41,'(참고)타워 스텟 가치'!$B$2:$L$6,N$2,0)+(VLOOKUP($F41,'(참고)타워 스텟 가치'!$B$2:$L$6,N$2,0)*$E41)</f>
        <v>0</v>
      </c>
      <c r="O41">
        <f>VLOOKUP($F41,'(참고)타워 스텟 가치'!$B$2:$L$6,O$2,0)+(VLOOKUP($F41,'(참고)타워 스텟 가치'!$B$2:$L$6,O$2,0)*$E41)</f>
        <v>0</v>
      </c>
      <c r="P41">
        <f>VLOOKUP($F41,'(참고)타워 스텟 가치'!$B$2:$L$6,P$2,0)+(VLOOKUP($F41,'(참고)타워 스텟 가치'!$B$2:$L$6,P$2,0)*$E41)</f>
        <v>2.9399999999999995</v>
      </c>
      <c r="Q41">
        <f>SUM('스테이지별 몬스터 스텟'!H41*'(참고)타워 스텟 가치'!$Q$17,'스테이지별 몬스터 스텟'!I41*'(참고)타워 스텟 가치'!$R$17,'스테이지별 몬스터 스텟'!J41*'(참고)타워 스텟 가치'!$S$17,'스테이지별 몬스터 스텟'!K41*'(참고)타워 스텟 가치'!$T$17,'스테이지별 몬스터 스텟'!L41*'(참고)타워 스텟 가치'!$U$17,'스테이지별 몬스터 스텟'!M41*'(참고)타워 스텟 가치'!$V$17,'스테이지별 몬스터 스텟'!N41*'(참고)타워 스텟 가치'!$W$17,'스테이지별 몬스터 스텟'!O41*'(참고)타워 스텟 가치'!$X$17,'스테이지별 몬스터 스텟'!P41*'(참고)타워 스텟 가치'!$Y$17)</f>
        <v>32000.114999999998</v>
      </c>
      <c r="R41">
        <v>1</v>
      </c>
      <c r="S41">
        <f>VLOOKUP($F41,'(참고)타워 스텟 가치'!$B$7:$L$11,S$2,0)+(VLOOKUP($F41,'(참고)타워 스텟 가치'!$B$7:$L$11,S$2,0)*$E41)</f>
        <v>15.749999999999998</v>
      </c>
      <c r="T41">
        <f>VLOOKUP($F41,'(참고)타워 스텟 가치'!$B$7:$L$11,T$2,0)+(VLOOKUP($F41,'(참고)타워 스텟 가치'!$B$7:$L$11,T$2,0)*$E41)</f>
        <v>28.349999999999998</v>
      </c>
      <c r="U41">
        <f>VLOOKUP($F41,'(참고)타워 스텟 가치'!$B$7:$L$11,U$2,0)+(VLOOKUP($F41,'(참고)타워 스텟 가치'!$B$7:$L$11,U$2,0)*$E41)</f>
        <v>21000</v>
      </c>
      <c r="V41">
        <f>VLOOKUP($F41,'(참고)타워 스텟 가치'!$B$7:$L$11,V$2,0)+(VLOOKUP($F41,'(참고)타워 스텟 가치'!$B$7:$L$11,V$2,0)*$E41)</f>
        <v>189</v>
      </c>
      <c r="W41">
        <f>VLOOKUP($F41,'(참고)타워 스텟 가치'!$B$7:$L$11,W$2,0)+(VLOOKUP($F41,'(참고)타워 스텟 가치'!$B$7:$L$11,W$2,0)*$E41)</f>
        <v>3.15</v>
      </c>
      <c r="X41">
        <f>VLOOKUP($F41,'(참고)타워 스텟 가치'!$B$7:$L$11,X$2,0)+(VLOOKUP($F41,'(참고)타워 스텟 가치'!$B$7:$L$11,X$2,0)*$E41)</f>
        <v>1.2599999999999998</v>
      </c>
      <c r="Y41">
        <f>VLOOKUP($F41,'(참고)타워 스텟 가치'!$B$7:$L$11,Y$2,0)+(VLOOKUP($F41,'(참고)타워 스텟 가치'!$B$7:$L$11,Y$2,0)*$E41)</f>
        <v>0</v>
      </c>
      <c r="Z41">
        <f>VLOOKUP($F41,'(참고)타워 스텟 가치'!$B$7:$L$11,Z$2,0)+(VLOOKUP($F41,'(참고)타워 스텟 가치'!$B$7:$L$11,Z$2,0)*$E41)</f>
        <v>0</v>
      </c>
      <c r="AA41">
        <f>VLOOKUP($F41,'(참고)타워 스텟 가치'!$B$7:$L$11,AA$2,0)+(VLOOKUP($F41,'(참고)타워 스텟 가치'!$B$7:$L$11,AA$2,0)*$E41)</f>
        <v>2.9399999999999995</v>
      </c>
      <c r="AB41">
        <f>SUM('스테이지별 몬스터 스텟'!S41*'(참고)타워 스텟 가치'!$Q$17,'스테이지별 몬스터 스텟'!T41*'(참고)타워 스텟 가치'!$R$17,'스테이지별 몬스터 스텟'!U41*'(참고)타워 스텟 가치'!$S$17,'스테이지별 몬스터 스텟'!V41*'(참고)타워 스텟 가치'!$T$17,'스테이지별 몬스터 스텟'!W41*'(참고)타워 스텟 가치'!$U$17,'스테이지별 몬스터 스텟'!X41*'(참고)타워 스텟 가치'!$V$17,'스테이지별 몬스터 스텟'!Y41*'(참고)타워 스텟 가치'!$W$17,'스테이지별 몬스터 스텟'!Z41*'(참고)타워 스텟 가치'!$X$17,'스테이지별 몬스터 스텟'!AA41*'(참고)타워 스텟 가치'!$Y$17)</f>
        <v>31965.465</v>
      </c>
      <c r="AC41">
        <v>2</v>
      </c>
      <c r="AD41">
        <f>VLOOKUP($F41,'(참고)타워 스텟 가치'!$B$12:$L$16,AD$2,0)+(VLOOKUP($F41,'(참고)타워 스텟 가치'!$B$12:$L$16,AD$2,0)*$E41)</f>
        <v>15.749999999999998</v>
      </c>
      <c r="AE41">
        <f>VLOOKUP($F41,'(참고)타워 스텟 가치'!$B$12:$L$16,AE$2,0)+(VLOOKUP($F41,'(참고)타워 스텟 가치'!$B$12:$L$16,AE$2,0)*$E41)</f>
        <v>18.899999999999999</v>
      </c>
      <c r="AF41">
        <f>VLOOKUP($F41,'(참고)타워 스텟 가치'!$B$12:$L$16,AF$2,0)+(VLOOKUP($F41,'(참고)타워 스텟 가치'!$B$12:$L$16,AF$2,0)*$E41)</f>
        <v>21000</v>
      </c>
      <c r="AG41">
        <f>VLOOKUP($F41,'(참고)타워 스텟 가치'!$B$12:$L$16,AG$2,0)+(VLOOKUP($F41,'(참고)타워 스텟 가치'!$B$12:$L$16,AG$2,0)*$E41)</f>
        <v>94.5</v>
      </c>
      <c r="AH41">
        <f>VLOOKUP($F41,'(참고)타워 스텟 가치'!$B$12:$L$16,AH$2,0)+(VLOOKUP($F41,'(참고)타워 스텟 가치'!$B$12:$L$16,AH$2,0)*$E41)</f>
        <v>3.15</v>
      </c>
      <c r="AI41">
        <f>VLOOKUP($F41,'(참고)타워 스텟 가치'!$B$12:$L$16,AI$2,0)+(VLOOKUP($F41,'(참고)타워 스텟 가치'!$B$12:$L$16,AI$2,0)*$E41)</f>
        <v>1.2599999999999998</v>
      </c>
      <c r="AJ41">
        <f>VLOOKUP($F41,'(참고)타워 스텟 가치'!$B$12:$L$16,AJ$2,0)+(VLOOKUP($F41,'(참고)타워 스텟 가치'!$B$12:$L$16,AJ$2,0)*$E41)</f>
        <v>0</v>
      </c>
      <c r="AK41">
        <f>VLOOKUP($F41,'(참고)타워 스텟 가치'!$B$12:$L$16,AK$2,0)+(VLOOKUP($F41,'(참고)타워 스텟 가치'!$B$12:$L$16,AK$2,0)*$E41)</f>
        <v>0</v>
      </c>
      <c r="AL41">
        <f>VLOOKUP($F41,'(참고)타워 스텟 가치'!$B$12:$L$16,AL$2,0)+(VLOOKUP($F41,'(참고)타워 스텟 가치'!$B$12:$L$16,AL$2,0)*$E41)</f>
        <v>5.879999999999999</v>
      </c>
      <c r="AM41">
        <f>SUM('스테이지별 몬스터 스텟'!AD41*'(참고)타워 스텟 가치'!$Q$17,'스테이지별 몬스터 스텟'!AE41*'(참고)타워 스텟 가치'!$R$17,'스테이지별 몬스터 스텟'!AF41*'(참고)타워 스텟 가치'!$S$17,'스테이지별 몬스터 스텟'!AG41*'(참고)타워 스텟 가치'!$T$17,'스테이지별 몬스터 스텟'!AH41*'(참고)타워 스텟 가치'!$U$17,'스테이지별 몬스터 스텟'!AI41*'(참고)타워 스텟 가치'!$V$17,'스테이지별 몬스터 스텟'!AJ41*'(참고)타워 스텟 가치'!$W$17,'스테이지별 몬스터 스텟'!AK41*'(참고)타워 스텟 가치'!$X$17,'스테이지별 몬스터 스텟'!AL41*'(참고)타워 스텟 가치'!$Y$17)</f>
        <v>31768.169999999995</v>
      </c>
      <c r="AN41">
        <v>3</v>
      </c>
    </row>
    <row r="42" spans="3:40" x14ac:dyDescent="0.3">
      <c r="C42">
        <v>3</v>
      </c>
      <c r="D42">
        <f t="shared" si="2"/>
        <v>8</v>
      </c>
      <c r="E42" s="52">
        <f>VLOOKUP(D42,'스테이지별 난이도 설정'!B:C,2,0)</f>
        <v>3.1999999999999997</v>
      </c>
      <c r="F42" t="str">
        <f t="shared" si="3"/>
        <v>에픽</v>
      </c>
      <c r="G42">
        <f t="shared" si="0"/>
        <v>6</v>
      </c>
      <c r="H42">
        <f>VLOOKUP($F42,'(참고)타워 스텟 가치'!$B$2:$L$6,H$2,0)+(VLOOKUP($F42,'(참고)타워 스텟 가치'!$B$2:$L$6,H$2,0)*$E42)</f>
        <v>70.875</v>
      </c>
      <c r="I42">
        <f>VLOOKUP($F42,'(참고)타워 스텟 가치'!$B$2:$L$6,I$2,0)+(VLOOKUP($F42,'(참고)타워 스텟 가치'!$B$2:$L$6,I$2,0)*$E42)</f>
        <v>14.174999999999999</v>
      </c>
      <c r="J42">
        <f>VLOOKUP($F42,'(참고)타워 스텟 가치'!$B$2:$L$6,J$2,0)+(VLOOKUP($F42,'(참고)타워 스텟 가치'!$B$2:$L$6,J$2,0)*$E42)</f>
        <v>21000</v>
      </c>
      <c r="K42">
        <f>VLOOKUP($F42,'(참고)타워 스텟 가치'!$B$2:$L$6,K$2,0)+(VLOOKUP($F42,'(참고)타워 스텟 가치'!$B$2:$L$6,K$2,0)*$E42)</f>
        <v>283.5</v>
      </c>
      <c r="L42">
        <f>VLOOKUP($F42,'(참고)타워 스텟 가치'!$B$2:$L$6,L$2,0)+(VLOOKUP($F42,'(참고)타워 스텟 가치'!$B$2:$L$6,L$2,0)*$E42)</f>
        <v>4.7249999999999996</v>
      </c>
      <c r="M42">
        <f>VLOOKUP($F42,'(참고)타워 스텟 가치'!$B$2:$L$6,M$2,0)+(VLOOKUP($F42,'(참고)타워 스텟 가치'!$B$2:$L$6,M$2,0)*$E42)</f>
        <v>1.2599999999999998</v>
      </c>
      <c r="N42">
        <f>VLOOKUP($F42,'(참고)타워 스텟 가치'!$B$2:$L$6,N$2,0)+(VLOOKUP($F42,'(참고)타워 스텟 가치'!$B$2:$L$6,N$2,0)*$E42)</f>
        <v>0</v>
      </c>
      <c r="O42">
        <f>VLOOKUP($F42,'(참고)타워 스텟 가치'!$B$2:$L$6,O$2,0)+(VLOOKUP($F42,'(참고)타워 스텟 가치'!$B$2:$L$6,O$2,0)*$E42)</f>
        <v>0</v>
      </c>
      <c r="P42">
        <f>VLOOKUP($F42,'(참고)타워 스텟 가치'!$B$2:$L$6,P$2,0)+(VLOOKUP($F42,'(참고)타워 스텟 가치'!$B$2:$L$6,P$2,0)*$E42)</f>
        <v>2.9399999999999995</v>
      </c>
      <c r="Q42">
        <f>SUM('스테이지별 몬스터 스텟'!H42*'(참고)타워 스텟 가치'!$Q$17,'스테이지별 몬스터 스텟'!I42*'(참고)타워 스텟 가치'!$R$17,'스테이지별 몬스터 스텟'!J42*'(참고)타워 스텟 가치'!$S$17,'스테이지별 몬스터 스텟'!K42*'(참고)타워 스텟 가치'!$T$17,'스테이지별 몬스터 스텟'!L42*'(참고)타워 스텟 가치'!$U$17,'스테이지별 몬스터 스텟'!M42*'(참고)타워 스텟 가치'!$V$17,'스테이지별 몬스터 스텟'!N42*'(참고)타워 스텟 가치'!$W$17,'스테이지별 몬스터 스텟'!O42*'(참고)타워 스텟 가치'!$X$17,'스테이지별 몬스터 스텟'!P42*'(참고)타워 스텟 가치'!$Y$17)</f>
        <v>32246.602500000001</v>
      </c>
      <c r="R42">
        <v>1</v>
      </c>
      <c r="S42">
        <f>VLOOKUP($F42,'(참고)타워 스텟 가치'!$B$7:$L$11,S$2,0)+(VLOOKUP($F42,'(참고)타워 스텟 가치'!$B$7:$L$11,S$2,0)*$E42)</f>
        <v>23.625</v>
      </c>
      <c r="T42">
        <f>VLOOKUP($F42,'(참고)타워 스텟 가치'!$B$7:$L$11,T$2,0)+(VLOOKUP($F42,'(참고)타워 스텟 가치'!$B$7:$L$11,T$2,0)*$E42)</f>
        <v>42.524999999999999</v>
      </c>
      <c r="U42">
        <f>VLOOKUP($F42,'(참고)타워 스텟 가치'!$B$7:$L$11,U$2,0)+(VLOOKUP($F42,'(참고)타워 스텟 가치'!$B$7:$L$11,U$2,0)*$E42)</f>
        <v>21000</v>
      </c>
      <c r="V42">
        <f>VLOOKUP($F42,'(참고)타워 스텟 가치'!$B$7:$L$11,V$2,0)+(VLOOKUP($F42,'(참고)타워 스텟 가치'!$B$7:$L$11,V$2,0)*$E42)</f>
        <v>283.5</v>
      </c>
      <c r="W42">
        <f>VLOOKUP($F42,'(참고)타워 스텟 가치'!$B$7:$L$11,W$2,0)+(VLOOKUP($F42,'(참고)타워 스텟 가치'!$B$7:$L$11,W$2,0)*$E42)</f>
        <v>4.7249999999999996</v>
      </c>
      <c r="X42">
        <f>VLOOKUP($F42,'(참고)타워 스텟 가치'!$B$7:$L$11,X$2,0)+(VLOOKUP($F42,'(참고)타워 스텟 가치'!$B$7:$L$11,X$2,0)*$E42)</f>
        <v>1.2599999999999998</v>
      </c>
      <c r="Y42">
        <f>VLOOKUP($F42,'(참고)타워 스텟 가치'!$B$7:$L$11,Y$2,0)+(VLOOKUP($F42,'(참고)타워 스텟 가치'!$B$7:$L$11,Y$2,0)*$E42)</f>
        <v>0</v>
      </c>
      <c r="Z42">
        <f>VLOOKUP($F42,'(참고)타워 스텟 가치'!$B$7:$L$11,Z$2,0)+(VLOOKUP($F42,'(참고)타워 스텟 가치'!$B$7:$L$11,Z$2,0)*$E42)</f>
        <v>0</v>
      </c>
      <c r="AA42">
        <f>VLOOKUP($F42,'(참고)타워 스텟 가치'!$B$7:$L$11,AA$2,0)+(VLOOKUP($F42,'(참고)타워 스텟 가치'!$B$7:$L$11,AA$2,0)*$E42)</f>
        <v>2.9399999999999995</v>
      </c>
      <c r="AB42">
        <f>SUM('스테이지별 몬스터 스텟'!S42*'(참고)타워 스텟 가치'!$Q$17,'스테이지별 몬스터 스텟'!T42*'(참고)타워 스텟 가치'!$R$17,'스테이지별 몬스터 스텟'!U42*'(참고)타워 스텟 가치'!$S$17,'스테이지별 몬스터 스텟'!V42*'(참고)타워 스텟 가치'!$T$17,'스테이지별 몬스터 스텟'!W42*'(참고)타워 스텟 가치'!$U$17,'스테이지별 몬스터 스텟'!X42*'(참고)타워 스텟 가치'!$V$17,'스테이지별 몬스터 스텟'!Y42*'(참고)타워 스텟 가치'!$W$17,'스테이지별 몬스터 스텟'!Z42*'(참고)타워 스텟 가치'!$X$17,'스테이지별 몬스터 스텟'!AA42*'(참고)타워 스텟 가치'!$Y$17)</f>
        <v>32194.627499999999</v>
      </c>
      <c r="AC42">
        <v>2</v>
      </c>
      <c r="AD42">
        <f>VLOOKUP($F42,'(참고)타워 스텟 가치'!$B$12:$L$16,AD$2,0)+(VLOOKUP($F42,'(참고)타워 스텟 가치'!$B$12:$L$16,AD$2,0)*$E42)</f>
        <v>23.625</v>
      </c>
      <c r="AE42">
        <f>VLOOKUP($F42,'(참고)타워 스텟 가치'!$B$12:$L$16,AE$2,0)+(VLOOKUP($F42,'(참고)타워 스텟 가치'!$B$12:$L$16,AE$2,0)*$E42)</f>
        <v>28.349999999999998</v>
      </c>
      <c r="AF42">
        <f>VLOOKUP($F42,'(참고)타워 스텟 가치'!$B$12:$L$16,AF$2,0)+(VLOOKUP($F42,'(참고)타워 스텟 가치'!$B$12:$L$16,AF$2,0)*$E42)</f>
        <v>21000</v>
      </c>
      <c r="AG42">
        <f>VLOOKUP($F42,'(참고)타워 스텟 가치'!$B$12:$L$16,AG$2,0)+(VLOOKUP($F42,'(참고)타워 스텟 가치'!$B$12:$L$16,AG$2,0)*$E42)</f>
        <v>141.75</v>
      </c>
      <c r="AH42">
        <f>VLOOKUP($F42,'(참고)타워 스텟 가치'!$B$12:$L$16,AH$2,0)+(VLOOKUP($F42,'(참고)타워 스텟 가치'!$B$12:$L$16,AH$2,0)*$E42)</f>
        <v>4.7249999999999996</v>
      </c>
      <c r="AI42">
        <f>VLOOKUP($F42,'(참고)타워 스텟 가치'!$B$12:$L$16,AI$2,0)+(VLOOKUP($F42,'(참고)타워 스텟 가치'!$B$12:$L$16,AI$2,0)*$E42)</f>
        <v>1.2599999999999998</v>
      </c>
      <c r="AJ42">
        <f>VLOOKUP($F42,'(참고)타워 스텟 가치'!$B$12:$L$16,AJ$2,0)+(VLOOKUP($F42,'(참고)타워 스텟 가치'!$B$12:$L$16,AJ$2,0)*$E42)</f>
        <v>0</v>
      </c>
      <c r="AK42">
        <f>VLOOKUP($F42,'(참고)타워 스텟 가치'!$B$12:$L$16,AK$2,0)+(VLOOKUP($F42,'(참고)타워 스텟 가치'!$B$12:$L$16,AK$2,0)*$E42)</f>
        <v>0</v>
      </c>
      <c r="AL42">
        <f>VLOOKUP($F42,'(참고)타워 스텟 가치'!$B$12:$L$16,AL$2,0)+(VLOOKUP($F42,'(참고)타워 스텟 가치'!$B$12:$L$16,AL$2,0)*$E42)</f>
        <v>5.879999999999999</v>
      </c>
      <c r="AM42">
        <f>SUM('스테이지별 몬스터 스텟'!AD42*'(참고)타워 스텟 가치'!$Q$17,'스테이지별 몬스터 스텟'!AE42*'(참고)타워 스텟 가치'!$R$17,'스테이지별 몬스터 스텟'!AF42*'(참고)타워 스텟 가치'!$S$17,'스테이지별 몬스터 스텟'!AG42*'(참고)타워 스텟 가치'!$T$17,'스테이지별 몬스터 스텟'!AH42*'(참고)타워 스텟 가치'!$U$17,'스테이지별 몬스터 스텟'!AI42*'(참고)타워 스텟 가치'!$V$17,'스테이지별 몬스터 스텟'!AJ42*'(참고)타워 스텟 가치'!$W$17,'스테이지별 몬스터 스텟'!AK42*'(참고)타워 스텟 가치'!$X$17,'스테이지별 몬스터 스텟'!AL42*'(참고)타워 스텟 가치'!$Y$17)</f>
        <v>31895.744999999999</v>
      </c>
      <c r="AN42">
        <v>3</v>
      </c>
    </row>
    <row r="43" spans="3:40" x14ac:dyDescent="0.3">
      <c r="C43">
        <v>4</v>
      </c>
      <c r="D43">
        <f t="shared" si="2"/>
        <v>8</v>
      </c>
      <c r="E43" s="52">
        <f>VLOOKUP(D43,'스테이지별 난이도 설정'!B:C,2,0)</f>
        <v>3.1999999999999997</v>
      </c>
      <c r="F43" t="str">
        <f t="shared" si="3"/>
        <v>유니크</v>
      </c>
      <c r="G43">
        <f t="shared" si="0"/>
        <v>6</v>
      </c>
      <c r="H43">
        <f>VLOOKUP($F43,'(참고)타워 스텟 가치'!$B$2:$L$6,H$2,0)+(VLOOKUP($F43,'(참고)타워 스텟 가치'!$B$2:$L$6,H$2,0)*$E43)</f>
        <v>106.3125</v>
      </c>
      <c r="I43">
        <f>VLOOKUP($F43,'(참고)타워 스텟 가치'!$B$2:$L$6,I$2,0)+(VLOOKUP($F43,'(참고)타워 스텟 가치'!$B$2:$L$6,I$2,0)*$E43)</f>
        <v>21.262499999999999</v>
      </c>
      <c r="J43">
        <f>VLOOKUP($F43,'(참고)타워 스텟 가치'!$B$2:$L$6,J$2,0)+(VLOOKUP($F43,'(참고)타워 스텟 가치'!$B$2:$L$6,J$2,0)*$E43)</f>
        <v>21000</v>
      </c>
      <c r="K43">
        <f>VLOOKUP($F43,'(참고)타워 스텟 가치'!$B$2:$L$6,K$2,0)+(VLOOKUP($F43,'(참고)타워 스텟 가치'!$B$2:$L$6,K$2,0)*$E43)</f>
        <v>425.25</v>
      </c>
      <c r="L43">
        <f>VLOOKUP($F43,'(참고)타워 스텟 가치'!$B$2:$L$6,L$2,0)+(VLOOKUP($F43,'(참고)타워 스텟 가치'!$B$2:$L$6,L$2,0)*$E43)</f>
        <v>7.0874999999999995</v>
      </c>
      <c r="M43">
        <f>VLOOKUP($F43,'(참고)타워 스텟 가치'!$B$2:$L$6,M$2,0)+(VLOOKUP($F43,'(참고)타워 스텟 가치'!$B$2:$L$6,M$2,0)*$E43)</f>
        <v>1.2599999999999998</v>
      </c>
      <c r="N43">
        <f>VLOOKUP($F43,'(참고)타워 스텟 가치'!$B$2:$L$6,N$2,0)+(VLOOKUP($F43,'(참고)타워 스텟 가치'!$B$2:$L$6,N$2,0)*$E43)</f>
        <v>0</v>
      </c>
      <c r="O43">
        <f>VLOOKUP($F43,'(참고)타워 스텟 가치'!$B$2:$L$6,O$2,0)+(VLOOKUP($F43,'(참고)타워 스텟 가치'!$B$2:$L$6,O$2,0)*$E43)</f>
        <v>0</v>
      </c>
      <c r="P43">
        <f>VLOOKUP($F43,'(참고)타워 스텟 가치'!$B$2:$L$6,P$2,0)+(VLOOKUP($F43,'(참고)타워 스텟 가치'!$B$2:$L$6,P$2,0)*$E43)</f>
        <v>4.1999999999999993</v>
      </c>
      <c r="Q43">
        <f>SUM('스테이지별 몬스터 스텟'!H43*'(참고)타워 스텟 가치'!$Q$17,'스테이지별 몬스터 스텟'!I43*'(참고)타워 스텟 가치'!$R$17,'스테이지별 몬스터 스텟'!J43*'(참고)타워 스텟 가치'!$S$17,'스테이지별 몬스터 스텟'!K43*'(참고)타워 스텟 가치'!$T$17,'스테이지별 몬스터 스텟'!L43*'(참고)타워 스텟 가치'!$U$17,'스테이지별 몬스터 스텟'!M43*'(참고)타워 스텟 가치'!$V$17,'스테이지별 몬스터 스텟'!N43*'(참고)타워 스텟 가치'!$W$17,'스테이지별 몬스터 스텟'!O43*'(참고)타워 스텟 가치'!$X$17,'스테이지별 몬스터 스텟'!P43*'(참고)타워 스텟 가치'!$Y$17)</f>
        <v>32618.853749999998</v>
      </c>
      <c r="R43">
        <v>1</v>
      </c>
      <c r="S43">
        <f>VLOOKUP($F43,'(참고)타워 스텟 가치'!$B$7:$L$11,S$2,0)+(VLOOKUP($F43,'(참고)타워 스텟 가치'!$B$7:$L$11,S$2,0)*$E43)</f>
        <v>35.4375</v>
      </c>
      <c r="T43">
        <f>VLOOKUP($F43,'(참고)타워 스텟 가치'!$B$7:$L$11,T$2,0)+(VLOOKUP($F43,'(참고)타워 스텟 가치'!$B$7:$L$11,T$2,0)*$E43)</f>
        <v>63.787499999999994</v>
      </c>
      <c r="U43">
        <f>VLOOKUP($F43,'(참고)타워 스텟 가치'!$B$7:$L$11,U$2,0)+(VLOOKUP($F43,'(참고)타워 스텟 가치'!$B$7:$L$11,U$2,0)*$E43)</f>
        <v>21000</v>
      </c>
      <c r="V43">
        <f>VLOOKUP($F43,'(참고)타워 스텟 가치'!$B$7:$L$11,V$2,0)+(VLOOKUP($F43,'(참고)타워 스텟 가치'!$B$7:$L$11,V$2,0)*$E43)</f>
        <v>425.25</v>
      </c>
      <c r="W43">
        <f>VLOOKUP($F43,'(참고)타워 스텟 가치'!$B$7:$L$11,W$2,0)+(VLOOKUP($F43,'(참고)타워 스텟 가치'!$B$7:$L$11,W$2,0)*$E43)</f>
        <v>7.0874999999999995</v>
      </c>
      <c r="X43">
        <f>VLOOKUP($F43,'(참고)타워 스텟 가치'!$B$7:$L$11,X$2,0)+(VLOOKUP($F43,'(참고)타워 스텟 가치'!$B$7:$L$11,X$2,0)*$E43)</f>
        <v>1.2599999999999998</v>
      </c>
      <c r="Y43">
        <f>VLOOKUP($F43,'(참고)타워 스텟 가치'!$B$7:$L$11,Y$2,0)+(VLOOKUP($F43,'(참고)타워 스텟 가치'!$B$7:$L$11,Y$2,0)*$E43)</f>
        <v>0</v>
      </c>
      <c r="Z43">
        <f>VLOOKUP($F43,'(참고)타워 스텟 가치'!$B$7:$L$11,Z$2,0)+(VLOOKUP($F43,'(참고)타워 스텟 가치'!$B$7:$L$11,Z$2,0)*$E43)</f>
        <v>0</v>
      </c>
      <c r="AA43">
        <f>VLOOKUP($F43,'(참고)타워 스텟 가치'!$B$7:$L$11,AA$2,0)+(VLOOKUP($F43,'(참고)타워 스텟 가치'!$B$7:$L$11,AA$2,0)*$E43)</f>
        <v>4.1999999999999993</v>
      </c>
      <c r="AB43">
        <f>SUM('스테이지별 몬스터 스텟'!S43*'(참고)타워 스텟 가치'!$Q$17,'스테이지별 몬스터 스텟'!T43*'(참고)타워 스텟 가치'!$R$17,'스테이지별 몬스터 스텟'!U43*'(참고)타워 스텟 가치'!$S$17,'스테이지별 몬스터 스텟'!V43*'(참고)타워 스텟 가치'!$T$17,'스테이지별 몬스터 스텟'!W43*'(참고)타워 스텟 가치'!$U$17,'스테이지별 몬스터 스텟'!X43*'(참고)타워 스텟 가치'!$V$17,'스테이지별 몬스터 스텟'!Y43*'(참고)타워 스텟 가치'!$W$17,'스테이지별 몬스터 스텟'!Z43*'(참고)타워 스텟 가치'!$X$17,'스테이지별 몬스터 스텟'!AA43*'(참고)타워 스텟 가치'!$Y$17)</f>
        <v>32540.891250000001</v>
      </c>
      <c r="AC43">
        <v>2</v>
      </c>
      <c r="AD43">
        <f>VLOOKUP($F43,'(참고)타워 스텟 가치'!$B$12:$L$16,AD$2,0)+(VLOOKUP($F43,'(참고)타워 스텟 가치'!$B$12:$L$16,AD$2,0)*$E43)</f>
        <v>35.4375</v>
      </c>
      <c r="AE43">
        <f>VLOOKUP($F43,'(참고)타워 스텟 가치'!$B$12:$L$16,AE$2,0)+(VLOOKUP($F43,'(참고)타워 스텟 가치'!$B$12:$L$16,AE$2,0)*$E43)</f>
        <v>42.524999999999999</v>
      </c>
      <c r="AF43">
        <f>VLOOKUP($F43,'(참고)타워 스텟 가치'!$B$12:$L$16,AF$2,0)+(VLOOKUP($F43,'(참고)타워 스텟 가치'!$B$12:$L$16,AF$2,0)*$E43)</f>
        <v>21000</v>
      </c>
      <c r="AG43">
        <f>VLOOKUP($F43,'(참고)타워 스텟 가치'!$B$12:$L$16,AG$2,0)+(VLOOKUP($F43,'(참고)타워 스텟 가치'!$B$12:$L$16,AG$2,0)*$E43)</f>
        <v>212.625</v>
      </c>
      <c r="AH43">
        <f>VLOOKUP($F43,'(참고)타워 스텟 가치'!$B$12:$L$16,AH$2,0)+(VLOOKUP($F43,'(참고)타워 스텟 가치'!$B$12:$L$16,AH$2,0)*$E43)</f>
        <v>7.0874999999999995</v>
      </c>
      <c r="AI43">
        <f>VLOOKUP($F43,'(참고)타워 스텟 가치'!$B$12:$L$16,AI$2,0)+(VLOOKUP($F43,'(참고)타워 스텟 가치'!$B$12:$L$16,AI$2,0)*$E43)</f>
        <v>1.2599999999999998</v>
      </c>
      <c r="AJ43">
        <f>VLOOKUP($F43,'(참고)타워 스텟 가치'!$B$12:$L$16,AJ$2,0)+(VLOOKUP($F43,'(참고)타워 스텟 가치'!$B$12:$L$16,AJ$2,0)*$E43)</f>
        <v>0</v>
      </c>
      <c r="AK43">
        <f>VLOOKUP($F43,'(참고)타워 스텟 가치'!$B$12:$L$16,AK$2,0)+(VLOOKUP($F43,'(참고)타워 스텟 가치'!$B$12:$L$16,AK$2,0)*$E43)</f>
        <v>0</v>
      </c>
      <c r="AL43">
        <f>VLOOKUP($F43,'(참고)타워 스텟 가치'!$B$12:$L$16,AL$2,0)+(VLOOKUP($F43,'(참고)타워 스텟 가치'!$B$12:$L$16,AL$2,0)*$E43)</f>
        <v>8.3999999999999986</v>
      </c>
      <c r="AM43">
        <f>SUM('스테이지별 몬스터 스텟'!AD43*'(참고)타워 스텟 가치'!$Q$17,'스테이지별 몬스터 스텟'!AE43*'(참고)타워 스텟 가치'!$R$17,'스테이지별 몬스터 스텟'!AF43*'(참고)타워 스텟 가치'!$S$17,'스테이지별 몬스터 스텟'!AG43*'(참고)타워 스텟 가치'!$T$17,'스테이지별 몬스터 스텟'!AH43*'(참고)타워 스텟 가치'!$U$17,'스테이지별 몬스터 스텟'!AI43*'(참고)타워 스텟 가치'!$V$17,'스테이지별 몬스터 스텟'!AJ43*'(참고)타워 스텟 가치'!$W$17,'스테이지별 몬스터 스텟'!AK43*'(참고)타워 스텟 가치'!$X$17,'스테이지별 몬스터 스텟'!AL43*'(참고)타워 스텟 가치'!$Y$17)</f>
        <v>32092.147499999995</v>
      </c>
      <c r="AN43">
        <v>3</v>
      </c>
    </row>
    <row r="44" spans="3:40" x14ac:dyDescent="0.3">
      <c r="C44">
        <v>5</v>
      </c>
      <c r="D44">
        <f t="shared" si="2"/>
        <v>8</v>
      </c>
      <c r="E44" s="52">
        <f>VLOOKUP(D44,'스테이지별 난이도 설정'!B:C,2,0)</f>
        <v>3.1999999999999997</v>
      </c>
      <c r="F44" t="str">
        <f t="shared" si="3"/>
        <v>스페셜</v>
      </c>
      <c r="G44">
        <f t="shared" si="0"/>
        <v>6</v>
      </c>
      <c r="H44">
        <f>VLOOKUP($F44,'(참고)타워 스텟 가치'!$B$2:$L$6,H$2,0)+(VLOOKUP($F44,'(참고)타워 스텟 가치'!$B$2:$L$6,H$2,0)*$E44)</f>
        <v>159.46875</v>
      </c>
      <c r="I44">
        <f>VLOOKUP($F44,'(참고)타워 스텟 가치'!$B$2:$L$6,I$2,0)+(VLOOKUP($F44,'(참고)타워 스텟 가치'!$B$2:$L$6,I$2,0)*$E44)</f>
        <v>31.893749999999997</v>
      </c>
      <c r="J44">
        <f>VLOOKUP($F44,'(참고)타워 스텟 가치'!$B$2:$L$6,J$2,0)+(VLOOKUP($F44,'(참고)타워 스텟 가치'!$B$2:$L$6,J$2,0)*$E44)</f>
        <v>21000</v>
      </c>
      <c r="K44">
        <f>VLOOKUP($F44,'(참고)타워 스텟 가치'!$B$2:$L$6,K$2,0)+(VLOOKUP($F44,'(참고)타워 스텟 가치'!$B$2:$L$6,K$2,0)*$E44)</f>
        <v>637.875</v>
      </c>
      <c r="L44">
        <f>VLOOKUP($F44,'(참고)타워 스텟 가치'!$B$2:$L$6,L$2,0)+(VLOOKUP($F44,'(참고)타워 스텟 가치'!$B$2:$L$6,L$2,0)*$E44)</f>
        <v>10.63125</v>
      </c>
      <c r="M44">
        <f>VLOOKUP($F44,'(참고)타워 스텟 가치'!$B$2:$L$6,M$2,0)+(VLOOKUP($F44,'(참고)타워 스텟 가치'!$B$2:$L$6,M$2,0)*$E44)</f>
        <v>1.2599999999999998</v>
      </c>
      <c r="N44">
        <f>VLOOKUP($F44,'(참고)타워 스텟 가치'!$B$2:$L$6,N$2,0)+(VLOOKUP($F44,'(참고)타워 스텟 가치'!$B$2:$L$6,N$2,0)*$E44)</f>
        <v>0</v>
      </c>
      <c r="O44">
        <f>VLOOKUP($F44,'(참고)타워 스텟 가치'!$B$2:$L$6,O$2,0)+(VLOOKUP($F44,'(참고)타워 스텟 가치'!$B$2:$L$6,O$2,0)*$E44)</f>
        <v>0</v>
      </c>
      <c r="P44">
        <f>VLOOKUP($F44,'(참고)타워 스텟 가치'!$B$2:$L$6,P$2,0)+(VLOOKUP($F44,'(참고)타워 스텟 가치'!$B$2:$L$6,P$2,0)*$E44)</f>
        <v>4.1999999999999993</v>
      </c>
      <c r="Q44">
        <f>SUM('스테이지별 몬스터 스텟'!H44*'(참고)타워 스텟 가치'!$Q$17,'스테이지별 몬스터 스텟'!I44*'(참고)타워 스텟 가치'!$R$17,'스테이지별 몬스터 스텟'!J44*'(참고)타워 스텟 가치'!$S$17,'스테이지별 몬스터 스텟'!K44*'(참고)타워 스텟 가치'!$T$17,'스테이지별 몬스터 스텟'!L44*'(참고)타워 스텟 가치'!$U$17,'스테이지별 몬스터 스텟'!M44*'(참고)타워 스텟 가치'!$V$17,'스테이지별 몬스터 스텟'!N44*'(참고)타워 스텟 가치'!$W$17,'스테이지별 몬스터 스텟'!O44*'(참고)타워 스텟 가치'!$X$17,'스테이지별 몬스터 스텟'!P44*'(참고)타워 스텟 가치'!$Y$17)</f>
        <v>33173.450624999998</v>
      </c>
      <c r="R44">
        <v>1</v>
      </c>
      <c r="S44">
        <f>VLOOKUP($F44,'(참고)타워 스텟 가치'!$B$7:$L$11,S$2,0)+(VLOOKUP($F44,'(참고)타워 스텟 가치'!$B$7:$L$11,S$2,0)*$E44)</f>
        <v>53.15625</v>
      </c>
      <c r="T44">
        <f>VLOOKUP($F44,'(참고)타워 스텟 가치'!$B$7:$L$11,T$2,0)+(VLOOKUP($F44,'(참고)타워 스텟 가치'!$B$7:$L$11,T$2,0)*$E44)</f>
        <v>95.681249999999991</v>
      </c>
      <c r="U44">
        <f>VLOOKUP($F44,'(참고)타워 스텟 가치'!$B$7:$L$11,U$2,0)+(VLOOKUP($F44,'(참고)타워 스텟 가치'!$B$7:$L$11,U$2,0)*$E44)</f>
        <v>21000</v>
      </c>
      <c r="V44">
        <f>VLOOKUP($F44,'(참고)타워 스텟 가치'!$B$7:$L$11,V$2,0)+(VLOOKUP($F44,'(참고)타워 스텟 가치'!$B$7:$L$11,V$2,0)*$E44)</f>
        <v>637.875</v>
      </c>
      <c r="W44">
        <f>VLOOKUP($F44,'(참고)타워 스텟 가치'!$B$7:$L$11,W$2,0)+(VLOOKUP($F44,'(참고)타워 스텟 가치'!$B$7:$L$11,W$2,0)*$E44)</f>
        <v>10.63125</v>
      </c>
      <c r="X44">
        <f>VLOOKUP($F44,'(참고)타워 스텟 가치'!$B$7:$L$11,X$2,0)+(VLOOKUP($F44,'(참고)타워 스텟 가치'!$B$7:$L$11,X$2,0)*$E44)</f>
        <v>1.2599999999999998</v>
      </c>
      <c r="Y44">
        <f>VLOOKUP($F44,'(참고)타워 스텟 가치'!$B$7:$L$11,Y$2,0)+(VLOOKUP($F44,'(참고)타워 스텟 가치'!$B$7:$L$11,Y$2,0)*$E44)</f>
        <v>0</v>
      </c>
      <c r="Z44">
        <f>VLOOKUP($F44,'(참고)타워 스텟 가치'!$B$7:$L$11,Z$2,0)+(VLOOKUP($F44,'(참고)타워 스텟 가치'!$B$7:$L$11,Z$2,0)*$E44)</f>
        <v>0</v>
      </c>
      <c r="AA44">
        <f>VLOOKUP($F44,'(참고)타워 스텟 가치'!$B$7:$L$11,AA$2,0)+(VLOOKUP($F44,'(참고)타워 스텟 가치'!$B$7:$L$11,AA$2,0)*$E44)</f>
        <v>4.1999999999999993</v>
      </c>
      <c r="AB44">
        <f>SUM('스테이지별 몬스터 스텟'!S44*'(참고)타워 스텟 가치'!$Q$17,'스테이지별 몬스터 스텟'!T44*'(참고)타워 스텟 가치'!$R$17,'스테이지별 몬스터 스텟'!U44*'(참고)타워 스텟 가치'!$S$17,'스테이지별 몬스터 스텟'!V44*'(참고)타워 스텟 가치'!$T$17,'스테이지별 몬스터 스텟'!W44*'(참고)타워 스텟 가치'!$U$17,'스테이지별 몬스터 스텟'!X44*'(참고)타워 스텟 가치'!$V$17,'스테이지별 몬스터 스텟'!Y44*'(참고)타워 스텟 가치'!$W$17,'스테이지별 몬스터 스텟'!Z44*'(참고)타워 스텟 가치'!$X$17,'스테이지별 몬스터 스텟'!AA44*'(참고)타워 스텟 가치'!$Y$17)</f>
        <v>33056.506874999999</v>
      </c>
      <c r="AC44">
        <v>2</v>
      </c>
      <c r="AD44">
        <f>VLOOKUP($F44,'(참고)타워 스텟 가치'!$B$12:$L$16,AD$2,0)+(VLOOKUP($F44,'(참고)타워 스텟 가치'!$B$12:$L$16,AD$2,0)*$E44)</f>
        <v>53.15625</v>
      </c>
      <c r="AE44">
        <f>VLOOKUP($F44,'(참고)타워 스텟 가치'!$B$12:$L$16,AE$2,0)+(VLOOKUP($F44,'(참고)타워 스텟 가치'!$B$12:$L$16,AE$2,0)*$E44)</f>
        <v>63.787499999999994</v>
      </c>
      <c r="AF44">
        <f>VLOOKUP($F44,'(참고)타워 스텟 가치'!$B$12:$L$16,AF$2,0)+(VLOOKUP($F44,'(참고)타워 스텟 가치'!$B$12:$L$16,AF$2,0)*$E44)</f>
        <v>21000</v>
      </c>
      <c r="AG44">
        <f>VLOOKUP($F44,'(참고)타워 스텟 가치'!$B$12:$L$16,AG$2,0)+(VLOOKUP($F44,'(참고)타워 스텟 가치'!$B$12:$L$16,AG$2,0)*$E44)</f>
        <v>318.9375</v>
      </c>
      <c r="AH44">
        <f>VLOOKUP($F44,'(참고)타워 스텟 가치'!$B$12:$L$16,AH$2,0)+(VLOOKUP($F44,'(참고)타워 스텟 가치'!$B$12:$L$16,AH$2,0)*$E44)</f>
        <v>10.63125</v>
      </c>
      <c r="AI44">
        <f>VLOOKUP($F44,'(참고)타워 스텟 가치'!$B$12:$L$16,AI$2,0)+(VLOOKUP($F44,'(참고)타워 스텟 가치'!$B$12:$L$16,AI$2,0)*$E44)</f>
        <v>1.2599999999999998</v>
      </c>
      <c r="AJ44">
        <f>VLOOKUP($F44,'(참고)타워 스텟 가치'!$B$12:$L$16,AJ$2,0)+(VLOOKUP($F44,'(참고)타워 스텟 가치'!$B$12:$L$16,AJ$2,0)*$E44)</f>
        <v>0</v>
      </c>
      <c r="AK44">
        <f>VLOOKUP($F44,'(참고)타워 스텟 가치'!$B$12:$L$16,AK$2,0)+(VLOOKUP($F44,'(참고)타워 스텟 가치'!$B$12:$L$16,AK$2,0)*$E44)</f>
        <v>0</v>
      </c>
      <c r="AL44">
        <f>VLOOKUP($F44,'(참고)타워 스텟 가치'!$B$12:$L$16,AL$2,0)+(VLOOKUP($F44,'(참고)타워 스텟 가치'!$B$12:$L$16,AL$2,0)*$E44)</f>
        <v>8.3999999999999986</v>
      </c>
      <c r="AM44">
        <f>SUM('스테이지별 몬스터 스텟'!AD44*'(참고)타워 스텟 가치'!$Q$17,'스테이지별 몬스터 스텟'!AE44*'(참고)타워 스텟 가치'!$R$17,'스테이지별 몬스터 스텟'!AF44*'(참고)타워 스텟 가치'!$S$17,'스테이지별 몬스터 스텟'!AG44*'(참고)타워 스텟 가치'!$T$17,'스테이지별 몬스터 스텟'!AH44*'(참고)타워 스텟 가치'!$U$17,'스테이지별 몬스터 스텟'!AI44*'(참고)타워 스텟 가치'!$V$17,'스테이지별 몬스터 스텟'!AJ44*'(참고)타워 스텟 가치'!$W$17,'스테이지별 몬스터 스텟'!AK44*'(참고)타워 스텟 가치'!$X$17,'스테이지별 몬스터 스텟'!AL44*'(참고)타워 스텟 가치'!$Y$17)</f>
        <v>32379.19125</v>
      </c>
      <c r="AN44">
        <v>3</v>
      </c>
    </row>
    <row r="45" spans="3:40" x14ac:dyDescent="0.3">
      <c r="C45">
        <v>1</v>
      </c>
      <c r="D45">
        <f t="shared" si="2"/>
        <v>9</v>
      </c>
      <c r="E45" s="52">
        <f>VLOOKUP(D45,'스테이지별 난이도 설정'!B:C,2,0)</f>
        <v>3.5999999999999996</v>
      </c>
      <c r="F45" t="str">
        <f t="shared" si="3"/>
        <v>일반</v>
      </c>
      <c r="G45">
        <f t="shared" si="0"/>
        <v>6</v>
      </c>
      <c r="H45">
        <f>VLOOKUP($F45,'(참고)타워 스텟 가치'!$B$2:$L$6,H$2,0)+(VLOOKUP($F45,'(참고)타워 스텟 가치'!$B$2:$L$6,H$2,0)*$E45)</f>
        <v>34.5</v>
      </c>
      <c r="I45">
        <f>VLOOKUP($F45,'(참고)타워 스텟 가치'!$B$2:$L$6,I$2,0)+(VLOOKUP($F45,'(참고)타워 스텟 가치'!$B$2:$L$6,I$2,0)*$E45)</f>
        <v>6.8999999999999995</v>
      </c>
      <c r="J45">
        <f>VLOOKUP($F45,'(참고)타워 스텟 가치'!$B$2:$L$6,J$2,0)+(VLOOKUP($F45,'(참고)타워 스텟 가치'!$B$2:$L$6,J$2,0)*$E45)</f>
        <v>23000</v>
      </c>
      <c r="K45">
        <f>VLOOKUP($F45,'(참고)타워 스텟 가치'!$B$2:$L$6,K$2,0)+(VLOOKUP($F45,'(참고)타워 스텟 가치'!$B$2:$L$6,K$2,0)*$E45)</f>
        <v>138</v>
      </c>
      <c r="L45">
        <f>VLOOKUP($F45,'(참고)타워 스텟 가치'!$B$2:$L$6,L$2,0)+(VLOOKUP($F45,'(참고)타워 스텟 가치'!$B$2:$L$6,L$2,0)*$E45)</f>
        <v>2.2999999999999998</v>
      </c>
      <c r="M45">
        <f>VLOOKUP($F45,'(참고)타워 스텟 가치'!$B$2:$L$6,M$2,0)+(VLOOKUP($F45,'(참고)타워 스텟 가치'!$B$2:$L$6,M$2,0)*$E45)</f>
        <v>1.38</v>
      </c>
      <c r="N45">
        <f>VLOOKUP($F45,'(참고)타워 스텟 가치'!$B$2:$L$6,N$2,0)+(VLOOKUP($F45,'(참고)타워 스텟 가치'!$B$2:$L$6,N$2,0)*$E45)</f>
        <v>0</v>
      </c>
      <c r="O45">
        <f>VLOOKUP($F45,'(참고)타워 스텟 가치'!$B$2:$L$6,O$2,0)+(VLOOKUP($F45,'(참고)타워 스텟 가치'!$B$2:$L$6,O$2,0)*$E45)</f>
        <v>0</v>
      </c>
      <c r="P45">
        <f>VLOOKUP($F45,'(참고)타워 스텟 가치'!$B$2:$L$6,P$2,0)+(VLOOKUP($F45,'(참고)타워 스텟 가치'!$B$2:$L$6,P$2,0)*$E45)</f>
        <v>3.2199999999999998</v>
      </c>
      <c r="Q45">
        <f>SUM('스테이지별 몬스터 스텟'!H45*'(참고)타워 스텟 가치'!$Q$17,'스테이지별 몬스터 스텟'!I45*'(참고)타워 스텟 가치'!$R$17,'스테이지별 몬스터 스텟'!J45*'(참고)타워 스텟 가치'!$S$17,'스테이지별 몬스터 스텟'!K45*'(참고)타워 스텟 가치'!$T$17,'스테이지별 몬스터 스텟'!L45*'(참고)타워 스텟 가치'!$U$17,'스테이지별 몬스터 스텟'!M45*'(참고)타워 스텟 가치'!$V$17,'스테이지별 몬스터 스텟'!N45*'(참고)타워 스텟 가치'!$W$17,'스테이지별 몬스터 스텟'!O45*'(참고)타워 스텟 가치'!$X$17,'스테이지별 몬스터 스텟'!P45*'(참고)타워 스텟 가치'!$Y$17)</f>
        <v>34867.769999999997</v>
      </c>
      <c r="R45">
        <v>1</v>
      </c>
      <c r="S45">
        <f>VLOOKUP($F45,'(참고)타워 스텟 가치'!$B$7:$L$11,S$2,0)+(VLOOKUP($F45,'(참고)타워 스텟 가치'!$B$7:$L$11,S$2,0)*$E45)</f>
        <v>11.5</v>
      </c>
      <c r="T45">
        <f>VLOOKUP($F45,'(참고)타워 스텟 가치'!$B$7:$L$11,T$2,0)+(VLOOKUP($F45,'(참고)타워 스텟 가치'!$B$7:$L$11,T$2,0)*$E45)</f>
        <v>20.7</v>
      </c>
      <c r="U45">
        <f>VLOOKUP($F45,'(참고)타워 스텟 가치'!$B$7:$L$11,U$2,0)+(VLOOKUP($F45,'(참고)타워 스텟 가치'!$B$7:$L$11,U$2,0)*$E45)</f>
        <v>23000</v>
      </c>
      <c r="V45">
        <f>VLOOKUP($F45,'(참고)타워 스텟 가치'!$B$7:$L$11,V$2,0)+(VLOOKUP($F45,'(참고)타워 스텟 가치'!$B$7:$L$11,V$2,0)*$E45)</f>
        <v>138</v>
      </c>
      <c r="W45">
        <f>VLOOKUP($F45,'(참고)타워 스텟 가치'!$B$7:$L$11,W$2,0)+(VLOOKUP($F45,'(참고)타워 스텟 가치'!$B$7:$L$11,W$2,0)*$E45)</f>
        <v>2.2999999999999998</v>
      </c>
      <c r="X45">
        <f>VLOOKUP($F45,'(참고)타워 스텟 가치'!$B$7:$L$11,X$2,0)+(VLOOKUP($F45,'(참고)타워 스텟 가치'!$B$7:$L$11,X$2,0)*$E45)</f>
        <v>1.38</v>
      </c>
      <c r="Y45">
        <f>VLOOKUP($F45,'(참고)타워 스텟 가치'!$B$7:$L$11,Y$2,0)+(VLOOKUP($F45,'(참고)타워 스텟 가치'!$B$7:$L$11,Y$2,0)*$E45)</f>
        <v>0</v>
      </c>
      <c r="Z45">
        <f>VLOOKUP($F45,'(참고)타워 스텟 가치'!$B$7:$L$11,Z$2,0)+(VLOOKUP($F45,'(참고)타워 스텟 가치'!$B$7:$L$11,Z$2,0)*$E45)</f>
        <v>0</v>
      </c>
      <c r="AA45">
        <f>VLOOKUP($F45,'(참고)타워 스텟 가치'!$B$7:$L$11,AA$2,0)+(VLOOKUP($F45,'(참고)타워 스텟 가치'!$B$7:$L$11,AA$2,0)*$E45)</f>
        <v>3.2199999999999998</v>
      </c>
      <c r="AB45">
        <f>SUM('스테이지별 몬스터 스텟'!S45*'(참고)타워 스텟 가치'!$Q$17,'스테이지별 몬스터 스텟'!T45*'(참고)타워 스텟 가치'!$R$17,'스테이지별 몬스터 스텟'!U45*'(참고)타워 스텟 가치'!$S$17,'스테이지별 몬스터 스텟'!V45*'(참고)타워 스텟 가치'!$T$17,'스테이지별 몬스터 스텟'!W45*'(참고)타워 스텟 가치'!$U$17,'스테이지별 몬스터 스텟'!X45*'(참고)타워 스텟 가치'!$V$17,'스테이지별 몬스터 스텟'!Y45*'(참고)타워 스텟 가치'!$W$17,'스테이지별 몬스터 스텟'!Z45*'(참고)타워 스텟 가치'!$X$17,'스테이지별 몬스터 스텟'!AA45*'(참고)타워 스텟 가치'!$Y$17)</f>
        <v>34842.47</v>
      </c>
      <c r="AC45">
        <v>2</v>
      </c>
      <c r="AD45">
        <f>VLOOKUP($F45,'(참고)타워 스텟 가치'!$B$12:$L$16,AD$2,0)+(VLOOKUP($F45,'(참고)타워 스텟 가치'!$B$12:$L$16,AD$2,0)*$E45)</f>
        <v>11.5</v>
      </c>
      <c r="AE45">
        <f>VLOOKUP($F45,'(참고)타워 스텟 가치'!$B$12:$L$16,AE$2,0)+(VLOOKUP($F45,'(참고)타워 스텟 가치'!$B$12:$L$16,AE$2,0)*$E45)</f>
        <v>13.799999999999999</v>
      </c>
      <c r="AF45">
        <f>VLOOKUP($F45,'(참고)타워 스텟 가치'!$B$12:$L$16,AF$2,0)+(VLOOKUP($F45,'(참고)타워 스텟 가치'!$B$12:$L$16,AF$2,0)*$E45)</f>
        <v>23000</v>
      </c>
      <c r="AG45">
        <f>VLOOKUP($F45,'(참고)타워 스텟 가치'!$B$12:$L$16,AG$2,0)+(VLOOKUP($F45,'(참고)타워 스텟 가치'!$B$12:$L$16,AG$2,0)*$E45)</f>
        <v>69</v>
      </c>
      <c r="AH45">
        <f>VLOOKUP($F45,'(참고)타워 스텟 가치'!$B$12:$L$16,AH$2,0)+(VLOOKUP($F45,'(참고)타워 스텟 가치'!$B$12:$L$16,AH$2,0)*$E45)</f>
        <v>2.2999999999999998</v>
      </c>
      <c r="AI45">
        <f>VLOOKUP($F45,'(참고)타워 스텟 가치'!$B$12:$L$16,AI$2,0)+(VLOOKUP($F45,'(참고)타워 스텟 가치'!$B$12:$L$16,AI$2,0)*$E45)</f>
        <v>1.38</v>
      </c>
      <c r="AJ45">
        <f>VLOOKUP($F45,'(참고)타워 스텟 가치'!$B$12:$L$16,AJ$2,0)+(VLOOKUP($F45,'(참고)타워 스텟 가치'!$B$12:$L$16,AJ$2,0)*$E45)</f>
        <v>0</v>
      </c>
      <c r="AK45">
        <f>VLOOKUP($F45,'(참고)타워 스텟 가치'!$B$12:$L$16,AK$2,0)+(VLOOKUP($F45,'(참고)타워 스텟 가치'!$B$12:$L$16,AK$2,0)*$E45)</f>
        <v>0</v>
      </c>
      <c r="AL45">
        <f>VLOOKUP($F45,'(참고)타워 스텟 가치'!$B$12:$L$16,AL$2,0)+(VLOOKUP($F45,'(참고)타워 스텟 가치'!$B$12:$L$16,AL$2,0)*$E45)</f>
        <v>6.4399999999999995</v>
      </c>
      <c r="AM45">
        <f>SUM('스테이지별 몬스터 스텟'!AD45*'(참고)타워 스텟 가치'!$Q$17,'스테이지별 몬스터 스텟'!AE45*'(참고)타워 스텟 가치'!$R$17,'스테이지별 몬스터 스텟'!AF45*'(참고)타워 스텟 가치'!$S$17,'스테이지별 몬스터 스텟'!AG45*'(참고)타워 스텟 가치'!$T$17,'스테이지별 몬스터 스텟'!AH45*'(참고)타워 스텟 가치'!$U$17,'스테이지별 몬스터 스텟'!AI45*'(참고)타워 스텟 가치'!$V$17,'스테이지별 몬스터 스텟'!AJ45*'(참고)타워 스텟 가치'!$W$17,'스테이지별 몬스터 스텟'!AK45*'(참고)타워 스텟 가치'!$X$17,'스테이지별 몬스터 스텟'!AL45*'(참고)타워 스텟 가치'!$Y$17)</f>
        <v>34700.55999999999</v>
      </c>
      <c r="AN45">
        <v>3</v>
      </c>
    </row>
    <row r="46" spans="3:40" x14ac:dyDescent="0.3">
      <c r="C46">
        <v>2</v>
      </c>
      <c r="D46">
        <f t="shared" si="2"/>
        <v>9</v>
      </c>
      <c r="E46" s="52">
        <f>VLOOKUP(D46,'스테이지별 난이도 설정'!B:C,2,0)</f>
        <v>3.5999999999999996</v>
      </c>
      <c r="F46" t="str">
        <f t="shared" si="3"/>
        <v>레어</v>
      </c>
      <c r="G46">
        <f t="shared" si="0"/>
        <v>6</v>
      </c>
      <c r="H46">
        <f>VLOOKUP($F46,'(참고)타워 스텟 가치'!$B$2:$L$6,H$2,0)+(VLOOKUP($F46,'(참고)타워 스텟 가치'!$B$2:$L$6,H$2,0)*$E46)</f>
        <v>51.749999999999993</v>
      </c>
      <c r="I46">
        <f>VLOOKUP($F46,'(참고)타워 스텟 가치'!$B$2:$L$6,I$2,0)+(VLOOKUP($F46,'(참고)타워 스텟 가치'!$B$2:$L$6,I$2,0)*$E46)</f>
        <v>10.35</v>
      </c>
      <c r="J46">
        <f>VLOOKUP($F46,'(참고)타워 스텟 가치'!$B$2:$L$6,J$2,0)+(VLOOKUP($F46,'(참고)타워 스텟 가치'!$B$2:$L$6,J$2,0)*$E46)</f>
        <v>23000</v>
      </c>
      <c r="K46">
        <f>VLOOKUP($F46,'(참고)타워 스텟 가치'!$B$2:$L$6,K$2,0)+(VLOOKUP($F46,'(참고)타워 스텟 가치'!$B$2:$L$6,K$2,0)*$E46)</f>
        <v>206.99999999999997</v>
      </c>
      <c r="L46">
        <f>VLOOKUP($F46,'(참고)타워 스텟 가치'!$B$2:$L$6,L$2,0)+(VLOOKUP($F46,'(참고)타워 스텟 가치'!$B$2:$L$6,L$2,0)*$E46)</f>
        <v>3.4499999999999997</v>
      </c>
      <c r="M46">
        <f>VLOOKUP($F46,'(참고)타워 스텟 가치'!$B$2:$L$6,M$2,0)+(VLOOKUP($F46,'(참고)타워 스텟 가치'!$B$2:$L$6,M$2,0)*$E46)</f>
        <v>1.38</v>
      </c>
      <c r="N46">
        <f>VLOOKUP($F46,'(참고)타워 스텟 가치'!$B$2:$L$6,N$2,0)+(VLOOKUP($F46,'(참고)타워 스텟 가치'!$B$2:$L$6,N$2,0)*$E46)</f>
        <v>0</v>
      </c>
      <c r="O46">
        <f>VLOOKUP($F46,'(참고)타워 스텟 가치'!$B$2:$L$6,O$2,0)+(VLOOKUP($F46,'(참고)타워 스텟 가치'!$B$2:$L$6,O$2,0)*$E46)</f>
        <v>0</v>
      </c>
      <c r="P46">
        <f>VLOOKUP($F46,'(참고)타워 스텟 가치'!$B$2:$L$6,P$2,0)+(VLOOKUP($F46,'(참고)타워 스텟 가치'!$B$2:$L$6,P$2,0)*$E46)</f>
        <v>3.2199999999999998</v>
      </c>
      <c r="Q46">
        <f>SUM('스테이지별 몬스터 스텟'!H46*'(참고)타워 스텟 가치'!$Q$17,'스테이지별 몬스터 스텟'!I46*'(참고)타워 스텟 가치'!$R$17,'스테이지별 몬스터 스텟'!J46*'(참고)타워 스텟 가치'!$S$17,'스테이지별 몬스터 스텟'!K46*'(참고)타워 스텟 가치'!$T$17,'스테이지별 몬스터 스텟'!L46*'(참고)타워 스텟 가치'!$U$17,'스테이지별 몬스터 스텟'!M46*'(참고)타워 스텟 가치'!$V$17,'스테이지별 몬스터 스텟'!N46*'(참고)타워 스텟 가치'!$W$17,'스테이지별 몬스터 스텟'!O46*'(참고)타워 스텟 가치'!$X$17,'스테이지별 몬스터 스텟'!P46*'(참고)타워 스텟 가치'!$Y$17)</f>
        <v>35047.745000000003</v>
      </c>
      <c r="R46">
        <v>1</v>
      </c>
      <c r="S46">
        <f>VLOOKUP($F46,'(참고)타워 스텟 가치'!$B$7:$L$11,S$2,0)+(VLOOKUP($F46,'(참고)타워 스텟 가치'!$B$7:$L$11,S$2,0)*$E46)</f>
        <v>17.25</v>
      </c>
      <c r="T46">
        <f>VLOOKUP($F46,'(참고)타워 스텟 가치'!$B$7:$L$11,T$2,0)+(VLOOKUP($F46,'(참고)타워 스텟 가치'!$B$7:$L$11,T$2,0)*$E46)</f>
        <v>31.049999999999997</v>
      </c>
      <c r="U46">
        <f>VLOOKUP($F46,'(참고)타워 스텟 가치'!$B$7:$L$11,U$2,0)+(VLOOKUP($F46,'(참고)타워 스텟 가치'!$B$7:$L$11,U$2,0)*$E46)</f>
        <v>23000</v>
      </c>
      <c r="V46">
        <f>VLOOKUP($F46,'(참고)타워 스텟 가치'!$B$7:$L$11,V$2,0)+(VLOOKUP($F46,'(참고)타워 스텟 가치'!$B$7:$L$11,V$2,0)*$E46)</f>
        <v>206.99999999999997</v>
      </c>
      <c r="W46">
        <f>VLOOKUP($F46,'(참고)타워 스텟 가치'!$B$7:$L$11,W$2,0)+(VLOOKUP($F46,'(참고)타워 스텟 가치'!$B$7:$L$11,W$2,0)*$E46)</f>
        <v>3.4499999999999997</v>
      </c>
      <c r="X46">
        <f>VLOOKUP($F46,'(참고)타워 스텟 가치'!$B$7:$L$11,X$2,0)+(VLOOKUP($F46,'(참고)타워 스텟 가치'!$B$7:$L$11,X$2,0)*$E46)</f>
        <v>1.38</v>
      </c>
      <c r="Y46">
        <f>VLOOKUP($F46,'(참고)타워 스텟 가치'!$B$7:$L$11,Y$2,0)+(VLOOKUP($F46,'(참고)타워 스텟 가치'!$B$7:$L$11,Y$2,0)*$E46)</f>
        <v>0</v>
      </c>
      <c r="Z46">
        <f>VLOOKUP($F46,'(참고)타워 스텟 가치'!$B$7:$L$11,Z$2,0)+(VLOOKUP($F46,'(참고)타워 스텟 가치'!$B$7:$L$11,Z$2,0)*$E46)</f>
        <v>0</v>
      </c>
      <c r="AA46">
        <f>VLOOKUP($F46,'(참고)타워 스텟 가치'!$B$7:$L$11,AA$2,0)+(VLOOKUP($F46,'(참고)타워 스텟 가치'!$B$7:$L$11,AA$2,0)*$E46)</f>
        <v>3.2199999999999998</v>
      </c>
      <c r="AB46">
        <f>SUM('스테이지별 몬스터 스텟'!S46*'(참고)타워 스텟 가치'!$Q$17,'스테이지별 몬스터 스텟'!T46*'(참고)타워 스텟 가치'!$R$17,'스테이지별 몬스터 스텟'!U46*'(참고)타워 스텟 가치'!$S$17,'스테이지별 몬스터 스텟'!V46*'(참고)타워 스텟 가치'!$T$17,'스테이지별 몬스터 스텟'!W46*'(참고)타워 스텟 가치'!$U$17,'스테이지별 몬스터 스텟'!X46*'(참고)타워 스텟 가치'!$V$17,'스테이지별 몬스터 스텟'!Y46*'(참고)타워 스텟 가치'!$W$17,'스테이지별 몬스터 스텟'!Z46*'(참고)타워 스텟 가치'!$X$17,'스테이지별 몬스터 스텟'!AA46*'(참고)타워 스텟 가치'!$Y$17)</f>
        <v>35009.794999999998</v>
      </c>
      <c r="AC46">
        <v>2</v>
      </c>
      <c r="AD46">
        <f>VLOOKUP($F46,'(참고)타워 스텟 가치'!$B$12:$L$16,AD$2,0)+(VLOOKUP($F46,'(참고)타워 스텟 가치'!$B$12:$L$16,AD$2,0)*$E46)</f>
        <v>17.25</v>
      </c>
      <c r="AE46">
        <f>VLOOKUP($F46,'(참고)타워 스텟 가치'!$B$12:$L$16,AE$2,0)+(VLOOKUP($F46,'(참고)타워 스텟 가치'!$B$12:$L$16,AE$2,0)*$E46)</f>
        <v>20.7</v>
      </c>
      <c r="AF46">
        <f>VLOOKUP($F46,'(참고)타워 스텟 가치'!$B$12:$L$16,AF$2,0)+(VLOOKUP($F46,'(참고)타워 스텟 가치'!$B$12:$L$16,AF$2,0)*$E46)</f>
        <v>23000</v>
      </c>
      <c r="AG46">
        <f>VLOOKUP($F46,'(참고)타워 스텟 가치'!$B$12:$L$16,AG$2,0)+(VLOOKUP($F46,'(참고)타워 스텟 가치'!$B$12:$L$16,AG$2,0)*$E46)</f>
        <v>103.49999999999999</v>
      </c>
      <c r="AH46">
        <f>VLOOKUP($F46,'(참고)타워 스텟 가치'!$B$12:$L$16,AH$2,0)+(VLOOKUP($F46,'(참고)타워 스텟 가치'!$B$12:$L$16,AH$2,0)*$E46)</f>
        <v>3.4499999999999997</v>
      </c>
      <c r="AI46">
        <f>VLOOKUP($F46,'(참고)타워 스텟 가치'!$B$12:$L$16,AI$2,0)+(VLOOKUP($F46,'(참고)타워 스텟 가치'!$B$12:$L$16,AI$2,0)*$E46)</f>
        <v>1.38</v>
      </c>
      <c r="AJ46">
        <f>VLOOKUP($F46,'(참고)타워 스텟 가치'!$B$12:$L$16,AJ$2,0)+(VLOOKUP($F46,'(참고)타워 스텟 가치'!$B$12:$L$16,AJ$2,0)*$E46)</f>
        <v>0</v>
      </c>
      <c r="AK46">
        <f>VLOOKUP($F46,'(참고)타워 스텟 가치'!$B$12:$L$16,AK$2,0)+(VLOOKUP($F46,'(참고)타워 스텟 가치'!$B$12:$L$16,AK$2,0)*$E46)</f>
        <v>0</v>
      </c>
      <c r="AL46">
        <f>VLOOKUP($F46,'(참고)타워 스텟 가치'!$B$12:$L$16,AL$2,0)+(VLOOKUP($F46,'(참고)타워 스텟 가치'!$B$12:$L$16,AL$2,0)*$E46)</f>
        <v>6.4399999999999995</v>
      </c>
      <c r="AM46">
        <f>SUM('스테이지별 몬스터 스텟'!AD46*'(참고)타워 스텟 가치'!$Q$17,'스테이지별 몬스터 스텟'!AE46*'(참고)타워 스텟 가치'!$R$17,'스테이지별 몬스터 스텟'!AF46*'(참고)타워 스텟 가치'!$S$17,'스테이지별 몬스터 스텟'!AG46*'(참고)타워 스텟 가치'!$T$17,'스테이지별 몬스터 스텟'!AH46*'(참고)타워 스텟 가치'!$U$17,'스테이지별 몬스터 스텟'!AI46*'(참고)타워 스텟 가치'!$V$17,'스테이지별 몬스터 스텟'!AJ46*'(참고)타워 스텟 가치'!$W$17,'스테이지별 몬스터 스텟'!AK46*'(참고)타워 스텟 가치'!$X$17,'스테이지별 몬스터 스텟'!AL46*'(참고)타워 스텟 가치'!$Y$17)</f>
        <v>34793.71</v>
      </c>
      <c r="AN46">
        <v>3</v>
      </c>
    </row>
    <row r="47" spans="3:40" x14ac:dyDescent="0.3">
      <c r="C47">
        <v>3</v>
      </c>
      <c r="D47">
        <f t="shared" si="2"/>
        <v>9</v>
      </c>
      <c r="E47" s="52">
        <f>VLOOKUP(D47,'스테이지별 난이도 설정'!B:C,2,0)</f>
        <v>3.5999999999999996</v>
      </c>
      <c r="F47" t="str">
        <f t="shared" si="3"/>
        <v>에픽</v>
      </c>
      <c r="G47">
        <f t="shared" si="0"/>
        <v>6</v>
      </c>
      <c r="H47">
        <f>VLOOKUP($F47,'(참고)타워 스텟 가치'!$B$2:$L$6,H$2,0)+(VLOOKUP($F47,'(참고)타워 스텟 가치'!$B$2:$L$6,H$2,0)*$E47)</f>
        <v>77.625</v>
      </c>
      <c r="I47">
        <f>VLOOKUP($F47,'(참고)타워 스텟 가치'!$B$2:$L$6,I$2,0)+(VLOOKUP($F47,'(참고)타워 스텟 가치'!$B$2:$L$6,I$2,0)*$E47)</f>
        <v>15.524999999999999</v>
      </c>
      <c r="J47">
        <f>VLOOKUP($F47,'(참고)타워 스텟 가치'!$B$2:$L$6,J$2,0)+(VLOOKUP($F47,'(참고)타워 스텟 가치'!$B$2:$L$6,J$2,0)*$E47)</f>
        <v>23000</v>
      </c>
      <c r="K47">
        <f>VLOOKUP($F47,'(참고)타워 스텟 가치'!$B$2:$L$6,K$2,0)+(VLOOKUP($F47,'(참고)타워 스텟 가치'!$B$2:$L$6,K$2,0)*$E47)</f>
        <v>310.5</v>
      </c>
      <c r="L47">
        <f>VLOOKUP($F47,'(참고)타워 스텟 가치'!$B$2:$L$6,L$2,0)+(VLOOKUP($F47,'(참고)타워 스텟 가치'!$B$2:$L$6,L$2,0)*$E47)</f>
        <v>5.1749999999999998</v>
      </c>
      <c r="M47">
        <f>VLOOKUP($F47,'(참고)타워 스텟 가치'!$B$2:$L$6,M$2,0)+(VLOOKUP($F47,'(참고)타워 스텟 가치'!$B$2:$L$6,M$2,0)*$E47)</f>
        <v>1.38</v>
      </c>
      <c r="N47">
        <f>VLOOKUP($F47,'(참고)타워 스텟 가치'!$B$2:$L$6,N$2,0)+(VLOOKUP($F47,'(참고)타워 스텟 가치'!$B$2:$L$6,N$2,0)*$E47)</f>
        <v>0</v>
      </c>
      <c r="O47">
        <f>VLOOKUP($F47,'(참고)타워 스텟 가치'!$B$2:$L$6,O$2,0)+(VLOOKUP($F47,'(참고)타워 스텟 가치'!$B$2:$L$6,O$2,0)*$E47)</f>
        <v>0</v>
      </c>
      <c r="P47">
        <f>VLOOKUP($F47,'(참고)타워 스텟 가치'!$B$2:$L$6,P$2,0)+(VLOOKUP($F47,'(참고)타워 스텟 가치'!$B$2:$L$6,P$2,0)*$E47)</f>
        <v>3.2199999999999998</v>
      </c>
      <c r="Q47">
        <f>SUM('스테이지별 몬스터 스텟'!H47*'(참고)타워 스텟 가치'!$Q$17,'스테이지별 몬스터 스텟'!I47*'(참고)타워 스텟 가치'!$R$17,'스테이지별 몬스터 스텟'!J47*'(참고)타워 스텟 가치'!$S$17,'스테이지별 몬스터 스텟'!K47*'(참고)타워 스텟 가치'!$T$17,'스테이지별 몬스터 스텟'!L47*'(참고)타워 스텟 가치'!$U$17,'스테이지별 몬스터 스텟'!M47*'(참고)타워 스텟 가치'!$V$17,'스테이지별 몬스터 스텟'!N47*'(참고)타워 스텟 가치'!$W$17,'스테이지별 몬스터 스텟'!O47*'(참고)타워 스텟 가치'!$X$17,'스테이지별 몬스터 스텟'!P47*'(참고)타워 스텟 가치'!$Y$17)</f>
        <v>35317.707499999997</v>
      </c>
      <c r="R47">
        <v>1</v>
      </c>
      <c r="S47">
        <f>VLOOKUP($F47,'(참고)타워 스텟 가치'!$B$7:$L$11,S$2,0)+(VLOOKUP($F47,'(참고)타워 스텟 가치'!$B$7:$L$11,S$2,0)*$E47)</f>
        <v>25.874999999999996</v>
      </c>
      <c r="T47">
        <f>VLOOKUP($F47,'(참고)타워 스텟 가치'!$B$7:$L$11,T$2,0)+(VLOOKUP($F47,'(참고)타워 스텟 가치'!$B$7:$L$11,T$2,0)*$E47)</f>
        <v>46.574999999999996</v>
      </c>
      <c r="U47">
        <f>VLOOKUP($F47,'(참고)타워 스텟 가치'!$B$7:$L$11,U$2,0)+(VLOOKUP($F47,'(참고)타워 스텟 가치'!$B$7:$L$11,U$2,0)*$E47)</f>
        <v>23000</v>
      </c>
      <c r="V47">
        <f>VLOOKUP($F47,'(참고)타워 스텟 가치'!$B$7:$L$11,V$2,0)+(VLOOKUP($F47,'(참고)타워 스텟 가치'!$B$7:$L$11,V$2,0)*$E47)</f>
        <v>310.5</v>
      </c>
      <c r="W47">
        <f>VLOOKUP($F47,'(참고)타워 스텟 가치'!$B$7:$L$11,W$2,0)+(VLOOKUP($F47,'(참고)타워 스텟 가치'!$B$7:$L$11,W$2,0)*$E47)</f>
        <v>5.1749999999999998</v>
      </c>
      <c r="X47">
        <f>VLOOKUP($F47,'(참고)타워 스텟 가치'!$B$7:$L$11,X$2,0)+(VLOOKUP($F47,'(참고)타워 스텟 가치'!$B$7:$L$11,X$2,0)*$E47)</f>
        <v>1.38</v>
      </c>
      <c r="Y47">
        <f>VLOOKUP($F47,'(참고)타워 스텟 가치'!$B$7:$L$11,Y$2,0)+(VLOOKUP($F47,'(참고)타워 스텟 가치'!$B$7:$L$11,Y$2,0)*$E47)</f>
        <v>0</v>
      </c>
      <c r="Z47">
        <f>VLOOKUP($F47,'(참고)타워 스텟 가치'!$B$7:$L$11,Z$2,0)+(VLOOKUP($F47,'(참고)타워 스텟 가치'!$B$7:$L$11,Z$2,0)*$E47)</f>
        <v>0</v>
      </c>
      <c r="AA47">
        <f>VLOOKUP($F47,'(참고)타워 스텟 가치'!$B$7:$L$11,AA$2,0)+(VLOOKUP($F47,'(참고)타워 스텟 가치'!$B$7:$L$11,AA$2,0)*$E47)</f>
        <v>3.2199999999999998</v>
      </c>
      <c r="AB47">
        <f>SUM('스테이지별 몬스터 스텟'!S47*'(참고)타워 스텟 가치'!$Q$17,'스테이지별 몬스터 스텟'!T47*'(참고)타워 스텟 가치'!$R$17,'스테이지별 몬스터 스텟'!U47*'(참고)타워 스텟 가치'!$S$17,'스테이지별 몬스터 스텟'!V47*'(참고)타워 스텟 가치'!$T$17,'스테이지별 몬스터 스텟'!W47*'(참고)타워 스텟 가치'!$U$17,'스테이지별 몬스터 스텟'!X47*'(참고)타워 스텟 가치'!$V$17,'스테이지별 몬스터 스텟'!Y47*'(참고)타워 스텟 가치'!$W$17,'스테이지별 몬스터 스텟'!Z47*'(참고)타워 스텟 가치'!$X$17,'스테이지별 몬스터 스텟'!AA47*'(참고)타워 스텟 가치'!$Y$17)</f>
        <v>35260.782500000001</v>
      </c>
      <c r="AC47">
        <v>2</v>
      </c>
      <c r="AD47">
        <f>VLOOKUP($F47,'(참고)타워 스텟 가치'!$B$12:$L$16,AD$2,0)+(VLOOKUP($F47,'(참고)타워 스텟 가치'!$B$12:$L$16,AD$2,0)*$E47)</f>
        <v>25.874999999999996</v>
      </c>
      <c r="AE47">
        <f>VLOOKUP($F47,'(참고)타워 스텟 가치'!$B$12:$L$16,AE$2,0)+(VLOOKUP($F47,'(참고)타워 스텟 가치'!$B$12:$L$16,AE$2,0)*$E47)</f>
        <v>31.049999999999997</v>
      </c>
      <c r="AF47">
        <f>VLOOKUP($F47,'(참고)타워 스텟 가치'!$B$12:$L$16,AF$2,0)+(VLOOKUP($F47,'(참고)타워 스텟 가치'!$B$12:$L$16,AF$2,0)*$E47)</f>
        <v>23000</v>
      </c>
      <c r="AG47">
        <f>VLOOKUP($F47,'(참고)타워 스텟 가치'!$B$12:$L$16,AG$2,0)+(VLOOKUP($F47,'(참고)타워 스텟 가치'!$B$12:$L$16,AG$2,0)*$E47)</f>
        <v>155.25</v>
      </c>
      <c r="AH47">
        <f>VLOOKUP($F47,'(참고)타워 스텟 가치'!$B$12:$L$16,AH$2,0)+(VLOOKUP($F47,'(참고)타워 스텟 가치'!$B$12:$L$16,AH$2,0)*$E47)</f>
        <v>5.1749999999999998</v>
      </c>
      <c r="AI47">
        <f>VLOOKUP($F47,'(참고)타워 스텟 가치'!$B$12:$L$16,AI$2,0)+(VLOOKUP($F47,'(참고)타워 스텟 가치'!$B$12:$L$16,AI$2,0)*$E47)</f>
        <v>1.38</v>
      </c>
      <c r="AJ47">
        <f>VLOOKUP($F47,'(참고)타워 스텟 가치'!$B$12:$L$16,AJ$2,0)+(VLOOKUP($F47,'(참고)타워 스텟 가치'!$B$12:$L$16,AJ$2,0)*$E47)</f>
        <v>0</v>
      </c>
      <c r="AK47">
        <f>VLOOKUP($F47,'(참고)타워 스텟 가치'!$B$12:$L$16,AK$2,0)+(VLOOKUP($F47,'(참고)타워 스텟 가치'!$B$12:$L$16,AK$2,0)*$E47)</f>
        <v>0</v>
      </c>
      <c r="AL47">
        <f>VLOOKUP($F47,'(참고)타워 스텟 가치'!$B$12:$L$16,AL$2,0)+(VLOOKUP($F47,'(참고)타워 스텟 가치'!$B$12:$L$16,AL$2,0)*$E47)</f>
        <v>6.4399999999999995</v>
      </c>
      <c r="AM47">
        <f>SUM('스테이지별 몬스터 스텟'!AD47*'(참고)타워 스텟 가치'!$Q$17,'스테이지별 몬스터 스텟'!AE47*'(참고)타워 스텟 가치'!$R$17,'스테이지별 몬스터 스텟'!AF47*'(참고)타워 스텟 가치'!$S$17,'스테이지별 몬스터 스텟'!AG47*'(참고)타워 스텟 가치'!$T$17,'스테이지별 몬스터 스텟'!AH47*'(참고)타워 스텟 가치'!$U$17,'스테이지별 몬스터 스텟'!AI47*'(참고)타워 스텟 가치'!$V$17,'스테이지별 몬스터 스텟'!AJ47*'(참고)타워 스텟 가치'!$W$17,'스테이지별 몬스터 스텟'!AK47*'(참고)타워 스텟 가치'!$X$17,'스테이지별 몬스터 스텟'!AL47*'(참고)타워 스텟 가치'!$Y$17)</f>
        <v>34933.43499999999</v>
      </c>
      <c r="AN47">
        <v>3</v>
      </c>
    </row>
    <row r="48" spans="3:40" x14ac:dyDescent="0.3">
      <c r="C48">
        <v>4</v>
      </c>
      <c r="D48">
        <f t="shared" si="2"/>
        <v>9</v>
      </c>
      <c r="E48" s="52">
        <f>VLOOKUP(D48,'스테이지별 난이도 설정'!B:C,2,0)</f>
        <v>3.5999999999999996</v>
      </c>
      <c r="F48" t="str">
        <f t="shared" si="3"/>
        <v>유니크</v>
      </c>
      <c r="G48">
        <f t="shared" si="0"/>
        <v>6</v>
      </c>
      <c r="H48">
        <f>VLOOKUP($F48,'(참고)타워 스텟 가치'!$B$2:$L$6,H$2,0)+(VLOOKUP($F48,'(참고)타워 스텟 가치'!$B$2:$L$6,H$2,0)*$E48)</f>
        <v>116.43749999999999</v>
      </c>
      <c r="I48">
        <f>VLOOKUP($F48,'(참고)타워 스텟 가치'!$B$2:$L$6,I$2,0)+(VLOOKUP($F48,'(참고)타워 스텟 가치'!$B$2:$L$6,I$2,0)*$E48)</f>
        <v>23.287499999999998</v>
      </c>
      <c r="J48">
        <f>VLOOKUP($F48,'(참고)타워 스텟 가치'!$B$2:$L$6,J$2,0)+(VLOOKUP($F48,'(참고)타워 스텟 가치'!$B$2:$L$6,J$2,0)*$E48)</f>
        <v>23000</v>
      </c>
      <c r="K48">
        <f>VLOOKUP($F48,'(참고)타워 스텟 가치'!$B$2:$L$6,K$2,0)+(VLOOKUP($F48,'(참고)타워 스텟 가치'!$B$2:$L$6,K$2,0)*$E48)</f>
        <v>465.74999999999994</v>
      </c>
      <c r="L48">
        <f>VLOOKUP($F48,'(참고)타워 스텟 가치'!$B$2:$L$6,L$2,0)+(VLOOKUP($F48,'(참고)타워 스텟 가치'!$B$2:$L$6,L$2,0)*$E48)</f>
        <v>7.7624999999999993</v>
      </c>
      <c r="M48">
        <f>VLOOKUP($F48,'(참고)타워 스텟 가치'!$B$2:$L$6,M$2,0)+(VLOOKUP($F48,'(참고)타워 스텟 가치'!$B$2:$L$6,M$2,0)*$E48)</f>
        <v>1.38</v>
      </c>
      <c r="N48">
        <f>VLOOKUP($F48,'(참고)타워 스텟 가치'!$B$2:$L$6,N$2,0)+(VLOOKUP($F48,'(참고)타워 스텟 가치'!$B$2:$L$6,N$2,0)*$E48)</f>
        <v>0</v>
      </c>
      <c r="O48">
        <f>VLOOKUP($F48,'(참고)타워 스텟 가치'!$B$2:$L$6,O$2,0)+(VLOOKUP($F48,'(참고)타워 스텟 가치'!$B$2:$L$6,O$2,0)*$E48)</f>
        <v>0</v>
      </c>
      <c r="P48">
        <f>VLOOKUP($F48,'(참고)타워 스텟 가치'!$B$2:$L$6,P$2,0)+(VLOOKUP($F48,'(참고)타워 스텟 가치'!$B$2:$L$6,P$2,0)*$E48)</f>
        <v>4.5999999999999996</v>
      </c>
      <c r="Q48">
        <f>SUM('스테이지별 몬스터 스텟'!H48*'(참고)타워 스텟 가치'!$Q$17,'스테이지별 몬스터 스텟'!I48*'(참고)타워 스텟 가치'!$R$17,'스테이지별 몬스터 스텟'!J48*'(참고)타워 스텟 가치'!$S$17,'스테이지별 몬스터 스텟'!K48*'(참고)타워 스텟 가치'!$T$17,'스테이지별 몬스터 스텟'!L48*'(참고)타워 스텟 가치'!$U$17,'스테이지별 몬스터 스텟'!M48*'(참고)타워 스텟 가치'!$V$17,'스테이지별 몬스터 스텟'!N48*'(참고)타워 스텟 가치'!$W$17,'스테이지별 몬스터 스텟'!O48*'(참고)타워 스텟 가치'!$X$17,'스테이지별 몬스터 스텟'!P48*'(참고)타워 스텟 가치'!$Y$17)</f>
        <v>35725.411249999997</v>
      </c>
      <c r="R48">
        <v>1</v>
      </c>
      <c r="S48">
        <f>VLOOKUP($F48,'(참고)타워 스텟 가치'!$B$7:$L$11,S$2,0)+(VLOOKUP($F48,'(참고)타워 스텟 가치'!$B$7:$L$11,S$2,0)*$E48)</f>
        <v>38.8125</v>
      </c>
      <c r="T48">
        <f>VLOOKUP($F48,'(참고)타워 스텟 가치'!$B$7:$L$11,T$2,0)+(VLOOKUP($F48,'(참고)타워 스텟 가치'!$B$7:$L$11,T$2,0)*$E48)</f>
        <v>69.862499999999997</v>
      </c>
      <c r="U48">
        <f>VLOOKUP($F48,'(참고)타워 스텟 가치'!$B$7:$L$11,U$2,0)+(VLOOKUP($F48,'(참고)타워 스텟 가치'!$B$7:$L$11,U$2,0)*$E48)</f>
        <v>23000</v>
      </c>
      <c r="V48">
        <f>VLOOKUP($F48,'(참고)타워 스텟 가치'!$B$7:$L$11,V$2,0)+(VLOOKUP($F48,'(참고)타워 스텟 가치'!$B$7:$L$11,V$2,0)*$E48)</f>
        <v>465.74999999999994</v>
      </c>
      <c r="W48">
        <f>VLOOKUP($F48,'(참고)타워 스텟 가치'!$B$7:$L$11,W$2,0)+(VLOOKUP($F48,'(참고)타워 스텟 가치'!$B$7:$L$11,W$2,0)*$E48)</f>
        <v>7.7624999999999993</v>
      </c>
      <c r="X48">
        <f>VLOOKUP($F48,'(참고)타워 스텟 가치'!$B$7:$L$11,X$2,0)+(VLOOKUP($F48,'(참고)타워 스텟 가치'!$B$7:$L$11,X$2,0)*$E48)</f>
        <v>1.38</v>
      </c>
      <c r="Y48">
        <f>VLOOKUP($F48,'(참고)타워 스텟 가치'!$B$7:$L$11,Y$2,0)+(VLOOKUP($F48,'(참고)타워 스텟 가치'!$B$7:$L$11,Y$2,0)*$E48)</f>
        <v>0</v>
      </c>
      <c r="Z48">
        <f>VLOOKUP($F48,'(참고)타워 스텟 가치'!$B$7:$L$11,Z$2,0)+(VLOOKUP($F48,'(참고)타워 스텟 가치'!$B$7:$L$11,Z$2,0)*$E48)</f>
        <v>0</v>
      </c>
      <c r="AA48">
        <f>VLOOKUP($F48,'(참고)타워 스텟 가치'!$B$7:$L$11,AA$2,0)+(VLOOKUP($F48,'(참고)타워 스텟 가치'!$B$7:$L$11,AA$2,0)*$E48)</f>
        <v>4.5999999999999996</v>
      </c>
      <c r="AB48">
        <f>SUM('스테이지별 몬스터 스텟'!S48*'(참고)타워 스텟 가치'!$Q$17,'스테이지별 몬스터 스텟'!T48*'(참고)타워 스텟 가치'!$R$17,'스테이지별 몬스터 스텟'!U48*'(참고)타워 스텟 가치'!$S$17,'스테이지별 몬스터 스텟'!V48*'(참고)타워 스텟 가치'!$T$17,'스테이지별 몬스터 스텟'!W48*'(참고)타워 스텟 가치'!$U$17,'스테이지별 몬스터 스텟'!X48*'(참고)타워 스텟 가치'!$V$17,'스테이지별 몬스터 스텟'!Y48*'(참고)타워 스텟 가치'!$W$17,'스테이지별 몬스터 스텟'!Z48*'(참고)타워 스텟 가치'!$X$17,'스테이지별 몬스터 스텟'!AA48*'(참고)타워 스텟 가치'!$Y$17)</f>
        <v>35640.023749999993</v>
      </c>
      <c r="AC48">
        <v>2</v>
      </c>
      <c r="AD48">
        <f>VLOOKUP($F48,'(참고)타워 스텟 가치'!$B$12:$L$16,AD$2,0)+(VLOOKUP($F48,'(참고)타워 스텟 가치'!$B$12:$L$16,AD$2,0)*$E48)</f>
        <v>38.8125</v>
      </c>
      <c r="AE48">
        <f>VLOOKUP($F48,'(참고)타워 스텟 가치'!$B$12:$L$16,AE$2,0)+(VLOOKUP($F48,'(참고)타워 스텟 가치'!$B$12:$L$16,AE$2,0)*$E48)</f>
        <v>46.574999999999996</v>
      </c>
      <c r="AF48">
        <f>VLOOKUP($F48,'(참고)타워 스텟 가치'!$B$12:$L$16,AF$2,0)+(VLOOKUP($F48,'(참고)타워 스텟 가치'!$B$12:$L$16,AF$2,0)*$E48)</f>
        <v>23000</v>
      </c>
      <c r="AG48">
        <f>VLOOKUP($F48,'(참고)타워 스텟 가치'!$B$12:$L$16,AG$2,0)+(VLOOKUP($F48,'(참고)타워 스텟 가치'!$B$12:$L$16,AG$2,0)*$E48)</f>
        <v>232.87499999999997</v>
      </c>
      <c r="AH48">
        <f>VLOOKUP($F48,'(참고)타워 스텟 가치'!$B$12:$L$16,AH$2,0)+(VLOOKUP($F48,'(참고)타워 스텟 가치'!$B$12:$L$16,AH$2,0)*$E48)</f>
        <v>7.7624999999999993</v>
      </c>
      <c r="AI48">
        <f>VLOOKUP($F48,'(참고)타워 스텟 가치'!$B$12:$L$16,AI$2,0)+(VLOOKUP($F48,'(참고)타워 스텟 가치'!$B$12:$L$16,AI$2,0)*$E48)</f>
        <v>1.38</v>
      </c>
      <c r="AJ48">
        <f>VLOOKUP($F48,'(참고)타워 스텟 가치'!$B$12:$L$16,AJ$2,0)+(VLOOKUP($F48,'(참고)타워 스텟 가치'!$B$12:$L$16,AJ$2,0)*$E48)</f>
        <v>0</v>
      </c>
      <c r="AK48">
        <f>VLOOKUP($F48,'(참고)타워 스텟 가치'!$B$12:$L$16,AK$2,0)+(VLOOKUP($F48,'(참고)타워 스텟 가치'!$B$12:$L$16,AK$2,0)*$E48)</f>
        <v>0</v>
      </c>
      <c r="AL48">
        <f>VLOOKUP($F48,'(참고)타워 스텟 가치'!$B$12:$L$16,AL$2,0)+(VLOOKUP($F48,'(참고)타워 스텟 가치'!$B$12:$L$16,AL$2,0)*$E48)</f>
        <v>9.1999999999999993</v>
      </c>
      <c r="AM48">
        <f>SUM('스테이지별 몬스터 스텟'!AD48*'(참고)타워 스텟 가치'!$Q$17,'스테이지별 몬스터 스텟'!AE48*'(참고)타워 스텟 가치'!$R$17,'스테이지별 몬스터 스텟'!AF48*'(참고)타워 스텟 가치'!$S$17,'스테이지별 몬스터 스텟'!AG48*'(참고)타워 스텟 가치'!$T$17,'스테이지별 몬스터 스텟'!AH48*'(참고)타워 스텟 가치'!$U$17,'스테이지별 몬스터 스텟'!AI48*'(참고)타워 스텟 가치'!$V$17,'스테이지별 몬스터 스텟'!AJ48*'(참고)타워 스텟 가치'!$W$17,'스테이지별 몬스터 스텟'!AK48*'(참고)타워 스텟 가치'!$X$17,'스테이지별 몬스터 스텟'!AL48*'(참고)타워 스텟 가치'!$Y$17)</f>
        <v>35148.542500000003</v>
      </c>
      <c r="AN48">
        <v>3</v>
      </c>
    </row>
    <row r="49" spans="3:40" x14ac:dyDescent="0.3">
      <c r="C49">
        <v>5</v>
      </c>
      <c r="D49">
        <f t="shared" si="2"/>
        <v>9</v>
      </c>
      <c r="E49" s="52">
        <f>VLOOKUP(D49,'스테이지별 난이도 설정'!B:C,2,0)</f>
        <v>3.5999999999999996</v>
      </c>
      <c r="F49" t="str">
        <f t="shared" si="3"/>
        <v>스페셜</v>
      </c>
      <c r="G49">
        <f t="shared" si="0"/>
        <v>6</v>
      </c>
      <c r="H49">
        <f>VLOOKUP($F49,'(참고)타워 스텟 가치'!$B$2:$L$6,H$2,0)+(VLOOKUP($F49,'(참고)타워 스텟 가치'!$B$2:$L$6,H$2,0)*$E49)</f>
        <v>174.65625</v>
      </c>
      <c r="I49">
        <f>VLOOKUP($F49,'(참고)타워 스텟 가치'!$B$2:$L$6,I$2,0)+(VLOOKUP($F49,'(참고)타워 스텟 가치'!$B$2:$L$6,I$2,0)*$E49)</f>
        <v>34.931249999999999</v>
      </c>
      <c r="J49">
        <f>VLOOKUP($F49,'(참고)타워 스텟 가치'!$B$2:$L$6,J$2,0)+(VLOOKUP($F49,'(참고)타워 스텟 가치'!$B$2:$L$6,J$2,0)*$E49)</f>
        <v>23000</v>
      </c>
      <c r="K49">
        <f>VLOOKUP($F49,'(참고)타워 스텟 가치'!$B$2:$L$6,K$2,0)+(VLOOKUP($F49,'(참고)타워 스텟 가치'!$B$2:$L$6,K$2,0)*$E49)</f>
        <v>698.625</v>
      </c>
      <c r="L49">
        <f>VLOOKUP($F49,'(참고)타워 스텟 가치'!$B$2:$L$6,L$2,0)+(VLOOKUP($F49,'(참고)타워 스텟 가치'!$B$2:$L$6,L$2,0)*$E49)</f>
        <v>11.643749999999999</v>
      </c>
      <c r="M49">
        <f>VLOOKUP($F49,'(참고)타워 스텟 가치'!$B$2:$L$6,M$2,0)+(VLOOKUP($F49,'(참고)타워 스텟 가치'!$B$2:$L$6,M$2,0)*$E49)</f>
        <v>1.38</v>
      </c>
      <c r="N49">
        <f>VLOOKUP($F49,'(참고)타워 스텟 가치'!$B$2:$L$6,N$2,0)+(VLOOKUP($F49,'(참고)타워 스텟 가치'!$B$2:$L$6,N$2,0)*$E49)</f>
        <v>0</v>
      </c>
      <c r="O49">
        <f>VLOOKUP($F49,'(참고)타워 스텟 가치'!$B$2:$L$6,O$2,0)+(VLOOKUP($F49,'(참고)타워 스텟 가치'!$B$2:$L$6,O$2,0)*$E49)</f>
        <v>0</v>
      </c>
      <c r="P49">
        <f>VLOOKUP($F49,'(참고)타워 스텟 가치'!$B$2:$L$6,P$2,0)+(VLOOKUP($F49,'(참고)타워 스텟 가치'!$B$2:$L$6,P$2,0)*$E49)</f>
        <v>4.5999999999999996</v>
      </c>
      <c r="Q49">
        <f>SUM('스테이지별 몬스터 스텟'!H49*'(참고)타워 스텟 가치'!$Q$17,'스테이지별 몬스터 스텟'!I49*'(참고)타워 스텟 가치'!$R$17,'스테이지별 몬스터 스텟'!J49*'(참고)타워 스텟 가치'!$S$17,'스테이지별 몬스터 스텟'!K49*'(참고)타워 스텟 가치'!$T$17,'스테이지별 몬스터 스텟'!L49*'(참고)타워 스텟 가치'!$U$17,'스테이지별 몬스터 스텟'!M49*'(참고)타워 스텟 가치'!$V$17,'스테이지별 몬스터 스텟'!N49*'(참고)타워 스텟 가치'!$W$17,'스테이지별 몬스터 스텟'!O49*'(참고)타워 스텟 가치'!$X$17,'스테이지별 몬스터 스텟'!P49*'(참고)타워 스텟 가치'!$Y$17)</f>
        <v>36332.826874999992</v>
      </c>
      <c r="R49">
        <v>1</v>
      </c>
      <c r="S49">
        <f>VLOOKUP($F49,'(참고)타워 스텟 가치'!$B$7:$L$11,S$2,0)+(VLOOKUP($F49,'(참고)타워 스텟 가치'!$B$7:$L$11,S$2,0)*$E49)</f>
        <v>58.218749999999993</v>
      </c>
      <c r="T49">
        <f>VLOOKUP($F49,'(참고)타워 스텟 가치'!$B$7:$L$11,T$2,0)+(VLOOKUP($F49,'(참고)타워 스텟 가치'!$B$7:$L$11,T$2,0)*$E49)</f>
        <v>104.79374999999999</v>
      </c>
      <c r="U49">
        <f>VLOOKUP($F49,'(참고)타워 스텟 가치'!$B$7:$L$11,U$2,0)+(VLOOKUP($F49,'(참고)타워 스텟 가치'!$B$7:$L$11,U$2,0)*$E49)</f>
        <v>23000</v>
      </c>
      <c r="V49">
        <f>VLOOKUP($F49,'(참고)타워 스텟 가치'!$B$7:$L$11,V$2,0)+(VLOOKUP($F49,'(참고)타워 스텟 가치'!$B$7:$L$11,V$2,0)*$E49)</f>
        <v>698.625</v>
      </c>
      <c r="W49">
        <f>VLOOKUP($F49,'(참고)타워 스텟 가치'!$B$7:$L$11,W$2,0)+(VLOOKUP($F49,'(참고)타워 스텟 가치'!$B$7:$L$11,W$2,0)*$E49)</f>
        <v>11.643749999999999</v>
      </c>
      <c r="X49">
        <f>VLOOKUP($F49,'(참고)타워 스텟 가치'!$B$7:$L$11,X$2,0)+(VLOOKUP($F49,'(참고)타워 스텟 가치'!$B$7:$L$11,X$2,0)*$E49)</f>
        <v>1.38</v>
      </c>
      <c r="Y49">
        <f>VLOOKUP($F49,'(참고)타워 스텟 가치'!$B$7:$L$11,Y$2,0)+(VLOOKUP($F49,'(참고)타워 스텟 가치'!$B$7:$L$11,Y$2,0)*$E49)</f>
        <v>0</v>
      </c>
      <c r="Z49">
        <f>VLOOKUP($F49,'(참고)타워 스텟 가치'!$B$7:$L$11,Z$2,0)+(VLOOKUP($F49,'(참고)타워 스텟 가치'!$B$7:$L$11,Z$2,0)*$E49)</f>
        <v>0</v>
      </c>
      <c r="AA49">
        <f>VLOOKUP($F49,'(참고)타워 스텟 가치'!$B$7:$L$11,AA$2,0)+(VLOOKUP($F49,'(참고)타워 스텟 가치'!$B$7:$L$11,AA$2,0)*$E49)</f>
        <v>4.5999999999999996</v>
      </c>
      <c r="AB49">
        <f>SUM('스테이지별 몬스터 스텟'!S49*'(참고)타워 스텟 가치'!$Q$17,'스테이지별 몬스터 스텟'!T49*'(참고)타워 스텟 가치'!$R$17,'스테이지별 몬스터 스텟'!U49*'(참고)타워 스텟 가치'!$S$17,'스테이지별 몬스터 스텟'!V49*'(참고)타워 스텟 가치'!$T$17,'스테이지별 몬스터 스텟'!W49*'(참고)타워 스텟 가치'!$U$17,'스테이지별 몬스터 스텟'!X49*'(참고)타워 스텟 가치'!$V$17,'스테이지별 몬스터 스텟'!Y49*'(참고)타워 스텟 가치'!$W$17,'스테이지별 몬스터 스텟'!Z49*'(참고)타워 스텟 가치'!$X$17,'스테이지별 몬스터 스텟'!AA49*'(참고)타워 스텟 가치'!$Y$17)</f>
        <v>36204.745624999996</v>
      </c>
      <c r="AC49">
        <v>2</v>
      </c>
      <c r="AD49">
        <f>VLOOKUP($F49,'(참고)타워 스텟 가치'!$B$12:$L$16,AD$2,0)+(VLOOKUP($F49,'(참고)타워 스텟 가치'!$B$12:$L$16,AD$2,0)*$E49)</f>
        <v>58.218749999999993</v>
      </c>
      <c r="AE49">
        <f>VLOOKUP($F49,'(참고)타워 스텟 가치'!$B$12:$L$16,AE$2,0)+(VLOOKUP($F49,'(참고)타워 스텟 가치'!$B$12:$L$16,AE$2,0)*$E49)</f>
        <v>69.862499999999997</v>
      </c>
      <c r="AF49">
        <f>VLOOKUP($F49,'(참고)타워 스텟 가치'!$B$12:$L$16,AF$2,0)+(VLOOKUP($F49,'(참고)타워 스텟 가치'!$B$12:$L$16,AF$2,0)*$E49)</f>
        <v>23000</v>
      </c>
      <c r="AG49">
        <f>VLOOKUP($F49,'(참고)타워 스텟 가치'!$B$12:$L$16,AG$2,0)+(VLOOKUP($F49,'(참고)타워 스텟 가치'!$B$12:$L$16,AG$2,0)*$E49)</f>
        <v>349.3125</v>
      </c>
      <c r="AH49">
        <f>VLOOKUP($F49,'(참고)타워 스텟 가치'!$B$12:$L$16,AH$2,0)+(VLOOKUP($F49,'(참고)타워 스텟 가치'!$B$12:$L$16,AH$2,0)*$E49)</f>
        <v>11.643749999999999</v>
      </c>
      <c r="AI49">
        <f>VLOOKUP($F49,'(참고)타워 스텟 가치'!$B$12:$L$16,AI$2,0)+(VLOOKUP($F49,'(참고)타워 스텟 가치'!$B$12:$L$16,AI$2,0)*$E49)</f>
        <v>1.38</v>
      </c>
      <c r="AJ49">
        <f>VLOOKUP($F49,'(참고)타워 스텟 가치'!$B$12:$L$16,AJ$2,0)+(VLOOKUP($F49,'(참고)타워 스텟 가치'!$B$12:$L$16,AJ$2,0)*$E49)</f>
        <v>0</v>
      </c>
      <c r="AK49">
        <f>VLOOKUP($F49,'(참고)타워 스텟 가치'!$B$12:$L$16,AK$2,0)+(VLOOKUP($F49,'(참고)타워 스텟 가치'!$B$12:$L$16,AK$2,0)*$E49)</f>
        <v>0</v>
      </c>
      <c r="AL49">
        <f>VLOOKUP($F49,'(참고)타워 스텟 가치'!$B$12:$L$16,AL$2,0)+(VLOOKUP($F49,'(참고)타워 스텟 가치'!$B$12:$L$16,AL$2,0)*$E49)</f>
        <v>9.1999999999999993</v>
      </c>
      <c r="AM49">
        <f>SUM('스테이지별 몬스터 스텟'!AD49*'(참고)타워 스텟 가치'!$Q$17,'스테이지별 몬스터 스텟'!AE49*'(참고)타워 스텟 가치'!$R$17,'스테이지별 몬스터 스텟'!AF49*'(참고)타워 스텟 가치'!$S$17,'스테이지별 몬스터 스텟'!AG49*'(참고)타워 스텟 가치'!$T$17,'스테이지별 몬스터 스텟'!AH49*'(참고)타워 스텟 가치'!$U$17,'스테이지별 몬스터 스텟'!AI49*'(참고)타워 스텟 가치'!$V$17,'스테이지별 몬스터 스텟'!AJ49*'(참고)타워 스텟 가치'!$W$17,'스테이지별 몬스터 스텟'!AK49*'(참고)타워 스텟 가치'!$X$17,'스테이지별 몬스터 스텟'!AL49*'(참고)타워 스텟 가치'!$Y$17)</f>
        <v>35462.923749999994</v>
      </c>
      <c r="AN49">
        <v>3</v>
      </c>
    </row>
    <row r="50" spans="3:40" x14ac:dyDescent="0.3">
      <c r="C50">
        <v>1</v>
      </c>
      <c r="D50">
        <f t="shared" si="2"/>
        <v>10</v>
      </c>
      <c r="E50" s="52">
        <f>VLOOKUP(D50,'스테이지별 난이도 설정'!B:C,2,0)</f>
        <v>3.9999999999999996</v>
      </c>
      <c r="F50" t="str">
        <f t="shared" si="3"/>
        <v>일반</v>
      </c>
      <c r="G50">
        <f t="shared" si="0"/>
        <v>6</v>
      </c>
      <c r="H50">
        <f>VLOOKUP($F50,'(참고)타워 스텟 가치'!$B$2:$L$6,H$2,0)+(VLOOKUP($F50,'(참고)타워 스텟 가치'!$B$2:$L$6,H$2,0)*$E50)</f>
        <v>37.5</v>
      </c>
      <c r="I50">
        <f>VLOOKUP($F50,'(참고)타워 스텟 가치'!$B$2:$L$6,I$2,0)+(VLOOKUP($F50,'(참고)타워 스텟 가치'!$B$2:$L$6,I$2,0)*$E50)</f>
        <v>7.4999999999999991</v>
      </c>
      <c r="J50">
        <f>VLOOKUP($F50,'(참고)타워 스텟 가치'!$B$2:$L$6,J$2,0)+(VLOOKUP($F50,'(참고)타워 스텟 가치'!$B$2:$L$6,J$2,0)*$E50)</f>
        <v>24999.999999999996</v>
      </c>
      <c r="K50">
        <f>VLOOKUP($F50,'(참고)타워 스텟 가치'!$B$2:$L$6,K$2,0)+(VLOOKUP($F50,'(참고)타워 스텟 가치'!$B$2:$L$6,K$2,0)*$E50)</f>
        <v>150</v>
      </c>
      <c r="L50">
        <f>VLOOKUP($F50,'(참고)타워 스텟 가치'!$B$2:$L$6,L$2,0)+(VLOOKUP($F50,'(참고)타워 스텟 가치'!$B$2:$L$6,L$2,0)*$E50)</f>
        <v>2.5</v>
      </c>
      <c r="M50">
        <f>VLOOKUP($F50,'(참고)타워 스텟 가치'!$B$2:$L$6,M$2,0)+(VLOOKUP($F50,'(참고)타워 스텟 가치'!$B$2:$L$6,M$2,0)*$E50)</f>
        <v>1.4999999999999998</v>
      </c>
      <c r="N50">
        <f>VLOOKUP($F50,'(참고)타워 스텟 가치'!$B$2:$L$6,N$2,0)+(VLOOKUP($F50,'(참고)타워 스텟 가치'!$B$2:$L$6,N$2,0)*$E50)</f>
        <v>0</v>
      </c>
      <c r="O50">
        <f>VLOOKUP($F50,'(참고)타워 스텟 가치'!$B$2:$L$6,O$2,0)+(VLOOKUP($F50,'(참고)타워 스텟 가치'!$B$2:$L$6,O$2,0)*$E50)</f>
        <v>0</v>
      </c>
      <c r="P50">
        <f>VLOOKUP($F50,'(참고)타워 스텟 가치'!$B$2:$L$6,P$2,0)+(VLOOKUP($F50,'(참고)타워 스텟 가치'!$B$2:$L$6,P$2,0)*$E50)</f>
        <v>3.4999999999999991</v>
      </c>
      <c r="Q50">
        <f>SUM('스테이지별 몬스터 스텟'!H50*'(참고)타워 스텟 가치'!$Q$17,'스테이지별 몬스터 스텟'!I50*'(참고)타워 스텟 가치'!$R$17,'스테이지별 몬스터 스텟'!J50*'(참고)타워 스텟 가치'!$S$17,'스테이지별 몬스터 스텟'!K50*'(참고)타워 스텟 가치'!$T$17,'스테이지별 몬스터 스텟'!L50*'(참고)타워 스텟 가치'!$U$17,'스테이지별 몬스터 스텟'!M50*'(참고)타워 스텟 가치'!$V$17,'스테이지별 몬스터 스텟'!N50*'(참고)타워 스텟 가치'!$W$17,'스테이지별 몬스터 스텟'!O50*'(참고)타워 스텟 가치'!$X$17,'스테이지별 몬스터 스텟'!P50*'(참고)타워 스텟 가치'!$Y$17)</f>
        <v>37899.749999999993</v>
      </c>
      <c r="R50">
        <v>1</v>
      </c>
      <c r="S50">
        <f>VLOOKUP($F50,'(참고)타워 스텟 가치'!$B$7:$L$11,S$2,0)+(VLOOKUP($F50,'(참고)타워 스텟 가치'!$B$7:$L$11,S$2,0)*$E50)</f>
        <v>12.499999999999998</v>
      </c>
      <c r="T50">
        <f>VLOOKUP($F50,'(참고)타워 스텟 가치'!$B$7:$L$11,T$2,0)+(VLOOKUP($F50,'(참고)타워 스텟 가치'!$B$7:$L$11,T$2,0)*$E50)</f>
        <v>22.499999999999996</v>
      </c>
      <c r="U50">
        <f>VLOOKUP($F50,'(참고)타워 스텟 가치'!$B$7:$L$11,U$2,0)+(VLOOKUP($F50,'(참고)타워 스텟 가치'!$B$7:$L$11,U$2,0)*$E50)</f>
        <v>24999.999999999996</v>
      </c>
      <c r="V50">
        <f>VLOOKUP($F50,'(참고)타워 스텟 가치'!$B$7:$L$11,V$2,0)+(VLOOKUP($F50,'(참고)타워 스텟 가치'!$B$7:$L$11,V$2,0)*$E50)</f>
        <v>150</v>
      </c>
      <c r="W50">
        <f>VLOOKUP($F50,'(참고)타워 스텟 가치'!$B$7:$L$11,W$2,0)+(VLOOKUP($F50,'(참고)타워 스텟 가치'!$B$7:$L$11,W$2,0)*$E50)</f>
        <v>2.5</v>
      </c>
      <c r="X50">
        <f>VLOOKUP($F50,'(참고)타워 스텟 가치'!$B$7:$L$11,X$2,0)+(VLOOKUP($F50,'(참고)타워 스텟 가치'!$B$7:$L$11,X$2,0)*$E50)</f>
        <v>1.4999999999999998</v>
      </c>
      <c r="Y50">
        <f>VLOOKUP($F50,'(참고)타워 스텟 가치'!$B$7:$L$11,Y$2,0)+(VLOOKUP($F50,'(참고)타워 스텟 가치'!$B$7:$L$11,Y$2,0)*$E50)</f>
        <v>0</v>
      </c>
      <c r="Z50">
        <f>VLOOKUP($F50,'(참고)타워 스텟 가치'!$B$7:$L$11,Z$2,0)+(VLOOKUP($F50,'(참고)타워 스텟 가치'!$B$7:$L$11,Z$2,0)*$E50)</f>
        <v>0</v>
      </c>
      <c r="AA50">
        <f>VLOOKUP($F50,'(참고)타워 스텟 가치'!$B$7:$L$11,AA$2,0)+(VLOOKUP($F50,'(참고)타워 스텟 가치'!$B$7:$L$11,AA$2,0)*$E50)</f>
        <v>3.4999999999999991</v>
      </c>
      <c r="AB50">
        <f>SUM('스테이지별 몬스터 스텟'!S50*'(참고)타워 스텟 가치'!$Q$17,'스테이지별 몬스터 스텟'!T50*'(참고)타워 스텟 가치'!$R$17,'스테이지별 몬스터 스텟'!U50*'(참고)타워 스텟 가치'!$S$17,'스테이지별 몬스터 스텟'!V50*'(참고)타워 스텟 가치'!$T$17,'스테이지별 몬스터 스텟'!W50*'(참고)타워 스텟 가치'!$U$17,'스테이지별 몬스터 스텟'!X50*'(참고)타워 스텟 가치'!$V$17,'스테이지별 몬스터 스텟'!Y50*'(참고)타워 스텟 가치'!$W$17,'스테이지별 몬스터 스텟'!Z50*'(참고)타워 스텟 가치'!$X$17,'스테이지별 몬스터 스텟'!AA50*'(참고)타워 스텟 가치'!$Y$17)</f>
        <v>37872.249999999993</v>
      </c>
      <c r="AC50">
        <v>2</v>
      </c>
      <c r="AD50">
        <f>VLOOKUP($F50,'(참고)타워 스텟 가치'!$B$12:$L$16,AD$2,0)+(VLOOKUP($F50,'(참고)타워 스텟 가치'!$B$12:$L$16,AD$2,0)*$E50)</f>
        <v>12.499999999999998</v>
      </c>
      <c r="AE50">
        <f>VLOOKUP($F50,'(참고)타워 스텟 가치'!$B$12:$L$16,AE$2,0)+(VLOOKUP($F50,'(참고)타워 스텟 가치'!$B$12:$L$16,AE$2,0)*$E50)</f>
        <v>14.999999999999998</v>
      </c>
      <c r="AF50">
        <f>VLOOKUP($F50,'(참고)타워 스텟 가치'!$B$12:$L$16,AF$2,0)+(VLOOKUP($F50,'(참고)타워 스텟 가치'!$B$12:$L$16,AF$2,0)*$E50)</f>
        <v>24999.999999999996</v>
      </c>
      <c r="AG50">
        <f>VLOOKUP($F50,'(참고)타워 스텟 가치'!$B$12:$L$16,AG$2,0)+(VLOOKUP($F50,'(참고)타워 스텟 가치'!$B$12:$L$16,AG$2,0)*$E50)</f>
        <v>75</v>
      </c>
      <c r="AH50">
        <f>VLOOKUP($F50,'(참고)타워 스텟 가치'!$B$12:$L$16,AH$2,0)+(VLOOKUP($F50,'(참고)타워 스텟 가치'!$B$12:$L$16,AH$2,0)*$E50)</f>
        <v>2.5</v>
      </c>
      <c r="AI50">
        <f>VLOOKUP($F50,'(참고)타워 스텟 가치'!$B$12:$L$16,AI$2,0)+(VLOOKUP($F50,'(참고)타워 스텟 가치'!$B$12:$L$16,AI$2,0)*$E50)</f>
        <v>1.4999999999999998</v>
      </c>
      <c r="AJ50">
        <f>VLOOKUP($F50,'(참고)타워 스텟 가치'!$B$12:$L$16,AJ$2,0)+(VLOOKUP($F50,'(참고)타워 스텟 가치'!$B$12:$L$16,AJ$2,0)*$E50)</f>
        <v>0</v>
      </c>
      <c r="AK50">
        <f>VLOOKUP($F50,'(참고)타워 스텟 가치'!$B$12:$L$16,AK$2,0)+(VLOOKUP($F50,'(참고)타워 스텟 가치'!$B$12:$L$16,AK$2,0)*$E50)</f>
        <v>0</v>
      </c>
      <c r="AL50">
        <f>VLOOKUP($F50,'(참고)타워 스텟 가치'!$B$12:$L$16,AL$2,0)+(VLOOKUP($F50,'(참고)타워 스텟 가치'!$B$12:$L$16,AL$2,0)*$E50)</f>
        <v>6.9999999999999982</v>
      </c>
      <c r="AM50">
        <f>SUM('스테이지별 몬스터 스텟'!AD50*'(참고)타워 스텟 가치'!$Q$17,'스테이지별 몬스터 스텟'!AE50*'(참고)타워 스텟 가치'!$R$17,'스테이지별 몬스터 스텟'!AF50*'(참고)타워 스텟 가치'!$S$17,'스테이지별 몬스터 스텟'!AG50*'(참고)타워 스텟 가치'!$T$17,'스테이지별 몬스터 스텟'!AH50*'(참고)타워 스텟 가치'!$U$17,'스테이지별 몬스터 스텟'!AI50*'(참고)타워 스텟 가치'!$V$17,'스테이지별 몬스터 스텟'!AJ50*'(참고)타워 스텟 가치'!$W$17,'스테이지별 몬스터 스텟'!AK50*'(참고)타워 스텟 가치'!$X$17,'스테이지별 몬스터 스텟'!AL50*'(참고)타워 스텟 가치'!$Y$17)</f>
        <v>37717.999999999993</v>
      </c>
      <c r="AN50">
        <v>3</v>
      </c>
    </row>
    <row r="51" spans="3:40" x14ac:dyDescent="0.3">
      <c r="C51">
        <v>2</v>
      </c>
      <c r="D51">
        <f t="shared" si="2"/>
        <v>10</v>
      </c>
      <c r="E51" s="52">
        <f>VLOOKUP(D51,'스테이지별 난이도 설정'!B:C,2,0)</f>
        <v>3.9999999999999996</v>
      </c>
      <c r="F51" t="str">
        <f t="shared" si="3"/>
        <v>레어</v>
      </c>
      <c r="G51">
        <f t="shared" si="0"/>
        <v>6</v>
      </c>
      <c r="H51">
        <f>VLOOKUP($F51,'(참고)타워 스텟 가치'!$B$2:$L$6,H$2,0)+(VLOOKUP($F51,'(참고)타워 스텟 가치'!$B$2:$L$6,H$2,0)*$E51)</f>
        <v>56.249999999999993</v>
      </c>
      <c r="I51">
        <f>VLOOKUP($F51,'(참고)타워 스텟 가치'!$B$2:$L$6,I$2,0)+(VLOOKUP($F51,'(참고)타워 스텟 가치'!$B$2:$L$6,I$2,0)*$E51)</f>
        <v>11.249999999999998</v>
      </c>
      <c r="J51">
        <f>VLOOKUP($F51,'(참고)타워 스텟 가치'!$B$2:$L$6,J$2,0)+(VLOOKUP($F51,'(참고)타워 스텟 가치'!$B$2:$L$6,J$2,0)*$E51)</f>
        <v>24999.999999999996</v>
      </c>
      <c r="K51">
        <f>VLOOKUP($F51,'(참고)타워 스텟 가치'!$B$2:$L$6,K$2,0)+(VLOOKUP($F51,'(참고)타워 스텟 가치'!$B$2:$L$6,K$2,0)*$E51)</f>
        <v>224.99999999999997</v>
      </c>
      <c r="L51">
        <f>VLOOKUP($F51,'(참고)타워 스텟 가치'!$B$2:$L$6,L$2,0)+(VLOOKUP($F51,'(참고)타워 스텟 가치'!$B$2:$L$6,L$2,0)*$E51)</f>
        <v>3.7499999999999996</v>
      </c>
      <c r="M51">
        <f>VLOOKUP($F51,'(참고)타워 스텟 가치'!$B$2:$L$6,M$2,0)+(VLOOKUP($F51,'(참고)타워 스텟 가치'!$B$2:$L$6,M$2,0)*$E51)</f>
        <v>1.4999999999999998</v>
      </c>
      <c r="N51">
        <f>VLOOKUP($F51,'(참고)타워 스텟 가치'!$B$2:$L$6,N$2,0)+(VLOOKUP($F51,'(참고)타워 스텟 가치'!$B$2:$L$6,N$2,0)*$E51)</f>
        <v>0</v>
      </c>
      <c r="O51">
        <f>VLOOKUP($F51,'(참고)타워 스텟 가치'!$B$2:$L$6,O$2,0)+(VLOOKUP($F51,'(참고)타워 스텟 가치'!$B$2:$L$6,O$2,0)*$E51)</f>
        <v>0</v>
      </c>
      <c r="P51">
        <f>VLOOKUP($F51,'(참고)타워 스텟 가치'!$B$2:$L$6,P$2,0)+(VLOOKUP($F51,'(참고)타워 스텟 가치'!$B$2:$L$6,P$2,0)*$E51)</f>
        <v>3.4999999999999991</v>
      </c>
      <c r="Q51">
        <f>SUM('스테이지별 몬스터 스텟'!H51*'(참고)타워 스텟 가치'!$Q$17,'스테이지별 몬스터 스텟'!I51*'(참고)타워 스텟 가치'!$R$17,'스테이지별 몬스터 스텟'!J51*'(참고)타워 스텟 가치'!$S$17,'스테이지별 몬스터 스텟'!K51*'(참고)타워 스텟 가치'!$T$17,'스테이지별 몬스터 스텟'!L51*'(참고)타워 스텟 가치'!$U$17,'스테이지별 몬스터 스텟'!M51*'(참고)타워 스텟 가치'!$V$17,'스테이지별 몬스터 스텟'!N51*'(참고)타워 스텟 가치'!$W$17,'스테이지별 몬스터 스텟'!O51*'(참고)타워 스텟 가치'!$X$17,'스테이지별 몬스터 스텟'!P51*'(참고)타워 스텟 가치'!$Y$17)</f>
        <v>38095.374999999993</v>
      </c>
      <c r="R51">
        <v>1</v>
      </c>
      <c r="S51">
        <f>VLOOKUP($F51,'(참고)타워 스텟 가치'!$B$7:$L$11,S$2,0)+(VLOOKUP($F51,'(참고)타워 스텟 가치'!$B$7:$L$11,S$2,0)*$E51)</f>
        <v>18.75</v>
      </c>
      <c r="T51">
        <f>VLOOKUP($F51,'(참고)타워 스텟 가치'!$B$7:$L$11,T$2,0)+(VLOOKUP($F51,'(참고)타워 스텟 가치'!$B$7:$L$11,T$2,0)*$E51)</f>
        <v>33.75</v>
      </c>
      <c r="U51">
        <f>VLOOKUP($F51,'(참고)타워 스텟 가치'!$B$7:$L$11,U$2,0)+(VLOOKUP($F51,'(참고)타워 스텟 가치'!$B$7:$L$11,U$2,0)*$E51)</f>
        <v>24999.999999999996</v>
      </c>
      <c r="V51">
        <f>VLOOKUP($F51,'(참고)타워 스텟 가치'!$B$7:$L$11,V$2,0)+(VLOOKUP($F51,'(참고)타워 스텟 가치'!$B$7:$L$11,V$2,0)*$E51)</f>
        <v>224.99999999999997</v>
      </c>
      <c r="W51">
        <f>VLOOKUP($F51,'(참고)타워 스텟 가치'!$B$7:$L$11,W$2,0)+(VLOOKUP($F51,'(참고)타워 스텟 가치'!$B$7:$L$11,W$2,0)*$E51)</f>
        <v>3.7499999999999996</v>
      </c>
      <c r="X51">
        <f>VLOOKUP($F51,'(참고)타워 스텟 가치'!$B$7:$L$11,X$2,0)+(VLOOKUP($F51,'(참고)타워 스텟 가치'!$B$7:$L$11,X$2,0)*$E51)</f>
        <v>1.4999999999999998</v>
      </c>
      <c r="Y51">
        <f>VLOOKUP($F51,'(참고)타워 스텟 가치'!$B$7:$L$11,Y$2,0)+(VLOOKUP($F51,'(참고)타워 스텟 가치'!$B$7:$L$11,Y$2,0)*$E51)</f>
        <v>0</v>
      </c>
      <c r="Z51">
        <f>VLOOKUP($F51,'(참고)타워 스텟 가치'!$B$7:$L$11,Z$2,0)+(VLOOKUP($F51,'(참고)타워 스텟 가치'!$B$7:$L$11,Z$2,0)*$E51)</f>
        <v>0</v>
      </c>
      <c r="AA51">
        <f>VLOOKUP($F51,'(참고)타워 스텟 가치'!$B$7:$L$11,AA$2,0)+(VLOOKUP($F51,'(참고)타워 스텟 가치'!$B$7:$L$11,AA$2,0)*$E51)</f>
        <v>3.4999999999999991</v>
      </c>
      <c r="AB51">
        <f>SUM('스테이지별 몬스터 스텟'!S51*'(참고)타워 스텟 가치'!$Q$17,'스테이지별 몬스터 스텟'!T51*'(참고)타워 스텟 가치'!$R$17,'스테이지별 몬스터 스텟'!U51*'(참고)타워 스텟 가치'!$S$17,'스테이지별 몬스터 스텟'!V51*'(참고)타워 스텟 가치'!$T$17,'스테이지별 몬스터 스텟'!W51*'(참고)타워 스텟 가치'!$U$17,'스테이지별 몬스터 스텟'!X51*'(참고)타워 스텟 가치'!$V$17,'스테이지별 몬스터 스텟'!Y51*'(참고)타워 스텟 가치'!$W$17,'스테이지별 몬스터 스텟'!Z51*'(참고)타워 스텟 가치'!$X$17,'스테이지별 몬스터 스텟'!AA51*'(참고)타워 스텟 가치'!$Y$17)</f>
        <v>38054.124999999993</v>
      </c>
      <c r="AC51">
        <v>2</v>
      </c>
      <c r="AD51">
        <f>VLOOKUP($F51,'(참고)타워 스텟 가치'!$B$12:$L$16,AD$2,0)+(VLOOKUP($F51,'(참고)타워 스텟 가치'!$B$12:$L$16,AD$2,0)*$E51)</f>
        <v>18.75</v>
      </c>
      <c r="AE51">
        <f>VLOOKUP($F51,'(참고)타워 스텟 가치'!$B$12:$L$16,AE$2,0)+(VLOOKUP($F51,'(참고)타워 스텟 가치'!$B$12:$L$16,AE$2,0)*$E51)</f>
        <v>22.499999999999996</v>
      </c>
      <c r="AF51">
        <f>VLOOKUP($F51,'(참고)타워 스텟 가치'!$B$12:$L$16,AF$2,0)+(VLOOKUP($F51,'(참고)타워 스텟 가치'!$B$12:$L$16,AF$2,0)*$E51)</f>
        <v>24999.999999999996</v>
      </c>
      <c r="AG51">
        <f>VLOOKUP($F51,'(참고)타워 스텟 가치'!$B$12:$L$16,AG$2,0)+(VLOOKUP($F51,'(참고)타워 스텟 가치'!$B$12:$L$16,AG$2,0)*$E51)</f>
        <v>112.49999999999999</v>
      </c>
      <c r="AH51">
        <f>VLOOKUP($F51,'(참고)타워 스텟 가치'!$B$12:$L$16,AH$2,0)+(VLOOKUP($F51,'(참고)타워 스텟 가치'!$B$12:$L$16,AH$2,0)*$E51)</f>
        <v>3.7499999999999996</v>
      </c>
      <c r="AI51">
        <f>VLOOKUP($F51,'(참고)타워 스텟 가치'!$B$12:$L$16,AI$2,0)+(VLOOKUP($F51,'(참고)타워 스텟 가치'!$B$12:$L$16,AI$2,0)*$E51)</f>
        <v>1.4999999999999998</v>
      </c>
      <c r="AJ51">
        <f>VLOOKUP($F51,'(참고)타워 스텟 가치'!$B$12:$L$16,AJ$2,0)+(VLOOKUP($F51,'(참고)타워 스텟 가치'!$B$12:$L$16,AJ$2,0)*$E51)</f>
        <v>0</v>
      </c>
      <c r="AK51">
        <f>VLOOKUP($F51,'(참고)타워 스텟 가치'!$B$12:$L$16,AK$2,0)+(VLOOKUP($F51,'(참고)타워 스텟 가치'!$B$12:$L$16,AK$2,0)*$E51)</f>
        <v>0</v>
      </c>
      <c r="AL51">
        <f>VLOOKUP($F51,'(참고)타워 스텟 가치'!$B$12:$L$16,AL$2,0)+(VLOOKUP($F51,'(참고)타워 스텟 가치'!$B$12:$L$16,AL$2,0)*$E51)</f>
        <v>6.9999999999999982</v>
      </c>
      <c r="AM51">
        <f>SUM('스테이지별 몬스터 스텟'!AD51*'(참고)타워 스텟 가치'!$Q$17,'스테이지별 몬스터 스텟'!AE51*'(참고)타워 스텟 가치'!$R$17,'스테이지별 몬스터 스텟'!AF51*'(참고)타워 스텟 가치'!$S$17,'스테이지별 몬스터 스텟'!AG51*'(참고)타워 스텟 가치'!$T$17,'스테이지별 몬스터 스텟'!AH51*'(참고)타워 스텟 가치'!$U$17,'스테이지별 몬스터 스텟'!AI51*'(참고)타워 스텟 가치'!$V$17,'스테이지별 몬스터 스텟'!AJ51*'(참고)타워 스텟 가치'!$W$17,'스테이지별 몬스터 스텟'!AK51*'(참고)타워 스텟 가치'!$X$17,'스테이지별 몬스터 스텟'!AL51*'(참고)타워 스텟 가치'!$Y$17)</f>
        <v>37819.249999999993</v>
      </c>
      <c r="AN51">
        <v>3</v>
      </c>
    </row>
    <row r="52" spans="3:40" x14ac:dyDescent="0.3">
      <c r="C52">
        <v>3</v>
      </c>
      <c r="D52">
        <f t="shared" si="2"/>
        <v>10</v>
      </c>
      <c r="E52" s="52">
        <f>VLOOKUP(D52,'스테이지별 난이도 설정'!B:C,2,0)</f>
        <v>3.9999999999999996</v>
      </c>
      <c r="F52" t="str">
        <f t="shared" si="3"/>
        <v>에픽</v>
      </c>
      <c r="G52">
        <f t="shared" si="0"/>
        <v>6</v>
      </c>
      <c r="H52">
        <f>VLOOKUP($F52,'(참고)타워 스텟 가치'!$B$2:$L$6,H$2,0)+(VLOOKUP($F52,'(참고)타워 스텟 가치'!$B$2:$L$6,H$2,0)*$E52)</f>
        <v>84.374999999999986</v>
      </c>
      <c r="I52">
        <f>VLOOKUP($F52,'(참고)타워 스텟 가치'!$B$2:$L$6,I$2,0)+(VLOOKUP($F52,'(참고)타워 스텟 가치'!$B$2:$L$6,I$2,0)*$E52)</f>
        <v>16.875</v>
      </c>
      <c r="J52">
        <f>VLOOKUP($F52,'(참고)타워 스텟 가치'!$B$2:$L$6,J$2,0)+(VLOOKUP($F52,'(참고)타워 스텟 가치'!$B$2:$L$6,J$2,0)*$E52)</f>
        <v>24999.999999999996</v>
      </c>
      <c r="K52">
        <f>VLOOKUP($F52,'(참고)타워 스텟 가치'!$B$2:$L$6,K$2,0)+(VLOOKUP($F52,'(참고)타워 스텟 가치'!$B$2:$L$6,K$2,0)*$E52)</f>
        <v>337.49999999999994</v>
      </c>
      <c r="L52">
        <f>VLOOKUP($F52,'(참고)타워 스텟 가치'!$B$2:$L$6,L$2,0)+(VLOOKUP($F52,'(참고)타워 스텟 가치'!$B$2:$L$6,L$2,0)*$E52)</f>
        <v>5.6249999999999991</v>
      </c>
      <c r="M52">
        <f>VLOOKUP($F52,'(참고)타워 스텟 가치'!$B$2:$L$6,M$2,0)+(VLOOKUP($F52,'(참고)타워 스텟 가치'!$B$2:$L$6,M$2,0)*$E52)</f>
        <v>1.4999999999999998</v>
      </c>
      <c r="N52">
        <f>VLOOKUP($F52,'(참고)타워 스텟 가치'!$B$2:$L$6,N$2,0)+(VLOOKUP($F52,'(참고)타워 스텟 가치'!$B$2:$L$6,N$2,0)*$E52)</f>
        <v>0</v>
      </c>
      <c r="O52">
        <f>VLOOKUP($F52,'(참고)타워 스텟 가치'!$B$2:$L$6,O$2,0)+(VLOOKUP($F52,'(참고)타워 스텟 가치'!$B$2:$L$6,O$2,0)*$E52)</f>
        <v>0</v>
      </c>
      <c r="P52">
        <f>VLOOKUP($F52,'(참고)타워 스텟 가치'!$B$2:$L$6,P$2,0)+(VLOOKUP($F52,'(참고)타워 스텟 가치'!$B$2:$L$6,P$2,0)*$E52)</f>
        <v>3.4999999999999991</v>
      </c>
      <c r="Q52">
        <f>SUM('스테이지별 몬스터 스텟'!H52*'(참고)타워 스텟 가치'!$Q$17,'스테이지별 몬스터 스텟'!I52*'(참고)타워 스텟 가치'!$R$17,'스테이지별 몬스터 스텟'!J52*'(참고)타워 스텟 가치'!$S$17,'스테이지별 몬스터 스텟'!K52*'(참고)타워 스텟 가치'!$T$17,'스테이지별 몬스터 스텟'!L52*'(참고)타워 스텟 가치'!$U$17,'스테이지별 몬스터 스텟'!M52*'(참고)타워 스텟 가치'!$V$17,'스테이지별 몬스터 스텟'!N52*'(참고)타워 스텟 가치'!$W$17,'스테이지별 몬스터 스텟'!O52*'(참고)타워 스텟 가치'!$X$17,'스테이지별 몬스터 스텟'!P52*'(참고)타워 스텟 가치'!$Y$17)</f>
        <v>38388.812499999993</v>
      </c>
      <c r="R52">
        <v>1</v>
      </c>
      <c r="S52">
        <f>VLOOKUP($F52,'(참고)타워 스텟 가치'!$B$7:$L$11,S$2,0)+(VLOOKUP($F52,'(참고)타워 스텟 가치'!$B$7:$L$11,S$2,0)*$E52)</f>
        <v>28.124999999999996</v>
      </c>
      <c r="T52">
        <f>VLOOKUP($F52,'(참고)타워 스텟 가치'!$B$7:$L$11,T$2,0)+(VLOOKUP($F52,'(참고)타워 스텟 가치'!$B$7:$L$11,T$2,0)*$E52)</f>
        <v>50.624999999999993</v>
      </c>
      <c r="U52">
        <f>VLOOKUP($F52,'(참고)타워 스텟 가치'!$B$7:$L$11,U$2,0)+(VLOOKUP($F52,'(참고)타워 스텟 가치'!$B$7:$L$11,U$2,0)*$E52)</f>
        <v>24999.999999999996</v>
      </c>
      <c r="V52">
        <f>VLOOKUP($F52,'(참고)타워 스텟 가치'!$B$7:$L$11,V$2,0)+(VLOOKUP($F52,'(참고)타워 스텟 가치'!$B$7:$L$11,V$2,0)*$E52)</f>
        <v>337.49999999999994</v>
      </c>
      <c r="W52">
        <f>VLOOKUP($F52,'(참고)타워 스텟 가치'!$B$7:$L$11,W$2,0)+(VLOOKUP($F52,'(참고)타워 스텟 가치'!$B$7:$L$11,W$2,0)*$E52)</f>
        <v>5.6249999999999991</v>
      </c>
      <c r="X52">
        <f>VLOOKUP($F52,'(참고)타워 스텟 가치'!$B$7:$L$11,X$2,0)+(VLOOKUP($F52,'(참고)타워 스텟 가치'!$B$7:$L$11,X$2,0)*$E52)</f>
        <v>1.4999999999999998</v>
      </c>
      <c r="Y52">
        <f>VLOOKUP($F52,'(참고)타워 스텟 가치'!$B$7:$L$11,Y$2,0)+(VLOOKUP($F52,'(참고)타워 스텟 가치'!$B$7:$L$11,Y$2,0)*$E52)</f>
        <v>0</v>
      </c>
      <c r="Z52">
        <f>VLOOKUP($F52,'(참고)타워 스텟 가치'!$B$7:$L$11,Z$2,0)+(VLOOKUP($F52,'(참고)타워 스텟 가치'!$B$7:$L$11,Z$2,0)*$E52)</f>
        <v>0</v>
      </c>
      <c r="AA52">
        <f>VLOOKUP($F52,'(참고)타워 스텟 가치'!$B$7:$L$11,AA$2,0)+(VLOOKUP($F52,'(참고)타워 스텟 가치'!$B$7:$L$11,AA$2,0)*$E52)</f>
        <v>3.4999999999999991</v>
      </c>
      <c r="AB52">
        <f>SUM('스테이지별 몬스터 스텟'!S52*'(참고)타워 스텟 가치'!$Q$17,'스테이지별 몬스터 스텟'!T52*'(참고)타워 스텟 가치'!$R$17,'스테이지별 몬스터 스텟'!U52*'(참고)타워 스텟 가치'!$S$17,'스테이지별 몬스터 스텟'!V52*'(참고)타워 스텟 가치'!$T$17,'스테이지별 몬스터 스텟'!W52*'(참고)타워 스텟 가치'!$U$17,'스테이지별 몬스터 스텟'!X52*'(참고)타워 스텟 가치'!$V$17,'스테이지별 몬스터 스텟'!Y52*'(참고)타워 스텟 가치'!$W$17,'스테이지별 몬스터 스텟'!Z52*'(참고)타워 스텟 가치'!$X$17,'스테이지별 몬스터 스텟'!AA52*'(참고)타워 스텟 가치'!$Y$17)</f>
        <v>38326.937499999993</v>
      </c>
      <c r="AC52">
        <v>2</v>
      </c>
      <c r="AD52">
        <f>VLOOKUP($F52,'(참고)타워 스텟 가치'!$B$12:$L$16,AD$2,0)+(VLOOKUP($F52,'(참고)타워 스텟 가치'!$B$12:$L$16,AD$2,0)*$E52)</f>
        <v>28.124999999999996</v>
      </c>
      <c r="AE52">
        <f>VLOOKUP($F52,'(참고)타워 스텟 가치'!$B$12:$L$16,AE$2,0)+(VLOOKUP($F52,'(참고)타워 스텟 가치'!$B$12:$L$16,AE$2,0)*$E52)</f>
        <v>33.75</v>
      </c>
      <c r="AF52">
        <f>VLOOKUP($F52,'(참고)타워 스텟 가치'!$B$12:$L$16,AF$2,0)+(VLOOKUP($F52,'(참고)타워 스텟 가치'!$B$12:$L$16,AF$2,0)*$E52)</f>
        <v>24999.999999999996</v>
      </c>
      <c r="AG52">
        <f>VLOOKUP($F52,'(참고)타워 스텟 가치'!$B$12:$L$16,AG$2,0)+(VLOOKUP($F52,'(참고)타워 스텟 가치'!$B$12:$L$16,AG$2,0)*$E52)</f>
        <v>168.74999999999997</v>
      </c>
      <c r="AH52">
        <f>VLOOKUP($F52,'(참고)타워 스텟 가치'!$B$12:$L$16,AH$2,0)+(VLOOKUP($F52,'(참고)타워 스텟 가치'!$B$12:$L$16,AH$2,0)*$E52)</f>
        <v>5.6249999999999991</v>
      </c>
      <c r="AI52">
        <f>VLOOKUP($F52,'(참고)타워 스텟 가치'!$B$12:$L$16,AI$2,0)+(VLOOKUP($F52,'(참고)타워 스텟 가치'!$B$12:$L$16,AI$2,0)*$E52)</f>
        <v>1.4999999999999998</v>
      </c>
      <c r="AJ52">
        <f>VLOOKUP($F52,'(참고)타워 스텟 가치'!$B$12:$L$16,AJ$2,0)+(VLOOKUP($F52,'(참고)타워 스텟 가치'!$B$12:$L$16,AJ$2,0)*$E52)</f>
        <v>0</v>
      </c>
      <c r="AK52">
        <f>VLOOKUP($F52,'(참고)타워 스텟 가치'!$B$12:$L$16,AK$2,0)+(VLOOKUP($F52,'(참고)타워 스텟 가치'!$B$12:$L$16,AK$2,0)*$E52)</f>
        <v>0</v>
      </c>
      <c r="AL52">
        <f>VLOOKUP($F52,'(참고)타워 스텟 가치'!$B$12:$L$16,AL$2,0)+(VLOOKUP($F52,'(참고)타워 스텟 가치'!$B$12:$L$16,AL$2,0)*$E52)</f>
        <v>6.9999999999999982</v>
      </c>
      <c r="AM52">
        <f>SUM('스테이지별 몬스터 스텟'!AD52*'(참고)타워 스텟 가치'!$Q$17,'스테이지별 몬스터 스텟'!AE52*'(참고)타워 스텟 가치'!$R$17,'스테이지별 몬스터 스텟'!AF52*'(참고)타워 스텟 가치'!$S$17,'스테이지별 몬스터 스텟'!AG52*'(참고)타워 스텟 가치'!$T$17,'스테이지별 몬스터 스텟'!AH52*'(참고)타워 스텟 가치'!$U$17,'스테이지별 몬스터 스텟'!AI52*'(참고)타워 스텟 가치'!$V$17,'스테이지별 몬스터 스텟'!AJ52*'(참고)타워 스텟 가치'!$W$17,'스테이지별 몬스터 스텟'!AK52*'(참고)타워 스텟 가치'!$X$17,'스테이지별 몬스터 스텟'!AL52*'(참고)타워 스텟 가치'!$Y$17)</f>
        <v>37971.124999999993</v>
      </c>
      <c r="AN52">
        <v>3</v>
      </c>
    </row>
    <row r="53" spans="3:40" x14ac:dyDescent="0.3">
      <c r="C53">
        <v>4</v>
      </c>
      <c r="D53">
        <f t="shared" si="2"/>
        <v>10</v>
      </c>
      <c r="E53" s="52">
        <f>VLOOKUP(D53,'스테이지별 난이도 설정'!B:C,2,0)</f>
        <v>3.9999999999999996</v>
      </c>
      <c r="F53" t="str">
        <f t="shared" si="3"/>
        <v>유니크</v>
      </c>
      <c r="G53">
        <f t="shared" si="0"/>
        <v>6</v>
      </c>
      <c r="H53">
        <f>VLOOKUP($F53,'(참고)타워 스텟 가치'!$B$2:$L$6,H$2,0)+(VLOOKUP($F53,'(참고)타워 스텟 가치'!$B$2:$L$6,H$2,0)*$E53)</f>
        <v>126.56249999999999</v>
      </c>
      <c r="I53">
        <f>VLOOKUP($F53,'(참고)타워 스텟 가치'!$B$2:$L$6,I$2,0)+(VLOOKUP($F53,'(참고)타워 스텟 가치'!$B$2:$L$6,I$2,0)*$E53)</f>
        <v>25.312499999999996</v>
      </c>
      <c r="J53">
        <f>VLOOKUP($F53,'(참고)타워 스텟 가치'!$B$2:$L$6,J$2,0)+(VLOOKUP($F53,'(참고)타워 스텟 가치'!$B$2:$L$6,J$2,0)*$E53)</f>
        <v>24999.999999999996</v>
      </c>
      <c r="K53">
        <f>VLOOKUP($F53,'(참고)타워 스텟 가치'!$B$2:$L$6,K$2,0)+(VLOOKUP($F53,'(참고)타워 스텟 가치'!$B$2:$L$6,K$2,0)*$E53)</f>
        <v>506.24999999999994</v>
      </c>
      <c r="L53">
        <f>VLOOKUP($F53,'(참고)타워 스텟 가치'!$B$2:$L$6,L$2,0)+(VLOOKUP($F53,'(참고)타워 스텟 가치'!$B$2:$L$6,L$2,0)*$E53)</f>
        <v>8.4375</v>
      </c>
      <c r="M53">
        <f>VLOOKUP($F53,'(참고)타워 스텟 가치'!$B$2:$L$6,M$2,0)+(VLOOKUP($F53,'(참고)타워 스텟 가치'!$B$2:$L$6,M$2,0)*$E53)</f>
        <v>1.4999999999999998</v>
      </c>
      <c r="N53">
        <f>VLOOKUP($F53,'(참고)타워 스텟 가치'!$B$2:$L$6,N$2,0)+(VLOOKUP($F53,'(참고)타워 스텟 가치'!$B$2:$L$6,N$2,0)*$E53)</f>
        <v>0</v>
      </c>
      <c r="O53">
        <f>VLOOKUP($F53,'(참고)타워 스텟 가치'!$B$2:$L$6,O$2,0)+(VLOOKUP($F53,'(참고)타워 스텟 가치'!$B$2:$L$6,O$2,0)*$E53)</f>
        <v>0</v>
      </c>
      <c r="P53">
        <f>VLOOKUP($F53,'(참고)타워 스텟 가치'!$B$2:$L$6,P$2,0)+(VLOOKUP($F53,'(참고)타워 스텟 가치'!$B$2:$L$6,P$2,0)*$E53)</f>
        <v>5</v>
      </c>
      <c r="Q53">
        <f>SUM('스테이지별 몬스터 스텟'!H53*'(참고)타워 스텟 가치'!$Q$17,'스테이지별 몬스터 스텟'!I53*'(참고)타워 스텟 가치'!$R$17,'스테이지별 몬스터 스텟'!J53*'(참고)타워 스텟 가치'!$S$17,'스테이지별 몬스터 스텟'!K53*'(참고)타워 스텟 가치'!$T$17,'스테이지별 몬스터 스텟'!L53*'(참고)타워 스텟 가치'!$U$17,'스테이지별 몬스터 스텟'!M53*'(참고)타워 스텟 가치'!$V$17,'스테이지별 몬스터 스텟'!N53*'(참고)타워 스텟 가치'!$W$17,'스테이지별 몬스터 스텟'!O53*'(참고)타워 스텟 가치'!$X$17,'스테이지별 몬스터 스텟'!P53*'(참고)타워 스텟 가치'!$Y$17)</f>
        <v>38831.968749999993</v>
      </c>
      <c r="R53">
        <v>1</v>
      </c>
      <c r="S53">
        <f>VLOOKUP($F53,'(참고)타워 스텟 가치'!$B$7:$L$11,S$2,0)+(VLOOKUP($F53,'(참고)타워 스텟 가치'!$B$7:$L$11,S$2,0)*$E53)</f>
        <v>42.187499999999993</v>
      </c>
      <c r="T53">
        <f>VLOOKUP($F53,'(참고)타워 스텟 가치'!$B$7:$L$11,T$2,0)+(VLOOKUP($F53,'(참고)타워 스텟 가치'!$B$7:$L$11,T$2,0)*$E53)</f>
        <v>75.9375</v>
      </c>
      <c r="U53">
        <f>VLOOKUP($F53,'(참고)타워 스텟 가치'!$B$7:$L$11,U$2,0)+(VLOOKUP($F53,'(참고)타워 스텟 가치'!$B$7:$L$11,U$2,0)*$E53)</f>
        <v>24999.999999999996</v>
      </c>
      <c r="V53">
        <f>VLOOKUP($F53,'(참고)타워 스텟 가치'!$B$7:$L$11,V$2,0)+(VLOOKUP($F53,'(참고)타워 스텟 가치'!$B$7:$L$11,V$2,0)*$E53)</f>
        <v>506.24999999999994</v>
      </c>
      <c r="W53">
        <f>VLOOKUP($F53,'(참고)타워 스텟 가치'!$B$7:$L$11,W$2,0)+(VLOOKUP($F53,'(참고)타워 스텟 가치'!$B$7:$L$11,W$2,0)*$E53)</f>
        <v>8.4375</v>
      </c>
      <c r="X53">
        <f>VLOOKUP($F53,'(참고)타워 스텟 가치'!$B$7:$L$11,X$2,0)+(VLOOKUP($F53,'(참고)타워 스텟 가치'!$B$7:$L$11,X$2,0)*$E53)</f>
        <v>1.4999999999999998</v>
      </c>
      <c r="Y53">
        <f>VLOOKUP($F53,'(참고)타워 스텟 가치'!$B$7:$L$11,Y$2,0)+(VLOOKUP($F53,'(참고)타워 스텟 가치'!$B$7:$L$11,Y$2,0)*$E53)</f>
        <v>0</v>
      </c>
      <c r="Z53">
        <f>VLOOKUP($F53,'(참고)타워 스텟 가치'!$B$7:$L$11,Z$2,0)+(VLOOKUP($F53,'(참고)타워 스텟 가치'!$B$7:$L$11,Z$2,0)*$E53)</f>
        <v>0</v>
      </c>
      <c r="AA53">
        <f>VLOOKUP($F53,'(참고)타워 스텟 가치'!$B$7:$L$11,AA$2,0)+(VLOOKUP($F53,'(참고)타워 스텟 가치'!$B$7:$L$11,AA$2,0)*$E53)</f>
        <v>5</v>
      </c>
      <c r="AB53">
        <f>SUM('스테이지별 몬스터 스텟'!S53*'(참고)타워 스텟 가치'!$Q$17,'스테이지별 몬스터 스텟'!T53*'(참고)타워 스텟 가치'!$R$17,'스테이지별 몬스터 스텟'!U53*'(참고)타워 스텟 가치'!$S$17,'스테이지별 몬스터 스텟'!V53*'(참고)타워 스텟 가치'!$T$17,'스테이지별 몬스터 스텟'!W53*'(참고)타워 스텟 가치'!$U$17,'스테이지별 몬스터 스텟'!X53*'(참고)타워 스텟 가치'!$V$17,'스테이지별 몬스터 스텟'!Y53*'(참고)타워 스텟 가치'!$W$17,'스테이지별 몬스터 스텟'!Z53*'(참고)타워 스텟 가치'!$X$17,'스테이지별 몬스터 스텟'!AA53*'(참고)타워 스텟 가치'!$Y$17)</f>
        <v>38739.156249999993</v>
      </c>
      <c r="AC53">
        <v>2</v>
      </c>
      <c r="AD53">
        <f>VLOOKUP($F53,'(참고)타워 스텟 가치'!$B$12:$L$16,AD$2,0)+(VLOOKUP($F53,'(참고)타워 스텟 가치'!$B$12:$L$16,AD$2,0)*$E53)</f>
        <v>42.187499999999993</v>
      </c>
      <c r="AE53">
        <f>VLOOKUP($F53,'(참고)타워 스텟 가치'!$B$12:$L$16,AE$2,0)+(VLOOKUP($F53,'(참고)타워 스텟 가치'!$B$12:$L$16,AE$2,0)*$E53)</f>
        <v>50.624999999999993</v>
      </c>
      <c r="AF53">
        <f>VLOOKUP($F53,'(참고)타워 스텟 가치'!$B$12:$L$16,AF$2,0)+(VLOOKUP($F53,'(참고)타워 스텟 가치'!$B$12:$L$16,AF$2,0)*$E53)</f>
        <v>24999.999999999996</v>
      </c>
      <c r="AG53">
        <f>VLOOKUP($F53,'(참고)타워 스텟 가치'!$B$12:$L$16,AG$2,0)+(VLOOKUP($F53,'(참고)타워 스텟 가치'!$B$12:$L$16,AG$2,0)*$E53)</f>
        <v>253.12499999999997</v>
      </c>
      <c r="AH53">
        <f>VLOOKUP($F53,'(참고)타워 스텟 가치'!$B$12:$L$16,AH$2,0)+(VLOOKUP($F53,'(참고)타워 스텟 가치'!$B$12:$L$16,AH$2,0)*$E53)</f>
        <v>8.4375</v>
      </c>
      <c r="AI53">
        <f>VLOOKUP($F53,'(참고)타워 스텟 가치'!$B$12:$L$16,AI$2,0)+(VLOOKUP($F53,'(참고)타워 스텟 가치'!$B$12:$L$16,AI$2,0)*$E53)</f>
        <v>1.4999999999999998</v>
      </c>
      <c r="AJ53">
        <f>VLOOKUP($F53,'(참고)타워 스텟 가치'!$B$12:$L$16,AJ$2,0)+(VLOOKUP($F53,'(참고)타워 스텟 가치'!$B$12:$L$16,AJ$2,0)*$E53)</f>
        <v>0</v>
      </c>
      <c r="AK53">
        <f>VLOOKUP($F53,'(참고)타워 스텟 가치'!$B$12:$L$16,AK$2,0)+(VLOOKUP($F53,'(참고)타워 스텟 가치'!$B$12:$L$16,AK$2,0)*$E53)</f>
        <v>0</v>
      </c>
      <c r="AL53">
        <f>VLOOKUP($F53,'(참고)타워 스텟 가치'!$B$12:$L$16,AL$2,0)+(VLOOKUP($F53,'(참고)타워 스텟 가치'!$B$12:$L$16,AL$2,0)*$E53)</f>
        <v>10</v>
      </c>
      <c r="AM53">
        <f>SUM('스테이지별 몬스터 스텟'!AD53*'(참고)타워 스텟 가치'!$Q$17,'스테이지별 몬스터 스텟'!AE53*'(참고)타워 스텟 가치'!$R$17,'스테이지별 몬스터 스텟'!AF53*'(참고)타워 스텟 가치'!$S$17,'스테이지별 몬스터 스텟'!AG53*'(참고)타워 스텟 가치'!$T$17,'스테이지별 몬스터 스텟'!AH53*'(참고)타워 스텟 가치'!$U$17,'스테이지별 몬스터 스텟'!AI53*'(참고)타워 스텟 가치'!$V$17,'스테이지별 몬스터 스텟'!AJ53*'(참고)타워 스텟 가치'!$W$17,'스테이지별 몬스터 스텟'!AK53*'(참고)타워 스텟 가치'!$X$17,'스테이지별 몬스터 스텟'!AL53*'(참고)타워 스텟 가치'!$Y$17)</f>
        <v>38204.937499999993</v>
      </c>
      <c r="AN53">
        <v>3</v>
      </c>
    </row>
    <row r="54" spans="3:40" x14ac:dyDescent="0.3">
      <c r="C54">
        <v>5</v>
      </c>
      <c r="D54">
        <f t="shared" si="2"/>
        <v>10</v>
      </c>
      <c r="E54" s="52">
        <f>VLOOKUP(D54,'스테이지별 난이도 설정'!B:C,2,0)</f>
        <v>3.9999999999999996</v>
      </c>
      <c r="F54" t="str">
        <f t="shared" si="3"/>
        <v>스페셜</v>
      </c>
      <c r="G54">
        <f t="shared" si="0"/>
        <v>6</v>
      </c>
      <c r="H54">
        <f>VLOOKUP($F54,'(참고)타워 스텟 가치'!$B$2:$L$6,H$2,0)+(VLOOKUP($F54,'(참고)타워 스텟 가치'!$B$2:$L$6,H$2,0)*$E54)</f>
        <v>189.84374999999997</v>
      </c>
      <c r="I54">
        <f>VLOOKUP($F54,'(참고)타워 스텟 가치'!$B$2:$L$6,I$2,0)+(VLOOKUP($F54,'(참고)타워 스텟 가치'!$B$2:$L$6,I$2,0)*$E54)</f>
        <v>37.96875</v>
      </c>
      <c r="J54">
        <f>VLOOKUP($F54,'(참고)타워 스텟 가치'!$B$2:$L$6,J$2,0)+(VLOOKUP($F54,'(참고)타워 스텟 가치'!$B$2:$L$6,J$2,0)*$E54)</f>
        <v>24999.999999999996</v>
      </c>
      <c r="K54">
        <f>VLOOKUP($F54,'(참고)타워 스텟 가치'!$B$2:$L$6,K$2,0)+(VLOOKUP($F54,'(참고)타워 스텟 가치'!$B$2:$L$6,K$2,0)*$E54)</f>
        <v>759.37499999999989</v>
      </c>
      <c r="L54">
        <f>VLOOKUP($F54,'(참고)타워 스텟 가치'!$B$2:$L$6,L$2,0)+(VLOOKUP($F54,'(참고)타워 스텟 가치'!$B$2:$L$6,L$2,0)*$E54)</f>
        <v>12.656249999999998</v>
      </c>
      <c r="M54">
        <f>VLOOKUP($F54,'(참고)타워 스텟 가치'!$B$2:$L$6,M$2,0)+(VLOOKUP($F54,'(참고)타워 스텟 가치'!$B$2:$L$6,M$2,0)*$E54)</f>
        <v>1.4999999999999998</v>
      </c>
      <c r="N54">
        <f>VLOOKUP($F54,'(참고)타워 스텟 가치'!$B$2:$L$6,N$2,0)+(VLOOKUP($F54,'(참고)타워 스텟 가치'!$B$2:$L$6,N$2,0)*$E54)</f>
        <v>0</v>
      </c>
      <c r="O54">
        <f>VLOOKUP($F54,'(참고)타워 스텟 가치'!$B$2:$L$6,O$2,0)+(VLOOKUP($F54,'(참고)타워 스텟 가치'!$B$2:$L$6,O$2,0)*$E54)</f>
        <v>0</v>
      </c>
      <c r="P54">
        <f>VLOOKUP($F54,'(참고)타워 스텟 가치'!$B$2:$L$6,P$2,0)+(VLOOKUP($F54,'(참고)타워 스텟 가치'!$B$2:$L$6,P$2,0)*$E54)</f>
        <v>5</v>
      </c>
      <c r="Q54">
        <f>SUM('스테이지별 몬스터 스텟'!H54*'(참고)타워 스텟 가치'!$Q$17,'스테이지별 몬스터 스텟'!I54*'(참고)타워 스텟 가치'!$R$17,'스테이지별 몬스터 스텟'!J54*'(참고)타워 스텟 가치'!$S$17,'스테이지별 몬스터 스텟'!K54*'(참고)타워 스텟 가치'!$T$17,'스테이지별 몬스터 스텟'!L54*'(참고)타워 스텟 가치'!$U$17,'스테이지별 몬스터 스텟'!M54*'(참고)타워 스텟 가치'!$V$17,'스테이지별 몬스터 스텟'!N54*'(참고)타워 스텟 가치'!$W$17,'스테이지별 몬스터 스텟'!O54*'(참고)타워 스텟 가치'!$X$17,'스테이지별 몬스터 스텟'!P54*'(참고)타워 스텟 가치'!$Y$17)</f>
        <v>39492.203124999993</v>
      </c>
      <c r="R54">
        <v>1</v>
      </c>
      <c r="S54">
        <f>VLOOKUP($F54,'(참고)타워 스텟 가치'!$B$7:$L$11,S$2,0)+(VLOOKUP($F54,'(참고)타워 스텟 가치'!$B$7:$L$11,S$2,0)*$E54)</f>
        <v>63.281249999999993</v>
      </c>
      <c r="T54">
        <f>VLOOKUP($F54,'(참고)타워 스텟 가치'!$B$7:$L$11,T$2,0)+(VLOOKUP($F54,'(참고)타워 스텟 가치'!$B$7:$L$11,T$2,0)*$E54)</f>
        <v>113.90624999999999</v>
      </c>
      <c r="U54">
        <f>VLOOKUP($F54,'(참고)타워 스텟 가치'!$B$7:$L$11,U$2,0)+(VLOOKUP($F54,'(참고)타워 스텟 가치'!$B$7:$L$11,U$2,0)*$E54)</f>
        <v>24999.999999999996</v>
      </c>
      <c r="V54">
        <f>VLOOKUP($F54,'(참고)타워 스텟 가치'!$B$7:$L$11,V$2,0)+(VLOOKUP($F54,'(참고)타워 스텟 가치'!$B$7:$L$11,V$2,0)*$E54)</f>
        <v>759.37499999999989</v>
      </c>
      <c r="W54">
        <f>VLOOKUP($F54,'(참고)타워 스텟 가치'!$B$7:$L$11,W$2,0)+(VLOOKUP($F54,'(참고)타워 스텟 가치'!$B$7:$L$11,W$2,0)*$E54)</f>
        <v>12.656249999999998</v>
      </c>
      <c r="X54">
        <f>VLOOKUP($F54,'(참고)타워 스텟 가치'!$B$7:$L$11,X$2,0)+(VLOOKUP($F54,'(참고)타워 스텟 가치'!$B$7:$L$11,X$2,0)*$E54)</f>
        <v>1.4999999999999998</v>
      </c>
      <c r="Y54">
        <f>VLOOKUP($F54,'(참고)타워 스텟 가치'!$B$7:$L$11,Y$2,0)+(VLOOKUP($F54,'(참고)타워 스텟 가치'!$B$7:$L$11,Y$2,0)*$E54)</f>
        <v>0</v>
      </c>
      <c r="Z54">
        <f>VLOOKUP($F54,'(참고)타워 스텟 가치'!$B$7:$L$11,Z$2,0)+(VLOOKUP($F54,'(참고)타워 스텟 가치'!$B$7:$L$11,Z$2,0)*$E54)</f>
        <v>0</v>
      </c>
      <c r="AA54">
        <f>VLOOKUP($F54,'(참고)타워 스텟 가치'!$B$7:$L$11,AA$2,0)+(VLOOKUP($F54,'(참고)타워 스텟 가치'!$B$7:$L$11,AA$2,0)*$E54)</f>
        <v>5</v>
      </c>
      <c r="AB54">
        <f>SUM('스테이지별 몬스터 스텟'!S54*'(참고)타워 스텟 가치'!$Q$17,'스테이지별 몬스터 스텟'!T54*'(참고)타워 스텟 가치'!$R$17,'스테이지별 몬스터 스텟'!U54*'(참고)타워 스텟 가치'!$S$17,'스테이지별 몬스터 스텟'!V54*'(참고)타워 스텟 가치'!$T$17,'스테이지별 몬스터 스텟'!W54*'(참고)타워 스텟 가치'!$U$17,'스테이지별 몬스터 스텟'!X54*'(참고)타워 스텟 가치'!$V$17,'스테이지별 몬스터 스텟'!Y54*'(참고)타워 스텟 가치'!$W$17,'스테이지별 몬스터 스텟'!Z54*'(참고)타워 스텟 가치'!$X$17,'스테이지별 몬스터 스텟'!AA54*'(참고)타워 스텟 가치'!$Y$17)</f>
        <v>39352.984374999993</v>
      </c>
      <c r="AC54">
        <v>2</v>
      </c>
      <c r="AD54">
        <f>VLOOKUP($F54,'(참고)타워 스텟 가치'!$B$12:$L$16,AD$2,0)+(VLOOKUP($F54,'(참고)타워 스텟 가치'!$B$12:$L$16,AD$2,0)*$E54)</f>
        <v>63.281249999999993</v>
      </c>
      <c r="AE54">
        <f>VLOOKUP($F54,'(참고)타워 스텟 가치'!$B$12:$L$16,AE$2,0)+(VLOOKUP($F54,'(참고)타워 스텟 가치'!$B$12:$L$16,AE$2,0)*$E54)</f>
        <v>75.9375</v>
      </c>
      <c r="AF54">
        <f>VLOOKUP($F54,'(참고)타워 스텟 가치'!$B$12:$L$16,AF$2,0)+(VLOOKUP($F54,'(참고)타워 스텟 가치'!$B$12:$L$16,AF$2,0)*$E54)</f>
        <v>24999.999999999996</v>
      </c>
      <c r="AG54">
        <f>VLOOKUP($F54,'(참고)타워 스텟 가치'!$B$12:$L$16,AG$2,0)+(VLOOKUP($F54,'(참고)타워 스텟 가치'!$B$12:$L$16,AG$2,0)*$E54)</f>
        <v>379.68749999999994</v>
      </c>
      <c r="AH54">
        <f>VLOOKUP($F54,'(참고)타워 스텟 가치'!$B$12:$L$16,AH$2,0)+(VLOOKUP($F54,'(참고)타워 스텟 가치'!$B$12:$L$16,AH$2,0)*$E54)</f>
        <v>12.656249999999998</v>
      </c>
      <c r="AI54">
        <f>VLOOKUP($F54,'(참고)타워 스텟 가치'!$B$12:$L$16,AI$2,0)+(VLOOKUP($F54,'(참고)타워 스텟 가치'!$B$12:$L$16,AI$2,0)*$E54)</f>
        <v>1.4999999999999998</v>
      </c>
      <c r="AJ54">
        <f>VLOOKUP($F54,'(참고)타워 스텟 가치'!$B$12:$L$16,AJ$2,0)+(VLOOKUP($F54,'(참고)타워 스텟 가치'!$B$12:$L$16,AJ$2,0)*$E54)</f>
        <v>0</v>
      </c>
      <c r="AK54">
        <f>VLOOKUP($F54,'(참고)타워 스텟 가치'!$B$12:$L$16,AK$2,0)+(VLOOKUP($F54,'(참고)타워 스텟 가치'!$B$12:$L$16,AK$2,0)*$E54)</f>
        <v>0</v>
      </c>
      <c r="AL54">
        <f>VLOOKUP($F54,'(참고)타워 스텟 가치'!$B$12:$L$16,AL$2,0)+(VLOOKUP($F54,'(참고)타워 스텟 가치'!$B$12:$L$16,AL$2,0)*$E54)</f>
        <v>10</v>
      </c>
      <c r="AM54">
        <f>SUM('스테이지별 몬스터 스텟'!AD54*'(참고)타워 스텟 가치'!$Q$17,'스테이지별 몬스터 스텟'!AE54*'(참고)타워 스텟 가치'!$R$17,'스테이지별 몬스터 스텟'!AF54*'(참고)타워 스텟 가치'!$S$17,'스테이지별 몬스터 스텟'!AG54*'(참고)타워 스텟 가치'!$T$17,'스테이지별 몬스터 스텟'!AH54*'(참고)타워 스텟 가치'!$U$17,'스테이지별 몬스터 스텟'!AI54*'(참고)타워 스텟 가치'!$V$17,'스테이지별 몬스터 스텟'!AJ54*'(참고)타워 스텟 가치'!$W$17,'스테이지별 몬스터 스텟'!AK54*'(참고)타워 스텟 가치'!$X$17,'스테이지별 몬스터 스텟'!AL54*'(참고)타워 스텟 가치'!$Y$17)</f>
        <v>38546.656249999993</v>
      </c>
      <c r="AN54">
        <v>3</v>
      </c>
    </row>
    <row r="55" spans="3:40" x14ac:dyDescent="0.3">
      <c r="C55">
        <v>1</v>
      </c>
      <c r="D55">
        <f t="shared" si="2"/>
        <v>11</v>
      </c>
      <c r="E55" s="52">
        <f>VLOOKUP(D55,'스테이지별 난이도 설정'!B:C,2,0)</f>
        <v>4.3999999999999995</v>
      </c>
      <c r="F55" t="str">
        <f t="shared" si="3"/>
        <v>일반</v>
      </c>
      <c r="G55">
        <f t="shared" si="0"/>
        <v>6</v>
      </c>
      <c r="H55">
        <f>VLOOKUP($F55,'(참고)타워 스텟 가치'!$B$2:$L$6,H$2,0)+(VLOOKUP($F55,'(참고)타워 스텟 가치'!$B$2:$L$6,H$2,0)*$E55)</f>
        <v>40.499999999999993</v>
      </c>
      <c r="I55">
        <f>VLOOKUP($F55,'(참고)타워 스텟 가치'!$B$2:$L$6,I$2,0)+(VLOOKUP($F55,'(참고)타워 스텟 가치'!$B$2:$L$6,I$2,0)*$E55)</f>
        <v>8.1</v>
      </c>
      <c r="J55">
        <f>VLOOKUP($F55,'(참고)타워 스텟 가치'!$B$2:$L$6,J$2,0)+(VLOOKUP($F55,'(참고)타워 스텟 가치'!$B$2:$L$6,J$2,0)*$E55)</f>
        <v>26999.999999999996</v>
      </c>
      <c r="K55">
        <f>VLOOKUP($F55,'(참고)타워 스텟 가치'!$B$2:$L$6,K$2,0)+(VLOOKUP($F55,'(참고)타워 스텟 가치'!$B$2:$L$6,K$2,0)*$E55)</f>
        <v>161.99999999999997</v>
      </c>
      <c r="L55">
        <f>VLOOKUP($F55,'(참고)타워 스텟 가치'!$B$2:$L$6,L$2,0)+(VLOOKUP($F55,'(참고)타워 스텟 가치'!$B$2:$L$6,L$2,0)*$E55)</f>
        <v>2.6999999999999997</v>
      </c>
      <c r="M55">
        <f>VLOOKUP($F55,'(참고)타워 스텟 가치'!$B$2:$L$6,M$2,0)+(VLOOKUP($F55,'(참고)타워 스텟 가치'!$B$2:$L$6,M$2,0)*$E55)</f>
        <v>1.6199999999999999</v>
      </c>
      <c r="N55">
        <f>VLOOKUP($F55,'(참고)타워 스텟 가치'!$B$2:$L$6,N$2,0)+(VLOOKUP($F55,'(참고)타워 스텟 가치'!$B$2:$L$6,N$2,0)*$E55)</f>
        <v>0</v>
      </c>
      <c r="O55">
        <f>VLOOKUP($F55,'(참고)타워 스텟 가치'!$B$2:$L$6,O$2,0)+(VLOOKUP($F55,'(참고)타워 스텟 가치'!$B$2:$L$6,O$2,0)*$E55)</f>
        <v>0</v>
      </c>
      <c r="P55">
        <f>VLOOKUP($F55,'(참고)타워 스텟 가치'!$B$2:$L$6,P$2,0)+(VLOOKUP($F55,'(참고)타워 스텟 가치'!$B$2:$L$6,P$2,0)*$E55)</f>
        <v>3.7799999999999994</v>
      </c>
      <c r="Q55">
        <f>SUM('스테이지별 몬스터 스텟'!H55*'(참고)타워 스텟 가치'!$Q$17,'스테이지별 몬스터 스텟'!I55*'(참고)타워 스텟 가치'!$R$17,'스테이지별 몬스터 스텟'!J55*'(참고)타워 스텟 가치'!$S$17,'스테이지별 몬스터 스텟'!K55*'(참고)타워 스텟 가치'!$T$17,'스테이지별 몬스터 스텟'!L55*'(참고)타워 스텟 가치'!$U$17,'스테이지별 몬스터 스텟'!M55*'(참고)타워 스텟 가치'!$V$17,'스테이지별 몬스터 스텟'!N55*'(참고)타워 스텟 가치'!$W$17,'스테이지별 몬스터 스텟'!O55*'(참고)타워 스텟 가치'!$X$17,'스테이지별 몬스터 스텟'!P55*'(참고)타워 스텟 가치'!$Y$17)</f>
        <v>40931.729999999996</v>
      </c>
      <c r="R55">
        <v>1</v>
      </c>
      <c r="S55">
        <f>VLOOKUP($F55,'(참고)타워 스텟 가치'!$B$7:$L$11,S$2,0)+(VLOOKUP($F55,'(참고)타워 스텟 가치'!$B$7:$L$11,S$2,0)*$E55)</f>
        <v>13.499999999999998</v>
      </c>
      <c r="T55">
        <f>VLOOKUP($F55,'(참고)타워 스텟 가치'!$B$7:$L$11,T$2,0)+(VLOOKUP($F55,'(참고)타워 스텟 가치'!$B$7:$L$11,T$2,0)*$E55)</f>
        <v>24.299999999999997</v>
      </c>
      <c r="U55">
        <f>VLOOKUP($F55,'(참고)타워 스텟 가치'!$B$7:$L$11,U$2,0)+(VLOOKUP($F55,'(참고)타워 스텟 가치'!$B$7:$L$11,U$2,0)*$E55)</f>
        <v>26999.999999999996</v>
      </c>
      <c r="V55">
        <f>VLOOKUP($F55,'(참고)타워 스텟 가치'!$B$7:$L$11,V$2,0)+(VLOOKUP($F55,'(참고)타워 스텟 가치'!$B$7:$L$11,V$2,0)*$E55)</f>
        <v>161.99999999999997</v>
      </c>
      <c r="W55">
        <f>VLOOKUP($F55,'(참고)타워 스텟 가치'!$B$7:$L$11,W$2,0)+(VLOOKUP($F55,'(참고)타워 스텟 가치'!$B$7:$L$11,W$2,0)*$E55)</f>
        <v>2.6999999999999997</v>
      </c>
      <c r="X55">
        <f>VLOOKUP($F55,'(참고)타워 스텟 가치'!$B$7:$L$11,X$2,0)+(VLOOKUP($F55,'(참고)타워 스텟 가치'!$B$7:$L$11,X$2,0)*$E55)</f>
        <v>1.6199999999999999</v>
      </c>
      <c r="Y55">
        <f>VLOOKUP($F55,'(참고)타워 스텟 가치'!$B$7:$L$11,Y$2,0)+(VLOOKUP($F55,'(참고)타워 스텟 가치'!$B$7:$L$11,Y$2,0)*$E55)</f>
        <v>0</v>
      </c>
      <c r="Z55">
        <f>VLOOKUP($F55,'(참고)타워 스텟 가치'!$B$7:$L$11,Z$2,0)+(VLOOKUP($F55,'(참고)타워 스텟 가치'!$B$7:$L$11,Z$2,0)*$E55)</f>
        <v>0</v>
      </c>
      <c r="AA55">
        <f>VLOOKUP($F55,'(참고)타워 스텟 가치'!$B$7:$L$11,AA$2,0)+(VLOOKUP($F55,'(참고)타워 스텟 가치'!$B$7:$L$11,AA$2,0)*$E55)</f>
        <v>3.7799999999999994</v>
      </c>
      <c r="AB55">
        <f>SUM('스테이지별 몬스터 스텟'!S55*'(참고)타워 스텟 가치'!$Q$17,'스테이지별 몬스터 스텟'!T55*'(참고)타워 스텟 가치'!$R$17,'스테이지별 몬스터 스텟'!U55*'(참고)타워 스텟 가치'!$S$17,'스테이지별 몬스터 스텟'!V55*'(참고)타워 스텟 가치'!$T$17,'스테이지별 몬스터 스텟'!W55*'(참고)타워 스텟 가치'!$U$17,'스테이지별 몬스터 스텟'!X55*'(참고)타워 스텟 가치'!$V$17,'스테이지별 몬스터 스텟'!Y55*'(참고)타워 스텟 가치'!$W$17,'스테이지별 몬스터 스텟'!Z55*'(참고)타워 스텟 가치'!$X$17,'스테이지별 몬스터 스텟'!AA55*'(참고)타워 스텟 가치'!$Y$17)</f>
        <v>40902.029999999992</v>
      </c>
      <c r="AC55">
        <v>2</v>
      </c>
      <c r="AD55">
        <f>VLOOKUP($F55,'(참고)타워 스텟 가치'!$B$12:$L$16,AD$2,0)+(VLOOKUP($F55,'(참고)타워 스텟 가치'!$B$12:$L$16,AD$2,0)*$E55)</f>
        <v>13.499999999999998</v>
      </c>
      <c r="AE55">
        <f>VLOOKUP($F55,'(참고)타워 스텟 가치'!$B$12:$L$16,AE$2,0)+(VLOOKUP($F55,'(참고)타워 스텟 가치'!$B$12:$L$16,AE$2,0)*$E55)</f>
        <v>16.2</v>
      </c>
      <c r="AF55">
        <f>VLOOKUP($F55,'(참고)타워 스텟 가치'!$B$12:$L$16,AF$2,0)+(VLOOKUP($F55,'(참고)타워 스텟 가치'!$B$12:$L$16,AF$2,0)*$E55)</f>
        <v>26999.999999999996</v>
      </c>
      <c r="AG55">
        <f>VLOOKUP($F55,'(참고)타워 스텟 가치'!$B$12:$L$16,AG$2,0)+(VLOOKUP($F55,'(참고)타워 스텟 가치'!$B$12:$L$16,AG$2,0)*$E55)</f>
        <v>80.999999999999986</v>
      </c>
      <c r="AH55">
        <f>VLOOKUP($F55,'(참고)타워 스텟 가치'!$B$12:$L$16,AH$2,0)+(VLOOKUP($F55,'(참고)타워 스텟 가치'!$B$12:$L$16,AH$2,0)*$E55)</f>
        <v>2.6999999999999997</v>
      </c>
      <c r="AI55">
        <f>VLOOKUP($F55,'(참고)타워 스텟 가치'!$B$12:$L$16,AI$2,0)+(VLOOKUP($F55,'(참고)타워 스텟 가치'!$B$12:$L$16,AI$2,0)*$E55)</f>
        <v>1.6199999999999999</v>
      </c>
      <c r="AJ55">
        <f>VLOOKUP($F55,'(참고)타워 스텟 가치'!$B$12:$L$16,AJ$2,0)+(VLOOKUP($F55,'(참고)타워 스텟 가치'!$B$12:$L$16,AJ$2,0)*$E55)</f>
        <v>0</v>
      </c>
      <c r="AK55">
        <f>VLOOKUP($F55,'(참고)타워 스텟 가치'!$B$12:$L$16,AK$2,0)+(VLOOKUP($F55,'(참고)타워 스텟 가치'!$B$12:$L$16,AK$2,0)*$E55)</f>
        <v>0</v>
      </c>
      <c r="AL55">
        <f>VLOOKUP($F55,'(참고)타워 스텟 가치'!$B$12:$L$16,AL$2,0)+(VLOOKUP($F55,'(참고)타워 스텟 가치'!$B$12:$L$16,AL$2,0)*$E55)</f>
        <v>7.5599999999999987</v>
      </c>
      <c r="AM55">
        <f>SUM('스테이지별 몬스터 스텟'!AD55*'(참고)타워 스텟 가치'!$Q$17,'스테이지별 몬스터 스텟'!AE55*'(참고)타워 스텟 가치'!$R$17,'스테이지별 몬스터 스텟'!AF55*'(참고)타워 스텟 가치'!$S$17,'스테이지별 몬스터 스텟'!AG55*'(참고)타워 스텟 가치'!$T$17,'스테이지별 몬스터 스텟'!AH55*'(참고)타워 스텟 가치'!$U$17,'스테이지별 몬스터 스텟'!AI55*'(참고)타워 스텟 가치'!$V$17,'스테이지별 몬스터 스텟'!AJ55*'(참고)타워 스텟 가치'!$W$17,'스테이지별 몬스터 스텟'!AK55*'(참고)타워 스텟 가치'!$X$17,'스테이지별 몬스터 스텟'!AL55*'(참고)타워 스텟 가치'!$Y$17)</f>
        <v>40735.440000000002</v>
      </c>
      <c r="AN55">
        <v>3</v>
      </c>
    </row>
    <row r="56" spans="3:40" x14ac:dyDescent="0.3">
      <c r="C56">
        <v>2</v>
      </c>
      <c r="D56">
        <f t="shared" si="2"/>
        <v>11</v>
      </c>
      <c r="E56" s="52">
        <f>VLOOKUP(D56,'스테이지별 난이도 설정'!B:C,2,0)</f>
        <v>4.3999999999999995</v>
      </c>
      <c r="F56" t="str">
        <f t="shared" si="3"/>
        <v>레어</v>
      </c>
      <c r="G56">
        <f t="shared" si="0"/>
        <v>6</v>
      </c>
      <c r="H56">
        <f>VLOOKUP($F56,'(참고)타워 스텟 가치'!$B$2:$L$6,H$2,0)+(VLOOKUP($F56,'(참고)타워 스텟 가치'!$B$2:$L$6,H$2,0)*$E56)</f>
        <v>60.749999999999993</v>
      </c>
      <c r="I56">
        <f>VLOOKUP($F56,'(참고)타워 스텟 가치'!$B$2:$L$6,I$2,0)+(VLOOKUP($F56,'(참고)타워 스텟 가치'!$B$2:$L$6,I$2,0)*$E56)</f>
        <v>12.149999999999999</v>
      </c>
      <c r="J56">
        <f>VLOOKUP($F56,'(참고)타워 스텟 가치'!$B$2:$L$6,J$2,0)+(VLOOKUP($F56,'(참고)타워 스텟 가치'!$B$2:$L$6,J$2,0)*$E56)</f>
        <v>26999.999999999996</v>
      </c>
      <c r="K56">
        <f>VLOOKUP($F56,'(참고)타워 스텟 가치'!$B$2:$L$6,K$2,0)+(VLOOKUP($F56,'(참고)타워 스텟 가치'!$B$2:$L$6,K$2,0)*$E56)</f>
        <v>242.99999999999997</v>
      </c>
      <c r="L56">
        <f>VLOOKUP($F56,'(참고)타워 스텟 가치'!$B$2:$L$6,L$2,0)+(VLOOKUP($F56,'(참고)타워 스텟 가치'!$B$2:$L$6,L$2,0)*$E56)</f>
        <v>4.05</v>
      </c>
      <c r="M56">
        <f>VLOOKUP($F56,'(참고)타워 스텟 가치'!$B$2:$L$6,M$2,0)+(VLOOKUP($F56,'(참고)타워 스텟 가치'!$B$2:$L$6,M$2,0)*$E56)</f>
        <v>1.6199999999999999</v>
      </c>
      <c r="N56">
        <f>VLOOKUP($F56,'(참고)타워 스텟 가치'!$B$2:$L$6,N$2,0)+(VLOOKUP($F56,'(참고)타워 스텟 가치'!$B$2:$L$6,N$2,0)*$E56)</f>
        <v>0</v>
      </c>
      <c r="O56">
        <f>VLOOKUP($F56,'(참고)타워 스텟 가치'!$B$2:$L$6,O$2,0)+(VLOOKUP($F56,'(참고)타워 스텟 가치'!$B$2:$L$6,O$2,0)*$E56)</f>
        <v>0</v>
      </c>
      <c r="P56">
        <f>VLOOKUP($F56,'(참고)타워 스텟 가치'!$B$2:$L$6,P$2,0)+(VLOOKUP($F56,'(참고)타워 스텟 가치'!$B$2:$L$6,P$2,0)*$E56)</f>
        <v>3.7799999999999994</v>
      </c>
      <c r="Q56">
        <f>SUM('스테이지별 몬스터 스텟'!H56*'(참고)타워 스텟 가치'!$Q$17,'스테이지별 몬스터 스텟'!I56*'(참고)타워 스텟 가치'!$R$17,'스테이지별 몬스터 스텟'!J56*'(참고)타워 스텟 가치'!$S$17,'스테이지별 몬스터 스텟'!K56*'(참고)타워 스텟 가치'!$T$17,'스테이지별 몬스터 스텟'!L56*'(참고)타워 스텟 가치'!$U$17,'스테이지별 몬스터 스텟'!M56*'(참고)타워 스텟 가치'!$V$17,'스테이지별 몬스터 스텟'!N56*'(참고)타워 스텟 가치'!$W$17,'스테이지별 몬스터 스텟'!O56*'(참고)타워 스텟 가치'!$X$17,'스테이지별 몬스터 스텟'!P56*'(참고)타워 스텟 가치'!$Y$17)</f>
        <v>41143.00499999999</v>
      </c>
      <c r="R56">
        <v>1</v>
      </c>
      <c r="S56">
        <f>VLOOKUP($F56,'(참고)타워 스텟 가치'!$B$7:$L$11,S$2,0)+(VLOOKUP($F56,'(참고)타워 스텟 가치'!$B$7:$L$11,S$2,0)*$E56)</f>
        <v>20.249999999999996</v>
      </c>
      <c r="T56">
        <f>VLOOKUP($F56,'(참고)타워 스텟 가치'!$B$7:$L$11,T$2,0)+(VLOOKUP($F56,'(참고)타워 스텟 가치'!$B$7:$L$11,T$2,0)*$E56)</f>
        <v>36.449999999999996</v>
      </c>
      <c r="U56">
        <f>VLOOKUP($F56,'(참고)타워 스텟 가치'!$B$7:$L$11,U$2,0)+(VLOOKUP($F56,'(참고)타워 스텟 가치'!$B$7:$L$11,U$2,0)*$E56)</f>
        <v>26999.999999999996</v>
      </c>
      <c r="V56">
        <f>VLOOKUP($F56,'(참고)타워 스텟 가치'!$B$7:$L$11,V$2,0)+(VLOOKUP($F56,'(참고)타워 스텟 가치'!$B$7:$L$11,V$2,0)*$E56)</f>
        <v>242.99999999999997</v>
      </c>
      <c r="W56">
        <f>VLOOKUP($F56,'(참고)타워 스텟 가치'!$B$7:$L$11,W$2,0)+(VLOOKUP($F56,'(참고)타워 스텟 가치'!$B$7:$L$11,W$2,0)*$E56)</f>
        <v>4.05</v>
      </c>
      <c r="X56">
        <f>VLOOKUP($F56,'(참고)타워 스텟 가치'!$B$7:$L$11,X$2,0)+(VLOOKUP($F56,'(참고)타워 스텟 가치'!$B$7:$L$11,X$2,0)*$E56)</f>
        <v>1.6199999999999999</v>
      </c>
      <c r="Y56">
        <f>VLOOKUP($F56,'(참고)타워 스텟 가치'!$B$7:$L$11,Y$2,0)+(VLOOKUP($F56,'(참고)타워 스텟 가치'!$B$7:$L$11,Y$2,0)*$E56)</f>
        <v>0</v>
      </c>
      <c r="Z56">
        <f>VLOOKUP($F56,'(참고)타워 스텟 가치'!$B$7:$L$11,Z$2,0)+(VLOOKUP($F56,'(참고)타워 스텟 가치'!$B$7:$L$11,Z$2,0)*$E56)</f>
        <v>0</v>
      </c>
      <c r="AA56">
        <f>VLOOKUP($F56,'(참고)타워 스텟 가치'!$B$7:$L$11,AA$2,0)+(VLOOKUP($F56,'(참고)타워 스텟 가치'!$B$7:$L$11,AA$2,0)*$E56)</f>
        <v>3.7799999999999994</v>
      </c>
      <c r="AB56">
        <f>SUM('스테이지별 몬스터 스텟'!S56*'(참고)타워 스텟 가치'!$Q$17,'스테이지별 몬스터 스텟'!T56*'(참고)타워 스텟 가치'!$R$17,'스테이지별 몬스터 스텟'!U56*'(참고)타워 스텟 가치'!$S$17,'스테이지별 몬스터 스텟'!V56*'(참고)타워 스텟 가치'!$T$17,'스테이지별 몬스터 스텟'!W56*'(참고)타워 스텟 가치'!$U$17,'스테이지별 몬스터 스텟'!X56*'(참고)타워 스텟 가치'!$V$17,'스테이지별 몬스터 스텟'!Y56*'(참고)타워 스텟 가치'!$W$17,'스테이지별 몬스터 스텟'!Z56*'(참고)타워 스텟 가치'!$X$17,'스테이지별 몬스터 스텟'!AA56*'(참고)타워 스텟 가치'!$Y$17)</f>
        <v>41098.454999999994</v>
      </c>
      <c r="AC56">
        <v>2</v>
      </c>
      <c r="AD56">
        <f>VLOOKUP($F56,'(참고)타워 스텟 가치'!$B$12:$L$16,AD$2,0)+(VLOOKUP($F56,'(참고)타워 스텟 가치'!$B$12:$L$16,AD$2,0)*$E56)</f>
        <v>20.249999999999996</v>
      </c>
      <c r="AE56">
        <f>VLOOKUP($F56,'(참고)타워 스텟 가치'!$B$12:$L$16,AE$2,0)+(VLOOKUP($F56,'(참고)타워 스텟 가치'!$B$12:$L$16,AE$2,0)*$E56)</f>
        <v>24.299999999999997</v>
      </c>
      <c r="AF56">
        <f>VLOOKUP($F56,'(참고)타워 스텟 가치'!$B$12:$L$16,AF$2,0)+(VLOOKUP($F56,'(참고)타워 스텟 가치'!$B$12:$L$16,AF$2,0)*$E56)</f>
        <v>26999.999999999996</v>
      </c>
      <c r="AG56">
        <f>VLOOKUP($F56,'(참고)타워 스텟 가치'!$B$12:$L$16,AG$2,0)+(VLOOKUP($F56,'(참고)타워 스텟 가치'!$B$12:$L$16,AG$2,0)*$E56)</f>
        <v>121.49999999999999</v>
      </c>
      <c r="AH56">
        <f>VLOOKUP($F56,'(참고)타워 스텟 가치'!$B$12:$L$16,AH$2,0)+(VLOOKUP($F56,'(참고)타워 스텟 가치'!$B$12:$L$16,AH$2,0)*$E56)</f>
        <v>4.05</v>
      </c>
      <c r="AI56">
        <f>VLOOKUP($F56,'(참고)타워 스텟 가치'!$B$12:$L$16,AI$2,0)+(VLOOKUP($F56,'(참고)타워 스텟 가치'!$B$12:$L$16,AI$2,0)*$E56)</f>
        <v>1.6199999999999999</v>
      </c>
      <c r="AJ56">
        <f>VLOOKUP($F56,'(참고)타워 스텟 가치'!$B$12:$L$16,AJ$2,0)+(VLOOKUP($F56,'(참고)타워 스텟 가치'!$B$12:$L$16,AJ$2,0)*$E56)</f>
        <v>0</v>
      </c>
      <c r="AK56">
        <f>VLOOKUP($F56,'(참고)타워 스텟 가치'!$B$12:$L$16,AK$2,0)+(VLOOKUP($F56,'(참고)타워 스텟 가치'!$B$12:$L$16,AK$2,0)*$E56)</f>
        <v>0</v>
      </c>
      <c r="AL56">
        <f>VLOOKUP($F56,'(참고)타워 스텟 가치'!$B$12:$L$16,AL$2,0)+(VLOOKUP($F56,'(참고)타워 스텟 가치'!$B$12:$L$16,AL$2,0)*$E56)</f>
        <v>7.5599999999999987</v>
      </c>
      <c r="AM56">
        <f>SUM('스테이지별 몬스터 스텟'!AD56*'(참고)타워 스텟 가치'!$Q$17,'스테이지별 몬스터 스텟'!AE56*'(참고)타워 스텟 가치'!$R$17,'스테이지별 몬스터 스텟'!AF56*'(참고)타워 스텟 가치'!$S$17,'스테이지별 몬스터 스텟'!AG56*'(참고)타워 스텟 가치'!$T$17,'스테이지별 몬스터 스텟'!AH56*'(참고)타워 스텟 가치'!$U$17,'스테이지별 몬스터 스텟'!AI56*'(참고)타워 스텟 가치'!$V$17,'스테이지별 몬스터 스텟'!AJ56*'(참고)타워 스텟 가치'!$W$17,'스테이지별 몬스터 스텟'!AK56*'(참고)타워 스텟 가치'!$X$17,'스테이지별 몬스터 스텟'!AL56*'(참고)타워 스텟 가치'!$Y$17)</f>
        <v>40844.789999999994</v>
      </c>
      <c r="AN56">
        <v>3</v>
      </c>
    </row>
    <row r="57" spans="3:40" x14ac:dyDescent="0.3">
      <c r="C57">
        <v>3</v>
      </c>
      <c r="D57">
        <f t="shared" si="2"/>
        <v>11</v>
      </c>
      <c r="E57" s="52">
        <f>VLOOKUP(D57,'스테이지별 난이도 설정'!B:C,2,0)</f>
        <v>4.3999999999999995</v>
      </c>
      <c r="F57" t="str">
        <f t="shared" si="3"/>
        <v>에픽</v>
      </c>
      <c r="G57">
        <f t="shared" si="0"/>
        <v>6</v>
      </c>
      <c r="H57">
        <f>VLOOKUP($F57,'(참고)타워 스텟 가치'!$B$2:$L$6,H$2,0)+(VLOOKUP($F57,'(참고)타워 스텟 가치'!$B$2:$L$6,H$2,0)*$E57)</f>
        <v>91.124999999999986</v>
      </c>
      <c r="I57">
        <f>VLOOKUP($F57,'(참고)타워 스텟 가치'!$B$2:$L$6,I$2,0)+(VLOOKUP($F57,'(참고)타워 스텟 가치'!$B$2:$L$6,I$2,0)*$E57)</f>
        <v>18.224999999999998</v>
      </c>
      <c r="J57">
        <f>VLOOKUP($F57,'(참고)타워 스텟 가치'!$B$2:$L$6,J$2,0)+(VLOOKUP($F57,'(참고)타워 스텟 가치'!$B$2:$L$6,J$2,0)*$E57)</f>
        <v>26999.999999999996</v>
      </c>
      <c r="K57">
        <f>VLOOKUP($F57,'(참고)타워 스텟 가치'!$B$2:$L$6,K$2,0)+(VLOOKUP($F57,'(참고)타워 스텟 가치'!$B$2:$L$6,K$2,0)*$E57)</f>
        <v>364.49999999999994</v>
      </c>
      <c r="L57">
        <f>VLOOKUP($F57,'(참고)타워 스텟 가치'!$B$2:$L$6,L$2,0)+(VLOOKUP($F57,'(참고)타워 스텟 가치'!$B$2:$L$6,L$2,0)*$E57)</f>
        <v>6.0749999999999993</v>
      </c>
      <c r="M57">
        <f>VLOOKUP($F57,'(참고)타워 스텟 가치'!$B$2:$L$6,M$2,0)+(VLOOKUP($F57,'(참고)타워 스텟 가치'!$B$2:$L$6,M$2,0)*$E57)</f>
        <v>1.6199999999999999</v>
      </c>
      <c r="N57">
        <f>VLOOKUP($F57,'(참고)타워 스텟 가치'!$B$2:$L$6,N$2,0)+(VLOOKUP($F57,'(참고)타워 스텟 가치'!$B$2:$L$6,N$2,0)*$E57)</f>
        <v>0</v>
      </c>
      <c r="O57">
        <f>VLOOKUP($F57,'(참고)타워 스텟 가치'!$B$2:$L$6,O$2,0)+(VLOOKUP($F57,'(참고)타워 스텟 가치'!$B$2:$L$6,O$2,0)*$E57)</f>
        <v>0</v>
      </c>
      <c r="P57">
        <f>VLOOKUP($F57,'(참고)타워 스텟 가치'!$B$2:$L$6,P$2,0)+(VLOOKUP($F57,'(참고)타워 스텟 가치'!$B$2:$L$6,P$2,0)*$E57)</f>
        <v>3.7799999999999994</v>
      </c>
      <c r="Q57">
        <f>SUM('스테이지별 몬스터 스텟'!H57*'(참고)타워 스텟 가치'!$Q$17,'스테이지별 몬스터 스텟'!I57*'(참고)타워 스텟 가치'!$R$17,'스테이지별 몬스터 스텟'!J57*'(참고)타워 스텟 가치'!$S$17,'스테이지별 몬스터 스텟'!K57*'(참고)타워 스텟 가치'!$T$17,'스테이지별 몬스터 스텟'!L57*'(참고)타워 스텟 가치'!$U$17,'스테이지별 몬스터 스텟'!M57*'(참고)타워 스텟 가치'!$V$17,'스테이지별 몬스터 스텟'!N57*'(참고)타워 스텟 가치'!$W$17,'스테이지별 몬스터 스텟'!O57*'(참고)타워 스텟 가치'!$X$17,'스테이지별 몬스터 스텟'!P57*'(참고)타워 스텟 가치'!$Y$17)</f>
        <v>41459.917499999996</v>
      </c>
      <c r="R57">
        <v>1</v>
      </c>
      <c r="S57">
        <f>VLOOKUP($F57,'(참고)타워 스텟 가치'!$B$7:$L$11,S$2,0)+(VLOOKUP($F57,'(참고)타워 스텟 가치'!$B$7:$L$11,S$2,0)*$E57)</f>
        <v>30.374999999999996</v>
      </c>
      <c r="T57">
        <f>VLOOKUP($F57,'(참고)타워 스텟 가치'!$B$7:$L$11,T$2,0)+(VLOOKUP($F57,'(참고)타워 스텟 가치'!$B$7:$L$11,T$2,0)*$E57)</f>
        <v>54.674999999999997</v>
      </c>
      <c r="U57">
        <f>VLOOKUP($F57,'(참고)타워 스텟 가치'!$B$7:$L$11,U$2,0)+(VLOOKUP($F57,'(참고)타워 스텟 가치'!$B$7:$L$11,U$2,0)*$E57)</f>
        <v>26999.999999999996</v>
      </c>
      <c r="V57">
        <f>VLOOKUP($F57,'(참고)타워 스텟 가치'!$B$7:$L$11,V$2,0)+(VLOOKUP($F57,'(참고)타워 스텟 가치'!$B$7:$L$11,V$2,0)*$E57)</f>
        <v>364.49999999999994</v>
      </c>
      <c r="W57">
        <f>VLOOKUP($F57,'(참고)타워 스텟 가치'!$B$7:$L$11,W$2,0)+(VLOOKUP($F57,'(참고)타워 스텟 가치'!$B$7:$L$11,W$2,0)*$E57)</f>
        <v>6.0749999999999993</v>
      </c>
      <c r="X57">
        <f>VLOOKUP($F57,'(참고)타워 스텟 가치'!$B$7:$L$11,X$2,0)+(VLOOKUP($F57,'(참고)타워 스텟 가치'!$B$7:$L$11,X$2,0)*$E57)</f>
        <v>1.6199999999999999</v>
      </c>
      <c r="Y57">
        <f>VLOOKUP($F57,'(참고)타워 스텟 가치'!$B$7:$L$11,Y$2,0)+(VLOOKUP($F57,'(참고)타워 스텟 가치'!$B$7:$L$11,Y$2,0)*$E57)</f>
        <v>0</v>
      </c>
      <c r="Z57">
        <f>VLOOKUP($F57,'(참고)타워 스텟 가치'!$B$7:$L$11,Z$2,0)+(VLOOKUP($F57,'(참고)타워 스텟 가치'!$B$7:$L$11,Z$2,0)*$E57)</f>
        <v>0</v>
      </c>
      <c r="AA57">
        <f>VLOOKUP($F57,'(참고)타워 스텟 가치'!$B$7:$L$11,AA$2,0)+(VLOOKUP($F57,'(참고)타워 스텟 가치'!$B$7:$L$11,AA$2,0)*$E57)</f>
        <v>3.7799999999999994</v>
      </c>
      <c r="AB57">
        <f>SUM('스테이지별 몬스터 스텟'!S57*'(참고)타워 스텟 가치'!$Q$17,'스테이지별 몬스터 스텟'!T57*'(참고)타워 스텟 가치'!$R$17,'스테이지별 몬스터 스텟'!U57*'(참고)타워 스텟 가치'!$S$17,'스테이지별 몬스터 스텟'!V57*'(참고)타워 스텟 가치'!$T$17,'스테이지별 몬스터 스텟'!W57*'(참고)타워 스텟 가치'!$U$17,'스테이지별 몬스터 스텟'!X57*'(참고)타워 스텟 가치'!$V$17,'스테이지별 몬스터 스텟'!Y57*'(참고)타워 스텟 가치'!$W$17,'스테이지별 몬스터 스텟'!Z57*'(참고)타워 스텟 가치'!$X$17,'스테이지별 몬스터 스텟'!AA57*'(참고)타워 스텟 가치'!$Y$17)</f>
        <v>41393.092499999992</v>
      </c>
      <c r="AC57">
        <v>2</v>
      </c>
      <c r="AD57">
        <f>VLOOKUP($F57,'(참고)타워 스텟 가치'!$B$12:$L$16,AD$2,0)+(VLOOKUP($F57,'(참고)타워 스텟 가치'!$B$12:$L$16,AD$2,0)*$E57)</f>
        <v>30.374999999999996</v>
      </c>
      <c r="AE57">
        <f>VLOOKUP($F57,'(참고)타워 스텟 가치'!$B$12:$L$16,AE$2,0)+(VLOOKUP($F57,'(참고)타워 스텟 가치'!$B$12:$L$16,AE$2,0)*$E57)</f>
        <v>36.449999999999996</v>
      </c>
      <c r="AF57">
        <f>VLOOKUP($F57,'(참고)타워 스텟 가치'!$B$12:$L$16,AF$2,0)+(VLOOKUP($F57,'(참고)타워 스텟 가치'!$B$12:$L$16,AF$2,0)*$E57)</f>
        <v>26999.999999999996</v>
      </c>
      <c r="AG57">
        <f>VLOOKUP($F57,'(참고)타워 스텟 가치'!$B$12:$L$16,AG$2,0)+(VLOOKUP($F57,'(참고)타워 스텟 가치'!$B$12:$L$16,AG$2,0)*$E57)</f>
        <v>182.24999999999997</v>
      </c>
      <c r="AH57">
        <f>VLOOKUP($F57,'(참고)타워 스텟 가치'!$B$12:$L$16,AH$2,0)+(VLOOKUP($F57,'(참고)타워 스텟 가치'!$B$12:$L$16,AH$2,0)*$E57)</f>
        <v>6.0749999999999993</v>
      </c>
      <c r="AI57">
        <f>VLOOKUP($F57,'(참고)타워 스텟 가치'!$B$12:$L$16,AI$2,0)+(VLOOKUP($F57,'(참고)타워 스텟 가치'!$B$12:$L$16,AI$2,0)*$E57)</f>
        <v>1.6199999999999999</v>
      </c>
      <c r="AJ57">
        <f>VLOOKUP($F57,'(참고)타워 스텟 가치'!$B$12:$L$16,AJ$2,0)+(VLOOKUP($F57,'(참고)타워 스텟 가치'!$B$12:$L$16,AJ$2,0)*$E57)</f>
        <v>0</v>
      </c>
      <c r="AK57">
        <f>VLOOKUP($F57,'(참고)타워 스텟 가치'!$B$12:$L$16,AK$2,0)+(VLOOKUP($F57,'(참고)타워 스텟 가치'!$B$12:$L$16,AK$2,0)*$E57)</f>
        <v>0</v>
      </c>
      <c r="AL57">
        <f>VLOOKUP($F57,'(참고)타워 스텟 가치'!$B$12:$L$16,AL$2,0)+(VLOOKUP($F57,'(참고)타워 스텟 가치'!$B$12:$L$16,AL$2,0)*$E57)</f>
        <v>7.5599999999999987</v>
      </c>
      <c r="AM57">
        <f>SUM('스테이지별 몬스터 스텟'!AD57*'(참고)타워 스텟 가치'!$Q$17,'스테이지별 몬스터 스텟'!AE57*'(참고)타워 스텟 가치'!$R$17,'스테이지별 몬스터 스텟'!AF57*'(참고)타워 스텟 가치'!$S$17,'스테이지별 몬스터 스텟'!AG57*'(참고)타워 스텟 가치'!$T$17,'스테이지별 몬스터 스텟'!AH57*'(참고)타워 스텟 가치'!$U$17,'스테이지별 몬스터 스텟'!AI57*'(참고)타워 스텟 가치'!$V$17,'스테이지별 몬스터 스텟'!AJ57*'(참고)타워 스텟 가치'!$W$17,'스테이지별 몬스터 스텟'!AK57*'(참고)타워 스텟 가치'!$X$17,'스테이지별 몬스터 스텟'!AL57*'(참고)타워 스텟 가치'!$Y$17)</f>
        <v>41008.815000000002</v>
      </c>
      <c r="AN57">
        <v>3</v>
      </c>
    </row>
    <row r="58" spans="3:40" x14ac:dyDescent="0.3">
      <c r="C58">
        <v>4</v>
      </c>
      <c r="D58">
        <f t="shared" si="2"/>
        <v>11</v>
      </c>
      <c r="E58" s="52">
        <f>VLOOKUP(D58,'스테이지별 난이도 설정'!B:C,2,0)</f>
        <v>4.3999999999999995</v>
      </c>
      <c r="F58" t="str">
        <f t="shared" si="3"/>
        <v>유니크</v>
      </c>
      <c r="G58">
        <f t="shared" si="0"/>
        <v>6</v>
      </c>
      <c r="H58">
        <f>VLOOKUP($F58,'(참고)타워 스텟 가치'!$B$2:$L$6,H$2,0)+(VLOOKUP($F58,'(참고)타워 스텟 가치'!$B$2:$L$6,H$2,0)*$E58)</f>
        <v>136.6875</v>
      </c>
      <c r="I58">
        <f>VLOOKUP($F58,'(참고)타워 스텟 가치'!$B$2:$L$6,I$2,0)+(VLOOKUP($F58,'(참고)타워 스텟 가치'!$B$2:$L$6,I$2,0)*$E58)</f>
        <v>27.337499999999999</v>
      </c>
      <c r="J58">
        <f>VLOOKUP($F58,'(참고)타워 스텟 가치'!$B$2:$L$6,J$2,0)+(VLOOKUP($F58,'(참고)타워 스텟 가치'!$B$2:$L$6,J$2,0)*$E58)</f>
        <v>26999.999999999996</v>
      </c>
      <c r="K58">
        <f>VLOOKUP($F58,'(참고)타워 스텟 가치'!$B$2:$L$6,K$2,0)+(VLOOKUP($F58,'(참고)타워 스텟 가치'!$B$2:$L$6,K$2,0)*$E58)</f>
        <v>546.75</v>
      </c>
      <c r="L58">
        <f>VLOOKUP($F58,'(참고)타워 스텟 가치'!$B$2:$L$6,L$2,0)+(VLOOKUP($F58,'(참고)타워 스텟 가치'!$B$2:$L$6,L$2,0)*$E58)</f>
        <v>9.1124999999999989</v>
      </c>
      <c r="M58">
        <f>VLOOKUP($F58,'(참고)타워 스텟 가치'!$B$2:$L$6,M$2,0)+(VLOOKUP($F58,'(참고)타워 스텟 가치'!$B$2:$L$6,M$2,0)*$E58)</f>
        <v>1.6199999999999999</v>
      </c>
      <c r="N58">
        <f>VLOOKUP($F58,'(참고)타워 스텟 가치'!$B$2:$L$6,N$2,0)+(VLOOKUP($F58,'(참고)타워 스텟 가치'!$B$2:$L$6,N$2,0)*$E58)</f>
        <v>0</v>
      </c>
      <c r="O58">
        <f>VLOOKUP($F58,'(참고)타워 스텟 가치'!$B$2:$L$6,O$2,0)+(VLOOKUP($F58,'(참고)타워 스텟 가치'!$B$2:$L$6,O$2,0)*$E58)</f>
        <v>0</v>
      </c>
      <c r="P58">
        <f>VLOOKUP($F58,'(참고)타워 스텟 가치'!$B$2:$L$6,P$2,0)+(VLOOKUP($F58,'(참고)타워 스텟 가치'!$B$2:$L$6,P$2,0)*$E58)</f>
        <v>5.3999999999999995</v>
      </c>
      <c r="Q58">
        <f>SUM('스테이지별 몬스터 스텟'!H58*'(참고)타워 스텟 가치'!$Q$17,'스테이지별 몬스터 스텟'!I58*'(참고)타워 스텟 가치'!$R$17,'스테이지별 몬스터 스텟'!J58*'(참고)타워 스텟 가치'!$S$17,'스테이지별 몬스터 스텟'!K58*'(참고)타워 스텟 가치'!$T$17,'스테이지별 몬스터 스텟'!L58*'(참고)타워 스텟 가치'!$U$17,'스테이지별 몬스터 스텟'!M58*'(참고)타워 스텟 가치'!$V$17,'스테이지별 몬스터 스텟'!N58*'(참고)타워 스텟 가치'!$W$17,'스테이지별 몬스터 스텟'!O58*'(참고)타워 스텟 가치'!$X$17,'스테이지별 몬스터 스텟'!P58*'(참고)타워 스텟 가치'!$Y$17)</f>
        <v>41938.526249999995</v>
      </c>
      <c r="R58">
        <v>1</v>
      </c>
      <c r="S58">
        <f>VLOOKUP($F58,'(참고)타워 스텟 가치'!$B$7:$L$11,S$2,0)+(VLOOKUP($F58,'(참고)타워 스텟 가치'!$B$7:$L$11,S$2,0)*$E58)</f>
        <v>45.562499999999993</v>
      </c>
      <c r="T58">
        <f>VLOOKUP($F58,'(참고)타워 스텟 가치'!$B$7:$L$11,T$2,0)+(VLOOKUP($F58,'(참고)타워 스텟 가치'!$B$7:$L$11,T$2,0)*$E58)</f>
        <v>82.012499999999989</v>
      </c>
      <c r="U58">
        <f>VLOOKUP($F58,'(참고)타워 스텟 가치'!$B$7:$L$11,U$2,0)+(VLOOKUP($F58,'(참고)타워 스텟 가치'!$B$7:$L$11,U$2,0)*$E58)</f>
        <v>26999.999999999996</v>
      </c>
      <c r="V58">
        <f>VLOOKUP($F58,'(참고)타워 스텟 가치'!$B$7:$L$11,V$2,0)+(VLOOKUP($F58,'(참고)타워 스텟 가치'!$B$7:$L$11,V$2,0)*$E58)</f>
        <v>546.75</v>
      </c>
      <c r="W58">
        <f>VLOOKUP($F58,'(참고)타워 스텟 가치'!$B$7:$L$11,W$2,0)+(VLOOKUP($F58,'(참고)타워 스텟 가치'!$B$7:$L$11,W$2,0)*$E58)</f>
        <v>9.1124999999999989</v>
      </c>
      <c r="X58">
        <f>VLOOKUP($F58,'(참고)타워 스텟 가치'!$B$7:$L$11,X$2,0)+(VLOOKUP($F58,'(참고)타워 스텟 가치'!$B$7:$L$11,X$2,0)*$E58)</f>
        <v>1.6199999999999999</v>
      </c>
      <c r="Y58">
        <f>VLOOKUP($F58,'(참고)타워 스텟 가치'!$B$7:$L$11,Y$2,0)+(VLOOKUP($F58,'(참고)타워 스텟 가치'!$B$7:$L$11,Y$2,0)*$E58)</f>
        <v>0</v>
      </c>
      <c r="Z58">
        <f>VLOOKUP($F58,'(참고)타워 스텟 가치'!$B$7:$L$11,Z$2,0)+(VLOOKUP($F58,'(참고)타워 스텟 가치'!$B$7:$L$11,Z$2,0)*$E58)</f>
        <v>0</v>
      </c>
      <c r="AA58">
        <f>VLOOKUP($F58,'(참고)타워 스텟 가치'!$B$7:$L$11,AA$2,0)+(VLOOKUP($F58,'(참고)타워 스텟 가치'!$B$7:$L$11,AA$2,0)*$E58)</f>
        <v>5.3999999999999995</v>
      </c>
      <c r="AB58">
        <f>SUM('스테이지별 몬스터 스텟'!S58*'(참고)타워 스텟 가치'!$Q$17,'스테이지별 몬스터 스텟'!T58*'(참고)타워 스텟 가치'!$R$17,'스테이지별 몬스터 스텟'!U58*'(참고)타워 스텟 가치'!$S$17,'스테이지별 몬스터 스텟'!V58*'(참고)타워 스텟 가치'!$T$17,'스테이지별 몬스터 스텟'!W58*'(참고)타워 스텟 가치'!$U$17,'스테이지별 몬스터 스텟'!X58*'(참고)타워 스텟 가치'!$V$17,'스테이지별 몬스터 스텟'!Y58*'(참고)타워 스텟 가치'!$W$17,'스테이지별 몬스터 스텟'!Z58*'(참고)타워 스텟 가치'!$X$17,'스테이지별 몬스터 스텟'!AA58*'(참고)타워 스텟 가치'!$Y$17)</f>
        <v>41838.28875</v>
      </c>
      <c r="AC58">
        <v>2</v>
      </c>
      <c r="AD58">
        <f>VLOOKUP($F58,'(참고)타워 스텟 가치'!$B$12:$L$16,AD$2,0)+(VLOOKUP($F58,'(참고)타워 스텟 가치'!$B$12:$L$16,AD$2,0)*$E58)</f>
        <v>45.562499999999993</v>
      </c>
      <c r="AE58">
        <f>VLOOKUP($F58,'(참고)타워 스텟 가치'!$B$12:$L$16,AE$2,0)+(VLOOKUP($F58,'(참고)타워 스텟 가치'!$B$12:$L$16,AE$2,0)*$E58)</f>
        <v>54.674999999999997</v>
      </c>
      <c r="AF58">
        <f>VLOOKUP($F58,'(참고)타워 스텟 가치'!$B$12:$L$16,AF$2,0)+(VLOOKUP($F58,'(참고)타워 스텟 가치'!$B$12:$L$16,AF$2,0)*$E58)</f>
        <v>26999.999999999996</v>
      </c>
      <c r="AG58">
        <f>VLOOKUP($F58,'(참고)타워 스텟 가치'!$B$12:$L$16,AG$2,0)+(VLOOKUP($F58,'(참고)타워 스텟 가치'!$B$12:$L$16,AG$2,0)*$E58)</f>
        <v>273.375</v>
      </c>
      <c r="AH58">
        <f>VLOOKUP($F58,'(참고)타워 스텟 가치'!$B$12:$L$16,AH$2,0)+(VLOOKUP($F58,'(참고)타워 스텟 가치'!$B$12:$L$16,AH$2,0)*$E58)</f>
        <v>9.1124999999999989</v>
      </c>
      <c r="AI58">
        <f>VLOOKUP($F58,'(참고)타워 스텟 가치'!$B$12:$L$16,AI$2,0)+(VLOOKUP($F58,'(참고)타워 스텟 가치'!$B$12:$L$16,AI$2,0)*$E58)</f>
        <v>1.6199999999999999</v>
      </c>
      <c r="AJ58">
        <f>VLOOKUP($F58,'(참고)타워 스텟 가치'!$B$12:$L$16,AJ$2,0)+(VLOOKUP($F58,'(참고)타워 스텟 가치'!$B$12:$L$16,AJ$2,0)*$E58)</f>
        <v>0</v>
      </c>
      <c r="AK58">
        <f>VLOOKUP($F58,'(참고)타워 스텟 가치'!$B$12:$L$16,AK$2,0)+(VLOOKUP($F58,'(참고)타워 스텟 가치'!$B$12:$L$16,AK$2,0)*$E58)</f>
        <v>0</v>
      </c>
      <c r="AL58">
        <f>VLOOKUP($F58,'(참고)타워 스텟 가치'!$B$12:$L$16,AL$2,0)+(VLOOKUP($F58,'(참고)타워 스텟 가치'!$B$12:$L$16,AL$2,0)*$E58)</f>
        <v>10.799999999999999</v>
      </c>
      <c r="AM58">
        <f>SUM('스테이지별 몬스터 스텟'!AD58*'(참고)타워 스텟 가치'!$Q$17,'스테이지별 몬스터 스텟'!AE58*'(참고)타워 스텟 가치'!$R$17,'스테이지별 몬스터 스텟'!AF58*'(참고)타워 스텟 가치'!$S$17,'스테이지별 몬스터 스텟'!AG58*'(참고)타워 스텟 가치'!$T$17,'스테이지별 몬스터 스텟'!AH58*'(참고)타워 스텟 가치'!$U$17,'스테이지별 몬스터 스텟'!AI58*'(참고)타워 스텟 가치'!$V$17,'스테이지별 몬스터 스텟'!AJ58*'(참고)타워 스텟 가치'!$W$17,'스테이지별 몬스터 스텟'!AK58*'(참고)타워 스텟 가치'!$X$17,'스테이지별 몬스터 스텟'!AL58*'(참고)타워 스텟 가치'!$Y$17)</f>
        <v>41261.33249999999</v>
      </c>
      <c r="AN58">
        <v>3</v>
      </c>
    </row>
    <row r="59" spans="3:40" x14ac:dyDescent="0.3">
      <c r="C59">
        <v>5</v>
      </c>
      <c r="D59">
        <f t="shared" si="2"/>
        <v>11</v>
      </c>
      <c r="E59" s="52">
        <f>VLOOKUP(D59,'스테이지별 난이도 설정'!B:C,2,0)</f>
        <v>4.3999999999999995</v>
      </c>
      <c r="F59" t="str">
        <f t="shared" si="3"/>
        <v>스페셜</v>
      </c>
      <c r="G59">
        <f t="shared" si="0"/>
        <v>6</v>
      </c>
      <c r="H59">
        <f>VLOOKUP($F59,'(참고)타워 스텟 가치'!$B$2:$L$6,H$2,0)+(VLOOKUP($F59,'(참고)타워 스텟 가치'!$B$2:$L$6,H$2,0)*$E59)</f>
        <v>205.03124999999997</v>
      </c>
      <c r="I59">
        <f>VLOOKUP($F59,'(참고)타워 스텟 가치'!$B$2:$L$6,I$2,0)+(VLOOKUP($F59,'(참고)타워 스텟 가치'!$B$2:$L$6,I$2,0)*$E59)</f>
        <v>41.006249999999994</v>
      </c>
      <c r="J59">
        <f>VLOOKUP($F59,'(참고)타워 스텟 가치'!$B$2:$L$6,J$2,0)+(VLOOKUP($F59,'(참고)타워 스텟 가치'!$B$2:$L$6,J$2,0)*$E59)</f>
        <v>26999.999999999996</v>
      </c>
      <c r="K59">
        <f>VLOOKUP($F59,'(참고)타워 스텟 가치'!$B$2:$L$6,K$2,0)+(VLOOKUP($F59,'(참고)타워 스텟 가치'!$B$2:$L$6,K$2,0)*$E59)</f>
        <v>820.12499999999989</v>
      </c>
      <c r="L59">
        <f>VLOOKUP($F59,'(참고)타워 스텟 가치'!$B$2:$L$6,L$2,0)+(VLOOKUP($F59,'(참고)타워 스텟 가치'!$B$2:$L$6,L$2,0)*$E59)</f>
        <v>13.668749999999999</v>
      </c>
      <c r="M59">
        <f>VLOOKUP($F59,'(참고)타워 스텟 가치'!$B$2:$L$6,M$2,0)+(VLOOKUP($F59,'(참고)타워 스텟 가치'!$B$2:$L$6,M$2,0)*$E59)</f>
        <v>1.6199999999999999</v>
      </c>
      <c r="N59">
        <f>VLOOKUP($F59,'(참고)타워 스텟 가치'!$B$2:$L$6,N$2,0)+(VLOOKUP($F59,'(참고)타워 스텟 가치'!$B$2:$L$6,N$2,0)*$E59)</f>
        <v>0</v>
      </c>
      <c r="O59">
        <f>VLOOKUP($F59,'(참고)타워 스텟 가치'!$B$2:$L$6,O$2,0)+(VLOOKUP($F59,'(참고)타워 스텟 가치'!$B$2:$L$6,O$2,0)*$E59)</f>
        <v>0</v>
      </c>
      <c r="P59">
        <f>VLOOKUP($F59,'(참고)타워 스텟 가치'!$B$2:$L$6,P$2,0)+(VLOOKUP($F59,'(참고)타워 스텟 가치'!$B$2:$L$6,P$2,0)*$E59)</f>
        <v>5.3999999999999995</v>
      </c>
      <c r="Q59">
        <f>SUM('스테이지별 몬스터 스텟'!H59*'(참고)타워 스텟 가치'!$Q$17,'스테이지별 몬스터 스텟'!I59*'(참고)타워 스텟 가치'!$R$17,'스테이지별 몬스터 스텟'!J59*'(참고)타워 스텟 가치'!$S$17,'스테이지별 몬스터 스텟'!K59*'(참고)타워 스텟 가치'!$T$17,'스테이지별 몬스터 스텟'!L59*'(참고)타워 스텟 가치'!$U$17,'스테이지별 몬스터 스텟'!M59*'(참고)타워 스텟 가치'!$V$17,'스테이지별 몬스터 스텟'!N59*'(참고)타워 스텟 가치'!$W$17,'스테이지별 몬스터 스텟'!O59*'(참고)타워 스텟 가치'!$X$17,'스테이지별 몬스터 스텟'!P59*'(참고)타워 스텟 가치'!$Y$17)</f>
        <v>42651.579375000001</v>
      </c>
      <c r="R59">
        <v>1</v>
      </c>
      <c r="S59">
        <f>VLOOKUP($F59,'(참고)타워 스텟 가치'!$B$7:$L$11,S$2,0)+(VLOOKUP($F59,'(참고)타워 스텟 가치'!$B$7:$L$11,S$2,0)*$E59)</f>
        <v>68.34375</v>
      </c>
      <c r="T59">
        <f>VLOOKUP($F59,'(참고)타워 스텟 가치'!$B$7:$L$11,T$2,0)+(VLOOKUP($F59,'(참고)타워 스텟 가치'!$B$7:$L$11,T$2,0)*$E59)</f>
        <v>123.01874999999998</v>
      </c>
      <c r="U59">
        <f>VLOOKUP($F59,'(참고)타워 스텟 가치'!$B$7:$L$11,U$2,0)+(VLOOKUP($F59,'(참고)타워 스텟 가치'!$B$7:$L$11,U$2,0)*$E59)</f>
        <v>26999.999999999996</v>
      </c>
      <c r="V59">
        <f>VLOOKUP($F59,'(참고)타워 스텟 가치'!$B$7:$L$11,V$2,0)+(VLOOKUP($F59,'(참고)타워 스텟 가치'!$B$7:$L$11,V$2,0)*$E59)</f>
        <v>820.12499999999989</v>
      </c>
      <c r="W59">
        <f>VLOOKUP($F59,'(참고)타워 스텟 가치'!$B$7:$L$11,W$2,0)+(VLOOKUP($F59,'(참고)타워 스텟 가치'!$B$7:$L$11,W$2,0)*$E59)</f>
        <v>13.668749999999999</v>
      </c>
      <c r="X59">
        <f>VLOOKUP($F59,'(참고)타워 스텟 가치'!$B$7:$L$11,X$2,0)+(VLOOKUP($F59,'(참고)타워 스텟 가치'!$B$7:$L$11,X$2,0)*$E59)</f>
        <v>1.6199999999999999</v>
      </c>
      <c r="Y59">
        <f>VLOOKUP($F59,'(참고)타워 스텟 가치'!$B$7:$L$11,Y$2,0)+(VLOOKUP($F59,'(참고)타워 스텟 가치'!$B$7:$L$11,Y$2,0)*$E59)</f>
        <v>0</v>
      </c>
      <c r="Z59">
        <f>VLOOKUP($F59,'(참고)타워 스텟 가치'!$B$7:$L$11,Z$2,0)+(VLOOKUP($F59,'(참고)타워 스텟 가치'!$B$7:$L$11,Z$2,0)*$E59)</f>
        <v>0</v>
      </c>
      <c r="AA59">
        <f>VLOOKUP($F59,'(참고)타워 스텟 가치'!$B$7:$L$11,AA$2,0)+(VLOOKUP($F59,'(참고)타워 스텟 가치'!$B$7:$L$11,AA$2,0)*$E59)</f>
        <v>5.3999999999999995</v>
      </c>
      <c r="AB59">
        <f>SUM('스테이지별 몬스터 스텟'!S59*'(참고)타워 스텟 가치'!$Q$17,'스테이지별 몬스터 스텟'!T59*'(참고)타워 스텟 가치'!$R$17,'스테이지별 몬스터 스텟'!U59*'(참고)타워 스텟 가치'!$S$17,'스테이지별 몬스터 스텟'!V59*'(참고)타워 스텟 가치'!$T$17,'스테이지별 몬스터 스텟'!W59*'(참고)타워 스텟 가치'!$U$17,'스테이지별 몬스터 스텟'!X59*'(참고)타워 스텟 가치'!$V$17,'스테이지별 몬스터 스텟'!Y59*'(참고)타워 스텟 가치'!$W$17,'스테이지별 몬스터 스텟'!Z59*'(참고)타워 스텟 가치'!$X$17,'스테이지별 몬스터 스텟'!AA59*'(참고)타워 스텟 가치'!$Y$17)</f>
        <v>42501.223124999997</v>
      </c>
      <c r="AC59">
        <v>2</v>
      </c>
      <c r="AD59">
        <f>VLOOKUP($F59,'(참고)타워 스텟 가치'!$B$12:$L$16,AD$2,0)+(VLOOKUP($F59,'(참고)타워 스텟 가치'!$B$12:$L$16,AD$2,0)*$E59)</f>
        <v>68.34375</v>
      </c>
      <c r="AE59">
        <f>VLOOKUP($F59,'(참고)타워 스텟 가치'!$B$12:$L$16,AE$2,0)+(VLOOKUP($F59,'(참고)타워 스텟 가치'!$B$12:$L$16,AE$2,0)*$E59)</f>
        <v>82.012499999999989</v>
      </c>
      <c r="AF59">
        <f>VLOOKUP($F59,'(참고)타워 스텟 가치'!$B$12:$L$16,AF$2,0)+(VLOOKUP($F59,'(참고)타워 스텟 가치'!$B$12:$L$16,AF$2,0)*$E59)</f>
        <v>26999.999999999996</v>
      </c>
      <c r="AG59">
        <f>VLOOKUP($F59,'(참고)타워 스텟 가치'!$B$12:$L$16,AG$2,0)+(VLOOKUP($F59,'(참고)타워 스텟 가치'!$B$12:$L$16,AG$2,0)*$E59)</f>
        <v>410.06249999999994</v>
      </c>
      <c r="AH59">
        <f>VLOOKUP($F59,'(참고)타워 스텟 가치'!$B$12:$L$16,AH$2,0)+(VLOOKUP($F59,'(참고)타워 스텟 가치'!$B$12:$L$16,AH$2,0)*$E59)</f>
        <v>13.668749999999999</v>
      </c>
      <c r="AI59">
        <f>VLOOKUP($F59,'(참고)타워 스텟 가치'!$B$12:$L$16,AI$2,0)+(VLOOKUP($F59,'(참고)타워 스텟 가치'!$B$12:$L$16,AI$2,0)*$E59)</f>
        <v>1.6199999999999999</v>
      </c>
      <c r="AJ59">
        <f>VLOOKUP($F59,'(참고)타워 스텟 가치'!$B$12:$L$16,AJ$2,0)+(VLOOKUP($F59,'(참고)타워 스텟 가치'!$B$12:$L$16,AJ$2,0)*$E59)</f>
        <v>0</v>
      </c>
      <c r="AK59">
        <f>VLOOKUP($F59,'(참고)타워 스텟 가치'!$B$12:$L$16,AK$2,0)+(VLOOKUP($F59,'(참고)타워 스텟 가치'!$B$12:$L$16,AK$2,0)*$E59)</f>
        <v>0</v>
      </c>
      <c r="AL59">
        <f>VLOOKUP($F59,'(참고)타워 스텟 가치'!$B$12:$L$16,AL$2,0)+(VLOOKUP($F59,'(참고)타워 스텟 가치'!$B$12:$L$16,AL$2,0)*$E59)</f>
        <v>10.799999999999999</v>
      </c>
      <c r="AM59">
        <f>SUM('스테이지별 몬스터 스텟'!AD59*'(참고)타워 스텟 가치'!$Q$17,'스테이지별 몬스터 스텟'!AE59*'(참고)타워 스텟 가치'!$R$17,'스테이지별 몬스터 스텟'!AF59*'(참고)타워 스텟 가치'!$S$17,'스테이지별 몬스터 스텟'!AG59*'(참고)타워 스텟 가치'!$T$17,'스테이지별 몬스터 스텟'!AH59*'(참고)타워 스텟 가치'!$U$17,'스테이지별 몬스터 스텟'!AI59*'(참고)타워 스텟 가치'!$V$17,'스테이지별 몬스터 스텟'!AJ59*'(참고)타워 스텟 가치'!$W$17,'스테이지별 몬스터 스텟'!AK59*'(참고)타워 스텟 가치'!$X$17,'스테이지별 몬스터 스텟'!AL59*'(참고)타워 스텟 가치'!$Y$17)</f>
        <v>41630.388749999998</v>
      </c>
      <c r="AN59">
        <v>3</v>
      </c>
    </row>
    <row r="60" spans="3:40" x14ac:dyDescent="0.3">
      <c r="C60">
        <v>1</v>
      </c>
      <c r="D60">
        <f t="shared" si="2"/>
        <v>12</v>
      </c>
      <c r="E60" s="52">
        <f>VLOOKUP(D60,'스테이지별 난이도 설정'!B:C,2,0)</f>
        <v>4.8</v>
      </c>
      <c r="F60" t="str">
        <f t="shared" si="3"/>
        <v>일반</v>
      </c>
      <c r="G60">
        <f t="shared" si="0"/>
        <v>6</v>
      </c>
      <c r="H60">
        <f>VLOOKUP($F60,'(참고)타워 스텟 가치'!$B$2:$L$6,H$2,0)+(VLOOKUP($F60,'(참고)타워 스텟 가치'!$B$2:$L$6,H$2,0)*$E60)</f>
        <v>43.5</v>
      </c>
      <c r="I60">
        <f>VLOOKUP($F60,'(참고)타워 스텟 가치'!$B$2:$L$6,I$2,0)+(VLOOKUP($F60,'(참고)타워 스텟 가치'!$B$2:$L$6,I$2,0)*$E60)</f>
        <v>8.6999999999999993</v>
      </c>
      <c r="J60">
        <f>VLOOKUP($F60,'(참고)타워 스텟 가치'!$B$2:$L$6,J$2,0)+(VLOOKUP($F60,'(참고)타워 스텟 가치'!$B$2:$L$6,J$2,0)*$E60)</f>
        <v>29000</v>
      </c>
      <c r="K60">
        <f>VLOOKUP($F60,'(참고)타워 스텟 가치'!$B$2:$L$6,K$2,0)+(VLOOKUP($F60,'(참고)타워 스텟 가치'!$B$2:$L$6,K$2,0)*$E60)</f>
        <v>174</v>
      </c>
      <c r="L60">
        <f>VLOOKUP($F60,'(참고)타워 스텟 가치'!$B$2:$L$6,L$2,0)+(VLOOKUP($F60,'(참고)타워 스텟 가치'!$B$2:$L$6,L$2,0)*$E60)</f>
        <v>2.9</v>
      </c>
      <c r="M60">
        <f>VLOOKUP($F60,'(참고)타워 스텟 가치'!$B$2:$L$6,M$2,0)+(VLOOKUP($F60,'(참고)타워 스텟 가치'!$B$2:$L$6,M$2,0)*$E60)</f>
        <v>1.74</v>
      </c>
      <c r="N60">
        <f>VLOOKUP($F60,'(참고)타워 스텟 가치'!$B$2:$L$6,N$2,0)+(VLOOKUP($F60,'(참고)타워 스텟 가치'!$B$2:$L$6,N$2,0)*$E60)</f>
        <v>0</v>
      </c>
      <c r="O60">
        <f>VLOOKUP($F60,'(참고)타워 스텟 가치'!$B$2:$L$6,O$2,0)+(VLOOKUP($F60,'(참고)타워 스텟 가치'!$B$2:$L$6,O$2,0)*$E60)</f>
        <v>0</v>
      </c>
      <c r="P60">
        <f>VLOOKUP($F60,'(참고)타워 스텟 가치'!$B$2:$L$6,P$2,0)+(VLOOKUP($F60,'(참고)타워 스텟 가치'!$B$2:$L$6,P$2,0)*$E60)</f>
        <v>4.0599999999999996</v>
      </c>
      <c r="Q60">
        <f>SUM('스테이지별 몬스터 스텟'!H60*'(참고)타워 스텟 가치'!$Q$17,'스테이지별 몬스터 스텟'!I60*'(참고)타워 스텟 가치'!$R$17,'스테이지별 몬스터 스텟'!J60*'(참고)타워 스텟 가치'!$S$17,'스테이지별 몬스터 스텟'!K60*'(참고)타워 스텟 가치'!$T$17,'스테이지별 몬스터 스텟'!L60*'(참고)타워 스텟 가치'!$U$17,'스테이지별 몬스터 스텟'!M60*'(참고)타워 스텟 가치'!$V$17,'스테이지별 몬스터 스텟'!N60*'(참고)타워 스텟 가치'!$W$17,'스테이지별 몬스터 스텟'!O60*'(참고)타워 스텟 가치'!$X$17,'스테이지별 몬스터 스텟'!P60*'(참고)타워 스텟 가치'!$Y$17)</f>
        <v>43963.710000000006</v>
      </c>
      <c r="R60">
        <v>1</v>
      </c>
      <c r="S60">
        <f>VLOOKUP($F60,'(참고)타워 스텟 가치'!$B$7:$L$11,S$2,0)+(VLOOKUP($F60,'(참고)타워 스텟 가치'!$B$7:$L$11,S$2,0)*$E60)</f>
        <v>14.5</v>
      </c>
      <c r="T60">
        <f>VLOOKUP($F60,'(참고)타워 스텟 가치'!$B$7:$L$11,T$2,0)+(VLOOKUP($F60,'(참고)타워 스텟 가치'!$B$7:$L$11,T$2,0)*$E60)</f>
        <v>26.099999999999998</v>
      </c>
      <c r="U60">
        <f>VLOOKUP($F60,'(참고)타워 스텟 가치'!$B$7:$L$11,U$2,0)+(VLOOKUP($F60,'(참고)타워 스텟 가치'!$B$7:$L$11,U$2,0)*$E60)</f>
        <v>29000</v>
      </c>
      <c r="V60">
        <f>VLOOKUP($F60,'(참고)타워 스텟 가치'!$B$7:$L$11,V$2,0)+(VLOOKUP($F60,'(참고)타워 스텟 가치'!$B$7:$L$11,V$2,0)*$E60)</f>
        <v>174</v>
      </c>
      <c r="W60">
        <f>VLOOKUP($F60,'(참고)타워 스텟 가치'!$B$7:$L$11,W$2,0)+(VLOOKUP($F60,'(참고)타워 스텟 가치'!$B$7:$L$11,W$2,0)*$E60)</f>
        <v>2.9</v>
      </c>
      <c r="X60">
        <f>VLOOKUP($F60,'(참고)타워 스텟 가치'!$B$7:$L$11,X$2,0)+(VLOOKUP($F60,'(참고)타워 스텟 가치'!$B$7:$L$11,X$2,0)*$E60)</f>
        <v>1.74</v>
      </c>
      <c r="Y60">
        <f>VLOOKUP($F60,'(참고)타워 스텟 가치'!$B$7:$L$11,Y$2,0)+(VLOOKUP($F60,'(참고)타워 스텟 가치'!$B$7:$L$11,Y$2,0)*$E60)</f>
        <v>0</v>
      </c>
      <c r="Z60">
        <f>VLOOKUP($F60,'(참고)타워 스텟 가치'!$B$7:$L$11,Z$2,0)+(VLOOKUP($F60,'(참고)타워 스텟 가치'!$B$7:$L$11,Z$2,0)*$E60)</f>
        <v>0</v>
      </c>
      <c r="AA60">
        <f>VLOOKUP($F60,'(참고)타워 스텟 가치'!$B$7:$L$11,AA$2,0)+(VLOOKUP($F60,'(참고)타워 스텟 가치'!$B$7:$L$11,AA$2,0)*$E60)</f>
        <v>4.0599999999999996</v>
      </c>
      <c r="AB60">
        <f>SUM('스테이지별 몬스터 스텟'!S60*'(참고)타워 스텟 가치'!$Q$17,'스테이지별 몬스터 스텟'!T60*'(참고)타워 스텟 가치'!$R$17,'스테이지별 몬스터 스텟'!U60*'(참고)타워 스텟 가치'!$S$17,'스테이지별 몬스터 스텟'!V60*'(참고)타워 스텟 가치'!$T$17,'스테이지별 몬스터 스텟'!W60*'(참고)타워 스텟 가치'!$U$17,'스테이지별 몬스터 스텟'!X60*'(참고)타워 스텟 가치'!$V$17,'스테이지별 몬스터 스텟'!Y60*'(참고)타워 스텟 가치'!$W$17,'스테이지별 몬스터 스텟'!Z60*'(참고)타워 스텟 가치'!$X$17,'스테이지별 몬스터 스텟'!AA60*'(참고)타워 스텟 가치'!$Y$17)</f>
        <v>43931.810000000005</v>
      </c>
      <c r="AC60">
        <v>2</v>
      </c>
      <c r="AD60">
        <f>VLOOKUP($F60,'(참고)타워 스텟 가치'!$B$12:$L$16,AD$2,0)+(VLOOKUP($F60,'(참고)타워 스텟 가치'!$B$12:$L$16,AD$2,0)*$E60)</f>
        <v>14.5</v>
      </c>
      <c r="AE60">
        <f>VLOOKUP($F60,'(참고)타워 스텟 가치'!$B$12:$L$16,AE$2,0)+(VLOOKUP($F60,'(참고)타워 스텟 가치'!$B$12:$L$16,AE$2,0)*$E60)</f>
        <v>17.399999999999999</v>
      </c>
      <c r="AF60">
        <f>VLOOKUP($F60,'(참고)타워 스텟 가치'!$B$12:$L$16,AF$2,0)+(VLOOKUP($F60,'(참고)타워 스텟 가치'!$B$12:$L$16,AF$2,0)*$E60)</f>
        <v>29000</v>
      </c>
      <c r="AG60">
        <f>VLOOKUP($F60,'(참고)타워 스텟 가치'!$B$12:$L$16,AG$2,0)+(VLOOKUP($F60,'(참고)타워 스텟 가치'!$B$12:$L$16,AG$2,0)*$E60)</f>
        <v>87</v>
      </c>
      <c r="AH60">
        <f>VLOOKUP($F60,'(참고)타워 스텟 가치'!$B$12:$L$16,AH$2,0)+(VLOOKUP($F60,'(참고)타워 스텟 가치'!$B$12:$L$16,AH$2,0)*$E60)</f>
        <v>2.9</v>
      </c>
      <c r="AI60">
        <f>VLOOKUP($F60,'(참고)타워 스텟 가치'!$B$12:$L$16,AI$2,0)+(VLOOKUP($F60,'(참고)타워 스텟 가치'!$B$12:$L$16,AI$2,0)*$E60)</f>
        <v>1.74</v>
      </c>
      <c r="AJ60">
        <f>VLOOKUP($F60,'(참고)타워 스텟 가치'!$B$12:$L$16,AJ$2,0)+(VLOOKUP($F60,'(참고)타워 스텟 가치'!$B$12:$L$16,AJ$2,0)*$E60)</f>
        <v>0</v>
      </c>
      <c r="AK60">
        <f>VLOOKUP($F60,'(참고)타워 스텟 가치'!$B$12:$L$16,AK$2,0)+(VLOOKUP($F60,'(참고)타워 스텟 가치'!$B$12:$L$16,AK$2,0)*$E60)</f>
        <v>0</v>
      </c>
      <c r="AL60">
        <f>VLOOKUP($F60,'(참고)타워 스텟 가치'!$B$12:$L$16,AL$2,0)+(VLOOKUP($F60,'(참고)타워 스텟 가치'!$B$12:$L$16,AL$2,0)*$E60)</f>
        <v>8.1199999999999992</v>
      </c>
      <c r="AM60">
        <f>SUM('스테이지별 몬스터 스텟'!AD60*'(참고)타워 스텟 가치'!$Q$17,'스테이지별 몬스터 스텟'!AE60*'(참고)타워 스텟 가치'!$R$17,'스테이지별 몬스터 스텟'!AF60*'(참고)타워 스텟 가치'!$S$17,'스테이지별 몬스터 스텟'!AG60*'(참고)타워 스텟 가치'!$T$17,'스테이지별 몬스터 스텟'!AH60*'(참고)타워 스텟 가치'!$U$17,'스테이지별 몬스터 스텟'!AI60*'(참고)타워 스텟 가치'!$V$17,'스테이지별 몬스터 스텟'!AJ60*'(참고)타워 스텟 가치'!$W$17,'스테이지별 몬스터 스텟'!AK60*'(참고)타워 스텟 가치'!$X$17,'스테이지별 몬스터 스텟'!AL60*'(참고)타워 스텟 가치'!$Y$17)</f>
        <v>43752.88</v>
      </c>
      <c r="AN60">
        <v>3</v>
      </c>
    </row>
    <row r="61" spans="3:40" x14ac:dyDescent="0.3">
      <c r="C61">
        <v>2</v>
      </c>
      <c r="D61">
        <f t="shared" si="2"/>
        <v>12</v>
      </c>
      <c r="E61" s="52">
        <f>VLOOKUP(D61,'스테이지별 난이도 설정'!B:C,2,0)</f>
        <v>4.8</v>
      </c>
      <c r="F61" t="str">
        <f t="shared" si="3"/>
        <v>레어</v>
      </c>
      <c r="G61">
        <f t="shared" si="0"/>
        <v>6</v>
      </c>
      <c r="H61">
        <f>VLOOKUP($F61,'(참고)타워 스텟 가치'!$B$2:$L$6,H$2,0)+(VLOOKUP($F61,'(참고)타워 스텟 가치'!$B$2:$L$6,H$2,0)*$E61)</f>
        <v>65.25</v>
      </c>
      <c r="I61">
        <f>VLOOKUP($F61,'(참고)타워 스텟 가치'!$B$2:$L$6,I$2,0)+(VLOOKUP($F61,'(참고)타워 스텟 가치'!$B$2:$L$6,I$2,0)*$E61)</f>
        <v>13.049999999999999</v>
      </c>
      <c r="J61">
        <f>VLOOKUP($F61,'(참고)타워 스텟 가치'!$B$2:$L$6,J$2,0)+(VLOOKUP($F61,'(참고)타워 스텟 가치'!$B$2:$L$6,J$2,0)*$E61)</f>
        <v>29000</v>
      </c>
      <c r="K61">
        <f>VLOOKUP($F61,'(참고)타워 스텟 가치'!$B$2:$L$6,K$2,0)+(VLOOKUP($F61,'(참고)타워 스텟 가치'!$B$2:$L$6,K$2,0)*$E61)</f>
        <v>261</v>
      </c>
      <c r="L61">
        <f>VLOOKUP($F61,'(참고)타워 스텟 가치'!$B$2:$L$6,L$2,0)+(VLOOKUP($F61,'(참고)타워 스텟 가치'!$B$2:$L$6,L$2,0)*$E61)</f>
        <v>4.3499999999999996</v>
      </c>
      <c r="M61">
        <f>VLOOKUP($F61,'(참고)타워 스텟 가치'!$B$2:$L$6,M$2,0)+(VLOOKUP($F61,'(참고)타워 스텟 가치'!$B$2:$L$6,M$2,0)*$E61)</f>
        <v>1.74</v>
      </c>
      <c r="N61">
        <f>VLOOKUP($F61,'(참고)타워 스텟 가치'!$B$2:$L$6,N$2,0)+(VLOOKUP($F61,'(참고)타워 스텟 가치'!$B$2:$L$6,N$2,0)*$E61)</f>
        <v>0</v>
      </c>
      <c r="O61">
        <f>VLOOKUP($F61,'(참고)타워 스텟 가치'!$B$2:$L$6,O$2,0)+(VLOOKUP($F61,'(참고)타워 스텟 가치'!$B$2:$L$6,O$2,0)*$E61)</f>
        <v>0</v>
      </c>
      <c r="P61">
        <f>VLOOKUP($F61,'(참고)타워 스텟 가치'!$B$2:$L$6,P$2,0)+(VLOOKUP($F61,'(참고)타워 스텟 가치'!$B$2:$L$6,P$2,0)*$E61)</f>
        <v>4.0599999999999996</v>
      </c>
      <c r="Q61">
        <f>SUM('스테이지별 몬스터 스텟'!H61*'(참고)타워 스텟 가치'!$Q$17,'스테이지별 몬스터 스텟'!I61*'(참고)타워 스텟 가치'!$R$17,'스테이지별 몬스터 스텟'!J61*'(참고)타워 스텟 가치'!$S$17,'스테이지별 몬스터 스텟'!K61*'(참고)타워 스텟 가치'!$T$17,'스테이지별 몬스터 스텟'!L61*'(참고)타워 스텟 가치'!$U$17,'스테이지별 몬스터 스텟'!M61*'(참고)타워 스텟 가치'!$V$17,'스테이지별 몬스터 스텟'!N61*'(참고)타워 스텟 가치'!$W$17,'스테이지별 몬스터 스텟'!O61*'(참고)타워 스텟 가치'!$X$17,'스테이지별 몬스터 스텟'!P61*'(참고)타워 스텟 가치'!$Y$17)</f>
        <v>44190.634999999995</v>
      </c>
      <c r="R61">
        <v>1</v>
      </c>
      <c r="S61">
        <f>VLOOKUP($F61,'(참고)타워 스텟 가치'!$B$7:$L$11,S$2,0)+(VLOOKUP($F61,'(참고)타워 스텟 가치'!$B$7:$L$11,S$2,0)*$E61)</f>
        <v>21.75</v>
      </c>
      <c r="T61">
        <f>VLOOKUP($F61,'(참고)타워 스텟 가치'!$B$7:$L$11,T$2,0)+(VLOOKUP($F61,'(참고)타워 스텟 가치'!$B$7:$L$11,T$2,0)*$E61)</f>
        <v>39.15</v>
      </c>
      <c r="U61">
        <f>VLOOKUP($F61,'(참고)타워 스텟 가치'!$B$7:$L$11,U$2,0)+(VLOOKUP($F61,'(참고)타워 스텟 가치'!$B$7:$L$11,U$2,0)*$E61)</f>
        <v>29000</v>
      </c>
      <c r="V61">
        <f>VLOOKUP($F61,'(참고)타워 스텟 가치'!$B$7:$L$11,V$2,0)+(VLOOKUP($F61,'(참고)타워 스텟 가치'!$B$7:$L$11,V$2,0)*$E61)</f>
        <v>261</v>
      </c>
      <c r="W61">
        <f>VLOOKUP($F61,'(참고)타워 스텟 가치'!$B$7:$L$11,W$2,0)+(VLOOKUP($F61,'(참고)타워 스텟 가치'!$B$7:$L$11,W$2,0)*$E61)</f>
        <v>4.3499999999999996</v>
      </c>
      <c r="X61">
        <f>VLOOKUP($F61,'(참고)타워 스텟 가치'!$B$7:$L$11,X$2,0)+(VLOOKUP($F61,'(참고)타워 스텟 가치'!$B$7:$L$11,X$2,0)*$E61)</f>
        <v>1.74</v>
      </c>
      <c r="Y61">
        <f>VLOOKUP($F61,'(참고)타워 스텟 가치'!$B$7:$L$11,Y$2,0)+(VLOOKUP($F61,'(참고)타워 스텟 가치'!$B$7:$L$11,Y$2,0)*$E61)</f>
        <v>0</v>
      </c>
      <c r="Z61">
        <f>VLOOKUP($F61,'(참고)타워 스텟 가치'!$B$7:$L$11,Z$2,0)+(VLOOKUP($F61,'(참고)타워 스텟 가치'!$B$7:$L$11,Z$2,0)*$E61)</f>
        <v>0</v>
      </c>
      <c r="AA61">
        <f>VLOOKUP($F61,'(참고)타워 스텟 가치'!$B$7:$L$11,AA$2,0)+(VLOOKUP($F61,'(참고)타워 스텟 가치'!$B$7:$L$11,AA$2,0)*$E61)</f>
        <v>4.0599999999999996</v>
      </c>
      <c r="AB61">
        <f>SUM('스테이지별 몬스터 스텟'!S61*'(참고)타워 스텟 가치'!$Q$17,'스테이지별 몬스터 스텟'!T61*'(참고)타워 스텟 가치'!$R$17,'스테이지별 몬스터 스텟'!U61*'(참고)타워 스텟 가치'!$S$17,'스테이지별 몬스터 스텟'!V61*'(참고)타워 스텟 가치'!$T$17,'스테이지별 몬스터 스텟'!W61*'(참고)타워 스텟 가치'!$U$17,'스테이지별 몬스터 스텟'!X61*'(참고)타워 스텟 가치'!$V$17,'스테이지별 몬스터 스텟'!Y61*'(참고)타워 스텟 가치'!$W$17,'스테이지별 몬스터 스텟'!Z61*'(참고)타워 스텟 가치'!$X$17,'스테이지별 몬스터 스텟'!AA61*'(참고)타워 스텟 가치'!$Y$17)</f>
        <v>44142.784999999996</v>
      </c>
      <c r="AC61">
        <v>2</v>
      </c>
      <c r="AD61">
        <f>VLOOKUP($F61,'(참고)타워 스텟 가치'!$B$12:$L$16,AD$2,0)+(VLOOKUP($F61,'(참고)타워 스텟 가치'!$B$12:$L$16,AD$2,0)*$E61)</f>
        <v>21.75</v>
      </c>
      <c r="AE61">
        <f>VLOOKUP($F61,'(참고)타워 스텟 가치'!$B$12:$L$16,AE$2,0)+(VLOOKUP($F61,'(참고)타워 스텟 가치'!$B$12:$L$16,AE$2,0)*$E61)</f>
        <v>26.099999999999998</v>
      </c>
      <c r="AF61">
        <f>VLOOKUP($F61,'(참고)타워 스텟 가치'!$B$12:$L$16,AF$2,0)+(VLOOKUP($F61,'(참고)타워 스텟 가치'!$B$12:$L$16,AF$2,0)*$E61)</f>
        <v>29000</v>
      </c>
      <c r="AG61">
        <f>VLOOKUP($F61,'(참고)타워 스텟 가치'!$B$12:$L$16,AG$2,0)+(VLOOKUP($F61,'(참고)타워 스텟 가치'!$B$12:$L$16,AG$2,0)*$E61)</f>
        <v>130.5</v>
      </c>
      <c r="AH61">
        <f>VLOOKUP($F61,'(참고)타워 스텟 가치'!$B$12:$L$16,AH$2,0)+(VLOOKUP($F61,'(참고)타워 스텟 가치'!$B$12:$L$16,AH$2,0)*$E61)</f>
        <v>4.3499999999999996</v>
      </c>
      <c r="AI61">
        <f>VLOOKUP($F61,'(참고)타워 스텟 가치'!$B$12:$L$16,AI$2,0)+(VLOOKUP($F61,'(참고)타워 스텟 가치'!$B$12:$L$16,AI$2,0)*$E61)</f>
        <v>1.74</v>
      </c>
      <c r="AJ61">
        <f>VLOOKUP($F61,'(참고)타워 스텟 가치'!$B$12:$L$16,AJ$2,0)+(VLOOKUP($F61,'(참고)타워 스텟 가치'!$B$12:$L$16,AJ$2,0)*$E61)</f>
        <v>0</v>
      </c>
      <c r="AK61">
        <f>VLOOKUP($F61,'(참고)타워 스텟 가치'!$B$12:$L$16,AK$2,0)+(VLOOKUP($F61,'(참고)타워 스텟 가치'!$B$12:$L$16,AK$2,0)*$E61)</f>
        <v>0</v>
      </c>
      <c r="AL61">
        <f>VLOOKUP($F61,'(참고)타워 스텟 가치'!$B$12:$L$16,AL$2,0)+(VLOOKUP($F61,'(참고)타워 스텟 가치'!$B$12:$L$16,AL$2,0)*$E61)</f>
        <v>8.1199999999999992</v>
      </c>
      <c r="AM61">
        <f>SUM('스테이지별 몬스터 스텟'!AD61*'(참고)타워 스텟 가치'!$Q$17,'스테이지별 몬스터 스텟'!AE61*'(참고)타워 스텟 가치'!$R$17,'스테이지별 몬스터 스텟'!AF61*'(참고)타워 스텟 가치'!$S$17,'스테이지별 몬스터 스텟'!AG61*'(참고)타워 스텟 가치'!$T$17,'스테이지별 몬스터 스텟'!AH61*'(참고)타워 스텟 가치'!$U$17,'스테이지별 몬스터 스텟'!AI61*'(참고)타워 스텟 가치'!$V$17,'스테이지별 몬스터 스텟'!AJ61*'(참고)타워 스텟 가치'!$W$17,'스테이지별 몬스터 스텟'!AK61*'(참고)타워 스텟 가치'!$X$17,'스테이지별 몬스터 스텟'!AL61*'(참고)타워 스텟 가치'!$Y$17)</f>
        <v>43870.329999999994</v>
      </c>
      <c r="AN61">
        <v>3</v>
      </c>
    </row>
    <row r="62" spans="3:40" x14ac:dyDescent="0.3">
      <c r="C62">
        <v>3</v>
      </c>
      <c r="D62">
        <f t="shared" si="2"/>
        <v>12</v>
      </c>
      <c r="E62" s="52">
        <f>VLOOKUP(D62,'스테이지별 난이도 설정'!B:C,2,0)</f>
        <v>4.8</v>
      </c>
      <c r="F62" t="str">
        <f t="shared" si="3"/>
        <v>에픽</v>
      </c>
      <c r="G62">
        <f t="shared" si="0"/>
        <v>6</v>
      </c>
      <c r="H62">
        <f>VLOOKUP($F62,'(참고)타워 스텟 가치'!$B$2:$L$6,H$2,0)+(VLOOKUP($F62,'(참고)타워 스텟 가치'!$B$2:$L$6,H$2,0)*$E62)</f>
        <v>97.875</v>
      </c>
      <c r="I62">
        <f>VLOOKUP($F62,'(참고)타워 스텟 가치'!$B$2:$L$6,I$2,0)+(VLOOKUP($F62,'(참고)타워 스텟 가치'!$B$2:$L$6,I$2,0)*$E62)</f>
        <v>19.574999999999999</v>
      </c>
      <c r="J62">
        <f>VLOOKUP($F62,'(참고)타워 스텟 가치'!$B$2:$L$6,J$2,0)+(VLOOKUP($F62,'(참고)타워 스텟 가치'!$B$2:$L$6,J$2,0)*$E62)</f>
        <v>29000</v>
      </c>
      <c r="K62">
        <f>VLOOKUP($F62,'(참고)타워 스텟 가치'!$B$2:$L$6,K$2,0)+(VLOOKUP($F62,'(참고)타워 스텟 가치'!$B$2:$L$6,K$2,0)*$E62)</f>
        <v>391.5</v>
      </c>
      <c r="L62">
        <f>VLOOKUP($F62,'(참고)타워 스텟 가치'!$B$2:$L$6,L$2,0)+(VLOOKUP($F62,'(참고)타워 스텟 가치'!$B$2:$L$6,L$2,0)*$E62)</f>
        <v>6.5249999999999995</v>
      </c>
      <c r="M62">
        <f>VLOOKUP($F62,'(참고)타워 스텟 가치'!$B$2:$L$6,M$2,0)+(VLOOKUP($F62,'(참고)타워 스텟 가치'!$B$2:$L$6,M$2,0)*$E62)</f>
        <v>1.74</v>
      </c>
      <c r="N62">
        <f>VLOOKUP($F62,'(참고)타워 스텟 가치'!$B$2:$L$6,N$2,0)+(VLOOKUP($F62,'(참고)타워 스텟 가치'!$B$2:$L$6,N$2,0)*$E62)</f>
        <v>0</v>
      </c>
      <c r="O62">
        <f>VLOOKUP($F62,'(참고)타워 스텟 가치'!$B$2:$L$6,O$2,0)+(VLOOKUP($F62,'(참고)타워 스텟 가치'!$B$2:$L$6,O$2,0)*$E62)</f>
        <v>0</v>
      </c>
      <c r="P62">
        <f>VLOOKUP($F62,'(참고)타워 스텟 가치'!$B$2:$L$6,P$2,0)+(VLOOKUP($F62,'(참고)타워 스텟 가치'!$B$2:$L$6,P$2,0)*$E62)</f>
        <v>4.0599999999999996</v>
      </c>
      <c r="Q62">
        <f>SUM('스테이지별 몬스터 스텟'!H62*'(참고)타워 스텟 가치'!$Q$17,'스테이지별 몬스터 스텟'!I62*'(참고)타워 스텟 가치'!$R$17,'스테이지별 몬스터 스텟'!J62*'(참고)타워 스텟 가치'!$S$17,'스테이지별 몬스터 스텟'!K62*'(참고)타워 스텟 가치'!$T$17,'스테이지별 몬스터 스텟'!L62*'(참고)타워 스텟 가치'!$U$17,'스테이지별 몬스터 스텟'!M62*'(참고)타워 스텟 가치'!$V$17,'스테이지별 몬스터 스텟'!N62*'(참고)타워 스텟 가치'!$W$17,'스테이지별 몬스터 스텟'!O62*'(참고)타워 스텟 가치'!$X$17,'스테이지별 몬스터 스텟'!P62*'(참고)타워 스텟 가치'!$Y$17)</f>
        <v>44531.022500000006</v>
      </c>
      <c r="R62">
        <v>1</v>
      </c>
      <c r="S62">
        <f>VLOOKUP($F62,'(참고)타워 스텟 가치'!$B$7:$L$11,S$2,0)+(VLOOKUP($F62,'(참고)타워 스텟 가치'!$B$7:$L$11,S$2,0)*$E62)</f>
        <v>32.625</v>
      </c>
      <c r="T62">
        <f>VLOOKUP($F62,'(참고)타워 스텟 가치'!$B$7:$L$11,T$2,0)+(VLOOKUP($F62,'(참고)타워 스텟 가치'!$B$7:$L$11,T$2,0)*$E62)</f>
        <v>58.725000000000001</v>
      </c>
      <c r="U62">
        <f>VLOOKUP($F62,'(참고)타워 스텟 가치'!$B$7:$L$11,U$2,0)+(VLOOKUP($F62,'(참고)타워 스텟 가치'!$B$7:$L$11,U$2,0)*$E62)</f>
        <v>29000</v>
      </c>
      <c r="V62">
        <f>VLOOKUP($F62,'(참고)타워 스텟 가치'!$B$7:$L$11,V$2,0)+(VLOOKUP($F62,'(참고)타워 스텟 가치'!$B$7:$L$11,V$2,0)*$E62)</f>
        <v>391.5</v>
      </c>
      <c r="W62">
        <f>VLOOKUP($F62,'(참고)타워 스텟 가치'!$B$7:$L$11,W$2,0)+(VLOOKUP($F62,'(참고)타워 스텟 가치'!$B$7:$L$11,W$2,0)*$E62)</f>
        <v>6.5249999999999995</v>
      </c>
      <c r="X62">
        <f>VLOOKUP($F62,'(참고)타워 스텟 가치'!$B$7:$L$11,X$2,0)+(VLOOKUP($F62,'(참고)타워 스텟 가치'!$B$7:$L$11,X$2,0)*$E62)</f>
        <v>1.74</v>
      </c>
      <c r="Y62">
        <f>VLOOKUP($F62,'(참고)타워 스텟 가치'!$B$7:$L$11,Y$2,0)+(VLOOKUP($F62,'(참고)타워 스텟 가치'!$B$7:$L$11,Y$2,0)*$E62)</f>
        <v>0</v>
      </c>
      <c r="Z62">
        <f>VLOOKUP($F62,'(참고)타워 스텟 가치'!$B$7:$L$11,Z$2,0)+(VLOOKUP($F62,'(참고)타워 스텟 가치'!$B$7:$L$11,Z$2,0)*$E62)</f>
        <v>0</v>
      </c>
      <c r="AA62">
        <f>VLOOKUP($F62,'(참고)타워 스텟 가치'!$B$7:$L$11,AA$2,0)+(VLOOKUP($F62,'(참고)타워 스텟 가치'!$B$7:$L$11,AA$2,0)*$E62)</f>
        <v>4.0599999999999996</v>
      </c>
      <c r="AB62">
        <f>SUM('스테이지별 몬스터 스텟'!S62*'(참고)타워 스텟 가치'!$Q$17,'스테이지별 몬스터 스텟'!T62*'(참고)타워 스텟 가치'!$R$17,'스테이지별 몬스터 스텟'!U62*'(참고)타워 스텟 가치'!$S$17,'스테이지별 몬스터 스텟'!V62*'(참고)타워 스텟 가치'!$T$17,'스테이지별 몬스터 스텟'!W62*'(참고)타워 스텟 가치'!$U$17,'스테이지별 몬스터 스텟'!X62*'(참고)타워 스텟 가치'!$V$17,'스테이지별 몬스터 스텟'!Y62*'(참고)타워 스텟 가치'!$W$17,'스테이지별 몬스터 스텟'!Z62*'(참고)타워 스텟 가치'!$X$17,'스테이지별 몬스터 스텟'!AA62*'(참고)타워 스텟 가치'!$Y$17)</f>
        <v>44459.247500000005</v>
      </c>
      <c r="AC62">
        <v>2</v>
      </c>
      <c r="AD62">
        <f>VLOOKUP($F62,'(참고)타워 스텟 가치'!$B$12:$L$16,AD$2,0)+(VLOOKUP($F62,'(참고)타워 스텟 가치'!$B$12:$L$16,AD$2,0)*$E62)</f>
        <v>32.625</v>
      </c>
      <c r="AE62">
        <f>VLOOKUP($F62,'(참고)타워 스텟 가치'!$B$12:$L$16,AE$2,0)+(VLOOKUP($F62,'(참고)타워 스텟 가치'!$B$12:$L$16,AE$2,0)*$E62)</f>
        <v>39.15</v>
      </c>
      <c r="AF62">
        <f>VLOOKUP($F62,'(참고)타워 스텟 가치'!$B$12:$L$16,AF$2,0)+(VLOOKUP($F62,'(참고)타워 스텟 가치'!$B$12:$L$16,AF$2,0)*$E62)</f>
        <v>29000</v>
      </c>
      <c r="AG62">
        <f>VLOOKUP($F62,'(참고)타워 스텟 가치'!$B$12:$L$16,AG$2,0)+(VLOOKUP($F62,'(참고)타워 스텟 가치'!$B$12:$L$16,AG$2,0)*$E62)</f>
        <v>195.75</v>
      </c>
      <c r="AH62">
        <f>VLOOKUP($F62,'(참고)타워 스텟 가치'!$B$12:$L$16,AH$2,0)+(VLOOKUP($F62,'(참고)타워 스텟 가치'!$B$12:$L$16,AH$2,0)*$E62)</f>
        <v>6.5249999999999995</v>
      </c>
      <c r="AI62">
        <f>VLOOKUP($F62,'(참고)타워 스텟 가치'!$B$12:$L$16,AI$2,0)+(VLOOKUP($F62,'(참고)타워 스텟 가치'!$B$12:$L$16,AI$2,0)*$E62)</f>
        <v>1.74</v>
      </c>
      <c r="AJ62">
        <f>VLOOKUP($F62,'(참고)타워 스텟 가치'!$B$12:$L$16,AJ$2,0)+(VLOOKUP($F62,'(참고)타워 스텟 가치'!$B$12:$L$16,AJ$2,0)*$E62)</f>
        <v>0</v>
      </c>
      <c r="AK62">
        <f>VLOOKUP($F62,'(참고)타워 스텟 가치'!$B$12:$L$16,AK$2,0)+(VLOOKUP($F62,'(참고)타워 스텟 가치'!$B$12:$L$16,AK$2,0)*$E62)</f>
        <v>0</v>
      </c>
      <c r="AL62">
        <f>VLOOKUP($F62,'(참고)타워 스텟 가치'!$B$12:$L$16,AL$2,0)+(VLOOKUP($F62,'(참고)타워 스텟 가치'!$B$12:$L$16,AL$2,0)*$E62)</f>
        <v>8.1199999999999992</v>
      </c>
      <c r="AM62">
        <f>SUM('스테이지별 몬스터 스텟'!AD62*'(참고)타워 스텟 가치'!$Q$17,'스테이지별 몬스터 스텟'!AE62*'(참고)타워 스텟 가치'!$R$17,'스테이지별 몬스터 스텟'!AF62*'(참고)타워 스텟 가치'!$S$17,'스테이지별 몬스터 스텟'!AG62*'(참고)타워 스텟 가치'!$T$17,'스테이지별 몬스터 스텟'!AH62*'(참고)타워 스텟 가치'!$U$17,'스테이지별 몬스터 스텟'!AI62*'(참고)타워 스텟 가치'!$V$17,'스테이지별 몬스터 스텟'!AJ62*'(참고)타워 스텟 가치'!$W$17,'스테이지별 몬스터 스텟'!AK62*'(참고)타워 스텟 가치'!$X$17,'스테이지별 몬스터 스텟'!AL62*'(참고)타워 스텟 가치'!$Y$17)</f>
        <v>44046.504999999997</v>
      </c>
      <c r="AN62">
        <v>3</v>
      </c>
    </row>
    <row r="63" spans="3:40" x14ac:dyDescent="0.3">
      <c r="C63">
        <v>4</v>
      </c>
      <c r="D63">
        <f t="shared" si="2"/>
        <v>12</v>
      </c>
      <c r="E63" s="52">
        <f>VLOOKUP(D63,'스테이지별 난이도 설정'!B:C,2,0)</f>
        <v>4.8</v>
      </c>
      <c r="F63" t="str">
        <f t="shared" si="3"/>
        <v>유니크</v>
      </c>
      <c r="G63">
        <f t="shared" si="0"/>
        <v>6</v>
      </c>
      <c r="H63">
        <f>VLOOKUP($F63,'(참고)타워 스텟 가치'!$B$2:$L$6,H$2,0)+(VLOOKUP($F63,'(참고)타워 스텟 가치'!$B$2:$L$6,H$2,0)*$E63)</f>
        <v>146.8125</v>
      </c>
      <c r="I63">
        <f>VLOOKUP($F63,'(참고)타워 스텟 가치'!$B$2:$L$6,I$2,0)+(VLOOKUP($F63,'(참고)타워 스텟 가치'!$B$2:$L$6,I$2,0)*$E63)</f>
        <v>29.362500000000001</v>
      </c>
      <c r="J63">
        <f>VLOOKUP($F63,'(참고)타워 스텟 가치'!$B$2:$L$6,J$2,0)+(VLOOKUP($F63,'(참고)타워 스텟 가치'!$B$2:$L$6,J$2,0)*$E63)</f>
        <v>29000</v>
      </c>
      <c r="K63">
        <f>VLOOKUP($F63,'(참고)타워 스텟 가치'!$B$2:$L$6,K$2,0)+(VLOOKUP($F63,'(참고)타워 스텟 가치'!$B$2:$L$6,K$2,0)*$E63)</f>
        <v>587.25</v>
      </c>
      <c r="L63">
        <f>VLOOKUP($F63,'(참고)타워 스텟 가치'!$B$2:$L$6,L$2,0)+(VLOOKUP($F63,'(참고)타워 스텟 가치'!$B$2:$L$6,L$2,0)*$E63)</f>
        <v>9.7874999999999996</v>
      </c>
      <c r="M63">
        <f>VLOOKUP($F63,'(참고)타워 스텟 가치'!$B$2:$L$6,M$2,0)+(VLOOKUP($F63,'(참고)타워 스텟 가치'!$B$2:$L$6,M$2,0)*$E63)</f>
        <v>1.74</v>
      </c>
      <c r="N63">
        <f>VLOOKUP($F63,'(참고)타워 스텟 가치'!$B$2:$L$6,N$2,0)+(VLOOKUP($F63,'(참고)타워 스텟 가치'!$B$2:$L$6,N$2,0)*$E63)</f>
        <v>0</v>
      </c>
      <c r="O63">
        <f>VLOOKUP($F63,'(참고)타워 스텟 가치'!$B$2:$L$6,O$2,0)+(VLOOKUP($F63,'(참고)타워 스텟 가치'!$B$2:$L$6,O$2,0)*$E63)</f>
        <v>0</v>
      </c>
      <c r="P63">
        <f>VLOOKUP($F63,'(참고)타워 스텟 가치'!$B$2:$L$6,P$2,0)+(VLOOKUP($F63,'(참고)타워 스텟 가치'!$B$2:$L$6,P$2,0)*$E63)</f>
        <v>5.8</v>
      </c>
      <c r="Q63">
        <f>SUM('스테이지별 몬스터 스텟'!H63*'(참고)타워 스텟 가치'!$Q$17,'스테이지별 몬스터 스텟'!I63*'(참고)타워 스텟 가치'!$R$17,'스테이지별 몬스터 스텟'!J63*'(참고)타워 스텟 가치'!$S$17,'스테이지별 몬스터 스텟'!K63*'(참고)타워 스텟 가치'!$T$17,'스테이지별 몬스터 스텟'!L63*'(참고)타워 스텟 가치'!$U$17,'스테이지별 몬스터 스텟'!M63*'(참고)타워 스텟 가치'!$V$17,'스테이지별 몬스터 스텟'!N63*'(참고)타워 스텟 가치'!$W$17,'스테이지별 몬스터 스텟'!O63*'(참고)타워 스텟 가치'!$X$17,'스테이지별 몬스터 스텟'!P63*'(참고)타워 스텟 가치'!$Y$17)</f>
        <v>45045.083749999991</v>
      </c>
      <c r="R63">
        <v>1</v>
      </c>
      <c r="S63">
        <f>VLOOKUP($F63,'(참고)타워 스텟 가치'!$B$7:$L$11,S$2,0)+(VLOOKUP($F63,'(참고)타워 스텟 가치'!$B$7:$L$11,S$2,0)*$E63)</f>
        <v>48.9375</v>
      </c>
      <c r="T63">
        <f>VLOOKUP($F63,'(참고)타워 스텟 가치'!$B$7:$L$11,T$2,0)+(VLOOKUP($F63,'(참고)타워 스텟 가치'!$B$7:$L$11,T$2,0)*$E63)</f>
        <v>88.087499999999991</v>
      </c>
      <c r="U63">
        <f>VLOOKUP($F63,'(참고)타워 스텟 가치'!$B$7:$L$11,U$2,0)+(VLOOKUP($F63,'(참고)타워 스텟 가치'!$B$7:$L$11,U$2,0)*$E63)</f>
        <v>29000</v>
      </c>
      <c r="V63">
        <f>VLOOKUP($F63,'(참고)타워 스텟 가치'!$B$7:$L$11,V$2,0)+(VLOOKUP($F63,'(참고)타워 스텟 가치'!$B$7:$L$11,V$2,0)*$E63)</f>
        <v>587.25</v>
      </c>
      <c r="W63">
        <f>VLOOKUP($F63,'(참고)타워 스텟 가치'!$B$7:$L$11,W$2,0)+(VLOOKUP($F63,'(참고)타워 스텟 가치'!$B$7:$L$11,W$2,0)*$E63)</f>
        <v>9.7874999999999996</v>
      </c>
      <c r="X63">
        <f>VLOOKUP($F63,'(참고)타워 스텟 가치'!$B$7:$L$11,X$2,0)+(VLOOKUP($F63,'(참고)타워 스텟 가치'!$B$7:$L$11,X$2,0)*$E63)</f>
        <v>1.74</v>
      </c>
      <c r="Y63">
        <f>VLOOKUP($F63,'(참고)타워 스텟 가치'!$B$7:$L$11,Y$2,0)+(VLOOKUP($F63,'(참고)타워 스텟 가치'!$B$7:$L$11,Y$2,0)*$E63)</f>
        <v>0</v>
      </c>
      <c r="Z63">
        <f>VLOOKUP($F63,'(참고)타워 스텟 가치'!$B$7:$L$11,Z$2,0)+(VLOOKUP($F63,'(참고)타워 스텟 가치'!$B$7:$L$11,Z$2,0)*$E63)</f>
        <v>0</v>
      </c>
      <c r="AA63">
        <f>VLOOKUP($F63,'(참고)타워 스텟 가치'!$B$7:$L$11,AA$2,0)+(VLOOKUP($F63,'(참고)타워 스텟 가치'!$B$7:$L$11,AA$2,0)*$E63)</f>
        <v>5.8</v>
      </c>
      <c r="AB63">
        <f>SUM('스테이지별 몬스터 스텟'!S63*'(참고)타워 스텟 가치'!$Q$17,'스테이지별 몬스터 스텟'!T63*'(참고)타워 스텟 가치'!$R$17,'스테이지별 몬스터 스텟'!U63*'(참고)타워 스텟 가치'!$S$17,'스테이지별 몬스터 스텟'!V63*'(참고)타워 스텟 가치'!$T$17,'스테이지별 몬스터 스텟'!W63*'(참고)타워 스텟 가치'!$U$17,'스테이지별 몬스터 스텟'!X63*'(참고)타워 스텟 가치'!$V$17,'스테이지별 몬스터 스텟'!Y63*'(참고)타워 스텟 가치'!$W$17,'스테이지별 몬스터 스텟'!Z63*'(참고)타워 스텟 가치'!$X$17,'스테이지별 몬스터 스텟'!AA63*'(참고)타워 스텟 가치'!$Y$17)</f>
        <v>44937.421249999992</v>
      </c>
      <c r="AC63">
        <v>2</v>
      </c>
      <c r="AD63">
        <f>VLOOKUP($F63,'(참고)타워 스텟 가치'!$B$12:$L$16,AD$2,0)+(VLOOKUP($F63,'(참고)타워 스텟 가치'!$B$12:$L$16,AD$2,0)*$E63)</f>
        <v>48.9375</v>
      </c>
      <c r="AE63">
        <f>VLOOKUP($F63,'(참고)타워 스텟 가치'!$B$12:$L$16,AE$2,0)+(VLOOKUP($F63,'(참고)타워 스텟 가치'!$B$12:$L$16,AE$2,0)*$E63)</f>
        <v>58.725000000000001</v>
      </c>
      <c r="AF63">
        <f>VLOOKUP($F63,'(참고)타워 스텟 가치'!$B$12:$L$16,AF$2,0)+(VLOOKUP($F63,'(참고)타워 스텟 가치'!$B$12:$L$16,AF$2,0)*$E63)</f>
        <v>29000</v>
      </c>
      <c r="AG63">
        <f>VLOOKUP($F63,'(참고)타워 스텟 가치'!$B$12:$L$16,AG$2,0)+(VLOOKUP($F63,'(참고)타워 스텟 가치'!$B$12:$L$16,AG$2,0)*$E63)</f>
        <v>293.625</v>
      </c>
      <c r="AH63">
        <f>VLOOKUP($F63,'(참고)타워 스텟 가치'!$B$12:$L$16,AH$2,0)+(VLOOKUP($F63,'(참고)타워 스텟 가치'!$B$12:$L$16,AH$2,0)*$E63)</f>
        <v>9.7874999999999996</v>
      </c>
      <c r="AI63">
        <f>VLOOKUP($F63,'(참고)타워 스텟 가치'!$B$12:$L$16,AI$2,0)+(VLOOKUP($F63,'(참고)타워 스텟 가치'!$B$12:$L$16,AI$2,0)*$E63)</f>
        <v>1.74</v>
      </c>
      <c r="AJ63">
        <f>VLOOKUP($F63,'(참고)타워 스텟 가치'!$B$12:$L$16,AJ$2,0)+(VLOOKUP($F63,'(참고)타워 스텟 가치'!$B$12:$L$16,AJ$2,0)*$E63)</f>
        <v>0</v>
      </c>
      <c r="AK63">
        <f>VLOOKUP($F63,'(참고)타워 스텟 가치'!$B$12:$L$16,AK$2,0)+(VLOOKUP($F63,'(참고)타워 스텟 가치'!$B$12:$L$16,AK$2,0)*$E63)</f>
        <v>0</v>
      </c>
      <c r="AL63">
        <f>VLOOKUP($F63,'(참고)타워 스텟 가치'!$B$12:$L$16,AL$2,0)+(VLOOKUP($F63,'(참고)타워 스텟 가치'!$B$12:$L$16,AL$2,0)*$E63)</f>
        <v>11.6</v>
      </c>
      <c r="AM63">
        <f>SUM('스테이지별 몬스터 스텟'!AD63*'(참고)타워 스텟 가치'!$Q$17,'스테이지별 몬스터 스텟'!AE63*'(참고)타워 스텟 가치'!$R$17,'스테이지별 몬스터 스텟'!AF63*'(참고)타워 스텟 가치'!$S$17,'스테이지별 몬스터 스텟'!AG63*'(참고)타워 스텟 가치'!$T$17,'스테이지별 몬스터 스텟'!AH63*'(참고)타워 스텟 가치'!$U$17,'스테이지별 몬스터 스텟'!AI63*'(참고)타워 스텟 가치'!$V$17,'스테이지별 몬스터 스텟'!AJ63*'(참고)타워 스텟 가치'!$W$17,'스테이지별 몬스터 스텟'!AK63*'(참고)타워 스텟 가치'!$X$17,'스테이지별 몬스터 스텟'!AL63*'(참고)타워 스텟 가치'!$Y$17)</f>
        <v>44317.727499999994</v>
      </c>
      <c r="AN63">
        <v>3</v>
      </c>
    </row>
    <row r="64" spans="3:40" x14ac:dyDescent="0.3">
      <c r="C64">
        <v>5</v>
      </c>
      <c r="D64">
        <f t="shared" si="2"/>
        <v>12</v>
      </c>
      <c r="E64" s="52">
        <f>VLOOKUP(D64,'스테이지별 난이도 설정'!B:C,2,0)</f>
        <v>4.8</v>
      </c>
      <c r="F64" t="str">
        <f t="shared" si="3"/>
        <v>스페셜</v>
      </c>
      <c r="G64">
        <f t="shared" si="0"/>
        <v>6</v>
      </c>
      <c r="H64">
        <f>VLOOKUP($F64,'(참고)타워 스텟 가치'!$B$2:$L$6,H$2,0)+(VLOOKUP($F64,'(참고)타워 스텟 가치'!$B$2:$L$6,H$2,0)*$E64)</f>
        <v>220.21875</v>
      </c>
      <c r="I64">
        <f>VLOOKUP($F64,'(참고)타워 스텟 가치'!$B$2:$L$6,I$2,0)+(VLOOKUP($F64,'(참고)타워 스텟 가치'!$B$2:$L$6,I$2,0)*$E64)</f>
        <v>44.043749999999996</v>
      </c>
      <c r="J64">
        <f>VLOOKUP($F64,'(참고)타워 스텟 가치'!$B$2:$L$6,J$2,0)+(VLOOKUP($F64,'(참고)타워 스텟 가치'!$B$2:$L$6,J$2,0)*$E64)</f>
        <v>29000</v>
      </c>
      <c r="K64">
        <f>VLOOKUP($F64,'(참고)타워 스텟 가치'!$B$2:$L$6,K$2,0)+(VLOOKUP($F64,'(참고)타워 스텟 가치'!$B$2:$L$6,K$2,0)*$E64)</f>
        <v>880.875</v>
      </c>
      <c r="L64">
        <f>VLOOKUP($F64,'(참고)타워 스텟 가치'!$B$2:$L$6,L$2,0)+(VLOOKUP($F64,'(참고)타워 스텟 가치'!$B$2:$L$6,L$2,0)*$E64)</f>
        <v>14.68125</v>
      </c>
      <c r="M64">
        <f>VLOOKUP($F64,'(참고)타워 스텟 가치'!$B$2:$L$6,M$2,0)+(VLOOKUP($F64,'(참고)타워 스텟 가치'!$B$2:$L$6,M$2,0)*$E64)</f>
        <v>1.74</v>
      </c>
      <c r="N64">
        <f>VLOOKUP($F64,'(참고)타워 스텟 가치'!$B$2:$L$6,N$2,0)+(VLOOKUP($F64,'(참고)타워 스텟 가치'!$B$2:$L$6,N$2,0)*$E64)</f>
        <v>0</v>
      </c>
      <c r="O64">
        <f>VLOOKUP($F64,'(참고)타워 스텟 가치'!$B$2:$L$6,O$2,0)+(VLOOKUP($F64,'(참고)타워 스텟 가치'!$B$2:$L$6,O$2,0)*$E64)</f>
        <v>0</v>
      </c>
      <c r="P64">
        <f>VLOOKUP($F64,'(참고)타워 스텟 가치'!$B$2:$L$6,P$2,0)+(VLOOKUP($F64,'(참고)타워 스텟 가치'!$B$2:$L$6,P$2,0)*$E64)</f>
        <v>5.8</v>
      </c>
      <c r="Q64">
        <f>SUM('스테이지별 몬스터 스텟'!H64*'(참고)타워 스텟 가치'!$Q$17,'스테이지별 몬스터 스텟'!I64*'(참고)타워 스텟 가치'!$R$17,'스테이지별 몬스터 스텟'!J64*'(참고)타워 스텟 가치'!$S$17,'스테이지별 몬스터 스텟'!K64*'(참고)타워 스텟 가치'!$T$17,'스테이지별 몬스터 스텟'!L64*'(참고)타워 스텟 가치'!$U$17,'스테이지별 몬스터 스텟'!M64*'(참고)타워 스텟 가치'!$V$17,'스테이지별 몬스터 스텟'!N64*'(참고)타워 스텟 가치'!$W$17,'스테이지별 몬스터 스텟'!O64*'(참고)타워 스텟 가치'!$X$17,'스테이지별 몬스터 스텟'!P64*'(참고)타워 스텟 가치'!$Y$17)</f>
        <v>45810.955625000002</v>
      </c>
      <c r="R64">
        <v>1</v>
      </c>
      <c r="S64">
        <f>VLOOKUP($F64,'(참고)타워 스텟 가치'!$B$7:$L$11,S$2,0)+(VLOOKUP($F64,'(참고)타워 스텟 가치'!$B$7:$L$11,S$2,0)*$E64)</f>
        <v>73.40625</v>
      </c>
      <c r="T64">
        <f>VLOOKUP($F64,'(참고)타워 스텟 가치'!$B$7:$L$11,T$2,0)+(VLOOKUP($F64,'(참고)타워 스텟 가치'!$B$7:$L$11,T$2,0)*$E64)</f>
        <v>132.13124999999999</v>
      </c>
      <c r="U64">
        <f>VLOOKUP($F64,'(참고)타워 스텟 가치'!$B$7:$L$11,U$2,0)+(VLOOKUP($F64,'(참고)타워 스텟 가치'!$B$7:$L$11,U$2,0)*$E64)</f>
        <v>29000</v>
      </c>
      <c r="V64">
        <f>VLOOKUP($F64,'(참고)타워 스텟 가치'!$B$7:$L$11,V$2,0)+(VLOOKUP($F64,'(참고)타워 스텟 가치'!$B$7:$L$11,V$2,0)*$E64)</f>
        <v>880.875</v>
      </c>
      <c r="W64">
        <f>VLOOKUP($F64,'(참고)타워 스텟 가치'!$B$7:$L$11,W$2,0)+(VLOOKUP($F64,'(참고)타워 스텟 가치'!$B$7:$L$11,W$2,0)*$E64)</f>
        <v>14.68125</v>
      </c>
      <c r="X64">
        <f>VLOOKUP($F64,'(참고)타워 스텟 가치'!$B$7:$L$11,X$2,0)+(VLOOKUP($F64,'(참고)타워 스텟 가치'!$B$7:$L$11,X$2,0)*$E64)</f>
        <v>1.74</v>
      </c>
      <c r="Y64">
        <f>VLOOKUP($F64,'(참고)타워 스텟 가치'!$B$7:$L$11,Y$2,0)+(VLOOKUP($F64,'(참고)타워 스텟 가치'!$B$7:$L$11,Y$2,0)*$E64)</f>
        <v>0</v>
      </c>
      <c r="Z64">
        <f>VLOOKUP($F64,'(참고)타워 스텟 가치'!$B$7:$L$11,Z$2,0)+(VLOOKUP($F64,'(참고)타워 스텟 가치'!$B$7:$L$11,Z$2,0)*$E64)</f>
        <v>0</v>
      </c>
      <c r="AA64">
        <f>VLOOKUP($F64,'(참고)타워 스텟 가치'!$B$7:$L$11,AA$2,0)+(VLOOKUP($F64,'(참고)타워 스텟 가치'!$B$7:$L$11,AA$2,0)*$E64)</f>
        <v>5.8</v>
      </c>
      <c r="AB64">
        <f>SUM('스테이지별 몬스터 스텟'!S64*'(참고)타워 스텟 가치'!$Q$17,'스테이지별 몬스터 스텟'!T64*'(참고)타워 스텟 가치'!$R$17,'스테이지별 몬스터 스텟'!U64*'(참고)타워 스텟 가치'!$S$17,'스테이지별 몬스터 스텟'!V64*'(참고)타워 스텟 가치'!$T$17,'스테이지별 몬스터 스텟'!W64*'(참고)타워 스텟 가치'!$U$17,'스테이지별 몬스터 스텟'!X64*'(참고)타워 스텟 가치'!$V$17,'스테이지별 몬스터 스텟'!Y64*'(참고)타워 스텟 가치'!$W$17,'스테이지별 몬스터 스텟'!Z64*'(참고)타워 스텟 가치'!$X$17,'스테이지별 몬스터 스텟'!AA64*'(참고)타워 스텟 가치'!$Y$17)</f>
        <v>45649.461875000001</v>
      </c>
      <c r="AC64">
        <v>2</v>
      </c>
      <c r="AD64">
        <f>VLOOKUP($F64,'(참고)타워 스텟 가치'!$B$12:$L$16,AD$2,0)+(VLOOKUP($F64,'(참고)타워 스텟 가치'!$B$12:$L$16,AD$2,0)*$E64)</f>
        <v>73.40625</v>
      </c>
      <c r="AE64">
        <f>VLOOKUP($F64,'(참고)타워 스텟 가치'!$B$12:$L$16,AE$2,0)+(VLOOKUP($F64,'(참고)타워 스텟 가치'!$B$12:$L$16,AE$2,0)*$E64)</f>
        <v>88.087499999999991</v>
      </c>
      <c r="AF64">
        <f>VLOOKUP($F64,'(참고)타워 스텟 가치'!$B$12:$L$16,AF$2,0)+(VLOOKUP($F64,'(참고)타워 스텟 가치'!$B$12:$L$16,AF$2,0)*$E64)</f>
        <v>29000</v>
      </c>
      <c r="AG64">
        <f>VLOOKUP($F64,'(참고)타워 스텟 가치'!$B$12:$L$16,AG$2,0)+(VLOOKUP($F64,'(참고)타워 스텟 가치'!$B$12:$L$16,AG$2,0)*$E64)</f>
        <v>440.4375</v>
      </c>
      <c r="AH64">
        <f>VLOOKUP($F64,'(참고)타워 스텟 가치'!$B$12:$L$16,AH$2,0)+(VLOOKUP($F64,'(참고)타워 스텟 가치'!$B$12:$L$16,AH$2,0)*$E64)</f>
        <v>14.68125</v>
      </c>
      <c r="AI64">
        <f>VLOOKUP($F64,'(참고)타워 스텟 가치'!$B$12:$L$16,AI$2,0)+(VLOOKUP($F64,'(참고)타워 스텟 가치'!$B$12:$L$16,AI$2,0)*$E64)</f>
        <v>1.74</v>
      </c>
      <c r="AJ64">
        <f>VLOOKUP($F64,'(참고)타워 스텟 가치'!$B$12:$L$16,AJ$2,0)+(VLOOKUP($F64,'(참고)타워 스텟 가치'!$B$12:$L$16,AJ$2,0)*$E64)</f>
        <v>0</v>
      </c>
      <c r="AK64">
        <f>VLOOKUP($F64,'(참고)타워 스텟 가치'!$B$12:$L$16,AK$2,0)+(VLOOKUP($F64,'(참고)타워 스텟 가치'!$B$12:$L$16,AK$2,0)*$E64)</f>
        <v>0</v>
      </c>
      <c r="AL64">
        <f>VLOOKUP($F64,'(참고)타워 스텟 가치'!$B$12:$L$16,AL$2,0)+(VLOOKUP($F64,'(참고)타워 스텟 가치'!$B$12:$L$16,AL$2,0)*$E64)</f>
        <v>11.6</v>
      </c>
      <c r="AM64">
        <f>SUM('스테이지별 몬스터 스텟'!AD64*'(참고)타워 스텟 가치'!$Q$17,'스테이지별 몬스터 스텟'!AE64*'(참고)타워 스텟 가치'!$R$17,'스테이지별 몬스터 스텟'!AF64*'(참고)타워 스텟 가치'!$S$17,'스테이지별 몬스터 스텟'!AG64*'(참고)타워 스텟 가치'!$T$17,'스테이지별 몬스터 스텟'!AH64*'(참고)타워 스텟 가치'!$U$17,'스테이지별 몬스터 스텟'!AI64*'(참고)타워 스텟 가치'!$V$17,'스테이지별 몬스터 스텟'!AJ64*'(참고)타워 스텟 가치'!$W$17,'스테이지별 몬스터 스텟'!AK64*'(참고)타워 스텟 가치'!$X$17,'스테이지별 몬스터 스텟'!AL64*'(참고)타워 스텟 가치'!$Y$17)</f>
        <v>44714.121249999997</v>
      </c>
      <c r="AN64">
        <v>3</v>
      </c>
    </row>
    <row r="65" spans="3:40" x14ac:dyDescent="0.3">
      <c r="C65">
        <v>1</v>
      </c>
      <c r="D65">
        <f t="shared" si="2"/>
        <v>13</v>
      </c>
      <c r="E65" s="52">
        <f>VLOOKUP(D65,'스테이지별 난이도 설정'!B:C,2,0)</f>
        <v>5.2</v>
      </c>
      <c r="F65" t="str">
        <f t="shared" si="3"/>
        <v>일반</v>
      </c>
      <c r="G65">
        <f t="shared" si="0"/>
        <v>6</v>
      </c>
      <c r="H65">
        <f>VLOOKUP($F65,'(참고)타워 스텟 가치'!$B$2:$L$6,H$2,0)+(VLOOKUP($F65,'(참고)타워 스텟 가치'!$B$2:$L$6,H$2,0)*$E65)</f>
        <v>46.5</v>
      </c>
      <c r="I65">
        <f>VLOOKUP($F65,'(참고)타워 스텟 가치'!$B$2:$L$6,I$2,0)+(VLOOKUP($F65,'(참고)타워 스텟 가치'!$B$2:$L$6,I$2,0)*$E65)</f>
        <v>9.3000000000000007</v>
      </c>
      <c r="J65">
        <f>VLOOKUP($F65,'(참고)타워 스텟 가치'!$B$2:$L$6,J$2,0)+(VLOOKUP($F65,'(참고)타워 스텟 가치'!$B$2:$L$6,J$2,0)*$E65)</f>
        <v>31000</v>
      </c>
      <c r="K65">
        <f>VLOOKUP($F65,'(참고)타워 스텟 가치'!$B$2:$L$6,K$2,0)+(VLOOKUP($F65,'(참고)타워 스텟 가치'!$B$2:$L$6,K$2,0)*$E65)</f>
        <v>186</v>
      </c>
      <c r="L65">
        <f>VLOOKUP($F65,'(참고)타워 스텟 가치'!$B$2:$L$6,L$2,0)+(VLOOKUP($F65,'(참고)타워 스텟 가치'!$B$2:$L$6,L$2,0)*$E65)</f>
        <v>3.1</v>
      </c>
      <c r="M65">
        <f>VLOOKUP($F65,'(참고)타워 스텟 가치'!$B$2:$L$6,M$2,0)+(VLOOKUP($F65,'(참고)타워 스텟 가치'!$B$2:$L$6,M$2,0)*$E65)</f>
        <v>1.86</v>
      </c>
      <c r="N65">
        <f>VLOOKUP($F65,'(참고)타워 스텟 가치'!$B$2:$L$6,N$2,0)+(VLOOKUP($F65,'(참고)타워 스텟 가치'!$B$2:$L$6,N$2,0)*$E65)</f>
        <v>0</v>
      </c>
      <c r="O65">
        <f>VLOOKUP($F65,'(참고)타워 스텟 가치'!$B$2:$L$6,O$2,0)+(VLOOKUP($F65,'(참고)타워 스텟 가치'!$B$2:$L$6,O$2,0)*$E65)</f>
        <v>0</v>
      </c>
      <c r="P65">
        <f>VLOOKUP($F65,'(참고)타워 스텟 가치'!$B$2:$L$6,P$2,0)+(VLOOKUP($F65,'(참고)타워 스텟 가치'!$B$2:$L$6,P$2,0)*$E65)</f>
        <v>4.34</v>
      </c>
      <c r="Q65">
        <f>SUM('스테이지별 몬스터 스텟'!H65*'(참고)타워 스텟 가치'!$Q$17,'스테이지별 몬스터 스텟'!I65*'(참고)타워 스텟 가치'!$R$17,'스테이지별 몬스터 스텟'!J65*'(참고)타워 스텟 가치'!$S$17,'스테이지별 몬스터 스텟'!K65*'(참고)타워 스텟 가치'!$T$17,'스테이지별 몬스터 스텟'!L65*'(참고)타워 스텟 가치'!$U$17,'스테이지별 몬스터 스텟'!M65*'(참고)타워 스텟 가치'!$V$17,'스테이지별 몬스터 스텟'!N65*'(참고)타워 스텟 가치'!$W$17,'스테이지별 몬스터 스텟'!O65*'(참고)타워 스텟 가치'!$X$17,'스테이지별 몬스터 스텟'!P65*'(참고)타워 스텟 가치'!$Y$17)</f>
        <v>46995.689999999995</v>
      </c>
      <c r="R65">
        <v>1</v>
      </c>
      <c r="S65">
        <f>VLOOKUP($F65,'(참고)타워 스텟 가치'!$B$7:$L$11,S$2,0)+(VLOOKUP($F65,'(참고)타워 스텟 가치'!$B$7:$L$11,S$2,0)*$E65)</f>
        <v>15.5</v>
      </c>
      <c r="T65">
        <f>VLOOKUP($F65,'(참고)타워 스텟 가치'!$B$7:$L$11,T$2,0)+(VLOOKUP($F65,'(참고)타워 스텟 가치'!$B$7:$L$11,T$2,0)*$E65)</f>
        <v>27.900000000000002</v>
      </c>
      <c r="U65">
        <f>VLOOKUP($F65,'(참고)타워 스텟 가치'!$B$7:$L$11,U$2,0)+(VLOOKUP($F65,'(참고)타워 스텟 가치'!$B$7:$L$11,U$2,0)*$E65)</f>
        <v>31000</v>
      </c>
      <c r="V65">
        <f>VLOOKUP($F65,'(참고)타워 스텟 가치'!$B$7:$L$11,V$2,0)+(VLOOKUP($F65,'(참고)타워 스텟 가치'!$B$7:$L$11,V$2,0)*$E65)</f>
        <v>186</v>
      </c>
      <c r="W65">
        <f>VLOOKUP($F65,'(참고)타워 스텟 가치'!$B$7:$L$11,W$2,0)+(VLOOKUP($F65,'(참고)타워 스텟 가치'!$B$7:$L$11,W$2,0)*$E65)</f>
        <v>3.1</v>
      </c>
      <c r="X65">
        <f>VLOOKUP($F65,'(참고)타워 스텟 가치'!$B$7:$L$11,X$2,0)+(VLOOKUP($F65,'(참고)타워 스텟 가치'!$B$7:$L$11,X$2,0)*$E65)</f>
        <v>1.86</v>
      </c>
      <c r="Y65">
        <f>VLOOKUP($F65,'(참고)타워 스텟 가치'!$B$7:$L$11,Y$2,0)+(VLOOKUP($F65,'(참고)타워 스텟 가치'!$B$7:$L$11,Y$2,0)*$E65)</f>
        <v>0</v>
      </c>
      <c r="Z65">
        <f>VLOOKUP($F65,'(참고)타워 스텟 가치'!$B$7:$L$11,Z$2,0)+(VLOOKUP($F65,'(참고)타워 스텟 가치'!$B$7:$L$11,Z$2,0)*$E65)</f>
        <v>0</v>
      </c>
      <c r="AA65">
        <f>VLOOKUP($F65,'(참고)타워 스텟 가치'!$B$7:$L$11,AA$2,0)+(VLOOKUP($F65,'(참고)타워 스텟 가치'!$B$7:$L$11,AA$2,0)*$E65)</f>
        <v>4.34</v>
      </c>
      <c r="AB65">
        <f>SUM('스테이지별 몬스터 스텟'!S65*'(참고)타워 스텟 가치'!$Q$17,'스테이지별 몬스터 스텟'!T65*'(참고)타워 스텟 가치'!$R$17,'스테이지별 몬스터 스텟'!U65*'(참고)타워 스텟 가치'!$S$17,'스테이지별 몬스터 스텟'!V65*'(참고)타워 스텟 가치'!$T$17,'스테이지별 몬스터 스텟'!W65*'(참고)타워 스텟 가치'!$U$17,'스테이지별 몬스터 스텟'!X65*'(참고)타워 스텟 가치'!$V$17,'스테이지별 몬스터 스텟'!Y65*'(참고)타워 스텟 가치'!$W$17,'스테이지별 몬스터 스텟'!Z65*'(참고)타워 스텟 가치'!$X$17,'스테이지별 몬스터 스텟'!AA65*'(참고)타워 스텟 가치'!$Y$17)</f>
        <v>46961.59</v>
      </c>
      <c r="AC65">
        <v>2</v>
      </c>
      <c r="AD65">
        <f>VLOOKUP($F65,'(참고)타워 스텟 가치'!$B$12:$L$16,AD$2,0)+(VLOOKUP($F65,'(참고)타워 스텟 가치'!$B$12:$L$16,AD$2,0)*$E65)</f>
        <v>15.5</v>
      </c>
      <c r="AE65">
        <f>VLOOKUP($F65,'(참고)타워 스텟 가치'!$B$12:$L$16,AE$2,0)+(VLOOKUP($F65,'(참고)타워 스텟 가치'!$B$12:$L$16,AE$2,0)*$E65)</f>
        <v>18.600000000000001</v>
      </c>
      <c r="AF65">
        <f>VLOOKUP($F65,'(참고)타워 스텟 가치'!$B$12:$L$16,AF$2,0)+(VLOOKUP($F65,'(참고)타워 스텟 가치'!$B$12:$L$16,AF$2,0)*$E65)</f>
        <v>31000</v>
      </c>
      <c r="AG65">
        <f>VLOOKUP($F65,'(참고)타워 스텟 가치'!$B$12:$L$16,AG$2,0)+(VLOOKUP($F65,'(참고)타워 스텟 가치'!$B$12:$L$16,AG$2,0)*$E65)</f>
        <v>93</v>
      </c>
      <c r="AH65">
        <f>VLOOKUP($F65,'(참고)타워 스텟 가치'!$B$12:$L$16,AH$2,0)+(VLOOKUP($F65,'(참고)타워 스텟 가치'!$B$12:$L$16,AH$2,0)*$E65)</f>
        <v>3.1</v>
      </c>
      <c r="AI65">
        <f>VLOOKUP($F65,'(참고)타워 스텟 가치'!$B$12:$L$16,AI$2,0)+(VLOOKUP($F65,'(참고)타워 스텟 가치'!$B$12:$L$16,AI$2,0)*$E65)</f>
        <v>1.86</v>
      </c>
      <c r="AJ65">
        <f>VLOOKUP($F65,'(참고)타워 스텟 가치'!$B$12:$L$16,AJ$2,0)+(VLOOKUP($F65,'(참고)타워 스텟 가치'!$B$12:$L$16,AJ$2,0)*$E65)</f>
        <v>0</v>
      </c>
      <c r="AK65">
        <f>VLOOKUP($F65,'(참고)타워 스텟 가치'!$B$12:$L$16,AK$2,0)+(VLOOKUP($F65,'(참고)타워 스텟 가치'!$B$12:$L$16,AK$2,0)*$E65)</f>
        <v>0</v>
      </c>
      <c r="AL65">
        <f>VLOOKUP($F65,'(참고)타워 스텟 가치'!$B$12:$L$16,AL$2,0)+(VLOOKUP($F65,'(참고)타워 스텟 가치'!$B$12:$L$16,AL$2,0)*$E65)</f>
        <v>8.68</v>
      </c>
      <c r="AM65">
        <f>SUM('스테이지별 몬스터 스텟'!AD65*'(참고)타워 스텟 가치'!$Q$17,'스테이지별 몬스터 스텟'!AE65*'(참고)타워 스텟 가치'!$R$17,'스테이지별 몬스터 스텟'!AF65*'(참고)타워 스텟 가치'!$S$17,'스테이지별 몬스터 스텟'!AG65*'(참고)타워 스텟 가치'!$T$17,'스테이지별 몬스터 스텟'!AH65*'(참고)타워 스텟 가치'!$U$17,'스테이지별 몬스터 스텟'!AI65*'(참고)타워 스텟 가치'!$V$17,'스테이지별 몬스터 스텟'!AJ65*'(참고)타워 스텟 가치'!$W$17,'스테이지별 몬스터 스텟'!AK65*'(참고)타워 스텟 가치'!$X$17,'스테이지별 몬스터 스텟'!AL65*'(참고)타워 스텟 가치'!$Y$17)</f>
        <v>46770.32</v>
      </c>
      <c r="AN65">
        <v>3</v>
      </c>
    </row>
    <row r="66" spans="3:40" x14ac:dyDescent="0.3">
      <c r="C66">
        <v>2</v>
      </c>
      <c r="D66">
        <f t="shared" si="2"/>
        <v>13</v>
      </c>
      <c r="E66" s="52">
        <f>VLOOKUP(D66,'스테이지별 난이도 설정'!B:C,2,0)</f>
        <v>5.2</v>
      </c>
      <c r="F66" t="str">
        <f t="shared" si="3"/>
        <v>레어</v>
      </c>
      <c r="G66">
        <f t="shared" si="0"/>
        <v>6</v>
      </c>
      <c r="H66">
        <f>VLOOKUP($F66,'(참고)타워 스텟 가치'!$B$2:$L$6,H$2,0)+(VLOOKUP($F66,'(참고)타워 스텟 가치'!$B$2:$L$6,H$2,0)*$E66)</f>
        <v>69.75</v>
      </c>
      <c r="I66">
        <f>VLOOKUP($F66,'(참고)타워 스텟 가치'!$B$2:$L$6,I$2,0)+(VLOOKUP($F66,'(참고)타워 스텟 가치'!$B$2:$L$6,I$2,0)*$E66)</f>
        <v>13.950000000000001</v>
      </c>
      <c r="J66">
        <f>VLOOKUP($F66,'(참고)타워 스텟 가치'!$B$2:$L$6,J$2,0)+(VLOOKUP($F66,'(참고)타워 스텟 가치'!$B$2:$L$6,J$2,0)*$E66)</f>
        <v>31000</v>
      </c>
      <c r="K66">
        <f>VLOOKUP($F66,'(참고)타워 스텟 가치'!$B$2:$L$6,K$2,0)+(VLOOKUP($F66,'(참고)타워 스텟 가치'!$B$2:$L$6,K$2,0)*$E66)</f>
        <v>279</v>
      </c>
      <c r="L66">
        <f>VLOOKUP($F66,'(참고)타워 스텟 가치'!$B$2:$L$6,L$2,0)+(VLOOKUP($F66,'(참고)타워 스텟 가치'!$B$2:$L$6,L$2,0)*$E66)</f>
        <v>4.6500000000000004</v>
      </c>
      <c r="M66">
        <f>VLOOKUP($F66,'(참고)타워 스텟 가치'!$B$2:$L$6,M$2,0)+(VLOOKUP($F66,'(참고)타워 스텟 가치'!$B$2:$L$6,M$2,0)*$E66)</f>
        <v>1.86</v>
      </c>
      <c r="N66">
        <f>VLOOKUP($F66,'(참고)타워 스텟 가치'!$B$2:$L$6,N$2,0)+(VLOOKUP($F66,'(참고)타워 스텟 가치'!$B$2:$L$6,N$2,0)*$E66)</f>
        <v>0</v>
      </c>
      <c r="O66">
        <f>VLOOKUP($F66,'(참고)타워 스텟 가치'!$B$2:$L$6,O$2,0)+(VLOOKUP($F66,'(참고)타워 스텟 가치'!$B$2:$L$6,O$2,0)*$E66)</f>
        <v>0</v>
      </c>
      <c r="P66">
        <f>VLOOKUP($F66,'(참고)타워 스텟 가치'!$B$2:$L$6,P$2,0)+(VLOOKUP($F66,'(참고)타워 스텟 가치'!$B$2:$L$6,P$2,0)*$E66)</f>
        <v>4.34</v>
      </c>
      <c r="Q66">
        <f>SUM('스테이지별 몬스터 스텟'!H66*'(참고)타워 스텟 가치'!$Q$17,'스테이지별 몬스터 스텟'!I66*'(참고)타워 스텟 가치'!$R$17,'스테이지별 몬스터 스텟'!J66*'(참고)타워 스텟 가치'!$S$17,'스테이지별 몬스터 스텟'!K66*'(참고)타워 스텟 가치'!$T$17,'스테이지별 몬스터 스텟'!L66*'(참고)타워 스텟 가치'!$U$17,'스테이지별 몬스터 스텟'!M66*'(참고)타워 스텟 가치'!$V$17,'스테이지별 몬스터 스텟'!N66*'(참고)타워 스텟 가치'!$W$17,'스테이지별 몬스터 스텟'!O66*'(참고)타워 스텟 가치'!$X$17,'스테이지별 몬스터 스텟'!P66*'(참고)타워 스텟 가치'!$Y$17)</f>
        <v>47238.265000000007</v>
      </c>
      <c r="R66">
        <v>1</v>
      </c>
      <c r="S66">
        <f>VLOOKUP($F66,'(참고)타워 스텟 가치'!$B$7:$L$11,S$2,0)+(VLOOKUP($F66,'(참고)타워 스텟 가치'!$B$7:$L$11,S$2,0)*$E66)</f>
        <v>23.25</v>
      </c>
      <c r="T66">
        <f>VLOOKUP($F66,'(참고)타워 스텟 가치'!$B$7:$L$11,T$2,0)+(VLOOKUP($F66,'(참고)타워 스텟 가치'!$B$7:$L$11,T$2,0)*$E66)</f>
        <v>41.85</v>
      </c>
      <c r="U66">
        <f>VLOOKUP($F66,'(참고)타워 스텟 가치'!$B$7:$L$11,U$2,0)+(VLOOKUP($F66,'(참고)타워 스텟 가치'!$B$7:$L$11,U$2,0)*$E66)</f>
        <v>31000</v>
      </c>
      <c r="V66">
        <f>VLOOKUP($F66,'(참고)타워 스텟 가치'!$B$7:$L$11,V$2,0)+(VLOOKUP($F66,'(참고)타워 스텟 가치'!$B$7:$L$11,V$2,0)*$E66)</f>
        <v>279</v>
      </c>
      <c r="W66">
        <f>VLOOKUP($F66,'(참고)타워 스텟 가치'!$B$7:$L$11,W$2,0)+(VLOOKUP($F66,'(참고)타워 스텟 가치'!$B$7:$L$11,W$2,0)*$E66)</f>
        <v>4.6500000000000004</v>
      </c>
      <c r="X66">
        <f>VLOOKUP($F66,'(참고)타워 스텟 가치'!$B$7:$L$11,X$2,0)+(VLOOKUP($F66,'(참고)타워 스텟 가치'!$B$7:$L$11,X$2,0)*$E66)</f>
        <v>1.86</v>
      </c>
      <c r="Y66">
        <f>VLOOKUP($F66,'(참고)타워 스텟 가치'!$B$7:$L$11,Y$2,0)+(VLOOKUP($F66,'(참고)타워 스텟 가치'!$B$7:$L$11,Y$2,0)*$E66)</f>
        <v>0</v>
      </c>
      <c r="Z66">
        <f>VLOOKUP($F66,'(참고)타워 스텟 가치'!$B$7:$L$11,Z$2,0)+(VLOOKUP($F66,'(참고)타워 스텟 가치'!$B$7:$L$11,Z$2,0)*$E66)</f>
        <v>0</v>
      </c>
      <c r="AA66">
        <f>VLOOKUP($F66,'(참고)타워 스텟 가치'!$B$7:$L$11,AA$2,0)+(VLOOKUP($F66,'(참고)타워 스텟 가치'!$B$7:$L$11,AA$2,0)*$E66)</f>
        <v>4.34</v>
      </c>
      <c r="AB66">
        <f>SUM('스테이지별 몬스터 스텟'!S66*'(참고)타워 스텟 가치'!$Q$17,'스테이지별 몬스터 스텟'!T66*'(참고)타워 스텟 가치'!$R$17,'스테이지별 몬스터 스텟'!U66*'(참고)타워 스텟 가치'!$S$17,'스테이지별 몬스터 스텟'!V66*'(참고)타워 스텟 가치'!$T$17,'스테이지별 몬스터 스텟'!W66*'(참고)타워 스텟 가치'!$U$17,'스테이지별 몬스터 스텟'!X66*'(참고)타워 스텟 가치'!$V$17,'스테이지별 몬스터 스텟'!Y66*'(참고)타워 스텟 가치'!$W$17,'스테이지별 몬스터 스텟'!Z66*'(참고)타워 스텟 가치'!$X$17,'스테이지별 몬스터 스텟'!AA66*'(참고)타워 스텟 가치'!$Y$17)</f>
        <v>47187.115000000005</v>
      </c>
      <c r="AC66">
        <v>2</v>
      </c>
      <c r="AD66">
        <f>VLOOKUP($F66,'(참고)타워 스텟 가치'!$B$12:$L$16,AD$2,0)+(VLOOKUP($F66,'(참고)타워 스텟 가치'!$B$12:$L$16,AD$2,0)*$E66)</f>
        <v>23.25</v>
      </c>
      <c r="AE66">
        <f>VLOOKUP($F66,'(참고)타워 스텟 가치'!$B$12:$L$16,AE$2,0)+(VLOOKUP($F66,'(참고)타워 스텟 가치'!$B$12:$L$16,AE$2,0)*$E66)</f>
        <v>27.900000000000002</v>
      </c>
      <c r="AF66">
        <f>VLOOKUP($F66,'(참고)타워 스텟 가치'!$B$12:$L$16,AF$2,0)+(VLOOKUP($F66,'(참고)타워 스텟 가치'!$B$12:$L$16,AF$2,0)*$E66)</f>
        <v>31000</v>
      </c>
      <c r="AG66">
        <f>VLOOKUP($F66,'(참고)타워 스텟 가치'!$B$12:$L$16,AG$2,0)+(VLOOKUP($F66,'(참고)타워 스텟 가치'!$B$12:$L$16,AG$2,0)*$E66)</f>
        <v>139.5</v>
      </c>
      <c r="AH66">
        <f>VLOOKUP($F66,'(참고)타워 스텟 가치'!$B$12:$L$16,AH$2,0)+(VLOOKUP($F66,'(참고)타워 스텟 가치'!$B$12:$L$16,AH$2,0)*$E66)</f>
        <v>4.6500000000000004</v>
      </c>
      <c r="AI66">
        <f>VLOOKUP($F66,'(참고)타워 스텟 가치'!$B$12:$L$16,AI$2,0)+(VLOOKUP($F66,'(참고)타워 스텟 가치'!$B$12:$L$16,AI$2,0)*$E66)</f>
        <v>1.86</v>
      </c>
      <c r="AJ66">
        <f>VLOOKUP($F66,'(참고)타워 스텟 가치'!$B$12:$L$16,AJ$2,0)+(VLOOKUP($F66,'(참고)타워 스텟 가치'!$B$12:$L$16,AJ$2,0)*$E66)</f>
        <v>0</v>
      </c>
      <c r="AK66">
        <f>VLOOKUP($F66,'(참고)타워 스텟 가치'!$B$12:$L$16,AK$2,0)+(VLOOKUP($F66,'(참고)타워 스텟 가치'!$B$12:$L$16,AK$2,0)*$E66)</f>
        <v>0</v>
      </c>
      <c r="AL66">
        <f>VLOOKUP($F66,'(참고)타워 스텟 가치'!$B$12:$L$16,AL$2,0)+(VLOOKUP($F66,'(참고)타워 스텟 가치'!$B$12:$L$16,AL$2,0)*$E66)</f>
        <v>8.68</v>
      </c>
      <c r="AM66">
        <f>SUM('스테이지별 몬스터 스텟'!AD66*'(참고)타워 스텟 가치'!$Q$17,'스테이지별 몬스터 스텟'!AE66*'(참고)타워 스텟 가치'!$R$17,'스테이지별 몬스터 스텟'!AF66*'(참고)타워 스텟 가치'!$S$17,'스테이지별 몬스터 스텟'!AG66*'(참고)타워 스텟 가치'!$T$17,'스테이지별 몬스터 스텟'!AH66*'(참고)타워 스텟 가치'!$U$17,'스테이지별 몬스터 스텟'!AI66*'(참고)타워 스텟 가치'!$V$17,'스테이지별 몬스터 스텟'!AJ66*'(참고)타워 스텟 가치'!$W$17,'스테이지별 몬스터 스텟'!AK66*'(참고)타워 스텟 가치'!$X$17,'스테이지별 몬스터 스텟'!AL66*'(참고)타워 스텟 가치'!$Y$17)</f>
        <v>46895.87</v>
      </c>
      <c r="AN66">
        <v>3</v>
      </c>
    </row>
    <row r="67" spans="3:40" x14ac:dyDescent="0.3">
      <c r="C67">
        <v>3</v>
      </c>
      <c r="D67">
        <f t="shared" si="2"/>
        <v>13</v>
      </c>
      <c r="E67" s="52">
        <f>VLOOKUP(D67,'스테이지별 난이도 설정'!B:C,2,0)</f>
        <v>5.2</v>
      </c>
      <c r="F67" t="str">
        <f t="shared" si="3"/>
        <v>에픽</v>
      </c>
      <c r="G67">
        <f t="shared" si="0"/>
        <v>6</v>
      </c>
      <c r="H67">
        <f>VLOOKUP($F67,'(참고)타워 스텟 가치'!$B$2:$L$6,H$2,0)+(VLOOKUP($F67,'(참고)타워 스텟 가치'!$B$2:$L$6,H$2,0)*$E67)</f>
        <v>104.625</v>
      </c>
      <c r="I67">
        <f>VLOOKUP($F67,'(참고)타워 스텟 가치'!$B$2:$L$6,I$2,0)+(VLOOKUP($F67,'(참고)타워 스텟 가치'!$B$2:$L$6,I$2,0)*$E67)</f>
        <v>20.925000000000001</v>
      </c>
      <c r="J67">
        <f>VLOOKUP($F67,'(참고)타워 스텟 가치'!$B$2:$L$6,J$2,0)+(VLOOKUP($F67,'(참고)타워 스텟 가치'!$B$2:$L$6,J$2,0)*$E67)</f>
        <v>31000</v>
      </c>
      <c r="K67">
        <f>VLOOKUP($F67,'(참고)타워 스텟 가치'!$B$2:$L$6,K$2,0)+(VLOOKUP($F67,'(참고)타워 스텟 가치'!$B$2:$L$6,K$2,0)*$E67)</f>
        <v>418.5</v>
      </c>
      <c r="L67">
        <f>VLOOKUP($F67,'(참고)타워 스텟 가치'!$B$2:$L$6,L$2,0)+(VLOOKUP($F67,'(참고)타워 스텟 가치'!$B$2:$L$6,L$2,0)*$E67)</f>
        <v>6.9750000000000005</v>
      </c>
      <c r="M67">
        <f>VLOOKUP($F67,'(참고)타워 스텟 가치'!$B$2:$L$6,M$2,0)+(VLOOKUP($F67,'(참고)타워 스텟 가치'!$B$2:$L$6,M$2,0)*$E67)</f>
        <v>1.86</v>
      </c>
      <c r="N67">
        <f>VLOOKUP($F67,'(참고)타워 스텟 가치'!$B$2:$L$6,N$2,0)+(VLOOKUP($F67,'(참고)타워 스텟 가치'!$B$2:$L$6,N$2,0)*$E67)</f>
        <v>0</v>
      </c>
      <c r="O67">
        <f>VLOOKUP($F67,'(참고)타워 스텟 가치'!$B$2:$L$6,O$2,0)+(VLOOKUP($F67,'(참고)타워 스텟 가치'!$B$2:$L$6,O$2,0)*$E67)</f>
        <v>0</v>
      </c>
      <c r="P67">
        <f>VLOOKUP($F67,'(참고)타워 스텟 가치'!$B$2:$L$6,P$2,0)+(VLOOKUP($F67,'(참고)타워 스텟 가치'!$B$2:$L$6,P$2,0)*$E67)</f>
        <v>4.34</v>
      </c>
      <c r="Q67">
        <f>SUM('스테이지별 몬스터 스텟'!H67*'(참고)타워 스텟 가치'!$Q$17,'스테이지별 몬스터 스텟'!I67*'(참고)타워 스텟 가치'!$R$17,'스테이지별 몬스터 스텟'!J67*'(참고)타워 스텟 가치'!$S$17,'스테이지별 몬스터 스텟'!K67*'(참고)타워 스텟 가치'!$T$17,'스테이지별 몬스터 스텟'!L67*'(참고)타워 스텟 가치'!$U$17,'스테이지별 몬스터 스텟'!M67*'(참고)타워 스텟 가치'!$V$17,'스테이지별 몬스터 스텟'!N67*'(참고)타워 스텟 가치'!$W$17,'스테이지별 몬스터 스텟'!O67*'(참고)타워 스텟 가치'!$X$17,'스테이지별 몬스터 스텟'!P67*'(참고)타워 스텟 가치'!$Y$17)</f>
        <v>47602.127499999995</v>
      </c>
      <c r="R67">
        <v>1</v>
      </c>
      <c r="S67">
        <f>VLOOKUP($F67,'(참고)타워 스텟 가치'!$B$7:$L$11,S$2,0)+(VLOOKUP($F67,'(참고)타워 스텟 가치'!$B$7:$L$11,S$2,0)*$E67)</f>
        <v>34.875</v>
      </c>
      <c r="T67">
        <f>VLOOKUP($F67,'(참고)타워 스텟 가치'!$B$7:$L$11,T$2,0)+(VLOOKUP($F67,'(참고)타워 스텟 가치'!$B$7:$L$11,T$2,0)*$E67)</f>
        <v>62.774999999999999</v>
      </c>
      <c r="U67">
        <f>VLOOKUP($F67,'(참고)타워 스텟 가치'!$B$7:$L$11,U$2,0)+(VLOOKUP($F67,'(참고)타워 스텟 가치'!$B$7:$L$11,U$2,0)*$E67)</f>
        <v>31000</v>
      </c>
      <c r="V67">
        <f>VLOOKUP($F67,'(참고)타워 스텟 가치'!$B$7:$L$11,V$2,0)+(VLOOKUP($F67,'(참고)타워 스텟 가치'!$B$7:$L$11,V$2,0)*$E67)</f>
        <v>418.5</v>
      </c>
      <c r="W67">
        <f>VLOOKUP($F67,'(참고)타워 스텟 가치'!$B$7:$L$11,W$2,0)+(VLOOKUP($F67,'(참고)타워 스텟 가치'!$B$7:$L$11,W$2,0)*$E67)</f>
        <v>6.9750000000000005</v>
      </c>
      <c r="X67">
        <f>VLOOKUP($F67,'(참고)타워 스텟 가치'!$B$7:$L$11,X$2,0)+(VLOOKUP($F67,'(참고)타워 스텟 가치'!$B$7:$L$11,X$2,0)*$E67)</f>
        <v>1.86</v>
      </c>
      <c r="Y67">
        <f>VLOOKUP($F67,'(참고)타워 스텟 가치'!$B$7:$L$11,Y$2,0)+(VLOOKUP($F67,'(참고)타워 스텟 가치'!$B$7:$L$11,Y$2,0)*$E67)</f>
        <v>0</v>
      </c>
      <c r="Z67">
        <f>VLOOKUP($F67,'(참고)타워 스텟 가치'!$B$7:$L$11,Z$2,0)+(VLOOKUP($F67,'(참고)타워 스텟 가치'!$B$7:$L$11,Z$2,0)*$E67)</f>
        <v>0</v>
      </c>
      <c r="AA67">
        <f>VLOOKUP($F67,'(참고)타워 스텟 가치'!$B$7:$L$11,AA$2,0)+(VLOOKUP($F67,'(참고)타워 스텟 가치'!$B$7:$L$11,AA$2,0)*$E67)</f>
        <v>4.34</v>
      </c>
      <c r="AB67">
        <f>SUM('스테이지별 몬스터 스텟'!S67*'(참고)타워 스텟 가치'!$Q$17,'스테이지별 몬스터 스텟'!T67*'(참고)타워 스텟 가치'!$R$17,'스테이지별 몬스터 스텟'!U67*'(참고)타워 스텟 가치'!$S$17,'스테이지별 몬스터 스텟'!V67*'(참고)타워 스텟 가치'!$T$17,'스테이지별 몬스터 스텟'!W67*'(참고)타워 스텟 가치'!$U$17,'스테이지별 몬스터 스텟'!X67*'(참고)타워 스텟 가치'!$V$17,'스테이지별 몬스터 스텟'!Y67*'(참고)타워 스텟 가치'!$W$17,'스테이지별 몬스터 스텟'!Z67*'(참고)타워 스텟 가치'!$X$17,'스테이지별 몬스터 스텟'!AA67*'(참고)타워 스텟 가치'!$Y$17)</f>
        <v>47525.402499999997</v>
      </c>
      <c r="AC67">
        <v>2</v>
      </c>
      <c r="AD67">
        <f>VLOOKUP($F67,'(참고)타워 스텟 가치'!$B$12:$L$16,AD$2,0)+(VLOOKUP($F67,'(참고)타워 스텟 가치'!$B$12:$L$16,AD$2,0)*$E67)</f>
        <v>34.875</v>
      </c>
      <c r="AE67">
        <f>VLOOKUP($F67,'(참고)타워 스텟 가치'!$B$12:$L$16,AE$2,0)+(VLOOKUP($F67,'(참고)타워 스텟 가치'!$B$12:$L$16,AE$2,0)*$E67)</f>
        <v>41.85</v>
      </c>
      <c r="AF67">
        <f>VLOOKUP($F67,'(참고)타워 스텟 가치'!$B$12:$L$16,AF$2,0)+(VLOOKUP($F67,'(참고)타워 스텟 가치'!$B$12:$L$16,AF$2,0)*$E67)</f>
        <v>31000</v>
      </c>
      <c r="AG67">
        <f>VLOOKUP($F67,'(참고)타워 스텟 가치'!$B$12:$L$16,AG$2,0)+(VLOOKUP($F67,'(참고)타워 스텟 가치'!$B$12:$L$16,AG$2,0)*$E67)</f>
        <v>209.25</v>
      </c>
      <c r="AH67">
        <f>VLOOKUP($F67,'(참고)타워 스텟 가치'!$B$12:$L$16,AH$2,0)+(VLOOKUP($F67,'(참고)타워 스텟 가치'!$B$12:$L$16,AH$2,0)*$E67)</f>
        <v>6.9750000000000005</v>
      </c>
      <c r="AI67">
        <f>VLOOKUP($F67,'(참고)타워 스텟 가치'!$B$12:$L$16,AI$2,0)+(VLOOKUP($F67,'(참고)타워 스텟 가치'!$B$12:$L$16,AI$2,0)*$E67)</f>
        <v>1.86</v>
      </c>
      <c r="AJ67">
        <f>VLOOKUP($F67,'(참고)타워 스텟 가치'!$B$12:$L$16,AJ$2,0)+(VLOOKUP($F67,'(참고)타워 스텟 가치'!$B$12:$L$16,AJ$2,0)*$E67)</f>
        <v>0</v>
      </c>
      <c r="AK67">
        <f>VLOOKUP($F67,'(참고)타워 스텟 가치'!$B$12:$L$16,AK$2,0)+(VLOOKUP($F67,'(참고)타워 스텟 가치'!$B$12:$L$16,AK$2,0)*$E67)</f>
        <v>0</v>
      </c>
      <c r="AL67">
        <f>VLOOKUP($F67,'(참고)타워 스텟 가치'!$B$12:$L$16,AL$2,0)+(VLOOKUP($F67,'(참고)타워 스텟 가치'!$B$12:$L$16,AL$2,0)*$E67)</f>
        <v>8.68</v>
      </c>
      <c r="AM67">
        <f>SUM('스테이지별 몬스터 스텟'!AD67*'(참고)타워 스텟 가치'!$Q$17,'스테이지별 몬스터 스텟'!AE67*'(참고)타워 스텟 가치'!$R$17,'스테이지별 몬스터 스텟'!AF67*'(참고)타워 스텟 가치'!$S$17,'스테이지별 몬스터 스텟'!AG67*'(참고)타워 스텟 가치'!$T$17,'스테이지별 몬스터 스텟'!AH67*'(참고)타워 스텟 가치'!$U$17,'스테이지별 몬스터 스텟'!AI67*'(참고)타워 스텟 가치'!$V$17,'스테이지별 몬스터 스텟'!AJ67*'(참고)타워 스텟 가치'!$W$17,'스테이지별 몬스터 스텟'!AK67*'(참고)타워 스텟 가치'!$X$17,'스테이지별 몬스터 스텟'!AL67*'(참고)타워 스텟 가치'!$Y$17)</f>
        <v>47084.195</v>
      </c>
      <c r="AN67">
        <v>3</v>
      </c>
    </row>
    <row r="68" spans="3:40" x14ac:dyDescent="0.3">
      <c r="C68">
        <v>4</v>
      </c>
      <c r="D68">
        <f t="shared" si="2"/>
        <v>13</v>
      </c>
      <c r="E68" s="52">
        <f>VLOOKUP(D68,'스테이지별 난이도 설정'!B:C,2,0)</f>
        <v>5.2</v>
      </c>
      <c r="F68" t="str">
        <f t="shared" si="3"/>
        <v>유니크</v>
      </c>
      <c r="G68">
        <f t="shared" si="0"/>
        <v>6</v>
      </c>
      <c r="H68">
        <f>VLOOKUP($F68,'(참고)타워 스텟 가치'!$B$2:$L$6,H$2,0)+(VLOOKUP($F68,'(참고)타워 스텟 가치'!$B$2:$L$6,H$2,0)*$E68)</f>
        <v>156.9375</v>
      </c>
      <c r="I68">
        <f>VLOOKUP($F68,'(참고)타워 스텟 가치'!$B$2:$L$6,I$2,0)+(VLOOKUP($F68,'(참고)타워 스텟 가치'!$B$2:$L$6,I$2,0)*$E68)</f>
        <v>31.387499999999999</v>
      </c>
      <c r="J68">
        <f>VLOOKUP($F68,'(참고)타워 스텟 가치'!$B$2:$L$6,J$2,0)+(VLOOKUP($F68,'(참고)타워 스텟 가치'!$B$2:$L$6,J$2,0)*$E68)</f>
        <v>31000</v>
      </c>
      <c r="K68">
        <f>VLOOKUP($F68,'(참고)타워 스텟 가치'!$B$2:$L$6,K$2,0)+(VLOOKUP($F68,'(참고)타워 스텟 가치'!$B$2:$L$6,K$2,0)*$E68)</f>
        <v>627.75</v>
      </c>
      <c r="L68">
        <f>VLOOKUP($F68,'(참고)타워 스텟 가치'!$B$2:$L$6,L$2,0)+(VLOOKUP($F68,'(참고)타워 스텟 가치'!$B$2:$L$6,L$2,0)*$E68)</f>
        <v>10.4625</v>
      </c>
      <c r="M68">
        <f>VLOOKUP($F68,'(참고)타워 스텟 가치'!$B$2:$L$6,M$2,0)+(VLOOKUP($F68,'(참고)타워 스텟 가치'!$B$2:$L$6,M$2,0)*$E68)</f>
        <v>1.86</v>
      </c>
      <c r="N68">
        <f>VLOOKUP($F68,'(참고)타워 스텟 가치'!$B$2:$L$6,N$2,0)+(VLOOKUP($F68,'(참고)타워 스텟 가치'!$B$2:$L$6,N$2,0)*$E68)</f>
        <v>0</v>
      </c>
      <c r="O68">
        <f>VLOOKUP($F68,'(참고)타워 스텟 가치'!$B$2:$L$6,O$2,0)+(VLOOKUP($F68,'(참고)타워 스텟 가치'!$B$2:$L$6,O$2,0)*$E68)</f>
        <v>0</v>
      </c>
      <c r="P68">
        <f>VLOOKUP($F68,'(참고)타워 스텟 가치'!$B$2:$L$6,P$2,0)+(VLOOKUP($F68,'(참고)타워 스텟 가치'!$B$2:$L$6,P$2,0)*$E68)</f>
        <v>6.2</v>
      </c>
      <c r="Q68">
        <f>SUM('스테이지별 몬스터 스텟'!H68*'(참고)타워 스텟 가치'!$Q$17,'스테이지별 몬스터 스텟'!I68*'(참고)타워 스텟 가치'!$R$17,'스테이지별 몬스터 스텟'!J68*'(참고)타워 스텟 가치'!$S$17,'스테이지별 몬스터 스텟'!K68*'(참고)타워 스텟 가치'!$T$17,'스테이지별 몬스터 스텟'!L68*'(참고)타워 스텟 가치'!$U$17,'스테이지별 몬스터 스텟'!M68*'(참고)타워 스텟 가치'!$V$17,'스테이지별 몬스터 스텟'!N68*'(참고)타워 스텟 가치'!$W$17,'스테이지별 몬스터 스텟'!O68*'(참고)타워 스텟 가치'!$X$17,'스테이지별 몬스터 스텟'!P68*'(참고)타워 스텟 가치'!$Y$17)</f>
        <v>48151.641250000008</v>
      </c>
      <c r="R68">
        <v>1</v>
      </c>
      <c r="S68">
        <f>VLOOKUP($F68,'(참고)타워 스텟 가치'!$B$7:$L$11,S$2,0)+(VLOOKUP($F68,'(참고)타워 스텟 가치'!$B$7:$L$11,S$2,0)*$E68)</f>
        <v>52.3125</v>
      </c>
      <c r="T68">
        <f>VLOOKUP($F68,'(참고)타워 스텟 가치'!$B$7:$L$11,T$2,0)+(VLOOKUP($F68,'(참고)타워 스텟 가치'!$B$7:$L$11,T$2,0)*$E68)</f>
        <v>94.162500000000009</v>
      </c>
      <c r="U68">
        <f>VLOOKUP($F68,'(참고)타워 스텟 가치'!$B$7:$L$11,U$2,0)+(VLOOKUP($F68,'(참고)타워 스텟 가치'!$B$7:$L$11,U$2,0)*$E68)</f>
        <v>31000</v>
      </c>
      <c r="V68">
        <f>VLOOKUP($F68,'(참고)타워 스텟 가치'!$B$7:$L$11,V$2,0)+(VLOOKUP($F68,'(참고)타워 스텟 가치'!$B$7:$L$11,V$2,0)*$E68)</f>
        <v>627.75</v>
      </c>
      <c r="W68">
        <f>VLOOKUP($F68,'(참고)타워 스텟 가치'!$B$7:$L$11,W$2,0)+(VLOOKUP($F68,'(참고)타워 스텟 가치'!$B$7:$L$11,W$2,0)*$E68)</f>
        <v>10.4625</v>
      </c>
      <c r="X68">
        <f>VLOOKUP($F68,'(참고)타워 스텟 가치'!$B$7:$L$11,X$2,0)+(VLOOKUP($F68,'(참고)타워 스텟 가치'!$B$7:$L$11,X$2,0)*$E68)</f>
        <v>1.86</v>
      </c>
      <c r="Y68">
        <f>VLOOKUP($F68,'(참고)타워 스텟 가치'!$B$7:$L$11,Y$2,0)+(VLOOKUP($F68,'(참고)타워 스텟 가치'!$B$7:$L$11,Y$2,0)*$E68)</f>
        <v>0</v>
      </c>
      <c r="Z68">
        <f>VLOOKUP($F68,'(참고)타워 스텟 가치'!$B$7:$L$11,Z$2,0)+(VLOOKUP($F68,'(참고)타워 스텟 가치'!$B$7:$L$11,Z$2,0)*$E68)</f>
        <v>0</v>
      </c>
      <c r="AA68">
        <f>VLOOKUP($F68,'(참고)타워 스텟 가치'!$B$7:$L$11,AA$2,0)+(VLOOKUP($F68,'(참고)타워 스텟 가치'!$B$7:$L$11,AA$2,0)*$E68)</f>
        <v>6.2</v>
      </c>
      <c r="AB68">
        <f>SUM('스테이지별 몬스터 스텟'!S68*'(참고)타워 스텟 가치'!$Q$17,'스테이지별 몬스터 스텟'!T68*'(참고)타워 스텟 가치'!$R$17,'스테이지별 몬스터 스텟'!U68*'(참고)타워 스텟 가치'!$S$17,'스테이지별 몬스터 스텟'!V68*'(참고)타워 스텟 가치'!$T$17,'스테이지별 몬스터 스텟'!W68*'(참고)타워 스텟 가치'!$U$17,'스테이지별 몬스터 스텟'!X68*'(참고)타워 스텟 가치'!$V$17,'스테이지별 몬스터 스텟'!Y68*'(참고)타워 스텟 가치'!$W$17,'스테이지별 몬스터 스텟'!Z68*'(참고)타워 스텟 가치'!$X$17,'스테이지별 몬스터 스텟'!AA68*'(참고)타워 스텟 가치'!$Y$17)</f>
        <v>48036.553750000006</v>
      </c>
      <c r="AC68">
        <v>2</v>
      </c>
      <c r="AD68">
        <f>VLOOKUP($F68,'(참고)타워 스텟 가치'!$B$12:$L$16,AD$2,0)+(VLOOKUP($F68,'(참고)타워 스텟 가치'!$B$12:$L$16,AD$2,0)*$E68)</f>
        <v>52.3125</v>
      </c>
      <c r="AE68">
        <f>VLOOKUP($F68,'(참고)타워 스텟 가치'!$B$12:$L$16,AE$2,0)+(VLOOKUP($F68,'(참고)타워 스텟 가치'!$B$12:$L$16,AE$2,0)*$E68)</f>
        <v>62.774999999999999</v>
      </c>
      <c r="AF68">
        <f>VLOOKUP($F68,'(참고)타워 스텟 가치'!$B$12:$L$16,AF$2,0)+(VLOOKUP($F68,'(참고)타워 스텟 가치'!$B$12:$L$16,AF$2,0)*$E68)</f>
        <v>31000</v>
      </c>
      <c r="AG68">
        <f>VLOOKUP($F68,'(참고)타워 스텟 가치'!$B$12:$L$16,AG$2,0)+(VLOOKUP($F68,'(참고)타워 스텟 가치'!$B$12:$L$16,AG$2,0)*$E68)</f>
        <v>313.875</v>
      </c>
      <c r="AH68">
        <f>VLOOKUP($F68,'(참고)타워 스텟 가치'!$B$12:$L$16,AH$2,0)+(VLOOKUP($F68,'(참고)타워 스텟 가치'!$B$12:$L$16,AH$2,0)*$E68)</f>
        <v>10.4625</v>
      </c>
      <c r="AI68">
        <f>VLOOKUP($F68,'(참고)타워 스텟 가치'!$B$12:$L$16,AI$2,0)+(VLOOKUP($F68,'(참고)타워 스텟 가치'!$B$12:$L$16,AI$2,0)*$E68)</f>
        <v>1.86</v>
      </c>
      <c r="AJ68">
        <f>VLOOKUP($F68,'(참고)타워 스텟 가치'!$B$12:$L$16,AJ$2,0)+(VLOOKUP($F68,'(참고)타워 스텟 가치'!$B$12:$L$16,AJ$2,0)*$E68)</f>
        <v>0</v>
      </c>
      <c r="AK68">
        <f>VLOOKUP($F68,'(참고)타워 스텟 가치'!$B$12:$L$16,AK$2,0)+(VLOOKUP($F68,'(참고)타워 스텟 가치'!$B$12:$L$16,AK$2,0)*$E68)</f>
        <v>0</v>
      </c>
      <c r="AL68">
        <f>VLOOKUP($F68,'(참고)타워 스텟 가치'!$B$12:$L$16,AL$2,0)+(VLOOKUP($F68,'(참고)타워 스텟 가치'!$B$12:$L$16,AL$2,0)*$E68)</f>
        <v>12.4</v>
      </c>
      <c r="AM68">
        <f>SUM('스테이지별 몬스터 스텟'!AD68*'(참고)타워 스텟 가치'!$Q$17,'스테이지별 몬스터 스텟'!AE68*'(참고)타워 스텟 가치'!$R$17,'스테이지별 몬스터 스텟'!AF68*'(참고)타워 스텟 가치'!$S$17,'스테이지별 몬스터 스텟'!AG68*'(참고)타워 스텟 가치'!$T$17,'스테이지별 몬스터 스텟'!AH68*'(참고)타워 스텟 가치'!$U$17,'스테이지별 몬스터 스텟'!AI68*'(참고)타워 스텟 가치'!$V$17,'스테이지별 몬스터 스텟'!AJ68*'(참고)타워 스텟 가치'!$W$17,'스테이지별 몬스터 스텟'!AK68*'(참고)타워 스텟 가치'!$X$17,'스테이지별 몬스터 스텟'!AL68*'(참고)타워 스텟 가치'!$Y$17)</f>
        <v>47374.122500000005</v>
      </c>
      <c r="AN68">
        <v>3</v>
      </c>
    </row>
    <row r="69" spans="3:40" x14ac:dyDescent="0.3">
      <c r="C69">
        <v>5</v>
      </c>
      <c r="D69">
        <f t="shared" si="2"/>
        <v>13</v>
      </c>
      <c r="E69" s="52">
        <f>VLOOKUP(D69,'스테이지별 난이도 설정'!B:C,2,0)</f>
        <v>5.2</v>
      </c>
      <c r="F69" t="str">
        <f t="shared" si="3"/>
        <v>스페셜</v>
      </c>
      <c r="G69">
        <f t="shared" si="0"/>
        <v>6</v>
      </c>
      <c r="H69">
        <f>VLOOKUP($F69,'(참고)타워 스텟 가치'!$B$2:$L$6,H$2,0)+(VLOOKUP($F69,'(참고)타워 스텟 가치'!$B$2:$L$6,H$2,0)*$E69)</f>
        <v>235.40625</v>
      </c>
      <c r="I69">
        <f>VLOOKUP($F69,'(참고)타워 스텟 가치'!$B$2:$L$6,I$2,0)+(VLOOKUP($F69,'(참고)타워 스텟 가치'!$B$2:$L$6,I$2,0)*$E69)</f>
        <v>47.081250000000004</v>
      </c>
      <c r="J69">
        <f>VLOOKUP($F69,'(참고)타워 스텟 가치'!$B$2:$L$6,J$2,0)+(VLOOKUP($F69,'(참고)타워 스텟 가치'!$B$2:$L$6,J$2,0)*$E69)</f>
        <v>31000</v>
      </c>
      <c r="K69">
        <f>VLOOKUP($F69,'(참고)타워 스텟 가치'!$B$2:$L$6,K$2,0)+(VLOOKUP($F69,'(참고)타워 스텟 가치'!$B$2:$L$6,K$2,0)*$E69)</f>
        <v>941.625</v>
      </c>
      <c r="L69">
        <f>VLOOKUP($F69,'(참고)타워 스텟 가치'!$B$2:$L$6,L$2,0)+(VLOOKUP($F69,'(참고)타워 스텟 가치'!$B$2:$L$6,L$2,0)*$E69)</f>
        <v>15.69375</v>
      </c>
      <c r="M69">
        <f>VLOOKUP($F69,'(참고)타워 스텟 가치'!$B$2:$L$6,M$2,0)+(VLOOKUP($F69,'(참고)타워 스텟 가치'!$B$2:$L$6,M$2,0)*$E69)</f>
        <v>1.86</v>
      </c>
      <c r="N69">
        <f>VLOOKUP($F69,'(참고)타워 스텟 가치'!$B$2:$L$6,N$2,0)+(VLOOKUP($F69,'(참고)타워 스텟 가치'!$B$2:$L$6,N$2,0)*$E69)</f>
        <v>0</v>
      </c>
      <c r="O69">
        <f>VLOOKUP($F69,'(참고)타워 스텟 가치'!$B$2:$L$6,O$2,0)+(VLOOKUP($F69,'(참고)타워 스텟 가치'!$B$2:$L$6,O$2,0)*$E69)</f>
        <v>0</v>
      </c>
      <c r="P69">
        <f>VLOOKUP($F69,'(참고)타워 스텟 가치'!$B$2:$L$6,P$2,0)+(VLOOKUP($F69,'(참고)타워 스텟 가치'!$B$2:$L$6,P$2,0)*$E69)</f>
        <v>6.2</v>
      </c>
      <c r="Q69">
        <f>SUM('스테이지별 몬스터 스텟'!H69*'(참고)타워 스텟 가치'!$Q$17,'스테이지별 몬스터 스텟'!I69*'(참고)타워 스텟 가치'!$R$17,'스테이지별 몬스터 스텟'!J69*'(참고)타워 스텟 가치'!$S$17,'스테이지별 몬스터 스텟'!K69*'(참고)타워 스텟 가치'!$T$17,'스테이지별 몬스터 스텟'!L69*'(참고)타워 스텟 가치'!$U$17,'스테이지별 몬스터 스텟'!M69*'(참고)타워 스텟 가치'!$V$17,'스테이지별 몬스터 스텟'!N69*'(참고)타워 스텟 가치'!$W$17,'스테이지별 몬스터 스텟'!O69*'(참고)타워 스텟 가치'!$X$17,'스테이지별 몬스터 스텟'!P69*'(참고)타워 스텟 가치'!$Y$17)</f>
        <v>48970.331874999996</v>
      </c>
      <c r="R69">
        <v>1</v>
      </c>
      <c r="S69">
        <f>VLOOKUP($F69,'(참고)타워 스텟 가치'!$B$7:$L$11,S$2,0)+(VLOOKUP($F69,'(참고)타워 스텟 가치'!$B$7:$L$11,S$2,0)*$E69)</f>
        <v>78.46875</v>
      </c>
      <c r="T69">
        <f>VLOOKUP($F69,'(참고)타워 스텟 가치'!$B$7:$L$11,T$2,0)+(VLOOKUP($F69,'(참고)타워 스텟 가치'!$B$7:$L$11,T$2,0)*$E69)</f>
        <v>141.24375000000001</v>
      </c>
      <c r="U69">
        <f>VLOOKUP($F69,'(참고)타워 스텟 가치'!$B$7:$L$11,U$2,0)+(VLOOKUP($F69,'(참고)타워 스텟 가치'!$B$7:$L$11,U$2,0)*$E69)</f>
        <v>31000</v>
      </c>
      <c r="V69">
        <f>VLOOKUP($F69,'(참고)타워 스텟 가치'!$B$7:$L$11,V$2,0)+(VLOOKUP($F69,'(참고)타워 스텟 가치'!$B$7:$L$11,V$2,0)*$E69)</f>
        <v>941.625</v>
      </c>
      <c r="W69">
        <f>VLOOKUP($F69,'(참고)타워 스텟 가치'!$B$7:$L$11,W$2,0)+(VLOOKUP($F69,'(참고)타워 스텟 가치'!$B$7:$L$11,W$2,0)*$E69)</f>
        <v>15.69375</v>
      </c>
      <c r="X69">
        <f>VLOOKUP($F69,'(참고)타워 스텟 가치'!$B$7:$L$11,X$2,0)+(VLOOKUP($F69,'(참고)타워 스텟 가치'!$B$7:$L$11,X$2,0)*$E69)</f>
        <v>1.86</v>
      </c>
      <c r="Y69">
        <f>VLOOKUP($F69,'(참고)타워 스텟 가치'!$B$7:$L$11,Y$2,0)+(VLOOKUP($F69,'(참고)타워 스텟 가치'!$B$7:$L$11,Y$2,0)*$E69)</f>
        <v>0</v>
      </c>
      <c r="Z69">
        <f>VLOOKUP($F69,'(참고)타워 스텟 가치'!$B$7:$L$11,Z$2,0)+(VLOOKUP($F69,'(참고)타워 스텟 가치'!$B$7:$L$11,Z$2,0)*$E69)</f>
        <v>0</v>
      </c>
      <c r="AA69">
        <f>VLOOKUP($F69,'(참고)타워 스텟 가치'!$B$7:$L$11,AA$2,0)+(VLOOKUP($F69,'(참고)타워 스텟 가치'!$B$7:$L$11,AA$2,0)*$E69)</f>
        <v>6.2</v>
      </c>
      <c r="AB69">
        <f>SUM('스테이지별 몬스터 스텟'!S69*'(참고)타워 스텟 가치'!$Q$17,'스테이지별 몬스터 스텟'!T69*'(참고)타워 스텟 가치'!$R$17,'스테이지별 몬스터 스텟'!U69*'(참고)타워 스텟 가치'!$S$17,'스테이지별 몬스터 스텟'!V69*'(참고)타워 스텟 가치'!$T$17,'스테이지별 몬스터 스텟'!W69*'(참고)타워 스텟 가치'!$U$17,'스테이지별 몬스터 스텟'!X69*'(참고)타워 스텟 가치'!$V$17,'스테이지별 몬스터 스텟'!Y69*'(참고)타워 스텟 가치'!$W$17,'스테이지별 몬스터 스텟'!Z69*'(참고)타워 스텟 가치'!$X$17,'스테이지별 몬스터 스텟'!AA69*'(참고)타워 스텟 가치'!$Y$17)</f>
        <v>48797.700624999998</v>
      </c>
      <c r="AC69">
        <v>2</v>
      </c>
      <c r="AD69">
        <f>VLOOKUP($F69,'(참고)타워 스텟 가치'!$B$12:$L$16,AD$2,0)+(VLOOKUP($F69,'(참고)타워 스텟 가치'!$B$12:$L$16,AD$2,0)*$E69)</f>
        <v>78.46875</v>
      </c>
      <c r="AE69">
        <f>VLOOKUP($F69,'(참고)타워 스텟 가치'!$B$12:$L$16,AE$2,0)+(VLOOKUP($F69,'(참고)타워 스텟 가치'!$B$12:$L$16,AE$2,0)*$E69)</f>
        <v>94.162500000000009</v>
      </c>
      <c r="AF69">
        <f>VLOOKUP($F69,'(참고)타워 스텟 가치'!$B$12:$L$16,AF$2,0)+(VLOOKUP($F69,'(참고)타워 스텟 가치'!$B$12:$L$16,AF$2,0)*$E69)</f>
        <v>31000</v>
      </c>
      <c r="AG69">
        <f>VLOOKUP($F69,'(참고)타워 스텟 가치'!$B$12:$L$16,AG$2,0)+(VLOOKUP($F69,'(참고)타워 스텟 가치'!$B$12:$L$16,AG$2,0)*$E69)</f>
        <v>470.8125</v>
      </c>
      <c r="AH69">
        <f>VLOOKUP($F69,'(참고)타워 스텟 가치'!$B$12:$L$16,AH$2,0)+(VLOOKUP($F69,'(참고)타워 스텟 가치'!$B$12:$L$16,AH$2,0)*$E69)</f>
        <v>15.69375</v>
      </c>
      <c r="AI69">
        <f>VLOOKUP($F69,'(참고)타워 스텟 가치'!$B$12:$L$16,AI$2,0)+(VLOOKUP($F69,'(참고)타워 스텟 가치'!$B$12:$L$16,AI$2,0)*$E69)</f>
        <v>1.86</v>
      </c>
      <c r="AJ69">
        <f>VLOOKUP($F69,'(참고)타워 스텟 가치'!$B$12:$L$16,AJ$2,0)+(VLOOKUP($F69,'(참고)타워 스텟 가치'!$B$12:$L$16,AJ$2,0)*$E69)</f>
        <v>0</v>
      </c>
      <c r="AK69">
        <f>VLOOKUP($F69,'(참고)타워 스텟 가치'!$B$12:$L$16,AK$2,0)+(VLOOKUP($F69,'(참고)타워 스텟 가치'!$B$12:$L$16,AK$2,0)*$E69)</f>
        <v>0</v>
      </c>
      <c r="AL69">
        <f>VLOOKUP($F69,'(참고)타워 스텟 가치'!$B$12:$L$16,AL$2,0)+(VLOOKUP($F69,'(참고)타워 스텟 가치'!$B$12:$L$16,AL$2,0)*$E69)</f>
        <v>12.4</v>
      </c>
      <c r="AM69">
        <f>SUM('스테이지별 몬스터 스텟'!AD69*'(참고)타워 스텟 가치'!$Q$17,'스테이지별 몬스터 스텟'!AE69*'(참고)타워 스텟 가치'!$R$17,'스테이지별 몬스터 스텟'!AF69*'(참고)타워 스텟 가치'!$S$17,'스테이지별 몬스터 스텟'!AG69*'(참고)타워 스텟 가치'!$T$17,'스테이지별 몬스터 스텟'!AH69*'(참고)타워 스텟 가치'!$U$17,'스테이지별 몬스터 스텟'!AI69*'(참고)타워 스텟 가치'!$V$17,'스테이지별 몬스터 스텟'!AJ69*'(참고)타워 스텟 가치'!$W$17,'스테이지별 몬스터 스텟'!AK69*'(참고)타워 스텟 가치'!$X$17,'스테이지별 몬스터 스텟'!AL69*'(참고)타워 스텟 가치'!$Y$17)</f>
        <v>47797.853750000002</v>
      </c>
      <c r="AN69">
        <v>3</v>
      </c>
    </row>
    <row r="70" spans="3:40" x14ac:dyDescent="0.3">
      <c r="C70">
        <v>1</v>
      </c>
      <c r="D70">
        <f t="shared" si="2"/>
        <v>14</v>
      </c>
      <c r="E70" s="52">
        <f>VLOOKUP(D70,'스테이지별 난이도 설정'!B:C,2,0)</f>
        <v>5.6000000000000005</v>
      </c>
      <c r="F70" t="str">
        <f t="shared" si="3"/>
        <v>일반</v>
      </c>
      <c r="G70">
        <f t="shared" ref="G70:G133" si="4">SUM(R70,AC70,AN70)</f>
        <v>6</v>
      </c>
      <c r="H70">
        <f>VLOOKUP($F70,'(참고)타워 스텟 가치'!$B$2:$L$6,H$2,0)+(VLOOKUP($F70,'(참고)타워 스텟 가치'!$B$2:$L$6,H$2,0)*$E70)</f>
        <v>49.500000000000007</v>
      </c>
      <c r="I70">
        <f>VLOOKUP($F70,'(참고)타워 스텟 가치'!$B$2:$L$6,I$2,0)+(VLOOKUP($F70,'(참고)타워 스텟 가치'!$B$2:$L$6,I$2,0)*$E70)</f>
        <v>9.9</v>
      </c>
      <c r="J70">
        <f>VLOOKUP($F70,'(참고)타워 스텟 가치'!$B$2:$L$6,J$2,0)+(VLOOKUP($F70,'(참고)타워 스텟 가치'!$B$2:$L$6,J$2,0)*$E70)</f>
        <v>33000</v>
      </c>
      <c r="K70">
        <f>VLOOKUP($F70,'(참고)타워 스텟 가치'!$B$2:$L$6,K$2,0)+(VLOOKUP($F70,'(참고)타워 스텟 가치'!$B$2:$L$6,K$2,0)*$E70)</f>
        <v>198.00000000000003</v>
      </c>
      <c r="L70">
        <f>VLOOKUP($F70,'(참고)타워 스텟 가치'!$B$2:$L$6,L$2,0)+(VLOOKUP($F70,'(참고)타워 스텟 가치'!$B$2:$L$6,L$2,0)*$E70)</f>
        <v>3.3000000000000003</v>
      </c>
      <c r="M70">
        <f>VLOOKUP($F70,'(참고)타워 스텟 가치'!$B$2:$L$6,M$2,0)+(VLOOKUP($F70,'(참고)타워 스텟 가치'!$B$2:$L$6,M$2,0)*$E70)</f>
        <v>1.9800000000000002</v>
      </c>
      <c r="N70">
        <f>VLOOKUP($F70,'(참고)타워 스텟 가치'!$B$2:$L$6,N$2,0)+(VLOOKUP($F70,'(참고)타워 스텟 가치'!$B$2:$L$6,N$2,0)*$E70)</f>
        <v>0</v>
      </c>
      <c r="O70">
        <f>VLOOKUP($F70,'(참고)타워 스텟 가치'!$B$2:$L$6,O$2,0)+(VLOOKUP($F70,'(참고)타워 스텟 가치'!$B$2:$L$6,O$2,0)*$E70)</f>
        <v>0</v>
      </c>
      <c r="P70">
        <f>VLOOKUP($F70,'(참고)타워 스텟 가치'!$B$2:$L$6,P$2,0)+(VLOOKUP($F70,'(참고)타워 스텟 가치'!$B$2:$L$6,P$2,0)*$E70)</f>
        <v>4.62</v>
      </c>
      <c r="Q70">
        <f>SUM('스테이지별 몬스터 스텟'!H70*'(참고)타워 스텟 가치'!$Q$17,'스테이지별 몬스터 스텟'!I70*'(참고)타워 스텟 가치'!$R$17,'스테이지별 몬스터 스텟'!J70*'(참고)타워 스텟 가치'!$S$17,'스테이지별 몬스터 스텟'!K70*'(참고)타워 스텟 가치'!$T$17,'스테이지별 몬스터 스텟'!L70*'(참고)타워 스텟 가치'!$U$17,'스테이지별 몬스터 스텟'!M70*'(참고)타워 스텟 가치'!$V$17,'스테이지별 몬스터 스텟'!N70*'(참고)타워 스텟 가치'!$W$17,'스테이지별 몬스터 스텟'!O70*'(참고)타워 스텟 가치'!$X$17,'스테이지별 몬스터 스텟'!P70*'(참고)타워 스텟 가치'!$Y$17)</f>
        <v>50027.67</v>
      </c>
      <c r="R70">
        <v>1</v>
      </c>
      <c r="S70">
        <f>VLOOKUP($F70,'(참고)타워 스텟 가치'!$B$7:$L$11,S$2,0)+(VLOOKUP($F70,'(참고)타워 스텟 가치'!$B$7:$L$11,S$2,0)*$E70)</f>
        <v>16.5</v>
      </c>
      <c r="T70">
        <f>VLOOKUP($F70,'(참고)타워 스텟 가치'!$B$7:$L$11,T$2,0)+(VLOOKUP($F70,'(참고)타워 스텟 가치'!$B$7:$L$11,T$2,0)*$E70)</f>
        <v>29.700000000000003</v>
      </c>
      <c r="U70">
        <f>VLOOKUP($F70,'(참고)타워 스텟 가치'!$B$7:$L$11,U$2,0)+(VLOOKUP($F70,'(참고)타워 스텟 가치'!$B$7:$L$11,U$2,0)*$E70)</f>
        <v>33000</v>
      </c>
      <c r="V70">
        <f>VLOOKUP($F70,'(참고)타워 스텟 가치'!$B$7:$L$11,V$2,0)+(VLOOKUP($F70,'(참고)타워 스텟 가치'!$B$7:$L$11,V$2,0)*$E70)</f>
        <v>198.00000000000003</v>
      </c>
      <c r="W70">
        <f>VLOOKUP($F70,'(참고)타워 스텟 가치'!$B$7:$L$11,W$2,0)+(VLOOKUP($F70,'(참고)타워 스텟 가치'!$B$7:$L$11,W$2,0)*$E70)</f>
        <v>3.3000000000000003</v>
      </c>
      <c r="X70">
        <f>VLOOKUP($F70,'(참고)타워 스텟 가치'!$B$7:$L$11,X$2,0)+(VLOOKUP($F70,'(참고)타워 스텟 가치'!$B$7:$L$11,X$2,0)*$E70)</f>
        <v>1.9800000000000002</v>
      </c>
      <c r="Y70">
        <f>VLOOKUP($F70,'(참고)타워 스텟 가치'!$B$7:$L$11,Y$2,0)+(VLOOKUP($F70,'(참고)타워 스텟 가치'!$B$7:$L$11,Y$2,0)*$E70)</f>
        <v>0</v>
      </c>
      <c r="Z70">
        <f>VLOOKUP($F70,'(참고)타워 스텟 가치'!$B$7:$L$11,Z$2,0)+(VLOOKUP($F70,'(참고)타워 스텟 가치'!$B$7:$L$11,Z$2,0)*$E70)</f>
        <v>0</v>
      </c>
      <c r="AA70">
        <f>VLOOKUP($F70,'(참고)타워 스텟 가치'!$B$7:$L$11,AA$2,0)+(VLOOKUP($F70,'(참고)타워 스텟 가치'!$B$7:$L$11,AA$2,0)*$E70)</f>
        <v>4.62</v>
      </c>
      <c r="AB70">
        <f>SUM('스테이지별 몬스터 스텟'!S70*'(참고)타워 스텟 가치'!$Q$17,'스테이지별 몬스터 스텟'!T70*'(참고)타워 스텟 가치'!$R$17,'스테이지별 몬스터 스텟'!U70*'(참고)타워 스텟 가치'!$S$17,'스테이지별 몬스터 스텟'!V70*'(참고)타워 스텟 가치'!$T$17,'스테이지별 몬스터 스텟'!W70*'(참고)타워 스텟 가치'!$U$17,'스테이지별 몬스터 스텟'!X70*'(참고)타워 스텟 가치'!$V$17,'스테이지별 몬스터 스텟'!Y70*'(참고)타워 스텟 가치'!$W$17,'스테이지별 몬스터 스텟'!Z70*'(참고)타워 스텟 가치'!$X$17,'스테이지별 몬스터 스텟'!AA70*'(참고)타워 스텟 가치'!$Y$17)</f>
        <v>49991.37</v>
      </c>
      <c r="AC70">
        <v>2</v>
      </c>
      <c r="AD70">
        <f>VLOOKUP($F70,'(참고)타워 스텟 가치'!$B$12:$L$16,AD$2,0)+(VLOOKUP($F70,'(참고)타워 스텟 가치'!$B$12:$L$16,AD$2,0)*$E70)</f>
        <v>16.5</v>
      </c>
      <c r="AE70">
        <f>VLOOKUP($F70,'(참고)타워 스텟 가치'!$B$12:$L$16,AE$2,0)+(VLOOKUP($F70,'(참고)타워 스텟 가치'!$B$12:$L$16,AE$2,0)*$E70)</f>
        <v>19.8</v>
      </c>
      <c r="AF70">
        <f>VLOOKUP($F70,'(참고)타워 스텟 가치'!$B$12:$L$16,AF$2,0)+(VLOOKUP($F70,'(참고)타워 스텟 가치'!$B$12:$L$16,AF$2,0)*$E70)</f>
        <v>33000</v>
      </c>
      <c r="AG70">
        <f>VLOOKUP($F70,'(참고)타워 스텟 가치'!$B$12:$L$16,AG$2,0)+(VLOOKUP($F70,'(참고)타워 스텟 가치'!$B$12:$L$16,AG$2,0)*$E70)</f>
        <v>99.000000000000014</v>
      </c>
      <c r="AH70">
        <f>VLOOKUP($F70,'(참고)타워 스텟 가치'!$B$12:$L$16,AH$2,0)+(VLOOKUP($F70,'(참고)타워 스텟 가치'!$B$12:$L$16,AH$2,0)*$E70)</f>
        <v>3.3000000000000003</v>
      </c>
      <c r="AI70">
        <f>VLOOKUP($F70,'(참고)타워 스텟 가치'!$B$12:$L$16,AI$2,0)+(VLOOKUP($F70,'(참고)타워 스텟 가치'!$B$12:$L$16,AI$2,0)*$E70)</f>
        <v>1.9800000000000002</v>
      </c>
      <c r="AJ70">
        <f>VLOOKUP($F70,'(참고)타워 스텟 가치'!$B$12:$L$16,AJ$2,0)+(VLOOKUP($F70,'(참고)타워 스텟 가치'!$B$12:$L$16,AJ$2,0)*$E70)</f>
        <v>0</v>
      </c>
      <c r="AK70">
        <f>VLOOKUP($F70,'(참고)타워 스텟 가치'!$B$12:$L$16,AK$2,0)+(VLOOKUP($F70,'(참고)타워 스텟 가치'!$B$12:$L$16,AK$2,0)*$E70)</f>
        <v>0</v>
      </c>
      <c r="AL70">
        <f>VLOOKUP($F70,'(참고)타워 스텟 가치'!$B$12:$L$16,AL$2,0)+(VLOOKUP($F70,'(참고)타워 스텟 가치'!$B$12:$L$16,AL$2,0)*$E70)</f>
        <v>9.24</v>
      </c>
      <c r="AM70">
        <f>SUM('스테이지별 몬스터 스텟'!AD70*'(참고)타워 스텟 가치'!$Q$17,'스테이지별 몬스터 스텟'!AE70*'(참고)타워 스텟 가치'!$R$17,'스테이지별 몬스터 스텟'!AF70*'(참고)타워 스텟 가치'!$S$17,'스테이지별 몬스터 스텟'!AG70*'(참고)타워 스텟 가치'!$T$17,'스테이지별 몬스터 스텟'!AH70*'(참고)타워 스텟 가치'!$U$17,'스테이지별 몬스터 스텟'!AI70*'(참고)타워 스텟 가치'!$V$17,'스테이지별 몬스터 스텟'!AJ70*'(참고)타워 스텟 가치'!$W$17,'스테이지별 몬스터 스텟'!AK70*'(참고)타워 스텟 가치'!$X$17,'스테이지별 몬스터 스텟'!AL70*'(참고)타워 스텟 가치'!$Y$17)</f>
        <v>49787.76</v>
      </c>
      <c r="AN70">
        <v>3</v>
      </c>
    </row>
    <row r="71" spans="3:40" x14ac:dyDescent="0.3">
      <c r="C71">
        <v>2</v>
      </c>
      <c r="D71">
        <f t="shared" si="2"/>
        <v>14</v>
      </c>
      <c r="E71" s="52">
        <f>VLOOKUP(D71,'스테이지별 난이도 설정'!B:C,2,0)</f>
        <v>5.6000000000000005</v>
      </c>
      <c r="F71" t="str">
        <f t="shared" si="3"/>
        <v>레어</v>
      </c>
      <c r="G71">
        <f t="shared" si="4"/>
        <v>6</v>
      </c>
      <c r="H71">
        <f>VLOOKUP($F71,'(참고)타워 스텟 가치'!$B$2:$L$6,H$2,0)+(VLOOKUP($F71,'(참고)타워 스텟 가치'!$B$2:$L$6,H$2,0)*$E71)</f>
        <v>74.25</v>
      </c>
      <c r="I71">
        <f>VLOOKUP($F71,'(참고)타워 스텟 가치'!$B$2:$L$6,I$2,0)+(VLOOKUP($F71,'(참고)타워 스텟 가치'!$B$2:$L$6,I$2,0)*$E71)</f>
        <v>14.850000000000001</v>
      </c>
      <c r="J71">
        <f>VLOOKUP($F71,'(참고)타워 스텟 가치'!$B$2:$L$6,J$2,0)+(VLOOKUP($F71,'(참고)타워 스텟 가치'!$B$2:$L$6,J$2,0)*$E71)</f>
        <v>33000</v>
      </c>
      <c r="K71">
        <f>VLOOKUP($F71,'(참고)타워 스텟 가치'!$B$2:$L$6,K$2,0)+(VLOOKUP($F71,'(참고)타워 스텟 가치'!$B$2:$L$6,K$2,0)*$E71)</f>
        <v>297</v>
      </c>
      <c r="L71">
        <f>VLOOKUP($F71,'(참고)타워 스텟 가치'!$B$2:$L$6,L$2,0)+(VLOOKUP($F71,'(참고)타워 스텟 가치'!$B$2:$L$6,L$2,0)*$E71)</f>
        <v>4.95</v>
      </c>
      <c r="M71">
        <f>VLOOKUP($F71,'(참고)타워 스텟 가치'!$B$2:$L$6,M$2,0)+(VLOOKUP($F71,'(참고)타워 스텟 가치'!$B$2:$L$6,M$2,0)*$E71)</f>
        <v>1.9800000000000002</v>
      </c>
      <c r="N71">
        <f>VLOOKUP($F71,'(참고)타워 스텟 가치'!$B$2:$L$6,N$2,0)+(VLOOKUP($F71,'(참고)타워 스텟 가치'!$B$2:$L$6,N$2,0)*$E71)</f>
        <v>0</v>
      </c>
      <c r="O71">
        <f>VLOOKUP($F71,'(참고)타워 스텟 가치'!$B$2:$L$6,O$2,0)+(VLOOKUP($F71,'(참고)타워 스텟 가치'!$B$2:$L$6,O$2,0)*$E71)</f>
        <v>0</v>
      </c>
      <c r="P71">
        <f>VLOOKUP($F71,'(참고)타워 스텟 가치'!$B$2:$L$6,P$2,0)+(VLOOKUP($F71,'(참고)타워 스텟 가치'!$B$2:$L$6,P$2,0)*$E71)</f>
        <v>4.62</v>
      </c>
      <c r="Q71">
        <f>SUM('스테이지별 몬스터 스텟'!H71*'(참고)타워 스텟 가치'!$Q$17,'스테이지별 몬스터 스텟'!I71*'(참고)타워 스텟 가치'!$R$17,'스테이지별 몬스터 스텟'!J71*'(참고)타워 스텟 가치'!$S$17,'스테이지별 몬스터 스텟'!K71*'(참고)타워 스텟 가치'!$T$17,'스테이지별 몬스터 스텟'!L71*'(참고)타워 스텟 가치'!$U$17,'스테이지별 몬스터 스텟'!M71*'(참고)타워 스텟 가치'!$V$17,'스테이지별 몬스터 스텟'!N71*'(참고)타워 스텟 가치'!$W$17,'스테이지별 몬스터 스텟'!O71*'(참고)타워 스텟 가치'!$X$17,'스테이지별 몬스터 스텟'!P71*'(참고)타워 스텟 가치'!$Y$17)</f>
        <v>50285.895000000004</v>
      </c>
      <c r="R71">
        <v>1</v>
      </c>
      <c r="S71">
        <f>VLOOKUP($F71,'(참고)타워 스텟 가치'!$B$7:$L$11,S$2,0)+(VLOOKUP($F71,'(참고)타워 스텟 가치'!$B$7:$L$11,S$2,0)*$E71)</f>
        <v>24.750000000000004</v>
      </c>
      <c r="T71">
        <f>VLOOKUP($F71,'(참고)타워 스텟 가치'!$B$7:$L$11,T$2,0)+(VLOOKUP($F71,'(참고)타워 스텟 가치'!$B$7:$L$11,T$2,0)*$E71)</f>
        <v>44.550000000000004</v>
      </c>
      <c r="U71">
        <f>VLOOKUP($F71,'(참고)타워 스텟 가치'!$B$7:$L$11,U$2,0)+(VLOOKUP($F71,'(참고)타워 스텟 가치'!$B$7:$L$11,U$2,0)*$E71)</f>
        <v>33000</v>
      </c>
      <c r="V71">
        <f>VLOOKUP($F71,'(참고)타워 스텟 가치'!$B$7:$L$11,V$2,0)+(VLOOKUP($F71,'(참고)타워 스텟 가치'!$B$7:$L$11,V$2,0)*$E71)</f>
        <v>297</v>
      </c>
      <c r="W71">
        <f>VLOOKUP($F71,'(참고)타워 스텟 가치'!$B$7:$L$11,W$2,0)+(VLOOKUP($F71,'(참고)타워 스텟 가치'!$B$7:$L$11,W$2,0)*$E71)</f>
        <v>4.95</v>
      </c>
      <c r="X71">
        <f>VLOOKUP($F71,'(참고)타워 스텟 가치'!$B$7:$L$11,X$2,0)+(VLOOKUP($F71,'(참고)타워 스텟 가치'!$B$7:$L$11,X$2,0)*$E71)</f>
        <v>1.9800000000000002</v>
      </c>
      <c r="Y71">
        <f>VLOOKUP($F71,'(참고)타워 스텟 가치'!$B$7:$L$11,Y$2,0)+(VLOOKUP($F71,'(참고)타워 스텟 가치'!$B$7:$L$11,Y$2,0)*$E71)</f>
        <v>0</v>
      </c>
      <c r="Z71">
        <f>VLOOKUP($F71,'(참고)타워 스텟 가치'!$B$7:$L$11,Z$2,0)+(VLOOKUP($F71,'(참고)타워 스텟 가치'!$B$7:$L$11,Z$2,0)*$E71)</f>
        <v>0</v>
      </c>
      <c r="AA71">
        <f>VLOOKUP($F71,'(참고)타워 스텟 가치'!$B$7:$L$11,AA$2,0)+(VLOOKUP($F71,'(참고)타워 스텟 가치'!$B$7:$L$11,AA$2,0)*$E71)</f>
        <v>4.62</v>
      </c>
      <c r="AB71">
        <f>SUM('스테이지별 몬스터 스텟'!S71*'(참고)타워 스텟 가치'!$Q$17,'스테이지별 몬스터 스텟'!T71*'(참고)타워 스텟 가치'!$R$17,'스테이지별 몬스터 스텟'!U71*'(참고)타워 스텟 가치'!$S$17,'스테이지별 몬스터 스텟'!V71*'(참고)타워 스텟 가치'!$T$17,'스테이지별 몬스터 스텟'!W71*'(참고)타워 스텟 가치'!$U$17,'스테이지별 몬스터 스텟'!X71*'(참고)타워 스텟 가치'!$V$17,'스테이지별 몬스터 스텟'!Y71*'(참고)타워 스텟 가치'!$W$17,'스테이지별 몬스터 스텟'!Z71*'(참고)타워 스텟 가치'!$X$17,'스테이지별 몬스터 스텟'!AA71*'(참고)타워 스텟 가치'!$Y$17)</f>
        <v>50231.445</v>
      </c>
      <c r="AC71">
        <v>2</v>
      </c>
      <c r="AD71">
        <f>VLOOKUP($F71,'(참고)타워 스텟 가치'!$B$12:$L$16,AD$2,0)+(VLOOKUP($F71,'(참고)타워 스텟 가치'!$B$12:$L$16,AD$2,0)*$E71)</f>
        <v>24.750000000000004</v>
      </c>
      <c r="AE71">
        <f>VLOOKUP($F71,'(참고)타워 스텟 가치'!$B$12:$L$16,AE$2,0)+(VLOOKUP($F71,'(참고)타워 스텟 가치'!$B$12:$L$16,AE$2,0)*$E71)</f>
        <v>29.700000000000003</v>
      </c>
      <c r="AF71">
        <f>VLOOKUP($F71,'(참고)타워 스텟 가치'!$B$12:$L$16,AF$2,0)+(VLOOKUP($F71,'(참고)타워 스텟 가치'!$B$12:$L$16,AF$2,0)*$E71)</f>
        <v>33000</v>
      </c>
      <c r="AG71">
        <f>VLOOKUP($F71,'(참고)타워 스텟 가치'!$B$12:$L$16,AG$2,0)+(VLOOKUP($F71,'(참고)타워 스텟 가치'!$B$12:$L$16,AG$2,0)*$E71)</f>
        <v>148.5</v>
      </c>
      <c r="AH71">
        <f>VLOOKUP($F71,'(참고)타워 스텟 가치'!$B$12:$L$16,AH$2,0)+(VLOOKUP($F71,'(참고)타워 스텟 가치'!$B$12:$L$16,AH$2,0)*$E71)</f>
        <v>4.95</v>
      </c>
      <c r="AI71">
        <f>VLOOKUP($F71,'(참고)타워 스텟 가치'!$B$12:$L$16,AI$2,0)+(VLOOKUP($F71,'(참고)타워 스텟 가치'!$B$12:$L$16,AI$2,0)*$E71)</f>
        <v>1.9800000000000002</v>
      </c>
      <c r="AJ71">
        <f>VLOOKUP($F71,'(참고)타워 스텟 가치'!$B$12:$L$16,AJ$2,0)+(VLOOKUP($F71,'(참고)타워 스텟 가치'!$B$12:$L$16,AJ$2,0)*$E71)</f>
        <v>0</v>
      </c>
      <c r="AK71">
        <f>VLOOKUP($F71,'(참고)타워 스텟 가치'!$B$12:$L$16,AK$2,0)+(VLOOKUP($F71,'(참고)타워 스텟 가치'!$B$12:$L$16,AK$2,0)*$E71)</f>
        <v>0</v>
      </c>
      <c r="AL71">
        <f>VLOOKUP($F71,'(참고)타워 스텟 가치'!$B$12:$L$16,AL$2,0)+(VLOOKUP($F71,'(참고)타워 스텟 가치'!$B$12:$L$16,AL$2,0)*$E71)</f>
        <v>9.24</v>
      </c>
      <c r="AM71">
        <f>SUM('스테이지별 몬스터 스텟'!AD71*'(참고)타워 스텟 가치'!$Q$17,'스테이지별 몬스터 스텟'!AE71*'(참고)타워 스텟 가치'!$R$17,'스테이지별 몬스터 스텟'!AF71*'(참고)타워 스텟 가치'!$S$17,'스테이지별 몬스터 스텟'!AG71*'(참고)타워 스텟 가치'!$T$17,'스테이지별 몬스터 스텟'!AH71*'(참고)타워 스텟 가치'!$U$17,'스테이지별 몬스터 스텟'!AI71*'(참고)타워 스텟 가치'!$V$17,'스테이지별 몬스터 스텟'!AJ71*'(참고)타워 스텟 가치'!$W$17,'스테이지별 몬스터 스텟'!AK71*'(참고)타워 스텟 가치'!$X$17,'스테이지별 몬스터 스텟'!AL71*'(참고)타워 스텟 가치'!$Y$17)</f>
        <v>49921.410000000011</v>
      </c>
      <c r="AN71">
        <v>3</v>
      </c>
    </row>
    <row r="72" spans="3:40" x14ac:dyDescent="0.3">
      <c r="C72">
        <v>3</v>
      </c>
      <c r="D72">
        <f t="shared" si="2"/>
        <v>14</v>
      </c>
      <c r="E72" s="52">
        <f>VLOOKUP(D72,'스테이지별 난이도 설정'!B:C,2,0)</f>
        <v>5.6000000000000005</v>
      </c>
      <c r="F72" t="str">
        <f t="shared" si="3"/>
        <v>에픽</v>
      </c>
      <c r="G72">
        <f t="shared" si="4"/>
        <v>6</v>
      </c>
      <c r="H72">
        <f>VLOOKUP($F72,'(참고)타워 스텟 가치'!$B$2:$L$6,H$2,0)+(VLOOKUP($F72,'(참고)타워 스텟 가치'!$B$2:$L$6,H$2,0)*$E72)</f>
        <v>111.37500000000001</v>
      </c>
      <c r="I72">
        <f>VLOOKUP($F72,'(참고)타워 스텟 가치'!$B$2:$L$6,I$2,0)+(VLOOKUP($F72,'(참고)타워 스텟 가치'!$B$2:$L$6,I$2,0)*$E72)</f>
        <v>22.275000000000002</v>
      </c>
      <c r="J72">
        <f>VLOOKUP($F72,'(참고)타워 스텟 가치'!$B$2:$L$6,J$2,0)+(VLOOKUP($F72,'(참고)타워 스텟 가치'!$B$2:$L$6,J$2,0)*$E72)</f>
        <v>33000</v>
      </c>
      <c r="K72">
        <f>VLOOKUP($F72,'(참고)타워 스텟 가치'!$B$2:$L$6,K$2,0)+(VLOOKUP($F72,'(참고)타워 스텟 가치'!$B$2:$L$6,K$2,0)*$E72)</f>
        <v>445.50000000000006</v>
      </c>
      <c r="L72">
        <f>VLOOKUP($F72,'(참고)타워 스텟 가치'!$B$2:$L$6,L$2,0)+(VLOOKUP($F72,'(참고)타워 스텟 가치'!$B$2:$L$6,L$2,0)*$E72)</f>
        <v>7.4250000000000007</v>
      </c>
      <c r="M72">
        <f>VLOOKUP($F72,'(참고)타워 스텟 가치'!$B$2:$L$6,M$2,0)+(VLOOKUP($F72,'(참고)타워 스텟 가치'!$B$2:$L$6,M$2,0)*$E72)</f>
        <v>1.9800000000000002</v>
      </c>
      <c r="N72">
        <f>VLOOKUP($F72,'(참고)타워 스텟 가치'!$B$2:$L$6,N$2,0)+(VLOOKUP($F72,'(참고)타워 스텟 가치'!$B$2:$L$6,N$2,0)*$E72)</f>
        <v>0</v>
      </c>
      <c r="O72">
        <f>VLOOKUP($F72,'(참고)타워 스텟 가치'!$B$2:$L$6,O$2,0)+(VLOOKUP($F72,'(참고)타워 스텟 가치'!$B$2:$L$6,O$2,0)*$E72)</f>
        <v>0</v>
      </c>
      <c r="P72">
        <f>VLOOKUP($F72,'(참고)타워 스텟 가치'!$B$2:$L$6,P$2,0)+(VLOOKUP($F72,'(참고)타워 스텟 가치'!$B$2:$L$6,P$2,0)*$E72)</f>
        <v>4.62</v>
      </c>
      <c r="Q72">
        <f>SUM('스테이지별 몬스터 스텟'!H72*'(참고)타워 스텟 가치'!$Q$17,'스테이지별 몬스터 스텟'!I72*'(참고)타워 스텟 가치'!$R$17,'스테이지별 몬스터 스텟'!J72*'(참고)타워 스텟 가치'!$S$17,'스테이지별 몬스터 스텟'!K72*'(참고)타워 스텟 가치'!$T$17,'스테이지별 몬스터 스텟'!L72*'(참고)타워 스텟 가치'!$U$17,'스테이지별 몬스터 스텟'!M72*'(참고)타워 스텟 가치'!$V$17,'스테이지별 몬스터 스텟'!N72*'(참고)타워 스텟 가치'!$W$17,'스테이지별 몬스터 스텟'!O72*'(참고)타워 스텟 가치'!$X$17,'스테이지별 몬스터 스텟'!P72*'(참고)타워 스텟 가치'!$Y$17)</f>
        <v>50673.232499999998</v>
      </c>
      <c r="R72">
        <v>1</v>
      </c>
      <c r="S72">
        <f>VLOOKUP($F72,'(참고)타워 스텟 가치'!$B$7:$L$11,S$2,0)+(VLOOKUP($F72,'(참고)타워 스텟 가치'!$B$7:$L$11,S$2,0)*$E72)</f>
        <v>37.125</v>
      </c>
      <c r="T72">
        <f>VLOOKUP($F72,'(참고)타워 스텟 가치'!$B$7:$L$11,T$2,0)+(VLOOKUP($F72,'(참고)타워 스텟 가치'!$B$7:$L$11,T$2,0)*$E72)</f>
        <v>66.825000000000003</v>
      </c>
      <c r="U72">
        <f>VLOOKUP($F72,'(참고)타워 스텟 가치'!$B$7:$L$11,U$2,0)+(VLOOKUP($F72,'(참고)타워 스텟 가치'!$B$7:$L$11,U$2,0)*$E72)</f>
        <v>33000</v>
      </c>
      <c r="V72">
        <f>VLOOKUP($F72,'(참고)타워 스텟 가치'!$B$7:$L$11,V$2,0)+(VLOOKUP($F72,'(참고)타워 스텟 가치'!$B$7:$L$11,V$2,0)*$E72)</f>
        <v>445.50000000000006</v>
      </c>
      <c r="W72">
        <f>VLOOKUP($F72,'(참고)타워 스텟 가치'!$B$7:$L$11,W$2,0)+(VLOOKUP($F72,'(참고)타워 스텟 가치'!$B$7:$L$11,W$2,0)*$E72)</f>
        <v>7.4250000000000007</v>
      </c>
      <c r="X72">
        <f>VLOOKUP($F72,'(참고)타워 스텟 가치'!$B$7:$L$11,X$2,0)+(VLOOKUP($F72,'(참고)타워 스텟 가치'!$B$7:$L$11,X$2,0)*$E72)</f>
        <v>1.9800000000000002</v>
      </c>
      <c r="Y72">
        <f>VLOOKUP($F72,'(참고)타워 스텟 가치'!$B$7:$L$11,Y$2,0)+(VLOOKUP($F72,'(참고)타워 스텟 가치'!$B$7:$L$11,Y$2,0)*$E72)</f>
        <v>0</v>
      </c>
      <c r="Z72">
        <f>VLOOKUP($F72,'(참고)타워 스텟 가치'!$B$7:$L$11,Z$2,0)+(VLOOKUP($F72,'(참고)타워 스텟 가치'!$B$7:$L$11,Z$2,0)*$E72)</f>
        <v>0</v>
      </c>
      <c r="AA72">
        <f>VLOOKUP($F72,'(참고)타워 스텟 가치'!$B$7:$L$11,AA$2,0)+(VLOOKUP($F72,'(참고)타워 스텟 가치'!$B$7:$L$11,AA$2,0)*$E72)</f>
        <v>4.62</v>
      </c>
      <c r="AB72">
        <f>SUM('스테이지별 몬스터 스텟'!S72*'(참고)타워 스텟 가치'!$Q$17,'스테이지별 몬스터 스텟'!T72*'(참고)타워 스텟 가치'!$R$17,'스테이지별 몬스터 스텟'!U72*'(참고)타워 스텟 가치'!$S$17,'스테이지별 몬스터 스텟'!V72*'(참고)타워 스텟 가치'!$T$17,'스테이지별 몬스터 스텟'!W72*'(참고)타워 스텟 가치'!$U$17,'스테이지별 몬스터 스텟'!X72*'(참고)타워 스텟 가치'!$V$17,'스테이지별 몬스터 스텟'!Y72*'(참고)타워 스텟 가치'!$W$17,'스테이지별 몬스터 스텟'!Z72*'(참고)타워 스텟 가치'!$X$17,'스테이지별 몬스터 스텟'!AA72*'(참고)타워 스텟 가치'!$Y$17)</f>
        <v>50591.557500000003</v>
      </c>
      <c r="AC72">
        <v>2</v>
      </c>
      <c r="AD72">
        <f>VLOOKUP($F72,'(참고)타워 스텟 가치'!$B$12:$L$16,AD$2,0)+(VLOOKUP($F72,'(참고)타워 스텟 가치'!$B$12:$L$16,AD$2,0)*$E72)</f>
        <v>37.125</v>
      </c>
      <c r="AE72">
        <f>VLOOKUP($F72,'(참고)타워 스텟 가치'!$B$12:$L$16,AE$2,0)+(VLOOKUP($F72,'(참고)타워 스텟 가치'!$B$12:$L$16,AE$2,0)*$E72)</f>
        <v>44.550000000000004</v>
      </c>
      <c r="AF72">
        <f>VLOOKUP($F72,'(참고)타워 스텟 가치'!$B$12:$L$16,AF$2,0)+(VLOOKUP($F72,'(참고)타워 스텟 가치'!$B$12:$L$16,AF$2,0)*$E72)</f>
        <v>33000</v>
      </c>
      <c r="AG72">
        <f>VLOOKUP($F72,'(참고)타워 스텟 가치'!$B$12:$L$16,AG$2,0)+(VLOOKUP($F72,'(참고)타워 스텟 가치'!$B$12:$L$16,AG$2,0)*$E72)</f>
        <v>222.75000000000003</v>
      </c>
      <c r="AH72">
        <f>VLOOKUP($F72,'(참고)타워 스텟 가치'!$B$12:$L$16,AH$2,0)+(VLOOKUP($F72,'(참고)타워 스텟 가치'!$B$12:$L$16,AH$2,0)*$E72)</f>
        <v>7.4250000000000007</v>
      </c>
      <c r="AI72">
        <f>VLOOKUP($F72,'(참고)타워 스텟 가치'!$B$12:$L$16,AI$2,0)+(VLOOKUP($F72,'(참고)타워 스텟 가치'!$B$12:$L$16,AI$2,0)*$E72)</f>
        <v>1.9800000000000002</v>
      </c>
      <c r="AJ72">
        <f>VLOOKUP($F72,'(참고)타워 스텟 가치'!$B$12:$L$16,AJ$2,0)+(VLOOKUP($F72,'(참고)타워 스텟 가치'!$B$12:$L$16,AJ$2,0)*$E72)</f>
        <v>0</v>
      </c>
      <c r="AK72">
        <f>VLOOKUP($F72,'(참고)타워 스텟 가치'!$B$12:$L$16,AK$2,0)+(VLOOKUP($F72,'(참고)타워 스텟 가치'!$B$12:$L$16,AK$2,0)*$E72)</f>
        <v>0</v>
      </c>
      <c r="AL72">
        <f>VLOOKUP($F72,'(참고)타워 스텟 가치'!$B$12:$L$16,AL$2,0)+(VLOOKUP($F72,'(참고)타워 스텟 가치'!$B$12:$L$16,AL$2,0)*$E72)</f>
        <v>9.24</v>
      </c>
      <c r="AM72">
        <f>SUM('스테이지별 몬스터 스텟'!AD72*'(참고)타워 스텟 가치'!$Q$17,'스테이지별 몬스터 스텟'!AE72*'(참고)타워 스텟 가치'!$R$17,'스테이지별 몬스터 스텟'!AF72*'(참고)타워 스텟 가치'!$S$17,'스테이지별 몬스터 스텟'!AG72*'(참고)타워 스텟 가치'!$T$17,'스테이지별 몬스터 스텟'!AH72*'(참고)타워 스텟 가치'!$U$17,'스테이지별 몬스터 스텟'!AI72*'(참고)타워 스텟 가치'!$V$17,'스테이지별 몬스터 스텟'!AJ72*'(참고)타워 스텟 가치'!$W$17,'스테이지별 몬스터 스텟'!AK72*'(참고)타워 스텟 가치'!$X$17,'스테이지별 몬스터 스텟'!AL72*'(참고)타워 스텟 가치'!$Y$17)</f>
        <v>50121.885000000002</v>
      </c>
      <c r="AN72">
        <v>3</v>
      </c>
    </row>
    <row r="73" spans="3:40" x14ac:dyDescent="0.3">
      <c r="C73">
        <v>4</v>
      </c>
      <c r="D73">
        <f t="shared" si="2"/>
        <v>14</v>
      </c>
      <c r="E73" s="52">
        <f>VLOOKUP(D73,'스테이지별 난이도 설정'!B:C,2,0)</f>
        <v>5.6000000000000005</v>
      </c>
      <c r="F73" t="str">
        <f t="shared" si="3"/>
        <v>유니크</v>
      </c>
      <c r="G73">
        <f t="shared" si="4"/>
        <v>6</v>
      </c>
      <c r="H73">
        <f>VLOOKUP($F73,'(참고)타워 스텟 가치'!$B$2:$L$6,H$2,0)+(VLOOKUP($F73,'(참고)타워 스텟 가치'!$B$2:$L$6,H$2,0)*$E73)</f>
        <v>167.0625</v>
      </c>
      <c r="I73">
        <f>VLOOKUP($F73,'(참고)타워 스텟 가치'!$B$2:$L$6,I$2,0)+(VLOOKUP($F73,'(참고)타워 스텟 가치'!$B$2:$L$6,I$2,0)*$E73)</f>
        <v>33.412500000000001</v>
      </c>
      <c r="J73">
        <f>VLOOKUP($F73,'(참고)타워 스텟 가치'!$B$2:$L$6,J$2,0)+(VLOOKUP($F73,'(참고)타워 스텟 가치'!$B$2:$L$6,J$2,0)*$E73)</f>
        <v>33000</v>
      </c>
      <c r="K73">
        <f>VLOOKUP($F73,'(참고)타워 스텟 가치'!$B$2:$L$6,K$2,0)+(VLOOKUP($F73,'(참고)타워 스텟 가치'!$B$2:$L$6,K$2,0)*$E73)</f>
        <v>668.25</v>
      </c>
      <c r="L73">
        <f>VLOOKUP($F73,'(참고)타워 스텟 가치'!$B$2:$L$6,L$2,0)+(VLOOKUP($F73,'(참고)타워 스텟 가치'!$B$2:$L$6,L$2,0)*$E73)</f>
        <v>11.137500000000001</v>
      </c>
      <c r="M73">
        <f>VLOOKUP($F73,'(참고)타워 스텟 가치'!$B$2:$L$6,M$2,0)+(VLOOKUP($F73,'(참고)타워 스텟 가치'!$B$2:$L$6,M$2,0)*$E73)</f>
        <v>1.9800000000000002</v>
      </c>
      <c r="N73">
        <f>VLOOKUP($F73,'(참고)타워 스텟 가치'!$B$2:$L$6,N$2,0)+(VLOOKUP($F73,'(참고)타워 스텟 가치'!$B$2:$L$6,N$2,0)*$E73)</f>
        <v>0</v>
      </c>
      <c r="O73">
        <f>VLOOKUP($F73,'(참고)타워 스텟 가치'!$B$2:$L$6,O$2,0)+(VLOOKUP($F73,'(참고)타워 스텟 가치'!$B$2:$L$6,O$2,0)*$E73)</f>
        <v>0</v>
      </c>
      <c r="P73">
        <f>VLOOKUP($F73,'(참고)타워 스텟 가치'!$B$2:$L$6,P$2,0)+(VLOOKUP($F73,'(참고)타워 스텟 가치'!$B$2:$L$6,P$2,0)*$E73)</f>
        <v>6.6000000000000005</v>
      </c>
      <c r="Q73">
        <f>SUM('스테이지별 몬스터 스텟'!H73*'(참고)타워 스텟 가치'!$Q$17,'스테이지별 몬스터 스텟'!I73*'(참고)타워 스텟 가치'!$R$17,'스테이지별 몬스터 스텟'!J73*'(참고)타워 스텟 가치'!$S$17,'스테이지별 몬스터 스텟'!K73*'(참고)타워 스텟 가치'!$T$17,'스테이지별 몬스터 스텟'!L73*'(참고)타워 스텟 가치'!$U$17,'스테이지별 몬스터 스텟'!M73*'(참고)타워 스텟 가치'!$V$17,'스테이지별 몬스터 스텟'!N73*'(참고)타워 스텟 가치'!$W$17,'스테이지별 몬스터 스텟'!O73*'(참고)타워 스텟 가치'!$X$17,'스테이지별 몬스터 스텟'!P73*'(참고)타워 스텟 가치'!$Y$17)</f>
        <v>51258.198750000003</v>
      </c>
      <c r="R73">
        <v>1</v>
      </c>
      <c r="S73">
        <f>VLOOKUP($F73,'(참고)타워 스텟 가치'!$B$7:$L$11,S$2,0)+(VLOOKUP($F73,'(참고)타워 스텟 가치'!$B$7:$L$11,S$2,0)*$E73)</f>
        <v>55.687500000000007</v>
      </c>
      <c r="T73">
        <f>VLOOKUP($F73,'(참고)타워 스텟 가치'!$B$7:$L$11,T$2,0)+(VLOOKUP($F73,'(참고)타워 스텟 가치'!$B$7:$L$11,T$2,0)*$E73)</f>
        <v>100.23750000000001</v>
      </c>
      <c r="U73">
        <f>VLOOKUP($F73,'(참고)타워 스텟 가치'!$B$7:$L$11,U$2,0)+(VLOOKUP($F73,'(참고)타워 스텟 가치'!$B$7:$L$11,U$2,0)*$E73)</f>
        <v>33000</v>
      </c>
      <c r="V73">
        <f>VLOOKUP($F73,'(참고)타워 스텟 가치'!$B$7:$L$11,V$2,0)+(VLOOKUP($F73,'(참고)타워 스텟 가치'!$B$7:$L$11,V$2,0)*$E73)</f>
        <v>668.25</v>
      </c>
      <c r="W73">
        <f>VLOOKUP($F73,'(참고)타워 스텟 가치'!$B$7:$L$11,W$2,0)+(VLOOKUP($F73,'(참고)타워 스텟 가치'!$B$7:$L$11,W$2,0)*$E73)</f>
        <v>11.137500000000001</v>
      </c>
      <c r="X73">
        <f>VLOOKUP($F73,'(참고)타워 스텟 가치'!$B$7:$L$11,X$2,0)+(VLOOKUP($F73,'(참고)타워 스텟 가치'!$B$7:$L$11,X$2,0)*$E73)</f>
        <v>1.9800000000000002</v>
      </c>
      <c r="Y73">
        <f>VLOOKUP($F73,'(참고)타워 스텟 가치'!$B$7:$L$11,Y$2,0)+(VLOOKUP($F73,'(참고)타워 스텟 가치'!$B$7:$L$11,Y$2,0)*$E73)</f>
        <v>0</v>
      </c>
      <c r="Z73">
        <f>VLOOKUP($F73,'(참고)타워 스텟 가치'!$B$7:$L$11,Z$2,0)+(VLOOKUP($F73,'(참고)타워 스텟 가치'!$B$7:$L$11,Z$2,0)*$E73)</f>
        <v>0</v>
      </c>
      <c r="AA73">
        <f>VLOOKUP($F73,'(참고)타워 스텟 가치'!$B$7:$L$11,AA$2,0)+(VLOOKUP($F73,'(참고)타워 스텟 가치'!$B$7:$L$11,AA$2,0)*$E73)</f>
        <v>6.6000000000000005</v>
      </c>
      <c r="AB73">
        <f>SUM('스테이지별 몬스터 스텟'!S73*'(참고)타워 스텟 가치'!$Q$17,'스테이지별 몬스터 스텟'!T73*'(참고)타워 스텟 가치'!$R$17,'스테이지별 몬스터 스텟'!U73*'(참고)타워 스텟 가치'!$S$17,'스테이지별 몬스터 스텟'!V73*'(참고)타워 스텟 가치'!$T$17,'스테이지별 몬스터 스텟'!W73*'(참고)타워 스텟 가치'!$U$17,'스테이지별 몬스터 스텟'!X73*'(참고)타워 스텟 가치'!$V$17,'스테이지별 몬스터 스텟'!Y73*'(참고)타워 스텟 가치'!$W$17,'스테이지별 몬스터 스텟'!Z73*'(참고)타워 스텟 가치'!$X$17,'스테이지별 몬스터 스텟'!AA73*'(참고)타워 스텟 가치'!$Y$17)</f>
        <v>51135.686249999999</v>
      </c>
      <c r="AC73">
        <v>2</v>
      </c>
      <c r="AD73">
        <f>VLOOKUP($F73,'(참고)타워 스텟 가치'!$B$12:$L$16,AD$2,0)+(VLOOKUP($F73,'(참고)타워 스텟 가치'!$B$12:$L$16,AD$2,0)*$E73)</f>
        <v>55.687500000000007</v>
      </c>
      <c r="AE73">
        <f>VLOOKUP($F73,'(참고)타워 스텟 가치'!$B$12:$L$16,AE$2,0)+(VLOOKUP($F73,'(참고)타워 스텟 가치'!$B$12:$L$16,AE$2,0)*$E73)</f>
        <v>66.825000000000003</v>
      </c>
      <c r="AF73">
        <f>VLOOKUP($F73,'(참고)타워 스텟 가치'!$B$12:$L$16,AF$2,0)+(VLOOKUP($F73,'(참고)타워 스텟 가치'!$B$12:$L$16,AF$2,0)*$E73)</f>
        <v>33000</v>
      </c>
      <c r="AG73">
        <f>VLOOKUP($F73,'(참고)타워 스텟 가치'!$B$12:$L$16,AG$2,0)+(VLOOKUP($F73,'(참고)타워 스텟 가치'!$B$12:$L$16,AG$2,0)*$E73)</f>
        <v>334.125</v>
      </c>
      <c r="AH73">
        <f>VLOOKUP($F73,'(참고)타워 스텟 가치'!$B$12:$L$16,AH$2,0)+(VLOOKUP($F73,'(참고)타워 스텟 가치'!$B$12:$L$16,AH$2,0)*$E73)</f>
        <v>11.137500000000001</v>
      </c>
      <c r="AI73">
        <f>VLOOKUP($F73,'(참고)타워 스텟 가치'!$B$12:$L$16,AI$2,0)+(VLOOKUP($F73,'(참고)타워 스텟 가치'!$B$12:$L$16,AI$2,0)*$E73)</f>
        <v>1.9800000000000002</v>
      </c>
      <c r="AJ73">
        <f>VLOOKUP($F73,'(참고)타워 스텟 가치'!$B$12:$L$16,AJ$2,0)+(VLOOKUP($F73,'(참고)타워 스텟 가치'!$B$12:$L$16,AJ$2,0)*$E73)</f>
        <v>0</v>
      </c>
      <c r="AK73">
        <f>VLOOKUP($F73,'(참고)타워 스텟 가치'!$B$12:$L$16,AK$2,0)+(VLOOKUP($F73,'(참고)타워 스텟 가치'!$B$12:$L$16,AK$2,0)*$E73)</f>
        <v>0</v>
      </c>
      <c r="AL73">
        <f>VLOOKUP($F73,'(참고)타워 스텟 가치'!$B$12:$L$16,AL$2,0)+(VLOOKUP($F73,'(참고)타워 스텟 가치'!$B$12:$L$16,AL$2,0)*$E73)</f>
        <v>13.200000000000001</v>
      </c>
      <c r="AM73">
        <f>SUM('스테이지별 몬스터 스텟'!AD73*'(참고)타워 스텟 가치'!$Q$17,'스테이지별 몬스터 스텟'!AE73*'(참고)타워 스텟 가치'!$R$17,'스테이지별 몬스터 스텟'!AF73*'(참고)타워 스텟 가치'!$S$17,'스테이지별 몬스터 스텟'!AG73*'(참고)타워 스텟 가치'!$T$17,'스테이지별 몬스터 스텟'!AH73*'(참고)타워 스텟 가치'!$U$17,'스테이지별 몬스터 스텟'!AI73*'(참고)타워 스텟 가치'!$V$17,'스테이지별 몬스터 스텟'!AJ73*'(참고)타워 스텟 가치'!$W$17,'스테이지별 몬스터 스텟'!AK73*'(참고)타워 스텟 가치'!$X$17,'스테이지별 몬스터 스텟'!AL73*'(참고)타워 스텟 가치'!$Y$17)</f>
        <v>50430.517500000009</v>
      </c>
      <c r="AN73">
        <v>3</v>
      </c>
    </row>
    <row r="74" spans="3:40" x14ac:dyDescent="0.3">
      <c r="C74">
        <v>5</v>
      </c>
      <c r="D74">
        <f t="shared" si="2"/>
        <v>14</v>
      </c>
      <c r="E74" s="52">
        <f>VLOOKUP(D74,'스테이지별 난이도 설정'!B:C,2,0)</f>
        <v>5.6000000000000005</v>
      </c>
      <c r="F74" t="str">
        <f t="shared" si="3"/>
        <v>스페셜</v>
      </c>
      <c r="G74">
        <f t="shared" si="4"/>
        <v>6</v>
      </c>
      <c r="H74">
        <f>VLOOKUP($F74,'(참고)타워 스텟 가치'!$B$2:$L$6,H$2,0)+(VLOOKUP($F74,'(참고)타워 스텟 가치'!$B$2:$L$6,H$2,0)*$E74)</f>
        <v>250.59375000000003</v>
      </c>
      <c r="I74">
        <f>VLOOKUP($F74,'(참고)타워 스텟 가치'!$B$2:$L$6,I$2,0)+(VLOOKUP($F74,'(참고)타워 스텟 가치'!$B$2:$L$6,I$2,0)*$E74)</f>
        <v>50.118750000000006</v>
      </c>
      <c r="J74">
        <f>VLOOKUP($F74,'(참고)타워 스텟 가치'!$B$2:$L$6,J$2,0)+(VLOOKUP($F74,'(참고)타워 스텟 가치'!$B$2:$L$6,J$2,0)*$E74)</f>
        <v>33000</v>
      </c>
      <c r="K74">
        <f>VLOOKUP($F74,'(참고)타워 스텟 가치'!$B$2:$L$6,K$2,0)+(VLOOKUP($F74,'(참고)타워 스텟 가치'!$B$2:$L$6,K$2,0)*$E74)</f>
        <v>1002.3750000000001</v>
      </c>
      <c r="L74">
        <f>VLOOKUP($F74,'(참고)타워 스텟 가치'!$B$2:$L$6,L$2,0)+(VLOOKUP($F74,'(참고)타워 스텟 가치'!$B$2:$L$6,L$2,0)*$E74)</f>
        <v>16.706250000000001</v>
      </c>
      <c r="M74">
        <f>VLOOKUP($F74,'(참고)타워 스텟 가치'!$B$2:$L$6,M$2,0)+(VLOOKUP($F74,'(참고)타워 스텟 가치'!$B$2:$L$6,M$2,0)*$E74)</f>
        <v>1.9800000000000002</v>
      </c>
      <c r="N74">
        <f>VLOOKUP($F74,'(참고)타워 스텟 가치'!$B$2:$L$6,N$2,0)+(VLOOKUP($F74,'(참고)타워 스텟 가치'!$B$2:$L$6,N$2,0)*$E74)</f>
        <v>0</v>
      </c>
      <c r="O74">
        <f>VLOOKUP($F74,'(참고)타워 스텟 가치'!$B$2:$L$6,O$2,0)+(VLOOKUP($F74,'(참고)타워 스텟 가치'!$B$2:$L$6,O$2,0)*$E74)</f>
        <v>0</v>
      </c>
      <c r="P74">
        <f>VLOOKUP($F74,'(참고)타워 스텟 가치'!$B$2:$L$6,P$2,0)+(VLOOKUP($F74,'(참고)타워 스텟 가치'!$B$2:$L$6,P$2,0)*$E74)</f>
        <v>6.6000000000000005</v>
      </c>
      <c r="Q74">
        <f>SUM('스테이지별 몬스터 스텟'!H74*'(참고)타워 스텟 가치'!$Q$17,'스테이지별 몬스터 스텟'!I74*'(참고)타워 스텟 가치'!$R$17,'스테이지별 몬스터 스텟'!J74*'(참고)타워 스텟 가치'!$S$17,'스테이지별 몬스터 스텟'!K74*'(참고)타워 스텟 가치'!$T$17,'스테이지별 몬스터 스텟'!L74*'(참고)타워 스텟 가치'!$U$17,'스테이지별 몬스터 스텟'!M74*'(참고)타워 스텟 가치'!$V$17,'스테이지별 몬스터 스텟'!N74*'(참고)타워 스텟 가치'!$W$17,'스테이지별 몬스터 스텟'!O74*'(참고)타워 스텟 가치'!$X$17,'스테이지별 몬스터 스텟'!P74*'(참고)타워 스텟 가치'!$Y$17)</f>
        <v>52129.708124999997</v>
      </c>
      <c r="R74">
        <v>1</v>
      </c>
      <c r="S74">
        <f>VLOOKUP($F74,'(참고)타워 스텟 가치'!$B$7:$L$11,S$2,0)+(VLOOKUP($F74,'(참고)타워 스텟 가치'!$B$7:$L$11,S$2,0)*$E74)</f>
        <v>83.53125</v>
      </c>
      <c r="T74">
        <f>VLOOKUP($F74,'(참고)타워 스텟 가치'!$B$7:$L$11,T$2,0)+(VLOOKUP($F74,'(참고)타워 스텟 가치'!$B$7:$L$11,T$2,0)*$E74)</f>
        <v>150.35625000000002</v>
      </c>
      <c r="U74">
        <f>VLOOKUP($F74,'(참고)타워 스텟 가치'!$B$7:$L$11,U$2,0)+(VLOOKUP($F74,'(참고)타워 스텟 가치'!$B$7:$L$11,U$2,0)*$E74)</f>
        <v>33000</v>
      </c>
      <c r="V74">
        <f>VLOOKUP($F74,'(참고)타워 스텟 가치'!$B$7:$L$11,V$2,0)+(VLOOKUP($F74,'(참고)타워 스텟 가치'!$B$7:$L$11,V$2,0)*$E74)</f>
        <v>1002.3750000000001</v>
      </c>
      <c r="W74">
        <f>VLOOKUP($F74,'(참고)타워 스텟 가치'!$B$7:$L$11,W$2,0)+(VLOOKUP($F74,'(참고)타워 스텟 가치'!$B$7:$L$11,W$2,0)*$E74)</f>
        <v>16.706250000000001</v>
      </c>
      <c r="X74">
        <f>VLOOKUP($F74,'(참고)타워 스텟 가치'!$B$7:$L$11,X$2,0)+(VLOOKUP($F74,'(참고)타워 스텟 가치'!$B$7:$L$11,X$2,0)*$E74)</f>
        <v>1.9800000000000002</v>
      </c>
      <c r="Y74">
        <f>VLOOKUP($F74,'(참고)타워 스텟 가치'!$B$7:$L$11,Y$2,0)+(VLOOKUP($F74,'(참고)타워 스텟 가치'!$B$7:$L$11,Y$2,0)*$E74)</f>
        <v>0</v>
      </c>
      <c r="Z74">
        <f>VLOOKUP($F74,'(참고)타워 스텟 가치'!$B$7:$L$11,Z$2,0)+(VLOOKUP($F74,'(참고)타워 스텟 가치'!$B$7:$L$11,Z$2,0)*$E74)</f>
        <v>0</v>
      </c>
      <c r="AA74">
        <f>VLOOKUP($F74,'(참고)타워 스텟 가치'!$B$7:$L$11,AA$2,0)+(VLOOKUP($F74,'(참고)타워 스텟 가치'!$B$7:$L$11,AA$2,0)*$E74)</f>
        <v>6.6000000000000005</v>
      </c>
      <c r="AB74">
        <f>SUM('스테이지별 몬스터 스텟'!S74*'(참고)타워 스텟 가치'!$Q$17,'스테이지별 몬스터 스텟'!T74*'(참고)타워 스텟 가치'!$R$17,'스테이지별 몬스터 스텟'!U74*'(참고)타워 스텟 가치'!$S$17,'스테이지별 몬스터 스텟'!V74*'(참고)타워 스텟 가치'!$T$17,'스테이지별 몬스터 스텟'!W74*'(참고)타워 스텟 가치'!$U$17,'스테이지별 몬스터 스텟'!X74*'(참고)타워 스텟 가치'!$V$17,'스테이지별 몬스터 스텟'!Y74*'(참고)타워 스텟 가치'!$W$17,'스테이지별 몬스터 스텟'!Z74*'(참고)타워 스텟 가치'!$X$17,'스테이지별 몬스터 스텟'!AA74*'(참고)타워 스텟 가치'!$Y$17)</f>
        <v>51945.939375000002</v>
      </c>
      <c r="AC74">
        <v>2</v>
      </c>
      <c r="AD74">
        <f>VLOOKUP($F74,'(참고)타워 스텟 가치'!$B$12:$L$16,AD$2,0)+(VLOOKUP($F74,'(참고)타워 스텟 가치'!$B$12:$L$16,AD$2,0)*$E74)</f>
        <v>83.53125</v>
      </c>
      <c r="AE74">
        <f>VLOOKUP($F74,'(참고)타워 스텟 가치'!$B$12:$L$16,AE$2,0)+(VLOOKUP($F74,'(참고)타워 스텟 가치'!$B$12:$L$16,AE$2,0)*$E74)</f>
        <v>100.23750000000001</v>
      </c>
      <c r="AF74">
        <f>VLOOKUP($F74,'(참고)타워 스텟 가치'!$B$12:$L$16,AF$2,0)+(VLOOKUP($F74,'(참고)타워 스텟 가치'!$B$12:$L$16,AF$2,0)*$E74)</f>
        <v>33000</v>
      </c>
      <c r="AG74">
        <f>VLOOKUP($F74,'(참고)타워 스텟 가치'!$B$12:$L$16,AG$2,0)+(VLOOKUP($F74,'(참고)타워 스텟 가치'!$B$12:$L$16,AG$2,0)*$E74)</f>
        <v>501.18750000000006</v>
      </c>
      <c r="AH74">
        <f>VLOOKUP($F74,'(참고)타워 스텟 가치'!$B$12:$L$16,AH$2,0)+(VLOOKUP($F74,'(참고)타워 스텟 가치'!$B$12:$L$16,AH$2,0)*$E74)</f>
        <v>16.706250000000001</v>
      </c>
      <c r="AI74">
        <f>VLOOKUP($F74,'(참고)타워 스텟 가치'!$B$12:$L$16,AI$2,0)+(VLOOKUP($F74,'(참고)타워 스텟 가치'!$B$12:$L$16,AI$2,0)*$E74)</f>
        <v>1.9800000000000002</v>
      </c>
      <c r="AJ74">
        <f>VLOOKUP($F74,'(참고)타워 스텟 가치'!$B$12:$L$16,AJ$2,0)+(VLOOKUP($F74,'(참고)타워 스텟 가치'!$B$12:$L$16,AJ$2,0)*$E74)</f>
        <v>0</v>
      </c>
      <c r="AK74">
        <f>VLOOKUP($F74,'(참고)타워 스텟 가치'!$B$12:$L$16,AK$2,0)+(VLOOKUP($F74,'(참고)타워 스텟 가치'!$B$12:$L$16,AK$2,0)*$E74)</f>
        <v>0</v>
      </c>
      <c r="AL74">
        <f>VLOOKUP($F74,'(참고)타워 스텟 가치'!$B$12:$L$16,AL$2,0)+(VLOOKUP($F74,'(참고)타워 스텟 가치'!$B$12:$L$16,AL$2,0)*$E74)</f>
        <v>13.200000000000001</v>
      </c>
      <c r="AM74">
        <f>SUM('스테이지별 몬스터 스텟'!AD74*'(참고)타워 스텟 가치'!$Q$17,'스테이지별 몬스터 스텟'!AE74*'(참고)타워 스텟 가치'!$R$17,'스테이지별 몬스터 스텟'!AF74*'(참고)타워 스텟 가치'!$S$17,'스테이지별 몬스터 스텟'!AG74*'(참고)타워 스텟 가치'!$T$17,'스테이지별 몬스터 스텟'!AH74*'(참고)타워 스텟 가치'!$U$17,'스테이지별 몬스터 스텟'!AI74*'(참고)타워 스텟 가치'!$V$17,'스테이지별 몬스터 스텟'!AJ74*'(참고)타워 스텟 가치'!$W$17,'스테이지별 몬스터 스텟'!AK74*'(참고)타워 스텟 가치'!$X$17,'스테이지별 몬스터 스텟'!AL74*'(참고)타워 스텟 가치'!$Y$17)</f>
        <v>50881.58625</v>
      </c>
      <c r="AN74">
        <v>3</v>
      </c>
    </row>
    <row r="75" spans="3:40" x14ac:dyDescent="0.3">
      <c r="C75">
        <v>1</v>
      </c>
      <c r="D75">
        <f t="shared" si="2"/>
        <v>15</v>
      </c>
      <c r="E75" s="52">
        <f>VLOOKUP(D75,'스테이지별 난이도 설정'!B:C,2,0)</f>
        <v>6.0000000000000009</v>
      </c>
      <c r="F75" t="str">
        <f t="shared" si="3"/>
        <v>일반</v>
      </c>
      <c r="G75">
        <f t="shared" si="4"/>
        <v>6</v>
      </c>
      <c r="H75">
        <f>VLOOKUP($F75,'(참고)타워 스텟 가치'!$B$2:$L$6,H$2,0)+(VLOOKUP($F75,'(참고)타워 스텟 가치'!$B$2:$L$6,H$2,0)*$E75)</f>
        <v>52.500000000000007</v>
      </c>
      <c r="I75">
        <f>VLOOKUP($F75,'(참고)타워 스텟 가치'!$B$2:$L$6,I$2,0)+(VLOOKUP($F75,'(참고)타워 스텟 가치'!$B$2:$L$6,I$2,0)*$E75)</f>
        <v>10.500000000000002</v>
      </c>
      <c r="J75">
        <f>VLOOKUP($F75,'(참고)타워 스텟 가치'!$B$2:$L$6,J$2,0)+(VLOOKUP($F75,'(참고)타워 스텟 가치'!$B$2:$L$6,J$2,0)*$E75)</f>
        <v>35000</v>
      </c>
      <c r="K75">
        <f>VLOOKUP($F75,'(참고)타워 스텟 가치'!$B$2:$L$6,K$2,0)+(VLOOKUP($F75,'(참고)타워 스텟 가치'!$B$2:$L$6,K$2,0)*$E75)</f>
        <v>210.00000000000003</v>
      </c>
      <c r="L75">
        <f>VLOOKUP($F75,'(참고)타워 스텟 가치'!$B$2:$L$6,L$2,0)+(VLOOKUP($F75,'(참고)타워 스텟 가치'!$B$2:$L$6,L$2,0)*$E75)</f>
        <v>3.5000000000000004</v>
      </c>
      <c r="M75">
        <f>VLOOKUP($F75,'(참고)타워 스텟 가치'!$B$2:$L$6,M$2,0)+(VLOOKUP($F75,'(참고)타워 스텟 가치'!$B$2:$L$6,M$2,0)*$E75)</f>
        <v>2.1</v>
      </c>
      <c r="N75">
        <f>VLOOKUP($F75,'(참고)타워 스텟 가치'!$B$2:$L$6,N$2,0)+(VLOOKUP($F75,'(참고)타워 스텟 가치'!$B$2:$L$6,N$2,0)*$E75)</f>
        <v>0</v>
      </c>
      <c r="O75">
        <f>VLOOKUP($F75,'(참고)타워 스텟 가치'!$B$2:$L$6,O$2,0)+(VLOOKUP($F75,'(참고)타워 스텟 가치'!$B$2:$L$6,O$2,0)*$E75)</f>
        <v>0</v>
      </c>
      <c r="P75">
        <f>VLOOKUP($F75,'(참고)타워 스텟 가치'!$B$2:$L$6,P$2,0)+(VLOOKUP($F75,'(참고)타워 스텟 가치'!$B$2:$L$6,P$2,0)*$E75)</f>
        <v>4.9000000000000004</v>
      </c>
      <c r="Q75">
        <f>SUM('스테이지별 몬스터 스텟'!H75*'(참고)타워 스텟 가치'!$Q$17,'스테이지별 몬스터 스텟'!I75*'(참고)타워 스텟 가치'!$R$17,'스테이지별 몬스터 스텟'!J75*'(참고)타워 스텟 가치'!$S$17,'스테이지별 몬스터 스텟'!K75*'(참고)타워 스텟 가치'!$T$17,'스테이지별 몬스터 스텟'!L75*'(참고)타워 스텟 가치'!$U$17,'스테이지별 몬스터 스텟'!M75*'(참고)타워 스텟 가치'!$V$17,'스테이지별 몬스터 스텟'!N75*'(참고)타워 스텟 가치'!$W$17,'스테이지별 몬스터 스텟'!O75*'(참고)타워 스텟 가치'!$X$17,'스테이지별 몬스터 스텟'!P75*'(참고)타워 스텟 가치'!$Y$17)</f>
        <v>53059.65</v>
      </c>
      <c r="R75">
        <v>1</v>
      </c>
      <c r="S75">
        <f>VLOOKUP($F75,'(참고)타워 스텟 가치'!$B$7:$L$11,S$2,0)+(VLOOKUP($F75,'(참고)타워 스텟 가치'!$B$7:$L$11,S$2,0)*$E75)</f>
        <v>17.5</v>
      </c>
      <c r="T75">
        <f>VLOOKUP($F75,'(참고)타워 스텟 가치'!$B$7:$L$11,T$2,0)+(VLOOKUP($F75,'(참고)타워 스텟 가치'!$B$7:$L$11,T$2,0)*$E75)</f>
        <v>31.500000000000004</v>
      </c>
      <c r="U75">
        <f>VLOOKUP($F75,'(참고)타워 스텟 가치'!$B$7:$L$11,U$2,0)+(VLOOKUP($F75,'(참고)타워 스텟 가치'!$B$7:$L$11,U$2,0)*$E75)</f>
        <v>35000</v>
      </c>
      <c r="V75">
        <f>VLOOKUP($F75,'(참고)타워 스텟 가치'!$B$7:$L$11,V$2,0)+(VLOOKUP($F75,'(참고)타워 스텟 가치'!$B$7:$L$11,V$2,0)*$E75)</f>
        <v>210.00000000000003</v>
      </c>
      <c r="W75">
        <f>VLOOKUP($F75,'(참고)타워 스텟 가치'!$B$7:$L$11,W$2,0)+(VLOOKUP($F75,'(참고)타워 스텟 가치'!$B$7:$L$11,W$2,0)*$E75)</f>
        <v>3.5000000000000004</v>
      </c>
      <c r="X75">
        <f>VLOOKUP($F75,'(참고)타워 스텟 가치'!$B$7:$L$11,X$2,0)+(VLOOKUP($F75,'(참고)타워 스텟 가치'!$B$7:$L$11,X$2,0)*$E75)</f>
        <v>2.1</v>
      </c>
      <c r="Y75">
        <f>VLOOKUP($F75,'(참고)타워 스텟 가치'!$B$7:$L$11,Y$2,0)+(VLOOKUP($F75,'(참고)타워 스텟 가치'!$B$7:$L$11,Y$2,0)*$E75)</f>
        <v>0</v>
      </c>
      <c r="Z75">
        <f>VLOOKUP($F75,'(참고)타워 스텟 가치'!$B$7:$L$11,Z$2,0)+(VLOOKUP($F75,'(참고)타워 스텟 가치'!$B$7:$L$11,Z$2,0)*$E75)</f>
        <v>0</v>
      </c>
      <c r="AA75">
        <f>VLOOKUP($F75,'(참고)타워 스텟 가치'!$B$7:$L$11,AA$2,0)+(VLOOKUP($F75,'(참고)타워 스텟 가치'!$B$7:$L$11,AA$2,0)*$E75)</f>
        <v>4.9000000000000004</v>
      </c>
      <c r="AB75">
        <f>SUM('스테이지별 몬스터 스텟'!S75*'(참고)타워 스텟 가치'!$Q$17,'스테이지별 몬스터 스텟'!T75*'(참고)타워 스텟 가치'!$R$17,'스테이지별 몬스터 스텟'!U75*'(참고)타워 스텟 가치'!$S$17,'스테이지별 몬스터 스텟'!V75*'(참고)타워 스텟 가치'!$T$17,'스테이지별 몬스터 스텟'!W75*'(참고)타워 스텟 가치'!$U$17,'스테이지별 몬스터 스텟'!X75*'(참고)타워 스텟 가치'!$V$17,'스테이지별 몬스터 스텟'!Y75*'(참고)타워 스텟 가치'!$W$17,'스테이지별 몬스터 스텟'!Z75*'(참고)타워 스텟 가치'!$X$17,'스테이지별 몬스터 스텟'!AA75*'(참고)타워 스텟 가치'!$Y$17)</f>
        <v>53021.15</v>
      </c>
      <c r="AC75">
        <v>2</v>
      </c>
      <c r="AD75">
        <f>VLOOKUP($F75,'(참고)타워 스텟 가치'!$B$12:$L$16,AD$2,0)+(VLOOKUP($F75,'(참고)타워 스텟 가치'!$B$12:$L$16,AD$2,0)*$E75)</f>
        <v>17.5</v>
      </c>
      <c r="AE75">
        <f>VLOOKUP($F75,'(참고)타워 스텟 가치'!$B$12:$L$16,AE$2,0)+(VLOOKUP($F75,'(참고)타워 스텟 가치'!$B$12:$L$16,AE$2,0)*$E75)</f>
        <v>21.000000000000004</v>
      </c>
      <c r="AF75">
        <f>VLOOKUP($F75,'(참고)타워 스텟 가치'!$B$12:$L$16,AF$2,0)+(VLOOKUP($F75,'(참고)타워 스텟 가치'!$B$12:$L$16,AF$2,0)*$E75)</f>
        <v>35000</v>
      </c>
      <c r="AG75">
        <f>VLOOKUP($F75,'(참고)타워 스텟 가치'!$B$12:$L$16,AG$2,0)+(VLOOKUP($F75,'(참고)타워 스텟 가치'!$B$12:$L$16,AG$2,0)*$E75)</f>
        <v>105.00000000000001</v>
      </c>
      <c r="AH75">
        <f>VLOOKUP($F75,'(참고)타워 스텟 가치'!$B$12:$L$16,AH$2,0)+(VLOOKUP($F75,'(참고)타워 스텟 가치'!$B$12:$L$16,AH$2,0)*$E75)</f>
        <v>3.5000000000000004</v>
      </c>
      <c r="AI75">
        <f>VLOOKUP($F75,'(참고)타워 스텟 가치'!$B$12:$L$16,AI$2,0)+(VLOOKUP($F75,'(참고)타워 스텟 가치'!$B$12:$L$16,AI$2,0)*$E75)</f>
        <v>2.1</v>
      </c>
      <c r="AJ75">
        <f>VLOOKUP($F75,'(참고)타워 스텟 가치'!$B$12:$L$16,AJ$2,0)+(VLOOKUP($F75,'(참고)타워 스텟 가치'!$B$12:$L$16,AJ$2,0)*$E75)</f>
        <v>0</v>
      </c>
      <c r="AK75">
        <f>VLOOKUP($F75,'(참고)타워 스텟 가치'!$B$12:$L$16,AK$2,0)+(VLOOKUP($F75,'(참고)타워 스텟 가치'!$B$12:$L$16,AK$2,0)*$E75)</f>
        <v>0</v>
      </c>
      <c r="AL75">
        <f>VLOOKUP($F75,'(참고)타워 스텟 가치'!$B$12:$L$16,AL$2,0)+(VLOOKUP($F75,'(참고)타워 스텟 가치'!$B$12:$L$16,AL$2,0)*$E75)</f>
        <v>9.8000000000000007</v>
      </c>
      <c r="AM75">
        <f>SUM('스테이지별 몬스터 스텟'!AD75*'(참고)타워 스텟 가치'!$Q$17,'스테이지별 몬스터 스텟'!AE75*'(참고)타워 스텟 가치'!$R$17,'스테이지별 몬스터 스텟'!AF75*'(참고)타워 스텟 가치'!$S$17,'스테이지별 몬스터 스텟'!AG75*'(참고)타워 스텟 가치'!$T$17,'스테이지별 몬스터 스텟'!AH75*'(참고)타워 스텟 가치'!$U$17,'스테이지별 몬스터 스텟'!AI75*'(참고)타워 스텟 가치'!$V$17,'스테이지별 몬스터 스텟'!AJ75*'(참고)타워 스텟 가치'!$W$17,'스테이지별 몬스터 스텟'!AK75*'(참고)타워 스텟 가치'!$X$17,'스테이지별 몬스터 스텟'!AL75*'(참고)타워 스텟 가치'!$Y$17)</f>
        <v>52805.2</v>
      </c>
      <c r="AN75">
        <v>3</v>
      </c>
    </row>
    <row r="76" spans="3:40" x14ac:dyDescent="0.3">
      <c r="C76">
        <v>2</v>
      </c>
      <c r="D76">
        <f t="shared" si="2"/>
        <v>15</v>
      </c>
      <c r="E76" s="52">
        <f>VLOOKUP(D76,'스테이지별 난이도 설정'!B:C,2,0)</f>
        <v>6.0000000000000009</v>
      </c>
      <c r="F76" t="str">
        <f t="shared" si="3"/>
        <v>레어</v>
      </c>
      <c r="G76">
        <f t="shared" si="4"/>
        <v>6</v>
      </c>
      <c r="H76">
        <f>VLOOKUP($F76,'(참고)타워 스텟 가치'!$B$2:$L$6,H$2,0)+(VLOOKUP($F76,'(참고)타워 스텟 가치'!$B$2:$L$6,H$2,0)*$E76)</f>
        <v>78.750000000000014</v>
      </c>
      <c r="I76">
        <f>VLOOKUP($F76,'(참고)타워 스텟 가치'!$B$2:$L$6,I$2,0)+(VLOOKUP($F76,'(참고)타워 스텟 가치'!$B$2:$L$6,I$2,0)*$E76)</f>
        <v>15.750000000000002</v>
      </c>
      <c r="J76">
        <f>VLOOKUP($F76,'(참고)타워 스텟 가치'!$B$2:$L$6,J$2,0)+(VLOOKUP($F76,'(참고)타워 스텟 가치'!$B$2:$L$6,J$2,0)*$E76)</f>
        <v>35000</v>
      </c>
      <c r="K76">
        <f>VLOOKUP($F76,'(참고)타워 스텟 가치'!$B$2:$L$6,K$2,0)+(VLOOKUP($F76,'(참고)타워 스텟 가치'!$B$2:$L$6,K$2,0)*$E76)</f>
        <v>315.00000000000006</v>
      </c>
      <c r="L76">
        <f>VLOOKUP($F76,'(참고)타워 스텟 가치'!$B$2:$L$6,L$2,0)+(VLOOKUP($F76,'(참고)타워 스텟 가치'!$B$2:$L$6,L$2,0)*$E76)</f>
        <v>5.2500000000000009</v>
      </c>
      <c r="M76">
        <f>VLOOKUP($F76,'(참고)타워 스텟 가치'!$B$2:$L$6,M$2,0)+(VLOOKUP($F76,'(참고)타워 스텟 가치'!$B$2:$L$6,M$2,0)*$E76)</f>
        <v>2.1</v>
      </c>
      <c r="N76">
        <f>VLOOKUP($F76,'(참고)타워 스텟 가치'!$B$2:$L$6,N$2,0)+(VLOOKUP($F76,'(참고)타워 스텟 가치'!$B$2:$L$6,N$2,0)*$E76)</f>
        <v>0</v>
      </c>
      <c r="O76">
        <f>VLOOKUP($F76,'(참고)타워 스텟 가치'!$B$2:$L$6,O$2,0)+(VLOOKUP($F76,'(참고)타워 스텟 가치'!$B$2:$L$6,O$2,0)*$E76)</f>
        <v>0</v>
      </c>
      <c r="P76">
        <f>VLOOKUP($F76,'(참고)타워 스텟 가치'!$B$2:$L$6,P$2,0)+(VLOOKUP($F76,'(참고)타워 스텟 가치'!$B$2:$L$6,P$2,0)*$E76)</f>
        <v>4.9000000000000004</v>
      </c>
      <c r="Q76">
        <f>SUM('스테이지별 몬스터 스텟'!H76*'(참고)타워 스텟 가치'!$Q$17,'스테이지별 몬스터 스텟'!I76*'(참고)타워 스텟 가치'!$R$17,'스테이지별 몬스터 스텟'!J76*'(참고)타워 스텟 가치'!$S$17,'스테이지별 몬스터 스텟'!K76*'(참고)타워 스텟 가치'!$T$17,'스테이지별 몬스터 스텟'!L76*'(참고)타워 스텟 가치'!$U$17,'스테이지별 몬스터 스텟'!M76*'(참고)타워 스텟 가치'!$V$17,'스테이지별 몬스터 스텟'!N76*'(참고)타워 스텟 가치'!$W$17,'스테이지별 몬스터 스텟'!O76*'(참고)타워 스텟 가치'!$X$17,'스테이지별 몬스터 스텟'!P76*'(참고)타워 스텟 가치'!$Y$17)</f>
        <v>53333.525000000001</v>
      </c>
      <c r="R76">
        <v>1</v>
      </c>
      <c r="S76">
        <f>VLOOKUP($F76,'(참고)타워 스텟 가치'!$B$7:$L$11,S$2,0)+(VLOOKUP($F76,'(참고)타워 스텟 가치'!$B$7:$L$11,S$2,0)*$E76)</f>
        <v>26.250000000000004</v>
      </c>
      <c r="T76">
        <f>VLOOKUP($F76,'(참고)타워 스텟 가치'!$B$7:$L$11,T$2,0)+(VLOOKUP($F76,'(참고)타워 스텟 가치'!$B$7:$L$11,T$2,0)*$E76)</f>
        <v>47.250000000000007</v>
      </c>
      <c r="U76">
        <f>VLOOKUP($F76,'(참고)타워 스텟 가치'!$B$7:$L$11,U$2,0)+(VLOOKUP($F76,'(참고)타워 스텟 가치'!$B$7:$L$11,U$2,0)*$E76)</f>
        <v>35000</v>
      </c>
      <c r="V76">
        <f>VLOOKUP($F76,'(참고)타워 스텟 가치'!$B$7:$L$11,V$2,0)+(VLOOKUP($F76,'(참고)타워 스텟 가치'!$B$7:$L$11,V$2,0)*$E76)</f>
        <v>315.00000000000006</v>
      </c>
      <c r="W76">
        <f>VLOOKUP($F76,'(참고)타워 스텟 가치'!$B$7:$L$11,W$2,0)+(VLOOKUP($F76,'(참고)타워 스텟 가치'!$B$7:$L$11,W$2,0)*$E76)</f>
        <v>5.2500000000000009</v>
      </c>
      <c r="X76">
        <f>VLOOKUP($F76,'(참고)타워 스텟 가치'!$B$7:$L$11,X$2,0)+(VLOOKUP($F76,'(참고)타워 스텟 가치'!$B$7:$L$11,X$2,0)*$E76)</f>
        <v>2.1</v>
      </c>
      <c r="Y76">
        <f>VLOOKUP($F76,'(참고)타워 스텟 가치'!$B$7:$L$11,Y$2,0)+(VLOOKUP($F76,'(참고)타워 스텟 가치'!$B$7:$L$11,Y$2,0)*$E76)</f>
        <v>0</v>
      </c>
      <c r="Z76">
        <f>VLOOKUP($F76,'(참고)타워 스텟 가치'!$B$7:$L$11,Z$2,0)+(VLOOKUP($F76,'(참고)타워 스텟 가치'!$B$7:$L$11,Z$2,0)*$E76)</f>
        <v>0</v>
      </c>
      <c r="AA76">
        <f>VLOOKUP($F76,'(참고)타워 스텟 가치'!$B$7:$L$11,AA$2,0)+(VLOOKUP($F76,'(참고)타워 스텟 가치'!$B$7:$L$11,AA$2,0)*$E76)</f>
        <v>4.9000000000000004</v>
      </c>
      <c r="AB76">
        <f>SUM('스테이지별 몬스터 스텟'!S76*'(참고)타워 스텟 가치'!$Q$17,'스테이지별 몬스터 스텟'!T76*'(참고)타워 스텟 가치'!$R$17,'스테이지별 몬스터 스텟'!U76*'(참고)타워 스텟 가치'!$S$17,'스테이지별 몬스터 스텟'!V76*'(참고)타워 스텟 가치'!$T$17,'스테이지별 몬스터 스텟'!W76*'(참고)타워 스텟 가치'!$U$17,'스테이지별 몬스터 스텟'!X76*'(참고)타워 스텟 가치'!$V$17,'스테이지별 몬스터 스텟'!Y76*'(참고)타워 스텟 가치'!$W$17,'스테이지별 몬스터 스텟'!Z76*'(참고)타워 스텟 가치'!$X$17,'스테이지별 몬스터 스텟'!AA76*'(참고)타워 스텟 가치'!$Y$17)</f>
        <v>53275.775000000001</v>
      </c>
      <c r="AC76">
        <v>2</v>
      </c>
      <c r="AD76">
        <f>VLOOKUP($F76,'(참고)타워 스텟 가치'!$B$12:$L$16,AD$2,0)+(VLOOKUP($F76,'(참고)타워 스텟 가치'!$B$12:$L$16,AD$2,0)*$E76)</f>
        <v>26.250000000000004</v>
      </c>
      <c r="AE76">
        <f>VLOOKUP($F76,'(참고)타워 스텟 가치'!$B$12:$L$16,AE$2,0)+(VLOOKUP($F76,'(참고)타워 스텟 가치'!$B$12:$L$16,AE$2,0)*$E76)</f>
        <v>31.500000000000004</v>
      </c>
      <c r="AF76">
        <f>VLOOKUP($F76,'(참고)타워 스텟 가치'!$B$12:$L$16,AF$2,0)+(VLOOKUP($F76,'(참고)타워 스텟 가치'!$B$12:$L$16,AF$2,0)*$E76)</f>
        <v>35000</v>
      </c>
      <c r="AG76">
        <f>VLOOKUP($F76,'(참고)타워 스텟 가치'!$B$12:$L$16,AG$2,0)+(VLOOKUP($F76,'(참고)타워 스텟 가치'!$B$12:$L$16,AG$2,0)*$E76)</f>
        <v>157.50000000000003</v>
      </c>
      <c r="AH76">
        <f>VLOOKUP($F76,'(참고)타워 스텟 가치'!$B$12:$L$16,AH$2,0)+(VLOOKUP($F76,'(참고)타워 스텟 가치'!$B$12:$L$16,AH$2,0)*$E76)</f>
        <v>5.2500000000000009</v>
      </c>
      <c r="AI76">
        <f>VLOOKUP($F76,'(참고)타워 스텟 가치'!$B$12:$L$16,AI$2,0)+(VLOOKUP($F76,'(참고)타워 스텟 가치'!$B$12:$L$16,AI$2,0)*$E76)</f>
        <v>2.1</v>
      </c>
      <c r="AJ76">
        <f>VLOOKUP($F76,'(참고)타워 스텟 가치'!$B$12:$L$16,AJ$2,0)+(VLOOKUP($F76,'(참고)타워 스텟 가치'!$B$12:$L$16,AJ$2,0)*$E76)</f>
        <v>0</v>
      </c>
      <c r="AK76">
        <f>VLOOKUP($F76,'(참고)타워 스텟 가치'!$B$12:$L$16,AK$2,0)+(VLOOKUP($F76,'(참고)타워 스텟 가치'!$B$12:$L$16,AK$2,0)*$E76)</f>
        <v>0</v>
      </c>
      <c r="AL76">
        <f>VLOOKUP($F76,'(참고)타워 스텟 가치'!$B$12:$L$16,AL$2,0)+(VLOOKUP($F76,'(참고)타워 스텟 가치'!$B$12:$L$16,AL$2,0)*$E76)</f>
        <v>9.8000000000000007</v>
      </c>
      <c r="AM76">
        <f>SUM('스테이지별 몬스터 스텟'!AD76*'(참고)타워 스텟 가치'!$Q$17,'스테이지별 몬스터 스텟'!AE76*'(참고)타워 스텟 가치'!$R$17,'스테이지별 몬스터 스텟'!AF76*'(참고)타워 스텟 가치'!$S$17,'스테이지별 몬스터 스텟'!AG76*'(참고)타워 스텟 가치'!$T$17,'스테이지별 몬스터 스텟'!AH76*'(참고)타워 스텟 가치'!$U$17,'스테이지별 몬스터 스텟'!AI76*'(참고)타워 스텟 가치'!$V$17,'스테이지별 몬스터 스텟'!AJ76*'(참고)타워 스텟 가치'!$W$17,'스테이지별 몬스터 스텟'!AK76*'(참고)타워 스텟 가치'!$X$17,'스테이지별 몬스터 스텟'!AL76*'(참고)타워 스텟 가치'!$Y$17)</f>
        <v>52946.95</v>
      </c>
      <c r="AN76">
        <v>3</v>
      </c>
    </row>
    <row r="77" spans="3:40" x14ac:dyDescent="0.3">
      <c r="C77">
        <v>3</v>
      </c>
      <c r="D77">
        <f t="shared" si="2"/>
        <v>15</v>
      </c>
      <c r="E77" s="52">
        <f>VLOOKUP(D77,'스테이지별 난이도 설정'!B:C,2,0)</f>
        <v>6.0000000000000009</v>
      </c>
      <c r="F77" t="str">
        <f t="shared" si="3"/>
        <v>에픽</v>
      </c>
      <c r="G77">
        <f t="shared" si="4"/>
        <v>6</v>
      </c>
      <c r="H77">
        <f>VLOOKUP($F77,'(참고)타워 스텟 가치'!$B$2:$L$6,H$2,0)+(VLOOKUP($F77,'(참고)타워 스텟 가치'!$B$2:$L$6,H$2,0)*$E77)</f>
        <v>118.12500000000001</v>
      </c>
      <c r="I77">
        <f>VLOOKUP($F77,'(참고)타워 스텟 가치'!$B$2:$L$6,I$2,0)+(VLOOKUP($F77,'(참고)타워 스텟 가치'!$B$2:$L$6,I$2,0)*$E77)</f>
        <v>23.625000000000004</v>
      </c>
      <c r="J77">
        <f>VLOOKUP($F77,'(참고)타워 스텟 가치'!$B$2:$L$6,J$2,0)+(VLOOKUP($F77,'(참고)타워 스텟 가치'!$B$2:$L$6,J$2,0)*$E77)</f>
        <v>35000</v>
      </c>
      <c r="K77">
        <f>VLOOKUP($F77,'(참고)타워 스텟 가치'!$B$2:$L$6,K$2,0)+(VLOOKUP($F77,'(참고)타워 스텟 가치'!$B$2:$L$6,K$2,0)*$E77)</f>
        <v>472.50000000000006</v>
      </c>
      <c r="L77">
        <f>VLOOKUP($F77,'(참고)타워 스텟 가치'!$B$2:$L$6,L$2,0)+(VLOOKUP($F77,'(참고)타워 스텟 가치'!$B$2:$L$6,L$2,0)*$E77)</f>
        <v>7.8750000000000009</v>
      </c>
      <c r="M77">
        <f>VLOOKUP($F77,'(참고)타워 스텟 가치'!$B$2:$L$6,M$2,0)+(VLOOKUP($F77,'(참고)타워 스텟 가치'!$B$2:$L$6,M$2,0)*$E77)</f>
        <v>2.1</v>
      </c>
      <c r="N77">
        <f>VLOOKUP($F77,'(참고)타워 스텟 가치'!$B$2:$L$6,N$2,0)+(VLOOKUP($F77,'(참고)타워 스텟 가치'!$B$2:$L$6,N$2,0)*$E77)</f>
        <v>0</v>
      </c>
      <c r="O77">
        <f>VLOOKUP($F77,'(참고)타워 스텟 가치'!$B$2:$L$6,O$2,0)+(VLOOKUP($F77,'(참고)타워 스텟 가치'!$B$2:$L$6,O$2,0)*$E77)</f>
        <v>0</v>
      </c>
      <c r="P77">
        <f>VLOOKUP($F77,'(참고)타워 스텟 가치'!$B$2:$L$6,P$2,0)+(VLOOKUP($F77,'(참고)타워 스텟 가치'!$B$2:$L$6,P$2,0)*$E77)</f>
        <v>4.9000000000000004</v>
      </c>
      <c r="Q77">
        <f>SUM('스테이지별 몬스터 스텟'!H77*'(참고)타워 스텟 가치'!$Q$17,'스테이지별 몬스터 스텟'!I77*'(참고)타워 스텟 가치'!$R$17,'스테이지별 몬스터 스텟'!J77*'(참고)타워 스텟 가치'!$S$17,'스테이지별 몬스터 스텟'!K77*'(참고)타워 스텟 가치'!$T$17,'스테이지별 몬스터 스텟'!L77*'(참고)타워 스텟 가치'!$U$17,'스테이지별 몬스터 스텟'!M77*'(참고)타워 스텟 가치'!$V$17,'스테이지별 몬스터 스텟'!N77*'(참고)타워 스텟 가치'!$W$17,'스테이지별 몬스터 스텟'!O77*'(참고)타워 스텟 가치'!$X$17,'스테이지별 몬스터 스텟'!P77*'(참고)타워 스텟 가치'!$Y$17)</f>
        <v>53744.337500000001</v>
      </c>
      <c r="R77">
        <v>1</v>
      </c>
      <c r="S77">
        <f>VLOOKUP($F77,'(참고)타워 스텟 가치'!$B$7:$L$11,S$2,0)+(VLOOKUP($F77,'(참고)타워 스텟 가치'!$B$7:$L$11,S$2,0)*$E77)</f>
        <v>39.375000000000007</v>
      </c>
      <c r="T77">
        <f>VLOOKUP($F77,'(참고)타워 스텟 가치'!$B$7:$L$11,T$2,0)+(VLOOKUP($F77,'(참고)타워 스텟 가치'!$B$7:$L$11,T$2,0)*$E77)</f>
        <v>70.875</v>
      </c>
      <c r="U77">
        <f>VLOOKUP($F77,'(참고)타워 스텟 가치'!$B$7:$L$11,U$2,0)+(VLOOKUP($F77,'(참고)타워 스텟 가치'!$B$7:$L$11,U$2,0)*$E77)</f>
        <v>35000</v>
      </c>
      <c r="V77">
        <f>VLOOKUP($F77,'(참고)타워 스텟 가치'!$B$7:$L$11,V$2,0)+(VLOOKUP($F77,'(참고)타워 스텟 가치'!$B$7:$L$11,V$2,0)*$E77)</f>
        <v>472.50000000000006</v>
      </c>
      <c r="W77">
        <f>VLOOKUP($F77,'(참고)타워 스텟 가치'!$B$7:$L$11,W$2,0)+(VLOOKUP($F77,'(참고)타워 스텟 가치'!$B$7:$L$11,W$2,0)*$E77)</f>
        <v>7.8750000000000009</v>
      </c>
      <c r="X77">
        <f>VLOOKUP($F77,'(참고)타워 스텟 가치'!$B$7:$L$11,X$2,0)+(VLOOKUP($F77,'(참고)타워 스텟 가치'!$B$7:$L$11,X$2,0)*$E77)</f>
        <v>2.1</v>
      </c>
      <c r="Y77">
        <f>VLOOKUP($F77,'(참고)타워 스텟 가치'!$B$7:$L$11,Y$2,0)+(VLOOKUP($F77,'(참고)타워 스텟 가치'!$B$7:$L$11,Y$2,0)*$E77)</f>
        <v>0</v>
      </c>
      <c r="Z77">
        <f>VLOOKUP($F77,'(참고)타워 스텟 가치'!$B$7:$L$11,Z$2,0)+(VLOOKUP($F77,'(참고)타워 스텟 가치'!$B$7:$L$11,Z$2,0)*$E77)</f>
        <v>0</v>
      </c>
      <c r="AA77">
        <f>VLOOKUP($F77,'(참고)타워 스텟 가치'!$B$7:$L$11,AA$2,0)+(VLOOKUP($F77,'(참고)타워 스텟 가치'!$B$7:$L$11,AA$2,0)*$E77)</f>
        <v>4.9000000000000004</v>
      </c>
      <c r="AB77">
        <f>SUM('스테이지별 몬스터 스텟'!S77*'(참고)타워 스텟 가치'!$Q$17,'스테이지별 몬스터 스텟'!T77*'(참고)타워 스텟 가치'!$R$17,'스테이지별 몬스터 스텟'!U77*'(참고)타워 스텟 가치'!$S$17,'스테이지별 몬스터 스텟'!V77*'(참고)타워 스텟 가치'!$T$17,'스테이지별 몬스터 스텟'!W77*'(참고)타워 스텟 가치'!$U$17,'스테이지별 몬스터 스텟'!X77*'(참고)타워 스텟 가치'!$V$17,'스테이지별 몬스터 스텟'!Y77*'(참고)타워 스텟 가치'!$W$17,'스테이지별 몬스터 스텟'!Z77*'(참고)타워 스텟 가치'!$X$17,'스테이지별 몬스터 스텟'!AA77*'(참고)타워 스텟 가치'!$Y$17)</f>
        <v>53657.712500000001</v>
      </c>
      <c r="AC77">
        <v>2</v>
      </c>
      <c r="AD77">
        <f>VLOOKUP($F77,'(참고)타워 스텟 가치'!$B$12:$L$16,AD$2,0)+(VLOOKUP($F77,'(참고)타워 스텟 가치'!$B$12:$L$16,AD$2,0)*$E77)</f>
        <v>39.375000000000007</v>
      </c>
      <c r="AE77">
        <f>VLOOKUP($F77,'(참고)타워 스텟 가치'!$B$12:$L$16,AE$2,0)+(VLOOKUP($F77,'(참고)타워 스텟 가치'!$B$12:$L$16,AE$2,0)*$E77)</f>
        <v>47.250000000000007</v>
      </c>
      <c r="AF77">
        <f>VLOOKUP($F77,'(참고)타워 스텟 가치'!$B$12:$L$16,AF$2,0)+(VLOOKUP($F77,'(참고)타워 스텟 가치'!$B$12:$L$16,AF$2,0)*$E77)</f>
        <v>35000</v>
      </c>
      <c r="AG77">
        <f>VLOOKUP($F77,'(참고)타워 스텟 가치'!$B$12:$L$16,AG$2,0)+(VLOOKUP($F77,'(참고)타워 스텟 가치'!$B$12:$L$16,AG$2,0)*$E77)</f>
        <v>236.25000000000003</v>
      </c>
      <c r="AH77">
        <f>VLOOKUP($F77,'(참고)타워 스텟 가치'!$B$12:$L$16,AH$2,0)+(VLOOKUP($F77,'(참고)타워 스텟 가치'!$B$12:$L$16,AH$2,0)*$E77)</f>
        <v>7.8750000000000009</v>
      </c>
      <c r="AI77">
        <f>VLOOKUP($F77,'(참고)타워 스텟 가치'!$B$12:$L$16,AI$2,0)+(VLOOKUP($F77,'(참고)타워 스텟 가치'!$B$12:$L$16,AI$2,0)*$E77)</f>
        <v>2.1</v>
      </c>
      <c r="AJ77">
        <f>VLOOKUP($F77,'(참고)타워 스텟 가치'!$B$12:$L$16,AJ$2,0)+(VLOOKUP($F77,'(참고)타워 스텟 가치'!$B$12:$L$16,AJ$2,0)*$E77)</f>
        <v>0</v>
      </c>
      <c r="AK77">
        <f>VLOOKUP($F77,'(참고)타워 스텟 가치'!$B$12:$L$16,AK$2,0)+(VLOOKUP($F77,'(참고)타워 스텟 가치'!$B$12:$L$16,AK$2,0)*$E77)</f>
        <v>0</v>
      </c>
      <c r="AL77">
        <f>VLOOKUP($F77,'(참고)타워 스텟 가치'!$B$12:$L$16,AL$2,0)+(VLOOKUP($F77,'(참고)타워 스텟 가치'!$B$12:$L$16,AL$2,0)*$E77)</f>
        <v>9.8000000000000007</v>
      </c>
      <c r="AM77">
        <f>SUM('스테이지별 몬스터 스텟'!AD77*'(참고)타워 스텟 가치'!$Q$17,'스테이지별 몬스터 스텟'!AE77*'(참고)타워 스텟 가치'!$R$17,'스테이지별 몬스터 스텟'!AF77*'(참고)타워 스텟 가치'!$S$17,'스테이지별 몬스터 스텟'!AG77*'(참고)타워 스텟 가치'!$T$17,'스테이지별 몬스터 스텟'!AH77*'(참고)타워 스텟 가치'!$U$17,'스테이지별 몬스터 스텟'!AI77*'(참고)타워 스텟 가치'!$V$17,'스테이지별 몬스터 스텟'!AJ77*'(참고)타워 스텟 가치'!$W$17,'스테이지별 몬스터 스텟'!AK77*'(참고)타워 스텟 가치'!$X$17,'스테이지별 몬스터 스텟'!AL77*'(참고)타워 스텟 가치'!$Y$17)</f>
        <v>53159.574999999997</v>
      </c>
      <c r="AN77">
        <v>3</v>
      </c>
    </row>
    <row r="78" spans="3:40" x14ac:dyDescent="0.3">
      <c r="C78">
        <v>4</v>
      </c>
      <c r="D78">
        <f t="shared" si="2"/>
        <v>15</v>
      </c>
      <c r="E78" s="52">
        <f>VLOOKUP(D78,'스테이지별 난이도 설정'!B:C,2,0)</f>
        <v>6.0000000000000009</v>
      </c>
      <c r="F78" t="str">
        <f t="shared" si="3"/>
        <v>유니크</v>
      </c>
      <c r="G78">
        <f t="shared" si="4"/>
        <v>6</v>
      </c>
      <c r="H78">
        <f>VLOOKUP($F78,'(참고)타워 스텟 가치'!$B$2:$L$6,H$2,0)+(VLOOKUP($F78,'(참고)타워 스텟 가치'!$B$2:$L$6,H$2,0)*$E78)</f>
        <v>177.18750000000003</v>
      </c>
      <c r="I78">
        <f>VLOOKUP($F78,'(참고)타워 스텟 가치'!$B$2:$L$6,I$2,0)+(VLOOKUP($F78,'(참고)타워 스텟 가치'!$B$2:$L$6,I$2,0)*$E78)</f>
        <v>35.4375</v>
      </c>
      <c r="J78">
        <f>VLOOKUP($F78,'(참고)타워 스텟 가치'!$B$2:$L$6,J$2,0)+(VLOOKUP($F78,'(참고)타워 스텟 가치'!$B$2:$L$6,J$2,0)*$E78)</f>
        <v>35000</v>
      </c>
      <c r="K78">
        <f>VLOOKUP($F78,'(참고)타워 스텟 가치'!$B$2:$L$6,K$2,0)+(VLOOKUP($F78,'(참고)타워 스텟 가치'!$B$2:$L$6,K$2,0)*$E78)</f>
        <v>708.75000000000011</v>
      </c>
      <c r="L78">
        <f>VLOOKUP($F78,'(참고)타워 스텟 가치'!$B$2:$L$6,L$2,0)+(VLOOKUP($F78,'(참고)타워 스텟 가치'!$B$2:$L$6,L$2,0)*$E78)</f>
        <v>11.812500000000002</v>
      </c>
      <c r="M78">
        <f>VLOOKUP($F78,'(참고)타워 스텟 가치'!$B$2:$L$6,M$2,0)+(VLOOKUP($F78,'(참고)타워 스텟 가치'!$B$2:$L$6,M$2,0)*$E78)</f>
        <v>2.1</v>
      </c>
      <c r="N78">
        <f>VLOOKUP($F78,'(참고)타워 스텟 가치'!$B$2:$L$6,N$2,0)+(VLOOKUP($F78,'(참고)타워 스텟 가치'!$B$2:$L$6,N$2,0)*$E78)</f>
        <v>0</v>
      </c>
      <c r="O78">
        <f>VLOOKUP($F78,'(참고)타워 스텟 가치'!$B$2:$L$6,O$2,0)+(VLOOKUP($F78,'(참고)타워 스텟 가치'!$B$2:$L$6,O$2,0)*$E78)</f>
        <v>0</v>
      </c>
      <c r="P78">
        <f>VLOOKUP($F78,'(참고)타워 스텟 가치'!$B$2:$L$6,P$2,0)+(VLOOKUP($F78,'(참고)타워 스텟 가치'!$B$2:$L$6,P$2,0)*$E78)</f>
        <v>7.0000000000000009</v>
      </c>
      <c r="Q78">
        <f>SUM('스테이지별 몬스터 스텟'!H78*'(참고)타워 스텟 가치'!$Q$17,'스테이지별 몬스터 스텟'!I78*'(참고)타워 스텟 가치'!$R$17,'스테이지별 몬스터 스텟'!J78*'(참고)타워 스텟 가치'!$S$17,'스테이지별 몬스터 스텟'!K78*'(참고)타워 스텟 가치'!$T$17,'스테이지별 몬스터 스텟'!L78*'(참고)타워 스텟 가치'!$U$17,'스테이지별 몬스터 스텟'!M78*'(참고)타워 스텟 가치'!$V$17,'스테이지별 몬스터 스텟'!N78*'(참고)타워 스텟 가치'!$W$17,'스테이지별 몬스터 스텟'!O78*'(참고)타워 스텟 가치'!$X$17,'스테이지별 몬스터 스텟'!P78*'(참고)타워 스텟 가치'!$Y$17)</f>
        <v>54364.756249999999</v>
      </c>
      <c r="R78">
        <v>1</v>
      </c>
      <c r="S78">
        <f>VLOOKUP($F78,'(참고)타워 스텟 가치'!$B$7:$L$11,S$2,0)+(VLOOKUP($F78,'(참고)타워 스텟 가치'!$B$7:$L$11,S$2,0)*$E78)</f>
        <v>59.062500000000007</v>
      </c>
      <c r="T78">
        <f>VLOOKUP($F78,'(참고)타워 스텟 가치'!$B$7:$L$11,T$2,0)+(VLOOKUP($F78,'(참고)타워 스텟 가치'!$B$7:$L$11,T$2,0)*$E78)</f>
        <v>106.31250000000001</v>
      </c>
      <c r="U78">
        <f>VLOOKUP($F78,'(참고)타워 스텟 가치'!$B$7:$L$11,U$2,0)+(VLOOKUP($F78,'(참고)타워 스텟 가치'!$B$7:$L$11,U$2,0)*$E78)</f>
        <v>35000</v>
      </c>
      <c r="V78">
        <f>VLOOKUP($F78,'(참고)타워 스텟 가치'!$B$7:$L$11,V$2,0)+(VLOOKUP($F78,'(참고)타워 스텟 가치'!$B$7:$L$11,V$2,0)*$E78)</f>
        <v>708.75000000000011</v>
      </c>
      <c r="W78">
        <f>VLOOKUP($F78,'(참고)타워 스텟 가치'!$B$7:$L$11,W$2,0)+(VLOOKUP($F78,'(참고)타워 스텟 가치'!$B$7:$L$11,W$2,0)*$E78)</f>
        <v>11.812500000000002</v>
      </c>
      <c r="X78">
        <f>VLOOKUP($F78,'(참고)타워 스텟 가치'!$B$7:$L$11,X$2,0)+(VLOOKUP($F78,'(참고)타워 스텟 가치'!$B$7:$L$11,X$2,0)*$E78)</f>
        <v>2.1</v>
      </c>
      <c r="Y78">
        <f>VLOOKUP($F78,'(참고)타워 스텟 가치'!$B$7:$L$11,Y$2,0)+(VLOOKUP($F78,'(참고)타워 스텟 가치'!$B$7:$L$11,Y$2,0)*$E78)</f>
        <v>0</v>
      </c>
      <c r="Z78">
        <f>VLOOKUP($F78,'(참고)타워 스텟 가치'!$B$7:$L$11,Z$2,0)+(VLOOKUP($F78,'(참고)타워 스텟 가치'!$B$7:$L$11,Z$2,0)*$E78)</f>
        <v>0</v>
      </c>
      <c r="AA78">
        <f>VLOOKUP($F78,'(참고)타워 스텟 가치'!$B$7:$L$11,AA$2,0)+(VLOOKUP($F78,'(참고)타워 스텟 가치'!$B$7:$L$11,AA$2,0)*$E78)</f>
        <v>7.0000000000000009</v>
      </c>
      <c r="AB78">
        <f>SUM('스테이지별 몬스터 스텟'!S78*'(참고)타워 스텟 가치'!$Q$17,'스테이지별 몬스터 스텟'!T78*'(참고)타워 스텟 가치'!$R$17,'스테이지별 몬스터 스텟'!U78*'(참고)타워 스텟 가치'!$S$17,'스테이지별 몬스터 스텟'!V78*'(참고)타워 스텟 가치'!$T$17,'스테이지별 몬스터 스텟'!W78*'(참고)타워 스텟 가치'!$U$17,'스테이지별 몬스터 스텟'!X78*'(참고)타워 스텟 가치'!$V$17,'스테이지별 몬스터 스텟'!Y78*'(참고)타워 스텟 가치'!$W$17,'스테이지별 몬스터 스텟'!Z78*'(참고)타워 스텟 가치'!$X$17,'스테이지별 몬스터 스텟'!AA78*'(참고)타워 스텟 가치'!$Y$17)</f>
        <v>54234.818749999999</v>
      </c>
      <c r="AC78">
        <v>2</v>
      </c>
      <c r="AD78">
        <f>VLOOKUP($F78,'(참고)타워 스텟 가치'!$B$12:$L$16,AD$2,0)+(VLOOKUP($F78,'(참고)타워 스텟 가치'!$B$12:$L$16,AD$2,0)*$E78)</f>
        <v>59.062500000000007</v>
      </c>
      <c r="AE78">
        <f>VLOOKUP($F78,'(참고)타워 스텟 가치'!$B$12:$L$16,AE$2,0)+(VLOOKUP($F78,'(참고)타워 스텟 가치'!$B$12:$L$16,AE$2,0)*$E78)</f>
        <v>70.875</v>
      </c>
      <c r="AF78">
        <f>VLOOKUP($F78,'(참고)타워 스텟 가치'!$B$12:$L$16,AF$2,0)+(VLOOKUP($F78,'(참고)타워 스텟 가치'!$B$12:$L$16,AF$2,0)*$E78)</f>
        <v>35000</v>
      </c>
      <c r="AG78">
        <f>VLOOKUP($F78,'(참고)타워 스텟 가치'!$B$12:$L$16,AG$2,0)+(VLOOKUP($F78,'(참고)타워 스텟 가치'!$B$12:$L$16,AG$2,0)*$E78)</f>
        <v>354.37500000000006</v>
      </c>
      <c r="AH78">
        <f>VLOOKUP($F78,'(참고)타워 스텟 가치'!$B$12:$L$16,AH$2,0)+(VLOOKUP($F78,'(참고)타워 스텟 가치'!$B$12:$L$16,AH$2,0)*$E78)</f>
        <v>11.812500000000002</v>
      </c>
      <c r="AI78">
        <f>VLOOKUP($F78,'(참고)타워 스텟 가치'!$B$12:$L$16,AI$2,0)+(VLOOKUP($F78,'(참고)타워 스텟 가치'!$B$12:$L$16,AI$2,0)*$E78)</f>
        <v>2.1</v>
      </c>
      <c r="AJ78">
        <f>VLOOKUP($F78,'(참고)타워 스텟 가치'!$B$12:$L$16,AJ$2,0)+(VLOOKUP($F78,'(참고)타워 스텟 가치'!$B$12:$L$16,AJ$2,0)*$E78)</f>
        <v>0</v>
      </c>
      <c r="AK78">
        <f>VLOOKUP($F78,'(참고)타워 스텟 가치'!$B$12:$L$16,AK$2,0)+(VLOOKUP($F78,'(참고)타워 스텟 가치'!$B$12:$L$16,AK$2,0)*$E78)</f>
        <v>0</v>
      </c>
      <c r="AL78">
        <f>VLOOKUP($F78,'(참고)타워 스텟 가치'!$B$12:$L$16,AL$2,0)+(VLOOKUP($F78,'(참고)타워 스텟 가치'!$B$12:$L$16,AL$2,0)*$E78)</f>
        <v>14.000000000000002</v>
      </c>
      <c r="AM78">
        <f>SUM('스테이지별 몬스터 스텟'!AD78*'(참고)타워 스텟 가치'!$Q$17,'스테이지별 몬스터 스텟'!AE78*'(참고)타워 스텟 가치'!$R$17,'스테이지별 몬스터 스텟'!AF78*'(참고)타워 스텟 가치'!$S$17,'스테이지별 몬스터 스텟'!AG78*'(참고)타워 스텟 가치'!$T$17,'스테이지별 몬스터 스텟'!AH78*'(참고)타워 스텟 가치'!$U$17,'스테이지별 몬스터 스텟'!AI78*'(참고)타워 스텟 가치'!$V$17,'스테이지별 몬스터 스텟'!AJ78*'(참고)타워 스텟 가치'!$W$17,'스테이지별 몬스터 스텟'!AK78*'(참고)타워 스텟 가치'!$X$17,'스테이지별 몬스터 스텟'!AL78*'(참고)타워 스텟 가치'!$Y$17)</f>
        <v>53486.912499999999</v>
      </c>
      <c r="AN78">
        <v>3</v>
      </c>
    </row>
    <row r="79" spans="3:40" x14ac:dyDescent="0.3">
      <c r="C79">
        <v>5</v>
      </c>
      <c r="D79">
        <f t="shared" si="2"/>
        <v>15</v>
      </c>
      <c r="E79" s="52">
        <f>VLOOKUP(D79,'스테이지별 난이도 설정'!B:C,2,0)</f>
        <v>6.0000000000000009</v>
      </c>
      <c r="F79" t="str">
        <f t="shared" si="3"/>
        <v>스페셜</v>
      </c>
      <c r="G79">
        <f t="shared" si="4"/>
        <v>6</v>
      </c>
      <c r="H79">
        <f>VLOOKUP($F79,'(참고)타워 스텟 가치'!$B$2:$L$6,H$2,0)+(VLOOKUP($F79,'(참고)타워 스텟 가치'!$B$2:$L$6,H$2,0)*$E79)</f>
        <v>265.78125</v>
      </c>
      <c r="I79">
        <f>VLOOKUP($F79,'(참고)타워 스텟 가치'!$B$2:$L$6,I$2,0)+(VLOOKUP($F79,'(참고)타워 스텟 가치'!$B$2:$L$6,I$2,0)*$E79)</f>
        <v>53.156250000000007</v>
      </c>
      <c r="J79">
        <f>VLOOKUP($F79,'(참고)타워 스텟 가치'!$B$2:$L$6,J$2,0)+(VLOOKUP($F79,'(참고)타워 스텟 가치'!$B$2:$L$6,J$2,0)*$E79)</f>
        <v>35000</v>
      </c>
      <c r="K79">
        <f>VLOOKUP($F79,'(참고)타워 스텟 가치'!$B$2:$L$6,K$2,0)+(VLOOKUP($F79,'(참고)타워 스텟 가치'!$B$2:$L$6,K$2,0)*$E79)</f>
        <v>1063.125</v>
      </c>
      <c r="L79">
        <f>VLOOKUP($F79,'(참고)타워 스텟 가치'!$B$2:$L$6,L$2,0)+(VLOOKUP($F79,'(참고)타워 스텟 가치'!$B$2:$L$6,L$2,0)*$E79)</f>
        <v>17.71875</v>
      </c>
      <c r="M79">
        <f>VLOOKUP($F79,'(참고)타워 스텟 가치'!$B$2:$L$6,M$2,0)+(VLOOKUP($F79,'(참고)타워 스텟 가치'!$B$2:$L$6,M$2,0)*$E79)</f>
        <v>2.1</v>
      </c>
      <c r="N79">
        <f>VLOOKUP($F79,'(참고)타워 스텟 가치'!$B$2:$L$6,N$2,0)+(VLOOKUP($F79,'(참고)타워 스텟 가치'!$B$2:$L$6,N$2,0)*$E79)</f>
        <v>0</v>
      </c>
      <c r="O79">
        <f>VLOOKUP($F79,'(참고)타워 스텟 가치'!$B$2:$L$6,O$2,0)+(VLOOKUP($F79,'(참고)타워 스텟 가치'!$B$2:$L$6,O$2,0)*$E79)</f>
        <v>0</v>
      </c>
      <c r="P79">
        <f>VLOOKUP($F79,'(참고)타워 스텟 가치'!$B$2:$L$6,P$2,0)+(VLOOKUP($F79,'(참고)타워 스텟 가치'!$B$2:$L$6,P$2,0)*$E79)</f>
        <v>7.0000000000000009</v>
      </c>
      <c r="Q79">
        <f>SUM('스테이지별 몬스터 스텟'!H79*'(참고)타워 스텟 가치'!$Q$17,'스테이지별 몬스터 스텟'!I79*'(참고)타워 스텟 가치'!$R$17,'스테이지별 몬스터 스텟'!J79*'(참고)타워 스텟 가치'!$S$17,'스테이지별 몬스터 스텟'!K79*'(참고)타워 스텟 가치'!$T$17,'스테이지별 몬스터 스텟'!L79*'(참고)타워 스텟 가치'!$U$17,'스테이지별 몬스터 스텟'!M79*'(참고)타워 스텟 가치'!$V$17,'스테이지별 몬스터 스텟'!N79*'(참고)타워 스텟 가치'!$W$17,'스테이지별 몬스터 스텟'!O79*'(참고)타워 스텟 가치'!$X$17,'스테이지별 몬스터 스텟'!P79*'(참고)타워 스텟 가치'!$Y$17)</f>
        <v>55289.084374999999</v>
      </c>
      <c r="R79">
        <v>1</v>
      </c>
      <c r="S79">
        <f>VLOOKUP($F79,'(참고)타워 스텟 가치'!$B$7:$L$11,S$2,0)+(VLOOKUP($F79,'(참고)타워 스텟 가치'!$B$7:$L$11,S$2,0)*$E79)</f>
        <v>88.593750000000014</v>
      </c>
      <c r="T79">
        <f>VLOOKUP($F79,'(참고)타워 스텟 가치'!$B$7:$L$11,T$2,0)+(VLOOKUP($F79,'(참고)타워 스텟 가치'!$B$7:$L$11,T$2,0)*$E79)</f>
        <v>159.46875000000003</v>
      </c>
      <c r="U79">
        <f>VLOOKUP($F79,'(참고)타워 스텟 가치'!$B$7:$L$11,U$2,0)+(VLOOKUP($F79,'(참고)타워 스텟 가치'!$B$7:$L$11,U$2,0)*$E79)</f>
        <v>35000</v>
      </c>
      <c r="V79">
        <f>VLOOKUP($F79,'(참고)타워 스텟 가치'!$B$7:$L$11,V$2,0)+(VLOOKUP($F79,'(참고)타워 스텟 가치'!$B$7:$L$11,V$2,0)*$E79)</f>
        <v>1063.125</v>
      </c>
      <c r="W79">
        <f>VLOOKUP($F79,'(참고)타워 스텟 가치'!$B$7:$L$11,W$2,0)+(VLOOKUP($F79,'(참고)타워 스텟 가치'!$B$7:$L$11,W$2,0)*$E79)</f>
        <v>17.71875</v>
      </c>
      <c r="X79">
        <f>VLOOKUP($F79,'(참고)타워 스텟 가치'!$B$7:$L$11,X$2,0)+(VLOOKUP($F79,'(참고)타워 스텟 가치'!$B$7:$L$11,X$2,0)*$E79)</f>
        <v>2.1</v>
      </c>
      <c r="Y79">
        <f>VLOOKUP($F79,'(참고)타워 스텟 가치'!$B$7:$L$11,Y$2,0)+(VLOOKUP($F79,'(참고)타워 스텟 가치'!$B$7:$L$11,Y$2,0)*$E79)</f>
        <v>0</v>
      </c>
      <c r="Z79">
        <f>VLOOKUP($F79,'(참고)타워 스텟 가치'!$B$7:$L$11,Z$2,0)+(VLOOKUP($F79,'(참고)타워 스텟 가치'!$B$7:$L$11,Z$2,0)*$E79)</f>
        <v>0</v>
      </c>
      <c r="AA79">
        <f>VLOOKUP($F79,'(참고)타워 스텟 가치'!$B$7:$L$11,AA$2,0)+(VLOOKUP($F79,'(참고)타워 스텟 가치'!$B$7:$L$11,AA$2,0)*$E79)</f>
        <v>7.0000000000000009</v>
      </c>
      <c r="AB79">
        <f>SUM('스테이지별 몬스터 스텟'!S79*'(참고)타워 스텟 가치'!$Q$17,'스테이지별 몬스터 스텟'!T79*'(참고)타워 스텟 가치'!$R$17,'스테이지별 몬스터 스텟'!U79*'(참고)타워 스텟 가치'!$S$17,'스테이지별 몬스터 스텟'!V79*'(참고)타워 스텟 가치'!$T$17,'스테이지별 몬스터 스텟'!W79*'(참고)타워 스텟 가치'!$U$17,'스테이지별 몬스터 스텟'!X79*'(참고)타워 스텟 가치'!$V$17,'스테이지별 몬스터 스텟'!Y79*'(참고)타워 스텟 가치'!$W$17,'스테이지별 몬스터 스텟'!Z79*'(참고)타워 스텟 가치'!$X$17,'스테이지별 몬스터 스텟'!AA79*'(참고)타워 스텟 가치'!$Y$17)</f>
        <v>55094.178124999999</v>
      </c>
      <c r="AC79">
        <v>2</v>
      </c>
      <c r="AD79">
        <f>VLOOKUP($F79,'(참고)타워 스텟 가치'!$B$12:$L$16,AD$2,0)+(VLOOKUP($F79,'(참고)타워 스텟 가치'!$B$12:$L$16,AD$2,0)*$E79)</f>
        <v>88.593750000000014</v>
      </c>
      <c r="AE79">
        <f>VLOOKUP($F79,'(참고)타워 스텟 가치'!$B$12:$L$16,AE$2,0)+(VLOOKUP($F79,'(참고)타워 스텟 가치'!$B$12:$L$16,AE$2,0)*$E79)</f>
        <v>106.31250000000001</v>
      </c>
      <c r="AF79">
        <f>VLOOKUP($F79,'(참고)타워 스텟 가치'!$B$12:$L$16,AF$2,0)+(VLOOKUP($F79,'(참고)타워 스텟 가치'!$B$12:$L$16,AF$2,0)*$E79)</f>
        <v>35000</v>
      </c>
      <c r="AG79">
        <f>VLOOKUP($F79,'(참고)타워 스텟 가치'!$B$12:$L$16,AG$2,0)+(VLOOKUP($F79,'(참고)타워 스텟 가치'!$B$12:$L$16,AG$2,0)*$E79)</f>
        <v>531.5625</v>
      </c>
      <c r="AH79">
        <f>VLOOKUP($F79,'(참고)타워 스텟 가치'!$B$12:$L$16,AH$2,0)+(VLOOKUP($F79,'(참고)타워 스텟 가치'!$B$12:$L$16,AH$2,0)*$E79)</f>
        <v>17.71875</v>
      </c>
      <c r="AI79">
        <f>VLOOKUP($F79,'(참고)타워 스텟 가치'!$B$12:$L$16,AI$2,0)+(VLOOKUP($F79,'(참고)타워 스텟 가치'!$B$12:$L$16,AI$2,0)*$E79)</f>
        <v>2.1</v>
      </c>
      <c r="AJ79">
        <f>VLOOKUP($F79,'(참고)타워 스텟 가치'!$B$12:$L$16,AJ$2,0)+(VLOOKUP($F79,'(참고)타워 스텟 가치'!$B$12:$L$16,AJ$2,0)*$E79)</f>
        <v>0</v>
      </c>
      <c r="AK79">
        <f>VLOOKUP($F79,'(참고)타워 스텟 가치'!$B$12:$L$16,AK$2,0)+(VLOOKUP($F79,'(참고)타워 스텟 가치'!$B$12:$L$16,AK$2,0)*$E79)</f>
        <v>0</v>
      </c>
      <c r="AL79">
        <f>VLOOKUP($F79,'(참고)타워 스텟 가치'!$B$12:$L$16,AL$2,0)+(VLOOKUP($F79,'(참고)타워 스텟 가치'!$B$12:$L$16,AL$2,0)*$E79)</f>
        <v>14.000000000000002</v>
      </c>
      <c r="AM79">
        <f>SUM('스테이지별 몬스터 스텟'!AD79*'(참고)타워 스텟 가치'!$Q$17,'스테이지별 몬스터 스텟'!AE79*'(참고)타워 스텟 가치'!$R$17,'스테이지별 몬스터 스텟'!AF79*'(참고)타워 스텟 가치'!$S$17,'스테이지별 몬스터 스텟'!AG79*'(참고)타워 스텟 가치'!$T$17,'스테이지별 몬스터 스텟'!AH79*'(참고)타워 스텟 가치'!$U$17,'스테이지별 몬스터 스텟'!AI79*'(참고)타워 스텟 가치'!$V$17,'스테이지별 몬스터 스텟'!AJ79*'(참고)타워 스텟 가치'!$W$17,'스테이지별 몬스터 스텟'!AK79*'(참고)타워 스텟 가치'!$X$17,'스테이지별 몬스터 스텟'!AL79*'(참고)타워 스텟 가치'!$Y$17)</f>
        <v>53965.318749999999</v>
      </c>
      <c r="AN79">
        <v>3</v>
      </c>
    </row>
    <row r="80" spans="3:40" x14ac:dyDescent="0.3">
      <c r="C80">
        <v>1</v>
      </c>
      <c r="D80">
        <f t="shared" ref="D80:D143" si="5">D75+1</f>
        <v>16</v>
      </c>
      <c r="E80" s="52">
        <f>VLOOKUP(D80,'스테이지별 난이도 설정'!B:C,2,0)</f>
        <v>6.4000000000000012</v>
      </c>
      <c r="F80" t="str">
        <f t="shared" ref="F80:F143" si="6">F75</f>
        <v>일반</v>
      </c>
      <c r="G80">
        <f t="shared" si="4"/>
        <v>6</v>
      </c>
      <c r="H80">
        <f>VLOOKUP($F80,'(참고)타워 스텟 가치'!$B$2:$L$6,H$2,0)+(VLOOKUP($F80,'(참고)타워 스텟 가치'!$B$2:$L$6,H$2,0)*$E80)</f>
        <v>55.500000000000007</v>
      </c>
      <c r="I80">
        <f>VLOOKUP($F80,'(참고)타워 스텟 가치'!$B$2:$L$6,I$2,0)+(VLOOKUP($F80,'(참고)타워 스텟 가치'!$B$2:$L$6,I$2,0)*$E80)</f>
        <v>11.100000000000001</v>
      </c>
      <c r="J80">
        <f>VLOOKUP($F80,'(참고)타워 스텟 가치'!$B$2:$L$6,J$2,0)+(VLOOKUP($F80,'(참고)타워 스텟 가치'!$B$2:$L$6,J$2,0)*$E80)</f>
        <v>37000.000000000007</v>
      </c>
      <c r="K80">
        <f>VLOOKUP($F80,'(참고)타워 스텟 가치'!$B$2:$L$6,K$2,0)+(VLOOKUP($F80,'(참고)타워 스텟 가치'!$B$2:$L$6,K$2,0)*$E80)</f>
        <v>222.00000000000003</v>
      </c>
      <c r="L80">
        <f>VLOOKUP($F80,'(참고)타워 스텟 가치'!$B$2:$L$6,L$2,0)+(VLOOKUP($F80,'(참고)타워 스텟 가치'!$B$2:$L$6,L$2,0)*$E80)</f>
        <v>3.7000000000000006</v>
      </c>
      <c r="M80">
        <f>VLOOKUP($F80,'(참고)타워 스텟 가치'!$B$2:$L$6,M$2,0)+(VLOOKUP($F80,'(참고)타워 스텟 가치'!$B$2:$L$6,M$2,0)*$E80)</f>
        <v>2.2200000000000002</v>
      </c>
      <c r="N80">
        <f>VLOOKUP($F80,'(참고)타워 스텟 가치'!$B$2:$L$6,N$2,0)+(VLOOKUP($F80,'(참고)타워 스텟 가치'!$B$2:$L$6,N$2,0)*$E80)</f>
        <v>0</v>
      </c>
      <c r="O80">
        <f>VLOOKUP($F80,'(참고)타워 스텟 가치'!$B$2:$L$6,O$2,0)+(VLOOKUP($F80,'(참고)타워 스텟 가치'!$B$2:$L$6,O$2,0)*$E80)</f>
        <v>0</v>
      </c>
      <c r="P80">
        <f>VLOOKUP($F80,'(참고)타워 스텟 가치'!$B$2:$L$6,P$2,0)+(VLOOKUP($F80,'(참고)타워 스텟 가치'!$B$2:$L$6,P$2,0)*$E80)</f>
        <v>5.1800000000000006</v>
      </c>
      <c r="Q80">
        <f>SUM('스테이지별 몬스터 스텟'!H80*'(참고)타워 스텟 가치'!$Q$17,'스테이지별 몬스터 스텟'!I80*'(참고)타워 스텟 가치'!$R$17,'스테이지별 몬스터 스텟'!J80*'(참고)타워 스텟 가치'!$S$17,'스테이지별 몬스터 스텟'!K80*'(참고)타워 스텟 가치'!$T$17,'스테이지별 몬스터 스텟'!L80*'(참고)타워 스텟 가치'!$U$17,'스테이지별 몬스터 스텟'!M80*'(참고)타워 스텟 가치'!$V$17,'스테이지별 몬스터 스텟'!N80*'(참고)타워 스텟 가치'!$W$17,'스테이지별 몬스터 스텟'!O80*'(참고)타워 스텟 가치'!$X$17,'스테이지별 몬스터 스텟'!P80*'(참고)타워 스텟 가치'!$Y$17)</f>
        <v>56091.630000000019</v>
      </c>
      <c r="R80">
        <v>1</v>
      </c>
      <c r="S80">
        <f>VLOOKUP($F80,'(참고)타워 스텟 가치'!$B$7:$L$11,S$2,0)+(VLOOKUP($F80,'(참고)타워 스텟 가치'!$B$7:$L$11,S$2,0)*$E80)</f>
        <v>18.500000000000004</v>
      </c>
      <c r="T80">
        <f>VLOOKUP($F80,'(참고)타워 스텟 가치'!$B$7:$L$11,T$2,0)+(VLOOKUP($F80,'(참고)타워 스텟 가치'!$B$7:$L$11,T$2,0)*$E80)</f>
        <v>33.300000000000004</v>
      </c>
      <c r="U80">
        <f>VLOOKUP($F80,'(참고)타워 스텟 가치'!$B$7:$L$11,U$2,0)+(VLOOKUP($F80,'(참고)타워 스텟 가치'!$B$7:$L$11,U$2,0)*$E80)</f>
        <v>37000.000000000007</v>
      </c>
      <c r="V80">
        <f>VLOOKUP($F80,'(참고)타워 스텟 가치'!$B$7:$L$11,V$2,0)+(VLOOKUP($F80,'(참고)타워 스텟 가치'!$B$7:$L$11,V$2,0)*$E80)</f>
        <v>222.00000000000003</v>
      </c>
      <c r="W80">
        <f>VLOOKUP($F80,'(참고)타워 스텟 가치'!$B$7:$L$11,W$2,0)+(VLOOKUP($F80,'(참고)타워 스텟 가치'!$B$7:$L$11,W$2,0)*$E80)</f>
        <v>3.7000000000000006</v>
      </c>
      <c r="X80">
        <f>VLOOKUP($F80,'(참고)타워 스텟 가치'!$B$7:$L$11,X$2,0)+(VLOOKUP($F80,'(참고)타워 스텟 가치'!$B$7:$L$11,X$2,0)*$E80)</f>
        <v>2.2200000000000002</v>
      </c>
      <c r="Y80">
        <f>VLOOKUP($F80,'(참고)타워 스텟 가치'!$B$7:$L$11,Y$2,0)+(VLOOKUP($F80,'(참고)타워 스텟 가치'!$B$7:$L$11,Y$2,0)*$E80)</f>
        <v>0</v>
      </c>
      <c r="Z80">
        <f>VLOOKUP($F80,'(참고)타워 스텟 가치'!$B$7:$L$11,Z$2,0)+(VLOOKUP($F80,'(참고)타워 스텟 가치'!$B$7:$L$11,Z$2,0)*$E80)</f>
        <v>0</v>
      </c>
      <c r="AA80">
        <f>VLOOKUP($F80,'(참고)타워 스텟 가치'!$B$7:$L$11,AA$2,0)+(VLOOKUP($F80,'(참고)타워 스텟 가치'!$B$7:$L$11,AA$2,0)*$E80)</f>
        <v>5.1800000000000006</v>
      </c>
      <c r="AB80">
        <f>SUM('스테이지별 몬스터 스텟'!S80*'(참고)타워 스텟 가치'!$Q$17,'스테이지별 몬스터 스텟'!T80*'(참고)타워 스텟 가치'!$R$17,'스테이지별 몬스터 스텟'!U80*'(참고)타워 스텟 가치'!$S$17,'스테이지별 몬스터 스텟'!V80*'(참고)타워 스텟 가치'!$T$17,'스테이지별 몬스터 스텟'!W80*'(참고)타워 스텟 가치'!$U$17,'스테이지별 몬스터 스텟'!X80*'(참고)타워 스텟 가치'!$V$17,'스테이지별 몬스터 스텟'!Y80*'(참고)타워 스텟 가치'!$W$17,'스테이지별 몬스터 스텟'!Z80*'(참고)타워 스텟 가치'!$X$17,'스테이지별 몬스터 스텟'!AA80*'(참고)타워 스텟 가치'!$Y$17)</f>
        <v>56050.930000000015</v>
      </c>
      <c r="AC80">
        <v>2</v>
      </c>
      <c r="AD80">
        <f>VLOOKUP($F80,'(참고)타워 스텟 가치'!$B$12:$L$16,AD$2,0)+(VLOOKUP($F80,'(참고)타워 스텟 가치'!$B$12:$L$16,AD$2,0)*$E80)</f>
        <v>18.500000000000004</v>
      </c>
      <c r="AE80">
        <f>VLOOKUP($F80,'(참고)타워 스텟 가치'!$B$12:$L$16,AE$2,0)+(VLOOKUP($F80,'(참고)타워 스텟 가치'!$B$12:$L$16,AE$2,0)*$E80)</f>
        <v>22.200000000000003</v>
      </c>
      <c r="AF80">
        <f>VLOOKUP($F80,'(참고)타워 스텟 가치'!$B$12:$L$16,AF$2,0)+(VLOOKUP($F80,'(참고)타워 스텟 가치'!$B$12:$L$16,AF$2,0)*$E80)</f>
        <v>37000.000000000007</v>
      </c>
      <c r="AG80">
        <f>VLOOKUP($F80,'(참고)타워 스텟 가치'!$B$12:$L$16,AG$2,0)+(VLOOKUP($F80,'(참고)타워 스텟 가치'!$B$12:$L$16,AG$2,0)*$E80)</f>
        <v>111.00000000000001</v>
      </c>
      <c r="AH80">
        <f>VLOOKUP($F80,'(참고)타워 스텟 가치'!$B$12:$L$16,AH$2,0)+(VLOOKUP($F80,'(참고)타워 스텟 가치'!$B$12:$L$16,AH$2,0)*$E80)</f>
        <v>3.7000000000000006</v>
      </c>
      <c r="AI80">
        <f>VLOOKUP($F80,'(참고)타워 스텟 가치'!$B$12:$L$16,AI$2,0)+(VLOOKUP($F80,'(참고)타워 스텟 가치'!$B$12:$L$16,AI$2,0)*$E80)</f>
        <v>2.2200000000000002</v>
      </c>
      <c r="AJ80">
        <f>VLOOKUP($F80,'(참고)타워 스텟 가치'!$B$12:$L$16,AJ$2,0)+(VLOOKUP($F80,'(참고)타워 스텟 가치'!$B$12:$L$16,AJ$2,0)*$E80)</f>
        <v>0</v>
      </c>
      <c r="AK80">
        <f>VLOOKUP($F80,'(참고)타워 스텟 가치'!$B$12:$L$16,AK$2,0)+(VLOOKUP($F80,'(참고)타워 스텟 가치'!$B$12:$L$16,AK$2,0)*$E80)</f>
        <v>0</v>
      </c>
      <c r="AL80">
        <f>VLOOKUP($F80,'(참고)타워 스텟 가치'!$B$12:$L$16,AL$2,0)+(VLOOKUP($F80,'(참고)타워 스텟 가치'!$B$12:$L$16,AL$2,0)*$E80)</f>
        <v>10.360000000000001</v>
      </c>
      <c r="AM80">
        <f>SUM('스테이지별 몬스터 스텟'!AD80*'(참고)타워 스텟 가치'!$Q$17,'스테이지별 몬스터 스텟'!AE80*'(참고)타워 스텟 가치'!$R$17,'스테이지별 몬스터 스텟'!AF80*'(참고)타워 스텟 가치'!$S$17,'스테이지별 몬스터 스텟'!AG80*'(참고)타워 스텟 가치'!$T$17,'스테이지별 몬스터 스텟'!AH80*'(참고)타워 스텟 가치'!$U$17,'스테이지별 몬스터 스텟'!AI80*'(참고)타워 스텟 가치'!$V$17,'스테이지별 몬스터 스텟'!AJ80*'(참고)타워 스텟 가치'!$W$17,'스테이지별 몬스터 스텟'!AK80*'(참고)타워 스텟 가치'!$X$17,'스테이지별 몬스터 스텟'!AL80*'(참고)타워 스텟 가치'!$Y$17)</f>
        <v>55822.640000000021</v>
      </c>
      <c r="AN80">
        <v>3</v>
      </c>
    </row>
    <row r="81" spans="3:40" x14ac:dyDescent="0.3">
      <c r="C81">
        <v>2</v>
      </c>
      <c r="D81">
        <f t="shared" si="5"/>
        <v>16</v>
      </c>
      <c r="E81" s="52">
        <f>VLOOKUP(D81,'스테이지별 난이도 설정'!B:C,2,0)</f>
        <v>6.4000000000000012</v>
      </c>
      <c r="F81" t="str">
        <f t="shared" si="6"/>
        <v>레어</v>
      </c>
      <c r="G81">
        <f t="shared" si="4"/>
        <v>6</v>
      </c>
      <c r="H81">
        <f>VLOOKUP($F81,'(참고)타워 스텟 가치'!$B$2:$L$6,H$2,0)+(VLOOKUP($F81,'(참고)타워 스텟 가치'!$B$2:$L$6,H$2,0)*$E81)</f>
        <v>83.250000000000014</v>
      </c>
      <c r="I81">
        <f>VLOOKUP($F81,'(참고)타워 스텟 가치'!$B$2:$L$6,I$2,0)+(VLOOKUP($F81,'(참고)타워 스텟 가치'!$B$2:$L$6,I$2,0)*$E81)</f>
        <v>16.650000000000002</v>
      </c>
      <c r="J81">
        <f>VLOOKUP($F81,'(참고)타워 스텟 가치'!$B$2:$L$6,J$2,0)+(VLOOKUP($F81,'(참고)타워 스텟 가치'!$B$2:$L$6,J$2,0)*$E81)</f>
        <v>37000.000000000007</v>
      </c>
      <c r="K81">
        <f>VLOOKUP($F81,'(참고)타워 스텟 가치'!$B$2:$L$6,K$2,0)+(VLOOKUP($F81,'(참고)타워 스텟 가치'!$B$2:$L$6,K$2,0)*$E81)</f>
        <v>333.00000000000006</v>
      </c>
      <c r="L81">
        <f>VLOOKUP($F81,'(참고)타워 스텟 가치'!$B$2:$L$6,L$2,0)+(VLOOKUP($F81,'(참고)타워 스텟 가치'!$B$2:$L$6,L$2,0)*$E81)</f>
        <v>5.5500000000000007</v>
      </c>
      <c r="M81">
        <f>VLOOKUP($F81,'(참고)타워 스텟 가치'!$B$2:$L$6,M$2,0)+(VLOOKUP($F81,'(참고)타워 스텟 가치'!$B$2:$L$6,M$2,0)*$E81)</f>
        <v>2.2200000000000002</v>
      </c>
      <c r="N81">
        <f>VLOOKUP($F81,'(참고)타워 스텟 가치'!$B$2:$L$6,N$2,0)+(VLOOKUP($F81,'(참고)타워 스텟 가치'!$B$2:$L$6,N$2,0)*$E81)</f>
        <v>0</v>
      </c>
      <c r="O81">
        <f>VLOOKUP($F81,'(참고)타워 스텟 가치'!$B$2:$L$6,O$2,0)+(VLOOKUP($F81,'(참고)타워 스텟 가치'!$B$2:$L$6,O$2,0)*$E81)</f>
        <v>0</v>
      </c>
      <c r="P81">
        <f>VLOOKUP($F81,'(참고)타워 스텟 가치'!$B$2:$L$6,P$2,0)+(VLOOKUP($F81,'(참고)타워 스텟 가치'!$B$2:$L$6,P$2,0)*$E81)</f>
        <v>5.1800000000000006</v>
      </c>
      <c r="Q81">
        <f>SUM('스테이지별 몬스터 스텟'!H81*'(참고)타워 스텟 가치'!$Q$17,'스테이지별 몬스터 스텟'!I81*'(참고)타워 스텟 가치'!$R$17,'스테이지별 몬스터 스텟'!J81*'(참고)타워 스텟 가치'!$S$17,'스테이지별 몬스터 스텟'!K81*'(참고)타워 스텟 가치'!$T$17,'스테이지별 몬스터 스텟'!L81*'(참고)타워 스텟 가치'!$U$17,'스테이지별 몬스터 스텟'!M81*'(참고)타워 스텟 가치'!$V$17,'스테이지별 몬스터 스텟'!N81*'(참고)타워 스텟 가치'!$W$17,'스테이지별 몬스터 스텟'!O81*'(참고)타워 스텟 가치'!$X$17,'스테이지별 몬스터 스텟'!P81*'(참고)타워 스텟 가치'!$Y$17)</f>
        <v>56381.155000000013</v>
      </c>
      <c r="R81">
        <v>1</v>
      </c>
      <c r="S81">
        <f>VLOOKUP($F81,'(참고)타워 스텟 가치'!$B$7:$L$11,S$2,0)+(VLOOKUP($F81,'(참고)타워 스텟 가치'!$B$7:$L$11,S$2,0)*$E81)</f>
        <v>27.750000000000004</v>
      </c>
      <c r="T81">
        <f>VLOOKUP($F81,'(참고)타워 스텟 가치'!$B$7:$L$11,T$2,0)+(VLOOKUP($F81,'(참고)타워 스텟 가치'!$B$7:$L$11,T$2,0)*$E81)</f>
        <v>49.95000000000001</v>
      </c>
      <c r="U81">
        <f>VLOOKUP($F81,'(참고)타워 스텟 가치'!$B$7:$L$11,U$2,0)+(VLOOKUP($F81,'(참고)타워 스텟 가치'!$B$7:$L$11,U$2,0)*$E81)</f>
        <v>37000.000000000007</v>
      </c>
      <c r="V81">
        <f>VLOOKUP($F81,'(참고)타워 스텟 가치'!$B$7:$L$11,V$2,0)+(VLOOKUP($F81,'(참고)타워 스텟 가치'!$B$7:$L$11,V$2,0)*$E81)</f>
        <v>333.00000000000006</v>
      </c>
      <c r="W81">
        <f>VLOOKUP($F81,'(참고)타워 스텟 가치'!$B$7:$L$11,W$2,0)+(VLOOKUP($F81,'(참고)타워 스텟 가치'!$B$7:$L$11,W$2,0)*$E81)</f>
        <v>5.5500000000000007</v>
      </c>
      <c r="X81">
        <f>VLOOKUP($F81,'(참고)타워 스텟 가치'!$B$7:$L$11,X$2,0)+(VLOOKUP($F81,'(참고)타워 스텟 가치'!$B$7:$L$11,X$2,0)*$E81)</f>
        <v>2.2200000000000002</v>
      </c>
      <c r="Y81">
        <f>VLOOKUP($F81,'(참고)타워 스텟 가치'!$B$7:$L$11,Y$2,0)+(VLOOKUP($F81,'(참고)타워 스텟 가치'!$B$7:$L$11,Y$2,0)*$E81)</f>
        <v>0</v>
      </c>
      <c r="Z81">
        <f>VLOOKUP($F81,'(참고)타워 스텟 가치'!$B$7:$L$11,Z$2,0)+(VLOOKUP($F81,'(참고)타워 스텟 가치'!$B$7:$L$11,Z$2,0)*$E81)</f>
        <v>0</v>
      </c>
      <c r="AA81">
        <f>VLOOKUP($F81,'(참고)타워 스텟 가치'!$B$7:$L$11,AA$2,0)+(VLOOKUP($F81,'(참고)타워 스텟 가치'!$B$7:$L$11,AA$2,0)*$E81)</f>
        <v>5.1800000000000006</v>
      </c>
      <c r="AB81">
        <f>SUM('스테이지별 몬스터 스텟'!S81*'(참고)타워 스텟 가치'!$Q$17,'스테이지별 몬스터 스텟'!T81*'(참고)타워 스텟 가치'!$R$17,'스테이지별 몬스터 스텟'!U81*'(참고)타워 스텟 가치'!$S$17,'스테이지별 몬스터 스텟'!V81*'(참고)타워 스텟 가치'!$T$17,'스테이지별 몬스터 스텟'!W81*'(참고)타워 스텟 가치'!$U$17,'스테이지별 몬스터 스텟'!X81*'(참고)타워 스텟 가치'!$V$17,'스테이지별 몬스터 스텟'!Y81*'(참고)타워 스텟 가치'!$W$17,'스테이지별 몬스터 스텟'!Z81*'(참고)타워 스텟 가치'!$X$17,'스테이지별 몬스터 스텟'!AA81*'(참고)타워 스텟 가치'!$Y$17)</f>
        <v>56320.105000000018</v>
      </c>
      <c r="AC81">
        <v>2</v>
      </c>
      <c r="AD81">
        <f>VLOOKUP($F81,'(참고)타워 스텟 가치'!$B$12:$L$16,AD$2,0)+(VLOOKUP($F81,'(참고)타워 스텟 가치'!$B$12:$L$16,AD$2,0)*$E81)</f>
        <v>27.750000000000004</v>
      </c>
      <c r="AE81">
        <f>VLOOKUP($F81,'(참고)타워 스텟 가치'!$B$12:$L$16,AE$2,0)+(VLOOKUP($F81,'(참고)타워 스텟 가치'!$B$12:$L$16,AE$2,0)*$E81)</f>
        <v>33.300000000000004</v>
      </c>
      <c r="AF81">
        <f>VLOOKUP($F81,'(참고)타워 스텟 가치'!$B$12:$L$16,AF$2,0)+(VLOOKUP($F81,'(참고)타워 스텟 가치'!$B$12:$L$16,AF$2,0)*$E81)</f>
        <v>37000.000000000007</v>
      </c>
      <c r="AG81">
        <f>VLOOKUP($F81,'(참고)타워 스텟 가치'!$B$12:$L$16,AG$2,0)+(VLOOKUP($F81,'(참고)타워 스텟 가치'!$B$12:$L$16,AG$2,0)*$E81)</f>
        <v>166.50000000000003</v>
      </c>
      <c r="AH81">
        <f>VLOOKUP($F81,'(참고)타워 스텟 가치'!$B$12:$L$16,AH$2,0)+(VLOOKUP($F81,'(참고)타워 스텟 가치'!$B$12:$L$16,AH$2,0)*$E81)</f>
        <v>5.5500000000000007</v>
      </c>
      <c r="AI81">
        <f>VLOOKUP($F81,'(참고)타워 스텟 가치'!$B$12:$L$16,AI$2,0)+(VLOOKUP($F81,'(참고)타워 스텟 가치'!$B$12:$L$16,AI$2,0)*$E81)</f>
        <v>2.2200000000000002</v>
      </c>
      <c r="AJ81">
        <f>VLOOKUP($F81,'(참고)타워 스텟 가치'!$B$12:$L$16,AJ$2,0)+(VLOOKUP($F81,'(참고)타워 스텟 가치'!$B$12:$L$16,AJ$2,0)*$E81)</f>
        <v>0</v>
      </c>
      <c r="AK81">
        <f>VLOOKUP($F81,'(참고)타워 스텟 가치'!$B$12:$L$16,AK$2,0)+(VLOOKUP($F81,'(참고)타워 스텟 가치'!$B$12:$L$16,AK$2,0)*$E81)</f>
        <v>0</v>
      </c>
      <c r="AL81">
        <f>VLOOKUP($F81,'(참고)타워 스텟 가치'!$B$12:$L$16,AL$2,0)+(VLOOKUP($F81,'(참고)타워 스텟 가치'!$B$12:$L$16,AL$2,0)*$E81)</f>
        <v>10.360000000000001</v>
      </c>
      <c r="AM81">
        <f>SUM('스테이지별 몬스터 스텟'!AD81*'(참고)타워 스텟 가치'!$Q$17,'스테이지별 몬스터 스텟'!AE81*'(참고)타워 스텟 가치'!$R$17,'스테이지별 몬스터 스텟'!AF81*'(참고)타워 스텟 가치'!$S$17,'스테이지별 몬스터 스텟'!AG81*'(참고)타워 스텟 가치'!$T$17,'스테이지별 몬스터 스텟'!AH81*'(참고)타워 스텟 가치'!$U$17,'스테이지별 몬스터 스텟'!AI81*'(참고)타워 스텟 가치'!$V$17,'스테이지별 몬스터 스텟'!AJ81*'(참고)타워 스텟 가치'!$W$17,'스테이지별 몬스터 스텟'!AK81*'(참고)타워 스텟 가치'!$X$17,'스테이지별 몬스터 스텟'!AL81*'(참고)타워 스텟 가치'!$Y$17)</f>
        <v>55972.490000000013</v>
      </c>
      <c r="AN81">
        <v>3</v>
      </c>
    </row>
    <row r="82" spans="3:40" x14ac:dyDescent="0.3">
      <c r="C82">
        <v>3</v>
      </c>
      <c r="D82">
        <f t="shared" si="5"/>
        <v>16</v>
      </c>
      <c r="E82" s="52">
        <f>VLOOKUP(D82,'스테이지별 난이도 설정'!B:C,2,0)</f>
        <v>6.4000000000000012</v>
      </c>
      <c r="F82" t="str">
        <f t="shared" si="6"/>
        <v>에픽</v>
      </c>
      <c r="G82">
        <f t="shared" si="4"/>
        <v>6</v>
      </c>
      <c r="H82">
        <f>VLOOKUP($F82,'(참고)타워 스텟 가치'!$B$2:$L$6,H$2,0)+(VLOOKUP($F82,'(참고)타워 스텟 가치'!$B$2:$L$6,H$2,0)*$E82)</f>
        <v>124.87500000000001</v>
      </c>
      <c r="I82">
        <f>VLOOKUP($F82,'(참고)타워 스텟 가치'!$B$2:$L$6,I$2,0)+(VLOOKUP($F82,'(참고)타워 스텟 가치'!$B$2:$L$6,I$2,0)*$E82)</f>
        <v>24.975000000000005</v>
      </c>
      <c r="J82">
        <f>VLOOKUP($F82,'(참고)타워 스텟 가치'!$B$2:$L$6,J$2,0)+(VLOOKUP($F82,'(참고)타워 스텟 가치'!$B$2:$L$6,J$2,0)*$E82)</f>
        <v>37000.000000000007</v>
      </c>
      <c r="K82">
        <f>VLOOKUP($F82,'(참고)타워 스텟 가치'!$B$2:$L$6,K$2,0)+(VLOOKUP($F82,'(참고)타워 스텟 가치'!$B$2:$L$6,K$2,0)*$E82)</f>
        <v>499.50000000000006</v>
      </c>
      <c r="L82">
        <f>VLOOKUP($F82,'(참고)타워 스텟 가치'!$B$2:$L$6,L$2,0)+(VLOOKUP($F82,'(참고)타워 스텟 가치'!$B$2:$L$6,L$2,0)*$E82)</f>
        <v>8.3250000000000011</v>
      </c>
      <c r="M82">
        <f>VLOOKUP($F82,'(참고)타워 스텟 가치'!$B$2:$L$6,M$2,0)+(VLOOKUP($F82,'(참고)타워 스텟 가치'!$B$2:$L$6,M$2,0)*$E82)</f>
        <v>2.2200000000000002</v>
      </c>
      <c r="N82">
        <f>VLOOKUP($F82,'(참고)타워 스텟 가치'!$B$2:$L$6,N$2,0)+(VLOOKUP($F82,'(참고)타워 스텟 가치'!$B$2:$L$6,N$2,0)*$E82)</f>
        <v>0</v>
      </c>
      <c r="O82">
        <f>VLOOKUP($F82,'(참고)타워 스텟 가치'!$B$2:$L$6,O$2,0)+(VLOOKUP($F82,'(참고)타워 스텟 가치'!$B$2:$L$6,O$2,0)*$E82)</f>
        <v>0</v>
      </c>
      <c r="P82">
        <f>VLOOKUP($F82,'(참고)타워 스텟 가치'!$B$2:$L$6,P$2,0)+(VLOOKUP($F82,'(참고)타워 스텟 가치'!$B$2:$L$6,P$2,0)*$E82)</f>
        <v>5.1800000000000006</v>
      </c>
      <c r="Q82">
        <f>SUM('스테이지별 몬스터 스텟'!H82*'(참고)타워 스텟 가치'!$Q$17,'스테이지별 몬스터 스텟'!I82*'(참고)타워 스텟 가치'!$R$17,'스테이지별 몬스터 스텟'!J82*'(참고)타워 스텟 가치'!$S$17,'스테이지별 몬스터 스텟'!K82*'(참고)타워 스텟 가치'!$T$17,'스테이지별 몬스터 스텟'!L82*'(참고)타워 스텟 가치'!$U$17,'스테이지별 몬스터 스텟'!M82*'(참고)타워 스텟 가치'!$V$17,'스테이지별 몬스터 스텟'!N82*'(참고)타워 스텟 가치'!$W$17,'스테이지별 몬스터 스텟'!O82*'(참고)타워 스텟 가치'!$X$17,'스테이지별 몬스터 스텟'!P82*'(참고)타워 스텟 가치'!$Y$17)</f>
        <v>56815.442500000019</v>
      </c>
      <c r="R82">
        <v>1</v>
      </c>
      <c r="S82">
        <f>VLOOKUP($F82,'(참고)타워 스텟 가치'!$B$7:$L$11,S$2,0)+(VLOOKUP($F82,'(참고)타워 스텟 가치'!$B$7:$L$11,S$2,0)*$E82)</f>
        <v>41.625000000000007</v>
      </c>
      <c r="T82">
        <f>VLOOKUP($F82,'(참고)타워 스텟 가치'!$B$7:$L$11,T$2,0)+(VLOOKUP($F82,'(참고)타워 스텟 가치'!$B$7:$L$11,T$2,0)*$E82)</f>
        <v>74.925000000000011</v>
      </c>
      <c r="U82">
        <f>VLOOKUP($F82,'(참고)타워 스텟 가치'!$B$7:$L$11,U$2,0)+(VLOOKUP($F82,'(참고)타워 스텟 가치'!$B$7:$L$11,U$2,0)*$E82)</f>
        <v>37000.000000000007</v>
      </c>
      <c r="V82">
        <f>VLOOKUP($F82,'(참고)타워 스텟 가치'!$B$7:$L$11,V$2,0)+(VLOOKUP($F82,'(참고)타워 스텟 가치'!$B$7:$L$11,V$2,0)*$E82)</f>
        <v>499.50000000000006</v>
      </c>
      <c r="W82">
        <f>VLOOKUP($F82,'(참고)타워 스텟 가치'!$B$7:$L$11,W$2,0)+(VLOOKUP($F82,'(참고)타워 스텟 가치'!$B$7:$L$11,W$2,0)*$E82)</f>
        <v>8.3250000000000011</v>
      </c>
      <c r="X82">
        <f>VLOOKUP($F82,'(참고)타워 스텟 가치'!$B$7:$L$11,X$2,0)+(VLOOKUP($F82,'(참고)타워 스텟 가치'!$B$7:$L$11,X$2,0)*$E82)</f>
        <v>2.2200000000000002</v>
      </c>
      <c r="Y82">
        <f>VLOOKUP($F82,'(참고)타워 스텟 가치'!$B$7:$L$11,Y$2,0)+(VLOOKUP($F82,'(참고)타워 스텟 가치'!$B$7:$L$11,Y$2,0)*$E82)</f>
        <v>0</v>
      </c>
      <c r="Z82">
        <f>VLOOKUP($F82,'(참고)타워 스텟 가치'!$B$7:$L$11,Z$2,0)+(VLOOKUP($F82,'(참고)타워 스텟 가치'!$B$7:$L$11,Z$2,0)*$E82)</f>
        <v>0</v>
      </c>
      <c r="AA82">
        <f>VLOOKUP($F82,'(참고)타워 스텟 가치'!$B$7:$L$11,AA$2,0)+(VLOOKUP($F82,'(참고)타워 스텟 가치'!$B$7:$L$11,AA$2,0)*$E82)</f>
        <v>5.1800000000000006</v>
      </c>
      <c r="AB82">
        <f>SUM('스테이지별 몬스터 스텟'!S82*'(참고)타워 스텟 가치'!$Q$17,'스테이지별 몬스터 스텟'!T82*'(참고)타워 스텟 가치'!$R$17,'스테이지별 몬스터 스텟'!U82*'(참고)타워 스텟 가치'!$S$17,'스테이지별 몬스터 스텟'!V82*'(참고)타워 스텟 가치'!$T$17,'스테이지별 몬스터 스텟'!W82*'(참고)타워 스텟 가치'!$U$17,'스테이지별 몬스터 스텟'!X82*'(참고)타워 스텟 가치'!$V$17,'스테이지별 몬스터 스텟'!Y82*'(참고)타워 스텟 가치'!$W$17,'스테이지별 몬스터 스텟'!Z82*'(참고)타워 스텟 가치'!$X$17,'스테이지별 몬스터 스텟'!AA82*'(참고)타워 스텟 가치'!$Y$17)</f>
        <v>56723.867500000015</v>
      </c>
      <c r="AC82">
        <v>2</v>
      </c>
      <c r="AD82">
        <f>VLOOKUP($F82,'(참고)타워 스텟 가치'!$B$12:$L$16,AD$2,0)+(VLOOKUP($F82,'(참고)타워 스텟 가치'!$B$12:$L$16,AD$2,0)*$E82)</f>
        <v>41.625000000000007</v>
      </c>
      <c r="AE82">
        <f>VLOOKUP($F82,'(참고)타워 스텟 가치'!$B$12:$L$16,AE$2,0)+(VLOOKUP($F82,'(참고)타워 스텟 가치'!$B$12:$L$16,AE$2,0)*$E82)</f>
        <v>49.95000000000001</v>
      </c>
      <c r="AF82">
        <f>VLOOKUP($F82,'(참고)타워 스텟 가치'!$B$12:$L$16,AF$2,0)+(VLOOKUP($F82,'(참고)타워 스텟 가치'!$B$12:$L$16,AF$2,0)*$E82)</f>
        <v>37000.000000000007</v>
      </c>
      <c r="AG82">
        <f>VLOOKUP($F82,'(참고)타워 스텟 가치'!$B$12:$L$16,AG$2,0)+(VLOOKUP($F82,'(참고)타워 스텟 가치'!$B$12:$L$16,AG$2,0)*$E82)</f>
        <v>249.75000000000003</v>
      </c>
      <c r="AH82">
        <f>VLOOKUP($F82,'(참고)타워 스텟 가치'!$B$12:$L$16,AH$2,0)+(VLOOKUP($F82,'(참고)타워 스텟 가치'!$B$12:$L$16,AH$2,0)*$E82)</f>
        <v>8.3250000000000011</v>
      </c>
      <c r="AI82">
        <f>VLOOKUP($F82,'(참고)타워 스텟 가치'!$B$12:$L$16,AI$2,0)+(VLOOKUP($F82,'(참고)타워 스텟 가치'!$B$12:$L$16,AI$2,0)*$E82)</f>
        <v>2.2200000000000002</v>
      </c>
      <c r="AJ82">
        <f>VLOOKUP($F82,'(참고)타워 스텟 가치'!$B$12:$L$16,AJ$2,0)+(VLOOKUP($F82,'(참고)타워 스텟 가치'!$B$12:$L$16,AJ$2,0)*$E82)</f>
        <v>0</v>
      </c>
      <c r="AK82">
        <f>VLOOKUP($F82,'(참고)타워 스텟 가치'!$B$12:$L$16,AK$2,0)+(VLOOKUP($F82,'(참고)타워 스텟 가치'!$B$12:$L$16,AK$2,0)*$E82)</f>
        <v>0</v>
      </c>
      <c r="AL82">
        <f>VLOOKUP($F82,'(참고)타워 스텟 가치'!$B$12:$L$16,AL$2,0)+(VLOOKUP($F82,'(참고)타워 스텟 가치'!$B$12:$L$16,AL$2,0)*$E82)</f>
        <v>10.360000000000001</v>
      </c>
      <c r="AM82">
        <f>SUM('스테이지별 몬스터 스텟'!AD82*'(참고)타워 스텟 가치'!$Q$17,'스테이지별 몬스터 스텟'!AE82*'(참고)타워 스텟 가치'!$R$17,'스테이지별 몬스터 스텟'!AF82*'(참고)타워 스텟 가치'!$S$17,'스테이지별 몬스터 스텟'!AG82*'(참고)타워 스텟 가치'!$T$17,'스테이지별 몬스터 스텟'!AH82*'(참고)타워 스텟 가치'!$U$17,'스테이지별 몬스터 스텟'!AI82*'(참고)타워 스텟 가치'!$V$17,'스테이지별 몬스터 스텟'!AJ82*'(참고)타워 스텟 가치'!$W$17,'스테이지별 몬스터 스텟'!AK82*'(참고)타워 스텟 가치'!$X$17,'스테이지별 몬스터 스텟'!AL82*'(참고)타워 스텟 가치'!$Y$17)</f>
        <v>56197.265000000021</v>
      </c>
      <c r="AN82">
        <v>3</v>
      </c>
    </row>
    <row r="83" spans="3:40" x14ac:dyDescent="0.3">
      <c r="C83">
        <v>4</v>
      </c>
      <c r="D83">
        <f t="shared" si="5"/>
        <v>16</v>
      </c>
      <c r="E83" s="52">
        <f>VLOOKUP(D83,'스테이지별 난이도 설정'!B:C,2,0)</f>
        <v>6.4000000000000012</v>
      </c>
      <c r="F83" t="str">
        <f t="shared" si="6"/>
        <v>유니크</v>
      </c>
      <c r="G83">
        <f t="shared" si="4"/>
        <v>6</v>
      </c>
      <c r="H83">
        <f>VLOOKUP($F83,'(참고)타워 스텟 가치'!$B$2:$L$6,H$2,0)+(VLOOKUP($F83,'(참고)타워 스텟 가치'!$B$2:$L$6,H$2,0)*$E83)</f>
        <v>187.31250000000003</v>
      </c>
      <c r="I83">
        <f>VLOOKUP($F83,'(참고)타워 스텟 가치'!$B$2:$L$6,I$2,0)+(VLOOKUP($F83,'(참고)타워 스텟 가치'!$B$2:$L$6,I$2,0)*$E83)</f>
        <v>37.462500000000006</v>
      </c>
      <c r="J83">
        <f>VLOOKUP($F83,'(참고)타워 스텟 가치'!$B$2:$L$6,J$2,0)+(VLOOKUP($F83,'(참고)타워 스텟 가치'!$B$2:$L$6,J$2,0)*$E83)</f>
        <v>37000.000000000007</v>
      </c>
      <c r="K83">
        <f>VLOOKUP($F83,'(참고)타워 스텟 가치'!$B$2:$L$6,K$2,0)+(VLOOKUP($F83,'(참고)타워 스텟 가치'!$B$2:$L$6,K$2,0)*$E83)</f>
        <v>749.25000000000011</v>
      </c>
      <c r="L83">
        <f>VLOOKUP($F83,'(참고)타워 스텟 가치'!$B$2:$L$6,L$2,0)+(VLOOKUP($F83,'(참고)타워 스텟 가치'!$B$2:$L$6,L$2,0)*$E83)</f>
        <v>12.487500000000002</v>
      </c>
      <c r="M83">
        <f>VLOOKUP($F83,'(참고)타워 스텟 가치'!$B$2:$L$6,M$2,0)+(VLOOKUP($F83,'(참고)타워 스텟 가치'!$B$2:$L$6,M$2,0)*$E83)</f>
        <v>2.2200000000000002</v>
      </c>
      <c r="N83">
        <f>VLOOKUP($F83,'(참고)타워 스텟 가치'!$B$2:$L$6,N$2,0)+(VLOOKUP($F83,'(참고)타워 스텟 가치'!$B$2:$L$6,N$2,0)*$E83)</f>
        <v>0</v>
      </c>
      <c r="O83">
        <f>VLOOKUP($F83,'(참고)타워 스텟 가치'!$B$2:$L$6,O$2,0)+(VLOOKUP($F83,'(참고)타워 스텟 가치'!$B$2:$L$6,O$2,0)*$E83)</f>
        <v>0</v>
      </c>
      <c r="P83">
        <f>VLOOKUP($F83,'(참고)타워 스텟 가치'!$B$2:$L$6,P$2,0)+(VLOOKUP($F83,'(참고)타워 스텟 가치'!$B$2:$L$6,P$2,0)*$E83)</f>
        <v>7.4000000000000012</v>
      </c>
      <c r="Q83">
        <f>SUM('스테이지별 몬스터 스텟'!H83*'(참고)타워 스텟 가치'!$Q$17,'스테이지별 몬스터 스텟'!I83*'(참고)타워 스텟 가치'!$R$17,'스테이지별 몬스터 스텟'!J83*'(참고)타워 스텟 가치'!$S$17,'스테이지별 몬스터 스텟'!K83*'(참고)타워 스텟 가치'!$T$17,'스테이지별 몬스터 스텟'!L83*'(참고)타워 스텟 가치'!$U$17,'스테이지별 몬스터 스텟'!M83*'(참고)타워 스텟 가치'!$V$17,'스테이지별 몬스터 스텟'!N83*'(참고)타워 스텟 가치'!$W$17,'스테이지별 몬스터 스텟'!O83*'(참고)타워 스텟 가치'!$X$17,'스테이지별 몬스터 스텟'!P83*'(참고)타워 스텟 가치'!$Y$17)</f>
        <v>57471.313750000016</v>
      </c>
      <c r="R83">
        <v>1</v>
      </c>
      <c r="S83">
        <f>VLOOKUP($F83,'(참고)타워 스텟 가치'!$B$7:$L$11,S$2,0)+(VLOOKUP($F83,'(참고)타워 스텟 가치'!$B$7:$L$11,S$2,0)*$E83)</f>
        <v>62.437500000000007</v>
      </c>
      <c r="T83">
        <f>VLOOKUP($F83,'(참고)타워 스텟 가치'!$B$7:$L$11,T$2,0)+(VLOOKUP($F83,'(참고)타워 스텟 가치'!$B$7:$L$11,T$2,0)*$E83)</f>
        <v>112.38750000000002</v>
      </c>
      <c r="U83">
        <f>VLOOKUP($F83,'(참고)타워 스텟 가치'!$B$7:$L$11,U$2,0)+(VLOOKUP($F83,'(참고)타워 스텟 가치'!$B$7:$L$11,U$2,0)*$E83)</f>
        <v>37000.000000000007</v>
      </c>
      <c r="V83">
        <f>VLOOKUP($F83,'(참고)타워 스텟 가치'!$B$7:$L$11,V$2,0)+(VLOOKUP($F83,'(참고)타워 스텟 가치'!$B$7:$L$11,V$2,0)*$E83)</f>
        <v>749.25000000000011</v>
      </c>
      <c r="W83">
        <f>VLOOKUP($F83,'(참고)타워 스텟 가치'!$B$7:$L$11,W$2,0)+(VLOOKUP($F83,'(참고)타워 스텟 가치'!$B$7:$L$11,W$2,0)*$E83)</f>
        <v>12.487500000000002</v>
      </c>
      <c r="X83">
        <f>VLOOKUP($F83,'(참고)타워 스텟 가치'!$B$7:$L$11,X$2,0)+(VLOOKUP($F83,'(참고)타워 스텟 가치'!$B$7:$L$11,X$2,0)*$E83)</f>
        <v>2.2200000000000002</v>
      </c>
      <c r="Y83">
        <f>VLOOKUP($F83,'(참고)타워 스텟 가치'!$B$7:$L$11,Y$2,0)+(VLOOKUP($F83,'(참고)타워 스텟 가치'!$B$7:$L$11,Y$2,0)*$E83)</f>
        <v>0</v>
      </c>
      <c r="Z83">
        <f>VLOOKUP($F83,'(참고)타워 스텟 가치'!$B$7:$L$11,Z$2,0)+(VLOOKUP($F83,'(참고)타워 스텟 가치'!$B$7:$L$11,Z$2,0)*$E83)</f>
        <v>0</v>
      </c>
      <c r="AA83">
        <f>VLOOKUP($F83,'(참고)타워 스텟 가치'!$B$7:$L$11,AA$2,0)+(VLOOKUP($F83,'(참고)타워 스텟 가치'!$B$7:$L$11,AA$2,0)*$E83)</f>
        <v>7.4000000000000012</v>
      </c>
      <c r="AB83">
        <f>SUM('스테이지별 몬스터 스텟'!S83*'(참고)타워 스텟 가치'!$Q$17,'스테이지별 몬스터 스텟'!T83*'(참고)타워 스텟 가치'!$R$17,'스테이지별 몬스터 스텟'!U83*'(참고)타워 스텟 가치'!$S$17,'스테이지별 몬스터 스텟'!V83*'(참고)타워 스텟 가치'!$T$17,'스테이지별 몬스터 스텟'!W83*'(참고)타워 스텟 가치'!$U$17,'스테이지별 몬스터 스텟'!X83*'(참고)타워 스텟 가치'!$V$17,'스테이지별 몬스터 스텟'!Y83*'(참고)타워 스텟 가치'!$W$17,'스테이지별 몬스터 스텟'!Z83*'(참고)타워 스텟 가치'!$X$17,'스테이지별 몬스터 스텟'!AA83*'(참고)타워 스텟 가치'!$Y$17)</f>
        <v>57333.95125000002</v>
      </c>
      <c r="AC83">
        <v>2</v>
      </c>
      <c r="AD83">
        <f>VLOOKUP($F83,'(참고)타워 스텟 가치'!$B$12:$L$16,AD$2,0)+(VLOOKUP($F83,'(참고)타워 스텟 가치'!$B$12:$L$16,AD$2,0)*$E83)</f>
        <v>62.437500000000007</v>
      </c>
      <c r="AE83">
        <f>VLOOKUP($F83,'(참고)타워 스텟 가치'!$B$12:$L$16,AE$2,0)+(VLOOKUP($F83,'(참고)타워 스텟 가치'!$B$12:$L$16,AE$2,0)*$E83)</f>
        <v>74.925000000000011</v>
      </c>
      <c r="AF83">
        <f>VLOOKUP($F83,'(참고)타워 스텟 가치'!$B$12:$L$16,AF$2,0)+(VLOOKUP($F83,'(참고)타워 스텟 가치'!$B$12:$L$16,AF$2,0)*$E83)</f>
        <v>37000.000000000007</v>
      </c>
      <c r="AG83">
        <f>VLOOKUP($F83,'(참고)타워 스텟 가치'!$B$12:$L$16,AG$2,0)+(VLOOKUP($F83,'(참고)타워 스텟 가치'!$B$12:$L$16,AG$2,0)*$E83)</f>
        <v>374.62500000000006</v>
      </c>
      <c r="AH83">
        <f>VLOOKUP($F83,'(참고)타워 스텟 가치'!$B$12:$L$16,AH$2,0)+(VLOOKUP($F83,'(참고)타워 스텟 가치'!$B$12:$L$16,AH$2,0)*$E83)</f>
        <v>12.487500000000002</v>
      </c>
      <c r="AI83">
        <f>VLOOKUP($F83,'(참고)타워 스텟 가치'!$B$12:$L$16,AI$2,0)+(VLOOKUP($F83,'(참고)타워 스텟 가치'!$B$12:$L$16,AI$2,0)*$E83)</f>
        <v>2.2200000000000002</v>
      </c>
      <c r="AJ83">
        <f>VLOOKUP($F83,'(참고)타워 스텟 가치'!$B$12:$L$16,AJ$2,0)+(VLOOKUP($F83,'(참고)타워 스텟 가치'!$B$12:$L$16,AJ$2,0)*$E83)</f>
        <v>0</v>
      </c>
      <c r="AK83">
        <f>VLOOKUP($F83,'(참고)타워 스텟 가치'!$B$12:$L$16,AK$2,0)+(VLOOKUP($F83,'(참고)타워 스텟 가치'!$B$12:$L$16,AK$2,0)*$E83)</f>
        <v>0</v>
      </c>
      <c r="AL83">
        <f>VLOOKUP($F83,'(참고)타워 스텟 가치'!$B$12:$L$16,AL$2,0)+(VLOOKUP($F83,'(참고)타워 스텟 가치'!$B$12:$L$16,AL$2,0)*$E83)</f>
        <v>14.800000000000002</v>
      </c>
      <c r="AM83">
        <f>SUM('스테이지별 몬스터 스텟'!AD83*'(참고)타워 스텟 가치'!$Q$17,'스테이지별 몬스터 스텟'!AE83*'(참고)타워 스텟 가치'!$R$17,'스테이지별 몬스터 스텟'!AF83*'(참고)타워 스텟 가치'!$S$17,'스테이지별 몬스터 스텟'!AG83*'(참고)타워 스텟 가치'!$T$17,'스테이지별 몬스터 스텟'!AH83*'(참고)타워 스텟 가치'!$U$17,'스테이지별 몬스터 스텟'!AI83*'(참고)타워 스텟 가치'!$V$17,'스테이지별 몬스터 스텟'!AJ83*'(참고)타워 스텟 가치'!$W$17,'스테이지별 몬스터 스텟'!AK83*'(참고)타워 스텟 가치'!$X$17,'스테이지별 몬스터 스텟'!AL83*'(참고)타워 스텟 가치'!$Y$17)</f>
        <v>56543.30750000001</v>
      </c>
      <c r="AN83">
        <v>3</v>
      </c>
    </row>
    <row r="84" spans="3:40" x14ac:dyDescent="0.3">
      <c r="C84">
        <v>5</v>
      </c>
      <c r="D84">
        <f t="shared" si="5"/>
        <v>16</v>
      </c>
      <c r="E84" s="52">
        <f>VLOOKUP(D84,'스테이지별 난이도 설정'!B:C,2,0)</f>
        <v>6.4000000000000012</v>
      </c>
      <c r="F84" t="str">
        <f t="shared" si="6"/>
        <v>스페셜</v>
      </c>
      <c r="G84">
        <f t="shared" si="4"/>
        <v>6</v>
      </c>
      <c r="H84">
        <f>VLOOKUP($F84,'(참고)타워 스텟 가치'!$B$2:$L$6,H$2,0)+(VLOOKUP($F84,'(참고)타워 스텟 가치'!$B$2:$L$6,H$2,0)*$E84)</f>
        <v>280.96875000000006</v>
      </c>
      <c r="I84">
        <f>VLOOKUP($F84,'(참고)타워 스텟 가치'!$B$2:$L$6,I$2,0)+(VLOOKUP($F84,'(참고)타워 스텟 가치'!$B$2:$L$6,I$2,0)*$E84)</f>
        <v>56.193750000000009</v>
      </c>
      <c r="J84">
        <f>VLOOKUP($F84,'(참고)타워 스텟 가치'!$B$2:$L$6,J$2,0)+(VLOOKUP($F84,'(참고)타워 스텟 가치'!$B$2:$L$6,J$2,0)*$E84)</f>
        <v>37000.000000000007</v>
      </c>
      <c r="K84">
        <f>VLOOKUP($F84,'(참고)타워 스텟 가치'!$B$2:$L$6,K$2,0)+(VLOOKUP($F84,'(참고)타워 스텟 가치'!$B$2:$L$6,K$2,0)*$E84)</f>
        <v>1123.8750000000002</v>
      </c>
      <c r="L84">
        <f>VLOOKUP($F84,'(참고)타워 스텟 가치'!$B$2:$L$6,L$2,0)+(VLOOKUP($F84,'(참고)타워 스텟 가치'!$B$2:$L$6,L$2,0)*$E84)</f>
        <v>18.731250000000003</v>
      </c>
      <c r="M84">
        <f>VLOOKUP($F84,'(참고)타워 스텟 가치'!$B$2:$L$6,M$2,0)+(VLOOKUP($F84,'(참고)타워 스텟 가치'!$B$2:$L$6,M$2,0)*$E84)</f>
        <v>2.2200000000000002</v>
      </c>
      <c r="N84">
        <f>VLOOKUP($F84,'(참고)타워 스텟 가치'!$B$2:$L$6,N$2,0)+(VLOOKUP($F84,'(참고)타워 스텟 가치'!$B$2:$L$6,N$2,0)*$E84)</f>
        <v>0</v>
      </c>
      <c r="O84">
        <f>VLOOKUP($F84,'(참고)타워 스텟 가치'!$B$2:$L$6,O$2,0)+(VLOOKUP($F84,'(참고)타워 스텟 가치'!$B$2:$L$6,O$2,0)*$E84)</f>
        <v>0</v>
      </c>
      <c r="P84">
        <f>VLOOKUP($F84,'(참고)타워 스텟 가치'!$B$2:$L$6,P$2,0)+(VLOOKUP($F84,'(참고)타워 스텟 가치'!$B$2:$L$6,P$2,0)*$E84)</f>
        <v>7.4000000000000012</v>
      </c>
      <c r="Q84">
        <f>SUM('스테이지별 몬스터 스텟'!H84*'(참고)타워 스텟 가치'!$Q$17,'스테이지별 몬스터 스텟'!I84*'(참고)타워 스텟 가치'!$R$17,'스테이지별 몬스터 스텟'!J84*'(참고)타워 스텟 가치'!$S$17,'스테이지별 몬스터 스텟'!K84*'(참고)타워 스텟 가치'!$T$17,'스테이지별 몬스터 스텟'!L84*'(참고)타워 스텟 가치'!$U$17,'스테이지별 몬스터 스텟'!M84*'(참고)타워 스텟 가치'!$V$17,'스테이지별 몬스터 스텟'!N84*'(참고)타워 스텟 가치'!$W$17,'스테이지별 몬스터 스텟'!O84*'(참고)타워 스텟 가치'!$X$17,'스테이지별 몬스터 스텟'!P84*'(참고)타워 스텟 가치'!$Y$17)</f>
        <v>58448.460625000022</v>
      </c>
      <c r="R84">
        <v>1</v>
      </c>
      <c r="S84">
        <f>VLOOKUP($F84,'(참고)타워 스텟 가치'!$B$7:$L$11,S$2,0)+(VLOOKUP($F84,'(참고)타워 스텟 가치'!$B$7:$L$11,S$2,0)*$E84)</f>
        <v>93.656250000000014</v>
      </c>
      <c r="T84">
        <f>VLOOKUP($F84,'(참고)타워 스텟 가치'!$B$7:$L$11,T$2,0)+(VLOOKUP($F84,'(참고)타워 스텟 가치'!$B$7:$L$11,T$2,0)*$E84)</f>
        <v>168.58125000000004</v>
      </c>
      <c r="U84">
        <f>VLOOKUP($F84,'(참고)타워 스텟 가치'!$B$7:$L$11,U$2,0)+(VLOOKUP($F84,'(참고)타워 스텟 가치'!$B$7:$L$11,U$2,0)*$E84)</f>
        <v>37000.000000000007</v>
      </c>
      <c r="V84">
        <f>VLOOKUP($F84,'(참고)타워 스텟 가치'!$B$7:$L$11,V$2,0)+(VLOOKUP($F84,'(참고)타워 스텟 가치'!$B$7:$L$11,V$2,0)*$E84)</f>
        <v>1123.8750000000002</v>
      </c>
      <c r="W84">
        <f>VLOOKUP($F84,'(참고)타워 스텟 가치'!$B$7:$L$11,W$2,0)+(VLOOKUP($F84,'(참고)타워 스텟 가치'!$B$7:$L$11,W$2,0)*$E84)</f>
        <v>18.731250000000003</v>
      </c>
      <c r="X84">
        <f>VLOOKUP($F84,'(참고)타워 스텟 가치'!$B$7:$L$11,X$2,0)+(VLOOKUP($F84,'(참고)타워 스텟 가치'!$B$7:$L$11,X$2,0)*$E84)</f>
        <v>2.2200000000000002</v>
      </c>
      <c r="Y84">
        <f>VLOOKUP($F84,'(참고)타워 스텟 가치'!$B$7:$L$11,Y$2,0)+(VLOOKUP($F84,'(참고)타워 스텟 가치'!$B$7:$L$11,Y$2,0)*$E84)</f>
        <v>0</v>
      </c>
      <c r="Z84">
        <f>VLOOKUP($F84,'(참고)타워 스텟 가치'!$B$7:$L$11,Z$2,0)+(VLOOKUP($F84,'(참고)타워 스텟 가치'!$B$7:$L$11,Z$2,0)*$E84)</f>
        <v>0</v>
      </c>
      <c r="AA84">
        <f>VLOOKUP($F84,'(참고)타워 스텟 가치'!$B$7:$L$11,AA$2,0)+(VLOOKUP($F84,'(참고)타워 스텟 가치'!$B$7:$L$11,AA$2,0)*$E84)</f>
        <v>7.4000000000000012</v>
      </c>
      <c r="AB84">
        <f>SUM('스테이지별 몬스터 스텟'!S84*'(참고)타워 스텟 가치'!$Q$17,'스테이지별 몬스터 스텟'!T84*'(참고)타워 스텟 가치'!$R$17,'스테이지별 몬스터 스텟'!U84*'(참고)타워 스텟 가치'!$S$17,'스테이지별 몬스터 스텟'!V84*'(참고)타워 스텟 가치'!$T$17,'스테이지별 몬스터 스텟'!W84*'(참고)타워 스텟 가치'!$U$17,'스테이지별 몬스터 스텟'!X84*'(참고)타워 스텟 가치'!$V$17,'스테이지별 몬스터 스텟'!Y84*'(참고)타워 스텟 가치'!$W$17,'스테이지별 몬스터 스텟'!Z84*'(참고)타워 스텟 가치'!$X$17,'스테이지별 몬스터 스텟'!AA84*'(참고)타워 스텟 가치'!$Y$17)</f>
        <v>58242.416875000017</v>
      </c>
      <c r="AC84">
        <v>2</v>
      </c>
      <c r="AD84">
        <f>VLOOKUP($F84,'(참고)타워 스텟 가치'!$B$12:$L$16,AD$2,0)+(VLOOKUP($F84,'(참고)타워 스텟 가치'!$B$12:$L$16,AD$2,0)*$E84)</f>
        <v>93.656250000000014</v>
      </c>
      <c r="AE84">
        <f>VLOOKUP($F84,'(참고)타워 스텟 가치'!$B$12:$L$16,AE$2,0)+(VLOOKUP($F84,'(참고)타워 스텟 가치'!$B$12:$L$16,AE$2,0)*$E84)</f>
        <v>112.38750000000002</v>
      </c>
      <c r="AF84">
        <f>VLOOKUP($F84,'(참고)타워 스텟 가치'!$B$12:$L$16,AF$2,0)+(VLOOKUP($F84,'(참고)타워 스텟 가치'!$B$12:$L$16,AF$2,0)*$E84)</f>
        <v>37000.000000000007</v>
      </c>
      <c r="AG84">
        <f>VLOOKUP($F84,'(참고)타워 스텟 가치'!$B$12:$L$16,AG$2,0)+(VLOOKUP($F84,'(참고)타워 스텟 가치'!$B$12:$L$16,AG$2,0)*$E84)</f>
        <v>561.93750000000011</v>
      </c>
      <c r="AH84">
        <f>VLOOKUP($F84,'(참고)타워 스텟 가치'!$B$12:$L$16,AH$2,0)+(VLOOKUP($F84,'(참고)타워 스텟 가치'!$B$12:$L$16,AH$2,0)*$E84)</f>
        <v>18.731250000000003</v>
      </c>
      <c r="AI84">
        <f>VLOOKUP($F84,'(참고)타워 스텟 가치'!$B$12:$L$16,AI$2,0)+(VLOOKUP($F84,'(참고)타워 스텟 가치'!$B$12:$L$16,AI$2,0)*$E84)</f>
        <v>2.2200000000000002</v>
      </c>
      <c r="AJ84">
        <f>VLOOKUP($F84,'(참고)타워 스텟 가치'!$B$12:$L$16,AJ$2,0)+(VLOOKUP($F84,'(참고)타워 스텟 가치'!$B$12:$L$16,AJ$2,0)*$E84)</f>
        <v>0</v>
      </c>
      <c r="AK84">
        <f>VLOOKUP($F84,'(참고)타워 스텟 가치'!$B$12:$L$16,AK$2,0)+(VLOOKUP($F84,'(참고)타워 스텟 가치'!$B$12:$L$16,AK$2,0)*$E84)</f>
        <v>0</v>
      </c>
      <c r="AL84">
        <f>VLOOKUP($F84,'(참고)타워 스텟 가치'!$B$12:$L$16,AL$2,0)+(VLOOKUP($F84,'(참고)타워 스텟 가치'!$B$12:$L$16,AL$2,0)*$E84)</f>
        <v>14.800000000000002</v>
      </c>
      <c r="AM84">
        <f>SUM('스테이지별 몬스터 스텟'!AD84*'(참고)타워 스텟 가치'!$Q$17,'스테이지별 몬스터 스텟'!AE84*'(참고)타워 스텟 가치'!$R$17,'스테이지별 몬스터 스텟'!AF84*'(참고)타워 스텟 가치'!$S$17,'스테이지별 몬스터 스텟'!AG84*'(참고)타워 스텟 가치'!$T$17,'스테이지별 몬스터 스텟'!AH84*'(참고)타워 스텟 가치'!$U$17,'스테이지별 몬스터 스텟'!AI84*'(참고)타워 스텟 가치'!$V$17,'스테이지별 몬스터 스텟'!AJ84*'(참고)타워 스텟 가치'!$W$17,'스테이지별 몬스터 스텟'!AK84*'(참고)타워 스텟 가치'!$X$17,'스테이지별 몬스터 스텟'!AL84*'(참고)타워 스텟 가치'!$Y$17)</f>
        <v>57049.051250000019</v>
      </c>
      <c r="AN84">
        <v>3</v>
      </c>
    </row>
    <row r="85" spans="3:40" x14ac:dyDescent="0.3">
      <c r="C85">
        <v>1</v>
      </c>
      <c r="D85">
        <f t="shared" si="5"/>
        <v>17</v>
      </c>
      <c r="E85" s="52">
        <f>VLOOKUP(D85,'스테이지별 난이도 설정'!B:C,2,0)</f>
        <v>6.8000000000000016</v>
      </c>
      <c r="F85" t="str">
        <f t="shared" si="6"/>
        <v>일반</v>
      </c>
      <c r="G85">
        <f t="shared" si="4"/>
        <v>6</v>
      </c>
      <c r="H85">
        <f>VLOOKUP($F85,'(참고)타워 스텟 가치'!$B$2:$L$6,H$2,0)+(VLOOKUP($F85,'(참고)타워 스텟 가치'!$B$2:$L$6,H$2,0)*$E85)</f>
        <v>58.500000000000014</v>
      </c>
      <c r="I85">
        <f>VLOOKUP($F85,'(참고)타워 스텟 가치'!$B$2:$L$6,I$2,0)+(VLOOKUP($F85,'(참고)타워 스텟 가치'!$B$2:$L$6,I$2,0)*$E85)</f>
        <v>11.700000000000003</v>
      </c>
      <c r="J85">
        <f>VLOOKUP($F85,'(참고)타워 스텟 가치'!$B$2:$L$6,J$2,0)+(VLOOKUP($F85,'(참고)타워 스텟 가치'!$B$2:$L$6,J$2,0)*$E85)</f>
        <v>39000.000000000007</v>
      </c>
      <c r="K85">
        <f>VLOOKUP($F85,'(참고)타워 스텟 가치'!$B$2:$L$6,K$2,0)+(VLOOKUP($F85,'(참고)타워 스텟 가치'!$B$2:$L$6,K$2,0)*$E85)</f>
        <v>234.00000000000006</v>
      </c>
      <c r="L85">
        <f>VLOOKUP($F85,'(참고)타워 스텟 가치'!$B$2:$L$6,L$2,0)+(VLOOKUP($F85,'(참고)타워 스텟 가치'!$B$2:$L$6,L$2,0)*$E85)</f>
        <v>3.9000000000000008</v>
      </c>
      <c r="M85">
        <f>VLOOKUP($F85,'(참고)타워 스텟 가치'!$B$2:$L$6,M$2,0)+(VLOOKUP($F85,'(참고)타워 스텟 가치'!$B$2:$L$6,M$2,0)*$E85)</f>
        <v>2.3400000000000003</v>
      </c>
      <c r="N85">
        <f>VLOOKUP($F85,'(참고)타워 스텟 가치'!$B$2:$L$6,N$2,0)+(VLOOKUP($F85,'(참고)타워 스텟 가치'!$B$2:$L$6,N$2,0)*$E85)</f>
        <v>0</v>
      </c>
      <c r="O85">
        <f>VLOOKUP($F85,'(참고)타워 스텟 가치'!$B$2:$L$6,O$2,0)+(VLOOKUP($F85,'(참고)타워 스텟 가치'!$B$2:$L$6,O$2,0)*$E85)</f>
        <v>0</v>
      </c>
      <c r="P85">
        <f>VLOOKUP($F85,'(참고)타워 스텟 가치'!$B$2:$L$6,P$2,0)+(VLOOKUP($F85,'(참고)타워 스텟 가치'!$B$2:$L$6,P$2,0)*$E85)</f>
        <v>5.4600000000000009</v>
      </c>
      <c r="Q85">
        <f>SUM('스테이지별 몬스터 스텟'!H85*'(참고)타워 스텟 가치'!$Q$17,'스테이지별 몬스터 스텟'!I85*'(참고)타워 스텟 가치'!$R$17,'스테이지별 몬스터 스텟'!J85*'(참고)타워 스텟 가치'!$S$17,'스테이지별 몬스터 스텟'!K85*'(참고)타워 스텟 가치'!$T$17,'스테이지별 몬스터 스텟'!L85*'(참고)타워 스텟 가치'!$U$17,'스테이지별 몬스터 스텟'!M85*'(참고)타워 스텟 가치'!$V$17,'스테이지별 몬스터 스텟'!N85*'(참고)타워 스텟 가치'!$W$17,'스테이지별 몬스터 스텟'!O85*'(참고)타워 스텟 가치'!$X$17,'스테이지별 몬스터 스텟'!P85*'(참고)타워 스텟 가치'!$Y$17)</f>
        <v>59123.610000000015</v>
      </c>
      <c r="R85">
        <v>1</v>
      </c>
      <c r="S85">
        <f>VLOOKUP($F85,'(참고)타워 스텟 가치'!$B$7:$L$11,S$2,0)+(VLOOKUP($F85,'(참고)타워 스텟 가치'!$B$7:$L$11,S$2,0)*$E85)</f>
        <v>19.500000000000004</v>
      </c>
      <c r="T85">
        <f>VLOOKUP($F85,'(참고)타워 스텟 가치'!$B$7:$L$11,T$2,0)+(VLOOKUP($F85,'(참고)타워 스텟 가치'!$B$7:$L$11,T$2,0)*$E85)</f>
        <v>35.100000000000009</v>
      </c>
      <c r="U85">
        <f>VLOOKUP($F85,'(참고)타워 스텟 가치'!$B$7:$L$11,U$2,0)+(VLOOKUP($F85,'(참고)타워 스텟 가치'!$B$7:$L$11,U$2,0)*$E85)</f>
        <v>39000.000000000007</v>
      </c>
      <c r="V85">
        <f>VLOOKUP($F85,'(참고)타워 스텟 가치'!$B$7:$L$11,V$2,0)+(VLOOKUP($F85,'(참고)타워 스텟 가치'!$B$7:$L$11,V$2,0)*$E85)</f>
        <v>234.00000000000006</v>
      </c>
      <c r="W85">
        <f>VLOOKUP($F85,'(참고)타워 스텟 가치'!$B$7:$L$11,W$2,0)+(VLOOKUP($F85,'(참고)타워 스텟 가치'!$B$7:$L$11,W$2,0)*$E85)</f>
        <v>3.9000000000000008</v>
      </c>
      <c r="X85">
        <f>VLOOKUP($F85,'(참고)타워 스텟 가치'!$B$7:$L$11,X$2,0)+(VLOOKUP($F85,'(참고)타워 스텟 가치'!$B$7:$L$11,X$2,0)*$E85)</f>
        <v>2.3400000000000003</v>
      </c>
      <c r="Y85">
        <f>VLOOKUP($F85,'(참고)타워 스텟 가치'!$B$7:$L$11,Y$2,0)+(VLOOKUP($F85,'(참고)타워 스텟 가치'!$B$7:$L$11,Y$2,0)*$E85)</f>
        <v>0</v>
      </c>
      <c r="Z85">
        <f>VLOOKUP($F85,'(참고)타워 스텟 가치'!$B$7:$L$11,Z$2,0)+(VLOOKUP($F85,'(참고)타워 스텟 가치'!$B$7:$L$11,Z$2,0)*$E85)</f>
        <v>0</v>
      </c>
      <c r="AA85">
        <f>VLOOKUP($F85,'(참고)타워 스텟 가치'!$B$7:$L$11,AA$2,0)+(VLOOKUP($F85,'(참고)타워 스텟 가치'!$B$7:$L$11,AA$2,0)*$E85)</f>
        <v>5.4600000000000009</v>
      </c>
      <c r="AB85">
        <f>SUM('스테이지별 몬스터 스텟'!S85*'(참고)타워 스텟 가치'!$Q$17,'스테이지별 몬스터 스텟'!T85*'(참고)타워 스텟 가치'!$R$17,'스테이지별 몬스터 스텟'!U85*'(참고)타워 스텟 가치'!$S$17,'스테이지별 몬스터 스텟'!V85*'(참고)타워 스텟 가치'!$T$17,'스테이지별 몬스터 스텟'!W85*'(참고)타워 스텟 가치'!$U$17,'스테이지별 몬스터 스텟'!X85*'(참고)타워 스텟 가치'!$V$17,'스테이지별 몬스터 스텟'!Y85*'(참고)타워 스텟 가치'!$W$17,'스테이지별 몬스터 스텟'!Z85*'(참고)타워 스텟 가치'!$X$17,'스테이지별 몬스터 스텟'!AA85*'(참고)타워 스텟 가치'!$Y$17)</f>
        <v>59080.710000000014</v>
      </c>
      <c r="AC85">
        <v>2</v>
      </c>
      <c r="AD85">
        <f>VLOOKUP($F85,'(참고)타워 스텟 가치'!$B$12:$L$16,AD$2,0)+(VLOOKUP($F85,'(참고)타워 스텟 가치'!$B$12:$L$16,AD$2,0)*$E85)</f>
        <v>19.500000000000004</v>
      </c>
      <c r="AE85">
        <f>VLOOKUP($F85,'(참고)타워 스텟 가치'!$B$12:$L$16,AE$2,0)+(VLOOKUP($F85,'(참고)타워 스텟 가치'!$B$12:$L$16,AE$2,0)*$E85)</f>
        <v>23.400000000000006</v>
      </c>
      <c r="AF85">
        <f>VLOOKUP($F85,'(참고)타워 스텟 가치'!$B$12:$L$16,AF$2,0)+(VLOOKUP($F85,'(참고)타워 스텟 가치'!$B$12:$L$16,AF$2,0)*$E85)</f>
        <v>39000.000000000007</v>
      </c>
      <c r="AG85">
        <f>VLOOKUP($F85,'(참고)타워 스텟 가치'!$B$12:$L$16,AG$2,0)+(VLOOKUP($F85,'(참고)타워 스텟 가치'!$B$12:$L$16,AG$2,0)*$E85)</f>
        <v>117.00000000000003</v>
      </c>
      <c r="AH85">
        <f>VLOOKUP($F85,'(참고)타워 스텟 가치'!$B$12:$L$16,AH$2,0)+(VLOOKUP($F85,'(참고)타워 스텟 가치'!$B$12:$L$16,AH$2,0)*$E85)</f>
        <v>3.9000000000000008</v>
      </c>
      <c r="AI85">
        <f>VLOOKUP($F85,'(참고)타워 스텟 가치'!$B$12:$L$16,AI$2,0)+(VLOOKUP($F85,'(참고)타워 스텟 가치'!$B$12:$L$16,AI$2,0)*$E85)</f>
        <v>2.3400000000000003</v>
      </c>
      <c r="AJ85">
        <f>VLOOKUP($F85,'(참고)타워 스텟 가치'!$B$12:$L$16,AJ$2,0)+(VLOOKUP($F85,'(참고)타워 스텟 가치'!$B$12:$L$16,AJ$2,0)*$E85)</f>
        <v>0</v>
      </c>
      <c r="AK85">
        <f>VLOOKUP($F85,'(참고)타워 스텟 가치'!$B$12:$L$16,AK$2,0)+(VLOOKUP($F85,'(참고)타워 스텟 가치'!$B$12:$L$16,AK$2,0)*$E85)</f>
        <v>0</v>
      </c>
      <c r="AL85">
        <f>VLOOKUP($F85,'(참고)타워 스텟 가치'!$B$12:$L$16,AL$2,0)+(VLOOKUP($F85,'(참고)타워 스텟 가치'!$B$12:$L$16,AL$2,0)*$E85)</f>
        <v>10.920000000000002</v>
      </c>
      <c r="AM85">
        <f>SUM('스테이지별 몬스터 스텟'!AD85*'(참고)타워 스텟 가치'!$Q$17,'스테이지별 몬스터 스텟'!AE85*'(참고)타워 스텟 가치'!$R$17,'스테이지별 몬스터 스텟'!AF85*'(참고)타워 스텟 가치'!$S$17,'스테이지별 몬스터 스텟'!AG85*'(참고)타워 스텟 가치'!$T$17,'스테이지별 몬스터 스텟'!AH85*'(참고)타워 스텟 가치'!$U$17,'스테이지별 몬스터 스텟'!AI85*'(참고)타워 스텟 가치'!$V$17,'스테이지별 몬스터 스텟'!AJ85*'(참고)타워 스텟 가치'!$W$17,'스테이지별 몬스터 스텟'!AK85*'(참고)타워 스텟 가치'!$X$17,'스테이지별 몬스터 스텟'!AL85*'(참고)타워 스텟 가치'!$Y$17)</f>
        <v>58840.080000000009</v>
      </c>
      <c r="AN85">
        <v>3</v>
      </c>
    </row>
    <row r="86" spans="3:40" x14ac:dyDescent="0.3">
      <c r="C86">
        <v>2</v>
      </c>
      <c r="D86">
        <f t="shared" si="5"/>
        <v>17</v>
      </c>
      <c r="E86" s="52">
        <f>VLOOKUP(D86,'스테이지별 난이도 설정'!B:C,2,0)</f>
        <v>6.8000000000000016</v>
      </c>
      <c r="F86" t="str">
        <f t="shared" si="6"/>
        <v>레어</v>
      </c>
      <c r="G86">
        <f t="shared" si="4"/>
        <v>6</v>
      </c>
      <c r="H86">
        <f>VLOOKUP($F86,'(참고)타워 스텟 가치'!$B$2:$L$6,H$2,0)+(VLOOKUP($F86,'(참고)타워 스텟 가치'!$B$2:$L$6,H$2,0)*$E86)</f>
        <v>87.750000000000014</v>
      </c>
      <c r="I86">
        <f>VLOOKUP($F86,'(참고)타워 스텟 가치'!$B$2:$L$6,I$2,0)+(VLOOKUP($F86,'(참고)타워 스텟 가치'!$B$2:$L$6,I$2,0)*$E86)</f>
        <v>17.550000000000004</v>
      </c>
      <c r="J86">
        <f>VLOOKUP($F86,'(참고)타워 스텟 가치'!$B$2:$L$6,J$2,0)+(VLOOKUP($F86,'(참고)타워 스텟 가치'!$B$2:$L$6,J$2,0)*$E86)</f>
        <v>39000.000000000007</v>
      </c>
      <c r="K86">
        <f>VLOOKUP($F86,'(참고)타워 스텟 가치'!$B$2:$L$6,K$2,0)+(VLOOKUP($F86,'(참고)타워 스텟 가치'!$B$2:$L$6,K$2,0)*$E86)</f>
        <v>351.00000000000006</v>
      </c>
      <c r="L86">
        <f>VLOOKUP($F86,'(참고)타워 스텟 가치'!$B$2:$L$6,L$2,0)+(VLOOKUP($F86,'(참고)타워 스텟 가치'!$B$2:$L$6,L$2,0)*$E86)</f>
        <v>5.8500000000000014</v>
      </c>
      <c r="M86">
        <f>VLOOKUP($F86,'(참고)타워 스텟 가치'!$B$2:$L$6,M$2,0)+(VLOOKUP($F86,'(참고)타워 스텟 가치'!$B$2:$L$6,M$2,0)*$E86)</f>
        <v>2.3400000000000003</v>
      </c>
      <c r="N86">
        <f>VLOOKUP($F86,'(참고)타워 스텟 가치'!$B$2:$L$6,N$2,0)+(VLOOKUP($F86,'(참고)타워 스텟 가치'!$B$2:$L$6,N$2,0)*$E86)</f>
        <v>0</v>
      </c>
      <c r="O86">
        <f>VLOOKUP($F86,'(참고)타워 스텟 가치'!$B$2:$L$6,O$2,0)+(VLOOKUP($F86,'(참고)타워 스텟 가치'!$B$2:$L$6,O$2,0)*$E86)</f>
        <v>0</v>
      </c>
      <c r="P86">
        <f>VLOOKUP($F86,'(참고)타워 스텟 가치'!$B$2:$L$6,P$2,0)+(VLOOKUP($F86,'(참고)타워 스텟 가치'!$B$2:$L$6,P$2,0)*$E86)</f>
        <v>5.4600000000000009</v>
      </c>
      <c r="Q86">
        <f>SUM('스테이지별 몬스터 스텟'!H86*'(참고)타워 스텟 가치'!$Q$17,'스테이지별 몬스터 스텟'!I86*'(참고)타워 스텟 가치'!$R$17,'스테이지별 몬스터 스텟'!J86*'(참고)타워 스텟 가치'!$S$17,'스테이지별 몬스터 스텟'!K86*'(참고)타워 스텟 가치'!$T$17,'스테이지별 몬스터 스텟'!L86*'(참고)타워 스텟 가치'!$U$17,'스테이지별 몬스터 스텟'!M86*'(참고)타워 스텟 가치'!$V$17,'스테이지별 몬스터 스텟'!N86*'(참고)타워 스텟 가치'!$W$17,'스테이지별 몬스터 스텟'!O86*'(참고)타워 스텟 가치'!$X$17,'스테이지별 몬스터 스텟'!P86*'(참고)타워 스텟 가치'!$Y$17)</f>
        <v>59428.785000000003</v>
      </c>
      <c r="R86">
        <v>1</v>
      </c>
      <c r="S86">
        <f>VLOOKUP($F86,'(참고)타워 스텟 가치'!$B$7:$L$11,S$2,0)+(VLOOKUP($F86,'(참고)타워 스텟 가치'!$B$7:$L$11,S$2,0)*$E86)</f>
        <v>29.250000000000007</v>
      </c>
      <c r="T86">
        <f>VLOOKUP($F86,'(참고)타워 스텟 가치'!$B$7:$L$11,T$2,0)+(VLOOKUP($F86,'(참고)타워 스텟 가치'!$B$7:$L$11,T$2,0)*$E86)</f>
        <v>52.650000000000013</v>
      </c>
      <c r="U86">
        <f>VLOOKUP($F86,'(참고)타워 스텟 가치'!$B$7:$L$11,U$2,0)+(VLOOKUP($F86,'(참고)타워 스텟 가치'!$B$7:$L$11,U$2,0)*$E86)</f>
        <v>39000.000000000007</v>
      </c>
      <c r="V86">
        <f>VLOOKUP($F86,'(참고)타워 스텟 가치'!$B$7:$L$11,V$2,0)+(VLOOKUP($F86,'(참고)타워 스텟 가치'!$B$7:$L$11,V$2,0)*$E86)</f>
        <v>351.00000000000006</v>
      </c>
      <c r="W86">
        <f>VLOOKUP($F86,'(참고)타워 스텟 가치'!$B$7:$L$11,W$2,0)+(VLOOKUP($F86,'(참고)타워 스텟 가치'!$B$7:$L$11,W$2,0)*$E86)</f>
        <v>5.8500000000000014</v>
      </c>
      <c r="X86">
        <f>VLOOKUP($F86,'(참고)타워 스텟 가치'!$B$7:$L$11,X$2,0)+(VLOOKUP($F86,'(참고)타워 스텟 가치'!$B$7:$L$11,X$2,0)*$E86)</f>
        <v>2.3400000000000003</v>
      </c>
      <c r="Y86">
        <f>VLOOKUP($F86,'(참고)타워 스텟 가치'!$B$7:$L$11,Y$2,0)+(VLOOKUP($F86,'(참고)타워 스텟 가치'!$B$7:$L$11,Y$2,0)*$E86)</f>
        <v>0</v>
      </c>
      <c r="Z86">
        <f>VLOOKUP($F86,'(참고)타워 스텟 가치'!$B$7:$L$11,Z$2,0)+(VLOOKUP($F86,'(참고)타워 스텟 가치'!$B$7:$L$11,Z$2,0)*$E86)</f>
        <v>0</v>
      </c>
      <c r="AA86">
        <f>VLOOKUP($F86,'(참고)타워 스텟 가치'!$B$7:$L$11,AA$2,0)+(VLOOKUP($F86,'(참고)타워 스텟 가치'!$B$7:$L$11,AA$2,0)*$E86)</f>
        <v>5.4600000000000009</v>
      </c>
      <c r="AB86">
        <f>SUM('스테이지별 몬스터 스텟'!S86*'(참고)타워 스텟 가치'!$Q$17,'스테이지별 몬스터 스텟'!T86*'(참고)타워 스텟 가치'!$R$17,'스테이지별 몬스터 스텟'!U86*'(참고)타워 스텟 가치'!$S$17,'스테이지별 몬스터 스텟'!V86*'(참고)타워 스텟 가치'!$T$17,'스테이지별 몬스터 스텟'!W86*'(참고)타워 스텟 가치'!$U$17,'스테이지별 몬스터 스텟'!X86*'(참고)타워 스텟 가치'!$V$17,'스테이지별 몬스터 스텟'!Y86*'(참고)타워 스텟 가치'!$W$17,'스테이지별 몬스터 스텟'!Z86*'(참고)타워 스텟 가치'!$X$17,'스테이지별 몬스터 스텟'!AA86*'(참고)타워 스텟 가치'!$Y$17)</f>
        <v>59364.435000000005</v>
      </c>
      <c r="AC86">
        <v>2</v>
      </c>
      <c r="AD86">
        <f>VLOOKUP($F86,'(참고)타워 스텟 가치'!$B$12:$L$16,AD$2,0)+(VLOOKUP($F86,'(참고)타워 스텟 가치'!$B$12:$L$16,AD$2,0)*$E86)</f>
        <v>29.250000000000007</v>
      </c>
      <c r="AE86">
        <f>VLOOKUP($F86,'(참고)타워 스텟 가치'!$B$12:$L$16,AE$2,0)+(VLOOKUP($F86,'(참고)타워 스텟 가치'!$B$12:$L$16,AE$2,0)*$E86)</f>
        <v>35.100000000000009</v>
      </c>
      <c r="AF86">
        <f>VLOOKUP($F86,'(참고)타워 스텟 가치'!$B$12:$L$16,AF$2,0)+(VLOOKUP($F86,'(참고)타워 스텟 가치'!$B$12:$L$16,AF$2,0)*$E86)</f>
        <v>39000.000000000007</v>
      </c>
      <c r="AG86">
        <f>VLOOKUP($F86,'(참고)타워 스텟 가치'!$B$12:$L$16,AG$2,0)+(VLOOKUP($F86,'(참고)타워 스텟 가치'!$B$12:$L$16,AG$2,0)*$E86)</f>
        <v>175.50000000000003</v>
      </c>
      <c r="AH86">
        <f>VLOOKUP($F86,'(참고)타워 스텟 가치'!$B$12:$L$16,AH$2,0)+(VLOOKUP($F86,'(참고)타워 스텟 가치'!$B$12:$L$16,AH$2,0)*$E86)</f>
        <v>5.8500000000000014</v>
      </c>
      <c r="AI86">
        <f>VLOOKUP($F86,'(참고)타워 스텟 가치'!$B$12:$L$16,AI$2,0)+(VLOOKUP($F86,'(참고)타워 스텟 가치'!$B$12:$L$16,AI$2,0)*$E86)</f>
        <v>2.3400000000000003</v>
      </c>
      <c r="AJ86">
        <f>VLOOKUP($F86,'(참고)타워 스텟 가치'!$B$12:$L$16,AJ$2,0)+(VLOOKUP($F86,'(참고)타워 스텟 가치'!$B$12:$L$16,AJ$2,0)*$E86)</f>
        <v>0</v>
      </c>
      <c r="AK86">
        <f>VLOOKUP($F86,'(참고)타워 스텟 가치'!$B$12:$L$16,AK$2,0)+(VLOOKUP($F86,'(참고)타워 스텟 가치'!$B$12:$L$16,AK$2,0)*$E86)</f>
        <v>0</v>
      </c>
      <c r="AL86">
        <f>VLOOKUP($F86,'(참고)타워 스텟 가치'!$B$12:$L$16,AL$2,0)+(VLOOKUP($F86,'(참고)타워 스텟 가치'!$B$12:$L$16,AL$2,0)*$E86)</f>
        <v>10.920000000000002</v>
      </c>
      <c r="AM86">
        <f>SUM('스테이지별 몬스터 스텟'!AD86*'(참고)타워 스텟 가치'!$Q$17,'스테이지별 몬스터 스텟'!AE86*'(참고)타워 스텟 가치'!$R$17,'스테이지별 몬스터 스텟'!AF86*'(참고)타워 스텟 가치'!$S$17,'스테이지별 몬스터 스텟'!AG86*'(참고)타워 스텟 가치'!$T$17,'스테이지별 몬스터 스텟'!AH86*'(참고)타워 스텟 가치'!$U$17,'스테이지별 몬스터 스텟'!AI86*'(참고)타워 스텟 가치'!$V$17,'스테이지별 몬스터 스텟'!AJ86*'(참고)타워 스텟 가치'!$W$17,'스테이지별 몬스터 스텟'!AK86*'(참고)타워 스텟 가치'!$X$17,'스테이지별 몬스터 스텟'!AL86*'(참고)타워 스텟 가치'!$Y$17)</f>
        <v>58998.030000000006</v>
      </c>
      <c r="AN86">
        <v>3</v>
      </c>
    </row>
    <row r="87" spans="3:40" x14ac:dyDescent="0.3">
      <c r="C87">
        <v>3</v>
      </c>
      <c r="D87">
        <f t="shared" si="5"/>
        <v>17</v>
      </c>
      <c r="E87" s="52">
        <f>VLOOKUP(D87,'스테이지별 난이도 설정'!B:C,2,0)</f>
        <v>6.8000000000000016</v>
      </c>
      <c r="F87" t="str">
        <f t="shared" si="6"/>
        <v>에픽</v>
      </c>
      <c r="G87">
        <f t="shared" si="4"/>
        <v>6</v>
      </c>
      <c r="H87">
        <f>VLOOKUP($F87,'(참고)타워 스텟 가치'!$B$2:$L$6,H$2,0)+(VLOOKUP($F87,'(참고)타워 스텟 가치'!$B$2:$L$6,H$2,0)*$E87)</f>
        <v>131.62500000000003</v>
      </c>
      <c r="I87">
        <f>VLOOKUP($F87,'(참고)타워 스텟 가치'!$B$2:$L$6,I$2,0)+(VLOOKUP($F87,'(참고)타워 스텟 가치'!$B$2:$L$6,I$2,0)*$E87)</f>
        <v>26.325000000000006</v>
      </c>
      <c r="J87">
        <f>VLOOKUP($F87,'(참고)타워 스텟 가치'!$B$2:$L$6,J$2,0)+(VLOOKUP($F87,'(참고)타워 스텟 가치'!$B$2:$L$6,J$2,0)*$E87)</f>
        <v>39000.000000000007</v>
      </c>
      <c r="K87">
        <f>VLOOKUP($F87,'(참고)타워 스텟 가치'!$B$2:$L$6,K$2,0)+(VLOOKUP($F87,'(참고)타워 스텟 가치'!$B$2:$L$6,K$2,0)*$E87)</f>
        <v>526.50000000000011</v>
      </c>
      <c r="L87">
        <f>VLOOKUP($F87,'(참고)타워 스텟 가치'!$B$2:$L$6,L$2,0)+(VLOOKUP($F87,'(참고)타워 스텟 가치'!$B$2:$L$6,L$2,0)*$E87)</f>
        <v>8.7750000000000021</v>
      </c>
      <c r="M87">
        <f>VLOOKUP($F87,'(참고)타워 스텟 가치'!$B$2:$L$6,M$2,0)+(VLOOKUP($F87,'(참고)타워 스텟 가치'!$B$2:$L$6,M$2,0)*$E87)</f>
        <v>2.3400000000000003</v>
      </c>
      <c r="N87">
        <f>VLOOKUP($F87,'(참고)타워 스텟 가치'!$B$2:$L$6,N$2,0)+(VLOOKUP($F87,'(참고)타워 스텟 가치'!$B$2:$L$6,N$2,0)*$E87)</f>
        <v>0</v>
      </c>
      <c r="O87">
        <f>VLOOKUP($F87,'(참고)타워 스텟 가치'!$B$2:$L$6,O$2,0)+(VLOOKUP($F87,'(참고)타워 스텟 가치'!$B$2:$L$6,O$2,0)*$E87)</f>
        <v>0</v>
      </c>
      <c r="P87">
        <f>VLOOKUP($F87,'(참고)타워 스텟 가치'!$B$2:$L$6,P$2,0)+(VLOOKUP($F87,'(참고)타워 스텟 가치'!$B$2:$L$6,P$2,0)*$E87)</f>
        <v>5.4600000000000009</v>
      </c>
      <c r="Q87">
        <f>SUM('스테이지별 몬스터 스텟'!H87*'(참고)타워 스텟 가치'!$Q$17,'스테이지별 몬스터 스텟'!I87*'(참고)타워 스텟 가치'!$R$17,'스테이지별 몬스터 스텟'!J87*'(참고)타워 스텟 가치'!$S$17,'스테이지별 몬스터 스텟'!K87*'(참고)타워 스텟 가치'!$T$17,'스테이지별 몬스터 스텟'!L87*'(참고)타워 스텟 가치'!$U$17,'스테이지별 몬스터 스텟'!M87*'(참고)타워 스텟 가치'!$V$17,'스테이지별 몬스터 스텟'!N87*'(참고)타워 스텟 가치'!$W$17,'스테이지별 몬스터 스텟'!O87*'(참고)타워 스텟 가치'!$X$17,'스테이지별 몬스터 스텟'!P87*'(참고)타워 스텟 가치'!$Y$17)</f>
        <v>59886.547500000015</v>
      </c>
      <c r="R87">
        <v>1</v>
      </c>
      <c r="S87">
        <f>VLOOKUP($F87,'(참고)타워 스텟 가치'!$B$7:$L$11,S$2,0)+(VLOOKUP($F87,'(참고)타워 스텟 가치'!$B$7:$L$11,S$2,0)*$E87)</f>
        <v>43.875000000000007</v>
      </c>
      <c r="T87">
        <f>VLOOKUP($F87,'(참고)타워 스텟 가치'!$B$7:$L$11,T$2,0)+(VLOOKUP($F87,'(참고)타워 스텟 가치'!$B$7:$L$11,T$2,0)*$E87)</f>
        <v>78.975000000000023</v>
      </c>
      <c r="U87">
        <f>VLOOKUP($F87,'(참고)타워 스텟 가치'!$B$7:$L$11,U$2,0)+(VLOOKUP($F87,'(참고)타워 스텟 가치'!$B$7:$L$11,U$2,0)*$E87)</f>
        <v>39000.000000000007</v>
      </c>
      <c r="V87">
        <f>VLOOKUP($F87,'(참고)타워 스텟 가치'!$B$7:$L$11,V$2,0)+(VLOOKUP($F87,'(참고)타워 스텟 가치'!$B$7:$L$11,V$2,0)*$E87)</f>
        <v>526.50000000000011</v>
      </c>
      <c r="W87">
        <f>VLOOKUP($F87,'(참고)타워 스텟 가치'!$B$7:$L$11,W$2,0)+(VLOOKUP($F87,'(참고)타워 스텟 가치'!$B$7:$L$11,W$2,0)*$E87)</f>
        <v>8.7750000000000021</v>
      </c>
      <c r="X87">
        <f>VLOOKUP($F87,'(참고)타워 스텟 가치'!$B$7:$L$11,X$2,0)+(VLOOKUP($F87,'(참고)타워 스텟 가치'!$B$7:$L$11,X$2,0)*$E87)</f>
        <v>2.3400000000000003</v>
      </c>
      <c r="Y87">
        <f>VLOOKUP($F87,'(참고)타워 스텟 가치'!$B$7:$L$11,Y$2,0)+(VLOOKUP($F87,'(참고)타워 스텟 가치'!$B$7:$L$11,Y$2,0)*$E87)</f>
        <v>0</v>
      </c>
      <c r="Z87">
        <f>VLOOKUP($F87,'(참고)타워 스텟 가치'!$B$7:$L$11,Z$2,0)+(VLOOKUP($F87,'(참고)타워 스텟 가치'!$B$7:$L$11,Z$2,0)*$E87)</f>
        <v>0</v>
      </c>
      <c r="AA87">
        <f>VLOOKUP($F87,'(참고)타워 스텟 가치'!$B$7:$L$11,AA$2,0)+(VLOOKUP($F87,'(참고)타워 스텟 가치'!$B$7:$L$11,AA$2,0)*$E87)</f>
        <v>5.4600000000000009</v>
      </c>
      <c r="AB87">
        <f>SUM('스테이지별 몬스터 스텟'!S87*'(참고)타워 스텟 가치'!$Q$17,'스테이지별 몬스터 스텟'!T87*'(참고)타워 스텟 가치'!$R$17,'스테이지별 몬스터 스텟'!U87*'(참고)타워 스텟 가치'!$S$17,'스테이지별 몬스터 스텟'!V87*'(참고)타워 스텟 가치'!$T$17,'스테이지별 몬스터 스텟'!W87*'(참고)타워 스텟 가치'!$U$17,'스테이지별 몬스터 스텟'!X87*'(참고)타워 스텟 가치'!$V$17,'스테이지별 몬스터 스텟'!Y87*'(참고)타워 스텟 가치'!$W$17,'스테이지별 몬스터 스텟'!Z87*'(참고)타워 스텟 가치'!$X$17,'스테이지별 몬스터 스텟'!AA87*'(참고)타워 스텟 가치'!$Y$17)</f>
        <v>59790.022500000014</v>
      </c>
      <c r="AC87">
        <v>2</v>
      </c>
      <c r="AD87">
        <f>VLOOKUP($F87,'(참고)타워 스텟 가치'!$B$12:$L$16,AD$2,0)+(VLOOKUP($F87,'(참고)타워 스텟 가치'!$B$12:$L$16,AD$2,0)*$E87)</f>
        <v>43.875000000000007</v>
      </c>
      <c r="AE87">
        <f>VLOOKUP($F87,'(참고)타워 스텟 가치'!$B$12:$L$16,AE$2,0)+(VLOOKUP($F87,'(참고)타워 스텟 가치'!$B$12:$L$16,AE$2,0)*$E87)</f>
        <v>52.650000000000013</v>
      </c>
      <c r="AF87">
        <f>VLOOKUP($F87,'(참고)타워 스텟 가치'!$B$12:$L$16,AF$2,0)+(VLOOKUP($F87,'(참고)타워 스텟 가치'!$B$12:$L$16,AF$2,0)*$E87)</f>
        <v>39000.000000000007</v>
      </c>
      <c r="AG87">
        <f>VLOOKUP($F87,'(참고)타워 스텟 가치'!$B$12:$L$16,AG$2,0)+(VLOOKUP($F87,'(참고)타워 스텟 가치'!$B$12:$L$16,AG$2,0)*$E87)</f>
        <v>263.25000000000006</v>
      </c>
      <c r="AH87">
        <f>VLOOKUP($F87,'(참고)타워 스텟 가치'!$B$12:$L$16,AH$2,0)+(VLOOKUP($F87,'(참고)타워 스텟 가치'!$B$12:$L$16,AH$2,0)*$E87)</f>
        <v>8.7750000000000021</v>
      </c>
      <c r="AI87">
        <f>VLOOKUP($F87,'(참고)타워 스텟 가치'!$B$12:$L$16,AI$2,0)+(VLOOKUP($F87,'(참고)타워 스텟 가치'!$B$12:$L$16,AI$2,0)*$E87)</f>
        <v>2.3400000000000003</v>
      </c>
      <c r="AJ87">
        <f>VLOOKUP($F87,'(참고)타워 스텟 가치'!$B$12:$L$16,AJ$2,0)+(VLOOKUP($F87,'(참고)타워 스텟 가치'!$B$12:$L$16,AJ$2,0)*$E87)</f>
        <v>0</v>
      </c>
      <c r="AK87">
        <f>VLOOKUP($F87,'(참고)타워 스텟 가치'!$B$12:$L$16,AK$2,0)+(VLOOKUP($F87,'(참고)타워 스텟 가치'!$B$12:$L$16,AK$2,0)*$E87)</f>
        <v>0</v>
      </c>
      <c r="AL87">
        <f>VLOOKUP($F87,'(참고)타워 스텟 가치'!$B$12:$L$16,AL$2,0)+(VLOOKUP($F87,'(참고)타워 스텟 가치'!$B$12:$L$16,AL$2,0)*$E87)</f>
        <v>10.920000000000002</v>
      </c>
      <c r="AM87">
        <f>SUM('스테이지별 몬스터 스텟'!AD87*'(참고)타워 스텟 가치'!$Q$17,'스테이지별 몬스터 스텟'!AE87*'(참고)타워 스텟 가치'!$R$17,'스테이지별 몬스터 스텟'!AF87*'(참고)타워 스텟 가치'!$S$17,'스테이지별 몬스터 스텟'!AG87*'(참고)타워 스텟 가치'!$T$17,'스테이지별 몬스터 스텟'!AH87*'(참고)타워 스텟 가치'!$U$17,'스테이지별 몬스터 스텟'!AI87*'(참고)타워 스텟 가치'!$V$17,'스테이지별 몬스터 스텟'!AJ87*'(참고)타워 스텟 가치'!$W$17,'스테이지별 몬스터 스텟'!AK87*'(참고)타워 스텟 가치'!$X$17,'스테이지별 몬스터 스텟'!AL87*'(참고)타워 스텟 가치'!$Y$17)</f>
        <v>59234.955000000009</v>
      </c>
      <c r="AN87">
        <v>3</v>
      </c>
    </row>
    <row r="88" spans="3:40" x14ac:dyDescent="0.3">
      <c r="C88">
        <v>4</v>
      </c>
      <c r="D88">
        <f t="shared" si="5"/>
        <v>17</v>
      </c>
      <c r="E88" s="52">
        <f>VLOOKUP(D88,'스테이지별 난이도 설정'!B:C,2,0)</f>
        <v>6.8000000000000016</v>
      </c>
      <c r="F88" t="str">
        <f t="shared" si="6"/>
        <v>유니크</v>
      </c>
      <c r="G88">
        <f t="shared" si="4"/>
        <v>6</v>
      </c>
      <c r="H88">
        <f>VLOOKUP($F88,'(참고)타워 스텟 가치'!$B$2:$L$6,H$2,0)+(VLOOKUP($F88,'(참고)타워 스텟 가치'!$B$2:$L$6,H$2,0)*$E88)</f>
        <v>197.43750000000003</v>
      </c>
      <c r="I88">
        <f>VLOOKUP($F88,'(참고)타워 스텟 가치'!$B$2:$L$6,I$2,0)+(VLOOKUP($F88,'(참고)타워 스텟 가치'!$B$2:$L$6,I$2,0)*$E88)</f>
        <v>39.487500000000011</v>
      </c>
      <c r="J88">
        <f>VLOOKUP($F88,'(참고)타워 스텟 가치'!$B$2:$L$6,J$2,0)+(VLOOKUP($F88,'(참고)타워 스텟 가치'!$B$2:$L$6,J$2,0)*$E88)</f>
        <v>39000.000000000007</v>
      </c>
      <c r="K88">
        <f>VLOOKUP($F88,'(참고)타워 스텟 가치'!$B$2:$L$6,K$2,0)+(VLOOKUP($F88,'(참고)타워 스텟 가치'!$B$2:$L$6,K$2,0)*$E88)</f>
        <v>789.75000000000011</v>
      </c>
      <c r="L88">
        <f>VLOOKUP($F88,'(참고)타워 스텟 가치'!$B$2:$L$6,L$2,0)+(VLOOKUP($F88,'(참고)타워 스텟 가치'!$B$2:$L$6,L$2,0)*$E88)</f>
        <v>13.162500000000003</v>
      </c>
      <c r="M88">
        <f>VLOOKUP($F88,'(참고)타워 스텟 가치'!$B$2:$L$6,M$2,0)+(VLOOKUP($F88,'(참고)타워 스텟 가치'!$B$2:$L$6,M$2,0)*$E88)</f>
        <v>2.3400000000000003</v>
      </c>
      <c r="N88">
        <f>VLOOKUP($F88,'(참고)타워 스텟 가치'!$B$2:$L$6,N$2,0)+(VLOOKUP($F88,'(참고)타워 스텟 가치'!$B$2:$L$6,N$2,0)*$E88)</f>
        <v>0</v>
      </c>
      <c r="O88">
        <f>VLOOKUP($F88,'(참고)타워 스텟 가치'!$B$2:$L$6,O$2,0)+(VLOOKUP($F88,'(참고)타워 스텟 가치'!$B$2:$L$6,O$2,0)*$E88)</f>
        <v>0</v>
      </c>
      <c r="P88">
        <f>VLOOKUP($F88,'(참고)타워 스텟 가치'!$B$2:$L$6,P$2,0)+(VLOOKUP($F88,'(참고)타워 스텟 가치'!$B$2:$L$6,P$2,0)*$E88)</f>
        <v>7.8000000000000016</v>
      </c>
      <c r="Q88">
        <f>SUM('스테이지별 몬스터 스텟'!H88*'(참고)타워 스텟 가치'!$Q$17,'스테이지별 몬스터 스텟'!I88*'(참고)타워 스텟 가치'!$R$17,'스테이지별 몬스터 스텟'!J88*'(참고)타워 스텟 가치'!$S$17,'스테이지별 몬스터 스텟'!K88*'(참고)타워 스텟 가치'!$T$17,'스테이지별 몬스터 스텟'!L88*'(참고)타워 스텟 가치'!$U$17,'스테이지별 몬스터 스텟'!M88*'(참고)타워 스텟 가치'!$V$17,'스테이지별 몬스터 스텟'!N88*'(참고)타워 스텟 가치'!$W$17,'스테이지별 몬스터 스텟'!O88*'(참고)타워 스텟 가치'!$X$17,'스테이지별 몬스터 스텟'!P88*'(참고)타워 스텟 가치'!$Y$17)</f>
        <v>60577.871250000004</v>
      </c>
      <c r="R88">
        <v>1</v>
      </c>
      <c r="S88">
        <f>VLOOKUP($F88,'(참고)타워 스텟 가치'!$B$7:$L$11,S$2,0)+(VLOOKUP($F88,'(참고)타워 스텟 가치'!$B$7:$L$11,S$2,0)*$E88)</f>
        <v>65.812500000000014</v>
      </c>
      <c r="T88">
        <f>VLOOKUP($F88,'(참고)타워 스텟 가치'!$B$7:$L$11,T$2,0)+(VLOOKUP($F88,'(참고)타워 스텟 가치'!$B$7:$L$11,T$2,0)*$E88)</f>
        <v>118.46250000000002</v>
      </c>
      <c r="U88">
        <f>VLOOKUP($F88,'(참고)타워 스텟 가치'!$B$7:$L$11,U$2,0)+(VLOOKUP($F88,'(참고)타워 스텟 가치'!$B$7:$L$11,U$2,0)*$E88)</f>
        <v>39000.000000000007</v>
      </c>
      <c r="V88">
        <f>VLOOKUP($F88,'(참고)타워 스텟 가치'!$B$7:$L$11,V$2,0)+(VLOOKUP($F88,'(참고)타워 스텟 가치'!$B$7:$L$11,V$2,0)*$E88)</f>
        <v>789.75000000000011</v>
      </c>
      <c r="W88">
        <f>VLOOKUP($F88,'(참고)타워 스텟 가치'!$B$7:$L$11,W$2,0)+(VLOOKUP($F88,'(참고)타워 스텟 가치'!$B$7:$L$11,W$2,0)*$E88)</f>
        <v>13.162500000000003</v>
      </c>
      <c r="X88">
        <f>VLOOKUP($F88,'(참고)타워 스텟 가치'!$B$7:$L$11,X$2,0)+(VLOOKUP($F88,'(참고)타워 스텟 가치'!$B$7:$L$11,X$2,0)*$E88)</f>
        <v>2.3400000000000003</v>
      </c>
      <c r="Y88">
        <f>VLOOKUP($F88,'(참고)타워 스텟 가치'!$B$7:$L$11,Y$2,0)+(VLOOKUP($F88,'(참고)타워 스텟 가치'!$B$7:$L$11,Y$2,0)*$E88)</f>
        <v>0</v>
      </c>
      <c r="Z88">
        <f>VLOOKUP($F88,'(참고)타워 스텟 가치'!$B$7:$L$11,Z$2,0)+(VLOOKUP($F88,'(참고)타워 스텟 가치'!$B$7:$L$11,Z$2,0)*$E88)</f>
        <v>0</v>
      </c>
      <c r="AA88">
        <f>VLOOKUP($F88,'(참고)타워 스텟 가치'!$B$7:$L$11,AA$2,0)+(VLOOKUP($F88,'(참고)타워 스텟 가치'!$B$7:$L$11,AA$2,0)*$E88)</f>
        <v>7.8000000000000016</v>
      </c>
      <c r="AB88">
        <f>SUM('스테이지별 몬스터 스텟'!S88*'(참고)타워 스텟 가치'!$Q$17,'스테이지별 몬스터 스텟'!T88*'(참고)타워 스텟 가치'!$R$17,'스테이지별 몬스터 스텟'!U88*'(참고)타워 스텟 가치'!$S$17,'스테이지별 몬스터 스텟'!V88*'(참고)타워 스텟 가치'!$T$17,'스테이지별 몬스터 스텟'!W88*'(참고)타워 스텟 가치'!$U$17,'스테이지별 몬스터 스텟'!X88*'(참고)타워 스텟 가치'!$V$17,'스테이지별 몬스터 스텟'!Y88*'(참고)타워 스텟 가치'!$W$17,'스테이지별 몬스터 스텟'!Z88*'(참고)타워 스텟 가치'!$X$17,'스테이지별 몬스터 스텟'!AA88*'(참고)타워 스텟 가치'!$Y$17)</f>
        <v>60433.083750000005</v>
      </c>
      <c r="AC88">
        <v>2</v>
      </c>
      <c r="AD88">
        <f>VLOOKUP($F88,'(참고)타워 스텟 가치'!$B$12:$L$16,AD$2,0)+(VLOOKUP($F88,'(참고)타워 스텟 가치'!$B$12:$L$16,AD$2,0)*$E88)</f>
        <v>65.812500000000014</v>
      </c>
      <c r="AE88">
        <f>VLOOKUP($F88,'(참고)타워 스텟 가치'!$B$12:$L$16,AE$2,0)+(VLOOKUP($F88,'(참고)타워 스텟 가치'!$B$12:$L$16,AE$2,0)*$E88)</f>
        <v>78.975000000000023</v>
      </c>
      <c r="AF88">
        <f>VLOOKUP($F88,'(참고)타워 스텟 가치'!$B$12:$L$16,AF$2,0)+(VLOOKUP($F88,'(참고)타워 스텟 가치'!$B$12:$L$16,AF$2,0)*$E88)</f>
        <v>39000.000000000007</v>
      </c>
      <c r="AG88">
        <f>VLOOKUP($F88,'(참고)타워 스텟 가치'!$B$12:$L$16,AG$2,0)+(VLOOKUP($F88,'(참고)타워 스텟 가치'!$B$12:$L$16,AG$2,0)*$E88)</f>
        <v>394.87500000000006</v>
      </c>
      <c r="AH88">
        <f>VLOOKUP($F88,'(참고)타워 스텟 가치'!$B$12:$L$16,AH$2,0)+(VLOOKUP($F88,'(참고)타워 스텟 가치'!$B$12:$L$16,AH$2,0)*$E88)</f>
        <v>13.162500000000003</v>
      </c>
      <c r="AI88">
        <f>VLOOKUP($F88,'(참고)타워 스텟 가치'!$B$12:$L$16,AI$2,0)+(VLOOKUP($F88,'(참고)타워 스텟 가치'!$B$12:$L$16,AI$2,0)*$E88)</f>
        <v>2.3400000000000003</v>
      </c>
      <c r="AJ88">
        <f>VLOOKUP($F88,'(참고)타워 스텟 가치'!$B$12:$L$16,AJ$2,0)+(VLOOKUP($F88,'(참고)타워 스텟 가치'!$B$12:$L$16,AJ$2,0)*$E88)</f>
        <v>0</v>
      </c>
      <c r="AK88">
        <f>VLOOKUP($F88,'(참고)타워 스텟 가치'!$B$12:$L$16,AK$2,0)+(VLOOKUP($F88,'(참고)타워 스텟 가치'!$B$12:$L$16,AK$2,0)*$E88)</f>
        <v>0</v>
      </c>
      <c r="AL88">
        <f>VLOOKUP($F88,'(참고)타워 스텟 가치'!$B$12:$L$16,AL$2,0)+(VLOOKUP($F88,'(참고)타워 스텟 가치'!$B$12:$L$16,AL$2,0)*$E88)</f>
        <v>15.600000000000003</v>
      </c>
      <c r="AM88">
        <f>SUM('스테이지별 몬스터 스텟'!AD88*'(참고)타워 스텟 가치'!$Q$17,'스테이지별 몬스터 스텟'!AE88*'(참고)타워 스텟 가치'!$R$17,'스테이지별 몬스터 스텟'!AF88*'(참고)타워 스텟 가치'!$S$17,'스테이지별 몬스터 스텟'!AG88*'(참고)타워 스텟 가치'!$T$17,'스테이지별 몬스터 스텟'!AH88*'(참고)타워 스텟 가치'!$U$17,'스테이지별 몬스터 스텟'!AI88*'(참고)타워 스텟 가치'!$V$17,'스테이지별 몬스터 스텟'!AJ88*'(참고)타워 스텟 가치'!$W$17,'스테이지별 몬스터 스텟'!AK88*'(참고)타워 스텟 가치'!$X$17,'스테이지별 몬스터 스텟'!AL88*'(참고)타워 스텟 가치'!$Y$17)</f>
        <v>59599.702500000007</v>
      </c>
      <c r="AN88">
        <v>3</v>
      </c>
    </row>
    <row r="89" spans="3:40" x14ac:dyDescent="0.3">
      <c r="C89">
        <v>5</v>
      </c>
      <c r="D89">
        <f t="shared" si="5"/>
        <v>17</v>
      </c>
      <c r="E89" s="52">
        <f>VLOOKUP(D89,'스테이지별 난이도 설정'!B:C,2,0)</f>
        <v>6.8000000000000016</v>
      </c>
      <c r="F89" t="str">
        <f t="shared" si="6"/>
        <v>스페셜</v>
      </c>
      <c r="G89">
        <f t="shared" si="4"/>
        <v>6</v>
      </c>
      <c r="H89">
        <f>VLOOKUP($F89,'(참고)타워 스텟 가치'!$B$2:$L$6,H$2,0)+(VLOOKUP($F89,'(참고)타워 스텟 가치'!$B$2:$L$6,H$2,0)*$E89)</f>
        <v>296.15625000000006</v>
      </c>
      <c r="I89">
        <f>VLOOKUP($F89,'(참고)타워 스텟 가치'!$B$2:$L$6,I$2,0)+(VLOOKUP($F89,'(참고)타워 스텟 가치'!$B$2:$L$6,I$2,0)*$E89)</f>
        <v>59.23125000000001</v>
      </c>
      <c r="J89">
        <f>VLOOKUP($F89,'(참고)타워 스텟 가치'!$B$2:$L$6,J$2,0)+(VLOOKUP($F89,'(참고)타워 스텟 가치'!$B$2:$L$6,J$2,0)*$E89)</f>
        <v>39000.000000000007</v>
      </c>
      <c r="K89">
        <f>VLOOKUP($F89,'(참고)타워 스텟 가치'!$B$2:$L$6,K$2,0)+(VLOOKUP($F89,'(참고)타워 스텟 가치'!$B$2:$L$6,K$2,0)*$E89)</f>
        <v>1184.6250000000002</v>
      </c>
      <c r="L89">
        <f>VLOOKUP($F89,'(참고)타워 스텟 가치'!$B$2:$L$6,L$2,0)+(VLOOKUP($F89,'(참고)타워 스텟 가치'!$B$2:$L$6,L$2,0)*$E89)</f>
        <v>19.743750000000006</v>
      </c>
      <c r="M89">
        <f>VLOOKUP($F89,'(참고)타워 스텟 가치'!$B$2:$L$6,M$2,0)+(VLOOKUP($F89,'(참고)타워 스텟 가치'!$B$2:$L$6,M$2,0)*$E89)</f>
        <v>2.3400000000000003</v>
      </c>
      <c r="N89">
        <f>VLOOKUP($F89,'(참고)타워 스텟 가치'!$B$2:$L$6,N$2,0)+(VLOOKUP($F89,'(참고)타워 스텟 가치'!$B$2:$L$6,N$2,0)*$E89)</f>
        <v>0</v>
      </c>
      <c r="O89">
        <f>VLOOKUP($F89,'(참고)타워 스텟 가치'!$B$2:$L$6,O$2,0)+(VLOOKUP($F89,'(참고)타워 스텟 가치'!$B$2:$L$6,O$2,0)*$E89)</f>
        <v>0</v>
      </c>
      <c r="P89">
        <f>VLOOKUP($F89,'(참고)타워 스텟 가치'!$B$2:$L$6,P$2,0)+(VLOOKUP($F89,'(참고)타워 스텟 가치'!$B$2:$L$6,P$2,0)*$E89)</f>
        <v>7.8000000000000016</v>
      </c>
      <c r="Q89">
        <f>SUM('스테이지별 몬스터 스텟'!H89*'(참고)타워 스텟 가치'!$Q$17,'스테이지별 몬스터 스텟'!I89*'(참고)타워 스텟 가치'!$R$17,'스테이지별 몬스터 스텟'!J89*'(참고)타워 스텟 가치'!$S$17,'스테이지별 몬스터 스텟'!K89*'(참고)타워 스텟 가치'!$T$17,'스테이지별 몬스터 스텟'!L89*'(참고)타워 스텟 가치'!$U$17,'스테이지별 몬스터 스텟'!M89*'(참고)타워 스텟 가치'!$V$17,'스테이지별 몬스터 스텟'!N89*'(참고)타워 스텟 가치'!$W$17,'스테이지별 몬스터 스텟'!O89*'(참고)타워 스텟 가치'!$X$17,'스테이지별 몬스터 스텟'!P89*'(참고)타워 스텟 가치'!$Y$17)</f>
        <v>61607.836875000015</v>
      </c>
      <c r="R89">
        <v>1</v>
      </c>
      <c r="S89">
        <f>VLOOKUP($F89,'(참고)타워 스텟 가치'!$B$7:$L$11,S$2,0)+(VLOOKUP($F89,'(참고)타워 스텟 가치'!$B$7:$L$11,S$2,0)*$E89)</f>
        <v>98.718750000000014</v>
      </c>
      <c r="T89">
        <f>VLOOKUP($F89,'(참고)타워 스텟 가치'!$B$7:$L$11,T$2,0)+(VLOOKUP($F89,'(참고)타워 스텟 가치'!$B$7:$L$11,T$2,0)*$E89)</f>
        <v>177.69375000000002</v>
      </c>
      <c r="U89">
        <f>VLOOKUP($F89,'(참고)타워 스텟 가치'!$B$7:$L$11,U$2,0)+(VLOOKUP($F89,'(참고)타워 스텟 가치'!$B$7:$L$11,U$2,0)*$E89)</f>
        <v>39000.000000000007</v>
      </c>
      <c r="V89">
        <f>VLOOKUP($F89,'(참고)타워 스텟 가치'!$B$7:$L$11,V$2,0)+(VLOOKUP($F89,'(참고)타워 스텟 가치'!$B$7:$L$11,V$2,0)*$E89)</f>
        <v>1184.6250000000002</v>
      </c>
      <c r="W89">
        <f>VLOOKUP($F89,'(참고)타워 스텟 가치'!$B$7:$L$11,W$2,0)+(VLOOKUP($F89,'(참고)타워 스텟 가치'!$B$7:$L$11,W$2,0)*$E89)</f>
        <v>19.743750000000006</v>
      </c>
      <c r="X89">
        <f>VLOOKUP($F89,'(참고)타워 스텟 가치'!$B$7:$L$11,X$2,0)+(VLOOKUP($F89,'(참고)타워 스텟 가치'!$B$7:$L$11,X$2,0)*$E89)</f>
        <v>2.3400000000000003</v>
      </c>
      <c r="Y89">
        <f>VLOOKUP($F89,'(참고)타워 스텟 가치'!$B$7:$L$11,Y$2,0)+(VLOOKUP($F89,'(참고)타워 스텟 가치'!$B$7:$L$11,Y$2,0)*$E89)</f>
        <v>0</v>
      </c>
      <c r="Z89">
        <f>VLOOKUP($F89,'(참고)타워 스텟 가치'!$B$7:$L$11,Z$2,0)+(VLOOKUP($F89,'(참고)타워 스텟 가치'!$B$7:$L$11,Z$2,0)*$E89)</f>
        <v>0</v>
      </c>
      <c r="AA89">
        <f>VLOOKUP($F89,'(참고)타워 스텟 가치'!$B$7:$L$11,AA$2,0)+(VLOOKUP($F89,'(참고)타워 스텟 가치'!$B$7:$L$11,AA$2,0)*$E89)</f>
        <v>7.8000000000000016</v>
      </c>
      <c r="AB89">
        <f>SUM('스테이지별 몬스터 스텟'!S89*'(참고)타워 스텟 가치'!$Q$17,'스테이지별 몬스터 스텟'!T89*'(참고)타워 스텟 가치'!$R$17,'스테이지별 몬스터 스텟'!U89*'(참고)타워 스텟 가치'!$S$17,'스테이지별 몬스터 스텟'!V89*'(참고)타워 스텟 가치'!$T$17,'스테이지별 몬스터 스텟'!W89*'(참고)타워 스텟 가치'!$U$17,'스테이지별 몬스터 스텟'!X89*'(참고)타워 스텟 가치'!$V$17,'스테이지별 몬스터 스텟'!Y89*'(참고)타워 스텟 가치'!$W$17,'스테이지별 몬스터 스텟'!Z89*'(참고)타워 스텟 가치'!$X$17,'스테이지별 몬스터 스텟'!AA89*'(참고)타워 스텟 가치'!$Y$17)</f>
        <v>61390.655625000014</v>
      </c>
      <c r="AC89">
        <v>2</v>
      </c>
      <c r="AD89">
        <f>VLOOKUP($F89,'(참고)타워 스텟 가치'!$B$12:$L$16,AD$2,0)+(VLOOKUP($F89,'(참고)타워 스텟 가치'!$B$12:$L$16,AD$2,0)*$E89)</f>
        <v>98.718750000000014</v>
      </c>
      <c r="AE89">
        <f>VLOOKUP($F89,'(참고)타워 스텟 가치'!$B$12:$L$16,AE$2,0)+(VLOOKUP($F89,'(참고)타워 스텟 가치'!$B$12:$L$16,AE$2,0)*$E89)</f>
        <v>118.46250000000002</v>
      </c>
      <c r="AF89">
        <f>VLOOKUP($F89,'(참고)타워 스텟 가치'!$B$12:$L$16,AF$2,0)+(VLOOKUP($F89,'(참고)타워 스텟 가치'!$B$12:$L$16,AF$2,0)*$E89)</f>
        <v>39000.000000000007</v>
      </c>
      <c r="AG89">
        <f>VLOOKUP($F89,'(참고)타워 스텟 가치'!$B$12:$L$16,AG$2,0)+(VLOOKUP($F89,'(참고)타워 스텟 가치'!$B$12:$L$16,AG$2,0)*$E89)</f>
        <v>592.31250000000011</v>
      </c>
      <c r="AH89">
        <f>VLOOKUP($F89,'(참고)타워 스텟 가치'!$B$12:$L$16,AH$2,0)+(VLOOKUP($F89,'(참고)타워 스텟 가치'!$B$12:$L$16,AH$2,0)*$E89)</f>
        <v>19.743750000000006</v>
      </c>
      <c r="AI89">
        <f>VLOOKUP($F89,'(참고)타워 스텟 가치'!$B$12:$L$16,AI$2,0)+(VLOOKUP($F89,'(참고)타워 스텟 가치'!$B$12:$L$16,AI$2,0)*$E89)</f>
        <v>2.3400000000000003</v>
      </c>
      <c r="AJ89">
        <f>VLOOKUP($F89,'(참고)타워 스텟 가치'!$B$12:$L$16,AJ$2,0)+(VLOOKUP($F89,'(참고)타워 스텟 가치'!$B$12:$L$16,AJ$2,0)*$E89)</f>
        <v>0</v>
      </c>
      <c r="AK89">
        <f>VLOOKUP($F89,'(참고)타워 스텟 가치'!$B$12:$L$16,AK$2,0)+(VLOOKUP($F89,'(참고)타워 스텟 가치'!$B$12:$L$16,AK$2,0)*$E89)</f>
        <v>0</v>
      </c>
      <c r="AL89">
        <f>VLOOKUP($F89,'(참고)타워 스텟 가치'!$B$12:$L$16,AL$2,0)+(VLOOKUP($F89,'(참고)타워 스텟 가치'!$B$12:$L$16,AL$2,0)*$E89)</f>
        <v>15.600000000000003</v>
      </c>
      <c r="AM89">
        <f>SUM('스테이지별 몬스터 스텟'!AD89*'(참고)타워 스텟 가치'!$Q$17,'스테이지별 몬스터 스텟'!AE89*'(참고)타워 스텟 가치'!$R$17,'스테이지별 몬스터 스텟'!AF89*'(참고)타워 스텟 가치'!$S$17,'스테이지별 몬스터 스텟'!AG89*'(참고)타워 스텟 가치'!$T$17,'스테이지별 몬스터 스텟'!AH89*'(참고)타워 스텟 가치'!$U$17,'스테이지별 몬스터 스텟'!AI89*'(참고)타워 스텟 가치'!$V$17,'스테이지별 몬스터 스텟'!AJ89*'(참고)타워 스텟 가치'!$W$17,'스테이지별 몬스터 스텟'!AK89*'(참고)타워 스텟 가치'!$X$17,'스테이지별 몬스터 스텟'!AL89*'(참고)타워 스텟 가치'!$Y$17)</f>
        <v>60132.78375000001</v>
      </c>
      <c r="AN89">
        <v>3</v>
      </c>
    </row>
    <row r="90" spans="3:40" x14ac:dyDescent="0.3">
      <c r="C90">
        <v>1</v>
      </c>
      <c r="D90">
        <f t="shared" si="5"/>
        <v>18</v>
      </c>
      <c r="E90" s="52">
        <f>VLOOKUP(D90,'스테이지별 난이도 설정'!B:C,2,0)</f>
        <v>7.200000000000002</v>
      </c>
      <c r="F90" t="str">
        <f t="shared" si="6"/>
        <v>일반</v>
      </c>
      <c r="G90">
        <f t="shared" si="4"/>
        <v>6</v>
      </c>
      <c r="H90">
        <f>VLOOKUP($F90,'(참고)타워 스텟 가치'!$B$2:$L$6,H$2,0)+(VLOOKUP($F90,'(참고)타워 스텟 가치'!$B$2:$L$6,H$2,0)*$E90)</f>
        <v>61.500000000000014</v>
      </c>
      <c r="I90">
        <f>VLOOKUP($F90,'(참고)타워 스텟 가치'!$B$2:$L$6,I$2,0)+(VLOOKUP($F90,'(참고)타워 스텟 가치'!$B$2:$L$6,I$2,0)*$E90)</f>
        <v>12.300000000000002</v>
      </c>
      <c r="J90">
        <f>VLOOKUP($F90,'(참고)타워 스텟 가치'!$B$2:$L$6,J$2,0)+(VLOOKUP($F90,'(참고)타워 스텟 가치'!$B$2:$L$6,J$2,0)*$E90)</f>
        <v>41000.000000000007</v>
      </c>
      <c r="K90">
        <f>VLOOKUP($F90,'(참고)타워 스텟 가치'!$B$2:$L$6,K$2,0)+(VLOOKUP($F90,'(참고)타워 스텟 가치'!$B$2:$L$6,K$2,0)*$E90)</f>
        <v>246.00000000000006</v>
      </c>
      <c r="L90">
        <f>VLOOKUP($F90,'(참고)타워 스텟 가치'!$B$2:$L$6,L$2,0)+(VLOOKUP($F90,'(참고)타워 스텟 가치'!$B$2:$L$6,L$2,0)*$E90)</f>
        <v>4.1000000000000014</v>
      </c>
      <c r="M90">
        <f>VLOOKUP($F90,'(참고)타워 스텟 가치'!$B$2:$L$6,M$2,0)+(VLOOKUP($F90,'(참고)타워 스텟 가치'!$B$2:$L$6,M$2,0)*$E90)</f>
        <v>2.4600000000000004</v>
      </c>
      <c r="N90">
        <f>VLOOKUP($F90,'(참고)타워 스텟 가치'!$B$2:$L$6,N$2,0)+(VLOOKUP($F90,'(참고)타워 스텟 가치'!$B$2:$L$6,N$2,0)*$E90)</f>
        <v>0</v>
      </c>
      <c r="O90">
        <f>VLOOKUP($F90,'(참고)타워 스텟 가치'!$B$2:$L$6,O$2,0)+(VLOOKUP($F90,'(참고)타워 스텟 가치'!$B$2:$L$6,O$2,0)*$E90)</f>
        <v>0</v>
      </c>
      <c r="P90">
        <f>VLOOKUP($F90,'(참고)타워 스텟 가치'!$B$2:$L$6,P$2,0)+(VLOOKUP($F90,'(참고)타워 스텟 가치'!$B$2:$L$6,P$2,0)*$E90)</f>
        <v>5.7400000000000011</v>
      </c>
      <c r="Q90">
        <f>SUM('스테이지별 몬스터 스텟'!H90*'(참고)타워 스텟 가치'!$Q$17,'스테이지별 몬스터 스텟'!I90*'(참고)타워 스텟 가치'!$R$17,'스테이지별 몬스터 스텟'!J90*'(참고)타워 스텟 가치'!$S$17,'스테이지별 몬스터 스텟'!K90*'(참고)타워 스텟 가치'!$T$17,'스테이지별 몬스터 스텟'!L90*'(참고)타워 스텟 가치'!$U$17,'스테이지별 몬스터 스텟'!M90*'(참고)타워 스텟 가치'!$V$17,'스테이지별 몬스터 스텟'!N90*'(참고)타워 스텟 가치'!$W$17,'스테이지별 몬스터 스텟'!O90*'(참고)타워 스텟 가치'!$X$17,'스테이지별 몬스터 스텟'!P90*'(참고)타워 스텟 가치'!$Y$17)</f>
        <v>62155.590000000011</v>
      </c>
      <c r="R90">
        <v>1</v>
      </c>
      <c r="S90">
        <f>VLOOKUP($F90,'(참고)타워 스텟 가치'!$B$7:$L$11,S$2,0)+(VLOOKUP($F90,'(참고)타워 스텟 가치'!$B$7:$L$11,S$2,0)*$E90)</f>
        <v>20.500000000000004</v>
      </c>
      <c r="T90">
        <f>VLOOKUP($F90,'(참고)타워 스텟 가치'!$B$7:$L$11,T$2,0)+(VLOOKUP($F90,'(참고)타워 스텟 가치'!$B$7:$L$11,T$2,0)*$E90)</f>
        <v>36.900000000000006</v>
      </c>
      <c r="U90">
        <f>VLOOKUP($F90,'(참고)타워 스텟 가치'!$B$7:$L$11,U$2,0)+(VLOOKUP($F90,'(참고)타워 스텟 가치'!$B$7:$L$11,U$2,0)*$E90)</f>
        <v>41000.000000000007</v>
      </c>
      <c r="V90">
        <f>VLOOKUP($F90,'(참고)타워 스텟 가치'!$B$7:$L$11,V$2,0)+(VLOOKUP($F90,'(참고)타워 스텟 가치'!$B$7:$L$11,V$2,0)*$E90)</f>
        <v>246.00000000000006</v>
      </c>
      <c r="W90">
        <f>VLOOKUP($F90,'(참고)타워 스텟 가치'!$B$7:$L$11,W$2,0)+(VLOOKUP($F90,'(참고)타워 스텟 가치'!$B$7:$L$11,W$2,0)*$E90)</f>
        <v>4.1000000000000014</v>
      </c>
      <c r="X90">
        <f>VLOOKUP($F90,'(참고)타워 스텟 가치'!$B$7:$L$11,X$2,0)+(VLOOKUP($F90,'(참고)타워 스텟 가치'!$B$7:$L$11,X$2,0)*$E90)</f>
        <v>2.4600000000000004</v>
      </c>
      <c r="Y90">
        <f>VLOOKUP($F90,'(참고)타워 스텟 가치'!$B$7:$L$11,Y$2,0)+(VLOOKUP($F90,'(참고)타워 스텟 가치'!$B$7:$L$11,Y$2,0)*$E90)</f>
        <v>0</v>
      </c>
      <c r="Z90">
        <f>VLOOKUP($F90,'(참고)타워 스텟 가치'!$B$7:$L$11,Z$2,0)+(VLOOKUP($F90,'(참고)타워 스텟 가치'!$B$7:$L$11,Z$2,0)*$E90)</f>
        <v>0</v>
      </c>
      <c r="AA90">
        <f>VLOOKUP($F90,'(참고)타워 스텟 가치'!$B$7:$L$11,AA$2,0)+(VLOOKUP($F90,'(참고)타워 스텟 가치'!$B$7:$L$11,AA$2,0)*$E90)</f>
        <v>5.7400000000000011</v>
      </c>
      <c r="AB90">
        <f>SUM('스테이지별 몬스터 스텟'!S90*'(참고)타워 스텟 가치'!$Q$17,'스테이지별 몬스터 스텟'!T90*'(참고)타워 스텟 가치'!$R$17,'스테이지별 몬스터 스텟'!U90*'(참고)타워 스텟 가치'!$S$17,'스테이지별 몬스터 스텟'!V90*'(참고)타워 스텟 가치'!$T$17,'스테이지별 몬스터 스텟'!W90*'(참고)타워 스텟 가치'!$U$17,'스테이지별 몬스터 스텟'!X90*'(참고)타워 스텟 가치'!$V$17,'스테이지별 몬스터 스텟'!Y90*'(참고)타워 스텟 가치'!$W$17,'스테이지별 몬스터 스텟'!Z90*'(참고)타워 스텟 가치'!$X$17,'스테이지별 몬스터 스텟'!AA90*'(참고)타워 스텟 가치'!$Y$17)</f>
        <v>62110.490000000013</v>
      </c>
      <c r="AC90">
        <v>2</v>
      </c>
      <c r="AD90">
        <f>VLOOKUP($F90,'(참고)타워 스텟 가치'!$B$12:$L$16,AD$2,0)+(VLOOKUP($F90,'(참고)타워 스텟 가치'!$B$12:$L$16,AD$2,0)*$E90)</f>
        <v>20.500000000000004</v>
      </c>
      <c r="AE90">
        <f>VLOOKUP($F90,'(참고)타워 스텟 가치'!$B$12:$L$16,AE$2,0)+(VLOOKUP($F90,'(참고)타워 스텟 가치'!$B$12:$L$16,AE$2,0)*$E90)</f>
        <v>24.600000000000005</v>
      </c>
      <c r="AF90">
        <f>VLOOKUP($F90,'(참고)타워 스텟 가치'!$B$12:$L$16,AF$2,0)+(VLOOKUP($F90,'(참고)타워 스텟 가치'!$B$12:$L$16,AF$2,0)*$E90)</f>
        <v>41000.000000000007</v>
      </c>
      <c r="AG90">
        <f>VLOOKUP($F90,'(참고)타워 스텟 가치'!$B$12:$L$16,AG$2,0)+(VLOOKUP($F90,'(참고)타워 스텟 가치'!$B$12:$L$16,AG$2,0)*$E90)</f>
        <v>123.00000000000003</v>
      </c>
      <c r="AH90">
        <f>VLOOKUP($F90,'(참고)타워 스텟 가치'!$B$12:$L$16,AH$2,0)+(VLOOKUP($F90,'(참고)타워 스텟 가치'!$B$12:$L$16,AH$2,0)*$E90)</f>
        <v>4.1000000000000014</v>
      </c>
      <c r="AI90">
        <f>VLOOKUP($F90,'(참고)타워 스텟 가치'!$B$12:$L$16,AI$2,0)+(VLOOKUP($F90,'(참고)타워 스텟 가치'!$B$12:$L$16,AI$2,0)*$E90)</f>
        <v>2.4600000000000004</v>
      </c>
      <c r="AJ90">
        <f>VLOOKUP($F90,'(참고)타워 스텟 가치'!$B$12:$L$16,AJ$2,0)+(VLOOKUP($F90,'(참고)타워 스텟 가치'!$B$12:$L$16,AJ$2,0)*$E90)</f>
        <v>0</v>
      </c>
      <c r="AK90">
        <f>VLOOKUP($F90,'(참고)타워 스텟 가치'!$B$12:$L$16,AK$2,0)+(VLOOKUP($F90,'(참고)타워 스텟 가치'!$B$12:$L$16,AK$2,0)*$E90)</f>
        <v>0</v>
      </c>
      <c r="AL90">
        <f>VLOOKUP($F90,'(참고)타워 스텟 가치'!$B$12:$L$16,AL$2,0)+(VLOOKUP($F90,'(참고)타워 스텟 가치'!$B$12:$L$16,AL$2,0)*$E90)</f>
        <v>11.480000000000002</v>
      </c>
      <c r="AM90">
        <f>SUM('스테이지별 몬스터 스텟'!AD90*'(참고)타워 스텟 가치'!$Q$17,'스테이지별 몬스터 스텟'!AE90*'(참고)타워 스텟 가치'!$R$17,'스테이지별 몬스터 스텟'!AF90*'(참고)타워 스텟 가치'!$S$17,'스테이지별 몬스터 스텟'!AG90*'(참고)타워 스텟 가치'!$T$17,'스테이지별 몬스터 스텟'!AH90*'(참고)타워 스텟 가치'!$U$17,'스테이지별 몬스터 스텟'!AI90*'(참고)타워 스텟 가치'!$V$17,'스테이지별 몬스터 스텟'!AJ90*'(참고)타워 스텟 가치'!$W$17,'스테이지별 몬스터 스텟'!AK90*'(참고)타워 스텟 가치'!$X$17,'스테이지별 몬스터 스텟'!AL90*'(참고)타워 스텟 가치'!$Y$17)</f>
        <v>61857.520000000011</v>
      </c>
      <c r="AN90">
        <v>3</v>
      </c>
    </row>
    <row r="91" spans="3:40" x14ac:dyDescent="0.3">
      <c r="C91">
        <v>2</v>
      </c>
      <c r="D91">
        <f t="shared" si="5"/>
        <v>18</v>
      </c>
      <c r="E91" s="52">
        <f>VLOOKUP(D91,'스테이지별 난이도 설정'!B:C,2,0)</f>
        <v>7.200000000000002</v>
      </c>
      <c r="F91" t="str">
        <f t="shared" si="6"/>
        <v>레어</v>
      </c>
      <c r="G91">
        <f t="shared" si="4"/>
        <v>6</v>
      </c>
      <c r="H91">
        <f>VLOOKUP($F91,'(참고)타워 스텟 가치'!$B$2:$L$6,H$2,0)+(VLOOKUP($F91,'(참고)타워 스텟 가치'!$B$2:$L$6,H$2,0)*$E91)</f>
        <v>92.250000000000028</v>
      </c>
      <c r="I91">
        <f>VLOOKUP($F91,'(참고)타워 스텟 가치'!$B$2:$L$6,I$2,0)+(VLOOKUP($F91,'(참고)타워 스텟 가치'!$B$2:$L$6,I$2,0)*$E91)</f>
        <v>18.450000000000003</v>
      </c>
      <c r="J91">
        <f>VLOOKUP($F91,'(참고)타워 스텟 가치'!$B$2:$L$6,J$2,0)+(VLOOKUP($F91,'(참고)타워 스텟 가치'!$B$2:$L$6,J$2,0)*$E91)</f>
        <v>41000.000000000007</v>
      </c>
      <c r="K91">
        <f>VLOOKUP($F91,'(참고)타워 스텟 가치'!$B$2:$L$6,K$2,0)+(VLOOKUP($F91,'(참고)타워 스텟 가치'!$B$2:$L$6,K$2,0)*$E91)</f>
        <v>369.00000000000011</v>
      </c>
      <c r="L91">
        <f>VLOOKUP($F91,'(참고)타워 스텟 가치'!$B$2:$L$6,L$2,0)+(VLOOKUP($F91,'(참고)타워 스텟 가치'!$B$2:$L$6,L$2,0)*$E91)</f>
        <v>6.1500000000000012</v>
      </c>
      <c r="M91">
        <f>VLOOKUP($F91,'(참고)타워 스텟 가치'!$B$2:$L$6,M$2,0)+(VLOOKUP($F91,'(참고)타워 스텟 가치'!$B$2:$L$6,M$2,0)*$E91)</f>
        <v>2.4600000000000004</v>
      </c>
      <c r="N91">
        <f>VLOOKUP($F91,'(참고)타워 스텟 가치'!$B$2:$L$6,N$2,0)+(VLOOKUP($F91,'(참고)타워 스텟 가치'!$B$2:$L$6,N$2,0)*$E91)</f>
        <v>0</v>
      </c>
      <c r="O91">
        <f>VLOOKUP($F91,'(참고)타워 스텟 가치'!$B$2:$L$6,O$2,0)+(VLOOKUP($F91,'(참고)타워 스텟 가치'!$B$2:$L$6,O$2,0)*$E91)</f>
        <v>0</v>
      </c>
      <c r="P91">
        <f>VLOOKUP($F91,'(참고)타워 스텟 가치'!$B$2:$L$6,P$2,0)+(VLOOKUP($F91,'(참고)타워 스텟 가치'!$B$2:$L$6,P$2,0)*$E91)</f>
        <v>5.7400000000000011</v>
      </c>
      <c r="Q91">
        <f>SUM('스테이지별 몬스터 스텟'!H91*'(참고)타워 스텟 가치'!$Q$17,'스테이지별 몬스터 스텟'!I91*'(참고)타워 스텟 가치'!$R$17,'스테이지별 몬스터 스텟'!J91*'(참고)타워 스텟 가치'!$S$17,'스테이지별 몬스터 스텟'!K91*'(참고)타워 스텟 가치'!$T$17,'스테이지별 몬스터 스텟'!L91*'(참고)타워 스텟 가치'!$U$17,'스테이지별 몬스터 스텟'!M91*'(참고)타워 스텟 가치'!$V$17,'스테이지별 몬스터 스텟'!N91*'(참고)타워 스텟 가치'!$W$17,'스테이지별 몬스터 스텟'!O91*'(참고)타워 스텟 가치'!$X$17,'스테이지별 몬스터 스텟'!P91*'(참고)타워 스텟 가치'!$Y$17)</f>
        <v>62476.415000000023</v>
      </c>
      <c r="R91">
        <v>1</v>
      </c>
      <c r="S91">
        <f>VLOOKUP($F91,'(참고)타워 스텟 가치'!$B$7:$L$11,S$2,0)+(VLOOKUP($F91,'(참고)타워 스텟 가치'!$B$7:$L$11,S$2,0)*$E91)</f>
        <v>30.750000000000007</v>
      </c>
      <c r="T91">
        <f>VLOOKUP($F91,'(참고)타워 스텟 가치'!$B$7:$L$11,T$2,0)+(VLOOKUP($F91,'(참고)타워 스텟 가치'!$B$7:$L$11,T$2,0)*$E91)</f>
        <v>55.350000000000016</v>
      </c>
      <c r="U91">
        <f>VLOOKUP($F91,'(참고)타워 스텟 가치'!$B$7:$L$11,U$2,0)+(VLOOKUP($F91,'(참고)타워 스텟 가치'!$B$7:$L$11,U$2,0)*$E91)</f>
        <v>41000.000000000007</v>
      </c>
      <c r="V91">
        <f>VLOOKUP($F91,'(참고)타워 스텟 가치'!$B$7:$L$11,V$2,0)+(VLOOKUP($F91,'(참고)타워 스텟 가치'!$B$7:$L$11,V$2,0)*$E91)</f>
        <v>369.00000000000011</v>
      </c>
      <c r="W91">
        <f>VLOOKUP($F91,'(참고)타워 스텟 가치'!$B$7:$L$11,W$2,0)+(VLOOKUP($F91,'(참고)타워 스텟 가치'!$B$7:$L$11,W$2,0)*$E91)</f>
        <v>6.1500000000000012</v>
      </c>
      <c r="X91">
        <f>VLOOKUP($F91,'(참고)타워 스텟 가치'!$B$7:$L$11,X$2,0)+(VLOOKUP($F91,'(참고)타워 스텟 가치'!$B$7:$L$11,X$2,0)*$E91)</f>
        <v>2.4600000000000004</v>
      </c>
      <c r="Y91">
        <f>VLOOKUP($F91,'(참고)타워 스텟 가치'!$B$7:$L$11,Y$2,0)+(VLOOKUP($F91,'(참고)타워 스텟 가치'!$B$7:$L$11,Y$2,0)*$E91)</f>
        <v>0</v>
      </c>
      <c r="Z91">
        <f>VLOOKUP($F91,'(참고)타워 스텟 가치'!$B$7:$L$11,Z$2,0)+(VLOOKUP($F91,'(참고)타워 스텟 가치'!$B$7:$L$11,Z$2,0)*$E91)</f>
        <v>0</v>
      </c>
      <c r="AA91">
        <f>VLOOKUP($F91,'(참고)타워 스텟 가치'!$B$7:$L$11,AA$2,0)+(VLOOKUP($F91,'(참고)타워 스텟 가치'!$B$7:$L$11,AA$2,0)*$E91)</f>
        <v>5.7400000000000011</v>
      </c>
      <c r="AB91">
        <f>SUM('스테이지별 몬스터 스텟'!S91*'(참고)타워 스텟 가치'!$Q$17,'스테이지별 몬스터 스텟'!T91*'(참고)타워 스텟 가치'!$R$17,'스테이지별 몬스터 스텟'!U91*'(참고)타워 스텟 가치'!$S$17,'스테이지별 몬스터 스텟'!V91*'(참고)타워 스텟 가치'!$T$17,'스테이지별 몬스터 스텟'!W91*'(참고)타워 스텟 가치'!$U$17,'스테이지별 몬스터 스텟'!X91*'(참고)타워 스텟 가치'!$V$17,'스테이지별 몬스터 스텟'!Y91*'(참고)타워 스텟 가치'!$W$17,'스테이지별 몬스터 스텟'!Z91*'(참고)타워 스텟 가치'!$X$17,'스테이지별 몬스터 스텟'!AA91*'(참고)타워 스텟 가치'!$Y$17)</f>
        <v>62408.765000000021</v>
      </c>
      <c r="AC91">
        <v>2</v>
      </c>
      <c r="AD91">
        <f>VLOOKUP($F91,'(참고)타워 스텟 가치'!$B$12:$L$16,AD$2,0)+(VLOOKUP($F91,'(참고)타워 스텟 가치'!$B$12:$L$16,AD$2,0)*$E91)</f>
        <v>30.750000000000007</v>
      </c>
      <c r="AE91">
        <f>VLOOKUP($F91,'(참고)타워 스텟 가치'!$B$12:$L$16,AE$2,0)+(VLOOKUP($F91,'(참고)타워 스텟 가치'!$B$12:$L$16,AE$2,0)*$E91)</f>
        <v>36.900000000000006</v>
      </c>
      <c r="AF91">
        <f>VLOOKUP($F91,'(참고)타워 스텟 가치'!$B$12:$L$16,AF$2,0)+(VLOOKUP($F91,'(참고)타워 스텟 가치'!$B$12:$L$16,AF$2,0)*$E91)</f>
        <v>41000.000000000007</v>
      </c>
      <c r="AG91">
        <f>VLOOKUP($F91,'(참고)타워 스텟 가치'!$B$12:$L$16,AG$2,0)+(VLOOKUP($F91,'(참고)타워 스텟 가치'!$B$12:$L$16,AG$2,0)*$E91)</f>
        <v>184.50000000000006</v>
      </c>
      <c r="AH91">
        <f>VLOOKUP($F91,'(참고)타워 스텟 가치'!$B$12:$L$16,AH$2,0)+(VLOOKUP($F91,'(참고)타워 스텟 가치'!$B$12:$L$16,AH$2,0)*$E91)</f>
        <v>6.1500000000000012</v>
      </c>
      <c r="AI91">
        <f>VLOOKUP($F91,'(참고)타워 스텟 가치'!$B$12:$L$16,AI$2,0)+(VLOOKUP($F91,'(참고)타워 스텟 가치'!$B$12:$L$16,AI$2,0)*$E91)</f>
        <v>2.4600000000000004</v>
      </c>
      <c r="AJ91">
        <f>VLOOKUP($F91,'(참고)타워 스텟 가치'!$B$12:$L$16,AJ$2,0)+(VLOOKUP($F91,'(참고)타워 스텟 가치'!$B$12:$L$16,AJ$2,0)*$E91)</f>
        <v>0</v>
      </c>
      <c r="AK91">
        <f>VLOOKUP($F91,'(참고)타워 스텟 가치'!$B$12:$L$16,AK$2,0)+(VLOOKUP($F91,'(참고)타워 스텟 가치'!$B$12:$L$16,AK$2,0)*$E91)</f>
        <v>0</v>
      </c>
      <c r="AL91">
        <f>VLOOKUP($F91,'(참고)타워 스텟 가치'!$B$12:$L$16,AL$2,0)+(VLOOKUP($F91,'(참고)타워 스텟 가치'!$B$12:$L$16,AL$2,0)*$E91)</f>
        <v>11.480000000000002</v>
      </c>
      <c r="AM91">
        <f>SUM('스테이지별 몬스터 스텟'!AD91*'(참고)타워 스텟 가치'!$Q$17,'스테이지별 몬스터 스텟'!AE91*'(참고)타워 스텟 가치'!$R$17,'스테이지별 몬스터 스텟'!AF91*'(참고)타워 스텟 가치'!$S$17,'스테이지별 몬스터 스텟'!AG91*'(참고)타워 스텟 가치'!$T$17,'스테이지별 몬스터 스텟'!AH91*'(참고)타워 스텟 가치'!$U$17,'스테이지별 몬스터 스텟'!AI91*'(참고)타워 스텟 가치'!$V$17,'스테이지별 몬스터 스텟'!AJ91*'(참고)타워 스텟 가치'!$W$17,'스테이지별 몬스터 스텟'!AK91*'(참고)타워 스텟 가치'!$X$17,'스테이지별 몬스터 스텟'!AL91*'(참고)타워 스텟 가치'!$Y$17)</f>
        <v>62023.570000000014</v>
      </c>
      <c r="AN91">
        <v>3</v>
      </c>
    </row>
    <row r="92" spans="3:40" x14ac:dyDescent="0.3">
      <c r="C92">
        <v>3</v>
      </c>
      <c r="D92">
        <f t="shared" si="5"/>
        <v>18</v>
      </c>
      <c r="E92" s="52">
        <f>VLOOKUP(D92,'스테이지별 난이도 설정'!B:C,2,0)</f>
        <v>7.200000000000002</v>
      </c>
      <c r="F92" t="str">
        <f t="shared" si="6"/>
        <v>에픽</v>
      </c>
      <c r="G92">
        <f t="shared" si="4"/>
        <v>6</v>
      </c>
      <c r="H92">
        <f>VLOOKUP($F92,'(참고)타워 스텟 가치'!$B$2:$L$6,H$2,0)+(VLOOKUP($F92,'(참고)타워 스텟 가치'!$B$2:$L$6,H$2,0)*$E92)</f>
        <v>138.37500000000003</v>
      </c>
      <c r="I92">
        <f>VLOOKUP($F92,'(참고)타워 스텟 가치'!$B$2:$L$6,I$2,0)+(VLOOKUP($F92,'(참고)타워 스텟 가치'!$B$2:$L$6,I$2,0)*$E92)</f>
        <v>27.675000000000008</v>
      </c>
      <c r="J92">
        <f>VLOOKUP($F92,'(참고)타워 스텟 가치'!$B$2:$L$6,J$2,0)+(VLOOKUP($F92,'(참고)타워 스텟 가치'!$B$2:$L$6,J$2,0)*$E92)</f>
        <v>41000.000000000007</v>
      </c>
      <c r="K92">
        <f>VLOOKUP($F92,'(참고)타워 스텟 가치'!$B$2:$L$6,K$2,0)+(VLOOKUP($F92,'(참고)타워 스텟 가치'!$B$2:$L$6,K$2,0)*$E92)</f>
        <v>553.50000000000011</v>
      </c>
      <c r="L92">
        <f>VLOOKUP($F92,'(참고)타워 스텟 가치'!$B$2:$L$6,L$2,0)+(VLOOKUP($F92,'(참고)타워 스텟 가치'!$B$2:$L$6,L$2,0)*$E92)</f>
        <v>9.2250000000000014</v>
      </c>
      <c r="M92">
        <f>VLOOKUP($F92,'(참고)타워 스텟 가치'!$B$2:$L$6,M$2,0)+(VLOOKUP($F92,'(참고)타워 스텟 가치'!$B$2:$L$6,M$2,0)*$E92)</f>
        <v>2.4600000000000004</v>
      </c>
      <c r="N92">
        <f>VLOOKUP($F92,'(참고)타워 스텟 가치'!$B$2:$L$6,N$2,0)+(VLOOKUP($F92,'(참고)타워 스텟 가치'!$B$2:$L$6,N$2,0)*$E92)</f>
        <v>0</v>
      </c>
      <c r="O92">
        <f>VLOOKUP($F92,'(참고)타워 스텟 가치'!$B$2:$L$6,O$2,0)+(VLOOKUP($F92,'(참고)타워 스텟 가치'!$B$2:$L$6,O$2,0)*$E92)</f>
        <v>0</v>
      </c>
      <c r="P92">
        <f>VLOOKUP($F92,'(참고)타워 스텟 가치'!$B$2:$L$6,P$2,0)+(VLOOKUP($F92,'(참고)타워 스텟 가치'!$B$2:$L$6,P$2,0)*$E92)</f>
        <v>5.7400000000000011</v>
      </c>
      <c r="Q92">
        <f>SUM('스테이지별 몬스터 스텟'!H92*'(참고)타워 스텟 가치'!$Q$17,'스테이지별 몬스터 스텟'!I92*'(참고)타워 스텟 가치'!$R$17,'스테이지별 몬스터 스텟'!J92*'(참고)타워 스텟 가치'!$S$17,'스테이지별 몬스터 스텟'!K92*'(참고)타워 스텟 가치'!$T$17,'스테이지별 몬스터 스텟'!L92*'(참고)타워 스텟 가치'!$U$17,'스테이지별 몬스터 스텟'!M92*'(참고)타워 스텟 가치'!$V$17,'스테이지별 몬스터 스텟'!N92*'(참고)타워 스텟 가치'!$W$17,'스테이지별 몬스터 스텟'!O92*'(참고)타워 스텟 가치'!$X$17,'스테이지별 몬스터 스텟'!P92*'(참고)타워 스텟 가치'!$Y$17)</f>
        <v>62957.652500000011</v>
      </c>
      <c r="R92">
        <v>1</v>
      </c>
      <c r="S92">
        <f>VLOOKUP($F92,'(참고)타워 스텟 가치'!$B$7:$L$11,S$2,0)+(VLOOKUP($F92,'(참고)타워 스텟 가치'!$B$7:$L$11,S$2,0)*$E92)</f>
        <v>46.125000000000014</v>
      </c>
      <c r="T92">
        <f>VLOOKUP($F92,'(참고)타워 스텟 가치'!$B$7:$L$11,T$2,0)+(VLOOKUP($F92,'(참고)타워 스텟 가치'!$B$7:$L$11,T$2,0)*$E92)</f>
        <v>83.02500000000002</v>
      </c>
      <c r="U92">
        <f>VLOOKUP($F92,'(참고)타워 스텟 가치'!$B$7:$L$11,U$2,0)+(VLOOKUP($F92,'(참고)타워 스텟 가치'!$B$7:$L$11,U$2,0)*$E92)</f>
        <v>41000.000000000007</v>
      </c>
      <c r="V92">
        <f>VLOOKUP($F92,'(참고)타워 스텟 가치'!$B$7:$L$11,V$2,0)+(VLOOKUP($F92,'(참고)타워 스텟 가치'!$B$7:$L$11,V$2,0)*$E92)</f>
        <v>553.50000000000011</v>
      </c>
      <c r="W92">
        <f>VLOOKUP($F92,'(참고)타워 스텟 가치'!$B$7:$L$11,W$2,0)+(VLOOKUP($F92,'(참고)타워 스텟 가치'!$B$7:$L$11,W$2,0)*$E92)</f>
        <v>9.2250000000000014</v>
      </c>
      <c r="X92">
        <f>VLOOKUP($F92,'(참고)타워 스텟 가치'!$B$7:$L$11,X$2,0)+(VLOOKUP($F92,'(참고)타워 스텟 가치'!$B$7:$L$11,X$2,0)*$E92)</f>
        <v>2.4600000000000004</v>
      </c>
      <c r="Y92">
        <f>VLOOKUP($F92,'(참고)타워 스텟 가치'!$B$7:$L$11,Y$2,0)+(VLOOKUP($F92,'(참고)타워 스텟 가치'!$B$7:$L$11,Y$2,0)*$E92)</f>
        <v>0</v>
      </c>
      <c r="Z92">
        <f>VLOOKUP($F92,'(참고)타워 스텟 가치'!$B$7:$L$11,Z$2,0)+(VLOOKUP($F92,'(참고)타워 스텟 가치'!$B$7:$L$11,Z$2,0)*$E92)</f>
        <v>0</v>
      </c>
      <c r="AA92">
        <f>VLOOKUP($F92,'(참고)타워 스텟 가치'!$B$7:$L$11,AA$2,0)+(VLOOKUP($F92,'(참고)타워 스텟 가치'!$B$7:$L$11,AA$2,0)*$E92)</f>
        <v>5.7400000000000011</v>
      </c>
      <c r="AB92">
        <f>SUM('스테이지별 몬스터 스텟'!S92*'(참고)타워 스텟 가치'!$Q$17,'스테이지별 몬스터 스텟'!T92*'(참고)타워 스텟 가치'!$R$17,'스테이지별 몬스터 스텟'!U92*'(참고)타워 스텟 가치'!$S$17,'스테이지별 몬스터 스텟'!V92*'(참고)타워 스텟 가치'!$T$17,'스테이지별 몬스터 스텟'!W92*'(참고)타워 스텟 가치'!$U$17,'스테이지별 몬스터 스텟'!X92*'(참고)타워 스텟 가치'!$V$17,'스테이지별 몬스터 스텟'!Y92*'(참고)타워 스텟 가치'!$W$17,'스테이지별 몬스터 스텟'!Z92*'(참고)타워 스텟 가치'!$X$17,'스테이지별 몬스터 스텟'!AA92*'(참고)타워 스텟 가치'!$Y$17)</f>
        <v>62856.177500000013</v>
      </c>
      <c r="AC92">
        <v>2</v>
      </c>
      <c r="AD92">
        <f>VLOOKUP($F92,'(참고)타워 스텟 가치'!$B$12:$L$16,AD$2,0)+(VLOOKUP($F92,'(참고)타워 스텟 가치'!$B$12:$L$16,AD$2,0)*$E92)</f>
        <v>46.125000000000014</v>
      </c>
      <c r="AE92">
        <f>VLOOKUP($F92,'(참고)타워 스텟 가치'!$B$12:$L$16,AE$2,0)+(VLOOKUP($F92,'(참고)타워 스텟 가치'!$B$12:$L$16,AE$2,0)*$E92)</f>
        <v>55.350000000000016</v>
      </c>
      <c r="AF92">
        <f>VLOOKUP($F92,'(참고)타워 스텟 가치'!$B$12:$L$16,AF$2,0)+(VLOOKUP($F92,'(참고)타워 스텟 가치'!$B$12:$L$16,AF$2,0)*$E92)</f>
        <v>41000.000000000007</v>
      </c>
      <c r="AG92">
        <f>VLOOKUP($F92,'(참고)타워 스텟 가치'!$B$12:$L$16,AG$2,0)+(VLOOKUP($F92,'(참고)타워 스텟 가치'!$B$12:$L$16,AG$2,0)*$E92)</f>
        <v>276.75000000000006</v>
      </c>
      <c r="AH92">
        <f>VLOOKUP($F92,'(참고)타워 스텟 가치'!$B$12:$L$16,AH$2,0)+(VLOOKUP($F92,'(참고)타워 스텟 가치'!$B$12:$L$16,AH$2,0)*$E92)</f>
        <v>9.2250000000000014</v>
      </c>
      <c r="AI92">
        <f>VLOOKUP($F92,'(참고)타워 스텟 가치'!$B$12:$L$16,AI$2,0)+(VLOOKUP($F92,'(참고)타워 스텟 가치'!$B$12:$L$16,AI$2,0)*$E92)</f>
        <v>2.4600000000000004</v>
      </c>
      <c r="AJ92">
        <f>VLOOKUP($F92,'(참고)타워 스텟 가치'!$B$12:$L$16,AJ$2,0)+(VLOOKUP($F92,'(참고)타워 스텟 가치'!$B$12:$L$16,AJ$2,0)*$E92)</f>
        <v>0</v>
      </c>
      <c r="AK92">
        <f>VLOOKUP($F92,'(참고)타워 스텟 가치'!$B$12:$L$16,AK$2,0)+(VLOOKUP($F92,'(참고)타워 스텟 가치'!$B$12:$L$16,AK$2,0)*$E92)</f>
        <v>0</v>
      </c>
      <c r="AL92">
        <f>VLOOKUP($F92,'(참고)타워 스텟 가치'!$B$12:$L$16,AL$2,0)+(VLOOKUP($F92,'(참고)타워 스텟 가치'!$B$12:$L$16,AL$2,0)*$E92)</f>
        <v>11.480000000000002</v>
      </c>
      <c r="AM92">
        <f>SUM('스테이지별 몬스터 스텟'!AD92*'(참고)타워 스텟 가치'!$Q$17,'스테이지별 몬스터 스텟'!AE92*'(참고)타워 스텟 가치'!$R$17,'스테이지별 몬스터 스텟'!AF92*'(참고)타워 스텟 가치'!$S$17,'스테이지별 몬스터 스텟'!AG92*'(참고)타워 스텟 가치'!$T$17,'스테이지별 몬스터 스텟'!AH92*'(참고)타워 스텟 가치'!$U$17,'스테이지별 몬스터 스텟'!AI92*'(참고)타워 스텟 가치'!$V$17,'스테이지별 몬스터 스텟'!AJ92*'(참고)타워 스텟 가치'!$W$17,'스테이지별 몬스터 스텟'!AK92*'(참고)타워 스텟 가치'!$X$17,'스테이지별 몬스터 스텟'!AL92*'(참고)타워 스텟 가치'!$Y$17)</f>
        <v>62272.645000000011</v>
      </c>
      <c r="AN92">
        <v>3</v>
      </c>
    </row>
    <row r="93" spans="3:40" x14ac:dyDescent="0.3">
      <c r="C93">
        <v>4</v>
      </c>
      <c r="D93">
        <f t="shared" si="5"/>
        <v>18</v>
      </c>
      <c r="E93" s="52">
        <f>VLOOKUP(D93,'스테이지별 난이도 설정'!B:C,2,0)</f>
        <v>7.200000000000002</v>
      </c>
      <c r="F93" t="str">
        <f t="shared" si="6"/>
        <v>유니크</v>
      </c>
      <c r="G93">
        <f t="shared" si="4"/>
        <v>6</v>
      </c>
      <c r="H93">
        <f>VLOOKUP($F93,'(참고)타워 스텟 가치'!$B$2:$L$6,H$2,0)+(VLOOKUP($F93,'(참고)타워 스텟 가치'!$B$2:$L$6,H$2,0)*$E93)</f>
        <v>207.56250000000006</v>
      </c>
      <c r="I93">
        <f>VLOOKUP($F93,'(참고)타워 스텟 가치'!$B$2:$L$6,I$2,0)+(VLOOKUP($F93,'(참고)타워 스텟 가치'!$B$2:$L$6,I$2,0)*$E93)</f>
        <v>41.51250000000001</v>
      </c>
      <c r="J93">
        <f>VLOOKUP($F93,'(참고)타워 스텟 가치'!$B$2:$L$6,J$2,0)+(VLOOKUP($F93,'(참고)타워 스텟 가치'!$B$2:$L$6,J$2,0)*$E93)</f>
        <v>41000.000000000007</v>
      </c>
      <c r="K93">
        <f>VLOOKUP($F93,'(참고)타워 스텟 가치'!$B$2:$L$6,K$2,0)+(VLOOKUP($F93,'(참고)타워 스텟 가치'!$B$2:$L$6,K$2,0)*$E93)</f>
        <v>830.25000000000023</v>
      </c>
      <c r="L93">
        <f>VLOOKUP($F93,'(참고)타워 스텟 가치'!$B$2:$L$6,L$2,0)+(VLOOKUP($F93,'(참고)타워 스텟 가치'!$B$2:$L$6,L$2,0)*$E93)</f>
        <v>13.837500000000004</v>
      </c>
      <c r="M93">
        <f>VLOOKUP($F93,'(참고)타워 스텟 가치'!$B$2:$L$6,M$2,0)+(VLOOKUP($F93,'(참고)타워 스텟 가치'!$B$2:$L$6,M$2,0)*$E93)</f>
        <v>2.4600000000000004</v>
      </c>
      <c r="N93">
        <f>VLOOKUP($F93,'(참고)타워 스텟 가치'!$B$2:$L$6,N$2,0)+(VLOOKUP($F93,'(참고)타워 스텟 가치'!$B$2:$L$6,N$2,0)*$E93)</f>
        <v>0</v>
      </c>
      <c r="O93">
        <f>VLOOKUP($F93,'(참고)타워 스텟 가치'!$B$2:$L$6,O$2,0)+(VLOOKUP($F93,'(참고)타워 스텟 가치'!$B$2:$L$6,O$2,0)*$E93)</f>
        <v>0</v>
      </c>
      <c r="P93">
        <f>VLOOKUP($F93,'(참고)타워 스텟 가치'!$B$2:$L$6,P$2,0)+(VLOOKUP($F93,'(참고)타워 스텟 가치'!$B$2:$L$6,P$2,0)*$E93)</f>
        <v>8.2000000000000028</v>
      </c>
      <c r="Q93">
        <f>SUM('스테이지별 몬스터 스텟'!H93*'(참고)타워 스텟 가치'!$Q$17,'스테이지별 몬스터 스텟'!I93*'(참고)타워 스텟 가치'!$R$17,'스테이지별 몬스터 스텟'!J93*'(참고)타워 스텟 가치'!$S$17,'스테이지별 몬스터 스텟'!K93*'(참고)타워 스텟 가치'!$T$17,'스테이지별 몬스터 스텟'!L93*'(참고)타워 스텟 가치'!$U$17,'스테이지별 몬스터 스텟'!M93*'(참고)타워 스텟 가치'!$V$17,'스테이지별 몬스터 스텟'!N93*'(참고)타워 스텟 가치'!$W$17,'스테이지별 몬스터 스텟'!O93*'(참고)타워 스텟 가치'!$X$17,'스테이지별 몬스터 스텟'!P93*'(참고)타워 스텟 가치'!$Y$17)</f>
        <v>63684.428750000021</v>
      </c>
      <c r="R93">
        <v>1</v>
      </c>
      <c r="S93">
        <f>VLOOKUP($F93,'(참고)타워 스텟 가치'!$B$7:$L$11,S$2,0)+(VLOOKUP($F93,'(참고)타워 스텟 가치'!$B$7:$L$11,S$2,0)*$E93)</f>
        <v>69.187500000000014</v>
      </c>
      <c r="T93">
        <f>VLOOKUP($F93,'(참고)타워 스텟 가치'!$B$7:$L$11,T$2,0)+(VLOOKUP($F93,'(참고)타워 스텟 가치'!$B$7:$L$11,T$2,0)*$E93)</f>
        <v>124.53750000000002</v>
      </c>
      <c r="U93">
        <f>VLOOKUP($F93,'(참고)타워 스텟 가치'!$B$7:$L$11,U$2,0)+(VLOOKUP($F93,'(참고)타워 스텟 가치'!$B$7:$L$11,U$2,0)*$E93)</f>
        <v>41000.000000000007</v>
      </c>
      <c r="V93">
        <f>VLOOKUP($F93,'(참고)타워 스텟 가치'!$B$7:$L$11,V$2,0)+(VLOOKUP($F93,'(참고)타워 스텟 가치'!$B$7:$L$11,V$2,0)*$E93)</f>
        <v>830.25000000000023</v>
      </c>
      <c r="W93">
        <f>VLOOKUP($F93,'(참고)타워 스텟 가치'!$B$7:$L$11,W$2,0)+(VLOOKUP($F93,'(참고)타워 스텟 가치'!$B$7:$L$11,W$2,0)*$E93)</f>
        <v>13.837500000000004</v>
      </c>
      <c r="X93">
        <f>VLOOKUP($F93,'(참고)타워 스텟 가치'!$B$7:$L$11,X$2,0)+(VLOOKUP($F93,'(참고)타워 스텟 가치'!$B$7:$L$11,X$2,0)*$E93)</f>
        <v>2.4600000000000004</v>
      </c>
      <c r="Y93">
        <f>VLOOKUP($F93,'(참고)타워 스텟 가치'!$B$7:$L$11,Y$2,0)+(VLOOKUP($F93,'(참고)타워 스텟 가치'!$B$7:$L$11,Y$2,0)*$E93)</f>
        <v>0</v>
      </c>
      <c r="Z93">
        <f>VLOOKUP($F93,'(참고)타워 스텟 가치'!$B$7:$L$11,Z$2,0)+(VLOOKUP($F93,'(참고)타워 스텟 가치'!$B$7:$L$11,Z$2,0)*$E93)</f>
        <v>0</v>
      </c>
      <c r="AA93">
        <f>VLOOKUP($F93,'(참고)타워 스텟 가치'!$B$7:$L$11,AA$2,0)+(VLOOKUP($F93,'(참고)타워 스텟 가치'!$B$7:$L$11,AA$2,0)*$E93)</f>
        <v>8.2000000000000028</v>
      </c>
      <c r="AB93">
        <f>SUM('스테이지별 몬스터 스텟'!S93*'(참고)타워 스텟 가치'!$Q$17,'스테이지별 몬스터 스텟'!T93*'(참고)타워 스텟 가치'!$R$17,'스테이지별 몬스터 스텟'!U93*'(참고)타워 스텟 가치'!$S$17,'스테이지별 몬스터 스텟'!V93*'(참고)타워 스텟 가치'!$T$17,'스테이지별 몬스터 스텟'!W93*'(참고)타워 스텟 가치'!$U$17,'스테이지별 몬스터 스텟'!X93*'(참고)타워 스텟 가치'!$V$17,'스테이지별 몬스터 스텟'!Y93*'(참고)타워 스텟 가치'!$W$17,'스테이지별 몬스터 스텟'!Z93*'(참고)타워 스텟 가치'!$X$17,'스테이지별 몬스터 스텟'!AA93*'(참고)타워 스텟 가치'!$Y$17)</f>
        <v>63532.216250000019</v>
      </c>
      <c r="AC93">
        <v>2</v>
      </c>
      <c r="AD93">
        <f>VLOOKUP($F93,'(참고)타워 스텟 가치'!$B$12:$L$16,AD$2,0)+(VLOOKUP($F93,'(참고)타워 스텟 가치'!$B$12:$L$16,AD$2,0)*$E93)</f>
        <v>69.187500000000014</v>
      </c>
      <c r="AE93">
        <f>VLOOKUP($F93,'(참고)타워 스텟 가치'!$B$12:$L$16,AE$2,0)+(VLOOKUP($F93,'(참고)타워 스텟 가치'!$B$12:$L$16,AE$2,0)*$E93)</f>
        <v>83.02500000000002</v>
      </c>
      <c r="AF93">
        <f>VLOOKUP($F93,'(참고)타워 스텟 가치'!$B$12:$L$16,AF$2,0)+(VLOOKUP($F93,'(참고)타워 스텟 가치'!$B$12:$L$16,AF$2,0)*$E93)</f>
        <v>41000.000000000007</v>
      </c>
      <c r="AG93">
        <f>VLOOKUP($F93,'(참고)타워 스텟 가치'!$B$12:$L$16,AG$2,0)+(VLOOKUP($F93,'(참고)타워 스텟 가치'!$B$12:$L$16,AG$2,0)*$E93)</f>
        <v>415.12500000000011</v>
      </c>
      <c r="AH93">
        <f>VLOOKUP($F93,'(참고)타워 스텟 가치'!$B$12:$L$16,AH$2,0)+(VLOOKUP($F93,'(참고)타워 스텟 가치'!$B$12:$L$16,AH$2,0)*$E93)</f>
        <v>13.837500000000004</v>
      </c>
      <c r="AI93">
        <f>VLOOKUP($F93,'(참고)타워 스텟 가치'!$B$12:$L$16,AI$2,0)+(VLOOKUP($F93,'(참고)타워 스텟 가치'!$B$12:$L$16,AI$2,0)*$E93)</f>
        <v>2.4600000000000004</v>
      </c>
      <c r="AJ93">
        <f>VLOOKUP($F93,'(참고)타워 스텟 가치'!$B$12:$L$16,AJ$2,0)+(VLOOKUP($F93,'(참고)타워 스텟 가치'!$B$12:$L$16,AJ$2,0)*$E93)</f>
        <v>0</v>
      </c>
      <c r="AK93">
        <f>VLOOKUP($F93,'(참고)타워 스텟 가치'!$B$12:$L$16,AK$2,0)+(VLOOKUP($F93,'(참고)타워 스텟 가치'!$B$12:$L$16,AK$2,0)*$E93)</f>
        <v>0</v>
      </c>
      <c r="AL93">
        <f>VLOOKUP($F93,'(참고)타워 스텟 가치'!$B$12:$L$16,AL$2,0)+(VLOOKUP($F93,'(참고)타워 스텟 가치'!$B$12:$L$16,AL$2,0)*$E93)</f>
        <v>16.400000000000006</v>
      </c>
      <c r="AM93">
        <f>SUM('스테이지별 몬스터 스텟'!AD93*'(참고)타워 스텟 가치'!$Q$17,'스테이지별 몬스터 스텟'!AE93*'(참고)타워 스텟 가치'!$R$17,'스테이지별 몬스터 스텟'!AF93*'(참고)타워 스텟 가치'!$S$17,'스테이지별 몬스터 스텟'!AG93*'(참고)타워 스텟 가치'!$T$17,'스테이지별 몬스터 스텟'!AH93*'(참고)타워 스텟 가치'!$U$17,'스테이지별 몬스터 스텟'!AI93*'(참고)타워 스텟 가치'!$V$17,'스테이지별 몬스터 스텟'!AJ93*'(참고)타워 스텟 가치'!$W$17,'스테이지별 몬스터 스텟'!AK93*'(참고)타워 스텟 가치'!$X$17,'스테이지별 몬스터 스텟'!AL93*'(참고)타워 스텟 가치'!$Y$17)</f>
        <v>62656.097500000018</v>
      </c>
      <c r="AN93">
        <v>3</v>
      </c>
    </row>
    <row r="94" spans="3:40" x14ac:dyDescent="0.3">
      <c r="C94">
        <v>5</v>
      </c>
      <c r="D94">
        <f t="shared" si="5"/>
        <v>18</v>
      </c>
      <c r="E94" s="52">
        <f>VLOOKUP(D94,'스테이지별 난이도 설정'!B:C,2,0)</f>
        <v>7.200000000000002</v>
      </c>
      <c r="F94" t="str">
        <f t="shared" si="6"/>
        <v>스페셜</v>
      </c>
      <c r="G94">
        <f t="shared" si="4"/>
        <v>6</v>
      </c>
      <c r="H94">
        <f>VLOOKUP($F94,'(참고)타워 스텟 가치'!$B$2:$L$6,H$2,0)+(VLOOKUP($F94,'(참고)타워 스텟 가치'!$B$2:$L$6,H$2,0)*$E94)</f>
        <v>311.34375000000006</v>
      </c>
      <c r="I94">
        <f>VLOOKUP($F94,'(참고)타워 스텟 가치'!$B$2:$L$6,I$2,0)+(VLOOKUP($F94,'(참고)타워 스텟 가치'!$B$2:$L$6,I$2,0)*$E94)</f>
        <v>62.268750000000011</v>
      </c>
      <c r="J94">
        <f>VLOOKUP($F94,'(참고)타워 스텟 가치'!$B$2:$L$6,J$2,0)+(VLOOKUP($F94,'(참고)타워 스텟 가치'!$B$2:$L$6,J$2,0)*$E94)</f>
        <v>41000.000000000007</v>
      </c>
      <c r="K94">
        <f>VLOOKUP($F94,'(참고)타워 스텟 가치'!$B$2:$L$6,K$2,0)+(VLOOKUP($F94,'(참고)타워 스텟 가치'!$B$2:$L$6,K$2,0)*$E94)</f>
        <v>1245.3750000000002</v>
      </c>
      <c r="L94">
        <f>VLOOKUP($F94,'(참고)타워 스텟 가치'!$B$2:$L$6,L$2,0)+(VLOOKUP($F94,'(참고)타워 스텟 가치'!$B$2:$L$6,L$2,0)*$E94)</f>
        <v>20.756250000000005</v>
      </c>
      <c r="M94">
        <f>VLOOKUP($F94,'(참고)타워 스텟 가치'!$B$2:$L$6,M$2,0)+(VLOOKUP($F94,'(참고)타워 스텟 가치'!$B$2:$L$6,M$2,0)*$E94)</f>
        <v>2.4600000000000004</v>
      </c>
      <c r="N94">
        <f>VLOOKUP($F94,'(참고)타워 스텟 가치'!$B$2:$L$6,N$2,0)+(VLOOKUP($F94,'(참고)타워 스텟 가치'!$B$2:$L$6,N$2,0)*$E94)</f>
        <v>0</v>
      </c>
      <c r="O94">
        <f>VLOOKUP($F94,'(참고)타워 스텟 가치'!$B$2:$L$6,O$2,0)+(VLOOKUP($F94,'(참고)타워 스텟 가치'!$B$2:$L$6,O$2,0)*$E94)</f>
        <v>0</v>
      </c>
      <c r="P94">
        <f>VLOOKUP($F94,'(참고)타워 스텟 가치'!$B$2:$L$6,P$2,0)+(VLOOKUP($F94,'(참고)타워 스텟 가치'!$B$2:$L$6,P$2,0)*$E94)</f>
        <v>8.2000000000000028</v>
      </c>
      <c r="Q94">
        <f>SUM('스테이지별 몬스터 스텟'!H94*'(참고)타워 스텟 가치'!$Q$17,'스테이지별 몬스터 스텟'!I94*'(참고)타워 스텟 가치'!$R$17,'스테이지별 몬스터 스텟'!J94*'(참고)타워 스텟 가치'!$S$17,'스테이지별 몬스터 스텟'!K94*'(참고)타워 스텟 가치'!$T$17,'스테이지별 몬스터 스텟'!L94*'(참고)타워 스텟 가치'!$U$17,'스테이지별 몬스터 스텟'!M94*'(참고)타워 스텟 가치'!$V$17,'스테이지별 몬스터 스텟'!N94*'(참고)타워 스텟 가치'!$W$17,'스테이지별 몬스터 스텟'!O94*'(참고)타워 스텟 가치'!$X$17,'스테이지별 몬스터 스텟'!P94*'(참고)타워 스텟 가치'!$Y$17)</f>
        <v>64767.213125000009</v>
      </c>
      <c r="R94">
        <v>1</v>
      </c>
      <c r="S94">
        <f>VLOOKUP($F94,'(참고)타워 스텟 가치'!$B$7:$L$11,S$2,0)+(VLOOKUP($F94,'(참고)타워 스텟 가치'!$B$7:$L$11,S$2,0)*$E94)</f>
        <v>103.78125000000003</v>
      </c>
      <c r="T94">
        <f>VLOOKUP($F94,'(참고)타워 스텟 가치'!$B$7:$L$11,T$2,0)+(VLOOKUP($F94,'(참고)타워 스텟 가치'!$B$7:$L$11,T$2,0)*$E94)</f>
        <v>186.80625000000003</v>
      </c>
      <c r="U94">
        <f>VLOOKUP($F94,'(참고)타워 스텟 가치'!$B$7:$L$11,U$2,0)+(VLOOKUP($F94,'(참고)타워 스텟 가치'!$B$7:$L$11,U$2,0)*$E94)</f>
        <v>41000.000000000007</v>
      </c>
      <c r="V94">
        <f>VLOOKUP($F94,'(참고)타워 스텟 가치'!$B$7:$L$11,V$2,0)+(VLOOKUP($F94,'(참고)타워 스텟 가치'!$B$7:$L$11,V$2,0)*$E94)</f>
        <v>1245.3750000000002</v>
      </c>
      <c r="W94">
        <f>VLOOKUP($F94,'(참고)타워 스텟 가치'!$B$7:$L$11,W$2,0)+(VLOOKUP($F94,'(참고)타워 스텟 가치'!$B$7:$L$11,W$2,0)*$E94)</f>
        <v>20.756250000000005</v>
      </c>
      <c r="X94">
        <f>VLOOKUP($F94,'(참고)타워 스텟 가치'!$B$7:$L$11,X$2,0)+(VLOOKUP($F94,'(참고)타워 스텟 가치'!$B$7:$L$11,X$2,0)*$E94)</f>
        <v>2.4600000000000004</v>
      </c>
      <c r="Y94">
        <f>VLOOKUP($F94,'(참고)타워 스텟 가치'!$B$7:$L$11,Y$2,0)+(VLOOKUP($F94,'(참고)타워 스텟 가치'!$B$7:$L$11,Y$2,0)*$E94)</f>
        <v>0</v>
      </c>
      <c r="Z94">
        <f>VLOOKUP($F94,'(참고)타워 스텟 가치'!$B$7:$L$11,Z$2,0)+(VLOOKUP($F94,'(참고)타워 스텟 가치'!$B$7:$L$11,Z$2,0)*$E94)</f>
        <v>0</v>
      </c>
      <c r="AA94">
        <f>VLOOKUP($F94,'(참고)타워 스텟 가치'!$B$7:$L$11,AA$2,0)+(VLOOKUP($F94,'(참고)타워 스텟 가치'!$B$7:$L$11,AA$2,0)*$E94)</f>
        <v>8.2000000000000028</v>
      </c>
      <c r="AB94">
        <f>SUM('스테이지별 몬스터 스텟'!S94*'(참고)타워 스텟 가치'!$Q$17,'스테이지별 몬스터 스텟'!T94*'(참고)타워 스텟 가치'!$R$17,'스테이지별 몬스터 스텟'!U94*'(참고)타워 스텟 가치'!$S$17,'스테이지별 몬스터 스텟'!V94*'(참고)타워 스텟 가치'!$T$17,'스테이지별 몬스터 스텟'!W94*'(참고)타워 스텟 가치'!$U$17,'스테이지별 몬스터 스텟'!X94*'(참고)타워 스텟 가치'!$V$17,'스테이지별 몬스터 스텟'!Y94*'(참고)타워 스텟 가치'!$W$17,'스테이지별 몬스터 스텟'!Z94*'(참고)타워 스텟 가치'!$X$17,'스테이지별 몬스터 스텟'!AA94*'(참고)타워 스텟 가치'!$Y$17)</f>
        <v>64538.894375000011</v>
      </c>
      <c r="AC94">
        <v>2</v>
      </c>
      <c r="AD94">
        <f>VLOOKUP($F94,'(참고)타워 스텟 가치'!$B$12:$L$16,AD$2,0)+(VLOOKUP($F94,'(참고)타워 스텟 가치'!$B$12:$L$16,AD$2,0)*$E94)</f>
        <v>103.78125000000003</v>
      </c>
      <c r="AE94">
        <f>VLOOKUP($F94,'(참고)타워 스텟 가치'!$B$12:$L$16,AE$2,0)+(VLOOKUP($F94,'(참고)타워 스텟 가치'!$B$12:$L$16,AE$2,0)*$E94)</f>
        <v>124.53750000000002</v>
      </c>
      <c r="AF94">
        <f>VLOOKUP($F94,'(참고)타워 스텟 가치'!$B$12:$L$16,AF$2,0)+(VLOOKUP($F94,'(참고)타워 스텟 가치'!$B$12:$L$16,AF$2,0)*$E94)</f>
        <v>41000.000000000007</v>
      </c>
      <c r="AG94">
        <f>VLOOKUP($F94,'(참고)타워 스텟 가치'!$B$12:$L$16,AG$2,0)+(VLOOKUP($F94,'(참고)타워 스텟 가치'!$B$12:$L$16,AG$2,0)*$E94)</f>
        <v>622.68750000000011</v>
      </c>
      <c r="AH94">
        <f>VLOOKUP($F94,'(참고)타워 스텟 가치'!$B$12:$L$16,AH$2,0)+(VLOOKUP($F94,'(참고)타워 스텟 가치'!$B$12:$L$16,AH$2,0)*$E94)</f>
        <v>20.756250000000005</v>
      </c>
      <c r="AI94">
        <f>VLOOKUP($F94,'(참고)타워 스텟 가치'!$B$12:$L$16,AI$2,0)+(VLOOKUP($F94,'(참고)타워 스텟 가치'!$B$12:$L$16,AI$2,0)*$E94)</f>
        <v>2.4600000000000004</v>
      </c>
      <c r="AJ94">
        <f>VLOOKUP($F94,'(참고)타워 스텟 가치'!$B$12:$L$16,AJ$2,0)+(VLOOKUP($F94,'(참고)타워 스텟 가치'!$B$12:$L$16,AJ$2,0)*$E94)</f>
        <v>0</v>
      </c>
      <c r="AK94">
        <f>VLOOKUP($F94,'(참고)타워 스텟 가치'!$B$12:$L$16,AK$2,0)+(VLOOKUP($F94,'(참고)타워 스텟 가치'!$B$12:$L$16,AK$2,0)*$E94)</f>
        <v>0</v>
      </c>
      <c r="AL94">
        <f>VLOOKUP($F94,'(참고)타워 스텟 가치'!$B$12:$L$16,AL$2,0)+(VLOOKUP($F94,'(참고)타워 스텟 가치'!$B$12:$L$16,AL$2,0)*$E94)</f>
        <v>16.400000000000006</v>
      </c>
      <c r="AM94">
        <f>SUM('스테이지별 몬스터 스텟'!AD94*'(참고)타워 스텟 가치'!$Q$17,'스테이지별 몬스터 스텟'!AE94*'(참고)타워 스텟 가치'!$R$17,'스테이지별 몬스터 스텟'!AF94*'(참고)타워 스텟 가치'!$S$17,'스테이지별 몬스터 스텟'!AG94*'(참고)타워 스텟 가치'!$T$17,'스테이지별 몬스터 스텟'!AH94*'(참고)타워 스텟 가치'!$U$17,'스테이지별 몬스터 스텟'!AI94*'(참고)타워 스텟 가치'!$V$17,'스테이지별 몬스터 스텟'!AJ94*'(참고)타워 스텟 가치'!$W$17,'스테이지별 몬스터 스텟'!AK94*'(참고)타워 스텟 가치'!$X$17,'스테이지별 몬스터 스텟'!AL94*'(참고)타워 스텟 가치'!$Y$17)</f>
        <v>63216.516250000015</v>
      </c>
      <c r="AN94">
        <v>3</v>
      </c>
    </row>
    <row r="95" spans="3:40" x14ac:dyDescent="0.3">
      <c r="C95">
        <v>1</v>
      </c>
      <c r="D95">
        <f t="shared" si="5"/>
        <v>19</v>
      </c>
      <c r="E95" s="52">
        <f>VLOOKUP(D95,'스테이지별 난이도 설정'!B:C,2,0)</f>
        <v>7.6000000000000023</v>
      </c>
      <c r="F95" t="str">
        <f t="shared" si="6"/>
        <v>일반</v>
      </c>
      <c r="G95">
        <f t="shared" si="4"/>
        <v>6</v>
      </c>
      <c r="H95">
        <f>VLOOKUP($F95,'(참고)타워 스텟 가치'!$B$2:$L$6,H$2,0)+(VLOOKUP($F95,'(참고)타워 스텟 가치'!$B$2:$L$6,H$2,0)*$E95)</f>
        <v>64.500000000000014</v>
      </c>
      <c r="I95">
        <f>VLOOKUP($F95,'(참고)타워 스텟 가치'!$B$2:$L$6,I$2,0)+(VLOOKUP($F95,'(참고)타워 스텟 가치'!$B$2:$L$6,I$2,0)*$E95)</f>
        <v>12.900000000000004</v>
      </c>
      <c r="J95">
        <f>VLOOKUP($F95,'(참고)타워 스텟 가치'!$B$2:$L$6,J$2,0)+(VLOOKUP($F95,'(참고)타워 스텟 가치'!$B$2:$L$6,J$2,0)*$E95)</f>
        <v>43000.000000000015</v>
      </c>
      <c r="K95">
        <f>VLOOKUP($F95,'(참고)타워 스텟 가치'!$B$2:$L$6,K$2,0)+(VLOOKUP($F95,'(참고)타워 스텟 가치'!$B$2:$L$6,K$2,0)*$E95)</f>
        <v>258.00000000000006</v>
      </c>
      <c r="L95">
        <f>VLOOKUP($F95,'(참고)타워 스텟 가치'!$B$2:$L$6,L$2,0)+(VLOOKUP($F95,'(참고)타워 스텟 가치'!$B$2:$L$6,L$2,0)*$E95)</f>
        <v>4.3000000000000007</v>
      </c>
      <c r="M95">
        <f>VLOOKUP($F95,'(참고)타워 스텟 가치'!$B$2:$L$6,M$2,0)+(VLOOKUP($F95,'(참고)타워 스텟 가치'!$B$2:$L$6,M$2,0)*$E95)</f>
        <v>2.5800000000000005</v>
      </c>
      <c r="N95">
        <f>VLOOKUP($F95,'(참고)타워 스텟 가치'!$B$2:$L$6,N$2,0)+(VLOOKUP($F95,'(참고)타워 스텟 가치'!$B$2:$L$6,N$2,0)*$E95)</f>
        <v>0</v>
      </c>
      <c r="O95">
        <f>VLOOKUP($F95,'(참고)타워 스텟 가치'!$B$2:$L$6,O$2,0)+(VLOOKUP($F95,'(참고)타워 스텟 가치'!$B$2:$L$6,O$2,0)*$E95)</f>
        <v>0</v>
      </c>
      <c r="P95">
        <f>VLOOKUP($F95,'(참고)타워 스텟 가치'!$B$2:$L$6,P$2,0)+(VLOOKUP($F95,'(참고)타워 스텟 가치'!$B$2:$L$6,P$2,0)*$E95)</f>
        <v>6.0200000000000014</v>
      </c>
      <c r="Q95">
        <f>SUM('스테이지별 몬스터 스텟'!H95*'(참고)타워 스텟 가치'!$Q$17,'스테이지별 몬스터 스텟'!I95*'(참고)타워 스텟 가치'!$R$17,'스테이지별 몬스터 스텟'!J95*'(참고)타워 스텟 가치'!$S$17,'스테이지별 몬스터 스텟'!K95*'(참고)타워 스텟 가치'!$T$17,'스테이지별 몬스터 스텟'!L95*'(참고)타워 스텟 가치'!$U$17,'스테이지별 몬스터 스텟'!M95*'(참고)타워 스텟 가치'!$V$17,'스테이지별 몬스터 스텟'!N95*'(참고)타워 스텟 가치'!$W$17,'스테이지별 몬스터 스텟'!O95*'(참고)타워 스텟 가치'!$X$17,'스테이지별 몬스터 스텟'!P95*'(참고)타워 스텟 가치'!$Y$17)</f>
        <v>65187.570000000022</v>
      </c>
      <c r="R95">
        <v>1</v>
      </c>
      <c r="S95">
        <f>VLOOKUP($F95,'(참고)타워 스텟 가치'!$B$7:$L$11,S$2,0)+(VLOOKUP($F95,'(참고)타워 스텟 가치'!$B$7:$L$11,S$2,0)*$E95)</f>
        <v>21.500000000000007</v>
      </c>
      <c r="T95">
        <f>VLOOKUP($F95,'(참고)타워 스텟 가치'!$B$7:$L$11,T$2,0)+(VLOOKUP($F95,'(참고)타워 스텟 가치'!$B$7:$L$11,T$2,0)*$E95)</f>
        <v>38.70000000000001</v>
      </c>
      <c r="U95">
        <f>VLOOKUP($F95,'(참고)타워 스텟 가치'!$B$7:$L$11,U$2,0)+(VLOOKUP($F95,'(참고)타워 스텟 가치'!$B$7:$L$11,U$2,0)*$E95)</f>
        <v>43000.000000000015</v>
      </c>
      <c r="V95">
        <f>VLOOKUP($F95,'(참고)타워 스텟 가치'!$B$7:$L$11,V$2,0)+(VLOOKUP($F95,'(참고)타워 스텟 가치'!$B$7:$L$11,V$2,0)*$E95)</f>
        <v>258.00000000000006</v>
      </c>
      <c r="W95">
        <f>VLOOKUP($F95,'(참고)타워 스텟 가치'!$B$7:$L$11,W$2,0)+(VLOOKUP($F95,'(참고)타워 스텟 가치'!$B$7:$L$11,W$2,0)*$E95)</f>
        <v>4.3000000000000007</v>
      </c>
      <c r="X95">
        <f>VLOOKUP($F95,'(참고)타워 스텟 가치'!$B$7:$L$11,X$2,0)+(VLOOKUP($F95,'(참고)타워 스텟 가치'!$B$7:$L$11,X$2,0)*$E95)</f>
        <v>2.5800000000000005</v>
      </c>
      <c r="Y95">
        <f>VLOOKUP($F95,'(참고)타워 스텟 가치'!$B$7:$L$11,Y$2,0)+(VLOOKUP($F95,'(참고)타워 스텟 가치'!$B$7:$L$11,Y$2,0)*$E95)</f>
        <v>0</v>
      </c>
      <c r="Z95">
        <f>VLOOKUP($F95,'(참고)타워 스텟 가치'!$B$7:$L$11,Z$2,0)+(VLOOKUP($F95,'(참고)타워 스텟 가치'!$B$7:$L$11,Z$2,0)*$E95)</f>
        <v>0</v>
      </c>
      <c r="AA95">
        <f>VLOOKUP($F95,'(참고)타워 스텟 가치'!$B$7:$L$11,AA$2,0)+(VLOOKUP($F95,'(참고)타워 스텟 가치'!$B$7:$L$11,AA$2,0)*$E95)</f>
        <v>6.0200000000000014</v>
      </c>
      <c r="AB95">
        <f>SUM('스테이지별 몬스터 스텟'!S95*'(참고)타워 스텟 가치'!$Q$17,'스테이지별 몬스터 스텟'!T95*'(참고)타워 스텟 가치'!$R$17,'스테이지별 몬스터 스텟'!U95*'(참고)타워 스텟 가치'!$S$17,'스테이지별 몬스터 스텟'!V95*'(참고)타워 스텟 가치'!$T$17,'스테이지별 몬스터 스텟'!W95*'(참고)타워 스텟 가치'!$U$17,'스테이지별 몬스터 스텟'!X95*'(참고)타워 스텟 가치'!$V$17,'스테이지별 몬스터 스텟'!Y95*'(참고)타워 스텟 가치'!$W$17,'스테이지별 몬스터 스텟'!Z95*'(참고)타워 스텟 가치'!$X$17,'스테이지별 몬스터 스텟'!AA95*'(참고)타워 스텟 가치'!$Y$17)</f>
        <v>65140.270000000026</v>
      </c>
      <c r="AC95">
        <v>2</v>
      </c>
      <c r="AD95">
        <f>VLOOKUP($F95,'(참고)타워 스텟 가치'!$B$12:$L$16,AD$2,0)+(VLOOKUP($F95,'(참고)타워 스텟 가치'!$B$12:$L$16,AD$2,0)*$E95)</f>
        <v>21.500000000000007</v>
      </c>
      <c r="AE95">
        <f>VLOOKUP($F95,'(참고)타워 스텟 가치'!$B$12:$L$16,AE$2,0)+(VLOOKUP($F95,'(참고)타워 스텟 가치'!$B$12:$L$16,AE$2,0)*$E95)</f>
        <v>25.800000000000008</v>
      </c>
      <c r="AF95">
        <f>VLOOKUP($F95,'(참고)타워 스텟 가치'!$B$12:$L$16,AF$2,0)+(VLOOKUP($F95,'(참고)타워 스텟 가치'!$B$12:$L$16,AF$2,0)*$E95)</f>
        <v>43000.000000000015</v>
      </c>
      <c r="AG95">
        <f>VLOOKUP($F95,'(참고)타워 스텟 가치'!$B$12:$L$16,AG$2,0)+(VLOOKUP($F95,'(참고)타워 스텟 가치'!$B$12:$L$16,AG$2,0)*$E95)</f>
        <v>129.00000000000003</v>
      </c>
      <c r="AH95">
        <f>VLOOKUP($F95,'(참고)타워 스텟 가치'!$B$12:$L$16,AH$2,0)+(VLOOKUP($F95,'(참고)타워 스텟 가치'!$B$12:$L$16,AH$2,0)*$E95)</f>
        <v>4.3000000000000007</v>
      </c>
      <c r="AI95">
        <f>VLOOKUP($F95,'(참고)타워 스텟 가치'!$B$12:$L$16,AI$2,0)+(VLOOKUP($F95,'(참고)타워 스텟 가치'!$B$12:$L$16,AI$2,0)*$E95)</f>
        <v>2.5800000000000005</v>
      </c>
      <c r="AJ95">
        <f>VLOOKUP($F95,'(참고)타워 스텟 가치'!$B$12:$L$16,AJ$2,0)+(VLOOKUP($F95,'(참고)타워 스텟 가치'!$B$12:$L$16,AJ$2,0)*$E95)</f>
        <v>0</v>
      </c>
      <c r="AK95">
        <f>VLOOKUP($F95,'(참고)타워 스텟 가치'!$B$12:$L$16,AK$2,0)+(VLOOKUP($F95,'(참고)타워 스텟 가치'!$B$12:$L$16,AK$2,0)*$E95)</f>
        <v>0</v>
      </c>
      <c r="AL95">
        <f>VLOOKUP($F95,'(참고)타워 스텟 가치'!$B$12:$L$16,AL$2,0)+(VLOOKUP($F95,'(참고)타워 스텟 가치'!$B$12:$L$16,AL$2,0)*$E95)</f>
        <v>12.040000000000003</v>
      </c>
      <c r="AM95">
        <f>SUM('스테이지별 몬스터 스텟'!AD95*'(참고)타워 스텟 가치'!$Q$17,'스테이지별 몬스터 스텟'!AE95*'(참고)타워 스텟 가치'!$R$17,'스테이지별 몬스터 스텟'!AF95*'(참고)타워 스텟 가치'!$S$17,'스테이지별 몬스터 스텟'!AG95*'(참고)타워 스텟 가치'!$T$17,'스테이지별 몬스터 스텟'!AH95*'(참고)타워 스텟 가치'!$U$17,'스테이지별 몬스터 스텟'!AI95*'(참고)타워 스텟 가치'!$V$17,'스테이지별 몬스터 스텟'!AJ95*'(참고)타워 스텟 가치'!$W$17,'스테이지별 몬스터 스텟'!AK95*'(참고)타워 스텟 가치'!$X$17,'스테이지별 몬스터 스텟'!AL95*'(참고)타워 스텟 가치'!$Y$17)</f>
        <v>64874.960000000021</v>
      </c>
      <c r="AN95">
        <v>3</v>
      </c>
    </row>
    <row r="96" spans="3:40" x14ac:dyDescent="0.3">
      <c r="C96">
        <v>2</v>
      </c>
      <c r="D96">
        <f t="shared" si="5"/>
        <v>19</v>
      </c>
      <c r="E96" s="52">
        <f>VLOOKUP(D96,'스테이지별 난이도 설정'!B:C,2,0)</f>
        <v>7.6000000000000023</v>
      </c>
      <c r="F96" t="str">
        <f t="shared" si="6"/>
        <v>레어</v>
      </c>
      <c r="G96">
        <f t="shared" si="4"/>
        <v>6</v>
      </c>
      <c r="H96">
        <f>VLOOKUP($F96,'(참고)타워 스텟 가치'!$B$2:$L$6,H$2,0)+(VLOOKUP($F96,'(참고)타워 스텟 가치'!$B$2:$L$6,H$2,0)*$E96)</f>
        <v>96.750000000000028</v>
      </c>
      <c r="I96">
        <f>VLOOKUP($F96,'(참고)타워 스텟 가치'!$B$2:$L$6,I$2,0)+(VLOOKUP($F96,'(참고)타워 스텟 가치'!$B$2:$L$6,I$2,0)*$E96)</f>
        <v>19.350000000000005</v>
      </c>
      <c r="J96">
        <f>VLOOKUP($F96,'(참고)타워 스텟 가치'!$B$2:$L$6,J$2,0)+(VLOOKUP($F96,'(참고)타워 스텟 가치'!$B$2:$L$6,J$2,0)*$E96)</f>
        <v>43000.000000000015</v>
      </c>
      <c r="K96">
        <f>VLOOKUP($F96,'(참고)타워 스텟 가치'!$B$2:$L$6,K$2,0)+(VLOOKUP($F96,'(참고)타워 스텟 가치'!$B$2:$L$6,K$2,0)*$E96)</f>
        <v>387.00000000000011</v>
      </c>
      <c r="L96">
        <f>VLOOKUP($F96,'(참고)타워 스텟 가치'!$B$2:$L$6,L$2,0)+(VLOOKUP($F96,'(참고)타워 스텟 가치'!$B$2:$L$6,L$2,0)*$E96)</f>
        <v>6.450000000000002</v>
      </c>
      <c r="M96">
        <f>VLOOKUP($F96,'(참고)타워 스텟 가치'!$B$2:$L$6,M$2,0)+(VLOOKUP($F96,'(참고)타워 스텟 가치'!$B$2:$L$6,M$2,0)*$E96)</f>
        <v>2.5800000000000005</v>
      </c>
      <c r="N96">
        <f>VLOOKUP($F96,'(참고)타워 스텟 가치'!$B$2:$L$6,N$2,0)+(VLOOKUP($F96,'(참고)타워 스텟 가치'!$B$2:$L$6,N$2,0)*$E96)</f>
        <v>0</v>
      </c>
      <c r="O96">
        <f>VLOOKUP($F96,'(참고)타워 스텟 가치'!$B$2:$L$6,O$2,0)+(VLOOKUP($F96,'(참고)타워 스텟 가치'!$B$2:$L$6,O$2,0)*$E96)</f>
        <v>0</v>
      </c>
      <c r="P96">
        <f>VLOOKUP($F96,'(참고)타워 스텟 가치'!$B$2:$L$6,P$2,0)+(VLOOKUP($F96,'(참고)타워 스텟 가치'!$B$2:$L$6,P$2,0)*$E96)</f>
        <v>6.0200000000000014</v>
      </c>
      <c r="Q96">
        <f>SUM('스테이지별 몬스터 스텟'!H96*'(참고)타워 스텟 가치'!$Q$17,'스테이지별 몬스터 스텟'!I96*'(참고)타워 스텟 가치'!$R$17,'스테이지별 몬스터 스텟'!J96*'(참고)타워 스텟 가치'!$S$17,'스테이지별 몬스터 스텟'!K96*'(참고)타워 스텟 가치'!$T$17,'스테이지별 몬스터 스텟'!L96*'(참고)타워 스텟 가치'!$U$17,'스테이지별 몬스터 스텟'!M96*'(참고)타워 스텟 가치'!$V$17,'스테이지별 몬스터 스텟'!N96*'(참고)타워 스텟 가치'!$W$17,'스테이지별 몬스터 스텟'!O96*'(참고)타워 스텟 가치'!$X$17,'스테이지별 몬스터 스텟'!P96*'(참고)타워 스텟 가치'!$Y$17)</f>
        <v>65524.045000000027</v>
      </c>
      <c r="R96">
        <v>1</v>
      </c>
      <c r="S96">
        <f>VLOOKUP($F96,'(참고)타워 스텟 가치'!$B$7:$L$11,S$2,0)+(VLOOKUP($F96,'(참고)타워 스텟 가치'!$B$7:$L$11,S$2,0)*$E96)</f>
        <v>32.250000000000007</v>
      </c>
      <c r="T96">
        <f>VLOOKUP($F96,'(참고)타워 스텟 가치'!$B$7:$L$11,T$2,0)+(VLOOKUP($F96,'(참고)타워 스텟 가치'!$B$7:$L$11,T$2,0)*$E96)</f>
        <v>58.050000000000018</v>
      </c>
      <c r="U96">
        <f>VLOOKUP($F96,'(참고)타워 스텟 가치'!$B$7:$L$11,U$2,0)+(VLOOKUP($F96,'(참고)타워 스텟 가치'!$B$7:$L$11,U$2,0)*$E96)</f>
        <v>43000.000000000015</v>
      </c>
      <c r="V96">
        <f>VLOOKUP($F96,'(참고)타워 스텟 가치'!$B$7:$L$11,V$2,0)+(VLOOKUP($F96,'(참고)타워 스텟 가치'!$B$7:$L$11,V$2,0)*$E96)</f>
        <v>387.00000000000011</v>
      </c>
      <c r="W96">
        <f>VLOOKUP($F96,'(참고)타워 스텟 가치'!$B$7:$L$11,W$2,0)+(VLOOKUP($F96,'(참고)타워 스텟 가치'!$B$7:$L$11,W$2,0)*$E96)</f>
        <v>6.450000000000002</v>
      </c>
      <c r="X96">
        <f>VLOOKUP($F96,'(참고)타워 스텟 가치'!$B$7:$L$11,X$2,0)+(VLOOKUP($F96,'(참고)타워 스텟 가치'!$B$7:$L$11,X$2,0)*$E96)</f>
        <v>2.5800000000000005</v>
      </c>
      <c r="Y96">
        <f>VLOOKUP($F96,'(참고)타워 스텟 가치'!$B$7:$L$11,Y$2,0)+(VLOOKUP($F96,'(참고)타워 스텟 가치'!$B$7:$L$11,Y$2,0)*$E96)</f>
        <v>0</v>
      </c>
      <c r="Z96">
        <f>VLOOKUP($F96,'(참고)타워 스텟 가치'!$B$7:$L$11,Z$2,0)+(VLOOKUP($F96,'(참고)타워 스텟 가치'!$B$7:$L$11,Z$2,0)*$E96)</f>
        <v>0</v>
      </c>
      <c r="AA96">
        <f>VLOOKUP($F96,'(참고)타워 스텟 가치'!$B$7:$L$11,AA$2,0)+(VLOOKUP($F96,'(참고)타워 스텟 가치'!$B$7:$L$11,AA$2,0)*$E96)</f>
        <v>6.0200000000000014</v>
      </c>
      <c r="AB96">
        <f>SUM('스테이지별 몬스터 스텟'!S96*'(참고)타워 스텟 가치'!$Q$17,'스테이지별 몬스터 스텟'!T96*'(참고)타워 스텟 가치'!$R$17,'스테이지별 몬스터 스텟'!U96*'(참고)타워 스텟 가치'!$S$17,'스테이지별 몬스터 스텟'!V96*'(참고)타워 스텟 가치'!$T$17,'스테이지별 몬스터 스텟'!W96*'(참고)타워 스텟 가치'!$U$17,'스테이지별 몬스터 스텟'!X96*'(참고)타워 스텟 가치'!$V$17,'스테이지별 몬스터 스텟'!Y96*'(참고)타워 스텟 가치'!$W$17,'스테이지별 몬스터 스텟'!Z96*'(참고)타워 스텟 가치'!$X$17,'스테이지별 몬스터 스텟'!AA96*'(참고)타워 스텟 가치'!$Y$17)</f>
        <v>65453.095000000023</v>
      </c>
      <c r="AC96">
        <v>2</v>
      </c>
      <c r="AD96">
        <f>VLOOKUP($F96,'(참고)타워 스텟 가치'!$B$12:$L$16,AD$2,0)+(VLOOKUP($F96,'(참고)타워 스텟 가치'!$B$12:$L$16,AD$2,0)*$E96)</f>
        <v>32.250000000000007</v>
      </c>
      <c r="AE96">
        <f>VLOOKUP($F96,'(참고)타워 스텟 가치'!$B$12:$L$16,AE$2,0)+(VLOOKUP($F96,'(참고)타워 스텟 가치'!$B$12:$L$16,AE$2,0)*$E96)</f>
        <v>38.70000000000001</v>
      </c>
      <c r="AF96">
        <f>VLOOKUP($F96,'(참고)타워 스텟 가치'!$B$12:$L$16,AF$2,0)+(VLOOKUP($F96,'(참고)타워 스텟 가치'!$B$12:$L$16,AF$2,0)*$E96)</f>
        <v>43000.000000000015</v>
      </c>
      <c r="AG96">
        <f>VLOOKUP($F96,'(참고)타워 스텟 가치'!$B$12:$L$16,AG$2,0)+(VLOOKUP($F96,'(참고)타워 스텟 가치'!$B$12:$L$16,AG$2,0)*$E96)</f>
        <v>193.50000000000006</v>
      </c>
      <c r="AH96">
        <f>VLOOKUP($F96,'(참고)타워 스텟 가치'!$B$12:$L$16,AH$2,0)+(VLOOKUP($F96,'(참고)타워 스텟 가치'!$B$12:$L$16,AH$2,0)*$E96)</f>
        <v>6.450000000000002</v>
      </c>
      <c r="AI96">
        <f>VLOOKUP($F96,'(참고)타워 스텟 가치'!$B$12:$L$16,AI$2,0)+(VLOOKUP($F96,'(참고)타워 스텟 가치'!$B$12:$L$16,AI$2,0)*$E96)</f>
        <v>2.5800000000000005</v>
      </c>
      <c r="AJ96">
        <f>VLOOKUP($F96,'(참고)타워 스텟 가치'!$B$12:$L$16,AJ$2,0)+(VLOOKUP($F96,'(참고)타워 스텟 가치'!$B$12:$L$16,AJ$2,0)*$E96)</f>
        <v>0</v>
      </c>
      <c r="AK96">
        <f>VLOOKUP($F96,'(참고)타워 스텟 가치'!$B$12:$L$16,AK$2,0)+(VLOOKUP($F96,'(참고)타워 스텟 가치'!$B$12:$L$16,AK$2,0)*$E96)</f>
        <v>0</v>
      </c>
      <c r="AL96">
        <f>VLOOKUP($F96,'(참고)타워 스텟 가치'!$B$12:$L$16,AL$2,0)+(VLOOKUP($F96,'(참고)타워 스텟 가치'!$B$12:$L$16,AL$2,0)*$E96)</f>
        <v>12.040000000000003</v>
      </c>
      <c r="AM96">
        <f>SUM('스테이지별 몬스터 스텟'!AD96*'(참고)타워 스텟 가치'!$Q$17,'스테이지별 몬스터 스텟'!AE96*'(참고)타워 스텟 가치'!$R$17,'스테이지별 몬스터 스텟'!AF96*'(참고)타워 스텟 가치'!$S$17,'스테이지별 몬스터 스텟'!AG96*'(참고)타워 스텟 가치'!$T$17,'스테이지별 몬스터 스텟'!AH96*'(참고)타워 스텟 가치'!$U$17,'스테이지별 몬스터 스텟'!AI96*'(참고)타워 스텟 가치'!$V$17,'스테이지별 몬스터 스텟'!AJ96*'(참고)타워 스텟 가치'!$W$17,'스테이지별 몬스터 스텟'!AK96*'(참고)타워 스텟 가치'!$X$17,'스테이지별 몬스터 스텟'!AL96*'(참고)타워 스텟 가치'!$Y$17)</f>
        <v>65049.11000000003</v>
      </c>
      <c r="AN96">
        <v>3</v>
      </c>
    </row>
    <row r="97" spans="3:40" x14ac:dyDescent="0.3">
      <c r="C97">
        <v>3</v>
      </c>
      <c r="D97">
        <f t="shared" si="5"/>
        <v>19</v>
      </c>
      <c r="E97" s="52">
        <f>VLOOKUP(D97,'스테이지별 난이도 설정'!B:C,2,0)</f>
        <v>7.6000000000000023</v>
      </c>
      <c r="F97" t="str">
        <f t="shared" si="6"/>
        <v>에픽</v>
      </c>
      <c r="G97">
        <f t="shared" si="4"/>
        <v>6</v>
      </c>
      <c r="H97">
        <f>VLOOKUP($F97,'(참고)타워 스텟 가치'!$B$2:$L$6,H$2,0)+(VLOOKUP($F97,'(참고)타워 스텟 가치'!$B$2:$L$6,H$2,0)*$E97)</f>
        <v>145.12500000000003</v>
      </c>
      <c r="I97">
        <f>VLOOKUP($F97,'(참고)타워 스텟 가치'!$B$2:$L$6,I$2,0)+(VLOOKUP($F97,'(참고)타워 스텟 가치'!$B$2:$L$6,I$2,0)*$E97)</f>
        <v>29.025000000000009</v>
      </c>
      <c r="J97">
        <f>VLOOKUP($F97,'(참고)타워 스텟 가치'!$B$2:$L$6,J$2,0)+(VLOOKUP($F97,'(참고)타워 스텟 가치'!$B$2:$L$6,J$2,0)*$E97)</f>
        <v>43000.000000000015</v>
      </c>
      <c r="K97">
        <f>VLOOKUP($F97,'(참고)타워 스텟 가치'!$B$2:$L$6,K$2,0)+(VLOOKUP($F97,'(참고)타워 스텟 가치'!$B$2:$L$6,K$2,0)*$E97)</f>
        <v>580.50000000000011</v>
      </c>
      <c r="L97">
        <f>VLOOKUP($F97,'(참고)타워 스텟 가치'!$B$2:$L$6,L$2,0)+(VLOOKUP($F97,'(참고)타워 스텟 가치'!$B$2:$L$6,L$2,0)*$E97)</f>
        <v>9.6750000000000025</v>
      </c>
      <c r="M97">
        <f>VLOOKUP($F97,'(참고)타워 스텟 가치'!$B$2:$L$6,M$2,0)+(VLOOKUP($F97,'(참고)타워 스텟 가치'!$B$2:$L$6,M$2,0)*$E97)</f>
        <v>2.5800000000000005</v>
      </c>
      <c r="N97">
        <f>VLOOKUP($F97,'(참고)타워 스텟 가치'!$B$2:$L$6,N$2,0)+(VLOOKUP($F97,'(참고)타워 스텟 가치'!$B$2:$L$6,N$2,0)*$E97)</f>
        <v>0</v>
      </c>
      <c r="O97">
        <f>VLOOKUP($F97,'(참고)타워 스텟 가치'!$B$2:$L$6,O$2,0)+(VLOOKUP($F97,'(참고)타워 스텟 가치'!$B$2:$L$6,O$2,0)*$E97)</f>
        <v>0</v>
      </c>
      <c r="P97">
        <f>VLOOKUP($F97,'(참고)타워 스텟 가치'!$B$2:$L$6,P$2,0)+(VLOOKUP($F97,'(참고)타워 스텟 가치'!$B$2:$L$6,P$2,0)*$E97)</f>
        <v>6.0200000000000014</v>
      </c>
      <c r="Q97">
        <f>SUM('스테이지별 몬스터 스텟'!H97*'(참고)타워 스텟 가치'!$Q$17,'스테이지별 몬스터 스텟'!I97*'(참고)타워 스텟 가치'!$R$17,'스테이지별 몬스터 스텟'!J97*'(참고)타워 스텟 가치'!$S$17,'스테이지별 몬스터 스텟'!K97*'(참고)타워 스텟 가치'!$T$17,'스테이지별 몬스터 스텟'!L97*'(참고)타워 스텟 가치'!$U$17,'스테이지별 몬스터 스텟'!M97*'(참고)타워 스텟 가치'!$V$17,'스테이지별 몬스터 스텟'!N97*'(참고)타워 스텟 가치'!$W$17,'스테이지별 몬스터 스텟'!O97*'(참고)타워 스텟 가치'!$X$17,'스테이지별 몬스터 스텟'!P97*'(참고)타워 스텟 가치'!$Y$17)</f>
        <v>66028.757500000022</v>
      </c>
      <c r="R97">
        <v>1</v>
      </c>
      <c r="S97">
        <f>VLOOKUP($F97,'(참고)타워 스텟 가치'!$B$7:$L$11,S$2,0)+(VLOOKUP($F97,'(참고)타워 스텟 가치'!$B$7:$L$11,S$2,0)*$E97)</f>
        <v>48.375000000000014</v>
      </c>
      <c r="T97">
        <f>VLOOKUP($F97,'(참고)타워 스텟 가치'!$B$7:$L$11,T$2,0)+(VLOOKUP($F97,'(참고)타워 스텟 가치'!$B$7:$L$11,T$2,0)*$E97)</f>
        <v>87.075000000000017</v>
      </c>
      <c r="U97">
        <f>VLOOKUP($F97,'(참고)타워 스텟 가치'!$B$7:$L$11,U$2,0)+(VLOOKUP($F97,'(참고)타워 스텟 가치'!$B$7:$L$11,U$2,0)*$E97)</f>
        <v>43000.000000000015</v>
      </c>
      <c r="V97">
        <f>VLOOKUP($F97,'(참고)타워 스텟 가치'!$B$7:$L$11,V$2,0)+(VLOOKUP($F97,'(참고)타워 스텟 가치'!$B$7:$L$11,V$2,0)*$E97)</f>
        <v>580.50000000000011</v>
      </c>
      <c r="W97">
        <f>VLOOKUP($F97,'(참고)타워 스텟 가치'!$B$7:$L$11,W$2,0)+(VLOOKUP($F97,'(참고)타워 스텟 가치'!$B$7:$L$11,W$2,0)*$E97)</f>
        <v>9.6750000000000025</v>
      </c>
      <c r="X97">
        <f>VLOOKUP($F97,'(참고)타워 스텟 가치'!$B$7:$L$11,X$2,0)+(VLOOKUP($F97,'(참고)타워 스텟 가치'!$B$7:$L$11,X$2,0)*$E97)</f>
        <v>2.5800000000000005</v>
      </c>
      <c r="Y97">
        <f>VLOOKUP($F97,'(참고)타워 스텟 가치'!$B$7:$L$11,Y$2,0)+(VLOOKUP($F97,'(참고)타워 스텟 가치'!$B$7:$L$11,Y$2,0)*$E97)</f>
        <v>0</v>
      </c>
      <c r="Z97">
        <f>VLOOKUP($F97,'(참고)타워 스텟 가치'!$B$7:$L$11,Z$2,0)+(VLOOKUP($F97,'(참고)타워 스텟 가치'!$B$7:$L$11,Z$2,0)*$E97)</f>
        <v>0</v>
      </c>
      <c r="AA97">
        <f>VLOOKUP($F97,'(참고)타워 스텟 가치'!$B$7:$L$11,AA$2,0)+(VLOOKUP($F97,'(참고)타워 스텟 가치'!$B$7:$L$11,AA$2,0)*$E97)</f>
        <v>6.0200000000000014</v>
      </c>
      <c r="AB97">
        <f>SUM('스테이지별 몬스터 스텟'!S97*'(참고)타워 스텟 가치'!$Q$17,'스테이지별 몬스터 스텟'!T97*'(참고)타워 스텟 가치'!$R$17,'스테이지별 몬스터 스텟'!U97*'(참고)타워 스텟 가치'!$S$17,'스테이지별 몬스터 스텟'!V97*'(참고)타워 스텟 가치'!$T$17,'스테이지별 몬스터 스텟'!W97*'(참고)타워 스텟 가치'!$U$17,'스테이지별 몬스터 스텟'!X97*'(참고)타워 스텟 가치'!$V$17,'스테이지별 몬스터 스텟'!Y97*'(참고)타워 스텟 가치'!$W$17,'스테이지별 몬스터 스텟'!Z97*'(참고)타워 스텟 가치'!$X$17,'스테이지별 몬스터 스텟'!AA97*'(참고)타워 스텟 가치'!$Y$17)</f>
        <v>65922.332500000033</v>
      </c>
      <c r="AC97">
        <v>2</v>
      </c>
      <c r="AD97">
        <f>VLOOKUP($F97,'(참고)타워 스텟 가치'!$B$12:$L$16,AD$2,0)+(VLOOKUP($F97,'(참고)타워 스텟 가치'!$B$12:$L$16,AD$2,0)*$E97)</f>
        <v>48.375000000000014</v>
      </c>
      <c r="AE97">
        <f>VLOOKUP($F97,'(참고)타워 스텟 가치'!$B$12:$L$16,AE$2,0)+(VLOOKUP($F97,'(참고)타워 스텟 가치'!$B$12:$L$16,AE$2,0)*$E97)</f>
        <v>58.050000000000018</v>
      </c>
      <c r="AF97">
        <f>VLOOKUP($F97,'(참고)타워 스텟 가치'!$B$12:$L$16,AF$2,0)+(VLOOKUP($F97,'(참고)타워 스텟 가치'!$B$12:$L$16,AF$2,0)*$E97)</f>
        <v>43000.000000000015</v>
      </c>
      <c r="AG97">
        <f>VLOOKUP($F97,'(참고)타워 스텟 가치'!$B$12:$L$16,AG$2,0)+(VLOOKUP($F97,'(참고)타워 스텟 가치'!$B$12:$L$16,AG$2,0)*$E97)</f>
        <v>290.25000000000006</v>
      </c>
      <c r="AH97">
        <f>VLOOKUP($F97,'(참고)타워 스텟 가치'!$B$12:$L$16,AH$2,0)+(VLOOKUP($F97,'(참고)타워 스텟 가치'!$B$12:$L$16,AH$2,0)*$E97)</f>
        <v>9.6750000000000025</v>
      </c>
      <c r="AI97">
        <f>VLOOKUP($F97,'(참고)타워 스텟 가치'!$B$12:$L$16,AI$2,0)+(VLOOKUP($F97,'(참고)타워 스텟 가치'!$B$12:$L$16,AI$2,0)*$E97)</f>
        <v>2.5800000000000005</v>
      </c>
      <c r="AJ97">
        <f>VLOOKUP($F97,'(참고)타워 스텟 가치'!$B$12:$L$16,AJ$2,0)+(VLOOKUP($F97,'(참고)타워 스텟 가치'!$B$12:$L$16,AJ$2,0)*$E97)</f>
        <v>0</v>
      </c>
      <c r="AK97">
        <f>VLOOKUP($F97,'(참고)타워 스텟 가치'!$B$12:$L$16,AK$2,0)+(VLOOKUP($F97,'(참고)타워 스텟 가치'!$B$12:$L$16,AK$2,0)*$E97)</f>
        <v>0</v>
      </c>
      <c r="AL97">
        <f>VLOOKUP($F97,'(참고)타워 스텟 가치'!$B$12:$L$16,AL$2,0)+(VLOOKUP($F97,'(참고)타워 스텟 가치'!$B$12:$L$16,AL$2,0)*$E97)</f>
        <v>12.040000000000003</v>
      </c>
      <c r="AM97">
        <f>SUM('스테이지별 몬스터 스텟'!AD97*'(참고)타워 스텟 가치'!$Q$17,'스테이지별 몬스터 스텟'!AE97*'(참고)타워 스텟 가치'!$R$17,'스테이지별 몬스터 스텟'!AF97*'(참고)타워 스텟 가치'!$S$17,'스테이지별 몬스터 스텟'!AG97*'(참고)타워 스텟 가치'!$T$17,'스테이지별 몬스터 스텟'!AH97*'(참고)타워 스텟 가치'!$U$17,'스테이지별 몬스터 스텟'!AI97*'(참고)타워 스텟 가치'!$V$17,'스테이지별 몬스터 스텟'!AJ97*'(참고)타워 스텟 가치'!$W$17,'스테이지별 몬스터 스텟'!AK97*'(참고)타워 스텟 가치'!$X$17,'스테이지별 몬스터 스텟'!AL97*'(참고)타워 스텟 가치'!$Y$17)</f>
        <v>65310.335000000021</v>
      </c>
      <c r="AN97">
        <v>3</v>
      </c>
    </row>
    <row r="98" spans="3:40" x14ac:dyDescent="0.3">
      <c r="C98">
        <v>4</v>
      </c>
      <c r="D98">
        <f t="shared" si="5"/>
        <v>19</v>
      </c>
      <c r="E98" s="52">
        <f>VLOOKUP(D98,'스테이지별 난이도 설정'!B:C,2,0)</f>
        <v>7.6000000000000023</v>
      </c>
      <c r="F98" t="str">
        <f t="shared" si="6"/>
        <v>유니크</v>
      </c>
      <c r="G98">
        <f t="shared" si="4"/>
        <v>6</v>
      </c>
      <c r="H98">
        <f>VLOOKUP($F98,'(참고)타워 스텟 가치'!$B$2:$L$6,H$2,0)+(VLOOKUP($F98,'(참고)타워 스텟 가치'!$B$2:$L$6,H$2,0)*$E98)</f>
        <v>217.68750000000006</v>
      </c>
      <c r="I98">
        <f>VLOOKUP($F98,'(참고)타워 스텟 가치'!$B$2:$L$6,I$2,0)+(VLOOKUP($F98,'(참고)타워 스텟 가치'!$B$2:$L$6,I$2,0)*$E98)</f>
        <v>43.537500000000009</v>
      </c>
      <c r="J98">
        <f>VLOOKUP($F98,'(참고)타워 스텟 가치'!$B$2:$L$6,J$2,0)+(VLOOKUP($F98,'(참고)타워 스텟 가치'!$B$2:$L$6,J$2,0)*$E98)</f>
        <v>43000.000000000015</v>
      </c>
      <c r="K98">
        <f>VLOOKUP($F98,'(참고)타워 스텟 가치'!$B$2:$L$6,K$2,0)+(VLOOKUP($F98,'(참고)타워 스텟 가치'!$B$2:$L$6,K$2,0)*$E98)</f>
        <v>870.75000000000023</v>
      </c>
      <c r="L98">
        <f>VLOOKUP($F98,'(참고)타워 스텟 가치'!$B$2:$L$6,L$2,0)+(VLOOKUP($F98,'(참고)타워 스텟 가치'!$B$2:$L$6,L$2,0)*$E98)</f>
        <v>14.512500000000005</v>
      </c>
      <c r="M98">
        <f>VLOOKUP($F98,'(참고)타워 스텟 가치'!$B$2:$L$6,M$2,0)+(VLOOKUP($F98,'(참고)타워 스텟 가치'!$B$2:$L$6,M$2,0)*$E98)</f>
        <v>2.5800000000000005</v>
      </c>
      <c r="N98">
        <f>VLOOKUP($F98,'(참고)타워 스텟 가치'!$B$2:$L$6,N$2,0)+(VLOOKUP($F98,'(참고)타워 스텟 가치'!$B$2:$L$6,N$2,0)*$E98)</f>
        <v>0</v>
      </c>
      <c r="O98">
        <f>VLOOKUP($F98,'(참고)타워 스텟 가치'!$B$2:$L$6,O$2,0)+(VLOOKUP($F98,'(참고)타워 스텟 가치'!$B$2:$L$6,O$2,0)*$E98)</f>
        <v>0</v>
      </c>
      <c r="P98">
        <f>VLOOKUP($F98,'(참고)타워 스텟 가치'!$B$2:$L$6,P$2,0)+(VLOOKUP($F98,'(참고)타워 스텟 가치'!$B$2:$L$6,P$2,0)*$E98)</f>
        <v>8.6000000000000014</v>
      </c>
      <c r="Q98">
        <f>SUM('스테이지별 몬스터 스텟'!H98*'(참고)타워 스텟 가치'!$Q$17,'스테이지별 몬스터 스텟'!I98*'(참고)타워 스텟 가치'!$R$17,'스테이지별 몬스터 스텟'!J98*'(참고)타워 스텟 가치'!$S$17,'스테이지별 몬스터 스텟'!K98*'(참고)타워 스텟 가치'!$T$17,'스테이지별 몬스터 스텟'!L98*'(참고)타워 스텟 가치'!$U$17,'스테이지별 몬스터 스텟'!M98*'(참고)타워 스텟 가치'!$V$17,'스테이지별 몬스터 스텟'!N98*'(참고)타워 스텟 가치'!$W$17,'스테이지별 몬스터 스텟'!O98*'(참고)타워 스텟 가치'!$X$17,'스테이지별 몬스터 스텟'!P98*'(참고)타워 스텟 가치'!$Y$17)</f>
        <v>66790.986250000016</v>
      </c>
      <c r="R98">
        <v>1</v>
      </c>
      <c r="S98">
        <f>VLOOKUP($F98,'(참고)타워 스텟 가치'!$B$7:$L$11,S$2,0)+(VLOOKUP($F98,'(참고)타워 스텟 가치'!$B$7:$L$11,S$2,0)*$E98)</f>
        <v>72.562500000000014</v>
      </c>
      <c r="T98">
        <f>VLOOKUP($F98,'(참고)타워 스텟 가치'!$B$7:$L$11,T$2,0)+(VLOOKUP($F98,'(참고)타워 스텟 가치'!$B$7:$L$11,T$2,0)*$E98)</f>
        <v>130.61250000000004</v>
      </c>
      <c r="U98">
        <f>VLOOKUP($F98,'(참고)타워 스텟 가치'!$B$7:$L$11,U$2,0)+(VLOOKUP($F98,'(참고)타워 스텟 가치'!$B$7:$L$11,U$2,0)*$E98)</f>
        <v>43000.000000000015</v>
      </c>
      <c r="V98">
        <f>VLOOKUP($F98,'(참고)타워 스텟 가치'!$B$7:$L$11,V$2,0)+(VLOOKUP($F98,'(참고)타워 스텟 가치'!$B$7:$L$11,V$2,0)*$E98)</f>
        <v>870.75000000000023</v>
      </c>
      <c r="W98">
        <f>VLOOKUP($F98,'(참고)타워 스텟 가치'!$B$7:$L$11,W$2,0)+(VLOOKUP($F98,'(참고)타워 스텟 가치'!$B$7:$L$11,W$2,0)*$E98)</f>
        <v>14.512500000000005</v>
      </c>
      <c r="X98">
        <f>VLOOKUP($F98,'(참고)타워 스텟 가치'!$B$7:$L$11,X$2,0)+(VLOOKUP($F98,'(참고)타워 스텟 가치'!$B$7:$L$11,X$2,0)*$E98)</f>
        <v>2.5800000000000005</v>
      </c>
      <c r="Y98">
        <f>VLOOKUP($F98,'(참고)타워 스텟 가치'!$B$7:$L$11,Y$2,0)+(VLOOKUP($F98,'(참고)타워 스텟 가치'!$B$7:$L$11,Y$2,0)*$E98)</f>
        <v>0</v>
      </c>
      <c r="Z98">
        <f>VLOOKUP($F98,'(참고)타워 스텟 가치'!$B$7:$L$11,Z$2,0)+(VLOOKUP($F98,'(참고)타워 스텟 가치'!$B$7:$L$11,Z$2,0)*$E98)</f>
        <v>0</v>
      </c>
      <c r="AA98">
        <f>VLOOKUP($F98,'(참고)타워 스텟 가치'!$B$7:$L$11,AA$2,0)+(VLOOKUP($F98,'(참고)타워 스텟 가치'!$B$7:$L$11,AA$2,0)*$E98)</f>
        <v>8.6000000000000014</v>
      </c>
      <c r="AB98">
        <f>SUM('스테이지별 몬스터 스텟'!S98*'(참고)타워 스텟 가치'!$Q$17,'스테이지별 몬스터 스텟'!T98*'(참고)타워 스텟 가치'!$R$17,'스테이지별 몬스터 스텟'!U98*'(참고)타워 스텟 가치'!$S$17,'스테이지별 몬스터 스텟'!V98*'(참고)타워 스텟 가치'!$T$17,'스테이지별 몬스터 스텟'!W98*'(참고)타워 스텟 가치'!$U$17,'스테이지별 몬스터 스텟'!X98*'(참고)타워 스텟 가치'!$V$17,'스테이지별 몬스터 스텟'!Y98*'(참고)타워 스텟 가치'!$W$17,'스테이지별 몬스터 스텟'!Z98*'(참고)타워 스텟 가치'!$X$17,'스테이지별 몬스터 스텟'!AA98*'(참고)타워 스텟 가치'!$Y$17)</f>
        <v>66631.348750000019</v>
      </c>
      <c r="AC98">
        <v>2</v>
      </c>
      <c r="AD98">
        <f>VLOOKUP($F98,'(참고)타워 스텟 가치'!$B$12:$L$16,AD$2,0)+(VLOOKUP($F98,'(참고)타워 스텟 가치'!$B$12:$L$16,AD$2,0)*$E98)</f>
        <v>72.562500000000014</v>
      </c>
      <c r="AE98">
        <f>VLOOKUP($F98,'(참고)타워 스텟 가치'!$B$12:$L$16,AE$2,0)+(VLOOKUP($F98,'(참고)타워 스텟 가치'!$B$12:$L$16,AE$2,0)*$E98)</f>
        <v>87.075000000000017</v>
      </c>
      <c r="AF98">
        <f>VLOOKUP($F98,'(참고)타워 스텟 가치'!$B$12:$L$16,AF$2,0)+(VLOOKUP($F98,'(참고)타워 스텟 가치'!$B$12:$L$16,AF$2,0)*$E98)</f>
        <v>43000.000000000015</v>
      </c>
      <c r="AG98">
        <f>VLOOKUP($F98,'(참고)타워 스텟 가치'!$B$12:$L$16,AG$2,0)+(VLOOKUP($F98,'(참고)타워 스텟 가치'!$B$12:$L$16,AG$2,0)*$E98)</f>
        <v>435.37500000000011</v>
      </c>
      <c r="AH98">
        <f>VLOOKUP($F98,'(참고)타워 스텟 가치'!$B$12:$L$16,AH$2,0)+(VLOOKUP($F98,'(참고)타워 스텟 가치'!$B$12:$L$16,AH$2,0)*$E98)</f>
        <v>14.512500000000005</v>
      </c>
      <c r="AI98">
        <f>VLOOKUP($F98,'(참고)타워 스텟 가치'!$B$12:$L$16,AI$2,0)+(VLOOKUP($F98,'(참고)타워 스텟 가치'!$B$12:$L$16,AI$2,0)*$E98)</f>
        <v>2.5800000000000005</v>
      </c>
      <c r="AJ98">
        <f>VLOOKUP($F98,'(참고)타워 스텟 가치'!$B$12:$L$16,AJ$2,0)+(VLOOKUP($F98,'(참고)타워 스텟 가치'!$B$12:$L$16,AJ$2,0)*$E98)</f>
        <v>0</v>
      </c>
      <c r="AK98">
        <f>VLOOKUP($F98,'(참고)타워 스텟 가치'!$B$12:$L$16,AK$2,0)+(VLOOKUP($F98,'(참고)타워 스텟 가치'!$B$12:$L$16,AK$2,0)*$E98)</f>
        <v>0</v>
      </c>
      <c r="AL98">
        <f>VLOOKUP($F98,'(참고)타워 스텟 가치'!$B$12:$L$16,AL$2,0)+(VLOOKUP($F98,'(참고)타워 스텟 가치'!$B$12:$L$16,AL$2,0)*$E98)</f>
        <v>17.200000000000003</v>
      </c>
      <c r="AM98">
        <f>SUM('스테이지별 몬스터 스텟'!AD98*'(참고)타워 스텟 가치'!$Q$17,'스테이지별 몬스터 스텟'!AE98*'(참고)타워 스텟 가치'!$R$17,'스테이지별 몬스터 스텟'!AF98*'(참고)타워 스텟 가치'!$S$17,'스테이지별 몬스터 스텟'!AG98*'(참고)타워 스텟 가치'!$T$17,'스테이지별 몬스터 스텟'!AH98*'(참고)타워 스텟 가치'!$U$17,'스테이지별 몬스터 스텟'!AI98*'(참고)타워 스텟 가치'!$V$17,'스테이지별 몬스터 스텟'!AJ98*'(참고)타워 스텟 가치'!$W$17,'스테이지별 몬스터 스텟'!AK98*'(참고)타워 스텟 가치'!$X$17,'스테이지별 몬스터 스텟'!AL98*'(참고)타워 스텟 가치'!$Y$17)</f>
        <v>65712.492500000022</v>
      </c>
      <c r="AN98">
        <v>3</v>
      </c>
    </row>
    <row r="99" spans="3:40" x14ac:dyDescent="0.3">
      <c r="C99">
        <v>5</v>
      </c>
      <c r="D99">
        <f t="shared" si="5"/>
        <v>19</v>
      </c>
      <c r="E99" s="52">
        <f>VLOOKUP(D99,'스테이지별 난이도 설정'!B:C,2,0)</f>
        <v>7.6000000000000023</v>
      </c>
      <c r="F99" t="str">
        <f t="shared" si="6"/>
        <v>스페셜</v>
      </c>
      <c r="G99">
        <f t="shared" si="4"/>
        <v>6</v>
      </c>
      <c r="H99">
        <f>VLOOKUP($F99,'(참고)타워 스텟 가치'!$B$2:$L$6,H$2,0)+(VLOOKUP($F99,'(참고)타워 스텟 가치'!$B$2:$L$6,H$2,0)*$E99)</f>
        <v>326.53125000000011</v>
      </c>
      <c r="I99">
        <f>VLOOKUP($F99,'(참고)타워 스텟 가치'!$B$2:$L$6,I$2,0)+(VLOOKUP($F99,'(참고)타워 스텟 가치'!$B$2:$L$6,I$2,0)*$E99)</f>
        <v>65.30625000000002</v>
      </c>
      <c r="J99">
        <f>VLOOKUP($F99,'(참고)타워 스텟 가치'!$B$2:$L$6,J$2,0)+(VLOOKUP($F99,'(참고)타워 스텟 가치'!$B$2:$L$6,J$2,0)*$E99)</f>
        <v>43000.000000000015</v>
      </c>
      <c r="K99">
        <f>VLOOKUP($F99,'(참고)타워 스텟 가치'!$B$2:$L$6,K$2,0)+(VLOOKUP($F99,'(참고)타워 스텟 가치'!$B$2:$L$6,K$2,0)*$E99)</f>
        <v>1306.1250000000005</v>
      </c>
      <c r="L99">
        <f>VLOOKUP($F99,'(참고)타워 스텟 가치'!$B$2:$L$6,L$2,0)+(VLOOKUP($F99,'(참고)타워 스텟 가치'!$B$2:$L$6,L$2,0)*$E99)</f>
        <v>21.768750000000004</v>
      </c>
      <c r="M99">
        <f>VLOOKUP($F99,'(참고)타워 스텟 가치'!$B$2:$L$6,M$2,0)+(VLOOKUP($F99,'(참고)타워 스텟 가치'!$B$2:$L$6,M$2,0)*$E99)</f>
        <v>2.5800000000000005</v>
      </c>
      <c r="N99">
        <f>VLOOKUP($F99,'(참고)타워 스텟 가치'!$B$2:$L$6,N$2,0)+(VLOOKUP($F99,'(참고)타워 스텟 가치'!$B$2:$L$6,N$2,0)*$E99)</f>
        <v>0</v>
      </c>
      <c r="O99">
        <f>VLOOKUP($F99,'(참고)타워 스텟 가치'!$B$2:$L$6,O$2,0)+(VLOOKUP($F99,'(참고)타워 스텟 가치'!$B$2:$L$6,O$2,0)*$E99)</f>
        <v>0</v>
      </c>
      <c r="P99">
        <f>VLOOKUP($F99,'(참고)타워 스텟 가치'!$B$2:$L$6,P$2,0)+(VLOOKUP($F99,'(참고)타워 스텟 가치'!$B$2:$L$6,P$2,0)*$E99)</f>
        <v>8.6000000000000014</v>
      </c>
      <c r="Q99">
        <f>SUM('스테이지별 몬스터 스텟'!H99*'(참고)타워 스텟 가치'!$Q$17,'스테이지별 몬스터 스텟'!I99*'(참고)타워 스텟 가치'!$R$17,'스테이지별 몬스터 스텟'!J99*'(참고)타워 스텟 가치'!$S$17,'스테이지별 몬스터 스텟'!K99*'(참고)타워 스텟 가치'!$T$17,'스테이지별 몬스터 스텟'!L99*'(참고)타워 스텟 가치'!$U$17,'스테이지별 몬스터 스텟'!M99*'(참고)타워 스텟 가치'!$V$17,'스테이지별 몬스터 스텟'!N99*'(참고)타워 스텟 가치'!$W$17,'스테이지별 몬스터 스텟'!O99*'(참고)타워 스텟 가치'!$X$17,'스테이지별 몬스터 스텟'!P99*'(참고)타워 스텟 가치'!$Y$17)</f>
        <v>67926.589375000025</v>
      </c>
      <c r="R99">
        <v>1</v>
      </c>
      <c r="S99">
        <f>VLOOKUP($F99,'(참고)타워 스텟 가치'!$B$7:$L$11,S$2,0)+(VLOOKUP($F99,'(참고)타워 스텟 가치'!$B$7:$L$11,S$2,0)*$E99)</f>
        <v>108.84375000000003</v>
      </c>
      <c r="T99">
        <f>VLOOKUP($F99,'(참고)타워 스텟 가치'!$B$7:$L$11,T$2,0)+(VLOOKUP($F99,'(참고)타워 스텟 가치'!$B$7:$L$11,T$2,0)*$E99)</f>
        <v>195.91875000000005</v>
      </c>
      <c r="U99">
        <f>VLOOKUP($F99,'(참고)타워 스텟 가치'!$B$7:$L$11,U$2,0)+(VLOOKUP($F99,'(참고)타워 스텟 가치'!$B$7:$L$11,U$2,0)*$E99)</f>
        <v>43000.000000000015</v>
      </c>
      <c r="V99">
        <f>VLOOKUP($F99,'(참고)타워 스텟 가치'!$B$7:$L$11,V$2,0)+(VLOOKUP($F99,'(참고)타워 스텟 가치'!$B$7:$L$11,V$2,0)*$E99)</f>
        <v>1306.1250000000005</v>
      </c>
      <c r="W99">
        <f>VLOOKUP($F99,'(참고)타워 스텟 가치'!$B$7:$L$11,W$2,0)+(VLOOKUP($F99,'(참고)타워 스텟 가치'!$B$7:$L$11,W$2,0)*$E99)</f>
        <v>21.768750000000004</v>
      </c>
      <c r="X99">
        <f>VLOOKUP($F99,'(참고)타워 스텟 가치'!$B$7:$L$11,X$2,0)+(VLOOKUP($F99,'(참고)타워 스텟 가치'!$B$7:$L$11,X$2,0)*$E99)</f>
        <v>2.5800000000000005</v>
      </c>
      <c r="Y99">
        <f>VLOOKUP($F99,'(참고)타워 스텟 가치'!$B$7:$L$11,Y$2,0)+(VLOOKUP($F99,'(참고)타워 스텟 가치'!$B$7:$L$11,Y$2,0)*$E99)</f>
        <v>0</v>
      </c>
      <c r="Z99">
        <f>VLOOKUP($F99,'(참고)타워 스텟 가치'!$B$7:$L$11,Z$2,0)+(VLOOKUP($F99,'(참고)타워 스텟 가치'!$B$7:$L$11,Z$2,0)*$E99)</f>
        <v>0</v>
      </c>
      <c r="AA99">
        <f>VLOOKUP($F99,'(참고)타워 스텟 가치'!$B$7:$L$11,AA$2,0)+(VLOOKUP($F99,'(참고)타워 스텟 가치'!$B$7:$L$11,AA$2,0)*$E99)</f>
        <v>8.6000000000000014</v>
      </c>
      <c r="AB99">
        <f>SUM('스테이지별 몬스터 스텟'!S99*'(참고)타워 스텟 가치'!$Q$17,'스테이지별 몬스터 스텟'!T99*'(참고)타워 스텟 가치'!$R$17,'스테이지별 몬스터 스텟'!U99*'(참고)타워 스텟 가치'!$S$17,'스테이지별 몬스터 스텟'!V99*'(참고)타워 스텟 가치'!$T$17,'스테이지별 몬스터 스텟'!W99*'(참고)타워 스텟 가치'!$U$17,'스테이지별 몬스터 스텟'!X99*'(참고)타워 스텟 가치'!$V$17,'스테이지별 몬스터 스텟'!Y99*'(참고)타워 스텟 가치'!$W$17,'스테이지별 몬스터 스텟'!Z99*'(참고)타워 스텟 가치'!$X$17,'스테이지별 몬스터 스텟'!AA99*'(참고)타워 스텟 가치'!$Y$17)</f>
        <v>67687.133125000037</v>
      </c>
      <c r="AC99">
        <v>2</v>
      </c>
      <c r="AD99">
        <f>VLOOKUP($F99,'(참고)타워 스텟 가치'!$B$12:$L$16,AD$2,0)+(VLOOKUP($F99,'(참고)타워 스텟 가치'!$B$12:$L$16,AD$2,0)*$E99)</f>
        <v>108.84375000000003</v>
      </c>
      <c r="AE99">
        <f>VLOOKUP($F99,'(참고)타워 스텟 가치'!$B$12:$L$16,AE$2,0)+(VLOOKUP($F99,'(참고)타워 스텟 가치'!$B$12:$L$16,AE$2,0)*$E99)</f>
        <v>130.61250000000004</v>
      </c>
      <c r="AF99">
        <f>VLOOKUP($F99,'(참고)타워 스텟 가치'!$B$12:$L$16,AF$2,0)+(VLOOKUP($F99,'(참고)타워 스텟 가치'!$B$12:$L$16,AF$2,0)*$E99)</f>
        <v>43000.000000000015</v>
      </c>
      <c r="AG99">
        <f>VLOOKUP($F99,'(참고)타워 스텟 가치'!$B$12:$L$16,AG$2,0)+(VLOOKUP($F99,'(참고)타워 스텟 가치'!$B$12:$L$16,AG$2,0)*$E99)</f>
        <v>653.06250000000023</v>
      </c>
      <c r="AH99">
        <f>VLOOKUP($F99,'(참고)타워 스텟 가치'!$B$12:$L$16,AH$2,0)+(VLOOKUP($F99,'(참고)타워 스텟 가치'!$B$12:$L$16,AH$2,0)*$E99)</f>
        <v>21.768750000000004</v>
      </c>
      <c r="AI99">
        <f>VLOOKUP($F99,'(참고)타워 스텟 가치'!$B$12:$L$16,AI$2,0)+(VLOOKUP($F99,'(참고)타워 스텟 가치'!$B$12:$L$16,AI$2,0)*$E99)</f>
        <v>2.5800000000000005</v>
      </c>
      <c r="AJ99">
        <f>VLOOKUP($F99,'(참고)타워 스텟 가치'!$B$12:$L$16,AJ$2,0)+(VLOOKUP($F99,'(참고)타워 스텟 가치'!$B$12:$L$16,AJ$2,0)*$E99)</f>
        <v>0</v>
      </c>
      <c r="AK99">
        <f>VLOOKUP($F99,'(참고)타워 스텟 가치'!$B$12:$L$16,AK$2,0)+(VLOOKUP($F99,'(참고)타워 스텟 가치'!$B$12:$L$16,AK$2,0)*$E99)</f>
        <v>0</v>
      </c>
      <c r="AL99">
        <f>VLOOKUP($F99,'(참고)타워 스텟 가치'!$B$12:$L$16,AL$2,0)+(VLOOKUP($F99,'(참고)타워 스텟 가치'!$B$12:$L$16,AL$2,0)*$E99)</f>
        <v>17.200000000000003</v>
      </c>
      <c r="AM99">
        <f>SUM('스테이지별 몬스터 스텟'!AD99*'(참고)타워 스텟 가치'!$Q$17,'스테이지별 몬스터 스텟'!AE99*'(참고)타워 스텟 가치'!$R$17,'스테이지별 몬스터 스텟'!AF99*'(참고)타워 스텟 가치'!$S$17,'스테이지별 몬스터 스텟'!AG99*'(참고)타워 스텟 가치'!$T$17,'스테이지별 몬스터 스텟'!AH99*'(참고)타워 스텟 가치'!$U$17,'스테이지별 몬스터 스텟'!AI99*'(참고)타워 스텟 가치'!$V$17,'스테이지별 몬스터 스텟'!AJ99*'(참고)타워 스텟 가치'!$W$17,'스테이지별 몬스터 스텟'!AK99*'(참고)타워 스텟 가치'!$X$17,'스테이지별 몬스터 스텟'!AL99*'(참고)타워 스텟 가치'!$Y$17)</f>
        <v>66300.248750000028</v>
      </c>
      <c r="AN99">
        <v>3</v>
      </c>
    </row>
    <row r="100" spans="3:40" x14ac:dyDescent="0.3">
      <c r="C100">
        <v>1</v>
      </c>
      <c r="D100">
        <f t="shared" si="5"/>
        <v>20</v>
      </c>
      <c r="E100" s="52">
        <f>VLOOKUP(D100,'스테이지별 난이도 설정'!B:C,2,0)</f>
        <v>8.0000000000000018</v>
      </c>
      <c r="F100" t="str">
        <f t="shared" si="6"/>
        <v>일반</v>
      </c>
      <c r="G100">
        <f t="shared" si="4"/>
        <v>6</v>
      </c>
      <c r="H100">
        <f>VLOOKUP($F100,'(참고)타워 스텟 가치'!$B$2:$L$6,H$2,0)+(VLOOKUP($F100,'(참고)타워 스텟 가치'!$B$2:$L$6,H$2,0)*$E100)</f>
        <v>67.500000000000014</v>
      </c>
      <c r="I100">
        <f>VLOOKUP($F100,'(참고)타워 스텟 가치'!$B$2:$L$6,I$2,0)+(VLOOKUP($F100,'(참고)타워 스텟 가치'!$B$2:$L$6,I$2,0)*$E100)</f>
        <v>13.500000000000004</v>
      </c>
      <c r="J100">
        <f>VLOOKUP($F100,'(참고)타워 스텟 가치'!$B$2:$L$6,J$2,0)+(VLOOKUP($F100,'(참고)타워 스텟 가치'!$B$2:$L$6,J$2,0)*$E100)</f>
        <v>45000.000000000007</v>
      </c>
      <c r="K100">
        <f>VLOOKUP($F100,'(참고)타워 스텟 가치'!$B$2:$L$6,K$2,0)+(VLOOKUP($F100,'(참고)타워 스텟 가치'!$B$2:$L$6,K$2,0)*$E100)</f>
        <v>270.00000000000006</v>
      </c>
      <c r="L100">
        <f>VLOOKUP($F100,'(참고)타워 스텟 가치'!$B$2:$L$6,L$2,0)+(VLOOKUP($F100,'(참고)타워 스텟 가치'!$B$2:$L$6,L$2,0)*$E100)</f>
        <v>4.5000000000000009</v>
      </c>
      <c r="M100">
        <f>VLOOKUP($F100,'(참고)타워 스텟 가치'!$B$2:$L$6,M$2,0)+(VLOOKUP($F100,'(참고)타워 스텟 가치'!$B$2:$L$6,M$2,0)*$E100)</f>
        <v>2.7</v>
      </c>
      <c r="N100">
        <f>VLOOKUP($F100,'(참고)타워 스텟 가치'!$B$2:$L$6,N$2,0)+(VLOOKUP($F100,'(참고)타워 스텟 가치'!$B$2:$L$6,N$2,0)*$E100)</f>
        <v>0</v>
      </c>
      <c r="O100">
        <f>VLOOKUP($F100,'(참고)타워 스텟 가치'!$B$2:$L$6,O$2,0)+(VLOOKUP($F100,'(참고)타워 스텟 가치'!$B$2:$L$6,O$2,0)*$E100)</f>
        <v>0</v>
      </c>
      <c r="P100">
        <f>VLOOKUP($F100,'(참고)타워 스텟 가치'!$B$2:$L$6,P$2,0)+(VLOOKUP($F100,'(참고)타워 스텟 가치'!$B$2:$L$6,P$2,0)*$E100)</f>
        <v>6.3000000000000007</v>
      </c>
      <c r="Q100">
        <f>SUM('스테이지별 몬스터 스텟'!H100*'(참고)타워 스텟 가치'!$Q$17,'스테이지별 몬스터 스텟'!I100*'(참고)타워 스텟 가치'!$R$17,'스테이지별 몬스터 스텟'!J100*'(참고)타워 스텟 가치'!$S$17,'스테이지별 몬스터 스텟'!K100*'(참고)타워 스텟 가치'!$T$17,'스테이지별 몬스터 스텟'!L100*'(참고)타워 스텟 가치'!$U$17,'스테이지별 몬스터 스텟'!M100*'(참고)타워 스텟 가치'!$V$17,'스테이지별 몬스터 스텟'!N100*'(참고)타워 스텟 가치'!$W$17,'스테이지별 몬스터 스텟'!O100*'(참고)타워 스텟 가치'!$X$17,'스테이지별 몬스터 스텟'!P100*'(참고)타워 스텟 가치'!$Y$17)</f>
        <v>68219.550000000017</v>
      </c>
      <c r="R100">
        <v>1</v>
      </c>
      <c r="S100">
        <f>VLOOKUP($F100,'(참고)타워 스텟 가치'!$B$7:$L$11,S$2,0)+(VLOOKUP($F100,'(참고)타워 스텟 가치'!$B$7:$L$11,S$2,0)*$E100)</f>
        <v>22.500000000000004</v>
      </c>
      <c r="T100">
        <f>VLOOKUP($F100,'(참고)타워 스텟 가치'!$B$7:$L$11,T$2,0)+(VLOOKUP($F100,'(참고)타워 스텟 가치'!$B$7:$L$11,T$2,0)*$E100)</f>
        <v>40.500000000000007</v>
      </c>
      <c r="U100">
        <f>VLOOKUP($F100,'(참고)타워 스텟 가치'!$B$7:$L$11,U$2,0)+(VLOOKUP($F100,'(참고)타워 스텟 가치'!$B$7:$L$11,U$2,0)*$E100)</f>
        <v>45000.000000000007</v>
      </c>
      <c r="V100">
        <f>VLOOKUP($F100,'(참고)타워 스텟 가치'!$B$7:$L$11,V$2,0)+(VLOOKUP($F100,'(참고)타워 스텟 가치'!$B$7:$L$11,V$2,0)*$E100)</f>
        <v>270.00000000000006</v>
      </c>
      <c r="W100">
        <f>VLOOKUP($F100,'(참고)타워 스텟 가치'!$B$7:$L$11,W$2,0)+(VLOOKUP($F100,'(참고)타워 스텟 가치'!$B$7:$L$11,W$2,0)*$E100)</f>
        <v>4.5000000000000009</v>
      </c>
      <c r="X100">
        <f>VLOOKUP($F100,'(참고)타워 스텟 가치'!$B$7:$L$11,X$2,0)+(VLOOKUP($F100,'(참고)타워 스텟 가치'!$B$7:$L$11,X$2,0)*$E100)</f>
        <v>2.7</v>
      </c>
      <c r="Y100">
        <f>VLOOKUP($F100,'(참고)타워 스텟 가치'!$B$7:$L$11,Y$2,0)+(VLOOKUP($F100,'(참고)타워 스텟 가치'!$B$7:$L$11,Y$2,0)*$E100)</f>
        <v>0</v>
      </c>
      <c r="Z100">
        <f>VLOOKUP($F100,'(참고)타워 스텟 가치'!$B$7:$L$11,Z$2,0)+(VLOOKUP($F100,'(참고)타워 스텟 가치'!$B$7:$L$11,Z$2,0)*$E100)</f>
        <v>0</v>
      </c>
      <c r="AA100">
        <f>VLOOKUP($F100,'(참고)타워 스텟 가치'!$B$7:$L$11,AA$2,0)+(VLOOKUP($F100,'(참고)타워 스텟 가치'!$B$7:$L$11,AA$2,0)*$E100)</f>
        <v>6.3000000000000007</v>
      </c>
      <c r="AB100">
        <f>SUM('스테이지별 몬스터 스텟'!S100*'(참고)타워 스텟 가치'!$Q$17,'스테이지별 몬스터 스텟'!T100*'(참고)타워 스텟 가치'!$R$17,'스테이지별 몬스터 스텟'!U100*'(참고)타워 스텟 가치'!$S$17,'스테이지별 몬스터 스텟'!V100*'(참고)타워 스텟 가치'!$T$17,'스테이지별 몬스터 스텟'!W100*'(참고)타워 스텟 가치'!$U$17,'스테이지별 몬스터 스텟'!X100*'(참고)타워 스텟 가치'!$V$17,'스테이지별 몬스터 스텟'!Y100*'(참고)타워 스텟 가치'!$W$17,'스테이지별 몬스터 스텟'!Z100*'(참고)타워 스텟 가치'!$X$17,'스테이지별 몬스터 스텟'!AA100*'(참고)타워 스텟 가치'!$Y$17)</f>
        <v>68170.050000000017</v>
      </c>
      <c r="AC100">
        <v>2</v>
      </c>
      <c r="AD100">
        <f>VLOOKUP($F100,'(참고)타워 스텟 가치'!$B$12:$L$16,AD$2,0)+(VLOOKUP($F100,'(참고)타워 스텟 가치'!$B$12:$L$16,AD$2,0)*$E100)</f>
        <v>22.500000000000004</v>
      </c>
      <c r="AE100">
        <f>VLOOKUP($F100,'(참고)타워 스텟 가치'!$B$12:$L$16,AE$2,0)+(VLOOKUP($F100,'(참고)타워 스텟 가치'!$B$12:$L$16,AE$2,0)*$E100)</f>
        <v>27.000000000000007</v>
      </c>
      <c r="AF100">
        <f>VLOOKUP($F100,'(참고)타워 스텟 가치'!$B$12:$L$16,AF$2,0)+(VLOOKUP($F100,'(참고)타워 스텟 가치'!$B$12:$L$16,AF$2,0)*$E100)</f>
        <v>45000.000000000007</v>
      </c>
      <c r="AG100">
        <f>VLOOKUP($F100,'(참고)타워 스텟 가치'!$B$12:$L$16,AG$2,0)+(VLOOKUP($F100,'(참고)타워 스텟 가치'!$B$12:$L$16,AG$2,0)*$E100)</f>
        <v>135.00000000000003</v>
      </c>
      <c r="AH100">
        <f>VLOOKUP($F100,'(참고)타워 스텟 가치'!$B$12:$L$16,AH$2,0)+(VLOOKUP($F100,'(참고)타워 스텟 가치'!$B$12:$L$16,AH$2,0)*$E100)</f>
        <v>4.5000000000000009</v>
      </c>
      <c r="AI100">
        <f>VLOOKUP($F100,'(참고)타워 스텟 가치'!$B$12:$L$16,AI$2,0)+(VLOOKUP($F100,'(참고)타워 스텟 가치'!$B$12:$L$16,AI$2,0)*$E100)</f>
        <v>2.7</v>
      </c>
      <c r="AJ100">
        <f>VLOOKUP($F100,'(참고)타워 스텟 가치'!$B$12:$L$16,AJ$2,0)+(VLOOKUP($F100,'(참고)타워 스텟 가치'!$B$12:$L$16,AJ$2,0)*$E100)</f>
        <v>0</v>
      </c>
      <c r="AK100">
        <f>VLOOKUP($F100,'(참고)타워 스텟 가치'!$B$12:$L$16,AK$2,0)+(VLOOKUP($F100,'(참고)타워 스텟 가치'!$B$12:$L$16,AK$2,0)*$E100)</f>
        <v>0</v>
      </c>
      <c r="AL100">
        <f>VLOOKUP($F100,'(참고)타워 스텟 가치'!$B$12:$L$16,AL$2,0)+(VLOOKUP($F100,'(참고)타워 스텟 가치'!$B$12:$L$16,AL$2,0)*$E100)</f>
        <v>12.600000000000001</v>
      </c>
      <c r="AM100">
        <f>SUM('스테이지별 몬스터 스텟'!AD100*'(참고)타워 스텟 가치'!$Q$17,'스테이지별 몬스터 스텟'!AE100*'(참고)타워 스텟 가치'!$R$17,'스테이지별 몬스터 스텟'!AF100*'(참고)타워 스텟 가치'!$S$17,'스테이지별 몬스터 스텟'!AG100*'(참고)타워 스텟 가치'!$T$17,'스테이지별 몬스터 스텟'!AH100*'(참고)타워 스텟 가치'!$U$17,'스테이지별 몬스터 스텟'!AI100*'(참고)타워 스텟 가치'!$V$17,'스테이지별 몬스터 스텟'!AJ100*'(참고)타워 스텟 가치'!$W$17,'스테이지별 몬스터 스텟'!AK100*'(참고)타워 스텟 가치'!$X$17,'스테이지별 몬스터 스텟'!AL100*'(참고)타워 스텟 가치'!$Y$17)</f>
        <v>67892.400000000009</v>
      </c>
      <c r="AN100">
        <v>3</v>
      </c>
    </row>
    <row r="101" spans="3:40" x14ac:dyDescent="0.3">
      <c r="C101">
        <v>2</v>
      </c>
      <c r="D101">
        <f t="shared" si="5"/>
        <v>20</v>
      </c>
      <c r="E101" s="52">
        <f>VLOOKUP(D101,'스테이지별 난이도 설정'!B:C,2,0)</f>
        <v>8.0000000000000018</v>
      </c>
      <c r="F101" t="str">
        <f t="shared" si="6"/>
        <v>레어</v>
      </c>
      <c r="G101">
        <f t="shared" si="4"/>
        <v>6</v>
      </c>
      <c r="H101">
        <f>VLOOKUP($F101,'(참고)타워 스텟 가치'!$B$2:$L$6,H$2,0)+(VLOOKUP($F101,'(참고)타워 스텟 가치'!$B$2:$L$6,H$2,0)*$E101)</f>
        <v>101.25000000000001</v>
      </c>
      <c r="I101">
        <f>VLOOKUP($F101,'(참고)타워 스텟 가치'!$B$2:$L$6,I$2,0)+(VLOOKUP($F101,'(참고)타워 스텟 가치'!$B$2:$L$6,I$2,0)*$E101)</f>
        <v>20.250000000000004</v>
      </c>
      <c r="J101">
        <f>VLOOKUP($F101,'(참고)타워 스텟 가치'!$B$2:$L$6,J$2,0)+(VLOOKUP($F101,'(참고)타워 스텟 가치'!$B$2:$L$6,J$2,0)*$E101)</f>
        <v>45000.000000000007</v>
      </c>
      <c r="K101">
        <f>VLOOKUP($F101,'(참고)타워 스텟 가치'!$B$2:$L$6,K$2,0)+(VLOOKUP($F101,'(참고)타워 스텟 가치'!$B$2:$L$6,K$2,0)*$E101)</f>
        <v>405.00000000000006</v>
      </c>
      <c r="L101">
        <f>VLOOKUP($F101,'(참고)타워 스텟 가치'!$B$2:$L$6,L$2,0)+(VLOOKUP($F101,'(참고)타워 스텟 가치'!$B$2:$L$6,L$2,0)*$E101)</f>
        <v>6.7500000000000018</v>
      </c>
      <c r="M101">
        <f>VLOOKUP($F101,'(참고)타워 스텟 가치'!$B$2:$L$6,M$2,0)+(VLOOKUP($F101,'(참고)타워 스텟 가치'!$B$2:$L$6,M$2,0)*$E101)</f>
        <v>2.7</v>
      </c>
      <c r="N101">
        <f>VLOOKUP($F101,'(참고)타워 스텟 가치'!$B$2:$L$6,N$2,0)+(VLOOKUP($F101,'(참고)타워 스텟 가치'!$B$2:$L$6,N$2,0)*$E101)</f>
        <v>0</v>
      </c>
      <c r="O101">
        <f>VLOOKUP($F101,'(참고)타워 스텟 가치'!$B$2:$L$6,O$2,0)+(VLOOKUP($F101,'(참고)타워 스텟 가치'!$B$2:$L$6,O$2,0)*$E101)</f>
        <v>0</v>
      </c>
      <c r="P101">
        <f>VLOOKUP($F101,'(참고)타워 스텟 가치'!$B$2:$L$6,P$2,0)+(VLOOKUP($F101,'(참고)타워 스텟 가치'!$B$2:$L$6,P$2,0)*$E101)</f>
        <v>6.3000000000000007</v>
      </c>
      <c r="Q101">
        <f>SUM('스테이지별 몬스터 스텟'!H101*'(참고)타워 스텟 가치'!$Q$17,'스테이지별 몬스터 스텟'!I101*'(참고)타워 스텟 가치'!$R$17,'스테이지별 몬스터 스텟'!J101*'(참고)타워 스텟 가치'!$S$17,'스테이지별 몬스터 스텟'!K101*'(참고)타워 스텟 가치'!$T$17,'스테이지별 몬스터 스텟'!L101*'(참고)타워 스텟 가치'!$U$17,'스테이지별 몬스터 스텟'!M101*'(참고)타워 스텟 가치'!$V$17,'스테이지별 몬스터 스텟'!N101*'(참고)타워 스텟 가치'!$W$17,'스테이지별 몬스터 스텟'!O101*'(참고)타워 스텟 가치'!$X$17,'스테이지별 몬스터 스텟'!P101*'(참고)타워 스텟 가치'!$Y$17)</f>
        <v>68571.675000000017</v>
      </c>
      <c r="R101">
        <v>1</v>
      </c>
      <c r="S101">
        <f>VLOOKUP($F101,'(참고)타워 스텟 가치'!$B$7:$L$11,S$2,0)+(VLOOKUP($F101,'(참고)타워 스텟 가치'!$B$7:$L$11,S$2,0)*$E101)</f>
        <v>33.750000000000007</v>
      </c>
      <c r="T101">
        <f>VLOOKUP($F101,'(참고)타워 스텟 가치'!$B$7:$L$11,T$2,0)+(VLOOKUP($F101,'(참고)타워 스텟 가치'!$B$7:$L$11,T$2,0)*$E101)</f>
        <v>60.750000000000014</v>
      </c>
      <c r="U101">
        <f>VLOOKUP($F101,'(참고)타워 스텟 가치'!$B$7:$L$11,U$2,0)+(VLOOKUP($F101,'(참고)타워 스텟 가치'!$B$7:$L$11,U$2,0)*$E101)</f>
        <v>45000.000000000007</v>
      </c>
      <c r="V101">
        <f>VLOOKUP($F101,'(참고)타워 스텟 가치'!$B$7:$L$11,V$2,0)+(VLOOKUP($F101,'(참고)타워 스텟 가치'!$B$7:$L$11,V$2,0)*$E101)</f>
        <v>405.00000000000006</v>
      </c>
      <c r="W101">
        <f>VLOOKUP($F101,'(참고)타워 스텟 가치'!$B$7:$L$11,W$2,0)+(VLOOKUP($F101,'(참고)타워 스텟 가치'!$B$7:$L$11,W$2,0)*$E101)</f>
        <v>6.7500000000000018</v>
      </c>
      <c r="X101">
        <f>VLOOKUP($F101,'(참고)타워 스텟 가치'!$B$7:$L$11,X$2,0)+(VLOOKUP($F101,'(참고)타워 스텟 가치'!$B$7:$L$11,X$2,0)*$E101)</f>
        <v>2.7</v>
      </c>
      <c r="Y101">
        <f>VLOOKUP($F101,'(참고)타워 스텟 가치'!$B$7:$L$11,Y$2,0)+(VLOOKUP($F101,'(참고)타워 스텟 가치'!$B$7:$L$11,Y$2,0)*$E101)</f>
        <v>0</v>
      </c>
      <c r="Z101">
        <f>VLOOKUP($F101,'(참고)타워 스텟 가치'!$B$7:$L$11,Z$2,0)+(VLOOKUP($F101,'(참고)타워 스텟 가치'!$B$7:$L$11,Z$2,0)*$E101)</f>
        <v>0</v>
      </c>
      <c r="AA101">
        <f>VLOOKUP($F101,'(참고)타워 스텟 가치'!$B$7:$L$11,AA$2,0)+(VLOOKUP($F101,'(참고)타워 스텟 가치'!$B$7:$L$11,AA$2,0)*$E101)</f>
        <v>6.3000000000000007</v>
      </c>
      <c r="AB101">
        <f>SUM('스테이지별 몬스터 스텟'!S101*'(참고)타워 스텟 가치'!$Q$17,'스테이지별 몬스터 스텟'!T101*'(참고)타워 스텟 가치'!$R$17,'스테이지별 몬스터 스텟'!U101*'(참고)타워 스텟 가치'!$S$17,'스테이지별 몬스터 스텟'!V101*'(참고)타워 스텟 가치'!$T$17,'스테이지별 몬스터 스텟'!W101*'(참고)타워 스텟 가치'!$U$17,'스테이지별 몬스터 스텟'!X101*'(참고)타워 스텟 가치'!$V$17,'스테이지별 몬스터 스텟'!Y101*'(참고)타워 스텟 가치'!$W$17,'스테이지별 몬스터 스텟'!Z101*'(참고)타워 스텟 가치'!$X$17,'스테이지별 몬스터 스텟'!AA101*'(참고)타워 스텟 가치'!$Y$17)</f>
        <v>68497.425000000017</v>
      </c>
      <c r="AC101">
        <v>2</v>
      </c>
      <c r="AD101">
        <f>VLOOKUP($F101,'(참고)타워 스텟 가치'!$B$12:$L$16,AD$2,0)+(VLOOKUP($F101,'(참고)타워 스텟 가치'!$B$12:$L$16,AD$2,0)*$E101)</f>
        <v>33.750000000000007</v>
      </c>
      <c r="AE101">
        <f>VLOOKUP($F101,'(참고)타워 스텟 가치'!$B$12:$L$16,AE$2,0)+(VLOOKUP($F101,'(참고)타워 스텟 가치'!$B$12:$L$16,AE$2,0)*$E101)</f>
        <v>40.500000000000007</v>
      </c>
      <c r="AF101">
        <f>VLOOKUP($F101,'(참고)타워 스텟 가치'!$B$12:$L$16,AF$2,0)+(VLOOKUP($F101,'(참고)타워 스텟 가치'!$B$12:$L$16,AF$2,0)*$E101)</f>
        <v>45000.000000000007</v>
      </c>
      <c r="AG101">
        <f>VLOOKUP($F101,'(참고)타워 스텟 가치'!$B$12:$L$16,AG$2,0)+(VLOOKUP($F101,'(참고)타워 스텟 가치'!$B$12:$L$16,AG$2,0)*$E101)</f>
        <v>202.50000000000003</v>
      </c>
      <c r="AH101">
        <f>VLOOKUP($F101,'(참고)타워 스텟 가치'!$B$12:$L$16,AH$2,0)+(VLOOKUP($F101,'(참고)타워 스텟 가치'!$B$12:$L$16,AH$2,0)*$E101)</f>
        <v>6.7500000000000018</v>
      </c>
      <c r="AI101">
        <f>VLOOKUP($F101,'(참고)타워 스텟 가치'!$B$12:$L$16,AI$2,0)+(VLOOKUP($F101,'(참고)타워 스텟 가치'!$B$12:$L$16,AI$2,0)*$E101)</f>
        <v>2.7</v>
      </c>
      <c r="AJ101">
        <f>VLOOKUP($F101,'(참고)타워 스텟 가치'!$B$12:$L$16,AJ$2,0)+(VLOOKUP($F101,'(참고)타워 스텟 가치'!$B$12:$L$16,AJ$2,0)*$E101)</f>
        <v>0</v>
      </c>
      <c r="AK101">
        <f>VLOOKUP($F101,'(참고)타워 스텟 가치'!$B$12:$L$16,AK$2,0)+(VLOOKUP($F101,'(참고)타워 스텟 가치'!$B$12:$L$16,AK$2,0)*$E101)</f>
        <v>0</v>
      </c>
      <c r="AL101">
        <f>VLOOKUP($F101,'(참고)타워 스텟 가치'!$B$12:$L$16,AL$2,0)+(VLOOKUP($F101,'(참고)타워 스텟 가치'!$B$12:$L$16,AL$2,0)*$E101)</f>
        <v>12.600000000000001</v>
      </c>
      <c r="AM101">
        <f>SUM('스테이지별 몬스터 스텟'!AD101*'(참고)타워 스텟 가치'!$Q$17,'스테이지별 몬스터 스텟'!AE101*'(참고)타워 스텟 가치'!$R$17,'스테이지별 몬스터 스텟'!AF101*'(참고)타워 스텟 가치'!$S$17,'스테이지별 몬스터 스텟'!AG101*'(참고)타워 스텟 가치'!$T$17,'스테이지별 몬스터 스텟'!AH101*'(참고)타워 스텟 가치'!$U$17,'스테이지별 몬스터 스텟'!AI101*'(참고)타워 스텟 가치'!$V$17,'스테이지별 몬스터 스텟'!AJ101*'(참고)타워 스텟 가치'!$W$17,'스테이지별 몬스터 스텟'!AK101*'(참고)타워 스텟 가치'!$X$17,'스테이지별 몬스터 스텟'!AL101*'(참고)타워 스텟 가치'!$Y$17)</f>
        <v>68074.650000000009</v>
      </c>
      <c r="AN101">
        <v>3</v>
      </c>
    </row>
    <row r="102" spans="3:40" x14ac:dyDescent="0.3">
      <c r="C102">
        <v>3</v>
      </c>
      <c r="D102">
        <f t="shared" si="5"/>
        <v>20</v>
      </c>
      <c r="E102" s="52">
        <f>VLOOKUP(D102,'스테이지별 난이도 설정'!B:C,2,0)</f>
        <v>8.0000000000000018</v>
      </c>
      <c r="F102" t="str">
        <f t="shared" si="6"/>
        <v>에픽</v>
      </c>
      <c r="G102">
        <f t="shared" si="4"/>
        <v>6</v>
      </c>
      <c r="H102">
        <f>VLOOKUP($F102,'(참고)타워 스텟 가치'!$B$2:$L$6,H$2,0)+(VLOOKUP($F102,'(참고)타워 스텟 가치'!$B$2:$L$6,H$2,0)*$E102)</f>
        <v>151.87500000000003</v>
      </c>
      <c r="I102">
        <f>VLOOKUP($F102,'(참고)타워 스텟 가치'!$B$2:$L$6,I$2,0)+(VLOOKUP($F102,'(참고)타워 스텟 가치'!$B$2:$L$6,I$2,0)*$E102)</f>
        <v>30.375000000000007</v>
      </c>
      <c r="J102">
        <f>VLOOKUP($F102,'(참고)타워 스텟 가치'!$B$2:$L$6,J$2,0)+(VLOOKUP($F102,'(참고)타워 스텟 가치'!$B$2:$L$6,J$2,0)*$E102)</f>
        <v>45000.000000000007</v>
      </c>
      <c r="K102">
        <f>VLOOKUP($F102,'(참고)타워 스텟 가치'!$B$2:$L$6,K$2,0)+(VLOOKUP($F102,'(참고)타워 스텟 가치'!$B$2:$L$6,K$2,0)*$E102)</f>
        <v>607.50000000000011</v>
      </c>
      <c r="L102">
        <f>VLOOKUP($F102,'(참고)타워 스텟 가치'!$B$2:$L$6,L$2,0)+(VLOOKUP($F102,'(참고)타워 스텟 가치'!$B$2:$L$6,L$2,0)*$E102)</f>
        <v>10.125000000000002</v>
      </c>
      <c r="M102">
        <f>VLOOKUP($F102,'(참고)타워 스텟 가치'!$B$2:$L$6,M$2,0)+(VLOOKUP($F102,'(참고)타워 스텟 가치'!$B$2:$L$6,M$2,0)*$E102)</f>
        <v>2.7</v>
      </c>
      <c r="N102">
        <f>VLOOKUP($F102,'(참고)타워 스텟 가치'!$B$2:$L$6,N$2,0)+(VLOOKUP($F102,'(참고)타워 스텟 가치'!$B$2:$L$6,N$2,0)*$E102)</f>
        <v>0</v>
      </c>
      <c r="O102">
        <f>VLOOKUP($F102,'(참고)타워 스텟 가치'!$B$2:$L$6,O$2,0)+(VLOOKUP($F102,'(참고)타워 스텟 가치'!$B$2:$L$6,O$2,0)*$E102)</f>
        <v>0</v>
      </c>
      <c r="P102">
        <f>VLOOKUP($F102,'(참고)타워 스텟 가치'!$B$2:$L$6,P$2,0)+(VLOOKUP($F102,'(참고)타워 스텟 가치'!$B$2:$L$6,P$2,0)*$E102)</f>
        <v>6.3000000000000007</v>
      </c>
      <c r="Q102">
        <f>SUM('스테이지별 몬스터 스텟'!H102*'(참고)타워 스텟 가치'!$Q$17,'스테이지별 몬스터 스텟'!I102*'(참고)타워 스텟 가치'!$R$17,'스테이지별 몬스터 스텟'!J102*'(참고)타워 스텟 가치'!$S$17,'스테이지별 몬스터 스텟'!K102*'(참고)타워 스텟 가치'!$T$17,'스테이지별 몬스터 스텟'!L102*'(참고)타워 스텟 가치'!$U$17,'스테이지별 몬스터 스텟'!M102*'(참고)타워 스텟 가치'!$V$17,'스테이지별 몬스터 스텟'!N102*'(참고)타워 스텟 가치'!$W$17,'스테이지별 몬스터 스텟'!O102*'(참고)타워 스텟 가치'!$X$17,'스테이지별 몬스터 스텟'!P102*'(참고)타워 스텟 가치'!$Y$17)</f>
        <v>69099.862500000017</v>
      </c>
      <c r="R102">
        <v>1</v>
      </c>
      <c r="S102">
        <f>VLOOKUP($F102,'(참고)타워 스텟 가치'!$B$7:$L$11,S$2,0)+(VLOOKUP($F102,'(참고)타워 스텟 가치'!$B$7:$L$11,S$2,0)*$E102)</f>
        <v>50.625000000000007</v>
      </c>
      <c r="T102">
        <f>VLOOKUP($F102,'(참고)타워 스텟 가치'!$B$7:$L$11,T$2,0)+(VLOOKUP($F102,'(참고)타워 스텟 가치'!$B$7:$L$11,T$2,0)*$E102)</f>
        <v>91.125000000000014</v>
      </c>
      <c r="U102">
        <f>VLOOKUP($F102,'(참고)타워 스텟 가치'!$B$7:$L$11,U$2,0)+(VLOOKUP($F102,'(참고)타워 스텟 가치'!$B$7:$L$11,U$2,0)*$E102)</f>
        <v>45000.000000000007</v>
      </c>
      <c r="V102">
        <f>VLOOKUP($F102,'(참고)타워 스텟 가치'!$B$7:$L$11,V$2,0)+(VLOOKUP($F102,'(참고)타워 스텟 가치'!$B$7:$L$11,V$2,0)*$E102)</f>
        <v>607.50000000000011</v>
      </c>
      <c r="W102">
        <f>VLOOKUP($F102,'(참고)타워 스텟 가치'!$B$7:$L$11,W$2,0)+(VLOOKUP($F102,'(참고)타워 스텟 가치'!$B$7:$L$11,W$2,0)*$E102)</f>
        <v>10.125000000000002</v>
      </c>
      <c r="X102">
        <f>VLOOKUP($F102,'(참고)타워 스텟 가치'!$B$7:$L$11,X$2,0)+(VLOOKUP($F102,'(참고)타워 스텟 가치'!$B$7:$L$11,X$2,0)*$E102)</f>
        <v>2.7</v>
      </c>
      <c r="Y102">
        <f>VLOOKUP($F102,'(참고)타워 스텟 가치'!$B$7:$L$11,Y$2,0)+(VLOOKUP($F102,'(참고)타워 스텟 가치'!$B$7:$L$11,Y$2,0)*$E102)</f>
        <v>0</v>
      </c>
      <c r="Z102">
        <f>VLOOKUP($F102,'(참고)타워 스텟 가치'!$B$7:$L$11,Z$2,0)+(VLOOKUP($F102,'(참고)타워 스텟 가치'!$B$7:$L$11,Z$2,0)*$E102)</f>
        <v>0</v>
      </c>
      <c r="AA102">
        <f>VLOOKUP($F102,'(참고)타워 스텟 가치'!$B$7:$L$11,AA$2,0)+(VLOOKUP($F102,'(참고)타워 스텟 가치'!$B$7:$L$11,AA$2,0)*$E102)</f>
        <v>6.3000000000000007</v>
      </c>
      <c r="AB102">
        <f>SUM('스테이지별 몬스터 스텟'!S102*'(참고)타워 스텟 가치'!$Q$17,'스테이지별 몬스터 스텟'!T102*'(참고)타워 스텟 가치'!$R$17,'스테이지별 몬스터 스텟'!U102*'(참고)타워 스텟 가치'!$S$17,'스테이지별 몬스터 스텟'!V102*'(참고)타워 스텟 가치'!$T$17,'스테이지별 몬스터 스텟'!W102*'(참고)타워 스텟 가치'!$U$17,'스테이지별 몬스터 스텟'!X102*'(참고)타워 스텟 가치'!$V$17,'스테이지별 몬스터 스텟'!Y102*'(참고)타워 스텟 가치'!$W$17,'스테이지별 몬스터 스텟'!Z102*'(참고)타워 스텟 가치'!$X$17,'스테이지별 몬스터 스텟'!AA102*'(참고)타워 스텟 가치'!$Y$17)</f>
        <v>68988.487500000017</v>
      </c>
      <c r="AC102">
        <v>2</v>
      </c>
      <c r="AD102">
        <f>VLOOKUP($F102,'(참고)타워 스텟 가치'!$B$12:$L$16,AD$2,0)+(VLOOKUP($F102,'(참고)타워 스텟 가치'!$B$12:$L$16,AD$2,0)*$E102)</f>
        <v>50.625000000000007</v>
      </c>
      <c r="AE102">
        <f>VLOOKUP($F102,'(참고)타워 스텟 가치'!$B$12:$L$16,AE$2,0)+(VLOOKUP($F102,'(참고)타워 스텟 가치'!$B$12:$L$16,AE$2,0)*$E102)</f>
        <v>60.750000000000014</v>
      </c>
      <c r="AF102">
        <f>VLOOKUP($F102,'(참고)타워 스텟 가치'!$B$12:$L$16,AF$2,0)+(VLOOKUP($F102,'(참고)타워 스텟 가치'!$B$12:$L$16,AF$2,0)*$E102)</f>
        <v>45000.000000000007</v>
      </c>
      <c r="AG102">
        <f>VLOOKUP($F102,'(참고)타워 스텟 가치'!$B$12:$L$16,AG$2,0)+(VLOOKUP($F102,'(참고)타워 스텟 가치'!$B$12:$L$16,AG$2,0)*$E102)</f>
        <v>303.75000000000006</v>
      </c>
      <c r="AH102">
        <f>VLOOKUP($F102,'(참고)타워 스텟 가치'!$B$12:$L$16,AH$2,0)+(VLOOKUP($F102,'(참고)타워 스텟 가치'!$B$12:$L$16,AH$2,0)*$E102)</f>
        <v>10.125000000000002</v>
      </c>
      <c r="AI102">
        <f>VLOOKUP($F102,'(참고)타워 스텟 가치'!$B$12:$L$16,AI$2,0)+(VLOOKUP($F102,'(참고)타워 스텟 가치'!$B$12:$L$16,AI$2,0)*$E102)</f>
        <v>2.7</v>
      </c>
      <c r="AJ102">
        <f>VLOOKUP($F102,'(참고)타워 스텟 가치'!$B$12:$L$16,AJ$2,0)+(VLOOKUP($F102,'(참고)타워 스텟 가치'!$B$12:$L$16,AJ$2,0)*$E102)</f>
        <v>0</v>
      </c>
      <c r="AK102">
        <f>VLOOKUP($F102,'(참고)타워 스텟 가치'!$B$12:$L$16,AK$2,0)+(VLOOKUP($F102,'(참고)타워 스텟 가치'!$B$12:$L$16,AK$2,0)*$E102)</f>
        <v>0</v>
      </c>
      <c r="AL102">
        <f>VLOOKUP($F102,'(참고)타워 스텟 가치'!$B$12:$L$16,AL$2,0)+(VLOOKUP($F102,'(참고)타워 스텟 가치'!$B$12:$L$16,AL$2,0)*$E102)</f>
        <v>12.600000000000001</v>
      </c>
      <c r="AM102">
        <f>SUM('스테이지별 몬스터 스텟'!AD102*'(참고)타워 스텟 가치'!$Q$17,'스테이지별 몬스터 스텟'!AE102*'(참고)타워 스텟 가치'!$R$17,'스테이지별 몬스터 스텟'!AF102*'(참고)타워 스텟 가치'!$S$17,'스테이지별 몬스터 스텟'!AG102*'(참고)타워 스텟 가치'!$T$17,'스테이지별 몬스터 스텟'!AH102*'(참고)타워 스텟 가치'!$U$17,'스테이지별 몬스터 스텟'!AI102*'(참고)타워 스텟 가치'!$V$17,'스테이지별 몬스터 스텟'!AJ102*'(참고)타워 스텟 가치'!$W$17,'스테이지별 몬스터 스텟'!AK102*'(참고)타워 스텟 가치'!$X$17,'스테이지별 몬스터 스텟'!AL102*'(참고)타워 스텟 가치'!$Y$17)</f>
        <v>68348.025000000009</v>
      </c>
      <c r="AN102">
        <v>3</v>
      </c>
    </row>
    <row r="103" spans="3:40" x14ac:dyDescent="0.3">
      <c r="C103">
        <v>4</v>
      </c>
      <c r="D103">
        <f t="shared" si="5"/>
        <v>20</v>
      </c>
      <c r="E103" s="52">
        <f>VLOOKUP(D103,'스테이지별 난이도 설정'!B:C,2,0)</f>
        <v>8.0000000000000018</v>
      </c>
      <c r="F103" t="str">
        <f t="shared" si="6"/>
        <v>유니크</v>
      </c>
      <c r="G103">
        <f t="shared" si="4"/>
        <v>6</v>
      </c>
      <c r="H103">
        <f>VLOOKUP($F103,'(참고)타워 스텟 가치'!$B$2:$L$6,H$2,0)+(VLOOKUP($F103,'(참고)타워 스텟 가치'!$B$2:$L$6,H$2,0)*$E103)</f>
        <v>227.81250000000006</v>
      </c>
      <c r="I103">
        <f>VLOOKUP($F103,'(참고)타워 스텟 가치'!$B$2:$L$6,I$2,0)+(VLOOKUP($F103,'(참고)타워 스텟 가치'!$B$2:$L$6,I$2,0)*$E103)</f>
        <v>45.562500000000007</v>
      </c>
      <c r="J103">
        <f>VLOOKUP($F103,'(참고)타워 스텟 가치'!$B$2:$L$6,J$2,0)+(VLOOKUP($F103,'(참고)타워 스텟 가치'!$B$2:$L$6,J$2,0)*$E103)</f>
        <v>45000.000000000007</v>
      </c>
      <c r="K103">
        <f>VLOOKUP($F103,'(참고)타워 스텟 가치'!$B$2:$L$6,K$2,0)+(VLOOKUP($F103,'(참고)타워 스텟 가치'!$B$2:$L$6,K$2,0)*$E103)</f>
        <v>911.25000000000023</v>
      </c>
      <c r="L103">
        <f>VLOOKUP($F103,'(참고)타워 스텟 가치'!$B$2:$L$6,L$2,0)+(VLOOKUP($F103,'(참고)타워 스텟 가치'!$B$2:$L$6,L$2,0)*$E103)</f>
        <v>15.187500000000004</v>
      </c>
      <c r="M103">
        <f>VLOOKUP($F103,'(참고)타워 스텟 가치'!$B$2:$L$6,M$2,0)+(VLOOKUP($F103,'(참고)타워 스텟 가치'!$B$2:$L$6,M$2,0)*$E103)</f>
        <v>2.7</v>
      </c>
      <c r="N103">
        <f>VLOOKUP($F103,'(참고)타워 스텟 가치'!$B$2:$L$6,N$2,0)+(VLOOKUP($F103,'(참고)타워 스텟 가치'!$B$2:$L$6,N$2,0)*$E103)</f>
        <v>0</v>
      </c>
      <c r="O103">
        <f>VLOOKUP($F103,'(참고)타워 스텟 가치'!$B$2:$L$6,O$2,0)+(VLOOKUP($F103,'(참고)타워 스텟 가치'!$B$2:$L$6,O$2,0)*$E103)</f>
        <v>0</v>
      </c>
      <c r="P103">
        <f>VLOOKUP($F103,'(참고)타워 스텟 가치'!$B$2:$L$6,P$2,0)+(VLOOKUP($F103,'(참고)타워 스텟 가치'!$B$2:$L$6,P$2,0)*$E103)</f>
        <v>9.0000000000000018</v>
      </c>
      <c r="Q103">
        <f>SUM('스테이지별 몬스터 스텟'!H103*'(참고)타워 스텟 가치'!$Q$17,'스테이지별 몬스터 스텟'!I103*'(참고)타워 스텟 가치'!$R$17,'스테이지별 몬스터 스텟'!J103*'(참고)타워 스텟 가치'!$S$17,'스테이지별 몬스터 스텟'!K103*'(참고)타워 스텟 가치'!$T$17,'스테이지별 몬스터 스텟'!L103*'(참고)타워 스텟 가치'!$U$17,'스테이지별 몬스터 스텟'!M103*'(참고)타워 스텟 가치'!$V$17,'스테이지별 몬스터 스텟'!N103*'(참고)타워 스텟 가치'!$W$17,'스테이지별 몬스터 스텟'!O103*'(참고)타워 스텟 가치'!$X$17,'스테이지별 몬스터 스텟'!P103*'(참고)타워 스텟 가치'!$Y$17)</f>
        <v>69897.543750000012</v>
      </c>
      <c r="R103">
        <v>1</v>
      </c>
      <c r="S103">
        <f>VLOOKUP($F103,'(참고)타워 스텟 가치'!$B$7:$L$11,S$2,0)+(VLOOKUP($F103,'(참고)타워 스텟 가치'!$B$7:$L$11,S$2,0)*$E103)</f>
        <v>75.937500000000014</v>
      </c>
      <c r="T103">
        <f>VLOOKUP($F103,'(참고)타워 스텟 가치'!$B$7:$L$11,T$2,0)+(VLOOKUP($F103,'(참고)타워 스텟 가치'!$B$7:$L$11,T$2,0)*$E103)</f>
        <v>136.68750000000003</v>
      </c>
      <c r="U103">
        <f>VLOOKUP($F103,'(참고)타워 스텟 가치'!$B$7:$L$11,U$2,0)+(VLOOKUP($F103,'(참고)타워 스텟 가치'!$B$7:$L$11,U$2,0)*$E103)</f>
        <v>45000.000000000007</v>
      </c>
      <c r="V103">
        <f>VLOOKUP($F103,'(참고)타워 스텟 가치'!$B$7:$L$11,V$2,0)+(VLOOKUP($F103,'(참고)타워 스텟 가치'!$B$7:$L$11,V$2,0)*$E103)</f>
        <v>911.25000000000023</v>
      </c>
      <c r="W103">
        <f>VLOOKUP($F103,'(참고)타워 스텟 가치'!$B$7:$L$11,W$2,0)+(VLOOKUP($F103,'(참고)타워 스텟 가치'!$B$7:$L$11,W$2,0)*$E103)</f>
        <v>15.187500000000004</v>
      </c>
      <c r="X103">
        <f>VLOOKUP($F103,'(참고)타워 스텟 가치'!$B$7:$L$11,X$2,0)+(VLOOKUP($F103,'(참고)타워 스텟 가치'!$B$7:$L$11,X$2,0)*$E103)</f>
        <v>2.7</v>
      </c>
      <c r="Y103">
        <f>VLOOKUP($F103,'(참고)타워 스텟 가치'!$B$7:$L$11,Y$2,0)+(VLOOKUP($F103,'(참고)타워 스텟 가치'!$B$7:$L$11,Y$2,0)*$E103)</f>
        <v>0</v>
      </c>
      <c r="Z103">
        <f>VLOOKUP($F103,'(참고)타워 스텟 가치'!$B$7:$L$11,Z$2,0)+(VLOOKUP($F103,'(참고)타워 스텟 가치'!$B$7:$L$11,Z$2,0)*$E103)</f>
        <v>0</v>
      </c>
      <c r="AA103">
        <f>VLOOKUP($F103,'(참고)타워 스텟 가치'!$B$7:$L$11,AA$2,0)+(VLOOKUP($F103,'(참고)타워 스텟 가치'!$B$7:$L$11,AA$2,0)*$E103)</f>
        <v>9.0000000000000018</v>
      </c>
      <c r="AB103">
        <f>SUM('스테이지별 몬스터 스텟'!S103*'(참고)타워 스텟 가치'!$Q$17,'스테이지별 몬스터 스텟'!T103*'(참고)타워 스텟 가치'!$R$17,'스테이지별 몬스터 스텟'!U103*'(참고)타워 스텟 가치'!$S$17,'스테이지별 몬스터 스텟'!V103*'(참고)타워 스텟 가치'!$T$17,'스테이지별 몬스터 스텟'!W103*'(참고)타워 스텟 가치'!$U$17,'스테이지별 몬스터 스텟'!X103*'(참고)타워 스텟 가치'!$V$17,'스테이지별 몬스터 스텟'!Y103*'(참고)타워 스텟 가치'!$W$17,'스테이지별 몬스터 스텟'!Z103*'(참고)타워 스텟 가치'!$X$17,'스테이지별 몬스터 스텟'!AA103*'(참고)타워 스텟 가치'!$Y$17)</f>
        <v>69730.481250000012</v>
      </c>
      <c r="AC103">
        <v>2</v>
      </c>
      <c r="AD103">
        <f>VLOOKUP($F103,'(참고)타워 스텟 가치'!$B$12:$L$16,AD$2,0)+(VLOOKUP($F103,'(참고)타워 스텟 가치'!$B$12:$L$16,AD$2,0)*$E103)</f>
        <v>75.937500000000014</v>
      </c>
      <c r="AE103">
        <f>VLOOKUP($F103,'(참고)타워 스텟 가치'!$B$12:$L$16,AE$2,0)+(VLOOKUP($F103,'(참고)타워 스텟 가치'!$B$12:$L$16,AE$2,0)*$E103)</f>
        <v>91.125000000000014</v>
      </c>
      <c r="AF103">
        <f>VLOOKUP($F103,'(참고)타워 스텟 가치'!$B$12:$L$16,AF$2,0)+(VLOOKUP($F103,'(참고)타워 스텟 가치'!$B$12:$L$16,AF$2,0)*$E103)</f>
        <v>45000.000000000007</v>
      </c>
      <c r="AG103">
        <f>VLOOKUP($F103,'(참고)타워 스텟 가치'!$B$12:$L$16,AG$2,0)+(VLOOKUP($F103,'(참고)타워 스텟 가치'!$B$12:$L$16,AG$2,0)*$E103)</f>
        <v>455.62500000000011</v>
      </c>
      <c r="AH103">
        <f>VLOOKUP($F103,'(참고)타워 스텟 가치'!$B$12:$L$16,AH$2,0)+(VLOOKUP($F103,'(참고)타워 스텟 가치'!$B$12:$L$16,AH$2,0)*$E103)</f>
        <v>15.187500000000004</v>
      </c>
      <c r="AI103">
        <f>VLOOKUP($F103,'(참고)타워 스텟 가치'!$B$12:$L$16,AI$2,0)+(VLOOKUP($F103,'(참고)타워 스텟 가치'!$B$12:$L$16,AI$2,0)*$E103)</f>
        <v>2.7</v>
      </c>
      <c r="AJ103">
        <f>VLOOKUP($F103,'(참고)타워 스텟 가치'!$B$12:$L$16,AJ$2,0)+(VLOOKUP($F103,'(참고)타워 스텟 가치'!$B$12:$L$16,AJ$2,0)*$E103)</f>
        <v>0</v>
      </c>
      <c r="AK103">
        <f>VLOOKUP($F103,'(참고)타워 스텟 가치'!$B$12:$L$16,AK$2,0)+(VLOOKUP($F103,'(참고)타워 스텟 가치'!$B$12:$L$16,AK$2,0)*$E103)</f>
        <v>0</v>
      </c>
      <c r="AL103">
        <f>VLOOKUP($F103,'(참고)타워 스텟 가치'!$B$12:$L$16,AL$2,0)+(VLOOKUP($F103,'(참고)타워 스텟 가치'!$B$12:$L$16,AL$2,0)*$E103)</f>
        <v>18.000000000000004</v>
      </c>
      <c r="AM103">
        <f>SUM('스테이지별 몬스터 스텟'!AD103*'(참고)타워 스텟 가치'!$Q$17,'스테이지별 몬스터 스텟'!AE103*'(참고)타워 스텟 가치'!$R$17,'스테이지별 몬스터 스텟'!AF103*'(참고)타워 스텟 가치'!$S$17,'스테이지별 몬스터 스텟'!AG103*'(참고)타워 스텟 가치'!$T$17,'스테이지별 몬스터 스텟'!AH103*'(참고)타워 스텟 가치'!$U$17,'스테이지별 몬스터 스텟'!AI103*'(참고)타워 스텟 가치'!$V$17,'스테이지별 몬스터 스텟'!AJ103*'(참고)타워 스텟 가치'!$W$17,'스테이지별 몬스터 스텟'!AK103*'(참고)타워 스텟 가치'!$X$17,'스테이지별 몬스터 스텟'!AL103*'(참고)타워 스텟 가치'!$Y$17)</f>
        <v>68768.887500000012</v>
      </c>
      <c r="AN103">
        <v>3</v>
      </c>
    </row>
    <row r="104" spans="3:40" x14ac:dyDescent="0.3">
      <c r="C104">
        <v>5</v>
      </c>
      <c r="D104">
        <f t="shared" si="5"/>
        <v>20</v>
      </c>
      <c r="E104" s="52">
        <f>VLOOKUP(D104,'스테이지별 난이도 설정'!B:C,2,0)</f>
        <v>8.0000000000000018</v>
      </c>
      <c r="F104" t="str">
        <f t="shared" si="6"/>
        <v>스페셜</v>
      </c>
      <c r="G104">
        <f t="shared" si="4"/>
        <v>6</v>
      </c>
      <c r="H104">
        <f>VLOOKUP($F104,'(참고)타워 스텟 가치'!$B$2:$L$6,H$2,0)+(VLOOKUP($F104,'(참고)타워 스텟 가치'!$B$2:$L$6,H$2,0)*$E104)</f>
        <v>341.71875000000006</v>
      </c>
      <c r="I104">
        <f>VLOOKUP($F104,'(참고)타워 스텟 가치'!$B$2:$L$6,I$2,0)+(VLOOKUP($F104,'(참고)타워 스텟 가치'!$B$2:$L$6,I$2,0)*$E104)</f>
        <v>68.343750000000014</v>
      </c>
      <c r="J104">
        <f>VLOOKUP($F104,'(참고)타워 스텟 가치'!$B$2:$L$6,J$2,0)+(VLOOKUP($F104,'(참고)타워 스텟 가치'!$B$2:$L$6,J$2,0)*$E104)</f>
        <v>45000.000000000007</v>
      </c>
      <c r="K104">
        <f>VLOOKUP($F104,'(참고)타워 스텟 가치'!$B$2:$L$6,K$2,0)+(VLOOKUP($F104,'(참고)타워 스텟 가치'!$B$2:$L$6,K$2,0)*$E104)</f>
        <v>1366.8750000000002</v>
      </c>
      <c r="L104">
        <f>VLOOKUP($F104,'(참고)타워 스텟 가치'!$B$2:$L$6,L$2,0)+(VLOOKUP($F104,'(참고)타워 스텟 가치'!$B$2:$L$6,L$2,0)*$E104)</f>
        <v>22.781250000000004</v>
      </c>
      <c r="M104">
        <f>VLOOKUP($F104,'(참고)타워 스텟 가치'!$B$2:$L$6,M$2,0)+(VLOOKUP($F104,'(참고)타워 스텟 가치'!$B$2:$L$6,M$2,0)*$E104)</f>
        <v>2.7</v>
      </c>
      <c r="N104">
        <f>VLOOKUP($F104,'(참고)타워 스텟 가치'!$B$2:$L$6,N$2,0)+(VLOOKUP($F104,'(참고)타워 스텟 가치'!$B$2:$L$6,N$2,0)*$E104)</f>
        <v>0</v>
      </c>
      <c r="O104">
        <f>VLOOKUP($F104,'(참고)타워 스텟 가치'!$B$2:$L$6,O$2,0)+(VLOOKUP($F104,'(참고)타워 스텟 가치'!$B$2:$L$6,O$2,0)*$E104)</f>
        <v>0</v>
      </c>
      <c r="P104">
        <f>VLOOKUP($F104,'(참고)타워 스텟 가치'!$B$2:$L$6,P$2,0)+(VLOOKUP($F104,'(참고)타워 스텟 가치'!$B$2:$L$6,P$2,0)*$E104)</f>
        <v>9.0000000000000018</v>
      </c>
      <c r="Q104">
        <f>SUM('스테이지별 몬스터 스텟'!H104*'(참고)타워 스텟 가치'!$Q$17,'스테이지별 몬스터 스텟'!I104*'(참고)타워 스텟 가치'!$R$17,'스테이지별 몬스터 스텟'!J104*'(참고)타워 스텟 가치'!$S$17,'스테이지별 몬스터 스텟'!K104*'(참고)타워 스텟 가치'!$T$17,'스테이지별 몬스터 스텟'!L104*'(참고)타워 스텟 가치'!$U$17,'스테이지별 몬스터 스텟'!M104*'(참고)타워 스텟 가치'!$V$17,'스테이지별 몬스터 스텟'!N104*'(참고)타워 스텟 가치'!$W$17,'스테이지별 몬스터 스텟'!O104*'(참고)타워 스텟 가치'!$X$17,'스테이지별 몬스터 스텟'!P104*'(참고)타워 스텟 가치'!$Y$17)</f>
        <v>71085.965625000012</v>
      </c>
      <c r="R104">
        <v>1</v>
      </c>
      <c r="S104">
        <f>VLOOKUP($F104,'(참고)타워 스텟 가치'!$B$7:$L$11,S$2,0)+(VLOOKUP($F104,'(참고)타워 스텟 가치'!$B$7:$L$11,S$2,0)*$E104)</f>
        <v>113.90625000000003</v>
      </c>
      <c r="T104">
        <f>VLOOKUP($F104,'(참고)타워 스텟 가치'!$B$7:$L$11,T$2,0)+(VLOOKUP($F104,'(참고)타워 스텟 가치'!$B$7:$L$11,T$2,0)*$E104)</f>
        <v>205.03125000000003</v>
      </c>
      <c r="U104">
        <f>VLOOKUP($F104,'(참고)타워 스텟 가치'!$B$7:$L$11,U$2,0)+(VLOOKUP($F104,'(참고)타워 스텟 가치'!$B$7:$L$11,U$2,0)*$E104)</f>
        <v>45000.000000000007</v>
      </c>
      <c r="V104">
        <f>VLOOKUP($F104,'(참고)타워 스텟 가치'!$B$7:$L$11,V$2,0)+(VLOOKUP($F104,'(참고)타워 스텟 가치'!$B$7:$L$11,V$2,0)*$E104)</f>
        <v>1366.8750000000002</v>
      </c>
      <c r="W104">
        <f>VLOOKUP($F104,'(참고)타워 스텟 가치'!$B$7:$L$11,W$2,0)+(VLOOKUP($F104,'(참고)타워 스텟 가치'!$B$7:$L$11,W$2,0)*$E104)</f>
        <v>22.781250000000004</v>
      </c>
      <c r="X104">
        <f>VLOOKUP($F104,'(참고)타워 스텟 가치'!$B$7:$L$11,X$2,0)+(VLOOKUP($F104,'(참고)타워 스텟 가치'!$B$7:$L$11,X$2,0)*$E104)</f>
        <v>2.7</v>
      </c>
      <c r="Y104">
        <f>VLOOKUP($F104,'(참고)타워 스텟 가치'!$B$7:$L$11,Y$2,0)+(VLOOKUP($F104,'(참고)타워 스텟 가치'!$B$7:$L$11,Y$2,0)*$E104)</f>
        <v>0</v>
      </c>
      <c r="Z104">
        <f>VLOOKUP($F104,'(참고)타워 스텟 가치'!$B$7:$L$11,Z$2,0)+(VLOOKUP($F104,'(참고)타워 스텟 가치'!$B$7:$L$11,Z$2,0)*$E104)</f>
        <v>0</v>
      </c>
      <c r="AA104">
        <f>VLOOKUP($F104,'(참고)타워 스텟 가치'!$B$7:$L$11,AA$2,0)+(VLOOKUP($F104,'(참고)타워 스텟 가치'!$B$7:$L$11,AA$2,0)*$E104)</f>
        <v>9.0000000000000018</v>
      </c>
      <c r="AB104">
        <f>SUM('스테이지별 몬스터 스텟'!S104*'(참고)타워 스텟 가치'!$Q$17,'스테이지별 몬스터 스텟'!T104*'(참고)타워 스텟 가치'!$R$17,'스테이지별 몬스터 스텟'!U104*'(참고)타워 스텟 가치'!$S$17,'스테이지별 몬스터 스텟'!V104*'(참고)타워 스텟 가치'!$T$17,'스테이지별 몬스터 스텟'!W104*'(참고)타워 스텟 가치'!$U$17,'스테이지별 몬스터 스텟'!X104*'(참고)타워 스텟 가치'!$V$17,'스테이지별 몬스터 스텟'!Y104*'(참고)타워 스텟 가치'!$W$17,'스테이지별 몬스터 스텟'!Z104*'(참고)타워 스텟 가치'!$X$17,'스테이지별 몬스터 스텟'!AA104*'(참고)타워 스텟 가치'!$Y$17)</f>
        <v>70835.371875000012</v>
      </c>
      <c r="AC104">
        <v>2</v>
      </c>
      <c r="AD104">
        <f>VLOOKUP($F104,'(참고)타워 스텟 가치'!$B$12:$L$16,AD$2,0)+(VLOOKUP($F104,'(참고)타워 스텟 가치'!$B$12:$L$16,AD$2,0)*$E104)</f>
        <v>113.90625000000003</v>
      </c>
      <c r="AE104">
        <f>VLOOKUP($F104,'(참고)타워 스텟 가치'!$B$12:$L$16,AE$2,0)+(VLOOKUP($F104,'(참고)타워 스텟 가치'!$B$12:$L$16,AE$2,0)*$E104)</f>
        <v>136.68750000000003</v>
      </c>
      <c r="AF104">
        <f>VLOOKUP($F104,'(참고)타워 스텟 가치'!$B$12:$L$16,AF$2,0)+(VLOOKUP($F104,'(참고)타워 스텟 가치'!$B$12:$L$16,AF$2,0)*$E104)</f>
        <v>45000.000000000007</v>
      </c>
      <c r="AG104">
        <f>VLOOKUP($F104,'(참고)타워 스텟 가치'!$B$12:$L$16,AG$2,0)+(VLOOKUP($F104,'(참고)타워 스텟 가치'!$B$12:$L$16,AG$2,0)*$E104)</f>
        <v>683.43750000000011</v>
      </c>
      <c r="AH104">
        <f>VLOOKUP($F104,'(참고)타워 스텟 가치'!$B$12:$L$16,AH$2,0)+(VLOOKUP($F104,'(참고)타워 스텟 가치'!$B$12:$L$16,AH$2,0)*$E104)</f>
        <v>22.781250000000004</v>
      </c>
      <c r="AI104">
        <f>VLOOKUP($F104,'(참고)타워 스텟 가치'!$B$12:$L$16,AI$2,0)+(VLOOKUP($F104,'(참고)타워 스텟 가치'!$B$12:$L$16,AI$2,0)*$E104)</f>
        <v>2.7</v>
      </c>
      <c r="AJ104">
        <f>VLOOKUP($F104,'(참고)타워 스텟 가치'!$B$12:$L$16,AJ$2,0)+(VLOOKUP($F104,'(참고)타워 스텟 가치'!$B$12:$L$16,AJ$2,0)*$E104)</f>
        <v>0</v>
      </c>
      <c r="AK104">
        <f>VLOOKUP($F104,'(참고)타워 스텟 가치'!$B$12:$L$16,AK$2,0)+(VLOOKUP($F104,'(참고)타워 스텟 가치'!$B$12:$L$16,AK$2,0)*$E104)</f>
        <v>0</v>
      </c>
      <c r="AL104">
        <f>VLOOKUP($F104,'(참고)타워 스텟 가치'!$B$12:$L$16,AL$2,0)+(VLOOKUP($F104,'(참고)타워 스텟 가치'!$B$12:$L$16,AL$2,0)*$E104)</f>
        <v>18.000000000000004</v>
      </c>
      <c r="AM104">
        <f>SUM('스테이지별 몬스터 스텟'!AD104*'(참고)타워 스텟 가치'!$Q$17,'스테이지별 몬스터 스텟'!AE104*'(참고)타워 스텟 가치'!$R$17,'스테이지별 몬스터 스텟'!AF104*'(참고)타워 스텟 가치'!$S$17,'스테이지별 몬스터 스텟'!AG104*'(참고)타워 스텟 가치'!$T$17,'스테이지별 몬스터 스텟'!AH104*'(참고)타워 스텟 가치'!$U$17,'스테이지별 몬스터 스텟'!AI104*'(참고)타워 스텟 가치'!$V$17,'스테이지별 몬스터 스텟'!AJ104*'(참고)타워 스텟 가치'!$W$17,'스테이지별 몬스터 스텟'!AK104*'(참고)타워 스텟 가치'!$X$17,'스테이지별 몬스터 스텟'!AL104*'(참고)타워 스텟 가치'!$Y$17)</f>
        <v>69383.981250000012</v>
      </c>
      <c r="AN104">
        <v>3</v>
      </c>
    </row>
    <row r="105" spans="3:40" x14ac:dyDescent="0.3">
      <c r="C105">
        <v>1</v>
      </c>
      <c r="D105">
        <f t="shared" si="5"/>
        <v>21</v>
      </c>
      <c r="E105" s="52">
        <f>VLOOKUP(D105,'스테이지별 난이도 설정'!B:C,2,0)</f>
        <v>8.4000000000000021</v>
      </c>
      <c r="F105" t="str">
        <f t="shared" si="6"/>
        <v>일반</v>
      </c>
      <c r="G105">
        <f t="shared" si="4"/>
        <v>6</v>
      </c>
      <c r="H105">
        <f>VLOOKUP($F105,'(참고)타워 스텟 가치'!$B$2:$L$6,H$2,0)+(VLOOKUP($F105,'(참고)타워 스텟 가치'!$B$2:$L$6,H$2,0)*$E105)</f>
        <v>70.500000000000014</v>
      </c>
      <c r="I105">
        <f>VLOOKUP($F105,'(참고)타워 스텟 가치'!$B$2:$L$6,I$2,0)+(VLOOKUP($F105,'(참고)타워 스텟 가치'!$B$2:$L$6,I$2,0)*$E105)</f>
        <v>14.100000000000003</v>
      </c>
      <c r="J105">
        <f>VLOOKUP($F105,'(참고)타워 스텟 가치'!$B$2:$L$6,J$2,0)+(VLOOKUP($F105,'(참고)타워 스텟 가치'!$B$2:$L$6,J$2,0)*$E105)</f>
        <v>47000.000000000007</v>
      </c>
      <c r="K105">
        <f>VLOOKUP($F105,'(참고)타워 스텟 가치'!$B$2:$L$6,K$2,0)+(VLOOKUP($F105,'(참고)타워 스텟 가치'!$B$2:$L$6,K$2,0)*$E105)</f>
        <v>282.00000000000006</v>
      </c>
      <c r="L105">
        <f>VLOOKUP($F105,'(참고)타워 스텟 가치'!$B$2:$L$6,L$2,0)+(VLOOKUP($F105,'(참고)타워 스텟 가치'!$B$2:$L$6,L$2,0)*$E105)</f>
        <v>4.7000000000000011</v>
      </c>
      <c r="M105">
        <f>VLOOKUP($F105,'(참고)타워 스텟 가치'!$B$2:$L$6,M$2,0)+(VLOOKUP($F105,'(참고)타워 스텟 가치'!$B$2:$L$6,M$2,0)*$E105)</f>
        <v>2.8200000000000003</v>
      </c>
      <c r="N105">
        <f>VLOOKUP($F105,'(참고)타워 스텟 가치'!$B$2:$L$6,N$2,0)+(VLOOKUP($F105,'(참고)타워 스텟 가치'!$B$2:$L$6,N$2,0)*$E105)</f>
        <v>0</v>
      </c>
      <c r="O105">
        <f>VLOOKUP($F105,'(참고)타워 스텟 가치'!$B$2:$L$6,O$2,0)+(VLOOKUP($F105,'(참고)타워 스텟 가치'!$B$2:$L$6,O$2,0)*$E105)</f>
        <v>0</v>
      </c>
      <c r="P105">
        <f>VLOOKUP($F105,'(참고)타워 스텟 가치'!$B$2:$L$6,P$2,0)+(VLOOKUP($F105,'(참고)타워 스텟 가치'!$B$2:$L$6,P$2,0)*$E105)</f>
        <v>6.580000000000001</v>
      </c>
      <c r="Q105">
        <f>SUM('스테이지별 몬스터 스텟'!H105*'(참고)타워 스텟 가치'!$Q$17,'스테이지별 몬스터 스텟'!I105*'(참고)타워 스텟 가치'!$R$17,'스테이지별 몬스터 스텟'!J105*'(참고)타워 스텟 가치'!$S$17,'스테이지별 몬스터 스텟'!K105*'(참고)타워 스텟 가치'!$T$17,'스테이지별 몬스터 스텟'!L105*'(참고)타워 스텟 가치'!$U$17,'스테이지별 몬스터 스텟'!M105*'(참고)타워 스텟 가치'!$V$17,'스테이지별 몬스터 스텟'!N105*'(참고)타워 스텟 가치'!$W$17,'스테이지별 몬스터 스텟'!O105*'(참고)타워 스텟 가치'!$X$17,'스테이지별 몬스터 스텟'!P105*'(참고)타워 스텟 가치'!$Y$17)</f>
        <v>71251.530000000013</v>
      </c>
      <c r="R105">
        <v>1</v>
      </c>
      <c r="S105">
        <f>VLOOKUP($F105,'(참고)타워 스텟 가치'!$B$7:$L$11,S$2,0)+(VLOOKUP($F105,'(참고)타워 스텟 가치'!$B$7:$L$11,S$2,0)*$E105)</f>
        <v>23.500000000000007</v>
      </c>
      <c r="T105">
        <f>VLOOKUP($F105,'(참고)타워 스텟 가치'!$B$7:$L$11,T$2,0)+(VLOOKUP($F105,'(참고)타워 스텟 가치'!$B$7:$L$11,T$2,0)*$E105)</f>
        <v>42.300000000000011</v>
      </c>
      <c r="U105">
        <f>VLOOKUP($F105,'(참고)타워 스텟 가치'!$B$7:$L$11,U$2,0)+(VLOOKUP($F105,'(참고)타워 스텟 가치'!$B$7:$L$11,U$2,0)*$E105)</f>
        <v>47000.000000000007</v>
      </c>
      <c r="V105">
        <f>VLOOKUP($F105,'(참고)타워 스텟 가치'!$B$7:$L$11,V$2,0)+(VLOOKUP($F105,'(참고)타워 스텟 가치'!$B$7:$L$11,V$2,0)*$E105)</f>
        <v>282.00000000000006</v>
      </c>
      <c r="W105">
        <f>VLOOKUP($F105,'(참고)타워 스텟 가치'!$B$7:$L$11,W$2,0)+(VLOOKUP($F105,'(참고)타워 스텟 가치'!$B$7:$L$11,W$2,0)*$E105)</f>
        <v>4.7000000000000011</v>
      </c>
      <c r="X105">
        <f>VLOOKUP($F105,'(참고)타워 스텟 가치'!$B$7:$L$11,X$2,0)+(VLOOKUP($F105,'(참고)타워 스텟 가치'!$B$7:$L$11,X$2,0)*$E105)</f>
        <v>2.8200000000000003</v>
      </c>
      <c r="Y105">
        <f>VLOOKUP($F105,'(참고)타워 스텟 가치'!$B$7:$L$11,Y$2,0)+(VLOOKUP($F105,'(참고)타워 스텟 가치'!$B$7:$L$11,Y$2,0)*$E105)</f>
        <v>0</v>
      </c>
      <c r="Z105">
        <f>VLOOKUP($F105,'(참고)타워 스텟 가치'!$B$7:$L$11,Z$2,0)+(VLOOKUP($F105,'(참고)타워 스텟 가치'!$B$7:$L$11,Z$2,0)*$E105)</f>
        <v>0</v>
      </c>
      <c r="AA105">
        <f>VLOOKUP($F105,'(참고)타워 스텟 가치'!$B$7:$L$11,AA$2,0)+(VLOOKUP($F105,'(참고)타워 스텟 가치'!$B$7:$L$11,AA$2,0)*$E105)</f>
        <v>6.580000000000001</v>
      </c>
      <c r="AB105">
        <f>SUM('스테이지별 몬스터 스텟'!S105*'(참고)타워 스텟 가치'!$Q$17,'스테이지별 몬스터 스텟'!T105*'(참고)타워 스텟 가치'!$R$17,'스테이지별 몬스터 스텟'!U105*'(참고)타워 스텟 가치'!$S$17,'스테이지별 몬스터 스텟'!V105*'(참고)타워 스텟 가치'!$T$17,'스테이지별 몬스터 스텟'!W105*'(참고)타워 스텟 가치'!$U$17,'스테이지별 몬스터 스텟'!X105*'(참고)타워 스텟 가치'!$V$17,'스테이지별 몬스터 스텟'!Y105*'(참고)타워 스텟 가치'!$W$17,'스테이지별 몬스터 스텟'!Z105*'(참고)타워 스텟 가치'!$X$17,'스테이지별 몬스터 스텟'!AA105*'(참고)타워 스텟 가치'!$Y$17)</f>
        <v>71199.830000000016</v>
      </c>
      <c r="AC105">
        <v>2</v>
      </c>
      <c r="AD105">
        <f>VLOOKUP($F105,'(참고)타워 스텟 가치'!$B$12:$L$16,AD$2,0)+(VLOOKUP($F105,'(참고)타워 스텟 가치'!$B$12:$L$16,AD$2,0)*$E105)</f>
        <v>23.500000000000007</v>
      </c>
      <c r="AE105">
        <f>VLOOKUP($F105,'(참고)타워 스텟 가치'!$B$12:$L$16,AE$2,0)+(VLOOKUP($F105,'(참고)타워 스텟 가치'!$B$12:$L$16,AE$2,0)*$E105)</f>
        <v>28.200000000000006</v>
      </c>
      <c r="AF105">
        <f>VLOOKUP($F105,'(참고)타워 스텟 가치'!$B$12:$L$16,AF$2,0)+(VLOOKUP($F105,'(참고)타워 스텟 가치'!$B$12:$L$16,AF$2,0)*$E105)</f>
        <v>47000.000000000007</v>
      </c>
      <c r="AG105">
        <f>VLOOKUP($F105,'(참고)타워 스텟 가치'!$B$12:$L$16,AG$2,0)+(VLOOKUP($F105,'(참고)타워 스텟 가치'!$B$12:$L$16,AG$2,0)*$E105)</f>
        <v>141.00000000000003</v>
      </c>
      <c r="AH105">
        <f>VLOOKUP($F105,'(참고)타워 스텟 가치'!$B$12:$L$16,AH$2,0)+(VLOOKUP($F105,'(참고)타워 스텟 가치'!$B$12:$L$16,AH$2,0)*$E105)</f>
        <v>4.7000000000000011</v>
      </c>
      <c r="AI105">
        <f>VLOOKUP($F105,'(참고)타워 스텟 가치'!$B$12:$L$16,AI$2,0)+(VLOOKUP($F105,'(참고)타워 스텟 가치'!$B$12:$L$16,AI$2,0)*$E105)</f>
        <v>2.8200000000000003</v>
      </c>
      <c r="AJ105">
        <f>VLOOKUP($F105,'(참고)타워 스텟 가치'!$B$12:$L$16,AJ$2,0)+(VLOOKUP($F105,'(참고)타워 스텟 가치'!$B$12:$L$16,AJ$2,0)*$E105)</f>
        <v>0</v>
      </c>
      <c r="AK105">
        <f>VLOOKUP($F105,'(참고)타워 스텟 가치'!$B$12:$L$16,AK$2,0)+(VLOOKUP($F105,'(참고)타워 스텟 가치'!$B$12:$L$16,AK$2,0)*$E105)</f>
        <v>0</v>
      </c>
      <c r="AL105">
        <f>VLOOKUP($F105,'(참고)타워 스텟 가치'!$B$12:$L$16,AL$2,0)+(VLOOKUP($F105,'(참고)타워 스텟 가치'!$B$12:$L$16,AL$2,0)*$E105)</f>
        <v>13.160000000000002</v>
      </c>
      <c r="AM105">
        <f>SUM('스테이지별 몬스터 스텟'!AD105*'(참고)타워 스텟 가치'!$Q$17,'스테이지별 몬스터 스텟'!AE105*'(참고)타워 스텟 가치'!$R$17,'스테이지별 몬스터 스텟'!AF105*'(참고)타워 스텟 가치'!$S$17,'스테이지별 몬스터 스텟'!AG105*'(참고)타워 스텟 가치'!$T$17,'스테이지별 몬스터 스텟'!AH105*'(참고)타워 스텟 가치'!$U$17,'스테이지별 몬스터 스텟'!AI105*'(참고)타워 스텟 가치'!$V$17,'스테이지별 몬스터 스텟'!AJ105*'(참고)타워 스텟 가치'!$W$17,'스테이지별 몬스터 스텟'!AK105*'(참고)타워 스텟 가치'!$X$17,'스테이지별 몬스터 스텟'!AL105*'(참고)타워 스텟 가치'!$Y$17)</f>
        <v>70909.840000000026</v>
      </c>
      <c r="AN105">
        <v>3</v>
      </c>
    </row>
    <row r="106" spans="3:40" x14ac:dyDescent="0.3">
      <c r="C106">
        <v>2</v>
      </c>
      <c r="D106">
        <f t="shared" si="5"/>
        <v>21</v>
      </c>
      <c r="E106" s="52">
        <f>VLOOKUP(D106,'스테이지별 난이도 설정'!B:C,2,0)</f>
        <v>8.4000000000000021</v>
      </c>
      <c r="F106" t="str">
        <f t="shared" si="6"/>
        <v>레어</v>
      </c>
      <c r="G106">
        <f t="shared" si="4"/>
        <v>6</v>
      </c>
      <c r="H106">
        <f>VLOOKUP($F106,'(참고)타워 스텟 가치'!$B$2:$L$6,H$2,0)+(VLOOKUP($F106,'(참고)타워 스텟 가치'!$B$2:$L$6,H$2,0)*$E106)</f>
        <v>105.75000000000003</v>
      </c>
      <c r="I106">
        <f>VLOOKUP($F106,'(참고)타워 스텟 가치'!$B$2:$L$6,I$2,0)+(VLOOKUP($F106,'(참고)타워 스텟 가치'!$B$2:$L$6,I$2,0)*$E106)</f>
        <v>21.150000000000006</v>
      </c>
      <c r="J106">
        <f>VLOOKUP($F106,'(참고)타워 스텟 가치'!$B$2:$L$6,J$2,0)+(VLOOKUP($F106,'(참고)타워 스텟 가치'!$B$2:$L$6,J$2,0)*$E106)</f>
        <v>47000.000000000007</v>
      </c>
      <c r="K106">
        <f>VLOOKUP($F106,'(참고)타워 스텟 가치'!$B$2:$L$6,K$2,0)+(VLOOKUP($F106,'(참고)타워 스텟 가치'!$B$2:$L$6,K$2,0)*$E106)</f>
        <v>423.00000000000011</v>
      </c>
      <c r="L106">
        <f>VLOOKUP($F106,'(참고)타워 스텟 가치'!$B$2:$L$6,L$2,0)+(VLOOKUP($F106,'(참고)타워 스텟 가치'!$B$2:$L$6,L$2,0)*$E106)</f>
        <v>7.0500000000000016</v>
      </c>
      <c r="M106">
        <f>VLOOKUP($F106,'(참고)타워 스텟 가치'!$B$2:$L$6,M$2,0)+(VLOOKUP($F106,'(참고)타워 스텟 가치'!$B$2:$L$6,M$2,0)*$E106)</f>
        <v>2.8200000000000003</v>
      </c>
      <c r="N106">
        <f>VLOOKUP($F106,'(참고)타워 스텟 가치'!$B$2:$L$6,N$2,0)+(VLOOKUP($F106,'(참고)타워 스텟 가치'!$B$2:$L$6,N$2,0)*$E106)</f>
        <v>0</v>
      </c>
      <c r="O106">
        <f>VLOOKUP($F106,'(참고)타워 스텟 가치'!$B$2:$L$6,O$2,0)+(VLOOKUP($F106,'(참고)타워 스텟 가치'!$B$2:$L$6,O$2,0)*$E106)</f>
        <v>0</v>
      </c>
      <c r="P106">
        <f>VLOOKUP($F106,'(참고)타워 스텟 가치'!$B$2:$L$6,P$2,0)+(VLOOKUP($F106,'(참고)타워 스텟 가치'!$B$2:$L$6,P$2,0)*$E106)</f>
        <v>6.580000000000001</v>
      </c>
      <c r="Q106">
        <f>SUM('스테이지별 몬스터 스텟'!H106*'(참고)타워 스텟 가치'!$Q$17,'스테이지별 몬스터 스텟'!I106*'(참고)타워 스텟 가치'!$R$17,'스테이지별 몬스터 스텟'!J106*'(참고)타워 스텟 가치'!$S$17,'스테이지별 몬스터 스텟'!K106*'(참고)타워 스텟 가치'!$T$17,'스테이지별 몬스터 스텟'!L106*'(참고)타워 스텟 가치'!$U$17,'스테이지별 몬스터 스텟'!M106*'(참고)타워 스텟 가치'!$V$17,'스테이지별 몬스터 스텟'!N106*'(참고)타워 스텟 가치'!$W$17,'스테이지별 몬스터 스텟'!O106*'(참고)타워 스텟 가치'!$X$17,'스테이지별 몬스터 스텟'!P106*'(참고)타워 스텟 가치'!$Y$17)</f>
        <v>71619.305000000037</v>
      </c>
      <c r="R106">
        <v>1</v>
      </c>
      <c r="S106">
        <f>VLOOKUP($F106,'(참고)타워 스텟 가치'!$B$7:$L$11,S$2,0)+(VLOOKUP($F106,'(참고)타워 스텟 가치'!$B$7:$L$11,S$2,0)*$E106)</f>
        <v>35.250000000000007</v>
      </c>
      <c r="T106">
        <f>VLOOKUP($F106,'(참고)타워 스텟 가치'!$B$7:$L$11,T$2,0)+(VLOOKUP($F106,'(참고)타워 스텟 가치'!$B$7:$L$11,T$2,0)*$E106)</f>
        <v>63.450000000000017</v>
      </c>
      <c r="U106">
        <f>VLOOKUP($F106,'(참고)타워 스텟 가치'!$B$7:$L$11,U$2,0)+(VLOOKUP($F106,'(참고)타워 스텟 가치'!$B$7:$L$11,U$2,0)*$E106)</f>
        <v>47000.000000000007</v>
      </c>
      <c r="V106">
        <f>VLOOKUP($F106,'(참고)타워 스텟 가치'!$B$7:$L$11,V$2,0)+(VLOOKUP($F106,'(참고)타워 스텟 가치'!$B$7:$L$11,V$2,0)*$E106)</f>
        <v>423.00000000000011</v>
      </c>
      <c r="W106">
        <f>VLOOKUP($F106,'(참고)타워 스텟 가치'!$B$7:$L$11,W$2,0)+(VLOOKUP($F106,'(참고)타워 스텟 가치'!$B$7:$L$11,W$2,0)*$E106)</f>
        <v>7.0500000000000016</v>
      </c>
      <c r="X106">
        <f>VLOOKUP($F106,'(참고)타워 스텟 가치'!$B$7:$L$11,X$2,0)+(VLOOKUP($F106,'(참고)타워 스텟 가치'!$B$7:$L$11,X$2,0)*$E106)</f>
        <v>2.8200000000000003</v>
      </c>
      <c r="Y106">
        <f>VLOOKUP($F106,'(참고)타워 스텟 가치'!$B$7:$L$11,Y$2,0)+(VLOOKUP($F106,'(참고)타워 스텟 가치'!$B$7:$L$11,Y$2,0)*$E106)</f>
        <v>0</v>
      </c>
      <c r="Z106">
        <f>VLOOKUP($F106,'(참고)타워 스텟 가치'!$B$7:$L$11,Z$2,0)+(VLOOKUP($F106,'(참고)타워 스텟 가치'!$B$7:$L$11,Z$2,0)*$E106)</f>
        <v>0</v>
      </c>
      <c r="AA106">
        <f>VLOOKUP($F106,'(참고)타워 스텟 가치'!$B$7:$L$11,AA$2,0)+(VLOOKUP($F106,'(참고)타워 스텟 가치'!$B$7:$L$11,AA$2,0)*$E106)</f>
        <v>6.580000000000001</v>
      </c>
      <c r="AB106">
        <f>SUM('스테이지별 몬스터 스텟'!S106*'(참고)타워 스텟 가치'!$Q$17,'스테이지별 몬스터 스텟'!T106*'(참고)타워 스텟 가치'!$R$17,'스테이지별 몬스터 스텟'!U106*'(참고)타워 스텟 가치'!$S$17,'스테이지별 몬스터 스텟'!V106*'(참고)타워 스텟 가치'!$T$17,'스테이지별 몬스터 스텟'!W106*'(참고)타워 스텟 가치'!$U$17,'스테이지별 몬스터 스텟'!X106*'(참고)타워 스텟 가치'!$V$17,'스테이지별 몬스터 스텟'!Y106*'(참고)타워 스텟 가치'!$W$17,'스테이지별 몬스터 스텟'!Z106*'(참고)타워 스텟 가치'!$X$17,'스테이지별 몬스터 스텟'!AA106*'(참고)타워 스텟 가치'!$Y$17)</f>
        <v>71541.755000000034</v>
      </c>
      <c r="AC106">
        <v>2</v>
      </c>
      <c r="AD106">
        <f>VLOOKUP($F106,'(참고)타워 스텟 가치'!$B$12:$L$16,AD$2,0)+(VLOOKUP($F106,'(참고)타워 스텟 가치'!$B$12:$L$16,AD$2,0)*$E106)</f>
        <v>35.250000000000007</v>
      </c>
      <c r="AE106">
        <f>VLOOKUP($F106,'(참고)타워 스텟 가치'!$B$12:$L$16,AE$2,0)+(VLOOKUP($F106,'(참고)타워 스텟 가치'!$B$12:$L$16,AE$2,0)*$E106)</f>
        <v>42.300000000000011</v>
      </c>
      <c r="AF106">
        <f>VLOOKUP($F106,'(참고)타워 스텟 가치'!$B$12:$L$16,AF$2,0)+(VLOOKUP($F106,'(참고)타워 스텟 가치'!$B$12:$L$16,AF$2,0)*$E106)</f>
        <v>47000.000000000007</v>
      </c>
      <c r="AG106">
        <f>VLOOKUP($F106,'(참고)타워 스텟 가치'!$B$12:$L$16,AG$2,0)+(VLOOKUP($F106,'(참고)타워 스텟 가치'!$B$12:$L$16,AG$2,0)*$E106)</f>
        <v>211.50000000000006</v>
      </c>
      <c r="AH106">
        <f>VLOOKUP($F106,'(참고)타워 스텟 가치'!$B$12:$L$16,AH$2,0)+(VLOOKUP($F106,'(참고)타워 스텟 가치'!$B$12:$L$16,AH$2,0)*$E106)</f>
        <v>7.0500000000000016</v>
      </c>
      <c r="AI106">
        <f>VLOOKUP($F106,'(참고)타워 스텟 가치'!$B$12:$L$16,AI$2,0)+(VLOOKUP($F106,'(참고)타워 스텟 가치'!$B$12:$L$16,AI$2,0)*$E106)</f>
        <v>2.8200000000000003</v>
      </c>
      <c r="AJ106">
        <f>VLOOKUP($F106,'(참고)타워 스텟 가치'!$B$12:$L$16,AJ$2,0)+(VLOOKUP($F106,'(참고)타워 스텟 가치'!$B$12:$L$16,AJ$2,0)*$E106)</f>
        <v>0</v>
      </c>
      <c r="AK106">
        <f>VLOOKUP($F106,'(참고)타워 스텟 가치'!$B$12:$L$16,AK$2,0)+(VLOOKUP($F106,'(참고)타워 스텟 가치'!$B$12:$L$16,AK$2,0)*$E106)</f>
        <v>0</v>
      </c>
      <c r="AL106">
        <f>VLOOKUP($F106,'(참고)타워 스텟 가치'!$B$12:$L$16,AL$2,0)+(VLOOKUP($F106,'(참고)타워 스텟 가치'!$B$12:$L$16,AL$2,0)*$E106)</f>
        <v>13.160000000000002</v>
      </c>
      <c r="AM106">
        <f>SUM('스테이지별 몬스터 스텟'!AD106*'(참고)타워 스텟 가치'!$Q$17,'스테이지별 몬스터 스텟'!AE106*'(참고)타워 스텟 가치'!$R$17,'스테이지별 몬스터 스텟'!AF106*'(참고)타워 스텟 가치'!$S$17,'스테이지별 몬스터 스텟'!AG106*'(참고)타워 스텟 가치'!$T$17,'스테이지별 몬스터 스텟'!AH106*'(참고)타워 스텟 가치'!$U$17,'스테이지별 몬스터 스텟'!AI106*'(참고)타워 스텟 가치'!$V$17,'스테이지별 몬스터 스텟'!AJ106*'(참고)타워 스텟 가치'!$W$17,'스테이지별 몬스터 스텟'!AK106*'(참고)타워 스텟 가치'!$X$17,'스테이지별 몬스터 스텟'!AL106*'(참고)타워 스텟 가치'!$Y$17)</f>
        <v>71100.190000000031</v>
      </c>
      <c r="AN106">
        <v>3</v>
      </c>
    </row>
    <row r="107" spans="3:40" x14ac:dyDescent="0.3">
      <c r="C107">
        <v>3</v>
      </c>
      <c r="D107">
        <f t="shared" si="5"/>
        <v>21</v>
      </c>
      <c r="E107" s="52">
        <f>VLOOKUP(D107,'스테이지별 난이도 설정'!B:C,2,0)</f>
        <v>8.4000000000000021</v>
      </c>
      <c r="F107" t="str">
        <f t="shared" si="6"/>
        <v>에픽</v>
      </c>
      <c r="G107">
        <f t="shared" si="4"/>
        <v>6</v>
      </c>
      <c r="H107">
        <f>VLOOKUP($F107,'(참고)타워 스텟 가치'!$B$2:$L$6,H$2,0)+(VLOOKUP($F107,'(참고)타워 스텟 가치'!$B$2:$L$6,H$2,0)*$E107)</f>
        <v>158.62500000000003</v>
      </c>
      <c r="I107">
        <f>VLOOKUP($F107,'(참고)타워 스텟 가치'!$B$2:$L$6,I$2,0)+(VLOOKUP($F107,'(참고)타워 스텟 가치'!$B$2:$L$6,I$2,0)*$E107)</f>
        <v>31.725000000000009</v>
      </c>
      <c r="J107">
        <f>VLOOKUP($F107,'(참고)타워 스텟 가치'!$B$2:$L$6,J$2,0)+(VLOOKUP($F107,'(참고)타워 스텟 가치'!$B$2:$L$6,J$2,0)*$E107)</f>
        <v>47000.000000000007</v>
      </c>
      <c r="K107">
        <f>VLOOKUP($F107,'(참고)타워 스텟 가치'!$B$2:$L$6,K$2,0)+(VLOOKUP($F107,'(참고)타워 스텟 가치'!$B$2:$L$6,K$2,0)*$E107)</f>
        <v>634.50000000000011</v>
      </c>
      <c r="L107">
        <f>VLOOKUP($F107,'(참고)타워 스텟 가치'!$B$2:$L$6,L$2,0)+(VLOOKUP($F107,'(참고)타워 스텟 가치'!$B$2:$L$6,L$2,0)*$E107)</f>
        <v>10.575000000000003</v>
      </c>
      <c r="M107">
        <f>VLOOKUP($F107,'(참고)타워 스텟 가치'!$B$2:$L$6,M$2,0)+(VLOOKUP($F107,'(참고)타워 스텟 가치'!$B$2:$L$6,M$2,0)*$E107)</f>
        <v>2.8200000000000003</v>
      </c>
      <c r="N107">
        <f>VLOOKUP($F107,'(참고)타워 스텟 가치'!$B$2:$L$6,N$2,0)+(VLOOKUP($F107,'(참고)타워 스텟 가치'!$B$2:$L$6,N$2,0)*$E107)</f>
        <v>0</v>
      </c>
      <c r="O107">
        <f>VLOOKUP($F107,'(참고)타워 스텟 가치'!$B$2:$L$6,O$2,0)+(VLOOKUP($F107,'(참고)타워 스텟 가치'!$B$2:$L$6,O$2,0)*$E107)</f>
        <v>0</v>
      </c>
      <c r="P107">
        <f>VLOOKUP($F107,'(참고)타워 스텟 가치'!$B$2:$L$6,P$2,0)+(VLOOKUP($F107,'(참고)타워 스텟 가치'!$B$2:$L$6,P$2,0)*$E107)</f>
        <v>6.580000000000001</v>
      </c>
      <c r="Q107">
        <f>SUM('스테이지별 몬스터 스텟'!H107*'(참고)타워 스텟 가치'!$Q$17,'스테이지별 몬스터 스텟'!I107*'(참고)타워 스텟 가치'!$R$17,'스테이지별 몬스터 스텟'!J107*'(참고)타워 스텟 가치'!$S$17,'스테이지별 몬스터 스텟'!K107*'(참고)타워 스텟 가치'!$T$17,'스테이지별 몬스터 스텟'!L107*'(참고)타워 스텟 가치'!$U$17,'스테이지별 몬스터 스텟'!M107*'(참고)타워 스텟 가치'!$V$17,'스테이지별 몬스터 스텟'!N107*'(참고)타워 스텟 가치'!$W$17,'스테이지별 몬스터 스텟'!O107*'(참고)타워 스텟 가치'!$X$17,'스테이지별 몬스터 스텟'!P107*'(참고)타워 스텟 가치'!$Y$17)</f>
        <v>72170.967500000013</v>
      </c>
      <c r="R107">
        <v>1</v>
      </c>
      <c r="S107">
        <f>VLOOKUP($F107,'(참고)타워 스텟 가치'!$B$7:$L$11,S$2,0)+(VLOOKUP($F107,'(참고)타워 스텟 가치'!$B$7:$L$11,S$2,0)*$E107)</f>
        <v>52.875000000000014</v>
      </c>
      <c r="T107">
        <f>VLOOKUP($F107,'(참고)타워 스텟 가치'!$B$7:$L$11,T$2,0)+(VLOOKUP($F107,'(참고)타워 스텟 가치'!$B$7:$L$11,T$2,0)*$E107)</f>
        <v>95.175000000000026</v>
      </c>
      <c r="U107">
        <f>VLOOKUP($F107,'(참고)타워 스텟 가치'!$B$7:$L$11,U$2,0)+(VLOOKUP($F107,'(참고)타워 스텟 가치'!$B$7:$L$11,U$2,0)*$E107)</f>
        <v>47000.000000000007</v>
      </c>
      <c r="V107">
        <f>VLOOKUP($F107,'(참고)타워 스텟 가치'!$B$7:$L$11,V$2,0)+(VLOOKUP($F107,'(참고)타워 스텟 가치'!$B$7:$L$11,V$2,0)*$E107)</f>
        <v>634.50000000000011</v>
      </c>
      <c r="W107">
        <f>VLOOKUP($F107,'(참고)타워 스텟 가치'!$B$7:$L$11,W$2,0)+(VLOOKUP($F107,'(참고)타워 스텟 가치'!$B$7:$L$11,W$2,0)*$E107)</f>
        <v>10.575000000000003</v>
      </c>
      <c r="X107">
        <f>VLOOKUP($F107,'(참고)타워 스텟 가치'!$B$7:$L$11,X$2,0)+(VLOOKUP($F107,'(참고)타워 스텟 가치'!$B$7:$L$11,X$2,0)*$E107)</f>
        <v>2.8200000000000003</v>
      </c>
      <c r="Y107">
        <f>VLOOKUP($F107,'(참고)타워 스텟 가치'!$B$7:$L$11,Y$2,0)+(VLOOKUP($F107,'(참고)타워 스텟 가치'!$B$7:$L$11,Y$2,0)*$E107)</f>
        <v>0</v>
      </c>
      <c r="Z107">
        <f>VLOOKUP($F107,'(참고)타워 스텟 가치'!$B$7:$L$11,Z$2,0)+(VLOOKUP($F107,'(참고)타워 스텟 가치'!$B$7:$L$11,Z$2,0)*$E107)</f>
        <v>0</v>
      </c>
      <c r="AA107">
        <f>VLOOKUP($F107,'(참고)타워 스텟 가치'!$B$7:$L$11,AA$2,0)+(VLOOKUP($F107,'(참고)타워 스텟 가치'!$B$7:$L$11,AA$2,0)*$E107)</f>
        <v>6.580000000000001</v>
      </c>
      <c r="AB107">
        <f>SUM('스테이지별 몬스터 스텟'!S107*'(참고)타워 스텟 가치'!$Q$17,'스테이지별 몬스터 스텟'!T107*'(참고)타워 스텟 가치'!$R$17,'스테이지별 몬스터 스텟'!U107*'(참고)타워 스텟 가치'!$S$17,'스테이지별 몬스터 스텟'!V107*'(참고)타워 스텟 가치'!$T$17,'스테이지별 몬스터 스텟'!W107*'(참고)타워 스텟 가치'!$U$17,'스테이지별 몬스터 스텟'!X107*'(참고)타워 스텟 가치'!$V$17,'스테이지별 몬스터 스텟'!Y107*'(참고)타워 스텟 가치'!$W$17,'스테이지별 몬스터 스텟'!Z107*'(참고)타워 스텟 가치'!$X$17,'스테이지별 몬스터 스텟'!AA107*'(참고)타워 스텟 가치'!$Y$17)</f>
        <v>72054.642500000016</v>
      </c>
      <c r="AC107">
        <v>2</v>
      </c>
      <c r="AD107">
        <f>VLOOKUP($F107,'(참고)타워 스텟 가치'!$B$12:$L$16,AD$2,0)+(VLOOKUP($F107,'(참고)타워 스텟 가치'!$B$12:$L$16,AD$2,0)*$E107)</f>
        <v>52.875000000000014</v>
      </c>
      <c r="AE107">
        <f>VLOOKUP($F107,'(참고)타워 스텟 가치'!$B$12:$L$16,AE$2,0)+(VLOOKUP($F107,'(참고)타워 스텟 가치'!$B$12:$L$16,AE$2,0)*$E107)</f>
        <v>63.450000000000017</v>
      </c>
      <c r="AF107">
        <f>VLOOKUP($F107,'(참고)타워 스텟 가치'!$B$12:$L$16,AF$2,0)+(VLOOKUP($F107,'(참고)타워 스텟 가치'!$B$12:$L$16,AF$2,0)*$E107)</f>
        <v>47000.000000000007</v>
      </c>
      <c r="AG107">
        <f>VLOOKUP($F107,'(참고)타워 스텟 가치'!$B$12:$L$16,AG$2,0)+(VLOOKUP($F107,'(참고)타워 스텟 가치'!$B$12:$L$16,AG$2,0)*$E107)</f>
        <v>317.25000000000006</v>
      </c>
      <c r="AH107">
        <f>VLOOKUP($F107,'(참고)타워 스텟 가치'!$B$12:$L$16,AH$2,0)+(VLOOKUP($F107,'(참고)타워 스텟 가치'!$B$12:$L$16,AH$2,0)*$E107)</f>
        <v>10.575000000000003</v>
      </c>
      <c r="AI107">
        <f>VLOOKUP($F107,'(참고)타워 스텟 가치'!$B$12:$L$16,AI$2,0)+(VLOOKUP($F107,'(참고)타워 스텟 가치'!$B$12:$L$16,AI$2,0)*$E107)</f>
        <v>2.8200000000000003</v>
      </c>
      <c r="AJ107">
        <f>VLOOKUP($F107,'(참고)타워 스텟 가치'!$B$12:$L$16,AJ$2,0)+(VLOOKUP($F107,'(참고)타워 스텟 가치'!$B$12:$L$16,AJ$2,0)*$E107)</f>
        <v>0</v>
      </c>
      <c r="AK107">
        <f>VLOOKUP($F107,'(참고)타워 스텟 가치'!$B$12:$L$16,AK$2,0)+(VLOOKUP($F107,'(참고)타워 스텟 가치'!$B$12:$L$16,AK$2,0)*$E107)</f>
        <v>0</v>
      </c>
      <c r="AL107">
        <f>VLOOKUP($F107,'(참고)타워 스텟 가치'!$B$12:$L$16,AL$2,0)+(VLOOKUP($F107,'(참고)타워 스텟 가치'!$B$12:$L$16,AL$2,0)*$E107)</f>
        <v>13.160000000000002</v>
      </c>
      <c r="AM107">
        <f>SUM('스테이지별 몬스터 스텟'!AD107*'(참고)타워 스텟 가치'!$Q$17,'스테이지별 몬스터 스텟'!AE107*'(참고)타워 스텟 가치'!$R$17,'스테이지별 몬스터 스텟'!AF107*'(참고)타워 스텟 가치'!$S$17,'스테이지별 몬스터 스텟'!AG107*'(참고)타워 스텟 가치'!$T$17,'스테이지별 몬스터 스텟'!AH107*'(참고)타워 스텟 가치'!$U$17,'스테이지별 몬스터 스텟'!AI107*'(참고)타워 스텟 가치'!$V$17,'스테이지별 몬스터 스텟'!AJ107*'(참고)타워 스텟 가치'!$W$17,'스테이지별 몬스터 스텟'!AK107*'(참고)타워 스텟 가치'!$X$17,'스테이지별 몬스터 스텟'!AL107*'(참고)타워 스텟 가치'!$Y$17)</f>
        <v>71385.715000000026</v>
      </c>
      <c r="AN107">
        <v>3</v>
      </c>
    </row>
    <row r="108" spans="3:40" x14ac:dyDescent="0.3">
      <c r="C108">
        <v>4</v>
      </c>
      <c r="D108">
        <f t="shared" si="5"/>
        <v>21</v>
      </c>
      <c r="E108" s="52">
        <f>VLOOKUP(D108,'스테이지별 난이도 설정'!B:C,2,0)</f>
        <v>8.4000000000000021</v>
      </c>
      <c r="F108" t="str">
        <f t="shared" si="6"/>
        <v>유니크</v>
      </c>
      <c r="G108">
        <f t="shared" si="4"/>
        <v>6</v>
      </c>
      <c r="H108">
        <f>VLOOKUP($F108,'(참고)타워 스텟 가치'!$B$2:$L$6,H$2,0)+(VLOOKUP($F108,'(참고)타워 스텟 가치'!$B$2:$L$6,H$2,0)*$E108)</f>
        <v>237.93750000000006</v>
      </c>
      <c r="I108">
        <f>VLOOKUP($F108,'(참고)타워 스텟 가치'!$B$2:$L$6,I$2,0)+(VLOOKUP($F108,'(참고)타워 스텟 가치'!$B$2:$L$6,I$2,0)*$E108)</f>
        <v>47.587500000000013</v>
      </c>
      <c r="J108">
        <f>VLOOKUP($F108,'(참고)타워 스텟 가치'!$B$2:$L$6,J$2,0)+(VLOOKUP($F108,'(참고)타워 스텟 가치'!$B$2:$L$6,J$2,0)*$E108)</f>
        <v>47000.000000000007</v>
      </c>
      <c r="K108">
        <f>VLOOKUP($F108,'(참고)타워 스텟 가치'!$B$2:$L$6,K$2,0)+(VLOOKUP($F108,'(참고)타워 스텟 가치'!$B$2:$L$6,K$2,0)*$E108)</f>
        <v>951.75000000000023</v>
      </c>
      <c r="L108">
        <f>VLOOKUP($F108,'(참고)타워 스텟 가치'!$B$2:$L$6,L$2,0)+(VLOOKUP($F108,'(참고)타워 스텟 가치'!$B$2:$L$6,L$2,0)*$E108)</f>
        <v>15.862500000000004</v>
      </c>
      <c r="M108">
        <f>VLOOKUP($F108,'(참고)타워 스텟 가치'!$B$2:$L$6,M$2,0)+(VLOOKUP($F108,'(참고)타워 스텟 가치'!$B$2:$L$6,M$2,0)*$E108)</f>
        <v>2.8200000000000003</v>
      </c>
      <c r="N108">
        <f>VLOOKUP($F108,'(참고)타워 스텟 가치'!$B$2:$L$6,N$2,0)+(VLOOKUP($F108,'(참고)타워 스텟 가치'!$B$2:$L$6,N$2,0)*$E108)</f>
        <v>0</v>
      </c>
      <c r="O108">
        <f>VLOOKUP($F108,'(참고)타워 스텟 가치'!$B$2:$L$6,O$2,0)+(VLOOKUP($F108,'(참고)타워 스텟 가치'!$B$2:$L$6,O$2,0)*$E108)</f>
        <v>0</v>
      </c>
      <c r="P108">
        <f>VLOOKUP($F108,'(참고)타워 스텟 가치'!$B$2:$L$6,P$2,0)+(VLOOKUP($F108,'(참고)타워 스텟 가치'!$B$2:$L$6,P$2,0)*$E108)</f>
        <v>9.4000000000000021</v>
      </c>
      <c r="Q108">
        <f>SUM('스테이지별 몬스터 스텟'!H108*'(참고)타워 스텟 가치'!$Q$17,'스테이지별 몬스터 스텟'!I108*'(참고)타워 스텟 가치'!$R$17,'스테이지별 몬스터 스텟'!J108*'(참고)타워 스텟 가치'!$S$17,'스테이지별 몬스터 스텟'!K108*'(참고)타워 스텟 가치'!$T$17,'스테이지별 몬스터 스텟'!L108*'(참고)타워 스텟 가치'!$U$17,'스테이지별 몬스터 스텟'!M108*'(참고)타워 스텟 가치'!$V$17,'스테이지별 몬스터 스텟'!N108*'(참고)타워 스텟 가치'!$W$17,'스테이지별 몬스터 스텟'!O108*'(참고)타워 스텟 가치'!$X$17,'스테이지별 몬스터 스텟'!P108*'(참고)타워 스텟 가치'!$Y$17)</f>
        <v>73004.101250000036</v>
      </c>
      <c r="R108">
        <v>1</v>
      </c>
      <c r="S108">
        <f>VLOOKUP($F108,'(참고)타워 스텟 가치'!$B$7:$L$11,S$2,0)+(VLOOKUP($F108,'(참고)타워 스텟 가치'!$B$7:$L$11,S$2,0)*$E108)</f>
        <v>79.312500000000014</v>
      </c>
      <c r="T108">
        <f>VLOOKUP($F108,'(참고)타워 스텟 가치'!$B$7:$L$11,T$2,0)+(VLOOKUP($F108,'(참고)타워 스텟 가치'!$B$7:$L$11,T$2,0)*$E108)</f>
        <v>142.76250000000005</v>
      </c>
      <c r="U108">
        <f>VLOOKUP($F108,'(참고)타워 스텟 가치'!$B$7:$L$11,U$2,0)+(VLOOKUP($F108,'(참고)타워 스텟 가치'!$B$7:$L$11,U$2,0)*$E108)</f>
        <v>47000.000000000007</v>
      </c>
      <c r="V108">
        <f>VLOOKUP($F108,'(참고)타워 스텟 가치'!$B$7:$L$11,V$2,0)+(VLOOKUP($F108,'(참고)타워 스텟 가치'!$B$7:$L$11,V$2,0)*$E108)</f>
        <v>951.75000000000023</v>
      </c>
      <c r="W108">
        <f>VLOOKUP($F108,'(참고)타워 스텟 가치'!$B$7:$L$11,W$2,0)+(VLOOKUP($F108,'(참고)타워 스텟 가치'!$B$7:$L$11,W$2,0)*$E108)</f>
        <v>15.862500000000004</v>
      </c>
      <c r="X108">
        <f>VLOOKUP($F108,'(참고)타워 스텟 가치'!$B$7:$L$11,X$2,0)+(VLOOKUP($F108,'(참고)타워 스텟 가치'!$B$7:$L$11,X$2,0)*$E108)</f>
        <v>2.8200000000000003</v>
      </c>
      <c r="Y108">
        <f>VLOOKUP($F108,'(참고)타워 스텟 가치'!$B$7:$L$11,Y$2,0)+(VLOOKUP($F108,'(참고)타워 스텟 가치'!$B$7:$L$11,Y$2,0)*$E108)</f>
        <v>0</v>
      </c>
      <c r="Z108">
        <f>VLOOKUP($F108,'(참고)타워 스텟 가치'!$B$7:$L$11,Z$2,0)+(VLOOKUP($F108,'(참고)타워 스텟 가치'!$B$7:$L$11,Z$2,0)*$E108)</f>
        <v>0</v>
      </c>
      <c r="AA108">
        <f>VLOOKUP($F108,'(참고)타워 스텟 가치'!$B$7:$L$11,AA$2,0)+(VLOOKUP($F108,'(참고)타워 스텟 가치'!$B$7:$L$11,AA$2,0)*$E108)</f>
        <v>9.4000000000000021</v>
      </c>
      <c r="AB108">
        <f>SUM('스테이지별 몬스터 스텟'!S108*'(참고)타워 스텟 가치'!$Q$17,'스테이지별 몬스터 스텟'!T108*'(참고)타워 스텟 가치'!$R$17,'스테이지별 몬스터 스텟'!U108*'(참고)타워 스텟 가치'!$S$17,'스테이지별 몬스터 스텟'!V108*'(참고)타워 스텟 가치'!$T$17,'스테이지별 몬스터 스텟'!W108*'(참고)타워 스텟 가치'!$U$17,'스테이지별 몬스터 스텟'!X108*'(참고)타워 스텟 가치'!$V$17,'스테이지별 몬스터 스텟'!Y108*'(참고)타워 스텟 가치'!$W$17,'스테이지별 몬스터 스텟'!Z108*'(참고)타워 스텟 가치'!$X$17,'스테이지별 몬스터 스텟'!AA108*'(참고)타워 스텟 가치'!$Y$17)</f>
        <v>72829.613750000033</v>
      </c>
      <c r="AC108">
        <v>2</v>
      </c>
      <c r="AD108">
        <f>VLOOKUP($F108,'(참고)타워 스텟 가치'!$B$12:$L$16,AD$2,0)+(VLOOKUP($F108,'(참고)타워 스텟 가치'!$B$12:$L$16,AD$2,0)*$E108)</f>
        <v>79.312500000000014</v>
      </c>
      <c r="AE108">
        <f>VLOOKUP($F108,'(참고)타워 스텟 가치'!$B$12:$L$16,AE$2,0)+(VLOOKUP($F108,'(참고)타워 스텟 가치'!$B$12:$L$16,AE$2,0)*$E108)</f>
        <v>95.175000000000026</v>
      </c>
      <c r="AF108">
        <f>VLOOKUP($F108,'(참고)타워 스텟 가치'!$B$12:$L$16,AF$2,0)+(VLOOKUP($F108,'(참고)타워 스텟 가치'!$B$12:$L$16,AF$2,0)*$E108)</f>
        <v>47000.000000000007</v>
      </c>
      <c r="AG108">
        <f>VLOOKUP($F108,'(참고)타워 스텟 가치'!$B$12:$L$16,AG$2,0)+(VLOOKUP($F108,'(참고)타워 스텟 가치'!$B$12:$L$16,AG$2,0)*$E108)</f>
        <v>475.87500000000011</v>
      </c>
      <c r="AH108">
        <f>VLOOKUP($F108,'(참고)타워 스텟 가치'!$B$12:$L$16,AH$2,0)+(VLOOKUP($F108,'(참고)타워 스텟 가치'!$B$12:$L$16,AH$2,0)*$E108)</f>
        <v>15.862500000000004</v>
      </c>
      <c r="AI108">
        <f>VLOOKUP($F108,'(참고)타워 스텟 가치'!$B$12:$L$16,AI$2,0)+(VLOOKUP($F108,'(참고)타워 스텟 가치'!$B$12:$L$16,AI$2,0)*$E108)</f>
        <v>2.8200000000000003</v>
      </c>
      <c r="AJ108">
        <f>VLOOKUP($F108,'(참고)타워 스텟 가치'!$B$12:$L$16,AJ$2,0)+(VLOOKUP($F108,'(참고)타워 스텟 가치'!$B$12:$L$16,AJ$2,0)*$E108)</f>
        <v>0</v>
      </c>
      <c r="AK108">
        <f>VLOOKUP($F108,'(참고)타워 스텟 가치'!$B$12:$L$16,AK$2,0)+(VLOOKUP($F108,'(참고)타워 스텟 가치'!$B$12:$L$16,AK$2,0)*$E108)</f>
        <v>0</v>
      </c>
      <c r="AL108">
        <f>VLOOKUP($F108,'(참고)타워 스텟 가치'!$B$12:$L$16,AL$2,0)+(VLOOKUP($F108,'(참고)타워 스텟 가치'!$B$12:$L$16,AL$2,0)*$E108)</f>
        <v>18.800000000000004</v>
      </c>
      <c r="AM108">
        <f>SUM('스테이지별 몬스터 스텟'!AD108*'(참고)타워 스텟 가치'!$Q$17,'스테이지별 몬스터 스텟'!AE108*'(참고)타워 스텟 가치'!$R$17,'스테이지별 몬스터 스텟'!AF108*'(참고)타워 스텟 가치'!$S$17,'스테이지별 몬스터 스텟'!AG108*'(참고)타워 스텟 가치'!$T$17,'스테이지별 몬스터 스텟'!AH108*'(참고)타워 스텟 가치'!$U$17,'스테이지별 몬스터 스텟'!AI108*'(참고)타워 스텟 가치'!$V$17,'스테이지별 몬스터 스텟'!AJ108*'(참고)타워 스텟 가치'!$W$17,'스테이지별 몬스터 스텟'!AK108*'(참고)타워 스텟 가치'!$X$17,'스테이지별 몬스터 스텟'!AL108*'(참고)타워 스텟 가치'!$Y$17)</f>
        <v>71825.28250000003</v>
      </c>
      <c r="AN108">
        <v>3</v>
      </c>
    </row>
    <row r="109" spans="3:40" x14ac:dyDescent="0.3">
      <c r="C109">
        <v>5</v>
      </c>
      <c r="D109">
        <f t="shared" si="5"/>
        <v>21</v>
      </c>
      <c r="E109" s="52">
        <f>VLOOKUP(D109,'스테이지별 난이도 설정'!B:C,2,0)</f>
        <v>8.4000000000000021</v>
      </c>
      <c r="F109" t="str">
        <f t="shared" si="6"/>
        <v>스페셜</v>
      </c>
      <c r="G109">
        <f t="shared" si="4"/>
        <v>6</v>
      </c>
      <c r="H109">
        <f>VLOOKUP($F109,'(참고)타워 스텟 가치'!$B$2:$L$6,H$2,0)+(VLOOKUP($F109,'(참고)타워 스텟 가치'!$B$2:$L$6,H$2,0)*$E109)</f>
        <v>356.90625000000006</v>
      </c>
      <c r="I109">
        <f>VLOOKUP($F109,'(참고)타워 스텟 가치'!$B$2:$L$6,I$2,0)+(VLOOKUP($F109,'(참고)타워 스텟 가치'!$B$2:$L$6,I$2,0)*$E109)</f>
        <v>71.381250000000023</v>
      </c>
      <c r="J109">
        <f>VLOOKUP($F109,'(참고)타워 스텟 가치'!$B$2:$L$6,J$2,0)+(VLOOKUP($F109,'(참고)타워 스텟 가치'!$B$2:$L$6,J$2,0)*$E109)</f>
        <v>47000.000000000007</v>
      </c>
      <c r="K109">
        <f>VLOOKUP($F109,'(참고)타워 스텟 가치'!$B$2:$L$6,K$2,0)+(VLOOKUP($F109,'(참고)타워 스텟 가치'!$B$2:$L$6,K$2,0)*$E109)</f>
        <v>1427.6250000000002</v>
      </c>
      <c r="L109">
        <f>VLOOKUP($F109,'(참고)타워 스텟 가치'!$B$2:$L$6,L$2,0)+(VLOOKUP($F109,'(참고)타워 스텟 가치'!$B$2:$L$6,L$2,0)*$E109)</f>
        <v>23.793750000000006</v>
      </c>
      <c r="M109">
        <f>VLOOKUP($F109,'(참고)타워 스텟 가치'!$B$2:$L$6,M$2,0)+(VLOOKUP($F109,'(참고)타워 스텟 가치'!$B$2:$L$6,M$2,0)*$E109)</f>
        <v>2.8200000000000003</v>
      </c>
      <c r="N109">
        <f>VLOOKUP($F109,'(참고)타워 스텟 가치'!$B$2:$L$6,N$2,0)+(VLOOKUP($F109,'(참고)타워 스텟 가치'!$B$2:$L$6,N$2,0)*$E109)</f>
        <v>0</v>
      </c>
      <c r="O109">
        <f>VLOOKUP($F109,'(참고)타워 스텟 가치'!$B$2:$L$6,O$2,0)+(VLOOKUP($F109,'(참고)타워 스텟 가치'!$B$2:$L$6,O$2,0)*$E109)</f>
        <v>0</v>
      </c>
      <c r="P109">
        <f>VLOOKUP($F109,'(참고)타워 스텟 가치'!$B$2:$L$6,P$2,0)+(VLOOKUP($F109,'(참고)타워 스텟 가치'!$B$2:$L$6,P$2,0)*$E109)</f>
        <v>9.4000000000000021</v>
      </c>
      <c r="Q109">
        <f>SUM('스테이지별 몬스터 스텟'!H109*'(참고)타워 스텟 가치'!$Q$17,'스테이지별 몬스터 스텟'!I109*'(참고)타워 스텟 가치'!$R$17,'스테이지별 몬스터 스텟'!J109*'(참고)타워 스텟 가치'!$S$17,'스테이지별 몬스터 스텟'!K109*'(참고)타워 스텟 가치'!$T$17,'스테이지별 몬스터 스텟'!L109*'(참고)타워 스텟 가치'!$U$17,'스테이지별 몬스터 스텟'!M109*'(참고)타워 스텟 가치'!$V$17,'스테이지별 몬스터 스텟'!N109*'(참고)타워 스텟 가치'!$W$17,'스테이지별 몬스터 스텟'!O109*'(참고)타워 스텟 가치'!$X$17,'스테이지별 몬스터 스텟'!P109*'(참고)타워 스텟 가치'!$Y$17)</f>
        <v>74245.341875000013</v>
      </c>
      <c r="R109">
        <v>1</v>
      </c>
      <c r="S109">
        <f>VLOOKUP($F109,'(참고)타워 스텟 가치'!$B$7:$L$11,S$2,0)+(VLOOKUP($F109,'(참고)타워 스텟 가치'!$B$7:$L$11,S$2,0)*$E109)</f>
        <v>118.96875000000003</v>
      </c>
      <c r="T109">
        <f>VLOOKUP($F109,'(참고)타워 스텟 가치'!$B$7:$L$11,T$2,0)+(VLOOKUP($F109,'(참고)타워 스텟 가치'!$B$7:$L$11,T$2,0)*$E109)</f>
        <v>214.14375000000004</v>
      </c>
      <c r="U109">
        <f>VLOOKUP($F109,'(참고)타워 스텟 가치'!$B$7:$L$11,U$2,0)+(VLOOKUP($F109,'(참고)타워 스텟 가치'!$B$7:$L$11,U$2,0)*$E109)</f>
        <v>47000.000000000007</v>
      </c>
      <c r="V109">
        <f>VLOOKUP($F109,'(참고)타워 스텟 가치'!$B$7:$L$11,V$2,0)+(VLOOKUP($F109,'(참고)타워 스텟 가치'!$B$7:$L$11,V$2,0)*$E109)</f>
        <v>1427.6250000000002</v>
      </c>
      <c r="W109">
        <f>VLOOKUP($F109,'(참고)타워 스텟 가치'!$B$7:$L$11,W$2,0)+(VLOOKUP($F109,'(참고)타워 스텟 가치'!$B$7:$L$11,W$2,0)*$E109)</f>
        <v>23.793750000000006</v>
      </c>
      <c r="X109">
        <f>VLOOKUP($F109,'(참고)타워 스텟 가치'!$B$7:$L$11,X$2,0)+(VLOOKUP($F109,'(참고)타워 스텟 가치'!$B$7:$L$11,X$2,0)*$E109)</f>
        <v>2.8200000000000003</v>
      </c>
      <c r="Y109">
        <f>VLOOKUP($F109,'(참고)타워 스텟 가치'!$B$7:$L$11,Y$2,0)+(VLOOKUP($F109,'(참고)타워 스텟 가치'!$B$7:$L$11,Y$2,0)*$E109)</f>
        <v>0</v>
      </c>
      <c r="Z109">
        <f>VLOOKUP($F109,'(참고)타워 스텟 가치'!$B$7:$L$11,Z$2,0)+(VLOOKUP($F109,'(참고)타워 스텟 가치'!$B$7:$L$11,Z$2,0)*$E109)</f>
        <v>0</v>
      </c>
      <c r="AA109">
        <f>VLOOKUP($F109,'(참고)타워 스텟 가치'!$B$7:$L$11,AA$2,0)+(VLOOKUP($F109,'(참고)타워 스텟 가치'!$B$7:$L$11,AA$2,0)*$E109)</f>
        <v>9.4000000000000021</v>
      </c>
      <c r="AB109">
        <f>SUM('스테이지별 몬스터 스텟'!S109*'(참고)타워 스텟 가치'!$Q$17,'스테이지별 몬스터 스텟'!T109*'(참고)타워 스텟 가치'!$R$17,'스테이지별 몬스터 스텟'!U109*'(참고)타워 스텟 가치'!$S$17,'스테이지별 몬스터 스텟'!V109*'(참고)타워 스텟 가치'!$T$17,'스테이지별 몬스터 스텟'!W109*'(참고)타워 스텟 가치'!$U$17,'스테이지별 몬스터 스텟'!X109*'(참고)타워 스텟 가치'!$V$17,'스테이지별 몬스터 스텟'!Y109*'(참고)타워 스텟 가치'!$W$17,'스테이지별 몬스터 스텟'!Z109*'(참고)타워 스텟 가치'!$X$17,'스테이지별 몬스터 스텟'!AA109*'(참고)타워 스텟 가치'!$Y$17)</f>
        <v>73983.610625000016</v>
      </c>
      <c r="AC109">
        <v>2</v>
      </c>
      <c r="AD109">
        <f>VLOOKUP($F109,'(참고)타워 스텟 가치'!$B$12:$L$16,AD$2,0)+(VLOOKUP($F109,'(참고)타워 스텟 가치'!$B$12:$L$16,AD$2,0)*$E109)</f>
        <v>118.96875000000003</v>
      </c>
      <c r="AE109">
        <f>VLOOKUP($F109,'(참고)타워 스텟 가치'!$B$12:$L$16,AE$2,0)+(VLOOKUP($F109,'(참고)타워 스텟 가치'!$B$12:$L$16,AE$2,0)*$E109)</f>
        <v>142.76250000000005</v>
      </c>
      <c r="AF109">
        <f>VLOOKUP($F109,'(참고)타워 스텟 가치'!$B$12:$L$16,AF$2,0)+(VLOOKUP($F109,'(참고)타워 스텟 가치'!$B$12:$L$16,AF$2,0)*$E109)</f>
        <v>47000.000000000007</v>
      </c>
      <c r="AG109">
        <f>VLOOKUP($F109,'(참고)타워 스텟 가치'!$B$12:$L$16,AG$2,0)+(VLOOKUP($F109,'(참고)타워 스텟 가치'!$B$12:$L$16,AG$2,0)*$E109)</f>
        <v>713.81250000000011</v>
      </c>
      <c r="AH109">
        <f>VLOOKUP($F109,'(참고)타워 스텟 가치'!$B$12:$L$16,AH$2,0)+(VLOOKUP($F109,'(참고)타워 스텟 가치'!$B$12:$L$16,AH$2,0)*$E109)</f>
        <v>23.793750000000006</v>
      </c>
      <c r="AI109">
        <f>VLOOKUP($F109,'(참고)타워 스텟 가치'!$B$12:$L$16,AI$2,0)+(VLOOKUP($F109,'(참고)타워 스텟 가치'!$B$12:$L$16,AI$2,0)*$E109)</f>
        <v>2.8200000000000003</v>
      </c>
      <c r="AJ109">
        <f>VLOOKUP($F109,'(참고)타워 스텟 가치'!$B$12:$L$16,AJ$2,0)+(VLOOKUP($F109,'(참고)타워 스텟 가치'!$B$12:$L$16,AJ$2,0)*$E109)</f>
        <v>0</v>
      </c>
      <c r="AK109">
        <f>VLOOKUP($F109,'(참고)타워 스텟 가치'!$B$12:$L$16,AK$2,0)+(VLOOKUP($F109,'(참고)타워 스텟 가치'!$B$12:$L$16,AK$2,0)*$E109)</f>
        <v>0</v>
      </c>
      <c r="AL109">
        <f>VLOOKUP($F109,'(참고)타워 스텟 가치'!$B$12:$L$16,AL$2,0)+(VLOOKUP($F109,'(참고)타워 스텟 가치'!$B$12:$L$16,AL$2,0)*$E109)</f>
        <v>18.800000000000004</v>
      </c>
      <c r="AM109">
        <f>SUM('스테이지별 몬스터 스텟'!AD109*'(참고)타워 스텟 가치'!$Q$17,'스테이지별 몬스터 스텟'!AE109*'(참고)타워 스텟 가치'!$R$17,'스테이지별 몬스터 스텟'!AF109*'(참고)타워 스텟 가치'!$S$17,'스테이지별 몬스터 스텟'!AG109*'(참고)타워 스텟 가치'!$T$17,'스테이지별 몬스터 스텟'!AH109*'(참고)타워 스텟 가치'!$U$17,'스테이지별 몬스터 스텟'!AI109*'(참고)타워 스텟 가치'!$V$17,'스테이지별 몬스터 스텟'!AJ109*'(참고)타워 스텟 가치'!$W$17,'스테이지별 몬스터 스텟'!AK109*'(참고)타워 스텟 가치'!$X$17,'스테이지별 몬스터 스텟'!AL109*'(참고)타워 스텟 가치'!$Y$17)</f>
        <v>72467.713750000024</v>
      </c>
      <c r="AN109">
        <v>3</v>
      </c>
    </row>
    <row r="110" spans="3:40" x14ac:dyDescent="0.3">
      <c r="C110">
        <v>1</v>
      </c>
      <c r="D110">
        <f t="shared" si="5"/>
        <v>22</v>
      </c>
      <c r="E110" s="52">
        <f>VLOOKUP(D110,'스테이지별 난이도 설정'!B:C,2,0)</f>
        <v>8.8000000000000025</v>
      </c>
      <c r="F110" t="str">
        <f t="shared" si="6"/>
        <v>일반</v>
      </c>
      <c r="G110">
        <f t="shared" si="4"/>
        <v>6</v>
      </c>
      <c r="H110">
        <f>VLOOKUP($F110,'(참고)타워 스텟 가치'!$B$2:$L$6,H$2,0)+(VLOOKUP($F110,'(참고)타워 스텟 가치'!$B$2:$L$6,H$2,0)*$E110)</f>
        <v>73.500000000000014</v>
      </c>
      <c r="I110">
        <f>VLOOKUP($F110,'(참고)타워 스텟 가치'!$B$2:$L$6,I$2,0)+(VLOOKUP($F110,'(참고)타워 스텟 가치'!$B$2:$L$6,I$2,0)*$E110)</f>
        <v>14.700000000000003</v>
      </c>
      <c r="J110">
        <f>VLOOKUP($F110,'(참고)타워 스텟 가치'!$B$2:$L$6,J$2,0)+(VLOOKUP($F110,'(참고)타워 스텟 가치'!$B$2:$L$6,J$2,0)*$E110)</f>
        <v>49000.000000000015</v>
      </c>
      <c r="K110">
        <f>VLOOKUP($F110,'(참고)타워 스텟 가치'!$B$2:$L$6,K$2,0)+(VLOOKUP($F110,'(참고)타워 스텟 가치'!$B$2:$L$6,K$2,0)*$E110)</f>
        <v>294.00000000000006</v>
      </c>
      <c r="L110">
        <f>VLOOKUP($F110,'(참고)타워 스텟 가치'!$B$2:$L$6,L$2,0)+(VLOOKUP($F110,'(참고)타워 스텟 가치'!$B$2:$L$6,L$2,0)*$E110)</f>
        <v>4.9000000000000012</v>
      </c>
      <c r="M110">
        <f>VLOOKUP($F110,'(참고)타워 스텟 가치'!$B$2:$L$6,M$2,0)+(VLOOKUP($F110,'(참고)타워 스텟 가치'!$B$2:$L$6,M$2,0)*$E110)</f>
        <v>2.9400000000000004</v>
      </c>
      <c r="N110">
        <f>VLOOKUP($F110,'(참고)타워 스텟 가치'!$B$2:$L$6,N$2,0)+(VLOOKUP($F110,'(참고)타워 스텟 가치'!$B$2:$L$6,N$2,0)*$E110)</f>
        <v>0</v>
      </c>
      <c r="O110">
        <f>VLOOKUP($F110,'(참고)타워 스텟 가치'!$B$2:$L$6,O$2,0)+(VLOOKUP($F110,'(참고)타워 스텟 가치'!$B$2:$L$6,O$2,0)*$E110)</f>
        <v>0</v>
      </c>
      <c r="P110">
        <f>VLOOKUP($F110,'(참고)타워 스텟 가치'!$B$2:$L$6,P$2,0)+(VLOOKUP($F110,'(참고)타워 스텟 가치'!$B$2:$L$6,P$2,0)*$E110)</f>
        <v>6.8600000000000012</v>
      </c>
      <c r="Q110">
        <f>SUM('스테이지별 몬스터 스텟'!H110*'(참고)타워 스텟 가치'!$Q$17,'스테이지별 몬스터 스텟'!I110*'(참고)타워 스텟 가치'!$R$17,'스테이지별 몬스터 스텟'!J110*'(참고)타워 스텟 가치'!$S$17,'스테이지별 몬스터 스텟'!K110*'(참고)타워 스텟 가치'!$T$17,'스테이지별 몬스터 스텟'!L110*'(참고)타워 스텟 가치'!$U$17,'스테이지별 몬스터 스텟'!M110*'(참고)타워 스텟 가치'!$V$17,'스테이지별 몬스터 스텟'!N110*'(참고)타워 스텟 가치'!$W$17,'스테이지별 몬스터 스텟'!O110*'(참고)타워 스텟 가치'!$X$17,'스테이지별 몬스터 스텟'!P110*'(참고)타워 스텟 가치'!$Y$17)</f>
        <v>74283.510000000038</v>
      </c>
      <c r="R110">
        <v>1</v>
      </c>
      <c r="S110">
        <f>VLOOKUP($F110,'(참고)타워 스텟 가치'!$B$7:$L$11,S$2,0)+(VLOOKUP($F110,'(참고)타워 스텟 가치'!$B$7:$L$11,S$2,0)*$E110)</f>
        <v>24.500000000000007</v>
      </c>
      <c r="T110">
        <f>VLOOKUP($F110,'(참고)타워 스텟 가치'!$B$7:$L$11,T$2,0)+(VLOOKUP($F110,'(참고)타워 스텟 가치'!$B$7:$L$11,T$2,0)*$E110)</f>
        <v>44.100000000000009</v>
      </c>
      <c r="U110">
        <f>VLOOKUP($F110,'(참고)타워 스텟 가치'!$B$7:$L$11,U$2,0)+(VLOOKUP($F110,'(참고)타워 스텟 가치'!$B$7:$L$11,U$2,0)*$E110)</f>
        <v>49000.000000000015</v>
      </c>
      <c r="V110">
        <f>VLOOKUP($F110,'(참고)타워 스텟 가치'!$B$7:$L$11,V$2,0)+(VLOOKUP($F110,'(참고)타워 스텟 가치'!$B$7:$L$11,V$2,0)*$E110)</f>
        <v>294.00000000000006</v>
      </c>
      <c r="W110">
        <f>VLOOKUP($F110,'(참고)타워 스텟 가치'!$B$7:$L$11,W$2,0)+(VLOOKUP($F110,'(참고)타워 스텟 가치'!$B$7:$L$11,W$2,0)*$E110)</f>
        <v>4.9000000000000012</v>
      </c>
      <c r="X110">
        <f>VLOOKUP($F110,'(참고)타워 스텟 가치'!$B$7:$L$11,X$2,0)+(VLOOKUP($F110,'(참고)타워 스텟 가치'!$B$7:$L$11,X$2,0)*$E110)</f>
        <v>2.9400000000000004</v>
      </c>
      <c r="Y110">
        <f>VLOOKUP($F110,'(참고)타워 스텟 가치'!$B$7:$L$11,Y$2,0)+(VLOOKUP($F110,'(참고)타워 스텟 가치'!$B$7:$L$11,Y$2,0)*$E110)</f>
        <v>0</v>
      </c>
      <c r="Z110">
        <f>VLOOKUP($F110,'(참고)타워 스텟 가치'!$B$7:$L$11,Z$2,0)+(VLOOKUP($F110,'(참고)타워 스텟 가치'!$B$7:$L$11,Z$2,0)*$E110)</f>
        <v>0</v>
      </c>
      <c r="AA110">
        <f>VLOOKUP($F110,'(참고)타워 스텟 가치'!$B$7:$L$11,AA$2,0)+(VLOOKUP($F110,'(참고)타워 스텟 가치'!$B$7:$L$11,AA$2,0)*$E110)</f>
        <v>6.8600000000000012</v>
      </c>
      <c r="AB110">
        <f>SUM('스테이지별 몬스터 스텟'!S110*'(참고)타워 스텟 가치'!$Q$17,'스테이지별 몬스터 스텟'!T110*'(참고)타워 스텟 가치'!$R$17,'스테이지별 몬스터 스텟'!U110*'(참고)타워 스텟 가치'!$S$17,'스테이지별 몬스터 스텟'!V110*'(참고)타워 스텟 가치'!$T$17,'스테이지별 몬스터 스텟'!W110*'(참고)타워 스텟 가치'!$U$17,'스테이지별 몬스터 스텟'!X110*'(참고)타워 스텟 가치'!$V$17,'스테이지별 몬스터 스텟'!Y110*'(참고)타워 스텟 가치'!$W$17,'스테이지별 몬스터 스텟'!Z110*'(참고)타워 스텟 가치'!$X$17,'스테이지별 몬스터 스텟'!AA110*'(참고)타워 스텟 가치'!$Y$17)</f>
        <v>74229.61000000003</v>
      </c>
      <c r="AC110">
        <v>2</v>
      </c>
      <c r="AD110">
        <f>VLOOKUP($F110,'(참고)타워 스텟 가치'!$B$12:$L$16,AD$2,0)+(VLOOKUP($F110,'(참고)타워 스텟 가치'!$B$12:$L$16,AD$2,0)*$E110)</f>
        <v>24.500000000000007</v>
      </c>
      <c r="AE110">
        <f>VLOOKUP($F110,'(참고)타워 스텟 가치'!$B$12:$L$16,AE$2,0)+(VLOOKUP($F110,'(참고)타워 스텟 가치'!$B$12:$L$16,AE$2,0)*$E110)</f>
        <v>29.400000000000006</v>
      </c>
      <c r="AF110">
        <f>VLOOKUP($F110,'(참고)타워 스텟 가치'!$B$12:$L$16,AF$2,0)+(VLOOKUP($F110,'(참고)타워 스텟 가치'!$B$12:$L$16,AF$2,0)*$E110)</f>
        <v>49000.000000000015</v>
      </c>
      <c r="AG110">
        <f>VLOOKUP($F110,'(참고)타워 스텟 가치'!$B$12:$L$16,AG$2,0)+(VLOOKUP($F110,'(참고)타워 스텟 가치'!$B$12:$L$16,AG$2,0)*$E110)</f>
        <v>147.00000000000003</v>
      </c>
      <c r="AH110">
        <f>VLOOKUP($F110,'(참고)타워 스텟 가치'!$B$12:$L$16,AH$2,0)+(VLOOKUP($F110,'(참고)타워 스텟 가치'!$B$12:$L$16,AH$2,0)*$E110)</f>
        <v>4.9000000000000012</v>
      </c>
      <c r="AI110">
        <f>VLOOKUP($F110,'(참고)타워 스텟 가치'!$B$12:$L$16,AI$2,0)+(VLOOKUP($F110,'(참고)타워 스텟 가치'!$B$12:$L$16,AI$2,0)*$E110)</f>
        <v>2.9400000000000004</v>
      </c>
      <c r="AJ110">
        <f>VLOOKUP($F110,'(참고)타워 스텟 가치'!$B$12:$L$16,AJ$2,0)+(VLOOKUP($F110,'(참고)타워 스텟 가치'!$B$12:$L$16,AJ$2,0)*$E110)</f>
        <v>0</v>
      </c>
      <c r="AK110">
        <f>VLOOKUP($F110,'(참고)타워 스텟 가치'!$B$12:$L$16,AK$2,0)+(VLOOKUP($F110,'(참고)타워 스텟 가치'!$B$12:$L$16,AK$2,0)*$E110)</f>
        <v>0</v>
      </c>
      <c r="AL110">
        <f>VLOOKUP($F110,'(참고)타워 스텟 가치'!$B$12:$L$16,AL$2,0)+(VLOOKUP($F110,'(참고)타워 스텟 가치'!$B$12:$L$16,AL$2,0)*$E110)</f>
        <v>13.720000000000002</v>
      </c>
      <c r="AM110">
        <f>SUM('스테이지별 몬스터 스텟'!AD110*'(참고)타워 스텟 가치'!$Q$17,'스테이지별 몬스터 스텟'!AE110*'(참고)타워 스텟 가치'!$R$17,'스테이지별 몬스터 스텟'!AF110*'(참고)타워 스텟 가치'!$S$17,'스테이지별 몬스터 스텟'!AG110*'(참고)타워 스텟 가치'!$T$17,'스테이지별 몬스터 스텟'!AH110*'(참고)타워 스텟 가치'!$U$17,'스테이지별 몬스터 스텟'!AI110*'(참고)타워 스텟 가치'!$V$17,'스테이지별 몬스터 스텟'!AJ110*'(참고)타워 스텟 가치'!$W$17,'스테이지별 몬스터 스텟'!AK110*'(참고)타워 스텟 가치'!$X$17,'스테이지별 몬스터 스텟'!AL110*'(참고)타워 스텟 가치'!$Y$17)</f>
        <v>73927.280000000042</v>
      </c>
      <c r="AN110">
        <v>3</v>
      </c>
    </row>
    <row r="111" spans="3:40" x14ac:dyDescent="0.3">
      <c r="C111">
        <v>2</v>
      </c>
      <c r="D111">
        <f t="shared" si="5"/>
        <v>22</v>
      </c>
      <c r="E111" s="52">
        <f>VLOOKUP(D111,'스테이지별 난이도 설정'!B:C,2,0)</f>
        <v>8.8000000000000025</v>
      </c>
      <c r="F111" t="str">
        <f t="shared" si="6"/>
        <v>레어</v>
      </c>
      <c r="G111">
        <f t="shared" si="4"/>
        <v>6</v>
      </c>
      <c r="H111">
        <f>VLOOKUP($F111,'(참고)타워 스텟 가치'!$B$2:$L$6,H$2,0)+(VLOOKUP($F111,'(참고)타워 스텟 가치'!$B$2:$L$6,H$2,0)*$E111)</f>
        <v>110.25000000000003</v>
      </c>
      <c r="I111">
        <f>VLOOKUP($F111,'(참고)타워 스텟 가치'!$B$2:$L$6,I$2,0)+(VLOOKUP($F111,'(참고)타워 스텟 가치'!$B$2:$L$6,I$2,0)*$E111)</f>
        <v>22.050000000000004</v>
      </c>
      <c r="J111">
        <f>VLOOKUP($F111,'(참고)타워 스텟 가치'!$B$2:$L$6,J$2,0)+(VLOOKUP($F111,'(참고)타워 스텟 가치'!$B$2:$L$6,J$2,0)*$E111)</f>
        <v>49000.000000000015</v>
      </c>
      <c r="K111">
        <f>VLOOKUP($F111,'(참고)타워 스텟 가치'!$B$2:$L$6,K$2,0)+(VLOOKUP($F111,'(참고)타워 스텟 가치'!$B$2:$L$6,K$2,0)*$E111)</f>
        <v>441.00000000000011</v>
      </c>
      <c r="L111">
        <f>VLOOKUP($F111,'(참고)타워 스텟 가치'!$B$2:$L$6,L$2,0)+(VLOOKUP($F111,'(참고)타워 스텟 가치'!$B$2:$L$6,L$2,0)*$E111)</f>
        <v>7.3500000000000014</v>
      </c>
      <c r="M111">
        <f>VLOOKUP($F111,'(참고)타워 스텟 가치'!$B$2:$L$6,M$2,0)+(VLOOKUP($F111,'(참고)타워 스텟 가치'!$B$2:$L$6,M$2,0)*$E111)</f>
        <v>2.9400000000000004</v>
      </c>
      <c r="N111">
        <f>VLOOKUP($F111,'(참고)타워 스텟 가치'!$B$2:$L$6,N$2,0)+(VLOOKUP($F111,'(참고)타워 스텟 가치'!$B$2:$L$6,N$2,0)*$E111)</f>
        <v>0</v>
      </c>
      <c r="O111">
        <f>VLOOKUP($F111,'(참고)타워 스텟 가치'!$B$2:$L$6,O$2,0)+(VLOOKUP($F111,'(참고)타워 스텟 가치'!$B$2:$L$6,O$2,0)*$E111)</f>
        <v>0</v>
      </c>
      <c r="P111">
        <f>VLOOKUP($F111,'(참고)타워 스텟 가치'!$B$2:$L$6,P$2,0)+(VLOOKUP($F111,'(참고)타워 스텟 가치'!$B$2:$L$6,P$2,0)*$E111)</f>
        <v>6.8600000000000012</v>
      </c>
      <c r="Q111">
        <f>SUM('스테이지별 몬스터 스텟'!H111*'(참고)타워 스텟 가치'!$Q$17,'스테이지별 몬스터 스텟'!I111*'(참고)타워 스텟 가치'!$R$17,'스테이지별 몬스터 스텟'!J111*'(참고)타워 스텟 가치'!$S$17,'스테이지별 몬스터 스텟'!K111*'(참고)타워 스텟 가치'!$T$17,'스테이지별 몬스터 스텟'!L111*'(참고)타워 스텟 가치'!$U$17,'스테이지별 몬스터 스텟'!M111*'(참고)타워 스텟 가치'!$V$17,'스테이지별 몬스터 스텟'!N111*'(참고)타워 스텟 가치'!$W$17,'스테이지별 몬스터 스텟'!O111*'(참고)타워 스텟 가치'!$X$17,'스테이지별 몬스터 스텟'!P111*'(참고)타워 스텟 가치'!$Y$17)</f>
        <v>74666.935000000027</v>
      </c>
      <c r="R111">
        <v>1</v>
      </c>
      <c r="S111">
        <f>VLOOKUP($F111,'(참고)타워 스텟 가치'!$B$7:$L$11,S$2,0)+(VLOOKUP($F111,'(참고)타워 스텟 가치'!$B$7:$L$11,S$2,0)*$E111)</f>
        <v>36.750000000000007</v>
      </c>
      <c r="T111">
        <f>VLOOKUP($F111,'(참고)타워 스텟 가치'!$B$7:$L$11,T$2,0)+(VLOOKUP($F111,'(참고)타워 스텟 가치'!$B$7:$L$11,T$2,0)*$E111)</f>
        <v>66.15000000000002</v>
      </c>
      <c r="U111">
        <f>VLOOKUP($F111,'(참고)타워 스텟 가치'!$B$7:$L$11,U$2,0)+(VLOOKUP($F111,'(참고)타워 스텟 가치'!$B$7:$L$11,U$2,0)*$E111)</f>
        <v>49000.000000000015</v>
      </c>
      <c r="V111">
        <f>VLOOKUP($F111,'(참고)타워 스텟 가치'!$B$7:$L$11,V$2,0)+(VLOOKUP($F111,'(참고)타워 스텟 가치'!$B$7:$L$11,V$2,0)*$E111)</f>
        <v>441.00000000000011</v>
      </c>
      <c r="W111">
        <f>VLOOKUP($F111,'(참고)타워 스텟 가치'!$B$7:$L$11,W$2,0)+(VLOOKUP($F111,'(참고)타워 스텟 가치'!$B$7:$L$11,W$2,0)*$E111)</f>
        <v>7.3500000000000014</v>
      </c>
      <c r="X111">
        <f>VLOOKUP($F111,'(참고)타워 스텟 가치'!$B$7:$L$11,X$2,0)+(VLOOKUP($F111,'(참고)타워 스텟 가치'!$B$7:$L$11,X$2,0)*$E111)</f>
        <v>2.9400000000000004</v>
      </c>
      <c r="Y111">
        <f>VLOOKUP($F111,'(참고)타워 스텟 가치'!$B$7:$L$11,Y$2,0)+(VLOOKUP($F111,'(참고)타워 스텟 가치'!$B$7:$L$11,Y$2,0)*$E111)</f>
        <v>0</v>
      </c>
      <c r="Z111">
        <f>VLOOKUP($F111,'(참고)타워 스텟 가치'!$B$7:$L$11,Z$2,0)+(VLOOKUP($F111,'(참고)타워 스텟 가치'!$B$7:$L$11,Z$2,0)*$E111)</f>
        <v>0</v>
      </c>
      <c r="AA111">
        <f>VLOOKUP($F111,'(참고)타워 스텟 가치'!$B$7:$L$11,AA$2,0)+(VLOOKUP($F111,'(참고)타워 스텟 가치'!$B$7:$L$11,AA$2,0)*$E111)</f>
        <v>6.8600000000000012</v>
      </c>
      <c r="AB111">
        <f>SUM('스테이지별 몬스터 스텟'!S111*'(참고)타워 스텟 가치'!$Q$17,'스테이지별 몬스터 스텟'!T111*'(참고)타워 스텟 가치'!$R$17,'스테이지별 몬스터 스텟'!U111*'(참고)타워 스텟 가치'!$S$17,'스테이지별 몬스터 스텟'!V111*'(참고)타워 스텟 가치'!$T$17,'스테이지별 몬스터 스텟'!W111*'(참고)타워 스텟 가치'!$U$17,'스테이지별 몬스터 스텟'!X111*'(참고)타워 스텟 가치'!$V$17,'스테이지별 몬스터 스텟'!Y111*'(참고)타워 스텟 가치'!$W$17,'스테이지별 몬스터 스텟'!Z111*'(참고)타워 스텟 가치'!$X$17,'스테이지별 몬스터 스텟'!AA111*'(참고)타워 스텟 가치'!$Y$17)</f>
        <v>74586.085000000036</v>
      </c>
      <c r="AC111">
        <v>2</v>
      </c>
      <c r="AD111">
        <f>VLOOKUP($F111,'(참고)타워 스텟 가치'!$B$12:$L$16,AD$2,0)+(VLOOKUP($F111,'(참고)타워 스텟 가치'!$B$12:$L$16,AD$2,0)*$E111)</f>
        <v>36.750000000000007</v>
      </c>
      <c r="AE111">
        <f>VLOOKUP($F111,'(참고)타워 스텟 가치'!$B$12:$L$16,AE$2,0)+(VLOOKUP($F111,'(참고)타워 스텟 가치'!$B$12:$L$16,AE$2,0)*$E111)</f>
        <v>44.100000000000009</v>
      </c>
      <c r="AF111">
        <f>VLOOKUP($F111,'(참고)타워 스텟 가치'!$B$12:$L$16,AF$2,0)+(VLOOKUP($F111,'(참고)타워 스텟 가치'!$B$12:$L$16,AF$2,0)*$E111)</f>
        <v>49000.000000000015</v>
      </c>
      <c r="AG111">
        <f>VLOOKUP($F111,'(참고)타워 스텟 가치'!$B$12:$L$16,AG$2,0)+(VLOOKUP($F111,'(참고)타워 스텟 가치'!$B$12:$L$16,AG$2,0)*$E111)</f>
        <v>220.50000000000006</v>
      </c>
      <c r="AH111">
        <f>VLOOKUP($F111,'(참고)타워 스텟 가치'!$B$12:$L$16,AH$2,0)+(VLOOKUP($F111,'(참고)타워 스텟 가치'!$B$12:$L$16,AH$2,0)*$E111)</f>
        <v>7.3500000000000014</v>
      </c>
      <c r="AI111">
        <f>VLOOKUP($F111,'(참고)타워 스텟 가치'!$B$12:$L$16,AI$2,0)+(VLOOKUP($F111,'(참고)타워 스텟 가치'!$B$12:$L$16,AI$2,0)*$E111)</f>
        <v>2.9400000000000004</v>
      </c>
      <c r="AJ111">
        <f>VLOOKUP($F111,'(참고)타워 스텟 가치'!$B$12:$L$16,AJ$2,0)+(VLOOKUP($F111,'(참고)타워 스텟 가치'!$B$12:$L$16,AJ$2,0)*$E111)</f>
        <v>0</v>
      </c>
      <c r="AK111">
        <f>VLOOKUP($F111,'(참고)타워 스텟 가치'!$B$12:$L$16,AK$2,0)+(VLOOKUP($F111,'(참고)타워 스텟 가치'!$B$12:$L$16,AK$2,0)*$E111)</f>
        <v>0</v>
      </c>
      <c r="AL111">
        <f>VLOOKUP($F111,'(참고)타워 스텟 가치'!$B$12:$L$16,AL$2,0)+(VLOOKUP($F111,'(참고)타워 스텟 가치'!$B$12:$L$16,AL$2,0)*$E111)</f>
        <v>13.720000000000002</v>
      </c>
      <c r="AM111">
        <f>SUM('스테이지별 몬스터 스텟'!AD111*'(참고)타워 스텟 가치'!$Q$17,'스테이지별 몬스터 스텟'!AE111*'(참고)타워 스텟 가치'!$R$17,'스테이지별 몬스터 스텟'!AF111*'(참고)타워 스텟 가치'!$S$17,'스테이지별 몬스터 스텟'!AG111*'(참고)타워 스텟 가치'!$T$17,'스테이지별 몬스터 스텟'!AH111*'(참고)타워 스텟 가치'!$U$17,'스테이지별 몬스터 스텟'!AI111*'(참고)타워 스텟 가치'!$V$17,'스테이지별 몬스터 스텟'!AJ111*'(참고)타워 스텟 가치'!$W$17,'스테이지별 몬스터 스텟'!AK111*'(참고)타워 스텟 가치'!$X$17,'스테이지별 몬스터 스텟'!AL111*'(참고)타워 스텟 가치'!$Y$17)</f>
        <v>74125.730000000025</v>
      </c>
      <c r="AN111">
        <v>3</v>
      </c>
    </row>
    <row r="112" spans="3:40" x14ac:dyDescent="0.3">
      <c r="C112">
        <v>3</v>
      </c>
      <c r="D112">
        <f t="shared" si="5"/>
        <v>22</v>
      </c>
      <c r="E112" s="52">
        <f>VLOOKUP(D112,'스테이지별 난이도 설정'!B:C,2,0)</f>
        <v>8.8000000000000025</v>
      </c>
      <c r="F112" t="str">
        <f t="shared" si="6"/>
        <v>에픽</v>
      </c>
      <c r="G112">
        <f t="shared" si="4"/>
        <v>6</v>
      </c>
      <c r="H112">
        <f>VLOOKUP($F112,'(참고)타워 스텟 가치'!$B$2:$L$6,H$2,0)+(VLOOKUP($F112,'(참고)타워 스텟 가치'!$B$2:$L$6,H$2,0)*$E112)</f>
        <v>165.37500000000003</v>
      </c>
      <c r="I112">
        <f>VLOOKUP($F112,'(참고)타워 스텟 가치'!$B$2:$L$6,I$2,0)+(VLOOKUP($F112,'(참고)타워 스텟 가치'!$B$2:$L$6,I$2,0)*$E112)</f>
        <v>33.07500000000001</v>
      </c>
      <c r="J112">
        <f>VLOOKUP($F112,'(참고)타워 스텟 가치'!$B$2:$L$6,J$2,0)+(VLOOKUP($F112,'(참고)타워 스텟 가치'!$B$2:$L$6,J$2,0)*$E112)</f>
        <v>49000.000000000015</v>
      </c>
      <c r="K112">
        <f>VLOOKUP($F112,'(참고)타워 스텟 가치'!$B$2:$L$6,K$2,0)+(VLOOKUP($F112,'(참고)타워 스텟 가치'!$B$2:$L$6,K$2,0)*$E112)</f>
        <v>661.50000000000011</v>
      </c>
      <c r="L112">
        <f>VLOOKUP($F112,'(참고)타워 스텟 가치'!$B$2:$L$6,L$2,0)+(VLOOKUP($F112,'(참고)타워 스텟 가치'!$B$2:$L$6,L$2,0)*$E112)</f>
        <v>11.025000000000002</v>
      </c>
      <c r="M112">
        <f>VLOOKUP($F112,'(참고)타워 스텟 가치'!$B$2:$L$6,M$2,0)+(VLOOKUP($F112,'(참고)타워 스텟 가치'!$B$2:$L$6,M$2,0)*$E112)</f>
        <v>2.9400000000000004</v>
      </c>
      <c r="N112">
        <f>VLOOKUP($F112,'(참고)타워 스텟 가치'!$B$2:$L$6,N$2,0)+(VLOOKUP($F112,'(참고)타워 스텟 가치'!$B$2:$L$6,N$2,0)*$E112)</f>
        <v>0</v>
      </c>
      <c r="O112">
        <f>VLOOKUP($F112,'(참고)타워 스텟 가치'!$B$2:$L$6,O$2,0)+(VLOOKUP($F112,'(참고)타워 스텟 가치'!$B$2:$L$6,O$2,0)*$E112)</f>
        <v>0</v>
      </c>
      <c r="P112">
        <f>VLOOKUP($F112,'(참고)타워 스텟 가치'!$B$2:$L$6,P$2,0)+(VLOOKUP($F112,'(참고)타워 스텟 가치'!$B$2:$L$6,P$2,0)*$E112)</f>
        <v>6.8600000000000012</v>
      </c>
      <c r="Q112">
        <f>SUM('스테이지별 몬스터 스텟'!H112*'(참고)타워 스텟 가치'!$Q$17,'스테이지별 몬스터 스텟'!I112*'(참고)타워 스텟 가치'!$R$17,'스테이지별 몬스터 스텟'!J112*'(참고)타워 스텟 가치'!$S$17,'스테이지별 몬스터 스텟'!K112*'(참고)타워 스텟 가치'!$T$17,'스테이지별 몬스터 스텟'!L112*'(참고)타워 스텟 가치'!$U$17,'스테이지별 몬스터 스텟'!M112*'(참고)타워 스텟 가치'!$V$17,'스테이지별 몬스터 스텟'!N112*'(참고)타워 스텟 가치'!$W$17,'스테이지별 몬스터 스텟'!O112*'(참고)타워 스텟 가치'!$X$17,'스테이지별 몬스터 스텟'!P112*'(참고)타워 스텟 가치'!$Y$17)</f>
        <v>75242.072500000038</v>
      </c>
      <c r="R112">
        <v>1</v>
      </c>
      <c r="S112">
        <f>VLOOKUP($F112,'(참고)타워 스텟 가치'!$B$7:$L$11,S$2,0)+(VLOOKUP($F112,'(참고)타워 스텟 가치'!$B$7:$L$11,S$2,0)*$E112)</f>
        <v>55.125000000000014</v>
      </c>
      <c r="T112">
        <f>VLOOKUP($F112,'(참고)타워 스텟 가치'!$B$7:$L$11,T$2,0)+(VLOOKUP($F112,'(참고)타워 스텟 가치'!$B$7:$L$11,T$2,0)*$E112)</f>
        <v>99.225000000000023</v>
      </c>
      <c r="U112">
        <f>VLOOKUP($F112,'(참고)타워 스텟 가치'!$B$7:$L$11,U$2,0)+(VLOOKUP($F112,'(참고)타워 스텟 가치'!$B$7:$L$11,U$2,0)*$E112)</f>
        <v>49000.000000000015</v>
      </c>
      <c r="V112">
        <f>VLOOKUP($F112,'(참고)타워 스텟 가치'!$B$7:$L$11,V$2,0)+(VLOOKUP($F112,'(참고)타워 스텟 가치'!$B$7:$L$11,V$2,0)*$E112)</f>
        <v>661.50000000000011</v>
      </c>
      <c r="W112">
        <f>VLOOKUP($F112,'(참고)타워 스텟 가치'!$B$7:$L$11,W$2,0)+(VLOOKUP($F112,'(참고)타워 스텟 가치'!$B$7:$L$11,W$2,0)*$E112)</f>
        <v>11.025000000000002</v>
      </c>
      <c r="X112">
        <f>VLOOKUP($F112,'(참고)타워 스텟 가치'!$B$7:$L$11,X$2,0)+(VLOOKUP($F112,'(참고)타워 스텟 가치'!$B$7:$L$11,X$2,0)*$E112)</f>
        <v>2.9400000000000004</v>
      </c>
      <c r="Y112">
        <f>VLOOKUP($F112,'(참고)타워 스텟 가치'!$B$7:$L$11,Y$2,0)+(VLOOKUP($F112,'(참고)타워 스텟 가치'!$B$7:$L$11,Y$2,0)*$E112)</f>
        <v>0</v>
      </c>
      <c r="Z112">
        <f>VLOOKUP($F112,'(참고)타워 스텟 가치'!$B$7:$L$11,Z$2,0)+(VLOOKUP($F112,'(참고)타워 스텟 가치'!$B$7:$L$11,Z$2,0)*$E112)</f>
        <v>0</v>
      </c>
      <c r="AA112">
        <f>VLOOKUP($F112,'(참고)타워 스텟 가치'!$B$7:$L$11,AA$2,0)+(VLOOKUP($F112,'(참고)타워 스텟 가치'!$B$7:$L$11,AA$2,0)*$E112)</f>
        <v>6.8600000000000012</v>
      </c>
      <c r="AB112">
        <f>SUM('스테이지별 몬스터 스텟'!S112*'(참고)타워 스텟 가치'!$Q$17,'스테이지별 몬스터 스텟'!T112*'(참고)타워 스텟 가치'!$R$17,'스테이지별 몬스터 스텟'!U112*'(참고)타워 스텟 가치'!$S$17,'스테이지별 몬스터 스텟'!V112*'(참고)타워 스텟 가치'!$T$17,'스테이지별 몬스터 스텟'!W112*'(참고)타워 스텟 가치'!$U$17,'스테이지별 몬스터 스텟'!X112*'(참고)타워 스텟 가치'!$V$17,'스테이지별 몬스터 스텟'!Y112*'(참고)타워 스텟 가치'!$W$17,'스테이지별 몬스터 스텟'!Z112*'(참고)타워 스텟 가치'!$X$17,'스테이지별 몬스터 스텟'!AA112*'(참고)타워 스텟 가치'!$Y$17)</f>
        <v>75120.79750000003</v>
      </c>
      <c r="AC112">
        <v>2</v>
      </c>
      <c r="AD112">
        <f>VLOOKUP($F112,'(참고)타워 스텟 가치'!$B$12:$L$16,AD$2,0)+(VLOOKUP($F112,'(참고)타워 스텟 가치'!$B$12:$L$16,AD$2,0)*$E112)</f>
        <v>55.125000000000014</v>
      </c>
      <c r="AE112">
        <f>VLOOKUP($F112,'(참고)타워 스텟 가치'!$B$12:$L$16,AE$2,0)+(VLOOKUP($F112,'(참고)타워 스텟 가치'!$B$12:$L$16,AE$2,0)*$E112)</f>
        <v>66.15000000000002</v>
      </c>
      <c r="AF112">
        <f>VLOOKUP($F112,'(참고)타워 스텟 가치'!$B$12:$L$16,AF$2,0)+(VLOOKUP($F112,'(참고)타워 스텟 가치'!$B$12:$L$16,AF$2,0)*$E112)</f>
        <v>49000.000000000015</v>
      </c>
      <c r="AG112">
        <f>VLOOKUP($F112,'(참고)타워 스텟 가치'!$B$12:$L$16,AG$2,0)+(VLOOKUP($F112,'(참고)타워 스텟 가치'!$B$12:$L$16,AG$2,0)*$E112)</f>
        <v>330.75000000000006</v>
      </c>
      <c r="AH112">
        <f>VLOOKUP($F112,'(참고)타워 스텟 가치'!$B$12:$L$16,AH$2,0)+(VLOOKUP($F112,'(참고)타워 스텟 가치'!$B$12:$L$16,AH$2,0)*$E112)</f>
        <v>11.025000000000002</v>
      </c>
      <c r="AI112">
        <f>VLOOKUP($F112,'(참고)타워 스텟 가치'!$B$12:$L$16,AI$2,0)+(VLOOKUP($F112,'(참고)타워 스텟 가치'!$B$12:$L$16,AI$2,0)*$E112)</f>
        <v>2.9400000000000004</v>
      </c>
      <c r="AJ112">
        <f>VLOOKUP($F112,'(참고)타워 스텟 가치'!$B$12:$L$16,AJ$2,0)+(VLOOKUP($F112,'(참고)타워 스텟 가치'!$B$12:$L$16,AJ$2,0)*$E112)</f>
        <v>0</v>
      </c>
      <c r="AK112">
        <f>VLOOKUP($F112,'(참고)타워 스텟 가치'!$B$12:$L$16,AK$2,0)+(VLOOKUP($F112,'(참고)타워 스텟 가치'!$B$12:$L$16,AK$2,0)*$E112)</f>
        <v>0</v>
      </c>
      <c r="AL112">
        <f>VLOOKUP($F112,'(참고)타워 스텟 가치'!$B$12:$L$16,AL$2,0)+(VLOOKUP($F112,'(참고)타워 스텟 가치'!$B$12:$L$16,AL$2,0)*$E112)</f>
        <v>13.720000000000002</v>
      </c>
      <c r="AM112">
        <f>SUM('스테이지별 몬스터 스텟'!AD112*'(참고)타워 스텟 가치'!$Q$17,'스테이지별 몬스터 스텟'!AE112*'(참고)타워 스텟 가치'!$R$17,'스테이지별 몬스터 스텟'!AF112*'(참고)타워 스텟 가치'!$S$17,'스테이지별 몬스터 스텟'!AG112*'(참고)타워 스텟 가치'!$T$17,'스테이지별 몬스터 스텟'!AH112*'(참고)타워 스텟 가치'!$U$17,'스테이지별 몬스터 스텟'!AI112*'(참고)타워 스텟 가치'!$V$17,'스테이지별 몬스터 스텟'!AJ112*'(참고)타워 스텟 가치'!$W$17,'스테이지별 몬스터 스텟'!AK112*'(참고)타워 스텟 가치'!$X$17,'스테이지별 몬스터 스텟'!AL112*'(참고)타워 스텟 가치'!$Y$17)</f>
        <v>74423.405000000042</v>
      </c>
      <c r="AN112">
        <v>3</v>
      </c>
    </row>
    <row r="113" spans="3:40" x14ac:dyDescent="0.3">
      <c r="C113">
        <v>4</v>
      </c>
      <c r="D113">
        <f t="shared" si="5"/>
        <v>22</v>
      </c>
      <c r="E113" s="52">
        <f>VLOOKUP(D113,'스테이지별 난이도 설정'!B:C,2,0)</f>
        <v>8.8000000000000025</v>
      </c>
      <c r="F113" t="str">
        <f t="shared" si="6"/>
        <v>유니크</v>
      </c>
      <c r="G113">
        <f t="shared" si="4"/>
        <v>6</v>
      </c>
      <c r="H113">
        <f>VLOOKUP($F113,'(참고)타워 스텟 가치'!$B$2:$L$6,H$2,0)+(VLOOKUP($F113,'(참고)타워 스텟 가치'!$B$2:$L$6,H$2,0)*$E113)</f>
        <v>248.06250000000006</v>
      </c>
      <c r="I113">
        <f>VLOOKUP($F113,'(참고)타워 스텟 가치'!$B$2:$L$6,I$2,0)+(VLOOKUP($F113,'(참고)타워 스텟 가치'!$B$2:$L$6,I$2,0)*$E113)</f>
        <v>49.612500000000011</v>
      </c>
      <c r="J113">
        <f>VLOOKUP($F113,'(참고)타워 스텟 가치'!$B$2:$L$6,J$2,0)+(VLOOKUP($F113,'(참고)타워 스텟 가치'!$B$2:$L$6,J$2,0)*$E113)</f>
        <v>49000.000000000015</v>
      </c>
      <c r="K113">
        <f>VLOOKUP($F113,'(참고)타워 스텟 가치'!$B$2:$L$6,K$2,0)+(VLOOKUP($F113,'(참고)타워 스텟 가치'!$B$2:$L$6,K$2,0)*$E113)</f>
        <v>992.25000000000023</v>
      </c>
      <c r="L113">
        <f>VLOOKUP($F113,'(참고)타워 스텟 가치'!$B$2:$L$6,L$2,0)+(VLOOKUP($F113,'(참고)타워 스텟 가치'!$B$2:$L$6,L$2,0)*$E113)</f>
        <v>16.537500000000005</v>
      </c>
      <c r="M113">
        <f>VLOOKUP($F113,'(참고)타워 스텟 가치'!$B$2:$L$6,M$2,0)+(VLOOKUP($F113,'(참고)타워 스텟 가치'!$B$2:$L$6,M$2,0)*$E113)</f>
        <v>2.9400000000000004</v>
      </c>
      <c r="N113">
        <f>VLOOKUP($F113,'(참고)타워 스텟 가치'!$B$2:$L$6,N$2,0)+(VLOOKUP($F113,'(참고)타워 스텟 가치'!$B$2:$L$6,N$2,0)*$E113)</f>
        <v>0</v>
      </c>
      <c r="O113">
        <f>VLOOKUP($F113,'(참고)타워 스텟 가치'!$B$2:$L$6,O$2,0)+(VLOOKUP($F113,'(참고)타워 스텟 가치'!$B$2:$L$6,O$2,0)*$E113)</f>
        <v>0</v>
      </c>
      <c r="P113">
        <f>VLOOKUP($F113,'(참고)타워 스텟 가치'!$B$2:$L$6,P$2,0)+(VLOOKUP($F113,'(참고)타워 스텟 가치'!$B$2:$L$6,P$2,0)*$E113)</f>
        <v>9.8000000000000025</v>
      </c>
      <c r="Q113">
        <f>SUM('스테이지별 몬스터 스텟'!H113*'(참고)타워 스텟 가치'!$Q$17,'스테이지별 몬스터 스텟'!I113*'(참고)타워 스텟 가치'!$R$17,'스테이지별 몬스터 스텟'!J113*'(참고)타워 스텟 가치'!$S$17,'스테이지별 몬스터 스텟'!K113*'(참고)타워 스텟 가치'!$T$17,'스테이지별 몬스터 스텟'!L113*'(참고)타워 스텟 가치'!$U$17,'스테이지별 몬스터 스텟'!M113*'(참고)타워 스텟 가치'!$V$17,'스테이지별 몬스터 스텟'!N113*'(참고)타워 스텟 가치'!$W$17,'스테이지별 몬스터 스텟'!O113*'(참고)타워 스텟 가치'!$X$17,'스테이지별 몬스터 스텟'!P113*'(참고)타워 스텟 가치'!$Y$17)</f>
        <v>76110.658750000031</v>
      </c>
      <c r="R113">
        <v>1</v>
      </c>
      <c r="S113">
        <f>VLOOKUP($F113,'(참고)타워 스텟 가치'!$B$7:$L$11,S$2,0)+(VLOOKUP($F113,'(참고)타워 스텟 가치'!$B$7:$L$11,S$2,0)*$E113)</f>
        <v>82.687500000000014</v>
      </c>
      <c r="T113">
        <f>VLOOKUP($F113,'(참고)타워 스텟 가치'!$B$7:$L$11,T$2,0)+(VLOOKUP($F113,'(참고)타워 스텟 가치'!$B$7:$L$11,T$2,0)*$E113)</f>
        <v>148.83750000000003</v>
      </c>
      <c r="U113">
        <f>VLOOKUP($F113,'(참고)타워 스텟 가치'!$B$7:$L$11,U$2,0)+(VLOOKUP($F113,'(참고)타워 스텟 가치'!$B$7:$L$11,U$2,0)*$E113)</f>
        <v>49000.000000000015</v>
      </c>
      <c r="V113">
        <f>VLOOKUP($F113,'(참고)타워 스텟 가치'!$B$7:$L$11,V$2,0)+(VLOOKUP($F113,'(참고)타워 스텟 가치'!$B$7:$L$11,V$2,0)*$E113)</f>
        <v>992.25000000000023</v>
      </c>
      <c r="W113">
        <f>VLOOKUP($F113,'(참고)타워 스텟 가치'!$B$7:$L$11,W$2,0)+(VLOOKUP($F113,'(참고)타워 스텟 가치'!$B$7:$L$11,W$2,0)*$E113)</f>
        <v>16.537500000000005</v>
      </c>
      <c r="X113">
        <f>VLOOKUP($F113,'(참고)타워 스텟 가치'!$B$7:$L$11,X$2,0)+(VLOOKUP($F113,'(참고)타워 스텟 가치'!$B$7:$L$11,X$2,0)*$E113)</f>
        <v>2.9400000000000004</v>
      </c>
      <c r="Y113">
        <f>VLOOKUP($F113,'(참고)타워 스텟 가치'!$B$7:$L$11,Y$2,0)+(VLOOKUP($F113,'(참고)타워 스텟 가치'!$B$7:$L$11,Y$2,0)*$E113)</f>
        <v>0</v>
      </c>
      <c r="Z113">
        <f>VLOOKUP($F113,'(참고)타워 스텟 가치'!$B$7:$L$11,Z$2,0)+(VLOOKUP($F113,'(참고)타워 스텟 가치'!$B$7:$L$11,Z$2,0)*$E113)</f>
        <v>0</v>
      </c>
      <c r="AA113">
        <f>VLOOKUP($F113,'(참고)타워 스텟 가치'!$B$7:$L$11,AA$2,0)+(VLOOKUP($F113,'(참고)타워 스텟 가치'!$B$7:$L$11,AA$2,0)*$E113)</f>
        <v>9.8000000000000025</v>
      </c>
      <c r="AB113">
        <f>SUM('스테이지별 몬스터 스텟'!S113*'(참고)타워 스텟 가치'!$Q$17,'스테이지별 몬스터 스텟'!T113*'(참고)타워 스텟 가치'!$R$17,'스테이지별 몬스터 스텟'!U113*'(참고)타워 스텟 가치'!$S$17,'스테이지별 몬스터 스텟'!V113*'(참고)타워 스텟 가치'!$T$17,'스테이지별 몬스터 스텟'!W113*'(참고)타워 스텟 가치'!$U$17,'스테이지별 몬스터 스텟'!X113*'(참고)타워 스텟 가치'!$V$17,'스테이지별 몬스터 스텟'!Y113*'(참고)타워 스텟 가치'!$W$17,'스테이지별 몬스터 스텟'!Z113*'(참고)타워 스텟 가치'!$X$17,'스테이지별 몬스터 스텟'!AA113*'(참고)타워 스텟 가치'!$Y$17)</f>
        <v>75928.74625000004</v>
      </c>
      <c r="AC113">
        <v>2</v>
      </c>
      <c r="AD113">
        <f>VLOOKUP($F113,'(참고)타워 스텟 가치'!$B$12:$L$16,AD$2,0)+(VLOOKUP($F113,'(참고)타워 스텟 가치'!$B$12:$L$16,AD$2,0)*$E113)</f>
        <v>82.687500000000014</v>
      </c>
      <c r="AE113">
        <f>VLOOKUP($F113,'(참고)타워 스텟 가치'!$B$12:$L$16,AE$2,0)+(VLOOKUP($F113,'(참고)타워 스텟 가치'!$B$12:$L$16,AE$2,0)*$E113)</f>
        <v>99.225000000000023</v>
      </c>
      <c r="AF113">
        <f>VLOOKUP($F113,'(참고)타워 스텟 가치'!$B$12:$L$16,AF$2,0)+(VLOOKUP($F113,'(참고)타워 스텟 가치'!$B$12:$L$16,AF$2,0)*$E113)</f>
        <v>49000.000000000015</v>
      </c>
      <c r="AG113">
        <f>VLOOKUP($F113,'(참고)타워 스텟 가치'!$B$12:$L$16,AG$2,0)+(VLOOKUP($F113,'(참고)타워 스텟 가치'!$B$12:$L$16,AG$2,0)*$E113)</f>
        <v>496.12500000000011</v>
      </c>
      <c r="AH113">
        <f>VLOOKUP($F113,'(참고)타워 스텟 가치'!$B$12:$L$16,AH$2,0)+(VLOOKUP($F113,'(참고)타워 스텟 가치'!$B$12:$L$16,AH$2,0)*$E113)</f>
        <v>16.537500000000005</v>
      </c>
      <c r="AI113">
        <f>VLOOKUP($F113,'(참고)타워 스텟 가치'!$B$12:$L$16,AI$2,0)+(VLOOKUP($F113,'(참고)타워 스텟 가치'!$B$12:$L$16,AI$2,0)*$E113)</f>
        <v>2.9400000000000004</v>
      </c>
      <c r="AJ113">
        <f>VLOOKUP($F113,'(참고)타워 스텟 가치'!$B$12:$L$16,AJ$2,0)+(VLOOKUP($F113,'(참고)타워 스텟 가치'!$B$12:$L$16,AJ$2,0)*$E113)</f>
        <v>0</v>
      </c>
      <c r="AK113">
        <f>VLOOKUP($F113,'(참고)타워 스텟 가치'!$B$12:$L$16,AK$2,0)+(VLOOKUP($F113,'(참고)타워 스텟 가치'!$B$12:$L$16,AK$2,0)*$E113)</f>
        <v>0</v>
      </c>
      <c r="AL113">
        <f>VLOOKUP($F113,'(참고)타워 스텟 가치'!$B$12:$L$16,AL$2,0)+(VLOOKUP($F113,'(참고)타워 스텟 가치'!$B$12:$L$16,AL$2,0)*$E113)</f>
        <v>19.600000000000005</v>
      </c>
      <c r="AM113">
        <f>SUM('스테이지별 몬스터 스텟'!AD113*'(참고)타워 스텟 가치'!$Q$17,'스테이지별 몬스터 스텟'!AE113*'(참고)타워 스텟 가치'!$R$17,'스테이지별 몬스터 스텟'!AF113*'(참고)타워 스텟 가치'!$S$17,'스테이지별 몬스터 스텟'!AG113*'(참고)타워 스텟 가치'!$T$17,'스테이지별 몬스터 스텟'!AH113*'(참고)타워 스텟 가치'!$U$17,'스테이지별 몬스터 스텟'!AI113*'(참고)타워 스텟 가치'!$V$17,'스테이지별 몬스터 스텟'!AJ113*'(참고)타워 스텟 가치'!$W$17,'스테이지별 몬스터 스텟'!AK113*'(참고)타워 스텟 가치'!$X$17,'스테이지별 몬스터 스텟'!AL113*'(참고)타워 스텟 가치'!$Y$17)</f>
        <v>74881.67750000002</v>
      </c>
      <c r="AN113">
        <v>3</v>
      </c>
    </row>
    <row r="114" spans="3:40" x14ac:dyDescent="0.3">
      <c r="C114">
        <v>5</v>
      </c>
      <c r="D114">
        <f t="shared" si="5"/>
        <v>22</v>
      </c>
      <c r="E114" s="52">
        <f>VLOOKUP(D114,'스테이지별 난이도 설정'!B:C,2,0)</f>
        <v>8.8000000000000025</v>
      </c>
      <c r="F114" t="str">
        <f t="shared" si="6"/>
        <v>스페셜</v>
      </c>
      <c r="G114">
        <f t="shared" si="4"/>
        <v>6</v>
      </c>
      <c r="H114">
        <f>VLOOKUP($F114,'(참고)타워 스텟 가치'!$B$2:$L$6,H$2,0)+(VLOOKUP($F114,'(참고)타워 스텟 가치'!$B$2:$L$6,H$2,0)*$E114)</f>
        <v>372.09375000000011</v>
      </c>
      <c r="I114">
        <f>VLOOKUP($F114,'(참고)타워 스텟 가치'!$B$2:$L$6,I$2,0)+(VLOOKUP($F114,'(참고)타워 스텟 가치'!$B$2:$L$6,I$2,0)*$E114)</f>
        <v>74.418750000000017</v>
      </c>
      <c r="J114">
        <f>VLOOKUP($F114,'(참고)타워 스텟 가치'!$B$2:$L$6,J$2,0)+(VLOOKUP($F114,'(참고)타워 스텟 가치'!$B$2:$L$6,J$2,0)*$E114)</f>
        <v>49000.000000000015</v>
      </c>
      <c r="K114">
        <f>VLOOKUP($F114,'(참고)타워 스텟 가치'!$B$2:$L$6,K$2,0)+(VLOOKUP($F114,'(참고)타워 스텟 가치'!$B$2:$L$6,K$2,0)*$E114)</f>
        <v>1488.3750000000005</v>
      </c>
      <c r="L114">
        <f>VLOOKUP($F114,'(참고)타워 스텟 가치'!$B$2:$L$6,L$2,0)+(VLOOKUP($F114,'(참고)타워 스텟 가치'!$B$2:$L$6,L$2,0)*$E114)</f>
        <v>24.806250000000006</v>
      </c>
      <c r="M114">
        <f>VLOOKUP($F114,'(참고)타워 스텟 가치'!$B$2:$L$6,M$2,0)+(VLOOKUP($F114,'(참고)타워 스텟 가치'!$B$2:$L$6,M$2,0)*$E114)</f>
        <v>2.9400000000000004</v>
      </c>
      <c r="N114">
        <f>VLOOKUP($F114,'(참고)타워 스텟 가치'!$B$2:$L$6,N$2,0)+(VLOOKUP($F114,'(참고)타워 스텟 가치'!$B$2:$L$6,N$2,0)*$E114)</f>
        <v>0</v>
      </c>
      <c r="O114">
        <f>VLOOKUP($F114,'(참고)타워 스텟 가치'!$B$2:$L$6,O$2,0)+(VLOOKUP($F114,'(참고)타워 스텟 가치'!$B$2:$L$6,O$2,0)*$E114)</f>
        <v>0</v>
      </c>
      <c r="P114">
        <f>VLOOKUP($F114,'(참고)타워 스텟 가치'!$B$2:$L$6,P$2,0)+(VLOOKUP($F114,'(참고)타워 스텟 가치'!$B$2:$L$6,P$2,0)*$E114)</f>
        <v>9.8000000000000025</v>
      </c>
      <c r="Q114">
        <f>SUM('스테이지별 몬스터 스텟'!H114*'(참고)타워 스텟 가치'!$Q$17,'스테이지별 몬스터 스텟'!I114*'(참고)타워 스텟 가치'!$R$17,'스테이지별 몬스터 스텟'!J114*'(참고)타워 스텟 가치'!$S$17,'스테이지별 몬스터 스텟'!K114*'(참고)타워 스텟 가치'!$T$17,'스테이지별 몬스터 스텟'!L114*'(참고)타워 스텟 가치'!$U$17,'스테이지별 몬스터 스텟'!M114*'(참고)타워 스텟 가치'!$V$17,'스테이지별 몬스터 스텟'!N114*'(참고)타워 스텟 가치'!$W$17,'스테이지별 몬스터 스텟'!O114*'(참고)타워 스텟 가치'!$X$17,'스테이지별 몬스터 스텟'!P114*'(참고)타워 스텟 가치'!$Y$17)</f>
        <v>77404.718125000043</v>
      </c>
      <c r="R114">
        <v>1</v>
      </c>
      <c r="S114">
        <f>VLOOKUP($F114,'(참고)타워 스텟 가치'!$B$7:$L$11,S$2,0)+(VLOOKUP($F114,'(참고)타워 스텟 가치'!$B$7:$L$11,S$2,0)*$E114)</f>
        <v>124.03125000000003</v>
      </c>
      <c r="T114">
        <f>VLOOKUP($F114,'(참고)타워 스텟 가치'!$B$7:$L$11,T$2,0)+(VLOOKUP($F114,'(참고)타워 스텟 가치'!$B$7:$L$11,T$2,0)*$E114)</f>
        <v>223.25625000000005</v>
      </c>
      <c r="U114">
        <f>VLOOKUP($F114,'(참고)타워 스텟 가치'!$B$7:$L$11,U$2,0)+(VLOOKUP($F114,'(참고)타워 스텟 가치'!$B$7:$L$11,U$2,0)*$E114)</f>
        <v>49000.000000000015</v>
      </c>
      <c r="V114">
        <f>VLOOKUP($F114,'(참고)타워 스텟 가치'!$B$7:$L$11,V$2,0)+(VLOOKUP($F114,'(참고)타워 스텟 가치'!$B$7:$L$11,V$2,0)*$E114)</f>
        <v>1488.3750000000005</v>
      </c>
      <c r="W114">
        <f>VLOOKUP($F114,'(참고)타워 스텟 가치'!$B$7:$L$11,W$2,0)+(VLOOKUP($F114,'(참고)타워 스텟 가치'!$B$7:$L$11,W$2,0)*$E114)</f>
        <v>24.806250000000006</v>
      </c>
      <c r="X114">
        <f>VLOOKUP($F114,'(참고)타워 스텟 가치'!$B$7:$L$11,X$2,0)+(VLOOKUP($F114,'(참고)타워 스텟 가치'!$B$7:$L$11,X$2,0)*$E114)</f>
        <v>2.9400000000000004</v>
      </c>
      <c r="Y114">
        <f>VLOOKUP($F114,'(참고)타워 스텟 가치'!$B$7:$L$11,Y$2,0)+(VLOOKUP($F114,'(참고)타워 스텟 가치'!$B$7:$L$11,Y$2,0)*$E114)</f>
        <v>0</v>
      </c>
      <c r="Z114">
        <f>VLOOKUP($F114,'(참고)타워 스텟 가치'!$B$7:$L$11,Z$2,0)+(VLOOKUP($F114,'(참고)타워 스텟 가치'!$B$7:$L$11,Z$2,0)*$E114)</f>
        <v>0</v>
      </c>
      <c r="AA114">
        <f>VLOOKUP($F114,'(참고)타워 스텟 가치'!$B$7:$L$11,AA$2,0)+(VLOOKUP($F114,'(참고)타워 스텟 가치'!$B$7:$L$11,AA$2,0)*$E114)</f>
        <v>9.8000000000000025</v>
      </c>
      <c r="AB114">
        <f>SUM('스테이지별 몬스터 스텟'!S114*'(참고)타워 스텟 가치'!$Q$17,'스테이지별 몬스터 스텟'!T114*'(참고)타워 스텟 가치'!$R$17,'스테이지별 몬스터 스텟'!U114*'(참고)타워 스텟 가치'!$S$17,'스테이지별 몬스터 스텟'!V114*'(참고)타워 스텟 가치'!$T$17,'스테이지별 몬스터 스텟'!W114*'(참고)타워 스텟 가치'!$U$17,'스테이지별 몬스터 스텟'!X114*'(참고)타워 스텟 가치'!$V$17,'스테이지별 몬스터 스텟'!Y114*'(참고)타워 스텟 가치'!$W$17,'스테이지별 몬스터 스텟'!Z114*'(참고)타워 스텟 가치'!$X$17,'스테이지별 몬스터 스텟'!AA114*'(참고)타워 스텟 가치'!$Y$17)</f>
        <v>77131.849375000034</v>
      </c>
      <c r="AC114">
        <v>2</v>
      </c>
      <c r="AD114">
        <f>VLOOKUP($F114,'(참고)타워 스텟 가치'!$B$12:$L$16,AD$2,0)+(VLOOKUP($F114,'(참고)타워 스텟 가치'!$B$12:$L$16,AD$2,0)*$E114)</f>
        <v>124.03125000000003</v>
      </c>
      <c r="AE114">
        <f>VLOOKUP($F114,'(참고)타워 스텟 가치'!$B$12:$L$16,AE$2,0)+(VLOOKUP($F114,'(참고)타워 스텟 가치'!$B$12:$L$16,AE$2,0)*$E114)</f>
        <v>148.83750000000003</v>
      </c>
      <c r="AF114">
        <f>VLOOKUP($F114,'(참고)타워 스텟 가치'!$B$12:$L$16,AF$2,0)+(VLOOKUP($F114,'(참고)타워 스텟 가치'!$B$12:$L$16,AF$2,0)*$E114)</f>
        <v>49000.000000000015</v>
      </c>
      <c r="AG114">
        <f>VLOOKUP($F114,'(참고)타워 스텟 가치'!$B$12:$L$16,AG$2,0)+(VLOOKUP($F114,'(참고)타워 스텟 가치'!$B$12:$L$16,AG$2,0)*$E114)</f>
        <v>744.18750000000023</v>
      </c>
      <c r="AH114">
        <f>VLOOKUP($F114,'(참고)타워 스텟 가치'!$B$12:$L$16,AH$2,0)+(VLOOKUP($F114,'(참고)타워 스텟 가치'!$B$12:$L$16,AH$2,0)*$E114)</f>
        <v>24.806250000000006</v>
      </c>
      <c r="AI114">
        <f>VLOOKUP($F114,'(참고)타워 스텟 가치'!$B$12:$L$16,AI$2,0)+(VLOOKUP($F114,'(참고)타워 스텟 가치'!$B$12:$L$16,AI$2,0)*$E114)</f>
        <v>2.9400000000000004</v>
      </c>
      <c r="AJ114">
        <f>VLOOKUP($F114,'(참고)타워 스텟 가치'!$B$12:$L$16,AJ$2,0)+(VLOOKUP($F114,'(참고)타워 스텟 가치'!$B$12:$L$16,AJ$2,0)*$E114)</f>
        <v>0</v>
      </c>
      <c r="AK114">
        <f>VLOOKUP($F114,'(참고)타워 스텟 가치'!$B$12:$L$16,AK$2,0)+(VLOOKUP($F114,'(참고)타워 스텟 가치'!$B$12:$L$16,AK$2,0)*$E114)</f>
        <v>0</v>
      </c>
      <c r="AL114">
        <f>VLOOKUP($F114,'(참고)타워 스텟 가치'!$B$12:$L$16,AL$2,0)+(VLOOKUP($F114,'(참고)타워 스텟 가치'!$B$12:$L$16,AL$2,0)*$E114)</f>
        <v>19.600000000000005</v>
      </c>
      <c r="AM114">
        <f>SUM('스테이지별 몬스터 스텟'!AD114*'(참고)타워 스텟 가치'!$Q$17,'스테이지별 몬스터 스텟'!AE114*'(참고)타워 스텟 가치'!$R$17,'스테이지별 몬스터 스텟'!AF114*'(참고)타워 스텟 가치'!$S$17,'스테이지별 몬스터 스텟'!AG114*'(참고)타워 스텟 가치'!$T$17,'스테이지별 몬스터 스텟'!AH114*'(참고)타워 스텟 가치'!$U$17,'스테이지별 몬스터 스텟'!AI114*'(참고)타워 스텟 가치'!$V$17,'스테이지별 몬스터 스텟'!AJ114*'(참고)타워 스텟 가치'!$W$17,'스테이지별 몬스터 스텟'!AK114*'(참고)타워 스텟 가치'!$X$17,'스테이지별 몬스터 스텟'!AL114*'(참고)타워 스텟 가치'!$Y$17)</f>
        <v>75551.446250000037</v>
      </c>
      <c r="AN114">
        <v>3</v>
      </c>
    </row>
    <row r="115" spans="3:40" x14ac:dyDescent="0.3">
      <c r="C115">
        <v>1</v>
      </c>
      <c r="D115">
        <f t="shared" si="5"/>
        <v>23</v>
      </c>
      <c r="E115" s="52">
        <f>VLOOKUP(D115,'스테이지별 난이도 설정'!B:C,2,0)</f>
        <v>9.2000000000000028</v>
      </c>
      <c r="F115" t="str">
        <f t="shared" si="6"/>
        <v>일반</v>
      </c>
      <c r="G115">
        <f t="shared" si="4"/>
        <v>6</v>
      </c>
      <c r="H115">
        <f>VLOOKUP($F115,'(참고)타워 스텟 가치'!$B$2:$L$6,H$2,0)+(VLOOKUP($F115,'(참고)타워 스텟 가치'!$B$2:$L$6,H$2,0)*$E115)</f>
        <v>76.500000000000028</v>
      </c>
      <c r="I115">
        <f>VLOOKUP($F115,'(참고)타워 스텟 가치'!$B$2:$L$6,I$2,0)+(VLOOKUP($F115,'(참고)타워 스텟 가치'!$B$2:$L$6,I$2,0)*$E115)</f>
        <v>15.300000000000004</v>
      </c>
      <c r="J115">
        <f>VLOOKUP($F115,'(참고)타워 스텟 가치'!$B$2:$L$6,J$2,0)+(VLOOKUP($F115,'(참고)타워 스텟 가치'!$B$2:$L$6,J$2,0)*$E115)</f>
        <v>51000.000000000015</v>
      </c>
      <c r="K115">
        <f>VLOOKUP($F115,'(참고)타워 스텟 가치'!$B$2:$L$6,K$2,0)+(VLOOKUP($F115,'(참고)타워 스텟 가치'!$B$2:$L$6,K$2,0)*$E115)</f>
        <v>306.00000000000011</v>
      </c>
      <c r="L115">
        <f>VLOOKUP($F115,'(참고)타워 스텟 가치'!$B$2:$L$6,L$2,0)+(VLOOKUP($F115,'(참고)타워 스텟 가치'!$B$2:$L$6,L$2,0)*$E115)</f>
        <v>5.1000000000000014</v>
      </c>
      <c r="M115">
        <f>VLOOKUP($F115,'(참고)타워 스텟 가치'!$B$2:$L$6,M$2,0)+(VLOOKUP($F115,'(참고)타워 스텟 가치'!$B$2:$L$6,M$2,0)*$E115)</f>
        <v>3.0600000000000005</v>
      </c>
      <c r="N115">
        <f>VLOOKUP($F115,'(참고)타워 스텟 가치'!$B$2:$L$6,N$2,0)+(VLOOKUP($F115,'(참고)타워 스텟 가치'!$B$2:$L$6,N$2,0)*$E115)</f>
        <v>0</v>
      </c>
      <c r="O115">
        <f>VLOOKUP($F115,'(참고)타워 스텟 가치'!$B$2:$L$6,O$2,0)+(VLOOKUP($F115,'(참고)타워 스텟 가치'!$B$2:$L$6,O$2,0)*$E115)</f>
        <v>0</v>
      </c>
      <c r="P115">
        <f>VLOOKUP($F115,'(참고)타워 스텟 가치'!$B$2:$L$6,P$2,0)+(VLOOKUP($F115,'(참고)타워 스텟 가치'!$B$2:$L$6,P$2,0)*$E115)</f>
        <v>7.1400000000000015</v>
      </c>
      <c r="Q115">
        <f>SUM('스테이지별 몬스터 스텟'!H115*'(참고)타워 스텟 가치'!$Q$17,'스테이지별 몬스터 스텟'!I115*'(참고)타워 스텟 가치'!$R$17,'스테이지별 몬스터 스텟'!J115*'(참고)타워 스텟 가치'!$S$17,'스테이지별 몬스터 스텟'!K115*'(참고)타워 스텟 가치'!$T$17,'스테이지별 몬스터 스텟'!L115*'(참고)타워 스텟 가치'!$U$17,'스테이지별 몬스터 스텟'!M115*'(참고)타워 스텟 가치'!$V$17,'스테이지별 몬스터 스텟'!N115*'(참고)타워 스텟 가치'!$W$17,'스테이지별 몬스터 스텟'!O115*'(참고)타워 스텟 가치'!$X$17,'스테이지별 몬스터 스텟'!P115*'(참고)타워 스텟 가치'!$Y$17)</f>
        <v>77315.49000000002</v>
      </c>
      <c r="R115">
        <v>1</v>
      </c>
      <c r="S115">
        <f>VLOOKUP($F115,'(참고)타워 스텟 가치'!$B$7:$L$11,S$2,0)+(VLOOKUP($F115,'(참고)타워 스텟 가치'!$B$7:$L$11,S$2,0)*$E115)</f>
        <v>25.500000000000007</v>
      </c>
      <c r="T115">
        <f>VLOOKUP($F115,'(참고)타워 스텟 가치'!$B$7:$L$11,T$2,0)+(VLOOKUP($F115,'(참고)타워 스텟 가치'!$B$7:$L$11,T$2,0)*$E115)</f>
        <v>45.900000000000013</v>
      </c>
      <c r="U115">
        <f>VLOOKUP($F115,'(참고)타워 스텟 가치'!$B$7:$L$11,U$2,0)+(VLOOKUP($F115,'(참고)타워 스텟 가치'!$B$7:$L$11,U$2,0)*$E115)</f>
        <v>51000.000000000015</v>
      </c>
      <c r="V115">
        <f>VLOOKUP($F115,'(참고)타워 스텟 가치'!$B$7:$L$11,V$2,0)+(VLOOKUP($F115,'(참고)타워 스텟 가치'!$B$7:$L$11,V$2,0)*$E115)</f>
        <v>306.00000000000011</v>
      </c>
      <c r="W115">
        <f>VLOOKUP($F115,'(참고)타워 스텟 가치'!$B$7:$L$11,W$2,0)+(VLOOKUP($F115,'(참고)타워 스텟 가치'!$B$7:$L$11,W$2,0)*$E115)</f>
        <v>5.1000000000000014</v>
      </c>
      <c r="X115">
        <f>VLOOKUP($F115,'(참고)타워 스텟 가치'!$B$7:$L$11,X$2,0)+(VLOOKUP($F115,'(참고)타워 스텟 가치'!$B$7:$L$11,X$2,0)*$E115)</f>
        <v>3.0600000000000005</v>
      </c>
      <c r="Y115">
        <f>VLOOKUP($F115,'(참고)타워 스텟 가치'!$B$7:$L$11,Y$2,0)+(VLOOKUP($F115,'(참고)타워 스텟 가치'!$B$7:$L$11,Y$2,0)*$E115)</f>
        <v>0</v>
      </c>
      <c r="Z115">
        <f>VLOOKUP($F115,'(참고)타워 스텟 가치'!$B$7:$L$11,Z$2,0)+(VLOOKUP($F115,'(참고)타워 스텟 가치'!$B$7:$L$11,Z$2,0)*$E115)</f>
        <v>0</v>
      </c>
      <c r="AA115">
        <f>VLOOKUP($F115,'(참고)타워 스텟 가치'!$B$7:$L$11,AA$2,0)+(VLOOKUP($F115,'(참고)타워 스텟 가치'!$B$7:$L$11,AA$2,0)*$E115)</f>
        <v>7.1400000000000015</v>
      </c>
      <c r="AB115">
        <f>SUM('스테이지별 몬스터 스텟'!S115*'(참고)타워 스텟 가치'!$Q$17,'스테이지별 몬스터 스텟'!T115*'(참고)타워 스텟 가치'!$R$17,'스테이지별 몬스터 스텟'!U115*'(참고)타워 스텟 가치'!$S$17,'스테이지별 몬스터 스텟'!V115*'(참고)타워 스텟 가치'!$T$17,'스테이지별 몬스터 스텟'!W115*'(참고)타워 스텟 가치'!$U$17,'스테이지별 몬스터 스텟'!X115*'(참고)타워 스텟 가치'!$V$17,'스테이지별 몬스터 스텟'!Y115*'(참고)타워 스텟 가치'!$W$17,'스테이지별 몬스터 스텟'!Z115*'(참고)타워 스텟 가치'!$X$17,'스테이지별 몬스터 스텟'!AA115*'(참고)타워 스텟 가치'!$Y$17)</f>
        <v>77259.390000000029</v>
      </c>
      <c r="AC115">
        <v>2</v>
      </c>
      <c r="AD115">
        <f>VLOOKUP($F115,'(참고)타워 스텟 가치'!$B$12:$L$16,AD$2,0)+(VLOOKUP($F115,'(참고)타워 스텟 가치'!$B$12:$L$16,AD$2,0)*$E115)</f>
        <v>25.500000000000007</v>
      </c>
      <c r="AE115">
        <f>VLOOKUP($F115,'(참고)타워 스텟 가치'!$B$12:$L$16,AE$2,0)+(VLOOKUP($F115,'(참고)타워 스텟 가치'!$B$12:$L$16,AE$2,0)*$E115)</f>
        <v>30.600000000000009</v>
      </c>
      <c r="AF115">
        <f>VLOOKUP($F115,'(참고)타워 스텟 가치'!$B$12:$L$16,AF$2,0)+(VLOOKUP($F115,'(참고)타워 스텟 가치'!$B$12:$L$16,AF$2,0)*$E115)</f>
        <v>51000.000000000015</v>
      </c>
      <c r="AG115">
        <f>VLOOKUP($F115,'(참고)타워 스텟 가치'!$B$12:$L$16,AG$2,0)+(VLOOKUP($F115,'(참고)타워 스텟 가치'!$B$12:$L$16,AG$2,0)*$E115)</f>
        <v>153.00000000000006</v>
      </c>
      <c r="AH115">
        <f>VLOOKUP($F115,'(참고)타워 스텟 가치'!$B$12:$L$16,AH$2,0)+(VLOOKUP($F115,'(참고)타워 스텟 가치'!$B$12:$L$16,AH$2,0)*$E115)</f>
        <v>5.1000000000000014</v>
      </c>
      <c r="AI115">
        <f>VLOOKUP($F115,'(참고)타워 스텟 가치'!$B$12:$L$16,AI$2,0)+(VLOOKUP($F115,'(참고)타워 스텟 가치'!$B$12:$L$16,AI$2,0)*$E115)</f>
        <v>3.0600000000000005</v>
      </c>
      <c r="AJ115">
        <f>VLOOKUP($F115,'(참고)타워 스텟 가치'!$B$12:$L$16,AJ$2,0)+(VLOOKUP($F115,'(참고)타워 스텟 가치'!$B$12:$L$16,AJ$2,0)*$E115)</f>
        <v>0</v>
      </c>
      <c r="AK115">
        <f>VLOOKUP($F115,'(참고)타워 스텟 가치'!$B$12:$L$16,AK$2,0)+(VLOOKUP($F115,'(참고)타워 스텟 가치'!$B$12:$L$16,AK$2,0)*$E115)</f>
        <v>0</v>
      </c>
      <c r="AL115">
        <f>VLOOKUP($F115,'(참고)타워 스텟 가치'!$B$12:$L$16,AL$2,0)+(VLOOKUP($F115,'(참고)타워 스텟 가치'!$B$12:$L$16,AL$2,0)*$E115)</f>
        <v>14.280000000000003</v>
      </c>
      <c r="AM115">
        <f>SUM('스테이지별 몬스터 스텟'!AD115*'(참고)타워 스텟 가치'!$Q$17,'스테이지별 몬스터 스텟'!AE115*'(참고)타워 스텟 가치'!$R$17,'스테이지별 몬스터 스텟'!AF115*'(참고)타워 스텟 가치'!$S$17,'스테이지별 몬스터 스텟'!AG115*'(참고)타워 스텟 가치'!$T$17,'스테이지별 몬스터 스텟'!AH115*'(참고)타워 스텟 가치'!$U$17,'스테이지별 몬스터 스텟'!AI115*'(참고)타워 스텟 가치'!$V$17,'스테이지별 몬스터 스텟'!AJ115*'(참고)타워 스텟 가치'!$W$17,'스테이지별 몬스터 스텟'!AK115*'(참고)타워 스텟 가치'!$X$17,'스테이지별 몬스터 스텟'!AL115*'(참고)타워 스텟 가치'!$Y$17)</f>
        <v>76944.720000000016</v>
      </c>
      <c r="AN115">
        <v>3</v>
      </c>
    </row>
    <row r="116" spans="3:40" x14ac:dyDescent="0.3">
      <c r="C116">
        <v>2</v>
      </c>
      <c r="D116">
        <f t="shared" si="5"/>
        <v>23</v>
      </c>
      <c r="E116" s="52">
        <f>VLOOKUP(D116,'스테이지별 난이도 설정'!B:C,2,0)</f>
        <v>9.2000000000000028</v>
      </c>
      <c r="F116" t="str">
        <f t="shared" si="6"/>
        <v>레어</v>
      </c>
      <c r="G116">
        <f t="shared" si="4"/>
        <v>6</v>
      </c>
      <c r="H116">
        <f>VLOOKUP($F116,'(참고)타워 스텟 가치'!$B$2:$L$6,H$2,0)+(VLOOKUP($F116,'(참고)타워 스텟 가치'!$B$2:$L$6,H$2,0)*$E116)</f>
        <v>114.75000000000003</v>
      </c>
      <c r="I116">
        <f>VLOOKUP($F116,'(참고)타워 스텟 가치'!$B$2:$L$6,I$2,0)+(VLOOKUP($F116,'(참고)타워 스텟 가치'!$B$2:$L$6,I$2,0)*$E116)</f>
        <v>22.950000000000006</v>
      </c>
      <c r="J116">
        <f>VLOOKUP($F116,'(참고)타워 스텟 가치'!$B$2:$L$6,J$2,0)+(VLOOKUP($F116,'(참고)타워 스텟 가치'!$B$2:$L$6,J$2,0)*$E116)</f>
        <v>51000.000000000015</v>
      </c>
      <c r="K116">
        <f>VLOOKUP($F116,'(참고)타워 스텟 가치'!$B$2:$L$6,K$2,0)+(VLOOKUP($F116,'(참고)타워 스텟 가치'!$B$2:$L$6,K$2,0)*$E116)</f>
        <v>459.00000000000011</v>
      </c>
      <c r="L116">
        <f>VLOOKUP($F116,'(참고)타워 스텟 가치'!$B$2:$L$6,L$2,0)+(VLOOKUP($F116,'(참고)타워 스텟 가치'!$B$2:$L$6,L$2,0)*$E116)</f>
        <v>7.6500000000000021</v>
      </c>
      <c r="M116">
        <f>VLOOKUP($F116,'(참고)타워 스텟 가치'!$B$2:$L$6,M$2,0)+(VLOOKUP($F116,'(참고)타워 스텟 가치'!$B$2:$L$6,M$2,0)*$E116)</f>
        <v>3.0600000000000005</v>
      </c>
      <c r="N116">
        <f>VLOOKUP($F116,'(참고)타워 스텟 가치'!$B$2:$L$6,N$2,0)+(VLOOKUP($F116,'(참고)타워 스텟 가치'!$B$2:$L$6,N$2,0)*$E116)</f>
        <v>0</v>
      </c>
      <c r="O116">
        <f>VLOOKUP($F116,'(참고)타워 스텟 가치'!$B$2:$L$6,O$2,0)+(VLOOKUP($F116,'(참고)타워 스텟 가치'!$B$2:$L$6,O$2,0)*$E116)</f>
        <v>0</v>
      </c>
      <c r="P116">
        <f>VLOOKUP($F116,'(참고)타워 스텟 가치'!$B$2:$L$6,P$2,0)+(VLOOKUP($F116,'(참고)타워 스텟 가치'!$B$2:$L$6,P$2,0)*$E116)</f>
        <v>7.1400000000000015</v>
      </c>
      <c r="Q116">
        <f>SUM('스테이지별 몬스터 스텟'!H116*'(참고)타워 스텟 가치'!$Q$17,'스테이지별 몬스터 스텟'!I116*'(참고)타워 스텟 가치'!$R$17,'스테이지별 몬스터 스텟'!J116*'(참고)타워 스텟 가치'!$S$17,'스테이지별 몬스터 스텟'!K116*'(참고)타워 스텟 가치'!$T$17,'스테이지별 몬스터 스텟'!L116*'(참고)타워 스텟 가치'!$U$17,'스테이지별 몬스터 스텟'!M116*'(참고)타워 스텟 가치'!$V$17,'스테이지별 몬스터 스텟'!N116*'(참고)타워 스텟 가치'!$W$17,'스테이지별 몬스터 스텟'!O116*'(참고)타워 스텟 가치'!$X$17,'스테이지별 몬스터 스텟'!P116*'(참고)타워 스텟 가치'!$Y$17)</f>
        <v>77714.565000000031</v>
      </c>
      <c r="R116">
        <v>1</v>
      </c>
      <c r="S116">
        <f>VLOOKUP($F116,'(참고)타워 스텟 가치'!$B$7:$L$11,S$2,0)+(VLOOKUP($F116,'(참고)타워 스텟 가치'!$B$7:$L$11,S$2,0)*$E116)</f>
        <v>38.250000000000014</v>
      </c>
      <c r="T116">
        <f>VLOOKUP($F116,'(참고)타워 스텟 가치'!$B$7:$L$11,T$2,0)+(VLOOKUP($F116,'(참고)타워 스텟 가치'!$B$7:$L$11,T$2,0)*$E116)</f>
        <v>68.850000000000023</v>
      </c>
      <c r="U116">
        <f>VLOOKUP($F116,'(참고)타워 스텟 가치'!$B$7:$L$11,U$2,0)+(VLOOKUP($F116,'(참고)타워 스텟 가치'!$B$7:$L$11,U$2,0)*$E116)</f>
        <v>51000.000000000015</v>
      </c>
      <c r="V116">
        <f>VLOOKUP($F116,'(참고)타워 스텟 가치'!$B$7:$L$11,V$2,0)+(VLOOKUP($F116,'(참고)타워 스텟 가치'!$B$7:$L$11,V$2,0)*$E116)</f>
        <v>459.00000000000011</v>
      </c>
      <c r="W116">
        <f>VLOOKUP($F116,'(참고)타워 스텟 가치'!$B$7:$L$11,W$2,0)+(VLOOKUP($F116,'(참고)타워 스텟 가치'!$B$7:$L$11,W$2,0)*$E116)</f>
        <v>7.6500000000000021</v>
      </c>
      <c r="X116">
        <f>VLOOKUP($F116,'(참고)타워 스텟 가치'!$B$7:$L$11,X$2,0)+(VLOOKUP($F116,'(참고)타워 스텟 가치'!$B$7:$L$11,X$2,0)*$E116)</f>
        <v>3.0600000000000005</v>
      </c>
      <c r="Y116">
        <f>VLOOKUP($F116,'(참고)타워 스텟 가치'!$B$7:$L$11,Y$2,0)+(VLOOKUP($F116,'(참고)타워 스텟 가치'!$B$7:$L$11,Y$2,0)*$E116)</f>
        <v>0</v>
      </c>
      <c r="Z116">
        <f>VLOOKUP($F116,'(참고)타워 스텟 가치'!$B$7:$L$11,Z$2,0)+(VLOOKUP($F116,'(참고)타워 스텟 가치'!$B$7:$L$11,Z$2,0)*$E116)</f>
        <v>0</v>
      </c>
      <c r="AA116">
        <f>VLOOKUP($F116,'(참고)타워 스텟 가치'!$B$7:$L$11,AA$2,0)+(VLOOKUP($F116,'(참고)타워 스텟 가치'!$B$7:$L$11,AA$2,0)*$E116)</f>
        <v>7.1400000000000015</v>
      </c>
      <c r="AB116">
        <f>SUM('스테이지별 몬스터 스텟'!S116*'(참고)타워 스텟 가치'!$Q$17,'스테이지별 몬스터 스텟'!T116*'(참고)타워 스텟 가치'!$R$17,'스테이지별 몬스터 스텟'!U116*'(참고)타워 스텟 가치'!$S$17,'스테이지별 몬스터 스텟'!V116*'(참고)타워 스텟 가치'!$T$17,'스테이지별 몬스터 스텟'!W116*'(참고)타워 스텟 가치'!$U$17,'스테이지별 몬스터 스텟'!X116*'(참고)타워 스텟 가치'!$V$17,'스테이지별 몬스터 스텟'!Y116*'(참고)타워 스텟 가치'!$W$17,'스테이지별 몬스터 스텟'!Z116*'(참고)타워 스텟 가치'!$X$17,'스테이지별 몬스터 스텟'!AA116*'(참고)타워 스텟 가치'!$Y$17)</f>
        <v>77630.415000000023</v>
      </c>
      <c r="AC116">
        <v>2</v>
      </c>
      <c r="AD116">
        <f>VLOOKUP($F116,'(참고)타워 스텟 가치'!$B$12:$L$16,AD$2,0)+(VLOOKUP($F116,'(참고)타워 스텟 가치'!$B$12:$L$16,AD$2,0)*$E116)</f>
        <v>38.250000000000014</v>
      </c>
      <c r="AE116">
        <f>VLOOKUP($F116,'(참고)타워 스텟 가치'!$B$12:$L$16,AE$2,0)+(VLOOKUP($F116,'(참고)타워 스텟 가치'!$B$12:$L$16,AE$2,0)*$E116)</f>
        <v>45.900000000000013</v>
      </c>
      <c r="AF116">
        <f>VLOOKUP($F116,'(참고)타워 스텟 가치'!$B$12:$L$16,AF$2,0)+(VLOOKUP($F116,'(참고)타워 스텟 가치'!$B$12:$L$16,AF$2,0)*$E116)</f>
        <v>51000.000000000015</v>
      </c>
      <c r="AG116">
        <f>VLOOKUP($F116,'(참고)타워 스텟 가치'!$B$12:$L$16,AG$2,0)+(VLOOKUP($F116,'(참고)타워 스텟 가치'!$B$12:$L$16,AG$2,0)*$E116)</f>
        <v>229.50000000000006</v>
      </c>
      <c r="AH116">
        <f>VLOOKUP($F116,'(참고)타워 스텟 가치'!$B$12:$L$16,AH$2,0)+(VLOOKUP($F116,'(참고)타워 스텟 가치'!$B$12:$L$16,AH$2,0)*$E116)</f>
        <v>7.6500000000000021</v>
      </c>
      <c r="AI116">
        <f>VLOOKUP($F116,'(참고)타워 스텟 가치'!$B$12:$L$16,AI$2,0)+(VLOOKUP($F116,'(참고)타워 스텟 가치'!$B$12:$L$16,AI$2,0)*$E116)</f>
        <v>3.0600000000000005</v>
      </c>
      <c r="AJ116">
        <f>VLOOKUP($F116,'(참고)타워 스텟 가치'!$B$12:$L$16,AJ$2,0)+(VLOOKUP($F116,'(참고)타워 스텟 가치'!$B$12:$L$16,AJ$2,0)*$E116)</f>
        <v>0</v>
      </c>
      <c r="AK116">
        <f>VLOOKUP($F116,'(참고)타워 스텟 가치'!$B$12:$L$16,AK$2,0)+(VLOOKUP($F116,'(참고)타워 스텟 가치'!$B$12:$L$16,AK$2,0)*$E116)</f>
        <v>0</v>
      </c>
      <c r="AL116">
        <f>VLOOKUP($F116,'(참고)타워 스텟 가치'!$B$12:$L$16,AL$2,0)+(VLOOKUP($F116,'(참고)타워 스텟 가치'!$B$12:$L$16,AL$2,0)*$E116)</f>
        <v>14.280000000000003</v>
      </c>
      <c r="AM116">
        <f>SUM('스테이지별 몬스터 스텟'!AD116*'(참고)타워 스텟 가치'!$Q$17,'스테이지별 몬스터 스텟'!AE116*'(참고)타워 스텟 가치'!$R$17,'스테이지별 몬스터 스텟'!AF116*'(참고)타워 스텟 가치'!$S$17,'스테이지별 몬스터 스텟'!AG116*'(참고)타워 스텟 가치'!$T$17,'스테이지별 몬스터 스텟'!AH116*'(참고)타워 스텟 가치'!$U$17,'스테이지별 몬스터 스텟'!AI116*'(참고)타워 스텟 가치'!$V$17,'스테이지별 몬스터 스텟'!AJ116*'(참고)타워 스텟 가치'!$W$17,'스테이지별 몬스터 스텟'!AK116*'(참고)타워 스텟 가치'!$X$17,'스테이지별 몬스터 스텟'!AL116*'(참고)타워 스텟 가치'!$Y$17)</f>
        <v>77151.270000000033</v>
      </c>
      <c r="AN116">
        <v>3</v>
      </c>
    </row>
    <row r="117" spans="3:40" x14ac:dyDescent="0.3">
      <c r="C117">
        <v>3</v>
      </c>
      <c r="D117">
        <f t="shared" si="5"/>
        <v>23</v>
      </c>
      <c r="E117" s="52">
        <f>VLOOKUP(D117,'스테이지별 난이도 설정'!B:C,2,0)</f>
        <v>9.2000000000000028</v>
      </c>
      <c r="F117" t="str">
        <f t="shared" si="6"/>
        <v>에픽</v>
      </c>
      <c r="G117">
        <f t="shared" si="4"/>
        <v>6</v>
      </c>
      <c r="H117">
        <f>VLOOKUP($F117,'(참고)타워 스텟 가치'!$B$2:$L$6,H$2,0)+(VLOOKUP($F117,'(참고)타워 스텟 가치'!$B$2:$L$6,H$2,0)*$E117)</f>
        <v>172.12500000000006</v>
      </c>
      <c r="I117">
        <f>VLOOKUP($F117,'(참고)타워 스텟 가치'!$B$2:$L$6,I$2,0)+(VLOOKUP($F117,'(참고)타워 스텟 가치'!$B$2:$L$6,I$2,0)*$E117)</f>
        <v>34.425000000000011</v>
      </c>
      <c r="J117">
        <f>VLOOKUP($F117,'(참고)타워 스텟 가치'!$B$2:$L$6,J$2,0)+(VLOOKUP($F117,'(참고)타워 스텟 가치'!$B$2:$L$6,J$2,0)*$E117)</f>
        <v>51000.000000000015</v>
      </c>
      <c r="K117">
        <f>VLOOKUP($F117,'(참고)타워 스텟 가치'!$B$2:$L$6,K$2,0)+(VLOOKUP($F117,'(참고)타워 스텟 가치'!$B$2:$L$6,K$2,0)*$E117)</f>
        <v>688.50000000000023</v>
      </c>
      <c r="L117">
        <f>VLOOKUP($F117,'(참고)타워 스텟 가치'!$B$2:$L$6,L$2,0)+(VLOOKUP($F117,'(참고)타워 스텟 가치'!$B$2:$L$6,L$2,0)*$E117)</f>
        <v>11.475000000000003</v>
      </c>
      <c r="M117">
        <f>VLOOKUP($F117,'(참고)타워 스텟 가치'!$B$2:$L$6,M$2,0)+(VLOOKUP($F117,'(참고)타워 스텟 가치'!$B$2:$L$6,M$2,0)*$E117)</f>
        <v>3.0600000000000005</v>
      </c>
      <c r="N117">
        <f>VLOOKUP($F117,'(참고)타워 스텟 가치'!$B$2:$L$6,N$2,0)+(VLOOKUP($F117,'(참고)타워 스텟 가치'!$B$2:$L$6,N$2,0)*$E117)</f>
        <v>0</v>
      </c>
      <c r="O117">
        <f>VLOOKUP($F117,'(참고)타워 스텟 가치'!$B$2:$L$6,O$2,0)+(VLOOKUP($F117,'(참고)타워 스텟 가치'!$B$2:$L$6,O$2,0)*$E117)</f>
        <v>0</v>
      </c>
      <c r="P117">
        <f>VLOOKUP($F117,'(참고)타워 스텟 가치'!$B$2:$L$6,P$2,0)+(VLOOKUP($F117,'(참고)타워 스텟 가치'!$B$2:$L$6,P$2,0)*$E117)</f>
        <v>7.1400000000000015</v>
      </c>
      <c r="Q117">
        <f>SUM('스테이지별 몬스터 스텟'!H117*'(참고)타워 스텟 가치'!$Q$17,'스테이지별 몬스터 스텟'!I117*'(참고)타워 스텟 가치'!$R$17,'스테이지별 몬스터 스텟'!J117*'(참고)타워 스텟 가치'!$S$17,'스테이지별 몬스터 스텟'!K117*'(참고)타워 스텟 가치'!$T$17,'스테이지별 몬스터 스텟'!L117*'(참고)타워 스텟 가치'!$U$17,'스테이지별 몬스터 스텟'!M117*'(참고)타워 스텟 가치'!$V$17,'스테이지별 몬스터 스텟'!N117*'(참고)타워 스텟 가치'!$W$17,'스테이지별 몬스터 스텟'!O117*'(참고)타워 스텟 가치'!$X$17,'스테이지별 몬스터 스텟'!P117*'(참고)타워 스텟 가치'!$Y$17)</f>
        <v>78313.17750000002</v>
      </c>
      <c r="R117">
        <v>1</v>
      </c>
      <c r="S117">
        <f>VLOOKUP($F117,'(참고)타워 스텟 가치'!$B$7:$L$11,S$2,0)+(VLOOKUP($F117,'(참고)타워 스텟 가치'!$B$7:$L$11,S$2,0)*$E117)</f>
        <v>57.375000000000014</v>
      </c>
      <c r="T117">
        <f>VLOOKUP($F117,'(참고)타워 스텟 가치'!$B$7:$L$11,T$2,0)+(VLOOKUP($F117,'(참고)타워 스텟 가치'!$B$7:$L$11,T$2,0)*$E117)</f>
        <v>103.27500000000003</v>
      </c>
      <c r="U117">
        <f>VLOOKUP($F117,'(참고)타워 스텟 가치'!$B$7:$L$11,U$2,0)+(VLOOKUP($F117,'(참고)타워 스텟 가치'!$B$7:$L$11,U$2,0)*$E117)</f>
        <v>51000.000000000015</v>
      </c>
      <c r="V117">
        <f>VLOOKUP($F117,'(참고)타워 스텟 가치'!$B$7:$L$11,V$2,0)+(VLOOKUP($F117,'(참고)타워 스텟 가치'!$B$7:$L$11,V$2,0)*$E117)</f>
        <v>688.50000000000023</v>
      </c>
      <c r="W117">
        <f>VLOOKUP($F117,'(참고)타워 스텟 가치'!$B$7:$L$11,W$2,0)+(VLOOKUP($F117,'(참고)타워 스텟 가치'!$B$7:$L$11,W$2,0)*$E117)</f>
        <v>11.475000000000003</v>
      </c>
      <c r="X117">
        <f>VLOOKUP($F117,'(참고)타워 스텟 가치'!$B$7:$L$11,X$2,0)+(VLOOKUP($F117,'(참고)타워 스텟 가치'!$B$7:$L$11,X$2,0)*$E117)</f>
        <v>3.0600000000000005</v>
      </c>
      <c r="Y117">
        <f>VLOOKUP($F117,'(참고)타워 스텟 가치'!$B$7:$L$11,Y$2,0)+(VLOOKUP($F117,'(참고)타워 스텟 가치'!$B$7:$L$11,Y$2,0)*$E117)</f>
        <v>0</v>
      </c>
      <c r="Z117">
        <f>VLOOKUP($F117,'(참고)타워 스텟 가치'!$B$7:$L$11,Z$2,0)+(VLOOKUP($F117,'(참고)타워 스텟 가치'!$B$7:$L$11,Z$2,0)*$E117)</f>
        <v>0</v>
      </c>
      <c r="AA117">
        <f>VLOOKUP($F117,'(참고)타워 스텟 가치'!$B$7:$L$11,AA$2,0)+(VLOOKUP($F117,'(참고)타워 스텟 가치'!$B$7:$L$11,AA$2,0)*$E117)</f>
        <v>7.1400000000000015</v>
      </c>
      <c r="AB117">
        <f>SUM('스테이지별 몬스터 스텟'!S117*'(참고)타워 스텟 가치'!$Q$17,'스테이지별 몬스터 스텟'!T117*'(참고)타워 스텟 가치'!$R$17,'스테이지별 몬스터 스텟'!U117*'(참고)타워 스텟 가치'!$S$17,'스테이지별 몬스터 스텟'!V117*'(참고)타워 스텟 가치'!$T$17,'스테이지별 몬스터 스텟'!W117*'(참고)타워 스텟 가치'!$U$17,'스테이지별 몬스터 스텟'!X117*'(참고)타워 스텟 가치'!$V$17,'스테이지별 몬스터 스텟'!Y117*'(참고)타워 스텟 가치'!$W$17,'스테이지별 몬스터 스텟'!Z117*'(참고)타워 스텟 가치'!$X$17,'스테이지별 몬스터 스텟'!AA117*'(참고)타워 스텟 가치'!$Y$17)</f>
        <v>78186.952500000029</v>
      </c>
      <c r="AC117">
        <v>2</v>
      </c>
      <c r="AD117">
        <f>VLOOKUP($F117,'(참고)타워 스텟 가치'!$B$12:$L$16,AD$2,0)+(VLOOKUP($F117,'(참고)타워 스텟 가치'!$B$12:$L$16,AD$2,0)*$E117)</f>
        <v>57.375000000000014</v>
      </c>
      <c r="AE117">
        <f>VLOOKUP($F117,'(참고)타워 스텟 가치'!$B$12:$L$16,AE$2,0)+(VLOOKUP($F117,'(참고)타워 스텟 가치'!$B$12:$L$16,AE$2,0)*$E117)</f>
        <v>68.850000000000023</v>
      </c>
      <c r="AF117">
        <f>VLOOKUP($F117,'(참고)타워 스텟 가치'!$B$12:$L$16,AF$2,0)+(VLOOKUP($F117,'(참고)타워 스텟 가치'!$B$12:$L$16,AF$2,0)*$E117)</f>
        <v>51000.000000000015</v>
      </c>
      <c r="AG117">
        <f>VLOOKUP($F117,'(참고)타워 스텟 가치'!$B$12:$L$16,AG$2,0)+(VLOOKUP($F117,'(참고)타워 스텟 가치'!$B$12:$L$16,AG$2,0)*$E117)</f>
        <v>344.25000000000011</v>
      </c>
      <c r="AH117">
        <f>VLOOKUP($F117,'(참고)타워 스텟 가치'!$B$12:$L$16,AH$2,0)+(VLOOKUP($F117,'(참고)타워 스텟 가치'!$B$12:$L$16,AH$2,0)*$E117)</f>
        <v>11.475000000000003</v>
      </c>
      <c r="AI117">
        <f>VLOOKUP($F117,'(참고)타워 스텟 가치'!$B$12:$L$16,AI$2,0)+(VLOOKUP($F117,'(참고)타워 스텟 가치'!$B$12:$L$16,AI$2,0)*$E117)</f>
        <v>3.0600000000000005</v>
      </c>
      <c r="AJ117">
        <f>VLOOKUP($F117,'(참고)타워 스텟 가치'!$B$12:$L$16,AJ$2,0)+(VLOOKUP($F117,'(참고)타워 스텟 가치'!$B$12:$L$16,AJ$2,0)*$E117)</f>
        <v>0</v>
      </c>
      <c r="AK117">
        <f>VLOOKUP($F117,'(참고)타워 스텟 가치'!$B$12:$L$16,AK$2,0)+(VLOOKUP($F117,'(참고)타워 스텟 가치'!$B$12:$L$16,AK$2,0)*$E117)</f>
        <v>0</v>
      </c>
      <c r="AL117">
        <f>VLOOKUP($F117,'(참고)타워 스텟 가치'!$B$12:$L$16,AL$2,0)+(VLOOKUP($F117,'(참고)타워 스텟 가치'!$B$12:$L$16,AL$2,0)*$E117)</f>
        <v>14.280000000000003</v>
      </c>
      <c r="AM117">
        <f>SUM('스테이지별 몬스터 스텟'!AD117*'(참고)타워 스텟 가치'!$Q$17,'스테이지별 몬스터 스텟'!AE117*'(참고)타워 스텟 가치'!$R$17,'스테이지별 몬스터 스텟'!AF117*'(참고)타워 스텟 가치'!$S$17,'스테이지별 몬스터 스텟'!AG117*'(참고)타워 스텟 가치'!$T$17,'스테이지별 몬스터 스텟'!AH117*'(참고)타워 스텟 가치'!$U$17,'스테이지별 몬스터 스텟'!AI117*'(참고)타워 스텟 가치'!$V$17,'스테이지별 몬스터 스텟'!AJ117*'(참고)타워 스텟 가치'!$W$17,'스테이지별 몬스터 스텟'!AK117*'(참고)타워 스텟 가치'!$X$17,'스테이지별 몬스터 스텟'!AL117*'(참고)타워 스텟 가치'!$Y$17)</f>
        <v>77461.095000000016</v>
      </c>
      <c r="AN117">
        <v>3</v>
      </c>
    </row>
    <row r="118" spans="3:40" x14ac:dyDescent="0.3">
      <c r="C118">
        <v>4</v>
      </c>
      <c r="D118">
        <f t="shared" si="5"/>
        <v>23</v>
      </c>
      <c r="E118" s="52">
        <f>VLOOKUP(D118,'스테이지별 난이도 설정'!B:C,2,0)</f>
        <v>9.2000000000000028</v>
      </c>
      <c r="F118" t="str">
        <f t="shared" si="6"/>
        <v>유니크</v>
      </c>
      <c r="G118">
        <f t="shared" si="4"/>
        <v>6</v>
      </c>
      <c r="H118">
        <f>VLOOKUP($F118,'(참고)타워 스텟 가치'!$B$2:$L$6,H$2,0)+(VLOOKUP($F118,'(참고)타워 스텟 가치'!$B$2:$L$6,H$2,0)*$E118)</f>
        <v>258.18750000000011</v>
      </c>
      <c r="I118">
        <f>VLOOKUP($F118,'(참고)타워 스텟 가치'!$B$2:$L$6,I$2,0)+(VLOOKUP($F118,'(참고)타워 스텟 가치'!$B$2:$L$6,I$2,0)*$E118)</f>
        <v>51.637500000000017</v>
      </c>
      <c r="J118">
        <f>VLOOKUP($F118,'(참고)타워 스텟 가치'!$B$2:$L$6,J$2,0)+(VLOOKUP($F118,'(참고)타워 스텟 가치'!$B$2:$L$6,J$2,0)*$E118)</f>
        <v>51000.000000000015</v>
      </c>
      <c r="K118">
        <f>VLOOKUP($F118,'(참고)타워 스텟 가치'!$B$2:$L$6,K$2,0)+(VLOOKUP($F118,'(참고)타워 스텟 가치'!$B$2:$L$6,K$2,0)*$E118)</f>
        <v>1032.7500000000005</v>
      </c>
      <c r="L118">
        <f>VLOOKUP($F118,'(참고)타워 스텟 가치'!$B$2:$L$6,L$2,0)+(VLOOKUP($F118,'(참고)타워 스텟 가치'!$B$2:$L$6,L$2,0)*$E118)</f>
        <v>17.212500000000006</v>
      </c>
      <c r="M118">
        <f>VLOOKUP($F118,'(참고)타워 스텟 가치'!$B$2:$L$6,M$2,0)+(VLOOKUP($F118,'(참고)타워 스텟 가치'!$B$2:$L$6,M$2,0)*$E118)</f>
        <v>3.0600000000000005</v>
      </c>
      <c r="N118">
        <f>VLOOKUP($F118,'(참고)타워 스텟 가치'!$B$2:$L$6,N$2,0)+(VLOOKUP($F118,'(참고)타워 스텟 가치'!$B$2:$L$6,N$2,0)*$E118)</f>
        <v>0</v>
      </c>
      <c r="O118">
        <f>VLOOKUP($F118,'(참고)타워 스텟 가치'!$B$2:$L$6,O$2,0)+(VLOOKUP($F118,'(참고)타워 스텟 가치'!$B$2:$L$6,O$2,0)*$E118)</f>
        <v>0</v>
      </c>
      <c r="P118">
        <f>VLOOKUP($F118,'(참고)타워 스텟 가치'!$B$2:$L$6,P$2,0)+(VLOOKUP($F118,'(참고)타워 스텟 가치'!$B$2:$L$6,P$2,0)*$E118)</f>
        <v>10.200000000000003</v>
      </c>
      <c r="Q118">
        <f>SUM('스테이지별 몬스터 스텟'!H118*'(참고)타워 스텟 가치'!$Q$17,'스테이지별 몬스터 스텟'!I118*'(참고)타워 스텟 가치'!$R$17,'스테이지별 몬스터 스텟'!J118*'(참고)타워 스텟 가치'!$S$17,'스테이지별 몬스터 스텟'!K118*'(참고)타워 스텟 가치'!$T$17,'스테이지별 몬스터 스텟'!L118*'(참고)타워 스텟 가치'!$U$17,'스테이지별 몬스터 스텟'!M118*'(참고)타워 스텟 가치'!$V$17,'스테이지별 몬스터 스텟'!N118*'(참고)타워 스텟 가치'!$W$17,'스테이지별 몬스터 스텟'!O118*'(참고)타워 스텟 가치'!$X$17,'스테이지별 몬스터 스텟'!P118*'(참고)타워 스텟 가치'!$Y$17)</f>
        <v>79217.216250000027</v>
      </c>
      <c r="R118">
        <v>1</v>
      </c>
      <c r="S118">
        <f>VLOOKUP($F118,'(참고)타워 스텟 가치'!$B$7:$L$11,S$2,0)+(VLOOKUP($F118,'(참고)타워 스텟 가치'!$B$7:$L$11,S$2,0)*$E118)</f>
        <v>86.062500000000028</v>
      </c>
      <c r="T118">
        <f>VLOOKUP($F118,'(참고)타워 스텟 가치'!$B$7:$L$11,T$2,0)+(VLOOKUP($F118,'(참고)타워 스텟 가치'!$B$7:$L$11,T$2,0)*$E118)</f>
        <v>154.91250000000005</v>
      </c>
      <c r="U118">
        <f>VLOOKUP($F118,'(참고)타워 스텟 가치'!$B$7:$L$11,U$2,0)+(VLOOKUP($F118,'(참고)타워 스텟 가치'!$B$7:$L$11,U$2,0)*$E118)</f>
        <v>51000.000000000015</v>
      </c>
      <c r="V118">
        <f>VLOOKUP($F118,'(참고)타워 스텟 가치'!$B$7:$L$11,V$2,0)+(VLOOKUP($F118,'(참고)타워 스텟 가치'!$B$7:$L$11,V$2,0)*$E118)</f>
        <v>1032.7500000000005</v>
      </c>
      <c r="W118">
        <f>VLOOKUP($F118,'(참고)타워 스텟 가치'!$B$7:$L$11,W$2,0)+(VLOOKUP($F118,'(참고)타워 스텟 가치'!$B$7:$L$11,W$2,0)*$E118)</f>
        <v>17.212500000000006</v>
      </c>
      <c r="X118">
        <f>VLOOKUP($F118,'(참고)타워 스텟 가치'!$B$7:$L$11,X$2,0)+(VLOOKUP($F118,'(참고)타워 스텟 가치'!$B$7:$L$11,X$2,0)*$E118)</f>
        <v>3.0600000000000005</v>
      </c>
      <c r="Y118">
        <f>VLOOKUP($F118,'(참고)타워 스텟 가치'!$B$7:$L$11,Y$2,0)+(VLOOKUP($F118,'(참고)타워 스텟 가치'!$B$7:$L$11,Y$2,0)*$E118)</f>
        <v>0</v>
      </c>
      <c r="Z118">
        <f>VLOOKUP($F118,'(참고)타워 스텟 가치'!$B$7:$L$11,Z$2,0)+(VLOOKUP($F118,'(참고)타워 스텟 가치'!$B$7:$L$11,Z$2,0)*$E118)</f>
        <v>0</v>
      </c>
      <c r="AA118">
        <f>VLOOKUP($F118,'(참고)타워 스텟 가치'!$B$7:$L$11,AA$2,0)+(VLOOKUP($F118,'(참고)타워 스텟 가치'!$B$7:$L$11,AA$2,0)*$E118)</f>
        <v>10.200000000000003</v>
      </c>
      <c r="AB118">
        <f>SUM('스테이지별 몬스터 스텟'!S118*'(참고)타워 스텟 가치'!$Q$17,'스테이지별 몬스터 스텟'!T118*'(참고)타워 스텟 가치'!$R$17,'스테이지별 몬스터 스텟'!U118*'(참고)타워 스텟 가치'!$S$17,'스테이지별 몬스터 스텟'!V118*'(참고)타워 스텟 가치'!$T$17,'스테이지별 몬스터 스텟'!W118*'(참고)타워 스텟 가치'!$U$17,'스테이지별 몬스터 스텟'!X118*'(참고)타워 스텟 가치'!$V$17,'스테이지별 몬스터 스텟'!Y118*'(참고)타워 스텟 가치'!$W$17,'스테이지별 몬스터 스텟'!Z118*'(참고)타워 스텟 가치'!$X$17,'스테이지별 몬스터 스텟'!AA118*'(참고)타워 스텟 가치'!$Y$17)</f>
        <v>79027.878750000018</v>
      </c>
      <c r="AC118">
        <v>2</v>
      </c>
      <c r="AD118">
        <f>VLOOKUP($F118,'(참고)타워 스텟 가치'!$B$12:$L$16,AD$2,0)+(VLOOKUP($F118,'(참고)타워 스텟 가치'!$B$12:$L$16,AD$2,0)*$E118)</f>
        <v>86.062500000000028</v>
      </c>
      <c r="AE118">
        <f>VLOOKUP($F118,'(참고)타워 스텟 가치'!$B$12:$L$16,AE$2,0)+(VLOOKUP($F118,'(참고)타워 스텟 가치'!$B$12:$L$16,AE$2,0)*$E118)</f>
        <v>103.27500000000003</v>
      </c>
      <c r="AF118">
        <f>VLOOKUP($F118,'(참고)타워 스텟 가치'!$B$12:$L$16,AF$2,0)+(VLOOKUP($F118,'(참고)타워 스텟 가치'!$B$12:$L$16,AF$2,0)*$E118)</f>
        <v>51000.000000000015</v>
      </c>
      <c r="AG118">
        <f>VLOOKUP($F118,'(참고)타워 스텟 가치'!$B$12:$L$16,AG$2,0)+(VLOOKUP($F118,'(참고)타워 스텟 가치'!$B$12:$L$16,AG$2,0)*$E118)</f>
        <v>516.37500000000023</v>
      </c>
      <c r="AH118">
        <f>VLOOKUP($F118,'(참고)타워 스텟 가치'!$B$12:$L$16,AH$2,0)+(VLOOKUP($F118,'(참고)타워 스텟 가치'!$B$12:$L$16,AH$2,0)*$E118)</f>
        <v>17.212500000000006</v>
      </c>
      <c r="AI118">
        <f>VLOOKUP($F118,'(참고)타워 스텟 가치'!$B$12:$L$16,AI$2,0)+(VLOOKUP($F118,'(참고)타워 스텟 가치'!$B$12:$L$16,AI$2,0)*$E118)</f>
        <v>3.0600000000000005</v>
      </c>
      <c r="AJ118">
        <f>VLOOKUP($F118,'(참고)타워 스텟 가치'!$B$12:$L$16,AJ$2,0)+(VLOOKUP($F118,'(참고)타워 스텟 가치'!$B$12:$L$16,AJ$2,0)*$E118)</f>
        <v>0</v>
      </c>
      <c r="AK118">
        <f>VLOOKUP($F118,'(참고)타워 스텟 가치'!$B$12:$L$16,AK$2,0)+(VLOOKUP($F118,'(참고)타워 스텟 가치'!$B$12:$L$16,AK$2,0)*$E118)</f>
        <v>0</v>
      </c>
      <c r="AL118">
        <f>VLOOKUP($F118,'(참고)타워 스텟 가치'!$B$12:$L$16,AL$2,0)+(VLOOKUP($F118,'(참고)타워 스텟 가치'!$B$12:$L$16,AL$2,0)*$E118)</f>
        <v>20.400000000000006</v>
      </c>
      <c r="AM118">
        <f>SUM('스테이지별 몬스터 스텟'!AD118*'(참고)타워 스텟 가치'!$Q$17,'스테이지별 몬스터 스텟'!AE118*'(참고)타워 스텟 가치'!$R$17,'스테이지별 몬스터 스텟'!AF118*'(참고)타워 스텟 가치'!$S$17,'스테이지별 몬스터 스텟'!AG118*'(참고)타워 스텟 가치'!$T$17,'스테이지별 몬스터 스텟'!AH118*'(참고)타워 스텟 가치'!$U$17,'스테이지별 몬스터 스텟'!AI118*'(참고)타워 스텟 가치'!$V$17,'스테이지별 몬스터 스텟'!AJ118*'(참고)타워 스텟 가치'!$W$17,'스테이지별 몬스터 스텟'!AK118*'(참고)타워 스텟 가치'!$X$17,'스테이지별 몬스터 스텟'!AL118*'(참고)타워 스텟 가치'!$Y$17)</f>
        <v>77938.072500000038</v>
      </c>
      <c r="AN118">
        <v>3</v>
      </c>
    </row>
    <row r="119" spans="3:40" x14ac:dyDescent="0.3">
      <c r="C119">
        <v>5</v>
      </c>
      <c r="D119">
        <f t="shared" si="5"/>
        <v>23</v>
      </c>
      <c r="E119" s="52">
        <f>VLOOKUP(D119,'스테이지별 난이도 설정'!B:C,2,0)</f>
        <v>9.2000000000000028</v>
      </c>
      <c r="F119" t="str">
        <f t="shared" si="6"/>
        <v>스페셜</v>
      </c>
      <c r="G119">
        <f t="shared" si="4"/>
        <v>6</v>
      </c>
      <c r="H119">
        <f>VLOOKUP($F119,'(참고)타워 스텟 가치'!$B$2:$L$6,H$2,0)+(VLOOKUP($F119,'(참고)타워 스텟 가치'!$B$2:$L$6,H$2,0)*$E119)</f>
        <v>387.28125000000011</v>
      </c>
      <c r="I119">
        <f>VLOOKUP($F119,'(참고)타워 스텟 가치'!$B$2:$L$6,I$2,0)+(VLOOKUP($F119,'(참고)타워 스텟 가치'!$B$2:$L$6,I$2,0)*$E119)</f>
        <v>77.456250000000026</v>
      </c>
      <c r="J119">
        <f>VLOOKUP($F119,'(참고)타워 스텟 가치'!$B$2:$L$6,J$2,0)+(VLOOKUP($F119,'(참고)타워 스텟 가치'!$B$2:$L$6,J$2,0)*$E119)</f>
        <v>51000.000000000015</v>
      </c>
      <c r="K119">
        <f>VLOOKUP($F119,'(참고)타워 스텟 가치'!$B$2:$L$6,K$2,0)+(VLOOKUP($F119,'(참고)타워 스텟 가치'!$B$2:$L$6,K$2,0)*$E119)</f>
        <v>1549.1250000000005</v>
      </c>
      <c r="L119">
        <f>VLOOKUP($F119,'(참고)타워 스텟 가치'!$B$2:$L$6,L$2,0)+(VLOOKUP($F119,'(참고)타워 스텟 가치'!$B$2:$L$6,L$2,0)*$E119)</f>
        <v>25.818750000000009</v>
      </c>
      <c r="M119">
        <f>VLOOKUP($F119,'(참고)타워 스텟 가치'!$B$2:$L$6,M$2,0)+(VLOOKUP($F119,'(참고)타워 스텟 가치'!$B$2:$L$6,M$2,0)*$E119)</f>
        <v>3.0600000000000005</v>
      </c>
      <c r="N119">
        <f>VLOOKUP($F119,'(참고)타워 스텟 가치'!$B$2:$L$6,N$2,0)+(VLOOKUP($F119,'(참고)타워 스텟 가치'!$B$2:$L$6,N$2,0)*$E119)</f>
        <v>0</v>
      </c>
      <c r="O119">
        <f>VLOOKUP($F119,'(참고)타워 스텟 가치'!$B$2:$L$6,O$2,0)+(VLOOKUP($F119,'(참고)타워 스텟 가치'!$B$2:$L$6,O$2,0)*$E119)</f>
        <v>0</v>
      </c>
      <c r="P119">
        <f>VLOOKUP($F119,'(참고)타워 스텟 가치'!$B$2:$L$6,P$2,0)+(VLOOKUP($F119,'(참고)타워 스텟 가치'!$B$2:$L$6,P$2,0)*$E119)</f>
        <v>10.200000000000003</v>
      </c>
      <c r="Q119">
        <f>SUM('스테이지별 몬스터 스텟'!H119*'(참고)타워 스텟 가치'!$Q$17,'스테이지별 몬스터 스텟'!I119*'(참고)타워 스텟 가치'!$R$17,'스테이지별 몬스터 스텟'!J119*'(참고)타워 스텟 가치'!$S$17,'스테이지별 몬스터 스텟'!K119*'(참고)타워 스텟 가치'!$T$17,'스테이지별 몬스터 스텟'!L119*'(참고)타워 스텟 가치'!$U$17,'스테이지별 몬스터 스텟'!M119*'(참고)타워 스텟 가치'!$V$17,'스테이지별 몬스터 스텟'!N119*'(참고)타워 스텟 가치'!$W$17,'스테이지별 몬스터 스텟'!O119*'(참고)타워 스텟 가치'!$X$17,'스테이지별 몬스터 스텟'!P119*'(참고)타워 스텟 가치'!$Y$17)</f>
        <v>80564.094375000015</v>
      </c>
      <c r="R119">
        <v>1</v>
      </c>
      <c r="S119">
        <f>VLOOKUP($F119,'(참고)타워 스텟 가치'!$B$7:$L$11,S$2,0)+(VLOOKUP($F119,'(참고)타워 스텟 가치'!$B$7:$L$11,S$2,0)*$E119)</f>
        <v>129.09375000000006</v>
      </c>
      <c r="T119">
        <f>VLOOKUP($F119,'(참고)타워 스텟 가치'!$B$7:$L$11,T$2,0)+(VLOOKUP($F119,'(참고)타워 스텟 가치'!$B$7:$L$11,T$2,0)*$E119)</f>
        <v>232.36875000000006</v>
      </c>
      <c r="U119">
        <f>VLOOKUP($F119,'(참고)타워 스텟 가치'!$B$7:$L$11,U$2,0)+(VLOOKUP($F119,'(참고)타워 스텟 가치'!$B$7:$L$11,U$2,0)*$E119)</f>
        <v>51000.000000000015</v>
      </c>
      <c r="V119">
        <f>VLOOKUP($F119,'(참고)타워 스텟 가치'!$B$7:$L$11,V$2,0)+(VLOOKUP($F119,'(참고)타워 스텟 가치'!$B$7:$L$11,V$2,0)*$E119)</f>
        <v>1549.1250000000005</v>
      </c>
      <c r="W119">
        <f>VLOOKUP($F119,'(참고)타워 스텟 가치'!$B$7:$L$11,W$2,0)+(VLOOKUP($F119,'(참고)타워 스텟 가치'!$B$7:$L$11,W$2,0)*$E119)</f>
        <v>25.818750000000009</v>
      </c>
      <c r="X119">
        <f>VLOOKUP($F119,'(참고)타워 스텟 가치'!$B$7:$L$11,X$2,0)+(VLOOKUP($F119,'(참고)타워 스텟 가치'!$B$7:$L$11,X$2,0)*$E119)</f>
        <v>3.0600000000000005</v>
      </c>
      <c r="Y119">
        <f>VLOOKUP($F119,'(참고)타워 스텟 가치'!$B$7:$L$11,Y$2,0)+(VLOOKUP($F119,'(참고)타워 스텟 가치'!$B$7:$L$11,Y$2,0)*$E119)</f>
        <v>0</v>
      </c>
      <c r="Z119">
        <f>VLOOKUP($F119,'(참고)타워 스텟 가치'!$B$7:$L$11,Z$2,0)+(VLOOKUP($F119,'(참고)타워 스텟 가치'!$B$7:$L$11,Z$2,0)*$E119)</f>
        <v>0</v>
      </c>
      <c r="AA119">
        <f>VLOOKUP($F119,'(참고)타워 스텟 가치'!$B$7:$L$11,AA$2,0)+(VLOOKUP($F119,'(참고)타워 스텟 가치'!$B$7:$L$11,AA$2,0)*$E119)</f>
        <v>10.200000000000003</v>
      </c>
      <c r="AB119">
        <f>SUM('스테이지별 몬스터 스텟'!S119*'(참고)타워 스텟 가치'!$Q$17,'스테이지별 몬스터 스텟'!T119*'(참고)타워 스텟 가치'!$R$17,'스테이지별 몬스터 스텟'!U119*'(참고)타워 스텟 가치'!$S$17,'스테이지별 몬스터 스텟'!V119*'(참고)타워 스텟 가치'!$T$17,'스테이지별 몬스터 스텟'!W119*'(참고)타워 스텟 가치'!$U$17,'스테이지별 몬스터 스텟'!X119*'(참고)타워 스텟 가치'!$V$17,'스테이지별 몬스터 스텟'!Y119*'(참고)타워 스텟 가치'!$W$17,'스테이지별 몬스터 스텟'!Z119*'(참고)타워 스텟 가치'!$X$17,'스테이지별 몬스터 스텟'!AA119*'(참고)타워 스텟 가치'!$Y$17)</f>
        <v>80280.088125000024</v>
      </c>
      <c r="AC119">
        <v>2</v>
      </c>
      <c r="AD119">
        <f>VLOOKUP($F119,'(참고)타워 스텟 가치'!$B$12:$L$16,AD$2,0)+(VLOOKUP($F119,'(참고)타워 스텟 가치'!$B$12:$L$16,AD$2,0)*$E119)</f>
        <v>129.09375000000006</v>
      </c>
      <c r="AE119">
        <f>VLOOKUP($F119,'(참고)타워 스텟 가치'!$B$12:$L$16,AE$2,0)+(VLOOKUP($F119,'(참고)타워 스텟 가치'!$B$12:$L$16,AE$2,0)*$E119)</f>
        <v>154.91250000000005</v>
      </c>
      <c r="AF119">
        <f>VLOOKUP($F119,'(참고)타워 스텟 가치'!$B$12:$L$16,AF$2,0)+(VLOOKUP($F119,'(참고)타워 스텟 가치'!$B$12:$L$16,AF$2,0)*$E119)</f>
        <v>51000.000000000015</v>
      </c>
      <c r="AG119">
        <f>VLOOKUP($F119,'(참고)타워 스텟 가치'!$B$12:$L$16,AG$2,0)+(VLOOKUP($F119,'(참고)타워 스텟 가치'!$B$12:$L$16,AG$2,0)*$E119)</f>
        <v>774.56250000000023</v>
      </c>
      <c r="AH119">
        <f>VLOOKUP($F119,'(참고)타워 스텟 가치'!$B$12:$L$16,AH$2,0)+(VLOOKUP($F119,'(참고)타워 스텟 가치'!$B$12:$L$16,AH$2,0)*$E119)</f>
        <v>25.818750000000009</v>
      </c>
      <c r="AI119">
        <f>VLOOKUP($F119,'(참고)타워 스텟 가치'!$B$12:$L$16,AI$2,0)+(VLOOKUP($F119,'(참고)타워 스텟 가치'!$B$12:$L$16,AI$2,0)*$E119)</f>
        <v>3.0600000000000005</v>
      </c>
      <c r="AJ119">
        <f>VLOOKUP($F119,'(참고)타워 스텟 가치'!$B$12:$L$16,AJ$2,0)+(VLOOKUP($F119,'(참고)타워 스텟 가치'!$B$12:$L$16,AJ$2,0)*$E119)</f>
        <v>0</v>
      </c>
      <c r="AK119">
        <f>VLOOKUP($F119,'(참고)타워 스텟 가치'!$B$12:$L$16,AK$2,0)+(VLOOKUP($F119,'(참고)타워 스텟 가치'!$B$12:$L$16,AK$2,0)*$E119)</f>
        <v>0</v>
      </c>
      <c r="AL119">
        <f>VLOOKUP($F119,'(참고)타워 스텟 가치'!$B$12:$L$16,AL$2,0)+(VLOOKUP($F119,'(참고)타워 스텟 가치'!$B$12:$L$16,AL$2,0)*$E119)</f>
        <v>20.400000000000006</v>
      </c>
      <c r="AM119">
        <f>SUM('스테이지별 몬스터 스텟'!AD119*'(참고)타워 스텟 가치'!$Q$17,'스테이지별 몬스터 스텟'!AE119*'(참고)타워 스텟 가치'!$R$17,'스테이지별 몬스터 스텟'!AF119*'(참고)타워 스텟 가치'!$S$17,'스테이지별 몬스터 스텟'!AG119*'(참고)타워 스텟 가치'!$T$17,'스테이지별 몬스터 스텟'!AH119*'(참고)타워 스텟 가치'!$U$17,'스테이지별 몬스터 스텟'!AI119*'(참고)타워 스텟 가치'!$V$17,'스테이지별 몬스터 스텟'!AJ119*'(참고)타워 스텟 가치'!$W$17,'스테이지별 몬스터 스텟'!AK119*'(참고)타워 스텟 가치'!$X$17,'스테이지별 몬스터 스텟'!AL119*'(참고)타워 스텟 가치'!$Y$17)</f>
        <v>78635.178750000021</v>
      </c>
      <c r="AN119">
        <v>3</v>
      </c>
    </row>
    <row r="120" spans="3:40" x14ac:dyDescent="0.3">
      <c r="C120">
        <v>1</v>
      </c>
      <c r="D120">
        <f t="shared" si="5"/>
        <v>24</v>
      </c>
      <c r="E120" s="52">
        <f>VLOOKUP(D120,'스테이지별 난이도 설정'!B:C,2,0)</f>
        <v>9.6000000000000032</v>
      </c>
      <c r="F120" t="str">
        <f t="shared" si="6"/>
        <v>일반</v>
      </c>
      <c r="G120">
        <f t="shared" si="4"/>
        <v>6</v>
      </c>
      <c r="H120">
        <f>VLOOKUP($F120,'(참고)타워 스텟 가치'!$B$2:$L$6,H$2,0)+(VLOOKUP($F120,'(참고)타워 스텟 가치'!$B$2:$L$6,H$2,0)*$E120)</f>
        <v>79.500000000000028</v>
      </c>
      <c r="I120">
        <f>VLOOKUP($F120,'(참고)타워 스텟 가치'!$B$2:$L$6,I$2,0)+(VLOOKUP($F120,'(참고)타워 스텟 가치'!$B$2:$L$6,I$2,0)*$E120)</f>
        <v>15.900000000000006</v>
      </c>
      <c r="J120">
        <f>VLOOKUP($F120,'(참고)타워 스텟 가치'!$B$2:$L$6,J$2,0)+(VLOOKUP($F120,'(참고)타워 스텟 가치'!$B$2:$L$6,J$2,0)*$E120)</f>
        <v>53000.000000000015</v>
      </c>
      <c r="K120">
        <f>VLOOKUP($F120,'(참고)타워 스텟 가치'!$B$2:$L$6,K$2,0)+(VLOOKUP($F120,'(참고)타워 스텟 가치'!$B$2:$L$6,K$2,0)*$E120)</f>
        <v>318.00000000000011</v>
      </c>
      <c r="L120">
        <f>VLOOKUP($F120,'(참고)타워 스텟 가치'!$B$2:$L$6,L$2,0)+(VLOOKUP($F120,'(참고)타워 스텟 가치'!$B$2:$L$6,L$2,0)*$E120)</f>
        <v>5.3000000000000016</v>
      </c>
      <c r="M120">
        <f>VLOOKUP($F120,'(참고)타워 스텟 가치'!$B$2:$L$6,M$2,0)+(VLOOKUP($F120,'(참고)타워 스텟 가치'!$B$2:$L$6,M$2,0)*$E120)</f>
        <v>3.1800000000000006</v>
      </c>
      <c r="N120">
        <f>VLOOKUP($F120,'(참고)타워 스텟 가치'!$B$2:$L$6,N$2,0)+(VLOOKUP($F120,'(참고)타워 스텟 가치'!$B$2:$L$6,N$2,0)*$E120)</f>
        <v>0</v>
      </c>
      <c r="O120">
        <f>VLOOKUP($F120,'(참고)타워 스텟 가치'!$B$2:$L$6,O$2,0)+(VLOOKUP($F120,'(참고)타워 스텟 가치'!$B$2:$L$6,O$2,0)*$E120)</f>
        <v>0</v>
      </c>
      <c r="P120">
        <f>VLOOKUP($F120,'(참고)타워 스텟 가치'!$B$2:$L$6,P$2,0)+(VLOOKUP($F120,'(참고)타워 스텟 가치'!$B$2:$L$6,P$2,0)*$E120)</f>
        <v>7.4200000000000017</v>
      </c>
      <c r="Q120">
        <f>SUM('스테이지별 몬스터 스텟'!H120*'(참고)타워 스텟 가치'!$Q$17,'스테이지별 몬스터 스텟'!I120*'(참고)타워 스텟 가치'!$R$17,'스테이지별 몬스터 스텟'!J120*'(참고)타워 스텟 가치'!$S$17,'스테이지별 몬스터 스텟'!K120*'(참고)타워 스텟 가치'!$T$17,'스테이지별 몬스터 스텟'!L120*'(참고)타워 스텟 가치'!$U$17,'스테이지별 몬스터 스텟'!M120*'(참고)타워 스텟 가치'!$V$17,'스테이지별 몬스터 스텟'!N120*'(참고)타워 스텟 가치'!$W$17,'스테이지별 몬스터 스텟'!O120*'(참고)타워 스텟 가치'!$X$17,'스테이지별 몬스터 스텟'!P120*'(참고)타워 스텟 가치'!$Y$17)</f>
        <v>80347.47000000003</v>
      </c>
      <c r="R120">
        <v>1</v>
      </c>
      <c r="S120">
        <f>VLOOKUP($F120,'(참고)타워 스텟 가치'!$B$7:$L$11,S$2,0)+(VLOOKUP($F120,'(참고)타워 스텟 가치'!$B$7:$L$11,S$2,0)*$E120)</f>
        <v>26.500000000000007</v>
      </c>
      <c r="T120">
        <f>VLOOKUP($F120,'(참고)타워 스텟 가치'!$B$7:$L$11,T$2,0)+(VLOOKUP($F120,'(참고)타워 스텟 가치'!$B$7:$L$11,T$2,0)*$E120)</f>
        <v>47.700000000000017</v>
      </c>
      <c r="U120">
        <f>VLOOKUP($F120,'(참고)타워 스텟 가치'!$B$7:$L$11,U$2,0)+(VLOOKUP($F120,'(참고)타워 스텟 가치'!$B$7:$L$11,U$2,0)*$E120)</f>
        <v>53000.000000000015</v>
      </c>
      <c r="V120">
        <f>VLOOKUP($F120,'(참고)타워 스텟 가치'!$B$7:$L$11,V$2,0)+(VLOOKUP($F120,'(참고)타워 스텟 가치'!$B$7:$L$11,V$2,0)*$E120)</f>
        <v>318.00000000000011</v>
      </c>
      <c r="W120">
        <f>VLOOKUP($F120,'(참고)타워 스텟 가치'!$B$7:$L$11,W$2,0)+(VLOOKUP($F120,'(참고)타워 스텟 가치'!$B$7:$L$11,W$2,0)*$E120)</f>
        <v>5.3000000000000016</v>
      </c>
      <c r="X120">
        <f>VLOOKUP($F120,'(참고)타워 스텟 가치'!$B$7:$L$11,X$2,0)+(VLOOKUP($F120,'(참고)타워 스텟 가치'!$B$7:$L$11,X$2,0)*$E120)</f>
        <v>3.1800000000000006</v>
      </c>
      <c r="Y120">
        <f>VLOOKUP($F120,'(참고)타워 스텟 가치'!$B$7:$L$11,Y$2,0)+(VLOOKUP($F120,'(참고)타워 스텟 가치'!$B$7:$L$11,Y$2,0)*$E120)</f>
        <v>0</v>
      </c>
      <c r="Z120">
        <f>VLOOKUP($F120,'(참고)타워 스텟 가치'!$B$7:$L$11,Z$2,0)+(VLOOKUP($F120,'(참고)타워 스텟 가치'!$B$7:$L$11,Z$2,0)*$E120)</f>
        <v>0</v>
      </c>
      <c r="AA120">
        <f>VLOOKUP($F120,'(참고)타워 스텟 가치'!$B$7:$L$11,AA$2,0)+(VLOOKUP($F120,'(참고)타워 스텟 가치'!$B$7:$L$11,AA$2,0)*$E120)</f>
        <v>7.4200000000000017</v>
      </c>
      <c r="AB120">
        <f>SUM('스테이지별 몬스터 스텟'!S120*'(참고)타워 스텟 가치'!$Q$17,'스테이지별 몬스터 스텟'!T120*'(참고)타워 스텟 가치'!$R$17,'스테이지별 몬스터 스텟'!U120*'(참고)타워 스텟 가치'!$S$17,'스테이지별 몬스터 스텟'!V120*'(참고)타워 스텟 가치'!$T$17,'스테이지별 몬스터 스텟'!W120*'(참고)타워 스텟 가치'!$U$17,'스테이지별 몬스터 스텟'!X120*'(참고)타워 스텟 가치'!$V$17,'스테이지별 몬스터 스텟'!Y120*'(참고)타워 스텟 가치'!$W$17,'스테이지별 몬스터 스텟'!Z120*'(참고)타워 스텟 가치'!$X$17,'스테이지별 몬스터 스텟'!AA120*'(참고)타워 스텟 가치'!$Y$17)</f>
        <v>80289.170000000027</v>
      </c>
      <c r="AC120">
        <v>2</v>
      </c>
      <c r="AD120">
        <f>VLOOKUP($F120,'(참고)타워 스텟 가치'!$B$12:$L$16,AD$2,0)+(VLOOKUP($F120,'(참고)타워 스텟 가치'!$B$12:$L$16,AD$2,0)*$E120)</f>
        <v>26.500000000000007</v>
      </c>
      <c r="AE120">
        <f>VLOOKUP($F120,'(참고)타워 스텟 가치'!$B$12:$L$16,AE$2,0)+(VLOOKUP($F120,'(참고)타워 스텟 가치'!$B$12:$L$16,AE$2,0)*$E120)</f>
        <v>31.800000000000011</v>
      </c>
      <c r="AF120">
        <f>VLOOKUP($F120,'(참고)타워 스텟 가치'!$B$12:$L$16,AF$2,0)+(VLOOKUP($F120,'(참고)타워 스텟 가치'!$B$12:$L$16,AF$2,0)*$E120)</f>
        <v>53000.000000000015</v>
      </c>
      <c r="AG120">
        <f>VLOOKUP($F120,'(참고)타워 스텟 가치'!$B$12:$L$16,AG$2,0)+(VLOOKUP($F120,'(참고)타워 스텟 가치'!$B$12:$L$16,AG$2,0)*$E120)</f>
        <v>159.00000000000006</v>
      </c>
      <c r="AH120">
        <f>VLOOKUP($F120,'(참고)타워 스텟 가치'!$B$12:$L$16,AH$2,0)+(VLOOKUP($F120,'(참고)타워 스텟 가치'!$B$12:$L$16,AH$2,0)*$E120)</f>
        <v>5.3000000000000016</v>
      </c>
      <c r="AI120">
        <f>VLOOKUP($F120,'(참고)타워 스텟 가치'!$B$12:$L$16,AI$2,0)+(VLOOKUP($F120,'(참고)타워 스텟 가치'!$B$12:$L$16,AI$2,0)*$E120)</f>
        <v>3.1800000000000006</v>
      </c>
      <c r="AJ120">
        <f>VLOOKUP($F120,'(참고)타워 스텟 가치'!$B$12:$L$16,AJ$2,0)+(VLOOKUP($F120,'(참고)타워 스텟 가치'!$B$12:$L$16,AJ$2,0)*$E120)</f>
        <v>0</v>
      </c>
      <c r="AK120">
        <f>VLOOKUP($F120,'(참고)타워 스텟 가치'!$B$12:$L$16,AK$2,0)+(VLOOKUP($F120,'(참고)타워 스텟 가치'!$B$12:$L$16,AK$2,0)*$E120)</f>
        <v>0</v>
      </c>
      <c r="AL120">
        <f>VLOOKUP($F120,'(참고)타워 스텟 가치'!$B$12:$L$16,AL$2,0)+(VLOOKUP($F120,'(참고)타워 스텟 가치'!$B$12:$L$16,AL$2,0)*$E120)</f>
        <v>14.840000000000003</v>
      </c>
      <c r="AM120">
        <f>SUM('스테이지별 몬스터 스텟'!AD120*'(참고)타워 스텟 가치'!$Q$17,'스테이지별 몬스터 스텟'!AE120*'(참고)타워 스텟 가치'!$R$17,'스테이지별 몬스터 스텟'!AF120*'(참고)타워 스텟 가치'!$S$17,'스테이지별 몬스터 스텟'!AG120*'(참고)타워 스텟 가치'!$T$17,'스테이지별 몬스터 스텟'!AH120*'(참고)타워 스텟 가치'!$U$17,'스테이지별 몬스터 스텟'!AI120*'(참고)타워 스텟 가치'!$V$17,'스테이지별 몬스터 스텟'!AJ120*'(참고)타워 스텟 가치'!$W$17,'스테이지별 몬스터 스텟'!AK120*'(참고)타워 스텟 가치'!$X$17,'스테이지별 몬스터 스텟'!AL120*'(참고)타워 스텟 가치'!$Y$17)</f>
        <v>79962.160000000018</v>
      </c>
      <c r="AN120">
        <v>3</v>
      </c>
    </row>
    <row r="121" spans="3:40" x14ac:dyDescent="0.3">
      <c r="C121">
        <v>2</v>
      </c>
      <c r="D121">
        <f t="shared" si="5"/>
        <v>24</v>
      </c>
      <c r="E121" s="52">
        <f>VLOOKUP(D121,'스테이지별 난이도 설정'!B:C,2,0)</f>
        <v>9.6000000000000032</v>
      </c>
      <c r="F121" t="str">
        <f t="shared" si="6"/>
        <v>레어</v>
      </c>
      <c r="G121">
        <f t="shared" si="4"/>
        <v>6</v>
      </c>
      <c r="H121">
        <f>VLOOKUP($F121,'(참고)타워 스텟 가치'!$B$2:$L$6,H$2,0)+(VLOOKUP($F121,'(참고)타워 스텟 가치'!$B$2:$L$6,H$2,0)*$E121)</f>
        <v>119.25000000000004</v>
      </c>
      <c r="I121">
        <f>VLOOKUP($F121,'(참고)타워 스텟 가치'!$B$2:$L$6,I$2,0)+(VLOOKUP($F121,'(참고)타워 스텟 가치'!$B$2:$L$6,I$2,0)*$E121)</f>
        <v>23.850000000000009</v>
      </c>
      <c r="J121">
        <f>VLOOKUP($F121,'(참고)타워 스텟 가치'!$B$2:$L$6,J$2,0)+(VLOOKUP($F121,'(참고)타워 스텟 가치'!$B$2:$L$6,J$2,0)*$E121)</f>
        <v>53000.000000000015</v>
      </c>
      <c r="K121">
        <f>VLOOKUP($F121,'(참고)타워 스텟 가치'!$B$2:$L$6,K$2,0)+(VLOOKUP($F121,'(참고)타워 스텟 가치'!$B$2:$L$6,K$2,0)*$E121)</f>
        <v>477.00000000000017</v>
      </c>
      <c r="L121">
        <f>VLOOKUP($F121,'(참고)타워 스텟 가치'!$B$2:$L$6,L$2,0)+(VLOOKUP($F121,'(참고)타워 스텟 가치'!$B$2:$L$6,L$2,0)*$E121)</f>
        <v>7.9500000000000028</v>
      </c>
      <c r="M121">
        <f>VLOOKUP($F121,'(참고)타워 스텟 가치'!$B$2:$L$6,M$2,0)+(VLOOKUP($F121,'(참고)타워 스텟 가치'!$B$2:$L$6,M$2,0)*$E121)</f>
        <v>3.1800000000000006</v>
      </c>
      <c r="N121">
        <f>VLOOKUP($F121,'(참고)타워 스텟 가치'!$B$2:$L$6,N$2,0)+(VLOOKUP($F121,'(참고)타워 스텟 가치'!$B$2:$L$6,N$2,0)*$E121)</f>
        <v>0</v>
      </c>
      <c r="O121">
        <f>VLOOKUP($F121,'(참고)타워 스텟 가치'!$B$2:$L$6,O$2,0)+(VLOOKUP($F121,'(참고)타워 스텟 가치'!$B$2:$L$6,O$2,0)*$E121)</f>
        <v>0</v>
      </c>
      <c r="P121">
        <f>VLOOKUP($F121,'(참고)타워 스텟 가치'!$B$2:$L$6,P$2,0)+(VLOOKUP($F121,'(참고)타워 스텟 가치'!$B$2:$L$6,P$2,0)*$E121)</f>
        <v>7.4200000000000017</v>
      </c>
      <c r="Q121">
        <f>SUM('스테이지별 몬스터 스텟'!H121*'(참고)타워 스텟 가치'!$Q$17,'스테이지별 몬스터 스텟'!I121*'(참고)타워 스텟 가치'!$R$17,'스테이지별 몬스터 스텟'!J121*'(참고)타워 스텟 가치'!$S$17,'스테이지별 몬스터 스텟'!K121*'(참고)타워 스텟 가치'!$T$17,'스테이지별 몬스터 스텟'!L121*'(참고)타워 스텟 가치'!$U$17,'스테이지별 몬스터 스텟'!M121*'(참고)타워 스텟 가치'!$V$17,'스테이지별 몬스터 스텟'!N121*'(참고)타워 스텟 가치'!$W$17,'스테이지별 몬스터 스텟'!O121*'(참고)타워 스텟 가치'!$X$17,'스테이지별 몬스터 스텟'!P121*'(참고)타워 스텟 가치'!$Y$17)</f>
        <v>80762.195000000007</v>
      </c>
      <c r="R121">
        <v>1</v>
      </c>
      <c r="S121">
        <f>VLOOKUP($F121,'(참고)타워 스텟 가치'!$B$7:$L$11,S$2,0)+(VLOOKUP($F121,'(참고)타워 스텟 가치'!$B$7:$L$11,S$2,0)*$E121)</f>
        <v>39.750000000000014</v>
      </c>
      <c r="T121">
        <f>VLOOKUP($F121,'(참고)타워 스텟 가치'!$B$7:$L$11,T$2,0)+(VLOOKUP($F121,'(참고)타워 스텟 가치'!$B$7:$L$11,T$2,0)*$E121)</f>
        <v>71.550000000000026</v>
      </c>
      <c r="U121">
        <f>VLOOKUP($F121,'(참고)타워 스텟 가치'!$B$7:$L$11,U$2,0)+(VLOOKUP($F121,'(참고)타워 스텟 가치'!$B$7:$L$11,U$2,0)*$E121)</f>
        <v>53000.000000000015</v>
      </c>
      <c r="V121">
        <f>VLOOKUP($F121,'(참고)타워 스텟 가치'!$B$7:$L$11,V$2,0)+(VLOOKUP($F121,'(참고)타워 스텟 가치'!$B$7:$L$11,V$2,0)*$E121)</f>
        <v>477.00000000000017</v>
      </c>
      <c r="W121">
        <f>VLOOKUP($F121,'(참고)타워 스텟 가치'!$B$7:$L$11,W$2,0)+(VLOOKUP($F121,'(참고)타워 스텟 가치'!$B$7:$L$11,W$2,0)*$E121)</f>
        <v>7.9500000000000028</v>
      </c>
      <c r="X121">
        <f>VLOOKUP($F121,'(참고)타워 스텟 가치'!$B$7:$L$11,X$2,0)+(VLOOKUP($F121,'(참고)타워 스텟 가치'!$B$7:$L$11,X$2,0)*$E121)</f>
        <v>3.1800000000000006</v>
      </c>
      <c r="Y121">
        <f>VLOOKUP($F121,'(참고)타워 스텟 가치'!$B$7:$L$11,Y$2,0)+(VLOOKUP($F121,'(참고)타워 스텟 가치'!$B$7:$L$11,Y$2,0)*$E121)</f>
        <v>0</v>
      </c>
      <c r="Z121">
        <f>VLOOKUP($F121,'(참고)타워 스텟 가치'!$B$7:$L$11,Z$2,0)+(VLOOKUP($F121,'(참고)타워 스텟 가치'!$B$7:$L$11,Z$2,0)*$E121)</f>
        <v>0</v>
      </c>
      <c r="AA121">
        <f>VLOOKUP($F121,'(참고)타워 스텟 가치'!$B$7:$L$11,AA$2,0)+(VLOOKUP($F121,'(참고)타워 스텟 가치'!$B$7:$L$11,AA$2,0)*$E121)</f>
        <v>7.4200000000000017</v>
      </c>
      <c r="AB121">
        <f>SUM('스테이지별 몬스터 스텟'!S121*'(참고)타워 스텟 가치'!$Q$17,'스테이지별 몬스터 스텟'!T121*'(참고)타워 스텟 가치'!$R$17,'스테이지별 몬스터 스텟'!U121*'(참고)타워 스텟 가치'!$S$17,'스테이지별 몬스터 스텟'!V121*'(참고)타워 스텟 가치'!$T$17,'스테이지별 몬스터 스텟'!W121*'(참고)타워 스텟 가치'!$U$17,'스테이지별 몬스터 스텟'!X121*'(참고)타워 스텟 가치'!$V$17,'스테이지별 몬스터 스텟'!Y121*'(참고)타워 스텟 가치'!$W$17,'스테이지별 몬스터 스텟'!Z121*'(참고)타워 스텟 가치'!$X$17,'스테이지별 몬스터 스텟'!AA121*'(참고)타워 스텟 가치'!$Y$17)</f>
        <v>80674.74500000001</v>
      </c>
      <c r="AC121">
        <v>2</v>
      </c>
      <c r="AD121">
        <f>VLOOKUP($F121,'(참고)타워 스텟 가치'!$B$12:$L$16,AD$2,0)+(VLOOKUP($F121,'(참고)타워 스텟 가치'!$B$12:$L$16,AD$2,0)*$E121)</f>
        <v>39.750000000000014</v>
      </c>
      <c r="AE121">
        <f>VLOOKUP($F121,'(참고)타워 스텟 가치'!$B$12:$L$16,AE$2,0)+(VLOOKUP($F121,'(참고)타워 스텟 가치'!$B$12:$L$16,AE$2,0)*$E121)</f>
        <v>47.700000000000017</v>
      </c>
      <c r="AF121">
        <f>VLOOKUP($F121,'(참고)타워 스텟 가치'!$B$12:$L$16,AF$2,0)+(VLOOKUP($F121,'(참고)타워 스텟 가치'!$B$12:$L$16,AF$2,0)*$E121)</f>
        <v>53000.000000000015</v>
      </c>
      <c r="AG121">
        <f>VLOOKUP($F121,'(참고)타워 스텟 가치'!$B$12:$L$16,AG$2,0)+(VLOOKUP($F121,'(참고)타워 스텟 가치'!$B$12:$L$16,AG$2,0)*$E121)</f>
        <v>238.50000000000009</v>
      </c>
      <c r="AH121">
        <f>VLOOKUP($F121,'(참고)타워 스텟 가치'!$B$12:$L$16,AH$2,0)+(VLOOKUP($F121,'(참고)타워 스텟 가치'!$B$12:$L$16,AH$2,0)*$E121)</f>
        <v>7.9500000000000028</v>
      </c>
      <c r="AI121">
        <f>VLOOKUP($F121,'(참고)타워 스텟 가치'!$B$12:$L$16,AI$2,0)+(VLOOKUP($F121,'(참고)타워 스텟 가치'!$B$12:$L$16,AI$2,0)*$E121)</f>
        <v>3.1800000000000006</v>
      </c>
      <c r="AJ121">
        <f>VLOOKUP($F121,'(참고)타워 스텟 가치'!$B$12:$L$16,AJ$2,0)+(VLOOKUP($F121,'(참고)타워 스텟 가치'!$B$12:$L$16,AJ$2,0)*$E121)</f>
        <v>0</v>
      </c>
      <c r="AK121">
        <f>VLOOKUP($F121,'(참고)타워 스텟 가치'!$B$12:$L$16,AK$2,0)+(VLOOKUP($F121,'(참고)타워 스텟 가치'!$B$12:$L$16,AK$2,0)*$E121)</f>
        <v>0</v>
      </c>
      <c r="AL121">
        <f>VLOOKUP($F121,'(참고)타워 스텟 가치'!$B$12:$L$16,AL$2,0)+(VLOOKUP($F121,'(참고)타워 스텟 가치'!$B$12:$L$16,AL$2,0)*$E121)</f>
        <v>14.840000000000003</v>
      </c>
      <c r="AM121">
        <f>SUM('스테이지별 몬스터 스텟'!AD121*'(참고)타워 스텟 가치'!$Q$17,'스테이지별 몬스터 스텟'!AE121*'(참고)타워 스텟 가치'!$R$17,'스테이지별 몬스터 스텟'!AF121*'(참고)타워 스텟 가치'!$S$17,'스테이지별 몬스터 스텟'!AG121*'(참고)타워 스텟 가치'!$T$17,'스테이지별 몬스터 스텟'!AH121*'(참고)타워 스텟 가치'!$U$17,'스테이지별 몬스터 스텟'!AI121*'(참고)타워 스텟 가치'!$V$17,'스테이지별 몬스터 스텟'!AJ121*'(참고)타워 스텟 가치'!$W$17,'스테이지별 몬스터 스텟'!AK121*'(참고)타워 스텟 가치'!$X$17,'스테이지별 몬스터 스텟'!AL121*'(참고)타워 스텟 가치'!$Y$17)</f>
        <v>80176.810000000012</v>
      </c>
      <c r="AN121">
        <v>3</v>
      </c>
    </row>
    <row r="122" spans="3:40" x14ac:dyDescent="0.3">
      <c r="C122">
        <v>3</v>
      </c>
      <c r="D122">
        <f t="shared" si="5"/>
        <v>24</v>
      </c>
      <c r="E122" s="52">
        <f>VLOOKUP(D122,'스테이지별 난이도 설정'!B:C,2,0)</f>
        <v>9.6000000000000032</v>
      </c>
      <c r="F122" t="str">
        <f t="shared" si="6"/>
        <v>에픽</v>
      </c>
      <c r="G122">
        <f t="shared" si="4"/>
        <v>6</v>
      </c>
      <c r="H122">
        <f>VLOOKUP($F122,'(참고)타워 스텟 가치'!$B$2:$L$6,H$2,0)+(VLOOKUP($F122,'(참고)타워 스텟 가치'!$B$2:$L$6,H$2,0)*$E122)</f>
        <v>178.87500000000006</v>
      </c>
      <c r="I122">
        <f>VLOOKUP($F122,'(참고)타워 스텟 가치'!$B$2:$L$6,I$2,0)+(VLOOKUP($F122,'(참고)타워 스텟 가치'!$B$2:$L$6,I$2,0)*$E122)</f>
        <v>35.775000000000013</v>
      </c>
      <c r="J122">
        <f>VLOOKUP($F122,'(참고)타워 스텟 가치'!$B$2:$L$6,J$2,0)+(VLOOKUP($F122,'(참고)타워 스텟 가치'!$B$2:$L$6,J$2,0)*$E122)</f>
        <v>53000.000000000015</v>
      </c>
      <c r="K122">
        <f>VLOOKUP($F122,'(참고)타워 스텟 가치'!$B$2:$L$6,K$2,0)+(VLOOKUP($F122,'(참고)타워 스텟 가치'!$B$2:$L$6,K$2,0)*$E122)</f>
        <v>715.50000000000023</v>
      </c>
      <c r="L122">
        <f>VLOOKUP($F122,'(참고)타워 스텟 가치'!$B$2:$L$6,L$2,0)+(VLOOKUP($F122,'(참고)타워 스텟 가치'!$B$2:$L$6,L$2,0)*$E122)</f>
        <v>11.925000000000004</v>
      </c>
      <c r="M122">
        <f>VLOOKUP($F122,'(참고)타워 스텟 가치'!$B$2:$L$6,M$2,0)+(VLOOKUP($F122,'(참고)타워 스텟 가치'!$B$2:$L$6,M$2,0)*$E122)</f>
        <v>3.1800000000000006</v>
      </c>
      <c r="N122">
        <f>VLOOKUP($F122,'(참고)타워 스텟 가치'!$B$2:$L$6,N$2,0)+(VLOOKUP($F122,'(참고)타워 스텟 가치'!$B$2:$L$6,N$2,0)*$E122)</f>
        <v>0</v>
      </c>
      <c r="O122">
        <f>VLOOKUP($F122,'(참고)타워 스텟 가치'!$B$2:$L$6,O$2,0)+(VLOOKUP($F122,'(참고)타워 스텟 가치'!$B$2:$L$6,O$2,0)*$E122)</f>
        <v>0</v>
      </c>
      <c r="P122">
        <f>VLOOKUP($F122,'(참고)타워 스텟 가치'!$B$2:$L$6,P$2,0)+(VLOOKUP($F122,'(참고)타워 스텟 가치'!$B$2:$L$6,P$2,0)*$E122)</f>
        <v>7.4200000000000017</v>
      </c>
      <c r="Q122">
        <f>SUM('스테이지별 몬스터 스텟'!H122*'(참고)타워 스텟 가치'!$Q$17,'스테이지별 몬스터 스텟'!I122*'(참고)타워 스텟 가치'!$R$17,'스테이지별 몬스터 스텟'!J122*'(참고)타워 스텟 가치'!$S$17,'스테이지별 몬스터 스텟'!K122*'(참고)타워 스텟 가치'!$T$17,'스테이지별 몬스터 스텟'!L122*'(참고)타워 스텟 가치'!$U$17,'스테이지별 몬스터 스텟'!M122*'(참고)타워 스텟 가치'!$V$17,'스테이지별 몬스터 스텟'!N122*'(참고)타워 스텟 가치'!$W$17,'스테이지별 몬스터 스텟'!O122*'(참고)타워 스텟 가치'!$X$17,'스테이지별 몬스터 스텟'!P122*'(참고)타워 스텟 가치'!$Y$17)</f>
        <v>81384.28250000003</v>
      </c>
      <c r="R122">
        <v>1</v>
      </c>
      <c r="S122">
        <f>VLOOKUP($F122,'(참고)타워 스텟 가치'!$B$7:$L$11,S$2,0)+(VLOOKUP($F122,'(참고)타워 스텟 가치'!$B$7:$L$11,S$2,0)*$E122)</f>
        <v>59.625000000000021</v>
      </c>
      <c r="T122">
        <f>VLOOKUP($F122,'(참고)타워 스텟 가치'!$B$7:$L$11,T$2,0)+(VLOOKUP($F122,'(참고)타워 스텟 가치'!$B$7:$L$11,T$2,0)*$E122)</f>
        <v>107.32500000000003</v>
      </c>
      <c r="U122">
        <f>VLOOKUP($F122,'(참고)타워 스텟 가치'!$B$7:$L$11,U$2,0)+(VLOOKUP($F122,'(참고)타워 스텟 가치'!$B$7:$L$11,U$2,0)*$E122)</f>
        <v>53000.000000000015</v>
      </c>
      <c r="V122">
        <f>VLOOKUP($F122,'(참고)타워 스텟 가치'!$B$7:$L$11,V$2,0)+(VLOOKUP($F122,'(참고)타워 스텟 가치'!$B$7:$L$11,V$2,0)*$E122)</f>
        <v>715.50000000000023</v>
      </c>
      <c r="W122">
        <f>VLOOKUP($F122,'(참고)타워 스텟 가치'!$B$7:$L$11,W$2,0)+(VLOOKUP($F122,'(참고)타워 스텟 가치'!$B$7:$L$11,W$2,0)*$E122)</f>
        <v>11.925000000000004</v>
      </c>
      <c r="X122">
        <f>VLOOKUP($F122,'(참고)타워 스텟 가치'!$B$7:$L$11,X$2,0)+(VLOOKUP($F122,'(참고)타워 스텟 가치'!$B$7:$L$11,X$2,0)*$E122)</f>
        <v>3.1800000000000006</v>
      </c>
      <c r="Y122">
        <f>VLOOKUP($F122,'(참고)타워 스텟 가치'!$B$7:$L$11,Y$2,0)+(VLOOKUP($F122,'(참고)타워 스텟 가치'!$B$7:$L$11,Y$2,0)*$E122)</f>
        <v>0</v>
      </c>
      <c r="Z122">
        <f>VLOOKUP($F122,'(참고)타워 스텟 가치'!$B$7:$L$11,Z$2,0)+(VLOOKUP($F122,'(참고)타워 스텟 가치'!$B$7:$L$11,Z$2,0)*$E122)</f>
        <v>0</v>
      </c>
      <c r="AA122">
        <f>VLOOKUP($F122,'(참고)타워 스텟 가치'!$B$7:$L$11,AA$2,0)+(VLOOKUP($F122,'(참고)타워 스텟 가치'!$B$7:$L$11,AA$2,0)*$E122)</f>
        <v>7.4200000000000017</v>
      </c>
      <c r="AB122">
        <f>SUM('스테이지별 몬스터 스텟'!S122*'(참고)타워 스텟 가치'!$Q$17,'스테이지별 몬스터 스텟'!T122*'(참고)타워 스텟 가치'!$R$17,'스테이지별 몬스터 스텟'!U122*'(참고)타워 스텟 가치'!$S$17,'스테이지별 몬스터 스텟'!V122*'(참고)타워 스텟 가치'!$T$17,'스테이지별 몬스터 스텟'!W122*'(참고)타워 스텟 가치'!$U$17,'스테이지별 몬스터 스텟'!X122*'(참고)타워 스텟 가치'!$V$17,'스테이지별 몬스터 스텟'!Y122*'(참고)타워 스텟 가치'!$W$17,'스테이지별 몬스터 스텟'!Z122*'(참고)타워 스텟 가치'!$X$17,'스테이지별 몬스터 스텟'!AA122*'(참고)타워 스텟 가치'!$Y$17)</f>
        <v>81253.107500000027</v>
      </c>
      <c r="AC122">
        <v>2</v>
      </c>
      <c r="AD122">
        <f>VLOOKUP($F122,'(참고)타워 스텟 가치'!$B$12:$L$16,AD$2,0)+(VLOOKUP($F122,'(참고)타워 스텟 가치'!$B$12:$L$16,AD$2,0)*$E122)</f>
        <v>59.625000000000021</v>
      </c>
      <c r="AE122">
        <f>VLOOKUP($F122,'(참고)타워 스텟 가치'!$B$12:$L$16,AE$2,0)+(VLOOKUP($F122,'(참고)타워 스텟 가치'!$B$12:$L$16,AE$2,0)*$E122)</f>
        <v>71.550000000000026</v>
      </c>
      <c r="AF122">
        <f>VLOOKUP($F122,'(참고)타워 스텟 가치'!$B$12:$L$16,AF$2,0)+(VLOOKUP($F122,'(참고)타워 스텟 가치'!$B$12:$L$16,AF$2,0)*$E122)</f>
        <v>53000.000000000015</v>
      </c>
      <c r="AG122">
        <f>VLOOKUP($F122,'(참고)타워 스텟 가치'!$B$12:$L$16,AG$2,0)+(VLOOKUP($F122,'(참고)타워 스텟 가치'!$B$12:$L$16,AG$2,0)*$E122)</f>
        <v>357.75000000000011</v>
      </c>
      <c r="AH122">
        <f>VLOOKUP($F122,'(참고)타워 스텟 가치'!$B$12:$L$16,AH$2,0)+(VLOOKUP($F122,'(참고)타워 스텟 가치'!$B$12:$L$16,AH$2,0)*$E122)</f>
        <v>11.925000000000004</v>
      </c>
      <c r="AI122">
        <f>VLOOKUP($F122,'(참고)타워 스텟 가치'!$B$12:$L$16,AI$2,0)+(VLOOKUP($F122,'(참고)타워 스텟 가치'!$B$12:$L$16,AI$2,0)*$E122)</f>
        <v>3.1800000000000006</v>
      </c>
      <c r="AJ122">
        <f>VLOOKUP($F122,'(참고)타워 스텟 가치'!$B$12:$L$16,AJ$2,0)+(VLOOKUP($F122,'(참고)타워 스텟 가치'!$B$12:$L$16,AJ$2,0)*$E122)</f>
        <v>0</v>
      </c>
      <c r="AK122">
        <f>VLOOKUP($F122,'(참고)타워 스텟 가치'!$B$12:$L$16,AK$2,0)+(VLOOKUP($F122,'(참고)타워 스텟 가치'!$B$12:$L$16,AK$2,0)*$E122)</f>
        <v>0</v>
      </c>
      <c r="AL122">
        <f>VLOOKUP($F122,'(참고)타워 스텟 가치'!$B$12:$L$16,AL$2,0)+(VLOOKUP($F122,'(참고)타워 스텟 가치'!$B$12:$L$16,AL$2,0)*$E122)</f>
        <v>14.840000000000003</v>
      </c>
      <c r="AM122">
        <f>SUM('스테이지별 몬스터 스텟'!AD122*'(참고)타워 스텟 가치'!$Q$17,'스테이지별 몬스터 스텟'!AE122*'(참고)타워 스텟 가치'!$R$17,'스테이지별 몬스터 스텟'!AF122*'(참고)타워 스텟 가치'!$S$17,'스테이지별 몬스터 스텟'!AG122*'(참고)타워 스텟 가치'!$T$17,'스테이지별 몬스터 스텟'!AH122*'(참고)타워 스텟 가치'!$U$17,'스테이지별 몬스터 스텟'!AI122*'(참고)타워 스텟 가치'!$V$17,'스테이지별 몬스터 스텟'!AJ122*'(참고)타워 스텟 가치'!$W$17,'스테이지별 몬스터 스텟'!AK122*'(참고)타워 스텟 가치'!$X$17,'스테이지별 몬스터 스텟'!AL122*'(참고)타워 스텟 가치'!$Y$17)</f>
        <v>80498.785000000018</v>
      </c>
      <c r="AN122">
        <v>3</v>
      </c>
    </row>
    <row r="123" spans="3:40" x14ac:dyDescent="0.3">
      <c r="C123">
        <v>4</v>
      </c>
      <c r="D123">
        <f t="shared" si="5"/>
        <v>24</v>
      </c>
      <c r="E123" s="52">
        <f>VLOOKUP(D123,'스테이지별 난이도 설정'!B:C,2,0)</f>
        <v>9.6000000000000032</v>
      </c>
      <c r="F123" t="str">
        <f t="shared" si="6"/>
        <v>유니크</v>
      </c>
      <c r="G123">
        <f t="shared" si="4"/>
        <v>6</v>
      </c>
      <c r="H123">
        <f>VLOOKUP($F123,'(참고)타워 스텟 가치'!$B$2:$L$6,H$2,0)+(VLOOKUP($F123,'(참고)타워 스텟 가치'!$B$2:$L$6,H$2,0)*$E123)</f>
        <v>268.31250000000011</v>
      </c>
      <c r="I123">
        <f>VLOOKUP($F123,'(참고)타워 스텟 가치'!$B$2:$L$6,I$2,0)+(VLOOKUP($F123,'(참고)타워 스텟 가치'!$B$2:$L$6,I$2,0)*$E123)</f>
        <v>53.662500000000016</v>
      </c>
      <c r="J123">
        <f>VLOOKUP($F123,'(참고)타워 스텟 가치'!$B$2:$L$6,J$2,0)+(VLOOKUP($F123,'(참고)타워 스텟 가치'!$B$2:$L$6,J$2,0)*$E123)</f>
        <v>53000.000000000015</v>
      </c>
      <c r="K123">
        <f>VLOOKUP($F123,'(참고)타워 스텟 가치'!$B$2:$L$6,K$2,0)+(VLOOKUP($F123,'(참고)타워 스텟 가치'!$B$2:$L$6,K$2,0)*$E123)</f>
        <v>1073.2500000000005</v>
      </c>
      <c r="L123">
        <f>VLOOKUP($F123,'(참고)타워 스텟 가치'!$B$2:$L$6,L$2,0)+(VLOOKUP($F123,'(참고)타워 스텟 가치'!$B$2:$L$6,L$2,0)*$E123)</f>
        <v>17.887500000000006</v>
      </c>
      <c r="M123">
        <f>VLOOKUP($F123,'(참고)타워 스텟 가치'!$B$2:$L$6,M$2,0)+(VLOOKUP($F123,'(참고)타워 스텟 가치'!$B$2:$L$6,M$2,0)*$E123)</f>
        <v>3.1800000000000006</v>
      </c>
      <c r="N123">
        <f>VLOOKUP($F123,'(참고)타워 스텟 가치'!$B$2:$L$6,N$2,0)+(VLOOKUP($F123,'(참고)타워 스텟 가치'!$B$2:$L$6,N$2,0)*$E123)</f>
        <v>0</v>
      </c>
      <c r="O123">
        <f>VLOOKUP($F123,'(참고)타워 스텟 가치'!$B$2:$L$6,O$2,0)+(VLOOKUP($F123,'(참고)타워 스텟 가치'!$B$2:$L$6,O$2,0)*$E123)</f>
        <v>0</v>
      </c>
      <c r="P123">
        <f>VLOOKUP($F123,'(참고)타워 스텟 가치'!$B$2:$L$6,P$2,0)+(VLOOKUP($F123,'(참고)타워 스텟 가치'!$B$2:$L$6,P$2,0)*$E123)</f>
        <v>10.600000000000003</v>
      </c>
      <c r="Q123">
        <f>SUM('스테이지별 몬스터 스텟'!H123*'(참고)타워 스텟 가치'!$Q$17,'스테이지별 몬스터 스텟'!I123*'(참고)타워 스텟 가치'!$R$17,'스테이지별 몬스터 스텟'!J123*'(참고)타워 스텟 가치'!$S$17,'스테이지별 몬스터 스텟'!K123*'(참고)타워 스텟 가치'!$T$17,'스테이지별 몬스터 스텟'!L123*'(참고)타워 스텟 가치'!$U$17,'스테이지별 몬스터 스텟'!M123*'(참고)타워 스텟 가치'!$V$17,'스테이지별 몬스터 스텟'!N123*'(참고)타워 스텟 가치'!$W$17,'스테이지별 몬스터 스텟'!O123*'(참고)타워 스텟 가치'!$X$17,'스테이지별 몬스터 스텟'!P123*'(참고)타워 스텟 가치'!$Y$17)</f>
        <v>82323.773750000008</v>
      </c>
      <c r="R123">
        <v>1</v>
      </c>
      <c r="S123">
        <f>VLOOKUP($F123,'(참고)타워 스텟 가치'!$B$7:$L$11,S$2,0)+(VLOOKUP($F123,'(참고)타워 스텟 가치'!$B$7:$L$11,S$2,0)*$E123)</f>
        <v>89.437500000000028</v>
      </c>
      <c r="T123">
        <f>VLOOKUP($F123,'(참고)타워 스텟 가치'!$B$7:$L$11,T$2,0)+(VLOOKUP($F123,'(참고)타워 스텟 가치'!$B$7:$L$11,T$2,0)*$E123)</f>
        <v>160.98750000000004</v>
      </c>
      <c r="U123">
        <f>VLOOKUP($F123,'(참고)타워 스텟 가치'!$B$7:$L$11,U$2,0)+(VLOOKUP($F123,'(참고)타워 스텟 가치'!$B$7:$L$11,U$2,0)*$E123)</f>
        <v>53000.000000000015</v>
      </c>
      <c r="V123">
        <f>VLOOKUP($F123,'(참고)타워 스텟 가치'!$B$7:$L$11,V$2,0)+(VLOOKUP($F123,'(참고)타워 스텟 가치'!$B$7:$L$11,V$2,0)*$E123)</f>
        <v>1073.2500000000005</v>
      </c>
      <c r="W123">
        <f>VLOOKUP($F123,'(참고)타워 스텟 가치'!$B$7:$L$11,W$2,0)+(VLOOKUP($F123,'(참고)타워 스텟 가치'!$B$7:$L$11,W$2,0)*$E123)</f>
        <v>17.887500000000006</v>
      </c>
      <c r="X123">
        <f>VLOOKUP($F123,'(참고)타워 스텟 가치'!$B$7:$L$11,X$2,0)+(VLOOKUP($F123,'(참고)타워 스텟 가치'!$B$7:$L$11,X$2,0)*$E123)</f>
        <v>3.1800000000000006</v>
      </c>
      <c r="Y123">
        <f>VLOOKUP($F123,'(참고)타워 스텟 가치'!$B$7:$L$11,Y$2,0)+(VLOOKUP($F123,'(참고)타워 스텟 가치'!$B$7:$L$11,Y$2,0)*$E123)</f>
        <v>0</v>
      </c>
      <c r="Z123">
        <f>VLOOKUP($F123,'(참고)타워 스텟 가치'!$B$7:$L$11,Z$2,0)+(VLOOKUP($F123,'(참고)타워 스텟 가치'!$B$7:$L$11,Z$2,0)*$E123)</f>
        <v>0</v>
      </c>
      <c r="AA123">
        <f>VLOOKUP($F123,'(참고)타워 스텟 가치'!$B$7:$L$11,AA$2,0)+(VLOOKUP($F123,'(참고)타워 스텟 가치'!$B$7:$L$11,AA$2,0)*$E123)</f>
        <v>10.600000000000003</v>
      </c>
      <c r="AB123">
        <f>SUM('스테이지별 몬스터 스텟'!S123*'(참고)타워 스텟 가치'!$Q$17,'스테이지별 몬스터 스텟'!T123*'(참고)타워 스텟 가치'!$R$17,'스테이지별 몬스터 스텟'!U123*'(참고)타워 스텟 가치'!$S$17,'스테이지별 몬스터 스텟'!V123*'(참고)타워 스텟 가치'!$T$17,'스테이지별 몬스터 스텟'!W123*'(참고)타워 스텟 가치'!$U$17,'스테이지별 몬스터 스텟'!X123*'(참고)타워 스텟 가치'!$V$17,'스테이지별 몬스터 스텟'!Y123*'(참고)타워 스텟 가치'!$W$17,'스테이지별 몬스터 스텟'!Z123*'(참고)타워 스텟 가치'!$X$17,'스테이지별 몬스터 스텟'!AA123*'(참고)타워 스텟 가치'!$Y$17)</f>
        <v>82127.01125000001</v>
      </c>
      <c r="AC123">
        <v>2</v>
      </c>
      <c r="AD123">
        <f>VLOOKUP($F123,'(참고)타워 스텟 가치'!$B$12:$L$16,AD$2,0)+(VLOOKUP($F123,'(참고)타워 스텟 가치'!$B$12:$L$16,AD$2,0)*$E123)</f>
        <v>89.437500000000028</v>
      </c>
      <c r="AE123">
        <f>VLOOKUP($F123,'(참고)타워 스텟 가치'!$B$12:$L$16,AE$2,0)+(VLOOKUP($F123,'(참고)타워 스텟 가치'!$B$12:$L$16,AE$2,0)*$E123)</f>
        <v>107.32500000000003</v>
      </c>
      <c r="AF123">
        <f>VLOOKUP($F123,'(참고)타워 스텟 가치'!$B$12:$L$16,AF$2,0)+(VLOOKUP($F123,'(참고)타워 스텟 가치'!$B$12:$L$16,AF$2,0)*$E123)</f>
        <v>53000.000000000015</v>
      </c>
      <c r="AG123">
        <f>VLOOKUP($F123,'(참고)타워 스텟 가치'!$B$12:$L$16,AG$2,0)+(VLOOKUP($F123,'(참고)타워 스텟 가치'!$B$12:$L$16,AG$2,0)*$E123)</f>
        <v>536.62500000000023</v>
      </c>
      <c r="AH123">
        <f>VLOOKUP($F123,'(참고)타워 스텟 가치'!$B$12:$L$16,AH$2,0)+(VLOOKUP($F123,'(참고)타워 스텟 가치'!$B$12:$L$16,AH$2,0)*$E123)</f>
        <v>17.887500000000006</v>
      </c>
      <c r="AI123">
        <f>VLOOKUP($F123,'(참고)타워 스텟 가치'!$B$12:$L$16,AI$2,0)+(VLOOKUP($F123,'(참고)타워 스텟 가치'!$B$12:$L$16,AI$2,0)*$E123)</f>
        <v>3.1800000000000006</v>
      </c>
      <c r="AJ123">
        <f>VLOOKUP($F123,'(참고)타워 스텟 가치'!$B$12:$L$16,AJ$2,0)+(VLOOKUP($F123,'(참고)타워 스텟 가치'!$B$12:$L$16,AJ$2,0)*$E123)</f>
        <v>0</v>
      </c>
      <c r="AK123">
        <f>VLOOKUP($F123,'(참고)타워 스텟 가치'!$B$12:$L$16,AK$2,0)+(VLOOKUP($F123,'(참고)타워 스텟 가치'!$B$12:$L$16,AK$2,0)*$E123)</f>
        <v>0</v>
      </c>
      <c r="AL123">
        <f>VLOOKUP($F123,'(참고)타워 스텟 가치'!$B$12:$L$16,AL$2,0)+(VLOOKUP($F123,'(참고)타워 스텟 가치'!$B$12:$L$16,AL$2,0)*$E123)</f>
        <v>21.200000000000006</v>
      </c>
      <c r="AM123">
        <f>SUM('스테이지별 몬스터 스텟'!AD123*'(참고)타워 스텟 가치'!$Q$17,'스테이지별 몬스터 스텟'!AE123*'(참고)타워 스텟 가치'!$R$17,'스테이지별 몬스터 스텟'!AF123*'(참고)타워 스텟 가치'!$S$17,'스테이지별 몬스터 스텟'!AG123*'(참고)타워 스텟 가치'!$T$17,'스테이지별 몬스터 스텟'!AH123*'(참고)타워 스텟 가치'!$U$17,'스테이지별 몬스터 스텟'!AI123*'(참고)타워 스텟 가치'!$V$17,'스테이지별 몬스터 스텟'!AJ123*'(참고)타워 스텟 가치'!$W$17,'스테이지별 몬스터 스텟'!AK123*'(참고)타워 스텟 가치'!$X$17,'스테이지별 몬스터 스텟'!AL123*'(참고)타워 스텟 가치'!$Y$17)</f>
        <v>80994.467500000013</v>
      </c>
      <c r="AN123">
        <v>3</v>
      </c>
    </row>
    <row r="124" spans="3:40" x14ac:dyDescent="0.3">
      <c r="C124">
        <v>5</v>
      </c>
      <c r="D124">
        <f t="shared" si="5"/>
        <v>24</v>
      </c>
      <c r="E124" s="52">
        <f>VLOOKUP(D124,'스테이지별 난이도 설정'!B:C,2,0)</f>
        <v>9.6000000000000032</v>
      </c>
      <c r="F124" t="str">
        <f t="shared" si="6"/>
        <v>스페셜</v>
      </c>
      <c r="G124">
        <f t="shared" si="4"/>
        <v>6</v>
      </c>
      <c r="H124">
        <f>VLOOKUP($F124,'(참고)타워 스텟 가치'!$B$2:$L$6,H$2,0)+(VLOOKUP($F124,'(참고)타워 스텟 가치'!$B$2:$L$6,H$2,0)*$E124)</f>
        <v>402.46875000000011</v>
      </c>
      <c r="I124">
        <f>VLOOKUP($F124,'(참고)타워 스텟 가치'!$B$2:$L$6,I$2,0)+(VLOOKUP($F124,'(참고)타워 스텟 가치'!$B$2:$L$6,I$2,0)*$E124)</f>
        <v>80.49375000000002</v>
      </c>
      <c r="J124">
        <f>VLOOKUP($F124,'(참고)타워 스텟 가치'!$B$2:$L$6,J$2,0)+(VLOOKUP($F124,'(참고)타워 스텟 가치'!$B$2:$L$6,J$2,0)*$E124)</f>
        <v>53000.000000000015</v>
      </c>
      <c r="K124">
        <f>VLOOKUP($F124,'(참고)타워 스텟 가치'!$B$2:$L$6,K$2,0)+(VLOOKUP($F124,'(참고)타워 스텟 가치'!$B$2:$L$6,K$2,0)*$E124)</f>
        <v>1609.8750000000005</v>
      </c>
      <c r="L124">
        <f>VLOOKUP($F124,'(참고)타워 스텟 가치'!$B$2:$L$6,L$2,0)+(VLOOKUP($F124,'(참고)타워 스텟 가치'!$B$2:$L$6,L$2,0)*$E124)</f>
        <v>26.831250000000008</v>
      </c>
      <c r="M124">
        <f>VLOOKUP($F124,'(참고)타워 스텟 가치'!$B$2:$L$6,M$2,0)+(VLOOKUP($F124,'(참고)타워 스텟 가치'!$B$2:$L$6,M$2,0)*$E124)</f>
        <v>3.1800000000000006</v>
      </c>
      <c r="N124">
        <f>VLOOKUP($F124,'(참고)타워 스텟 가치'!$B$2:$L$6,N$2,0)+(VLOOKUP($F124,'(참고)타워 스텟 가치'!$B$2:$L$6,N$2,0)*$E124)</f>
        <v>0</v>
      </c>
      <c r="O124">
        <f>VLOOKUP($F124,'(참고)타워 스텟 가치'!$B$2:$L$6,O$2,0)+(VLOOKUP($F124,'(참고)타워 스텟 가치'!$B$2:$L$6,O$2,0)*$E124)</f>
        <v>0</v>
      </c>
      <c r="P124">
        <f>VLOOKUP($F124,'(참고)타워 스텟 가치'!$B$2:$L$6,P$2,0)+(VLOOKUP($F124,'(참고)타워 스텟 가치'!$B$2:$L$6,P$2,0)*$E124)</f>
        <v>10.600000000000003</v>
      </c>
      <c r="Q124">
        <f>SUM('스테이지별 몬스터 스텟'!H124*'(참고)타워 스텟 가치'!$Q$17,'스테이지별 몬스터 스텟'!I124*'(참고)타워 스텟 가치'!$R$17,'스테이지별 몬스터 스텟'!J124*'(참고)타워 스텟 가치'!$S$17,'스테이지별 몬스터 스텟'!K124*'(참고)타워 스텟 가치'!$T$17,'스테이지별 몬스터 스텟'!L124*'(참고)타워 스텟 가치'!$U$17,'스테이지별 몬스터 스텟'!M124*'(참고)타워 스텟 가치'!$V$17,'스테이지별 몬스터 스텟'!N124*'(참고)타워 스텟 가치'!$W$17,'스테이지별 몬스터 스텟'!O124*'(참고)타워 스텟 가치'!$X$17,'스테이지별 몬스터 스텟'!P124*'(참고)타워 스텟 가치'!$Y$17)</f>
        <v>83723.470625000031</v>
      </c>
      <c r="R124">
        <v>1</v>
      </c>
      <c r="S124">
        <f>VLOOKUP($F124,'(참고)타워 스텟 가치'!$B$7:$L$11,S$2,0)+(VLOOKUP($F124,'(참고)타워 스텟 가치'!$B$7:$L$11,S$2,0)*$E124)</f>
        <v>134.15625000000006</v>
      </c>
      <c r="T124">
        <f>VLOOKUP($F124,'(참고)타워 스텟 가치'!$B$7:$L$11,T$2,0)+(VLOOKUP($F124,'(참고)타워 스텟 가치'!$B$7:$L$11,T$2,0)*$E124)</f>
        <v>241.48125000000007</v>
      </c>
      <c r="U124">
        <f>VLOOKUP($F124,'(참고)타워 스텟 가치'!$B$7:$L$11,U$2,0)+(VLOOKUP($F124,'(참고)타워 스텟 가치'!$B$7:$L$11,U$2,0)*$E124)</f>
        <v>53000.000000000015</v>
      </c>
      <c r="V124">
        <f>VLOOKUP($F124,'(참고)타워 스텟 가치'!$B$7:$L$11,V$2,0)+(VLOOKUP($F124,'(참고)타워 스텟 가치'!$B$7:$L$11,V$2,0)*$E124)</f>
        <v>1609.8750000000005</v>
      </c>
      <c r="W124">
        <f>VLOOKUP($F124,'(참고)타워 스텟 가치'!$B$7:$L$11,W$2,0)+(VLOOKUP($F124,'(참고)타워 스텟 가치'!$B$7:$L$11,W$2,0)*$E124)</f>
        <v>26.831250000000008</v>
      </c>
      <c r="X124">
        <f>VLOOKUP($F124,'(참고)타워 스텟 가치'!$B$7:$L$11,X$2,0)+(VLOOKUP($F124,'(참고)타워 스텟 가치'!$B$7:$L$11,X$2,0)*$E124)</f>
        <v>3.1800000000000006</v>
      </c>
      <c r="Y124">
        <f>VLOOKUP($F124,'(참고)타워 스텟 가치'!$B$7:$L$11,Y$2,0)+(VLOOKUP($F124,'(참고)타워 스텟 가치'!$B$7:$L$11,Y$2,0)*$E124)</f>
        <v>0</v>
      </c>
      <c r="Z124">
        <f>VLOOKUP($F124,'(참고)타워 스텟 가치'!$B$7:$L$11,Z$2,0)+(VLOOKUP($F124,'(참고)타워 스텟 가치'!$B$7:$L$11,Z$2,0)*$E124)</f>
        <v>0</v>
      </c>
      <c r="AA124">
        <f>VLOOKUP($F124,'(참고)타워 스텟 가치'!$B$7:$L$11,AA$2,0)+(VLOOKUP($F124,'(참고)타워 스텟 가치'!$B$7:$L$11,AA$2,0)*$E124)</f>
        <v>10.600000000000003</v>
      </c>
      <c r="AB124">
        <f>SUM('스테이지별 몬스터 스텟'!S124*'(참고)타워 스텟 가치'!$Q$17,'스테이지별 몬스터 스텟'!T124*'(참고)타워 스텟 가치'!$R$17,'스테이지별 몬스터 스텟'!U124*'(참고)타워 스텟 가치'!$S$17,'스테이지별 몬스터 스텟'!V124*'(참고)타워 스텟 가치'!$T$17,'스테이지별 몬스터 스텟'!W124*'(참고)타워 스텟 가치'!$U$17,'스테이지별 몬스터 스텟'!X124*'(참고)타워 스텟 가치'!$V$17,'스테이지별 몬스터 스텟'!Y124*'(참고)타워 스텟 가치'!$W$17,'스테이지별 몬스터 스텟'!Z124*'(참고)타워 스텟 가치'!$X$17,'스테이지별 몬스터 스텟'!AA124*'(참고)타워 스텟 가치'!$Y$17)</f>
        <v>83428.326875000028</v>
      </c>
      <c r="AC124">
        <v>2</v>
      </c>
      <c r="AD124">
        <f>VLOOKUP($F124,'(참고)타워 스텟 가치'!$B$12:$L$16,AD$2,0)+(VLOOKUP($F124,'(참고)타워 스텟 가치'!$B$12:$L$16,AD$2,0)*$E124)</f>
        <v>134.15625000000006</v>
      </c>
      <c r="AE124">
        <f>VLOOKUP($F124,'(참고)타워 스텟 가치'!$B$12:$L$16,AE$2,0)+(VLOOKUP($F124,'(참고)타워 스텟 가치'!$B$12:$L$16,AE$2,0)*$E124)</f>
        <v>160.98750000000004</v>
      </c>
      <c r="AF124">
        <f>VLOOKUP($F124,'(참고)타워 스텟 가치'!$B$12:$L$16,AF$2,0)+(VLOOKUP($F124,'(참고)타워 스텟 가치'!$B$12:$L$16,AF$2,0)*$E124)</f>
        <v>53000.000000000015</v>
      </c>
      <c r="AG124">
        <f>VLOOKUP($F124,'(참고)타워 스텟 가치'!$B$12:$L$16,AG$2,0)+(VLOOKUP($F124,'(참고)타워 스텟 가치'!$B$12:$L$16,AG$2,0)*$E124)</f>
        <v>804.93750000000023</v>
      </c>
      <c r="AH124">
        <f>VLOOKUP($F124,'(참고)타워 스텟 가치'!$B$12:$L$16,AH$2,0)+(VLOOKUP($F124,'(참고)타워 스텟 가치'!$B$12:$L$16,AH$2,0)*$E124)</f>
        <v>26.831250000000008</v>
      </c>
      <c r="AI124">
        <f>VLOOKUP($F124,'(참고)타워 스텟 가치'!$B$12:$L$16,AI$2,0)+(VLOOKUP($F124,'(참고)타워 스텟 가치'!$B$12:$L$16,AI$2,0)*$E124)</f>
        <v>3.1800000000000006</v>
      </c>
      <c r="AJ124">
        <f>VLOOKUP($F124,'(참고)타워 스텟 가치'!$B$12:$L$16,AJ$2,0)+(VLOOKUP($F124,'(참고)타워 스텟 가치'!$B$12:$L$16,AJ$2,0)*$E124)</f>
        <v>0</v>
      </c>
      <c r="AK124">
        <f>VLOOKUP($F124,'(참고)타워 스텟 가치'!$B$12:$L$16,AK$2,0)+(VLOOKUP($F124,'(참고)타워 스텟 가치'!$B$12:$L$16,AK$2,0)*$E124)</f>
        <v>0</v>
      </c>
      <c r="AL124">
        <f>VLOOKUP($F124,'(참고)타워 스텟 가치'!$B$12:$L$16,AL$2,0)+(VLOOKUP($F124,'(참고)타워 스텟 가치'!$B$12:$L$16,AL$2,0)*$E124)</f>
        <v>21.200000000000006</v>
      </c>
      <c r="AM124">
        <f>SUM('스테이지별 몬스터 스텟'!AD124*'(참고)타워 스텟 가치'!$Q$17,'스테이지별 몬스터 스텟'!AE124*'(참고)타워 스텟 가치'!$R$17,'스테이지별 몬스터 스텟'!AF124*'(참고)타워 스텟 가치'!$S$17,'스테이지별 몬스터 스텟'!AG124*'(참고)타워 스텟 가치'!$T$17,'스테이지별 몬스터 스텟'!AH124*'(참고)타워 스텟 가치'!$U$17,'스테이지별 몬스터 스텟'!AI124*'(참고)타워 스텟 가치'!$V$17,'스테이지별 몬스터 스텟'!AJ124*'(참고)타워 스텟 가치'!$W$17,'스테이지별 몬스터 스텟'!AK124*'(참고)타워 스텟 가치'!$X$17,'스테이지별 몬스터 스텟'!AL124*'(참고)타워 스텟 가치'!$Y$17)</f>
        <v>81718.911250000019</v>
      </c>
      <c r="AN124">
        <v>3</v>
      </c>
    </row>
    <row r="125" spans="3:40" x14ac:dyDescent="0.3">
      <c r="C125">
        <v>1</v>
      </c>
      <c r="D125">
        <f t="shared" si="5"/>
        <v>25</v>
      </c>
      <c r="E125" s="52">
        <f>VLOOKUP(D125,'스테이지별 난이도 설정'!B:C,2,0)</f>
        <v>10.000000000000004</v>
      </c>
      <c r="F125" t="str">
        <f t="shared" si="6"/>
        <v>일반</v>
      </c>
      <c r="G125">
        <f t="shared" si="4"/>
        <v>6</v>
      </c>
      <c r="H125">
        <f>VLOOKUP($F125,'(참고)타워 스텟 가치'!$B$2:$L$6,H$2,0)+(VLOOKUP($F125,'(참고)타워 스텟 가치'!$B$2:$L$6,H$2,0)*$E125)</f>
        <v>82.500000000000028</v>
      </c>
      <c r="I125">
        <f>VLOOKUP($F125,'(참고)타워 스텟 가치'!$B$2:$L$6,I$2,0)+(VLOOKUP($F125,'(참고)타워 스텟 가치'!$B$2:$L$6,I$2,0)*$E125)</f>
        <v>16.500000000000007</v>
      </c>
      <c r="J125">
        <f>VLOOKUP($F125,'(참고)타워 스텟 가치'!$B$2:$L$6,J$2,0)+(VLOOKUP($F125,'(참고)타워 스텟 가치'!$B$2:$L$6,J$2,0)*$E125)</f>
        <v>55000.000000000015</v>
      </c>
      <c r="K125">
        <f>VLOOKUP($F125,'(참고)타워 스텟 가치'!$B$2:$L$6,K$2,0)+(VLOOKUP($F125,'(참고)타워 스텟 가치'!$B$2:$L$6,K$2,0)*$E125)</f>
        <v>330.00000000000011</v>
      </c>
      <c r="L125">
        <f>VLOOKUP($F125,'(참고)타워 스텟 가치'!$B$2:$L$6,L$2,0)+(VLOOKUP($F125,'(참고)타워 스텟 가치'!$B$2:$L$6,L$2,0)*$E125)</f>
        <v>5.5000000000000018</v>
      </c>
      <c r="M125">
        <f>VLOOKUP($F125,'(참고)타워 스텟 가치'!$B$2:$L$6,M$2,0)+(VLOOKUP($F125,'(참고)타워 스텟 가치'!$B$2:$L$6,M$2,0)*$E125)</f>
        <v>3.3000000000000007</v>
      </c>
      <c r="N125">
        <f>VLOOKUP($F125,'(참고)타워 스텟 가치'!$B$2:$L$6,N$2,0)+(VLOOKUP($F125,'(참고)타워 스텟 가치'!$B$2:$L$6,N$2,0)*$E125)</f>
        <v>0</v>
      </c>
      <c r="O125">
        <f>VLOOKUP($F125,'(참고)타워 스텟 가치'!$B$2:$L$6,O$2,0)+(VLOOKUP($F125,'(참고)타워 스텟 가치'!$B$2:$L$6,O$2,0)*$E125)</f>
        <v>0</v>
      </c>
      <c r="P125">
        <f>VLOOKUP($F125,'(참고)타워 스텟 가치'!$B$2:$L$6,P$2,0)+(VLOOKUP($F125,'(참고)타워 스텟 가치'!$B$2:$L$6,P$2,0)*$E125)</f>
        <v>7.700000000000002</v>
      </c>
      <c r="Q125">
        <f>SUM('스테이지별 몬스터 스텟'!H125*'(참고)타워 스텟 가치'!$Q$17,'스테이지별 몬스터 스텟'!I125*'(참고)타워 스텟 가치'!$R$17,'스테이지별 몬스터 스텟'!J125*'(참고)타워 스텟 가치'!$S$17,'스테이지별 몬스터 스텟'!K125*'(참고)타워 스텟 가치'!$T$17,'스테이지별 몬스터 스텟'!L125*'(참고)타워 스텟 가치'!$U$17,'스테이지별 몬스터 스텟'!M125*'(참고)타워 스텟 가치'!$V$17,'스테이지별 몬스터 스텟'!N125*'(참고)타워 스텟 가치'!$W$17,'스테이지별 몬스터 스텟'!O125*'(참고)타워 스텟 가치'!$X$17,'스테이지별 몬스터 스텟'!P125*'(참고)타워 스텟 가치'!$Y$17)</f>
        <v>83379.450000000026</v>
      </c>
      <c r="R125">
        <v>1</v>
      </c>
      <c r="S125">
        <f>VLOOKUP($F125,'(참고)타워 스텟 가치'!$B$7:$L$11,S$2,0)+(VLOOKUP($F125,'(참고)타워 스텟 가치'!$B$7:$L$11,S$2,0)*$E125)</f>
        <v>27.500000000000007</v>
      </c>
      <c r="T125">
        <f>VLOOKUP($F125,'(참고)타워 스텟 가치'!$B$7:$L$11,T$2,0)+(VLOOKUP($F125,'(참고)타워 스텟 가치'!$B$7:$L$11,T$2,0)*$E125)</f>
        <v>49.500000000000014</v>
      </c>
      <c r="U125">
        <f>VLOOKUP($F125,'(참고)타워 스텟 가치'!$B$7:$L$11,U$2,0)+(VLOOKUP($F125,'(참고)타워 스텟 가치'!$B$7:$L$11,U$2,0)*$E125)</f>
        <v>55000.000000000015</v>
      </c>
      <c r="V125">
        <f>VLOOKUP($F125,'(참고)타워 스텟 가치'!$B$7:$L$11,V$2,0)+(VLOOKUP($F125,'(참고)타워 스텟 가치'!$B$7:$L$11,V$2,0)*$E125)</f>
        <v>330.00000000000011</v>
      </c>
      <c r="W125">
        <f>VLOOKUP($F125,'(참고)타워 스텟 가치'!$B$7:$L$11,W$2,0)+(VLOOKUP($F125,'(참고)타워 스텟 가치'!$B$7:$L$11,W$2,0)*$E125)</f>
        <v>5.5000000000000018</v>
      </c>
      <c r="X125">
        <f>VLOOKUP($F125,'(참고)타워 스텟 가치'!$B$7:$L$11,X$2,0)+(VLOOKUP($F125,'(참고)타워 스텟 가치'!$B$7:$L$11,X$2,0)*$E125)</f>
        <v>3.3000000000000007</v>
      </c>
      <c r="Y125">
        <f>VLOOKUP($F125,'(참고)타워 스텟 가치'!$B$7:$L$11,Y$2,0)+(VLOOKUP($F125,'(참고)타워 스텟 가치'!$B$7:$L$11,Y$2,0)*$E125)</f>
        <v>0</v>
      </c>
      <c r="Z125">
        <f>VLOOKUP($F125,'(참고)타워 스텟 가치'!$B$7:$L$11,Z$2,0)+(VLOOKUP($F125,'(참고)타워 스텟 가치'!$B$7:$L$11,Z$2,0)*$E125)</f>
        <v>0</v>
      </c>
      <c r="AA125">
        <f>VLOOKUP($F125,'(참고)타워 스텟 가치'!$B$7:$L$11,AA$2,0)+(VLOOKUP($F125,'(참고)타워 스텟 가치'!$B$7:$L$11,AA$2,0)*$E125)</f>
        <v>7.700000000000002</v>
      </c>
      <c r="AB125">
        <f>SUM('스테이지별 몬스터 스텟'!S125*'(참고)타워 스텟 가치'!$Q$17,'스테이지별 몬스터 스텟'!T125*'(참고)타워 스텟 가치'!$R$17,'스테이지별 몬스터 스텟'!U125*'(참고)타워 스텟 가치'!$S$17,'스테이지별 몬스터 스텟'!V125*'(참고)타워 스텟 가치'!$T$17,'스테이지별 몬스터 스텟'!W125*'(참고)타워 스텟 가치'!$U$17,'스테이지별 몬스터 스텟'!X125*'(참고)타워 스텟 가치'!$V$17,'스테이지별 몬스터 스텟'!Y125*'(참고)타워 스텟 가치'!$W$17,'스테이지별 몬스터 스텟'!Z125*'(참고)타워 스텟 가치'!$X$17,'스테이지별 몬스터 스텟'!AA125*'(참고)타워 스텟 가치'!$Y$17)</f>
        <v>83318.950000000026</v>
      </c>
      <c r="AC125">
        <v>2</v>
      </c>
      <c r="AD125">
        <f>VLOOKUP($F125,'(참고)타워 스텟 가치'!$B$12:$L$16,AD$2,0)+(VLOOKUP($F125,'(참고)타워 스텟 가치'!$B$12:$L$16,AD$2,0)*$E125)</f>
        <v>27.500000000000007</v>
      </c>
      <c r="AE125">
        <f>VLOOKUP($F125,'(참고)타워 스텟 가치'!$B$12:$L$16,AE$2,0)+(VLOOKUP($F125,'(참고)타워 스텟 가치'!$B$12:$L$16,AE$2,0)*$E125)</f>
        <v>33.000000000000014</v>
      </c>
      <c r="AF125">
        <f>VLOOKUP($F125,'(참고)타워 스텟 가치'!$B$12:$L$16,AF$2,0)+(VLOOKUP($F125,'(참고)타워 스텟 가치'!$B$12:$L$16,AF$2,0)*$E125)</f>
        <v>55000.000000000015</v>
      </c>
      <c r="AG125">
        <f>VLOOKUP($F125,'(참고)타워 스텟 가치'!$B$12:$L$16,AG$2,0)+(VLOOKUP($F125,'(참고)타워 스텟 가치'!$B$12:$L$16,AG$2,0)*$E125)</f>
        <v>165.00000000000006</v>
      </c>
      <c r="AH125">
        <f>VLOOKUP($F125,'(참고)타워 스텟 가치'!$B$12:$L$16,AH$2,0)+(VLOOKUP($F125,'(참고)타워 스텟 가치'!$B$12:$L$16,AH$2,0)*$E125)</f>
        <v>5.5000000000000018</v>
      </c>
      <c r="AI125">
        <f>VLOOKUP($F125,'(참고)타워 스텟 가치'!$B$12:$L$16,AI$2,0)+(VLOOKUP($F125,'(참고)타워 스텟 가치'!$B$12:$L$16,AI$2,0)*$E125)</f>
        <v>3.3000000000000007</v>
      </c>
      <c r="AJ125">
        <f>VLOOKUP($F125,'(참고)타워 스텟 가치'!$B$12:$L$16,AJ$2,0)+(VLOOKUP($F125,'(참고)타워 스텟 가치'!$B$12:$L$16,AJ$2,0)*$E125)</f>
        <v>0</v>
      </c>
      <c r="AK125">
        <f>VLOOKUP($F125,'(참고)타워 스텟 가치'!$B$12:$L$16,AK$2,0)+(VLOOKUP($F125,'(참고)타워 스텟 가치'!$B$12:$L$16,AK$2,0)*$E125)</f>
        <v>0</v>
      </c>
      <c r="AL125">
        <f>VLOOKUP($F125,'(참고)타워 스텟 가치'!$B$12:$L$16,AL$2,0)+(VLOOKUP($F125,'(참고)타워 스텟 가치'!$B$12:$L$16,AL$2,0)*$E125)</f>
        <v>15.400000000000004</v>
      </c>
      <c r="AM125">
        <f>SUM('스테이지별 몬스터 스텟'!AD125*'(참고)타워 스텟 가치'!$Q$17,'스테이지별 몬스터 스텟'!AE125*'(참고)타워 스텟 가치'!$R$17,'스테이지별 몬스터 스텟'!AF125*'(참고)타워 스텟 가치'!$S$17,'스테이지별 몬스터 스텟'!AG125*'(참고)타워 스텟 가치'!$T$17,'스테이지별 몬스터 스텟'!AH125*'(참고)타워 스텟 가치'!$U$17,'스테이지별 몬스터 스텟'!AI125*'(참고)타워 스텟 가치'!$V$17,'스테이지별 몬스터 스텟'!AJ125*'(참고)타워 스텟 가치'!$W$17,'스테이지별 몬스터 스텟'!AK125*'(참고)타워 스텟 가치'!$X$17,'스테이지별 몬스터 스텟'!AL125*'(참고)타워 스텟 가치'!$Y$17)</f>
        <v>82979.600000000035</v>
      </c>
      <c r="AN125">
        <v>3</v>
      </c>
    </row>
    <row r="126" spans="3:40" x14ac:dyDescent="0.3">
      <c r="C126">
        <v>2</v>
      </c>
      <c r="D126">
        <f t="shared" si="5"/>
        <v>25</v>
      </c>
      <c r="E126" s="52">
        <f>VLOOKUP(D126,'스테이지별 난이도 설정'!B:C,2,0)</f>
        <v>10.000000000000004</v>
      </c>
      <c r="F126" t="str">
        <f t="shared" si="6"/>
        <v>레어</v>
      </c>
      <c r="G126">
        <f t="shared" si="4"/>
        <v>6</v>
      </c>
      <c r="H126">
        <f>VLOOKUP($F126,'(참고)타워 스텟 가치'!$B$2:$L$6,H$2,0)+(VLOOKUP($F126,'(참고)타워 스텟 가치'!$B$2:$L$6,H$2,0)*$E126)</f>
        <v>123.75000000000004</v>
      </c>
      <c r="I126">
        <f>VLOOKUP($F126,'(참고)타워 스텟 가치'!$B$2:$L$6,I$2,0)+(VLOOKUP($F126,'(참고)타워 스텟 가치'!$B$2:$L$6,I$2,0)*$E126)</f>
        <v>24.750000000000007</v>
      </c>
      <c r="J126">
        <f>VLOOKUP($F126,'(참고)타워 스텟 가치'!$B$2:$L$6,J$2,0)+(VLOOKUP($F126,'(참고)타워 스텟 가치'!$B$2:$L$6,J$2,0)*$E126)</f>
        <v>55000.000000000015</v>
      </c>
      <c r="K126">
        <f>VLOOKUP($F126,'(참고)타워 스텟 가치'!$B$2:$L$6,K$2,0)+(VLOOKUP($F126,'(참고)타워 스텟 가치'!$B$2:$L$6,K$2,0)*$E126)</f>
        <v>495.00000000000017</v>
      </c>
      <c r="L126">
        <f>VLOOKUP($F126,'(참고)타워 스텟 가치'!$B$2:$L$6,L$2,0)+(VLOOKUP($F126,'(참고)타워 스텟 가치'!$B$2:$L$6,L$2,0)*$E126)</f>
        <v>8.2500000000000036</v>
      </c>
      <c r="M126">
        <f>VLOOKUP($F126,'(참고)타워 스텟 가치'!$B$2:$L$6,M$2,0)+(VLOOKUP($F126,'(참고)타워 스텟 가치'!$B$2:$L$6,M$2,0)*$E126)</f>
        <v>3.3000000000000007</v>
      </c>
      <c r="N126">
        <f>VLOOKUP($F126,'(참고)타워 스텟 가치'!$B$2:$L$6,N$2,0)+(VLOOKUP($F126,'(참고)타워 스텟 가치'!$B$2:$L$6,N$2,0)*$E126)</f>
        <v>0</v>
      </c>
      <c r="O126">
        <f>VLOOKUP($F126,'(참고)타워 스텟 가치'!$B$2:$L$6,O$2,0)+(VLOOKUP($F126,'(참고)타워 스텟 가치'!$B$2:$L$6,O$2,0)*$E126)</f>
        <v>0</v>
      </c>
      <c r="P126">
        <f>VLOOKUP($F126,'(참고)타워 스텟 가치'!$B$2:$L$6,P$2,0)+(VLOOKUP($F126,'(참고)타워 스텟 가치'!$B$2:$L$6,P$2,0)*$E126)</f>
        <v>7.700000000000002</v>
      </c>
      <c r="Q126">
        <f>SUM('스테이지별 몬스터 스텟'!H126*'(참고)타워 스텟 가치'!$Q$17,'스테이지별 몬스터 스텟'!I126*'(참고)타워 스텟 가치'!$R$17,'스테이지별 몬스터 스텟'!J126*'(참고)타워 스텟 가치'!$S$17,'스테이지별 몬스터 스텟'!K126*'(참고)타워 스텟 가치'!$T$17,'스테이지별 몬스터 스텟'!L126*'(참고)타워 스텟 가치'!$U$17,'스테이지별 몬스터 스텟'!M126*'(참고)타워 스텟 가치'!$V$17,'스테이지별 몬스터 스텟'!N126*'(참고)타워 스텟 가치'!$W$17,'스테이지별 몬스터 스텟'!O126*'(참고)타워 스텟 가치'!$X$17,'스테이지별 몬스터 스텟'!P126*'(참고)타워 스텟 가치'!$Y$17)</f>
        <v>83809.825000000026</v>
      </c>
      <c r="R126">
        <v>1</v>
      </c>
      <c r="S126">
        <f>VLOOKUP($F126,'(참고)타워 스텟 가치'!$B$7:$L$11,S$2,0)+(VLOOKUP($F126,'(참고)타워 스텟 가치'!$B$7:$L$11,S$2,0)*$E126)</f>
        <v>41.250000000000014</v>
      </c>
      <c r="T126">
        <f>VLOOKUP($F126,'(참고)타워 스텟 가치'!$B$7:$L$11,T$2,0)+(VLOOKUP($F126,'(참고)타워 스텟 가치'!$B$7:$L$11,T$2,0)*$E126)</f>
        <v>74.250000000000028</v>
      </c>
      <c r="U126">
        <f>VLOOKUP($F126,'(참고)타워 스텟 가치'!$B$7:$L$11,U$2,0)+(VLOOKUP($F126,'(참고)타워 스텟 가치'!$B$7:$L$11,U$2,0)*$E126)</f>
        <v>55000.000000000015</v>
      </c>
      <c r="V126">
        <f>VLOOKUP($F126,'(참고)타워 스텟 가치'!$B$7:$L$11,V$2,0)+(VLOOKUP($F126,'(참고)타워 스텟 가치'!$B$7:$L$11,V$2,0)*$E126)</f>
        <v>495.00000000000017</v>
      </c>
      <c r="W126">
        <f>VLOOKUP($F126,'(참고)타워 스텟 가치'!$B$7:$L$11,W$2,0)+(VLOOKUP($F126,'(참고)타워 스텟 가치'!$B$7:$L$11,W$2,0)*$E126)</f>
        <v>8.2500000000000036</v>
      </c>
      <c r="X126">
        <f>VLOOKUP($F126,'(참고)타워 스텟 가치'!$B$7:$L$11,X$2,0)+(VLOOKUP($F126,'(참고)타워 스텟 가치'!$B$7:$L$11,X$2,0)*$E126)</f>
        <v>3.3000000000000007</v>
      </c>
      <c r="Y126">
        <f>VLOOKUP($F126,'(참고)타워 스텟 가치'!$B$7:$L$11,Y$2,0)+(VLOOKUP($F126,'(참고)타워 스텟 가치'!$B$7:$L$11,Y$2,0)*$E126)</f>
        <v>0</v>
      </c>
      <c r="Z126">
        <f>VLOOKUP($F126,'(참고)타워 스텟 가치'!$B$7:$L$11,Z$2,0)+(VLOOKUP($F126,'(참고)타워 스텟 가치'!$B$7:$L$11,Z$2,0)*$E126)</f>
        <v>0</v>
      </c>
      <c r="AA126">
        <f>VLOOKUP($F126,'(참고)타워 스텟 가치'!$B$7:$L$11,AA$2,0)+(VLOOKUP($F126,'(참고)타워 스텟 가치'!$B$7:$L$11,AA$2,0)*$E126)</f>
        <v>7.700000000000002</v>
      </c>
      <c r="AB126">
        <f>SUM('스테이지별 몬스터 스텟'!S126*'(참고)타워 스텟 가치'!$Q$17,'스테이지별 몬스터 스텟'!T126*'(참고)타워 스텟 가치'!$R$17,'스테이지별 몬스터 스텟'!U126*'(참고)타워 스텟 가치'!$S$17,'스테이지별 몬스터 스텟'!V126*'(참고)타워 스텟 가치'!$T$17,'스테이지별 몬스터 스텟'!W126*'(참고)타워 스텟 가치'!$U$17,'스테이지별 몬스터 스텟'!X126*'(참고)타워 스텟 가치'!$V$17,'스테이지별 몬스터 스텟'!Y126*'(참고)타워 스텟 가치'!$W$17,'스테이지별 몬스터 스텟'!Z126*'(참고)타워 스텟 가치'!$X$17,'스테이지별 몬스터 스텟'!AA126*'(참고)타워 스텟 가치'!$Y$17)</f>
        <v>83719.075000000026</v>
      </c>
      <c r="AC126">
        <v>2</v>
      </c>
      <c r="AD126">
        <f>VLOOKUP($F126,'(참고)타워 스텟 가치'!$B$12:$L$16,AD$2,0)+(VLOOKUP($F126,'(참고)타워 스텟 가치'!$B$12:$L$16,AD$2,0)*$E126)</f>
        <v>41.250000000000014</v>
      </c>
      <c r="AE126">
        <f>VLOOKUP($F126,'(참고)타워 스텟 가치'!$B$12:$L$16,AE$2,0)+(VLOOKUP($F126,'(참고)타워 스텟 가치'!$B$12:$L$16,AE$2,0)*$E126)</f>
        <v>49.500000000000014</v>
      </c>
      <c r="AF126">
        <f>VLOOKUP($F126,'(참고)타워 스텟 가치'!$B$12:$L$16,AF$2,0)+(VLOOKUP($F126,'(참고)타워 스텟 가치'!$B$12:$L$16,AF$2,0)*$E126)</f>
        <v>55000.000000000015</v>
      </c>
      <c r="AG126">
        <f>VLOOKUP($F126,'(참고)타워 스텟 가치'!$B$12:$L$16,AG$2,0)+(VLOOKUP($F126,'(참고)타워 스텟 가치'!$B$12:$L$16,AG$2,0)*$E126)</f>
        <v>247.50000000000009</v>
      </c>
      <c r="AH126">
        <f>VLOOKUP($F126,'(참고)타워 스텟 가치'!$B$12:$L$16,AH$2,0)+(VLOOKUP($F126,'(참고)타워 스텟 가치'!$B$12:$L$16,AH$2,0)*$E126)</f>
        <v>8.2500000000000036</v>
      </c>
      <c r="AI126">
        <f>VLOOKUP($F126,'(참고)타워 스텟 가치'!$B$12:$L$16,AI$2,0)+(VLOOKUP($F126,'(참고)타워 스텟 가치'!$B$12:$L$16,AI$2,0)*$E126)</f>
        <v>3.3000000000000007</v>
      </c>
      <c r="AJ126">
        <f>VLOOKUP($F126,'(참고)타워 스텟 가치'!$B$12:$L$16,AJ$2,0)+(VLOOKUP($F126,'(참고)타워 스텟 가치'!$B$12:$L$16,AJ$2,0)*$E126)</f>
        <v>0</v>
      </c>
      <c r="AK126">
        <f>VLOOKUP($F126,'(참고)타워 스텟 가치'!$B$12:$L$16,AK$2,0)+(VLOOKUP($F126,'(참고)타워 스텟 가치'!$B$12:$L$16,AK$2,0)*$E126)</f>
        <v>0</v>
      </c>
      <c r="AL126">
        <f>VLOOKUP($F126,'(참고)타워 스텟 가치'!$B$12:$L$16,AL$2,0)+(VLOOKUP($F126,'(참고)타워 스텟 가치'!$B$12:$L$16,AL$2,0)*$E126)</f>
        <v>15.400000000000004</v>
      </c>
      <c r="AM126">
        <f>SUM('스테이지별 몬스터 스텟'!AD126*'(참고)타워 스텟 가치'!$Q$17,'스테이지별 몬스터 스텟'!AE126*'(참고)타워 스텟 가치'!$R$17,'스테이지별 몬스터 스텟'!AF126*'(참고)타워 스텟 가치'!$S$17,'스테이지별 몬스터 스텟'!AG126*'(참고)타워 스텟 가치'!$T$17,'스테이지별 몬스터 스텟'!AH126*'(참고)타워 스텟 가치'!$U$17,'스테이지별 몬스터 스텟'!AI126*'(참고)타워 스텟 가치'!$V$17,'스테이지별 몬스터 스텟'!AJ126*'(참고)타워 스텟 가치'!$W$17,'스테이지별 몬스터 스텟'!AK126*'(참고)타워 스텟 가치'!$X$17,'스테이지별 몬스터 스텟'!AL126*'(참고)타워 스텟 가치'!$Y$17)</f>
        <v>83202.350000000035</v>
      </c>
      <c r="AN126">
        <v>3</v>
      </c>
    </row>
    <row r="127" spans="3:40" x14ac:dyDescent="0.3">
      <c r="C127">
        <v>3</v>
      </c>
      <c r="D127">
        <f t="shared" si="5"/>
        <v>25</v>
      </c>
      <c r="E127" s="52">
        <f>VLOOKUP(D127,'스테이지별 난이도 설정'!B:C,2,0)</f>
        <v>10.000000000000004</v>
      </c>
      <c r="F127" t="str">
        <f t="shared" si="6"/>
        <v>에픽</v>
      </c>
      <c r="G127">
        <f t="shared" si="4"/>
        <v>6</v>
      </c>
      <c r="H127">
        <f>VLOOKUP($F127,'(참고)타워 스텟 가치'!$B$2:$L$6,H$2,0)+(VLOOKUP($F127,'(참고)타워 스텟 가치'!$B$2:$L$6,H$2,0)*$E127)</f>
        <v>185.62500000000006</v>
      </c>
      <c r="I127">
        <f>VLOOKUP($F127,'(참고)타워 스텟 가치'!$B$2:$L$6,I$2,0)+(VLOOKUP($F127,'(참고)타워 스텟 가치'!$B$2:$L$6,I$2,0)*$E127)</f>
        <v>37.125000000000014</v>
      </c>
      <c r="J127">
        <f>VLOOKUP($F127,'(참고)타워 스텟 가치'!$B$2:$L$6,J$2,0)+(VLOOKUP($F127,'(참고)타워 스텟 가치'!$B$2:$L$6,J$2,0)*$E127)</f>
        <v>55000.000000000015</v>
      </c>
      <c r="K127">
        <f>VLOOKUP($F127,'(참고)타워 스텟 가치'!$B$2:$L$6,K$2,0)+(VLOOKUP($F127,'(참고)타워 스텟 가치'!$B$2:$L$6,K$2,0)*$E127)</f>
        <v>742.50000000000023</v>
      </c>
      <c r="L127">
        <f>VLOOKUP($F127,'(참고)타워 스텟 가치'!$B$2:$L$6,L$2,0)+(VLOOKUP($F127,'(참고)타워 스텟 가치'!$B$2:$L$6,L$2,0)*$E127)</f>
        <v>12.375000000000004</v>
      </c>
      <c r="M127">
        <f>VLOOKUP($F127,'(참고)타워 스텟 가치'!$B$2:$L$6,M$2,0)+(VLOOKUP($F127,'(참고)타워 스텟 가치'!$B$2:$L$6,M$2,0)*$E127)</f>
        <v>3.3000000000000007</v>
      </c>
      <c r="N127">
        <f>VLOOKUP($F127,'(참고)타워 스텟 가치'!$B$2:$L$6,N$2,0)+(VLOOKUP($F127,'(참고)타워 스텟 가치'!$B$2:$L$6,N$2,0)*$E127)</f>
        <v>0</v>
      </c>
      <c r="O127">
        <f>VLOOKUP($F127,'(참고)타워 스텟 가치'!$B$2:$L$6,O$2,0)+(VLOOKUP($F127,'(참고)타워 스텟 가치'!$B$2:$L$6,O$2,0)*$E127)</f>
        <v>0</v>
      </c>
      <c r="P127">
        <f>VLOOKUP($F127,'(참고)타워 스텟 가치'!$B$2:$L$6,P$2,0)+(VLOOKUP($F127,'(참고)타워 스텟 가치'!$B$2:$L$6,P$2,0)*$E127)</f>
        <v>7.700000000000002</v>
      </c>
      <c r="Q127">
        <f>SUM('스테이지별 몬스터 스텟'!H127*'(참고)타워 스텟 가치'!$Q$17,'스테이지별 몬스터 스텟'!I127*'(참고)타워 스텟 가치'!$R$17,'스테이지별 몬스터 스텟'!J127*'(참고)타워 스텟 가치'!$S$17,'스테이지별 몬스터 스텟'!K127*'(참고)타워 스텟 가치'!$T$17,'스테이지별 몬스터 스텟'!L127*'(참고)타워 스텟 가치'!$U$17,'스테이지별 몬스터 스텟'!M127*'(참고)타워 스텟 가치'!$V$17,'스테이지별 몬스터 스텟'!N127*'(참고)타워 스텟 가치'!$W$17,'스테이지별 몬스터 스텟'!O127*'(참고)타워 스텟 가치'!$X$17,'스테이지별 몬스터 스텟'!P127*'(참고)타워 스텟 가치'!$Y$17)</f>
        <v>84455.387500000026</v>
      </c>
      <c r="R127">
        <v>1</v>
      </c>
      <c r="S127">
        <f>VLOOKUP($F127,'(참고)타워 스텟 가치'!$B$7:$L$11,S$2,0)+(VLOOKUP($F127,'(참고)타워 스텟 가치'!$B$7:$L$11,S$2,0)*$E127)</f>
        <v>61.875000000000021</v>
      </c>
      <c r="T127">
        <f>VLOOKUP($F127,'(참고)타워 스텟 가치'!$B$7:$L$11,T$2,0)+(VLOOKUP($F127,'(참고)타워 스텟 가치'!$B$7:$L$11,T$2,0)*$E127)</f>
        <v>111.37500000000004</v>
      </c>
      <c r="U127">
        <f>VLOOKUP($F127,'(참고)타워 스텟 가치'!$B$7:$L$11,U$2,0)+(VLOOKUP($F127,'(참고)타워 스텟 가치'!$B$7:$L$11,U$2,0)*$E127)</f>
        <v>55000.000000000015</v>
      </c>
      <c r="V127">
        <f>VLOOKUP($F127,'(참고)타워 스텟 가치'!$B$7:$L$11,V$2,0)+(VLOOKUP($F127,'(참고)타워 스텟 가치'!$B$7:$L$11,V$2,0)*$E127)</f>
        <v>742.50000000000023</v>
      </c>
      <c r="W127">
        <f>VLOOKUP($F127,'(참고)타워 스텟 가치'!$B$7:$L$11,W$2,0)+(VLOOKUP($F127,'(참고)타워 스텟 가치'!$B$7:$L$11,W$2,0)*$E127)</f>
        <v>12.375000000000004</v>
      </c>
      <c r="X127">
        <f>VLOOKUP($F127,'(참고)타워 스텟 가치'!$B$7:$L$11,X$2,0)+(VLOOKUP($F127,'(참고)타워 스텟 가치'!$B$7:$L$11,X$2,0)*$E127)</f>
        <v>3.3000000000000007</v>
      </c>
      <c r="Y127">
        <f>VLOOKUP($F127,'(참고)타워 스텟 가치'!$B$7:$L$11,Y$2,0)+(VLOOKUP($F127,'(참고)타워 스텟 가치'!$B$7:$L$11,Y$2,0)*$E127)</f>
        <v>0</v>
      </c>
      <c r="Z127">
        <f>VLOOKUP($F127,'(참고)타워 스텟 가치'!$B$7:$L$11,Z$2,0)+(VLOOKUP($F127,'(참고)타워 스텟 가치'!$B$7:$L$11,Z$2,0)*$E127)</f>
        <v>0</v>
      </c>
      <c r="AA127">
        <f>VLOOKUP($F127,'(참고)타워 스텟 가치'!$B$7:$L$11,AA$2,0)+(VLOOKUP($F127,'(참고)타워 스텟 가치'!$B$7:$L$11,AA$2,0)*$E127)</f>
        <v>7.700000000000002</v>
      </c>
      <c r="AB127">
        <f>SUM('스테이지별 몬스터 스텟'!S127*'(참고)타워 스텟 가치'!$Q$17,'스테이지별 몬스터 스텟'!T127*'(참고)타워 스텟 가치'!$R$17,'스테이지별 몬스터 스텟'!U127*'(참고)타워 스텟 가치'!$S$17,'스테이지별 몬스터 스텟'!V127*'(참고)타워 스텟 가치'!$T$17,'스테이지별 몬스터 스텟'!W127*'(참고)타워 스텟 가치'!$U$17,'스테이지별 몬스터 스텟'!X127*'(참고)타워 스텟 가치'!$V$17,'스테이지별 몬스터 스텟'!Y127*'(참고)타워 스텟 가치'!$W$17,'스테이지별 몬스터 스텟'!Z127*'(참고)타워 스텟 가치'!$X$17,'스테이지별 몬스터 스텟'!AA127*'(참고)타워 스텟 가치'!$Y$17)</f>
        <v>84319.262500000026</v>
      </c>
      <c r="AC127">
        <v>2</v>
      </c>
      <c r="AD127">
        <f>VLOOKUP($F127,'(참고)타워 스텟 가치'!$B$12:$L$16,AD$2,0)+(VLOOKUP($F127,'(참고)타워 스텟 가치'!$B$12:$L$16,AD$2,0)*$E127)</f>
        <v>61.875000000000021</v>
      </c>
      <c r="AE127">
        <f>VLOOKUP($F127,'(참고)타워 스텟 가치'!$B$12:$L$16,AE$2,0)+(VLOOKUP($F127,'(참고)타워 스텟 가치'!$B$12:$L$16,AE$2,0)*$E127)</f>
        <v>74.250000000000028</v>
      </c>
      <c r="AF127">
        <f>VLOOKUP($F127,'(참고)타워 스텟 가치'!$B$12:$L$16,AF$2,0)+(VLOOKUP($F127,'(참고)타워 스텟 가치'!$B$12:$L$16,AF$2,0)*$E127)</f>
        <v>55000.000000000015</v>
      </c>
      <c r="AG127">
        <f>VLOOKUP($F127,'(참고)타워 스텟 가치'!$B$12:$L$16,AG$2,0)+(VLOOKUP($F127,'(참고)타워 스텟 가치'!$B$12:$L$16,AG$2,0)*$E127)</f>
        <v>371.25000000000011</v>
      </c>
      <c r="AH127">
        <f>VLOOKUP($F127,'(참고)타워 스텟 가치'!$B$12:$L$16,AH$2,0)+(VLOOKUP($F127,'(참고)타워 스텟 가치'!$B$12:$L$16,AH$2,0)*$E127)</f>
        <v>12.375000000000004</v>
      </c>
      <c r="AI127">
        <f>VLOOKUP($F127,'(참고)타워 스텟 가치'!$B$12:$L$16,AI$2,0)+(VLOOKUP($F127,'(참고)타워 스텟 가치'!$B$12:$L$16,AI$2,0)*$E127)</f>
        <v>3.3000000000000007</v>
      </c>
      <c r="AJ127">
        <f>VLOOKUP($F127,'(참고)타워 스텟 가치'!$B$12:$L$16,AJ$2,0)+(VLOOKUP($F127,'(참고)타워 스텟 가치'!$B$12:$L$16,AJ$2,0)*$E127)</f>
        <v>0</v>
      </c>
      <c r="AK127">
        <f>VLOOKUP($F127,'(참고)타워 스텟 가치'!$B$12:$L$16,AK$2,0)+(VLOOKUP($F127,'(참고)타워 스텟 가치'!$B$12:$L$16,AK$2,0)*$E127)</f>
        <v>0</v>
      </c>
      <c r="AL127">
        <f>VLOOKUP($F127,'(참고)타워 스텟 가치'!$B$12:$L$16,AL$2,0)+(VLOOKUP($F127,'(참고)타워 스텟 가치'!$B$12:$L$16,AL$2,0)*$E127)</f>
        <v>15.400000000000004</v>
      </c>
      <c r="AM127">
        <f>SUM('스테이지별 몬스터 스텟'!AD127*'(참고)타워 스텟 가치'!$Q$17,'스테이지별 몬스터 스텟'!AE127*'(참고)타워 스텟 가치'!$R$17,'스테이지별 몬스터 스텟'!AF127*'(참고)타워 스텟 가치'!$S$17,'스테이지별 몬스터 스텟'!AG127*'(참고)타워 스텟 가치'!$T$17,'스테이지별 몬스터 스텟'!AH127*'(참고)타워 스텟 가치'!$U$17,'스테이지별 몬스터 스텟'!AI127*'(참고)타워 스텟 가치'!$V$17,'스테이지별 몬스터 스텟'!AJ127*'(참고)타워 스텟 가치'!$W$17,'스테이지별 몬스터 스텟'!AK127*'(참고)타워 스텟 가치'!$X$17,'스테이지별 몬스터 스텟'!AL127*'(참고)타워 스텟 가치'!$Y$17)</f>
        <v>83536.475000000035</v>
      </c>
      <c r="AN127">
        <v>3</v>
      </c>
    </row>
    <row r="128" spans="3:40" x14ac:dyDescent="0.3">
      <c r="C128">
        <v>4</v>
      </c>
      <c r="D128">
        <f t="shared" si="5"/>
        <v>25</v>
      </c>
      <c r="E128" s="52">
        <f>VLOOKUP(D128,'스테이지별 난이도 설정'!B:C,2,0)</f>
        <v>10.000000000000004</v>
      </c>
      <c r="F128" t="str">
        <f t="shared" si="6"/>
        <v>유니크</v>
      </c>
      <c r="G128">
        <f t="shared" si="4"/>
        <v>6</v>
      </c>
      <c r="H128">
        <f>VLOOKUP($F128,'(참고)타워 스텟 가치'!$B$2:$L$6,H$2,0)+(VLOOKUP($F128,'(참고)타워 스텟 가치'!$B$2:$L$6,H$2,0)*$E128)</f>
        <v>278.43750000000011</v>
      </c>
      <c r="I128">
        <f>VLOOKUP($F128,'(참고)타워 스텟 가치'!$B$2:$L$6,I$2,0)+(VLOOKUP($F128,'(참고)타워 스텟 가치'!$B$2:$L$6,I$2,0)*$E128)</f>
        <v>55.687500000000021</v>
      </c>
      <c r="J128">
        <f>VLOOKUP($F128,'(참고)타워 스텟 가치'!$B$2:$L$6,J$2,0)+(VLOOKUP($F128,'(참고)타워 스텟 가치'!$B$2:$L$6,J$2,0)*$E128)</f>
        <v>55000.000000000015</v>
      </c>
      <c r="K128">
        <f>VLOOKUP($F128,'(참고)타워 스텟 가치'!$B$2:$L$6,K$2,0)+(VLOOKUP($F128,'(참고)타워 스텟 가치'!$B$2:$L$6,K$2,0)*$E128)</f>
        <v>1113.7500000000005</v>
      </c>
      <c r="L128">
        <f>VLOOKUP($F128,'(참고)타워 스텟 가치'!$B$2:$L$6,L$2,0)+(VLOOKUP($F128,'(참고)타워 스텟 가치'!$B$2:$L$6,L$2,0)*$E128)</f>
        <v>18.562500000000007</v>
      </c>
      <c r="M128">
        <f>VLOOKUP($F128,'(참고)타워 스텟 가치'!$B$2:$L$6,M$2,0)+(VLOOKUP($F128,'(참고)타워 스텟 가치'!$B$2:$L$6,M$2,0)*$E128)</f>
        <v>3.3000000000000007</v>
      </c>
      <c r="N128">
        <f>VLOOKUP($F128,'(참고)타워 스텟 가치'!$B$2:$L$6,N$2,0)+(VLOOKUP($F128,'(참고)타워 스텟 가치'!$B$2:$L$6,N$2,0)*$E128)</f>
        <v>0</v>
      </c>
      <c r="O128">
        <f>VLOOKUP($F128,'(참고)타워 스텟 가치'!$B$2:$L$6,O$2,0)+(VLOOKUP($F128,'(참고)타워 스텟 가치'!$B$2:$L$6,O$2,0)*$E128)</f>
        <v>0</v>
      </c>
      <c r="P128">
        <f>VLOOKUP($F128,'(참고)타워 스텟 가치'!$B$2:$L$6,P$2,0)+(VLOOKUP($F128,'(참고)타워 스텟 가치'!$B$2:$L$6,P$2,0)*$E128)</f>
        <v>11.000000000000004</v>
      </c>
      <c r="Q128">
        <f>SUM('스테이지별 몬스터 스텟'!H128*'(참고)타워 스텟 가치'!$Q$17,'스테이지별 몬스터 스텟'!I128*'(참고)타워 스텟 가치'!$R$17,'스테이지별 몬스터 스텟'!J128*'(참고)타워 스텟 가치'!$S$17,'스테이지별 몬스터 스텟'!K128*'(참고)타워 스텟 가치'!$T$17,'스테이지별 몬스터 스텟'!L128*'(참고)타워 스텟 가치'!$U$17,'스테이지별 몬스터 스텟'!M128*'(참고)타워 스텟 가치'!$V$17,'스테이지별 몬스터 스텟'!N128*'(참고)타워 스텟 가치'!$W$17,'스테이지별 몬스터 스텟'!O128*'(참고)타워 스텟 가치'!$X$17,'스테이지별 몬스터 스텟'!P128*'(참고)타워 스텟 가치'!$Y$17)</f>
        <v>85430.331250000032</v>
      </c>
      <c r="R128">
        <v>1</v>
      </c>
      <c r="S128">
        <f>VLOOKUP($F128,'(참고)타워 스텟 가치'!$B$7:$L$11,S$2,0)+(VLOOKUP($F128,'(참고)타워 스텟 가치'!$B$7:$L$11,S$2,0)*$E128)</f>
        <v>92.812500000000028</v>
      </c>
      <c r="T128">
        <f>VLOOKUP($F128,'(참고)타워 스텟 가치'!$B$7:$L$11,T$2,0)+(VLOOKUP($F128,'(참고)타워 스텟 가치'!$B$7:$L$11,T$2,0)*$E128)</f>
        <v>167.06250000000006</v>
      </c>
      <c r="U128">
        <f>VLOOKUP($F128,'(참고)타워 스텟 가치'!$B$7:$L$11,U$2,0)+(VLOOKUP($F128,'(참고)타워 스텟 가치'!$B$7:$L$11,U$2,0)*$E128)</f>
        <v>55000.000000000015</v>
      </c>
      <c r="V128">
        <f>VLOOKUP($F128,'(참고)타워 스텟 가치'!$B$7:$L$11,V$2,0)+(VLOOKUP($F128,'(참고)타워 스텟 가치'!$B$7:$L$11,V$2,0)*$E128)</f>
        <v>1113.7500000000005</v>
      </c>
      <c r="W128">
        <f>VLOOKUP($F128,'(참고)타워 스텟 가치'!$B$7:$L$11,W$2,0)+(VLOOKUP($F128,'(참고)타워 스텟 가치'!$B$7:$L$11,W$2,0)*$E128)</f>
        <v>18.562500000000007</v>
      </c>
      <c r="X128">
        <f>VLOOKUP($F128,'(참고)타워 스텟 가치'!$B$7:$L$11,X$2,0)+(VLOOKUP($F128,'(참고)타워 스텟 가치'!$B$7:$L$11,X$2,0)*$E128)</f>
        <v>3.3000000000000007</v>
      </c>
      <c r="Y128">
        <f>VLOOKUP($F128,'(참고)타워 스텟 가치'!$B$7:$L$11,Y$2,0)+(VLOOKUP($F128,'(참고)타워 스텟 가치'!$B$7:$L$11,Y$2,0)*$E128)</f>
        <v>0</v>
      </c>
      <c r="Z128">
        <f>VLOOKUP($F128,'(참고)타워 스텟 가치'!$B$7:$L$11,Z$2,0)+(VLOOKUP($F128,'(참고)타워 스텟 가치'!$B$7:$L$11,Z$2,0)*$E128)</f>
        <v>0</v>
      </c>
      <c r="AA128">
        <f>VLOOKUP($F128,'(참고)타워 스텟 가치'!$B$7:$L$11,AA$2,0)+(VLOOKUP($F128,'(참고)타워 스텟 가치'!$B$7:$L$11,AA$2,0)*$E128)</f>
        <v>11.000000000000004</v>
      </c>
      <c r="AB128">
        <f>SUM('스테이지별 몬스터 스텟'!S128*'(참고)타워 스텟 가치'!$Q$17,'스테이지별 몬스터 스텟'!T128*'(참고)타워 스텟 가치'!$R$17,'스테이지별 몬스터 스텟'!U128*'(참고)타워 스텟 가치'!$S$17,'스테이지별 몬스터 스텟'!V128*'(참고)타워 스텟 가치'!$T$17,'스테이지별 몬스터 스텟'!W128*'(참고)타워 스텟 가치'!$U$17,'스테이지별 몬스터 스텟'!X128*'(참고)타워 스텟 가치'!$V$17,'스테이지별 몬스터 스텟'!Y128*'(참고)타워 스텟 가치'!$W$17,'스테이지별 몬스터 스텟'!Z128*'(참고)타워 스텟 가치'!$X$17,'스테이지별 몬스터 스텟'!AA128*'(참고)타워 스텟 가치'!$Y$17)</f>
        <v>85226.143750000032</v>
      </c>
      <c r="AC128">
        <v>2</v>
      </c>
      <c r="AD128">
        <f>VLOOKUP($F128,'(참고)타워 스텟 가치'!$B$12:$L$16,AD$2,0)+(VLOOKUP($F128,'(참고)타워 스텟 가치'!$B$12:$L$16,AD$2,0)*$E128)</f>
        <v>92.812500000000028</v>
      </c>
      <c r="AE128">
        <f>VLOOKUP($F128,'(참고)타워 스텟 가치'!$B$12:$L$16,AE$2,0)+(VLOOKUP($F128,'(참고)타워 스텟 가치'!$B$12:$L$16,AE$2,0)*$E128)</f>
        <v>111.37500000000004</v>
      </c>
      <c r="AF128">
        <f>VLOOKUP($F128,'(참고)타워 스텟 가치'!$B$12:$L$16,AF$2,0)+(VLOOKUP($F128,'(참고)타워 스텟 가치'!$B$12:$L$16,AF$2,0)*$E128)</f>
        <v>55000.000000000015</v>
      </c>
      <c r="AG128">
        <f>VLOOKUP($F128,'(참고)타워 스텟 가치'!$B$12:$L$16,AG$2,0)+(VLOOKUP($F128,'(참고)타워 스텟 가치'!$B$12:$L$16,AG$2,0)*$E128)</f>
        <v>556.87500000000023</v>
      </c>
      <c r="AH128">
        <f>VLOOKUP($F128,'(참고)타워 스텟 가치'!$B$12:$L$16,AH$2,0)+(VLOOKUP($F128,'(참고)타워 스텟 가치'!$B$12:$L$16,AH$2,0)*$E128)</f>
        <v>18.562500000000007</v>
      </c>
      <c r="AI128">
        <f>VLOOKUP($F128,'(참고)타워 스텟 가치'!$B$12:$L$16,AI$2,0)+(VLOOKUP($F128,'(참고)타워 스텟 가치'!$B$12:$L$16,AI$2,0)*$E128)</f>
        <v>3.3000000000000007</v>
      </c>
      <c r="AJ128">
        <f>VLOOKUP($F128,'(참고)타워 스텟 가치'!$B$12:$L$16,AJ$2,0)+(VLOOKUP($F128,'(참고)타워 스텟 가치'!$B$12:$L$16,AJ$2,0)*$E128)</f>
        <v>0</v>
      </c>
      <c r="AK128">
        <f>VLOOKUP($F128,'(참고)타워 스텟 가치'!$B$12:$L$16,AK$2,0)+(VLOOKUP($F128,'(참고)타워 스텟 가치'!$B$12:$L$16,AK$2,0)*$E128)</f>
        <v>0</v>
      </c>
      <c r="AL128">
        <f>VLOOKUP($F128,'(참고)타워 스텟 가치'!$B$12:$L$16,AL$2,0)+(VLOOKUP($F128,'(참고)타워 스텟 가치'!$B$12:$L$16,AL$2,0)*$E128)</f>
        <v>22.000000000000007</v>
      </c>
      <c r="AM128">
        <f>SUM('스테이지별 몬스터 스텟'!AD128*'(참고)타워 스텟 가치'!$Q$17,'스테이지별 몬스터 스텟'!AE128*'(참고)타워 스텟 가치'!$R$17,'스테이지별 몬스터 스텟'!AF128*'(참고)타워 스텟 가치'!$S$17,'스테이지별 몬스터 스텟'!AG128*'(참고)타워 스텟 가치'!$T$17,'스테이지별 몬스터 스텟'!AH128*'(참고)타워 스텟 가치'!$U$17,'스테이지별 몬스터 스텟'!AI128*'(참고)타워 스텟 가치'!$V$17,'스테이지별 몬스터 스텟'!AJ128*'(참고)타워 스텟 가치'!$W$17,'스테이지별 몬스터 스텟'!AK128*'(참고)타워 스텟 가치'!$X$17,'스테이지별 몬스터 스텟'!AL128*'(참고)타워 스텟 가치'!$Y$17)</f>
        <v>84050.862500000032</v>
      </c>
      <c r="AN128">
        <v>3</v>
      </c>
    </row>
    <row r="129" spans="3:40" x14ac:dyDescent="0.3">
      <c r="C129">
        <v>5</v>
      </c>
      <c r="D129">
        <f t="shared" si="5"/>
        <v>25</v>
      </c>
      <c r="E129" s="52">
        <f>VLOOKUP(D129,'스테이지별 난이도 설정'!B:C,2,0)</f>
        <v>10.000000000000004</v>
      </c>
      <c r="F129" t="str">
        <f t="shared" si="6"/>
        <v>스페셜</v>
      </c>
      <c r="G129">
        <f t="shared" si="4"/>
        <v>6</v>
      </c>
      <c r="H129">
        <f>VLOOKUP($F129,'(참고)타워 스텟 가치'!$B$2:$L$6,H$2,0)+(VLOOKUP($F129,'(참고)타워 스텟 가치'!$B$2:$L$6,H$2,0)*$E129)</f>
        <v>417.65625000000011</v>
      </c>
      <c r="I129">
        <f>VLOOKUP($F129,'(참고)타워 스텟 가치'!$B$2:$L$6,I$2,0)+(VLOOKUP($F129,'(참고)타워 스텟 가치'!$B$2:$L$6,I$2,0)*$E129)</f>
        <v>83.531250000000028</v>
      </c>
      <c r="J129">
        <f>VLOOKUP($F129,'(참고)타워 스텟 가치'!$B$2:$L$6,J$2,0)+(VLOOKUP($F129,'(참고)타워 스텟 가치'!$B$2:$L$6,J$2,0)*$E129)</f>
        <v>55000.000000000015</v>
      </c>
      <c r="K129">
        <f>VLOOKUP($F129,'(참고)타워 스텟 가치'!$B$2:$L$6,K$2,0)+(VLOOKUP($F129,'(참고)타워 스텟 가치'!$B$2:$L$6,K$2,0)*$E129)</f>
        <v>1670.6250000000005</v>
      </c>
      <c r="L129">
        <f>VLOOKUP($F129,'(참고)타워 스텟 가치'!$B$2:$L$6,L$2,0)+(VLOOKUP($F129,'(참고)타워 스텟 가치'!$B$2:$L$6,L$2,0)*$E129)</f>
        <v>27.843750000000011</v>
      </c>
      <c r="M129">
        <f>VLOOKUP($F129,'(참고)타워 스텟 가치'!$B$2:$L$6,M$2,0)+(VLOOKUP($F129,'(참고)타워 스텟 가치'!$B$2:$L$6,M$2,0)*$E129)</f>
        <v>3.3000000000000007</v>
      </c>
      <c r="N129">
        <f>VLOOKUP($F129,'(참고)타워 스텟 가치'!$B$2:$L$6,N$2,0)+(VLOOKUP($F129,'(참고)타워 스텟 가치'!$B$2:$L$6,N$2,0)*$E129)</f>
        <v>0</v>
      </c>
      <c r="O129">
        <f>VLOOKUP($F129,'(참고)타워 스텟 가치'!$B$2:$L$6,O$2,0)+(VLOOKUP($F129,'(참고)타워 스텟 가치'!$B$2:$L$6,O$2,0)*$E129)</f>
        <v>0</v>
      </c>
      <c r="P129">
        <f>VLOOKUP($F129,'(참고)타워 스텟 가치'!$B$2:$L$6,P$2,0)+(VLOOKUP($F129,'(참고)타워 스텟 가치'!$B$2:$L$6,P$2,0)*$E129)</f>
        <v>11.000000000000004</v>
      </c>
      <c r="Q129">
        <f>SUM('스테이지별 몬스터 스텟'!H129*'(참고)타워 스텟 가치'!$Q$17,'스테이지별 몬스터 스텟'!I129*'(참고)타워 스텟 가치'!$R$17,'스테이지별 몬스터 스텟'!J129*'(참고)타워 스텟 가치'!$S$17,'스테이지별 몬스터 스텟'!K129*'(참고)타워 스텟 가치'!$T$17,'스테이지별 몬스터 스텟'!L129*'(참고)타워 스텟 가치'!$U$17,'스테이지별 몬스터 스텟'!M129*'(참고)타워 스텟 가치'!$V$17,'스테이지별 몬스터 스텟'!N129*'(참고)타워 스텟 가치'!$W$17,'스테이지별 몬스터 스텟'!O129*'(참고)타워 스텟 가치'!$X$17,'스테이지별 몬스터 스텟'!P129*'(참고)타워 스텟 가치'!$Y$17)</f>
        <v>86882.846875000032</v>
      </c>
      <c r="R129">
        <v>1</v>
      </c>
      <c r="S129">
        <f>VLOOKUP($F129,'(참고)타워 스텟 가치'!$B$7:$L$11,S$2,0)+(VLOOKUP($F129,'(참고)타워 스텟 가치'!$B$7:$L$11,S$2,0)*$E129)</f>
        <v>139.21875000000006</v>
      </c>
      <c r="T129">
        <f>VLOOKUP($F129,'(참고)타워 스텟 가치'!$B$7:$L$11,T$2,0)+(VLOOKUP($F129,'(참고)타워 스텟 가치'!$B$7:$L$11,T$2,0)*$E129)</f>
        <v>250.59375000000009</v>
      </c>
      <c r="U129">
        <f>VLOOKUP($F129,'(참고)타워 스텟 가치'!$B$7:$L$11,U$2,0)+(VLOOKUP($F129,'(참고)타워 스텟 가치'!$B$7:$L$11,U$2,0)*$E129)</f>
        <v>55000.000000000015</v>
      </c>
      <c r="V129">
        <f>VLOOKUP($F129,'(참고)타워 스텟 가치'!$B$7:$L$11,V$2,0)+(VLOOKUP($F129,'(참고)타워 스텟 가치'!$B$7:$L$11,V$2,0)*$E129)</f>
        <v>1670.6250000000005</v>
      </c>
      <c r="W129">
        <f>VLOOKUP($F129,'(참고)타워 스텟 가치'!$B$7:$L$11,W$2,0)+(VLOOKUP($F129,'(참고)타워 스텟 가치'!$B$7:$L$11,W$2,0)*$E129)</f>
        <v>27.843750000000011</v>
      </c>
      <c r="X129">
        <f>VLOOKUP($F129,'(참고)타워 스텟 가치'!$B$7:$L$11,X$2,0)+(VLOOKUP($F129,'(참고)타워 스텟 가치'!$B$7:$L$11,X$2,0)*$E129)</f>
        <v>3.3000000000000007</v>
      </c>
      <c r="Y129">
        <f>VLOOKUP($F129,'(참고)타워 스텟 가치'!$B$7:$L$11,Y$2,0)+(VLOOKUP($F129,'(참고)타워 스텟 가치'!$B$7:$L$11,Y$2,0)*$E129)</f>
        <v>0</v>
      </c>
      <c r="Z129">
        <f>VLOOKUP($F129,'(참고)타워 스텟 가치'!$B$7:$L$11,Z$2,0)+(VLOOKUP($F129,'(참고)타워 스텟 가치'!$B$7:$L$11,Z$2,0)*$E129)</f>
        <v>0</v>
      </c>
      <c r="AA129">
        <f>VLOOKUP($F129,'(참고)타워 스텟 가치'!$B$7:$L$11,AA$2,0)+(VLOOKUP($F129,'(참고)타워 스텟 가치'!$B$7:$L$11,AA$2,0)*$E129)</f>
        <v>11.000000000000004</v>
      </c>
      <c r="AB129">
        <f>SUM('스테이지별 몬스터 스텟'!S129*'(참고)타워 스텟 가치'!$Q$17,'스테이지별 몬스터 스텟'!T129*'(참고)타워 스텟 가치'!$R$17,'스테이지별 몬스터 스텟'!U129*'(참고)타워 스텟 가치'!$S$17,'스테이지별 몬스터 스텟'!V129*'(참고)타워 스텟 가치'!$T$17,'스테이지별 몬스터 스텟'!W129*'(참고)타워 스텟 가치'!$U$17,'스테이지별 몬스터 스텟'!X129*'(참고)타워 스텟 가치'!$V$17,'스테이지별 몬스터 스텟'!Y129*'(참고)타워 스텟 가치'!$W$17,'스테이지별 몬스터 스텟'!Z129*'(참고)타워 스텟 가치'!$X$17,'스테이지별 몬스터 스텟'!AA129*'(참고)타워 스텟 가치'!$Y$17)</f>
        <v>86576.565625000032</v>
      </c>
      <c r="AC129">
        <v>2</v>
      </c>
      <c r="AD129">
        <f>VLOOKUP($F129,'(참고)타워 스텟 가치'!$B$12:$L$16,AD$2,0)+(VLOOKUP($F129,'(참고)타워 스텟 가치'!$B$12:$L$16,AD$2,0)*$E129)</f>
        <v>139.21875000000006</v>
      </c>
      <c r="AE129">
        <f>VLOOKUP($F129,'(참고)타워 스텟 가치'!$B$12:$L$16,AE$2,0)+(VLOOKUP($F129,'(참고)타워 스텟 가치'!$B$12:$L$16,AE$2,0)*$E129)</f>
        <v>167.06250000000006</v>
      </c>
      <c r="AF129">
        <f>VLOOKUP($F129,'(참고)타워 스텟 가치'!$B$12:$L$16,AF$2,0)+(VLOOKUP($F129,'(참고)타워 스텟 가치'!$B$12:$L$16,AF$2,0)*$E129)</f>
        <v>55000.000000000015</v>
      </c>
      <c r="AG129">
        <f>VLOOKUP($F129,'(참고)타워 스텟 가치'!$B$12:$L$16,AG$2,0)+(VLOOKUP($F129,'(참고)타워 스텟 가치'!$B$12:$L$16,AG$2,0)*$E129)</f>
        <v>835.31250000000023</v>
      </c>
      <c r="AH129">
        <f>VLOOKUP($F129,'(참고)타워 스텟 가치'!$B$12:$L$16,AH$2,0)+(VLOOKUP($F129,'(참고)타워 스텟 가치'!$B$12:$L$16,AH$2,0)*$E129)</f>
        <v>27.843750000000011</v>
      </c>
      <c r="AI129">
        <f>VLOOKUP($F129,'(참고)타워 스텟 가치'!$B$12:$L$16,AI$2,0)+(VLOOKUP($F129,'(참고)타워 스텟 가치'!$B$12:$L$16,AI$2,0)*$E129)</f>
        <v>3.3000000000000007</v>
      </c>
      <c r="AJ129">
        <f>VLOOKUP($F129,'(참고)타워 스텟 가치'!$B$12:$L$16,AJ$2,0)+(VLOOKUP($F129,'(참고)타워 스텟 가치'!$B$12:$L$16,AJ$2,0)*$E129)</f>
        <v>0</v>
      </c>
      <c r="AK129">
        <f>VLOOKUP($F129,'(참고)타워 스텟 가치'!$B$12:$L$16,AK$2,0)+(VLOOKUP($F129,'(참고)타워 스텟 가치'!$B$12:$L$16,AK$2,0)*$E129)</f>
        <v>0</v>
      </c>
      <c r="AL129">
        <f>VLOOKUP($F129,'(참고)타워 스텟 가치'!$B$12:$L$16,AL$2,0)+(VLOOKUP($F129,'(참고)타워 스텟 가치'!$B$12:$L$16,AL$2,0)*$E129)</f>
        <v>22.000000000000007</v>
      </c>
      <c r="AM129">
        <f>SUM('스테이지별 몬스터 스텟'!AD129*'(참고)타워 스텟 가치'!$Q$17,'스테이지별 몬스터 스텟'!AE129*'(참고)타워 스텟 가치'!$R$17,'스테이지별 몬스터 스텟'!AF129*'(참고)타워 스텟 가치'!$S$17,'스테이지별 몬스터 스텟'!AG129*'(참고)타워 스텟 가치'!$T$17,'스테이지별 몬스터 스텟'!AH129*'(참고)타워 스텟 가치'!$U$17,'스테이지별 몬스터 스텟'!AI129*'(참고)타워 스텟 가치'!$V$17,'스테이지별 몬스터 스텟'!AJ129*'(참고)타워 스텟 가치'!$W$17,'스테이지별 몬스터 스텟'!AK129*'(참고)타워 스텟 가치'!$X$17,'스테이지별 몬스터 스텟'!AL129*'(참고)타워 스텟 가치'!$Y$17)</f>
        <v>84802.643750000032</v>
      </c>
      <c r="AN129">
        <v>3</v>
      </c>
    </row>
    <row r="130" spans="3:40" x14ac:dyDescent="0.3">
      <c r="C130">
        <v>1</v>
      </c>
      <c r="D130">
        <f t="shared" si="5"/>
        <v>26</v>
      </c>
      <c r="E130" s="52">
        <f>VLOOKUP(D130,'스테이지별 난이도 설정'!B:C,2,0)</f>
        <v>10.400000000000004</v>
      </c>
      <c r="F130" t="str">
        <f t="shared" si="6"/>
        <v>일반</v>
      </c>
      <c r="G130">
        <f t="shared" si="4"/>
        <v>6</v>
      </c>
      <c r="H130">
        <f>VLOOKUP($F130,'(참고)타워 스텟 가치'!$B$2:$L$6,H$2,0)+(VLOOKUP($F130,'(참고)타워 스텟 가치'!$B$2:$L$6,H$2,0)*$E130)</f>
        <v>85.500000000000028</v>
      </c>
      <c r="I130">
        <f>VLOOKUP($F130,'(참고)타워 스텟 가치'!$B$2:$L$6,I$2,0)+(VLOOKUP($F130,'(참고)타워 스텟 가치'!$B$2:$L$6,I$2,0)*$E130)</f>
        <v>17.100000000000005</v>
      </c>
      <c r="J130">
        <f>VLOOKUP($F130,'(참고)타워 스텟 가치'!$B$2:$L$6,J$2,0)+(VLOOKUP($F130,'(참고)타워 스텟 가치'!$B$2:$L$6,J$2,0)*$E130)</f>
        <v>57000.000000000022</v>
      </c>
      <c r="K130">
        <f>VLOOKUP($F130,'(참고)타워 스텟 가치'!$B$2:$L$6,K$2,0)+(VLOOKUP($F130,'(참고)타워 스텟 가치'!$B$2:$L$6,K$2,0)*$E130)</f>
        <v>342.00000000000011</v>
      </c>
      <c r="L130">
        <f>VLOOKUP($F130,'(참고)타워 스텟 가치'!$B$2:$L$6,L$2,0)+(VLOOKUP($F130,'(참고)타워 스텟 가치'!$B$2:$L$6,L$2,0)*$E130)</f>
        <v>5.700000000000002</v>
      </c>
      <c r="M130">
        <f>VLOOKUP($F130,'(참고)타워 스텟 가치'!$B$2:$L$6,M$2,0)+(VLOOKUP($F130,'(참고)타워 스텟 가치'!$B$2:$L$6,M$2,0)*$E130)</f>
        <v>3.4200000000000008</v>
      </c>
      <c r="N130">
        <f>VLOOKUP($F130,'(참고)타워 스텟 가치'!$B$2:$L$6,N$2,0)+(VLOOKUP($F130,'(참고)타워 스텟 가치'!$B$2:$L$6,N$2,0)*$E130)</f>
        <v>0</v>
      </c>
      <c r="O130">
        <f>VLOOKUP($F130,'(참고)타워 스텟 가치'!$B$2:$L$6,O$2,0)+(VLOOKUP($F130,'(참고)타워 스텟 가치'!$B$2:$L$6,O$2,0)*$E130)</f>
        <v>0</v>
      </c>
      <c r="P130">
        <f>VLOOKUP($F130,'(참고)타워 스텟 가치'!$B$2:$L$6,P$2,0)+(VLOOKUP($F130,'(참고)타워 스텟 가치'!$B$2:$L$6,P$2,0)*$E130)</f>
        <v>7.9800000000000022</v>
      </c>
      <c r="Q130">
        <f>SUM('스테이지별 몬스터 스텟'!H130*'(참고)타워 스텟 가치'!$Q$17,'스테이지별 몬스터 스텟'!I130*'(참고)타워 스텟 가치'!$R$17,'스테이지별 몬스터 스텟'!J130*'(참고)타워 스텟 가치'!$S$17,'스테이지별 몬스터 스텟'!K130*'(참고)타워 스텟 가치'!$T$17,'스테이지별 몬스터 스텟'!L130*'(참고)타워 스텟 가치'!$U$17,'스테이지별 몬스터 스텟'!M130*'(참고)타워 스텟 가치'!$V$17,'스테이지별 몬스터 스텟'!N130*'(참고)타워 스텟 가치'!$W$17,'스테이지별 몬스터 스텟'!O130*'(참고)타워 스텟 가치'!$X$17,'스테이지별 몬스터 스텟'!P130*'(참고)타워 스텟 가치'!$Y$17)</f>
        <v>86411.430000000022</v>
      </c>
      <c r="R130">
        <v>1</v>
      </c>
      <c r="S130">
        <f>VLOOKUP($F130,'(참고)타워 스텟 가치'!$B$7:$L$11,S$2,0)+(VLOOKUP($F130,'(참고)타워 스텟 가치'!$B$7:$L$11,S$2,0)*$E130)</f>
        <v>28.500000000000011</v>
      </c>
      <c r="T130">
        <f>VLOOKUP($F130,'(참고)타워 스텟 가치'!$B$7:$L$11,T$2,0)+(VLOOKUP($F130,'(참고)타워 스텟 가치'!$B$7:$L$11,T$2,0)*$E130)</f>
        <v>51.300000000000018</v>
      </c>
      <c r="U130">
        <f>VLOOKUP($F130,'(참고)타워 스텟 가치'!$B$7:$L$11,U$2,0)+(VLOOKUP($F130,'(참고)타워 스텟 가치'!$B$7:$L$11,U$2,0)*$E130)</f>
        <v>57000.000000000022</v>
      </c>
      <c r="V130">
        <f>VLOOKUP($F130,'(참고)타워 스텟 가치'!$B$7:$L$11,V$2,0)+(VLOOKUP($F130,'(참고)타워 스텟 가치'!$B$7:$L$11,V$2,0)*$E130)</f>
        <v>342.00000000000011</v>
      </c>
      <c r="W130">
        <f>VLOOKUP($F130,'(참고)타워 스텟 가치'!$B$7:$L$11,W$2,0)+(VLOOKUP($F130,'(참고)타워 스텟 가치'!$B$7:$L$11,W$2,0)*$E130)</f>
        <v>5.700000000000002</v>
      </c>
      <c r="X130">
        <f>VLOOKUP($F130,'(참고)타워 스텟 가치'!$B$7:$L$11,X$2,0)+(VLOOKUP($F130,'(참고)타워 스텟 가치'!$B$7:$L$11,X$2,0)*$E130)</f>
        <v>3.4200000000000008</v>
      </c>
      <c r="Y130">
        <f>VLOOKUP($F130,'(참고)타워 스텟 가치'!$B$7:$L$11,Y$2,0)+(VLOOKUP($F130,'(참고)타워 스텟 가치'!$B$7:$L$11,Y$2,0)*$E130)</f>
        <v>0</v>
      </c>
      <c r="Z130">
        <f>VLOOKUP($F130,'(참고)타워 스텟 가치'!$B$7:$L$11,Z$2,0)+(VLOOKUP($F130,'(참고)타워 스텟 가치'!$B$7:$L$11,Z$2,0)*$E130)</f>
        <v>0</v>
      </c>
      <c r="AA130">
        <f>VLOOKUP($F130,'(참고)타워 스텟 가치'!$B$7:$L$11,AA$2,0)+(VLOOKUP($F130,'(참고)타워 스텟 가치'!$B$7:$L$11,AA$2,0)*$E130)</f>
        <v>7.9800000000000022</v>
      </c>
      <c r="AB130">
        <f>SUM('스테이지별 몬스터 스텟'!S130*'(참고)타워 스텟 가치'!$Q$17,'스테이지별 몬스터 스텟'!T130*'(참고)타워 스텟 가치'!$R$17,'스테이지별 몬스터 스텟'!U130*'(참고)타워 스텟 가치'!$S$17,'스테이지별 몬스터 스텟'!V130*'(참고)타워 스텟 가치'!$T$17,'스테이지별 몬스터 스텟'!W130*'(참고)타워 스텟 가치'!$U$17,'스테이지별 몬스터 스텟'!X130*'(참고)타워 스텟 가치'!$V$17,'스테이지별 몬스터 스텟'!Y130*'(참고)타워 스텟 가치'!$W$17,'스테이지별 몬스터 스텟'!Z130*'(참고)타워 스텟 가치'!$X$17,'스테이지별 몬스터 스텟'!AA130*'(참고)타워 스텟 가치'!$Y$17)</f>
        <v>86348.730000000025</v>
      </c>
      <c r="AC130">
        <v>2</v>
      </c>
      <c r="AD130">
        <f>VLOOKUP($F130,'(참고)타워 스텟 가치'!$B$12:$L$16,AD$2,0)+(VLOOKUP($F130,'(참고)타워 스텟 가치'!$B$12:$L$16,AD$2,0)*$E130)</f>
        <v>28.500000000000011</v>
      </c>
      <c r="AE130">
        <f>VLOOKUP($F130,'(참고)타워 스텟 가치'!$B$12:$L$16,AE$2,0)+(VLOOKUP($F130,'(참고)타워 스텟 가치'!$B$12:$L$16,AE$2,0)*$E130)</f>
        <v>34.20000000000001</v>
      </c>
      <c r="AF130">
        <f>VLOOKUP($F130,'(참고)타워 스텟 가치'!$B$12:$L$16,AF$2,0)+(VLOOKUP($F130,'(참고)타워 스텟 가치'!$B$12:$L$16,AF$2,0)*$E130)</f>
        <v>57000.000000000022</v>
      </c>
      <c r="AG130">
        <f>VLOOKUP($F130,'(참고)타워 스텟 가치'!$B$12:$L$16,AG$2,0)+(VLOOKUP($F130,'(참고)타워 스텟 가치'!$B$12:$L$16,AG$2,0)*$E130)</f>
        <v>171.00000000000006</v>
      </c>
      <c r="AH130">
        <f>VLOOKUP($F130,'(참고)타워 스텟 가치'!$B$12:$L$16,AH$2,0)+(VLOOKUP($F130,'(참고)타워 스텟 가치'!$B$12:$L$16,AH$2,0)*$E130)</f>
        <v>5.700000000000002</v>
      </c>
      <c r="AI130">
        <f>VLOOKUP($F130,'(참고)타워 스텟 가치'!$B$12:$L$16,AI$2,0)+(VLOOKUP($F130,'(참고)타워 스텟 가치'!$B$12:$L$16,AI$2,0)*$E130)</f>
        <v>3.4200000000000008</v>
      </c>
      <c r="AJ130">
        <f>VLOOKUP($F130,'(참고)타워 스텟 가치'!$B$12:$L$16,AJ$2,0)+(VLOOKUP($F130,'(참고)타워 스텟 가치'!$B$12:$L$16,AJ$2,0)*$E130)</f>
        <v>0</v>
      </c>
      <c r="AK130">
        <f>VLOOKUP($F130,'(참고)타워 스텟 가치'!$B$12:$L$16,AK$2,0)+(VLOOKUP($F130,'(참고)타워 스텟 가치'!$B$12:$L$16,AK$2,0)*$E130)</f>
        <v>0</v>
      </c>
      <c r="AL130">
        <f>VLOOKUP($F130,'(참고)타워 스텟 가치'!$B$12:$L$16,AL$2,0)+(VLOOKUP($F130,'(참고)타워 스텟 가치'!$B$12:$L$16,AL$2,0)*$E130)</f>
        <v>15.960000000000004</v>
      </c>
      <c r="AM130">
        <f>SUM('스테이지별 몬스터 스텟'!AD130*'(참고)타워 스텟 가치'!$Q$17,'스테이지별 몬스터 스텟'!AE130*'(참고)타워 스텟 가치'!$R$17,'스테이지별 몬스터 스텟'!AF130*'(참고)타워 스텟 가치'!$S$17,'스테이지별 몬스터 스텟'!AG130*'(참고)타워 스텟 가치'!$T$17,'스테이지별 몬스터 스텟'!AH130*'(참고)타워 스텟 가치'!$U$17,'스테이지별 몬스터 스텟'!AI130*'(참고)타워 스텟 가치'!$V$17,'스테이지별 몬스터 스텟'!AJ130*'(참고)타워 스텟 가치'!$W$17,'스테이지별 몬스터 스텟'!AK130*'(참고)타워 스텟 가치'!$X$17,'스테이지별 몬스터 스텟'!AL130*'(참고)타워 스텟 가치'!$Y$17)</f>
        <v>85997.040000000023</v>
      </c>
      <c r="AN130">
        <v>3</v>
      </c>
    </row>
    <row r="131" spans="3:40" x14ac:dyDescent="0.3">
      <c r="C131">
        <v>2</v>
      </c>
      <c r="D131">
        <f t="shared" si="5"/>
        <v>26</v>
      </c>
      <c r="E131" s="52">
        <f>VLOOKUP(D131,'스테이지별 난이도 설정'!B:C,2,0)</f>
        <v>10.400000000000004</v>
      </c>
      <c r="F131" t="str">
        <f t="shared" si="6"/>
        <v>레어</v>
      </c>
      <c r="G131">
        <f t="shared" si="4"/>
        <v>6</v>
      </c>
      <c r="H131">
        <f>VLOOKUP($F131,'(참고)타워 스텟 가치'!$B$2:$L$6,H$2,0)+(VLOOKUP($F131,'(참고)타워 스텟 가치'!$B$2:$L$6,H$2,0)*$E131)</f>
        <v>128.25000000000006</v>
      </c>
      <c r="I131">
        <f>VLOOKUP($F131,'(참고)타워 스텟 가치'!$B$2:$L$6,I$2,0)+(VLOOKUP($F131,'(참고)타워 스텟 가치'!$B$2:$L$6,I$2,0)*$E131)</f>
        <v>25.650000000000009</v>
      </c>
      <c r="J131">
        <f>VLOOKUP($F131,'(참고)타워 스텟 가치'!$B$2:$L$6,J$2,0)+(VLOOKUP($F131,'(참고)타워 스텟 가치'!$B$2:$L$6,J$2,0)*$E131)</f>
        <v>57000.000000000022</v>
      </c>
      <c r="K131">
        <f>VLOOKUP($F131,'(참고)타워 스텟 가치'!$B$2:$L$6,K$2,0)+(VLOOKUP($F131,'(참고)타워 스텟 가치'!$B$2:$L$6,K$2,0)*$E131)</f>
        <v>513.00000000000023</v>
      </c>
      <c r="L131">
        <f>VLOOKUP($F131,'(참고)타워 스텟 가치'!$B$2:$L$6,L$2,0)+(VLOOKUP($F131,'(참고)타워 스텟 가치'!$B$2:$L$6,L$2,0)*$E131)</f>
        <v>8.5500000000000025</v>
      </c>
      <c r="M131">
        <f>VLOOKUP($F131,'(참고)타워 스텟 가치'!$B$2:$L$6,M$2,0)+(VLOOKUP($F131,'(참고)타워 스텟 가치'!$B$2:$L$6,M$2,0)*$E131)</f>
        <v>3.4200000000000008</v>
      </c>
      <c r="N131">
        <f>VLOOKUP($F131,'(참고)타워 스텟 가치'!$B$2:$L$6,N$2,0)+(VLOOKUP($F131,'(참고)타워 스텟 가치'!$B$2:$L$6,N$2,0)*$E131)</f>
        <v>0</v>
      </c>
      <c r="O131">
        <f>VLOOKUP($F131,'(참고)타워 스텟 가치'!$B$2:$L$6,O$2,0)+(VLOOKUP($F131,'(참고)타워 스텟 가치'!$B$2:$L$6,O$2,0)*$E131)</f>
        <v>0</v>
      </c>
      <c r="P131">
        <f>VLOOKUP($F131,'(참고)타워 스텟 가치'!$B$2:$L$6,P$2,0)+(VLOOKUP($F131,'(참고)타워 스텟 가치'!$B$2:$L$6,P$2,0)*$E131)</f>
        <v>7.9800000000000022</v>
      </c>
      <c r="Q131">
        <f>SUM('스테이지별 몬스터 스텟'!H131*'(참고)타워 스텟 가치'!$Q$17,'스테이지별 몬스터 스텟'!I131*'(참고)타워 스텟 가치'!$R$17,'스테이지별 몬스터 스텟'!J131*'(참고)타워 스텟 가치'!$S$17,'스테이지별 몬스터 스텟'!K131*'(참고)타워 스텟 가치'!$T$17,'스테이지별 몬스터 스텟'!L131*'(참고)타워 스텟 가치'!$U$17,'스테이지별 몬스터 스텟'!M131*'(참고)타워 스텟 가치'!$V$17,'스테이지별 몬스터 스텟'!N131*'(참고)타워 스텟 가치'!$W$17,'스테이지별 몬스터 스텟'!O131*'(참고)타워 스텟 가치'!$X$17,'스테이지별 몬스터 스텟'!P131*'(참고)타워 스텟 가치'!$Y$17)</f>
        <v>86857.455000000045</v>
      </c>
      <c r="R131">
        <v>1</v>
      </c>
      <c r="S131">
        <f>VLOOKUP($F131,'(참고)타워 스텟 가치'!$B$7:$L$11,S$2,0)+(VLOOKUP($F131,'(참고)타워 스텟 가치'!$B$7:$L$11,S$2,0)*$E131)</f>
        <v>42.750000000000014</v>
      </c>
      <c r="T131">
        <f>VLOOKUP($F131,'(참고)타워 스텟 가치'!$B$7:$L$11,T$2,0)+(VLOOKUP($F131,'(참고)타워 스텟 가치'!$B$7:$L$11,T$2,0)*$E131)</f>
        <v>76.950000000000031</v>
      </c>
      <c r="U131">
        <f>VLOOKUP($F131,'(참고)타워 스텟 가치'!$B$7:$L$11,U$2,0)+(VLOOKUP($F131,'(참고)타워 스텟 가치'!$B$7:$L$11,U$2,0)*$E131)</f>
        <v>57000.000000000022</v>
      </c>
      <c r="V131">
        <f>VLOOKUP($F131,'(참고)타워 스텟 가치'!$B$7:$L$11,V$2,0)+(VLOOKUP($F131,'(참고)타워 스텟 가치'!$B$7:$L$11,V$2,0)*$E131)</f>
        <v>513.00000000000023</v>
      </c>
      <c r="W131">
        <f>VLOOKUP($F131,'(참고)타워 스텟 가치'!$B$7:$L$11,W$2,0)+(VLOOKUP($F131,'(참고)타워 스텟 가치'!$B$7:$L$11,W$2,0)*$E131)</f>
        <v>8.5500000000000025</v>
      </c>
      <c r="X131">
        <f>VLOOKUP($F131,'(참고)타워 스텟 가치'!$B$7:$L$11,X$2,0)+(VLOOKUP($F131,'(참고)타워 스텟 가치'!$B$7:$L$11,X$2,0)*$E131)</f>
        <v>3.4200000000000008</v>
      </c>
      <c r="Y131">
        <f>VLOOKUP($F131,'(참고)타워 스텟 가치'!$B$7:$L$11,Y$2,0)+(VLOOKUP($F131,'(참고)타워 스텟 가치'!$B$7:$L$11,Y$2,0)*$E131)</f>
        <v>0</v>
      </c>
      <c r="Z131">
        <f>VLOOKUP($F131,'(참고)타워 스텟 가치'!$B$7:$L$11,Z$2,0)+(VLOOKUP($F131,'(참고)타워 스텟 가치'!$B$7:$L$11,Z$2,0)*$E131)</f>
        <v>0</v>
      </c>
      <c r="AA131">
        <f>VLOOKUP($F131,'(참고)타워 스텟 가치'!$B$7:$L$11,AA$2,0)+(VLOOKUP($F131,'(참고)타워 스텟 가치'!$B$7:$L$11,AA$2,0)*$E131)</f>
        <v>7.9800000000000022</v>
      </c>
      <c r="AB131">
        <f>SUM('스테이지별 몬스터 스텟'!S131*'(참고)타워 스텟 가치'!$Q$17,'스테이지별 몬스터 스텟'!T131*'(참고)타워 스텟 가치'!$R$17,'스테이지별 몬스터 스텟'!U131*'(참고)타워 스텟 가치'!$S$17,'스테이지별 몬스터 스텟'!V131*'(참고)타워 스텟 가치'!$T$17,'스테이지별 몬스터 스텟'!W131*'(참고)타워 스텟 가치'!$U$17,'스테이지별 몬스터 스텟'!X131*'(참고)타워 스텟 가치'!$V$17,'스테이지별 몬스터 스텟'!Y131*'(참고)타워 스텟 가치'!$W$17,'스테이지별 몬스터 스텟'!Z131*'(참고)타워 스텟 가치'!$X$17,'스테이지별 몬스터 스텟'!AA131*'(참고)타워 스텟 가치'!$Y$17)</f>
        <v>86763.405000000042</v>
      </c>
      <c r="AC131">
        <v>2</v>
      </c>
      <c r="AD131">
        <f>VLOOKUP($F131,'(참고)타워 스텟 가치'!$B$12:$L$16,AD$2,0)+(VLOOKUP($F131,'(참고)타워 스텟 가치'!$B$12:$L$16,AD$2,0)*$E131)</f>
        <v>42.750000000000014</v>
      </c>
      <c r="AE131">
        <f>VLOOKUP($F131,'(참고)타워 스텟 가치'!$B$12:$L$16,AE$2,0)+(VLOOKUP($F131,'(참고)타워 스텟 가치'!$B$12:$L$16,AE$2,0)*$E131)</f>
        <v>51.300000000000018</v>
      </c>
      <c r="AF131">
        <f>VLOOKUP($F131,'(참고)타워 스텟 가치'!$B$12:$L$16,AF$2,0)+(VLOOKUP($F131,'(참고)타워 스텟 가치'!$B$12:$L$16,AF$2,0)*$E131)</f>
        <v>57000.000000000022</v>
      </c>
      <c r="AG131">
        <f>VLOOKUP($F131,'(참고)타워 스텟 가치'!$B$12:$L$16,AG$2,0)+(VLOOKUP($F131,'(참고)타워 스텟 가치'!$B$12:$L$16,AG$2,0)*$E131)</f>
        <v>256.50000000000011</v>
      </c>
      <c r="AH131">
        <f>VLOOKUP($F131,'(참고)타워 스텟 가치'!$B$12:$L$16,AH$2,0)+(VLOOKUP($F131,'(참고)타워 스텟 가치'!$B$12:$L$16,AH$2,0)*$E131)</f>
        <v>8.5500000000000025</v>
      </c>
      <c r="AI131">
        <f>VLOOKUP($F131,'(참고)타워 스텟 가치'!$B$12:$L$16,AI$2,0)+(VLOOKUP($F131,'(참고)타워 스텟 가치'!$B$12:$L$16,AI$2,0)*$E131)</f>
        <v>3.4200000000000008</v>
      </c>
      <c r="AJ131">
        <f>VLOOKUP($F131,'(참고)타워 스텟 가치'!$B$12:$L$16,AJ$2,0)+(VLOOKUP($F131,'(참고)타워 스텟 가치'!$B$12:$L$16,AJ$2,0)*$E131)</f>
        <v>0</v>
      </c>
      <c r="AK131">
        <f>VLOOKUP($F131,'(참고)타워 스텟 가치'!$B$12:$L$16,AK$2,0)+(VLOOKUP($F131,'(참고)타워 스텟 가치'!$B$12:$L$16,AK$2,0)*$E131)</f>
        <v>0</v>
      </c>
      <c r="AL131">
        <f>VLOOKUP($F131,'(참고)타워 스텟 가치'!$B$12:$L$16,AL$2,0)+(VLOOKUP($F131,'(참고)타워 스텟 가치'!$B$12:$L$16,AL$2,0)*$E131)</f>
        <v>15.960000000000004</v>
      </c>
      <c r="AM131">
        <f>SUM('스테이지별 몬스터 스텟'!AD131*'(참고)타워 스텟 가치'!$Q$17,'스테이지별 몬스터 스텟'!AE131*'(참고)타워 스텟 가치'!$R$17,'스테이지별 몬스터 스텟'!AF131*'(참고)타워 스텟 가치'!$S$17,'스테이지별 몬스터 스텟'!AG131*'(참고)타워 스텟 가치'!$T$17,'스테이지별 몬스터 스텟'!AH131*'(참고)타워 스텟 가치'!$U$17,'스테이지별 몬스터 스텟'!AI131*'(참고)타워 스텟 가치'!$V$17,'스테이지별 몬스터 스텟'!AJ131*'(참고)타워 스텟 가치'!$W$17,'스테이지별 몬스터 스텟'!AK131*'(참고)타워 스텟 가치'!$X$17,'스테이지별 몬스터 스텟'!AL131*'(참고)타워 스텟 가치'!$Y$17)</f>
        <v>86227.890000000029</v>
      </c>
      <c r="AN131">
        <v>3</v>
      </c>
    </row>
    <row r="132" spans="3:40" x14ac:dyDescent="0.3">
      <c r="C132">
        <v>3</v>
      </c>
      <c r="D132">
        <f t="shared" si="5"/>
        <v>26</v>
      </c>
      <c r="E132" s="52">
        <f>VLOOKUP(D132,'스테이지별 난이도 설정'!B:C,2,0)</f>
        <v>10.400000000000004</v>
      </c>
      <c r="F132" t="str">
        <f t="shared" si="6"/>
        <v>에픽</v>
      </c>
      <c r="G132">
        <f t="shared" si="4"/>
        <v>6</v>
      </c>
      <c r="H132">
        <f>VLOOKUP($F132,'(참고)타워 스텟 가치'!$B$2:$L$6,H$2,0)+(VLOOKUP($F132,'(참고)타워 스텟 가치'!$B$2:$L$6,H$2,0)*$E132)</f>
        <v>192.37500000000006</v>
      </c>
      <c r="I132">
        <f>VLOOKUP($F132,'(참고)타워 스텟 가치'!$B$2:$L$6,I$2,0)+(VLOOKUP($F132,'(참고)타워 스텟 가치'!$B$2:$L$6,I$2,0)*$E132)</f>
        <v>38.475000000000016</v>
      </c>
      <c r="J132">
        <f>VLOOKUP($F132,'(참고)타워 스텟 가치'!$B$2:$L$6,J$2,0)+(VLOOKUP($F132,'(참고)타워 스텟 가치'!$B$2:$L$6,J$2,0)*$E132)</f>
        <v>57000.000000000022</v>
      </c>
      <c r="K132">
        <f>VLOOKUP($F132,'(참고)타워 스텟 가치'!$B$2:$L$6,K$2,0)+(VLOOKUP($F132,'(참고)타워 스텟 가치'!$B$2:$L$6,K$2,0)*$E132)</f>
        <v>769.50000000000023</v>
      </c>
      <c r="L132">
        <f>VLOOKUP($F132,'(참고)타워 스텟 가치'!$B$2:$L$6,L$2,0)+(VLOOKUP($F132,'(참고)타워 스텟 가치'!$B$2:$L$6,L$2,0)*$E132)</f>
        <v>12.825000000000005</v>
      </c>
      <c r="M132">
        <f>VLOOKUP($F132,'(참고)타워 스텟 가치'!$B$2:$L$6,M$2,0)+(VLOOKUP($F132,'(참고)타워 스텟 가치'!$B$2:$L$6,M$2,0)*$E132)</f>
        <v>3.4200000000000008</v>
      </c>
      <c r="N132">
        <f>VLOOKUP($F132,'(참고)타워 스텟 가치'!$B$2:$L$6,N$2,0)+(VLOOKUP($F132,'(참고)타워 스텟 가치'!$B$2:$L$6,N$2,0)*$E132)</f>
        <v>0</v>
      </c>
      <c r="O132">
        <f>VLOOKUP($F132,'(참고)타워 스텟 가치'!$B$2:$L$6,O$2,0)+(VLOOKUP($F132,'(참고)타워 스텟 가치'!$B$2:$L$6,O$2,0)*$E132)</f>
        <v>0</v>
      </c>
      <c r="P132">
        <f>VLOOKUP($F132,'(참고)타워 스텟 가치'!$B$2:$L$6,P$2,0)+(VLOOKUP($F132,'(참고)타워 스텟 가치'!$B$2:$L$6,P$2,0)*$E132)</f>
        <v>7.9800000000000022</v>
      </c>
      <c r="Q132">
        <f>SUM('스테이지별 몬스터 스텟'!H132*'(참고)타워 스텟 가치'!$Q$17,'스테이지별 몬스터 스텟'!I132*'(참고)타워 스텟 가치'!$R$17,'스테이지별 몬스터 스텟'!J132*'(참고)타워 스텟 가치'!$S$17,'스테이지별 몬스터 스텟'!K132*'(참고)타워 스텟 가치'!$T$17,'스테이지별 몬스터 스텟'!L132*'(참고)타워 스텟 가치'!$U$17,'스테이지별 몬스터 스텟'!M132*'(참고)타워 스텟 가치'!$V$17,'스테이지별 몬스터 스텟'!N132*'(참고)타워 스텟 가치'!$W$17,'스테이지별 몬스터 스텟'!O132*'(참고)타워 스텟 가치'!$X$17,'스테이지별 몬스터 스텟'!P132*'(참고)타워 스텟 가치'!$Y$17)</f>
        <v>87526.492500000022</v>
      </c>
      <c r="R132">
        <v>1</v>
      </c>
      <c r="S132">
        <f>VLOOKUP($F132,'(참고)타워 스텟 가치'!$B$7:$L$11,S$2,0)+(VLOOKUP($F132,'(참고)타워 스텟 가치'!$B$7:$L$11,S$2,0)*$E132)</f>
        <v>64.125000000000028</v>
      </c>
      <c r="T132">
        <f>VLOOKUP($F132,'(참고)타워 스텟 가치'!$B$7:$L$11,T$2,0)+(VLOOKUP($F132,'(참고)타워 스텟 가치'!$B$7:$L$11,T$2,0)*$E132)</f>
        <v>115.42500000000004</v>
      </c>
      <c r="U132">
        <f>VLOOKUP($F132,'(참고)타워 스텟 가치'!$B$7:$L$11,U$2,0)+(VLOOKUP($F132,'(참고)타워 스텟 가치'!$B$7:$L$11,U$2,0)*$E132)</f>
        <v>57000.000000000022</v>
      </c>
      <c r="V132">
        <f>VLOOKUP($F132,'(참고)타워 스텟 가치'!$B$7:$L$11,V$2,0)+(VLOOKUP($F132,'(참고)타워 스텟 가치'!$B$7:$L$11,V$2,0)*$E132)</f>
        <v>769.50000000000023</v>
      </c>
      <c r="W132">
        <f>VLOOKUP($F132,'(참고)타워 스텟 가치'!$B$7:$L$11,W$2,0)+(VLOOKUP($F132,'(참고)타워 스텟 가치'!$B$7:$L$11,W$2,0)*$E132)</f>
        <v>12.825000000000005</v>
      </c>
      <c r="X132">
        <f>VLOOKUP($F132,'(참고)타워 스텟 가치'!$B$7:$L$11,X$2,0)+(VLOOKUP($F132,'(참고)타워 스텟 가치'!$B$7:$L$11,X$2,0)*$E132)</f>
        <v>3.4200000000000008</v>
      </c>
      <c r="Y132">
        <f>VLOOKUP($F132,'(참고)타워 스텟 가치'!$B$7:$L$11,Y$2,0)+(VLOOKUP($F132,'(참고)타워 스텟 가치'!$B$7:$L$11,Y$2,0)*$E132)</f>
        <v>0</v>
      </c>
      <c r="Z132">
        <f>VLOOKUP($F132,'(참고)타워 스텟 가치'!$B$7:$L$11,Z$2,0)+(VLOOKUP($F132,'(참고)타워 스텟 가치'!$B$7:$L$11,Z$2,0)*$E132)</f>
        <v>0</v>
      </c>
      <c r="AA132">
        <f>VLOOKUP($F132,'(참고)타워 스텟 가치'!$B$7:$L$11,AA$2,0)+(VLOOKUP($F132,'(참고)타워 스텟 가치'!$B$7:$L$11,AA$2,0)*$E132)</f>
        <v>7.9800000000000022</v>
      </c>
      <c r="AB132">
        <f>SUM('스테이지별 몬스터 스텟'!S132*'(참고)타워 스텟 가치'!$Q$17,'스테이지별 몬스터 스텟'!T132*'(참고)타워 스텟 가치'!$R$17,'스테이지별 몬스터 스텟'!U132*'(참고)타워 스텟 가치'!$S$17,'스테이지별 몬스터 스텟'!V132*'(참고)타워 스텟 가치'!$T$17,'스테이지별 몬스터 스텟'!W132*'(참고)타워 스텟 가치'!$U$17,'스테이지별 몬스터 스텟'!X132*'(참고)타워 스텟 가치'!$V$17,'스테이지별 몬스터 스텟'!Y132*'(참고)타워 스텟 가치'!$W$17,'스테이지별 몬스터 스텟'!Z132*'(참고)타워 스텟 가치'!$X$17,'스테이지별 몬스터 스텟'!AA132*'(참고)타워 스텟 가치'!$Y$17)</f>
        <v>87385.417500000025</v>
      </c>
      <c r="AC132">
        <v>2</v>
      </c>
      <c r="AD132">
        <f>VLOOKUP($F132,'(참고)타워 스텟 가치'!$B$12:$L$16,AD$2,0)+(VLOOKUP($F132,'(참고)타워 스텟 가치'!$B$12:$L$16,AD$2,0)*$E132)</f>
        <v>64.125000000000028</v>
      </c>
      <c r="AE132">
        <f>VLOOKUP($F132,'(참고)타워 스텟 가치'!$B$12:$L$16,AE$2,0)+(VLOOKUP($F132,'(참고)타워 스텟 가치'!$B$12:$L$16,AE$2,0)*$E132)</f>
        <v>76.950000000000031</v>
      </c>
      <c r="AF132">
        <f>VLOOKUP($F132,'(참고)타워 스텟 가치'!$B$12:$L$16,AF$2,0)+(VLOOKUP($F132,'(참고)타워 스텟 가치'!$B$12:$L$16,AF$2,0)*$E132)</f>
        <v>57000.000000000022</v>
      </c>
      <c r="AG132">
        <f>VLOOKUP($F132,'(참고)타워 스텟 가치'!$B$12:$L$16,AG$2,0)+(VLOOKUP($F132,'(참고)타워 스텟 가치'!$B$12:$L$16,AG$2,0)*$E132)</f>
        <v>384.75000000000011</v>
      </c>
      <c r="AH132">
        <f>VLOOKUP($F132,'(참고)타워 스텟 가치'!$B$12:$L$16,AH$2,0)+(VLOOKUP($F132,'(참고)타워 스텟 가치'!$B$12:$L$16,AH$2,0)*$E132)</f>
        <v>12.825000000000005</v>
      </c>
      <c r="AI132">
        <f>VLOOKUP($F132,'(참고)타워 스텟 가치'!$B$12:$L$16,AI$2,0)+(VLOOKUP($F132,'(참고)타워 스텟 가치'!$B$12:$L$16,AI$2,0)*$E132)</f>
        <v>3.4200000000000008</v>
      </c>
      <c r="AJ132">
        <f>VLOOKUP($F132,'(참고)타워 스텟 가치'!$B$12:$L$16,AJ$2,0)+(VLOOKUP($F132,'(참고)타워 스텟 가치'!$B$12:$L$16,AJ$2,0)*$E132)</f>
        <v>0</v>
      </c>
      <c r="AK132">
        <f>VLOOKUP($F132,'(참고)타워 스텟 가치'!$B$12:$L$16,AK$2,0)+(VLOOKUP($F132,'(참고)타워 스텟 가치'!$B$12:$L$16,AK$2,0)*$E132)</f>
        <v>0</v>
      </c>
      <c r="AL132">
        <f>VLOOKUP($F132,'(참고)타워 스텟 가치'!$B$12:$L$16,AL$2,0)+(VLOOKUP($F132,'(참고)타워 스텟 가치'!$B$12:$L$16,AL$2,0)*$E132)</f>
        <v>15.960000000000004</v>
      </c>
      <c r="AM132">
        <f>SUM('스테이지별 몬스터 스텟'!AD132*'(참고)타워 스텟 가치'!$Q$17,'스테이지별 몬스터 스텟'!AE132*'(참고)타워 스텟 가치'!$R$17,'스테이지별 몬스터 스텟'!AF132*'(참고)타워 스텟 가치'!$S$17,'스테이지별 몬스터 스텟'!AG132*'(참고)타워 스텟 가치'!$T$17,'스테이지별 몬스터 스텟'!AH132*'(참고)타워 스텟 가치'!$U$17,'스테이지별 몬스터 스텟'!AI132*'(참고)타워 스텟 가치'!$V$17,'스테이지별 몬스터 스텟'!AJ132*'(참고)타워 스텟 가치'!$W$17,'스테이지별 몬스터 스텟'!AK132*'(참고)타워 스텟 가치'!$X$17,'스테이지별 몬스터 스텟'!AL132*'(참고)타워 스텟 가치'!$Y$17)</f>
        <v>86574.165000000023</v>
      </c>
      <c r="AN132">
        <v>3</v>
      </c>
    </row>
    <row r="133" spans="3:40" x14ac:dyDescent="0.3">
      <c r="C133">
        <v>4</v>
      </c>
      <c r="D133">
        <f t="shared" si="5"/>
        <v>26</v>
      </c>
      <c r="E133" s="52">
        <f>VLOOKUP(D133,'스테이지별 난이도 설정'!B:C,2,0)</f>
        <v>10.400000000000004</v>
      </c>
      <c r="F133" t="str">
        <f t="shared" si="6"/>
        <v>유니크</v>
      </c>
      <c r="G133">
        <f t="shared" si="4"/>
        <v>6</v>
      </c>
      <c r="H133">
        <f>VLOOKUP($F133,'(참고)타워 스텟 가치'!$B$2:$L$6,H$2,0)+(VLOOKUP($F133,'(참고)타워 스텟 가치'!$B$2:$L$6,H$2,0)*$E133)</f>
        <v>288.56250000000011</v>
      </c>
      <c r="I133">
        <f>VLOOKUP($F133,'(참고)타워 스텟 가치'!$B$2:$L$6,I$2,0)+(VLOOKUP($F133,'(참고)타워 스텟 가치'!$B$2:$L$6,I$2,0)*$E133)</f>
        <v>57.71250000000002</v>
      </c>
      <c r="J133">
        <f>VLOOKUP($F133,'(참고)타워 스텟 가치'!$B$2:$L$6,J$2,0)+(VLOOKUP($F133,'(참고)타워 스텟 가치'!$B$2:$L$6,J$2,0)*$E133)</f>
        <v>57000.000000000022</v>
      </c>
      <c r="K133">
        <f>VLOOKUP($F133,'(참고)타워 스텟 가치'!$B$2:$L$6,K$2,0)+(VLOOKUP($F133,'(참고)타워 스텟 가치'!$B$2:$L$6,K$2,0)*$E133)</f>
        <v>1154.2500000000005</v>
      </c>
      <c r="L133">
        <f>VLOOKUP($F133,'(참고)타워 스텟 가치'!$B$2:$L$6,L$2,0)+(VLOOKUP($F133,'(참고)타워 스텟 가치'!$B$2:$L$6,L$2,0)*$E133)</f>
        <v>19.237500000000008</v>
      </c>
      <c r="M133">
        <f>VLOOKUP($F133,'(참고)타워 스텟 가치'!$B$2:$L$6,M$2,0)+(VLOOKUP($F133,'(참고)타워 스텟 가치'!$B$2:$L$6,M$2,0)*$E133)</f>
        <v>3.4200000000000008</v>
      </c>
      <c r="N133">
        <f>VLOOKUP($F133,'(참고)타워 스텟 가치'!$B$2:$L$6,N$2,0)+(VLOOKUP($F133,'(참고)타워 스텟 가치'!$B$2:$L$6,N$2,0)*$E133)</f>
        <v>0</v>
      </c>
      <c r="O133">
        <f>VLOOKUP($F133,'(참고)타워 스텟 가치'!$B$2:$L$6,O$2,0)+(VLOOKUP($F133,'(참고)타워 스텟 가치'!$B$2:$L$6,O$2,0)*$E133)</f>
        <v>0</v>
      </c>
      <c r="P133">
        <f>VLOOKUP($F133,'(참고)타워 스텟 가치'!$B$2:$L$6,P$2,0)+(VLOOKUP($F133,'(참고)타워 스텟 가치'!$B$2:$L$6,P$2,0)*$E133)</f>
        <v>11.400000000000004</v>
      </c>
      <c r="Q133">
        <f>SUM('스테이지별 몬스터 스텟'!H133*'(참고)타워 스텟 가치'!$Q$17,'스테이지별 몬스터 스텟'!I133*'(참고)타워 스텟 가치'!$R$17,'스테이지별 몬스터 스텟'!J133*'(참고)타워 스텟 가치'!$S$17,'스테이지별 몬스터 스텟'!K133*'(참고)타워 스텟 가치'!$T$17,'스테이지별 몬스터 스텟'!L133*'(참고)타워 스텟 가치'!$U$17,'스테이지별 몬스터 스텟'!M133*'(참고)타워 스텟 가치'!$V$17,'스테이지별 몬스터 스텟'!N133*'(참고)타워 스텟 가치'!$W$17,'스테이지별 몬스터 스텟'!O133*'(참고)타워 스텟 가치'!$X$17,'스테이지별 몬스터 스텟'!P133*'(참고)타워 스텟 가치'!$Y$17)</f>
        <v>88536.888750000042</v>
      </c>
      <c r="R133">
        <v>1</v>
      </c>
      <c r="S133">
        <f>VLOOKUP($F133,'(참고)타워 스텟 가치'!$B$7:$L$11,S$2,0)+(VLOOKUP($F133,'(참고)타워 스텟 가치'!$B$7:$L$11,S$2,0)*$E133)</f>
        <v>96.187500000000028</v>
      </c>
      <c r="T133">
        <f>VLOOKUP($F133,'(참고)타워 스텟 가치'!$B$7:$L$11,T$2,0)+(VLOOKUP($F133,'(참고)타워 스텟 가치'!$B$7:$L$11,T$2,0)*$E133)</f>
        <v>173.13750000000005</v>
      </c>
      <c r="U133">
        <f>VLOOKUP($F133,'(참고)타워 스텟 가치'!$B$7:$L$11,U$2,0)+(VLOOKUP($F133,'(참고)타워 스텟 가치'!$B$7:$L$11,U$2,0)*$E133)</f>
        <v>57000.000000000022</v>
      </c>
      <c r="V133">
        <f>VLOOKUP($F133,'(참고)타워 스텟 가치'!$B$7:$L$11,V$2,0)+(VLOOKUP($F133,'(참고)타워 스텟 가치'!$B$7:$L$11,V$2,0)*$E133)</f>
        <v>1154.2500000000005</v>
      </c>
      <c r="W133">
        <f>VLOOKUP($F133,'(참고)타워 스텟 가치'!$B$7:$L$11,W$2,0)+(VLOOKUP($F133,'(참고)타워 스텟 가치'!$B$7:$L$11,W$2,0)*$E133)</f>
        <v>19.237500000000008</v>
      </c>
      <c r="X133">
        <f>VLOOKUP($F133,'(참고)타워 스텟 가치'!$B$7:$L$11,X$2,0)+(VLOOKUP($F133,'(참고)타워 스텟 가치'!$B$7:$L$11,X$2,0)*$E133)</f>
        <v>3.4200000000000008</v>
      </c>
      <c r="Y133">
        <f>VLOOKUP($F133,'(참고)타워 스텟 가치'!$B$7:$L$11,Y$2,0)+(VLOOKUP($F133,'(참고)타워 스텟 가치'!$B$7:$L$11,Y$2,0)*$E133)</f>
        <v>0</v>
      </c>
      <c r="Z133">
        <f>VLOOKUP($F133,'(참고)타워 스텟 가치'!$B$7:$L$11,Z$2,0)+(VLOOKUP($F133,'(참고)타워 스텟 가치'!$B$7:$L$11,Z$2,0)*$E133)</f>
        <v>0</v>
      </c>
      <c r="AA133">
        <f>VLOOKUP($F133,'(참고)타워 스텟 가치'!$B$7:$L$11,AA$2,0)+(VLOOKUP($F133,'(참고)타워 스텟 가치'!$B$7:$L$11,AA$2,0)*$E133)</f>
        <v>11.400000000000004</v>
      </c>
      <c r="AB133">
        <f>SUM('스테이지별 몬스터 스텟'!S133*'(참고)타워 스텟 가치'!$Q$17,'스테이지별 몬스터 스텟'!T133*'(참고)타워 스텟 가치'!$R$17,'스테이지별 몬스터 스텟'!U133*'(참고)타워 스텟 가치'!$S$17,'스테이지별 몬스터 스텟'!V133*'(참고)타워 스텟 가치'!$T$17,'스테이지별 몬스터 스텟'!W133*'(참고)타워 스텟 가치'!$U$17,'스테이지별 몬스터 스텟'!X133*'(참고)타워 스텟 가치'!$V$17,'스테이지별 몬스터 스텟'!Y133*'(참고)타워 스텟 가치'!$W$17,'스테이지별 몬스터 스텟'!Z133*'(참고)타워 스텟 가치'!$X$17,'스테이지별 몬스터 스텟'!AA133*'(참고)타워 스텟 가치'!$Y$17)</f>
        <v>88325.276250000039</v>
      </c>
      <c r="AC133">
        <v>2</v>
      </c>
      <c r="AD133">
        <f>VLOOKUP($F133,'(참고)타워 스텟 가치'!$B$12:$L$16,AD$2,0)+(VLOOKUP($F133,'(참고)타워 스텟 가치'!$B$12:$L$16,AD$2,0)*$E133)</f>
        <v>96.187500000000028</v>
      </c>
      <c r="AE133">
        <f>VLOOKUP($F133,'(참고)타워 스텟 가치'!$B$12:$L$16,AE$2,0)+(VLOOKUP($F133,'(참고)타워 스텟 가치'!$B$12:$L$16,AE$2,0)*$E133)</f>
        <v>115.42500000000004</v>
      </c>
      <c r="AF133">
        <f>VLOOKUP($F133,'(참고)타워 스텟 가치'!$B$12:$L$16,AF$2,0)+(VLOOKUP($F133,'(참고)타워 스텟 가치'!$B$12:$L$16,AF$2,0)*$E133)</f>
        <v>57000.000000000022</v>
      </c>
      <c r="AG133">
        <f>VLOOKUP($F133,'(참고)타워 스텟 가치'!$B$12:$L$16,AG$2,0)+(VLOOKUP($F133,'(참고)타워 스텟 가치'!$B$12:$L$16,AG$2,0)*$E133)</f>
        <v>577.12500000000023</v>
      </c>
      <c r="AH133">
        <f>VLOOKUP($F133,'(참고)타워 스텟 가치'!$B$12:$L$16,AH$2,0)+(VLOOKUP($F133,'(참고)타워 스텟 가치'!$B$12:$L$16,AH$2,0)*$E133)</f>
        <v>19.237500000000008</v>
      </c>
      <c r="AI133">
        <f>VLOOKUP($F133,'(참고)타워 스텟 가치'!$B$12:$L$16,AI$2,0)+(VLOOKUP($F133,'(참고)타워 스텟 가치'!$B$12:$L$16,AI$2,0)*$E133)</f>
        <v>3.4200000000000008</v>
      </c>
      <c r="AJ133">
        <f>VLOOKUP($F133,'(참고)타워 스텟 가치'!$B$12:$L$16,AJ$2,0)+(VLOOKUP($F133,'(참고)타워 스텟 가치'!$B$12:$L$16,AJ$2,0)*$E133)</f>
        <v>0</v>
      </c>
      <c r="AK133">
        <f>VLOOKUP($F133,'(참고)타워 스텟 가치'!$B$12:$L$16,AK$2,0)+(VLOOKUP($F133,'(참고)타워 스텟 가치'!$B$12:$L$16,AK$2,0)*$E133)</f>
        <v>0</v>
      </c>
      <c r="AL133">
        <f>VLOOKUP($F133,'(참고)타워 스텟 가치'!$B$12:$L$16,AL$2,0)+(VLOOKUP($F133,'(참고)타워 스텟 가치'!$B$12:$L$16,AL$2,0)*$E133)</f>
        <v>22.800000000000008</v>
      </c>
      <c r="AM133">
        <f>SUM('스테이지별 몬스터 스텟'!AD133*'(참고)타워 스텟 가치'!$Q$17,'스테이지별 몬스터 스텟'!AE133*'(참고)타워 스텟 가치'!$R$17,'스테이지별 몬스터 스텟'!AF133*'(참고)타워 스텟 가치'!$S$17,'스테이지별 몬스터 스텟'!AG133*'(참고)타워 스텟 가치'!$T$17,'스테이지별 몬스터 스텟'!AH133*'(참고)타워 스텟 가치'!$U$17,'스테이지별 몬스터 스텟'!AI133*'(참고)타워 스텟 가치'!$V$17,'스테이지별 몬스터 스텟'!AJ133*'(참고)타워 스텟 가치'!$W$17,'스테이지별 몬스터 스텟'!AK133*'(참고)타워 스텟 가치'!$X$17,'스테이지별 몬스터 스텟'!AL133*'(참고)타워 스텟 가치'!$Y$17)</f>
        <v>87107.257500000036</v>
      </c>
      <c r="AN133">
        <v>3</v>
      </c>
    </row>
    <row r="134" spans="3:40" x14ac:dyDescent="0.3">
      <c r="C134">
        <v>5</v>
      </c>
      <c r="D134">
        <f t="shared" si="5"/>
        <v>26</v>
      </c>
      <c r="E134" s="52">
        <f>VLOOKUP(D134,'스테이지별 난이도 설정'!B:C,2,0)</f>
        <v>10.400000000000004</v>
      </c>
      <c r="F134" t="str">
        <f t="shared" si="6"/>
        <v>스페셜</v>
      </c>
      <c r="G134">
        <f t="shared" ref="G134:G197" si="7">SUM(R134,AC134,AN134)</f>
        <v>6</v>
      </c>
      <c r="H134">
        <f>VLOOKUP($F134,'(참고)타워 스텟 가치'!$B$2:$L$6,H$2,0)+(VLOOKUP($F134,'(참고)타워 스텟 가치'!$B$2:$L$6,H$2,0)*$E134)</f>
        <v>432.84375000000017</v>
      </c>
      <c r="I134">
        <f>VLOOKUP($F134,'(참고)타워 스텟 가치'!$B$2:$L$6,I$2,0)+(VLOOKUP($F134,'(참고)타워 스텟 가치'!$B$2:$L$6,I$2,0)*$E134)</f>
        <v>86.568750000000023</v>
      </c>
      <c r="J134">
        <f>VLOOKUP($F134,'(참고)타워 스텟 가치'!$B$2:$L$6,J$2,0)+(VLOOKUP($F134,'(참고)타워 스텟 가치'!$B$2:$L$6,J$2,0)*$E134)</f>
        <v>57000.000000000022</v>
      </c>
      <c r="K134">
        <f>VLOOKUP($F134,'(참고)타워 스텟 가치'!$B$2:$L$6,K$2,0)+(VLOOKUP($F134,'(참고)타워 스텟 가치'!$B$2:$L$6,K$2,0)*$E134)</f>
        <v>1731.3750000000007</v>
      </c>
      <c r="L134">
        <f>VLOOKUP($F134,'(참고)타워 스텟 가치'!$B$2:$L$6,L$2,0)+(VLOOKUP($F134,'(참고)타워 스텟 가치'!$B$2:$L$6,L$2,0)*$E134)</f>
        <v>28.85625000000001</v>
      </c>
      <c r="M134">
        <f>VLOOKUP($F134,'(참고)타워 스텟 가치'!$B$2:$L$6,M$2,0)+(VLOOKUP($F134,'(참고)타워 스텟 가치'!$B$2:$L$6,M$2,0)*$E134)</f>
        <v>3.4200000000000008</v>
      </c>
      <c r="N134">
        <f>VLOOKUP($F134,'(참고)타워 스텟 가치'!$B$2:$L$6,N$2,0)+(VLOOKUP($F134,'(참고)타워 스텟 가치'!$B$2:$L$6,N$2,0)*$E134)</f>
        <v>0</v>
      </c>
      <c r="O134">
        <f>VLOOKUP($F134,'(참고)타워 스텟 가치'!$B$2:$L$6,O$2,0)+(VLOOKUP($F134,'(참고)타워 스텟 가치'!$B$2:$L$6,O$2,0)*$E134)</f>
        <v>0</v>
      </c>
      <c r="P134">
        <f>VLOOKUP($F134,'(참고)타워 스텟 가치'!$B$2:$L$6,P$2,0)+(VLOOKUP($F134,'(참고)타워 스텟 가치'!$B$2:$L$6,P$2,0)*$E134)</f>
        <v>11.400000000000004</v>
      </c>
      <c r="Q134">
        <f>SUM('스테이지별 몬스터 스텟'!H134*'(참고)타워 스텟 가치'!$Q$17,'스테이지별 몬스터 스텟'!I134*'(참고)타워 스텟 가치'!$R$17,'스테이지별 몬스터 스텟'!J134*'(참고)타워 스텟 가치'!$S$17,'스테이지별 몬스터 스텟'!K134*'(참고)타워 스텟 가치'!$T$17,'스테이지별 몬스터 스텟'!L134*'(참고)타워 스텟 가치'!$U$17,'스테이지별 몬스터 스텟'!M134*'(참고)타워 스텟 가치'!$V$17,'스테이지별 몬스터 스텟'!N134*'(참고)타워 스텟 가치'!$W$17,'스테이지별 몬스터 스텟'!O134*'(참고)타워 스텟 가치'!$X$17,'스테이지별 몬스터 스텟'!P134*'(참고)타워 스텟 가치'!$Y$17)</f>
        <v>90042.223125000019</v>
      </c>
      <c r="R134">
        <v>1</v>
      </c>
      <c r="S134">
        <f>VLOOKUP($F134,'(참고)타워 스텟 가치'!$B$7:$L$11,S$2,0)+(VLOOKUP($F134,'(참고)타워 스텟 가치'!$B$7:$L$11,S$2,0)*$E134)</f>
        <v>144.28125000000006</v>
      </c>
      <c r="T134">
        <f>VLOOKUP($F134,'(참고)타워 스텟 가치'!$B$7:$L$11,T$2,0)+(VLOOKUP($F134,'(참고)타워 스텟 가치'!$B$7:$L$11,T$2,0)*$E134)</f>
        <v>259.70625000000007</v>
      </c>
      <c r="U134">
        <f>VLOOKUP($F134,'(참고)타워 스텟 가치'!$B$7:$L$11,U$2,0)+(VLOOKUP($F134,'(참고)타워 스텟 가치'!$B$7:$L$11,U$2,0)*$E134)</f>
        <v>57000.000000000022</v>
      </c>
      <c r="V134">
        <f>VLOOKUP($F134,'(참고)타워 스텟 가치'!$B$7:$L$11,V$2,0)+(VLOOKUP($F134,'(참고)타워 스텟 가치'!$B$7:$L$11,V$2,0)*$E134)</f>
        <v>1731.3750000000007</v>
      </c>
      <c r="W134">
        <f>VLOOKUP($F134,'(참고)타워 스텟 가치'!$B$7:$L$11,W$2,0)+(VLOOKUP($F134,'(참고)타워 스텟 가치'!$B$7:$L$11,W$2,0)*$E134)</f>
        <v>28.85625000000001</v>
      </c>
      <c r="X134">
        <f>VLOOKUP($F134,'(참고)타워 스텟 가치'!$B$7:$L$11,X$2,0)+(VLOOKUP($F134,'(참고)타워 스텟 가치'!$B$7:$L$11,X$2,0)*$E134)</f>
        <v>3.4200000000000008</v>
      </c>
      <c r="Y134">
        <f>VLOOKUP($F134,'(참고)타워 스텟 가치'!$B$7:$L$11,Y$2,0)+(VLOOKUP($F134,'(참고)타워 스텟 가치'!$B$7:$L$11,Y$2,0)*$E134)</f>
        <v>0</v>
      </c>
      <c r="Z134">
        <f>VLOOKUP($F134,'(참고)타워 스텟 가치'!$B$7:$L$11,Z$2,0)+(VLOOKUP($F134,'(참고)타워 스텟 가치'!$B$7:$L$11,Z$2,0)*$E134)</f>
        <v>0</v>
      </c>
      <c r="AA134">
        <f>VLOOKUP($F134,'(참고)타워 스텟 가치'!$B$7:$L$11,AA$2,0)+(VLOOKUP($F134,'(참고)타워 스텟 가치'!$B$7:$L$11,AA$2,0)*$E134)</f>
        <v>11.400000000000004</v>
      </c>
      <c r="AB134">
        <f>SUM('스테이지별 몬스터 스텟'!S134*'(참고)타워 스텟 가치'!$Q$17,'스테이지별 몬스터 스텟'!T134*'(참고)타워 스텟 가치'!$R$17,'스테이지별 몬스터 스텟'!U134*'(참고)타워 스텟 가치'!$S$17,'스테이지별 몬스터 스텟'!V134*'(참고)타워 스텟 가치'!$T$17,'스테이지별 몬스터 스텟'!W134*'(참고)타워 스텟 가치'!$U$17,'스테이지별 몬스터 스텟'!X134*'(참고)타워 스텟 가치'!$V$17,'스테이지별 몬스터 스텟'!Y134*'(참고)타워 스텟 가치'!$W$17,'스테이지별 몬스터 스텟'!Z134*'(참고)타워 스텟 가치'!$X$17,'스테이지별 몬스터 스텟'!AA134*'(참고)타워 스텟 가치'!$Y$17)</f>
        <v>89724.804375000022</v>
      </c>
      <c r="AC134">
        <v>2</v>
      </c>
      <c r="AD134">
        <f>VLOOKUP($F134,'(참고)타워 스텟 가치'!$B$12:$L$16,AD$2,0)+(VLOOKUP($F134,'(참고)타워 스텟 가치'!$B$12:$L$16,AD$2,0)*$E134)</f>
        <v>144.28125000000006</v>
      </c>
      <c r="AE134">
        <f>VLOOKUP($F134,'(참고)타워 스텟 가치'!$B$12:$L$16,AE$2,0)+(VLOOKUP($F134,'(참고)타워 스텟 가치'!$B$12:$L$16,AE$2,0)*$E134)</f>
        <v>173.13750000000005</v>
      </c>
      <c r="AF134">
        <f>VLOOKUP($F134,'(참고)타워 스텟 가치'!$B$12:$L$16,AF$2,0)+(VLOOKUP($F134,'(참고)타워 스텟 가치'!$B$12:$L$16,AF$2,0)*$E134)</f>
        <v>57000.000000000022</v>
      </c>
      <c r="AG134">
        <f>VLOOKUP($F134,'(참고)타워 스텟 가치'!$B$12:$L$16,AG$2,0)+(VLOOKUP($F134,'(참고)타워 스텟 가치'!$B$12:$L$16,AG$2,0)*$E134)</f>
        <v>865.68750000000034</v>
      </c>
      <c r="AH134">
        <f>VLOOKUP($F134,'(참고)타워 스텟 가치'!$B$12:$L$16,AH$2,0)+(VLOOKUP($F134,'(참고)타워 스텟 가치'!$B$12:$L$16,AH$2,0)*$E134)</f>
        <v>28.85625000000001</v>
      </c>
      <c r="AI134">
        <f>VLOOKUP($F134,'(참고)타워 스텟 가치'!$B$12:$L$16,AI$2,0)+(VLOOKUP($F134,'(참고)타워 스텟 가치'!$B$12:$L$16,AI$2,0)*$E134)</f>
        <v>3.4200000000000008</v>
      </c>
      <c r="AJ134">
        <f>VLOOKUP($F134,'(참고)타워 스텟 가치'!$B$12:$L$16,AJ$2,0)+(VLOOKUP($F134,'(참고)타워 스텟 가치'!$B$12:$L$16,AJ$2,0)*$E134)</f>
        <v>0</v>
      </c>
      <c r="AK134">
        <f>VLOOKUP($F134,'(참고)타워 스텟 가치'!$B$12:$L$16,AK$2,0)+(VLOOKUP($F134,'(참고)타워 스텟 가치'!$B$12:$L$16,AK$2,0)*$E134)</f>
        <v>0</v>
      </c>
      <c r="AL134">
        <f>VLOOKUP($F134,'(참고)타워 스텟 가치'!$B$12:$L$16,AL$2,0)+(VLOOKUP($F134,'(참고)타워 스텟 가치'!$B$12:$L$16,AL$2,0)*$E134)</f>
        <v>22.800000000000008</v>
      </c>
      <c r="AM134">
        <f>SUM('스테이지별 몬스터 스텟'!AD134*'(참고)타워 스텟 가치'!$Q$17,'스테이지별 몬스터 스텟'!AE134*'(참고)타워 스텟 가치'!$R$17,'스테이지별 몬스터 스텟'!AF134*'(참고)타워 스텟 가치'!$S$17,'스테이지별 몬스터 스텟'!AG134*'(참고)타워 스텟 가치'!$T$17,'스테이지별 몬스터 스텟'!AH134*'(참고)타워 스텟 가치'!$U$17,'스테이지별 몬스터 스텟'!AI134*'(참고)타워 스텟 가치'!$V$17,'스테이지별 몬스터 스텟'!AJ134*'(참고)타워 스텟 가치'!$W$17,'스테이지별 몬스터 스텟'!AK134*'(참고)타워 스텟 가치'!$X$17,'스테이지별 몬스터 스텟'!AL134*'(참고)타워 스텟 가치'!$Y$17)</f>
        <v>87886.37625000003</v>
      </c>
      <c r="AN134">
        <v>3</v>
      </c>
    </row>
    <row r="135" spans="3:40" x14ac:dyDescent="0.3">
      <c r="C135">
        <v>1</v>
      </c>
      <c r="D135">
        <f t="shared" si="5"/>
        <v>27</v>
      </c>
      <c r="E135" s="52">
        <f>VLOOKUP(D135,'스테이지별 난이도 설정'!B:C,2,0)</f>
        <v>10.800000000000004</v>
      </c>
      <c r="F135" t="str">
        <f t="shared" si="6"/>
        <v>일반</v>
      </c>
      <c r="G135">
        <f t="shared" si="7"/>
        <v>6</v>
      </c>
      <c r="H135">
        <f>VLOOKUP($F135,'(참고)타워 스텟 가치'!$B$2:$L$6,H$2,0)+(VLOOKUP($F135,'(참고)타워 스텟 가치'!$B$2:$L$6,H$2,0)*$E135)</f>
        <v>88.500000000000028</v>
      </c>
      <c r="I135">
        <f>VLOOKUP($F135,'(참고)타워 스텟 가치'!$B$2:$L$6,I$2,0)+(VLOOKUP($F135,'(참고)타워 스텟 가치'!$B$2:$L$6,I$2,0)*$E135)</f>
        <v>17.700000000000006</v>
      </c>
      <c r="J135">
        <f>VLOOKUP($F135,'(참고)타워 스텟 가치'!$B$2:$L$6,J$2,0)+(VLOOKUP($F135,'(참고)타워 스텟 가치'!$B$2:$L$6,J$2,0)*$E135)</f>
        <v>59000.000000000022</v>
      </c>
      <c r="K135">
        <f>VLOOKUP($F135,'(참고)타워 스텟 가치'!$B$2:$L$6,K$2,0)+(VLOOKUP($F135,'(참고)타워 스텟 가치'!$B$2:$L$6,K$2,0)*$E135)</f>
        <v>354.00000000000011</v>
      </c>
      <c r="L135">
        <f>VLOOKUP($F135,'(참고)타워 스텟 가치'!$B$2:$L$6,L$2,0)+(VLOOKUP($F135,'(참고)타워 스텟 가치'!$B$2:$L$6,L$2,0)*$E135)</f>
        <v>5.9000000000000021</v>
      </c>
      <c r="M135">
        <f>VLOOKUP($F135,'(참고)타워 스텟 가치'!$B$2:$L$6,M$2,0)+(VLOOKUP($F135,'(참고)타워 스텟 가치'!$B$2:$L$6,M$2,0)*$E135)</f>
        <v>3.5400000000000009</v>
      </c>
      <c r="N135">
        <f>VLOOKUP($F135,'(참고)타워 스텟 가치'!$B$2:$L$6,N$2,0)+(VLOOKUP($F135,'(참고)타워 스텟 가치'!$B$2:$L$6,N$2,0)*$E135)</f>
        <v>0</v>
      </c>
      <c r="O135">
        <f>VLOOKUP($F135,'(참고)타워 스텟 가치'!$B$2:$L$6,O$2,0)+(VLOOKUP($F135,'(참고)타워 스텟 가치'!$B$2:$L$6,O$2,0)*$E135)</f>
        <v>0</v>
      </c>
      <c r="P135">
        <f>VLOOKUP($F135,'(참고)타워 스텟 가치'!$B$2:$L$6,P$2,0)+(VLOOKUP($F135,'(참고)타워 스텟 가치'!$B$2:$L$6,P$2,0)*$E135)</f>
        <v>8.2600000000000016</v>
      </c>
      <c r="Q135">
        <f>SUM('스테이지별 몬스터 스텟'!H135*'(참고)타워 스텟 가치'!$Q$17,'스테이지별 몬스터 스텟'!I135*'(참고)타워 스텟 가치'!$R$17,'스테이지별 몬스터 스텟'!J135*'(참고)타워 스텟 가치'!$S$17,'스테이지별 몬스터 스텟'!K135*'(참고)타워 스텟 가치'!$T$17,'스테이지별 몬스터 스텟'!L135*'(참고)타워 스텟 가치'!$U$17,'스테이지별 몬스터 스텟'!M135*'(참고)타워 스텟 가치'!$V$17,'스테이지별 몬스터 스텟'!N135*'(참고)타워 스텟 가치'!$W$17,'스테이지별 몬스터 스텟'!O135*'(참고)타워 스텟 가치'!$X$17,'스테이지별 몬스터 스텟'!P135*'(참고)타워 스텟 가치'!$Y$17)</f>
        <v>89443.410000000033</v>
      </c>
      <c r="R135">
        <v>1</v>
      </c>
      <c r="S135">
        <f>VLOOKUP($F135,'(참고)타워 스텟 가치'!$B$7:$L$11,S$2,0)+(VLOOKUP($F135,'(참고)타워 스텟 가치'!$B$7:$L$11,S$2,0)*$E135)</f>
        <v>29.500000000000011</v>
      </c>
      <c r="T135">
        <f>VLOOKUP($F135,'(참고)타워 스텟 가치'!$B$7:$L$11,T$2,0)+(VLOOKUP($F135,'(참고)타워 스텟 가치'!$B$7:$L$11,T$2,0)*$E135)</f>
        <v>53.100000000000023</v>
      </c>
      <c r="U135">
        <f>VLOOKUP($F135,'(참고)타워 스텟 가치'!$B$7:$L$11,U$2,0)+(VLOOKUP($F135,'(참고)타워 스텟 가치'!$B$7:$L$11,U$2,0)*$E135)</f>
        <v>59000.000000000022</v>
      </c>
      <c r="V135">
        <f>VLOOKUP($F135,'(참고)타워 스텟 가치'!$B$7:$L$11,V$2,0)+(VLOOKUP($F135,'(참고)타워 스텟 가치'!$B$7:$L$11,V$2,0)*$E135)</f>
        <v>354.00000000000011</v>
      </c>
      <c r="W135">
        <f>VLOOKUP($F135,'(참고)타워 스텟 가치'!$B$7:$L$11,W$2,0)+(VLOOKUP($F135,'(참고)타워 스텟 가치'!$B$7:$L$11,W$2,0)*$E135)</f>
        <v>5.9000000000000021</v>
      </c>
      <c r="X135">
        <f>VLOOKUP($F135,'(참고)타워 스텟 가치'!$B$7:$L$11,X$2,0)+(VLOOKUP($F135,'(참고)타워 스텟 가치'!$B$7:$L$11,X$2,0)*$E135)</f>
        <v>3.5400000000000009</v>
      </c>
      <c r="Y135">
        <f>VLOOKUP($F135,'(참고)타워 스텟 가치'!$B$7:$L$11,Y$2,0)+(VLOOKUP($F135,'(참고)타워 스텟 가치'!$B$7:$L$11,Y$2,0)*$E135)</f>
        <v>0</v>
      </c>
      <c r="Z135">
        <f>VLOOKUP($F135,'(참고)타워 스텟 가치'!$B$7:$L$11,Z$2,0)+(VLOOKUP($F135,'(참고)타워 스텟 가치'!$B$7:$L$11,Z$2,0)*$E135)</f>
        <v>0</v>
      </c>
      <c r="AA135">
        <f>VLOOKUP($F135,'(참고)타워 스텟 가치'!$B$7:$L$11,AA$2,0)+(VLOOKUP($F135,'(참고)타워 스텟 가치'!$B$7:$L$11,AA$2,0)*$E135)</f>
        <v>8.2600000000000016</v>
      </c>
      <c r="AB135">
        <f>SUM('스테이지별 몬스터 스텟'!S135*'(참고)타워 스텟 가치'!$Q$17,'스테이지별 몬스터 스텟'!T135*'(참고)타워 스텟 가치'!$R$17,'스테이지별 몬스터 스텟'!U135*'(참고)타워 스텟 가치'!$S$17,'스테이지별 몬스터 스텟'!V135*'(참고)타워 스텟 가치'!$T$17,'스테이지별 몬스터 스텟'!W135*'(참고)타워 스텟 가치'!$U$17,'스테이지별 몬스터 스텟'!X135*'(참고)타워 스텟 가치'!$V$17,'스테이지별 몬스터 스텟'!Y135*'(참고)타워 스텟 가치'!$W$17,'스테이지별 몬스터 스텟'!Z135*'(참고)타워 스텟 가치'!$X$17,'스테이지별 몬스터 스텟'!AA135*'(참고)타워 스텟 가치'!$Y$17)</f>
        <v>89378.510000000024</v>
      </c>
      <c r="AC135">
        <v>2</v>
      </c>
      <c r="AD135">
        <f>VLOOKUP($F135,'(참고)타워 스텟 가치'!$B$12:$L$16,AD$2,0)+(VLOOKUP($F135,'(참고)타워 스텟 가치'!$B$12:$L$16,AD$2,0)*$E135)</f>
        <v>29.500000000000011</v>
      </c>
      <c r="AE135">
        <f>VLOOKUP($F135,'(참고)타워 스텟 가치'!$B$12:$L$16,AE$2,0)+(VLOOKUP($F135,'(참고)타워 스텟 가치'!$B$12:$L$16,AE$2,0)*$E135)</f>
        <v>35.400000000000013</v>
      </c>
      <c r="AF135">
        <f>VLOOKUP($F135,'(참고)타워 스텟 가치'!$B$12:$L$16,AF$2,0)+(VLOOKUP($F135,'(참고)타워 스텟 가치'!$B$12:$L$16,AF$2,0)*$E135)</f>
        <v>59000.000000000022</v>
      </c>
      <c r="AG135">
        <f>VLOOKUP($F135,'(참고)타워 스텟 가치'!$B$12:$L$16,AG$2,0)+(VLOOKUP($F135,'(참고)타워 스텟 가치'!$B$12:$L$16,AG$2,0)*$E135)</f>
        <v>177.00000000000006</v>
      </c>
      <c r="AH135">
        <f>VLOOKUP($F135,'(참고)타워 스텟 가치'!$B$12:$L$16,AH$2,0)+(VLOOKUP($F135,'(참고)타워 스텟 가치'!$B$12:$L$16,AH$2,0)*$E135)</f>
        <v>5.9000000000000021</v>
      </c>
      <c r="AI135">
        <f>VLOOKUP($F135,'(참고)타워 스텟 가치'!$B$12:$L$16,AI$2,0)+(VLOOKUP($F135,'(참고)타워 스텟 가치'!$B$12:$L$16,AI$2,0)*$E135)</f>
        <v>3.5400000000000009</v>
      </c>
      <c r="AJ135">
        <f>VLOOKUP($F135,'(참고)타워 스텟 가치'!$B$12:$L$16,AJ$2,0)+(VLOOKUP($F135,'(참고)타워 스텟 가치'!$B$12:$L$16,AJ$2,0)*$E135)</f>
        <v>0</v>
      </c>
      <c r="AK135">
        <f>VLOOKUP($F135,'(참고)타워 스텟 가치'!$B$12:$L$16,AK$2,0)+(VLOOKUP($F135,'(참고)타워 스텟 가치'!$B$12:$L$16,AK$2,0)*$E135)</f>
        <v>0</v>
      </c>
      <c r="AL135">
        <f>VLOOKUP($F135,'(참고)타워 스텟 가치'!$B$12:$L$16,AL$2,0)+(VLOOKUP($F135,'(참고)타워 스텟 가치'!$B$12:$L$16,AL$2,0)*$E135)</f>
        <v>16.520000000000003</v>
      </c>
      <c r="AM135">
        <f>SUM('스테이지별 몬스터 스텟'!AD135*'(참고)타워 스텟 가치'!$Q$17,'스테이지별 몬스터 스텟'!AE135*'(참고)타워 스텟 가치'!$R$17,'스테이지별 몬스터 스텟'!AF135*'(참고)타워 스텟 가치'!$S$17,'스테이지별 몬스터 스텟'!AG135*'(참고)타워 스텟 가치'!$T$17,'스테이지별 몬스터 스텟'!AH135*'(참고)타워 스텟 가치'!$U$17,'스테이지별 몬스터 스텟'!AI135*'(참고)타워 스텟 가치'!$V$17,'스테이지별 몬스터 스텟'!AJ135*'(참고)타워 스텟 가치'!$W$17,'스테이지별 몬스터 스텟'!AK135*'(참고)타워 스텟 가치'!$X$17,'스테이지별 몬스터 스텟'!AL135*'(참고)타워 스텟 가치'!$Y$17)</f>
        <v>89014.480000000025</v>
      </c>
      <c r="AN135">
        <v>3</v>
      </c>
    </row>
    <row r="136" spans="3:40" x14ac:dyDescent="0.3">
      <c r="C136">
        <v>2</v>
      </c>
      <c r="D136">
        <f t="shared" si="5"/>
        <v>27</v>
      </c>
      <c r="E136" s="52">
        <f>VLOOKUP(D136,'스테이지별 난이도 설정'!B:C,2,0)</f>
        <v>10.800000000000004</v>
      </c>
      <c r="F136" t="str">
        <f t="shared" si="6"/>
        <v>레어</v>
      </c>
      <c r="G136">
        <f t="shared" si="7"/>
        <v>6</v>
      </c>
      <c r="H136">
        <f>VLOOKUP($F136,'(참고)타워 스텟 가치'!$B$2:$L$6,H$2,0)+(VLOOKUP($F136,'(참고)타워 스텟 가치'!$B$2:$L$6,H$2,0)*$E136)</f>
        <v>132.75000000000006</v>
      </c>
      <c r="I136">
        <f>VLOOKUP($F136,'(참고)타워 스텟 가치'!$B$2:$L$6,I$2,0)+(VLOOKUP($F136,'(참고)타워 스텟 가치'!$B$2:$L$6,I$2,0)*$E136)</f>
        <v>26.550000000000011</v>
      </c>
      <c r="J136">
        <f>VLOOKUP($F136,'(참고)타워 스텟 가치'!$B$2:$L$6,J$2,0)+(VLOOKUP($F136,'(참고)타워 스텟 가치'!$B$2:$L$6,J$2,0)*$E136)</f>
        <v>59000.000000000022</v>
      </c>
      <c r="K136">
        <f>VLOOKUP($F136,'(참고)타워 스텟 가치'!$B$2:$L$6,K$2,0)+(VLOOKUP($F136,'(참고)타워 스텟 가치'!$B$2:$L$6,K$2,0)*$E136)</f>
        <v>531.00000000000023</v>
      </c>
      <c r="L136">
        <f>VLOOKUP($F136,'(참고)타워 스텟 가치'!$B$2:$L$6,L$2,0)+(VLOOKUP($F136,'(참고)타워 스텟 가치'!$B$2:$L$6,L$2,0)*$E136)</f>
        <v>8.8500000000000032</v>
      </c>
      <c r="M136">
        <f>VLOOKUP($F136,'(참고)타워 스텟 가치'!$B$2:$L$6,M$2,0)+(VLOOKUP($F136,'(참고)타워 스텟 가치'!$B$2:$L$6,M$2,0)*$E136)</f>
        <v>3.5400000000000009</v>
      </c>
      <c r="N136">
        <f>VLOOKUP($F136,'(참고)타워 스텟 가치'!$B$2:$L$6,N$2,0)+(VLOOKUP($F136,'(참고)타워 스텟 가치'!$B$2:$L$6,N$2,0)*$E136)</f>
        <v>0</v>
      </c>
      <c r="O136">
        <f>VLOOKUP($F136,'(참고)타워 스텟 가치'!$B$2:$L$6,O$2,0)+(VLOOKUP($F136,'(참고)타워 스텟 가치'!$B$2:$L$6,O$2,0)*$E136)</f>
        <v>0</v>
      </c>
      <c r="P136">
        <f>VLOOKUP($F136,'(참고)타워 스텟 가치'!$B$2:$L$6,P$2,0)+(VLOOKUP($F136,'(참고)타워 스텟 가치'!$B$2:$L$6,P$2,0)*$E136)</f>
        <v>8.2600000000000016</v>
      </c>
      <c r="Q136">
        <f>SUM('스테이지별 몬스터 스텟'!H136*'(참고)타워 스텟 가치'!$Q$17,'스테이지별 몬스터 스텟'!I136*'(참고)타워 스텟 가치'!$R$17,'스테이지별 몬스터 스텟'!J136*'(참고)타워 스텟 가치'!$S$17,'스테이지별 몬스터 스텟'!K136*'(참고)타워 스텟 가치'!$T$17,'스테이지별 몬스터 스텟'!L136*'(참고)타워 스텟 가치'!$U$17,'스테이지별 몬스터 스텟'!M136*'(참고)타워 스텟 가치'!$V$17,'스테이지별 몬스터 스텟'!N136*'(참고)타워 스텟 가치'!$W$17,'스테이지별 몬스터 스텟'!O136*'(참고)타워 스텟 가치'!$X$17,'스테이지별 몬스터 스텟'!P136*'(참고)타워 스텟 가치'!$Y$17)</f>
        <v>89905.085000000021</v>
      </c>
      <c r="R136">
        <v>1</v>
      </c>
      <c r="S136">
        <f>VLOOKUP($F136,'(참고)타워 스텟 가치'!$B$7:$L$11,S$2,0)+(VLOOKUP($F136,'(참고)타워 스텟 가치'!$B$7:$L$11,S$2,0)*$E136)</f>
        <v>44.250000000000014</v>
      </c>
      <c r="T136">
        <f>VLOOKUP($F136,'(참고)타워 스텟 가치'!$B$7:$L$11,T$2,0)+(VLOOKUP($F136,'(참고)타워 스텟 가치'!$B$7:$L$11,T$2,0)*$E136)</f>
        <v>79.650000000000034</v>
      </c>
      <c r="U136">
        <f>VLOOKUP($F136,'(참고)타워 스텟 가치'!$B$7:$L$11,U$2,0)+(VLOOKUP($F136,'(참고)타워 스텟 가치'!$B$7:$L$11,U$2,0)*$E136)</f>
        <v>59000.000000000022</v>
      </c>
      <c r="V136">
        <f>VLOOKUP($F136,'(참고)타워 스텟 가치'!$B$7:$L$11,V$2,0)+(VLOOKUP($F136,'(참고)타워 스텟 가치'!$B$7:$L$11,V$2,0)*$E136)</f>
        <v>531.00000000000023</v>
      </c>
      <c r="W136">
        <f>VLOOKUP($F136,'(참고)타워 스텟 가치'!$B$7:$L$11,W$2,0)+(VLOOKUP($F136,'(참고)타워 스텟 가치'!$B$7:$L$11,W$2,0)*$E136)</f>
        <v>8.8500000000000032</v>
      </c>
      <c r="X136">
        <f>VLOOKUP($F136,'(참고)타워 스텟 가치'!$B$7:$L$11,X$2,0)+(VLOOKUP($F136,'(참고)타워 스텟 가치'!$B$7:$L$11,X$2,0)*$E136)</f>
        <v>3.5400000000000009</v>
      </c>
      <c r="Y136">
        <f>VLOOKUP($F136,'(참고)타워 스텟 가치'!$B$7:$L$11,Y$2,0)+(VLOOKUP($F136,'(참고)타워 스텟 가치'!$B$7:$L$11,Y$2,0)*$E136)</f>
        <v>0</v>
      </c>
      <c r="Z136">
        <f>VLOOKUP($F136,'(참고)타워 스텟 가치'!$B$7:$L$11,Z$2,0)+(VLOOKUP($F136,'(참고)타워 스텟 가치'!$B$7:$L$11,Z$2,0)*$E136)</f>
        <v>0</v>
      </c>
      <c r="AA136">
        <f>VLOOKUP($F136,'(참고)타워 스텟 가치'!$B$7:$L$11,AA$2,0)+(VLOOKUP($F136,'(참고)타워 스텟 가치'!$B$7:$L$11,AA$2,0)*$E136)</f>
        <v>8.2600000000000016</v>
      </c>
      <c r="AB136">
        <f>SUM('스테이지별 몬스터 스텟'!S136*'(참고)타워 스텟 가치'!$Q$17,'스테이지별 몬스터 스텟'!T136*'(참고)타워 스텟 가치'!$R$17,'스테이지별 몬스터 스텟'!U136*'(참고)타워 스텟 가치'!$S$17,'스테이지별 몬스터 스텟'!V136*'(참고)타워 스텟 가치'!$T$17,'스테이지별 몬스터 스텟'!W136*'(참고)타워 스텟 가치'!$U$17,'스테이지별 몬스터 스텟'!X136*'(참고)타워 스텟 가치'!$V$17,'스테이지별 몬스터 스텟'!Y136*'(참고)타워 스텟 가치'!$W$17,'스테이지별 몬스터 스텟'!Z136*'(참고)타워 스텟 가치'!$X$17,'스테이지별 몬스터 스텟'!AA136*'(참고)타워 스텟 가치'!$Y$17)</f>
        <v>89807.73500000003</v>
      </c>
      <c r="AC136">
        <v>2</v>
      </c>
      <c r="AD136">
        <f>VLOOKUP($F136,'(참고)타워 스텟 가치'!$B$12:$L$16,AD$2,0)+(VLOOKUP($F136,'(참고)타워 스텟 가치'!$B$12:$L$16,AD$2,0)*$E136)</f>
        <v>44.250000000000014</v>
      </c>
      <c r="AE136">
        <f>VLOOKUP($F136,'(참고)타워 스텟 가치'!$B$12:$L$16,AE$2,0)+(VLOOKUP($F136,'(참고)타워 스텟 가치'!$B$12:$L$16,AE$2,0)*$E136)</f>
        <v>53.100000000000023</v>
      </c>
      <c r="AF136">
        <f>VLOOKUP($F136,'(참고)타워 스텟 가치'!$B$12:$L$16,AF$2,0)+(VLOOKUP($F136,'(참고)타워 스텟 가치'!$B$12:$L$16,AF$2,0)*$E136)</f>
        <v>59000.000000000022</v>
      </c>
      <c r="AG136">
        <f>VLOOKUP($F136,'(참고)타워 스텟 가치'!$B$12:$L$16,AG$2,0)+(VLOOKUP($F136,'(참고)타워 스텟 가치'!$B$12:$L$16,AG$2,0)*$E136)</f>
        <v>265.50000000000011</v>
      </c>
      <c r="AH136">
        <f>VLOOKUP($F136,'(참고)타워 스텟 가치'!$B$12:$L$16,AH$2,0)+(VLOOKUP($F136,'(참고)타워 스텟 가치'!$B$12:$L$16,AH$2,0)*$E136)</f>
        <v>8.8500000000000032</v>
      </c>
      <c r="AI136">
        <f>VLOOKUP($F136,'(참고)타워 스텟 가치'!$B$12:$L$16,AI$2,0)+(VLOOKUP($F136,'(참고)타워 스텟 가치'!$B$12:$L$16,AI$2,0)*$E136)</f>
        <v>3.5400000000000009</v>
      </c>
      <c r="AJ136">
        <f>VLOOKUP($F136,'(참고)타워 스텟 가치'!$B$12:$L$16,AJ$2,0)+(VLOOKUP($F136,'(참고)타워 스텟 가치'!$B$12:$L$16,AJ$2,0)*$E136)</f>
        <v>0</v>
      </c>
      <c r="AK136">
        <f>VLOOKUP($F136,'(참고)타워 스텟 가치'!$B$12:$L$16,AK$2,0)+(VLOOKUP($F136,'(참고)타워 스텟 가치'!$B$12:$L$16,AK$2,0)*$E136)</f>
        <v>0</v>
      </c>
      <c r="AL136">
        <f>VLOOKUP($F136,'(참고)타워 스텟 가치'!$B$12:$L$16,AL$2,0)+(VLOOKUP($F136,'(참고)타워 스텟 가치'!$B$12:$L$16,AL$2,0)*$E136)</f>
        <v>16.520000000000003</v>
      </c>
      <c r="AM136">
        <f>SUM('스테이지별 몬스터 스텟'!AD136*'(참고)타워 스텟 가치'!$Q$17,'스테이지별 몬스터 스텟'!AE136*'(참고)타워 스텟 가치'!$R$17,'스테이지별 몬스터 스텟'!AF136*'(참고)타워 스텟 가치'!$S$17,'스테이지별 몬스터 스텟'!AG136*'(참고)타워 스텟 가치'!$T$17,'스테이지별 몬스터 스텟'!AH136*'(참고)타워 스텟 가치'!$U$17,'스테이지별 몬스터 스텟'!AI136*'(참고)타워 스텟 가치'!$V$17,'스테이지별 몬스터 스텟'!AJ136*'(참고)타워 스텟 가치'!$W$17,'스테이지별 몬스터 스텟'!AK136*'(참고)타워 스텟 가치'!$X$17,'스테이지별 몬스터 스텟'!AL136*'(참고)타워 스텟 가치'!$Y$17)</f>
        <v>89253.430000000008</v>
      </c>
      <c r="AN136">
        <v>3</v>
      </c>
    </row>
    <row r="137" spans="3:40" x14ac:dyDescent="0.3">
      <c r="C137">
        <v>3</v>
      </c>
      <c r="D137">
        <f t="shared" si="5"/>
        <v>27</v>
      </c>
      <c r="E137" s="52">
        <f>VLOOKUP(D137,'스테이지별 난이도 설정'!B:C,2,0)</f>
        <v>10.800000000000004</v>
      </c>
      <c r="F137" t="str">
        <f t="shared" si="6"/>
        <v>에픽</v>
      </c>
      <c r="G137">
        <f t="shared" si="7"/>
        <v>6</v>
      </c>
      <c r="H137">
        <f>VLOOKUP($F137,'(참고)타워 스텟 가치'!$B$2:$L$6,H$2,0)+(VLOOKUP($F137,'(참고)타워 스텟 가치'!$B$2:$L$6,H$2,0)*$E137)</f>
        <v>199.12500000000009</v>
      </c>
      <c r="I137">
        <f>VLOOKUP($F137,'(참고)타워 스텟 가치'!$B$2:$L$6,I$2,0)+(VLOOKUP($F137,'(참고)타워 스텟 가치'!$B$2:$L$6,I$2,0)*$E137)</f>
        <v>39.825000000000017</v>
      </c>
      <c r="J137">
        <f>VLOOKUP($F137,'(참고)타워 스텟 가치'!$B$2:$L$6,J$2,0)+(VLOOKUP($F137,'(참고)타워 스텟 가치'!$B$2:$L$6,J$2,0)*$E137)</f>
        <v>59000.000000000022</v>
      </c>
      <c r="K137">
        <f>VLOOKUP($F137,'(참고)타워 스텟 가치'!$B$2:$L$6,K$2,0)+(VLOOKUP($F137,'(참고)타워 스텟 가치'!$B$2:$L$6,K$2,0)*$E137)</f>
        <v>796.50000000000034</v>
      </c>
      <c r="L137">
        <f>VLOOKUP($F137,'(참고)타워 스텟 가치'!$B$2:$L$6,L$2,0)+(VLOOKUP($F137,'(참고)타워 스텟 가치'!$B$2:$L$6,L$2,0)*$E137)</f>
        <v>13.275000000000006</v>
      </c>
      <c r="M137">
        <f>VLOOKUP($F137,'(참고)타워 스텟 가치'!$B$2:$L$6,M$2,0)+(VLOOKUP($F137,'(참고)타워 스텟 가치'!$B$2:$L$6,M$2,0)*$E137)</f>
        <v>3.5400000000000009</v>
      </c>
      <c r="N137">
        <f>VLOOKUP($F137,'(참고)타워 스텟 가치'!$B$2:$L$6,N$2,0)+(VLOOKUP($F137,'(참고)타워 스텟 가치'!$B$2:$L$6,N$2,0)*$E137)</f>
        <v>0</v>
      </c>
      <c r="O137">
        <f>VLOOKUP($F137,'(참고)타워 스텟 가치'!$B$2:$L$6,O$2,0)+(VLOOKUP($F137,'(참고)타워 스텟 가치'!$B$2:$L$6,O$2,0)*$E137)</f>
        <v>0</v>
      </c>
      <c r="P137">
        <f>VLOOKUP($F137,'(참고)타워 스텟 가치'!$B$2:$L$6,P$2,0)+(VLOOKUP($F137,'(참고)타워 스텟 가치'!$B$2:$L$6,P$2,0)*$E137)</f>
        <v>8.2600000000000016</v>
      </c>
      <c r="Q137">
        <f>SUM('스테이지별 몬스터 스텟'!H137*'(참고)타워 스텟 가치'!$Q$17,'스테이지별 몬스터 스텟'!I137*'(참고)타워 스텟 가치'!$R$17,'스테이지별 몬스터 스텟'!J137*'(참고)타워 스텟 가치'!$S$17,'스테이지별 몬스터 스텟'!K137*'(참고)타워 스텟 가치'!$T$17,'스테이지별 몬스터 스텟'!L137*'(참고)타워 스텟 가치'!$U$17,'스테이지별 몬스터 스텟'!M137*'(참고)타워 스텟 가치'!$V$17,'스테이지별 몬스터 스텟'!N137*'(참고)타워 스텟 가치'!$W$17,'스테이지별 몬스터 스텟'!O137*'(참고)타워 스텟 가치'!$X$17,'스테이지별 몬스터 스텟'!P137*'(참고)타워 스텟 가치'!$Y$17)</f>
        <v>90597.597500000033</v>
      </c>
      <c r="R137">
        <v>1</v>
      </c>
      <c r="S137">
        <f>VLOOKUP($F137,'(참고)타워 스텟 가치'!$B$7:$L$11,S$2,0)+(VLOOKUP($F137,'(참고)타워 스텟 가치'!$B$7:$L$11,S$2,0)*$E137)</f>
        <v>66.375000000000028</v>
      </c>
      <c r="T137">
        <f>VLOOKUP($F137,'(참고)타워 스텟 가치'!$B$7:$L$11,T$2,0)+(VLOOKUP($F137,'(참고)타워 스텟 가치'!$B$7:$L$11,T$2,0)*$E137)</f>
        <v>119.47500000000004</v>
      </c>
      <c r="U137">
        <f>VLOOKUP($F137,'(참고)타워 스텟 가치'!$B$7:$L$11,U$2,0)+(VLOOKUP($F137,'(참고)타워 스텟 가치'!$B$7:$L$11,U$2,0)*$E137)</f>
        <v>59000.000000000022</v>
      </c>
      <c r="V137">
        <f>VLOOKUP($F137,'(참고)타워 스텟 가치'!$B$7:$L$11,V$2,0)+(VLOOKUP($F137,'(참고)타워 스텟 가치'!$B$7:$L$11,V$2,0)*$E137)</f>
        <v>796.50000000000034</v>
      </c>
      <c r="W137">
        <f>VLOOKUP($F137,'(참고)타워 스텟 가치'!$B$7:$L$11,W$2,0)+(VLOOKUP($F137,'(참고)타워 스텟 가치'!$B$7:$L$11,W$2,0)*$E137)</f>
        <v>13.275000000000006</v>
      </c>
      <c r="X137">
        <f>VLOOKUP($F137,'(참고)타워 스텟 가치'!$B$7:$L$11,X$2,0)+(VLOOKUP($F137,'(참고)타워 스텟 가치'!$B$7:$L$11,X$2,0)*$E137)</f>
        <v>3.5400000000000009</v>
      </c>
      <c r="Y137">
        <f>VLOOKUP($F137,'(참고)타워 스텟 가치'!$B$7:$L$11,Y$2,0)+(VLOOKUP($F137,'(참고)타워 스텟 가치'!$B$7:$L$11,Y$2,0)*$E137)</f>
        <v>0</v>
      </c>
      <c r="Z137">
        <f>VLOOKUP($F137,'(참고)타워 스텟 가치'!$B$7:$L$11,Z$2,0)+(VLOOKUP($F137,'(참고)타워 스텟 가치'!$B$7:$L$11,Z$2,0)*$E137)</f>
        <v>0</v>
      </c>
      <c r="AA137">
        <f>VLOOKUP($F137,'(참고)타워 스텟 가치'!$B$7:$L$11,AA$2,0)+(VLOOKUP($F137,'(참고)타워 스텟 가치'!$B$7:$L$11,AA$2,0)*$E137)</f>
        <v>8.2600000000000016</v>
      </c>
      <c r="AB137">
        <f>SUM('스테이지별 몬스터 스텟'!S137*'(참고)타워 스텟 가치'!$Q$17,'스테이지별 몬스터 스텟'!T137*'(참고)타워 스텟 가치'!$R$17,'스테이지별 몬스터 스텟'!U137*'(참고)타워 스텟 가치'!$S$17,'스테이지별 몬스터 스텟'!V137*'(참고)타워 스텟 가치'!$T$17,'스테이지별 몬스터 스텟'!W137*'(참고)타워 스텟 가치'!$U$17,'스테이지별 몬스터 스텟'!X137*'(참고)타워 스텟 가치'!$V$17,'스테이지별 몬스터 스텟'!Y137*'(참고)타워 스텟 가치'!$W$17,'스테이지별 몬스터 스텟'!Z137*'(참고)타워 스텟 가치'!$X$17,'스테이지별 몬스터 스텟'!AA137*'(참고)타워 스텟 가치'!$Y$17)</f>
        <v>90451.572500000024</v>
      </c>
      <c r="AC137">
        <v>2</v>
      </c>
      <c r="AD137">
        <f>VLOOKUP($F137,'(참고)타워 스텟 가치'!$B$12:$L$16,AD$2,0)+(VLOOKUP($F137,'(참고)타워 스텟 가치'!$B$12:$L$16,AD$2,0)*$E137)</f>
        <v>66.375000000000028</v>
      </c>
      <c r="AE137">
        <f>VLOOKUP($F137,'(참고)타워 스텟 가치'!$B$12:$L$16,AE$2,0)+(VLOOKUP($F137,'(참고)타워 스텟 가치'!$B$12:$L$16,AE$2,0)*$E137)</f>
        <v>79.650000000000034</v>
      </c>
      <c r="AF137">
        <f>VLOOKUP($F137,'(참고)타워 스텟 가치'!$B$12:$L$16,AF$2,0)+(VLOOKUP($F137,'(참고)타워 스텟 가치'!$B$12:$L$16,AF$2,0)*$E137)</f>
        <v>59000.000000000022</v>
      </c>
      <c r="AG137">
        <f>VLOOKUP($F137,'(참고)타워 스텟 가치'!$B$12:$L$16,AG$2,0)+(VLOOKUP($F137,'(참고)타워 스텟 가치'!$B$12:$L$16,AG$2,0)*$E137)</f>
        <v>398.25000000000017</v>
      </c>
      <c r="AH137">
        <f>VLOOKUP($F137,'(참고)타워 스텟 가치'!$B$12:$L$16,AH$2,0)+(VLOOKUP($F137,'(참고)타워 스텟 가치'!$B$12:$L$16,AH$2,0)*$E137)</f>
        <v>13.275000000000006</v>
      </c>
      <c r="AI137">
        <f>VLOOKUP($F137,'(참고)타워 스텟 가치'!$B$12:$L$16,AI$2,0)+(VLOOKUP($F137,'(참고)타워 스텟 가치'!$B$12:$L$16,AI$2,0)*$E137)</f>
        <v>3.5400000000000009</v>
      </c>
      <c r="AJ137">
        <f>VLOOKUP($F137,'(참고)타워 스텟 가치'!$B$12:$L$16,AJ$2,0)+(VLOOKUP($F137,'(참고)타워 스텟 가치'!$B$12:$L$16,AJ$2,0)*$E137)</f>
        <v>0</v>
      </c>
      <c r="AK137">
        <f>VLOOKUP($F137,'(참고)타워 스텟 가치'!$B$12:$L$16,AK$2,0)+(VLOOKUP($F137,'(참고)타워 스텟 가치'!$B$12:$L$16,AK$2,0)*$E137)</f>
        <v>0</v>
      </c>
      <c r="AL137">
        <f>VLOOKUP($F137,'(참고)타워 스텟 가치'!$B$12:$L$16,AL$2,0)+(VLOOKUP($F137,'(참고)타워 스텟 가치'!$B$12:$L$16,AL$2,0)*$E137)</f>
        <v>16.520000000000003</v>
      </c>
      <c r="AM137">
        <f>SUM('스테이지별 몬스터 스텟'!AD137*'(참고)타워 스텟 가치'!$Q$17,'스테이지별 몬스터 스텟'!AE137*'(참고)타워 스텟 가치'!$R$17,'스테이지별 몬스터 스텟'!AF137*'(참고)타워 스텟 가치'!$S$17,'스테이지별 몬스터 스텟'!AG137*'(참고)타워 스텟 가치'!$T$17,'스테이지별 몬스터 스텟'!AH137*'(참고)타워 스텟 가치'!$U$17,'스테이지별 몬스터 스텟'!AI137*'(참고)타워 스텟 가치'!$V$17,'스테이지별 몬스터 스텟'!AJ137*'(참고)타워 스텟 가치'!$W$17,'스테이지별 몬스터 스텟'!AK137*'(참고)타워 스텟 가치'!$X$17,'스테이지별 몬스터 스텟'!AL137*'(참고)타워 스텟 가치'!$Y$17)</f>
        <v>89611.855000000025</v>
      </c>
      <c r="AN137">
        <v>3</v>
      </c>
    </row>
    <row r="138" spans="3:40" x14ac:dyDescent="0.3">
      <c r="C138">
        <v>4</v>
      </c>
      <c r="D138">
        <f t="shared" si="5"/>
        <v>27</v>
      </c>
      <c r="E138" s="52">
        <f>VLOOKUP(D138,'스테이지별 난이도 설정'!B:C,2,0)</f>
        <v>10.800000000000004</v>
      </c>
      <c r="F138" t="str">
        <f t="shared" si="6"/>
        <v>유니크</v>
      </c>
      <c r="G138">
        <f t="shared" si="7"/>
        <v>6</v>
      </c>
      <c r="H138">
        <f>VLOOKUP($F138,'(참고)타워 스텟 가치'!$B$2:$L$6,H$2,0)+(VLOOKUP($F138,'(참고)타워 스텟 가치'!$B$2:$L$6,H$2,0)*$E138)</f>
        <v>298.68750000000011</v>
      </c>
      <c r="I138">
        <f>VLOOKUP($F138,'(참고)타워 스텟 가치'!$B$2:$L$6,I$2,0)+(VLOOKUP($F138,'(참고)타워 스텟 가치'!$B$2:$L$6,I$2,0)*$E138)</f>
        <v>59.737500000000018</v>
      </c>
      <c r="J138">
        <f>VLOOKUP($F138,'(참고)타워 스텟 가치'!$B$2:$L$6,J$2,0)+(VLOOKUP($F138,'(참고)타워 스텟 가치'!$B$2:$L$6,J$2,0)*$E138)</f>
        <v>59000.000000000022</v>
      </c>
      <c r="K138">
        <f>VLOOKUP($F138,'(참고)타워 스텟 가치'!$B$2:$L$6,K$2,0)+(VLOOKUP($F138,'(참고)타워 스텟 가치'!$B$2:$L$6,K$2,0)*$E138)</f>
        <v>1194.7500000000005</v>
      </c>
      <c r="L138">
        <f>VLOOKUP($F138,'(참고)타워 스텟 가치'!$B$2:$L$6,L$2,0)+(VLOOKUP($F138,'(참고)타워 스텟 가치'!$B$2:$L$6,L$2,0)*$E138)</f>
        <v>19.912500000000009</v>
      </c>
      <c r="M138">
        <f>VLOOKUP($F138,'(참고)타워 스텟 가치'!$B$2:$L$6,M$2,0)+(VLOOKUP($F138,'(참고)타워 스텟 가치'!$B$2:$L$6,M$2,0)*$E138)</f>
        <v>3.5400000000000009</v>
      </c>
      <c r="N138">
        <f>VLOOKUP($F138,'(참고)타워 스텟 가치'!$B$2:$L$6,N$2,0)+(VLOOKUP($F138,'(참고)타워 스텟 가치'!$B$2:$L$6,N$2,0)*$E138)</f>
        <v>0</v>
      </c>
      <c r="O138">
        <f>VLOOKUP($F138,'(참고)타워 스텟 가치'!$B$2:$L$6,O$2,0)+(VLOOKUP($F138,'(참고)타워 스텟 가치'!$B$2:$L$6,O$2,0)*$E138)</f>
        <v>0</v>
      </c>
      <c r="P138">
        <f>VLOOKUP($F138,'(참고)타워 스텟 가치'!$B$2:$L$6,P$2,0)+(VLOOKUP($F138,'(참고)타워 스텟 가치'!$B$2:$L$6,P$2,0)*$E138)</f>
        <v>11.800000000000004</v>
      </c>
      <c r="Q138">
        <f>SUM('스테이지별 몬스터 스텟'!H138*'(참고)타워 스텟 가치'!$Q$17,'스테이지별 몬스터 스텟'!I138*'(참고)타워 스텟 가치'!$R$17,'스테이지별 몬스터 스텟'!J138*'(참고)타워 스텟 가치'!$S$17,'스테이지별 몬스터 스텟'!K138*'(참고)타워 스텟 가치'!$T$17,'스테이지별 몬스터 스텟'!L138*'(참고)타워 스텟 가치'!$U$17,'스테이지별 몬스터 스텟'!M138*'(참고)타워 스텟 가치'!$V$17,'스테이지별 몬스터 스텟'!N138*'(참고)타워 스텟 가치'!$W$17,'스테이지별 몬스터 스텟'!O138*'(참고)타워 스텟 가치'!$X$17,'스테이지별 몬스터 스텟'!P138*'(참고)타워 스텟 가치'!$Y$17)</f>
        <v>91643.446250000023</v>
      </c>
      <c r="R138">
        <v>1</v>
      </c>
      <c r="S138">
        <f>VLOOKUP($F138,'(참고)타워 스텟 가치'!$B$7:$L$11,S$2,0)+(VLOOKUP($F138,'(참고)타워 스텟 가치'!$B$7:$L$11,S$2,0)*$E138)</f>
        <v>99.562500000000043</v>
      </c>
      <c r="T138">
        <f>VLOOKUP($F138,'(참고)타워 스텟 가치'!$B$7:$L$11,T$2,0)+(VLOOKUP($F138,'(참고)타워 스텟 가치'!$B$7:$L$11,T$2,0)*$E138)</f>
        <v>179.21250000000006</v>
      </c>
      <c r="U138">
        <f>VLOOKUP($F138,'(참고)타워 스텟 가치'!$B$7:$L$11,U$2,0)+(VLOOKUP($F138,'(참고)타워 스텟 가치'!$B$7:$L$11,U$2,0)*$E138)</f>
        <v>59000.000000000022</v>
      </c>
      <c r="V138">
        <f>VLOOKUP($F138,'(참고)타워 스텟 가치'!$B$7:$L$11,V$2,0)+(VLOOKUP($F138,'(참고)타워 스텟 가치'!$B$7:$L$11,V$2,0)*$E138)</f>
        <v>1194.7500000000005</v>
      </c>
      <c r="W138">
        <f>VLOOKUP($F138,'(참고)타워 스텟 가치'!$B$7:$L$11,W$2,0)+(VLOOKUP($F138,'(참고)타워 스텟 가치'!$B$7:$L$11,W$2,0)*$E138)</f>
        <v>19.912500000000009</v>
      </c>
      <c r="X138">
        <f>VLOOKUP($F138,'(참고)타워 스텟 가치'!$B$7:$L$11,X$2,0)+(VLOOKUP($F138,'(참고)타워 스텟 가치'!$B$7:$L$11,X$2,0)*$E138)</f>
        <v>3.5400000000000009</v>
      </c>
      <c r="Y138">
        <f>VLOOKUP($F138,'(참고)타워 스텟 가치'!$B$7:$L$11,Y$2,0)+(VLOOKUP($F138,'(참고)타워 스텟 가치'!$B$7:$L$11,Y$2,0)*$E138)</f>
        <v>0</v>
      </c>
      <c r="Z138">
        <f>VLOOKUP($F138,'(참고)타워 스텟 가치'!$B$7:$L$11,Z$2,0)+(VLOOKUP($F138,'(참고)타워 스텟 가치'!$B$7:$L$11,Z$2,0)*$E138)</f>
        <v>0</v>
      </c>
      <c r="AA138">
        <f>VLOOKUP($F138,'(참고)타워 스텟 가치'!$B$7:$L$11,AA$2,0)+(VLOOKUP($F138,'(참고)타워 스텟 가치'!$B$7:$L$11,AA$2,0)*$E138)</f>
        <v>11.800000000000004</v>
      </c>
      <c r="AB138">
        <f>SUM('스테이지별 몬스터 스텟'!S138*'(참고)타워 스텟 가치'!$Q$17,'스테이지별 몬스터 스텟'!T138*'(참고)타워 스텟 가치'!$R$17,'스테이지별 몬스터 스텟'!U138*'(참고)타워 스텟 가치'!$S$17,'스테이지별 몬스터 스텟'!V138*'(참고)타워 스텟 가치'!$T$17,'스테이지별 몬스터 스텟'!W138*'(참고)타워 스텟 가치'!$U$17,'스테이지별 몬스터 스텟'!X138*'(참고)타워 스텟 가치'!$V$17,'스테이지별 몬스터 스텟'!Y138*'(참고)타워 스텟 가치'!$W$17,'스테이지별 몬스터 스텟'!Z138*'(참고)타워 스텟 가치'!$X$17,'스테이지별 몬스터 스텟'!AA138*'(참고)타워 스텟 가치'!$Y$17)</f>
        <v>91424.408750000031</v>
      </c>
      <c r="AC138">
        <v>2</v>
      </c>
      <c r="AD138">
        <f>VLOOKUP($F138,'(참고)타워 스텟 가치'!$B$12:$L$16,AD$2,0)+(VLOOKUP($F138,'(참고)타워 스텟 가치'!$B$12:$L$16,AD$2,0)*$E138)</f>
        <v>99.562500000000043</v>
      </c>
      <c r="AE138">
        <f>VLOOKUP($F138,'(참고)타워 스텟 가치'!$B$12:$L$16,AE$2,0)+(VLOOKUP($F138,'(참고)타워 스텟 가치'!$B$12:$L$16,AE$2,0)*$E138)</f>
        <v>119.47500000000004</v>
      </c>
      <c r="AF138">
        <f>VLOOKUP($F138,'(참고)타워 스텟 가치'!$B$12:$L$16,AF$2,0)+(VLOOKUP($F138,'(참고)타워 스텟 가치'!$B$12:$L$16,AF$2,0)*$E138)</f>
        <v>59000.000000000022</v>
      </c>
      <c r="AG138">
        <f>VLOOKUP($F138,'(참고)타워 스텟 가치'!$B$12:$L$16,AG$2,0)+(VLOOKUP($F138,'(참고)타워 스텟 가치'!$B$12:$L$16,AG$2,0)*$E138)</f>
        <v>597.37500000000023</v>
      </c>
      <c r="AH138">
        <f>VLOOKUP($F138,'(참고)타워 스텟 가치'!$B$12:$L$16,AH$2,0)+(VLOOKUP($F138,'(참고)타워 스텟 가치'!$B$12:$L$16,AH$2,0)*$E138)</f>
        <v>19.912500000000009</v>
      </c>
      <c r="AI138">
        <f>VLOOKUP($F138,'(참고)타워 스텟 가치'!$B$12:$L$16,AI$2,0)+(VLOOKUP($F138,'(참고)타워 스텟 가치'!$B$12:$L$16,AI$2,0)*$E138)</f>
        <v>3.5400000000000009</v>
      </c>
      <c r="AJ138">
        <f>VLOOKUP($F138,'(참고)타워 스텟 가치'!$B$12:$L$16,AJ$2,0)+(VLOOKUP($F138,'(참고)타워 스텟 가치'!$B$12:$L$16,AJ$2,0)*$E138)</f>
        <v>0</v>
      </c>
      <c r="AK138">
        <f>VLOOKUP($F138,'(참고)타워 스텟 가치'!$B$12:$L$16,AK$2,0)+(VLOOKUP($F138,'(참고)타워 스텟 가치'!$B$12:$L$16,AK$2,0)*$E138)</f>
        <v>0</v>
      </c>
      <c r="AL138">
        <f>VLOOKUP($F138,'(참고)타워 스텟 가치'!$B$12:$L$16,AL$2,0)+(VLOOKUP($F138,'(참고)타워 스텟 가치'!$B$12:$L$16,AL$2,0)*$E138)</f>
        <v>23.600000000000009</v>
      </c>
      <c r="AM138">
        <f>SUM('스테이지별 몬스터 스텟'!AD138*'(참고)타워 스텟 가치'!$Q$17,'스테이지별 몬스터 스텟'!AE138*'(참고)타워 스텟 가치'!$R$17,'스테이지별 몬스터 스텟'!AF138*'(참고)타워 스텟 가치'!$S$17,'스테이지별 몬스터 스텟'!AG138*'(참고)타워 스텟 가치'!$T$17,'스테이지별 몬스터 스텟'!AH138*'(참고)타워 스텟 가치'!$U$17,'스테이지별 몬스터 스텟'!AI138*'(참고)타워 스텟 가치'!$V$17,'스테이지별 몬스터 스텟'!AJ138*'(참고)타워 스텟 가치'!$W$17,'스테이지별 몬스터 스텟'!AK138*'(참고)타워 스텟 가치'!$X$17,'스테이지별 몬스터 스텟'!AL138*'(참고)타워 스텟 가치'!$Y$17)</f>
        <v>90163.652500000011</v>
      </c>
      <c r="AN138">
        <v>3</v>
      </c>
    </row>
    <row r="139" spans="3:40" x14ac:dyDescent="0.3">
      <c r="C139">
        <v>5</v>
      </c>
      <c r="D139">
        <f t="shared" si="5"/>
        <v>27</v>
      </c>
      <c r="E139" s="52">
        <f>VLOOKUP(D139,'스테이지별 난이도 설정'!B:C,2,0)</f>
        <v>10.800000000000004</v>
      </c>
      <c r="F139" t="str">
        <f t="shared" si="6"/>
        <v>스페셜</v>
      </c>
      <c r="G139">
        <f t="shared" si="7"/>
        <v>6</v>
      </c>
      <c r="H139">
        <f>VLOOKUP($F139,'(참고)타워 스텟 가치'!$B$2:$L$6,H$2,0)+(VLOOKUP($F139,'(참고)타워 스텟 가치'!$B$2:$L$6,H$2,0)*$E139)</f>
        <v>448.03125000000017</v>
      </c>
      <c r="I139">
        <f>VLOOKUP($F139,'(참고)타워 스텟 가치'!$B$2:$L$6,I$2,0)+(VLOOKUP($F139,'(참고)타워 스텟 가치'!$B$2:$L$6,I$2,0)*$E139)</f>
        <v>89.606250000000031</v>
      </c>
      <c r="J139">
        <f>VLOOKUP($F139,'(참고)타워 스텟 가치'!$B$2:$L$6,J$2,0)+(VLOOKUP($F139,'(참고)타워 스텟 가치'!$B$2:$L$6,J$2,0)*$E139)</f>
        <v>59000.000000000022</v>
      </c>
      <c r="K139">
        <f>VLOOKUP($F139,'(참고)타워 스텟 가치'!$B$2:$L$6,K$2,0)+(VLOOKUP($F139,'(참고)타워 스텟 가치'!$B$2:$L$6,K$2,0)*$E139)</f>
        <v>1792.1250000000007</v>
      </c>
      <c r="L139">
        <f>VLOOKUP($F139,'(참고)타워 스텟 가치'!$B$2:$L$6,L$2,0)+(VLOOKUP($F139,'(참고)타워 스텟 가치'!$B$2:$L$6,L$2,0)*$E139)</f>
        <v>29.868750000000009</v>
      </c>
      <c r="M139">
        <f>VLOOKUP($F139,'(참고)타워 스텟 가치'!$B$2:$L$6,M$2,0)+(VLOOKUP($F139,'(참고)타워 스텟 가치'!$B$2:$L$6,M$2,0)*$E139)</f>
        <v>3.5400000000000009</v>
      </c>
      <c r="N139">
        <f>VLOOKUP($F139,'(참고)타워 스텟 가치'!$B$2:$L$6,N$2,0)+(VLOOKUP($F139,'(참고)타워 스텟 가치'!$B$2:$L$6,N$2,0)*$E139)</f>
        <v>0</v>
      </c>
      <c r="O139">
        <f>VLOOKUP($F139,'(참고)타워 스텟 가치'!$B$2:$L$6,O$2,0)+(VLOOKUP($F139,'(참고)타워 스텟 가치'!$B$2:$L$6,O$2,0)*$E139)</f>
        <v>0</v>
      </c>
      <c r="P139">
        <f>VLOOKUP($F139,'(참고)타워 스텟 가치'!$B$2:$L$6,P$2,0)+(VLOOKUP($F139,'(참고)타워 스텟 가치'!$B$2:$L$6,P$2,0)*$E139)</f>
        <v>11.800000000000004</v>
      </c>
      <c r="Q139">
        <f>SUM('스테이지별 몬스터 스텟'!H139*'(참고)타워 스텟 가치'!$Q$17,'스테이지별 몬스터 스텟'!I139*'(참고)타워 스텟 가치'!$R$17,'스테이지별 몬스터 스텟'!J139*'(참고)타워 스텟 가치'!$S$17,'스테이지별 몬스터 스텟'!K139*'(참고)타워 스텟 가치'!$T$17,'스테이지별 몬스터 스텟'!L139*'(참고)타워 스텟 가치'!$U$17,'스테이지별 몬스터 스텟'!M139*'(참고)타워 스텟 가치'!$V$17,'스테이지별 몬스터 스텟'!N139*'(참고)타워 스텟 가치'!$W$17,'스테이지별 몬스터 스텟'!O139*'(참고)타워 스텟 가치'!$X$17,'스테이지별 몬스터 스텟'!P139*'(참고)타워 스텟 가치'!$Y$17)</f>
        <v>93201.599375000034</v>
      </c>
      <c r="R139">
        <v>1</v>
      </c>
      <c r="S139">
        <f>VLOOKUP($F139,'(참고)타워 스텟 가치'!$B$7:$L$11,S$2,0)+(VLOOKUP($F139,'(참고)타워 스텟 가치'!$B$7:$L$11,S$2,0)*$E139)</f>
        <v>149.34375000000006</v>
      </c>
      <c r="T139">
        <f>VLOOKUP($F139,'(참고)타워 스텟 가치'!$B$7:$L$11,T$2,0)+(VLOOKUP($F139,'(참고)타워 스텟 가치'!$B$7:$L$11,T$2,0)*$E139)</f>
        <v>268.81875000000014</v>
      </c>
      <c r="U139">
        <f>VLOOKUP($F139,'(참고)타워 스텟 가치'!$B$7:$L$11,U$2,0)+(VLOOKUP($F139,'(참고)타워 스텟 가치'!$B$7:$L$11,U$2,0)*$E139)</f>
        <v>59000.000000000022</v>
      </c>
      <c r="V139">
        <f>VLOOKUP($F139,'(참고)타워 스텟 가치'!$B$7:$L$11,V$2,0)+(VLOOKUP($F139,'(참고)타워 스텟 가치'!$B$7:$L$11,V$2,0)*$E139)</f>
        <v>1792.1250000000007</v>
      </c>
      <c r="W139">
        <f>VLOOKUP($F139,'(참고)타워 스텟 가치'!$B$7:$L$11,W$2,0)+(VLOOKUP($F139,'(참고)타워 스텟 가치'!$B$7:$L$11,W$2,0)*$E139)</f>
        <v>29.868750000000009</v>
      </c>
      <c r="X139">
        <f>VLOOKUP($F139,'(참고)타워 스텟 가치'!$B$7:$L$11,X$2,0)+(VLOOKUP($F139,'(참고)타워 스텟 가치'!$B$7:$L$11,X$2,0)*$E139)</f>
        <v>3.5400000000000009</v>
      </c>
      <c r="Y139">
        <f>VLOOKUP($F139,'(참고)타워 스텟 가치'!$B$7:$L$11,Y$2,0)+(VLOOKUP($F139,'(참고)타워 스텟 가치'!$B$7:$L$11,Y$2,0)*$E139)</f>
        <v>0</v>
      </c>
      <c r="Z139">
        <f>VLOOKUP($F139,'(참고)타워 스텟 가치'!$B$7:$L$11,Z$2,0)+(VLOOKUP($F139,'(참고)타워 스텟 가치'!$B$7:$L$11,Z$2,0)*$E139)</f>
        <v>0</v>
      </c>
      <c r="AA139">
        <f>VLOOKUP($F139,'(참고)타워 스텟 가치'!$B$7:$L$11,AA$2,0)+(VLOOKUP($F139,'(참고)타워 스텟 가치'!$B$7:$L$11,AA$2,0)*$E139)</f>
        <v>11.800000000000004</v>
      </c>
      <c r="AB139">
        <f>SUM('스테이지별 몬스터 스텟'!S139*'(참고)타워 스텟 가치'!$Q$17,'스테이지별 몬스터 스텟'!T139*'(참고)타워 스텟 가치'!$R$17,'스테이지별 몬스터 스텟'!U139*'(참고)타워 스텟 가치'!$S$17,'스테이지별 몬스터 스텟'!V139*'(참고)타워 스텟 가치'!$T$17,'스테이지별 몬스터 스텟'!W139*'(참고)타워 스텟 가치'!$U$17,'스테이지별 몬스터 스텟'!X139*'(참고)타워 스텟 가치'!$V$17,'스테이지별 몬스터 스텟'!Y139*'(참고)타워 스텟 가치'!$W$17,'스테이지별 몬스터 스텟'!Z139*'(참고)타워 스텟 가치'!$X$17,'스테이지별 몬스터 스텟'!AA139*'(참고)타워 스텟 가치'!$Y$17)</f>
        <v>92873.043125000026</v>
      </c>
      <c r="AC139">
        <v>2</v>
      </c>
      <c r="AD139">
        <f>VLOOKUP($F139,'(참고)타워 스텟 가치'!$B$12:$L$16,AD$2,0)+(VLOOKUP($F139,'(참고)타워 스텟 가치'!$B$12:$L$16,AD$2,0)*$E139)</f>
        <v>149.34375000000006</v>
      </c>
      <c r="AE139">
        <f>VLOOKUP($F139,'(참고)타워 스텟 가치'!$B$12:$L$16,AE$2,0)+(VLOOKUP($F139,'(참고)타워 스텟 가치'!$B$12:$L$16,AE$2,0)*$E139)</f>
        <v>179.21250000000006</v>
      </c>
      <c r="AF139">
        <f>VLOOKUP($F139,'(참고)타워 스텟 가치'!$B$12:$L$16,AF$2,0)+(VLOOKUP($F139,'(참고)타워 스텟 가치'!$B$12:$L$16,AF$2,0)*$E139)</f>
        <v>59000.000000000022</v>
      </c>
      <c r="AG139">
        <f>VLOOKUP($F139,'(참고)타워 스텟 가치'!$B$12:$L$16,AG$2,0)+(VLOOKUP($F139,'(참고)타워 스텟 가치'!$B$12:$L$16,AG$2,0)*$E139)</f>
        <v>896.06250000000034</v>
      </c>
      <c r="AH139">
        <f>VLOOKUP($F139,'(참고)타워 스텟 가치'!$B$12:$L$16,AH$2,0)+(VLOOKUP($F139,'(참고)타워 스텟 가치'!$B$12:$L$16,AH$2,0)*$E139)</f>
        <v>29.868750000000009</v>
      </c>
      <c r="AI139">
        <f>VLOOKUP($F139,'(참고)타워 스텟 가치'!$B$12:$L$16,AI$2,0)+(VLOOKUP($F139,'(참고)타워 스텟 가치'!$B$12:$L$16,AI$2,0)*$E139)</f>
        <v>3.5400000000000009</v>
      </c>
      <c r="AJ139">
        <f>VLOOKUP($F139,'(참고)타워 스텟 가치'!$B$12:$L$16,AJ$2,0)+(VLOOKUP($F139,'(참고)타워 스텟 가치'!$B$12:$L$16,AJ$2,0)*$E139)</f>
        <v>0</v>
      </c>
      <c r="AK139">
        <f>VLOOKUP($F139,'(참고)타워 스텟 가치'!$B$12:$L$16,AK$2,0)+(VLOOKUP($F139,'(참고)타워 스텟 가치'!$B$12:$L$16,AK$2,0)*$E139)</f>
        <v>0</v>
      </c>
      <c r="AL139">
        <f>VLOOKUP($F139,'(참고)타워 스텟 가치'!$B$12:$L$16,AL$2,0)+(VLOOKUP($F139,'(참고)타워 스텟 가치'!$B$12:$L$16,AL$2,0)*$E139)</f>
        <v>23.600000000000009</v>
      </c>
      <c r="AM139">
        <f>SUM('스테이지별 몬스터 스텟'!AD139*'(참고)타워 스텟 가치'!$Q$17,'스테이지별 몬스터 스텟'!AE139*'(참고)타워 스텟 가치'!$R$17,'스테이지별 몬스터 스텟'!AF139*'(참고)타워 스텟 가치'!$S$17,'스테이지별 몬스터 스텟'!AG139*'(참고)타워 스텟 가치'!$T$17,'스테이지별 몬스터 스텟'!AH139*'(참고)타워 스텟 가치'!$U$17,'스테이지별 몬스터 스텟'!AI139*'(참고)타워 스텟 가치'!$V$17,'스테이지별 몬스터 스텟'!AJ139*'(참고)타워 스텟 가치'!$W$17,'스테이지별 몬스터 스텟'!AK139*'(참고)타워 스텟 가치'!$X$17,'스테이지별 몬스터 스텟'!AL139*'(참고)타워 스텟 가치'!$Y$17)</f>
        <v>90970.108750000029</v>
      </c>
      <c r="AN139">
        <v>3</v>
      </c>
    </row>
    <row r="140" spans="3:40" x14ac:dyDescent="0.3">
      <c r="C140">
        <v>1</v>
      </c>
      <c r="D140">
        <f t="shared" si="5"/>
        <v>28</v>
      </c>
      <c r="E140" s="52">
        <f>VLOOKUP(D140,'스테이지별 난이도 설정'!B:C,2,0)</f>
        <v>11.200000000000005</v>
      </c>
      <c r="F140" t="str">
        <f t="shared" si="6"/>
        <v>일반</v>
      </c>
      <c r="G140">
        <f t="shared" si="7"/>
        <v>6</v>
      </c>
      <c r="H140">
        <f>VLOOKUP($F140,'(참고)타워 스텟 가치'!$B$2:$L$6,H$2,0)+(VLOOKUP($F140,'(참고)타워 스텟 가치'!$B$2:$L$6,H$2,0)*$E140)</f>
        <v>91.500000000000028</v>
      </c>
      <c r="I140">
        <f>VLOOKUP($F140,'(참고)타워 스텟 가치'!$B$2:$L$6,I$2,0)+(VLOOKUP($F140,'(참고)타워 스텟 가치'!$B$2:$L$6,I$2,0)*$E140)</f>
        <v>18.300000000000008</v>
      </c>
      <c r="J140">
        <f>VLOOKUP($F140,'(참고)타워 스텟 가치'!$B$2:$L$6,J$2,0)+(VLOOKUP($F140,'(참고)타워 스텟 가치'!$B$2:$L$6,J$2,0)*$E140)</f>
        <v>61000.000000000022</v>
      </c>
      <c r="K140">
        <f>VLOOKUP($F140,'(참고)타워 스텟 가치'!$B$2:$L$6,K$2,0)+(VLOOKUP($F140,'(참고)타워 스텟 가치'!$B$2:$L$6,K$2,0)*$E140)</f>
        <v>366.00000000000011</v>
      </c>
      <c r="L140">
        <f>VLOOKUP($F140,'(참고)타워 스텟 가치'!$B$2:$L$6,L$2,0)+(VLOOKUP($F140,'(참고)타워 스텟 가치'!$B$2:$L$6,L$2,0)*$E140)</f>
        <v>6.1000000000000023</v>
      </c>
      <c r="M140">
        <f>VLOOKUP($F140,'(참고)타워 스텟 가치'!$B$2:$L$6,M$2,0)+(VLOOKUP($F140,'(참고)타워 스텟 가치'!$B$2:$L$6,M$2,0)*$E140)</f>
        <v>3.660000000000001</v>
      </c>
      <c r="N140">
        <f>VLOOKUP($F140,'(참고)타워 스텟 가치'!$B$2:$L$6,N$2,0)+(VLOOKUP($F140,'(참고)타워 스텟 가치'!$B$2:$L$6,N$2,0)*$E140)</f>
        <v>0</v>
      </c>
      <c r="O140">
        <f>VLOOKUP($F140,'(참고)타워 스텟 가치'!$B$2:$L$6,O$2,0)+(VLOOKUP($F140,'(참고)타워 스텟 가치'!$B$2:$L$6,O$2,0)*$E140)</f>
        <v>0</v>
      </c>
      <c r="P140">
        <f>VLOOKUP($F140,'(참고)타워 스텟 가치'!$B$2:$L$6,P$2,0)+(VLOOKUP($F140,'(참고)타워 스텟 가치'!$B$2:$L$6,P$2,0)*$E140)</f>
        <v>8.5400000000000027</v>
      </c>
      <c r="Q140">
        <f>SUM('스테이지별 몬스터 스텟'!H140*'(참고)타워 스텟 가치'!$Q$17,'스테이지별 몬스터 스텟'!I140*'(참고)타워 스텟 가치'!$R$17,'스테이지별 몬스터 스텟'!J140*'(참고)타워 스텟 가치'!$S$17,'스테이지별 몬스터 스텟'!K140*'(참고)타워 스텟 가치'!$T$17,'스테이지별 몬스터 스텟'!L140*'(참고)타워 스텟 가치'!$U$17,'스테이지별 몬스터 스텟'!M140*'(참고)타워 스텟 가치'!$V$17,'스테이지별 몬스터 스텟'!N140*'(참고)타워 스텟 가치'!$W$17,'스테이지별 몬스터 스텟'!O140*'(참고)타워 스텟 가치'!$X$17,'스테이지별 몬스터 스텟'!P140*'(참고)타워 스텟 가치'!$Y$17)</f>
        <v>92475.390000000029</v>
      </c>
      <c r="R140">
        <v>1</v>
      </c>
      <c r="S140">
        <f>VLOOKUP($F140,'(참고)타워 스텟 가치'!$B$7:$L$11,S$2,0)+(VLOOKUP($F140,'(참고)타워 스텟 가치'!$B$7:$L$11,S$2,0)*$E140)</f>
        <v>30.500000000000011</v>
      </c>
      <c r="T140">
        <f>VLOOKUP($F140,'(참고)타워 스텟 가치'!$B$7:$L$11,T$2,0)+(VLOOKUP($F140,'(참고)타워 스텟 가치'!$B$7:$L$11,T$2,0)*$E140)</f>
        <v>54.90000000000002</v>
      </c>
      <c r="U140">
        <f>VLOOKUP($F140,'(참고)타워 스텟 가치'!$B$7:$L$11,U$2,0)+(VLOOKUP($F140,'(참고)타워 스텟 가치'!$B$7:$L$11,U$2,0)*$E140)</f>
        <v>61000.000000000022</v>
      </c>
      <c r="V140">
        <f>VLOOKUP($F140,'(참고)타워 스텟 가치'!$B$7:$L$11,V$2,0)+(VLOOKUP($F140,'(참고)타워 스텟 가치'!$B$7:$L$11,V$2,0)*$E140)</f>
        <v>366.00000000000011</v>
      </c>
      <c r="W140">
        <f>VLOOKUP($F140,'(참고)타워 스텟 가치'!$B$7:$L$11,W$2,0)+(VLOOKUP($F140,'(참고)타워 스텟 가치'!$B$7:$L$11,W$2,0)*$E140)</f>
        <v>6.1000000000000023</v>
      </c>
      <c r="X140">
        <f>VLOOKUP($F140,'(참고)타워 스텟 가치'!$B$7:$L$11,X$2,0)+(VLOOKUP($F140,'(참고)타워 스텟 가치'!$B$7:$L$11,X$2,0)*$E140)</f>
        <v>3.660000000000001</v>
      </c>
      <c r="Y140">
        <f>VLOOKUP($F140,'(참고)타워 스텟 가치'!$B$7:$L$11,Y$2,0)+(VLOOKUP($F140,'(참고)타워 스텟 가치'!$B$7:$L$11,Y$2,0)*$E140)</f>
        <v>0</v>
      </c>
      <c r="Z140">
        <f>VLOOKUP($F140,'(참고)타워 스텟 가치'!$B$7:$L$11,Z$2,0)+(VLOOKUP($F140,'(참고)타워 스텟 가치'!$B$7:$L$11,Z$2,0)*$E140)</f>
        <v>0</v>
      </c>
      <c r="AA140">
        <f>VLOOKUP($F140,'(참고)타워 스텟 가치'!$B$7:$L$11,AA$2,0)+(VLOOKUP($F140,'(참고)타워 스텟 가치'!$B$7:$L$11,AA$2,0)*$E140)</f>
        <v>8.5400000000000027</v>
      </c>
      <c r="AB140">
        <f>SUM('스테이지별 몬스터 스텟'!S140*'(참고)타워 스텟 가치'!$Q$17,'스테이지별 몬스터 스텟'!T140*'(참고)타워 스텟 가치'!$R$17,'스테이지별 몬스터 스텟'!U140*'(참고)타워 스텟 가치'!$S$17,'스테이지별 몬스터 스텟'!V140*'(참고)타워 스텟 가치'!$T$17,'스테이지별 몬스터 스텟'!W140*'(참고)타워 스텟 가치'!$U$17,'스테이지별 몬스터 스텟'!X140*'(참고)타워 스텟 가치'!$V$17,'스테이지별 몬스터 스텟'!Y140*'(참고)타워 스텟 가치'!$W$17,'스테이지별 몬스터 스텟'!Z140*'(참고)타워 스텟 가치'!$X$17,'스테이지별 몬스터 스텟'!AA140*'(참고)타워 스텟 가치'!$Y$17)</f>
        <v>92408.290000000037</v>
      </c>
      <c r="AC140">
        <v>2</v>
      </c>
      <c r="AD140">
        <f>VLOOKUP($F140,'(참고)타워 스텟 가치'!$B$12:$L$16,AD$2,0)+(VLOOKUP($F140,'(참고)타워 스텟 가치'!$B$12:$L$16,AD$2,0)*$E140)</f>
        <v>30.500000000000011</v>
      </c>
      <c r="AE140">
        <f>VLOOKUP($F140,'(참고)타워 스텟 가치'!$B$12:$L$16,AE$2,0)+(VLOOKUP($F140,'(참고)타워 스텟 가치'!$B$12:$L$16,AE$2,0)*$E140)</f>
        <v>36.600000000000016</v>
      </c>
      <c r="AF140">
        <f>VLOOKUP($F140,'(참고)타워 스텟 가치'!$B$12:$L$16,AF$2,0)+(VLOOKUP($F140,'(참고)타워 스텟 가치'!$B$12:$L$16,AF$2,0)*$E140)</f>
        <v>61000.000000000022</v>
      </c>
      <c r="AG140">
        <f>VLOOKUP($F140,'(참고)타워 스텟 가치'!$B$12:$L$16,AG$2,0)+(VLOOKUP($F140,'(참고)타워 스텟 가치'!$B$12:$L$16,AG$2,0)*$E140)</f>
        <v>183.00000000000006</v>
      </c>
      <c r="AH140">
        <f>VLOOKUP($F140,'(참고)타워 스텟 가치'!$B$12:$L$16,AH$2,0)+(VLOOKUP($F140,'(참고)타워 스텟 가치'!$B$12:$L$16,AH$2,0)*$E140)</f>
        <v>6.1000000000000023</v>
      </c>
      <c r="AI140">
        <f>VLOOKUP($F140,'(참고)타워 스텟 가치'!$B$12:$L$16,AI$2,0)+(VLOOKUP($F140,'(참고)타워 스텟 가치'!$B$12:$L$16,AI$2,0)*$E140)</f>
        <v>3.660000000000001</v>
      </c>
      <c r="AJ140">
        <f>VLOOKUP($F140,'(참고)타워 스텟 가치'!$B$12:$L$16,AJ$2,0)+(VLOOKUP($F140,'(참고)타워 스텟 가치'!$B$12:$L$16,AJ$2,0)*$E140)</f>
        <v>0</v>
      </c>
      <c r="AK140">
        <f>VLOOKUP($F140,'(참고)타워 스텟 가치'!$B$12:$L$16,AK$2,0)+(VLOOKUP($F140,'(참고)타워 스텟 가치'!$B$12:$L$16,AK$2,0)*$E140)</f>
        <v>0</v>
      </c>
      <c r="AL140">
        <f>VLOOKUP($F140,'(참고)타워 스텟 가치'!$B$12:$L$16,AL$2,0)+(VLOOKUP($F140,'(참고)타워 스텟 가치'!$B$12:$L$16,AL$2,0)*$E140)</f>
        <v>17.080000000000005</v>
      </c>
      <c r="AM140">
        <f>SUM('스테이지별 몬스터 스텟'!AD140*'(참고)타워 스텟 가치'!$Q$17,'스테이지별 몬스터 스텟'!AE140*'(참고)타워 스텟 가치'!$R$17,'스테이지별 몬스터 스텟'!AF140*'(참고)타워 스텟 가치'!$S$17,'스테이지별 몬스터 스텟'!AG140*'(참고)타워 스텟 가치'!$T$17,'스테이지별 몬스터 스텟'!AH140*'(참고)타워 스텟 가치'!$U$17,'스테이지별 몬스터 스텟'!AI140*'(참고)타워 스텟 가치'!$V$17,'스테이지별 몬스터 스텟'!AJ140*'(참고)타워 스텟 가치'!$W$17,'스테이지별 몬스터 스텟'!AK140*'(참고)타워 스텟 가치'!$X$17,'스테이지별 몬스터 스텟'!AL140*'(참고)타워 스텟 가치'!$Y$17)</f>
        <v>92031.920000000027</v>
      </c>
      <c r="AN140">
        <v>3</v>
      </c>
    </row>
    <row r="141" spans="3:40" x14ac:dyDescent="0.3">
      <c r="C141">
        <v>2</v>
      </c>
      <c r="D141">
        <f t="shared" si="5"/>
        <v>28</v>
      </c>
      <c r="E141" s="52">
        <f>VLOOKUP(D141,'스테이지별 난이도 설정'!B:C,2,0)</f>
        <v>11.200000000000005</v>
      </c>
      <c r="F141" t="str">
        <f t="shared" si="6"/>
        <v>레어</v>
      </c>
      <c r="G141">
        <f t="shared" si="7"/>
        <v>6</v>
      </c>
      <c r="H141">
        <f>VLOOKUP($F141,'(참고)타워 스텟 가치'!$B$2:$L$6,H$2,0)+(VLOOKUP($F141,'(참고)타워 스텟 가치'!$B$2:$L$6,H$2,0)*$E141)</f>
        <v>137.25000000000006</v>
      </c>
      <c r="I141">
        <f>VLOOKUP($F141,'(참고)타워 스텟 가치'!$B$2:$L$6,I$2,0)+(VLOOKUP($F141,'(참고)타워 스텟 가치'!$B$2:$L$6,I$2,0)*$E141)</f>
        <v>27.45000000000001</v>
      </c>
      <c r="J141">
        <f>VLOOKUP($F141,'(참고)타워 스텟 가치'!$B$2:$L$6,J$2,0)+(VLOOKUP($F141,'(참고)타워 스텟 가치'!$B$2:$L$6,J$2,0)*$E141)</f>
        <v>61000.000000000022</v>
      </c>
      <c r="K141">
        <f>VLOOKUP($F141,'(참고)타워 스텟 가치'!$B$2:$L$6,K$2,0)+(VLOOKUP($F141,'(참고)타워 스텟 가치'!$B$2:$L$6,K$2,0)*$E141)</f>
        <v>549.00000000000023</v>
      </c>
      <c r="L141">
        <f>VLOOKUP($F141,'(참고)타워 스텟 가치'!$B$2:$L$6,L$2,0)+(VLOOKUP($F141,'(참고)타워 스텟 가치'!$B$2:$L$6,L$2,0)*$E141)</f>
        <v>9.1500000000000039</v>
      </c>
      <c r="M141">
        <f>VLOOKUP($F141,'(참고)타워 스텟 가치'!$B$2:$L$6,M$2,0)+(VLOOKUP($F141,'(참고)타워 스텟 가치'!$B$2:$L$6,M$2,0)*$E141)</f>
        <v>3.660000000000001</v>
      </c>
      <c r="N141">
        <f>VLOOKUP($F141,'(참고)타워 스텟 가치'!$B$2:$L$6,N$2,0)+(VLOOKUP($F141,'(참고)타워 스텟 가치'!$B$2:$L$6,N$2,0)*$E141)</f>
        <v>0</v>
      </c>
      <c r="O141">
        <f>VLOOKUP($F141,'(참고)타워 스텟 가치'!$B$2:$L$6,O$2,0)+(VLOOKUP($F141,'(참고)타워 스텟 가치'!$B$2:$L$6,O$2,0)*$E141)</f>
        <v>0</v>
      </c>
      <c r="P141">
        <f>VLOOKUP($F141,'(참고)타워 스텟 가치'!$B$2:$L$6,P$2,0)+(VLOOKUP($F141,'(참고)타워 스텟 가치'!$B$2:$L$6,P$2,0)*$E141)</f>
        <v>8.5400000000000027</v>
      </c>
      <c r="Q141">
        <f>SUM('스테이지별 몬스터 스텟'!H141*'(참고)타워 스텟 가치'!$Q$17,'스테이지별 몬스터 스텟'!I141*'(참고)타워 스텟 가치'!$R$17,'스테이지별 몬스터 스텟'!J141*'(참고)타워 스텟 가치'!$S$17,'스테이지별 몬스터 스텟'!K141*'(참고)타워 스텟 가치'!$T$17,'스테이지별 몬스터 스텟'!L141*'(참고)타워 스텟 가치'!$U$17,'스테이지별 몬스터 스텟'!M141*'(참고)타워 스텟 가치'!$V$17,'스테이지별 몬스터 스텟'!N141*'(참고)타워 스텟 가치'!$W$17,'스테이지별 몬스터 스텟'!O141*'(참고)타워 스텟 가치'!$X$17,'스테이지별 몬스터 스텟'!P141*'(참고)타워 스텟 가치'!$Y$17)</f>
        <v>92952.71500000004</v>
      </c>
      <c r="R141">
        <v>1</v>
      </c>
      <c r="S141">
        <f>VLOOKUP($F141,'(참고)타워 스텟 가치'!$B$7:$L$11,S$2,0)+(VLOOKUP($F141,'(참고)타워 스텟 가치'!$B$7:$L$11,S$2,0)*$E141)</f>
        <v>45.750000000000014</v>
      </c>
      <c r="T141">
        <f>VLOOKUP($F141,'(참고)타워 스텟 가치'!$B$7:$L$11,T$2,0)+(VLOOKUP($F141,'(참고)타워 스텟 가치'!$B$7:$L$11,T$2,0)*$E141)</f>
        <v>82.350000000000037</v>
      </c>
      <c r="U141">
        <f>VLOOKUP($F141,'(참고)타워 스텟 가치'!$B$7:$L$11,U$2,0)+(VLOOKUP($F141,'(참고)타워 스텟 가치'!$B$7:$L$11,U$2,0)*$E141)</f>
        <v>61000.000000000022</v>
      </c>
      <c r="V141">
        <f>VLOOKUP($F141,'(참고)타워 스텟 가치'!$B$7:$L$11,V$2,0)+(VLOOKUP($F141,'(참고)타워 스텟 가치'!$B$7:$L$11,V$2,0)*$E141)</f>
        <v>549.00000000000023</v>
      </c>
      <c r="W141">
        <f>VLOOKUP($F141,'(참고)타워 스텟 가치'!$B$7:$L$11,W$2,0)+(VLOOKUP($F141,'(참고)타워 스텟 가치'!$B$7:$L$11,W$2,0)*$E141)</f>
        <v>9.1500000000000039</v>
      </c>
      <c r="X141">
        <f>VLOOKUP($F141,'(참고)타워 스텟 가치'!$B$7:$L$11,X$2,0)+(VLOOKUP($F141,'(참고)타워 스텟 가치'!$B$7:$L$11,X$2,0)*$E141)</f>
        <v>3.660000000000001</v>
      </c>
      <c r="Y141">
        <f>VLOOKUP($F141,'(참고)타워 스텟 가치'!$B$7:$L$11,Y$2,0)+(VLOOKUP($F141,'(참고)타워 스텟 가치'!$B$7:$L$11,Y$2,0)*$E141)</f>
        <v>0</v>
      </c>
      <c r="Z141">
        <f>VLOOKUP($F141,'(참고)타워 스텟 가치'!$B$7:$L$11,Z$2,0)+(VLOOKUP($F141,'(참고)타워 스텟 가치'!$B$7:$L$11,Z$2,0)*$E141)</f>
        <v>0</v>
      </c>
      <c r="AA141">
        <f>VLOOKUP($F141,'(참고)타워 스텟 가치'!$B$7:$L$11,AA$2,0)+(VLOOKUP($F141,'(참고)타워 스텟 가치'!$B$7:$L$11,AA$2,0)*$E141)</f>
        <v>8.5400000000000027</v>
      </c>
      <c r="AB141">
        <f>SUM('스테이지별 몬스터 스텟'!S141*'(참고)타워 스텟 가치'!$Q$17,'스테이지별 몬스터 스텟'!T141*'(참고)타워 스텟 가치'!$R$17,'스테이지별 몬스터 스텟'!U141*'(참고)타워 스텟 가치'!$S$17,'스테이지별 몬스터 스텟'!V141*'(참고)타워 스텟 가치'!$T$17,'스테이지별 몬스터 스텟'!W141*'(참고)타워 스텟 가치'!$U$17,'스테이지별 몬스터 스텟'!X141*'(참고)타워 스텟 가치'!$V$17,'스테이지별 몬스터 스텟'!Y141*'(참고)타워 스텟 가치'!$W$17,'스테이지별 몬스터 스텟'!Z141*'(참고)타워 스텟 가치'!$X$17,'스테이지별 몬스터 스텟'!AA141*'(참고)타워 스텟 가치'!$Y$17)</f>
        <v>92852.065000000031</v>
      </c>
      <c r="AC141">
        <v>2</v>
      </c>
      <c r="AD141">
        <f>VLOOKUP($F141,'(참고)타워 스텟 가치'!$B$12:$L$16,AD$2,0)+(VLOOKUP($F141,'(참고)타워 스텟 가치'!$B$12:$L$16,AD$2,0)*$E141)</f>
        <v>45.750000000000014</v>
      </c>
      <c r="AE141">
        <f>VLOOKUP($F141,'(참고)타워 스텟 가치'!$B$12:$L$16,AE$2,0)+(VLOOKUP($F141,'(참고)타워 스텟 가치'!$B$12:$L$16,AE$2,0)*$E141)</f>
        <v>54.90000000000002</v>
      </c>
      <c r="AF141">
        <f>VLOOKUP($F141,'(참고)타워 스텟 가치'!$B$12:$L$16,AF$2,0)+(VLOOKUP($F141,'(참고)타워 스텟 가치'!$B$12:$L$16,AF$2,0)*$E141)</f>
        <v>61000.000000000022</v>
      </c>
      <c r="AG141">
        <f>VLOOKUP($F141,'(참고)타워 스텟 가치'!$B$12:$L$16,AG$2,0)+(VLOOKUP($F141,'(참고)타워 스텟 가치'!$B$12:$L$16,AG$2,0)*$E141)</f>
        <v>274.50000000000011</v>
      </c>
      <c r="AH141">
        <f>VLOOKUP($F141,'(참고)타워 스텟 가치'!$B$12:$L$16,AH$2,0)+(VLOOKUP($F141,'(참고)타워 스텟 가치'!$B$12:$L$16,AH$2,0)*$E141)</f>
        <v>9.1500000000000039</v>
      </c>
      <c r="AI141">
        <f>VLOOKUP($F141,'(참고)타워 스텟 가치'!$B$12:$L$16,AI$2,0)+(VLOOKUP($F141,'(참고)타워 스텟 가치'!$B$12:$L$16,AI$2,0)*$E141)</f>
        <v>3.660000000000001</v>
      </c>
      <c r="AJ141">
        <f>VLOOKUP($F141,'(참고)타워 스텟 가치'!$B$12:$L$16,AJ$2,0)+(VLOOKUP($F141,'(참고)타워 스텟 가치'!$B$12:$L$16,AJ$2,0)*$E141)</f>
        <v>0</v>
      </c>
      <c r="AK141">
        <f>VLOOKUP($F141,'(참고)타워 스텟 가치'!$B$12:$L$16,AK$2,0)+(VLOOKUP($F141,'(참고)타워 스텟 가치'!$B$12:$L$16,AK$2,0)*$E141)</f>
        <v>0</v>
      </c>
      <c r="AL141">
        <f>VLOOKUP($F141,'(참고)타워 스텟 가치'!$B$12:$L$16,AL$2,0)+(VLOOKUP($F141,'(참고)타워 스텟 가치'!$B$12:$L$16,AL$2,0)*$E141)</f>
        <v>17.080000000000005</v>
      </c>
      <c r="AM141">
        <f>SUM('스테이지별 몬스터 스텟'!AD141*'(참고)타워 스텟 가치'!$Q$17,'스테이지별 몬스터 스텟'!AE141*'(참고)타워 스텟 가치'!$R$17,'스테이지별 몬스터 스텟'!AF141*'(참고)타워 스텟 가치'!$S$17,'스테이지별 몬스터 스텟'!AG141*'(참고)타워 스텟 가치'!$T$17,'스테이지별 몬스터 스텟'!AH141*'(참고)타워 스텟 가치'!$U$17,'스테이지별 몬스터 스텟'!AI141*'(참고)타워 스텟 가치'!$V$17,'스테이지별 몬스터 스텟'!AJ141*'(참고)타워 스텟 가치'!$W$17,'스테이지별 몬스터 스텟'!AK141*'(참고)타워 스텟 가치'!$X$17,'스테이지별 몬스터 스텟'!AL141*'(참고)타워 스텟 가치'!$Y$17)</f>
        <v>92278.970000000045</v>
      </c>
      <c r="AN141">
        <v>3</v>
      </c>
    </row>
    <row r="142" spans="3:40" x14ac:dyDescent="0.3">
      <c r="C142">
        <v>3</v>
      </c>
      <c r="D142">
        <f t="shared" si="5"/>
        <v>28</v>
      </c>
      <c r="E142" s="52">
        <f>VLOOKUP(D142,'스테이지별 난이도 설정'!B:C,2,0)</f>
        <v>11.200000000000005</v>
      </c>
      <c r="F142" t="str">
        <f t="shared" si="6"/>
        <v>에픽</v>
      </c>
      <c r="G142">
        <f t="shared" si="7"/>
        <v>6</v>
      </c>
      <c r="H142">
        <f>VLOOKUP($F142,'(참고)타워 스텟 가치'!$B$2:$L$6,H$2,0)+(VLOOKUP($F142,'(참고)타워 스텟 가치'!$B$2:$L$6,H$2,0)*$E142)</f>
        <v>205.87500000000009</v>
      </c>
      <c r="I142">
        <f>VLOOKUP($F142,'(참고)타워 스텟 가치'!$B$2:$L$6,I$2,0)+(VLOOKUP($F142,'(참고)타워 스텟 가치'!$B$2:$L$6,I$2,0)*$E142)</f>
        <v>41.175000000000018</v>
      </c>
      <c r="J142">
        <f>VLOOKUP($F142,'(참고)타워 스텟 가치'!$B$2:$L$6,J$2,0)+(VLOOKUP($F142,'(참고)타워 스텟 가치'!$B$2:$L$6,J$2,0)*$E142)</f>
        <v>61000.000000000022</v>
      </c>
      <c r="K142">
        <f>VLOOKUP($F142,'(참고)타워 스텟 가치'!$B$2:$L$6,K$2,0)+(VLOOKUP($F142,'(참고)타워 스텟 가치'!$B$2:$L$6,K$2,0)*$E142)</f>
        <v>823.50000000000034</v>
      </c>
      <c r="L142">
        <f>VLOOKUP($F142,'(참고)타워 스텟 가치'!$B$2:$L$6,L$2,0)+(VLOOKUP($F142,'(참고)타워 스텟 가치'!$B$2:$L$6,L$2,0)*$E142)</f>
        <v>13.725000000000005</v>
      </c>
      <c r="M142">
        <f>VLOOKUP($F142,'(참고)타워 스텟 가치'!$B$2:$L$6,M$2,0)+(VLOOKUP($F142,'(참고)타워 스텟 가치'!$B$2:$L$6,M$2,0)*$E142)</f>
        <v>3.660000000000001</v>
      </c>
      <c r="N142">
        <f>VLOOKUP($F142,'(참고)타워 스텟 가치'!$B$2:$L$6,N$2,0)+(VLOOKUP($F142,'(참고)타워 스텟 가치'!$B$2:$L$6,N$2,0)*$E142)</f>
        <v>0</v>
      </c>
      <c r="O142">
        <f>VLOOKUP($F142,'(참고)타워 스텟 가치'!$B$2:$L$6,O$2,0)+(VLOOKUP($F142,'(참고)타워 스텟 가치'!$B$2:$L$6,O$2,0)*$E142)</f>
        <v>0</v>
      </c>
      <c r="P142">
        <f>VLOOKUP($F142,'(참고)타워 스텟 가치'!$B$2:$L$6,P$2,0)+(VLOOKUP($F142,'(참고)타워 스텟 가치'!$B$2:$L$6,P$2,0)*$E142)</f>
        <v>8.5400000000000027</v>
      </c>
      <c r="Q142">
        <f>SUM('스테이지별 몬스터 스텟'!H142*'(참고)타워 스텟 가치'!$Q$17,'스테이지별 몬스터 스텟'!I142*'(참고)타워 스텟 가치'!$R$17,'스테이지별 몬스터 스텟'!J142*'(참고)타워 스텟 가치'!$S$17,'스테이지별 몬스터 스텟'!K142*'(참고)타워 스텟 가치'!$T$17,'스테이지별 몬스터 스텟'!L142*'(참고)타워 스텟 가치'!$U$17,'스테이지별 몬스터 스텟'!M142*'(참고)타워 스텟 가치'!$V$17,'스테이지별 몬스터 스텟'!N142*'(참고)타워 스텟 가치'!$W$17,'스테이지별 몬스터 스텟'!O142*'(참고)타워 스텟 가치'!$X$17,'스테이지별 몬스터 스텟'!P142*'(참고)타워 스텟 가치'!$Y$17)</f>
        <v>93668.702500000029</v>
      </c>
      <c r="R142">
        <v>1</v>
      </c>
      <c r="S142">
        <f>VLOOKUP($F142,'(참고)타워 스텟 가치'!$B$7:$L$11,S$2,0)+(VLOOKUP($F142,'(참고)타워 스텟 가치'!$B$7:$L$11,S$2,0)*$E142)</f>
        <v>68.625000000000028</v>
      </c>
      <c r="T142">
        <f>VLOOKUP($F142,'(참고)타워 스텟 가치'!$B$7:$L$11,T$2,0)+(VLOOKUP($F142,'(참고)타워 스텟 가치'!$B$7:$L$11,T$2,0)*$E142)</f>
        <v>123.52500000000005</v>
      </c>
      <c r="U142">
        <f>VLOOKUP($F142,'(참고)타워 스텟 가치'!$B$7:$L$11,U$2,0)+(VLOOKUP($F142,'(참고)타워 스텟 가치'!$B$7:$L$11,U$2,0)*$E142)</f>
        <v>61000.000000000022</v>
      </c>
      <c r="V142">
        <f>VLOOKUP($F142,'(참고)타워 스텟 가치'!$B$7:$L$11,V$2,0)+(VLOOKUP($F142,'(참고)타워 스텟 가치'!$B$7:$L$11,V$2,0)*$E142)</f>
        <v>823.50000000000034</v>
      </c>
      <c r="W142">
        <f>VLOOKUP($F142,'(참고)타워 스텟 가치'!$B$7:$L$11,W$2,0)+(VLOOKUP($F142,'(참고)타워 스텟 가치'!$B$7:$L$11,W$2,0)*$E142)</f>
        <v>13.725000000000005</v>
      </c>
      <c r="X142">
        <f>VLOOKUP($F142,'(참고)타워 스텟 가치'!$B$7:$L$11,X$2,0)+(VLOOKUP($F142,'(참고)타워 스텟 가치'!$B$7:$L$11,X$2,0)*$E142)</f>
        <v>3.660000000000001</v>
      </c>
      <c r="Y142">
        <f>VLOOKUP($F142,'(참고)타워 스텟 가치'!$B$7:$L$11,Y$2,0)+(VLOOKUP($F142,'(참고)타워 스텟 가치'!$B$7:$L$11,Y$2,0)*$E142)</f>
        <v>0</v>
      </c>
      <c r="Z142">
        <f>VLOOKUP($F142,'(참고)타워 스텟 가치'!$B$7:$L$11,Z$2,0)+(VLOOKUP($F142,'(참고)타워 스텟 가치'!$B$7:$L$11,Z$2,0)*$E142)</f>
        <v>0</v>
      </c>
      <c r="AA142">
        <f>VLOOKUP($F142,'(참고)타워 스텟 가치'!$B$7:$L$11,AA$2,0)+(VLOOKUP($F142,'(참고)타워 스텟 가치'!$B$7:$L$11,AA$2,0)*$E142)</f>
        <v>8.5400000000000027</v>
      </c>
      <c r="AB142">
        <f>SUM('스테이지별 몬스터 스텟'!S142*'(참고)타워 스텟 가치'!$Q$17,'스테이지별 몬스터 스텟'!T142*'(참고)타워 스텟 가치'!$R$17,'스테이지별 몬스터 스텟'!U142*'(참고)타워 스텟 가치'!$S$17,'스테이지별 몬스터 스텟'!V142*'(참고)타워 스텟 가치'!$T$17,'스테이지별 몬스터 스텟'!W142*'(참고)타워 스텟 가치'!$U$17,'스테이지별 몬스터 스텟'!X142*'(참고)타워 스텟 가치'!$V$17,'스테이지별 몬스터 스텟'!Y142*'(참고)타워 스텟 가치'!$W$17,'스테이지별 몬스터 스텟'!Z142*'(참고)타워 스텟 가치'!$X$17,'스테이지별 몬스터 스텟'!AA142*'(참고)타워 스텟 가치'!$Y$17)</f>
        <v>93517.727500000037</v>
      </c>
      <c r="AC142">
        <v>2</v>
      </c>
      <c r="AD142">
        <f>VLOOKUP($F142,'(참고)타워 스텟 가치'!$B$12:$L$16,AD$2,0)+(VLOOKUP($F142,'(참고)타워 스텟 가치'!$B$12:$L$16,AD$2,0)*$E142)</f>
        <v>68.625000000000028</v>
      </c>
      <c r="AE142">
        <f>VLOOKUP($F142,'(참고)타워 스텟 가치'!$B$12:$L$16,AE$2,0)+(VLOOKUP($F142,'(참고)타워 스텟 가치'!$B$12:$L$16,AE$2,0)*$E142)</f>
        <v>82.350000000000037</v>
      </c>
      <c r="AF142">
        <f>VLOOKUP($F142,'(참고)타워 스텟 가치'!$B$12:$L$16,AF$2,0)+(VLOOKUP($F142,'(참고)타워 스텟 가치'!$B$12:$L$16,AF$2,0)*$E142)</f>
        <v>61000.000000000022</v>
      </c>
      <c r="AG142">
        <f>VLOOKUP($F142,'(참고)타워 스텟 가치'!$B$12:$L$16,AG$2,0)+(VLOOKUP($F142,'(참고)타워 스텟 가치'!$B$12:$L$16,AG$2,0)*$E142)</f>
        <v>411.75000000000017</v>
      </c>
      <c r="AH142">
        <f>VLOOKUP($F142,'(참고)타워 스텟 가치'!$B$12:$L$16,AH$2,0)+(VLOOKUP($F142,'(참고)타워 스텟 가치'!$B$12:$L$16,AH$2,0)*$E142)</f>
        <v>13.725000000000005</v>
      </c>
      <c r="AI142">
        <f>VLOOKUP($F142,'(참고)타워 스텟 가치'!$B$12:$L$16,AI$2,0)+(VLOOKUP($F142,'(참고)타워 스텟 가치'!$B$12:$L$16,AI$2,0)*$E142)</f>
        <v>3.660000000000001</v>
      </c>
      <c r="AJ142">
        <f>VLOOKUP($F142,'(참고)타워 스텟 가치'!$B$12:$L$16,AJ$2,0)+(VLOOKUP($F142,'(참고)타워 스텟 가치'!$B$12:$L$16,AJ$2,0)*$E142)</f>
        <v>0</v>
      </c>
      <c r="AK142">
        <f>VLOOKUP($F142,'(참고)타워 스텟 가치'!$B$12:$L$16,AK$2,0)+(VLOOKUP($F142,'(참고)타워 스텟 가치'!$B$12:$L$16,AK$2,0)*$E142)</f>
        <v>0</v>
      </c>
      <c r="AL142">
        <f>VLOOKUP($F142,'(참고)타워 스텟 가치'!$B$12:$L$16,AL$2,0)+(VLOOKUP($F142,'(참고)타워 스텟 가치'!$B$12:$L$16,AL$2,0)*$E142)</f>
        <v>17.080000000000005</v>
      </c>
      <c r="AM142">
        <f>SUM('스테이지별 몬스터 스텟'!AD142*'(참고)타워 스텟 가치'!$Q$17,'스테이지별 몬스터 스텟'!AE142*'(참고)타워 스텟 가치'!$R$17,'스테이지별 몬스터 스텟'!AF142*'(참고)타워 스텟 가치'!$S$17,'스테이지별 몬스터 스텟'!AG142*'(참고)타워 스텟 가치'!$T$17,'스테이지별 몬스터 스텟'!AH142*'(참고)타워 스텟 가치'!$U$17,'스테이지별 몬스터 스텟'!AI142*'(참고)타워 스텟 가치'!$V$17,'스테이지별 몬스터 스텟'!AJ142*'(참고)타워 스텟 가치'!$W$17,'스테이지별 몬스터 스텟'!AK142*'(참고)타워 스텟 가치'!$X$17,'스테이지별 몬스터 스텟'!AL142*'(참고)타워 스텟 가치'!$Y$17)</f>
        <v>92649.545000000027</v>
      </c>
      <c r="AN142">
        <v>3</v>
      </c>
    </row>
    <row r="143" spans="3:40" x14ac:dyDescent="0.3">
      <c r="C143">
        <v>4</v>
      </c>
      <c r="D143">
        <f t="shared" si="5"/>
        <v>28</v>
      </c>
      <c r="E143" s="52">
        <f>VLOOKUP(D143,'스테이지별 난이도 설정'!B:C,2,0)</f>
        <v>11.200000000000005</v>
      </c>
      <c r="F143" t="str">
        <f t="shared" si="6"/>
        <v>유니크</v>
      </c>
      <c r="G143">
        <f t="shared" si="7"/>
        <v>6</v>
      </c>
      <c r="H143">
        <f>VLOOKUP($F143,'(참고)타워 스텟 가치'!$B$2:$L$6,H$2,0)+(VLOOKUP($F143,'(참고)타워 스텟 가치'!$B$2:$L$6,H$2,0)*$E143)</f>
        <v>308.81250000000011</v>
      </c>
      <c r="I143">
        <f>VLOOKUP($F143,'(참고)타워 스텟 가치'!$B$2:$L$6,I$2,0)+(VLOOKUP($F143,'(참고)타워 스텟 가치'!$B$2:$L$6,I$2,0)*$E143)</f>
        <v>61.762500000000024</v>
      </c>
      <c r="J143">
        <f>VLOOKUP($F143,'(참고)타워 스텟 가치'!$B$2:$L$6,J$2,0)+(VLOOKUP($F143,'(참고)타워 스텟 가치'!$B$2:$L$6,J$2,0)*$E143)</f>
        <v>61000.000000000022</v>
      </c>
      <c r="K143">
        <f>VLOOKUP($F143,'(참고)타워 스텟 가치'!$B$2:$L$6,K$2,0)+(VLOOKUP($F143,'(참고)타워 스텟 가치'!$B$2:$L$6,K$2,0)*$E143)</f>
        <v>1235.2500000000005</v>
      </c>
      <c r="L143">
        <f>VLOOKUP($F143,'(참고)타워 스텟 가치'!$B$2:$L$6,L$2,0)+(VLOOKUP($F143,'(참고)타워 스텟 가치'!$B$2:$L$6,L$2,0)*$E143)</f>
        <v>20.587500000000009</v>
      </c>
      <c r="M143">
        <f>VLOOKUP($F143,'(참고)타워 스텟 가치'!$B$2:$L$6,M$2,0)+(VLOOKUP($F143,'(참고)타워 스텟 가치'!$B$2:$L$6,M$2,0)*$E143)</f>
        <v>3.660000000000001</v>
      </c>
      <c r="N143">
        <f>VLOOKUP($F143,'(참고)타워 스텟 가치'!$B$2:$L$6,N$2,0)+(VLOOKUP($F143,'(참고)타워 스텟 가치'!$B$2:$L$6,N$2,0)*$E143)</f>
        <v>0</v>
      </c>
      <c r="O143">
        <f>VLOOKUP($F143,'(참고)타워 스텟 가치'!$B$2:$L$6,O$2,0)+(VLOOKUP($F143,'(참고)타워 스텟 가치'!$B$2:$L$6,O$2,0)*$E143)</f>
        <v>0</v>
      </c>
      <c r="P143">
        <f>VLOOKUP($F143,'(참고)타워 스텟 가치'!$B$2:$L$6,P$2,0)+(VLOOKUP($F143,'(참고)타워 스텟 가치'!$B$2:$L$6,P$2,0)*$E143)</f>
        <v>12.200000000000005</v>
      </c>
      <c r="Q143">
        <f>SUM('스테이지별 몬스터 스텟'!H143*'(참고)타워 스텟 가치'!$Q$17,'스테이지별 몬스터 스텟'!I143*'(참고)타워 스텟 가치'!$R$17,'스테이지별 몬스터 스텟'!J143*'(참고)타워 스텟 가치'!$S$17,'스테이지별 몬스터 스텟'!K143*'(참고)타워 스텟 가치'!$T$17,'스테이지별 몬스터 스텟'!L143*'(참고)타워 스텟 가치'!$U$17,'스테이지별 몬스터 스텟'!M143*'(참고)타워 스텟 가치'!$V$17,'스테이지별 몬스터 스텟'!N143*'(참고)타워 스텟 가치'!$W$17,'스테이지별 몬스터 스텟'!O143*'(참고)타워 스텟 가치'!$X$17,'스테이지별 몬스터 스텟'!P143*'(참고)타워 스텟 가치'!$Y$17)</f>
        <v>94750.003750000033</v>
      </c>
      <c r="R143">
        <v>1</v>
      </c>
      <c r="S143">
        <f>VLOOKUP($F143,'(참고)타워 스텟 가치'!$B$7:$L$11,S$2,0)+(VLOOKUP($F143,'(참고)타워 스텟 가치'!$B$7:$L$11,S$2,0)*$E143)</f>
        <v>102.93750000000004</v>
      </c>
      <c r="T143">
        <f>VLOOKUP($F143,'(참고)타워 스텟 가치'!$B$7:$L$11,T$2,0)+(VLOOKUP($F143,'(참고)타워 스텟 가치'!$B$7:$L$11,T$2,0)*$E143)</f>
        <v>185.28750000000008</v>
      </c>
      <c r="U143">
        <f>VLOOKUP($F143,'(참고)타워 스텟 가치'!$B$7:$L$11,U$2,0)+(VLOOKUP($F143,'(참고)타워 스텟 가치'!$B$7:$L$11,U$2,0)*$E143)</f>
        <v>61000.000000000022</v>
      </c>
      <c r="V143">
        <f>VLOOKUP($F143,'(참고)타워 스텟 가치'!$B$7:$L$11,V$2,0)+(VLOOKUP($F143,'(참고)타워 스텟 가치'!$B$7:$L$11,V$2,0)*$E143)</f>
        <v>1235.2500000000005</v>
      </c>
      <c r="W143">
        <f>VLOOKUP($F143,'(참고)타워 스텟 가치'!$B$7:$L$11,W$2,0)+(VLOOKUP($F143,'(참고)타워 스텟 가치'!$B$7:$L$11,W$2,0)*$E143)</f>
        <v>20.587500000000009</v>
      </c>
      <c r="X143">
        <f>VLOOKUP($F143,'(참고)타워 스텟 가치'!$B$7:$L$11,X$2,0)+(VLOOKUP($F143,'(참고)타워 스텟 가치'!$B$7:$L$11,X$2,0)*$E143)</f>
        <v>3.660000000000001</v>
      </c>
      <c r="Y143">
        <f>VLOOKUP($F143,'(참고)타워 스텟 가치'!$B$7:$L$11,Y$2,0)+(VLOOKUP($F143,'(참고)타워 스텟 가치'!$B$7:$L$11,Y$2,0)*$E143)</f>
        <v>0</v>
      </c>
      <c r="Z143">
        <f>VLOOKUP($F143,'(참고)타워 스텟 가치'!$B$7:$L$11,Z$2,0)+(VLOOKUP($F143,'(참고)타워 스텟 가치'!$B$7:$L$11,Z$2,0)*$E143)</f>
        <v>0</v>
      </c>
      <c r="AA143">
        <f>VLOOKUP($F143,'(참고)타워 스텟 가치'!$B$7:$L$11,AA$2,0)+(VLOOKUP($F143,'(참고)타워 스텟 가치'!$B$7:$L$11,AA$2,0)*$E143)</f>
        <v>12.200000000000005</v>
      </c>
      <c r="AB143">
        <f>SUM('스테이지별 몬스터 스텟'!S143*'(참고)타워 스텟 가치'!$Q$17,'스테이지별 몬스터 스텟'!T143*'(참고)타워 스텟 가치'!$R$17,'스테이지별 몬스터 스텟'!U143*'(참고)타워 스텟 가치'!$S$17,'스테이지별 몬스터 스텟'!V143*'(참고)타워 스텟 가치'!$T$17,'스테이지별 몬스터 스텟'!W143*'(참고)타워 스텟 가치'!$U$17,'스테이지별 몬스터 스텟'!X143*'(참고)타워 스텟 가치'!$V$17,'스테이지별 몬스터 스텟'!Y143*'(참고)타워 스텟 가치'!$W$17,'스테이지별 몬스터 스텟'!Z143*'(참고)타워 스텟 가치'!$X$17,'스테이지별 몬스터 스텟'!AA143*'(참고)타워 스텟 가치'!$Y$17)</f>
        <v>94523.541250000024</v>
      </c>
      <c r="AC143">
        <v>2</v>
      </c>
      <c r="AD143">
        <f>VLOOKUP($F143,'(참고)타워 스텟 가치'!$B$12:$L$16,AD$2,0)+(VLOOKUP($F143,'(참고)타워 스텟 가치'!$B$12:$L$16,AD$2,0)*$E143)</f>
        <v>102.93750000000004</v>
      </c>
      <c r="AE143">
        <f>VLOOKUP($F143,'(참고)타워 스텟 가치'!$B$12:$L$16,AE$2,0)+(VLOOKUP($F143,'(참고)타워 스텟 가치'!$B$12:$L$16,AE$2,0)*$E143)</f>
        <v>123.52500000000005</v>
      </c>
      <c r="AF143">
        <f>VLOOKUP($F143,'(참고)타워 스텟 가치'!$B$12:$L$16,AF$2,0)+(VLOOKUP($F143,'(참고)타워 스텟 가치'!$B$12:$L$16,AF$2,0)*$E143)</f>
        <v>61000.000000000022</v>
      </c>
      <c r="AG143">
        <f>VLOOKUP($F143,'(참고)타워 스텟 가치'!$B$12:$L$16,AG$2,0)+(VLOOKUP($F143,'(참고)타워 스텟 가치'!$B$12:$L$16,AG$2,0)*$E143)</f>
        <v>617.62500000000023</v>
      </c>
      <c r="AH143">
        <f>VLOOKUP($F143,'(참고)타워 스텟 가치'!$B$12:$L$16,AH$2,0)+(VLOOKUP($F143,'(참고)타워 스텟 가치'!$B$12:$L$16,AH$2,0)*$E143)</f>
        <v>20.587500000000009</v>
      </c>
      <c r="AI143">
        <f>VLOOKUP($F143,'(참고)타워 스텟 가치'!$B$12:$L$16,AI$2,0)+(VLOOKUP($F143,'(참고)타워 스텟 가치'!$B$12:$L$16,AI$2,0)*$E143)</f>
        <v>3.660000000000001</v>
      </c>
      <c r="AJ143">
        <f>VLOOKUP($F143,'(참고)타워 스텟 가치'!$B$12:$L$16,AJ$2,0)+(VLOOKUP($F143,'(참고)타워 스텟 가치'!$B$12:$L$16,AJ$2,0)*$E143)</f>
        <v>0</v>
      </c>
      <c r="AK143">
        <f>VLOOKUP($F143,'(참고)타워 스텟 가치'!$B$12:$L$16,AK$2,0)+(VLOOKUP($F143,'(참고)타워 스텟 가치'!$B$12:$L$16,AK$2,0)*$E143)</f>
        <v>0</v>
      </c>
      <c r="AL143">
        <f>VLOOKUP($F143,'(참고)타워 스텟 가치'!$B$12:$L$16,AL$2,0)+(VLOOKUP($F143,'(참고)타워 스텟 가치'!$B$12:$L$16,AL$2,0)*$E143)</f>
        <v>24.400000000000009</v>
      </c>
      <c r="AM143">
        <f>SUM('스테이지별 몬스터 스텟'!AD143*'(참고)타워 스텟 가치'!$Q$17,'스테이지별 몬스터 스텟'!AE143*'(참고)타워 스텟 가치'!$R$17,'스테이지별 몬스터 스텟'!AF143*'(참고)타워 스텟 가치'!$S$17,'스테이지별 몬스터 스텟'!AG143*'(참고)타워 스텟 가치'!$T$17,'스테이지별 몬스터 스텟'!AH143*'(참고)타워 스텟 가치'!$U$17,'스테이지별 몬스터 스텟'!AI143*'(참고)타워 스텟 가치'!$V$17,'스테이지별 몬스터 스텟'!AJ143*'(참고)타워 스텟 가치'!$W$17,'스테이지별 몬스터 스텟'!AK143*'(참고)타워 스텟 가치'!$X$17,'스테이지별 몬스터 스텟'!AL143*'(참고)타워 스텟 가치'!$Y$17)</f>
        <v>93220.047500000044</v>
      </c>
      <c r="AN143">
        <v>3</v>
      </c>
    </row>
    <row r="144" spans="3:40" x14ac:dyDescent="0.3">
      <c r="C144">
        <v>5</v>
      </c>
      <c r="D144">
        <f t="shared" ref="D144:D207" si="8">D139+1</f>
        <v>28</v>
      </c>
      <c r="E144" s="52">
        <f>VLOOKUP(D144,'스테이지별 난이도 설정'!B:C,2,0)</f>
        <v>11.200000000000005</v>
      </c>
      <c r="F144" t="str">
        <f t="shared" ref="F144:F207" si="9">F139</f>
        <v>스페셜</v>
      </c>
      <c r="G144">
        <f t="shared" si="7"/>
        <v>6</v>
      </c>
      <c r="H144">
        <f>VLOOKUP($F144,'(참고)타워 스텟 가치'!$B$2:$L$6,H$2,0)+(VLOOKUP($F144,'(참고)타워 스텟 가치'!$B$2:$L$6,H$2,0)*$E144)</f>
        <v>463.21875000000017</v>
      </c>
      <c r="I144">
        <f>VLOOKUP($F144,'(참고)타워 스텟 가치'!$B$2:$L$6,I$2,0)+(VLOOKUP($F144,'(참고)타워 스텟 가치'!$B$2:$L$6,I$2,0)*$E144)</f>
        <v>92.64375000000004</v>
      </c>
      <c r="J144">
        <f>VLOOKUP($F144,'(참고)타워 스텟 가치'!$B$2:$L$6,J$2,0)+(VLOOKUP($F144,'(참고)타워 스텟 가치'!$B$2:$L$6,J$2,0)*$E144)</f>
        <v>61000.000000000022</v>
      </c>
      <c r="K144">
        <f>VLOOKUP($F144,'(참고)타워 스텟 가치'!$B$2:$L$6,K$2,0)+(VLOOKUP($F144,'(참고)타워 스텟 가치'!$B$2:$L$6,K$2,0)*$E144)</f>
        <v>1852.8750000000007</v>
      </c>
      <c r="L144">
        <f>VLOOKUP($F144,'(참고)타워 스텟 가치'!$B$2:$L$6,L$2,0)+(VLOOKUP($F144,'(참고)타워 스텟 가치'!$B$2:$L$6,L$2,0)*$E144)</f>
        <v>30.881250000000012</v>
      </c>
      <c r="M144">
        <f>VLOOKUP($F144,'(참고)타워 스텟 가치'!$B$2:$L$6,M$2,0)+(VLOOKUP($F144,'(참고)타워 스텟 가치'!$B$2:$L$6,M$2,0)*$E144)</f>
        <v>3.660000000000001</v>
      </c>
      <c r="N144">
        <f>VLOOKUP($F144,'(참고)타워 스텟 가치'!$B$2:$L$6,N$2,0)+(VLOOKUP($F144,'(참고)타워 스텟 가치'!$B$2:$L$6,N$2,0)*$E144)</f>
        <v>0</v>
      </c>
      <c r="O144">
        <f>VLOOKUP($F144,'(참고)타워 스텟 가치'!$B$2:$L$6,O$2,0)+(VLOOKUP($F144,'(참고)타워 스텟 가치'!$B$2:$L$6,O$2,0)*$E144)</f>
        <v>0</v>
      </c>
      <c r="P144">
        <f>VLOOKUP($F144,'(참고)타워 스텟 가치'!$B$2:$L$6,P$2,0)+(VLOOKUP($F144,'(참고)타워 스텟 가치'!$B$2:$L$6,P$2,0)*$E144)</f>
        <v>12.200000000000005</v>
      </c>
      <c r="Q144">
        <f>SUM('스테이지별 몬스터 스텟'!H144*'(참고)타워 스텟 가치'!$Q$17,'스테이지별 몬스터 스텟'!I144*'(참고)타워 스텟 가치'!$R$17,'스테이지별 몬스터 스텟'!J144*'(참고)타워 스텟 가치'!$S$17,'스테이지별 몬스터 스텟'!K144*'(참고)타워 스텟 가치'!$T$17,'스테이지별 몬스터 스텟'!L144*'(참고)타워 스텟 가치'!$U$17,'스테이지별 몬스터 스텟'!M144*'(참고)타워 스텟 가치'!$V$17,'스테이지별 몬스터 스텟'!N144*'(참고)타워 스텟 가치'!$W$17,'스테이지별 몬스터 스텟'!O144*'(참고)타워 스텟 가치'!$X$17,'스테이지별 몬스터 스텟'!P144*'(참고)타워 스텟 가치'!$Y$17)</f>
        <v>96360.975625000021</v>
      </c>
      <c r="R144">
        <v>1</v>
      </c>
      <c r="S144">
        <f>VLOOKUP($F144,'(참고)타워 스텟 가치'!$B$7:$L$11,S$2,0)+(VLOOKUP($F144,'(참고)타워 스텟 가치'!$B$7:$L$11,S$2,0)*$E144)</f>
        <v>154.40625000000006</v>
      </c>
      <c r="T144">
        <f>VLOOKUP($F144,'(참고)타워 스텟 가치'!$B$7:$L$11,T$2,0)+(VLOOKUP($F144,'(참고)타워 스텟 가치'!$B$7:$L$11,T$2,0)*$E144)</f>
        <v>277.93125000000009</v>
      </c>
      <c r="U144">
        <f>VLOOKUP($F144,'(참고)타워 스텟 가치'!$B$7:$L$11,U$2,0)+(VLOOKUP($F144,'(참고)타워 스텟 가치'!$B$7:$L$11,U$2,0)*$E144)</f>
        <v>61000.000000000022</v>
      </c>
      <c r="V144">
        <f>VLOOKUP($F144,'(참고)타워 스텟 가치'!$B$7:$L$11,V$2,0)+(VLOOKUP($F144,'(참고)타워 스텟 가치'!$B$7:$L$11,V$2,0)*$E144)</f>
        <v>1852.8750000000007</v>
      </c>
      <c r="W144">
        <f>VLOOKUP($F144,'(참고)타워 스텟 가치'!$B$7:$L$11,W$2,0)+(VLOOKUP($F144,'(참고)타워 스텟 가치'!$B$7:$L$11,W$2,0)*$E144)</f>
        <v>30.881250000000012</v>
      </c>
      <c r="X144">
        <f>VLOOKUP($F144,'(참고)타워 스텟 가치'!$B$7:$L$11,X$2,0)+(VLOOKUP($F144,'(참고)타워 스텟 가치'!$B$7:$L$11,X$2,0)*$E144)</f>
        <v>3.660000000000001</v>
      </c>
      <c r="Y144">
        <f>VLOOKUP($F144,'(참고)타워 스텟 가치'!$B$7:$L$11,Y$2,0)+(VLOOKUP($F144,'(참고)타워 스텟 가치'!$B$7:$L$11,Y$2,0)*$E144)</f>
        <v>0</v>
      </c>
      <c r="Z144">
        <f>VLOOKUP($F144,'(참고)타워 스텟 가치'!$B$7:$L$11,Z$2,0)+(VLOOKUP($F144,'(참고)타워 스텟 가치'!$B$7:$L$11,Z$2,0)*$E144)</f>
        <v>0</v>
      </c>
      <c r="AA144">
        <f>VLOOKUP($F144,'(참고)타워 스텟 가치'!$B$7:$L$11,AA$2,0)+(VLOOKUP($F144,'(참고)타워 스텟 가치'!$B$7:$L$11,AA$2,0)*$E144)</f>
        <v>12.200000000000005</v>
      </c>
      <c r="AB144">
        <f>SUM('스테이지별 몬스터 스텟'!S144*'(참고)타워 스텟 가치'!$Q$17,'스테이지별 몬스터 스텟'!T144*'(참고)타워 스텟 가치'!$R$17,'스테이지별 몬스터 스텟'!U144*'(참고)타워 스텟 가치'!$S$17,'스테이지별 몬스터 스텟'!V144*'(참고)타워 스텟 가치'!$T$17,'스테이지별 몬스터 스텟'!W144*'(참고)타워 스텟 가치'!$U$17,'스테이지별 몬스터 스텟'!X144*'(참고)타워 스텟 가치'!$V$17,'스테이지별 몬스터 스텟'!Y144*'(참고)타워 스텟 가치'!$W$17,'스테이지별 몬스터 스텟'!Z144*'(참고)타워 스텟 가치'!$X$17,'스테이지별 몬스터 스텟'!AA144*'(참고)타워 스텟 가치'!$Y$17)</f>
        <v>96021.28187500003</v>
      </c>
      <c r="AC144">
        <v>2</v>
      </c>
      <c r="AD144">
        <f>VLOOKUP($F144,'(참고)타워 스텟 가치'!$B$12:$L$16,AD$2,0)+(VLOOKUP($F144,'(참고)타워 스텟 가치'!$B$12:$L$16,AD$2,0)*$E144)</f>
        <v>154.40625000000006</v>
      </c>
      <c r="AE144">
        <f>VLOOKUP($F144,'(참고)타워 스텟 가치'!$B$12:$L$16,AE$2,0)+(VLOOKUP($F144,'(참고)타워 스텟 가치'!$B$12:$L$16,AE$2,0)*$E144)</f>
        <v>185.28750000000008</v>
      </c>
      <c r="AF144">
        <f>VLOOKUP($F144,'(참고)타워 스텟 가치'!$B$12:$L$16,AF$2,0)+(VLOOKUP($F144,'(참고)타워 스텟 가치'!$B$12:$L$16,AF$2,0)*$E144)</f>
        <v>61000.000000000022</v>
      </c>
      <c r="AG144">
        <f>VLOOKUP($F144,'(참고)타워 스텟 가치'!$B$12:$L$16,AG$2,0)+(VLOOKUP($F144,'(참고)타워 스텟 가치'!$B$12:$L$16,AG$2,0)*$E144)</f>
        <v>926.43750000000034</v>
      </c>
      <c r="AH144">
        <f>VLOOKUP($F144,'(참고)타워 스텟 가치'!$B$12:$L$16,AH$2,0)+(VLOOKUP($F144,'(참고)타워 스텟 가치'!$B$12:$L$16,AH$2,0)*$E144)</f>
        <v>30.881250000000012</v>
      </c>
      <c r="AI144">
        <f>VLOOKUP($F144,'(참고)타워 스텟 가치'!$B$12:$L$16,AI$2,0)+(VLOOKUP($F144,'(참고)타워 스텟 가치'!$B$12:$L$16,AI$2,0)*$E144)</f>
        <v>3.660000000000001</v>
      </c>
      <c r="AJ144">
        <f>VLOOKUP($F144,'(참고)타워 스텟 가치'!$B$12:$L$16,AJ$2,0)+(VLOOKUP($F144,'(참고)타워 스텟 가치'!$B$12:$L$16,AJ$2,0)*$E144)</f>
        <v>0</v>
      </c>
      <c r="AK144">
        <f>VLOOKUP($F144,'(참고)타워 스텟 가치'!$B$12:$L$16,AK$2,0)+(VLOOKUP($F144,'(참고)타워 스텟 가치'!$B$12:$L$16,AK$2,0)*$E144)</f>
        <v>0</v>
      </c>
      <c r="AL144">
        <f>VLOOKUP($F144,'(참고)타워 스텟 가치'!$B$12:$L$16,AL$2,0)+(VLOOKUP($F144,'(참고)타워 스텟 가치'!$B$12:$L$16,AL$2,0)*$E144)</f>
        <v>24.400000000000009</v>
      </c>
      <c r="AM144">
        <f>SUM('스테이지별 몬스터 스텟'!AD144*'(참고)타워 스텟 가치'!$Q$17,'스테이지별 몬스터 스텟'!AE144*'(참고)타워 스텟 가치'!$R$17,'스테이지별 몬스터 스텟'!AF144*'(참고)타워 스텟 가치'!$S$17,'스테이지별 몬스터 스텟'!AG144*'(참고)타워 스텟 가치'!$T$17,'스테이지별 몬스터 스텟'!AH144*'(참고)타워 스텟 가치'!$U$17,'스테이지별 몬스터 스텟'!AI144*'(참고)타워 스텟 가치'!$V$17,'스테이지별 몬스터 스텟'!AJ144*'(참고)타워 스텟 가치'!$W$17,'스테이지별 몬스터 스텟'!AK144*'(참고)타워 스텟 가치'!$X$17,'스테이지별 몬스터 스텟'!AL144*'(참고)타워 스텟 가치'!$Y$17)</f>
        <v>94053.841250000027</v>
      </c>
      <c r="AN144">
        <v>3</v>
      </c>
    </row>
    <row r="145" spans="3:40" x14ac:dyDescent="0.3">
      <c r="C145">
        <v>1</v>
      </c>
      <c r="D145">
        <f t="shared" si="8"/>
        <v>29</v>
      </c>
      <c r="E145" s="52">
        <f>VLOOKUP(D145,'스테이지별 난이도 설정'!B:C,2,0)</f>
        <v>11.600000000000005</v>
      </c>
      <c r="F145" t="str">
        <f t="shared" si="9"/>
        <v>일반</v>
      </c>
      <c r="G145">
        <f t="shared" si="7"/>
        <v>6</v>
      </c>
      <c r="H145">
        <f>VLOOKUP($F145,'(참고)타워 스텟 가치'!$B$2:$L$6,H$2,0)+(VLOOKUP($F145,'(참고)타워 스텟 가치'!$B$2:$L$6,H$2,0)*$E145)</f>
        <v>94.500000000000043</v>
      </c>
      <c r="I145">
        <f>VLOOKUP($F145,'(참고)타워 스텟 가치'!$B$2:$L$6,I$2,0)+(VLOOKUP($F145,'(참고)타워 스텟 가치'!$B$2:$L$6,I$2,0)*$E145)</f>
        <v>18.900000000000006</v>
      </c>
      <c r="J145">
        <f>VLOOKUP($F145,'(참고)타워 스텟 가치'!$B$2:$L$6,J$2,0)+(VLOOKUP($F145,'(참고)타워 스텟 가치'!$B$2:$L$6,J$2,0)*$E145)</f>
        <v>63000.000000000022</v>
      </c>
      <c r="K145">
        <f>VLOOKUP($F145,'(참고)타워 스텟 가치'!$B$2:$L$6,K$2,0)+(VLOOKUP($F145,'(참고)타워 스텟 가치'!$B$2:$L$6,K$2,0)*$E145)</f>
        <v>378.00000000000017</v>
      </c>
      <c r="L145">
        <f>VLOOKUP($F145,'(참고)타워 스텟 가치'!$B$2:$L$6,L$2,0)+(VLOOKUP($F145,'(참고)타워 스텟 가치'!$B$2:$L$6,L$2,0)*$E145)</f>
        <v>6.3000000000000025</v>
      </c>
      <c r="M145">
        <f>VLOOKUP($F145,'(참고)타워 스텟 가치'!$B$2:$L$6,M$2,0)+(VLOOKUP($F145,'(참고)타워 스텟 가치'!$B$2:$L$6,M$2,0)*$E145)</f>
        <v>3.7800000000000011</v>
      </c>
      <c r="N145">
        <f>VLOOKUP($F145,'(참고)타워 스텟 가치'!$B$2:$L$6,N$2,0)+(VLOOKUP($F145,'(참고)타워 스텟 가치'!$B$2:$L$6,N$2,0)*$E145)</f>
        <v>0</v>
      </c>
      <c r="O145">
        <f>VLOOKUP($F145,'(참고)타워 스텟 가치'!$B$2:$L$6,O$2,0)+(VLOOKUP($F145,'(참고)타워 스텟 가치'!$B$2:$L$6,O$2,0)*$E145)</f>
        <v>0</v>
      </c>
      <c r="P145">
        <f>VLOOKUP($F145,'(참고)타워 스텟 가치'!$B$2:$L$6,P$2,0)+(VLOOKUP($F145,'(참고)타워 스텟 가치'!$B$2:$L$6,P$2,0)*$E145)</f>
        <v>8.8200000000000021</v>
      </c>
      <c r="Q145">
        <f>SUM('스테이지별 몬스터 스텟'!H145*'(참고)타워 스텟 가치'!$Q$17,'스테이지별 몬스터 스텟'!I145*'(참고)타워 스텟 가치'!$R$17,'스테이지별 몬스터 스텟'!J145*'(참고)타워 스텟 가치'!$S$17,'스테이지별 몬스터 스텟'!K145*'(참고)타워 스텟 가치'!$T$17,'스테이지별 몬스터 스텟'!L145*'(참고)타워 스텟 가치'!$U$17,'스테이지별 몬스터 스텟'!M145*'(참고)타워 스텟 가치'!$V$17,'스테이지별 몬스터 스텟'!N145*'(참고)타워 스텟 가치'!$W$17,'스테이지별 몬스터 스텟'!O145*'(참고)타워 스텟 가치'!$X$17,'스테이지별 몬스터 스텟'!P145*'(참고)타워 스텟 가치'!$Y$17)</f>
        <v>95507.370000000039</v>
      </c>
      <c r="R145">
        <v>1</v>
      </c>
      <c r="S145">
        <f>VLOOKUP($F145,'(참고)타워 스텟 가치'!$B$7:$L$11,S$2,0)+(VLOOKUP($F145,'(참고)타워 스텟 가치'!$B$7:$L$11,S$2,0)*$E145)</f>
        <v>31.500000000000014</v>
      </c>
      <c r="T145">
        <f>VLOOKUP($F145,'(참고)타워 스텟 가치'!$B$7:$L$11,T$2,0)+(VLOOKUP($F145,'(참고)타워 스텟 가치'!$B$7:$L$11,T$2,0)*$E145)</f>
        <v>56.700000000000024</v>
      </c>
      <c r="U145">
        <f>VLOOKUP($F145,'(참고)타워 스텟 가치'!$B$7:$L$11,U$2,0)+(VLOOKUP($F145,'(참고)타워 스텟 가치'!$B$7:$L$11,U$2,0)*$E145)</f>
        <v>63000.000000000022</v>
      </c>
      <c r="V145">
        <f>VLOOKUP($F145,'(참고)타워 스텟 가치'!$B$7:$L$11,V$2,0)+(VLOOKUP($F145,'(참고)타워 스텟 가치'!$B$7:$L$11,V$2,0)*$E145)</f>
        <v>378.00000000000017</v>
      </c>
      <c r="W145">
        <f>VLOOKUP($F145,'(참고)타워 스텟 가치'!$B$7:$L$11,W$2,0)+(VLOOKUP($F145,'(참고)타워 스텟 가치'!$B$7:$L$11,W$2,0)*$E145)</f>
        <v>6.3000000000000025</v>
      </c>
      <c r="X145">
        <f>VLOOKUP($F145,'(참고)타워 스텟 가치'!$B$7:$L$11,X$2,0)+(VLOOKUP($F145,'(참고)타워 스텟 가치'!$B$7:$L$11,X$2,0)*$E145)</f>
        <v>3.7800000000000011</v>
      </c>
      <c r="Y145">
        <f>VLOOKUP($F145,'(참고)타워 스텟 가치'!$B$7:$L$11,Y$2,0)+(VLOOKUP($F145,'(참고)타워 스텟 가치'!$B$7:$L$11,Y$2,0)*$E145)</f>
        <v>0</v>
      </c>
      <c r="Z145">
        <f>VLOOKUP($F145,'(참고)타워 스텟 가치'!$B$7:$L$11,Z$2,0)+(VLOOKUP($F145,'(참고)타워 스텟 가치'!$B$7:$L$11,Z$2,0)*$E145)</f>
        <v>0</v>
      </c>
      <c r="AA145">
        <f>VLOOKUP($F145,'(참고)타워 스텟 가치'!$B$7:$L$11,AA$2,0)+(VLOOKUP($F145,'(참고)타워 스텟 가치'!$B$7:$L$11,AA$2,0)*$E145)</f>
        <v>8.8200000000000021</v>
      </c>
      <c r="AB145">
        <f>SUM('스테이지별 몬스터 스텟'!S145*'(참고)타워 스텟 가치'!$Q$17,'스테이지별 몬스터 스텟'!T145*'(참고)타워 스텟 가치'!$R$17,'스테이지별 몬스터 스텟'!U145*'(참고)타워 스텟 가치'!$S$17,'스테이지별 몬스터 스텟'!V145*'(참고)타워 스텟 가치'!$T$17,'스테이지별 몬스터 스텟'!W145*'(참고)타워 스텟 가치'!$U$17,'스테이지별 몬스터 스텟'!X145*'(참고)타워 스텟 가치'!$V$17,'스테이지별 몬스터 스텟'!Y145*'(참고)타워 스텟 가치'!$W$17,'스테이지별 몬스터 스텟'!Z145*'(참고)타워 스텟 가치'!$X$17,'스테이지별 몬스터 스텟'!AA145*'(참고)타워 스텟 가치'!$Y$17)</f>
        <v>95438.070000000036</v>
      </c>
      <c r="AC145">
        <v>2</v>
      </c>
      <c r="AD145">
        <f>VLOOKUP($F145,'(참고)타워 스텟 가치'!$B$12:$L$16,AD$2,0)+(VLOOKUP($F145,'(참고)타워 스텟 가치'!$B$12:$L$16,AD$2,0)*$E145)</f>
        <v>31.500000000000014</v>
      </c>
      <c r="AE145">
        <f>VLOOKUP($F145,'(참고)타워 스텟 가치'!$B$12:$L$16,AE$2,0)+(VLOOKUP($F145,'(참고)타워 스텟 가치'!$B$12:$L$16,AE$2,0)*$E145)</f>
        <v>37.800000000000011</v>
      </c>
      <c r="AF145">
        <f>VLOOKUP($F145,'(참고)타워 스텟 가치'!$B$12:$L$16,AF$2,0)+(VLOOKUP($F145,'(참고)타워 스텟 가치'!$B$12:$L$16,AF$2,0)*$E145)</f>
        <v>63000.000000000022</v>
      </c>
      <c r="AG145">
        <f>VLOOKUP($F145,'(참고)타워 스텟 가치'!$B$12:$L$16,AG$2,0)+(VLOOKUP($F145,'(참고)타워 스텟 가치'!$B$12:$L$16,AG$2,0)*$E145)</f>
        <v>189.00000000000009</v>
      </c>
      <c r="AH145">
        <f>VLOOKUP($F145,'(참고)타워 스텟 가치'!$B$12:$L$16,AH$2,0)+(VLOOKUP($F145,'(참고)타워 스텟 가치'!$B$12:$L$16,AH$2,0)*$E145)</f>
        <v>6.3000000000000025</v>
      </c>
      <c r="AI145">
        <f>VLOOKUP($F145,'(참고)타워 스텟 가치'!$B$12:$L$16,AI$2,0)+(VLOOKUP($F145,'(참고)타워 스텟 가치'!$B$12:$L$16,AI$2,0)*$E145)</f>
        <v>3.7800000000000011</v>
      </c>
      <c r="AJ145">
        <f>VLOOKUP($F145,'(참고)타워 스텟 가치'!$B$12:$L$16,AJ$2,0)+(VLOOKUP($F145,'(참고)타워 스텟 가치'!$B$12:$L$16,AJ$2,0)*$E145)</f>
        <v>0</v>
      </c>
      <c r="AK145">
        <f>VLOOKUP($F145,'(참고)타워 스텟 가치'!$B$12:$L$16,AK$2,0)+(VLOOKUP($F145,'(참고)타워 스텟 가치'!$B$12:$L$16,AK$2,0)*$E145)</f>
        <v>0</v>
      </c>
      <c r="AL145">
        <f>VLOOKUP($F145,'(참고)타워 스텟 가치'!$B$12:$L$16,AL$2,0)+(VLOOKUP($F145,'(참고)타워 스텟 가치'!$B$12:$L$16,AL$2,0)*$E145)</f>
        <v>17.640000000000004</v>
      </c>
      <c r="AM145">
        <f>SUM('스테이지별 몬스터 스텟'!AD145*'(참고)타워 스텟 가치'!$Q$17,'스테이지별 몬스터 스텟'!AE145*'(참고)타워 스텟 가치'!$R$17,'스테이지별 몬스터 스텟'!AF145*'(참고)타워 스텟 가치'!$S$17,'스테이지별 몬스터 스텟'!AG145*'(참고)타워 스텟 가치'!$T$17,'스테이지별 몬스터 스텟'!AH145*'(참고)타워 스텟 가치'!$U$17,'스테이지별 몬스터 스텟'!AI145*'(참고)타워 스텟 가치'!$V$17,'스테이지별 몬스터 스텟'!AJ145*'(참고)타워 스텟 가치'!$W$17,'스테이지별 몬스터 스텟'!AK145*'(참고)타워 스텟 가치'!$X$17,'스테이지별 몬스터 스텟'!AL145*'(참고)타워 스텟 가치'!$Y$17)</f>
        <v>95049.36000000003</v>
      </c>
      <c r="AN145">
        <v>3</v>
      </c>
    </row>
    <row r="146" spans="3:40" x14ac:dyDescent="0.3">
      <c r="C146">
        <v>2</v>
      </c>
      <c r="D146">
        <f t="shared" si="8"/>
        <v>29</v>
      </c>
      <c r="E146" s="52">
        <f>VLOOKUP(D146,'스테이지별 난이도 설정'!B:C,2,0)</f>
        <v>11.600000000000005</v>
      </c>
      <c r="F146" t="str">
        <f t="shared" si="9"/>
        <v>레어</v>
      </c>
      <c r="G146">
        <f t="shared" si="7"/>
        <v>6</v>
      </c>
      <c r="H146">
        <f>VLOOKUP($F146,'(참고)타워 스텟 가치'!$B$2:$L$6,H$2,0)+(VLOOKUP($F146,'(참고)타워 스텟 가치'!$B$2:$L$6,H$2,0)*$E146)</f>
        <v>141.75000000000006</v>
      </c>
      <c r="I146">
        <f>VLOOKUP($F146,'(참고)타워 스텟 가치'!$B$2:$L$6,I$2,0)+(VLOOKUP($F146,'(참고)타워 스텟 가치'!$B$2:$L$6,I$2,0)*$E146)</f>
        <v>28.350000000000012</v>
      </c>
      <c r="J146">
        <f>VLOOKUP($F146,'(참고)타워 스텟 가치'!$B$2:$L$6,J$2,0)+(VLOOKUP($F146,'(참고)타워 스텟 가치'!$B$2:$L$6,J$2,0)*$E146)</f>
        <v>63000.000000000022</v>
      </c>
      <c r="K146">
        <f>VLOOKUP($F146,'(참고)타워 스텟 가치'!$B$2:$L$6,K$2,0)+(VLOOKUP($F146,'(참고)타워 스텟 가치'!$B$2:$L$6,K$2,0)*$E146)</f>
        <v>567.00000000000023</v>
      </c>
      <c r="L146">
        <f>VLOOKUP($F146,'(참고)타워 스텟 가치'!$B$2:$L$6,L$2,0)+(VLOOKUP($F146,'(참고)타워 스텟 가치'!$B$2:$L$6,L$2,0)*$E146)</f>
        <v>9.4500000000000028</v>
      </c>
      <c r="M146">
        <f>VLOOKUP($F146,'(참고)타워 스텟 가치'!$B$2:$L$6,M$2,0)+(VLOOKUP($F146,'(참고)타워 스텟 가치'!$B$2:$L$6,M$2,0)*$E146)</f>
        <v>3.7800000000000011</v>
      </c>
      <c r="N146">
        <f>VLOOKUP($F146,'(참고)타워 스텟 가치'!$B$2:$L$6,N$2,0)+(VLOOKUP($F146,'(참고)타워 스텟 가치'!$B$2:$L$6,N$2,0)*$E146)</f>
        <v>0</v>
      </c>
      <c r="O146">
        <f>VLOOKUP($F146,'(참고)타워 스텟 가치'!$B$2:$L$6,O$2,0)+(VLOOKUP($F146,'(참고)타워 스텟 가치'!$B$2:$L$6,O$2,0)*$E146)</f>
        <v>0</v>
      </c>
      <c r="P146">
        <f>VLOOKUP($F146,'(참고)타워 스텟 가치'!$B$2:$L$6,P$2,0)+(VLOOKUP($F146,'(참고)타워 스텟 가치'!$B$2:$L$6,P$2,0)*$E146)</f>
        <v>8.8200000000000021</v>
      </c>
      <c r="Q146">
        <f>SUM('스테이지별 몬스터 스텟'!H146*'(참고)타워 스텟 가치'!$Q$17,'스테이지별 몬스터 스텟'!I146*'(참고)타워 스텟 가치'!$R$17,'스테이지별 몬스터 스텟'!J146*'(참고)타워 스텟 가치'!$S$17,'스테이지별 몬스터 스텟'!K146*'(참고)타워 스텟 가치'!$T$17,'스테이지별 몬스터 스텟'!L146*'(참고)타워 스텟 가치'!$U$17,'스테이지별 몬스터 스텟'!M146*'(참고)타워 스텟 가치'!$V$17,'스테이지별 몬스터 스텟'!N146*'(참고)타워 스텟 가치'!$W$17,'스테이지별 몬스터 스텟'!O146*'(참고)타워 스텟 가치'!$X$17,'스테이지별 몬스터 스텟'!P146*'(참고)타워 스텟 가치'!$Y$17)</f>
        <v>96000.345000000016</v>
      </c>
      <c r="R146">
        <v>1</v>
      </c>
      <c r="S146">
        <f>VLOOKUP($F146,'(참고)타워 스텟 가치'!$B$7:$L$11,S$2,0)+(VLOOKUP($F146,'(참고)타워 스텟 가치'!$B$7:$L$11,S$2,0)*$E146)</f>
        <v>47.250000000000021</v>
      </c>
      <c r="T146">
        <f>VLOOKUP($F146,'(참고)타워 스텟 가치'!$B$7:$L$11,T$2,0)+(VLOOKUP($F146,'(참고)타워 스텟 가치'!$B$7:$L$11,T$2,0)*$E146)</f>
        <v>85.05000000000004</v>
      </c>
      <c r="U146">
        <f>VLOOKUP($F146,'(참고)타워 스텟 가치'!$B$7:$L$11,U$2,0)+(VLOOKUP($F146,'(참고)타워 스텟 가치'!$B$7:$L$11,U$2,0)*$E146)</f>
        <v>63000.000000000022</v>
      </c>
      <c r="V146">
        <f>VLOOKUP($F146,'(참고)타워 스텟 가치'!$B$7:$L$11,V$2,0)+(VLOOKUP($F146,'(참고)타워 스텟 가치'!$B$7:$L$11,V$2,0)*$E146)</f>
        <v>567.00000000000023</v>
      </c>
      <c r="W146">
        <f>VLOOKUP($F146,'(참고)타워 스텟 가치'!$B$7:$L$11,W$2,0)+(VLOOKUP($F146,'(참고)타워 스텟 가치'!$B$7:$L$11,W$2,0)*$E146)</f>
        <v>9.4500000000000028</v>
      </c>
      <c r="X146">
        <f>VLOOKUP($F146,'(참고)타워 스텟 가치'!$B$7:$L$11,X$2,0)+(VLOOKUP($F146,'(참고)타워 스텟 가치'!$B$7:$L$11,X$2,0)*$E146)</f>
        <v>3.7800000000000011</v>
      </c>
      <c r="Y146">
        <f>VLOOKUP($F146,'(참고)타워 스텟 가치'!$B$7:$L$11,Y$2,0)+(VLOOKUP($F146,'(참고)타워 스텟 가치'!$B$7:$L$11,Y$2,0)*$E146)</f>
        <v>0</v>
      </c>
      <c r="Z146">
        <f>VLOOKUP($F146,'(참고)타워 스텟 가치'!$B$7:$L$11,Z$2,0)+(VLOOKUP($F146,'(참고)타워 스텟 가치'!$B$7:$L$11,Z$2,0)*$E146)</f>
        <v>0</v>
      </c>
      <c r="AA146">
        <f>VLOOKUP($F146,'(참고)타워 스텟 가치'!$B$7:$L$11,AA$2,0)+(VLOOKUP($F146,'(참고)타워 스텟 가치'!$B$7:$L$11,AA$2,0)*$E146)</f>
        <v>8.8200000000000021</v>
      </c>
      <c r="AB146">
        <f>SUM('스테이지별 몬스터 스텟'!S146*'(참고)타워 스텟 가치'!$Q$17,'스테이지별 몬스터 스텟'!T146*'(참고)타워 스텟 가치'!$R$17,'스테이지별 몬스터 스텟'!U146*'(참고)타워 스텟 가치'!$S$17,'스테이지별 몬스터 스텟'!V146*'(참고)타워 스텟 가치'!$T$17,'스테이지별 몬스터 스텟'!W146*'(참고)타워 스텟 가치'!$U$17,'스테이지별 몬스터 스텟'!X146*'(참고)타워 스텟 가치'!$V$17,'스테이지별 몬스터 스텟'!Y146*'(참고)타워 스텟 가치'!$W$17,'스테이지별 몬스터 스텟'!Z146*'(참고)타워 스텟 가치'!$X$17,'스테이지별 몬스터 스텟'!AA146*'(참고)타워 스텟 가치'!$Y$17)</f>
        <v>95896.395000000019</v>
      </c>
      <c r="AC146">
        <v>2</v>
      </c>
      <c r="AD146">
        <f>VLOOKUP($F146,'(참고)타워 스텟 가치'!$B$12:$L$16,AD$2,0)+(VLOOKUP($F146,'(참고)타워 스텟 가치'!$B$12:$L$16,AD$2,0)*$E146)</f>
        <v>47.250000000000021</v>
      </c>
      <c r="AE146">
        <f>VLOOKUP($F146,'(참고)타워 스텟 가치'!$B$12:$L$16,AE$2,0)+(VLOOKUP($F146,'(참고)타워 스텟 가치'!$B$12:$L$16,AE$2,0)*$E146)</f>
        <v>56.700000000000024</v>
      </c>
      <c r="AF146">
        <f>VLOOKUP($F146,'(참고)타워 스텟 가치'!$B$12:$L$16,AF$2,0)+(VLOOKUP($F146,'(참고)타워 스텟 가치'!$B$12:$L$16,AF$2,0)*$E146)</f>
        <v>63000.000000000022</v>
      </c>
      <c r="AG146">
        <f>VLOOKUP($F146,'(참고)타워 스텟 가치'!$B$12:$L$16,AG$2,0)+(VLOOKUP($F146,'(참고)타워 스텟 가치'!$B$12:$L$16,AG$2,0)*$E146)</f>
        <v>283.50000000000011</v>
      </c>
      <c r="AH146">
        <f>VLOOKUP($F146,'(참고)타워 스텟 가치'!$B$12:$L$16,AH$2,0)+(VLOOKUP($F146,'(참고)타워 스텟 가치'!$B$12:$L$16,AH$2,0)*$E146)</f>
        <v>9.4500000000000028</v>
      </c>
      <c r="AI146">
        <f>VLOOKUP($F146,'(참고)타워 스텟 가치'!$B$12:$L$16,AI$2,0)+(VLOOKUP($F146,'(참고)타워 스텟 가치'!$B$12:$L$16,AI$2,0)*$E146)</f>
        <v>3.7800000000000011</v>
      </c>
      <c r="AJ146">
        <f>VLOOKUP($F146,'(참고)타워 스텟 가치'!$B$12:$L$16,AJ$2,0)+(VLOOKUP($F146,'(참고)타워 스텟 가치'!$B$12:$L$16,AJ$2,0)*$E146)</f>
        <v>0</v>
      </c>
      <c r="AK146">
        <f>VLOOKUP($F146,'(참고)타워 스텟 가치'!$B$12:$L$16,AK$2,0)+(VLOOKUP($F146,'(참고)타워 스텟 가치'!$B$12:$L$16,AK$2,0)*$E146)</f>
        <v>0</v>
      </c>
      <c r="AL146">
        <f>VLOOKUP($F146,'(참고)타워 스텟 가치'!$B$12:$L$16,AL$2,0)+(VLOOKUP($F146,'(참고)타워 스텟 가치'!$B$12:$L$16,AL$2,0)*$E146)</f>
        <v>17.640000000000004</v>
      </c>
      <c r="AM146">
        <f>SUM('스테이지별 몬스터 스텟'!AD146*'(참고)타워 스텟 가치'!$Q$17,'스테이지별 몬스터 스텟'!AE146*'(참고)타워 스텟 가치'!$R$17,'스테이지별 몬스터 스텟'!AF146*'(참고)타워 스텟 가치'!$S$17,'스테이지별 몬스터 스텟'!AG146*'(참고)타워 스텟 가치'!$T$17,'스테이지별 몬스터 스텟'!AH146*'(참고)타워 스텟 가치'!$U$17,'스테이지별 몬스터 스텟'!AI146*'(참고)타워 스텟 가치'!$V$17,'스테이지별 몬스터 스텟'!AJ146*'(참고)타워 스텟 가치'!$W$17,'스테이지별 몬스터 스텟'!AK146*'(참고)타워 스텟 가치'!$X$17,'스테이지별 몬스터 스텟'!AL146*'(참고)타워 스텟 가치'!$Y$17)</f>
        <v>95304.510000000024</v>
      </c>
      <c r="AN146">
        <v>3</v>
      </c>
    </row>
    <row r="147" spans="3:40" x14ac:dyDescent="0.3">
      <c r="C147">
        <v>3</v>
      </c>
      <c r="D147">
        <f t="shared" si="8"/>
        <v>29</v>
      </c>
      <c r="E147" s="52">
        <f>VLOOKUP(D147,'스테이지별 난이도 설정'!B:C,2,0)</f>
        <v>11.600000000000005</v>
      </c>
      <c r="F147" t="str">
        <f t="shared" si="9"/>
        <v>에픽</v>
      </c>
      <c r="G147">
        <f t="shared" si="7"/>
        <v>6</v>
      </c>
      <c r="H147">
        <f>VLOOKUP($F147,'(참고)타워 스텟 가치'!$B$2:$L$6,H$2,0)+(VLOOKUP($F147,'(참고)타워 스텟 가치'!$B$2:$L$6,H$2,0)*$E147)</f>
        <v>212.62500000000009</v>
      </c>
      <c r="I147">
        <f>VLOOKUP($F147,'(참고)타워 스텟 가치'!$B$2:$L$6,I$2,0)+(VLOOKUP($F147,'(참고)타워 스텟 가치'!$B$2:$L$6,I$2,0)*$E147)</f>
        <v>42.52500000000002</v>
      </c>
      <c r="J147">
        <f>VLOOKUP($F147,'(참고)타워 스텟 가치'!$B$2:$L$6,J$2,0)+(VLOOKUP($F147,'(참고)타워 스텟 가치'!$B$2:$L$6,J$2,0)*$E147)</f>
        <v>63000.000000000022</v>
      </c>
      <c r="K147">
        <f>VLOOKUP($F147,'(참고)타워 스텟 가치'!$B$2:$L$6,K$2,0)+(VLOOKUP($F147,'(참고)타워 스텟 가치'!$B$2:$L$6,K$2,0)*$E147)</f>
        <v>850.50000000000034</v>
      </c>
      <c r="L147">
        <f>VLOOKUP($F147,'(참고)타워 스텟 가치'!$B$2:$L$6,L$2,0)+(VLOOKUP($F147,'(참고)타워 스텟 가치'!$B$2:$L$6,L$2,0)*$E147)</f>
        <v>14.175000000000006</v>
      </c>
      <c r="M147">
        <f>VLOOKUP($F147,'(참고)타워 스텟 가치'!$B$2:$L$6,M$2,0)+(VLOOKUP($F147,'(참고)타워 스텟 가치'!$B$2:$L$6,M$2,0)*$E147)</f>
        <v>3.7800000000000011</v>
      </c>
      <c r="N147">
        <f>VLOOKUP($F147,'(참고)타워 스텟 가치'!$B$2:$L$6,N$2,0)+(VLOOKUP($F147,'(참고)타워 스텟 가치'!$B$2:$L$6,N$2,0)*$E147)</f>
        <v>0</v>
      </c>
      <c r="O147">
        <f>VLOOKUP($F147,'(참고)타워 스텟 가치'!$B$2:$L$6,O$2,0)+(VLOOKUP($F147,'(참고)타워 스텟 가치'!$B$2:$L$6,O$2,0)*$E147)</f>
        <v>0</v>
      </c>
      <c r="P147">
        <f>VLOOKUP($F147,'(참고)타워 스텟 가치'!$B$2:$L$6,P$2,0)+(VLOOKUP($F147,'(참고)타워 스텟 가치'!$B$2:$L$6,P$2,0)*$E147)</f>
        <v>8.8200000000000021</v>
      </c>
      <c r="Q147">
        <f>SUM('스테이지별 몬스터 스텟'!H147*'(참고)타워 스텟 가치'!$Q$17,'스테이지별 몬스터 스텟'!I147*'(참고)타워 스텟 가치'!$R$17,'스테이지별 몬스터 스텟'!J147*'(참고)타워 스텟 가치'!$S$17,'스테이지별 몬스터 스텟'!K147*'(참고)타워 스텟 가치'!$T$17,'스테이지별 몬스터 스텟'!L147*'(참고)타워 스텟 가치'!$U$17,'스테이지별 몬스터 스텟'!M147*'(참고)타워 스텟 가치'!$V$17,'스테이지별 몬스터 스텟'!N147*'(참고)타워 스텟 가치'!$W$17,'스테이지별 몬스터 스텟'!O147*'(참고)타워 스텟 가치'!$X$17,'스테이지별 몬스터 스텟'!P147*'(참고)타워 스텟 가치'!$Y$17)</f>
        <v>96739.807500000039</v>
      </c>
      <c r="R147">
        <v>1</v>
      </c>
      <c r="S147">
        <f>VLOOKUP($F147,'(참고)타워 스텟 가치'!$B$7:$L$11,S$2,0)+(VLOOKUP($F147,'(참고)타워 스텟 가치'!$B$7:$L$11,S$2,0)*$E147)</f>
        <v>70.875000000000028</v>
      </c>
      <c r="T147">
        <f>VLOOKUP($F147,'(참고)타워 스텟 가치'!$B$7:$L$11,T$2,0)+(VLOOKUP($F147,'(참고)타워 스텟 가치'!$B$7:$L$11,T$2,0)*$E147)</f>
        <v>127.57500000000005</v>
      </c>
      <c r="U147">
        <f>VLOOKUP($F147,'(참고)타워 스텟 가치'!$B$7:$L$11,U$2,0)+(VLOOKUP($F147,'(참고)타워 스텟 가치'!$B$7:$L$11,U$2,0)*$E147)</f>
        <v>63000.000000000022</v>
      </c>
      <c r="V147">
        <f>VLOOKUP($F147,'(참고)타워 스텟 가치'!$B$7:$L$11,V$2,0)+(VLOOKUP($F147,'(참고)타워 스텟 가치'!$B$7:$L$11,V$2,0)*$E147)</f>
        <v>850.50000000000034</v>
      </c>
      <c r="W147">
        <f>VLOOKUP($F147,'(참고)타워 스텟 가치'!$B$7:$L$11,W$2,0)+(VLOOKUP($F147,'(참고)타워 스텟 가치'!$B$7:$L$11,W$2,0)*$E147)</f>
        <v>14.175000000000006</v>
      </c>
      <c r="X147">
        <f>VLOOKUP($F147,'(참고)타워 스텟 가치'!$B$7:$L$11,X$2,0)+(VLOOKUP($F147,'(참고)타워 스텟 가치'!$B$7:$L$11,X$2,0)*$E147)</f>
        <v>3.7800000000000011</v>
      </c>
      <c r="Y147">
        <f>VLOOKUP($F147,'(참고)타워 스텟 가치'!$B$7:$L$11,Y$2,0)+(VLOOKUP($F147,'(참고)타워 스텟 가치'!$B$7:$L$11,Y$2,0)*$E147)</f>
        <v>0</v>
      </c>
      <c r="Z147">
        <f>VLOOKUP($F147,'(참고)타워 스텟 가치'!$B$7:$L$11,Z$2,0)+(VLOOKUP($F147,'(참고)타워 스텟 가치'!$B$7:$L$11,Z$2,0)*$E147)</f>
        <v>0</v>
      </c>
      <c r="AA147">
        <f>VLOOKUP($F147,'(참고)타워 스텟 가치'!$B$7:$L$11,AA$2,0)+(VLOOKUP($F147,'(참고)타워 스텟 가치'!$B$7:$L$11,AA$2,0)*$E147)</f>
        <v>8.8200000000000021</v>
      </c>
      <c r="AB147">
        <f>SUM('스테이지별 몬스터 스텟'!S147*'(참고)타워 스텟 가치'!$Q$17,'스테이지별 몬스터 스텟'!T147*'(참고)타워 스텟 가치'!$R$17,'스테이지별 몬스터 스텟'!U147*'(참고)타워 스텟 가치'!$S$17,'스테이지별 몬스터 스텟'!V147*'(참고)타워 스텟 가치'!$T$17,'스테이지별 몬스터 스텟'!W147*'(참고)타워 스텟 가치'!$U$17,'스테이지별 몬스터 스텟'!X147*'(참고)타워 스텟 가치'!$V$17,'스테이지별 몬스터 스텟'!Y147*'(참고)타워 스텟 가치'!$W$17,'스테이지별 몬스터 스텟'!Z147*'(참고)타워 스텟 가치'!$X$17,'스테이지별 몬스터 스텟'!AA147*'(참고)타워 스텟 가치'!$Y$17)</f>
        <v>96583.882500000036</v>
      </c>
      <c r="AC147">
        <v>2</v>
      </c>
      <c r="AD147">
        <f>VLOOKUP($F147,'(참고)타워 스텟 가치'!$B$12:$L$16,AD$2,0)+(VLOOKUP($F147,'(참고)타워 스텟 가치'!$B$12:$L$16,AD$2,0)*$E147)</f>
        <v>70.875000000000028</v>
      </c>
      <c r="AE147">
        <f>VLOOKUP($F147,'(참고)타워 스텟 가치'!$B$12:$L$16,AE$2,0)+(VLOOKUP($F147,'(참고)타워 스텟 가치'!$B$12:$L$16,AE$2,0)*$E147)</f>
        <v>85.05000000000004</v>
      </c>
      <c r="AF147">
        <f>VLOOKUP($F147,'(참고)타워 스텟 가치'!$B$12:$L$16,AF$2,0)+(VLOOKUP($F147,'(참고)타워 스텟 가치'!$B$12:$L$16,AF$2,0)*$E147)</f>
        <v>63000.000000000022</v>
      </c>
      <c r="AG147">
        <f>VLOOKUP($F147,'(참고)타워 스텟 가치'!$B$12:$L$16,AG$2,0)+(VLOOKUP($F147,'(참고)타워 스텟 가치'!$B$12:$L$16,AG$2,0)*$E147)</f>
        <v>425.25000000000017</v>
      </c>
      <c r="AH147">
        <f>VLOOKUP($F147,'(참고)타워 스텟 가치'!$B$12:$L$16,AH$2,0)+(VLOOKUP($F147,'(참고)타워 스텟 가치'!$B$12:$L$16,AH$2,0)*$E147)</f>
        <v>14.175000000000006</v>
      </c>
      <c r="AI147">
        <f>VLOOKUP($F147,'(참고)타워 스텟 가치'!$B$12:$L$16,AI$2,0)+(VLOOKUP($F147,'(참고)타워 스텟 가치'!$B$12:$L$16,AI$2,0)*$E147)</f>
        <v>3.7800000000000011</v>
      </c>
      <c r="AJ147">
        <f>VLOOKUP($F147,'(참고)타워 스텟 가치'!$B$12:$L$16,AJ$2,0)+(VLOOKUP($F147,'(참고)타워 스텟 가치'!$B$12:$L$16,AJ$2,0)*$E147)</f>
        <v>0</v>
      </c>
      <c r="AK147">
        <f>VLOOKUP($F147,'(참고)타워 스텟 가치'!$B$12:$L$16,AK$2,0)+(VLOOKUP($F147,'(참고)타워 스텟 가치'!$B$12:$L$16,AK$2,0)*$E147)</f>
        <v>0</v>
      </c>
      <c r="AL147">
        <f>VLOOKUP($F147,'(참고)타워 스텟 가치'!$B$12:$L$16,AL$2,0)+(VLOOKUP($F147,'(참고)타워 스텟 가치'!$B$12:$L$16,AL$2,0)*$E147)</f>
        <v>17.640000000000004</v>
      </c>
      <c r="AM147">
        <f>SUM('스테이지별 몬스터 스텟'!AD147*'(참고)타워 스텟 가치'!$Q$17,'스테이지별 몬스터 스텟'!AE147*'(참고)타워 스텟 가치'!$R$17,'스테이지별 몬스터 스텟'!AF147*'(참고)타워 스텟 가치'!$S$17,'스테이지별 몬스터 스텟'!AG147*'(참고)타워 스텟 가치'!$T$17,'스테이지별 몬스터 스텟'!AH147*'(참고)타워 스텟 가치'!$U$17,'스테이지별 몬스터 스텟'!AI147*'(참고)타워 스텟 가치'!$V$17,'스테이지별 몬스터 스텟'!AJ147*'(참고)타워 스텟 가치'!$W$17,'스테이지별 몬스터 스텟'!AK147*'(참고)타워 스텟 가치'!$X$17,'스테이지별 몬스터 스텟'!AL147*'(참고)타워 스텟 가치'!$Y$17)</f>
        <v>95687.23500000003</v>
      </c>
      <c r="AN147">
        <v>3</v>
      </c>
    </row>
    <row r="148" spans="3:40" x14ac:dyDescent="0.3">
      <c r="C148">
        <v>4</v>
      </c>
      <c r="D148">
        <f t="shared" si="8"/>
        <v>29</v>
      </c>
      <c r="E148" s="52">
        <f>VLOOKUP(D148,'스테이지별 난이도 설정'!B:C,2,0)</f>
        <v>11.600000000000005</v>
      </c>
      <c r="F148" t="str">
        <f t="shared" si="9"/>
        <v>유니크</v>
      </c>
      <c r="G148">
        <f t="shared" si="7"/>
        <v>6</v>
      </c>
      <c r="H148">
        <f>VLOOKUP($F148,'(참고)타워 스텟 가치'!$B$2:$L$6,H$2,0)+(VLOOKUP($F148,'(참고)타워 스텟 가치'!$B$2:$L$6,H$2,0)*$E148)</f>
        <v>318.93750000000011</v>
      </c>
      <c r="I148">
        <f>VLOOKUP($F148,'(참고)타워 스텟 가치'!$B$2:$L$6,I$2,0)+(VLOOKUP($F148,'(참고)타워 스텟 가치'!$B$2:$L$6,I$2,0)*$E148)</f>
        <v>63.787500000000023</v>
      </c>
      <c r="J148">
        <f>VLOOKUP($F148,'(참고)타워 스텟 가치'!$B$2:$L$6,J$2,0)+(VLOOKUP($F148,'(참고)타워 스텟 가치'!$B$2:$L$6,J$2,0)*$E148)</f>
        <v>63000.000000000022</v>
      </c>
      <c r="K148">
        <f>VLOOKUP($F148,'(참고)타워 스텟 가치'!$B$2:$L$6,K$2,0)+(VLOOKUP($F148,'(참고)타워 스텟 가치'!$B$2:$L$6,K$2,0)*$E148)</f>
        <v>1275.7500000000005</v>
      </c>
      <c r="L148">
        <f>VLOOKUP($F148,'(참고)타워 스텟 가치'!$B$2:$L$6,L$2,0)+(VLOOKUP($F148,'(참고)타워 스텟 가치'!$B$2:$L$6,L$2,0)*$E148)</f>
        <v>21.26250000000001</v>
      </c>
      <c r="M148">
        <f>VLOOKUP($F148,'(참고)타워 스텟 가치'!$B$2:$L$6,M$2,0)+(VLOOKUP($F148,'(참고)타워 스텟 가치'!$B$2:$L$6,M$2,0)*$E148)</f>
        <v>3.7800000000000011</v>
      </c>
      <c r="N148">
        <f>VLOOKUP($F148,'(참고)타워 스텟 가치'!$B$2:$L$6,N$2,0)+(VLOOKUP($F148,'(참고)타워 스텟 가치'!$B$2:$L$6,N$2,0)*$E148)</f>
        <v>0</v>
      </c>
      <c r="O148">
        <f>VLOOKUP($F148,'(참고)타워 스텟 가치'!$B$2:$L$6,O$2,0)+(VLOOKUP($F148,'(참고)타워 스텟 가치'!$B$2:$L$6,O$2,0)*$E148)</f>
        <v>0</v>
      </c>
      <c r="P148">
        <f>VLOOKUP($F148,'(참고)타워 스텟 가치'!$B$2:$L$6,P$2,0)+(VLOOKUP($F148,'(참고)타워 스텟 가치'!$B$2:$L$6,P$2,0)*$E148)</f>
        <v>12.600000000000005</v>
      </c>
      <c r="Q148">
        <f>SUM('스테이지별 몬스터 스텟'!H148*'(참고)타워 스텟 가치'!$Q$17,'스테이지별 몬스터 스텟'!I148*'(참고)타워 스텟 가치'!$R$17,'스테이지별 몬스터 스텟'!J148*'(참고)타워 스텟 가치'!$S$17,'스테이지별 몬스터 스텟'!K148*'(참고)타워 스텟 가치'!$T$17,'스테이지별 몬스터 스텟'!L148*'(참고)타워 스텟 가치'!$U$17,'스테이지별 몬스터 스텟'!M148*'(참고)타워 스텟 가치'!$V$17,'스테이지별 몬스터 스텟'!N148*'(참고)타워 스텟 가치'!$W$17,'스테이지별 몬스터 스텟'!O148*'(참고)타워 스텟 가치'!$X$17,'스테이지별 몬스터 스텟'!P148*'(참고)타워 스텟 가치'!$Y$17)</f>
        <v>97856.561250000013</v>
      </c>
      <c r="R148">
        <v>1</v>
      </c>
      <c r="S148">
        <f>VLOOKUP($F148,'(참고)타워 스텟 가치'!$B$7:$L$11,S$2,0)+(VLOOKUP($F148,'(참고)타워 스텟 가치'!$B$7:$L$11,S$2,0)*$E148)</f>
        <v>106.31250000000004</v>
      </c>
      <c r="T148">
        <f>VLOOKUP($F148,'(참고)타워 스텟 가치'!$B$7:$L$11,T$2,0)+(VLOOKUP($F148,'(참고)타워 스텟 가치'!$B$7:$L$11,T$2,0)*$E148)</f>
        <v>191.36250000000007</v>
      </c>
      <c r="U148">
        <f>VLOOKUP($F148,'(참고)타워 스텟 가치'!$B$7:$L$11,U$2,0)+(VLOOKUP($F148,'(참고)타워 스텟 가치'!$B$7:$L$11,U$2,0)*$E148)</f>
        <v>63000.000000000022</v>
      </c>
      <c r="V148">
        <f>VLOOKUP($F148,'(참고)타워 스텟 가치'!$B$7:$L$11,V$2,0)+(VLOOKUP($F148,'(참고)타워 스텟 가치'!$B$7:$L$11,V$2,0)*$E148)</f>
        <v>1275.7500000000005</v>
      </c>
      <c r="W148">
        <f>VLOOKUP($F148,'(참고)타워 스텟 가치'!$B$7:$L$11,W$2,0)+(VLOOKUP($F148,'(참고)타워 스텟 가치'!$B$7:$L$11,W$2,0)*$E148)</f>
        <v>21.26250000000001</v>
      </c>
      <c r="X148">
        <f>VLOOKUP($F148,'(참고)타워 스텟 가치'!$B$7:$L$11,X$2,0)+(VLOOKUP($F148,'(참고)타워 스텟 가치'!$B$7:$L$11,X$2,0)*$E148)</f>
        <v>3.7800000000000011</v>
      </c>
      <c r="Y148">
        <f>VLOOKUP($F148,'(참고)타워 스텟 가치'!$B$7:$L$11,Y$2,0)+(VLOOKUP($F148,'(참고)타워 스텟 가치'!$B$7:$L$11,Y$2,0)*$E148)</f>
        <v>0</v>
      </c>
      <c r="Z148">
        <f>VLOOKUP($F148,'(참고)타워 스텟 가치'!$B$7:$L$11,Z$2,0)+(VLOOKUP($F148,'(참고)타워 스텟 가치'!$B$7:$L$11,Z$2,0)*$E148)</f>
        <v>0</v>
      </c>
      <c r="AA148">
        <f>VLOOKUP($F148,'(참고)타워 스텟 가치'!$B$7:$L$11,AA$2,0)+(VLOOKUP($F148,'(참고)타워 스텟 가치'!$B$7:$L$11,AA$2,0)*$E148)</f>
        <v>12.600000000000005</v>
      </c>
      <c r="AB148">
        <f>SUM('스테이지별 몬스터 스텟'!S148*'(참고)타워 스텟 가치'!$Q$17,'스테이지별 몬스터 스텟'!T148*'(참고)타워 스텟 가치'!$R$17,'스테이지별 몬스터 스텟'!U148*'(참고)타워 스텟 가치'!$S$17,'스테이지별 몬스터 스텟'!V148*'(참고)타워 스텟 가치'!$T$17,'스테이지별 몬스터 스텟'!W148*'(참고)타워 스텟 가치'!$U$17,'스테이지별 몬스터 스텟'!X148*'(참고)타워 스텟 가치'!$V$17,'스테이지별 몬스터 스텟'!Y148*'(참고)타워 스텟 가치'!$W$17,'스테이지별 몬스터 스텟'!Z148*'(참고)타워 스텟 가치'!$X$17,'스테이지별 몬스터 스텟'!AA148*'(참고)타워 스텟 가치'!$Y$17)</f>
        <v>97622.673750000016</v>
      </c>
      <c r="AC148">
        <v>2</v>
      </c>
      <c r="AD148">
        <f>VLOOKUP($F148,'(참고)타워 스텟 가치'!$B$12:$L$16,AD$2,0)+(VLOOKUP($F148,'(참고)타워 스텟 가치'!$B$12:$L$16,AD$2,0)*$E148)</f>
        <v>106.31250000000004</v>
      </c>
      <c r="AE148">
        <f>VLOOKUP($F148,'(참고)타워 스텟 가치'!$B$12:$L$16,AE$2,0)+(VLOOKUP($F148,'(참고)타워 스텟 가치'!$B$12:$L$16,AE$2,0)*$E148)</f>
        <v>127.57500000000005</v>
      </c>
      <c r="AF148">
        <f>VLOOKUP($F148,'(참고)타워 스텟 가치'!$B$12:$L$16,AF$2,0)+(VLOOKUP($F148,'(참고)타워 스텟 가치'!$B$12:$L$16,AF$2,0)*$E148)</f>
        <v>63000.000000000022</v>
      </c>
      <c r="AG148">
        <f>VLOOKUP($F148,'(참고)타워 스텟 가치'!$B$12:$L$16,AG$2,0)+(VLOOKUP($F148,'(참고)타워 스텟 가치'!$B$12:$L$16,AG$2,0)*$E148)</f>
        <v>637.87500000000023</v>
      </c>
      <c r="AH148">
        <f>VLOOKUP($F148,'(참고)타워 스텟 가치'!$B$12:$L$16,AH$2,0)+(VLOOKUP($F148,'(참고)타워 스텟 가치'!$B$12:$L$16,AH$2,0)*$E148)</f>
        <v>21.26250000000001</v>
      </c>
      <c r="AI148">
        <f>VLOOKUP($F148,'(참고)타워 스텟 가치'!$B$12:$L$16,AI$2,0)+(VLOOKUP($F148,'(참고)타워 스텟 가치'!$B$12:$L$16,AI$2,0)*$E148)</f>
        <v>3.7800000000000011</v>
      </c>
      <c r="AJ148">
        <f>VLOOKUP($F148,'(참고)타워 스텟 가치'!$B$12:$L$16,AJ$2,0)+(VLOOKUP($F148,'(참고)타워 스텟 가치'!$B$12:$L$16,AJ$2,0)*$E148)</f>
        <v>0</v>
      </c>
      <c r="AK148">
        <f>VLOOKUP($F148,'(참고)타워 스텟 가치'!$B$12:$L$16,AK$2,0)+(VLOOKUP($F148,'(참고)타워 스텟 가치'!$B$12:$L$16,AK$2,0)*$E148)</f>
        <v>0</v>
      </c>
      <c r="AL148">
        <f>VLOOKUP($F148,'(참고)타워 스텟 가치'!$B$12:$L$16,AL$2,0)+(VLOOKUP($F148,'(참고)타워 스텟 가치'!$B$12:$L$16,AL$2,0)*$E148)</f>
        <v>25.20000000000001</v>
      </c>
      <c r="AM148">
        <f>SUM('스테이지별 몬스터 스텟'!AD148*'(참고)타워 스텟 가치'!$Q$17,'스테이지별 몬스터 스텟'!AE148*'(참고)타워 스텟 가치'!$R$17,'스테이지별 몬스터 스텟'!AF148*'(참고)타워 스텟 가치'!$S$17,'스테이지별 몬스터 스텟'!AG148*'(참고)타워 스텟 가치'!$T$17,'스테이지별 몬스터 스텟'!AH148*'(참고)타워 스텟 가치'!$U$17,'스테이지별 몬스터 스텟'!AI148*'(참고)타워 스텟 가치'!$V$17,'스테이지별 몬스터 스텟'!AJ148*'(참고)타워 스텟 가치'!$W$17,'스테이지별 몬스터 스텟'!AK148*'(참고)타워 스텟 가치'!$X$17,'스테이지별 몬스터 스텟'!AL148*'(참고)타워 스텟 가치'!$Y$17)</f>
        <v>96276.442500000019</v>
      </c>
      <c r="AN148">
        <v>3</v>
      </c>
    </row>
    <row r="149" spans="3:40" x14ac:dyDescent="0.3">
      <c r="C149">
        <v>5</v>
      </c>
      <c r="D149">
        <f t="shared" si="8"/>
        <v>29</v>
      </c>
      <c r="E149" s="52">
        <f>VLOOKUP(D149,'스테이지별 난이도 설정'!B:C,2,0)</f>
        <v>11.600000000000005</v>
      </c>
      <c r="F149" t="str">
        <f t="shared" si="9"/>
        <v>스페셜</v>
      </c>
      <c r="G149">
        <f t="shared" si="7"/>
        <v>6</v>
      </c>
      <c r="H149">
        <f>VLOOKUP($F149,'(참고)타워 스텟 가치'!$B$2:$L$6,H$2,0)+(VLOOKUP($F149,'(참고)타워 스텟 가치'!$B$2:$L$6,H$2,0)*$E149)</f>
        <v>478.40625000000017</v>
      </c>
      <c r="I149">
        <f>VLOOKUP($F149,'(참고)타워 스텟 가치'!$B$2:$L$6,I$2,0)+(VLOOKUP($F149,'(참고)타워 스텟 가치'!$B$2:$L$6,I$2,0)*$E149)</f>
        <v>95.681250000000034</v>
      </c>
      <c r="J149">
        <f>VLOOKUP($F149,'(참고)타워 스텟 가치'!$B$2:$L$6,J$2,0)+(VLOOKUP($F149,'(참고)타워 스텟 가치'!$B$2:$L$6,J$2,0)*$E149)</f>
        <v>63000.000000000022</v>
      </c>
      <c r="K149">
        <f>VLOOKUP($F149,'(참고)타워 스텟 가치'!$B$2:$L$6,K$2,0)+(VLOOKUP($F149,'(참고)타워 스텟 가치'!$B$2:$L$6,K$2,0)*$E149)</f>
        <v>1913.6250000000007</v>
      </c>
      <c r="L149">
        <f>VLOOKUP($F149,'(참고)타워 스텟 가치'!$B$2:$L$6,L$2,0)+(VLOOKUP($F149,'(참고)타워 스텟 가치'!$B$2:$L$6,L$2,0)*$E149)</f>
        <v>31.893750000000011</v>
      </c>
      <c r="M149">
        <f>VLOOKUP($F149,'(참고)타워 스텟 가치'!$B$2:$L$6,M$2,0)+(VLOOKUP($F149,'(참고)타워 스텟 가치'!$B$2:$L$6,M$2,0)*$E149)</f>
        <v>3.7800000000000011</v>
      </c>
      <c r="N149">
        <f>VLOOKUP($F149,'(참고)타워 스텟 가치'!$B$2:$L$6,N$2,0)+(VLOOKUP($F149,'(참고)타워 스텟 가치'!$B$2:$L$6,N$2,0)*$E149)</f>
        <v>0</v>
      </c>
      <c r="O149">
        <f>VLOOKUP($F149,'(참고)타워 스텟 가치'!$B$2:$L$6,O$2,0)+(VLOOKUP($F149,'(참고)타워 스텟 가치'!$B$2:$L$6,O$2,0)*$E149)</f>
        <v>0</v>
      </c>
      <c r="P149">
        <f>VLOOKUP($F149,'(참고)타워 스텟 가치'!$B$2:$L$6,P$2,0)+(VLOOKUP($F149,'(참고)타워 스텟 가치'!$B$2:$L$6,P$2,0)*$E149)</f>
        <v>12.600000000000005</v>
      </c>
      <c r="Q149">
        <f>SUM('스테이지별 몬스터 스텟'!H149*'(참고)타워 스텟 가치'!$Q$17,'스테이지별 몬스터 스텟'!I149*'(참고)타워 스텟 가치'!$R$17,'스테이지별 몬스터 스텟'!J149*'(참고)타워 스텟 가치'!$S$17,'스테이지별 몬스터 스텟'!K149*'(참고)타워 스텟 가치'!$T$17,'스테이지별 몬스터 스텟'!L149*'(참고)타워 스텟 가치'!$U$17,'스테이지별 몬스터 스텟'!M149*'(참고)타워 스텟 가치'!$V$17,'스테이지별 몬스터 스텟'!N149*'(참고)타워 스텟 가치'!$W$17,'스테이지별 몬스터 스텟'!O149*'(참고)타워 스텟 가치'!$X$17,'스테이지별 몬스터 스텟'!P149*'(참고)타워 스텟 가치'!$Y$17)</f>
        <v>99520.351875000037</v>
      </c>
      <c r="R149">
        <v>1</v>
      </c>
      <c r="S149">
        <f>VLOOKUP($F149,'(참고)타워 스텟 가치'!$B$7:$L$11,S$2,0)+(VLOOKUP($F149,'(참고)타워 스텟 가치'!$B$7:$L$11,S$2,0)*$E149)</f>
        <v>159.46875000000006</v>
      </c>
      <c r="T149">
        <f>VLOOKUP($F149,'(참고)타워 스텟 가치'!$B$7:$L$11,T$2,0)+(VLOOKUP($F149,'(참고)타워 스텟 가치'!$B$7:$L$11,T$2,0)*$E149)</f>
        <v>287.0437500000001</v>
      </c>
      <c r="U149">
        <f>VLOOKUP($F149,'(참고)타워 스텟 가치'!$B$7:$L$11,U$2,0)+(VLOOKUP($F149,'(참고)타워 스텟 가치'!$B$7:$L$11,U$2,0)*$E149)</f>
        <v>63000.000000000022</v>
      </c>
      <c r="V149">
        <f>VLOOKUP($F149,'(참고)타워 스텟 가치'!$B$7:$L$11,V$2,0)+(VLOOKUP($F149,'(참고)타워 스텟 가치'!$B$7:$L$11,V$2,0)*$E149)</f>
        <v>1913.6250000000007</v>
      </c>
      <c r="W149">
        <f>VLOOKUP($F149,'(참고)타워 스텟 가치'!$B$7:$L$11,W$2,0)+(VLOOKUP($F149,'(참고)타워 스텟 가치'!$B$7:$L$11,W$2,0)*$E149)</f>
        <v>31.893750000000011</v>
      </c>
      <c r="X149">
        <f>VLOOKUP($F149,'(참고)타워 스텟 가치'!$B$7:$L$11,X$2,0)+(VLOOKUP($F149,'(참고)타워 스텟 가치'!$B$7:$L$11,X$2,0)*$E149)</f>
        <v>3.7800000000000011</v>
      </c>
      <c r="Y149">
        <f>VLOOKUP($F149,'(참고)타워 스텟 가치'!$B$7:$L$11,Y$2,0)+(VLOOKUP($F149,'(참고)타워 스텟 가치'!$B$7:$L$11,Y$2,0)*$E149)</f>
        <v>0</v>
      </c>
      <c r="Z149">
        <f>VLOOKUP($F149,'(참고)타워 스텟 가치'!$B$7:$L$11,Z$2,0)+(VLOOKUP($F149,'(참고)타워 스텟 가치'!$B$7:$L$11,Z$2,0)*$E149)</f>
        <v>0</v>
      </c>
      <c r="AA149">
        <f>VLOOKUP($F149,'(참고)타워 스텟 가치'!$B$7:$L$11,AA$2,0)+(VLOOKUP($F149,'(참고)타워 스텟 가치'!$B$7:$L$11,AA$2,0)*$E149)</f>
        <v>12.600000000000005</v>
      </c>
      <c r="AB149">
        <f>SUM('스테이지별 몬스터 스텟'!S149*'(참고)타워 스텟 가치'!$Q$17,'스테이지별 몬스터 스텟'!T149*'(참고)타워 스텟 가치'!$R$17,'스테이지별 몬스터 스텟'!U149*'(참고)타워 스텟 가치'!$S$17,'스테이지별 몬스터 스텟'!V149*'(참고)타워 스텟 가치'!$T$17,'스테이지별 몬스터 스텟'!W149*'(참고)타워 스텟 가치'!$U$17,'스테이지별 몬스터 스텟'!X149*'(참고)타워 스텟 가치'!$V$17,'스테이지별 몬스터 스텟'!Y149*'(참고)타워 스텟 가치'!$W$17,'스테이지별 몬스터 스텟'!Z149*'(참고)타워 스텟 가치'!$X$17,'스테이지별 몬스터 스텟'!AA149*'(참고)타워 스텟 가치'!$Y$17)</f>
        <v>99169.520625000034</v>
      </c>
      <c r="AC149">
        <v>2</v>
      </c>
      <c r="AD149">
        <f>VLOOKUP($F149,'(참고)타워 스텟 가치'!$B$12:$L$16,AD$2,0)+(VLOOKUP($F149,'(참고)타워 스텟 가치'!$B$12:$L$16,AD$2,0)*$E149)</f>
        <v>159.46875000000006</v>
      </c>
      <c r="AE149">
        <f>VLOOKUP($F149,'(참고)타워 스텟 가치'!$B$12:$L$16,AE$2,0)+(VLOOKUP($F149,'(참고)타워 스텟 가치'!$B$12:$L$16,AE$2,0)*$E149)</f>
        <v>191.36250000000007</v>
      </c>
      <c r="AF149">
        <f>VLOOKUP($F149,'(참고)타워 스텟 가치'!$B$12:$L$16,AF$2,0)+(VLOOKUP($F149,'(참고)타워 스텟 가치'!$B$12:$L$16,AF$2,0)*$E149)</f>
        <v>63000.000000000022</v>
      </c>
      <c r="AG149">
        <f>VLOOKUP($F149,'(참고)타워 스텟 가치'!$B$12:$L$16,AG$2,0)+(VLOOKUP($F149,'(참고)타워 스텟 가치'!$B$12:$L$16,AG$2,0)*$E149)</f>
        <v>956.81250000000034</v>
      </c>
      <c r="AH149">
        <f>VLOOKUP($F149,'(참고)타워 스텟 가치'!$B$12:$L$16,AH$2,0)+(VLOOKUP($F149,'(참고)타워 스텟 가치'!$B$12:$L$16,AH$2,0)*$E149)</f>
        <v>31.893750000000011</v>
      </c>
      <c r="AI149">
        <f>VLOOKUP($F149,'(참고)타워 스텟 가치'!$B$12:$L$16,AI$2,0)+(VLOOKUP($F149,'(참고)타워 스텟 가치'!$B$12:$L$16,AI$2,0)*$E149)</f>
        <v>3.7800000000000011</v>
      </c>
      <c r="AJ149">
        <f>VLOOKUP($F149,'(참고)타워 스텟 가치'!$B$12:$L$16,AJ$2,0)+(VLOOKUP($F149,'(참고)타워 스텟 가치'!$B$12:$L$16,AJ$2,0)*$E149)</f>
        <v>0</v>
      </c>
      <c r="AK149">
        <f>VLOOKUP($F149,'(참고)타워 스텟 가치'!$B$12:$L$16,AK$2,0)+(VLOOKUP($F149,'(참고)타워 스텟 가치'!$B$12:$L$16,AK$2,0)*$E149)</f>
        <v>0</v>
      </c>
      <c r="AL149">
        <f>VLOOKUP($F149,'(참고)타워 스텟 가치'!$B$12:$L$16,AL$2,0)+(VLOOKUP($F149,'(참고)타워 스텟 가치'!$B$12:$L$16,AL$2,0)*$E149)</f>
        <v>25.20000000000001</v>
      </c>
      <c r="AM149">
        <f>SUM('스테이지별 몬스터 스텟'!AD149*'(참고)타워 스텟 가치'!$Q$17,'스테이지별 몬스터 스텟'!AE149*'(참고)타워 스텟 가치'!$R$17,'스테이지별 몬스터 스텟'!AF149*'(참고)타워 스텟 가치'!$S$17,'스테이지별 몬스터 스텟'!AG149*'(참고)타워 스텟 가치'!$T$17,'스테이지별 몬스터 스텟'!AH149*'(참고)타워 스텟 가치'!$U$17,'스테이지별 몬스터 스텟'!AI149*'(참고)타워 스텟 가치'!$V$17,'스테이지별 몬스터 스텟'!AJ149*'(참고)타워 스텟 가치'!$W$17,'스테이지별 몬스터 스텟'!AK149*'(참고)타워 스텟 가치'!$X$17,'스테이지별 몬스터 스텟'!AL149*'(참고)타워 스텟 가치'!$Y$17)</f>
        <v>97137.573750000025</v>
      </c>
      <c r="AN149">
        <v>3</v>
      </c>
    </row>
    <row r="150" spans="3:40" x14ac:dyDescent="0.3">
      <c r="C150">
        <v>1</v>
      </c>
      <c r="D150">
        <f t="shared" si="8"/>
        <v>30</v>
      </c>
      <c r="E150" s="52">
        <f>VLOOKUP(D150,'스테이지별 난이도 설정'!B:C,2,0)</f>
        <v>12.000000000000005</v>
      </c>
      <c r="F150" t="str">
        <f t="shared" si="9"/>
        <v>일반</v>
      </c>
      <c r="G150">
        <f t="shared" si="7"/>
        <v>6</v>
      </c>
      <c r="H150">
        <f>VLOOKUP($F150,'(참고)타워 스텟 가치'!$B$2:$L$6,H$2,0)+(VLOOKUP($F150,'(참고)타워 스텟 가치'!$B$2:$L$6,H$2,0)*$E150)</f>
        <v>97.500000000000043</v>
      </c>
      <c r="I150">
        <f>VLOOKUP($F150,'(참고)타워 스텟 가치'!$B$2:$L$6,I$2,0)+(VLOOKUP($F150,'(참고)타워 스텟 가치'!$B$2:$L$6,I$2,0)*$E150)</f>
        <v>19.500000000000007</v>
      </c>
      <c r="J150">
        <f>VLOOKUP($F150,'(참고)타워 스텟 가치'!$B$2:$L$6,J$2,0)+(VLOOKUP($F150,'(참고)타워 스텟 가치'!$B$2:$L$6,J$2,0)*$E150)</f>
        <v>65000.000000000029</v>
      </c>
      <c r="K150">
        <f>VLOOKUP($F150,'(참고)타워 스텟 가치'!$B$2:$L$6,K$2,0)+(VLOOKUP($F150,'(참고)타워 스텟 가치'!$B$2:$L$6,K$2,0)*$E150)</f>
        <v>390.00000000000017</v>
      </c>
      <c r="L150">
        <f>VLOOKUP($F150,'(참고)타워 스텟 가치'!$B$2:$L$6,L$2,0)+(VLOOKUP($F150,'(참고)타워 스텟 가치'!$B$2:$L$6,L$2,0)*$E150)</f>
        <v>6.5000000000000027</v>
      </c>
      <c r="M150">
        <f>VLOOKUP($F150,'(참고)타워 스텟 가치'!$B$2:$L$6,M$2,0)+(VLOOKUP($F150,'(참고)타워 스텟 가치'!$B$2:$L$6,M$2,0)*$E150)</f>
        <v>3.9000000000000012</v>
      </c>
      <c r="N150">
        <f>VLOOKUP($F150,'(참고)타워 스텟 가치'!$B$2:$L$6,N$2,0)+(VLOOKUP($F150,'(참고)타워 스텟 가치'!$B$2:$L$6,N$2,0)*$E150)</f>
        <v>0</v>
      </c>
      <c r="O150">
        <f>VLOOKUP($F150,'(참고)타워 스텟 가치'!$B$2:$L$6,O$2,0)+(VLOOKUP($F150,'(참고)타워 스텟 가치'!$B$2:$L$6,O$2,0)*$E150)</f>
        <v>0</v>
      </c>
      <c r="P150">
        <f>VLOOKUP($F150,'(참고)타워 스텟 가치'!$B$2:$L$6,P$2,0)+(VLOOKUP($F150,'(참고)타워 스텟 가치'!$B$2:$L$6,P$2,0)*$E150)</f>
        <v>9.1000000000000032</v>
      </c>
      <c r="Q150">
        <f>SUM('스테이지별 몬스터 스텟'!H150*'(참고)타워 스텟 가치'!$Q$17,'스테이지별 몬스터 스텟'!I150*'(참고)타워 스텟 가치'!$R$17,'스테이지별 몬스터 스텟'!J150*'(참고)타워 스텟 가치'!$S$17,'스테이지별 몬스터 스텟'!K150*'(참고)타워 스텟 가치'!$T$17,'스테이지별 몬스터 스텟'!L150*'(참고)타워 스텟 가치'!$U$17,'스테이지별 몬스터 스텟'!M150*'(참고)타워 스텟 가치'!$V$17,'스테이지별 몬스터 스텟'!N150*'(참고)타워 스텟 가치'!$W$17,'스테이지별 몬스터 스텟'!O150*'(참고)타워 스텟 가치'!$X$17,'스테이지별 몬스터 스텟'!P150*'(참고)타워 스텟 가치'!$Y$17)</f>
        <v>98539.350000000035</v>
      </c>
      <c r="R150">
        <v>1</v>
      </c>
      <c r="S150">
        <f>VLOOKUP($F150,'(참고)타워 스텟 가치'!$B$7:$L$11,S$2,0)+(VLOOKUP($F150,'(참고)타워 스텟 가치'!$B$7:$L$11,S$2,0)*$E150)</f>
        <v>32.500000000000014</v>
      </c>
      <c r="T150">
        <f>VLOOKUP($F150,'(참고)타워 스텟 가치'!$B$7:$L$11,T$2,0)+(VLOOKUP($F150,'(참고)타워 스텟 가치'!$B$7:$L$11,T$2,0)*$E150)</f>
        <v>58.500000000000021</v>
      </c>
      <c r="U150">
        <f>VLOOKUP($F150,'(참고)타워 스텟 가치'!$B$7:$L$11,U$2,0)+(VLOOKUP($F150,'(참고)타워 스텟 가치'!$B$7:$L$11,U$2,0)*$E150)</f>
        <v>65000.000000000029</v>
      </c>
      <c r="V150">
        <f>VLOOKUP($F150,'(참고)타워 스텟 가치'!$B$7:$L$11,V$2,0)+(VLOOKUP($F150,'(참고)타워 스텟 가치'!$B$7:$L$11,V$2,0)*$E150)</f>
        <v>390.00000000000017</v>
      </c>
      <c r="W150">
        <f>VLOOKUP($F150,'(참고)타워 스텟 가치'!$B$7:$L$11,W$2,0)+(VLOOKUP($F150,'(참고)타워 스텟 가치'!$B$7:$L$11,W$2,0)*$E150)</f>
        <v>6.5000000000000027</v>
      </c>
      <c r="X150">
        <f>VLOOKUP($F150,'(참고)타워 스텟 가치'!$B$7:$L$11,X$2,0)+(VLOOKUP($F150,'(참고)타워 스텟 가치'!$B$7:$L$11,X$2,0)*$E150)</f>
        <v>3.9000000000000012</v>
      </c>
      <c r="Y150">
        <f>VLOOKUP($F150,'(참고)타워 스텟 가치'!$B$7:$L$11,Y$2,0)+(VLOOKUP($F150,'(참고)타워 스텟 가치'!$B$7:$L$11,Y$2,0)*$E150)</f>
        <v>0</v>
      </c>
      <c r="Z150">
        <f>VLOOKUP($F150,'(참고)타워 스텟 가치'!$B$7:$L$11,Z$2,0)+(VLOOKUP($F150,'(참고)타워 스텟 가치'!$B$7:$L$11,Z$2,0)*$E150)</f>
        <v>0</v>
      </c>
      <c r="AA150">
        <f>VLOOKUP($F150,'(참고)타워 스텟 가치'!$B$7:$L$11,AA$2,0)+(VLOOKUP($F150,'(참고)타워 스텟 가치'!$B$7:$L$11,AA$2,0)*$E150)</f>
        <v>9.1000000000000032</v>
      </c>
      <c r="AB150">
        <f>SUM('스테이지별 몬스터 스텟'!S150*'(참고)타워 스텟 가치'!$Q$17,'스테이지별 몬스터 스텟'!T150*'(참고)타워 스텟 가치'!$R$17,'스테이지별 몬스터 스텟'!U150*'(참고)타워 스텟 가치'!$S$17,'스테이지별 몬스터 스텟'!V150*'(참고)타워 스텟 가치'!$T$17,'스테이지별 몬스터 스텟'!W150*'(참고)타워 스텟 가치'!$U$17,'스테이지별 몬스터 스텟'!X150*'(참고)타워 스텟 가치'!$V$17,'스테이지별 몬스터 스텟'!Y150*'(참고)타워 스텟 가치'!$W$17,'스테이지별 몬스터 스텟'!Z150*'(참고)타워 스텟 가치'!$X$17,'스테이지별 몬스터 스텟'!AA150*'(참고)타워 스텟 가치'!$Y$17)</f>
        <v>98467.850000000035</v>
      </c>
      <c r="AC150">
        <v>2</v>
      </c>
      <c r="AD150">
        <f>VLOOKUP($F150,'(참고)타워 스텟 가치'!$B$12:$L$16,AD$2,0)+(VLOOKUP($F150,'(참고)타워 스텟 가치'!$B$12:$L$16,AD$2,0)*$E150)</f>
        <v>32.500000000000014</v>
      </c>
      <c r="AE150">
        <f>VLOOKUP($F150,'(참고)타워 스텟 가치'!$B$12:$L$16,AE$2,0)+(VLOOKUP($F150,'(참고)타워 스텟 가치'!$B$12:$L$16,AE$2,0)*$E150)</f>
        <v>39.000000000000014</v>
      </c>
      <c r="AF150">
        <f>VLOOKUP($F150,'(참고)타워 스텟 가치'!$B$12:$L$16,AF$2,0)+(VLOOKUP($F150,'(참고)타워 스텟 가치'!$B$12:$L$16,AF$2,0)*$E150)</f>
        <v>65000.000000000029</v>
      </c>
      <c r="AG150">
        <f>VLOOKUP($F150,'(참고)타워 스텟 가치'!$B$12:$L$16,AG$2,0)+(VLOOKUP($F150,'(참고)타워 스텟 가치'!$B$12:$L$16,AG$2,0)*$E150)</f>
        <v>195.00000000000009</v>
      </c>
      <c r="AH150">
        <f>VLOOKUP($F150,'(참고)타워 스텟 가치'!$B$12:$L$16,AH$2,0)+(VLOOKUP($F150,'(참고)타워 스텟 가치'!$B$12:$L$16,AH$2,0)*$E150)</f>
        <v>6.5000000000000027</v>
      </c>
      <c r="AI150">
        <f>VLOOKUP($F150,'(참고)타워 스텟 가치'!$B$12:$L$16,AI$2,0)+(VLOOKUP($F150,'(참고)타워 스텟 가치'!$B$12:$L$16,AI$2,0)*$E150)</f>
        <v>3.9000000000000012</v>
      </c>
      <c r="AJ150">
        <f>VLOOKUP($F150,'(참고)타워 스텟 가치'!$B$12:$L$16,AJ$2,0)+(VLOOKUP($F150,'(참고)타워 스텟 가치'!$B$12:$L$16,AJ$2,0)*$E150)</f>
        <v>0</v>
      </c>
      <c r="AK150">
        <f>VLOOKUP($F150,'(참고)타워 스텟 가치'!$B$12:$L$16,AK$2,0)+(VLOOKUP($F150,'(참고)타워 스텟 가치'!$B$12:$L$16,AK$2,0)*$E150)</f>
        <v>0</v>
      </c>
      <c r="AL150">
        <f>VLOOKUP($F150,'(참고)타워 스텟 가치'!$B$12:$L$16,AL$2,0)+(VLOOKUP($F150,'(참고)타워 스텟 가치'!$B$12:$L$16,AL$2,0)*$E150)</f>
        <v>18.200000000000006</v>
      </c>
      <c r="AM150">
        <f>SUM('스테이지별 몬스터 스텟'!AD150*'(참고)타워 스텟 가치'!$Q$17,'스테이지별 몬스터 스텟'!AE150*'(참고)타워 스텟 가치'!$R$17,'스테이지별 몬스터 스텟'!AF150*'(참고)타워 스텟 가치'!$S$17,'스테이지별 몬스터 스텟'!AG150*'(참고)타워 스텟 가치'!$T$17,'스테이지별 몬스터 스텟'!AH150*'(참고)타워 스텟 가치'!$U$17,'스테이지별 몬스터 스텟'!AI150*'(참고)타워 스텟 가치'!$V$17,'스테이지별 몬스터 스텟'!AJ150*'(참고)타워 스텟 가치'!$W$17,'스테이지별 몬스터 스텟'!AK150*'(참고)타워 스텟 가치'!$X$17,'스테이지별 몬스터 스텟'!AL150*'(참고)타워 스텟 가치'!$Y$17)</f>
        <v>98066.800000000032</v>
      </c>
      <c r="AN150">
        <v>3</v>
      </c>
    </row>
    <row r="151" spans="3:40" x14ac:dyDescent="0.3">
      <c r="C151">
        <v>2</v>
      </c>
      <c r="D151">
        <f t="shared" si="8"/>
        <v>30</v>
      </c>
      <c r="E151" s="52">
        <f>VLOOKUP(D151,'스테이지별 난이도 설정'!B:C,2,0)</f>
        <v>12.000000000000005</v>
      </c>
      <c r="F151" t="str">
        <f t="shared" si="9"/>
        <v>레어</v>
      </c>
      <c r="G151">
        <f t="shared" si="7"/>
        <v>6</v>
      </c>
      <c r="H151">
        <f>VLOOKUP($F151,'(참고)타워 스텟 가치'!$B$2:$L$6,H$2,0)+(VLOOKUP($F151,'(참고)타워 스텟 가치'!$B$2:$L$6,H$2,0)*$E151)</f>
        <v>146.25000000000006</v>
      </c>
      <c r="I151">
        <f>VLOOKUP($F151,'(참고)타워 스텟 가치'!$B$2:$L$6,I$2,0)+(VLOOKUP($F151,'(참고)타워 스텟 가치'!$B$2:$L$6,I$2,0)*$E151)</f>
        <v>29.250000000000011</v>
      </c>
      <c r="J151">
        <f>VLOOKUP($F151,'(참고)타워 스텟 가치'!$B$2:$L$6,J$2,0)+(VLOOKUP($F151,'(참고)타워 스텟 가치'!$B$2:$L$6,J$2,0)*$E151)</f>
        <v>65000.000000000029</v>
      </c>
      <c r="K151">
        <f>VLOOKUP($F151,'(참고)타워 스텟 가치'!$B$2:$L$6,K$2,0)+(VLOOKUP($F151,'(참고)타워 스텟 가치'!$B$2:$L$6,K$2,0)*$E151)</f>
        <v>585.00000000000023</v>
      </c>
      <c r="L151">
        <f>VLOOKUP($F151,'(참고)타워 스텟 가치'!$B$2:$L$6,L$2,0)+(VLOOKUP($F151,'(참고)타워 스텟 가치'!$B$2:$L$6,L$2,0)*$E151)</f>
        <v>9.7500000000000036</v>
      </c>
      <c r="M151">
        <f>VLOOKUP($F151,'(참고)타워 스텟 가치'!$B$2:$L$6,M$2,0)+(VLOOKUP($F151,'(참고)타워 스텟 가치'!$B$2:$L$6,M$2,0)*$E151)</f>
        <v>3.9000000000000012</v>
      </c>
      <c r="N151">
        <f>VLOOKUP($F151,'(참고)타워 스텟 가치'!$B$2:$L$6,N$2,0)+(VLOOKUP($F151,'(참고)타워 스텟 가치'!$B$2:$L$6,N$2,0)*$E151)</f>
        <v>0</v>
      </c>
      <c r="O151">
        <f>VLOOKUP($F151,'(참고)타워 스텟 가치'!$B$2:$L$6,O$2,0)+(VLOOKUP($F151,'(참고)타워 스텟 가치'!$B$2:$L$6,O$2,0)*$E151)</f>
        <v>0</v>
      </c>
      <c r="P151">
        <f>VLOOKUP($F151,'(참고)타워 스텟 가치'!$B$2:$L$6,P$2,0)+(VLOOKUP($F151,'(참고)타워 스텟 가치'!$B$2:$L$6,P$2,0)*$E151)</f>
        <v>9.1000000000000032</v>
      </c>
      <c r="Q151">
        <f>SUM('스테이지별 몬스터 스텟'!H151*'(참고)타워 스텟 가치'!$Q$17,'스테이지별 몬스터 스텟'!I151*'(참고)타워 스텟 가치'!$R$17,'스테이지별 몬스터 스텟'!J151*'(참고)타워 스텟 가치'!$S$17,'스테이지별 몬스터 스텟'!K151*'(참고)타워 스텟 가치'!$T$17,'스테이지별 몬스터 스텟'!L151*'(참고)타워 스텟 가치'!$U$17,'스테이지별 몬스터 스텟'!M151*'(참고)타워 스텟 가치'!$V$17,'스테이지별 몬스터 스텟'!N151*'(참고)타워 스텟 가치'!$W$17,'스테이지별 몬스터 스텟'!O151*'(참고)타워 스텟 가치'!$X$17,'스테이지별 몬스터 스텟'!P151*'(참고)타워 스텟 가치'!$Y$17)</f>
        <v>99047.975000000035</v>
      </c>
      <c r="R151">
        <v>1</v>
      </c>
      <c r="S151">
        <f>VLOOKUP($F151,'(참고)타워 스텟 가치'!$B$7:$L$11,S$2,0)+(VLOOKUP($F151,'(참고)타워 스텟 가치'!$B$7:$L$11,S$2,0)*$E151)</f>
        <v>48.750000000000021</v>
      </c>
      <c r="T151">
        <f>VLOOKUP($F151,'(참고)타워 스텟 가치'!$B$7:$L$11,T$2,0)+(VLOOKUP($F151,'(참고)타워 스텟 가치'!$B$7:$L$11,T$2,0)*$E151)</f>
        <v>87.750000000000043</v>
      </c>
      <c r="U151">
        <f>VLOOKUP($F151,'(참고)타워 스텟 가치'!$B$7:$L$11,U$2,0)+(VLOOKUP($F151,'(참고)타워 스텟 가치'!$B$7:$L$11,U$2,0)*$E151)</f>
        <v>65000.000000000029</v>
      </c>
      <c r="V151">
        <f>VLOOKUP($F151,'(참고)타워 스텟 가치'!$B$7:$L$11,V$2,0)+(VLOOKUP($F151,'(참고)타워 스텟 가치'!$B$7:$L$11,V$2,0)*$E151)</f>
        <v>585.00000000000023</v>
      </c>
      <c r="W151">
        <f>VLOOKUP($F151,'(참고)타워 스텟 가치'!$B$7:$L$11,W$2,0)+(VLOOKUP($F151,'(참고)타워 스텟 가치'!$B$7:$L$11,W$2,0)*$E151)</f>
        <v>9.7500000000000036</v>
      </c>
      <c r="X151">
        <f>VLOOKUP($F151,'(참고)타워 스텟 가치'!$B$7:$L$11,X$2,0)+(VLOOKUP($F151,'(참고)타워 스텟 가치'!$B$7:$L$11,X$2,0)*$E151)</f>
        <v>3.9000000000000012</v>
      </c>
      <c r="Y151">
        <f>VLOOKUP($F151,'(참고)타워 스텟 가치'!$B$7:$L$11,Y$2,0)+(VLOOKUP($F151,'(참고)타워 스텟 가치'!$B$7:$L$11,Y$2,0)*$E151)</f>
        <v>0</v>
      </c>
      <c r="Z151">
        <f>VLOOKUP($F151,'(참고)타워 스텟 가치'!$B$7:$L$11,Z$2,0)+(VLOOKUP($F151,'(참고)타워 스텟 가치'!$B$7:$L$11,Z$2,0)*$E151)</f>
        <v>0</v>
      </c>
      <c r="AA151">
        <f>VLOOKUP($F151,'(참고)타워 스텟 가치'!$B$7:$L$11,AA$2,0)+(VLOOKUP($F151,'(참고)타워 스텟 가치'!$B$7:$L$11,AA$2,0)*$E151)</f>
        <v>9.1000000000000032</v>
      </c>
      <c r="AB151">
        <f>SUM('스테이지별 몬스터 스텟'!S151*'(참고)타워 스텟 가치'!$Q$17,'스테이지별 몬스터 스텟'!T151*'(참고)타워 스텟 가치'!$R$17,'스테이지별 몬스터 스텟'!U151*'(참고)타워 스텟 가치'!$S$17,'스테이지별 몬스터 스텟'!V151*'(참고)타워 스텟 가치'!$T$17,'스테이지별 몬스터 스텟'!W151*'(참고)타워 스텟 가치'!$U$17,'스테이지별 몬스터 스텟'!X151*'(참고)타워 스텟 가치'!$V$17,'스테이지별 몬스터 스텟'!Y151*'(참고)타워 스텟 가치'!$W$17,'스테이지별 몬스터 스텟'!Z151*'(참고)타워 스텟 가치'!$X$17,'스테이지별 몬스터 스텟'!AA151*'(참고)타워 스텟 가치'!$Y$17)</f>
        <v>98940.725000000035</v>
      </c>
      <c r="AC151">
        <v>2</v>
      </c>
      <c r="AD151">
        <f>VLOOKUP($F151,'(참고)타워 스텟 가치'!$B$12:$L$16,AD$2,0)+(VLOOKUP($F151,'(참고)타워 스텟 가치'!$B$12:$L$16,AD$2,0)*$E151)</f>
        <v>48.750000000000021</v>
      </c>
      <c r="AE151">
        <f>VLOOKUP($F151,'(참고)타워 스텟 가치'!$B$12:$L$16,AE$2,0)+(VLOOKUP($F151,'(참고)타워 스텟 가치'!$B$12:$L$16,AE$2,0)*$E151)</f>
        <v>58.500000000000021</v>
      </c>
      <c r="AF151">
        <f>VLOOKUP($F151,'(참고)타워 스텟 가치'!$B$12:$L$16,AF$2,0)+(VLOOKUP($F151,'(참고)타워 스텟 가치'!$B$12:$L$16,AF$2,0)*$E151)</f>
        <v>65000.000000000029</v>
      </c>
      <c r="AG151">
        <f>VLOOKUP($F151,'(참고)타워 스텟 가치'!$B$12:$L$16,AG$2,0)+(VLOOKUP($F151,'(참고)타워 스텟 가치'!$B$12:$L$16,AG$2,0)*$E151)</f>
        <v>292.50000000000011</v>
      </c>
      <c r="AH151">
        <f>VLOOKUP($F151,'(참고)타워 스텟 가치'!$B$12:$L$16,AH$2,0)+(VLOOKUP($F151,'(참고)타워 스텟 가치'!$B$12:$L$16,AH$2,0)*$E151)</f>
        <v>9.7500000000000036</v>
      </c>
      <c r="AI151">
        <f>VLOOKUP($F151,'(참고)타워 스텟 가치'!$B$12:$L$16,AI$2,0)+(VLOOKUP($F151,'(참고)타워 스텟 가치'!$B$12:$L$16,AI$2,0)*$E151)</f>
        <v>3.9000000000000012</v>
      </c>
      <c r="AJ151">
        <f>VLOOKUP($F151,'(참고)타워 스텟 가치'!$B$12:$L$16,AJ$2,0)+(VLOOKUP($F151,'(참고)타워 스텟 가치'!$B$12:$L$16,AJ$2,0)*$E151)</f>
        <v>0</v>
      </c>
      <c r="AK151">
        <f>VLOOKUP($F151,'(참고)타워 스텟 가치'!$B$12:$L$16,AK$2,0)+(VLOOKUP($F151,'(참고)타워 스텟 가치'!$B$12:$L$16,AK$2,0)*$E151)</f>
        <v>0</v>
      </c>
      <c r="AL151">
        <f>VLOOKUP($F151,'(참고)타워 스텟 가치'!$B$12:$L$16,AL$2,0)+(VLOOKUP($F151,'(참고)타워 스텟 가치'!$B$12:$L$16,AL$2,0)*$E151)</f>
        <v>18.200000000000006</v>
      </c>
      <c r="AM151">
        <f>SUM('스테이지별 몬스터 스텟'!AD151*'(참고)타워 스텟 가치'!$Q$17,'스테이지별 몬스터 스텟'!AE151*'(참고)타워 스텟 가치'!$R$17,'스테이지별 몬스터 스텟'!AF151*'(참고)타워 스텟 가치'!$S$17,'스테이지별 몬스터 스텟'!AG151*'(참고)타워 스텟 가치'!$T$17,'스테이지별 몬스터 스텟'!AH151*'(참고)타워 스텟 가치'!$U$17,'스테이지별 몬스터 스텟'!AI151*'(참고)타워 스텟 가치'!$V$17,'스테이지별 몬스터 스텟'!AJ151*'(참고)타워 스텟 가치'!$W$17,'스테이지별 몬스터 스텟'!AK151*'(참고)타워 스텟 가치'!$X$17,'스테이지별 몬스터 스텟'!AL151*'(참고)타워 스텟 가치'!$Y$17)</f>
        <v>98330.050000000032</v>
      </c>
      <c r="AN151">
        <v>3</v>
      </c>
    </row>
    <row r="152" spans="3:40" x14ac:dyDescent="0.3">
      <c r="C152">
        <v>3</v>
      </c>
      <c r="D152">
        <f t="shared" si="8"/>
        <v>30</v>
      </c>
      <c r="E152" s="52">
        <f>VLOOKUP(D152,'스테이지별 난이도 설정'!B:C,2,0)</f>
        <v>12.000000000000005</v>
      </c>
      <c r="F152" t="str">
        <f t="shared" si="9"/>
        <v>에픽</v>
      </c>
      <c r="G152">
        <f t="shared" si="7"/>
        <v>6</v>
      </c>
      <c r="H152">
        <f>VLOOKUP($F152,'(참고)타워 스텟 가치'!$B$2:$L$6,H$2,0)+(VLOOKUP($F152,'(참고)타워 스텟 가치'!$B$2:$L$6,H$2,0)*$E152)</f>
        <v>219.37500000000009</v>
      </c>
      <c r="I152">
        <f>VLOOKUP($F152,'(참고)타워 스텟 가치'!$B$2:$L$6,I$2,0)+(VLOOKUP($F152,'(참고)타워 스텟 가치'!$B$2:$L$6,I$2,0)*$E152)</f>
        <v>43.875000000000021</v>
      </c>
      <c r="J152">
        <f>VLOOKUP($F152,'(참고)타워 스텟 가치'!$B$2:$L$6,J$2,0)+(VLOOKUP($F152,'(참고)타워 스텟 가치'!$B$2:$L$6,J$2,0)*$E152)</f>
        <v>65000.000000000029</v>
      </c>
      <c r="K152">
        <f>VLOOKUP($F152,'(참고)타워 스텟 가치'!$B$2:$L$6,K$2,0)+(VLOOKUP($F152,'(참고)타워 스텟 가치'!$B$2:$L$6,K$2,0)*$E152)</f>
        <v>877.50000000000034</v>
      </c>
      <c r="L152">
        <f>VLOOKUP($F152,'(참고)타워 스텟 가치'!$B$2:$L$6,L$2,0)+(VLOOKUP($F152,'(참고)타워 스텟 가치'!$B$2:$L$6,L$2,0)*$E152)</f>
        <v>14.625000000000005</v>
      </c>
      <c r="M152">
        <f>VLOOKUP($F152,'(참고)타워 스텟 가치'!$B$2:$L$6,M$2,0)+(VLOOKUP($F152,'(참고)타워 스텟 가치'!$B$2:$L$6,M$2,0)*$E152)</f>
        <v>3.9000000000000012</v>
      </c>
      <c r="N152">
        <f>VLOOKUP($F152,'(참고)타워 스텟 가치'!$B$2:$L$6,N$2,0)+(VLOOKUP($F152,'(참고)타워 스텟 가치'!$B$2:$L$6,N$2,0)*$E152)</f>
        <v>0</v>
      </c>
      <c r="O152">
        <f>VLOOKUP($F152,'(참고)타워 스텟 가치'!$B$2:$L$6,O$2,0)+(VLOOKUP($F152,'(참고)타워 스텟 가치'!$B$2:$L$6,O$2,0)*$E152)</f>
        <v>0</v>
      </c>
      <c r="P152">
        <f>VLOOKUP($F152,'(참고)타워 스텟 가치'!$B$2:$L$6,P$2,0)+(VLOOKUP($F152,'(참고)타워 스텟 가치'!$B$2:$L$6,P$2,0)*$E152)</f>
        <v>9.1000000000000032</v>
      </c>
      <c r="Q152">
        <f>SUM('스테이지별 몬스터 스텟'!H152*'(참고)타워 스텟 가치'!$Q$17,'스테이지별 몬스터 스텟'!I152*'(참고)타워 스텟 가치'!$R$17,'스테이지별 몬스터 스텟'!J152*'(참고)타워 스텟 가치'!$S$17,'스테이지별 몬스터 스텟'!K152*'(참고)타워 스텟 가치'!$T$17,'스테이지별 몬스터 스텟'!L152*'(참고)타워 스텟 가치'!$U$17,'스테이지별 몬스터 스텟'!M152*'(참고)타워 스텟 가치'!$V$17,'스테이지별 몬스터 스텟'!N152*'(참고)타워 스텟 가치'!$W$17,'스테이지별 몬스터 스텟'!O152*'(참고)타워 스텟 가치'!$X$17,'스테이지별 몬스터 스텟'!P152*'(참고)타워 스텟 가치'!$Y$17)</f>
        <v>99810.912500000035</v>
      </c>
      <c r="R152">
        <v>1</v>
      </c>
      <c r="S152">
        <f>VLOOKUP($F152,'(참고)타워 스텟 가치'!$B$7:$L$11,S$2,0)+(VLOOKUP($F152,'(참고)타워 스텟 가치'!$B$7:$L$11,S$2,0)*$E152)</f>
        <v>73.125000000000028</v>
      </c>
      <c r="T152">
        <f>VLOOKUP($F152,'(참고)타워 스텟 가치'!$B$7:$L$11,T$2,0)+(VLOOKUP($F152,'(참고)타워 스텟 가치'!$B$7:$L$11,T$2,0)*$E152)</f>
        <v>131.62500000000006</v>
      </c>
      <c r="U152">
        <f>VLOOKUP($F152,'(참고)타워 스텟 가치'!$B$7:$L$11,U$2,0)+(VLOOKUP($F152,'(참고)타워 스텟 가치'!$B$7:$L$11,U$2,0)*$E152)</f>
        <v>65000.000000000029</v>
      </c>
      <c r="V152">
        <f>VLOOKUP($F152,'(참고)타워 스텟 가치'!$B$7:$L$11,V$2,0)+(VLOOKUP($F152,'(참고)타워 스텟 가치'!$B$7:$L$11,V$2,0)*$E152)</f>
        <v>877.50000000000034</v>
      </c>
      <c r="W152">
        <f>VLOOKUP($F152,'(참고)타워 스텟 가치'!$B$7:$L$11,W$2,0)+(VLOOKUP($F152,'(참고)타워 스텟 가치'!$B$7:$L$11,W$2,0)*$E152)</f>
        <v>14.625000000000005</v>
      </c>
      <c r="X152">
        <f>VLOOKUP($F152,'(참고)타워 스텟 가치'!$B$7:$L$11,X$2,0)+(VLOOKUP($F152,'(참고)타워 스텟 가치'!$B$7:$L$11,X$2,0)*$E152)</f>
        <v>3.9000000000000012</v>
      </c>
      <c r="Y152">
        <f>VLOOKUP($F152,'(참고)타워 스텟 가치'!$B$7:$L$11,Y$2,0)+(VLOOKUP($F152,'(참고)타워 스텟 가치'!$B$7:$L$11,Y$2,0)*$E152)</f>
        <v>0</v>
      </c>
      <c r="Z152">
        <f>VLOOKUP($F152,'(참고)타워 스텟 가치'!$B$7:$L$11,Z$2,0)+(VLOOKUP($F152,'(참고)타워 스텟 가치'!$B$7:$L$11,Z$2,0)*$E152)</f>
        <v>0</v>
      </c>
      <c r="AA152">
        <f>VLOOKUP($F152,'(참고)타워 스텟 가치'!$B$7:$L$11,AA$2,0)+(VLOOKUP($F152,'(참고)타워 스텟 가치'!$B$7:$L$11,AA$2,0)*$E152)</f>
        <v>9.1000000000000032</v>
      </c>
      <c r="AB152">
        <f>SUM('스테이지별 몬스터 스텟'!S152*'(참고)타워 스텟 가치'!$Q$17,'스테이지별 몬스터 스텟'!T152*'(참고)타워 스텟 가치'!$R$17,'스테이지별 몬스터 스텟'!U152*'(참고)타워 스텟 가치'!$S$17,'스테이지별 몬스터 스텟'!V152*'(참고)타워 스텟 가치'!$T$17,'스테이지별 몬스터 스텟'!W152*'(참고)타워 스텟 가치'!$U$17,'스테이지별 몬스터 스텟'!X152*'(참고)타워 스텟 가치'!$V$17,'스테이지별 몬스터 스텟'!Y152*'(참고)타워 스텟 가치'!$W$17,'스테이지별 몬스터 스텟'!Z152*'(참고)타워 스텟 가치'!$X$17,'스테이지별 몬스터 스텟'!AA152*'(참고)타워 스텟 가치'!$Y$17)</f>
        <v>99650.037500000035</v>
      </c>
      <c r="AC152">
        <v>2</v>
      </c>
      <c r="AD152">
        <f>VLOOKUP($F152,'(참고)타워 스텟 가치'!$B$12:$L$16,AD$2,0)+(VLOOKUP($F152,'(참고)타워 스텟 가치'!$B$12:$L$16,AD$2,0)*$E152)</f>
        <v>73.125000000000028</v>
      </c>
      <c r="AE152">
        <f>VLOOKUP($F152,'(참고)타워 스텟 가치'!$B$12:$L$16,AE$2,0)+(VLOOKUP($F152,'(참고)타워 스텟 가치'!$B$12:$L$16,AE$2,0)*$E152)</f>
        <v>87.750000000000043</v>
      </c>
      <c r="AF152">
        <f>VLOOKUP($F152,'(참고)타워 스텟 가치'!$B$12:$L$16,AF$2,0)+(VLOOKUP($F152,'(참고)타워 스텟 가치'!$B$12:$L$16,AF$2,0)*$E152)</f>
        <v>65000.000000000029</v>
      </c>
      <c r="AG152">
        <f>VLOOKUP($F152,'(참고)타워 스텟 가치'!$B$12:$L$16,AG$2,0)+(VLOOKUP($F152,'(참고)타워 스텟 가치'!$B$12:$L$16,AG$2,0)*$E152)</f>
        <v>438.75000000000017</v>
      </c>
      <c r="AH152">
        <f>VLOOKUP($F152,'(참고)타워 스텟 가치'!$B$12:$L$16,AH$2,0)+(VLOOKUP($F152,'(참고)타워 스텟 가치'!$B$12:$L$16,AH$2,0)*$E152)</f>
        <v>14.625000000000005</v>
      </c>
      <c r="AI152">
        <f>VLOOKUP($F152,'(참고)타워 스텟 가치'!$B$12:$L$16,AI$2,0)+(VLOOKUP($F152,'(참고)타워 스텟 가치'!$B$12:$L$16,AI$2,0)*$E152)</f>
        <v>3.9000000000000012</v>
      </c>
      <c r="AJ152">
        <f>VLOOKUP($F152,'(참고)타워 스텟 가치'!$B$12:$L$16,AJ$2,0)+(VLOOKUP($F152,'(참고)타워 스텟 가치'!$B$12:$L$16,AJ$2,0)*$E152)</f>
        <v>0</v>
      </c>
      <c r="AK152">
        <f>VLOOKUP($F152,'(참고)타워 스텟 가치'!$B$12:$L$16,AK$2,0)+(VLOOKUP($F152,'(참고)타워 스텟 가치'!$B$12:$L$16,AK$2,0)*$E152)</f>
        <v>0</v>
      </c>
      <c r="AL152">
        <f>VLOOKUP($F152,'(참고)타워 스텟 가치'!$B$12:$L$16,AL$2,0)+(VLOOKUP($F152,'(참고)타워 스텟 가치'!$B$12:$L$16,AL$2,0)*$E152)</f>
        <v>18.200000000000006</v>
      </c>
      <c r="AM152">
        <f>SUM('스테이지별 몬스터 스텟'!AD152*'(참고)타워 스텟 가치'!$Q$17,'스테이지별 몬스터 스텟'!AE152*'(참고)타워 스텟 가치'!$R$17,'스테이지별 몬스터 스텟'!AF152*'(참고)타워 스텟 가치'!$S$17,'스테이지별 몬스터 스텟'!AG152*'(참고)타워 스텟 가치'!$T$17,'스테이지별 몬스터 스텟'!AH152*'(참고)타워 스텟 가치'!$U$17,'스테이지별 몬스터 스텟'!AI152*'(참고)타워 스텟 가치'!$V$17,'스테이지별 몬스터 스텟'!AJ152*'(참고)타워 스텟 가치'!$W$17,'스테이지별 몬스터 스텟'!AK152*'(참고)타워 스텟 가치'!$X$17,'스테이지별 몬스터 스텟'!AL152*'(참고)타워 스텟 가치'!$Y$17)</f>
        <v>98724.925000000032</v>
      </c>
      <c r="AN152">
        <v>3</v>
      </c>
    </row>
    <row r="153" spans="3:40" x14ac:dyDescent="0.3">
      <c r="C153">
        <v>4</v>
      </c>
      <c r="D153">
        <f t="shared" si="8"/>
        <v>30</v>
      </c>
      <c r="E153" s="52">
        <f>VLOOKUP(D153,'스테이지별 난이도 설정'!B:C,2,0)</f>
        <v>12.000000000000005</v>
      </c>
      <c r="F153" t="str">
        <f t="shared" si="9"/>
        <v>유니크</v>
      </c>
      <c r="G153">
        <f t="shared" si="7"/>
        <v>6</v>
      </c>
      <c r="H153">
        <f>VLOOKUP($F153,'(참고)타워 스텟 가치'!$B$2:$L$6,H$2,0)+(VLOOKUP($F153,'(참고)타워 스텟 가치'!$B$2:$L$6,H$2,0)*$E153)</f>
        <v>329.06250000000011</v>
      </c>
      <c r="I153">
        <f>VLOOKUP($F153,'(참고)타워 스텟 가치'!$B$2:$L$6,I$2,0)+(VLOOKUP($F153,'(참고)타워 스텟 가치'!$B$2:$L$6,I$2,0)*$E153)</f>
        <v>65.812500000000028</v>
      </c>
      <c r="J153">
        <f>VLOOKUP($F153,'(참고)타워 스텟 가치'!$B$2:$L$6,J$2,0)+(VLOOKUP($F153,'(참고)타워 스텟 가치'!$B$2:$L$6,J$2,0)*$E153)</f>
        <v>65000.000000000029</v>
      </c>
      <c r="K153">
        <f>VLOOKUP($F153,'(참고)타워 스텟 가치'!$B$2:$L$6,K$2,0)+(VLOOKUP($F153,'(참고)타워 스텟 가치'!$B$2:$L$6,K$2,0)*$E153)</f>
        <v>1316.2500000000005</v>
      </c>
      <c r="L153">
        <f>VLOOKUP($F153,'(참고)타워 스텟 가치'!$B$2:$L$6,L$2,0)+(VLOOKUP($F153,'(참고)타워 스텟 가치'!$B$2:$L$6,L$2,0)*$E153)</f>
        <v>21.937500000000011</v>
      </c>
      <c r="M153">
        <f>VLOOKUP($F153,'(참고)타워 스텟 가치'!$B$2:$L$6,M$2,0)+(VLOOKUP($F153,'(참고)타워 스텟 가치'!$B$2:$L$6,M$2,0)*$E153)</f>
        <v>3.9000000000000012</v>
      </c>
      <c r="N153">
        <f>VLOOKUP($F153,'(참고)타워 스텟 가치'!$B$2:$L$6,N$2,0)+(VLOOKUP($F153,'(참고)타워 스텟 가치'!$B$2:$L$6,N$2,0)*$E153)</f>
        <v>0</v>
      </c>
      <c r="O153">
        <f>VLOOKUP($F153,'(참고)타워 스텟 가치'!$B$2:$L$6,O$2,0)+(VLOOKUP($F153,'(참고)타워 스텟 가치'!$B$2:$L$6,O$2,0)*$E153)</f>
        <v>0</v>
      </c>
      <c r="P153">
        <f>VLOOKUP($F153,'(참고)타워 스텟 가치'!$B$2:$L$6,P$2,0)+(VLOOKUP($F153,'(참고)타워 스텟 가치'!$B$2:$L$6,P$2,0)*$E153)</f>
        <v>13.000000000000005</v>
      </c>
      <c r="Q153">
        <f>SUM('스테이지별 몬스터 스텟'!H153*'(참고)타워 스텟 가치'!$Q$17,'스테이지별 몬스터 스텟'!I153*'(참고)타워 스텟 가치'!$R$17,'스테이지별 몬스터 스텟'!J153*'(참고)타워 스텟 가치'!$S$17,'스테이지별 몬스터 스텟'!K153*'(참고)타워 스텟 가치'!$T$17,'스테이지별 몬스터 스텟'!L153*'(참고)타워 스텟 가치'!$U$17,'스테이지별 몬스터 스텟'!M153*'(참고)타워 스텟 가치'!$V$17,'스테이지별 몬스터 스텟'!N153*'(참고)타워 스텟 가치'!$W$17,'스테이지별 몬스터 스텟'!O153*'(참고)타워 스텟 가치'!$X$17,'스테이지별 몬스터 스텟'!P153*'(참고)타워 스텟 가치'!$Y$17)</f>
        <v>100963.11875000004</v>
      </c>
      <c r="R153">
        <v>1</v>
      </c>
      <c r="S153">
        <f>VLOOKUP($F153,'(참고)타워 스텟 가치'!$B$7:$L$11,S$2,0)+(VLOOKUP($F153,'(참고)타워 스텟 가치'!$B$7:$L$11,S$2,0)*$E153)</f>
        <v>109.68750000000004</v>
      </c>
      <c r="T153">
        <f>VLOOKUP($F153,'(참고)타워 스텟 가치'!$B$7:$L$11,T$2,0)+(VLOOKUP($F153,'(참고)타워 스텟 가치'!$B$7:$L$11,T$2,0)*$E153)</f>
        <v>197.43750000000009</v>
      </c>
      <c r="U153">
        <f>VLOOKUP($F153,'(참고)타워 스텟 가치'!$B$7:$L$11,U$2,0)+(VLOOKUP($F153,'(참고)타워 스텟 가치'!$B$7:$L$11,U$2,0)*$E153)</f>
        <v>65000.000000000029</v>
      </c>
      <c r="V153">
        <f>VLOOKUP($F153,'(참고)타워 스텟 가치'!$B$7:$L$11,V$2,0)+(VLOOKUP($F153,'(참고)타워 스텟 가치'!$B$7:$L$11,V$2,0)*$E153)</f>
        <v>1316.2500000000005</v>
      </c>
      <c r="W153">
        <f>VLOOKUP($F153,'(참고)타워 스텟 가치'!$B$7:$L$11,W$2,0)+(VLOOKUP($F153,'(참고)타워 스텟 가치'!$B$7:$L$11,W$2,0)*$E153)</f>
        <v>21.937500000000011</v>
      </c>
      <c r="X153">
        <f>VLOOKUP($F153,'(참고)타워 스텟 가치'!$B$7:$L$11,X$2,0)+(VLOOKUP($F153,'(참고)타워 스텟 가치'!$B$7:$L$11,X$2,0)*$E153)</f>
        <v>3.9000000000000012</v>
      </c>
      <c r="Y153">
        <f>VLOOKUP($F153,'(참고)타워 스텟 가치'!$B$7:$L$11,Y$2,0)+(VLOOKUP($F153,'(참고)타워 스텟 가치'!$B$7:$L$11,Y$2,0)*$E153)</f>
        <v>0</v>
      </c>
      <c r="Z153">
        <f>VLOOKUP($F153,'(참고)타워 스텟 가치'!$B$7:$L$11,Z$2,0)+(VLOOKUP($F153,'(참고)타워 스텟 가치'!$B$7:$L$11,Z$2,0)*$E153)</f>
        <v>0</v>
      </c>
      <c r="AA153">
        <f>VLOOKUP($F153,'(참고)타워 스텟 가치'!$B$7:$L$11,AA$2,0)+(VLOOKUP($F153,'(참고)타워 스텟 가치'!$B$7:$L$11,AA$2,0)*$E153)</f>
        <v>13.000000000000005</v>
      </c>
      <c r="AB153">
        <f>SUM('스테이지별 몬스터 스텟'!S153*'(참고)타워 스텟 가치'!$Q$17,'스테이지별 몬스터 스텟'!T153*'(참고)타워 스텟 가치'!$R$17,'스테이지별 몬스터 스텟'!U153*'(참고)타워 스텟 가치'!$S$17,'스테이지별 몬스터 스텟'!V153*'(참고)타워 스텟 가치'!$T$17,'스테이지별 몬스터 스텟'!W153*'(참고)타워 스텟 가치'!$U$17,'스테이지별 몬스터 스텟'!X153*'(참고)타워 스텟 가치'!$V$17,'스테이지별 몬스터 스텟'!Y153*'(참고)타워 스텟 가치'!$W$17,'스테이지별 몬스터 스텟'!Z153*'(참고)타워 스텟 가치'!$X$17,'스테이지별 몬스터 스텟'!AA153*'(참고)타워 스텟 가치'!$Y$17)</f>
        <v>100721.80625000004</v>
      </c>
      <c r="AC153">
        <v>2</v>
      </c>
      <c r="AD153">
        <f>VLOOKUP($F153,'(참고)타워 스텟 가치'!$B$12:$L$16,AD$2,0)+(VLOOKUP($F153,'(참고)타워 스텟 가치'!$B$12:$L$16,AD$2,0)*$E153)</f>
        <v>109.68750000000004</v>
      </c>
      <c r="AE153">
        <f>VLOOKUP($F153,'(참고)타워 스텟 가치'!$B$12:$L$16,AE$2,0)+(VLOOKUP($F153,'(참고)타워 스텟 가치'!$B$12:$L$16,AE$2,0)*$E153)</f>
        <v>131.62500000000006</v>
      </c>
      <c r="AF153">
        <f>VLOOKUP($F153,'(참고)타워 스텟 가치'!$B$12:$L$16,AF$2,0)+(VLOOKUP($F153,'(참고)타워 스텟 가치'!$B$12:$L$16,AF$2,0)*$E153)</f>
        <v>65000.000000000029</v>
      </c>
      <c r="AG153">
        <f>VLOOKUP($F153,'(참고)타워 스텟 가치'!$B$12:$L$16,AG$2,0)+(VLOOKUP($F153,'(참고)타워 스텟 가치'!$B$12:$L$16,AG$2,0)*$E153)</f>
        <v>658.12500000000023</v>
      </c>
      <c r="AH153">
        <f>VLOOKUP($F153,'(참고)타워 스텟 가치'!$B$12:$L$16,AH$2,0)+(VLOOKUP($F153,'(참고)타워 스텟 가치'!$B$12:$L$16,AH$2,0)*$E153)</f>
        <v>21.937500000000011</v>
      </c>
      <c r="AI153">
        <f>VLOOKUP($F153,'(참고)타워 스텟 가치'!$B$12:$L$16,AI$2,0)+(VLOOKUP($F153,'(참고)타워 스텟 가치'!$B$12:$L$16,AI$2,0)*$E153)</f>
        <v>3.9000000000000012</v>
      </c>
      <c r="AJ153">
        <f>VLOOKUP($F153,'(참고)타워 스텟 가치'!$B$12:$L$16,AJ$2,0)+(VLOOKUP($F153,'(참고)타워 스텟 가치'!$B$12:$L$16,AJ$2,0)*$E153)</f>
        <v>0</v>
      </c>
      <c r="AK153">
        <f>VLOOKUP($F153,'(참고)타워 스텟 가치'!$B$12:$L$16,AK$2,0)+(VLOOKUP($F153,'(참고)타워 스텟 가치'!$B$12:$L$16,AK$2,0)*$E153)</f>
        <v>0</v>
      </c>
      <c r="AL153">
        <f>VLOOKUP($F153,'(참고)타워 스텟 가치'!$B$12:$L$16,AL$2,0)+(VLOOKUP($F153,'(참고)타워 스텟 가치'!$B$12:$L$16,AL$2,0)*$E153)</f>
        <v>26.000000000000011</v>
      </c>
      <c r="AM153">
        <f>SUM('스테이지별 몬스터 스텟'!AD153*'(참고)타워 스텟 가치'!$Q$17,'스테이지별 몬스터 스텟'!AE153*'(참고)타워 스텟 가치'!$R$17,'스테이지별 몬스터 스텟'!AF153*'(참고)타워 스텟 가치'!$S$17,'스테이지별 몬스터 스텟'!AG153*'(참고)타워 스텟 가치'!$T$17,'스테이지별 몬스터 스텟'!AH153*'(참고)타워 스텟 가치'!$U$17,'스테이지별 몬스터 스텟'!AI153*'(참고)타워 스텟 가치'!$V$17,'스테이지별 몬스터 스텟'!AJ153*'(참고)타워 스텟 가치'!$W$17,'스테이지별 몬스터 스텟'!AK153*'(참고)타워 스텟 가치'!$X$17,'스테이지별 몬스터 스텟'!AL153*'(참고)타워 스텟 가치'!$Y$17)</f>
        <v>99332.837500000038</v>
      </c>
      <c r="AN153">
        <v>3</v>
      </c>
    </row>
    <row r="154" spans="3:40" x14ac:dyDescent="0.3">
      <c r="C154">
        <v>5</v>
      </c>
      <c r="D154">
        <f t="shared" si="8"/>
        <v>30</v>
      </c>
      <c r="E154" s="52">
        <f>VLOOKUP(D154,'스테이지별 난이도 설정'!B:C,2,0)</f>
        <v>12.000000000000005</v>
      </c>
      <c r="F154" t="str">
        <f t="shared" si="9"/>
        <v>스페셜</v>
      </c>
      <c r="G154">
        <f t="shared" si="7"/>
        <v>6</v>
      </c>
      <c r="H154">
        <f>VLOOKUP($F154,'(참고)타워 스텟 가치'!$B$2:$L$6,H$2,0)+(VLOOKUP($F154,'(참고)타워 스텟 가치'!$B$2:$L$6,H$2,0)*$E154)</f>
        <v>493.59375000000023</v>
      </c>
      <c r="I154">
        <f>VLOOKUP($F154,'(참고)타워 스텟 가치'!$B$2:$L$6,I$2,0)+(VLOOKUP($F154,'(참고)타워 스텟 가치'!$B$2:$L$6,I$2,0)*$E154)</f>
        <v>98.718750000000043</v>
      </c>
      <c r="J154">
        <f>VLOOKUP($F154,'(참고)타워 스텟 가치'!$B$2:$L$6,J$2,0)+(VLOOKUP($F154,'(참고)타워 스텟 가치'!$B$2:$L$6,J$2,0)*$E154)</f>
        <v>65000.000000000029</v>
      </c>
      <c r="K154">
        <f>VLOOKUP($F154,'(참고)타워 스텟 가치'!$B$2:$L$6,K$2,0)+(VLOOKUP($F154,'(참고)타워 스텟 가치'!$B$2:$L$6,K$2,0)*$E154)</f>
        <v>1974.3750000000009</v>
      </c>
      <c r="L154">
        <f>VLOOKUP($F154,'(참고)타워 스텟 가치'!$B$2:$L$6,L$2,0)+(VLOOKUP($F154,'(참고)타워 스텟 가치'!$B$2:$L$6,L$2,0)*$E154)</f>
        <v>32.906250000000014</v>
      </c>
      <c r="M154">
        <f>VLOOKUP($F154,'(참고)타워 스텟 가치'!$B$2:$L$6,M$2,0)+(VLOOKUP($F154,'(참고)타워 스텟 가치'!$B$2:$L$6,M$2,0)*$E154)</f>
        <v>3.9000000000000012</v>
      </c>
      <c r="N154">
        <f>VLOOKUP($F154,'(참고)타워 스텟 가치'!$B$2:$L$6,N$2,0)+(VLOOKUP($F154,'(참고)타워 스텟 가치'!$B$2:$L$6,N$2,0)*$E154)</f>
        <v>0</v>
      </c>
      <c r="O154">
        <f>VLOOKUP($F154,'(참고)타워 스텟 가치'!$B$2:$L$6,O$2,0)+(VLOOKUP($F154,'(참고)타워 스텟 가치'!$B$2:$L$6,O$2,0)*$E154)</f>
        <v>0</v>
      </c>
      <c r="P154">
        <f>VLOOKUP($F154,'(참고)타워 스텟 가치'!$B$2:$L$6,P$2,0)+(VLOOKUP($F154,'(참고)타워 스텟 가치'!$B$2:$L$6,P$2,0)*$E154)</f>
        <v>13.000000000000005</v>
      </c>
      <c r="Q154">
        <f>SUM('스테이지별 몬스터 스텟'!H154*'(참고)타워 스텟 가치'!$Q$17,'스테이지별 몬스터 스텟'!I154*'(참고)타워 스텟 가치'!$R$17,'스테이지별 몬스터 스텟'!J154*'(참고)타워 스텟 가치'!$S$17,'스테이지별 몬스터 스텟'!K154*'(참고)타워 스텟 가치'!$T$17,'스테이지별 몬스터 스텟'!L154*'(참고)타워 스텟 가치'!$U$17,'스테이지별 몬스터 스텟'!M154*'(참고)타워 스텟 가치'!$V$17,'스테이지별 몬스터 스텟'!N154*'(참고)타워 스텟 가치'!$W$17,'스테이지별 몬스터 스텟'!O154*'(참고)타워 스텟 가치'!$X$17,'스테이지별 몬스터 스텟'!P154*'(참고)타워 스텟 가치'!$Y$17)</f>
        <v>102679.72812500004</v>
      </c>
      <c r="R154">
        <v>1</v>
      </c>
      <c r="S154">
        <f>VLOOKUP($F154,'(참고)타워 스텟 가치'!$B$7:$L$11,S$2,0)+(VLOOKUP($F154,'(참고)타워 스텟 가치'!$B$7:$L$11,S$2,0)*$E154)</f>
        <v>164.53125000000006</v>
      </c>
      <c r="T154">
        <f>VLOOKUP($F154,'(참고)타워 스텟 가치'!$B$7:$L$11,T$2,0)+(VLOOKUP($F154,'(참고)타워 스텟 가치'!$B$7:$L$11,T$2,0)*$E154)</f>
        <v>296.15625000000011</v>
      </c>
      <c r="U154">
        <f>VLOOKUP($F154,'(참고)타워 스텟 가치'!$B$7:$L$11,U$2,0)+(VLOOKUP($F154,'(참고)타워 스텟 가치'!$B$7:$L$11,U$2,0)*$E154)</f>
        <v>65000.000000000029</v>
      </c>
      <c r="V154">
        <f>VLOOKUP($F154,'(참고)타워 스텟 가치'!$B$7:$L$11,V$2,0)+(VLOOKUP($F154,'(참고)타워 스텟 가치'!$B$7:$L$11,V$2,0)*$E154)</f>
        <v>1974.3750000000009</v>
      </c>
      <c r="W154">
        <f>VLOOKUP($F154,'(참고)타워 스텟 가치'!$B$7:$L$11,W$2,0)+(VLOOKUP($F154,'(참고)타워 스텟 가치'!$B$7:$L$11,W$2,0)*$E154)</f>
        <v>32.906250000000014</v>
      </c>
      <c r="X154">
        <f>VLOOKUP($F154,'(참고)타워 스텟 가치'!$B$7:$L$11,X$2,0)+(VLOOKUP($F154,'(참고)타워 스텟 가치'!$B$7:$L$11,X$2,0)*$E154)</f>
        <v>3.9000000000000012</v>
      </c>
      <c r="Y154">
        <f>VLOOKUP($F154,'(참고)타워 스텟 가치'!$B$7:$L$11,Y$2,0)+(VLOOKUP($F154,'(참고)타워 스텟 가치'!$B$7:$L$11,Y$2,0)*$E154)</f>
        <v>0</v>
      </c>
      <c r="Z154">
        <f>VLOOKUP($F154,'(참고)타워 스텟 가치'!$B$7:$L$11,Z$2,0)+(VLOOKUP($F154,'(참고)타워 스텟 가치'!$B$7:$L$11,Z$2,0)*$E154)</f>
        <v>0</v>
      </c>
      <c r="AA154">
        <f>VLOOKUP($F154,'(참고)타워 스텟 가치'!$B$7:$L$11,AA$2,0)+(VLOOKUP($F154,'(참고)타워 스텟 가치'!$B$7:$L$11,AA$2,0)*$E154)</f>
        <v>13.000000000000005</v>
      </c>
      <c r="AB154">
        <f>SUM('스테이지별 몬스터 스텟'!S154*'(참고)타워 스텟 가치'!$Q$17,'스테이지별 몬스터 스텟'!T154*'(참고)타워 스텟 가치'!$R$17,'스테이지별 몬스터 스텟'!U154*'(참고)타워 스텟 가치'!$S$17,'스테이지별 몬스터 스텟'!V154*'(참고)타워 스텟 가치'!$T$17,'스테이지별 몬스터 스텟'!W154*'(참고)타워 스텟 가치'!$U$17,'스테이지별 몬스터 스텟'!X154*'(참고)타워 스텟 가치'!$V$17,'스테이지별 몬스터 스텟'!Y154*'(참고)타워 스텟 가치'!$W$17,'스테이지별 몬스터 스텟'!Z154*'(참고)타워 스텟 가치'!$X$17,'스테이지별 몬스터 스텟'!AA154*'(참고)타워 스텟 가치'!$Y$17)</f>
        <v>102317.75937500004</v>
      </c>
      <c r="AC154">
        <v>2</v>
      </c>
      <c r="AD154">
        <f>VLOOKUP($F154,'(참고)타워 스텟 가치'!$B$12:$L$16,AD$2,0)+(VLOOKUP($F154,'(참고)타워 스텟 가치'!$B$12:$L$16,AD$2,0)*$E154)</f>
        <v>164.53125000000006</v>
      </c>
      <c r="AE154">
        <f>VLOOKUP($F154,'(참고)타워 스텟 가치'!$B$12:$L$16,AE$2,0)+(VLOOKUP($F154,'(참고)타워 스텟 가치'!$B$12:$L$16,AE$2,0)*$E154)</f>
        <v>197.43750000000009</v>
      </c>
      <c r="AF154">
        <f>VLOOKUP($F154,'(참고)타워 스텟 가치'!$B$12:$L$16,AF$2,0)+(VLOOKUP($F154,'(참고)타워 스텟 가치'!$B$12:$L$16,AF$2,0)*$E154)</f>
        <v>65000.000000000029</v>
      </c>
      <c r="AG154">
        <f>VLOOKUP($F154,'(참고)타워 스텟 가치'!$B$12:$L$16,AG$2,0)+(VLOOKUP($F154,'(참고)타워 스텟 가치'!$B$12:$L$16,AG$2,0)*$E154)</f>
        <v>987.18750000000045</v>
      </c>
      <c r="AH154">
        <f>VLOOKUP($F154,'(참고)타워 스텟 가치'!$B$12:$L$16,AH$2,0)+(VLOOKUP($F154,'(참고)타워 스텟 가치'!$B$12:$L$16,AH$2,0)*$E154)</f>
        <v>32.906250000000014</v>
      </c>
      <c r="AI154">
        <f>VLOOKUP($F154,'(참고)타워 스텟 가치'!$B$12:$L$16,AI$2,0)+(VLOOKUP($F154,'(참고)타워 스텟 가치'!$B$12:$L$16,AI$2,0)*$E154)</f>
        <v>3.9000000000000012</v>
      </c>
      <c r="AJ154">
        <f>VLOOKUP($F154,'(참고)타워 스텟 가치'!$B$12:$L$16,AJ$2,0)+(VLOOKUP($F154,'(참고)타워 스텟 가치'!$B$12:$L$16,AJ$2,0)*$E154)</f>
        <v>0</v>
      </c>
      <c r="AK154">
        <f>VLOOKUP($F154,'(참고)타워 스텟 가치'!$B$12:$L$16,AK$2,0)+(VLOOKUP($F154,'(참고)타워 스텟 가치'!$B$12:$L$16,AK$2,0)*$E154)</f>
        <v>0</v>
      </c>
      <c r="AL154">
        <f>VLOOKUP($F154,'(참고)타워 스텟 가치'!$B$12:$L$16,AL$2,0)+(VLOOKUP($F154,'(참고)타워 스텟 가치'!$B$12:$L$16,AL$2,0)*$E154)</f>
        <v>26.000000000000011</v>
      </c>
      <c r="AM154">
        <f>SUM('스테이지별 몬스터 스텟'!AD154*'(참고)타워 스텟 가치'!$Q$17,'스테이지별 몬스터 스텟'!AE154*'(참고)타워 스텟 가치'!$R$17,'스테이지별 몬스터 스텟'!AF154*'(참고)타워 스텟 가치'!$S$17,'스테이지별 몬스터 스텟'!AG154*'(참고)타워 스텟 가치'!$T$17,'스테이지별 몬스터 스텟'!AH154*'(참고)타워 스텟 가치'!$U$17,'스테이지별 몬스터 스텟'!AI154*'(참고)타워 스텟 가치'!$V$17,'스테이지별 몬스터 스텟'!AJ154*'(참고)타워 스텟 가치'!$W$17,'스테이지별 몬스터 스텟'!AK154*'(참고)타워 스텟 가치'!$X$17,'스테이지별 몬스터 스텟'!AL154*'(참고)타워 스텟 가치'!$Y$17)</f>
        <v>100221.30625000004</v>
      </c>
      <c r="AN154">
        <v>3</v>
      </c>
    </row>
    <row r="155" spans="3:40" x14ac:dyDescent="0.3">
      <c r="C155">
        <v>1</v>
      </c>
      <c r="D155">
        <f t="shared" si="8"/>
        <v>31</v>
      </c>
      <c r="E155" s="52">
        <f>VLOOKUP(D155,'스테이지별 난이도 설정'!B:C,2,0)</f>
        <v>12.400000000000006</v>
      </c>
      <c r="F155" t="str">
        <f t="shared" si="9"/>
        <v>일반</v>
      </c>
      <c r="G155">
        <f t="shared" si="7"/>
        <v>6</v>
      </c>
      <c r="H155">
        <f>VLOOKUP($F155,'(참고)타워 스텟 가치'!$B$2:$L$6,H$2,0)+(VLOOKUP($F155,'(참고)타워 스텟 가치'!$B$2:$L$6,H$2,0)*$E155)</f>
        <v>100.50000000000004</v>
      </c>
      <c r="I155">
        <f>VLOOKUP($F155,'(참고)타워 스텟 가치'!$B$2:$L$6,I$2,0)+(VLOOKUP($F155,'(참고)타워 스텟 가치'!$B$2:$L$6,I$2,0)*$E155)</f>
        <v>20.100000000000009</v>
      </c>
      <c r="J155">
        <f>VLOOKUP($F155,'(참고)타워 스텟 가치'!$B$2:$L$6,J$2,0)+(VLOOKUP($F155,'(참고)타워 스텟 가치'!$B$2:$L$6,J$2,0)*$E155)</f>
        <v>67000.000000000029</v>
      </c>
      <c r="K155">
        <f>VLOOKUP($F155,'(참고)타워 스텟 가치'!$B$2:$L$6,K$2,0)+(VLOOKUP($F155,'(참고)타워 스텟 가치'!$B$2:$L$6,K$2,0)*$E155)</f>
        <v>402.00000000000017</v>
      </c>
      <c r="L155">
        <f>VLOOKUP($F155,'(참고)타워 스텟 가치'!$B$2:$L$6,L$2,0)+(VLOOKUP($F155,'(참고)타워 스텟 가치'!$B$2:$L$6,L$2,0)*$E155)</f>
        <v>6.7000000000000028</v>
      </c>
      <c r="M155">
        <f>VLOOKUP($F155,'(참고)타워 스텟 가치'!$B$2:$L$6,M$2,0)+(VLOOKUP($F155,'(참고)타워 스텟 가치'!$B$2:$L$6,M$2,0)*$E155)</f>
        <v>4.0200000000000014</v>
      </c>
      <c r="N155">
        <f>VLOOKUP($F155,'(참고)타워 스텟 가치'!$B$2:$L$6,N$2,0)+(VLOOKUP($F155,'(참고)타워 스텟 가치'!$B$2:$L$6,N$2,0)*$E155)</f>
        <v>0</v>
      </c>
      <c r="O155">
        <f>VLOOKUP($F155,'(참고)타워 스텟 가치'!$B$2:$L$6,O$2,0)+(VLOOKUP($F155,'(참고)타워 스텟 가치'!$B$2:$L$6,O$2,0)*$E155)</f>
        <v>0</v>
      </c>
      <c r="P155">
        <f>VLOOKUP($F155,'(참고)타워 스텟 가치'!$B$2:$L$6,P$2,0)+(VLOOKUP($F155,'(참고)타워 스텟 가치'!$B$2:$L$6,P$2,0)*$E155)</f>
        <v>9.3800000000000026</v>
      </c>
      <c r="Q155">
        <f>SUM('스테이지별 몬스터 스텟'!H155*'(참고)타워 스텟 가치'!$Q$17,'스테이지별 몬스터 스텟'!I155*'(참고)타워 스텟 가치'!$R$17,'스테이지별 몬스터 스텟'!J155*'(참고)타워 스텟 가치'!$S$17,'스테이지별 몬스터 스텟'!K155*'(참고)타워 스텟 가치'!$T$17,'스테이지별 몬스터 스텟'!L155*'(참고)타워 스텟 가치'!$U$17,'스테이지별 몬스터 스텟'!M155*'(참고)타워 스텟 가치'!$V$17,'스테이지별 몬스터 스텟'!N155*'(참고)타워 스텟 가치'!$W$17,'스테이지별 몬스터 스텟'!O155*'(참고)타워 스텟 가치'!$X$17,'스테이지별 몬스터 스텟'!P155*'(참고)타워 스텟 가치'!$Y$17)</f>
        <v>101571.33000000003</v>
      </c>
      <c r="R155">
        <v>1</v>
      </c>
      <c r="S155">
        <f>VLOOKUP($F155,'(참고)타워 스텟 가치'!$B$7:$L$11,S$2,0)+(VLOOKUP($F155,'(참고)타워 스텟 가치'!$B$7:$L$11,S$2,0)*$E155)</f>
        <v>33.500000000000014</v>
      </c>
      <c r="T155">
        <f>VLOOKUP($F155,'(참고)타워 스텟 가치'!$B$7:$L$11,T$2,0)+(VLOOKUP($F155,'(참고)타워 스텟 가치'!$B$7:$L$11,T$2,0)*$E155)</f>
        <v>60.300000000000026</v>
      </c>
      <c r="U155">
        <f>VLOOKUP($F155,'(참고)타워 스텟 가치'!$B$7:$L$11,U$2,0)+(VLOOKUP($F155,'(참고)타워 스텟 가치'!$B$7:$L$11,U$2,0)*$E155)</f>
        <v>67000.000000000029</v>
      </c>
      <c r="V155">
        <f>VLOOKUP($F155,'(참고)타워 스텟 가치'!$B$7:$L$11,V$2,0)+(VLOOKUP($F155,'(참고)타워 스텟 가치'!$B$7:$L$11,V$2,0)*$E155)</f>
        <v>402.00000000000017</v>
      </c>
      <c r="W155">
        <f>VLOOKUP($F155,'(참고)타워 스텟 가치'!$B$7:$L$11,W$2,0)+(VLOOKUP($F155,'(참고)타워 스텟 가치'!$B$7:$L$11,W$2,0)*$E155)</f>
        <v>6.7000000000000028</v>
      </c>
      <c r="X155">
        <f>VLOOKUP($F155,'(참고)타워 스텟 가치'!$B$7:$L$11,X$2,0)+(VLOOKUP($F155,'(참고)타워 스텟 가치'!$B$7:$L$11,X$2,0)*$E155)</f>
        <v>4.0200000000000014</v>
      </c>
      <c r="Y155">
        <f>VLOOKUP($F155,'(참고)타워 스텟 가치'!$B$7:$L$11,Y$2,0)+(VLOOKUP($F155,'(참고)타워 스텟 가치'!$B$7:$L$11,Y$2,0)*$E155)</f>
        <v>0</v>
      </c>
      <c r="Z155">
        <f>VLOOKUP($F155,'(참고)타워 스텟 가치'!$B$7:$L$11,Z$2,0)+(VLOOKUP($F155,'(참고)타워 스텟 가치'!$B$7:$L$11,Z$2,0)*$E155)</f>
        <v>0</v>
      </c>
      <c r="AA155">
        <f>VLOOKUP($F155,'(참고)타워 스텟 가치'!$B$7:$L$11,AA$2,0)+(VLOOKUP($F155,'(참고)타워 스텟 가치'!$B$7:$L$11,AA$2,0)*$E155)</f>
        <v>9.3800000000000026</v>
      </c>
      <c r="AB155">
        <f>SUM('스테이지별 몬스터 스텟'!S155*'(참고)타워 스텟 가치'!$Q$17,'스테이지별 몬스터 스텟'!T155*'(참고)타워 스텟 가치'!$R$17,'스테이지별 몬스터 스텟'!U155*'(참고)타워 스텟 가치'!$S$17,'스테이지별 몬스터 스텟'!V155*'(참고)타워 스텟 가치'!$T$17,'스테이지별 몬스터 스텟'!W155*'(참고)타워 스텟 가치'!$U$17,'스테이지별 몬스터 스텟'!X155*'(참고)타워 스텟 가치'!$V$17,'스테이지별 몬스터 스텟'!Y155*'(참고)타워 스텟 가치'!$W$17,'스테이지별 몬스터 스텟'!Z155*'(참고)타워 스텟 가치'!$X$17,'스테이지별 몬스터 스텟'!AA155*'(참고)타워 스텟 가치'!$Y$17)</f>
        <v>101497.63000000003</v>
      </c>
      <c r="AC155">
        <v>2</v>
      </c>
      <c r="AD155">
        <f>VLOOKUP($F155,'(참고)타워 스텟 가치'!$B$12:$L$16,AD$2,0)+(VLOOKUP($F155,'(참고)타워 스텟 가치'!$B$12:$L$16,AD$2,0)*$E155)</f>
        <v>33.500000000000014</v>
      </c>
      <c r="AE155">
        <f>VLOOKUP($F155,'(참고)타워 스텟 가치'!$B$12:$L$16,AE$2,0)+(VLOOKUP($F155,'(참고)타워 스텟 가치'!$B$12:$L$16,AE$2,0)*$E155)</f>
        <v>40.200000000000017</v>
      </c>
      <c r="AF155">
        <f>VLOOKUP($F155,'(참고)타워 스텟 가치'!$B$12:$L$16,AF$2,0)+(VLOOKUP($F155,'(참고)타워 스텟 가치'!$B$12:$L$16,AF$2,0)*$E155)</f>
        <v>67000.000000000029</v>
      </c>
      <c r="AG155">
        <f>VLOOKUP($F155,'(참고)타워 스텟 가치'!$B$12:$L$16,AG$2,0)+(VLOOKUP($F155,'(참고)타워 스텟 가치'!$B$12:$L$16,AG$2,0)*$E155)</f>
        <v>201.00000000000009</v>
      </c>
      <c r="AH155">
        <f>VLOOKUP($F155,'(참고)타워 스텟 가치'!$B$12:$L$16,AH$2,0)+(VLOOKUP($F155,'(참고)타워 스텟 가치'!$B$12:$L$16,AH$2,0)*$E155)</f>
        <v>6.7000000000000028</v>
      </c>
      <c r="AI155">
        <f>VLOOKUP($F155,'(참고)타워 스텟 가치'!$B$12:$L$16,AI$2,0)+(VLOOKUP($F155,'(참고)타워 스텟 가치'!$B$12:$L$16,AI$2,0)*$E155)</f>
        <v>4.0200000000000014</v>
      </c>
      <c r="AJ155">
        <f>VLOOKUP($F155,'(참고)타워 스텟 가치'!$B$12:$L$16,AJ$2,0)+(VLOOKUP($F155,'(참고)타워 스텟 가치'!$B$12:$L$16,AJ$2,0)*$E155)</f>
        <v>0</v>
      </c>
      <c r="AK155">
        <f>VLOOKUP($F155,'(참고)타워 스텟 가치'!$B$12:$L$16,AK$2,0)+(VLOOKUP($F155,'(참고)타워 스텟 가치'!$B$12:$L$16,AK$2,0)*$E155)</f>
        <v>0</v>
      </c>
      <c r="AL155">
        <f>VLOOKUP($F155,'(참고)타워 스텟 가치'!$B$12:$L$16,AL$2,0)+(VLOOKUP($F155,'(참고)타워 스텟 가치'!$B$12:$L$16,AL$2,0)*$E155)</f>
        <v>18.760000000000005</v>
      </c>
      <c r="AM155">
        <f>SUM('스테이지별 몬스터 스텟'!AD155*'(참고)타워 스텟 가치'!$Q$17,'스테이지별 몬스터 스텟'!AE155*'(참고)타워 스텟 가치'!$R$17,'스테이지별 몬스터 스텟'!AF155*'(참고)타워 스텟 가치'!$S$17,'스테이지별 몬스터 스텟'!AG155*'(참고)타워 스텟 가치'!$T$17,'스테이지별 몬스터 스텟'!AH155*'(참고)타워 스텟 가치'!$U$17,'스테이지별 몬스터 스텟'!AI155*'(참고)타워 스텟 가치'!$V$17,'스테이지별 몬스터 스텟'!AJ155*'(참고)타워 스텟 가치'!$W$17,'스테이지별 몬스터 스텟'!AK155*'(참고)타워 스텟 가치'!$X$17,'스테이지별 몬스터 스텟'!AL155*'(참고)타워 스텟 가치'!$Y$17)</f>
        <v>101084.24000000005</v>
      </c>
      <c r="AN155">
        <v>3</v>
      </c>
    </row>
    <row r="156" spans="3:40" x14ac:dyDescent="0.3">
      <c r="C156">
        <v>2</v>
      </c>
      <c r="D156">
        <f t="shared" si="8"/>
        <v>31</v>
      </c>
      <c r="E156" s="52">
        <f>VLOOKUP(D156,'스테이지별 난이도 설정'!B:C,2,0)</f>
        <v>12.400000000000006</v>
      </c>
      <c r="F156" t="str">
        <f t="shared" si="9"/>
        <v>레어</v>
      </c>
      <c r="G156">
        <f t="shared" si="7"/>
        <v>6</v>
      </c>
      <c r="H156">
        <f>VLOOKUP($F156,'(참고)타워 스텟 가치'!$B$2:$L$6,H$2,0)+(VLOOKUP($F156,'(참고)타워 스텟 가치'!$B$2:$L$6,H$2,0)*$E156)</f>
        <v>150.75000000000006</v>
      </c>
      <c r="I156">
        <f>VLOOKUP($F156,'(참고)타워 스텟 가치'!$B$2:$L$6,I$2,0)+(VLOOKUP($F156,'(참고)타워 스텟 가치'!$B$2:$L$6,I$2,0)*$E156)</f>
        <v>30.150000000000013</v>
      </c>
      <c r="J156">
        <f>VLOOKUP($F156,'(참고)타워 스텟 가치'!$B$2:$L$6,J$2,0)+(VLOOKUP($F156,'(참고)타워 스텟 가치'!$B$2:$L$6,J$2,0)*$E156)</f>
        <v>67000.000000000029</v>
      </c>
      <c r="K156">
        <f>VLOOKUP($F156,'(참고)타워 스텟 가치'!$B$2:$L$6,K$2,0)+(VLOOKUP($F156,'(참고)타워 스텟 가치'!$B$2:$L$6,K$2,0)*$E156)</f>
        <v>603.00000000000023</v>
      </c>
      <c r="L156">
        <f>VLOOKUP($F156,'(참고)타워 스텟 가치'!$B$2:$L$6,L$2,0)+(VLOOKUP($F156,'(참고)타워 스텟 가치'!$B$2:$L$6,L$2,0)*$E156)</f>
        <v>10.050000000000004</v>
      </c>
      <c r="M156">
        <f>VLOOKUP($F156,'(참고)타워 스텟 가치'!$B$2:$L$6,M$2,0)+(VLOOKUP($F156,'(참고)타워 스텟 가치'!$B$2:$L$6,M$2,0)*$E156)</f>
        <v>4.0200000000000014</v>
      </c>
      <c r="N156">
        <f>VLOOKUP($F156,'(참고)타워 스텟 가치'!$B$2:$L$6,N$2,0)+(VLOOKUP($F156,'(참고)타워 스텟 가치'!$B$2:$L$6,N$2,0)*$E156)</f>
        <v>0</v>
      </c>
      <c r="O156">
        <f>VLOOKUP($F156,'(참고)타워 스텟 가치'!$B$2:$L$6,O$2,0)+(VLOOKUP($F156,'(참고)타워 스텟 가치'!$B$2:$L$6,O$2,0)*$E156)</f>
        <v>0</v>
      </c>
      <c r="P156">
        <f>VLOOKUP($F156,'(참고)타워 스텟 가치'!$B$2:$L$6,P$2,0)+(VLOOKUP($F156,'(참고)타워 스텟 가치'!$B$2:$L$6,P$2,0)*$E156)</f>
        <v>9.3800000000000026</v>
      </c>
      <c r="Q156">
        <f>SUM('스테이지별 몬스터 스텟'!H156*'(참고)타워 스텟 가치'!$Q$17,'스테이지별 몬스터 스텟'!I156*'(참고)타워 스텟 가치'!$R$17,'스테이지별 몬스터 스텟'!J156*'(참고)타워 스텟 가치'!$S$17,'스테이지별 몬스터 스텟'!K156*'(참고)타워 스텟 가치'!$T$17,'스테이지별 몬스터 스텟'!L156*'(참고)타워 스텟 가치'!$U$17,'스테이지별 몬스터 스텟'!M156*'(참고)타워 스텟 가치'!$V$17,'스테이지별 몬스터 스텟'!N156*'(참고)타워 스텟 가치'!$W$17,'스테이지별 몬스터 스텟'!O156*'(참고)타워 스텟 가치'!$X$17,'스테이지별 몬스터 스텟'!P156*'(참고)타워 스텟 가치'!$Y$17)</f>
        <v>102095.60500000005</v>
      </c>
      <c r="R156">
        <v>1</v>
      </c>
      <c r="S156">
        <f>VLOOKUP($F156,'(참고)타워 스텟 가치'!$B$7:$L$11,S$2,0)+(VLOOKUP($F156,'(참고)타워 스텟 가치'!$B$7:$L$11,S$2,0)*$E156)</f>
        <v>50.250000000000021</v>
      </c>
      <c r="T156">
        <f>VLOOKUP($F156,'(참고)타워 스텟 가치'!$B$7:$L$11,T$2,0)+(VLOOKUP($F156,'(참고)타워 스텟 가치'!$B$7:$L$11,T$2,0)*$E156)</f>
        <v>90.450000000000045</v>
      </c>
      <c r="U156">
        <f>VLOOKUP($F156,'(참고)타워 스텟 가치'!$B$7:$L$11,U$2,0)+(VLOOKUP($F156,'(참고)타워 스텟 가치'!$B$7:$L$11,U$2,0)*$E156)</f>
        <v>67000.000000000029</v>
      </c>
      <c r="V156">
        <f>VLOOKUP($F156,'(참고)타워 스텟 가치'!$B$7:$L$11,V$2,0)+(VLOOKUP($F156,'(참고)타워 스텟 가치'!$B$7:$L$11,V$2,0)*$E156)</f>
        <v>603.00000000000023</v>
      </c>
      <c r="W156">
        <f>VLOOKUP($F156,'(참고)타워 스텟 가치'!$B$7:$L$11,W$2,0)+(VLOOKUP($F156,'(참고)타워 스텟 가치'!$B$7:$L$11,W$2,0)*$E156)</f>
        <v>10.050000000000004</v>
      </c>
      <c r="X156">
        <f>VLOOKUP($F156,'(참고)타워 스텟 가치'!$B$7:$L$11,X$2,0)+(VLOOKUP($F156,'(참고)타워 스텟 가치'!$B$7:$L$11,X$2,0)*$E156)</f>
        <v>4.0200000000000014</v>
      </c>
      <c r="Y156">
        <f>VLOOKUP($F156,'(참고)타워 스텟 가치'!$B$7:$L$11,Y$2,0)+(VLOOKUP($F156,'(참고)타워 스텟 가치'!$B$7:$L$11,Y$2,0)*$E156)</f>
        <v>0</v>
      </c>
      <c r="Z156">
        <f>VLOOKUP($F156,'(참고)타워 스텟 가치'!$B$7:$L$11,Z$2,0)+(VLOOKUP($F156,'(참고)타워 스텟 가치'!$B$7:$L$11,Z$2,0)*$E156)</f>
        <v>0</v>
      </c>
      <c r="AA156">
        <f>VLOOKUP($F156,'(참고)타워 스텟 가치'!$B$7:$L$11,AA$2,0)+(VLOOKUP($F156,'(참고)타워 스텟 가치'!$B$7:$L$11,AA$2,0)*$E156)</f>
        <v>9.3800000000000026</v>
      </c>
      <c r="AB156">
        <f>SUM('스테이지별 몬스터 스텟'!S156*'(참고)타워 스텟 가치'!$Q$17,'스테이지별 몬스터 스텟'!T156*'(참고)타워 스텟 가치'!$R$17,'스테이지별 몬스터 스텟'!U156*'(참고)타워 스텟 가치'!$S$17,'스테이지별 몬스터 스텟'!V156*'(참고)타워 스텟 가치'!$T$17,'스테이지별 몬스터 스텟'!W156*'(참고)타워 스텟 가치'!$U$17,'스테이지별 몬스터 스텟'!X156*'(참고)타워 스텟 가치'!$V$17,'스테이지별 몬스터 스텟'!Y156*'(참고)타워 스텟 가치'!$W$17,'스테이지별 몬스터 스텟'!Z156*'(참고)타워 스텟 가치'!$X$17,'스테이지별 몬스터 스텟'!AA156*'(참고)타워 스텟 가치'!$Y$17)</f>
        <v>101985.05500000005</v>
      </c>
      <c r="AC156">
        <v>2</v>
      </c>
      <c r="AD156">
        <f>VLOOKUP($F156,'(참고)타워 스텟 가치'!$B$12:$L$16,AD$2,0)+(VLOOKUP($F156,'(참고)타워 스텟 가치'!$B$12:$L$16,AD$2,0)*$E156)</f>
        <v>50.250000000000021</v>
      </c>
      <c r="AE156">
        <f>VLOOKUP($F156,'(참고)타워 스텟 가치'!$B$12:$L$16,AE$2,0)+(VLOOKUP($F156,'(참고)타워 스텟 가치'!$B$12:$L$16,AE$2,0)*$E156)</f>
        <v>60.300000000000026</v>
      </c>
      <c r="AF156">
        <f>VLOOKUP($F156,'(참고)타워 스텟 가치'!$B$12:$L$16,AF$2,0)+(VLOOKUP($F156,'(참고)타워 스텟 가치'!$B$12:$L$16,AF$2,0)*$E156)</f>
        <v>67000.000000000029</v>
      </c>
      <c r="AG156">
        <f>VLOOKUP($F156,'(참고)타워 스텟 가치'!$B$12:$L$16,AG$2,0)+(VLOOKUP($F156,'(참고)타워 스텟 가치'!$B$12:$L$16,AG$2,0)*$E156)</f>
        <v>301.50000000000011</v>
      </c>
      <c r="AH156">
        <f>VLOOKUP($F156,'(참고)타워 스텟 가치'!$B$12:$L$16,AH$2,0)+(VLOOKUP($F156,'(참고)타워 스텟 가치'!$B$12:$L$16,AH$2,0)*$E156)</f>
        <v>10.050000000000004</v>
      </c>
      <c r="AI156">
        <f>VLOOKUP($F156,'(참고)타워 스텟 가치'!$B$12:$L$16,AI$2,0)+(VLOOKUP($F156,'(참고)타워 스텟 가치'!$B$12:$L$16,AI$2,0)*$E156)</f>
        <v>4.0200000000000014</v>
      </c>
      <c r="AJ156">
        <f>VLOOKUP($F156,'(참고)타워 스텟 가치'!$B$12:$L$16,AJ$2,0)+(VLOOKUP($F156,'(참고)타워 스텟 가치'!$B$12:$L$16,AJ$2,0)*$E156)</f>
        <v>0</v>
      </c>
      <c r="AK156">
        <f>VLOOKUP($F156,'(참고)타워 스텟 가치'!$B$12:$L$16,AK$2,0)+(VLOOKUP($F156,'(참고)타워 스텟 가치'!$B$12:$L$16,AK$2,0)*$E156)</f>
        <v>0</v>
      </c>
      <c r="AL156">
        <f>VLOOKUP($F156,'(참고)타워 스텟 가치'!$B$12:$L$16,AL$2,0)+(VLOOKUP($F156,'(참고)타워 스텟 가치'!$B$12:$L$16,AL$2,0)*$E156)</f>
        <v>18.760000000000005</v>
      </c>
      <c r="AM156">
        <f>SUM('스테이지별 몬스터 스텟'!AD156*'(참고)타워 스텟 가치'!$Q$17,'스테이지별 몬스터 스텟'!AE156*'(참고)타워 스텟 가치'!$R$17,'스테이지별 몬스터 스텟'!AF156*'(참고)타워 스텟 가치'!$S$17,'스테이지별 몬스터 스텟'!AG156*'(참고)타워 스텟 가치'!$T$17,'스테이지별 몬스터 스텟'!AH156*'(참고)타워 스텟 가치'!$U$17,'스테이지별 몬스터 스텟'!AI156*'(참고)타워 스텟 가치'!$V$17,'스테이지별 몬스터 스텟'!AJ156*'(참고)타워 스텟 가치'!$W$17,'스테이지별 몬스터 스텟'!AK156*'(참고)타워 스텟 가치'!$X$17,'스테이지별 몬스터 스텟'!AL156*'(참고)타워 스텟 가치'!$Y$17)</f>
        <v>101355.59000000005</v>
      </c>
      <c r="AN156">
        <v>3</v>
      </c>
    </row>
    <row r="157" spans="3:40" x14ac:dyDescent="0.3">
      <c r="C157">
        <v>3</v>
      </c>
      <c r="D157">
        <f t="shared" si="8"/>
        <v>31</v>
      </c>
      <c r="E157" s="52">
        <f>VLOOKUP(D157,'스테이지별 난이도 설정'!B:C,2,0)</f>
        <v>12.400000000000006</v>
      </c>
      <c r="F157" t="str">
        <f t="shared" si="9"/>
        <v>에픽</v>
      </c>
      <c r="G157">
        <f t="shared" si="7"/>
        <v>6</v>
      </c>
      <c r="H157">
        <f>VLOOKUP($F157,'(참고)타워 스텟 가치'!$B$2:$L$6,H$2,0)+(VLOOKUP($F157,'(참고)타워 스텟 가치'!$B$2:$L$6,H$2,0)*$E157)</f>
        <v>226.12500000000009</v>
      </c>
      <c r="I157">
        <f>VLOOKUP($F157,'(참고)타워 스텟 가치'!$B$2:$L$6,I$2,0)+(VLOOKUP($F157,'(참고)타워 스텟 가치'!$B$2:$L$6,I$2,0)*$E157)</f>
        <v>45.225000000000023</v>
      </c>
      <c r="J157">
        <f>VLOOKUP($F157,'(참고)타워 스텟 가치'!$B$2:$L$6,J$2,0)+(VLOOKUP($F157,'(참고)타워 스텟 가치'!$B$2:$L$6,J$2,0)*$E157)</f>
        <v>67000.000000000029</v>
      </c>
      <c r="K157">
        <f>VLOOKUP($F157,'(참고)타워 스텟 가치'!$B$2:$L$6,K$2,0)+(VLOOKUP($F157,'(참고)타워 스텟 가치'!$B$2:$L$6,K$2,0)*$E157)</f>
        <v>904.50000000000034</v>
      </c>
      <c r="L157">
        <f>VLOOKUP($F157,'(참고)타워 스텟 가치'!$B$2:$L$6,L$2,0)+(VLOOKUP($F157,'(참고)타워 스텟 가치'!$B$2:$L$6,L$2,0)*$E157)</f>
        <v>15.075000000000006</v>
      </c>
      <c r="M157">
        <f>VLOOKUP($F157,'(참고)타워 스텟 가치'!$B$2:$L$6,M$2,0)+(VLOOKUP($F157,'(참고)타워 스텟 가치'!$B$2:$L$6,M$2,0)*$E157)</f>
        <v>4.0200000000000014</v>
      </c>
      <c r="N157">
        <f>VLOOKUP($F157,'(참고)타워 스텟 가치'!$B$2:$L$6,N$2,0)+(VLOOKUP($F157,'(참고)타워 스텟 가치'!$B$2:$L$6,N$2,0)*$E157)</f>
        <v>0</v>
      </c>
      <c r="O157">
        <f>VLOOKUP($F157,'(참고)타워 스텟 가치'!$B$2:$L$6,O$2,0)+(VLOOKUP($F157,'(참고)타워 스텟 가치'!$B$2:$L$6,O$2,0)*$E157)</f>
        <v>0</v>
      </c>
      <c r="P157">
        <f>VLOOKUP($F157,'(참고)타워 스텟 가치'!$B$2:$L$6,P$2,0)+(VLOOKUP($F157,'(참고)타워 스텟 가치'!$B$2:$L$6,P$2,0)*$E157)</f>
        <v>9.3800000000000026</v>
      </c>
      <c r="Q157">
        <f>SUM('스테이지별 몬스터 스텟'!H157*'(참고)타워 스텟 가치'!$Q$17,'스테이지별 몬스터 스텟'!I157*'(참고)타워 스텟 가치'!$R$17,'스테이지별 몬스터 스텟'!J157*'(참고)타워 스텟 가치'!$S$17,'스테이지별 몬스터 스텟'!K157*'(참고)타워 스텟 가치'!$T$17,'스테이지별 몬스터 스텟'!L157*'(참고)타워 스텟 가치'!$U$17,'스테이지별 몬스터 스텟'!M157*'(참고)타워 스텟 가치'!$V$17,'스테이지별 몬스터 스텟'!N157*'(참고)타워 스텟 가치'!$W$17,'스테이지별 몬스터 스텟'!O157*'(참고)타워 스텟 가치'!$X$17,'스테이지별 몬스터 스텟'!P157*'(참고)타워 스텟 가치'!$Y$17)</f>
        <v>102882.01750000003</v>
      </c>
      <c r="R157">
        <v>1</v>
      </c>
      <c r="S157">
        <f>VLOOKUP($F157,'(참고)타워 스텟 가치'!$B$7:$L$11,S$2,0)+(VLOOKUP($F157,'(참고)타워 스텟 가치'!$B$7:$L$11,S$2,0)*$E157)</f>
        <v>75.375000000000028</v>
      </c>
      <c r="T157">
        <f>VLOOKUP($F157,'(참고)타워 스텟 가치'!$B$7:$L$11,T$2,0)+(VLOOKUP($F157,'(참고)타워 스텟 가치'!$B$7:$L$11,T$2,0)*$E157)</f>
        <v>135.67500000000007</v>
      </c>
      <c r="U157">
        <f>VLOOKUP($F157,'(참고)타워 스텟 가치'!$B$7:$L$11,U$2,0)+(VLOOKUP($F157,'(참고)타워 스텟 가치'!$B$7:$L$11,U$2,0)*$E157)</f>
        <v>67000.000000000029</v>
      </c>
      <c r="V157">
        <f>VLOOKUP($F157,'(참고)타워 스텟 가치'!$B$7:$L$11,V$2,0)+(VLOOKUP($F157,'(참고)타워 스텟 가치'!$B$7:$L$11,V$2,0)*$E157)</f>
        <v>904.50000000000034</v>
      </c>
      <c r="W157">
        <f>VLOOKUP($F157,'(참고)타워 스텟 가치'!$B$7:$L$11,W$2,0)+(VLOOKUP($F157,'(참고)타워 스텟 가치'!$B$7:$L$11,W$2,0)*$E157)</f>
        <v>15.075000000000006</v>
      </c>
      <c r="X157">
        <f>VLOOKUP($F157,'(참고)타워 스텟 가치'!$B$7:$L$11,X$2,0)+(VLOOKUP($F157,'(참고)타워 스텟 가치'!$B$7:$L$11,X$2,0)*$E157)</f>
        <v>4.0200000000000014</v>
      </c>
      <c r="Y157">
        <f>VLOOKUP($F157,'(참고)타워 스텟 가치'!$B$7:$L$11,Y$2,0)+(VLOOKUP($F157,'(참고)타워 스텟 가치'!$B$7:$L$11,Y$2,0)*$E157)</f>
        <v>0</v>
      </c>
      <c r="Z157">
        <f>VLOOKUP($F157,'(참고)타워 스텟 가치'!$B$7:$L$11,Z$2,0)+(VLOOKUP($F157,'(참고)타워 스텟 가치'!$B$7:$L$11,Z$2,0)*$E157)</f>
        <v>0</v>
      </c>
      <c r="AA157">
        <f>VLOOKUP($F157,'(참고)타워 스텟 가치'!$B$7:$L$11,AA$2,0)+(VLOOKUP($F157,'(참고)타워 스텟 가치'!$B$7:$L$11,AA$2,0)*$E157)</f>
        <v>9.3800000000000026</v>
      </c>
      <c r="AB157">
        <f>SUM('스테이지별 몬스터 스텟'!S157*'(참고)타워 스텟 가치'!$Q$17,'스테이지별 몬스터 스텟'!T157*'(참고)타워 스텟 가치'!$R$17,'스테이지별 몬스터 스텟'!U157*'(참고)타워 스텟 가치'!$S$17,'스테이지별 몬스터 스텟'!V157*'(참고)타워 스텟 가치'!$T$17,'스테이지별 몬스터 스텟'!W157*'(참고)타워 스텟 가치'!$U$17,'스테이지별 몬스터 스텟'!X157*'(참고)타워 스텟 가치'!$V$17,'스테이지별 몬스터 스텟'!Y157*'(참고)타워 스텟 가치'!$W$17,'스테이지별 몬스터 스텟'!Z157*'(참고)타워 스텟 가치'!$X$17,'스테이지별 몬스터 스텟'!AA157*'(참고)타워 스텟 가치'!$Y$17)</f>
        <v>102716.19250000003</v>
      </c>
      <c r="AC157">
        <v>2</v>
      </c>
      <c r="AD157">
        <f>VLOOKUP($F157,'(참고)타워 스텟 가치'!$B$12:$L$16,AD$2,0)+(VLOOKUP($F157,'(참고)타워 스텟 가치'!$B$12:$L$16,AD$2,0)*$E157)</f>
        <v>75.375000000000028</v>
      </c>
      <c r="AE157">
        <f>VLOOKUP($F157,'(참고)타워 스텟 가치'!$B$12:$L$16,AE$2,0)+(VLOOKUP($F157,'(참고)타워 스텟 가치'!$B$12:$L$16,AE$2,0)*$E157)</f>
        <v>90.450000000000045</v>
      </c>
      <c r="AF157">
        <f>VLOOKUP($F157,'(참고)타워 스텟 가치'!$B$12:$L$16,AF$2,0)+(VLOOKUP($F157,'(참고)타워 스텟 가치'!$B$12:$L$16,AF$2,0)*$E157)</f>
        <v>67000.000000000029</v>
      </c>
      <c r="AG157">
        <f>VLOOKUP($F157,'(참고)타워 스텟 가치'!$B$12:$L$16,AG$2,0)+(VLOOKUP($F157,'(참고)타워 스텟 가치'!$B$12:$L$16,AG$2,0)*$E157)</f>
        <v>452.25000000000017</v>
      </c>
      <c r="AH157">
        <f>VLOOKUP($F157,'(참고)타워 스텟 가치'!$B$12:$L$16,AH$2,0)+(VLOOKUP($F157,'(참고)타워 스텟 가치'!$B$12:$L$16,AH$2,0)*$E157)</f>
        <v>15.075000000000006</v>
      </c>
      <c r="AI157">
        <f>VLOOKUP($F157,'(참고)타워 스텟 가치'!$B$12:$L$16,AI$2,0)+(VLOOKUP($F157,'(참고)타워 스텟 가치'!$B$12:$L$16,AI$2,0)*$E157)</f>
        <v>4.0200000000000014</v>
      </c>
      <c r="AJ157">
        <f>VLOOKUP($F157,'(참고)타워 스텟 가치'!$B$12:$L$16,AJ$2,0)+(VLOOKUP($F157,'(참고)타워 스텟 가치'!$B$12:$L$16,AJ$2,0)*$E157)</f>
        <v>0</v>
      </c>
      <c r="AK157">
        <f>VLOOKUP($F157,'(참고)타워 스텟 가치'!$B$12:$L$16,AK$2,0)+(VLOOKUP($F157,'(참고)타워 스텟 가치'!$B$12:$L$16,AK$2,0)*$E157)</f>
        <v>0</v>
      </c>
      <c r="AL157">
        <f>VLOOKUP($F157,'(참고)타워 스텟 가치'!$B$12:$L$16,AL$2,0)+(VLOOKUP($F157,'(참고)타워 스텟 가치'!$B$12:$L$16,AL$2,0)*$E157)</f>
        <v>18.760000000000005</v>
      </c>
      <c r="AM157">
        <f>SUM('스테이지별 몬스터 스텟'!AD157*'(참고)타워 스텟 가치'!$Q$17,'스테이지별 몬스터 스텟'!AE157*'(참고)타워 스텟 가치'!$R$17,'스테이지별 몬스터 스텟'!AF157*'(참고)타워 스텟 가치'!$S$17,'스테이지별 몬스터 스텟'!AG157*'(참고)타워 스텟 가치'!$T$17,'스테이지별 몬스터 스텟'!AH157*'(참고)타워 스텟 가치'!$U$17,'스테이지별 몬스터 스텟'!AI157*'(참고)타워 스텟 가치'!$V$17,'스테이지별 몬스터 스텟'!AJ157*'(참고)타워 스텟 가치'!$W$17,'스테이지별 몬스터 스텟'!AK157*'(참고)타워 스텟 가치'!$X$17,'스테이지별 몬스터 스텟'!AL157*'(참고)타워 스텟 가치'!$Y$17)</f>
        <v>101762.61500000005</v>
      </c>
      <c r="AN157">
        <v>3</v>
      </c>
    </row>
    <row r="158" spans="3:40" x14ac:dyDescent="0.3">
      <c r="C158">
        <v>4</v>
      </c>
      <c r="D158">
        <f t="shared" si="8"/>
        <v>31</v>
      </c>
      <c r="E158" s="52">
        <f>VLOOKUP(D158,'스테이지별 난이도 설정'!B:C,2,0)</f>
        <v>12.400000000000006</v>
      </c>
      <c r="F158" t="str">
        <f t="shared" si="9"/>
        <v>유니크</v>
      </c>
      <c r="G158">
        <f t="shared" si="7"/>
        <v>6</v>
      </c>
      <c r="H158">
        <f>VLOOKUP($F158,'(참고)타워 스텟 가치'!$B$2:$L$6,H$2,0)+(VLOOKUP($F158,'(참고)타워 스텟 가치'!$B$2:$L$6,H$2,0)*$E158)</f>
        <v>339.18750000000017</v>
      </c>
      <c r="I158">
        <f>VLOOKUP($F158,'(참고)타워 스텟 가치'!$B$2:$L$6,I$2,0)+(VLOOKUP($F158,'(참고)타워 스텟 가치'!$B$2:$L$6,I$2,0)*$E158)</f>
        <v>67.837500000000034</v>
      </c>
      <c r="J158">
        <f>VLOOKUP($F158,'(참고)타워 스텟 가치'!$B$2:$L$6,J$2,0)+(VLOOKUP($F158,'(참고)타워 스텟 가치'!$B$2:$L$6,J$2,0)*$E158)</f>
        <v>67000.000000000029</v>
      </c>
      <c r="K158">
        <f>VLOOKUP($F158,'(참고)타워 스텟 가치'!$B$2:$L$6,K$2,0)+(VLOOKUP($F158,'(참고)타워 스텟 가치'!$B$2:$L$6,K$2,0)*$E158)</f>
        <v>1356.7500000000007</v>
      </c>
      <c r="L158">
        <f>VLOOKUP($F158,'(참고)타워 스텟 가치'!$B$2:$L$6,L$2,0)+(VLOOKUP($F158,'(참고)타워 스텟 가치'!$B$2:$L$6,L$2,0)*$E158)</f>
        <v>22.612500000000011</v>
      </c>
      <c r="M158">
        <f>VLOOKUP($F158,'(참고)타워 스텟 가치'!$B$2:$L$6,M$2,0)+(VLOOKUP($F158,'(참고)타워 스텟 가치'!$B$2:$L$6,M$2,0)*$E158)</f>
        <v>4.0200000000000014</v>
      </c>
      <c r="N158">
        <f>VLOOKUP($F158,'(참고)타워 스텟 가치'!$B$2:$L$6,N$2,0)+(VLOOKUP($F158,'(참고)타워 스텟 가치'!$B$2:$L$6,N$2,0)*$E158)</f>
        <v>0</v>
      </c>
      <c r="O158">
        <f>VLOOKUP($F158,'(참고)타워 스텟 가치'!$B$2:$L$6,O$2,0)+(VLOOKUP($F158,'(참고)타워 스텟 가치'!$B$2:$L$6,O$2,0)*$E158)</f>
        <v>0</v>
      </c>
      <c r="P158">
        <f>VLOOKUP($F158,'(참고)타워 스텟 가치'!$B$2:$L$6,P$2,0)+(VLOOKUP($F158,'(참고)타워 스텟 가치'!$B$2:$L$6,P$2,0)*$E158)</f>
        <v>13.400000000000006</v>
      </c>
      <c r="Q158">
        <f>SUM('스테이지별 몬스터 스텟'!H158*'(참고)타워 스텟 가치'!$Q$17,'스테이지별 몬스터 스텟'!I158*'(참고)타워 스텟 가치'!$R$17,'스테이지별 몬스터 스텟'!J158*'(참고)타워 스텟 가치'!$S$17,'스테이지별 몬스터 스텟'!K158*'(참고)타워 스텟 가치'!$T$17,'스테이지별 몬스터 스텟'!L158*'(참고)타워 스텟 가치'!$U$17,'스테이지별 몬스터 스텟'!M158*'(참고)타워 스텟 가치'!$V$17,'스테이지별 몬스터 스텟'!N158*'(참고)타워 스텟 가치'!$W$17,'스테이지별 몬스터 스텟'!O158*'(참고)타워 스텟 가치'!$X$17,'스테이지별 몬스터 스텟'!P158*'(참고)타워 스텟 가치'!$Y$17)</f>
        <v>104069.67625000006</v>
      </c>
      <c r="R158">
        <v>1</v>
      </c>
      <c r="S158">
        <f>VLOOKUP($F158,'(참고)타워 스텟 가치'!$B$7:$L$11,S$2,0)+(VLOOKUP($F158,'(참고)타워 스텟 가치'!$B$7:$L$11,S$2,0)*$E158)</f>
        <v>113.06250000000004</v>
      </c>
      <c r="T158">
        <f>VLOOKUP($F158,'(참고)타워 스텟 가치'!$B$7:$L$11,T$2,0)+(VLOOKUP($F158,'(참고)타워 스텟 가치'!$B$7:$L$11,T$2,0)*$E158)</f>
        <v>203.51250000000007</v>
      </c>
      <c r="U158">
        <f>VLOOKUP($F158,'(참고)타워 스텟 가치'!$B$7:$L$11,U$2,0)+(VLOOKUP($F158,'(참고)타워 스텟 가치'!$B$7:$L$11,U$2,0)*$E158)</f>
        <v>67000.000000000029</v>
      </c>
      <c r="V158">
        <f>VLOOKUP($F158,'(참고)타워 스텟 가치'!$B$7:$L$11,V$2,0)+(VLOOKUP($F158,'(참고)타워 스텟 가치'!$B$7:$L$11,V$2,0)*$E158)</f>
        <v>1356.7500000000007</v>
      </c>
      <c r="W158">
        <f>VLOOKUP($F158,'(참고)타워 스텟 가치'!$B$7:$L$11,W$2,0)+(VLOOKUP($F158,'(참고)타워 스텟 가치'!$B$7:$L$11,W$2,0)*$E158)</f>
        <v>22.612500000000011</v>
      </c>
      <c r="X158">
        <f>VLOOKUP($F158,'(참고)타워 스텟 가치'!$B$7:$L$11,X$2,0)+(VLOOKUP($F158,'(참고)타워 스텟 가치'!$B$7:$L$11,X$2,0)*$E158)</f>
        <v>4.0200000000000014</v>
      </c>
      <c r="Y158">
        <f>VLOOKUP($F158,'(참고)타워 스텟 가치'!$B$7:$L$11,Y$2,0)+(VLOOKUP($F158,'(참고)타워 스텟 가치'!$B$7:$L$11,Y$2,0)*$E158)</f>
        <v>0</v>
      </c>
      <c r="Z158">
        <f>VLOOKUP($F158,'(참고)타워 스텟 가치'!$B$7:$L$11,Z$2,0)+(VLOOKUP($F158,'(참고)타워 스텟 가치'!$B$7:$L$11,Z$2,0)*$E158)</f>
        <v>0</v>
      </c>
      <c r="AA158">
        <f>VLOOKUP($F158,'(참고)타워 스텟 가치'!$B$7:$L$11,AA$2,0)+(VLOOKUP($F158,'(참고)타워 스텟 가치'!$B$7:$L$11,AA$2,0)*$E158)</f>
        <v>13.400000000000006</v>
      </c>
      <c r="AB158">
        <f>SUM('스테이지별 몬스터 스텟'!S158*'(참고)타워 스텟 가치'!$Q$17,'스테이지별 몬스터 스텟'!T158*'(참고)타워 스텟 가치'!$R$17,'스테이지별 몬스터 스텟'!U158*'(참고)타워 스텟 가치'!$S$17,'스테이지별 몬스터 스텟'!V158*'(참고)타워 스텟 가치'!$T$17,'스테이지별 몬스터 스텟'!W158*'(참고)타워 스텟 가치'!$U$17,'스테이지별 몬스터 스텟'!X158*'(참고)타워 스텟 가치'!$V$17,'스테이지별 몬스터 스텟'!Y158*'(참고)타워 스텟 가치'!$W$17,'스테이지별 몬스터 스텟'!Z158*'(참고)타워 스텟 가치'!$X$17,'스테이지별 몬스터 스텟'!AA158*'(참고)타워 스텟 가치'!$Y$17)</f>
        <v>103820.93875000006</v>
      </c>
      <c r="AC158">
        <v>2</v>
      </c>
      <c r="AD158">
        <f>VLOOKUP($F158,'(참고)타워 스텟 가치'!$B$12:$L$16,AD$2,0)+(VLOOKUP($F158,'(참고)타워 스텟 가치'!$B$12:$L$16,AD$2,0)*$E158)</f>
        <v>113.06250000000004</v>
      </c>
      <c r="AE158">
        <f>VLOOKUP($F158,'(참고)타워 스텟 가치'!$B$12:$L$16,AE$2,0)+(VLOOKUP($F158,'(참고)타워 스텟 가치'!$B$12:$L$16,AE$2,0)*$E158)</f>
        <v>135.67500000000007</v>
      </c>
      <c r="AF158">
        <f>VLOOKUP($F158,'(참고)타워 스텟 가치'!$B$12:$L$16,AF$2,0)+(VLOOKUP($F158,'(참고)타워 스텟 가치'!$B$12:$L$16,AF$2,0)*$E158)</f>
        <v>67000.000000000029</v>
      </c>
      <c r="AG158">
        <f>VLOOKUP($F158,'(참고)타워 스텟 가치'!$B$12:$L$16,AG$2,0)+(VLOOKUP($F158,'(참고)타워 스텟 가치'!$B$12:$L$16,AG$2,0)*$E158)</f>
        <v>678.37500000000034</v>
      </c>
      <c r="AH158">
        <f>VLOOKUP($F158,'(참고)타워 스텟 가치'!$B$12:$L$16,AH$2,0)+(VLOOKUP($F158,'(참고)타워 스텟 가치'!$B$12:$L$16,AH$2,0)*$E158)</f>
        <v>22.612500000000011</v>
      </c>
      <c r="AI158">
        <f>VLOOKUP($F158,'(참고)타워 스텟 가치'!$B$12:$L$16,AI$2,0)+(VLOOKUP($F158,'(참고)타워 스텟 가치'!$B$12:$L$16,AI$2,0)*$E158)</f>
        <v>4.0200000000000014</v>
      </c>
      <c r="AJ158">
        <f>VLOOKUP($F158,'(참고)타워 스텟 가치'!$B$12:$L$16,AJ$2,0)+(VLOOKUP($F158,'(참고)타워 스텟 가치'!$B$12:$L$16,AJ$2,0)*$E158)</f>
        <v>0</v>
      </c>
      <c r="AK158">
        <f>VLOOKUP($F158,'(참고)타워 스텟 가치'!$B$12:$L$16,AK$2,0)+(VLOOKUP($F158,'(참고)타워 스텟 가치'!$B$12:$L$16,AK$2,0)*$E158)</f>
        <v>0</v>
      </c>
      <c r="AL158">
        <f>VLOOKUP($F158,'(참고)타워 스텟 가치'!$B$12:$L$16,AL$2,0)+(VLOOKUP($F158,'(참고)타워 스텟 가치'!$B$12:$L$16,AL$2,0)*$E158)</f>
        <v>26.800000000000011</v>
      </c>
      <c r="AM158">
        <f>SUM('스테이지별 몬스터 스텟'!AD158*'(참고)타워 스텟 가치'!$Q$17,'스테이지별 몬스터 스텟'!AE158*'(참고)타워 스텟 가치'!$R$17,'스테이지별 몬스터 스텟'!AF158*'(참고)타워 스텟 가치'!$S$17,'스테이지별 몬스터 스텟'!AG158*'(참고)타워 스텟 가치'!$T$17,'스테이지별 몬스터 스텟'!AH158*'(참고)타워 스텟 가치'!$U$17,'스테이지별 몬스터 스텟'!AI158*'(참고)타워 스텟 가치'!$V$17,'스테이지별 몬스터 스텟'!AJ158*'(참고)타워 스텟 가치'!$W$17,'스테이지별 몬스터 스텟'!AK158*'(참고)타워 스텟 가치'!$X$17,'스테이지별 몬스터 스텟'!AL158*'(참고)타워 스텟 가치'!$Y$17)</f>
        <v>102389.23250000006</v>
      </c>
      <c r="AN158">
        <v>3</v>
      </c>
    </row>
    <row r="159" spans="3:40" x14ac:dyDescent="0.3">
      <c r="C159">
        <v>5</v>
      </c>
      <c r="D159">
        <f t="shared" si="8"/>
        <v>31</v>
      </c>
      <c r="E159" s="52">
        <f>VLOOKUP(D159,'스테이지별 난이도 설정'!B:C,2,0)</f>
        <v>12.400000000000006</v>
      </c>
      <c r="F159" t="str">
        <f t="shared" si="9"/>
        <v>스페셜</v>
      </c>
      <c r="G159">
        <f t="shared" si="7"/>
        <v>6</v>
      </c>
      <c r="H159">
        <f>VLOOKUP($F159,'(참고)타워 스텟 가치'!$B$2:$L$6,H$2,0)+(VLOOKUP($F159,'(참고)타워 스텟 가치'!$B$2:$L$6,H$2,0)*$E159)</f>
        <v>508.78125000000023</v>
      </c>
      <c r="I159">
        <f>VLOOKUP($F159,'(참고)타워 스텟 가치'!$B$2:$L$6,I$2,0)+(VLOOKUP($F159,'(참고)타워 스텟 가치'!$B$2:$L$6,I$2,0)*$E159)</f>
        <v>101.75625000000004</v>
      </c>
      <c r="J159">
        <f>VLOOKUP($F159,'(참고)타워 스텟 가치'!$B$2:$L$6,J$2,0)+(VLOOKUP($F159,'(참고)타워 스텟 가치'!$B$2:$L$6,J$2,0)*$E159)</f>
        <v>67000.000000000029</v>
      </c>
      <c r="K159">
        <f>VLOOKUP($F159,'(참고)타워 스텟 가치'!$B$2:$L$6,K$2,0)+(VLOOKUP($F159,'(참고)타워 스텟 가치'!$B$2:$L$6,K$2,0)*$E159)</f>
        <v>2035.1250000000009</v>
      </c>
      <c r="L159">
        <f>VLOOKUP($F159,'(참고)타워 스텟 가치'!$B$2:$L$6,L$2,0)+(VLOOKUP($F159,'(참고)타워 스텟 가치'!$B$2:$L$6,L$2,0)*$E159)</f>
        <v>33.918750000000017</v>
      </c>
      <c r="M159">
        <f>VLOOKUP($F159,'(참고)타워 스텟 가치'!$B$2:$L$6,M$2,0)+(VLOOKUP($F159,'(참고)타워 스텟 가치'!$B$2:$L$6,M$2,0)*$E159)</f>
        <v>4.0200000000000014</v>
      </c>
      <c r="N159">
        <f>VLOOKUP($F159,'(참고)타워 스텟 가치'!$B$2:$L$6,N$2,0)+(VLOOKUP($F159,'(참고)타워 스텟 가치'!$B$2:$L$6,N$2,0)*$E159)</f>
        <v>0</v>
      </c>
      <c r="O159">
        <f>VLOOKUP($F159,'(참고)타워 스텟 가치'!$B$2:$L$6,O$2,0)+(VLOOKUP($F159,'(참고)타워 스텟 가치'!$B$2:$L$6,O$2,0)*$E159)</f>
        <v>0</v>
      </c>
      <c r="P159">
        <f>VLOOKUP($F159,'(참고)타워 스텟 가치'!$B$2:$L$6,P$2,0)+(VLOOKUP($F159,'(참고)타워 스텟 가치'!$B$2:$L$6,P$2,0)*$E159)</f>
        <v>13.400000000000006</v>
      </c>
      <c r="Q159">
        <f>SUM('스테이지별 몬스터 스텟'!H159*'(참고)타워 스텟 가치'!$Q$17,'스테이지별 몬스터 스텟'!I159*'(참고)타워 스텟 가치'!$R$17,'스테이지별 몬스터 스텟'!J159*'(참고)타워 스텟 가치'!$S$17,'스테이지별 몬스터 스텟'!K159*'(참고)타워 스텟 가치'!$T$17,'스테이지별 몬스터 스텟'!L159*'(참고)타워 스텟 가치'!$U$17,'스테이지별 몬스터 스텟'!M159*'(참고)타워 스텟 가치'!$V$17,'스테이지별 몬스터 스텟'!N159*'(참고)타워 스텟 가치'!$W$17,'스테이지별 몬스터 스텟'!O159*'(참고)타워 스텟 가치'!$X$17,'스테이지별 몬스터 스텟'!P159*'(참고)타워 스텟 가치'!$Y$17)</f>
        <v>105839.10437500004</v>
      </c>
      <c r="R159">
        <v>1</v>
      </c>
      <c r="S159">
        <f>VLOOKUP($F159,'(참고)타워 스텟 가치'!$B$7:$L$11,S$2,0)+(VLOOKUP($F159,'(참고)타워 스텟 가치'!$B$7:$L$11,S$2,0)*$E159)</f>
        <v>169.59375000000009</v>
      </c>
      <c r="T159">
        <f>VLOOKUP($F159,'(참고)타워 스텟 가치'!$B$7:$L$11,T$2,0)+(VLOOKUP($F159,'(참고)타워 스텟 가치'!$B$7:$L$11,T$2,0)*$E159)</f>
        <v>305.26875000000013</v>
      </c>
      <c r="U159">
        <f>VLOOKUP($F159,'(참고)타워 스텟 가치'!$B$7:$L$11,U$2,0)+(VLOOKUP($F159,'(참고)타워 스텟 가치'!$B$7:$L$11,U$2,0)*$E159)</f>
        <v>67000.000000000029</v>
      </c>
      <c r="V159">
        <f>VLOOKUP($F159,'(참고)타워 스텟 가치'!$B$7:$L$11,V$2,0)+(VLOOKUP($F159,'(참고)타워 스텟 가치'!$B$7:$L$11,V$2,0)*$E159)</f>
        <v>2035.1250000000009</v>
      </c>
      <c r="W159">
        <f>VLOOKUP($F159,'(참고)타워 스텟 가치'!$B$7:$L$11,W$2,0)+(VLOOKUP($F159,'(참고)타워 스텟 가치'!$B$7:$L$11,W$2,0)*$E159)</f>
        <v>33.918750000000017</v>
      </c>
      <c r="X159">
        <f>VLOOKUP($F159,'(참고)타워 스텟 가치'!$B$7:$L$11,X$2,0)+(VLOOKUP($F159,'(참고)타워 스텟 가치'!$B$7:$L$11,X$2,0)*$E159)</f>
        <v>4.0200000000000014</v>
      </c>
      <c r="Y159">
        <f>VLOOKUP($F159,'(참고)타워 스텟 가치'!$B$7:$L$11,Y$2,0)+(VLOOKUP($F159,'(참고)타워 스텟 가치'!$B$7:$L$11,Y$2,0)*$E159)</f>
        <v>0</v>
      </c>
      <c r="Z159">
        <f>VLOOKUP($F159,'(참고)타워 스텟 가치'!$B$7:$L$11,Z$2,0)+(VLOOKUP($F159,'(참고)타워 스텟 가치'!$B$7:$L$11,Z$2,0)*$E159)</f>
        <v>0</v>
      </c>
      <c r="AA159">
        <f>VLOOKUP($F159,'(참고)타워 스텟 가치'!$B$7:$L$11,AA$2,0)+(VLOOKUP($F159,'(참고)타워 스텟 가치'!$B$7:$L$11,AA$2,0)*$E159)</f>
        <v>13.400000000000006</v>
      </c>
      <c r="AB159">
        <f>SUM('스테이지별 몬스터 스텟'!S159*'(참고)타워 스텟 가치'!$Q$17,'스테이지별 몬스터 스텟'!T159*'(참고)타워 스텟 가치'!$R$17,'스테이지별 몬스터 스텟'!U159*'(참고)타워 스텟 가치'!$S$17,'스테이지별 몬스터 스텟'!V159*'(참고)타워 스텟 가치'!$T$17,'스테이지별 몬스터 스텟'!W159*'(참고)타워 스텟 가치'!$U$17,'스테이지별 몬스터 스텟'!X159*'(참고)타워 스텟 가치'!$V$17,'스테이지별 몬스터 스텟'!Y159*'(참고)타워 스텟 가치'!$W$17,'스테이지별 몬스터 스텟'!Z159*'(참고)타워 스텟 가치'!$X$17,'스테이지별 몬스터 스텟'!AA159*'(참고)타워 스텟 가치'!$Y$17)</f>
        <v>105465.99812500004</v>
      </c>
      <c r="AC159">
        <v>2</v>
      </c>
      <c r="AD159">
        <f>VLOOKUP($F159,'(참고)타워 스텟 가치'!$B$12:$L$16,AD$2,0)+(VLOOKUP($F159,'(참고)타워 스텟 가치'!$B$12:$L$16,AD$2,0)*$E159)</f>
        <v>169.59375000000009</v>
      </c>
      <c r="AE159">
        <f>VLOOKUP($F159,'(참고)타워 스텟 가치'!$B$12:$L$16,AE$2,0)+(VLOOKUP($F159,'(참고)타워 스텟 가치'!$B$12:$L$16,AE$2,0)*$E159)</f>
        <v>203.51250000000007</v>
      </c>
      <c r="AF159">
        <f>VLOOKUP($F159,'(참고)타워 스텟 가치'!$B$12:$L$16,AF$2,0)+(VLOOKUP($F159,'(참고)타워 스텟 가치'!$B$12:$L$16,AF$2,0)*$E159)</f>
        <v>67000.000000000029</v>
      </c>
      <c r="AG159">
        <f>VLOOKUP($F159,'(참고)타워 스텟 가치'!$B$12:$L$16,AG$2,0)+(VLOOKUP($F159,'(참고)타워 스텟 가치'!$B$12:$L$16,AG$2,0)*$E159)</f>
        <v>1017.5625000000005</v>
      </c>
      <c r="AH159">
        <f>VLOOKUP($F159,'(참고)타워 스텟 가치'!$B$12:$L$16,AH$2,0)+(VLOOKUP($F159,'(참고)타워 스텟 가치'!$B$12:$L$16,AH$2,0)*$E159)</f>
        <v>33.918750000000017</v>
      </c>
      <c r="AI159">
        <f>VLOOKUP($F159,'(참고)타워 스텟 가치'!$B$12:$L$16,AI$2,0)+(VLOOKUP($F159,'(참고)타워 스텟 가치'!$B$12:$L$16,AI$2,0)*$E159)</f>
        <v>4.0200000000000014</v>
      </c>
      <c r="AJ159">
        <f>VLOOKUP($F159,'(참고)타워 스텟 가치'!$B$12:$L$16,AJ$2,0)+(VLOOKUP($F159,'(참고)타워 스텟 가치'!$B$12:$L$16,AJ$2,0)*$E159)</f>
        <v>0</v>
      </c>
      <c r="AK159">
        <f>VLOOKUP($F159,'(참고)타워 스텟 가치'!$B$12:$L$16,AK$2,0)+(VLOOKUP($F159,'(참고)타워 스텟 가치'!$B$12:$L$16,AK$2,0)*$E159)</f>
        <v>0</v>
      </c>
      <c r="AL159">
        <f>VLOOKUP($F159,'(참고)타워 스텟 가치'!$B$12:$L$16,AL$2,0)+(VLOOKUP($F159,'(참고)타워 스텟 가치'!$B$12:$L$16,AL$2,0)*$E159)</f>
        <v>26.800000000000011</v>
      </c>
      <c r="AM159">
        <f>SUM('스테이지별 몬스터 스텟'!AD159*'(참고)타워 스텟 가치'!$Q$17,'스테이지별 몬스터 스텟'!AE159*'(참고)타워 스텟 가치'!$R$17,'스테이지별 몬스터 스텟'!AF159*'(참고)타워 스텟 가치'!$S$17,'스테이지별 몬스터 스텟'!AG159*'(참고)타워 스텟 가치'!$T$17,'스테이지별 몬스터 스텟'!AH159*'(참고)타워 스텟 가치'!$U$17,'스테이지별 몬스터 스텟'!AI159*'(참고)타워 스텟 가치'!$V$17,'스테이지별 몬스터 스텟'!AJ159*'(참고)타워 스텟 가치'!$W$17,'스테이지별 몬스터 스텟'!AK159*'(참고)타워 스텟 가치'!$X$17,'스테이지별 몬스터 스텟'!AL159*'(참고)타워 스텟 가치'!$Y$17)</f>
        <v>103305.03875000005</v>
      </c>
      <c r="AN159">
        <v>3</v>
      </c>
    </row>
    <row r="160" spans="3:40" x14ac:dyDescent="0.3">
      <c r="C160">
        <v>1</v>
      </c>
      <c r="D160">
        <f t="shared" si="8"/>
        <v>32</v>
      </c>
      <c r="E160" s="52">
        <f>VLOOKUP(D160,'스테이지별 난이도 설정'!B:C,2,0)</f>
        <v>12.800000000000006</v>
      </c>
      <c r="F160" t="str">
        <f t="shared" si="9"/>
        <v>일반</v>
      </c>
      <c r="G160">
        <f t="shared" si="7"/>
        <v>6</v>
      </c>
      <c r="H160">
        <f>VLOOKUP($F160,'(참고)타워 스텟 가치'!$B$2:$L$6,H$2,0)+(VLOOKUP($F160,'(참고)타워 스텟 가치'!$B$2:$L$6,H$2,0)*$E160)</f>
        <v>103.50000000000004</v>
      </c>
      <c r="I160">
        <f>VLOOKUP($F160,'(참고)타워 스텟 가치'!$B$2:$L$6,I$2,0)+(VLOOKUP($F160,'(참고)타워 스텟 가치'!$B$2:$L$6,I$2,0)*$E160)</f>
        <v>20.70000000000001</v>
      </c>
      <c r="J160">
        <f>VLOOKUP($F160,'(참고)타워 스텟 가치'!$B$2:$L$6,J$2,0)+(VLOOKUP($F160,'(참고)타워 스텟 가치'!$B$2:$L$6,J$2,0)*$E160)</f>
        <v>69000.000000000029</v>
      </c>
      <c r="K160">
        <f>VLOOKUP($F160,'(참고)타워 스텟 가치'!$B$2:$L$6,K$2,0)+(VLOOKUP($F160,'(참고)타워 스텟 가치'!$B$2:$L$6,K$2,0)*$E160)</f>
        <v>414.00000000000017</v>
      </c>
      <c r="L160">
        <f>VLOOKUP($F160,'(참고)타워 스텟 가치'!$B$2:$L$6,L$2,0)+(VLOOKUP($F160,'(참고)타워 스텟 가치'!$B$2:$L$6,L$2,0)*$E160)</f>
        <v>6.900000000000003</v>
      </c>
      <c r="M160">
        <f>VLOOKUP($F160,'(참고)타워 스텟 가치'!$B$2:$L$6,M$2,0)+(VLOOKUP($F160,'(참고)타워 스텟 가치'!$B$2:$L$6,M$2,0)*$E160)</f>
        <v>4.1400000000000015</v>
      </c>
      <c r="N160">
        <f>VLOOKUP($F160,'(참고)타워 스텟 가치'!$B$2:$L$6,N$2,0)+(VLOOKUP($F160,'(참고)타워 스텟 가치'!$B$2:$L$6,N$2,0)*$E160)</f>
        <v>0</v>
      </c>
      <c r="O160">
        <f>VLOOKUP($F160,'(참고)타워 스텟 가치'!$B$2:$L$6,O$2,0)+(VLOOKUP($F160,'(참고)타워 스텟 가치'!$B$2:$L$6,O$2,0)*$E160)</f>
        <v>0</v>
      </c>
      <c r="P160">
        <f>VLOOKUP($F160,'(참고)타워 스텟 가치'!$B$2:$L$6,P$2,0)+(VLOOKUP($F160,'(참고)타워 스텟 가치'!$B$2:$L$6,P$2,0)*$E160)</f>
        <v>9.6600000000000037</v>
      </c>
      <c r="Q160">
        <f>SUM('스테이지별 몬스터 스텟'!H160*'(참고)타워 스텟 가치'!$Q$17,'스테이지별 몬스터 스텟'!I160*'(참고)타워 스텟 가치'!$R$17,'스테이지별 몬스터 스텟'!J160*'(참고)타워 스텟 가치'!$S$17,'스테이지별 몬스터 스텟'!K160*'(참고)타워 스텟 가치'!$T$17,'스테이지별 몬스터 스텟'!L160*'(참고)타워 스텟 가치'!$U$17,'스테이지별 몬스터 스텟'!M160*'(참고)타워 스텟 가치'!$V$17,'스테이지별 몬스터 스텟'!N160*'(참고)타워 스텟 가치'!$W$17,'스테이지별 몬스터 스텟'!O160*'(참고)타워 스텟 가치'!$X$17,'스테이지별 몬스터 스텟'!P160*'(참고)타워 스텟 가치'!$Y$17)</f>
        <v>104603.31000000006</v>
      </c>
      <c r="R160">
        <v>1</v>
      </c>
      <c r="S160">
        <f>VLOOKUP($F160,'(참고)타워 스텟 가치'!$B$7:$L$11,S$2,0)+(VLOOKUP($F160,'(참고)타워 스텟 가치'!$B$7:$L$11,S$2,0)*$E160)</f>
        <v>34.500000000000014</v>
      </c>
      <c r="T160">
        <f>VLOOKUP($F160,'(참고)타워 스텟 가치'!$B$7:$L$11,T$2,0)+(VLOOKUP($F160,'(참고)타워 스텟 가치'!$B$7:$L$11,T$2,0)*$E160)</f>
        <v>62.10000000000003</v>
      </c>
      <c r="U160">
        <f>VLOOKUP($F160,'(참고)타워 스텟 가치'!$B$7:$L$11,U$2,0)+(VLOOKUP($F160,'(참고)타워 스텟 가치'!$B$7:$L$11,U$2,0)*$E160)</f>
        <v>69000.000000000029</v>
      </c>
      <c r="V160">
        <f>VLOOKUP($F160,'(참고)타워 스텟 가치'!$B$7:$L$11,V$2,0)+(VLOOKUP($F160,'(참고)타워 스텟 가치'!$B$7:$L$11,V$2,0)*$E160)</f>
        <v>414.00000000000017</v>
      </c>
      <c r="W160">
        <f>VLOOKUP($F160,'(참고)타워 스텟 가치'!$B$7:$L$11,W$2,0)+(VLOOKUP($F160,'(참고)타워 스텟 가치'!$B$7:$L$11,W$2,0)*$E160)</f>
        <v>6.900000000000003</v>
      </c>
      <c r="X160">
        <f>VLOOKUP($F160,'(참고)타워 스텟 가치'!$B$7:$L$11,X$2,0)+(VLOOKUP($F160,'(참고)타워 스텟 가치'!$B$7:$L$11,X$2,0)*$E160)</f>
        <v>4.1400000000000015</v>
      </c>
      <c r="Y160">
        <f>VLOOKUP($F160,'(참고)타워 스텟 가치'!$B$7:$L$11,Y$2,0)+(VLOOKUP($F160,'(참고)타워 스텟 가치'!$B$7:$L$11,Y$2,0)*$E160)</f>
        <v>0</v>
      </c>
      <c r="Z160">
        <f>VLOOKUP($F160,'(참고)타워 스텟 가치'!$B$7:$L$11,Z$2,0)+(VLOOKUP($F160,'(참고)타워 스텟 가치'!$B$7:$L$11,Z$2,0)*$E160)</f>
        <v>0</v>
      </c>
      <c r="AA160">
        <f>VLOOKUP($F160,'(참고)타워 스텟 가치'!$B$7:$L$11,AA$2,0)+(VLOOKUP($F160,'(참고)타워 스텟 가치'!$B$7:$L$11,AA$2,0)*$E160)</f>
        <v>9.6600000000000037</v>
      </c>
      <c r="AB160">
        <f>SUM('스테이지별 몬스터 스텟'!S160*'(참고)타워 스텟 가치'!$Q$17,'스테이지별 몬스터 스텟'!T160*'(참고)타워 스텟 가치'!$R$17,'스테이지별 몬스터 스텟'!U160*'(참고)타워 스텟 가치'!$S$17,'스테이지별 몬스터 스텟'!V160*'(참고)타워 스텟 가치'!$T$17,'스테이지별 몬스터 스텟'!W160*'(참고)타워 스텟 가치'!$U$17,'스테이지별 몬스터 스텟'!X160*'(참고)타워 스텟 가치'!$V$17,'스테이지별 몬스터 스텟'!Y160*'(참고)타워 스텟 가치'!$W$17,'스테이지별 몬스터 스텟'!Z160*'(참고)타워 스텟 가치'!$X$17,'스테이지별 몬스터 스텟'!AA160*'(참고)타워 스텟 가치'!$Y$17)</f>
        <v>104527.41000000005</v>
      </c>
      <c r="AC160">
        <v>2</v>
      </c>
      <c r="AD160">
        <f>VLOOKUP($F160,'(참고)타워 스텟 가치'!$B$12:$L$16,AD$2,0)+(VLOOKUP($F160,'(참고)타워 스텟 가치'!$B$12:$L$16,AD$2,0)*$E160)</f>
        <v>34.500000000000014</v>
      </c>
      <c r="AE160">
        <f>VLOOKUP($F160,'(참고)타워 스텟 가치'!$B$12:$L$16,AE$2,0)+(VLOOKUP($F160,'(참고)타워 스텟 가치'!$B$12:$L$16,AE$2,0)*$E160)</f>
        <v>41.40000000000002</v>
      </c>
      <c r="AF160">
        <f>VLOOKUP($F160,'(참고)타워 스텟 가치'!$B$12:$L$16,AF$2,0)+(VLOOKUP($F160,'(참고)타워 스텟 가치'!$B$12:$L$16,AF$2,0)*$E160)</f>
        <v>69000.000000000029</v>
      </c>
      <c r="AG160">
        <f>VLOOKUP($F160,'(참고)타워 스텟 가치'!$B$12:$L$16,AG$2,0)+(VLOOKUP($F160,'(참고)타워 스텟 가치'!$B$12:$L$16,AG$2,0)*$E160)</f>
        <v>207.00000000000009</v>
      </c>
      <c r="AH160">
        <f>VLOOKUP($F160,'(참고)타워 스텟 가치'!$B$12:$L$16,AH$2,0)+(VLOOKUP($F160,'(참고)타워 스텟 가치'!$B$12:$L$16,AH$2,0)*$E160)</f>
        <v>6.900000000000003</v>
      </c>
      <c r="AI160">
        <f>VLOOKUP($F160,'(참고)타워 스텟 가치'!$B$12:$L$16,AI$2,0)+(VLOOKUP($F160,'(참고)타워 스텟 가치'!$B$12:$L$16,AI$2,0)*$E160)</f>
        <v>4.1400000000000015</v>
      </c>
      <c r="AJ160">
        <f>VLOOKUP($F160,'(참고)타워 스텟 가치'!$B$12:$L$16,AJ$2,0)+(VLOOKUP($F160,'(참고)타워 스텟 가치'!$B$12:$L$16,AJ$2,0)*$E160)</f>
        <v>0</v>
      </c>
      <c r="AK160">
        <f>VLOOKUP($F160,'(참고)타워 스텟 가치'!$B$12:$L$16,AK$2,0)+(VLOOKUP($F160,'(참고)타워 스텟 가치'!$B$12:$L$16,AK$2,0)*$E160)</f>
        <v>0</v>
      </c>
      <c r="AL160">
        <f>VLOOKUP($F160,'(참고)타워 스텟 가치'!$B$12:$L$16,AL$2,0)+(VLOOKUP($F160,'(참고)타워 스텟 가치'!$B$12:$L$16,AL$2,0)*$E160)</f>
        <v>19.320000000000007</v>
      </c>
      <c r="AM160">
        <f>SUM('스테이지별 몬스터 스텟'!AD160*'(참고)타워 스텟 가치'!$Q$17,'스테이지별 몬스터 스텟'!AE160*'(참고)타워 스텟 가치'!$R$17,'스테이지별 몬스터 스텟'!AF160*'(참고)타워 스텟 가치'!$S$17,'스테이지별 몬스터 스텟'!AG160*'(참고)타워 스텟 가치'!$T$17,'스테이지별 몬스터 스텟'!AH160*'(참고)타워 스텟 가치'!$U$17,'스테이지별 몬스터 스텟'!AI160*'(참고)타워 스텟 가치'!$V$17,'스테이지별 몬스터 스텟'!AJ160*'(참고)타워 스텟 가치'!$W$17,'스테이지별 몬스터 스텟'!AK160*'(참고)타워 스텟 가치'!$X$17,'스테이지별 몬스터 스텟'!AL160*'(참고)타워 스텟 가치'!$Y$17)</f>
        <v>104101.68000000005</v>
      </c>
      <c r="AN160">
        <v>3</v>
      </c>
    </row>
    <row r="161" spans="3:40" x14ac:dyDescent="0.3">
      <c r="C161">
        <v>2</v>
      </c>
      <c r="D161">
        <f t="shared" si="8"/>
        <v>32</v>
      </c>
      <c r="E161" s="52">
        <f>VLOOKUP(D161,'스테이지별 난이도 설정'!B:C,2,0)</f>
        <v>12.800000000000006</v>
      </c>
      <c r="F161" t="str">
        <f t="shared" si="9"/>
        <v>레어</v>
      </c>
      <c r="G161">
        <f t="shared" si="7"/>
        <v>6</v>
      </c>
      <c r="H161">
        <f>VLOOKUP($F161,'(참고)타워 스텟 가치'!$B$2:$L$6,H$2,0)+(VLOOKUP($F161,'(참고)타워 스텟 가치'!$B$2:$L$6,H$2,0)*$E161)</f>
        <v>155.25000000000006</v>
      </c>
      <c r="I161">
        <f>VLOOKUP($F161,'(참고)타워 스텟 가치'!$B$2:$L$6,I$2,0)+(VLOOKUP($F161,'(참고)타워 스텟 가치'!$B$2:$L$6,I$2,0)*$E161)</f>
        <v>31.050000000000015</v>
      </c>
      <c r="J161">
        <f>VLOOKUP($F161,'(참고)타워 스텟 가치'!$B$2:$L$6,J$2,0)+(VLOOKUP($F161,'(참고)타워 스텟 가치'!$B$2:$L$6,J$2,0)*$E161)</f>
        <v>69000.000000000029</v>
      </c>
      <c r="K161">
        <f>VLOOKUP($F161,'(참고)타워 스텟 가치'!$B$2:$L$6,K$2,0)+(VLOOKUP($F161,'(참고)타워 스텟 가치'!$B$2:$L$6,K$2,0)*$E161)</f>
        <v>621.00000000000023</v>
      </c>
      <c r="L161">
        <f>VLOOKUP($F161,'(참고)타워 스텟 가치'!$B$2:$L$6,L$2,0)+(VLOOKUP($F161,'(참고)타워 스텟 가치'!$B$2:$L$6,L$2,0)*$E161)</f>
        <v>10.350000000000005</v>
      </c>
      <c r="M161">
        <f>VLOOKUP($F161,'(참고)타워 스텟 가치'!$B$2:$L$6,M$2,0)+(VLOOKUP($F161,'(참고)타워 스텟 가치'!$B$2:$L$6,M$2,0)*$E161)</f>
        <v>4.1400000000000015</v>
      </c>
      <c r="N161">
        <f>VLOOKUP($F161,'(참고)타워 스텟 가치'!$B$2:$L$6,N$2,0)+(VLOOKUP($F161,'(참고)타워 스텟 가치'!$B$2:$L$6,N$2,0)*$E161)</f>
        <v>0</v>
      </c>
      <c r="O161">
        <f>VLOOKUP($F161,'(참고)타워 스텟 가치'!$B$2:$L$6,O$2,0)+(VLOOKUP($F161,'(참고)타워 스텟 가치'!$B$2:$L$6,O$2,0)*$E161)</f>
        <v>0</v>
      </c>
      <c r="P161">
        <f>VLOOKUP($F161,'(참고)타워 스텟 가치'!$B$2:$L$6,P$2,0)+(VLOOKUP($F161,'(참고)타워 스텟 가치'!$B$2:$L$6,P$2,0)*$E161)</f>
        <v>9.6600000000000037</v>
      </c>
      <c r="Q161">
        <f>SUM('스테이지별 몬스터 스텟'!H161*'(참고)타워 스텟 가치'!$Q$17,'스테이지별 몬스터 스텟'!I161*'(참고)타워 스텟 가치'!$R$17,'스테이지별 몬스터 스텟'!J161*'(참고)타워 스텟 가치'!$S$17,'스테이지별 몬스터 스텟'!K161*'(참고)타워 스텟 가치'!$T$17,'스테이지별 몬스터 스텟'!L161*'(참고)타워 스텟 가치'!$U$17,'스테이지별 몬스터 스텟'!M161*'(참고)타워 스텟 가치'!$V$17,'스테이지별 몬스터 스텟'!N161*'(참고)타워 스텟 가치'!$W$17,'스테이지별 몬스터 스텟'!O161*'(참고)타워 스텟 가치'!$X$17,'스테이지별 몬스터 스텟'!P161*'(참고)타워 스텟 가치'!$Y$17)</f>
        <v>105143.23500000004</v>
      </c>
      <c r="R161">
        <v>1</v>
      </c>
      <c r="S161">
        <f>VLOOKUP($F161,'(참고)타워 스텟 가치'!$B$7:$L$11,S$2,0)+(VLOOKUP($F161,'(참고)타워 스텟 가치'!$B$7:$L$11,S$2,0)*$E161)</f>
        <v>51.750000000000021</v>
      </c>
      <c r="T161">
        <f>VLOOKUP($F161,'(참고)타워 스텟 가치'!$B$7:$L$11,T$2,0)+(VLOOKUP($F161,'(참고)타워 스텟 가치'!$B$7:$L$11,T$2,0)*$E161)</f>
        <v>93.150000000000034</v>
      </c>
      <c r="U161">
        <f>VLOOKUP($F161,'(참고)타워 스텟 가치'!$B$7:$L$11,U$2,0)+(VLOOKUP($F161,'(참고)타워 스텟 가치'!$B$7:$L$11,U$2,0)*$E161)</f>
        <v>69000.000000000029</v>
      </c>
      <c r="V161">
        <f>VLOOKUP($F161,'(참고)타워 스텟 가치'!$B$7:$L$11,V$2,0)+(VLOOKUP($F161,'(참고)타워 스텟 가치'!$B$7:$L$11,V$2,0)*$E161)</f>
        <v>621.00000000000023</v>
      </c>
      <c r="W161">
        <f>VLOOKUP($F161,'(참고)타워 스텟 가치'!$B$7:$L$11,W$2,0)+(VLOOKUP($F161,'(참고)타워 스텟 가치'!$B$7:$L$11,W$2,0)*$E161)</f>
        <v>10.350000000000005</v>
      </c>
      <c r="X161">
        <f>VLOOKUP($F161,'(참고)타워 스텟 가치'!$B$7:$L$11,X$2,0)+(VLOOKUP($F161,'(참고)타워 스텟 가치'!$B$7:$L$11,X$2,0)*$E161)</f>
        <v>4.1400000000000015</v>
      </c>
      <c r="Y161">
        <f>VLOOKUP($F161,'(참고)타워 스텟 가치'!$B$7:$L$11,Y$2,0)+(VLOOKUP($F161,'(참고)타워 스텟 가치'!$B$7:$L$11,Y$2,0)*$E161)</f>
        <v>0</v>
      </c>
      <c r="Z161">
        <f>VLOOKUP($F161,'(참고)타워 스텟 가치'!$B$7:$L$11,Z$2,0)+(VLOOKUP($F161,'(참고)타워 스텟 가치'!$B$7:$L$11,Z$2,0)*$E161)</f>
        <v>0</v>
      </c>
      <c r="AA161">
        <f>VLOOKUP($F161,'(참고)타워 스텟 가치'!$B$7:$L$11,AA$2,0)+(VLOOKUP($F161,'(참고)타워 스텟 가치'!$B$7:$L$11,AA$2,0)*$E161)</f>
        <v>9.6600000000000037</v>
      </c>
      <c r="AB161">
        <f>SUM('스테이지별 몬스터 스텟'!S161*'(참고)타워 스텟 가치'!$Q$17,'스테이지별 몬스터 스텟'!T161*'(참고)타워 스텟 가치'!$R$17,'스테이지별 몬스터 스텟'!U161*'(참고)타워 스텟 가치'!$S$17,'스테이지별 몬스터 스텟'!V161*'(참고)타워 스텟 가치'!$T$17,'스테이지별 몬스터 스텟'!W161*'(참고)타워 스텟 가치'!$U$17,'스테이지별 몬스터 스텟'!X161*'(참고)타워 스텟 가치'!$V$17,'스테이지별 몬스터 스텟'!Y161*'(참고)타워 스텟 가치'!$W$17,'스테이지별 몬스터 스텟'!Z161*'(참고)타워 스텟 가치'!$X$17,'스테이지별 몬스터 스텟'!AA161*'(참고)타워 스텟 가치'!$Y$17)</f>
        <v>105029.38500000005</v>
      </c>
      <c r="AC161">
        <v>2</v>
      </c>
      <c r="AD161">
        <f>VLOOKUP($F161,'(참고)타워 스텟 가치'!$B$12:$L$16,AD$2,0)+(VLOOKUP($F161,'(참고)타워 스텟 가치'!$B$12:$L$16,AD$2,0)*$E161)</f>
        <v>51.750000000000021</v>
      </c>
      <c r="AE161">
        <f>VLOOKUP($F161,'(참고)타워 스텟 가치'!$B$12:$L$16,AE$2,0)+(VLOOKUP($F161,'(참고)타워 스텟 가치'!$B$12:$L$16,AE$2,0)*$E161)</f>
        <v>62.10000000000003</v>
      </c>
      <c r="AF161">
        <f>VLOOKUP($F161,'(참고)타워 스텟 가치'!$B$12:$L$16,AF$2,0)+(VLOOKUP($F161,'(참고)타워 스텟 가치'!$B$12:$L$16,AF$2,0)*$E161)</f>
        <v>69000.000000000029</v>
      </c>
      <c r="AG161">
        <f>VLOOKUP($F161,'(참고)타워 스텟 가치'!$B$12:$L$16,AG$2,0)+(VLOOKUP($F161,'(참고)타워 스텟 가치'!$B$12:$L$16,AG$2,0)*$E161)</f>
        <v>310.50000000000011</v>
      </c>
      <c r="AH161">
        <f>VLOOKUP($F161,'(참고)타워 스텟 가치'!$B$12:$L$16,AH$2,0)+(VLOOKUP($F161,'(참고)타워 스텟 가치'!$B$12:$L$16,AH$2,0)*$E161)</f>
        <v>10.350000000000005</v>
      </c>
      <c r="AI161">
        <f>VLOOKUP($F161,'(참고)타워 스텟 가치'!$B$12:$L$16,AI$2,0)+(VLOOKUP($F161,'(참고)타워 스텟 가치'!$B$12:$L$16,AI$2,0)*$E161)</f>
        <v>4.1400000000000015</v>
      </c>
      <c r="AJ161">
        <f>VLOOKUP($F161,'(참고)타워 스텟 가치'!$B$12:$L$16,AJ$2,0)+(VLOOKUP($F161,'(참고)타워 스텟 가치'!$B$12:$L$16,AJ$2,0)*$E161)</f>
        <v>0</v>
      </c>
      <c r="AK161">
        <f>VLOOKUP($F161,'(참고)타워 스텟 가치'!$B$12:$L$16,AK$2,0)+(VLOOKUP($F161,'(참고)타워 스텟 가치'!$B$12:$L$16,AK$2,0)*$E161)</f>
        <v>0</v>
      </c>
      <c r="AL161">
        <f>VLOOKUP($F161,'(참고)타워 스텟 가치'!$B$12:$L$16,AL$2,0)+(VLOOKUP($F161,'(참고)타워 스텟 가치'!$B$12:$L$16,AL$2,0)*$E161)</f>
        <v>19.320000000000007</v>
      </c>
      <c r="AM161">
        <f>SUM('스테이지별 몬스터 스텟'!AD161*'(참고)타워 스텟 가치'!$Q$17,'스테이지별 몬스터 스텟'!AE161*'(참고)타워 스텟 가치'!$R$17,'스테이지별 몬스터 스텟'!AF161*'(참고)타워 스텟 가치'!$S$17,'스테이지별 몬스터 스텟'!AG161*'(참고)타워 스텟 가치'!$T$17,'스테이지별 몬스터 스텟'!AH161*'(참고)타워 스텟 가치'!$U$17,'스테이지별 몬스터 스텟'!AI161*'(참고)타워 스텟 가치'!$V$17,'스테이지별 몬스터 스텟'!AJ161*'(참고)타워 스텟 가치'!$W$17,'스테이지별 몬스터 스텟'!AK161*'(참고)타워 스텟 가치'!$X$17,'스테이지별 몬스터 스텟'!AL161*'(참고)타워 스텟 가치'!$Y$17)</f>
        <v>104381.13000000003</v>
      </c>
      <c r="AN161">
        <v>3</v>
      </c>
    </row>
    <row r="162" spans="3:40" x14ac:dyDescent="0.3">
      <c r="C162">
        <v>3</v>
      </c>
      <c r="D162">
        <f t="shared" si="8"/>
        <v>32</v>
      </c>
      <c r="E162" s="52">
        <f>VLOOKUP(D162,'스테이지별 난이도 설정'!B:C,2,0)</f>
        <v>12.800000000000006</v>
      </c>
      <c r="F162" t="str">
        <f t="shared" si="9"/>
        <v>에픽</v>
      </c>
      <c r="G162">
        <f t="shared" si="7"/>
        <v>6</v>
      </c>
      <c r="H162">
        <f>VLOOKUP($F162,'(참고)타워 스텟 가치'!$B$2:$L$6,H$2,0)+(VLOOKUP($F162,'(참고)타워 스텟 가치'!$B$2:$L$6,H$2,0)*$E162)</f>
        <v>232.87500000000011</v>
      </c>
      <c r="I162">
        <f>VLOOKUP($F162,'(참고)타워 스텟 가치'!$B$2:$L$6,I$2,0)+(VLOOKUP($F162,'(참고)타워 스텟 가치'!$B$2:$L$6,I$2,0)*$E162)</f>
        <v>46.575000000000017</v>
      </c>
      <c r="J162">
        <f>VLOOKUP($F162,'(참고)타워 스텟 가치'!$B$2:$L$6,J$2,0)+(VLOOKUP($F162,'(참고)타워 스텟 가치'!$B$2:$L$6,J$2,0)*$E162)</f>
        <v>69000.000000000029</v>
      </c>
      <c r="K162">
        <f>VLOOKUP($F162,'(참고)타워 스텟 가치'!$B$2:$L$6,K$2,0)+(VLOOKUP($F162,'(참고)타워 스텟 가치'!$B$2:$L$6,K$2,0)*$E162)</f>
        <v>931.50000000000045</v>
      </c>
      <c r="L162">
        <f>VLOOKUP($F162,'(참고)타워 스텟 가치'!$B$2:$L$6,L$2,0)+(VLOOKUP($F162,'(참고)타워 스텟 가치'!$B$2:$L$6,L$2,0)*$E162)</f>
        <v>15.525000000000007</v>
      </c>
      <c r="M162">
        <f>VLOOKUP($F162,'(참고)타워 스텟 가치'!$B$2:$L$6,M$2,0)+(VLOOKUP($F162,'(참고)타워 스텟 가치'!$B$2:$L$6,M$2,0)*$E162)</f>
        <v>4.1400000000000015</v>
      </c>
      <c r="N162">
        <f>VLOOKUP($F162,'(참고)타워 스텟 가치'!$B$2:$L$6,N$2,0)+(VLOOKUP($F162,'(참고)타워 스텟 가치'!$B$2:$L$6,N$2,0)*$E162)</f>
        <v>0</v>
      </c>
      <c r="O162">
        <f>VLOOKUP($F162,'(참고)타워 스텟 가치'!$B$2:$L$6,O$2,0)+(VLOOKUP($F162,'(참고)타워 스텟 가치'!$B$2:$L$6,O$2,0)*$E162)</f>
        <v>0</v>
      </c>
      <c r="P162">
        <f>VLOOKUP($F162,'(참고)타워 스텟 가치'!$B$2:$L$6,P$2,0)+(VLOOKUP($F162,'(참고)타워 스텟 가치'!$B$2:$L$6,P$2,0)*$E162)</f>
        <v>9.6600000000000037</v>
      </c>
      <c r="Q162">
        <f>SUM('스테이지별 몬스터 스텟'!H162*'(참고)타워 스텟 가치'!$Q$17,'스테이지별 몬스터 스텟'!I162*'(참고)타워 스텟 가치'!$R$17,'스테이지별 몬스터 스텟'!J162*'(참고)타워 스텟 가치'!$S$17,'스테이지별 몬스터 스텟'!K162*'(참고)타워 스텟 가치'!$T$17,'스테이지별 몬스터 스텟'!L162*'(참고)타워 스텟 가치'!$U$17,'스테이지별 몬스터 스텟'!M162*'(참고)타워 스텟 가치'!$V$17,'스테이지별 몬스터 스텟'!N162*'(참고)타워 스텟 가치'!$W$17,'스테이지별 몬스터 스텟'!O162*'(참고)타워 스텟 가치'!$X$17,'스테이지별 몬스터 스텟'!P162*'(참고)타워 스텟 가치'!$Y$17)</f>
        <v>105953.12250000006</v>
      </c>
      <c r="R162">
        <v>1</v>
      </c>
      <c r="S162">
        <f>VLOOKUP($F162,'(참고)타워 스텟 가치'!$B$7:$L$11,S$2,0)+(VLOOKUP($F162,'(참고)타워 스텟 가치'!$B$7:$L$11,S$2,0)*$E162)</f>
        <v>77.625000000000028</v>
      </c>
      <c r="T162">
        <f>VLOOKUP($F162,'(참고)타워 스텟 가치'!$B$7:$L$11,T$2,0)+(VLOOKUP($F162,'(참고)타워 스텟 가치'!$B$7:$L$11,T$2,0)*$E162)</f>
        <v>139.72500000000005</v>
      </c>
      <c r="U162">
        <f>VLOOKUP($F162,'(참고)타워 스텟 가치'!$B$7:$L$11,U$2,0)+(VLOOKUP($F162,'(참고)타워 스텟 가치'!$B$7:$L$11,U$2,0)*$E162)</f>
        <v>69000.000000000029</v>
      </c>
      <c r="V162">
        <f>VLOOKUP($F162,'(참고)타워 스텟 가치'!$B$7:$L$11,V$2,0)+(VLOOKUP($F162,'(참고)타워 스텟 가치'!$B$7:$L$11,V$2,0)*$E162)</f>
        <v>931.50000000000045</v>
      </c>
      <c r="W162">
        <f>VLOOKUP($F162,'(참고)타워 스텟 가치'!$B$7:$L$11,W$2,0)+(VLOOKUP($F162,'(참고)타워 스텟 가치'!$B$7:$L$11,W$2,0)*$E162)</f>
        <v>15.525000000000007</v>
      </c>
      <c r="X162">
        <f>VLOOKUP($F162,'(참고)타워 스텟 가치'!$B$7:$L$11,X$2,0)+(VLOOKUP($F162,'(참고)타워 스텟 가치'!$B$7:$L$11,X$2,0)*$E162)</f>
        <v>4.1400000000000015</v>
      </c>
      <c r="Y162">
        <f>VLOOKUP($F162,'(참고)타워 스텟 가치'!$B$7:$L$11,Y$2,0)+(VLOOKUP($F162,'(참고)타워 스텟 가치'!$B$7:$L$11,Y$2,0)*$E162)</f>
        <v>0</v>
      </c>
      <c r="Z162">
        <f>VLOOKUP($F162,'(참고)타워 스텟 가치'!$B$7:$L$11,Z$2,0)+(VLOOKUP($F162,'(참고)타워 스텟 가치'!$B$7:$L$11,Z$2,0)*$E162)</f>
        <v>0</v>
      </c>
      <c r="AA162">
        <f>VLOOKUP($F162,'(참고)타워 스텟 가치'!$B$7:$L$11,AA$2,0)+(VLOOKUP($F162,'(참고)타워 스텟 가치'!$B$7:$L$11,AA$2,0)*$E162)</f>
        <v>9.6600000000000037</v>
      </c>
      <c r="AB162">
        <f>SUM('스테이지별 몬스터 스텟'!S162*'(참고)타워 스텟 가치'!$Q$17,'스테이지별 몬스터 스텟'!T162*'(참고)타워 스텟 가치'!$R$17,'스테이지별 몬스터 스텟'!U162*'(참고)타워 스텟 가치'!$S$17,'스테이지별 몬스터 스텟'!V162*'(참고)타워 스텟 가치'!$T$17,'스테이지별 몬스터 스텟'!W162*'(참고)타워 스텟 가치'!$U$17,'스테이지별 몬스터 스텟'!X162*'(참고)타워 스텟 가치'!$V$17,'스테이지별 몬스터 스텟'!Y162*'(참고)타워 스텟 가치'!$W$17,'스테이지별 몬스터 스텟'!Z162*'(참고)타워 스텟 가치'!$X$17,'스테이지별 몬스터 스텟'!AA162*'(참고)타워 스텟 가치'!$Y$17)</f>
        <v>105782.34750000005</v>
      </c>
      <c r="AC162">
        <v>2</v>
      </c>
      <c r="AD162">
        <f>VLOOKUP($F162,'(참고)타워 스텟 가치'!$B$12:$L$16,AD$2,0)+(VLOOKUP($F162,'(참고)타워 스텟 가치'!$B$12:$L$16,AD$2,0)*$E162)</f>
        <v>77.625000000000028</v>
      </c>
      <c r="AE162">
        <f>VLOOKUP($F162,'(참고)타워 스텟 가치'!$B$12:$L$16,AE$2,0)+(VLOOKUP($F162,'(참고)타워 스텟 가치'!$B$12:$L$16,AE$2,0)*$E162)</f>
        <v>93.150000000000034</v>
      </c>
      <c r="AF162">
        <f>VLOOKUP($F162,'(참고)타워 스텟 가치'!$B$12:$L$16,AF$2,0)+(VLOOKUP($F162,'(참고)타워 스텟 가치'!$B$12:$L$16,AF$2,0)*$E162)</f>
        <v>69000.000000000029</v>
      </c>
      <c r="AG162">
        <f>VLOOKUP($F162,'(참고)타워 스텟 가치'!$B$12:$L$16,AG$2,0)+(VLOOKUP($F162,'(참고)타워 스텟 가치'!$B$12:$L$16,AG$2,0)*$E162)</f>
        <v>465.75000000000023</v>
      </c>
      <c r="AH162">
        <f>VLOOKUP($F162,'(참고)타워 스텟 가치'!$B$12:$L$16,AH$2,0)+(VLOOKUP($F162,'(참고)타워 스텟 가치'!$B$12:$L$16,AH$2,0)*$E162)</f>
        <v>15.525000000000007</v>
      </c>
      <c r="AI162">
        <f>VLOOKUP($F162,'(참고)타워 스텟 가치'!$B$12:$L$16,AI$2,0)+(VLOOKUP($F162,'(참고)타워 스텟 가치'!$B$12:$L$16,AI$2,0)*$E162)</f>
        <v>4.1400000000000015</v>
      </c>
      <c r="AJ162">
        <f>VLOOKUP($F162,'(참고)타워 스텟 가치'!$B$12:$L$16,AJ$2,0)+(VLOOKUP($F162,'(참고)타워 스텟 가치'!$B$12:$L$16,AJ$2,0)*$E162)</f>
        <v>0</v>
      </c>
      <c r="AK162">
        <f>VLOOKUP($F162,'(참고)타워 스텟 가치'!$B$12:$L$16,AK$2,0)+(VLOOKUP($F162,'(참고)타워 스텟 가치'!$B$12:$L$16,AK$2,0)*$E162)</f>
        <v>0</v>
      </c>
      <c r="AL162">
        <f>VLOOKUP($F162,'(참고)타워 스텟 가치'!$B$12:$L$16,AL$2,0)+(VLOOKUP($F162,'(참고)타워 스텟 가치'!$B$12:$L$16,AL$2,0)*$E162)</f>
        <v>19.320000000000007</v>
      </c>
      <c r="AM162">
        <f>SUM('스테이지별 몬스터 스텟'!AD162*'(참고)타워 스텟 가치'!$Q$17,'스테이지별 몬스터 스텟'!AE162*'(참고)타워 스텟 가치'!$R$17,'스테이지별 몬스터 스텟'!AF162*'(참고)타워 스텟 가치'!$S$17,'스테이지별 몬스터 스텟'!AG162*'(참고)타워 스텟 가치'!$T$17,'스테이지별 몬스터 스텟'!AH162*'(참고)타워 스텟 가치'!$U$17,'스테이지별 몬스터 스텟'!AI162*'(참고)타워 스텟 가치'!$V$17,'스테이지별 몬스터 스텟'!AJ162*'(참고)타워 스텟 가치'!$W$17,'스테이지별 몬스터 스텟'!AK162*'(참고)타워 스텟 가치'!$X$17,'스테이지별 몬스터 스텟'!AL162*'(참고)타워 스텟 가치'!$Y$17)</f>
        <v>104800.30500000005</v>
      </c>
      <c r="AN162">
        <v>3</v>
      </c>
    </row>
    <row r="163" spans="3:40" x14ac:dyDescent="0.3">
      <c r="C163">
        <v>4</v>
      </c>
      <c r="D163">
        <f t="shared" si="8"/>
        <v>32</v>
      </c>
      <c r="E163" s="52">
        <f>VLOOKUP(D163,'스테이지별 난이도 설정'!B:C,2,0)</f>
        <v>12.800000000000006</v>
      </c>
      <c r="F163" t="str">
        <f t="shared" si="9"/>
        <v>유니크</v>
      </c>
      <c r="G163">
        <f t="shared" si="7"/>
        <v>6</v>
      </c>
      <c r="H163">
        <f>VLOOKUP($F163,'(참고)타워 스텟 가치'!$B$2:$L$6,H$2,0)+(VLOOKUP($F163,'(참고)타워 스텟 가치'!$B$2:$L$6,H$2,0)*$E163)</f>
        <v>349.31250000000017</v>
      </c>
      <c r="I163">
        <f>VLOOKUP($F163,'(참고)타워 스텟 가치'!$B$2:$L$6,I$2,0)+(VLOOKUP($F163,'(참고)타워 스텟 가치'!$B$2:$L$6,I$2,0)*$E163)</f>
        <v>69.862500000000026</v>
      </c>
      <c r="J163">
        <f>VLOOKUP($F163,'(참고)타워 스텟 가치'!$B$2:$L$6,J$2,0)+(VLOOKUP($F163,'(참고)타워 스텟 가치'!$B$2:$L$6,J$2,0)*$E163)</f>
        <v>69000.000000000029</v>
      </c>
      <c r="K163">
        <f>VLOOKUP($F163,'(참고)타워 스텟 가치'!$B$2:$L$6,K$2,0)+(VLOOKUP($F163,'(참고)타워 스텟 가치'!$B$2:$L$6,K$2,0)*$E163)</f>
        <v>1397.2500000000007</v>
      </c>
      <c r="L163">
        <f>VLOOKUP($F163,'(참고)타워 스텟 가치'!$B$2:$L$6,L$2,0)+(VLOOKUP($F163,'(참고)타워 스텟 가치'!$B$2:$L$6,L$2,0)*$E163)</f>
        <v>23.287500000000009</v>
      </c>
      <c r="M163">
        <f>VLOOKUP($F163,'(참고)타워 스텟 가치'!$B$2:$L$6,M$2,0)+(VLOOKUP($F163,'(참고)타워 스텟 가치'!$B$2:$L$6,M$2,0)*$E163)</f>
        <v>4.1400000000000015</v>
      </c>
      <c r="N163">
        <f>VLOOKUP($F163,'(참고)타워 스텟 가치'!$B$2:$L$6,N$2,0)+(VLOOKUP($F163,'(참고)타워 스텟 가치'!$B$2:$L$6,N$2,0)*$E163)</f>
        <v>0</v>
      </c>
      <c r="O163">
        <f>VLOOKUP($F163,'(참고)타워 스텟 가치'!$B$2:$L$6,O$2,0)+(VLOOKUP($F163,'(참고)타워 스텟 가치'!$B$2:$L$6,O$2,0)*$E163)</f>
        <v>0</v>
      </c>
      <c r="P163">
        <f>VLOOKUP($F163,'(참고)타워 스텟 가치'!$B$2:$L$6,P$2,0)+(VLOOKUP($F163,'(참고)타워 스텟 가치'!$B$2:$L$6,P$2,0)*$E163)</f>
        <v>13.800000000000006</v>
      </c>
      <c r="Q163">
        <f>SUM('스테이지별 몬스터 스텟'!H163*'(참고)타워 스텟 가치'!$Q$17,'스테이지별 몬스터 스텟'!I163*'(참고)타워 스텟 가치'!$R$17,'스테이지별 몬스터 스텟'!J163*'(참고)타워 스텟 가치'!$S$17,'스테이지별 몬스터 스텟'!K163*'(참고)타워 스텟 가치'!$T$17,'스테이지별 몬스터 스텟'!L163*'(참고)타워 스텟 가치'!$U$17,'스테이지별 몬스터 스텟'!M163*'(참고)타워 스텟 가치'!$V$17,'스테이지별 몬스터 스텟'!N163*'(참고)타워 스텟 가치'!$W$17,'스테이지별 몬스터 스텟'!O163*'(참고)타워 스텟 가치'!$X$17,'스테이지별 몬스터 스텟'!P163*'(참고)타워 스텟 가치'!$Y$17)</f>
        <v>107176.23375000004</v>
      </c>
      <c r="R163">
        <v>1</v>
      </c>
      <c r="S163">
        <f>VLOOKUP($F163,'(참고)타워 스텟 가치'!$B$7:$L$11,S$2,0)+(VLOOKUP($F163,'(참고)타워 스텟 가치'!$B$7:$L$11,S$2,0)*$E163)</f>
        <v>116.43750000000006</v>
      </c>
      <c r="T163">
        <f>VLOOKUP($F163,'(참고)타워 스텟 가치'!$B$7:$L$11,T$2,0)+(VLOOKUP($F163,'(참고)타워 스텟 가치'!$B$7:$L$11,T$2,0)*$E163)</f>
        <v>209.58750000000009</v>
      </c>
      <c r="U163">
        <f>VLOOKUP($F163,'(참고)타워 스텟 가치'!$B$7:$L$11,U$2,0)+(VLOOKUP($F163,'(참고)타워 스텟 가치'!$B$7:$L$11,U$2,0)*$E163)</f>
        <v>69000.000000000029</v>
      </c>
      <c r="V163">
        <f>VLOOKUP($F163,'(참고)타워 스텟 가치'!$B$7:$L$11,V$2,0)+(VLOOKUP($F163,'(참고)타워 스텟 가치'!$B$7:$L$11,V$2,0)*$E163)</f>
        <v>1397.2500000000007</v>
      </c>
      <c r="W163">
        <f>VLOOKUP($F163,'(참고)타워 스텟 가치'!$B$7:$L$11,W$2,0)+(VLOOKUP($F163,'(참고)타워 스텟 가치'!$B$7:$L$11,W$2,0)*$E163)</f>
        <v>23.287500000000009</v>
      </c>
      <c r="X163">
        <f>VLOOKUP($F163,'(참고)타워 스텟 가치'!$B$7:$L$11,X$2,0)+(VLOOKUP($F163,'(참고)타워 스텟 가치'!$B$7:$L$11,X$2,0)*$E163)</f>
        <v>4.1400000000000015</v>
      </c>
      <c r="Y163">
        <f>VLOOKUP($F163,'(참고)타워 스텟 가치'!$B$7:$L$11,Y$2,0)+(VLOOKUP($F163,'(참고)타워 스텟 가치'!$B$7:$L$11,Y$2,0)*$E163)</f>
        <v>0</v>
      </c>
      <c r="Z163">
        <f>VLOOKUP($F163,'(참고)타워 스텟 가치'!$B$7:$L$11,Z$2,0)+(VLOOKUP($F163,'(참고)타워 스텟 가치'!$B$7:$L$11,Z$2,0)*$E163)</f>
        <v>0</v>
      </c>
      <c r="AA163">
        <f>VLOOKUP($F163,'(참고)타워 스텟 가치'!$B$7:$L$11,AA$2,0)+(VLOOKUP($F163,'(참고)타워 스텟 가치'!$B$7:$L$11,AA$2,0)*$E163)</f>
        <v>13.800000000000006</v>
      </c>
      <c r="AB163">
        <f>SUM('스테이지별 몬스터 스텟'!S163*'(참고)타워 스텟 가치'!$Q$17,'스테이지별 몬스터 스텟'!T163*'(참고)타워 스텟 가치'!$R$17,'스테이지별 몬스터 스텟'!U163*'(참고)타워 스텟 가치'!$S$17,'스테이지별 몬스터 스텟'!V163*'(참고)타워 스텟 가치'!$T$17,'스테이지별 몬스터 스텟'!W163*'(참고)타워 스텟 가치'!$U$17,'스테이지별 몬스터 스텟'!X163*'(참고)타워 스텟 가치'!$V$17,'스테이지별 몬스터 스텟'!Y163*'(참고)타워 스텟 가치'!$W$17,'스테이지별 몬스터 스텟'!Z163*'(참고)타워 스텟 가치'!$X$17,'스테이지별 몬스터 스텟'!AA163*'(참고)타워 스텟 가치'!$Y$17)</f>
        <v>106920.07125000005</v>
      </c>
      <c r="AC163">
        <v>2</v>
      </c>
      <c r="AD163">
        <f>VLOOKUP($F163,'(참고)타워 스텟 가치'!$B$12:$L$16,AD$2,0)+(VLOOKUP($F163,'(참고)타워 스텟 가치'!$B$12:$L$16,AD$2,0)*$E163)</f>
        <v>116.43750000000006</v>
      </c>
      <c r="AE163">
        <f>VLOOKUP($F163,'(참고)타워 스텟 가치'!$B$12:$L$16,AE$2,0)+(VLOOKUP($F163,'(참고)타워 스텟 가치'!$B$12:$L$16,AE$2,0)*$E163)</f>
        <v>139.72500000000005</v>
      </c>
      <c r="AF163">
        <f>VLOOKUP($F163,'(참고)타워 스텟 가치'!$B$12:$L$16,AF$2,0)+(VLOOKUP($F163,'(참고)타워 스텟 가치'!$B$12:$L$16,AF$2,0)*$E163)</f>
        <v>69000.000000000029</v>
      </c>
      <c r="AG163">
        <f>VLOOKUP($F163,'(참고)타워 스텟 가치'!$B$12:$L$16,AG$2,0)+(VLOOKUP($F163,'(참고)타워 스텟 가치'!$B$12:$L$16,AG$2,0)*$E163)</f>
        <v>698.62500000000034</v>
      </c>
      <c r="AH163">
        <f>VLOOKUP($F163,'(참고)타워 스텟 가치'!$B$12:$L$16,AH$2,0)+(VLOOKUP($F163,'(참고)타워 스텟 가치'!$B$12:$L$16,AH$2,0)*$E163)</f>
        <v>23.287500000000009</v>
      </c>
      <c r="AI163">
        <f>VLOOKUP($F163,'(참고)타워 스텟 가치'!$B$12:$L$16,AI$2,0)+(VLOOKUP($F163,'(참고)타워 스텟 가치'!$B$12:$L$16,AI$2,0)*$E163)</f>
        <v>4.1400000000000015</v>
      </c>
      <c r="AJ163">
        <f>VLOOKUP($F163,'(참고)타워 스텟 가치'!$B$12:$L$16,AJ$2,0)+(VLOOKUP($F163,'(참고)타워 스텟 가치'!$B$12:$L$16,AJ$2,0)*$E163)</f>
        <v>0</v>
      </c>
      <c r="AK163">
        <f>VLOOKUP($F163,'(참고)타워 스텟 가치'!$B$12:$L$16,AK$2,0)+(VLOOKUP($F163,'(참고)타워 스텟 가치'!$B$12:$L$16,AK$2,0)*$E163)</f>
        <v>0</v>
      </c>
      <c r="AL163">
        <f>VLOOKUP($F163,'(참고)타워 스텟 가치'!$B$12:$L$16,AL$2,0)+(VLOOKUP($F163,'(참고)타워 스텟 가치'!$B$12:$L$16,AL$2,0)*$E163)</f>
        <v>27.600000000000012</v>
      </c>
      <c r="AM163">
        <f>SUM('스테이지별 몬스터 스텟'!AD163*'(참고)타워 스텟 가치'!$Q$17,'스테이지별 몬스터 스텟'!AE163*'(참고)타워 스텟 가치'!$R$17,'스테이지별 몬스터 스텟'!AF163*'(참고)타워 스텟 가치'!$S$17,'스테이지별 몬스터 스텟'!AG163*'(참고)타워 스텟 가치'!$T$17,'스테이지별 몬스터 스텟'!AH163*'(참고)타워 스텟 가치'!$U$17,'스테이지별 몬스터 스텟'!AI163*'(참고)타워 스텟 가치'!$V$17,'스테이지별 몬스터 스텟'!AJ163*'(참고)타워 스텟 가치'!$W$17,'스테이지별 몬스터 스텟'!AK163*'(참고)타워 스텟 가치'!$X$17,'스테이지별 몬스터 스텟'!AL163*'(참고)타워 스텟 가치'!$Y$17)</f>
        <v>105445.62750000003</v>
      </c>
      <c r="AN163">
        <v>3</v>
      </c>
    </row>
    <row r="164" spans="3:40" x14ac:dyDescent="0.3">
      <c r="C164">
        <v>5</v>
      </c>
      <c r="D164">
        <f t="shared" si="8"/>
        <v>32</v>
      </c>
      <c r="E164" s="52">
        <f>VLOOKUP(D164,'스테이지별 난이도 설정'!B:C,2,0)</f>
        <v>12.800000000000006</v>
      </c>
      <c r="F164" t="str">
        <f t="shared" si="9"/>
        <v>스페셜</v>
      </c>
      <c r="G164">
        <f t="shared" si="7"/>
        <v>6</v>
      </c>
      <c r="H164">
        <f>VLOOKUP($F164,'(참고)타워 스텟 가치'!$B$2:$L$6,H$2,0)+(VLOOKUP($F164,'(참고)타워 스텟 가치'!$B$2:$L$6,H$2,0)*$E164)</f>
        <v>523.96875000000023</v>
      </c>
      <c r="I164">
        <f>VLOOKUP($F164,'(참고)타워 스텟 가치'!$B$2:$L$6,I$2,0)+(VLOOKUP($F164,'(참고)타워 스텟 가치'!$B$2:$L$6,I$2,0)*$E164)</f>
        <v>104.79375000000005</v>
      </c>
      <c r="J164">
        <f>VLOOKUP($F164,'(참고)타워 스텟 가치'!$B$2:$L$6,J$2,0)+(VLOOKUP($F164,'(참고)타워 스텟 가치'!$B$2:$L$6,J$2,0)*$E164)</f>
        <v>69000.000000000029</v>
      </c>
      <c r="K164">
        <f>VLOOKUP($F164,'(참고)타워 스텟 가치'!$B$2:$L$6,K$2,0)+(VLOOKUP($F164,'(참고)타워 스텟 가치'!$B$2:$L$6,K$2,0)*$E164)</f>
        <v>2095.8750000000009</v>
      </c>
      <c r="L164">
        <f>VLOOKUP($F164,'(참고)타워 스텟 가치'!$B$2:$L$6,L$2,0)+(VLOOKUP($F164,'(참고)타워 스텟 가치'!$B$2:$L$6,L$2,0)*$E164)</f>
        <v>34.931250000000013</v>
      </c>
      <c r="M164">
        <f>VLOOKUP($F164,'(참고)타워 스텟 가치'!$B$2:$L$6,M$2,0)+(VLOOKUP($F164,'(참고)타워 스텟 가치'!$B$2:$L$6,M$2,0)*$E164)</f>
        <v>4.1400000000000015</v>
      </c>
      <c r="N164">
        <f>VLOOKUP($F164,'(참고)타워 스텟 가치'!$B$2:$L$6,N$2,0)+(VLOOKUP($F164,'(참고)타워 스텟 가치'!$B$2:$L$6,N$2,0)*$E164)</f>
        <v>0</v>
      </c>
      <c r="O164">
        <f>VLOOKUP($F164,'(참고)타워 스텟 가치'!$B$2:$L$6,O$2,0)+(VLOOKUP($F164,'(참고)타워 스텟 가치'!$B$2:$L$6,O$2,0)*$E164)</f>
        <v>0</v>
      </c>
      <c r="P164">
        <f>VLOOKUP($F164,'(참고)타워 스텟 가치'!$B$2:$L$6,P$2,0)+(VLOOKUP($F164,'(참고)타워 스텟 가치'!$B$2:$L$6,P$2,0)*$E164)</f>
        <v>13.800000000000006</v>
      </c>
      <c r="Q164">
        <f>SUM('스테이지별 몬스터 스텟'!H164*'(참고)타워 스텟 가치'!$Q$17,'스테이지별 몬스터 스텟'!I164*'(참고)타워 스텟 가치'!$R$17,'스테이지별 몬스터 스텟'!J164*'(참고)타워 스텟 가치'!$S$17,'스테이지별 몬스터 스텟'!K164*'(참고)타워 스텟 가치'!$T$17,'스테이지별 몬스터 스텟'!L164*'(참고)타워 스텟 가치'!$U$17,'스테이지별 몬스터 스텟'!M164*'(참고)타워 스텟 가치'!$V$17,'스테이지별 몬스터 스텟'!N164*'(참고)타워 스텟 가치'!$W$17,'스테이지별 몬스터 스텟'!O164*'(참고)타워 스텟 가치'!$X$17,'스테이지별 몬스터 스텟'!P164*'(참고)타워 스텟 가치'!$Y$17)</f>
        <v>108998.48062500005</v>
      </c>
      <c r="R164">
        <v>1</v>
      </c>
      <c r="S164">
        <f>VLOOKUP($F164,'(참고)타워 스텟 가치'!$B$7:$L$11,S$2,0)+(VLOOKUP($F164,'(참고)타워 스텟 가치'!$B$7:$L$11,S$2,0)*$E164)</f>
        <v>174.65625000000009</v>
      </c>
      <c r="T164">
        <f>VLOOKUP($F164,'(참고)타워 스텟 가치'!$B$7:$L$11,T$2,0)+(VLOOKUP($F164,'(참고)타워 스텟 가치'!$B$7:$L$11,T$2,0)*$E164)</f>
        <v>314.38125000000014</v>
      </c>
      <c r="U164">
        <f>VLOOKUP($F164,'(참고)타워 스텟 가치'!$B$7:$L$11,U$2,0)+(VLOOKUP($F164,'(참고)타워 스텟 가치'!$B$7:$L$11,U$2,0)*$E164)</f>
        <v>69000.000000000029</v>
      </c>
      <c r="V164">
        <f>VLOOKUP($F164,'(참고)타워 스텟 가치'!$B$7:$L$11,V$2,0)+(VLOOKUP($F164,'(참고)타워 스텟 가치'!$B$7:$L$11,V$2,0)*$E164)</f>
        <v>2095.8750000000009</v>
      </c>
      <c r="W164">
        <f>VLOOKUP($F164,'(참고)타워 스텟 가치'!$B$7:$L$11,W$2,0)+(VLOOKUP($F164,'(참고)타워 스텟 가치'!$B$7:$L$11,W$2,0)*$E164)</f>
        <v>34.931250000000013</v>
      </c>
      <c r="X164">
        <f>VLOOKUP($F164,'(참고)타워 스텟 가치'!$B$7:$L$11,X$2,0)+(VLOOKUP($F164,'(참고)타워 스텟 가치'!$B$7:$L$11,X$2,0)*$E164)</f>
        <v>4.1400000000000015</v>
      </c>
      <c r="Y164">
        <f>VLOOKUP($F164,'(참고)타워 스텟 가치'!$B$7:$L$11,Y$2,0)+(VLOOKUP($F164,'(참고)타워 스텟 가치'!$B$7:$L$11,Y$2,0)*$E164)</f>
        <v>0</v>
      </c>
      <c r="Z164">
        <f>VLOOKUP($F164,'(참고)타워 스텟 가치'!$B$7:$L$11,Z$2,0)+(VLOOKUP($F164,'(참고)타워 스텟 가치'!$B$7:$L$11,Z$2,0)*$E164)</f>
        <v>0</v>
      </c>
      <c r="AA164">
        <f>VLOOKUP($F164,'(참고)타워 스텟 가치'!$B$7:$L$11,AA$2,0)+(VLOOKUP($F164,'(참고)타워 스텟 가치'!$B$7:$L$11,AA$2,0)*$E164)</f>
        <v>13.800000000000006</v>
      </c>
      <c r="AB164">
        <f>SUM('스테이지별 몬스터 스텟'!S164*'(참고)타워 스텟 가치'!$Q$17,'스테이지별 몬스터 스텟'!T164*'(참고)타워 스텟 가치'!$R$17,'스테이지별 몬스터 스텟'!U164*'(참고)타워 스텟 가치'!$S$17,'스테이지별 몬스터 스텟'!V164*'(참고)타워 스텟 가치'!$T$17,'스테이지별 몬스터 스텟'!W164*'(참고)타워 스텟 가치'!$U$17,'스테이지별 몬스터 스텟'!X164*'(참고)타워 스텟 가치'!$V$17,'스테이지별 몬스터 스텟'!Y164*'(참고)타워 스텟 가치'!$W$17,'스테이지별 몬스터 스텟'!Z164*'(참고)타워 스텟 가치'!$X$17,'스테이지별 몬스터 스텟'!AA164*'(참고)타워 스텟 가치'!$Y$17)</f>
        <v>108614.23687500005</v>
      </c>
      <c r="AC164">
        <v>2</v>
      </c>
      <c r="AD164">
        <f>VLOOKUP($F164,'(참고)타워 스텟 가치'!$B$12:$L$16,AD$2,0)+(VLOOKUP($F164,'(참고)타워 스텟 가치'!$B$12:$L$16,AD$2,0)*$E164)</f>
        <v>174.65625000000009</v>
      </c>
      <c r="AE164">
        <f>VLOOKUP($F164,'(참고)타워 스텟 가치'!$B$12:$L$16,AE$2,0)+(VLOOKUP($F164,'(참고)타워 스텟 가치'!$B$12:$L$16,AE$2,0)*$E164)</f>
        <v>209.58750000000009</v>
      </c>
      <c r="AF164">
        <f>VLOOKUP($F164,'(참고)타워 스텟 가치'!$B$12:$L$16,AF$2,0)+(VLOOKUP($F164,'(참고)타워 스텟 가치'!$B$12:$L$16,AF$2,0)*$E164)</f>
        <v>69000.000000000029</v>
      </c>
      <c r="AG164">
        <f>VLOOKUP($F164,'(참고)타워 스텟 가치'!$B$12:$L$16,AG$2,0)+(VLOOKUP($F164,'(참고)타워 스텟 가치'!$B$12:$L$16,AG$2,0)*$E164)</f>
        <v>1047.9375000000005</v>
      </c>
      <c r="AH164">
        <f>VLOOKUP($F164,'(참고)타워 스텟 가치'!$B$12:$L$16,AH$2,0)+(VLOOKUP($F164,'(참고)타워 스텟 가치'!$B$12:$L$16,AH$2,0)*$E164)</f>
        <v>34.931250000000013</v>
      </c>
      <c r="AI164">
        <f>VLOOKUP($F164,'(참고)타워 스텟 가치'!$B$12:$L$16,AI$2,0)+(VLOOKUP($F164,'(참고)타워 스텟 가치'!$B$12:$L$16,AI$2,0)*$E164)</f>
        <v>4.1400000000000015</v>
      </c>
      <c r="AJ164">
        <f>VLOOKUP($F164,'(참고)타워 스텟 가치'!$B$12:$L$16,AJ$2,0)+(VLOOKUP($F164,'(참고)타워 스텟 가치'!$B$12:$L$16,AJ$2,0)*$E164)</f>
        <v>0</v>
      </c>
      <c r="AK164">
        <f>VLOOKUP($F164,'(참고)타워 스텟 가치'!$B$12:$L$16,AK$2,0)+(VLOOKUP($F164,'(참고)타워 스텟 가치'!$B$12:$L$16,AK$2,0)*$E164)</f>
        <v>0</v>
      </c>
      <c r="AL164">
        <f>VLOOKUP($F164,'(참고)타워 스텟 가치'!$B$12:$L$16,AL$2,0)+(VLOOKUP($F164,'(참고)타워 스텟 가치'!$B$12:$L$16,AL$2,0)*$E164)</f>
        <v>27.600000000000012</v>
      </c>
      <c r="AM164">
        <f>SUM('스테이지별 몬스터 스텟'!AD164*'(참고)타워 스텟 가치'!$Q$17,'스테이지별 몬스터 스텟'!AE164*'(참고)타워 스텟 가치'!$R$17,'스테이지별 몬스터 스텟'!AF164*'(참고)타워 스텟 가치'!$S$17,'스테이지별 몬스터 스텟'!AG164*'(참고)타워 스텟 가치'!$T$17,'스테이지별 몬스터 스텟'!AH164*'(참고)타워 스텟 가치'!$U$17,'스테이지별 몬스터 스텟'!AI164*'(참고)타워 스텟 가치'!$V$17,'스테이지별 몬스터 스텟'!AJ164*'(참고)타워 스텟 가치'!$W$17,'스테이지별 몬스터 스텟'!AK164*'(참고)타워 스텟 가치'!$X$17,'스테이지별 몬스터 스텟'!AL164*'(참고)타워 스텟 가치'!$Y$17)</f>
        <v>106388.77125000005</v>
      </c>
      <c r="AN164">
        <v>3</v>
      </c>
    </row>
    <row r="165" spans="3:40" x14ac:dyDescent="0.3">
      <c r="C165">
        <v>1</v>
      </c>
      <c r="D165">
        <f t="shared" si="8"/>
        <v>33</v>
      </c>
      <c r="E165" s="52">
        <f>VLOOKUP(D165,'스테이지별 난이도 설정'!B:C,2,0)</f>
        <v>13.200000000000006</v>
      </c>
      <c r="F165" t="str">
        <f t="shared" si="9"/>
        <v>일반</v>
      </c>
      <c r="G165">
        <f t="shared" si="7"/>
        <v>6</v>
      </c>
      <c r="H165">
        <f>VLOOKUP($F165,'(참고)타워 스텟 가치'!$B$2:$L$6,H$2,0)+(VLOOKUP($F165,'(참고)타워 스텟 가치'!$B$2:$L$6,H$2,0)*$E165)</f>
        <v>106.50000000000004</v>
      </c>
      <c r="I165">
        <f>VLOOKUP($F165,'(참고)타워 스텟 가치'!$B$2:$L$6,I$2,0)+(VLOOKUP($F165,'(참고)타워 스텟 가치'!$B$2:$L$6,I$2,0)*$E165)</f>
        <v>21.300000000000011</v>
      </c>
      <c r="J165">
        <f>VLOOKUP($F165,'(참고)타워 스텟 가치'!$B$2:$L$6,J$2,0)+(VLOOKUP($F165,'(참고)타워 스텟 가치'!$B$2:$L$6,J$2,0)*$E165)</f>
        <v>71000.000000000029</v>
      </c>
      <c r="K165">
        <f>VLOOKUP($F165,'(참고)타워 스텟 가치'!$B$2:$L$6,K$2,0)+(VLOOKUP($F165,'(참고)타워 스텟 가치'!$B$2:$L$6,K$2,0)*$E165)</f>
        <v>426.00000000000017</v>
      </c>
      <c r="L165">
        <f>VLOOKUP($F165,'(참고)타워 스텟 가치'!$B$2:$L$6,L$2,0)+(VLOOKUP($F165,'(참고)타워 스텟 가치'!$B$2:$L$6,L$2,0)*$E165)</f>
        <v>7.1000000000000032</v>
      </c>
      <c r="M165">
        <f>VLOOKUP($F165,'(참고)타워 스텟 가치'!$B$2:$L$6,M$2,0)+(VLOOKUP($F165,'(참고)타워 스텟 가치'!$B$2:$L$6,M$2,0)*$E165)</f>
        <v>4.2600000000000016</v>
      </c>
      <c r="N165">
        <f>VLOOKUP($F165,'(참고)타워 스텟 가치'!$B$2:$L$6,N$2,0)+(VLOOKUP($F165,'(참고)타워 스텟 가치'!$B$2:$L$6,N$2,0)*$E165)</f>
        <v>0</v>
      </c>
      <c r="O165">
        <f>VLOOKUP($F165,'(참고)타워 스텟 가치'!$B$2:$L$6,O$2,0)+(VLOOKUP($F165,'(참고)타워 스텟 가치'!$B$2:$L$6,O$2,0)*$E165)</f>
        <v>0</v>
      </c>
      <c r="P165">
        <f>VLOOKUP($F165,'(참고)타워 스텟 가치'!$B$2:$L$6,P$2,0)+(VLOOKUP($F165,'(참고)타워 스텟 가치'!$B$2:$L$6,P$2,0)*$E165)</f>
        <v>9.9400000000000031</v>
      </c>
      <c r="Q165">
        <f>SUM('스테이지별 몬스터 스텟'!H165*'(참고)타워 스텟 가치'!$Q$17,'스테이지별 몬스터 스텟'!I165*'(참고)타워 스텟 가치'!$R$17,'스테이지별 몬스터 스텟'!J165*'(참고)타워 스텟 가치'!$S$17,'스테이지별 몬스터 스텟'!K165*'(참고)타워 스텟 가치'!$T$17,'스테이지별 몬스터 스텟'!L165*'(참고)타워 스텟 가치'!$U$17,'스테이지별 몬스터 스텟'!M165*'(참고)타워 스텟 가치'!$V$17,'스테이지별 몬스터 스텟'!N165*'(참고)타워 스텟 가치'!$W$17,'스테이지별 몬스터 스텟'!O165*'(참고)타워 스텟 가치'!$X$17,'스테이지별 몬스터 스텟'!P165*'(참고)타워 스텟 가치'!$Y$17)</f>
        <v>107635.29000000004</v>
      </c>
      <c r="R165">
        <v>1</v>
      </c>
      <c r="S165">
        <f>VLOOKUP($F165,'(참고)타워 스텟 가치'!$B$7:$L$11,S$2,0)+(VLOOKUP($F165,'(참고)타워 스텟 가치'!$B$7:$L$11,S$2,0)*$E165)</f>
        <v>35.500000000000014</v>
      </c>
      <c r="T165">
        <f>VLOOKUP($F165,'(참고)타워 스텟 가치'!$B$7:$L$11,T$2,0)+(VLOOKUP($F165,'(참고)타워 스텟 가치'!$B$7:$L$11,T$2,0)*$E165)</f>
        <v>63.900000000000027</v>
      </c>
      <c r="U165">
        <f>VLOOKUP($F165,'(참고)타워 스텟 가치'!$B$7:$L$11,U$2,0)+(VLOOKUP($F165,'(참고)타워 스텟 가치'!$B$7:$L$11,U$2,0)*$E165)</f>
        <v>71000.000000000029</v>
      </c>
      <c r="V165">
        <f>VLOOKUP($F165,'(참고)타워 스텟 가치'!$B$7:$L$11,V$2,0)+(VLOOKUP($F165,'(참고)타워 스텟 가치'!$B$7:$L$11,V$2,0)*$E165)</f>
        <v>426.00000000000017</v>
      </c>
      <c r="W165">
        <f>VLOOKUP($F165,'(참고)타워 스텟 가치'!$B$7:$L$11,W$2,0)+(VLOOKUP($F165,'(참고)타워 스텟 가치'!$B$7:$L$11,W$2,0)*$E165)</f>
        <v>7.1000000000000032</v>
      </c>
      <c r="X165">
        <f>VLOOKUP($F165,'(참고)타워 스텟 가치'!$B$7:$L$11,X$2,0)+(VLOOKUP($F165,'(참고)타워 스텟 가치'!$B$7:$L$11,X$2,0)*$E165)</f>
        <v>4.2600000000000016</v>
      </c>
      <c r="Y165">
        <f>VLOOKUP($F165,'(참고)타워 스텟 가치'!$B$7:$L$11,Y$2,0)+(VLOOKUP($F165,'(참고)타워 스텟 가치'!$B$7:$L$11,Y$2,0)*$E165)</f>
        <v>0</v>
      </c>
      <c r="Z165">
        <f>VLOOKUP($F165,'(참고)타워 스텟 가치'!$B$7:$L$11,Z$2,0)+(VLOOKUP($F165,'(참고)타워 스텟 가치'!$B$7:$L$11,Z$2,0)*$E165)</f>
        <v>0</v>
      </c>
      <c r="AA165">
        <f>VLOOKUP($F165,'(참고)타워 스텟 가치'!$B$7:$L$11,AA$2,0)+(VLOOKUP($F165,'(참고)타워 스텟 가치'!$B$7:$L$11,AA$2,0)*$E165)</f>
        <v>9.9400000000000031</v>
      </c>
      <c r="AB165">
        <f>SUM('스테이지별 몬스터 스텟'!S165*'(참고)타워 스텟 가치'!$Q$17,'스테이지별 몬스터 스텟'!T165*'(참고)타워 스텟 가치'!$R$17,'스테이지별 몬스터 스텟'!U165*'(참고)타워 스텟 가치'!$S$17,'스테이지별 몬스터 스텟'!V165*'(참고)타워 스텟 가치'!$T$17,'스테이지별 몬스터 스텟'!W165*'(참고)타워 스텟 가치'!$U$17,'스테이지별 몬스터 스텟'!X165*'(참고)타워 스텟 가치'!$V$17,'스테이지별 몬스터 스텟'!Y165*'(참고)타워 스텟 가치'!$W$17,'스테이지별 몬스터 스텟'!Z165*'(참고)타워 스텟 가치'!$X$17,'스테이지별 몬스터 스텟'!AA165*'(참고)타워 스텟 가치'!$Y$17)</f>
        <v>107557.19000000005</v>
      </c>
      <c r="AC165">
        <v>2</v>
      </c>
      <c r="AD165">
        <f>VLOOKUP($F165,'(참고)타워 스텟 가치'!$B$12:$L$16,AD$2,0)+(VLOOKUP($F165,'(참고)타워 스텟 가치'!$B$12:$L$16,AD$2,0)*$E165)</f>
        <v>35.500000000000014</v>
      </c>
      <c r="AE165">
        <f>VLOOKUP($F165,'(참고)타워 스텟 가치'!$B$12:$L$16,AE$2,0)+(VLOOKUP($F165,'(참고)타워 스텟 가치'!$B$12:$L$16,AE$2,0)*$E165)</f>
        <v>42.600000000000023</v>
      </c>
      <c r="AF165">
        <f>VLOOKUP($F165,'(참고)타워 스텟 가치'!$B$12:$L$16,AF$2,0)+(VLOOKUP($F165,'(참고)타워 스텟 가치'!$B$12:$L$16,AF$2,0)*$E165)</f>
        <v>71000.000000000029</v>
      </c>
      <c r="AG165">
        <f>VLOOKUP($F165,'(참고)타워 스텟 가치'!$B$12:$L$16,AG$2,0)+(VLOOKUP($F165,'(참고)타워 스텟 가치'!$B$12:$L$16,AG$2,0)*$E165)</f>
        <v>213.00000000000009</v>
      </c>
      <c r="AH165">
        <f>VLOOKUP($F165,'(참고)타워 스텟 가치'!$B$12:$L$16,AH$2,0)+(VLOOKUP($F165,'(참고)타워 스텟 가치'!$B$12:$L$16,AH$2,0)*$E165)</f>
        <v>7.1000000000000032</v>
      </c>
      <c r="AI165">
        <f>VLOOKUP($F165,'(참고)타워 스텟 가치'!$B$12:$L$16,AI$2,0)+(VLOOKUP($F165,'(참고)타워 스텟 가치'!$B$12:$L$16,AI$2,0)*$E165)</f>
        <v>4.2600000000000016</v>
      </c>
      <c r="AJ165">
        <f>VLOOKUP($F165,'(참고)타워 스텟 가치'!$B$12:$L$16,AJ$2,0)+(VLOOKUP($F165,'(참고)타워 스텟 가치'!$B$12:$L$16,AJ$2,0)*$E165)</f>
        <v>0</v>
      </c>
      <c r="AK165">
        <f>VLOOKUP($F165,'(참고)타워 스텟 가치'!$B$12:$L$16,AK$2,0)+(VLOOKUP($F165,'(참고)타워 스텟 가치'!$B$12:$L$16,AK$2,0)*$E165)</f>
        <v>0</v>
      </c>
      <c r="AL165">
        <f>VLOOKUP($F165,'(참고)타워 스텟 가치'!$B$12:$L$16,AL$2,0)+(VLOOKUP($F165,'(참고)타워 스텟 가치'!$B$12:$L$16,AL$2,0)*$E165)</f>
        <v>19.880000000000006</v>
      </c>
      <c r="AM165">
        <f>SUM('스테이지별 몬스터 스텟'!AD165*'(참고)타워 스텟 가치'!$Q$17,'스테이지별 몬스터 스텟'!AE165*'(참고)타워 스텟 가치'!$R$17,'스테이지별 몬스터 스텟'!AF165*'(참고)타워 스텟 가치'!$S$17,'스테이지별 몬스터 스텟'!AG165*'(참고)타워 스텟 가치'!$T$17,'스테이지별 몬스터 스텟'!AH165*'(참고)타워 스텟 가치'!$U$17,'스테이지별 몬스터 스텟'!AI165*'(참고)타워 스텟 가치'!$V$17,'스테이지별 몬스터 스텟'!AJ165*'(참고)타워 스텟 가치'!$W$17,'스테이지별 몬스터 스텟'!AK165*'(참고)타워 스텟 가치'!$X$17,'스테이지별 몬스터 스텟'!AL165*'(참고)타워 스텟 가치'!$Y$17)</f>
        <v>107119.12000000002</v>
      </c>
      <c r="AN165">
        <v>3</v>
      </c>
    </row>
    <row r="166" spans="3:40" x14ac:dyDescent="0.3">
      <c r="C166">
        <v>2</v>
      </c>
      <c r="D166">
        <f t="shared" si="8"/>
        <v>33</v>
      </c>
      <c r="E166" s="52">
        <f>VLOOKUP(D166,'스테이지별 난이도 설정'!B:C,2,0)</f>
        <v>13.200000000000006</v>
      </c>
      <c r="F166" t="str">
        <f t="shared" si="9"/>
        <v>레어</v>
      </c>
      <c r="G166">
        <f t="shared" si="7"/>
        <v>6</v>
      </c>
      <c r="H166">
        <f>VLOOKUP($F166,'(참고)타워 스텟 가치'!$B$2:$L$6,H$2,0)+(VLOOKUP($F166,'(참고)타워 스텟 가치'!$B$2:$L$6,H$2,0)*$E166)</f>
        <v>159.75000000000009</v>
      </c>
      <c r="I166">
        <f>VLOOKUP($F166,'(참고)타워 스텟 가치'!$B$2:$L$6,I$2,0)+(VLOOKUP($F166,'(참고)타워 스텟 가치'!$B$2:$L$6,I$2,0)*$E166)</f>
        <v>31.950000000000014</v>
      </c>
      <c r="J166">
        <f>VLOOKUP($F166,'(참고)타워 스텟 가치'!$B$2:$L$6,J$2,0)+(VLOOKUP($F166,'(참고)타워 스텟 가치'!$B$2:$L$6,J$2,0)*$E166)</f>
        <v>71000.000000000029</v>
      </c>
      <c r="K166">
        <f>VLOOKUP($F166,'(참고)타워 스텟 가치'!$B$2:$L$6,K$2,0)+(VLOOKUP($F166,'(참고)타워 스텟 가치'!$B$2:$L$6,K$2,0)*$E166)</f>
        <v>639.00000000000034</v>
      </c>
      <c r="L166">
        <f>VLOOKUP($F166,'(참고)타워 스텟 가치'!$B$2:$L$6,L$2,0)+(VLOOKUP($F166,'(참고)타워 스텟 가치'!$B$2:$L$6,L$2,0)*$E166)</f>
        <v>10.650000000000006</v>
      </c>
      <c r="M166">
        <f>VLOOKUP($F166,'(참고)타워 스텟 가치'!$B$2:$L$6,M$2,0)+(VLOOKUP($F166,'(참고)타워 스텟 가치'!$B$2:$L$6,M$2,0)*$E166)</f>
        <v>4.2600000000000016</v>
      </c>
      <c r="N166">
        <f>VLOOKUP($F166,'(참고)타워 스텟 가치'!$B$2:$L$6,N$2,0)+(VLOOKUP($F166,'(참고)타워 스텟 가치'!$B$2:$L$6,N$2,0)*$E166)</f>
        <v>0</v>
      </c>
      <c r="O166">
        <f>VLOOKUP($F166,'(참고)타워 스텟 가치'!$B$2:$L$6,O$2,0)+(VLOOKUP($F166,'(참고)타워 스텟 가치'!$B$2:$L$6,O$2,0)*$E166)</f>
        <v>0</v>
      </c>
      <c r="P166">
        <f>VLOOKUP($F166,'(참고)타워 스텟 가치'!$B$2:$L$6,P$2,0)+(VLOOKUP($F166,'(참고)타워 스텟 가치'!$B$2:$L$6,P$2,0)*$E166)</f>
        <v>9.9400000000000031</v>
      </c>
      <c r="Q166">
        <f>SUM('스테이지별 몬스터 스텟'!H166*'(참고)타워 스텟 가치'!$Q$17,'스테이지별 몬스터 스텟'!I166*'(참고)타워 스텟 가치'!$R$17,'스테이지별 몬스터 스텟'!J166*'(참고)타워 스텟 가치'!$S$17,'스테이지별 몬스터 스텟'!K166*'(참고)타워 스텟 가치'!$T$17,'스테이지별 몬스터 스텟'!L166*'(참고)타워 스텟 가치'!$U$17,'스테이지별 몬스터 스텟'!M166*'(참고)타워 스텟 가치'!$V$17,'스테이지별 몬스터 스텟'!N166*'(참고)타워 스텟 가치'!$W$17,'스테이지별 몬스터 스텟'!O166*'(참고)타워 스텟 가치'!$X$17,'스테이지별 몬스터 스텟'!P166*'(참고)타워 스텟 가치'!$Y$17)</f>
        <v>108190.86500000005</v>
      </c>
      <c r="R166">
        <v>1</v>
      </c>
      <c r="S166">
        <f>VLOOKUP($F166,'(참고)타워 스텟 가치'!$B$7:$L$11,S$2,0)+(VLOOKUP($F166,'(참고)타워 스텟 가치'!$B$7:$L$11,S$2,0)*$E166)</f>
        <v>53.250000000000021</v>
      </c>
      <c r="T166">
        <f>VLOOKUP($F166,'(참고)타워 스텟 가치'!$B$7:$L$11,T$2,0)+(VLOOKUP($F166,'(참고)타워 스텟 가치'!$B$7:$L$11,T$2,0)*$E166)</f>
        <v>95.850000000000037</v>
      </c>
      <c r="U166">
        <f>VLOOKUP($F166,'(참고)타워 스텟 가치'!$B$7:$L$11,U$2,0)+(VLOOKUP($F166,'(참고)타워 스텟 가치'!$B$7:$L$11,U$2,0)*$E166)</f>
        <v>71000.000000000029</v>
      </c>
      <c r="V166">
        <f>VLOOKUP($F166,'(참고)타워 스텟 가치'!$B$7:$L$11,V$2,0)+(VLOOKUP($F166,'(참고)타워 스텟 가치'!$B$7:$L$11,V$2,0)*$E166)</f>
        <v>639.00000000000034</v>
      </c>
      <c r="W166">
        <f>VLOOKUP($F166,'(참고)타워 스텟 가치'!$B$7:$L$11,W$2,0)+(VLOOKUP($F166,'(참고)타워 스텟 가치'!$B$7:$L$11,W$2,0)*$E166)</f>
        <v>10.650000000000006</v>
      </c>
      <c r="X166">
        <f>VLOOKUP($F166,'(참고)타워 스텟 가치'!$B$7:$L$11,X$2,0)+(VLOOKUP($F166,'(참고)타워 스텟 가치'!$B$7:$L$11,X$2,0)*$E166)</f>
        <v>4.2600000000000016</v>
      </c>
      <c r="Y166">
        <f>VLOOKUP($F166,'(참고)타워 스텟 가치'!$B$7:$L$11,Y$2,0)+(VLOOKUP($F166,'(참고)타워 스텟 가치'!$B$7:$L$11,Y$2,0)*$E166)</f>
        <v>0</v>
      </c>
      <c r="Z166">
        <f>VLOOKUP($F166,'(참고)타워 스텟 가치'!$B$7:$L$11,Z$2,0)+(VLOOKUP($F166,'(참고)타워 스텟 가치'!$B$7:$L$11,Z$2,0)*$E166)</f>
        <v>0</v>
      </c>
      <c r="AA166">
        <f>VLOOKUP($F166,'(참고)타워 스텟 가치'!$B$7:$L$11,AA$2,0)+(VLOOKUP($F166,'(참고)타워 스텟 가치'!$B$7:$L$11,AA$2,0)*$E166)</f>
        <v>9.9400000000000031</v>
      </c>
      <c r="AB166">
        <f>SUM('스테이지별 몬스터 스텟'!S166*'(참고)타워 스텟 가치'!$Q$17,'스테이지별 몬스터 스텟'!T166*'(참고)타워 스텟 가치'!$R$17,'스테이지별 몬스터 스텟'!U166*'(참고)타워 스텟 가치'!$S$17,'스테이지별 몬스터 스텟'!V166*'(참고)타워 스텟 가치'!$T$17,'스테이지별 몬스터 스텟'!W166*'(참고)타워 스텟 가치'!$U$17,'스테이지별 몬스터 스텟'!X166*'(참고)타워 스텟 가치'!$V$17,'스테이지별 몬스터 스텟'!Y166*'(참고)타워 스텟 가치'!$W$17,'스테이지별 몬스터 스텟'!Z166*'(참고)타워 스텟 가치'!$X$17,'스테이지별 몬스터 스텟'!AA166*'(참고)타워 스텟 가치'!$Y$17)</f>
        <v>108073.71500000004</v>
      </c>
      <c r="AC166">
        <v>2</v>
      </c>
      <c r="AD166">
        <f>VLOOKUP($F166,'(참고)타워 스텟 가치'!$B$12:$L$16,AD$2,0)+(VLOOKUP($F166,'(참고)타워 스텟 가치'!$B$12:$L$16,AD$2,0)*$E166)</f>
        <v>53.250000000000021</v>
      </c>
      <c r="AE166">
        <f>VLOOKUP($F166,'(참고)타워 스텟 가치'!$B$12:$L$16,AE$2,0)+(VLOOKUP($F166,'(참고)타워 스텟 가치'!$B$12:$L$16,AE$2,0)*$E166)</f>
        <v>63.900000000000027</v>
      </c>
      <c r="AF166">
        <f>VLOOKUP($F166,'(참고)타워 스텟 가치'!$B$12:$L$16,AF$2,0)+(VLOOKUP($F166,'(참고)타워 스텟 가치'!$B$12:$L$16,AF$2,0)*$E166)</f>
        <v>71000.000000000029</v>
      </c>
      <c r="AG166">
        <f>VLOOKUP($F166,'(참고)타워 스텟 가치'!$B$12:$L$16,AG$2,0)+(VLOOKUP($F166,'(참고)타워 스텟 가치'!$B$12:$L$16,AG$2,0)*$E166)</f>
        <v>319.50000000000017</v>
      </c>
      <c r="AH166">
        <f>VLOOKUP($F166,'(참고)타워 스텟 가치'!$B$12:$L$16,AH$2,0)+(VLOOKUP($F166,'(참고)타워 스텟 가치'!$B$12:$L$16,AH$2,0)*$E166)</f>
        <v>10.650000000000006</v>
      </c>
      <c r="AI166">
        <f>VLOOKUP($F166,'(참고)타워 스텟 가치'!$B$12:$L$16,AI$2,0)+(VLOOKUP($F166,'(참고)타워 스텟 가치'!$B$12:$L$16,AI$2,0)*$E166)</f>
        <v>4.2600000000000016</v>
      </c>
      <c r="AJ166">
        <f>VLOOKUP($F166,'(참고)타워 스텟 가치'!$B$12:$L$16,AJ$2,0)+(VLOOKUP($F166,'(참고)타워 스텟 가치'!$B$12:$L$16,AJ$2,0)*$E166)</f>
        <v>0</v>
      </c>
      <c r="AK166">
        <f>VLOOKUP($F166,'(참고)타워 스텟 가치'!$B$12:$L$16,AK$2,0)+(VLOOKUP($F166,'(참고)타워 스텟 가치'!$B$12:$L$16,AK$2,0)*$E166)</f>
        <v>0</v>
      </c>
      <c r="AL166">
        <f>VLOOKUP($F166,'(참고)타워 스텟 가치'!$B$12:$L$16,AL$2,0)+(VLOOKUP($F166,'(참고)타워 스텟 가치'!$B$12:$L$16,AL$2,0)*$E166)</f>
        <v>19.880000000000006</v>
      </c>
      <c r="AM166">
        <f>SUM('스테이지별 몬스터 스텟'!AD166*'(참고)타워 스텟 가치'!$Q$17,'스테이지별 몬스터 스텟'!AE166*'(참고)타워 스텟 가치'!$R$17,'스테이지별 몬스터 스텟'!AF166*'(참고)타워 스텟 가치'!$S$17,'스테이지별 몬스터 스텟'!AG166*'(참고)타워 스텟 가치'!$T$17,'스테이지별 몬스터 스텟'!AH166*'(참고)타워 스텟 가치'!$U$17,'스테이지별 몬스터 스텟'!AI166*'(참고)타워 스텟 가치'!$V$17,'스테이지별 몬스터 스텟'!AJ166*'(참고)타워 스텟 가치'!$W$17,'스테이지별 몬스터 스텟'!AK166*'(참고)타워 스텟 가치'!$X$17,'스테이지별 몬스터 스텟'!AL166*'(참고)타워 스텟 가치'!$Y$17)</f>
        <v>107406.67000000004</v>
      </c>
      <c r="AN166">
        <v>3</v>
      </c>
    </row>
    <row r="167" spans="3:40" x14ac:dyDescent="0.3">
      <c r="C167">
        <v>3</v>
      </c>
      <c r="D167">
        <f t="shared" si="8"/>
        <v>33</v>
      </c>
      <c r="E167" s="52">
        <f>VLOOKUP(D167,'스테이지별 난이도 설정'!B:C,2,0)</f>
        <v>13.200000000000006</v>
      </c>
      <c r="F167" t="str">
        <f t="shared" si="9"/>
        <v>에픽</v>
      </c>
      <c r="G167">
        <f t="shared" si="7"/>
        <v>6</v>
      </c>
      <c r="H167">
        <f>VLOOKUP($F167,'(참고)타워 스텟 가치'!$B$2:$L$6,H$2,0)+(VLOOKUP($F167,'(참고)타워 스텟 가치'!$B$2:$L$6,H$2,0)*$E167)</f>
        <v>239.62500000000011</v>
      </c>
      <c r="I167">
        <f>VLOOKUP($F167,'(참고)타워 스텟 가치'!$B$2:$L$6,I$2,0)+(VLOOKUP($F167,'(참고)타워 스텟 가치'!$B$2:$L$6,I$2,0)*$E167)</f>
        <v>47.925000000000018</v>
      </c>
      <c r="J167">
        <f>VLOOKUP($F167,'(참고)타워 스텟 가치'!$B$2:$L$6,J$2,0)+(VLOOKUP($F167,'(참고)타워 스텟 가치'!$B$2:$L$6,J$2,0)*$E167)</f>
        <v>71000.000000000029</v>
      </c>
      <c r="K167">
        <f>VLOOKUP($F167,'(참고)타워 스텟 가치'!$B$2:$L$6,K$2,0)+(VLOOKUP($F167,'(참고)타워 스텟 가치'!$B$2:$L$6,K$2,0)*$E167)</f>
        <v>958.50000000000045</v>
      </c>
      <c r="L167">
        <f>VLOOKUP($F167,'(참고)타워 스텟 가치'!$B$2:$L$6,L$2,0)+(VLOOKUP($F167,'(참고)타워 스텟 가치'!$B$2:$L$6,L$2,0)*$E167)</f>
        <v>15.975000000000007</v>
      </c>
      <c r="M167">
        <f>VLOOKUP($F167,'(참고)타워 스텟 가치'!$B$2:$L$6,M$2,0)+(VLOOKUP($F167,'(참고)타워 스텟 가치'!$B$2:$L$6,M$2,0)*$E167)</f>
        <v>4.2600000000000016</v>
      </c>
      <c r="N167">
        <f>VLOOKUP($F167,'(참고)타워 스텟 가치'!$B$2:$L$6,N$2,0)+(VLOOKUP($F167,'(참고)타워 스텟 가치'!$B$2:$L$6,N$2,0)*$E167)</f>
        <v>0</v>
      </c>
      <c r="O167">
        <f>VLOOKUP($F167,'(참고)타워 스텟 가치'!$B$2:$L$6,O$2,0)+(VLOOKUP($F167,'(참고)타워 스텟 가치'!$B$2:$L$6,O$2,0)*$E167)</f>
        <v>0</v>
      </c>
      <c r="P167">
        <f>VLOOKUP($F167,'(참고)타워 스텟 가치'!$B$2:$L$6,P$2,0)+(VLOOKUP($F167,'(참고)타워 스텟 가치'!$B$2:$L$6,P$2,0)*$E167)</f>
        <v>9.9400000000000031</v>
      </c>
      <c r="Q167">
        <f>SUM('스테이지별 몬스터 스텟'!H167*'(참고)타워 스텟 가치'!$Q$17,'스테이지별 몬스터 스텟'!I167*'(참고)타워 스텟 가치'!$R$17,'스테이지별 몬스터 스텟'!J167*'(참고)타워 스텟 가치'!$S$17,'스테이지별 몬스터 스텟'!K167*'(참고)타워 스텟 가치'!$T$17,'스테이지별 몬스터 스텟'!L167*'(참고)타워 스텟 가치'!$U$17,'스테이지별 몬스터 스텟'!M167*'(참고)타워 스텟 가치'!$V$17,'스테이지별 몬스터 스텟'!N167*'(참고)타워 스텟 가치'!$W$17,'스테이지별 몬스터 스텟'!O167*'(참고)타워 스텟 가치'!$X$17,'스테이지별 몬스터 스텟'!P167*'(참고)타워 스텟 가치'!$Y$17)</f>
        <v>109024.22750000004</v>
      </c>
      <c r="R167">
        <v>1</v>
      </c>
      <c r="S167">
        <f>VLOOKUP($F167,'(참고)타워 스텟 가치'!$B$7:$L$11,S$2,0)+(VLOOKUP($F167,'(참고)타워 스텟 가치'!$B$7:$L$11,S$2,0)*$E167)</f>
        <v>79.875000000000043</v>
      </c>
      <c r="T167">
        <f>VLOOKUP($F167,'(참고)타워 스텟 가치'!$B$7:$L$11,T$2,0)+(VLOOKUP($F167,'(참고)타워 스텟 가치'!$B$7:$L$11,T$2,0)*$E167)</f>
        <v>143.77500000000006</v>
      </c>
      <c r="U167">
        <f>VLOOKUP($F167,'(참고)타워 스텟 가치'!$B$7:$L$11,U$2,0)+(VLOOKUP($F167,'(참고)타워 스텟 가치'!$B$7:$L$11,U$2,0)*$E167)</f>
        <v>71000.000000000029</v>
      </c>
      <c r="V167">
        <f>VLOOKUP($F167,'(참고)타워 스텟 가치'!$B$7:$L$11,V$2,0)+(VLOOKUP($F167,'(참고)타워 스텟 가치'!$B$7:$L$11,V$2,0)*$E167)</f>
        <v>958.50000000000045</v>
      </c>
      <c r="W167">
        <f>VLOOKUP($F167,'(참고)타워 스텟 가치'!$B$7:$L$11,W$2,0)+(VLOOKUP($F167,'(참고)타워 스텟 가치'!$B$7:$L$11,W$2,0)*$E167)</f>
        <v>15.975000000000007</v>
      </c>
      <c r="X167">
        <f>VLOOKUP($F167,'(참고)타워 스텟 가치'!$B$7:$L$11,X$2,0)+(VLOOKUP($F167,'(참고)타워 스텟 가치'!$B$7:$L$11,X$2,0)*$E167)</f>
        <v>4.2600000000000016</v>
      </c>
      <c r="Y167">
        <f>VLOOKUP($F167,'(참고)타워 스텟 가치'!$B$7:$L$11,Y$2,0)+(VLOOKUP($F167,'(참고)타워 스텟 가치'!$B$7:$L$11,Y$2,0)*$E167)</f>
        <v>0</v>
      </c>
      <c r="Z167">
        <f>VLOOKUP($F167,'(참고)타워 스텟 가치'!$B$7:$L$11,Z$2,0)+(VLOOKUP($F167,'(참고)타워 스텟 가치'!$B$7:$L$11,Z$2,0)*$E167)</f>
        <v>0</v>
      </c>
      <c r="AA167">
        <f>VLOOKUP($F167,'(참고)타워 스텟 가치'!$B$7:$L$11,AA$2,0)+(VLOOKUP($F167,'(참고)타워 스텟 가치'!$B$7:$L$11,AA$2,0)*$E167)</f>
        <v>9.9400000000000031</v>
      </c>
      <c r="AB167">
        <f>SUM('스테이지별 몬스터 스텟'!S167*'(참고)타워 스텟 가치'!$Q$17,'스테이지별 몬스터 스텟'!T167*'(참고)타워 스텟 가치'!$R$17,'스테이지별 몬스터 스텟'!U167*'(참고)타워 스텟 가치'!$S$17,'스테이지별 몬스터 스텟'!V167*'(참고)타워 스텟 가치'!$T$17,'스테이지별 몬스터 스텟'!W167*'(참고)타워 스텟 가치'!$U$17,'스테이지별 몬스터 스텟'!X167*'(참고)타워 스텟 가치'!$V$17,'스테이지별 몬스터 스텟'!Y167*'(참고)타워 스텟 가치'!$W$17,'스테이지별 몬스터 스텟'!Z167*'(참고)타워 스텟 가치'!$X$17,'스테이지별 몬스터 스텟'!AA167*'(참고)타워 스텟 가치'!$Y$17)</f>
        <v>108848.50250000005</v>
      </c>
      <c r="AC167">
        <v>2</v>
      </c>
      <c r="AD167">
        <f>VLOOKUP($F167,'(참고)타워 스텟 가치'!$B$12:$L$16,AD$2,0)+(VLOOKUP($F167,'(참고)타워 스텟 가치'!$B$12:$L$16,AD$2,0)*$E167)</f>
        <v>79.875000000000043</v>
      </c>
      <c r="AE167">
        <f>VLOOKUP($F167,'(참고)타워 스텟 가치'!$B$12:$L$16,AE$2,0)+(VLOOKUP($F167,'(참고)타워 스텟 가치'!$B$12:$L$16,AE$2,0)*$E167)</f>
        <v>95.850000000000037</v>
      </c>
      <c r="AF167">
        <f>VLOOKUP($F167,'(참고)타워 스텟 가치'!$B$12:$L$16,AF$2,0)+(VLOOKUP($F167,'(참고)타워 스텟 가치'!$B$12:$L$16,AF$2,0)*$E167)</f>
        <v>71000.000000000029</v>
      </c>
      <c r="AG167">
        <f>VLOOKUP($F167,'(참고)타워 스텟 가치'!$B$12:$L$16,AG$2,0)+(VLOOKUP($F167,'(참고)타워 스텟 가치'!$B$12:$L$16,AG$2,0)*$E167)</f>
        <v>479.25000000000023</v>
      </c>
      <c r="AH167">
        <f>VLOOKUP($F167,'(참고)타워 스텟 가치'!$B$12:$L$16,AH$2,0)+(VLOOKUP($F167,'(참고)타워 스텟 가치'!$B$12:$L$16,AH$2,0)*$E167)</f>
        <v>15.975000000000007</v>
      </c>
      <c r="AI167">
        <f>VLOOKUP($F167,'(참고)타워 스텟 가치'!$B$12:$L$16,AI$2,0)+(VLOOKUP($F167,'(참고)타워 스텟 가치'!$B$12:$L$16,AI$2,0)*$E167)</f>
        <v>4.2600000000000016</v>
      </c>
      <c r="AJ167">
        <f>VLOOKUP($F167,'(참고)타워 스텟 가치'!$B$12:$L$16,AJ$2,0)+(VLOOKUP($F167,'(참고)타워 스텟 가치'!$B$12:$L$16,AJ$2,0)*$E167)</f>
        <v>0</v>
      </c>
      <c r="AK167">
        <f>VLOOKUP($F167,'(참고)타워 스텟 가치'!$B$12:$L$16,AK$2,0)+(VLOOKUP($F167,'(참고)타워 스텟 가치'!$B$12:$L$16,AK$2,0)*$E167)</f>
        <v>0</v>
      </c>
      <c r="AL167">
        <f>VLOOKUP($F167,'(참고)타워 스텟 가치'!$B$12:$L$16,AL$2,0)+(VLOOKUP($F167,'(참고)타워 스텟 가치'!$B$12:$L$16,AL$2,0)*$E167)</f>
        <v>19.880000000000006</v>
      </c>
      <c r="AM167">
        <f>SUM('스테이지별 몬스터 스텟'!AD167*'(참고)타워 스텟 가치'!$Q$17,'스테이지별 몬스터 스텟'!AE167*'(참고)타워 스텟 가치'!$R$17,'스테이지별 몬스터 스텟'!AF167*'(참고)타워 스텟 가치'!$S$17,'스테이지별 몬스터 스텟'!AG167*'(참고)타워 스텟 가치'!$T$17,'스테이지별 몬스터 스텟'!AH167*'(참고)타워 스텟 가치'!$U$17,'스테이지별 몬스터 스텟'!AI167*'(참고)타워 스텟 가치'!$V$17,'스테이지별 몬스터 스텟'!AJ167*'(참고)타워 스텟 가치'!$W$17,'스테이지별 몬스터 스텟'!AK167*'(참고)타워 스텟 가치'!$X$17,'스테이지별 몬스터 스텟'!AL167*'(참고)타워 스텟 가치'!$Y$17)</f>
        <v>107837.99500000002</v>
      </c>
      <c r="AN167">
        <v>3</v>
      </c>
    </row>
    <row r="168" spans="3:40" x14ac:dyDescent="0.3">
      <c r="C168">
        <v>4</v>
      </c>
      <c r="D168">
        <f t="shared" si="8"/>
        <v>33</v>
      </c>
      <c r="E168" s="52">
        <f>VLOOKUP(D168,'스테이지별 난이도 설정'!B:C,2,0)</f>
        <v>13.200000000000006</v>
      </c>
      <c r="F168" t="str">
        <f t="shared" si="9"/>
        <v>유니크</v>
      </c>
      <c r="G168">
        <f t="shared" si="7"/>
        <v>6</v>
      </c>
      <c r="H168">
        <f>VLOOKUP($F168,'(참고)타워 스텟 가치'!$B$2:$L$6,H$2,0)+(VLOOKUP($F168,'(참고)타워 스텟 가치'!$B$2:$L$6,H$2,0)*$E168)</f>
        <v>359.43750000000017</v>
      </c>
      <c r="I168">
        <f>VLOOKUP($F168,'(참고)타워 스텟 가치'!$B$2:$L$6,I$2,0)+(VLOOKUP($F168,'(참고)타워 스텟 가치'!$B$2:$L$6,I$2,0)*$E168)</f>
        <v>71.887500000000031</v>
      </c>
      <c r="J168">
        <f>VLOOKUP($F168,'(참고)타워 스텟 가치'!$B$2:$L$6,J$2,0)+(VLOOKUP($F168,'(참고)타워 스텟 가치'!$B$2:$L$6,J$2,0)*$E168)</f>
        <v>71000.000000000029</v>
      </c>
      <c r="K168">
        <f>VLOOKUP($F168,'(참고)타워 스텟 가치'!$B$2:$L$6,K$2,0)+(VLOOKUP($F168,'(참고)타워 스텟 가치'!$B$2:$L$6,K$2,0)*$E168)</f>
        <v>1437.7500000000007</v>
      </c>
      <c r="L168">
        <f>VLOOKUP($F168,'(참고)타워 스텟 가치'!$B$2:$L$6,L$2,0)+(VLOOKUP($F168,'(참고)타워 스텟 가치'!$B$2:$L$6,L$2,0)*$E168)</f>
        <v>23.962500000000009</v>
      </c>
      <c r="M168">
        <f>VLOOKUP($F168,'(참고)타워 스텟 가치'!$B$2:$L$6,M$2,0)+(VLOOKUP($F168,'(참고)타워 스텟 가치'!$B$2:$L$6,M$2,0)*$E168)</f>
        <v>4.2600000000000016</v>
      </c>
      <c r="N168">
        <f>VLOOKUP($F168,'(참고)타워 스텟 가치'!$B$2:$L$6,N$2,0)+(VLOOKUP($F168,'(참고)타워 스텟 가치'!$B$2:$L$6,N$2,0)*$E168)</f>
        <v>0</v>
      </c>
      <c r="O168">
        <f>VLOOKUP($F168,'(참고)타워 스텟 가치'!$B$2:$L$6,O$2,0)+(VLOOKUP($F168,'(참고)타워 스텟 가치'!$B$2:$L$6,O$2,0)*$E168)</f>
        <v>0</v>
      </c>
      <c r="P168">
        <f>VLOOKUP($F168,'(참고)타워 스텟 가치'!$B$2:$L$6,P$2,0)+(VLOOKUP($F168,'(참고)타워 스텟 가치'!$B$2:$L$6,P$2,0)*$E168)</f>
        <v>14.200000000000006</v>
      </c>
      <c r="Q168">
        <f>SUM('스테이지별 몬스터 스텟'!H168*'(참고)타워 스텟 가치'!$Q$17,'스테이지별 몬스터 스텟'!I168*'(참고)타워 스텟 가치'!$R$17,'스테이지별 몬스터 스텟'!J168*'(참고)타워 스텟 가치'!$S$17,'스테이지별 몬스터 스텟'!K168*'(참고)타워 스텟 가치'!$T$17,'스테이지별 몬스터 스텟'!L168*'(참고)타워 스텟 가치'!$U$17,'스테이지별 몬스터 스텟'!M168*'(참고)타워 스텟 가치'!$V$17,'스테이지별 몬스터 스텟'!N168*'(참고)타워 스텟 가치'!$W$17,'스테이지별 몬스터 스텟'!O168*'(참고)타워 스텟 가치'!$X$17,'스테이지별 몬스터 스텟'!P168*'(참고)타워 스텟 가치'!$Y$17)</f>
        <v>110282.79125000004</v>
      </c>
      <c r="R168">
        <v>1</v>
      </c>
      <c r="S168">
        <f>VLOOKUP($F168,'(참고)타워 스텟 가치'!$B$7:$L$11,S$2,0)+(VLOOKUP($F168,'(참고)타워 스텟 가치'!$B$7:$L$11,S$2,0)*$E168)</f>
        <v>119.81250000000006</v>
      </c>
      <c r="T168">
        <f>VLOOKUP($F168,'(참고)타워 스텟 가치'!$B$7:$L$11,T$2,0)+(VLOOKUP($F168,'(참고)타워 스텟 가치'!$B$7:$L$11,T$2,0)*$E168)</f>
        <v>215.66250000000011</v>
      </c>
      <c r="U168">
        <f>VLOOKUP($F168,'(참고)타워 스텟 가치'!$B$7:$L$11,U$2,0)+(VLOOKUP($F168,'(참고)타워 스텟 가치'!$B$7:$L$11,U$2,0)*$E168)</f>
        <v>71000.000000000029</v>
      </c>
      <c r="V168">
        <f>VLOOKUP($F168,'(참고)타워 스텟 가치'!$B$7:$L$11,V$2,0)+(VLOOKUP($F168,'(참고)타워 스텟 가치'!$B$7:$L$11,V$2,0)*$E168)</f>
        <v>1437.7500000000007</v>
      </c>
      <c r="W168">
        <f>VLOOKUP($F168,'(참고)타워 스텟 가치'!$B$7:$L$11,W$2,0)+(VLOOKUP($F168,'(참고)타워 스텟 가치'!$B$7:$L$11,W$2,0)*$E168)</f>
        <v>23.962500000000009</v>
      </c>
      <c r="X168">
        <f>VLOOKUP($F168,'(참고)타워 스텟 가치'!$B$7:$L$11,X$2,0)+(VLOOKUP($F168,'(참고)타워 스텟 가치'!$B$7:$L$11,X$2,0)*$E168)</f>
        <v>4.2600000000000016</v>
      </c>
      <c r="Y168">
        <f>VLOOKUP($F168,'(참고)타워 스텟 가치'!$B$7:$L$11,Y$2,0)+(VLOOKUP($F168,'(참고)타워 스텟 가치'!$B$7:$L$11,Y$2,0)*$E168)</f>
        <v>0</v>
      </c>
      <c r="Z168">
        <f>VLOOKUP($F168,'(참고)타워 스텟 가치'!$B$7:$L$11,Z$2,0)+(VLOOKUP($F168,'(참고)타워 스텟 가치'!$B$7:$L$11,Z$2,0)*$E168)</f>
        <v>0</v>
      </c>
      <c r="AA168">
        <f>VLOOKUP($F168,'(참고)타워 스텟 가치'!$B$7:$L$11,AA$2,0)+(VLOOKUP($F168,'(참고)타워 스텟 가치'!$B$7:$L$11,AA$2,0)*$E168)</f>
        <v>14.200000000000006</v>
      </c>
      <c r="AB168">
        <f>SUM('스테이지별 몬스터 스텟'!S168*'(참고)타워 스텟 가치'!$Q$17,'스테이지별 몬스터 스텟'!T168*'(참고)타워 스텟 가치'!$R$17,'스테이지별 몬스터 스텟'!U168*'(참고)타워 스텟 가치'!$S$17,'스테이지별 몬스터 스텟'!V168*'(참고)타워 스텟 가치'!$T$17,'스테이지별 몬스터 스텟'!W168*'(참고)타워 스텟 가치'!$U$17,'스테이지별 몬스터 스텟'!X168*'(참고)타워 스텟 가치'!$V$17,'스테이지별 몬스터 스텟'!Y168*'(참고)타워 스텟 가치'!$W$17,'스테이지별 몬스터 스텟'!Z168*'(참고)타워 스텟 가치'!$X$17,'스테이지별 몬스터 스텟'!AA168*'(참고)타워 스텟 가치'!$Y$17)</f>
        <v>110019.20375000003</v>
      </c>
      <c r="AC168">
        <v>2</v>
      </c>
      <c r="AD168">
        <f>VLOOKUP($F168,'(참고)타워 스텟 가치'!$B$12:$L$16,AD$2,0)+(VLOOKUP($F168,'(참고)타워 스텟 가치'!$B$12:$L$16,AD$2,0)*$E168)</f>
        <v>119.81250000000006</v>
      </c>
      <c r="AE168">
        <f>VLOOKUP($F168,'(참고)타워 스텟 가치'!$B$12:$L$16,AE$2,0)+(VLOOKUP($F168,'(참고)타워 스텟 가치'!$B$12:$L$16,AE$2,0)*$E168)</f>
        <v>143.77500000000006</v>
      </c>
      <c r="AF168">
        <f>VLOOKUP($F168,'(참고)타워 스텟 가치'!$B$12:$L$16,AF$2,0)+(VLOOKUP($F168,'(참고)타워 스텟 가치'!$B$12:$L$16,AF$2,0)*$E168)</f>
        <v>71000.000000000029</v>
      </c>
      <c r="AG168">
        <f>VLOOKUP($F168,'(참고)타워 스텟 가치'!$B$12:$L$16,AG$2,0)+(VLOOKUP($F168,'(참고)타워 스텟 가치'!$B$12:$L$16,AG$2,0)*$E168)</f>
        <v>718.87500000000034</v>
      </c>
      <c r="AH168">
        <f>VLOOKUP($F168,'(참고)타워 스텟 가치'!$B$12:$L$16,AH$2,0)+(VLOOKUP($F168,'(참고)타워 스텟 가치'!$B$12:$L$16,AH$2,0)*$E168)</f>
        <v>23.962500000000009</v>
      </c>
      <c r="AI168">
        <f>VLOOKUP($F168,'(참고)타워 스텟 가치'!$B$12:$L$16,AI$2,0)+(VLOOKUP($F168,'(참고)타워 스텟 가치'!$B$12:$L$16,AI$2,0)*$E168)</f>
        <v>4.2600000000000016</v>
      </c>
      <c r="AJ168">
        <f>VLOOKUP($F168,'(참고)타워 스텟 가치'!$B$12:$L$16,AJ$2,0)+(VLOOKUP($F168,'(참고)타워 스텟 가치'!$B$12:$L$16,AJ$2,0)*$E168)</f>
        <v>0</v>
      </c>
      <c r="AK168">
        <f>VLOOKUP($F168,'(참고)타워 스텟 가치'!$B$12:$L$16,AK$2,0)+(VLOOKUP($F168,'(참고)타워 스텟 가치'!$B$12:$L$16,AK$2,0)*$E168)</f>
        <v>0</v>
      </c>
      <c r="AL168">
        <f>VLOOKUP($F168,'(참고)타워 스텟 가치'!$B$12:$L$16,AL$2,0)+(VLOOKUP($F168,'(참고)타워 스텟 가치'!$B$12:$L$16,AL$2,0)*$E168)</f>
        <v>28.400000000000013</v>
      </c>
      <c r="AM168">
        <f>SUM('스테이지별 몬스터 스텟'!AD168*'(참고)타워 스텟 가치'!$Q$17,'스테이지별 몬스터 스텟'!AE168*'(참고)타워 스텟 가치'!$R$17,'스테이지별 몬스터 스텟'!AF168*'(참고)타워 스텟 가치'!$S$17,'스테이지별 몬스터 스텟'!AG168*'(참고)타워 스텟 가치'!$T$17,'스테이지별 몬스터 스텟'!AH168*'(참고)타워 스텟 가치'!$U$17,'스테이지별 몬스터 스텟'!AI168*'(참고)타워 스텟 가치'!$V$17,'스테이지별 몬스터 스텟'!AJ168*'(참고)타워 스텟 가치'!$W$17,'스테이지별 몬스터 스텟'!AK168*'(참고)타워 스텟 가치'!$X$17,'스테이지별 몬스터 스텟'!AL168*'(참고)타워 스텟 가치'!$Y$17)</f>
        <v>108502.02250000005</v>
      </c>
      <c r="AN168">
        <v>3</v>
      </c>
    </row>
    <row r="169" spans="3:40" x14ac:dyDescent="0.3">
      <c r="C169">
        <v>5</v>
      </c>
      <c r="D169">
        <f t="shared" si="8"/>
        <v>33</v>
      </c>
      <c r="E169" s="52">
        <f>VLOOKUP(D169,'스테이지별 난이도 설정'!B:C,2,0)</f>
        <v>13.200000000000006</v>
      </c>
      <c r="F169" t="str">
        <f t="shared" si="9"/>
        <v>스페셜</v>
      </c>
      <c r="G169">
        <f t="shared" si="7"/>
        <v>6</v>
      </c>
      <c r="H169">
        <f>VLOOKUP($F169,'(참고)타워 스텟 가치'!$B$2:$L$6,H$2,0)+(VLOOKUP($F169,'(참고)타워 스텟 가치'!$B$2:$L$6,H$2,0)*$E169)</f>
        <v>539.15625000000023</v>
      </c>
      <c r="I169">
        <f>VLOOKUP($F169,'(참고)타워 스텟 가치'!$B$2:$L$6,I$2,0)+(VLOOKUP($F169,'(참고)타워 스텟 가치'!$B$2:$L$6,I$2,0)*$E169)</f>
        <v>107.83125000000005</v>
      </c>
      <c r="J169">
        <f>VLOOKUP($F169,'(참고)타워 스텟 가치'!$B$2:$L$6,J$2,0)+(VLOOKUP($F169,'(참고)타워 스텟 가치'!$B$2:$L$6,J$2,0)*$E169)</f>
        <v>71000.000000000029</v>
      </c>
      <c r="K169">
        <f>VLOOKUP($F169,'(참고)타워 스텟 가치'!$B$2:$L$6,K$2,0)+(VLOOKUP($F169,'(참고)타워 스텟 가치'!$B$2:$L$6,K$2,0)*$E169)</f>
        <v>2156.6250000000009</v>
      </c>
      <c r="L169">
        <f>VLOOKUP($F169,'(참고)타워 스텟 가치'!$B$2:$L$6,L$2,0)+(VLOOKUP($F169,'(참고)타워 스텟 가치'!$B$2:$L$6,L$2,0)*$E169)</f>
        <v>35.943750000000016</v>
      </c>
      <c r="M169">
        <f>VLOOKUP($F169,'(참고)타워 스텟 가치'!$B$2:$L$6,M$2,0)+(VLOOKUP($F169,'(참고)타워 스텟 가치'!$B$2:$L$6,M$2,0)*$E169)</f>
        <v>4.2600000000000016</v>
      </c>
      <c r="N169">
        <f>VLOOKUP($F169,'(참고)타워 스텟 가치'!$B$2:$L$6,N$2,0)+(VLOOKUP($F169,'(참고)타워 스텟 가치'!$B$2:$L$6,N$2,0)*$E169)</f>
        <v>0</v>
      </c>
      <c r="O169">
        <f>VLOOKUP($F169,'(참고)타워 스텟 가치'!$B$2:$L$6,O$2,0)+(VLOOKUP($F169,'(참고)타워 스텟 가치'!$B$2:$L$6,O$2,0)*$E169)</f>
        <v>0</v>
      </c>
      <c r="P169">
        <f>VLOOKUP($F169,'(참고)타워 스텟 가치'!$B$2:$L$6,P$2,0)+(VLOOKUP($F169,'(참고)타워 스텟 가치'!$B$2:$L$6,P$2,0)*$E169)</f>
        <v>14.200000000000006</v>
      </c>
      <c r="Q169">
        <f>SUM('스테이지별 몬스터 스텟'!H169*'(참고)타워 스텟 가치'!$Q$17,'스테이지별 몬스터 스텟'!I169*'(참고)타워 스텟 가치'!$R$17,'스테이지별 몬스터 스텟'!J169*'(참고)타워 스텟 가치'!$S$17,'스테이지별 몬스터 스텟'!K169*'(참고)타워 스텟 가치'!$T$17,'스테이지별 몬스터 스텟'!L169*'(참고)타워 스텟 가치'!$U$17,'스테이지별 몬스터 스텟'!M169*'(참고)타워 스텟 가치'!$V$17,'스테이지별 몬스터 스텟'!N169*'(참고)타워 스텟 가치'!$W$17,'스테이지별 몬스터 스텟'!O169*'(참고)타워 스텟 가치'!$X$17,'스테이지별 몬스터 스텟'!P169*'(참고)타워 스텟 가치'!$Y$17)</f>
        <v>112157.85687500003</v>
      </c>
      <c r="R169">
        <v>1</v>
      </c>
      <c r="S169">
        <f>VLOOKUP($F169,'(참고)타워 스텟 가치'!$B$7:$L$11,S$2,0)+(VLOOKUP($F169,'(참고)타워 스텟 가치'!$B$7:$L$11,S$2,0)*$E169)</f>
        <v>179.71875000000009</v>
      </c>
      <c r="T169">
        <f>VLOOKUP($F169,'(참고)타워 스텟 가치'!$B$7:$L$11,T$2,0)+(VLOOKUP($F169,'(참고)타워 스텟 가치'!$B$7:$L$11,T$2,0)*$E169)</f>
        <v>323.49375000000015</v>
      </c>
      <c r="U169">
        <f>VLOOKUP($F169,'(참고)타워 스텟 가치'!$B$7:$L$11,U$2,0)+(VLOOKUP($F169,'(참고)타워 스텟 가치'!$B$7:$L$11,U$2,0)*$E169)</f>
        <v>71000.000000000029</v>
      </c>
      <c r="V169">
        <f>VLOOKUP($F169,'(참고)타워 스텟 가치'!$B$7:$L$11,V$2,0)+(VLOOKUP($F169,'(참고)타워 스텟 가치'!$B$7:$L$11,V$2,0)*$E169)</f>
        <v>2156.6250000000009</v>
      </c>
      <c r="W169">
        <f>VLOOKUP($F169,'(참고)타워 스텟 가치'!$B$7:$L$11,W$2,0)+(VLOOKUP($F169,'(참고)타워 스텟 가치'!$B$7:$L$11,W$2,0)*$E169)</f>
        <v>35.943750000000016</v>
      </c>
      <c r="X169">
        <f>VLOOKUP($F169,'(참고)타워 스텟 가치'!$B$7:$L$11,X$2,0)+(VLOOKUP($F169,'(참고)타워 스텟 가치'!$B$7:$L$11,X$2,0)*$E169)</f>
        <v>4.2600000000000016</v>
      </c>
      <c r="Y169">
        <f>VLOOKUP($F169,'(참고)타워 스텟 가치'!$B$7:$L$11,Y$2,0)+(VLOOKUP($F169,'(참고)타워 스텟 가치'!$B$7:$L$11,Y$2,0)*$E169)</f>
        <v>0</v>
      </c>
      <c r="Z169">
        <f>VLOOKUP($F169,'(참고)타워 스텟 가치'!$B$7:$L$11,Z$2,0)+(VLOOKUP($F169,'(참고)타워 스텟 가치'!$B$7:$L$11,Z$2,0)*$E169)</f>
        <v>0</v>
      </c>
      <c r="AA169">
        <f>VLOOKUP($F169,'(참고)타워 스텟 가치'!$B$7:$L$11,AA$2,0)+(VLOOKUP($F169,'(참고)타워 스텟 가치'!$B$7:$L$11,AA$2,0)*$E169)</f>
        <v>14.200000000000006</v>
      </c>
      <c r="AB169">
        <f>SUM('스테이지별 몬스터 스텟'!S169*'(참고)타워 스텟 가치'!$Q$17,'스테이지별 몬스터 스텟'!T169*'(참고)타워 스텟 가치'!$R$17,'스테이지별 몬스터 스텟'!U169*'(참고)타워 스텟 가치'!$S$17,'스테이지별 몬스터 스텟'!V169*'(참고)타워 스텟 가치'!$T$17,'스테이지별 몬스터 스텟'!W169*'(참고)타워 스텟 가치'!$U$17,'스테이지별 몬스터 스텟'!X169*'(참고)타워 스텟 가치'!$V$17,'스테이지별 몬스터 스텟'!Y169*'(참고)타워 스텟 가치'!$W$17,'스테이지별 몬스터 스텟'!Z169*'(참고)타워 스텟 가치'!$X$17,'스테이지별 몬스터 스텟'!AA169*'(참고)타워 스텟 가치'!$Y$17)</f>
        <v>111762.47562500004</v>
      </c>
      <c r="AC169">
        <v>2</v>
      </c>
      <c r="AD169">
        <f>VLOOKUP($F169,'(참고)타워 스텟 가치'!$B$12:$L$16,AD$2,0)+(VLOOKUP($F169,'(참고)타워 스텟 가치'!$B$12:$L$16,AD$2,0)*$E169)</f>
        <v>179.71875000000009</v>
      </c>
      <c r="AE169">
        <f>VLOOKUP($F169,'(참고)타워 스텟 가치'!$B$12:$L$16,AE$2,0)+(VLOOKUP($F169,'(참고)타워 스텟 가치'!$B$12:$L$16,AE$2,0)*$E169)</f>
        <v>215.66250000000011</v>
      </c>
      <c r="AF169">
        <f>VLOOKUP($F169,'(참고)타워 스텟 가치'!$B$12:$L$16,AF$2,0)+(VLOOKUP($F169,'(참고)타워 스텟 가치'!$B$12:$L$16,AF$2,0)*$E169)</f>
        <v>71000.000000000029</v>
      </c>
      <c r="AG169">
        <f>VLOOKUP($F169,'(참고)타워 스텟 가치'!$B$12:$L$16,AG$2,0)+(VLOOKUP($F169,'(참고)타워 스텟 가치'!$B$12:$L$16,AG$2,0)*$E169)</f>
        <v>1078.3125000000005</v>
      </c>
      <c r="AH169">
        <f>VLOOKUP($F169,'(참고)타워 스텟 가치'!$B$12:$L$16,AH$2,0)+(VLOOKUP($F169,'(참고)타워 스텟 가치'!$B$12:$L$16,AH$2,0)*$E169)</f>
        <v>35.943750000000016</v>
      </c>
      <c r="AI169">
        <f>VLOOKUP($F169,'(참고)타워 스텟 가치'!$B$12:$L$16,AI$2,0)+(VLOOKUP($F169,'(참고)타워 스텟 가치'!$B$12:$L$16,AI$2,0)*$E169)</f>
        <v>4.2600000000000016</v>
      </c>
      <c r="AJ169">
        <f>VLOOKUP($F169,'(참고)타워 스텟 가치'!$B$12:$L$16,AJ$2,0)+(VLOOKUP($F169,'(참고)타워 스텟 가치'!$B$12:$L$16,AJ$2,0)*$E169)</f>
        <v>0</v>
      </c>
      <c r="AK169">
        <f>VLOOKUP($F169,'(참고)타워 스텟 가치'!$B$12:$L$16,AK$2,0)+(VLOOKUP($F169,'(참고)타워 스텟 가치'!$B$12:$L$16,AK$2,0)*$E169)</f>
        <v>0</v>
      </c>
      <c r="AL169">
        <f>VLOOKUP($F169,'(참고)타워 스텟 가치'!$B$12:$L$16,AL$2,0)+(VLOOKUP($F169,'(참고)타워 스텟 가치'!$B$12:$L$16,AL$2,0)*$E169)</f>
        <v>28.400000000000013</v>
      </c>
      <c r="AM169">
        <f>SUM('스테이지별 몬스터 스텟'!AD169*'(참고)타워 스텟 가치'!$Q$17,'스테이지별 몬스터 스텟'!AE169*'(참고)타워 스텟 가치'!$R$17,'스테이지별 몬스터 스텟'!AF169*'(참고)타워 스텟 가치'!$S$17,'스테이지별 몬스터 스텟'!AG169*'(참고)타워 스텟 가치'!$T$17,'스테이지별 몬스터 스텟'!AH169*'(참고)타워 스텟 가치'!$U$17,'스테이지별 몬스터 스텟'!AI169*'(참고)타워 스텟 가치'!$V$17,'스테이지별 몬스터 스텟'!AJ169*'(참고)타워 스텟 가치'!$W$17,'스테이지별 몬스터 스텟'!AK169*'(참고)타워 스텟 가치'!$X$17,'스테이지별 몬스터 스텟'!AL169*'(참고)타워 스텟 가치'!$Y$17)</f>
        <v>109472.50375000003</v>
      </c>
      <c r="AN169">
        <v>3</v>
      </c>
    </row>
    <row r="170" spans="3:40" x14ac:dyDescent="0.3">
      <c r="C170">
        <v>1</v>
      </c>
      <c r="D170">
        <f t="shared" si="8"/>
        <v>34</v>
      </c>
      <c r="E170" s="52">
        <f>VLOOKUP(D170,'스테이지별 난이도 설정'!B:C,2,0)</f>
        <v>13.600000000000007</v>
      </c>
      <c r="F170" t="str">
        <f t="shared" si="9"/>
        <v>일반</v>
      </c>
      <c r="G170">
        <f t="shared" si="7"/>
        <v>6</v>
      </c>
      <c r="H170">
        <f>VLOOKUP($F170,'(참고)타워 스텟 가치'!$B$2:$L$6,H$2,0)+(VLOOKUP($F170,'(참고)타워 스텟 가치'!$B$2:$L$6,H$2,0)*$E170)</f>
        <v>109.50000000000006</v>
      </c>
      <c r="I170">
        <f>VLOOKUP($F170,'(참고)타워 스텟 가치'!$B$2:$L$6,I$2,0)+(VLOOKUP($F170,'(참고)타워 스텟 가치'!$B$2:$L$6,I$2,0)*$E170)</f>
        <v>21.900000000000009</v>
      </c>
      <c r="J170">
        <f>VLOOKUP($F170,'(참고)타워 스텟 가치'!$B$2:$L$6,J$2,0)+(VLOOKUP($F170,'(참고)타워 스텟 가치'!$B$2:$L$6,J$2,0)*$E170)</f>
        <v>73000.000000000029</v>
      </c>
      <c r="K170">
        <f>VLOOKUP($F170,'(참고)타워 스텟 가치'!$B$2:$L$6,K$2,0)+(VLOOKUP($F170,'(참고)타워 스텟 가치'!$B$2:$L$6,K$2,0)*$E170)</f>
        <v>438.00000000000023</v>
      </c>
      <c r="L170">
        <f>VLOOKUP($F170,'(참고)타워 스텟 가치'!$B$2:$L$6,L$2,0)+(VLOOKUP($F170,'(참고)타워 스텟 가치'!$B$2:$L$6,L$2,0)*$E170)</f>
        <v>7.3000000000000034</v>
      </c>
      <c r="M170">
        <f>VLOOKUP($F170,'(참고)타워 스텟 가치'!$B$2:$L$6,M$2,0)+(VLOOKUP($F170,'(참고)타워 스텟 가치'!$B$2:$L$6,M$2,0)*$E170)</f>
        <v>4.3800000000000017</v>
      </c>
      <c r="N170">
        <f>VLOOKUP($F170,'(참고)타워 스텟 가치'!$B$2:$L$6,N$2,0)+(VLOOKUP($F170,'(참고)타워 스텟 가치'!$B$2:$L$6,N$2,0)*$E170)</f>
        <v>0</v>
      </c>
      <c r="O170">
        <f>VLOOKUP($F170,'(참고)타워 스텟 가치'!$B$2:$L$6,O$2,0)+(VLOOKUP($F170,'(참고)타워 스텟 가치'!$B$2:$L$6,O$2,0)*$E170)</f>
        <v>0</v>
      </c>
      <c r="P170">
        <f>VLOOKUP($F170,'(참고)타워 스텟 가치'!$B$2:$L$6,P$2,0)+(VLOOKUP($F170,'(참고)타워 스텟 가치'!$B$2:$L$6,P$2,0)*$E170)</f>
        <v>10.220000000000004</v>
      </c>
      <c r="Q170">
        <f>SUM('스테이지별 몬스터 스텟'!H170*'(참고)타워 스텟 가치'!$Q$17,'스테이지별 몬스터 스텟'!I170*'(참고)타워 스텟 가치'!$R$17,'스테이지별 몬스터 스텟'!J170*'(참고)타워 스텟 가치'!$S$17,'스테이지별 몬스터 스텟'!K170*'(참고)타워 스텟 가치'!$T$17,'스테이지별 몬스터 스텟'!L170*'(참고)타워 스텟 가치'!$U$17,'스테이지별 몬스터 스텟'!M170*'(참고)타워 스텟 가치'!$V$17,'스테이지별 몬스터 스텟'!N170*'(참고)타워 스텟 가치'!$W$17,'스테이지별 몬스터 스텟'!O170*'(참고)타워 스텟 가치'!$X$17,'스테이지별 몬스터 스텟'!P170*'(참고)타워 스텟 가치'!$Y$17)</f>
        <v>110667.27000000006</v>
      </c>
      <c r="R170">
        <v>1</v>
      </c>
      <c r="S170">
        <f>VLOOKUP($F170,'(참고)타워 스텟 가치'!$B$7:$L$11,S$2,0)+(VLOOKUP($F170,'(참고)타워 스텟 가치'!$B$7:$L$11,S$2,0)*$E170)</f>
        <v>36.500000000000014</v>
      </c>
      <c r="T170">
        <f>VLOOKUP($F170,'(참고)타워 스텟 가치'!$B$7:$L$11,T$2,0)+(VLOOKUP($F170,'(참고)타워 스텟 가치'!$B$7:$L$11,T$2,0)*$E170)</f>
        <v>65.700000000000031</v>
      </c>
      <c r="U170">
        <f>VLOOKUP($F170,'(참고)타워 스텟 가치'!$B$7:$L$11,U$2,0)+(VLOOKUP($F170,'(참고)타워 스텟 가치'!$B$7:$L$11,U$2,0)*$E170)</f>
        <v>73000.000000000029</v>
      </c>
      <c r="V170">
        <f>VLOOKUP($F170,'(참고)타워 스텟 가치'!$B$7:$L$11,V$2,0)+(VLOOKUP($F170,'(참고)타워 스텟 가치'!$B$7:$L$11,V$2,0)*$E170)</f>
        <v>438.00000000000023</v>
      </c>
      <c r="W170">
        <f>VLOOKUP($F170,'(참고)타워 스텟 가치'!$B$7:$L$11,W$2,0)+(VLOOKUP($F170,'(참고)타워 스텟 가치'!$B$7:$L$11,W$2,0)*$E170)</f>
        <v>7.3000000000000034</v>
      </c>
      <c r="X170">
        <f>VLOOKUP($F170,'(참고)타워 스텟 가치'!$B$7:$L$11,X$2,0)+(VLOOKUP($F170,'(참고)타워 스텟 가치'!$B$7:$L$11,X$2,0)*$E170)</f>
        <v>4.3800000000000017</v>
      </c>
      <c r="Y170">
        <f>VLOOKUP($F170,'(참고)타워 스텟 가치'!$B$7:$L$11,Y$2,0)+(VLOOKUP($F170,'(참고)타워 스텟 가치'!$B$7:$L$11,Y$2,0)*$E170)</f>
        <v>0</v>
      </c>
      <c r="Z170">
        <f>VLOOKUP($F170,'(참고)타워 스텟 가치'!$B$7:$L$11,Z$2,0)+(VLOOKUP($F170,'(참고)타워 스텟 가치'!$B$7:$L$11,Z$2,0)*$E170)</f>
        <v>0</v>
      </c>
      <c r="AA170">
        <f>VLOOKUP($F170,'(참고)타워 스텟 가치'!$B$7:$L$11,AA$2,0)+(VLOOKUP($F170,'(참고)타워 스텟 가치'!$B$7:$L$11,AA$2,0)*$E170)</f>
        <v>10.220000000000004</v>
      </c>
      <c r="AB170">
        <f>SUM('스테이지별 몬스터 스텟'!S170*'(참고)타워 스텟 가치'!$Q$17,'스테이지별 몬스터 스텟'!T170*'(참고)타워 스텟 가치'!$R$17,'스테이지별 몬스터 스텟'!U170*'(참고)타워 스텟 가치'!$S$17,'스테이지별 몬스터 스텟'!V170*'(참고)타워 스텟 가치'!$T$17,'스테이지별 몬스터 스텟'!W170*'(참고)타워 스텟 가치'!$U$17,'스테이지별 몬스터 스텟'!X170*'(참고)타워 스텟 가치'!$V$17,'스테이지별 몬스터 스텟'!Y170*'(참고)타워 스텟 가치'!$W$17,'스테이지별 몬스터 스텟'!Z170*'(참고)타워 스텟 가치'!$X$17,'스테이지별 몬스터 스텟'!AA170*'(참고)타워 스텟 가치'!$Y$17)</f>
        <v>110586.97000000006</v>
      </c>
      <c r="AC170">
        <v>2</v>
      </c>
      <c r="AD170">
        <f>VLOOKUP($F170,'(참고)타워 스텟 가치'!$B$12:$L$16,AD$2,0)+(VLOOKUP($F170,'(참고)타워 스텟 가치'!$B$12:$L$16,AD$2,0)*$E170)</f>
        <v>36.500000000000014</v>
      </c>
      <c r="AE170">
        <f>VLOOKUP($F170,'(참고)타워 스텟 가치'!$B$12:$L$16,AE$2,0)+(VLOOKUP($F170,'(참고)타워 스텟 가치'!$B$12:$L$16,AE$2,0)*$E170)</f>
        <v>43.800000000000018</v>
      </c>
      <c r="AF170">
        <f>VLOOKUP($F170,'(참고)타워 스텟 가치'!$B$12:$L$16,AF$2,0)+(VLOOKUP($F170,'(참고)타워 스텟 가치'!$B$12:$L$16,AF$2,0)*$E170)</f>
        <v>73000.000000000029</v>
      </c>
      <c r="AG170">
        <f>VLOOKUP($F170,'(참고)타워 스텟 가치'!$B$12:$L$16,AG$2,0)+(VLOOKUP($F170,'(참고)타워 스텟 가치'!$B$12:$L$16,AG$2,0)*$E170)</f>
        <v>219.00000000000011</v>
      </c>
      <c r="AH170">
        <f>VLOOKUP($F170,'(참고)타워 스텟 가치'!$B$12:$L$16,AH$2,0)+(VLOOKUP($F170,'(참고)타워 스텟 가치'!$B$12:$L$16,AH$2,0)*$E170)</f>
        <v>7.3000000000000034</v>
      </c>
      <c r="AI170">
        <f>VLOOKUP($F170,'(참고)타워 스텟 가치'!$B$12:$L$16,AI$2,0)+(VLOOKUP($F170,'(참고)타워 스텟 가치'!$B$12:$L$16,AI$2,0)*$E170)</f>
        <v>4.3800000000000017</v>
      </c>
      <c r="AJ170">
        <f>VLOOKUP($F170,'(참고)타워 스텟 가치'!$B$12:$L$16,AJ$2,0)+(VLOOKUP($F170,'(참고)타워 스텟 가치'!$B$12:$L$16,AJ$2,0)*$E170)</f>
        <v>0</v>
      </c>
      <c r="AK170">
        <f>VLOOKUP($F170,'(참고)타워 스텟 가치'!$B$12:$L$16,AK$2,0)+(VLOOKUP($F170,'(참고)타워 스텟 가치'!$B$12:$L$16,AK$2,0)*$E170)</f>
        <v>0</v>
      </c>
      <c r="AL170">
        <f>VLOOKUP($F170,'(참고)타워 스텟 가치'!$B$12:$L$16,AL$2,0)+(VLOOKUP($F170,'(참고)타워 스텟 가치'!$B$12:$L$16,AL$2,0)*$E170)</f>
        <v>20.440000000000008</v>
      </c>
      <c r="AM170">
        <f>SUM('스테이지별 몬스터 스텟'!AD170*'(참고)타워 스텟 가치'!$Q$17,'스테이지별 몬스터 스텟'!AE170*'(참고)타워 스텟 가치'!$R$17,'스테이지별 몬스터 스텟'!AF170*'(참고)타워 스텟 가치'!$S$17,'스테이지별 몬스터 스텟'!AG170*'(참고)타워 스텟 가치'!$T$17,'스테이지별 몬스터 스텟'!AH170*'(참고)타워 스텟 가치'!$U$17,'스테이지별 몬스터 스텟'!AI170*'(참고)타워 스텟 가치'!$V$17,'스테이지별 몬스터 스텟'!AJ170*'(참고)타워 스텟 가치'!$W$17,'스테이지별 몬스터 스텟'!AK170*'(참고)타워 스텟 가치'!$X$17,'스테이지별 몬스터 스텟'!AL170*'(참고)타워 스텟 가치'!$Y$17)</f>
        <v>110136.56000000006</v>
      </c>
      <c r="AN170">
        <v>3</v>
      </c>
    </row>
    <row r="171" spans="3:40" x14ac:dyDescent="0.3">
      <c r="C171">
        <v>2</v>
      </c>
      <c r="D171">
        <f t="shared" si="8"/>
        <v>34</v>
      </c>
      <c r="E171" s="52">
        <f>VLOOKUP(D171,'스테이지별 난이도 설정'!B:C,2,0)</f>
        <v>13.600000000000007</v>
      </c>
      <c r="F171" t="str">
        <f t="shared" si="9"/>
        <v>레어</v>
      </c>
      <c r="G171">
        <f t="shared" si="7"/>
        <v>6</v>
      </c>
      <c r="H171">
        <f>VLOOKUP($F171,'(참고)타워 스텟 가치'!$B$2:$L$6,H$2,0)+(VLOOKUP($F171,'(참고)타워 스텟 가치'!$B$2:$L$6,H$2,0)*$E171)</f>
        <v>164.25000000000009</v>
      </c>
      <c r="I171">
        <f>VLOOKUP($F171,'(참고)타워 스텟 가치'!$B$2:$L$6,I$2,0)+(VLOOKUP($F171,'(참고)타워 스텟 가치'!$B$2:$L$6,I$2,0)*$E171)</f>
        <v>32.850000000000016</v>
      </c>
      <c r="J171">
        <f>VLOOKUP($F171,'(참고)타워 스텟 가치'!$B$2:$L$6,J$2,0)+(VLOOKUP($F171,'(참고)타워 스텟 가치'!$B$2:$L$6,J$2,0)*$E171)</f>
        <v>73000.000000000029</v>
      </c>
      <c r="K171">
        <f>VLOOKUP($F171,'(참고)타워 스텟 가치'!$B$2:$L$6,K$2,0)+(VLOOKUP($F171,'(참고)타워 스텟 가치'!$B$2:$L$6,K$2,0)*$E171)</f>
        <v>657.00000000000034</v>
      </c>
      <c r="L171">
        <f>VLOOKUP($F171,'(참고)타워 스텟 가치'!$B$2:$L$6,L$2,0)+(VLOOKUP($F171,'(참고)타워 스텟 가치'!$B$2:$L$6,L$2,0)*$E171)</f>
        <v>10.950000000000005</v>
      </c>
      <c r="M171">
        <f>VLOOKUP($F171,'(참고)타워 스텟 가치'!$B$2:$L$6,M$2,0)+(VLOOKUP($F171,'(참고)타워 스텟 가치'!$B$2:$L$6,M$2,0)*$E171)</f>
        <v>4.3800000000000017</v>
      </c>
      <c r="N171">
        <f>VLOOKUP($F171,'(참고)타워 스텟 가치'!$B$2:$L$6,N$2,0)+(VLOOKUP($F171,'(참고)타워 스텟 가치'!$B$2:$L$6,N$2,0)*$E171)</f>
        <v>0</v>
      </c>
      <c r="O171">
        <f>VLOOKUP($F171,'(참고)타워 스텟 가치'!$B$2:$L$6,O$2,0)+(VLOOKUP($F171,'(참고)타워 스텟 가치'!$B$2:$L$6,O$2,0)*$E171)</f>
        <v>0</v>
      </c>
      <c r="P171">
        <f>VLOOKUP($F171,'(참고)타워 스텟 가치'!$B$2:$L$6,P$2,0)+(VLOOKUP($F171,'(참고)타워 스텟 가치'!$B$2:$L$6,P$2,0)*$E171)</f>
        <v>10.220000000000004</v>
      </c>
      <c r="Q171">
        <f>SUM('스테이지별 몬스터 스텟'!H171*'(참고)타워 스텟 가치'!$Q$17,'스테이지별 몬스터 스텟'!I171*'(참고)타워 스텟 가치'!$R$17,'스테이지별 몬스터 스텟'!J171*'(참고)타워 스텟 가치'!$S$17,'스테이지별 몬스터 스텟'!K171*'(참고)타워 스텟 가치'!$T$17,'스테이지별 몬스터 스텟'!L171*'(참고)타워 스텟 가치'!$U$17,'스테이지별 몬스터 스텟'!M171*'(참고)타워 스텟 가치'!$V$17,'스테이지별 몬스터 스텟'!N171*'(참고)타워 스텟 가치'!$W$17,'스테이지별 몬스터 스텟'!O171*'(참고)타워 스텟 가치'!$X$17,'스테이지별 몬스터 스텟'!P171*'(참고)타워 스텟 가치'!$Y$17)</f>
        <v>111238.49500000004</v>
      </c>
      <c r="R171">
        <v>1</v>
      </c>
      <c r="S171">
        <f>VLOOKUP($F171,'(참고)타워 스텟 가치'!$B$7:$L$11,S$2,0)+(VLOOKUP($F171,'(참고)타워 스텟 가치'!$B$7:$L$11,S$2,0)*$E171)</f>
        <v>54.750000000000028</v>
      </c>
      <c r="T171">
        <f>VLOOKUP($F171,'(참고)타워 스텟 가치'!$B$7:$L$11,T$2,0)+(VLOOKUP($F171,'(참고)타워 스텟 가치'!$B$7:$L$11,T$2,0)*$E171)</f>
        <v>98.55000000000004</v>
      </c>
      <c r="U171">
        <f>VLOOKUP($F171,'(참고)타워 스텟 가치'!$B$7:$L$11,U$2,0)+(VLOOKUP($F171,'(참고)타워 스텟 가치'!$B$7:$L$11,U$2,0)*$E171)</f>
        <v>73000.000000000029</v>
      </c>
      <c r="V171">
        <f>VLOOKUP($F171,'(참고)타워 스텟 가치'!$B$7:$L$11,V$2,0)+(VLOOKUP($F171,'(참고)타워 스텟 가치'!$B$7:$L$11,V$2,0)*$E171)</f>
        <v>657.00000000000034</v>
      </c>
      <c r="W171">
        <f>VLOOKUP($F171,'(참고)타워 스텟 가치'!$B$7:$L$11,W$2,0)+(VLOOKUP($F171,'(참고)타워 스텟 가치'!$B$7:$L$11,W$2,0)*$E171)</f>
        <v>10.950000000000005</v>
      </c>
      <c r="X171">
        <f>VLOOKUP($F171,'(참고)타워 스텟 가치'!$B$7:$L$11,X$2,0)+(VLOOKUP($F171,'(참고)타워 스텟 가치'!$B$7:$L$11,X$2,0)*$E171)</f>
        <v>4.3800000000000017</v>
      </c>
      <c r="Y171">
        <f>VLOOKUP($F171,'(참고)타워 스텟 가치'!$B$7:$L$11,Y$2,0)+(VLOOKUP($F171,'(참고)타워 스텟 가치'!$B$7:$L$11,Y$2,0)*$E171)</f>
        <v>0</v>
      </c>
      <c r="Z171">
        <f>VLOOKUP($F171,'(참고)타워 스텟 가치'!$B$7:$L$11,Z$2,0)+(VLOOKUP($F171,'(참고)타워 스텟 가치'!$B$7:$L$11,Z$2,0)*$E171)</f>
        <v>0</v>
      </c>
      <c r="AA171">
        <f>VLOOKUP($F171,'(참고)타워 스텟 가치'!$B$7:$L$11,AA$2,0)+(VLOOKUP($F171,'(참고)타워 스텟 가치'!$B$7:$L$11,AA$2,0)*$E171)</f>
        <v>10.220000000000004</v>
      </c>
      <c r="AB171">
        <f>SUM('스테이지별 몬스터 스텟'!S171*'(참고)타워 스텟 가치'!$Q$17,'스테이지별 몬스터 스텟'!T171*'(참고)타워 스텟 가치'!$R$17,'스테이지별 몬스터 스텟'!U171*'(참고)타워 스텟 가치'!$S$17,'스테이지별 몬스터 스텟'!V171*'(참고)타워 스텟 가치'!$T$17,'스테이지별 몬스터 스텟'!W171*'(참고)타워 스텟 가치'!$U$17,'스테이지별 몬스터 스텟'!X171*'(참고)타워 스텟 가치'!$V$17,'스테이지별 몬스터 스텟'!Y171*'(참고)타워 스텟 가치'!$W$17,'스테이지별 몬스터 스텟'!Z171*'(참고)타워 스텟 가치'!$X$17,'스테이지별 몬스터 스텟'!AA171*'(참고)타워 스텟 가치'!$Y$17)</f>
        <v>111118.04500000004</v>
      </c>
      <c r="AC171">
        <v>2</v>
      </c>
      <c r="AD171">
        <f>VLOOKUP($F171,'(참고)타워 스텟 가치'!$B$12:$L$16,AD$2,0)+(VLOOKUP($F171,'(참고)타워 스텟 가치'!$B$12:$L$16,AD$2,0)*$E171)</f>
        <v>54.750000000000028</v>
      </c>
      <c r="AE171">
        <f>VLOOKUP($F171,'(참고)타워 스텟 가치'!$B$12:$L$16,AE$2,0)+(VLOOKUP($F171,'(참고)타워 스텟 가치'!$B$12:$L$16,AE$2,0)*$E171)</f>
        <v>65.700000000000031</v>
      </c>
      <c r="AF171">
        <f>VLOOKUP($F171,'(참고)타워 스텟 가치'!$B$12:$L$16,AF$2,0)+(VLOOKUP($F171,'(참고)타워 스텟 가치'!$B$12:$L$16,AF$2,0)*$E171)</f>
        <v>73000.000000000029</v>
      </c>
      <c r="AG171">
        <f>VLOOKUP($F171,'(참고)타워 스텟 가치'!$B$12:$L$16,AG$2,0)+(VLOOKUP($F171,'(참고)타워 스텟 가치'!$B$12:$L$16,AG$2,0)*$E171)</f>
        <v>328.50000000000017</v>
      </c>
      <c r="AH171">
        <f>VLOOKUP($F171,'(참고)타워 스텟 가치'!$B$12:$L$16,AH$2,0)+(VLOOKUP($F171,'(참고)타워 스텟 가치'!$B$12:$L$16,AH$2,0)*$E171)</f>
        <v>10.950000000000005</v>
      </c>
      <c r="AI171">
        <f>VLOOKUP($F171,'(참고)타워 스텟 가치'!$B$12:$L$16,AI$2,0)+(VLOOKUP($F171,'(참고)타워 스텟 가치'!$B$12:$L$16,AI$2,0)*$E171)</f>
        <v>4.3800000000000017</v>
      </c>
      <c r="AJ171">
        <f>VLOOKUP($F171,'(참고)타워 스텟 가치'!$B$12:$L$16,AJ$2,0)+(VLOOKUP($F171,'(참고)타워 스텟 가치'!$B$12:$L$16,AJ$2,0)*$E171)</f>
        <v>0</v>
      </c>
      <c r="AK171">
        <f>VLOOKUP($F171,'(참고)타워 스텟 가치'!$B$12:$L$16,AK$2,0)+(VLOOKUP($F171,'(참고)타워 스텟 가치'!$B$12:$L$16,AK$2,0)*$E171)</f>
        <v>0</v>
      </c>
      <c r="AL171">
        <f>VLOOKUP($F171,'(참고)타워 스텟 가치'!$B$12:$L$16,AL$2,0)+(VLOOKUP($F171,'(참고)타워 스텟 가치'!$B$12:$L$16,AL$2,0)*$E171)</f>
        <v>20.440000000000008</v>
      </c>
      <c r="AM171">
        <f>SUM('스테이지별 몬스터 스텟'!AD171*'(참고)타워 스텟 가치'!$Q$17,'스테이지별 몬스터 스텟'!AE171*'(참고)타워 스텟 가치'!$R$17,'스테이지별 몬스터 스텟'!AF171*'(참고)타워 스텟 가치'!$S$17,'스테이지별 몬스터 스텟'!AG171*'(참고)타워 스텟 가치'!$T$17,'스테이지별 몬스터 스텟'!AH171*'(참고)타워 스텟 가치'!$U$17,'스테이지별 몬스터 스텟'!AI171*'(참고)타워 스텟 가치'!$V$17,'스테이지별 몬스터 스텟'!AJ171*'(참고)타워 스텟 가치'!$W$17,'스테이지별 몬스터 스텟'!AK171*'(참고)타워 스텟 가치'!$X$17,'스테이지별 몬스터 스텟'!AL171*'(참고)타워 스텟 가치'!$Y$17)</f>
        <v>110432.21000000005</v>
      </c>
      <c r="AN171">
        <v>3</v>
      </c>
    </row>
    <row r="172" spans="3:40" x14ac:dyDescent="0.3">
      <c r="C172">
        <v>3</v>
      </c>
      <c r="D172">
        <f t="shared" si="8"/>
        <v>34</v>
      </c>
      <c r="E172" s="52">
        <f>VLOOKUP(D172,'스테이지별 난이도 설정'!B:C,2,0)</f>
        <v>13.600000000000007</v>
      </c>
      <c r="F172" t="str">
        <f t="shared" si="9"/>
        <v>에픽</v>
      </c>
      <c r="G172">
        <f t="shared" si="7"/>
        <v>6</v>
      </c>
      <c r="H172">
        <f>VLOOKUP($F172,'(참고)타워 스텟 가치'!$B$2:$L$6,H$2,0)+(VLOOKUP($F172,'(참고)타워 스텟 가치'!$B$2:$L$6,H$2,0)*$E172)</f>
        <v>246.37500000000011</v>
      </c>
      <c r="I172">
        <f>VLOOKUP($F172,'(참고)타워 스텟 가치'!$B$2:$L$6,I$2,0)+(VLOOKUP($F172,'(참고)타워 스텟 가치'!$B$2:$L$6,I$2,0)*$E172)</f>
        <v>49.27500000000002</v>
      </c>
      <c r="J172">
        <f>VLOOKUP($F172,'(참고)타워 스텟 가치'!$B$2:$L$6,J$2,0)+(VLOOKUP($F172,'(참고)타워 스텟 가치'!$B$2:$L$6,J$2,0)*$E172)</f>
        <v>73000.000000000029</v>
      </c>
      <c r="K172">
        <f>VLOOKUP($F172,'(참고)타워 스텟 가치'!$B$2:$L$6,K$2,0)+(VLOOKUP($F172,'(참고)타워 스텟 가치'!$B$2:$L$6,K$2,0)*$E172)</f>
        <v>985.50000000000045</v>
      </c>
      <c r="L172">
        <f>VLOOKUP($F172,'(참고)타워 스텟 가치'!$B$2:$L$6,L$2,0)+(VLOOKUP($F172,'(참고)타워 스텟 가치'!$B$2:$L$6,L$2,0)*$E172)</f>
        <v>16.425000000000008</v>
      </c>
      <c r="M172">
        <f>VLOOKUP($F172,'(참고)타워 스텟 가치'!$B$2:$L$6,M$2,0)+(VLOOKUP($F172,'(참고)타워 스텟 가치'!$B$2:$L$6,M$2,0)*$E172)</f>
        <v>4.3800000000000017</v>
      </c>
      <c r="N172">
        <f>VLOOKUP($F172,'(참고)타워 스텟 가치'!$B$2:$L$6,N$2,0)+(VLOOKUP($F172,'(참고)타워 스텟 가치'!$B$2:$L$6,N$2,0)*$E172)</f>
        <v>0</v>
      </c>
      <c r="O172">
        <f>VLOOKUP($F172,'(참고)타워 스텟 가치'!$B$2:$L$6,O$2,0)+(VLOOKUP($F172,'(참고)타워 스텟 가치'!$B$2:$L$6,O$2,0)*$E172)</f>
        <v>0</v>
      </c>
      <c r="P172">
        <f>VLOOKUP($F172,'(참고)타워 스텟 가치'!$B$2:$L$6,P$2,0)+(VLOOKUP($F172,'(참고)타워 스텟 가치'!$B$2:$L$6,P$2,0)*$E172)</f>
        <v>10.220000000000004</v>
      </c>
      <c r="Q172">
        <f>SUM('스테이지별 몬스터 스텟'!H172*'(참고)타워 스텟 가치'!$Q$17,'스테이지별 몬스터 스텟'!I172*'(참고)타워 스텟 가치'!$R$17,'스테이지별 몬스터 스텟'!J172*'(참고)타워 스텟 가치'!$S$17,'스테이지별 몬스터 스텟'!K172*'(참고)타워 스텟 가치'!$T$17,'스테이지별 몬스터 스텟'!L172*'(참고)타워 스텟 가치'!$U$17,'스테이지별 몬스터 스텟'!M172*'(참고)타워 스텟 가치'!$V$17,'스테이지별 몬스터 스텟'!N172*'(참고)타워 스텟 가치'!$W$17,'스테이지별 몬스터 스텟'!O172*'(참고)타워 스텟 가치'!$X$17,'스테이지별 몬스터 스텟'!P172*'(참고)타워 스텟 가치'!$Y$17)</f>
        <v>112095.33250000006</v>
      </c>
      <c r="R172">
        <v>1</v>
      </c>
      <c r="S172">
        <f>VLOOKUP($F172,'(참고)타워 스텟 가치'!$B$7:$L$11,S$2,0)+(VLOOKUP($F172,'(참고)타워 스텟 가치'!$B$7:$L$11,S$2,0)*$E172)</f>
        <v>82.125000000000043</v>
      </c>
      <c r="T172">
        <f>VLOOKUP($F172,'(참고)타워 스텟 가치'!$B$7:$L$11,T$2,0)+(VLOOKUP($F172,'(참고)타워 스텟 가치'!$B$7:$L$11,T$2,0)*$E172)</f>
        <v>147.82500000000007</v>
      </c>
      <c r="U172">
        <f>VLOOKUP($F172,'(참고)타워 스텟 가치'!$B$7:$L$11,U$2,0)+(VLOOKUP($F172,'(참고)타워 스텟 가치'!$B$7:$L$11,U$2,0)*$E172)</f>
        <v>73000.000000000029</v>
      </c>
      <c r="V172">
        <f>VLOOKUP($F172,'(참고)타워 스텟 가치'!$B$7:$L$11,V$2,0)+(VLOOKUP($F172,'(참고)타워 스텟 가치'!$B$7:$L$11,V$2,0)*$E172)</f>
        <v>985.50000000000045</v>
      </c>
      <c r="W172">
        <f>VLOOKUP($F172,'(참고)타워 스텟 가치'!$B$7:$L$11,W$2,0)+(VLOOKUP($F172,'(참고)타워 스텟 가치'!$B$7:$L$11,W$2,0)*$E172)</f>
        <v>16.425000000000008</v>
      </c>
      <c r="X172">
        <f>VLOOKUP($F172,'(참고)타워 스텟 가치'!$B$7:$L$11,X$2,0)+(VLOOKUP($F172,'(참고)타워 스텟 가치'!$B$7:$L$11,X$2,0)*$E172)</f>
        <v>4.3800000000000017</v>
      </c>
      <c r="Y172">
        <f>VLOOKUP($F172,'(참고)타워 스텟 가치'!$B$7:$L$11,Y$2,0)+(VLOOKUP($F172,'(참고)타워 스텟 가치'!$B$7:$L$11,Y$2,0)*$E172)</f>
        <v>0</v>
      </c>
      <c r="Z172">
        <f>VLOOKUP($F172,'(참고)타워 스텟 가치'!$B$7:$L$11,Z$2,0)+(VLOOKUP($F172,'(참고)타워 스텟 가치'!$B$7:$L$11,Z$2,0)*$E172)</f>
        <v>0</v>
      </c>
      <c r="AA172">
        <f>VLOOKUP($F172,'(참고)타워 스텟 가치'!$B$7:$L$11,AA$2,0)+(VLOOKUP($F172,'(참고)타워 스텟 가치'!$B$7:$L$11,AA$2,0)*$E172)</f>
        <v>10.220000000000004</v>
      </c>
      <c r="AB172">
        <f>SUM('스테이지별 몬스터 스텟'!S172*'(참고)타워 스텟 가치'!$Q$17,'스테이지별 몬스터 스텟'!T172*'(참고)타워 스텟 가치'!$R$17,'스테이지별 몬스터 스텟'!U172*'(참고)타워 스텟 가치'!$S$17,'스테이지별 몬스터 스텟'!V172*'(참고)타워 스텟 가치'!$T$17,'스테이지별 몬스터 스텟'!W172*'(참고)타워 스텟 가치'!$U$17,'스테이지별 몬스터 스텟'!X172*'(참고)타워 스텟 가치'!$V$17,'스테이지별 몬스터 스텟'!Y172*'(참고)타워 스텟 가치'!$W$17,'스테이지별 몬스터 스텟'!Z172*'(참고)타워 스텟 가치'!$X$17,'스테이지별 몬스터 스텟'!AA172*'(참고)타워 스텟 가치'!$Y$17)</f>
        <v>111914.65750000006</v>
      </c>
      <c r="AC172">
        <v>2</v>
      </c>
      <c r="AD172">
        <f>VLOOKUP($F172,'(참고)타워 스텟 가치'!$B$12:$L$16,AD$2,0)+(VLOOKUP($F172,'(참고)타워 스텟 가치'!$B$12:$L$16,AD$2,0)*$E172)</f>
        <v>82.125000000000043</v>
      </c>
      <c r="AE172">
        <f>VLOOKUP($F172,'(참고)타워 스텟 가치'!$B$12:$L$16,AE$2,0)+(VLOOKUP($F172,'(참고)타워 스텟 가치'!$B$12:$L$16,AE$2,0)*$E172)</f>
        <v>98.55000000000004</v>
      </c>
      <c r="AF172">
        <f>VLOOKUP($F172,'(참고)타워 스텟 가치'!$B$12:$L$16,AF$2,0)+(VLOOKUP($F172,'(참고)타워 스텟 가치'!$B$12:$L$16,AF$2,0)*$E172)</f>
        <v>73000.000000000029</v>
      </c>
      <c r="AG172">
        <f>VLOOKUP($F172,'(참고)타워 스텟 가치'!$B$12:$L$16,AG$2,0)+(VLOOKUP($F172,'(참고)타워 스텟 가치'!$B$12:$L$16,AG$2,0)*$E172)</f>
        <v>492.75000000000023</v>
      </c>
      <c r="AH172">
        <f>VLOOKUP($F172,'(참고)타워 스텟 가치'!$B$12:$L$16,AH$2,0)+(VLOOKUP($F172,'(참고)타워 스텟 가치'!$B$12:$L$16,AH$2,0)*$E172)</f>
        <v>16.425000000000008</v>
      </c>
      <c r="AI172">
        <f>VLOOKUP($F172,'(참고)타워 스텟 가치'!$B$12:$L$16,AI$2,0)+(VLOOKUP($F172,'(참고)타워 스텟 가치'!$B$12:$L$16,AI$2,0)*$E172)</f>
        <v>4.3800000000000017</v>
      </c>
      <c r="AJ172">
        <f>VLOOKUP($F172,'(참고)타워 스텟 가치'!$B$12:$L$16,AJ$2,0)+(VLOOKUP($F172,'(참고)타워 스텟 가치'!$B$12:$L$16,AJ$2,0)*$E172)</f>
        <v>0</v>
      </c>
      <c r="AK172">
        <f>VLOOKUP($F172,'(참고)타워 스텟 가치'!$B$12:$L$16,AK$2,0)+(VLOOKUP($F172,'(참고)타워 스텟 가치'!$B$12:$L$16,AK$2,0)*$E172)</f>
        <v>0</v>
      </c>
      <c r="AL172">
        <f>VLOOKUP($F172,'(참고)타워 스텟 가치'!$B$12:$L$16,AL$2,0)+(VLOOKUP($F172,'(참고)타워 스텟 가치'!$B$12:$L$16,AL$2,0)*$E172)</f>
        <v>20.440000000000008</v>
      </c>
      <c r="AM172">
        <f>SUM('스테이지별 몬스터 스텟'!AD172*'(참고)타워 스텟 가치'!$Q$17,'스테이지별 몬스터 스텟'!AE172*'(참고)타워 스텟 가치'!$R$17,'스테이지별 몬스터 스텟'!AF172*'(참고)타워 스텟 가치'!$S$17,'스테이지별 몬스터 스텟'!AG172*'(참고)타워 스텟 가치'!$T$17,'스테이지별 몬스터 스텟'!AH172*'(참고)타워 스텟 가치'!$U$17,'스테이지별 몬스터 스텟'!AI172*'(참고)타워 스텟 가치'!$V$17,'스테이지별 몬스터 스텟'!AJ172*'(참고)타워 스텟 가치'!$W$17,'스테이지별 몬스터 스텟'!AK172*'(참고)타워 스텟 가치'!$X$17,'스테이지별 몬스터 스텟'!AL172*'(참고)타워 스텟 가치'!$Y$17)</f>
        <v>110875.68500000006</v>
      </c>
      <c r="AN172">
        <v>3</v>
      </c>
    </row>
    <row r="173" spans="3:40" x14ac:dyDescent="0.3">
      <c r="C173">
        <v>4</v>
      </c>
      <c r="D173">
        <f t="shared" si="8"/>
        <v>34</v>
      </c>
      <c r="E173" s="52">
        <f>VLOOKUP(D173,'스테이지별 난이도 설정'!B:C,2,0)</f>
        <v>13.600000000000007</v>
      </c>
      <c r="F173" t="str">
        <f t="shared" si="9"/>
        <v>유니크</v>
      </c>
      <c r="G173">
        <f t="shared" si="7"/>
        <v>6</v>
      </c>
      <c r="H173">
        <f>VLOOKUP($F173,'(참고)타워 스텟 가치'!$B$2:$L$6,H$2,0)+(VLOOKUP($F173,'(참고)타워 스텟 가치'!$B$2:$L$6,H$2,0)*$E173)</f>
        <v>369.56250000000017</v>
      </c>
      <c r="I173">
        <f>VLOOKUP($F173,'(참고)타워 스텟 가치'!$B$2:$L$6,I$2,0)+(VLOOKUP($F173,'(참고)타워 스텟 가치'!$B$2:$L$6,I$2,0)*$E173)</f>
        <v>73.912500000000037</v>
      </c>
      <c r="J173">
        <f>VLOOKUP($F173,'(참고)타워 스텟 가치'!$B$2:$L$6,J$2,0)+(VLOOKUP($F173,'(참고)타워 스텟 가치'!$B$2:$L$6,J$2,0)*$E173)</f>
        <v>73000.000000000029</v>
      </c>
      <c r="K173">
        <f>VLOOKUP($F173,'(참고)타워 스텟 가치'!$B$2:$L$6,K$2,0)+(VLOOKUP($F173,'(참고)타워 스텟 가치'!$B$2:$L$6,K$2,0)*$E173)</f>
        <v>1478.2500000000007</v>
      </c>
      <c r="L173">
        <f>VLOOKUP($F173,'(참고)타워 스텟 가치'!$B$2:$L$6,L$2,0)+(VLOOKUP($F173,'(참고)타워 스텟 가치'!$B$2:$L$6,L$2,0)*$E173)</f>
        <v>24.63750000000001</v>
      </c>
      <c r="M173">
        <f>VLOOKUP($F173,'(참고)타워 스텟 가치'!$B$2:$L$6,M$2,0)+(VLOOKUP($F173,'(참고)타워 스텟 가치'!$B$2:$L$6,M$2,0)*$E173)</f>
        <v>4.3800000000000017</v>
      </c>
      <c r="N173">
        <f>VLOOKUP($F173,'(참고)타워 스텟 가치'!$B$2:$L$6,N$2,0)+(VLOOKUP($F173,'(참고)타워 스텟 가치'!$B$2:$L$6,N$2,0)*$E173)</f>
        <v>0</v>
      </c>
      <c r="O173">
        <f>VLOOKUP($F173,'(참고)타워 스텟 가치'!$B$2:$L$6,O$2,0)+(VLOOKUP($F173,'(참고)타워 스텟 가치'!$B$2:$L$6,O$2,0)*$E173)</f>
        <v>0</v>
      </c>
      <c r="P173">
        <f>VLOOKUP($F173,'(참고)타워 스텟 가치'!$B$2:$L$6,P$2,0)+(VLOOKUP($F173,'(참고)타워 스텟 가치'!$B$2:$L$6,P$2,0)*$E173)</f>
        <v>14.600000000000007</v>
      </c>
      <c r="Q173">
        <f>SUM('스테이지별 몬스터 스텟'!H173*'(참고)타워 스텟 가치'!$Q$17,'스테이지별 몬스터 스텟'!I173*'(참고)타워 스텟 가치'!$R$17,'스테이지별 몬스터 스텟'!J173*'(참고)타워 스텟 가치'!$S$17,'스테이지별 몬스터 스텟'!K173*'(참고)타워 스텟 가치'!$T$17,'스테이지별 몬스터 스텟'!L173*'(참고)타워 스텟 가치'!$U$17,'스테이지별 몬스터 스텟'!M173*'(참고)타워 스텟 가치'!$V$17,'스테이지별 몬스터 스텟'!N173*'(참고)타워 스텟 가치'!$W$17,'스테이지별 몬스터 스텟'!O173*'(참고)타워 스텟 가치'!$X$17,'스테이지별 몬스터 스텟'!P173*'(참고)타워 스텟 가치'!$Y$17)</f>
        <v>113389.34875000003</v>
      </c>
      <c r="R173">
        <v>1</v>
      </c>
      <c r="S173">
        <f>VLOOKUP($F173,'(참고)타워 스텟 가치'!$B$7:$L$11,S$2,0)+(VLOOKUP($F173,'(참고)타워 스텟 가치'!$B$7:$L$11,S$2,0)*$E173)</f>
        <v>123.18750000000006</v>
      </c>
      <c r="T173">
        <f>VLOOKUP($F173,'(참고)타워 스텟 가치'!$B$7:$L$11,T$2,0)+(VLOOKUP($F173,'(참고)타워 스텟 가치'!$B$7:$L$11,T$2,0)*$E173)</f>
        <v>221.7375000000001</v>
      </c>
      <c r="U173">
        <f>VLOOKUP($F173,'(참고)타워 스텟 가치'!$B$7:$L$11,U$2,0)+(VLOOKUP($F173,'(참고)타워 스텟 가치'!$B$7:$L$11,U$2,0)*$E173)</f>
        <v>73000.000000000029</v>
      </c>
      <c r="V173">
        <f>VLOOKUP($F173,'(참고)타워 스텟 가치'!$B$7:$L$11,V$2,0)+(VLOOKUP($F173,'(참고)타워 스텟 가치'!$B$7:$L$11,V$2,0)*$E173)</f>
        <v>1478.2500000000007</v>
      </c>
      <c r="W173">
        <f>VLOOKUP($F173,'(참고)타워 스텟 가치'!$B$7:$L$11,W$2,0)+(VLOOKUP($F173,'(참고)타워 스텟 가치'!$B$7:$L$11,W$2,0)*$E173)</f>
        <v>24.63750000000001</v>
      </c>
      <c r="X173">
        <f>VLOOKUP($F173,'(참고)타워 스텟 가치'!$B$7:$L$11,X$2,0)+(VLOOKUP($F173,'(참고)타워 스텟 가치'!$B$7:$L$11,X$2,0)*$E173)</f>
        <v>4.3800000000000017</v>
      </c>
      <c r="Y173">
        <f>VLOOKUP($F173,'(참고)타워 스텟 가치'!$B$7:$L$11,Y$2,0)+(VLOOKUP($F173,'(참고)타워 스텟 가치'!$B$7:$L$11,Y$2,0)*$E173)</f>
        <v>0</v>
      </c>
      <c r="Z173">
        <f>VLOOKUP($F173,'(참고)타워 스텟 가치'!$B$7:$L$11,Z$2,0)+(VLOOKUP($F173,'(참고)타워 스텟 가치'!$B$7:$L$11,Z$2,0)*$E173)</f>
        <v>0</v>
      </c>
      <c r="AA173">
        <f>VLOOKUP($F173,'(참고)타워 스텟 가치'!$B$7:$L$11,AA$2,0)+(VLOOKUP($F173,'(참고)타워 스텟 가치'!$B$7:$L$11,AA$2,0)*$E173)</f>
        <v>14.600000000000007</v>
      </c>
      <c r="AB173">
        <f>SUM('스테이지별 몬스터 스텟'!S173*'(참고)타워 스텟 가치'!$Q$17,'스테이지별 몬스터 스텟'!T173*'(참고)타워 스텟 가치'!$R$17,'스테이지별 몬스터 스텟'!U173*'(참고)타워 스텟 가치'!$S$17,'스테이지별 몬스터 스텟'!V173*'(참고)타워 스텟 가치'!$T$17,'스테이지별 몬스터 스텟'!W173*'(참고)타워 스텟 가치'!$U$17,'스테이지별 몬스터 스텟'!X173*'(참고)타워 스텟 가치'!$V$17,'스테이지별 몬스터 스텟'!Y173*'(참고)타워 스텟 가치'!$W$17,'스테이지별 몬스터 스텟'!Z173*'(참고)타워 스텟 가치'!$X$17,'스테이지별 몬스터 스텟'!AA173*'(참고)타워 스텟 가치'!$Y$17)</f>
        <v>113118.33625000004</v>
      </c>
      <c r="AC173">
        <v>2</v>
      </c>
      <c r="AD173">
        <f>VLOOKUP($F173,'(참고)타워 스텟 가치'!$B$12:$L$16,AD$2,0)+(VLOOKUP($F173,'(참고)타워 스텟 가치'!$B$12:$L$16,AD$2,0)*$E173)</f>
        <v>123.18750000000006</v>
      </c>
      <c r="AE173">
        <f>VLOOKUP($F173,'(참고)타워 스텟 가치'!$B$12:$L$16,AE$2,0)+(VLOOKUP($F173,'(참고)타워 스텟 가치'!$B$12:$L$16,AE$2,0)*$E173)</f>
        <v>147.82500000000007</v>
      </c>
      <c r="AF173">
        <f>VLOOKUP($F173,'(참고)타워 스텟 가치'!$B$12:$L$16,AF$2,0)+(VLOOKUP($F173,'(참고)타워 스텟 가치'!$B$12:$L$16,AF$2,0)*$E173)</f>
        <v>73000.000000000029</v>
      </c>
      <c r="AG173">
        <f>VLOOKUP($F173,'(참고)타워 스텟 가치'!$B$12:$L$16,AG$2,0)+(VLOOKUP($F173,'(참고)타워 스텟 가치'!$B$12:$L$16,AG$2,0)*$E173)</f>
        <v>739.12500000000034</v>
      </c>
      <c r="AH173">
        <f>VLOOKUP($F173,'(참고)타워 스텟 가치'!$B$12:$L$16,AH$2,0)+(VLOOKUP($F173,'(참고)타워 스텟 가치'!$B$12:$L$16,AH$2,0)*$E173)</f>
        <v>24.63750000000001</v>
      </c>
      <c r="AI173">
        <f>VLOOKUP($F173,'(참고)타워 스텟 가치'!$B$12:$L$16,AI$2,0)+(VLOOKUP($F173,'(참고)타워 스텟 가치'!$B$12:$L$16,AI$2,0)*$E173)</f>
        <v>4.3800000000000017</v>
      </c>
      <c r="AJ173">
        <f>VLOOKUP($F173,'(참고)타워 스텟 가치'!$B$12:$L$16,AJ$2,0)+(VLOOKUP($F173,'(참고)타워 스텟 가치'!$B$12:$L$16,AJ$2,0)*$E173)</f>
        <v>0</v>
      </c>
      <c r="AK173">
        <f>VLOOKUP($F173,'(참고)타워 스텟 가치'!$B$12:$L$16,AK$2,0)+(VLOOKUP($F173,'(참고)타워 스텟 가치'!$B$12:$L$16,AK$2,0)*$E173)</f>
        <v>0</v>
      </c>
      <c r="AL173">
        <f>VLOOKUP($F173,'(참고)타워 스텟 가치'!$B$12:$L$16,AL$2,0)+(VLOOKUP($F173,'(참고)타워 스텟 가치'!$B$12:$L$16,AL$2,0)*$E173)</f>
        <v>29.200000000000014</v>
      </c>
      <c r="AM173">
        <f>SUM('스테이지별 몬스터 스텟'!AD173*'(참고)타워 스텟 가치'!$Q$17,'스테이지별 몬스터 스텟'!AE173*'(참고)타워 스텟 가치'!$R$17,'스테이지별 몬스터 스텟'!AF173*'(참고)타워 스텟 가치'!$S$17,'스테이지별 몬스터 스텟'!AG173*'(참고)타워 스텟 가치'!$T$17,'스테이지별 몬스터 스텟'!AH173*'(참고)타워 스텟 가치'!$U$17,'스테이지별 몬스터 스텟'!AI173*'(참고)타워 스텟 가치'!$V$17,'스테이지별 몬스터 스텟'!AJ173*'(참고)타워 스텟 가치'!$W$17,'스테이지별 몬스터 스텟'!AK173*'(참고)타워 스텟 가치'!$X$17,'스테이지별 몬스터 스텟'!AL173*'(참고)타워 스텟 가치'!$Y$17)</f>
        <v>111558.41750000004</v>
      </c>
      <c r="AN173">
        <v>3</v>
      </c>
    </row>
    <row r="174" spans="3:40" x14ac:dyDescent="0.3">
      <c r="C174">
        <v>5</v>
      </c>
      <c r="D174">
        <f t="shared" si="8"/>
        <v>34</v>
      </c>
      <c r="E174" s="52">
        <f>VLOOKUP(D174,'스테이지별 난이도 설정'!B:C,2,0)</f>
        <v>13.600000000000007</v>
      </c>
      <c r="F174" t="str">
        <f t="shared" si="9"/>
        <v>스페셜</v>
      </c>
      <c r="G174">
        <f t="shared" si="7"/>
        <v>6</v>
      </c>
      <c r="H174">
        <f>VLOOKUP($F174,'(참고)타워 스텟 가치'!$B$2:$L$6,H$2,0)+(VLOOKUP($F174,'(참고)타워 스텟 가치'!$B$2:$L$6,H$2,0)*$E174)</f>
        <v>554.34375000000023</v>
      </c>
      <c r="I174">
        <f>VLOOKUP($F174,'(참고)타워 스텟 가치'!$B$2:$L$6,I$2,0)+(VLOOKUP($F174,'(참고)타워 스텟 가치'!$B$2:$L$6,I$2,0)*$E174)</f>
        <v>110.86875000000005</v>
      </c>
      <c r="J174">
        <f>VLOOKUP($F174,'(참고)타워 스텟 가치'!$B$2:$L$6,J$2,0)+(VLOOKUP($F174,'(참고)타워 스텟 가치'!$B$2:$L$6,J$2,0)*$E174)</f>
        <v>73000.000000000029</v>
      </c>
      <c r="K174">
        <f>VLOOKUP($F174,'(참고)타워 스텟 가치'!$B$2:$L$6,K$2,0)+(VLOOKUP($F174,'(참고)타워 스텟 가치'!$B$2:$L$6,K$2,0)*$E174)</f>
        <v>2217.3750000000009</v>
      </c>
      <c r="L174">
        <f>VLOOKUP($F174,'(참고)타워 스텟 가치'!$B$2:$L$6,L$2,0)+(VLOOKUP($F174,'(참고)타워 스텟 가치'!$B$2:$L$6,L$2,0)*$E174)</f>
        <v>36.956250000000018</v>
      </c>
      <c r="M174">
        <f>VLOOKUP($F174,'(참고)타워 스텟 가치'!$B$2:$L$6,M$2,0)+(VLOOKUP($F174,'(참고)타워 스텟 가치'!$B$2:$L$6,M$2,0)*$E174)</f>
        <v>4.3800000000000017</v>
      </c>
      <c r="N174">
        <f>VLOOKUP($F174,'(참고)타워 스텟 가치'!$B$2:$L$6,N$2,0)+(VLOOKUP($F174,'(참고)타워 스텟 가치'!$B$2:$L$6,N$2,0)*$E174)</f>
        <v>0</v>
      </c>
      <c r="O174">
        <f>VLOOKUP($F174,'(참고)타워 스텟 가치'!$B$2:$L$6,O$2,0)+(VLOOKUP($F174,'(참고)타워 스텟 가치'!$B$2:$L$6,O$2,0)*$E174)</f>
        <v>0</v>
      </c>
      <c r="P174">
        <f>VLOOKUP($F174,'(참고)타워 스텟 가치'!$B$2:$L$6,P$2,0)+(VLOOKUP($F174,'(참고)타워 스텟 가치'!$B$2:$L$6,P$2,0)*$E174)</f>
        <v>14.600000000000007</v>
      </c>
      <c r="Q174">
        <f>SUM('스테이지별 몬스터 스텟'!H174*'(참고)타워 스텟 가치'!$Q$17,'스테이지별 몬스터 스텟'!I174*'(참고)타워 스텟 가치'!$R$17,'스테이지별 몬스터 스텟'!J174*'(참고)타워 스텟 가치'!$S$17,'스테이지별 몬스터 스텟'!K174*'(참고)타워 스텟 가치'!$T$17,'스테이지별 몬스터 스텟'!L174*'(참고)타워 스텟 가치'!$U$17,'스테이지별 몬스터 스텟'!M174*'(참고)타워 스텟 가치'!$V$17,'스테이지별 몬스터 스텟'!N174*'(참고)타워 스텟 가치'!$W$17,'스테이지별 몬스터 스텟'!O174*'(참고)타워 스텟 가치'!$X$17,'스테이지별 몬스터 스텟'!P174*'(참고)타워 스텟 가치'!$Y$17)</f>
        <v>115317.23312500006</v>
      </c>
      <c r="R174">
        <v>1</v>
      </c>
      <c r="S174">
        <f>VLOOKUP($F174,'(참고)타워 스텟 가치'!$B$7:$L$11,S$2,0)+(VLOOKUP($F174,'(참고)타워 스텟 가치'!$B$7:$L$11,S$2,0)*$E174)</f>
        <v>184.78125000000009</v>
      </c>
      <c r="T174">
        <f>VLOOKUP($F174,'(참고)타워 스텟 가치'!$B$7:$L$11,T$2,0)+(VLOOKUP($F174,'(참고)타워 스텟 가치'!$B$7:$L$11,T$2,0)*$E174)</f>
        <v>332.60625000000016</v>
      </c>
      <c r="U174">
        <f>VLOOKUP($F174,'(참고)타워 스텟 가치'!$B$7:$L$11,U$2,0)+(VLOOKUP($F174,'(참고)타워 스텟 가치'!$B$7:$L$11,U$2,0)*$E174)</f>
        <v>73000.000000000029</v>
      </c>
      <c r="V174">
        <f>VLOOKUP($F174,'(참고)타워 스텟 가치'!$B$7:$L$11,V$2,0)+(VLOOKUP($F174,'(참고)타워 스텟 가치'!$B$7:$L$11,V$2,0)*$E174)</f>
        <v>2217.3750000000009</v>
      </c>
      <c r="W174">
        <f>VLOOKUP($F174,'(참고)타워 스텟 가치'!$B$7:$L$11,W$2,0)+(VLOOKUP($F174,'(참고)타워 스텟 가치'!$B$7:$L$11,W$2,0)*$E174)</f>
        <v>36.956250000000018</v>
      </c>
      <c r="X174">
        <f>VLOOKUP($F174,'(참고)타워 스텟 가치'!$B$7:$L$11,X$2,0)+(VLOOKUP($F174,'(참고)타워 스텟 가치'!$B$7:$L$11,X$2,0)*$E174)</f>
        <v>4.3800000000000017</v>
      </c>
      <c r="Y174">
        <f>VLOOKUP($F174,'(참고)타워 스텟 가치'!$B$7:$L$11,Y$2,0)+(VLOOKUP($F174,'(참고)타워 스텟 가치'!$B$7:$L$11,Y$2,0)*$E174)</f>
        <v>0</v>
      </c>
      <c r="Z174">
        <f>VLOOKUP($F174,'(참고)타워 스텟 가치'!$B$7:$L$11,Z$2,0)+(VLOOKUP($F174,'(참고)타워 스텟 가치'!$B$7:$L$11,Z$2,0)*$E174)</f>
        <v>0</v>
      </c>
      <c r="AA174">
        <f>VLOOKUP($F174,'(참고)타워 스텟 가치'!$B$7:$L$11,AA$2,0)+(VLOOKUP($F174,'(참고)타워 스텟 가치'!$B$7:$L$11,AA$2,0)*$E174)</f>
        <v>14.600000000000007</v>
      </c>
      <c r="AB174">
        <f>SUM('스테이지별 몬스터 스텟'!S174*'(참고)타워 스텟 가치'!$Q$17,'스테이지별 몬스터 스텟'!T174*'(참고)타워 스텟 가치'!$R$17,'스테이지별 몬스터 스텟'!U174*'(참고)타워 스텟 가치'!$S$17,'스테이지별 몬스터 스텟'!V174*'(참고)타워 스텟 가치'!$T$17,'스테이지별 몬스터 스텟'!W174*'(참고)타워 스텟 가치'!$U$17,'스테이지별 몬스터 스텟'!X174*'(참고)타워 스텟 가치'!$V$17,'스테이지별 몬스터 스텟'!Y174*'(참고)타워 스텟 가치'!$W$17,'스테이지별 몬스터 스텟'!Z174*'(참고)타워 스텟 가치'!$X$17,'스테이지별 몬스터 스텟'!AA174*'(참고)타워 스텟 가치'!$Y$17)</f>
        <v>114910.71437500005</v>
      </c>
      <c r="AC174">
        <v>2</v>
      </c>
      <c r="AD174">
        <f>VLOOKUP($F174,'(참고)타워 스텟 가치'!$B$12:$L$16,AD$2,0)+(VLOOKUP($F174,'(참고)타워 스텟 가치'!$B$12:$L$16,AD$2,0)*$E174)</f>
        <v>184.78125000000009</v>
      </c>
      <c r="AE174">
        <f>VLOOKUP($F174,'(참고)타워 스텟 가치'!$B$12:$L$16,AE$2,0)+(VLOOKUP($F174,'(참고)타워 스텟 가치'!$B$12:$L$16,AE$2,0)*$E174)</f>
        <v>221.7375000000001</v>
      </c>
      <c r="AF174">
        <f>VLOOKUP($F174,'(참고)타워 스텟 가치'!$B$12:$L$16,AF$2,0)+(VLOOKUP($F174,'(참고)타워 스텟 가치'!$B$12:$L$16,AF$2,0)*$E174)</f>
        <v>73000.000000000029</v>
      </c>
      <c r="AG174">
        <f>VLOOKUP($F174,'(참고)타워 스텟 가치'!$B$12:$L$16,AG$2,0)+(VLOOKUP($F174,'(참고)타워 스텟 가치'!$B$12:$L$16,AG$2,0)*$E174)</f>
        <v>1108.6875000000005</v>
      </c>
      <c r="AH174">
        <f>VLOOKUP($F174,'(참고)타워 스텟 가치'!$B$12:$L$16,AH$2,0)+(VLOOKUP($F174,'(참고)타워 스텟 가치'!$B$12:$L$16,AH$2,0)*$E174)</f>
        <v>36.956250000000018</v>
      </c>
      <c r="AI174">
        <f>VLOOKUP($F174,'(참고)타워 스텟 가치'!$B$12:$L$16,AI$2,0)+(VLOOKUP($F174,'(참고)타워 스텟 가치'!$B$12:$L$16,AI$2,0)*$E174)</f>
        <v>4.3800000000000017</v>
      </c>
      <c r="AJ174">
        <f>VLOOKUP($F174,'(참고)타워 스텟 가치'!$B$12:$L$16,AJ$2,0)+(VLOOKUP($F174,'(참고)타워 스텟 가치'!$B$12:$L$16,AJ$2,0)*$E174)</f>
        <v>0</v>
      </c>
      <c r="AK174">
        <f>VLOOKUP($F174,'(참고)타워 스텟 가치'!$B$12:$L$16,AK$2,0)+(VLOOKUP($F174,'(참고)타워 스텟 가치'!$B$12:$L$16,AK$2,0)*$E174)</f>
        <v>0</v>
      </c>
      <c r="AL174">
        <f>VLOOKUP($F174,'(참고)타워 스텟 가치'!$B$12:$L$16,AL$2,0)+(VLOOKUP($F174,'(참고)타워 스텟 가치'!$B$12:$L$16,AL$2,0)*$E174)</f>
        <v>29.200000000000014</v>
      </c>
      <c r="AM174">
        <f>SUM('스테이지별 몬스터 스텟'!AD174*'(참고)타워 스텟 가치'!$Q$17,'스테이지별 몬스터 스텟'!AE174*'(참고)타워 스텟 가치'!$R$17,'스테이지별 몬스터 스텟'!AF174*'(참고)타워 스텟 가치'!$S$17,'스테이지별 몬스터 스텟'!AG174*'(참고)타워 스텟 가치'!$T$17,'스테이지별 몬스터 스텟'!AH174*'(참고)타워 스텟 가치'!$U$17,'스테이지별 몬스터 스텟'!AI174*'(참고)타워 스텟 가치'!$V$17,'스테이지별 몬스터 스텟'!AJ174*'(참고)타워 스텟 가치'!$W$17,'스테이지별 몬스터 스텟'!AK174*'(참고)타워 스텟 가치'!$X$17,'스테이지별 몬스터 스텟'!AL174*'(참고)타워 스텟 가치'!$Y$17)</f>
        <v>112556.23625000005</v>
      </c>
      <c r="AN174">
        <v>3</v>
      </c>
    </row>
    <row r="175" spans="3:40" x14ac:dyDescent="0.3">
      <c r="C175">
        <v>1</v>
      </c>
      <c r="D175">
        <f t="shared" si="8"/>
        <v>35</v>
      </c>
      <c r="E175" s="52">
        <f>VLOOKUP(D175,'스테이지별 난이도 설정'!B:C,2,0)</f>
        <v>14.000000000000007</v>
      </c>
      <c r="F175" t="str">
        <f t="shared" si="9"/>
        <v>일반</v>
      </c>
      <c r="G175">
        <f t="shared" si="7"/>
        <v>6</v>
      </c>
      <c r="H175">
        <f>VLOOKUP($F175,'(참고)타워 스텟 가치'!$B$2:$L$6,H$2,0)+(VLOOKUP($F175,'(참고)타워 스텟 가치'!$B$2:$L$6,H$2,0)*$E175)</f>
        <v>112.50000000000006</v>
      </c>
      <c r="I175">
        <f>VLOOKUP($F175,'(참고)타워 스텟 가치'!$B$2:$L$6,I$2,0)+(VLOOKUP($F175,'(참고)타워 스텟 가치'!$B$2:$L$6,I$2,0)*$E175)</f>
        <v>22.500000000000011</v>
      </c>
      <c r="J175">
        <f>VLOOKUP($F175,'(참고)타워 스텟 가치'!$B$2:$L$6,J$2,0)+(VLOOKUP($F175,'(참고)타워 스텟 가치'!$B$2:$L$6,J$2,0)*$E175)</f>
        <v>75000.000000000029</v>
      </c>
      <c r="K175">
        <f>VLOOKUP($F175,'(참고)타워 스텟 가치'!$B$2:$L$6,K$2,0)+(VLOOKUP($F175,'(참고)타워 스텟 가치'!$B$2:$L$6,K$2,0)*$E175)</f>
        <v>450.00000000000023</v>
      </c>
      <c r="L175">
        <f>VLOOKUP($F175,'(참고)타워 스텟 가치'!$B$2:$L$6,L$2,0)+(VLOOKUP($F175,'(참고)타워 스텟 가치'!$B$2:$L$6,L$2,0)*$E175)</f>
        <v>7.5000000000000036</v>
      </c>
      <c r="M175">
        <f>VLOOKUP($F175,'(참고)타워 스텟 가치'!$B$2:$L$6,M$2,0)+(VLOOKUP($F175,'(참고)타워 스텟 가치'!$B$2:$L$6,M$2,0)*$E175)</f>
        <v>4.5000000000000018</v>
      </c>
      <c r="N175">
        <f>VLOOKUP($F175,'(참고)타워 스텟 가치'!$B$2:$L$6,N$2,0)+(VLOOKUP($F175,'(참고)타워 스텟 가치'!$B$2:$L$6,N$2,0)*$E175)</f>
        <v>0</v>
      </c>
      <c r="O175">
        <f>VLOOKUP($F175,'(참고)타워 스텟 가치'!$B$2:$L$6,O$2,0)+(VLOOKUP($F175,'(참고)타워 스텟 가치'!$B$2:$L$6,O$2,0)*$E175)</f>
        <v>0</v>
      </c>
      <c r="P175">
        <f>VLOOKUP($F175,'(참고)타워 스텟 가치'!$B$2:$L$6,P$2,0)+(VLOOKUP($F175,'(참고)타워 스텟 가치'!$B$2:$L$6,P$2,0)*$E175)</f>
        <v>10.500000000000004</v>
      </c>
      <c r="Q175">
        <f>SUM('스테이지별 몬스터 스텟'!H175*'(참고)타워 스텟 가치'!$Q$17,'스테이지별 몬스터 스텟'!I175*'(참고)타워 스텟 가치'!$R$17,'스테이지별 몬스터 스텟'!J175*'(참고)타워 스텟 가치'!$S$17,'스테이지별 몬스터 스텟'!K175*'(참고)타워 스텟 가치'!$T$17,'스테이지별 몬스터 스텟'!L175*'(참고)타워 스텟 가치'!$U$17,'스테이지별 몬스터 스텟'!M175*'(참고)타워 스텟 가치'!$V$17,'스테이지별 몬스터 스텟'!N175*'(참고)타워 스텟 가치'!$W$17,'스테이지별 몬스터 스텟'!O175*'(참고)타워 스텟 가치'!$X$17,'스테이지별 몬스터 스텟'!P175*'(참고)타워 스텟 가치'!$Y$17)</f>
        <v>113699.25000000004</v>
      </c>
      <c r="R175">
        <v>1</v>
      </c>
      <c r="S175">
        <f>VLOOKUP($F175,'(참고)타워 스텟 가치'!$B$7:$L$11,S$2,0)+(VLOOKUP($F175,'(참고)타워 스텟 가치'!$B$7:$L$11,S$2,0)*$E175)</f>
        <v>37.500000000000014</v>
      </c>
      <c r="T175">
        <f>VLOOKUP($F175,'(참고)타워 스텟 가치'!$B$7:$L$11,T$2,0)+(VLOOKUP($F175,'(참고)타워 스텟 가치'!$B$7:$L$11,T$2,0)*$E175)</f>
        <v>67.500000000000028</v>
      </c>
      <c r="U175">
        <f>VLOOKUP($F175,'(참고)타워 스텟 가치'!$B$7:$L$11,U$2,0)+(VLOOKUP($F175,'(참고)타워 스텟 가치'!$B$7:$L$11,U$2,0)*$E175)</f>
        <v>75000.000000000029</v>
      </c>
      <c r="V175">
        <f>VLOOKUP($F175,'(참고)타워 스텟 가치'!$B$7:$L$11,V$2,0)+(VLOOKUP($F175,'(참고)타워 스텟 가치'!$B$7:$L$11,V$2,0)*$E175)</f>
        <v>450.00000000000023</v>
      </c>
      <c r="W175">
        <f>VLOOKUP($F175,'(참고)타워 스텟 가치'!$B$7:$L$11,W$2,0)+(VLOOKUP($F175,'(참고)타워 스텟 가치'!$B$7:$L$11,W$2,0)*$E175)</f>
        <v>7.5000000000000036</v>
      </c>
      <c r="X175">
        <f>VLOOKUP($F175,'(참고)타워 스텟 가치'!$B$7:$L$11,X$2,0)+(VLOOKUP($F175,'(참고)타워 스텟 가치'!$B$7:$L$11,X$2,0)*$E175)</f>
        <v>4.5000000000000018</v>
      </c>
      <c r="Y175">
        <f>VLOOKUP($F175,'(참고)타워 스텟 가치'!$B$7:$L$11,Y$2,0)+(VLOOKUP($F175,'(참고)타워 스텟 가치'!$B$7:$L$11,Y$2,0)*$E175)</f>
        <v>0</v>
      </c>
      <c r="Z175">
        <f>VLOOKUP($F175,'(참고)타워 스텟 가치'!$B$7:$L$11,Z$2,0)+(VLOOKUP($F175,'(참고)타워 스텟 가치'!$B$7:$L$11,Z$2,0)*$E175)</f>
        <v>0</v>
      </c>
      <c r="AA175">
        <f>VLOOKUP($F175,'(참고)타워 스텟 가치'!$B$7:$L$11,AA$2,0)+(VLOOKUP($F175,'(참고)타워 스텟 가치'!$B$7:$L$11,AA$2,0)*$E175)</f>
        <v>10.500000000000004</v>
      </c>
      <c r="AB175">
        <f>SUM('스테이지별 몬스터 스텟'!S175*'(참고)타워 스텟 가치'!$Q$17,'스테이지별 몬스터 스텟'!T175*'(참고)타워 스텟 가치'!$R$17,'스테이지별 몬스터 스텟'!U175*'(참고)타워 스텟 가치'!$S$17,'스테이지별 몬스터 스텟'!V175*'(참고)타워 스텟 가치'!$T$17,'스테이지별 몬스터 스텟'!W175*'(참고)타워 스텟 가치'!$U$17,'스테이지별 몬스터 스텟'!X175*'(참고)타워 스텟 가치'!$V$17,'스테이지별 몬스터 스텟'!Y175*'(참고)타워 스텟 가치'!$W$17,'스테이지별 몬스터 스텟'!Z175*'(참고)타워 스텟 가치'!$X$17,'스테이지별 몬스터 스텟'!AA175*'(참고)타워 스텟 가치'!$Y$17)</f>
        <v>113616.75000000004</v>
      </c>
      <c r="AC175">
        <v>2</v>
      </c>
      <c r="AD175">
        <f>VLOOKUP($F175,'(참고)타워 스텟 가치'!$B$12:$L$16,AD$2,0)+(VLOOKUP($F175,'(참고)타워 스텟 가치'!$B$12:$L$16,AD$2,0)*$E175)</f>
        <v>37.500000000000014</v>
      </c>
      <c r="AE175">
        <f>VLOOKUP($F175,'(참고)타워 스텟 가치'!$B$12:$L$16,AE$2,0)+(VLOOKUP($F175,'(참고)타워 스텟 가치'!$B$12:$L$16,AE$2,0)*$E175)</f>
        <v>45.000000000000021</v>
      </c>
      <c r="AF175">
        <f>VLOOKUP($F175,'(참고)타워 스텟 가치'!$B$12:$L$16,AF$2,0)+(VLOOKUP($F175,'(참고)타워 스텟 가치'!$B$12:$L$16,AF$2,0)*$E175)</f>
        <v>75000.000000000029</v>
      </c>
      <c r="AG175">
        <f>VLOOKUP($F175,'(참고)타워 스텟 가치'!$B$12:$L$16,AG$2,0)+(VLOOKUP($F175,'(참고)타워 스텟 가치'!$B$12:$L$16,AG$2,0)*$E175)</f>
        <v>225.00000000000011</v>
      </c>
      <c r="AH175">
        <f>VLOOKUP($F175,'(참고)타워 스텟 가치'!$B$12:$L$16,AH$2,0)+(VLOOKUP($F175,'(참고)타워 스텟 가치'!$B$12:$L$16,AH$2,0)*$E175)</f>
        <v>7.5000000000000036</v>
      </c>
      <c r="AI175">
        <f>VLOOKUP($F175,'(참고)타워 스텟 가치'!$B$12:$L$16,AI$2,0)+(VLOOKUP($F175,'(참고)타워 스텟 가치'!$B$12:$L$16,AI$2,0)*$E175)</f>
        <v>4.5000000000000018</v>
      </c>
      <c r="AJ175">
        <f>VLOOKUP($F175,'(참고)타워 스텟 가치'!$B$12:$L$16,AJ$2,0)+(VLOOKUP($F175,'(참고)타워 스텟 가치'!$B$12:$L$16,AJ$2,0)*$E175)</f>
        <v>0</v>
      </c>
      <c r="AK175">
        <f>VLOOKUP($F175,'(참고)타워 스텟 가치'!$B$12:$L$16,AK$2,0)+(VLOOKUP($F175,'(참고)타워 스텟 가치'!$B$12:$L$16,AK$2,0)*$E175)</f>
        <v>0</v>
      </c>
      <c r="AL175">
        <f>VLOOKUP($F175,'(참고)타워 스텟 가치'!$B$12:$L$16,AL$2,0)+(VLOOKUP($F175,'(참고)타워 스텟 가치'!$B$12:$L$16,AL$2,0)*$E175)</f>
        <v>21.000000000000007</v>
      </c>
      <c r="AM175">
        <f>SUM('스테이지별 몬스터 스텟'!AD175*'(참고)타워 스텟 가치'!$Q$17,'스테이지별 몬스터 스텟'!AE175*'(참고)타워 스텟 가치'!$R$17,'스테이지별 몬스터 스텟'!AF175*'(참고)타워 스텟 가치'!$S$17,'스테이지별 몬스터 스텟'!AG175*'(참고)타워 스텟 가치'!$T$17,'스테이지별 몬스터 스텟'!AH175*'(참고)타워 스텟 가치'!$U$17,'스테이지별 몬스터 스텟'!AI175*'(참고)타워 스텟 가치'!$V$17,'스테이지별 몬스터 스텟'!AJ175*'(참고)타워 스텟 가치'!$W$17,'스테이지별 몬스터 스텟'!AK175*'(참고)타워 스텟 가치'!$X$17,'스테이지별 몬스터 스텟'!AL175*'(참고)타워 스텟 가치'!$Y$17)</f>
        <v>113154.00000000004</v>
      </c>
      <c r="AN175">
        <v>3</v>
      </c>
    </row>
    <row r="176" spans="3:40" x14ac:dyDescent="0.3">
      <c r="C176">
        <v>2</v>
      </c>
      <c r="D176">
        <f t="shared" si="8"/>
        <v>35</v>
      </c>
      <c r="E176" s="52">
        <f>VLOOKUP(D176,'스테이지별 난이도 설정'!B:C,2,0)</f>
        <v>14.000000000000007</v>
      </c>
      <c r="F176" t="str">
        <f t="shared" si="9"/>
        <v>레어</v>
      </c>
      <c r="G176">
        <f t="shared" si="7"/>
        <v>6</v>
      </c>
      <c r="H176">
        <f>VLOOKUP($F176,'(참고)타워 스텟 가치'!$B$2:$L$6,H$2,0)+(VLOOKUP($F176,'(참고)타워 스텟 가치'!$B$2:$L$6,H$2,0)*$E176)</f>
        <v>168.75000000000009</v>
      </c>
      <c r="I176">
        <f>VLOOKUP($F176,'(참고)타워 스텟 가치'!$B$2:$L$6,I$2,0)+(VLOOKUP($F176,'(참고)타워 스텟 가치'!$B$2:$L$6,I$2,0)*$E176)</f>
        <v>33.750000000000014</v>
      </c>
      <c r="J176">
        <f>VLOOKUP($F176,'(참고)타워 스텟 가치'!$B$2:$L$6,J$2,0)+(VLOOKUP($F176,'(참고)타워 스텟 가치'!$B$2:$L$6,J$2,0)*$E176)</f>
        <v>75000.000000000029</v>
      </c>
      <c r="K176">
        <f>VLOOKUP($F176,'(참고)타워 스텟 가치'!$B$2:$L$6,K$2,0)+(VLOOKUP($F176,'(참고)타워 스텟 가치'!$B$2:$L$6,K$2,0)*$E176)</f>
        <v>675.00000000000034</v>
      </c>
      <c r="L176">
        <f>VLOOKUP($F176,'(참고)타워 스텟 가치'!$B$2:$L$6,L$2,0)+(VLOOKUP($F176,'(참고)타워 스텟 가치'!$B$2:$L$6,L$2,0)*$E176)</f>
        <v>11.250000000000005</v>
      </c>
      <c r="M176">
        <f>VLOOKUP($F176,'(참고)타워 스텟 가치'!$B$2:$L$6,M$2,0)+(VLOOKUP($F176,'(참고)타워 스텟 가치'!$B$2:$L$6,M$2,0)*$E176)</f>
        <v>4.5000000000000018</v>
      </c>
      <c r="N176">
        <f>VLOOKUP($F176,'(참고)타워 스텟 가치'!$B$2:$L$6,N$2,0)+(VLOOKUP($F176,'(참고)타워 스텟 가치'!$B$2:$L$6,N$2,0)*$E176)</f>
        <v>0</v>
      </c>
      <c r="O176">
        <f>VLOOKUP($F176,'(참고)타워 스텟 가치'!$B$2:$L$6,O$2,0)+(VLOOKUP($F176,'(참고)타워 스텟 가치'!$B$2:$L$6,O$2,0)*$E176)</f>
        <v>0</v>
      </c>
      <c r="P176">
        <f>VLOOKUP($F176,'(참고)타워 스텟 가치'!$B$2:$L$6,P$2,0)+(VLOOKUP($F176,'(참고)타워 스텟 가치'!$B$2:$L$6,P$2,0)*$E176)</f>
        <v>10.500000000000004</v>
      </c>
      <c r="Q176">
        <f>SUM('스테이지별 몬스터 스텟'!H176*'(참고)타워 스텟 가치'!$Q$17,'스테이지별 몬스터 스텟'!I176*'(참고)타워 스텟 가치'!$R$17,'스테이지별 몬스터 스텟'!J176*'(참고)타워 스텟 가치'!$S$17,'스테이지별 몬스터 스텟'!K176*'(참고)타워 스텟 가치'!$T$17,'스테이지별 몬스터 스텟'!L176*'(참고)타워 스텟 가치'!$U$17,'스테이지별 몬스터 스텟'!M176*'(참고)타워 스텟 가치'!$V$17,'스테이지별 몬스터 스텟'!N176*'(참고)타워 스텟 가치'!$W$17,'스테이지별 몬스터 스텟'!O176*'(참고)타워 스텟 가치'!$X$17,'스테이지별 몬스터 스텟'!P176*'(참고)타워 스텟 가치'!$Y$17)</f>
        <v>114286.12500000004</v>
      </c>
      <c r="R176">
        <v>1</v>
      </c>
      <c r="S176">
        <f>VLOOKUP($F176,'(참고)타워 스텟 가치'!$B$7:$L$11,S$2,0)+(VLOOKUP($F176,'(참고)타워 스텟 가치'!$B$7:$L$11,S$2,0)*$E176)</f>
        <v>56.250000000000028</v>
      </c>
      <c r="T176">
        <f>VLOOKUP($F176,'(참고)타워 스텟 가치'!$B$7:$L$11,T$2,0)+(VLOOKUP($F176,'(참고)타워 스텟 가치'!$B$7:$L$11,T$2,0)*$E176)</f>
        <v>101.25000000000004</v>
      </c>
      <c r="U176">
        <f>VLOOKUP($F176,'(참고)타워 스텟 가치'!$B$7:$L$11,U$2,0)+(VLOOKUP($F176,'(참고)타워 스텟 가치'!$B$7:$L$11,U$2,0)*$E176)</f>
        <v>75000.000000000029</v>
      </c>
      <c r="V176">
        <f>VLOOKUP($F176,'(참고)타워 스텟 가치'!$B$7:$L$11,V$2,0)+(VLOOKUP($F176,'(참고)타워 스텟 가치'!$B$7:$L$11,V$2,0)*$E176)</f>
        <v>675.00000000000034</v>
      </c>
      <c r="W176">
        <f>VLOOKUP($F176,'(참고)타워 스텟 가치'!$B$7:$L$11,W$2,0)+(VLOOKUP($F176,'(참고)타워 스텟 가치'!$B$7:$L$11,W$2,0)*$E176)</f>
        <v>11.250000000000005</v>
      </c>
      <c r="X176">
        <f>VLOOKUP($F176,'(참고)타워 스텟 가치'!$B$7:$L$11,X$2,0)+(VLOOKUP($F176,'(참고)타워 스텟 가치'!$B$7:$L$11,X$2,0)*$E176)</f>
        <v>4.5000000000000018</v>
      </c>
      <c r="Y176">
        <f>VLOOKUP($F176,'(참고)타워 스텟 가치'!$B$7:$L$11,Y$2,0)+(VLOOKUP($F176,'(참고)타워 스텟 가치'!$B$7:$L$11,Y$2,0)*$E176)</f>
        <v>0</v>
      </c>
      <c r="Z176">
        <f>VLOOKUP($F176,'(참고)타워 스텟 가치'!$B$7:$L$11,Z$2,0)+(VLOOKUP($F176,'(참고)타워 스텟 가치'!$B$7:$L$11,Z$2,0)*$E176)</f>
        <v>0</v>
      </c>
      <c r="AA176">
        <f>VLOOKUP($F176,'(참고)타워 스텟 가치'!$B$7:$L$11,AA$2,0)+(VLOOKUP($F176,'(참고)타워 스텟 가치'!$B$7:$L$11,AA$2,0)*$E176)</f>
        <v>10.500000000000004</v>
      </c>
      <c r="AB176">
        <f>SUM('스테이지별 몬스터 스텟'!S176*'(참고)타워 스텟 가치'!$Q$17,'스테이지별 몬스터 스텟'!T176*'(참고)타워 스텟 가치'!$R$17,'스테이지별 몬스터 스텟'!U176*'(참고)타워 스텟 가치'!$S$17,'스테이지별 몬스터 스텟'!V176*'(참고)타워 스텟 가치'!$T$17,'스테이지별 몬스터 스텟'!W176*'(참고)타워 스텟 가치'!$U$17,'스테이지별 몬스터 스텟'!X176*'(참고)타워 스텟 가치'!$V$17,'스테이지별 몬스터 스텟'!Y176*'(참고)타워 스텟 가치'!$W$17,'스테이지별 몬스터 스텟'!Z176*'(참고)타워 스텟 가치'!$X$17,'스테이지별 몬스터 스텟'!AA176*'(참고)타워 스텟 가치'!$Y$17)</f>
        <v>114162.37500000004</v>
      </c>
      <c r="AC176">
        <v>2</v>
      </c>
      <c r="AD176">
        <f>VLOOKUP($F176,'(참고)타워 스텟 가치'!$B$12:$L$16,AD$2,0)+(VLOOKUP($F176,'(참고)타워 스텟 가치'!$B$12:$L$16,AD$2,0)*$E176)</f>
        <v>56.250000000000028</v>
      </c>
      <c r="AE176">
        <f>VLOOKUP($F176,'(참고)타워 스텟 가치'!$B$12:$L$16,AE$2,0)+(VLOOKUP($F176,'(참고)타워 스텟 가치'!$B$12:$L$16,AE$2,0)*$E176)</f>
        <v>67.500000000000028</v>
      </c>
      <c r="AF176">
        <f>VLOOKUP($F176,'(참고)타워 스텟 가치'!$B$12:$L$16,AF$2,0)+(VLOOKUP($F176,'(참고)타워 스텟 가치'!$B$12:$L$16,AF$2,0)*$E176)</f>
        <v>75000.000000000029</v>
      </c>
      <c r="AG176">
        <f>VLOOKUP($F176,'(참고)타워 스텟 가치'!$B$12:$L$16,AG$2,0)+(VLOOKUP($F176,'(참고)타워 스텟 가치'!$B$12:$L$16,AG$2,0)*$E176)</f>
        <v>337.50000000000017</v>
      </c>
      <c r="AH176">
        <f>VLOOKUP($F176,'(참고)타워 스텟 가치'!$B$12:$L$16,AH$2,0)+(VLOOKUP($F176,'(참고)타워 스텟 가치'!$B$12:$L$16,AH$2,0)*$E176)</f>
        <v>11.250000000000005</v>
      </c>
      <c r="AI176">
        <f>VLOOKUP($F176,'(참고)타워 스텟 가치'!$B$12:$L$16,AI$2,0)+(VLOOKUP($F176,'(참고)타워 스텟 가치'!$B$12:$L$16,AI$2,0)*$E176)</f>
        <v>4.5000000000000018</v>
      </c>
      <c r="AJ176">
        <f>VLOOKUP($F176,'(참고)타워 스텟 가치'!$B$12:$L$16,AJ$2,0)+(VLOOKUP($F176,'(참고)타워 스텟 가치'!$B$12:$L$16,AJ$2,0)*$E176)</f>
        <v>0</v>
      </c>
      <c r="AK176">
        <f>VLOOKUP($F176,'(참고)타워 스텟 가치'!$B$12:$L$16,AK$2,0)+(VLOOKUP($F176,'(참고)타워 스텟 가치'!$B$12:$L$16,AK$2,0)*$E176)</f>
        <v>0</v>
      </c>
      <c r="AL176">
        <f>VLOOKUP($F176,'(참고)타워 스텟 가치'!$B$12:$L$16,AL$2,0)+(VLOOKUP($F176,'(참고)타워 스텟 가치'!$B$12:$L$16,AL$2,0)*$E176)</f>
        <v>21.000000000000007</v>
      </c>
      <c r="AM176">
        <f>SUM('스테이지별 몬스터 스텟'!AD176*'(참고)타워 스텟 가치'!$Q$17,'스테이지별 몬스터 스텟'!AE176*'(참고)타워 스텟 가치'!$R$17,'스테이지별 몬스터 스텟'!AF176*'(참고)타워 스텟 가치'!$S$17,'스테이지별 몬스터 스텟'!AG176*'(참고)타워 스텟 가치'!$T$17,'스테이지별 몬스터 스텟'!AH176*'(참고)타워 스텟 가치'!$U$17,'스테이지별 몬스터 스텟'!AI176*'(참고)타워 스텟 가치'!$V$17,'스테이지별 몬스터 스텟'!AJ176*'(참고)타워 스텟 가치'!$W$17,'스테이지별 몬스터 스텟'!AK176*'(참고)타워 스텟 가치'!$X$17,'스테이지별 몬스터 스텟'!AL176*'(참고)타워 스텟 가치'!$Y$17)</f>
        <v>113457.75000000004</v>
      </c>
      <c r="AN176">
        <v>3</v>
      </c>
    </row>
    <row r="177" spans="3:40" x14ac:dyDescent="0.3">
      <c r="C177">
        <v>3</v>
      </c>
      <c r="D177">
        <f t="shared" si="8"/>
        <v>35</v>
      </c>
      <c r="E177" s="52">
        <f>VLOOKUP(D177,'스테이지별 난이도 설정'!B:C,2,0)</f>
        <v>14.000000000000007</v>
      </c>
      <c r="F177" t="str">
        <f t="shared" si="9"/>
        <v>에픽</v>
      </c>
      <c r="G177">
        <f t="shared" si="7"/>
        <v>6</v>
      </c>
      <c r="H177">
        <f>VLOOKUP($F177,'(참고)타워 스텟 가치'!$B$2:$L$6,H$2,0)+(VLOOKUP($F177,'(참고)타워 스텟 가치'!$B$2:$L$6,H$2,0)*$E177)</f>
        <v>253.12500000000011</v>
      </c>
      <c r="I177">
        <f>VLOOKUP($F177,'(참고)타워 스텟 가치'!$B$2:$L$6,I$2,0)+(VLOOKUP($F177,'(참고)타워 스텟 가치'!$B$2:$L$6,I$2,0)*$E177)</f>
        <v>50.625000000000021</v>
      </c>
      <c r="J177">
        <f>VLOOKUP($F177,'(참고)타워 스텟 가치'!$B$2:$L$6,J$2,0)+(VLOOKUP($F177,'(참고)타워 스텟 가치'!$B$2:$L$6,J$2,0)*$E177)</f>
        <v>75000.000000000029</v>
      </c>
      <c r="K177">
        <f>VLOOKUP($F177,'(참고)타워 스텟 가치'!$B$2:$L$6,K$2,0)+(VLOOKUP($F177,'(참고)타워 스텟 가치'!$B$2:$L$6,K$2,0)*$E177)</f>
        <v>1012.5000000000005</v>
      </c>
      <c r="L177">
        <f>VLOOKUP($F177,'(참고)타워 스텟 가치'!$B$2:$L$6,L$2,0)+(VLOOKUP($F177,'(참고)타워 스텟 가치'!$B$2:$L$6,L$2,0)*$E177)</f>
        <v>16.875000000000007</v>
      </c>
      <c r="M177">
        <f>VLOOKUP($F177,'(참고)타워 스텟 가치'!$B$2:$L$6,M$2,0)+(VLOOKUP($F177,'(참고)타워 스텟 가치'!$B$2:$L$6,M$2,0)*$E177)</f>
        <v>4.5000000000000018</v>
      </c>
      <c r="N177">
        <f>VLOOKUP($F177,'(참고)타워 스텟 가치'!$B$2:$L$6,N$2,0)+(VLOOKUP($F177,'(참고)타워 스텟 가치'!$B$2:$L$6,N$2,0)*$E177)</f>
        <v>0</v>
      </c>
      <c r="O177">
        <f>VLOOKUP($F177,'(참고)타워 스텟 가치'!$B$2:$L$6,O$2,0)+(VLOOKUP($F177,'(참고)타워 스텟 가치'!$B$2:$L$6,O$2,0)*$E177)</f>
        <v>0</v>
      </c>
      <c r="P177">
        <f>VLOOKUP($F177,'(참고)타워 스텟 가치'!$B$2:$L$6,P$2,0)+(VLOOKUP($F177,'(참고)타워 스텟 가치'!$B$2:$L$6,P$2,0)*$E177)</f>
        <v>10.500000000000004</v>
      </c>
      <c r="Q177">
        <f>SUM('스테이지별 몬스터 스텟'!H177*'(참고)타워 스텟 가치'!$Q$17,'스테이지별 몬스터 스텟'!I177*'(참고)타워 스텟 가치'!$R$17,'스테이지별 몬스터 스텟'!J177*'(참고)타워 스텟 가치'!$S$17,'스테이지별 몬스터 스텟'!K177*'(참고)타워 스텟 가치'!$T$17,'스테이지별 몬스터 스텟'!L177*'(참고)타워 스텟 가치'!$U$17,'스테이지별 몬스터 스텟'!M177*'(참고)타워 스텟 가치'!$V$17,'스테이지별 몬스터 스텟'!N177*'(참고)타워 스텟 가치'!$W$17,'스테이지별 몬스터 스텟'!O177*'(참고)타워 스텟 가치'!$X$17,'스테이지별 몬스터 스텟'!P177*'(참고)타워 스텟 가치'!$Y$17)</f>
        <v>115166.43750000004</v>
      </c>
      <c r="R177">
        <v>1</v>
      </c>
      <c r="S177">
        <f>VLOOKUP($F177,'(참고)타워 스텟 가치'!$B$7:$L$11,S$2,0)+(VLOOKUP($F177,'(참고)타워 스텟 가치'!$B$7:$L$11,S$2,0)*$E177)</f>
        <v>84.375000000000043</v>
      </c>
      <c r="T177">
        <f>VLOOKUP($F177,'(참고)타워 스텟 가치'!$B$7:$L$11,T$2,0)+(VLOOKUP($F177,'(참고)타워 스텟 가치'!$B$7:$L$11,T$2,0)*$E177)</f>
        <v>151.87500000000009</v>
      </c>
      <c r="U177">
        <f>VLOOKUP($F177,'(참고)타워 스텟 가치'!$B$7:$L$11,U$2,0)+(VLOOKUP($F177,'(참고)타워 스텟 가치'!$B$7:$L$11,U$2,0)*$E177)</f>
        <v>75000.000000000029</v>
      </c>
      <c r="V177">
        <f>VLOOKUP($F177,'(참고)타워 스텟 가치'!$B$7:$L$11,V$2,0)+(VLOOKUP($F177,'(참고)타워 스텟 가치'!$B$7:$L$11,V$2,0)*$E177)</f>
        <v>1012.5000000000005</v>
      </c>
      <c r="W177">
        <f>VLOOKUP($F177,'(참고)타워 스텟 가치'!$B$7:$L$11,W$2,0)+(VLOOKUP($F177,'(참고)타워 스텟 가치'!$B$7:$L$11,W$2,0)*$E177)</f>
        <v>16.875000000000007</v>
      </c>
      <c r="X177">
        <f>VLOOKUP($F177,'(참고)타워 스텟 가치'!$B$7:$L$11,X$2,0)+(VLOOKUP($F177,'(참고)타워 스텟 가치'!$B$7:$L$11,X$2,0)*$E177)</f>
        <v>4.5000000000000018</v>
      </c>
      <c r="Y177">
        <f>VLOOKUP($F177,'(참고)타워 스텟 가치'!$B$7:$L$11,Y$2,0)+(VLOOKUP($F177,'(참고)타워 스텟 가치'!$B$7:$L$11,Y$2,0)*$E177)</f>
        <v>0</v>
      </c>
      <c r="Z177">
        <f>VLOOKUP($F177,'(참고)타워 스텟 가치'!$B$7:$L$11,Z$2,0)+(VLOOKUP($F177,'(참고)타워 스텟 가치'!$B$7:$L$11,Z$2,0)*$E177)</f>
        <v>0</v>
      </c>
      <c r="AA177">
        <f>VLOOKUP($F177,'(참고)타워 스텟 가치'!$B$7:$L$11,AA$2,0)+(VLOOKUP($F177,'(참고)타워 스텟 가치'!$B$7:$L$11,AA$2,0)*$E177)</f>
        <v>10.500000000000004</v>
      </c>
      <c r="AB177">
        <f>SUM('스테이지별 몬스터 스텟'!S177*'(참고)타워 스텟 가치'!$Q$17,'스테이지별 몬스터 스텟'!T177*'(참고)타워 스텟 가치'!$R$17,'스테이지별 몬스터 스텟'!U177*'(참고)타워 스텟 가치'!$S$17,'스테이지별 몬스터 스텟'!V177*'(참고)타워 스텟 가치'!$T$17,'스테이지별 몬스터 스텟'!W177*'(참고)타워 스텟 가치'!$U$17,'스테이지별 몬스터 스텟'!X177*'(참고)타워 스텟 가치'!$V$17,'스테이지별 몬스터 스텟'!Y177*'(참고)타워 스텟 가치'!$W$17,'스테이지별 몬스터 스텟'!Z177*'(참고)타워 스텟 가치'!$X$17,'스테이지별 몬스터 스텟'!AA177*'(참고)타워 스텟 가치'!$Y$17)</f>
        <v>114980.81250000004</v>
      </c>
      <c r="AC177">
        <v>2</v>
      </c>
      <c r="AD177">
        <f>VLOOKUP($F177,'(참고)타워 스텟 가치'!$B$12:$L$16,AD$2,0)+(VLOOKUP($F177,'(참고)타워 스텟 가치'!$B$12:$L$16,AD$2,0)*$E177)</f>
        <v>84.375000000000043</v>
      </c>
      <c r="AE177">
        <f>VLOOKUP($F177,'(참고)타워 스텟 가치'!$B$12:$L$16,AE$2,0)+(VLOOKUP($F177,'(참고)타워 스텟 가치'!$B$12:$L$16,AE$2,0)*$E177)</f>
        <v>101.25000000000004</v>
      </c>
      <c r="AF177">
        <f>VLOOKUP($F177,'(참고)타워 스텟 가치'!$B$12:$L$16,AF$2,0)+(VLOOKUP($F177,'(참고)타워 스텟 가치'!$B$12:$L$16,AF$2,0)*$E177)</f>
        <v>75000.000000000029</v>
      </c>
      <c r="AG177">
        <f>VLOOKUP($F177,'(참고)타워 스텟 가치'!$B$12:$L$16,AG$2,0)+(VLOOKUP($F177,'(참고)타워 스텟 가치'!$B$12:$L$16,AG$2,0)*$E177)</f>
        <v>506.25000000000023</v>
      </c>
      <c r="AH177">
        <f>VLOOKUP($F177,'(참고)타워 스텟 가치'!$B$12:$L$16,AH$2,0)+(VLOOKUP($F177,'(참고)타워 스텟 가치'!$B$12:$L$16,AH$2,0)*$E177)</f>
        <v>16.875000000000007</v>
      </c>
      <c r="AI177">
        <f>VLOOKUP($F177,'(참고)타워 스텟 가치'!$B$12:$L$16,AI$2,0)+(VLOOKUP($F177,'(참고)타워 스텟 가치'!$B$12:$L$16,AI$2,0)*$E177)</f>
        <v>4.5000000000000018</v>
      </c>
      <c r="AJ177">
        <f>VLOOKUP($F177,'(참고)타워 스텟 가치'!$B$12:$L$16,AJ$2,0)+(VLOOKUP($F177,'(참고)타워 스텟 가치'!$B$12:$L$16,AJ$2,0)*$E177)</f>
        <v>0</v>
      </c>
      <c r="AK177">
        <f>VLOOKUP($F177,'(참고)타워 스텟 가치'!$B$12:$L$16,AK$2,0)+(VLOOKUP($F177,'(참고)타워 스텟 가치'!$B$12:$L$16,AK$2,0)*$E177)</f>
        <v>0</v>
      </c>
      <c r="AL177">
        <f>VLOOKUP($F177,'(참고)타워 스텟 가치'!$B$12:$L$16,AL$2,0)+(VLOOKUP($F177,'(참고)타워 스텟 가치'!$B$12:$L$16,AL$2,0)*$E177)</f>
        <v>21.000000000000007</v>
      </c>
      <c r="AM177">
        <f>SUM('스테이지별 몬스터 스텟'!AD177*'(참고)타워 스텟 가치'!$Q$17,'스테이지별 몬스터 스텟'!AE177*'(참고)타워 스텟 가치'!$R$17,'스테이지별 몬스터 스텟'!AF177*'(참고)타워 스텟 가치'!$S$17,'스테이지별 몬스터 스텟'!AG177*'(참고)타워 스텟 가치'!$T$17,'스테이지별 몬스터 스텟'!AH177*'(참고)타워 스텟 가치'!$U$17,'스테이지별 몬스터 스텟'!AI177*'(참고)타워 스텟 가치'!$V$17,'스테이지별 몬스터 스텟'!AJ177*'(참고)타워 스텟 가치'!$W$17,'스테이지별 몬스터 스텟'!AK177*'(참고)타워 스텟 가치'!$X$17,'스테이지별 몬스터 스텟'!AL177*'(참고)타워 스텟 가치'!$Y$17)</f>
        <v>113913.37500000004</v>
      </c>
      <c r="AN177">
        <v>3</v>
      </c>
    </row>
    <row r="178" spans="3:40" x14ac:dyDescent="0.3">
      <c r="C178">
        <v>4</v>
      </c>
      <c r="D178">
        <f t="shared" si="8"/>
        <v>35</v>
      </c>
      <c r="E178" s="52">
        <f>VLOOKUP(D178,'스테이지별 난이도 설정'!B:C,2,0)</f>
        <v>14.000000000000007</v>
      </c>
      <c r="F178" t="str">
        <f t="shared" si="9"/>
        <v>유니크</v>
      </c>
      <c r="G178">
        <f t="shared" si="7"/>
        <v>6</v>
      </c>
      <c r="H178">
        <f>VLOOKUP($F178,'(참고)타워 스텟 가치'!$B$2:$L$6,H$2,0)+(VLOOKUP($F178,'(참고)타워 스텟 가치'!$B$2:$L$6,H$2,0)*$E178)</f>
        <v>379.68750000000017</v>
      </c>
      <c r="I178">
        <f>VLOOKUP($F178,'(참고)타워 스텟 가치'!$B$2:$L$6,I$2,0)+(VLOOKUP($F178,'(참고)타워 스텟 가치'!$B$2:$L$6,I$2,0)*$E178)</f>
        <v>75.937500000000043</v>
      </c>
      <c r="J178">
        <f>VLOOKUP($F178,'(참고)타워 스텟 가치'!$B$2:$L$6,J$2,0)+(VLOOKUP($F178,'(참고)타워 스텟 가치'!$B$2:$L$6,J$2,0)*$E178)</f>
        <v>75000.000000000029</v>
      </c>
      <c r="K178">
        <f>VLOOKUP($F178,'(참고)타워 스텟 가치'!$B$2:$L$6,K$2,0)+(VLOOKUP($F178,'(참고)타워 스텟 가치'!$B$2:$L$6,K$2,0)*$E178)</f>
        <v>1518.7500000000007</v>
      </c>
      <c r="L178">
        <f>VLOOKUP($F178,'(참고)타워 스텟 가치'!$B$2:$L$6,L$2,0)+(VLOOKUP($F178,'(참고)타워 스텟 가치'!$B$2:$L$6,L$2,0)*$E178)</f>
        <v>25.312500000000011</v>
      </c>
      <c r="M178">
        <f>VLOOKUP($F178,'(참고)타워 스텟 가치'!$B$2:$L$6,M$2,0)+(VLOOKUP($F178,'(참고)타워 스텟 가치'!$B$2:$L$6,M$2,0)*$E178)</f>
        <v>4.5000000000000018</v>
      </c>
      <c r="N178">
        <f>VLOOKUP($F178,'(참고)타워 스텟 가치'!$B$2:$L$6,N$2,0)+(VLOOKUP($F178,'(참고)타워 스텟 가치'!$B$2:$L$6,N$2,0)*$E178)</f>
        <v>0</v>
      </c>
      <c r="O178">
        <f>VLOOKUP($F178,'(참고)타워 스텟 가치'!$B$2:$L$6,O$2,0)+(VLOOKUP($F178,'(참고)타워 스텟 가치'!$B$2:$L$6,O$2,0)*$E178)</f>
        <v>0</v>
      </c>
      <c r="P178">
        <f>VLOOKUP($F178,'(참고)타워 스텟 가치'!$B$2:$L$6,P$2,0)+(VLOOKUP($F178,'(참고)타워 스텟 가치'!$B$2:$L$6,P$2,0)*$E178)</f>
        <v>15.000000000000007</v>
      </c>
      <c r="Q178">
        <f>SUM('스테이지별 몬스터 스텟'!H178*'(참고)타워 스텟 가치'!$Q$17,'스테이지별 몬스터 스텟'!I178*'(참고)타워 스텟 가치'!$R$17,'스테이지별 몬스터 스텟'!J178*'(참고)타워 스텟 가치'!$S$17,'스테이지별 몬스터 스텟'!K178*'(참고)타워 스텟 가치'!$T$17,'스테이지별 몬스터 스텟'!L178*'(참고)타워 스텟 가치'!$U$17,'스테이지별 몬스터 스텟'!M178*'(참고)타워 스텟 가치'!$V$17,'스테이지별 몬스터 스텟'!N178*'(참고)타워 스텟 가치'!$W$17,'스테이지별 몬스터 스텟'!O178*'(참고)타워 스텟 가치'!$X$17,'스테이지별 몬스터 스텟'!P178*'(참고)타워 스텟 가치'!$Y$17)</f>
        <v>116495.90625000004</v>
      </c>
      <c r="R178">
        <v>1</v>
      </c>
      <c r="S178">
        <f>VLOOKUP($F178,'(참고)타워 스텟 가치'!$B$7:$L$11,S$2,0)+(VLOOKUP($F178,'(참고)타워 스텟 가치'!$B$7:$L$11,S$2,0)*$E178)</f>
        <v>126.56250000000006</v>
      </c>
      <c r="T178">
        <f>VLOOKUP($F178,'(참고)타워 스텟 가치'!$B$7:$L$11,T$2,0)+(VLOOKUP($F178,'(참고)타워 스텟 가치'!$B$7:$L$11,T$2,0)*$E178)</f>
        <v>227.81250000000011</v>
      </c>
      <c r="U178">
        <f>VLOOKUP($F178,'(참고)타워 스텟 가치'!$B$7:$L$11,U$2,0)+(VLOOKUP($F178,'(참고)타워 스텟 가치'!$B$7:$L$11,U$2,0)*$E178)</f>
        <v>75000.000000000029</v>
      </c>
      <c r="V178">
        <f>VLOOKUP($F178,'(참고)타워 스텟 가치'!$B$7:$L$11,V$2,0)+(VLOOKUP($F178,'(참고)타워 스텟 가치'!$B$7:$L$11,V$2,0)*$E178)</f>
        <v>1518.7500000000007</v>
      </c>
      <c r="W178">
        <f>VLOOKUP($F178,'(참고)타워 스텟 가치'!$B$7:$L$11,W$2,0)+(VLOOKUP($F178,'(참고)타워 스텟 가치'!$B$7:$L$11,W$2,0)*$E178)</f>
        <v>25.312500000000011</v>
      </c>
      <c r="X178">
        <f>VLOOKUP($F178,'(참고)타워 스텟 가치'!$B$7:$L$11,X$2,0)+(VLOOKUP($F178,'(참고)타워 스텟 가치'!$B$7:$L$11,X$2,0)*$E178)</f>
        <v>4.5000000000000018</v>
      </c>
      <c r="Y178">
        <f>VLOOKUP($F178,'(참고)타워 스텟 가치'!$B$7:$L$11,Y$2,0)+(VLOOKUP($F178,'(참고)타워 스텟 가치'!$B$7:$L$11,Y$2,0)*$E178)</f>
        <v>0</v>
      </c>
      <c r="Z178">
        <f>VLOOKUP($F178,'(참고)타워 스텟 가치'!$B$7:$L$11,Z$2,0)+(VLOOKUP($F178,'(참고)타워 스텟 가치'!$B$7:$L$11,Z$2,0)*$E178)</f>
        <v>0</v>
      </c>
      <c r="AA178">
        <f>VLOOKUP($F178,'(참고)타워 스텟 가치'!$B$7:$L$11,AA$2,0)+(VLOOKUP($F178,'(참고)타워 스텟 가치'!$B$7:$L$11,AA$2,0)*$E178)</f>
        <v>15.000000000000007</v>
      </c>
      <c r="AB178">
        <f>SUM('스테이지별 몬스터 스텟'!S178*'(참고)타워 스텟 가치'!$Q$17,'스테이지별 몬스터 스텟'!T178*'(참고)타워 스텟 가치'!$R$17,'스테이지별 몬스터 스텟'!U178*'(참고)타워 스텟 가치'!$S$17,'스테이지별 몬스터 스텟'!V178*'(참고)타워 스텟 가치'!$T$17,'스테이지별 몬스터 스텟'!W178*'(참고)타워 스텟 가치'!$U$17,'스테이지별 몬스터 스텟'!X178*'(참고)타워 스텟 가치'!$V$17,'스테이지별 몬스터 스텟'!Y178*'(참고)타워 스텟 가치'!$W$17,'스테이지별 몬스터 스텟'!Z178*'(참고)타워 스텟 가치'!$X$17,'스테이지별 몬스터 스텟'!AA178*'(참고)타워 스텟 가치'!$Y$17)</f>
        <v>116217.46875000004</v>
      </c>
      <c r="AC178">
        <v>2</v>
      </c>
      <c r="AD178">
        <f>VLOOKUP($F178,'(참고)타워 스텟 가치'!$B$12:$L$16,AD$2,0)+(VLOOKUP($F178,'(참고)타워 스텟 가치'!$B$12:$L$16,AD$2,0)*$E178)</f>
        <v>126.56250000000006</v>
      </c>
      <c r="AE178">
        <f>VLOOKUP($F178,'(참고)타워 스텟 가치'!$B$12:$L$16,AE$2,0)+(VLOOKUP($F178,'(참고)타워 스텟 가치'!$B$12:$L$16,AE$2,0)*$E178)</f>
        <v>151.87500000000009</v>
      </c>
      <c r="AF178">
        <f>VLOOKUP($F178,'(참고)타워 스텟 가치'!$B$12:$L$16,AF$2,0)+(VLOOKUP($F178,'(참고)타워 스텟 가치'!$B$12:$L$16,AF$2,0)*$E178)</f>
        <v>75000.000000000029</v>
      </c>
      <c r="AG178">
        <f>VLOOKUP($F178,'(참고)타워 스텟 가치'!$B$12:$L$16,AG$2,0)+(VLOOKUP($F178,'(참고)타워 스텟 가치'!$B$12:$L$16,AG$2,0)*$E178)</f>
        <v>759.37500000000034</v>
      </c>
      <c r="AH178">
        <f>VLOOKUP($F178,'(참고)타워 스텟 가치'!$B$12:$L$16,AH$2,0)+(VLOOKUP($F178,'(참고)타워 스텟 가치'!$B$12:$L$16,AH$2,0)*$E178)</f>
        <v>25.312500000000011</v>
      </c>
      <c r="AI178">
        <f>VLOOKUP($F178,'(참고)타워 스텟 가치'!$B$12:$L$16,AI$2,0)+(VLOOKUP($F178,'(참고)타워 스텟 가치'!$B$12:$L$16,AI$2,0)*$E178)</f>
        <v>4.5000000000000018</v>
      </c>
      <c r="AJ178">
        <f>VLOOKUP($F178,'(참고)타워 스텟 가치'!$B$12:$L$16,AJ$2,0)+(VLOOKUP($F178,'(참고)타워 스텟 가치'!$B$12:$L$16,AJ$2,0)*$E178)</f>
        <v>0</v>
      </c>
      <c r="AK178">
        <f>VLOOKUP($F178,'(참고)타워 스텟 가치'!$B$12:$L$16,AK$2,0)+(VLOOKUP($F178,'(참고)타워 스텟 가치'!$B$12:$L$16,AK$2,0)*$E178)</f>
        <v>0</v>
      </c>
      <c r="AL178">
        <f>VLOOKUP($F178,'(참고)타워 스텟 가치'!$B$12:$L$16,AL$2,0)+(VLOOKUP($F178,'(참고)타워 스텟 가치'!$B$12:$L$16,AL$2,0)*$E178)</f>
        <v>30.000000000000014</v>
      </c>
      <c r="AM178">
        <f>SUM('스테이지별 몬스터 스텟'!AD178*'(참고)타워 스텟 가치'!$Q$17,'스테이지별 몬스터 스텟'!AE178*'(참고)타워 스텟 가치'!$R$17,'스테이지별 몬스터 스텟'!AF178*'(참고)타워 스텟 가치'!$S$17,'스테이지별 몬스터 스텟'!AG178*'(참고)타워 스텟 가치'!$T$17,'스테이지별 몬스터 스텟'!AH178*'(참고)타워 스텟 가치'!$U$17,'스테이지별 몬스터 스텟'!AI178*'(참고)타워 스텟 가치'!$V$17,'스테이지별 몬스터 스텟'!AJ178*'(참고)타워 스텟 가치'!$W$17,'스테이지별 몬스터 스텟'!AK178*'(참고)타워 스텟 가치'!$X$17,'스테이지별 몬스터 스텟'!AL178*'(참고)타워 스텟 가치'!$Y$17)</f>
        <v>114614.81250000004</v>
      </c>
      <c r="AN178">
        <v>3</v>
      </c>
    </row>
    <row r="179" spans="3:40" x14ac:dyDescent="0.3">
      <c r="C179">
        <v>5</v>
      </c>
      <c r="D179">
        <f t="shared" si="8"/>
        <v>35</v>
      </c>
      <c r="E179" s="52">
        <f>VLOOKUP(D179,'스테이지별 난이도 설정'!B:C,2,0)</f>
        <v>14.000000000000007</v>
      </c>
      <c r="F179" t="str">
        <f t="shared" si="9"/>
        <v>스페셜</v>
      </c>
      <c r="G179">
        <f t="shared" si="7"/>
        <v>6</v>
      </c>
      <c r="H179">
        <f>VLOOKUP($F179,'(참고)타워 스텟 가치'!$B$2:$L$6,H$2,0)+(VLOOKUP($F179,'(참고)타워 스텟 가치'!$B$2:$L$6,H$2,0)*$E179)</f>
        <v>569.53125000000023</v>
      </c>
      <c r="I179">
        <f>VLOOKUP($F179,'(참고)타워 스텟 가치'!$B$2:$L$6,I$2,0)+(VLOOKUP($F179,'(참고)타워 스텟 가치'!$B$2:$L$6,I$2,0)*$E179)</f>
        <v>113.90625000000006</v>
      </c>
      <c r="J179">
        <f>VLOOKUP($F179,'(참고)타워 스텟 가치'!$B$2:$L$6,J$2,0)+(VLOOKUP($F179,'(참고)타워 스텟 가치'!$B$2:$L$6,J$2,0)*$E179)</f>
        <v>75000.000000000029</v>
      </c>
      <c r="K179">
        <f>VLOOKUP($F179,'(참고)타워 스텟 가치'!$B$2:$L$6,K$2,0)+(VLOOKUP($F179,'(참고)타워 스텟 가치'!$B$2:$L$6,K$2,0)*$E179)</f>
        <v>2278.1250000000009</v>
      </c>
      <c r="L179">
        <f>VLOOKUP($F179,'(참고)타워 스텟 가치'!$B$2:$L$6,L$2,0)+(VLOOKUP($F179,'(참고)타워 스텟 가치'!$B$2:$L$6,L$2,0)*$E179)</f>
        <v>37.968750000000021</v>
      </c>
      <c r="M179">
        <f>VLOOKUP($F179,'(참고)타워 스텟 가치'!$B$2:$L$6,M$2,0)+(VLOOKUP($F179,'(참고)타워 스텟 가치'!$B$2:$L$6,M$2,0)*$E179)</f>
        <v>4.5000000000000018</v>
      </c>
      <c r="N179">
        <f>VLOOKUP($F179,'(참고)타워 스텟 가치'!$B$2:$L$6,N$2,0)+(VLOOKUP($F179,'(참고)타워 스텟 가치'!$B$2:$L$6,N$2,0)*$E179)</f>
        <v>0</v>
      </c>
      <c r="O179">
        <f>VLOOKUP($F179,'(참고)타워 스텟 가치'!$B$2:$L$6,O$2,0)+(VLOOKUP($F179,'(참고)타워 스텟 가치'!$B$2:$L$6,O$2,0)*$E179)</f>
        <v>0</v>
      </c>
      <c r="P179">
        <f>VLOOKUP($F179,'(참고)타워 스텟 가치'!$B$2:$L$6,P$2,0)+(VLOOKUP($F179,'(참고)타워 스텟 가치'!$B$2:$L$6,P$2,0)*$E179)</f>
        <v>15.000000000000007</v>
      </c>
      <c r="Q179">
        <f>SUM('스테이지별 몬스터 스텟'!H179*'(참고)타워 스텟 가치'!$Q$17,'스테이지별 몬스터 스텟'!I179*'(참고)타워 스텟 가치'!$R$17,'스테이지별 몬스터 스텟'!J179*'(참고)타워 스텟 가치'!$S$17,'스테이지별 몬스터 스텟'!K179*'(참고)타워 스텟 가치'!$T$17,'스테이지별 몬스터 스텟'!L179*'(참고)타워 스텟 가치'!$U$17,'스테이지별 몬스터 스텟'!M179*'(참고)타워 스텟 가치'!$V$17,'스테이지별 몬스터 스텟'!N179*'(참고)타워 스텟 가치'!$W$17,'스테이지별 몬스터 스텟'!O179*'(참고)타워 스텟 가치'!$X$17,'스테이지별 몬스터 스텟'!P179*'(참고)타워 스텟 가치'!$Y$17)</f>
        <v>118476.60937500004</v>
      </c>
      <c r="R179">
        <v>1</v>
      </c>
      <c r="S179">
        <f>VLOOKUP($F179,'(참고)타워 스텟 가치'!$B$7:$L$11,S$2,0)+(VLOOKUP($F179,'(참고)타워 스텟 가치'!$B$7:$L$11,S$2,0)*$E179)</f>
        <v>189.84375000000009</v>
      </c>
      <c r="T179">
        <f>VLOOKUP($F179,'(참고)타워 스텟 가치'!$B$7:$L$11,T$2,0)+(VLOOKUP($F179,'(참고)타워 스텟 가치'!$B$7:$L$11,T$2,0)*$E179)</f>
        <v>341.71875000000017</v>
      </c>
      <c r="U179">
        <f>VLOOKUP($F179,'(참고)타워 스텟 가치'!$B$7:$L$11,U$2,0)+(VLOOKUP($F179,'(참고)타워 스텟 가치'!$B$7:$L$11,U$2,0)*$E179)</f>
        <v>75000.000000000029</v>
      </c>
      <c r="V179">
        <f>VLOOKUP($F179,'(참고)타워 스텟 가치'!$B$7:$L$11,V$2,0)+(VLOOKUP($F179,'(참고)타워 스텟 가치'!$B$7:$L$11,V$2,0)*$E179)</f>
        <v>2278.1250000000009</v>
      </c>
      <c r="W179">
        <f>VLOOKUP($F179,'(참고)타워 스텟 가치'!$B$7:$L$11,W$2,0)+(VLOOKUP($F179,'(참고)타워 스텟 가치'!$B$7:$L$11,W$2,0)*$E179)</f>
        <v>37.968750000000021</v>
      </c>
      <c r="X179">
        <f>VLOOKUP($F179,'(참고)타워 스텟 가치'!$B$7:$L$11,X$2,0)+(VLOOKUP($F179,'(참고)타워 스텟 가치'!$B$7:$L$11,X$2,0)*$E179)</f>
        <v>4.5000000000000018</v>
      </c>
      <c r="Y179">
        <f>VLOOKUP($F179,'(참고)타워 스텟 가치'!$B$7:$L$11,Y$2,0)+(VLOOKUP($F179,'(참고)타워 스텟 가치'!$B$7:$L$11,Y$2,0)*$E179)</f>
        <v>0</v>
      </c>
      <c r="Z179">
        <f>VLOOKUP($F179,'(참고)타워 스텟 가치'!$B$7:$L$11,Z$2,0)+(VLOOKUP($F179,'(참고)타워 스텟 가치'!$B$7:$L$11,Z$2,0)*$E179)</f>
        <v>0</v>
      </c>
      <c r="AA179">
        <f>VLOOKUP($F179,'(참고)타워 스텟 가치'!$B$7:$L$11,AA$2,0)+(VLOOKUP($F179,'(참고)타워 스텟 가치'!$B$7:$L$11,AA$2,0)*$E179)</f>
        <v>15.000000000000007</v>
      </c>
      <c r="AB179">
        <f>SUM('스테이지별 몬스터 스텟'!S179*'(참고)타워 스텟 가치'!$Q$17,'스테이지별 몬스터 스텟'!T179*'(참고)타워 스텟 가치'!$R$17,'스테이지별 몬스터 스텟'!U179*'(참고)타워 스텟 가치'!$S$17,'스테이지별 몬스터 스텟'!V179*'(참고)타워 스텟 가치'!$T$17,'스테이지별 몬스터 스텟'!W179*'(참고)타워 스텟 가치'!$U$17,'스테이지별 몬스터 스텟'!X179*'(참고)타워 스텟 가치'!$V$17,'스테이지별 몬스터 스텟'!Y179*'(참고)타워 스텟 가치'!$W$17,'스테이지별 몬스터 스텟'!Z179*'(참고)타워 스텟 가치'!$X$17,'스테이지별 몬스터 스텟'!AA179*'(참고)타워 스텟 가치'!$Y$17)</f>
        <v>118058.95312500004</v>
      </c>
      <c r="AC179">
        <v>2</v>
      </c>
      <c r="AD179">
        <f>VLOOKUP($F179,'(참고)타워 스텟 가치'!$B$12:$L$16,AD$2,0)+(VLOOKUP($F179,'(참고)타워 스텟 가치'!$B$12:$L$16,AD$2,0)*$E179)</f>
        <v>189.84375000000009</v>
      </c>
      <c r="AE179">
        <f>VLOOKUP($F179,'(참고)타워 스텟 가치'!$B$12:$L$16,AE$2,0)+(VLOOKUP($F179,'(참고)타워 스텟 가치'!$B$12:$L$16,AE$2,0)*$E179)</f>
        <v>227.81250000000011</v>
      </c>
      <c r="AF179">
        <f>VLOOKUP($F179,'(참고)타워 스텟 가치'!$B$12:$L$16,AF$2,0)+(VLOOKUP($F179,'(참고)타워 스텟 가치'!$B$12:$L$16,AF$2,0)*$E179)</f>
        <v>75000.000000000029</v>
      </c>
      <c r="AG179">
        <f>VLOOKUP($F179,'(참고)타워 스텟 가치'!$B$12:$L$16,AG$2,0)+(VLOOKUP($F179,'(참고)타워 스텟 가치'!$B$12:$L$16,AG$2,0)*$E179)</f>
        <v>1139.0625000000005</v>
      </c>
      <c r="AH179">
        <f>VLOOKUP($F179,'(참고)타워 스텟 가치'!$B$12:$L$16,AH$2,0)+(VLOOKUP($F179,'(참고)타워 스텟 가치'!$B$12:$L$16,AH$2,0)*$E179)</f>
        <v>37.968750000000021</v>
      </c>
      <c r="AI179">
        <f>VLOOKUP($F179,'(참고)타워 스텟 가치'!$B$12:$L$16,AI$2,0)+(VLOOKUP($F179,'(참고)타워 스텟 가치'!$B$12:$L$16,AI$2,0)*$E179)</f>
        <v>4.5000000000000018</v>
      </c>
      <c r="AJ179">
        <f>VLOOKUP($F179,'(참고)타워 스텟 가치'!$B$12:$L$16,AJ$2,0)+(VLOOKUP($F179,'(참고)타워 스텟 가치'!$B$12:$L$16,AJ$2,0)*$E179)</f>
        <v>0</v>
      </c>
      <c r="AK179">
        <f>VLOOKUP($F179,'(참고)타워 스텟 가치'!$B$12:$L$16,AK$2,0)+(VLOOKUP($F179,'(참고)타워 스텟 가치'!$B$12:$L$16,AK$2,0)*$E179)</f>
        <v>0</v>
      </c>
      <c r="AL179">
        <f>VLOOKUP($F179,'(참고)타워 스텟 가치'!$B$12:$L$16,AL$2,0)+(VLOOKUP($F179,'(참고)타워 스텟 가치'!$B$12:$L$16,AL$2,0)*$E179)</f>
        <v>30.000000000000014</v>
      </c>
      <c r="AM179">
        <f>SUM('스테이지별 몬스터 스텟'!AD179*'(참고)타워 스텟 가치'!$Q$17,'스테이지별 몬스터 스텟'!AE179*'(참고)타워 스텟 가치'!$R$17,'스테이지별 몬스터 스텟'!AF179*'(참고)타워 스텟 가치'!$S$17,'스테이지별 몬스터 스텟'!AG179*'(참고)타워 스텟 가치'!$T$17,'스테이지별 몬스터 스텟'!AH179*'(참고)타워 스텟 가치'!$U$17,'스테이지별 몬스터 스텟'!AI179*'(참고)타워 스텟 가치'!$V$17,'스테이지별 몬스터 스텟'!AJ179*'(참고)타워 스텟 가치'!$W$17,'스테이지별 몬스터 스텟'!AK179*'(참고)타워 스텟 가치'!$X$17,'스테이지별 몬스터 스텟'!AL179*'(참고)타워 스텟 가치'!$Y$17)</f>
        <v>115639.96875000004</v>
      </c>
      <c r="AN179">
        <v>3</v>
      </c>
    </row>
    <row r="180" spans="3:40" x14ac:dyDescent="0.3">
      <c r="C180">
        <v>1</v>
      </c>
      <c r="D180">
        <f t="shared" si="8"/>
        <v>36</v>
      </c>
      <c r="E180" s="52">
        <f>VLOOKUP(D180,'스테이지별 난이도 설정'!B:C,2,0)</f>
        <v>14.400000000000007</v>
      </c>
      <c r="F180" t="str">
        <f t="shared" si="9"/>
        <v>일반</v>
      </c>
      <c r="G180">
        <f t="shared" si="7"/>
        <v>6</v>
      </c>
      <c r="H180">
        <f>VLOOKUP($F180,'(참고)타워 스텟 가치'!$B$2:$L$6,H$2,0)+(VLOOKUP($F180,'(참고)타워 스텟 가치'!$B$2:$L$6,H$2,0)*$E180)</f>
        <v>115.50000000000006</v>
      </c>
      <c r="I180">
        <f>VLOOKUP($F180,'(참고)타워 스텟 가치'!$B$2:$L$6,I$2,0)+(VLOOKUP($F180,'(참고)타워 스텟 가치'!$B$2:$L$6,I$2,0)*$E180)</f>
        <v>23.100000000000012</v>
      </c>
      <c r="J180">
        <f>VLOOKUP($F180,'(참고)타워 스텟 가치'!$B$2:$L$6,J$2,0)+(VLOOKUP($F180,'(참고)타워 스텟 가치'!$B$2:$L$6,J$2,0)*$E180)</f>
        <v>77000.000000000044</v>
      </c>
      <c r="K180">
        <f>VLOOKUP($F180,'(참고)타워 스텟 가치'!$B$2:$L$6,K$2,0)+(VLOOKUP($F180,'(참고)타워 스텟 가치'!$B$2:$L$6,K$2,0)*$E180)</f>
        <v>462.00000000000023</v>
      </c>
      <c r="L180">
        <f>VLOOKUP($F180,'(참고)타워 스텟 가치'!$B$2:$L$6,L$2,0)+(VLOOKUP($F180,'(참고)타워 스텟 가치'!$B$2:$L$6,L$2,0)*$E180)</f>
        <v>7.7000000000000037</v>
      </c>
      <c r="M180">
        <f>VLOOKUP($F180,'(참고)타워 스텟 가치'!$B$2:$L$6,M$2,0)+(VLOOKUP($F180,'(참고)타워 스텟 가치'!$B$2:$L$6,M$2,0)*$E180)</f>
        <v>4.6200000000000019</v>
      </c>
      <c r="N180">
        <f>VLOOKUP($F180,'(참고)타워 스텟 가치'!$B$2:$L$6,N$2,0)+(VLOOKUP($F180,'(참고)타워 스텟 가치'!$B$2:$L$6,N$2,0)*$E180)</f>
        <v>0</v>
      </c>
      <c r="O180">
        <f>VLOOKUP($F180,'(참고)타워 스텟 가치'!$B$2:$L$6,O$2,0)+(VLOOKUP($F180,'(참고)타워 스텟 가치'!$B$2:$L$6,O$2,0)*$E180)</f>
        <v>0</v>
      </c>
      <c r="P180">
        <f>VLOOKUP($F180,'(참고)타워 스텟 가치'!$B$2:$L$6,P$2,0)+(VLOOKUP($F180,'(참고)타워 스텟 가치'!$B$2:$L$6,P$2,0)*$E180)</f>
        <v>10.780000000000005</v>
      </c>
      <c r="Q180">
        <f>SUM('스테이지별 몬스터 스텟'!H180*'(참고)타워 스텟 가치'!$Q$17,'스테이지별 몬스터 스텟'!I180*'(참고)타워 스텟 가치'!$R$17,'스테이지별 몬스터 스텟'!J180*'(참고)타워 스텟 가치'!$S$17,'스테이지별 몬스터 스텟'!K180*'(참고)타워 스텟 가치'!$T$17,'스테이지별 몬스터 스텟'!L180*'(참고)타워 스텟 가치'!$U$17,'스테이지별 몬스터 스텟'!M180*'(참고)타워 스텟 가치'!$V$17,'스테이지별 몬스터 스텟'!N180*'(참고)타워 스텟 가치'!$W$17,'스테이지별 몬스터 스텟'!O180*'(참고)타워 스텟 가치'!$X$17,'스테이지별 몬스터 스텟'!P180*'(참고)타워 스텟 가치'!$Y$17)</f>
        <v>116731.23000000004</v>
      </c>
      <c r="R180">
        <v>1</v>
      </c>
      <c r="S180">
        <f>VLOOKUP($F180,'(참고)타워 스텟 가치'!$B$7:$L$11,S$2,0)+(VLOOKUP($F180,'(참고)타워 스텟 가치'!$B$7:$L$11,S$2,0)*$E180)</f>
        <v>38.500000000000021</v>
      </c>
      <c r="T180">
        <f>VLOOKUP($F180,'(참고)타워 스텟 가치'!$B$7:$L$11,T$2,0)+(VLOOKUP($F180,'(참고)타워 스텟 가치'!$B$7:$L$11,T$2,0)*$E180)</f>
        <v>69.30000000000004</v>
      </c>
      <c r="U180">
        <f>VLOOKUP($F180,'(참고)타워 스텟 가치'!$B$7:$L$11,U$2,0)+(VLOOKUP($F180,'(참고)타워 스텟 가치'!$B$7:$L$11,U$2,0)*$E180)</f>
        <v>77000.000000000044</v>
      </c>
      <c r="V180">
        <f>VLOOKUP($F180,'(참고)타워 스텟 가치'!$B$7:$L$11,V$2,0)+(VLOOKUP($F180,'(참고)타워 스텟 가치'!$B$7:$L$11,V$2,0)*$E180)</f>
        <v>462.00000000000023</v>
      </c>
      <c r="W180">
        <f>VLOOKUP($F180,'(참고)타워 스텟 가치'!$B$7:$L$11,W$2,0)+(VLOOKUP($F180,'(참고)타워 스텟 가치'!$B$7:$L$11,W$2,0)*$E180)</f>
        <v>7.7000000000000037</v>
      </c>
      <c r="X180">
        <f>VLOOKUP($F180,'(참고)타워 스텟 가치'!$B$7:$L$11,X$2,0)+(VLOOKUP($F180,'(참고)타워 스텟 가치'!$B$7:$L$11,X$2,0)*$E180)</f>
        <v>4.6200000000000019</v>
      </c>
      <c r="Y180">
        <f>VLOOKUP($F180,'(참고)타워 스텟 가치'!$B$7:$L$11,Y$2,0)+(VLOOKUP($F180,'(참고)타워 스텟 가치'!$B$7:$L$11,Y$2,0)*$E180)</f>
        <v>0</v>
      </c>
      <c r="Z180">
        <f>VLOOKUP($F180,'(참고)타워 스텟 가치'!$B$7:$L$11,Z$2,0)+(VLOOKUP($F180,'(참고)타워 스텟 가치'!$B$7:$L$11,Z$2,0)*$E180)</f>
        <v>0</v>
      </c>
      <c r="AA180">
        <f>VLOOKUP($F180,'(참고)타워 스텟 가치'!$B$7:$L$11,AA$2,0)+(VLOOKUP($F180,'(참고)타워 스텟 가치'!$B$7:$L$11,AA$2,0)*$E180)</f>
        <v>10.780000000000005</v>
      </c>
      <c r="AB180">
        <f>SUM('스테이지별 몬스터 스텟'!S180*'(참고)타워 스텟 가치'!$Q$17,'스테이지별 몬스터 스텟'!T180*'(참고)타워 스텟 가치'!$R$17,'스테이지별 몬스터 스텟'!U180*'(참고)타워 스텟 가치'!$S$17,'스테이지별 몬스터 스텟'!V180*'(참고)타워 스텟 가치'!$T$17,'스테이지별 몬스터 스텟'!W180*'(참고)타워 스텟 가치'!$U$17,'스테이지별 몬스터 스텟'!X180*'(참고)타워 스텟 가치'!$V$17,'스테이지별 몬스터 스텟'!Y180*'(참고)타워 스텟 가치'!$W$17,'스테이지별 몬스터 스텟'!Z180*'(참고)타워 스텟 가치'!$X$17,'스테이지별 몬스터 스텟'!AA180*'(참고)타워 스텟 가치'!$Y$17)</f>
        <v>116646.53000000004</v>
      </c>
      <c r="AC180">
        <v>2</v>
      </c>
      <c r="AD180">
        <f>VLOOKUP($F180,'(참고)타워 스텟 가치'!$B$12:$L$16,AD$2,0)+(VLOOKUP($F180,'(참고)타워 스텟 가치'!$B$12:$L$16,AD$2,0)*$E180)</f>
        <v>38.500000000000021</v>
      </c>
      <c r="AE180">
        <f>VLOOKUP($F180,'(참고)타워 스텟 가치'!$B$12:$L$16,AE$2,0)+(VLOOKUP($F180,'(참고)타워 스텟 가치'!$B$12:$L$16,AE$2,0)*$E180)</f>
        <v>46.200000000000024</v>
      </c>
      <c r="AF180">
        <f>VLOOKUP($F180,'(참고)타워 스텟 가치'!$B$12:$L$16,AF$2,0)+(VLOOKUP($F180,'(참고)타워 스텟 가치'!$B$12:$L$16,AF$2,0)*$E180)</f>
        <v>77000.000000000044</v>
      </c>
      <c r="AG180">
        <f>VLOOKUP($F180,'(참고)타워 스텟 가치'!$B$12:$L$16,AG$2,0)+(VLOOKUP($F180,'(참고)타워 스텟 가치'!$B$12:$L$16,AG$2,0)*$E180)</f>
        <v>231.00000000000011</v>
      </c>
      <c r="AH180">
        <f>VLOOKUP($F180,'(참고)타워 스텟 가치'!$B$12:$L$16,AH$2,0)+(VLOOKUP($F180,'(참고)타워 스텟 가치'!$B$12:$L$16,AH$2,0)*$E180)</f>
        <v>7.7000000000000037</v>
      </c>
      <c r="AI180">
        <f>VLOOKUP($F180,'(참고)타워 스텟 가치'!$B$12:$L$16,AI$2,0)+(VLOOKUP($F180,'(참고)타워 스텟 가치'!$B$12:$L$16,AI$2,0)*$E180)</f>
        <v>4.6200000000000019</v>
      </c>
      <c r="AJ180">
        <f>VLOOKUP($F180,'(참고)타워 스텟 가치'!$B$12:$L$16,AJ$2,0)+(VLOOKUP($F180,'(참고)타워 스텟 가치'!$B$12:$L$16,AJ$2,0)*$E180)</f>
        <v>0</v>
      </c>
      <c r="AK180">
        <f>VLOOKUP($F180,'(참고)타워 스텟 가치'!$B$12:$L$16,AK$2,0)+(VLOOKUP($F180,'(참고)타워 스텟 가치'!$B$12:$L$16,AK$2,0)*$E180)</f>
        <v>0</v>
      </c>
      <c r="AL180">
        <f>VLOOKUP($F180,'(참고)타워 스텟 가치'!$B$12:$L$16,AL$2,0)+(VLOOKUP($F180,'(참고)타워 스텟 가치'!$B$12:$L$16,AL$2,0)*$E180)</f>
        <v>21.560000000000009</v>
      </c>
      <c r="AM180">
        <f>SUM('스테이지별 몬스터 스텟'!AD180*'(참고)타워 스텟 가치'!$Q$17,'스테이지별 몬스터 스텟'!AE180*'(참고)타워 스텟 가치'!$R$17,'스테이지별 몬스터 스텟'!AF180*'(참고)타워 스텟 가치'!$S$17,'스테이지별 몬스터 스텟'!AG180*'(참고)타워 스텟 가치'!$T$17,'스테이지별 몬스터 스텟'!AH180*'(참고)타워 스텟 가치'!$U$17,'스테이지별 몬스터 스텟'!AI180*'(참고)타워 스텟 가치'!$V$17,'스테이지별 몬스터 스텟'!AJ180*'(참고)타워 스텟 가치'!$W$17,'스테이지별 몬스터 스텟'!AK180*'(참고)타워 스텟 가치'!$X$17,'스테이지별 몬스터 스텟'!AL180*'(참고)타워 스텟 가치'!$Y$17)</f>
        <v>116171.44000000005</v>
      </c>
      <c r="AN180">
        <v>3</v>
      </c>
    </row>
    <row r="181" spans="3:40" x14ac:dyDescent="0.3">
      <c r="C181">
        <v>2</v>
      </c>
      <c r="D181">
        <f t="shared" si="8"/>
        <v>36</v>
      </c>
      <c r="E181" s="52">
        <f>VLOOKUP(D181,'스테이지별 난이도 설정'!B:C,2,0)</f>
        <v>14.400000000000007</v>
      </c>
      <c r="F181" t="str">
        <f t="shared" si="9"/>
        <v>레어</v>
      </c>
      <c r="G181">
        <f t="shared" si="7"/>
        <v>6</v>
      </c>
      <c r="H181">
        <f>VLOOKUP($F181,'(참고)타워 스텟 가치'!$B$2:$L$6,H$2,0)+(VLOOKUP($F181,'(참고)타워 스텟 가치'!$B$2:$L$6,H$2,0)*$E181)</f>
        <v>173.25000000000009</v>
      </c>
      <c r="I181">
        <f>VLOOKUP($F181,'(참고)타워 스텟 가치'!$B$2:$L$6,I$2,0)+(VLOOKUP($F181,'(참고)타워 스텟 가치'!$B$2:$L$6,I$2,0)*$E181)</f>
        <v>34.65000000000002</v>
      </c>
      <c r="J181">
        <f>VLOOKUP($F181,'(참고)타워 스텟 가치'!$B$2:$L$6,J$2,0)+(VLOOKUP($F181,'(참고)타워 스텟 가치'!$B$2:$L$6,J$2,0)*$E181)</f>
        <v>77000.000000000044</v>
      </c>
      <c r="K181">
        <f>VLOOKUP($F181,'(참고)타워 스텟 가치'!$B$2:$L$6,K$2,0)+(VLOOKUP($F181,'(참고)타워 스텟 가치'!$B$2:$L$6,K$2,0)*$E181)</f>
        <v>693.00000000000034</v>
      </c>
      <c r="L181">
        <f>VLOOKUP($F181,'(참고)타워 스텟 가치'!$B$2:$L$6,L$2,0)+(VLOOKUP($F181,'(참고)타워 스텟 가치'!$B$2:$L$6,L$2,0)*$E181)</f>
        <v>11.550000000000006</v>
      </c>
      <c r="M181">
        <f>VLOOKUP($F181,'(참고)타워 스텟 가치'!$B$2:$L$6,M$2,0)+(VLOOKUP($F181,'(참고)타워 스텟 가치'!$B$2:$L$6,M$2,0)*$E181)</f>
        <v>4.6200000000000019</v>
      </c>
      <c r="N181">
        <f>VLOOKUP($F181,'(참고)타워 스텟 가치'!$B$2:$L$6,N$2,0)+(VLOOKUP($F181,'(참고)타워 스텟 가치'!$B$2:$L$6,N$2,0)*$E181)</f>
        <v>0</v>
      </c>
      <c r="O181">
        <f>VLOOKUP($F181,'(참고)타워 스텟 가치'!$B$2:$L$6,O$2,0)+(VLOOKUP($F181,'(참고)타워 스텟 가치'!$B$2:$L$6,O$2,0)*$E181)</f>
        <v>0</v>
      </c>
      <c r="P181">
        <f>VLOOKUP($F181,'(참고)타워 스텟 가치'!$B$2:$L$6,P$2,0)+(VLOOKUP($F181,'(참고)타워 스텟 가치'!$B$2:$L$6,P$2,0)*$E181)</f>
        <v>10.780000000000005</v>
      </c>
      <c r="Q181">
        <f>SUM('스테이지별 몬스터 스텟'!H181*'(참고)타워 스텟 가치'!$Q$17,'스테이지별 몬스터 스텟'!I181*'(참고)타워 스텟 가치'!$R$17,'스테이지별 몬스터 스텟'!J181*'(참고)타워 스텟 가치'!$S$17,'스테이지별 몬스터 스텟'!K181*'(참고)타워 스텟 가치'!$T$17,'스테이지별 몬스터 스텟'!L181*'(참고)타워 스텟 가치'!$U$17,'스테이지별 몬스터 스텟'!M181*'(참고)타워 스텟 가치'!$V$17,'스테이지별 몬스터 스텟'!N181*'(참고)타워 스텟 가치'!$W$17,'스테이지별 몬스터 스텟'!O181*'(참고)타워 스텟 가치'!$X$17,'스테이지별 몬스터 스텟'!P181*'(참고)타워 스텟 가치'!$Y$17)</f>
        <v>117333.75500000006</v>
      </c>
      <c r="R181">
        <v>1</v>
      </c>
      <c r="S181">
        <f>VLOOKUP($F181,'(참고)타워 스텟 가치'!$B$7:$L$11,S$2,0)+(VLOOKUP($F181,'(참고)타워 스텟 가치'!$B$7:$L$11,S$2,0)*$E181)</f>
        <v>57.750000000000028</v>
      </c>
      <c r="T181">
        <f>VLOOKUP($F181,'(참고)타워 스텟 가치'!$B$7:$L$11,T$2,0)+(VLOOKUP($F181,'(참고)타워 스텟 가치'!$B$7:$L$11,T$2,0)*$E181)</f>
        <v>103.95000000000005</v>
      </c>
      <c r="U181">
        <f>VLOOKUP($F181,'(참고)타워 스텟 가치'!$B$7:$L$11,U$2,0)+(VLOOKUP($F181,'(참고)타워 스텟 가치'!$B$7:$L$11,U$2,0)*$E181)</f>
        <v>77000.000000000044</v>
      </c>
      <c r="V181">
        <f>VLOOKUP($F181,'(참고)타워 스텟 가치'!$B$7:$L$11,V$2,0)+(VLOOKUP($F181,'(참고)타워 스텟 가치'!$B$7:$L$11,V$2,0)*$E181)</f>
        <v>693.00000000000034</v>
      </c>
      <c r="W181">
        <f>VLOOKUP($F181,'(참고)타워 스텟 가치'!$B$7:$L$11,W$2,0)+(VLOOKUP($F181,'(참고)타워 스텟 가치'!$B$7:$L$11,W$2,0)*$E181)</f>
        <v>11.550000000000006</v>
      </c>
      <c r="X181">
        <f>VLOOKUP($F181,'(참고)타워 스텟 가치'!$B$7:$L$11,X$2,0)+(VLOOKUP($F181,'(참고)타워 스텟 가치'!$B$7:$L$11,X$2,0)*$E181)</f>
        <v>4.6200000000000019</v>
      </c>
      <c r="Y181">
        <f>VLOOKUP($F181,'(참고)타워 스텟 가치'!$B$7:$L$11,Y$2,0)+(VLOOKUP($F181,'(참고)타워 스텟 가치'!$B$7:$L$11,Y$2,0)*$E181)</f>
        <v>0</v>
      </c>
      <c r="Z181">
        <f>VLOOKUP($F181,'(참고)타워 스텟 가치'!$B$7:$L$11,Z$2,0)+(VLOOKUP($F181,'(참고)타워 스텟 가치'!$B$7:$L$11,Z$2,0)*$E181)</f>
        <v>0</v>
      </c>
      <c r="AA181">
        <f>VLOOKUP($F181,'(참고)타워 스텟 가치'!$B$7:$L$11,AA$2,0)+(VLOOKUP($F181,'(참고)타워 스텟 가치'!$B$7:$L$11,AA$2,0)*$E181)</f>
        <v>10.780000000000005</v>
      </c>
      <c r="AB181">
        <f>SUM('스테이지별 몬스터 스텟'!S181*'(참고)타워 스텟 가치'!$Q$17,'스테이지별 몬스터 스텟'!T181*'(참고)타워 스텟 가치'!$R$17,'스테이지별 몬스터 스텟'!U181*'(참고)타워 스텟 가치'!$S$17,'스테이지별 몬스터 스텟'!V181*'(참고)타워 스텟 가치'!$T$17,'스테이지별 몬스터 스텟'!W181*'(참고)타워 스텟 가치'!$U$17,'스테이지별 몬스터 스텟'!X181*'(참고)타워 스텟 가치'!$V$17,'스테이지별 몬스터 스텟'!Y181*'(참고)타워 스텟 가치'!$W$17,'스테이지별 몬스터 스텟'!Z181*'(참고)타워 스텟 가치'!$X$17,'스테이지별 몬스터 스텟'!AA181*'(참고)타워 스텟 가치'!$Y$17)</f>
        <v>117206.70500000006</v>
      </c>
      <c r="AC181">
        <v>2</v>
      </c>
      <c r="AD181">
        <f>VLOOKUP($F181,'(참고)타워 스텟 가치'!$B$12:$L$16,AD$2,0)+(VLOOKUP($F181,'(참고)타워 스텟 가치'!$B$12:$L$16,AD$2,0)*$E181)</f>
        <v>57.750000000000028</v>
      </c>
      <c r="AE181">
        <f>VLOOKUP($F181,'(참고)타워 스텟 가치'!$B$12:$L$16,AE$2,0)+(VLOOKUP($F181,'(참고)타워 스텟 가치'!$B$12:$L$16,AE$2,0)*$E181)</f>
        <v>69.30000000000004</v>
      </c>
      <c r="AF181">
        <f>VLOOKUP($F181,'(참고)타워 스텟 가치'!$B$12:$L$16,AF$2,0)+(VLOOKUP($F181,'(참고)타워 스텟 가치'!$B$12:$L$16,AF$2,0)*$E181)</f>
        <v>77000.000000000044</v>
      </c>
      <c r="AG181">
        <f>VLOOKUP($F181,'(참고)타워 스텟 가치'!$B$12:$L$16,AG$2,0)+(VLOOKUP($F181,'(참고)타워 스텟 가치'!$B$12:$L$16,AG$2,0)*$E181)</f>
        <v>346.50000000000017</v>
      </c>
      <c r="AH181">
        <f>VLOOKUP($F181,'(참고)타워 스텟 가치'!$B$12:$L$16,AH$2,0)+(VLOOKUP($F181,'(참고)타워 스텟 가치'!$B$12:$L$16,AH$2,0)*$E181)</f>
        <v>11.550000000000006</v>
      </c>
      <c r="AI181">
        <f>VLOOKUP($F181,'(참고)타워 스텟 가치'!$B$12:$L$16,AI$2,0)+(VLOOKUP($F181,'(참고)타워 스텟 가치'!$B$12:$L$16,AI$2,0)*$E181)</f>
        <v>4.6200000000000019</v>
      </c>
      <c r="AJ181">
        <f>VLOOKUP($F181,'(참고)타워 스텟 가치'!$B$12:$L$16,AJ$2,0)+(VLOOKUP($F181,'(참고)타워 스텟 가치'!$B$12:$L$16,AJ$2,0)*$E181)</f>
        <v>0</v>
      </c>
      <c r="AK181">
        <f>VLOOKUP($F181,'(참고)타워 스텟 가치'!$B$12:$L$16,AK$2,0)+(VLOOKUP($F181,'(참고)타워 스텟 가치'!$B$12:$L$16,AK$2,0)*$E181)</f>
        <v>0</v>
      </c>
      <c r="AL181">
        <f>VLOOKUP($F181,'(참고)타워 스텟 가치'!$B$12:$L$16,AL$2,0)+(VLOOKUP($F181,'(참고)타워 스텟 가치'!$B$12:$L$16,AL$2,0)*$E181)</f>
        <v>21.560000000000009</v>
      </c>
      <c r="AM181">
        <f>SUM('스테이지별 몬스터 스텟'!AD181*'(참고)타워 스텟 가치'!$Q$17,'스테이지별 몬스터 스텟'!AE181*'(참고)타워 스텟 가치'!$R$17,'스테이지별 몬스터 스텟'!AF181*'(참고)타워 스텟 가치'!$S$17,'스테이지별 몬스터 스텟'!AG181*'(참고)타워 스텟 가치'!$T$17,'스테이지별 몬스터 스텟'!AH181*'(참고)타워 스텟 가치'!$U$17,'스테이지별 몬스터 스텟'!AI181*'(참고)타워 스텟 가치'!$V$17,'스테이지별 몬스터 스텟'!AJ181*'(참고)타워 스텟 가치'!$W$17,'스테이지별 몬스터 스텟'!AK181*'(참고)타워 스텟 가치'!$X$17,'스테이지별 몬스터 스텟'!AL181*'(참고)타워 스텟 가치'!$Y$17)</f>
        <v>116483.29000000005</v>
      </c>
      <c r="AN181">
        <v>3</v>
      </c>
    </row>
    <row r="182" spans="3:40" x14ac:dyDescent="0.3">
      <c r="C182">
        <v>3</v>
      </c>
      <c r="D182">
        <f t="shared" si="8"/>
        <v>36</v>
      </c>
      <c r="E182" s="52">
        <f>VLOOKUP(D182,'스테이지별 난이도 설정'!B:C,2,0)</f>
        <v>14.400000000000007</v>
      </c>
      <c r="F182" t="str">
        <f t="shared" si="9"/>
        <v>에픽</v>
      </c>
      <c r="G182">
        <f t="shared" si="7"/>
        <v>6</v>
      </c>
      <c r="H182">
        <f>VLOOKUP($F182,'(참고)타워 스텟 가치'!$B$2:$L$6,H$2,0)+(VLOOKUP($F182,'(참고)타워 스텟 가치'!$B$2:$L$6,H$2,0)*$E182)</f>
        <v>259.87500000000011</v>
      </c>
      <c r="I182">
        <f>VLOOKUP($F182,'(참고)타워 스텟 가치'!$B$2:$L$6,I$2,0)+(VLOOKUP($F182,'(참고)타워 스텟 가치'!$B$2:$L$6,I$2,0)*$E182)</f>
        <v>51.975000000000023</v>
      </c>
      <c r="J182">
        <f>VLOOKUP($F182,'(참고)타워 스텟 가치'!$B$2:$L$6,J$2,0)+(VLOOKUP($F182,'(참고)타워 스텟 가치'!$B$2:$L$6,J$2,0)*$E182)</f>
        <v>77000.000000000044</v>
      </c>
      <c r="K182">
        <f>VLOOKUP($F182,'(참고)타워 스텟 가치'!$B$2:$L$6,K$2,0)+(VLOOKUP($F182,'(참고)타워 스텟 가치'!$B$2:$L$6,K$2,0)*$E182)</f>
        <v>1039.5000000000005</v>
      </c>
      <c r="L182">
        <f>VLOOKUP($F182,'(참고)타워 스텟 가치'!$B$2:$L$6,L$2,0)+(VLOOKUP($F182,'(참고)타워 스텟 가치'!$B$2:$L$6,L$2,0)*$E182)</f>
        <v>17.32500000000001</v>
      </c>
      <c r="M182">
        <f>VLOOKUP($F182,'(참고)타워 스텟 가치'!$B$2:$L$6,M$2,0)+(VLOOKUP($F182,'(참고)타워 스텟 가치'!$B$2:$L$6,M$2,0)*$E182)</f>
        <v>4.6200000000000019</v>
      </c>
      <c r="N182">
        <f>VLOOKUP($F182,'(참고)타워 스텟 가치'!$B$2:$L$6,N$2,0)+(VLOOKUP($F182,'(참고)타워 스텟 가치'!$B$2:$L$6,N$2,0)*$E182)</f>
        <v>0</v>
      </c>
      <c r="O182">
        <f>VLOOKUP($F182,'(참고)타워 스텟 가치'!$B$2:$L$6,O$2,0)+(VLOOKUP($F182,'(참고)타워 스텟 가치'!$B$2:$L$6,O$2,0)*$E182)</f>
        <v>0</v>
      </c>
      <c r="P182">
        <f>VLOOKUP($F182,'(참고)타워 스텟 가치'!$B$2:$L$6,P$2,0)+(VLOOKUP($F182,'(참고)타워 스텟 가치'!$B$2:$L$6,P$2,0)*$E182)</f>
        <v>10.780000000000005</v>
      </c>
      <c r="Q182">
        <f>SUM('스테이지별 몬스터 스텟'!H182*'(참고)타워 스텟 가치'!$Q$17,'스테이지별 몬스터 스텟'!I182*'(참고)타워 스텟 가치'!$R$17,'스테이지별 몬스터 스텟'!J182*'(참고)타워 스텟 가치'!$S$17,'스테이지별 몬스터 스텟'!K182*'(참고)타워 스텟 가치'!$T$17,'스테이지별 몬스터 스텟'!L182*'(참고)타워 스텟 가치'!$U$17,'스테이지별 몬스터 스텟'!M182*'(참고)타워 스텟 가치'!$V$17,'스테이지별 몬스터 스텟'!N182*'(참고)타워 스텟 가치'!$W$17,'스테이지별 몬스터 스텟'!O182*'(참고)타워 스텟 가치'!$X$17,'스테이지별 몬스터 스텟'!P182*'(참고)타워 스텟 가치'!$Y$17)</f>
        <v>118237.54250000004</v>
      </c>
      <c r="R182">
        <v>1</v>
      </c>
      <c r="S182">
        <f>VLOOKUP($F182,'(참고)타워 스텟 가치'!$B$7:$L$11,S$2,0)+(VLOOKUP($F182,'(참고)타워 스텟 가치'!$B$7:$L$11,S$2,0)*$E182)</f>
        <v>86.625000000000043</v>
      </c>
      <c r="T182">
        <f>VLOOKUP($F182,'(참고)타워 스텟 가치'!$B$7:$L$11,T$2,0)+(VLOOKUP($F182,'(참고)타워 스텟 가치'!$B$7:$L$11,T$2,0)*$E182)</f>
        <v>155.92500000000007</v>
      </c>
      <c r="U182">
        <f>VLOOKUP($F182,'(참고)타워 스텟 가치'!$B$7:$L$11,U$2,0)+(VLOOKUP($F182,'(참고)타워 스텟 가치'!$B$7:$L$11,U$2,0)*$E182)</f>
        <v>77000.000000000044</v>
      </c>
      <c r="V182">
        <f>VLOOKUP($F182,'(참고)타워 스텟 가치'!$B$7:$L$11,V$2,0)+(VLOOKUP($F182,'(참고)타워 스텟 가치'!$B$7:$L$11,V$2,0)*$E182)</f>
        <v>1039.5000000000005</v>
      </c>
      <c r="W182">
        <f>VLOOKUP($F182,'(참고)타워 스텟 가치'!$B$7:$L$11,W$2,0)+(VLOOKUP($F182,'(참고)타워 스텟 가치'!$B$7:$L$11,W$2,0)*$E182)</f>
        <v>17.32500000000001</v>
      </c>
      <c r="X182">
        <f>VLOOKUP($F182,'(참고)타워 스텟 가치'!$B$7:$L$11,X$2,0)+(VLOOKUP($F182,'(참고)타워 스텟 가치'!$B$7:$L$11,X$2,0)*$E182)</f>
        <v>4.6200000000000019</v>
      </c>
      <c r="Y182">
        <f>VLOOKUP($F182,'(참고)타워 스텟 가치'!$B$7:$L$11,Y$2,0)+(VLOOKUP($F182,'(참고)타워 스텟 가치'!$B$7:$L$11,Y$2,0)*$E182)</f>
        <v>0</v>
      </c>
      <c r="Z182">
        <f>VLOOKUP($F182,'(참고)타워 스텟 가치'!$B$7:$L$11,Z$2,0)+(VLOOKUP($F182,'(참고)타워 스텟 가치'!$B$7:$L$11,Z$2,0)*$E182)</f>
        <v>0</v>
      </c>
      <c r="AA182">
        <f>VLOOKUP($F182,'(참고)타워 스텟 가치'!$B$7:$L$11,AA$2,0)+(VLOOKUP($F182,'(참고)타워 스텟 가치'!$B$7:$L$11,AA$2,0)*$E182)</f>
        <v>10.780000000000005</v>
      </c>
      <c r="AB182">
        <f>SUM('스테이지별 몬스터 스텟'!S182*'(참고)타워 스텟 가치'!$Q$17,'스테이지별 몬스터 스텟'!T182*'(참고)타워 스텟 가치'!$R$17,'스테이지별 몬스터 스텟'!U182*'(참고)타워 스텟 가치'!$S$17,'스테이지별 몬스터 스텟'!V182*'(참고)타워 스텟 가치'!$T$17,'스테이지별 몬스터 스텟'!W182*'(참고)타워 스텟 가치'!$U$17,'스테이지별 몬스터 스텟'!X182*'(참고)타워 스텟 가치'!$V$17,'스테이지별 몬스터 스텟'!Y182*'(참고)타워 스텟 가치'!$W$17,'스테이지별 몬스터 스텟'!Z182*'(참고)타워 스텟 가치'!$X$17,'스테이지별 몬스터 스텟'!AA182*'(참고)타워 스텟 가치'!$Y$17)</f>
        <v>118046.96750000004</v>
      </c>
      <c r="AC182">
        <v>2</v>
      </c>
      <c r="AD182">
        <f>VLOOKUP($F182,'(참고)타워 스텟 가치'!$B$12:$L$16,AD$2,0)+(VLOOKUP($F182,'(참고)타워 스텟 가치'!$B$12:$L$16,AD$2,0)*$E182)</f>
        <v>86.625000000000043</v>
      </c>
      <c r="AE182">
        <f>VLOOKUP($F182,'(참고)타워 스텟 가치'!$B$12:$L$16,AE$2,0)+(VLOOKUP($F182,'(참고)타워 스텟 가치'!$B$12:$L$16,AE$2,0)*$E182)</f>
        <v>103.95000000000005</v>
      </c>
      <c r="AF182">
        <f>VLOOKUP($F182,'(참고)타워 스텟 가치'!$B$12:$L$16,AF$2,0)+(VLOOKUP($F182,'(참고)타워 스텟 가치'!$B$12:$L$16,AF$2,0)*$E182)</f>
        <v>77000.000000000044</v>
      </c>
      <c r="AG182">
        <f>VLOOKUP($F182,'(참고)타워 스텟 가치'!$B$12:$L$16,AG$2,0)+(VLOOKUP($F182,'(참고)타워 스텟 가치'!$B$12:$L$16,AG$2,0)*$E182)</f>
        <v>519.75000000000023</v>
      </c>
      <c r="AH182">
        <f>VLOOKUP($F182,'(참고)타워 스텟 가치'!$B$12:$L$16,AH$2,0)+(VLOOKUP($F182,'(참고)타워 스텟 가치'!$B$12:$L$16,AH$2,0)*$E182)</f>
        <v>17.32500000000001</v>
      </c>
      <c r="AI182">
        <f>VLOOKUP($F182,'(참고)타워 스텟 가치'!$B$12:$L$16,AI$2,0)+(VLOOKUP($F182,'(참고)타워 스텟 가치'!$B$12:$L$16,AI$2,0)*$E182)</f>
        <v>4.6200000000000019</v>
      </c>
      <c r="AJ182">
        <f>VLOOKUP($F182,'(참고)타워 스텟 가치'!$B$12:$L$16,AJ$2,0)+(VLOOKUP($F182,'(참고)타워 스텟 가치'!$B$12:$L$16,AJ$2,0)*$E182)</f>
        <v>0</v>
      </c>
      <c r="AK182">
        <f>VLOOKUP($F182,'(참고)타워 스텟 가치'!$B$12:$L$16,AK$2,0)+(VLOOKUP($F182,'(참고)타워 스텟 가치'!$B$12:$L$16,AK$2,0)*$E182)</f>
        <v>0</v>
      </c>
      <c r="AL182">
        <f>VLOOKUP($F182,'(참고)타워 스텟 가치'!$B$12:$L$16,AL$2,0)+(VLOOKUP($F182,'(참고)타워 스텟 가치'!$B$12:$L$16,AL$2,0)*$E182)</f>
        <v>21.560000000000009</v>
      </c>
      <c r="AM182">
        <f>SUM('스테이지별 몬스터 스텟'!AD182*'(참고)타워 스텟 가치'!$Q$17,'스테이지별 몬스터 스텟'!AE182*'(참고)타워 스텟 가치'!$R$17,'스테이지별 몬스터 스텟'!AF182*'(참고)타워 스텟 가치'!$S$17,'스테이지별 몬스터 스텟'!AG182*'(참고)타워 스텟 가치'!$T$17,'스테이지별 몬스터 스텟'!AH182*'(참고)타워 스텟 가치'!$U$17,'스테이지별 몬스터 스텟'!AI182*'(참고)타워 스텟 가치'!$V$17,'스테이지별 몬스터 스텟'!AJ182*'(참고)타워 스텟 가치'!$W$17,'스테이지별 몬스터 스텟'!AK182*'(참고)타워 스텟 가치'!$X$17,'스테이지별 몬스터 스텟'!AL182*'(참고)타워 스텟 가치'!$Y$17)</f>
        <v>116951.06500000005</v>
      </c>
      <c r="AN182">
        <v>3</v>
      </c>
    </row>
    <row r="183" spans="3:40" x14ac:dyDescent="0.3">
      <c r="C183">
        <v>4</v>
      </c>
      <c r="D183">
        <f t="shared" si="8"/>
        <v>36</v>
      </c>
      <c r="E183" s="52">
        <f>VLOOKUP(D183,'스테이지별 난이도 설정'!B:C,2,0)</f>
        <v>14.400000000000007</v>
      </c>
      <c r="F183" t="str">
        <f t="shared" si="9"/>
        <v>유니크</v>
      </c>
      <c r="G183">
        <f t="shared" si="7"/>
        <v>6</v>
      </c>
      <c r="H183">
        <f>VLOOKUP($F183,'(참고)타워 스텟 가치'!$B$2:$L$6,H$2,0)+(VLOOKUP($F183,'(참고)타워 스텟 가치'!$B$2:$L$6,H$2,0)*$E183)</f>
        <v>389.81250000000017</v>
      </c>
      <c r="I183">
        <f>VLOOKUP($F183,'(참고)타워 스텟 가치'!$B$2:$L$6,I$2,0)+(VLOOKUP($F183,'(참고)타워 스텟 가치'!$B$2:$L$6,I$2,0)*$E183)</f>
        <v>77.962500000000034</v>
      </c>
      <c r="J183">
        <f>VLOOKUP($F183,'(참고)타워 스텟 가치'!$B$2:$L$6,J$2,0)+(VLOOKUP($F183,'(참고)타워 스텟 가치'!$B$2:$L$6,J$2,0)*$E183)</f>
        <v>77000.000000000044</v>
      </c>
      <c r="K183">
        <f>VLOOKUP($F183,'(참고)타워 스텟 가치'!$B$2:$L$6,K$2,0)+(VLOOKUP($F183,'(참고)타워 스텟 가치'!$B$2:$L$6,K$2,0)*$E183)</f>
        <v>1559.2500000000007</v>
      </c>
      <c r="L183">
        <f>VLOOKUP($F183,'(참고)타워 스텟 가치'!$B$2:$L$6,L$2,0)+(VLOOKUP($F183,'(참고)타워 스텟 가치'!$B$2:$L$6,L$2,0)*$E183)</f>
        <v>25.987500000000011</v>
      </c>
      <c r="M183">
        <f>VLOOKUP($F183,'(참고)타워 스텟 가치'!$B$2:$L$6,M$2,0)+(VLOOKUP($F183,'(참고)타워 스텟 가치'!$B$2:$L$6,M$2,0)*$E183)</f>
        <v>4.6200000000000019</v>
      </c>
      <c r="N183">
        <f>VLOOKUP($F183,'(참고)타워 스텟 가치'!$B$2:$L$6,N$2,0)+(VLOOKUP($F183,'(참고)타워 스텟 가치'!$B$2:$L$6,N$2,0)*$E183)</f>
        <v>0</v>
      </c>
      <c r="O183">
        <f>VLOOKUP($F183,'(참고)타워 스텟 가치'!$B$2:$L$6,O$2,0)+(VLOOKUP($F183,'(참고)타워 스텟 가치'!$B$2:$L$6,O$2,0)*$E183)</f>
        <v>0</v>
      </c>
      <c r="P183">
        <f>VLOOKUP($F183,'(참고)타워 스텟 가치'!$B$2:$L$6,P$2,0)+(VLOOKUP($F183,'(참고)타워 스텟 가치'!$B$2:$L$6,P$2,0)*$E183)</f>
        <v>15.400000000000007</v>
      </c>
      <c r="Q183">
        <f>SUM('스테이지별 몬스터 스텟'!H183*'(참고)타워 스텟 가치'!$Q$17,'스테이지별 몬스터 스텟'!I183*'(참고)타워 스텟 가치'!$R$17,'스테이지별 몬스터 스텟'!J183*'(참고)타워 스텟 가치'!$S$17,'스테이지별 몬스터 스텟'!K183*'(참고)타워 스텟 가치'!$T$17,'스테이지별 몬스터 스텟'!L183*'(참고)타워 스텟 가치'!$U$17,'스테이지별 몬스터 스텟'!M183*'(참고)타워 스텟 가치'!$V$17,'스테이지별 몬스터 스텟'!N183*'(참고)타워 스텟 가치'!$W$17,'스테이지별 몬스터 스텟'!O183*'(참고)타워 스텟 가치'!$X$17,'스테이지별 몬스터 스텟'!P183*'(참고)타워 스텟 가치'!$Y$17)</f>
        <v>119602.46375000007</v>
      </c>
      <c r="R183">
        <v>1</v>
      </c>
      <c r="S183">
        <f>VLOOKUP($F183,'(참고)타워 스텟 가치'!$B$7:$L$11,S$2,0)+(VLOOKUP($F183,'(참고)타워 스텟 가치'!$B$7:$L$11,S$2,0)*$E183)</f>
        <v>129.93750000000006</v>
      </c>
      <c r="T183">
        <f>VLOOKUP($F183,'(참고)타워 스텟 가치'!$B$7:$L$11,T$2,0)+(VLOOKUP($F183,'(참고)타워 스텟 가치'!$B$7:$L$11,T$2,0)*$E183)</f>
        <v>233.8875000000001</v>
      </c>
      <c r="U183">
        <f>VLOOKUP($F183,'(참고)타워 스텟 가치'!$B$7:$L$11,U$2,0)+(VLOOKUP($F183,'(참고)타워 스텟 가치'!$B$7:$L$11,U$2,0)*$E183)</f>
        <v>77000.000000000044</v>
      </c>
      <c r="V183">
        <f>VLOOKUP($F183,'(참고)타워 스텟 가치'!$B$7:$L$11,V$2,0)+(VLOOKUP($F183,'(참고)타워 스텟 가치'!$B$7:$L$11,V$2,0)*$E183)</f>
        <v>1559.2500000000007</v>
      </c>
      <c r="W183">
        <f>VLOOKUP($F183,'(참고)타워 스텟 가치'!$B$7:$L$11,W$2,0)+(VLOOKUP($F183,'(참고)타워 스텟 가치'!$B$7:$L$11,W$2,0)*$E183)</f>
        <v>25.987500000000011</v>
      </c>
      <c r="X183">
        <f>VLOOKUP($F183,'(참고)타워 스텟 가치'!$B$7:$L$11,X$2,0)+(VLOOKUP($F183,'(참고)타워 스텟 가치'!$B$7:$L$11,X$2,0)*$E183)</f>
        <v>4.6200000000000019</v>
      </c>
      <c r="Y183">
        <f>VLOOKUP($F183,'(참고)타워 스텟 가치'!$B$7:$L$11,Y$2,0)+(VLOOKUP($F183,'(참고)타워 스텟 가치'!$B$7:$L$11,Y$2,0)*$E183)</f>
        <v>0</v>
      </c>
      <c r="Z183">
        <f>VLOOKUP($F183,'(참고)타워 스텟 가치'!$B$7:$L$11,Z$2,0)+(VLOOKUP($F183,'(참고)타워 스텟 가치'!$B$7:$L$11,Z$2,0)*$E183)</f>
        <v>0</v>
      </c>
      <c r="AA183">
        <f>VLOOKUP($F183,'(참고)타워 스텟 가치'!$B$7:$L$11,AA$2,0)+(VLOOKUP($F183,'(참고)타워 스텟 가치'!$B$7:$L$11,AA$2,0)*$E183)</f>
        <v>15.400000000000007</v>
      </c>
      <c r="AB183">
        <f>SUM('스테이지별 몬스터 스텟'!S183*'(참고)타워 스텟 가치'!$Q$17,'스테이지별 몬스터 스텟'!T183*'(참고)타워 스텟 가치'!$R$17,'스테이지별 몬스터 스텟'!U183*'(참고)타워 스텟 가치'!$S$17,'스테이지별 몬스터 스텟'!V183*'(참고)타워 스텟 가치'!$T$17,'스테이지별 몬스터 스텟'!W183*'(참고)타워 스텟 가치'!$U$17,'스테이지별 몬스터 스텟'!X183*'(참고)타워 스텟 가치'!$V$17,'스테이지별 몬스터 스텟'!Y183*'(참고)타워 스텟 가치'!$W$17,'스테이지별 몬스터 스텟'!Z183*'(참고)타워 스텟 가치'!$X$17,'스테이지별 몬스터 스텟'!AA183*'(참고)타워 스텟 가치'!$Y$17)</f>
        <v>119316.60125000007</v>
      </c>
      <c r="AC183">
        <v>2</v>
      </c>
      <c r="AD183">
        <f>VLOOKUP($F183,'(참고)타워 스텟 가치'!$B$12:$L$16,AD$2,0)+(VLOOKUP($F183,'(참고)타워 스텟 가치'!$B$12:$L$16,AD$2,0)*$E183)</f>
        <v>129.93750000000006</v>
      </c>
      <c r="AE183">
        <f>VLOOKUP($F183,'(참고)타워 스텟 가치'!$B$12:$L$16,AE$2,0)+(VLOOKUP($F183,'(참고)타워 스텟 가치'!$B$12:$L$16,AE$2,0)*$E183)</f>
        <v>155.92500000000007</v>
      </c>
      <c r="AF183">
        <f>VLOOKUP($F183,'(참고)타워 스텟 가치'!$B$12:$L$16,AF$2,0)+(VLOOKUP($F183,'(참고)타워 스텟 가치'!$B$12:$L$16,AF$2,0)*$E183)</f>
        <v>77000.000000000044</v>
      </c>
      <c r="AG183">
        <f>VLOOKUP($F183,'(참고)타워 스텟 가치'!$B$12:$L$16,AG$2,0)+(VLOOKUP($F183,'(참고)타워 스텟 가치'!$B$12:$L$16,AG$2,0)*$E183)</f>
        <v>779.62500000000034</v>
      </c>
      <c r="AH183">
        <f>VLOOKUP($F183,'(참고)타워 스텟 가치'!$B$12:$L$16,AH$2,0)+(VLOOKUP($F183,'(참고)타워 스텟 가치'!$B$12:$L$16,AH$2,0)*$E183)</f>
        <v>25.987500000000011</v>
      </c>
      <c r="AI183">
        <f>VLOOKUP($F183,'(참고)타워 스텟 가치'!$B$12:$L$16,AI$2,0)+(VLOOKUP($F183,'(참고)타워 스텟 가치'!$B$12:$L$16,AI$2,0)*$E183)</f>
        <v>4.6200000000000019</v>
      </c>
      <c r="AJ183">
        <f>VLOOKUP($F183,'(참고)타워 스텟 가치'!$B$12:$L$16,AJ$2,0)+(VLOOKUP($F183,'(참고)타워 스텟 가치'!$B$12:$L$16,AJ$2,0)*$E183)</f>
        <v>0</v>
      </c>
      <c r="AK183">
        <f>VLOOKUP($F183,'(참고)타워 스텟 가치'!$B$12:$L$16,AK$2,0)+(VLOOKUP($F183,'(참고)타워 스텟 가치'!$B$12:$L$16,AK$2,0)*$E183)</f>
        <v>0</v>
      </c>
      <c r="AL183">
        <f>VLOOKUP($F183,'(참고)타워 스텟 가치'!$B$12:$L$16,AL$2,0)+(VLOOKUP($F183,'(참고)타워 스텟 가치'!$B$12:$L$16,AL$2,0)*$E183)</f>
        <v>30.800000000000015</v>
      </c>
      <c r="AM183">
        <f>SUM('스테이지별 몬스터 스텟'!AD183*'(참고)타워 스텟 가치'!$Q$17,'스테이지별 몬스터 스텟'!AE183*'(참고)타워 스텟 가치'!$R$17,'스테이지별 몬스터 스텟'!AF183*'(참고)타워 스텟 가치'!$S$17,'스테이지별 몬스터 스텟'!AG183*'(참고)타워 스텟 가치'!$T$17,'스테이지별 몬스터 스텟'!AH183*'(참고)타워 스텟 가치'!$U$17,'스테이지별 몬스터 스텟'!AI183*'(참고)타워 스텟 가치'!$V$17,'스테이지별 몬스터 스텟'!AJ183*'(참고)타워 스텟 가치'!$W$17,'스테이지별 몬스터 스텟'!AK183*'(참고)타워 스텟 가치'!$X$17,'스테이지별 몬스터 스텟'!AL183*'(참고)타워 스텟 가치'!$Y$17)</f>
        <v>117671.20750000006</v>
      </c>
      <c r="AN183">
        <v>3</v>
      </c>
    </row>
    <row r="184" spans="3:40" x14ac:dyDescent="0.3">
      <c r="C184">
        <v>5</v>
      </c>
      <c r="D184">
        <f t="shared" si="8"/>
        <v>36</v>
      </c>
      <c r="E184" s="52">
        <f>VLOOKUP(D184,'스테이지별 난이도 설정'!B:C,2,0)</f>
        <v>14.400000000000007</v>
      </c>
      <c r="F184" t="str">
        <f t="shared" si="9"/>
        <v>스페셜</v>
      </c>
      <c r="G184">
        <f t="shared" si="7"/>
        <v>6</v>
      </c>
      <c r="H184">
        <f>VLOOKUP($F184,'(참고)타워 스텟 가치'!$B$2:$L$6,H$2,0)+(VLOOKUP($F184,'(참고)타워 스텟 가치'!$B$2:$L$6,H$2,0)*$E184)</f>
        <v>584.71875000000023</v>
      </c>
      <c r="I184">
        <f>VLOOKUP($F184,'(참고)타워 스텟 가치'!$B$2:$L$6,I$2,0)+(VLOOKUP($F184,'(참고)타워 스텟 가치'!$B$2:$L$6,I$2,0)*$E184)</f>
        <v>116.94375000000005</v>
      </c>
      <c r="J184">
        <f>VLOOKUP($F184,'(참고)타워 스텟 가치'!$B$2:$L$6,J$2,0)+(VLOOKUP($F184,'(참고)타워 스텟 가치'!$B$2:$L$6,J$2,0)*$E184)</f>
        <v>77000.000000000044</v>
      </c>
      <c r="K184">
        <f>VLOOKUP($F184,'(참고)타워 스텟 가치'!$B$2:$L$6,K$2,0)+(VLOOKUP($F184,'(참고)타워 스텟 가치'!$B$2:$L$6,K$2,0)*$E184)</f>
        <v>2338.8750000000009</v>
      </c>
      <c r="L184">
        <f>VLOOKUP($F184,'(참고)타워 스텟 가치'!$B$2:$L$6,L$2,0)+(VLOOKUP($F184,'(참고)타워 스텟 가치'!$B$2:$L$6,L$2,0)*$E184)</f>
        <v>38.981250000000017</v>
      </c>
      <c r="M184">
        <f>VLOOKUP($F184,'(참고)타워 스텟 가치'!$B$2:$L$6,M$2,0)+(VLOOKUP($F184,'(참고)타워 스텟 가치'!$B$2:$L$6,M$2,0)*$E184)</f>
        <v>4.6200000000000019</v>
      </c>
      <c r="N184">
        <f>VLOOKUP($F184,'(참고)타워 스텟 가치'!$B$2:$L$6,N$2,0)+(VLOOKUP($F184,'(참고)타워 스텟 가치'!$B$2:$L$6,N$2,0)*$E184)</f>
        <v>0</v>
      </c>
      <c r="O184">
        <f>VLOOKUP($F184,'(참고)타워 스텟 가치'!$B$2:$L$6,O$2,0)+(VLOOKUP($F184,'(참고)타워 스텟 가치'!$B$2:$L$6,O$2,0)*$E184)</f>
        <v>0</v>
      </c>
      <c r="P184">
        <f>VLOOKUP($F184,'(참고)타워 스텟 가치'!$B$2:$L$6,P$2,0)+(VLOOKUP($F184,'(참고)타워 스텟 가치'!$B$2:$L$6,P$2,0)*$E184)</f>
        <v>15.400000000000007</v>
      </c>
      <c r="Q184">
        <f>SUM('스테이지별 몬스터 스텟'!H184*'(참고)타워 스텟 가치'!$Q$17,'스테이지별 몬스터 스텟'!I184*'(참고)타워 스텟 가치'!$R$17,'스테이지별 몬스터 스텟'!J184*'(참고)타워 스텟 가치'!$S$17,'스테이지별 몬스터 스텟'!K184*'(참고)타워 스텟 가치'!$T$17,'스테이지별 몬스터 스텟'!L184*'(참고)타워 스텟 가치'!$U$17,'스테이지별 몬스터 스텟'!M184*'(참고)타워 스텟 가치'!$V$17,'스테이지별 몬스터 스텟'!N184*'(참고)타워 스텟 가치'!$W$17,'스테이지별 몬스터 스텟'!O184*'(참고)타워 스텟 가치'!$X$17,'스테이지별 몬스터 스텟'!P184*'(참고)타워 스텟 가치'!$Y$17)</f>
        <v>121635.98562500004</v>
      </c>
      <c r="R184">
        <v>1</v>
      </c>
      <c r="S184">
        <f>VLOOKUP($F184,'(참고)타워 스텟 가치'!$B$7:$L$11,S$2,0)+(VLOOKUP($F184,'(참고)타워 스텟 가치'!$B$7:$L$11,S$2,0)*$E184)</f>
        <v>194.90625000000009</v>
      </c>
      <c r="T184">
        <f>VLOOKUP($F184,'(참고)타워 스텟 가치'!$B$7:$L$11,T$2,0)+(VLOOKUP($F184,'(참고)타워 스텟 가치'!$B$7:$L$11,T$2,0)*$E184)</f>
        <v>350.83125000000018</v>
      </c>
      <c r="U184">
        <f>VLOOKUP($F184,'(참고)타워 스텟 가치'!$B$7:$L$11,U$2,0)+(VLOOKUP($F184,'(참고)타워 스텟 가치'!$B$7:$L$11,U$2,0)*$E184)</f>
        <v>77000.000000000044</v>
      </c>
      <c r="V184">
        <f>VLOOKUP($F184,'(참고)타워 스텟 가치'!$B$7:$L$11,V$2,0)+(VLOOKUP($F184,'(참고)타워 스텟 가치'!$B$7:$L$11,V$2,0)*$E184)</f>
        <v>2338.8750000000009</v>
      </c>
      <c r="W184">
        <f>VLOOKUP($F184,'(참고)타워 스텟 가치'!$B$7:$L$11,W$2,0)+(VLOOKUP($F184,'(참고)타워 스텟 가치'!$B$7:$L$11,W$2,0)*$E184)</f>
        <v>38.981250000000017</v>
      </c>
      <c r="X184">
        <f>VLOOKUP($F184,'(참고)타워 스텟 가치'!$B$7:$L$11,X$2,0)+(VLOOKUP($F184,'(참고)타워 스텟 가치'!$B$7:$L$11,X$2,0)*$E184)</f>
        <v>4.6200000000000019</v>
      </c>
      <c r="Y184">
        <f>VLOOKUP($F184,'(참고)타워 스텟 가치'!$B$7:$L$11,Y$2,0)+(VLOOKUP($F184,'(참고)타워 스텟 가치'!$B$7:$L$11,Y$2,0)*$E184)</f>
        <v>0</v>
      </c>
      <c r="Z184">
        <f>VLOOKUP($F184,'(참고)타워 스텟 가치'!$B$7:$L$11,Z$2,0)+(VLOOKUP($F184,'(참고)타워 스텟 가치'!$B$7:$L$11,Z$2,0)*$E184)</f>
        <v>0</v>
      </c>
      <c r="AA184">
        <f>VLOOKUP($F184,'(참고)타워 스텟 가치'!$B$7:$L$11,AA$2,0)+(VLOOKUP($F184,'(참고)타워 스텟 가치'!$B$7:$L$11,AA$2,0)*$E184)</f>
        <v>15.400000000000007</v>
      </c>
      <c r="AB184">
        <f>SUM('스테이지별 몬스터 스텟'!S184*'(참고)타워 스텟 가치'!$Q$17,'스테이지별 몬스터 스텟'!T184*'(참고)타워 스텟 가치'!$R$17,'스테이지별 몬스터 스텟'!U184*'(참고)타워 스텟 가치'!$S$17,'스테이지별 몬스터 스텟'!V184*'(참고)타워 스텟 가치'!$T$17,'스테이지별 몬스터 스텟'!W184*'(참고)타워 스텟 가치'!$U$17,'스테이지별 몬스터 스텟'!X184*'(참고)타워 스텟 가치'!$V$17,'스테이지별 몬스터 스텟'!Y184*'(참고)타워 스텟 가치'!$W$17,'스테이지별 몬스터 스텟'!Z184*'(참고)타워 스텟 가치'!$X$17,'스테이지별 몬스터 스텟'!AA184*'(참고)타워 스텟 가치'!$Y$17)</f>
        <v>121207.19187500005</v>
      </c>
      <c r="AC184">
        <v>2</v>
      </c>
      <c r="AD184">
        <f>VLOOKUP($F184,'(참고)타워 스텟 가치'!$B$12:$L$16,AD$2,0)+(VLOOKUP($F184,'(참고)타워 스텟 가치'!$B$12:$L$16,AD$2,0)*$E184)</f>
        <v>194.90625000000009</v>
      </c>
      <c r="AE184">
        <f>VLOOKUP($F184,'(참고)타워 스텟 가치'!$B$12:$L$16,AE$2,0)+(VLOOKUP($F184,'(참고)타워 스텟 가치'!$B$12:$L$16,AE$2,0)*$E184)</f>
        <v>233.8875000000001</v>
      </c>
      <c r="AF184">
        <f>VLOOKUP($F184,'(참고)타워 스텟 가치'!$B$12:$L$16,AF$2,0)+(VLOOKUP($F184,'(참고)타워 스텟 가치'!$B$12:$L$16,AF$2,0)*$E184)</f>
        <v>77000.000000000044</v>
      </c>
      <c r="AG184">
        <f>VLOOKUP($F184,'(참고)타워 스텟 가치'!$B$12:$L$16,AG$2,0)+(VLOOKUP($F184,'(참고)타워 스텟 가치'!$B$12:$L$16,AG$2,0)*$E184)</f>
        <v>1169.4375000000005</v>
      </c>
      <c r="AH184">
        <f>VLOOKUP($F184,'(참고)타워 스텟 가치'!$B$12:$L$16,AH$2,0)+(VLOOKUP($F184,'(참고)타워 스텟 가치'!$B$12:$L$16,AH$2,0)*$E184)</f>
        <v>38.981250000000017</v>
      </c>
      <c r="AI184">
        <f>VLOOKUP($F184,'(참고)타워 스텟 가치'!$B$12:$L$16,AI$2,0)+(VLOOKUP($F184,'(참고)타워 스텟 가치'!$B$12:$L$16,AI$2,0)*$E184)</f>
        <v>4.6200000000000019</v>
      </c>
      <c r="AJ184">
        <f>VLOOKUP($F184,'(참고)타워 스텟 가치'!$B$12:$L$16,AJ$2,0)+(VLOOKUP($F184,'(참고)타워 스텟 가치'!$B$12:$L$16,AJ$2,0)*$E184)</f>
        <v>0</v>
      </c>
      <c r="AK184">
        <f>VLOOKUP($F184,'(참고)타워 스텟 가치'!$B$12:$L$16,AK$2,0)+(VLOOKUP($F184,'(참고)타워 스텟 가치'!$B$12:$L$16,AK$2,0)*$E184)</f>
        <v>0</v>
      </c>
      <c r="AL184">
        <f>VLOOKUP($F184,'(참고)타워 스텟 가치'!$B$12:$L$16,AL$2,0)+(VLOOKUP($F184,'(참고)타워 스텟 가치'!$B$12:$L$16,AL$2,0)*$E184)</f>
        <v>30.800000000000015</v>
      </c>
      <c r="AM184">
        <f>SUM('스테이지별 몬스터 스텟'!AD184*'(참고)타워 스텟 가치'!$Q$17,'스테이지별 몬스터 스텟'!AE184*'(참고)타워 스텟 가치'!$R$17,'스테이지별 몬스터 스텟'!AF184*'(참고)타워 스텟 가치'!$S$17,'스테이지별 몬스터 스텟'!AG184*'(참고)타워 스텟 가치'!$T$17,'스테이지별 몬스터 스텟'!AH184*'(참고)타워 스텟 가치'!$U$17,'스테이지별 몬스터 스텟'!AI184*'(참고)타워 스텟 가치'!$V$17,'스테이지별 몬스터 스텟'!AJ184*'(참고)타워 스텟 가치'!$W$17,'스테이지별 몬스터 스텟'!AK184*'(참고)타워 스텟 가치'!$X$17,'스테이지별 몬스터 스텟'!AL184*'(참고)타워 스텟 가치'!$Y$17)</f>
        <v>118723.70125000006</v>
      </c>
      <c r="AN184">
        <v>3</v>
      </c>
    </row>
    <row r="185" spans="3:40" x14ac:dyDescent="0.3">
      <c r="C185">
        <v>1</v>
      </c>
      <c r="D185">
        <f t="shared" si="8"/>
        <v>37</v>
      </c>
      <c r="E185" s="52">
        <f>VLOOKUP(D185,'스테이지별 난이도 설정'!B:C,2,0)</f>
        <v>14.800000000000008</v>
      </c>
      <c r="F185" t="str">
        <f t="shared" si="9"/>
        <v>일반</v>
      </c>
      <c r="G185">
        <f t="shared" si="7"/>
        <v>6</v>
      </c>
      <c r="H185">
        <f>VLOOKUP($F185,'(참고)타워 스텟 가치'!$B$2:$L$6,H$2,0)+(VLOOKUP($F185,'(참고)타워 스텟 가치'!$B$2:$L$6,H$2,0)*$E185)</f>
        <v>118.50000000000006</v>
      </c>
      <c r="I185">
        <f>VLOOKUP($F185,'(참고)타워 스텟 가치'!$B$2:$L$6,I$2,0)+(VLOOKUP($F185,'(참고)타워 스텟 가치'!$B$2:$L$6,I$2,0)*$E185)</f>
        <v>23.70000000000001</v>
      </c>
      <c r="J185">
        <f>VLOOKUP($F185,'(참고)타워 스텟 가치'!$B$2:$L$6,J$2,0)+(VLOOKUP($F185,'(참고)타워 스텟 가치'!$B$2:$L$6,J$2,0)*$E185)</f>
        <v>79000.000000000044</v>
      </c>
      <c r="K185">
        <f>VLOOKUP($F185,'(참고)타워 스텟 가치'!$B$2:$L$6,K$2,0)+(VLOOKUP($F185,'(참고)타워 스텟 가치'!$B$2:$L$6,K$2,0)*$E185)</f>
        <v>474.00000000000023</v>
      </c>
      <c r="L185">
        <f>VLOOKUP($F185,'(참고)타워 스텟 가치'!$B$2:$L$6,L$2,0)+(VLOOKUP($F185,'(참고)타워 스텟 가치'!$B$2:$L$6,L$2,0)*$E185)</f>
        <v>7.9000000000000039</v>
      </c>
      <c r="M185">
        <f>VLOOKUP($F185,'(참고)타워 스텟 가치'!$B$2:$L$6,M$2,0)+(VLOOKUP($F185,'(참고)타워 스텟 가치'!$B$2:$L$6,M$2,0)*$E185)</f>
        <v>4.740000000000002</v>
      </c>
      <c r="N185">
        <f>VLOOKUP($F185,'(참고)타워 스텟 가치'!$B$2:$L$6,N$2,0)+(VLOOKUP($F185,'(참고)타워 스텟 가치'!$B$2:$L$6,N$2,0)*$E185)</f>
        <v>0</v>
      </c>
      <c r="O185">
        <f>VLOOKUP($F185,'(참고)타워 스텟 가치'!$B$2:$L$6,O$2,0)+(VLOOKUP($F185,'(참고)타워 스텟 가치'!$B$2:$L$6,O$2,0)*$E185)</f>
        <v>0</v>
      </c>
      <c r="P185">
        <f>VLOOKUP($F185,'(참고)타워 스텟 가치'!$B$2:$L$6,P$2,0)+(VLOOKUP($F185,'(참고)타워 스텟 가치'!$B$2:$L$6,P$2,0)*$E185)</f>
        <v>11.060000000000004</v>
      </c>
      <c r="Q185">
        <f>SUM('스테이지별 몬스터 스텟'!H185*'(참고)타워 스텟 가치'!$Q$17,'스테이지별 몬스터 스텟'!I185*'(참고)타워 스텟 가치'!$R$17,'스테이지별 몬스터 스텟'!J185*'(참고)타워 스텟 가치'!$S$17,'스테이지별 몬스터 스텟'!K185*'(참고)타워 스텟 가치'!$T$17,'스테이지별 몬스터 스텟'!L185*'(참고)타워 스텟 가치'!$U$17,'스테이지별 몬스터 스텟'!M185*'(참고)타워 스텟 가치'!$V$17,'스테이지별 몬스터 스텟'!N185*'(참고)타워 스텟 가치'!$W$17,'스테이지별 몬스터 스텟'!O185*'(참고)타워 스텟 가치'!$X$17,'스테이지별 몬스터 스텟'!P185*'(참고)타워 스텟 가치'!$Y$17)</f>
        <v>119763.21000000006</v>
      </c>
      <c r="R185">
        <v>1</v>
      </c>
      <c r="S185">
        <f>VLOOKUP($F185,'(참고)타워 스텟 가치'!$B$7:$L$11,S$2,0)+(VLOOKUP($F185,'(참고)타워 스텟 가치'!$B$7:$L$11,S$2,0)*$E185)</f>
        <v>39.500000000000021</v>
      </c>
      <c r="T185">
        <f>VLOOKUP($F185,'(참고)타워 스텟 가치'!$B$7:$L$11,T$2,0)+(VLOOKUP($F185,'(참고)타워 스텟 가치'!$B$7:$L$11,T$2,0)*$E185)</f>
        <v>71.100000000000037</v>
      </c>
      <c r="U185">
        <f>VLOOKUP($F185,'(참고)타워 스텟 가치'!$B$7:$L$11,U$2,0)+(VLOOKUP($F185,'(참고)타워 스텟 가치'!$B$7:$L$11,U$2,0)*$E185)</f>
        <v>79000.000000000044</v>
      </c>
      <c r="V185">
        <f>VLOOKUP($F185,'(참고)타워 스텟 가치'!$B$7:$L$11,V$2,0)+(VLOOKUP($F185,'(참고)타워 스텟 가치'!$B$7:$L$11,V$2,0)*$E185)</f>
        <v>474.00000000000023</v>
      </c>
      <c r="W185">
        <f>VLOOKUP($F185,'(참고)타워 스텟 가치'!$B$7:$L$11,W$2,0)+(VLOOKUP($F185,'(참고)타워 스텟 가치'!$B$7:$L$11,W$2,0)*$E185)</f>
        <v>7.9000000000000039</v>
      </c>
      <c r="X185">
        <f>VLOOKUP($F185,'(참고)타워 스텟 가치'!$B$7:$L$11,X$2,0)+(VLOOKUP($F185,'(참고)타워 스텟 가치'!$B$7:$L$11,X$2,0)*$E185)</f>
        <v>4.740000000000002</v>
      </c>
      <c r="Y185">
        <f>VLOOKUP($F185,'(참고)타워 스텟 가치'!$B$7:$L$11,Y$2,0)+(VLOOKUP($F185,'(참고)타워 스텟 가치'!$B$7:$L$11,Y$2,0)*$E185)</f>
        <v>0</v>
      </c>
      <c r="Z185">
        <f>VLOOKUP($F185,'(참고)타워 스텟 가치'!$B$7:$L$11,Z$2,0)+(VLOOKUP($F185,'(참고)타워 스텟 가치'!$B$7:$L$11,Z$2,0)*$E185)</f>
        <v>0</v>
      </c>
      <c r="AA185">
        <f>VLOOKUP($F185,'(참고)타워 스텟 가치'!$B$7:$L$11,AA$2,0)+(VLOOKUP($F185,'(참고)타워 스텟 가치'!$B$7:$L$11,AA$2,0)*$E185)</f>
        <v>11.060000000000004</v>
      </c>
      <c r="AB185">
        <f>SUM('스테이지별 몬스터 스텟'!S185*'(참고)타워 스텟 가치'!$Q$17,'스테이지별 몬스터 스텟'!T185*'(참고)타워 스텟 가치'!$R$17,'스테이지별 몬스터 스텟'!U185*'(참고)타워 스텟 가치'!$S$17,'스테이지별 몬스터 스텟'!V185*'(참고)타워 스텟 가치'!$T$17,'스테이지별 몬스터 스텟'!W185*'(참고)타워 스텟 가치'!$U$17,'스테이지별 몬스터 스텟'!X185*'(참고)타워 스텟 가치'!$V$17,'스테이지별 몬스터 스텟'!Y185*'(참고)타워 스텟 가치'!$W$17,'스테이지별 몬스터 스텟'!Z185*'(참고)타워 스텟 가치'!$X$17,'스테이지별 몬스터 스텟'!AA185*'(참고)타워 스텟 가치'!$Y$17)</f>
        <v>119676.31000000006</v>
      </c>
      <c r="AC185">
        <v>2</v>
      </c>
      <c r="AD185">
        <f>VLOOKUP($F185,'(참고)타워 스텟 가치'!$B$12:$L$16,AD$2,0)+(VLOOKUP($F185,'(참고)타워 스텟 가치'!$B$12:$L$16,AD$2,0)*$E185)</f>
        <v>39.500000000000021</v>
      </c>
      <c r="AE185">
        <f>VLOOKUP($F185,'(참고)타워 스텟 가치'!$B$12:$L$16,AE$2,0)+(VLOOKUP($F185,'(참고)타워 스텟 가치'!$B$12:$L$16,AE$2,0)*$E185)</f>
        <v>47.40000000000002</v>
      </c>
      <c r="AF185">
        <f>VLOOKUP($F185,'(참고)타워 스텟 가치'!$B$12:$L$16,AF$2,0)+(VLOOKUP($F185,'(참고)타워 스텟 가치'!$B$12:$L$16,AF$2,0)*$E185)</f>
        <v>79000.000000000044</v>
      </c>
      <c r="AG185">
        <f>VLOOKUP($F185,'(참고)타워 스텟 가치'!$B$12:$L$16,AG$2,0)+(VLOOKUP($F185,'(참고)타워 스텟 가치'!$B$12:$L$16,AG$2,0)*$E185)</f>
        <v>237.00000000000011</v>
      </c>
      <c r="AH185">
        <f>VLOOKUP($F185,'(참고)타워 스텟 가치'!$B$12:$L$16,AH$2,0)+(VLOOKUP($F185,'(참고)타워 스텟 가치'!$B$12:$L$16,AH$2,0)*$E185)</f>
        <v>7.9000000000000039</v>
      </c>
      <c r="AI185">
        <f>VLOOKUP($F185,'(참고)타워 스텟 가치'!$B$12:$L$16,AI$2,0)+(VLOOKUP($F185,'(참고)타워 스텟 가치'!$B$12:$L$16,AI$2,0)*$E185)</f>
        <v>4.740000000000002</v>
      </c>
      <c r="AJ185">
        <f>VLOOKUP($F185,'(참고)타워 스텟 가치'!$B$12:$L$16,AJ$2,0)+(VLOOKUP($F185,'(참고)타워 스텟 가치'!$B$12:$L$16,AJ$2,0)*$E185)</f>
        <v>0</v>
      </c>
      <c r="AK185">
        <f>VLOOKUP($F185,'(참고)타워 스텟 가치'!$B$12:$L$16,AK$2,0)+(VLOOKUP($F185,'(참고)타워 스텟 가치'!$B$12:$L$16,AK$2,0)*$E185)</f>
        <v>0</v>
      </c>
      <c r="AL185">
        <f>VLOOKUP($F185,'(참고)타워 스텟 가치'!$B$12:$L$16,AL$2,0)+(VLOOKUP($F185,'(참고)타워 스텟 가치'!$B$12:$L$16,AL$2,0)*$E185)</f>
        <v>22.120000000000008</v>
      </c>
      <c r="AM185">
        <f>SUM('스테이지별 몬스터 스텟'!AD185*'(참고)타워 스텟 가치'!$Q$17,'스테이지별 몬스터 스텟'!AE185*'(참고)타워 스텟 가치'!$R$17,'스테이지별 몬스터 스텟'!AF185*'(참고)타워 스텟 가치'!$S$17,'스테이지별 몬스터 스텟'!AG185*'(참고)타워 스텟 가치'!$T$17,'스테이지별 몬스터 스텟'!AH185*'(참고)타워 스텟 가치'!$U$17,'스테이지별 몬스터 스텟'!AI185*'(참고)타워 스텟 가치'!$V$17,'스테이지별 몬스터 스텟'!AJ185*'(참고)타워 스텟 가치'!$W$17,'스테이지별 몬스터 스텟'!AK185*'(참고)타워 스텟 가치'!$X$17,'스테이지별 몬스터 스텟'!AL185*'(참고)타워 스텟 가치'!$Y$17)</f>
        <v>119188.88000000008</v>
      </c>
      <c r="AN185">
        <v>3</v>
      </c>
    </row>
    <row r="186" spans="3:40" x14ac:dyDescent="0.3">
      <c r="C186">
        <v>2</v>
      </c>
      <c r="D186">
        <f t="shared" si="8"/>
        <v>37</v>
      </c>
      <c r="E186" s="52">
        <f>VLOOKUP(D186,'스테이지별 난이도 설정'!B:C,2,0)</f>
        <v>14.800000000000008</v>
      </c>
      <c r="F186" t="str">
        <f t="shared" si="9"/>
        <v>레어</v>
      </c>
      <c r="G186">
        <f t="shared" si="7"/>
        <v>6</v>
      </c>
      <c r="H186">
        <f>VLOOKUP($F186,'(참고)타워 스텟 가치'!$B$2:$L$6,H$2,0)+(VLOOKUP($F186,'(참고)타워 스텟 가치'!$B$2:$L$6,H$2,0)*$E186)</f>
        <v>177.75000000000009</v>
      </c>
      <c r="I186">
        <f>VLOOKUP($F186,'(참고)타워 스텟 가치'!$B$2:$L$6,I$2,0)+(VLOOKUP($F186,'(참고)타워 스텟 가치'!$B$2:$L$6,I$2,0)*$E186)</f>
        <v>35.550000000000018</v>
      </c>
      <c r="J186">
        <f>VLOOKUP($F186,'(참고)타워 스텟 가치'!$B$2:$L$6,J$2,0)+(VLOOKUP($F186,'(참고)타워 스텟 가치'!$B$2:$L$6,J$2,0)*$E186)</f>
        <v>79000.000000000044</v>
      </c>
      <c r="K186">
        <f>VLOOKUP($F186,'(참고)타워 스텟 가치'!$B$2:$L$6,K$2,0)+(VLOOKUP($F186,'(참고)타워 스텟 가치'!$B$2:$L$6,K$2,0)*$E186)</f>
        <v>711.00000000000034</v>
      </c>
      <c r="L186">
        <f>VLOOKUP($F186,'(참고)타워 스텟 가치'!$B$2:$L$6,L$2,0)+(VLOOKUP($F186,'(참고)타워 스텟 가치'!$B$2:$L$6,L$2,0)*$E186)</f>
        <v>11.850000000000005</v>
      </c>
      <c r="M186">
        <f>VLOOKUP($F186,'(참고)타워 스텟 가치'!$B$2:$L$6,M$2,0)+(VLOOKUP($F186,'(참고)타워 스텟 가치'!$B$2:$L$6,M$2,0)*$E186)</f>
        <v>4.740000000000002</v>
      </c>
      <c r="N186">
        <f>VLOOKUP($F186,'(참고)타워 스텟 가치'!$B$2:$L$6,N$2,0)+(VLOOKUP($F186,'(참고)타워 스텟 가치'!$B$2:$L$6,N$2,0)*$E186)</f>
        <v>0</v>
      </c>
      <c r="O186">
        <f>VLOOKUP($F186,'(참고)타워 스텟 가치'!$B$2:$L$6,O$2,0)+(VLOOKUP($F186,'(참고)타워 스텟 가치'!$B$2:$L$6,O$2,0)*$E186)</f>
        <v>0</v>
      </c>
      <c r="P186">
        <f>VLOOKUP($F186,'(참고)타워 스텟 가치'!$B$2:$L$6,P$2,0)+(VLOOKUP($F186,'(참고)타워 스텟 가치'!$B$2:$L$6,P$2,0)*$E186)</f>
        <v>11.060000000000004</v>
      </c>
      <c r="Q186">
        <f>SUM('스테이지별 몬스터 스텟'!H186*'(참고)타워 스텟 가치'!$Q$17,'스테이지별 몬스터 스텟'!I186*'(참고)타워 스텟 가치'!$R$17,'스테이지별 몬스터 스텟'!J186*'(참고)타워 스텟 가치'!$S$17,'스테이지별 몬스터 스텟'!K186*'(참고)타워 스텟 가치'!$T$17,'스테이지별 몬스터 스텟'!L186*'(참고)타워 스텟 가치'!$U$17,'스테이지별 몬스터 스텟'!M186*'(참고)타워 스텟 가치'!$V$17,'스테이지별 몬스터 스텟'!N186*'(참고)타워 스텟 가치'!$W$17,'스테이지별 몬스터 스텟'!O186*'(참고)타워 스텟 가치'!$X$17,'스테이지별 몬스터 스텟'!P186*'(참고)타워 스텟 가치'!$Y$17)</f>
        <v>120381.38500000005</v>
      </c>
      <c r="R186">
        <v>1</v>
      </c>
      <c r="S186">
        <f>VLOOKUP($F186,'(참고)타워 스텟 가치'!$B$7:$L$11,S$2,0)+(VLOOKUP($F186,'(참고)타워 스텟 가치'!$B$7:$L$11,S$2,0)*$E186)</f>
        <v>59.250000000000028</v>
      </c>
      <c r="T186">
        <f>VLOOKUP($F186,'(참고)타워 스텟 가치'!$B$7:$L$11,T$2,0)+(VLOOKUP($F186,'(참고)타워 스텟 가치'!$B$7:$L$11,T$2,0)*$E186)</f>
        <v>106.65000000000005</v>
      </c>
      <c r="U186">
        <f>VLOOKUP($F186,'(참고)타워 스텟 가치'!$B$7:$L$11,U$2,0)+(VLOOKUP($F186,'(참고)타워 스텟 가치'!$B$7:$L$11,U$2,0)*$E186)</f>
        <v>79000.000000000044</v>
      </c>
      <c r="V186">
        <f>VLOOKUP($F186,'(참고)타워 스텟 가치'!$B$7:$L$11,V$2,0)+(VLOOKUP($F186,'(참고)타워 스텟 가치'!$B$7:$L$11,V$2,0)*$E186)</f>
        <v>711.00000000000034</v>
      </c>
      <c r="W186">
        <f>VLOOKUP($F186,'(참고)타워 스텟 가치'!$B$7:$L$11,W$2,0)+(VLOOKUP($F186,'(참고)타워 스텟 가치'!$B$7:$L$11,W$2,0)*$E186)</f>
        <v>11.850000000000005</v>
      </c>
      <c r="X186">
        <f>VLOOKUP($F186,'(참고)타워 스텟 가치'!$B$7:$L$11,X$2,0)+(VLOOKUP($F186,'(참고)타워 스텟 가치'!$B$7:$L$11,X$2,0)*$E186)</f>
        <v>4.740000000000002</v>
      </c>
      <c r="Y186">
        <f>VLOOKUP($F186,'(참고)타워 스텟 가치'!$B$7:$L$11,Y$2,0)+(VLOOKUP($F186,'(참고)타워 스텟 가치'!$B$7:$L$11,Y$2,0)*$E186)</f>
        <v>0</v>
      </c>
      <c r="Z186">
        <f>VLOOKUP($F186,'(참고)타워 스텟 가치'!$B$7:$L$11,Z$2,0)+(VLOOKUP($F186,'(참고)타워 스텟 가치'!$B$7:$L$11,Z$2,0)*$E186)</f>
        <v>0</v>
      </c>
      <c r="AA186">
        <f>VLOOKUP($F186,'(참고)타워 스텟 가치'!$B$7:$L$11,AA$2,0)+(VLOOKUP($F186,'(참고)타워 스텟 가치'!$B$7:$L$11,AA$2,0)*$E186)</f>
        <v>11.060000000000004</v>
      </c>
      <c r="AB186">
        <f>SUM('스테이지별 몬스터 스텟'!S186*'(참고)타워 스텟 가치'!$Q$17,'스테이지별 몬스터 스텟'!T186*'(참고)타워 스텟 가치'!$R$17,'스테이지별 몬스터 스텟'!U186*'(참고)타워 스텟 가치'!$S$17,'스테이지별 몬스터 스텟'!V186*'(참고)타워 스텟 가치'!$T$17,'스테이지별 몬스터 스텟'!W186*'(참고)타워 스텟 가치'!$U$17,'스테이지별 몬스터 스텟'!X186*'(참고)타워 스텟 가치'!$V$17,'스테이지별 몬스터 스텟'!Y186*'(참고)타워 스텟 가치'!$W$17,'스테이지별 몬스터 스텟'!Z186*'(참고)타워 스텟 가치'!$X$17,'스테이지별 몬스터 스텟'!AA186*'(참고)타워 스텟 가치'!$Y$17)</f>
        <v>120251.03500000006</v>
      </c>
      <c r="AC186">
        <v>2</v>
      </c>
      <c r="AD186">
        <f>VLOOKUP($F186,'(참고)타워 스텟 가치'!$B$12:$L$16,AD$2,0)+(VLOOKUP($F186,'(참고)타워 스텟 가치'!$B$12:$L$16,AD$2,0)*$E186)</f>
        <v>59.250000000000028</v>
      </c>
      <c r="AE186">
        <f>VLOOKUP($F186,'(참고)타워 스텟 가치'!$B$12:$L$16,AE$2,0)+(VLOOKUP($F186,'(참고)타워 스텟 가치'!$B$12:$L$16,AE$2,0)*$E186)</f>
        <v>71.100000000000037</v>
      </c>
      <c r="AF186">
        <f>VLOOKUP($F186,'(참고)타워 스텟 가치'!$B$12:$L$16,AF$2,0)+(VLOOKUP($F186,'(참고)타워 스텟 가치'!$B$12:$L$16,AF$2,0)*$E186)</f>
        <v>79000.000000000044</v>
      </c>
      <c r="AG186">
        <f>VLOOKUP($F186,'(참고)타워 스텟 가치'!$B$12:$L$16,AG$2,0)+(VLOOKUP($F186,'(참고)타워 스텟 가치'!$B$12:$L$16,AG$2,0)*$E186)</f>
        <v>355.50000000000017</v>
      </c>
      <c r="AH186">
        <f>VLOOKUP($F186,'(참고)타워 스텟 가치'!$B$12:$L$16,AH$2,0)+(VLOOKUP($F186,'(참고)타워 스텟 가치'!$B$12:$L$16,AH$2,0)*$E186)</f>
        <v>11.850000000000005</v>
      </c>
      <c r="AI186">
        <f>VLOOKUP($F186,'(참고)타워 스텟 가치'!$B$12:$L$16,AI$2,0)+(VLOOKUP($F186,'(참고)타워 스텟 가치'!$B$12:$L$16,AI$2,0)*$E186)</f>
        <v>4.740000000000002</v>
      </c>
      <c r="AJ186">
        <f>VLOOKUP($F186,'(참고)타워 스텟 가치'!$B$12:$L$16,AJ$2,0)+(VLOOKUP($F186,'(참고)타워 스텟 가치'!$B$12:$L$16,AJ$2,0)*$E186)</f>
        <v>0</v>
      </c>
      <c r="AK186">
        <f>VLOOKUP($F186,'(참고)타워 스텟 가치'!$B$12:$L$16,AK$2,0)+(VLOOKUP($F186,'(참고)타워 스텟 가치'!$B$12:$L$16,AK$2,0)*$E186)</f>
        <v>0</v>
      </c>
      <c r="AL186">
        <f>VLOOKUP($F186,'(참고)타워 스텟 가치'!$B$12:$L$16,AL$2,0)+(VLOOKUP($F186,'(참고)타워 스텟 가치'!$B$12:$L$16,AL$2,0)*$E186)</f>
        <v>22.120000000000008</v>
      </c>
      <c r="AM186">
        <f>SUM('스테이지별 몬스터 스텟'!AD186*'(참고)타워 스텟 가치'!$Q$17,'스테이지별 몬스터 스텟'!AE186*'(참고)타워 스텟 가치'!$R$17,'스테이지별 몬스터 스텟'!AF186*'(참고)타워 스텟 가치'!$S$17,'스테이지별 몬스터 스텟'!AG186*'(참고)타워 스텟 가치'!$T$17,'스테이지별 몬스터 스텟'!AH186*'(참고)타워 스텟 가치'!$U$17,'스테이지별 몬스터 스텟'!AI186*'(참고)타워 스텟 가치'!$V$17,'스테이지별 몬스터 스텟'!AJ186*'(참고)타워 스텟 가치'!$W$17,'스테이지별 몬스터 스텟'!AK186*'(참고)타워 스텟 가치'!$X$17,'스테이지별 몬스터 스텟'!AL186*'(참고)타워 스텟 가치'!$Y$17)</f>
        <v>119508.83000000006</v>
      </c>
      <c r="AN186">
        <v>3</v>
      </c>
    </row>
    <row r="187" spans="3:40" x14ac:dyDescent="0.3">
      <c r="C187">
        <v>3</v>
      </c>
      <c r="D187">
        <f t="shared" si="8"/>
        <v>37</v>
      </c>
      <c r="E187" s="52">
        <f>VLOOKUP(D187,'스테이지별 난이도 설정'!B:C,2,0)</f>
        <v>14.800000000000008</v>
      </c>
      <c r="F187" t="str">
        <f t="shared" si="9"/>
        <v>에픽</v>
      </c>
      <c r="G187">
        <f t="shared" si="7"/>
        <v>6</v>
      </c>
      <c r="H187">
        <f>VLOOKUP($F187,'(참고)타워 스텟 가치'!$B$2:$L$6,H$2,0)+(VLOOKUP($F187,'(참고)타워 스텟 가치'!$B$2:$L$6,H$2,0)*$E187)</f>
        <v>266.62500000000011</v>
      </c>
      <c r="I187">
        <f>VLOOKUP($F187,'(참고)타워 스텟 가치'!$B$2:$L$6,I$2,0)+(VLOOKUP($F187,'(참고)타워 스텟 가치'!$B$2:$L$6,I$2,0)*$E187)</f>
        <v>53.325000000000024</v>
      </c>
      <c r="J187">
        <f>VLOOKUP($F187,'(참고)타워 스텟 가치'!$B$2:$L$6,J$2,0)+(VLOOKUP($F187,'(참고)타워 스텟 가치'!$B$2:$L$6,J$2,0)*$E187)</f>
        <v>79000.000000000044</v>
      </c>
      <c r="K187">
        <f>VLOOKUP($F187,'(참고)타워 스텟 가치'!$B$2:$L$6,K$2,0)+(VLOOKUP($F187,'(참고)타워 스텟 가치'!$B$2:$L$6,K$2,0)*$E187)</f>
        <v>1066.5000000000005</v>
      </c>
      <c r="L187">
        <f>VLOOKUP($F187,'(참고)타워 스텟 가치'!$B$2:$L$6,L$2,0)+(VLOOKUP($F187,'(참고)타워 스텟 가치'!$B$2:$L$6,L$2,0)*$E187)</f>
        <v>17.775000000000009</v>
      </c>
      <c r="M187">
        <f>VLOOKUP($F187,'(참고)타워 스텟 가치'!$B$2:$L$6,M$2,0)+(VLOOKUP($F187,'(참고)타워 스텟 가치'!$B$2:$L$6,M$2,0)*$E187)</f>
        <v>4.740000000000002</v>
      </c>
      <c r="N187">
        <f>VLOOKUP($F187,'(참고)타워 스텟 가치'!$B$2:$L$6,N$2,0)+(VLOOKUP($F187,'(참고)타워 스텟 가치'!$B$2:$L$6,N$2,0)*$E187)</f>
        <v>0</v>
      </c>
      <c r="O187">
        <f>VLOOKUP($F187,'(참고)타워 스텟 가치'!$B$2:$L$6,O$2,0)+(VLOOKUP($F187,'(참고)타워 스텟 가치'!$B$2:$L$6,O$2,0)*$E187)</f>
        <v>0</v>
      </c>
      <c r="P187">
        <f>VLOOKUP($F187,'(참고)타워 스텟 가치'!$B$2:$L$6,P$2,0)+(VLOOKUP($F187,'(참고)타워 스텟 가치'!$B$2:$L$6,P$2,0)*$E187)</f>
        <v>11.060000000000004</v>
      </c>
      <c r="Q187">
        <f>SUM('스테이지별 몬스터 스텟'!H187*'(참고)타워 스텟 가치'!$Q$17,'스테이지별 몬스터 스텟'!I187*'(참고)타워 스텟 가치'!$R$17,'스테이지별 몬스터 스텟'!J187*'(참고)타워 스텟 가치'!$S$17,'스테이지별 몬스터 스텟'!K187*'(참고)타워 스텟 가치'!$T$17,'스테이지별 몬스터 스텟'!L187*'(참고)타워 스텟 가치'!$U$17,'스테이지별 몬스터 스텟'!M187*'(참고)타워 스텟 가치'!$V$17,'스테이지별 몬스터 스텟'!N187*'(참고)타워 스텟 가치'!$W$17,'스테이지별 몬스터 스텟'!O187*'(참고)타워 스텟 가치'!$X$17,'스테이지별 몬스터 스텟'!P187*'(참고)타워 스텟 가치'!$Y$17)</f>
        <v>121308.64750000006</v>
      </c>
      <c r="R187">
        <v>1</v>
      </c>
      <c r="S187">
        <f>VLOOKUP($F187,'(참고)타워 스텟 가치'!$B$7:$L$11,S$2,0)+(VLOOKUP($F187,'(참고)타워 스텟 가치'!$B$7:$L$11,S$2,0)*$E187)</f>
        <v>88.875000000000043</v>
      </c>
      <c r="T187">
        <f>VLOOKUP($F187,'(참고)타워 스텟 가치'!$B$7:$L$11,T$2,0)+(VLOOKUP($F187,'(참고)타워 스텟 가치'!$B$7:$L$11,T$2,0)*$E187)</f>
        <v>159.97500000000008</v>
      </c>
      <c r="U187">
        <f>VLOOKUP($F187,'(참고)타워 스텟 가치'!$B$7:$L$11,U$2,0)+(VLOOKUP($F187,'(참고)타워 스텟 가치'!$B$7:$L$11,U$2,0)*$E187)</f>
        <v>79000.000000000044</v>
      </c>
      <c r="V187">
        <f>VLOOKUP($F187,'(참고)타워 스텟 가치'!$B$7:$L$11,V$2,0)+(VLOOKUP($F187,'(참고)타워 스텟 가치'!$B$7:$L$11,V$2,0)*$E187)</f>
        <v>1066.5000000000005</v>
      </c>
      <c r="W187">
        <f>VLOOKUP($F187,'(참고)타워 스텟 가치'!$B$7:$L$11,W$2,0)+(VLOOKUP($F187,'(참고)타워 스텟 가치'!$B$7:$L$11,W$2,0)*$E187)</f>
        <v>17.775000000000009</v>
      </c>
      <c r="X187">
        <f>VLOOKUP($F187,'(참고)타워 스텟 가치'!$B$7:$L$11,X$2,0)+(VLOOKUP($F187,'(참고)타워 스텟 가치'!$B$7:$L$11,X$2,0)*$E187)</f>
        <v>4.740000000000002</v>
      </c>
      <c r="Y187">
        <f>VLOOKUP($F187,'(참고)타워 스텟 가치'!$B$7:$L$11,Y$2,0)+(VLOOKUP($F187,'(참고)타워 스텟 가치'!$B$7:$L$11,Y$2,0)*$E187)</f>
        <v>0</v>
      </c>
      <c r="Z187">
        <f>VLOOKUP($F187,'(참고)타워 스텟 가치'!$B$7:$L$11,Z$2,0)+(VLOOKUP($F187,'(참고)타워 스텟 가치'!$B$7:$L$11,Z$2,0)*$E187)</f>
        <v>0</v>
      </c>
      <c r="AA187">
        <f>VLOOKUP($F187,'(참고)타워 스텟 가치'!$B$7:$L$11,AA$2,0)+(VLOOKUP($F187,'(참고)타워 스텟 가치'!$B$7:$L$11,AA$2,0)*$E187)</f>
        <v>11.060000000000004</v>
      </c>
      <c r="AB187">
        <f>SUM('스테이지별 몬스터 스텟'!S187*'(참고)타워 스텟 가치'!$Q$17,'스테이지별 몬스터 스텟'!T187*'(참고)타워 스텟 가치'!$R$17,'스테이지별 몬스터 스텟'!U187*'(참고)타워 스텟 가치'!$S$17,'스테이지별 몬스터 스텟'!V187*'(참고)타워 스텟 가치'!$T$17,'스테이지별 몬스터 스텟'!W187*'(참고)타워 스텟 가치'!$U$17,'스테이지별 몬스터 스텟'!X187*'(참고)타워 스텟 가치'!$V$17,'스테이지별 몬스터 스텟'!Y187*'(참고)타워 스텟 가치'!$W$17,'스테이지별 몬스터 스텟'!Z187*'(참고)타워 스텟 가치'!$X$17,'스테이지별 몬스터 스텟'!AA187*'(참고)타워 스텟 가치'!$Y$17)</f>
        <v>121113.12250000006</v>
      </c>
      <c r="AC187">
        <v>2</v>
      </c>
      <c r="AD187">
        <f>VLOOKUP($F187,'(참고)타워 스텟 가치'!$B$12:$L$16,AD$2,0)+(VLOOKUP($F187,'(참고)타워 스텟 가치'!$B$12:$L$16,AD$2,0)*$E187)</f>
        <v>88.875000000000043</v>
      </c>
      <c r="AE187">
        <f>VLOOKUP($F187,'(참고)타워 스텟 가치'!$B$12:$L$16,AE$2,0)+(VLOOKUP($F187,'(참고)타워 스텟 가치'!$B$12:$L$16,AE$2,0)*$E187)</f>
        <v>106.65000000000005</v>
      </c>
      <c r="AF187">
        <f>VLOOKUP($F187,'(참고)타워 스텟 가치'!$B$12:$L$16,AF$2,0)+(VLOOKUP($F187,'(참고)타워 스텟 가치'!$B$12:$L$16,AF$2,0)*$E187)</f>
        <v>79000.000000000044</v>
      </c>
      <c r="AG187">
        <f>VLOOKUP($F187,'(참고)타워 스텟 가치'!$B$12:$L$16,AG$2,0)+(VLOOKUP($F187,'(참고)타워 스텟 가치'!$B$12:$L$16,AG$2,0)*$E187)</f>
        <v>533.25000000000023</v>
      </c>
      <c r="AH187">
        <f>VLOOKUP($F187,'(참고)타워 스텟 가치'!$B$12:$L$16,AH$2,0)+(VLOOKUP($F187,'(참고)타워 스텟 가치'!$B$12:$L$16,AH$2,0)*$E187)</f>
        <v>17.775000000000009</v>
      </c>
      <c r="AI187">
        <f>VLOOKUP($F187,'(참고)타워 스텟 가치'!$B$12:$L$16,AI$2,0)+(VLOOKUP($F187,'(참고)타워 스텟 가치'!$B$12:$L$16,AI$2,0)*$E187)</f>
        <v>4.740000000000002</v>
      </c>
      <c r="AJ187">
        <f>VLOOKUP($F187,'(참고)타워 스텟 가치'!$B$12:$L$16,AJ$2,0)+(VLOOKUP($F187,'(참고)타워 스텟 가치'!$B$12:$L$16,AJ$2,0)*$E187)</f>
        <v>0</v>
      </c>
      <c r="AK187">
        <f>VLOOKUP($F187,'(참고)타워 스텟 가치'!$B$12:$L$16,AK$2,0)+(VLOOKUP($F187,'(참고)타워 스텟 가치'!$B$12:$L$16,AK$2,0)*$E187)</f>
        <v>0</v>
      </c>
      <c r="AL187">
        <f>VLOOKUP($F187,'(참고)타워 스텟 가치'!$B$12:$L$16,AL$2,0)+(VLOOKUP($F187,'(참고)타워 스텟 가치'!$B$12:$L$16,AL$2,0)*$E187)</f>
        <v>22.120000000000008</v>
      </c>
      <c r="AM187">
        <f>SUM('스테이지별 몬스터 스텟'!AD187*'(참고)타워 스텟 가치'!$Q$17,'스테이지별 몬스터 스텟'!AE187*'(참고)타워 스텟 가치'!$R$17,'스테이지별 몬스터 스텟'!AF187*'(참고)타워 스텟 가치'!$S$17,'스테이지별 몬스터 스텟'!AG187*'(참고)타워 스텟 가치'!$T$17,'스테이지별 몬스터 스텟'!AH187*'(참고)타워 스텟 가치'!$U$17,'스테이지별 몬스터 스텟'!AI187*'(참고)타워 스텟 가치'!$V$17,'스테이지별 몬스터 스텟'!AJ187*'(참고)타워 스텟 가치'!$W$17,'스테이지별 몬스터 스텟'!AK187*'(참고)타워 스텟 가치'!$X$17,'스테이지별 몬스터 스텟'!AL187*'(참고)타워 스텟 가치'!$Y$17)</f>
        <v>119988.75500000008</v>
      </c>
      <c r="AN187">
        <v>3</v>
      </c>
    </row>
    <row r="188" spans="3:40" x14ac:dyDescent="0.3">
      <c r="C188">
        <v>4</v>
      </c>
      <c r="D188">
        <f t="shared" si="8"/>
        <v>37</v>
      </c>
      <c r="E188" s="52">
        <f>VLOOKUP(D188,'스테이지별 난이도 설정'!B:C,2,0)</f>
        <v>14.800000000000008</v>
      </c>
      <c r="F188" t="str">
        <f t="shared" si="9"/>
        <v>유니크</v>
      </c>
      <c r="G188">
        <f t="shared" si="7"/>
        <v>6</v>
      </c>
      <c r="H188">
        <f>VLOOKUP($F188,'(참고)타워 스텟 가치'!$B$2:$L$6,H$2,0)+(VLOOKUP($F188,'(참고)타워 스텟 가치'!$B$2:$L$6,H$2,0)*$E188)</f>
        <v>399.93750000000017</v>
      </c>
      <c r="I188">
        <f>VLOOKUP($F188,'(참고)타워 스텟 가치'!$B$2:$L$6,I$2,0)+(VLOOKUP($F188,'(참고)타워 스텟 가치'!$B$2:$L$6,I$2,0)*$E188)</f>
        <v>79.98750000000004</v>
      </c>
      <c r="J188">
        <f>VLOOKUP($F188,'(참고)타워 스텟 가치'!$B$2:$L$6,J$2,0)+(VLOOKUP($F188,'(참고)타워 스텟 가치'!$B$2:$L$6,J$2,0)*$E188)</f>
        <v>79000.000000000044</v>
      </c>
      <c r="K188">
        <f>VLOOKUP($F188,'(참고)타워 스텟 가치'!$B$2:$L$6,K$2,0)+(VLOOKUP($F188,'(참고)타워 스텟 가치'!$B$2:$L$6,K$2,0)*$E188)</f>
        <v>1599.7500000000007</v>
      </c>
      <c r="L188">
        <f>VLOOKUP($F188,'(참고)타워 스텟 가치'!$B$2:$L$6,L$2,0)+(VLOOKUP($F188,'(참고)타워 스텟 가치'!$B$2:$L$6,L$2,0)*$E188)</f>
        <v>26.662500000000012</v>
      </c>
      <c r="M188">
        <f>VLOOKUP($F188,'(참고)타워 스텟 가치'!$B$2:$L$6,M$2,0)+(VLOOKUP($F188,'(참고)타워 스텟 가치'!$B$2:$L$6,M$2,0)*$E188)</f>
        <v>4.740000000000002</v>
      </c>
      <c r="N188">
        <f>VLOOKUP($F188,'(참고)타워 스텟 가치'!$B$2:$L$6,N$2,0)+(VLOOKUP($F188,'(참고)타워 스텟 가치'!$B$2:$L$6,N$2,0)*$E188)</f>
        <v>0</v>
      </c>
      <c r="O188">
        <f>VLOOKUP($F188,'(참고)타워 스텟 가치'!$B$2:$L$6,O$2,0)+(VLOOKUP($F188,'(참고)타워 스텟 가치'!$B$2:$L$6,O$2,0)*$E188)</f>
        <v>0</v>
      </c>
      <c r="P188">
        <f>VLOOKUP($F188,'(참고)타워 스텟 가치'!$B$2:$L$6,P$2,0)+(VLOOKUP($F188,'(참고)타워 스텟 가치'!$B$2:$L$6,P$2,0)*$E188)</f>
        <v>15.800000000000008</v>
      </c>
      <c r="Q188">
        <f>SUM('스테이지별 몬스터 스텟'!H188*'(참고)타워 스텟 가치'!$Q$17,'스테이지별 몬스터 스텟'!I188*'(참고)타워 스텟 가치'!$R$17,'스테이지별 몬스터 스텟'!J188*'(참고)타워 스텟 가치'!$S$17,'스테이지별 몬스터 스텟'!K188*'(참고)타워 스텟 가치'!$T$17,'스테이지별 몬스터 스텟'!L188*'(참고)타워 스텟 가치'!$U$17,'스테이지별 몬스터 스텟'!M188*'(참고)타워 스텟 가치'!$V$17,'스테이지별 몬스터 스텟'!N188*'(참고)타워 스텟 가치'!$W$17,'스테이지별 몬스터 스텟'!O188*'(참고)타워 스텟 가치'!$X$17,'스테이지별 몬스터 스텟'!P188*'(참고)타워 스텟 가치'!$Y$17)</f>
        <v>122709.02125000006</v>
      </c>
      <c r="R188">
        <v>1</v>
      </c>
      <c r="S188">
        <f>VLOOKUP($F188,'(참고)타워 스텟 가치'!$B$7:$L$11,S$2,0)+(VLOOKUP($F188,'(참고)타워 스텟 가치'!$B$7:$L$11,S$2,0)*$E188)</f>
        <v>133.31250000000006</v>
      </c>
      <c r="T188">
        <f>VLOOKUP($F188,'(참고)타워 스텟 가치'!$B$7:$L$11,T$2,0)+(VLOOKUP($F188,'(참고)타워 스텟 가치'!$B$7:$L$11,T$2,0)*$E188)</f>
        <v>239.96250000000012</v>
      </c>
      <c r="U188">
        <f>VLOOKUP($F188,'(참고)타워 스텟 가치'!$B$7:$L$11,U$2,0)+(VLOOKUP($F188,'(참고)타워 스텟 가치'!$B$7:$L$11,U$2,0)*$E188)</f>
        <v>79000.000000000044</v>
      </c>
      <c r="V188">
        <f>VLOOKUP($F188,'(참고)타워 스텟 가치'!$B$7:$L$11,V$2,0)+(VLOOKUP($F188,'(참고)타워 스텟 가치'!$B$7:$L$11,V$2,0)*$E188)</f>
        <v>1599.7500000000007</v>
      </c>
      <c r="W188">
        <f>VLOOKUP($F188,'(참고)타워 스텟 가치'!$B$7:$L$11,W$2,0)+(VLOOKUP($F188,'(참고)타워 스텟 가치'!$B$7:$L$11,W$2,0)*$E188)</f>
        <v>26.662500000000012</v>
      </c>
      <c r="X188">
        <f>VLOOKUP($F188,'(참고)타워 스텟 가치'!$B$7:$L$11,X$2,0)+(VLOOKUP($F188,'(참고)타워 스텟 가치'!$B$7:$L$11,X$2,0)*$E188)</f>
        <v>4.740000000000002</v>
      </c>
      <c r="Y188">
        <f>VLOOKUP($F188,'(참고)타워 스텟 가치'!$B$7:$L$11,Y$2,0)+(VLOOKUP($F188,'(참고)타워 스텟 가치'!$B$7:$L$11,Y$2,0)*$E188)</f>
        <v>0</v>
      </c>
      <c r="Z188">
        <f>VLOOKUP($F188,'(참고)타워 스텟 가치'!$B$7:$L$11,Z$2,0)+(VLOOKUP($F188,'(참고)타워 스텟 가치'!$B$7:$L$11,Z$2,0)*$E188)</f>
        <v>0</v>
      </c>
      <c r="AA188">
        <f>VLOOKUP($F188,'(참고)타워 스텟 가치'!$B$7:$L$11,AA$2,0)+(VLOOKUP($F188,'(참고)타워 스텟 가치'!$B$7:$L$11,AA$2,0)*$E188)</f>
        <v>15.800000000000008</v>
      </c>
      <c r="AB188">
        <f>SUM('스테이지별 몬스터 스텟'!S188*'(참고)타워 스텟 가치'!$Q$17,'스테이지별 몬스터 스텟'!T188*'(참고)타워 스텟 가치'!$R$17,'스테이지별 몬스터 스텟'!U188*'(참고)타워 스텟 가치'!$S$17,'스테이지별 몬스터 스텟'!V188*'(참고)타워 스텟 가치'!$T$17,'스테이지별 몬스터 스텟'!W188*'(참고)타워 스텟 가치'!$U$17,'스테이지별 몬스터 스텟'!X188*'(참고)타워 스텟 가치'!$V$17,'스테이지별 몬스터 스텟'!Y188*'(참고)타워 스텟 가치'!$W$17,'스테이지별 몬스터 스텟'!Z188*'(참고)타워 스텟 가치'!$X$17,'스테이지별 몬스터 스텟'!AA188*'(참고)타워 스텟 가치'!$Y$17)</f>
        <v>122415.73375000007</v>
      </c>
      <c r="AC188">
        <v>2</v>
      </c>
      <c r="AD188">
        <f>VLOOKUP($F188,'(참고)타워 스텟 가치'!$B$12:$L$16,AD$2,0)+(VLOOKUP($F188,'(참고)타워 스텟 가치'!$B$12:$L$16,AD$2,0)*$E188)</f>
        <v>133.31250000000006</v>
      </c>
      <c r="AE188">
        <f>VLOOKUP($F188,'(참고)타워 스텟 가치'!$B$12:$L$16,AE$2,0)+(VLOOKUP($F188,'(참고)타워 스텟 가치'!$B$12:$L$16,AE$2,0)*$E188)</f>
        <v>159.97500000000008</v>
      </c>
      <c r="AF188">
        <f>VLOOKUP($F188,'(참고)타워 스텟 가치'!$B$12:$L$16,AF$2,0)+(VLOOKUP($F188,'(참고)타워 스텟 가치'!$B$12:$L$16,AF$2,0)*$E188)</f>
        <v>79000.000000000044</v>
      </c>
      <c r="AG188">
        <f>VLOOKUP($F188,'(참고)타워 스텟 가치'!$B$12:$L$16,AG$2,0)+(VLOOKUP($F188,'(참고)타워 스텟 가치'!$B$12:$L$16,AG$2,0)*$E188)</f>
        <v>799.87500000000034</v>
      </c>
      <c r="AH188">
        <f>VLOOKUP($F188,'(참고)타워 스텟 가치'!$B$12:$L$16,AH$2,0)+(VLOOKUP($F188,'(참고)타워 스텟 가치'!$B$12:$L$16,AH$2,0)*$E188)</f>
        <v>26.662500000000012</v>
      </c>
      <c r="AI188">
        <f>VLOOKUP($F188,'(참고)타워 스텟 가치'!$B$12:$L$16,AI$2,0)+(VLOOKUP($F188,'(참고)타워 스텟 가치'!$B$12:$L$16,AI$2,0)*$E188)</f>
        <v>4.740000000000002</v>
      </c>
      <c r="AJ188">
        <f>VLOOKUP($F188,'(참고)타워 스텟 가치'!$B$12:$L$16,AJ$2,0)+(VLOOKUP($F188,'(참고)타워 스텟 가치'!$B$12:$L$16,AJ$2,0)*$E188)</f>
        <v>0</v>
      </c>
      <c r="AK188">
        <f>VLOOKUP($F188,'(참고)타워 스텟 가치'!$B$12:$L$16,AK$2,0)+(VLOOKUP($F188,'(참고)타워 스텟 가치'!$B$12:$L$16,AK$2,0)*$E188)</f>
        <v>0</v>
      </c>
      <c r="AL188">
        <f>VLOOKUP($F188,'(참고)타워 스텟 가치'!$B$12:$L$16,AL$2,0)+(VLOOKUP($F188,'(참고)타워 스텟 가치'!$B$12:$L$16,AL$2,0)*$E188)</f>
        <v>31.600000000000016</v>
      </c>
      <c r="AM188">
        <f>SUM('스테이지별 몬스터 스텟'!AD188*'(참고)타워 스텟 가치'!$Q$17,'스테이지별 몬스터 스텟'!AE188*'(참고)타워 스텟 가치'!$R$17,'스테이지별 몬스터 스텟'!AF188*'(참고)타워 스텟 가치'!$S$17,'스테이지별 몬스터 스텟'!AG188*'(참고)타워 스텟 가치'!$T$17,'스테이지별 몬스터 스텟'!AH188*'(참고)타워 스텟 가치'!$U$17,'스테이지별 몬스터 스텟'!AI188*'(참고)타워 스텟 가치'!$V$17,'스테이지별 몬스터 스텟'!AJ188*'(참고)타워 스텟 가치'!$W$17,'스테이지별 몬스터 스텟'!AK188*'(참고)타워 스텟 가치'!$X$17,'스테이지별 몬스터 스텟'!AL188*'(참고)타워 스텟 가치'!$Y$17)</f>
        <v>120727.60250000005</v>
      </c>
      <c r="AN188">
        <v>3</v>
      </c>
    </row>
    <row r="189" spans="3:40" x14ac:dyDescent="0.3">
      <c r="C189">
        <v>5</v>
      </c>
      <c r="D189">
        <f t="shared" si="8"/>
        <v>37</v>
      </c>
      <c r="E189" s="52">
        <f>VLOOKUP(D189,'스테이지별 난이도 설정'!B:C,2,0)</f>
        <v>14.800000000000008</v>
      </c>
      <c r="F189" t="str">
        <f t="shared" si="9"/>
        <v>스페셜</v>
      </c>
      <c r="G189">
        <f t="shared" si="7"/>
        <v>6</v>
      </c>
      <c r="H189">
        <f>VLOOKUP($F189,'(참고)타워 스텟 가치'!$B$2:$L$6,H$2,0)+(VLOOKUP($F189,'(참고)타워 스텟 가치'!$B$2:$L$6,H$2,0)*$E189)</f>
        <v>599.90625000000034</v>
      </c>
      <c r="I189">
        <f>VLOOKUP($F189,'(참고)타워 스텟 가치'!$B$2:$L$6,I$2,0)+(VLOOKUP($F189,'(참고)타워 스텟 가치'!$B$2:$L$6,I$2,0)*$E189)</f>
        <v>119.98125000000006</v>
      </c>
      <c r="J189">
        <f>VLOOKUP($F189,'(참고)타워 스텟 가치'!$B$2:$L$6,J$2,0)+(VLOOKUP($F189,'(참고)타워 스텟 가치'!$B$2:$L$6,J$2,0)*$E189)</f>
        <v>79000.000000000044</v>
      </c>
      <c r="K189">
        <f>VLOOKUP($F189,'(참고)타워 스텟 가치'!$B$2:$L$6,K$2,0)+(VLOOKUP($F189,'(참고)타워 스텟 가치'!$B$2:$L$6,K$2,0)*$E189)</f>
        <v>2399.6250000000014</v>
      </c>
      <c r="L189">
        <f>VLOOKUP($F189,'(참고)타워 스텟 가치'!$B$2:$L$6,L$2,0)+(VLOOKUP($F189,'(참고)타워 스텟 가치'!$B$2:$L$6,L$2,0)*$E189)</f>
        <v>39.99375000000002</v>
      </c>
      <c r="M189">
        <f>VLOOKUP($F189,'(참고)타워 스텟 가치'!$B$2:$L$6,M$2,0)+(VLOOKUP($F189,'(참고)타워 스텟 가치'!$B$2:$L$6,M$2,0)*$E189)</f>
        <v>4.740000000000002</v>
      </c>
      <c r="N189">
        <f>VLOOKUP($F189,'(참고)타워 스텟 가치'!$B$2:$L$6,N$2,0)+(VLOOKUP($F189,'(참고)타워 스텟 가치'!$B$2:$L$6,N$2,0)*$E189)</f>
        <v>0</v>
      </c>
      <c r="O189">
        <f>VLOOKUP($F189,'(참고)타워 스텟 가치'!$B$2:$L$6,O$2,0)+(VLOOKUP($F189,'(참고)타워 스텟 가치'!$B$2:$L$6,O$2,0)*$E189)</f>
        <v>0</v>
      </c>
      <c r="P189">
        <f>VLOOKUP($F189,'(참고)타워 스텟 가치'!$B$2:$L$6,P$2,0)+(VLOOKUP($F189,'(참고)타워 스텟 가치'!$B$2:$L$6,P$2,0)*$E189)</f>
        <v>15.800000000000008</v>
      </c>
      <c r="Q189">
        <f>SUM('스테이지별 몬스터 스텟'!H189*'(참고)타워 스텟 가치'!$Q$17,'스테이지별 몬스터 스텟'!I189*'(참고)타워 스텟 가치'!$R$17,'스테이지별 몬스터 스텟'!J189*'(참고)타워 스텟 가치'!$S$17,'스테이지별 몬스터 스텟'!K189*'(참고)타워 스텟 가치'!$T$17,'스테이지별 몬스터 스텟'!L189*'(참고)타워 스텟 가치'!$U$17,'스테이지별 몬스터 스텟'!M189*'(참고)타워 스텟 가치'!$V$17,'스테이지별 몬스터 스텟'!N189*'(참고)타워 스텟 가치'!$W$17,'스테이지별 몬스터 스텟'!O189*'(참고)타워 스텟 가치'!$X$17,'스테이지별 몬스터 스텟'!P189*'(참고)타워 스텟 가치'!$Y$17)</f>
        <v>124795.36187500008</v>
      </c>
      <c r="R189">
        <v>1</v>
      </c>
      <c r="S189">
        <f>VLOOKUP($F189,'(참고)타워 스텟 가치'!$B$7:$L$11,S$2,0)+(VLOOKUP($F189,'(참고)타워 스텟 가치'!$B$7:$L$11,S$2,0)*$E189)</f>
        <v>199.96875000000009</v>
      </c>
      <c r="T189">
        <f>VLOOKUP($F189,'(참고)타워 스텟 가치'!$B$7:$L$11,T$2,0)+(VLOOKUP($F189,'(참고)타워 스텟 가치'!$B$7:$L$11,T$2,0)*$E189)</f>
        <v>359.94375000000019</v>
      </c>
      <c r="U189">
        <f>VLOOKUP($F189,'(참고)타워 스텟 가치'!$B$7:$L$11,U$2,0)+(VLOOKUP($F189,'(참고)타워 스텟 가치'!$B$7:$L$11,U$2,0)*$E189)</f>
        <v>79000.000000000044</v>
      </c>
      <c r="V189">
        <f>VLOOKUP($F189,'(참고)타워 스텟 가치'!$B$7:$L$11,V$2,0)+(VLOOKUP($F189,'(참고)타워 스텟 가치'!$B$7:$L$11,V$2,0)*$E189)</f>
        <v>2399.6250000000014</v>
      </c>
      <c r="W189">
        <f>VLOOKUP($F189,'(참고)타워 스텟 가치'!$B$7:$L$11,W$2,0)+(VLOOKUP($F189,'(참고)타워 스텟 가치'!$B$7:$L$11,W$2,0)*$E189)</f>
        <v>39.99375000000002</v>
      </c>
      <c r="X189">
        <f>VLOOKUP($F189,'(참고)타워 스텟 가치'!$B$7:$L$11,X$2,0)+(VLOOKUP($F189,'(참고)타워 스텟 가치'!$B$7:$L$11,X$2,0)*$E189)</f>
        <v>4.740000000000002</v>
      </c>
      <c r="Y189">
        <f>VLOOKUP($F189,'(참고)타워 스텟 가치'!$B$7:$L$11,Y$2,0)+(VLOOKUP($F189,'(참고)타워 스텟 가치'!$B$7:$L$11,Y$2,0)*$E189)</f>
        <v>0</v>
      </c>
      <c r="Z189">
        <f>VLOOKUP($F189,'(참고)타워 스텟 가치'!$B$7:$L$11,Z$2,0)+(VLOOKUP($F189,'(참고)타워 스텟 가치'!$B$7:$L$11,Z$2,0)*$E189)</f>
        <v>0</v>
      </c>
      <c r="AA189">
        <f>VLOOKUP($F189,'(참고)타워 스텟 가치'!$B$7:$L$11,AA$2,0)+(VLOOKUP($F189,'(참고)타워 스텟 가치'!$B$7:$L$11,AA$2,0)*$E189)</f>
        <v>15.800000000000008</v>
      </c>
      <c r="AB189">
        <f>SUM('스테이지별 몬스터 스텟'!S189*'(참고)타워 스텟 가치'!$Q$17,'스테이지별 몬스터 스텟'!T189*'(참고)타워 스텟 가치'!$R$17,'스테이지별 몬스터 스텟'!U189*'(참고)타워 스텟 가치'!$S$17,'스테이지별 몬스터 스텟'!V189*'(참고)타워 스텟 가치'!$T$17,'스테이지별 몬스터 스텟'!W189*'(참고)타워 스텟 가치'!$U$17,'스테이지별 몬스터 스텟'!X189*'(참고)타워 스텟 가치'!$V$17,'스테이지별 몬스터 스텟'!Y189*'(참고)타워 스텟 가치'!$W$17,'스테이지별 몬스터 스텟'!Z189*'(참고)타워 스텟 가치'!$X$17,'스테이지별 몬스터 스텟'!AA189*'(참고)타워 스텟 가치'!$Y$17)</f>
        <v>124355.43062500007</v>
      </c>
      <c r="AC189">
        <v>2</v>
      </c>
      <c r="AD189">
        <f>VLOOKUP($F189,'(참고)타워 스텟 가치'!$B$12:$L$16,AD$2,0)+(VLOOKUP($F189,'(참고)타워 스텟 가치'!$B$12:$L$16,AD$2,0)*$E189)</f>
        <v>199.96875000000009</v>
      </c>
      <c r="AE189">
        <f>VLOOKUP($F189,'(참고)타워 스텟 가치'!$B$12:$L$16,AE$2,0)+(VLOOKUP($F189,'(참고)타워 스텟 가치'!$B$12:$L$16,AE$2,0)*$E189)</f>
        <v>239.96250000000012</v>
      </c>
      <c r="AF189">
        <f>VLOOKUP($F189,'(참고)타워 스텟 가치'!$B$12:$L$16,AF$2,0)+(VLOOKUP($F189,'(참고)타워 스텟 가치'!$B$12:$L$16,AF$2,0)*$E189)</f>
        <v>79000.000000000044</v>
      </c>
      <c r="AG189">
        <f>VLOOKUP($F189,'(참고)타워 스텟 가치'!$B$12:$L$16,AG$2,0)+(VLOOKUP($F189,'(참고)타워 스텟 가치'!$B$12:$L$16,AG$2,0)*$E189)</f>
        <v>1199.8125000000007</v>
      </c>
      <c r="AH189">
        <f>VLOOKUP($F189,'(참고)타워 스텟 가치'!$B$12:$L$16,AH$2,0)+(VLOOKUP($F189,'(참고)타워 스텟 가치'!$B$12:$L$16,AH$2,0)*$E189)</f>
        <v>39.99375000000002</v>
      </c>
      <c r="AI189">
        <f>VLOOKUP($F189,'(참고)타워 스텟 가치'!$B$12:$L$16,AI$2,0)+(VLOOKUP($F189,'(참고)타워 스텟 가치'!$B$12:$L$16,AI$2,0)*$E189)</f>
        <v>4.740000000000002</v>
      </c>
      <c r="AJ189">
        <f>VLOOKUP($F189,'(참고)타워 스텟 가치'!$B$12:$L$16,AJ$2,0)+(VLOOKUP($F189,'(참고)타워 스텟 가치'!$B$12:$L$16,AJ$2,0)*$E189)</f>
        <v>0</v>
      </c>
      <c r="AK189">
        <f>VLOOKUP($F189,'(참고)타워 스텟 가치'!$B$12:$L$16,AK$2,0)+(VLOOKUP($F189,'(참고)타워 스텟 가치'!$B$12:$L$16,AK$2,0)*$E189)</f>
        <v>0</v>
      </c>
      <c r="AL189">
        <f>VLOOKUP($F189,'(참고)타워 스텟 가치'!$B$12:$L$16,AL$2,0)+(VLOOKUP($F189,'(참고)타워 스텟 가치'!$B$12:$L$16,AL$2,0)*$E189)</f>
        <v>31.600000000000016</v>
      </c>
      <c r="AM189">
        <f>SUM('스테이지별 몬스터 스텟'!AD189*'(참고)타워 스텟 가치'!$Q$17,'스테이지별 몬스터 스텟'!AE189*'(참고)타워 스텟 가치'!$R$17,'스테이지별 몬스터 스텟'!AF189*'(참고)타워 스텟 가치'!$S$17,'스테이지별 몬스터 스텟'!AG189*'(참고)타워 스텟 가치'!$T$17,'스테이지별 몬스터 스텟'!AH189*'(참고)타워 스텟 가치'!$U$17,'스테이지별 몬스터 스텟'!AI189*'(참고)타워 스텟 가치'!$V$17,'스테이지별 몬스터 스텟'!AJ189*'(참고)타워 스텟 가치'!$W$17,'스테이지별 몬스터 스텟'!AK189*'(참고)타워 스텟 가치'!$X$17,'스테이지별 몬스터 스텟'!AL189*'(참고)타워 스텟 가치'!$Y$17)</f>
        <v>121807.43375000007</v>
      </c>
      <c r="AN189">
        <v>3</v>
      </c>
    </row>
    <row r="190" spans="3:40" x14ac:dyDescent="0.3">
      <c r="C190">
        <v>1</v>
      </c>
      <c r="D190">
        <f t="shared" si="8"/>
        <v>38</v>
      </c>
      <c r="E190" s="52">
        <f>VLOOKUP(D190,'스테이지별 난이도 설정'!B:C,2,0)</f>
        <v>15.200000000000008</v>
      </c>
      <c r="F190" t="str">
        <f t="shared" si="9"/>
        <v>일반</v>
      </c>
      <c r="G190">
        <f t="shared" si="7"/>
        <v>6</v>
      </c>
      <c r="H190">
        <f>VLOOKUP($F190,'(참고)타워 스텟 가치'!$B$2:$L$6,H$2,0)+(VLOOKUP($F190,'(참고)타워 스텟 가치'!$B$2:$L$6,H$2,0)*$E190)</f>
        <v>121.50000000000006</v>
      </c>
      <c r="I190">
        <f>VLOOKUP($F190,'(참고)타워 스텟 가치'!$B$2:$L$6,I$2,0)+(VLOOKUP($F190,'(참고)타워 스텟 가치'!$B$2:$L$6,I$2,0)*$E190)</f>
        <v>24.300000000000011</v>
      </c>
      <c r="J190">
        <f>VLOOKUP($F190,'(참고)타워 스텟 가치'!$B$2:$L$6,J$2,0)+(VLOOKUP($F190,'(참고)타워 스텟 가치'!$B$2:$L$6,J$2,0)*$E190)</f>
        <v>81000.000000000044</v>
      </c>
      <c r="K190">
        <f>VLOOKUP($F190,'(참고)타워 스텟 가치'!$B$2:$L$6,K$2,0)+(VLOOKUP($F190,'(참고)타워 스텟 가치'!$B$2:$L$6,K$2,0)*$E190)</f>
        <v>486.00000000000023</v>
      </c>
      <c r="L190">
        <f>VLOOKUP($F190,'(참고)타워 스텟 가치'!$B$2:$L$6,L$2,0)+(VLOOKUP($F190,'(참고)타워 스텟 가치'!$B$2:$L$6,L$2,0)*$E190)</f>
        <v>8.100000000000005</v>
      </c>
      <c r="M190">
        <f>VLOOKUP($F190,'(참고)타워 스텟 가치'!$B$2:$L$6,M$2,0)+(VLOOKUP($F190,'(참고)타워 스텟 가치'!$B$2:$L$6,M$2,0)*$E190)</f>
        <v>4.8600000000000021</v>
      </c>
      <c r="N190">
        <f>VLOOKUP($F190,'(참고)타워 스텟 가치'!$B$2:$L$6,N$2,0)+(VLOOKUP($F190,'(참고)타워 스텟 가치'!$B$2:$L$6,N$2,0)*$E190)</f>
        <v>0</v>
      </c>
      <c r="O190">
        <f>VLOOKUP($F190,'(참고)타워 스텟 가치'!$B$2:$L$6,O$2,0)+(VLOOKUP($F190,'(참고)타워 스텟 가치'!$B$2:$L$6,O$2,0)*$E190)</f>
        <v>0</v>
      </c>
      <c r="P190">
        <f>VLOOKUP($F190,'(참고)타워 스텟 가치'!$B$2:$L$6,P$2,0)+(VLOOKUP($F190,'(참고)타워 스텟 가치'!$B$2:$L$6,P$2,0)*$E190)</f>
        <v>11.340000000000005</v>
      </c>
      <c r="Q190">
        <f>SUM('스테이지별 몬스터 스텟'!H190*'(참고)타워 스텟 가치'!$Q$17,'스테이지별 몬스터 스텟'!I190*'(참고)타워 스텟 가치'!$R$17,'스테이지별 몬스터 스텟'!J190*'(참고)타워 스텟 가치'!$S$17,'스테이지별 몬스터 스텟'!K190*'(참고)타워 스텟 가치'!$T$17,'스테이지별 몬스터 스텟'!L190*'(참고)타워 스텟 가치'!$U$17,'스테이지별 몬스터 스텟'!M190*'(참고)타워 스텟 가치'!$V$17,'스테이지별 몬스터 스텟'!N190*'(참고)타워 스텟 가치'!$W$17,'스테이지별 몬스터 스텟'!O190*'(참고)타워 스텟 가치'!$X$17,'스테이지별 몬스터 스텟'!P190*'(참고)타워 스텟 가치'!$Y$17)</f>
        <v>122795.19000000005</v>
      </c>
      <c r="R190">
        <v>1</v>
      </c>
      <c r="S190">
        <f>VLOOKUP($F190,'(참고)타워 스텟 가치'!$B$7:$L$11,S$2,0)+(VLOOKUP($F190,'(참고)타워 스텟 가치'!$B$7:$L$11,S$2,0)*$E190)</f>
        <v>40.500000000000021</v>
      </c>
      <c r="T190">
        <f>VLOOKUP($F190,'(참고)타워 스텟 가치'!$B$7:$L$11,T$2,0)+(VLOOKUP($F190,'(참고)타워 스텟 가치'!$B$7:$L$11,T$2,0)*$E190)</f>
        <v>72.900000000000034</v>
      </c>
      <c r="U190">
        <f>VLOOKUP($F190,'(참고)타워 스텟 가치'!$B$7:$L$11,U$2,0)+(VLOOKUP($F190,'(참고)타워 스텟 가치'!$B$7:$L$11,U$2,0)*$E190)</f>
        <v>81000.000000000044</v>
      </c>
      <c r="V190">
        <f>VLOOKUP($F190,'(참고)타워 스텟 가치'!$B$7:$L$11,V$2,0)+(VLOOKUP($F190,'(참고)타워 스텟 가치'!$B$7:$L$11,V$2,0)*$E190)</f>
        <v>486.00000000000023</v>
      </c>
      <c r="W190">
        <f>VLOOKUP($F190,'(참고)타워 스텟 가치'!$B$7:$L$11,W$2,0)+(VLOOKUP($F190,'(참고)타워 스텟 가치'!$B$7:$L$11,W$2,0)*$E190)</f>
        <v>8.100000000000005</v>
      </c>
      <c r="X190">
        <f>VLOOKUP($F190,'(참고)타워 스텟 가치'!$B$7:$L$11,X$2,0)+(VLOOKUP($F190,'(참고)타워 스텟 가치'!$B$7:$L$11,X$2,0)*$E190)</f>
        <v>4.8600000000000021</v>
      </c>
      <c r="Y190">
        <f>VLOOKUP($F190,'(참고)타워 스텟 가치'!$B$7:$L$11,Y$2,0)+(VLOOKUP($F190,'(참고)타워 스텟 가치'!$B$7:$L$11,Y$2,0)*$E190)</f>
        <v>0</v>
      </c>
      <c r="Z190">
        <f>VLOOKUP($F190,'(참고)타워 스텟 가치'!$B$7:$L$11,Z$2,0)+(VLOOKUP($F190,'(참고)타워 스텟 가치'!$B$7:$L$11,Z$2,0)*$E190)</f>
        <v>0</v>
      </c>
      <c r="AA190">
        <f>VLOOKUP($F190,'(참고)타워 스텟 가치'!$B$7:$L$11,AA$2,0)+(VLOOKUP($F190,'(참고)타워 스텟 가치'!$B$7:$L$11,AA$2,0)*$E190)</f>
        <v>11.340000000000005</v>
      </c>
      <c r="AB190">
        <f>SUM('스테이지별 몬스터 스텟'!S190*'(참고)타워 스텟 가치'!$Q$17,'스테이지별 몬스터 스텟'!T190*'(참고)타워 스텟 가치'!$R$17,'스테이지별 몬스터 스텟'!U190*'(참고)타워 스텟 가치'!$S$17,'스테이지별 몬스터 스텟'!V190*'(참고)타워 스텟 가치'!$T$17,'스테이지별 몬스터 스텟'!W190*'(참고)타워 스텟 가치'!$U$17,'스테이지별 몬스터 스텟'!X190*'(참고)타워 스텟 가치'!$V$17,'스테이지별 몬스터 스텟'!Y190*'(참고)타워 스텟 가치'!$W$17,'스테이지별 몬스터 스텟'!Z190*'(참고)타워 스텟 가치'!$X$17,'스테이지별 몬스터 스텟'!AA190*'(참고)타워 스텟 가치'!$Y$17)</f>
        <v>122706.09000000005</v>
      </c>
      <c r="AC190">
        <v>2</v>
      </c>
      <c r="AD190">
        <f>VLOOKUP($F190,'(참고)타워 스텟 가치'!$B$12:$L$16,AD$2,0)+(VLOOKUP($F190,'(참고)타워 스텟 가치'!$B$12:$L$16,AD$2,0)*$E190)</f>
        <v>40.500000000000021</v>
      </c>
      <c r="AE190">
        <f>VLOOKUP($F190,'(참고)타워 스텟 가치'!$B$12:$L$16,AE$2,0)+(VLOOKUP($F190,'(참고)타워 스텟 가치'!$B$12:$L$16,AE$2,0)*$E190)</f>
        <v>48.600000000000023</v>
      </c>
      <c r="AF190">
        <f>VLOOKUP($F190,'(참고)타워 스텟 가치'!$B$12:$L$16,AF$2,0)+(VLOOKUP($F190,'(참고)타워 스텟 가치'!$B$12:$L$16,AF$2,0)*$E190)</f>
        <v>81000.000000000044</v>
      </c>
      <c r="AG190">
        <f>VLOOKUP($F190,'(참고)타워 스텟 가치'!$B$12:$L$16,AG$2,0)+(VLOOKUP($F190,'(참고)타워 스텟 가치'!$B$12:$L$16,AG$2,0)*$E190)</f>
        <v>243.00000000000011</v>
      </c>
      <c r="AH190">
        <f>VLOOKUP($F190,'(참고)타워 스텟 가치'!$B$12:$L$16,AH$2,0)+(VLOOKUP($F190,'(참고)타워 스텟 가치'!$B$12:$L$16,AH$2,0)*$E190)</f>
        <v>8.100000000000005</v>
      </c>
      <c r="AI190">
        <f>VLOOKUP($F190,'(참고)타워 스텟 가치'!$B$12:$L$16,AI$2,0)+(VLOOKUP($F190,'(참고)타워 스텟 가치'!$B$12:$L$16,AI$2,0)*$E190)</f>
        <v>4.8600000000000021</v>
      </c>
      <c r="AJ190">
        <f>VLOOKUP($F190,'(참고)타워 스텟 가치'!$B$12:$L$16,AJ$2,0)+(VLOOKUP($F190,'(참고)타워 스텟 가치'!$B$12:$L$16,AJ$2,0)*$E190)</f>
        <v>0</v>
      </c>
      <c r="AK190">
        <f>VLOOKUP($F190,'(참고)타워 스텟 가치'!$B$12:$L$16,AK$2,0)+(VLOOKUP($F190,'(참고)타워 스텟 가치'!$B$12:$L$16,AK$2,0)*$E190)</f>
        <v>0</v>
      </c>
      <c r="AL190">
        <f>VLOOKUP($F190,'(참고)타워 스텟 가치'!$B$12:$L$16,AL$2,0)+(VLOOKUP($F190,'(참고)타워 스텟 가치'!$B$12:$L$16,AL$2,0)*$E190)</f>
        <v>22.68000000000001</v>
      </c>
      <c r="AM190">
        <f>SUM('스테이지별 몬스터 스텟'!AD190*'(참고)타워 스텟 가치'!$Q$17,'스테이지별 몬스터 스텟'!AE190*'(참고)타워 스텟 가치'!$R$17,'스테이지별 몬스터 스텟'!AF190*'(참고)타워 스텟 가치'!$S$17,'스테이지별 몬스터 스텟'!AG190*'(참고)타워 스텟 가치'!$T$17,'스테이지별 몬스터 스텟'!AH190*'(참고)타워 스텟 가치'!$U$17,'스테이지별 몬스터 스텟'!AI190*'(참고)타워 스텟 가치'!$V$17,'스테이지별 몬스터 스텟'!AJ190*'(참고)타워 스텟 가치'!$W$17,'스테이지별 몬스터 스텟'!AK190*'(참고)타워 스텟 가치'!$X$17,'스테이지별 몬스터 스텟'!AL190*'(참고)타워 스텟 가치'!$Y$17)</f>
        <v>122206.32000000005</v>
      </c>
      <c r="AN190">
        <v>3</v>
      </c>
    </row>
    <row r="191" spans="3:40" x14ac:dyDescent="0.3">
      <c r="C191">
        <v>2</v>
      </c>
      <c r="D191">
        <f t="shared" si="8"/>
        <v>38</v>
      </c>
      <c r="E191" s="52">
        <f>VLOOKUP(D191,'스테이지별 난이도 설정'!B:C,2,0)</f>
        <v>15.200000000000008</v>
      </c>
      <c r="F191" t="str">
        <f t="shared" si="9"/>
        <v>레어</v>
      </c>
      <c r="G191">
        <f t="shared" si="7"/>
        <v>6</v>
      </c>
      <c r="H191">
        <f>VLOOKUP($F191,'(참고)타워 스텟 가치'!$B$2:$L$6,H$2,0)+(VLOOKUP($F191,'(참고)타워 스텟 가치'!$B$2:$L$6,H$2,0)*$E191)</f>
        <v>182.25000000000009</v>
      </c>
      <c r="I191">
        <f>VLOOKUP($F191,'(참고)타워 스텟 가치'!$B$2:$L$6,I$2,0)+(VLOOKUP($F191,'(참고)타워 스텟 가치'!$B$2:$L$6,I$2,0)*$E191)</f>
        <v>36.450000000000017</v>
      </c>
      <c r="J191">
        <f>VLOOKUP($F191,'(참고)타워 스텟 가치'!$B$2:$L$6,J$2,0)+(VLOOKUP($F191,'(참고)타워 스텟 가치'!$B$2:$L$6,J$2,0)*$E191)</f>
        <v>81000.000000000044</v>
      </c>
      <c r="K191">
        <f>VLOOKUP($F191,'(참고)타워 스텟 가치'!$B$2:$L$6,K$2,0)+(VLOOKUP($F191,'(참고)타워 스텟 가치'!$B$2:$L$6,K$2,0)*$E191)</f>
        <v>729.00000000000034</v>
      </c>
      <c r="L191">
        <f>VLOOKUP($F191,'(참고)타워 스텟 가치'!$B$2:$L$6,L$2,0)+(VLOOKUP($F191,'(참고)타워 스텟 가치'!$B$2:$L$6,L$2,0)*$E191)</f>
        <v>12.150000000000006</v>
      </c>
      <c r="M191">
        <f>VLOOKUP($F191,'(참고)타워 스텟 가치'!$B$2:$L$6,M$2,0)+(VLOOKUP($F191,'(참고)타워 스텟 가치'!$B$2:$L$6,M$2,0)*$E191)</f>
        <v>4.8600000000000021</v>
      </c>
      <c r="N191">
        <f>VLOOKUP($F191,'(참고)타워 스텟 가치'!$B$2:$L$6,N$2,0)+(VLOOKUP($F191,'(참고)타워 스텟 가치'!$B$2:$L$6,N$2,0)*$E191)</f>
        <v>0</v>
      </c>
      <c r="O191">
        <f>VLOOKUP($F191,'(참고)타워 스텟 가치'!$B$2:$L$6,O$2,0)+(VLOOKUP($F191,'(참고)타워 스텟 가치'!$B$2:$L$6,O$2,0)*$E191)</f>
        <v>0</v>
      </c>
      <c r="P191">
        <f>VLOOKUP($F191,'(참고)타워 스텟 가치'!$B$2:$L$6,P$2,0)+(VLOOKUP($F191,'(참고)타워 스텟 가치'!$B$2:$L$6,P$2,0)*$E191)</f>
        <v>11.340000000000005</v>
      </c>
      <c r="Q191">
        <f>SUM('스테이지별 몬스터 스텟'!H191*'(참고)타워 스텟 가치'!$Q$17,'스테이지별 몬스터 스텟'!I191*'(참고)타워 스텟 가치'!$R$17,'스테이지별 몬스터 스텟'!J191*'(참고)타워 스텟 가치'!$S$17,'스테이지별 몬스터 스텟'!K191*'(참고)타워 스텟 가치'!$T$17,'스테이지별 몬스터 스텟'!L191*'(참고)타워 스텟 가치'!$U$17,'스테이지별 몬스터 스텟'!M191*'(참고)타워 스텟 가치'!$V$17,'스테이지별 몬스터 스텟'!N191*'(참고)타워 스텟 가치'!$W$17,'스테이지별 몬스터 스텟'!O191*'(참고)타워 스텟 가치'!$X$17,'스테이지별 몬스터 스텟'!P191*'(참고)타워 스텟 가치'!$Y$17)</f>
        <v>123429.01500000006</v>
      </c>
      <c r="R191">
        <v>1</v>
      </c>
      <c r="S191">
        <f>VLOOKUP($F191,'(참고)타워 스텟 가치'!$B$7:$L$11,S$2,0)+(VLOOKUP($F191,'(참고)타워 스텟 가치'!$B$7:$L$11,S$2,0)*$E191)</f>
        <v>60.750000000000028</v>
      </c>
      <c r="T191">
        <f>VLOOKUP($F191,'(참고)타워 스텟 가치'!$B$7:$L$11,T$2,0)+(VLOOKUP($F191,'(참고)타워 스텟 가치'!$B$7:$L$11,T$2,0)*$E191)</f>
        <v>109.35000000000005</v>
      </c>
      <c r="U191">
        <f>VLOOKUP($F191,'(참고)타워 스텟 가치'!$B$7:$L$11,U$2,0)+(VLOOKUP($F191,'(참고)타워 스텟 가치'!$B$7:$L$11,U$2,0)*$E191)</f>
        <v>81000.000000000044</v>
      </c>
      <c r="V191">
        <f>VLOOKUP($F191,'(참고)타워 스텟 가치'!$B$7:$L$11,V$2,0)+(VLOOKUP($F191,'(참고)타워 스텟 가치'!$B$7:$L$11,V$2,0)*$E191)</f>
        <v>729.00000000000034</v>
      </c>
      <c r="W191">
        <f>VLOOKUP($F191,'(참고)타워 스텟 가치'!$B$7:$L$11,W$2,0)+(VLOOKUP($F191,'(참고)타워 스텟 가치'!$B$7:$L$11,W$2,0)*$E191)</f>
        <v>12.150000000000006</v>
      </c>
      <c r="X191">
        <f>VLOOKUP($F191,'(참고)타워 스텟 가치'!$B$7:$L$11,X$2,0)+(VLOOKUP($F191,'(참고)타워 스텟 가치'!$B$7:$L$11,X$2,0)*$E191)</f>
        <v>4.8600000000000021</v>
      </c>
      <c r="Y191">
        <f>VLOOKUP($F191,'(참고)타워 스텟 가치'!$B$7:$L$11,Y$2,0)+(VLOOKUP($F191,'(참고)타워 스텟 가치'!$B$7:$L$11,Y$2,0)*$E191)</f>
        <v>0</v>
      </c>
      <c r="Z191">
        <f>VLOOKUP($F191,'(참고)타워 스텟 가치'!$B$7:$L$11,Z$2,0)+(VLOOKUP($F191,'(참고)타워 스텟 가치'!$B$7:$L$11,Z$2,0)*$E191)</f>
        <v>0</v>
      </c>
      <c r="AA191">
        <f>VLOOKUP($F191,'(참고)타워 스텟 가치'!$B$7:$L$11,AA$2,0)+(VLOOKUP($F191,'(참고)타워 스텟 가치'!$B$7:$L$11,AA$2,0)*$E191)</f>
        <v>11.340000000000005</v>
      </c>
      <c r="AB191">
        <f>SUM('스테이지별 몬스터 스텟'!S191*'(참고)타워 스텟 가치'!$Q$17,'스테이지별 몬스터 스텟'!T191*'(참고)타워 스텟 가치'!$R$17,'스테이지별 몬스터 스텟'!U191*'(참고)타워 스텟 가치'!$S$17,'스테이지별 몬스터 스텟'!V191*'(참고)타워 스텟 가치'!$T$17,'스테이지별 몬스터 스텟'!W191*'(참고)타워 스텟 가치'!$U$17,'스테이지별 몬스터 스텟'!X191*'(참고)타워 스텟 가치'!$V$17,'스테이지별 몬스터 스텟'!Y191*'(참고)타워 스텟 가치'!$W$17,'스테이지별 몬스터 스텟'!Z191*'(참고)타워 스텟 가치'!$X$17,'스테이지별 몬스터 스텟'!AA191*'(참고)타워 스텟 가치'!$Y$17)</f>
        <v>123295.36500000005</v>
      </c>
      <c r="AC191">
        <v>2</v>
      </c>
      <c r="AD191">
        <f>VLOOKUP($F191,'(참고)타워 스텟 가치'!$B$12:$L$16,AD$2,0)+(VLOOKUP($F191,'(참고)타워 스텟 가치'!$B$12:$L$16,AD$2,0)*$E191)</f>
        <v>60.750000000000028</v>
      </c>
      <c r="AE191">
        <f>VLOOKUP($F191,'(참고)타워 스텟 가치'!$B$12:$L$16,AE$2,0)+(VLOOKUP($F191,'(참고)타워 스텟 가치'!$B$12:$L$16,AE$2,0)*$E191)</f>
        <v>72.900000000000034</v>
      </c>
      <c r="AF191">
        <f>VLOOKUP($F191,'(참고)타워 스텟 가치'!$B$12:$L$16,AF$2,0)+(VLOOKUP($F191,'(참고)타워 스텟 가치'!$B$12:$L$16,AF$2,0)*$E191)</f>
        <v>81000.000000000044</v>
      </c>
      <c r="AG191">
        <f>VLOOKUP($F191,'(참고)타워 스텟 가치'!$B$12:$L$16,AG$2,0)+(VLOOKUP($F191,'(참고)타워 스텟 가치'!$B$12:$L$16,AG$2,0)*$E191)</f>
        <v>364.50000000000017</v>
      </c>
      <c r="AH191">
        <f>VLOOKUP($F191,'(참고)타워 스텟 가치'!$B$12:$L$16,AH$2,0)+(VLOOKUP($F191,'(참고)타워 스텟 가치'!$B$12:$L$16,AH$2,0)*$E191)</f>
        <v>12.150000000000006</v>
      </c>
      <c r="AI191">
        <f>VLOOKUP($F191,'(참고)타워 스텟 가치'!$B$12:$L$16,AI$2,0)+(VLOOKUP($F191,'(참고)타워 스텟 가치'!$B$12:$L$16,AI$2,0)*$E191)</f>
        <v>4.8600000000000021</v>
      </c>
      <c r="AJ191">
        <f>VLOOKUP($F191,'(참고)타워 스텟 가치'!$B$12:$L$16,AJ$2,0)+(VLOOKUP($F191,'(참고)타워 스텟 가치'!$B$12:$L$16,AJ$2,0)*$E191)</f>
        <v>0</v>
      </c>
      <c r="AK191">
        <f>VLOOKUP($F191,'(참고)타워 스텟 가치'!$B$12:$L$16,AK$2,0)+(VLOOKUP($F191,'(참고)타워 스텟 가치'!$B$12:$L$16,AK$2,0)*$E191)</f>
        <v>0</v>
      </c>
      <c r="AL191">
        <f>VLOOKUP($F191,'(참고)타워 스텟 가치'!$B$12:$L$16,AL$2,0)+(VLOOKUP($F191,'(참고)타워 스텟 가치'!$B$12:$L$16,AL$2,0)*$E191)</f>
        <v>22.68000000000001</v>
      </c>
      <c r="AM191">
        <f>SUM('스테이지별 몬스터 스텟'!AD191*'(참고)타워 스텟 가치'!$Q$17,'스테이지별 몬스터 스텟'!AE191*'(참고)타워 스텟 가치'!$R$17,'스테이지별 몬스터 스텟'!AF191*'(참고)타워 스텟 가치'!$S$17,'스테이지별 몬스터 스텟'!AG191*'(참고)타워 스텟 가치'!$T$17,'스테이지별 몬스터 스텟'!AH191*'(참고)타워 스텟 가치'!$U$17,'스테이지별 몬스터 스텟'!AI191*'(참고)타워 스텟 가치'!$V$17,'스테이지별 몬스터 스텟'!AJ191*'(참고)타워 스텟 가치'!$W$17,'스테이지별 몬스터 스텟'!AK191*'(참고)타워 스텟 가치'!$X$17,'스테이지별 몬스터 스텟'!AL191*'(참고)타워 스텟 가치'!$Y$17)</f>
        <v>122534.37000000007</v>
      </c>
      <c r="AN191">
        <v>3</v>
      </c>
    </row>
    <row r="192" spans="3:40" x14ac:dyDescent="0.3">
      <c r="C192">
        <v>3</v>
      </c>
      <c r="D192">
        <f t="shared" si="8"/>
        <v>38</v>
      </c>
      <c r="E192" s="52">
        <f>VLOOKUP(D192,'스테이지별 난이도 설정'!B:C,2,0)</f>
        <v>15.200000000000008</v>
      </c>
      <c r="F192" t="str">
        <f t="shared" si="9"/>
        <v>에픽</v>
      </c>
      <c r="G192">
        <f t="shared" si="7"/>
        <v>6</v>
      </c>
      <c r="H192">
        <f>VLOOKUP($F192,'(참고)타워 스텟 가치'!$B$2:$L$6,H$2,0)+(VLOOKUP($F192,'(참고)타워 스텟 가치'!$B$2:$L$6,H$2,0)*$E192)</f>
        <v>273.37500000000011</v>
      </c>
      <c r="I192">
        <f>VLOOKUP($F192,'(참고)타워 스텟 가치'!$B$2:$L$6,I$2,0)+(VLOOKUP($F192,'(참고)타워 스텟 가치'!$B$2:$L$6,I$2,0)*$E192)</f>
        <v>54.675000000000026</v>
      </c>
      <c r="J192">
        <f>VLOOKUP($F192,'(참고)타워 스텟 가치'!$B$2:$L$6,J$2,0)+(VLOOKUP($F192,'(참고)타워 스텟 가치'!$B$2:$L$6,J$2,0)*$E192)</f>
        <v>81000.000000000044</v>
      </c>
      <c r="K192">
        <f>VLOOKUP($F192,'(참고)타워 스텟 가치'!$B$2:$L$6,K$2,0)+(VLOOKUP($F192,'(참고)타워 스텟 가치'!$B$2:$L$6,K$2,0)*$E192)</f>
        <v>1093.5000000000005</v>
      </c>
      <c r="L192">
        <f>VLOOKUP($F192,'(참고)타워 스텟 가치'!$B$2:$L$6,L$2,0)+(VLOOKUP($F192,'(참고)타워 스텟 가치'!$B$2:$L$6,L$2,0)*$E192)</f>
        <v>18.225000000000009</v>
      </c>
      <c r="M192">
        <f>VLOOKUP($F192,'(참고)타워 스텟 가치'!$B$2:$L$6,M$2,0)+(VLOOKUP($F192,'(참고)타워 스텟 가치'!$B$2:$L$6,M$2,0)*$E192)</f>
        <v>4.8600000000000021</v>
      </c>
      <c r="N192">
        <f>VLOOKUP($F192,'(참고)타워 스텟 가치'!$B$2:$L$6,N$2,0)+(VLOOKUP($F192,'(참고)타워 스텟 가치'!$B$2:$L$6,N$2,0)*$E192)</f>
        <v>0</v>
      </c>
      <c r="O192">
        <f>VLOOKUP($F192,'(참고)타워 스텟 가치'!$B$2:$L$6,O$2,0)+(VLOOKUP($F192,'(참고)타워 스텟 가치'!$B$2:$L$6,O$2,0)*$E192)</f>
        <v>0</v>
      </c>
      <c r="P192">
        <f>VLOOKUP($F192,'(참고)타워 스텟 가치'!$B$2:$L$6,P$2,0)+(VLOOKUP($F192,'(참고)타워 스텟 가치'!$B$2:$L$6,P$2,0)*$E192)</f>
        <v>11.340000000000005</v>
      </c>
      <c r="Q192">
        <f>SUM('스테이지별 몬스터 스텟'!H192*'(참고)타워 스텟 가치'!$Q$17,'스테이지별 몬스터 스텟'!I192*'(참고)타워 스텟 가치'!$R$17,'스테이지별 몬스터 스텟'!J192*'(참고)타워 스텟 가치'!$S$17,'스테이지별 몬스터 스텟'!K192*'(참고)타워 스텟 가치'!$T$17,'스테이지별 몬스터 스텟'!L192*'(참고)타워 스텟 가치'!$U$17,'스테이지별 몬스터 스텟'!M192*'(참고)타워 스텟 가치'!$V$17,'스테이지별 몬스터 스텟'!N192*'(참고)타워 스텟 가치'!$W$17,'스테이지별 몬스터 스텟'!O192*'(참고)타워 스텟 가치'!$X$17,'스테이지별 몬스터 스텟'!P192*'(참고)타워 스텟 가치'!$Y$17)</f>
        <v>124379.75250000005</v>
      </c>
      <c r="R192">
        <v>1</v>
      </c>
      <c r="S192">
        <f>VLOOKUP($F192,'(참고)타워 스텟 가치'!$B$7:$L$11,S$2,0)+(VLOOKUP($F192,'(참고)타워 스텟 가치'!$B$7:$L$11,S$2,0)*$E192)</f>
        <v>91.125000000000043</v>
      </c>
      <c r="T192">
        <f>VLOOKUP($F192,'(참고)타워 스텟 가치'!$B$7:$L$11,T$2,0)+(VLOOKUP($F192,'(참고)타워 스텟 가치'!$B$7:$L$11,T$2,0)*$E192)</f>
        <v>164.02500000000009</v>
      </c>
      <c r="U192">
        <f>VLOOKUP($F192,'(참고)타워 스텟 가치'!$B$7:$L$11,U$2,0)+(VLOOKUP($F192,'(참고)타워 스텟 가치'!$B$7:$L$11,U$2,0)*$E192)</f>
        <v>81000.000000000044</v>
      </c>
      <c r="V192">
        <f>VLOOKUP($F192,'(참고)타워 스텟 가치'!$B$7:$L$11,V$2,0)+(VLOOKUP($F192,'(참고)타워 스텟 가치'!$B$7:$L$11,V$2,0)*$E192)</f>
        <v>1093.5000000000005</v>
      </c>
      <c r="W192">
        <f>VLOOKUP($F192,'(참고)타워 스텟 가치'!$B$7:$L$11,W$2,0)+(VLOOKUP($F192,'(참고)타워 스텟 가치'!$B$7:$L$11,W$2,0)*$E192)</f>
        <v>18.225000000000009</v>
      </c>
      <c r="X192">
        <f>VLOOKUP($F192,'(참고)타워 스텟 가치'!$B$7:$L$11,X$2,0)+(VLOOKUP($F192,'(참고)타워 스텟 가치'!$B$7:$L$11,X$2,0)*$E192)</f>
        <v>4.8600000000000021</v>
      </c>
      <c r="Y192">
        <f>VLOOKUP($F192,'(참고)타워 스텟 가치'!$B$7:$L$11,Y$2,0)+(VLOOKUP($F192,'(참고)타워 스텟 가치'!$B$7:$L$11,Y$2,0)*$E192)</f>
        <v>0</v>
      </c>
      <c r="Z192">
        <f>VLOOKUP($F192,'(참고)타워 스텟 가치'!$B$7:$L$11,Z$2,0)+(VLOOKUP($F192,'(참고)타워 스텟 가치'!$B$7:$L$11,Z$2,0)*$E192)</f>
        <v>0</v>
      </c>
      <c r="AA192">
        <f>VLOOKUP($F192,'(참고)타워 스텟 가치'!$B$7:$L$11,AA$2,0)+(VLOOKUP($F192,'(참고)타워 스텟 가치'!$B$7:$L$11,AA$2,0)*$E192)</f>
        <v>11.340000000000005</v>
      </c>
      <c r="AB192">
        <f>SUM('스테이지별 몬스터 스텟'!S192*'(참고)타워 스텟 가치'!$Q$17,'스테이지별 몬스터 스텟'!T192*'(참고)타워 스텟 가치'!$R$17,'스테이지별 몬스터 스텟'!U192*'(참고)타워 스텟 가치'!$S$17,'스테이지별 몬스터 스텟'!V192*'(참고)타워 스텟 가치'!$T$17,'스테이지별 몬스터 스텟'!W192*'(참고)타워 스텟 가치'!$U$17,'스테이지별 몬스터 스텟'!X192*'(참고)타워 스텟 가치'!$V$17,'스테이지별 몬스터 스텟'!Y192*'(참고)타워 스텟 가치'!$W$17,'스테이지별 몬스터 스텟'!Z192*'(참고)타워 스텟 가치'!$X$17,'스테이지별 몬스터 스텟'!AA192*'(참고)타워 스텟 가치'!$Y$17)</f>
        <v>124179.27750000005</v>
      </c>
      <c r="AC192">
        <v>2</v>
      </c>
      <c r="AD192">
        <f>VLOOKUP($F192,'(참고)타워 스텟 가치'!$B$12:$L$16,AD$2,0)+(VLOOKUP($F192,'(참고)타워 스텟 가치'!$B$12:$L$16,AD$2,0)*$E192)</f>
        <v>91.125000000000043</v>
      </c>
      <c r="AE192">
        <f>VLOOKUP($F192,'(참고)타워 스텟 가치'!$B$12:$L$16,AE$2,0)+(VLOOKUP($F192,'(참고)타워 스텟 가치'!$B$12:$L$16,AE$2,0)*$E192)</f>
        <v>109.35000000000005</v>
      </c>
      <c r="AF192">
        <f>VLOOKUP($F192,'(참고)타워 스텟 가치'!$B$12:$L$16,AF$2,0)+(VLOOKUP($F192,'(참고)타워 스텟 가치'!$B$12:$L$16,AF$2,0)*$E192)</f>
        <v>81000.000000000044</v>
      </c>
      <c r="AG192">
        <f>VLOOKUP($F192,'(참고)타워 스텟 가치'!$B$12:$L$16,AG$2,0)+(VLOOKUP($F192,'(참고)타워 스텟 가치'!$B$12:$L$16,AG$2,0)*$E192)</f>
        <v>546.75000000000023</v>
      </c>
      <c r="AH192">
        <f>VLOOKUP($F192,'(참고)타워 스텟 가치'!$B$12:$L$16,AH$2,0)+(VLOOKUP($F192,'(참고)타워 스텟 가치'!$B$12:$L$16,AH$2,0)*$E192)</f>
        <v>18.225000000000009</v>
      </c>
      <c r="AI192">
        <f>VLOOKUP($F192,'(참고)타워 스텟 가치'!$B$12:$L$16,AI$2,0)+(VLOOKUP($F192,'(참고)타워 스텟 가치'!$B$12:$L$16,AI$2,0)*$E192)</f>
        <v>4.8600000000000021</v>
      </c>
      <c r="AJ192">
        <f>VLOOKUP($F192,'(참고)타워 스텟 가치'!$B$12:$L$16,AJ$2,0)+(VLOOKUP($F192,'(참고)타워 스텟 가치'!$B$12:$L$16,AJ$2,0)*$E192)</f>
        <v>0</v>
      </c>
      <c r="AK192">
        <f>VLOOKUP($F192,'(참고)타워 스텟 가치'!$B$12:$L$16,AK$2,0)+(VLOOKUP($F192,'(참고)타워 스텟 가치'!$B$12:$L$16,AK$2,0)*$E192)</f>
        <v>0</v>
      </c>
      <c r="AL192">
        <f>VLOOKUP($F192,'(참고)타워 스텟 가치'!$B$12:$L$16,AL$2,0)+(VLOOKUP($F192,'(참고)타워 스텟 가치'!$B$12:$L$16,AL$2,0)*$E192)</f>
        <v>22.68000000000001</v>
      </c>
      <c r="AM192">
        <f>SUM('스테이지별 몬스터 스텟'!AD192*'(참고)타워 스텟 가치'!$Q$17,'스테이지별 몬스터 스텟'!AE192*'(참고)타워 스텟 가치'!$R$17,'스테이지별 몬스터 스텟'!AF192*'(참고)타워 스텟 가치'!$S$17,'스테이지별 몬스터 스텟'!AG192*'(참고)타워 스텟 가치'!$T$17,'스테이지별 몬스터 스텟'!AH192*'(참고)타워 스텟 가치'!$U$17,'스테이지별 몬스터 스텟'!AI192*'(참고)타워 스텟 가치'!$V$17,'스테이지별 몬스터 스텟'!AJ192*'(참고)타워 스텟 가치'!$W$17,'스테이지별 몬스터 스텟'!AK192*'(참고)타워 스텟 가치'!$X$17,'스테이지별 몬스터 스텟'!AL192*'(참고)타워 스텟 가치'!$Y$17)</f>
        <v>123026.44500000005</v>
      </c>
      <c r="AN192">
        <v>3</v>
      </c>
    </row>
    <row r="193" spans="3:40" x14ac:dyDescent="0.3">
      <c r="C193">
        <v>4</v>
      </c>
      <c r="D193">
        <f t="shared" si="8"/>
        <v>38</v>
      </c>
      <c r="E193" s="52">
        <f>VLOOKUP(D193,'스테이지별 난이도 설정'!B:C,2,0)</f>
        <v>15.200000000000008</v>
      </c>
      <c r="F193" t="str">
        <f t="shared" si="9"/>
        <v>유니크</v>
      </c>
      <c r="G193">
        <f t="shared" si="7"/>
        <v>6</v>
      </c>
      <c r="H193">
        <f>VLOOKUP($F193,'(참고)타워 스텟 가치'!$B$2:$L$6,H$2,0)+(VLOOKUP($F193,'(참고)타워 스텟 가치'!$B$2:$L$6,H$2,0)*$E193)</f>
        <v>410.06250000000023</v>
      </c>
      <c r="I193">
        <f>VLOOKUP($F193,'(참고)타워 스텟 가치'!$B$2:$L$6,I$2,0)+(VLOOKUP($F193,'(참고)타워 스텟 가치'!$B$2:$L$6,I$2,0)*$E193)</f>
        <v>82.012500000000045</v>
      </c>
      <c r="J193">
        <f>VLOOKUP($F193,'(참고)타워 스텟 가치'!$B$2:$L$6,J$2,0)+(VLOOKUP($F193,'(참고)타워 스텟 가치'!$B$2:$L$6,J$2,0)*$E193)</f>
        <v>81000.000000000044</v>
      </c>
      <c r="K193">
        <f>VLOOKUP($F193,'(참고)타워 스텟 가치'!$B$2:$L$6,K$2,0)+(VLOOKUP($F193,'(참고)타워 스텟 가치'!$B$2:$L$6,K$2,0)*$E193)</f>
        <v>1640.2500000000009</v>
      </c>
      <c r="L193">
        <f>VLOOKUP($F193,'(참고)타워 스텟 가치'!$B$2:$L$6,L$2,0)+(VLOOKUP($F193,'(참고)타워 스텟 가치'!$B$2:$L$6,L$2,0)*$E193)</f>
        <v>27.337500000000013</v>
      </c>
      <c r="M193">
        <f>VLOOKUP($F193,'(참고)타워 스텟 가치'!$B$2:$L$6,M$2,0)+(VLOOKUP($F193,'(참고)타워 스텟 가치'!$B$2:$L$6,M$2,0)*$E193)</f>
        <v>4.8600000000000021</v>
      </c>
      <c r="N193">
        <f>VLOOKUP($F193,'(참고)타워 스텟 가치'!$B$2:$L$6,N$2,0)+(VLOOKUP($F193,'(참고)타워 스텟 가치'!$B$2:$L$6,N$2,0)*$E193)</f>
        <v>0</v>
      </c>
      <c r="O193">
        <f>VLOOKUP($F193,'(참고)타워 스텟 가치'!$B$2:$L$6,O$2,0)+(VLOOKUP($F193,'(참고)타워 스텟 가치'!$B$2:$L$6,O$2,0)*$E193)</f>
        <v>0</v>
      </c>
      <c r="P193">
        <f>VLOOKUP($F193,'(참고)타워 스텟 가치'!$B$2:$L$6,P$2,0)+(VLOOKUP($F193,'(참고)타워 스텟 가치'!$B$2:$L$6,P$2,0)*$E193)</f>
        <v>16.20000000000001</v>
      </c>
      <c r="Q193">
        <f>SUM('스테이지별 몬스터 스텟'!H193*'(참고)타워 스텟 가치'!$Q$17,'스테이지별 몬스터 스텟'!I193*'(참고)타워 스텟 가치'!$R$17,'스테이지별 몬스터 스텟'!J193*'(참고)타워 스텟 가치'!$S$17,'스테이지별 몬스터 스텟'!K193*'(참고)타워 스텟 가치'!$T$17,'스테이지별 몬스터 스텟'!L193*'(참고)타워 스텟 가치'!$U$17,'스테이지별 몬스터 스텟'!M193*'(참고)타워 스텟 가치'!$V$17,'스테이지별 몬스터 스텟'!N193*'(참고)타워 스텟 가치'!$W$17,'스테이지별 몬스터 스텟'!O193*'(참고)타워 스텟 가치'!$X$17,'스테이지별 몬스터 스텟'!P193*'(참고)타워 스텟 가치'!$Y$17)</f>
        <v>125815.57875000006</v>
      </c>
      <c r="R193">
        <v>1</v>
      </c>
      <c r="S193">
        <f>VLOOKUP($F193,'(참고)타워 스텟 가치'!$B$7:$L$11,S$2,0)+(VLOOKUP($F193,'(참고)타워 스텟 가치'!$B$7:$L$11,S$2,0)*$E193)</f>
        <v>136.68750000000006</v>
      </c>
      <c r="T193">
        <f>VLOOKUP($F193,'(참고)타워 스텟 가치'!$B$7:$L$11,T$2,0)+(VLOOKUP($F193,'(참고)타워 스텟 가치'!$B$7:$L$11,T$2,0)*$E193)</f>
        <v>246.03750000000014</v>
      </c>
      <c r="U193">
        <f>VLOOKUP($F193,'(참고)타워 스텟 가치'!$B$7:$L$11,U$2,0)+(VLOOKUP($F193,'(참고)타워 스텟 가치'!$B$7:$L$11,U$2,0)*$E193)</f>
        <v>81000.000000000044</v>
      </c>
      <c r="V193">
        <f>VLOOKUP($F193,'(참고)타워 스텟 가치'!$B$7:$L$11,V$2,0)+(VLOOKUP($F193,'(참고)타워 스텟 가치'!$B$7:$L$11,V$2,0)*$E193)</f>
        <v>1640.2500000000009</v>
      </c>
      <c r="W193">
        <f>VLOOKUP($F193,'(참고)타워 스텟 가치'!$B$7:$L$11,W$2,0)+(VLOOKUP($F193,'(참고)타워 스텟 가치'!$B$7:$L$11,W$2,0)*$E193)</f>
        <v>27.337500000000013</v>
      </c>
      <c r="X193">
        <f>VLOOKUP($F193,'(참고)타워 스텟 가치'!$B$7:$L$11,X$2,0)+(VLOOKUP($F193,'(참고)타워 스텟 가치'!$B$7:$L$11,X$2,0)*$E193)</f>
        <v>4.8600000000000021</v>
      </c>
      <c r="Y193">
        <f>VLOOKUP($F193,'(참고)타워 스텟 가치'!$B$7:$L$11,Y$2,0)+(VLOOKUP($F193,'(참고)타워 스텟 가치'!$B$7:$L$11,Y$2,0)*$E193)</f>
        <v>0</v>
      </c>
      <c r="Z193">
        <f>VLOOKUP($F193,'(참고)타워 스텟 가치'!$B$7:$L$11,Z$2,0)+(VLOOKUP($F193,'(참고)타워 스텟 가치'!$B$7:$L$11,Z$2,0)*$E193)</f>
        <v>0</v>
      </c>
      <c r="AA193">
        <f>VLOOKUP($F193,'(참고)타워 스텟 가치'!$B$7:$L$11,AA$2,0)+(VLOOKUP($F193,'(참고)타워 스텟 가치'!$B$7:$L$11,AA$2,0)*$E193)</f>
        <v>16.20000000000001</v>
      </c>
      <c r="AB193">
        <f>SUM('스테이지별 몬스터 스텟'!S193*'(참고)타워 스텟 가치'!$Q$17,'스테이지별 몬스터 스텟'!T193*'(참고)타워 스텟 가치'!$R$17,'스테이지별 몬스터 스텟'!U193*'(참고)타워 스텟 가치'!$S$17,'스테이지별 몬스터 스텟'!V193*'(참고)타워 스텟 가치'!$T$17,'스테이지별 몬스터 스텟'!W193*'(참고)타워 스텟 가치'!$U$17,'스테이지별 몬스터 스텟'!X193*'(참고)타워 스텟 가치'!$V$17,'스테이지별 몬스터 스텟'!Y193*'(참고)타워 스텟 가치'!$W$17,'스테이지별 몬스터 스텟'!Z193*'(참고)타워 스텟 가치'!$X$17,'스테이지별 몬스터 스텟'!AA193*'(참고)타워 스텟 가치'!$Y$17)</f>
        <v>125514.86625000005</v>
      </c>
      <c r="AC193">
        <v>2</v>
      </c>
      <c r="AD193">
        <f>VLOOKUP($F193,'(참고)타워 스텟 가치'!$B$12:$L$16,AD$2,0)+(VLOOKUP($F193,'(참고)타워 스텟 가치'!$B$12:$L$16,AD$2,0)*$E193)</f>
        <v>136.68750000000006</v>
      </c>
      <c r="AE193">
        <f>VLOOKUP($F193,'(참고)타워 스텟 가치'!$B$12:$L$16,AE$2,0)+(VLOOKUP($F193,'(참고)타워 스텟 가치'!$B$12:$L$16,AE$2,0)*$E193)</f>
        <v>164.02500000000009</v>
      </c>
      <c r="AF193">
        <f>VLOOKUP($F193,'(참고)타워 스텟 가치'!$B$12:$L$16,AF$2,0)+(VLOOKUP($F193,'(참고)타워 스텟 가치'!$B$12:$L$16,AF$2,0)*$E193)</f>
        <v>81000.000000000044</v>
      </c>
      <c r="AG193">
        <f>VLOOKUP($F193,'(참고)타워 스텟 가치'!$B$12:$L$16,AG$2,0)+(VLOOKUP($F193,'(참고)타워 스텟 가치'!$B$12:$L$16,AG$2,0)*$E193)</f>
        <v>820.12500000000045</v>
      </c>
      <c r="AH193">
        <f>VLOOKUP($F193,'(참고)타워 스텟 가치'!$B$12:$L$16,AH$2,0)+(VLOOKUP($F193,'(참고)타워 스텟 가치'!$B$12:$L$16,AH$2,0)*$E193)</f>
        <v>27.337500000000013</v>
      </c>
      <c r="AI193">
        <f>VLOOKUP($F193,'(참고)타워 스텟 가치'!$B$12:$L$16,AI$2,0)+(VLOOKUP($F193,'(참고)타워 스텟 가치'!$B$12:$L$16,AI$2,0)*$E193)</f>
        <v>4.8600000000000021</v>
      </c>
      <c r="AJ193">
        <f>VLOOKUP($F193,'(참고)타워 스텟 가치'!$B$12:$L$16,AJ$2,0)+(VLOOKUP($F193,'(참고)타워 스텟 가치'!$B$12:$L$16,AJ$2,0)*$E193)</f>
        <v>0</v>
      </c>
      <c r="AK193">
        <f>VLOOKUP($F193,'(참고)타워 스텟 가치'!$B$12:$L$16,AK$2,0)+(VLOOKUP($F193,'(참고)타워 스텟 가치'!$B$12:$L$16,AK$2,0)*$E193)</f>
        <v>0</v>
      </c>
      <c r="AL193">
        <f>VLOOKUP($F193,'(참고)타워 스텟 가치'!$B$12:$L$16,AL$2,0)+(VLOOKUP($F193,'(참고)타워 스텟 가치'!$B$12:$L$16,AL$2,0)*$E193)</f>
        <v>32.40000000000002</v>
      </c>
      <c r="AM193">
        <f>SUM('스테이지별 몬스터 스텟'!AD193*'(참고)타워 스텟 가치'!$Q$17,'스테이지별 몬스터 스텟'!AE193*'(참고)타워 스텟 가치'!$R$17,'스테이지별 몬스터 스텟'!AF193*'(참고)타워 스텟 가치'!$S$17,'스테이지별 몬스터 스텟'!AG193*'(참고)타워 스텟 가치'!$T$17,'스테이지별 몬스터 스텟'!AH193*'(참고)타워 스텟 가치'!$U$17,'스테이지별 몬스터 스텟'!AI193*'(참고)타워 스텟 가치'!$V$17,'스테이지별 몬스터 스텟'!AJ193*'(참고)타워 스텟 가치'!$W$17,'스테이지별 몬스터 스텟'!AK193*'(참고)타워 스텟 가치'!$X$17,'스테이지별 몬스터 스텟'!AL193*'(참고)타워 스텟 가치'!$Y$17)</f>
        <v>123783.99750000007</v>
      </c>
      <c r="AN193">
        <v>3</v>
      </c>
    </row>
    <row r="194" spans="3:40" x14ac:dyDescent="0.3">
      <c r="C194">
        <v>5</v>
      </c>
      <c r="D194">
        <f t="shared" si="8"/>
        <v>38</v>
      </c>
      <c r="E194" s="52">
        <f>VLOOKUP(D194,'스테이지별 난이도 설정'!B:C,2,0)</f>
        <v>15.200000000000008</v>
      </c>
      <c r="F194" t="str">
        <f t="shared" si="9"/>
        <v>스페셜</v>
      </c>
      <c r="G194">
        <f t="shared" si="7"/>
        <v>6</v>
      </c>
      <c r="H194">
        <f>VLOOKUP($F194,'(참고)타워 스텟 가치'!$B$2:$L$6,H$2,0)+(VLOOKUP($F194,'(참고)타워 스텟 가치'!$B$2:$L$6,H$2,0)*$E194)</f>
        <v>615.09375000000034</v>
      </c>
      <c r="I194">
        <f>VLOOKUP($F194,'(참고)타워 스텟 가치'!$B$2:$L$6,I$2,0)+(VLOOKUP($F194,'(참고)타워 스텟 가치'!$B$2:$L$6,I$2,0)*$E194)</f>
        <v>123.01875000000007</v>
      </c>
      <c r="J194">
        <f>VLOOKUP($F194,'(참고)타워 스텟 가치'!$B$2:$L$6,J$2,0)+(VLOOKUP($F194,'(참고)타워 스텟 가치'!$B$2:$L$6,J$2,0)*$E194)</f>
        <v>81000.000000000044</v>
      </c>
      <c r="K194">
        <f>VLOOKUP($F194,'(참고)타워 스텟 가치'!$B$2:$L$6,K$2,0)+(VLOOKUP($F194,'(참고)타워 스텟 가치'!$B$2:$L$6,K$2,0)*$E194)</f>
        <v>2460.3750000000014</v>
      </c>
      <c r="L194">
        <f>VLOOKUP($F194,'(참고)타워 스텟 가치'!$B$2:$L$6,L$2,0)+(VLOOKUP($F194,'(참고)타워 스텟 가치'!$B$2:$L$6,L$2,0)*$E194)</f>
        <v>41.006250000000023</v>
      </c>
      <c r="M194">
        <f>VLOOKUP($F194,'(참고)타워 스텟 가치'!$B$2:$L$6,M$2,0)+(VLOOKUP($F194,'(참고)타워 스텟 가치'!$B$2:$L$6,M$2,0)*$E194)</f>
        <v>4.8600000000000021</v>
      </c>
      <c r="N194">
        <f>VLOOKUP($F194,'(참고)타워 스텟 가치'!$B$2:$L$6,N$2,0)+(VLOOKUP($F194,'(참고)타워 스텟 가치'!$B$2:$L$6,N$2,0)*$E194)</f>
        <v>0</v>
      </c>
      <c r="O194">
        <f>VLOOKUP($F194,'(참고)타워 스텟 가치'!$B$2:$L$6,O$2,0)+(VLOOKUP($F194,'(참고)타워 스텟 가치'!$B$2:$L$6,O$2,0)*$E194)</f>
        <v>0</v>
      </c>
      <c r="P194">
        <f>VLOOKUP($F194,'(참고)타워 스텟 가치'!$B$2:$L$6,P$2,0)+(VLOOKUP($F194,'(참고)타워 스텟 가치'!$B$2:$L$6,P$2,0)*$E194)</f>
        <v>16.20000000000001</v>
      </c>
      <c r="Q194">
        <f>SUM('스테이지별 몬스터 스텟'!H194*'(참고)타워 스텟 가치'!$Q$17,'스테이지별 몬스터 스텟'!I194*'(참고)타워 스텟 가치'!$R$17,'스테이지별 몬스터 스텟'!J194*'(참고)타워 스텟 가치'!$S$17,'스테이지별 몬스터 스텟'!K194*'(참고)타워 스텟 가치'!$T$17,'스테이지별 몬스터 스텟'!L194*'(참고)타워 스텟 가치'!$U$17,'스테이지별 몬스터 스텟'!M194*'(참고)타워 스텟 가치'!$V$17,'스테이지별 몬스터 스텟'!N194*'(참고)타워 스텟 가치'!$W$17,'스테이지별 몬스터 스텟'!O194*'(참고)타워 스텟 가치'!$X$17,'스테이지별 몬스터 스텟'!P194*'(참고)타워 스텟 가치'!$Y$17)</f>
        <v>127954.73812500005</v>
      </c>
      <c r="R194">
        <v>1</v>
      </c>
      <c r="S194">
        <f>VLOOKUP($F194,'(참고)타워 스텟 가치'!$B$7:$L$11,S$2,0)+(VLOOKUP($F194,'(참고)타워 스텟 가치'!$B$7:$L$11,S$2,0)*$E194)</f>
        <v>205.03125000000011</v>
      </c>
      <c r="T194">
        <f>VLOOKUP($F194,'(참고)타워 스텟 가치'!$B$7:$L$11,T$2,0)+(VLOOKUP($F194,'(참고)타워 스텟 가치'!$B$7:$L$11,T$2,0)*$E194)</f>
        <v>369.0562500000002</v>
      </c>
      <c r="U194">
        <f>VLOOKUP($F194,'(참고)타워 스텟 가치'!$B$7:$L$11,U$2,0)+(VLOOKUP($F194,'(참고)타워 스텟 가치'!$B$7:$L$11,U$2,0)*$E194)</f>
        <v>81000.000000000044</v>
      </c>
      <c r="V194">
        <f>VLOOKUP($F194,'(참고)타워 스텟 가치'!$B$7:$L$11,V$2,0)+(VLOOKUP($F194,'(참고)타워 스텟 가치'!$B$7:$L$11,V$2,0)*$E194)</f>
        <v>2460.3750000000014</v>
      </c>
      <c r="W194">
        <f>VLOOKUP($F194,'(참고)타워 스텟 가치'!$B$7:$L$11,W$2,0)+(VLOOKUP($F194,'(참고)타워 스텟 가치'!$B$7:$L$11,W$2,0)*$E194)</f>
        <v>41.006250000000023</v>
      </c>
      <c r="X194">
        <f>VLOOKUP($F194,'(참고)타워 스텟 가치'!$B$7:$L$11,X$2,0)+(VLOOKUP($F194,'(참고)타워 스텟 가치'!$B$7:$L$11,X$2,0)*$E194)</f>
        <v>4.8600000000000021</v>
      </c>
      <c r="Y194">
        <f>VLOOKUP($F194,'(참고)타워 스텟 가치'!$B$7:$L$11,Y$2,0)+(VLOOKUP($F194,'(참고)타워 스텟 가치'!$B$7:$L$11,Y$2,0)*$E194)</f>
        <v>0</v>
      </c>
      <c r="Z194">
        <f>VLOOKUP($F194,'(참고)타워 스텟 가치'!$B$7:$L$11,Z$2,0)+(VLOOKUP($F194,'(참고)타워 스텟 가치'!$B$7:$L$11,Z$2,0)*$E194)</f>
        <v>0</v>
      </c>
      <c r="AA194">
        <f>VLOOKUP($F194,'(참고)타워 스텟 가치'!$B$7:$L$11,AA$2,0)+(VLOOKUP($F194,'(참고)타워 스텟 가치'!$B$7:$L$11,AA$2,0)*$E194)</f>
        <v>16.20000000000001</v>
      </c>
      <c r="AB194">
        <f>SUM('스테이지별 몬스터 스텟'!S194*'(참고)타워 스텟 가치'!$Q$17,'스테이지별 몬스터 스텟'!T194*'(참고)타워 스텟 가치'!$R$17,'스테이지별 몬스터 스텟'!U194*'(참고)타워 스텟 가치'!$S$17,'스테이지별 몬스터 스텟'!V194*'(참고)타워 스텟 가치'!$T$17,'스테이지별 몬스터 스텟'!W194*'(참고)타워 스텟 가치'!$U$17,'스테이지별 몬스터 스텟'!X194*'(참고)타워 스텟 가치'!$V$17,'스테이지별 몬스터 스텟'!Y194*'(참고)타워 스텟 가치'!$W$17,'스테이지별 몬스터 스텟'!Z194*'(참고)타워 스텟 가치'!$X$17,'스테이지별 몬스터 스텟'!AA194*'(참고)타워 스텟 가치'!$Y$17)</f>
        <v>127503.66937500006</v>
      </c>
      <c r="AC194">
        <v>2</v>
      </c>
      <c r="AD194">
        <f>VLOOKUP($F194,'(참고)타워 스텟 가치'!$B$12:$L$16,AD$2,0)+(VLOOKUP($F194,'(참고)타워 스텟 가치'!$B$12:$L$16,AD$2,0)*$E194)</f>
        <v>205.03125000000011</v>
      </c>
      <c r="AE194">
        <f>VLOOKUP($F194,'(참고)타워 스텟 가치'!$B$12:$L$16,AE$2,0)+(VLOOKUP($F194,'(참고)타워 스텟 가치'!$B$12:$L$16,AE$2,0)*$E194)</f>
        <v>246.03750000000014</v>
      </c>
      <c r="AF194">
        <f>VLOOKUP($F194,'(참고)타워 스텟 가치'!$B$12:$L$16,AF$2,0)+(VLOOKUP($F194,'(참고)타워 스텟 가치'!$B$12:$L$16,AF$2,0)*$E194)</f>
        <v>81000.000000000044</v>
      </c>
      <c r="AG194">
        <f>VLOOKUP($F194,'(참고)타워 스텟 가치'!$B$12:$L$16,AG$2,0)+(VLOOKUP($F194,'(참고)타워 스텟 가치'!$B$12:$L$16,AG$2,0)*$E194)</f>
        <v>1230.1875000000007</v>
      </c>
      <c r="AH194">
        <f>VLOOKUP($F194,'(참고)타워 스텟 가치'!$B$12:$L$16,AH$2,0)+(VLOOKUP($F194,'(참고)타워 스텟 가치'!$B$12:$L$16,AH$2,0)*$E194)</f>
        <v>41.006250000000023</v>
      </c>
      <c r="AI194">
        <f>VLOOKUP($F194,'(참고)타워 스텟 가치'!$B$12:$L$16,AI$2,0)+(VLOOKUP($F194,'(참고)타워 스텟 가치'!$B$12:$L$16,AI$2,0)*$E194)</f>
        <v>4.8600000000000021</v>
      </c>
      <c r="AJ194">
        <f>VLOOKUP($F194,'(참고)타워 스텟 가치'!$B$12:$L$16,AJ$2,0)+(VLOOKUP($F194,'(참고)타워 스텟 가치'!$B$12:$L$16,AJ$2,0)*$E194)</f>
        <v>0</v>
      </c>
      <c r="AK194">
        <f>VLOOKUP($F194,'(참고)타워 스텟 가치'!$B$12:$L$16,AK$2,0)+(VLOOKUP($F194,'(참고)타워 스텟 가치'!$B$12:$L$16,AK$2,0)*$E194)</f>
        <v>0</v>
      </c>
      <c r="AL194">
        <f>VLOOKUP($F194,'(참고)타워 스텟 가치'!$B$12:$L$16,AL$2,0)+(VLOOKUP($F194,'(참고)타워 스텟 가치'!$B$12:$L$16,AL$2,0)*$E194)</f>
        <v>32.40000000000002</v>
      </c>
      <c r="AM194">
        <f>SUM('스테이지별 몬스터 스텟'!AD194*'(참고)타워 스텟 가치'!$Q$17,'스테이지별 몬스터 스텟'!AE194*'(참고)타워 스텟 가치'!$R$17,'스테이지별 몬스터 스텟'!AF194*'(참고)타워 스텟 가치'!$S$17,'스테이지별 몬스터 스텟'!AG194*'(참고)타워 스텟 가치'!$T$17,'스테이지별 몬스터 스텟'!AH194*'(참고)타워 스텟 가치'!$U$17,'스테이지별 몬스터 스텟'!AI194*'(참고)타워 스텟 가치'!$V$17,'스테이지별 몬스터 스텟'!AJ194*'(참고)타워 스텟 가치'!$W$17,'스테이지별 몬스터 스텟'!AK194*'(참고)타워 스텟 가치'!$X$17,'스테이지별 몬스터 스텟'!AL194*'(참고)타워 스텟 가치'!$Y$17)</f>
        <v>124891.16625000005</v>
      </c>
      <c r="AN194">
        <v>3</v>
      </c>
    </row>
    <row r="195" spans="3:40" x14ac:dyDescent="0.3">
      <c r="C195">
        <v>1</v>
      </c>
      <c r="D195">
        <f t="shared" si="8"/>
        <v>39</v>
      </c>
      <c r="E195" s="52">
        <f>VLOOKUP(D195,'스테이지별 난이도 설정'!B:C,2,0)</f>
        <v>15.600000000000009</v>
      </c>
      <c r="F195" t="str">
        <f t="shared" si="9"/>
        <v>일반</v>
      </c>
      <c r="G195">
        <f t="shared" si="7"/>
        <v>6</v>
      </c>
      <c r="H195">
        <f>VLOOKUP($F195,'(참고)타워 스텟 가치'!$B$2:$L$6,H$2,0)+(VLOOKUP($F195,'(참고)타워 스텟 가치'!$B$2:$L$6,H$2,0)*$E195)</f>
        <v>124.50000000000006</v>
      </c>
      <c r="I195">
        <f>VLOOKUP($F195,'(참고)타워 스텟 가치'!$B$2:$L$6,I$2,0)+(VLOOKUP($F195,'(참고)타워 스텟 가치'!$B$2:$L$6,I$2,0)*$E195)</f>
        <v>24.900000000000013</v>
      </c>
      <c r="J195">
        <f>VLOOKUP($F195,'(참고)타워 스텟 가치'!$B$2:$L$6,J$2,0)+(VLOOKUP($F195,'(참고)타워 스텟 가치'!$B$2:$L$6,J$2,0)*$E195)</f>
        <v>83000.000000000044</v>
      </c>
      <c r="K195">
        <f>VLOOKUP($F195,'(참고)타워 스텟 가치'!$B$2:$L$6,K$2,0)+(VLOOKUP($F195,'(참고)타워 스텟 가치'!$B$2:$L$6,K$2,0)*$E195)</f>
        <v>498.00000000000023</v>
      </c>
      <c r="L195">
        <f>VLOOKUP($F195,'(참고)타워 스텟 가치'!$B$2:$L$6,L$2,0)+(VLOOKUP($F195,'(참고)타워 스텟 가치'!$B$2:$L$6,L$2,0)*$E195)</f>
        <v>8.3000000000000043</v>
      </c>
      <c r="M195">
        <f>VLOOKUP($F195,'(참고)타워 스텟 가치'!$B$2:$L$6,M$2,0)+(VLOOKUP($F195,'(참고)타워 스텟 가치'!$B$2:$L$6,M$2,0)*$E195)</f>
        <v>4.9800000000000022</v>
      </c>
      <c r="N195">
        <f>VLOOKUP($F195,'(참고)타워 스텟 가치'!$B$2:$L$6,N$2,0)+(VLOOKUP($F195,'(참고)타워 스텟 가치'!$B$2:$L$6,N$2,0)*$E195)</f>
        <v>0</v>
      </c>
      <c r="O195">
        <f>VLOOKUP($F195,'(참고)타워 스텟 가치'!$B$2:$L$6,O$2,0)+(VLOOKUP($F195,'(참고)타워 스텟 가치'!$B$2:$L$6,O$2,0)*$E195)</f>
        <v>0</v>
      </c>
      <c r="P195">
        <f>VLOOKUP($F195,'(참고)타워 스텟 가치'!$B$2:$L$6,P$2,0)+(VLOOKUP($F195,'(참고)타워 스텟 가치'!$B$2:$L$6,P$2,0)*$E195)</f>
        <v>11.620000000000005</v>
      </c>
      <c r="Q195">
        <f>SUM('스테이지별 몬스터 스텟'!H195*'(참고)타워 스텟 가치'!$Q$17,'스테이지별 몬스터 스텟'!I195*'(참고)타워 스텟 가치'!$R$17,'스테이지별 몬스터 스텟'!J195*'(참고)타워 스텟 가치'!$S$17,'스테이지별 몬스터 스텟'!K195*'(참고)타워 스텟 가치'!$T$17,'스테이지별 몬스터 스텟'!L195*'(참고)타워 스텟 가치'!$U$17,'스테이지별 몬스터 스텟'!M195*'(참고)타워 스텟 가치'!$V$17,'스테이지별 몬스터 스텟'!N195*'(참고)타워 스텟 가치'!$W$17,'스테이지별 몬스터 스텟'!O195*'(참고)타워 스텟 가치'!$X$17,'스테이지별 몬스터 스텟'!P195*'(참고)타워 스텟 가치'!$Y$17)</f>
        <v>125827.17000000007</v>
      </c>
      <c r="R195">
        <v>1</v>
      </c>
      <c r="S195">
        <f>VLOOKUP($F195,'(참고)타워 스텟 가치'!$B$7:$L$11,S$2,0)+(VLOOKUP($F195,'(참고)타워 스텟 가치'!$B$7:$L$11,S$2,0)*$E195)</f>
        <v>41.500000000000021</v>
      </c>
      <c r="T195">
        <f>VLOOKUP($F195,'(참고)타워 스텟 가치'!$B$7:$L$11,T$2,0)+(VLOOKUP($F195,'(참고)타워 스텟 가치'!$B$7:$L$11,T$2,0)*$E195)</f>
        <v>74.700000000000045</v>
      </c>
      <c r="U195">
        <f>VLOOKUP($F195,'(참고)타워 스텟 가치'!$B$7:$L$11,U$2,0)+(VLOOKUP($F195,'(참고)타워 스텟 가치'!$B$7:$L$11,U$2,0)*$E195)</f>
        <v>83000.000000000044</v>
      </c>
      <c r="V195">
        <f>VLOOKUP($F195,'(참고)타워 스텟 가치'!$B$7:$L$11,V$2,0)+(VLOOKUP($F195,'(참고)타워 스텟 가치'!$B$7:$L$11,V$2,0)*$E195)</f>
        <v>498.00000000000023</v>
      </c>
      <c r="W195">
        <f>VLOOKUP($F195,'(참고)타워 스텟 가치'!$B$7:$L$11,W$2,0)+(VLOOKUP($F195,'(참고)타워 스텟 가치'!$B$7:$L$11,W$2,0)*$E195)</f>
        <v>8.3000000000000043</v>
      </c>
      <c r="X195">
        <f>VLOOKUP($F195,'(참고)타워 스텟 가치'!$B$7:$L$11,X$2,0)+(VLOOKUP($F195,'(참고)타워 스텟 가치'!$B$7:$L$11,X$2,0)*$E195)</f>
        <v>4.9800000000000022</v>
      </c>
      <c r="Y195">
        <f>VLOOKUP($F195,'(참고)타워 스텟 가치'!$B$7:$L$11,Y$2,0)+(VLOOKUP($F195,'(참고)타워 스텟 가치'!$B$7:$L$11,Y$2,0)*$E195)</f>
        <v>0</v>
      </c>
      <c r="Z195">
        <f>VLOOKUP($F195,'(참고)타워 스텟 가치'!$B$7:$L$11,Z$2,0)+(VLOOKUP($F195,'(참고)타워 스텟 가치'!$B$7:$L$11,Z$2,0)*$E195)</f>
        <v>0</v>
      </c>
      <c r="AA195">
        <f>VLOOKUP($F195,'(참고)타워 스텟 가치'!$B$7:$L$11,AA$2,0)+(VLOOKUP($F195,'(참고)타워 스텟 가치'!$B$7:$L$11,AA$2,0)*$E195)</f>
        <v>11.620000000000005</v>
      </c>
      <c r="AB195">
        <f>SUM('스테이지별 몬스터 스텟'!S195*'(참고)타워 스텟 가치'!$Q$17,'스테이지별 몬스터 스텟'!T195*'(참고)타워 스텟 가치'!$R$17,'스테이지별 몬스터 스텟'!U195*'(참고)타워 스텟 가치'!$S$17,'스테이지별 몬스터 스텟'!V195*'(참고)타워 스텟 가치'!$T$17,'스테이지별 몬스터 스텟'!W195*'(참고)타워 스텟 가치'!$U$17,'스테이지별 몬스터 스텟'!X195*'(참고)타워 스텟 가치'!$V$17,'스테이지별 몬스터 스텟'!Y195*'(참고)타워 스텟 가치'!$W$17,'스테이지별 몬스터 스텟'!Z195*'(참고)타워 스텟 가치'!$X$17,'스테이지별 몬스터 스텟'!AA195*'(참고)타워 스텟 가치'!$Y$17)</f>
        <v>125735.87000000007</v>
      </c>
      <c r="AC195">
        <v>2</v>
      </c>
      <c r="AD195">
        <f>VLOOKUP($F195,'(참고)타워 스텟 가치'!$B$12:$L$16,AD$2,0)+(VLOOKUP($F195,'(참고)타워 스텟 가치'!$B$12:$L$16,AD$2,0)*$E195)</f>
        <v>41.500000000000021</v>
      </c>
      <c r="AE195">
        <f>VLOOKUP($F195,'(참고)타워 스텟 가치'!$B$12:$L$16,AE$2,0)+(VLOOKUP($F195,'(참고)타워 스텟 가치'!$B$12:$L$16,AE$2,0)*$E195)</f>
        <v>49.800000000000026</v>
      </c>
      <c r="AF195">
        <f>VLOOKUP($F195,'(참고)타워 스텟 가치'!$B$12:$L$16,AF$2,0)+(VLOOKUP($F195,'(참고)타워 스텟 가치'!$B$12:$L$16,AF$2,0)*$E195)</f>
        <v>83000.000000000044</v>
      </c>
      <c r="AG195">
        <f>VLOOKUP($F195,'(참고)타워 스텟 가치'!$B$12:$L$16,AG$2,0)+(VLOOKUP($F195,'(참고)타워 스텟 가치'!$B$12:$L$16,AG$2,0)*$E195)</f>
        <v>249.00000000000011</v>
      </c>
      <c r="AH195">
        <f>VLOOKUP($F195,'(참고)타워 스텟 가치'!$B$12:$L$16,AH$2,0)+(VLOOKUP($F195,'(참고)타워 스텟 가치'!$B$12:$L$16,AH$2,0)*$E195)</f>
        <v>8.3000000000000043</v>
      </c>
      <c r="AI195">
        <f>VLOOKUP($F195,'(참고)타워 스텟 가치'!$B$12:$L$16,AI$2,0)+(VLOOKUP($F195,'(참고)타워 스텟 가치'!$B$12:$L$16,AI$2,0)*$E195)</f>
        <v>4.9800000000000022</v>
      </c>
      <c r="AJ195">
        <f>VLOOKUP($F195,'(참고)타워 스텟 가치'!$B$12:$L$16,AJ$2,0)+(VLOOKUP($F195,'(참고)타워 스텟 가치'!$B$12:$L$16,AJ$2,0)*$E195)</f>
        <v>0</v>
      </c>
      <c r="AK195">
        <f>VLOOKUP($F195,'(참고)타워 스텟 가치'!$B$12:$L$16,AK$2,0)+(VLOOKUP($F195,'(참고)타워 스텟 가치'!$B$12:$L$16,AK$2,0)*$E195)</f>
        <v>0</v>
      </c>
      <c r="AL195">
        <f>VLOOKUP($F195,'(참고)타워 스텟 가치'!$B$12:$L$16,AL$2,0)+(VLOOKUP($F195,'(참고)타워 스텟 가치'!$B$12:$L$16,AL$2,0)*$E195)</f>
        <v>23.240000000000009</v>
      </c>
      <c r="AM195">
        <f>SUM('스테이지별 몬스터 스텟'!AD195*'(참고)타워 스텟 가치'!$Q$17,'스테이지별 몬스터 스텟'!AE195*'(참고)타워 스텟 가치'!$R$17,'스테이지별 몬스터 스텟'!AF195*'(참고)타워 스텟 가치'!$S$17,'스테이지별 몬스터 스텟'!AG195*'(참고)타워 스텟 가치'!$T$17,'스테이지별 몬스터 스텟'!AH195*'(참고)타워 스텟 가치'!$U$17,'스테이지별 몬스터 스텟'!AI195*'(참고)타워 스텟 가치'!$V$17,'스테이지별 몬스터 스텟'!AJ195*'(참고)타워 스텟 가치'!$W$17,'스테이지별 몬스터 스텟'!AK195*'(참고)타워 스텟 가치'!$X$17,'스테이지별 몬스터 스텟'!AL195*'(참고)타워 스텟 가치'!$Y$17)</f>
        <v>125223.76000000005</v>
      </c>
      <c r="AN195">
        <v>3</v>
      </c>
    </row>
    <row r="196" spans="3:40" x14ac:dyDescent="0.3">
      <c r="C196">
        <v>2</v>
      </c>
      <c r="D196">
        <f t="shared" si="8"/>
        <v>39</v>
      </c>
      <c r="E196" s="52">
        <f>VLOOKUP(D196,'스테이지별 난이도 설정'!B:C,2,0)</f>
        <v>15.600000000000009</v>
      </c>
      <c r="F196" t="str">
        <f t="shared" si="9"/>
        <v>레어</v>
      </c>
      <c r="G196">
        <f t="shared" si="7"/>
        <v>6</v>
      </c>
      <c r="H196">
        <f>VLOOKUP($F196,'(참고)타워 스텟 가치'!$B$2:$L$6,H$2,0)+(VLOOKUP($F196,'(참고)타워 스텟 가치'!$B$2:$L$6,H$2,0)*$E196)</f>
        <v>186.75000000000009</v>
      </c>
      <c r="I196">
        <f>VLOOKUP($F196,'(참고)타워 스텟 가치'!$B$2:$L$6,I$2,0)+(VLOOKUP($F196,'(참고)타워 스텟 가치'!$B$2:$L$6,I$2,0)*$E196)</f>
        <v>37.350000000000023</v>
      </c>
      <c r="J196">
        <f>VLOOKUP($F196,'(참고)타워 스텟 가치'!$B$2:$L$6,J$2,0)+(VLOOKUP($F196,'(참고)타워 스텟 가치'!$B$2:$L$6,J$2,0)*$E196)</f>
        <v>83000.000000000044</v>
      </c>
      <c r="K196">
        <f>VLOOKUP($F196,'(참고)타워 스텟 가치'!$B$2:$L$6,K$2,0)+(VLOOKUP($F196,'(참고)타워 스텟 가치'!$B$2:$L$6,K$2,0)*$E196)</f>
        <v>747.00000000000034</v>
      </c>
      <c r="L196">
        <f>VLOOKUP($F196,'(참고)타워 스텟 가치'!$B$2:$L$6,L$2,0)+(VLOOKUP($F196,'(참고)타워 스텟 가치'!$B$2:$L$6,L$2,0)*$E196)</f>
        <v>12.450000000000006</v>
      </c>
      <c r="M196">
        <f>VLOOKUP($F196,'(참고)타워 스텟 가치'!$B$2:$L$6,M$2,0)+(VLOOKUP($F196,'(참고)타워 스텟 가치'!$B$2:$L$6,M$2,0)*$E196)</f>
        <v>4.9800000000000022</v>
      </c>
      <c r="N196">
        <f>VLOOKUP($F196,'(참고)타워 스텟 가치'!$B$2:$L$6,N$2,0)+(VLOOKUP($F196,'(참고)타워 스텟 가치'!$B$2:$L$6,N$2,0)*$E196)</f>
        <v>0</v>
      </c>
      <c r="O196">
        <f>VLOOKUP($F196,'(참고)타워 스텟 가치'!$B$2:$L$6,O$2,0)+(VLOOKUP($F196,'(참고)타워 스텟 가치'!$B$2:$L$6,O$2,0)*$E196)</f>
        <v>0</v>
      </c>
      <c r="P196">
        <f>VLOOKUP($F196,'(참고)타워 스텟 가치'!$B$2:$L$6,P$2,0)+(VLOOKUP($F196,'(참고)타워 스텟 가치'!$B$2:$L$6,P$2,0)*$E196)</f>
        <v>11.620000000000005</v>
      </c>
      <c r="Q196">
        <f>SUM('스테이지별 몬스터 스텟'!H196*'(참고)타워 스텟 가치'!$Q$17,'스테이지별 몬스터 스텟'!I196*'(참고)타워 스텟 가치'!$R$17,'스테이지별 몬스터 스텟'!J196*'(참고)타워 스텟 가치'!$S$17,'스테이지별 몬스터 스텟'!K196*'(참고)타워 스텟 가치'!$T$17,'스테이지별 몬스터 스텟'!L196*'(참고)타워 스텟 가치'!$U$17,'스테이지별 몬스터 스텟'!M196*'(참고)타워 스텟 가치'!$V$17,'스테이지별 몬스터 스텟'!N196*'(참고)타워 스텟 가치'!$W$17,'스테이지별 몬스터 스텟'!O196*'(참고)타워 스텟 가치'!$X$17,'스테이지별 몬스터 스텟'!P196*'(참고)타워 스텟 가치'!$Y$17)</f>
        <v>126476.64500000005</v>
      </c>
      <c r="R196">
        <v>1</v>
      </c>
      <c r="S196">
        <f>VLOOKUP($F196,'(참고)타워 스텟 가치'!$B$7:$L$11,S$2,0)+(VLOOKUP($F196,'(참고)타워 스텟 가치'!$B$7:$L$11,S$2,0)*$E196)</f>
        <v>62.250000000000028</v>
      </c>
      <c r="T196">
        <f>VLOOKUP($F196,'(참고)타워 스텟 가치'!$B$7:$L$11,T$2,0)+(VLOOKUP($F196,'(참고)타워 스텟 가치'!$B$7:$L$11,T$2,0)*$E196)</f>
        <v>112.05000000000005</v>
      </c>
      <c r="U196">
        <f>VLOOKUP($F196,'(참고)타워 스텟 가치'!$B$7:$L$11,U$2,0)+(VLOOKUP($F196,'(참고)타워 스텟 가치'!$B$7:$L$11,U$2,0)*$E196)</f>
        <v>83000.000000000044</v>
      </c>
      <c r="V196">
        <f>VLOOKUP($F196,'(참고)타워 스텟 가치'!$B$7:$L$11,V$2,0)+(VLOOKUP($F196,'(참고)타워 스텟 가치'!$B$7:$L$11,V$2,0)*$E196)</f>
        <v>747.00000000000034</v>
      </c>
      <c r="W196">
        <f>VLOOKUP($F196,'(참고)타워 스텟 가치'!$B$7:$L$11,W$2,0)+(VLOOKUP($F196,'(참고)타워 스텟 가치'!$B$7:$L$11,W$2,0)*$E196)</f>
        <v>12.450000000000006</v>
      </c>
      <c r="X196">
        <f>VLOOKUP($F196,'(참고)타워 스텟 가치'!$B$7:$L$11,X$2,0)+(VLOOKUP($F196,'(참고)타워 스텟 가치'!$B$7:$L$11,X$2,0)*$E196)</f>
        <v>4.9800000000000022</v>
      </c>
      <c r="Y196">
        <f>VLOOKUP($F196,'(참고)타워 스텟 가치'!$B$7:$L$11,Y$2,0)+(VLOOKUP($F196,'(참고)타워 스텟 가치'!$B$7:$L$11,Y$2,0)*$E196)</f>
        <v>0</v>
      </c>
      <c r="Z196">
        <f>VLOOKUP($F196,'(참고)타워 스텟 가치'!$B$7:$L$11,Z$2,0)+(VLOOKUP($F196,'(참고)타워 스텟 가치'!$B$7:$L$11,Z$2,0)*$E196)</f>
        <v>0</v>
      </c>
      <c r="AA196">
        <f>VLOOKUP($F196,'(참고)타워 스텟 가치'!$B$7:$L$11,AA$2,0)+(VLOOKUP($F196,'(참고)타워 스텟 가치'!$B$7:$L$11,AA$2,0)*$E196)</f>
        <v>11.620000000000005</v>
      </c>
      <c r="AB196">
        <f>SUM('스테이지별 몬스터 스텟'!S196*'(참고)타워 스텟 가치'!$Q$17,'스테이지별 몬스터 스텟'!T196*'(참고)타워 스텟 가치'!$R$17,'스테이지별 몬스터 스텟'!U196*'(참고)타워 스텟 가치'!$S$17,'스테이지별 몬스터 스텟'!V196*'(참고)타워 스텟 가치'!$T$17,'스테이지별 몬스터 스텟'!W196*'(참고)타워 스텟 가치'!$U$17,'스테이지별 몬스터 스텟'!X196*'(참고)타워 스텟 가치'!$V$17,'스테이지별 몬스터 스텟'!Y196*'(참고)타워 스텟 가치'!$W$17,'스테이지별 몬스터 스텟'!Z196*'(참고)타워 스텟 가치'!$X$17,'스테이지별 몬스터 스텟'!AA196*'(참고)타워 스텟 가치'!$Y$17)</f>
        <v>126339.69500000005</v>
      </c>
      <c r="AC196">
        <v>2</v>
      </c>
      <c r="AD196">
        <f>VLOOKUP($F196,'(참고)타워 스텟 가치'!$B$12:$L$16,AD$2,0)+(VLOOKUP($F196,'(참고)타워 스텟 가치'!$B$12:$L$16,AD$2,0)*$E196)</f>
        <v>62.250000000000028</v>
      </c>
      <c r="AE196">
        <f>VLOOKUP($F196,'(참고)타워 스텟 가치'!$B$12:$L$16,AE$2,0)+(VLOOKUP($F196,'(참고)타워 스텟 가치'!$B$12:$L$16,AE$2,0)*$E196)</f>
        <v>74.700000000000045</v>
      </c>
      <c r="AF196">
        <f>VLOOKUP($F196,'(참고)타워 스텟 가치'!$B$12:$L$16,AF$2,0)+(VLOOKUP($F196,'(참고)타워 스텟 가치'!$B$12:$L$16,AF$2,0)*$E196)</f>
        <v>83000.000000000044</v>
      </c>
      <c r="AG196">
        <f>VLOOKUP($F196,'(참고)타워 스텟 가치'!$B$12:$L$16,AG$2,0)+(VLOOKUP($F196,'(참고)타워 스텟 가치'!$B$12:$L$16,AG$2,0)*$E196)</f>
        <v>373.50000000000017</v>
      </c>
      <c r="AH196">
        <f>VLOOKUP($F196,'(참고)타워 스텟 가치'!$B$12:$L$16,AH$2,0)+(VLOOKUP($F196,'(참고)타워 스텟 가치'!$B$12:$L$16,AH$2,0)*$E196)</f>
        <v>12.450000000000006</v>
      </c>
      <c r="AI196">
        <f>VLOOKUP($F196,'(참고)타워 스텟 가치'!$B$12:$L$16,AI$2,0)+(VLOOKUP($F196,'(참고)타워 스텟 가치'!$B$12:$L$16,AI$2,0)*$E196)</f>
        <v>4.9800000000000022</v>
      </c>
      <c r="AJ196">
        <f>VLOOKUP($F196,'(참고)타워 스텟 가치'!$B$12:$L$16,AJ$2,0)+(VLOOKUP($F196,'(참고)타워 스텟 가치'!$B$12:$L$16,AJ$2,0)*$E196)</f>
        <v>0</v>
      </c>
      <c r="AK196">
        <f>VLOOKUP($F196,'(참고)타워 스텟 가치'!$B$12:$L$16,AK$2,0)+(VLOOKUP($F196,'(참고)타워 스텟 가치'!$B$12:$L$16,AK$2,0)*$E196)</f>
        <v>0</v>
      </c>
      <c r="AL196">
        <f>VLOOKUP($F196,'(참고)타워 스텟 가치'!$B$12:$L$16,AL$2,0)+(VLOOKUP($F196,'(참고)타워 스텟 가치'!$B$12:$L$16,AL$2,0)*$E196)</f>
        <v>23.240000000000009</v>
      </c>
      <c r="AM196">
        <f>SUM('스테이지별 몬스터 스텟'!AD196*'(참고)타워 스텟 가치'!$Q$17,'스테이지별 몬스터 스텟'!AE196*'(참고)타워 스텟 가치'!$R$17,'스테이지별 몬스터 스텟'!AF196*'(참고)타워 스텟 가치'!$S$17,'스테이지별 몬스터 스텟'!AG196*'(참고)타워 스텟 가치'!$T$17,'스테이지별 몬스터 스텟'!AH196*'(참고)타워 스텟 가치'!$U$17,'스테이지별 몬스터 스텟'!AI196*'(참고)타워 스텟 가치'!$V$17,'스테이지별 몬스터 스텟'!AJ196*'(참고)타워 스텟 가치'!$W$17,'스테이지별 몬스터 스텟'!AK196*'(참고)타워 스텟 가치'!$X$17,'스테이지별 몬스터 스텟'!AL196*'(참고)타워 스텟 가치'!$Y$17)</f>
        <v>125559.91000000005</v>
      </c>
      <c r="AN196">
        <v>3</v>
      </c>
    </row>
    <row r="197" spans="3:40" x14ac:dyDescent="0.3">
      <c r="C197">
        <v>3</v>
      </c>
      <c r="D197">
        <f t="shared" si="8"/>
        <v>39</v>
      </c>
      <c r="E197" s="52">
        <f>VLOOKUP(D197,'스테이지별 난이도 설정'!B:C,2,0)</f>
        <v>15.600000000000009</v>
      </c>
      <c r="F197" t="str">
        <f t="shared" si="9"/>
        <v>에픽</v>
      </c>
      <c r="G197">
        <f t="shared" si="7"/>
        <v>6</v>
      </c>
      <c r="H197">
        <f>VLOOKUP($F197,'(참고)타워 스텟 가치'!$B$2:$L$6,H$2,0)+(VLOOKUP($F197,'(참고)타워 스텟 가치'!$B$2:$L$6,H$2,0)*$E197)</f>
        <v>280.12500000000017</v>
      </c>
      <c r="I197">
        <f>VLOOKUP($F197,'(참고)타워 스텟 가치'!$B$2:$L$6,I$2,0)+(VLOOKUP($F197,'(참고)타워 스텟 가치'!$B$2:$L$6,I$2,0)*$E197)</f>
        <v>56.025000000000027</v>
      </c>
      <c r="J197">
        <f>VLOOKUP($F197,'(참고)타워 스텟 가치'!$B$2:$L$6,J$2,0)+(VLOOKUP($F197,'(참고)타워 스텟 가치'!$B$2:$L$6,J$2,0)*$E197)</f>
        <v>83000.000000000044</v>
      </c>
      <c r="K197">
        <f>VLOOKUP($F197,'(참고)타워 스텟 가치'!$B$2:$L$6,K$2,0)+(VLOOKUP($F197,'(참고)타워 스텟 가치'!$B$2:$L$6,K$2,0)*$E197)</f>
        <v>1120.5000000000007</v>
      </c>
      <c r="L197">
        <f>VLOOKUP($F197,'(참고)타워 스텟 가치'!$B$2:$L$6,L$2,0)+(VLOOKUP($F197,'(참고)타워 스텟 가치'!$B$2:$L$6,L$2,0)*$E197)</f>
        <v>18.675000000000011</v>
      </c>
      <c r="M197">
        <f>VLOOKUP($F197,'(참고)타워 스텟 가치'!$B$2:$L$6,M$2,0)+(VLOOKUP($F197,'(참고)타워 스텟 가치'!$B$2:$L$6,M$2,0)*$E197)</f>
        <v>4.9800000000000022</v>
      </c>
      <c r="N197">
        <f>VLOOKUP($F197,'(참고)타워 스텟 가치'!$B$2:$L$6,N$2,0)+(VLOOKUP($F197,'(참고)타워 스텟 가치'!$B$2:$L$6,N$2,0)*$E197)</f>
        <v>0</v>
      </c>
      <c r="O197">
        <f>VLOOKUP($F197,'(참고)타워 스텟 가치'!$B$2:$L$6,O$2,0)+(VLOOKUP($F197,'(참고)타워 스텟 가치'!$B$2:$L$6,O$2,0)*$E197)</f>
        <v>0</v>
      </c>
      <c r="P197">
        <f>VLOOKUP($F197,'(참고)타워 스텟 가치'!$B$2:$L$6,P$2,0)+(VLOOKUP($F197,'(참고)타워 스텟 가치'!$B$2:$L$6,P$2,0)*$E197)</f>
        <v>11.620000000000005</v>
      </c>
      <c r="Q197">
        <f>SUM('스테이지별 몬스터 스텟'!H197*'(참고)타워 스텟 가치'!$Q$17,'스테이지별 몬스터 스텟'!I197*'(참고)타워 스텟 가치'!$R$17,'스테이지별 몬스터 스텟'!J197*'(참고)타워 스텟 가치'!$S$17,'스테이지별 몬스터 스텟'!K197*'(참고)타워 스텟 가치'!$T$17,'스테이지별 몬스터 스텟'!L197*'(참고)타워 스텟 가치'!$U$17,'스테이지별 몬스터 스텟'!M197*'(참고)타워 스텟 가치'!$V$17,'스테이지별 몬스터 스텟'!N197*'(참고)타워 스텟 가치'!$W$17,'스테이지별 몬스터 스텟'!O197*'(참고)타워 스텟 가치'!$X$17,'스테이지별 몬스터 스텟'!P197*'(참고)타워 스텟 가치'!$Y$17)</f>
        <v>127450.85750000007</v>
      </c>
      <c r="R197">
        <v>1</v>
      </c>
      <c r="S197">
        <f>VLOOKUP($F197,'(참고)타워 스텟 가치'!$B$7:$L$11,S$2,0)+(VLOOKUP($F197,'(참고)타워 스텟 가치'!$B$7:$L$11,S$2,0)*$E197)</f>
        <v>93.375000000000043</v>
      </c>
      <c r="T197">
        <f>VLOOKUP($F197,'(참고)타워 스텟 가치'!$B$7:$L$11,T$2,0)+(VLOOKUP($F197,'(참고)타워 스텟 가치'!$B$7:$L$11,T$2,0)*$E197)</f>
        <v>168.07500000000007</v>
      </c>
      <c r="U197">
        <f>VLOOKUP($F197,'(참고)타워 스텟 가치'!$B$7:$L$11,U$2,0)+(VLOOKUP($F197,'(참고)타워 스텟 가치'!$B$7:$L$11,U$2,0)*$E197)</f>
        <v>83000.000000000044</v>
      </c>
      <c r="V197">
        <f>VLOOKUP($F197,'(참고)타워 스텟 가치'!$B$7:$L$11,V$2,0)+(VLOOKUP($F197,'(참고)타워 스텟 가치'!$B$7:$L$11,V$2,0)*$E197)</f>
        <v>1120.5000000000007</v>
      </c>
      <c r="W197">
        <f>VLOOKUP($F197,'(참고)타워 스텟 가치'!$B$7:$L$11,W$2,0)+(VLOOKUP($F197,'(참고)타워 스텟 가치'!$B$7:$L$11,W$2,0)*$E197)</f>
        <v>18.675000000000011</v>
      </c>
      <c r="X197">
        <f>VLOOKUP($F197,'(참고)타워 스텟 가치'!$B$7:$L$11,X$2,0)+(VLOOKUP($F197,'(참고)타워 스텟 가치'!$B$7:$L$11,X$2,0)*$E197)</f>
        <v>4.9800000000000022</v>
      </c>
      <c r="Y197">
        <f>VLOOKUP($F197,'(참고)타워 스텟 가치'!$B$7:$L$11,Y$2,0)+(VLOOKUP($F197,'(참고)타워 스텟 가치'!$B$7:$L$11,Y$2,0)*$E197)</f>
        <v>0</v>
      </c>
      <c r="Z197">
        <f>VLOOKUP($F197,'(참고)타워 스텟 가치'!$B$7:$L$11,Z$2,0)+(VLOOKUP($F197,'(참고)타워 스텟 가치'!$B$7:$L$11,Z$2,0)*$E197)</f>
        <v>0</v>
      </c>
      <c r="AA197">
        <f>VLOOKUP($F197,'(참고)타워 스텟 가치'!$B$7:$L$11,AA$2,0)+(VLOOKUP($F197,'(참고)타워 스텟 가치'!$B$7:$L$11,AA$2,0)*$E197)</f>
        <v>11.620000000000005</v>
      </c>
      <c r="AB197">
        <f>SUM('스테이지별 몬스터 스텟'!S197*'(참고)타워 스텟 가치'!$Q$17,'스테이지별 몬스터 스텟'!T197*'(참고)타워 스텟 가치'!$R$17,'스테이지별 몬스터 스텟'!U197*'(참고)타워 스텟 가치'!$S$17,'스테이지별 몬스터 스텟'!V197*'(참고)타워 스텟 가치'!$T$17,'스테이지별 몬스터 스텟'!W197*'(참고)타워 스텟 가치'!$U$17,'스테이지별 몬스터 스텟'!X197*'(참고)타워 스텟 가치'!$V$17,'스테이지별 몬스터 스텟'!Y197*'(참고)타워 스텟 가치'!$W$17,'스테이지별 몬스터 스텟'!Z197*'(참고)타워 스텟 가치'!$X$17,'스테이지별 몬스터 스텟'!AA197*'(참고)타워 스텟 가치'!$Y$17)</f>
        <v>127245.43250000007</v>
      </c>
      <c r="AC197">
        <v>2</v>
      </c>
      <c r="AD197">
        <f>VLOOKUP($F197,'(참고)타워 스텟 가치'!$B$12:$L$16,AD$2,0)+(VLOOKUP($F197,'(참고)타워 스텟 가치'!$B$12:$L$16,AD$2,0)*$E197)</f>
        <v>93.375000000000043</v>
      </c>
      <c r="AE197">
        <f>VLOOKUP($F197,'(참고)타워 스텟 가치'!$B$12:$L$16,AE$2,0)+(VLOOKUP($F197,'(참고)타워 스텟 가치'!$B$12:$L$16,AE$2,0)*$E197)</f>
        <v>112.05000000000005</v>
      </c>
      <c r="AF197">
        <f>VLOOKUP($F197,'(참고)타워 스텟 가치'!$B$12:$L$16,AF$2,0)+(VLOOKUP($F197,'(참고)타워 스텟 가치'!$B$12:$L$16,AF$2,0)*$E197)</f>
        <v>83000.000000000044</v>
      </c>
      <c r="AG197">
        <f>VLOOKUP($F197,'(참고)타워 스텟 가치'!$B$12:$L$16,AG$2,0)+(VLOOKUP($F197,'(참고)타워 스텟 가치'!$B$12:$L$16,AG$2,0)*$E197)</f>
        <v>560.25000000000034</v>
      </c>
      <c r="AH197">
        <f>VLOOKUP($F197,'(참고)타워 스텟 가치'!$B$12:$L$16,AH$2,0)+(VLOOKUP($F197,'(참고)타워 스텟 가치'!$B$12:$L$16,AH$2,0)*$E197)</f>
        <v>18.675000000000011</v>
      </c>
      <c r="AI197">
        <f>VLOOKUP($F197,'(참고)타워 스텟 가치'!$B$12:$L$16,AI$2,0)+(VLOOKUP($F197,'(참고)타워 스텟 가치'!$B$12:$L$16,AI$2,0)*$E197)</f>
        <v>4.9800000000000022</v>
      </c>
      <c r="AJ197">
        <f>VLOOKUP($F197,'(참고)타워 스텟 가치'!$B$12:$L$16,AJ$2,0)+(VLOOKUP($F197,'(참고)타워 스텟 가치'!$B$12:$L$16,AJ$2,0)*$E197)</f>
        <v>0</v>
      </c>
      <c r="AK197">
        <f>VLOOKUP($F197,'(참고)타워 스텟 가치'!$B$12:$L$16,AK$2,0)+(VLOOKUP($F197,'(참고)타워 스텟 가치'!$B$12:$L$16,AK$2,0)*$E197)</f>
        <v>0</v>
      </c>
      <c r="AL197">
        <f>VLOOKUP($F197,'(참고)타워 스텟 가치'!$B$12:$L$16,AL$2,0)+(VLOOKUP($F197,'(참고)타워 스텟 가치'!$B$12:$L$16,AL$2,0)*$E197)</f>
        <v>23.240000000000009</v>
      </c>
      <c r="AM197">
        <f>SUM('스테이지별 몬스터 스텟'!AD197*'(참고)타워 스텟 가치'!$Q$17,'스테이지별 몬스터 스텟'!AE197*'(참고)타워 스텟 가치'!$R$17,'스테이지별 몬스터 스텟'!AF197*'(참고)타워 스텟 가치'!$S$17,'스테이지별 몬스터 스텟'!AG197*'(참고)타워 스텟 가치'!$T$17,'스테이지별 몬스터 스텟'!AH197*'(참고)타워 스텟 가치'!$U$17,'스테이지별 몬스터 스텟'!AI197*'(참고)타워 스텟 가치'!$V$17,'스테이지별 몬스터 스텟'!AJ197*'(참고)타워 스텟 가치'!$W$17,'스테이지별 몬스터 스텟'!AK197*'(참고)타워 스텟 가치'!$X$17,'스테이지별 몬스터 스텟'!AL197*'(참고)타워 스텟 가치'!$Y$17)</f>
        <v>126064.13500000005</v>
      </c>
      <c r="AN197">
        <v>3</v>
      </c>
    </row>
    <row r="198" spans="3:40" x14ac:dyDescent="0.3">
      <c r="C198">
        <v>4</v>
      </c>
      <c r="D198">
        <f t="shared" si="8"/>
        <v>39</v>
      </c>
      <c r="E198" s="52">
        <f>VLOOKUP(D198,'스테이지별 난이도 설정'!B:C,2,0)</f>
        <v>15.600000000000009</v>
      </c>
      <c r="F198" t="str">
        <f t="shared" si="9"/>
        <v>유니크</v>
      </c>
      <c r="G198">
        <f t="shared" ref="G198:G261" si="10">SUM(R198,AC198,AN198)</f>
        <v>6</v>
      </c>
      <c r="H198">
        <f>VLOOKUP($F198,'(참고)타워 스텟 가치'!$B$2:$L$6,H$2,0)+(VLOOKUP($F198,'(참고)타워 스텟 가치'!$B$2:$L$6,H$2,0)*$E198)</f>
        <v>420.18750000000023</v>
      </c>
      <c r="I198">
        <f>VLOOKUP($F198,'(참고)타워 스텟 가치'!$B$2:$L$6,I$2,0)+(VLOOKUP($F198,'(참고)타워 스텟 가치'!$B$2:$L$6,I$2,0)*$E198)</f>
        <v>84.037500000000037</v>
      </c>
      <c r="J198">
        <f>VLOOKUP($F198,'(참고)타워 스텟 가치'!$B$2:$L$6,J$2,0)+(VLOOKUP($F198,'(참고)타워 스텟 가치'!$B$2:$L$6,J$2,0)*$E198)</f>
        <v>83000.000000000044</v>
      </c>
      <c r="K198">
        <f>VLOOKUP($F198,'(참고)타워 스텟 가치'!$B$2:$L$6,K$2,0)+(VLOOKUP($F198,'(참고)타워 스텟 가치'!$B$2:$L$6,K$2,0)*$E198)</f>
        <v>1680.7500000000009</v>
      </c>
      <c r="L198">
        <f>VLOOKUP($F198,'(참고)타워 스텟 가치'!$B$2:$L$6,L$2,0)+(VLOOKUP($F198,'(참고)타워 스텟 가치'!$B$2:$L$6,L$2,0)*$E198)</f>
        <v>28.012500000000014</v>
      </c>
      <c r="M198">
        <f>VLOOKUP($F198,'(참고)타워 스텟 가치'!$B$2:$L$6,M$2,0)+(VLOOKUP($F198,'(참고)타워 스텟 가치'!$B$2:$L$6,M$2,0)*$E198)</f>
        <v>4.9800000000000022</v>
      </c>
      <c r="N198">
        <f>VLOOKUP($F198,'(참고)타워 스텟 가치'!$B$2:$L$6,N$2,0)+(VLOOKUP($F198,'(참고)타워 스텟 가치'!$B$2:$L$6,N$2,0)*$E198)</f>
        <v>0</v>
      </c>
      <c r="O198">
        <f>VLOOKUP($F198,'(참고)타워 스텟 가치'!$B$2:$L$6,O$2,0)+(VLOOKUP($F198,'(참고)타워 스텟 가치'!$B$2:$L$6,O$2,0)*$E198)</f>
        <v>0</v>
      </c>
      <c r="P198">
        <f>VLOOKUP($F198,'(참고)타워 스텟 가치'!$B$2:$L$6,P$2,0)+(VLOOKUP($F198,'(참고)타워 스텟 가치'!$B$2:$L$6,P$2,0)*$E198)</f>
        <v>16.600000000000009</v>
      </c>
      <c r="Q198">
        <f>SUM('스테이지별 몬스터 스텟'!H198*'(참고)타워 스텟 가치'!$Q$17,'스테이지별 몬스터 스텟'!I198*'(참고)타워 스텟 가치'!$R$17,'스테이지별 몬스터 스텟'!J198*'(참고)타워 스텟 가치'!$S$17,'스테이지별 몬스터 스텟'!K198*'(참고)타워 스텟 가치'!$T$17,'스테이지별 몬스터 스텟'!L198*'(참고)타워 스텟 가치'!$U$17,'스테이지별 몬스터 스텟'!M198*'(참고)타워 스텟 가치'!$V$17,'스테이지별 몬스터 스텟'!N198*'(참고)타워 스텟 가치'!$W$17,'스테이지별 몬스터 스텟'!O198*'(참고)타워 스텟 가치'!$X$17,'스테이지별 몬스터 스텟'!P198*'(참고)타워 스텟 가치'!$Y$17)</f>
        <v>128922.13625000004</v>
      </c>
      <c r="R198">
        <v>1</v>
      </c>
      <c r="S198">
        <f>VLOOKUP($F198,'(참고)타워 스텟 가치'!$B$7:$L$11,S$2,0)+(VLOOKUP($F198,'(참고)타워 스텟 가치'!$B$7:$L$11,S$2,0)*$E198)</f>
        <v>140.06250000000009</v>
      </c>
      <c r="T198">
        <f>VLOOKUP($F198,'(참고)타워 스텟 가치'!$B$7:$L$11,T$2,0)+(VLOOKUP($F198,'(참고)타워 스텟 가치'!$B$7:$L$11,T$2,0)*$E198)</f>
        <v>252.11250000000013</v>
      </c>
      <c r="U198">
        <f>VLOOKUP($F198,'(참고)타워 스텟 가치'!$B$7:$L$11,U$2,0)+(VLOOKUP($F198,'(참고)타워 스텟 가치'!$B$7:$L$11,U$2,0)*$E198)</f>
        <v>83000.000000000044</v>
      </c>
      <c r="V198">
        <f>VLOOKUP($F198,'(참고)타워 스텟 가치'!$B$7:$L$11,V$2,0)+(VLOOKUP($F198,'(참고)타워 스텟 가치'!$B$7:$L$11,V$2,0)*$E198)</f>
        <v>1680.7500000000009</v>
      </c>
      <c r="W198">
        <f>VLOOKUP($F198,'(참고)타워 스텟 가치'!$B$7:$L$11,W$2,0)+(VLOOKUP($F198,'(참고)타워 스텟 가치'!$B$7:$L$11,W$2,0)*$E198)</f>
        <v>28.012500000000014</v>
      </c>
      <c r="X198">
        <f>VLOOKUP($F198,'(참고)타워 스텟 가치'!$B$7:$L$11,X$2,0)+(VLOOKUP($F198,'(참고)타워 스텟 가치'!$B$7:$L$11,X$2,0)*$E198)</f>
        <v>4.9800000000000022</v>
      </c>
      <c r="Y198">
        <f>VLOOKUP($F198,'(참고)타워 스텟 가치'!$B$7:$L$11,Y$2,0)+(VLOOKUP($F198,'(참고)타워 스텟 가치'!$B$7:$L$11,Y$2,0)*$E198)</f>
        <v>0</v>
      </c>
      <c r="Z198">
        <f>VLOOKUP($F198,'(참고)타워 스텟 가치'!$B$7:$L$11,Z$2,0)+(VLOOKUP($F198,'(참고)타워 스텟 가치'!$B$7:$L$11,Z$2,0)*$E198)</f>
        <v>0</v>
      </c>
      <c r="AA198">
        <f>VLOOKUP($F198,'(참고)타워 스텟 가치'!$B$7:$L$11,AA$2,0)+(VLOOKUP($F198,'(참고)타워 스텟 가치'!$B$7:$L$11,AA$2,0)*$E198)</f>
        <v>16.600000000000009</v>
      </c>
      <c r="AB198">
        <f>SUM('스테이지별 몬스터 스텟'!S198*'(참고)타워 스텟 가치'!$Q$17,'스테이지별 몬스터 스텟'!T198*'(참고)타워 스텟 가치'!$R$17,'스테이지별 몬스터 스텟'!U198*'(참고)타워 스텟 가치'!$S$17,'스테이지별 몬스터 스텟'!V198*'(참고)타워 스텟 가치'!$T$17,'스테이지별 몬스터 스텟'!W198*'(참고)타워 스텟 가치'!$U$17,'스테이지별 몬스터 스텟'!X198*'(참고)타워 스텟 가치'!$V$17,'스테이지별 몬스터 스텟'!Y198*'(참고)타워 스텟 가치'!$W$17,'스테이지별 몬스터 스텟'!Z198*'(참고)타워 스텟 가치'!$X$17,'스테이지별 몬스터 스텟'!AA198*'(참고)타워 스텟 가치'!$Y$17)</f>
        <v>128613.99875000004</v>
      </c>
      <c r="AC198">
        <v>2</v>
      </c>
      <c r="AD198">
        <f>VLOOKUP($F198,'(참고)타워 스텟 가치'!$B$12:$L$16,AD$2,0)+(VLOOKUP($F198,'(참고)타워 스텟 가치'!$B$12:$L$16,AD$2,0)*$E198)</f>
        <v>140.06250000000009</v>
      </c>
      <c r="AE198">
        <f>VLOOKUP($F198,'(참고)타워 스텟 가치'!$B$12:$L$16,AE$2,0)+(VLOOKUP($F198,'(참고)타워 스텟 가치'!$B$12:$L$16,AE$2,0)*$E198)</f>
        <v>168.07500000000007</v>
      </c>
      <c r="AF198">
        <f>VLOOKUP($F198,'(참고)타워 스텟 가치'!$B$12:$L$16,AF$2,0)+(VLOOKUP($F198,'(참고)타워 스텟 가치'!$B$12:$L$16,AF$2,0)*$E198)</f>
        <v>83000.000000000044</v>
      </c>
      <c r="AG198">
        <f>VLOOKUP($F198,'(참고)타워 스텟 가치'!$B$12:$L$16,AG$2,0)+(VLOOKUP($F198,'(참고)타워 스텟 가치'!$B$12:$L$16,AG$2,0)*$E198)</f>
        <v>840.37500000000045</v>
      </c>
      <c r="AH198">
        <f>VLOOKUP($F198,'(참고)타워 스텟 가치'!$B$12:$L$16,AH$2,0)+(VLOOKUP($F198,'(참고)타워 스텟 가치'!$B$12:$L$16,AH$2,0)*$E198)</f>
        <v>28.012500000000014</v>
      </c>
      <c r="AI198">
        <f>VLOOKUP($F198,'(참고)타워 스텟 가치'!$B$12:$L$16,AI$2,0)+(VLOOKUP($F198,'(참고)타워 스텟 가치'!$B$12:$L$16,AI$2,0)*$E198)</f>
        <v>4.9800000000000022</v>
      </c>
      <c r="AJ198">
        <f>VLOOKUP($F198,'(참고)타워 스텟 가치'!$B$12:$L$16,AJ$2,0)+(VLOOKUP($F198,'(참고)타워 스텟 가치'!$B$12:$L$16,AJ$2,0)*$E198)</f>
        <v>0</v>
      </c>
      <c r="AK198">
        <f>VLOOKUP($F198,'(참고)타워 스텟 가치'!$B$12:$L$16,AK$2,0)+(VLOOKUP($F198,'(참고)타워 스텟 가치'!$B$12:$L$16,AK$2,0)*$E198)</f>
        <v>0</v>
      </c>
      <c r="AL198">
        <f>VLOOKUP($F198,'(참고)타워 스텟 가치'!$B$12:$L$16,AL$2,0)+(VLOOKUP($F198,'(참고)타워 스텟 가치'!$B$12:$L$16,AL$2,0)*$E198)</f>
        <v>33.200000000000017</v>
      </c>
      <c r="AM198">
        <f>SUM('스테이지별 몬스터 스텟'!AD198*'(참고)타워 스텟 가치'!$Q$17,'스테이지별 몬스터 스텟'!AE198*'(참고)타워 스텟 가치'!$R$17,'스테이지별 몬스터 스텟'!AF198*'(참고)타워 스텟 가치'!$S$17,'스테이지별 몬스터 스텟'!AG198*'(참고)타워 스텟 가치'!$T$17,'스테이지별 몬스터 스텟'!AH198*'(참고)타워 스텟 가치'!$U$17,'스테이지별 몬스터 스텟'!AI198*'(참고)타워 스텟 가치'!$V$17,'스테이지별 몬스터 스텟'!AJ198*'(참고)타워 스텟 가치'!$W$17,'스테이지별 몬스터 스텟'!AK198*'(참고)타워 스텟 가치'!$X$17,'스테이지별 몬스터 스텟'!AL198*'(참고)타워 스텟 가치'!$Y$17)</f>
        <v>126840.39250000005</v>
      </c>
      <c r="AN198">
        <v>3</v>
      </c>
    </row>
    <row r="199" spans="3:40" x14ac:dyDescent="0.3">
      <c r="C199">
        <v>5</v>
      </c>
      <c r="D199">
        <f t="shared" si="8"/>
        <v>39</v>
      </c>
      <c r="E199" s="52">
        <f>VLOOKUP(D199,'스테이지별 난이도 설정'!B:C,2,0)</f>
        <v>15.600000000000009</v>
      </c>
      <c r="F199" t="str">
        <f t="shared" si="9"/>
        <v>스페셜</v>
      </c>
      <c r="G199">
        <f t="shared" si="10"/>
        <v>6</v>
      </c>
      <c r="H199">
        <f>VLOOKUP($F199,'(참고)타워 스텟 가치'!$B$2:$L$6,H$2,0)+(VLOOKUP($F199,'(참고)타워 스텟 가치'!$B$2:$L$6,H$2,0)*$E199)</f>
        <v>630.28125000000034</v>
      </c>
      <c r="I199">
        <f>VLOOKUP($F199,'(참고)타워 스텟 가치'!$B$2:$L$6,I$2,0)+(VLOOKUP($F199,'(참고)타워 스텟 가치'!$B$2:$L$6,I$2,0)*$E199)</f>
        <v>126.05625000000006</v>
      </c>
      <c r="J199">
        <f>VLOOKUP($F199,'(참고)타워 스텟 가치'!$B$2:$L$6,J$2,0)+(VLOOKUP($F199,'(참고)타워 스텟 가치'!$B$2:$L$6,J$2,0)*$E199)</f>
        <v>83000.000000000044</v>
      </c>
      <c r="K199">
        <f>VLOOKUP($F199,'(참고)타워 스텟 가치'!$B$2:$L$6,K$2,0)+(VLOOKUP($F199,'(참고)타워 스텟 가치'!$B$2:$L$6,K$2,0)*$E199)</f>
        <v>2521.1250000000014</v>
      </c>
      <c r="L199">
        <f>VLOOKUP($F199,'(참고)타워 스텟 가치'!$B$2:$L$6,L$2,0)+(VLOOKUP($F199,'(참고)타워 스텟 가치'!$B$2:$L$6,L$2,0)*$E199)</f>
        <v>42.018750000000018</v>
      </c>
      <c r="M199">
        <f>VLOOKUP($F199,'(참고)타워 스텟 가치'!$B$2:$L$6,M$2,0)+(VLOOKUP($F199,'(참고)타워 스텟 가치'!$B$2:$L$6,M$2,0)*$E199)</f>
        <v>4.9800000000000022</v>
      </c>
      <c r="N199">
        <f>VLOOKUP($F199,'(참고)타워 스텟 가치'!$B$2:$L$6,N$2,0)+(VLOOKUP($F199,'(참고)타워 스텟 가치'!$B$2:$L$6,N$2,0)*$E199)</f>
        <v>0</v>
      </c>
      <c r="O199">
        <f>VLOOKUP($F199,'(참고)타워 스텟 가치'!$B$2:$L$6,O$2,0)+(VLOOKUP($F199,'(참고)타워 스텟 가치'!$B$2:$L$6,O$2,0)*$E199)</f>
        <v>0</v>
      </c>
      <c r="P199">
        <f>VLOOKUP($F199,'(참고)타워 스텟 가치'!$B$2:$L$6,P$2,0)+(VLOOKUP($F199,'(참고)타워 스텟 가치'!$B$2:$L$6,P$2,0)*$E199)</f>
        <v>16.600000000000009</v>
      </c>
      <c r="Q199">
        <f>SUM('스테이지별 몬스터 스텟'!H199*'(참고)타워 스텟 가치'!$Q$17,'스테이지별 몬스터 스텟'!I199*'(참고)타워 스텟 가치'!$R$17,'스테이지별 몬스터 스텟'!J199*'(참고)타워 스텟 가치'!$S$17,'스테이지별 몬스터 스텟'!K199*'(참고)타워 스텟 가치'!$T$17,'스테이지별 몬스터 스텟'!L199*'(참고)타워 스텟 가치'!$U$17,'스테이지별 몬스터 스텟'!M199*'(참고)타워 스텟 가치'!$V$17,'스테이지별 몬스터 스텟'!N199*'(참고)타워 스텟 가치'!$W$17,'스테이지별 몬스터 스텟'!O199*'(참고)타워 스텟 가치'!$X$17,'스테이지별 몬스터 스텟'!P199*'(참고)타워 스텟 가치'!$Y$17)</f>
        <v>131114.11437500009</v>
      </c>
      <c r="R199">
        <v>1</v>
      </c>
      <c r="S199">
        <f>VLOOKUP($F199,'(참고)타워 스텟 가치'!$B$7:$L$11,S$2,0)+(VLOOKUP($F199,'(참고)타워 스텟 가치'!$B$7:$L$11,S$2,0)*$E199)</f>
        <v>210.09375000000011</v>
      </c>
      <c r="T199">
        <f>VLOOKUP($F199,'(참고)타워 스텟 가치'!$B$7:$L$11,T$2,0)+(VLOOKUP($F199,'(참고)타워 스텟 가치'!$B$7:$L$11,T$2,0)*$E199)</f>
        <v>378.16875000000022</v>
      </c>
      <c r="U199">
        <f>VLOOKUP($F199,'(참고)타워 스텟 가치'!$B$7:$L$11,U$2,0)+(VLOOKUP($F199,'(참고)타워 스텟 가치'!$B$7:$L$11,U$2,0)*$E199)</f>
        <v>83000.000000000044</v>
      </c>
      <c r="V199">
        <f>VLOOKUP($F199,'(참고)타워 스텟 가치'!$B$7:$L$11,V$2,0)+(VLOOKUP($F199,'(참고)타워 스텟 가치'!$B$7:$L$11,V$2,0)*$E199)</f>
        <v>2521.1250000000014</v>
      </c>
      <c r="W199">
        <f>VLOOKUP($F199,'(참고)타워 스텟 가치'!$B$7:$L$11,W$2,0)+(VLOOKUP($F199,'(참고)타워 스텟 가치'!$B$7:$L$11,W$2,0)*$E199)</f>
        <v>42.018750000000018</v>
      </c>
      <c r="X199">
        <f>VLOOKUP($F199,'(참고)타워 스텟 가치'!$B$7:$L$11,X$2,0)+(VLOOKUP($F199,'(참고)타워 스텟 가치'!$B$7:$L$11,X$2,0)*$E199)</f>
        <v>4.9800000000000022</v>
      </c>
      <c r="Y199">
        <f>VLOOKUP($F199,'(참고)타워 스텟 가치'!$B$7:$L$11,Y$2,0)+(VLOOKUP($F199,'(참고)타워 스텟 가치'!$B$7:$L$11,Y$2,0)*$E199)</f>
        <v>0</v>
      </c>
      <c r="Z199">
        <f>VLOOKUP($F199,'(참고)타워 스텟 가치'!$B$7:$L$11,Z$2,0)+(VLOOKUP($F199,'(참고)타워 스텟 가치'!$B$7:$L$11,Z$2,0)*$E199)</f>
        <v>0</v>
      </c>
      <c r="AA199">
        <f>VLOOKUP($F199,'(참고)타워 스텟 가치'!$B$7:$L$11,AA$2,0)+(VLOOKUP($F199,'(참고)타워 스텟 가치'!$B$7:$L$11,AA$2,0)*$E199)</f>
        <v>16.600000000000009</v>
      </c>
      <c r="AB199">
        <f>SUM('스테이지별 몬스터 스텟'!S199*'(참고)타워 스텟 가치'!$Q$17,'스테이지별 몬스터 스텟'!T199*'(참고)타워 스텟 가치'!$R$17,'스테이지별 몬스터 스텟'!U199*'(참고)타워 스텟 가치'!$S$17,'스테이지별 몬스터 스텟'!V199*'(참고)타워 스텟 가치'!$T$17,'스테이지별 몬스터 스텟'!W199*'(참고)타워 스텟 가치'!$U$17,'스테이지별 몬스터 스텟'!X199*'(참고)타워 스텟 가치'!$V$17,'스테이지별 몬스터 스텟'!Y199*'(참고)타워 스텟 가치'!$W$17,'스테이지별 몬스터 스텟'!Z199*'(참고)타워 스텟 가치'!$X$17,'스테이지별 몬스터 스텟'!AA199*'(참고)타워 스텟 가치'!$Y$17)</f>
        <v>130651.90812500006</v>
      </c>
      <c r="AC199">
        <v>2</v>
      </c>
      <c r="AD199">
        <f>VLOOKUP($F199,'(참고)타워 스텟 가치'!$B$12:$L$16,AD$2,0)+(VLOOKUP($F199,'(참고)타워 스텟 가치'!$B$12:$L$16,AD$2,0)*$E199)</f>
        <v>210.09375000000011</v>
      </c>
      <c r="AE199">
        <f>VLOOKUP($F199,'(참고)타워 스텟 가치'!$B$12:$L$16,AE$2,0)+(VLOOKUP($F199,'(참고)타워 스텟 가치'!$B$12:$L$16,AE$2,0)*$E199)</f>
        <v>252.11250000000013</v>
      </c>
      <c r="AF199">
        <f>VLOOKUP($F199,'(참고)타워 스텟 가치'!$B$12:$L$16,AF$2,0)+(VLOOKUP($F199,'(참고)타워 스텟 가치'!$B$12:$L$16,AF$2,0)*$E199)</f>
        <v>83000.000000000044</v>
      </c>
      <c r="AG199">
        <f>VLOOKUP($F199,'(참고)타워 스텟 가치'!$B$12:$L$16,AG$2,0)+(VLOOKUP($F199,'(참고)타워 스텟 가치'!$B$12:$L$16,AG$2,0)*$E199)</f>
        <v>1260.5625000000007</v>
      </c>
      <c r="AH199">
        <f>VLOOKUP($F199,'(참고)타워 스텟 가치'!$B$12:$L$16,AH$2,0)+(VLOOKUP($F199,'(참고)타워 스텟 가치'!$B$12:$L$16,AH$2,0)*$E199)</f>
        <v>42.018750000000018</v>
      </c>
      <c r="AI199">
        <f>VLOOKUP($F199,'(참고)타워 스텟 가치'!$B$12:$L$16,AI$2,0)+(VLOOKUP($F199,'(참고)타워 스텟 가치'!$B$12:$L$16,AI$2,0)*$E199)</f>
        <v>4.9800000000000022</v>
      </c>
      <c r="AJ199">
        <f>VLOOKUP($F199,'(참고)타워 스텟 가치'!$B$12:$L$16,AJ$2,0)+(VLOOKUP($F199,'(참고)타워 스텟 가치'!$B$12:$L$16,AJ$2,0)*$E199)</f>
        <v>0</v>
      </c>
      <c r="AK199">
        <f>VLOOKUP($F199,'(참고)타워 스텟 가치'!$B$12:$L$16,AK$2,0)+(VLOOKUP($F199,'(참고)타워 스텟 가치'!$B$12:$L$16,AK$2,0)*$E199)</f>
        <v>0</v>
      </c>
      <c r="AL199">
        <f>VLOOKUP($F199,'(참고)타워 스텟 가치'!$B$12:$L$16,AL$2,0)+(VLOOKUP($F199,'(참고)타워 스텟 가치'!$B$12:$L$16,AL$2,0)*$E199)</f>
        <v>33.200000000000017</v>
      </c>
      <c r="AM199">
        <f>SUM('스테이지별 몬스터 스텟'!AD199*'(참고)타워 스텟 가치'!$Q$17,'스테이지별 몬스터 스텟'!AE199*'(참고)타워 스텟 가치'!$R$17,'스테이지별 몬스터 스텟'!AF199*'(참고)타워 스텟 가치'!$S$17,'스테이지별 몬스터 스텟'!AG199*'(참고)타워 스텟 가치'!$T$17,'스테이지별 몬스터 스텟'!AH199*'(참고)타워 스텟 가치'!$U$17,'스테이지별 몬스터 스텟'!AI199*'(참고)타워 스텟 가치'!$V$17,'스테이지별 몬스터 스텟'!AJ199*'(참고)타워 스텟 가치'!$W$17,'스테이지별 몬스터 스텟'!AK199*'(참고)타워 스텟 가치'!$X$17,'스테이지별 몬스터 스텟'!AL199*'(참고)타워 스텟 가치'!$Y$17)</f>
        <v>127974.89875000005</v>
      </c>
      <c r="AN199">
        <v>3</v>
      </c>
    </row>
    <row r="200" spans="3:40" x14ac:dyDescent="0.3">
      <c r="C200">
        <v>1</v>
      </c>
      <c r="D200">
        <f t="shared" si="8"/>
        <v>40</v>
      </c>
      <c r="E200" s="52">
        <f>VLOOKUP(D200,'스테이지별 난이도 설정'!B:C,2,0)</f>
        <v>16.000000000000007</v>
      </c>
      <c r="F200" t="str">
        <f t="shared" si="9"/>
        <v>일반</v>
      </c>
      <c r="G200">
        <f t="shared" si="10"/>
        <v>6</v>
      </c>
      <c r="H200">
        <f>VLOOKUP($F200,'(참고)타워 스텟 가치'!$B$2:$L$6,H$2,0)+(VLOOKUP($F200,'(참고)타워 스텟 가치'!$B$2:$L$6,H$2,0)*$E200)</f>
        <v>127.50000000000006</v>
      </c>
      <c r="I200">
        <f>VLOOKUP($F200,'(참고)타워 스텟 가치'!$B$2:$L$6,I$2,0)+(VLOOKUP($F200,'(참고)타워 스텟 가치'!$B$2:$L$6,I$2,0)*$E200)</f>
        <v>25.500000000000011</v>
      </c>
      <c r="J200">
        <f>VLOOKUP($F200,'(참고)타워 스텟 가치'!$B$2:$L$6,J$2,0)+(VLOOKUP($F200,'(참고)타워 스텟 가치'!$B$2:$L$6,J$2,0)*$E200)</f>
        <v>85000.000000000029</v>
      </c>
      <c r="K200">
        <f>VLOOKUP($F200,'(참고)타워 스텟 가치'!$B$2:$L$6,K$2,0)+(VLOOKUP($F200,'(참고)타워 스텟 가치'!$B$2:$L$6,K$2,0)*$E200)</f>
        <v>510.00000000000023</v>
      </c>
      <c r="L200">
        <f>VLOOKUP($F200,'(참고)타워 스텟 가치'!$B$2:$L$6,L$2,0)+(VLOOKUP($F200,'(참고)타워 스텟 가치'!$B$2:$L$6,L$2,0)*$E200)</f>
        <v>8.5000000000000036</v>
      </c>
      <c r="M200">
        <f>VLOOKUP($F200,'(참고)타워 스텟 가치'!$B$2:$L$6,M$2,0)+(VLOOKUP($F200,'(참고)타워 스텟 가치'!$B$2:$L$6,M$2,0)*$E200)</f>
        <v>5.1000000000000014</v>
      </c>
      <c r="N200">
        <f>VLOOKUP($F200,'(참고)타워 스텟 가치'!$B$2:$L$6,N$2,0)+(VLOOKUP($F200,'(참고)타워 스텟 가치'!$B$2:$L$6,N$2,0)*$E200)</f>
        <v>0</v>
      </c>
      <c r="O200">
        <f>VLOOKUP($F200,'(참고)타워 스텟 가치'!$B$2:$L$6,O$2,0)+(VLOOKUP($F200,'(참고)타워 스텟 가치'!$B$2:$L$6,O$2,0)*$E200)</f>
        <v>0</v>
      </c>
      <c r="P200">
        <f>VLOOKUP($F200,'(참고)타워 스텟 가치'!$B$2:$L$6,P$2,0)+(VLOOKUP($F200,'(참고)타워 스텟 가치'!$B$2:$L$6,P$2,0)*$E200)</f>
        <v>11.900000000000004</v>
      </c>
      <c r="Q200">
        <f>SUM('스테이지별 몬스터 스텟'!H200*'(참고)타워 스텟 가치'!$Q$17,'스테이지별 몬스터 스텟'!I200*'(참고)타워 스텟 가치'!$R$17,'스테이지별 몬스터 스텟'!J200*'(참고)타워 스텟 가치'!$S$17,'스테이지별 몬스터 스텟'!K200*'(참고)타워 스텟 가치'!$T$17,'스테이지별 몬스터 스텟'!L200*'(참고)타워 스텟 가치'!$U$17,'스테이지별 몬스터 스텟'!M200*'(참고)타워 스텟 가치'!$V$17,'스테이지별 몬스터 스텟'!N200*'(참고)타워 스텟 가치'!$W$17,'스테이지별 몬스터 스텟'!O200*'(참고)타워 스텟 가치'!$X$17,'스테이지별 몬스터 스텟'!P200*'(참고)타워 스텟 가치'!$Y$17)</f>
        <v>128859.15000000005</v>
      </c>
      <c r="R200">
        <v>1</v>
      </c>
      <c r="S200">
        <f>VLOOKUP($F200,'(참고)타워 스텟 가치'!$B$7:$L$11,S$2,0)+(VLOOKUP($F200,'(참고)타워 스텟 가치'!$B$7:$L$11,S$2,0)*$E200)</f>
        <v>42.500000000000014</v>
      </c>
      <c r="T200">
        <f>VLOOKUP($F200,'(참고)타워 스텟 가치'!$B$7:$L$11,T$2,0)+(VLOOKUP($F200,'(참고)타워 스텟 가치'!$B$7:$L$11,T$2,0)*$E200)</f>
        <v>76.500000000000028</v>
      </c>
      <c r="U200">
        <f>VLOOKUP($F200,'(참고)타워 스텟 가치'!$B$7:$L$11,U$2,0)+(VLOOKUP($F200,'(참고)타워 스텟 가치'!$B$7:$L$11,U$2,0)*$E200)</f>
        <v>85000.000000000029</v>
      </c>
      <c r="V200">
        <f>VLOOKUP($F200,'(참고)타워 스텟 가치'!$B$7:$L$11,V$2,0)+(VLOOKUP($F200,'(참고)타워 스텟 가치'!$B$7:$L$11,V$2,0)*$E200)</f>
        <v>510.00000000000023</v>
      </c>
      <c r="W200">
        <f>VLOOKUP($F200,'(참고)타워 스텟 가치'!$B$7:$L$11,W$2,0)+(VLOOKUP($F200,'(참고)타워 스텟 가치'!$B$7:$L$11,W$2,0)*$E200)</f>
        <v>8.5000000000000036</v>
      </c>
      <c r="X200">
        <f>VLOOKUP($F200,'(참고)타워 스텟 가치'!$B$7:$L$11,X$2,0)+(VLOOKUP($F200,'(참고)타워 스텟 가치'!$B$7:$L$11,X$2,0)*$E200)</f>
        <v>5.1000000000000014</v>
      </c>
      <c r="Y200">
        <f>VLOOKUP($F200,'(참고)타워 스텟 가치'!$B$7:$L$11,Y$2,0)+(VLOOKUP($F200,'(참고)타워 스텟 가치'!$B$7:$L$11,Y$2,0)*$E200)</f>
        <v>0</v>
      </c>
      <c r="Z200">
        <f>VLOOKUP($F200,'(참고)타워 스텟 가치'!$B$7:$L$11,Z$2,0)+(VLOOKUP($F200,'(참고)타워 스텟 가치'!$B$7:$L$11,Z$2,0)*$E200)</f>
        <v>0</v>
      </c>
      <c r="AA200">
        <f>VLOOKUP($F200,'(참고)타워 스텟 가치'!$B$7:$L$11,AA$2,0)+(VLOOKUP($F200,'(참고)타워 스텟 가치'!$B$7:$L$11,AA$2,0)*$E200)</f>
        <v>11.900000000000004</v>
      </c>
      <c r="AB200">
        <f>SUM('스테이지별 몬스터 스텟'!S200*'(참고)타워 스텟 가치'!$Q$17,'스테이지별 몬스터 스텟'!T200*'(참고)타워 스텟 가치'!$R$17,'스테이지별 몬스터 스텟'!U200*'(참고)타워 스텟 가치'!$S$17,'스테이지별 몬스터 스텟'!V200*'(참고)타워 스텟 가치'!$T$17,'스테이지별 몬스터 스텟'!W200*'(참고)타워 스텟 가치'!$U$17,'스테이지별 몬스터 스텟'!X200*'(참고)타워 스텟 가치'!$V$17,'스테이지별 몬스터 스텟'!Y200*'(참고)타워 스텟 가치'!$W$17,'스테이지별 몬스터 스텟'!Z200*'(참고)타워 스텟 가치'!$X$17,'스테이지별 몬스터 스텟'!AA200*'(참고)타워 스텟 가치'!$Y$17)</f>
        <v>128765.65000000005</v>
      </c>
      <c r="AC200">
        <v>2</v>
      </c>
      <c r="AD200">
        <f>VLOOKUP($F200,'(참고)타워 스텟 가치'!$B$12:$L$16,AD$2,0)+(VLOOKUP($F200,'(참고)타워 스텟 가치'!$B$12:$L$16,AD$2,0)*$E200)</f>
        <v>42.500000000000014</v>
      </c>
      <c r="AE200">
        <f>VLOOKUP($F200,'(참고)타워 스텟 가치'!$B$12:$L$16,AE$2,0)+(VLOOKUP($F200,'(참고)타워 스텟 가치'!$B$12:$L$16,AE$2,0)*$E200)</f>
        <v>51.000000000000021</v>
      </c>
      <c r="AF200">
        <f>VLOOKUP($F200,'(참고)타워 스텟 가치'!$B$12:$L$16,AF$2,0)+(VLOOKUP($F200,'(참고)타워 스텟 가치'!$B$12:$L$16,AF$2,0)*$E200)</f>
        <v>85000.000000000029</v>
      </c>
      <c r="AG200">
        <f>VLOOKUP($F200,'(참고)타워 스텟 가치'!$B$12:$L$16,AG$2,0)+(VLOOKUP($F200,'(참고)타워 스텟 가치'!$B$12:$L$16,AG$2,0)*$E200)</f>
        <v>255.00000000000011</v>
      </c>
      <c r="AH200">
        <f>VLOOKUP($F200,'(참고)타워 스텟 가치'!$B$12:$L$16,AH$2,0)+(VLOOKUP($F200,'(참고)타워 스텟 가치'!$B$12:$L$16,AH$2,0)*$E200)</f>
        <v>8.5000000000000036</v>
      </c>
      <c r="AI200">
        <f>VLOOKUP($F200,'(참고)타워 스텟 가치'!$B$12:$L$16,AI$2,0)+(VLOOKUP($F200,'(참고)타워 스텟 가치'!$B$12:$L$16,AI$2,0)*$E200)</f>
        <v>5.1000000000000014</v>
      </c>
      <c r="AJ200">
        <f>VLOOKUP($F200,'(참고)타워 스텟 가치'!$B$12:$L$16,AJ$2,0)+(VLOOKUP($F200,'(참고)타워 스텟 가치'!$B$12:$L$16,AJ$2,0)*$E200)</f>
        <v>0</v>
      </c>
      <c r="AK200">
        <f>VLOOKUP($F200,'(참고)타워 스텟 가치'!$B$12:$L$16,AK$2,0)+(VLOOKUP($F200,'(참고)타워 스텟 가치'!$B$12:$L$16,AK$2,0)*$E200)</f>
        <v>0</v>
      </c>
      <c r="AL200">
        <f>VLOOKUP($F200,'(참고)타워 스텟 가치'!$B$12:$L$16,AL$2,0)+(VLOOKUP($F200,'(참고)타워 스텟 가치'!$B$12:$L$16,AL$2,0)*$E200)</f>
        <v>23.800000000000008</v>
      </c>
      <c r="AM200">
        <f>SUM('스테이지별 몬스터 스텟'!AD200*'(참고)타워 스텟 가치'!$Q$17,'스테이지별 몬스터 스텟'!AE200*'(참고)타워 스텟 가치'!$R$17,'스테이지별 몬스터 스텟'!AF200*'(참고)타워 스텟 가치'!$S$17,'스테이지별 몬스터 스텟'!AG200*'(참고)타워 스텟 가치'!$T$17,'스테이지별 몬스터 스텟'!AH200*'(참고)타워 스텟 가치'!$U$17,'스테이지별 몬스터 스텟'!AI200*'(참고)타워 스텟 가치'!$V$17,'스테이지별 몬스터 스텟'!AJ200*'(참고)타워 스텟 가치'!$W$17,'스테이지별 몬스터 스텟'!AK200*'(참고)타워 스텟 가치'!$X$17,'스테이지별 몬스터 스텟'!AL200*'(참고)타워 스텟 가치'!$Y$17)</f>
        <v>128241.20000000006</v>
      </c>
      <c r="AN200">
        <v>3</v>
      </c>
    </row>
    <row r="201" spans="3:40" x14ac:dyDescent="0.3">
      <c r="C201">
        <v>2</v>
      </c>
      <c r="D201">
        <f t="shared" si="8"/>
        <v>40</v>
      </c>
      <c r="E201" s="52">
        <f>VLOOKUP(D201,'스테이지별 난이도 설정'!B:C,2,0)</f>
        <v>16.000000000000007</v>
      </c>
      <c r="F201" t="str">
        <f t="shared" si="9"/>
        <v>레어</v>
      </c>
      <c r="G201">
        <f t="shared" si="10"/>
        <v>6</v>
      </c>
      <c r="H201">
        <f>VLOOKUP($F201,'(참고)타워 스텟 가치'!$B$2:$L$6,H$2,0)+(VLOOKUP($F201,'(참고)타워 스텟 가치'!$B$2:$L$6,H$2,0)*$E201)</f>
        <v>191.25000000000009</v>
      </c>
      <c r="I201">
        <f>VLOOKUP($F201,'(참고)타워 스텟 가치'!$B$2:$L$6,I$2,0)+(VLOOKUP($F201,'(참고)타워 스텟 가치'!$B$2:$L$6,I$2,0)*$E201)</f>
        <v>38.250000000000014</v>
      </c>
      <c r="J201">
        <f>VLOOKUP($F201,'(참고)타워 스텟 가치'!$B$2:$L$6,J$2,0)+(VLOOKUP($F201,'(참고)타워 스텟 가치'!$B$2:$L$6,J$2,0)*$E201)</f>
        <v>85000.000000000029</v>
      </c>
      <c r="K201">
        <f>VLOOKUP($F201,'(참고)타워 스텟 가치'!$B$2:$L$6,K$2,0)+(VLOOKUP($F201,'(참고)타워 스텟 가치'!$B$2:$L$6,K$2,0)*$E201)</f>
        <v>765.00000000000034</v>
      </c>
      <c r="L201">
        <f>VLOOKUP($F201,'(참고)타워 스텟 가치'!$B$2:$L$6,L$2,0)+(VLOOKUP($F201,'(참고)타워 스텟 가치'!$B$2:$L$6,L$2,0)*$E201)</f>
        <v>12.750000000000005</v>
      </c>
      <c r="M201">
        <f>VLOOKUP($F201,'(참고)타워 스텟 가치'!$B$2:$L$6,M$2,0)+(VLOOKUP($F201,'(참고)타워 스텟 가치'!$B$2:$L$6,M$2,0)*$E201)</f>
        <v>5.1000000000000014</v>
      </c>
      <c r="N201">
        <f>VLOOKUP($F201,'(참고)타워 스텟 가치'!$B$2:$L$6,N$2,0)+(VLOOKUP($F201,'(참고)타워 스텟 가치'!$B$2:$L$6,N$2,0)*$E201)</f>
        <v>0</v>
      </c>
      <c r="O201">
        <f>VLOOKUP($F201,'(참고)타워 스텟 가치'!$B$2:$L$6,O$2,0)+(VLOOKUP($F201,'(참고)타워 스텟 가치'!$B$2:$L$6,O$2,0)*$E201)</f>
        <v>0</v>
      </c>
      <c r="P201">
        <f>VLOOKUP($F201,'(참고)타워 스텟 가치'!$B$2:$L$6,P$2,0)+(VLOOKUP($F201,'(참고)타워 스텟 가치'!$B$2:$L$6,P$2,0)*$E201)</f>
        <v>11.900000000000004</v>
      </c>
      <c r="Q201">
        <f>SUM('스테이지별 몬스터 스텟'!H201*'(참고)타워 스텟 가치'!$Q$17,'스테이지별 몬스터 스텟'!I201*'(참고)타워 스텟 가치'!$R$17,'스테이지별 몬스터 스텟'!J201*'(참고)타워 스텟 가치'!$S$17,'스테이지별 몬스터 스텟'!K201*'(참고)타워 스텟 가치'!$T$17,'스테이지별 몬스터 스텟'!L201*'(참고)타워 스텟 가치'!$U$17,'스테이지별 몬스터 스텟'!M201*'(참고)타워 스텟 가치'!$V$17,'스테이지별 몬스터 스텟'!N201*'(참고)타워 스텟 가치'!$W$17,'스테이지별 몬스터 스텟'!O201*'(참고)타워 스텟 가치'!$X$17,'스테이지별 몬스터 스텟'!P201*'(참고)타워 스텟 가치'!$Y$17)</f>
        <v>129524.27500000005</v>
      </c>
      <c r="R201">
        <v>1</v>
      </c>
      <c r="S201">
        <f>VLOOKUP($F201,'(참고)타워 스텟 가치'!$B$7:$L$11,S$2,0)+(VLOOKUP($F201,'(참고)타워 스텟 가치'!$B$7:$L$11,S$2,0)*$E201)</f>
        <v>63.750000000000028</v>
      </c>
      <c r="T201">
        <f>VLOOKUP($F201,'(참고)타워 스텟 가치'!$B$7:$L$11,T$2,0)+(VLOOKUP($F201,'(참고)타워 스텟 가치'!$B$7:$L$11,T$2,0)*$E201)</f>
        <v>114.75000000000004</v>
      </c>
      <c r="U201">
        <f>VLOOKUP($F201,'(참고)타워 스텟 가치'!$B$7:$L$11,U$2,0)+(VLOOKUP($F201,'(참고)타워 스텟 가치'!$B$7:$L$11,U$2,0)*$E201)</f>
        <v>85000.000000000029</v>
      </c>
      <c r="V201">
        <f>VLOOKUP($F201,'(참고)타워 스텟 가치'!$B$7:$L$11,V$2,0)+(VLOOKUP($F201,'(참고)타워 스텟 가치'!$B$7:$L$11,V$2,0)*$E201)</f>
        <v>765.00000000000034</v>
      </c>
      <c r="W201">
        <f>VLOOKUP($F201,'(참고)타워 스텟 가치'!$B$7:$L$11,W$2,0)+(VLOOKUP($F201,'(참고)타워 스텟 가치'!$B$7:$L$11,W$2,0)*$E201)</f>
        <v>12.750000000000005</v>
      </c>
      <c r="X201">
        <f>VLOOKUP($F201,'(참고)타워 스텟 가치'!$B$7:$L$11,X$2,0)+(VLOOKUP($F201,'(참고)타워 스텟 가치'!$B$7:$L$11,X$2,0)*$E201)</f>
        <v>5.1000000000000014</v>
      </c>
      <c r="Y201">
        <f>VLOOKUP($F201,'(참고)타워 스텟 가치'!$B$7:$L$11,Y$2,0)+(VLOOKUP($F201,'(참고)타워 스텟 가치'!$B$7:$L$11,Y$2,0)*$E201)</f>
        <v>0</v>
      </c>
      <c r="Z201">
        <f>VLOOKUP($F201,'(참고)타워 스텟 가치'!$B$7:$L$11,Z$2,0)+(VLOOKUP($F201,'(참고)타워 스텟 가치'!$B$7:$L$11,Z$2,0)*$E201)</f>
        <v>0</v>
      </c>
      <c r="AA201">
        <f>VLOOKUP($F201,'(참고)타워 스텟 가치'!$B$7:$L$11,AA$2,0)+(VLOOKUP($F201,'(참고)타워 스텟 가치'!$B$7:$L$11,AA$2,0)*$E201)</f>
        <v>11.900000000000004</v>
      </c>
      <c r="AB201">
        <f>SUM('스테이지별 몬스터 스텟'!S201*'(참고)타워 스텟 가치'!$Q$17,'스테이지별 몬스터 스텟'!T201*'(참고)타워 스텟 가치'!$R$17,'스테이지별 몬스터 스텟'!U201*'(참고)타워 스텟 가치'!$S$17,'스테이지별 몬스터 스텟'!V201*'(참고)타워 스텟 가치'!$T$17,'스테이지별 몬스터 스텟'!W201*'(참고)타워 스텟 가치'!$U$17,'스테이지별 몬스터 스텟'!X201*'(참고)타워 스텟 가치'!$V$17,'스테이지별 몬스터 스텟'!Y201*'(참고)타워 스텟 가치'!$W$17,'스테이지별 몬스터 스텟'!Z201*'(참고)타워 스텟 가치'!$X$17,'스테이지별 몬스터 스텟'!AA201*'(참고)타워 스텟 가치'!$Y$17)</f>
        <v>129384.02500000005</v>
      </c>
      <c r="AC201">
        <v>2</v>
      </c>
      <c r="AD201">
        <f>VLOOKUP($F201,'(참고)타워 스텟 가치'!$B$12:$L$16,AD$2,0)+(VLOOKUP($F201,'(참고)타워 스텟 가치'!$B$12:$L$16,AD$2,0)*$E201)</f>
        <v>63.750000000000028</v>
      </c>
      <c r="AE201">
        <f>VLOOKUP($F201,'(참고)타워 스텟 가치'!$B$12:$L$16,AE$2,0)+(VLOOKUP($F201,'(참고)타워 스텟 가치'!$B$12:$L$16,AE$2,0)*$E201)</f>
        <v>76.500000000000028</v>
      </c>
      <c r="AF201">
        <f>VLOOKUP($F201,'(참고)타워 스텟 가치'!$B$12:$L$16,AF$2,0)+(VLOOKUP($F201,'(참고)타워 스텟 가치'!$B$12:$L$16,AF$2,0)*$E201)</f>
        <v>85000.000000000029</v>
      </c>
      <c r="AG201">
        <f>VLOOKUP($F201,'(참고)타워 스텟 가치'!$B$12:$L$16,AG$2,0)+(VLOOKUP($F201,'(참고)타워 스텟 가치'!$B$12:$L$16,AG$2,0)*$E201)</f>
        <v>382.50000000000017</v>
      </c>
      <c r="AH201">
        <f>VLOOKUP($F201,'(참고)타워 스텟 가치'!$B$12:$L$16,AH$2,0)+(VLOOKUP($F201,'(참고)타워 스텟 가치'!$B$12:$L$16,AH$2,0)*$E201)</f>
        <v>12.750000000000005</v>
      </c>
      <c r="AI201">
        <f>VLOOKUP($F201,'(참고)타워 스텟 가치'!$B$12:$L$16,AI$2,0)+(VLOOKUP($F201,'(참고)타워 스텟 가치'!$B$12:$L$16,AI$2,0)*$E201)</f>
        <v>5.1000000000000014</v>
      </c>
      <c r="AJ201">
        <f>VLOOKUP($F201,'(참고)타워 스텟 가치'!$B$12:$L$16,AJ$2,0)+(VLOOKUP($F201,'(참고)타워 스텟 가치'!$B$12:$L$16,AJ$2,0)*$E201)</f>
        <v>0</v>
      </c>
      <c r="AK201">
        <f>VLOOKUP($F201,'(참고)타워 스텟 가치'!$B$12:$L$16,AK$2,0)+(VLOOKUP($F201,'(참고)타워 스텟 가치'!$B$12:$L$16,AK$2,0)*$E201)</f>
        <v>0</v>
      </c>
      <c r="AL201">
        <f>VLOOKUP($F201,'(참고)타워 스텟 가치'!$B$12:$L$16,AL$2,0)+(VLOOKUP($F201,'(참고)타워 스텟 가치'!$B$12:$L$16,AL$2,0)*$E201)</f>
        <v>23.800000000000008</v>
      </c>
      <c r="AM201">
        <f>SUM('스테이지별 몬스터 스텟'!AD201*'(참고)타워 스텟 가치'!$Q$17,'스테이지별 몬스터 스텟'!AE201*'(참고)타워 스텟 가치'!$R$17,'스테이지별 몬스터 스텟'!AF201*'(참고)타워 스텟 가치'!$S$17,'스테이지별 몬스터 스텟'!AG201*'(참고)타워 스텟 가치'!$T$17,'스테이지별 몬스터 스텟'!AH201*'(참고)타워 스텟 가치'!$U$17,'스테이지별 몬스터 스텟'!AI201*'(참고)타워 스텟 가치'!$V$17,'스테이지별 몬스터 스텟'!AJ201*'(참고)타워 스텟 가치'!$W$17,'스테이지별 몬스터 스텟'!AK201*'(참고)타워 스텟 가치'!$X$17,'스테이지별 몬스터 스텟'!AL201*'(참고)타워 스텟 가치'!$Y$17)</f>
        <v>128585.45000000006</v>
      </c>
      <c r="AN201">
        <v>3</v>
      </c>
    </row>
    <row r="202" spans="3:40" x14ac:dyDescent="0.3">
      <c r="C202">
        <v>3</v>
      </c>
      <c r="D202">
        <f t="shared" si="8"/>
        <v>40</v>
      </c>
      <c r="E202" s="52">
        <f>VLOOKUP(D202,'스테이지별 난이도 설정'!B:C,2,0)</f>
        <v>16.000000000000007</v>
      </c>
      <c r="F202" t="str">
        <f t="shared" si="9"/>
        <v>에픽</v>
      </c>
      <c r="G202">
        <f t="shared" si="10"/>
        <v>6</v>
      </c>
      <c r="H202">
        <f>VLOOKUP($F202,'(참고)타워 스텟 가치'!$B$2:$L$6,H$2,0)+(VLOOKUP($F202,'(참고)타워 스텟 가치'!$B$2:$L$6,H$2,0)*$E202)</f>
        <v>286.87500000000011</v>
      </c>
      <c r="I202">
        <f>VLOOKUP($F202,'(참고)타워 스텟 가치'!$B$2:$L$6,I$2,0)+(VLOOKUP($F202,'(참고)타워 스텟 가치'!$B$2:$L$6,I$2,0)*$E202)</f>
        <v>57.375000000000021</v>
      </c>
      <c r="J202">
        <f>VLOOKUP($F202,'(참고)타워 스텟 가치'!$B$2:$L$6,J$2,0)+(VLOOKUP($F202,'(참고)타워 스텟 가치'!$B$2:$L$6,J$2,0)*$E202)</f>
        <v>85000.000000000029</v>
      </c>
      <c r="K202">
        <f>VLOOKUP($F202,'(참고)타워 스텟 가치'!$B$2:$L$6,K$2,0)+(VLOOKUP($F202,'(참고)타워 스텟 가치'!$B$2:$L$6,K$2,0)*$E202)</f>
        <v>1147.5000000000005</v>
      </c>
      <c r="L202">
        <f>VLOOKUP($F202,'(참고)타워 스텟 가치'!$B$2:$L$6,L$2,0)+(VLOOKUP($F202,'(참고)타워 스텟 가치'!$B$2:$L$6,L$2,0)*$E202)</f>
        <v>19.125000000000007</v>
      </c>
      <c r="M202">
        <f>VLOOKUP($F202,'(참고)타워 스텟 가치'!$B$2:$L$6,M$2,0)+(VLOOKUP($F202,'(참고)타워 스텟 가치'!$B$2:$L$6,M$2,0)*$E202)</f>
        <v>5.1000000000000014</v>
      </c>
      <c r="N202">
        <f>VLOOKUP($F202,'(참고)타워 스텟 가치'!$B$2:$L$6,N$2,0)+(VLOOKUP($F202,'(참고)타워 스텟 가치'!$B$2:$L$6,N$2,0)*$E202)</f>
        <v>0</v>
      </c>
      <c r="O202">
        <f>VLOOKUP($F202,'(참고)타워 스텟 가치'!$B$2:$L$6,O$2,0)+(VLOOKUP($F202,'(참고)타워 스텟 가치'!$B$2:$L$6,O$2,0)*$E202)</f>
        <v>0</v>
      </c>
      <c r="P202">
        <f>VLOOKUP($F202,'(참고)타워 스텟 가치'!$B$2:$L$6,P$2,0)+(VLOOKUP($F202,'(참고)타워 스텟 가치'!$B$2:$L$6,P$2,0)*$E202)</f>
        <v>11.900000000000004</v>
      </c>
      <c r="Q202">
        <f>SUM('스테이지별 몬스터 스텟'!H202*'(참고)타워 스텟 가치'!$Q$17,'스테이지별 몬스터 스텟'!I202*'(참고)타워 스텟 가치'!$R$17,'스테이지별 몬스터 스텟'!J202*'(참고)타워 스텟 가치'!$S$17,'스테이지별 몬스터 스텟'!K202*'(참고)타워 스텟 가치'!$T$17,'스테이지별 몬스터 스텟'!L202*'(참고)타워 스텟 가치'!$U$17,'스테이지별 몬스터 스텟'!M202*'(참고)타워 스텟 가치'!$V$17,'스테이지별 몬스터 스텟'!N202*'(참고)타워 스텟 가치'!$W$17,'스테이지별 몬스터 스텟'!O202*'(참고)타워 스텟 가치'!$X$17,'스테이지별 몬스터 스텟'!P202*'(참고)타워 스텟 가치'!$Y$17)</f>
        <v>130521.96250000005</v>
      </c>
      <c r="R202">
        <v>1</v>
      </c>
      <c r="S202">
        <f>VLOOKUP($F202,'(참고)타워 스텟 가치'!$B$7:$L$11,S$2,0)+(VLOOKUP($F202,'(참고)타워 스텟 가치'!$B$7:$L$11,S$2,0)*$E202)</f>
        <v>95.625000000000043</v>
      </c>
      <c r="T202">
        <f>VLOOKUP($F202,'(참고)타워 스텟 가치'!$B$7:$L$11,T$2,0)+(VLOOKUP($F202,'(참고)타워 스텟 가치'!$B$7:$L$11,T$2,0)*$E202)</f>
        <v>172.12500000000009</v>
      </c>
      <c r="U202">
        <f>VLOOKUP($F202,'(참고)타워 스텟 가치'!$B$7:$L$11,U$2,0)+(VLOOKUP($F202,'(참고)타워 스텟 가치'!$B$7:$L$11,U$2,0)*$E202)</f>
        <v>85000.000000000029</v>
      </c>
      <c r="V202">
        <f>VLOOKUP($F202,'(참고)타워 스텟 가치'!$B$7:$L$11,V$2,0)+(VLOOKUP($F202,'(참고)타워 스텟 가치'!$B$7:$L$11,V$2,0)*$E202)</f>
        <v>1147.5000000000005</v>
      </c>
      <c r="W202">
        <f>VLOOKUP($F202,'(참고)타워 스텟 가치'!$B$7:$L$11,W$2,0)+(VLOOKUP($F202,'(참고)타워 스텟 가치'!$B$7:$L$11,W$2,0)*$E202)</f>
        <v>19.125000000000007</v>
      </c>
      <c r="X202">
        <f>VLOOKUP($F202,'(참고)타워 스텟 가치'!$B$7:$L$11,X$2,0)+(VLOOKUP($F202,'(참고)타워 스텟 가치'!$B$7:$L$11,X$2,0)*$E202)</f>
        <v>5.1000000000000014</v>
      </c>
      <c r="Y202">
        <f>VLOOKUP($F202,'(참고)타워 스텟 가치'!$B$7:$L$11,Y$2,0)+(VLOOKUP($F202,'(참고)타워 스텟 가치'!$B$7:$L$11,Y$2,0)*$E202)</f>
        <v>0</v>
      </c>
      <c r="Z202">
        <f>VLOOKUP($F202,'(참고)타워 스텟 가치'!$B$7:$L$11,Z$2,0)+(VLOOKUP($F202,'(참고)타워 스텟 가치'!$B$7:$L$11,Z$2,0)*$E202)</f>
        <v>0</v>
      </c>
      <c r="AA202">
        <f>VLOOKUP($F202,'(참고)타워 스텟 가치'!$B$7:$L$11,AA$2,0)+(VLOOKUP($F202,'(참고)타워 스텟 가치'!$B$7:$L$11,AA$2,0)*$E202)</f>
        <v>11.900000000000004</v>
      </c>
      <c r="AB202">
        <f>SUM('스테이지별 몬스터 스텟'!S202*'(참고)타워 스텟 가치'!$Q$17,'스테이지별 몬스터 스텟'!T202*'(참고)타워 스텟 가치'!$R$17,'스테이지별 몬스터 스텟'!U202*'(참고)타워 스텟 가치'!$S$17,'스테이지별 몬스터 스텟'!V202*'(참고)타워 스텟 가치'!$T$17,'스테이지별 몬스터 스텟'!W202*'(참고)타워 스텟 가치'!$U$17,'스테이지별 몬스터 스텟'!X202*'(참고)타워 스텟 가치'!$V$17,'스테이지별 몬스터 스텟'!Y202*'(참고)타워 스텟 가치'!$W$17,'스테이지별 몬스터 스텟'!Z202*'(참고)타워 스텟 가치'!$X$17,'스테이지별 몬스터 스텟'!AA202*'(참고)타워 스텟 가치'!$Y$17)</f>
        <v>130311.58750000005</v>
      </c>
      <c r="AC202">
        <v>2</v>
      </c>
      <c r="AD202">
        <f>VLOOKUP($F202,'(참고)타워 스텟 가치'!$B$12:$L$16,AD$2,0)+(VLOOKUP($F202,'(참고)타워 스텟 가치'!$B$12:$L$16,AD$2,0)*$E202)</f>
        <v>95.625000000000043</v>
      </c>
      <c r="AE202">
        <f>VLOOKUP($F202,'(참고)타워 스텟 가치'!$B$12:$L$16,AE$2,0)+(VLOOKUP($F202,'(참고)타워 스텟 가치'!$B$12:$L$16,AE$2,0)*$E202)</f>
        <v>114.75000000000004</v>
      </c>
      <c r="AF202">
        <f>VLOOKUP($F202,'(참고)타워 스텟 가치'!$B$12:$L$16,AF$2,0)+(VLOOKUP($F202,'(참고)타워 스텟 가치'!$B$12:$L$16,AF$2,0)*$E202)</f>
        <v>85000.000000000029</v>
      </c>
      <c r="AG202">
        <f>VLOOKUP($F202,'(참고)타워 스텟 가치'!$B$12:$L$16,AG$2,0)+(VLOOKUP($F202,'(참고)타워 스텟 가치'!$B$12:$L$16,AG$2,0)*$E202)</f>
        <v>573.75000000000023</v>
      </c>
      <c r="AH202">
        <f>VLOOKUP($F202,'(참고)타워 스텟 가치'!$B$12:$L$16,AH$2,0)+(VLOOKUP($F202,'(참고)타워 스텟 가치'!$B$12:$L$16,AH$2,0)*$E202)</f>
        <v>19.125000000000007</v>
      </c>
      <c r="AI202">
        <f>VLOOKUP($F202,'(참고)타워 스텟 가치'!$B$12:$L$16,AI$2,0)+(VLOOKUP($F202,'(참고)타워 스텟 가치'!$B$12:$L$16,AI$2,0)*$E202)</f>
        <v>5.1000000000000014</v>
      </c>
      <c r="AJ202">
        <f>VLOOKUP($F202,'(참고)타워 스텟 가치'!$B$12:$L$16,AJ$2,0)+(VLOOKUP($F202,'(참고)타워 스텟 가치'!$B$12:$L$16,AJ$2,0)*$E202)</f>
        <v>0</v>
      </c>
      <c r="AK202">
        <f>VLOOKUP($F202,'(참고)타워 스텟 가치'!$B$12:$L$16,AK$2,0)+(VLOOKUP($F202,'(참고)타워 스텟 가치'!$B$12:$L$16,AK$2,0)*$E202)</f>
        <v>0</v>
      </c>
      <c r="AL202">
        <f>VLOOKUP($F202,'(참고)타워 스텟 가치'!$B$12:$L$16,AL$2,0)+(VLOOKUP($F202,'(참고)타워 스텟 가치'!$B$12:$L$16,AL$2,0)*$E202)</f>
        <v>23.800000000000008</v>
      </c>
      <c r="AM202">
        <f>SUM('스테이지별 몬스터 스텟'!AD202*'(참고)타워 스텟 가치'!$Q$17,'스테이지별 몬스터 스텟'!AE202*'(참고)타워 스텟 가치'!$R$17,'스테이지별 몬스터 스텟'!AF202*'(참고)타워 스텟 가치'!$S$17,'스테이지별 몬스터 스텟'!AG202*'(참고)타워 스텟 가치'!$T$17,'스테이지별 몬스터 스텟'!AH202*'(참고)타워 스텟 가치'!$U$17,'스테이지별 몬스터 스텟'!AI202*'(참고)타워 스텟 가치'!$V$17,'스테이지별 몬스터 스텟'!AJ202*'(참고)타워 스텟 가치'!$W$17,'스테이지별 몬스터 스텟'!AK202*'(참고)타워 스텟 가치'!$X$17,'스테이지별 몬스터 스텟'!AL202*'(참고)타워 스텟 가치'!$Y$17)</f>
        <v>129101.82500000006</v>
      </c>
      <c r="AN202">
        <v>3</v>
      </c>
    </row>
    <row r="203" spans="3:40" x14ac:dyDescent="0.3">
      <c r="C203">
        <v>4</v>
      </c>
      <c r="D203">
        <f t="shared" si="8"/>
        <v>40</v>
      </c>
      <c r="E203" s="52">
        <f>VLOOKUP(D203,'스테이지별 난이도 설정'!B:C,2,0)</f>
        <v>16.000000000000007</v>
      </c>
      <c r="F203" t="str">
        <f t="shared" si="9"/>
        <v>유니크</v>
      </c>
      <c r="G203">
        <f t="shared" si="10"/>
        <v>6</v>
      </c>
      <c r="H203">
        <f>VLOOKUP($F203,'(참고)타워 스텟 가치'!$B$2:$L$6,H$2,0)+(VLOOKUP($F203,'(참고)타워 스텟 가치'!$B$2:$L$6,H$2,0)*$E203)</f>
        <v>430.31250000000017</v>
      </c>
      <c r="I203">
        <f>VLOOKUP($F203,'(참고)타워 스텟 가치'!$B$2:$L$6,I$2,0)+(VLOOKUP($F203,'(참고)타워 스텟 가치'!$B$2:$L$6,I$2,0)*$E203)</f>
        <v>86.062500000000043</v>
      </c>
      <c r="J203">
        <f>VLOOKUP($F203,'(참고)타워 스텟 가치'!$B$2:$L$6,J$2,0)+(VLOOKUP($F203,'(참고)타워 스텟 가치'!$B$2:$L$6,J$2,0)*$E203)</f>
        <v>85000.000000000029</v>
      </c>
      <c r="K203">
        <f>VLOOKUP($F203,'(참고)타워 스텟 가치'!$B$2:$L$6,K$2,0)+(VLOOKUP($F203,'(참고)타워 스텟 가치'!$B$2:$L$6,K$2,0)*$E203)</f>
        <v>1721.2500000000007</v>
      </c>
      <c r="L203">
        <f>VLOOKUP($F203,'(참고)타워 스텟 가치'!$B$2:$L$6,L$2,0)+(VLOOKUP($F203,'(참고)타워 스텟 가치'!$B$2:$L$6,L$2,0)*$E203)</f>
        <v>28.687500000000011</v>
      </c>
      <c r="M203">
        <f>VLOOKUP($F203,'(참고)타워 스텟 가치'!$B$2:$L$6,M$2,0)+(VLOOKUP($F203,'(참고)타워 스텟 가치'!$B$2:$L$6,M$2,0)*$E203)</f>
        <v>5.1000000000000014</v>
      </c>
      <c r="N203">
        <f>VLOOKUP($F203,'(참고)타워 스텟 가치'!$B$2:$L$6,N$2,0)+(VLOOKUP($F203,'(참고)타워 스텟 가치'!$B$2:$L$6,N$2,0)*$E203)</f>
        <v>0</v>
      </c>
      <c r="O203">
        <f>VLOOKUP($F203,'(참고)타워 스텟 가치'!$B$2:$L$6,O$2,0)+(VLOOKUP($F203,'(참고)타워 스텟 가치'!$B$2:$L$6,O$2,0)*$E203)</f>
        <v>0</v>
      </c>
      <c r="P203">
        <f>VLOOKUP($F203,'(참고)타워 스텟 가치'!$B$2:$L$6,P$2,0)+(VLOOKUP($F203,'(참고)타워 스텟 가치'!$B$2:$L$6,P$2,0)*$E203)</f>
        <v>17.000000000000007</v>
      </c>
      <c r="Q203">
        <f>SUM('스테이지별 몬스터 스텟'!H203*'(참고)타워 스텟 가치'!$Q$17,'스테이지별 몬스터 스텟'!I203*'(참고)타워 스텟 가치'!$R$17,'스테이지별 몬스터 스텟'!J203*'(참고)타워 스텟 가치'!$S$17,'스테이지별 몬스터 스텟'!K203*'(참고)타워 스텟 가치'!$T$17,'스테이지별 몬스터 스텟'!L203*'(참고)타워 스텟 가치'!$U$17,'스테이지별 몬스터 스텟'!M203*'(참고)타워 스텟 가치'!$V$17,'스테이지별 몬스터 스텟'!N203*'(참고)타워 스텟 가치'!$W$17,'스테이지별 몬스터 스텟'!O203*'(참고)타워 스텟 가치'!$X$17,'스테이지별 몬스터 스텟'!P203*'(참고)타워 스텟 가치'!$Y$17)</f>
        <v>132028.69375000006</v>
      </c>
      <c r="R203">
        <v>1</v>
      </c>
      <c r="S203">
        <f>VLOOKUP($F203,'(참고)타워 스텟 가치'!$B$7:$L$11,S$2,0)+(VLOOKUP($F203,'(참고)타워 스텟 가치'!$B$7:$L$11,S$2,0)*$E203)</f>
        <v>143.43750000000006</v>
      </c>
      <c r="T203">
        <f>VLOOKUP($F203,'(참고)타워 스텟 가치'!$B$7:$L$11,T$2,0)+(VLOOKUP($F203,'(참고)타워 스텟 가치'!$B$7:$L$11,T$2,0)*$E203)</f>
        <v>258.18750000000011</v>
      </c>
      <c r="U203">
        <f>VLOOKUP($F203,'(참고)타워 스텟 가치'!$B$7:$L$11,U$2,0)+(VLOOKUP($F203,'(참고)타워 스텟 가치'!$B$7:$L$11,U$2,0)*$E203)</f>
        <v>85000.000000000029</v>
      </c>
      <c r="V203">
        <f>VLOOKUP($F203,'(참고)타워 스텟 가치'!$B$7:$L$11,V$2,0)+(VLOOKUP($F203,'(참고)타워 스텟 가치'!$B$7:$L$11,V$2,0)*$E203)</f>
        <v>1721.2500000000007</v>
      </c>
      <c r="W203">
        <f>VLOOKUP($F203,'(참고)타워 스텟 가치'!$B$7:$L$11,W$2,0)+(VLOOKUP($F203,'(참고)타워 스텟 가치'!$B$7:$L$11,W$2,0)*$E203)</f>
        <v>28.687500000000011</v>
      </c>
      <c r="X203">
        <f>VLOOKUP($F203,'(참고)타워 스텟 가치'!$B$7:$L$11,X$2,0)+(VLOOKUP($F203,'(참고)타워 스텟 가치'!$B$7:$L$11,X$2,0)*$E203)</f>
        <v>5.1000000000000014</v>
      </c>
      <c r="Y203">
        <f>VLOOKUP($F203,'(참고)타워 스텟 가치'!$B$7:$L$11,Y$2,0)+(VLOOKUP($F203,'(참고)타워 스텟 가치'!$B$7:$L$11,Y$2,0)*$E203)</f>
        <v>0</v>
      </c>
      <c r="Z203">
        <f>VLOOKUP($F203,'(참고)타워 스텟 가치'!$B$7:$L$11,Z$2,0)+(VLOOKUP($F203,'(참고)타워 스텟 가치'!$B$7:$L$11,Z$2,0)*$E203)</f>
        <v>0</v>
      </c>
      <c r="AA203">
        <f>VLOOKUP($F203,'(참고)타워 스텟 가치'!$B$7:$L$11,AA$2,0)+(VLOOKUP($F203,'(참고)타워 스텟 가치'!$B$7:$L$11,AA$2,0)*$E203)</f>
        <v>17.000000000000007</v>
      </c>
      <c r="AB203">
        <f>SUM('스테이지별 몬스터 스텟'!S203*'(참고)타워 스텟 가치'!$Q$17,'스테이지별 몬스터 스텟'!T203*'(참고)타워 스텟 가치'!$R$17,'스테이지별 몬스터 스텟'!U203*'(참고)타워 스텟 가치'!$S$17,'스테이지별 몬스터 스텟'!V203*'(참고)타워 스텟 가치'!$T$17,'스테이지별 몬스터 스텟'!W203*'(참고)타워 스텟 가치'!$U$17,'스테이지별 몬스터 스텟'!X203*'(참고)타워 스텟 가치'!$V$17,'스테이지별 몬스터 스텟'!Y203*'(참고)타워 스텟 가치'!$W$17,'스테이지별 몬스터 스텟'!Z203*'(참고)타워 스텟 가치'!$X$17,'스테이지별 몬스터 스텟'!AA203*'(참고)타워 스텟 가치'!$Y$17)</f>
        <v>131713.13125000006</v>
      </c>
      <c r="AC203">
        <v>2</v>
      </c>
      <c r="AD203">
        <f>VLOOKUP($F203,'(참고)타워 스텟 가치'!$B$12:$L$16,AD$2,0)+(VLOOKUP($F203,'(참고)타워 스텟 가치'!$B$12:$L$16,AD$2,0)*$E203)</f>
        <v>143.43750000000006</v>
      </c>
      <c r="AE203">
        <f>VLOOKUP($F203,'(참고)타워 스텟 가치'!$B$12:$L$16,AE$2,0)+(VLOOKUP($F203,'(참고)타워 스텟 가치'!$B$12:$L$16,AE$2,0)*$E203)</f>
        <v>172.12500000000009</v>
      </c>
      <c r="AF203">
        <f>VLOOKUP($F203,'(참고)타워 스텟 가치'!$B$12:$L$16,AF$2,0)+(VLOOKUP($F203,'(참고)타워 스텟 가치'!$B$12:$L$16,AF$2,0)*$E203)</f>
        <v>85000.000000000029</v>
      </c>
      <c r="AG203">
        <f>VLOOKUP($F203,'(참고)타워 스텟 가치'!$B$12:$L$16,AG$2,0)+(VLOOKUP($F203,'(참고)타워 스텟 가치'!$B$12:$L$16,AG$2,0)*$E203)</f>
        <v>860.62500000000034</v>
      </c>
      <c r="AH203">
        <f>VLOOKUP($F203,'(참고)타워 스텟 가치'!$B$12:$L$16,AH$2,0)+(VLOOKUP($F203,'(참고)타워 스텟 가치'!$B$12:$L$16,AH$2,0)*$E203)</f>
        <v>28.687500000000011</v>
      </c>
      <c r="AI203">
        <f>VLOOKUP($F203,'(참고)타워 스텟 가치'!$B$12:$L$16,AI$2,0)+(VLOOKUP($F203,'(참고)타워 스텟 가치'!$B$12:$L$16,AI$2,0)*$E203)</f>
        <v>5.1000000000000014</v>
      </c>
      <c r="AJ203">
        <f>VLOOKUP($F203,'(참고)타워 스텟 가치'!$B$12:$L$16,AJ$2,0)+(VLOOKUP($F203,'(참고)타워 스텟 가치'!$B$12:$L$16,AJ$2,0)*$E203)</f>
        <v>0</v>
      </c>
      <c r="AK203">
        <f>VLOOKUP($F203,'(참고)타워 스텟 가치'!$B$12:$L$16,AK$2,0)+(VLOOKUP($F203,'(참고)타워 스텟 가치'!$B$12:$L$16,AK$2,0)*$E203)</f>
        <v>0</v>
      </c>
      <c r="AL203">
        <f>VLOOKUP($F203,'(참고)타워 스텟 가치'!$B$12:$L$16,AL$2,0)+(VLOOKUP($F203,'(참고)타워 스텟 가치'!$B$12:$L$16,AL$2,0)*$E203)</f>
        <v>34.000000000000014</v>
      </c>
      <c r="AM203">
        <f>SUM('스테이지별 몬스터 스텟'!AD203*'(참고)타워 스텟 가치'!$Q$17,'스테이지별 몬스터 스텟'!AE203*'(참고)타워 스텟 가치'!$R$17,'스테이지별 몬스터 스텟'!AF203*'(참고)타워 스텟 가치'!$S$17,'스테이지별 몬스터 스텟'!AG203*'(참고)타워 스텟 가치'!$T$17,'스테이지별 몬스터 스텟'!AH203*'(참고)타워 스텟 가치'!$U$17,'스테이지별 몬스터 스텟'!AI203*'(참고)타워 스텟 가치'!$V$17,'스테이지별 몬스터 스텟'!AJ203*'(참고)타워 스텟 가치'!$W$17,'스테이지별 몬스터 스텟'!AK203*'(참고)타워 스텟 가치'!$X$17,'스테이지별 몬스터 스텟'!AL203*'(참고)타워 스텟 가치'!$Y$17)</f>
        <v>129896.78750000005</v>
      </c>
      <c r="AN203">
        <v>3</v>
      </c>
    </row>
    <row r="204" spans="3:40" x14ac:dyDescent="0.3">
      <c r="C204">
        <v>5</v>
      </c>
      <c r="D204">
        <f t="shared" si="8"/>
        <v>40</v>
      </c>
      <c r="E204" s="52">
        <f>VLOOKUP(D204,'스테이지별 난이도 설정'!B:C,2,0)</f>
        <v>16.000000000000007</v>
      </c>
      <c r="F204" t="str">
        <f t="shared" si="9"/>
        <v>스페셜</v>
      </c>
      <c r="G204">
        <f t="shared" si="10"/>
        <v>6</v>
      </c>
      <c r="H204">
        <f>VLOOKUP($F204,'(참고)타워 스텟 가치'!$B$2:$L$6,H$2,0)+(VLOOKUP($F204,'(참고)타워 스텟 가치'!$B$2:$L$6,H$2,0)*$E204)</f>
        <v>645.46875000000023</v>
      </c>
      <c r="I204">
        <f>VLOOKUP($F204,'(참고)타워 스텟 가치'!$B$2:$L$6,I$2,0)+(VLOOKUP($F204,'(참고)타워 스텟 가치'!$B$2:$L$6,I$2,0)*$E204)</f>
        <v>129.09375000000006</v>
      </c>
      <c r="J204">
        <f>VLOOKUP($F204,'(참고)타워 스텟 가치'!$B$2:$L$6,J$2,0)+(VLOOKUP($F204,'(참고)타워 스텟 가치'!$B$2:$L$6,J$2,0)*$E204)</f>
        <v>85000.000000000029</v>
      </c>
      <c r="K204">
        <f>VLOOKUP($F204,'(참고)타워 스텟 가치'!$B$2:$L$6,K$2,0)+(VLOOKUP($F204,'(참고)타워 스텟 가치'!$B$2:$L$6,K$2,0)*$E204)</f>
        <v>2581.8750000000009</v>
      </c>
      <c r="L204">
        <f>VLOOKUP($F204,'(참고)타워 스텟 가치'!$B$2:$L$6,L$2,0)+(VLOOKUP($F204,'(참고)타워 스텟 가치'!$B$2:$L$6,L$2,0)*$E204)</f>
        <v>43.031250000000021</v>
      </c>
      <c r="M204">
        <f>VLOOKUP($F204,'(참고)타워 스텟 가치'!$B$2:$L$6,M$2,0)+(VLOOKUP($F204,'(참고)타워 스텟 가치'!$B$2:$L$6,M$2,0)*$E204)</f>
        <v>5.1000000000000014</v>
      </c>
      <c r="N204">
        <f>VLOOKUP($F204,'(참고)타워 스텟 가치'!$B$2:$L$6,N$2,0)+(VLOOKUP($F204,'(참고)타워 스텟 가치'!$B$2:$L$6,N$2,0)*$E204)</f>
        <v>0</v>
      </c>
      <c r="O204">
        <f>VLOOKUP($F204,'(참고)타워 스텟 가치'!$B$2:$L$6,O$2,0)+(VLOOKUP($F204,'(참고)타워 스텟 가치'!$B$2:$L$6,O$2,0)*$E204)</f>
        <v>0</v>
      </c>
      <c r="P204">
        <f>VLOOKUP($F204,'(참고)타워 스텟 가치'!$B$2:$L$6,P$2,0)+(VLOOKUP($F204,'(참고)타워 스텟 가치'!$B$2:$L$6,P$2,0)*$E204)</f>
        <v>17.000000000000007</v>
      </c>
      <c r="Q204">
        <f>SUM('스테이지별 몬스터 스텟'!H204*'(참고)타워 스텟 가치'!$Q$17,'스테이지별 몬스터 스텟'!I204*'(참고)타워 스텟 가치'!$R$17,'스테이지별 몬스터 스텟'!J204*'(참고)타워 스텟 가치'!$S$17,'스테이지별 몬스터 스텟'!K204*'(참고)타워 스텟 가치'!$T$17,'스테이지별 몬스터 스텟'!L204*'(참고)타워 스텟 가치'!$U$17,'스테이지별 몬스터 스텟'!M204*'(참고)타워 스텟 가치'!$V$17,'스테이지별 몬스터 스텟'!N204*'(참고)타워 스텟 가치'!$W$17,'스테이지별 몬스터 스텟'!O204*'(참고)타워 스텟 가치'!$X$17,'스테이지별 몬스터 스텟'!P204*'(참고)타워 스텟 가치'!$Y$17)</f>
        <v>134273.49062500006</v>
      </c>
      <c r="R204">
        <v>1</v>
      </c>
      <c r="S204">
        <f>VLOOKUP($F204,'(참고)타워 스텟 가치'!$B$7:$L$11,S$2,0)+(VLOOKUP($F204,'(참고)타워 스텟 가치'!$B$7:$L$11,S$2,0)*$E204)</f>
        <v>215.15625000000009</v>
      </c>
      <c r="T204">
        <f>VLOOKUP($F204,'(참고)타워 스텟 가치'!$B$7:$L$11,T$2,0)+(VLOOKUP($F204,'(참고)타워 스텟 가치'!$B$7:$L$11,T$2,0)*$E204)</f>
        <v>387.28125000000017</v>
      </c>
      <c r="U204">
        <f>VLOOKUP($F204,'(참고)타워 스텟 가치'!$B$7:$L$11,U$2,0)+(VLOOKUP($F204,'(참고)타워 스텟 가치'!$B$7:$L$11,U$2,0)*$E204)</f>
        <v>85000.000000000029</v>
      </c>
      <c r="V204">
        <f>VLOOKUP($F204,'(참고)타워 스텟 가치'!$B$7:$L$11,V$2,0)+(VLOOKUP($F204,'(참고)타워 스텟 가치'!$B$7:$L$11,V$2,0)*$E204)</f>
        <v>2581.8750000000009</v>
      </c>
      <c r="W204">
        <f>VLOOKUP($F204,'(참고)타워 스텟 가치'!$B$7:$L$11,W$2,0)+(VLOOKUP($F204,'(참고)타워 스텟 가치'!$B$7:$L$11,W$2,0)*$E204)</f>
        <v>43.031250000000021</v>
      </c>
      <c r="X204">
        <f>VLOOKUP($F204,'(참고)타워 스텟 가치'!$B$7:$L$11,X$2,0)+(VLOOKUP($F204,'(참고)타워 스텟 가치'!$B$7:$L$11,X$2,0)*$E204)</f>
        <v>5.1000000000000014</v>
      </c>
      <c r="Y204">
        <f>VLOOKUP($F204,'(참고)타워 스텟 가치'!$B$7:$L$11,Y$2,0)+(VLOOKUP($F204,'(참고)타워 스텟 가치'!$B$7:$L$11,Y$2,0)*$E204)</f>
        <v>0</v>
      </c>
      <c r="Z204">
        <f>VLOOKUP($F204,'(참고)타워 스텟 가치'!$B$7:$L$11,Z$2,0)+(VLOOKUP($F204,'(참고)타워 스텟 가치'!$B$7:$L$11,Z$2,0)*$E204)</f>
        <v>0</v>
      </c>
      <c r="AA204">
        <f>VLOOKUP($F204,'(참고)타워 스텟 가치'!$B$7:$L$11,AA$2,0)+(VLOOKUP($F204,'(참고)타워 스텟 가치'!$B$7:$L$11,AA$2,0)*$E204)</f>
        <v>17.000000000000007</v>
      </c>
      <c r="AB204">
        <f>SUM('스테이지별 몬스터 스텟'!S204*'(참고)타워 스텟 가치'!$Q$17,'스테이지별 몬스터 스텟'!T204*'(참고)타워 스텟 가치'!$R$17,'스테이지별 몬스터 스텟'!U204*'(참고)타워 스텟 가치'!$S$17,'스테이지별 몬스터 스텟'!V204*'(참고)타워 스텟 가치'!$T$17,'스테이지별 몬스터 스텟'!W204*'(참고)타워 스텟 가치'!$U$17,'스테이지별 몬스터 스텟'!X204*'(참고)타워 스텟 가치'!$V$17,'스테이지별 몬스터 스텟'!Y204*'(참고)타워 스텟 가치'!$W$17,'스테이지별 몬스터 스텟'!Z204*'(참고)타워 스텟 가치'!$X$17,'스테이지별 몬스터 스텟'!AA204*'(참고)타워 스텟 가치'!$Y$17)</f>
        <v>133800.14687500006</v>
      </c>
      <c r="AC204">
        <v>2</v>
      </c>
      <c r="AD204">
        <f>VLOOKUP($F204,'(참고)타워 스텟 가치'!$B$12:$L$16,AD$2,0)+(VLOOKUP($F204,'(참고)타워 스텟 가치'!$B$12:$L$16,AD$2,0)*$E204)</f>
        <v>215.15625000000009</v>
      </c>
      <c r="AE204">
        <f>VLOOKUP($F204,'(참고)타워 스텟 가치'!$B$12:$L$16,AE$2,0)+(VLOOKUP($F204,'(참고)타워 스텟 가치'!$B$12:$L$16,AE$2,0)*$E204)</f>
        <v>258.18750000000011</v>
      </c>
      <c r="AF204">
        <f>VLOOKUP($F204,'(참고)타워 스텟 가치'!$B$12:$L$16,AF$2,0)+(VLOOKUP($F204,'(참고)타워 스텟 가치'!$B$12:$L$16,AF$2,0)*$E204)</f>
        <v>85000.000000000029</v>
      </c>
      <c r="AG204">
        <f>VLOOKUP($F204,'(참고)타워 스텟 가치'!$B$12:$L$16,AG$2,0)+(VLOOKUP($F204,'(참고)타워 스텟 가치'!$B$12:$L$16,AG$2,0)*$E204)</f>
        <v>1290.9375000000005</v>
      </c>
      <c r="AH204">
        <f>VLOOKUP($F204,'(참고)타워 스텟 가치'!$B$12:$L$16,AH$2,0)+(VLOOKUP($F204,'(참고)타워 스텟 가치'!$B$12:$L$16,AH$2,0)*$E204)</f>
        <v>43.031250000000021</v>
      </c>
      <c r="AI204">
        <f>VLOOKUP($F204,'(참고)타워 스텟 가치'!$B$12:$L$16,AI$2,0)+(VLOOKUP($F204,'(참고)타워 스텟 가치'!$B$12:$L$16,AI$2,0)*$E204)</f>
        <v>5.1000000000000014</v>
      </c>
      <c r="AJ204">
        <f>VLOOKUP($F204,'(참고)타워 스텟 가치'!$B$12:$L$16,AJ$2,0)+(VLOOKUP($F204,'(참고)타워 스텟 가치'!$B$12:$L$16,AJ$2,0)*$E204)</f>
        <v>0</v>
      </c>
      <c r="AK204">
        <f>VLOOKUP($F204,'(참고)타워 스텟 가치'!$B$12:$L$16,AK$2,0)+(VLOOKUP($F204,'(참고)타워 스텟 가치'!$B$12:$L$16,AK$2,0)*$E204)</f>
        <v>0</v>
      </c>
      <c r="AL204">
        <f>VLOOKUP($F204,'(참고)타워 스텟 가치'!$B$12:$L$16,AL$2,0)+(VLOOKUP($F204,'(참고)타워 스텟 가치'!$B$12:$L$16,AL$2,0)*$E204)</f>
        <v>34.000000000000014</v>
      </c>
      <c r="AM204">
        <f>SUM('스테이지별 몬스터 스텟'!AD204*'(참고)타워 스텟 가치'!$Q$17,'스테이지별 몬스터 스텟'!AE204*'(참고)타워 스텟 가치'!$R$17,'스테이지별 몬스터 스텟'!AF204*'(참고)타워 스텟 가치'!$S$17,'스테이지별 몬스터 스텟'!AG204*'(참고)타워 스텟 가치'!$T$17,'스테이지별 몬스터 스텟'!AH204*'(참고)타워 스텟 가치'!$U$17,'스테이지별 몬스터 스텟'!AI204*'(참고)타워 스텟 가치'!$V$17,'스테이지별 몬스터 스텟'!AJ204*'(참고)타워 스텟 가치'!$W$17,'스테이지별 몬스터 스텟'!AK204*'(참고)타워 스텟 가치'!$X$17,'스테이지별 몬스터 스텟'!AL204*'(참고)타워 스텟 가치'!$Y$17)</f>
        <v>131058.63125000005</v>
      </c>
      <c r="AN204">
        <v>3</v>
      </c>
    </row>
    <row r="205" spans="3:40" x14ac:dyDescent="0.3">
      <c r="C205">
        <v>1</v>
      </c>
      <c r="D205">
        <f t="shared" si="8"/>
        <v>41</v>
      </c>
      <c r="E205" s="52">
        <f>VLOOKUP(D205,'스테이지별 난이도 설정'!B:C,2,0)</f>
        <v>16.400000000000006</v>
      </c>
      <c r="F205" t="str">
        <f t="shared" si="9"/>
        <v>일반</v>
      </c>
      <c r="G205">
        <f t="shared" si="10"/>
        <v>6</v>
      </c>
      <c r="H205">
        <f>VLOOKUP($F205,'(참고)타워 스텟 가치'!$B$2:$L$6,H$2,0)+(VLOOKUP($F205,'(참고)타워 스텟 가치'!$B$2:$L$6,H$2,0)*$E205)</f>
        <v>130.50000000000006</v>
      </c>
      <c r="I205">
        <f>VLOOKUP($F205,'(참고)타워 스텟 가치'!$B$2:$L$6,I$2,0)+(VLOOKUP($F205,'(참고)타워 스텟 가치'!$B$2:$L$6,I$2,0)*$E205)</f>
        <v>26.100000000000009</v>
      </c>
      <c r="J205">
        <f>VLOOKUP($F205,'(참고)타워 스텟 가치'!$B$2:$L$6,J$2,0)+(VLOOKUP($F205,'(참고)타워 스텟 가치'!$B$2:$L$6,J$2,0)*$E205)</f>
        <v>87000.000000000029</v>
      </c>
      <c r="K205">
        <f>VLOOKUP($F205,'(참고)타워 스텟 가치'!$B$2:$L$6,K$2,0)+(VLOOKUP($F205,'(참고)타워 스텟 가치'!$B$2:$L$6,K$2,0)*$E205)</f>
        <v>522.00000000000023</v>
      </c>
      <c r="L205">
        <f>VLOOKUP($F205,'(참고)타워 스텟 가치'!$B$2:$L$6,L$2,0)+(VLOOKUP($F205,'(참고)타워 스텟 가치'!$B$2:$L$6,L$2,0)*$E205)</f>
        <v>8.7000000000000028</v>
      </c>
      <c r="M205">
        <f>VLOOKUP($F205,'(참고)타워 스텟 가치'!$B$2:$L$6,M$2,0)+(VLOOKUP($F205,'(참고)타워 스텟 가치'!$B$2:$L$6,M$2,0)*$E205)</f>
        <v>5.2200000000000015</v>
      </c>
      <c r="N205">
        <f>VLOOKUP($F205,'(참고)타워 스텟 가치'!$B$2:$L$6,N$2,0)+(VLOOKUP($F205,'(참고)타워 스텟 가치'!$B$2:$L$6,N$2,0)*$E205)</f>
        <v>0</v>
      </c>
      <c r="O205">
        <f>VLOOKUP($F205,'(참고)타워 스텟 가치'!$B$2:$L$6,O$2,0)+(VLOOKUP($F205,'(참고)타워 스텟 가치'!$B$2:$L$6,O$2,0)*$E205)</f>
        <v>0</v>
      </c>
      <c r="P205">
        <f>VLOOKUP($F205,'(참고)타워 스텟 가치'!$B$2:$L$6,P$2,0)+(VLOOKUP($F205,'(참고)타워 스텟 가치'!$B$2:$L$6,P$2,0)*$E205)</f>
        <v>12.180000000000003</v>
      </c>
      <c r="Q205">
        <f>SUM('스테이지별 몬스터 스텟'!H205*'(참고)타워 스텟 가치'!$Q$17,'스테이지별 몬스터 스텟'!I205*'(참고)타워 스텟 가치'!$R$17,'스테이지별 몬스터 스텟'!J205*'(참고)타워 스텟 가치'!$S$17,'스테이지별 몬스터 스텟'!K205*'(참고)타워 스텟 가치'!$T$17,'스테이지별 몬스터 스텟'!L205*'(참고)타워 스텟 가치'!$U$17,'스테이지별 몬스터 스텟'!M205*'(참고)타워 스텟 가치'!$V$17,'스테이지별 몬스터 스텟'!N205*'(참고)타워 스텟 가치'!$W$17,'스테이지별 몬스터 스텟'!O205*'(참고)타워 스텟 가치'!$X$17,'스테이지별 몬스터 스텟'!P205*'(참고)타워 스텟 가치'!$Y$17)</f>
        <v>131891.13000000003</v>
      </c>
      <c r="R205">
        <v>1</v>
      </c>
      <c r="S205">
        <f>VLOOKUP($F205,'(참고)타워 스텟 가치'!$B$7:$L$11,S$2,0)+(VLOOKUP($F205,'(참고)타워 스텟 가치'!$B$7:$L$11,S$2,0)*$E205)</f>
        <v>43.500000000000014</v>
      </c>
      <c r="T205">
        <f>VLOOKUP($F205,'(참고)타워 스텟 가치'!$B$7:$L$11,T$2,0)+(VLOOKUP($F205,'(참고)타워 스텟 가치'!$B$7:$L$11,T$2,0)*$E205)</f>
        <v>78.300000000000026</v>
      </c>
      <c r="U205">
        <f>VLOOKUP($F205,'(참고)타워 스텟 가치'!$B$7:$L$11,U$2,0)+(VLOOKUP($F205,'(참고)타워 스텟 가치'!$B$7:$L$11,U$2,0)*$E205)</f>
        <v>87000.000000000029</v>
      </c>
      <c r="V205">
        <f>VLOOKUP($F205,'(참고)타워 스텟 가치'!$B$7:$L$11,V$2,0)+(VLOOKUP($F205,'(참고)타워 스텟 가치'!$B$7:$L$11,V$2,0)*$E205)</f>
        <v>522.00000000000023</v>
      </c>
      <c r="W205">
        <f>VLOOKUP($F205,'(참고)타워 스텟 가치'!$B$7:$L$11,W$2,0)+(VLOOKUP($F205,'(참고)타워 스텟 가치'!$B$7:$L$11,W$2,0)*$E205)</f>
        <v>8.7000000000000028</v>
      </c>
      <c r="X205">
        <f>VLOOKUP($F205,'(참고)타워 스텟 가치'!$B$7:$L$11,X$2,0)+(VLOOKUP($F205,'(참고)타워 스텟 가치'!$B$7:$L$11,X$2,0)*$E205)</f>
        <v>5.2200000000000015</v>
      </c>
      <c r="Y205">
        <f>VLOOKUP($F205,'(참고)타워 스텟 가치'!$B$7:$L$11,Y$2,0)+(VLOOKUP($F205,'(참고)타워 스텟 가치'!$B$7:$L$11,Y$2,0)*$E205)</f>
        <v>0</v>
      </c>
      <c r="Z205">
        <f>VLOOKUP($F205,'(참고)타워 스텟 가치'!$B$7:$L$11,Z$2,0)+(VLOOKUP($F205,'(참고)타워 스텟 가치'!$B$7:$L$11,Z$2,0)*$E205)</f>
        <v>0</v>
      </c>
      <c r="AA205">
        <f>VLOOKUP($F205,'(참고)타워 스텟 가치'!$B$7:$L$11,AA$2,0)+(VLOOKUP($F205,'(참고)타워 스텟 가치'!$B$7:$L$11,AA$2,0)*$E205)</f>
        <v>12.180000000000003</v>
      </c>
      <c r="AB205">
        <f>SUM('스테이지별 몬스터 스텟'!S205*'(참고)타워 스텟 가치'!$Q$17,'스테이지별 몬스터 스텟'!T205*'(참고)타워 스텟 가치'!$R$17,'스테이지별 몬스터 스텟'!U205*'(참고)타워 스텟 가치'!$S$17,'스테이지별 몬스터 스텟'!V205*'(참고)타워 스텟 가치'!$T$17,'스테이지별 몬스터 스텟'!W205*'(참고)타워 스텟 가치'!$U$17,'스테이지별 몬스터 스텟'!X205*'(참고)타워 스텟 가치'!$V$17,'스테이지별 몬스터 스텟'!Y205*'(참고)타워 스텟 가치'!$W$17,'스테이지별 몬스터 스텟'!Z205*'(참고)타워 스텟 가치'!$X$17,'스테이지별 몬스터 스텟'!AA205*'(참고)타워 스텟 가치'!$Y$17)</f>
        <v>131795.43000000002</v>
      </c>
      <c r="AC205">
        <v>2</v>
      </c>
      <c r="AD205">
        <f>VLOOKUP($F205,'(참고)타워 스텟 가치'!$B$12:$L$16,AD$2,0)+(VLOOKUP($F205,'(참고)타워 스텟 가치'!$B$12:$L$16,AD$2,0)*$E205)</f>
        <v>43.500000000000014</v>
      </c>
      <c r="AE205">
        <f>VLOOKUP($F205,'(참고)타워 스텟 가치'!$B$12:$L$16,AE$2,0)+(VLOOKUP($F205,'(참고)타워 스텟 가치'!$B$12:$L$16,AE$2,0)*$E205)</f>
        <v>52.200000000000017</v>
      </c>
      <c r="AF205">
        <f>VLOOKUP($F205,'(참고)타워 스텟 가치'!$B$12:$L$16,AF$2,0)+(VLOOKUP($F205,'(참고)타워 스텟 가치'!$B$12:$L$16,AF$2,0)*$E205)</f>
        <v>87000.000000000029</v>
      </c>
      <c r="AG205">
        <f>VLOOKUP($F205,'(참고)타워 스텟 가치'!$B$12:$L$16,AG$2,0)+(VLOOKUP($F205,'(참고)타워 스텟 가치'!$B$12:$L$16,AG$2,0)*$E205)</f>
        <v>261.00000000000011</v>
      </c>
      <c r="AH205">
        <f>VLOOKUP($F205,'(참고)타워 스텟 가치'!$B$12:$L$16,AH$2,0)+(VLOOKUP($F205,'(참고)타워 스텟 가치'!$B$12:$L$16,AH$2,0)*$E205)</f>
        <v>8.7000000000000028</v>
      </c>
      <c r="AI205">
        <f>VLOOKUP($F205,'(참고)타워 스텟 가치'!$B$12:$L$16,AI$2,0)+(VLOOKUP($F205,'(참고)타워 스텟 가치'!$B$12:$L$16,AI$2,0)*$E205)</f>
        <v>5.2200000000000015</v>
      </c>
      <c r="AJ205">
        <f>VLOOKUP($F205,'(참고)타워 스텟 가치'!$B$12:$L$16,AJ$2,0)+(VLOOKUP($F205,'(참고)타워 스텟 가치'!$B$12:$L$16,AJ$2,0)*$E205)</f>
        <v>0</v>
      </c>
      <c r="AK205">
        <f>VLOOKUP($F205,'(참고)타워 스텟 가치'!$B$12:$L$16,AK$2,0)+(VLOOKUP($F205,'(참고)타워 스텟 가치'!$B$12:$L$16,AK$2,0)*$E205)</f>
        <v>0</v>
      </c>
      <c r="AL205">
        <f>VLOOKUP($F205,'(참고)타워 스텟 가치'!$B$12:$L$16,AL$2,0)+(VLOOKUP($F205,'(참고)타워 스텟 가치'!$B$12:$L$16,AL$2,0)*$E205)</f>
        <v>24.360000000000007</v>
      </c>
      <c r="AM205">
        <f>SUM('스테이지별 몬스터 스텟'!AD205*'(참고)타워 스텟 가치'!$Q$17,'스테이지별 몬스터 스텟'!AE205*'(참고)타워 스텟 가치'!$R$17,'스테이지별 몬스터 스텟'!AF205*'(참고)타워 스텟 가치'!$S$17,'스테이지별 몬스터 스텟'!AG205*'(참고)타워 스텟 가치'!$T$17,'스테이지별 몬스터 스텟'!AH205*'(참고)타워 스텟 가치'!$U$17,'스테이지별 몬스터 스텟'!AI205*'(참고)타워 스텟 가치'!$V$17,'스테이지별 몬스터 스텟'!AJ205*'(참고)타워 스텟 가치'!$W$17,'스테이지별 몬스터 스텟'!AK205*'(참고)타워 스텟 가치'!$X$17,'스테이지별 몬스터 스텟'!AL205*'(참고)타워 스텟 가치'!$Y$17)</f>
        <v>131258.64000000004</v>
      </c>
      <c r="AN205">
        <v>3</v>
      </c>
    </row>
    <row r="206" spans="3:40" x14ac:dyDescent="0.3">
      <c r="C206">
        <v>2</v>
      </c>
      <c r="D206">
        <f t="shared" si="8"/>
        <v>41</v>
      </c>
      <c r="E206" s="52">
        <f>VLOOKUP(D206,'스테이지별 난이도 설정'!B:C,2,0)</f>
        <v>16.400000000000006</v>
      </c>
      <c r="F206" t="str">
        <f t="shared" si="9"/>
        <v>레어</v>
      </c>
      <c r="G206">
        <f t="shared" si="10"/>
        <v>6</v>
      </c>
      <c r="H206">
        <f>VLOOKUP($F206,'(참고)타워 스텟 가치'!$B$2:$L$6,H$2,0)+(VLOOKUP($F206,'(참고)타워 스텟 가치'!$B$2:$L$6,H$2,0)*$E206)</f>
        <v>195.75000000000006</v>
      </c>
      <c r="I206">
        <f>VLOOKUP($F206,'(참고)타워 스텟 가치'!$B$2:$L$6,I$2,0)+(VLOOKUP($F206,'(참고)타워 스텟 가치'!$B$2:$L$6,I$2,0)*$E206)</f>
        <v>39.150000000000013</v>
      </c>
      <c r="J206">
        <f>VLOOKUP($F206,'(참고)타워 스텟 가치'!$B$2:$L$6,J$2,0)+(VLOOKUP($F206,'(참고)타워 스텟 가치'!$B$2:$L$6,J$2,0)*$E206)</f>
        <v>87000.000000000029</v>
      </c>
      <c r="K206">
        <f>VLOOKUP($F206,'(참고)타워 스텟 가치'!$B$2:$L$6,K$2,0)+(VLOOKUP($F206,'(참고)타워 스텟 가치'!$B$2:$L$6,K$2,0)*$E206)</f>
        <v>783.00000000000023</v>
      </c>
      <c r="L206">
        <f>VLOOKUP($F206,'(참고)타워 스텟 가치'!$B$2:$L$6,L$2,0)+(VLOOKUP($F206,'(참고)타워 스텟 가치'!$B$2:$L$6,L$2,0)*$E206)</f>
        <v>13.050000000000004</v>
      </c>
      <c r="M206">
        <f>VLOOKUP($F206,'(참고)타워 스텟 가치'!$B$2:$L$6,M$2,0)+(VLOOKUP($F206,'(참고)타워 스텟 가치'!$B$2:$L$6,M$2,0)*$E206)</f>
        <v>5.2200000000000015</v>
      </c>
      <c r="N206">
        <f>VLOOKUP($F206,'(참고)타워 스텟 가치'!$B$2:$L$6,N$2,0)+(VLOOKUP($F206,'(참고)타워 스텟 가치'!$B$2:$L$6,N$2,0)*$E206)</f>
        <v>0</v>
      </c>
      <c r="O206">
        <f>VLOOKUP($F206,'(참고)타워 스텟 가치'!$B$2:$L$6,O$2,0)+(VLOOKUP($F206,'(참고)타워 스텟 가치'!$B$2:$L$6,O$2,0)*$E206)</f>
        <v>0</v>
      </c>
      <c r="P206">
        <f>VLOOKUP($F206,'(참고)타워 스텟 가치'!$B$2:$L$6,P$2,0)+(VLOOKUP($F206,'(참고)타워 스텟 가치'!$B$2:$L$6,P$2,0)*$E206)</f>
        <v>12.180000000000003</v>
      </c>
      <c r="Q206">
        <f>SUM('스테이지별 몬스터 스텟'!H206*'(참고)타워 스텟 가치'!$Q$17,'스테이지별 몬스터 스텟'!I206*'(참고)타워 스텟 가치'!$R$17,'스테이지별 몬스터 스텟'!J206*'(참고)타워 스텟 가치'!$S$17,'스테이지별 몬스터 스텟'!K206*'(참고)타워 스텟 가치'!$T$17,'스테이지별 몬스터 스텟'!L206*'(참고)타워 스텟 가치'!$U$17,'스테이지별 몬스터 스텟'!M206*'(참고)타워 스텟 가치'!$V$17,'스테이지별 몬스터 스텟'!N206*'(참고)타워 스텟 가치'!$W$17,'스테이지별 몬스터 스텟'!O206*'(참고)타워 스텟 가치'!$X$17,'스테이지별 몬스터 스텟'!P206*'(참고)타워 스텟 가치'!$Y$17)</f>
        <v>132571.90500000006</v>
      </c>
      <c r="R206">
        <v>1</v>
      </c>
      <c r="S206">
        <f>VLOOKUP($F206,'(참고)타워 스텟 가치'!$B$7:$L$11,S$2,0)+(VLOOKUP($F206,'(참고)타워 스텟 가치'!$B$7:$L$11,S$2,0)*$E206)</f>
        <v>65.250000000000028</v>
      </c>
      <c r="T206">
        <f>VLOOKUP($F206,'(참고)타워 스텟 가치'!$B$7:$L$11,T$2,0)+(VLOOKUP($F206,'(참고)타워 스텟 가치'!$B$7:$L$11,T$2,0)*$E206)</f>
        <v>117.45000000000005</v>
      </c>
      <c r="U206">
        <f>VLOOKUP($F206,'(참고)타워 스텟 가치'!$B$7:$L$11,U$2,0)+(VLOOKUP($F206,'(참고)타워 스텟 가치'!$B$7:$L$11,U$2,0)*$E206)</f>
        <v>87000.000000000029</v>
      </c>
      <c r="V206">
        <f>VLOOKUP($F206,'(참고)타워 스텟 가치'!$B$7:$L$11,V$2,0)+(VLOOKUP($F206,'(참고)타워 스텟 가치'!$B$7:$L$11,V$2,0)*$E206)</f>
        <v>783.00000000000023</v>
      </c>
      <c r="W206">
        <f>VLOOKUP($F206,'(참고)타워 스텟 가치'!$B$7:$L$11,W$2,0)+(VLOOKUP($F206,'(참고)타워 스텟 가치'!$B$7:$L$11,W$2,0)*$E206)</f>
        <v>13.050000000000004</v>
      </c>
      <c r="X206">
        <f>VLOOKUP($F206,'(참고)타워 스텟 가치'!$B$7:$L$11,X$2,0)+(VLOOKUP($F206,'(참고)타워 스텟 가치'!$B$7:$L$11,X$2,0)*$E206)</f>
        <v>5.2200000000000015</v>
      </c>
      <c r="Y206">
        <f>VLOOKUP($F206,'(참고)타워 스텟 가치'!$B$7:$L$11,Y$2,0)+(VLOOKUP($F206,'(참고)타워 스텟 가치'!$B$7:$L$11,Y$2,0)*$E206)</f>
        <v>0</v>
      </c>
      <c r="Z206">
        <f>VLOOKUP($F206,'(참고)타워 스텟 가치'!$B$7:$L$11,Z$2,0)+(VLOOKUP($F206,'(참고)타워 스텟 가치'!$B$7:$L$11,Z$2,0)*$E206)</f>
        <v>0</v>
      </c>
      <c r="AA206">
        <f>VLOOKUP($F206,'(참고)타워 스텟 가치'!$B$7:$L$11,AA$2,0)+(VLOOKUP($F206,'(참고)타워 스텟 가치'!$B$7:$L$11,AA$2,0)*$E206)</f>
        <v>12.180000000000003</v>
      </c>
      <c r="AB206">
        <f>SUM('스테이지별 몬스터 스텟'!S206*'(참고)타워 스텟 가치'!$Q$17,'스테이지별 몬스터 스텟'!T206*'(참고)타워 스텟 가치'!$R$17,'스테이지별 몬스터 스텟'!U206*'(참고)타워 스텟 가치'!$S$17,'스테이지별 몬스터 스텟'!V206*'(참고)타워 스텟 가치'!$T$17,'스테이지별 몬스터 스텟'!W206*'(참고)타워 스텟 가치'!$U$17,'스테이지별 몬스터 스텟'!X206*'(참고)타워 스텟 가치'!$V$17,'스테이지별 몬스터 스텟'!Y206*'(참고)타워 스텟 가치'!$W$17,'스테이지별 몬스터 스텟'!Z206*'(참고)타워 스텟 가치'!$X$17,'스테이지별 몬스터 스텟'!AA206*'(참고)타워 스텟 가치'!$Y$17)</f>
        <v>132428.35500000004</v>
      </c>
      <c r="AC206">
        <v>2</v>
      </c>
      <c r="AD206">
        <f>VLOOKUP($F206,'(참고)타워 스텟 가치'!$B$12:$L$16,AD$2,0)+(VLOOKUP($F206,'(참고)타워 스텟 가치'!$B$12:$L$16,AD$2,0)*$E206)</f>
        <v>65.250000000000028</v>
      </c>
      <c r="AE206">
        <f>VLOOKUP($F206,'(참고)타워 스텟 가치'!$B$12:$L$16,AE$2,0)+(VLOOKUP($F206,'(참고)타워 스텟 가치'!$B$12:$L$16,AE$2,0)*$E206)</f>
        <v>78.300000000000026</v>
      </c>
      <c r="AF206">
        <f>VLOOKUP($F206,'(참고)타워 스텟 가치'!$B$12:$L$16,AF$2,0)+(VLOOKUP($F206,'(참고)타워 스텟 가치'!$B$12:$L$16,AF$2,0)*$E206)</f>
        <v>87000.000000000029</v>
      </c>
      <c r="AG206">
        <f>VLOOKUP($F206,'(참고)타워 스텟 가치'!$B$12:$L$16,AG$2,0)+(VLOOKUP($F206,'(참고)타워 스텟 가치'!$B$12:$L$16,AG$2,0)*$E206)</f>
        <v>391.50000000000011</v>
      </c>
      <c r="AH206">
        <f>VLOOKUP($F206,'(참고)타워 스텟 가치'!$B$12:$L$16,AH$2,0)+(VLOOKUP($F206,'(참고)타워 스텟 가치'!$B$12:$L$16,AH$2,0)*$E206)</f>
        <v>13.050000000000004</v>
      </c>
      <c r="AI206">
        <f>VLOOKUP($F206,'(참고)타워 스텟 가치'!$B$12:$L$16,AI$2,0)+(VLOOKUP($F206,'(참고)타워 스텟 가치'!$B$12:$L$16,AI$2,0)*$E206)</f>
        <v>5.2200000000000015</v>
      </c>
      <c r="AJ206">
        <f>VLOOKUP($F206,'(참고)타워 스텟 가치'!$B$12:$L$16,AJ$2,0)+(VLOOKUP($F206,'(참고)타워 스텟 가치'!$B$12:$L$16,AJ$2,0)*$E206)</f>
        <v>0</v>
      </c>
      <c r="AK206">
        <f>VLOOKUP($F206,'(참고)타워 스텟 가치'!$B$12:$L$16,AK$2,0)+(VLOOKUP($F206,'(참고)타워 스텟 가치'!$B$12:$L$16,AK$2,0)*$E206)</f>
        <v>0</v>
      </c>
      <c r="AL206">
        <f>VLOOKUP($F206,'(참고)타워 스텟 가치'!$B$12:$L$16,AL$2,0)+(VLOOKUP($F206,'(참고)타워 스텟 가치'!$B$12:$L$16,AL$2,0)*$E206)</f>
        <v>24.360000000000007</v>
      </c>
      <c r="AM206">
        <f>SUM('스테이지별 몬스터 스텟'!AD206*'(참고)타워 스텟 가치'!$Q$17,'스테이지별 몬스터 스텟'!AE206*'(참고)타워 스텟 가치'!$R$17,'스테이지별 몬스터 스텟'!AF206*'(참고)타워 스텟 가치'!$S$17,'스테이지별 몬스터 스텟'!AG206*'(참고)타워 스텟 가치'!$T$17,'스테이지별 몬스터 스텟'!AH206*'(참고)타워 스텟 가치'!$U$17,'스테이지별 몬스터 스텟'!AI206*'(참고)타워 스텟 가치'!$V$17,'스테이지별 몬스터 스텟'!AJ206*'(참고)타워 스텟 가치'!$W$17,'스테이지별 몬스터 스텟'!AK206*'(참고)타워 스텟 가치'!$X$17,'스테이지별 몬스터 스텟'!AL206*'(참고)타워 스텟 가치'!$Y$17)</f>
        <v>131610.99000000005</v>
      </c>
      <c r="AN206">
        <v>3</v>
      </c>
    </row>
    <row r="207" spans="3:40" x14ac:dyDescent="0.3">
      <c r="C207">
        <v>3</v>
      </c>
      <c r="D207">
        <f t="shared" si="8"/>
        <v>41</v>
      </c>
      <c r="E207" s="52">
        <f>VLOOKUP(D207,'스테이지별 난이도 설정'!B:C,2,0)</f>
        <v>16.400000000000006</v>
      </c>
      <c r="F207" t="str">
        <f t="shared" si="9"/>
        <v>에픽</v>
      </c>
      <c r="G207">
        <f t="shared" si="10"/>
        <v>6</v>
      </c>
      <c r="H207">
        <f>VLOOKUP($F207,'(참고)타워 스텟 가치'!$B$2:$L$6,H$2,0)+(VLOOKUP($F207,'(참고)타워 스텟 가치'!$B$2:$L$6,H$2,0)*$E207)</f>
        <v>293.62500000000011</v>
      </c>
      <c r="I207">
        <f>VLOOKUP($F207,'(참고)타워 스텟 가치'!$B$2:$L$6,I$2,0)+(VLOOKUP($F207,'(참고)타워 스텟 가치'!$B$2:$L$6,I$2,0)*$E207)</f>
        <v>58.725000000000023</v>
      </c>
      <c r="J207">
        <f>VLOOKUP($F207,'(참고)타워 스텟 가치'!$B$2:$L$6,J$2,0)+(VLOOKUP($F207,'(참고)타워 스텟 가치'!$B$2:$L$6,J$2,0)*$E207)</f>
        <v>87000.000000000029</v>
      </c>
      <c r="K207">
        <f>VLOOKUP($F207,'(참고)타워 스텟 가치'!$B$2:$L$6,K$2,0)+(VLOOKUP($F207,'(참고)타워 스텟 가치'!$B$2:$L$6,K$2,0)*$E207)</f>
        <v>1174.5000000000005</v>
      </c>
      <c r="L207">
        <f>VLOOKUP($F207,'(참고)타워 스텟 가치'!$B$2:$L$6,L$2,0)+(VLOOKUP($F207,'(참고)타워 스텟 가치'!$B$2:$L$6,L$2,0)*$E207)</f>
        <v>19.575000000000006</v>
      </c>
      <c r="M207">
        <f>VLOOKUP($F207,'(참고)타워 스텟 가치'!$B$2:$L$6,M$2,0)+(VLOOKUP($F207,'(참고)타워 스텟 가치'!$B$2:$L$6,M$2,0)*$E207)</f>
        <v>5.2200000000000015</v>
      </c>
      <c r="N207">
        <f>VLOOKUP($F207,'(참고)타워 스텟 가치'!$B$2:$L$6,N$2,0)+(VLOOKUP($F207,'(참고)타워 스텟 가치'!$B$2:$L$6,N$2,0)*$E207)</f>
        <v>0</v>
      </c>
      <c r="O207">
        <f>VLOOKUP($F207,'(참고)타워 스텟 가치'!$B$2:$L$6,O$2,0)+(VLOOKUP($F207,'(참고)타워 스텟 가치'!$B$2:$L$6,O$2,0)*$E207)</f>
        <v>0</v>
      </c>
      <c r="P207">
        <f>VLOOKUP($F207,'(참고)타워 스텟 가치'!$B$2:$L$6,P$2,0)+(VLOOKUP($F207,'(참고)타워 스텟 가치'!$B$2:$L$6,P$2,0)*$E207)</f>
        <v>12.180000000000003</v>
      </c>
      <c r="Q207">
        <f>SUM('스테이지별 몬스터 스텟'!H207*'(참고)타워 스텟 가치'!$Q$17,'스테이지별 몬스터 스텟'!I207*'(참고)타워 스텟 가치'!$R$17,'스테이지별 몬스터 스텟'!J207*'(참고)타워 스텟 가치'!$S$17,'스테이지별 몬스터 스텟'!K207*'(참고)타워 스텟 가치'!$T$17,'스테이지별 몬스터 스텟'!L207*'(참고)타워 스텟 가치'!$U$17,'스테이지별 몬스터 스텟'!M207*'(참고)타워 스텟 가치'!$V$17,'스테이지별 몬스터 스텟'!N207*'(참고)타워 스텟 가치'!$W$17,'스테이지별 몬스터 스텟'!O207*'(참고)타워 스텟 가치'!$X$17,'스테이지별 몬스터 스텟'!P207*'(참고)타워 스텟 가치'!$Y$17)</f>
        <v>133593.06750000003</v>
      </c>
      <c r="R207">
        <v>1</v>
      </c>
      <c r="S207">
        <f>VLOOKUP($F207,'(참고)타워 스텟 가치'!$B$7:$L$11,S$2,0)+(VLOOKUP($F207,'(참고)타워 스텟 가치'!$B$7:$L$11,S$2,0)*$E207)</f>
        <v>97.875000000000028</v>
      </c>
      <c r="T207">
        <f>VLOOKUP($F207,'(참고)타워 스텟 가치'!$B$7:$L$11,T$2,0)+(VLOOKUP($F207,'(참고)타워 스텟 가치'!$B$7:$L$11,T$2,0)*$E207)</f>
        <v>176.17500000000007</v>
      </c>
      <c r="U207">
        <f>VLOOKUP($F207,'(참고)타워 스텟 가치'!$B$7:$L$11,U$2,0)+(VLOOKUP($F207,'(참고)타워 스텟 가치'!$B$7:$L$11,U$2,0)*$E207)</f>
        <v>87000.000000000029</v>
      </c>
      <c r="V207">
        <f>VLOOKUP($F207,'(참고)타워 스텟 가치'!$B$7:$L$11,V$2,0)+(VLOOKUP($F207,'(참고)타워 스텟 가치'!$B$7:$L$11,V$2,0)*$E207)</f>
        <v>1174.5000000000005</v>
      </c>
      <c r="W207">
        <f>VLOOKUP($F207,'(참고)타워 스텟 가치'!$B$7:$L$11,W$2,0)+(VLOOKUP($F207,'(참고)타워 스텟 가치'!$B$7:$L$11,W$2,0)*$E207)</f>
        <v>19.575000000000006</v>
      </c>
      <c r="X207">
        <f>VLOOKUP($F207,'(참고)타워 스텟 가치'!$B$7:$L$11,X$2,0)+(VLOOKUP($F207,'(참고)타워 스텟 가치'!$B$7:$L$11,X$2,0)*$E207)</f>
        <v>5.2200000000000015</v>
      </c>
      <c r="Y207">
        <f>VLOOKUP($F207,'(참고)타워 스텟 가치'!$B$7:$L$11,Y$2,0)+(VLOOKUP($F207,'(참고)타워 스텟 가치'!$B$7:$L$11,Y$2,0)*$E207)</f>
        <v>0</v>
      </c>
      <c r="Z207">
        <f>VLOOKUP($F207,'(참고)타워 스텟 가치'!$B$7:$L$11,Z$2,0)+(VLOOKUP($F207,'(참고)타워 스텟 가치'!$B$7:$L$11,Z$2,0)*$E207)</f>
        <v>0</v>
      </c>
      <c r="AA207">
        <f>VLOOKUP($F207,'(참고)타워 스텟 가치'!$B$7:$L$11,AA$2,0)+(VLOOKUP($F207,'(참고)타워 스텟 가치'!$B$7:$L$11,AA$2,0)*$E207)</f>
        <v>12.180000000000003</v>
      </c>
      <c r="AB207">
        <f>SUM('스테이지별 몬스터 스텟'!S207*'(참고)타워 스텟 가치'!$Q$17,'스테이지별 몬스터 스텟'!T207*'(참고)타워 스텟 가치'!$R$17,'스테이지별 몬스터 스텟'!U207*'(참고)타워 스텟 가치'!$S$17,'스테이지별 몬스터 스텟'!V207*'(참고)타워 스텟 가치'!$T$17,'스테이지별 몬스터 스텟'!W207*'(참고)타워 스텟 가치'!$U$17,'스테이지별 몬스터 스텟'!X207*'(참고)타워 스텟 가치'!$V$17,'스테이지별 몬스터 스텟'!Y207*'(참고)타워 스텟 가치'!$W$17,'스테이지별 몬스터 스텟'!Z207*'(참고)타워 스텟 가치'!$X$17,'스테이지별 몬스터 스텟'!AA207*'(참고)타워 스텟 가치'!$Y$17)</f>
        <v>133377.74250000002</v>
      </c>
      <c r="AC207">
        <v>2</v>
      </c>
      <c r="AD207">
        <f>VLOOKUP($F207,'(참고)타워 스텟 가치'!$B$12:$L$16,AD$2,0)+(VLOOKUP($F207,'(참고)타워 스텟 가치'!$B$12:$L$16,AD$2,0)*$E207)</f>
        <v>97.875000000000028</v>
      </c>
      <c r="AE207">
        <f>VLOOKUP($F207,'(참고)타워 스텟 가치'!$B$12:$L$16,AE$2,0)+(VLOOKUP($F207,'(참고)타워 스텟 가치'!$B$12:$L$16,AE$2,0)*$E207)</f>
        <v>117.45000000000005</v>
      </c>
      <c r="AF207">
        <f>VLOOKUP($F207,'(참고)타워 스텟 가치'!$B$12:$L$16,AF$2,0)+(VLOOKUP($F207,'(참고)타워 스텟 가치'!$B$12:$L$16,AF$2,0)*$E207)</f>
        <v>87000.000000000029</v>
      </c>
      <c r="AG207">
        <f>VLOOKUP($F207,'(참고)타워 스텟 가치'!$B$12:$L$16,AG$2,0)+(VLOOKUP($F207,'(참고)타워 스텟 가치'!$B$12:$L$16,AG$2,0)*$E207)</f>
        <v>587.25000000000023</v>
      </c>
      <c r="AH207">
        <f>VLOOKUP($F207,'(참고)타워 스텟 가치'!$B$12:$L$16,AH$2,0)+(VLOOKUP($F207,'(참고)타워 스텟 가치'!$B$12:$L$16,AH$2,0)*$E207)</f>
        <v>19.575000000000006</v>
      </c>
      <c r="AI207">
        <f>VLOOKUP($F207,'(참고)타워 스텟 가치'!$B$12:$L$16,AI$2,0)+(VLOOKUP($F207,'(참고)타워 스텟 가치'!$B$12:$L$16,AI$2,0)*$E207)</f>
        <v>5.2200000000000015</v>
      </c>
      <c r="AJ207">
        <f>VLOOKUP($F207,'(참고)타워 스텟 가치'!$B$12:$L$16,AJ$2,0)+(VLOOKUP($F207,'(참고)타워 스텟 가치'!$B$12:$L$16,AJ$2,0)*$E207)</f>
        <v>0</v>
      </c>
      <c r="AK207">
        <f>VLOOKUP($F207,'(참고)타워 스텟 가치'!$B$12:$L$16,AK$2,0)+(VLOOKUP($F207,'(참고)타워 스텟 가치'!$B$12:$L$16,AK$2,0)*$E207)</f>
        <v>0</v>
      </c>
      <c r="AL207">
        <f>VLOOKUP($F207,'(참고)타워 스텟 가치'!$B$12:$L$16,AL$2,0)+(VLOOKUP($F207,'(참고)타워 스텟 가치'!$B$12:$L$16,AL$2,0)*$E207)</f>
        <v>24.360000000000007</v>
      </c>
      <c r="AM207">
        <f>SUM('스테이지별 몬스터 스텟'!AD207*'(참고)타워 스텟 가치'!$Q$17,'스테이지별 몬스터 스텟'!AE207*'(참고)타워 스텟 가치'!$R$17,'스테이지별 몬스터 스텟'!AF207*'(참고)타워 스텟 가치'!$S$17,'스테이지별 몬스터 스텟'!AG207*'(참고)타워 스텟 가치'!$T$17,'스테이지별 몬스터 스텟'!AH207*'(참고)타워 스텟 가치'!$U$17,'스테이지별 몬스터 스텟'!AI207*'(참고)타워 스텟 가치'!$V$17,'스테이지별 몬스터 스텟'!AJ207*'(참고)타워 스텟 가치'!$W$17,'스테이지별 몬스터 스텟'!AK207*'(참고)타워 스텟 가치'!$X$17,'스테이지별 몬스터 스텟'!AL207*'(참고)타워 스텟 가치'!$Y$17)</f>
        <v>132139.51500000004</v>
      </c>
      <c r="AN207">
        <v>3</v>
      </c>
    </row>
    <row r="208" spans="3:40" x14ac:dyDescent="0.3">
      <c r="C208">
        <v>4</v>
      </c>
      <c r="D208">
        <f t="shared" ref="D208:D271" si="11">D203+1</f>
        <v>41</v>
      </c>
      <c r="E208" s="52">
        <f>VLOOKUP(D208,'스테이지별 난이도 설정'!B:C,2,0)</f>
        <v>16.400000000000006</v>
      </c>
      <c r="F208" t="str">
        <f t="shared" ref="F208:F271" si="12">F203</f>
        <v>유니크</v>
      </c>
      <c r="G208">
        <f t="shared" si="10"/>
        <v>6</v>
      </c>
      <c r="H208">
        <f>VLOOKUP($F208,'(참고)타워 스텟 가치'!$B$2:$L$6,H$2,0)+(VLOOKUP($F208,'(참고)타워 스텟 가치'!$B$2:$L$6,H$2,0)*$E208)</f>
        <v>440.43750000000017</v>
      </c>
      <c r="I208">
        <f>VLOOKUP($F208,'(참고)타워 스텟 가치'!$B$2:$L$6,I$2,0)+(VLOOKUP($F208,'(참고)타워 스텟 가치'!$B$2:$L$6,I$2,0)*$E208)</f>
        <v>88.087500000000034</v>
      </c>
      <c r="J208">
        <f>VLOOKUP($F208,'(참고)타워 스텟 가치'!$B$2:$L$6,J$2,0)+(VLOOKUP($F208,'(참고)타워 스텟 가치'!$B$2:$L$6,J$2,0)*$E208)</f>
        <v>87000.000000000029</v>
      </c>
      <c r="K208">
        <f>VLOOKUP($F208,'(참고)타워 스텟 가치'!$B$2:$L$6,K$2,0)+(VLOOKUP($F208,'(참고)타워 스텟 가치'!$B$2:$L$6,K$2,0)*$E208)</f>
        <v>1761.7500000000007</v>
      </c>
      <c r="L208">
        <f>VLOOKUP($F208,'(참고)타워 스텟 가치'!$B$2:$L$6,L$2,0)+(VLOOKUP($F208,'(참고)타워 스텟 가치'!$B$2:$L$6,L$2,0)*$E208)</f>
        <v>29.362500000000011</v>
      </c>
      <c r="M208">
        <f>VLOOKUP($F208,'(참고)타워 스텟 가치'!$B$2:$L$6,M$2,0)+(VLOOKUP($F208,'(참고)타워 스텟 가치'!$B$2:$L$6,M$2,0)*$E208)</f>
        <v>5.2200000000000015</v>
      </c>
      <c r="N208">
        <f>VLOOKUP($F208,'(참고)타워 스텟 가치'!$B$2:$L$6,N$2,0)+(VLOOKUP($F208,'(참고)타워 스텟 가치'!$B$2:$L$6,N$2,0)*$E208)</f>
        <v>0</v>
      </c>
      <c r="O208">
        <f>VLOOKUP($F208,'(참고)타워 스텟 가치'!$B$2:$L$6,O$2,0)+(VLOOKUP($F208,'(참고)타워 스텟 가치'!$B$2:$L$6,O$2,0)*$E208)</f>
        <v>0</v>
      </c>
      <c r="P208">
        <f>VLOOKUP($F208,'(참고)타워 스텟 가치'!$B$2:$L$6,P$2,0)+(VLOOKUP($F208,'(참고)타워 스텟 가치'!$B$2:$L$6,P$2,0)*$E208)</f>
        <v>17.400000000000006</v>
      </c>
      <c r="Q208">
        <f>SUM('스테이지별 몬스터 스텟'!H208*'(참고)타워 스텟 가치'!$Q$17,'스테이지별 몬스터 스텟'!I208*'(참고)타워 스텟 가치'!$R$17,'스테이지별 몬스터 스텟'!J208*'(참고)타워 스텟 가치'!$S$17,'스테이지별 몬스터 스텟'!K208*'(참고)타워 스텟 가치'!$T$17,'스테이지별 몬스터 스텟'!L208*'(참고)타워 스텟 가치'!$U$17,'스테이지별 몬스터 스텟'!M208*'(참고)타워 스텟 가치'!$V$17,'스테이지별 몬스터 스텟'!N208*'(참고)타워 스텟 가치'!$W$17,'스테이지별 몬스터 스텟'!O208*'(참고)타워 스텟 가치'!$X$17,'스테이지별 몬스터 스텟'!P208*'(참고)타워 스텟 가치'!$Y$17)</f>
        <v>135135.25125000003</v>
      </c>
      <c r="R208">
        <v>1</v>
      </c>
      <c r="S208">
        <f>VLOOKUP($F208,'(참고)타워 스텟 가치'!$B$7:$L$11,S$2,0)+(VLOOKUP($F208,'(참고)타워 스텟 가치'!$B$7:$L$11,S$2,0)*$E208)</f>
        <v>146.81250000000006</v>
      </c>
      <c r="T208">
        <f>VLOOKUP($F208,'(참고)타워 스텟 가치'!$B$7:$L$11,T$2,0)+(VLOOKUP($F208,'(참고)타워 스텟 가치'!$B$7:$L$11,T$2,0)*$E208)</f>
        <v>264.26250000000005</v>
      </c>
      <c r="U208">
        <f>VLOOKUP($F208,'(참고)타워 스텟 가치'!$B$7:$L$11,U$2,0)+(VLOOKUP($F208,'(참고)타워 스텟 가치'!$B$7:$L$11,U$2,0)*$E208)</f>
        <v>87000.000000000029</v>
      </c>
      <c r="V208">
        <f>VLOOKUP($F208,'(참고)타워 스텟 가치'!$B$7:$L$11,V$2,0)+(VLOOKUP($F208,'(참고)타워 스텟 가치'!$B$7:$L$11,V$2,0)*$E208)</f>
        <v>1761.7500000000007</v>
      </c>
      <c r="W208">
        <f>VLOOKUP($F208,'(참고)타워 스텟 가치'!$B$7:$L$11,W$2,0)+(VLOOKUP($F208,'(참고)타워 스텟 가치'!$B$7:$L$11,W$2,0)*$E208)</f>
        <v>29.362500000000011</v>
      </c>
      <c r="X208">
        <f>VLOOKUP($F208,'(참고)타워 스텟 가치'!$B$7:$L$11,X$2,0)+(VLOOKUP($F208,'(참고)타워 스텟 가치'!$B$7:$L$11,X$2,0)*$E208)</f>
        <v>5.2200000000000015</v>
      </c>
      <c r="Y208">
        <f>VLOOKUP($F208,'(참고)타워 스텟 가치'!$B$7:$L$11,Y$2,0)+(VLOOKUP($F208,'(참고)타워 스텟 가치'!$B$7:$L$11,Y$2,0)*$E208)</f>
        <v>0</v>
      </c>
      <c r="Z208">
        <f>VLOOKUP($F208,'(참고)타워 스텟 가치'!$B$7:$L$11,Z$2,0)+(VLOOKUP($F208,'(참고)타워 스텟 가치'!$B$7:$L$11,Z$2,0)*$E208)</f>
        <v>0</v>
      </c>
      <c r="AA208">
        <f>VLOOKUP($F208,'(참고)타워 스텟 가치'!$B$7:$L$11,AA$2,0)+(VLOOKUP($F208,'(참고)타워 스텟 가치'!$B$7:$L$11,AA$2,0)*$E208)</f>
        <v>17.400000000000006</v>
      </c>
      <c r="AB208">
        <f>SUM('스테이지별 몬스터 스텟'!S208*'(참고)타워 스텟 가치'!$Q$17,'스테이지별 몬스터 스텟'!T208*'(참고)타워 스텟 가치'!$R$17,'스테이지별 몬스터 스텟'!U208*'(참고)타워 스텟 가치'!$S$17,'스테이지별 몬스터 스텟'!V208*'(참고)타워 스텟 가치'!$T$17,'스테이지별 몬스터 스텟'!W208*'(참고)타워 스텟 가치'!$U$17,'스테이지별 몬스터 스텟'!X208*'(참고)타워 스텟 가치'!$V$17,'스테이지별 몬스터 스텟'!Y208*'(참고)타워 스텟 가치'!$W$17,'스테이지별 몬스터 스텟'!Z208*'(참고)타워 스텟 가치'!$X$17,'스테이지별 몬스터 스텟'!AA208*'(참고)타워 스텟 가치'!$Y$17)</f>
        <v>134812.26375000004</v>
      </c>
      <c r="AC208">
        <v>2</v>
      </c>
      <c r="AD208">
        <f>VLOOKUP($F208,'(참고)타워 스텟 가치'!$B$12:$L$16,AD$2,0)+(VLOOKUP($F208,'(참고)타워 스텟 가치'!$B$12:$L$16,AD$2,0)*$E208)</f>
        <v>146.81250000000006</v>
      </c>
      <c r="AE208">
        <f>VLOOKUP($F208,'(참고)타워 스텟 가치'!$B$12:$L$16,AE$2,0)+(VLOOKUP($F208,'(참고)타워 스텟 가치'!$B$12:$L$16,AE$2,0)*$E208)</f>
        <v>176.17500000000007</v>
      </c>
      <c r="AF208">
        <f>VLOOKUP($F208,'(참고)타워 스텟 가치'!$B$12:$L$16,AF$2,0)+(VLOOKUP($F208,'(참고)타워 스텟 가치'!$B$12:$L$16,AF$2,0)*$E208)</f>
        <v>87000.000000000029</v>
      </c>
      <c r="AG208">
        <f>VLOOKUP($F208,'(참고)타워 스텟 가치'!$B$12:$L$16,AG$2,0)+(VLOOKUP($F208,'(참고)타워 스텟 가치'!$B$12:$L$16,AG$2,0)*$E208)</f>
        <v>880.87500000000034</v>
      </c>
      <c r="AH208">
        <f>VLOOKUP($F208,'(참고)타워 스텟 가치'!$B$12:$L$16,AH$2,0)+(VLOOKUP($F208,'(참고)타워 스텟 가치'!$B$12:$L$16,AH$2,0)*$E208)</f>
        <v>29.362500000000011</v>
      </c>
      <c r="AI208">
        <f>VLOOKUP($F208,'(참고)타워 스텟 가치'!$B$12:$L$16,AI$2,0)+(VLOOKUP($F208,'(참고)타워 스텟 가치'!$B$12:$L$16,AI$2,0)*$E208)</f>
        <v>5.2200000000000015</v>
      </c>
      <c r="AJ208">
        <f>VLOOKUP($F208,'(참고)타워 스텟 가치'!$B$12:$L$16,AJ$2,0)+(VLOOKUP($F208,'(참고)타워 스텟 가치'!$B$12:$L$16,AJ$2,0)*$E208)</f>
        <v>0</v>
      </c>
      <c r="AK208">
        <f>VLOOKUP($F208,'(참고)타워 스텟 가치'!$B$12:$L$16,AK$2,0)+(VLOOKUP($F208,'(참고)타워 스텟 가치'!$B$12:$L$16,AK$2,0)*$E208)</f>
        <v>0</v>
      </c>
      <c r="AL208">
        <f>VLOOKUP($F208,'(참고)타워 스텟 가치'!$B$12:$L$16,AL$2,0)+(VLOOKUP($F208,'(참고)타워 스텟 가치'!$B$12:$L$16,AL$2,0)*$E208)</f>
        <v>34.800000000000011</v>
      </c>
      <c r="AM208">
        <f>SUM('스테이지별 몬스터 스텟'!AD208*'(참고)타워 스텟 가치'!$Q$17,'스테이지별 몬스터 스텟'!AE208*'(참고)타워 스텟 가치'!$R$17,'스테이지별 몬스터 스텟'!AF208*'(참고)타워 스텟 가치'!$S$17,'스테이지별 몬스터 스텟'!AG208*'(참고)타워 스텟 가치'!$T$17,'스테이지별 몬스터 스텟'!AH208*'(참고)타워 스텟 가치'!$U$17,'스테이지별 몬스터 스텟'!AI208*'(참고)타워 스텟 가치'!$V$17,'스테이지별 몬스터 스텟'!AJ208*'(참고)타워 스텟 가치'!$W$17,'스테이지별 몬스터 스텟'!AK208*'(참고)타워 스텟 가치'!$X$17,'스테이지별 몬스터 스텟'!AL208*'(참고)타워 스텟 가치'!$Y$17)</f>
        <v>132953.18250000005</v>
      </c>
      <c r="AN208">
        <v>3</v>
      </c>
    </row>
    <row r="209" spans="3:40" x14ac:dyDescent="0.3">
      <c r="C209">
        <v>5</v>
      </c>
      <c r="D209">
        <f t="shared" si="11"/>
        <v>41</v>
      </c>
      <c r="E209" s="52">
        <f>VLOOKUP(D209,'스테이지별 난이도 설정'!B:C,2,0)</f>
        <v>16.400000000000006</v>
      </c>
      <c r="F209" t="str">
        <f t="shared" si="12"/>
        <v>스페셜</v>
      </c>
      <c r="G209">
        <f t="shared" si="10"/>
        <v>6</v>
      </c>
      <c r="H209">
        <f>VLOOKUP($F209,'(참고)타워 스텟 가치'!$B$2:$L$6,H$2,0)+(VLOOKUP($F209,'(참고)타워 스텟 가치'!$B$2:$L$6,H$2,0)*$E209)</f>
        <v>660.65625000000023</v>
      </c>
      <c r="I209">
        <f>VLOOKUP($F209,'(참고)타워 스텟 가치'!$B$2:$L$6,I$2,0)+(VLOOKUP($F209,'(참고)타워 스텟 가치'!$B$2:$L$6,I$2,0)*$E209)</f>
        <v>132.13125000000002</v>
      </c>
      <c r="J209">
        <f>VLOOKUP($F209,'(참고)타워 스텟 가치'!$B$2:$L$6,J$2,0)+(VLOOKUP($F209,'(참고)타워 스텟 가치'!$B$2:$L$6,J$2,0)*$E209)</f>
        <v>87000.000000000029</v>
      </c>
      <c r="K209">
        <f>VLOOKUP($F209,'(참고)타워 스텟 가치'!$B$2:$L$6,K$2,0)+(VLOOKUP($F209,'(참고)타워 스텟 가치'!$B$2:$L$6,K$2,0)*$E209)</f>
        <v>2642.6250000000009</v>
      </c>
      <c r="L209">
        <f>VLOOKUP($F209,'(참고)타워 스텟 가치'!$B$2:$L$6,L$2,0)+(VLOOKUP($F209,'(참고)타워 스텟 가치'!$B$2:$L$6,L$2,0)*$E209)</f>
        <v>44.043750000000017</v>
      </c>
      <c r="M209">
        <f>VLOOKUP($F209,'(참고)타워 스텟 가치'!$B$2:$L$6,M$2,0)+(VLOOKUP($F209,'(참고)타워 스텟 가치'!$B$2:$L$6,M$2,0)*$E209)</f>
        <v>5.2200000000000015</v>
      </c>
      <c r="N209">
        <f>VLOOKUP($F209,'(참고)타워 스텟 가치'!$B$2:$L$6,N$2,0)+(VLOOKUP($F209,'(참고)타워 스텟 가치'!$B$2:$L$6,N$2,0)*$E209)</f>
        <v>0</v>
      </c>
      <c r="O209">
        <f>VLOOKUP($F209,'(참고)타워 스텟 가치'!$B$2:$L$6,O$2,0)+(VLOOKUP($F209,'(참고)타워 스텟 가치'!$B$2:$L$6,O$2,0)*$E209)</f>
        <v>0</v>
      </c>
      <c r="P209">
        <f>VLOOKUP($F209,'(참고)타워 스텟 가치'!$B$2:$L$6,P$2,0)+(VLOOKUP($F209,'(참고)타워 스텟 가치'!$B$2:$L$6,P$2,0)*$E209)</f>
        <v>17.400000000000006</v>
      </c>
      <c r="Q209">
        <f>SUM('스테이지별 몬스터 스텟'!H209*'(참고)타워 스텟 가치'!$Q$17,'스테이지별 몬스터 스텟'!I209*'(참고)타워 스텟 가치'!$R$17,'스테이지별 몬스터 스텟'!J209*'(참고)타워 스텟 가치'!$S$17,'스테이지별 몬스터 스텟'!K209*'(참고)타워 스텟 가치'!$T$17,'스테이지별 몬스터 스텟'!L209*'(참고)타워 스텟 가치'!$U$17,'스테이지별 몬스터 스텟'!M209*'(참고)타워 스텟 가치'!$V$17,'스테이지별 몬스터 스텟'!N209*'(참고)타워 스텟 가치'!$W$17,'스테이지별 몬스터 스텟'!O209*'(참고)타워 스텟 가치'!$X$17,'스테이지별 몬스터 스텟'!P209*'(참고)타워 스텟 가치'!$Y$17)</f>
        <v>137432.86687500004</v>
      </c>
      <c r="R209">
        <v>1</v>
      </c>
      <c r="S209">
        <f>VLOOKUP($F209,'(참고)타워 스텟 가치'!$B$7:$L$11,S$2,0)+(VLOOKUP($F209,'(참고)타워 스텟 가치'!$B$7:$L$11,S$2,0)*$E209)</f>
        <v>220.21875000000009</v>
      </c>
      <c r="T209">
        <f>VLOOKUP($F209,'(참고)타워 스텟 가치'!$B$7:$L$11,T$2,0)+(VLOOKUP($F209,'(참고)타워 스텟 가치'!$B$7:$L$11,T$2,0)*$E209)</f>
        <v>396.39375000000013</v>
      </c>
      <c r="U209">
        <f>VLOOKUP($F209,'(참고)타워 스텟 가치'!$B$7:$L$11,U$2,0)+(VLOOKUP($F209,'(참고)타워 스텟 가치'!$B$7:$L$11,U$2,0)*$E209)</f>
        <v>87000.000000000029</v>
      </c>
      <c r="V209">
        <f>VLOOKUP($F209,'(참고)타워 스텟 가치'!$B$7:$L$11,V$2,0)+(VLOOKUP($F209,'(참고)타워 스텟 가치'!$B$7:$L$11,V$2,0)*$E209)</f>
        <v>2642.6250000000009</v>
      </c>
      <c r="W209">
        <f>VLOOKUP($F209,'(참고)타워 스텟 가치'!$B$7:$L$11,W$2,0)+(VLOOKUP($F209,'(참고)타워 스텟 가치'!$B$7:$L$11,W$2,0)*$E209)</f>
        <v>44.043750000000017</v>
      </c>
      <c r="X209">
        <f>VLOOKUP($F209,'(참고)타워 스텟 가치'!$B$7:$L$11,X$2,0)+(VLOOKUP($F209,'(참고)타워 스텟 가치'!$B$7:$L$11,X$2,0)*$E209)</f>
        <v>5.2200000000000015</v>
      </c>
      <c r="Y209">
        <f>VLOOKUP($F209,'(참고)타워 스텟 가치'!$B$7:$L$11,Y$2,0)+(VLOOKUP($F209,'(참고)타워 스텟 가치'!$B$7:$L$11,Y$2,0)*$E209)</f>
        <v>0</v>
      </c>
      <c r="Z209">
        <f>VLOOKUP($F209,'(참고)타워 스텟 가치'!$B$7:$L$11,Z$2,0)+(VLOOKUP($F209,'(참고)타워 스텟 가치'!$B$7:$L$11,Z$2,0)*$E209)</f>
        <v>0</v>
      </c>
      <c r="AA209">
        <f>VLOOKUP($F209,'(참고)타워 스텟 가치'!$B$7:$L$11,AA$2,0)+(VLOOKUP($F209,'(참고)타워 스텟 가치'!$B$7:$L$11,AA$2,0)*$E209)</f>
        <v>17.400000000000006</v>
      </c>
      <c r="AB209">
        <f>SUM('스테이지별 몬스터 스텟'!S209*'(참고)타워 스텟 가치'!$Q$17,'스테이지별 몬스터 스텟'!T209*'(참고)타워 스텟 가치'!$R$17,'스테이지별 몬스터 스텟'!U209*'(참고)타워 스텟 가치'!$S$17,'스테이지별 몬스터 스텟'!V209*'(참고)타워 스텟 가치'!$T$17,'스테이지별 몬스터 스텟'!W209*'(참고)타워 스텟 가치'!$U$17,'스테이지별 몬스터 스텟'!X209*'(참고)타워 스텟 가치'!$V$17,'스테이지별 몬스터 스텟'!Y209*'(참고)타워 스텟 가치'!$W$17,'스테이지별 몬스터 스텟'!Z209*'(참고)타워 스텟 가치'!$X$17,'스테이지별 몬스터 스텟'!AA209*'(참고)타워 스텟 가치'!$Y$17)</f>
        <v>136948.38562500002</v>
      </c>
      <c r="AC209">
        <v>2</v>
      </c>
      <c r="AD209">
        <f>VLOOKUP($F209,'(참고)타워 스텟 가치'!$B$12:$L$16,AD$2,0)+(VLOOKUP($F209,'(참고)타워 스텟 가치'!$B$12:$L$16,AD$2,0)*$E209)</f>
        <v>220.21875000000009</v>
      </c>
      <c r="AE209">
        <f>VLOOKUP($F209,'(참고)타워 스텟 가치'!$B$12:$L$16,AE$2,0)+(VLOOKUP($F209,'(참고)타워 스텟 가치'!$B$12:$L$16,AE$2,0)*$E209)</f>
        <v>264.26250000000005</v>
      </c>
      <c r="AF209">
        <f>VLOOKUP($F209,'(참고)타워 스텟 가치'!$B$12:$L$16,AF$2,0)+(VLOOKUP($F209,'(참고)타워 스텟 가치'!$B$12:$L$16,AF$2,0)*$E209)</f>
        <v>87000.000000000029</v>
      </c>
      <c r="AG209">
        <f>VLOOKUP($F209,'(참고)타워 스텟 가치'!$B$12:$L$16,AG$2,0)+(VLOOKUP($F209,'(참고)타워 스텟 가치'!$B$12:$L$16,AG$2,0)*$E209)</f>
        <v>1321.3125000000005</v>
      </c>
      <c r="AH209">
        <f>VLOOKUP($F209,'(참고)타워 스텟 가치'!$B$12:$L$16,AH$2,0)+(VLOOKUP($F209,'(참고)타워 스텟 가치'!$B$12:$L$16,AH$2,0)*$E209)</f>
        <v>44.043750000000017</v>
      </c>
      <c r="AI209">
        <f>VLOOKUP($F209,'(참고)타워 스텟 가치'!$B$12:$L$16,AI$2,0)+(VLOOKUP($F209,'(참고)타워 스텟 가치'!$B$12:$L$16,AI$2,0)*$E209)</f>
        <v>5.2200000000000015</v>
      </c>
      <c r="AJ209">
        <f>VLOOKUP($F209,'(참고)타워 스텟 가치'!$B$12:$L$16,AJ$2,0)+(VLOOKUP($F209,'(참고)타워 스텟 가치'!$B$12:$L$16,AJ$2,0)*$E209)</f>
        <v>0</v>
      </c>
      <c r="AK209">
        <f>VLOOKUP($F209,'(참고)타워 스텟 가치'!$B$12:$L$16,AK$2,0)+(VLOOKUP($F209,'(참고)타워 스텟 가치'!$B$12:$L$16,AK$2,0)*$E209)</f>
        <v>0</v>
      </c>
      <c r="AL209">
        <f>VLOOKUP($F209,'(참고)타워 스텟 가치'!$B$12:$L$16,AL$2,0)+(VLOOKUP($F209,'(참고)타워 스텟 가치'!$B$12:$L$16,AL$2,0)*$E209)</f>
        <v>34.800000000000011</v>
      </c>
      <c r="AM209">
        <f>SUM('스테이지별 몬스터 스텟'!AD209*'(참고)타워 스텟 가치'!$Q$17,'스테이지별 몬스터 스텟'!AE209*'(참고)타워 스텟 가치'!$R$17,'스테이지별 몬스터 스텟'!AF209*'(참고)타워 스텟 가치'!$S$17,'스테이지별 몬스터 스텟'!AG209*'(참고)타워 스텟 가치'!$T$17,'스테이지별 몬스터 스텟'!AH209*'(참고)타워 스텟 가치'!$U$17,'스테이지별 몬스터 스텟'!AI209*'(참고)타워 스텟 가치'!$V$17,'스테이지별 몬스터 스텟'!AJ209*'(참고)타워 스텟 가치'!$W$17,'스테이지별 몬스터 스텟'!AK209*'(참고)타워 스텟 가치'!$X$17,'스테이지별 몬스터 스텟'!AL209*'(참고)타워 스텟 가치'!$Y$17)</f>
        <v>134142.36375000005</v>
      </c>
      <c r="AN209">
        <v>3</v>
      </c>
    </row>
    <row r="210" spans="3:40" x14ac:dyDescent="0.3">
      <c r="C210">
        <v>1</v>
      </c>
      <c r="D210">
        <f t="shared" si="11"/>
        <v>42</v>
      </c>
      <c r="E210" s="52">
        <f>VLOOKUP(D210,'스테이지별 난이도 설정'!B:C,2,0)</f>
        <v>16.800000000000004</v>
      </c>
      <c r="F210" t="str">
        <f t="shared" si="12"/>
        <v>일반</v>
      </c>
      <c r="G210">
        <f t="shared" si="10"/>
        <v>6</v>
      </c>
      <c r="H210">
        <f>VLOOKUP($F210,'(참고)타워 스텟 가치'!$B$2:$L$6,H$2,0)+(VLOOKUP($F210,'(참고)타워 스텟 가치'!$B$2:$L$6,H$2,0)*$E210)</f>
        <v>133.50000000000003</v>
      </c>
      <c r="I210">
        <f>VLOOKUP($F210,'(참고)타워 스텟 가치'!$B$2:$L$6,I$2,0)+(VLOOKUP($F210,'(참고)타워 스텟 가치'!$B$2:$L$6,I$2,0)*$E210)</f>
        <v>26.700000000000006</v>
      </c>
      <c r="J210">
        <f>VLOOKUP($F210,'(참고)타워 스텟 가치'!$B$2:$L$6,J$2,0)+(VLOOKUP($F210,'(참고)타워 스텟 가치'!$B$2:$L$6,J$2,0)*$E210)</f>
        <v>89000.000000000015</v>
      </c>
      <c r="K210">
        <f>VLOOKUP($F210,'(참고)타워 스텟 가치'!$B$2:$L$6,K$2,0)+(VLOOKUP($F210,'(참고)타워 스텟 가치'!$B$2:$L$6,K$2,0)*$E210)</f>
        <v>534.00000000000011</v>
      </c>
      <c r="L210">
        <f>VLOOKUP($F210,'(참고)타워 스텟 가치'!$B$2:$L$6,L$2,0)+(VLOOKUP($F210,'(참고)타워 스텟 가치'!$B$2:$L$6,L$2,0)*$E210)</f>
        <v>8.9000000000000021</v>
      </c>
      <c r="M210">
        <f>VLOOKUP($F210,'(참고)타워 스텟 가치'!$B$2:$L$6,M$2,0)+(VLOOKUP($F210,'(참고)타워 스텟 가치'!$B$2:$L$6,M$2,0)*$E210)</f>
        <v>5.3400000000000007</v>
      </c>
      <c r="N210">
        <f>VLOOKUP($F210,'(참고)타워 스텟 가치'!$B$2:$L$6,N$2,0)+(VLOOKUP($F210,'(참고)타워 스텟 가치'!$B$2:$L$6,N$2,0)*$E210)</f>
        <v>0</v>
      </c>
      <c r="O210">
        <f>VLOOKUP($F210,'(참고)타워 스텟 가치'!$B$2:$L$6,O$2,0)+(VLOOKUP($F210,'(참고)타워 스텟 가치'!$B$2:$L$6,O$2,0)*$E210)</f>
        <v>0</v>
      </c>
      <c r="P210">
        <f>VLOOKUP($F210,'(참고)타워 스텟 가치'!$B$2:$L$6,P$2,0)+(VLOOKUP($F210,'(참고)타워 스텟 가치'!$B$2:$L$6,P$2,0)*$E210)</f>
        <v>12.46</v>
      </c>
      <c r="Q210">
        <f>SUM('스테이지별 몬스터 스텟'!H210*'(참고)타워 스텟 가치'!$Q$17,'스테이지별 몬스터 스텟'!I210*'(참고)타워 스텟 가치'!$R$17,'스테이지별 몬스터 스텟'!J210*'(참고)타워 스텟 가치'!$S$17,'스테이지별 몬스터 스텟'!K210*'(참고)타워 스텟 가치'!$T$17,'스테이지별 몬스터 스텟'!L210*'(참고)타워 스텟 가치'!$U$17,'스테이지별 몬스터 스텟'!M210*'(참고)타워 스텟 가치'!$V$17,'스테이지별 몬스터 스텟'!N210*'(참고)타워 스텟 가치'!$W$17,'스테이지별 몬스터 스텟'!O210*'(참고)타워 스텟 가치'!$X$17,'스테이지별 몬스터 스텟'!P210*'(참고)타워 스텟 가치'!$Y$17)</f>
        <v>134923.11000000002</v>
      </c>
      <c r="R210">
        <v>1</v>
      </c>
      <c r="S210">
        <f>VLOOKUP($F210,'(참고)타워 스텟 가치'!$B$7:$L$11,S$2,0)+(VLOOKUP($F210,'(참고)타워 스텟 가치'!$B$7:$L$11,S$2,0)*$E210)</f>
        <v>44.500000000000014</v>
      </c>
      <c r="T210">
        <f>VLOOKUP($F210,'(참고)타워 스텟 가치'!$B$7:$L$11,T$2,0)+(VLOOKUP($F210,'(참고)타워 스텟 가치'!$B$7:$L$11,T$2,0)*$E210)</f>
        <v>80.100000000000023</v>
      </c>
      <c r="U210">
        <f>VLOOKUP($F210,'(참고)타워 스텟 가치'!$B$7:$L$11,U$2,0)+(VLOOKUP($F210,'(참고)타워 스텟 가치'!$B$7:$L$11,U$2,0)*$E210)</f>
        <v>89000.000000000015</v>
      </c>
      <c r="V210">
        <f>VLOOKUP($F210,'(참고)타워 스텟 가치'!$B$7:$L$11,V$2,0)+(VLOOKUP($F210,'(참고)타워 스텟 가치'!$B$7:$L$11,V$2,0)*$E210)</f>
        <v>534.00000000000011</v>
      </c>
      <c r="W210">
        <f>VLOOKUP($F210,'(참고)타워 스텟 가치'!$B$7:$L$11,W$2,0)+(VLOOKUP($F210,'(참고)타워 스텟 가치'!$B$7:$L$11,W$2,0)*$E210)</f>
        <v>8.9000000000000021</v>
      </c>
      <c r="X210">
        <f>VLOOKUP($F210,'(참고)타워 스텟 가치'!$B$7:$L$11,X$2,0)+(VLOOKUP($F210,'(참고)타워 스텟 가치'!$B$7:$L$11,X$2,0)*$E210)</f>
        <v>5.3400000000000007</v>
      </c>
      <c r="Y210">
        <f>VLOOKUP($F210,'(참고)타워 스텟 가치'!$B$7:$L$11,Y$2,0)+(VLOOKUP($F210,'(참고)타워 스텟 가치'!$B$7:$L$11,Y$2,0)*$E210)</f>
        <v>0</v>
      </c>
      <c r="Z210">
        <f>VLOOKUP($F210,'(참고)타워 스텟 가치'!$B$7:$L$11,Z$2,0)+(VLOOKUP($F210,'(참고)타워 스텟 가치'!$B$7:$L$11,Z$2,0)*$E210)</f>
        <v>0</v>
      </c>
      <c r="AA210">
        <f>VLOOKUP($F210,'(참고)타워 스텟 가치'!$B$7:$L$11,AA$2,0)+(VLOOKUP($F210,'(참고)타워 스텟 가치'!$B$7:$L$11,AA$2,0)*$E210)</f>
        <v>12.46</v>
      </c>
      <c r="AB210">
        <f>SUM('스테이지별 몬스터 스텟'!S210*'(참고)타워 스텟 가치'!$Q$17,'스테이지별 몬스터 스텟'!T210*'(참고)타워 스텟 가치'!$R$17,'스테이지별 몬스터 스텟'!U210*'(참고)타워 스텟 가치'!$S$17,'스테이지별 몬스터 스텟'!V210*'(참고)타워 스텟 가치'!$T$17,'스테이지별 몬스터 스텟'!W210*'(참고)타워 스텟 가치'!$U$17,'스테이지별 몬스터 스텟'!X210*'(참고)타워 스텟 가치'!$V$17,'스테이지별 몬스터 스텟'!Y210*'(참고)타워 스텟 가치'!$W$17,'스테이지별 몬스터 스텟'!Z210*'(참고)타워 스텟 가치'!$X$17,'스테이지별 몬스터 스텟'!AA210*'(참고)타워 스텟 가치'!$Y$17)</f>
        <v>134825.21000000002</v>
      </c>
      <c r="AC210">
        <v>2</v>
      </c>
      <c r="AD210">
        <f>VLOOKUP($F210,'(참고)타워 스텟 가치'!$B$12:$L$16,AD$2,0)+(VLOOKUP($F210,'(참고)타워 스텟 가치'!$B$12:$L$16,AD$2,0)*$E210)</f>
        <v>44.500000000000014</v>
      </c>
      <c r="AE210">
        <f>VLOOKUP($F210,'(참고)타워 스텟 가치'!$B$12:$L$16,AE$2,0)+(VLOOKUP($F210,'(참고)타워 스텟 가치'!$B$12:$L$16,AE$2,0)*$E210)</f>
        <v>53.400000000000013</v>
      </c>
      <c r="AF210">
        <f>VLOOKUP($F210,'(참고)타워 스텟 가치'!$B$12:$L$16,AF$2,0)+(VLOOKUP($F210,'(참고)타워 스텟 가치'!$B$12:$L$16,AF$2,0)*$E210)</f>
        <v>89000.000000000015</v>
      </c>
      <c r="AG210">
        <f>VLOOKUP($F210,'(참고)타워 스텟 가치'!$B$12:$L$16,AG$2,0)+(VLOOKUP($F210,'(참고)타워 스텟 가치'!$B$12:$L$16,AG$2,0)*$E210)</f>
        <v>267.00000000000006</v>
      </c>
      <c r="AH210">
        <f>VLOOKUP($F210,'(참고)타워 스텟 가치'!$B$12:$L$16,AH$2,0)+(VLOOKUP($F210,'(참고)타워 스텟 가치'!$B$12:$L$16,AH$2,0)*$E210)</f>
        <v>8.9000000000000021</v>
      </c>
      <c r="AI210">
        <f>VLOOKUP($F210,'(참고)타워 스텟 가치'!$B$12:$L$16,AI$2,0)+(VLOOKUP($F210,'(참고)타워 스텟 가치'!$B$12:$L$16,AI$2,0)*$E210)</f>
        <v>5.3400000000000007</v>
      </c>
      <c r="AJ210">
        <f>VLOOKUP($F210,'(참고)타워 스텟 가치'!$B$12:$L$16,AJ$2,0)+(VLOOKUP($F210,'(참고)타워 스텟 가치'!$B$12:$L$16,AJ$2,0)*$E210)</f>
        <v>0</v>
      </c>
      <c r="AK210">
        <f>VLOOKUP($F210,'(참고)타워 스텟 가치'!$B$12:$L$16,AK$2,0)+(VLOOKUP($F210,'(참고)타워 스텟 가치'!$B$12:$L$16,AK$2,0)*$E210)</f>
        <v>0</v>
      </c>
      <c r="AL210">
        <f>VLOOKUP($F210,'(참고)타워 스텟 가치'!$B$12:$L$16,AL$2,0)+(VLOOKUP($F210,'(참고)타워 스텟 가치'!$B$12:$L$16,AL$2,0)*$E210)</f>
        <v>24.92</v>
      </c>
      <c r="AM210">
        <f>SUM('스테이지별 몬스터 스텟'!AD210*'(참고)타워 스텟 가치'!$Q$17,'스테이지별 몬스터 스텟'!AE210*'(참고)타워 스텟 가치'!$R$17,'스테이지별 몬스터 스텟'!AF210*'(참고)타워 스텟 가치'!$S$17,'스테이지별 몬스터 스텟'!AG210*'(참고)타워 스텟 가치'!$T$17,'스테이지별 몬스터 스텟'!AH210*'(참고)타워 스텟 가치'!$U$17,'스테이지별 몬스터 스텟'!AI210*'(참고)타워 스텟 가치'!$V$17,'스테이지별 몬스터 스텟'!AJ210*'(참고)타워 스텟 가치'!$W$17,'스테이지별 몬스터 스텟'!AK210*'(참고)타워 스텟 가치'!$X$17,'스테이지별 몬스터 스텟'!AL210*'(참고)타워 스텟 가치'!$Y$17)</f>
        <v>134276.08000000002</v>
      </c>
      <c r="AN210">
        <v>3</v>
      </c>
    </row>
    <row r="211" spans="3:40" x14ac:dyDescent="0.3">
      <c r="C211">
        <v>2</v>
      </c>
      <c r="D211">
        <f t="shared" si="11"/>
        <v>42</v>
      </c>
      <c r="E211" s="52">
        <f>VLOOKUP(D211,'스테이지별 난이도 설정'!B:C,2,0)</f>
        <v>16.800000000000004</v>
      </c>
      <c r="F211" t="str">
        <f t="shared" si="12"/>
        <v>레어</v>
      </c>
      <c r="G211">
        <f t="shared" si="10"/>
        <v>6</v>
      </c>
      <c r="H211">
        <f>VLOOKUP($F211,'(참고)타워 스텟 가치'!$B$2:$L$6,H$2,0)+(VLOOKUP($F211,'(참고)타워 스텟 가치'!$B$2:$L$6,H$2,0)*$E211)</f>
        <v>200.25000000000006</v>
      </c>
      <c r="I211">
        <f>VLOOKUP($F211,'(참고)타워 스텟 가치'!$B$2:$L$6,I$2,0)+(VLOOKUP($F211,'(참고)타워 스텟 가치'!$B$2:$L$6,I$2,0)*$E211)</f>
        <v>40.050000000000011</v>
      </c>
      <c r="J211">
        <f>VLOOKUP($F211,'(참고)타워 스텟 가치'!$B$2:$L$6,J$2,0)+(VLOOKUP($F211,'(참고)타워 스텟 가치'!$B$2:$L$6,J$2,0)*$E211)</f>
        <v>89000.000000000015</v>
      </c>
      <c r="K211">
        <f>VLOOKUP($F211,'(참고)타워 스텟 가치'!$B$2:$L$6,K$2,0)+(VLOOKUP($F211,'(참고)타워 스텟 가치'!$B$2:$L$6,K$2,0)*$E211)</f>
        <v>801.00000000000023</v>
      </c>
      <c r="L211">
        <f>VLOOKUP($F211,'(참고)타워 스텟 가치'!$B$2:$L$6,L$2,0)+(VLOOKUP($F211,'(참고)타워 스텟 가치'!$B$2:$L$6,L$2,0)*$E211)</f>
        <v>13.350000000000003</v>
      </c>
      <c r="M211">
        <f>VLOOKUP($F211,'(참고)타워 스텟 가치'!$B$2:$L$6,M$2,0)+(VLOOKUP($F211,'(참고)타워 스텟 가치'!$B$2:$L$6,M$2,0)*$E211)</f>
        <v>5.3400000000000007</v>
      </c>
      <c r="N211">
        <f>VLOOKUP($F211,'(참고)타워 스텟 가치'!$B$2:$L$6,N$2,0)+(VLOOKUP($F211,'(참고)타워 스텟 가치'!$B$2:$L$6,N$2,0)*$E211)</f>
        <v>0</v>
      </c>
      <c r="O211">
        <f>VLOOKUP($F211,'(참고)타워 스텟 가치'!$B$2:$L$6,O$2,0)+(VLOOKUP($F211,'(참고)타워 스텟 가치'!$B$2:$L$6,O$2,0)*$E211)</f>
        <v>0</v>
      </c>
      <c r="P211">
        <f>VLOOKUP($F211,'(참고)타워 스텟 가치'!$B$2:$L$6,P$2,0)+(VLOOKUP($F211,'(참고)타워 스텟 가치'!$B$2:$L$6,P$2,0)*$E211)</f>
        <v>12.46</v>
      </c>
      <c r="Q211">
        <f>SUM('스테이지별 몬스터 스텟'!H211*'(참고)타워 스텟 가치'!$Q$17,'스테이지별 몬스터 스텟'!I211*'(참고)타워 스텟 가치'!$R$17,'스테이지별 몬스터 스텟'!J211*'(참고)타워 스텟 가치'!$S$17,'스테이지별 몬스터 스텟'!K211*'(참고)타워 스텟 가치'!$T$17,'스테이지별 몬스터 스텟'!L211*'(참고)타워 스텟 가치'!$U$17,'스테이지별 몬스터 스텟'!M211*'(참고)타워 스텟 가치'!$V$17,'스테이지별 몬스터 스텟'!N211*'(참고)타워 스텟 가치'!$W$17,'스테이지별 몬스터 스텟'!O211*'(참고)타워 스텟 가치'!$X$17,'스테이지별 몬스터 스텟'!P211*'(참고)타워 스텟 가치'!$Y$17)</f>
        <v>135619.53500000006</v>
      </c>
      <c r="R211">
        <v>1</v>
      </c>
      <c r="S211">
        <f>VLOOKUP($F211,'(참고)타워 스텟 가치'!$B$7:$L$11,S$2,0)+(VLOOKUP($F211,'(참고)타워 스텟 가치'!$B$7:$L$11,S$2,0)*$E211)</f>
        <v>66.750000000000014</v>
      </c>
      <c r="T211">
        <f>VLOOKUP($F211,'(참고)타워 스텟 가치'!$B$7:$L$11,T$2,0)+(VLOOKUP($F211,'(참고)타워 스텟 가치'!$B$7:$L$11,T$2,0)*$E211)</f>
        <v>120.15000000000003</v>
      </c>
      <c r="U211">
        <f>VLOOKUP($F211,'(참고)타워 스텟 가치'!$B$7:$L$11,U$2,0)+(VLOOKUP($F211,'(참고)타워 스텟 가치'!$B$7:$L$11,U$2,0)*$E211)</f>
        <v>89000.000000000015</v>
      </c>
      <c r="V211">
        <f>VLOOKUP($F211,'(참고)타워 스텟 가치'!$B$7:$L$11,V$2,0)+(VLOOKUP($F211,'(참고)타워 스텟 가치'!$B$7:$L$11,V$2,0)*$E211)</f>
        <v>801.00000000000023</v>
      </c>
      <c r="W211">
        <f>VLOOKUP($F211,'(참고)타워 스텟 가치'!$B$7:$L$11,W$2,0)+(VLOOKUP($F211,'(참고)타워 스텟 가치'!$B$7:$L$11,W$2,0)*$E211)</f>
        <v>13.350000000000003</v>
      </c>
      <c r="X211">
        <f>VLOOKUP($F211,'(참고)타워 스텟 가치'!$B$7:$L$11,X$2,0)+(VLOOKUP($F211,'(참고)타워 스텟 가치'!$B$7:$L$11,X$2,0)*$E211)</f>
        <v>5.3400000000000007</v>
      </c>
      <c r="Y211">
        <f>VLOOKUP($F211,'(참고)타워 스텟 가치'!$B$7:$L$11,Y$2,0)+(VLOOKUP($F211,'(참고)타워 스텟 가치'!$B$7:$L$11,Y$2,0)*$E211)</f>
        <v>0</v>
      </c>
      <c r="Z211">
        <f>VLOOKUP($F211,'(참고)타워 스텟 가치'!$B$7:$L$11,Z$2,0)+(VLOOKUP($F211,'(참고)타워 스텟 가치'!$B$7:$L$11,Z$2,0)*$E211)</f>
        <v>0</v>
      </c>
      <c r="AA211">
        <f>VLOOKUP($F211,'(참고)타워 스텟 가치'!$B$7:$L$11,AA$2,0)+(VLOOKUP($F211,'(참고)타워 스텟 가치'!$B$7:$L$11,AA$2,0)*$E211)</f>
        <v>12.46</v>
      </c>
      <c r="AB211">
        <f>SUM('스테이지별 몬스터 스텟'!S211*'(참고)타워 스텟 가치'!$Q$17,'스테이지별 몬스터 스텟'!T211*'(참고)타워 스텟 가치'!$R$17,'스테이지별 몬스터 스텟'!U211*'(참고)타워 스텟 가치'!$S$17,'스테이지별 몬스터 스텟'!V211*'(참고)타워 스텟 가치'!$T$17,'스테이지별 몬스터 스텟'!W211*'(참고)타워 스텟 가치'!$U$17,'스테이지별 몬스터 스텟'!X211*'(참고)타워 스텟 가치'!$V$17,'스테이지별 몬스터 스텟'!Y211*'(참고)타워 스텟 가치'!$W$17,'스테이지별 몬스터 스텟'!Z211*'(참고)타워 스텟 가치'!$X$17,'스테이지별 몬스터 스텟'!AA211*'(참고)타워 스텟 가치'!$Y$17)</f>
        <v>135472.68500000006</v>
      </c>
      <c r="AC211">
        <v>2</v>
      </c>
      <c r="AD211">
        <f>VLOOKUP($F211,'(참고)타워 스텟 가치'!$B$12:$L$16,AD$2,0)+(VLOOKUP($F211,'(참고)타워 스텟 가치'!$B$12:$L$16,AD$2,0)*$E211)</f>
        <v>66.750000000000014</v>
      </c>
      <c r="AE211">
        <f>VLOOKUP($F211,'(참고)타워 스텟 가치'!$B$12:$L$16,AE$2,0)+(VLOOKUP($F211,'(참고)타워 스텟 가치'!$B$12:$L$16,AE$2,0)*$E211)</f>
        <v>80.100000000000023</v>
      </c>
      <c r="AF211">
        <f>VLOOKUP($F211,'(참고)타워 스텟 가치'!$B$12:$L$16,AF$2,0)+(VLOOKUP($F211,'(참고)타워 스텟 가치'!$B$12:$L$16,AF$2,0)*$E211)</f>
        <v>89000.000000000015</v>
      </c>
      <c r="AG211">
        <f>VLOOKUP($F211,'(참고)타워 스텟 가치'!$B$12:$L$16,AG$2,0)+(VLOOKUP($F211,'(참고)타워 스텟 가치'!$B$12:$L$16,AG$2,0)*$E211)</f>
        <v>400.50000000000011</v>
      </c>
      <c r="AH211">
        <f>VLOOKUP($F211,'(참고)타워 스텟 가치'!$B$12:$L$16,AH$2,0)+(VLOOKUP($F211,'(참고)타워 스텟 가치'!$B$12:$L$16,AH$2,0)*$E211)</f>
        <v>13.350000000000003</v>
      </c>
      <c r="AI211">
        <f>VLOOKUP($F211,'(참고)타워 스텟 가치'!$B$12:$L$16,AI$2,0)+(VLOOKUP($F211,'(참고)타워 스텟 가치'!$B$12:$L$16,AI$2,0)*$E211)</f>
        <v>5.3400000000000007</v>
      </c>
      <c r="AJ211">
        <f>VLOOKUP($F211,'(참고)타워 스텟 가치'!$B$12:$L$16,AJ$2,0)+(VLOOKUP($F211,'(참고)타워 스텟 가치'!$B$12:$L$16,AJ$2,0)*$E211)</f>
        <v>0</v>
      </c>
      <c r="AK211">
        <f>VLOOKUP($F211,'(참고)타워 스텟 가치'!$B$12:$L$16,AK$2,0)+(VLOOKUP($F211,'(참고)타워 스텟 가치'!$B$12:$L$16,AK$2,0)*$E211)</f>
        <v>0</v>
      </c>
      <c r="AL211">
        <f>VLOOKUP($F211,'(참고)타워 스텟 가치'!$B$12:$L$16,AL$2,0)+(VLOOKUP($F211,'(참고)타워 스텟 가치'!$B$12:$L$16,AL$2,0)*$E211)</f>
        <v>24.92</v>
      </c>
      <c r="AM211">
        <f>SUM('스테이지별 몬스터 스텟'!AD211*'(참고)타워 스텟 가치'!$Q$17,'스테이지별 몬스터 스텟'!AE211*'(참고)타워 스텟 가치'!$R$17,'스테이지별 몬스터 스텟'!AF211*'(참고)타워 스텟 가치'!$S$17,'스테이지별 몬스터 스텟'!AG211*'(참고)타워 스텟 가치'!$T$17,'스테이지별 몬스터 스텟'!AH211*'(참고)타워 스텟 가치'!$U$17,'스테이지별 몬스터 스텟'!AI211*'(참고)타워 스텟 가치'!$V$17,'스테이지별 몬스터 스텟'!AJ211*'(참고)타워 스텟 가치'!$W$17,'스테이지별 몬스터 스텟'!AK211*'(참고)타워 스텟 가치'!$X$17,'스테이지별 몬스터 스텟'!AL211*'(참고)타워 스텟 가치'!$Y$17)</f>
        <v>134636.53000000003</v>
      </c>
      <c r="AN211">
        <v>3</v>
      </c>
    </row>
    <row r="212" spans="3:40" x14ac:dyDescent="0.3">
      <c r="C212">
        <v>3</v>
      </c>
      <c r="D212">
        <f t="shared" si="11"/>
        <v>42</v>
      </c>
      <c r="E212" s="52">
        <f>VLOOKUP(D212,'스테이지별 난이도 설정'!B:C,2,0)</f>
        <v>16.800000000000004</v>
      </c>
      <c r="F212" t="str">
        <f t="shared" si="12"/>
        <v>에픽</v>
      </c>
      <c r="G212">
        <f t="shared" si="10"/>
        <v>6</v>
      </c>
      <c r="H212">
        <f>VLOOKUP($F212,'(참고)타워 스텟 가치'!$B$2:$L$6,H$2,0)+(VLOOKUP($F212,'(참고)타워 스텟 가치'!$B$2:$L$6,H$2,0)*$E212)</f>
        <v>300.37500000000006</v>
      </c>
      <c r="I212">
        <f>VLOOKUP($F212,'(참고)타워 스텟 가치'!$B$2:$L$6,I$2,0)+(VLOOKUP($F212,'(참고)타워 스텟 가치'!$B$2:$L$6,I$2,0)*$E212)</f>
        <v>60.075000000000017</v>
      </c>
      <c r="J212">
        <f>VLOOKUP($F212,'(참고)타워 스텟 가치'!$B$2:$L$6,J$2,0)+(VLOOKUP($F212,'(참고)타워 스텟 가치'!$B$2:$L$6,J$2,0)*$E212)</f>
        <v>89000.000000000015</v>
      </c>
      <c r="K212">
        <f>VLOOKUP($F212,'(참고)타워 스텟 가치'!$B$2:$L$6,K$2,0)+(VLOOKUP($F212,'(참고)타워 스텟 가치'!$B$2:$L$6,K$2,0)*$E212)</f>
        <v>1201.5000000000002</v>
      </c>
      <c r="L212">
        <f>VLOOKUP($F212,'(참고)타워 스텟 가치'!$B$2:$L$6,L$2,0)+(VLOOKUP($F212,'(참고)타워 스텟 가치'!$B$2:$L$6,L$2,0)*$E212)</f>
        <v>20.025000000000006</v>
      </c>
      <c r="M212">
        <f>VLOOKUP($F212,'(참고)타워 스텟 가치'!$B$2:$L$6,M$2,0)+(VLOOKUP($F212,'(참고)타워 스텟 가치'!$B$2:$L$6,M$2,0)*$E212)</f>
        <v>5.3400000000000007</v>
      </c>
      <c r="N212">
        <f>VLOOKUP($F212,'(참고)타워 스텟 가치'!$B$2:$L$6,N$2,0)+(VLOOKUP($F212,'(참고)타워 스텟 가치'!$B$2:$L$6,N$2,0)*$E212)</f>
        <v>0</v>
      </c>
      <c r="O212">
        <f>VLOOKUP($F212,'(참고)타워 스텟 가치'!$B$2:$L$6,O$2,0)+(VLOOKUP($F212,'(참고)타워 스텟 가치'!$B$2:$L$6,O$2,0)*$E212)</f>
        <v>0</v>
      </c>
      <c r="P212">
        <f>VLOOKUP($F212,'(참고)타워 스텟 가치'!$B$2:$L$6,P$2,0)+(VLOOKUP($F212,'(참고)타워 스텟 가치'!$B$2:$L$6,P$2,0)*$E212)</f>
        <v>12.46</v>
      </c>
      <c r="Q212">
        <f>SUM('스테이지별 몬스터 스텟'!H212*'(참고)타워 스텟 가치'!$Q$17,'스테이지별 몬스터 스텟'!I212*'(참고)타워 스텟 가치'!$R$17,'스테이지별 몬스터 스텟'!J212*'(참고)타워 스텟 가치'!$S$17,'스테이지별 몬스터 스텟'!K212*'(참고)타워 스텟 가치'!$T$17,'스테이지별 몬스터 스텟'!L212*'(참고)타워 스텟 가치'!$U$17,'스테이지별 몬스터 스텟'!M212*'(참고)타워 스텟 가치'!$V$17,'스테이지별 몬스터 스텟'!N212*'(참고)타워 스텟 가치'!$W$17,'스테이지별 몬스터 스텟'!O212*'(참고)타워 스텟 가치'!$X$17,'스테이지별 몬스터 스텟'!P212*'(참고)타워 스텟 가치'!$Y$17)</f>
        <v>136664.17250000002</v>
      </c>
      <c r="R212">
        <v>1</v>
      </c>
      <c r="S212">
        <f>VLOOKUP($F212,'(참고)타워 스텟 가치'!$B$7:$L$11,S$2,0)+(VLOOKUP($F212,'(참고)타워 스텟 가치'!$B$7:$L$11,S$2,0)*$E212)</f>
        <v>100.12500000000003</v>
      </c>
      <c r="T212">
        <f>VLOOKUP($F212,'(참고)타워 스텟 가치'!$B$7:$L$11,T$2,0)+(VLOOKUP($F212,'(참고)타워 스텟 가치'!$B$7:$L$11,T$2,0)*$E212)</f>
        <v>180.22500000000005</v>
      </c>
      <c r="U212">
        <f>VLOOKUP($F212,'(참고)타워 스텟 가치'!$B$7:$L$11,U$2,0)+(VLOOKUP($F212,'(참고)타워 스텟 가치'!$B$7:$L$11,U$2,0)*$E212)</f>
        <v>89000.000000000015</v>
      </c>
      <c r="V212">
        <f>VLOOKUP($F212,'(참고)타워 스텟 가치'!$B$7:$L$11,V$2,0)+(VLOOKUP($F212,'(참고)타워 스텟 가치'!$B$7:$L$11,V$2,0)*$E212)</f>
        <v>1201.5000000000002</v>
      </c>
      <c r="W212">
        <f>VLOOKUP($F212,'(참고)타워 스텟 가치'!$B$7:$L$11,W$2,0)+(VLOOKUP($F212,'(참고)타워 스텟 가치'!$B$7:$L$11,W$2,0)*$E212)</f>
        <v>20.025000000000006</v>
      </c>
      <c r="X212">
        <f>VLOOKUP($F212,'(참고)타워 스텟 가치'!$B$7:$L$11,X$2,0)+(VLOOKUP($F212,'(참고)타워 스텟 가치'!$B$7:$L$11,X$2,0)*$E212)</f>
        <v>5.3400000000000007</v>
      </c>
      <c r="Y212">
        <f>VLOOKUP($F212,'(참고)타워 스텟 가치'!$B$7:$L$11,Y$2,0)+(VLOOKUP($F212,'(참고)타워 스텟 가치'!$B$7:$L$11,Y$2,0)*$E212)</f>
        <v>0</v>
      </c>
      <c r="Z212">
        <f>VLOOKUP($F212,'(참고)타워 스텟 가치'!$B$7:$L$11,Z$2,0)+(VLOOKUP($F212,'(참고)타워 스텟 가치'!$B$7:$L$11,Z$2,0)*$E212)</f>
        <v>0</v>
      </c>
      <c r="AA212">
        <f>VLOOKUP($F212,'(참고)타워 스텟 가치'!$B$7:$L$11,AA$2,0)+(VLOOKUP($F212,'(참고)타워 스텟 가치'!$B$7:$L$11,AA$2,0)*$E212)</f>
        <v>12.46</v>
      </c>
      <c r="AB212">
        <f>SUM('스테이지별 몬스터 스텟'!S212*'(참고)타워 스텟 가치'!$Q$17,'스테이지별 몬스터 스텟'!T212*'(참고)타워 스텟 가치'!$R$17,'스테이지별 몬스터 스텟'!U212*'(참고)타워 스텟 가치'!$S$17,'스테이지별 몬스터 스텟'!V212*'(참고)타워 스텟 가치'!$T$17,'스테이지별 몬스터 스텟'!W212*'(참고)타워 스텟 가치'!$U$17,'스테이지별 몬스터 스텟'!X212*'(참고)타워 스텟 가치'!$V$17,'스테이지별 몬스터 스텟'!Y212*'(참고)타워 스텟 가치'!$W$17,'스테이지별 몬스터 스텟'!Z212*'(참고)타워 스텟 가치'!$X$17,'스테이지별 몬스터 스텟'!AA212*'(참고)타워 스텟 가치'!$Y$17)</f>
        <v>136443.89750000002</v>
      </c>
      <c r="AC212">
        <v>2</v>
      </c>
      <c r="AD212">
        <f>VLOOKUP($F212,'(참고)타워 스텟 가치'!$B$12:$L$16,AD$2,0)+(VLOOKUP($F212,'(참고)타워 스텟 가치'!$B$12:$L$16,AD$2,0)*$E212)</f>
        <v>100.12500000000003</v>
      </c>
      <c r="AE212">
        <f>VLOOKUP($F212,'(참고)타워 스텟 가치'!$B$12:$L$16,AE$2,0)+(VLOOKUP($F212,'(참고)타워 스텟 가치'!$B$12:$L$16,AE$2,0)*$E212)</f>
        <v>120.15000000000003</v>
      </c>
      <c r="AF212">
        <f>VLOOKUP($F212,'(참고)타워 스텟 가치'!$B$12:$L$16,AF$2,0)+(VLOOKUP($F212,'(참고)타워 스텟 가치'!$B$12:$L$16,AF$2,0)*$E212)</f>
        <v>89000.000000000015</v>
      </c>
      <c r="AG212">
        <f>VLOOKUP($F212,'(참고)타워 스텟 가치'!$B$12:$L$16,AG$2,0)+(VLOOKUP($F212,'(참고)타워 스텟 가치'!$B$12:$L$16,AG$2,0)*$E212)</f>
        <v>600.75000000000011</v>
      </c>
      <c r="AH212">
        <f>VLOOKUP($F212,'(참고)타워 스텟 가치'!$B$12:$L$16,AH$2,0)+(VLOOKUP($F212,'(참고)타워 스텟 가치'!$B$12:$L$16,AH$2,0)*$E212)</f>
        <v>20.025000000000006</v>
      </c>
      <c r="AI212">
        <f>VLOOKUP($F212,'(참고)타워 스텟 가치'!$B$12:$L$16,AI$2,0)+(VLOOKUP($F212,'(참고)타워 스텟 가치'!$B$12:$L$16,AI$2,0)*$E212)</f>
        <v>5.3400000000000007</v>
      </c>
      <c r="AJ212">
        <f>VLOOKUP($F212,'(참고)타워 스텟 가치'!$B$12:$L$16,AJ$2,0)+(VLOOKUP($F212,'(참고)타워 스텟 가치'!$B$12:$L$16,AJ$2,0)*$E212)</f>
        <v>0</v>
      </c>
      <c r="AK212">
        <f>VLOOKUP($F212,'(참고)타워 스텟 가치'!$B$12:$L$16,AK$2,0)+(VLOOKUP($F212,'(참고)타워 스텟 가치'!$B$12:$L$16,AK$2,0)*$E212)</f>
        <v>0</v>
      </c>
      <c r="AL212">
        <f>VLOOKUP($F212,'(참고)타워 스텟 가치'!$B$12:$L$16,AL$2,0)+(VLOOKUP($F212,'(참고)타워 스텟 가치'!$B$12:$L$16,AL$2,0)*$E212)</f>
        <v>24.92</v>
      </c>
      <c r="AM212">
        <f>SUM('스테이지별 몬스터 스텟'!AD212*'(참고)타워 스텟 가치'!$Q$17,'스테이지별 몬스터 스텟'!AE212*'(참고)타워 스텟 가치'!$R$17,'스테이지별 몬스터 스텟'!AF212*'(참고)타워 스텟 가치'!$S$17,'스테이지별 몬스터 스텟'!AG212*'(참고)타워 스텟 가치'!$T$17,'스테이지별 몬스터 스텟'!AH212*'(참고)타워 스텟 가치'!$U$17,'스테이지별 몬스터 스텟'!AI212*'(참고)타워 스텟 가치'!$V$17,'스테이지별 몬스터 스텟'!AJ212*'(참고)타워 스텟 가치'!$W$17,'스테이지별 몬스터 스텟'!AK212*'(참고)타워 스텟 가치'!$X$17,'스테이지별 몬스터 스텟'!AL212*'(참고)타워 스텟 가치'!$Y$17)</f>
        <v>135177.20500000002</v>
      </c>
      <c r="AN212">
        <v>3</v>
      </c>
    </row>
    <row r="213" spans="3:40" x14ac:dyDescent="0.3">
      <c r="C213">
        <v>4</v>
      </c>
      <c r="D213">
        <f t="shared" si="11"/>
        <v>42</v>
      </c>
      <c r="E213" s="52">
        <f>VLOOKUP(D213,'스테이지별 난이도 설정'!B:C,2,0)</f>
        <v>16.800000000000004</v>
      </c>
      <c r="F213" t="str">
        <f t="shared" si="12"/>
        <v>유니크</v>
      </c>
      <c r="G213">
        <f t="shared" si="10"/>
        <v>6</v>
      </c>
      <c r="H213">
        <f>VLOOKUP($F213,'(참고)타워 스텟 가치'!$B$2:$L$6,H$2,0)+(VLOOKUP($F213,'(참고)타워 스텟 가치'!$B$2:$L$6,H$2,0)*$E213)</f>
        <v>450.56250000000011</v>
      </c>
      <c r="I213">
        <f>VLOOKUP($F213,'(참고)타워 스텟 가치'!$B$2:$L$6,I$2,0)+(VLOOKUP($F213,'(참고)타워 스텟 가치'!$B$2:$L$6,I$2,0)*$E213)</f>
        <v>90.112500000000026</v>
      </c>
      <c r="J213">
        <f>VLOOKUP($F213,'(참고)타워 스텟 가치'!$B$2:$L$6,J$2,0)+(VLOOKUP($F213,'(참고)타워 스텟 가치'!$B$2:$L$6,J$2,0)*$E213)</f>
        <v>89000.000000000015</v>
      </c>
      <c r="K213">
        <f>VLOOKUP($F213,'(참고)타워 스텟 가치'!$B$2:$L$6,K$2,0)+(VLOOKUP($F213,'(참고)타워 스텟 가치'!$B$2:$L$6,K$2,0)*$E213)</f>
        <v>1802.2500000000005</v>
      </c>
      <c r="L213">
        <f>VLOOKUP($F213,'(참고)타워 스텟 가치'!$B$2:$L$6,L$2,0)+(VLOOKUP($F213,'(참고)타워 스텟 가치'!$B$2:$L$6,L$2,0)*$E213)</f>
        <v>30.037500000000009</v>
      </c>
      <c r="M213">
        <f>VLOOKUP($F213,'(참고)타워 스텟 가치'!$B$2:$L$6,M$2,0)+(VLOOKUP($F213,'(참고)타워 스텟 가치'!$B$2:$L$6,M$2,0)*$E213)</f>
        <v>5.3400000000000007</v>
      </c>
      <c r="N213">
        <f>VLOOKUP($F213,'(참고)타워 스텟 가치'!$B$2:$L$6,N$2,0)+(VLOOKUP($F213,'(참고)타워 스텟 가치'!$B$2:$L$6,N$2,0)*$E213)</f>
        <v>0</v>
      </c>
      <c r="O213">
        <f>VLOOKUP($F213,'(참고)타워 스텟 가치'!$B$2:$L$6,O$2,0)+(VLOOKUP($F213,'(참고)타워 스텟 가치'!$B$2:$L$6,O$2,0)*$E213)</f>
        <v>0</v>
      </c>
      <c r="P213">
        <f>VLOOKUP($F213,'(참고)타워 스텟 가치'!$B$2:$L$6,P$2,0)+(VLOOKUP($F213,'(참고)타워 스텟 가치'!$B$2:$L$6,P$2,0)*$E213)</f>
        <v>17.800000000000004</v>
      </c>
      <c r="Q213">
        <f>SUM('스테이지별 몬스터 스텟'!H213*'(참고)타워 스텟 가치'!$Q$17,'스테이지별 몬스터 스텟'!I213*'(참고)타워 스텟 가치'!$R$17,'스테이지별 몬스터 스텟'!J213*'(참고)타워 스텟 가치'!$S$17,'스테이지별 몬스터 스텟'!K213*'(참고)타워 스텟 가치'!$T$17,'스테이지별 몬스터 스텟'!L213*'(참고)타워 스텟 가치'!$U$17,'스테이지별 몬스터 스텟'!M213*'(참고)타워 스텟 가치'!$V$17,'스테이지별 몬스터 스텟'!N213*'(참고)타워 스텟 가치'!$W$17,'스테이지별 몬스터 스텟'!O213*'(참고)타워 스텟 가치'!$X$17,'스테이지별 몬스터 스텟'!P213*'(참고)타워 스텟 가치'!$Y$17)</f>
        <v>138241.80875000005</v>
      </c>
      <c r="R213">
        <v>1</v>
      </c>
      <c r="S213">
        <f>VLOOKUP($F213,'(참고)타워 스텟 가치'!$B$7:$L$11,S$2,0)+(VLOOKUP($F213,'(참고)타워 스텟 가치'!$B$7:$L$11,S$2,0)*$E213)</f>
        <v>150.18750000000003</v>
      </c>
      <c r="T213">
        <f>VLOOKUP($F213,'(참고)타워 스텟 가치'!$B$7:$L$11,T$2,0)+(VLOOKUP($F213,'(참고)타워 스텟 가치'!$B$7:$L$11,T$2,0)*$E213)</f>
        <v>270.33750000000009</v>
      </c>
      <c r="U213">
        <f>VLOOKUP($F213,'(참고)타워 스텟 가치'!$B$7:$L$11,U$2,0)+(VLOOKUP($F213,'(참고)타워 스텟 가치'!$B$7:$L$11,U$2,0)*$E213)</f>
        <v>89000.000000000015</v>
      </c>
      <c r="V213">
        <f>VLOOKUP($F213,'(참고)타워 스텟 가치'!$B$7:$L$11,V$2,0)+(VLOOKUP($F213,'(참고)타워 스텟 가치'!$B$7:$L$11,V$2,0)*$E213)</f>
        <v>1802.2500000000005</v>
      </c>
      <c r="W213">
        <f>VLOOKUP($F213,'(참고)타워 스텟 가치'!$B$7:$L$11,W$2,0)+(VLOOKUP($F213,'(참고)타워 스텟 가치'!$B$7:$L$11,W$2,0)*$E213)</f>
        <v>30.037500000000009</v>
      </c>
      <c r="X213">
        <f>VLOOKUP($F213,'(참고)타워 스텟 가치'!$B$7:$L$11,X$2,0)+(VLOOKUP($F213,'(참고)타워 스텟 가치'!$B$7:$L$11,X$2,0)*$E213)</f>
        <v>5.3400000000000007</v>
      </c>
      <c r="Y213">
        <f>VLOOKUP($F213,'(참고)타워 스텟 가치'!$B$7:$L$11,Y$2,0)+(VLOOKUP($F213,'(참고)타워 스텟 가치'!$B$7:$L$11,Y$2,0)*$E213)</f>
        <v>0</v>
      </c>
      <c r="Z213">
        <f>VLOOKUP($F213,'(참고)타워 스텟 가치'!$B$7:$L$11,Z$2,0)+(VLOOKUP($F213,'(참고)타워 스텟 가치'!$B$7:$L$11,Z$2,0)*$E213)</f>
        <v>0</v>
      </c>
      <c r="AA213">
        <f>VLOOKUP($F213,'(참고)타워 스텟 가치'!$B$7:$L$11,AA$2,0)+(VLOOKUP($F213,'(참고)타워 스텟 가치'!$B$7:$L$11,AA$2,0)*$E213)</f>
        <v>17.800000000000004</v>
      </c>
      <c r="AB213">
        <f>SUM('스테이지별 몬스터 스텟'!S213*'(참고)타워 스텟 가치'!$Q$17,'스테이지별 몬스터 스텟'!T213*'(참고)타워 스텟 가치'!$R$17,'스테이지별 몬스터 스텟'!U213*'(참고)타워 스텟 가치'!$S$17,'스테이지별 몬스터 스텟'!V213*'(참고)타워 스텟 가치'!$T$17,'스테이지별 몬스터 스텟'!W213*'(참고)타워 스텟 가치'!$U$17,'스테이지별 몬스터 스텟'!X213*'(참고)타워 스텟 가치'!$V$17,'스테이지별 몬스터 스텟'!Y213*'(참고)타워 스텟 가치'!$W$17,'스테이지별 몬스터 스텟'!Z213*'(참고)타워 스텟 가치'!$X$17,'스테이지별 몬스터 스텟'!AA213*'(참고)타워 스텟 가치'!$Y$17)</f>
        <v>137911.39625000005</v>
      </c>
      <c r="AC213">
        <v>2</v>
      </c>
      <c r="AD213">
        <f>VLOOKUP($F213,'(참고)타워 스텟 가치'!$B$12:$L$16,AD$2,0)+(VLOOKUP($F213,'(참고)타워 스텟 가치'!$B$12:$L$16,AD$2,0)*$E213)</f>
        <v>150.18750000000003</v>
      </c>
      <c r="AE213">
        <f>VLOOKUP($F213,'(참고)타워 스텟 가치'!$B$12:$L$16,AE$2,0)+(VLOOKUP($F213,'(참고)타워 스텟 가치'!$B$12:$L$16,AE$2,0)*$E213)</f>
        <v>180.22500000000005</v>
      </c>
      <c r="AF213">
        <f>VLOOKUP($F213,'(참고)타워 스텟 가치'!$B$12:$L$16,AF$2,0)+(VLOOKUP($F213,'(참고)타워 스텟 가치'!$B$12:$L$16,AF$2,0)*$E213)</f>
        <v>89000.000000000015</v>
      </c>
      <c r="AG213">
        <f>VLOOKUP($F213,'(참고)타워 스텟 가치'!$B$12:$L$16,AG$2,0)+(VLOOKUP($F213,'(참고)타워 스텟 가치'!$B$12:$L$16,AG$2,0)*$E213)</f>
        <v>901.12500000000023</v>
      </c>
      <c r="AH213">
        <f>VLOOKUP($F213,'(참고)타워 스텟 가치'!$B$12:$L$16,AH$2,0)+(VLOOKUP($F213,'(참고)타워 스텟 가치'!$B$12:$L$16,AH$2,0)*$E213)</f>
        <v>30.037500000000009</v>
      </c>
      <c r="AI213">
        <f>VLOOKUP($F213,'(참고)타워 스텟 가치'!$B$12:$L$16,AI$2,0)+(VLOOKUP($F213,'(참고)타워 스텟 가치'!$B$12:$L$16,AI$2,0)*$E213)</f>
        <v>5.3400000000000007</v>
      </c>
      <c r="AJ213">
        <f>VLOOKUP($F213,'(참고)타워 스텟 가치'!$B$12:$L$16,AJ$2,0)+(VLOOKUP($F213,'(참고)타워 스텟 가치'!$B$12:$L$16,AJ$2,0)*$E213)</f>
        <v>0</v>
      </c>
      <c r="AK213">
        <f>VLOOKUP($F213,'(참고)타워 스텟 가치'!$B$12:$L$16,AK$2,0)+(VLOOKUP($F213,'(참고)타워 스텟 가치'!$B$12:$L$16,AK$2,0)*$E213)</f>
        <v>0</v>
      </c>
      <c r="AL213">
        <f>VLOOKUP($F213,'(참고)타워 스텟 가치'!$B$12:$L$16,AL$2,0)+(VLOOKUP($F213,'(참고)타워 스텟 가치'!$B$12:$L$16,AL$2,0)*$E213)</f>
        <v>35.600000000000009</v>
      </c>
      <c r="AM213">
        <f>SUM('스테이지별 몬스터 스텟'!AD213*'(참고)타워 스텟 가치'!$Q$17,'스테이지별 몬스터 스텟'!AE213*'(참고)타워 스텟 가치'!$R$17,'스테이지별 몬스터 스텟'!AF213*'(참고)타워 스텟 가치'!$S$17,'스테이지별 몬스터 스텟'!AG213*'(참고)타워 스텟 가치'!$T$17,'스테이지별 몬스터 스텟'!AH213*'(참고)타워 스텟 가치'!$U$17,'스테이지별 몬스터 스텟'!AI213*'(참고)타워 스텟 가치'!$V$17,'스테이지별 몬스터 스텟'!AJ213*'(참고)타워 스텟 가치'!$W$17,'스테이지별 몬스터 스텟'!AK213*'(참고)타워 스텟 가치'!$X$17,'스테이지별 몬스터 스텟'!AL213*'(참고)타워 스텟 가치'!$Y$17)</f>
        <v>136009.57750000004</v>
      </c>
      <c r="AN213">
        <v>3</v>
      </c>
    </row>
    <row r="214" spans="3:40" x14ac:dyDescent="0.3">
      <c r="C214">
        <v>5</v>
      </c>
      <c r="D214">
        <f t="shared" si="11"/>
        <v>42</v>
      </c>
      <c r="E214" s="52">
        <f>VLOOKUP(D214,'스테이지별 난이도 설정'!B:C,2,0)</f>
        <v>16.800000000000004</v>
      </c>
      <c r="F214" t="str">
        <f t="shared" si="12"/>
        <v>스페셜</v>
      </c>
      <c r="G214">
        <f t="shared" si="10"/>
        <v>6</v>
      </c>
      <c r="H214">
        <f>VLOOKUP($F214,'(참고)타워 스텟 가치'!$B$2:$L$6,H$2,0)+(VLOOKUP($F214,'(참고)타워 스텟 가치'!$B$2:$L$6,H$2,0)*$E214)</f>
        <v>675.84375000000011</v>
      </c>
      <c r="I214">
        <f>VLOOKUP($F214,'(참고)타워 스텟 가치'!$B$2:$L$6,I$2,0)+(VLOOKUP($F214,'(참고)타워 스텟 가치'!$B$2:$L$6,I$2,0)*$E214)</f>
        <v>135.16875000000005</v>
      </c>
      <c r="J214">
        <f>VLOOKUP($F214,'(참고)타워 스텟 가치'!$B$2:$L$6,J$2,0)+(VLOOKUP($F214,'(참고)타워 스텟 가치'!$B$2:$L$6,J$2,0)*$E214)</f>
        <v>89000.000000000015</v>
      </c>
      <c r="K214">
        <f>VLOOKUP($F214,'(참고)타워 스텟 가치'!$B$2:$L$6,K$2,0)+(VLOOKUP($F214,'(참고)타워 스텟 가치'!$B$2:$L$6,K$2,0)*$E214)</f>
        <v>2703.3750000000005</v>
      </c>
      <c r="L214">
        <f>VLOOKUP($F214,'(참고)타워 스텟 가치'!$B$2:$L$6,L$2,0)+(VLOOKUP($F214,'(참고)타워 스텟 가치'!$B$2:$L$6,L$2,0)*$E214)</f>
        <v>45.056250000000013</v>
      </c>
      <c r="M214">
        <f>VLOOKUP($F214,'(참고)타워 스텟 가치'!$B$2:$L$6,M$2,0)+(VLOOKUP($F214,'(참고)타워 스텟 가치'!$B$2:$L$6,M$2,0)*$E214)</f>
        <v>5.3400000000000007</v>
      </c>
      <c r="N214">
        <f>VLOOKUP($F214,'(참고)타워 스텟 가치'!$B$2:$L$6,N$2,0)+(VLOOKUP($F214,'(참고)타워 스텟 가치'!$B$2:$L$6,N$2,0)*$E214)</f>
        <v>0</v>
      </c>
      <c r="O214">
        <f>VLOOKUP($F214,'(참고)타워 스텟 가치'!$B$2:$L$6,O$2,0)+(VLOOKUP($F214,'(참고)타워 스텟 가치'!$B$2:$L$6,O$2,0)*$E214)</f>
        <v>0</v>
      </c>
      <c r="P214">
        <f>VLOOKUP($F214,'(참고)타워 스텟 가치'!$B$2:$L$6,P$2,0)+(VLOOKUP($F214,'(참고)타워 스텟 가치'!$B$2:$L$6,P$2,0)*$E214)</f>
        <v>17.800000000000004</v>
      </c>
      <c r="Q214">
        <f>SUM('스테이지별 몬스터 스텟'!H214*'(참고)타워 스텟 가치'!$Q$17,'스테이지별 몬스터 스텟'!I214*'(참고)타워 스텟 가치'!$R$17,'스테이지별 몬스터 스텟'!J214*'(참고)타워 스텟 가치'!$S$17,'스테이지별 몬스터 스텟'!K214*'(참고)타워 스텟 가치'!$T$17,'스테이지별 몬스터 스텟'!L214*'(참고)타워 스텟 가치'!$U$17,'스테이지별 몬스터 스텟'!M214*'(참고)타워 스텟 가치'!$V$17,'스테이지별 몬스터 스텟'!N214*'(참고)타워 스텟 가치'!$W$17,'스테이지별 몬스터 스텟'!O214*'(참고)타워 스텟 가치'!$X$17,'스테이지별 몬스터 스텟'!P214*'(참고)타워 스텟 가치'!$Y$17)</f>
        <v>140592.24312500001</v>
      </c>
      <c r="R214">
        <v>1</v>
      </c>
      <c r="S214">
        <f>VLOOKUP($F214,'(참고)타워 스텟 가치'!$B$7:$L$11,S$2,0)+(VLOOKUP($F214,'(참고)타워 스텟 가치'!$B$7:$L$11,S$2,0)*$E214)</f>
        <v>225.28125000000006</v>
      </c>
      <c r="T214">
        <f>VLOOKUP($F214,'(참고)타워 스텟 가치'!$B$7:$L$11,T$2,0)+(VLOOKUP($F214,'(참고)타워 스텟 가치'!$B$7:$L$11,T$2,0)*$E214)</f>
        <v>405.50625000000008</v>
      </c>
      <c r="U214">
        <f>VLOOKUP($F214,'(참고)타워 스텟 가치'!$B$7:$L$11,U$2,0)+(VLOOKUP($F214,'(참고)타워 스텟 가치'!$B$7:$L$11,U$2,0)*$E214)</f>
        <v>89000.000000000015</v>
      </c>
      <c r="V214">
        <f>VLOOKUP($F214,'(참고)타워 스텟 가치'!$B$7:$L$11,V$2,0)+(VLOOKUP($F214,'(참고)타워 스텟 가치'!$B$7:$L$11,V$2,0)*$E214)</f>
        <v>2703.3750000000005</v>
      </c>
      <c r="W214">
        <f>VLOOKUP($F214,'(참고)타워 스텟 가치'!$B$7:$L$11,W$2,0)+(VLOOKUP($F214,'(참고)타워 스텟 가치'!$B$7:$L$11,W$2,0)*$E214)</f>
        <v>45.056250000000013</v>
      </c>
      <c r="X214">
        <f>VLOOKUP($F214,'(참고)타워 스텟 가치'!$B$7:$L$11,X$2,0)+(VLOOKUP($F214,'(참고)타워 스텟 가치'!$B$7:$L$11,X$2,0)*$E214)</f>
        <v>5.3400000000000007</v>
      </c>
      <c r="Y214">
        <f>VLOOKUP($F214,'(참고)타워 스텟 가치'!$B$7:$L$11,Y$2,0)+(VLOOKUP($F214,'(참고)타워 스텟 가치'!$B$7:$L$11,Y$2,0)*$E214)</f>
        <v>0</v>
      </c>
      <c r="Z214">
        <f>VLOOKUP($F214,'(참고)타워 스텟 가치'!$B$7:$L$11,Z$2,0)+(VLOOKUP($F214,'(참고)타워 스텟 가치'!$B$7:$L$11,Z$2,0)*$E214)</f>
        <v>0</v>
      </c>
      <c r="AA214">
        <f>VLOOKUP($F214,'(참고)타워 스텟 가치'!$B$7:$L$11,AA$2,0)+(VLOOKUP($F214,'(참고)타워 스텟 가치'!$B$7:$L$11,AA$2,0)*$E214)</f>
        <v>17.800000000000004</v>
      </c>
      <c r="AB214">
        <f>SUM('스테이지별 몬스터 스텟'!S214*'(참고)타워 스텟 가치'!$Q$17,'스테이지별 몬스터 스텟'!T214*'(참고)타워 스텟 가치'!$R$17,'스테이지별 몬스터 스텟'!U214*'(참고)타워 스텟 가치'!$S$17,'스테이지별 몬스터 스텟'!V214*'(참고)타워 스텟 가치'!$T$17,'스테이지별 몬스터 스텟'!W214*'(참고)타워 스텟 가치'!$U$17,'스테이지별 몬스터 스텟'!X214*'(참고)타워 스텟 가치'!$V$17,'스테이지별 몬스터 스텟'!Y214*'(참고)타워 스텟 가치'!$W$17,'스테이지별 몬스터 스텟'!Z214*'(참고)타워 스텟 가치'!$X$17,'스테이지별 몬스터 스텟'!AA214*'(참고)타워 스텟 가치'!$Y$17)</f>
        <v>140096.62437500001</v>
      </c>
      <c r="AC214">
        <v>2</v>
      </c>
      <c r="AD214">
        <f>VLOOKUP($F214,'(참고)타워 스텟 가치'!$B$12:$L$16,AD$2,0)+(VLOOKUP($F214,'(참고)타워 스텟 가치'!$B$12:$L$16,AD$2,0)*$E214)</f>
        <v>225.28125000000006</v>
      </c>
      <c r="AE214">
        <f>VLOOKUP($F214,'(참고)타워 스텟 가치'!$B$12:$L$16,AE$2,0)+(VLOOKUP($F214,'(참고)타워 스텟 가치'!$B$12:$L$16,AE$2,0)*$E214)</f>
        <v>270.33750000000009</v>
      </c>
      <c r="AF214">
        <f>VLOOKUP($F214,'(참고)타워 스텟 가치'!$B$12:$L$16,AF$2,0)+(VLOOKUP($F214,'(참고)타워 스텟 가치'!$B$12:$L$16,AF$2,0)*$E214)</f>
        <v>89000.000000000015</v>
      </c>
      <c r="AG214">
        <f>VLOOKUP($F214,'(참고)타워 스텟 가치'!$B$12:$L$16,AG$2,0)+(VLOOKUP($F214,'(참고)타워 스텟 가치'!$B$12:$L$16,AG$2,0)*$E214)</f>
        <v>1351.6875000000002</v>
      </c>
      <c r="AH214">
        <f>VLOOKUP($F214,'(참고)타워 스텟 가치'!$B$12:$L$16,AH$2,0)+(VLOOKUP($F214,'(참고)타워 스텟 가치'!$B$12:$L$16,AH$2,0)*$E214)</f>
        <v>45.056250000000013</v>
      </c>
      <c r="AI214">
        <f>VLOOKUP($F214,'(참고)타워 스텟 가치'!$B$12:$L$16,AI$2,0)+(VLOOKUP($F214,'(참고)타워 스텟 가치'!$B$12:$L$16,AI$2,0)*$E214)</f>
        <v>5.3400000000000007</v>
      </c>
      <c r="AJ214">
        <f>VLOOKUP($F214,'(참고)타워 스텟 가치'!$B$12:$L$16,AJ$2,0)+(VLOOKUP($F214,'(참고)타워 스텟 가치'!$B$12:$L$16,AJ$2,0)*$E214)</f>
        <v>0</v>
      </c>
      <c r="AK214">
        <f>VLOOKUP($F214,'(참고)타워 스텟 가치'!$B$12:$L$16,AK$2,0)+(VLOOKUP($F214,'(참고)타워 스텟 가치'!$B$12:$L$16,AK$2,0)*$E214)</f>
        <v>0</v>
      </c>
      <c r="AL214">
        <f>VLOOKUP($F214,'(참고)타워 스텟 가치'!$B$12:$L$16,AL$2,0)+(VLOOKUP($F214,'(참고)타워 스텟 가치'!$B$12:$L$16,AL$2,0)*$E214)</f>
        <v>35.600000000000009</v>
      </c>
      <c r="AM214">
        <f>SUM('스테이지별 몬스터 스텟'!AD214*'(참고)타워 스텟 가치'!$Q$17,'스테이지별 몬스터 스텟'!AE214*'(참고)타워 스텟 가치'!$R$17,'스테이지별 몬스터 스텟'!AF214*'(참고)타워 스텟 가치'!$S$17,'스테이지별 몬스터 스텟'!AG214*'(참고)타워 스텟 가치'!$T$17,'스테이지별 몬스터 스텟'!AH214*'(참고)타워 스텟 가치'!$U$17,'스테이지별 몬스터 스텟'!AI214*'(참고)타워 스텟 가치'!$V$17,'스테이지별 몬스터 스텟'!AJ214*'(참고)타워 스텟 가치'!$W$17,'스테이지별 몬스터 스텟'!AK214*'(참고)타워 스텟 가치'!$X$17,'스테이지별 몬스터 스텟'!AL214*'(참고)타워 스텟 가치'!$Y$17)</f>
        <v>137226.09625000003</v>
      </c>
      <c r="AN214">
        <v>3</v>
      </c>
    </row>
    <row r="215" spans="3:40" x14ac:dyDescent="0.3">
      <c r="C215">
        <v>1</v>
      </c>
      <c r="D215">
        <f t="shared" si="11"/>
        <v>43</v>
      </c>
      <c r="E215" s="52">
        <f>VLOOKUP(D215,'스테이지별 난이도 설정'!B:C,2,0)</f>
        <v>17.200000000000003</v>
      </c>
      <c r="F215" t="str">
        <f t="shared" si="12"/>
        <v>일반</v>
      </c>
      <c r="G215">
        <f t="shared" si="10"/>
        <v>6</v>
      </c>
      <c r="H215">
        <f>VLOOKUP($F215,'(참고)타워 스텟 가치'!$B$2:$L$6,H$2,0)+(VLOOKUP($F215,'(참고)타워 스텟 가치'!$B$2:$L$6,H$2,0)*$E215)</f>
        <v>136.50000000000003</v>
      </c>
      <c r="I215">
        <f>VLOOKUP($F215,'(참고)타워 스텟 가치'!$B$2:$L$6,I$2,0)+(VLOOKUP($F215,'(참고)타워 스텟 가치'!$B$2:$L$6,I$2,0)*$E215)</f>
        <v>27.300000000000004</v>
      </c>
      <c r="J215">
        <f>VLOOKUP($F215,'(참고)타워 스텟 가치'!$B$2:$L$6,J$2,0)+(VLOOKUP($F215,'(참고)타워 스텟 가치'!$B$2:$L$6,J$2,0)*$E215)</f>
        <v>91000.000000000015</v>
      </c>
      <c r="K215">
        <f>VLOOKUP($F215,'(참고)타워 스텟 가치'!$B$2:$L$6,K$2,0)+(VLOOKUP($F215,'(참고)타워 스텟 가치'!$B$2:$L$6,K$2,0)*$E215)</f>
        <v>546.00000000000011</v>
      </c>
      <c r="L215">
        <f>VLOOKUP($F215,'(참고)타워 스텟 가치'!$B$2:$L$6,L$2,0)+(VLOOKUP($F215,'(참고)타워 스텟 가치'!$B$2:$L$6,L$2,0)*$E215)</f>
        <v>9.1000000000000014</v>
      </c>
      <c r="M215">
        <f>VLOOKUP($F215,'(참고)타워 스텟 가치'!$B$2:$L$6,M$2,0)+(VLOOKUP($F215,'(참고)타워 스텟 가치'!$B$2:$L$6,M$2,0)*$E215)</f>
        <v>5.4600000000000009</v>
      </c>
      <c r="N215">
        <f>VLOOKUP($F215,'(참고)타워 스텟 가치'!$B$2:$L$6,N$2,0)+(VLOOKUP($F215,'(참고)타워 스텟 가치'!$B$2:$L$6,N$2,0)*$E215)</f>
        <v>0</v>
      </c>
      <c r="O215">
        <f>VLOOKUP($F215,'(참고)타워 스텟 가치'!$B$2:$L$6,O$2,0)+(VLOOKUP($F215,'(참고)타워 스텟 가치'!$B$2:$L$6,O$2,0)*$E215)</f>
        <v>0</v>
      </c>
      <c r="P215">
        <f>VLOOKUP($F215,'(참고)타워 스텟 가치'!$B$2:$L$6,P$2,0)+(VLOOKUP($F215,'(참고)타워 스텟 가치'!$B$2:$L$6,P$2,0)*$E215)</f>
        <v>12.74</v>
      </c>
      <c r="Q215">
        <f>SUM('스테이지별 몬스터 스텟'!H215*'(참고)타워 스텟 가치'!$Q$17,'스테이지별 몬스터 스텟'!I215*'(참고)타워 스텟 가치'!$R$17,'스테이지별 몬스터 스텟'!J215*'(참고)타워 스텟 가치'!$S$17,'스테이지별 몬스터 스텟'!K215*'(참고)타워 스텟 가치'!$T$17,'스테이지별 몬스터 스텟'!L215*'(참고)타워 스텟 가치'!$U$17,'스테이지별 몬스터 스텟'!M215*'(참고)타워 스텟 가치'!$V$17,'스테이지별 몬스터 스텟'!N215*'(참고)타워 스텟 가치'!$W$17,'스테이지별 몬스터 스텟'!O215*'(참고)타워 스텟 가치'!$X$17,'스테이지별 몬스터 스텟'!P215*'(참고)타워 스텟 가치'!$Y$17)</f>
        <v>137955.09000000005</v>
      </c>
      <c r="R215">
        <v>1</v>
      </c>
      <c r="S215">
        <f>VLOOKUP($F215,'(참고)타워 스텟 가치'!$B$7:$L$11,S$2,0)+(VLOOKUP($F215,'(참고)타워 스텟 가치'!$B$7:$L$11,S$2,0)*$E215)</f>
        <v>45.500000000000007</v>
      </c>
      <c r="T215">
        <f>VLOOKUP($F215,'(참고)타워 스텟 가치'!$B$7:$L$11,T$2,0)+(VLOOKUP($F215,'(참고)타워 스텟 가치'!$B$7:$L$11,T$2,0)*$E215)</f>
        <v>81.900000000000006</v>
      </c>
      <c r="U215">
        <f>VLOOKUP($F215,'(참고)타워 스텟 가치'!$B$7:$L$11,U$2,0)+(VLOOKUP($F215,'(참고)타워 스텟 가치'!$B$7:$L$11,U$2,0)*$E215)</f>
        <v>91000.000000000015</v>
      </c>
      <c r="V215">
        <f>VLOOKUP($F215,'(참고)타워 스텟 가치'!$B$7:$L$11,V$2,0)+(VLOOKUP($F215,'(참고)타워 스텟 가치'!$B$7:$L$11,V$2,0)*$E215)</f>
        <v>546.00000000000011</v>
      </c>
      <c r="W215">
        <f>VLOOKUP($F215,'(참고)타워 스텟 가치'!$B$7:$L$11,W$2,0)+(VLOOKUP($F215,'(참고)타워 스텟 가치'!$B$7:$L$11,W$2,0)*$E215)</f>
        <v>9.1000000000000014</v>
      </c>
      <c r="X215">
        <f>VLOOKUP($F215,'(참고)타워 스텟 가치'!$B$7:$L$11,X$2,0)+(VLOOKUP($F215,'(참고)타워 스텟 가치'!$B$7:$L$11,X$2,0)*$E215)</f>
        <v>5.4600000000000009</v>
      </c>
      <c r="Y215">
        <f>VLOOKUP($F215,'(참고)타워 스텟 가치'!$B$7:$L$11,Y$2,0)+(VLOOKUP($F215,'(참고)타워 스텟 가치'!$B$7:$L$11,Y$2,0)*$E215)</f>
        <v>0</v>
      </c>
      <c r="Z215">
        <f>VLOOKUP($F215,'(참고)타워 스텟 가치'!$B$7:$L$11,Z$2,0)+(VLOOKUP($F215,'(참고)타워 스텟 가치'!$B$7:$L$11,Z$2,0)*$E215)</f>
        <v>0</v>
      </c>
      <c r="AA215">
        <f>VLOOKUP($F215,'(참고)타워 스텟 가치'!$B$7:$L$11,AA$2,0)+(VLOOKUP($F215,'(참고)타워 스텟 가치'!$B$7:$L$11,AA$2,0)*$E215)</f>
        <v>12.74</v>
      </c>
      <c r="AB215">
        <f>SUM('스테이지별 몬스터 스텟'!S215*'(참고)타워 스텟 가치'!$Q$17,'스테이지별 몬스터 스텟'!T215*'(참고)타워 스텟 가치'!$R$17,'스테이지별 몬스터 스텟'!U215*'(참고)타워 스텟 가치'!$S$17,'스테이지별 몬스터 스텟'!V215*'(참고)타워 스텟 가치'!$T$17,'스테이지별 몬스터 스텟'!W215*'(참고)타워 스텟 가치'!$U$17,'스테이지별 몬스터 스텟'!X215*'(참고)타워 스텟 가치'!$V$17,'스테이지별 몬스터 스텟'!Y215*'(참고)타워 스텟 가치'!$W$17,'스테이지별 몬스터 스텟'!Z215*'(참고)타워 스텟 가치'!$X$17,'스테이지별 몬스터 스텟'!AA215*'(참고)타워 스텟 가치'!$Y$17)</f>
        <v>137854.99000000005</v>
      </c>
      <c r="AC215">
        <v>2</v>
      </c>
      <c r="AD215">
        <f>VLOOKUP($F215,'(참고)타워 스텟 가치'!$B$12:$L$16,AD$2,0)+(VLOOKUP($F215,'(참고)타워 스텟 가치'!$B$12:$L$16,AD$2,0)*$E215)</f>
        <v>45.500000000000007</v>
      </c>
      <c r="AE215">
        <f>VLOOKUP($F215,'(참고)타워 스텟 가치'!$B$12:$L$16,AE$2,0)+(VLOOKUP($F215,'(참고)타워 스텟 가치'!$B$12:$L$16,AE$2,0)*$E215)</f>
        <v>54.600000000000009</v>
      </c>
      <c r="AF215">
        <f>VLOOKUP($F215,'(참고)타워 스텟 가치'!$B$12:$L$16,AF$2,0)+(VLOOKUP($F215,'(참고)타워 스텟 가치'!$B$12:$L$16,AF$2,0)*$E215)</f>
        <v>91000.000000000015</v>
      </c>
      <c r="AG215">
        <f>VLOOKUP($F215,'(참고)타워 스텟 가치'!$B$12:$L$16,AG$2,0)+(VLOOKUP($F215,'(참고)타워 스텟 가치'!$B$12:$L$16,AG$2,0)*$E215)</f>
        <v>273.00000000000006</v>
      </c>
      <c r="AH215">
        <f>VLOOKUP($F215,'(참고)타워 스텟 가치'!$B$12:$L$16,AH$2,0)+(VLOOKUP($F215,'(참고)타워 스텟 가치'!$B$12:$L$16,AH$2,0)*$E215)</f>
        <v>9.1000000000000014</v>
      </c>
      <c r="AI215">
        <f>VLOOKUP($F215,'(참고)타워 스텟 가치'!$B$12:$L$16,AI$2,0)+(VLOOKUP($F215,'(참고)타워 스텟 가치'!$B$12:$L$16,AI$2,0)*$E215)</f>
        <v>5.4600000000000009</v>
      </c>
      <c r="AJ215">
        <f>VLOOKUP($F215,'(참고)타워 스텟 가치'!$B$12:$L$16,AJ$2,0)+(VLOOKUP($F215,'(참고)타워 스텟 가치'!$B$12:$L$16,AJ$2,0)*$E215)</f>
        <v>0</v>
      </c>
      <c r="AK215">
        <f>VLOOKUP($F215,'(참고)타워 스텟 가치'!$B$12:$L$16,AK$2,0)+(VLOOKUP($F215,'(참고)타워 스텟 가치'!$B$12:$L$16,AK$2,0)*$E215)</f>
        <v>0</v>
      </c>
      <c r="AL215">
        <f>VLOOKUP($F215,'(참고)타워 스텟 가치'!$B$12:$L$16,AL$2,0)+(VLOOKUP($F215,'(참고)타워 스텟 가치'!$B$12:$L$16,AL$2,0)*$E215)</f>
        <v>25.48</v>
      </c>
      <c r="AM215">
        <f>SUM('스테이지별 몬스터 스텟'!AD215*'(참고)타워 스텟 가치'!$Q$17,'스테이지별 몬스터 스텟'!AE215*'(참고)타워 스텟 가치'!$R$17,'스테이지별 몬스터 스텟'!AF215*'(참고)타워 스텟 가치'!$S$17,'스테이지별 몬스터 스텟'!AG215*'(참고)타워 스텟 가치'!$T$17,'스테이지별 몬스터 스텟'!AH215*'(참고)타워 스텟 가치'!$U$17,'스테이지별 몬스터 스텟'!AI215*'(참고)타워 스텟 가치'!$V$17,'스테이지별 몬스터 스텟'!AJ215*'(참고)타워 스텟 가치'!$W$17,'스테이지별 몬스터 스텟'!AK215*'(참고)타워 스텟 가치'!$X$17,'스테이지별 몬스터 스텟'!AL215*'(참고)타워 스텟 가치'!$Y$17)</f>
        <v>137293.52000000002</v>
      </c>
      <c r="AN215">
        <v>3</v>
      </c>
    </row>
    <row r="216" spans="3:40" x14ac:dyDescent="0.3">
      <c r="C216">
        <v>2</v>
      </c>
      <c r="D216">
        <f t="shared" si="11"/>
        <v>43</v>
      </c>
      <c r="E216" s="52">
        <f>VLOOKUP(D216,'스테이지별 난이도 설정'!B:C,2,0)</f>
        <v>17.200000000000003</v>
      </c>
      <c r="F216" t="str">
        <f t="shared" si="12"/>
        <v>레어</v>
      </c>
      <c r="G216">
        <f t="shared" si="10"/>
        <v>6</v>
      </c>
      <c r="H216">
        <f>VLOOKUP($F216,'(참고)타워 스텟 가치'!$B$2:$L$6,H$2,0)+(VLOOKUP($F216,'(참고)타워 스텟 가치'!$B$2:$L$6,H$2,0)*$E216)</f>
        <v>204.75000000000003</v>
      </c>
      <c r="I216">
        <f>VLOOKUP($F216,'(참고)타워 스텟 가치'!$B$2:$L$6,I$2,0)+(VLOOKUP($F216,'(참고)타워 스텟 가치'!$B$2:$L$6,I$2,0)*$E216)</f>
        <v>40.950000000000003</v>
      </c>
      <c r="J216">
        <f>VLOOKUP($F216,'(참고)타워 스텟 가치'!$B$2:$L$6,J$2,0)+(VLOOKUP($F216,'(참고)타워 스텟 가치'!$B$2:$L$6,J$2,0)*$E216)</f>
        <v>91000.000000000015</v>
      </c>
      <c r="K216">
        <f>VLOOKUP($F216,'(참고)타워 스텟 가치'!$B$2:$L$6,K$2,0)+(VLOOKUP($F216,'(참고)타워 스텟 가치'!$B$2:$L$6,K$2,0)*$E216)</f>
        <v>819.00000000000011</v>
      </c>
      <c r="L216">
        <f>VLOOKUP($F216,'(참고)타워 스텟 가치'!$B$2:$L$6,L$2,0)+(VLOOKUP($F216,'(참고)타워 스텟 가치'!$B$2:$L$6,L$2,0)*$E216)</f>
        <v>13.650000000000002</v>
      </c>
      <c r="M216">
        <f>VLOOKUP($F216,'(참고)타워 스텟 가치'!$B$2:$L$6,M$2,0)+(VLOOKUP($F216,'(참고)타워 스텟 가치'!$B$2:$L$6,M$2,0)*$E216)</f>
        <v>5.4600000000000009</v>
      </c>
      <c r="N216">
        <f>VLOOKUP($F216,'(참고)타워 스텟 가치'!$B$2:$L$6,N$2,0)+(VLOOKUP($F216,'(참고)타워 스텟 가치'!$B$2:$L$6,N$2,0)*$E216)</f>
        <v>0</v>
      </c>
      <c r="O216">
        <f>VLOOKUP($F216,'(참고)타워 스텟 가치'!$B$2:$L$6,O$2,0)+(VLOOKUP($F216,'(참고)타워 스텟 가치'!$B$2:$L$6,O$2,0)*$E216)</f>
        <v>0</v>
      </c>
      <c r="P216">
        <f>VLOOKUP($F216,'(참고)타워 스텟 가치'!$B$2:$L$6,P$2,0)+(VLOOKUP($F216,'(참고)타워 스텟 가치'!$B$2:$L$6,P$2,0)*$E216)</f>
        <v>12.74</v>
      </c>
      <c r="Q216">
        <f>SUM('스테이지별 몬스터 스텟'!H216*'(참고)타워 스텟 가치'!$Q$17,'스테이지별 몬스터 스텟'!I216*'(참고)타워 스텟 가치'!$R$17,'스테이지별 몬스터 스텟'!J216*'(참고)타워 스텟 가치'!$S$17,'스테이지별 몬스터 스텟'!K216*'(참고)타워 스텟 가치'!$T$17,'스테이지별 몬스터 스텟'!L216*'(참고)타워 스텟 가치'!$U$17,'스테이지별 몬스터 스텟'!M216*'(참고)타워 스텟 가치'!$V$17,'스테이지별 몬스터 스텟'!N216*'(참고)타워 스텟 가치'!$W$17,'스테이지별 몬스터 스텟'!O216*'(참고)타워 스텟 가치'!$X$17,'스테이지별 몬스터 스텟'!P216*'(참고)타워 스텟 가치'!$Y$17)</f>
        <v>138667.16500000001</v>
      </c>
      <c r="R216">
        <v>1</v>
      </c>
      <c r="S216">
        <f>VLOOKUP($F216,'(참고)타워 스텟 가치'!$B$7:$L$11,S$2,0)+(VLOOKUP($F216,'(참고)타워 스텟 가치'!$B$7:$L$11,S$2,0)*$E216)</f>
        <v>68.250000000000014</v>
      </c>
      <c r="T216">
        <f>VLOOKUP($F216,'(참고)타워 스텟 가치'!$B$7:$L$11,T$2,0)+(VLOOKUP($F216,'(참고)타워 스텟 가치'!$B$7:$L$11,T$2,0)*$E216)</f>
        <v>122.85000000000002</v>
      </c>
      <c r="U216">
        <f>VLOOKUP($F216,'(참고)타워 스텟 가치'!$B$7:$L$11,U$2,0)+(VLOOKUP($F216,'(참고)타워 스텟 가치'!$B$7:$L$11,U$2,0)*$E216)</f>
        <v>91000.000000000015</v>
      </c>
      <c r="V216">
        <f>VLOOKUP($F216,'(참고)타워 스텟 가치'!$B$7:$L$11,V$2,0)+(VLOOKUP($F216,'(참고)타워 스텟 가치'!$B$7:$L$11,V$2,0)*$E216)</f>
        <v>819.00000000000011</v>
      </c>
      <c r="W216">
        <f>VLOOKUP($F216,'(참고)타워 스텟 가치'!$B$7:$L$11,W$2,0)+(VLOOKUP($F216,'(참고)타워 스텟 가치'!$B$7:$L$11,W$2,0)*$E216)</f>
        <v>13.650000000000002</v>
      </c>
      <c r="X216">
        <f>VLOOKUP($F216,'(참고)타워 스텟 가치'!$B$7:$L$11,X$2,0)+(VLOOKUP($F216,'(참고)타워 스텟 가치'!$B$7:$L$11,X$2,0)*$E216)</f>
        <v>5.4600000000000009</v>
      </c>
      <c r="Y216">
        <f>VLOOKUP($F216,'(참고)타워 스텟 가치'!$B$7:$L$11,Y$2,0)+(VLOOKUP($F216,'(참고)타워 스텟 가치'!$B$7:$L$11,Y$2,0)*$E216)</f>
        <v>0</v>
      </c>
      <c r="Z216">
        <f>VLOOKUP($F216,'(참고)타워 스텟 가치'!$B$7:$L$11,Z$2,0)+(VLOOKUP($F216,'(참고)타워 스텟 가치'!$B$7:$L$11,Z$2,0)*$E216)</f>
        <v>0</v>
      </c>
      <c r="AA216">
        <f>VLOOKUP($F216,'(참고)타워 스텟 가치'!$B$7:$L$11,AA$2,0)+(VLOOKUP($F216,'(참고)타워 스텟 가치'!$B$7:$L$11,AA$2,0)*$E216)</f>
        <v>12.74</v>
      </c>
      <c r="AB216">
        <f>SUM('스테이지별 몬스터 스텟'!S216*'(참고)타워 스텟 가치'!$Q$17,'스테이지별 몬스터 스텟'!T216*'(참고)타워 스텟 가치'!$R$17,'스테이지별 몬스터 스텟'!U216*'(참고)타워 스텟 가치'!$S$17,'스테이지별 몬스터 스텟'!V216*'(참고)타워 스텟 가치'!$T$17,'스테이지별 몬스터 스텟'!W216*'(참고)타워 스텟 가치'!$U$17,'스테이지별 몬스터 스텟'!X216*'(참고)타워 스텟 가치'!$V$17,'스테이지별 몬스터 스텟'!Y216*'(참고)타워 스텟 가치'!$W$17,'스테이지별 몬스터 스텟'!Z216*'(참고)타워 스텟 가치'!$X$17,'스테이지별 몬스터 스텟'!AA216*'(참고)타워 스텟 가치'!$Y$17)</f>
        <v>138517.01500000001</v>
      </c>
      <c r="AC216">
        <v>2</v>
      </c>
      <c r="AD216">
        <f>VLOOKUP($F216,'(참고)타워 스텟 가치'!$B$12:$L$16,AD$2,0)+(VLOOKUP($F216,'(참고)타워 스텟 가치'!$B$12:$L$16,AD$2,0)*$E216)</f>
        <v>68.250000000000014</v>
      </c>
      <c r="AE216">
        <f>VLOOKUP($F216,'(참고)타워 스텟 가치'!$B$12:$L$16,AE$2,0)+(VLOOKUP($F216,'(참고)타워 스텟 가치'!$B$12:$L$16,AE$2,0)*$E216)</f>
        <v>81.900000000000006</v>
      </c>
      <c r="AF216">
        <f>VLOOKUP($F216,'(참고)타워 스텟 가치'!$B$12:$L$16,AF$2,0)+(VLOOKUP($F216,'(참고)타워 스텟 가치'!$B$12:$L$16,AF$2,0)*$E216)</f>
        <v>91000.000000000015</v>
      </c>
      <c r="AG216">
        <f>VLOOKUP($F216,'(참고)타워 스텟 가치'!$B$12:$L$16,AG$2,0)+(VLOOKUP($F216,'(참고)타워 스텟 가치'!$B$12:$L$16,AG$2,0)*$E216)</f>
        <v>409.50000000000006</v>
      </c>
      <c r="AH216">
        <f>VLOOKUP($F216,'(참고)타워 스텟 가치'!$B$12:$L$16,AH$2,0)+(VLOOKUP($F216,'(참고)타워 스텟 가치'!$B$12:$L$16,AH$2,0)*$E216)</f>
        <v>13.650000000000002</v>
      </c>
      <c r="AI216">
        <f>VLOOKUP($F216,'(참고)타워 스텟 가치'!$B$12:$L$16,AI$2,0)+(VLOOKUP($F216,'(참고)타워 스텟 가치'!$B$12:$L$16,AI$2,0)*$E216)</f>
        <v>5.4600000000000009</v>
      </c>
      <c r="AJ216">
        <f>VLOOKUP($F216,'(참고)타워 스텟 가치'!$B$12:$L$16,AJ$2,0)+(VLOOKUP($F216,'(참고)타워 스텟 가치'!$B$12:$L$16,AJ$2,0)*$E216)</f>
        <v>0</v>
      </c>
      <c r="AK216">
        <f>VLOOKUP($F216,'(참고)타워 스텟 가치'!$B$12:$L$16,AK$2,0)+(VLOOKUP($F216,'(참고)타워 스텟 가치'!$B$12:$L$16,AK$2,0)*$E216)</f>
        <v>0</v>
      </c>
      <c r="AL216">
        <f>VLOOKUP($F216,'(참고)타워 스텟 가치'!$B$12:$L$16,AL$2,0)+(VLOOKUP($F216,'(참고)타워 스텟 가치'!$B$12:$L$16,AL$2,0)*$E216)</f>
        <v>25.48</v>
      </c>
      <c r="AM216">
        <f>SUM('스테이지별 몬스터 스텟'!AD216*'(참고)타워 스텟 가치'!$Q$17,'스테이지별 몬스터 스텟'!AE216*'(참고)타워 스텟 가치'!$R$17,'스테이지별 몬스터 스텟'!AF216*'(참고)타워 스텟 가치'!$S$17,'스테이지별 몬스터 스텟'!AG216*'(참고)타워 스텟 가치'!$T$17,'스테이지별 몬스터 스텟'!AH216*'(참고)타워 스텟 가치'!$U$17,'스테이지별 몬스터 스텟'!AI216*'(참고)타워 스텟 가치'!$V$17,'스테이지별 몬스터 스텟'!AJ216*'(참고)타워 스텟 가치'!$W$17,'스테이지별 몬스터 스텟'!AK216*'(참고)타워 스텟 가치'!$X$17,'스테이지별 몬스터 스텟'!AL216*'(참고)타워 스텟 가치'!$Y$17)</f>
        <v>137662.07</v>
      </c>
      <c r="AN216">
        <v>3</v>
      </c>
    </row>
    <row r="217" spans="3:40" x14ac:dyDescent="0.3">
      <c r="C217">
        <v>3</v>
      </c>
      <c r="D217">
        <f t="shared" si="11"/>
        <v>43</v>
      </c>
      <c r="E217" s="52">
        <f>VLOOKUP(D217,'스테이지별 난이도 설정'!B:C,2,0)</f>
        <v>17.200000000000003</v>
      </c>
      <c r="F217" t="str">
        <f t="shared" si="12"/>
        <v>에픽</v>
      </c>
      <c r="G217">
        <f t="shared" si="10"/>
        <v>6</v>
      </c>
      <c r="H217">
        <f>VLOOKUP($F217,'(참고)타워 스텟 가치'!$B$2:$L$6,H$2,0)+(VLOOKUP($F217,'(참고)타워 스텟 가치'!$B$2:$L$6,H$2,0)*$E217)</f>
        <v>307.12500000000006</v>
      </c>
      <c r="I217">
        <f>VLOOKUP($F217,'(참고)타워 스텟 가치'!$B$2:$L$6,I$2,0)+(VLOOKUP($F217,'(참고)타워 스텟 가치'!$B$2:$L$6,I$2,0)*$E217)</f>
        <v>61.425000000000011</v>
      </c>
      <c r="J217">
        <f>VLOOKUP($F217,'(참고)타워 스텟 가치'!$B$2:$L$6,J$2,0)+(VLOOKUP($F217,'(참고)타워 스텟 가치'!$B$2:$L$6,J$2,0)*$E217)</f>
        <v>91000.000000000015</v>
      </c>
      <c r="K217">
        <f>VLOOKUP($F217,'(참고)타워 스텟 가치'!$B$2:$L$6,K$2,0)+(VLOOKUP($F217,'(참고)타워 스텟 가치'!$B$2:$L$6,K$2,0)*$E217)</f>
        <v>1228.5000000000002</v>
      </c>
      <c r="L217">
        <f>VLOOKUP($F217,'(참고)타워 스텟 가치'!$B$2:$L$6,L$2,0)+(VLOOKUP($F217,'(참고)타워 스텟 가치'!$B$2:$L$6,L$2,0)*$E217)</f>
        <v>20.475000000000001</v>
      </c>
      <c r="M217">
        <f>VLOOKUP($F217,'(참고)타워 스텟 가치'!$B$2:$L$6,M$2,0)+(VLOOKUP($F217,'(참고)타워 스텟 가치'!$B$2:$L$6,M$2,0)*$E217)</f>
        <v>5.4600000000000009</v>
      </c>
      <c r="N217">
        <f>VLOOKUP($F217,'(참고)타워 스텟 가치'!$B$2:$L$6,N$2,0)+(VLOOKUP($F217,'(참고)타워 스텟 가치'!$B$2:$L$6,N$2,0)*$E217)</f>
        <v>0</v>
      </c>
      <c r="O217">
        <f>VLOOKUP($F217,'(참고)타워 스텟 가치'!$B$2:$L$6,O$2,0)+(VLOOKUP($F217,'(참고)타워 스텟 가치'!$B$2:$L$6,O$2,0)*$E217)</f>
        <v>0</v>
      </c>
      <c r="P217">
        <f>VLOOKUP($F217,'(참고)타워 스텟 가치'!$B$2:$L$6,P$2,0)+(VLOOKUP($F217,'(참고)타워 스텟 가치'!$B$2:$L$6,P$2,0)*$E217)</f>
        <v>12.74</v>
      </c>
      <c r="Q217">
        <f>SUM('스테이지별 몬스터 스텟'!H217*'(참고)타워 스텟 가치'!$Q$17,'스테이지별 몬스터 스텟'!I217*'(참고)타워 스텟 가치'!$R$17,'스테이지별 몬스터 스텟'!J217*'(참고)타워 스텟 가치'!$S$17,'스테이지별 몬스터 스텟'!K217*'(참고)타워 스텟 가치'!$T$17,'스테이지별 몬스터 스텟'!L217*'(참고)타워 스텟 가치'!$U$17,'스테이지별 몬스터 스텟'!M217*'(참고)타워 스텟 가치'!$V$17,'스테이지별 몬스터 스텟'!N217*'(참고)타워 스텟 가치'!$W$17,'스테이지별 몬스터 스텟'!O217*'(참고)타워 스텟 가치'!$X$17,'스테이지별 몬스터 스텟'!P217*'(참고)타워 스텟 가치'!$Y$17)</f>
        <v>139735.27750000005</v>
      </c>
      <c r="R217">
        <v>1</v>
      </c>
      <c r="S217">
        <f>VLOOKUP($F217,'(참고)타워 스텟 가치'!$B$7:$L$11,S$2,0)+(VLOOKUP($F217,'(참고)타워 스텟 가치'!$B$7:$L$11,S$2,0)*$E217)</f>
        <v>102.37500000000001</v>
      </c>
      <c r="T217">
        <f>VLOOKUP($F217,'(참고)타워 스텟 가치'!$B$7:$L$11,T$2,0)+(VLOOKUP($F217,'(참고)타워 스텟 가치'!$B$7:$L$11,T$2,0)*$E217)</f>
        <v>184.27500000000003</v>
      </c>
      <c r="U217">
        <f>VLOOKUP($F217,'(참고)타워 스텟 가치'!$B$7:$L$11,U$2,0)+(VLOOKUP($F217,'(참고)타워 스텟 가치'!$B$7:$L$11,U$2,0)*$E217)</f>
        <v>91000.000000000015</v>
      </c>
      <c r="V217">
        <f>VLOOKUP($F217,'(참고)타워 스텟 가치'!$B$7:$L$11,V$2,0)+(VLOOKUP($F217,'(참고)타워 스텟 가치'!$B$7:$L$11,V$2,0)*$E217)</f>
        <v>1228.5000000000002</v>
      </c>
      <c r="W217">
        <f>VLOOKUP($F217,'(참고)타워 스텟 가치'!$B$7:$L$11,W$2,0)+(VLOOKUP($F217,'(참고)타워 스텟 가치'!$B$7:$L$11,W$2,0)*$E217)</f>
        <v>20.475000000000001</v>
      </c>
      <c r="X217">
        <f>VLOOKUP($F217,'(참고)타워 스텟 가치'!$B$7:$L$11,X$2,0)+(VLOOKUP($F217,'(참고)타워 스텟 가치'!$B$7:$L$11,X$2,0)*$E217)</f>
        <v>5.4600000000000009</v>
      </c>
      <c r="Y217">
        <f>VLOOKUP($F217,'(참고)타워 스텟 가치'!$B$7:$L$11,Y$2,0)+(VLOOKUP($F217,'(참고)타워 스텟 가치'!$B$7:$L$11,Y$2,0)*$E217)</f>
        <v>0</v>
      </c>
      <c r="Z217">
        <f>VLOOKUP($F217,'(참고)타워 스텟 가치'!$B$7:$L$11,Z$2,0)+(VLOOKUP($F217,'(참고)타워 스텟 가치'!$B$7:$L$11,Z$2,0)*$E217)</f>
        <v>0</v>
      </c>
      <c r="AA217">
        <f>VLOOKUP($F217,'(참고)타워 스텟 가치'!$B$7:$L$11,AA$2,0)+(VLOOKUP($F217,'(참고)타워 스텟 가치'!$B$7:$L$11,AA$2,0)*$E217)</f>
        <v>12.74</v>
      </c>
      <c r="AB217">
        <f>SUM('스테이지별 몬스터 스텟'!S217*'(참고)타워 스텟 가치'!$Q$17,'스테이지별 몬스터 스텟'!T217*'(참고)타워 스텟 가치'!$R$17,'스테이지별 몬스터 스텟'!U217*'(참고)타워 스텟 가치'!$S$17,'스테이지별 몬스터 스텟'!V217*'(참고)타워 스텟 가치'!$T$17,'스테이지별 몬스터 스텟'!W217*'(참고)타워 스텟 가치'!$U$17,'스테이지별 몬스터 스텟'!X217*'(참고)타워 스텟 가치'!$V$17,'스테이지별 몬스터 스텟'!Y217*'(참고)타워 스텟 가치'!$W$17,'스테이지별 몬스터 스텟'!Z217*'(참고)타워 스텟 가치'!$X$17,'스테이지별 몬스터 스텟'!AA217*'(참고)타워 스텟 가치'!$Y$17)</f>
        <v>139510.05250000005</v>
      </c>
      <c r="AC217">
        <v>2</v>
      </c>
      <c r="AD217">
        <f>VLOOKUP($F217,'(참고)타워 스텟 가치'!$B$12:$L$16,AD$2,0)+(VLOOKUP($F217,'(참고)타워 스텟 가치'!$B$12:$L$16,AD$2,0)*$E217)</f>
        <v>102.37500000000001</v>
      </c>
      <c r="AE217">
        <f>VLOOKUP($F217,'(참고)타워 스텟 가치'!$B$12:$L$16,AE$2,0)+(VLOOKUP($F217,'(참고)타워 스텟 가치'!$B$12:$L$16,AE$2,0)*$E217)</f>
        <v>122.85000000000002</v>
      </c>
      <c r="AF217">
        <f>VLOOKUP($F217,'(참고)타워 스텟 가치'!$B$12:$L$16,AF$2,0)+(VLOOKUP($F217,'(참고)타워 스텟 가치'!$B$12:$L$16,AF$2,0)*$E217)</f>
        <v>91000.000000000015</v>
      </c>
      <c r="AG217">
        <f>VLOOKUP($F217,'(참고)타워 스텟 가치'!$B$12:$L$16,AG$2,0)+(VLOOKUP($F217,'(참고)타워 스텟 가치'!$B$12:$L$16,AG$2,0)*$E217)</f>
        <v>614.25000000000011</v>
      </c>
      <c r="AH217">
        <f>VLOOKUP($F217,'(참고)타워 스텟 가치'!$B$12:$L$16,AH$2,0)+(VLOOKUP($F217,'(참고)타워 스텟 가치'!$B$12:$L$16,AH$2,0)*$E217)</f>
        <v>20.475000000000001</v>
      </c>
      <c r="AI217">
        <f>VLOOKUP($F217,'(참고)타워 스텟 가치'!$B$12:$L$16,AI$2,0)+(VLOOKUP($F217,'(참고)타워 스텟 가치'!$B$12:$L$16,AI$2,0)*$E217)</f>
        <v>5.4600000000000009</v>
      </c>
      <c r="AJ217">
        <f>VLOOKUP($F217,'(참고)타워 스텟 가치'!$B$12:$L$16,AJ$2,0)+(VLOOKUP($F217,'(참고)타워 스텟 가치'!$B$12:$L$16,AJ$2,0)*$E217)</f>
        <v>0</v>
      </c>
      <c r="AK217">
        <f>VLOOKUP($F217,'(참고)타워 스텟 가치'!$B$12:$L$16,AK$2,0)+(VLOOKUP($F217,'(참고)타워 스텟 가치'!$B$12:$L$16,AK$2,0)*$E217)</f>
        <v>0</v>
      </c>
      <c r="AL217">
        <f>VLOOKUP($F217,'(참고)타워 스텟 가치'!$B$12:$L$16,AL$2,0)+(VLOOKUP($F217,'(참고)타워 스텟 가치'!$B$12:$L$16,AL$2,0)*$E217)</f>
        <v>25.48</v>
      </c>
      <c r="AM217">
        <f>SUM('스테이지별 몬스터 스텟'!AD217*'(참고)타워 스텟 가치'!$Q$17,'스테이지별 몬스터 스텟'!AE217*'(참고)타워 스텟 가치'!$R$17,'스테이지별 몬스터 스텟'!AF217*'(참고)타워 스텟 가치'!$S$17,'스테이지별 몬스터 스텟'!AG217*'(참고)타워 스텟 가치'!$T$17,'스테이지별 몬스터 스텟'!AH217*'(참고)타워 스텟 가치'!$U$17,'스테이지별 몬스터 스텟'!AI217*'(참고)타워 스텟 가치'!$V$17,'스테이지별 몬스터 스텟'!AJ217*'(참고)타워 스텟 가치'!$W$17,'스테이지별 몬스터 스텟'!AK217*'(참고)타워 스텟 가치'!$X$17,'스테이지별 몬스터 스텟'!AL217*'(참고)타워 스텟 가치'!$Y$17)</f>
        <v>138214.89500000002</v>
      </c>
      <c r="AN217">
        <v>3</v>
      </c>
    </row>
    <row r="218" spans="3:40" x14ac:dyDescent="0.3">
      <c r="C218">
        <v>4</v>
      </c>
      <c r="D218">
        <f t="shared" si="11"/>
        <v>43</v>
      </c>
      <c r="E218" s="52">
        <f>VLOOKUP(D218,'스테이지별 난이도 설정'!B:C,2,0)</f>
        <v>17.200000000000003</v>
      </c>
      <c r="F218" t="str">
        <f t="shared" si="12"/>
        <v>유니크</v>
      </c>
      <c r="G218">
        <f t="shared" si="10"/>
        <v>6</v>
      </c>
      <c r="H218">
        <f>VLOOKUP($F218,'(참고)타워 스텟 가치'!$B$2:$L$6,H$2,0)+(VLOOKUP($F218,'(참고)타워 스텟 가치'!$B$2:$L$6,H$2,0)*$E218)</f>
        <v>460.68750000000006</v>
      </c>
      <c r="I218">
        <f>VLOOKUP($F218,'(참고)타워 스텟 가치'!$B$2:$L$6,I$2,0)+(VLOOKUP($F218,'(참고)타워 스텟 가치'!$B$2:$L$6,I$2,0)*$E218)</f>
        <v>92.137500000000017</v>
      </c>
      <c r="J218">
        <f>VLOOKUP($F218,'(참고)타워 스텟 가치'!$B$2:$L$6,J$2,0)+(VLOOKUP($F218,'(참고)타워 스텟 가치'!$B$2:$L$6,J$2,0)*$E218)</f>
        <v>91000.000000000015</v>
      </c>
      <c r="K218">
        <f>VLOOKUP($F218,'(참고)타워 스텟 가치'!$B$2:$L$6,K$2,0)+(VLOOKUP($F218,'(참고)타워 스텟 가치'!$B$2:$L$6,K$2,0)*$E218)</f>
        <v>1842.7500000000002</v>
      </c>
      <c r="L218">
        <f>VLOOKUP($F218,'(참고)타워 스텟 가치'!$B$2:$L$6,L$2,0)+(VLOOKUP($F218,'(참고)타워 스텟 가치'!$B$2:$L$6,L$2,0)*$E218)</f>
        <v>30.712500000000006</v>
      </c>
      <c r="M218">
        <f>VLOOKUP($F218,'(참고)타워 스텟 가치'!$B$2:$L$6,M$2,0)+(VLOOKUP($F218,'(참고)타워 스텟 가치'!$B$2:$L$6,M$2,0)*$E218)</f>
        <v>5.4600000000000009</v>
      </c>
      <c r="N218">
        <f>VLOOKUP($F218,'(참고)타워 스텟 가치'!$B$2:$L$6,N$2,0)+(VLOOKUP($F218,'(참고)타워 스텟 가치'!$B$2:$L$6,N$2,0)*$E218)</f>
        <v>0</v>
      </c>
      <c r="O218">
        <f>VLOOKUP($F218,'(참고)타워 스텟 가치'!$B$2:$L$6,O$2,0)+(VLOOKUP($F218,'(참고)타워 스텟 가치'!$B$2:$L$6,O$2,0)*$E218)</f>
        <v>0</v>
      </c>
      <c r="P218">
        <f>VLOOKUP($F218,'(참고)타워 스텟 가치'!$B$2:$L$6,P$2,0)+(VLOOKUP($F218,'(참고)타워 스텟 가치'!$B$2:$L$6,P$2,0)*$E218)</f>
        <v>18.200000000000003</v>
      </c>
      <c r="Q218">
        <f>SUM('스테이지별 몬스터 스텟'!H218*'(참고)타워 스텟 가치'!$Q$17,'스테이지별 몬스터 스텟'!I218*'(참고)타워 스텟 가치'!$R$17,'스테이지별 몬스터 스텟'!J218*'(참고)타워 스텟 가치'!$S$17,'스테이지별 몬스터 스텟'!K218*'(참고)타워 스텟 가치'!$T$17,'스테이지별 몬스터 스텟'!L218*'(참고)타워 스텟 가치'!$U$17,'스테이지별 몬스터 스텟'!M218*'(참고)타워 스텟 가치'!$V$17,'스테이지별 몬스터 스텟'!N218*'(참고)타워 스텟 가치'!$W$17,'스테이지별 몬스터 스텟'!O218*'(참고)타워 스텟 가치'!$X$17,'스테이지별 몬스터 스텟'!P218*'(참고)타워 스텟 가치'!$Y$17)</f>
        <v>141348.36624999999</v>
      </c>
      <c r="R218">
        <v>1</v>
      </c>
      <c r="S218">
        <f>VLOOKUP($F218,'(참고)타워 스텟 가치'!$B$7:$L$11,S$2,0)+(VLOOKUP($F218,'(참고)타워 스텟 가치'!$B$7:$L$11,S$2,0)*$E218)</f>
        <v>153.56250000000003</v>
      </c>
      <c r="T218">
        <f>VLOOKUP($F218,'(참고)타워 스텟 가치'!$B$7:$L$11,T$2,0)+(VLOOKUP($F218,'(참고)타워 스텟 가치'!$B$7:$L$11,T$2,0)*$E218)</f>
        <v>276.41250000000002</v>
      </c>
      <c r="U218">
        <f>VLOOKUP($F218,'(참고)타워 스텟 가치'!$B$7:$L$11,U$2,0)+(VLOOKUP($F218,'(참고)타워 스텟 가치'!$B$7:$L$11,U$2,0)*$E218)</f>
        <v>91000.000000000015</v>
      </c>
      <c r="V218">
        <f>VLOOKUP($F218,'(참고)타워 스텟 가치'!$B$7:$L$11,V$2,0)+(VLOOKUP($F218,'(참고)타워 스텟 가치'!$B$7:$L$11,V$2,0)*$E218)</f>
        <v>1842.7500000000002</v>
      </c>
      <c r="W218">
        <f>VLOOKUP($F218,'(참고)타워 스텟 가치'!$B$7:$L$11,W$2,0)+(VLOOKUP($F218,'(참고)타워 스텟 가치'!$B$7:$L$11,W$2,0)*$E218)</f>
        <v>30.712500000000006</v>
      </c>
      <c r="X218">
        <f>VLOOKUP($F218,'(참고)타워 스텟 가치'!$B$7:$L$11,X$2,0)+(VLOOKUP($F218,'(참고)타워 스텟 가치'!$B$7:$L$11,X$2,0)*$E218)</f>
        <v>5.4600000000000009</v>
      </c>
      <c r="Y218">
        <f>VLOOKUP($F218,'(참고)타워 스텟 가치'!$B$7:$L$11,Y$2,0)+(VLOOKUP($F218,'(참고)타워 스텟 가치'!$B$7:$L$11,Y$2,0)*$E218)</f>
        <v>0</v>
      </c>
      <c r="Z218">
        <f>VLOOKUP($F218,'(참고)타워 스텟 가치'!$B$7:$L$11,Z$2,0)+(VLOOKUP($F218,'(참고)타워 스텟 가치'!$B$7:$L$11,Z$2,0)*$E218)</f>
        <v>0</v>
      </c>
      <c r="AA218">
        <f>VLOOKUP($F218,'(참고)타워 스텟 가치'!$B$7:$L$11,AA$2,0)+(VLOOKUP($F218,'(참고)타워 스텟 가치'!$B$7:$L$11,AA$2,0)*$E218)</f>
        <v>18.200000000000003</v>
      </c>
      <c r="AB218">
        <f>SUM('스테이지별 몬스터 스텟'!S218*'(참고)타워 스텟 가치'!$Q$17,'스테이지별 몬스터 스텟'!T218*'(참고)타워 스텟 가치'!$R$17,'스테이지별 몬스터 스텟'!U218*'(참고)타워 스텟 가치'!$S$17,'스테이지별 몬스터 스텟'!V218*'(참고)타워 스텟 가치'!$T$17,'스테이지별 몬스터 스텟'!W218*'(참고)타워 스텟 가치'!$U$17,'스테이지별 몬스터 스텟'!X218*'(참고)타워 스텟 가치'!$V$17,'스테이지별 몬스터 스텟'!Y218*'(참고)타워 스텟 가치'!$W$17,'스테이지별 몬스터 스텟'!Z218*'(참고)타워 스텟 가치'!$X$17,'스테이지별 몬스터 스텟'!AA218*'(참고)타워 스텟 가치'!$Y$17)</f>
        <v>141010.52875</v>
      </c>
      <c r="AC218">
        <v>2</v>
      </c>
      <c r="AD218">
        <f>VLOOKUP($F218,'(참고)타워 스텟 가치'!$B$12:$L$16,AD$2,0)+(VLOOKUP($F218,'(참고)타워 스텟 가치'!$B$12:$L$16,AD$2,0)*$E218)</f>
        <v>153.56250000000003</v>
      </c>
      <c r="AE218">
        <f>VLOOKUP($F218,'(참고)타워 스텟 가치'!$B$12:$L$16,AE$2,0)+(VLOOKUP($F218,'(참고)타워 스텟 가치'!$B$12:$L$16,AE$2,0)*$E218)</f>
        <v>184.27500000000003</v>
      </c>
      <c r="AF218">
        <f>VLOOKUP($F218,'(참고)타워 스텟 가치'!$B$12:$L$16,AF$2,0)+(VLOOKUP($F218,'(참고)타워 스텟 가치'!$B$12:$L$16,AF$2,0)*$E218)</f>
        <v>91000.000000000015</v>
      </c>
      <c r="AG218">
        <f>VLOOKUP($F218,'(참고)타워 스텟 가치'!$B$12:$L$16,AG$2,0)+(VLOOKUP($F218,'(참고)타워 스텟 가치'!$B$12:$L$16,AG$2,0)*$E218)</f>
        <v>921.37500000000011</v>
      </c>
      <c r="AH218">
        <f>VLOOKUP($F218,'(참고)타워 스텟 가치'!$B$12:$L$16,AH$2,0)+(VLOOKUP($F218,'(참고)타워 스텟 가치'!$B$12:$L$16,AH$2,0)*$E218)</f>
        <v>30.712500000000006</v>
      </c>
      <c r="AI218">
        <f>VLOOKUP($F218,'(참고)타워 스텟 가치'!$B$12:$L$16,AI$2,0)+(VLOOKUP($F218,'(참고)타워 스텟 가치'!$B$12:$L$16,AI$2,0)*$E218)</f>
        <v>5.4600000000000009</v>
      </c>
      <c r="AJ218">
        <f>VLOOKUP($F218,'(참고)타워 스텟 가치'!$B$12:$L$16,AJ$2,0)+(VLOOKUP($F218,'(참고)타워 스텟 가치'!$B$12:$L$16,AJ$2,0)*$E218)</f>
        <v>0</v>
      </c>
      <c r="AK218">
        <f>VLOOKUP($F218,'(참고)타워 스텟 가치'!$B$12:$L$16,AK$2,0)+(VLOOKUP($F218,'(참고)타워 스텟 가치'!$B$12:$L$16,AK$2,0)*$E218)</f>
        <v>0</v>
      </c>
      <c r="AL218">
        <f>VLOOKUP($F218,'(참고)타워 스텟 가치'!$B$12:$L$16,AL$2,0)+(VLOOKUP($F218,'(참고)타워 스텟 가치'!$B$12:$L$16,AL$2,0)*$E218)</f>
        <v>36.400000000000006</v>
      </c>
      <c r="AM218">
        <f>SUM('스테이지별 몬스터 스텟'!AD218*'(참고)타워 스텟 가치'!$Q$17,'스테이지별 몬스터 스텟'!AE218*'(참고)타워 스텟 가치'!$R$17,'스테이지별 몬스터 스텟'!AF218*'(참고)타워 스텟 가치'!$S$17,'스테이지별 몬스터 스텟'!AG218*'(참고)타워 스텟 가치'!$T$17,'스테이지별 몬스터 스텟'!AH218*'(참고)타워 스텟 가치'!$U$17,'스테이지별 몬스터 스텟'!AI218*'(참고)타워 스텟 가치'!$V$17,'스테이지별 몬스터 스텟'!AJ218*'(참고)타워 스텟 가치'!$W$17,'스테이지별 몬스터 스텟'!AK218*'(참고)타워 스텟 가치'!$X$17,'스테이지별 몬스터 스텟'!AL218*'(참고)타워 스텟 가치'!$Y$17)</f>
        <v>139065.9725</v>
      </c>
      <c r="AN218">
        <v>3</v>
      </c>
    </row>
    <row r="219" spans="3:40" x14ac:dyDescent="0.3">
      <c r="C219">
        <v>5</v>
      </c>
      <c r="D219">
        <f t="shared" si="11"/>
        <v>43</v>
      </c>
      <c r="E219" s="52">
        <f>VLOOKUP(D219,'스테이지별 난이도 설정'!B:C,2,0)</f>
        <v>17.200000000000003</v>
      </c>
      <c r="F219" t="str">
        <f t="shared" si="12"/>
        <v>스페셜</v>
      </c>
      <c r="G219">
        <f t="shared" si="10"/>
        <v>6</v>
      </c>
      <c r="H219">
        <f>VLOOKUP($F219,'(참고)타워 스텟 가치'!$B$2:$L$6,H$2,0)+(VLOOKUP($F219,'(참고)타워 스텟 가치'!$B$2:$L$6,H$2,0)*$E219)</f>
        <v>691.03125000000011</v>
      </c>
      <c r="I219">
        <f>VLOOKUP($F219,'(참고)타워 스텟 가치'!$B$2:$L$6,I$2,0)+(VLOOKUP($F219,'(참고)타워 스텟 가치'!$B$2:$L$6,I$2,0)*$E219)</f>
        <v>138.20625000000001</v>
      </c>
      <c r="J219">
        <f>VLOOKUP($F219,'(참고)타워 스텟 가치'!$B$2:$L$6,J$2,0)+(VLOOKUP($F219,'(참고)타워 스텟 가치'!$B$2:$L$6,J$2,0)*$E219)</f>
        <v>91000.000000000015</v>
      </c>
      <c r="K219">
        <f>VLOOKUP($F219,'(참고)타워 스텟 가치'!$B$2:$L$6,K$2,0)+(VLOOKUP($F219,'(참고)타워 스텟 가치'!$B$2:$L$6,K$2,0)*$E219)</f>
        <v>2764.1250000000005</v>
      </c>
      <c r="L219">
        <f>VLOOKUP($F219,'(참고)타워 스텟 가치'!$B$2:$L$6,L$2,0)+(VLOOKUP($F219,'(참고)타워 스텟 가치'!$B$2:$L$6,L$2,0)*$E219)</f>
        <v>46.068750000000009</v>
      </c>
      <c r="M219">
        <f>VLOOKUP($F219,'(참고)타워 스텟 가치'!$B$2:$L$6,M$2,0)+(VLOOKUP($F219,'(참고)타워 스텟 가치'!$B$2:$L$6,M$2,0)*$E219)</f>
        <v>5.4600000000000009</v>
      </c>
      <c r="N219">
        <f>VLOOKUP($F219,'(참고)타워 스텟 가치'!$B$2:$L$6,N$2,0)+(VLOOKUP($F219,'(참고)타워 스텟 가치'!$B$2:$L$6,N$2,0)*$E219)</f>
        <v>0</v>
      </c>
      <c r="O219">
        <f>VLOOKUP($F219,'(참고)타워 스텟 가치'!$B$2:$L$6,O$2,0)+(VLOOKUP($F219,'(참고)타워 스텟 가치'!$B$2:$L$6,O$2,0)*$E219)</f>
        <v>0</v>
      </c>
      <c r="P219">
        <f>VLOOKUP($F219,'(참고)타워 스텟 가치'!$B$2:$L$6,P$2,0)+(VLOOKUP($F219,'(참고)타워 스텟 가치'!$B$2:$L$6,P$2,0)*$E219)</f>
        <v>18.200000000000003</v>
      </c>
      <c r="Q219">
        <f>SUM('스테이지별 몬스터 스텟'!H219*'(참고)타워 스텟 가치'!$Q$17,'스테이지별 몬스터 스텟'!I219*'(참고)타워 스텟 가치'!$R$17,'스테이지별 몬스터 스텟'!J219*'(참고)타워 스텟 가치'!$S$17,'스테이지별 몬스터 스텟'!K219*'(참고)타워 스텟 가치'!$T$17,'스테이지별 몬스터 스텟'!L219*'(참고)타워 스텟 가치'!$U$17,'스테이지별 몬스터 스텟'!M219*'(참고)타워 스텟 가치'!$V$17,'스테이지별 몬스터 스텟'!N219*'(참고)타워 스텟 가치'!$W$17,'스테이지별 몬스터 스텟'!O219*'(참고)타워 스텟 가치'!$X$17,'스테이지별 몬스터 스텟'!P219*'(참고)타워 스텟 가치'!$Y$17)</f>
        <v>143751.61937500004</v>
      </c>
      <c r="R219">
        <v>1</v>
      </c>
      <c r="S219">
        <f>VLOOKUP($F219,'(참고)타워 스텟 가치'!$B$7:$L$11,S$2,0)+(VLOOKUP($F219,'(참고)타워 스텟 가치'!$B$7:$L$11,S$2,0)*$E219)</f>
        <v>230.34375000000003</v>
      </c>
      <c r="T219">
        <f>VLOOKUP($F219,'(참고)타워 스텟 가치'!$B$7:$L$11,T$2,0)+(VLOOKUP($F219,'(참고)타워 스텟 가치'!$B$7:$L$11,T$2,0)*$E219)</f>
        <v>414.61875000000009</v>
      </c>
      <c r="U219">
        <f>VLOOKUP($F219,'(참고)타워 스텟 가치'!$B$7:$L$11,U$2,0)+(VLOOKUP($F219,'(참고)타워 스텟 가치'!$B$7:$L$11,U$2,0)*$E219)</f>
        <v>91000.000000000015</v>
      </c>
      <c r="V219">
        <f>VLOOKUP($F219,'(참고)타워 스텟 가치'!$B$7:$L$11,V$2,0)+(VLOOKUP($F219,'(참고)타워 스텟 가치'!$B$7:$L$11,V$2,0)*$E219)</f>
        <v>2764.1250000000005</v>
      </c>
      <c r="W219">
        <f>VLOOKUP($F219,'(참고)타워 스텟 가치'!$B$7:$L$11,W$2,0)+(VLOOKUP($F219,'(참고)타워 스텟 가치'!$B$7:$L$11,W$2,0)*$E219)</f>
        <v>46.068750000000009</v>
      </c>
      <c r="X219">
        <f>VLOOKUP($F219,'(참고)타워 스텟 가치'!$B$7:$L$11,X$2,0)+(VLOOKUP($F219,'(참고)타워 스텟 가치'!$B$7:$L$11,X$2,0)*$E219)</f>
        <v>5.4600000000000009</v>
      </c>
      <c r="Y219">
        <f>VLOOKUP($F219,'(참고)타워 스텟 가치'!$B$7:$L$11,Y$2,0)+(VLOOKUP($F219,'(참고)타워 스텟 가치'!$B$7:$L$11,Y$2,0)*$E219)</f>
        <v>0</v>
      </c>
      <c r="Z219">
        <f>VLOOKUP($F219,'(참고)타워 스텟 가치'!$B$7:$L$11,Z$2,0)+(VLOOKUP($F219,'(참고)타워 스텟 가치'!$B$7:$L$11,Z$2,0)*$E219)</f>
        <v>0</v>
      </c>
      <c r="AA219">
        <f>VLOOKUP($F219,'(참고)타워 스텟 가치'!$B$7:$L$11,AA$2,0)+(VLOOKUP($F219,'(참고)타워 스텟 가치'!$B$7:$L$11,AA$2,0)*$E219)</f>
        <v>18.200000000000003</v>
      </c>
      <c r="AB219">
        <f>SUM('스테이지별 몬스터 스텟'!S219*'(참고)타워 스텟 가치'!$Q$17,'스테이지별 몬스터 스텟'!T219*'(참고)타워 스텟 가치'!$R$17,'스테이지별 몬스터 스텟'!U219*'(참고)타워 스텟 가치'!$S$17,'스테이지별 몬스터 스텟'!V219*'(참고)타워 스텟 가치'!$T$17,'스테이지별 몬스터 스텟'!W219*'(참고)타워 스텟 가치'!$U$17,'스테이지별 몬스터 스텟'!X219*'(참고)타워 스텟 가치'!$V$17,'스테이지별 몬스터 스텟'!Y219*'(참고)타워 스텟 가치'!$W$17,'스테이지별 몬스터 스텟'!Z219*'(참고)타워 스텟 가치'!$X$17,'스테이지별 몬스터 스텟'!AA219*'(참고)타워 스텟 가치'!$Y$17)</f>
        <v>143244.86312500003</v>
      </c>
      <c r="AC219">
        <v>2</v>
      </c>
      <c r="AD219">
        <f>VLOOKUP($F219,'(참고)타워 스텟 가치'!$B$12:$L$16,AD$2,0)+(VLOOKUP($F219,'(참고)타워 스텟 가치'!$B$12:$L$16,AD$2,0)*$E219)</f>
        <v>230.34375000000003</v>
      </c>
      <c r="AE219">
        <f>VLOOKUP($F219,'(참고)타워 스텟 가치'!$B$12:$L$16,AE$2,0)+(VLOOKUP($F219,'(참고)타워 스텟 가치'!$B$12:$L$16,AE$2,0)*$E219)</f>
        <v>276.41250000000002</v>
      </c>
      <c r="AF219">
        <f>VLOOKUP($F219,'(참고)타워 스텟 가치'!$B$12:$L$16,AF$2,0)+(VLOOKUP($F219,'(참고)타워 스텟 가치'!$B$12:$L$16,AF$2,0)*$E219)</f>
        <v>91000.000000000015</v>
      </c>
      <c r="AG219">
        <f>VLOOKUP($F219,'(참고)타워 스텟 가치'!$B$12:$L$16,AG$2,0)+(VLOOKUP($F219,'(참고)타워 스텟 가치'!$B$12:$L$16,AG$2,0)*$E219)</f>
        <v>1382.0625000000002</v>
      </c>
      <c r="AH219">
        <f>VLOOKUP($F219,'(참고)타워 스텟 가치'!$B$12:$L$16,AH$2,0)+(VLOOKUP($F219,'(참고)타워 스텟 가치'!$B$12:$L$16,AH$2,0)*$E219)</f>
        <v>46.068750000000009</v>
      </c>
      <c r="AI219">
        <f>VLOOKUP($F219,'(참고)타워 스텟 가치'!$B$12:$L$16,AI$2,0)+(VLOOKUP($F219,'(참고)타워 스텟 가치'!$B$12:$L$16,AI$2,0)*$E219)</f>
        <v>5.4600000000000009</v>
      </c>
      <c r="AJ219">
        <f>VLOOKUP($F219,'(참고)타워 스텟 가치'!$B$12:$L$16,AJ$2,0)+(VLOOKUP($F219,'(참고)타워 스텟 가치'!$B$12:$L$16,AJ$2,0)*$E219)</f>
        <v>0</v>
      </c>
      <c r="AK219">
        <f>VLOOKUP($F219,'(참고)타워 스텟 가치'!$B$12:$L$16,AK$2,0)+(VLOOKUP($F219,'(참고)타워 스텟 가치'!$B$12:$L$16,AK$2,0)*$E219)</f>
        <v>0</v>
      </c>
      <c r="AL219">
        <f>VLOOKUP($F219,'(참고)타워 스텟 가치'!$B$12:$L$16,AL$2,0)+(VLOOKUP($F219,'(참고)타워 스텟 가치'!$B$12:$L$16,AL$2,0)*$E219)</f>
        <v>36.400000000000006</v>
      </c>
      <c r="AM219">
        <f>SUM('스테이지별 몬스터 스텟'!AD219*'(참고)타워 스텟 가치'!$Q$17,'스테이지별 몬스터 스텟'!AE219*'(참고)타워 스텟 가치'!$R$17,'스테이지별 몬스터 스텟'!AF219*'(참고)타워 스텟 가치'!$S$17,'스테이지별 몬스터 스텟'!AG219*'(참고)타워 스텟 가치'!$T$17,'스테이지별 몬스터 스텟'!AH219*'(참고)타워 스텟 가치'!$U$17,'스테이지별 몬스터 스텟'!AI219*'(참고)타워 스텟 가치'!$V$17,'스테이지별 몬스터 스텟'!AJ219*'(참고)타워 스텟 가치'!$W$17,'스테이지별 몬스터 스텟'!AK219*'(참고)타워 스텟 가치'!$X$17,'스테이지별 몬스터 스텟'!AL219*'(참고)타워 스텟 가치'!$Y$17)</f>
        <v>140309.82875000002</v>
      </c>
      <c r="AN219">
        <v>3</v>
      </c>
    </row>
    <row r="220" spans="3:40" x14ac:dyDescent="0.3">
      <c r="C220">
        <v>1</v>
      </c>
      <c r="D220">
        <f t="shared" si="11"/>
        <v>44</v>
      </c>
      <c r="E220" s="52">
        <f>VLOOKUP(D220,'스테이지별 난이도 설정'!B:C,2,0)</f>
        <v>17.600000000000001</v>
      </c>
      <c r="F220" t="str">
        <f t="shared" si="12"/>
        <v>일반</v>
      </c>
      <c r="G220">
        <f t="shared" si="10"/>
        <v>6</v>
      </c>
      <c r="H220">
        <f>VLOOKUP($F220,'(참고)타워 스텟 가치'!$B$2:$L$6,H$2,0)+(VLOOKUP($F220,'(참고)타워 스텟 가치'!$B$2:$L$6,H$2,0)*$E220)</f>
        <v>139.5</v>
      </c>
      <c r="I220">
        <f>VLOOKUP($F220,'(참고)타워 스텟 가치'!$B$2:$L$6,I$2,0)+(VLOOKUP($F220,'(참고)타워 스텟 가치'!$B$2:$L$6,I$2,0)*$E220)</f>
        <v>27.900000000000002</v>
      </c>
      <c r="J220">
        <f>VLOOKUP($F220,'(참고)타워 스텟 가치'!$B$2:$L$6,J$2,0)+(VLOOKUP($F220,'(참고)타워 스텟 가치'!$B$2:$L$6,J$2,0)*$E220)</f>
        <v>93000</v>
      </c>
      <c r="K220">
        <f>VLOOKUP($F220,'(참고)타워 스텟 가치'!$B$2:$L$6,K$2,0)+(VLOOKUP($F220,'(참고)타워 스텟 가치'!$B$2:$L$6,K$2,0)*$E220)</f>
        <v>558</v>
      </c>
      <c r="L220">
        <f>VLOOKUP($F220,'(참고)타워 스텟 가치'!$B$2:$L$6,L$2,0)+(VLOOKUP($F220,'(참고)타워 스텟 가치'!$B$2:$L$6,L$2,0)*$E220)</f>
        <v>9.3000000000000007</v>
      </c>
      <c r="M220">
        <f>VLOOKUP($F220,'(참고)타워 스텟 가치'!$B$2:$L$6,M$2,0)+(VLOOKUP($F220,'(참고)타워 스텟 가치'!$B$2:$L$6,M$2,0)*$E220)</f>
        <v>5.58</v>
      </c>
      <c r="N220">
        <f>VLOOKUP($F220,'(참고)타워 스텟 가치'!$B$2:$L$6,N$2,0)+(VLOOKUP($F220,'(참고)타워 스텟 가치'!$B$2:$L$6,N$2,0)*$E220)</f>
        <v>0</v>
      </c>
      <c r="O220">
        <f>VLOOKUP($F220,'(참고)타워 스텟 가치'!$B$2:$L$6,O$2,0)+(VLOOKUP($F220,'(참고)타워 스텟 가치'!$B$2:$L$6,O$2,0)*$E220)</f>
        <v>0</v>
      </c>
      <c r="P220">
        <f>VLOOKUP($F220,'(참고)타워 스텟 가치'!$B$2:$L$6,P$2,0)+(VLOOKUP($F220,'(참고)타워 스텟 가치'!$B$2:$L$6,P$2,0)*$E220)</f>
        <v>13.02</v>
      </c>
      <c r="Q220">
        <f>SUM('스테이지별 몬스터 스텟'!H220*'(참고)타워 스텟 가치'!$Q$17,'스테이지별 몬스터 스텟'!I220*'(참고)타워 스텟 가치'!$R$17,'스테이지별 몬스터 스텟'!J220*'(참고)타워 스텟 가치'!$S$17,'스테이지별 몬스터 스텟'!K220*'(참고)타워 스텟 가치'!$T$17,'스테이지별 몬스터 스텟'!L220*'(참고)타워 스텟 가치'!$U$17,'스테이지별 몬스터 스텟'!M220*'(참고)타워 스텟 가치'!$V$17,'스테이지별 몬스터 스텟'!N220*'(참고)타워 스텟 가치'!$W$17,'스테이지별 몬스터 스텟'!O220*'(참고)타워 스텟 가치'!$X$17,'스테이지별 몬스터 스텟'!P220*'(참고)타워 스텟 가치'!$Y$17)</f>
        <v>140987.07</v>
      </c>
      <c r="R220">
        <v>1</v>
      </c>
      <c r="S220">
        <f>VLOOKUP($F220,'(참고)타워 스텟 가치'!$B$7:$L$11,S$2,0)+(VLOOKUP($F220,'(참고)타워 스텟 가치'!$B$7:$L$11,S$2,0)*$E220)</f>
        <v>46.5</v>
      </c>
      <c r="T220">
        <f>VLOOKUP($F220,'(참고)타워 스텟 가치'!$B$7:$L$11,T$2,0)+(VLOOKUP($F220,'(참고)타워 스텟 가치'!$B$7:$L$11,T$2,0)*$E220)</f>
        <v>83.7</v>
      </c>
      <c r="U220">
        <f>VLOOKUP($F220,'(참고)타워 스텟 가치'!$B$7:$L$11,U$2,0)+(VLOOKUP($F220,'(참고)타워 스텟 가치'!$B$7:$L$11,U$2,0)*$E220)</f>
        <v>93000</v>
      </c>
      <c r="V220">
        <f>VLOOKUP($F220,'(참고)타워 스텟 가치'!$B$7:$L$11,V$2,0)+(VLOOKUP($F220,'(참고)타워 스텟 가치'!$B$7:$L$11,V$2,0)*$E220)</f>
        <v>558</v>
      </c>
      <c r="W220">
        <f>VLOOKUP($F220,'(참고)타워 스텟 가치'!$B$7:$L$11,W$2,0)+(VLOOKUP($F220,'(참고)타워 스텟 가치'!$B$7:$L$11,W$2,0)*$E220)</f>
        <v>9.3000000000000007</v>
      </c>
      <c r="X220">
        <f>VLOOKUP($F220,'(참고)타워 스텟 가치'!$B$7:$L$11,X$2,0)+(VLOOKUP($F220,'(참고)타워 스텟 가치'!$B$7:$L$11,X$2,0)*$E220)</f>
        <v>5.58</v>
      </c>
      <c r="Y220">
        <f>VLOOKUP($F220,'(참고)타워 스텟 가치'!$B$7:$L$11,Y$2,0)+(VLOOKUP($F220,'(참고)타워 스텟 가치'!$B$7:$L$11,Y$2,0)*$E220)</f>
        <v>0</v>
      </c>
      <c r="Z220">
        <f>VLOOKUP($F220,'(참고)타워 스텟 가치'!$B$7:$L$11,Z$2,0)+(VLOOKUP($F220,'(참고)타워 스텟 가치'!$B$7:$L$11,Z$2,0)*$E220)</f>
        <v>0</v>
      </c>
      <c r="AA220">
        <f>VLOOKUP($F220,'(참고)타워 스텟 가치'!$B$7:$L$11,AA$2,0)+(VLOOKUP($F220,'(참고)타워 스텟 가치'!$B$7:$L$11,AA$2,0)*$E220)</f>
        <v>13.02</v>
      </c>
      <c r="AB220">
        <f>SUM('스테이지별 몬스터 스텟'!S220*'(참고)타워 스텟 가치'!$Q$17,'스테이지별 몬스터 스텟'!T220*'(참고)타워 스텟 가치'!$R$17,'스테이지별 몬스터 스텟'!U220*'(참고)타워 스텟 가치'!$S$17,'스테이지별 몬스터 스텟'!V220*'(참고)타워 스텟 가치'!$T$17,'스테이지별 몬스터 스텟'!W220*'(참고)타워 스텟 가치'!$U$17,'스테이지별 몬스터 스텟'!X220*'(참고)타워 스텟 가치'!$V$17,'스테이지별 몬스터 스텟'!Y220*'(참고)타워 스텟 가치'!$W$17,'스테이지별 몬스터 스텟'!Z220*'(참고)타워 스텟 가치'!$X$17,'스테이지별 몬스터 스텟'!AA220*'(참고)타워 스텟 가치'!$Y$17)</f>
        <v>140884.76999999999</v>
      </c>
      <c r="AC220">
        <v>2</v>
      </c>
      <c r="AD220">
        <f>VLOOKUP($F220,'(참고)타워 스텟 가치'!$B$12:$L$16,AD$2,0)+(VLOOKUP($F220,'(참고)타워 스텟 가치'!$B$12:$L$16,AD$2,0)*$E220)</f>
        <v>46.5</v>
      </c>
      <c r="AE220">
        <f>VLOOKUP($F220,'(참고)타워 스텟 가치'!$B$12:$L$16,AE$2,0)+(VLOOKUP($F220,'(참고)타워 스텟 가치'!$B$12:$L$16,AE$2,0)*$E220)</f>
        <v>55.800000000000004</v>
      </c>
      <c r="AF220">
        <f>VLOOKUP($F220,'(참고)타워 스텟 가치'!$B$12:$L$16,AF$2,0)+(VLOOKUP($F220,'(참고)타워 스텟 가치'!$B$12:$L$16,AF$2,0)*$E220)</f>
        <v>93000</v>
      </c>
      <c r="AG220">
        <f>VLOOKUP($F220,'(참고)타워 스텟 가치'!$B$12:$L$16,AG$2,0)+(VLOOKUP($F220,'(참고)타워 스텟 가치'!$B$12:$L$16,AG$2,0)*$E220)</f>
        <v>279</v>
      </c>
      <c r="AH220">
        <f>VLOOKUP($F220,'(참고)타워 스텟 가치'!$B$12:$L$16,AH$2,0)+(VLOOKUP($F220,'(참고)타워 스텟 가치'!$B$12:$L$16,AH$2,0)*$E220)</f>
        <v>9.3000000000000007</v>
      </c>
      <c r="AI220">
        <f>VLOOKUP($F220,'(참고)타워 스텟 가치'!$B$12:$L$16,AI$2,0)+(VLOOKUP($F220,'(참고)타워 스텟 가치'!$B$12:$L$16,AI$2,0)*$E220)</f>
        <v>5.58</v>
      </c>
      <c r="AJ220">
        <f>VLOOKUP($F220,'(참고)타워 스텟 가치'!$B$12:$L$16,AJ$2,0)+(VLOOKUP($F220,'(참고)타워 스텟 가치'!$B$12:$L$16,AJ$2,0)*$E220)</f>
        <v>0</v>
      </c>
      <c r="AK220">
        <f>VLOOKUP($F220,'(참고)타워 스텟 가치'!$B$12:$L$16,AK$2,0)+(VLOOKUP($F220,'(참고)타워 스텟 가치'!$B$12:$L$16,AK$2,0)*$E220)</f>
        <v>0</v>
      </c>
      <c r="AL220">
        <f>VLOOKUP($F220,'(참고)타워 스텟 가치'!$B$12:$L$16,AL$2,0)+(VLOOKUP($F220,'(참고)타워 스텟 가치'!$B$12:$L$16,AL$2,0)*$E220)</f>
        <v>26.04</v>
      </c>
      <c r="AM220">
        <f>SUM('스테이지별 몬스터 스텟'!AD220*'(참고)타워 스텟 가치'!$Q$17,'스테이지별 몬스터 스텟'!AE220*'(참고)타워 스텟 가치'!$R$17,'스테이지별 몬스터 스텟'!AF220*'(참고)타워 스텟 가치'!$S$17,'스테이지별 몬스터 스텟'!AG220*'(참고)타워 스텟 가치'!$T$17,'스테이지별 몬스터 스텟'!AH220*'(참고)타워 스텟 가치'!$U$17,'스테이지별 몬스터 스텟'!AI220*'(참고)타워 스텟 가치'!$V$17,'스테이지별 몬스터 스텟'!AJ220*'(참고)타워 스텟 가치'!$W$17,'스테이지별 몬스터 스텟'!AK220*'(참고)타워 스텟 가치'!$X$17,'스테이지별 몬스터 스텟'!AL220*'(참고)타워 스텟 가치'!$Y$17)</f>
        <v>140310.96</v>
      </c>
      <c r="AN220">
        <v>3</v>
      </c>
    </row>
    <row r="221" spans="3:40" x14ac:dyDescent="0.3">
      <c r="C221">
        <v>2</v>
      </c>
      <c r="D221">
        <f t="shared" si="11"/>
        <v>44</v>
      </c>
      <c r="E221" s="52">
        <f>VLOOKUP(D221,'스테이지별 난이도 설정'!B:C,2,0)</f>
        <v>17.600000000000001</v>
      </c>
      <c r="F221" t="str">
        <f t="shared" si="12"/>
        <v>레어</v>
      </c>
      <c r="G221">
        <f t="shared" si="10"/>
        <v>6</v>
      </c>
      <c r="H221">
        <f>VLOOKUP($F221,'(참고)타워 스텟 가치'!$B$2:$L$6,H$2,0)+(VLOOKUP($F221,'(참고)타워 스텟 가치'!$B$2:$L$6,H$2,0)*$E221)</f>
        <v>209.25000000000003</v>
      </c>
      <c r="I221">
        <f>VLOOKUP($F221,'(참고)타워 스텟 가치'!$B$2:$L$6,I$2,0)+(VLOOKUP($F221,'(참고)타워 스텟 가치'!$B$2:$L$6,I$2,0)*$E221)</f>
        <v>41.85</v>
      </c>
      <c r="J221">
        <f>VLOOKUP($F221,'(참고)타워 스텟 가치'!$B$2:$L$6,J$2,0)+(VLOOKUP($F221,'(참고)타워 스텟 가치'!$B$2:$L$6,J$2,0)*$E221)</f>
        <v>93000</v>
      </c>
      <c r="K221">
        <f>VLOOKUP($F221,'(참고)타워 스텟 가치'!$B$2:$L$6,K$2,0)+(VLOOKUP($F221,'(참고)타워 스텟 가치'!$B$2:$L$6,K$2,0)*$E221)</f>
        <v>837.00000000000011</v>
      </c>
      <c r="L221">
        <f>VLOOKUP($F221,'(참고)타워 스텟 가치'!$B$2:$L$6,L$2,0)+(VLOOKUP($F221,'(참고)타워 스텟 가치'!$B$2:$L$6,L$2,0)*$E221)</f>
        <v>13.950000000000001</v>
      </c>
      <c r="M221">
        <f>VLOOKUP($F221,'(참고)타워 스텟 가치'!$B$2:$L$6,M$2,0)+(VLOOKUP($F221,'(참고)타워 스텟 가치'!$B$2:$L$6,M$2,0)*$E221)</f>
        <v>5.58</v>
      </c>
      <c r="N221">
        <f>VLOOKUP($F221,'(참고)타워 스텟 가치'!$B$2:$L$6,N$2,0)+(VLOOKUP($F221,'(참고)타워 스텟 가치'!$B$2:$L$6,N$2,0)*$E221)</f>
        <v>0</v>
      </c>
      <c r="O221">
        <f>VLOOKUP($F221,'(참고)타워 스텟 가치'!$B$2:$L$6,O$2,0)+(VLOOKUP($F221,'(참고)타워 스텟 가치'!$B$2:$L$6,O$2,0)*$E221)</f>
        <v>0</v>
      </c>
      <c r="P221">
        <f>VLOOKUP($F221,'(참고)타워 스텟 가치'!$B$2:$L$6,P$2,0)+(VLOOKUP($F221,'(참고)타워 스텟 가치'!$B$2:$L$6,P$2,0)*$E221)</f>
        <v>13.02</v>
      </c>
      <c r="Q221">
        <f>SUM('스테이지별 몬스터 스텟'!H221*'(참고)타워 스텟 가치'!$Q$17,'스테이지별 몬스터 스텟'!I221*'(참고)타워 스텟 가치'!$R$17,'스테이지별 몬스터 스텟'!J221*'(참고)타워 스텟 가치'!$S$17,'스테이지별 몬스터 스텟'!K221*'(참고)타워 스텟 가치'!$T$17,'스테이지별 몬스터 스텟'!L221*'(참고)타워 스텟 가치'!$U$17,'스테이지별 몬스터 스텟'!M221*'(참고)타워 스텟 가치'!$V$17,'스테이지별 몬스터 스텟'!N221*'(참고)타워 스텟 가치'!$W$17,'스테이지별 몬스터 스텟'!O221*'(참고)타워 스텟 가치'!$X$17,'스테이지별 몬스터 스텟'!P221*'(참고)타워 스텟 가치'!$Y$17)</f>
        <v>141714.79499999998</v>
      </c>
      <c r="R221">
        <v>1</v>
      </c>
      <c r="S221">
        <f>VLOOKUP($F221,'(참고)타워 스텟 가치'!$B$7:$L$11,S$2,0)+(VLOOKUP($F221,'(참고)타워 스텟 가치'!$B$7:$L$11,S$2,0)*$E221)</f>
        <v>69.75</v>
      </c>
      <c r="T221">
        <f>VLOOKUP($F221,'(참고)타워 스텟 가치'!$B$7:$L$11,T$2,0)+(VLOOKUP($F221,'(참고)타워 스텟 가치'!$B$7:$L$11,T$2,0)*$E221)</f>
        <v>125.55000000000001</v>
      </c>
      <c r="U221">
        <f>VLOOKUP($F221,'(참고)타워 스텟 가치'!$B$7:$L$11,U$2,0)+(VLOOKUP($F221,'(참고)타워 스텟 가치'!$B$7:$L$11,U$2,0)*$E221)</f>
        <v>93000</v>
      </c>
      <c r="V221">
        <f>VLOOKUP($F221,'(참고)타워 스텟 가치'!$B$7:$L$11,V$2,0)+(VLOOKUP($F221,'(참고)타워 스텟 가치'!$B$7:$L$11,V$2,0)*$E221)</f>
        <v>837.00000000000011</v>
      </c>
      <c r="W221">
        <f>VLOOKUP($F221,'(참고)타워 스텟 가치'!$B$7:$L$11,W$2,0)+(VLOOKUP($F221,'(참고)타워 스텟 가치'!$B$7:$L$11,W$2,0)*$E221)</f>
        <v>13.950000000000001</v>
      </c>
      <c r="X221">
        <f>VLOOKUP($F221,'(참고)타워 스텟 가치'!$B$7:$L$11,X$2,0)+(VLOOKUP($F221,'(참고)타워 스텟 가치'!$B$7:$L$11,X$2,0)*$E221)</f>
        <v>5.58</v>
      </c>
      <c r="Y221">
        <f>VLOOKUP($F221,'(참고)타워 스텟 가치'!$B$7:$L$11,Y$2,0)+(VLOOKUP($F221,'(참고)타워 스텟 가치'!$B$7:$L$11,Y$2,0)*$E221)</f>
        <v>0</v>
      </c>
      <c r="Z221">
        <f>VLOOKUP($F221,'(참고)타워 스텟 가치'!$B$7:$L$11,Z$2,0)+(VLOOKUP($F221,'(참고)타워 스텟 가치'!$B$7:$L$11,Z$2,0)*$E221)</f>
        <v>0</v>
      </c>
      <c r="AA221">
        <f>VLOOKUP($F221,'(참고)타워 스텟 가치'!$B$7:$L$11,AA$2,0)+(VLOOKUP($F221,'(참고)타워 스텟 가치'!$B$7:$L$11,AA$2,0)*$E221)</f>
        <v>13.02</v>
      </c>
      <c r="AB221">
        <f>SUM('스테이지별 몬스터 스텟'!S221*'(참고)타워 스텟 가치'!$Q$17,'스테이지별 몬스터 스텟'!T221*'(참고)타워 스텟 가치'!$R$17,'스테이지별 몬스터 스텟'!U221*'(참고)타워 스텟 가치'!$S$17,'스테이지별 몬스터 스텟'!V221*'(참고)타워 스텟 가치'!$T$17,'스테이지별 몬스터 스텟'!W221*'(참고)타워 스텟 가치'!$U$17,'스테이지별 몬스터 스텟'!X221*'(참고)타워 스텟 가치'!$V$17,'스테이지별 몬스터 스텟'!Y221*'(참고)타워 스텟 가치'!$W$17,'스테이지별 몬스터 스텟'!Z221*'(참고)타워 스텟 가치'!$X$17,'스테이지별 몬스터 스텟'!AA221*'(참고)타워 스텟 가치'!$Y$17)</f>
        <v>141561.345</v>
      </c>
      <c r="AC221">
        <v>2</v>
      </c>
      <c r="AD221">
        <f>VLOOKUP($F221,'(참고)타워 스텟 가치'!$B$12:$L$16,AD$2,0)+(VLOOKUP($F221,'(참고)타워 스텟 가치'!$B$12:$L$16,AD$2,0)*$E221)</f>
        <v>69.75</v>
      </c>
      <c r="AE221">
        <f>VLOOKUP($F221,'(참고)타워 스텟 가치'!$B$12:$L$16,AE$2,0)+(VLOOKUP($F221,'(참고)타워 스텟 가치'!$B$12:$L$16,AE$2,0)*$E221)</f>
        <v>83.7</v>
      </c>
      <c r="AF221">
        <f>VLOOKUP($F221,'(참고)타워 스텟 가치'!$B$12:$L$16,AF$2,0)+(VLOOKUP($F221,'(참고)타워 스텟 가치'!$B$12:$L$16,AF$2,0)*$E221)</f>
        <v>93000</v>
      </c>
      <c r="AG221">
        <f>VLOOKUP($F221,'(참고)타워 스텟 가치'!$B$12:$L$16,AG$2,0)+(VLOOKUP($F221,'(참고)타워 스텟 가치'!$B$12:$L$16,AG$2,0)*$E221)</f>
        <v>418.50000000000006</v>
      </c>
      <c r="AH221">
        <f>VLOOKUP($F221,'(참고)타워 스텟 가치'!$B$12:$L$16,AH$2,0)+(VLOOKUP($F221,'(참고)타워 스텟 가치'!$B$12:$L$16,AH$2,0)*$E221)</f>
        <v>13.950000000000001</v>
      </c>
      <c r="AI221">
        <f>VLOOKUP($F221,'(참고)타워 스텟 가치'!$B$12:$L$16,AI$2,0)+(VLOOKUP($F221,'(참고)타워 스텟 가치'!$B$12:$L$16,AI$2,0)*$E221)</f>
        <v>5.58</v>
      </c>
      <c r="AJ221">
        <f>VLOOKUP($F221,'(참고)타워 스텟 가치'!$B$12:$L$16,AJ$2,0)+(VLOOKUP($F221,'(참고)타워 스텟 가치'!$B$12:$L$16,AJ$2,0)*$E221)</f>
        <v>0</v>
      </c>
      <c r="AK221">
        <f>VLOOKUP($F221,'(참고)타워 스텟 가치'!$B$12:$L$16,AK$2,0)+(VLOOKUP($F221,'(참고)타워 스텟 가치'!$B$12:$L$16,AK$2,0)*$E221)</f>
        <v>0</v>
      </c>
      <c r="AL221">
        <f>VLOOKUP($F221,'(참고)타워 스텟 가치'!$B$12:$L$16,AL$2,0)+(VLOOKUP($F221,'(참고)타워 스텟 가치'!$B$12:$L$16,AL$2,0)*$E221)</f>
        <v>26.04</v>
      </c>
      <c r="AM221">
        <f>SUM('스테이지별 몬스터 스텟'!AD221*'(참고)타워 스텟 가치'!$Q$17,'스테이지별 몬스터 스텟'!AE221*'(참고)타워 스텟 가치'!$R$17,'스테이지별 몬스터 스텟'!AF221*'(참고)타워 스텟 가치'!$S$17,'스테이지별 몬스터 스텟'!AG221*'(참고)타워 스텟 가치'!$T$17,'스테이지별 몬스터 스텟'!AH221*'(참고)타워 스텟 가치'!$U$17,'스테이지별 몬스터 스텟'!AI221*'(참고)타워 스텟 가치'!$V$17,'스테이지별 몬스터 스텟'!AJ221*'(참고)타워 스텟 가치'!$W$17,'스테이지별 몬스터 스텟'!AK221*'(참고)타워 스텟 가치'!$X$17,'스테이지별 몬스터 스텟'!AL221*'(참고)타워 스텟 가치'!$Y$17)</f>
        <v>140687.60999999996</v>
      </c>
      <c r="AN221">
        <v>3</v>
      </c>
    </row>
    <row r="222" spans="3:40" x14ac:dyDescent="0.3">
      <c r="C222">
        <v>3</v>
      </c>
      <c r="D222">
        <f t="shared" si="11"/>
        <v>44</v>
      </c>
      <c r="E222" s="52">
        <f>VLOOKUP(D222,'스테이지별 난이도 설정'!B:C,2,0)</f>
        <v>17.600000000000001</v>
      </c>
      <c r="F222" t="str">
        <f t="shared" si="12"/>
        <v>에픽</v>
      </c>
      <c r="G222">
        <f t="shared" si="10"/>
        <v>6</v>
      </c>
      <c r="H222">
        <f>VLOOKUP($F222,'(참고)타워 스텟 가치'!$B$2:$L$6,H$2,0)+(VLOOKUP($F222,'(참고)타워 스텟 가치'!$B$2:$L$6,H$2,0)*$E222)</f>
        <v>313.875</v>
      </c>
      <c r="I222">
        <f>VLOOKUP($F222,'(참고)타워 스텟 가치'!$B$2:$L$6,I$2,0)+(VLOOKUP($F222,'(참고)타워 스텟 가치'!$B$2:$L$6,I$2,0)*$E222)</f>
        <v>62.775000000000006</v>
      </c>
      <c r="J222">
        <f>VLOOKUP($F222,'(참고)타워 스텟 가치'!$B$2:$L$6,J$2,0)+(VLOOKUP($F222,'(참고)타워 스텟 가치'!$B$2:$L$6,J$2,0)*$E222)</f>
        <v>93000</v>
      </c>
      <c r="K222">
        <f>VLOOKUP($F222,'(참고)타워 스텟 가치'!$B$2:$L$6,K$2,0)+(VLOOKUP($F222,'(참고)타워 스텟 가치'!$B$2:$L$6,K$2,0)*$E222)</f>
        <v>1255.5</v>
      </c>
      <c r="L222">
        <f>VLOOKUP($F222,'(참고)타워 스텟 가치'!$B$2:$L$6,L$2,0)+(VLOOKUP($F222,'(참고)타워 스텟 가치'!$B$2:$L$6,L$2,0)*$E222)</f>
        <v>20.925000000000001</v>
      </c>
      <c r="M222">
        <f>VLOOKUP($F222,'(참고)타워 스텟 가치'!$B$2:$L$6,M$2,0)+(VLOOKUP($F222,'(참고)타워 스텟 가치'!$B$2:$L$6,M$2,0)*$E222)</f>
        <v>5.58</v>
      </c>
      <c r="N222">
        <f>VLOOKUP($F222,'(참고)타워 스텟 가치'!$B$2:$L$6,N$2,0)+(VLOOKUP($F222,'(참고)타워 스텟 가치'!$B$2:$L$6,N$2,0)*$E222)</f>
        <v>0</v>
      </c>
      <c r="O222">
        <f>VLOOKUP($F222,'(참고)타워 스텟 가치'!$B$2:$L$6,O$2,0)+(VLOOKUP($F222,'(참고)타워 스텟 가치'!$B$2:$L$6,O$2,0)*$E222)</f>
        <v>0</v>
      </c>
      <c r="P222">
        <f>VLOOKUP($F222,'(참고)타워 스텟 가치'!$B$2:$L$6,P$2,0)+(VLOOKUP($F222,'(참고)타워 스텟 가치'!$B$2:$L$6,P$2,0)*$E222)</f>
        <v>13.02</v>
      </c>
      <c r="Q222">
        <f>SUM('스테이지별 몬스터 스텟'!H222*'(참고)타워 스텟 가치'!$Q$17,'스테이지별 몬스터 스텟'!I222*'(참고)타워 스텟 가치'!$R$17,'스테이지별 몬스터 스텟'!J222*'(참고)타워 스텟 가치'!$S$17,'스테이지별 몬스터 스텟'!K222*'(참고)타워 스텟 가치'!$T$17,'스테이지별 몬스터 스텟'!L222*'(참고)타워 스텟 가치'!$U$17,'스테이지별 몬스터 스텟'!M222*'(참고)타워 스텟 가치'!$V$17,'스테이지별 몬스터 스텟'!N222*'(참고)타워 스텟 가치'!$W$17,'스테이지별 몬스터 스텟'!O222*'(참고)타워 스텟 가치'!$X$17,'스테이지별 몬스터 스텟'!P222*'(참고)타워 스텟 가치'!$Y$17)</f>
        <v>142806.38250000001</v>
      </c>
      <c r="R222">
        <v>1</v>
      </c>
      <c r="S222">
        <f>VLOOKUP($F222,'(참고)타워 스텟 가치'!$B$7:$L$11,S$2,0)+(VLOOKUP($F222,'(참고)타워 스텟 가치'!$B$7:$L$11,S$2,0)*$E222)</f>
        <v>104.62500000000001</v>
      </c>
      <c r="T222">
        <f>VLOOKUP($F222,'(참고)타워 스텟 가치'!$B$7:$L$11,T$2,0)+(VLOOKUP($F222,'(참고)타워 스텟 가치'!$B$7:$L$11,T$2,0)*$E222)</f>
        <v>188.32500000000002</v>
      </c>
      <c r="U222">
        <f>VLOOKUP($F222,'(참고)타워 스텟 가치'!$B$7:$L$11,U$2,0)+(VLOOKUP($F222,'(참고)타워 스텟 가치'!$B$7:$L$11,U$2,0)*$E222)</f>
        <v>93000</v>
      </c>
      <c r="V222">
        <f>VLOOKUP($F222,'(참고)타워 스텟 가치'!$B$7:$L$11,V$2,0)+(VLOOKUP($F222,'(참고)타워 스텟 가치'!$B$7:$L$11,V$2,0)*$E222)</f>
        <v>1255.5</v>
      </c>
      <c r="W222">
        <f>VLOOKUP($F222,'(참고)타워 스텟 가치'!$B$7:$L$11,W$2,0)+(VLOOKUP($F222,'(참고)타워 스텟 가치'!$B$7:$L$11,W$2,0)*$E222)</f>
        <v>20.925000000000001</v>
      </c>
      <c r="X222">
        <f>VLOOKUP($F222,'(참고)타워 스텟 가치'!$B$7:$L$11,X$2,0)+(VLOOKUP($F222,'(참고)타워 스텟 가치'!$B$7:$L$11,X$2,0)*$E222)</f>
        <v>5.58</v>
      </c>
      <c r="Y222">
        <f>VLOOKUP($F222,'(참고)타워 스텟 가치'!$B$7:$L$11,Y$2,0)+(VLOOKUP($F222,'(참고)타워 스텟 가치'!$B$7:$L$11,Y$2,0)*$E222)</f>
        <v>0</v>
      </c>
      <c r="Z222">
        <f>VLOOKUP($F222,'(참고)타워 스텟 가치'!$B$7:$L$11,Z$2,0)+(VLOOKUP($F222,'(참고)타워 스텟 가치'!$B$7:$L$11,Z$2,0)*$E222)</f>
        <v>0</v>
      </c>
      <c r="AA222">
        <f>VLOOKUP($F222,'(참고)타워 스텟 가치'!$B$7:$L$11,AA$2,0)+(VLOOKUP($F222,'(참고)타워 스텟 가치'!$B$7:$L$11,AA$2,0)*$E222)</f>
        <v>13.02</v>
      </c>
      <c r="AB222">
        <f>SUM('스테이지별 몬스터 스텟'!S222*'(참고)타워 스텟 가치'!$Q$17,'스테이지별 몬스터 스텟'!T222*'(참고)타워 스텟 가치'!$R$17,'스테이지별 몬스터 스텟'!U222*'(참고)타워 스텟 가치'!$S$17,'스테이지별 몬스터 스텟'!V222*'(참고)타워 스텟 가치'!$T$17,'스테이지별 몬스터 스텟'!W222*'(참고)타워 스텟 가치'!$U$17,'스테이지별 몬스터 스텟'!X222*'(참고)타워 스텟 가치'!$V$17,'스테이지별 몬스터 스텟'!Y222*'(참고)타워 스텟 가치'!$W$17,'스테이지별 몬스터 스텟'!Z222*'(참고)타워 스텟 가치'!$X$17,'스테이지별 몬스터 스텟'!AA222*'(참고)타워 스텟 가치'!$Y$17)</f>
        <v>142576.20749999999</v>
      </c>
      <c r="AC222">
        <v>2</v>
      </c>
      <c r="AD222">
        <f>VLOOKUP($F222,'(참고)타워 스텟 가치'!$B$12:$L$16,AD$2,0)+(VLOOKUP($F222,'(참고)타워 스텟 가치'!$B$12:$L$16,AD$2,0)*$E222)</f>
        <v>104.62500000000001</v>
      </c>
      <c r="AE222">
        <f>VLOOKUP($F222,'(참고)타워 스텟 가치'!$B$12:$L$16,AE$2,0)+(VLOOKUP($F222,'(참고)타워 스텟 가치'!$B$12:$L$16,AE$2,0)*$E222)</f>
        <v>125.55000000000001</v>
      </c>
      <c r="AF222">
        <f>VLOOKUP($F222,'(참고)타워 스텟 가치'!$B$12:$L$16,AF$2,0)+(VLOOKUP($F222,'(참고)타워 스텟 가치'!$B$12:$L$16,AF$2,0)*$E222)</f>
        <v>93000</v>
      </c>
      <c r="AG222">
        <f>VLOOKUP($F222,'(참고)타워 스텟 가치'!$B$12:$L$16,AG$2,0)+(VLOOKUP($F222,'(참고)타워 스텟 가치'!$B$12:$L$16,AG$2,0)*$E222)</f>
        <v>627.75</v>
      </c>
      <c r="AH222">
        <f>VLOOKUP($F222,'(참고)타워 스텟 가치'!$B$12:$L$16,AH$2,0)+(VLOOKUP($F222,'(참고)타워 스텟 가치'!$B$12:$L$16,AH$2,0)*$E222)</f>
        <v>20.925000000000001</v>
      </c>
      <c r="AI222">
        <f>VLOOKUP($F222,'(참고)타워 스텟 가치'!$B$12:$L$16,AI$2,0)+(VLOOKUP($F222,'(참고)타워 스텟 가치'!$B$12:$L$16,AI$2,0)*$E222)</f>
        <v>5.58</v>
      </c>
      <c r="AJ222">
        <f>VLOOKUP($F222,'(참고)타워 스텟 가치'!$B$12:$L$16,AJ$2,0)+(VLOOKUP($F222,'(참고)타워 스텟 가치'!$B$12:$L$16,AJ$2,0)*$E222)</f>
        <v>0</v>
      </c>
      <c r="AK222">
        <f>VLOOKUP($F222,'(참고)타워 스텟 가치'!$B$12:$L$16,AK$2,0)+(VLOOKUP($F222,'(참고)타워 스텟 가치'!$B$12:$L$16,AK$2,0)*$E222)</f>
        <v>0</v>
      </c>
      <c r="AL222">
        <f>VLOOKUP($F222,'(참고)타워 스텟 가치'!$B$12:$L$16,AL$2,0)+(VLOOKUP($F222,'(참고)타워 스텟 가치'!$B$12:$L$16,AL$2,0)*$E222)</f>
        <v>26.04</v>
      </c>
      <c r="AM222">
        <f>SUM('스테이지별 몬스터 스텟'!AD222*'(참고)타워 스텟 가치'!$Q$17,'스테이지별 몬스터 스텟'!AE222*'(참고)타워 스텟 가치'!$R$17,'스테이지별 몬스터 스텟'!AF222*'(참고)타워 스텟 가치'!$S$17,'스테이지별 몬스터 스텟'!AG222*'(참고)타워 스텟 가치'!$T$17,'스테이지별 몬스터 스텟'!AH222*'(참고)타워 스텟 가치'!$U$17,'스테이지별 몬스터 스텟'!AI222*'(참고)타워 스텟 가치'!$V$17,'스테이지별 몬스터 스텟'!AJ222*'(참고)타워 스텟 가치'!$W$17,'스테이지별 몬스터 스텟'!AK222*'(참고)타워 스텟 가치'!$X$17,'스테이지별 몬스터 스텟'!AL222*'(참고)타워 스텟 가치'!$Y$17)</f>
        <v>141252.58499999999</v>
      </c>
      <c r="AN222">
        <v>3</v>
      </c>
    </row>
    <row r="223" spans="3:40" x14ac:dyDescent="0.3">
      <c r="C223">
        <v>4</v>
      </c>
      <c r="D223">
        <f t="shared" si="11"/>
        <v>44</v>
      </c>
      <c r="E223" s="52">
        <f>VLOOKUP(D223,'스테이지별 난이도 설정'!B:C,2,0)</f>
        <v>17.600000000000001</v>
      </c>
      <c r="F223" t="str">
        <f t="shared" si="12"/>
        <v>유니크</v>
      </c>
      <c r="G223">
        <f t="shared" si="10"/>
        <v>6</v>
      </c>
      <c r="H223">
        <f>VLOOKUP($F223,'(참고)타워 스텟 가치'!$B$2:$L$6,H$2,0)+(VLOOKUP($F223,'(참고)타워 스텟 가치'!$B$2:$L$6,H$2,0)*$E223)</f>
        <v>470.81250000000006</v>
      </c>
      <c r="I223">
        <f>VLOOKUP($F223,'(참고)타워 스텟 가치'!$B$2:$L$6,I$2,0)+(VLOOKUP($F223,'(참고)타워 스텟 가치'!$B$2:$L$6,I$2,0)*$E223)</f>
        <v>94.162500000000009</v>
      </c>
      <c r="J223">
        <f>VLOOKUP($F223,'(참고)타워 스텟 가치'!$B$2:$L$6,J$2,0)+(VLOOKUP($F223,'(참고)타워 스텟 가치'!$B$2:$L$6,J$2,0)*$E223)</f>
        <v>93000</v>
      </c>
      <c r="K223">
        <f>VLOOKUP($F223,'(참고)타워 스텟 가치'!$B$2:$L$6,K$2,0)+(VLOOKUP($F223,'(참고)타워 스텟 가치'!$B$2:$L$6,K$2,0)*$E223)</f>
        <v>1883.2500000000002</v>
      </c>
      <c r="L223">
        <f>VLOOKUP($F223,'(참고)타워 스텟 가치'!$B$2:$L$6,L$2,0)+(VLOOKUP($F223,'(참고)타워 스텟 가치'!$B$2:$L$6,L$2,0)*$E223)</f>
        <v>31.387500000000003</v>
      </c>
      <c r="M223">
        <f>VLOOKUP($F223,'(참고)타워 스텟 가치'!$B$2:$L$6,M$2,0)+(VLOOKUP($F223,'(참고)타워 스텟 가치'!$B$2:$L$6,M$2,0)*$E223)</f>
        <v>5.58</v>
      </c>
      <c r="N223">
        <f>VLOOKUP($F223,'(참고)타워 스텟 가치'!$B$2:$L$6,N$2,0)+(VLOOKUP($F223,'(참고)타워 스텟 가치'!$B$2:$L$6,N$2,0)*$E223)</f>
        <v>0</v>
      </c>
      <c r="O223">
        <f>VLOOKUP($F223,'(참고)타워 스텟 가치'!$B$2:$L$6,O$2,0)+(VLOOKUP($F223,'(참고)타워 스텟 가치'!$B$2:$L$6,O$2,0)*$E223)</f>
        <v>0</v>
      </c>
      <c r="P223">
        <f>VLOOKUP($F223,'(참고)타워 스텟 가치'!$B$2:$L$6,P$2,0)+(VLOOKUP($F223,'(참고)타워 스텟 가치'!$B$2:$L$6,P$2,0)*$E223)</f>
        <v>18.600000000000001</v>
      </c>
      <c r="Q223">
        <f>SUM('스테이지별 몬스터 스텟'!H223*'(참고)타워 스텟 가치'!$Q$17,'스테이지별 몬스터 스텟'!I223*'(참고)타워 스텟 가치'!$R$17,'스테이지별 몬스터 스텟'!J223*'(참고)타워 스텟 가치'!$S$17,'스테이지별 몬스터 스텟'!K223*'(참고)타워 스텟 가치'!$T$17,'스테이지별 몬스터 스텟'!L223*'(참고)타워 스텟 가치'!$U$17,'스테이지별 몬스터 스텟'!M223*'(참고)타워 스텟 가치'!$V$17,'스테이지별 몬스터 스텟'!N223*'(참고)타워 스텟 가치'!$W$17,'스테이지별 몬스터 스텟'!O223*'(참고)타워 스텟 가치'!$X$17,'스테이지별 몬스터 스텟'!P223*'(참고)타워 스텟 가치'!$Y$17)</f>
        <v>144454.92374999999</v>
      </c>
      <c r="R223">
        <v>1</v>
      </c>
      <c r="S223">
        <f>VLOOKUP($F223,'(참고)타워 스텟 가치'!$B$7:$L$11,S$2,0)+(VLOOKUP($F223,'(참고)타워 스텟 가치'!$B$7:$L$11,S$2,0)*$E223)</f>
        <v>156.9375</v>
      </c>
      <c r="T223">
        <f>VLOOKUP($F223,'(참고)타워 스텟 가치'!$B$7:$L$11,T$2,0)+(VLOOKUP($F223,'(참고)타워 스텟 가치'!$B$7:$L$11,T$2,0)*$E223)</f>
        <v>282.48750000000001</v>
      </c>
      <c r="U223">
        <f>VLOOKUP($F223,'(참고)타워 스텟 가치'!$B$7:$L$11,U$2,0)+(VLOOKUP($F223,'(참고)타워 스텟 가치'!$B$7:$L$11,U$2,0)*$E223)</f>
        <v>93000</v>
      </c>
      <c r="V223">
        <f>VLOOKUP($F223,'(참고)타워 스텟 가치'!$B$7:$L$11,V$2,0)+(VLOOKUP($F223,'(참고)타워 스텟 가치'!$B$7:$L$11,V$2,0)*$E223)</f>
        <v>1883.2500000000002</v>
      </c>
      <c r="W223">
        <f>VLOOKUP($F223,'(참고)타워 스텟 가치'!$B$7:$L$11,W$2,0)+(VLOOKUP($F223,'(참고)타워 스텟 가치'!$B$7:$L$11,W$2,0)*$E223)</f>
        <v>31.387500000000003</v>
      </c>
      <c r="X223">
        <f>VLOOKUP($F223,'(참고)타워 스텟 가치'!$B$7:$L$11,X$2,0)+(VLOOKUP($F223,'(참고)타워 스텟 가치'!$B$7:$L$11,X$2,0)*$E223)</f>
        <v>5.58</v>
      </c>
      <c r="Y223">
        <f>VLOOKUP($F223,'(참고)타워 스텟 가치'!$B$7:$L$11,Y$2,0)+(VLOOKUP($F223,'(참고)타워 스텟 가치'!$B$7:$L$11,Y$2,0)*$E223)</f>
        <v>0</v>
      </c>
      <c r="Z223">
        <f>VLOOKUP($F223,'(참고)타워 스텟 가치'!$B$7:$L$11,Z$2,0)+(VLOOKUP($F223,'(참고)타워 스텟 가치'!$B$7:$L$11,Z$2,0)*$E223)</f>
        <v>0</v>
      </c>
      <c r="AA223">
        <f>VLOOKUP($F223,'(참고)타워 스텟 가치'!$B$7:$L$11,AA$2,0)+(VLOOKUP($F223,'(참고)타워 스텟 가치'!$B$7:$L$11,AA$2,0)*$E223)</f>
        <v>18.600000000000001</v>
      </c>
      <c r="AB223">
        <f>SUM('스테이지별 몬스터 스텟'!S223*'(참고)타워 스텟 가치'!$Q$17,'스테이지별 몬스터 스텟'!T223*'(참고)타워 스텟 가치'!$R$17,'스테이지별 몬스터 스텟'!U223*'(참고)타워 스텟 가치'!$S$17,'스테이지별 몬스터 스텟'!V223*'(참고)타워 스텟 가치'!$T$17,'스테이지별 몬스터 스텟'!W223*'(참고)타워 스텟 가치'!$U$17,'스테이지별 몬스터 스텟'!X223*'(참고)타워 스텟 가치'!$V$17,'스테이지별 몬스터 스텟'!Y223*'(참고)타워 스텟 가치'!$W$17,'스테이지별 몬스터 스텟'!Z223*'(참고)타워 스텟 가치'!$X$17,'스테이지별 몬스터 스텟'!AA223*'(참고)타워 스텟 가치'!$Y$17)</f>
        <v>144109.66125</v>
      </c>
      <c r="AC223">
        <v>2</v>
      </c>
      <c r="AD223">
        <f>VLOOKUP($F223,'(참고)타워 스텟 가치'!$B$12:$L$16,AD$2,0)+(VLOOKUP($F223,'(참고)타워 스텟 가치'!$B$12:$L$16,AD$2,0)*$E223)</f>
        <v>156.9375</v>
      </c>
      <c r="AE223">
        <f>VLOOKUP($F223,'(참고)타워 스텟 가치'!$B$12:$L$16,AE$2,0)+(VLOOKUP($F223,'(참고)타워 스텟 가치'!$B$12:$L$16,AE$2,0)*$E223)</f>
        <v>188.32500000000002</v>
      </c>
      <c r="AF223">
        <f>VLOOKUP($F223,'(참고)타워 스텟 가치'!$B$12:$L$16,AF$2,0)+(VLOOKUP($F223,'(참고)타워 스텟 가치'!$B$12:$L$16,AF$2,0)*$E223)</f>
        <v>93000</v>
      </c>
      <c r="AG223">
        <f>VLOOKUP($F223,'(참고)타워 스텟 가치'!$B$12:$L$16,AG$2,0)+(VLOOKUP($F223,'(참고)타워 스텟 가치'!$B$12:$L$16,AG$2,0)*$E223)</f>
        <v>941.62500000000011</v>
      </c>
      <c r="AH223">
        <f>VLOOKUP($F223,'(참고)타워 스텟 가치'!$B$12:$L$16,AH$2,0)+(VLOOKUP($F223,'(참고)타워 스텟 가치'!$B$12:$L$16,AH$2,0)*$E223)</f>
        <v>31.387500000000003</v>
      </c>
      <c r="AI223">
        <f>VLOOKUP($F223,'(참고)타워 스텟 가치'!$B$12:$L$16,AI$2,0)+(VLOOKUP($F223,'(참고)타워 스텟 가치'!$B$12:$L$16,AI$2,0)*$E223)</f>
        <v>5.58</v>
      </c>
      <c r="AJ223">
        <f>VLOOKUP($F223,'(참고)타워 스텟 가치'!$B$12:$L$16,AJ$2,0)+(VLOOKUP($F223,'(참고)타워 스텟 가치'!$B$12:$L$16,AJ$2,0)*$E223)</f>
        <v>0</v>
      </c>
      <c r="AK223">
        <f>VLOOKUP($F223,'(참고)타워 스텟 가치'!$B$12:$L$16,AK$2,0)+(VLOOKUP($F223,'(참고)타워 스텟 가치'!$B$12:$L$16,AK$2,0)*$E223)</f>
        <v>0</v>
      </c>
      <c r="AL223">
        <f>VLOOKUP($F223,'(참고)타워 스텟 가치'!$B$12:$L$16,AL$2,0)+(VLOOKUP($F223,'(참고)타워 스텟 가치'!$B$12:$L$16,AL$2,0)*$E223)</f>
        <v>37.200000000000003</v>
      </c>
      <c r="AM223">
        <f>SUM('스테이지별 몬스터 스텟'!AD223*'(참고)타워 스텟 가치'!$Q$17,'스테이지별 몬스터 스텟'!AE223*'(참고)타워 스텟 가치'!$R$17,'스테이지별 몬스터 스텟'!AF223*'(참고)타워 스텟 가치'!$S$17,'스테이지별 몬스터 스텟'!AG223*'(참고)타워 스텟 가치'!$T$17,'스테이지별 몬스터 스텟'!AH223*'(참고)타워 스텟 가치'!$U$17,'스테이지별 몬스터 스텟'!AI223*'(참고)타워 스텟 가치'!$V$17,'스테이지별 몬스터 스텟'!AJ223*'(참고)타워 스텟 가치'!$W$17,'스테이지별 몬스터 스텟'!AK223*'(참고)타워 스텟 가치'!$X$17,'스테이지별 몬스터 스텟'!AL223*'(참고)타워 스텟 가치'!$Y$17)</f>
        <v>142122.36749999996</v>
      </c>
      <c r="AN223">
        <v>3</v>
      </c>
    </row>
    <row r="224" spans="3:40" x14ac:dyDescent="0.3">
      <c r="C224">
        <v>5</v>
      </c>
      <c r="D224">
        <f t="shared" si="11"/>
        <v>44</v>
      </c>
      <c r="E224" s="52">
        <f>VLOOKUP(D224,'스테이지별 난이도 설정'!B:C,2,0)</f>
        <v>17.600000000000001</v>
      </c>
      <c r="F224" t="str">
        <f t="shared" si="12"/>
        <v>스페셜</v>
      </c>
      <c r="G224">
        <f t="shared" si="10"/>
        <v>6</v>
      </c>
      <c r="H224">
        <f>VLOOKUP($F224,'(참고)타워 스텟 가치'!$B$2:$L$6,H$2,0)+(VLOOKUP($F224,'(참고)타워 스텟 가치'!$B$2:$L$6,H$2,0)*$E224)</f>
        <v>706.21875</v>
      </c>
      <c r="I224">
        <f>VLOOKUP($F224,'(참고)타워 스텟 가치'!$B$2:$L$6,I$2,0)+(VLOOKUP($F224,'(참고)타워 스텟 가치'!$B$2:$L$6,I$2,0)*$E224)</f>
        <v>141.24375000000001</v>
      </c>
      <c r="J224">
        <f>VLOOKUP($F224,'(참고)타워 스텟 가치'!$B$2:$L$6,J$2,0)+(VLOOKUP($F224,'(참고)타워 스텟 가치'!$B$2:$L$6,J$2,0)*$E224)</f>
        <v>93000</v>
      </c>
      <c r="K224">
        <f>VLOOKUP($F224,'(참고)타워 스텟 가치'!$B$2:$L$6,K$2,0)+(VLOOKUP($F224,'(참고)타워 스텟 가치'!$B$2:$L$6,K$2,0)*$E224)</f>
        <v>2824.875</v>
      </c>
      <c r="L224">
        <f>VLOOKUP($F224,'(참고)타워 스텟 가치'!$B$2:$L$6,L$2,0)+(VLOOKUP($F224,'(참고)타워 스텟 가치'!$B$2:$L$6,L$2,0)*$E224)</f>
        <v>47.081250000000004</v>
      </c>
      <c r="M224">
        <f>VLOOKUP($F224,'(참고)타워 스텟 가치'!$B$2:$L$6,M$2,0)+(VLOOKUP($F224,'(참고)타워 스텟 가치'!$B$2:$L$6,M$2,0)*$E224)</f>
        <v>5.58</v>
      </c>
      <c r="N224">
        <f>VLOOKUP($F224,'(참고)타워 스텟 가치'!$B$2:$L$6,N$2,0)+(VLOOKUP($F224,'(참고)타워 스텟 가치'!$B$2:$L$6,N$2,0)*$E224)</f>
        <v>0</v>
      </c>
      <c r="O224">
        <f>VLOOKUP($F224,'(참고)타워 스텟 가치'!$B$2:$L$6,O$2,0)+(VLOOKUP($F224,'(참고)타워 스텟 가치'!$B$2:$L$6,O$2,0)*$E224)</f>
        <v>0</v>
      </c>
      <c r="P224">
        <f>VLOOKUP($F224,'(참고)타워 스텟 가치'!$B$2:$L$6,P$2,0)+(VLOOKUP($F224,'(참고)타워 스텟 가치'!$B$2:$L$6,P$2,0)*$E224)</f>
        <v>18.600000000000001</v>
      </c>
      <c r="Q224">
        <f>SUM('스테이지별 몬스터 스텟'!H224*'(참고)타워 스텟 가치'!$Q$17,'스테이지별 몬스터 스텟'!I224*'(참고)타워 스텟 가치'!$R$17,'스테이지별 몬스터 스텟'!J224*'(참고)타워 스텟 가치'!$S$17,'스테이지별 몬스터 스텟'!K224*'(참고)타워 스텟 가치'!$T$17,'스테이지별 몬스터 스텟'!L224*'(참고)타워 스텟 가치'!$U$17,'스테이지별 몬스터 스텟'!M224*'(참고)타워 스텟 가치'!$V$17,'스테이지별 몬스터 스텟'!N224*'(참고)타워 스텟 가치'!$W$17,'스테이지별 몬스터 스텟'!O224*'(참고)타워 스텟 가치'!$X$17,'스테이지별 몬스터 스텟'!P224*'(참고)타워 스텟 가치'!$Y$17)</f>
        <v>146910.99562500001</v>
      </c>
      <c r="R224">
        <v>1</v>
      </c>
      <c r="S224">
        <f>VLOOKUP($F224,'(참고)타워 스텟 가치'!$B$7:$L$11,S$2,0)+(VLOOKUP($F224,'(참고)타워 스텟 가치'!$B$7:$L$11,S$2,0)*$E224)</f>
        <v>235.40625000000003</v>
      </c>
      <c r="T224">
        <f>VLOOKUP($F224,'(참고)타워 스텟 가치'!$B$7:$L$11,T$2,0)+(VLOOKUP($F224,'(참고)타워 스텟 가치'!$B$7:$L$11,T$2,0)*$E224)</f>
        <v>423.73125000000005</v>
      </c>
      <c r="U224">
        <f>VLOOKUP($F224,'(참고)타워 스텟 가치'!$B$7:$L$11,U$2,0)+(VLOOKUP($F224,'(참고)타워 스텟 가치'!$B$7:$L$11,U$2,0)*$E224)</f>
        <v>93000</v>
      </c>
      <c r="V224">
        <f>VLOOKUP($F224,'(참고)타워 스텟 가치'!$B$7:$L$11,V$2,0)+(VLOOKUP($F224,'(참고)타워 스텟 가치'!$B$7:$L$11,V$2,0)*$E224)</f>
        <v>2824.875</v>
      </c>
      <c r="W224">
        <f>VLOOKUP($F224,'(참고)타워 스텟 가치'!$B$7:$L$11,W$2,0)+(VLOOKUP($F224,'(참고)타워 스텟 가치'!$B$7:$L$11,W$2,0)*$E224)</f>
        <v>47.081250000000004</v>
      </c>
      <c r="X224">
        <f>VLOOKUP($F224,'(참고)타워 스텟 가치'!$B$7:$L$11,X$2,0)+(VLOOKUP($F224,'(참고)타워 스텟 가치'!$B$7:$L$11,X$2,0)*$E224)</f>
        <v>5.58</v>
      </c>
      <c r="Y224">
        <f>VLOOKUP($F224,'(참고)타워 스텟 가치'!$B$7:$L$11,Y$2,0)+(VLOOKUP($F224,'(참고)타워 스텟 가치'!$B$7:$L$11,Y$2,0)*$E224)</f>
        <v>0</v>
      </c>
      <c r="Z224">
        <f>VLOOKUP($F224,'(참고)타워 스텟 가치'!$B$7:$L$11,Z$2,0)+(VLOOKUP($F224,'(참고)타워 스텟 가치'!$B$7:$L$11,Z$2,0)*$E224)</f>
        <v>0</v>
      </c>
      <c r="AA224">
        <f>VLOOKUP($F224,'(참고)타워 스텟 가치'!$B$7:$L$11,AA$2,0)+(VLOOKUP($F224,'(참고)타워 스텟 가치'!$B$7:$L$11,AA$2,0)*$E224)</f>
        <v>18.600000000000001</v>
      </c>
      <c r="AB224">
        <f>SUM('스테이지별 몬스터 스텟'!S224*'(참고)타워 스텟 가치'!$Q$17,'스테이지별 몬스터 스텟'!T224*'(참고)타워 스텟 가치'!$R$17,'스테이지별 몬스터 스텟'!U224*'(참고)타워 스텟 가치'!$S$17,'스테이지별 몬스터 스텟'!V224*'(참고)타워 스텟 가치'!$T$17,'스테이지별 몬스터 스텟'!W224*'(참고)타워 스텟 가치'!$U$17,'스테이지별 몬스터 스텟'!X224*'(참고)타워 스텟 가치'!$V$17,'스테이지별 몬스터 스텟'!Y224*'(참고)타워 스텟 가치'!$W$17,'스테이지별 몬스터 스텟'!Z224*'(참고)타워 스텟 가치'!$X$17,'스테이지별 몬스터 스텟'!AA224*'(참고)타워 스텟 가치'!$Y$17)</f>
        <v>146393.10187499999</v>
      </c>
      <c r="AC224">
        <v>2</v>
      </c>
      <c r="AD224">
        <f>VLOOKUP($F224,'(참고)타워 스텟 가치'!$B$12:$L$16,AD$2,0)+(VLOOKUP($F224,'(참고)타워 스텟 가치'!$B$12:$L$16,AD$2,0)*$E224)</f>
        <v>235.40625000000003</v>
      </c>
      <c r="AE224">
        <f>VLOOKUP($F224,'(참고)타워 스텟 가치'!$B$12:$L$16,AE$2,0)+(VLOOKUP($F224,'(참고)타워 스텟 가치'!$B$12:$L$16,AE$2,0)*$E224)</f>
        <v>282.48750000000001</v>
      </c>
      <c r="AF224">
        <f>VLOOKUP($F224,'(참고)타워 스텟 가치'!$B$12:$L$16,AF$2,0)+(VLOOKUP($F224,'(참고)타워 스텟 가치'!$B$12:$L$16,AF$2,0)*$E224)</f>
        <v>93000</v>
      </c>
      <c r="AG224">
        <f>VLOOKUP($F224,'(참고)타워 스텟 가치'!$B$12:$L$16,AG$2,0)+(VLOOKUP($F224,'(참고)타워 스텟 가치'!$B$12:$L$16,AG$2,0)*$E224)</f>
        <v>1412.4375</v>
      </c>
      <c r="AH224">
        <f>VLOOKUP($F224,'(참고)타워 스텟 가치'!$B$12:$L$16,AH$2,0)+(VLOOKUP($F224,'(참고)타워 스텟 가치'!$B$12:$L$16,AH$2,0)*$E224)</f>
        <v>47.081250000000004</v>
      </c>
      <c r="AI224">
        <f>VLOOKUP($F224,'(참고)타워 스텟 가치'!$B$12:$L$16,AI$2,0)+(VLOOKUP($F224,'(참고)타워 스텟 가치'!$B$12:$L$16,AI$2,0)*$E224)</f>
        <v>5.58</v>
      </c>
      <c r="AJ224">
        <f>VLOOKUP($F224,'(참고)타워 스텟 가치'!$B$12:$L$16,AJ$2,0)+(VLOOKUP($F224,'(참고)타워 스텟 가치'!$B$12:$L$16,AJ$2,0)*$E224)</f>
        <v>0</v>
      </c>
      <c r="AK224">
        <f>VLOOKUP($F224,'(참고)타워 스텟 가치'!$B$12:$L$16,AK$2,0)+(VLOOKUP($F224,'(참고)타워 스텟 가치'!$B$12:$L$16,AK$2,0)*$E224)</f>
        <v>0</v>
      </c>
      <c r="AL224">
        <f>VLOOKUP($F224,'(참고)타워 스텟 가치'!$B$12:$L$16,AL$2,0)+(VLOOKUP($F224,'(참고)타워 스텟 가치'!$B$12:$L$16,AL$2,0)*$E224)</f>
        <v>37.200000000000003</v>
      </c>
      <c r="AM224">
        <f>SUM('스테이지별 몬스터 스텟'!AD224*'(참고)타워 스텟 가치'!$Q$17,'스테이지별 몬스터 스텟'!AE224*'(참고)타워 스텟 가치'!$R$17,'스테이지별 몬스터 스텟'!AF224*'(참고)타워 스텟 가치'!$S$17,'스테이지별 몬스터 스텟'!AG224*'(참고)타워 스텟 가치'!$T$17,'스테이지별 몬스터 스텟'!AH224*'(참고)타워 스텟 가치'!$U$17,'스테이지별 몬스터 스텟'!AI224*'(참고)타워 스텟 가치'!$V$17,'스테이지별 몬스터 스텟'!AJ224*'(참고)타워 스텟 가치'!$W$17,'스테이지별 몬스터 스텟'!AK224*'(참고)타워 스텟 가치'!$X$17,'스테이지별 몬스터 스텟'!AL224*'(참고)타워 스텟 가치'!$Y$17)</f>
        <v>143393.56125</v>
      </c>
      <c r="AN224">
        <v>3</v>
      </c>
    </row>
    <row r="225" spans="3:40" x14ac:dyDescent="0.3">
      <c r="C225">
        <v>1</v>
      </c>
      <c r="D225">
        <f t="shared" si="11"/>
        <v>45</v>
      </c>
      <c r="E225" s="52">
        <f>VLOOKUP(D225,'스테이지별 난이도 설정'!B:C,2,0)</f>
        <v>18</v>
      </c>
      <c r="F225" t="str">
        <f t="shared" si="12"/>
        <v>일반</v>
      </c>
      <c r="G225">
        <f t="shared" si="10"/>
        <v>6</v>
      </c>
      <c r="H225">
        <f>VLOOKUP($F225,'(참고)타워 스텟 가치'!$B$2:$L$6,H$2,0)+(VLOOKUP($F225,'(참고)타워 스텟 가치'!$B$2:$L$6,H$2,0)*$E225)</f>
        <v>142.5</v>
      </c>
      <c r="I225">
        <f>VLOOKUP($F225,'(참고)타워 스텟 가치'!$B$2:$L$6,I$2,0)+(VLOOKUP($F225,'(참고)타워 스텟 가치'!$B$2:$L$6,I$2,0)*$E225)</f>
        <v>28.5</v>
      </c>
      <c r="J225">
        <f>VLOOKUP($F225,'(참고)타워 스텟 가치'!$B$2:$L$6,J$2,0)+(VLOOKUP($F225,'(참고)타워 스텟 가치'!$B$2:$L$6,J$2,0)*$E225)</f>
        <v>95000</v>
      </c>
      <c r="K225">
        <f>VLOOKUP($F225,'(참고)타워 스텟 가치'!$B$2:$L$6,K$2,0)+(VLOOKUP($F225,'(참고)타워 스텟 가치'!$B$2:$L$6,K$2,0)*$E225)</f>
        <v>570</v>
      </c>
      <c r="L225">
        <f>VLOOKUP($F225,'(참고)타워 스텟 가치'!$B$2:$L$6,L$2,0)+(VLOOKUP($F225,'(참고)타워 스텟 가치'!$B$2:$L$6,L$2,0)*$E225)</f>
        <v>9.5</v>
      </c>
      <c r="M225">
        <f>VLOOKUP($F225,'(참고)타워 스텟 가치'!$B$2:$L$6,M$2,0)+(VLOOKUP($F225,'(참고)타워 스텟 가치'!$B$2:$L$6,M$2,0)*$E225)</f>
        <v>5.6999999999999993</v>
      </c>
      <c r="N225">
        <f>VLOOKUP($F225,'(참고)타워 스텟 가치'!$B$2:$L$6,N$2,0)+(VLOOKUP($F225,'(참고)타워 스텟 가치'!$B$2:$L$6,N$2,0)*$E225)</f>
        <v>0</v>
      </c>
      <c r="O225">
        <f>VLOOKUP($F225,'(참고)타워 스텟 가치'!$B$2:$L$6,O$2,0)+(VLOOKUP($F225,'(참고)타워 스텟 가치'!$B$2:$L$6,O$2,0)*$E225)</f>
        <v>0</v>
      </c>
      <c r="P225">
        <f>VLOOKUP($F225,'(참고)타워 스텟 가치'!$B$2:$L$6,P$2,0)+(VLOOKUP($F225,'(참고)타워 스텟 가치'!$B$2:$L$6,P$2,0)*$E225)</f>
        <v>13.299999999999999</v>
      </c>
      <c r="Q225">
        <f>SUM('스테이지별 몬스터 스텟'!H225*'(참고)타워 스텟 가치'!$Q$17,'스테이지별 몬스터 스텟'!I225*'(참고)타워 스텟 가치'!$R$17,'스테이지별 몬스터 스텟'!J225*'(참고)타워 스텟 가치'!$S$17,'스테이지별 몬스터 스텟'!K225*'(참고)타워 스텟 가치'!$T$17,'스테이지별 몬스터 스텟'!L225*'(참고)타워 스텟 가치'!$U$17,'스테이지별 몬스터 스텟'!M225*'(참고)타워 스텟 가치'!$V$17,'스테이지별 몬스터 스텟'!N225*'(참고)타워 스텟 가치'!$W$17,'스테이지별 몬스터 스텟'!O225*'(참고)타워 스텟 가치'!$X$17,'스테이지별 몬스터 스텟'!P225*'(참고)타워 스텟 가치'!$Y$17)</f>
        <v>144019.05000000002</v>
      </c>
      <c r="R225">
        <v>1</v>
      </c>
      <c r="S225">
        <f>VLOOKUP($F225,'(참고)타워 스텟 가치'!$B$7:$L$11,S$2,0)+(VLOOKUP($F225,'(참고)타워 스텟 가치'!$B$7:$L$11,S$2,0)*$E225)</f>
        <v>47.5</v>
      </c>
      <c r="T225">
        <f>VLOOKUP($F225,'(참고)타워 스텟 가치'!$B$7:$L$11,T$2,0)+(VLOOKUP($F225,'(참고)타워 스텟 가치'!$B$7:$L$11,T$2,0)*$E225)</f>
        <v>85.5</v>
      </c>
      <c r="U225">
        <f>VLOOKUP($F225,'(참고)타워 스텟 가치'!$B$7:$L$11,U$2,0)+(VLOOKUP($F225,'(참고)타워 스텟 가치'!$B$7:$L$11,U$2,0)*$E225)</f>
        <v>95000</v>
      </c>
      <c r="V225">
        <f>VLOOKUP($F225,'(참고)타워 스텟 가치'!$B$7:$L$11,V$2,0)+(VLOOKUP($F225,'(참고)타워 스텟 가치'!$B$7:$L$11,V$2,0)*$E225)</f>
        <v>570</v>
      </c>
      <c r="W225">
        <f>VLOOKUP($F225,'(참고)타워 스텟 가치'!$B$7:$L$11,W$2,0)+(VLOOKUP($F225,'(참고)타워 스텟 가치'!$B$7:$L$11,W$2,0)*$E225)</f>
        <v>9.5</v>
      </c>
      <c r="X225">
        <f>VLOOKUP($F225,'(참고)타워 스텟 가치'!$B$7:$L$11,X$2,0)+(VLOOKUP($F225,'(참고)타워 스텟 가치'!$B$7:$L$11,X$2,0)*$E225)</f>
        <v>5.6999999999999993</v>
      </c>
      <c r="Y225">
        <f>VLOOKUP($F225,'(참고)타워 스텟 가치'!$B$7:$L$11,Y$2,0)+(VLOOKUP($F225,'(참고)타워 스텟 가치'!$B$7:$L$11,Y$2,0)*$E225)</f>
        <v>0</v>
      </c>
      <c r="Z225">
        <f>VLOOKUP($F225,'(참고)타워 스텟 가치'!$B$7:$L$11,Z$2,0)+(VLOOKUP($F225,'(참고)타워 스텟 가치'!$B$7:$L$11,Z$2,0)*$E225)</f>
        <v>0</v>
      </c>
      <c r="AA225">
        <f>VLOOKUP($F225,'(참고)타워 스텟 가치'!$B$7:$L$11,AA$2,0)+(VLOOKUP($F225,'(참고)타워 스텟 가치'!$B$7:$L$11,AA$2,0)*$E225)</f>
        <v>13.299999999999999</v>
      </c>
      <c r="AB225">
        <f>SUM('스테이지별 몬스터 스텟'!S225*'(참고)타워 스텟 가치'!$Q$17,'스테이지별 몬스터 스텟'!T225*'(참고)타워 스텟 가치'!$R$17,'스테이지별 몬스터 스텟'!U225*'(참고)타워 스텟 가치'!$S$17,'스테이지별 몬스터 스텟'!V225*'(참고)타워 스텟 가치'!$T$17,'스테이지별 몬스터 스텟'!W225*'(참고)타워 스텟 가치'!$U$17,'스테이지별 몬스터 스텟'!X225*'(참고)타워 스텟 가치'!$V$17,'스테이지별 몬스터 스텟'!Y225*'(참고)타워 스텟 가치'!$W$17,'스테이지별 몬스터 스텟'!Z225*'(참고)타워 스텟 가치'!$X$17,'스테이지별 몬스터 스텟'!AA225*'(참고)타워 스텟 가치'!$Y$17)</f>
        <v>143914.55000000002</v>
      </c>
      <c r="AC225">
        <v>2</v>
      </c>
      <c r="AD225">
        <f>VLOOKUP($F225,'(참고)타워 스텟 가치'!$B$12:$L$16,AD$2,0)+(VLOOKUP($F225,'(참고)타워 스텟 가치'!$B$12:$L$16,AD$2,0)*$E225)</f>
        <v>47.5</v>
      </c>
      <c r="AE225">
        <f>VLOOKUP($F225,'(참고)타워 스텟 가치'!$B$12:$L$16,AE$2,0)+(VLOOKUP($F225,'(참고)타워 스텟 가치'!$B$12:$L$16,AE$2,0)*$E225)</f>
        <v>57</v>
      </c>
      <c r="AF225">
        <f>VLOOKUP($F225,'(참고)타워 스텟 가치'!$B$12:$L$16,AF$2,0)+(VLOOKUP($F225,'(참고)타워 스텟 가치'!$B$12:$L$16,AF$2,0)*$E225)</f>
        <v>95000</v>
      </c>
      <c r="AG225">
        <f>VLOOKUP($F225,'(참고)타워 스텟 가치'!$B$12:$L$16,AG$2,0)+(VLOOKUP($F225,'(참고)타워 스텟 가치'!$B$12:$L$16,AG$2,0)*$E225)</f>
        <v>285</v>
      </c>
      <c r="AH225">
        <f>VLOOKUP($F225,'(참고)타워 스텟 가치'!$B$12:$L$16,AH$2,0)+(VLOOKUP($F225,'(참고)타워 스텟 가치'!$B$12:$L$16,AH$2,0)*$E225)</f>
        <v>9.5</v>
      </c>
      <c r="AI225">
        <f>VLOOKUP($F225,'(참고)타워 스텟 가치'!$B$12:$L$16,AI$2,0)+(VLOOKUP($F225,'(참고)타워 스텟 가치'!$B$12:$L$16,AI$2,0)*$E225)</f>
        <v>5.6999999999999993</v>
      </c>
      <c r="AJ225">
        <f>VLOOKUP($F225,'(참고)타워 스텟 가치'!$B$12:$L$16,AJ$2,0)+(VLOOKUP($F225,'(참고)타워 스텟 가치'!$B$12:$L$16,AJ$2,0)*$E225)</f>
        <v>0</v>
      </c>
      <c r="AK225">
        <f>VLOOKUP($F225,'(참고)타워 스텟 가치'!$B$12:$L$16,AK$2,0)+(VLOOKUP($F225,'(참고)타워 스텟 가치'!$B$12:$L$16,AK$2,0)*$E225)</f>
        <v>0</v>
      </c>
      <c r="AL225">
        <f>VLOOKUP($F225,'(참고)타워 스텟 가치'!$B$12:$L$16,AL$2,0)+(VLOOKUP($F225,'(참고)타워 스텟 가치'!$B$12:$L$16,AL$2,0)*$E225)</f>
        <v>26.599999999999998</v>
      </c>
      <c r="AM225">
        <f>SUM('스테이지별 몬스터 스텟'!AD225*'(참고)타워 스텟 가치'!$Q$17,'스테이지별 몬스터 스텟'!AE225*'(참고)타워 스텟 가치'!$R$17,'스테이지별 몬스터 스텟'!AF225*'(참고)타워 스텟 가치'!$S$17,'스테이지별 몬스터 스텟'!AG225*'(참고)타워 스텟 가치'!$T$17,'스테이지별 몬스터 스텟'!AH225*'(참고)타워 스텟 가치'!$U$17,'스테이지별 몬스터 스텟'!AI225*'(참고)타워 스텟 가치'!$V$17,'스테이지별 몬스터 스텟'!AJ225*'(참고)타워 스텟 가치'!$W$17,'스테이지별 몬스터 스텟'!AK225*'(참고)타워 스텟 가치'!$X$17,'스테이지별 몬스터 스텟'!AL225*'(참고)타워 스텟 가치'!$Y$17)</f>
        <v>143328.40000000002</v>
      </c>
      <c r="AN225">
        <v>3</v>
      </c>
    </row>
    <row r="226" spans="3:40" x14ac:dyDescent="0.3">
      <c r="C226">
        <v>2</v>
      </c>
      <c r="D226">
        <f t="shared" si="11"/>
        <v>45</v>
      </c>
      <c r="E226" s="52">
        <f>VLOOKUP(D226,'스테이지별 난이도 설정'!B:C,2,0)</f>
        <v>18</v>
      </c>
      <c r="F226" t="str">
        <f t="shared" si="12"/>
        <v>레어</v>
      </c>
      <c r="G226">
        <f t="shared" si="10"/>
        <v>6</v>
      </c>
      <c r="H226">
        <f>VLOOKUP($F226,'(참고)타워 스텟 가치'!$B$2:$L$6,H$2,0)+(VLOOKUP($F226,'(참고)타워 스텟 가치'!$B$2:$L$6,H$2,0)*$E226)</f>
        <v>213.75</v>
      </c>
      <c r="I226">
        <f>VLOOKUP($F226,'(참고)타워 스텟 가치'!$B$2:$L$6,I$2,0)+(VLOOKUP($F226,'(참고)타워 스텟 가치'!$B$2:$L$6,I$2,0)*$E226)</f>
        <v>42.75</v>
      </c>
      <c r="J226">
        <f>VLOOKUP($F226,'(참고)타워 스텟 가치'!$B$2:$L$6,J$2,0)+(VLOOKUP($F226,'(참고)타워 스텟 가치'!$B$2:$L$6,J$2,0)*$E226)</f>
        <v>95000</v>
      </c>
      <c r="K226">
        <f>VLOOKUP($F226,'(참고)타워 스텟 가치'!$B$2:$L$6,K$2,0)+(VLOOKUP($F226,'(참고)타워 스텟 가치'!$B$2:$L$6,K$2,0)*$E226)</f>
        <v>855</v>
      </c>
      <c r="L226">
        <f>VLOOKUP($F226,'(참고)타워 스텟 가치'!$B$2:$L$6,L$2,0)+(VLOOKUP($F226,'(참고)타워 스텟 가치'!$B$2:$L$6,L$2,0)*$E226)</f>
        <v>14.25</v>
      </c>
      <c r="M226">
        <f>VLOOKUP($F226,'(참고)타워 스텟 가치'!$B$2:$L$6,M$2,0)+(VLOOKUP($F226,'(참고)타워 스텟 가치'!$B$2:$L$6,M$2,0)*$E226)</f>
        <v>5.6999999999999993</v>
      </c>
      <c r="N226">
        <f>VLOOKUP($F226,'(참고)타워 스텟 가치'!$B$2:$L$6,N$2,0)+(VLOOKUP($F226,'(참고)타워 스텟 가치'!$B$2:$L$6,N$2,0)*$E226)</f>
        <v>0</v>
      </c>
      <c r="O226">
        <f>VLOOKUP($F226,'(참고)타워 스텟 가치'!$B$2:$L$6,O$2,0)+(VLOOKUP($F226,'(참고)타워 스텟 가치'!$B$2:$L$6,O$2,0)*$E226)</f>
        <v>0</v>
      </c>
      <c r="P226">
        <f>VLOOKUP($F226,'(참고)타워 스텟 가치'!$B$2:$L$6,P$2,0)+(VLOOKUP($F226,'(참고)타워 스텟 가치'!$B$2:$L$6,P$2,0)*$E226)</f>
        <v>13.299999999999999</v>
      </c>
      <c r="Q226">
        <f>SUM('스테이지별 몬스터 스텟'!H226*'(참고)타워 스텟 가치'!$Q$17,'스테이지별 몬스터 스텟'!I226*'(참고)타워 스텟 가치'!$R$17,'스테이지별 몬스터 스텟'!J226*'(참고)타워 스텟 가치'!$S$17,'스테이지별 몬스터 스텟'!K226*'(참고)타워 스텟 가치'!$T$17,'스테이지별 몬스터 스텟'!L226*'(참고)타워 스텟 가치'!$U$17,'스테이지별 몬스터 스텟'!M226*'(참고)타워 스텟 가치'!$V$17,'스테이지별 몬스터 스텟'!N226*'(참고)타워 스텟 가치'!$W$17,'스테이지별 몬스터 스텟'!O226*'(참고)타워 스텟 가치'!$X$17,'스테이지별 몬스터 스텟'!P226*'(참고)타워 스텟 가치'!$Y$17)</f>
        <v>144762.42500000002</v>
      </c>
      <c r="R226">
        <v>1</v>
      </c>
      <c r="S226">
        <f>VLOOKUP($F226,'(참고)타워 스텟 가치'!$B$7:$L$11,S$2,0)+(VLOOKUP($F226,'(참고)타워 스텟 가치'!$B$7:$L$11,S$2,0)*$E226)</f>
        <v>71.25</v>
      </c>
      <c r="T226">
        <f>VLOOKUP($F226,'(참고)타워 스텟 가치'!$B$7:$L$11,T$2,0)+(VLOOKUP($F226,'(참고)타워 스텟 가치'!$B$7:$L$11,T$2,0)*$E226)</f>
        <v>128.25</v>
      </c>
      <c r="U226">
        <f>VLOOKUP($F226,'(참고)타워 스텟 가치'!$B$7:$L$11,U$2,0)+(VLOOKUP($F226,'(참고)타워 스텟 가치'!$B$7:$L$11,U$2,0)*$E226)</f>
        <v>95000</v>
      </c>
      <c r="V226">
        <f>VLOOKUP($F226,'(참고)타워 스텟 가치'!$B$7:$L$11,V$2,0)+(VLOOKUP($F226,'(참고)타워 스텟 가치'!$B$7:$L$11,V$2,0)*$E226)</f>
        <v>855</v>
      </c>
      <c r="W226">
        <f>VLOOKUP($F226,'(참고)타워 스텟 가치'!$B$7:$L$11,W$2,0)+(VLOOKUP($F226,'(참고)타워 스텟 가치'!$B$7:$L$11,W$2,0)*$E226)</f>
        <v>14.25</v>
      </c>
      <c r="X226">
        <f>VLOOKUP($F226,'(참고)타워 스텟 가치'!$B$7:$L$11,X$2,0)+(VLOOKUP($F226,'(참고)타워 스텟 가치'!$B$7:$L$11,X$2,0)*$E226)</f>
        <v>5.6999999999999993</v>
      </c>
      <c r="Y226">
        <f>VLOOKUP($F226,'(참고)타워 스텟 가치'!$B$7:$L$11,Y$2,0)+(VLOOKUP($F226,'(참고)타워 스텟 가치'!$B$7:$L$11,Y$2,0)*$E226)</f>
        <v>0</v>
      </c>
      <c r="Z226">
        <f>VLOOKUP($F226,'(참고)타워 스텟 가치'!$B$7:$L$11,Z$2,0)+(VLOOKUP($F226,'(참고)타워 스텟 가치'!$B$7:$L$11,Z$2,0)*$E226)</f>
        <v>0</v>
      </c>
      <c r="AA226">
        <f>VLOOKUP($F226,'(참고)타워 스텟 가치'!$B$7:$L$11,AA$2,0)+(VLOOKUP($F226,'(참고)타워 스텟 가치'!$B$7:$L$11,AA$2,0)*$E226)</f>
        <v>13.299999999999999</v>
      </c>
      <c r="AB226">
        <f>SUM('스테이지별 몬스터 스텟'!S226*'(참고)타워 스텟 가치'!$Q$17,'스테이지별 몬스터 스텟'!T226*'(참고)타워 스텟 가치'!$R$17,'스테이지별 몬스터 스텟'!U226*'(참고)타워 스텟 가치'!$S$17,'스테이지별 몬스터 스텟'!V226*'(참고)타워 스텟 가치'!$T$17,'스테이지별 몬스터 스텟'!W226*'(참고)타워 스텟 가치'!$U$17,'스테이지별 몬스터 스텟'!X226*'(참고)타워 스텟 가치'!$V$17,'스테이지별 몬스터 스텟'!Y226*'(참고)타워 스텟 가치'!$W$17,'스테이지별 몬스터 스텟'!Z226*'(참고)타워 스텟 가치'!$X$17,'스테이지별 몬스터 스텟'!AA226*'(참고)타워 스텟 가치'!$Y$17)</f>
        <v>144605.67500000002</v>
      </c>
      <c r="AC226">
        <v>2</v>
      </c>
      <c r="AD226">
        <f>VLOOKUP($F226,'(참고)타워 스텟 가치'!$B$12:$L$16,AD$2,0)+(VLOOKUP($F226,'(참고)타워 스텟 가치'!$B$12:$L$16,AD$2,0)*$E226)</f>
        <v>71.25</v>
      </c>
      <c r="AE226">
        <f>VLOOKUP($F226,'(참고)타워 스텟 가치'!$B$12:$L$16,AE$2,0)+(VLOOKUP($F226,'(참고)타워 스텟 가치'!$B$12:$L$16,AE$2,0)*$E226)</f>
        <v>85.5</v>
      </c>
      <c r="AF226">
        <f>VLOOKUP($F226,'(참고)타워 스텟 가치'!$B$12:$L$16,AF$2,0)+(VLOOKUP($F226,'(참고)타워 스텟 가치'!$B$12:$L$16,AF$2,0)*$E226)</f>
        <v>95000</v>
      </c>
      <c r="AG226">
        <f>VLOOKUP($F226,'(참고)타워 스텟 가치'!$B$12:$L$16,AG$2,0)+(VLOOKUP($F226,'(참고)타워 스텟 가치'!$B$12:$L$16,AG$2,0)*$E226)</f>
        <v>427.5</v>
      </c>
      <c r="AH226">
        <f>VLOOKUP($F226,'(참고)타워 스텟 가치'!$B$12:$L$16,AH$2,0)+(VLOOKUP($F226,'(참고)타워 스텟 가치'!$B$12:$L$16,AH$2,0)*$E226)</f>
        <v>14.25</v>
      </c>
      <c r="AI226">
        <f>VLOOKUP($F226,'(참고)타워 스텟 가치'!$B$12:$L$16,AI$2,0)+(VLOOKUP($F226,'(참고)타워 스텟 가치'!$B$12:$L$16,AI$2,0)*$E226)</f>
        <v>5.6999999999999993</v>
      </c>
      <c r="AJ226">
        <f>VLOOKUP($F226,'(참고)타워 스텟 가치'!$B$12:$L$16,AJ$2,0)+(VLOOKUP($F226,'(참고)타워 스텟 가치'!$B$12:$L$16,AJ$2,0)*$E226)</f>
        <v>0</v>
      </c>
      <c r="AK226">
        <f>VLOOKUP($F226,'(참고)타워 스텟 가치'!$B$12:$L$16,AK$2,0)+(VLOOKUP($F226,'(참고)타워 스텟 가치'!$B$12:$L$16,AK$2,0)*$E226)</f>
        <v>0</v>
      </c>
      <c r="AL226">
        <f>VLOOKUP($F226,'(참고)타워 스텟 가치'!$B$12:$L$16,AL$2,0)+(VLOOKUP($F226,'(참고)타워 스텟 가치'!$B$12:$L$16,AL$2,0)*$E226)</f>
        <v>26.599999999999998</v>
      </c>
      <c r="AM226">
        <f>SUM('스테이지별 몬스터 스텟'!AD226*'(참고)타워 스텟 가치'!$Q$17,'스테이지별 몬스터 스텟'!AE226*'(참고)타워 스텟 가치'!$R$17,'스테이지별 몬스터 스텟'!AF226*'(참고)타워 스텟 가치'!$S$17,'스테이지별 몬스터 스텟'!AG226*'(참고)타워 스텟 가치'!$T$17,'스테이지별 몬스터 스텟'!AH226*'(참고)타워 스텟 가치'!$U$17,'스테이지별 몬스터 스텟'!AI226*'(참고)타워 스텟 가치'!$V$17,'스테이지별 몬스터 스텟'!AJ226*'(참고)타워 스텟 가치'!$W$17,'스테이지별 몬스터 스텟'!AK226*'(참고)타워 스텟 가치'!$X$17,'스테이지별 몬스터 스텟'!AL226*'(참고)타워 스텟 가치'!$Y$17)</f>
        <v>143713.15000000002</v>
      </c>
      <c r="AN226">
        <v>3</v>
      </c>
    </row>
    <row r="227" spans="3:40" x14ac:dyDescent="0.3">
      <c r="C227">
        <v>3</v>
      </c>
      <c r="D227">
        <f t="shared" si="11"/>
        <v>45</v>
      </c>
      <c r="E227" s="52">
        <f>VLOOKUP(D227,'스테이지별 난이도 설정'!B:C,2,0)</f>
        <v>18</v>
      </c>
      <c r="F227" t="str">
        <f t="shared" si="12"/>
        <v>에픽</v>
      </c>
      <c r="G227">
        <f t="shared" si="10"/>
        <v>6</v>
      </c>
      <c r="H227">
        <f>VLOOKUP($F227,'(참고)타워 스텟 가치'!$B$2:$L$6,H$2,0)+(VLOOKUP($F227,'(참고)타워 스텟 가치'!$B$2:$L$6,H$2,0)*$E227)</f>
        <v>320.625</v>
      </c>
      <c r="I227">
        <f>VLOOKUP($F227,'(참고)타워 스텟 가치'!$B$2:$L$6,I$2,0)+(VLOOKUP($F227,'(참고)타워 스텟 가치'!$B$2:$L$6,I$2,0)*$E227)</f>
        <v>64.125</v>
      </c>
      <c r="J227">
        <f>VLOOKUP($F227,'(참고)타워 스텟 가치'!$B$2:$L$6,J$2,0)+(VLOOKUP($F227,'(참고)타워 스텟 가치'!$B$2:$L$6,J$2,0)*$E227)</f>
        <v>95000</v>
      </c>
      <c r="K227">
        <f>VLOOKUP($F227,'(참고)타워 스텟 가치'!$B$2:$L$6,K$2,0)+(VLOOKUP($F227,'(참고)타워 스텟 가치'!$B$2:$L$6,K$2,0)*$E227)</f>
        <v>1282.5</v>
      </c>
      <c r="L227">
        <f>VLOOKUP($F227,'(참고)타워 스텟 가치'!$B$2:$L$6,L$2,0)+(VLOOKUP($F227,'(참고)타워 스텟 가치'!$B$2:$L$6,L$2,0)*$E227)</f>
        <v>21.375</v>
      </c>
      <c r="M227">
        <f>VLOOKUP($F227,'(참고)타워 스텟 가치'!$B$2:$L$6,M$2,0)+(VLOOKUP($F227,'(참고)타워 스텟 가치'!$B$2:$L$6,M$2,0)*$E227)</f>
        <v>5.6999999999999993</v>
      </c>
      <c r="N227">
        <f>VLOOKUP($F227,'(참고)타워 스텟 가치'!$B$2:$L$6,N$2,0)+(VLOOKUP($F227,'(참고)타워 스텟 가치'!$B$2:$L$6,N$2,0)*$E227)</f>
        <v>0</v>
      </c>
      <c r="O227">
        <f>VLOOKUP($F227,'(참고)타워 스텟 가치'!$B$2:$L$6,O$2,0)+(VLOOKUP($F227,'(참고)타워 스텟 가치'!$B$2:$L$6,O$2,0)*$E227)</f>
        <v>0</v>
      </c>
      <c r="P227">
        <f>VLOOKUP($F227,'(참고)타워 스텟 가치'!$B$2:$L$6,P$2,0)+(VLOOKUP($F227,'(참고)타워 스텟 가치'!$B$2:$L$6,P$2,0)*$E227)</f>
        <v>13.299999999999999</v>
      </c>
      <c r="Q227">
        <f>SUM('스테이지별 몬스터 스텟'!H227*'(참고)타워 스텟 가치'!$Q$17,'스테이지별 몬스터 스텟'!I227*'(참고)타워 스텟 가치'!$R$17,'스테이지별 몬스터 스텟'!J227*'(참고)타워 스텟 가치'!$S$17,'스테이지별 몬스터 스텟'!K227*'(참고)타워 스텟 가치'!$T$17,'스테이지별 몬스터 스텟'!L227*'(참고)타워 스텟 가치'!$U$17,'스테이지별 몬스터 스텟'!M227*'(참고)타워 스텟 가치'!$V$17,'스테이지별 몬스터 스텟'!N227*'(참고)타워 스텟 가치'!$W$17,'스테이지별 몬스터 스텟'!O227*'(참고)타워 스텟 가치'!$X$17,'스테이지별 몬스터 스텟'!P227*'(참고)타워 스텟 가치'!$Y$17)</f>
        <v>145877.48750000002</v>
      </c>
      <c r="R227">
        <v>1</v>
      </c>
      <c r="S227">
        <f>VLOOKUP($F227,'(참고)타워 스텟 가치'!$B$7:$L$11,S$2,0)+(VLOOKUP($F227,'(참고)타워 스텟 가치'!$B$7:$L$11,S$2,0)*$E227)</f>
        <v>106.875</v>
      </c>
      <c r="T227">
        <f>VLOOKUP($F227,'(참고)타워 스텟 가치'!$B$7:$L$11,T$2,0)+(VLOOKUP($F227,'(참고)타워 스텟 가치'!$B$7:$L$11,T$2,0)*$E227)</f>
        <v>192.375</v>
      </c>
      <c r="U227">
        <f>VLOOKUP($F227,'(참고)타워 스텟 가치'!$B$7:$L$11,U$2,0)+(VLOOKUP($F227,'(참고)타워 스텟 가치'!$B$7:$L$11,U$2,0)*$E227)</f>
        <v>95000</v>
      </c>
      <c r="V227">
        <f>VLOOKUP($F227,'(참고)타워 스텟 가치'!$B$7:$L$11,V$2,0)+(VLOOKUP($F227,'(참고)타워 스텟 가치'!$B$7:$L$11,V$2,0)*$E227)</f>
        <v>1282.5</v>
      </c>
      <c r="W227">
        <f>VLOOKUP($F227,'(참고)타워 스텟 가치'!$B$7:$L$11,W$2,0)+(VLOOKUP($F227,'(참고)타워 스텟 가치'!$B$7:$L$11,W$2,0)*$E227)</f>
        <v>21.375</v>
      </c>
      <c r="X227">
        <f>VLOOKUP($F227,'(참고)타워 스텟 가치'!$B$7:$L$11,X$2,0)+(VLOOKUP($F227,'(참고)타워 스텟 가치'!$B$7:$L$11,X$2,0)*$E227)</f>
        <v>5.6999999999999993</v>
      </c>
      <c r="Y227">
        <f>VLOOKUP($F227,'(참고)타워 스텟 가치'!$B$7:$L$11,Y$2,0)+(VLOOKUP($F227,'(참고)타워 스텟 가치'!$B$7:$L$11,Y$2,0)*$E227)</f>
        <v>0</v>
      </c>
      <c r="Z227">
        <f>VLOOKUP($F227,'(참고)타워 스텟 가치'!$B$7:$L$11,Z$2,0)+(VLOOKUP($F227,'(참고)타워 스텟 가치'!$B$7:$L$11,Z$2,0)*$E227)</f>
        <v>0</v>
      </c>
      <c r="AA227">
        <f>VLOOKUP($F227,'(참고)타워 스텟 가치'!$B$7:$L$11,AA$2,0)+(VLOOKUP($F227,'(참고)타워 스텟 가치'!$B$7:$L$11,AA$2,0)*$E227)</f>
        <v>13.299999999999999</v>
      </c>
      <c r="AB227">
        <f>SUM('스테이지별 몬스터 스텟'!S227*'(참고)타워 스텟 가치'!$Q$17,'스테이지별 몬스터 스텟'!T227*'(참고)타워 스텟 가치'!$R$17,'스테이지별 몬스터 스텟'!U227*'(참고)타워 스텟 가치'!$S$17,'스테이지별 몬스터 스텟'!V227*'(참고)타워 스텟 가치'!$T$17,'스테이지별 몬스터 스텟'!W227*'(참고)타워 스텟 가치'!$U$17,'스테이지별 몬스터 스텟'!X227*'(참고)타워 스텟 가치'!$V$17,'스테이지별 몬스터 스텟'!Y227*'(참고)타워 스텟 가치'!$W$17,'스테이지별 몬스터 스텟'!Z227*'(참고)타워 스텟 가치'!$X$17,'스테이지별 몬스터 스텟'!AA227*'(참고)타워 스텟 가치'!$Y$17)</f>
        <v>145642.36250000002</v>
      </c>
      <c r="AC227">
        <v>2</v>
      </c>
      <c r="AD227">
        <f>VLOOKUP($F227,'(참고)타워 스텟 가치'!$B$12:$L$16,AD$2,0)+(VLOOKUP($F227,'(참고)타워 스텟 가치'!$B$12:$L$16,AD$2,0)*$E227)</f>
        <v>106.875</v>
      </c>
      <c r="AE227">
        <f>VLOOKUP($F227,'(참고)타워 스텟 가치'!$B$12:$L$16,AE$2,0)+(VLOOKUP($F227,'(참고)타워 스텟 가치'!$B$12:$L$16,AE$2,0)*$E227)</f>
        <v>128.25</v>
      </c>
      <c r="AF227">
        <f>VLOOKUP($F227,'(참고)타워 스텟 가치'!$B$12:$L$16,AF$2,0)+(VLOOKUP($F227,'(참고)타워 스텟 가치'!$B$12:$L$16,AF$2,0)*$E227)</f>
        <v>95000</v>
      </c>
      <c r="AG227">
        <f>VLOOKUP($F227,'(참고)타워 스텟 가치'!$B$12:$L$16,AG$2,0)+(VLOOKUP($F227,'(참고)타워 스텟 가치'!$B$12:$L$16,AG$2,0)*$E227)</f>
        <v>641.25</v>
      </c>
      <c r="AH227">
        <f>VLOOKUP($F227,'(참고)타워 스텟 가치'!$B$12:$L$16,AH$2,0)+(VLOOKUP($F227,'(참고)타워 스텟 가치'!$B$12:$L$16,AH$2,0)*$E227)</f>
        <v>21.375</v>
      </c>
      <c r="AI227">
        <f>VLOOKUP($F227,'(참고)타워 스텟 가치'!$B$12:$L$16,AI$2,0)+(VLOOKUP($F227,'(참고)타워 스텟 가치'!$B$12:$L$16,AI$2,0)*$E227)</f>
        <v>5.6999999999999993</v>
      </c>
      <c r="AJ227">
        <f>VLOOKUP($F227,'(참고)타워 스텟 가치'!$B$12:$L$16,AJ$2,0)+(VLOOKUP($F227,'(참고)타워 스텟 가치'!$B$12:$L$16,AJ$2,0)*$E227)</f>
        <v>0</v>
      </c>
      <c r="AK227">
        <f>VLOOKUP($F227,'(참고)타워 스텟 가치'!$B$12:$L$16,AK$2,0)+(VLOOKUP($F227,'(참고)타워 스텟 가치'!$B$12:$L$16,AK$2,0)*$E227)</f>
        <v>0</v>
      </c>
      <c r="AL227">
        <f>VLOOKUP($F227,'(참고)타워 스텟 가치'!$B$12:$L$16,AL$2,0)+(VLOOKUP($F227,'(참고)타워 스텟 가치'!$B$12:$L$16,AL$2,0)*$E227)</f>
        <v>26.599999999999998</v>
      </c>
      <c r="AM227">
        <f>SUM('스테이지별 몬스터 스텟'!AD227*'(참고)타워 스텟 가치'!$Q$17,'스테이지별 몬스터 스텟'!AE227*'(참고)타워 스텟 가치'!$R$17,'스테이지별 몬스터 스텟'!AF227*'(참고)타워 스텟 가치'!$S$17,'스테이지별 몬스터 스텟'!AG227*'(참고)타워 스텟 가치'!$T$17,'스테이지별 몬스터 스텟'!AH227*'(참고)타워 스텟 가치'!$U$17,'스테이지별 몬스터 스텟'!AI227*'(참고)타워 스텟 가치'!$V$17,'스테이지별 몬스터 스텟'!AJ227*'(참고)타워 스텟 가치'!$W$17,'스테이지별 몬스터 스텟'!AK227*'(참고)타워 스텟 가치'!$X$17,'스테이지별 몬스터 스텟'!AL227*'(참고)타워 스텟 가치'!$Y$17)</f>
        <v>144290.27500000002</v>
      </c>
      <c r="AN227">
        <v>3</v>
      </c>
    </row>
    <row r="228" spans="3:40" x14ac:dyDescent="0.3">
      <c r="C228">
        <v>4</v>
      </c>
      <c r="D228">
        <f t="shared" si="11"/>
        <v>45</v>
      </c>
      <c r="E228" s="52">
        <f>VLOOKUP(D228,'스테이지별 난이도 설정'!B:C,2,0)</f>
        <v>18</v>
      </c>
      <c r="F228" t="str">
        <f t="shared" si="12"/>
        <v>유니크</v>
      </c>
      <c r="G228">
        <f t="shared" si="10"/>
        <v>6</v>
      </c>
      <c r="H228">
        <f>VLOOKUP($F228,'(참고)타워 스텟 가치'!$B$2:$L$6,H$2,0)+(VLOOKUP($F228,'(참고)타워 스텟 가치'!$B$2:$L$6,H$2,0)*$E228)</f>
        <v>480.9375</v>
      </c>
      <c r="I228">
        <f>VLOOKUP($F228,'(참고)타워 스텟 가치'!$B$2:$L$6,I$2,0)+(VLOOKUP($F228,'(참고)타워 스텟 가치'!$B$2:$L$6,I$2,0)*$E228)</f>
        <v>96.1875</v>
      </c>
      <c r="J228">
        <f>VLOOKUP($F228,'(참고)타워 스텟 가치'!$B$2:$L$6,J$2,0)+(VLOOKUP($F228,'(참고)타워 스텟 가치'!$B$2:$L$6,J$2,0)*$E228)</f>
        <v>95000</v>
      </c>
      <c r="K228">
        <f>VLOOKUP($F228,'(참고)타워 스텟 가치'!$B$2:$L$6,K$2,0)+(VLOOKUP($F228,'(참고)타워 스텟 가치'!$B$2:$L$6,K$2,0)*$E228)</f>
        <v>1923.75</v>
      </c>
      <c r="L228">
        <f>VLOOKUP($F228,'(참고)타워 스텟 가치'!$B$2:$L$6,L$2,0)+(VLOOKUP($F228,'(참고)타워 스텟 가치'!$B$2:$L$6,L$2,0)*$E228)</f>
        <v>32.0625</v>
      </c>
      <c r="M228">
        <f>VLOOKUP($F228,'(참고)타워 스텟 가치'!$B$2:$L$6,M$2,0)+(VLOOKUP($F228,'(참고)타워 스텟 가치'!$B$2:$L$6,M$2,0)*$E228)</f>
        <v>5.6999999999999993</v>
      </c>
      <c r="N228">
        <f>VLOOKUP($F228,'(참고)타워 스텟 가치'!$B$2:$L$6,N$2,0)+(VLOOKUP($F228,'(참고)타워 스텟 가치'!$B$2:$L$6,N$2,0)*$E228)</f>
        <v>0</v>
      </c>
      <c r="O228">
        <f>VLOOKUP($F228,'(참고)타워 스텟 가치'!$B$2:$L$6,O$2,0)+(VLOOKUP($F228,'(참고)타워 스텟 가치'!$B$2:$L$6,O$2,0)*$E228)</f>
        <v>0</v>
      </c>
      <c r="P228">
        <f>VLOOKUP($F228,'(참고)타워 스텟 가치'!$B$2:$L$6,P$2,0)+(VLOOKUP($F228,'(참고)타워 스텟 가치'!$B$2:$L$6,P$2,0)*$E228)</f>
        <v>19</v>
      </c>
      <c r="Q228">
        <f>SUM('스테이지별 몬스터 스텟'!H228*'(참고)타워 스텟 가치'!$Q$17,'스테이지별 몬스터 스텟'!I228*'(참고)타워 스텟 가치'!$R$17,'스테이지별 몬스터 스텟'!J228*'(참고)타워 스텟 가치'!$S$17,'스테이지별 몬스터 스텟'!K228*'(참고)타워 스텟 가치'!$T$17,'스테이지별 몬스터 스텟'!L228*'(참고)타워 스텟 가치'!$U$17,'스테이지별 몬스터 스텟'!M228*'(참고)타워 스텟 가치'!$V$17,'스테이지별 몬스터 스텟'!N228*'(참고)타워 스텟 가치'!$W$17,'스테이지별 몬스터 스텟'!O228*'(참고)타워 스텟 가치'!$X$17,'스테이지별 몬스터 스텟'!P228*'(참고)타워 스텟 가치'!$Y$17)</f>
        <v>147561.48125000001</v>
      </c>
      <c r="R228">
        <v>1</v>
      </c>
      <c r="S228">
        <f>VLOOKUP($F228,'(참고)타워 스텟 가치'!$B$7:$L$11,S$2,0)+(VLOOKUP($F228,'(참고)타워 스텟 가치'!$B$7:$L$11,S$2,0)*$E228)</f>
        <v>160.3125</v>
      </c>
      <c r="T228">
        <f>VLOOKUP($F228,'(참고)타워 스텟 가치'!$B$7:$L$11,T$2,0)+(VLOOKUP($F228,'(참고)타워 스텟 가치'!$B$7:$L$11,T$2,0)*$E228)</f>
        <v>288.5625</v>
      </c>
      <c r="U228">
        <f>VLOOKUP($F228,'(참고)타워 스텟 가치'!$B$7:$L$11,U$2,0)+(VLOOKUP($F228,'(참고)타워 스텟 가치'!$B$7:$L$11,U$2,0)*$E228)</f>
        <v>95000</v>
      </c>
      <c r="V228">
        <f>VLOOKUP($F228,'(참고)타워 스텟 가치'!$B$7:$L$11,V$2,0)+(VLOOKUP($F228,'(참고)타워 스텟 가치'!$B$7:$L$11,V$2,0)*$E228)</f>
        <v>1923.75</v>
      </c>
      <c r="W228">
        <f>VLOOKUP($F228,'(참고)타워 스텟 가치'!$B$7:$L$11,W$2,0)+(VLOOKUP($F228,'(참고)타워 스텟 가치'!$B$7:$L$11,W$2,0)*$E228)</f>
        <v>32.0625</v>
      </c>
      <c r="X228">
        <f>VLOOKUP($F228,'(참고)타워 스텟 가치'!$B$7:$L$11,X$2,0)+(VLOOKUP($F228,'(참고)타워 스텟 가치'!$B$7:$L$11,X$2,0)*$E228)</f>
        <v>5.6999999999999993</v>
      </c>
      <c r="Y228">
        <f>VLOOKUP($F228,'(참고)타워 스텟 가치'!$B$7:$L$11,Y$2,0)+(VLOOKUP($F228,'(참고)타워 스텟 가치'!$B$7:$L$11,Y$2,0)*$E228)</f>
        <v>0</v>
      </c>
      <c r="Z228">
        <f>VLOOKUP($F228,'(참고)타워 스텟 가치'!$B$7:$L$11,Z$2,0)+(VLOOKUP($F228,'(참고)타워 스텟 가치'!$B$7:$L$11,Z$2,0)*$E228)</f>
        <v>0</v>
      </c>
      <c r="AA228">
        <f>VLOOKUP($F228,'(참고)타워 스텟 가치'!$B$7:$L$11,AA$2,0)+(VLOOKUP($F228,'(참고)타워 스텟 가치'!$B$7:$L$11,AA$2,0)*$E228)</f>
        <v>19</v>
      </c>
      <c r="AB228">
        <f>SUM('스테이지별 몬스터 스텟'!S228*'(참고)타워 스텟 가치'!$Q$17,'스테이지별 몬스터 스텟'!T228*'(참고)타워 스텟 가치'!$R$17,'스테이지별 몬스터 스텟'!U228*'(참고)타워 스텟 가치'!$S$17,'스테이지별 몬스터 스텟'!V228*'(참고)타워 스텟 가치'!$T$17,'스테이지별 몬스터 스텟'!W228*'(참고)타워 스텟 가치'!$U$17,'스테이지별 몬스터 스텟'!X228*'(참고)타워 스텟 가치'!$V$17,'스테이지별 몬스터 스텟'!Y228*'(참고)타워 스텟 가치'!$W$17,'스테이지별 몬스터 스텟'!Z228*'(참고)타워 스텟 가치'!$X$17,'스테이지별 몬스터 스텟'!AA228*'(참고)타워 스텟 가치'!$Y$17)</f>
        <v>147208.79375000001</v>
      </c>
      <c r="AC228">
        <v>2</v>
      </c>
      <c r="AD228">
        <f>VLOOKUP($F228,'(참고)타워 스텟 가치'!$B$12:$L$16,AD$2,0)+(VLOOKUP($F228,'(참고)타워 스텟 가치'!$B$12:$L$16,AD$2,0)*$E228)</f>
        <v>160.3125</v>
      </c>
      <c r="AE228">
        <f>VLOOKUP($F228,'(참고)타워 스텟 가치'!$B$12:$L$16,AE$2,0)+(VLOOKUP($F228,'(참고)타워 스텟 가치'!$B$12:$L$16,AE$2,0)*$E228)</f>
        <v>192.375</v>
      </c>
      <c r="AF228">
        <f>VLOOKUP($F228,'(참고)타워 스텟 가치'!$B$12:$L$16,AF$2,0)+(VLOOKUP($F228,'(참고)타워 스텟 가치'!$B$12:$L$16,AF$2,0)*$E228)</f>
        <v>95000</v>
      </c>
      <c r="AG228">
        <f>VLOOKUP($F228,'(참고)타워 스텟 가치'!$B$12:$L$16,AG$2,0)+(VLOOKUP($F228,'(참고)타워 스텟 가치'!$B$12:$L$16,AG$2,0)*$E228)</f>
        <v>961.875</v>
      </c>
      <c r="AH228">
        <f>VLOOKUP($F228,'(참고)타워 스텟 가치'!$B$12:$L$16,AH$2,0)+(VLOOKUP($F228,'(참고)타워 스텟 가치'!$B$12:$L$16,AH$2,0)*$E228)</f>
        <v>32.0625</v>
      </c>
      <c r="AI228">
        <f>VLOOKUP($F228,'(참고)타워 스텟 가치'!$B$12:$L$16,AI$2,0)+(VLOOKUP($F228,'(참고)타워 스텟 가치'!$B$12:$L$16,AI$2,0)*$E228)</f>
        <v>5.6999999999999993</v>
      </c>
      <c r="AJ228">
        <f>VLOOKUP($F228,'(참고)타워 스텟 가치'!$B$12:$L$16,AJ$2,0)+(VLOOKUP($F228,'(참고)타워 스텟 가치'!$B$12:$L$16,AJ$2,0)*$E228)</f>
        <v>0</v>
      </c>
      <c r="AK228">
        <f>VLOOKUP($F228,'(참고)타워 스텟 가치'!$B$12:$L$16,AK$2,0)+(VLOOKUP($F228,'(참고)타워 스텟 가치'!$B$12:$L$16,AK$2,0)*$E228)</f>
        <v>0</v>
      </c>
      <c r="AL228">
        <f>VLOOKUP($F228,'(참고)타워 스텟 가치'!$B$12:$L$16,AL$2,0)+(VLOOKUP($F228,'(참고)타워 스텟 가치'!$B$12:$L$16,AL$2,0)*$E228)</f>
        <v>38</v>
      </c>
      <c r="AM228">
        <f>SUM('스테이지별 몬스터 스텟'!AD228*'(참고)타워 스텟 가치'!$Q$17,'스테이지별 몬스터 스텟'!AE228*'(참고)타워 스텟 가치'!$R$17,'스테이지별 몬스터 스텟'!AF228*'(참고)타워 스텟 가치'!$S$17,'스테이지별 몬스터 스텟'!AG228*'(참고)타워 스텟 가치'!$T$17,'스테이지별 몬스터 스텟'!AH228*'(참고)타워 스텟 가치'!$U$17,'스테이지별 몬스터 스텟'!AI228*'(참고)타워 스텟 가치'!$V$17,'스테이지별 몬스터 스텟'!AJ228*'(참고)타워 스텟 가치'!$W$17,'스테이지별 몬스터 스텟'!AK228*'(참고)타워 스텟 가치'!$X$17,'스테이지별 몬스터 스텟'!AL228*'(참고)타워 스텟 가치'!$Y$17)</f>
        <v>145178.76250000001</v>
      </c>
      <c r="AN228">
        <v>3</v>
      </c>
    </row>
    <row r="229" spans="3:40" x14ac:dyDescent="0.3">
      <c r="C229">
        <v>5</v>
      </c>
      <c r="D229">
        <f t="shared" si="11"/>
        <v>45</v>
      </c>
      <c r="E229" s="52">
        <f>VLOOKUP(D229,'스테이지별 난이도 설정'!B:C,2,0)</f>
        <v>18</v>
      </c>
      <c r="F229" t="str">
        <f t="shared" si="12"/>
        <v>스페셜</v>
      </c>
      <c r="G229">
        <f t="shared" si="10"/>
        <v>6</v>
      </c>
      <c r="H229">
        <f>VLOOKUP($F229,'(참고)타워 스텟 가치'!$B$2:$L$6,H$2,0)+(VLOOKUP($F229,'(참고)타워 스텟 가치'!$B$2:$L$6,H$2,0)*$E229)</f>
        <v>721.40625</v>
      </c>
      <c r="I229">
        <f>VLOOKUP($F229,'(참고)타워 스텟 가치'!$B$2:$L$6,I$2,0)+(VLOOKUP($F229,'(참고)타워 스텟 가치'!$B$2:$L$6,I$2,0)*$E229)</f>
        <v>144.28125</v>
      </c>
      <c r="J229">
        <f>VLOOKUP($F229,'(참고)타워 스텟 가치'!$B$2:$L$6,J$2,0)+(VLOOKUP($F229,'(참고)타워 스텟 가치'!$B$2:$L$6,J$2,0)*$E229)</f>
        <v>95000</v>
      </c>
      <c r="K229">
        <f>VLOOKUP($F229,'(참고)타워 스텟 가치'!$B$2:$L$6,K$2,0)+(VLOOKUP($F229,'(참고)타워 스텟 가치'!$B$2:$L$6,K$2,0)*$E229)</f>
        <v>2885.625</v>
      </c>
      <c r="L229">
        <f>VLOOKUP($F229,'(참고)타워 스텟 가치'!$B$2:$L$6,L$2,0)+(VLOOKUP($F229,'(참고)타워 스텟 가치'!$B$2:$L$6,L$2,0)*$E229)</f>
        <v>48.09375</v>
      </c>
      <c r="M229">
        <f>VLOOKUP($F229,'(참고)타워 스텟 가치'!$B$2:$L$6,M$2,0)+(VLOOKUP($F229,'(참고)타워 스텟 가치'!$B$2:$L$6,M$2,0)*$E229)</f>
        <v>5.6999999999999993</v>
      </c>
      <c r="N229">
        <f>VLOOKUP($F229,'(참고)타워 스텟 가치'!$B$2:$L$6,N$2,0)+(VLOOKUP($F229,'(참고)타워 스텟 가치'!$B$2:$L$6,N$2,0)*$E229)</f>
        <v>0</v>
      </c>
      <c r="O229">
        <f>VLOOKUP($F229,'(참고)타워 스텟 가치'!$B$2:$L$6,O$2,0)+(VLOOKUP($F229,'(참고)타워 스텟 가치'!$B$2:$L$6,O$2,0)*$E229)</f>
        <v>0</v>
      </c>
      <c r="P229">
        <f>VLOOKUP($F229,'(참고)타워 스텟 가치'!$B$2:$L$6,P$2,0)+(VLOOKUP($F229,'(참고)타워 스텟 가치'!$B$2:$L$6,P$2,0)*$E229)</f>
        <v>19</v>
      </c>
      <c r="Q229">
        <f>SUM('스테이지별 몬스터 스텟'!H229*'(참고)타워 스텟 가치'!$Q$17,'스테이지별 몬스터 스텟'!I229*'(참고)타워 스텟 가치'!$R$17,'스테이지별 몬스터 스텟'!J229*'(참고)타워 스텟 가치'!$S$17,'스테이지별 몬스터 스텟'!K229*'(참고)타워 스텟 가치'!$T$17,'스테이지별 몬스터 스텟'!L229*'(참고)타워 스텟 가치'!$U$17,'스테이지별 몬스터 스텟'!M229*'(참고)타워 스텟 가치'!$V$17,'스테이지별 몬스터 스텟'!N229*'(참고)타워 스텟 가치'!$W$17,'스테이지별 몬스터 스텟'!O229*'(참고)타워 스텟 가치'!$X$17,'스테이지별 몬스터 스텟'!P229*'(참고)타워 스텟 가치'!$Y$17)</f>
        <v>150070.37187500001</v>
      </c>
      <c r="R229">
        <v>1</v>
      </c>
      <c r="S229">
        <f>VLOOKUP($F229,'(참고)타워 스텟 가치'!$B$7:$L$11,S$2,0)+(VLOOKUP($F229,'(참고)타워 스텟 가치'!$B$7:$L$11,S$2,0)*$E229)</f>
        <v>240.46875</v>
      </c>
      <c r="T229">
        <f>VLOOKUP($F229,'(참고)타워 스텟 가치'!$B$7:$L$11,T$2,0)+(VLOOKUP($F229,'(참고)타워 스텟 가치'!$B$7:$L$11,T$2,0)*$E229)</f>
        <v>432.84375</v>
      </c>
      <c r="U229">
        <f>VLOOKUP($F229,'(참고)타워 스텟 가치'!$B$7:$L$11,U$2,0)+(VLOOKUP($F229,'(참고)타워 스텟 가치'!$B$7:$L$11,U$2,0)*$E229)</f>
        <v>95000</v>
      </c>
      <c r="V229">
        <f>VLOOKUP($F229,'(참고)타워 스텟 가치'!$B$7:$L$11,V$2,0)+(VLOOKUP($F229,'(참고)타워 스텟 가치'!$B$7:$L$11,V$2,0)*$E229)</f>
        <v>2885.625</v>
      </c>
      <c r="W229">
        <f>VLOOKUP($F229,'(참고)타워 스텟 가치'!$B$7:$L$11,W$2,0)+(VLOOKUP($F229,'(참고)타워 스텟 가치'!$B$7:$L$11,W$2,0)*$E229)</f>
        <v>48.09375</v>
      </c>
      <c r="X229">
        <f>VLOOKUP($F229,'(참고)타워 스텟 가치'!$B$7:$L$11,X$2,0)+(VLOOKUP($F229,'(참고)타워 스텟 가치'!$B$7:$L$11,X$2,0)*$E229)</f>
        <v>5.6999999999999993</v>
      </c>
      <c r="Y229">
        <f>VLOOKUP($F229,'(참고)타워 스텟 가치'!$B$7:$L$11,Y$2,0)+(VLOOKUP($F229,'(참고)타워 스텟 가치'!$B$7:$L$11,Y$2,0)*$E229)</f>
        <v>0</v>
      </c>
      <c r="Z229">
        <f>VLOOKUP($F229,'(참고)타워 스텟 가치'!$B$7:$L$11,Z$2,0)+(VLOOKUP($F229,'(참고)타워 스텟 가치'!$B$7:$L$11,Z$2,0)*$E229)</f>
        <v>0</v>
      </c>
      <c r="AA229">
        <f>VLOOKUP($F229,'(참고)타워 스텟 가치'!$B$7:$L$11,AA$2,0)+(VLOOKUP($F229,'(참고)타워 스텟 가치'!$B$7:$L$11,AA$2,0)*$E229)</f>
        <v>19</v>
      </c>
      <c r="AB229">
        <f>SUM('스테이지별 몬스터 스텟'!S229*'(참고)타워 스텟 가치'!$Q$17,'스테이지별 몬스터 스텟'!T229*'(참고)타워 스텟 가치'!$R$17,'스테이지별 몬스터 스텟'!U229*'(참고)타워 스텟 가치'!$S$17,'스테이지별 몬스터 스텟'!V229*'(참고)타워 스텟 가치'!$T$17,'스테이지별 몬스터 스텟'!W229*'(참고)타워 스텟 가치'!$U$17,'스테이지별 몬스터 스텟'!X229*'(참고)타워 스텟 가치'!$V$17,'스테이지별 몬스터 스텟'!Y229*'(참고)타워 스텟 가치'!$W$17,'스테이지별 몬스터 스텟'!Z229*'(참고)타워 스텟 가치'!$X$17,'스테이지별 몬스터 스텟'!AA229*'(참고)타워 스텟 가치'!$Y$17)</f>
        <v>149541.34062500001</v>
      </c>
      <c r="AC229">
        <v>2</v>
      </c>
      <c r="AD229">
        <f>VLOOKUP($F229,'(참고)타워 스텟 가치'!$B$12:$L$16,AD$2,0)+(VLOOKUP($F229,'(참고)타워 스텟 가치'!$B$12:$L$16,AD$2,0)*$E229)</f>
        <v>240.46875</v>
      </c>
      <c r="AE229">
        <f>VLOOKUP($F229,'(참고)타워 스텟 가치'!$B$12:$L$16,AE$2,0)+(VLOOKUP($F229,'(참고)타워 스텟 가치'!$B$12:$L$16,AE$2,0)*$E229)</f>
        <v>288.5625</v>
      </c>
      <c r="AF229">
        <f>VLOOKUP($F229,'(참고)타워 스텟 가치'!$B$12:$L$16,AF$2,0)+(VLOOKUP($F229,'(참고)타워 스텟 가치'!$B$12:$L$16,AF$2,0)*$E229)</f>
        <v>95000</v>
      </c>
      <c r="AG229">
        <f>VLOOKUP($F229,'(참고)타워 스텟 가치'!$B$12:$L$16,AG$2,0)+(VLOOKUP($F229,'(참고)타워 스텟 가치'!$B$12:$L$16,AG$2,0)*$E229)</f>
        <v>1442.8125</v>
      </c>
      <c r="AH229">
        <f>VLOOKUP($F229,'(참고)타워 스텟 가치'!$B$12:$L$16,AH$2,0)+(VLOOKUP($F229,'(참고)타워 스텟 가치'!$B$12:$L$16,AH$2,0)*$E229)</f>
        <v>48.09375</v>
      </c>
      <c r="AI229">
        <f>VLOOKUP($F229,'(참고)타워 스텟 가치'!$B$12:$L$16,AI$2,0)+(VLOOKUP($F229,'(참고)타워 스텟 가치'!$B$12:$L$16,AI$2,0)*$E229)</f>
        <v>5.6999999999999993</v>
      </c>
      <c r="AJ229">
        <f>VLOOKUP($F229,'(참고)타워 스텟 가치'!$B$12:$L$16,AJ$2,0)+(VLOOKUP($F229,'(참고)타워 스텟 가치'!$B$12:$L$16,AJ$2,0)*$E229)</f>
        <v>0</v>
      </c>
      <c r="AK229">
        <f>VLOOKUP($F229,'(참고)타워 스텟 가치'!$B$12:$L$16,AK$2,0)+(VLOOKUP($F229,'(참고)타워 스텟 가치'!$B$12:$L$16,AK$2,0)*$E229)</f>
        <v>0</v>
      </c>
      <c r="AL229">
        <f>VLOOKUP($F229,'(참고)타워 스텟 가치'!$B$12:$L$16,AL$2,0)+(VLOOKUP($F229,'(참고)타워 스텟 가치'!$B$12:$L$16,AL$2,0)*$E229)</f>
        <v>38</v>
      </c>
      <c r="AM229">
        <f>SUM('스테이지별 몬스터 스텟'!AD229*'(참고)타워 스텟 가치'!$Q$17,'스테이지별 몬스터 스텟'!AE229*'(참고)타워 스텟 가치'!$R$17,'스테이지별 몬스터 스텟'!AF229*'(참고)타워 스텟 가치'!$S$17,'스테이지별 몬스터 스텟'!AG229*'(참고)타워 스텟 가치'!$T$17,'스테이지별 몬스터 스텟'!AH229*'(참고)타워 스텟 가치'!$U$17,'스테이지별 몬스터 스텟'!AI229*'(참고)타워 스텟 가치'!$V$17,'스테이지별 몬스터 스텟'!AJ229*'(참고)타워 스텟 가치'!$W$17,'스테이지별 몬스터 스텟'!AK229*'(참고)타워 스텟 가치'!$X$17,'스테이지별 몬스터 스텟'!AL229*'(참고)타워 스텟 가치'!$Y$17)</f>
        <v>146477.29375000001</v>
      </c>
      <c r="AN229">
        <v>3</v>
      </c>
    </row>
    <row r="230" spans="3:40" x14ac:dyDescent="0.3">
      <c r="C230">
        <v>1</v>
      </c>
      <c r="D230">
        <f t="shared" si="11"/>
        <v>46</v>
      </c>
      <c r="E230" s="52">
        <f>VLOOKUP(D230,'스테이지별 난이도 설정'!B:C,2,0)</f>
        <v>18.399999999999999</v>
      </c>
      <c r="F230" t="str">
        <f t="shared" si="12"/>
        <v>일반</v>
      </c>
      <c r="G230">
        <f t="shared" si="10"/>
        <v>6</v>
      </c>
      <c r="H230">
        <f>VLOOKUP($F230,'(참고)타워 스텟 가치'!$B$2:$L$6,H$2,0)+(VLOOKUP($F230,'(참고)타워 스텟 가치'!$B$2:$L$6,H$2,0)*$E230)</f>
        <v>145.5</v>
      </c>
      <c r="I230">
        <f>VLOOKUP($F230,'(참고)타워 스텟 가치'!$B$2:$L$6,I$2,0)+(VLOOKUP($F230,'(참고)타워 스텟 가치'!$B$2:$L$6,I$2,0)*$E230)</f>
        <v>29.099999999999998</v>
      </c>
      <c r="J230">
        <f>VLOOKUP($F230,'(참고)타워 스텟 가치'!$B$2:$L$6,J$2,0)+(VLOOKUP($F230,'(참고)타워 스텟 가치'!$B$2:$L$6,J$2,0)*$E230)</f>
        <v>97000</v>
      </c>
      <c r="K230">
        <f>VLOOKUP($F230,'(참고)타워 스텟 가치'!$B$2:$L$6,K$2,0)+(VLOOKUP($F230,'(참고)타워 스텟 가치'!$B$2:$L$6,K$2,0)*$E230)</f>
        <v>582</v>
      </c>
      <c r="L230">
        <f>VLOOKUP($F230,'(참고)타워 스텟 가치'!$B$2:$L$6,L$2,0)+(VLOOKUP($F230,'(참고)타워 스텟 가치'!$B$2:$L$6,L$2,0)*$E230)</f>
        <v>9.6999999999999993</v>
      </c>
      <c r="M230">
        <f>VLOOKUP($F230,'(참고)타워 스텟 가치'!$B$2:$L$6,M$2,0)+(VLOOKUP($F230,'(참고)타워 스텟 가치'!$B$2:$L$6,M$2,0)*$E230)</f>
        <v>5.8199999999999994</v>
      </c>
      <c r="N230">
        <f>VLOOKUP($F230,'(참고)타워 스텟 가치'!$B$2:$L$6,N$2,0)+(VLOOKUP($F230,'(참고)타워 스텟 가치'!$B$2:$L$6,N$2,0)*$E230)</f>
        <v>0</v>
      </c>
      <c r="O230">
        <f>VLOOKUP($F230,'(참고)타워 스텟 가치'!$B$2:$L$6,O$2,0)+(VLOOKUP($F230,'(참고)타워 스텟 가치'!$B$2:$L$6,O$2,0)*$E230)</f>
        <v>0</v>
      </c>
      <c r="P230">
        <f>VLOOKUP($F230,'(참고)타워 스텟 가치'!$B$2:$L$6,P$2,0)+(VLOOKUP($F230,'(참고)타워 스텟 가치'!$B$2:$L$6,P$2,0)*$E230)</f>
        <v>13.579999999999998</v>
      </c>
      <c r="Q230">
        <f>SUM('스테이지별 몬스터 스텟'!H230*'(참고)타워 스텟 가치'!$Q$17,'스테이지별 몬스터 스텟'!I230*'(참고)타워 스텟 가치'!$R$17,'스테이지별 몬스터 스텟'!J230*'(참고)타워 스텟 가치'!$S$17,'스테이지별 몬스터 스텟'!K230*'(참고)타워 스텟 가치'!$T$17,'스테이지별 몬스터 스텟'!L230*'(참고)타워 스텟 가치'!$U$17,'스테이지별 몬스터 스텟'!M230*'(참고)타워 스텟 가치'!$V$17,'스테이지별 몬스터 스텟'!N230*'(참고)타워 스텟 가치'!$W$17,'스테이지별 몬스터 스텟'!O230*'(참고)타워 스텟 가치'!$X$17,'스테이지별 몬스터 스텟'!P230*'(참고)타워 스텟 가치'!$Y$17)</f>
        <v>147051.03</v>
      </c>
      <c r="R230">
        <v>1</v>
      </c>
      <c r="S230">
        <f>VLOOKUP($F230,'(참고)타워 스텟 가치'!$B$7:$L$11,S$2,0)+(VLOOKUP($F230,'(참고)타워 스텟 가치'!$B$7:$L$11,S$2,0)*$E230)</f>
        <v>48.5</v>
      </c>
      <c r="T230">
        <f>VLOOKUP($F230,'(참고)타워 스텟 가치'!$B$7:$L$11,T$2,0)+(VLOOKUP($F230,'(참고)타워 스텟 가치'!$B$7:$L$11,T$2,0)*$E230)</f>
        <v>87.3</v>
      </c>
      <c r="U230">
        <f>VLOOKUP($F230,'(참고)타워 스텟 가치'!$B$7:$L$11,U$2,0)+(VLOOKUP($F230,'(참고)타워 스텟 가치'!$B$7:$L$11,U$2,0)*$E230)</f>
        <v>97000</v>
      </c>
      <c r="V230">
        <f>VLOOKUP($F230,'(참고)타워 스텟 가치'!$B$7:$L$11,V$2,0)+(VLOOKUP($F230,'(참고)타워 스텟 가치'!$B$7:$L$11,V$2,0)*$E230)</f>
        <v>582</v>
      </c>
      <c r="W230">
        <f>VLOOKUP($F230,'(참고)타워 스텟 가치'!$B$7:$L$11,W$2,0)+(VLOOKUP($F230,'(참고)타워 스텟 가치'!$B$7:$L$11,W$2,0)*$E230)</f>
        <v>9.6999999999999993</v>
      </c>
      <c r="X230">
        <f>VLOOKUP($F230,'(참고)타워 스텟 가치'!$B$7:$L$11,X$2,0)+(VLOOKUP($F230,'(참고)타워 스텟 가치'!$B$7:$L$11,X$2,0)*$E230)</f>
        <v>5.8199999999999994</v>
      </c>
      <c r="Y230">
        <f>VLOOKUP($F230,'(참고)타워 스텟 가치'!$B$7:$L$11,Y$2,0)+(VLOOKUP($F230,'(참고)타워 스텟 가치'!$B$7:$L$11,Y$2,0)*$E230)</f>
        <v>0</v>
      </c>
      <c r="Z230">
        <f>VLOOKUP($F230,'(참고)타워 스텟 가치'!$B$7:$L$11,Z$2,0)+(VLOOKUP($F230,'(참고)타워 스텟 가치'!$B$7:$L$11,Z$2,0)*$E230)</f>
        <v>0</v>
      </c>
      <c r="AA230">
        <f>VLOOKUP($F230,'(참고)타워 스텟 가치'!$B$7:$L$11,AA$2,0)+(VLOOKUP($F230,'(참고)타워 스텟 가치'!$B$7:$L$11,AA$2,0)*$E230)</f>
        <v>13.579999999999998</v>
      </c>
      <c r="AB230">
        <f>SUM('스테이지별 몬스터 스텟'!S230*'(참고)타워 스텟 가치'!$Q$17,'스테이지별 몬스터 스텟'!T230*'(참고)타워 스텟 가치'!$R$17,'스테이지별 몬스터 스텟'!U230*'(참고)타워 스텟 가치'!$S$17,'스테이지별 몬스터 스텟'!V230*'(참고)타워 스텟 가치'!$T$17,'스테이지별 몬스터 스텟'!W230*'(참고)타워 스텟 가치'!$U$17,'스테이지별 몬스터 스텟'!X230*'(참고)타워 스텟 가치'!$V$17,'스테이지별 몬스터 스텟'!Y230*'(참고)타워 스텟 가치'!$W$17,'스테이지별 몬스터 스텟'!Z230*'(참고)타워 스텟 가치'!$X$17,'스테이지별 몬스터 스텟'!AA230*'(참고)타워 스텟 가치'!$Y$17)</f>
        <v>146944.33000000002</v>
      </c>
      <c r="AC230">
        <v>2</v>
      </c>
      <c r="AD230">
        <f>VLOOKUP($F230,'(참고)타워 스텟 가치'!$B$12:$L$16,AD$2,0)+(VLOOKUP($F230,'(참고)타워 스텟 가치'!$B$12:$L$16,AD$2,0)*$E230)</f>
        <v>48.5</v>
      </c>
      <c r="AE230">
        <f>VLOOKUP($F230,'(참고)타워 스텟 가치'!$B$12:$L$16,AE$2,0)+(VLOOKUP($F230,'(참고)타워 스텟 가치'!$B$12:$L$16,AE$2,0)*$E230)</f>
        <v>58.199999999999996</v>
      </c>
      <c r="AF230">
        <f>VLOOKUP($F230,'(참고)타워 스텟 가치'!$B$12:$L$16,AF$2,0)+(VLOOKUP($F230,'(참고)타워 스텟 가치'!$B$12:$L$16,AF$2,0)*$E230)</f>
        <v>97000</v>
      </c>
      <c r="AG230">
        <f>VLOOKUP($F230,'(참고)타워 스텟 가치'!$B$12:$L$16,AG$2,0)+(VLOOKUP($F230,'(참고)타워 스텟 가치'!$B$12:$L$16,AG$2,0)*$E230)</f>
        <v>291</v>
      </c>
      <c r="AH230">
        <f>VLOOKUP($F230,'(참고)타워 스텟 가치'!$B$12:$L$16,AH$2,0)+(VLOOKUP($F230,'(참고)타워 스텟 가치'!$B$12:$L$16,AH$2,0)*$E230)</f>
        <v>9.6999999999999993</v>
      </c>
      <c r="AI230">
        <f>VLOOKUP($F230,'(참고)타워 스텟 가치'!$B$12:$L$16,AI$2,0)+(VLOOKUP($F230,'(참고)타워 스텟 가치'!$B$12:$L$16,AI$2,0)*$E230)</f>
        <v>5.8199999999999994</v>
      </c>
      <c r="AJ230">
        <f>VLOOKUP($F230,'(참고)타워 스텟 가치'!$B$12:$L$16,AJ$2,0)+(VLOOKUP($F230,'(참고)타워 스텟 가치'!$B$12:$L$16,AJ$2,0)*$E230)</f>
        <v>0</v>
      </c>
      <c r="AK230">
        <f>VLOOKUP($F230,'(참고)타워 스텟 가치'!$B$12:$L$16,AK$2,0)+(VLOOKUP($F230,'(참고)타워 스텟 가치'!$B$12:$L$16,AK$2,0)*$E230)</f>
        <v>0</v>
      </c>
      <c r="AL230">
        <f>VLOOKUP($F230,'(참고)타워 스텟 가치'!$B$12:$L$16,AL$2,0)+(VLOOKUP($F230,'(참고)타워 스텟 가치'!$B$12:$L$16,AL$2,0)*$E230)</f>
        <v>27.159999999999997</v>
      </c>
      <c r="AM230">
        <f>SUM('스테이지별 몬스터 스텟'!AD230*'(참고)타워 스텟 가치'!$Q$17,'스테이지별 몬스터 스텟'!AE230*'(참고)타워 스텟 가치'!$R$17,'스테이지별 몬스터 스텟'!AF230*'(참고)타워 스텟 가치'!$S$17,'스테이지별 몬스터 스텟'!AG230*'(참고)타워 스텟 가치'!$T$17,'스테이지별 몬스터 스텟'!AH230*'(참고)타워 스텟 가치'!$U$17,'스테이지별 몬스터 스텟'!AI230*'(참고)타워 스텟 가치'!$V$17,'스테이지별 몬스터 스텟'!AJ230*'(참고)타워 스텟 가치'!$W$17,'스테이지별 몬스터 스텟'!AK230*'(참고)타워 스텟 가치'!$X$17,'스테이지별 몬스터 스텟'!AL230*'(참고)타워 스텟 가치'!$Y$17)</f>
        <v>146345.84</v>
      </c>
      <c r="AN230">
        <v>3</v>
      </c>
    </row>
    <row r="231" spans="3:40" x14ac:dyDescent="0.3">
      <c r="C231">
        <v>2</v>
      </c>
      <c r="D231">
        <f t="shared" si="11"/>
        <v>46</v>
      </c>
      <c r="E231" s="52">
        <f>VLOOKUP(D231,'스테이지별 난이도 설정'!B:C,2,0)</f>
        <v>18.399999999999999</v>
      </c>
      <c r="F231" t="str">
        <f t="shared" si="12"/>
        <v>레어</v>
      </c>
      <c r="G231">
        <f t="shared" si="10"/>
        <v>6</v>
      </c>
      <c r="H231">
        <f>VLOOKUP($F231,'(참고)타워 스텟 가치'!$B$2:$L$6,H$2,0)+(VLOOKUP($F231,'(참고)타워 스텟 가치'!$B$2:$L$6,H$2,0)*$E231)</f>
        <v>218.24999999999997</v>
      </c>
      <c r="I231">
        <f>VLOOKUP($F231,'(참고)타워 스텟 가치'!$B$2:$L$6,I$2,0)+(VLOOKUP($F231,'(참고)타워 스텟 가치'!$B$2:$L$6,I$2,0)*$E231)</f>
        <v>43.65</v>
      </c>
      <c r="J231">
        <f>VLOOKUP($F231,'(참고)타워 스텟 가치'!$B$2:$L$6,J$2,0)+(VLOOKUP($F231,'(참고)타워 스텟 가치'!$B$2:$L$6,J$2,0)*$E231)</f>
        <v>97000</v>
      </c>
      <c r="K231">
        <f>VLOOKUP($F231,'(참고)타워 스텟 가치'!$B$2:$L$6,K$2,0)+(VLOOKUP($F231,'(참고)타워 스텟 가치'!$B$2:$L$6,K$2,0)*$E231)</f>
        <v>872.99999999999989</v>
      </c>
      <c r="L231">
        <f>VLOOKUP($F231,'(참고)타워 스텟 가치'!$B$2:$L$6,L$2,0)+(VLOOKUP($F231,'(참고)타워 스텟 가치'!$B$2:$L$6,L$2,0)*$E231)</f>
        <v>14.549999999999999</v>
      </c>
      <c r="M231">
        <f>VLOOKUP($F231,'(참고)타워 스텟 가치'!$B$2:$L$6,M$2,0)+(VLOOKUP($F231,'(참고)타워 스텟 가치'!$B$2:$L$6,M$2,0)*$E231)</f>
        <v>5.8199999999999994</v>
      </c>
      <c r="N231">
        <f>VLOOKUP($F231,'(참고)타워 스텟 가치'!$B$2:$L$6,N$2,0)+(VLOOKUP($F231,'(참고)타워 스텟 가치'!$B$2:$L$6,N$2,0)*$E231)</f>
        <v>0</v>
      </c>
      <c r="O231">
        <f>VLOOKUP($F231,'(참고)타워 스텟 가치'!$B$2:$L$6,O$2,0)+(VLOOKUP($F231,'(참고)타워 스텟 가치'!$B$2:$L$6,O$2,0)*$E231)</f>
        <v>0</v>
      </c>
      <c r="P231">
        <f>VLOOKUP($F231,'(참고)타워 스텟 가치'!$B$2:$L$6,P$2,0)+(VLOOKUP($F231,'(참고)타워 스텟 가치'!$B$2:$L$6,P$2,0)*$E231)</f>
        <v>13.579999999999998</v>
      </c>
      <c r="Q231">
        <f>SUM('스테이지별 몬스터 스텟'!H231*'(참고)타워 스텟 가치'!$Q$17,'스테이지별 몬스터 스텟'!I231*'(참고)타워 스텟 가치'!$R$17,'스테이지별 몬스터 스텟'!J231*'(참고)타워 스텟 가치'!$S$17,'스테이지별 몬스터 스텟'!K231*'(참고)타워 스텟 가치'!$T$17,'스테이지별 몬스터 스텟'!L231*'(참고)타워 스텟 가치'!$U$17,'스테이지별 몬스터 스텟'!M231*'(참고)타워 스텟 가치'!$V$17,'스테이지별 몬스터 스텟'!N231*'(참고)타워 스텟 가치'!$W$17,'스테이지별 몬스터 스텟'!O231*'(참고)타워 스텟 가치'!$X$17,'스테이지별 몬스터 스텟'!P231*'(참고)타워 스텟 가치'!$Y$17)</f>
        <v>147810.05500000002</v>
      </c>
      <c r="R231">
        <v>1</v>
      </c>
      <c r="S231">
        <f>VLOOKUP($F231,'(참고)타워 스텟 가치'!$B$7:$L$11,S$2,0)+(VLOOKUP($F231,'(참고)타워 스텟 가치'!$B$7:$L$11,S$2,0)*$E231)</f>
        <v>72.75</v>
      </c>
      <c r="T231">
        <f>VLOOKUP($F231,'(참고)타워 스텟 가치'!$B$7:$L$11,T$2,0)+(VLOOKUP($F231,'(참고)타워 스텟 가치'!$B$7:$L$11,T$2,0)*$E231)</f>
        <v>130.94999999999999</v>
      </c>
      <c r="U231">
        <f>VLOOKUP($F231,'(참고)타워 스텟 가치'!$B$7:$L$11,U$2,0)+(VLOOKUP($F231,'(참고)타워 스텟 가치'!$B$7:$L$11,U$2,0)*$E231)</f>
        <v>97000</v>
      </c>
      <c r="V231">
        <f>VLOOKUP($F231,'(참고)타워 스텟 가치'!$B$7:$L$11,V$2,0)+(VLOOKUP($F231,'(참고)타워 스텟 가치'!$B$7:$L$11,V$2,0)*$E231)</f>
        <v>872.99999999999989</v>
      </c>
      <c r="W231">
        <f>VLOOKUP($F231,'(참고)타워 스텟 가치'!$B$7:$L$11,W$2,0)+(VLOOKUP($F231,'(참고)타워 스텟 가치'!$B$7:$L$11,W$2,0)*$E231)</f>
        <v>14.549999999999999</v>
      </c>
      <c r="X231">
        <f>VLOOKUP($F231,'(참고)타워 스텟 가치'!$B$7:$L$11,X$2,0)+(VLOOKUP($F231,'(참고)타워 스텟 가치'!$B$7:$L$11,X$2,0)*$E231)</f>
        <v>5.8199999999999994</v>
      </c>
      <c r="Y231">
        <f>VLOOKUP($F231,'(참고)타워 스텟 가치'!$B$7:$L$11,Y$2,0)+(VLOOKUP($F231,'(참고)타워 스텟 가치'!$B$7:$L$11,Y$2,0)*$E231)</f>
        <v>0</v>
      </c>
      <c r="Z231">
        <f>VLOOKUP($F231,'(참고)타워 스텟 가치'!$B$7:$L$11,Z$2,0)+(VLOOKUP($F231,'(참고)타워 스텟 가치'!$B$7:$L$11,Z$2,0)*$E231)</f>
        <v>0</v>
      </c>
      <c r="AA231">
        <f>VLOOKUP($F231,'(참고)타워 스텟 가치'!$B$7:$L$11,AA$2,0)+(VLOOKUP($F231,'(참고)타워 스텟 가치'!$B$7:$L$11,AA$2,0)*$E231)</f>
        <v>13.579999999999998</v>
      </c>
      <c r="AB231">
        <f>SUM('스테이지별 몬스터 스텟'!S231*'(참고)타워 스텟 가치'!$Q$17,'스테이지별 몬스터 스텟'!T231*'(참고)타워 스텟 가치'!$R$17,'스테이지별 몬스터 스텟'!U231*'(참고)타워 스텟 가치'!$S$17,'스테이지별 몬스터 스텟'!V231*'(참고)타워 스텟 가치'!$T$17,'스테이지별 몬스터 스텟'!W231*'(참고)타워 스텟 가치'!$U$17,'스테이지별 몬스터 스텟'!X231*'(참고)타워 스텟 가치'!$V$17,'스테이지별 몬스터 스텟'!Y231*'(참고)타워 스텟 가치'!$W$17,'스테이지별 몬스터 스텟'!Z231*'(참고)타워 스텟 가치'!$X$17,'스테이지별 몬스터 스텟'!AA231*'(참고)타워 스텟 가치'!$Y$17)</f>
        <v>147650.005</v>
      </c>
      <c r="AC231">
        <v>2</v>
      </c>
      <c r="AD231">
        <f>VLOOKUP($F231,'(참고)타워 스텟 가치'!$B$12:$L$16,AD$2,0)+(VLOOKUP($F231,'(참고)타워 스텟 가치'!$B$12:$L$16,AD$2,0)*$E231)</f>
        <v>72.75</v>
      </c>
      <c r="AE231">
        <f>VLOOKUP($F231,'(참고)타워 스텟 가치'!$B$12:$L$16,AE$2,0)+(VLOOKUP($F231,'(참고)타워 스텟 가치'!$B$12:$L$16,AE$2,0)*$E231)</f>
        <v>87.3</v>
      </c>
      <c r="AF231">
        <f>VLOOKUP($F231,'(참고)타워 스텟 가치'!$B$12:$L$16,AF$2,0)+(VLOOKUP($F231,'(참고)타워 스텟 가치'!$B$12:$L$16,AF$2,0)*$E231)</f>
        <v>97000</v>
      </c>
      <c r="AG231">
        <f>VLOOKUP($F231,'(참고)타워 스텟 가치'!$B$12:$L$16,AG$2,0)+(VLOOKUP($F231,'(참고)타워 스텟 가치'!$B$12:$L$16,AG$2,0)*$E231)</f>
        <v>436.49999999999994</v>
      </c>
      <c r="AH231">
        <f>VLOOKUP($F231,'(참고)타워 스텟 가치'!$B$12:$L$16,AH$2,0)+(VLOOKUP($F231,'(참고)타워 스텟 가치'!$B$12:$L$16,AH$2,0)*$E231)</f>
        <v>14.549999999999999</v>
      </c>
      <c r="AI231">
        <f>VLOOKUP($F231,'(참고)타워 스텟 가치'!$B$12:$L$16,AI$2,0)+(VLOOKUP($F231,'(참고)타워 스텟 가치'!$B$12:$L$16,AI$2,0)*$E231)</f>
        <v>5.8199999999999994</v>
      </c>
      <c r="AJ231">
        <f>VLOOKUP($F231,'(참고)타워 스텟 가치'!$B$12:$L$16,AJ$2,0)+(VLOOKUP($F231,'(참고)타워 스텟 가치'!$B$12:$L$16,AJ$2,0)*$E231)</f>
        <v>0</v>
      </c>
      <c r="AK231">
        <f>VLOOKUP($F231,'(참고)타워 스텟 가치'!$B$12:$L$16,AK$2,0)+(VLOOKUP($F231,'(참고)타워 스텟 가치'!$B$12:$L$16,AK$2,0)*$E231)</f>
        <v>0</v>
      </c>
      <c r="AL231">
        <f>VLOOKUP($F231,'(참고)타워 스텟 가치'!$B$12:$L$16,AL$2,0)+(VLOOKUP($F231,'(참고)타워 스텟 가치'!$B$12:$L$16,AL$2,0)*$E231)</f>
        <v>27.159999999999997</v>
      </c>
      <c r="AM231">
        <f>SUM('스테이지별 몬스터 스텟'!AD231*'(참고)타워 스텟 가치'!$Q$17,'스테이지별 몬스터 스텟'!AE231*'(참고)타워 스텟 가치'!$R$17,'스테이지별 몬스터 스텟'!AF231*'(참고)타워 스텟 가치'!$S$17,'스테이지별 몬스터 스텟'!AG231*'(참고)타워 스텟 가치'!$T$17,'스테이지별 몬스터 스텟'!AH231*'(참고)타워 스텟 가치'!$U$17,'스테이지별 몬스터 스텟'!AI231*'(참고)타워 스텟 가치'!$V$17,'스테이지별 몬스터 스텟'!AJ231*'(참고)타워 스텟 가치'!$W$17,'스테이지별 몬스터 스텟'!AK231*'(참고)타워 스텟 가치'!$X$17,'스테이지별 몬스터 스텟'!AL231*'(참고)타워 스텟 가치'!$Y$17)</f>
        <v>146738.69000000003</v>
      </c>
      <c r="AN231">
        <v>3</v>
      </c>
    </row>
    <row r="232" spans="3:40" x14ac:dyDescent="0.3">
      <c r="C232">
        <v>3</v>
      </c>
      <c r="D232">
        <f t="shared" si="11"/>
        <v>46</v>
      </c>
      <c r="E232" s="52">
        <f>VLOOKUP(D232,'스테이지별 난이도 설정'!B:C,2,0)</f>
        <v>18.399999999999999</v>
      </c>
      <c r="F232" t="str">
        <f t="shared" si="12"/>
        <v>에픽</v>
      </c>
      <c r="G232">
        <f t="shared" si="10"/>
        <v>6</v>
      </c>
      <c r="H232">
        <f>VLOOKUP($F232,'(참고)타워 스텟 가치'!$B$2:$L$6,H$2,0)+(VLOOKUP($F232,'(참고)타워 스텟 가치'!$B$2:$L$6,H$2,0)*$E232)</f>
        <v>327.375</v>
      </c>
      <c r="I232">
        <f>VLOOKUP($F232,'(참고)타워 스텟 가치'!$B$2:$L$6,I$2,0)+(VLOOKUP($F232,'(참고)타워 스텟 가치'!$B$2:$L$6,I$2,0)*$E232)</f>
        <v>65.474999999999994</v>
      </c>
      <c r="J232">
        <f>VLOOKUP($F232,'(참고)타워 스텟 가치'!$B$2:$L$6,J$2,0)+(VLOOKUP($F232,'(참고)타워 스텟 가치'!$B$2:$L$6,J$2,0)*$E232)</f>
        <v>97000</v>
      </c>
      <c r="K232">
        <f>VLOOKUP($F232,'(참고)타워 스텟 가치'!$B$2:$L$6,K$2,0)+(VLOOKUP($F232,'(참고)타워 스텟 가치'!$B$2:$L$6,K$2,0)*$E232)</f>
        <v>1309.5</v>
      </c>
      <c r="L232">
        <f>VLOOKUP($F232,'(참고)타워 스텟 가치'!$B$2:$L$6,L$2,0)+(VLOOKUP($F232,'(참고)타워 스텟 가치'!$B$2:$L$6,L$2,0)*$E232)</f>
        <v>21.824999999999999</v>
      </c>
      <c r="M232">
        <f>VLOOKUP($F232,'(참고)타워 스텟 가치'!$B$2:$L$6,M$2,0)+(VLOOKUP($F232,'(참고)타워 스텟 가치'!$B$2:$L$6,M$2,0)*$E232)</f>
        <v>5.8199999999999994</v>
      </c>
      <c r="N232">
        <f>VLOOKUP($F232,'(참고)타워 스텟 가치'!$B$2:$L$6,N$2,0)+(VLOOKUP($F232,'(참고)타워 스텟 가치'!$B$2:$L$6,N$2,0)*$E232)</f>
        <v>0</v>
      </c>
      <c r="O232">
        <f>VLOOKUP($F232,'(참고)타워 스텟 가치'!$B$2:$L$6,O$2,0)+(VLOOKUP($F232,'(참고)타워 스텟 가치'!$B$2:$L$6,O$2,0)*$E232)</f>
        <v>0</v>
      </c>
      <c r="P232">
        <f>VLOOKUP($F232,'(참고)타워 스텟 가치'!$B$2:$L$6,P$2,0)+(VLOOKUP($F232,'(참고)타워 스텟 가치'!$B$2:$L$6,P$2,0)*$E232)</f>
        <v>13.579999999999998</v>
      </c>
      <c r="Q232">
        <f>SUM('스테이지별 몬스터 스텟'!H232*'(참고)타워 스텟 가치'!$Q$17,'스테이지별 몬스터 스텟'!I232*'(참고)타워 스텟 가치'!$R$17,'스테이지별 몬스터 스텟'!J232*'(참고)타워 스텟 가치'!$S$17,'스테이지별 몬스터 스텟'!K232*'(참고)타워 스텟 가치'!$T$17,'스테이지별 몬스터 스텟'!L232*'(참고)타워 스텟 가치'!$U$17,'스테이지별 몬스터 스텟'!M232*'(참고)타워 스텟 가치'!$V$17,'스테이지별 몬스터 스텟'!N232*'(참고)타워 스텟 가치'!$W$17,'스테이지별 몬스터 스텟'!O232*'(참고)타워 스텟 가치'!$X$17,'스테이지별 몬스터 스텟'!P232*'(참고)타워 스텟 가치'!$Y$17)</f>
        <v>148948.5925</v>
      </c>
      <c r="R232">
        <v>1</v>
      </c>
      <c r="S232">
        <f>VLOOKUP($F232,'(참고)타워 스텟 가치'!$B$7:$L$11,S$2,0)+(VLOOKUP($F232,'(참고)타워 스텟 가치'!$B$7:$L$11,S$2,0)*$E232)</f>
        <v>109.12499999999999</v>
      </c>
      <c r="T232">
        <f>VLOOKUP($F232,'(참고)타워 스텟 가치'!$B$7:$L$11,T$2,0)+(VLOOKUP($F232,'(참고)타워 스텟 가치'!$B$7:$L$11,T$2,0)*$E232)</f>
        <v>196.42499999999998</v>
      </c>
      <c r="U232">
        <f>VLOOKUP($F232,'(참고)타워 스텟 가치'!$B$7:$L$11,U$2,0)+(VLOOKUP($F232,'(참고)타워 스텟 가치'!$B$7:$L$11,U$2,0)*$E232)</f>
        <v>97000</v>
      </c>
      <c r="V232">
        <f>VLOOKUP($F232,'(참고)타워 스텟 가치'!$B$7:$L$11,V$2,0)+(VLOOKUP($F232,'(참고)타워 스텟 가치'!$B$7:$L$11,V$2,0)*$E232)</f>
        <v>1309.5</v>
      </c>
      <c r="W232">
        <f>VLOOKUP($F232,'(참고)타워 스텟 가치'!$B$7:$L$11,W$2,0)+(VLOOKUP($F232,'(참고)타워 스텟 가치'!$B$7:$L$11,W$2,0)*$E232)</f>
        <v>21.824999999999999</v>
      </c>
      <c r="X232">
        <f>VLOOKUP($F232,'(참고)타워 스텟 가치'!$B$7:$L$11,X$2,0)+(VLOOKUP($F232,'(참고)타워 스텟 가치'!$B$7:$L$11,X$2,0)*$E232)</f>
        <v>5.8199999999999994</v>
      </c>
      <c r="Y232">
        <f>VLOOKUP($F232,'(참고)타워 스텟 가치'!$B$7:$L$11,Y$2,0)+(VLOOKUP($F232,'(참고)타워 스텟 가치'!$B$7:$L$11,Y$2,0)*$E232)</f>
        <v>0</v>
      </c>
      <c r="Z232">
        <f>VLOOKUP($F232,'(참고)타워 스텟 가치'!$B$7:$L$11,Z$2,0)+(VLOOKUP($F232,'(참고)타워 스텟 가치'!$B$7:$L$11,Z$2,0)*$E232)</f>
        <v>0</v>
      </c>
      <c r="AA232">
        <f>VLOOKUP($F232,'(참고)타워 스텟 가치'!$B$7:$L$11,AA$2,0)+(VLOOKUP($F232,'(참고)타워 스텟 가치'!$B$7:$L$11,AA$2,0)*$E232)</f>
        <v>13.579999999999998</v>
      </c>
      <c r="AB232">
        <f>SUM('스테이지별 몬스터 스텟'!S232*'(참고)타워 스텟 가치'!$Q$17,'스테이지별 몬스터 스텟'!T232*'(참고)타워 스텟 가치'!$R$17,'스테이지별 몬스터 스텟'!U232*'(참고)타워 스텟 가치'!$S$17,'스테이지별 몬스터 스텟'!V232*'(참고)타워 스텟 가치'!$T$17,'스테이지별 몬스터 스텟'!W232*'(참고)타워 스텟 가치'!$U$17,'스테이지별 몬스터 스텟'!X232*'(참고)타워 스텟 가치'!$V$17,'스테이지별 몬스터 스텟'!Y232*'(참고)타워 스텟 가치'!$W$17,'스테이지별 몬스터 스텟'!Z232*'(참고)타워 스텟 가치'!$X$17,'스테이지별 몬스터 스텟'!AA232*'(참고)타워 스텟 가치'!$Y$17)</f>
        <v>148708.51750000002</v>
      </c>
      <c r="AC232">
        <v>2</v>
      </c>
      <c r="AD232">
        <f>VLOOKUP($F232,'(참고)타워 스텟 가치'!$B$12:$L$16,AD$2,0)+(VLOOKUP($F232,'(참고)타워 스텟 가치'!$B$12:$L$16,AD$2,0)*$E232)</f>
        <v>109.12499999999999</v>
      </c>
      <c r="AE232">
        <f>VLOOKUP($F232,'(참고)타워 스텟 가치'!$B$12:$L$16,AE$2,0)+(VLOOKUP($F232,'(참고)타워 스텟 가치'!$B$12:$L$16,AE$2,0)*$E232)</f>
        <v>130.94999999999999</v>
      </c>
      <c r="AF232">
        <f>VLOOKUP($F232,'(참고)타워 스텟 가치'!$B$12:$L$16,AF$2,0)+(VLOOKUP($F232,'(참고)타워 스텟 가치'!$B$12:$L$16,AF$2,0)*$E232)</f>
        <v>97000</v>
      </c>
      <c r="AG232">
        <f>VLOOKUP($F232,'(참고)타워 스텟 가치'!$B$12:$L$16,AG$2,0)+(VLOOKUP($F232,'(참고)타워 스텟 가치'!$B$12:$L$16,AG$2,0)*$E232)</f>
        <v>654.75</v>
      </c>
      <c r="AH232">
        <f>VLOOKUP($F232,'(참고)타워 스텟 가치'!$B$12:$L$16,AH$2,0)+(VLOOKUP($F232,'(참고)타워 스텟 가치'!$B$12:$L$16,AH$2,0)*$E232)</f>
        <v>21.824999999999999</v>
      </c>
      <c r="AI232">
        <f>VLOOKUP($F232,'(참고)타워 스텟 가치'!$B$12:$L$16,AI$2,0)+(VLOOKUP($F232,'(참고)타워 스텟 가치'!$B$12:$L$16,AI$2,0)*$E232)</f>
        <v>5.8199999999999994</v>
      </c>
      <c r="AJ232">
        <f>VLOOKUP($F232,'(참고)타워 스텟 가치'!$B$12:$L$16,AJ$2,0)+(VLOOKUP($F232,'(참고)타워 스텟 가치'!$B$12:$L$16,AJ$2,0)*$E232)</f>
        <v>0</v>
      </c>
      <c r="AK232">
        <f>VLOOKUP($F232,'(참고)타워 스텟 가치'!$B$12:$L$16,AK$2,0)+(VLOOKUP($F232,'(참고)타워 스텟 가치'!$B$12:$L$16,AK$2,0)*$E232)</f>
        <v>0</v>
      </c>
      <c r="AL232">
        <f>VLOOKUP($F232,'(참고)타워 스텟 가치'!$B$12:$L$16,AL$2,0)+(VLOOKUP($F232,'(참고)타워 스텟 가치'!$B$12:$L$16,AL$2,0)*$E232)</f>
        <v>27.159999999999997</v>
      </c>
      <c r="AM232">
        <f>SUM('스테이지별 몬스터 스텟'!AD232*'(참고)타워 스텟 가치'!$Q$17,'스테이지별 몬스터 스텟'!AE232*'(참고)타워 스텟 가치'!$R$17,'스테이지별 몬스터 스텟'!AF232*'(참고)타워 스텟 가치'!$S$17,'스테이지별 몬스터 스텟'!AG232*'(참고)타워 스텟 가치'!$T$17,'스테이지별 몬스터 스텟'!AH232*'(참고)타워 스텟 가치'!$U$17,'스테이지별 몬스터 스텟'!AI232*'(참고)타워 스텟 가치'!$V$17,'스테이지별 몬스터 스텟'!AJ232*'(참고)타워 스텟 가치'!$W$17,'스테이지별 몬스터 스텟'!AK232*'(참고)타워 스텟 가치'!$X$17,'스테이지별 몬스터 스텟'!AL232*'(참고)타워 스텟 가치'!$Y$17)</f>
        <v>147327.965</v>
      </c>
      <c r="AN232">
        <v>3</v>
      </c>
    </row>
    <row r="233" spans="3:40" x14ac:dyDescent="0.3">
      <c r="C233">
        <v>4</v>
      </c>
      <c r="D233">
        <f t="shared" si="11"/>
        <v>46</v>
      </c>
      <c r="E233" s="52">
        <f>VLOOKUP(D233,'스테이지별 난이도 설정'!B:C,2,0)</f>
        <v>18.399999999999999</v>
      </c>
      <c r="F233" t="str">
        <f t="shared" si="12"/>
        <v>유니크</v>
      </c>
      <c r="G233">
        <f t="shared" si="10"/>
        <v>6</v>
      </c>
      <c r="H233">
        <f>VLOOKUP($F233,'(참고)타워 스텟 가치'!$B$2:$L$6,H$2,0)+(VLOOKUP($F233,'(참고)타워 스텟 가치'!$B$2:$L$6,H$2,0)*$E233)</f>
        <v>491.06249999999994</v>
      </c>
      <c r="I233">
        <f>VLOOKUP($F233,'(참고)타워 스텟 가치'!$B$2:$L$6,I$2,0)+(VLOOKUP($F233,'(참고)타워 스텟 가치'!$B$2:$L$6,I$2,0)*$E233)</f>
        <v>98.212499999999991</v>
      </c>
      <c r="J233">
        <f>VLOOKUP($F233,'(참고)타워 스텟 가치'!$B$2:$L$6,J$2,0)+(VLOOKUP($F233,'(참고)타워 스텟 가치'!$B$2:$L$6,J$2,0)*$E233)</f>
        <v>97000</v>
      </c>
      <c r="K233">
        <f>VLOOKUP($F233,'(참고)타워 스텟 가치'!$B$2:$L$6,K$2,0)+(VLOOKUP($F233,'(참고)타워 스텟 가치'!$B$2:$L$6,K$2,0)*$E233)</f>
        <v>1964.2499999999998</v>
      </c>
      <c r="L233">
        <f>VLOOKUP($F233,'(참고)타워 스텟 가치'!$B$2:$L$6,L$2,0)+(VLOOKUP($F233,'(참고)타워 스텟 가치'!$B$2:$L$6,L$2,0)*$E233)</f>
        <v>32.737499999999997</v>
      </c>
      <c r="M233">
        <f>VLOOKUP($F233,'(참고)타워 스텟 가치'!$B$2:$L$6,M$2,0)+(VLOOKUP($F233,'(참고)타워 스텟 가치'!$B$2:$L$6,M$2,0)*$E233)</f>
        <v>5.8199999999999994</v>
      </c>
      <c r="N233">
        <f>VLOOKUP($F233,'(참고)타워 스텟 가치'!$B$2:$L$6,N$2,0)+(VLOOKUP($F233,'(참고)타워 스텟 가치'!$B$2:$L$6,N$2,0)*$E233)</f>
        <v>0</v>
      </c>
      <c r="O233">
        <f>VLOOKUP($F233,'(참고)타워 스텟 가치'!$B$2:$L$6,O$2,0)+(VLOOKUP($F233,'(참고)타워 스텟 가치'!$B$2:$L$6,O$2,0)*$E233)</f>
        <v>0</v>
      </c>
      <c r="P233">
        <f>VLOOKUP($F233,'(참고)타워 스텟 가치'!$B$2:$L$6,P$2,0)+(VLOOKUP($F233,'(참고)타워 스텟 가치'!$B$2:$L$6,P$2,0)*$E233)</f>
        <v>19.399999999999999</v>
      </c>
      <c r="Q233">
        <f>SUM('스테이지별 몬스터 스텟'!H233*'(참고)타워 스텟 가치'!$Q$17,'스테이지별 몬스터 스텟'!I233*'(참고)타워 스텟 가치'!$R$17,'스테이지별 몬스터 스텟'!J233*'(참고)타워 스텟 가치'!$S$17,'스테이지별 몬스터 스텟'!K233*'(참고)타워 스텟 가치'!$T$17,'스테이지별 몬스터 스텟'!L233*'(참고)타워 스텟 가치'!$U$17,'스테이지별 몬스터 스텟'!M233*'(참고)타워 스텟 가치'!$V$17,'스테이지별 몬스터 스텟'!N233*'(참고)타워 스텟 가치'!$W$17,'스테이지별 몬스터 스텟'!O233*'(참고)타워 스텟 가치'!$X$17,'스테이지별 몬스터 스텟'!P233*'(참고)타워 스텟 가치'!$Y$17)</f>
        <v>150668.03875000001</v>
      </c>
      <c r="R233">
        <v>1</v>
      </c>
      <c r="S233">
        <f>VLOOKUP($F233,'(참고)타워 스텟 가치'!$B$7:$L$11,S$2,0)+(VLOOKUP($F233,'(참고)타워 스텟 가치'!$B$7:$L$11,S$2,0)*$E233)</f>
        <v>163.6875</v>
      </c>
      <c r="T233">
        <f>VLOOKUP($F233,'(참고)타워 스텟 가치'!$B$7:$L$11,T$2,0)+(VLOOKUP($F233,'(참고)타워 스텟 가치'!$B$7:$L$11,T$2,0)*$E233)</f>
        <v>294.63749999999999</v>
      </c>
      <c r="U233">
        <f>VLOOKUP($F233,'(참고)타워 스텟 가치'!$B$7:$L$11,U$2,0)+(VLOOKUP($F233,'(참고)타워 스텟 가치'!$B$7:$L$11,U$2,0)*$E233)</f>
        <v>97000</v>
      </c>
      <c r="V233">
        <f>VLOOKUP($F233,'(참고)타워 스텟 가치'!$B$7:$L$11,V$2,0)+(VLOOKUP($F233,'(참고)타워 스텟 가치'!$B$7:$L$11,V$2,0)*$E233)</f>
        <v>1964.2499999999998</v>
      </c>
      <c r="W233">
        <f>VLOOKUP($F233,'(참고)타워 스텟 가치'!$B$7:$L$11,W$2,0)+(VLOOKUP($F233,'(참고)타워 스텟 가치'!$B$7:$L$11,W$2,0)*$E233)</f>
        <v>32.737499999999997</v>
      </c>
      <c r="X233">
        <f>VLOOKUP($F233,'(참고)타워 스텟 가치'!$B$7:$L$11,X$2,0)+(VLOOKUP($F233,'(참고)타워 스텟 가치'!$B$7:$L$11,X$2,0)*$E233)</f>
        <v>5.8199999999999994</v>
      </c>
      <c r="Y233">
        <f>VLOOKUP($F233,'(참고)타워 스텟 가치'!$B$7:$L$11,Y$2,0)+(VLOOKUP($F233,'(참고)타워 스텟 가치'!$B$7:$L$11,Y$2,0)*$E233)</f>
        <v>0</v>
      </c>
      <c r="Z233">
        <f>VLOOKUP($F233,'(참고)타워 스텟 가치'!$B$7:$L$11,Z$2,0)+(VLOOKUP($F233,'(참고)타워 스텟 가치'!$B$7:$L$11,Z$2,0)*$E233)</f>
        <v>0</v>
      </c>
      <c r="AA233">
        <f>VLOOKUP($F233,'(참고)타워 스텟 가치'!$B$7:$L$11,AA$2,0)+(VLOOKUP($F233,'(참고)타워 스텟 가치'!$B$7:$L$11,AA$2,0)*$E233)</f>
        <v>19.399999999999999</v>
      </c>
      <c r="AB233">
        <f>SUM('스테이지별 몬스터 스텟'!S233*'(참고)타워 스텟 가치'!$Q$17,'스테이지별 몬스터 스텟'!T233*'(참고)타워 스텟 가치'!$R$17,'스테이지별 몬스터 스텟'!U233*'(참고)타워 스텟 가치'!$S$17,'스테이지별 몬스터 스텟'!V233*'(참고)타워 스텟 가치'!$T$17,'스테이지별 몬스터 스텟'!W233*'(참고)타워 스텟 가치'!$U$17,'스테이지별 몬스터 스텟'!X233*'(참고)타워 스텟 가치'!$V$17,'스테이지별 몬스터 스텟'!Y233*'(참고)타워 스텟 가치'!$W$17,'스테이지별 몬스터 스텟'!Z233*'(참고)타워 스텟 가치'!$X$17,'스테이지별 몬스터 스텟'!AA233*'(참고)타워 스텟 가치'!$Y$17)</f>
        <v>150307.92624999999</v>
      </c>
      <c r="AC233">
        <v>2</v>
      </c>
      <c r="AD233">
        <f>VLOOKUP($F233,'(참고)타워 스텟 가치'!$B$12:$L$16,AD$2,0)+(VLOOKUP($F233,'(참고)타워 스텟 가치'!$B$12:$L$16,AD$2,0)*$E233)</f>
        <v>163.6875</v>
      </c>
      <c r="AE233">
        <f>VLOOKUP($F233,'(참고)타워 스텟 가치'!$B$12:$L$16,AE$2,0)+(VLOOKUP($F233,'(참고)타워 스텟 가치'!$B$12:$L$16,AE$2,0)*$E233)</f>
        <v>196.42499999999998</v>
      </c>
      <c r="AF233">
        <f>VLOOKUP($F233,'(참고)타워 스텟 가치'!$B$12:$L$16,AF$2,0)+(VLOOKUP($F233,'(참고)타워 스텟 가치'!$B$12:$L$16,AF$2,0)*$E233)</f>
        <v>97000</v>
      </c>
      <c r="AG233">
        <f>VLOOKUP($F233,'(참고)타워 스텟 가치'!$B$12:$L$16,AG$2,0)+(VLOOKUP($F233,'(참고)타워 스텟 가치'!$B$12:$L$16,AG$2,0)*$E233)</f>
        <v>982.12499999999989</v>
      </c>
      <c r="AH233">
        <f>VLOOKUP($F233,'(참고)타워 스텟 가치'!$B$12:$L$16,AH$2,0)+(VLOOKUP($F233,'(참고)타워 스텟 가치'!$B$12:$L$16,AH$2,0)*$E233)</f>
        <v>32.737499999999997</v>
      </c>
      <c r="AI233">
        <f>VLOOKUP($F233,'(참고)타워 스텟 가치'!$B$12:$L$16,AI$2,0)+(VLOOKUP($F233,'(참고)타워 스텟 가치'!$B$12:$L$16,AI$2,0)*$E233)</f>
        <v>5.8199999999999994</v>
      </c>
      <c r="AJ233">
        <f>VLOOKUP($F233,'(참고)타워 스텟 가치'!$B$12:$L$16,AJ$2,0)+(VLOOKUP($F233,'(참고)타워 스텟 가치'!$B$12:$L$16,AJ$2,0)*$E233)</f>
        <v>0</v>
      </c>
      <c r="AK233">
        <f>VLOOKUP($F233,'(참고)타워 스텟 가치'!$B$12:$L$16,AK$2,0)+(VLOOKUP($F233,'(참고)타워 스텟 가치'!$B$12:$L$16,AK$2,0)*$E233)</f>
        <v>0</v>
      </c>
      <c r="AL233">
        <f>VLOOKUP($F233,'(참고)타워 스텟 가치'!$B$12:$L$16,AL$2,0)+(VLOOKUP($F233,'(참고)타워 스텟 가치'!$B$12:$L$16,AL$2,0)*$E233)</f>
        <v>38.799999999999997</v>
      </c>
      <c r="AM233">
        <f>SUM('스테이지별 몬스터 스텟'!AD233*'(참고)타워 스텟 가치'!$Q$17,'스테이지별 몬스터 스텟'!AE233*'(참고)타워 스텟 가치'!$R$17,'스테이지별 몬스터 스텟'!AF233*'(참고)타워 스텟 가치'!$S$17,'스테이지별 몬스터 스텟'!AG233*'(참고)타워 스텟 가치'!$T$17,'스테이지별 몬스터 스텟'!AH233*'(참고)타워 스텟 가치'!$U$17,'스테이지별 몬스터 스텟'!AI233*'(참고)타워 스텟 가치'!$V$17,'스테이지별 몬스터 스텟'!AJ233*'(참고)타워 스텟 가치'!$W$17,'스테이지별 몬스터 스텟'!AK233*'(참고)타워 스텟 가치'!$X$17,'스테이지별 몬스터 스텟'!AL233*'(참고)타워 스텟 가치'!$Y$17)</f>
        <v>148235.15750000003</v>
      </c>
      <c r="AN233">
        <v>3</v>
      </c>
    </row>
    <row r="234" spans="3:40" x14ac:dyDescent="0.3">
      <c r="C234">
        <v>5</v>
      </c>
      <c r="D234">
        <f t="shared" si="11"/>
        <v>46</v>
      </c>
      <c r="E234" s="52">
        <f>VLOOKUP(D234,'스테이지별 난이도 설정'!B:C,2,0)</f>
        <v>18.399999999999999</v>
      </c>
      <c r="F234" t="str">
        <f t="shared" si="12"/>
        <v>스페셜</v>
      </c>
      <c r="G234">
        <f t="shared" si="10"/>
        <v>6</v>
      </c>
      <c r="H234">
        <f>VLOOKUP($F234,'(참고)타워 스텟 가치'!$B$2:$L$6,H$2,0)+(VLOOKUP($F234,'(참고)타워 스텟 가치'!$B$2:$L$6,H$2,0)*$E234)</f>
        <v>736.59375</v>
      </c>
      <c r="I234">
        <f>VLOOKUP($F234,'(참고)타워 스텟 가치'!$B$2:$L$6,I$2,0)+(VLOOKUP($F234,'(참고)타워 스텟 가치'!$B$2:$L$6,I$2,0)*$E234)</f>
        <v>147.31874999999999</v>
      </c>
      <c r="J234">
        <f>VLOOKUP($F234,'(참고)타워 스텟 가치'!$B$2:$L$6,J$2,0)+(VLOOKUP($F234,'(참고)타워 스텟 가치'!$B$2:$L$6,J$2,0)*$E234)</f>
        <v>97000</v>
      </c>
      <c r="K234">
        <f>VLOOKUP($F234,'(참고)타워 스텟 가치'!$B$2:$L$6,K$2,0)+(VLOOKUP($F234,'(참고)타워 스텟 가치'!$B$2:$L$6,K$2,0)*$E234)</f>
        <v>2946.375</v>
      </c>
      <c r="L234">
        <f>VLOOKUP($F234,'(참고)타워 스텟 가치'!$B$2:$L$6,L$2,0)+(VLOOKUP($F234,'(참고)타워 스텟 가치'!$B$2:$L$6,L$2,0)*$E234)</f>
        <v>49.106249999999996</v>
      </c>
      <c r="M234">
        <f>VLOOKUP($F234,'(참고)타워 스텟 가치'!$B$2:$L$6,M$2,0)+(VLOOKUP($F234,'(참고)타워 스텟 가치'!$B$2:$L$6,M$2,0)*$E234)</f>
        <v>5.8199999999999994</v>
      </c>
      <c r="N234">
        <f>VLOOKUP($F234,'(참고)타워 스텟 가치'!$B$2:$L$6,N$2,0)+(VLOOKUP($F234,'(참고)타워 스텟 가치'!$B$2:$L$6,N$2,0)*$E234)</f>
        <v>0</v>
      </c>
      <c r="O234">
        <f>VLOOKUP($F234,'(참고)타워 스텟 가치'!$B$2:$L$6,O$2,0)+(VLOOKUP($F234,'(참고)타워 스텟 가치'!$B$2:$L$6,O$2,0)*$E234)</f>
        <v>0</v>
      </c>
      <c r="P234">
        <f>VLOOKUP($F234,'(참고)타워 스텟 가치'!$B$2:$L$6,P$2,0)+(VLOOKUP($F234,'(참고)타워 스텟 가치'!$B$2:$L$6,P$2,0)*$E234)</f>
        <v>19.399999999999999</v>
      </c>
      <c r="Q234">
        <f>SUM('스테이지별 몬스터 스텟'!H234*'(참고)타워 스텟 가치'!$Q$17,'스테이지별 몬스터 스텟'!I234*'(참고)타워 스텟 가치'!$R$17,'스테이지별 몬스터 스텟'!J234*'(참고)타워 스텟 가치'!$S$17,'스테이지별 몬스터 스텟'!K234*'(참고)타워 스텟 가치'!$T$17,'스테이지별 몬스터 스텟'!L234*'(참고)타워 스텟 가치'!$U$17,'스테이지별 몬스터 스텟'!M234*'(참고)타워 스텟 가치'!$V$17,'스테이지별 몬스터 스텟'!N234*'(참고)타워 스텟 가치'!$W$17,'스테이지별 몬스터 스텟'!O234*'(참고)타워 스텟 가치'!$X$17,'스테이지별 몬스터 스텟'!P234*'(참고)타워 스텟 가치'!$Y$17)</f>
        <v>153229.74812499998</v>
      </c>
      <c r="R234">
        <v>1</v>
      </c>
      <c r="S234">
        <f>VLOOKUP($F234,'(참고)타워 스텟 가치'!$B$7:$L$11,S$2,0)+(VLOOKUP($F234,'(참고)타워 스텟 가치'!$B$7:$L$11,S$2,0)*$E234)</f>
        <v>245.53124999999997</v>
      </c>
      <c r="T234">
        <f>VLOOKUP($F234,'(참고)타워 스텟 가치'!$B$7:$L$11,T$2,0)+(VLOOKUP($F234,'(참고)타워 스텟 가치'!$B$7:$L$11,T$2,0)*$E234)</f>
        <v>441.95624999999995</v>
      </c>
      <c r="U234">
        <f>VLOOKUP($F234,'(참고)타워 스텟 가치'!$B$7:$L$11,U$2,0)+(VLOOKUP($F234,'(참고)타워 스텟 가치'!$B$7:$L$11,U$2,0)*$E234)</f>
        <v>97000</v>
      </c>
      <c r="V234">
        <f>VLOOKUP($F234,'(참고)타워 스텟 가치'!$B$7:$L$11,V$2,0)+(VLOOKUP($F234,'(참고)타워 스텟 가치'!$B$7:$L$11,V$2,0)*$E234)</f>
        <v>2946.375</v>
      </c>
      <c r="W234">
        <f>VLOOKUP($F234,'(참고)타워 스텟 가치'!$B$7:$L$11,W$2,0)+(VLOOKUP($F234,'(참고)타워 스텟 가치'!$B$7:$L$11,W$2,0)*$E234)</f>
        <v>49.106249999999996</v>
      </c>
      <c r="X234">
        <f>VLOOKUP($F234,'(참고)타워 스텟 가치'!$B$7:$L$11,X$2,0)+(VLOOKUP($F234,'(참고)타워 스텟 가치'!$B$7:$L$11,X$2,0)*$E234)</f>
        <v>5.8199999999999994</v>
      </c>
      <c r="Y234">
        <f>VLOOKUP($F234,'(참고)타워 스텟 가치'!$B$7:$L$11,Y$2,0)+(VLOOKUP($F234,'(참고)타워 스텟 가치'!$B$7:$L$11,Y$2,0)*$E234)</f>
        <v>0</v>
      </c>
      <c r="Z234">
        <f>VLOOKUP($F234,'(참고)타워 스텟 가치'!$B$7:$L$11,Z$2,0)+(VLOOKUP($F234,'(참고)타워 스텟 가치'!$B$7:$L$11,Z$2,0)*$E234)</f>
        <v>0</v>
      </c>
      <c r="AA234">
        <f>VLOOKUP($F234,'(참고)타워 스텟 가치'!$B$7:$L$11,AA$2,0)+(VLOOKUP($F234,'(참고)타워 스텟 가치'!$B$7:$L$11,AA$2,0)*$E234)</f>
        <v>19.399999999999999</v>
      </c>
      <c r="AB234">
        <f>SUM('스테이지별 몬스터 스텟'!S234*'(참고)타워 스텟 가치'!$Q$17,'스테이지별 몬스터 스텟'!T234*'(참고)타워 스텟 가치'!$R$17,'스테이지별 몬스터 스텟'!U234*'(참고)타워 스텟 가치'!$S$17,'스테이지별 몬스터 스텟'!V234*'(참고)타워 스텟 가치'!$T$17,'스테이지별 몬스터 스텟'!W234*'(참고)타워 스텟 가치'!$U$17,'스테이지별 몬스터 스텟'!X234*'(참고)타워 스텟 가치'!$V$17,'스테이지별 몬스터 스텟'!Y234*'(참고)타워 스텟 가치'!$W$17,'스테이지별 몬스터 스텟'!Z234*'(참고)타워 스텟 가치'!$X$17,'스테이지별 몬스터 스텟'!AA234*'(참고)타워 스텟 가치'!$Y$17)</f>
        <v>152689.579375</v>
      </c>
      <c r="AC234">
        <v>2</v>
      </c>
      <c r="AD234">
        <f>VLOOKUP($F234,'(참고)타워 스텟 가치'!$B$12:$L$16,AD$2,0)+(VLOOKUP($F234,'(참고)타워 스텟 가치'!$B$12:$L$16,AD$2,0)*$E234)</f>
        <v>245.53124999999997</v>
      </c>
      <c r="AE234">
        <f>VLOOKUP($F234,'(참고)타워 스텟 가치'!$B$12:$L$16,AE$2,0)+(VLOOKUP($F234,'(참고)타워 스텟 가치'!$B$12:$L$16,AE$2,0)*$E234)</f>
        <v>294.63749999999999</v>
      </c>
      <c r="AF234">
        <f>VLOOKUP($F234,'(참고)타워 스텟 가치'!$B$12:$L$16,AF$2,0)+(VLOOKUP($F234,'(참고)타워 스텟 가치'!$B$12:$L$16,AF$2,0)*$E234)</f>
        <v>97000</v>
      </c>
      <c r="AG234">
        <f>VLOOKUP($F234,'(참고)타워 스텟 가치'!$B$12:$L$16,AG$2,0)+(VLOOKUP($F234,'(참고)타워 스텟 가치'!$B$12:$L$16,AG$2,0)*$E234)</f>
        <v>1473.1875</v>
      </c>
      <c r="AH234">
        <f>VLOOKUP($F234,'(참고)타워 스텟 가치'!$B$12:$L$16,AH$2,0)+(VLOOKUP($F234,'(참고)타워 스텟 가치'!$B$12:$L$16,AH$2,0)*$E234)</f>
        <v>49.106249999999996</v>
      </c>
      <c r="AI234">
        <f>VLOOKUP($F234,'(참고)타워 스텟 가치'!$B$12:$L$16,AI$2,0)+(VLOOKUP($F234,'(참고)타워 스텟 가치'!$B$12:$L$16,AI$2,0)*$E234)</f>
        <v>5.8199999999999994</v>
      </c>
      <c r="AJ234">
        <f>VLOOKUP($F234,'(참고)타워 스텟 가치'!$B$12:$L$16,AJ$2,0)+(VLOOKUP($F234,'(참고)타워 스텟 가치'!$B$12:$L$16,AJ$2,0)*$E234)</f>
        <v>0</v>
      </c>
      <c r="AK234">
        <f>VLOOKUP($F234,'(참고)타워 스텟 가치'!$B$12:$L$16,AK$2,0)+(VLOOKUP($F234,'(참고)타워 스텟 가치'!$B$12:$L$16,AK$2,0)*$E234)</f>
        <v>0</v>
      </c>
      <c r="AL234">
        <f>VLOOKUP($F234,'(참고)타워 스텟 가치'!$B$12:$L$16,AL$2,0)+(VLOOKUP($F234,'(참고)타워 스텟 가치'!$B$12:$L$16,AL$2,0)*$E234)</f>
        <v>38.799999999999997</v>
      </c>
      <c r="AM234">
        <f>SUM('스테이지별 몬스터 스텟'!AD234*'(참고)타워 스텟 가치'!$Q$17,'스테이지별 몬스터 스텟'!AE234*'(참고)타워 스텟 가치'!$R$17,'스테이지별 몬스터 스텟'!AF234*'(참고)타워 스텟 가치'!$S$17,'스테이지별 몬스터 스텟'!AG234*'(참고)타워 스텟 가치'!$T$17,'스테이지별 몬스터 스텟'!AH234*'(참고)타워 스텟 가치'!$U$17,'스테이지별 몬스터 스텟'!AI234*'(참고)타워 스텟 가치'!$V$17,'스테이지별 몬스터 스텟'!AJ234*'(참고)타워 스텟 가치'!$W$17,'스테이지별 몬스터 스텟'!AK234*'(참고)타워 스텟 가치'!$X$17,'스테이지별 몬스터 스텟'!AL234*'(참고)타워 스텟 가치'!$Y$17)</f>
        <v>149561.02625</v>
      </c>
      <c r="AN234">
        <v>3</v>
      </c>
    </row>
    <row r="235" spans="3:40" x14ac:dyDescent="0.3">
      <c r="C235">
        <v>1</v>
      </c>
      <c r="D235">
        <f t="shared" si="11"/>
        <v>47</v>
      </c>
      <c r="E235" s="52">
        <f>VLOOKUP(D235,'스테이지별 난이도 설정'!B:C,2,0)</f>
        <v>18.799999999999997</v>
      </c>
      <c r="F235" t="str">
        <f t="shared" si="12"/>
        <v>일반</v>
      </c>
      <c r="G235">
        <f t="shared" si="10"/>
        <v>6</v>
      </c>
      <c r="H235">
        <f>VLOOKUP($F235,'(참고)타워 스텟 가치'!$B$2:$L$6,H$2,0)+(VLOOKUP($F235,'(참고)타워 스텟 가치'!$B$2:$L$6,H$2,0)*$E235)</f>
        <v>148.49999999999997</v>
      </c>
      <c r="I235">
        <f>VLOOKUP($F235,'(참고)타워 스텟 가치'!$B$2:$L$6,I$2,0)+(VLOOKUP($F235,'(참고)타워 스텟 가치'!$B$2:$L$6,I$2,0)*$E235)</f>
        <v>29.699999999999996</v>
      </c>
      <c r="J235">
        <f>VLOOKUP($F235,'(참고)타워 스텟 가치'!$B$2:$L$6,J$2,0)+(VLOOKUP($F235,'(참고)타워 스텟 가치'!$B$2:$L$6,J$2,0)*$E235)</f>
        <v>98999.999999999985</v>
      </c>
      <c r="K235">
        <f>VLOOKUP($F235,'(참고)타워 스텟 가치'!$B$2:$L$6,K$2,0)+(VLOOKUP($F235,'(참고)타워 스텟 가치'!$B$2:$L$6,K$2,0)*$E235)</f>
        <v>593.99999999999989</v>
      </c>
      <c r="L235">
        <f>VLOOKUP($F235,'(참고)타워 스텟 가치'!$B$2:$L$6,L$2,0)+(VLOOKUP($F235,'(참고)타워 스텟 가치'!$B$2:$L$6,L$2,0)*$E235)</f>
        <v>9.8999999999999986</v>
      </c>
      <c r="M235">
        <f>VLOOKUP($F235,'(참고)타워 스텟 가치'!$B$2:$L$6,M$2,0)+(VLOOKUP($F235,'(참고)타워 스텟 가치'!$B$2:$L$6,M$2,0)*$E235)</f>
        <v>5.9399999999999986</v>
      </c>
      <c r="N235">
        <f>VLOOKUP($F235,'(참고)타워 스텟 가치'!$B$2:$L$6,N$2,0)+(VLOOKUP($F235,'(참고)타워 스텟 가치'!$B$2:$L$6,N$2,0)*$E235)</f>
        <v>0</v>
      </c>
      <c r="O235">
        <f>VLOOKUP($F235,'(참고)타워 스텟 가치'!$B$2:$L$6,O$2,0)+(VLOOKUP($F235,'(참고)타워 스텟 가치'!$B$2:$L$6,O$2,0)*$E235)</f>
        <v>0</v>
      </c>
      <c r="P235">
        <f>VLOOKUP($F235,'(참고)타워 스텟 가치'!$B$2:$L$6,P$2,0)+(VLOOKUP($F235,'(참고)타워 스텟 가치'!$B$2:$L$6,P$2,0)*$E235)</f>
        <v>13.859999999999996</v>
      </c>
      <c r="Q235">
        <f>SUM('스테이지별 몬스터 스텟'!H235*'(참고)타워 스텟 가치'!$Q$17,'스테이지별 몬스터 스텟'!I235*'(참고)타워 스텟 가치'!$R$17,'스테이지별 몬스터 스텟'!J235*'(참고)타워 스텟 가치'!$S$17,'스테이지별 몬스터 스텟'!K235*'(참고)타워 스텟 가치'!$T$17,'스테이지별 몬스터 스텟'!L235*'(참고)타워 스텟 가치'!$U$17,'스테이지별 몬스터 스텟'!M235*'(참고)타워 스텟 가치'!$V$17,'스테이지별 몬스터 스텟'!N235*'(참고)타워 스텟 가치'!$W$17,'스테이지별 몬스터 스텟'!O235*'(참고)타워 스텟 가치'!$X$17,'스테이지별 몬스터 스텟'!P235*'(참고)타워 스텟 가치'!$Y$17)</f>
        <v>150083.00999999995</v>
      </c>
      <c r="R235">
        <v>1</v>
      </c>
      <c r="S235">
        <f>VLOOKUP($F235,'(참고)타워 스텟 가치'!$B$7:$L$11,S$2,0)+(VLOOKUP($F235,'(참고)타워 스텟 가치'!$B$7:$L$11,S$2,0)*$E235)</f>
        <v>49.499999999999993</v>
      </c>
      <c r="T235">
        <f>VLOOKUP($F235,'(참고)타워 스텟 가치'!$B$7:$L$11,T$2,0)+(VLOOKUP($F235,'(참고)타워 스텟 가치'!$B$7:$L$11,T$2,0)*$E235)</f>
        <v>89.1</v>
      </c>
      <c r="U235">
        <f>VLOOKUP($F235,'(참고)타워 스텟 가치'!$B$7:$L$11,U$2,0)+(VLOOKUP($F235,'(참고)타워 스텟 가치'!$B$7:$L$11,U$2,0)*$E235)</f>
        <v>98999.999999999985</v>
      </c>
      <c r="V235">
        <f>VLOOKUP($F235,'(참고)타워 스텟 가치'!$B$7:$L$11,V$2,0)+(VLOOKUP($F235,'(참고)타워 스텟 가치'!$B$7:$L$11,V$2,0)*$E235)</f>
        <v>593.99999999999989</v>
      </c>
      <c r="W235">
        <f>VLOOKUP($F235,'(참고)타워 스텟 가치'!$B$7:$L$11,W$2,0)+(VLOOKUP($F235,'(참고)타워 스텟 가치'!$B$7:$L$11,W$2,0)*$E235)</f>
        <v>9.8999999999999986</v>
      </c>
      <c r="X235">
        <f>VLOOKUP($F235,'(참고)타워 스텟 가치'!$B$7:$L$11,X$2,0)+(VLOOKUP($F235,'(참고)타워 스텟 가치'!$B$7:$L$11,X$2,0)*$E235)</f>
        <v>5.9399999999999986</v>
      </c>
      <c r="Y235">
        <f>VLOOKUP($F235,'(참고)타워 스텟 가치'!$B$7:$L$11,Y$2,0)+(VLOOKUP($F235,'(참고)타워 스텟 가치'!$B$7:$L$11,Y$2,0)*$E235)</f>
        <v>0</v>
      </c>
      <c r="Z235">
        <f>VLOOKUP($F235,'(참고)타워 스텟 가치'!$B$7:$L$11,Z$2,0)+(VLOOKUP($F235,'(참고)타워 스텟 가치'!$B$7:$L$11,Z$2,0)*$E235)</f>
        <v>0</v>
      </c>
      <c r="AA235">
        <f>VLOOKUP($F235,'(참고)타워 스텟 가치'!$B$7:$L$11,AA$2,0)+(VLOOKUP($F235,'(참고)타워 스텟 가치'!$B$7:$L$11,AA$2,0)*$E235)</f>
        <v>13.859999999999996</v>
      </c>
      <c r="AB235">
        <f>SUM('스테이지별 몬스터 스텟'!S235*'(참고)타워 스텟 가치'!$Q$17,'스테이지별 몬스터 스텟'!T235*'(참고)타워 스텟 가치'!$R$17,'스테이지별 몬스터 스텟'!U235*'(참고)타워 스텟 가치'!$S$17,'스테이지별 몬스터 스텟'!V235*'(참고)타워 스텟 가치'!$T$17,'스테이지별 몬스터 스텟'!W235*'(참고)타워 스텟 가치'!$U$17,'스테이지별 몬스터 스텟'!X235*'(참고)타워 스텟 가치'!$V$17,'스테이지별 몬스터 스텟'!Y235*'(참고)타워 스텟 가치'!$W$17,'스테이지별 몬스터 스텟'!Z235*'(참고)타워 스텟 가치'!$X$17,'스테이지별 몬스터 스텟'!AA235*'(참고)타워 스텟 가치'!$Y$17)</f>
        <v>149974.10999999996</v>
      </c>
      <c r="AC235">
        <v>2</v>
      </c>
      <c r="AD235">
        <f>VLOOKUP($F235,'(참고)타워 스텟 가치'!$B$12:$L$16,AD$2,0)+(VLOOKUP($F235,'(참고)타워 스텟 가치'!$B$12:$L$16,AD$2,0)*$E235)</f>
        <v>49.499999999999993</v>
      </c>
      <c r="AE235">
        <f>VLOOKUP($F235,'(참고)타워 스텟 가치'!$B$12:$L$16,AE$2,0)+(VLOOKUP($F235,'(참고)타워 스텟 가치'!$B$12:$L$16,AE$2,0)*$E235)</f>
        <v>59.399999999999991</v>
      </c>
      <c r="AF235">
        <f>VLOOKUP($F235,'(참고)타워 스텟 가치'!$B$12:$L$16,AF$2,0)+(VLOOKUP($F235,'(참고)타워 스텟 가치'!$B$12:$L$16,AF$2,0)*$E235)</f>
        <v>98999.999999999985</v>
      </c>
      <c r="AG235">
        <f>VLOOKUP($F235,'(참고)타워 스텟 가치'!$B$12:$L$16,AG$2,0)+(VLOOKUP($F235,'(참고)타워 스텟 가치'!$B$12:$L$16,AG$2,0)*$E235)</f>
        <v>296.99999999999994</v>
      </c>
      <c r="AH235">
        <f>VLOOKUP($F235,'(참고)타워 스텟 가치'!$B$12:$L$16,AH$2,0)+(VLOOKUP($F235,'(참고)타워 스텟 가치'!$B$12:$L$16,AH$2,0)*$E235)</f>
        <v>9.8999999999999986</v>
      </c>
      <c r="AI235">
        <f>VLOOKUP($F235,'(참고)타워 스텟 가치'!$B$12:$L$16,AI$2,0)+(VLOOKUP($F235,'(참고)타워 스텟 가치'!$B$12:$L$16,AI$2,0)*$E235)</f>
        <v>5.9399999999999986</v>
      </c>
      <c r="AJ235">
        <f>VLOOKUP($F235,'(참고)타워 스텟 가치'!$B$12:$L$16,AJ$2,0)+(VLOOKUP($F235,'(참고)타워 스텟 가치'!$B$12:$L$16,AJ$2,0)*$E235)</f>
        <v>0</v>
      </c>
      <c r="AK235">
        <f>VLOOKUP($F235,'(참고)타워 스텟 가치'!$B$12:$L$16,AK$2,0)+(VLOOKUP($F235,'(참고)타워 스텟 가치'!$B$12:$L$16,AK$2,0)*$E235)</f>
        <v>0</v>
      </c>
      <c r="AL235">
        <f>VLOOKUP($F235,'(참고)타워 스텟 가치'!$B$12:$L$16,AL$2,0)+(VLOOKUP($F235,'(참고)타워 스텟 가치'!$B$12:$L$16,AL$2,0)*$E235)</f>
        <v>27.719999999999992</v>
      </c>
      <c r="AM235">
        <f>SUM('스테이지별 몬스터 스텟'!AD235*'(참고)타워 스텟 가치'!$Q$17,'스테이지별 몬스터 스텟'!AE235*'(참고)타워 스텟 가치'!$R$17,'스테이지별 몬스터 스텟'!AF235*'(참고)타워 스텟 가치'!$S$17,'스테이지별 몬스터 스텟'!AG235*'(참고)타워 스텟 가치'!$T$17,'스테이지별 몬스터 스텟'!AH235*'(참고)타워 스텟 가치'!$U$17,'스테이지별 몬스터 스텟'!AI235*'(참고)타워 스텟 가치'!$V$17,'스테이지별 몬스터 스텟'!AJ235*'(참고)타워 스텟 가치'!$W$17,'스테이지별 몬스터 스텟'!AK235*'(참고)타워 스텟 가치'!$X$17,'스테이지별 몬스터 스텟'!AL235*'(참고)타워 스텟 가치'!$Y$17)</f>
        <v>149363.27999999997</v>
      </c>
      <c r="AN235">
        <v>3</v>
      </c>
    </row>
    <row r="236" spans="3:40" x14ac:dyDescent="0.3">
      <c r="C236">
        <v>2</v>
      </c>
      <c r="D236">
        <f t="shared" si="11"/>
        <v>47</v>
      </c>
      <c r="E236" s="52">
        <f>VLOOKUP(D236,'스테이지별 난이도 설정'!B:C,2,0)</f>
        <v>18.799999999999997</v>
      </c>
      <c r="F236" t="str">
        <f t="shared" si="12"/>
        <v>레어</v>
      </c>
      <c r="G236">
        <f t="shared" si="10"/>
        <v>6</v>
      </c>
      <c r="H236">
        <f>VLOOKUP($F236,'(참고)타워 스텟 가치'!$B$2:$L$6,H$2,0)+(VLOOKUP($F236,'(참고)타워 스텟 가치'!$B$2:$L$6,H$2,0)*$E236)</f>
        <v>222.74999999999997</v>
      </c>
      <c r="I236">
        <f>VLOOKUP($F236,'(참고)타워 스텟 가치'!$B$2:$L$6,I$2,0)+(VLOOKUP($F236,'(참고)타워 스텟 가치'!$B$2:$L$6,I$2,0)*$E236)</f>
        <v>44.55</v>
      </c>
      <c r="J236">
        <f>VLOOKUP($F236,'(참고)타워 스텟 가치'!$B$2:$L$6,J$2,0)+(VLOOKUP($F236,'(참고)타워 스텟 가치'!$B$2:$L$6,J$2,0)*$E236)</f>
        <v>98999.999999999985</v>
      </c>
      <c r="K236">
        <f>VLOOKUP($F236,'(참고)타워 스텟 가치'!$B$2:$L$6,K$2,0)+(VLOOKUP($F236,'(참고)타워 스텟 가치'!$B$2:$L$6,K$2,0)*$E236)</f>
        <v>890.99999999999989</v>
      </c>
      <c r="L236">
        <f>VLOOKUP($F236,'(참고)타워 스텟 가치'!$B$2:$L$6,L$2,0)+(VLOOKUP($F236,'(참고)타워 스텟 가치'!$B$2:$L$6,L$2,0)*$E236)</f>
        <v>14.849999999999998</v>
      </c>
      <c r="M236">
        <f>VLOOKUP($F236,'(참고)타워 스텟 가치'!$B$2:$L$6,M$2,0)+(VLOOKUP($F236,'(참고)타워 스텟 가치'!$B$2:$L$6,M$2,0)*$E236)</f>
        <v>5.9399999999999986</v>
      </c>
      <c r="N236">
        <f>VLOOKUP($F236,'(참고)타워 스텟 가치'!$B$2:$L$6,N$2,0)+(VLOOKUP($F236,'(참고)타워 스텟 가치'!$B$2:$L$6,N$2,0)*$E236)</f>
        <v>0</v>
      </c>
      <c r="O236">
        <f>VLOOKUP($F236,'(참고)타워 스텟 가치'!$B$2:$L$6,O$2,0)+(VLOOKUP($F236,'(참고)타워 스텟 가치'!$B$2:$L$6,O$2,0)*$E236)</f>
        <v>0</v>
      </c>
      <c r="P236">
        <f>VLOOKUP($F236,'(참고)타워 스텟 가치'!$B$2:$L$6,P$2,0)+(VLOOKUP($F236,'(참고)타워 스텟 가치'!$B$2:$L$6,P$2,0)*$E236)</f>
        <v>13.859999999999996</v>
      </c>
      <c r="Q236">
        <f>SUM('스테이지별 몬스터 스텟'!H236*'(참고)타워 스텟 가치'!$Q$17,'스테이지별 몬스터 스텟'!I236*'(참고)타워 스텟 가치'!$R$17,'스테이지별 몬스터 스텟'!J236*'(참고)타워 스텟 가치'!$S$17,'스테이지별 몬스터 스텟'!K236*'(참고)타워 스텟 가치'!$T$17,'스테이지별 몬스터 스텟'!L236*'(참고)타워 스텟 가치'!$U$17,'스테이지별 몬스터 스텟'!M236*'(참고)타워 스텟 가치'!$V$17,'스테이지별 몬스터 스텟'!N236*'(참고)타워 스텟 가치'!$W$17,'스테이지별 몬스터 스텟'!O236*'(참고)타워 스텟 가치'!$X$17,'스테이지별 몬스터 스텟'!P236*'(참고)타워 스텟 가치'!$Y$17)</f>
        <v>150857.685</v>
      </c>
      <c r="R236">
        <v>1</v>
      </c>
      <c r="S236">
        <f>VLOOKUP($F236,'(참고)타워 스텟 가치'!$B$7:$L$11,S$2,0)+(VLOOKUP($F236,'(참고)타워 스텟 가치'!$B$7:$L$11,S$2,0)*$E236)</f>
        <v>74.249999999999986</v>
      </c>
      <c r="T236">
        <f>VLOOKUP($F236,'(참고)타워 스텟 가치'!$B$7:$L$11,T$2,0)+(VLOOKUP($F236,'(참고)타워 스텟 가치'!$B$7:$L$11,T$2,0)*$E236)</f>
        <v>133.64999999999998</v>
      </c>
      <c r="U236">
        <f>VLOOKUP($F236,'(참고)타워 스텟 가치'!$B$7:$L$11,U$2,0)+(VLOOKUP($F236,'(참고)타워 스텟 가치'!$B$7:$L$11,U$2,0)*$E236)</f>
        <v>98999.999999999985</v>
      </c>
      <c r="V236">
        <f>VLOOKUP($F236,'(참고)타워 스텟 가치'!$B$7:$L$11,V$2,0)+(VLOOKUP($F236,'(참고)타워 스텟 가치'!$B$7:$L$11,V$2,0)*$E236)</f>
        <v>890.99999999999989</v>
      </c>
      <c r="W236">
        <f>VLOOKUP($F236,'(참고)타워 스텟 가치'!$B$7:$L$11,W$2,0)+(VLOOKUP($F236,'(참고)타워 스텟 가치'!$B$7:$L$11,W$2,0)*$E236)</f>
        <v>14.849999999999998</v>
      </c>
      <c r="X236">
        <f>VLOOKUP($F236,'(참고)타워 스텟 가치'!$B$7:$L$11,X$2,0)+(VLOOKUP($F236,'(참고)타워 스텟 가치'!$B$7:$L$11,X$2,0)*$E236)</f>
        <v>5.9399999999999986</v>
      </c>
      <c r="Y236">
        <f>VLOOKUP($F236,'(참고)타워 스텟 가치'!$B$7:$L$11,Y$2,0)+(VLOOKUP($F236,'(참고)타워 스텟 가치'!$B$7:$L$11,Y$2,0)*$E236)</f>
        <v>0</v>
      </c>
      <c r="Z236">
        <f>VLOOKUP($F236,'(참고)타워 스텟 가치'!$B$7:$L$11,Z$2,0)+(VLOOKUP($F236,'(참고)타워 스텟 가치'!$B$7:$L$11,Z$2,0)*$E236)</f>
        <v>0</v>
      </c>
      <c r="AA236">
        <f>VLOOKUP($F236,'(참고)타워 스텟 가치'!$B$7:$L$11,AA$2,0)+(VLOOKUP($F236,'(참고)타워 스텟 가치'!$B$7:$L$11,AA$2,0)*$E236)</f>
        <v>13.859999999999996</v>
      </c>
      <c r="AB236">
        <f>SUM('스테이지별 몬스터 스텟'!S236*'(참고)타워 스텟 가치'!$Q$17,'스테이지별 몬스터 스텟'!T236*'(참고)타워 스텟 가치'!$R$17,'스테이지별 몬스터 스텟'!U236*'(참고)타워 스텟 가치'!$S$17,'스테이지별 몬스터 스텟'!V236*'(참고)타워 스텟 가치'!$T$17,'스테이지별 몬스터 스텟'!W236*'(참고)타워 스텟 가치'!$U$17,'스테이지별 몬스터 스텟'!X236*'(참고)타워 스텟 가치'!$V$17,'스테이지별 몬스터 스텟'!Y236*'(참고)타워 스텟 가치'!$W$17,'스테이지별 몬스터 스텟'!Z236*'(참고)타워 스텟 가치'!$X$17,'스테이지별 몬스터 스텟'!AA236*'(참고)타워 스텟 가치'!$Y$17)</f>
        <v>150694.33499999999</v>
      </c>
      <c r="AC236">
        <v>2</v>
      </c>
      <c r="AD236">
        <f>VLOOKUP($F236,'(참고)타워 스텟 가치'!$B$12:$L$16,AD$2,0)+(VLOOKUP($F236,'(참고)타워 스텟 가치'!$B$12:$L$16,AD$2,0)*$E236)</f>
        <v>74.249999999999986</v>
      </c>
      <c r="AE236">
        <f>VLOOKUP($F236,'(참고)타워 스텟 가치'!$B$12:$L$16,AE$2,0)+(VLOOKUP($F236,'(참고)타워 스텟 가치'!$B$12:$L$16,AE$2,0)*$E236)</f>
        <v>89.1</v>
      </c>
      <c r="AF236">
        <f>VLOOKUP($F236,'(참고)타워 스텟 가치'!$B$12:$L$16,AF$2,0)+(VLOOKUP($F236,'(참고)타워 스텟 가치'!$B$12:$L$16,AF$2,0)*$E236)</f>
        <v>98999.999999999985</v>
      </c>
      <c r="AG236">
        <f>VLOOKUP($F236,'(참고)타워 스텟 가치'!$B$12:$L$16,AG$2,0)+(VLOOKUP($F236,'(참고)타워 스텟 가치'!$B$12:$L$16,AG$2,0)*$E236)</f>
        <v>445.49999999999994</v>
      </c>
      <c r="AH236">
        <f>VLOOKUP($F236,'(참고)타워 스텟 가치'!$B$12:$L$16,AH$2,0)+(VLOOKUP($F236,'(참고)타워 스텟 가치'!$B$12:$L$16,AH$2,0)*$E236)</f>
        <v>14.849999999999998</v>
      </c>
      <c r="AI236">
        <f>VLOOKUP($F236,'(참고)타워 스텟 가치'!$B$12:$L$16,AI$2,0)+(VLOOKUP($F236,'(참고)타워 스텟 가치'!$B$12:$L$16,AI$2,0)*$E236)</f>
        <v>5.9399999999999986</v>
      </c>
      <c r="AJ236">
        <f>VLOOKUP($F236,'(참고)타워 스텟 가치'!$B$12:$L$16,AJ$2,0)+(VLOOKUP($F236,'(참고)타워 스텟 가치'!$B$12:$L$16,AJ$2,0)*$E236)</f>
        <v>0</v>
      </c>
      <c r="AK236">
        <f>VLOOKUP($F236,'(참고)타워 스텟 가치'!$B$12:$L$16,AK$2,0)+(VLOOKUP($F236,'(참고)타워 스텟 가치'!$B$12:$L$16,AK$2,0)*$E236)</f>
        <v>0</v>
      </c>
      <c r="AL236">
        <f>VLOOKUP($F236,'(참고)타워 스텟 가치'!$B$12:$L$16,AL$2,0)+(VLOOKUP($F236,'(참고)타워 스텟 가치'!$B$12:$L$16,AL$2,0)*$E236)</f>
        <v>27.719999999999992</v>
      </c>
      <c r="AM236">
        <f>SUM('스테이지별 몬스터 스텟'!AD236*'(참고)타워 스텟 가치'!$Q$17,'스테이지별 몬스터 스텟'!AE236*'(참고)타워 스텟 가치'!$R$17,'스테이지별 몬스터 스텟'!AF236*'(참고)타워 스텟 가치'!$S$17,'스테이지별 몬스터 스텟'!AG236*'(참고)타워 스텟 가치'!$T$17,'스테이지별 몬스터 스텟'!AH236*'(참고)타워 스텟 가치'!$U$17,'스테이지별 몬스터 스텟'!AI236*'(참고)타워 스텟 가치'!$V$17,'스테이지별 몬스터 스텟'!AJ236*'(참고)타워 스텟 가치'!$W$17,'스테이지별 몬스터 스텟'!AK236*'(참고)타워 스텟 가치'!$X$17,'스테이지별 몬스터 스텟'!AL236*'(참고)타워 스텟 가치'!$Y$17)</f>
        <v>149764.22999999998</v>
      </c>
      <c r="AN236">
        <v>3</v>
      </c>
    </row>
    <row r="237" spans="3:40" x14ac:dyDescent="0.3">
      <c r="C237">
        <v>3</v>
      </c>
      <c r="D237">
        <f t="shared" si="11"/>
        <v>47</v>
      </c>
      <c r="E237" s="52">
        <f>VLOOKUP(D237,'스테이지별 난이도 설정'!B:C,2,0)</f>
        <v>18.799999999999997</v>
      </c>
      <c r="F237" t="str">
        <f t="shared" si="12"/>
        <v>에픽</v>
      </c>
      <c r="G237">
        <f t="shared" si="10"/>
        <v>6</v>
      </c>
      <c r="H237">
        <f>VLOOKUP($F237,'(참고)타워 스텟 가치'!$B$2:$L$6,H$2,0)+(VLOOKUP($F237,'(참고)타워 스텟 가치'!$B$2:$L$6,H$2,0)*$E237)</f>
        <v>334.12499999999994</v>
      </c>
      <c r="I237">
        <f>VLOOKUP($F237,'(참고)타워 스텟 가치'!$B$2:$L$6,I$2,0)+(VLOOKUP($F237,'(참고)타워 스텟 가치'!$B$2:$L$6,I$2,0)*$E237)</f>
        <v>66.824999999999989</v>
      </c>
      <c r="J237">
        <f>VLOOKUP($F237,'(참고)타워 스텟 가치'!$B$2:$L$6,J$2,0)+(VLOOKUP($F237,'(참고)타워 스텟 가치'!$B$2:$L$6,J$2,0)*$E237)</f>
        <v>98999.999999999985</v>
      </c>
      <c r="K237">
        <f>VLOOKUP($F237,'(참고)타워 스텟 가치'!$B$2:$L$6,K$2,0)+(VLOOKUP($F237,'(참고)타워 스텟 가치'!$B$2:$L$6,K$2,0)*$E237)</f>
        <v>1336.4999999999998</v>
      </c>
      <c r="L237">
        <f>VLOOKUP($F237,'(참고)타워 스텟 가치'!$B$2:$L$6,L$2,0)+(VLOOKUP($F237,'(참고)타워 스텟 가치'!$B$2:$L$6,L$2,0)*$E237)</f>
        <v>22.274999999999999</v>
      </c>
      <c r="M237">
        <f>VLOOKUP($F237,'(참고)타워 스텟 가치'!$B$2:$L$6,M$2,0)+(VLOOKUP($F237,'(참고)타워 스텟 가치'!$B$2:$L$6,M$2,0)*$E237)</f>
        <v>5.9399999999999986</v>
      </c>
      <c r="N237">
        <f>VLOOKUP($F237,'(참고)타워 스텟 가치'!$B$2:$L$6,N$2,0)+(VLOOKUP($F237,'(참고)타워 스텟 가치'!$B$2:$L$6,N$2,0)*$E237)</f>
        <v>0</v>
      </c>
      <c r="O237">
        <f>VLOOKUP($F237,'(참고)타워 스텟 가치'!$B$2:$L$6,O$2,0)+(VLOOKUP($F237,'(참고)타워 스텟 가치'!$B$2:$L$6,O$2,0)*$E237)</f>
        <v>0</v>
      </c>
      <c r="P237">
        <f>VLOOKUP($F237,'(참고)타워 스텟 가치'!$B$2:$L$6,P$2,0)+(VLOOKUP($F237,'(참고)타워 스텟 가치'!$B$2:$L$6,P$2,0)*$E237)</f>
        <v>13.859999999999996</v>
      </c>
      <c r="Q237">
        <f>SUM('스테이지별 몬스터 스텟'!H237*'(참고)타워 스텟 가치'!$Q$17,'스테이지별 몬스터 스텟'!I237*'(참고)타워 스텟 가치'!$R$17,'스테이지별 몬스터 스텟'!J237*'(참고)타워 스텟 가치'!$S$17,'스테이지별 몬스터 스텟'!K237*'(참고)타워 스텟 가치'!$T$17,'스테이지별 몬스터 스텟'!L237*'(참고)타워 스텟 가치'!$U$17,'스테이지별 몬스터 스텟'!M237*'(참고)타워 스텟 가치'!$V$17,'스테이지별 몬스터 스텟'!N237*'(참고)타워 스텟 가치'!$W$17,'스테이지별 몬스터 스텟'!O237*'(참고)타워 스텟 가치'!$X$17,'스테이지별 몬스터 스텟'!P237*'(참고)타워 스텟 가치'!$Y$17)</f>
        <v>152019.69749999995</v>
      </c>
      <c r="R237">
        <v>1</v>
      </c>
      <c r="S237">
        <f>VLOOKUP($F237,'(참고)타워 스텟 가치'!$B$7:$L$11,S$2,0)+(VLOOKUP($F237,'(참고)타워 스텟 가치'!$B$7:$L$11,S$2,0)*$E237)</f>
        <v>111.37499999999999</v>
      </c>
      <c r="T237">
        <f>VLOOKUP($F237,'(참고)타워 스텟 가치'!$B$7:$L$11,T$2,0)+(VLOOKUP($F237,'(참고)타워 스텟 가치'!$B$7:$L$11,T$2,0)*$E237)</f>
        <v>200.47499999999997</v>
      </c>
      <c r="U237">
        <f>VLOOKUP($F237,'(참고)타워 스텟 가치'!$B$7:$L$11,U$2,0)+(VLOOKUP($F237,'(참고)타워 스텟 가치'!$B$7:$L$11,U$2,0)*$E237)</f>
        <v>98999.999999999985</v>
      </c>
      <c r="V237">
        <f>VLOOKUP($F237,'(참고)타워 스텟 가치'!$B$7:$L$11,V$2,0)+(VLOOKUP($F237,'(참고)타워 스텟 가치'!$B$7:$L$11,V$2,0)*$E237)</f>
        <v>1336.4999999999998</v>
      </c>
      <c r="W237">
        <f>VLOOKUP($F237,'(참고)타워 스텟 가치'!$B$7:$L$11,W$2,0)+(VLOOKUP($F237,'(참고)타워 스텟 가치'!$B$7:$L$11,W$2,0)*$E237)</f>
        <v>22.274999999999999</v>
      </c>
      <c r="X237">
        <f>VLOOKUP($F237,'(참고)타워 스텟 가치'!$B$7:$L$11,X$2,0)+(VLOOKUP($F237,'(참고)타워 스텟 가치'!$B$7:$L$11,X$2,0)*$E237)</f>
        <v>5.9399999999999986</v>
      </c>
      <c r="Y237">
        <f>VLOOKUP($F237,'(참고)타워 스텟 가치'!$B$7:$L$11,Y$2,0)+(VLOOKUP($F237,'(참고)타워 스텟 가치'!$B$7:$L$11,Y$2,0)*$E237)</f>
        <v>0</v>
      </c>
      <c r="Z237">
        <f>VLOOKUP($F237,'(참고)타워 스텟 가치'!$B$7:$L$11,Z$2,0)+(VLOOKUP($F237,'(참고)타워 스텟 가치'!$B$7:$L$11,Z$2,0)*$E237)</f>
        <v>0</v>
      </c>
      <c r="AA237">
        <f>VLOOKUP($F237,'(참고)타워 스텟 가치'!$B$7:$L$11,AA$2,0)+(VLOOKUP($F237,'(참고)타워 스텟 가치'!$B$7:$L$11,AA$2,0)*$E237)</f>
        <v>13.859999999999996</v>
      </c>
      <c r="AB237">
        <f>SUM('스테이지별 몬스터 스텟'!S237*'(참고)타워 스텟 가치'!$Q$17,'스테이지별 몬스터 스텟'!T237*'(참고)타워 스텟 가치'!$R$17,'스테이지별 몬스터 스텟'!U237*'(참고)타워 스텟 가치'!$S$17,'스테이지별 몬스터 스텟'!V237*'(참고)타워 스텟 가치'!$T$17,'스테이지별 몬스터 스텟'!W237*'(참고)타워 스텟 가치'!$U$17,'스테이지별 몬스터 스텟'!X237*'(참고)타워 스텟 가치'!$V$17,'스테이지별 몬스터 스텟'!Y237*'(참고)타워 스텟 가치'!$W$17,'스테이지별 몬스터 스텟'!Z237*'(참고)타워 스텟 가치'!$X$17,'스테이지별 몬스터 스텟'!AA237*'(참고)타워 스텟 가치'!$Y$17)</f>
        <v>151774.67249999996</v>
      </c>
      <c r="AC237">
        <v>2</v>
      </c>
      <c r="AD237">
        <f>VLOOKUP($F237,'(참고)타워 스텟 가치'!$B$12:$L$16,AD$2,0)+(VLOOKUP($F237,'(참고)타워 스텟 가치'!$B$12:$L$16,AD$2,0)*$E237)</f>
        <v>111.37499999999999</v>
      </c>
      <c r="AE237">
        <f>VLOOKUP($F237,'(참고)타워 스텟 가치'!$B$12:$L$16,AE$2,0)+(VLOOKUP($F237,'(참고)타워 스텟 가치'!$B$12:$L$16,AE$2,0)*$E237)</f>
        <v>133.64999999999998</v>
      </c>
      <c r="AF237">
        <f>VLOOKUP($F237,'(참고)타워 스텟 가치'!$B$12:$L$16,AF$2,0)+(VLOOKUP($F237,'(참고)타워 스텟 가치'!$B$12:$L$16,AF$2,0)*$E237)</f>
        <v>98999.999999999985</v>
      </c>
      <c r="AG237">
        <f>VLOOKUP($F237,'(참고)타워 스텟 가치'!$B$12:$L$16,AG$2,0)+(VLOOKUP($F237,'(참고)타워 스텟 가치'!$B$12:$L$16,AG$2,0)*$E237)</f>
        <v>668.24999999999989</v>
      </c>
      <c r="AH237">
        <f>VLOOKUP($F237,'(참고)타워 스텟 가치'!$B$12:$L$16,AH$2,0)+(VLOOKUP($F237,'(참고)타워 스텟 가치'!$B$12:$L$16,AH$2,0)*$E237)</f>
        <v>22.274999999999999</v>
      </c>
      <c r="AI237">
        <f>VLOOKUP($F237,'(참고)타워 스텟 가치'!$B$12:$L$16,AI$2,0)+(VLOOKUP($F237,'(참고)타워 스텟 가치'!$B$12:$L$16,AI$2,0)*$E237)</f>
        <v>5.9399999999999986</v>
      </c>
      <c r="AJ237">
        <f>VLOOKUP($F237,'(참고)타워 스텟 가치'!$B$12:$L$16,AJ$2,0)+(VLOOKUP($F237,'(참고)타워 스텟 가치'!$B$12:$L$16,AJ$2,0)*$E237)</f>
        <v>0</v>
      </c>
      <c r="AK237">
        <f>VLOOKUP($F237,'(참고)타워 스텟 가치'!$B$12:$L$16,AK$2,0)+(VLOOKUP($F237,'(참고)타워 스텟 가치'!$B$12:$L$16,AK$2,0)*$E237)</f>
        <v>0</v>
      </c>
      <c r="AL237">
        <f>VLOOKUP($F237,'(참고)타워 스텟 가치'!$B$12:$L$16,AL$2,0)+(VLOOKUP($F237,'(참고)타워 스텟 가치'!$B$12:$L$16,AL$2,0)*$E237)</f>
        <v>27.719999999999992</v>
      </c>
      <c r="AM237">
        <f>SUM('스테이지별 몬스터 스텟'!AD237*'(참고)타워 스텟 가치'!$Q$17,'스테이지별 몬스터 스텟'!AE237*'(참고)타워 스텟 가치'!$R$17,'스테이지별 몬스터 스텟'!AF237*'(참고)타워 스텟 가치'!$S$17,'스테이지별 몬스터 스텟'!AG237*'(참고)타워 스텟 가치'!$T$17,'스테이지별 몬스터 스텟'!AH237*'(참고)타워 스텟 가치'!$U$17,'스테이지별 몬스터 스텟'!AI237*'(참고)타워 스텟 가치'!$V$17,'스테이지별 몬스터 스텟'!AJ237*'(참고)타워 스텟 가치'!$W$17,'스테이지별 몬스터 스텟'!AK237*'(참고)타워 스텟 가치'!$X$17,'스테이지별 몬스터 스텟'!AL237*'(참고)타워 스텟 가치'!$Y$17)</f>
        <v>150365.65499999997</v>
      </c>
      <c r="AN237">
        <v>3</v>
      </c>
    </row>
    <row r="238" spans="3:40" x14ac:dyDescent="0.3">
      <c r="C238">
        <v>4</v>
      </c>
      <c r="D238">
        <f t="shared" si="11"/>
        <v>47</v>
      </c>
      <c r="E238" s="52">
        <f>VLOOKUP(D238,'스테이지별 난이도 설정'!B:C,2,0)</f>
        <v>18.799999999999997</v>
      </c>
      <c r="F238" t="str">
        <f t="shared" si="12"/>
        <v>유니크</v>
      </c>
      <c r="G238">
        <f t="shared" si="10"/>
        <v>6</v>
      </c>
      <c r="H238">
        <f>VLOOKUP($F238,'(참고)타워 스텟 가치'!$B$2:$L$6,H$2,0)+(VLOOKUP($F238,'(참고)타워 스텟 가치'!$B$2:$L$6,H$2,0)*$E238)</f>
        <v>501.18749999999994</v>
      </c>
      <c r="I238">
        <f>VLOOKUP($F238,'(참고)타워 스텟 가치'!$B$2:$L$6,I$2,0)+(VLOOKUP($F238,'(참고)타워 스텟 가치'!$B$2:$L$6,I$2,0)*$E238)</f>
        <v>100.23749999999998</v>
      </c>
      <c r="J238">
        <f>VLOOKUP($F238,'(참고)타워 스텟 가치'!$B$2:$L$6,J$2,0)+(VLOOKUP($F238,'(참고)타워 스텟 가치'!$B$2:$L$6,J$2,0)*$E238)</f>
        <v>98999.999999999985</v>
      </c>
      <c r="K238">
        <f>VLOOKUP($F238,'(참고)타워 스텟 가치'!$B$2:$L$6,K$2,0)+(VLOOKUP($F238,'(참고)타워 스텟 가치'!$B$2:$L$6,K$2,0)*$E238)</f>
        <v>2004.7499999999998</v>
      </c>
      <c r="L238">
        <f>VLOOKUP($F238,'(참고)타워 스텟 가치'!$B$2:$L$6,L$2,0)+(VLOOKUP($F238,'(참고)타워 스텟 가치'!$B$2:$L$6,L$2,0)*$E238)</f>
        <v>33.412499999999994</v>
      </c>
      <c r="M238">
        <f>VLOOKUP($F238,'(참고)타워 스텟 가치'!$B$2:$L$6,M$2,0)+(VLOOKUP($F238,'(참고)타워 스텟 가치'!$B$2:$L$6,M$2,0)*$E238)</f>
        <v>5.9399999999999986</v>
      </c>
      <c r="N238">
        <f>VLOOKUP($F238,'(참고)타워 스텟 가치'!$B$2:$L$6,N$2,0)+(VLOOKUP($F238,'(참고)타워 스텟 가치'!$B$2:$L$6,N$2,0)*$E238)</f>
        <v>0</v>
      </c>
      <c r="O238">
        <f>VLOOKUP($F238,'(참고)타워 스텟 가치'!$B$2:$L$6,O$2,0)+(VLOOKUP($F238,'(참고)타워 스텟 가치'!$B$2:$L$6,O$2,0)*$E238)</f>
        <v>0</v>
      </c>
      <c r="P238">
        <f>VLOOKUP($F238,'(참고)타워 스텟 가치'!$B$2:$L$6,P$2,0)+(VLOOKUP($F238,'(참고)타워 스텟 가치'!$B$2:$L$6,P$2,0)*$E238)</f>
        <v>19.799999999999997</v>
      </c>
      <c r="Q238">
        <f>SUM('스테이지별 몬스터 스텟'!H238*'(참고)타워 스텟 가치'!$Q$17,'스테이지별 몬스터 스텟'!I238*'(참고)타워 스텟 가치'!$R$17,'스테이지별 몬스터 스텟'!J238*'(참고)타워 스텟 가치'!$S$17,'스테이지별 몬스터 스텟'!K238*'(참고)타워 스텟 가치'!$T$17,'스테이지별 몬스터 스텟'!L238*'(참고)타워 스텟 가치'!$U$17,'스테이지별 몬스터 스텟'!M238*'(참고)타워 스텟 가치'!$V$17,'스테이지별 몬스터 스텟'!N238*'(참고)타워 스텟 가치'!$W$17,'스테이지별 몬스터 스텟'!O238*'(참고)타워 스텟 가치'!$X$17,'스테이지별 몬스터 스텟'!P238*'(참고)타워 스텟 가치'!$Y$17)</f>
        <v>153774.59625</v>
      </c>
      <c r="R238">
        <v>1</v>
      </c>
      <c r="S238">
        <f>VLOOKUP($F238,'(참고)타워 스텟 가치'!$B$7:$L$11,S$2,0)+(VLOOKUP($F238,'(참고)타워 스텟 가치'!$B$7:$L$11,S$2,0)*$E238)</f>
        <v>167.06249999999997</v>
      </c>
      <c r="T238">
        <f>VLOOKUP($F238,'(참고)타워 스텟 가치'!$B$7:$L$11,T$2,0)+(VLOOKUP($F238,'(참고)타워 스텟 가치'!$B$7:$L$11,T$2,0)*$E238)</f>
        <v>300.71249999999998</v>
      </c>
      <c r="U238">
        <f>VLOOKUP($F238,'(참고)타워 스텟 가치'!$B$7:$L$11,U$2,0)+(VLOOKUP($F238,'(참고)타워 스텟 가치'!$B$7:$L$11,U$2,0)*$E238)</f>
        <v>98999.999999999985</v>
      </c>
      <c r="V238">
        <f>VLOOKUP($F238,'(참고)타워 스텟 가치'!$B$7:$L$11,V$2,0)+(VLOOKUP($F238,'(참고)타워 스텟 가치'!$B$7:$L$11,V$2,0)*$E238)</f>
        <v>2004.7499999999998</v>
      </c>
      <c r="W238">
        <f>VLOOKUP($F238,'(참고)타워 스텟 가치'!$B$7:$L$11,W$2,0)+(VLOOKUP($F238,'(참고)타워 스텟 가치'!$B$7:$L$11,W$2,0)*$E238)</f>
        <v>33.412499999999994</v>
      </c>
      <c r="X238">
        <f>VLOOKUP($F238,'(참고)타워 스텟 가치'!$B$7:$L$11,X$2,0)+(VLOOKUP($F238,'(참고)타워 스텟 가치'!$B$7:$L$11,X$2,0)*$E238)</f>
        <v>5.9399999999999986</v>
      </c>
      <c r="Y238">
        <f>VLOOKUP($F238,'(참고)타워 스텟 가치'!$B$7:$L$11,Y$2,0)+(VLOOKUP($F238,'(참고)타워 스텟 가치'!$B$7:$L$11,Y$2,0)*$E238)</f>
        <v>0</v>
      </c>
      <c r="Z238">
        <f>VLOOKUP($F238,'(참고)타워 스텟 가치'!$B$7:$L$11,Z$2,0)+(VLOOKUP($F238,'(참고)타워 스텟 가치'!$B$7:$L$11,Z$2,0)*$E238)</f>
        <v>0</v>
      </c>
      <c r="AA238">
        <f>VLOOKUP($F238,'(참고)타워 스텟 가치'!$B$7:$L$11,AA$2,0)+(VLOOKUP($F238,'(참고)타워 스텟 가치'!$B$7:$L$11,AA$2,0)*$E238)</f>
        <v>19.799999999999997</v>
      </c>
      <c r="AB238">
        <f>SUM('스테이지별 몬스터 스텟'!S238*'(참고)타워 스텟 가치'!$Q$17,'스테이지별 몬스터 스텟'!T238*'(참고)타워 스텟 가치'!$R$17,'스테이지별 몬스터 스텟'!U238*'(참고)타워 스텟 가치'!$S$17,'스테이지별 몬스터 스텟'!V238*'(참고)타워 스텟 가치'!$T$17,'스테이지별 몬스터 스텟'!W238*'(참고)타워 스텟 가치'!$U$17,'스테이지별 몬스터 스텟'!X238*'(참고)타워 스텟 가치'!$V$17,'스테이지별 몬스터 스텟'!Y238*'(참고)타워 스텟 가치'!$W$17,'스테이지별 몬스터 스텟'!Z238*'(참고)타워 스텟 가치'!$X$17,'스테이지별 몬스터 스텟'!AA238*'(참고)타워 스텟 가치'!$Y$17)</f>
        <v>153407.05875</v>
      </c>
      <c r="AC238">
        <v>2</v>
      </c>
      <c r="AD238">
        <f>VLOOKUP($F238,'(참고)타워 스텟 가치'!$B$12:$L$16,AD$2,0)+(VLOOKUP($F238,'(참고)타워 스텟 가치'!$B$12:$L$16,AD$2,0)*$E238)</f>
        <v>167.06249999999997</v>
      </c>
      <c r="AE238">
        <f>VLOOKUP($F238,'(참고)타워 스텟 가치'!$B$12:$L$16,AE$2,0)+(VLOOKUP($F238,'(참고)타워 스텟 가치'!$B$12:$L$16,AE$2,0)*$E238)</f>
        <v>200.47499999999997</v>
      </c>
      <c r="AF238">
        <f>VLOOKUP($F238,'(참고)타워 스텟 가치'!$B$12:$L$16,AF$2,0)+(VLOOKUP($F238,'(참고)타워 스텟 가치'!$B$12:$L$16,AF$2,0)*$E238)</f>
        <v>98999.999999999985</v>
      </c>
      <c r="AG238">
        <f>VLOOKUP($F238,'(참고)타워 스텟 가치'!$B$12:$L$16,AG$2,0)+(VLOOKUP($F238,'(참고)타워 스텟 가치'!$B$12:$L$16,AG$2,0)*$E238)</f>
        <v>1002.3749999999999</v>
      </c>
      <c r="AH238">
        <f>VLOOKUP($F238,'(참고)타워 스텟 가치'!$B$12:$L$16,AH$2,0)+(VLOOKUP($F238,'(참고)타워 스텟 가치'!$B$12:$L$16,AH$2,0)*$E238)</f>
        <v>33.412499999999994</v>
      </c>
      <c r="AI238">
        <f>VLOOKUP($F238,'(참고)타워 스텟 가치'!$B$12:$L$16,AI$2,0)+(VLOOKUP($F238,'(참고)타워 스텟 가치'!$B$12:$L$16,AI$2,0)*$E238)</f>
        <v>5.9399999999999986</v>
      </c>
      <c r="AJ238">
        <f>VLOOKUP($F238,'(참고)타워 스텟 가치'!$B$12:$L$16,AJ$2,0)+(VLOOKUP($F238,'(참고)타워 스텟 가치'!$B$12:$L$16,AJ$2,0)*$E238)</f>
        <v>0</v>
      </c>
      <c r="AK238">
        <f>VLOOKUP($F238,'(참고)타워 스텟 가치'!$B$12:$L$16,AK$2,0)+(VLOOKUP($F238,'(참고)타워 스텟 가치'!$B$12:$L$16,AK$2,0)*$E238)</f>
        <v>0</v>
      </c>
      <c r="AL238">
        <f>VLOOKUP($F238,'(참고)타워 스텟 가치'!$B$12:$L$16,AL$2,0)+(VLOOKUP($F238,'(참고)타워 스텟 가치'!$B$12:$L$16,AL$2,0)*$E238)</f>
        <v>39.599999999999994</v>
      </c>
      <c r="AM238">
        <f>SUM('스테이지별 몬스터 스텟'!AD238*'(참고)타워 스텟 가치'!$Q$17,'스테이지별 몬스터 스텟'!AE238*'(참고)타워 스텟 가치'!$R$17,'스테이지별 몬스터 스텟'!AF238*'(참고)타워 스텟 가치'!$S$17,'스테이지별 몬스터 스텟'!AG238*'(참고)타워 스텟 가치'!$T$17,'스테이지별 몬스터 스텟'!AH238*'(참고)타워 스텟 가치'!$U$17,'스테이지별 몬스터 스텟'!AI238*'(참고)타워 스텟 가치'!$V$17,'스테이지별 몬스터 스텟'!AJ238*'(참고)타워 스텟 가치'!$W$17,'스테이지별 몬스터 스텟'!AK238*'(참고)타워 스텟 가치'!$X$17,'스테이지별 몬스터 스텟'!AL238*'(참고)타워 스텟 가치'!$Y$17)</f>
        <v>151291.55249999999</v>
      </c>
      <c r="AN238">
        <v>3</v>
      </c>
    </row>
    <row r="239" spans="3:40" x14ac:dyDescent="0.3">
      <c r="C239">
        <v>5</v>
      </c>
      <c r="D239">
        <f t="shared" si="11"/>
        <v>47</v>
      </c>
      <c r="E239" s="52">
        <f>VLOOKUP(D239,'스테이지별 난이도 설정'!B:C,2,0)</f>
        <v>18.799999999999997</v>
      </c>
      <c r="F239" t="str">
        <f t="shared" si="12"/>
        <v>스페셜</v>
      </c>
      <c r="G239">
        <f t="shared" si="10"/>
        <v>6</v>
      </c>
      <c r="H239">
        <f>VLOOKUP($F239,'(참고)타워 스텟 가치'!$B$2:$L$6,H$2,0)+(VLOOKUP($F239,'(참고)타워 스텟 가치'!$B$2:$L$6,H$2,0)*$E239)</f>
        <v>751.78124999999989</v>
      </c>
      <c r="I239">
        <f>VLOOKUP($F239,'(참고)타워 스텟 가치'!$B$2:$L$6,I$2,0)+(VLOOKUP($F239,'(참고)타워 스텟 가치'!$B$2:$L$6,I$2,0)*$E239)</f>
        <v>150.35624999999999</v>
      </c>
      <c r="J239">
        <f>VLOOKUP($F239,'(참고)타워 스텟 가치'!$B$2:$L$6,J$2,0)+(VLOOKUP($F239,'(참고)타워 스텟 가치'!$B$2:$L$6,J$2,0)*$E239)</f>
        <v>98999.999999999985</v>
      </c>
      <c r="K239">
        <f>VLOOKUP($F239,'(참고)타워 스텟 가치'!$B$2:$L$6,K$2,0)+(VLOOKUP($F239,'(참고)타워 스텟 가치'!$B$2:$L$6,K$2,0)*$E239)</f>
        <v>3007.1249999999995</v>
      </c>
      <c r="L239">
        <f>VLOOKUP($F239,'(참고)타워 스텟 가치'!$B$2:$L$6,L$2,0)+(VLOOKUP($F239,'(참고)타워 스텟 가치'!$B$2:$L$6,L$2,0)*$E239)</f>
        <v>50.118749999999991</v>
      </c>
      <c r="M239">
        <f>VLOOKUP($F239,'(참고)타워 스텟 가치'!$B$2:$L$6,M$2,0)+(VLOOKUP($F239,'(참고)타워 스텟 가치'!$B$2:$L$6,M$2,0)*$E239)</f>
        <v>5.9399999999999986</v>
      </c>
      <c r="N239">
        <f>VLOOKUP($F239,'(참고)타워 스텟 가치'!$B$2:$L$6,N$2,0)+(VLOOKUP($F239,'(참고)타워 스텟 가치'!$B$2:$L$6,N$2,0)*$E239)</f>
        <v>0</v>
      </c>
      <c r="O239">
        <f>VLOOKUP($F239,'(참고)타워 스텟 가치'!$B$2:$L$6,O$2,0)+(VLOOKUP($F239,'(참고)타워 스텟 가치'!$B$2:$L$6,O$2,0)*$E239)</f>
        <v>0</v>
      </c>
      <c r="P239">
        <f>VLOOKUP($F239,'(참고)타워 스텟 가치'!$B$2:$L$6,P$2,0)+(VLOOKUP($F239,'(참고)타워 스텟 가치'!$B$2:$L$6,P$2,0)*$E239)</f>
        <v>19.799999999999997</v>
      </c>
      <c r="Q239">
        <f>SUM('스테이지별 몬스터 스텟'!H239*'(참고)타워 스텟 가치'!$Q$17,'스테이지별 몬스터 스텟'!I239*'(참고)타워 스텟 가치'!$R$17,'스테이지별 몬스터 스텟'!J239*'(참고)타워 스텟 가치'!$S$17,'스테이지별 몬스터 스텟'!K239*'(참고)타워 스텟 가치'!$T$17,'스테이지별 몬스터 스텟'!L239*'(참고)타워 스텟 가치'!$U$17,'스테이지별 몬스터 스텟'!M239*'(참고)타워 스텟 가치'!$V$17,'스테이지별 몬스터 스텟'!N239*'(참고)타워 스텟 가치'!$W$17,'스테이지별 몬스터 스텟'!O239*'(참고)타워 스텟 가치'!$X$17,'스테이지별 몬스터 스텟'!P239*'(참고)타워 스텟 가치'!$Y$17)</f>
        <v>156389.12437499996</v>
      </c>
      <c r="R239">
        <v>1</v>
      </c>
      <c r="S239">
        <f>VLOOKUP($F239,'(참고)타워 스텟 가치'!$B$7:$L$11,S$2,0)+(VLOOKUP($F239,'(참고)타워 스텟 가치'!$B$7:$L$11,S$2,0)*$E239)</f>
        <v>250.59374999999997</v>
      </c>
      <c r="T239">
        <f>VLOOKUP($F239,'(참고)타워 스텟 가치'!$B$7:$L$11,T$2,0)+(VLOOKUP($F239,'(참고)타워 스텟 가치'!$B$7:$L$11,T$2,0)*$E239)</f>
        <v>451.06874999999991</v>
      </c>
      <c r="U239">
        <f>VLOOKUP($F239,'(참고)타워 스텟 가치'!$B$7:$L$11,U$2,0)+(VLOOKUP($F239,'(참고)타워 스텟 가치'!$B$7:$L$11,U$2,0)*$E239)</f>
        <v>98999.999999999985</v>
      </c>
      <c r="V239">
        <f>VLOOKUP($F239,'(참고)타워 스텟 가치'!$B$7:$L$11,V$2,0)+(VLOOKUP($F239,'(참고)타워 스텟 가치'!$B$7:$L$11,V$2,0)*$E239)</f>
        <v>3007.1249999999995</v>
      </c>
      <c r="W239">
        <f>VLOOKUP($F239,'(참고)타워 스텟 가치'!$B$7:$L$11,W$2,0)+(VLOOKUP($F239,'(참고)타워 스텟 가치'!$B$7:$L$11,W$2,0)*$E239)</f>
        <v>50.118749999999991</v>
      </c>
      <c r="X239">
        <f>VLOOKUP($F239,'(참고)타워 스텟 가치'!$B$7:$L$11,X$2,0)+(VLOOKUP($F239,'(참고)타워 스텟 가치'!$B$7:$L$11,X$2,0)*$E239)</f>
        <v>5.9399999999999986</v>
      </c>
      <c r="Y239">
        <f>VLOOKUP($F239,'(참고)타워 스텟 가치'!$B$7:$L$11,Y$2,0)+(VLOOKUP($F239,'(참고)타워 스텟 가치'!$B$7:$L$11,Y$2,0)*$E239)</f>
        <v>0</v>
      </c>
      <c r="Z239">
        <f>VLOOKUP($F239,'(참고)타워 스텟 가치'!$B$7:$L$11,Z$2,0)+(VLOOKUP($F239,'(참고)타워 스텟 가치'!$B$7:$L$11,Z$2,0)*$E239)</f>
        <v>0</v>
      </c>
      <c r="AA239">
        <f>VLOOKUP($F239,'(참고)타워 스텟 가치'!$B$7:$L$11,AA$2,0)+(VLOOKUP($F239,'(참고)타워 스텟 가치'!$B$7:$L$11,AA$2,0)*$E239)</f>
        <v>19.799999999999997</v>
      </c>
      <c r="AB239">
        <f>SUM('스테이지별 몬스터 스텟'!S239*'(참고)타워 스텟 가치'!$Q$17,'스테이지별 몬스터 스텟'!T239*'(참고)타워 스텟 가치'!$R$17,'스테이지별 몬스터 스텟'!U239*'(참고)타워 스텟 가치'!$S$17,'스테이지별 몬스터 스텟'!V239*'(참고)타워 스텟 가치'!$T$17,'스테이지별 몬스터 스텟'!W239*'(참고)타워 스텟 가치'!$U$17,'스테이지별 몬스터 스텟'!X239*'(참고)타워 스텟 가치'!$V$17,'스테이지별 몬스터 스텟'!Y239*'(참고)타워 스텟 가치'!$W$17,'스테이지별 몬스터 스텟'!Z239*'(참고)타워 스텟 가치'!$X$17,'스테이지별 몬스터 스텟'!AA239*'(참고)타워 스텟 가치'!$Y$17)</f>
        <v>155837.81812499996</v>
      </c>
      <c r="AC239">
        <v>2</v>
      </c>
      <c r="AD239">
        <f>VLOOKUP($F239,'(참고)타워 스텟 가치'!$B$12:$L$16,AD$2,0)+(VLOOKUP($F239,'(참고)타워 스텟 가치'!$B$12:$L$16,AD$2,0)*$E239)</f>
        <v>250.59374999999997</v>
      </c>
      <c r="AE239">
        <f>VLOOKUP($F239,'(참고)타워 스텟 가치'!$B$12:$L$16,AE$2,0)+(VLOOKUP($F239,'(참고)타워 스텟 가치'!$B$12:$L$16,AE$2,0)*$E239)</f>
        <v>300.71249999999998</v>
      </c>
      <c r="AF239">
        <f>VLOOKUP($F239,'(참고)타워 스텟 가치'!$B$12:$L$16,AF$2,0)+(VLOOKUP($F239,'(참고)타워 스텟 가치'!$B$12:$L$16,AF$2,0)*$E239)</f>
        <v>98999.999999999985</v>
      </c>
      <c r="AG239">
        <f>VLOOKUP($F239,'(참고)타워 스텟 가치'!$B$12:$L$16,AG$2,0)+(VLOOKUP($F239,'(참고)타워 스텟 가치'!$B$12:$L$16,AG$2,0)*$E239)</f>
        <v>1503.5624999999998</v>
      </c>
      <c r="AH239">
        <f>VLOOKUP($F239,'(참고)타워 스텟 가치'!$B$12:$L$16,AH$2,0)+(VLOOKUP($F239,'(참고)타워 스텟 가치'!$B$12:$L$16,AH$2,0)*$E239)</f>
        <v>50.118749999999991</v>
      </c>
      <c r="AI239">
        <f>VLOOKUP($F239,'(참고)타워 스텟 가치'!$B$12:$L$16,AI$2,0)+(VLOOKUP($F239,'(참고)타워 스텟 가치'!$B$12:$L$16,AI$2,0)*$E239)</f>
        <v>5.9399999999999986</v>
      </c>
      <c r="AJ239">
        <f>VLOOKUP($F239,'(참고)타워 스텟 가치'!$B$12:$L$16,AJ$2,0)+(VLOOKUP($F239,'(참고)타워 스텟 가치'!$B$12:$L$16,AJ$2,0)*$E239)</f>
        <v>0</v>
      </c>
      <c r="AK239">
        <f>VLOOKUP($F239,'(참고)타워 스텟 가치'!$B$12:$L$16,AK$2,0)+(VLOOKUP($F239,'(참고)타워 스텟 가치'!$B$12:$L$16,AK$2,0)*$E239)</f>
        <v>0</v>
      </c>
      <c r="AL239">
        <f>VLOOKUP($F239,'(참고)타워 스텟 가치'!$B$12:$L$16,AL$2,0)+(VLOOKUP($F239,'(참고)타워 스텟 가치'!$B$12:$L$16,AL$2,0)*$E239)</f>
        <v>39.599999999999994</v>
      </c>
      <c r="AM239">
        <f>SUM('스테이지별 몬스터 스텟'!AD239*'(참고)타워 스텟 가치'!$Q$17,'스테이지별 몬스터 스텟'!AE239*'(참고)타워 스텟 가치'!$R$17,'스테이지별 몬스터 스텟'!AF239*'(참고)타워 스텟 가치'!$S$17,'스테이지별 몬스터 스텟'!AG239*'(참고)타워 스텟 가치'!$T$17,'스테이지별 몬스터 스텟'!AH239*'(참고)타워 스텟 가치'!$U$17,'스테이지별 몬스터 스텟'!AI239*'(참고)타워 스텟 가치'!$V$17,'스테이지별 몬스터 스텟'!AJ239*'(참고)타워 스텟 가치'!$W$17,'스테이지별 몬스터 스텟'!AK239*'(참고)타워 스텟 가치'!$X$17,'스테이지별 몬스터 스텟'!AL239*'(참고)타워 스텟 가치'!$Y$17)</f>
        <v>152644.75874999998</v>
      </c>
      <c r="AN239">
        <v>3</v>
      </c>
    </row>
    <row r="240" spans="3:40" x14ac:dyDescent="0.3">
      <c r="C240">
        <v>1</v>
      </c>
      <c r="D240">
        <f t="shared" si="11"/>
        <v>48</v>
      </c>
      <c r="E240" s="52">
        <f>VLOOKUP(D240,'스테이지별 난이도 설정'!B:C,2,0)</f>
        <v>19.199999999999996</v>
      </c>
      <c r="F240" t="str">
        <f t="shared" si="12"/>
        <v>일반</v>
      </c>
      <c r="G240">
        <f t="shared" si="10"/>
        <v>6</v>
      </c>
      <c r="H240">
        <f>VLOOKUP($F240,'(참고)타워 스텟 가치'!$B$2:$L$6,H$2,0)+(VLOOKUP($F240,'(참고)타워 스텟 가치'!$B$2:$L$6,H$2,0)*$E240)</f>
        <v>151.49999999999997</v>
      </c>
      <c r="I240">
        <f>VLOOKUP($F240,'(참고)타워 스텟 가치'!$B$2:$L$6,I$2,0)+(VLOOKUP($F240,'(참고)타워 스텟 가치'!$B$2:$L$6,I$2,0)*$E240)</f>
        <v>30.299999999999994</v>
      </c>
      <c r="J240">
        <f>VLOOKUP($F240,'(참고)타워 스텟 가치'!$B$2:$L$6,J$2,0)+(VLOOKUP($F240,'(참고)타워 스텟 가치'!$B$2:$L$6,J$2,0)*$E240)</f>
        <v>100999.99999999999</v>
      </c>
      <c r="K240">
        <f>VLOOKUP($F240,'(참고)타워 스텟 가치'!$B$2:$L$6,K$2,0)+(VLOOKUP($F240,'(참고)타워 스텟 가치'!$B$2:$L$6,K$2,0)*$E240)</f>
        <v>605.99999999999989</v>
      </c>
      <c r="L240">
        <f>VLOOKUP($F240,'(참고)타워 스텟 가치'!$B$2:$L$6,L$2,0)+(VLOOKUP($F240,'(참고)타워 스텟 가치'!$B$2:$L$6,L$2,0)*$E240)</f>
        <v>10.099999999999998</v>
      </c>
      <c r="M240">
        <f>VLOOKUP($F240,'(참고)타워 스텟 가치'!$B$2:$L$6,M$2,0)+(VLOOKUP($F240,'(참고)타워 스텟 가치'!$B$2:$L$6,M$2,0)*$E240)</f>
        <v>6.0599999999999987</v>
      </c>
      <c r="N240">
        <f>VLOOKUP($F240,'(참고)타워 스텟 가치'!$B$2:$L$6,N$2,0)+(VLOOKUP($F240,'(참고)타워 스텟 가치'!$B$2:$L$6,N$2,0)*$E240)</f>
        <v>0</v>
      </c>
      <c r="O240">
        <f>VLOOKUP($F240,'(참고)타워 스텟 가치'!$B$2:$L$6,O$2,0)+(VLOOKUP($F240,'(참고)타워 스텟 가치'!$B$2:$L$6,O$2,0)*$E240)</f>
        <v>0</v>
      </c>
      <c r="P240">
        <f>VLOOKUP($F240,'(참고)타워 스텟 가치'!$B$2:$L$6,P$2,0)+(VLOOKUP($F240,'(참고)타워 스텟 가치'!$B$2:$L$6,P$2,0)*$E240)</f>
        <v>14.139999999999995</v>
      </c>
      <c r="Q240">
        <f>SUM('스테이지별 몬스터 스텟'!H240*'(참고)타워 스텟 가치'!$Q$17,'스테이지별 몬스터 스텟'!I240*'(참고)타워 스텟 가치'!$R$17,'스테이지별 몬스터 스텟'!J240*'(참고)타워 스텟 가치'!$S$17,'스테이지별 몬스터 스텟'!K240*'(참고)타워 스텟 가치'!$T$17,'스테이지별 몬스터 스텟'!L240*'(참고)타워 스텟 가치'!$U$17,'스테이지별 몬스터 스텟'!M240*'(참고)타워 스텟 가치'!$V$17,'스테이지별 몬스터 스텟'!N240*'(참고)타워 스텟 가치'!$W$17,'스테이지별 몬스터 스텟'!O240*'(참고)타워 스텟 가치'!$X$17,'스테이지별 몬스터 스텟'!P240*'(참고)타워 스텟 가치'!$Y$17)</f>
        <v>153114.99</v>
      </c>
      <c r="R240">
        <v>1</v>
      </c>
      <c r="S240">
        <f>VLOOKUP($F240,'(참고)타워 스텟 가치'!$B$7:$L$11,S$2,0)+(VLOOKUP($F240,'(참고)타워 스텟 가치'!$B$7:$L$11,S$2,0)*$E240)</f>
        <v>50.499999999999986</v>
      </c>
      <c r="T240">
        <f>VLOOKUP($F240,'(참고)타워 스텟 가치'!$B$7:$L$11,T$2,0)+(VLOOKUP($F240,'(참고)타워 스텟 가치'!$B$7:$L$11,T$2,0)*$E240)</f>
        <v>90.899999999999977</v>
      </c>
      <c r="U240">
        <f>VLOOKUP($F240,'(참고)타워 스텟 가치'!$B$7:$L$11,U$2,0)+(VLOOKUP($F240,'(참고)타워 스텟 가치'!$B$7:$L$11,U$2,0)*$E240)</f>
        <v>100999.99999999999</v>
      </c>
      <c r="V240">
        <f>VLOOKUP($F240,'(참고)타워 스텟 가치'!$B$7:$L$11,V$2,0)+(VLOOKUP($F240,'(참고)타워 스텟 가치'!$B$7:$L$11,V$2,0)*$E240)</f>
        <v>605.99999999999989</v>
      </c>
      <c r="W240">
        <f>VLOOKUP($F240,'(참고)타워 스텟 가치'!$B$7:$L$11,W$2,0)+(VLOOKUP($F240,'(참고)타워 스텟 가치'!$B$7:$L$11,W$2,0)*$E240)</f>
        <v>10.099999999999998</v>
      </c>
      <c r="X240">
        <f>VLOOKUP($F240,'(참고)타워 스텟 가치'!$B$7:$L$11,X$2,0)+(VLOOKUP($F240,'(참고)타워 스텟 가치'!$B$7:$L$11,X$2,0)*$E240)</f>
        <v>6.0599999999999987</v>
      </c>
      <c r="Y240">
        <f>VLOOKUP($F240,'(참고)타워 스텟 가치'!$B$7:$L$11,Y$2,0)+(VLOOKUP($F240,'(참고)타워 스텟 가치'!$B$7:$L$11,Y$2,0)*$E240)</f>
        <v>0</v>
      </c>
      <c r="Z240">
        <f>VLOOKUP($F240,'(참고)타워 스텟 가치'!$B$7:$L$11,Z$2,0)+(VLOOKUP($F240,'(참고)타워 스텟 가치'!$B$7:$L$11,Z$2,0)*$E240)</f>
        <v>0</v>
      </c>
      <c r="AA240">
        <f>VLOOKUP($F240,'(참고)타워 스텟 가치'!$B$7:$L$11,AA$2,0)+(VLOOKUP($F240,'(참고)타워 스텟 가치'!$B$7:$L$11,AA$2,0)*$E240)</f>
        <v>14.139999999999995</v>
      </c>
      <c r="AB240">
        <f>SUM('스테이지별 몬스터 스텟'!S240*'(참고)타워 스텟 가치'!$Q$17,'스테이지별 몬스터 스텟'!T240*'(참고)타워 스텟 가치'!$R$17,'스테이지별 몬스터 스텟'!U240*'(참고)타워 스텟 가치'!$S$17,'스테이지별 몬스터 스텟'!V240*'(참고)타워 스텟 가치'!$T$17,'스테이지별 몬스터 스텟'!W240*'(참고)타워 스텟 가치'!$U$17,'스테이지별 몬스터 스텟'!X240*'(참고)타워 스텟 가치'!$V$17,'스테이지별 몬스터 스텟'!Y240*'(참고)타워 스텟 가치'!$W$17,'스테이지별 몬스터 스텟'!Z240*'(참고)타워 스텟 가치'!$X$17,'스테이지별 몬스터 스텟'!AA240*'(참고)타워 스텟 가치'!$Y$17)</f>
        <v>153003.88999999998</v>
      </c>
      <c r="AC240">
        <v>2</v>
      </c>
      <c r="AD240">
        <f>VLOOKUP($F240,'(참고)타워 스텟 가치'!$B$12:$L$16,AD$2,0)+(VLOOKUP($F240,'(참고)타워 스텟 가치'!$B$12:$L$16,AD$2,0)*$E240)</f>
        <v>50.499999999999986</v>
      </c>
      <c r="AE240">
        <f>VLOOKUP($F240,'(참고)타워 스텟 가치'!$B$12:$L$16,AE$2,0)+(VLOOKUP($F240,'(참고)타워 스텟 가치'!$B$12:$L$16,AE$2,0)*$E240)</f>
        <v>60.599999999999987</v>
      </c>
      <c r="AF240">
        <f>VLOOKUP($F240,'(참고)타워 스텟 가치'!$B$12:$L$16,AF$2,0)+(VLOOKUP($F240,'(참고)타워 스텟 가치'!$B$12:$L$16,AF$2,0)*$E240)</f>
        <v>100999.99999999999</v>
      </c>
      <c r="AG240">
        <f>VLOOKUP($F240,'(참고)타워 스텟 가치'!$B$12:$L$16,AG$2,0)+(VLOOKUP($F240,'(참고)타워 스텟 가치'!$B$12:$L$16,AG$2,0)*$E240)</f>
        <v>302.99999999999994</v>
      </c>
      <c r="AH240">
        <f>VLOOKUP($F240,'(참고)타워 스텟 가치'!$B$12:$L$16,AH$2,0)+(VLOOKUP($F240,'(참고)타워 스텟 가치'!$B$12:$L$16,AH$2,0)*$E240)</f>
        <v>10.099999999999998</v>
      </c>
      <c r="AI240">
        <f>VLOOKUP($F240,'(참고)타워 스텟 가치'!$B$12:$L$16,AI$2,0)+(VLOOKUP($F240,'(참고)타워 스텟 가치'!$B$12:$L$16,AI$2,0)*$E240)</f>
        <v>6.0599999999999987</v>
      </c>
      <c r="AJ240">
        <f>VLOOKUP($F240,'(참고)타워 스텟 가치'!$B$12:$L$16,AJ$2,0)+(VLOOKUP($F240,'(참고)타워 스텟 가치'!$B$12:$L$16,AJ$2,0)*$E240)</f>
        <v>0</v>
      </c>
      <c r="AK240">
        <f>VLOOKUP($F240,'(참고)타워 스텟 가치'!$B$12:$L$16,AK$2,0)+(VLOOKUP($F240,'(참고)타워 스텟 가치'!$B$12:$L$16,AK$2,0)*$E240)</f>
        <v>0</v>
      </c>
      <c r="AL240">
        <f>VLOOKUP($F240,'(참고)타워 스텟 가치'!$B$12:$L$16,AL$2,0)+(VLOOKUP($F240,'(참고)타워 스텟 가치'!$B$12:$L$16,AL$2,0)*$E240)</f>
        <v>28.27999999999999</v>
      </c>
      <c r="AM240">
        <f>SUM('스테이지별 몬스터 스텟'!AD240*'(참고)타워 스텟 가치'!$Q$17,'스테이지별 몬스터 스텟'!AE240*'(참고)타워 스텟 가치'!$R$17,'스테이지별 몬스터 스텟'!AF240*'(참고)타워 스텟 가치'!$S$17,'스테이지별 몬스터 스텟'!AG240*'(참고)타워 스텟 가치'!$T$17,'스테이지별 몬스터 스텟'!AH240*'(참고)타워 스텟 가치'!$U$17,'스테이지별 몬스터 스텟'!AI240*'(참고)타워 스텟 가치'!$V$17,'스테이지별 몬스터 스텟'!AJ240*'(참고)타워 스텟 가치'!$W$17,'스테이지별 몬스터 스텟'!AK240*'(참고)타워 스텟 가치'!$X$17,'스테이지별 몬스터 스텟'!AL240*'(참고)타워 스텟 가치'!$Y$17)</f>
        <v>152380.71999999997</v>
      </c>
      <c r="AN240">
        <v>3</v>
      </c>
    </row>
    <row r="241" spans="3:40" x14ac:dyDescent="0.3">
      <c r="C241">
        <v>2</v>
      </c>
      <c r="D241">
        <f t="shared" si="11"/>
        <v>48</v>
      </c>
      <c r="E241" s="52">
        <f>VLOOKUP(D241,'스테이지별 난이도 설정'!B:C,2,0)</f>
        <v>19.199999999999996</v>
      </c>
      <c r="F241" t="str">
        <f t="shared" si="12"/>
        <v>레어</v>
      </c>
      <c r="G241">
        <f t="shared" si="10"/>
        <v>6</v>
      </c>
      <c r="H241">
        <f>VLOOKUP($F241,'(참고)타워 스텟 가치'!$B$2:$L$6,H$2,0)+(VLOOKUP($F241,'(참고)타워 스텟 가치'!$B$2:$L$6,H$2,0)*$E241)</f>
        <v>227.24999999999994</v>
      </c>
      <c r="I241">
        <f>VLOOKUP($F241,'(참고)타워 스텟 가치'!$B$2:$L$6,I$2,0)+(VLOOKUP($F241,'(참고)타워 스텟 가치'!$B$2:$L$6,I$2,0)*$E241)</f>
        <v>45.449999999999989</v>
      </c>
      <c r="J241">
        <f>VLOOKUP($F241,'(참고)타워 스텟 가치'!$B$2:$L$6,J$2,0)+(VLOOKUP($F241,'(참고)타워 스텟 가치'!$B$2:$L$6,J$2,0)*$E241)</f>
        <v>100999.99999999999</v>
      </c>
      <c r="K241">
        <f>VLOOKUP($F241,'(참고)타워 스텟 가치'!$B$2:$L$6,K$2,0)+(VLOOKUP($F241,'(참고)타워 스텟 가치'!$B$2:$L$6,K$2,0)*$E241)</f>
        <v>908.99999999999977</v>
      </c>
      <c r="L241">
        <f>VLOOKUP($F241,'(참고)타워 스텟 가치'!$B$2:$L$6,L$2,0)+(VLOOKUP($F241,'(참고)타워 스텟 가치'!$B$2:$L$6,L$2,0)*$E241)</f>
        <v>15.149999999999997</v>
      </c>
      <c r="M241">
        <f>VLOOKUP($F241,'(참고)타워 스텟 가치'!$B$2:$L$6,M$2,0)+(VLOOKUP($F241,'(참고)타워 스텟 가치'!$B$2:$L$6,M$2,0)*$E241)</f>
        <v>6.0599999999999987</v>
      </c>
      <c r="N241">
        <f>VLOOKUP($F241,'(참고)타워 스텟 가치'!$B$2:$L$6,N$2,0)+(VLOOKUP($F241,'(참고)타워 스텟 가치'!$B$2:$L$6,N$2,0)*$E241)</f>
        <v>0</v>
      </c>
      <c r="O241">
        <f>VLOOKUP($F241,'(참고)타워 스텟 가치'!$B$2:$L$6,O$2,0)+(VLOOKUP($F241,'(참고)타워 스텟 가치'!$B$2:$L$6,O$2,0)*$E241)</f>
        <v>0</v>
      </c>
      <c r="P241">
        <f>VLOOKUP($F241,'(참고)타워 스텟 가치'!$B$2:$L$6,P$2,0)+(VLOOKUP($F241,'(참고)타워 스텟 가치'!$B$2:$L$6,P$2,0)*$E241)</f>
        <v>14.139999999999995</v>
      </c>
      <c r="Q241">
        <f>SUM('스테이지별 몬스터 스텟'!H241*'(참고)타워 스텟 가치'!$Q$17,'스테이지별 몬스터 스텟'!I241*'(참고)타워 스텟 가치'!$R$17,'스테이지별 몬스터 스텟'!J241*'(참고)타워 스텟 가치'!$S$17,'스테이지별 몬스터 스텟'!K241*'(참고)타워 스텟 가치'!$T$17,'스테이지별 몬스터 스텟'!L241*'(참고)타워 스텟 가치'!$U$17,'스테이지별 몬스터 스텟'!M241*'(참고)타워 스텟 가치'!$V$17,'스테이지별 몬스터 스텟'!N241*'(참고)타워 스텟 가치'!$W$17,'스테이지별 몬스터 스텟'!O241*'(참고)타워 스텟 가치'!$X$17,'스테이지별 몬스터 스텟'!P241*'(참고)타워 스텟 가치'!$Y$17)</f>
        <v>153905.31499999994</v>
      </c>
      <c r="R241">
        <v>1</v>
      </c>
      <c r="S241">
        <f>VLOOKUP($F241,'(참고)타워 스텟 가치'!$B$7:$L$11,S$2,0)+(VLOOKUP($F241,'(참고)타워 스텟 가치'!$B$7:$L$11,S$2,0)*$E241)</f>
        <v>75.749999999999986</v>
      </c>
      <c r="T241">
        <f>VLOOKUP($F241,'(참고)타워 스텟 가치'!$B$7:$L$11,T$2,0)+(VLOOKUP($F241,'(참고)타워 스텟 가치'!$B$7:$L$11,T$2,0)*$E241)</f>
        <v>136.34999999999997</v>
      </c>
      <c r="U241">
        <f>VLOOKUP($F241,'(참고)타워 스텟 가치'!$B$7:$L$11,U$2,0)+(VLOOKUP($F241,'(참고)타워 스텟 가치'!$B$7:$L$11,U$2,0)*$E241)</f>
        <v>100999.99999999999</v>
      </c>
      <c r="V241">
        <f>VLOOKUP($F241,'(참고)타워 스텟 가치'!$B$7:$L$11,V$2,0)+(VLOOKUP($F241,'(참고)타워 스텟 가치'!$B$7:$L$11,V$2,0)*$E241)</f>
        <v>908.99999999999977</v>
      </c>
      <c r="W241">
        <f>VLOOKUP($F241,'(참고)타워 스텟 가치'!$B$7:$L$11,W$2,0)+(VLOOKUP($F241,'(참고)타워 스텟 가치'!$B$7:$L$11,W$2,0)*$E241)</f>
        <v>15.149999999999997</v>
      </c>
      <c r="X241">
        <f>VLOOKUP($F241,'(참고)타워 스텟 가치'!$B$7:$L$11,X$2,0)+(VLOOKUP($F241,'(참고)타워 스텟 가치'!$B$7:$L$11,X$2,0)*$E241)</f>
        <v>6.0599999999999987</v>
      </c>
      <c r="Y241">
        <f>VLOOKUP($F241,'(참고)타워 스텟 가치'!$B$7:$L$11,Y$2,0)+(VLOOKUP($F241,'(참고)타워 스텟 가치'!$B$7:$L$11,Y$2,0)*$E241)</f>
        <v>0</v>
      </c>
      <c r="Z241">
        <f>VLOOKUP($F241,'(참고)타워 스텟 가치'!$B$7:$L$11,Z$2,0)+(VLOOKUP($F241,'(참고)타워 스텟 가치'!$B$7:$L$11,Z$2,0)*$E241)</f>
        <v>0</v>
      </c>
      <c r="AA241">
        <f>VLOOKUP($F241,'(참고)타워 스텟 가치'!$B$7:$L$11,AA$2,0)+(VLOOKUP($F241,'(참고)타워 스텟 가치'!$B$7:$L$11,AA$2,0)*$E241)</f>
        <v>14.139999999999995</v>
      </c>
      <c r="AB241">
        <f>SUM('스테이지별 몬스터 스텟'!S241*'(참고)타워 스텟 가치'!$Q$17,'스테이지별 몬스터 스텟'!T241*'(참고)타워 스텟 가치'!$R$17,'스테이지별 몬스터 스텟'!U241*'(참고)타워 스텟 가치'!$S$17,'스테이지별 몬스터 스텟'!V241*'(참고)타워 스텟 가치'!$T$17,'스테이지별 몬스터 스텟'!W241*'(참고)타워 스텟 가치'!$U$17,'스테이지별 몬스터 스텟'!X241*'(참고)타워 스텟 가치'!$V$17,'스테이지별 몬스터 스텟'!Y241*'(참고)타워 스텟 가치'!$W$17,'스테이지별 몬스터 스텟'!Z241*'(참고)타워 스텟 가치'!$X$17,'스테이지별 몬스터 스텟'!AA241*'(참고)타워 스텟 가치'!$Y$17)</f>
        <v>153738.66499999995</v>
      </c>
      <c r="AC241">
        <v>2</v>
      </c>
      <c r="AD241">
        <f>VLOOKUP($F241,'(참고)타워 스텟 가치'!$B$12:$L$16,AD$2,0)+(VLOOKUP($F241,'(참고)타워 스텟 가치'!$B$12:$L$16,AD$2,0)*$E241)</f>
        <v>75.749999999999986</v>
      </c>
      <c r="AE241">
        <f>VLOOKUP($F241,'(참고)타워 스텟 가치'!$B$12:$L$16,AE$2,0)+(VLOOKUP($F241,'(참고)타워 스텟 가치'!$B$12:$L$16,AE$2,0)*$E241)</f>
        <v>90.899999999999977</v>
      </c>
      <c r="AF241">
        <f>VLOOKUP($F241,'(참고)타워 스텟 가치'!$B$12:$L$16,AF$2,0)+(VLOOKUP($F241,'(참고)타워 스텟 가치'!$B$12:$L$16,AF$2,0)*$E241)</f>
        <v>100999.99999999999</v>
      </c>
      <c r="AG241">
        <f>VLOOKUP($F241,'(참고)타워 스텟 가치'!$B$12:$L$16,AG$2,0)+(VLOOKUP($F241,'(참고)타워 스텟 가치'!$B$12:$L$16,AG$2,0)*$E241)</f>
        <v>454.49999999999989</v>
      </c>
      <c r="AH241">
        <f>VLOOKUP($F241,'(참고)타워 스텟 가치'!$B$12:$L$16,AH$2,0)+(VLOOKUP($F241,'(참고)타워 스텟 가치'!$B$12:$L$16,AH$2,0)*$E241)</f>
        <v>15.149999999999997</v>
      </c>
      <c r="AI241">
        <f>VLOOKUP($F241,'(참고)타워 스텟 가치'!$B$12:$L$16,AI$2,0)+(VLOOKUP($F241,'(참고)타워 스텟 가치'!$B$12:$L$16,AI$2,0)*$E241)</f>
        <v>6.0599999999999987</v>
      </c>
      <c r="AJ241">
        <f>VLOOKUP($F241,'(참고)타워 스텟 가치'!$B$12:$L$16,AJ$2,0)+(VLOOKUP($F241,'(참고)타워 스텟 가치'!$B$12:$L$16,AJ$2,0)*$E241)</f>
        <v>0</v>
      </c>
      <c r="AK241">
        <f>VLOOKUP($F241,'(참고)타워 스텟 가치'!$B$12:$L$16,AK$2,0)+(VLOOKUP($F241,'(참고)타워 스텟 가치'!$B$12:$L$16,AK$2,0)*$E241)</f>
        <v>0</v>
      </c>
      <c r="AL241">
        <f>VLOOKUP($F241,'(참고)타워 스텟 가치'!$B$12:$L$16,AL$2,0)+(VLOOKUP($F241,'(참고)타워 스텟 가치'!$B$12:$L$16,AL$2,0)*$E241)</f>
        <v>28.27999999999999</v>
      </c>
      <c r="AM241">
        <f>SUM('스테이지별 몬스터 스텟'!AD241*'(참고)타워 스텟 가치'!$Q$17,'스테이지별 몬스터 스텟'!AE241*'(참고)타워 스텟 가치'!$R$17,'스테이지별 몬스터 스텟'!AF241*'(참고)타워 스텟 가치'!$S$17,'스테이지별 몬스터 스텟'!AG241*'(참고)타워 스텟 가치'!$T$17,'스테이지별 몬스터 스텟'!AH241*'(참고)타워 스텟 가치'!$U$17,'스테이지별 몬스터 스텟'!AI241*'(참고)타워 스텟 가치'!$V$17,'스테이지별 몬스터 스텟'!AJ241*'(참고)타워 스텟 가치'!$W$17,'스테이지별 몬스터 스텟'!AK241*'(참고)타워 스텟 가치'!$X$17,'스테이지별 몬스터 스텟'!AL241*'(참고)타워 스텟 가치'!$Y$17)</f>
        <v>152789.76999999996</v>
      </c>
      <c r="AN241">
        <v>3</v>
      </c>
    </row>
    <row r="242" spans="3:40" x14ac:dyDescent="0.3">
      <c r="C242">
        <v>3</v>
      </c>
      <c r="D242">
        <f t="shared" si="11"/>
        <v>48</v>
      </c>
      <c r="E242" s="52">
        <f>VLOOKUP(D242,'스테이지별 난이도 설정'!B:C,2,0)</f>
        <v>19.199999999999996</v>
      </c>
      <c r="F242" t="str">
        <f t="shared" si="12"/>
        <v>에픽</v>
      </c>
      <c r="G242">
        <f t="shared" si="10"/>
        <v>6</v>
      </c>
      <c r="H242">
        <f>VLOOKUP($F242,'(참고)타워 스텟 가치'!$B$2:$L$6,H$2,0)+(VLOOKUP($F242,'(참고)타워 스텟 가치'!$B$2:$L$6,H$2,0)*$E242)</f>
        <v>340.87499999999994</v>
      </c>
      <c r="I242">
        <f>VLOOKUP($F242,'(참고)타워 스텟 가치'!$B$2:$L$6,I$2,0)+(VLOOKUP($F242,'(참고)타워 스텟 가치'!$B$2:$L$6,I$2,0)*$E242)</f>
        <v>68.174999999999983</v>
      </c>
      <c r="J242">
        <f>VLOOKUP($F242,'(참고)타워 스텟 가치'!$B$2:$L$6,J$2,0)+(VLOOKUP($F242,'(참고)타워 스텟 가치'!$B$2:$L$6,J$2,0)*$E242)</f>
        <v>100999.99999999999</v>
      </c>
      <c r="K242">
        <f>VLOOKUP($F242,'(참고)타워 스텟 가치'!$B$2:$L$6,K$2,0)+(VLOOKUP($F242,'(참고)타워 스텟 가치'!$B$2:$L$6,K$2,0)*$E242)</f>
        <v>1363.4999999999998</v>
      </c>
      <c r="L242">
        <f>VLOOKUP($F242,'(참고)타워 스텟 가치'!$B$2:$L$6,L$2,0)+(VLOOKUP($F242,'(참고)타워 스텟 가치'!$B$2:$L$6,L$2,0)*$E242)</f>
        <v>22.724999999999994</v>
      </c>
      <c r="M242">
        <f>VLOOKUP($F242,'(참고)타워 스텟 가치'!$B$2:$L$6,M$2,0)+(VLOOKUP($F242,'(참고)타워 스텟 가치'!$B$2:$L$6,M$2,0)*$E242)</f>
        <v>6.0599999999999987</v>
      </c>
      <c r="N242">
        <f>VLOOKUP($F242,'(참고)타워 스텟 가치'!$B$2:$L$6,N$2,0)+(VLOOKUP($F242,'(참고)타워 스텟 가치'!$B$2:$L$6,N$2,0)*$E242)</f>
        <v>0</v>
      </c>
      <c r="O242">
        <f>VLOOKUP($F242,'(참고)타워 스텟 가치'!$B$2:$L$6,O$2,0)+(VLOOKUP($F242,'(참고)타워 스텟 가치'!$B$2:$L$6,O$2,0)*$E242)</f>
        <v>0</v>
      </c>
      <c r="P242">
        <f>VLOOKUP($F242,'(참고)타워 스텟 가치'!$B$2:$L$6,P$2,0)+(VLOOKUP($F242,'(참고)타워 스텟 가치'!$B$2:$L$6,P$2,0)*$E242)</f>
        <v>14.139999999999995</v>
      </c>
      <c r="Q242">
        <f>SUM('스테이지별 몬스터 스텟'!H242*'(참고)타워 스텟 가치'!$Q$17,'스테이지별 몬스터 스텟'!I242*'(참고)타워 스텟 가치'!$R$17,'스테이지별 몬스터 스텟'!J242*'(참고)타워 스텟 가치'!$S$17,'스테이지별 몬스터 스텟'!K242*'(참고)타워 스텟 가치'!$T$17,'스테이지별 몬스터 스텟'!L242*'(참고)타워 스텟 가치'!$U$17,'스테이지별 몬스터 스텟'!M242*'(참고)타워 스텟 가치'!$V$17,'스테이지별 몬스터 스텟'!N242*'(참고)타워 스텟 가치'!$W$17,'스테이지별 몬스터 스텟'!O242*'(참고)타워 스텟 가치'!$X$17,'스테이지별 몬스터 스텟'!P242*'(참고)타워 스텟 가치'!$Y$17)</f>
        <v>155090.80249999999</v>
      </c>
      <c r="R242">
        <v>1</v>
      </c>
      <c r="S242">
        <f>VLOOKUP($F242,'(참고)타워 스텟 가치'!$B$7:$L$11,S$2,0)+(VLOOKUP($F242,'(참고)타워 스텟 가치'!$B$7:$L$11,S$2,0)*$E242)</f>
        <v>113.62499999999997</v>
      </c>
      <c r="T242">
        <f>VLOOKUP($F242,'(참고)타워 스텟 가치'!$B$7:$L$11,T$2,0)+(VLOOKUP($F242,'(참고)타워 스텟 가치'!$B$7:$L$11,T$2,0)*$E242)</f>
        <v>204.52499999999995</v>
      </c>
      <c r="U242">
        <f>VLOOKUP($F242,'(참고)타워 스텟 가치'!$B$7:$L$11,U$2,0)+(VLOOKUP($F242,'(참고)타워 스텟 가치'!$B$7:$L$11,U$2,0)*$E242)</f>
        <v>100999.99999999999</v>
      </c>
      <c r="V242">
        <f>VLOOKUP($F242,'(참고)타워 스텟 가치'!$B$7:$L$11,V$2,0)+(VLOOKUP($F242,'(참고)타워 스텟 가치'!$B$7:$L$11,V$2,0)*$E242)</f>
        <v>1363.4999999999998</v>
      </c>
      <c r="W242">
        <f>VLOOKUP($F242,'(참고)타워 스텟 가치'!$B$7:$L$11,W$2,0)+(VLOOKUP($F242,'(참고)타워 스텟 가치'!$B$7:$L$11,W$2,0)*$E242)</f>
        <v>22.724999999999994</v>
      </c>
      <c r="X242">
        <f>VLOOKUP($F242,'(참고)타워 스텟 가치'!$B$7:$L$11,X$2,0)+(VLOOKUP($F242,'(참고)타워 스텟 가치'!$B$7:$L$11,X$2,0)*$E242)</f>
        <v>6.0599999999999987</v>
      </c>
      <c r="Y242">
        <f>VLOOKUP($F242,'(참고)타워 스텟 가치'!$B$7:$L$11,Y$2,0)+(VLOOKUP($F242,'(참고)타워 스텟 가치'!$B$7:$L$11,Y$2,0)*$E242)</f>
        <v>0</v>
      </c>
      <c r="Z242">
        <f>VLOOKUP($F242,'(참고)타워 스텟 가치'!$B$7:$L$11,Z$2,0)+(VLOOKUP($F242,'(참고)타워 스텟 가치'!$B$7:$L$11,Z$2,0)*$E242)</f>
        <v>0</v>
      </c>
      <c r="AA242">
        <f>VLOOKUP($F242,'(참고)타워 스텟 가치'!$B$7:$L$11,AA$2,0)+(VLOOKUP($F242,'(참고)타워 스텟 가치'!$B$7:$L$11,AA$2,0)*$E242)</f>
        <v>14.139999999999995</v>
      </c>
      <c r="AB242">
        <f>SUM('스테이지별 몬스터 스텟'!S242*'(참고)타워 스텟 가치'!$Q$17,'스테이지별 몬스터 스텟'!T242*'(참고)타워 스텟 가치'!$R$17,'스테이지별 몬스터 스텟'!U242*'(참고)타워 스텟 가치'!$S$17,'스테이지별 몬스터 스텟'!V242*'(참고)타워 스텟 가치'!$T$17,'스테이지별 몬스터 스텟'!W242*'(참고)타워 스텟 가치'!$U$17,'스테이지별 몬스터 스텟'!X242*'(참고)타워 스텟 가치'!$V$17,'스테이지별 몬스터 스텟'!Y242*'(참고)타워 스텟 가치'!$W$17,'스테이지별 몬스터 스텟'!Z242*'(참고)타워 스텟 가치'!$X$17,'스테이지별 몬스터 스텟'!AA242*'(참고)타워 스텟 가치'!$Y$17)</f>
        <v>154840.82749999998</v>
      </c>
      <c r="AC242">
        <v>2</v>
      </c>
      <c r="AD242">
        <f>VLOOKUP($F242,'(참고)타워 스텟 가치'!$B$12:$L$16,AD$2,0)+(VLOOKUP($F242,'(참고)타워 스텟 가치'!$B$12:$L$16,AD$2,0)*$E242)</f>
        <v>113.62499999999997</v>
      </c>
      <c r="AE242">
        <f>VLOOKUP($F242,'(참고)타워 스텟 가치'!$B$12:$L$16,AE$2,0)+(VLOOKUP($F242,'(참고)타워 스텟 가치'!$B$12:$L$16,AE$2,0)*$E242)</f>
        <v>136.34999999999997</v>
      </c>
      <c r="AF242">
        <f>VLOOKUP($F242,'(참고)타워 스텟 가치'!$B$12:$L$16,AF$2,0)+(VLOOKUP($F242,'(참고)타워 스텟 가치'!$B$12:$L$16,AF$2,0)*$E242)</f>
        <v>100999.99999999999</v>
      </c>
      <c r="AG242">
        <f>VLOOKUP($F242,'(참고)타워 스텟 가치'!$B$12:$L$16,AG$2,0)+(VLOOKUP($F242,'(참고)타워 스텟 가치'!$B$12:$L$16,AG$2,0)*$E242)</f>
        <v>681.74999999999989</v>
      </c>
      <c r="AH242">
        <f>VLOOKUP($F242,'(참고)타워 스텟 가치'!$B$12:$L$16,AH$2,0)+(VLOOKUP($F242,'(참고)타워 스텟 가치'!$B$12:$L$16,AH$2,0)*$E242)</f>
        <v>22.724999999999994</v>
      </c>
      <c r="AI242">
        <f>VLOOKUP($F242,'(참고)타워 스텟 가치'!$B$12:$L$16,AI$2,0)+(VLOOKUP($F242,'(참고)타워 스텟 가치'!$B$12:$L$16,AI$2,0)*$E242)</f>
        <v>6.0599999999999987</v>
      </c>
      <c r="AJ242">
        <f>VLOOKUP($F242,'(참고)타워 스텟 가치'!$B$12:$L$16,AJ$2,0)+(VLOOKUP($F242,'(참고)타워 스텟 가치'!$B$12:$L$16,AJ$2,0)*$E242)</f>
        <v>0</v>
      </c>
      <c r="AK242">
        <f>VLOOKUP($F242,'(참고)타워 스텟 가치'!$B$12:$L$16,AK$2,0)+(VLOOKUP($F242,'(참고)타워 스텟 가치'!$B$12:$L$16,AK$2,0)*$E242)</f>
        <v>0</v>
      </c>
      <c r="AL242">
        <f>VLOOKUP($F242,'(참고)타워 스텟 가치'!$B$12:$L$16,AL$2,0)+(VLOOKUP($F242,'(참고)타워 스텟 가치'!$B$12:$L$16,AL$2,0)*$E242)</f>
        <v>28.27999999999999</v>
      </c>
      <c r="AM242">
        <f>SUM('스테이지별 몬스터 스텟'!AD242*'(참고)타워 스텟 가치'!$Q$17,'스테이지별 몬스터 스텟'!AE242*'(참고)타워 스텟 가치'!$R$17,'스테이지별 몬스터 스텟'!AF242*'(참고)타워 스텟 가치'!$S$17,'스테이지별 몬스터 스텟'!AG242*'(참고)타워 스텟 가치'!$T$17,'스테이지별 몬스터 스텟'!AH242*'(참고)타워 스텟 가치'!$U$17,'스테이지별 몬스터 스텟'!AI242*'(참고)타워 스텟 가치'!$V$17,'스테이지별 몬스터 스텟'!AJ242*'(참고)타워 스텟 가치'!$W$17,'스테이지별 몬스터 스텟'!AK242*'(참고)타워 스텟 가치'!$X$17,'스테이지별 몬스터 스텟'!AL242*'(참고)타워 스텟 가치'!$Y$17)</f>
        <v>153403.34499999997</v>
      </c>
      <c r="AN242">
        <v>3</v>
      </c>
    </row>
    <row r="243" spans="3:40" x14ac:dyDescent="0.3">
      <c r="C243">
        <v>4</v>
      </c>
      <c r="D243">
        <f t="shared" si="11"/>
        <v>48</v>
      </c>
      <c r="E243" s="52">
        <f>VLOOKUP(D243,'스테이지별 난이도 설정'!B:C,2,0)</f>
        <v>19.199999999999996</v>
      </c>
      <c r="F243" t="str">
        <f t="shared" si="12"/>
        <v>유니크</v>
      </c>
      <c r="G243">
        <f t="shared" si="10"/>
        <v>6</v>
      </c>
      <c r="H243">
        <f>VLOOKUP($F243,'(참고)타워 스텟 가치'!$B$2:$L$6,H$2,0)+(VLOOKUP($F243,'(참고)타워 스텟 가치'!$B$2:$L$6,H$2,0)*$E243)</f>
        <v>511.31249999999989</v>
      </c>
      <c r="I243">
        <f>VLOOKUP($F243,'(참고)타워 스텟 가치'!$B$2:$L$6,I$2,0)+(VLOOKUP($F243,'(참고)타워 스텟 가치'!$B$2:$L$6,I$2,0)*$E243)</f>
        <v>102.26249999999997</v>
      </c>
      <c r="J243">
        <f>VLOOKUP($F243,'(참고)타워 스텟 가치'!$B$2:$L$6,J$2,0)+(VLOOKUP($F243,'(참고)타워 스텟 가치'!$B$2:$L$6,J$2,0)*$E243)</f>
        <v>100999.99999999999</v>
      </c>
      <c r="K243">
        <f>VLOOKUP($F243,'(참고)타워 스텟 가치'!$B$2:$L$6,K$2,0)+(VLOOKUP($F243,'(참고)타워 스텟 가치'!$B$2:$L$6,K$2,0)*$E243)</f>
        <v>2045.2499999999995</v>
      </c>
      <c r="L243">
        <f>VLOOKUP($F243,'(참고)타워 스텟 가치'!$B$2:$L$6,L$2,0)+(VLOOKUP($F243,'(참고)타워 스텟 가치'!$B$2:$L$6,L$2,0)*$E243)</f>
        <v>34.087499999999991</v>
      </c>
      <c r="M243">
        <f>VLOOKUP($F243,'(참고)타워 스텟 가치'!$B$2:$L$6,M$2,0)+(VLOOKUP($F243,'(참고)타워 스텟 가치'!$B$2:$L$6,M$2,0)*$E243)</f>
        <v>6.0599999999999987</v>
      </c>
      <c r="N243">
        <f>VLOOKUP($F243,'(참고)타워 스텟 가치'!$B$2:$L$6,N$2,0)+(VLOOKUP($F243,'(참고)타워 스텟 가치'!$B$2:$L$6,N$2,0)*$E243)</f>
        <v>0</v>
      </c>
      <c r="O243">
        <f>VLOOKUP($F243,'(참고)타워 스텟 가치'!$B$2:$L$6,O$2,0)+(VLOOKUP($F243,'(참고)타워 스텟 가치'!$B$2:$L$6,O$2,0)*$E243)</f>
        <v>0</v>
      </c>
      <c r="P243">
        <f>VLOOKUP($F243,'(참고)타워 스텟 가치'!$B$2:$L$6,P$2,0)+(VLOOKUP($F243,'(참고)타워 스텟 가치'!$B$2:$L$6,P$2,0)*$E243)</f>
        <v>20.199999999999996</v>
      </c>
      <c r="Q243">
        <f>SUM('스테이지별 몬스터 스텟'!H243*'(참고)타워 스텟 가치'!$Q$17,'스테이지별 몬스터 스텟'!I243*'(참고)타워 스텟 가치'!$R$17,'스테이지별 몬스터 스텟'!J243*'(참고)타워 스텟 가치'!$S$17,'스테이지별 몬스터 스텟'!K243*'(참고)타워 스텟 가치'!$T$17,'스테이지별 몬스터 스텟'!L243*'(참고)타워 스텟 가치'!$U$17,'스테이지별 몬스터 스텟'!M243*'(참고)타워 스텟 가치'!$V$17,'스테이지별 몬스터 스텟'!N243*'(참고)타워 스텟 가치'!$W$17,'스테이지별 몬스터 스텟'!O243*'(참고)타워 스텟 가치'!$X$17,'스테이지별 몬스터 스텟'!P243*'(참고)타워 스텟 가치'!$Y$17)</f>
        <v>156881.15374999994</v>
      </c>
      <c r="R243">
        <v>1</v>
      </c>
      <c r="S243">
        <f>VLOOKUP($F243,'(참고)타워 스텟 가치'!$B$7:$L$11,S$2,0)+(VLOOKUP($F243,'(참고)타워 스텟 가치'!$B$7:$L$11,S$2,0)*$E243)</f>
        <v>170.43749999999997</v>
      </c>
      <c r="T243">
        <f>VLOOKUP($F243,'(참고)타워 스텟 가치'!$B$7:$L$11,T$2,0)+(VLOOKUP($F243,'(참고)타워 스텟 가치'!$B$7:$L$11,T$2,0)*$E243)</f>
        <v>306.78749999999991</v>
      </c>
      <c r="U243">
        <f>VLOOKUP($F243,'(참고)타워 스텟 가치'!$B$7:$L$11,U$2,0)+(VLOOKUP($F243,'(참고)타워 스텟 가치'!$B$7:$L$11,U$2,0)*$E243)</f>
        <v>100999.99999999999</v>
      </c>
      <c r="V243">
        <f>VLOOKUP($F243,'(참고)타워 스텟 가치'!$B$7:$L$11,V$2,0)+(VLOOKUP($F243,'(참고)타워 스텟 가치'!$B$7:$L$11,V$2,0)*$E243)</f>
        <v>2045.2499999999995</v>
      </c>
      <c r="W243">
        <f>VLOOKUP($F243,'(참고)타워 스텟 가치'!$B$7:$L$11,W$2,0)+(VLOOKUP($F243,'(참고)타워 스텟 가치'!$B$7:$L$11,W$2,0)*$E243)</f>
        <v>34.087499999999991</v>
      </c>
      <c r="X243">
        <f>VLOOKUP($F243,'(참고)타워 스텟 가치'!$B$7:$L$11,X$2,0)+(VLOOKUP($F243,'(참고)타워 스텟 가치'!$B$7:$L$11,X$2,0)*$E243)</f>
        <v>6.0599999999999987</v>
      </c>
      <c r="Y243">
        <f>VLOOKUP($F243,'(참고)타워 스텟 가치'!$B$7:$L$11,Y$2,0)+(VLOOKUP($F243,'(참고)타워 스텟 가치'!$B$7:$L$11,Y$2,0)*$E243)</f>
        <v>0</v>
      </c>
      <c r="Z243">
        <f>VLOOKUP($F243,'(참고)타워 스텟 가치'!$B$7:$L$11,Z$2,0)+(VLOOKUP($F243,'(참고)타워 스텟 가치'!$B$7:$L$11,Z$2,0)*$E243)</f>
        <v>0</v>
      </c>
      <c r="AA243">
        <f>VLOOKUP($F243,'(참고)타워 스텟 가치'!$B$7:$L$11,AA$2,0)+(VLOOKUP($F243,'(참고)타워 스텟 가치'!$B$7:$L$11,AA$2,0)*$E243)</f>
        <v>20.199999999999996</v>
      </c>
      <c r="AB243">
        <f>SUM('스테이지별 몬스터 스텟'!S243*'(참고)타워 스텟 가치'!$Q$17,'스테이지별 몬스터 스텟'!T243*'(참고)타워 스텟 가치'!$R$17,'스테이지별 몬스터 스텟'!U243*'(참고)타워 스텟 가치'!$S$17,'스테이지별 몬스터 스텟'!V243*'(참고)타워 스텟 가치'!$T$17,'스테이지별 몬스터 스텟'!W243*'(참고)타워 스텟 가치'!$U$17,'스테이지별 몬스터 스텟'!X243*'(참고)타워 스텟 가치'!$V$17,'스테이지별 몬스터 스텟'!Y243*'(참고)타워 스텟 가치'!$W$17,'스테이지별 몬스터 스텟'!Z243*'(참고)타워 스텟 가치'!$X$17,'스테이지별 몬스터 스텟'!AA243*'(참고)타워 스텟 가치'!$Y$17)</f>
        <v>156506.19124999995</v>
      </c>
      <c r="AC243">
        <v>2</v>
      </c>
      <c r="AD243">
        <f>VLOOKUP($F243,'(참고)타워 스텟 가치'!$B$12:$L$16,AD$2,0)+(VLOOKUP($F243,'(참고)타워 스텟 가치'!$B$12:$L$16,AD$2,0)*$E243)</f>
        <v>170.43749999999997</v>
      </c>
      <c r="AE243">
        <f>VLOOKUP($F243,'(참고)타워 스텟 가치'!$B$12:$L$16,AE$2,0)+(VLOOKUP($F243,'(참고)타워 스텟 가치'!$B$12:$L$16,AE$2,0)*$E243)</f>
        <v>204.52499999999995</v>
      </c>
      <c r="AF243">
        <f>VLOOKUP($F243,'(참고)타워 스텟 가치'!$B$12:$L$16,AF$2,0)+(VLOOKUP($F243,'(참고)타워 스텟 가치'!$B$12:$L$16,AF$2,0)*$E243)</f>
        <v>100999.99999999999</v>
      </c>
      <c r="AG243">
        <f>VLOOKUP($F243,'(참고)타워 스텟 가치'!$B$12:$L$16,AG$2,0)+(VLOOKUP($F243,'(참고)타워 스텟 가치'!$B$12:$L$16,AG$2,0)*$E243)</f>
        <v>1022.6249999999998</v>
      </c>
      <c r="AH243">
        <f>VLOOKUP($F243,'(참고)타워 스텟 가치'!$B$12:$L$16,AH$2,0)+(VLOOKUP($F243,'(참고)타워 스텟 가치'!$B$12:$L$16,AH$2,0)*$E243)</f>
        <v>34.087499999999991</v>
      </c>
      <c r="AI243">
        <f>VLOOKUP($F243,'(참고)타워 스텟 가치'!$B$12:$L$16,AI$2,0)+(VLOOKUP($F243,'(참고)타워 스텟 가치'!$B$12:$L$16,AI$2,0)*$E243)</f>
        <v>6.0599999999999987</v>
      </c>
      <c r="AJ243">
        <f>VLOOKUP($F243,'(참고)타워 스텟 가치'!$B$12:$L$16,AJ$2,0)+(VLOOKUP($F243,'(참고)타워 스텟 가치'!$B$12:$L$16,AJ$2,0)*$E243)</f>
        <v>0</v>
      </c>
      <c r="AK243">
        <f>VLOOKUP($F243,'(참고)타워 스텟 가치'!$B$12:$L$16,AK$2,0)+(VLOOKUP($F243,'(참고)타워 스텟 가치'!$B$12:$L$16,AK$2,0)*$E243)</f>
        <v>0</v>
      </c>
      <c r="AL243">
        <f>VLOOKUP($F243,'(참고)타워 스텟 가치'!$B$12:$L$16,AL$2,0)+(VLOOKUP($F243,'(참고)타워 스텟 가치'!$B$12:$L$16,AL$2,0)*$E243)</f>
        <v>40.399999999999991</v>
      </c>
      <c r="AM243">
        <f>SUM('스테이지별 몬스터 스텟'!AD243*'(참고)타워 스텟 가치'!$Q$17,'스테이지별 몬스터 스텟'!AE243*'(참고)타워 스텟 가치'!$R$17,'스테이지별 몬스터 스텟'!AF243*'(참고)타워 스텟 가치'!$S$17,'스테이지별 몬스터 스텟'!AG243*'(참고)타워 스텟 가치'!$T$17,'스테이지별 몬스터 스텟'!AH243*'(참고)타워 스텟 가치'!$U$17,'스테이지별 몬스터 스텟'!AI243*'(참고)타워 스텟 가치'!$V$17,'스테이지별 몬스터 스텟'!AJ243*'(참고)타워 스텟 가치'!$W$17,'스테이지별 몬스터 스텟'!AK243*'(참고)타워 스텟 가치'!$X$17,'스테이지별 몬스터 스텟'!AL243*'(참고)타워 스텟 가치'!$Y$17)</f>
        <v>154347.94749999995</v>
      </c>
      <c r="AN243">
        <v>3</v>
      </c>
    </row>
    <row r="244" spans="3:40" x14ac:dyDescent="0.3">
      <c r="C244">
        <v>5</v>
      </c>
      <c r="D244">
        <f t="shared" si="11"/>
        <v>48</v>
      </c>
      <c r="E244" s="52">
        <f>VLOOKUP(D244,'스테이지별 난이도 설정'!B:C,2,0)</f>
        <v>19.199999999999996</v>
      </c>
      <c r="F244" t="str">
        <f t="shared" si="12"/>
        <v>스페셜</v>
      </c>
      <c r="G244">
        <f t="shared" si="10"/>
        <v>6</v>
      </c>
      <c r="H244">
        <f>VLOOKUP($F244,'(참고)타워 스텟 가치'!$B$2:$L$6,H$2,0)+(VLOOKUP($F244,'(참고)타워 스텟 가치'!$B$2:$L$6,H$2,0)*$E244)</f>
        <v>766.96874999999989</v>
      </c>
      <c r="I244">
        <f>VLOOKUP($F244,'(참고)타워 스텟 가치'!$B$2:$L$6,I$2,0)+(VLOOKUP($F244,'(참고)타워 스텟 가치'!$B$2:$L$6,I$2,0)*$E244)</f>
        <v>153.39374999999995</v>
      </c>
      <c r="J244">
        <f>VLOOKUP($F244,'(참고)타워 스텟 가치'!$B$2:$L$6,J$2,0)+(VLOOKUP($F244,'(참고)타워 스텟 가치'!$B$2:$L$6,J$2,0)*$E244)</f>
        <v>100999.99999999999</v>
      </c>
      <c r="K244">
        <f>VLOOKUP($F244,'(참고)타워 스텟 가치'!$B$2:$L$6,K$2,0)+(VLOOKUP($F244,'(참고)타워 스텟 가치'!$B$2:$L$6,K$2,0)*$E244)</f>
        <v>3067.8749999999995</v>
      </c>
      <c r="L244">
        <f>VLOOKUP($F244,'(참고)타워 스텟 가치'!$B$2:$L$6,L$2,0)+(VLOOKUP($F244,'(참고)타워 스텟 가치'!$B$2:$L$6,L$2,0)*$E244)</f>
        <v>51.131249999999987</v>
      </c>
      <c r="M244">
        <f>VLOOKUP($F244,'(참고)타워 스텟 가치'!$B$2:$L$6,M$2,0)+(VLOOKUP($F244,'(참고)타워 스텟 가치'!$B$2:$L$6,M$2,0)*$E244)</f>
        <v>6.0599999999999987</v>
      </c>
      <c r="N244">
        <f>VLOOKUP($F244,'(참고)타워 스텟 가치'!$B$2:$L$6,N$2,0)+(VLOOKUP($F244,'(참고)타워 스텟 가치'!$B$2:$L$6,N$2,0)*$E244)</f>
        <v>0</v>
      </c>
      <c r="O244">
        <f>VLOOKUP($F244,'(참고)타워 스텟 가치'!$B$2:$L$6,O$2,0)+(VLOOKUP($F244,'(참고)타워 스텟 가치'!$B$2:$L$6,O$2,0)*$E244)</f>
        <v>0</v>
      </c>
      <c r="P244">
        <f>VLOOKUP($F244,'(참고)타워 스텟 가치'!$B$2:$L$6,P$2,0)+(VLOOKUP($F244,'(참고)타워 스텟 가치'!$B$2:$L$6,P$2,0)*$E244)</f>
        <v>20.199999999999996</v>
      </c>
      <c r="Q244">
        <f>SUM('스테이지별 몬스터 스텟'!H244*'(참고)타워 스텟 가치'!$Q$17,'스테이지별 몬스터 스텟'!I244*'(참고)타워 스텟 가치'!$R$17,'스테이지별 몬스터 스텟'!J244*'(참고)타워 스텟 가치'!$S$17,'스테이지별 몬스터 스텟'!K244*'(참고)타워 스텟 가치'!$T$17,'스테이지별 몬스터 스텟'!L244*'(참고)타워 스텟 가치'!$U$17,'스테이지별 몬스터 스텟'!M244*'(참고)타워 스텟 가치'!$V$17,'스테이지별 몬스터 스텟'!N244*'(참고)타워 스텟 가치'!$W$17,'스테이지별 몬스터 스텟'!O244*'(참고)타워 스텟 가치'!$X$17,'스테이지별 몬스터 스텟'!P244*'(참고)타워 스텟 가치'!$Y$17)</f>
        <v>159548.50062499999</v>
      </c>
      <c r="R244">
        <v>1</v>
      </c>
      <c r="S244">
        <f>VLOOKUP($F244,'(참고)타워 스텟 가치'!$B$7:$L$11,S$2,0)+(VLOOKUP($F244,'(참고)타워 스텟 가치'!$B$7:$L$11,S$2,0)*$E244)</f>
        <v>255.65624999999994</v>
      </c>
      <c r="T244">
        <f>VLOOKUP($F244,'(참고)타워 스텟 가치'!$B$7:$L$11,T$2,0)+(VLOOKUP($F244,'(참고)타워 스텟 가치'!$B$7:$L$11,T$2,0)*$E244)</f>
        <v>460.18124999999992</v>
      </c>
      <c r="U244">
        <f>VLOOKUP($F244,'(참고)타워 스텟 가치'!$B$7:$L$11,U$2,0)+(VLOOKUP($F244,'(참고)타워 스텟 가치'!$B$7:$L$11,U$2,0)*$E244)</f>
        <v>100999.99999999999</v>
      </c>
      <c r="V244">
        <f>VLOOKUP($F244,'(참고)타워 스텟 가치'!$B$7:$L$11,V$2,0)+(VLOOKUP($F244,'(참고)타워 스텟 가치'!$B$7:$L$11,V$2,0)*$E244)</f>
        <v>3067.8749999999995</v>
      </c>
      <c r="W244">
        <f>VLOOKUP($F244,'(참고)타워 스텟 가치'!$B$7:$L$11,W$2,0)+(VLOOKUP($F244,'(참고)타워 스텟 가치'!$B$7:$L$11,W$2,0)*$E244)</f>
        <v>51.131249999999987</v>
      </c>
      <c r="X244">
        <f>VLOOKUP($F244,'(참고)타워 스텟 가치'!$B$7:$L$11,X$2,0)+(VLOOKUP($F244,'(참고)타워 스텟 가치'!$B$7:$L$11,X$2,0)*$E244)</f>
        <v>6.0599999999999987</v>
      </c>
      <c r="Y244">
        <f>VLOOKUP($F244,'(참고)타워 스텟 가치'!$B$7:$L$11,Y$2,0)+(VLOOKUP($F244,'(참고)타워 스텟 가치'!$B$7:$L$11,Y$2,0)*$E244)</f>
        <v>0</v>
      </c>
      <c r="Z244">
        <f>VLOOKUP($F244,'(참고)타워 스텟 가치'!$B$7:$L$11,Z$2,0)+(VLOOKUP($F244,'(참고)타워 스텟 가치'!$B$7:$L$11,Z$2,0)*$E244)</f>
        <v>0</v>
      </c>
      <c r="AA244">
        <f>VLOOKUP($F244,'(참고)타워 스텟 가치'!$B$7:$L$11,AA$2,0)+(VLOOKUP($F244,'(참고)타워 스텟 가치'!$B$7:$L$11,AA$2,0)*$E244)</f>
        <v>20.199999999999996</v>
      </c>
      <c r="AB244">
        <f>SUM('스테이지별 몬스터 스텟'!S244*'(참고)타워 스텟 가치'!$Q$17,'스테이지별 몬스터 스텟'!T244*'(참고)타워 스텟 가치'!$R$17,'스테이지별 몬스터 스텟'!U244*'(참고)타워 스텟 가치'!$S$17,'스테이지별 몬스터 스텟'!V244*'(참고)타워 스텟 가치'!$T$17,'스테이지별 몬스터 스텟'!W244*'(참고)타워 스텟 가치'!$U$17,'스테이지별 몬스터 스텟'!X244*'(참고)타워 스텟 가치'!$V$17,'스테이지별 몬스터 스텟'!Y244*'(참고)타워 스텟 가치'!$W$17,'스테이지별 몬스터 스텟'!Z244*'(참고)타워 스텟 가치'!$X$17,'스테이지별 몬스터 스텟'!AA244*'(참고)타워 스텟 가치'!$Y$17)</f>
        <v>158986.05687499998</v>
      </c>
      <c r="AC244">
        <v>2</v>
      </c>
      <c r="AD244">
        <f>VLOOKUP($F244,'(참고)타워 스텟 가치'!$B$12:$L$16,AD$2,0)+(VLOOKUP($F244,'(참고)타워 스텟 가치'!$B$12:$L$16,AD$2,0)*$E244)</f>
        <v>255.65624999999994</v>
      </c>
      <c r="AE244">
        <f>VLOOKUP($F244,'(참고)타워 스텟 가치'!$B$12:$L$16,AE$2,0)+(VLOOKUP($F244,'(참고)타워 스텟 가치'!$B$12:$L$16,AE$2,0)*$E244)</f>
        <v>306.78749999999991</v>
      </c>
      <c r="AF244">
        <f>VLOOKUP($F244,'(참고)타워 스텟 가치'!$B$12:$L$16,AF$2,0)+(VLOOKUP($F244,'(참고)타워 스텟 가치'!$B$12:$L$16,AF$2,0)*$E244)</f>
        <v>100999.99999999999</v>
      </c>
      <c r="AG244">
        <f>VLOOKUP($F244,'(참고)타워 스텟 가치'!$B$12:$L$16,AG$2,0)+(VLOOKUP($F244,'(참고)타워 스텟 가치'!$B$12:$L$16,AG$2,0)*$E244)</f>
        <v>1533.9374999999998</v>
      </c>
      <c r="AH244">
        <f>VLOOKUP($F244,'(참고)타워 스텟 가치'!$B$12:$L$16,AH$2,0)+(VLOOKUP($F244,'(참고)타워 스텟 가치'!$B$12:$L$16,AH$2,0)*$E244)</f>
        <v>51.131249999999987</v>
      </c>
      <c r="AI244">
        <f>VLOOKUP($F244,'(참고)타워 스텟 가치'!$B$12:$L$16,AI$2,0)+(VLOOKUP($F244,'(참고)타워 스텟 가치'!$B$12:$L$16,AI$2,0)*$E244)</f>
        <v>6.0599999999999987</v>
      </c>
      <c r="AJ244">
        <f>VLOOKUP($F244,'(참고)타워 스텟 가치'!$B$12:$L$16,AJ$2,0)+(VLOOKUP($F244,'(참고)타워 스텟 가치'!$B$12:$L$16,AJ$2,0)*$E244)</f>
        <v>0</v>
      </c>
      <c r="AK244">
        <f>VLOOKUP($F244,'(참고)타워 스텟 가치'!$B$12:$L$16,AK$2,0)+(VLOOKUP($F244,'(참고)타워 스텟 가치'!$B$12:$L$16,AK$2,0)*$E244)</f>
        <v>0</v>
      </c>
      <c r="AL244">
        <f>VLOOKUP($F244,'(참고)타워 스텟 가치'!$B$12:$L$16,AL$2,0)+(VLOOKUP($F244,'(참고)타워 스텟 가치'!$B$12:$L$16,AL$2,0)*$E244)</f>
        <v>40.399999999999991</v>
      </c>
      <c r="AM244">
        <f>SUM('스테이지별 몬스터 스텟'!AD244*'(참고)타워 스텟 가치'!$Q$17,'스테이지별 몬스터 스텟'!AE244*'(참고)타워 스텟 가치'!$R$17,'스테이지별 몬스터 스텟'!AF244*'(참고)타워 스텟 가치'!$S$17,'스테이지별 몬스터 스텟'!AG244*'(참고)타워 스텟 가치'!$T$17,'스테이지별 몬스터 스텟'!AH244*'(참고)타워 스텟 가치'!$U$17,'스테이지별 몬스터 스텟'!AI244*'(참고)타워 스텟 가치'!$V$17,'스테이지별 몬스터 스텟'!AJ244*'(참고)타워 스텟 가치'!$W$17,'스테이지별 몬스터 스텟'!AK244*'(참고)타워 스텟 가치'!$X$17,'스테이지별 몬스터 스텟'!AL244*'(참고)타워 스텟 가치'!$Y$17)</f>
        <v>155728.49124999996</v>
      </c>
      <c r="AN244">
        <v>3</v>
      </c>
    </row>
    <row r="245" spans="3:40" x14ac:dyDescent="0.3">
      <c r="C245">
        <v>1</v>
      </c>
      <c r="D245">
        <f t="shared" si="11"/>
        <v>49</v>
      </c>
      <c r="E245" s="52">
        <f>VLOOKUP(D245,'스테이지별 난이도 설정'!B:C,2,0)</f>
        <v>19.599999999999994</v>
      </c>
      <c r="F245" t="str">
        <f t="shared" si="12"/>
        <v>일반</v>
      </c>
      <c r="G245">
        <f t="shared" si="10"/>
        <v>6</v>
      </c>
      <c r="H245">
        <f>VLOOKUP($F245,'(참고)타워 스텟 가치'!$B$2:$L$6,H$2,0)+(VLOOKUP($F245,'(참고)타워 스텟 가치'!$B$2:$L$6,H$2,0)*$E245)</f>
        <v>154.49999999999994</v>
      </c>
      <c r="I245">
        <f>VLOOKUP($F245,'(참고)타워 스텟 가치'!$B$2:$L$6,I$2,0)+(VLOOKUP($F245,'(참고)타워 스텟 가치'!$B$2:$L$6,I$2,0)*$E245)</f>
        <v>30.899999999999991</v>
      </c>
      <c r="J245">
        <f>VLOOKUP($F245,'(참고)타워 스텟 가치'!$B$2:$L$6,J$2,0)+(VLOOKUP($F245,'(참고)타워 스텟 가치'!$B$2:$L$6,J$2,0)*$E245)</f>
        <v>102999.99999999997</v>
      </c>
      <c r="K245">
        <f>VLOOKUP($F245,'(참고)타워 스텟 가치'!$B$2:$L$6,K$2,0)+(VLOOKUP($F245,'(참고)타워 스텟 가치'!$B$2:$L$6,K$2,0)*$E245)</f>
        <v>617.99999999999977</v>
      </c>
      <c r="L245">
        <f>VLOOKUP($F245,'(참고)타워 스텟 가치'!$B$2:$L$6,L$2,0)+(VLOOKUP($F245,'(참고)타워 스텟 가치'!$B$2:$L$6,L$2,0)*$E245)</f>
        <v>10.299999999999997</v>
      </c>
      <c r="M245">
        <f>VLOOKUP($F245,'(참고)타워 스텟 가치'!$B$2:$L$6,M$2,0)+(VLOOKUP($F245,'(참고)타워 스텟 가치'!$B$2:$L$6,M$2,0)*$E245)</f>
        <v>6.1799999999999979</v>
      </c>
      <c r="N245">
        <f>VLOOKUP($F245,'(참고)타워 스텟 가치'!$B$2:$L$6,N$2,0)+(VLOOKUP($F245,'(참고)타워 스텟 가치'!$B$2:$L$6,N$2,0)*$E245)</f>
        <v>0</v>
      </c>
      <c r="O245">
        <f>VLOOKUP($F245,'(참고)타워 스텟 가치'!$B$2:$L$6,O$2,0)+(VLOOKUP($F245,'(참고)타워 스텟 가치'!$B$2:$L$6,O$2,0)*$E245)</f>
        <v>0</v>
      </c>
      <c r="P245">
        <f>VLOOKUP($F245,'(참고)타워 스텟 가치'!$B$2:$L$6,P$2,0)+(VLOOKUP($F245,'(참고)타워 스텟 가치'!$B$2:$L$6,P$2,0)*$E245)</f>
        <v>14.419999999999995</v>
      </c>
      <c r="Q245">
        <f>SUM('스테이지별 몬스터 스텟'!H245*'(참고)타워 스텟 가치'!$Q$17,'스테이지별 몬스터 스텟'!I245*'(참고)타워 스텟 가치'!$R$17,'스테이지별 몬스터 스텟'!J245*'(참고)타워 스텟 가치'!$S$17,'스테이지별 몬스터 스텟'!K245*'(참고)타워 스텟 가치'!$T$17,'스테이지별 몬스터 스텟'!L245*'(참고)타워 스텟 가치'!$U$17,'스테이지별 몬스터 스텟'!M245*'(참고)타워 스텟 가치'!$V$17,'스테이지별 몬스터 스텟'!N245*'(참고)타워 스텟 가치'!$W$17,'스테이지별 몬스터 스텟'!O245*'(참고)타워 스텟 가치'!$X$17,'스테이지별 몬스터 스텟'!P245*'(참고)타워 스텟 가치'!$Y$17)</f>
        <v>156146.96999999994</v>
      </c>
      <c r="R245">
        <v>1</v>
      </c>
      <c r="S245">
        <f>VLOOKUP($F245,'(참고)타워 스텟 가치'!$B$7:$L$11,S$2,0)+(VLOOKUP($F245,'(참고)타워 스텟 가치'!$B$7:$L$11,S$2,0)*$E245)</f>
        <v>51.499999999999986</v>
      </c>
      <c r="T245">
        <f>VLOOKUP($F245,'(참고)타워 스텟 가치'!$B$7:$L$11,T$2,0)+(VLOOKUP($F245,'(참고)타워 스텟 가치'!$B$7:$L$11,T$2,0)*$E245)</f>
        <v>92.699999999999974</v>
      </c>
      <c r="U245">
        <f>VLOOKUP($F245,'(참고)타워 스텟 가치'!$B$7:$L$11,U$2,0)+(VLOOKUP($F245,'(참고)타워 스텟 가치'!$B$7:$L$11,U$2,0)*$E245)</f>
        <v>102999.99999999997</v>
      </c>
      <c r="V245">
        <f>VLOOKUP($F245,'(참고)타워 스텟 가치'!$B$7:$L$11,V$2,0)+(VLOOKUP($F245,'(참고)타워 스텟 가치'!$B$7:$L$11,V$2,0)*$E245)</f>
        <v>617.99999999999977</v>
      </c>
      <c r="W245">
        <f>VLOOKUP($F245,'(참고)타워 스텟 가치'!$B$7:$L$11,W$2,0)+(VLOOKUP($F245,'(참고)타워 스텟 가치'!$B$7:$L$11,W$2,0)*$E245)</f>
        <v>10.299999999999997</v>
      </c>
      <c r="X245">
        <f>VLOOKUP($F245,'(참고)타워 스텟 가치'!$B$7:$L$11,X$2,0)+(VLOOKUP($F245,'(참고)타워 스텟 가치'!$B$7:$L$11,X$2,0)*$E245)</f>
        <v>6.1799999999999979</v>
      </c>
      <c r="Y245">
        <f>VLOOKUP($F245,'(참고)타워 스텟 가치'!$B$7:$L$11,Y$2,0)+(VLOOKUP($F245,'(참고)타워 스텟 가치'!$B$7:$L$11,Y$2,0)*$E245)</f>
        <v>0</v>
      </c>
      <c r="Z245">
        <f>VLOOKUP($F245,'(참고)타워 스텟 가치'!$B$7:$L$11,Z$2,0)+(VLOOKUP($F245,'(참고)타워 스텟 가치'!$B$7:$L$11,Z$2,0)*$E245)</f>
        <v>0</v>
      </c>
      <c r="AA245">
        <f>VLOOKUP($F245,'(참고)타워 스텟 가치'!$B$7:$L$11,AA$2,0)+(VLOOKUP($F245,'(참고)타워 스텟 가치'!$B$7:$L$11,AA$2,0)*$E245)</f>
        <v>14.419999999999995</v>
      </c>
      <c r="AB245">
        <f>SUM('스테이지별 몬스터 스텟'!S245*'(참고)타워 스텟 가치'!$Q$17,'스테이지별 몬스터 스텟'!T245*'(참고)타워 스텟 가치'!$R$17,'스테이지별 몬스터 스텟'!U245*'(참고)타워 스텟 가치'!$S$17,'스테이지별 몬스터 스텟'!V245*'(참고)타워 스텟 가치'!$T$17,'스테이지별 몬스터 스텟'!W245*'(참고)타워 스텟 가치'!$U$17,'스테이지별 몬스터 스텟'!X245*'(참고)타워 스텟 가치'!$V$17,'스테이지별 몬스터 스텟'!Y245*'(참고)타워 스텟 가치'!$W$17,'스테이지별 몬스터 스텟'!Z245*'(참고)타워 스텟 가치'!$X$17,'스테이지별 몬스터 스텟'!AA245*'(참고)타워 스텟 가치'!$Y$17)</f>
        <v>156033.66999999993</v>
      </c>
      <c r="AC245">
        <v>2</v>
      </c>
      <c r="AD245">
        <f>VLOOKUP($F245,'(참고)타워 스텟 가치'!$B$12:$L$16,AD$2,0)+(VLOOKUP($F245,'(참고)타워 스텟 가치'!$B$12:$L$16,AD$2,0)*$E245)</f>
        <v>51.499999999999986</v>
      </c>
      <c r="AE245">
        <f>VLOOKUP($F245,'(참고)타워 스텟 가치'!$B$12:$L$16,AE$2,0)+(VLOOKUP($F245,'(참고)타워 스텟 가치'!$B$12:$L$16,AE$2,0)*$E245)</f>
        <v>61.799999999999983</v>
      </c>
      <c r="AF245">
        <f>VLOOKUP($F245,'(참고)타워 스텟 가치'!$B$12:$L$16,AF$2,0)+(VLOOKUP($F245,'(참고)타워 스텟 가치'!$B$12:$L$16,AF$2,0)*$E245)</f>
        <v>102999.99999999997</v>
      </c>
      <c r="AG245">
        <f>VLOOKUP($F245,'(참고)타워 스텟 가치'!$B$12:$L$16,AG$2,0)+(VLOOKUP($F245,'(참고)타워 스텟 가치'!$B$12:$L$16,AG$2,0)*$E245)</f>
        <v>308.99999999999989</v>
      </c>
      <c r="AH245">
        <f>VLOOKUP($F245,'(참고)타워 스텟 가치'!$B$12:$L$16,AH$2,0)+(VLOOKUP($F245,'(참고)타워 스텟 가치'!$B$12:$L$16,AH$2,0)*$E245)</f>
        <v>10.299999999999997</v>
      </c>
      <c r="AI245">
        <f>VLOOKUP($F245,'(참고)타워 스텟 가치'!$B$12:$L$16,AI$2,0)+(VLOOKUP($F245,'(참고)타워 스텟 가치'!$B$12:$L$16,AI$2,0)*$E245)</f>
        <v>6.1799999999999979</v>
      </c>
      <c r="AJ245">
        <f>VLOOKUP($F245,'(참고)타워 스텟 가치'!$B$12:$L$16,AJ$2,0)+(VLOOKUP($F245,'(참고)타워 스텟 가치'!$B$12:$L$16,AJ$2,0)*$E245)</f>
        <v>0</v>
      </c>
      <c r="AK245">
        <f>VLOOKUP($F245,'(참고)타워 스텟 가치'!$B$12:$L$16,AK$2,0)+(VLOOKUP($F245,'(참고)타워 스텟 가치'!$B$12:$L$16,AK$2,0)*$E245)</f>
        <v>0</v>
      </c>
      <c r="AL245">
        <f>VLOOKUP($F245,'(참고)타워 스텟 가치'!$B$12:$L$16,AL$2,0)+(VLOOKUP($F245,'(참고)타워 스텟 가치'!$B$12:$L$16,AL$2,0)*$E245)</f>
        <v>28.839999999999989</v>
      </c>
      <c r="AM245">
        <f>SUM('스테이지별 몬스터 스텟'!AD245*'(참고)타워 스텟 가치'!$Q$17,'스테이지별 몬스터 스텟'!AE245*'(참고)타워 스텟 가치'!$R$17,'스테이지별 몬스터 스텟'!AF245*'(참고)타워 스텟 가치'!$S$17,'스테이지별 몬스터 스텟'!AG245*'(참고)타워 스텟 가치'!$T$17,'스테이지별 몬스터 스텟'!AH245*'(참고)타워 스텟 가치'!$U$17,'스테이지별 몬스터 스텟'!AI245*'(참고)타워 스텟 가치'!$V$17,'스테이지별 몬스터 스텟'!AJ245*'(참고)타워 스텟 가치'!$W$17,'스테이지별 몬스터 스텟'!AK245*'(참고)타워 스텟 가치'!$X$17,'스테이지별 몬스터 스텟'!AL245*'(참고)타워 스텟 가치'!$Y$17)</f>
        <v>155398.15999999995</v>
      </c>
      <c r="AN245">
        <v>3</v>
      </c>
    </row>
    <row r="246" spans="3:40" x14ac:dyDescent="0.3">
      <c r="C246">
        <v>2</v>
      </c>
      <c r="D246">
        <f t="shared" si="11"/>
        <v>49</v>
      </c>
      <c r="E246" s="52">
        <f>VLOOKUP(D246,'스테이지별 난이도 설정'!B:C,2,0)</f>
        <v>19.599999999999994</v>
      </c>
      <c r="F246" t="str">
        <f t="shared" si="12"/>
        <v>레어</v>
      </c>
      <c r="G246">
        <f t="shared" si="10"/>
        <v>6</v>
      </c>
      <c r="H246">
        <f>VLOOKUP($F246,'(참고)타워 스텟 가치'!$B$2:$L$6,H$2,0)+(VLOOKUP($F246,'(참고)타워 스텟 가치'!$B$2:$L$6,H$2,0)*$E246)</f>
        <v>231.74999999999994</v>
      </c>
      <c r="I246">
        <f>VLOOKUP($F246,'(참고)타워 스텟 가치'!$B$2:$L$6,I$2,0)+(VLOOKUP($F246,'(참고)타워 스텟 가치'!$B$2:$L$6,I$2,0)*$E246)</f>
        <v>46.349999999999987</v>
      </c>
      <c r="J246">
        <f>VLOOKUP($F246,'(참고)타워 스텟 가치'!$B$2:$L$6,J$2,0)+(VLOOKUP($F246,'(참고)타워 스텟 가치'!$B$2:$L$6,J$2,0)*$E246)</f>
        <v>102999.99999999997</v>
      </c>
      <c r="K246">
        <f>VLOOKUP($F246,'(참고)타워 스텟 가치'!$B$2:$L$6,K$2,0)+(VLOOKUP($F246,'(참고)타워 스텟 가치'!$B$2:$L$6,K$2,0)*$E246)</f>
        <v>926.99999999999977</v>
      </c>
      <c r="L246">
        <f>VLOOKUP($F246,'(참고)타워 스텟 가치'!$B$2:$L$6,L$2,0)+(VLOOKUP($F246,'(참고)타워 스텟 가치'!$B$2:$L$6,L$2,0)*$E246)</f>
        <v>15.449999999999996</v>
      </c>
      <c r="M246">
        <f>VLOOKUP($F246,'(참고)타워 스텟 가치'!$B$2:$L$6,M$2,0)+(VLOOKUP($F246,'(참고)타워 스텟 가치'!$B$2:$L$6,M$2,0)*$E246)</f>
        <v>6.1799999999999979</v>
      </c>
      <c r="N246">
        <f>VLOOKUP($F246,'(참고)타워 스텟 가치'!$B$2:$L$6,N$2,0)+(VLOOKUP($F246,'(참고)타워 스텟 가치'!$B$2:$L$6,N$2,0)*$E246)</f>
        <v>0</v>
      </c>
      <c r="O246">
        <f>VLOOKUP($F246,'(참고)타워 스텟 가치'!$B$2:$L$6,O$2,0)+(VLOOKUP($F246,'(참고)타워 스텟 가치'!$B$2:$L$6,O$2,0)*$E246)</f>
        <v>0</v>
      </c>
      <c r="P246">
        <f>VLOOKUP($F246,'(참고)타워 스텟 가치'!$B$2:$L$6,P$2,0)+(VLOOKUP($F246,'(참고)타워 스텟 가치'!$B$2:$L$6,P$2,0)*$E246)</f>
        <v>14.419999999999995</v>
      </c>
      <c r="Q246">
        <f>SUM('스테이지별 몬스터 스텟'!H246*'(참고)타워 스텟 가치'!$Q$17,'스테이지별 몬스터 스텟'!I246*'(참고)타워 스텟 가치'!$R$17,'스테이지별 몬스터 스텟'!J246*'(참고)타워 스텟 가치'!$S$17,'스테이지별 몬스터 스텟'!K246*'(참고)타워 스텟 가치'!$T$17,'스테이지별 몬스터 스텟'!L246*'(참고)타워 스텟 가치'!$U$17,'스테이지별 몬스터 스텟'!M246*'(참고)타워 스텟 가치'!$V$17,'스테이지별 몬스터 스텟'!N246*'(참고)타워 스텟 가치'!$W$17,'스테이지별 몬스터 스텟'!O246*'(참고)타워 스텟 가치'!$X$17,'스테이지별 몬스터 스텟'!P246*'(참고)타워 스텟 가치'!$Y$17)</f>
        <v>156952.94499999992</v>
      </c>
      <c r="R246">
        <v>1</v>
      </c>
      <c r="S246">
        <f>VLOOKUP($F246,'(참고)타워 스텟 가치'!$B$7:$L$11,S$2,0)+(VLOOKUP($F246,'(참고)타워 스텟 가치'!$B$7:$L$11,S$2,0)*$E246)</f>
        <v>77.249999999999972</v>
      </c>
      <c r="T246">
        <f>VLOOKUP($F246,'(참고)타워 스텟 가치'!$B$7:$L$11,T$2,0)+(VLOOKUP($F246,'(참고)타워 스텟 가치'!$B$7:$L$11,T$2,0)*$E246)</f>
        <v>139.04999999999995</v>
      </c>
      <c r="U246">
        <f>VLOOKUP($F246,'(참고)타워 스텟 가치'!$B$7:$L$11,U$2,0)+(VLOOKUP($F246,'(참고)타워 스텟 가치'!$B$7:$L$11,U$2,0)*$E246)</f>
        <v>102999.99999999997</v>
      </c>
      <c r="V246">
        <f>VLOOKUP($F246,'(참고)타워 스텟 가치'!$B$7:$L$11,V$2,0)+(VLOOKUP($F246,'(참고)타워 스텟 가치'!$B$7:$L$11,V$2,0)*$E246)</f>
        <v>926.99999999999977</v>
      </c>
      <c r="W246">
        <f>VLOOKUP($F246,'(참고)타워 스텟 가치'!$B$7:$L$11,W$2,0)+(VLOOKUP($F246,'(참고)타워 스텟 가치'!$B$7:$L$11,W$2,0)*$E246)</f>
        <v>15.449999999999996</v>
      </c>
      <c r="X246">
        <f>VLOOKUP($F246,'(참고)타워 스텟 가치'!$B$7:$L$11,X$2,0)+(VLOOKUP($F246,'(참고)타워 스텟 가치'!$B$7:$L$11,X$2,0)*$E246)</f>
        <v>6.1799999999999979</v>
      </c>
      <c r="Y246">
        <f>VLOOKUP($F246,'(참고)타워 스텟 가치'!$B$7:$L$11,Y$2,0)+(VLOOKUP($F246,'(참고)타워 스텟 가치'!$B$7:$L$11,Y$2,0)*$E246)</f>
        <v>0</v>
      </c>
      <c r="Z246">
        <f>VLOOKUP($F246,'(참고)타워 스텟 가치'!$B$7:$L$11,Z$2,0)+(VLOOKUP($F246,'(참고)타워 스텟 가치'!$B$7:$L$11,Z$2,0)*$E246)</f>
        <v>0</v>
      </c>
      <c r="AA246">
        <f>VLOOKUP($F246,'(참고)타워 스텟 가치'!$B$7:$L$11,AA$2,0)+(VLOOKUP($F246,'(참고)타워 스텟 가치'!$B$7:$L$11,AA$2,0)*$E246)</f>
        <v>14.419999999999995</v>
      </c>
      <c r="AB246">
        <f>SUM('스테이지별 몬스터 스텟'!S246*'(참고)타워 스텟 가치'!$Q$17,'스테이지별 몬스터 스텟'!T246*'(참고)타워 스텟 가치'!$R$17,'스테이지별 몬스터 스텟'!U246*'(참고)타워 스텟 가치'!$S$17,'스테이지별 몬스터 스텟'!V246*'(참고)타워 스텟 가치'!$T$17,'스테이지별 몬스터 스텟'!W246*'(참고)타워 스텟 가치'!$U$17,'스테이지별 몬스터 스텟'!X246*'(참고)타워 스텟 가치'!$V$17,'스테이지별 몬스터 스텟'!Y246*'(참고)타워 스텟 가치'!$W$17,'스테이지별 몬스터 스텟'!Z246*'(참고)타워 스텟 가치'!$X$17,'스테이지별 몬스터 스텟'!AA246*'(참고)타워 스텟 가치'!$Y$17)</f>
        <v>156782.99499999994</v>
      </c>
      <c r="AC246">
        <v>2</v>
      </c>
      <c r="AD246">
        <f>VLOOKUP($F246,'(참고)타워 스텟 가치'!$B$12:$L$16,AD$2,0)+(VLOOKUP($F246,'(참고)타워 스텟 가치'!$B$12:$L$16,AD$2,0)*$E246)</f>
        <v>77.249999999999972</v>
      </c>
      <c r="AE246">
        <f>VLOOKUP($F246,'(참고)타워 스텟 가치'!$B$12:$L$16,AE$2,0)+(VLOOKUP($F246,'(참고)타워 스텟 가치'!$B$12:$L$16,AE$2,0)*$E246)</f>
        <v>92.699999999999974</v>
      </c>
      <c r="AF246">
        <f>VLOOKUP($F246,'(참고)타워 스텟 가치'!$B$12:$L$16,AF$2,0)+(VLOOKUP($F246,'(참고)타워 스텟 가치'!$B$12:$L$16,AF$2,0)*$E246)</f>
        <v>102999.99999999997</v>
      </c>
      <c r="AG246">
        <f>VLOOKUP($F246,'(참고)타워 스텟 가치'!$B$12:$L$16,AG$2,0)+(VLOOKUP($F246,'(참고)타워 스텟 가치'!$B$12:$L$16,AG$2,0)*$E246)</f>
        <v>463.49999999999989</v>
      </c>
      <c r="AH246">
        <f>VLOOKUP($F246,'(참고)타워 스텟 가치'!$B$12:$L$16,AH$2,0)+(VLOOKUP($F246,'(참고)타워 스텟 가치'!$B$12:$L$16,AH$2,0)*$E246)</f>
        <v>15.449999999999996</v>
      </c>
      <c r="AI246">
        <f>VLOOKUP($F246,'(참고)타워 스텟 가치'!$B$12:$L$16,AI$2,0)+(VLOOKUP($F246,'(참고)타워 스텟 가치'!$B$12:$L$16,AI$2,0)*$E246)</f>
        <v>6.1799999999999979</v>
      </c>
      <c r="AJ246">
        <f>VLOOKUP($F246,'(참고)타워 스텟 가치'!$B$12:$L$16,AJ$2,0)+(VLOOKUP($F246,'(참고)타워 스텟 가치'!$B$12:$L$16,AJ$2,0)*$E246)</f>
        <v>0</v>
      </c>
      <c r="AK246">
        <f>VLOOKUP($F246,'(참고)타워 스텟 가치'!$B$12:$L$16,AK$2,0)+(VLOOKUP($F246,'(참고)타워 스텟 가치'!$B$12:$L$16,AK$2,0)*$E246)</f>
        <v>0</v>
      </c>
      <c r="AL246">
        <f>VLOOKUP($F246,'(참고)타워 스텟 가치'!$B$12:$L$16,AL$2,0)+(VLOOKUP($F246,'(참고)타워 스텟 가치'!$B$12:$L$16,AL$2,0)*$E246)</f>
        <v>28.839999999999989</v>
      </c>
      <c r="AM246">
        <f>SUM('스테이지별 몬스터 스텟'!AD246*'(참고)타워 스텟 가치'!$Q$17,'스테이지별 몬스터 스텟'!AE246*'(참고)타워 스텟 가치'!$R$17,'스테이지별 몬스터 스텟'!AF246*'(참고)타워 스텟 가치'!$S$17,'스테이지별 몬스터 스텟'!AG246*'(참고)타워 스텟 가치'!$T$17,'스테이지별 몬스터 스텟'!AH246*'(참고)타워 스텟 가치'!$U$17,'스테이지별 몬스터 스텟'!AI246*'(참고)타워 스텟 가치'!$V$17,'스테이지별 몬스터 스텟'!AJ246*'(참고)타워 스텟 가치'!$W$17,'스테이지별 몬스터 스텟'!AK246*'(참고)타워 스텟 가치'!$X$17,'스테이지별 몬스터 스텟'!AL246*'(참고)타워 스텟 가치'!$Y$17)</f>
        <v>155815.30999999991</v>
      </c>
      <c r="AN246">
        <v>3</v>
      </c>
    </row>
    <row r="247" spans="3:40" x14ac:dyDescent="0.3">
      <c r="C247">
        <v>3</v>
      </c>
      <c r="D247">
        <f t="shared" si="11"/>
        <v>49</v>
      </c>
      <c r="E247" s="52">
        <f>VLOOKUP(D247,'스테이지별 난이도 설정'!B:C,2,0)</f>
        <v>19.599999999999994</v>
      </c>
      <c r="F247" t="str">
        <f t="shared" si="12"/>
        <v>에픽</v>
      </c>
      <c r="G247">
        <f t="shared" si="10"/>
        <v>6</v>
      </c>
      <c r="H247">
        <f>VLOOKUP($F247,'(참고)타워 스텟 가치'!$B$2:$L$6,H$2,0)+(VLOOKUP($F247,'(참고)타워 스텟 가치'!$B$2:$L$6,H$2,0)*$E247)</f>
        <v>347.62499999999989</v>
      </c>
      <c r="I247">
        <f>VLOOKUP($F247,'(참고)타워 스텟 가치'!$B$2:$L$6,I$2,0)+(VLOOKUP($F247,'(참고)타워 스텟 가치'!$B$2:$L$6,I$2,0)*$E247)</f>
        <v>69.524999999999977</v>
      </c>
      <c r="J247">
        <f>VLOOKUP($F247,'(참고)타워 스텟 가치'!$B$2:$L$6,J$2,0)+(VLOOKUP($F247,'(참고)타워 스텟 가치'!$B$2:$L$6,J$2,0)*$E247)</f>
        <v>102999.99999999997</v>
      </c>
      <c r="K247">
        <f>VLOOKUP($F247,'(참고)타워 스텟 가치'!$B$2:$L$6,K$2,0)+(VLOOKUP($F247,'(참고)타워 스텟 가치'!$B$2:$L$6,K$2,0)*$E247)</f>
        <v>1390.4999999999995</v>
      </c>
      <c r="L247">
        <f>VLOOKUP($F247,'(참고)타워 스텟 가치'!$B$2:$L$6,L$2,0)+(VLOOKUP($F247,'(참고)타워 스텟 가치'!$B$2:$L$6,L$2,0)*$E247)</f>
        <v>23.174999999999994</v>
      </c>
      <c r="M247">
        <f>VLOOKUP($F247,'(참고)타워 스텟 가치'!$B$2:$L$6,M$2,0)+(VLOOKUP($F247,'(참고)타워 스텟 가치'!$B$2:$L$6,M$2,0)*$E247)</f>
        <v>6.1799999999999979</v>
      </c>
      <c r="N247">
        <f>VLOOKUP($F247,'(참고)타워 스텟 가치'!$B$2:$L$6,N$2,0)+(VLOOKUP($F247,'(참고)타워 스텟 가치'!$B$2:$L$6,N$2,0)*$E247)</f>
        <v>0</v>
      </c>
      <c r="O247">
        <f>VLOOKUP($F247,'(참고)타워 스텟 가치'!$B$2:$L$6,O$2,0)+(VLOOKUP($F247,'(참고)타워 스텟 가치'!$B$2:$L$6,O$2,0)*$E247)</f>
        <v>0</v>
      </c>
      <c r="P247">
        <f>VLOOKUP($F247,'(참고)타워 스텟 가치'!$B$2:$L$6,P$2,0)+(VLOOKUP($F247,'(참고)타워 스텟 가치'!$B$2:$L$6,P$2,0)*$E247)</f>
        <v>14.419999999999995</v>
      </c>
      <c r="Q247">
        <f>SUM('스테이지별 몬스터 스텟'!H247*'(참고)타워 스텟 가치'!$Q$17,'스테이지별 몬스터 스텟'!I247*'(참고)타워 스텟 가치'!$R$17,'스테이지별 몬스터 스텟'!J247*'(참고)타워 스텟 가치'!$S$17,'스테이지별 몬스터 스텟'!K247*'(참고)타워 스텟 가치'!$T$17,'스테이지별 몬스터 스텟'!L247*'(참고)타워 스텟 가치'!$U$17,'스테이지별 몬스터 스텟'!M247*'(참고)타워 스텟 가치'!$V$17,'스테이지별 몬스터 스텟'!N247*'(참고)타워 스텟 가치'!$W$17,'스테이지별 몬스터 스텟'!O247*'(참고)타워 스텟 가치'!$X$17,'스테이지별 몬스터 스텟'!P247*'(참고)타워 스텟 가치'!$Y$17)</f>
        <v>158161.90749999994</v>
      </c>
      <c r="R247">
        <v>1</v>
      </c>
      <c r="S247">
        <f>VLOOKUP($F247,'(참고)타워 스텟 가치'!$B$7:$L$11,S$2,0)+(VLOOKUP($F247,'(참고)타워 스텟 가치'!$B$7:$L$11,S$2,0)*$E247)</f>
        <v>115.87499999999997</v>
      </c>
      <c r="T247">
        <f>VLOOKUP($F247,'(참고)타워 스텟 가치'!$B$7:$L$11,T$2,0)+(VLOOKUP($F247,'(참고)타워 스텟 가치'!$B$7:$L$11,T$2,0)*$E247)</f>
        <v>208.57499999999993</v>
      </c>
      <c r="U247">
        <f>VLOOKUP($F247,'(참고)타워 스텟 가치'!$B$7:$L$11,U$2,0)+(VLOOKUP($F247,'(참고)타워 스텟 가치'!$B$7:$L$11,U$2,0)*$E247)</f>
        <v>102999.99999999997</v>
      </c>
      <c r="V247">
        <f>VLOOKUP($F247,'(참고)타워 스텟 가치'!$B$7:$L$11,V$2,0)+(VLOOKUP($F247,'(참고)타워 스텟 가치'!$B$7:$L$11,V$2,0)*$E247)</f>
        <v>1390.4999999999995</v>
      </c>
      <c r="W247">
        <f>VLOOKUP($F247,'(참고)타워 스텟 가치'!$B$7:$L$11,W$2,0)+(VLOOKUP($F247,'(참고)타워 스텟 가치'!$B$7:$L$11,W$2,0)*$E247)</f>
        <v>23.174999999999994</v>
      </c>
      <c r="X247">
        <f>VLOOKUP($F247,'(참고)타워 스텟 가치'!$B$7:$L$11,X$2,0)+(VLOOKUP($F247,'(참고)타워 스텟 가치'!$B$7:$L$11,X$2,0)*$E247)</f>
        <v>6.1799999999999979</v>
      </c>
      <c r="Y247">
        <f>VLOOKUP($F247,'(참고)타워 스텟 가치'!$B$7:$L$11,Y$2,0)+(VLOOKUP($F247,'(참고)타워 스텟 가치'!$B$7:$L$11,Y$2,0)*$E247)</f>
        <v>0</v>
      </c>
      <c r="Z247">
        <f>VLOOKUP($F247,'(참고)타워 스텟 가치'!$B$7:$L$11,Z$2,0)+(VLOOKUP($F247,'(참고)타워 스텟 가치'!$B$7:$L$11,Z$2,0)*$E247)</f>
        <v>0</v>
      </c>
      <c r="AA247">
        <f>VLOOKUP($F247,'(참고)타워 스텟 가치'!$B$7:$L$11,AA$2,0)+(VLOOKUP($F247,'(참고)타워 스텟 가치'!$B$7:$L$11,AA$2,0)*$E247)</f>
        <v>14.419999999999995</v>
      </c>
      <c r="AB247">
        <f>SUM('스테이지별 몬스터 스텟'!S247*'(참고)타워 스텟 가치'!$Q$17,'스테이지별 몬스터 스텟'!T247*'(참고)타워 스텟 가치'!$R$17,'스테이지별 몬스터 스텟'!U247*'(참고)타워 스텟 가치'!$S$17,'스테이지별 몬스터 스텟'!V247*'(참고)타워 스텟 가치'!$T$17,'스테이지별 몬스터 스텟'!W247*'(참고)타워 스텟 가치'!$U$17,'스테이지별 몬스터 스텟'!X247*'(참고)타워 스텟 가치'!$V$17,'스테이지별 몬스터 스텟'!Y247*'(참고)타워 스텟 가치'!$W$17,'스테이지별 몬스터 스텟'!Z247*'(참고)타워 스텟 가치'!$X$17,'스테이지별 몬스터 스텟'!AA247*'(참고)타워 스텟 가치'!$Y$17)</f>
        <v>157906.98249999993</v>
      </c>
      <c r="AC247">
        <v>2</v>
      </c>
      <c r="AD247">
        <f>VLOOKUP($F247,'(참고)타워 스텟 가치'!$B$12:$L$16,AD$2,0)+(VLOOKUP($F247,'(참고)타워 스텟 가치'!$B$12:$L$16,AD$2,0)*$E247)</f>
        <v>115.87499999999997</v>
      </c>
      <c r="AE247">
        <f>VLOOKUP($F247,'(참고)타워 스텟 가치'!$B$12:$L$16,AE$2,0)+(VLOOKUP($F247,'(참고)타워 스텟 가치'!$B$12:$L$16,AE$2,0)*$E247)</f>
        <v>139.04999999999995</v>
      </c>
      <c r="AF247">
        <f>VLOOKUP($F247,'(참고)타워 스텟 가치'!$B$12:$L$16,AF$2,0)+(VLOOKUP($F247,'(참고)타워 스텟 가치'!$B$12:$L$16,AF$2,0)*$E247)</f>
        <v>102999.99999999997</v>
      </c>
      <c r="AG247">
        <f>VLOOKUP($F247,'(참고)타워 스텟 가치'!$B$12:$L$16,AG$2,0)+(VLOOKUP($F247,'(참고)타워 스텟 가치'!$B$12:$L$16,AG$2,0)*$E247)</f>
        <v>695.24999999999977</v>
      </c>
      <c r="AH247">
        <f>VLOOKUP($F247,'(참고)타워 스텟 가치'!$B$12:$L$16,AH$2,0)+(VLOOKUP($F247,'(참고)타워 스텟 가치'!$B$12:$L$16,AH$2,0)*$E247)</f>
        <v>23.174999999999994</v>
      </c>
      <c r="AI247">
        <f>VLOOKUP($F247,'(참고)타워 스텟 가치'!$B$12:$L$16,AI$2,0)+(VLOOKUP($F247,'(참고)타워 스텟 가치'!$B$12:$L$16,AI$2,0)*$E247)</f>
        <v>6.1799999999999979</v>
      </c>
      <c r="AJ247">
        <f>VLOOKUP($F247,'(참고)타워 스텟 가치'!$B$12:$L$16,AJ$2,0)+(VLOOKUP($F247,'(참고)타워 스텟 가치'!$B$12:$L$16,AJ$2,0)*$E247)</f>
        <v>0</v>
      </c>
      <c r="AK247">
        <f>VLOOKUP($F247,'(참고)타워 스텟 가치'!$B$12:$L$16,AK$2,0)+(VLOOKUP($F247,'(참고)타워 스텟 가치'!$B$12:$L$16,AK$2,0)*$E247)</f>
        <v>0</v>
      </c>
      <c r="AL247">
        <f>VLOOKUP($F247,'(참고)타워 스텟 가치'!$B$12:$L$16,AL$2,0)+(VLOOKUP($F247,'(참고)타워 스텟 가치'!$B$12:$L$16,AL$2,0)*$E247)</f>
        <v>28.839999999999989</v>
      </c>
      <c r="AM247">
        <f>SUM('스테이지별 몬스터 스텟'!AD247*'(참고)타워 스텟 가치'!$Q$17,'스테이지별 몬스터 스텟'!AE247*'(참고)타워 스텟 가치'!$R$17,'스테이지별 몬스터 스텟'!AF247*'(참고)타워 스텟 가치'!$S$17,'스테이지별 몬스터 스텟'!AG247*'(참고)타워 스텟 가치'!$T$17,'스테이지별 몬스터 스텟'!AH247*'(참고)타워 스텟 가치'!$U$17,'스테이지별 몬스터 스텟'!AI247*'(참고)타워 스텟 가치'!$V$17,'스테이지별 몬스터 스텟'!AJ247*'(참고)타워 스텟 가치'!$W$17,'스테이지별 몬스터 스텟'!AK247*'(참고)타워 스텟 가치'!$X$17,'스테이지별 몬스터 스텟'!AL247*'(참고)타워 스텟 가치'!$Y$17)</f>
        <v>156441.03499999995</v>
      </c>
      <c r="AN247">
        <v>3</v>
      </c>
    </row>
    <row r="248" spans="3:40" x14ac:dyDescent="0.3">
      <c r="C248">
        <v>4</v>
      </c>
      <c r="D248">
        <f t="shared" si="11"/>
        <v>49</v>
      </c>
      <c r="E248" s="52">
        <f>VLOOKUP(D248,'스테이지별 난이도 설정'!B:C,2,0)</f>
        <v>19.599999999999994</v>
      </c>
      <c r="F248" t="str">
        <f t="shared" si="12"/>
        <v>유니크</v>
      </c>
      <c r="G248">
        <f t="shared" si="10"/>
        <v>6</v>
      </c>
      <c r="H248">
        <f>VLOOKUP($F248,'(참고)타워 스텟 가치'!$B$2:$L$6,H$2,0)+(VLOOKUP($F248,'(참고)타워 스텟 가치'!$B$2:$L$6,H$2,0)*$E248)</f>
        <v>521.43749999999977</v>
      </c>
      <c r="I248">
        <f>VLOOKUP($F248,'(참고)타워 스텟 가치'!$B$2:$L$6,I$2,0)+(VLOOKUP($F248,'(참고)타워 스텟 가치'!$B$2:$L$6,I$2,0)*$E248)</f>
        <v>104.28749999999997</v>
      </c>
      <c r="J248">
        <f>VLOOKUP($F248,'(참고)타워 스텟 가치'!$B$2:$L$6,J$2,0)+(VLOOKUP($F248,'(참고)타워 스텟 가치'!$B$2:$L$6,J$2,0)*$E248)</f>
        <v>102999.99999999997</v>
      </c>
      <c r="K248">
        <f>VLOOKUP($F248,'(참고)타워 스텟 가치'!$B$2:$L$6,K$2,0)+(VLOOKUP($F248,'(참고)타워 스텟 가치'!$B$2:$L$6,K$2,0)*$E248)</f>
        <v>2085.7499999999991</v>
      </c>
      <c r="L248">
        <f>VLOOKUP($F248,'(참고)타워 스텟 가치'!$B$2:$L$6,L$2,0)+(VLOOKUP($F248,'(참고)타워 스텟 가치'!$B$2:$L$6,L$2,0)*$E248)</f>
        <v>34.762499999999989</v>
      </c>
      <c r="M248">
        <f>VLOOKUP($F248,'(참고)타워 스텟 가치'!$B$2:$L$6,M$2,0)+(VLOOKUP($F248,'(참고)타워 스텟 가치'!$B$2:$L$6,M$2,0)*$E248)</f>
        <v>6.1799999999999979</v>
      </c>
      <c r="N248">
        <f>VLOOKUP($F248,'(참고)타워 스텟 가치'!$B$2:$L$6,N$2,0)+(VLOOKUP($F248,'(참고)타워 스텟 가치'!$B$2:$L$6,N$2,0)*$E248)</f>
        <v>0</v>
      </c>
      <c r="O248">
        <f>VLOOKUP($F248,'(참고)타워 스텟 가치'!$B$2:$L$6,O$2,0)+(VLOOKUP($F248,'(참고)타워 스텟 가치'!$B$2:$L$6,O$2,0)*$E248)</f>
        <v>0</v>
      </c>
      <c r="P248">
        <f>VLOOKUP($F248,'(참고)타워 스텟 가치'!$B$2:$L$6,P$2,0)+(VLOOKUP($F248,'(참고)타워 스텟 가치'!$B$2:$L$6,P$2,0)*$E248)</f>
        <v>20.599999999999994</v>
      </c>
      <c r="Q248">
        <f>SUM('스테이지별 몬스터 스텟'!H248*'(참고)타워 스텟 가치'!$Q$17,'스테이지별 몬스터 스텟'!I248*'(참고)타워 스텟 가치'!$R$17,'스테이지별 몬스터 스텟'!J248*'(참고)타워 스텟 가치'!$S$17,'스테이지별 몬스터 스텟'!K248*'(참고)타워 스텟 가치'!$T$17,'스테이지별 몬스터 스텟'!L248*'(참고)타워 스텟 가치'!$U$17,'스테이지별 몬스터 스텟'!M248*'(참고)타워 스텟 가치'!$V$17,'스테이지별 몬스터 스텟'!N248*'(참고)타워 스텟 가치'!$W$17,'스테이지별 몬스터 스텟'!O248*'(참고)타워 스텟 가치'!$X$17,'스테이지별 몬스터 스텟'!P248*'(참고)타워 스텟 가치'!$Y$17)</f>
        <v>159987.71124999993</v>
      </c>
      <c r="R248">
        <v>1</v>
      </c>
      <c r="S248">
        <f>VLOOKUP($F248,'(참고)타워 스텟 가치'!$B$7:$L$11,S$2,0)+(VLOOKUP($F248,'(참고)타워 스텟 가치'!$B$7:$L$11,S$2,0)*$E248)</f>
        <v>173.81249999999994</v>
      </c>
      <c r="T248">
        <f>VLOOKUP($F248,'(참고)타워 스텟 가치'!$B$7:$L$11,T$2,0)+(VLOOKUP($F248,'(참고)타워 스텟 가치'!$B$7:$L$11,T$2,0)*$E248)</f>
        <v>312.8624999999999</v>
      </c>
      <c r="U248">
        <f>VLOOKUP($F248,'(참고)타워 스텟 가치'!$B$7:$L$11,U$2,0)+(VLOOKUP($F248,'(참고)타워 스텟 가치'!$B$7:$L$11,U$2,0)*$E248)</f>
        <v>102999.99999999997</v>
      </c>
      <c r="V248">
        <f>VLOOKUP($F248,'(참고)타워 스텟 가치'!$B$7:$L$11,V$2,0)+(VLOOKUP($F248,'(참고)타워 스텟 가치'!$B$7:$L$11,V$2,0)*$E248)</f>
        <v>2085.7499999999991</v>
      </c>
      <c r="W248">
        <f>VLOOKUP($F248,'(참고)타워 스텟 가치'!$B$7:$L$11,W$2,0)+(VLOOKUP($F248,'(참고)타워 스텟 가치'!$B$7:$L$11,W$2,0)*$E248)</f>
        <v>34.762499999999989</v>
      </c>
      <c r="X248">
        <f>VLOOKUP($F248,'(참고)타워 스텟 가치'!$B$7:$L$11,X$2,0)+(VLOOKUP($F248,'(참고)타워 스텟 가치'!$B$7:$L$11,X$2,0)*$E248)</f>
        <v>6.1799999999999979</v>
      </c>
      <c r="Y248">
        <f>VLOOKUP($F248,'(참고)타워 스텟 가치'!$B$7:$L$11,Y$2,0)+(VLOOKUP($F248,'(참고)타워 스텟 가치'!$B$7:$L$11,Y$2,0)*$E248)</f>
        <v>0</v>
      </c>
      <c r="Z248">
        <f>VLOOKUP($F248,'(참고)타워 스텟 가치'!$B$7:$L$11,Z$2,0)+(VLOOKUP($F248,'(참고)타워 스텟 가치'!$B$7:$L$11,Z$2,0)*$E248)</f>
        <v>0</v>
      </c>
      <c r="AA248">
        <f>VLOOKUP($F248,'(참고)타워 스텟 가치'!$B$7:$L$11,AA$2,0)+(VLOOKUP($F248,'(참고)타워 스텟 가치'!$B$7:$L$11,AA$2,0)*$E248)</f>
        <v>20.599999999999994</v>
      </c>
      <c r="AB248">
        <f>SUM('스테이지별 몬스터 스텟'!S248*'(참고)타워 스텟 가치'!$Q$17,'스테이지별 몬스터 스텟'!T248*'(참고)타워 스텟 가치'!$R$17,'스테이지별 몬스터 스텟'!U248*'(참고)타워 스텟 가치'!$S$17,'스테이지별 몬스터 스텟'!V248*'(참고)타워 스텟 가치'!$T$17,'스테이지별 몬스터 스텟'!W248*'(참고)타워 스텟 가치'!$U$17,'스테이지별 몬스터 스텟'!X248*'(참고)타워 스텟 가치'!$V$17,'스테이지별 몬스터 스텟'!Y248*'(참고)타워 스텟 가치'!$W$17,'스테이지별 몬스터 스텟'!Z248*'(참고)타워 스텟 가치'!$X$17,'스테이지별 몬스터 스텟'!AA248*'(참고)타워 스텟 가치'!$Y$17)</f>
        <v>159605.32374999995</v>
      </c>
      <c r="AC248">
        <v>2</v>
      </c>
      <c r="AD248">
        <f>VLOOKUP($F248,'(참고)타워 스텟 가치'!$B$12:$L$16,AD$2,0)+(VLOOKUP($F248,'(참고)타워 스텟 가치'!$B$12:$L$16,AD$2,0)*$E248)</f>
        <v>173.81249999999994</v>
      </c>
      <c r="AE248">
        <f>VLOOKUP($F248,'(참고)타워 스텟 가치'!$B$12:$L$16,AE$2,0)+(VLOOKUP($F248,'(참고)타워 스텟 가치'!$B$12:$L$16,AE$2,0)*$E248)</f>
        <v>208.57499999999993</v>
      </c>
      <c r="AF248">
        <f>VLOOKUP($F248,'(참고)타워 스텟 가치'!$B$12:$L$16,AF$2,0)+(VLOOKUP($F248,'(참고)타워 스텟 가치'!$B$12:$L$16,AF$2,0)*$E248)</f>
        <v>102999.99999999997</v>
      </c>
      <c r="AG248">
        <f>VLOOKUP($F248,'(참고)타워 스텟 가치'!$B$12:$L$16,AG$2,0)+(VLOOKUP($F248,'(참고)타워 스텟 가치'!$B$12:$L$16,AG$2,0)*$E248)</f>
        <v>1042.8749999999995</v>
      </c>
      <c r="AH248">
        <f>VLOOKUP($F248,'(참고)타워 스텟 가치'!$B$12:$L$16,AH$2,0)+(VLOOKUP($F248,'(참고)타워 스텟 가치'!$B$12:$L$16,AH$2,0)*$E248)</f>
        <v>34.762499999999989</v>
      </c>
      <c r="AI248">
        <f>VLOOKUP($F248,'(참고)타워 스텟 가치'!$B$12:$L$16,AI$2,0)+(VLOOKUP($F248,'(참고)타워 스텟 가치'!$B$12:$L$16,AI$2,0)*$E248)</f>
        <v>6.1799999999999979</v>
      </c>
      <c r="AJ248">
        <f>VLOOKUP($F248,'(참고)타워 스텟 가치'!$B$12:$L$16,AJ$2,0)+(VLOOKUP($F248,'(참고)타워 스텟 가치'!$B$12:$L$16,AJ$2,0)*$E248)</f>
        <v>0</v>
      </c>
      <c r="AK248">
        <f>VLOOKUP($F248,'(참고)타워 스텟 가치'!$B$12:$L$16,AK$2,0)+(VLOOKUP($F248,'(참고)타워 스텟 가치'!$B$12:$L$16,AK$2,0)*$E248)</f>
        <v>0</v>
      </c>
      <c r="AL248">
        <f>VLOOKUP($F248,'(참고)타워 스텟 가치'!$B$12:$L$16,AL$2,0)+(VLOOKUP($F248,'(참고)타워 스텟 가치'!$B$12:$L$16,AL$2,0)*$E248)</f>
        <v>41.199999999999989</v>
      </c>
      <c r="AM248">
        <f>SUM('스테이지별 몬스터 스텟'!AD248*'(참고)타워 스텟 가치'!$Q$17,'스테이지별 몬스터 스텟'!AE248*'(참고)타워 스텟 가치'!$R$17,'스테이지별 몬스터 스텟'!AF248*'(참고)타워 스텟 가치'!$S$17,'스테이지별 몬스터 스텟'!AG248*'(참고)타워 스텟 가치'!$T$17,'스테이지별 몬스터 스텟'!AH248*'(참고)타워 스텟 가치'!$U$17,'스테이지별 몬스터 스텟'!AI248*'(참고)타워 스텟 가치'!$V$17,'스테이지별 몬스터 스텟'!AJ248*'(참고)타워 스텟 가치'!$W$17,'스테이지별 몬스터 스텟'!AK248*'(참고)타워 스텟 가치'!$X$17,'스테이지별 몬스터 스텟'!AL248*'(참고)타워 스텟 가치'!$Y$17)</f>
        <v>157404.34249999991</v>
      </c>
      <c r="AN248">
        <v>3</v>
      </c>
    </row>
    <row r="249" spans="3:40" x14ac:dyDescent="0.3">
      <c r="C249">
        <v>5</v>
      </c>
      <c r="D249">
        <f t="shared" si="11"/>
        <v>49</v>
      </c>
      <c r="E249" s="52">
        <f>VLOOKUP(D249,'스테이지별 난이도 설정'!B:C,2,0)</f>
        <v>19.599999999999994</v>
      </c>
      <c r="F249" t="str">
        <f t="shared" si="12"/>
        <v>스페셜</v>
      </c>
      <c r="G249">
        <f t="shared" si="10"/>
        <v>6</v>
      </c>
      <c r="H249">
        <f>VLOOKUP($F249,'(참고)타워 스텟 가치'!$B$2:$L$6,H$2,0)+(VLOOKUP($F249,'(참고)타워 스텟 가치'!$B$2:$L$6,H$2,0)*$E249)</f>
        <v>782.15624999999977</v>
      </c>
      <c r="I249">
        <f>VLOOKUP($F249,'(참고)타워 스텟 가치'!$B$2:$L$6,I$2,0)+(VLOOKUP($F249,'(참고)타워 스텟 가치'!$B$2:$L$6,I$2,0)*$E249)</f>
        <v>156.43124999999995</v>
      </c>
      <c r="J249">
        <f>VLOOKUP($F249,'(참고)타워 스텟 가치'!$B$2:$L$6,J$2,0)+(VLOOKUP($F249,'(참고)타워 스텟 가치'!$B$2:$L$6,J$2,0)*$E249)</f>
        <v>102999.99999999997</v>
      </c>
      <c r="K249">
        <f>VLOOKUP($F249,'(참고)타워 스텟 가치'!$B$2:$L$6,K$2,0)+(VLOOKUP($F249,'(참고)타워 스텟 가치'!$B$2:$L$6,K$2,0)*$E249)</f>
        <v>3128.6249999999991</v>
      </c>
      <c r="L249">
        <f>VLOOKUP($F249,'(참고)타워 스텟 가치'!$B$2:$L$6,L$2,0)+(VLOOKUP($F249,'(참고)타워 스텟 가치'!$B$2:$L$6,L$2,0)*$E249)</f>
        <v>52.143749999999983</v>
      </c>
      <c r="M249">
        <f>VLOOKUP($F249,'(참고)타워 스텟 가치'!$B$2:$L$6,M$2,0)+(VLOOKUP($F249,'(참고)타워 스텟 가치'!$B$2:$L$6,M$2,0)*$E249)</f>
        <v>6.1799999999999979</v>
      </c>
      <c r="N249">
        <f>VLOOKUP($F249,'(참고)타워 스텟 가치'!$B$2:$L$6,N$2,0)+(VLOOKUP($F249,'(참고)타워 스텟 가치'!$B$2:$L$6,N$2,0)*$E249)</f>
        <v>0</v>
      </c>
      <c r="O249">
        <f>VLOOKUP($F249,'(참고)타워 스텟 가치'!$B$2:$L$6,O$2,0)+(VLOOKUP($F249,'(참고)타워 스텟 가치'!$B$2:$L$6,O$2,0)*$E249)</f>
        <v>0</v>
      </c>
      <c r="P249">
        <f>VLOOKUP($F249,'(참고)타워 스텟 가치'!$B$2:$L$6,P$2,0)+(VLOOKUP($F249,'(참고)타워 스텟 가치'!$B$2:$L$6,P$2,0)*$E249)</f>
        <v>20.599999999999994</v>
      </c>
      <c r="Q249">
        <f>SUM('스테이지별 몬스터 스텟'!H249*'(참고)타워 스텟 가치'!$Q$17,'스테이지별 몬스터 스텟'!I249*'(참고)타워 스텟 가치'!$R$17,'스테이지별 몬스터 스텟'!J249*'(참고)타워 스텟 가치'!$S$17,'스테이지별 몬스터 스텟'!K249*'(참고)타워 스텟 가치'!$T$17,'스테이지별 몬스터 스텟'!L249*'(참고)타워 스텟 가치'!$U$17,'스테이지별 몬스터 스텟'!M249*'(참고)타워 스텟 가치'!$V$17,'스테이지별 몬스터 스텟'!N249*'(참고)타워 스텟 가치'!$W$17,'스테이지별 몬스터 스텟'!O249*'(참고)타워 스텟 가치'!$X$17,'스테이지별 몬스터 스텟'!P249*'(참고)타워 스텟 가치'!$Y$17)</f>
        <v>162707.87687499996</v>
      </c>
      <c r="R249">
        <v>1</v>
      </c>
      <c r="S249">
        <f>VLOOKUP($F249,'(참고)타워 스텟 가치'!$B$7:$L$11,S$2,0)+(VLOOKUP($F249,'(참고)타워 스텟 가치'!$B$7:$L$11,S$2,0)*$E249)</f>
        <v>260.71874999999989</v>
      </c>
      <c r="T249">
        <f>VLOOKUP($F249,'(참고)타워 스텟 가치'!$B$7:$L$11,T$2,0)+(VLOOKUP($F249,'(참고)타워 스텟 가치'!$B$7:$L$11,T$2,0)*$E249)</f>
        <v>469.29374999999987</v>
      </c>
      <c r="U249">
        <f>VLOOKUP($F249,'(참고)타워 스텟 가치'!$B$7:$L$11,U$2,0)+(VLOOKUP($F249,'(참고)타워 스텟 가치'!$B$7:$L$11,U$2,0)*$E249)</f>
        <v>102999.99999999997</v>
      </c>
      <c r="V249">
        <f>VLOOKUP($F249,'(참고)타워 스텟 가치'!$B$7:$L$11,V$2,0)+(VLOOKUP($F249,'(참고)타워 스텟 가치'!$B$7:$L$11,V$2,0)*$E249)</f>
        <v>3128.6249999999991</v>
      </c>
      <c r="W249">
        <f>VLOOKUP($F249,'(참고)타워 스텟 가치'!$B$7:$L$11,W$2,0)+(VLOOKUP($F249,'(참고)타워 스텟 가치'!$B$7:$L$11,W$2,0)*$E249)</f>
        <v>52.143749999999983</v>
      </c>
      <c r="X249">
        <f>VLOOKUP($F249,'(참고)타워 스텟 가치'!$B$7:$L$11,X$2,0)+(VLOOKUP($F249,'(참고)타워 스텟 가치'!$B$7:$L$11,X$2,0)*$E249)</f>
        <v>6.1799999999999979</v>
      </c>
      <c r="Y249">
        <f>VLOOKUP($F249,'(참고)타워 스텟 가치'!$B$7:$L$11,Y$2,0)+(VLOOKUP($F249,'(참고)타워 스텟 가치'!$B$7:$L$11,Y$2,0)*$E249)</f>
        <v>0</v>
      </c>
      <c r="Z249">
        <f>VLOOKUP($F249,'(참고)타워 스텟 가치'!$B$7:$L$11,Z$2,0)+(VLOOKUP($F249,'(참고)타워 스텟 가치'!$B$7:$L$11,Z$2,0)*$E249)</f>
        <v>0</v>
      </c>
      <c r="AA249">
        <f>VLOOKUP($F249,'(참고)타워 스텟 가치'!$B$7:$L$11,AA$2,0)+(VLOOKUP($F249,'(참고)타워 스텟 가치'!$B$7:$L$11,AA$2,0)*$E249)</f>
        <v>20.599999999999994</v>
      </c>
      <c r="AB249">
        <f>SUM('스테이지별 몬스터 스텟'!S249*'(참고)타워 스텟 가치'!$Q$17,'스테이지별 몬스터 스텟'!T249*'(참고)타워 스텟 가치'!$R$17,'스테이지별 몬스터 스텟'!U249*'(참고)타워 스텟 가치'!$S$17,'스테이지별 몬스터 스텟'!V249*'(참고)타워 스텟 가치'!$T$17,'스테이지별 몬스터 스텟'!W249*'(참고)타워 스텟 가치'!$U$17,'스테이지별 몬스터 스텟'!X249*'(참고)타워 스텟 가치'!$V$17,'스테이지별 몬스터 스텟'!Y249*'(참고)타워 스텟 가치'!$W$17,'스테이지별 몬스터 스텟'!Z249*'(참고)타워 스텟 가치'!$X$17,'스테이지별 몬스터 스텟'!AA249*'(참고)타워 스텟 가치'!$Y$17)</f>
        <v>162134.29562499994</v>
      </c>
      <c r="AC249">
        <v>2</v>
      </c>
      <c r="AD249">
        <f>VLOOKUP($F249,'(참고)타워 스텟 가치'!$B$12:$L$16,AD$2,0)+(VLOOKUP($F249,'(참고)타워 스텟 가치'!$B$12:$L$16,AD$2,0)*$E249)</f>
        <v>260.71874999999989</v>
      </c>
      <c r="AE249">
        <f>VLOOKUP($F249,'(참고)타워 스텟 가치'!$B$12:$L$16,AE$2,0)+(VLOOKUP($F249,'(참고)타워 스텟 가치'!$B$12:$L$16,AE$2,0)*$E249)</f>
        <v>312.8624999999999</v>
      </c>
      <c r="AF249">
        <f>VLOOKUP($F249,'(참고)타워 스텟 가치'!$B$12:$L$16,AF$2,0)+(VLOOKUP($F249,'(참고)타워 스텟 가치'!$B$12:$L$16,AF$2,0)*$E249)</f>
        <v>102999.99999999997</v>
      </c>
      <c r="AG249">
        <f>VLOOKUP($F249,'(참고)타워 스텟 가치'!$B$12:$L$16,AG$2,0)+(VLOOKUP($F249,'(참고)타워 스텟 가치'!$B$12:$L$16,AG$2,0)*$E249)</f>
        <v>1564.3124999999995</v>
      </c>
      <c r="AH249">
        <f>VLOOKUP($F249,'(참고)타워 스텟 가치'!$B$12:$L$16,AH$2,0)+(VLOOKUP($F249,'(참고)타워 스텟 가치'!$B$12:$L$16,AH$2,0)*$E249)</f>
        <v>52.143749999999983</v>
      </c>
      <c r="AI249">
        <f>VLOOKUP($F249,'(참고)타워 스텟 가치'!$B$12:$L$16,AI$2,0)+(VLOOKUP($F249,'(참고)타워 스텟 가치'!$B$12:$L$16,AI$2,0)*$E249)</f>
        <v>6.1799999999999979</v>
      </c>
      <c r="AJ249">
        <f>VLOOKUP($F249,'(참고)타워 스텟 가치'!$B$12:$L$16,AJ$2,0)+(VLOOKUP($F249,'(참고)타워 스텟 가치'!$B$12:$L$16,AJ$2,0)*$E249)</f>
        <v>0</v>
      </c>
      <c r="AK249">
        <f>VLOOKUP($F249,'(참고)타워 스텟 가치'!$B$12:$L$16,AK$2,0)+(VLOOKUP($F249,'(참고)타워 스텟 가치'!$B$12:$L$16,AK$2,0)*$E249)</f>
        <v>0</v>
      </c>
      <c r="AL249">
        <f>VLOOKUP($F249,'(참고)타워 스텟 가치'!$B$12:$L$16,AL$2,0)+(VLOOKUP($F249,'(참고)타워 스텟 가치'!$B$12:$L$16,AL$2,0)*$E249)</f>
        <v>41.199999999999989</v>
      </c>
      <c r="AM249">
        <f>SUM('스테이지별 몬스터 스텟'!AD249*'(참고)타워 스텟 가치'!$Q$17,'스테이지별 몬스터 스텟'!AE249*'(참고)타워 스텟 가치'!$R$17,'스테이지별 몬스터 스텟'!AF249*'(참고)타워 스텟 가치'!$S$17,'스테이지별 몬스터 스텟'!AG249*'(참고)타워 스텟 가치'!$T$17,'스테이지별 몬스터 스텟'!AH249*'(참고)타워 스텟 가치'!$U$17,'스테이지별 몬스터 스텟'!AI249*'(참고)타워 스텟 가치'!$V$17,'스테이지별 몬스터 스텟'!AJ249*'(참고)타워 스텟 가치'!$W$17,'스테이지별 몬스터 스텟'!AK249*'(참고)타워 스텟 가치'!$X$17,'스테이지별 몬스터 스텟'!AL249*'(참고)타워 스텟 가치'!$Y$17)</f>
        <v>158812.22374999995</v>
      </c>
      <c r="AN249">
        <v>3</v>
      </c>
    </row>
    <row r="250" spans="3:40" x14ac:dyDescent="0.3">
      <c r="C250">
        <v>1</v>
      </c>
      <c r="D250">
        <f t="shared" si="11"/>
        <v>50</v>
      </c>
      <c r="E250" s="52">
        <f>VLOOKUP(D250,'스테이지별 난이도 설정'!B:C,2,0)</f>
        <v>19.999999999999993</v>
      </c>
      <c r="F250" t="str">
        <f t="shared" si="12"/>
        <v>일반</v>
      </c>
      <c r="G250">
        <f t="shared" si="10"/>
        <v>6</v>
      </c>
      <c r="H250">
        <f>VLOOKUP($F250,'(참고)타워 스텟 가치'!$B$2:$L$6,H$2,0)+(VLOOKUP($F250,'(참고)타워 스텟 가치'!$B$2:$L$6,H$2,0)*$E250)</f>
        <v>157.49999999999994</v>
      </c>
      <c r="I250">
        <f>VLOOKUP($F250,'(참고)타워 스텟 가치'!$B$2:$L$6,I$2,0)+(VLOOKUP($F250,'(참고)타워 스텟 가치'!$B$2:$L$6,I$2,0)*$E250)</f>
        <v>31.499999999999989</v>
      </c>
      <c r="J250">
        <f>VLOOKUP($F250,'(참고)타워 스텟 가치'!$B$2:$L$6,J$2,0)+(VLOOKUP($F250,'(참고)타워 스텟 가치'!$B$2:$L$6,J$2,0)*$E250)</f>
        <v>104999.99999999997</v>
      </c>
      <c r="K250">
        <f>VLOOKUP($F250,'(참고)타워 스텟 가치'!$B$2:$L$6,K$2,0)+(VLOOKUP($F250,'(참고)타워 스텟 가치'!$B$2:$L$6,K$2,0)*$E250)</f>
        <v>629.99999999999977</v>
      </c>
      <c r="L250">
        <f>VLOOKUP($F250,'(참고)타워 스텟 가치'!$B$2:$L$6,L$2,0)+(VLOOKUP($F250,'(참고)타워 스텟 가치'!$B$2:$L$6,L$2,0)*$E250)</f>
        <v>10.499999999999996</v>
      </c>
      <c r="M250">
        <f>VLOOKUP($F250,'(참고)타워 스텟 가치'!$B$2:$L$6,M$2,0)+(VLOOKUP($F250,'(참고)타워 스텟 가치'!$B$2:$L$6,M$2,0)*$E250)</f>
        <v>6.2999999999999972</v>
      </c>
      <c r="N250">
        <f>VLOOKUP($F250,'(참고)타워 스텟 가치'!$B$2:$L$6,N$2,0)+(VLOOKUP($F250,'(참고)타워 스텟 가치'!$B$2:$L$6,N$2,0)*$E250)</f>
        <v>0</v>
      </c>
      <c r="O250">
        <f>VLOOKUP($F250,'(참고)타워 스텟 가치'!$B$2:$L$6,O$2,0)+(VLOOKUP($F250,'(참고)타워 스텟 가치'!$B$2:$L$6,O$2,0)*$E250)</f>
        <v>0</v>
      </c>
      <c r="P250">
        <f>VLOOKUP($F250,'(참고)타워 스텟 가치'!$B$2:$L$6,P$2,0)+(VLOOKUP($F250,'(참고)타워 스텟 가치'!$B$2:$L$6,P$2,0)*$E250)</f>
        <v>14.699999999999994</v>
      </c>
      <c r="Q250">
        <f>SUM('스테이지별 몬스터 스텟'!H250*'(참고)타워 스텟 가치'!$Q$17,'스테이지별 몬스터 스텟'!I250*'(참고)타워 스텟 가치'!$R$17,'스테이지별 몬스터 스텟'!J250*'(참고)타워 스텟 가치'!$S$17,'스테이지별 몬스터 스텟'!K250*'(참고)타워 스텟 가치'!$T$17,'스테이지별 몬스터 스텟'!L250*'(참고)타워 스텟 가치'!$U$17,'스테이지별 몬스터 스텟'!M250*'(참고)타워 스텟 가치'!$V$17,'스테이지별 몬스터 스텟'!N250*'(참고)타워 스텟 가치'!$W$17,'스테이지별 몬스터 스텟'!O250*'(참고)타워 스텟 가치'!$X$17,'스테이지별 몬스터 스텟'!P250*'(참고)타워 스텟 가치'!$Y$17)</f>
        <v>159178.94999999992</v>
      </c>
      <c r="R250">
        <v>1</v>
      </c>
      <c r="S250">
        <f>VLOOKUP($F250,'(참고)타워 스텟 가치'!$B$7:$L$11,S$2,0)+(VLOOKUP($F250,'(참고)타워 스텟 가치'!$B$7:$L$11,S$2,0)*$E250)</f>
        <v>52.499999999999986</v>
      </c>
      <c r="T250">
        <f>VLOOKUP($F250,'(참고)타워 스텟 가치'!$B$7:$L$11,T$2,0)+(VLOOKUP($F250,'(참고)타워 스텟 가치'!$B$7:$L$11,T$2,0)*$E250)</f>
        <v>94.499999999999972</v>
      </c>
      <c r="U250">
        <f>VLOOKUP($F250,'(참고)타워 스텟 가치'!$B$7:$L$11,U$2,0)+(VLOOKUP($F250,'(참고)타워 스텟 가치'!$B$7:$L$11,U$2,0)*$E250)</f>
        <v>104999.99999999997</v>
      </c>
      <c r="V250">
        <f>VLOOKUP($F250,'(참고)타워 스텟 가치'!$B$7:$L$11,V$2,0)+(VLOOKUP($F250,'(참고)타워 스텟 가치'!$B$7:$L$11,V$2,0)*$E250)</f>
        <v>629.99999999999977</v>
      </c>
      <c r="W250">
        <f>VLOOKUP($F250,'(참고)타워 스텟 가치'!$B$7:$L$11,W$2,0)+(VLOOKUP($F250,'(참고)타워 스텟 가치'!$B$7:$L$11,W$2,0)*$E250)</f>
        <v>10.499999999999996</v>
      </c>
      <c r="X250">
        <f>VLOOKUP($F250,'(참고)타워 스텟 가치'!$B$7:$L$11,X$2,0)+(VLOOKUP($F250,'(참고)타워 스텟 가치'!$B$7:$L$11,X$2,0)*$E250)</f>
        <v>6.2999999999999972</v>
      </c>
      <c r="Y250">
        <f>VLOOKUP($F250,'(참고)타워 스텟 가치'!$B$7:$L$11,Y$2,0)+(VLOOKUP($F250,'(참고)타워 스텟 가치'!$B$7:$L$11,Y$2,0)*$E250)</f>
        <v>0</v>
      </c>
      <c r="Z250">
        <f>VLOOKUP($F250,'(참고)타워 스텟 가치'!$B$7:$L$11,Z$2,0)+(VLOOKUP($F250,'(참고)타워 스텟 가치'!$B$7:$L$11,Z$2,0)*$E250)</f>
        <v>0</v>
      </c>
      <c r="AA250">
        <f>VLOOKUP($F250,'(참고)타워 스텟 가치'!$B$7:$L$11,AA$2,0)+(VLOOKUP($F250,'(참고)타워 스텟 가치'!$B$7:$L$11,AA$2,0)*$E250)</f>
        <v>14.699999999999994</v>
      </c>
      <c r="AB250">
        <f>SUM('스테이지별 몬스터 스텟'!S250*'(참고)타워 스텟 가치'!$Q$17,'스테이지별 몬스터 스텟'!T250*'(참고)타워 스텟 가치'!$R$17,'스테이지별 몬스터 스텟'!U250*'(참고)타워 스텟 가치'!$S$17,'스테이지별 몬스터 스텟'!V250*'(참고)타워 스텟 가치'!$T$17,'스테이지별 몬스터 스텟'!W250*'(참고)타워 스텟 가치'!$U$17,'스테이지별 몬스터 스텟'!X250*'(참고)타워 스텟 가치'!$V$17,'스테이지별 몬스터 스텟'!Y250*'(참고)타워 스텟 가치'!$W$17,'스테이지별 몬스터 스텟'!Z250*'(참고)타워 스텟 가치'!$X$17,'스테이지별 몬스터 스텟'!AA250*'(참고)타워 스텟 가치'!$Y$17)</f>
        <v>159063.44999999992</v>
      </c>
      <c r="AC250">
        <v>2</v>
      </c>
      <c r="AD250">
        <f>VLOOKUP($F250,'(참고)타워 스텟 가치'!$B$12:$L$16,AD$2,0)+(VLOOKUP($F250,'(참고)타워 스텟 가치'!$B$12:$L$16,AD$2,0)*$E250)</f>
        <v>52.499999999999986</v>
      </c>
      <c r="AE250">
        <f>VLOOKUP($F250,'(참고)타워 스텟 가치'!$B$12:$L$16,AE$2,0)+(VLOOKUP($F250,'(참고)타워 스텟 가치'!$B$12:$L$16,AE$2,0)*$E250)</f>
        <v>62.999999999999979</v>
      </c>
      <c r="AF250">
        <f>VLOOKUP($F250,'(참고)타워 스텟 가치'!$B$12:$L$16,AF$2,0)+(VLOOKUP($F250,'(참고)타워 스텟 가치'!$B$12:$L$16,AF$2,0)*$E250)</f>
        <v>104999.99999999997</v>
      </c>
      <c r="AG250">
        <f>VLOOKUP($F250,'(참고)타워 스텟 가치'!$B$12:$L$16,AG$2,0)+(VLOOKUP($F250,'(참고)타워 스텟 가치'!$B$12:$L$16,AG$2,0)*$E250)</f>
        <v>314.99999999999989</v>
      </c>
      <c r="AH250">
        <f>VLOOKUP($F250,'(참고)타워 스텟 가치'!$B$12:$L$16,AH$2,0)+(VLOOKUP($F250,'(참고)타워 스텟 가치'!$B$12:$L$16,AH$2,0)*$E250)</f>
        <v>10.499999999999996</v>
      </c>
      <c r="AI250">
        <f>VLOOKUP($F250,'(참고)타워 스텟 가치'!$B$12:$L$16,AI$2,0)+(VLOOKUP($F250,'(참고)타워 스텟 가치'!$B$12:$L$16,AI$2,0)*$E250)</f>
        <v>6.2999999999999972</v>
      </c>
      <c r="AJ250">
        <f>VLOOKUP($F250,'(참고)타워 스텟 가치'!$B$12:$L$16,AJ$2,0)+(VLOOKUP($F250,'(참고)타워 스텟 가치'!$B$12:$L$16,AJ$2,0)*$E250)</f>
        <v>0</v>
      </c>
      <c r="AK250">
        <f>VLOOKUP($F250,'(참고)타워 스텟 가치'!$B$12:$L$16,AK$2,0)+(VLOOKUP($F250,'(참고)타워 스텟 가치'!$B$12:$L$16,AK$2,0)*$E250)</f>
        <v>0</v>
      </c>
      <c r="AL250">
        <f>VLOOKUP($F250,'(참고)타워 스텟 가치'!$B$12:$L$16,AL$2,0)+(VLOOKUP($F250,'(참고)타워 스텟 가치'!$B$12:$L$16,AL$2,0)*$E250)</f>
        <v>29.399999999999988</v>
      </c>
      <c r="AM250">
        <f>SUM('스테이지별 몬스터 스텟'!AD250*'(참고)타워 스텟 가치'!$Q$17,'스테이지별 몬스터 스텟'!AE250*'(참고)타워 스텟 가치'!$R$17,'스테이지별 몬스터 스텟'!AF250*'(참고)타워 스텟 가치'!$S$17,'스테이지별 몬스터 스텟'!AG250*'(참고)타워 스텟 가치'!$T$17,'스테이지별 몬스터 스텟'!AH250*'(참고)타워 스텟 가치'!$U$17,'스테이지별 몬스터 스텟'!AI250*'(참고)타워 스텟 가치'!$V$17,'스테이지별 몬스터 스텟'!AJ250*'(참고)타워 스텟 가치'!$W$17,'스테이지별 몬스터 스텟'!AK250*'(참고)타워 스텟 가치'!$X$17,'스테이지별 몬스터 스텟'!AL250*'(참고)타워 스텟 가치'!$Y$17)</f>
        <v>158415.59999999992</v>
      </c>
      <c r="AN250">
        <v>3</v>
      </c>
    </row>
    <row r="251" spans="3:40" x14ac:dyDescent="0.3">
      <c r="C251">
        <v>2</v>
      </c>
      <c r="D251">
        <f t="shared" si="11"/>
        <v>50</v>
      </c>
      <c r="E251" s="52">
        <f>VLOOKUP(D251,'스테이지별 난이도 설정'!B:C,2,0)</f>
        <v>19.999999999999993</v>
      </c>
      <c r="F251" t="str">
        <f t="shared" si="12"/>
        <v>레어</v>
      </c>
      <c r="G251">
        <f t="shared" si="10"/>
        <v>6</v>
      </c>
      <c r="H251">
        <f>VLOOKUP($F251,'(참고)타워 스텟 가치'!$B$2:$L$6,H$2,0)+(VLOOKUP($F251,'(참고)타워 스텟 가치'!$B$2:$L$6,H$2,0)*$E251)</f>
        <v>236.24999999999991</v>
      </c>
      <c r="I251">
        <f>VLOOKUP($F251,'(참고)타워 스텟 가치'!$B$2:$L$6,I$2,0)+(VLOOKUP($F251,'(참고)타워 스텟 가치'!$B$2:$L$6,I$2,0)*$E251)</f>
        <v>47.249999999999986</v>
      </c>
      <c r="J251">
        <f>VLOOKUP($F251,'(참고)타워 스텟 가치'!$B$2:$L$6,J$2,0)+(VLOOKUP($F251,'(참고)타워 스텟 가치'!$B$2:$L$6,J$2,0)*$E251)</f>
        <v>104999.99999999997</v>
      </c>
      <c r="K251">
        <f>VLOOKUP($F251,'(참고)타워 스텟 가치'!$B$2:$L$6,K$2,0)+(VLOOKUP($F251,'(참고)타워 스텟 가치'!$B$2:$L$6,K$2,0)*$E251)</f>
        <v>944.99999999999966</v>
      </c>
      <c r="L251">
        <f>VLOOKUP($F251,'(참고)타워 스텟 가치'!$B$2:$L$6,L$2,0)+(VLOOKUP($F251,'(참고)타워 스텟 가치'!$B$2:$L$6,L$2,0)*$E251)</f>
        <v>15.749999999999995</v>
      </c>
      <c r="M251">
        <f>VLOOKUP($F251,'(참고)타워 스텟 가치'!$B$2:$L$6,M$2,0)+(VLOOKUP($F251,'(참고)타워 스텟 가치'!$B$2:$L$6,M$2,0)*$E251)</f>
        <v>6.2999999999999972</v>
      </c>
      <c r="N251">
        <f>VLOOKUP($F251,'(참고)타워 스텟 가치'!$B$2:$L$6,N$2,0)+(VLOOKUP($F251,'(참고)타워 스텟 가치'!$B$2:$L$6,N$2,0)*$E251)</f>
        <v>0</v>
      </c>
      <c r="O251">
        <f>VLOOKUP($F251,'(참고)타워 스텟 가치'!$B$2:$L$6,O$2,0)+(VLOOKUP($F251,'(참고)타워 스텟 가치'!$B$2:$L$6,O$2,0)*$E251)</f>
        <v>0</v>
      </c>
      <c r="P251">
        <f>VLOOKUP($F251,'(참고)타워 스텟 가치'!$B$2:$L$6,P$2,0)+(VLOOKUP($F251,'(참고)타워 스텟 가치'!$B$2:$L$6,P$2,0)*$E251)</f>
        <v>14.699999999999994</v>
      </c>
      <c r="Q251">
        <f>SUM('스테이지별 몬스터 스텟'!H251*'(참고)타워 스텟 가치'!$Q$17,'스테이지별 몬스터 스텟'!I251*'(참고)타워 스텟 가치'!$R$17,'스테이지별 몬스터 스텟'!J251*'(참고)타워 스텟 가치'!$S$17,'스테이지별 몬스터 스텟'!K251*'(참고)타워 스텟 가치'!$T$17,'스테이지별 몬스터 스텟'!L251*'(참고)타워 스텟 가치'!$U$17,'스테이지별 몬스터 스텟'!M251*'(참고)타워 스텟 가치'!$V$17,'스테이지별 몬스터 스텟'!N251*'(참고)타워 스텟 가치'!$W$17,'스테이지별 몬스터 스텟'!O251*'(참고)타워 스텟 가치'!$X$17,'스테이지별 몬스터 스텟'!P251*'(참고)타워 스텟 가치'!$Y$17)</f>
        <v>160000.57499999992</v>
      </c>
      <c r="R251">
        <v>1</v>
      </c>
      <c r="S251">
        <f>VLOOKUP($F251,'(참고)타워 스텟 가치'!$B$7:$L$11,S$2,0)+(VLOOKUP($F251,'(참고)타워 스텟 가치'!$B$7:$L$11,S$2,0)*$E251)</f>
        <v>78.749999999999972</v>
      </c>
      <c r="T251">
        <f>VLOOKUP($F251,'(참고)타워 스텟 가치'!$B$7:$L$11,T$2,0)+(VLOOKUP($F251,'(참고)타워 스텟 가치'!$B$7:$L$11,T$2,0)*$E251)</f>
        <v>141.74999999999994</v>
      </c>
      <c r="U251">
        <f>VLOOKUP($F251,'(참고)타워 스텟 가치'!$B$7:$L$11,U$2,0)+(VLOOKUP($F251,'(참고)타워 스텟 가치'!$B$7:$L$11,U$2,0)*$E251)</f>
        <v>104999.99999999997</v>
      </c>
      <c r="V251">
        <f>VLOOKUP($F251,'(참고)타워 스텟 가치'!$B$7:$L$11,V$2,0)+(VLOOKUP($F251,'(참고)타워 스텟 가치'!$B$7:$L$11,V$2,0)*$E251)</f>
        <v>944.99999999999966</v>
      </c>
      <c r="W251">
        <f>VLOOKUP($F251,'(참고)타워 스텟 가치'!$B$7:$L$11,W$2,0)+(VLOOKUP($F251,'(참고)타워 스텟 가치'!$B$7:$L$11,W$2,0)*$E251)</f>
        <v>15.749999999999995</v>
      </c>
      <c r="X251">
        <f>VLOOKUP($F251,'(참고)타워 스텟 가치'!$B$7:$L$11,X$2,0)+(VLOOKUP($F251,'(참고)타워 스텟 가치'!$B$7:$L$11,X$2,0)*$E251)</f>
        <v>6.2999999999999972</v>
      </c>
      <c r="Y251">
        <f>VLOOKUP($F251,'(참고)타워 스텟 가치'!$B$7:$L$11,Y$2,0)+(VLOOKUP($F251,'(참고)타워 스텟 가치'!$B$7:$L$11,Y$2,0)*$E251)</f>
        <v>0</v>
      </c>
      <c r="Z251">
        <f>VLOOKUP($F251,'(참고)타워 스텟 가치'!$B$7:$L$11,Z$2,0)+(VLOOKUP($F251,'(참고)타워 스텟 가치'!$B$7:$L$11,Z$2,0)*$E251)</f>
        <v>0</v>
      </c>
      <c r="AA251">
        <f>VLOOKUP($F251,'(참고)타워 스텟 가치'!$B$7:$L$11,AA$2,0)+(VLOOKUP($F251,'(참고)타워 스텟 가치'!$B$7:$L$11,AA$2,0)*$E251)</f>
        <v>14.699999999999994</v>
      </c>
      <c r="AB251">
        <f>SUM('스테이지별 몬스터 스텟'!S251*'(참고)타워 스텟 가치'!$Q$17,'스테이지별 몬스터 스텟'!T251*'(참고)타워 스텟 가치'!$R$17,'스테이지별 몬스터 스텟'!U251*'(참고)타워 스텟 가치'!$S$17,'스테이지별 몬스터 스텟'!V251*'(참고)타워 스텟 가치'!$T$17,'스테이지별 몬스터 스텟'!W251*'(참고)타워 스텟 가치'!$U$17,'스테이지별 몬스터 스텟'!X251*'(참고)타워 스텟 가치'!$V$17,'스테이지별 몬스터 스텟'!Y251*'(참고)타워 스텟 가치'!$W$17,'스테이지별 몬스터 스텟'!Z251*'(참고)타워 스텟 가치'!$X$17,'스테이지별 몬스터 스텟'!AA251*'(참고)타워 스텟 가치'!$Y$17)</f>
        <v>159827.32499999992</v>
      </c>
      <c r="AC251">
        <v>2</v>
      </c>
      <c r="AD251">
        <f>VLOOKUP($F251,'(참고)타워 스텟 가치'!$B$12:$L$16,AD$2,0)+(VLOOKUP($F251,'(참고)타워 스텟 가치'!$B$12:$L$16,AD$2,0)*$E251)</f>
        <v>78.749999999999972</v>
      </c>
      <c r="AE251">
        <f>VLOOKUP($F251,'(참고)타워 스텟 가치'!$B$12:$L$16,AE$2,0)+(VLOOKUP($F251,'(참고)타워 스텟 가치'!$B$12:$L$16,AE$2,0)*$E251)</f>
        <v>94.499999999999972</v>
      </c>
      <c r="AF251">
        <f>VLOOKUP($F251,'(참고)타워 스텟 가치'!$B$12:$L$16,AF$2,0)+(VLOOKUP($F251,'(참고)타워 스텟 가치'!$B$12:$L$16,AF$2,0)*$E251)</f>
        <v>104999.99999999997</v>
      </c>
      <c r="AG251">
        <f>VLOOKUP($F251,'(참고)타워 스텟 가치'!$B$12:$L$16,AG$2,0)+(VLOOKUP($F251,'(참고)타워 스텟 가치'!$B$12:$L$16,AG$2,0)*$E251)</f>
        <v>472.49999999999983</v>
      </c>
      <c r="AH251">
        <f>VLOOKUP($F251,'(참고)타워 스텟 가치'!$B$12:$L$16,AH$2,0)+(VLOOKUP($F251,'(참고)타워 스텟 가치'!$B$12:$L$16,AH$2,0)*$E251)</f>
        <v>15.749999999999995</v>
      </c>
      <c r="AI251">
        <f>VLOOKUP($F251,'(참고)타워 스텟 가치'!$B$12:$L$16,AI$2,0)+(VLOOKUP($F251,'(참고)타워 스텟 가치'!$B$12:$L$16,AI$2,0)*$E251)</f>
        <v>6.2999999999999972</v>
      </c>
      <c r="AJ251">
        <f>VLOOKUP($F251,'(참고)타워 스텟 가치'!$B$12:$L$16,AJ$2,0)+(VLOOKUP($F251,'(참고)타워 스텟 가치'!$B$12:$L$16,AJ$2,0)*$E251)</f>
        <v>0</v>
      </c>
      <c r="AK251">
        <f>VLOOKUP($F251,'(참고)타워 스텟 가치'!$B$12:$L$16,AK$2,0)+(VLOOKUP($F251,'(참고)타워 스텟 가치'!$B$12:$L$16,AK$2,0)*$E251)</f>
        <v>0</v>
      </c>
      <c r="AL251">
        <f>VLOOKUP($F251,'(참고)타워 스텟 가치'!$B$12:$L$16,AL$2,0)+(VLOOKUP($F251,'(참고)타워 스텟 가치'!$B$12:$L$16,AL$2,0)*$E251)</f>
        <v>29.399999999999988</v>
      </c>
      <c r="AM251">
        <f>SUM('스테이지별 몬스터 스텟'!AD251*'(참고)타워 스텟 가치'!$Q$17,'스테이지별 몬스터 스텟'!AE251*'(참고)타워 스텟 가치'!$R$17,'스테이지별 몬스터 스텟'!AF251*'(참고)타워 스텟 가치'!$S$17,'스테이지별 몬스터 스텟'!AG251*'(참고)타워 스텟 가치'!$T$17,'스테이지별 몬스터 스텟'!AH251*'(참고)타워 스텟 가치'!$U$17,'스테이지별 몬스터 스텟'!AI251*'(참고)타워 스텟 가치'!$V$17,'스테이지별 몬스터 스텟'!AJ251*'(참고)타워 스텟 가치'!$W$17,'스테이지별 몬스터 스텟'!AK251*'(참고)타워 스텟 가치'!$X$17,'스테이지별 몬스터 스텟'!AL251*'(참고)타워 스텟 가치'!$Y$17)</f>
        <v>158840.84999999992</v>
      </c>
      <c r="AN251">
        <v>3</v>
      </c>
    </row>
    <row r="252" spans="3:40" x14ac:dyDescent="0.3">
      <c r="C252">
        <v>3</v>
      </c>
      <c r="D252">
        <f t="shared" si="11"/>
        <v>50</v>
      </c>
      <c r="E252" s="52">
        <f>VLOOKUP(D252,'스테이지별 난이도 설정'!B:C,2,0)</f>
        <v>19.999999999999993</v>
      </c>
      <c r="F252" t="str">
        <f t="shared" si="12"/>
        <v>에픽</v>
      </c>
      <c r="G252">
        <f t="shared" si="10"/>
        <v>6</v>
      </c>
      <c r="H252">
        <f>VLOOKUP($F252,'(참고)타워 스텟 가치'!$B$2:$L$6,H$2,0)+(VLOOKUP($F252,'(참고)타워 스텟 가치'!$B$2:$L$6,H$2,0)*$E252)</f>
        <v>354.37499999999989</v>
      </c>
      <c r="I252">
        <f>VLOOKUP($F252,'(참고)타워 스텟 가치'!$B$2:$L$6,I$2,0)+(VLOOKUP($F252,'(참고)타워 스텟 가치'!$B$2:$L$6,I$2,0)*$E252)</f>
        <v>70.874999999999972</v>
      </c>
      <c r="J252">
        <f>VLOOKUP($F252,'(참고)타워 스텟 가치'!$B$2:$L$6,J$2,0)+(VLOOKUP($F252,'(참고)타워 스텟 가치'!$B$2:$L$6,J$2,0)*$E252)</f>
        <v>104999.99999999997</v>
      </c>
      <c r="K252">
        <f>VLOOKUP($F252,'(참고)타워 스텟 가치'!$B$2:$L$6,K$2,0)+(VLOOKUP($F252,'(참고)타워 스텟 가치'!$B$2:$L$6,K$2,0)*$E252)</f>
        <v>1417.4999999999995</v>
      </c>
      <c r="L252">
        <f>VLOOKUP($F252,'(참고)타워 스텟 가치'!$B$2:$L$6,L$2,0)+(VLOOKUP($F252,'(참고)타워 스텟 가치'!$B$2:$L$6,L$2,0)*$E252)</f>
        <v>23.624999999999993</v>
      </c>
      <c r="M252">
        <f>VLOOKUP($F252,'(참고)타워 스텟 가치'!$B$2:$L$6,M$2,0)+(VLOOKUP($F252,'(참고)타워 스텟 가치'!$B$2:$L$6,M$2,0)*$E252)</f>
        <v>6.2999999999999972</v>
      </c>
      <c r="N252">
        <f>VLOOKUP($F252,'(참고)타워 스텟 가치'!$B$2:$L$6,N$2,0)+(VLOOKUP($F252,'(참고)타워 스텟 가치'!$B$2:$L$6,N$2,0)*$E252)</f>
        <v>0</v>
      </c>
      <c r="O252">
        <f>VLOOKUP($F252,'(참고)타워 스텟 가치'!$B$2:$L$6,O$2,0)+(VLOOKUP($F252,'(참고)타워 스텟 가치'!$B$2:$L$6,O$2,0)*$E252)</f>
        <v>0</v>
      </c>
      <c r="P252">
        <f>VLOOKUP($F252,'(참고)타워 스텟 가치'!$B$2:$L$6,P$2,0)+(VLOOKUP($F252,'(참고)타워 스텟 가치'!$B$2:$L$6,P$2,0)*$E252)</f>
        <v>14.699999999999994</v>
      </c>
      <c r="Q252">
        <f>SUM('스테이지별 몬스터 스텟'!H252*'(참고)타워 스텟 가치'!$Q$17,'스테이지별 몬스터 스텟'!I252*'(참고)타워 스텟 가치'!$R$17,'스테이지별 몬스터 스텟'!J252*'(참고)타워 스텟 가치'!$S$17,'스테이지별 몬스터 스텟'!K252*'(참고)타워 스텟 가치'!$T$17,'스테이지별 몬스터 스텟'!L252*'(참고)타워 스텟 가치'!$U$17,'스테이지별 몬스터 스텟'!M252*'(참고)타워 스텟 가치'!$V$17,'스테이지별 몬스터 스텟'!N252*'(참고)타워 스텟 가치'!$W$17,'스테이지별 몬스터 스텟'!O252*'(참고)타워 스텟 가치'!$X$17,'스테이지별 몬스터 스텟'!P252*'(참고)타워 스텟 가치'!$Y$17)</f>
        <v>161233.01249999992</v>
      </c>
      <c r="R252">
        <v>1</v>
      </c>
      <c r="S252">
        <f>VLOOKUP($F252,'(참고)타워 스텟 가치'!$B$7:$L$11,S$2,0)+(VLOOKUP($F252,'(참고)타워 스텟 가치'!$B$7:$L$11,S$2,0)*$E252)</f>
        <v>118.12499999999996</v>
      </c>
      <c r="T252">
        <f>VLOOKUP($F252,'(참고)타워 스텟 가치'!$B$7:$L$11,T$2,0)+(VLOOKUP($F252,'(참고)타워 스텟 가치'!$B$7:$L$11,T$2,0)*$E252)</f>
        <v>212.62499999999991</v>
      </c>
      <c r="U252">
        <f>VLOOKUP($F252,'(참고)타워 스텟 가치'!$B$7:$L$11,U$2,0)+(VLOOKUP($F252,'(참고)타워 스텟 가치'!$B$7:$L$11,U$2,0)*$E252)</f>
        <v>104999.99999999997</v>
      </c>
      <c r="V252">
        <f>VLOOKUP($F252,'(참고)타워 스텟 가치'!$B$7:$L$11,V$2,0)+(VLOOKUP($F252,'(참고)타워 스텟 가치'!$B$7:$L$11,V$2,0)*$E252)</f>
        <v>1417.4999999999995</v>
      </c>
      <c r="W252">
        <f>VLOOKUP($F252,'(참고)타워 스텟 가치'!$B$7:$L$11,W$2,0)+(VLOOKUP($F252,'(참고)타워 스텟 가치'!$B$7:$L$11,W$2,0)*$E252)</f>
        <v>23.624999999999993</v>
      </c>
      <c r="X252">
        <f>VLOOKUP($F252,'(참고)타워 스텟 가치'!$B$7:$L$11,X$2,0)+(VLOOKUP($F252,'(참고)타워 스텟 가치'!$B$7:$L$11,X$2,0)*$E252)</f>
        <v>6.2999999999999972</v>
      </c>
      <c r="Y252">
        <f>VLOOKUP($F252,'(참고)타워 스텟 가치'!$B$7:$L$11,Y$2,0)+(VLOOKUP($F252,'(참고)타워 스텟 가치'!$B$7:$L$11,Y$2,0)*$E252)</f>
        <v>0</v>
      </c>
      <c r="Z252">
        <f>VLOOKUP($F252,'(참고)타워 스텟 가치'!$B$7:$L$11,Z$2,0)+(VLOOKUP($F252,'(참고)타워 스텟 가치'!$B$7:$L$11,Z$2,0)*$E252)</f>
        <v>0</v>
      </c>
      <c r="AA252">
        <f>VLOOKUP($F252,'(참고)타워 스텟 가치'!$B$7:$L$11,AA$2,0)+(VLOOKUP($F252,'(참고)타워 스텟 가치'!$B$7:$L$11,AA$2,0)*$E252)</f>
        <v>14.699999999999994</v>
      </c>
      <c r="AB252">
        <f>SUM('스테이지별 몬스터 스텟'!S252*'(참고)타워 스텟 가치'!$Q$17,'스테이지별 몬스터 스텟'!T252*'(참고)타워 스텟 가치'!$R$17,'스테이지별 몬스터 스텟'!U252*'(참고)타워 스텟 가치'!$S$17,'스테이지별 몬스터 스텟'!V252*'(참고)타워 스텟 가치'!$T$17,'스테이지별 몬스터 스텟'!W252*'(참고)타워 스텟 가치'!$U$17,'스테이지별 몬스터 스텟'!X252*'(참고)타워 스텟 가치'!$V$17,'스테이지별 몬스터 스텟'!Y252*'(참고)타워 스텟 가치'!$W$17,'스테이지별 몬스터 스텟'!Z252*'(참고)타워 스텟 가치'!$X$17,'스테이지별 몬스터 스텟'!AA252*'(참고)타워 스텟 가치'!$Y$17)</f>
        <v>160973.13749999992</v>
      </c>
      <c r="AC252">
        <v>2</v>
      </c>
      <c r="AD252">
        <f>VLOOKUP($F252,'(참고)타워 스텟 가치'!$B$12:$L$16,AD$2,0)+(VLOOKUP($F252,'(참고)타워 스텟 가치'!$B$12:$L$16,AD$2,0)*$E252)</f>
        <v>118.12499999999996</v>
      </c>
      <c r="AE252">
        <f>VLOOKUP($F252,'(참고)타워 스텟 가치'!$B$12:$L$16,AE$2,0)+(VLOOKUP($F252,'(참고)타워 스텟 가치'!$B$12:$L$16,AE$2,0)*$E252)</f>
        <v>141.74999999999994</v>
      </c>
      <c r="AF252">
        <f>VLOOKUP($F252,'(참고)타워 스텟 가치'!$B$12:$L$16,AF$2,0)+(VLOOKUP($F252,'(참고)타워 스텟 가치'!$B$12:$L$16,AF$2,0)*$E252)</f>
        <v>104999.99999999997</v>
      </c>
      <c r="AG252">
        <f>VLOOKUP($F252,'(참고)타워 스텟 가치'!$B$12:$L$16,AG$2,0)+(VLOOKUP($F252,'(참고)타워 스텟 가치'!$B$12:$L$16,AG$2,0)*$E252)</f>
        <v>708.74999999999977</v>
      </c>
      <c r="AH252">
        <f>VLOOKUP($F252,'(참고)타워 스텟 가치'!$B$12:$L$16,AH$2,0)+(VLOOKUP($F252,'(참고)타워 스텟 가치'!$B$12:$L$16,AH$2,0)*$E252)</f>
        <v>23.624999999999993</v>
      </c>
      <c r="AI252">
        <f>VLOOKUP($F252,'(참고)타워 스텟 가치'!$B$12:$L$16,AI$2,0)+(VLOOKUP($F252,'(참고)타워 스텟 가치'!$B$12:$L$16,AI$2,0)*$E252)</f>
        <v>6.2999999999999972</v>
      </c>
      <c r="AJ252">
        <f>VLOOKUP($F252,'(참고)타워 스텟 가치'!$B$12:$L$16,AJ$2,0)+(VLOOKUP($F252,'(참고)타워 스텟 가치'!$B$12:$L$16,AJ$2,0)*$E252)</f>
        <v>0</v>
      </c>
      <c r="AK252">
        <f>VLOOKUP($F252,'(참고)타워 스텟 가치'!$B$12:$L$16,AK$2,0)+(VLOOKUP($F252,'(참고)타워 스텟 가치'!$B$12:$L$16,AK$2,0)*$E252)</f>
        <v>0</v>
      </c>
      <c r="AL252">
        <f>VLOOKUP($F252,'(참고)타워 스텟 가치'!$B$12:$L$16,AL$2,0)+(VLOOKUP($F252,'(참고)타워 스텟 가치'!$B$12:$L$16,AL$2,0)*$E252)</f>
        <v>29.399999999999988</v>
      </c>
      <c r="AM252">
        <f>SUM('스테이지별 몬스터 스텟'!AD252*'(참고)타워 스텟 가치'!$Q$17,'스테이지별 몬스터 스텟'!AE252*'(참고)타워 스텟 가치'!$R$17,'스테이지별 몬스터 스텟'!AF252*'(참고)타워 스텟 가치'!$S$17,'스테이지별 몬스터 스텟'!AG252*'(참고)타워 스텟 가치'!$T$17,'스테이지별 몬스터 스텟'!AH252*'(참고)타워 스텟 가치'!$U$17,'스테이지별 몬스터 스텟'!AI252*'(참고)타워 스텟 가치'!$V$17,'스테이지별 몬스터 스텟'!AJ252*'(참고)타워 스텟 가치'!$W$17,'스테이지별 몬스터 스텟'!AK252*'(참고)타워 스텟 가치'!$X$17,'스테이지별 몬스터 스텟'!AL252*'(참고)타워 스텟 가치'!$Y$17)</f>
        <v>159478.72499999992</v>
      </c>
      <c r="AN252">
        <v>3</v>
      </c>
    </row>
    <row r="253" spans="3:40" x14ac:dyDescent="0.3">
      <c r="C253">
        <v>4</v>
      </c>
      <c r="D253">
        <f t="shared" si="11"/>
        <v>50</v>
      </c>
      <c r="E253" s="52">
        <f>VLOOKUP(D253,'스테이지별 난이도 설정'!B:C,2,0)</f>
        <v>19.999999999999993</v>
      </c>
      <c r="F253" t="str">
        <f t="shared" si="12"/>
        <v>유니크</v>
      </c>
      <c r="G253">
        <f t="shared" si="10"/>
        <v>6</v>
      </c>
      <c r="H253">
        <f>VLOOKUP($F253,'(참고)타워 스텟 가치'!$B$2:$L$6,H$2,0)+(VLOOKUP($F253,'(참고)타워 스텟 가치'!$B$2:$L$6,H$2,0)*$E253)</f>
        <v>531.56249999999977</v>
      </c>
      <c r="I253">
        <f>VLOOKUP($F253,'(참고)타워 스텟 가치'!$B$2:$L$6,I$2,0)+(VLOOKUP($F253,'(참고)타워 스텟 가치'!$B$2:$L$6,I$2,0)*$E253)</f>
        <v>106.31249999999996</v>
      </c>
      <c r="J253">
        <f>VLOOKUP($F253,'(참고)타워 스텟 가치'!$B$2:$L$6,J$2,0)+(VLOOKUP($F253,'(참고)타워 스텟 가치'!$B$2:$L$6,J$2,0)*$E253)</f>
        <v>104999.99999999997</v>
      </c>
      <c r="K253">
        <f>VLOOKUP($F253,'(참고)타워 스텟 가치'!$B$2:$L$6,K$2,0)+(VLOOKUP($F253,'(참고)타워 스텟 가치'!$B$2:$L$6,K$2,0)*$E253)</f>
        <v>2126.2499999999991</v>
      </c>
      <c r="L253">
        <f>VLOOKUP($F253,'(참고)타워 스텟 가치'!$B$2:$L$6,L$2,0)+(VLOOKUP($F253,'(참고)타워 스텟 가치'!$B$2:$L$6,L$2,0)*$E253)</f>
        <v>35.437499999999986</v>
      </c>
      <c r="M253">
        <f>VLOOKUP($F253,'(참고)타워 스텟 가치'!$B$2:$L$6,M$2,0)+(VLOOKUP($F253,'(참고)타워 스텟 가치'!$B$2:$L$6,M$2,0)*$E253)</f>
        <v>6.2999999999999972</v>
      </c>
      <c r="N253">
        <f>VLOOKUP($F253,'(참고)타워 스텟 가치'!$B$2:$L$6,N$2,0)+(VLOOKUP($F253,'(참고)타워 스텟 가치'!$B$2:$L$6,N$2,0)*$E253)</f>
        <v>0</v>
      </c>
      <c r="O253">
        <f>VLOOKUP($F253,'(참고)타워 스텟 가치'!$B$2:$L$6,O$2,0)+(VLOOKUP($F253,'(참고)타워 스텟 가치'!$B$2:$L$6,O$2,0)*$E253)</f>
        <v>0</v>
      </c>
      <c r="P253">
        <f>VLOOKUP($F253,'(참고)타워 스텟 가치'!$B$2:$L$6,P$2,0)+(VLOOKUP($F253,'(참고)타워 스텟 가치'!$B$2:$L$6,P$2,0)*$E253)</f>
        <v>20.999999999999993</v>
      </c>
      <c r="Q253">
        <f>SUM('스테이지별 몬스터 스텟'!H253*'(참고)타워 스텟 가치'!$Q$17,'스테이지별 몬스터 스텟'!I253*'(참고)타워 스텟 가치'!$R$17,'스테이지별 몬스터 스텟'!J253*'(참고)타워 스텟 가치'!$S$17,'스테이지별 몬스터 스텟'!K253*'(참고)타워 스텟 가치'!$T$17,'스테이지별 몬스터 스텟'!L253*'(참고)타워 스텟 가치'!$U$17,'스테이지별 몬스터 스텟'!M253*'(참고)타워 스텟 가치'!$V$17,'스테이지별 몬스터 스텟'!N253*'(참고)타워 스텟 가치'!$W$17,'스테이지별 몬스터 스텟'!O253*'(참고)타워 스텟 가치'!$X$17,'스테이지별 몬스터 스텟'!P253*'(참고)타워 스텟 가치'!$Y$17)</f>
        <v>163094.26874999993</v>
      </c>
      <c r="R253">
        <v>1</v>
      </c>
      <c r="S253">
        <f>VLOOKUP($F253,'(참고)타워 스텟 가치'!$B$7:$L$11,S$2,0)+(VLOOKUP($F253,'(참고)타워 스텟 가치'!$B$7:$L$11,S$2,0)*$E253)</f>
        <v>177.18749999999994</v>
      </c>
      <c r="T253">
        <f>VLOOKUP($F253,'(참고)타워 스텟 가치'!$B$7:$L$11,T$2,0)+(VLOOKUP($F253,'(참고)타워 스텟 가치'!$B$7:$L$11,T$2,0)*$E253)</f>
        <v>318.93749999999989</v>
      </c>
      <c r="U253">
        <f>VLOOKUP($F253,'(참고)타워 스텟 가치'!$B$7:$L$11,U$2,0)+(VLOOKUP($F253,'(참고)타워 스텟 가치'!$B$7:$L$11,U$2,0)*$E253)</f>
        <v>104999.99999999997</v>
      </c>
      <c r="V253">
        <f>VLOOKUP($F253,'(참고)타워 스텟 가치'!$B$7:$L$11,V$2,0)+(VLOOKUP($F253,'(참고)타워 스텟 가치'!$B$7:$L$11,V$2,0)*$E253)</f>
        <v>2126.2499999999991</v>
      </c>
      <c r="W253">
        <f>VLOOKUP($F253,'(참고)타워 스텟 가치'!$B$7:$L$11,W$2,0)+(VLOOKUP($F253,'(참고)타워 스텟 가치'!$B$7:$L$11,W$2,0)*$E253)</f>
        <v>35.437499999999986</v>
      </c>
      <c r="X253">
        <f>VLOOKUP($F253,'(참고)타워 스텟 가치'!$B$7:$L$11,X$2,0)+(VLOOKUP($F253,'(참고)타워 스텟 가치'!$B$7:$L$11,X$2,0)*$E253)</f>
        <v>6.2999999999999972</v>
      </c>
      <c r="Y253">
        <f>VLOOKUP($F253,'(참고)타워 스텟 가치'!$B$7:$L$11,Y$2,0)+(VLOOKUP($F253,'(참고)타워 스텟 가치'!$B$7:$L$11,Y$2,0)*$E253)</f>
        <v>0</v>
      </c>
      <c r="Z253">
        <f>VLOOKUP($F253,'(참고)타워 스텟 가치'!$B$7:$L$11,Z$2,0)+(VLOOKUP($F253,'(참고)타워 스텟 가치'!$B$7:$L$11,Z$2,0)*$E253)</f>
        <v>0</v>
      </c>
      <c r="AA253">
        <f>VLOOKUP($F253,'(참고)타워 스텟 가치'!$B$7:$L$11,AA$2,0)+(VLOOKUP($F253,'(참고)타워 스텟 가치'!$B$7:$L$11,AA$2,0)*$E253)</f>
        <v>20.999999999999993</v>
      </c>
      <c r="AB253">
        <f>SUM('스테이지별 몬스터 스텟'!S253*'(참고)타워 스텟 가치'!$Q$17,'스테이지별 몬스터 스텟'!T253*'(참고)타워 스텟 가치'!$R$17,'스테이지별 몬스터 스텟'!U253*'(참고)타워 스텟 가치'!$S$17,'스테이지별 몬스터 스텟'!V253*'(참고)타워 스텟 가치'!$T$17,'스테이지별 몬스터 스텟'!W253*'(참고)타워 스텟 가치'!$U$17,'스테이지별 몬스터 스텟'!X253*'(참고)타워 스텟 가치'!$V$17,'스테이지별 몬스터 스텟'!Y253*'(참고)타워 스텟 가치'!$W$17,'스테이지별 몬스터 스텟'!Z253*'(참고)타워 스텟 가치'!$X$17,'스테이지별 몬스터 스텟'!AA253*'(참고)타워 스텟 가치'!$Y$17)</f>
        <v>162704.45624999993</v>
      </c>
      <c r="AC253">
        <v>2</v>
      </c>
      <c r="AD253">
        <f>VLOOKUP($F253,'(참고)타워 스텟 가치'!$B$12:$L$16,AD$2,0)+(VLOOKUP($F253,'(참고)타워 스텟 가치'!$B$12:$L$16,AD$2,0)*$E253)</f>
        <v>177.18749999999994</v>
      </c>
      <c r="AE253">
        <f>VLOOKUP($F253,'(참고)타워 스텟 가치'!$B$12:$L$16,AE$2,0)+(VLOOKUP($F253,'(참고)타워 스텟 가치'!$B$12:$L$16,AE$2,0)*$E253)</f>
        <v>212.62499999999991</v>
      </c>
      <c r="AF253">
        <f>VLOOKUP($F253,'(참고)타워 스텟 가치'!$B$12:$L$16,AF$2,0)+(VLOOKUP($F253,'(참고)타워 스텟 가치'!$B$12:$L$16,AF$2,0)*$E253)</f>
        <v>104999.99999999997</v>
      </c>
      <c r="AG253">
        <f>VLOOKUP($F253,'(참고)타워 스텟 가치'!$B$12:$L$16,AG$2,0)+(VLOOKUP($F253,'(참고)타워 스텟 가치'!$B$12:$L$16,AG$2,0)*$E253)</f>
        <v>1063.1249999999995</v>
      </c>
      <c r="AH253">
        <f>VLOOKUP($F253,'(참고)타워 스텟 가치'!$B$12:$L$16,AH$2,0)+(VLOOKUP($F253,'(참고)타워 스텟 가치'!$B$12:$L$16,AH$2,0)*$E253)</f>
        <v>35.437499999999986</v>
      </c>
      <c r="AI253">
        <f>VLOOKUP($F253,'(참고)타워 스텟 가치'!$B$12:$L$16,AI$2,0)+(VLOOKUP($F253,'(참고)타워 스텟 가치'!$B$12:$L$16,AI$2,0)*$E253)</f>
        <v>6.2999999999999972</v>
      </c>
      <c r="AJ253">
        <f>VLOOKUP($F253,'(참고)타워 스텟 가치'!$B$12:$L$16,AJ$2,0)+(VLOOKUP($F253,'(참고)타워 스텟 가치'!$B$12:$L$16,AJ$2,0)*$E253)</f>
        <v>0</v>
      </c>
      <c r="AK253">
        <f>VLOOKUP($F253,'(참고)타워 스텟 가치'!$B$12:$L$16,AK$2,0)+(VLOOKUP($F253,'(참고)타워 스텟 가치'!$B$12:$L$16,AK$2,0)*$E253)</f>
        <v>0</v>
      </c>
      <c r="AL253">
        <f>VLOOKUP($F253,'(참고)타워 스텟 가치'!$B$12:$L$16,AL$2,0)+(VLOOKUP($F253,'(참고)타워 스텟 가치'!$B$12:$L$16,AL$2,0)*$E253)</f>
        <v>41.999999999999986</v>
      </c>
      <c r="AM253">
        <f>SUM('스테이지별 몬스터 스텟'!AD253*'(참고)타워 스텟 가치'!$Q$17,'스테이지별 몬스터 스텟'!AE253*'(참고)타워 스텟 가치'!$R$17,'스테이지별 몬스터 스텟'!AF253*'(참고)타워 스텟 가치'!$S$17,'스테이지별 몬스터 스텟'!AG253*'(참고)타워 스텟 가치'!$T$17,'스테이지별 몬스터 스텟'!AH253*'(참고)타워 스텟 가치'!$U$17,'스테이지별 몬스터 스텟'!AI253*'(참고)타워 스텟 가치'!$V$17,'스테이지별 몬스터 스텟'!AJ253*'(참고)타워 스텟 가치'!$W$17,'스테이지별 몬스터 스텟'!AK253*'(참고)타워 스텟 가치'!$X$17,'스테이지별 몬스터 스텟'!AL253*'(참고)타워 스텟 가치'!$Y$17)</f>
        <v>160460.73749999993</v>
      </c>
      <c r="AN253">
        <v>3</v>
      </c>
    </row>
    <row r="254" spans="3:40" x14ac:dyDescent="0.3">
      <c r="C254">
        <v>5</v>
      </c>
      <c r="D254">
        <f t="shared" si="11"/>
        <v>50</v>
      </c>
      <c r="E254" s="52">
        <f>VLOOKUP(D254,'스테이지별 난이도 설정'!B:C,2,0)</f>
        <v>19.999999999999993</v>
      </c>
      <c r="F254" t="str">
        <f t="shared" si="12"/>
        <v>스페셜</v>
      </c>
      <c r="G254">
        <f t="shared" si="10"/>
        <v>6</v>
      </c>
      <c r="H254">
        <f>VLOOKUP($F254,'(참고)타워 스텟 가치'!$B$2:$L$6,H$2,0)+(VLOOKUP($F254,'(참고)타워 스텟 가치'!$B$2:$L$6,H$2,0)*$E254)</f>
        <v>797.34374999999977</v>
      </c>
      <c r="I254">
        <f>VLOOKUP($F254,'(참고)타워 스텟 가치'!$B$2:$L$6,I$2,0)+(VLOOKUP($F254,'(참고)타워 스텟 가치'!$B$2:$L$6,I$2,0)*$E254)</f>
        <v>159.46874999999994</v>
      </c>
      <c r="J254">
        <f>VLOOKUP($F254,'(참고)타워 스텟 가치'!$B$2:$L$6,J$2,0)+(VLOOKUP($F254,'(참고)타워 스텟 가치'!$B$2:$L$6,J$2,0)*$E254)</f>
        <v>104999.99999999997</v>
      </c>
      <c r="K254">
        <f>VLOOKUP($F254,'(참고)타워 스텟 가치'!$B$2:$L$6,K$2,0)+(VLOOKUP($F254,'(참고)타워 스텟 가치'!$B$2:$L$6,K$2,0)*$E254)</f>
        <v>3189.3749999999991</v>
      </c>
      <c r="L254">
        <f>VLOOKUP($F254,'(참고)타워 스텟 가치'!$B$2:$L$6,L$2,0)+(VLOOKUP($F254,'(참고)타워 스텟 가치'!$B$2:$L$6,L$2,0)*$E254)</f>
        <v>53.156249999999979</v>
      </c>
      <c r="M254">
        <f>VLOOKUP($F254,'(참고)타워 스텟 가치'!$B$2:$L$6,M$2,0)+(VLOOKUP($F254,'(참고)타워 스텟 가치'!$B$2:$L$6,M$2,0)*$E254)</f>
        <v>6.2999999999999972</v>
      </c>
      <c r="N254">
        <f>VLOOKUP($F254,'(참고)타워 스텟 가치'!$B$2:$L$6,N$2,0)+(VLOOKUP($F254,'(참고)타워 스텟 가치'!$B$2:$L$6,N$2,0)*$E254)</f>
        <v>0</v>
      </c>
      <c r="O254">
        <f>VLOOKUP($F254,'(참고)타워 스텟 가치'!$B$2:$L$6,O$2,0)+(VLOOKUP($F254,'(참고)타워 스텟 가치'!$B$2:$L$6,O$2,0)*$E254)</f>
        <v>0</v>
      </c>
      <c r="P254">
        <f>VLOOKUP($F254,'(참고)타워 스텟 가치'!$B$2:$L$6,P$2,0)+(VLOOKUP($F254,'(참고)타워 스텟 가치'!$B$2:$L$6,P$2,0)*$E254)</f>
        <v>20.999999999999993</v>
      </c>
      <c r="Q254">
        <f>SUM('스테이지별 몬스터 스텟'!H254*'(참고)타워 스텟 가치'!$Q$17,'스테이지별 몬스터 스텟'!I254*'(참고)타워 스텟 가치'!$R$17,'스테이지별 몬스터 스텟'!J254*'(참고)타워 스텟 가치'!$S$17,'스테이지별 몬스터 스텟'!K254*'(참고)타워 스텟 가치'!$T$17,'스테이지별 몬스터 스텟'!L254*'(참고)타워 스텟 가치'!$U$17,'스테이지별 몬스터 스텟'!M254*'(참고)타워 스텟 가치'!$V$17,'스테이지별 몬스터 스텟'!N254*'(참고)타워 스텟 가치'!$W$17,'스테이지별 몬스터 스텟'!O254*'(참고)타워 스텟 가치'!$X$17,'스테이지별 몬스터 스텟'!P254*'(참고)타워 스텟 가치'!$Y$17)</f>
        <v>165867.25312499993</v>
      </c>
      <c r="R254">
        <v>1</v>
      </c>
      <c r="S254">
        <f>VLOOKUP($F254,'(참고)타워 스텟 가치'!$B$7:$L$11,S$2,0)+(VLOOKUP($F254,'(참고)타워 스텟 가치'!$B$7:$L$11,S$2,0)*$E254)</f>
        <v>265.78124999999989</v>
      </c>
      <c r="T254">
        <f>VLOOKUP($F254,'(참고)타워 스텟 가치'!$B$7:$L$11,T$2,0)+(VLOOKUP($F254,'(참고)타워 스텟 가치'!$B$7:$L$11,T$2,0)*$E254)</f>
        <v>478.40624999999983</v>
      </c>
      <c r="U254">
        <f>VLOOKUP($F254,'(참고)타워 스텟 가치'!$B$7:$L$11,U$2,0)+(VLOOKUP($F254,'(참고)타워 스텟 가치'!$B$7:$L$11,U$2,0)*$E254)</f>
        <v>104999.99999999997</v>
      </c>
      <c r="V254">
        <f>VLOOKUP($F254,'(참고)타워 스텟 가치'!$B$7:$L$11,V$2,0)+(VLOOKUP($F254,'(참고)타워 스텟 가치'!$B$7:$L$11,V$2,0)*$E254)</f>
        <v>3189.3749999999991</v>
      </c>
      <c r="W254">
        <f>VLOOKUP($F254,'(참고)타워 스텟 가치'!$B$7:$L$11,W$2,0)+(VLOOKUP($F254,'(참고)타워 스텟 가치'!$B$7:$L$11,W$2,0)*$E254)</f>
        <v>53.156249999999979</v>
      </c>
      <c r="X254">
        <f>VLOOKUP($F254,'(참고)타워 스텟 가치'!$B$7:$L$11,X$2,0)+(VLOOKUP($F254,'(참고)타워 스텟 가치'!$B$7:$L$11,X$2,0)*$E254)</f>
        <v>6.2999999999999972</v>
      </c>
      <c r="Y254">
        <f>VLOOKUP($F254,'(참고)타워 스텟 가치'!$B$7:$L$11,Y$2,0)+(VLOOKUP($F254,'(참고)타워 스텟 가치'!$B$7:$L$11,Y$2,0)*$E254)</f>
        <v>0</v>
      </c>
      <c r="Z254">
        <f>VLOOKUP($F254,'(참고)타워 스텟 가치'!$B$7:$L$11,Z$2,0)+(VLOOKUP($F254,'(참고)타워 스텟 가치'!$B$7:$L$11,Z$2,0)*$E254)</f>
        <v>0</v>
      </c>
      <c r="AA254">
        <f>VLOOKUP($F254,'(참고)타워 스텟 가치'!$B$7:$L$11,AA$2,0)+(VLOOKUP($F254,'(참고)타워 스텟 가치'!$B$7:$L$11,AA$2,0)*$E254)</f>
        <v>20.999999999999993</v>
      </c>
      <c r="AB254">
        <f>SUM('스테이지별 몬스터 스텟'!S254*'(참고)타워 스텟 가치'!$Q$17,'스테이지별 몬스터 스텟'!T254*'(참고)타워 스텟 가치'!$R$17,'스테이지별 몬스터 스텟'!U254*'(참고)타워 스텟 가치'!$S$17,'스테이지별 몬스터 스텟'!V254*'(참고)타워 스텟 가치'!$T$17,'스테이지별 몬스터 스텟'!W254*'(참고)타워 스텟 가치'!$U$17,'스테이지별 몬스터 스텟'!X254*'(참고)타워 스텟 가치'!$V$17,'스테이지별 몬스터 스텟'!Y254*'(참고)타워 스텟 가치'!$W$17,'스테이지별 몬스터 스텟'!Z254*'(참고)타워 스텟 가치'!$X$17,'스테이지별 몬스터 스텟'!AA254*'(참고)타워 스텟 가치'!$Y$17)</f>
        <v>165282.53437499993</v>
      </c>
      <c r="AC254">
        <v>2</v>
      </c>
      <c r="AD254">
        <f>VLOOKUP($F254,'(참고)타워 스텟 가치'!$B$12:$L$16,AD$2,0)+(VLOOKUP($F254,'(참고)타워 스텟 가치'!$B$12:$L$16,AD$2,0)*$E254)</f>
        <v>265.78124999999989</v>
      </c>
      <c r="AE254">
        <f>VLOOKUP($F254,'(참고)타워 스텟 가치'!$B$12:$L$16,AE$2,0)+(VLOOKUP($F254,'(참고)타워 스텟 가치'!$B$12:$L$16,AE$2,0)*$E254)</f>
        <v>318.93749999999989</v>
      </c>
      <c r="AF254">
        <f>VLOOKUP($F254,'(참고)타워 스텟 가치'!$B$12:$L$16,AF$2,0)+(VLOOKUP($F254,'(참고)타워 스텟 가치'!$B$12:$L$16,AF$2,0)*$E254)</f>
        <v>104999.99999999997</v>
      </c>
      <c r="AG254">
        <f>VLOOKUP($F254,'(참고)타워 스텟 가치'!$B$12:$L$16,AG$2,0)+(VLOOKUP($F254,'(참고)타워 스텟 가치'!$B$12:$L$16,AG$2,0)*$E254)</f>
        <v>1594.6874999999995</v>
      </c>
      <c r="AH254">
        <f>VLOOKUP($F254,'(참고)타워 스텟 가치'!$B$12:$L$16,AH$2,0)+(VLOOKUP($F254,'(참고)타워 스텟 가치'!$B$12:$L$16,AH$2,0)*$E254)</f>
        <v>53.156249999999979</v>
      </c>
      <c r="AI254">
        <f>VLOOKUP($F254,'(참고)타워 스텟 가치'!$B$12:$L$16,AI$2,0)+(VLOOKUP($F254,'(참고)타워 스텟 가치'!$B$12:$L$16,AI$2,0)*$E254)</f>
        <v>6.2999999999999972</v>
      </c>
      <c r="AJ254">
        <f>VLOOKUP($F254,'(참고)타워 스텟 가치'!$B$12:$L$16,AJ$2,0)+(VLOOKUP($F254,'(참고)타워 스텟 가치'!$B$12:$L$16,AJ$2,0)*$E254)</f>
        <v>0</v>
      </c>
      <c r="AK254">
        <f>VLOOKUP($F254,'(참고)타워 스텟 가치'!$B$12:$L$16,AK$2,0)+(VLOOKUP($F254,'(참고)타워 스텟 가치'!$B$12:$L$16,AK$2,0)*$E254)</f>
        <v>0</v>
      </c>
      <c r="AL254">
        <f>VLOOKUP($F254,'(참고)타워 스텟 가치'!$B$12:$L$16,AL$2,0)+(VLOOKUP($F254,'(참고)타워 스텟 가치'!$B$12:$L$16,AL$2,0)*$E254)</f>
        <v>41.999999999999986</v>
      </c>
      <c r="AM254">
        <f>SUM('스테이지별 몬스터 스텟'!AD254*'(참고)타워 스텟 가치'!$Q$17,'스테이지별 몬스터 스텟'!AE254*'(참고)타워 스텟 가치'!$R$17,'스테이지별 몬스터 스텟'!AF254*'(참고)타워 스텟 가치'!$S$17,'스테이지별 몬스터 스텟'!AG254*'(참고)타워 스텟 가치'!$T$17,'스테이지별 몬스터 스텟'!AH254*'(참고)타워 스텟 가치'!$U$17,'스테이지별 몬스터 스텟'!AI254*'(참고)타워 스텟 가치'!$V$17,'스테이지별 몬스터 스텟'!AJ254*'(참고)타워 스텟 가치'!$W$17,'스테이지별 몬스터 스텟'!AK254*'(참고)타워 스텟 가치'!$X$17,'스테이지별 몬스터 스텟'!AL254*'(참고)타워 스텟 가치'!$Y$17)</f>
        <v>161895.95624999993</v>
      </c>
      <c r="AN254">
        <v>3</v>
      </c>
    </row>
    <row r="255" spans="3:40" x14ac:dyDescent="0.3">
      <c r="C255">
        <v>1</v>
      </c>
      <c r="D255">
        <f t="shared" si="11"/>
        <v>51</v>
      </c>
      <c r="E255" s="52">
        <f>VLOOKUP(D255,'스테이지별 난이도 설정'!B:C,2,0)</f>
        <v>20.399999999999991</v>
      </c>
      <c r="F255" t="str">
        <f t="shared" si="12"/>
        <v>일반</v>
      </c>
      <c r="G255">
        <f t="shared" si="10"/>
        <v>6</v>
      </c>
      <c r="H255">
        <f>VLOOKUP($F255,'(참고)타워 스텟 가치'!$B$2:$L$6,H$2,0)+(VLOOKUP($F255,'(참고)타워 스텟 가치'!$B$2:$L$6,H$2,0)*$E255)</f>
        <v>160.49999999999994</v>
      </c>
      <c r="I255">
        <f>VLOOKUP($F255,'(참고)타워 스텟 가치'!$B$2:$L$6,I$2,0)+(VLOOKUP($F255,'(참고)타워 스텟 가치'!$B$2:$L$6,I$2,0)*$E255)</f>
        <v>32.099999999999987</v>
      </c>
      <c r="J255">
        <f>VLOOKUP($F255,'(참고)타워 스텟 가치'!$B$2:$L$6,J$2,0)+(VLOOKUP($F255,'(참고)타워 스텟 가치'!$B$2:$L$6,J$2,0)*$E255)</f>
        <v>106999.99999999996</v>
      </c>
      <c r="K255">
        <f>VLOOKUP($F255,'(참고)타워 스텟 가치'!$B$2:$L$6,K$2,0)+(VLOOKUP($F255,'(참고)타워 스텟 가치'!$B$2:$L$6,K$2,0)*$E255)</f>
        <v>641.99999999999977</v>
      </c>
      <c r="L255">
        <f>VLOOKUP($F255,'(참고)타워 스텟 가치'!$B$2:$L$6,L$2,0)+(VLOOKUP($F255,'(참고)타워 스텟 가치'!$B$2:$L$6,L$2,0)*$E255)</f>
        <v>10.699999999999996</v>
      </c>
      <c r="M255">
        <f>VLOOKUP($F255,'(참고)타워 스텟 가치'!$B$2:$L$6,M$2,0)+(VLOOKUP($F255,'(참고)타워 스텟 가치'!$B$2:$L$6,M$2,0)*$E255)</f>
        <v>6.4199999999999973</v>
      </c>
      <c r="N255">
        <f>VLOOKUP($F255,'(참고)타워 스텟 가치'!$B$2:$L$6,N$2,0)+(VLOOKUP($F255,'(참고)타워 스텟 가치'!$B$2:$L$6,N$2,0)*$E255)</f>
        <v>0</v>
      </c>
      <c r="O255">
        <f>VLOOKUP($F255,'(참고)타워 스텟 가치'!$B$2:$L$6,O$2,0)+(VLOOKUP($F255,'(참고)타워 스텟 가치'!$B$2:$L$6,O$2,0)*$E255)</f>
        <v>0</v>
      </c>
      <c r="P255">
        <f>VLOOKUP($F255,'(참고)타워 스텟 가치'!$B$2:$L$6,P$2,0)+(VLOOKUP($F255,'(참고)타워 스텟 가치'!$B$2:$L$6,P$2,0)*$E255)</f>
        <v>14.979999999999992</v>
      </c>
      <c r="Q255">
        <f>SUM('스테이지별 몬스터 스텟'!H255*'(참고)타워 스텟 가치'!$Q$17,'스테이지별 몬스터 스텟'!I255*'(참고)타워 스텟 가치'!$R$17,'스테이지별 몬스터 스텟'!J255*'(참고)타워 스텟 가치'!$S$17,'스테이지별 몬스터 스텟'!K255*'(참고)타워 스텟 가치'!$T$17,'스테이지별 몬스터 스텟'!L255*'(참고)타워 스텟 가치'!$U$17,'스테이지별 몬스터 스텟'!M255*'(참고)타워 스텟 가치'!$V$17,'스테이지별 몬스터 스텟'!N255*'(참고)타워 스텟 가치'!$W$17,'스테이지별 몬스터 스텟'!O255*'(참고)타워 스텟 가치'!$X$17,'스테이지별 몬스터 스텟'!P255*'(참고)타워 스텟 가치'!$Y$17)</f>
        <v>162210.92999999993</v>
      </c>
      <c r="R255">
        <v>1</v>
      </c>
      <c r="S255">
        <f>VLOOKUP($F255,'(참고)타워 스텟 가치'!$B$7:$L$11,S$2,0)+(VLOOKUP($F255,'(참고)타워 스텟 가치'!$B$7:$L$11,S$2,0)*$E255)</f>
        <v>53.499999999999979</v>
      </c>
      <c r="T255">
        <f>VLOOKUP($F255,'(참고)타워 스텟 가치'!$B$7:$L$11,T$2,0)+(VLOOKUP($F255,'(참고)타워 스텟 가치'!$B$7:$L$11,T$2,0)*$E255)</f>
        <v>96.299999999999955</v>
      </c>
      <c r="U255">
        <f>VLOOKUP($F255,'(참고)타워 스텟 가치'!$B$7:$L$11,U$2,0)+(VLOOKUP($F255,'(참고)타워 스텟 가치'!$B$7:$L$11,U$2,0)*$E255)</f>
        <v>106999.99999999996</v>
      </c>
      <c r="V255">
        <f>VLOOKUP($F255,'(참고)타워 스텟 가치'!$B$7:$L$11,V$2,0)+(VLOOKUP($F255,'(참고)타워 스텟 가치'!$B$7:$L$11,V$2,0)*$E255)</f>
        <v>641.99999999999977</v>
      </c>
      <c r="W255">
        <f>VLOOKUP($F255,'(참고)타워 스텟 가치'!$B$7:$L$11,W$2,0)+(VLOOKUP($F255,'(참고)타워 스텟 가치'!$B$7:$L$11,W$2,0)*$E255)</f>
        <v>10.699999999999996</v>
      </c>
      <c r="X255">
        <f>VLOOKUP($F255,'(참고)타워 스텟 가치'!$B$7:$L$11,X$2,0)+(VLOOKUP($F255,'(참고)타워 스텟 가치'!$B$7:$L$11,X$2,0)*$E255)</f>
        <v>6.4199999999999973</v>
      </c>
      <c r="Y255">
        <f>VLOOKUP($F255,'(참고)타워 스텟 가치'!$B$7:$L$11,Y$2,0)+(VLOOKUP($F255,'(참고)타워 스텟 가치'!$B$7:$L$11,Y$2,0)*$E255)</f>
        <v>0</v>
      </c>
      <c r="Z255">
        <f>VLOOKUP($F255,'(참고)타워 스텟 가치'!$B$7:$L$11,Z$2,0)+(VLOOKUP($F255,'(참고)타워 스텟 가치'!$B$7:$L$11,Z$2,0)*$E255)</f>
        <v>0</v>
      </c>
      <c r="AA255">
        <f>VLOOKUP($F255,'(참고)타워 스텟 가치'!$B$7:$L$11,AA$2,0)+(VLOOKUP($F255,'(참고)타워 스텟 가치'!$B$7:$L$11,AA$2,0)*$E255)</f>
        <v>14.979999999999992</v>
      </c>
      <c r="AB255">
        <f>SUM('스테이지별 몬스터 스텟'!S255*'(참고)타워 스텟 가치'!$Q$17,'스테이지별 몬스터 스텟'!T255*'(참고)타워 스텟 가치'!$R$17,'스테이지별 몬스터 스텟'!U255*'(참고)타워 스텟 가치'!$S$17,'스테이지별 몬스터 스텟'!V255*'(참고)타워 스텟 가치'!$T$17,'스테이지별 몬스터 스텟'!W255*'(참고)타워 스텟 가치'!$U$17,'스테이지별 몬스터 스텟'!X255*'(참고)타워 스텟 가치'!$V$17,'스테이지별 몬스터 스텟'!Y255*'(참고)타워 스텟 가치'!$W$17,'스테이지별 몬스터 스텟'!Z255*'(참고)타워 스텟 가치'!$X$17,'스테이지별 몬스터 스텟'!AA255*'(참고)타워 스텟 가치'!$Y$17)</f>
        <v>162093.22999999995</v>
      </c>
      <c r="AC255">
        <v>2</v>
      </c>
      <c r="AD255">
        <f>VLOOKUP($F255,'(참고)타워 스텟 가치'!$B$12:$L$16,AD$2,0)+(VLOOKUP($F255,'(참고)타워 스텟 가치'!$B$12:$L$16,AD$2,0)*$E255)</f>
        <v>53.499999999999979</v>
      </c>
      <c r="AE255">
        <f>VLOOKUP($F255,'(참고)타워 스텟 가치'!$B$12:$L$16,AE$2,0)+(VLOOKUP($F255,'(참고)타워 스텟 가치'!$B$12:$L$16,AE$2,0)*$E255)</f>
        <v>64.199999999999974</v>
      </c>
      <c r="AF255">
        <f>VLOOKUP($F255,'(참고)타워 스텟 가치'!$B$12:$L$16,AF$2,0)+(VLOOKUP($F255,'(참고)타워 스텟 가치'!$B$12:$L$16,AF$2,0)*$E255)</f>
        <v>106999.99999999996</v>
      </c>
      <c r="AG255">
        <f>VLOOKUP($F255,'(참고)타워 스텟 가치'!$B$12:$L$16,AG$2,0)+(VLOOKUP($F255,'(참고)타워 스텟 가치'!$B$12:$L$16,AG$2,0)*$E255)</f>
        <v>320.99999999999989</v>
      </c>
      <c r="AH255">
        <f>VLOOKUP($F255,'(참고)타워 스텟 가치'!$B$12:$L$16,AH$2,0)+(VLOOKUP($F255,'(참고)타워 스텟 가치'!$B$12:$L$16,AH$2,0)*$E255)</f>
        <v>10.699999999999996</v>
      </c>
      <c r="AI255">
        <f>VLOOKUP($F255,'(참고)타워 스텟 가치'!$B$12:$L$16,AI$2,0)+(VLOOKUP($F255,'(참고)타워 스텟 가치'!$B$12:$L$16,AI$2,0)*$E255)</f>
        <v>6.4199999999999973</v>
      </c>
      <c r="AJ255">
        <f>VLOOKUP($F255,'(참고)타워 스텟 가치'!$B$12:$L$16,AJ$2,0)+(VLOOKUP($F255,'(참고)타워 스텟 가치'!$B$12:$L$16,AJ$2,0)*$E255)</f>
        <v>0</v>
      </c>
      <c r="AK255">
        <f>VLOOKUP($F255,'(참고)타워 스텟 가치'!$B$12:$L$16,AK$2,0)+(VLOOKUP($F255,'(참고)타워 스텟 가치'!$B$12:$L$16,AK$2,0)*$E255)</f>
        <v>0</v>
      </c>
      <c r="AL255">
        <f>VLOOKUP($F255,'(참고)타워 스텟 가치'!$B$12:$L$16,AL$2,0)+(VLOOKUP($F255,'(참고)타워 스텟 가치'!$B$12:$L$16,AL$2,0)*$E255)</f>
        <v>29.959999999999983</v>
      </c>
      <c r="AM255">
        <f>SUM('스테이지별 몬스터 스텟'!AD255*'(참고)타워 스텟 가치'!$Q$17,'스테이지별 몬스터 스텟'!AE255*'(참고)타워 스텟 가치'!$R$17,'스테이지별 몬스터 스텟'!AF255*'(참고)타워 스텟 가치'!$S$17,'스테이지별 몬스터 스텟'!AG255*'(참고)타워 스텟 가치'!$T$17,'스테이지별 몬스터 스텟'!AH255*'(참고)타워 스텟 가치'!$U$17,'스테이지별 몬스터 스텟'!AI255*'(참고)타워 스텟 가치'!$V$17,'스테이지별 몬스터 스텟'!AJ255*'(참고)타워 스텟 가치'!$W$17,'스테이지별 몬스터 스텟'!AK255*'(참고)타워 스텟 가치'!$X$17,'스테이지별 몬스터 스텟'!AL255*'(참고)타워 스텟 가치'!$Y$17)</f>
        <v>161433.03999999995</v>
      </c>
      <c r="AN255">
        <v>3</v>
      </c>
    </row>
    <row r="256" spans="3:40" x14ac:dyDescent="0.3">
      <c r="C256">
        <v>2</v>
      </c>
      <c r="D256">
        <f t="shared" si="11"/>
        <v>51</v>
      </c>
      <c r="E256" s="52">
        <f>VLOOKUP(D256,'스테이지별 난이도 설정'!B:C,2,0)</f>
        <v>20.399999999999991</v>
      </c>
      <c r="F256" t="str">
        <f t="shared" si="12"/>
        <v>레어</v>
      </c>
      <c r="G256">
        <f t="shared" si="10"/>
        <v>6</v>
      </c>
      <c r="H256">
        <f>VLOOKUP($F256,'(참고)타워 스텟 가치'!$B$2:$L$6,H$2,0)+(VLOOKUP($F256,'(참고)타워 스텟 가치'!$B$2:$L$6,H$2,0)*$E256)</f>
        <v>240.74999999999991</v>
      </c>
      <c r="I256">
        <f>VLOOKUP($F256,'(참고)타워 스텟 가치'!$B$2:$L$6,I$2,0)+(VLOOKUP($F256,'(참고)타워 스텟 가치'!$B$2:$L$6,I$2,0)*$E256)</f>
        <v>48.149999999999977</v>
      </c>
      <c r="J256">
        <f>VLOOKUP($F256,'(참고)타워 스텟 가치'!$B$2:$L$6,J$2,0)+(VLOOKUP($F256,'(참고)타워 스텟 가치'!$B$2:$L$6,J$2,0)*$E256)</f>
        <v>106999.99999999996</v>
      </c>
      <c r="K256">
        <f>VLOOKUP($F256,'(참고)타워 스텟 가치'!$B$2:$L$6,K$2,0)+(VLOOKUP($F256,'(참고)타워 스텟 가치'!$B$2:$L$6,K$2,0)*$E256)</f>
        <v>962.99999999999966</v>
      </c>
      <c r="L256">
        <f>VLOOKUP($F256,'(참고)타워 스텟 가치'!$B$2:$L$6,L$2,0)+(VLOOKUP($F256,'(참고)타워 스텟 가치'!$B$2:$L$6,L$2,0)*$E256)</f>
        <v>16.049999999999994</v>
      </c>
      <c r="M256">
        <f>VLOOKUP($F256,'(참고)타워 스텟 가치'!$B$2:$L$6,M$2,0)+(VLOOKUP($F256,'(참고)타워 스텟 가치'!$B$2:$L$6,M$2,0)*$E256)</f>
        <v>6.4199999999999973</v>
      </c>
      <c r="N256">
        <f>VLOOKUP($F256,'(참고)타워 스텟 가치'!$B$2:$L$6,N$2,0)+(VLOOKUP($F256,'(참고)타워 스텟 가치'!$B$2:$L$6,N$2,0)*$E256)</f>
        <v>0</v>
      </c>
      <c r="O256">
        <f>VLOOKUP($F256,'(참고)타워 스텟 가치'!$B$2:$L$6,O$2,0)+(VLOOKUP($F256,'(참고)타워 스텟 가치'!$B$2:$L$6,O$2,0)*$E256)</f>
        <v>0</v>
      </c>
      <c r="P256">
        <f>VLOOKUP($F256,'(참고)타워 스텟 가치'!$B$2:$L$6,P$2,0)+(VLOOKUP($F256,'(참고)타워 스텟 가치'!$B$2:$L$6,P$2,0)*$E256)</f>
        <v>14.979999999999992</v>
      </c>
      <c r="Q256">
        <f>SUM('스테이지별 몬스터 스텟'!H256*'(참고)타워 스텟 가치'!$Q$17,'스테이지별 몬스터 스텟'!I256*'(참고)타워 스텟 가치'!$R$17,'스테이지별 몬스터 스텟'!J256*'(참고)타워 스텟 가치'!$S$17,'스테이지별 몬스터 스텟'!K256*'(참고)타워 스텟 가치'!$T$17,'스테이지별 몬스터 스텟'!L256*'(참고)타워 스텟 가치'!$U$17,'스테이지별 몬스터 스텟'!M256*'(참고)타워 스텟 가치'!$V$17,'스테이지별 몬스터 스텟'!N256*'(참고)타워 스텟 가치'!$W$17,'스테이지별 몬스터 스텟'!O256*'(참고)타워 스텟 가치'!$X$17,'스테이지별 몬스터 스텟'!P256*'(참고)타워 스텟 가치'!$Y$17)</f>
        <v>163048.20499999996</v>
      </c>
      <c r="R256">
        <v>1</v>
      </c>
      <c r="S256">
        <f>VLOOKUP($F256,'(참고)타워 스텟 가치'!$B$7:$L$11,S$2,0)+(VLOOKUP($F256,'(참고)타워 스텟 가치'!$B$7:$L$11,S$2,0)*$E256)</f>
        <v>80.249999999999972</v>
      </c>
      <c r="T256">
        <f>VLOOKUP($F256,'(참고)타워 스텟 가치'!$B$7:$L$11,T$2,0)+(VLOOKUP($F256,'(참고)타워 스텟 가치'!$B$7:$L$11,T$2,0)*$E256)</f>
        <v>144.44999999999993</v>
      </c>
      <c r="U256">
        <f>VLOOKUP($F256,'(참고)타워 스텟 가치'!$B$7:$L$11,U$2,0)+(VLOOKUP($F256,'(참고)타워 스텟 가치'!$B$7:$L$11,U$2,0)*$E256)</f>
        <v>106999.99999999996</v>
      </c>
      <c r="V256">
        <f>VLOOKUP($F256,'(참고)타워 스텟 가치'!$B$7:$L$11,V$2,0)+(VLOOKUP($F256,'(참고)타워 스텟 가치'!$B$7:$L$11,V$2,0)*$E256)</f>
        <v>962.99999999999966</v>
      </c>
      <c r="W256">
        <f>VLOOKUP($F256,'(참고)타워 스텟 가치'!$B$7:$L$11,W$2,0)+(VLOOKUP($F256,'(참고)타워 스텟 가치'!$B$7:$L$11,W$2,0)*$E256)</f>
        <v>16.049999999999994</v>
      </c>
      <c r="X256">
        <f>VLOOKUP($F256,'(참고)타워 스텟 가치'!$B$7:$L$11,X$2,0)+(VLOOKUP($F256,'(참고)타워 스텟 가치'!$B$7:$L$11,X$2,0)*$E256)</f>
        <v>6.4199999999999973</v>
      </c>
      <c r="Y256">
        <f>VLOOKUP($F256,'(참고)타워 스텟 가치'!$B$7:$L$11,Y$2,0)+(VLOOKUP($F256,'(참고)타워 스텟 가치'!$B$7:$L$11,Y$2,0)*$E256)</f>
        <v>0</v>
      </c>
      <c r="Z256">
        <f>VLOOKUP($F256,'(참고)타워 스텟 가치'!$B$7:$L$11,Z$2,0)+(VLOOKUP($F256,'(참고)타워 스텟 가치'!$B$7:$L$11,Z$2,0)*$E256)</f>
        <v>0</v>
      </c>
      <c r="AA256">
        <f>VLOOKUP($F256,'(참고)타워 스텟 가치'!$B$7:$L$11,AA$2,0)+(VLOOKUP($F256,'(참고)타워 스텟 가치'!$B$7:$L$11,AA$2,0)*$E256)</f>
        <v>14.979999999999992</v>
      </c>
      <c r="AB256">
        <f>SUM('스테이지별 몬스터 스텟'!S256*'(참고)타워 스텟 가치'!$Q$17,'스테이지별 몬스터 스텟'!T256*'(참고)타워 스텟 가치'!$R$17,'스테이지별 몬스터 스텟'!U256*'(참고)타워 스텟 가치'!$S$17,'스테이지별 몬스터 스텟'!V256*'(참고)타워 스텟 가치'!$T$17,'스테이지별 몬스터 스텟'!W256*'(참고)타워 스텟 가치'!$U$17,'스테이지별 몬스터 스텟'!X256*'(참고)타워 스텟 가치'!$V$17,'스테이지별 몬스터 스텟'!Y256*'(참고)타워 스텟 가치'!$W$17,'스테이지별 몬스터 스텟'!Z256*'(참고)타워 스텟 가치'!$X$17,'스테이지별 몬스터 스텟'!AA256*'(참고)타워 스텟 가치'!$Y$17)</f>
        <v>162871.65499999994</v>
      </c>
      <c r="AC256">
        <v>2</v>
      </c>
      <c r="AD256">
        <f>VLOOKUP($F256,'(참고)타워 스텟 가치'!$B$12:$L$16,AD$2,0)+(VLOOKUP($F256,'(참고)타워 스텟 가치'!$B$12:$L$16,AD$2,0)*$E256)</f>
        <v>80.249999999999972</v>
      </c>
      <c r="AE256">
        <f>VLOOKUP($F256,'(참고)타워 스텟 가치'!$B$12:$L$16,AE$2,0)+(VLOOKUP($F256,'(참고)타워 스텟 가치'!$B$12:$L$16,AE$2,0)*$E256)</f>
        <v>96.299999999999955</v>
      </c>
      <c r="AF256">
        <f>VLOOKUP($F256,'(참고)타워 스텟 가치'!$B$12:$L$16,AF$2,0)+(VLOOKUP($F256,'(참고)타워 스텟 가치'!$B$12:$L$16,AF$2,0)*$E256)</f>
        <v>106999.99999999996</v>
      </c>
      <c r="AG256">
        <f>VLOOKUP($F256,'(참고)타워 스텟 가치'!$B$12:$L$16,AG$2,0)+(VLOOKUP($F256,'(참고)타워 스텟 가치'!$B$12:$L$16,AG$2,0)*$E256)</f>
        <v>481.49999999999983</v>
      </c>
      <c r="AH256">
        <f>VLOOKUP($F256,'(참고)타워 스텟 가치'!$B$12:$L$16,AH$2,0)+(VLOOKUP($F256,'(참고)타워 스텟 가치'!$B$12:$L$16,AH$2,0)*$E256)</f>
        <v>16.049999999999994</v>
      </c>
      <c r="AI256">
        <f>VLOOKUP($F256,'(참고)타워 스텟 가치'!$B$12:$L$16,AI$2,0)+(VLOOKUP($F256,'(참고)타워 스텟 가치'!$B$12:$L$16,AI$2,0)*$E256)</f>
        <v>6.4199999999999973</v>
      </c>
      <c r="AJ256">
        <f>VLOOKUP($F256,'(참고)타워 스텟 가치'!$B$12:$L$16,AJ$2,0)+(VLOOKUP($F256,'(참고)타워 스텟 가치'!$B$12:$L$16,AJ$2,0)*$E256)</f>
        <v>0</v>
      </c>
      <c r="AK256">
        <f>VLOOKUP($F256,'(참고)타워 스텟 가치'!$B$12:$L$16,AK$2,0)+(VLOOKUP($F256,'(참고)타워 스텟 가치'!$B$12:$L$16,AK$2,0)*$E256)</f>
        <v>0</v>
      </c>
      <c r="AL256">
        <f>VLOOKUP($F256,'(참고)타워 스텟 가치'!$B$12:$L$16,AL$2,0)+(VLOOKUP($F256,'(참고)타워 스텟 가치'!$B$12:$L$16,AL$2,0)*$E256)</f>
        <v>29.959999999999983</v>
      </c>
      <c r="AM256">
        <f>SUM('스테이지별 몬스터 스텟'!AD256*'(참고)타워 스텟 가치'!$Q$17,'스테이지별 몬스터 스텟'!AE256*'(참고)타워 스텟 가치'!$R$17,'스테이지별 몬스터 스텟'!AF256*'(참고)타워 스텟 가치'!$S$17,'스테이지별 몬스터 스텟'!AG256*'(참고)타워 스텟 가치'!$T$17,'스테이지별 몬스터 스텟'!AH256*'(참고)타워 스텟 가치'!$U$17,'스테이지별 몬스터 스텟'!AI256*'(참고)타워 스텟 가치'!$V$17,'스테이지별 몬스터 스텟'!AJ256*'(참고)타워 스텟 가치'!$W$17,'스테이지별 몬스터 스텟'!AK256*'(참고)타워 스텟 가치'!$X$17,'스테이지별 몬스터 스텟'!AL256*'(참고)타워 스텟 가치'!$Y$17)</f>
        <v>161866.38999999998</v>
      </c>
      <c r="AN256">
        <v>3</v>
      </c>
    </row>
    <row r="257" spans="3:40" x14ac:dyDescent="0.3">
      <c r="C257">
        <v>3</v>
      </c>
      <c r="D257">
        <f t="shared" si="11"/>
        <v>51</v>
      </c>
      <c r="E257" s="52">
        <f>VLOOKUP(D257,'스테이지별 난이도 설정'!B:C,2,0)</f>
        <v>20.399999999999991</v>
      </c>
      <c r="F257" t="str">
        <f t="shared" si="12"/>
        <v>에픽</v>
      </c>
      <c r="G257">
        <f t="shared" si="10"/>
        <v>6</v>
      </c>
      <c r="H257">
        <f>VLOOKUP($F257,'(참고)타워 스텟 가치'!$B$2:$L$6,H$2,0)+(VLOOKUP($F257,'(참고)타워 스텟 가치'!$B$2:$L$6,H$2,0)*$E257)</f>
        <v>361.12499999999983</v>
      </c>
      <c r="I257">
        <f>VLOOKUP($F257,'(참고)타워 스텟 가치'!$B$2:$L$6,I$2,0)+(VLOOKUP($F257,'(참고)타워 스텟 가치'!$B$2:$L$6,I$2,0)*$E257)</f>
        <v>72.224999999999966</v>
      </c>
      <c r="J257">
        <f>VLOOKUP($F257,'(참고)타워 스텟 가치'!$B$2:$L$6,J$2,0)+(VLOOKUP($F257,'(참고)타워 스텟 가치'!$B$2:$L$6,J$2,0)*$E257)</f>
        <v>106999.99999999996</v>
      </c>
      <c r="K257">
        <f>VLOOKUP($F257,'(참고)타워 스텟 가치'!$B$2:$L$6,K$2,0)+(VLOOKUP($F257,'(참고)타워 스텟 가치'!$B$2:$L$6,K$2,0)*$E257)</f>
        <v>1444.4999999999993</v>
      </c>
      <c r="L257">
        <f>VLOOKUP($F257,'(참고)타워 스텟 가치'!$B$2:$L$6,L$2,0)+(VLOOKUP($F257,'(참고)타워 스텟 가치'!$B$2:$L$6,L$2,0)*$E257)</f>
        <v>24.074999999999989</v>
      </c>
      <c r="M257">
        <f>VLOOKUP($F257,'(참고)타워 스텟 가치'!$B$2:$L$6,M$2,0)+(VLOOKUP($F257,'(참고)타워 스텟 가치'!$B$2:$L$6,M$2,0)*$E257)</f>
        <v>6.4199999999999973</v>
      </c>
      <c r="N257">
        <f>VLOOKUP($F257,'(참고)타워 스텟 가치'!$B$2:$L$6,N$2,0)+(VLOOKUP($F257,'(참고)타워 스텟 가치'!$B$2:$L$6,N$2,0)*$E257)</f>
        <v>0</v>
      </c>
      <c r="O257">
        <f>VLOOKUP($F257,'(참고)타워 스텟 가치'!$B$2:$L$6,O$2,0)+(VLOOKUP($F257,'(참고)타워 스텟 가치'!$B$2:$L$6,O$2,0)*$E257)</f>
        <v>0</v>
      </c>
      <c r="P257">
        <f>VLOOKUP($F257,'(참고)타워 스텟 가치'!$B$2:$L$6,P$2,0)+(VLOOKUP($F257,'(참고)타워 스텟 가치'!$B$2:$L$6,P$2,0)*$E257)</f>
        <v>14.979999999999992</v>
      </c>
      <c r="Q257">
        <f>SUM('스테이지별 몬스터 스텟'!H257*'(참고)타워 스텟 가치'!$Q$17,'스테이지별 몬스터 스텟'!I257*'(참고)타워 스텟 가치'!$R$17,'스테이지별 몬스터 스텟'!J257*'(참고)타워 스텟 가치'!$S$17,'스테이지별 몬스터 스텟'!K257*'(참고)타워 스텟 가치'!$T$17,'스테이지별 몬스터 스텟'!L257*'(참고)타워 스텟 가치'!$U$17,'스테이지별 몬스터 스텟'!M257*'(참고)타워 스텟 가치'!$V$17,'스테이지별 몬스터 스텟'!N257*'(참고)타워 스텟 가치'!$W$17,'스테이지별 몬스터 스텟'!O257*'(참고)타워 스텟 가치'!$X$17,'스테이지별 몬스터 스텟'!P257*'(참고)타워 스텟 가치'!$Y$17)</f>
        <v>164304.11749999993</v>
      </c>
      <c r="R257">
        <v>1</v>
      </c>
      <c r="S257">
        <f>VLOOKUP($F257,'(참고)타워 스텟 가치'!$B$7:$L$11,S$2,0)+(VLOOKUP($F257,'(참고)타워 스텟 가치'!$B$7:$L$11,S$2,0)*$E257)</f>
        <v>120.37499999999996</v>
      </c>
      <c r="T257">
        <f>VLOOKUP($F257,'(참고)타워 스텟 가치'!$B$7:$L$11,T$2,0)+(VLOOKUP($F257,'(참고)타워 스텟 가치'!$B$7:$L$11,T$2,0)*$E257)</f>
        <v>216.67499999999993</v>
      </c>
      <c r="U257">
        <f>VLOOKUP($F257,'(참고)타워 스텟 가치'!$B$7:$L$11,U$2,0)+(VLOOKUP($F257,'(참고)타워 스텟 가치'!$B$7:$L$11,U$2,0)*$E257)</f>
        <v>106999.99999999996</v>
      </c>
      <c r="V257">
        <f>VLOOKUP($F257,'(참고)타워 스텟 가치'!$B$7:$L$11,V$2,0)+(VLOOKUP($F257,'(참고)타워 스텟 가치'!$B$7:$L$11,V$2,0)*$E257)</f>
        <v>1444.4999999999993</v>
      </c>
      <c r="W257">
        <f>VLOOKUP($F257,'(참고)타워 스텟 가치'!$B$7:$L$11,W$2,0)+(VLOOKUP($F257,'(참고)타워 스텟 가치'!$B$7:$L$11,W$2,0)*$E257)</f>
        <v>24.074999999999989</v>
      </c>
      <c r="X257">
        <f>VLOOKUP($F257,'(참고)타워 스텟 가치'!$B$7:$L$11,X$2,0)+(VLOOKUP($F257,'(참고)타워 스텟 가치'!$B$7:$L$11,X$2,0)*$E257)</f>
        <v>6.4199999999999973</v>
      </c>
      <c r="Y257">
        <f>VLOOKUP($F257,'(참고)타워 스텟 가치'!$B$7:$L$11,Y$2,0)+(VLOOKUP($F257,'(참고)타워 스텟 가치'!$B$7:$L$11,Y$2,0)*$E257)</f>
        <v>0</v>
      </c>
      <c r="Z257">
        <f>VLOOKUP($F257,'(참고)타워 스텟 가치'!$B$7:$L$11,Z$2,0)+(VLOOKUP($F257,'(참고)타워 스텟 가치'!$B$7:$L$11,Z$2,0)*$E257)</f>
        <v>0</v>
      </c>
      <c r="AA257">
        <f>VLOOKUP($F257,'(참고)타워 스텟 가치'!$B$7:$L$11,AA$2,0)+(VLOOKUP($F257,'(참고)타워 스텟 가치'!$B$7:$L$11,AA$2,0)*$E257)</f>
        <v>14.979999999999992</v>
      </c>
      <c r="AB257">
        <f>SUM('스테이지별 몬스터 스텟'!S257*'(참고)타워 스텟 가치'!$Q$17,'스테이지별 몬스터 스텟'!T257*'(참고)타워 스텟 가치'!$R$17,'스테이지별 몬스터 스텟'!U257*'(참고)타워 스텟 가치'!$S$17,'스테이지별 몬스터 스텟'!V257*'(참고)타워 스텟 가치'!$T$17,'스테이지별 몬스터 스텟'!W257*'(참고)타워 스텟 가치'!$U$17,'스테이지별 몬스터 스텟'!X257*'(참고)타워 스텟 가치'!$V$17,'스테이지별 몬스터 스텟'!Y257*'(참고)타워 스텟 가치'!$W$17,'스테이지별 몬스터 스텟'!Z257*'(참고)타워 스텟 가치'!$X$17,'스테이지별 몬스터 스텟'!AA257*'(참고)타워 스텟 가치'!$Y$17)</f>
        <v>164039.29249999995</v>
      </c>
      <c r="AC257">
        <v>2</v>
      </c>
      <c r="AD257">
        <f>VLOOKUP($F257,'(참고)타워 스텟 가치'!$B$12:$L$16,AD$2,0)+(VLOOKUP($F257,'(참고)타워 스텟 가치'!$B$12:$L$16,AD$2,0)*$E257)</f>
        <v>120.37499999999996</v>
      </c>
      <c r="AE257">
        <f>VLOOKUP($F257,'(참고)타워 스텟 가치'!$B$12:$L$16,AE$2,0)+(VLOOKUP($F257,'(참고)타워 스텟 가치'!$B$12:$L$16,AE$2,0)*$E257)</f>
        <v>144.44999999999993</v>
      </c>
      <c r="AF257">
        <f>VLOOKUP($F257,'(참고)타워 스텟 가치'!$B$12:$L$16,AF$2,0)+(VLOOKUP($F257,'(참고)타워 스텟 가치'!$B$12:$L$16,AF$2,0)*$E257)</f>
        <v>106999.99999999996</v>
      </c>
      <c r="AG257">
        <f>VLOOKUP($F257,'(참고)타워 스텟 가치'!$B$12:$L$16,AG$2,0)+(VLOOKUP($F257,'(참고)타워 스텟 가치'!$B$12:$L$16,AG$2,0)*$E257)</f>
        <v>722.24999999999966</v>
      </c>
      <c r="AH257">
        <f>VLOOKUP($F257,'(참고)타워 스텟 가치'!$B$12:$L$16,AH$2,0)+(VLOOKUP($F257,'(참고)타워 스텟 가치'!$B$12:$L$16,AH$2,0)*$E257)</f>
        <v>24.074999999999989</v>
      </c>
      <c r="AI257">
        <f>VLOOKUP($F257,'(참고)타워 스텟 가치'!$B$12:$L$16,AI$2,0)+(VLOOKUP($F257,'(참고)타워 스텟 가치'!$B$12:$L$16,AI$2,0)*$E257)</f>
        <v>6.4199999999999973</v>
      </c>
      <c r="AJ257">
        <f>VLOOKUP($F257,'(참고)타워 스텟 가치'!$B$12:$L$16,AJ$2,0)+(VLOOKUP($F257,'(참고)타워 스텟 가치'!$B$12:$L$16,AJ$2,0)*$E257)</f>
        <v>0</v>
      </c>
      <c r="AK257">
        <f>VLOOKUP($F257,'(참고)타워 스텟 가치'!$B$12:$L$16,AK$2,0)+(VLOOKUP($F257,'(참고)타워 스텟 가치'!$B$12:$L$16,AK$2,0)*$E257)</f>
        <v>0</v>
      </c>
      <c r="AL257">
        <f>VLOOKUP($F257,'(참고)타워 스텟 가치'!$B$12:$L$16,AL$2,0)+(VLOOKUP($F257,'(참고)타워 스텟 가치'!$B$12:$L$16,AL$2,0)*$E257)</f>
        <v>29.959999999999983</v>
      </c>
      <c r="AM257">
        <f>SUM('스테이지별 몬스터 스텟'!AD257*'(참고)타워 스텟 가치'!$Q$17,'스테이지별 몬스터 스텟'!AE257*'(참고)타워 스텟 가치'!$R$17,'스테이지별 몬스터 스텟'!AF257*'(참고)타워 스텟 가치'!$S$17,'스테이지별 몬스터 스텟'!AG257*'(참고)타워 스텟 가치'!$T$17,'스테이지별 몬스터 스텟'!AH257*'(참고)타워 스텟 가치'!$U$17,'스테이지별 몬스터 스텟'!AI257*'(참고)타워 스텟 가치'!$V$17,'스테이지별 몬스터 스텟'!AJ257*'(참고)타워 스텟 가치'!$W$17,'스테이지별 몬스터 스텟'!AK257*'(참고)타워 스텟 가치'!$X$17,'스테이지별 몬스터 스텟'!AL257*'(참고)타워 스텟 가치'!$Y$17)</f>
        <v>162516.41499999995</v>
      </c>
      <c r="AN257">
        <v>3</v>
      </c>
    </row>
    <row r="258" spans="3:40" x14ac:dyDescent="0.3">
      <c r="C258">
        <v>4</v>
      </c>
      <c r="D258">
        <f t="shared" si="11"/>
        <v>51</v>
      </c>
      <c r="E258" s="52">
        <f>VLOOKUP(D258,'스테이지별 난이도 설정'!B:C,2,0)</f>
        <v>20.399999999999991</v>
      </c>
      <c r="F258" t="str">
        <f t="shared" si="12"/>
        <v>유니크</v>
      </c>
      <c r="G258">
        <f t="shared" si="10"/>
        <v>6</v>
      </c>
      <c r="H258">
        <f>VLOOKUP($F258,'(참고)타워 스텟 가치'!$B$2:$L$6,H$2,0)+(VLOOKUP($F258,'(참고)타워 스텟 가치'!$B$2:$L$6,H$2,0)*$E258)</f>
        <v>541.68749999999977</v>
      </c>
      <c r="I258">
        <f>VLOOKUP($F258,'(참고)타워 스텟 가치'!$B$2:$L$6,I$2,0)+(VLOOKUP($F258,'(참고)타워 스텟 가치'!$B$2:$L$6,I$2,0)*$E258)</f>
        <v>108.33749999999996</v>
      </c>
      <c r="J258">
        <f>VLOOKUP($F258,'(참고)타워 스텟 가치'!$B$2:$L$6,J$2,0)+(VLOOKUP($F258,'(참고)타워 스텟 가치'!$B$2:$L$6,J$2,0)*$E258)</f>
        <v>106999.99999999996</v>
      </c>
      <c r="K258">
        <f>VLOOKUP($F258,'(참고)타워 스텟 가치'!$B$2:$L$6,K$2,0)+(VLOOKUP($F258,'(참고)타워 스텟 가치'!$B$2:$L$6,K$2,0)*$E258)</f>
        <v>2166.7499999999991</v>
      </c>
      <c r="L258">
        <f>VLOOKUP($F258,'(참고)타워 스텟 가치'!$B$2:$L$6,L$2,0)+(VLOOKUP($F258,'(참고)타워 스텟 가치'!$B$2:$L$6,L$2,0)*$E258)</f>
        <v>36.112499999999983</v>
      </c>
      <c r="M258">
        <f>VLOOKUP($F258,'(참고)타워 스텟 가치'!$B$2:$L$6,M$2,0)+(VLOOKUP($F258,'(참고)타워 스텟 가치'!$B$2:$L$6,M$2,0)*$E258)</f>
        <v>6.4199999999999973</v>
      </c>
      <c r="N258">
        <f>VLOOKUP($F258,'(참고)타워 스텟 가치'!$B$2:$L$6,N$2,0)+(VLOOKUP($F258,'(참고)타워 스텟 가치'!$B$2:$L$6,N$2,0)*$E258)</f>
        <v>0</v>
      </c>
      <c r="O258">
        <f>VLOOKUP($F258,'(참고)타워 스텟 가치'!$B$2:$L$6,O$2,0)+(VLOOKUP($F258,'(참고)타워 스텟 가치'!$B$2:$L$6,O$2,0)*$E258)</f>
        <v>0</v>
      </c>
      <c r="P258">
        <f>VLOOKUP($F258,'(참고)타워 스텟 가치'!$B$2:$L$6,P$2,0)+(VLOOKUP($F258,'(참고)타워 스텟 가치'!$B$2:$L$6,P$2,0)*$E258)</f>
        <v>21.399999999999991</v>
      </c>
      <c r="Q258">
        <f>SUM('스테이지별 몬스터 스텟'!H258*'(참고)타워 스텟 가치'!$Q$17,'스테이지별 몬스터 스텟'!I258*'(참고)타워 스텟 가치'!$R$17,'스테이지별 몬스터 스텟'!J258*'(참고)타워 스텟 가치'!$S$17,'스테이지별 몬스터 스텟'!K258*'(참고)타워 스텟 가치'!$T$17,'스테이지별 몬스터 스텟'!L258*'(참고)타워 스텟 가치'!$U$17,'스테이지별 몬스터 스텟'!M258*'(참고)타워 스텟 가치'!$V$17,'스테이지별 몬스터 스텟'!N258*'(참고)타워 스텟 가치'!$W$17,'스테이지별 몬스터 스텟'!O258*'(참고)타워 스텟 가치'!$X$17,'스테이지별 몬스터 스텟'!P258*'(참고)타워 스텟 가치'!$Y$17)</f>
        <v>166200.82624999995</v>
      </c>
      <c r="R258">
        <v>1</v>
      </c>
      <c r="S258">
        <f>VLOOKUP($F258,'(참고)타워 스텟 가치'!$B$7:$L$11,S$2,0)+(VLOOKUP($F258,'(참고)타워 스텟 가치'!$B$7:$L$11,S$2,0)*$E258)</f>
        <v>180.56249999999991</v>
      </c>
      <c r="T258">
        <f>VLOOKUP($F258,'(참고)타워 스텟 가치'!$B$7:$L$11,T$2,0)+(VLOOKUP($F258,'(참고)타워 스텟 가치'!$B$7:$L$11,T$2,0)*$E258)</f>
        <v>325.01249999999987</v>
      </c>
      <c r="U258">
        <f>VLOOKUP($F258,'(참고)타워 스텟 가치'!$B$7:$L$11,U$2,0)+(VLOOKUP($F258,'(참고)타워 스텟 가치'!$B$7:$L$11,U$2,0)*$E258)</f>
        <v>106999.99999999996</v>
      </c>
      <c r="V258">
        <f>VLOOKUP($F258,'(참고)타워 스텟 가치'!$B$7:$L$11,V$2,0)+(VLOOKUP($F258,'(참고)타워 스텟 가치'!$B$7:$L$11,V$2,0)*$E258)</f>
        <v>2166.7499999999991</v>
      </c>
      <c r="W258">
        <f>VLOOKUP($F258,'(참고)타워 스텟 가치'!$B$7:$L$11,W$2,0)+(VLOOKUP($F258,'(참고)타워 스텟 가치'!$B$7:$L$11,W$2,0)*$E258)</f>
        <v>36.112499999999983</v>
      </c>
      <c r="X258">
        <f>VLOOKUP($F258,'(참고)타워 스텟 가치'!$B$7:$L$11,X$2,0)+(VLOOKUP($F258,'(참고)타워 스텟 가치'!$B$7:$L$11,X$2,0)*$E258)</f>
        <v>6.4199999999999973</v>
      </c>
      <c r="Y258">
        <f>VLOOKUP($F258,'(참고)타워 스텟 가치'!$B$7:$L$11,Y$2,0)+(VLOOKUP($F258,'(참고)타워 스텟 가치'!$B$7:$L$11,Y$2,0)*$E258)</f>
        <v>0</v>
      </c>
      <c r="Z258">
        <f>VLOOKUP($F258,'(참고)타워 스텟 가치'!$B$7:$L$11,Z$2,0)+(VLOOKUP($F258,'(참고)타워 스텟 가치'!$B$7:$L$11,Z$2,0)*$E258)</f>
        <v>0</v>
      </c>
      <c r="AA258">
        <f>VLOOKUP($F258,'(참고)타워 스텟 가치'!$B$7:$L$11,AA$2,0)+(VLOOKUP($F258,'(참고)타워 스텟 가치'!$B$7:$L$11,AA$2,0)*$E258)</f>
        <v>21.399999999999991</v>
      </c>
      <c r="AB258">
        <f>SUM('스테이지별 몬스터 스텟'!S258*'(참고)타워 스텟 가치'!$Q$17,'스테이지별 몬스터 스텟'!T258*'(참고)타워 스텟 가치'!$R$17,'스테이지별 몬스터 스텟'!U258*'(참고)타워 스텟 가치'!$S$17,'스테이지별 몬스터 스텟'!V258*'(참고)타워 스텟 가치'!$T$17,'스테이지별 몬스터 스텟'!W258*'(참고)타워 스텟 가치'!$U$17,'스테이지별 몬스터 스텟'!X258*'(참고)타워 스텟 가치'!$V$17,'스테이지별 몬스터 스텟'!Y258*'(참고)타워 스텟 가치'!$W$17,'스테이지별 몬스터 스텟'!Z258*'(참고)타워 스텟 가치'!$X$17,'스테이지별 몬스터 스텟'!AA258*'(참고)타워 스텟 가치'!$Y$17)</f>
        <v>165803.58874999994</v>
      </c>
      <c r="AC258">
        <v>2</v>
      </c>
      <c r="AD258">
        <f>VLOOKUP($F258,'(참고)타워 스텟 가치'!$B$12:$L$16,AD$2,0)+(VLOOKUP($F258,'(참고)타워 스텟 가치'!$B$12:$L$16,AD$2,0)*$E258)</f>
        <v>180.56249999999991</v>
      </c>
      <c r="AE258">
        <f>VLOOKUP($F258,'(참고)타워 스텟 가치'!$B$12:$L$16,AE$2,0)+(VLOOKUP($F258,'(참고)타워 스텟 가치'!$B$12:$L$16,AE$2,0)*$E258)</f>
        <v>216.67499999999993</v>
      </c>
      <c r="AF258">
        <f>VLOOKUP($F258,'(참고)타워 스텟 가치'!$B$12:$L$16,AF$2,0)+(VLOOKUP($F258,'(참고)타워 스텟 가치'!$B$12:$L$16,AF$2,0)*$E258)</f>
        <v>106999.99999999996</v>
      </c>
      <c r="AG258">
        <f>VLOOKUP($F258,'(참고)타워 스텟 가치'!$B$12:$L$16,AG$2,0)+(VLOOKUP($F258,'(참고)타워 스텟 가치'!$B$12:$L$16,AG$2,0)*$E258)</f>
        <v>1083.3749999999995</v>
      </c>
      <c r="AH258">
        <f>VLOOKUP($F258,'(참고)타워 스텟 가치'!$B$12:$L$16,AH$2,0)+(VLOOKUP($F258,'(참고)타워 스텟 가치'!$B$12:$L$16,AH$2,0)*$E258)</f>
        <v>36.112499999999983</v>
      </c>
      <c r="AI258">
        <f>VLOOKUP($F258,'(참고)타워 스텟 가치'!$B$12:$L$16,AI$2,0)+(VLOOKUP($F258,'(참고)타워 스텟 가치'!$B$12:$L$16,AI$2,0)*$E258)</f>
        <v>6.4199999999999973</v>
      </c>
      <c r="AJ258">
        <f>VLOOKUP($F258,'(참고)타워 스텟 가치'!$B$12:$L$16,AJ$2,0)+(VLOOKUP($F258,'(참고)타워 스텟 가치'!$B$12:$L$16,AJ$2,0)*$E258)</f>
        <v>0</v>
      </c>
      <c r="AK258">
        <f>VLOOKUP($F258,'(참고)타워 스텟 가치'!$B$12:$L$16,AK$2,0)+(VLOOKUP($F258,'(참고)타워 스텟 가치'!$B$12:$L$16,AK$2,0)*$E258)</f>
        <v>0</v>
      </c>
      <c r="AL258">
        <f>VLOOKUP($F258,'(참고)타워 스텟 가치'!$B$12:$L$16,AL$2,0)+(VLOOKUP($F258,'(참고)타워 스텟 가치'!$B$12:$L$16,AL$2,0)*$E258)</f>
        <v>42.799999999999983</v>
      </c>
      <c r="AM258">
        <f>SUM('스테이지별 몬스터 스텟'!AD258*'(참고)타워 스텟 가치'!$Q$17,'스테이지별 몬스터 스텟'!AE258*'(참고)타워 스텟 가치'!$R$17,'스테이지별 몬스터 스텟'!AF258*'(참고)타워 스텟 가치'!$S$17,'스테이지별 몬스터 스텟'!AG258*'(참고)타워 스텟 가치'!$T$17,'스테이지별 몬스터 스텟'!AH258*'(참고)타워 스텟 가치'!$U$17,'스테이지별 몬스터 스텟'!AI258*'(참고)타워 스텟 가치'!$V$17,'스테이지별 몬스터 스텟'!AJ258*'(참고)타워 스텟 가치'!$W$17,'스테이지별 몬스터 스텟'!AK258*'(참고)타워 스텟 가치'!$X$17,'스테이지별 몬스터 스텟'!AL258*'(참고)타워 스텟 가치'!$Y$17)</f>
        <v>163517.13249999998</v>
      </c>
      <c r="AN258">
        <v>3</v>
      </c>
    </row>
    <row r="259" spans="3:40" x14ac:dyDescent="0.3">
      <c r="C259">
        <v>5</v>
      </c>
      <c r="D259">
        <f t="shared" si="11"/>
        <v>51</v>
      </c>
      <c r="E259" s="52">
        <f>VLOOKUP(D259,'스테이지별 난이도 설정'!B:C,2,0)</f>
        <v>20.399999999999991</v>
      </c>
      <c r="F259" t="str">
        <f t="shared" si="12"/>
        <v>스페셜</v>
      </c>
      <c r="G259">
        <f t="shared" si="10"/>
        <v>6</v>
      </c>
      <c r="H259">
        <f>VLOOKUP($F259,'(참고)타워 스텟 가치'!$B$2:$L$6,H$2,0)+(VLOOKUP($F259,'(참고)타워 스텟 가치'!$B$2:$L$6,H$2,0)*$E259)</f>
        <v>812.53124999999966</v>
      </c>
      <c r="I259">
        <f>VLOOKUP($F259,'(참고)타워 스텟 가치'!$B$2:$L$6,I$2,0)+(VLOOKUP($F259,'(참고)타워 스텟 가치'!$B$2:$L$6,I$2,0)*$E259)</f>
        <v>162.50624999999994</v>
      </c>
      <c r="J259">
        <f>VLOOKUP($F259,'(참고)타워 스텟 가치'!$B$2:$L$6,J$2,0)+(VLOOKUP($F259,'(참고)타워 스텟 가치'!$B$2:$L$6,J$2,0)*$E259)</f>
        <v>106999.99999999996</v>
      </c>
      <c r="K259">
        <f>VLOOKUP($F259,'(참고)타워 스텟 가치'!$B$2:$L$6,K$2,0)+(VLOOKUP($F259,'(참고)타워 스텟 가치'!$B$2:$L$6,K$2,0)*$E259)</f>
        <v>3250.1249999999986</v>
      </c>
      <c r="L259">
        <f>VLOOKUP($F259,'(참고)타워 스텟 가치'!$B$2:$L$6,L$2,0)+(VLOOKUP($F259,'(참고)타워 스텟 가치'!$B$2:$L$6,L$2,0)*$E259)</f>
        <v>54.168749999999982</v>
      </c>
      <c r="M259">
        <f>VLOOKUP($F259,'(참고)타워 스텟 가치'!$B$2:$L$6,M$2,0)+(VLOOKUP($F259,'(참고)타워 스텟 가치'!$B$2:$L$6,M$2,0)*$E259)</f>
        <v>6.4199999999999973</v>
      </c>
      <c r="N259">
        <f>VLOOKUP($F259,'(참고)타워 스텟 가치'!$B$2:$L$6,N$2,0)+(VLOOKUP($F259,'(참고)타워 스텟 가치'!$B$2:$L$6,N$2,0)*$E259)</f>
        <v>0</v>
      </c>
      <c r="O259">
        <f>VLOOKUP($F259,'(참고)타워 스텟 가치'!$B$2:$L$6,O$2,0)+(VLOOKUP($F259,'(참고)타워 스텟 가치'!$B$2:$L$6,O$2,0)*$E259)</f>
        <v>0</v>
      </c>
      <c r="P259">
        <f>VLOOKUP($F259,'(참고)타워 스텟 가치'!$B$2:$L$6,P$2,0)+(VLOOKUP($F259,'(참고)타워 스텟 가치'!$B$2:$L$6,P$2,0)*$E259)</f>
        <v>21.399999999999991</v>
      </c>
      <c r="Q259">
        <f>SUM('스테이지별 몬스터 스텟'!H259*'(참고)타워 스텟 가치'!$Q$17,'스테이지별 몬스터 스텟'!I259*'(참고)타워 스텟 가치'!$R$17,'스테이지별 몬스터 스텟'!J259*'(참고)타워 스텟 가치'!$S$17,'스테이지별 몬스터 스텟'!K259*'(참고)타워 스텟 가치'!$T$17,'스테이지별 몬스터 스텟'!L259*'(참고)타워 스텟 가치'!$U$17,'스테이지별 몬스터 스텟'!M259*'(참고)타워 스텟 가치'!$V$17,'스테이지별 몬스터 스텟'!N259*'(참고)타워 스텟 가치'!$W$17,'스테이지별 몬스터 스텟'!O259*'(참고)타워 스텟 가치'!$X$17,'스테이지별 몬스터 스텟'!P259*'(참고)타워 스텟 가치'!$Y$17)</f>
        <v>169026.62937499993</v>
      </c>
      <c r="R259">
        <v>1</v>
      </c>
      <c r="S259">
        <f>VLOOKUP($F259,'(참고)타워 스텟 가치'!$B$7:$L$11,S$2,0)+(VLOOKUP($F259,'(참고)타워 스텟 가치'!$B$7:$L$11,S$2,0)*$E259)</f>
        <v>270.84374999999989</v>
      </c>
      <c r="T259">
        <f>VLOOKUP($F259,'(참고)타워 스텟 가치'!$B$7:$L$11,T$2,0)+(VLOOKUP($F259,'(참고)타워 스텟 가치'!$B$7:$L$11,T$2,0)*$E259)</f>
        <v>487.51874999999978</v>
      </c>
      <c r="U259">
        <f>VLOOKUP($F259,'(참고)타워 스텟 가치'!$B$7:$L$11,U$2,0)+(VLOOKUP($F259,'(참고)타워 스텟 가치'!$B$7:$L$11,U$2,0)*$E259)</f>
        <v>106999.99999999996</v>
      </c>
      <c r="V259">
        <f>VLOOKUP($F259,'(참고)타워 스텟 가치'!$B$7:$L$11,V$2,0)+(VLOOKUP($F259,'(참고)타워 스텟 가치'!$B$7:$L$11,V$2,0)*$E259)</f>
        <v>3250.1249999999986</v>
      </c>
      <c r="W259">
        <f>VLOOKUP($F259,'(참고)타워 스텟 가치'!$B$7:$L$11,W$2,0)+(VLOOKUP($F259,'(참고)타워 스텟 가치'!$B$7:$L$11,W$2,0)*$E259)</f>
        <v>54.168749999999982</v>
      </c>
      <c r="X259">
        <f>VLOOKUP($F259,'(참고)타워 스텟 가치'!$B$7:$L$11,X$2,0)+(VLOOKUP($F259,'(참고)타워 스텟 가치'!$B$7:$L$11,X$2,0)*$E259)</f>
        <v>6.4199999999999973</v>
      </c>
      <c r="Y259">
        <f>VLOOKUP($F259,'(참고)타워 스텟 가치'!$B$7:$L$11,Y$2,0)+(VLOOKUP($F259,'(참고)타워 스텟 가치'!$B$7:$L$11,Y$2,0)*$E259)</f>
        <v>0</v>
      </c>
      <c r="Z259">
        <f>VLOOKUP($F259,'(참고)타워 스텟 가치'!$B$7:$L$11,Z$2,0)+(VLOOKUP($F259,'(참고)타워 스텟 가치'!$B$7:$L$11,Z$2,0)*$E259)</f>
        <v>0</v>
      </c>
      <c r="AA259">
        <f>VLOOKUP($F259,'(참고)타워 스텟 가치'!$B$7:$L$11,AA$2,0)+(VLOOKUP($F259,'(참고)타워 스텟 가치'!$B$7:$L$11,AA$2,0)*$E259)</f>
        <v>21.399999999999991</v>
      </c>
      <c r="AB259">
        <f>SUM('스테이지별 몬스터 스텟'!S259*'(참고)타워 스텟 가치'!$Q$17,'스테이지별 몬스터 스텟'!T259*'(참고)타워 스텟 가치'!$R$17,'스테이지별 몬스터 스텟'!U259*'(참고)타워 스텟 가치'!$S$17,'스테이지별 몬스터 스텟'!V259*'(참고)타워 스텟 가치'!$T$17,'스테이지별 몬스터 스텟'!W259*'(참고)타워 스텟 가치'!$U$17,'스테이지별 몬스터 스텟'!X259*'(참고)타워 스텟 가치'!$V$17,'스테이지별 몬스터 스텟'!Y259*'(참고)타워 스텟 가치'!$W$17,'스테이지별 몬스터 스텟'!Z259*'(참고)타워 스텟 가치'!$X$17,'스테이지별 몬스터 스텟'!AA259*'(참고)타워 스텟 가치'!$Y$17)</f>
        <v>168430.77312499995</v>
      </c>
      <c r="AC259">
        <v>2</v>
      </c>
      <c r="AD259">
        <f>VLOOKUP($F259,'(참고)타워 스텟 가치'!$B$12:$L$16,AD$2,0)+(VLOOKUP($F259,'(참고)타워 스텟 가치'!$B$12:$L$16,AD$2,0)*$E259)</f>
        <v>270.84374999999989</v>
      </c>
      <c r="AE259">
        <f>VLOOKUP($F259,'(참고)타워 스텟 가치'!$B$12:$L$16,AE$2,0)+(VLOOKUP($F259,'(참고)타워 스텟 가치'!$B$12:$L$16,AE$2,0)*$E259)</f>
        <v>325.01249999999987</v>
      </c>
      <c r="AF259">
        <f>VLOOKUP($F259,'(참고)타워 스텟 가치'!$B$12:$L$16,AF$2,0)+(VLOOKUP($F259,'(참고)타워 스텟 가치'!$B$12:$L$16,AF$2,0)*$E259)</f>
        <v>106999.99999999996</v>
      </c>
      <c r="AG259">
        <f>VLOOKUP($F259,'(참고)타워 스텟 가치'!$B$12:$L$16,AG$2,0)+(VLOOKUP($F259,'(참고)타워 스텟 가치'!$B$12:$L$16,AG$2,0)*$E259)</f>
        <v>1625.0624999999993</v>
      </c>
      <c r="AH259">
        <f>VLOOKUP($F259,'(참고)타워 스텟 가치'!$B$12:$L$16,AH$2,0)+(VLOOKUP($F259,'(참고)타워 스텟 가치'!$B$12:$L$16,AH$2,0)*$E259)</f>
        <v>54.168749999999982</v>
      </c>
      <c r="AI259">
        <f>VLOOKUP($F259,'(참고)타워 스텟 가치'!$B$12:$L$16,AI$2,0)+(VLOOKUP($F259,'(참고)타워 스텟 가치'!$B$12:$L$16,AI$2,0)*$E259)</f>
        <v>6.4199999999999973</v>
      </c>
      <c r="AJ259">
        <f>VLOOKUP($F259,'(참고)타워 스텟 가치'!$B$12:$L$16,AJ$2,0)+(VLOOKUP($F259,'(참고)타워 스텟 가치'!$B$12:$L$16,AJ$2,0)*$E259)</f>
        <v>0</v>
      </c>
      <c r="AK259">
        <f>VLOOKUP($F259,'(참고)타워 스텟 가치'!$B$12:$L$16,AK$2,0)+(VLOOKUP($F259,'(참고)타워 스텟 가치'!$B$12:$L$16,AK$2,0)*$E259)</f>
        <v>0</v>
      </c>
      <c r="AL259">
        <f>VLOOKUP($F259,'(참고)타워 스텟 가치'!$B$12:$L$16,AL$2,0)+(VLOOKUP($F259,'(참고)타워 스텟 가치'!$B$12:$L$16,AL$2,0)*$E259)</f>
        <v>42.799999999999983</v>
      </c>
      <c r="AM259">
        <f>SUM('스테이지별 몬스터 스텟'!AD259*'(참고)타워 스텟 가치'!$Q$17,'스테이지별 몬스터 스텟'!AE259*'(참고)타워 스텟 가치'!$R$17,'스테이지별 몬스터 스텟'!AF259*'(참고)타워 스텟 가치'!$S$17,'스테이지별 몬스터 스텟'!AG259*'(참고)타워 스텟 가치'!$T$17,'스테이지별 몬스터 스텟'!AH259*'(참고)타워 스텟 가치'!$U$17,'스테이지별 몬스터 스텟'!AI259*'(참고)타워 스텟 가치'!$V$17,'스테이지별 몬스터 스텟'!AJ259*'(참고)타워 스텟 가치'!$W$17,'스테이지별 몬스터 스텟'!AK259*'(참고)타워 스텟 가치'!$X$17,'스테이지별 몬스터 스텟'!AL259*'(참고)타워 스텟 가치'!$Y$17)</f>
        <v>164979.68874999994</v>
      </c>
      <c r="AN259">
        <v>3</v>
      </c>
    </row>
    <row r="260" spans="3:40" x14ac:dyDescent="0.3">
      <c r="C260">
        <v>1</v>
      </c>
      <c r="D260">
        <f t="shared" si="11"/>
        <v>52</v>
      </c>
      <c r="E260" s="52">
        <f>VLOOKUP(D260,'스테이지별 난이도 설정'!B:C,2,0)</f>
        <v>20.79999999999999</v>
      </c>
      <c r="F260" t="str">
        <f t="shared" si="12"/>
        <v>일반</v>
      </c>
      <c r="G260">
        <f t="shared" si="10"/>
        <v>6</v>
      </c>
      <c r="H260">
        <f>VLOOKUP($F260,'(참고)타워 스텟 가치'!$B$2:$L$6,H$2,0)+(VLOOKUP($F260,'(참고)타워 스텟 가치'!$B$2:$L$6,H$2,0)*$E260)</f>
        <v>163.49999999999991</v>
      </c>
      <c r="I260">
        <f>VLOOKUP($F260,'(참고)타워 스텟 가치'!$B$2:$L$6,I$2,0)+(VLOOKUP($F260,'(참고)타워 스텟 가치'!$B$2:$L$6,I$2,0)*$E260)</f>
        <v>32.699999999999989</v>
      </c>
      <c r="J260">
        <f>VLOOKUP($F260,'(참고)타워 스텟 가치'!$B$2:$L$6,J$2,0)+(VLOOKUP($F260,'(참고)타워 스텟 가치'!$B$2:$L$6,J$2,0)*$E260)</f>
        <v>108999.99999999996</v>
      </c>
      <c r="K260">
        <f>VLOOKUP($F260,'(참고)타워 스텟 가치'!$B$2:$L$6,K$2,0)+(VLOOKUP($F260,'(참고)타워 스텟 가치'!$B$2:$L$6,K$2,0)*$E260)</f>
        <v>653.99999999999966</v>
      </c>
      <c r="L260">
        <f>VLOOKUP($F260,'(참고)타워 스텟 가치'!$B$2:$L$6,L$2,0)+(VLOOKUP($F260,'(참고)타워 스텟 가치'!$B$2:$L$6,L$2,0)*$E260)</f>
        <v>10.899999999999995</v>
      </c>
      <c r="M260">
        <f>VLOOKUP($F260,'(참고)타워 스텟 가치'!$B$2:$L$6,M$2,0)+(VLOOKUP($F260,'(참고)타워 스텟 가치'!$B$2:$L$6,M$2,0)*$E260)</f>
        <v>6.5399999999999965</v>
      </c>
      <c r="N260">
        <f>VLOOKUP($F260,'(참고)타워 스텟 가치'!$B$2:$L$6,N$2,0)+(VLOOKUP($F260,'(참고)타워 스텟 가치'!$B$2:$L$6,N$2,0)*$E260)</f>
        <v>0</v>
      </c>
      <c r="O260">
        <f>VLOOKUP($F260,'(참고)타워 스텟 가치'!$B$2:$L$6,O$2,0)+(VLOOKUP($F260,'(참고)타워 스텟 가치'!$B$2:$L$6,O$2,0)*$E260)</f>
        <v>0</v>
      </c>
      <c r="P260">
        <f>VLOOKUP($F260,'(참고)타워 스텟 가치'!$B$2:$L$6,P$2,0)+(VLOOKUP($F260,'(참고)타워 스텟 가치'!$B$2:$L$6,P$2,0)*$E260)</f>
        <v>15.259999999999991</v>
      </c>
      <c r="Q260">
        <f>SUM('스테이지별 몬스터 스텟'!H260*'(참고)타워 스텟 가치'!$Q$17,'스테이지별 몬스터 스텟'!I260*'(참고)타워 스텟 가치'!$R$17,'스테이지별 몬스터 스텟'!J260*'(참고)타워 스텟 가치'!$S$17,'스테이지별 몬스터 스텟'!K260*'(참고)타워 스텟 가치'!$T$17,'스테이지별 몬스터 스텟'!L260*'(참고)타워 스텟 가치'!$U$17,'스테이지별 몬스터 스텟'!M260*'(참고)타워 스텟 가치'!$V$17,'스테이지별 몬스터 스텟'!N260*'(참고)타워 스텟 가치'!$W$17,'스테이지별 몬스터 스텟'!O260*'(참고)타워 스텟 가치'!$X$17,'스테이지별 몬스터 스텟'!P260*'(참고)타워 스텟 가치'!$Y$17)</f>
        <v>165242.90999999992</v>
      </c>
      <c r="R260">
        <v>1</v>
      </c>
      <c r="S260">
        <f>VLOOKUP($F260,'(참고)타워 스텟 가치'!$B$7:$L$11,S$2,0)+(VLOOKUP($F260,'(참고)타워 스텟 가치'!$B$7:$L$11,S$2,0)*$E260)</f>
        <v>54.499999999999972</v>
      </c>
      <c r="T260">
        <f>VLOOKUP($F260,'(참고)타워 스텟 가치'!$B$7:$L$11,T$2,0)+(VLOOKUP($F260,'(참고)타워 스텟 가치'!$B$7:$L$11,T$2,0)*$E260)</f>
        <v>98.099999999999952</v>
      </c>
      <c r="U260">
        <f>VLOOKUP($F260,'(참고)타워 스텟 가치'!$B$7:$L$11,U$2,0)+(VLOOKUP($F260,'(참고)타워 스텟 가치'!$B$7:$L$11,U$2,0)*$E260)</f>
        <v>108999.99999999996</v>
      </c>
      <c r="V260">
        <f>VLOOKUP($F260,'(참고)타워 스텟 가치'!$B$7:$L$11,V$2,0)+(VLOOKUP($F260,'(참고)타워 스텟 가치'!$B$7:$L$11,V$2,0)*$E260)</f>
        <v>653.99999999999966</v>
      </c>
      <c r="W260">
        <f>VLOOKUP($F260,'(참고)타워 스텟 가치'!$B$7:$L$11,W$2,0)+(VLOOKUP($F260,'(참고)타워 스텟 가치'!$B$7:$L$11,W$2,0)*$E260)</f>
        <v>10.899999999999995</v>
      </c>
      <c r="X260">
        <f>VLOOKUP($F260,'(참고)타워 스텟 가치'!$B$7:$L$11,X$2,0)+(VLOOKUP($F260,'(참고)타워 스텟 가치'!$B$7:$L$11,X$2,0)*$E260)</f>
        <v>6.5399999999999965</v>
      </c>
      <c r="Y260">
        <f>VLOOKUP($F260,'(참고)타워 스텟 가치'!$B$7:$L$11,Y$2,0)+(VLOOKUP($F260,'(참고)타워 스텟 가치'!$B$7:$L$11,Y$2,0)*$E260)</f>
        <v>0</v>
      </c>
      <c r="Z260">
        <f>VLOOKUP($F260,'(참고)타워 스텟 가치'!$B$7:$L$11,Z$2,0)+(VLOOKUP($F260,'(참고)타워 스텟 가치'!$B$7:$L$11,Z$2,0)*$E260)</f>
        <v>0</v>
      </c>
      <c r="AA260">
        <f>VLOOKUP($F260,'(참고)타워 스텟 가치'!$B$7:$L$11,AA$2,0)+(VLOOKUP($F260,'(참고)타워 스텟 가치'!$B$7:$L$11,AA$2,0)*$E260)</f>
        <v>15.259999999999991</v>
      </c>
      <c r="AB260">
        <f>SUM('스테이지별 몬스터 스텟'!S260*'(참고)타워 스텟 가치'!$Q$17,'스테이지별 몬스터 스텟'!T260*'(참고)타워 스텟 가치'!$R$17,'스테이지별 몬스터 스텟'!U260*'(참고)타워 스텟 가치'!$S$17,'스테이지별 몬스터 스텟'!V260*'(참고)타워 스텟 가치'!$T$17,'스테이지별 몬스터 스텟'!W260*'(참고)타워 스텟 가치'!$U$17,'스테이지별 몬스터 스텟'!X260*'(참고)타워 스텟 가치'!$V$17,'스테이지별 몬스터 스텟'!Y260*'(참고)타워 스텟 가치'!$W$17,'스테이지별 몬스터 스텟'!Z260*'(참고)타워 스텟 가치'!$X$17,'스테이지별 몬스터 스텟'!AA260*'(참고)타워 스텟 가치'!$Y$17)</f>
        <v>165123.00999999992</v>
      </c>
      <c r="AC260">
        <v>2</v>
      </c>
      <c r="AD260">
        <f>VLOOKUP($F260,'(참고)타워 스텟 가치'!$B$12:$L$16,AD$2,0)+(VLOOKUP($F260,'(참고)타워 스텟 가치'!$B$12:$L$16,AD$2,0)*$E260)</f>
        <v>54.499999999999972</v>
      </c>
      <c r="AE260">
        <f>VLOOKUP($F260,'(참고)타워 스텟 가치'!$B$12:$L$16,AE$2,0)+(VLOOKUP($F260,'(참고)타워 스텟 가치'!$B$12:$L$16,AE$2,0)*$E260)</f>
        <v>65.399999999999977</v>
      </c>
      <c r="AF260">
        <f>VLOOKUP($F260,'(참고)타워 스텟 가치'!$B$12:$L$16,AF$2,0)+(VLOOKUP($F260,'(참고)타워 스텟 가치'!$B$12:$L$16,AF$2,0)*$E260)</f>
        <v>108999.99999999996</v>
      </c>
      <c r="AG260">
        <f>VLOOKUP($F260,'(참고)타워 스텟 가치'!$B$12:$L$16,AG$2,0)+(VLOOKUP($F260,'(참고)타워 스텟 가치'!$B$12:$L$16,AG$2,0)*$E260)</f>
        <v>326.99999999999983</v>
      </c>
      <c r="AH260">
        <f>VLOOKUP($F260,'(참고)타워 스텟 가치'!$B$12:$L$16,AH$2,0)+(VLOOKUP($F260,'(참고)타워 스텟 가치'!$B$12:$L$16,AH$2,0)*$E260)</f>
        <v>10.899999999999995</v>
      </c>
      <c r="AI260">
        <f>VLOOKUP($F260,'(참고)타워 스텟 가치'!$B$12:$L$16,AI$2,0)+(VLOOKUP($F260,'(참고)타워 스텟 가치'!$B$12:$L$16,AI$2,0)*$E260)</f>
        <v>6.5399999999999965</v>
      </c>
      <c r="AJ260">
        <f>VLOOKUP($F260,'(참고)타워 스텟 가치'!$B$12:$L$16,AJ$2,0)+(VLOOKUP($F260,'(참고)타워 스텟 가치'!$B$12:$L$16,AJ$2,0)*$E260)</f>
        <v>0</v>
      </c>
      <c r="AK260">
        <f>VLOOKUP($F260,'(참고)타워 스텟 가치'!$B$12:$L$16,AK$2,0)+(VLOOKUP($F260,'(참고)타워 스텟 가치'!$B$12:$L$16,AK$2,0)*$E260)</f>
        <v>0</v>
      </c>
      <c r="AL260">
        <f>VLOOKUP($F260,'(참고)타워 스텟 가치'!$B$12:$L$16,AL$2,0)+(VLOOKUP($F260,'(참고)타워 스텟 가치'!$B$12:$L$16,AL$2,0)*$E260)</f>
        <v>30.519999999999982</v>
      </c>
      <c r="AM260">
        <f>SUM('스테이지별 몬스터 스텟'!AD260*'(참고)타워 스텟 가치'!$Q$17,'스테이지별 몬스터 스텟'!AE260*'(참고)타워 스텟 가치'!$R$17,'스테이지별 몬스터 스텟'!AF260*'(참고)타워 스텟 가치'!$S$17,'스테이지별 몬스터 스텟'!AG260*'(참고)타워 스텟 가치'!$T$17,'스테이지별 몬스터 스텟'!AH260*'(참고)타워 스텟 가치'!$U$17,'스테이지별 몬스터 스텟'!AI260*'(참고)타워 스텟 가치'!$V$17,'스테이지별 몬스터 스텟'!AJ260*'(참고)타워 스텟 가치'!$W$17,'스테이지별 몬스터 스텟'!AK260*'(참고)타워 스텟 가치'!$X$17,'스테이지별 몬스터 스텟'!AL260*'(참고)타워 스텟 가치'!$Y$17)</f>
        <v>164450.47999999995</v>
      </c>
      <c r="AN260">
        <v>3</v>
      </c>
    </row>
    <row r="261" spans="3:40" x14ac:dyDescent="0.3">
      <c r="C261">
        <v>2</v>
      </c>
      <c r="D261">
        <f t="shared" si="11"/>
        <v>52</v>
      </c>
      <c r="E261" s="52">
        <f>VLOOKUP(D261,'스테이지별 난이도 설정'!B:C,2,0)</f>
        <v>20.79999999999999</v>
      </c>
      <c r="F261" t="str">
        <f t="shared" si="12"/>
        <v>레어</v>
      </c>
      <c r="G261">
        <f t="shared" si="10"/>
        <v>6</v>
      </c>
      <c r="H261">
        <f>VLOOKUP($F261,'(참고)타워 스텟 가치'!$B$2:$L$6,H$2,0)+(VLOOKUP($F261,'(참고)타워 스텟 가치'!$B$2:$L$6,H$2,0)*$E261)</f>
        <v>245.24999999999989</v>
      </c>
      <c r="I261">
        <f>VLOOKUP($F261,'(참고)타워 스텟 가치'!$B$2:$L$6,I$2,0)+(VLOOKUP($F261,'(참고)타워 스텟 가치'!$B$2:$L$6,I$2,0)*$E261)</f>
        <v>49.049999999999976</v>
      </c>
      <c r="J261">
        <f>VLOOKUP($F261,'(참고)타워 스텟 가치'!$B$2:$L$6,J$2,0)+(VLOOKUP($F261,'(참고)타워 스텟 가치'!$B$2:$L$6,J$2,0)*$E261)</f>
        <v>108999.99999999996</v>
      </c>
      <c r="K261">
        <f>VLOOKUP($F261,'(참고)타워 스텟 가치'!$B$2:$L$6,K$2,0)+(VLOOKUP($F261,'(참고)타워 스텟 가치'!$B$2:$L$6,K$2,0)*$E261)</f>
        <v>980.99999999999955</v>
      </c>
      <c r="L261">
        <f>VLOOKUP($F261,'(참고)타워 스텟 가치'!$B$2:$L$6,L$2,0)+(VLOOKUP($F261,'(참고)타워 스텟 가치'!$B$2:$L$6,L$2,0)*$E261)</f>
        <v>16.349999999999994</v>
      </c>
      <c r="M261">
        <f>VLOOKUP($F261,'(참고)타워 스텟 가치'!$B$2:$L$6,M$2,0)+(VLOOKUP($F261,'(참고)타워 스텟 가치'!$B$2:$L$6,M$2,0)*$E261)</f>
        <v>6.5399999999999965</v>
      </c>
      <c r="N261">
        <f>VLOOKUP($F261,'(참고)타워 스텟 가치'!$B$2:$L$6,N$2,0)+(VLOOKUP($F261,'(참고)타워 스텟 가치'!$B$2:$L$6,N$2,0)*$E261)</f>
        <v>0</v>
      </c>
      <c r="O261">
        <f>VLOOKUP($F261,'(참고)타워 스텟 가치'!$B$2:$L$6,O$2,0)+(VLOOKUP($F261,'(참고)타워 스텟 가치'!$B$2:$L$6,O$2,0)*$E261)</f>
        <v>0</v>
      </c>
      <c r="P261">
        <f>VLOOKUP($F261,'(참고)타워 스텟 가치'!$B$2:$L$6,P$2,0)+(VLOOKUP($F261,'(참고)타워 스텟 가치'!$B$2:$L$6,P$2,0)*$E261)</f>
        <v>15.259999999999991</v>
      </c>
      <c r="Q261">
        <f>SUM('스테이지별 몬스터 스텟'!H261*'(참고)타워 스텟 가치'!$Q$17,'스테이지별 몬스터 스텟'!I261*'(참고)타워 스텟 가치'!$R$17,'스테이지별 몬스터 스텟'!J261*'(참고)타워 스텟 가치'!$S$17,'스테이지별 몬스터 스텟'!K261*'(참고)타워 스텟 가치'!$T$17,'스테이지별 몬스터 스텟'!L261*'(참고)타워 스텟 가치'!$U$17,'스테이지별 몬스터 스텟'!M261*'(참고)타워 스텟 가치'!$V$17,'스테이지별 몬스터 스텟'!N261*'(참고)타워 스텟 가치'!$W$17,'스테이지별 몬스터 스텟'!O261*'(참고)타워 스텟 가치'!$X$17,'스테이지별 몬스터 스텟'!P261*'(참고)타워 스텟 가치'!$Y$17)</f>
        <v>166095.83499999996</v>
      </c>
      <c r="R261">
        <v>1</v>
      </c>
      <c r="S261">
        <f>VLOOKUP($F261,'(참고)타워 스텟 가치'!$B$7:$L$11,S$2,0)+(VLOOKUP($F261,'(참고)타워 스텟 가치'!$B$7:$L$11,S$2,0)*$E261)</f>
        <v>81.749999999999957</v>
      </c>
      <c r="T261">
        <f>VLOOKUP($F261,'(참고)타워 스텟 가치'!$B$7:$L$11,T$2,0)+(VLOOKUP($F261,'(참고)타워 스텟 가치'!$B$7:$L$11,T$2,0)*$E261)</f>
        <v>147.14999999999992</v>
      </c>
      <c r="U261">
        <f>VLOOKUP($F261,'(참고)타워 스텟 가치'!$B$7:$L$11,U$2,0)+(VLOOKUP($F261,'(참고)타워 스텟 가치'!$B$7:$L$11,U$2,0)*$E261)</f>
        <v>108999.99999999996</v>
      </c>
      <c r="V261">
        <f>VLOOKUP($F261,'(참고)타워 스텟 가치'!$B$7:$L$11,V$2,0)+(VLOOKUP($F261,'(참고)타워 스텟 가치'!$B$7:$L$11,V$2,0)*$E261)</f>
        <v>980.99999999999955</v>
      </c>
      <c r="W261">
        <f>VLOOKUP($F261,'(참고)타워 스텟 가치'!$B$7:$L$11,W$2,0)+(VLOOKUP($F261,'(참고)타워 스텟 가치'!$B$7:$L$11,W$2,0)*$E261)</f>
        <v>16.349999999999994</v>
      </c>
      <c r="X261">
        <f>VLOOKUP($F261,'(참고)타워 스텟 가치'!$B$7:$L$11,X$2,0)+(VLOOKUP($F261,'(참고)타워 스텟 가치'!$B$7:$L$11,X$2,0)*$E261)</f>
        <v>6.5399999999999965</v>
      </c>
      <c r="Y261">
        <f>VLOOKUP($F261,'(참고)타워 스텟 가치'!$B$7:$L$11,Y$2,0)+(VLOOKUP($F261,'(참고)타워 스텟 가치'!$B$7:$L$11,Y$2,0)*$E261)</f>
        <v>0</v>
      </c>
      <c r="Z261">
        <f>VLOOKUP($F261,'(참고)타워 스텟 가치'!$B$7:$L$11,Z$2,0)+(VLOOKUP($F261,'(참고)타워 스텟 가치'!$B$7:$L$11,Z$2,0)*$E261)</f>
        <v>0</v>
      </c>
      <c r="AA261">
        <f>VLOOKUP($F261,'(참고)타워 스텟 가치'!$B$7:$L$11,AA$2,0)+(VLOOKUP($F261,'(참고)타워 스텟 가치'!$B$7:$L$11,AA$2,0)*$E261)</f>
        <v>15.259999999999991</v>
      </c>
      <c r="AB261">
        <f>SUM('스테이지별 몬스터 스텟'!S261*'(참고)타워 스텟 가치'!$Q$17,'스테이지별 몬스터 스텟'!T261*'(참고)타워 스텟 가치'!$R$17,'스테이지별 몬스터 스텟'!U261*'(참고)타워 스텟 가치'!$S$17,'스테이지별 몬스터 스텟'!V261*'(참고)타워 스텟 가치'!$T$17,'스테이지별 몬스터 스텟'!W261*'(참고)타워 스텟 가치'!$U$17,'스테이지별 몬스터 스텟'!X261*'(참고)타워 스텟 가치'!$V$17,'스테이지별 몬스터 스텟'!Y261*'(참고)타워 스텟 가치'!$W$17,'스테이지별 몬스터 스텟'!Z261*'(참고)타워 스텟 가치'!$X$17,'스테이지별 몬스터 스텟'!AA261*'(참고)타워 스텟 가치'!$Y$17)</f>
        <v>165915.98499999996</v>
      </c>
      <c r="AC261">
        <v>2</v>
      </c>
      <c r="AD261">
        <f>VLOOKUP($F261,'(참고)타워 스텟 가치'!$B$12:$L$16,AD$2,0)+(VLOOKUP($F261,'(참고)타워 스텟 가치'!$B$12:$L$16,AD$2,0)*$E261)</f>
        <v>81.749999999999957</v>
      </c>
      <c r="AE261">
        <f>VLOOKUP($F261,'(참고)타워 스텟 가치'!$B$12:$L$16,AE$2,0)+(VLOOKUP($F261,'(참고)타워 스텟 가치'!$B$12:$L$16,AE$2,0)*$E261)</f>
        <v>98.099999999999952</v>
      </c>
      <c r="AF261">
        <f>VLOOKUP($F261,'(참고)타워 스텟 가치'!$B$12:$L$16,AF$2,0)+(VLOOKUP($F261,'(참고)타워 스텟 가치'!$B$12:$L$16,AF$2,0)*$E261)</f>
        <v>108999.99999999996</v>
      </c>
      <c r="AG261">
        <f>VLOOKUP($F261,'(참고)타워 스텟 가치'!$B$12:$L$16,AG$2,0)+(VLOOKUP($F261,'(참고)타워 스텟 가치'!$B$12:$L$16,AG$2,0)*$E261)</f>
        <v>490.49999999999977</v>
      </c>
      <c r="AH261">
        <f>VLOOKUP($F261,'(참고)타워 스텟 가치'!$B$12:$L$16,AH$2,0)+(VLOOKUP($F261,'(참고)타워 스텟 가치'!$B$12:$L$16,AH$2,0)*$E261)</f>
        <v>16.349999999999994</v>
      </c>
      <c r="AI261">
        <f>VLOOKUP($F261,'(참고)타워 스텟 가치'!$B$12:$L$16,AI$2,0)+(VLOOKUP($F261,'(참고)타워 스텟 가치'!$B$12:$L$16,AI$2,0)*$E261)</f>
        <v>6.5399999999999965</v>
      </c>
      <c r="AJ261">
        <f>VLOOKUP($F261,'(참고)타워 스텟 가치'!$B$12:$L$16,AJ$2,0)+(VLOOKUP($F261,'(참고)타워 스텟 가치'!$B$12:$L$16,AJ$2,0)*$E261)</f>
        <v>0</v>
      </c>
      <c r="AK261">
        <f>VLOOKUP($F261,'(참고)타워 스텟 가치'!$B$12:$L$16,AK$2,0)+(VLOOKUP($F261,'(참고)타워 스텟 가치'!$B$12:$L$16,AK$2,0)*$E261)</f>
        <v>0</v>
      </c>
      <c r="AL261">
        <f>VLOOKUP($F261,'(참고)타워 스텟 가치'!$B$12:$L$16,AL$2,0)+(VLOOKUP($F261,'(참고)타워 스텟 가치'!$B$12:$L$16,AL$2,0)*$E261)</f>
        <v>30.519999999999982</v>
      </c>
      <c r="AM261">
        <f>SUM('스테이지별 몬스터 스텟'!AD261*'(참고)타워 스텟 가치'!$Q$17,'스테이지별 몬스터 스텟'!AE261*'(참고)타워 스텟 가치'!$R$17,'스테이지별 몬스터 스텟'!AF261*'(참고)타워 스텟 가치'!$S$17,'스테이지별 몬스터 스텟'!AG261*'(참고)타워 스텟 가치'!$T$17,'스테이지별 몬스터 스텟'!AH261*'(참고)타워 스텟 가치'!$U$17,'스테이지별 몬스터 스텟'!AI261*'(참고)타워 스텟 가치'!$V$17,'스테이지별 몬스터 스텟'!AJ261*'(참고)타워 스텟 가치'!$W$17,'스테이지별 몬스터 스텟'!AK261*'(참고)타워 스텟 가치'!$X$17,'스테이지별 몬스터 스텟'!AL261*'(참고)타워 스텟 가치'!$Y$17)</f>
        <v>164891.92999999996</v>
      </c>
      <c r="AN261">
        <v>3</v>
      </c>
    </row>
    <row r="262" spans="3:40" x14ac:dyDescent="0.3">
      <c r="C262">
        <v>3</v>
      </c>
      <c r="D262">
        <f t="shared" si="11"/>
        <v>52</v>
      </c>
      <c r="E262" s="52">
        <f>VLOOKUP(D262,'스테이지별 난이도 설정'!B:C,2,0)</f>
        <v>20.79999999999999</v>
      </c>
      <c r="F262" t="str">
        <f t="shared" si="12"/>
        <v>에픽</v>
      </c>
      <c r="G262">
        <f t="shared" ref="G262:G325" si="13">SUM(R262,AC262,AN262)</f>
        <v>6</v>
      </c>
      <c r="H262">
        <f>VLOOKUP($F262,'(참고)타워 스텟 가치'!$B$2:$L$6,H$2,0)+(VLOOKUP($F262,'(참고)타워 스텟 가치'!$B$2:$L$6,H$2,0)*$E262)</f>
        <v>367.87499999999983</v>
      </c>
      <c r="I262">
        <f>VLOOKUP($F262,'(참고)타워 스텟 가치'!$B$2:$L$6,I$2,0)+(VLOOKUP($F262,'(참고)타워 스텟 가치'!$B$2:$L$6,I$2,0)*$E262)</f>
        <v>73.57499999999996</v>
      </c>
      <c r="J262">
        <f>VLOOKUP($F262,'(참고)타워 스텟 가치'!$B$2:$L$6,J$2,0)+(VLOOKUP($F262,'(참고)타워 스텟 가치'!$B$2:$L$6,J$2,0)*$E262)</f>
        <v>108999.99999999996</v>
      </c>
      <c r="K262">
        <f>VLOOKUP($F262,'(참고)타워 스텟 가치'!$B$2:$L$6,K$2,0)+(VLOOKUP($F262,'(참고)타워 스텟 가치'!$B$2:$L$6,K$2,0)*$E262)</f>
        <v>1471.4999999999993</v>
      </c>
      <c r="L262">
        <f>VLOOKUP($F262,'(참고)타워 스텟 가치'!$B$2:$L$6,L$2,0)+(VLOOKUP($F262,'(참고)타워 스텟 가치'!$B$2:$L$6,L$2,0)*$E262)</f>
        <v>24.524999999999988</v>
      </c>
      <c r="M262">
        <f>VLOOKUP($F262,'(참고)타워 스텟 가치'!$B$2:$L$6,M$2,0)+(VLOOKUP($F262,'(참고)타워 스텟 가치'!$B$2:$L$6,M$2,0)*$E262)</f>
        <v>6.5399999999999965</v>
      </c>
      <c r="N262">
        <f>VLOOKUP($F262,'(참고)타워 스텟 가치'!$B$2:$L$6,N$2,0)+(VLOOKUP($F262,'(참고)타워 스텟 가치'!$B$2:$L$6,N$2,0)*$E262)</f>
        <v>0</v>
      </c>
      <c r="O262">
        <f>VLOOKUP($F262,'(참고)타워 스텟 가치'!$B$2:$L$6,O$2,0)+(VLOOKUP($F262,'(참고)타워 스텟 가치'!$B$2:$L$6,O$2,0)*$E262)</f>
        <v>0</v>
      </c>
      <c r="P262">
        <f>VLOOKUP($F262,'(참고)타워 스텟 가치'!$B$2:$L$6,P$2,0)+(VLOOKUP($F262,'(참고)타워 스텟 가치'!$B$2:$L$6,P$2,0)*$E262)</f>
        <v>15.259999999999991</v>
      </c>
      <c r="Q262">
        <f>SUM('스테이지별 몬스터 스텟'!H262*'(참고)타워 스텟 가치'!$Q$17,'스테이지별 몬스터 스텟'!I262*'(참고)타워 스텟 가치'!$R$17,'스테이지별 몬스터 스텟'!J262*'(참고)타워 스텟 가치'!$S$17,'스테이지별 몬스터 스텟'!K262*'(참고)타워 스텟 가치'!$T$17,'스테이지별 몬스터 스텟'!L262*'(참고)타워 스텟 가치'!$U$17,'스테이지별 몬스터 스텟'!M262*'(참고)타워 스텟 가치'!$V$17,'스테이지별 몬스터 스텟'!N262*'(참고)타워 스텟 가치'!$W$17,'스테이지별 몬스터 스텟'!O262*'(참고)타워 스텟 가치'!$X$17,'스테이지별 몬스터 스텟'!P262*'(참고)타워 스텟 가치'!$Y$17)</f>
        <v>167375.22249999992</v>
      </c>
      <c r="R262">
        <v>1</v>
      </c>
      <c r="S262">
        <f>VLOOKUP($F262,'(참고)타워 스텟 가치'!$B$7:$L$11,S$2,0)+(VLOOKUP($F262,'(참고)타워 스텟 가치'!$B$7:$L$11,S$2,0)*$E262)</f>
        <v>122.62499999999994</v>
      </c>
      <c r="T262">
        <f>VLOOKUP($F262,'(참고)타워 스텟 가치'!$B$7:$L$11,T$2,0)+(VLOOKUP($F262,'(참고)타워 스텟 가치'!$B$7:$L$11,T$2,0)*$E262)</f>
        <v>220.72499999999991</v>
      </c>
      <c r="U262">
        <f>VLOOKUP($F262,'(참고)타워 스텟 가치'!$B$7:$L$11,U$2,0)+(VLOOKUP($F262,'(참고)타워 스텟 가치'!$B$7:$L$11,U$2,0)*$E262)</f>
        <v>108999.99999999996</v>
      </c>
      <c r="V262">
        <f>VLOOKUP($F262,'(참고)타워 스텟 가치'!$B$7:$L$11,V$2,0)+(VLOOKUP($F262,'(참고)타워 스텟 가치'!$B$7:$L$11,V$2,0)*$E262)</f>
        <v>1471.4999999999993</v>
      </c>
      <c r="W262">
        <f>VLOOKUP($F262,'(참고)타워 스텟 가치'!$B$7:$L$11,W$2,0)+(VLOOKUP($F262,'(참고)타워 스텟 가치'!$B$7:$L$11,W$2,0)*$E262)</f>
        <v>24.524999999999988</v>
      </c>
      <c r="X262">
        <f>VLOOKUP($F262,'(참고)타워 스텟 가치'!$B$7:$L$11,X$2,0)+(VLOOKUP($F262,'(참고)타워 스텟 가치'!$B$7:$L$11,X$2,0)*$E262)</f>
        <v>6.5399999999999965</v>
      </c>
      <c r="Y262">
        <f>VLOOKUP($F262,'(참고)타워 스텟 가치'!$B$7:$L$11,Y$2,0)+(VLOOKUP($F262,'(참고)타워 스텟 가치'!$B$7:$L$11,Y$2,0)*$E262)</f>
        <v>0</v>
      </c>
      <c r="Z262">
        <f>VLOOKUP($F262,'(참고)타워 스텟 가치'!$B$7:$L$11,Z$2,0)+(VLOOKUP($F262,'(참고)타워 스텟 가치'!$B$7:$L$11,Z$2,0)*$E262)</f>
        <v>0</v>
      </c>
      <c r="AA262">
        <f>VLOOKUP($F262,'(참고)타워 스텟 가치'!$B$7:$L$11,AA$2,0)+(VLOOKUP($F262,'(참고)타워 스텟 가치'!$B$7:$L$11,AA$2,0)*$E262)</f>
        <v>15.259999999999991</v>
      </c>
      <c r="AB262">
        <f>SUM('스테이지별 몬스터 스텟'!S262*'(참고)타워 스텟 가치'!$Q$17,'스테이지별 몬스터 스텟'!T262*'(참고)타워 스텟 가치'!$R$17,'스테이지별 몬스터 스텟'!U262*'(참고)타워 스텟 가치'!$S$17,'스테이지별 몬스터 스텟'!V262*'(참고)타워 스텟 가치'!$T$17,'스테이지별 몬스터 스텟'!W262*'(참고)타워 스텟 가치'!$U$17,'스테이지별 몬스터 스텟'!X262*'(참고)타워 스텟 가치'!$V$17,'스테이지별 몬스터 스텟'!Y262*'(참고)타워 스텟 가치'!$W$17,'스테이지별 몬스터 스텟'!Z262*'(참고)타워 스텟 가치'!$X$17,'스테이지별 몬스터 스텟'!AA262*'(참고)타워 스텟 가치'!$Y$17)</f>
        <v>167105.44749999992</v>
      </c>
      <c r="AC262">
        <v>2</v>
      </c>
      <c r="AD262">
        <f>VLOOKUP($F262,'(참고)타워 스텟 가치'!$B$12:$L$16,AD$2,0)+(VLOOKUP($F262,'(참고)타워 스텟 가치'!$B$12:$L$16,AD$2,0)*$E262)</f>
        <v>122.62499999999994</v>
      </c>
      <c r="AE262">
        <f>VLOOKUP($F262,'(참고)타워 스텟 가치'!$B$12:$L$16,AE$2,0)+(VLOOKUP($F262,'(참고)타워 스텟 가치'!$B$12:$L$16,AE$2,0)*$E262)</f>
        <v>147.14999999999992</v>
      </c>
      <c r="AF262">
        <f>VLOOKUP($F262,'(참고)타워 스텟 가치'!$B$12:$L$16,AF$2,0)+(VLOOKUP($F262,'(참고)타워 스텟 가치'!$B$12:$L$16,AF$2,0)*$E262)</f>
        <v>108999.99999999996</v>
      </c>
      <c r="AG262">
        <f>VLOOKUP($F262,'(참고)타워 스텟 가치'!$B$12:$L$16,AG$2,0)+(VLOOKUP($F262,'(참고)타워 스텟 가치'!$B$12:$L$16,AG$2,0)*$E262)</f>
        <v>735.74999999999966</v>
      </c>
      <c r="AH262">
        <f>VLOOKUP($F262,'(참고)타워 스텟 가치'!$B$12:$L$16,AH$2,0)+(VLOOKUP($F262,'(참고)타워 스텟 가치'!$B$12:$L$16,AH$2,0)*$E262)</f>
        <v>24.524999999999988</v>
      </c>
      <c r="AI262">
        <f>VLOOKUP($F262,'(참고)타워 스텟 가치'!$B$12:$L$16,AI$2,0)+(VLOOKUP($F262,'(참고)타워 스텟 가치'!$B$12:$L$16,AI$2,0)*$E262)</f>
        <v>6.5399999999999965</v>
      </c>
      <c r="AJ262">
        <f>VLOOKUP($F262,'(참고)타워 스텟 가치'!$B$12:$L$16,AJ$2,0)+(VLOOKUP($F262,'(참고)타워 스텟 가치'!$B$12:$L$16,AJ$2,0)*$E262)</f>
        <v>0</v>
      </c>
      <c r="AK262">
        <f>VLOOKUP($F262,'(참고)타워 스텟 가치'!$B$12:$L$16,AK$2,0)+(VLOOKUP($F262,'(참고)타워 스텟 가치'!$B$12:$L$16,AK$2,0)*$E262)</f>
        <v>0</v>
      </c>
      <c r="AL262">
        <f>VLOOKUP($F262,'(참고)타워 스텟 가치'!$B$12:$L$16,AL$2,0)+(VLOOKUP($F262,'(참고)타워 스텟 가치'!$B$12:$L$16,AL$2,0)*$E262)</f>
        <v>30.519999999999982</v>
      </c>
      <c r="AM262">
        <f>SUM('스테이지별 몬스터 스텟'!AD262*'(참고)타워 스텟 가치'!$Q$17,'스테이지별 몬스터 스텟'!AE262*'(참고)타워 스텟 가치'!$R$17,'스테이지별 몬스터 스텟'!AF262*'(참고)타워 스텟 가치'!$S$17,'스테이지별 몬스터 스텟'!AG262*'(참고)타워 스텟 가치'!$T$17,'스테이지별 몬스터 스텟'!AH262*'(참고)타워 스텟 가치'!$U$17,'스테이지별 몬스터 스텟'!AI262*'(참고)타워 스텟 가치'!$V$17,'스테이지별 몬스터 스텟'!AJ262*'(참고)타워 스텟 가치'!$W$17,'스테이지별 몬스터 스텟'!AK262*'(참고)타워 스텟 가치'!$X$17,'스테이지별 몬스터 스텟'!AL262*'(참고)타워 스텟 가치'!$Y$17)</f>
        <v>165554.10499999995</v>
      </c>
      <c r="AN262">
        <v>3</v>
      </c>
    </row>
    <row r="263" spans="3:40" x14ac:dyDescent="0.3">
      <c r="C263">
        <v>4</v>
      </c>
      <c r="D263">
        <f t="shared" si="11"/>
        <v>52</v>
      </c>
      <c r="E263" s="52">
        <f>VLOOKUP(D263,'스테이지별 난이도 설정'!B:C,2,0)</f>
        <v>20.79999999999999</v>
      </c>
      <c r="F263" t="str">
        <f t="shared" si="12"/>
        <v>유니크</v>
      </c>
      <c r="G263">
        <f t="shared" si="13"/>
        <v>6</v>
      </c>
      <c r="H263">
        <f>VLOOKUP($F263,'(참고)타워 스텟 가치'!$B$2:$L$6,H$2,0)+(VLOOKUP($F263,'(참고)타워 스텟 가치'!$B$2:$L$6,H$2,0)*$E263)</f>
        <v>551.81249999999977</v>
      </c>
      <c r="I263">
        <f>VLOOKUP($F263,'(참고)타워 스텟 가치'!$B$2:$L$6,I$2,0)+(VLOOKUP($F263,'(참고)타워 스텟 가치'!$B$2:$L$6,I$2,0)*$E263)</f>
        <v>110.36249999999995</v>
      </c>
      <c r="J263">
        <f>VLOOKUP($F263,'(참고)타워 스텟 가치'!$B$2:$L$6,J$2,0)+(VLOOKUP($F263,'(참고)타워 스텟 가치'!$B$2:$L$6,J$2,0)*$E263)</f>
        <v>108999.99999999996</v>
      </c>
      <c r="K263">
        <f>VLOOKUP($F263,'(참고)타워 스텟 가치'!$B$2:$L$6,K$2,0)+(VLOOKUP($F263,'(참고)타워 스텟 가치'!$B$2:$L$6,K$2,0)*$E263)</f>
        <v>2207.2499999999991</v>
      </c>
      <c r="L263">
        <f>VLOOKUP($F263,'(참고)타워 스텟 가치'!$B$2:$L$6,L$2,0)+(VLOOKUP($F263,'(참고)타워 스텟 가치'!$B$2:$L$6,L$2,0)*$E263)</f>
        <v>36.78749999999998</v>
      </c>
      <c r="M263">
        <f>VLOOKUP($F263,'(참고)타워 스텟 가치'!$B$2:$L$6,M$2,0)+(VLOOKUP($F263,'(참고)타워 스텟 가치'!$B$2:$L$6,M$2,0)*$E263)</f>
        <v>6.5399999999999965</v>
      </c>
      <c r="N263">
        <f>VLOOKUP($F263,'(참고)타워 스텟 가치'!$B$2:$L$6,N$2,0)+(VLOOKUP($F263,'(참고)타워 스텟 가치'!$B$2:$L$6,N$2,0)*$E263)</f>
        <v>0</v>
      </c>
      <c r="O263">
        <f>VLOOKUP($F263,'(참고)타워 스텟 가치'!$B$2:$L$6,O$2,0)+(VLOOKUP($F263,'(참고)타워 스텟 가치'!$B$2:$L$6,O$2,0)*$E263)</f>
        <v>0</v>
      </c>
      <c r="P263">
        <f>VLOOKUP($F263,'(참고)타워 스텟 가치'!$B$2:$L$6,P$2,0)+(VLOOKUP($F263,'(참고)타워 스텟 가치'!$B$2:$L$6,P$2,0)*$E263)</f>
        <v>21.79999999999999</v>
      </c>
      <c r="Q263">
        <f>SUM('스테이지별 몬스터 스텟'!H263*'(참고)타워 스텟 가치'!$Q$17,'스테이지별 몬스터 스텟'!I263*'(참고)타워 스텟 가치'!$R$17,'스테이지별 몬스터 스텟'!J263*'(참고)타워 스텟 가치'!$S$17,'스테이지별 몬스터 스텟'!K263*'(참고)타워 스텟 가치'!$T$17,'스테이지별 몬스터 스텟'!L263*'(참고)타워 스텟 가치'!$U$17,'스테이지별 몬스터 스텟'!M263*'(참고)타워 스텟 가치'!$V$17,'스테이지별 몬스터 스텟'!N263*'(참고)타워 스텟 가치'!$W$17,'스테이지별 몬스터 스텟'!O263*'(참고)타워 스텟 가치'!$X$17,'스테이지별 몬스터 스텟'!P263*'(참고)타워 스텟 가치'!$Y$17)</f>
        <v>169307.38374999998</v>
      </c>
      <c r="R263">
        <v>1</v>
      </c>
      <c r="S263">
        <f>VLOOKUP($F263,'(참고)타워 스텟 가치'!$B$7:$L$11,S$2,0)+(VLOOKUP($F263,'(참고)타워 스텟 가치'!$B$7:$L$11,S$2,0)*$E263)</f>
        <v>183.93749999999991</v>
      </c>
      <c r="T263">
        <f>VLOOKUP($F263,'(참고)타워 스텟 가치'!$B$7:$L$11,T$2,0)+(VLOOKUP($F263,'(참고)타워 스텟 가치'!$B$7:$L$11,T$2,0)*$E263)</f>
        <v>331.08749999999986</v>
      </c>
      <c r="U263">
        <f>VLOOKUP($F263,'(참고)타워 스텟 가치'!$B$7:$L$11,U$2,0)+(VLOOKUP($F263,'(참고)타워 스텟 가치'!$B$7:$L$11,U$2,0)*$E263)</f>
        <v>108999.99999999996</v>
      </c>
      <c r="V263">
        <f>VLOOKUP($F263,'(참고)타워 스텟 가치'!$B$7:$L$11,V$2,0)+(VLOOKUP($F263,'(참고)타워 스텟 가치'!$B$7:$L$11,V$2,0)*$E263)</f>
        <v>2207.2499999999991</v>
      </c>
      <c r="W263">
        <f>VLOOKUP($F263,'(참고)타워 스텟 가치'!$B$7:$L$11,W$2,0)+(VLOOKUP($F263,'(참고)타워 스텟 가치'!$B$7:$L$11,W$2,0)*$E263)</f>
        <v>36.78749999999998</v>
      </c>
      <c r="X263">
        <f>VLOOKUP($F263,'(참고)타워 스텟 가치'!$B$7:$L$11,X$2,0)+(VLOOKUP($F263,'(참고)타워 스텟 가치'!$B$7:$L$11,X$2,0)*$E263)</f>
        <v>6.5399999999999965</v>
      </c>
      <c r="Y263">
        <f>VLOOKUP($F263,'(참고)타워 스텟 가치'!$B$7:$L$11,Y$2,0)+(VLOOKUP($F263,'(참고)타워 스텟 가치'!$B$7:$L$11,Y$2,0)*$E263)</f>
        <v>0</v>
      </c>
      <c r="Z263">
        <f>VLOOKUP($F263,'(참고)타워 스텟 가치'!$B$7:$L$11,Z$2,0)+(VLOOKUP($F263,'(참고)타워 스텟 가치'!$B$7:$L$11,Z$2,0)*$E263)</f>
        <v>0</v>
      </c>
      <c r="AA263">
        <f>VLOOKUP($F263,'(참고)타워 스텟 가치'!$B$7:$L$11,AA$2,0)+(VLOOKUP($F263,'(참고)타워 스텟 가치'!$B$7:$L$11,AA$2,0)*$E263)</f>
        <v>21.79999999999999</v>
      </c>
      <c r="AB263">
        <f>SUM('스테이지별 몬스터 스텟'!S263*'(참고)타워 스텟 가치'!$Q$17,'스테이지별 몬스터 스텟'!T263*'(참고)타워 스텟 가치'!$R$17,'스테이지별 몬스터 스텟'!U263*'(참고)타워 스텟 가치'!$S$17,'스테이지별 몬스터 스텟'!V263*'(참고)타워 스텟 가치'!$T$17,'스테이지별 몬스터 스텟'!W263*'(참고)타워 스텟 가치'!$U$17,'스테이지별 몬스터 스텟'!X263*'(참고)타워 스텟 가치'!$V$17,'스테이지별 몬스터 스텟'!Y263*'(참고)타워 스텟 가치'!$W$17,'스테이지별 몬스터 스텟'!Z263*'(참고)타워 스텟 가치'!$X$17,'스테이지별 몬스터 스텟'!AA263*'(참고)타워 스텟 가치'!$Y$17)</f>
        <v>168902.72124999997</v>
      </c>
      <c r="AC263">
        <v>2</v>
      </c>
      <c r="AD263">
        <f>VLOOKUP($F263,'(참고)타워 스텟 가치'!$B$12:$L$16,AD$2,0)+(VLOOKUP($F263,'(참고)타워 스텟 가치'!$B$12:$L$16,AD$2,0)*$E263)</f>
        <v>183.93749999999991</v>
      </c>
      <c r="AE263">
        <f>VLOOKUP($F263,'(참고)타워 스텟 가치'!$B$12:$L$16,AE$2,0)+(VLOOKUP($F263,'(참고)타워 스텟 가치'!$B$12:$L$16,AE$2,0)*$E263)</f>
        <v>220.72499999999991</v>
      </c>
      <c r="AF263">
        <f>VLOOKUP($F263,'(참고)타워 스텟 가치'!$B$12:$L$16,AF$2,0)+(VLOOKUP($F263,'(참고)타워 스텟 가치'!$B$12:$L$16,AF$2,0)*$E263)</f>
        <v>108999.99999999996</v>
      </c>
      <c r="AG263">
        <f>VLOOKUP($F263,'(참고)타워 스텟 가치'!$B$12:$L$16,AG$2,0)+(VLOOKUP($F263,'(참고)타워 스텟 가치'!$B$12:$L$16,AG$2,0)*$E263)</f>
        <v>1103.6249999999995</v>
      </c>
      <c r="AH263">
        <f>VLOOKUP($F263,'(참고)타워 스텟 가치'!$B$12:$L$16,AH$2,0)+(VLOOKUP($F263,'(참고)타워 스텟 가치'!$B$12:$L$16,AH$2,0)*$E263)</f>
        <v>36.78749999999998</v>
      </c>
      <c r="AI263">
        <f>VLOOKUP($F263,'(참고)타워 스텟 가치'!$B$12:$L$16,AI$2,0)+(VLOOKUP($F263,'(참고)타워 스텟 가치'!$B$12:$L$16,AI$2,0)*$E263)</f>
        <v>6.5399999999999965</v>
      </c>
      <c r="AJ263">
        <f>VLOOKUP($F263,'(참고)타워 스텟 가치'!$B$12:$L$16,AJ$2,0)+(VLOOKUP($F263,'(참고)타워 스텟 가치'!$B$12:$L$16,AJ$2,0)*$E263)</f>
        <v>0</v>
      </c>
      <c r="AK263">
        <f>VLOOKUP($F263,'(참고)타워 스텟 가치'!$B$12:$L$16,AK$2,0)+(VLOOKUP($F263,'(참고)타워 스텟 가치'!$B$12:$L$16,AK$2,0)*$E263)</f>
        <v>0</v>
      </c>
      <c r="AL263">
        <f>VLOOKUP($F263,'(참고)타워 스텟 가치'!$B$12:$L$16,AL$2,0)+(VLOOKUP($F263,'(참고)타워 스텟 가치'!$B$12:$L$16,AL$2,0)*$E263)</f>
        <v>43.59999999999998</v>
      </c>
      <c r="AM263">
        <f>SUM('스테이지별 몬스터 스텟'!AD263*'(참고)타워 스텟 가치'!$Q$17,'스테이지별 몬스터 스텟'!AE263*'(참고)타워 스텟 가치'!$R$17,'스테이지별 몬스터 스텟'!AF263*'(참고)타워 스텟 가치'!$S$17,'스테이지별 몬스터 스텟'!AG263*'(참고)타워 스텟 가치'!$T$17,'스테이지별 몬스터 스텟'!AH263*'(참고)타워 스텟 가치'!$U$17,'스테이지별 몬스터 스텟'!AI263*'(참고)타워 스텟 가치'!$V$17,'스테이지별 몬스터 스텟'!AJ263*'(참고)타워 스텟 가치'!$W$17,'스테이지별 몬스터 스텟'!AK263*'(참고)타워 스텟 가치'!$X$17,'스테이지별 몬스터 스텟'!AL263*'(참고)타워 스텟 가치'!$Y$17)</f>
        <v>166573.52749999997</v>
      </c>
      <c r="AN263">
        <v>3</v>
      </c>
    </row>
    <row r="264" spans="3:40" x14ac:dyDescent="0.3">
      <c r="C264">
        <v>5</v>
      </c>
      <c r="D264">
        <f t="shared" si="11"/>
        <v>52</v>
      </c>
      <c r="E264" s="52">
        <f>VLOOKUP(D264,'스테이지별 난이도 설정'!B:C,2,0)</f>
        <v>20.79999999999999</v>
      </c>
      <c r="F264" t="str">
        <f t="shared" si="12"/>
        <v>스페셜</v>
      </c>
      <c r="G264">
        <f t="shared" si="13"/>
        <v>6</v>
      </c>
      <c r="H264">
        <f>VLOOKUP($F264,'(참고)타워 스텟 가치'!$B$2:$L$6,H$2,0)+(VLOOKUP($F264,'(참고)타워 스텟 가치'!$B$2:$L$6,H$2,0)*$E264)</f>
        <v>827.71874999999966</v>
      </c>
      <c r="I264">
        <f>VLOOKUP($F264,'(참고)타워 스텟 가치'!$B$2:$L$6,I$2,0)+(VLOOKUP($F264,'(참고)타워 스텟 가치'!$B$2:$L$6,I$2,0)*$E264)</f>
        <v>165.54374999999993</v>
      </c>
      <c r="J264">
        <f>VLOOKUP($F264,'(참고)타워 스텟 가치'!$B$2:$L$6,J$2,0)+(VLOOKUP($F264,'(참고)타워 스텟 가치'!$B$2:$L$6,J$2,0)*$E264)</f>
        <v>108999.99999999996</v>
      </c>
      <c r="K264">
        <f>VLOOKUP($F264,'(참고)타워 스텟 가치'!$B$2:$L$6,K$2,0)+(VLOOKUP($F264,'(참고)타워 스텟 가치'!$B$2:$L$6,K$2,0)*$E264)</f>
        <v>3310.8749999999986</v>
      </c>
      <c r="L264">
        <f>VLOOKUP($F264,'(참고)타워 스텟 가치'!$B$2:$L$6,L$2,0)+(VLOOKUP($F264,'(참고)타워 스텟 가치'!$B$2:$L$6,L$2,0)*$E264)</f>
        <v>55.181249999999977</v>
      </c>
      <c r="M264">
        <f>VLOOKUP($F264,'(참고)타워 스텟 가치'!$B$2:$L$6,M$2,0)+(VLOOKUP($F264,'(참고)타워 스텟 가치'!$B$2:$L$6,M$2,0)*$E264)</f>
        <v>6.5399999999999965</v>
      </c>
      <c r="N264">
        <f>VLOOKUP($F264,'(참고)타워 스텟 가치'!$B$2:$L$6,N$2,0)+(VLOOKUP($F264,'(참고)타워 스텟 가치'!$B$2:$L$6,N$2,0)*$E264)</f>
        <v>0</v>
      </c>
      <c r="O264">
        <f>VLOOKUP($F264,'(참고)타워 스텟 가치'!$B$2:$L$6,O$2,0)+(VLOOKUP($F264,'(참고)타워 스텟 가치'!$B$2:$L$6,O$2,0)*$E264)</f>
        <v>0</v>
      </c>
      <c r="P264">
        <f>VLOOKUP($F264,'(참고)타워 스텟 가치'!$B$2:$L$6,P$2,0)+(VLOOKUP($F264,'(참고)타워 스텟 가치'!$B$2:$L$6,P$2,0)*$E264)</f>
        <v>21.79999999999999</v>
      </c>
      <c r="Q264">
        <f>SUM('스테이지별 몬스터 스텟'!H264*'(참고)타워 스텟 가치'!$Q$17,'스테이지별 몬스터 스텟'!I264*'(참고)타워 스텟 가치'!$R$17,'스테이지별 몬스터 스텟'!J264*'(참고)타워 스텟 가치'!$S$17,'스테이지별 몬스터 스텟'!K264*'(참고)타워 스텟 가치'!$T$17,'스테이지별 몬스터 스텟'!L264*'(참고)타워 스텟 가치'!$U$17,'스테이지별 몬스터 스텟'!M264*'(참고)타워 스텟 가치'!$V$17,'스테이지별 몬스터 스텟'!N264*'(참고)타워 스텟 가치'!$W$17,'스테이지별 몬스터 스텟'!O264*'(참고)타워 스텟 가치'!$X$17,'스테이지별 몬스터 스텟'!P264*'(참고)타워 스텟 가치'!$Y$17)</f>
        <v>172186.00562499993</v>
      </c>
      <c r="R264">
        <v>1</v>
      </c>
      <c r="S264">
        <f>VLOOKUP($F264,'(참고)타워 스텟 가치'!$B$7:$L$11,S$2,0)+(VLOOKUP($F264,'(참고)타워 스텟 가치'!$B$7:$L$11,S$2,0)*$E264)</f>
        <v>275.90624999999989</v>
      </c>
      <c r="T264">
        <f>VLOOKUP($F264,'(참고)타워 스텟 가치'!$B$7:$L$11,T$2,0)+(VLOOKUP($F264,'(참고)타워 스텟 가치'!$B$7:$L$11,T$2,0)*$E264)</f>
        <v>496.6312499999998</v>
      </c>
      <c r="U264">
        <f>VLOOKUP($F264,'(참고)타워 스텟 가치'!$B$7:$L$11,U$2,0)+(VLOOKUP($F264,'(참고)타워 스텟 가치'!$B$7:$L$11,U$2,0)*$E264)</f>
        <v>108999.99999999996</v>
      </c>
      <c r="V264">
        <f>VLOOKUP($F264,'(참고)타워 스텟 가치'!$B$7:$L$11,V$2,0)+(VLOOKUP($F264,'(참고)타워 스텟 가치'!$B$7:$L$11,V$2,0)*$E264)</f>
        <v>3310.8749999999986</v>
      </c>
      <c r="W264">
        <f>VLOOKUP($F264,'(참고)타워 스텟 가치'!$B$7:$L$11,W$2,0)+(VLOOKUP($F264,'(참고)타워 스텟 가치'!$B$7:$L$11,W$2,0)*$E264)</f>
        <v>55.181249999999977</v>
      </c>
      <c r="X264">
        <f>VLOOKUP($F264,'(참고)타워 스텟 가치'!$B$7:$L$11,X$2,0)+(VLOOKUP($F264,'(참고)타워 스텟 가치'!$B$7:$L$11,X$2,0)*$E264)</f>
        <v>6.5399999999999965</v>
      </c>
      <c r="Y264">
        <f>VLOOKUP($F264,'(참고)타워 스텟 가치'!$B$7:$L$11,Y$2,0)+(VLOOKUP($F264,'(참고)타워 스텟 가치'!$B$7:$L$11,Y$2,0)*$E264)</f>
        <v>0</v>
      </c>
      <c r="Z264">
        <f>VLOOKUP($F264,'(참고)타워 스텟 가치'!$B$7:$L$11,Z$2,0)+(VLOOKUP($F264,'(참고)타워 스텟 가치'!$B$7:$L$11,Z$2,0)*$E264)</f>
        <v>0</v>
      </c>
      <c r="AA264">
        <f>VLOOKUP($F264,'(참고)타워 스텟 가치'!$B$7:$L$11,AA$2,0)+(VLOOKUP($F264,'(참고)타워 스텟 가치'!$B$7:$L$11,AA$2,0)*$E264)</f>
        <v>21.79999999999999</v>
      </c>
      <c r="AB264">
        <f>SUM('스테이지별 몬스터 스텟'!S264*'(참고)타워 스텟 가치'!$Q$17,'스테이지별 몬스터 스텟'!T264*'(참고)타워 스텟 가치'!$R$17,'스테이지별 몬스터 스텟'!U264*'(참고)타워 스텟 가치'!$S$17,'스테이지별 몬스터 스텟'!V264*'(참고)타워 스텟 가치'!$T$17,'스테이지별 몬스터 스텟'!W264*'(참고)타워 스텟 가치'!$U$17,'스테이지별 몬스터 스텟'!X264*'(참고)타워 스텟 가치'!$V$17,'스테이지별 몬스터 스텟'!Y264*'(참고)타워 스텟 가치'!$W$17,'스테이지별 몬스터 스텟'!Z264*'(참고)타워 스텟 가치'!$X$17,'스테이지별 몬스터 스텟'!AA264*'(참고)타워 스텟 가치'!$Y$17)</f>
        <v>171579.01187499994</v>
      </c>
      <c r="AC264">
        <v>2</v>
      </c>
      <c r="AD264">
        <f>VLOOKUP($F264,'(참고)타워 스텟 가치'!$B$12:$L$16,AD$2,0)+(VLOOKUP($F264,'(참고)타워 스텟 가치'!$B$12:$L$16,AD$2,0)*$E264)</f>
        <v>275.90624999999989</v>
      </c>
      <c r="AE264">
        <f>VLOOKUP($F264,'(참고)타워 스텟 가치'!$B$12:$L$16,AE$2,0)+(VLOOKUP($F264,'(참고)타워 스텟 가치'!$B$12:$L$16,AE$2,0)*$E264)</f>
        <v>331.08749999999986</v>
      </c>
      <c r="AF264">
        <f>VLOOKUP($F264,'(참고)타워 스텟 가치'!$B$12:$L$16,AF$2,0)+(VLOOKUP($F264,'(참고)타워 스텟 가치'!$B$12:$L$16,AF$2,0)*$E264)</f>
        <v>108999.99999999996</v>
      </c>
      <c r="AG264">
        <f>VLOOKUP($F264,'(참고)타워 스텟 가치'!$B$12:$L$16,AG$2,0)+(VLOOKUP($F264,'(참고)타워 스텟 가치'!$B$12:$L$16,AG$2,0)*$E264)</f>
        <v>1655.4374999999993</v>
      </c>
      <c r="AH264">
        <f>VLOOKUP($F264,'(참고)타워 스텟 가치'!$B$12:$L$16,AH$2,0)+(VLOOKUP($F264,'(참고)타워 스텟 가치'!$B$12:$L$16,AH$2,0)*$E264)</f>
        <v>55.181249999999977</v>
      </c>
      <c r="AI264">
        <f>VLOOKUP($F264,'(참고)타워 스텟 가치'!$B$12:$L$16,AI$2,0)+(VLOOKUP($F264,'(참고)타워 스텟 가치'!$B$12:$L$16,AI$2,0)*$E264)</f>
        <v>6.5399999999999965</v>
      </c>
      <c r="AJ264">
        <f>VLOOKUP($F264,'(참고)타워 스텟 가치'!$B$12:$L$16,AJ$2,0)+(VLOOKUP($F264,'(참고)타워 스텟 가치'!$B$12:$L$16,AJ$2,0)*$E264)</f>
        <v>0</v>
      </c>
      <c r="AK264">
        <f>VLOOKUP($F264,'(참고)타워 스텟 가치'!$B$12:$L$16,AK$2,0)+(VLOOKUP($F264,'(참고)타워 스텟 가치'!$B$12:$L$16,AK$2,0)*$E264)</f>
        <v>0</v>
      </c>
      <c r="AL264">
        <f>VLOOKUP($F264,'(참고)타워 스텟 가치'!$B$12:$L$16,AL$2,0)+(VLOOKUP($F264,'(참고)타워 스텟 가치'!$B$12:$L$16,AL$2,0)*$E264)</f>
        <v>43.59999999999998</v>
      </c>
      <c r="AM264">
        <f>SUM('스테이지별 몬스터 스텟'!AD264*'(참고)타워 스텟 가치'!$Q$17,'스테이지별 몬스터 스텟'!AE264*'(참고)타워 스텟 가치'!$R$17,'스테이지별 몬스터 스텟'!AF264*'(참고)타워 스텟 가치'!$S$17,'스테이지별 몬스터 스텟'!AG264*'(참고)타워 스텟 가치'!$T$17,'스테이지별 몬스터 스텟'!AH264*'(참고)타워 스텟 가치'!$U$17,'스테이지별 몬스터 스텟'!AI264*'(참고)타워 스텟 가치'!$V$17,'스테이지별 몬스터 스텟'!AJ264*'(참고)타워 스텟 가치'!$W$17,'스테이지별 몬스터 스텟'!AK264*'(참고)타워 스텟 가치'!$X$17,'스테이지별 몬스터 스텟'!AL264*'(참고)타워 스텟 가치'!$Y$17)</f>
        <v>168063.42124999996</v>
      </c>
      <c r="AN264">
        <v>3</v>
      </c>
    </row>
    <row r="265" spans="3:40" x14ac:dyDescent="0.3">
      <c r="C265">
        <v>1</v>
      </c>
      <c r="D265">
        <f t="shared" si="11"/>
        <v>53</v>
      </c>
      <c r="E265" s="52">
        <f>VLOOKUP(D265,'스테이지별 난이도 설정'!B:C,2,0)</f>
        <v>21.199999999999989</v>
      </c>
      <c r="F265" t="str">
        <f t="shared" si="12"/>
        <v>일반</v>
      </c>
      <c r="G265">
        <f t="shared" si="13"/>
        <v>6</v>
      </c>
      <c r="H265">
        <f>VLOOKUP($F265,'(참고)타워 스텟 가치'!$B$2:$L$6,H$2,0)+(VLOOKUP($F265,'(참고)타워 스텟 가치'!$B$2:$L$6,H$2,0)*$E265)</f>
        <v>166.49999999999991</v>
      </c>
      <c r="I265">
        <f>VLOOKUP($F265,'(참고)타워 스텟 가치'!$B$2:$L$6,I$2,0)+(VLOOKUP($F265,'(참고)타워 스텟 가치'!$B$2:$L$6,I$2,0)*$E265)</f>
        <v>33.299999999999983</v>
      </c>
      <c r="J265">
        <f>VLOOKUP($F265,'(참고)타워 스텟 가치'!$B$2:$L$6,J$2,0)+(VLOOKUP($F265,'(참고)타워 스텟 가치'!$B$2:$L$6,J$2,0)*$E265)</f>
        <v>110999.99999999994</v>
      </c>
      <c r="K265">
        <f>VLOOKUP($F265,'(참고)타워 스텟 가치'!$B$2:$L$6,K$2,0)+(VLOOKUP($F265,'(참고)타워 스텟 가치'!$B$2:$L$6,K$2,0)*$E265)</f>
        <v>665.99999999999966</v>
      </c>
      <c r="L265">
        <f>VLOOKUP($F265,'(참고)타워 스텟 가치'!$B$2:$L$6,L$2,0)+(VLOOKUP($F265,'(참고)타워 스텟 가치'!$B$2:$L$6,L$2,0)*$E265)</f>
        <v>11.099999999999994</v>
      </c>
      <c r="M265">
        <f>VLOOKUP($F265,'(참고)타워 스텟 가치'!$B$2:$L$6,M$2,0)+(VLOOKUP($F265,'(참고)타워 스텟 가치'!$B$2:$L$6,M$2,0)*$E265)</f>
        <v>6.6599999999999966</v>
      </c>
      <c r="N265">
        <f>VLOOKUP($F265,'(참고)타워 스텟 가치'!$B$2:$L$6,N$2,0)+(VLOOKUP($F265,'(참고)타워 스텟 가치'!$B$2:$L$6,N$2,0)*$E265)</f>
        <v>0</v>
      </c>
      <c r="O265">
        <f>VLOOKUP($F265,'(참고)타워 스텟 가치'!$B$2:$L$6,O$2,0)+(VLOOKUP($F265,'(참고)타워 스텟 가치'!$B$2:$L$6,O$2,0)*$E265)</f>
        <v>0</v>
      </c>
      <c r="P265">
        <f>VLOOKUP($F265,'(참고)타워 스텟 가치'!$B$2:$L$6,P$2,0)+(VLOOKUP($F265,'(참고)타워 스텟 가치'!$B$2:$L$6,P$2,0)*$E265)</f>
        <v>15.53999999999999</v>
      </c>
      <c r="Q265">
        <f>SUM('스테이지별 몬스터 스텟'!H265*'(참고)타워 스텟 가치'!$Q$17,'스테이지별 몬스터 스텟'!I265*'(참고)타워 스텟 가치'!$R$17,'스테이지별 몬스터 스텟'!J265*'(참고)타워 스텟 가치'!$S$17,'스테이지별 몬스터 스텟'!K265*'(참고)타워 스텟 가치'!$T$17,'스테이지별 몬스터 스텟'!L265*'(참고)타워 스텟 가치'!$U$17,'스테이지별 몬스터 스텟'!M265*'(참고)타워 스텟 가치'!$V$17,'스테이지별 몬스터 스텟'!N265*'(참고)타워 스텟 가치'!$W$17,'스테이지별 몬스터 스텟'!O265*'(참고)타워 스텟 가치'!$X$17,'스테이지별 몬스터 스텟'!P265*'(참고)타워 스텟 가치'!$Y$17)</f>
        <v>168274.88999999993</v>
      </c>
      <c r="R265">
        <v>1</v>
      </c>
      <c r="S265">
        <f>VLOOKUP($F265,'(참고)타워 스텟 가치'!$B$7:$L$11,S$2,0)+(VLOOKUP($F265,'(참고)타워 스텟 가치'!$B$7:$L$11,S$2,0)*$E265)</f>
        <v>55.499999999999972</v>
      </c>
      <c r="T265">
        <f>VLOOKUP($F265,'(참고)타워 스텟 가치'!$B$7:$L$11,T$2,0)+(VLOOKUP($F265,'(참고)타워 스텟 가치'!$B$7:$L$11,T$2,0)*$E265)</f>
        <v>99.899999999999949</v>
      </c>
      <c r="U265">
        <f>VLOOKUP($F265,'(참고)타워 스텟 가치'!$B$7:$L$11,U$2,0)+(VLOOKUP($F265,'(참고)타워 스텟 가치'!$B$7:$L$11,U$2,0)*$E265)</f>
        <v>110999.99999999994</v>
      </c>
      <c r="V265">
        <f>VLOOKUP($F265,'(참고)타워 스텟 가치'!$B$7:$L$11,V$2,0)+(VLOOKUP($F265,'(참고)타워 스텟 가치'!$B$7:$L$11,V$2,0)*$E265)</f>
        <v>665.99999999999966</v>
      </c>
      <c r="W265">
        <f>VLOOKUP($F265,'(참고)타워 스텟 가치'!$B$7:$L$11,W$2,0)+(VLOOKUP($F265,'(참고)타워 스텟 가치'!$B$7:$L$11,W$2,0)*$E265)</f>
        <v>11.099999999999994</v>
      </c>
      <c r="X265">
        <f>VLOOKUP($F265,'(참고)타워 스텟 가치'!$B$7:$L$11,X$2,0)+(VLOOKUP($F265,'(참고)타워 스텟 가치'!$B$7:$L$11,X$2,0)*$E265)</f>
        <v>6.6599999999999966</v>
      </c>
      <c r="Y265">
        <f>VLOOKUP($F265,'(참고)타워 스텟 가치'!$B$7:$L$11,Y$2,0)+(VLOOKUP($F265,'(참고)타워 스텟 가치'!$B$7:$L$11,Y$2,0)*$E265)</f>
        <v>0</v>
      </c>
      <c r="Z265">
        <f>VLOOKUP($F265,'(참고)타워 스텟 가치'!$B$7:$L$11,Z$2,0)+(VLOOKUP($F265,'(참고)타워 스텟 가치'!$B$7:$L$11,Z$2,0)*$E265)</f>
        <v>0</v>
      </c>
      <c r="AA265">
        <f>VLOOKUP($F265,'(참고)타워 스텟 가치'!$B$7:$L$11,AA$2,0)+(VLOOKUP($F265,'(참고)타워 스텟 가치'!$B$7:$L$11,AA$2,0)*$E265)</f>
        <v>15.53999999999999</v>
      </c>
      <c r="AB265">
        <f>SUM('스테이지별 몬스터 스텟'!S265*'(참고)타워 스텟 가치'!$Q$17,'스테이지별 몬스터 스텟'!T265*'(참고)타워 스텟 가치'!$R$17,'스테이지별 몬스터 스텟'!U265*'(참고)타워 스텟 가치'!$S$17,'스테이지별 몬스터 스텟'!V265*'(참고)타워 스텟 가치'!$T$17,'스테이지별 몬스터 스텟'!W265*'(참고)타워 스텟 가치'!$U$17,'스테이지별 몬스터 스텟'!X265*'(참고)타워 스텟 가치'!$V$17,'스테이지별 몬스터 스텟'!Y265*'(참고)타워 스텟 가치'!$W$17,'스테이지별 몬스터 스텟'!Z265*'(참고)타워 스텟 가치'!$X$17,'스테이지별 몬스터 스텟'!AA265*'(참고)타워 스텟 가치'!$Y$17)</f>
        <v>168152.78999999992</v>
      </c>
      <c r="AC265">
        <v>2</v>
      </c>
      <c r="AD265">
        <f>VLOOKUP($F265,'(참고)타워 스텟 가치'!$B$12:$L$16,AD$2,0)+(VLOOKUP($F265,'(참고)타워 스텟 가치'!$B$12:$L$16,AD$2,0)*$E265)</f>
        <v>55.499999999999972</v>
      </c>
      <c r="AE265">
        <f>VLOOKUP($F265,'(참고)타워 스텟 가치'!$B$12:$L$16,AE$2,0)+(VLOOKUP($F265,'(참고)타워 스텟 가치'!$B$12:$L$16,AE$2,0)*$E265)</f>
        <v>66.599999999999966</v>
      </c>
      <c r="AF265">
        <f>VLOOKUP($F265,'(참고)타워 스텟 가치'!$B$12:$L$16,AF$2,0)+(VLOOKUP($F265,'(참고)타워 스텟 가치'!$B$12:$L$16,AF$2,0)*$E265)</f>
        <v>110999.99999999994</v>
      </c>
      <c r="AG265">
        <f>VLOOKUP($F265,'(참고)타워 스텟 가치'!$B$12:$L$16,AG$2,0)+(VLOOKUP($F265,'(참고)타워 스텟 가치'!$B$12:$L$16,AG$2,0)*$E265)</f>
        <v>332.99999999999983</v>
      </c>
      <c r="AH265">
        <f>VLOOKUP($F265,'(참고)타워 스텟 가치'!$B$12:$L$16,AH$2,0)+(VLOOKUP($F265,'(참고)타워 스텟 가치'!$B$12:$L$16,AH$2,0)*$E265)</f>
        <v>11.099999999999994</v>
      </c>
      <c r="AI265">
        <f>VLOOKUP($F265,'(참고)타워 스텟 가치'!$B$12:$L$16,AI$2,0)+(VLOOKUP($F265,'(참고)타워 스텟 가치'!$B$12:$L$16,AI$2,0)*$E265)</f>
        <v>6.6599999999999966</v>
      </c>
      <c r="AJ265">
        <f>VLOOKUP($F265,'(참고)타워 스텟 가치'!$B$12:$L$16,AJ$2,0)+(VLOOKUP($F265,'(참고)타워 스텟 가치'!$B$12:$L$16,AJ$2,0)*$E265)</f>
        <v>0</v>
      </c>
      <c r="AK265">
        <f>VLOOKUP($F265,'(참고)타워 스텟 가치'!$B$12:$L$16,AK$2,0)+(VLOOKUP($F265,'(참고)타워 스텟 가치'!$B$12:$L$16,AK$2,0)*$E265)</f>
        <v>0</v>
      </c>
      <c r="AL265">
        <f>VLOOKUP($F265,'(참고)타워 스텟 가치'!$B$12:$L$16,AL$2,0)+(VLOOKUP($F265,'(참고)타워 스텟 가치'!$B$12:$L$16,AL$2,0)*$E265)</f>
        <v>31.079999999999981</v>
      </c>
      <c r="AM265">
        <f>SUM('스테이지별 몬스터 스텟'!AD265*'(참고)타워 스텟 가치'!$Q$17,'스테이지별 몬스터 스텟'!AE265*'(참고)타워 스텟 가치'!$R$17,'스테이지별 몬스터 스텟'!AF265*'(참고)타워 스텟 가치'!$S$17,'스테이지별 몬스터 스텟'!AG265*'(참고)타워 스텟 가치'!$T$17,'스테이지별 몬스터 스텟'!AH265*'(참고)타워 스텟 가치'!$U$17,'스테이지별 몬스터 스텟'!AI265*'(참고)타워 스텟 가치'!$V$17,'스테이지별 몬스터 스텟'!AJ265*'(참고)타워 스텟 가치'!$W$17,'스테이지별 몬스터 스텟'!AK265*'(참고)타워 스텟 가치'!$X$17,'스테이지별 몬스터 스텟'!AL265*'(참고)타워 스텟 가치'!$Y$17)</f>
        <v>167467.91999999993</v>
      </c>
      <c r="AN265">
        <v>3</v>
      </c>
    </row>
    <row r="266" spans="3:40" x14ac:dyDescent="0.3">
      <c r="C266">
        <v>2</v>
      </c>
      <c r="D266">
        <f t="shared" si="11"/>
        <v>53</v>
      </c>
      <c r="E266" s="52">
        <f>VLOOKUP(D266,'스테이지별 난이도 설정'!B:C,2,0)</f>
        <v>21.199999999999989</v>
      </c>
      <c r="F266" t="str">
        <f t="shared" si="12"/>
        <v>레어</v>
      </c>
      <c r="G266">
        <f t="shared" si="13"/>
        <v>6</v>
      </c>
      <c r="H266">
        <f>VLOOKUP($F266,'(참고)타워 스텟 가치'!$B$2:$L$6,H$2,0)+(VLOOKUP($F266,'(참고)타워 스텟 가치'!$B$2:$L$6,H$2,0)*$E266)</f>
        <v>249.74999999999989</v>
      </c>
      <c r="I266">
        <f>VLOOKUP($F266,'(참고)타워 스텟 가치'!$B$2:$L$6,I$2,0)+(VLOOKUP($F266,'(참고)타워 스텟 가치'!$B$2:$L$6,I$2,0)*$E266)</f>
        <v>49.949999999999974</v>
      </c>
      <c r="J266">
        <f>VLOOKUP($F266,'(참고)타워 스텟 가치'!$B$2:$L$6,J$2,0)+(VLOOKUP($F266,'(참고)타워 스텟 가치'!$B$2:$L$6,J$2,0)*$E266)</f>
        <v>110999.99999999994</v>
      </c>
      <c r="K266">
        <f>VLOOKUP($F266,'(참고)타워 스텟 가치'!$B$2:$L$6,K$2,0)+(VLOOKUP($F266,'(참고)타워 스텟 가치'!$B$2:$L$6,K$2,0)*$E266)</f>
        <v>998.99999999999955</v>
      </c>
      <c r="L266">
        <f>VLOOKUP($F266,'(참고)타워 스텟 가치'!$B$2:$L$6,L$2,0)+(VLOOKUP($F266,'(참고)타워 스텟 가치'!$B$2:$L$6,L$2,0)*$E266)</f>
        <v>16.649999999999991</v>
      </c>
      <c r="M266">
        <f>VLOOKUP($F266,'(참고)타워 스텟 가치'!$B$2:$L$6,M$2,0)+(VLOOKUP($F266,'(참고)타워 스텟 가치'!$B$2:$L$6,M$2,0)*$E266)</f>
        <v>6.6599999999999966</v>
      </c>
      <c r="N266">
        <f>VLOOKUP($F266,'(참고)타워 스텟 가치'!$B$2:$L$6,N$2,0)+(VLOOKUP($F266,'(참고)타워 스텟 가치'!$B$2:$L$6,N$2,0)*$E266)</f>
        <v>0</v>
      </c>
      <c r="O266">
        <f>VLOOKUP($F266,'(참고)타워 스텟 가치'!$B$2:$L$6,O$2,0)+(VLOOKUP($F266,'(참고)타워 스텟 가치'!$B$2:$L$6,O$2,0)*$E266)</f>
        <v>0</v>
      </c>
      <c r="P266">
        <f>VLOOKUP($F266,'(참고)타워 스텟 가치'!$B$2:$L$6,P$2,0)+(VLOOKUP($F266,'(참고)타워 스텟 가치'!$B$2:$L$6,P$2,0)*$E266)</f>
        <v>15.53999999999999</v>
      </c>
      <c r="Q266">
        <f>SUM('스테이지별 몬스터 스텟'!H266*'(참고)타워 스텟 가치'!$Q$17,'스테이지별 몬스터 스텟'!I266*'(참고)타워 스텟 가치'!$R$17,'스테이지별 몬스터 스텟'!J266*'(참고)타워 스텟 가치'!$S$17,'스테이지별 몬스터 스텟'!K266*'(참고)타워 스텟 가치'!$T$17,'스테이지별 몬스터 스텟'!L266*'(참고)타워 스텟 가치'!$U$17,'스테이지별 몬스터 스텟'!M266*'(참고)타워 스텟 가치'!$V$17,'스테이지별 몬스터 스텟'!N266*'(참고)타워 스텟 가치'!$W$17,'스테이지별 몬스터 스텟'!O266*'(참고)타워 스텟 가치'!$X$17,'스테이지별 몬스터 스텟'!P266*'(참고)타워 스텟 가치'!$Y$17)</f>
        <v>169143.46499999988</v>
      </c>
      <c r="R266">
        <v>1</v>
      </c>
      <c r="S266">
        <f>VLOOKUP($F266,'(참고)타워 스텟 가치'!$B$7:$L$11,S$2,0)+(VLOOKUP($F266,'(참고)타워 스텟 가치'!$B$7:$L$11,S$2,0)*$E266)</f>
        <v>83.249999999999957</v>
      </c>
      <c r="T266">
        <f>VLOOKUP($F266,'(참고)타워 스텟 가치'!$B$7:$L$11,T$2,0)+(VLOOKUP($F266,'(참고)타워 스텟 가치'!$B$7:$L$11,T$2,0)*$E266)</f>
        <v>149.84999999999991</v>
      </c>
      <c r="U266">
        <f>VLOOKUP($F266,'(참고)타워 스텟 가치'!$B$7:$L$11,U$2,0)+(VLOOKUP($F266,'(참고)타워 스텟 가치'!$B$7:$L$11,U$2,0)*$E266)</f>
        <v>110999.99999999994</v>
      </c>
      <c r="V266">
        <f>VLOOKUP($F266,'(참고)타워 스텟 가치'!$B$7:$L$11,V$2,0)+(VLOOKUP($F266,'(참고)타워 스텟 가치'!$B$7:$L$11,V$2,0)*$E266)</f>
        <v>998.99999999999955</v>
      </c>
      <c r="W266">
        <f>VLOOKUP($F266,'(참고)타워 스텟 가치'!$B$7:$L$11,W$2,0)+(VLOOKUP($F266,'(참고)타워 스텟 가치'!$B$7:$L$11,W$2,0)*$E266)</f>
        <v>16.649999999999991</v>
      </c>
      <c r="X266">
        <f>VLOOKUP($F266,'(참고)타워 스텟 가치'!$B$7:$L$11,X$2,0)+(VLOOKUP($F266,'(참고)타워 스텟 가치'!$B$7:$L$11,X$2,0)*$E266)</f>
        <v>6.6599999999999966</v>
      </c>
      <c r="Y266">
        <f>VLOOKUP($F266,'(참고)타워 스텟 가치'!$B$7:$L$11,Y$2,0)+(VLOOKUP($F266,'(참고)타워 스텟 가치'!$B$7:$L$11,Y$2,0)*$E266)</f>
        <v>0</v>
      </c>
      <c r="Z266">
        <f>VLOOKUP($F266,'(참고)타워 스텟 가치'!$B$7:$L$11,Z$2,0)+(VLOOKUP($F266,'(참고)타워 스텟 가치'!$B$7:$L$11,Z$2,0)*$E266)</f>
        <v>0</v>
      </c>
      <c r="AA266">
        <f>VLOOKUP($F266,'(참고)타워 스텟 가치'!$B$7:$L$11,AA$2,0)+(VLOOKUP($F266,'(참고)타워 스텟 가치'!$B$7:$L$11,AA$2,0)*$E266)</f>
        <v>15.53999999999999</v>
      </c>
      <c r="AB266">
        <f>SUM('스테이지별 몬스터 스텟'!S266*'(참고)타워 스텟 가치'!$Q$17,'스테이지별 몬스터 스텟'!T266*'(참고)타워 스텟 가치'!$R$17,'스테이지별 몬스터 스텟'!U266*'(참고)타워 스텟 가치'!$S$17,'스테이지별 몬스터 스텟'!V266*'(참고)타워 스텟 가치'!$T$17,'스테이지별 몬스터 스텟'!W266*'(참고)타워 스텟 가치'!$U$17,'스테이지별 몬스터 스텟'!X266*'(참고)타워 스텟 가치'!$V$17,'스테이지별 몬스터 스텟'!Y266*'(참고)타워 스텟 가치'!$W$17,'스테이지별 몬스터 스텟'!Z266*'(참고)타워 스텟 가치'!$X$17,'스테이지별 몬스터 스텟'!AA266*'(참고)타워 스텟 가치'!$Y$17)</f>
        <v>168960.31499999989</v>
      </c>
      <c r="AC266">
        <v>2</v>
      </c>
      <c r="AD266">
        <f>VLOOKUP($F266,'(참고)타워 스텟 가치'!$B$12:$L$16,AD$2,0)+(VLOOKUP($F266,'(참고)타워 스텟 가치'!$B$12:$L$16,AD$2,0)*$E266)</f>
        <v>83.249999999999957</v>
      </c>
      <c r="AE266">
        <f>VLOOKUP($F266,'(참고)타워 스텟 가치'!$B$12:$L$16,AE$2,0)+(VLOOKUP($F266,'(참고)타워 스텟 가치'!$B$12:$L$16,AE$2,0)*$E266)</f>
        <v>99.899999999999949</v>
      </c>
      <c r="AF266">
        <f>VLOOKUP($F266,'(참고)타워 스텟 가치'!$B$12:$L$16,AF$2,0)+(VLOOKUP($F266,'(참고)타워 스텟 가치'!$B$12:$L$16,AF$2,0)*$E266)</f>
        <v>110999.99999999994</v>
      </c>
      <c r="AG266">
        <f>VLOOKUP($F266,'(참고)타워 스텟 가치'!$B$12:$L$16,AG$2,0)+(VLOOKUP($F266,'(참고)타워 스텟 가치'!$B$12:$L$16,AG$2,0)*$E266)</f>
        <v>499.49999999999977</v>
      </c>
      <c r="AH266">
        <f>VLOOKUP($F266,'(참고)타워 스텟 가치'!$B$12:$L$16,AH$2,0)+(VLOOKUP($F266,'(참고)타워 스텟 가치'!$B$12:$L$16,AH$2,0)*$E266)</f>
        <v>16.649999999999991</v>
      </c>
      <c r="AI266">
        <f>VLOOKUP($F266,'(참고)타워 스텟 가치'!$B$12:$L$16,AI$2,0)+(VLOOKUP($F266,'(참고)타워 스텟 가치'!$B$12:$L$16,AI$2,0)*$E266)</f>
        <v>6.6599999999999966</v>
      </c>
      <c r="AJ266">
        <f>VLOOKUP($F266,'(참고)타워 스텟 가치'!$B$12:$L$16,AJ$2,0)+(VLOOKUP($F266,'(참고)타워 스텟 가치'!$B$12:$L$16,AJ$2,0)*$E266)</f>
        <v>0</v>
      </c>
      <c r="AK266">
        <f>VLOOKUP($F266,'(참고)타워 스텟 가치'!$B$12:$L$16,AK$2,0)+(VLOOKUP($F266,'(참고)타워 스텟 가치'!$B$12:$L$16,AK$2,0)*$E266)</f>
        <v>0</v>
      </c>
      <c r="AL266">
        <f>VLOOKUP($F266,'(참고)타워 스텟 가치'!$B$12:$L$16,AL$2,0)+(VLOOKUP($F266,'(참고)타워 스텟 가치'!$B$12:$L$16,AL$2,0)*$E266)</f>
        <v>31.079999999999981</v>
      </c>
      <c r="AM266">
        <f>SUM('스테이지별 몬스터 스텟'!AD266*'(참고)타워 스텟 가치'!$Q$17,'스테이지별 몬스터 스텟'!AE266*'(참고)타워 스텟 가치'!$R$17,'스테이지별 몬스터 스텟'!AF266*'(참고)타워 스텟 가치'!$S$17,'스테이지별 몬스터 스텟'!AG266*'(참고)타워 스텟 가치'!$T$17,'스테이지별 몬스터 스텟'!AH266*'(참고)타워 스텟 가치'!$U$17,'스테이지별 몬스터 스텟'!AI266*'(참고)타워 스텟 가치'!$V$17,'스테이지별 몬스터 스텟'!AJ266*'(참고)타워 스텟 가치'!$W$17,'스테이지별 몬스터 스텟'!AK266*'(참고)타워 스텟 가치'!$X$17,'스테이지별 몬스터 스텟'!AL266*'(참고)타워 스텟 가치'!$Y$17)</f>
        <v>167917.46999999991</v>
      </c>
      <c r="AN266">
        <v>3</v>
      </c>
    </row>
    <row r="267" spans="3:40" x14ac:dyDescent="0.3">
      <c r="C267">
        <v>3</v>
      </c>
      <c r="D267">
        <f t="shared" si="11"/>
        <v>53</v>
      </c>
      <c r="E267" s="52">
        <f>VLOOKUP(D267,'스테이지별 난이도 설정'!B:C,2,0)</f>
        <v>21.199999999999989</v>
      </c>
      <c r="F267" t="str">
        <f t="shared" si="12"/>
        <v>에픽</v>
      </c>
      <c r="G267">
        <f t="shared" si="13"/>
        <v>6</v>
      </c>
      <c r="H267">
        <f>VLOOKUP($F267,'(참고)타워 스텟 가치'!$B$2:$L$6,H$2,0)+(VLOOKUP($F267,'(참고)타워 스텟 가치'!$B$2:$L$6,H$2,0)*$E267)</f>
        <v>374.62499999999983</v>
      </c>
      <c r="I267">
        <f>VLOOKUP($F267,'(참고)타워 스텟 가치'!$B$2:$L$6,I$2,0)+(VLOOKUP($F267,'(참고)타워 스텟 가치'!$B$2:$L$6,I$2,0)*$E267)</f>
        <v>74.924999999999955</v>
      </c>
      <c r="J267">
        <f>VLOOKUP($F267,'(참고)타워 스텟 가치'!$B$2:$L$6,J$2,0)+(VLOOKUP($F267,'(참고)타워 스텟 가치'!$B$2:$L$6,J$2,0)*$E267)</f>
        <v>110999.99999999994</v>
      </c>
      <c r="K267">
        <f>VLOOKUP($F267,'(참고)타워 스텟 가치'!$B$2:$L$6,K$2,0)+(VLOOKUP($F267,'(참고)타워 스텟 가치'!$B$2:$L$6,K$2,0)*$E267)</f>
        <v>1498.4999999999993</v>
      </c>
      <c r="L267">
        <f>VLOOKUP($F267,'(참고)타워 스텟 가치'!$B$2:$L$6,L$2,0)+(VLOOKUP($F267,'(참고)타워 스텟 가치'!$B$2:$L$6,L$2,0)*$E267)</f>
        <v>24.974999999999987</v>
      </c>
      <c r="M267">
        <f>VLOOKUP($F267,'(참고)타워 스텟 가치'!$B$2:$L$6,M$2,0)+(VLOOKUP($F267,'(참고)타워 스텟 가치'!$B$2:$L$6,M$2,0)*$E267)</f>
        <v>6.6599999999999966</v>
      </c>
      <c r="N267">
        <f>VLOOKUP($F267,'(참고)타워 스텟 가치'!$B$2:$L$6,N$2,0)+(VLOOKUP($F267,'(참고)타워 스텟 가치'!$B$2:$L$6,N$2,0)*$E267)</f>
        <v>0</v>
      </c>
      <c r="O267">
        <f>VLOOKUP($F267,'(참고)타워 스텟 가치'!$B$2:$L$6,O$2,0)+(VLOOKUP($F267,'(참고)타워 스텟 가치'!$B$2:$L$6,O$2,0)*$E267)</f>
        <v>0</v>
      </c>
      <c r="P267">
        <f>VLOOKUP($F267,'(참고)타워 스텟 가치'!$B$2:$L$6,P$2,0)+(VLOOKUP($F267,'(참고)타워 스텟 가치'!$B$2:$L$6,P$2,0)*$E267)</f>
        <v>15.53999999999999</v>
      </c>
      <c r="Q267">
        <f>SUM('스테이지별 몬스터 스텟'!H267*'(참고)타워 스텟 가치'!$Q$17,'스테이지별 몬스터 스텟'!I267*'(참고)타워 스텟 가치'!$R$17,'스테이지별 몬스터 스텟'!J267*'(참고)타워 스텟 가치'!$S$17,'스테이지별 몬스터 스텟'!K267*'(참고)타워 스텟 가치'!$T$17,'스테이지별 몬스터 스텟'!L267*'(참고)타워 스텟 가치'!$U$17,'스테이지별 몬스터 스텟'!M267*'(참고)타워 스텟 가치'!$V$17,'스테이지별 몬스터 스텟'!N267*'(참고)타워 스텟 가치'!$W$17,'스테이지별 몬스터 스텟'!O267*'(참고)타워 스텟 가치'!$X$17,'스테이지별 몬스터 스텟'!P267*'(참고)타워 스텟 가치'!$Y$17)</f>
        <v>170446.32749999993</v>
      </c>
      <c r="R267">
        <v>1</v>
      </c>
      <c r="S267">
        <f>VLOOKUP($F267,'(참고)타워 스텟 가치'!$B$7:$L$11,S$2,0)+(VLOOKUP($F267,'(참고)타워 스텟 가치'!$B$7:$L$11,S$2,0)*$E267)</f>
        <v>124.87499999999994</v>
      </c>
      <c r="T267">
        <f>VLOOKUP($F267,'(참고)타워 스텟 가치'!$B$7:$L$11,T$2,0)+(VLOOKUP($F267,'(참고)타워 스텟 가치'!$B$7:$L$11,T$2,0)*$E267)</f>
        <v>224.77499999999989</v>
      </c>
      <c r="U267">
        <f>VLOOKUP($F267,'(참고)타워 스텟 가치'!$B$7:$L$11,U$2,0)+(VLOOKUP($F267,'(참고)타워 스텟 가치'!$B$7:$L$11,U$2,0)*$E267)</f>
        <v>110999.99999999994</v>
      </c>
      <c r="V267">
        <f>VLOOKUP($F267,'(참고)타워 스텟 가치'!$B$7:$L$11,V$2,0)+(VLOOKUP($F267,'(참고)타워 스텟 가치'!$B$7:$L$11,V$2,0)*$E267)</f>
        <v>1498.4999999999993</v>
      </c>
      <c r="W267">
        <f>VLOOKUP($F267,'(참고)타워 스텟 가치'!$B$7:$L$11,W$2,0)+(VLOOKUP($F267,'(참고)타워 스텟 가치'!$B$7:$L$11,W$2,0)*$E267)</f>
        <v>24.974999999999987</v>
      </c>
      <c r="X267">
        <f>VLOOKUP($F267,'(참고)타워 스텟 가치'!$B$7:$L$11,X$2,0)+(VLOOKUP($F267,'(참고)타워 스텟 가치'!$B$7:$L$11,X$2,0)*$E267)</f>
        <v>6.6599999999999966</v>
      </c>
      <c r="Y267">
        <f>VLOOKUP($F267,'(참고)타워 스텟 가치'!$B$7:$L$11,Y$2,0)+(VLOOKUP($F267,'(참고)타워 스텟 가치'!$B$7:$L$11,Y$2,0)*$E267)</f>
        <v>0</v>
      </c>
      <c r="Z267">
        <f>VLOOKUP($F267,'(참고)타워 스텟 가치'!$B$7:$L$11,Z$2,0)+(VLOOKUP($F267,'(참고)타워 스텟 가치'!$B$7:$L$11,Z$2,0)*$E267)</f>
        <v>0</v>
      </c>
      <c r="AA267">
        <f>VLOOKUP($F267,'(참고)타워 스텟 가치'!$B$7:$L$11,AA$2,0)+(VLOOKUP($F267,'(참고)타워 스텟 가치'!$B$7:$L$11,AA$2,0)*$E267)</f>
        <v>15.53999999999999</v>
      </c>
      <c r="AB267">
        <f>SUM('스테이지별 몬스터 스텟'!S267*'(참고)타워 스텟 가치'!$Q$17,'스테이지별 몬스터 스텟'!T267*'(참고)타워 스텟 가치'!$R$17,'스테이지별 몬스터 스텟'!U267*'(참고)타워 스텟 가치'!$S$17,'스테이지별 몬스터 스텟'!V267*'(참고)타워 스텟 가치'!$T$17,'스테이지별 몬스터 스텟'!W267*'(참고)타워 스텟 가치'!$U$17,'스테이지별 몬스터 스텟'!X267*'(참고)타워 스텟 가치'!$V$17,'스테이지별 몬스터 스텟'!Y267*'(참고)타워 스텟 가치'!$W$17,'스테이지별 몬스터 스텟'!Z267*'(참고)타워 스텟 가치'!$X$17,'스테이지별 몬스터 스텟'!AA267*'(참고)타워 스텟 가치'!$Y$17)</f>
        <v>170171.60249999992</v>
      </c>
      <c r="AC267">
        <v>2</v>
      </c>
      <c r="AD267">
        <f>VLOOKUP($F267,'(참고)타워 스텟 가치'!$B$12:$L$16,AD$2,0)+(VLOOKUP($F267,'(참고)타워 스텟 가치'!$B$12:$L$16,AD$2,0)*$E267)</f>
        <v>124.87499999999994</v>
      </c>
      <c r="AE267">
        <f>VLOOKUP($F267,'(참고)타워 스텟 가치'!$B$12:$L$16,AE$2,0)+(VLOOKUP($F267,'(참고)타워 스텟 가치'!$B$12:$L$16,AE$2,0)*$E267)</f>
        <v>149.84999999999991</v>
      </c>
      <c r="AF267">
        <f>VLOOKUP($F267,'(참고)타워 스텟 가치'!$B$12:$L$16,AF$2,0)+(VLOOKUP($F267,'(참고)타워 스텟 가치'!$B$12:$L$16,AF$2,0)*$E267)</f>
        <v>110999.99999999994</v>
      </c>
      <c r="AG267">
        <f>VLOOKUP($F267,'(참고)타워 스텟 가치'!$B$12:$L$16,AG$2,0)+(VLOOKUP($F267,'(참고)타워 스텟 가치'!$B$12:$L$16,AG$2,0)*$E267)</f>
        <v>749.24999999999966</v>
      </c>
      <c r="AH267">
        <f>VLOOKUP($F267,'(참고)타워 스텟 가치'!$B$12:$L$16,AH$2,0)+(VLOOKUP($F267,'(참고)타워 스텟 가치'!$B$12:$L$16,AH$2,0)*$E267)</f>
        <v>24.974999999999987</v>
      </c>
      <c r="AI267">
        <f>VLOOKUP($F267,'(참고)타워 스텟 가치'!$B$12:$L$16,AI$2,0)+(VLOOKUP($F267,'(참고)타워 스텟 가치'!$B$12:$L$16,AI$2,0)*$E267)</f>
        <v>6.6599999999999966</v>
      </c>
      <c r="AJ267">
        <f>VLOOKUP($F267,'(참고)타워 스텟 가치'!$B$12:$L$16,AJ$2,0)+(VLOOKUP($F267,'(참고)타워 스텟 가치'!$B$12:$L$16,AJ$2,0)*$E267)</f>
        <v>0</v>
      </c>
      <c r="AK267">
        <f>VLOOKUP($F267,'(참고)타워 스텟 가치'!$B$12:$L$16,AK$2,0)+(VLOOKUP($F267,'(참고)타워 스텟 가치'!$B$12:$L$16,AK$2,0)*$E267)</f>
        <v>0</v>
      </c>
      <c r="AL267">
        <f>VLOOKUP($F267,'(참고)타워 스텟 가치'!$B$12:$L$16,AL$2,0)+(VLOOKUP($F267,'(참고)타워 스텟 가치'!$B$12:$L$16,AL$2,0)*$E267)</f>
        <v>31.079999999999981</v>
      </c>
      <c r="AM267">
        <f>SUM('스테이지별 몬스터 스텟'!AD267*'(참고)타워 스텟 가치'!$Q$17,'스테이지별 몬스터 스텟'!AE267*'(참고)타워 스텟 가치'!$R$17,'스테이지별 몬스터 스텟'!AF267*'(참고)타워 스텟 가치'!$S$17,'스테이지별 몬스터 스텟'!AG267*'(참고)타워 스텟 가치'!$T$17,'스테이지별 몬스터 스텟'!AH267*'(참고)타워 스텟 가치'!$U$17,'스테이지별 몬스터 스텟'!AI267*'(참고)타워 스텟 가치'!$V$17,'스테이지별 몬스터 스텟'!AJ267*'(참고)타워 스텟 가치'!$W$17,'스테이지별 몬스터 스텟'!AK267*'(참고)타워 스텟 가치'!$X$17,'스테이지별 몬스터 스텟'!AL267*'(참고)타워 스텟 가치'!$Y$17)</f>
        <v>168591.79499999993</v>
      </c>
      <c r="AN267">
        <v>3</v>
      </c>
    </row>
    <row r="268" spans="3:40" x14ac:dyDescent="0.3">
      <c r="C268">
        <v>4</v>
      </c>
      <c r="D268">
        <f t="shared" si="11"/>
        <v>53</v>
      </c>
      <c r="E268" s="52">
        <f>VLOOKUP(D268,'스테이지별 난이도 설정'!B:C,2,0)</f>
        <v>21.199999999999989</v>
      </c>
      <c r="F268" t="str">
        <f t="shared" si="12"/>
        <v>유니크</v>
      </c>
      <c r="G268">
        <f t="shared" si="13"/>
        <v>6</v>
      </c>
      <c r="H268">
        <f>VLOOKUP($F268,'(참고)타워 스텟 가치'!$B$2:$L$6,H$2,0)+(VLOOKUP($F268,'(참고)타워 스텟 가치'!$B$2:$L$6,H$2,0)*$E268)</f>
        <v>561.93749999999966</v>
      </c>
      <c r="I268">
        <f>VLOOKUP($F268,'(참고)타워 스텟 가치'!$B$2:$L$6,I$2,0)+(VLOOKUP($F268,'(참고)타워 스텟 가치'!$B$2:$L$6,I$2,0)*$E268)</f>
        <v>112.38749999999995</v>
      </c>
      <c r="J268">
        <f>VLOOKUP($F268,'(참고)타워 스텟 가치'!$B$2:$L$6,J$2,0)+(VLOOKUP($F268,'(참고)타워 스텟 가치'!$B$2:$L$6,J$2,0)*$E268)</f>
        <v>110999.99999999994</v>
      </c>
      <c r="K268">
        <f>VLOOKUP($F268,'(참고)타워 스텟 가치'!$B$2:$L$6,K$2,0)+(VLOOKUP($F268,'(참고)타워 스텟 가치'!$B$2:$L$6,K$2,0)*$E268)</f>
        <v>2247.7499999999986</v>
      </c>
      <c r="L268">
        <f>VLOOKUP($F268,'(참고)타워 스텟 가치'!$B$2:$L$6,L$2,0)+(VLOOKUP($F268,'(참고)타워 스텟 가치'!$B$2:$L$6,L$2,0)*$E268)</f>
        <v>37.462499999999977</v>
      </c>
      <c r="M268">
        <f>VLOOKUP($F268,'(참고)타워 스텟 가치'!$B$2:$L$6,M$2,0)+(VLOOKUP($F268,'(참고)타워 스텟 가치'!$B$2:$L$6,M$2,0)*$E268)</f>
        <v>6.6599999999999966</v>
      </c>
      <c r="N268">
        <f>VLOOKUP($F268,'(참고)타워 스텟 가치'!$B$2:$L$6,N$2,0)+(VLOOKUP($F268,'(참고)타워 스텟 가치'!$B$2:$L$6,N$2,0)*$E268)</f>
        <v>0</v>
      </c>
      <c r="O268">
        <f>VLOOKUP($F268,'(참고)타워 스텟 가치'!$B$2:$L$6,O$2,0)+(VLOOKUP($F268,'(참고)타워 스텟 가치'!$B$2:$L$6,O$2,0)*$E268)</f>
        <v>0</v>
      </c>
      <c r="P268">
        <f>VLOOKUP($F268,'(참고)타워 스텟 가치'!$B$2:$L$6,P$2,0)+(VLOOKUP($F268,'(참고)타워 스텟 가치'!$B$2:$L$6,P$2,0)*$E268)</f>
        <v>22.199999999999989</v>
      </c>
      <c r="Q268">
        <f>SUM('스테이지별 몬스터 스텟'!H268*'(참고)타워 스텟 가치'!$Q$17,'스테이지별 몬스터 스텟'!I268*'(참고)타워 스텟 가치'!$R$17,'스테이지별 몬스터 스텟'!J268*'(참고)타워 스텟 가치'!$S$17,'스테이지별 몬스터 스텟'!K268*'(참고)타워 스텟 가치'!$T$17,'스테이지별 몬스터 스텟'!L268*'(참고)타워 스텟 가치'!$U$17,'스테이지별 몬스터 스텟'!M268*'(참고)타워 스텟 가치'!$V$17,'스테이지별 몬스터 스텟'!N268*'(참고)타워 스텟 가치'!$W$17,'스테이지별 몬스터 스텟'!O268*'(참고)타워 스텟 가치'!$X$17,'스테이지별 몬스터 스텟'!P268*'(참고)타워 스텟 가치'!$Y$17)</f>
        <v>172413.94124999989</v>
      </c>
      <c r="R268">
        <v>1</v>
      </c>
      <c r="S268">
        <f>VLOOKUP($F268,'(참고)타워 스텟 가치'!$B$7:$L$11,S$2,0)+(VLOOKUP($F268,'(참고)타워 스텟 가치'!$B$7:$L$11,S$2,0)*$E268)</f>
        <v>187.31249999999991</v>
      </c>
      <c r="T268">
        <f>VLOOKUP($F268,'(참고)타워 스텟 가치'!$B$7:$L$11,T$2,0)+(VLOOKUP($F268,'(참고)타워 스텟 가치'!$B$7:$L$11,T$2,0)*$E268)</f>
        <v>337.16249999999985</v>
      </c>
      <c r="U268">
        <f>VLOOKUP($F268,'(참고)타워 스텟 가치'!$B$7:$L$11,U$2,0)+(VLOOKUP($F268,'(참고)타워 스텟 가치'!$B$7:$L$11,U$2,0)*$E268)</f>
        <v>110999.99999999994</v>
      </c>
      <c r="V268">
        <f>VLOOKUP($F268,'(참고)타워 스텟 가치'!$B$7:$L$11,V$2,0)+(VLOOKUP($F268,'(참고)타워 스텟 가치'!$B$7:$L$11,V$2,0)*$E268)</f>
        <v>2247.7499999999986</v>
      </c>
      <c r="W268">
        <f>VLOOKUP($F268,'(참고)타워 스텟 가치'!$B$7:$L$11,W$2,0)+(VLOOKUP($F268,'(참고)타워 스텟 가치'!$B$7:$L$11,W$2,0)*$E268)</f>
        <v>37.462499999999977</v>
      </c>
      <c r="X268">
        <f>VLOOKUP($F268,'(참고)타워 스텟 가치'!$B$7:$L$11,X$2,0)+(VLOOKUP($F268,'(참고)타워 스텟 가치'!$B$7:$L$11,X$2,0)*$E268)</f>
        <v>6.6599999999999966</v>
      </c>
      <c r="Y268">
        <f>VLOOKUP($F268,'(참고)타워 스텟 가치'!$B$7:$L$11,Y$2,0)+(VLOOKUP($F268,'(참고)타워 스텟 가치'!$B$7:$L$11,Y$2,0)*$E268)</f>
        <v>0</v>
      </c>
      <c r="Z268">
        <f>VLOOKUP($F268,'(참고)타워 스텟 가치'!$B$7:$L$11,Z$2,0)+(VLOOKUP($F268,'(참고)타워 스텟 가치'!$B$7:$L$11,Z$2,0)*$E268)</f>
        <v>0</v>
      </c>
      <c r="AA268">
        <f>VLOOKUP($F268,'(참고)타워 스텟 가치'!$B$7:$L$11,AA$2,0)+(VLOOKUP($F268,'(참고)타워 스텟 가치'!$B$7:$L$11,AA$2,0)*$E268)</f>
        <v>22.199999999999989</v>
      </c>
      <c r="AB268">
        <f>SUM('스테이지별 몬스터 스텟'!S268*'(참고)타워 스텟 가치'!$Q$17,'스테이지별 몬스터 스텟'!T268*'(참고)타워 스텟 가치'!$R$17,'스테이지별 몬스터 스텟'!U268*'(참고)타워 스텟 가치'!$S$17,'스테이지별 몬스터 스텟'!V268*'(참고)타워 스텟 가치'!$T$17,'스테이지별 몬스터 스텟'!W268*'(참고)타워 스텟 가치'!$U$17,'스테이지별 몬스터 스텟'!X268*'(참고)타워 스텟 가치'!$V$17,'스테이지별 몬스터 스텟'!Y268*'(참고)타워 스텟 가치'!$W$17,'스테이지별 몬스터 스텟'!Z268*'(참고)타워 스텟 가치'!$X$17,'스테이지별 몬스터 스텟'!AA268*'(참고)타워 스텟 가치'!$Y$17)</f>
        <v>172001.85374999989</v>
      </c>
      <c r="AC268">
        <v>2</v>
      </c>
      <c r="AD268">
        <f>VLOOKUP($F268,'(참고)타워 스텟 가치'!$B$12:$L$16,AD$2,0)+(VLOOKUP($F268,'(참고)타워 스텟 가치'!$B$12:$L$16,AD$2,0)*$E268)</f>
        <v>187.31249999999991</v>
      </c>
      <c r="AE268">
        <f>VLOOKUP($F268,'(참고)타워 스텟 가치'!$B$12:$L$16,AE$2,0)+(VLOOKUP($F268,'(참고)타워 스텟 가치'!$B$12:$L$16,AE$2,0)*$E268)</f>
        <v>224.77499999999989</v>
      </c>
      <c r="AF268">
        <f>VLOOKUP($F268,'(참고)타워 스텟 가치'!$B$12:$L$16,AF$2,0)+(VLOOKUP($F268,'(참고)타워 스텟 가치'!$B$12:$L$16,AF$2,0)*$E268)</f>
        <v>110999.99999999994</v>
      </c>
      <c r="AG268">
        <f>VLOOKUP($F268,'(참고)타워 스텟 가치'!$B$12:$L$16,AG$2,0)+(VLOOKUP($F268,'(참고)타워 스텟 가치'!$B$12:$L$16,AG$2,0)*$E268)</f>
        <v>1123.8749999999993</v>
      </c>
      <c r="AH268">
        <f>VLOOKUP($F268,'(참고)타워 스텟 가치'!$B$12:$L$16,AH$2,0)+(VLOOKUP($F268,'(참고)타워 스텟 가치'!$B$12:$L$16,AH$2,0)*$E268)</f>
        <v>37.462499999999977</v>
      </c>
      <c r="AI268">
        <f>VLOOKUP($F268,'(참고)타워 스텟 가치'!$B$12:$L$16,AI$2,0)+(VLOOKUP($F268,'(참고)타워 스텟 가치'!$B$12:$L$16,AI$2,0)*$E268)</f>
        <v>6.6599999999999966</v>
      </c>
      <c r="AJ268">
        <f>VLOOKUP($F268,'(참고)타워 스텟 가치'!$B$12:$L$16,AJ$2,0)+(VLOOKUP($F268,'(참고)타워 스텟 가치'!$B$12:$L$16,AJ$2,0)*$E268)</f>
        <v>0</v>
      </c>
      <c r="AK268">
        <f>VLOOKUP($F268,'(참고)타워 스텟 가치'!$B$12:$L$16,AK$2,0)+(VLOOKUP($F268,'(참고)타워 스텟 가치'!$B$12:$L$16,AK$2,0)*$E268)</f>
        <v>0</v>
      </c>
      <c r="AL268">
        <f>VLOOKUP($F268,'(참고)타워 스텟 가치'!$B$12:$L$16,AL$2,0)+(VLOOKUP($F268,'(참고)타워 스텟 가치'!$B$12:$L$16,AL$2,0)*$E268)</f>
        <v>44.399999999999977</v>
      </c>
      <c r="AM268">
        <f>SUM('스테이지별 몬스터 스텟'!AD268*'(참고)타워 스텟 가치'!$Q$17,'스테이지별 몬스터 스텟'!AE268*'(참고)타워 스텟 가치'!$R$17,'스테이지별 몬스터 스텟'!AF268*'(참고)타워 스텟 가치'!$S$17,'스테이지별 몬스터 스텟'!AG268*'(참고)타워 스텟 가치'!$T$17,'스테이지별 몬스터 스텟'!AH268*'(참고)타워 스텟 가치'!$U$17,'스테이지별 몬스터 스텟'!AI268*'(참고)타워 스텟 가치'!$V$17,'스테이지별 몬스터 스텟'!AJ268*'(참고)타워 스텟 가치'!$W$17,'스테이지별 몬스터 스텟'!AK268*'(참고)타워 스텟 가치'!$X$17,'스테이지별 몬스터 스텟'!AL268*'(참고)타워 스텟 가치'!$Y$17)</f>
        <v>169629.9224999999</v>
      </c>
      <c r="AN268">
        <v>3</v>
      </c>
    </row>
    <row r="269" spans="3:40" x14ac:dyDescent="0.3">
      <c r="C269">
        <v>5</v>
      </c>
      <c r="D269">
        <f t="shared" si="11"/>
        <v>53</v>
      </c>
      <c r="E269" s="52">
        <f>VLOOKUP(D269,'스테이지별 난이도 설정'!B:C,2,0)</f>
        <v>21.199999999999989</v>
      </c>
      <c r="F269" t="str">
        <f t="shared" si="12"/>
        <v>스페셜</v>
      </c>
      <c r="G269">
        <f t="shared" si="13"/>
        <v>6</v>
      </c>
      <c r="H269">
        <f>VLOOKUP($F269,'(참고)타워 스텟 가치'!$B$2:$L$6,H$2,0)+(VLOOKUP($F269,'(참고)타워 스텟 가치'!$B$2:$L$6,H$2,0)*$E269)</f>
        <v>842.90624999999955</v>
      </c>
      <c r="I269">
        <f>VLOOKUP($F269,'(참고)타워 스텟 가치'!$B$2:$L$6,I$2,0)+(VLOOKUP($F269,'(참고)타워 스텟 가치'!$B$2:$L$6,I$2,0)*$E269)</f>
        <v>168.58124999999993</v>
      </c>
      <c r="J269">
        <f>VLOOKUP($F269,'(참고)타워 스텟 가치'!$B$2:$L$6,J$2,0)+(VLOOKUP($F269,'(참고)타워 스텟 가치'!$B$2:$L$6,J$2,0)*$E269)</f>
        <v>110999.99999999994</v>
      </c>
      <c r="K269">
        <f>VLOOKUP($F269,'(참고)타워 스텟 가치'!$B$2:$L$6,K$2,0)+(VLOOKUP($F269,'(참고)타워 스텟 가치'!$B$2:$L$6,K$2,0)*$E269)</f>
        <v>3371.6249999999982</v>
      </c>
      <c r="L269">
        <f>VLOOKUP($F269,'(참고)타워 스텟 가치'!$B$2:$L$6,L$2,0)+(VLOOKUP($F269,'(참고)타워 스텟 가치'!$B$2:$L$6,L$2,0)*$E269)</f>
        <v>56.193749999999973</v>
      </c>
      <c r="M269">
        <f>VLOOKUP($F269,'(참고)타워 스텟 가치'!$B$2:$L$6,M$2,0)+(VLOOKUP($F269,'(참고)타워 스텟 가치'!$B$2:$L$6,M$2,0)*$E269)</f>
        <v>6.6599999999999966</v>
      </c>
      <c r="N269">
        <f>VLOOKUP($F269,'(참고)타워 스텟 가치'!$B$2:$L$6,N$2,0)+(VLOOKUP($F269,'(참고)타워 스텟 가치'!$B$2:$L$6,N$2,0)*$E269)</f>
        <v>0</v>
      </c>
      <c r="O269">
        <f>VLOOKUP($F269,'(참고)타워 스텟 가치'!$B$2:$L$6,O$2,0)+(VLOOKUP($F269,'(참고)타워 스텟 가치'!$B$2:$L$6,O$2,0)*$E269)</f>
        <v>0</v>
      </c>
      <c r="P269">
        <f>VLOOKUP($F269,'(참고)타워 스텟 가치'!$B$2:$L$6,P$2,0)+(VLOOKUP($F269,'(참고)타워 스텟 가치'!$B$2:$L$6,P$2,0)*$E269)</f>
        <v>22.199999999999989</v>
      </c>
      <c r="Q269">
        <f>SUM('스테이지별 몬스터 스텟'!H269*'(참고)타워 스텟 가치'!$Q$17,'스테이지별 몬스터 스텟'!I269*'(참고)타워 스텟 가치'!$R$17,'스테이지별 몬스터 스텟'!J269*'(참고)타워 스텟 가치'!$S$17,'스테이지별 몬스터 스텟'!K269*'(참고)타워 스텟 가치'!$T$17,'스테이지별 몬스터 스텟'!L269*'(참고)타워 스텟 가치'!$U$17,'스테이지별 몬스터 스텟'!M269*'(참고)타워 스텟 가치'!$V$17,'스테이지별 몬스터 스텟'!N269*'(참고)타워 스텟 가치'!$W$17,'스테이지별 몬스터 스텟'!O269*'(참고)타워 스텟 가치'!$X$17,'스테이지별 몬스터 스텟'!P269*'(참고)타워 스텟 가치'!$Y$17)</f>
        <v>175345.38187499993</v>
      </c>
      <c r="R269">
        <v>1</v>
      </c>
      <c r="S269">
        <f>VLOOKUP($F269,'(참고)타워 스텟 가치'!$B$7:$L$11,S$2,0)+(VLOOKUP($F269,'(참고)타워 스텟 가치'!$B$7:$L$11,S$2,0)*$E269)</f>
        <v>280.96874999999983</v>
      </c>
      <c r="T269">
        <f>VLOOKUP($F269,'(참고)타워 스텟 가치'!$B$7:$L$11,T$2,0)+(VLOOKUP($F269,'(참고)타워 스텟 가치'!$B$7:$L$11,T$2,0)*$E269)</f>
        <v>505.74374999999975</v>
      </c>
      <c r="U269">
        <f>VLOOKUP($F269,'(참고)타워 스텟 가치'!$B$7:$L$11,U$2,0)+(VLOOKUP($F269,'(참고)타워 스텟 가치'!$B$7:$L$11,U$2,0)*$E269)</f>
        <v>110999.99999999994</v>
      </c>
      <c r="V269">
        <f>VLOOKUP($F269,'(참고)타워 스텟 가치'!$B$7:$L$11,V$2,0)+(VLOOKUP($F269,'(참고)타워 스텟 가치'!$B$7:$L$11,V$2,0)*$E269)</f>
        <v>3371.6249999999982</v>
      </c>
      <c r="W269">
        <f>VLOOKUP($F269,'(참고)타워 스텟 가치'!$B$7:$L$11,W$2,0)+(VLOOKUP($F269,'(참고)타워 스텟 가치'!$B$7:$L$11,W$2,0)*$E269)</f>
        <v>56.193749999999973</v>
      </c>
      <c r="X269">
        <f>VLOOKUP($F269,'(참고)타워 스텟 가치'!$B$7:$L$11,X$2,0)+(VLOOKUP($F269,'(참고)타워 스텟 가치'!$B$7:$L$11,X$2,0)*$E269)</f>
        <v>6.6599999999999966</v>
      </c>
      <c r="Y269">
        <f>VLOOKUP($F269,'(참고)타워 스텟 가치'!$B$7:$L$11,Y$2,0)+(VLOOKUP($F269,'(참고)타워 스텟 가치'!$B$7:$L$11,Y$2,0)*$E269)</f>
        <v>0</v>
      </c>
      <c r="Z269">
        <f>VLOOKUP($F269,'(참고)타워 스텟 가치'!$B$7:$L$11,Z$2,0)+(VLOOKUP($F269,'(참고)타워 스텟 가치'!$B$7:$L$11,Z$2,0)*$E269)</f>
        <v>0</v>
      </c>
      <c r="AA269">
        <f>VLOOKUP($F269,'(참고)타워 스텟 가치'!$B$7:$L$11,AA$2,0)+(VLOOKUP($F269,'(참고)타워 스텟 가치'!$B$7:$L$11,AA$2,0)*$E269)</f>
        <v>22.199999999999989</v>
      </c>
      <c r="AB269">
        <f>SUM('스테이지별 몬스터 스텟'!S269*'(참고)타워 스텟 가치'!$Q$17,'스테이지별 몬스터 스텟'!T269*'(참고)타워 스텟 가치'!$R$17,'스테이지별 몬스터 스텟'!U269*'(참고)타워 스텟 가치'!$S$17,'스테이지별 몬스터 스텟'!V269*'(참고)타워 스텟 가치'!$T$17,'스테이지별 몬스터 스텟'!W269*'(참고)타워 스텟 가치'!$U$17,'스테이지별 몬스터 스텟'!X269*'(참고)타워 스텟 가치'!$V$17,'스테이지별 몬스터 스텟'!Y269*'(참고)타워 스텟 가치'!$W$17,'스테이지별 몬스터 스텟'!Z269*'(참고)타워 스텟 가치'!$X$17,'스테이지별 몬스터 스텟'!AA269*'(참고)타워 스텟 가치'!$Y$17)</f>
        <v>174727.25062499993</v>
      </c>
      <c r="AC269">
        <v>2</v>
      </c>
      <c r="AD269">
        <f>VLOOKUP($F269,'(참고)타워 스텟 가치'!$B$12:$L$16,AD$2,0)+(VLOOKUP($F269,'(참고)타워 스텟 가치'!$B$12:$L$16,AD$2,0)*$E269)</f>
        <v>280.96874999999983</v>
      </c>
      <c r="AE269">
        <f>VLOOKUP($F269,'(참고)타워 스텟 가치'!$B$12:$L$16,AE$2,0)+(VLOOKUP($F269,'(참고)타워 스텟 가치'!$B$12:$L$16,AE$2,0)*$E269)</f>
        <v>337.16249999999985</v>
      </c>
      <c r="AF269">
        <f>VLOOKUP($F269,'(참고)타워 스텟 가치'!$B$12:$L$16,AF$2,0)+(VLOOKUP($F269,'(참고)타워 스텟 가치'!$B$12:$L$16,AF$2,0)*$E269)</f>
        <v>110999.99999999994</v>
      </c>
      <c r="AG269">
        <f>VLOOKUP($F269,'(참고)타워 스텟 가치'!$B$12:$L$16,AG$2,0)+(VLOOKUP($F269,'(참고)타워 스텟 가치'!$B$12:$L$16,AG$2,0)*$E269)</f>
        <v>1685.8124999999991</v>
      </c>
      <c r="AH269">
        <f>VLOOKUP($F269,'(참고)타워 스텟 가치'!$B$12:$L$16,AH$2,0)+(VLOOKUP($F269,'(참고)타워 스텟 가치'!$B$12:$L$16,AH$2,0)*$E269)</f>
        <v>56.193749999999973</v>
      </c>
      <c r="AI269">
        <f>VLOOKUP($F269,'(참고)타워 스텟 가치'!$B$12:$L$16,AI$2,0)+(VLOOKUP($F269,'(참고)타워 스텟 가치'!$B$12:$L$16,AI$2,0)*$E269)</f>
        <v>6.6599999999999966</v>
      </c>
      <c r="AJ269">
        <f>VLOOKUP($F269,'(참고)타워 스텟 가치'!$B$12:$L$16,AJ$2,0)+(VLOOKUP($F269,'(참고)타워 스텟 가치'!$B$12:$L$16,AJ$2,0)*$E269)</f>
        <v>0</v>
      </c>
      <c r="AK269">
        <f>VLOOKUP($F269,'(참고)타워 스텟 가치'!$B$12:$L$16,AK$2,0)+(VLOOKUP($F269,'(참고)타워 스텟 가치'!$B$12:$L$16,AK$2,0)*$E269)</f>
        <v>0</v>
      </c>
      <c r="AL269">
        <f>VLOOKUP($F269,'(참고)타워 스텟 가치'!$B$12:$L$16,AL$2,0)+(VLOOKUP($F269,'(참고)타워 스텟 가치'!$B$12:$L$16,AL$2,0)*$E269)</f>
        <v>44.399999999999977</v>
      </c>
      <c r="AM269">
        <f>SUM('스테이지별 몬스터 스텟'!AD269*'(참고)타워 스텟 가치'!$Q$17,'스테이지별 몬스터 스텟'!AE269*'(참고)타워 스텟 가치'!$R$17,'스테이지별 몬스터 스텟'!AF269*'(참고)타워 스텟 가치'!$S$17,'스테이지별 몬스터 스텟'!AG269*'(참고)타워 스텟 가치'!$T$17,'스테이지별 몬스터 스텟'!AH269*'(참고)타워 스텟 가치'!$U$17,'스테이지별 몬스터 스텟'!AI269*'(참고)타워 스텟 가치'!$V$17,'스테이지별 몬스터 스텟'!AJ269*'(참고)타워 스텟 가치'!$W$17,'스테이지별 몬스터 스텟'!AK269*'(참고)타워 스텟 가치'!$X$17,'스테이지별 몬스터 스텟'!AL269*'(참고)타워 스텟 가치'!$Y$17)</f>
        <v>171147.15374999991</v>
      </c>
      <c r="AN269">
        <v>3</v>
      </c>
    </row>
    <row r="270" spans="3:40" x14ac:dyDescent="0.3">
      <c r="C270">
        <v>1</v>
      </c>
      <c r="D270">
        <f t="shared" si="11"/>
        <v>54</v>
      </c>
      <c r="E270" s="52">
        <f>VLOOKUP(D270,'스테이지별 난이도 설정'!B:C,2,0)</f>
        <v>21.599999999999987</v>
      </c>
      <c r="F270" t="str">
        <f t="shared" si="12"/>
        <v>일반</v>
      </c>
      <c r="G270">
        <f t="shared" si="13"/>
        <v>6</v>
      </c>
      <c r="H270">
        <f>VLOOKUP($F270,'(참고)타워 스텟 가치'!$B$2:$L$6,H$2,0)+(VLOOKUP($F270,'(참고)타워 스텟 가치'!$B$2:$L$6,H$2,0)*$E270)</f>
        <v>169.49999999999991</v>
      </c>
      <c r="I270">
        <f>VLOOKUP($F270,'(참고)타워 스텟 가치'!$B$2:$L$6,I$2,0)+(VLOOKUP($F270,'(참고)타워 스텟 가치'!$B$2:$L$6,I$2,0)*$E270)</f>
        <v>33.899999999999977</v>
      </c>
      <c r="J270">
        <f>VLOOKUP($F270,'(참고)타워 스텟 가치'!$B$2:$L$6,J$2,0)+(VLOOKUP($F270,'(참고)타워 스텟 가치'!$B$2:$L$6,J$2,0)*$E270)</f>
        <v>112999.99999999994</v>
      </c>
      <c r="K270">
        <f>VLOOKUP($F270,'(참고)타워 스텟 가치'!$B$2:$L$6,K$2,0)+(VLOOKUP($F270,'(참고)타워 스텟 가치'!$B$2:$L$6,K$2,0)*$E270)</f>
        <v>677.99999999999966</v>
      </c>
      <c r="L270">
        <f>VLOOKUP($F270,'(참고)타워 스텟 가치'!$B$2:$L$6,L$2,0)+(VLOOKUP($F270,'(참고)타워 스텟 가치'!$B$2:$L$6,L$2,0)*$E270)</f>
        <v>11.299999999999994</v>
      </c>
      <c r="M270">
        <f>VLOOKUP($F270,'(참고)타워 스텟 가치'!$B$2:$L$6,M$2,0)+(VLOOKUP($F270,'(참고)타워 스텟 가치'!$B$2:$L$6,M$2,0)*$E270)</f>
        <v>6.7799999999999958</v>
      </c>
      <c r="N270">
        <f>VLOOKUP($F270,'(참고)타워 스텟 가치'!$B$2:$L$6,N$2,0)+(VLOOKUP($F270,'(참고)타워 스텟 가치'!$B$2:$L$6,N$2,0)*$E270)</f>
        <v>0</v>
      </c>
      <c r="O270">
        <f>VLOOKUP($F270,'(참고)타워 스텟 가치'!$B$2:$L$6,O$2,0)+(VLOOKUP($F270,'(참고)타워 스텟 가치'!$B$2:$L$6,O$2,0)*$E270)</f>
        <v>0</v>
      </c>
      <c r="P270">
        <f>VLOOKUP($F270,'(참고)타워 스텟 가치'!$B$2:$L$6,P$2,0)+(VLOOKUP($F270,'(참고)타워 스텟 가치'!$B$2:$L$6,P$2,0)*$E270)</f>
        <v>15.81999999999999</v>
      </c>
      <c r="Q270">
        <f>SUM('스테이지별 몬스터 스텟'!H270*'(참고)타워 스텟 가치'!$Q$17,'스테이지별 몬스터 스텟'!I270*'(참고)타워 스텟 가치'!$R$17,'스테이지별 몬스터 스텟'!J270*'(참고)타워 스텟 가치'!$S$17,'스테이지별 몬스터 스텟'!K270*'(참고)타워 스텟 가치'!$T$17,'스테이지별 몬스터 스텟'!L270*'(참고)타워 스텟 가치'!$U$17,'스테이지별 몬스터 스텟'!M270*'(참고)타워 스텟 가치'!$V$17,'스테이지별 몬스터 스텟'!N270*'(참고)타워 스텟 가치'!$W$17,'스테이지별 몬스터 스텟'!O270*'(참고)타워 스텟 가치'!$X$17,'스테이지별 몬스터 스텟'!P270*'(참고)타워 스텟 가치'!$Y$17)</f>
        <v>171306.86999999994</v>
      </c>
      <c r="R270">
        <v>1</v>
      </c>
      <c r="S270">
        <f>VLOOKUP($F270,'(참고)타워 스텟 가치'!$B$7:$L$11,S$2,0)+(VLOOKUP($F270,'(참고)타워 스텟 가치'!$B$7:$L$11,S$2,0)*$E270)</f>
        <v>56.499999999999972</v>
      </c>
      <c r="T270">
        <f>VLOOKUP($F270,'(참고)타워 스텟 가치'!$B$7:$L$11,T$2,0)+(VLOOKUP($F270,'(참고)타워 스텟 가치'!$B$7:$L$11,T$2,0)*$E270)</f>
        <v>101.69999999999995</v>
      </c>
      <c r="U270">
        <f>VLOOKUP($F270,'(참고)타워 스텟 가치'!$B$7:$L$11,U$2,0)+(VLOOKUP($F270,'(참고)타워 스텟 가치'!$B$7:$L$11,U$2,0)*$E270)</f>
        <v>112999.99999999994</v>
      </c>
      <c r="V270">
        <f>VLOOKUP($F270,'(참고)타워 스텟 가치'!$B$7:$L$11,V$2,0)+(VLOOKUP($F270,'(참고)타워 스텟 가치'!$B$7:$L$11,V$2,0)*$E270)</f>
        <v>677.99999999999966</v>
      </c>
      <c r="W270">
        <f>VLOOKUP($F270,'(참고)타워 스텟 가치'!$B$7:$L$11,W$2,0)+(VLOOKUP($F270,'(참고)타워 스텟 가치'!$B$7:$L$11,W$2,0)*$E270)</f>
        <v>11.299999999999994</v>
      </c>
      <c r="X270">
        <f>VLOOKUP($F270,'(참고)타워 스텟 가치'!$B$7:$L$11,X$2,0)+(VLOOKUP($F270,'(참고)타워 스텟 가치'!$B$7:$L$11,X$2,0)*$E270)</f>
        <v>6.7799999999999958</v>
      </c>
      <c r="Y270">
        <f>VLOOKUP($F270,'(참고)타워 스텟 가치'!$B$7:$L$11,Y$2,0)+(VLOOKUP($F270,'(참고)타워 스텟 가치'!$B$7:$L$11,Y$2,0)*$E270)</f>
        <v>0</v>
      </c>
      <c r="Z270">
        <f>VLOOKUP($F270,'(참고)타워 스텟 가치'!$B$7:$L$11,Z$2,0)+(VLOOKUP($F270,'(참고)타워 스텟 가치'!$B$7:$L$11,Z$2,0)*$E270)</f>
        <v>0</v>
      </c>
      <c r="AA270">
        <f>VLOOKUP($F270,'(참고)타워 스텟 가치'!$B$7:$L$11,AA$2,0)+(VLOOKUP($F270,'(참고)타워 스텟 가치'!$B$7:$L$11,AA$2,0)*$E270)</f>
        <v>15.81999999999999</v>
      </c>
      <c r="AB270">
        <f>SUM('스테이지별 몬스터 스텟'!S270*'(참고)타워 스텟 가치'!$Q$17,'스테이지별 몬스터 스텟'!T270*'(참고)타워 스텟 가치'!$R$17,'스테이지별 몬스터 스텟'!U270*'(참고)타워 스텟 가치'!$S$17,'스테이지별 몬스터 스텟'!V270*'(참고)타워 스텟 가치'!$T$17,'스테이지별 몬스터 스텟'!W270*'(참고)타워 스텟 가치'!$U$17,'스테이지별 몬스터 스텟'!X270*'(참고)타워 스텟 가치'!$V$17,'스테이지별 몬스터 스텟'!Y270*'(참고)타워 스텟 가치'!$W$17,'스테이지별 몬스터 스텟'!Z270*'(참고)타워 스텟 가치'!$X$17,'스테이지별 몬스터 스텟'!AA270*'(참고)타워 스텟 가치'!$Y$17)</f>
        <v>171182.56999999992</v>
      </c>
      <c r="AC270">
        <v>2</v>
      </c>
      <c r="AD270">
        <f>VLOOKUP($F270,'(참고)타워 스텟 가치'!$B$12:$L$16,AD$2,0)+(VLOOKUP($F270,'(참고)타워 스텟 가치'!$B$12:$L$16,AD$2,0)*$E270)</f>
        <v>56.499999999999972</v>
      </c>
      <c r="AE270">
        <f>VLOOKUP($F270,'(참고)타워 스텟 가치'!$B$12:$L$16,AE$2,0)+(VLOOKUP($F270,'(참고)타워 스텟 가치'!$B$12:$L$16,AE$2,0)*$E270)</f>
        <v>67.799999999999955</v>
      </c>
      <c r="AF270">
        <f>VLOOKUP($F270,'(참고)타워 스텟 가치'!$B$12:$L$16,AF$2,0)+(VLOOKUP($F270,'(참고)타워 스텟 가치'!$B$12:$L$16,AF$2,0)*$E270)</f>
        <v>112999.99999999994</v>
      </c>
      <c r="AG270">
        <f>VLOOKUP($F270,'(참고)타워 스텟 가치'!$B$12:$L$16,AG$2,0)+(VLOOKUP($F270,'(참고)타워 스텟 가치'!$B$12:$L$16,AG$2,0)*$E270)</f>
        <v>338.99999999999983</v>
      </c>
      <c r="AH270">
        <f>VLOOKUP($F270,'(참고)타워 스텟 가치'!$B$12:$L$16,AH$2,0)+(VLOOKUP($F270,'(참고)타워 스텟 가치'!$B$12:$L$16,AH$2,0)*$E270)</f>
        <v>11.299999999999994</v>
      </c>
      <c r="AI270">
        <f>VLOOKUP($F270,'(참고)타워 스텟 가치'!$B$12:$L$16,AI$2,0)+(VLOOKUP($F270,'(참고)타워 스텟 가치'!$B$12:$L$16,AI$2,0)*$E270)</f>
        <v>6.7799999999999958</v>
      </c>
      <c r="AJ270">
        <f>VLOOKUP($F270,'(참고)타워 스텟 가치'!$B$12:$L$16,AJ$2,0)+(VLOOKUP($F270,'(참고)타워 스텟 가치'!$B$12:$L$16,AJ$2,0)*$E270)</f>
        <v>0</v>
      </c>
      <c r="AK270">
        <f>VLOOKUP($F270,'(참고)타워 스텟 가치'!$B$12:$L$16,AK$2,0)+(VLOOKUP($F270,'(참고)타워 스텟 가치'!$B$12:$L$16,AK$2,0)*$E270)</f>
        <v>0</v>
      </c>
      <c r="AL270">
        <f>VLOOKUP($F270,'(참고)타워 스텟 가치'!$B$12:$L$16,AL$2,0)+(VLOOKUP($F270,'(참고)타워 스텟 가치'!$B$12:$L$16,AL$2,0)*$E270)</f>
        <v>31.639999999999979</v>
      </c>
      <c r="AM270">
        <f>SUM('스테이지별 몬스터 스텟'!AD270*'(참고)타워 스텟 가치'!$Q$17,'스테이지별 몬스터 스텟'!AE270*'(참고)타워 스텟 가치'!$R$17,'스테이지별 몬스터 스텟'!AF270*'(참고)타워 스텟 가치'!$S$17,'스테이지별 몬스터 스텟'!AG270*'(참고)타워 스텟 가치'!$T$17,'스테이지별 몬스터 스텟'!AH270*'(참고)타워 스텟 가치'!$U$17,'스테이지별 몬스터 스텟'!AI270*'(참고)타워 스텟 가치'!$V$17,'스테이지별 몬스터 스텟'!AJ270*'(참고)타워 스텟 가치'!$W$17,'스테이지별 몬스터 스텟'!AK270*'(참고)타워 스텟 가치'!$X$17,'스테이지별 몬스터 스텟'!AL270*'(참고)타워 스텟 가치'!$Y$17)</f>
        <v>170485.35999999993</v>
      </c>
      <c r="AN270">
        <v>3</v>
      </c>
    </row>
    <row r="271" spans="3:40" x14ac:dyDescent="0.3">
      <c r="C271">
        <v>2</v>
      </c>
      <c r="D271">
        <f t="shared" si="11"/>
        <v>54</v>
      </c>
      <c r="E271" s="52">
        <f>VLOOKUP(D271,'스테이지별 난이도 설정'!B:C,2,0)</f>
        <v>21.599999999999987</v>
      </c>
      <c r="F271" t="str">
        <f t="shared" si="12"/>
        <v>레어</v>
      </c>
      <c r="G271">
        <f t="shared" si="13"/>
        <v>6</v>
      </c>
      <c r="H271">
        <f>VLOOKUP($F271,'(참고)타워 스텟 가치'!$B$2:$L$6,H$2,0)+(VLOOKUP($F271,'(참고)타워 스텟 가치'!$B$2:$L$6,H$2,0)*$E271)</f>
        <v>254.24999999999986</v>
      </c>
      <c r="I271">
        <f>VLOOKUP($F271,'(참고)타워 스텟 가치'!$B$2:$L$6,I$2,0)+(VLOOKUP($F271,'(참고)타워 스텟 가치'!$B$2:$L$6,I$2,0)*$E271)</f>
        <v>50.849999999999973</v>
      </c>
      <c r="J271">
        <f>VLOOKUP($F271,'(참고)타워 스텟 가치'!$B$2:$L$6,J$2,0)+(VLOOKUP($F271,'(참고)타워 스텟 가치'!$B$2:$L$6,J$2,0)*$E271)</f>
        <v>112999.99999999994</v>
      </c>
      <c r="K271">
        <f>VLOOKUP($F271,'(참고)타워 스텟 가치'!$B$2:$L$6,K$2,0)+(VLOOKUP($F271,'(참고)타워 스텟 가치'!$B$2:$L$6,K$2,0)*$E271)</f>
        <v>1016.9999999999994</v>
      </c>
      <c r="L271">
        <f>VLOOKUP($F271,'(참고)타워 스텟 가치'!$B$2:$L$6,L$2,0)+(VLOOKUP($F271,'(참고)타워 스텟 가치'!$B$2:$L$6,L$2,0)*$E271)</f>
        <v>16.949999999999989</v>
      </c>
      <c r="M271">
        <f>VLOOKUP($F271,'(참고)타워 스텟 가치'!$B$2:$L$6,M$2,0)+(VLOOKUP($F271,'(참고)타워 스텟 가치'!$B$2:$L$6,M$2,0)*$E271)</f>
        <v>6.7799999999999958</v>
      </c>
      <c r="N271">
        <f>VLOOKUP($F271,'(참고)타워 스텟 가치'!$B$2:$L$6,N$2,0)+(VLOOKUP($F271,'(참고)타워 스텟 가치'!$B$2:$L$6,N$2,0)*$E271)</f>
        <v>0</v>
      </c>
      <c r="O271">
        <f>VLOOKUP($F271,'(참고)타워 스텟 가치'!$B$2:$L$6,O$2,0)+(VLOOKUP($F271,'(참고)타워 스텟 가치'!$B$2:$L$6,O$2,0)*$E271)</f>
        <v>0</v>
      </c>
      <c r="P271">
        <f>VLOOKUP($F271,'(참고)타워 스텟 가치'!$B$2:$L$6,P$2,0)+(VLOOKUP($F271,'(참고)타워 스텟 가치'!$B$2:$L$6,P$2,0)*$E271)</f>
        <v>15.81999999999999</v>
      </c>
      <c r="Q271">
        <f>SUM('스테이지별 몬스터 스텟'!H271*'(참고)타워 스텟 가치'!$Q$17,'스테이지별 몬스터 스텟'!I271*'(참고)타워 스텟 가치'!$R$17,'스테이지별 몬스터 스텟'!J271*'(참고)타워 스텟 가치'!$S$17,'스테이지별 몬스터 스텟'!K271*'(참고)타워 스텟 가치'!$T$17,'스테이지별 몬스터 스텟'!L271*'(참고)타워 스텟 가치'!$U$17,'스테이지별 몬스터 스텟'!M271*'(참고)타워 스텟 가치'!$V$17,'스테이지별 몬스터 스텟'!N271*'(참고)타워 스텟 가치'!$W$17,'스테이지별 몬스터 스텟'!O271*'(참고)타워 스텟 가치'!$X$17,'스테이지별 몬스터 스텟'!P271*'(참고)타워 스텟 가치'!$Y$17)</f>
        <v>172191.09499999991</v>
      </c>
      <c r="R271">
        <v>1</v>
      </c>
      <c r="S271">
        <f>VLOOKUP($F271,'(참고)타워 스텟 가치'!$B$7:$L$11,S$2,0)+(VLOOKUP($F271,'(참고)타워 스텟 가치'!$B$7:$L$11,S$2,0)*$E271)</f>
        <v>84.749999999999957</v>
      </c>
      <c r="T271">
        <f>VLOOKUP($F271,'(참고)타워 스텟 가치'!$B$7:$L$11,T$2,0)+(VLOOKUP($F271,'(참고)타워 스텟 가치'!$B$7:$L$11,T$2,0)*$E271)</f>
        <v>152.54999999999993</v>
      </c>
      <c r="U271">
        <f>VLOOKUP($F271,'(참고)타워 스텟 가치'!$B$7:$L$11,U$2,0)+(VLOOKUP($F271,'(참고)타워 스텟 가치'!$B$7:$L$11,U$2,0)*$E271)</f>
        <v>112999.99999999994</v>
      </c>
      <c r="V271">
        <f>VLOOKUP($F271,'(참고)타워 스텟 가치'!$B$7:$L$11,V$2,0)+(VLOOKUP($F271,'(참고)타워 스텟 가치'!$B$7:$L$11,V$2,0)*$E271)</f>
        <v>1016.9999999999994</v>
      </c>
      <c r="W271">
        <f>VLOOKUP($F271,'(참고)타워 스텟 가치'!$B$7:$L$11,W$2,0)+(VLOOKUP($F271,'(참고)타워 스텟 가치'!$B$7:$L$11,W$2,0)*$E271)</f>
        <v>16.949999999999989</v>
      </c>
      <c r="X271">
        <f>VLOOKUP($F271,'(참고)타워 스텟 가치'!$B$7:$L$11,X$2,0)+(VLOOKUP($F271,'(참고)타워 스텟 가치'!$B$7:$L$11,X$2,0)*$E271)</f>
        <v>6.7799999999999958</v>
      </c>
      <c r="Y271">
        <f>VLOOKUP($F271,'(참고)타워 스텟 가치'!$B$7:$L$11,Y$2,0)+(VLOOKUP($F271,'(참고)타워 스텟 가치'!$B$7:$L$11,Y$2,0)*$E271)</f>
        <v>0</v>
      </c>
      <c r="Z271">
        <f>VLOOKUP($F271,'(참고)타워 스텟 가치'!$B$7:$L$11,Z$2,0)+(VLOOKUP($F271,'(참고)타워 스텟 가치'!$B$7:$L$11,Z$2,0)*$E271)</f>
        <v>0</v>
      </c>
      <c r="AA271">
        <f>VLOOKUP($F271,'(참고)타워 스텟 가치'!$B$7:$L$11,AA$2,0)+(VLOOKUP($F271,'(참고)타워 스텟 가치'!$B$7:$L$11,AA$2,0)*$E271)</f>
        <v>15.81999999999999</v>
      </c>
      <c r="AB271">
        <f>SUM('스테이지별 몬스터 스텟'!S271*'(참고)타워 스텟 가치'!$Q$17,'스테이지별 몬스터 스텟'!T271*'(참고)타워 스텟 가치'!$R$17,'스테이지별 몬스터 스텟'!U271*'(참고)타워 스텟 가치'!$S$17,'스테이지별 몬스터 스텟'!V271*'(참고)타워 스텟 가치'!$T$17,'스테이지별 몬스터 스텟'!W271*'(참고)타워 스텟 가치'!$U$17,'스테이지별 몬스터 스텟'!X271*'(참고)타워 스텟 가치'!$V$17,'스테이지별 몬스터 스텟'!Y271*'(참고)타워 스텟 가치'!$W$17,'스테이지별 몬스터 스텟'!Z271*'(참고)타워 스텟 가치'!$X$17,'스테이지별 몬스터 스텟'!AA271*'(참고)타워 스텟 가치'!$Y$17)</f>
        <v>172004.64499999993</v>
      </c>
      <c r="AC271">
        <v>2</v>
      </c>
      <c r="AD271">
        <f>VLOOKUP($F271,'(참고)타워 스텟 가치'!$B$12:$L$16,AD$2,0)+(VLOOKUP($F271,'(참고)타워 스텟 가치'!$B$12:$L$16,AD$2,0)*$E271)</f>
        <v>84.749999999999957</v>
      </c>
      <c r="AE271">
        <f>VLOOKUP($F271,'(참고)타워 스텟 가치'!$B$12:$L$16,AE$2,0)+(VLOOKUP($F271,'(참고)타워 스텟 가치'!$B$12:$L$16,AE$2,0)*$E271)</f>
        <v>101.69999999999995</v>
      </c>
      <c r="AF271">
        <f>VLOOKUP($F271,'(참고)타워 스텟 가치'!$B$12:$L$16,AF$2,0)+(VLOOKUP($F271,'(참고)타워 스텟 가치'!$B$12:$L$16,AF$2,0)*$E271)</f>
        <v>112999.99999999994</v>
      </c>
      <c r="AG271">
        <f>VLOOKUP($F271,'(참고)타워 스텟 가치'!$B$12:$L$16,AG$2,0)+(VLOOKUP($F271,'(참고)타워 스텟 가치'!$B$12:$L$16,AG$2,0)*$E271)</f>
        <v>508.49999999999972</v>
      </c>
      <c r="AH271">
        <f>VLOOKUP($F271,'(참고)타워 스텟 가치'!$B$12:$L$16,AH$2,0)+(VLOOKUP($F271,'(참고)타워 스텟 가치'!$B$12:$L$16,AH$2,0)*$E271)</f>
        <v>16.949999999999989</v>
      </c>
      <c r="AI271">
        <f>VLOOKUP($F271,'(참고)타워 스텟 가치'!$B$12:$L$16,AI$2,0)+(VLOOKUP($F271,'(참고)타워 스텟 가치'!$B$12:$L$16,AI$2,0)*$E271)</f>
        <v>6.7799999999999958</v>
      </c>
      <c r="AJ271">
        <f>VLOOKUP($F271,'(참고)타워 스텟 가치'!$B$12:$L$16,AJ$2,0)+(VLOOKUP($F271,'(참고)타워 스텟 가치'!$B$12:$L$16,AJ$2,0)*$E271)</f>
        <v>0</v>
      </c>
      <c r="AK271">
        <f>VLOOKUP($F271,'(참고)타워 스텟 가치'!$B$12:$L$16,AK$2,0)+(VLOOKUP($F271,'(참고)타워 스텟 가치'!$B$12:$L$16,AK$2,0)*$E271)</f>
        <v>0</v>
      </c>
      <c r="AL271">
        <f>VLOOKUP($F271,'(참고)타워 스텟 가치'!$B$12:$L$16,AL$2,0)+(VLOOKUP($F271,'(참고)타워 스텟 가치'!$B$12:$L$16,AL$2,0)*$E271)</f>
        <v>31.639999999999979</v>
      </c>
      <c r="AM271">
        <f>SUM('스테이지별 몬스터 스텟'!AD271*'(참고)타워 스텟 가치'!$Q$17,'스테이지별 몬스터 스텟'!AE271*'(참고)타워 스텟 가치'!$R$17,'스테이지별 몬스터 스텟'!AF271*'(참고)타워 스텟 가치'!$S$17,'스테이지별 몬스터 스텟'!AG271*'(참고)타워 스텟 가치'!$T$17,'스테이지별 몬스터 스텟'!AH271*'(참고)타워 스텟 가치'!$U$17,'스테이지별 몬스터 스텟'!AI271*'(참고)타워 스텟 가치'!$V$17,'스테이지별 몬스터 스텟'!AJ271*'(참고)타워 스텟 가치'!$W$17,'스테이지별 몬스터 스텟'!AK271*'(참고)타워 스텟 가치'!$X$17,'스테이지별 몬스터 스텟'!AL271*'(참고)타워 스텟 가치'!$Y$17)</f>
        <v>170943.00999999989</v>
      </c>
      <c r="AN271">
        <v>3</v>
      </c>
    </row>
    <row r="272" spans="3:40" x14ac:dyDescent="0.3">
      <c r="C272">
        <v>3</v>
      </c>
      <c r="D272">
        <f t="shared" ref="D272:D335" si="14">D267+1</f>
        <v>54</v>
      </c>
      <c r="E272" s="52">
        <f>VLOOKUP(D272,'스테이지별 난이도 설정'!B:C,2,0)</f>
        <v>21.599999999999987</v>
      </c>
      <c r="F272" t="str">
        <f t="shared" ref="F272:F335" si="15">F267</f>
        <v>에픽</v>
      </c>
      <c r="G272">
        <f t="shared" si="13"/>
        <v>6</v>
      </c>
      <c r="H272">
        <f>VLOOKUP($F272,'(참고)타워 스텟 가치'!$B$2:$L$6,H$2,0)+(VLOOKUP($F272,'(참고)타워 스텟 가치'!$B$2:$L$6,H$2,0)*$E272)</f>
        <v>381.37499999999977</v>
      </c>
      <c r="I272">
        <f>VLOOKUP($F272,'(참고)타워 스텟 가치'!$B$2:$L$6,I$2,0)+(VLOOKUP($F272,'(참고)타워 스텟 가치'!$B$2:$L$6,I$2,0)*$E272)</f>
        <v>76.274999999999963</v>
      </c>
      <c r="J272">
        <f>VLOOKUP($F272,'(참고)타워 스텟 가치'!$B$2:$L$6,J$2,0)+(VLOOKUP($F272,'(참고)타워 스텟 가치'!$B$2:$L$6,J$2,0)*$E272)</f>
        <v>112999.99999999994</v>
      </c>
      <c r="K272">
        <f>VLOOKUP($F272,'(참고)타워 스텟 가치'!$B$2:$L$6,K$2,0)+(VLOOKUP($F272,'(참고)타워 스텟 가치'!$B$2:$L$6,K$2,0)*$E272)</f>
        <v>1525.4999999999991</v>
      </c>
      <c r="L272">
        <f>VLOOKUP($F272,'(참고)타워 스텟 가치'!$B$2:$L$6,L$2,0)+(VLOOKUP($F272,'(참고)타워 스텟 가치'!$B$2:$L$6,L$2,0)*$E272)</f>
        <v>25.424999999999986</v>
      </c>
      <c r="M272">
        <f>VLOOKUP($F272,'(참고)타워 스텟 가치'!$B$2:$L$6,M$2,0)+(VLOOKUP($F272,'(참고)타워 스텟 가치'!$B$2:$L$6,M$2,0)*$E272)</f>
        <v>6.7799999999999958</v>
      </c>
      <c r="N272">
        <f>VLOOKUP($F272,'(참고)타워 스텟 가치'!$B$2:$L$6,N$2,0)+(VLOOKUP($F272,'(참고)타워 스텟 가치'!$B$2:$L$6,N$2,0)*$E272)</f>
        <v>0</v>
      </c>
      <c r="O272">
        <f>VLOOKUP($F272,'(참고)타워 스텟 가치'!$B$2:$L$6,O$2,0)+(VLOOKUP($F272,'(참고)타워 스텟 가치'!$B$2:$L$6,O$2,0)*$E272)</f>
        <v>0</v>
      </c>
      <c r="P272">
        <f>VLOOKUP($F272,'(참고)타워 스텟 가치'!$B$2:$L$6,P$2,0)+(VLOOKUP($F272,'(참고)타워 스텟 가치'!$B$2:$L$6,P$2,0)*$E272)</f>
        <v>15.81999999999999</v>
      </c>
      <c r="Q272">
        <f>SUM('스테이지별 몬스터 스텟'!H272*'(참고)타워 스텟 가치'!$Q$17,'스테이지별 몬스터 스텟'!I272*'(참고)타워 스텟 가치'!$R$17,'스테이지별 몬스터 스텟'!J272*'(참고)타워 스텟 가치'!$S$17,'스테이지별 몬스터 스텟'!K272*'(참고)타워 스텟 가치'!$T$17,'스테이지별 몬스터 스텟'!L272*'(참고)타워 스텟 가치'!$U$17,'스테이지별 몬스터 스텟'!M272*'(참고)타워 스텟 가치'!$V$17,'스테이지별 몬스터 스텟'!N272*'(참고)타워 스텟 가치'!$W$17,'스테이지별 몬스터 스텟'!O272*'(참고)타워 스텟 가치'!$X$17,'스테이지별 몬스터 스텟'!P272*'(참고)타워 스텟 가치'!$Y$17)</f>
        <v>173517.43249999994</v>
      </c>
      <c r="R272">
        <v>1</v>
      </c>
      <c r="S272">
        <f>VLOOKUP($F272,'(참고)타워 스텟 가치'!$B$7:$L$11,S$2,0)+(VLOOKUP($F272,'(참고)타워 스텟 가치'!$B$7:$L$11,S$2,0)*$E272)</f>
        <v>127.12499999999993</v>
      </c>
      <c r="T272">
        <f>VLOOKUP($F272,'(참고)타워 스텟 가치'!$B$7:$L$11,T$2,0)+(VLOOKUP($F272,'(참고)타워 스텟 가치'!$B$7:$L$11,T$2,0)*$E272)</f>
        <v>228.82499999999987</v>
      </c>
      <c r="U272">
        <f>VLOOKUP($F272,'(참고)타워 스텟 가치'!$B$7:$L$11,U$2,0)+(VLOOKUP($F272,'(참고)타워 스텟 가치'!$B$7:$L$11,U$2,0)*$E272)</f>
        <v>112999.99999999994</v>
      </c>
      <c r="V272">
        <f>VLOOKUP($F272,'(참고)타워 스텟 가치'!$B$7:$L$11,V$2,0)+(VLOOKUP($F272,'(참고)타워 스텟 가치'!$B$7:$L$11,V$2,0)*$E272)</f>
        <v>1525.4999999999991</v>
      </c>
      <c r="W272">
        <f>VLOOKUP($F272,'(참고)타워 스텟 가치'!$B$7:$L$11,W$2,0)+(VLOOKUP($F272,'(참고)타워 스텟 가치'!$B$7:$L$11,W$2,0)*$E272)</f>
        <v>25.424999999999986</v>
      </c>
      <c r="X272">
        <f>VLOOKUP($F272,'(참고)타워 스텟 가치'!$B$7:$L$11,X$2,0)+(VLOOKUP($F272,'(참고)타워 스텟 가치'!$B$7:$L$11,X$2,0)*$E272)</f>
        <v>6.7799999999999958</v>
      </c>
      <c r="Y272">
        <f>VLOOKUP($F272,'(참고)타워 스텟 가치'!$B$7:$L$11,Y$2,0)+(VLOOKUP($F272,'(참고)타워 스텟 가치'!$B$7:$L$11,Y$2,0)*$E272)</f>
        <v>0</v>
      </c>
      <c r="Z272">
        <f>VLOOKUP($F272,'(참고)타워 스텟 가치'!$B$7:$L$11,Z$2,0)+(VLOOKUP($F272,'(참고)타워 스텟 가치'!$B$7:$L$11,Z$2,0)*$E272)</f>
        <v>0</v>
      </c>
      <c r="AA272">
        <f>VLOOKUP($F272,'(참고)타워 스텟 가치'!$B$7:$L$11,AA$2,0)+(VLOOKUP($F272,'(참고)타워 스텟 가치'!$B$7:$L$11,AA$2,0)*$E272)</f>
        <v>15.81999999999999</v>
      </c>
      <c r="AB272">
        <f>SUM('스테이지별 몬스터 스텟'!S272*'(참고)타워 스텟 가치'!$Q$17,'스테이지별 몬스터 스텟'!T272*'(참고)타워 스텟 가치'!$R$17,'스테이지별 몬스터 스텟'!U272*'(참고)타워 스텟 가치'!$S$17,'스테이지별 몬스터 스텟'!V272*'(참고)타워 스텟 가치'!$T$17,'스테이지별 몬스터 스텟'!W272*'(참고)타워 스텟 가치'!$U$17,'스테이지별 몬스터 스텟'!X272*'(참고)타워 스텟 가치'!$V$17,'스테이지별 몬스터 스텟'!Y272*'(참고)타워 스텟 가치'!$W$17,'스테이지별 몬스터 스텟'!Z272*'(참고)타워 스텟 가치'!$X$17,'스테이지별 몬스터 스텟'!AA272*'(참고)타워 스텟 가치'!$Y$17)</f>
        <v>173237.75749999992</v>
      </c>
      <c r="AC272">
        <v>2</v>
      </c>
      <c r="AD272">
        <f>VLOOKUP($F272,'(참고)타워 스텟 가치'!$B$12:$L$16,AD$2,0)+(VLOOKUP($F272,'(참고)타워 스텟 가치'!$B$12:$L$16,AD$2,0)*$E272)</f>
        <v>127.12499999999993</v>
      </c>
      <c r="AE272">
        <f>VLOOKUP($F272,'(참고)타워 스텟 가치'!$B$12:$L$16,AE$2,0)+(VLOOKUP($F272,'(참고)타워 스텟 가치'!$B$12:$L$16,AE$2,0)*$E272)</f>
        <v>152.54999999999993</v>
      </c>
      <c r="AF272">
        <f>VLOOKUP($F272,'(참고)타워 스텟 가치'!$B$12:$L$16,AF$2,0)+(VLOOKUP($F272,'(참고)타워 스텟 가치'!$B$12:$L$16,AF$2,0)*$E272)</f>
        <v>112999.99999999994</v>
      </c>
      <c r="AG272">
        <f>VLOOKUP($F272,'(참고)타워 스텟 가치'!$B$12:$L$16,AG$2,0)+(VLOOKUP($F272,'(참고)타워 스텟 가치'!$B$12:$L$16,AG$2,0)*$E272)</f>
        <v>762.74999999999955</v>
      </c>
      <c r="AH272">
        <f>VLOOKUP($F272,'(참고)타워 스텟 가치'!$B$12:$L$16,AH$2,0)+(VLOOKUP($F272,'(참고)타워 스텟 가치'!$B$12:$L$16,AH$2,0)*$E272)</f>
        <v>25.424999999999986</v>
      </c>
      <c r="AI272">
        <f>VLOOKUP($F272,'(참고)타워 스텟 가치'!$B$12:$L$16,AI$2,0)+(VLOOKUP($F272,'(참고)타워 스텟 가치'!$B$12:$L$16,AI$2,0)*$E272)</f>
        <v>6.7799999999999958</v>
      </c>
      <c r="AJ272">
        <f>VLOOKUP($F272,'(참고)타워 스텟 가치'!$B$12:$L$16,AJ$2,0)+(VLOOKUP($F272,'(참고)타워 스텟 가치'!$B$12:$L$16,AJ$2,0)*$E272)</f>
        <v>0</v>
      </c>
      <c r="AK272">
        <f>VLOOKUP($F272,'(참고)타워 스텟 가치'!$B$12:$L$16,AK$2,0)+(VLOOKUP($F272,'(참고)타워 스텟 가치'!$B$12:$L$16,AK$2,0)*$E272)</f>
        <v>0</v>
      </c>
      <c r="AL272">
        <f>VLOOKUP($F272,'(참고)타워 스텟 가치'!$B$12:$L$16,AL$2,0)+(VLOOKUP($F272,'(참고)타워 스텟 가치'!$B$12:$L$16,AL$2,0)*$E272)</f>
        <v>31.639999999999979</v>
      </c>
      <c r="AM272">
        <f>SUM('스테이지별 몬스터 스텟'!AD272*'(참고)타워 스텟 가치'!$Q$17,'스테이지별 몬스터 스텟'!AE272*'(참고)타워 스텟 가치'!$R$17,'스테이지별 몬스터 스텟'!AF272*'(참고)타워 스텟 가치'!$S$17,'스테이지별 몬스터 스텟'!AG272*'(참고)타워 스텟 가치'!$T$17,'스테이지별 몬스터 스텟'!AH272*'(참고)타워 스텟 가치'!$U$17,'스테이지별 몬스터 스텟'!AI272*'(참고)타워 스텟 가치'!$V$17,'스테이지별 몬스터 스텟'!AJ272*'(참고)타워 스텟 가치'!$W$17,'스테이지별 몬스터 스텟'!AK272*'(참고)타워 스텟 가치'!$X$17,'스테이지별 몬스터 스텟'!AL272*'(참고)타워 스텟 가치'!$Y$17)</f>
        <v>171629.48499999993</v>
      </c>
      <c r="AN272">
        <v>3</v>
      </c>
    </row>
    <row r="273" spans="3:40" x14ac:dyDescent="0.3">
      <c r="C273">
        <v>4</v>
      </c>
      <c r="D273">
        <f t="shared" si="14"/>
        <v>54</v>
      </c>
      <c r="E273" s="52">
        <f>VLOOKUP(D273,'스테이지별 난이도 설정'!B:C,2,0)</f>
        <v>21.599999999999987</v>
      </c>
      <c r="F273" t="str">
        <f t="shared" si="15"/>
        <v>유니크</v>
      </c>
      <c r="G273">
        <f t="shared" si="13"/>
        <v>6</v>
      </c>
      <c r="H273">
        <f>VLOOKUP($F273,'(참고)타워 스텟 가치'!$B$2:$L$6,H$2,0)+(VLOOKUP($F273,'(참고)타워 스텟 가치'!$B$2:$L$6,H$2,0)*$E273)</f>
        <v>572.06249999999966</v>
      </c>
      <c r="I273">
        <f>VLOOKUP($F273,'(참고)타워 스텟 가치'!$B$2:$L$6,I$2,0)+(VLOOKUP($F273,'(참고)타워 스텟 가치'!$B$2:$L$6,I$2,0)*$E273)</f>
        <v>114.41249999999994</v>
      </c>
      <c r="J273">
        <f>VLOOKUP($F273,'(참고)타워 스텟 가치'!$B$2:$L$6,J$2,0)+(VLOOKUP($F273,'(참고)타워 스텟 가치'!$B$2:$L$6,J$2,0)*$E273)</f>
        <v>112999.99999999994</v>
      </c>
      <c r="K273">
        <f>VLOOKUP($F273,'(참고)타워 스텟 가치'!$B$2:$L$6,K$2,0)+(VLOOKUP($F273,'(참고)타워 스텟 가치'!$B$2:$L$6,K$2,0)*$E273)</f>
        <v>2288.2499999999986</v>
      </c>
      <c r="L273">
        <f>VLOOKUP($F273,'(참고)타워 스텟 가치'!$B$2:$L$6,L$2,0)+(VLOOKUP($F273,'(참고)타워 스텟 가치'!$B$2:$L$6,L$2,0)*$E273)</f>
        <v>38.137499999999982</v>
      </c>
      <c r="M273">
        <f>VLOOKUP($F273,'(참고)타워 스텟 가치'!$B$2:$L$6,M$2,0)+(VLOOKUP($F273,'(참고)타워 스텟 가치'!$B$2:$L$6,M$2,0)*$E273)</f>
        <v>6.7799999999999958</v>
      </c>
      <c r="N273">
        <f>VLOOKUP($F273,'(참고)타워 스텟 가치'!$B$2:$L$6,N$2,0)+(VLOOKUP($F273,'(참고)타워 스텟 가치'!$B$2:$L$6,N$2,0)*$E273)</f>
        <v>0</v>
      </c>
      <c r="O273">
        <f>VLOOKUP($F273,'(참고)타워 스텟 가치'!$B$2:$L$6,O$2,0)+(VLOOKUP($F273,'(참고)타워 스텟 가치'!$B$2:$L$6,O$2,0)*$E273)</f>
        <v>0</v>
      </c>
      <c r="P273">
        <f>VLOOKUP($F273,'(참고)타워 스텟 가치'!$B$2:$L$6,P$2,0)+(VLOOKUP($F273,'(참고)타워 스텟 가치'!$B$2:$L$6,P$2,0)*$E273)</f>
        <v>22.599999999999987</v>
      </c>
      <c r="Q273">
        <f>SUM('스테이지별 몬스터 스텟'!H273*'(참고)타워 스텟 가치'!$Q$17,'스테이지별 몬스터 스텟'!I273*'(참고)타워 스텟 가치'!$R$17,'스테이지별 몬스터 스텟'!J273*'(참고)타워 스텟 가치'!$S$17,'스테이지별 몬스터 스텟'!K273*'(참고)타워 스텟 가치'!$T$17,'스테이지별 몬스터 스텟'!L273*'(참고)타워 스텟 가치'!$U$17,'스테이지별 몬스터 스텟'!M273*'(참고)타워 스텟 가치'!$V$17,'스테이지별 몬스터 스텟'!N273*'(참고)타워 스텟 가치'!$W$17,'스테이지별 몬스터 스텟'!O273*'(참고)타워 스텟 가치'!$X$17,'스테이지별 몬스터 스텟'!P273*'(참고)타워 스텟 가치'!$Y$17)</f>
        <v>175520.49874999991</v>
      </c>
      <c r="R273">
        <v>1</v>
      </c>
      <c r="S273">
        <f>VLOOKUP($F273,'(참고)타워 스텟 가치'!$B$7:$L$11,S$2,0)+(VLOOKUP($F273,'(참고)타워 스텟 가치'!$B$7:$L$11,S$2,0)*$E273)</f>
        <v>190.68749999999989</v>
      </c>
      <c r="T273">
        <f>VLOOKUP($F273,'(참고)타워 스텟 가치'!$B$7:$L$11,T$2,0)+(VLOOKUP($F273,'(참고)타워 스텟 가치'!$B$7:$L$11,T$2,0)*$E273)</f>
        <v>343.23749999999978</v>
      </c>
      <c r="U273">
        <f>VLOOKUP($F273,'(참고)타워 스텟 가치'!$B$7:$L$11,U$2,0)+(VLOOKUP($F273,'(참고)타워 스텟 가치'!$B$7:$L$11,U$2,0)*$E273)</f>
        <v>112999.99999999994</v>
      </c>
      <c r="V273">
        <f>VLOOKUP($F273,'(참고)타워 스텟 가치'!$B$7:$L$11,V$2,0)+(VLOOKUP($F273,'(참고)타워 스텟 가치'!$B$7:$L$11,V$2,0)*$E273)</f>
        <v>2288.2499999999986</v>
      </c>
      <c r="W273">
        <f>VLOOKUP($F273,'(참고)타워 스텟 가치'!$B$7:$L$11,W$2,0)+(VLOOKUP($F273,'(참고)타워 스텟 가치'!$B$7:$L$11,W$2,0)*$E273)</f>
        <v>38.137499999999982</v>
      </c>
      <c r="X273">
        <f>VLOOKUP($F273,'(참고)타워 스텟 가치'!$B$7:$L$11,X$2,0)+(VLOOKUP($F273,'(참고)타워 스텟 가치'!$B$7:$L$11,X$2,0)*$E273)</f>
        <v>6.7799999999999958</v>
      </c>
      <c r="Y273">
        <f>VLOOKUP($F273,'(참고)타워 스텟 가치'!$B$7:$L$11,Y$2,0)+(VLOOKUP($F273,'(참고)타워 스텟 가치'!$B$7:$L$11,Y$2,0)*$E273)</f>
        <v>0</v>
      </c>
      <c r="Z273">
        <f>VLOOKUP($F273,'(참고)타워 스텟 가치'!$B$7:$L$11,Z$2,0)+(VLOOKUP($F273,'(참고)타워 스텟 가치'!$B$7:$L$11,Z$2,0)*$E273)</f>
        <v>0</v>
      </c>
      <c r="AA273">
        <f>VLOOKUP($F273,'(참고)타워 스텟 가치'!$B$7:$L$11,AA$2,0)+(VLOOKUP($F273,'(참고)타워 스텟 가치'!$B$7:$L$11,AA$2,0)*$E273)</f>
        <v>22.599999999999987</v>
      </c>
      <c r="AB273">
        <f>SUM('스테이지별 몬스터 스텟'!S273*'(참고)타워 스텟 가치'!$Q$17,'스테이지별 몬스터 스텟'!T273*'(참고)타워 스텟 가치'!$R$17,'스테이지별 몬스터 스텟'!U273*'(참고)타워 스텟 가치'!$S$17,'스테이지별 몬스터 스텟'!V273*'(참고)타워 스텟 가치'!$T$17,'스테이지별 몬스터 스텟'!W273*'(참고)타워 스텟 가치'!$U$17,'스테이지별 몬스터 스텟'!X273*'(참고)타워 스텟 가치'!$V$17,'스테이지별 몬스터 스텟'!Y273*'(참고)타워 스텟 가치'!$W$17,'스테이지별 몬스터 스텟'!Z273*'(참고)타워 스텟 가치'!$X$17,'스테이지별 몬스터 스텟'!AA273*'(참고)타워 스텟 가치'!$Y$17)</f>
        <v>175100.98624999993</v>
      </c>
      <c r="AC273">
        <v>2</v>
      </c>
      <c r="AD273">
        <f>VLOOKUP($F273,'(참고)타워 스텟 가치'!$B$12:$L$16,AD$2,0)+(VLOOKUP($F273,'(참고)타워 스텟 가치'!$B$12:$L$16,AD$2,0)*$E273)</f>
        <v>190.68749999999989</v>
      </c>
      <c r="AE273">
        <f>VLOOKUP($F273,'(참고)타워 스텟 가치'!$B$12:$L$16,AE$2,0)+(VLOOKUP($F273,'(참고)타워 스텟 가치'!$B$12:$L$16,AE$2,0)*$E273)</f>
        <v>228.82499999999987</v>
      </c>
      <c r="AF273">
        <f>VLOOKUP($F273,'(참고)타워 스텟 가치'!$B$12:$L$16,AF$2,0)+(VLOOKUP($F273,'(참고)타워 스텟 가치'!$B$12:$L$16,AF$2,0)*$E273)</f>
        <v>112999.99999999994</v>
      </c>
      <c r="AG273">
        <f>VLOOKUP($F273,'(참고)타워 스텟 가치'!$B$12:$L$16,AG$2,0)+(VLOOKUP($F273,'(참고)타워 스텟 가치'!$B$12:$L$16,AG$2,0)*$E273)</f>
        <v>1144.1249999999993</v>
      </c>
      <c r="AH273">
        <f>VLOOKUP($F273,'(참고)타워 스텟 가치'!$B$12:$L$16,AH$2,0)+(VLOOKUP($F273,'(참고)타워 스텟 가치'!$B$12:$L$16,AH$2,0)*$E273)</f>
        <v>38.137499999999982</v>
      </c>
      <c r="AI273">
        <f>VLOOKUP($F273,'(참고)타워 스텟 가치'!$B$12:$L$16,AI$2,0)+(VLOOKUP($F273,'(참고)타워 스텟 가치'!$B$12:$L$16,AI$2,0)*$E273)</f>
        <v>6.7799999999999958</v>
      </c>
      <c r="AJ273">
        <f>VLOOKUP($F273,'(참고)타워 스텟 가치'!$B$12:$L$16,AJ$2,0)+(VLOOKUP($F273,'(참고)타워 스텟 가치'!$B$12:$L$16,AJ$2,0)*$E273)</f>
        <v>0</v>
      </c>
      <c r="AK273">
        <f>VLOOKUP($F273,'(참고)타워 스텟 가치'!$B$12:$L$16,AK$2,0)+(VLOOKUP($F273,'(참고)타워 스텟 가치'!$B$12:$L$16,AK$2,0)*$E273)</f>
        <v>0</v>
      </c>
      <c r="AL273">
        <f>VLOOKUP($F273,'(참고)타워 스텟 가치'!$B$12:$L$16,AL$2,0)+(VLOOKUP($F273,'(참고)타워 스텟 가치'!$B$12:$L$16,AL$2,0)*$E273)</f>
        <v>45.199999999999974</v>
      </c>
      <c r="AM273">
        <f>SUM('스테이지별 몬스터 스텟'!AD273*'(참고)타워 스텟 가치'!$Q$17,'스테이지별 몬스터 스텟'!AE273*'(참고)타워 스텟 가치'!$R$17,'스테이지별 몬스터 스텟'!AF273*'(참고)타워 스텟 가치'!$S$17,'스테이지별 몬스터 스텟'!AG273*'(참고)타워 스텟 가치'!$T$17,'스테이지별 몬스터 스텟'!AH273*'(참고)타워 스텟 가치'!$U$17,'스테이지별 몬스터 스텟'!AI273*'(참고)타워 스텟 가치'!$V$17,'스테이지별 몬스터 스텟'!AJ273*'(참고)타워 스텟 가치'!$W$17,'스테이지별 몬스터 스텟'!AK273*'(참고)타워 스텟 가치'!$X$17,'스테이지별 몬스터 스텟'!AL273*'(참고)타워 스텟 가치'!$Y$17)</f>
        <v>172686.31749999989</v>
      </c>
      <c r="AN273">
        <v>3</v>
      </c>
    </row>
    <row r="274" spans="3:40" x14ac:dyDescent="0.3">
      <c r="C274">
        <v>5</v>
      </c>
      <c r="D274">
        <f t="shared" si="14"/>
        <v>54</v>
      </c>
      <c r="E274" s="52">
        <f>VLOOKUP(D274,'스테이지별 난이도 설정'!B:C,2,0)</f>
        <v>21.599999999999987</v>
      </c>
      <c r="F274" t="str">
        <f t="shared" si="15"/>
        <v>스페셜</v>
      </c>
      <c r="G274">
        <f t="shared" si="13"/>
        <v>6</v>
      </c>
      <c r="H274">
        <f>VLOOKUP($F274,'(참고)타워 스텟 가치'!$B$2:$L$6,H$2,0)+(VLOOKUP($F274,'(참고)타워 스텟 가치'!$B$2:$L$6,H$2,0)*$E274)</f>
        <v>858.09374999999955</v>
      </c>
      <c r="I274">
        <f>VLOOKUP($F274,'(참고)타워 스텟 가치'!$B$2:$L$6,I$2,0)+(VLOOKUP($F274,'(참고)타워 스텟 가치'!$B$2:$L$6,I$2,0)*$E274)</f>
        <v>171.61874999999989</v>
      </c>
      <c r="J274">
        <f>VLOOKUP($F274,'(참고)타워 스텟 가치'!$B$2:$L$6,J$2,0)+(VLOOKUP($F274,'(참고)타워 스텟 가치'!$B$2:$L$6,J$2,0)*$E274)</f>
        <v>112999.99999999994</v>
      </c>
      <c r="K274">
        <f>VLOOKUP($F274,'(참고)타워 스텟 가치'!$B$2:$L$6,K$2,0)+(VLOOKUP($F274,'(참고)타워 스텟 가치'!$B$2:$L$6,K$2,0)*$E274)</f>
        <v>3432.3749999999982</v>
      </c>
      <c r="L274">
        <f>VLOOKUP($F274,'(참고)타워 스텟 가치'!$B$2:$L$6,L$2,0)+(VLOOKUP($F274,'(참고)타워 스텟 가치'!$B$2:$L$6,L$2,0)*$E274)</f>
        <v>57.206249999999969</v>
      </c>
      <c r="M274">
        <f>VLOOKUP($F274,'(참고)타워 스텟 가치'!$B$2:$L$6,M$2,0)+(VLOOKUP($F274,'(참고)타워 스텟 가치'!$B$2:$L$6,M$2,0)*$E274)</f>
        <v>6.7799999999999958</v>
      </c>
      <c r="N274">
        <f>VLOOKUP($F274,'(참고)타워 스텟 가치'!$B$2:$L$6,N$2,0)+(VLOOKUP($F274,'(참고)타워 스텟 가치'!$B$2:$L$6,N$2,0)*$E274)</f>
        <v>0</v>
      </c>
      <c r="O274">
        <f>VLOOKUP($F274,'(참고)타워 스텟 가치'!$B$2:$L$6,O$2,0)+(VLOOKUP($F274,'(참고)타워 스텟 가치'!$B$2:$L$6,O$2,0)*$E274)</f>
        <v>0</v>
      </c>
      <c r="P274">
        <f>VLOOKUP($F274,'(참고)타워 스텟 가치'!$B$2:$L$6,P$2,0)+(VLOOKUP($F274,'(참고)타워 스텟 가치'!$B$2:$L$6,P$2,0)*$E274)</f>
        <v>22.599999999999987</v>
      </c>
      <c r="Q274">
        <f>SUM('스테이지별 몬스터 스텟'!H274*'(참고)타워 스텟 가치'!$Q$17,'스테이지별 몬스터 스텟'!I274*'(참고)타워 스텟 가치'!$R$17,'스테이지별 몬스터 스텟'!J274*'(참고)타워 스텟 가치'!$S$17,'스테이지별 몬스터 스텟'!K274*'(참고)타워 스텟 가치'!$T$17,'스테이지별 몬스터 스텟'!L274*'(참고)타워 스텟 가치'!$U$17,'스테이지별 몬스터 스텟'!M274*'(참고)타워 스텟 가치'!$V$17,'스테이지별 몬스터 스텟'!N274*'(참고)타워 스텟 가치'!$W$17,'스테이지별 몬스터 스텟'!O274*'(참고)타워 스텟 가치'!$X$17,'스테이지별 몬스터 스텟'!P274*'(참고)타워 스텟 가치'!$Y$17)</f>
        <v>178504.75812499993</v>
      </c>
      <c r="R274">
        <v>1</v>
      </c>
      <c r="S274">
        <f>VLOOKUP($F274,'(참고)타워 스텟 가치'!$B$7:$L$11,S$2,0)+(VLOOKUP($F274,'(참고)타워 스텟 가치'!$B$7:$L$11,S$2,0)*$E274)</f>
        <v>286.03124999999983</v>
      </c>
      <c r="T274">
        <f>VLOOKUP($F274,'(참고)타워 스텟 가치'!$B$7:$L$11,T$2,0)+(VLOOKUP($F274,'(참고)타워 스텟 가치'!$B$7:$L$11,T$2,0)*$E274)</f>
        <v>514.8562499999997</v>
      </c>
      <c r="U274">
        <f>VLOOKUP($F274,'(참고)타워 스텟 가치'!$B$7:$L$11,U$2,0)+(VLOOKUP($F274,'(참고)타워 스텟 가치'!$B$7:$L$11,U$2,0)*$E274)</f>
        <v>112999.99999999994</v>
      </c>
      <c r="V274">
        <f>VLOOKUP($F274,'(참고)타워 스텟 가치'!$B$7:$L$11,V$2,0)+(VLOOKUP($F274,'(참고)타워 스텟 가치'!$B$7:$L$11,V$2,0)*$E274)</f>
        <v>3432.3749999999982</v>
      </c>
      <c r="W274">
        <f>VLOOKUP($F274,'(참고)타워 스텟 가치'!$B$7:$L$11,W$2,0)+(VLOOKUP($F274,'(참고)타워 스텟 가치'!$B$7:$L$11,W$2,0)*$E274)</f>
        <v>57.206249999999969</v>
      </c>
      <c r="X274">
        <f>VLOOKUP($F274,'(참고)타워 스텟 가치'!$B$7:$L$11,X$2,0)+(VLOOKUP($F274,'(참고)타워 스텟 가치'!$B$7:$L$11,X$2,0)*$E274)</f>
        <v>6.7799999999999958</v>
      </c>
      <c r="Y274">
        <f>VLOOKUP($F274,'(참고)타워 스텟 가치'!$B$7:$L$11,Y$2,0)+(VLOOKUP($F274,'(참고)타워 스텟 가치'!$B$7:$L$11,Y$2,0)*$E274)</f>
        <v>0</v>
      </c>
      <c r="Z274">
        <f>VLOOKUP($F274,'(참고)타워 스텟 가치'!$B$7:$L$11,Z$2,0)+(VLOOKUP($F274,'(참고)타워 스텟 가치'!$B$7:$L$11,Z$2,0)*$E274)</f>
        <v>0</v>
      </c>
      <c r="AA274">
        <f>VLOOKUP($F274,'(참고)타워 스텟 가치'!$B$7:$L$11,AA$2,0)+(VLOOKUP($F274,'(참고)타워 스텟 가치'!$B$7:$L$11,AA$2,0)*$E274)</f>
        <v>22.599999999999987</v>
      </c>
      <c r="AB274">
        <f>SUM('스테이지별 몬스터 스텟'!S274*'(참고)타워 스텟 가치'!$Q$17,'스테이지별 몬스터 스텟'!T274*'(참고)타워 스텟 가치'!$R$17,'스테이지별 몬스터 스텟'!U274*'(참고)타워 스텟 가치'!$S$17,'스테이지별 몬스터 스텟'!V274*'(참고)타워 스텟 가치'!$T$17,'스테이지별 몬스터 스텟'!W274*'(참고)타워 스텟 가치'!$U$17,'스테이지별 몬스터 스텟'!X274*'(참고)타워 스텟 가치'!$V$17,'스테이지별 몬스터 스텟'!Y274*'(참고)타워 스텟 가치'!$W$17,'스테이지별 몬스터 스텟'!Z274*'(참고)타워 스텟 가치'!$X$17,'스테이지별 몬스터 스텟'!AA274*'(참고)타워 스텟 가치'!$Y$17)</f>
        <v>177875.48937499992</v>
      </c>
      <c r="AC274">
        <v>2</v>
      </c>
      <c r="AD274">
        <f>VLOOKUP($F274,'(참고)타워 스텟 가치'!$B$12:$L$16,AD$2,0)+(VLOOKUP($F274,'(참고)타워 스텟 가치'!$B$12:$L$16,AD$2,0)*$E274)</f>
        <v>286.03124999999983</v>
      </c>
      <c r="AE274">
        <f>VLOOKUP($F274,'(참고)타워 스텟 가치'!$B$12:$L$16,AE$2,0)+(VLOOKUP($F274,'(참고)타워 스텟 가치'!$B$12:$L$16,AE$2,0)*$E274)</f>
        <v>343.23749999999978</v>
      </c>
      <c r="AF274">
        <f>VLOOKUP($F274,'(참고)타워 스텟 가치'!$B$12:$L$16,AF$2,0)+(VLOOKUP($F274,'(참고)타워 스텟 가치'!$B$12:$L$16,AF$2,0)*$E274)</f>
        <v>112999.99999999994</v>
      </c>
      <c r="AG274">
        <f>VLOOKUP($F274,'(참고)타워 스텟 가치'!$B$12:$L$16,AG$2,0)+(VLOOKUP($F274,'(참고)타워 스텟 가치'!$B$12:$L$16,AG$2,0)*$E274)</f>
        <v>1716.1874999999991</v>
      </c>
      <c r="AH274">
        <f>VLOOKUP($F274,'(참고)타워 스텟 가치'!$B$12:$L$16,AH$2,0)+(VLOOKUP($F274,'(참고)타워 스텟 가치'!$B$12:$L$16,AH$2,0)*$E274)</f>
        <v>57.206249999999969</v>
      </c>
      <c r="AI274">
        <f>VLOOKUP($F274,'(참고)타워 스텟 가치'!$B$12:$L$16,AI$2,0)+(VLOOKUP($F274,'(참고)타워 스텟 가치'!$B$12:$L$16,AI$2,0)*$E274)</f>
        <v>6.7799999999999958</v>
      </c>
      <c r="AJ274">
        <f>VLOOKUP($F274,'(참고)타워 스텟 가치'!$B$12:$L$16,AJ$2,0)+(VLOOKUP($F274,'(참고)타워 스텟 가치'!$B$12:$L$16,AJ$2,0)*$E274)</f>
        <v>0</v>
      </c>
      <c r="AK274">
        <f>VLOOKUP($F274,'(참고)타워 스텟 가치'!$B$12:$L$16,AK$2,0)+(VLOOKUP($F274,'(참고)타워 스텟 가치'!$B$12:$L$16,AK$2,0)*$E274)</f>
        <v>0</v>
      </c>
      <c r="AL274">
        <f>VLOOKUP($F274,'(참고)타워 스텟 가치'!$B$12:$L$16,AL$2,0)+(VLOOKUP($F274,'(참고)타워 스텟 가치'!$B$12:$L$16,AL$2,0)*$E274)</f>
        <v>45.199999999999974</v>
      </c>
      <c r="AM274">
        <f>SUM('스테이지별 몬스터 스텟'!AD274*'(참고)타워 스텟 가치'!$Q$17,'스테이지별 몬스터 스텟'!AE274*'(참고)타워 스텟 가치'!$R$17,'스테이지별 몬스터 스텟'!AF274*'(참고)타워 스텟 가치'!$S$17,'스테이지별 몬스터 스텟'!AG274*'(참고)타워 스텟 가치'!$T$17,'스테이지별 몬스터 스텟'!AH274*'(참고)타워 스텟 가치'!$U$17,'스테이지별 몬스터 스텟'!AI274*'(참고)타워 스텟 가치'!$V$17,'스테이지별 몬스터 스텟'!AJ274*'(참고)타워 스텟 가치'!$W$17,'스테이지별 몬스터 스텟'!AK274*'(참고)타워 스텟 가치'!$X$17,'스테이지별 몬스터 스텟'!AL274*'(참고)타워 스텟 가치'!$Y$17)</f>
        <v>174230.88624999992</v>
      </c>
      <c r="AN274">
        <v>3</v>
      </c>
    </row>
    <row r="275" spans="3:40" x14ac:dyDescent="0.3">
      <c r="C275">
        <v>1</v>
      </c>
      <c r="D275">
        <f t="shared" si="14"/>
        <v>55</v>
      </c>
      <c r="E275" s="52">
        <f>VLOOKUP(D275,'스테이지별 난이도 설정'!B:C,2,0)</f>
        <v>21.999999999999986</v>
      </c>
      <c r="F275" t="str">
        <f t="shared" si="15"/>
        <v>일반</v>
      </c>
      <c r="G275">
        <f t="shared" si="13"/>
        <v>6</v>
      </c>
      <c r="H275">
        <f>VLOOKUP($F275,'(참고)타워 스텟 가치'!$B$2:$L$6,H$2,0)+(VLOOKUP($F275,'(참고)타워 스텟 가치'!$B$2:$L$6,H$2,0)*$E275)</f>
        <v>172.49999999999989</v>
      </c>
      <c r="I275">
        <f>VLOOKUP($F275,'(참고)타워 스텟 가치'!$B$2:$L$6,I$2,0)+(VLOOKUP($F275,'(참고)타워 스텟 가치'!$B$2:$L$6,I$2,0)*$E275)</f>
        <v>34.499999999999979</v>
      </c>
      <c r="J275">
        <f>VLOOKUP($F275,'(참고)타워 스텟 가치'!$B$2:$L$6,J$2,0)+(VLOOKUP($F275,'(참고)타워 스텟 가치'!$B$2:$L$6,J$2,0)*$E275)</f>
        <v>114999.99999999993</v>
      </c>
      <c r="K275">
        <f>VLOOKUP($F275,'(참고)타워 스텟 가치'!$B$2:$L$6,K$2,0)+(VLOOKUP($F275,'(참고)타워 스텟 가치'!$B$2:$L$6,K$2,0)*$E275)</f>
        <v>689.99999999999955</v>
      </c>
      <c r="L275">
        <f>VLOOKUP($F275,'(참고)타워 스텟 가치'!$B$2:$L$6,L$2,0)+(VLOOKUP($F275,'(참고)타워 스텟 가치'!$B$2:$L$6,L$2,0)*$E275)</f>
        <v>11.499999999999993</v>
      </c>
      <c r="M275">
        <f>VLOOKUP($F275,'(참고)타워 스텟 가치'!$B$2:$L$6,M$2,0)+(VLOOKUP($F275,'(참고)타워 스텟 가치'!$B$2:$L$6,M$2,0)*$E275)</f>
        <v>6.899999999999995</v>
      </c>
      <c r="N275">
        <f>VLOOKUP($F275,'(참고)타워 스텟 가치'!$B$2:$L$6,N$2,0)+(VLOOKUP($F275,'(참고)타워 스텟 가치'!$B$2:$L$6,N$2,0)*$E275)</f>
        <v>0</v>
      </c>
      <c r="O275">
        <f>VLOOKUP($F275,'(참고)타워 스텟 가치'!$B$2:$L$6,O$2,0)+(VLOOKUP($F275,'(참고)타워 스텟 가치'!$B$2:$L$6,O$2,0)*$E275)</f>
        <v>0</v>
      </c>
      <c r="P275">
        <f>VLOOKUP($F275,'(참고)타워 스텟 가치'!$B$2:$L$6,P$2,0)+(VLOOKUP($F275,'(참고)타워 스텟 가치'!$B$2:$L$6,P$2,0)*$E275)</f>
        <v>16.099999999999991</v>
      </c>
      <c r="Q275">
        <f>SUM('스테이지별 몬스터 스텟'!H275*'(참고)타워 스텟 가치'!$Q$17,'스테이지별 몬스터 스텟'!I275*'(참고)타워 스텟 가치'!$R$17,'스테이지별 몬스터 스텟'!J275*'(참고)타워 스텟 가치'!$S$17,'스테이지별 몬스터 스텟'!K275*'(참고)타워 스텟 가치'!$T$17,'스테이지별 몬스터 스텟'!L275*'(참고)타워 스텟 가치'!$U$17,'스테이지별 몬스터 스텟'!M275*'(참고)타워 스텟 가치'!$V$17,'스테이지별 몬스터 스텟'!N275*'(참고)타워 스텟 가치'!$W$17,'스테이지별 몬스터 스텟'!O275*'(참고)타워 스텟 가치'!$X$17,'스테이지별 몬스터 스텟'!P275*'(참고)타워 스텟 가치'!$Y$17)</f>
        <v>174338.84999999989</v>
      </c>
      <c r="R275">
        <v>1</v>
      </c>
      <c r="S275">
        <f>VLOOKUP($F275,'(참고)타워 스텟 가치'!$B$7:$L$11,S$2,0)+(VLOOKUP($F275,'(참고)타워 스텟 가치'!$B$7:$L$11,S$2,0)*$E275)</f>
        <v>57.499999999999964</v>
      </c>
      <c r="T275">
        <f>VLOOKUP($F275,'(참고)타워 스텟 가치'!$B$7:$L$11,T$2,0)+(VLOOKUP($F275,'(참고)타워 스텟 가치'!$B$7:$L$11,T$2,0)*$E275)</f>
        <v>103.49999999999994</v>
      </c>
      <c r="U275">
        <f>VLOOKUP($F275,'(참고)타워 스텟 가치'!$B$7:$L$11,U$2,0)+(VLOOKUP($F275,'(참고)타워 스텟 가치'!$B$7:$L$11,U$2,0)*$E275)</f>
        <v>114999.99999999993</v>
      </c>
      <c r="V275">
        <f>VLOOKUP($F275,'(참고)타워 스텟 가치'!$B$7:$L$11,V$2,0)+(VLOOKUP($F275,'(참고)타워 스텟 가치'!$B$7:$L$11,V$2,0)*$E275)</f>
        <v>689.99999999999955</v>
      </c>
      <c r="W275">
        <f>VLOOKUP($F275,'(참고)타워 스텟 가치'!$B$7:$L$11,W$2,0)+(VLOOKUP($F275,'(참고)타워 스텟 가치'!$B$7:$L$11,W$2,0)*$E275)</f>
        <v>11.499999999999993</v>
      </c>
      <c r="X275">
        <f>VLOOKUP($F275,'(참고)타워 스텟 가치'!$B$7:$L$11,X$2,0)+(VLOOKUP($F275,'(참고)타워 스텟 가치'!$B$7:$L$11,X$2,0)*$E275)</f>
        <v>6.899999999999995</v>
      </c>
      <c r="Y275">
        <f>VLOOKUP($F275,'(참고)타워 스텟 가치'!$B$7:$L$11,Y$2,0)+(VLOOKUP($F275,'(참고)타워 스텟 가치'!$B$7:$L$11,Y$2,0)*$E275)</f>
        <v>0</v>
      </c>
      <c r="Z275">
        <f>VLOOKUP($F275,'(참고)타워 스텟 가치'!$B$7:$L$11,Z$2,0)+(VLOOKUP($F275,'(참고)타워 스텟 가치'!$B$7:$L$11,Z$2,0)*$E275)</f>
        <v>0</v>
      </c>
      <c r="AA275">
        <f>VLOOKUP($F275,'(참고)타워 스텟 가치'!$B$7:$L$11,AA$2,0)+(VLOOKUP($F275,'(참고)타워 스텟 가치'!$B$7:$L$11,AA$2,0)*$E275)</f>
        <v>16.099999999999991</v>
      </c>
      <c r="AB275">
        <f>SUM('스테이지별 몬스터 스텟'!S275*'(참고)타워 스텟 가치'!$Q$17,'스테이지별 몬스터 스텟'!T275*'(참고)타워 스텟 가치'!$R$17,'스테이지별 몬스터 스텟'!U275*'(참고)타워 스텟 가치'!$S$17,'스테이지별 몬스터 스텟'!V275*'(참고)타워 스텟 가치'!$T$17,'스테이지별 몬스터 스텟'!W275*'(참고)타워 스텟 가치'!$U$17,'스테이지별 몬스터 스텟'!X275*'(참고)타워 스텟 가치'!$V$17,'스테이지별 몬스터 스텟'!Y275*'(참고)타워 스텟 가치'!$W$17,'스테이지별 몬스터 스텟'!Z275*'(참고)타워 스텟 가치'!$X$17,'스테이지별 몬스터 스텟'!AA275*'(참고)타워 스텟 가치'!$Y$17)</f>
        <v>174212.34999999989</v>
      </c>
      <c r="AC275">
        <v>2</v>
      </c>
      <c r="AD275">
        <f>VLOOKUP($F275,'(참고)타워 스텟 가치'!$B$12:$L$16,AD$2,0)+(VLOOKUP($F275,'(참고)타워 스텟 가치'!$B$12:$L$16,AD$2,0)*$E275)</f>
        <v>57.499999999999964</v>
      </c>
      <c r="AE275">
        <f>VLOOKUP($F275,'(참고)타워 스텟 가치'!$B$12:$L$16,AE$2,0)+(VLOOKUP($F275,'(참고)타워 스텟 가치'!$B$12:$L$16,AE$2,0)*$E275)</f>
        <v>68.999999999999957</v>
      </c>
      <c r="AF275">
        <f>VLOOKUP($F275,'(참고)타워 스텟 가치'!$B$12:$L$16,AF$2,0)+(VLOOKUP($F275,'(참고)타워 스텟 가치'!$B$12:$L$16,AF$2,0)*$E275)</f>
        <v>114999.99999999993</v>
      </c>
      <c r="AG275">
        <f>VLOOKUP($F275,'(참고)타워 스텟 가치'!$B$12:$L$16,AG$2,0)+(VLOOKUP($F275,'(참고)타워 스텟 가치'!$B$12:$L$16,AG$2,0)*$E275)</f>
        <v>344.99999999999977</v>
      </c>
      <c r="AH275">
        <f>VLOOKUP($F275,'(참고)타워 스텟 가치'!$B$12:$L$16,AH$2,0)+(VLOOKUP($F275,'(참고)타워 스텟 가치'!$B$12:$L$16,AH$2,0)*$E275)</f>
        <v>11.499999999999993</v>
      </c>
      <c r="AI275">
        <f>VLOOKUP($F275,'(참고)타워 스텟 가치'!$B$12:$L$16,AI$2,0)+(VLOOKUP($F275,'(참고)타워 스텟 가치'!$B$12:$L$16,AI$2,0)*$E275)</f>
        <v>6.899999999999995</v>
      </c>
      <c r="AJ275">
        <f>VLOOKUP($F275,'(참고)타워 스텟 가치'!$B$12:$L$16,AJ$2,0)+(VLOOKUP($F275,'(참고)타워 스텟 가치'!$B$12:$L$16,AJ$2,0)*$E275)</f>
        <v>0</v>
      </c>
      <c r="AK275">
        <f>VLOOKUP($F275,'(참고)타워 스텟 가치'!$B$12:$L$16,AK$2,0)+(VLOOKUP($F275,'(참고)타워 스텟 가치'!$B$12:$L$16,AK$2,0)*$E275)</f>
        <v>0</v>
      </c>
      <c r="AL275">
        <f>VLOOKUP($F275,'(참고)타워 스텟 가치'!$B$12:$L$16,AL$2,0)+(VLOOKUP($F275,'(참고)타워 스텟 가치'!$B$12:$L$16,AL$2,0)*$E275)</f>
        <v>32.199999999999982</v>
      </c>
      <c r="AM275">
        <f>SUM('스테이지별 몬스터 스텟'!AD275*'(참고)타워 스텟 가치'!$Q$17,'스테이지별 몬스터 스텟'!AE275*'(참고)타워 스텟 가치'!$R$17,'스테이지별 몬스터 스텟'!AF275*'(참고)타워 스텟 가치'!$S$17,'스테이지별 몬스터 스텟'!AG275*'(참고)타워 스텟 가치'!$T$17,'스테이지별 몬스터 스텟'!AH275*'(참고)타워 스텟 가치'!$U$17,'스테이지별 몬스터 스텟'!AI275*'(참고)타워 스텟 가치'!$V$17,'스테이지별 몬스터 스텟'!AJ275*'(참고)타워 스텟 가치'!$W$17,'스테이지별 몬스터 스텟'!AK275*'(참고)타워 스텟 가치'!$X$17,'스테이지별 몬스터 스텟'!AL275*'(참고)타워 스텟 가치'!$Y$17)</f>
        <v>173502.79999999987</v>
      </c>
      <c r="AN275">
        <v>3</v>
      </c>
    </row>
    <row r="276" spans="3:40" x14ac:dyDescent="0.3">
      <c r="C276">
        <v>2</v>
      </c>
      <c r="D276">
        <f t="shared" si="14"/>
        <v>55</v>
      </c>
      <c r="E276" s="52">
        <f>VLOOKUP(D276,'스테이지별 난이도 설정'!B:C,2,0)</f>
        <v>21.999999999999986</v>
      </c>
      <c r="F276" t="str">
        <f t="shared" si="15"/>
        <v>레어</v>
      </c>
      <c r="G276">
        <f t="shared" si="13"/>
        <v>6</v>
      </c>
      <c r="H276">
        <f>VLOOKUP($F276,'(참고)타워 스텟 가치'!$B$2:$L$6,H$2,0)+(VLOOKUP($F276,'(참고)타워 스텟 가치'!$B$2:$L$6,H$2,0)*$E276)</f>
        <v>258.74999999999983</v>
      </c>
      <c r="I276">
        <f>VLOOKUP($F276,'(참고)타워 스텟 가치'!$B$2:$L$6,I$2,0)+(VLOOKUP($F276,'(참고)타워 스텟 가치'!$B$2:$L$6,I$2,0)*$E276)</f>
        <v>51.749999999999972</v>
      </c>
      <c r="J276">
        <f>VLOOKUP($F276,'(참고)타워 스텟 가치'!$B$2:$L$6,J$2,0)+(VLOOKUP($F276,'(참고)타워 스텟 가치'!$B$2:$L$6,J$2,0)*$E276)</f>
        <v>114999.99999999993</v>
      </c>
      <c r="K276">
        <f>VLOOKUP($F276,'(참고)타워 스텟 가치'!$B$2:$L$6,K$2,0)+(VLOOKUP($F276,'(참고)타워 스텟 가치'!$B$2:$L$6,K$2,0)*$E276)</f>
        <v>1034.9999999999993</v>
      </c>
      <c r="L276">
        <f>VLOOKUP($F276,'(참고)타워 스텟 가치'!$B$2:$L$6,L$2,0)+(VLOOKUP($F276,'(참고)타워 스텟 가치'!$B$2:$L$6,L$2,0)*$E276)</f>
        <v>17.249999999999989</v>
      </c>
      <c r="M276">
        <f>VLOOKUP($F276,'(참고)타워 스텟 가치'!$B$2:$L$6,M$2,0)+(VLOOKUP($F276,'(참고)타워 스텟 가치'!$B$2:$L$6,M$2,0)*$E276)</f>
        <v>6.899999999999995</v>
      </c>
      <c r="N276">
        <f>VLOOKUP($F276,'(참고)타워 스텟 가치'!$B$2:$L$6,N$2,0)+(VLOOKUP($F276,'(참고)타워 스텟 가치'!$B$2:$L$6,N$2,0)*$E276)</f>
        <v>0</v>
      </c>
      <c r="O276">
        <f>VLOOKUP($F276,'(참고)타워 스텟 가치'!$B$2:$L$6,O$2,0)+(VLOOKUP($F276,'(참고)타워 스텟 가치'!$B$2:$L$6,O$2,0)*$E276)</f>
        <v>0</v>
      </c>
      <c r="P276">
        <f>VLOOKUP($F276,'(참고)타워 스텟 가치'!$B$2:$L$6,P$2,0)+(VLOOKUP($F276,'(참고)타워 스텟 가치'!$B$2:$L$6,P$2,0)*$E276)</f>
        <v>16.099999999999991</v>
      </c>
      <c r="Q276">
        <f>SUM('스테이지별 몬스터 스텟'!H276*'(참고)타워 스텟 가치'!$Q$17,'스테이지별 몬스터 스텟'!I276*'(참고)타워 스텟 가치'!$R$17,'스테이지별 몬스터 스텟'!J276*'(참고)타워 스텟 가치'!$S$17,'스테이지별 몬스터 스텟'!K276*'(참고)타워 스텟 가치'!$T$17,'스테이지별 몬스터 스텟'!L276*'(참고)타워 스텟 가치'!$U$17,'스테이지별 몬스터 스텟'!M276*'(참고)타워 스텟 가치'!$V$17,'스테이지별 몬스터 스텟'!N276*'(참고)타워 스텟 가치'!$W$17,'스테이지별 몬스터 스텟'!O276*'(참고)타워 스텟 가치'!$X$17,'스테이지별 몬스터 스텟'!P276*'(참고)타워 스텟 가치'!$Y$17)</f>
        <v>175238.72499999989</v>
      </c>
      <c r="R276">
        <v>1</v>
      </c>
      <c r="S276">
        <f>VLOOKUP($F276,'(참고)타워 스텟 가치'!$B$7:$L$11,S$2,0)+(VLOOKUP($F276,'(참고)타워 스텟 가치'!$B$7:$L$11,S$2,0)*$E276)</f>
        <v>86.249999999999943</v>
      </c>
      <c r="T276">
        <f>VLOOKUP($F276,'(참고)타워 스텟 가치'!$B$7:$L$11,T$2,0)+(VLOOKUP($F276,'(참고)타워 스텟 가치'!$B$7:$L$11,T$2,0)*$E276)</f>
        <v>155.24999999999991</v>
      </c>
      <c r="U276">
        <f>VLOOKUP($F276,'(참고)타워 스텟 가치'!$B$7:$L$11,U$2,0)+(VLOOKUP($F276,'(참고)타워 스텟 가치'!$B$7:$L$11,U$2,0)*$E276)</f>
        <v>114999.99999999993</v>
      </c>
      <c r="V276">
        <f>VLOOKUP($F276,'(참고)타워 스텟 가치'!$B$7:$L$11,V$2,0)+(VLOOKUP($F276,'(참고)타워 스텟 가치'!$B$7:$L$11,V$2,0)*$E276)</f>
        <v>1034.9999999999993</v>
      </c>
      <c r="W276">
        <f>VLOOKUP($F276,'(참고)타워 스텟 가치'!$B$7:$L$11,W$2,0)+(VLOOKUP($F276,'(참고)타워 스텟 가치'!$B$7:$L$11,W$2,0)*$E276)</f>
        <v>17.249999999999989</v>
      </c>
      <c r="X276">
        <f>VLOOKUP($F276,'(참고)타워 스텟 가치'!$B$7:$L$11,X$2,0)+(VLOOKUP($F276,'(참고)타워 스텟 가치'!$B$7:$L$11,X$2,0)*$E276)</f>
        <v>6.899999999999995</v>
      </c>
      <c r="Y276">
        <f>VLOOKUP($F276,'(참고)타워 스텟 가치'!$B$7:$L$11,Y$2,0)+(VLOOKUP($F276,'(참고)타워 스텟 가치'!$B$7:$L$11,Y$2,0)*$E276)</f>
        <v>0</v>
      </c>
      <c r="Z276">
        <f>VLOOKUP($F276,'(참고)타워 스텟 가치'!$B$7:$L$11,Z$2,0)+(VLOOKUP($F276,'(참고)타워 스텟 가치'!$B$7:$L$11,Z$2,0)*$E276)</f>
        <v>0</v>
      </c>
      <c r="AA276">
        <f>VLOOKUP($F276,'(참고)타워 스텟 가치'!$B$7:$L$11,AA$2,0)+(VLOOKUP($F276,'(참고)타워 스텟 가치'!$B$7:$L$11,AA$2,0)*$E276)</f>
        <v>16.099999999999991</v>
      </c>
      <c r="AB276">
        <f>SUM('스테이지별 몬스터 스텟'!S276*'(참고)타워 스텟 가치'!$Q$17,'스테이지별 몬스터 스텟'!T276*'(참고)타워 스텟 가치'!$R$17,'스테이지별 몬스터 스텟'!U276*'(참고)타워 스텟 가치'!$S$17,'스테이지별 몬스터 스텟'!V276*'(참고)타워 스텟 가치'!$T$17,'스테이지별 몬스터 스텟'!W276*'(참고)타워 스텟 가치'!$U$17,'스테이지별 몬스터 스텟'!X276*'(참고)타워 스텟 가치'!$V$17,'스테이지별 몬스터 스텟'!Y276*'(참고)타워 스텟 가치'!$W$17,'스테이지별 몬스터 스텟'!Z276*'(참고)타워 스텟 가치'!$X$17,'스테이지별 몬스터 스텟'!AA276*'(참고)타워 스텟 가치'!$Y$17)</f>
        <v>175048.97499999989</v>
      </c>
      <c r="AC276">
        <v>2</v>
      </c>
      <c r="AD276">
        <f>VLOOKUP($F276,'(참고)타워 스텟 가치'!$B$12:$L$16,AD$2,0)+(VLOOKUP($F276,'(참고)타워 스텟 가치'!$B$12:$L$16,AD$2,0)*$E276)</f>
        <v>86.249999999999943</v>
      </c>
      <c r="AE276">
        <f>VLOOKUP($F276,'(참고)타워 스텟 가치'!$B$12:$L$16,AE$2,0)+(VLOOKUP($F276,'(참고)타워 스텟 가치'!$B$12:$L$16,AE$2,0)*$E276)</f>
        <v>103.49999999999994</v>
      </c>
      <c r="AF276">
        <f>VLOOKUP($F276,'(참고)타워 스텟 가치'!$B$12:$L$16,AF$2,0)+(VLOOKUP($F276,'(참고)타워 스텟 가치'!$B$12:$L$16,AF$2,0)*$E276)</f>
        <v>114999.99999999993</v>
      </c>
      <c r="AG276">
        <f>VLOOKUP($F276,'(참고)타워 스텟 가치'!$B$12:$L$16,AG$2,0)+(VLOOKUP($F276,'(참고)타워 스텟 가치'!$B$12:$L$16,AG$2,0)*$E276)</f>
        <v>517.49999999999966</v>
      </c>
      <c r="AH276">
        <f>VLOOKUP($F276,'(참고)타워 스텟 가치'!$B$12:$L$16,AH$2,0)+(VLOOKUP($F276,'(참고)타워 스텟 가치'!$B$12:$L$16,AH$2,0)*$E276)</f>
        <v>17.249999999999989</v>
      </c>
      <c r="AI276">
        <f>VLOOKUP($F276,'(참고)타워 스텟 가치'!$B$12:$L$16,AI$2,0)+(VLOOKUP($F276,'(참고)타워 스텟 가치'!$B$12:$L$16,AI$2,0)*$E276)</f>
        <v>6.899999999999995</v>
      </c>
      <c r="AJ276">
        <f>VLOOKUP($F276,'(참고)타워 스텟 가치'!$B$12:$L$16,AJ$2,0)+(VLOOKUP($F276,'(참고)타워 스텟 가치'!$B$12:$L$16,AJ$2,0)*$E276)</f>
        <v>0</v>
      </c>
      <c r="AK276">
        <f>VLOOKUP($F276,'(참고)타워 스텟 가치'!$B$12:$L$16,AK$2,0)+(VLOOKUP($F276,'(참고)타워 스텟 가치'!$B$12:$L$16,AK$2,0)*$E276)</f>
        <v>0</v>
      </c>
      <c r="AL276">
        <f>VLOOKUP($F276,'(참고)타워 스텟 가치'!$B$12:$L$16,AL$2,0)+(VLOOKUP($F276,'(참고)타워 스텟 가치'!$B$12:$L$16,AL$2,0)*$E276)</f>
        <v>32.199999999999982</v>
      </c>
      <c r="AM276">
        <f>SUM('스테이지별 몬스터 스텟'!AD276*'(참고)타워 스텟 가치'!$Q$17,'스테이지별 몬스터 스텟'!AE276*'(참고)타워 스텟 가치'!$R$17,'스테이지별 몬스터 스텟'!AF276*'(참고)타워 스텟 가치'!$S$17,'스테이지별 몬스터 스텟'!AG276*'(참고)타워 스텟 가치'!$T$17,'스테이지별 몬스터 스텟'!AH276*'(참고)타워 스텟 가치'!$U$17,'스테이지별 몬스터 스텟'!AI276*'(참고)타워 스텟 가치'!$V$17,'스테이지별 몬스터 스텟'!AJ276*'(참고)타워 스텟 가치'!$W$17,'스테이지별 몬스터 스텟'!AK276*'(참고)타워 스텟 가치'!$X$17,'스테이지별 몬스터 스텟'!AL276*'(참고)타워 스텟 가치'!$Y$17)</f>
        <v>173968.54999999987</v>
      </c>
      <c r="AN276">
        <v>3</v>
      </c>
    </row>
    <row r="277" spans="3:40" x14ac:dyDescent="0.3">
      <c r="C277">
        <v>3</v>
      </c>
      <c r="D277">
        <f t="shared" si="14"/>
        <v>55</v>
      </c>
      <c r="E277" s="52">
        <f>VLOOKUP(D277,'스테이지별 난이도 설정'!B:C,2,0)</f>
        <v>21.999999999999986</v>
      </c>
      <c r="F277" t="str">
        <f t="shared" si="15"/>
        <v>에픽</v>
      </c>
      <c r="G277">
        <f t="shared" si="13"/>
        <v>6</v>
      </c>
      <c r="H277">
        <f>VLOOKUP($F277,'(참고)타워 스텟 가치'!$B$2:$L$6,H$2,0)+(VLOOKUP($F277,'(참고)타워 스텟 가치'!$B$2:$L$6,H$2,0)*$E277)</f>
        <v>388.12499999999977</v>
      </c>
      <c r="I277">
        <f>VLOOKUP($F277,'(참고)타워 스텟 가치'!$B$2:$L$6,I$2,0)+(VLOOKUP($F277,'(참고)타워 스텟 가치'!$B$2:$L$6,I$2,0)*$E277)</f>
        <v>77.624999999999957</v>
      </c>
      <c r="J277">
        <f>VLOOKUP($F277,'(참고)타워 스텟 가치'!$B$2:$L$6,J$2,0)+(VLOOKUP($F277,'(참고)타워 스텟 가치'!$B$2:$L$6,J$2,0)*$E277)</f>
        <v>114999.99999999993</v>
      </c>
      <c r="K277">
        <f>VLOOKUP($F277,'(참고)타워 스텟 가치'!$B$2:$L$6,K$2,0)+(VLOOKUP($F277,'(참고)타워 스텟 가치'!$B$2:$L$6,K$2,0)*$E277)</f>
        <v>1552.4999999999991</v>
      </c>
      <c r="L277">
        <f>VLOOKUP($F277,'(참고)타워 스텟 가치'!$B$2:$L$6,L$2,0)+(VLOOKUP($F277,'(참고)타워 스텟 가치'!$B$2:$L$6,L$2,0)*$E277)</f>
        <v>25.874999999999986</v>
      </c>
      <c r="M277">
        <f>VLOOKUP($F277,'(참고)타워 스텟 가치'!$B$2:$L$6,M$2,0)+(VLOOKUP($F277,'(참고)타워 스텟 가치'!$B$2:$L$6,M$2,0)*$E277)</f>
        <v>6.899999999999995</v>
      </c>
      <c r="N277">
        <f>VLOOKUP($F277,'(참고)타워 스텟 가치'!$B$2:$L$6,N$2,0)+(VLOOKUP($F277,'(참고)타워 스텟 가치'!$B$2:$L$6,N$2,0)*$E277)</f>
        <v>0</v>
      </c>
      <c r="O277">
        <f>VLOOKUP($F277,'(참고)타워 스텟 가치'!$B$2:$L$6,O$2,0)+(VLOOKUP($F277,'(참고)타워 스텟 가치'!$B$2:$L$6,O$2,0)*$E277)</f>
        <v>0</v>
      </c>
      <c r="P277">
        <f>VLOOKUP($F277,'(참고)타워 스텟 가치'!$B$2:$L$6,P$2,0)+(VLOOKUP($F277,'(참고)타워 스텟 가치'!$B$2:$L$6,P$2,0)*$E277)</f>
        <v>16.099999999999991</v>
      </c>
      <c r="Q277">
        <f>SUM('스테이지별 몬스터 스텟'!H277*'(참고)타워 스텟 가치'!$Q$17,'스테이지별 몬스터 스텟'!I277*'(참고)타워 스텟 가치'!$R$17,'스테이지별 몬스터 스텟'!J277*'(참고)타워 스텟 가치'!$S$17,'스테이지별 몬스터 스텟'!K277*'(참고)타워 스텟 가치'!$T$17,'스테이지별 몬스터 스텟'!L277*'(참고)타워 스텟 가치'!$U$17,'스테이지별 몬스터 스텟'!M277*'(참고)타워 스텟 가치'!$V$17,'스테이지별 몬스터 스텟'!N277*'(참고)타워 스텟 가치'!$W$17,'스테이지별 몬스터 스텟'!O277*'(참고)타워 스텟 가치'!$X$17,'스테이지별 몬스터 스텟'!P277*'(참고)타워 스텟 가치'!$Y$17)</f>
        <v>176588.53749999989</v>
      </c>
      <c r="R277">
        <v>1</v>
      </c>
      <c r="S277">
        <f>VLOOKUP($F277,'(참고)타워 스텟 가치'!$B$7:$L$11,S$2,0)+(VLOOKUP($F277,'(참고)타워 스텟 가치'!$B$7:$L$11,S$2,0)*$E277)</f>
        <v>129.37499999999991</v>
      </c>
      <c r="T277">
        <f>VLOOKUP($F277,'(참고)타워 스텟 가치'!$B$7:$L$11,T$2,0)+(VLOOKUP($F277,'(참고)타워 스텟 가치'!$B$7:$L$11,T$2,0)*$E277)</f>
        <v>232.87499999999986</v>
      </c>
      <c r="U277">
        <f>VLOOKUP($F277,'(참고)타워 스텟 가치'!$B$7:$L$11,U$2,0)+(VLOOKUP($F277,'(참고)타워 스텟 가치'!$B$7:$L$11,U$2,0)*$E277)</f>
        <v>114999.99999999993</v>
      </c>
      <c r="V277">
        <f>VLOOKUP($F277,'(참고)타워 스텟 가치'!$B$7:$L$11,V$2,0)+(VLOOKUP($F277,'(참고)타워 스텟 가치'!$B$7:$L$11,V$2,0)*$E277)</f>
        <v>1552.4999999999991</v>
      </c>
      <c r="W277">
        <f>VLOOKUP($F277,'(참고)타워 스텟 가치'!$B$7:$L$11,W$2,0)+(VLOOKUP($F277,'(참고)타워 스텟 가치'!$B$7:$L$11,W$2,0)*$E277)</f>
        <v>25.874999999999986</v>
      </c>
      <c r="X277">
        <f>VLOOKUP($F277,'(참고)타워 스텟 가치'!$B$7:$L$11,X$2,0)+(VLOOKUP($F277,'(참고)타워 스텟 가치'!$B$7:$L$11,X$2,0)*$E277)</f>
        <v>6.899999999999995</v>
      </c>
      <c r="Y277">
        <f>VLOOKUP($F277,'(참고)타워 스텟 가치'!$B$7:$L$11,Y$2,0)+(VLOOKUP($F277,'(참고)타워 스텟 가치'!$B$7:$L$11,Y$2,0)*$E277)</f>
        <v>0</v>
      </c>
      <c r="Z277">
        <f>VLOOKUP($F277,'(참고)타워 스텟 가치'!$B$7:$L$11,Z$2,0)+(VLOOKUP($F277,'(참고)타워 스텟 가치'!$B$7:$L$11,Z$2,0)*$E277)</f>
        <v>0</v>
      </c>
      <c r="AA277">
        <f>VLOOKUP($F277,'(참고)타워 스텟 가치'!$B$7:$L$11,AA$2,0)+(VLOOKUP($F277,'(참고)타워 스텟 가치'!$B$7:$L$11,AA$2,0)*$E277)</f>
        <v>16.099999999999991</v>
      </c>
      <c r="AB277">
        <f>SUM('스테이지별 몬스터 스텟'!S277*'(참고)타워 스텟 가치'!$Q$17,'스테이지별 몬스터 스텟'!T277*'(참고)타워 스텟 가치'!$R$17,'스테이지별 몬스터 스텟'!U277*'(참고)타워 스텟 가치'!$S$17,'스테이지별 몬스터 스텟'!V277*'(참고)타워 스텟 가치'!$T$17,'스테이지별 몬스터 스텟'!W277*'(참고)타워 스텟 가치'!$U$17,'스테이지별 몬스터 스텟'!X277*'(참고)타워 스텟 가치'!$V$17,'스테이지별 몬스터 스텟'!Y277*'(참고)타워 스텟 가치'!$W$17,'스테이지별 몬스터 스텟'!Z277*'(참고)타워 스텟 가치'!$X$17,'스테이지별 몬스터 스텟'!AA277*'(참고)타워 스텟 가치'!$Y$17)</f>
        <v>176303.91249999989</v>
      </c>
      <c r="AC277">
        <v>2</v>
      </c>
      <c r="AD277">
        <f>VLOOKUP($F277,'(참고)타워 스텟 가치'!$B$12:$L$16,AD$2,0)+(VLOOKUP($F277,'(참고)타워 스텟 가치'!$B$12:$L$16,AD$2,0)*$E277)</f>
        <v>129.37499999999991</v>
      </c>
      <c r="AE277">
        <f>VLOOKUP($F277,'(참고)타워 스텟 가치'!$B$12:$L$16,AE$2,0)+(VLOOKUP($F277,'(참고)타워 스텟 가치'!$B$12:$L$16,AE$2,0)*$E277)</f>
        <v>155.24999999999991</v>
      </c>
      <c r="AF277">
        <f>VLOOKUP($F277,'(참고)타워 스텟 가치'!$B$12:$L$16,AF$2,0)+(VLOOKUP($F277,'(참고)타워 스텟 가치'!$B$12:$L$16,AF$2,0)*$E277)</f>
        <v>114999.99999999993</v>
      </c>
      <c r="AG277">
        <f>VLOOKUP($F277,'(참고)타워 스텟 가치'!$B$12:$L$16,AG$2,0)+(VLOOKUP($F277,'(참고)타워 스텟 가치'!$B$12:$L$16,AG$2,0)*$E277)</f>
        <v>776.24999999999955</v>
      </c>
      <c r="AH277">
        <f>VLOOKUP($F277,'(참고)타워 스텟 가치'!$B$12:$L$16,AH$2,0)+(VLOOKUP($F277,'(참고)타워 스텟 가치'!$B$12:$L$16,AH$2,0)*$E277)</f>
        <v>25.874999999999986</v>
      </c>
      <c r="AI277">
        <f>VLOOKUP($F277,'(참고)타워 스텟 가치'!$B$12:$L$16,AI$2,0)+(VLOOKUP($F277,'(참고)타워 스텟 가치'!$B$12:$L$16,AI$2,0)*$E277)</f>
        <v>6.899999999999995</v>
      </c>
      <c r="AJ277">
        <f>VLOOKUP($F277,'(참고)타워 스텟 가치'!$B$12:$L$16,AJ$2,0)+(VLOOKUP($F277,'(참고)타워 스텟 가치'!$B$12:$L$16,AJ$2,0)*$E277)</f>
        <v>0</v>
      </c>
      <c r="AK277">
        <f>VLOOKUP($F277,'(참고)타워 스텟 가치'!$B$12:$L$16,AK$2,0)+(VLOOKUP($F277,'(참고)타워 스텟 가치'!$B$12:$L$16,AK$2,0)*$E277)</f>
        <v>0</v>
      </c>
      <c r="AL277">
        <f>VLOOKUP($F277,'(참고)타워 스텟 가치'!$B$12:$L$16,AL$2,0)+(VLOOKUP($F277,'(참고)타워 스텟 가치'!$B$12:$L$16,AL$2,0)*$E277)</f>
        <v>32.199999999999982</v>
      </c>
      <c r="AM277">
        <f>SUM('스테이지별 몬스터 스텟'!AD277*'(참고)타워 스텟 가치'!$Q$17,'스테이지별 몬스터 스텟'!AE277*'(참고)타워 스텟 가치'!$R$17,'스테이지별 몬스터 스텟'!AF277*'(참고)타워 스텟 가치'!$S$17,'스테이지별 몬스터 스텟'!AG277*'(참고)타워 스텟 가치'!$T$17,'스테이지별 몬스터 스텟'!AH277*'(참고)타워 스텟 가치'!$U$17,'스테이지별 몬스터 스텟'!AI277*'(참고)타워 스텟 가치'!$V$17,'스테이지별 몬스터 스텟'!AJ277*'(참고)타워 스텟 가치'!$W$17,'스테이지별 몬스터 스텟'!AK277*'(참고)타워 스텟 가치'!$X$17,'스테이지별 몬스터 스텟'!AL277*'(참고)타워 스텟 가치'!$Y$17)</f>
        <v>174667.17499999987</v>
      </c>
      <c r="AN277">
        <v>3</v>
      </c>
    </row>
    <row r="278" spans="3:40" x14ac:dyDescent="0.3">
      <c r="C278">
        <v>4</v>
      </c>
      <c r="D278">
        <f t="shared" si="14"/>
        <v>55</v>
      </c>
      <c r="E278" s="52">
        <f>VLOOKUP(D278,'스테이지별 난이도 설정'!B:C,2,0)</f>
        <v>21.999999999999986</v>
      </c>
      <c r="F278" t="str">
        <f t="shared" si="15"/>
        <v>유니크</v>
      </c>
      <c r="G278">
        <f t="shared" si="13"/>
        <v>6</v>
      </c>
      <c r="H278">
        <f>VLOOKUP($F278,'(참고)타워 스텟 가치'!$B$2:$L$6,H$2,0)+(VLOOKUP($F278,'(참고)타워 스텟 가치'!$B$2:$L$6,H$2,0)*$E278)</f>
        <v>582.18749999999966</v>
      </c>
      <c r="I278">
        <f>VLOOKUP($F278,'(참고)타워 스텟 가치'!$B$2:$L$6,I$2,0)+(VLOOKUP($F278,'(참고)타워 스텟 가치'!$B$2:$L$6,I$2,0)*$E278)</f>
        <v>116.43749999999993</v>
      </c>
      <c r="J278">
        <f>VLOOKUP($F278,'(참고)타워 스텟 가치'!$B$2:$L$6,J$2,0)+(VLOOKUP($F278,'(참고)타워 스텟 가치'!$B$2:$L$6,J$2,0)*$E278)</f>
        <v>114999.99999999993</v>
      </c>
      <c r="K278">
        <f>VLOOKUP($F278,'(참고)타워 스텟 가치'!$B$2:$L$6,K$2,0)+(VLOOKUP($F278,'(참고)타워 스텟 가치'!$B$2:$L$6,K$2,0)*$E278)</f>
        <v>2328.7499999999986</v>
      </c>
      <c r="L278">
        <f>VLOOKUP($F278,'(참고)타워 스텟 가치'!$B$2:$L$6,L$2,0)+(VLOOKUP($F278,'(참고)타워 스텟 가치'!$B$2:$L$6,L$2,0)*$E278)</f>
        <v>38.812499999999979</v>
      </c>
      <c r="M278">
        <f>VLOOKUP($F278,'(참고)타워 스텟 가치'!$B$2:$L$6,M$2,0)+(VLOOKUP($F278,'(참고)타워 스텟 가치'!$B$2:$L$6,M$2,0)*$E278)</f>
        <v>6.899999999999995</v>
      </c>
      <c r="N278">
        <f>VLOOKUP($F278,'(참고)타워 스텟 가치'!$B$2:$L$6,N$2,0)+(VLOOKUP($F278,'(참고)타워 스텟 가치'!$B$2:$L$6,N$2,0)*$E278)</f>
        <v>0</v>
      </c>
      <c r="O278">
        <f>VLOOKUP($F278,'(참고)타워 스텟 가치'!$B$2:$L$6,O$2,0)+(VLOOKUP($F278,'(참고)타워 스텟 가치'!$B$2:$L$6,O$2,0)*$E278)</f>
        <v>0</v>
      </c>
      <c r="P278">
        <f>VLOOKUP($F278,'(참고)타워 스텟 가치'!$B$2:$L$6,P$2,0)+(VLOOKUP($F278,'(참고)타워 스텟 가치'!$B$2:$L$6,P$2,0)*$E278)</f>
        <v>22.999999999999986</v>
      </c>
      <c r="Q278">
        <f>SUM('스테이지별 몬스터 스텟'!H278*'(참고)타워 스텟 가치'!$Q$17,'스테이지별 몬스터 스텟'!I278*'(참고)타워 스텟 가치'!$R$17,'스테이지별 몬스터 스텟'!J278*'(참고)타워 스텟 가치'!$S$17,'스테이지별 몬스터 스텟'!K278*'(참고)타워 스텟 가치'!$T$17,'스테이지별 몬스터 스텟'!L278*'(참고)타워 스텟 가치'!$U$17,'스테이지별 몬스터 스텟'!M278*'(참고)타워 스텟 가치'!$V$17,'스테이지별 몬스터 스텟'!N278*'(참고)타워 스텟 가치'!$W$17,'스테이지별 몬스터 스텟'!O278*'(참고)타워 스텟 가치'!$X$17,'스테이지별 몬스터 스텟'!P278*'(참고)타워 스텟 가치'!$Y$17)</f>
        <v>178627.05624999988</v>
      </c>
      <c r="R278">
        <v>1</v>
      </c>
      <c r="S278">
        <f>VLOOKUP($F278,'(참고)타워 스텟 가치'!$B$7:$L$11,S$2,0)+(VLOOKUP($F278,'(참고)타워 스텟 가치'!$B$7:$L$11,S$2,0)*$E278)</f>
        <v>194.06249999999989</v>
      </c>
      <c r="T278">
        <f>VLOOKUP($F278,'(참고)타워 스텟 가치'!$B$7:$L$11,T$2,0)+(VLOOKUP($F278,'(참고)타워 스텟 가치'!$B$7:$L$11,T$2,0)*$E278)</f>
        <v>349.31249999999977</v>
      </c>
      <c r="U278">
        <f>VLOOKUP($F278,'(참고)타워 스텟 가치'!$B$7:$L$11,U$2,0)+(VLOOKUP($F278,'(참고)타워 스텟 가치'!$B$7:$L$11,U$2,0)*$E278)</f>
        <v>114999.99999999993</v>
      </c>
      <c r="V278">
        <f>VLOOKUP($F278,'(참고)타워 스텟 가치'!$B$7:$L$11,V$2,0)+(VLOOKUP($F278,'(참고)타워 스텟 가치'!$B$7:$L$11,V$2,0)*$E278)</f>
        <v>2328.7499999999986</v>
      </c>
      <c r="W278">
        <f>VLOOKUP($F278,'(참고)타워 스텟 가치'!$B$7:$L$11,W$2,0)+(VLOOKUP($F278,'(참고)타워 스텟 가치'!$B$7:$L$11,W$2,0)*$E278)</f>
        <v>38.812499999999979</v>
      </c>
      <c r="X278">
        <f>VLOOKUP($F278,'(참고)타워 스텟 가치'!$B$7:$L$11,X$2,0)+(VLOOKUP($F278,'(참고)타워 스텟 가치'!$B$7:$L$11,X$2,0)*$E278)</f>
        <v>6.899999999999995</v>
      </c>
      <c r="Y278">
        <f>VLOOKUP($F278,'(참고)타워 스텟 가치'!$B$7:$L$11,Y$2,0)+(VLOOKUP($F278,'(참고)타워 스텟 가치'!$B$7:$L$11,Y$2,0)*$E278)</f>
        <v>0</v>
      </c>
      <c r="Z278">
        <f>VLOOKUP($F278,'(참고)타워 스텟 가치'!$B$7:$L$11,Z$2,0)+(VLOOKUP($F278,'(참고)타워 스텟 가치'!$B$7:$L$11,Z$2,0)*$E278)</f>
        <v>0</v>
      </c>
      <c r="AA278">
        <f>VLOOKUP($F278,'(참고)타워 스텟 가치'!$B$7:$L$11,AA$2,0)+(VLOOKUP($F278,'(참고)타워 스텟 가치'!$B$7:$L$11,AA$2,0)*$E278)</f>
        <v>22.999999999999986</v>
      </c>
      <c r="AB278">
        <f>SUM('스테이지별 몬스터 스텟'!S278*'(참고)타워 스텟 가치'!$Q$17,'스테이지별 몬스터 스텟'!T278*'(참고)타워 스텟 가치'!$R$17,'스테이지별 몬스터 스텟'!U278*'(참고)타워 스텟 가치'!$S$17,'스테이지별 몬스터 스텟'!V278*'(참고)타워 스텟 가치'!$T$17,'스테이지별 몬스터 스텟'!W278*'(참고)타워 스텟 가치'!$U$17,'스테이지별 몬스터 스텟'!X278*'(참고)타워 스텟 가치'!$V$17,'스테이지별 몬스터 스텟'!Y278*'(참고)타워 스텟 가치'!$W$17,'스테이지별 몬스터 스텟'!Z278*'(참고)타워 스텟 가치'!$X$17,'스테이지별 몬스터 스텟'!AA278*'(참고)타워 스텟 가치'!$Y$17)</f>
        <v>178200.11874999988</v>
      </c>
      <c r="AC278">
        <v>2</v>
      </c>
      <c r="AD278">
        <f>VLOOKUP($F278,'(참고)타워 스텟 가치'!$B$12:$L$16,AD$2,0)+(VLOOKUP($F278,'(참고)타워 스텟 가치'!$B$12:$L$16,AD$2,0)*$E278)</f>
        <v>194.06249999999989</v>
      </c>
      <c r="AE278">
        <f>VLOOKUP($F278,'(참고)타워 스텟 가치'!$B$12:$L$16,AE$2,0)+(VLOOKUP($F278,'(참고)타워 스텟 가치'!$B$12:$L$16,AE$2,0)*$E278)</f>
        <v>232.87499999999986</v>
      </c>
      <c r="AF278">
        <f>VLOOKUP($F278,'(참고)타워 스텟 가치'!$B$12:$L$16,AF$2,0)+(VLOOKUP($F278,'(참고)타워 스텟 가치'!$B$12:$L$16,AF$2,0)*$E278)</f>
        <v>114999.99999999993</v>
      </c>
      <c r="AG278">
        <f>VLOOKUP($F278,'(참고)타워 스텟 가치'!$B$12:$L$16,AG$2,0)+(VLOOKUP($F278,'(참고)타워 스텟 가치'!$B$12:$L$16,AG$2,0)*$E278)</f>
        <v>1164.3749999999993</v>
      </c>
      <c r="AH278">
        <f>VLOOKUP($F278,'(참고)타워 스텟 가치'!$B$12:$L$16,AH$2,0)+(VLOOKUP($F278,'(참고)타워 스텟 가치'!$B$12:$L$16,AH$2,0)*$E278)</f>
        <v>38.812499999999979</v>
      </c>
      <c r="AI278">
        <f>VLOOKUP($F278,'(참고)타워 스텟 가치'!$B$12:$L$16,AI$2,0)+(VLOOKUP($F278,'(참고)타워 스텟 가치'!$B$12:$L$16,AI$2,0)*$E278)</f>
        <v>6.899999999999995</v>
      </c>
      <c r="AJ278">
        <f>VLOOKUP($F278,'(참고)타워 스텟 가치'!$B$12:$L$16,AJ$2,0)+(VLOOKUP($F278,'(참고)타워 스텟 가치'!$B$12:$L$16,AJ$2,0)*$E278)</f>
        <v>0</v>
      </c>
      <c r="AK278">
        <f>VLOOKUP($F278,'(참고)타워 스텟 가치'!$B$12:$L$16,AK$2,0)+(VLOOKUP($F278,'(참고)타워 스텟 가치'!$B$12:$L$16,AK$2,0)*$E278)</f>
        <v>0</v>
      </c>
      <c r="AL278">
        <f>VLOOKUP($F278,'(참고)타워 스텟 가치'!$B$12:$L$16,AL$2,0)+(VLOOKUP($F278,'(참고)타워 스텟 가치'!$B$12:$L$16,AL$2,0)*$E278)</f>
        <v>45.999999999999972</v>
      </c>
      <c r="AM278">
        <f>SUM('스테이지별 몬스터 스텟'!AD278*'(참고)타워 스텟 가치'!$Q$17,'스테이지별 몬스터 스텟'!AE278*'(참고)타워 스텟 가치'!$R$17,'스테이지별 몬스터 스텟'!AF278*'(참고)타워 스텟 가치'!$S$17,'스테이지별 몬스터 스텟'!AG278*'(참고)타워 스텟 가치'!$T$17,'스테이지별 몬스터 스텟'!AH278*'(참고)타워 스텟 가치'!$U$17,'스테이지별 몬스터 스텟'!AI278*'(참고)타워 스텟 가치'!$V$17,'스테이지별 몬스터 스텟'!AJ278*'(참고)타워 스텟 가치'!$W$17,'스테이지별 몬스터 스텟'!AK278*'(참고)타워 스텟 가치'!$X$17,'스테이지별 몬스터 스텟'!AL278*'(참고)타워 스텟 가치'!$Y$17)</f>
        <v>175742.71249999988</v>
      </c>
      <c r="AN278">
        <v>3</v>
      </c>
    </row>
    <row r="279" spans="3:40" x14ac:dyDescent="0.3">
      <c r="C279">
        <v>5</v>
      </c>
      <c r="D279">
        <f t="shared" si="14"/>
        <v>55</v>
      </c>
      <c r="E279" s="52">
        <f>VLOOKUP(D279,'스테이지별 난이도 설정'!B:C,2,0)</f>
        <v>21.999999999999986</v>
      </c>
      <c r="F279" t="str">
        <f t="shared" si="15"/>
        <v>스페셜</v>
      </c>
      <c r="G279">
        <f t="shared" si="13"/>
        <v>6</v>
      </c>
      <c r="H279">
        <f>VLOOKUP($F279,'(참고)타워 스텟 가치'!$B$2:$L$6,H$2,0)+(VLOOKUP($F279,'(참고)타워 스텟 가치'!$B$2:$L$6,H$2,0)*$E279)</f>
        <v>873.28124999999943</v>
      </c>
      <c r="I279">
        <f>VLOOKUP($F279,'(참고)타워 스텟 가치'!$B$2:$L$6,I$2,0)+(VLOOKUP($F279,'(참고)타워 스텟 가치'!$B$2:$L$6,I$2,0)*$E279)</f>
        <v>174.65624999999989</v>
      </c>
      <c r="J279">
        <f>VLOOKUP($F279,'(참고)타워 스텟 가치'!$B$2:$L$6,J$2,0)+(VLOOKUP($F279,'(참고)타워 스텟 가치'!$B$2:$L$6,J$2,0)*$E279)</f>
        <v>114999.99999999993</v>
      </c>
      <c r="K279">
        <f>VLOOKUP($F279,'(참고)타워 스텟 가치'!$B$2:$L$6,K$2,0)+(VLOOKUP($F279,'(참고)타워 스텟 가치'!$B$2:$L$6,K$2,0)*$E279)</f>
        <v>3493.1249999999977</v>
      </c>
      <c r="L279">
        <f>VLOOKUP($F279,'(참고)타워 스텟 가치'!$B$2:$L$6,L$2,0)+(VLOOKUP($F279,'(참고)타워 스텟 가치'!$B$2:$L$6,L$2,0)*$E279)</f>
        <v>58.218749999999964</v>
      </c>
      <c r="M279">
        <f>VLOOKUP($F279,'(참고)타워 스텟 가치'!$B$2:$L$6,M$2,0)+(VLOOKUP($F279,'(참고)타워 스텟 가치'!$B$2:$L$6,M$2,0)*$E279)</f>
        <v>6.899999999999995</v>
      </c>
      <c r="N279">
        <f>VLOOKUP($F279,'(참고)타워 스텟 가치'!$B$2:$L$6,N$2,0)+(VLOOKUP($F279,'(참고)타워 스텟 가치'!$B$2:$L$6,N$2,0)*$E279)</f>
        <v>0</v>
      </c>
      <c r="O279">
        <f>VLOOKUP($F279,'(참고)타워 스텟 가치'!$B$2:$L$6,O$2,0)+(VLOOKUP($F279,'(참고)타워 스텟 가치'!$B$2:$L$6,O$2,0)*$E279)</f>
        <v>0</v>
      </c>
      <c r="P279">
        <f>VLOOKUP($F279,'(참고)타워 스텟 가치'!$B$2:$L$6,P$2,0)+(VLOOKUP($F279,'(참고)타워 스텟 가치'!$B$2:$L$6,P$2,0)*$E279)</f>
        <v>22.999999999999986</v>
      </c>
      <c r="Q279">
        <f>SUM('스테이지별 몬스터 스텟'!H279*'(참고)타워 스텟 가치'!$Q$17,'스테이지별 몬스터 스텟'!I279*'(참고)타워 스텟 가치'!$R$17,'스테이지별 몬스터 스텟'!J279*'(참고)타워 스텟 가치'!$S$17,'스테이지별 몬스터 스텟'!K279*'(참고)타워 스텟 가치'!$T$17,'스테이지별 몬스터 스텟'!L279*'(참고)타워 스텟 가치'!$U$17,'스테이지별 몬스터 스텟'!M279*'(참고)타워 스텟 가치'!$V$17,'스테이지별 몬스터 스텟'!N279*'(참고)타워 스텟 가치'!$W$17,'스테이지별 몬스터 스텟'!O279*'(참고)타워 스텟 가치'!$X$17,'스테이지별 몬스터 스텟'!P279*'(참고)타워 스텟 가치'!$Y$17)</f>
        <v>181664.13437499988</v>
      </c>
      <c r="R279">
        <v>1</v>
      </c>
      <c r="S279">
        <f>VLOOKUP($F279,'(참고)타워 스텟 가치'!$B$7:$L$11,S$2,0)+(VLOOKUP($F279,'(참고)타워 스텟 가치'!$B$7:$L$11,S$2,0)*$E279)</f>
        <v>291.09374999999983</v>
      </c>
      <c r="T279">
        <f>VLOOKUP($F279,'(참고)타워 스텟 가치'!$B$7:$L$11,T$2,0)+(VLOOKUP($F279,'(참고)타워 스텟 가치'!$B$7:$L$11,T$2,0)*$E279)</f>
        <v>523.96874999999966</v>
      </c>
      <c r="U279">
        <f>VLOOKUP($F279,'(참고)타워 스텟 가치'!$B$7:$L$11,U$2,0)+(VLOOKUP($F279,'(참고)타워 스텟 가치'!$B$7:$L$11,U$2,0)*$E279)</f>
        <v>114999.99999999993</v>
      </c>
      <c r="V279">
        <f>VLOOKUP($F279,'(참고)타워 스텟 가치'!$B$7:$L$11,V$2,0)+(VLOOKUP($F279,'(참고)타워 스텟 가치'!$B$7:$L$11,V$2,0)*$E279)</f>
        <v>3493.1249999999977</v>
      </c>
      <c r="W279">
        <f>VLOOKUP($F279,'(참고)타워 스텟 가치'!$B$7:$L$11,W$2,0)+(VLOOKUP($F279,'(참고)타워 스텟 가치'!$B$7:$L$11,W$2,0)*$E279)</f>
        <v>58.218749999999964</v>
      </c>
      <c r="X279">
        <f>VLOOKUP($F279,'(참고)타워 스텟 가치'!$B$7:$L$11,X$2,0)+(VLOOKUP($F279,'(참고)타워 스텟 가치'!$B$7:$L$11,X$2,0)*$E279)</f>
        <v>6.899999999999995</v>
      </c>
      <c r="Y279">
        <f>VLOOKUP($F279,'(참고)타워 스텟 가치'!$B$7:$L$11,Y$2,0)+(VLOOKUP($F279,'(참고)타워 스텟 가치'!$B$7:$L$11,Y$2,0)*$E279)</f>
        <v>0</v>
      </c>
      <c r="Z279">
        <f>VLOOKUP($F279,'(참고)타워 스텟 가치'!$B$7:$L$11,Z$2,0)+(VLOOKUP($F279,'(참고)타워 스텟 가치'!$B$7:$L$11,Z$2,0)*$E279)</f>
        <v>0</v>
      </c>
      <c r="AA279">
        <f>VLOOKUP($F279,'(참고)타워 스텟 가치'!$B$7:$L$11,AA$2,0)+(VLOOKUP($F279,'(참고)타워 스텟 가치'!$B$7:$L$11,AA$2,0)*$E279)</f>
        <v>22.999999999999986</v>
      </c>
      <c r="AB279">
        <f>SUM('스테이지별 몬스터 스텟'!S279*'(참고)타워 스텟 가치'!$Q$17,'스테이지별 몬스터 스텟'!T279*'(참고)타워 스텟 가치'!$R$17,'스테이지별 몬스터 스텟'!U279*'(참고)타워 스텟 가치'!$S$17,'스테이지별 몬스터 스텟'!V279*'(참고)타워 스텟 가치'!$T$17,'스테이지별 몬스터 스텟'!W279*'(참고)타워 스텟 가치'!$U$17,'스테이지별 몬스터 스텟'!X279*'(참고)타워 스텟 가치'!$V$17,'스테이지별 몬스터 스텟'!Y279*'(참고)타워 스텟 가치'!$W$17,'스테이지별 몬스터 스텟'!Z279*'(참고)타워 스텟 가치'!$X$17,'스테이지별 몬스터 스텟'!AA279*'(참고)타워 스텟 가치'!$Y$17)</f>
        <v>181023.72812499988</v>
      </c>
      <c r="AC279">
        <v>2</v>
      </c>
      <c r="AD279">
        <f>VLOOKUP($F279,'(참고)타워 스텟 가치'!$B$12:$L$16,AD$2,0)+(VLOOKUP($F279,'(참고)타워 스텟 가치'!$B$12:$L$16,AD$2,0)*$E279)</f>
        <v>291.09374999999983</v>
      </c>
      <c r="AE279">
        <f>VLOOKUP($F279,'(참고)타워 스텟 가치'!$B$12:$L$16,AE$2,0)+(VLOOKUP($F279,'(참고)타워 스텟 가치'!$B$12:$L$16,AE$2,0)*$E279)</f>
        <v>349.31249999999977</v>
      </c>
      <c r="AF279">
        <f>VLOOKUP($F279,'(참고)타워 스텟 가치'!$B$12:$L$16,AF$2,0)+(VLOOKUP($F279,'(참고)타워 스텟 가치'!$B$12:$L$16,AF$2,0)*$E279)</f>
        <v>114999.99999999993</v>
      </c>
      <c r="AG279">
        <f>VLOOKUP($F279,'(참고)타워 스텟 가치'!$B$12:$L$16,AG$2,0)+(VLOOKUP($F279,'(참고)타워 스텟 가치'!$B$12:$L$16,AG$2,0)*$E279)</f>
        <v>1746.5624999999989</v>
      </c>
      <c r="AH279">
        <f>VLOOKUP($F279,'(참고)타워 스텟 가치'!$B$12:$L$16,AH$2,0)+(VLOOKUP($F279,'(참고)타워 스텟 가치'!$B$12:$L$16,AH$2,0)*$E279)</f>
        <v>58.218749999999964</v>
      </c>
      <c r="AI279">
        <f>VLOOKUP($F279,'(참고)타워 스텟 가치'!$B$12:$L$16,AI$2,0)+(VLOOKUP($F279,'(참고)타워 스텟 가치'!$B$12:$L$16,AI$2,0)*$E279)</f>
        <v>6.899999999999995</v>
      </c>
      <c r="AJ279">
        <f>VLOOKUP($F279,'(참고)타워 스텟 가치'!$B$12:$L$16,AJ$2,0)+(VLOOKUP($F279,'(참고)타워 스텟 가치'!$B$12:$L$16,AJ$2,0)*$E279)</f>
        <v>0</v>
      </c>
      <c r="AK279">
        <f>VLOOKUP($F279,'(참고)타워 스텟 가치'!$B$12:$L$16,AK$2,0)+(VLOOKUP($F279,'(참고)타워 스텟 가치'!$B$12:$L$16,AK$2,0)*$E279)</f>
        <v>0</v>
      </c>
      <c r="AL279">
        <f>VLOOKUP($F279,'(참고)타워 스텟 가치'!$B$12:$L$16,AL$2,0)+(VLOOKUP($F279,'(참고)타워 스텟 가치'!$B$12:$L$16,AL$2,0)*$E279)</f>
        <v>45.999999999999972</v>
      </c>
      <c r="AM279">
        <f>SUM('스테이지별 몬스터 스텟'!AD279*'(참고)타워 스텟 가치'!$Q$17,'스테이지별 몬스터 스텟'!AE279*'(참고)타워 스텟 가치'!$R$17,'스테이지별 몬스터 스텟'!AF279*'(참고)타워 스텟 가치'!$S$17,'스테이지별 몬스터 스텟'!AG279*'(참고)타워 스텟 가치'!$T$17,'스테이지별 몬스터 스텟'!AH279*'(참고)타워 스텟 가치'!$U$17,'스테이지별 몬스터 스텟'!AI279*'(참고)타워 스텟 가치'!$V$17,'스테이지별 몬스터 스텟'!AJ279*'(참고)타워 스텟 가치'!$W$17,'스테이지별 몬스터 스텟'!AK279*'(참고)타워 스텟 가치'!$X$17,'스테이지별 몬스터 스텟'!AL279*'(참고)타워 스텟 가치'!$Y$17)</f>
        <v>177314.61874999988</v>
      </c>
      <c r="AN279">
        <v>3</v>
      </c>
    </row>
    <row r="280" spans="3:40" x14ac:dyDescent="0.3">
      <c r="C280">
        <v>1</v>
      </c>
      <c r="D280">
        <f t="shared" si="14"/>
        <v>56</v>
      </c>
      <c r="E280" s="52">
        <f>VLOOKUP(D280,'스테이지별 난이도 설정'!B:C,2,0)</f>
        <v>22.399999999999984</v>
      </c>
      <c r="F280" t="str">
        <f t="shared" si="15"/>
        <v>일반</v>
      </c>
      <c r="G280">
        <f t="shared" si="13"/>
        <v>6</v>
      </c>
      <c r="H280">
        <f>VLOOKUP($F280,'(참고)타워 스텟 가치'!$B$2:$L$6,H$2,0)+(VLOOKUP($F280,'(참고)타워 스텟 가치'!$B$2:$L$6,H$2,0)*$E280)</f>
        <v>175.49999999999989</v>
      </c>
      <c r="I280">
        <f>VLOOKUP($F280,'(참고)타워 스텟 가치'!$B$2:$L$6,I$2,0)+(VLOOKUP($F280,'(참고)타워 스텟 가치'!$B$2:$L$6,I$2,0)*$E280)</f>
        <v>35.09999999999998</v>
      </c>
      <c r="J280">
        <f>VLOOKUP($F280,'(참고)타워 스텟 가치'!$B$2:$L$6,J$2,0)+(VLOOKUP($F280,'(참고)타워 스텟 가치'!$B$2:$L$6,J$2,0)*$E280)</f>
        <v>116999.99999999993</v>
      </c>
      <c r="K280">
        <f>VLOOKUP($F280,'(참고)타워 스텟 가치'!$B$2:$L$6,K$2,0)+(VLOOKUP($F280,'(참고)타워 스텟 가치'!$B$2:$L$6,K$2,0)*$E280)</f>
        <v>701.99999999999955</v>
      </c>
      <c r="L280">
        <f>VLOOKUP($F280,'(참고)타워 스텟 가치'!$B$2:$L$6,L$2,0)+(VLOOKUP($F280,'(참고)타워 스텟 가치'!$B$2:$L$6,L$2,0)*$E280)</f>
        <v>11.699999999999992</v>
      </c>
      <c r="M280">
        <f>VLOOKUP($F280,'(참고)타워 스텟 가치'!$B$2:$L$6,M$2,0)+(VLOOKUP($F280,'(참고)타워 스텟 가치'!$B$2:$L$6,M$2,0)*$E280)</f>
        <v>7.0199999999999951</v>
      </c>
      <c r="N280">
        <f>VLOOKUP($F280,'(참고)타워 스텟 가치'!$B$2:$L$6,N$2,0)+(VLOOKUP($F280,'(참고)타워 스텟 가치'!$B$2:$L$6,N$2,0)*$E280)</f>
        <v>0</v>
      </c>
      <c r="O280">
        <f>VLOOKUP($F280,'(참고)타워 스텟 가치'!$B$2:$L$6,O$2,0)+(VLOOKUP($F280,'(참고)타워 스텟 가치'!$B$2:$L$6,O$2,0)*$E280)</f>
        <v>0</v>
      </c>
      <c r="P280">
        <f>VLOOKUP($F280,'(참고)타워 스텟 가치'!$B$2:$L$6,P$2,0)+(VLOOKUP($F280,'(참고)타워 스텟 가치'!$B$2:$L$6,P$2,0)*$E280)</f>
        <v>16.379999999999988</v>
      </c>
      <c r="Q280">
        <f>SUM('스테이지별 몬스터 스텟'!H280*'(참고)타워 스텟 가치'!$Q$17,'스테이지별 몬스터 스텟'!I280*'(참고)타워 스텟 가치'!$R$17,'스테이지별 몬스터 스텟'!J280*'(참고)타워 스텟 가치'!$S$17,'스테이지별 몬스터 스텟'!K280*'(참고)타워 스텟 가치'!$T$17,'스테이지별 몬스터 스텟'!L280*'(참고)타워 스텟 가치'!$U$17,'스테이지별 몬스터 스텟'!M280*'(참고)타워 스텟 가치'!$V$17,'스테이지별 몬스터 스텟'!N280*'(참고)타워 스텟 가치'!$W$17,'스테이지별 몬스터 스텟'!O280*'(참고)타워 스텟 가치'!$X$17,'스테이지별 몬스터 스텟'!P280*'(참고)타워 스텟 가치'!$Y$17)</f>
        <v>177370.82999999987</v>
      </c>
      <c r="R280">
        <v>1</v>
      </c>
      <c r="S280">
        <f>VLOOKUP($F280,'(참고)타워 스텟 가치'!$B$7:$L$11,S$2,0)+(VLOOKUP($F280,'(참고)타워 스텟 가치'!$B$7:$L$11,S$2,0)*$E280)</f>
        <v>58.499999999999957</v>
      </c>
      <c r="T280">
        <f>VLOOKUP($F280,'(참고)타워 스텟 가치'!$B$7:$L$11,T$2,0)+(VLOOKUP($F280,'(참고)타워 스텟 가치'!$B$7:$L$11,T$2,0)*$E280)</f>
        <v>105.29999999999993</v>
      </c>
      <c r="U280">
        <f>VLOOKUP($F280,'(참고)타워 스텟 가치'!$B$7:$L$11,U$2,0)+(VLOOKUP($F280,'(참고)타워 스텟 가치'!$B$7:$L$11,U$2,0)*$E280)</f>
        <v>116999.99999999993</v>
      </c>
      <c r="V280">
        <f>VLOOKUP($F280,'(참고)타워 스텟 가치'!$B$7:$L$11,V$2,0)+(VLOOKUP($F280,'(참고)타워 스텟 가치'!$B$7:$L$11,V$2,0)*$E280)</f>
        <v>701.99999999999955</v>
      </c>
      <c r="W280">
        <f>VLOOKUP($F280,'(참고)타워 스텟 가치'!$B$7:$L$11,W$2,0)+(VLOOKUP($F280,'(참고)타워 스텟 가치'!$B$7:$L$11,W$2,0)*$E280)</f>
        <v>11.699999999999992</v>
      </c>
      <c r="X280">
        <f>VLOOKUP($F280,'(참고)타워 스텟 가치'!$B$7:$L$11,X$2,0)+(VLOOKUP($F280,'(참고)타워 스텟 가치'!$B$7:$L$11,X$2,0)*$E280)</f>
        <v>7.0199999999999951</v>
      </c>
      <c r="Y280">
        <f>VLOOKUP($F280,'(참고)타워 스텟 가치'!$B$7:$L$11,Y$2,0)+(VLOOKUP($F280,'(참고)타워 스텟 가치'!$B$7:$L$11,Y$2,0)*$E280)</f>
        <v>0</v>
      </c>
      <c r="Z280">
        <f>VLOOKUP($F280,'(참고)타워 스텟 가치'!$B$7:$L$11,Z$2,0)+(VLOOKUP($F280,'(참고)타워 스텟 가치'!$B$7:$L$11,Z$2,0)*$E280)</f>
        <v>0</v>
      </c>
      <c r="AA280">
        <f>VLOOKUP($F280,'(참고)타워 스텟 가치'!$B$7:$L$11,AA$2,0)+(VLOOKUP($F280,'(참고)타워 스텟 가치'!$B$7:$L$11,AA$2,0)*$E280)</f>
        <v>16.379999999999988</v>
      </c>
      <c r="AB280">
        <f>SUM('스테이지별 몬스터 스텟'!S280*'(참고)타워 스텟 가치'!$Q$17,'스테이지별 몬스터 스텟'!T280*'(참고)타워 스텟 가치'!$R$17,'스테이지별 몬스터 스텟'!U280*'(참고)타워 스텟 가치'!$S$17,'스테이지별 몬스터 스텟'!V280*'(참고)타워 스텟 가치'!$T$17,'스테이지별 몬스터 스텟'!W280*'(참고)타워 스텟 가치'!$U$17,'스테이지별 몬스터 스텟'!X280*'(참고)타워 스텟 가치'!$V$17,'스테이지별 몬스터 스텟'!Y280*'(참고)타워 스텟 가치'!$W$17,'스테이지별 몬스터 스텟'!Z280*'(참고)타워 스텟 가치'!$X$17,'스테이지별 몬스터 스텟'!AA280*'(참고)타워 스텟 가치'!$Y$17)</f>
        <v>177242.12999999989</v>
      </c>
      <c r="AC280">
        <v>2</v>
      </c>
      <c r="AD280">
        <f>VLOOKUP($F280,'(참고)타워 스텟 가치'!$B$12:$L$16,AD$2,0)+(VLOOKUP($F280,'(참고)타워 스텟 가치'!$B$12:$L$16,AD$2,0)*$E280)</f>
        <v>58.499999999999957</v>
      </c>
      <c r="AE280">
        <f>VLOOKUP($F280,'(참고)타워 스텟 가치'!$B$12:$L$16,AE$2,0)+(VLOOKUP($F280,'(참고)타워 스텟 가치'!$B$12:$L$16,AE$2,0)*$E280)</f>
        <v>70.19999999999996</v>
      </c>
      <c r="AF280">
        <f>VLOOKUP($F280,'(참고)타워 스텟 가치'!$B$12:$L$16,AF$2,0)+(VLOOKUP($F280,'(참고)타워 스텟 가치'!$B$12:$L$16,AF$2,0)*$E280)</f>
        <v>116999.99999999993</v>
      </c>
      <c r="AG280">
        <f>VLOOKUP($F280,'(참고)타워 스텟 가치'!$B$12:$L$16,AG$2,0)+(VLOOKUP($F280,'(참고)타워 스텟 가치'!$B$12:$L$16,AG$2,0)*$E280)</f>
        <v>350.99999999999977</v>
      </c>
      <c r="AH280">
        <f>VLOOKUP($F280,'(참고)타워 스텟 가치'!$B$12:$L$16,AH$2,0)+(VLOOKUP($F280,'(참고)타워 스텟 가치'!$B$12:$L$16,AH$2,0)*$E280)</f>
        <v>11.699999999999992</v>
      </c>
      <c r="AI280">
        <f>VLOOKUP($F280,'(참고)타워 스텟 가치'!$B$12:$L$16,AI$2,0)+(VLOOKUP($F280,'(참고)타워 스텟 가치'!$B$12:$L$16,AI$2,0)*$E280)</f>
        <v>7.0199999999999951</v>
      </c>
      <c r="AJ280">
        <f>VLOOKUP($F280,'(참고)타워 스텟 가치'!$B$12:$L$16,AJ$2,0)+(VLOOKUP($F280,'(참고)타워 스텟 가치'!$B$12:$L$16,AJ$2,0)*$E280)</f>
        <v>0</v>
      </c>
      <c r="AK280">
        <f>VLOOKUP($F280,'(참고)타워 스텟 가치'!$B$12:$L$16,AK$2,0)+(VLOOKUP($F280,'(참고)타워 스텟 가치'!$B$12:$L$16,AK$2,0)*$E280)</f>
        <v>0</v>
      </c>
      <c r="AL280">
        <f>VLOOKUP($F280,'(참고)타워 스텟 가치'!$B$12:$L$16,AL$2,0)+(VLOOKUP($F280,'(참고)타워 스텟 가치'!$B$12:$L$16,AL$2,0)*$E280)</f>
        <v>32.759999999999977</v>
      </c>
      <c r="AM280">
        <f>SUM('스테이지별 몬스터 스텟'!AD280*'(참고)타워 스텟 가치'!$Q$17,'스테이지별 몬스터 스텟'!AE280*'(참고)타워 스텟 가치'!$R$17,'스테이지별 몬스터 스텟'!AF280*'(참고)타워 스텟 가치'!$S$17,'스테이지별 몬스터 스텟'!AG280*'(참고)타워 스텟 가치'!$T$17,'스테이지별 몬스터 스텟'!AH280*'(참고)타워 스텟 가치'!$U$17,'스테이지별 몬스터 스텟'!AI280*'(참고)타워 스텟 가치'!$V$17,'스테이지별 몬스터 스텟'!AJ280*'(참고)타워 스텟 가치'!$W$17,'스테이지별 몬스터 스텟'!AK280*'(참고)타워 스텟 가치'!$X$17,'스테이지별 몬스터 스텟'!AL280*'(참고)타워 스텟 가치'!$Y$17)</f>
        <v>176520.23999999985</v>
      </c>
      <c r="AN280">
        <v>3</v>
      </c>
    </row>
    <row r="281" spans="3:40" x14ac:dyDescent="0.3">
      <c r="C281">
        <v>2</v>
      </c>
      <c r="D281">
        <f t="shared" si="14"/>
        <v>56</v>
      </c>
      <c r="E281" s="52">
        <f>VLOOKUP(D281,'스테이지별 난이도 설정'!B:C,2,0)</f>
        <v>22.399999999999984</v>
      </c>
      <c r="F281" t="str">
        <f t="shared" si="15"/>
        <v>레어</v>
      </c>
      <c r="G281">
        <f t="shared" si="13"/>
        <v>6</v>
      </c>
      <c r="H281">
        <f>VLOOKUP($F281,'(참고)타워 스텟 가치'!$B$2:$L$6,H$2,0)+(VLOOKUP($F281,'(참고)타워 스텟 가치'!$B$2:$L$6,H$2,0)*$E281)</f>
        <v>263.24999999999983</v>
      </c>
      <c r="I281">
        <f>VLOOKUP($F281,'(참고)타워 스텟 가치'!$B$2:$L$6,I$2,0)+(VLOOKUP($F281,'(참고)타워 스텟 가치'!$B$2:$L$6,I$2,0)*$E281)</f>
        <v>52.649999999999963</v>
      </c>
      <c r="J281">
        <f>VLOOKUP($F281,'(참고)타워 스텟 가치'!$B$2:$L$6,J$2,0)+(VLOOKUP($F281,'(참고)타워 스텟 가치'!$B$2:$L$6,J$2,0)*$E281)</f>
        <v>116999.99999999993</v>
      </c>
      <c r="K281">
        <f>VLOOKUP($F281,'(참고)타워 스텟 가치'!$B$2:$L$6,K$2,0)+(VLOOKUP($F281,'(참고)타워 스텟 가치'!$B$2:$L$6,K$2,0)*$E281)</f>
        <v>1052.9999999999993</v>
      </c>
      <c r="L281">
        <f>VLOOKUP($F281,'(참고)타워 스텟 가치'!$B$2:$L$6,L$2,0)+(VLOOKUP($F281,'(참고)타워 스텟 가치'!$B$2:$L$6,L$2,0)*$E281)</f>
        <v>17.54999999999999</v>
      </c>
      <c r="M281">
        <f>VLOOKUP($F281,'(참고)타워 스텟 가치'!$B$2:$L$6,M$2,0)+(VLOOKUP($F281,'(참고)타워 스텟 가치'!$B$2:$L$6,M$2,0)*$E281)</f>
        <v>7.0199999999999951</v>
      </c>
      <c r="N281">
        <f>VLOOKUP($F281,'(참고)타워 스텟 가치'!$B$2:$L$6,N$2,0)+(VLOOKUP($F281,'(참고)타워 스텟 가치'!$B$2:$L$6,N$2,0)*$E281)</f>
        <v>0</v>
      </c>
      <c r="O281">
        <f>VLOOKUP($F281,'(참고)타워 스텟 가치'!$B$2:$L$6,O$2,0)+(VLOOKUP($F281,'(참고)타워 스텟 가치'!$B$2:$L$6,O$2,0)*$E281)</f>
        <v>0</v>
      </c>
      <c r="P281">
        <f>VLOOKUP($F281,'(참고)타워 스텟 가치'!$B$2:$L$6,P$2,0)+(VLOOKUP($F281,'(참고)타워 스텟 가치'!$B$2:$L$6,P$2,0)*$E281)</f>
        <v>16.379999999999988</v>
      </c>
      <c r="Q281">
        <f>SUM('스테이지별 몬스터 스텟'!H281*'(참고)타워 스텟 가치'!$Q$17,'스테이지별 몬스터 스텟'!I281*'(참고)타워 스텟 가치'!$R$17,'스테이지별 몬스터 스텟'!J281*'(참고)타워 스텟 가치'!$S$17,'스테이지별 몬스터 스텟'!K281*'(참고)타워 스텟 가치'!$T$17,'스테이지별 몬스터 스텟'!L281*'(참고)타워 스텟 가치'!$U$17,'스테이지별 몬스터 스텟'!M281*'(참고)타워 스텟 가치'!$V$17,'스테이지별 몬스터 스텟'!N281*'(참고)타워 스텟 가치'!$W$17,'스테이지별 몬스터 스텟'!O281*'(참고)타워 스텟 가치'!$X$17,'스테이지별 몬스터 스텟'!P281*'(참고)타워 스텟 가치'!$Y$17)</f>
        <v>178286.35499999989</v>
      </c>
      <c r="R281">
        <v>1</v>
      </c>
      <c r="S281">
        <f>VLOOKUP($F281,'(참고)타워 스텟 가치'!$B$7:$L$11,S$2,0)+(VLOOKUP($F281,'(참고)타워 스텟 가치'!$B$7:$L$11,S$2,0)*$E281)</f>
        <v>87.749999999999943</v>
      </c>
      <c r="T281">
        <f>VLOOKUP($F281,'(참고)타워 스텟 가치'!$B$7:$L$11,T$2,0)+(VLOOKUP($F281,'(참고)타워 스텟 가치'!$B$7:$L$11,T$2,0)*$E281)</f>
        <v>157.9499999999999</v>
      </c>
      <c r="U281">
        <f>VLOOKUP($F281,'(참고)타워 스텟 가치'!$B$7:$L$11,U$2,0)+(VLOOKUP($F281,'(참고)타워 스텟 가치'!$B$7:$L$11,U$2,0)*$E281)</f>
        <v>116999.99999999993</v>
      </c>
      <c r="V281">
        <f>VLOOKUP($F281,'(참고)타워 스텟 가치'!$B$7:$L$11,V$2,0)+(VLOOKUP($F281,'(참고)타워 스텟 가치'!$B$7:$L$11,V$2,0)*$E281)</f>
        <v>1052.9999999999993</v>
      </c>
      <c r="W281">
        <f>VLOOKUP($F281,'(참고)타워 스텟 가치'!$B$7:$L$11,W$2,0)+(VLOOKUP($F281,'(참고)타워 스텟 가치'!$B$7:$L$11,W$2,0)*$E281)</f>
        <v>17.54999999999999</v>
      </c>
      <c r="X281">
        <f>VLOOKUP($F281,'(참고)타워 스텟 가치'!$B$7:$L$11,X$2,0)+(VLOOKUP($F281,'(참고)타워 스텟 가치'!$B$7:$L$11,X$2,0)*$E281)</f>
        <v>7.0199999999999951</v>
      </c>
      <c r="Y281">
        <f>VLOOKUP($F281,'(참고)타워 스텟 가치'!$B$7:$L$11,Y$2,0)+(VLOOKUP($F281,'(참고)타워 스텟 가치'!$B$7:$L$11,Y$2,0)*$E281)</f>
        <v>0</v>
      </c>
      <c r="Z281">
        <f>VLOOKUP($F281,'(참고)타워 스텟 가치'!$B$7:$L$11,Z$2,0)+(VLOOKUP($F281,'(참고)타워 스텟 가치'!$B$7:$L$11,Z$2,0)*$E281)</f>
        <v>0</v>
      </c>
      <c r="AA281">
        <f>VLOOKUP($F281,'(참고)타워 스텟 가치'!$B$7:$L$11,AA$2,0)+(VLOOKUP($F281,'(참고)타워 스텟 가치'!$B$7:$L$11,AA$2,0)*$E281)</f>
        <v>16.379999999999988</v>
      </c>
      <c r="AB281">
        <f>SUM('스테이지별 몬스터 스텟'!S281*'(참고)타워 스텟 가치'!$Q$17,'스테이지별 몬스터 스텟'!T281*'(참고)타워 스텟 가치'!$R$17,'스테이지별 몬스터 스텟'!U281*'(참고)타워 스텟 가치'!$S$17,'스테이지별 몬스터 스텟'!V281*'(참고)타워 스텟 가치'!$T$17,'스테이지별 몬스터 스텟'!W281*'(참고)타워 스텟 가치'!$U$17,'스테이지별 몬스터 스텟'!X281*'(참고)타워 스텟 가치'!$V$17,'스테이지별 몬스터 스텟'!Y281*'(참고)타워 스텟 가치'!$W$17,'스테이지별 몬스터 스텟'!Z281*'(참고)타워 스텟 가치'!$X$17,'스테이지별 몬스터 스텟'!AA281*'(참고)타워 스텟 가치'!$Y$17)</f>
        <v>178093.30499999988</v>
      </c>
      <c r="AC281">
        <v>2</v>
      </c>
      <c r="AD281">
        <f>VLOOKUP($F281,'(참고)타워 스텟 가치'!$B$12:$L$16,AD$2,0)+(VLOOKUP($F281,'(참고)타워 스텟 가치'!$B$12:$L$16,AD$2,0)*$E281)</f>
        <v>87.749999999999943</v>
      </c>
      <c r="AE281">
        <f>VLOOKUP($F281,'(참고)타워 스텟 가치'!$B$12:$L$16,AE$2,0)+(VLOOKUP($F281,'(참고)타워 스텟 가치'!$B$12:$L$16,AE$2,0)*$E281)</f>
        <v>105.29999999999993</v>
      </c>
      <c r="AF281">
        <f>VLOOKUP($F281,'(참고)타워 스텟 가치'!$B$12:$L$16,AF$2,0)+(VLOOKUP($F281,'(참고)타워 스텟 가치'!$B$12:$L$16,AF$2,0)*$E281)</f>
        <v>116999.99999999993</v>
      </c>
      <c r="AG281">
        <f>VLOOKUP($F281,'(참고)타워 스텟 가치'!$B$12:$L$16,AG$2,0)+(VLOOKUP($F281,'(참고)타워 스텟 가치'!$B$12:$L$16,AG$2,0)*$E281)</f>
        <v>526.49999999999966</v>
      </c>
      <c r="AH281">
        <f>VLOOKUP($F281,'(참고)타워 스텟 가치'!$B$12:$L$16,AH$2,0)+(VLOOKUP($F281,'(참고)타워 스텟 가치'!$B$12:$L$16,AH$2,0)*$E281)</f>
        <v>17.54999999999999</v>
      </c>
      <c r="AI281">
        <f>VLOOKUP($F281,'(참고)타워 스텟 가치'!$B$12:$L$16,AI$2,0)+(VLOOKUP($F281,'(참고)타워 스텟 가치'!$B$12:$L$16,AI$2,0)*$E281)</f>
        <v>7.0199999999999951</v>
      </c>
      <c r="AJ281">
        <f>VLOOKUP($F281,'(참고)타워 스텟 가치'!$B$12:$L$16,AJ$2,0)+(VLOOKUP($F281,'(참고)타워 스텟 가치'!$B$12:$L$16,AJ$2,0)*$E281)</f>
        <v>0</v>
      </c>
      <c r="AK281">
        <f>VLOOKUP($F281,'(참고)타워 스텟 가치'!$B$12:$L$16,AK$2,0)+(VLOOKUP($F281,'(참고)타워 스텟 가치'!$B$12:$L$16,AK$2,0)*$E281)</f>
        <v>0</v>
      </c>
      <c r="AL281">
        <f>VLOOKUP($F281,'(참고)타워 스텟 가치'!$B$12:$L$16,AL$2,0)+(VLOOKUP($F281,'(참고)타워 스텟 가치'!$B$12:$L$16,AL$2,0)*$E281)</f>
        <v>32.759999999999977</v>
      </c>
      <c r="AM281">
        <f>SUM('스테이지별 몬스터 스텟'!AD281*'(참고)타워 스텟 가치'!$Q$17,'스테이지별 몬스터 스텟'!AE281*'(참고)타워 스텟 가치'!$R$17,'스테이지별 몬스터 스텟'!AF281*'(참고)타워 스텟 가치'!$S$17,'스테이지별 몬스터 스텟'!AG281*'(참고)타워 스텟 가치'!$T$17,'스테이지별 몬스터 스텟'!AH281*'(참고)타워 스텟 가치'!$U$17,'스테이지별 몬스터 스텟'!AI281*'(참고)타워 스텟 가치'!$V$17,'스테이지별 몬스터 스텟'!AJ281*'(참고)타워 스텟 가치'!$W$17,'스테이지별 몬스터 스텟'!AK281*'(참고)타워 스텟 가치'!$X$17,'스테이지별 몬스터 스텟'!AL281*'(참고)타워 스텟 가치'!$Y$17)</f>
        <v>176994.08999999988</v>
      </c>
      <c r="AN281">
        <v>3</v>
      </c>
    </row>
    <row r="282" spans="3:40" x14ac:dyDescent="0.3">
      <c r="C282">
        <v>3</v>
      </c>
      <c r="D282">
        <f t="shared" si="14"/>
        <v>56</v>
      </c>
      <c r="E282" s="52">
        <f>VLOOKUP(D282,'스테이지별 난이도 설정'!B:C,2,0)</f>
        <v>22.399999999999984</v>
      </c>
      <c r="F282" t="str">
        <f t="shared" si="15"/>
        <v>에픽</v>
      </c>
      <c r="G282">
        <f t="shared" si="13"/>
        <v>6</v>
      </c>
      <c r="H282">
        <f>VLOOKUP($F282,'(참고)타워 스텟 가치'!$B$2:$L$6,H$2,0)+(VLOOKUP($F282,'(참고)타워 스텟 가치'!$B$2:$L$6,H$2,0)*$E282)</f>
        <v>394.87499999999972</v>
      </c>
      <c r="I282">
        <f>VLOOKUP($F282,'(참고)타워 스텟 가치'!$B$2:$L$6,I$2,0)+(VLOOKUP($F282,'(참고)타워 스텟 가치'!$B$2:$L$6,I$2,0)*$E282)</f>
        <v>78.974999999999952</v>
      </c>
      <c r="J282">
        <f>VLOOKUP($F282,'(참고)타워 스텟 가치'!$B$2:$L$6,J$2,0)+(VLOOKUP($F282,'(참고)타워 스텟 가치'!$B$2:$L$6,J$2,0)*$E282)</f>
        <v>116999.99999999993</v>
      </c>
      <c r="K282">
        <f>VLOOKUP($F282,'(참고)타워 스텟 가치'!$B$2:$L$6,K$2,0)+(VLOOKUP($F282,'(참고)타워 스텟 가치'!$B$2:$L$6,K$2,0)*$E282)</f>
        <v>1579.4999999999989</v>
      </c>
      <c r="L282">
        <f>VLOOKUP($F282,'(참고)타워 스텟 가치'!$B$2:$L$6,L$2,0)+(VLOOKUP($F282,'(참고)타워 스텟 가치'!$B$2:$L$6,L$2,0)*$E282)</f>
        <v>26.324999999999982</v>
      </c>
      <c r="M282">
        <f>VLOOKUP($F282,'(참고)타워 스텟 가치'!$B$2:$L$6,M$2,0)+(VLOOKUP($F282,'(참고)타워 스텟 가치'!$B$2:$L$6,M$2,0)*$E282)</f>
        <v>7.0199999999999951</v>
      </c>
      <c r="N282">
        <f>VLOOKUP($F282,'(참고)타워 스텟 가치'!$B$2:$L$6,N$2,0)+(VLOOKUP($F282,'(참고)타워 스텟 가치'!$B$2:$L$6,N$2,0)*$E282)</f>
        <v>0</v>
      </c>
      <c r="O282">
        <f>VLOOKUP($F282,'(참고)타워 스텟 가치'!$B$2:$L$6,O$2,0)+(VLOOKUP($F282,'(참고)타워 스텟 가치'!$B$2:$L$6,O$2,0)*$E282)</f>
        <v>0</v>
      </c>
      <c r="P282">
        <f>VLOOKUP($F282,'(참고)타워 스텟 가치'!$B$2:$L$6,P$2,0)+(VLOOKUP($F282,'(참고)타워 스텟 가치'!$B$2:$L$6,P$2,0)*$E282)</f>
        <v>16.379999999999988</v>
      </c>
      <c r="Q282">
        <f>SUM('스테이지별 몬스터 스텟'!H282*'(참고)타워 스텟 가치'!$Q$17,'스테이지별 몬스터 스텟'!I282*'(참고)타워 스텟 가치'!$R$17,'스테이지별 몬스터 스텟'!J282*'(참고)타워 스텟 가치'!$S$17,'스테이지별 몬스터 스텟'!K282*'(참고)타워 스텟 가치'!$T$17,'스테이지별 몬스터 스텟'!L282*'(참고)타워 스텟 가치'!$U$17,'스테이지별 몬스터 스텟'!M282*'(참고)타워 스텟 가치'!$V$17,'스테이지별 몬스터 스텟'!N282*'(참고)타워 스텟 가치'!$W$17,'스테이지별 몬스터 스텟'!O282*'(참고)타워 스텟 가치'!$X$17,'스테이지별 몬스터 스텟'!P282*'(참고)타워 스텟 가치'!$Y$17)</f>
        <v>179659.64249999987</v>
      </c>
      <c r="R282">
        <v>1</v>
      </c>
      <c r="S282">
        <f>VLOOKUP($F282,'(참고)타워 스텟 가치'!$B$7:$L$11,S$2,0)+(VLOOKUP($F282,'(참고)타워 스텟 가치'!$B$7:$L$11,S$2,0)*$E282)</f>
        <v>131.62499999999991</v>
      </c>
      <c r="T282">
        <f>VLOOKUP($F282,'(참고)타워 스텟 가치'!$B$7:$L$11,T$2,0)+(VLOOKUP($F282,'(참고)타워 스텟 가치'!$B$7:$L$11,T$2,0)*$E282)</f>
        <v>236.92499999999984</v>
      </c>
      <c r="U282">
        <f>VLOOKUP($F282,'(참고)타워 스텟 가치'!$B$7:$L$11,U$2,0)+(VLOOKUP($F282,'(참고)타워 스텟 가치'!$B$7:$L$11,U$2,0)*$E282)</f>
        <v>116999.99999999993</v>
      </c>
      <c r="V282">
        <f>VLOOKUP($F282,'(참고)타워 스텟 가치'!$B$7:$L$11,V$2,0)+(VLOOKUP($F282,'(참고)타워 스텟 가치'!$B$7:$L$11,V$2,0)*$E282)</f>
        <v>1579.4999999999989</v>
      </c>
      <c r="W282">
        <f>VLOOKUP($F282,'(참고)타워 스텟 가치'!$B$7:$L$11,W$2,0)+(VLOOKUP($F282,'(참고)타워 스텟 가치'!$B$7:$L$11,W$2,0)*$E282)</f>
        <v>26.324999999999982</v>
      </c>
      <c r="X282">
        <f>VLOOKUP($F282,'(참고)타워 스텟 가치'!$B$7:$L$11,X$2,0)+(VLOOKUP($F282,'(참고)타워 스텟 가치'!$B$7:$L$11,X$2,0)*$E282)</f>
        <v>7.0199999999999951</v>
      </c>
      <c r="Y282">
        <f>VLOOKUP($F282,'(참고)타워 스텟 가치'!$B$7:$L$11,Y$2,0)+(VLOOKUP($F282,'(참고)타워 스텟 가치'!$B$7:$L$11,Y$2,0)*$E282)</f>
        <v>0</v>
      </c>
      <c r="Z282">
        <f>VLOOKUP($F282,'(참고)타워 스텟 가치'!$B$7:$L$11,Z$2,0)+(VLOOKUP($F282,'(참고)타워 스텟 가치'!$B$7:$L$11,Z$2,0)*$E282)</f>
        <v>0</v>
      </c>
      <c r="AA282">
        <f>VLOOKUP($F282,'(참고)타워 스텟 가치'!$B$7:$L$11,AA$2,0)+(VLOOKUP($F282,'(참고)타워 스텟 가치'!$B$7:$L$11,AA$2,0)*$E282)</f>
        <v>16.379999999999988</v>
      </c>
      <c r="AB282">
        <f>SUM('스테이지별 몬스터 스텟'!S282*'(참고)타워 스텟 가치'!$Q$17,'스테이지별 몬스터 스텟'!T282*'(참고)타워 스텟 가치'!$R$17,'스테이지별 몬스터 스텟'!U282*'(참고)타워 스텟 가치'!$S$17,'스테이지별 몬스터 스텟'!V282*'(참고)타워 스텟 가치'!$T$17,'스테이지별 몬스터 스텟'!W282*'(참고)타워 스텟 가치'!$U$17,'스테이지별 몬스터 스텟'!X282*'(참고)타워 스텟 가치'!$V$17,'스테이지별 몬스터 스텟'!Y282*'(참고)타워 스텟 가치'!$W$17,'스테이지별 몬스터 스텟'!Z282*'(참고)타워 스텟 가치'!$X$17,'스테이지별 몬스터 스텟'!AA282*'(참고)타워 스텟 가치'!$Y$17)</f>
        <v>179370.06749999989</v>
      </c>
      <c r="AC282">
        <v>2</v>
      </c>
      <c r="AD282">
        <f>VLOOKUP($F282,'(참고)타워 스텟 가치'!$B$12:$L$16,AD$2,0)+(VLOOKUP($F282,'(참고)타워 스텟 가치'!$B$12:$L$16,AD$2,0)*$E282)</f>
        <v>131.62499999999991</v>
      </c>
      <c r="AE282">
        <f>VLOOKUP($F282,'(참고)타워 스텟 가치'!$B$12:$L$16,AE$2,0)+(VLOOKUP($F282,'(참고)타워 스텟 가치'!$B$12:$L$16,AE$2,0)*$E282)</f>
        <v>157.9499999999999</v>
      </c>
      <c r="AF282">
        <f>VLOOKUP($F282,'(참고)타워 스텟 가치'!$B$12:$L$16,AF$2,0)+(VLOOKUP($F282,'(참고)타워 스텟 가치'!$B$12:$L$16,AF$2,0)*$E282)</f>
        <v>116999.99999999993</v>
      </c>
      <c r="AG282">
        <f>VLOOKUP($F282,'(참고)타워 스텟 가치'!$B$12:$L$16,AG$2,0)+(VLOOKUP($F282,'(참고)타워 스텟 가치'!$B$12:$L$16,AG$2,0)*$E282)</f>
        <v>789.74999999999943</v>
      </c>
      <c r="AH282">
        <f>VLOOKUP($F282,'(참고)타워 스텟 가치'!$B$12:$L$16,AH$2,0)+(VLOOKUP($F282,'(참고)타워 스텟 가치'!$B$12:$L$16,AH$2,0)*$E282)</f>
        <v>26.324999999999982</v>
      </c>
      <c r="AI282">
        <f>VLOOKUP($F282,'(참고)타워 스텟 가치'!$B$12:$L$16,AI$2,0)+(VLOOKUP($F282,'(참고)타워 스텟 가치'!$B$12:$L$16,AI$2,0)*$E282)</f>
        <v>7.0199999999999951</v>
      </c>
      <c r="AJ282">
        <f>VLOOKUP($F282,'(참고)타워 스텟 가치'!$B$12:$L$16,AJ$2,0)+(VLOOKUP($F282,'(참고)타워 스텟 가치'!$B$12:$L$16,AJ$2,0)*$E282)</f>
        <v>0</v>
      </c>
      <c r="AK282">
        <f>VLOOKUP($F282,'(참고)타워 스텟 가치'!$B$12:$L$16,AK$2,0)+(VLOOKUP($F282,'(참고)타워 스텟 가치'!$B$12:$L$16,AK$2,0)*$E282)</f>
        <v>0</v>
      </c>
      <c r="AL282">
        <f>VLOOKUP($F282,'(참고)타워 스텟 가치'!$B$12:$L$16,AL$2,0)+(VLOOKUP($F282,'(참고)타워 스텟 가치'!$B$12:$L$16,AL$2,0)*$E282)</f>
        <v>32.759999999999977</v>
      </c>
      <c r="AM282">
        <f>SUM('스테이지별 몬스터 스텟'!AD282*'(참고)타워 스텟 가치'!$Q$17,'스테이지별 몬스터 스텟'!AE282*'(참고)타워 스텟 가치'!$R$17,'스테이지별 몬스터 스텟'!AF282*'(참고)타워 스텟 가치'!$S$17,'스테이지별 몬스터 스텟'!AG282*'(참고)타워 스텟 가치'!$T$17,'스테이지별 몬스터 스텟'!AH282*'(참고)타워 스텟 가치'!$U$17,'스테이지별 몬스터 스텟'!AI282*'(참고)타워 스텟 가치'!$V$17,'스테이지별 몬스터 스텟'!AJ282*'(참고)타워 스텟 가치'!$W$17,'스테이지별 몬스터 스텟'!AK282*'(참고)타워 스텟 가치'!$X$17,'스테이지별 몬스터 스텟'!AL282*'(참고)타워 스텟 가치'!$Y$17)</f>
        <v>177704.86499999985</v>
      </c>
      <c r="AN282">
        <v>3</v>
      </c>
    </row>
    <row r="283" spans="3:40" x14ac:dyDescent="0.3">
      <c r="C283">
        <v>4</v>
      </c>
      <c r="D283">
        <f t="shared" si="14"/>
        <v>56</v>
      </c>
      <c r="E283" s="52">
        <f>VLOOKUP(D283,'스테이지별 난이도 설정'!B:C,2,0)</f>
        <v>22.399999999999984</v>
      </c>
      <c r="F283" t="str">
        <f t="shared" si="15"/>
        <v>유니크</v>
      </c>
      <c r="G283">
        <f t="shared" si="13"/>
        <v>6</v>
      </c>
      <c r="H283">
        <f>VLOOKUP($F283,'(참고)타워 스텟 가치'!$B$2:$L$6,H$2,0)+(VLOOKUP($F283,'(참고)타워 스텟 가치'!$B$2:$L$6,H$2,0)*$E283)</f>
        <v>592.31249999999966</v>
      </c>
      <c r="I283">
        <f>VLOOKUP($F283,'(참고)타워 스텟 가치'!$B$2:$L$6,I$2,0)+(VLOOKUP($F283,'(참고)타워 스텟 가치'!$B$2:$L$6,I$2,0)*$E283)</f>
        <v>118.46249999999992</v>
      </c>
      <c r="J283">
        <f>VLOOKUP($F283,'(참고)타워 스텟 가치'!$B$2:$L$6,J$2,0)+(VLOOKUP($F283,'(참고)타워 스텟 가치'!$B$2:$L$6,J$2,0)*$E283)</f>
        <v>116999.99999999993</v>
      </c>
      <c r="K283">
        <f>VLOOKUP($F283,'(참고)타워 스텟 가치'!$B$2:$L$6,K$2,0)+(VLOOKUP($F283,'(참고)타워 스텟 가치'!$B$2:$L$6,K$2,0)*$E283)</f>
        <v>2369.2499999999986</v>
      </c>
      <c r="L283">
        <f>VLOOKUP($F283,'(참고)타워 스텟 가치'!$B$2:$L$6,L$2,0)+(VLOOKUP($F283,'(참고)타워 스텟 가치'!$B$2:$L$6,L$2,0)*$E283)</f>
        <v>39.487499999999976</v>
      </c>
      <c r="M283">
        <f>VLOOKUP($F283,'(참고)타워 스텟 가치'!$B$2:$L$6,M$2,0)+(VLOOKUP($F283,'(참고)타워 스텟 가치'!$B$2:$L$6,M$2,0)*$E283)</f>
        <v>7.0199999999999951</v>
      </c>
      <c r="N283">
        <f>VLOOKUP($F283,'(참고)타워 스텟 가치'!$B$2:$L$6,N$2,0)+(VLOOKUP($F283,'(참고)타워 스텟 가치'!$B$2:$L$6,N$2,0)*$E283)</f>
        <v>0</v>
      </c>
      <c r="O283">
        <f>VLOOKUP($F283,'(참고)타워 스텟 가치'!$B$2:$L$6,O$2,0)+(VLOOKUP($F283,'(참고)타워 스텟 가치'!$B$2:$L$6,O$2,0)*$E283)</f>
        <v>0</v>
      </c>
      <c r="P283">
        <f>VLOOKUP($F283,'(참고)타워 스텟 가치'!$B$2:$L$6,P$2,0)+(VLOOKUP($F283,'(참고)타워 스텟 가치'!$B$2:$L$6,P$2,0)*$E283)</f>
        <v>23.399999999999984</v>
      </c>
      <c r="Q283">
        <f>SUM('스테이지별 몬스터 스텟'!H283*'(참고)타워 스텟 가치'!$Q$17,'스테이지별 몬스터 스텟'!I283*'(참고)타워 스텟 가치'!$R$17,'스테이지별 몬스터 스텟'!J283*'(참고)타워 스텟 가치'!$S$17,'스테이지별 몬스터 스텟'!K283*'(참고)타워 스텟 가치'!$T$17,'스테이지별 몬스터 스텟'!L283*'(참고)타워 스텟 가치'!$U$17,'스테이지별 몬스터 스텟'!M283*'(참고)타워 스텟 가치'!$V$17,'스테이지별 몬스터 스텟'!N283*'(참고)타워 스텟 가치'!$W$17,'스테이지별 몬스터 스텟'!O283*'(참고)타워 스텟 가치'!$X$17,'스테이지별 몬스터 스텟'!P283*'(참고)타워 스텟 가치'!$Y$17)</f>
        <v>181733.61374999987</v>
      </c>
      <c r="R283">
        <v>1</v>
      </c>
      <c r="S283">
        <f>VLOOKUP($F283,'(참고)타워 스텟 가치'!$B$7:$L$11,S$2,0)+(VLOOKUP($F283,'(참고)타워 스텟 가치'!$B$7:$L$11,S$2,0)*$E283)</f>
        <v>197.43749999999986</v>
      </c>
      <c r="T283">
        <f>VLOOKUP($F283,'(참고)타워 스텟 가치'!$B$7:$L$11,T$2,0)+(VLOOKUP($F283,'(참고)타워 스텟 가치'!$B$7:$L$11,T$2,0)*$E283)</f>
        <v>355.38749999999976</v>
      </c>
      <c r="U283">
        <f>VLOOKUP($F283,'(참고)타워 스텟 가치'!$B$7:$L$11,U$2,0)+(VLOOKUP($F283,'(참고)타워 스텟 가치'!$B$7:$L$11,U$2,0)*$E283)</f>
        <v>116999.99999999993</v>
      </c>
      <c r="V283">
        <f>VLOOKUP($F283,'(참고)타워 스텟 가치'!$B$7:$L$11,V$2,0)+(VLOOKUP($F283,'(참고)타워 스텟 가치'!$B$7:$L$11,V$2,0)*$E283)</f>
        <v>2369.2499999999986</v>
      </c>
      <c r="W283">
        <f>VLOOKUP($F283,'(참고)타워 스텟 가치'!$B$7:$L$11,W$2,0)+(VLOOKUP($F283,'(참고)타워 스텟 가치'!$B$7:$L$11,W$2,0)*$E283)</f>
        <v>39.487499999999976</v>
      </c>
      <c r="X283">
        <f>VLOOKUP($F283,'(참고)타워 스텟 가치'!$B$7:$L$11,X$2,0)+(VLOOKUP($F283,'(참고)타워 스텟 가치'!$B$7:$L$11,X$2,0)*$E283)</f>
        <v>7.0199999999999951</v>
      </c>
      <c r="Y283">
        <f>VLOOKUP($F283,'(참고)타워 스텟 가치'!$B$7:$L$11,Y$2,0)+(VLOOKUP($F283,'(참고)타워 스텟 가치'!$B$7:$L$11,Y$2,0)*$E283)</f>
        <v>0</v>
      </c>
      <c r="Z283">
        <f>VLOOKUP($F283,'(참고)타워 스텟 가치'!$B$7:$L$11,Z$2,0)+(VLOOKUP($F283,'(참고)타워 스텟 가치'!$B$7:$L$11,Z$2,0)*$E283)</f>
        <v>0</v>
      </c>
      <c r="AA283">
        <f>VLOOKUP($F283,'(참고)타워 스텟 가치'!$B$7:$L$11,AA$2,0)+(VLOOKUP($F283,'(참고)타워 스텟 가치'!$B$7:$L$11,AA$2,0)*$E283)</f>
        <v>23.399999999999984</v>
      </c>
      <c r="AB283">
        <f>SUM('스테이지별 몬스터 스텟'!S283*'(참고)타워 스텟 가치'!$Q$17,'스테이지별 몬스터 스텟'!T283*'(참고)타워 스텟 가치'!$R$17,'스테이지별 몬스터 스텟'!U283*'(참고)타워 스텟 가치'!$S$17,'스테이지별 몬스터 스텟'!V283*'(참고)타워 스텟 가치'!$T$17,'스테이지별 몬스터 스텟'!W283*'(참고)타워 스텟 가치'!$U$17,'스테이지별 몬스터 스텟'!X283*'(참고)타워 스텟 가치'!$V$17,'스테이지별 몬스터 스텟'!Y283*'(참고)타워 스텟 가치'!$W$17,'스테이지별 몬스터 스텟'!Z283*'(참고)타워 스텟 가치'!$X$17,'스테이지별 몬스터 스텟'!AA283*'(참고)타워 스텟 가치'!$Y$17)</f>
        <v>181299.25124999986</v>
      </c>
      <c r="AC283">
        <v>2</v>
      </c>
      <c r="AD283">
        <f>VLOOKUP($F283,'(참고)타워 스텟 가치'!$B$12:$L$16,AD$2,0)+(VLOOKUP($F283,'(참고)타워 스텟 가치'!$B$12:$L$16,AD$2,0)*$E283)</f>
        <v>197.43749999999986</v>
      </c>
      <c r="AE283">
        <f>VLOOKUP($F283,'(참고)타워 스텟 가치'!$B$12:$L$16,AE$2,0)+(VLOOKUP($F283,'(참고)타워 스텟 가치'!$B$12:$L$16,AE$2,0)*$E283)</f>
        <v>236.92499999999984</v>
      </c>
      <c r="AF283">
        <f>VLOOKUP($F283,'(참고)타워 스텟 가치'!$B$12:$L$16,AF$2,0)+(VLOOKUP($F283,'(참고)타워 스텟 가치'!$B$12:$L$16,AF$2,0)*$E283)</f>
        <v>116999.99999999993</v>
      </c>
      <c r="AG283">
        <f>VLOOKUP($F283,'(참고)타워 스텟 가치'!$B$12:$L$16,AG$2,0)+(VLOOKUP($F283,'(참고)타워 스텟 가치'!$B$12:$L$16,AG$2,0)*$E283)</f>
        <v>1184.6249999999993</v>
      </c>
      <c r="AH283">
        <f>VLOOKUP($F283,'(참고)타워 스텟 가치'!$B$12:$L$16,AH$2,0)+(VLOOKUP($F283,'(참고)타워 스텟 가치'!$B$12:$L$16,AH$2,0)*$E283)</f>
        <v>39.487499999999976</v>
      </c>
      <c r="AI283">
        <f>VLOOKUP($F283,'(참고)타워 스텟 가치'!$B$12:$L$16,AI$2,0)+(VLOOKUP($F283,'(참고)타워 스텟 가치'!$B$12:$L$16,AI$2,0)*$E283)</f>
        <v>7.0199999999999951</v>
      </c>
      <c r="AJ283">
        <f>VLOOKUP($F283,'(참고)타워 스텟 가치'!$B$12:$L$16,AJ$2,0)+(VLOOKUP($F283,'(참고)타워 스텟 가치'!$B$12:$L$16,AJ$2,0)*$E283)</f>
        <v>0</v>
      </c>
      <c r="AK283">
        <f>VLOOKUP($F283,'(참고)타워 스텟 가치'!$B$12:$L$16,AK$2,0)+(VLOOKUP($F283,'(참고)타워 스텟 가치'!$B$12:$L$16,AK$2,0)*$E283)</f>
        <v>0</v>
      </c>
      <c r="AL283">
        <f>VLOOKUP($F283,'(참고)타워 스텟 가치'!$B$12:$L$16,AL$2,0)+(VLOOKUP($F283,'(참고)타워 스텟 가치'!$B$12:$L$16,AL$2,0)*$E283)</f>
        <v>46.799999999999969</v>
      </c>
      <c r="AM283">
        <f>SUM('스테이지별 몬스터 스텟'!AD283*'(참고)타워 스텟 가치'!$Q$17,'스테이지별 몬스터 스텟'!AE283*'(참고)타워 스텟 가치'!$R$17,'스테이지별 몬스터 스텟'!AF283*'(참고)타워 스텟 가치'!$S$17,'스테이지별 몬스터 스텟'!AG283*'(참고)타워 스텟 가치'!$T$17,'스테이지별 몬스터 스텟'!AH283*'(참고)타워 스텟 가치'!$U$17,'스테이지별 몬스터 스텟'!AI283*'(참고)타워 스텟 가치'!$V$17,'스테이지별 몬스터 스텟'!AJ283*'(참고)타워 스텟 가치'!$W$17,'스테이지별 몬스터 스텟'!AK283*'(참고)타워 스텟 가치'!$X$17,'스테이지별 몬스터 스텟'!AL283*'(참고)타워 스텟 가치'!$Y$17)</f>
        <v>178799.1074999999</v>
      </c>
      <c r="AN283">
        <v>3</v>
      </c>
    </row>
    <row r="284" spans="3:40" x14ac:dyDescent="0.3">
      <c r="C284">
        <v>5</v>
      </c>
      <c r="D284">
        <f t="shared" si="14"/>
        <v>56</v>
      </c>
      <c r="E284" s="52">
        <f>VLOOKUP(D284,'스테이지별 난이도 설정'!B:C,2,0)</f>
        <v>22.399999999999984</v>
      </c>
      <c r="F284" t="str">
        <f t="shared" si="15"/>
        <v>스페셜</v>
      </c>
      <c r="G284">
        <f t="shared" si="13"/>
        <v>6</v>
      </c>
      <c r="H284">
        <f>VLOOKUP($F284,'(참고)타워 스텟 가치'!$B$2:$L$6,H$2,0)+(VLOOKUP($F284,'(참고)타워 스텟 가치'!$B$2:$L$6,H$2,0)*$E284)</f>
        <v>888.46874999999943</v>
      </c>
      <c r="I284">
        <f>VLOOKUP($F284,'(참고)타워 스텟 가치'!$B$2:$L$6,I$2,0)+(VLOOKUP($F284,'(참고)타워 스텟 가치'!$B$2:$L$6,I$2,0)*$E284)</f>
        <v>177.69374999999988</v>
      </c>
      <c r="J284">
        <f>VLOOKUP($F284,'(참고)타워 스텟 가치'!$B$2:$L$6,J$2,0)+(VLOOKUP($F284,'(참고)타워 스텟 가치'!$B$2:$L$6,J$2,0)*$E284)</f>
        <v>116999.99999999993</v>
      </c>
      <c r="K284">
        <f>VLOOKUP($F284,'(참고)타워 스텟 가치'!$B$2:$L$6,K$2,0)+(VLOOKUP($F284,'(참고)타워 스텟 가치'!$B$2:$L$6,K$2,0)*$E284)</f>
        <v>3553.8749999999977</v>
      </c>
      <c r="L284">
        <f>VLOOKUP($F284,'(참고)타워 스텟 가치'!$B$2:$L$6,L$2,0)+(VLOOKUP($F284,'(참고)타워 스텟 가치'!$B$2:$L$6,L$2,0)*$E284)</f>
        <v>59.23124999999996</v>
      </c>
      <c r="M284">
        <f>VLOOKUP($F284,'(참고)타워 스텟 가치'!$B$2:$L$6,M$2,0)+(VLOOKUP($F284,'(참고)타워 스텟 가치'!$B$2:$L$6,M$2,0)*$E284)</f>
        <v>7.0199999999999951</v>
      </c>
      <c r="N284">
        <f>VLOOKUP($F284,'(참고)타워 스텟 가치'!$B$2:$L$6,N$2,0)+(VLOOKUP($F284,'(참고)타워 스텟 가치'!$B$2:$L$6,N$2,0)*$E284)</f>
        <v>0</v>
      </c>
      <c r="O284">
        <f>VLOOKUP($F284,'(참고)타워 스텟 가치'!$B$2:$L$6,O$2,0)+(VLOOKUP($F284,'(참고)타워 스텟 가치'!$B$2:$L$6,O$2,0)*$E284)</f>
        <v>0</v>
      </c>
      <c r="P284">
        <f>VLOOKUP($F284,'(참고)타워 스텟 가치'!$B$2:$L$6,P$2,0)+(VLOOKUP($F284,'(참고)타워 스텟 가치'!$B$2:$L$6,P$2,0)*$E284)</f>
        <v>23.399999999999984</v>
      </c>
      <c r="Q284">
        <f>SUM('스테이지별 몬스터 스텟'!H284*'(참고)타워 스텟 가치'!$Q$17,'스테이지별 몬스터 스텟'!I284*'(참고)타워 스텟 가치'!$R$17,'스테이지별 몬스터 스텟'!J284*'(참고)타워 스텟 가치'!$S$17,'스테이지별 몬스터 스텟'!K284*'(참고)타워 스텟 가치'!$T$17,'스테이지별 몬스터 스텟'!L284*'(참고)타워 스텟 가치'!$U$17,'스테이지별 몬스터 스텟'!M284*'(참고)타워 스텟 가치'!$V$17,'스테이지별 몬스터 스텟'!N284*'(참고)타워 스텟 가치'!$W$17,'스테이지별 몬스터 스텟'!O284*'(참고)타워 스텟 가치'!$X$17,'스테이지별 몬스터 스텟'!P284*'(참고)타워 스텟 가치'!$Y$17)</f>
        <v>184823.51062499985</v>
      </c>
      <c r="R284">
        <v>1</v>
      </c>
      <c r="S284">
        <f>VLOOKUP($F284,'(참고)타워 스텟 가치'!$B$7:$L$11,S$2,0)+(VLOOKUP($F284,'(참고)타워 스텟 가치'!$B$7:$L$11,S$2,0)*$E284)</f>
        <v>296.15624999999983</v>
      </c>
      <c r="T284">
        <f>VLOOKUP($F284,'(참고)타워 스텟 가치'!$B$7:$L$11,T$2,0)+(VLOOKUP($F284,'(참고)타워 스텟 가치'!$B$7:$L$11,T$2,0)*$E284)</f>
        <v>533.08124999999973</v>
      </c>
      <c r="U284">
        <f>VLOOKUP($F284,'(참고)타워 스텟 가치'!$B$7:$L$11,U$2,0)+(VLOOKUP($F284,'(참고)타워 스텟 가치'!$B$7:$L$11,U$2,0)*$E284)</f>
        <v>116999.99999999993</v>
      </c>
      <c r="V284">
        <f>VLOOKUP($F284,'(참고)타워 스텟 가치'!$B$7:$L$11,V$2,0)+(VLOOKUP($F284,'(참고)타워 스텟 가치'!$B$7:$L$11,V$2,0)*$E284)</f>
        <v>3553.8749999999977</v>
      </c>
      <c r="W284">
        <f>VLOOKUP($F284,'(참고)타워 스텟 가치'!$B$7:$L$11,W$2,0)+(VLOOKUP($F284,'(참고)타워 스텟 가치'!$B$7:$L$11,W$2,0)*$E284)</f>
        <v>59.23124999999996</v>
      </c>
      <c r="X284">
        <f>VLOOKUP($F284,'(참고)타워 스텟 가치'!$B$7:$L$11,X$2,0)+(VLOOKUP($F284,'(참고)타워 스텟 가치'!$B$7:$L$11,X$2,0)*$E284)</f>
        <v>7.0199999999999951</v>
      </c>
      <c r="Y284">
        <f>VLOOKUP($F284,'(참고)타워 스텟 가치'!$B$7:$L$11,Y$2,0)+(VLOOKUP($F284,'(참고)타워 스텟 가치'!$B$7:$L$11,Y$2,0)*$E284)</f>
        <v>0</v>
      </c>
      <c r="Z284">
        <f>VLOOKUP($F284,'(참고)타워 스텟 가치'!$B$7:$L$11,Z$2,0)+(VLOOKUP($F284,'(참고)타워 스텟 가치'!$B$7:$L$11,Z$2,0)*$E284)</f>
        <v>0</v>
      </c>
      <c r="AA284">
        <f>VLOOKUP($F284,'(참고)타워 스텟 가치'!$B$7:$L$11,AA$2,0)+(VLOOKUP($F284,'(참고)타워 스텟 가치'!$B$7:$L$11,AA$2,0)*$E284)</f>
        <v>23.399999999999984</v>
      </c>
      <c r="AB284">
        <f>SUM('스테이지별 몬스터 스텟'!S284*'(참고)타워 스텟 가치'!$Q$17,'스테이지별 몬스터 스텟'!T284*'(참고)타워 스텟 가치'!$R$17,'스테이지별 몬스터 스텟'!U284*'(참고)타워 스텟 가치'!$S$17,'스테이지별 몬스터 스텟'!V284*'(참고)타워 스텟 가치'!$T$17,'스테이지별 몬스터 스텟'!W284*'(참고)타워 스텟 가치'!$U$17,'스테이지별 몬스터 스텟'!X284*'(참고)타워 스텟 가치'!$V$17,'스테이지별 몬스터 스텟'!Y284*'(참고)타워 스텟 가치'!$W$17,'스테이지별 몬스터 스텟'!Z284*'(참고)타워 스텟 가치'!$X$17,'스테이지별 몬스터 스텟'!AA284*'(참고)타워 스텟 가치'!$Y$17)</f>
        <v>184171.96687499987</v>
      </c>
      <c r="AC284">
        <v>2</v>
      </c>
      <c r="AD284">
        <f>VLOOKUP($F284,'(참고)타워 스텟 가치'!$B$12:$L$16,AD$2,0)+(VLOOKUP($F284,'(참고)타워 스텟 가치'!$B$12:$L$16,AD$2,0)*$E284)</f>
        <v>296.15624999999983</v>
      </c>
      <c r="AE284">
        <f>VLOOKUP($F284,'(참고)타워 스텟 가치'!$B$12:$L$16,AE$2,0)+(VLOOKUP($F284,'(참고)타워 스텟 가치'!$B$12:$L$16,AE$2,0)*$E284)</f>
        <v>355.38749999999976</v>
      </c>
      <c r="AF284">
        <f>VLOOKUP($F284,'(참고)타워 스텟 가치'!$B$12:$L$16,AF$2,0)+(VLOOKUP($F284,'(참고)타워 스텟 가치'!$B$12:$L$16,AF$2,0)*$E284)</f>
        <v>116999.99999999993</v>
      </c>
      <c r="AG284">
        <f>VLOOKUP($F284,'(참고)타워 스텟 가치'!$B$12:$L$16,AG$2,0)+(VLOOKUP($F284,'(참고)타워 스텟 가치'!$B$12:$L$16,AG$2,0)*$E284)</f>
        <v>1776.9374999999989</v>
      </c>
      <c r="AH284">
        <f>VLOOKUP($F284,'(참고)타워 스텟 가치'!$B$12:$L$16,AH$2,0)+(VLOOKUP($F284,'(참고)타워 스텟 가치'!$B$12:$L$16,AH$2,0)*$E284)</f>
        <v>59.23124999999996</v>
      </c>
      <c r="AI284">
        <f>VLOOKUP($F284,'(참고)타워 스텟 가치'!$B$12:$L$16,AI$2,0)+(VLOOKUP($F284,'(참고)타워 스텟 가치'!$B$12:$L$16,AI$2,0)*$E284)</f>
        <v>7.0199999999999951</v>
      </c>
      <c r="AJ284">
        <f>VLOOKUP($F284,'(참고)타워 스텟 가치'!$B$12:$L$16,AJ$2,0)+(VLOOKUP($F284,'(참고)타워 스텟 가치'!$B$12:$L$16,AJ$2,0)*$E284)</f>
        <v>0</v>
      </c>
      <c r="AK284">
        <f>VLOOKUP($F284,'(참고)타워 스텟 가치'!$B$12:$L$16,AK$2,0)+(VLOOKUP($F284,'(참고)타워 스텟 가치'!$B$12:$L$16,AK$2,0)*$E284)</f>
        <v>0</v>
      </c>
      <c r="AL284">
        <f>VLOOKUP($F284,'(참고)타워 스텟 가치'!$B$12:$L$16,AL$2,0)+(VLOOKUP($F284,'(참고)타워 스텟 가치'!$B$12:$L$16,AL$2,0)*$E284)</f>
        <v>46.799999999999969</v>
      </c>
      <c r="AM284">
        <f>SUM('스테이지별 몬스터 스텟'!AD284*'(참고)타워 스텟 가치'!$Q$17,'스테이지별 몬스터 스텟'!AE284*'(참고)타워 스텟 가치'!$R$17,'스테이지별 몬스터 스텟'!AF284*'(참고)타워 스텟 가치'!$S$17,'스테이지별 몬스터 스텟'!AG284*'(참고)타워 스텟 가치'!$T$17,'스테이지별 몬스터 스텟'!AH284*'(참고)타워 스텟 가치'!$U$17,'스테이지별 몬스터 스텟'!AI284*'(참고)타워 스텟 가치'!$V$17,'스테이지별 몬스터 스텟'!AJ284*'(참고)타워 스텟 가치'!$W$17,'스테이지별 몬스터 스텟'!AK284*'(참고)타워 스텟 가치'!$X$17,'스테이지별 몬스터 스텟'!AL284*'(참고)타워 스텟 가치'!$Y$17)</f>
        <v>180398.35124999986</v>
      </c>
      <c r="AN284">
        <v>3</v>
      </c>
    </row>
    <row r="285" spans="3:40" x14ac:dyDescent="0.3">
      <c r="C285">
        <v>1</v>
      </c>
      <c r="D285">
        <f t="shared" si="14"/>
        <v>57</v>
      </c>
      <c r="E285" s="52">
        <f>VLOOKUP(D285,'스테이지별 난이도 설정'!B:C,2,0)</f>
        <v>22.799999999999983</v>
      </c>
      <c r="F285" t="str">
        <f t="shared" si="15"/>
        <v>일반</v>
      </c>
      <c r="G285">
        <f t="shared" si="13"/>
        <v>6</v>
      </c>
      <c r="H285">
        <f>VLOOKUP($F285,'(참고)타워 스텟 가치'!$B$2:$L$6,H$2,0)+(VLOOKUP($F285,'(참고)타워 스텟 가치'!$B$2:$L$6,H$2,0)*$E285)</f>
        <v>178.49999999999989</v>
      </c>
      <c r="I285">
        <f>VLOOKUP($F285,'(참고)타워 스텟 가치'!$B$2:$L$6,I$2,0)+(VLOOKUP($F285,'(참고)타워 스텟 가치'!$B$2:$L$6,I$2,0)*$E285)</f>
        <v>35.699999999999974</v>
      </c>
      <c r="J285">
        <f>VLOOKUP($F285,'(참고)타워 스텟 가치'!$B$2:$L$6,J$2,0)+(VLOOKUP($F285,'(참고)타워 스텟 가치'!$B$2:$L$6,J$2,0)*$E285)</f>
        <v>118999.99999999991</v>
      </c>
      <c r="K285">
        <f>VLOOKUP($F285,'(참고)타워 스텟 가치'!$B$2:$L$6,K$2,0)+(VLOOKUP($F285,'(참고)타워 스텟 가치'!$B$2:$L$6,K$2,0)*$E285)</f>
        <v>713.99999999999955</v>
      </c>
      <c r="L285">
        <f>VLOOKUP($F285,'(참고)타워 스텟 가치'!$B$2:$L$6,L$2,0)+(VLOOKUP($F285,'(참고)타워 스텟 가치'!$B$2:$L$6,L$2,0)*$E285)</f>
        <v>11.899999999999991</v>
      </c>
      <c r="M285">
        <f>VLOOKUP($F285,'(참고)타워 스텟 가치'!$B$2:$L$6,M$2,0)+(VLOOKUP($F285,'(참고)타워 스텟 가치'!$B$2:$L$6,M$2,0)*$E285)</f>
        <v>7.1399999999999944</v>
      </c>
      <c r="N285">
        <f>VLOOKUP($F285,'(참고)타워 스텟 가치'!$B$2:$L$6,N$2,0)+(VLOOKUP($F285,'(참고)타워 스텟 가치'!$B$2:$L$6,N$2,0)*$E285)</f>
        <v>0</v>
      </c>
      <c r="O285">
        <f>VLOOKUP($F285,'(참고)타워 스텟 가치'!$B$2:$L$6,O$2,0)+(VLOOKUP($F285,'(참고)타워 스텟 가치'!$B$2:$L$6,O$2,0)*$E285)</f>
        <v>0</v>
      </c>
      <c r="P285">
        <f>VLOOKUP($F285,'(참고)타워 스텟 가치'!$B$2:$L$6,P$2,0)+(VLOOKUP($F285,'(참고)타워 스텟 가치'!$B$2:$L$6,P$2,0)*$E285)</f>
        <v>16.659999999999986</v>
      </c>
      <c r="Q285">
        <f>SUM('스테이지별 몬스터 스텟'!H285*'(참고)타워 스텟 가치'!$Q$17,'스테이지별 몬스터 스텟'!I285*'(참고)타워 스텟 가치'!$R$17,'스테이지별 몬스터 스텟'!J285*'(참고)타워 스텟 가치'!$S$17,'스테이지별 몬스터 스텟'!K285*'(참고)타워 스텟 가치'!$T$17,'스테이지별 몬스터 스텟'!L285*'(참고)타워 스텟 가치'!$U$17,'스테이지별 몬스터 스텟'!M285*'(참고)타워 스텟 가치'!$V$17,'스테이지별 몬스터 스텟'!N285*'(참고)타워 스텟 가치'!$W$17,'스테이지별 몬스터 스텟'!O285*'(참고)타워 스텟 가치'!$X$17,'스테이지별 몬스터 스텟'!P285*'(참고)타워 스텟 가치'!$Y$17)</f>
        <v>180402.80999999988</v>
      </c>
      <c r="R285">
        <v>1</v>
      </c>
      <c r="S285">
        <f>VLOOKUP($F285,'(참고)타워 스텟 가치'!$B$7:$L$11,S$2,0)+(VLOOKUP($F285,'(참고)타워 스텟 가치'!$B$7:$L$11,S$2,0)*$E285)</f>
        <v>59.499999999999957</v>
      </c>
      <c r="T285">
        <f>VLOOKUP($F285,'(참고)타워 스텟 가치'!$B$7:$L$11,T$2,0)+(VLOOKUP($F285,'(참고)타워 스텟 가치'!$B$7:$L$11,T$2,0)*$E285)</f>
        <v>107.09999999999992</v>
      </c>
      <c r="U285">
        <f>VLOOKUP($F285,'(참고)타워 스텟 가치'!$B$7:$L$11,U$2,0)+(VLOOKUP($F285,'(참고)타워 스텟 가치'!$B$7:$L$11,U$2,0)*$E285)</f>
        <v>118999.99999999991</v>
      </c>
      <c r="V285">
        <f>VLOOKUP($F285,'(참고)타워 스텟 가치'!$B$7:$L$11,V$2,0)+(VLOOKUP($F285,'(참고)타워 스텟 가치'!$B$7:$L$11,V$2,0)*$E285)</f>
        <v>713.99999999999955</v>
      </c>
      <c r="W285">
        <f>VLOOKUP($F285,'(참고)타워 스텟 가치'!$B$7:$L$11,W$2,0)+(VLOOKUP($F285,'(참고)타워 스텟 가치'!$B$7:$L$11,W$2,0)*$E285)</f>
        <v>11.899999999999991</v>
      </c>
      <c r="X285">
        <f>VLOOKUP($F285,'(참고)타워 스텟 가치'!$B$7:$L$11,X$2,0)+(VLOOKUP($F285,'(참고)타워 스텟 가치'!$B$7:$L$11,X$2,0)*$E285)</f>
        <v>7.1399999999999944</v>
      </c>
      <c r="Y285">
        <f>VLOOKUP($F285,'(참고)타워 스텟 가치'!$B$7:$L$11,Y$2,0)+(VLOOKUP($F285,'(참고)타워 스텟 가치'!$B$7:$L$11,Y$2,0)*$E285)</f>
        <v>0</v>
      </c>
      <c r="Z285">
        <f>VLOOKUP($F285,'(참고)타워 스텟 가치'!$B$7:$L$11,Z$2,0)+(VLOOKUP($F285,'(참고)타워 스텟 가치'!$B$7:$L$11,Z$2,0)*$E285)</f>
        <v>0</v>
      </c>
      <c r="AA285">
        <f>VLOOKUP($F285,'(참고)타워 스텟 가치'!$B$7:$L$11,AA$2,0)+(VLOOKUP($F285,'(참고)타워 스텟 가치'!$B$7:$L$11,AA$2,0)*$E285)</f>
        <v>16.659999999999986</v>
      </c>
      <c r="AB285">
        <f>SUM('스테이지별 몬스터 스텟'!S285*'(참고)타워 스텟 가치'!$Q$17,'스테이지별 몬스터 스텟'!T285*'(참고)타워 스텟 가치'!$R$17,'스테이지별 몬스터 스텟'!U285*'(참고)타워 스텟 가치'!$S$17,'스테이지별 몬스터 스텟'!V285*'(참고)타워 스텟 가치'!$T$17,'스테이지별 몬스터 스텟'!W285*'(참고)타워 스텟 가치'!$U$17,'스테이지별 몬스터 스텟'!X285*'(참고)타워 스텟 가치'!$V$17,'스테이지별 몬스터 스텟'!Y285*'(참고)타워 스텟 가치'!$W$17,'스테이지별 몬스터 스텟'!Z285*'(참고)타워 스텟 가치'!$X$17,'스테이지별 몬스터 스텟'!AA285*'(참고)타워 스텟 가치'!$Y$17)</f>
        <v>180271.90999999989</v>
      </c>
      <c r="AC285">
        <v>2</v>
      </c>
      <c r="AD285">
        <f>VLOOKUP($F285,'(참고)타워 스텟 가치'!$B$12:$L$16,AD$2,0)+(VLOOKUP($F285,'(참고)타워 스텟 가치'!$B$12:$L$16,AD$2,0)*$E285)</f>
        <v>59.499999999999957</v>
      </c>
      <c r="AE285">
        <f>VLOOKUP($F285,'(참고)타워 스텟 가치'!$B$12:$L$16,AE$2,0)+(VLOOKUP($F285,'(참고)타워 스텟 가치'!$B$12:$L$16,AE$2,0)*$E285)</f>
        <v>71.399999999999949</v>
      </c>
      <c r="AF285">
        <f>VLOOKUP($F285,'(참고)타워 스텟 가치'!$B$12:$L$16,AF$2,0)+(VLOOKUP($F285,'(참고)타워 스텟 가치'!$B$12:$L$16,AF$2,0)*$E285)</f>
        <v>118999.99999999991</v>
      </c>
      <c r="AG285">
        <f>VLOOKUP($F285,'(참고)타워 스텟 가치'!$B$12:$L$16,AG$2,0)+(VLOOKUP($F285,'(참고)타워 스텟 가치'!$B$12:$L$16,AG$2,0)*$E285)</f>
        <v>356.99999999999977</v>
      </c>
      <c r="AH285">
        <f>VLOOKUP($F285,'(참고)타워 스텟 가치'!$B$12:$L$16,AH$2,0)+(VLOOKUP($F285,'(참고)타워 스텟 가치'!$B$12:$L$16,AH$2,0)*$E285)</f>
        <v>11.899999999999991</v>
      </c>
      <c r="AI285">
        <f>VLOOKUP($F285,'(참고)타워 스텟 가치'!$B$12:$L$16,AI$2,0)+(VLOOKUP($F285,'(참고)타워 스텟 가치'!$B$12:$L$16,AI$2,0)*$E285)</f>
        <v>7.1399999999999944</v>
      </c>
      <c r="AJ285">
        <f>VLOOKUP($F285,'(참고)타워 스텟 가치'!$B$12:$L$16,AJ$2,0)+(VLOOKUP($F285,'(참고)타워 스텟 가치'!$B$12:$L$16,AJ$2,0)*$E285)</f>
        <v>0</v>
      </c>
      <c r="AK285">
        <f>VLOOKUP($F285,'(참고)타워 스텟 가치'!$B$12:$L$16,AK$2,0)+(VLOOKUP($F285,'(참고)타워 스텟 가치'!$B$12:$L$16,AK$2,0)*$E285)</f>
        <v>0</v>
      </c>
      <c r="AL285">
        <f>VLOOKUP($F285,'(참고)타워 스텟 가치'!$B$12:$L$16,AL$2,0)+(VLOOKUP($F285,'(참고)타워 스텟 가치'!$B$12:$L$16,AL$2,0)*$E285)</f>
        <v>33.319999999999972</v>
      </c>
      <c r="AM285">
        <f>SUM('스테이지별 몬스터 스텟'!AD285*'(참고)타워 스텟 가치'!$Q$17,'스테이지별 몬스터 스텟'!AE285*'(참고)타워 스텟 가치'!$R$17,'스테이지별 몬스터 스텟'!AF285*'(참고)타워 스텟 가치'!$S$17,'스테이지별 몬스터 스텟'!AG285*'(참고)타워 스텟 가치'!$T$17,'스테이지별 몬스터 스텟'!AH285*'(참고)타워 스텟 가치'!$U$17,'스테이지별 몬스터 스텟'!AI285*'(참고)타워 스텟 가치'!$V$17,'스테이지별 몬스터 스텟'!AJ285*'(참고)타워 스텟 가치'!$W$17,'스테이지별 몬스터 스텟'!AK285*'(참고)타워 스텟 가치'!$X$17,'스테이지별 몬스터 스텟'!AL285*'(참고)타워 스텟 가치'!$Y$17)</f>
        <v>179537.67999999991</v>
      </c>
      <c r="AN285">
        <v>3</v>
      </c>
    </row>
    <row r="286" spans="3:40" x14ac:dyDescent="0.3">
      <c r="C286">
        <v>2</v>
      </c>
      <c r="D286">
        <f t="shared" si="14"/>
        <v>57</v>
      </c>
      <c r="E286" s="52">
        <f>VLOOKUP(D286,'스테이지별 난이도 설정'!B:C,2,0)</f>
        <v>22.799999999999983</v>
      </c>
      <c r="F286" t="str">
        <f t="shared" si="15"/>
        <v>레어</v>
      </c>
      <c r="G286">
        <f t="shared" si="13"/>
        <v>6</v>
      </c>
      <c r="H286">
        <f>VLOOKUP($F286,'(참고)타워 스텟 가치'!$B$2:$L$6,H$2,0)+(VLOOKUP($F286,'(참고)타워 스텟 가치'!$B$2:$L$6,H$2,0)*$E286)</f>
        <v>267.74999999999983</v>
      </c>
      <c r="I286">
        <f>VLOOKUP($F286,'(참고)타워 스텟 가치'!$B$2:$L$6,I$2,0)+(VLOOKUP($F286,'(참고)타워 스텟 가치'!$B$2:$L$6,I$2,0)*$E286)</f>
        <v>53.549999999999962</v>
      </c>
      <c r="J286">
        <f>VLOOKUP($F286,'(참고)타워 스텟 가치'!$B$2:$L$6,J$2,0)+(VLOOKUP($F286,'(참고)타워 스텟 가치'!$B$2:$L$6,J$2,0)*$E286)</f>
        <v>118999.99999999991</v>
      </c>
      <c r="K286">
        <f>VLOOKUP($F286,'(참고)타워 스텟 가치'!$B$2:$L$6,K$2,0)+(VLOOKUP($F286,'(참고)타워 스텟 가치'!$B$2:$L$6,K$2,0)*$E286)</f>
        <v>1070.9999999999993</v>
      </c>
      <c r="L286">
        <f>VLOOKUP($F286,'(참고)타워 스텟 가치'!$B$2:$L$6,L$2,0)+(VLOOKUP($F286,'(참고)타워 스텟 가치'!$B$2:$L$6,L$2,0)*$E286)</f>
        <v>17.849999999999987</v>
      </c>
      <c r="M286">
        <f>VLOOKUP($F286,'(참고)타워 스텟 가치'!$B$2:$L$6,M$2,0)+(VLOOKUP($F286,'(참고)타워 스텟 가치'!$B$2:$L$6,M$2,0)*$E286)</f>
        <v>7.1399999999999944</v>
      </c>
      <c r="N286">
        <f>VLOOKUP($F286,'(참고)타워 스텟 가치'!$B$2:$L$6,N$2,0)+(VLOOKUP($F286,'(참고)타워 스텟 가치'!$B$2:$L$6,N$2,0)*$E286)</f>
        <v>0</v>
      </c>
      <c r="O286">
        <f>VLOOKUP($F286,'(참고)타워 스텟 가치'!$B$2:$L$6,O$2,0)+(VLOOKUP($F286,'(참고)타워 스텟 가치'!$B$2:$L$6,O$2,0)*$E286)</f>
        <v>0</v>
      </c>
      <c r="P286">
        <f>VLOOKUP($F286,'(참고)타워 스텟 가치'!$B$2:$L$6,P$2,0)+(VLOOKUP($F286,'(참고)타워 스텟 가치'!$B$2:$L$6,P$2,0)*$E286)</f>
        <v>16.659999999999986</v>
      </c>
      <c r="Q286">
        <f>SUM('스테이지별 몬스터 스텟'!H286*'(참고)타워 스텟 가치'!$Q$17,'스테이지별 몬스터 스텟'!I286*'(참고)타워 스텟 가치'!$R$17,'스테이지별 몬스터 스텟'!J286*'(참고)타워 스텟 가치'!$S$17,'스테이지별 몬스터 스텟'!K286*'(참고)타워 스텟 가치'!$T$17,'스테이지별 몬스터 스텟'!L286*'(참고)타워 스텟 가치'!$U$17,'스테이지별 몬스터 스텟'!M286*'(참고)타워 스텟 가치'!$V$17,'스테이지별 몬스터 스텟'!N286*'(참고)타워 스텟 가치'!$W$17,'스테이지별 몬스터 스텟'!O286*'(참고)타워 스텟 가치'!$X$17,'스테이지별 몬스터 스텟'!P286*'(참고)타워 스텟 가치'!$Y$17)</f>
        <v>181333.98499999993</v>
      </c>
      <c r="R286">
        <v>1</v>
      </c>
      <c r="S286">
        <f>VLOOKUP($F286,'(참고)타워 스텟 가치'!$B$7:$L$11,S$2,0)+(VLOOKUP($F286,'(참고)타워 스텟 가치'!$B$7:$L$11,S$2,0)*$E286)</f>
        <v>89.249999999999943</v>
      </c>
      <c r="T286">
        <f>VLOOKUP($F286,'(참고)타워 스텟 가치'!$B$7:$L$11,T$2,0)+(VLOOKUP($F286,'(참고)타워 스텟 가치'!$B$7:$L$11,T$2,0)*$E286)</f>
        <v>160.64999999999989</v>
      </c>
      <c r="U286">
        <f>VLOOKUP($F286,'(참고)타워 스텟 가치'!$B$7:$L$11,U$2,0)+(VLOOKUP($F286,'(참고)타워 스텟 가치'!$B$7:$L$11,U$2,0)*$E286)</f>
        <v>118999.99999999991</v>
      </c>
      <c r="V286">
        <f>VLOOKUP($F286,'(참고)타워 스텟 가치'!$B$7:$L$11,V$2,0)+(VLOOKUP($F286,'(참고)타워 스텟 가치'!$B$7:$L$11,V$2,0)*$E286)</f>
        <v>1070.9999999999993</v>
      </c>
      <c r="W286">
        <f>VLOOKUP($F286,'(참고)타워 스텟 가치'!$B$7:$L$11,W$2,0)+(VLOOKUP($F286,'(참고)타워 스텟 가치'!$B$7:$L$11,W$2,0)*$E286)</f>
        <v>17.849999999999987</v>
      </c>
      <c r="X286">
        <f>VLOOKUP($F286,'(참고)타워 스텟 가치'!$B$7:$L$11,X$2,0)+(VLOOKUP($F286,'(참고)타워 스텟 가치'!$B$7:$L$11,X$2,0)*$E286)</f>
        <v>7.1399999999999944</v>
      </c>
      <c r="Y286">
        <f>VLOOKUP($F286,'(참고)타워 스텟 가치'!$B$7:$L$11,Y$2,0)+(VLOOKUP($F286,'(참고)타워 스텟 가치'!$B$7:$L$11,Y$2,0)*$E286)</f>
        <v>0</v>
      </c>
      <c r="Z286">
        <f>VLOOKUP($F286,'(참고)타워 스텟 가치'!$B$7:$L$11,Z$2,0)+(VLOOKUP($F286,'(참고)타워 스텟 가치'!$B$7:$L$11,Z$2,0)*$E286)</f>
        <v>0</v>
      </c>
      <c r="AA286">
        <f>VLOOKUP($F286,'(참고)타워 스텟 가치'!$B$7:$L$11,AA$2,0)+(VLOOKUP($F286,'(참고)타워 스텟 가치'!$B$7:$L$11,AA$2,0)*$E286)</f>
        <v>16.659999999999986</v>
      </c>
      <c r="AB286">
        <f>SUM('스테이지별 몬스터 스텟'!S286*'(참고)타워 스텟 가치'!$Q$17,'스테이지별 몬스터 스텟'!T286*'(참고)타워 스텟 가치'!$R$17,'스테이지별 몬스터 스텟'!U286*'(참고)타워 스텟 가치'!$S$17,'스테이지별 몬스터 스텟'!V286*'(참고)타워 스텟 가치'!$T$17,'스테이지별 몬스터 스텟'!W286*'(참고)타워 스텟 가치'!$U$17,'스테이지별 몬스터 스텟'!X286*'(참고)타워 스텟 가치'!$V$17,'스테이지별 몬스터 스텟'!Y286*'(참고)타워 스텟 가치'!$W$17,'스테이지별 몬스터 스텟'!Z286*'(참고)타워 스텟 가치'!$X$17,'스테이지별 몬스터 스텟'!AA286*'(참고)타워 스텟 가치'!$Y$17)</f>
        <v>181137.63499999992</v>
      </c>
      <c r="AC286">
        <v>2</v>
      </c>
      <c r="AD286">
        <f>VLOOKUP($F286,'(참고)타워 스텟 가치'!$B$12:$L$16,AD$2,0)+(VLOOKUP($F286,'(참고)타워 스텟 가치'!$B$12:$L$16,AD$2,0)*$E286)</f>
        <v>89.249999999999943</v>
      </c>
      <c r="AE286">
        <f>VLOOKUP($F286,'(참고)타워 스텟 가치'!$B$12:$L$16,AE$2,0)+(VLOOKUP($F286,'(참고)타워 스텟 가치'!$B$12:$L$16,AE$2,0)*$E286)</f>
        <v>107.09999999999992</v>
      </c>
      <c r="AF286">
        <f>VLOOKUP($F286,'(참고)타워 스텟 가치'!$B$12:$L$16,AF$2,0)+(VLOOKUP($F286,'(참고)타워 스텟 가치'!$B$12:$L$16,AF$2,0)*$E286)</f>
        <v>118999.99999999991</v>
      </c>
      <c r="AG286">
        <f>VLOOKUP($F286,'(참고)타워 스텟 가치'!$B$12:$L$16,AG$2,0)+(VLOOKUP($F286,'(참고)타워 스텟 가치'!$B$12:$L$16,AG$2,0)*$E286)</f>
        <v>535.49999999999966</v>
      </c>
      <c r="AH286">
        <f>VLOOKUP($F286,'(참고)타워 스텟 가치'!$B$12:$L$16,AH$2,0)+(VLOOKUP($F286,'(참고)타워 스텟 가치'!$B$12:$L$16,AH$2,0)*$E286)</f>
        <v>17.849999999999987</v>
      </c>
      <c r="AI286">
        <f>VLOOKUP($F286,'(참고)타워 스텟 가치'!$B$12:$L$16,AI$2,0)+(VLOOKUP($F286,'(참고)타워 스텟 가치'!$B$12:$L$16,AI$2,0)*$E286)</f>
        <v>7.1399999999999944</v>
      </c>
      <c r="AJ286">
        <f>VLOOKUP($F286,'(참고)타워 스텟 가치'!$B$12:$L$16,AJ$2,0)+(VLOOKUP($F286,'(참고)타워 스텟 가치'!$B$12:$L$16,AJ$2,0)*$E286)</f>
        <v>0</v>
      </c>
      <c r="AK286">
        <f>VLOOKUP($F286,'(참고)타워 스텟 가치'!$B$12:$L$16,AK$2,0)+(VLOOKUP($F286,'(참고)타워 스텟 가치'!$B$12:$L$16,AK$2,0)*$E286)</f>
        <v>0</v>
      </c>
      <c r="AL286">
        <f>VLOOKUP($F286,'(참고)타워 스텟 가치'!$B$12:$L$16,AL$2,0)+(VLOOKUP($F286,'(참고)타워 스텟 가치'!$B$12:$L$16,AL$2,0)*$E286)</f>
        <v>33.319999999999972</v>
      </c>
      <c r="AM286">
        <f>SUM('스테이지별 몬스터 스텟'!AD286*'(참고)타워 스텟 가치'!$Q$17,'스테이지별 몬스터 스텟'!AE286*'(참고)타워 스텟 가치'!$R$17,'스테이지별 몬스터 스텟'!AF286*'(참고)타워 스텟 가치'!$S$17,'스테이지별 몬스터 스텟'!AG286*'(참고)타워 스텟 가치'!$T$17,'스테이지별 몬스터 스텟'!AH286*'(참고)타워 스텟 가치'!$U$17,'스테이지별 몬스터 스텟'!AI286*'(참고)타워 스텟 가치'!$V$17,'스테이지별 몬스터 스텟'!AJ286*'(참고)타워 스텟 가치'!$W$17,'스테이지별 몬스터 스텟'!AK286*'(참고)타워 스텟 가치'!$X$17,'스테이지별 몬스터 스텟'!AL286*'(참고)타워 스텟 가치'!$Y$17)</f>
        <v>180019.62999999992</v>
      </c>
      <c r="AN286">
        <v>3</v>
      </c>
    </row>
    <row r="287" spans="3:40" x14ac:dyDescent="0.3">
      <c r="C287">
        <v>3</v>
      </c>
      <c r="D287">
        <f t="shared" si="14"/>
        <v>57</v>
      </c>
      <c r="E287" s="52">
        <f>VLOOKUP(D287,'스테이지별 난이도 설정'!B:C,2,0)</f>
        <v>22.799999999999983</v>
      </c>
      <c r="F287" t="str">
        <f t="shared" si="15"/>
        <v>에픽</v>
      </c>
      <c r="G287">
        <f t="shared" si="13"/>
        <v>6</v>
      </c>
      <c r="H287">
        <f>VLOOKUP($F287,'(참고)타워 스텟 가치'!$B$2:$L$6,H$2,0)+(VLOOKUP($F287,'(참고)타워 스텟 가치'!$B$2:$L$6,H$2,0)*$E287)</f>
        <v>401.62499999999972</v>
      </c>
      <c r="I287">
        <f>VLOOKUP($F287,'(참고)타워 스텟 가치'!$B$2:$L$6,I$2,0)+(VLOOKUP($F287,'(참고)타워 스텟 가치'!$B$2:$L$6,I$2,0)*$E287)</f>
        <v>80.324999999999946</v>
      </c>
      <c r="J287">
        <f>VLOOKUP($F287,'(참고)타워 스텟 가치'!$B$2:$L$6,J$2,0)+(VLOOKUP($F287,'(참고)타워 스텟 가치'!$B$2:$L$6,J$2,0)*$E287)</f>
        <v>118999.99999999991</v>
      </c>
      <c r="K287">
        <f>VLOOKUP($F287,'(참고)타워 스텟 가치'!$B$2:$L$6,K$2,0)+(VLOOKUP($F287,'(참고)타워 스텟 가치'!$B$2:$L$6,K$2,0)*$E287)</f>
        <v>1606.4999999999989</v>
      </c>
      <c r="L287">
        <f>VLOOKUP($F287,'(참고)타워 스텟 가치'!$B$2:$L$6,L$2,0)+(VLOOKUP($F287,'(참고)타워 스텟 가치'!$B$2:$L$6,L$2,0)*$E287)</f>
        <v>26.774999999999981</v>
      </c>
      <c r="M287">
        <f>VLOOKUP($F287,'(참고)타워 스텟 가치'!$B$2:$L$6,M$2,0)+(VLOOKUP($F287,'(참고)타워 스텟 가치'!$B$2:$L$6,M$2,0)*$E287)</f>
        <v>7.1399999999999944</v>
      </c>
      <c r="N287">
        <f>VLOOKUP($F287,'(참고)타워 스텟 가치'!$B$2:$L$6,N$2,0)+(VLOOKUP($F287,'(참고)타워 스텟 가치'!$B$2:$L$6,N$2,0)*$E287)</f>
        <v>0</v>
      </c>
      <c r="O287">
        <f>VLOOKUP($F287,'(참고)타워 스텟 가치'!$B$2:$L$6,O$2,0)+(VLOOKUP($F287,'(참고)타워 스텟 가치'!$B$2:$L$6,O$2,0)*$E287)</f>
        <v>0</v>
      </c>
      <c r="P287">
        <f>VLOOKUP($F287,'(참고)타워 스텟 가치'!$B$2:$L$6,P$2,0)+(VLOOKUP($F287,'(참고)타워 스텟 가치'!$B$2:$L$6,P$2,0)*$E287)</f>
        <v>16.659999999999986</v>
      </c>
      <c r="Q287">
        <f>SUM('스테이지별 몬스터 스텟'!H287*'(참고)타워 스텟 가치'!$Q$17,'스테이지별 몬스터 스텟'!I287*'(참고)타워 스텟 가치'!$R$17,'스테이지별 몬스터 스텟'!J287*'(참고)타워 스텟 가치'!$S$17,'스테이지별 몬스터 스텟'!K287*'(참고)타워 스텟 가치'!$T$17,'스테이지별 몬스터 스텟'!L287*'(참고)타워 스텟 가치'!$U$17,'스테이지별 몬스터 스텟'!M287*'(참고)타워 스텟 가치'!$V$17,'스테이지별 몬스터 스텟'!N287*'(참고)타워 스텟 가치'!$W$17,'스테이지별 몬스터 스텟'!O287*'(참고)타워 스텟 가치'!$X$17,'스테이지별 몬스터 스텟'!P287*'(참고)타워 스텟 가치'!$Y$17)</f>
        <v>182730.74749999988</v>
      </c>
      <c r="R287">
        <v>1</v>
      </c>
      <c r="S287">
        <f>VLOOKUP($F287,'(참고)타워 스텟 가치'!$B$7:$L$11,S$2,0)+(VLOOKUP($F287,'(참고)타워 스텟 가치'!$B$7:$L$11,S$2,0)*$E287)</f>
        <v>133.87499999999991</v>
      </c>
      <c r="T287">
        <f>VLOOKUP($F287,'(참고)타워 스텟 가치'!$B$7:$L$11,T$2,0)+(VLOOKUP($F287,'(참고)타워 스텟 가치'!$B$7:$L$11,T$2,0)*$E287)</f>
        <v>240.97499999999982</v>
      </c>
      <c r="U287">
        <f>VLOOKUP($F287,'(참고)타워 스텟 가치'!$B$7:$L$11,U$2,0)+(VLOOKUP($F287,'(참고)타워 스텟 가치'!$B$7:$L$11,U$2,0)*$E287)</f>
        <v>118999.99999999991</v>
      </c>
      <c r="V287">
        <f>VLOOKUP($F287,'(참고)타워 스텟 가치'!$B$7:$L$11,V$2,0)+(VLOOKUP($F287,'(참고)타워 스텟 가치'!$B$7:$L$11,V$2,0)*$E287)</f>
        <v>1606.4999999999989</v>
      </c>
      <c r="W287">
        <f>VLOOKUP($F287,'(참고)타워 스텟 가치'!$B$7:$L$11,W$2,0)+(VLOOKUP($F287,'(참고)타워 스텟 가치'!$B$7:$L$11,W$2,0)*$E287)</f>
        <v>26.774999999999981</v>
      </c>
      <c r="X287">
        <f>VLOOKUP($F287,'(참고)타워 스텟 가치'!$B$7:$L$11,X$2,0)+(VLOOKUP($F287,'(참고)타워 스텟 가치'!$B$7:$L$11,X$2,0)*$E287)</f>
        <v>7.1399999999999944</v>
      </c>
      <c r="Y287">
        <f>VLOOKUP($F287,'(참고)타워 스텟 가치'!$B$7:$L$11,Y$2,0)+(VLOOKUP($F287,'(참고)타워 스텟 가치'!$B$7:$L$11,Y$2,0)*$E287)</f>
        <v>0</v>
      </c>
      <c r="Z287">
        <f>VLOOKUP($F287,'(참고)타워 스텟 가치'!$B$7:$L$11,Z$2,0)+(VLOOKUP($F287,'(참고)타워 스텟 가치'!$B$7:$L$11,Z$2,0)*$E287)</f>
        <v>0</v>
      </c>
      <c r="AA287">
        <f>VLOOKUP($F287,'(참고)타워 스텟 가치'!$B$7:$L$11,AA$2,0)+(VLOOKUP($F287,'(참고)타워 스텟 가치'!$B$7:$L$11,AA$2,0)*$E287)</f>
        <v>16.659999999999986</v>
      </c>
      <c r="AB287">
        <f>SUM('스테이지별 몬스터 스텟'!S287*'(참고)타워 스텟 가치'!$Q$17,'스테이지별 몬스터 스텟'!T287*'(참고)타워 스텟 가치'!$R$17,'스테이지별 몬스터 스텟'!U287*'(참고)타워 스텟 가치'!$S$17,'스테이지별 몬스터 스텟'!V287*'(참고)타워 스텟 가치'!$T$17,'스테이지별 몬스터 스텟'!W287*'(참고)타워 스텟 가치'!$U$17,'스테이지별 몬스터 스텟'!X287*'(참고)타워 스텟 가치'!$V$17,'스테이지별 몬스터 스텟'!Y287*'(참고)타워 스텟 가치'!$W$17,'스테이지별 몬스터 스텟'!Z287*'(참고)타워 스텟 가치'!$X$17,'스테이지별 몬스터 스텟'!AA287*'(참고)타워 스텟 가치'!$Y$17)</f>
        <v>182436.22249999989</v>
      </c>
      <c r="AC287">
        <v>2</v>
      </c>
      <c r="AD287">
        <f>VLOOKUP($F287,'(참고)타워 스텟 가치'!$B$12:$L$16,AD$2,0)+(VLOOKUP($F287,'(참고)타워 스텟 가치'!$B$12:$L$16,AD$2,0)*$E287)</f>
        <v>133.87499999999991</v>
      </c>
      <c r="AE287">
        <f>VLOOKUP($F287,'(참고)타워 스텟 가치'!$B$12:$L$16,AE$2,0)+(VLOOKUP($F287,'(참고)타워 스텟 가치'!$B$12:$L$16,AE$2,0)*$E287)</f>
        <v>160.64999999999989</v>
      </c>
      <c r="AF287">
        <f>VLOOKUP($F287,'(참고)타워 스텟 가치'!$B$12:$L$16,AF$2,0)+(VLOOKUP($F287,'(참고)타워 스텟 가치'!$B$12:$L$16,AF$2,0)*$E287)</f>
        <v>118999.99999999991</v>
      </c>
      <c r="AG287">
        <f>VLOOKUP($F287,'(참고)타워 스텟 가치'!$B$12:$L$16,AG$2,0)+(VLOOKUP($F287,'(참고)타워 스텟 가치'!$B$12:$L$16,AG$2,0)*$E287)</f>
        <v>803.24999999999943</v>
      </c>
      <c r="AH287">
        <f>VLOOKUP($F287,'(참고)타워 스텟 가치'!$B$12:$L$16,AH$2,0)+(VLOOKUP($F287,'(참고)타워 스텟 가치'!$B$12:$L$16,AH$2,0)*$E287)</f>
        <v>26.774999999999981</v>
      </c>
      <c r="AI287">
        <f>VLOOKUP($F287,'(참고)타워 스텟 가치'!$B$12:$L$16,AI$2,0)+(VLOOKUP($F287,'(참고)타워 스텟 가치'!$B$12:$L$16,AI$2,0)*$E287)</f>
        <v>7.1399999999999944</v>
      </c>
      <c r="AJ287">
        <f>VLOOKUP($F287,'(참고)타워 스텟 가치'!$B$12:$L$16,AJ$2,0)+(VLOOKUP($F287,'(참고)타워 스텟 가치'!$B$12:$L$16,AJ$2,0)*$E287)</f>
        <v>0</v>
      </c>
      <c r="AK287">
        <f>VLOOKUP($F287,'(참고)타워 스텟 가치'!$B$12:$L$16,AK$2,0)+(VLOOKUP($F287,'(참고)타워 스텟 가치'!$B$12:$L$16,AK$2,0)*$E287)</f>
        <v>0</v>
      </c>
      <c r="AL287">
        <f>VLOOKUP($F287,'(참고)타워 스텟 가치'!$B$12:$L$16,AL$2,0)+(VLOOKUP($F287,'(참고)타워 스텟 가치'!$B$12:$L$16,AL$2,0)*$E287)</f>
        <v>33.319999999999972</v>
      </c>
      <c r="AM287">
        <f>SUM('스테이지별 몬스터 스텟'!AD287*'(참고)타워 스텟 가치'!$Q$17,'스테이지별 몬스터 스텟'!AE287*'(참고)타워 스텟 가치'!$R$17,'스테이지별 몬스터 스텟'!AF287*'(참고)타워 스텟 가치'!$S$17,'스테이지별 몬스터 스텟'!AG287*'(참고)타워 스텟 가치'!$T$17,'스테이지별 몬스터 스텟'!AH287*'(참고)타워 스텟 가치'!$U$17,'스테이지별 몬스터 스텟'!AI287*'(참고)타워 스텟 가치'!$V$17,'스테이지별 몬스터 스텟'!AJ287*'(참고)타워 스텟 가치'!$W$17,'스테이지별 몬스터 스텟'!AK287*'(참고)타워 스텟 가치'!$X$17,'스테이지별 몬스터 스텟'!AL287*'(참고)타워 스텟 가치'!$Y$17)</f>
        <v>180742.55499999991</v>
      </c>
      <c r="AN287">
        <v>3</v>
      </c>
    </row>
    <row r="288" spans="3:40" x14ac:dyDescent="0.3">
      <c r="C288">
        <v>4</v>
      </c>
      <c r="D288">
        <f t="shared" si="14"/>
        <v>57</v>
      </c>
      <c r="E288" s="52">
        <f>VLOOKUP(D288,'스테이지별 난이도 설정'!B:C,2,0)</f>
        <v>22.799999999999983</v>
      </c>
      <c r="F288" t="str">
        <f t="shared" si="15"/>
        <v>유니크</v>
      </c>
      <c r="G288">
        <f t="shared" si="13"/>
        <v>6</v>
      </c>
      <c r="H288">
        <f>VLOOKUP($F288,'(참고)타워 스텟 가치'!$B$2:$L$6,H$2,0)+(VLOOKUP($F288,'(참고)타워 스텟 가치'!$B$2:$L$6,H$2,0)*$E288)</f>
        <v>602.43749999999955</v>
      </c>
      <c r="I288">
        <f>VLOOKUP($F288,'(참고)타워 스텟 가치'!$B$2:$L$6,I$2,0)+(VLOOKUP($F288,'(참고)타워 스텟 가치'!$B$2:$L$6,I$2,0)*$E288)</f>
        <v>120.48749999999991</v>
      </c>
      <c r="J288">
        <f>VLOOKUP($F288,'(참고)타워 스텟 가치'!$B$2:$L$6,J$2,0)+(VLOOKUP($F288,'(참고)타워 스텟 가치'!$B$2:$L$6,J$2,0)*$E288)</f>
        <v>118999.99999999991</v>
      </c>
      <c r="K288">
        <f>VLOOKUP($F288,'(참고)타워 스텟 가치'!$B$2:$L$6,K$2,0)+(VLOOKUP($F288,'(참고)타워 스텟 가치'!$B$2:$L$6,K$2,0)*$E288)</f>
        <v>2409.7499999999982</v>
      </c>
      <c r="L288">
        <f>VLOOKUP($F288,'(참고)타워 스텟 가치'!$B$2:$L$6,L$2,0)+(VLOOKUP($F288,'(참고)타워 스텟 가치'!$B$2:$L$6,L$2,0)*$E288)</f>
        <v>40.162499999999973</v>
      </c>
      <c r="M288">
        <f>VLOOKUP($F288,'(참고)타워 스텟 가치'!$B$2:$L$6,M$2,0)+(VLOOKUP($F288,'(참고)타워 스텟 가치'!$B$2:$L$6,M$2,0)*$E288)</f>
        <v>7.1399999999999944</v>
      </c>
      <c r="N288">
        <f>VLOOKUP($F288,'(참고)타워 스텟 가치'!$B$2:$L$6,N$2,0)+(VLOOKUP($F288,'(참고)타워 스텟 가치'!$B$2:$L$6,N$2,0)*$E288)</f>
        <v>0</v>
      </c>
      <c r="O288">
        <f>VLOOKUP($F288,'(참고)타워 스텟 가치'!$B$2:$L$6,O$2,0)+(VLOOKUP($F288,'(참고)타워 스텟 가치'!$B$2:$L$6,O$2,0)*$E288)</f>
        <v>0</v>
      </c>
      <c r="P288">
        <f>VLOOKUP($F288,'(참고)타워 스텟 가치'!$B$2:$L$6,P$2,0)+(VLOOKUP($F288,'(참고)타워 스텟 가치'!$B$2:$L$6,P$2,0)*$E288)</f>
        <v>23.799999999999983</v>
      </c>
      <c r="Q288">
        <f>SUM('스테이지별 몬스터 스텟'!H288*'(참고)타워 스텟 가치'!$Q$17,'스테이지별 몬스터 스텟'!I288*'(참고)타워 스텟 가치'!$R$17,'스테이지별 몬스터 스텟'!J288*'(참고)타워 스텟 가치'!$S$17,'스테이지별 몬스터 스텟'!K288*'(참고)타워 스텟 가치'!$T$17,'스테이지별 몬스터 스텟'!L288*'(참고)타워 스텟 가치'!$U$17,'스테이지별 몬스터 스텟'!M288*'(참고)타워 스텟 가치'!$V$17,'스테이지별 몬스터 스텟'!N288*'(참고)타워 스텟 가치'!$W$17,'스테이지별 몬스터 스텟'!O288*'(참고)타워 스텟 가치'!$X$17,'스테이지별 몬스터 스텟'!P288*'(참고)타워 스텟 가치'!$Y$17)</f>
        <v>184840.17124999993</v>
      </c>
      <c r="R288">
        <v>1</v>
      </c>
      <c r="S288">
        <f>VLOOKUP($F288,'(참고)타워 스텟 가치'!$B$7:$L$11,S$2,0)+(VLOOKUP($F288,'(참고)타워 스텟 가치'!$B$7:$L$11,S$2,0)*$E288)</f>
        <v>200.81249999999986</v>
      </c>
      <c r="T288">
        <f>VLOOKUP($F288,'(참고)타워 스텟 가치'!$B$7:$L$11,T$2,0)+(VLOOKUP($F288,'(참고)타워 스텟 가치'!$B$7:$L$11,T$2,0)*$E288)</f>
        <v>361.46249999999975</v>
      </c>
      <c r="U288">
        <f>VLOOKUP($F288,'(참고)타워 스텟 가치'!$B$7:$L$11,U$2,0)+(VLOOKUP($F288,'(참고)타워 스텟 가치'!$B$7:$L$11,U$2,0)*$E288)</f>
        <v>118999.99999999991</v>
      </c>
      <c r="V288">
        <f>VLOOKUP($F288,'(참고)타워 스텟 가치'!$B$7:$L$11,V$2,0)+(VLOOKUP($F288,'(참고)타워 스텟 가치'!$B$7:$L$11,V$2,0)*$E288)</f>
        <v>2409.7499999999982</v>
      </c>
      <c r="W288">
        <f>VLOOKUP($F288,'(참고)타워 스텟 가치'!$B$7:$L$11,W$2,0)+(VLOOKUP($F288,'(참고)타워 스텟 가치'!$B$7:$L$11,W$2,0)*$E288)</f>
        <v>40.162499999999973</v>
      </c>
      <c r="X288">
        <f>VLOOKUP($F288,'(참고)타워 스텟 가치'!$B$7:$L$11,X$2,0)+(VLOOKUP($F288,'(참고)타워 스텟 가치'!$B$7:$L$11,X$2,0)*$E288)</f>
        <v>7.1399999999999944</v>
      </c>
      <c r="Y288">
        <f>VLOOKUP($F288,'(참고)타워 스텟 가치'!$B$7:$L$11,Y$2,0)+(VLOOKUP($F288,'(참고)타워 스텟 가치'!$B$7:$L$11,Y$2,0)*$E288)</f>
        <v>0</v>
      </c>
      <c r="Z288">
        <f>VLOOKUP($F288,'(참고)타워 스텟 가치'!$B$7:$L$11,Z$2,0)+(VLOOKUP($F288,'(참고)타워 스텟 가치'!$B$7:$L$11,Z$2,0)*$E288)</f>
        <v>0</v>
      </c>
      <c r="AA288">
        <f>VLOOKUP($F288,'(참고)타워 스텟 가치'!$B$7:$L$11,AA$2,0)+(VLOOKUP($F288,'(참고)타워 스텟 가치'!$B$7:$L$11,AA$2,0)*$E288)</f>
        <v>23.799999999999983</v>
      </c>
      <c r="AB288">
        <f>SUM('스테이지별 몬스터 스텟'!S288*'(참고)타워 스텟 가치'!$Q$17,'스테이지별 몬스터 스텟'!T288*'(참고)타워 스텟 가치'!$R$17,'스테이지별 몬스터 스텟'!U288*'(참고)타워 스텟 가치'!$S$17,'스테이지별 몬스터 스텟'!V288*'(참고)타워 스텟 가치'!$T$17,'스테이지별 몬스터 스텟'!W288*'(참고)타워 스텟 가치'!$U$17,'스테이지별 몬스터 스텟'!X288*'(참고)타워 스텟 가치'!$V$17,'스테이지별 몬스터 스텟'!Y288*'(참고)타워 스텟 가치'!$W$17,'스테이지별 몬스터 스텟'!Z288*'(참고)타워 스텟 가치'!$X$17,'스테이지별 몬스터 스텟'!AA288*'(참고)타워 스텟 가치'!$Y$17)</f>
        <v>184398.38374999992</v>
      </c>
      <c r="AC288">
        <v>2</v>
      </c>
      <c r="AD288">
        <f>VLOOKUP($F288,'(참고)타워 스텟 가치'!$B$12:$L$16,AD$2,0)+(VLOOKUP($F288,'(참고)타워 스텟 가치'!$B$12:$L$16,AD$2,0)*$E288)</f>
        <v>200.81249999999986</v>
      </c>
      <c r="AE288">
        <f>VLOOKUP($F288,'(참고)타워 스텟 가치'!$B$12:$L$16,AE$2,0)+(VLOOKUP($F288,'(참고)타워 스텟 가치'!$B$12:$L$16,AE$2,0)*$E288)</f>
        <v>240.97499999999982</v>
      </c>
      <c r="AF288">
        <f>VLOOKUP($F288,'(참고)타워 스텟 가치'!$B$12:$L$16,AF$2,0)+(VLOOKUP($F288,'(참고)타워 스텟 가치'!$B$12:$L$16,AF$2,0)*$E288)</f>
        <v>118999.99999999991</v>
      </c>
      <c r="AG288">
        <f>VLOOKUP($F288,'(참고)타워 스텟 가치'!$B$12:$L$16,AG$2,0)+(VLOOKUP($F288,'(참고)타워 스텟 가치'!$B$12:$L$16,AG$2,0)*$E288)</f>
        <v>1204.8749999999991</v>
      </c>
      <c r="AH288">
        <f>VLOOKUP($F288,'(참고)타워 스텟 가치'!$B$12:$L$16,AH$2,0)+(VLOOKUP($F288,'(참고)타워 스텟 가치'!$B$12:$L$16,AH$2,0)*$E288)</f>
        <v>40.162499999999973</v>
      </c>
      <c r="AI288">
        <f>VLOOKUP($F288,'(참고)타워 스텟 가치'!$B$12:$L$16,AI$2,0)+(VLOOKUP($F288,'(참고)타워 스텟 가치'!$B$12:$L$16,AI$2,0)*$E288)</f>
        <v>7.1399999999999944</v>
      </c>
      <c r="AJ288">
        <f>VLOOKUP($F288,'(참고)타워 스텟 가치'!$B$12:$L$16,AJ$2,0)+(VLOOKUP($F288,'(참고)타워 스텟 가치'!$B$12:$L$16,AJ$2,0)*$E288)</f>
        <v>0</v>
      </c>
      <c r="AK288">
        <f>VLOOKUP($F288,'(참고)타워 스텟 가치'!$B$12:$L$16,AK$2,0)+(VLOOKUP($F288,'(참고)타워 스텟 가치'!$B$12:$L$16,AK$2,0)*$E288)</f>
        <v>0</v>
      </c>
      <c r="AL288">
        <f>VLOOKUP($F288,'(참고)타워 스텟 가치'!$B$12:$L$16,AL$2,0)+(VLOOKUP($F288,'(참고)타워 스텟 가치'!$B$12:$L$16,AL$2,0)*$E288)</f>
        <v>47.599999999999966</v>
      </c>
      <c r="AM288">
        <f>SUM('스테이지별 몬스터 스텟'!AD288*'(참고)타워 스텟 가치'!$Q$17,'스테이지별 몬스터 스텟'!AE288*'(참고)타워 스텟 가치'!$R$17,'스테이지별 몬스터 스텟'!AF288*'(참고)타워 스텟 가치'!$S$17,'스테이지별 몬스터 스텟'!AG288*'(참고)타워 스텟 가치'!$T$17,'스테이지별 몬스터 스텟'!AH288*'(참고)타워 스텟 가치'!$U$17,'스테이지별 몬스터 스텟'!AI288*'(참고)타워 스텟 가치'!$V$17,'스테이지별 몬스터 스텟'!AJ288*'(참고)타워 스텟 가치'!$W$17,'스테이지별 몬스터 스텟'!AK288*'(참고)타워 스텟 가치'!$X$17,'스테이지별 몬스터 스텟'!AL288*'(참고)타워 스텟 가치'!$Y$17)</f>
        <v>181855.50249999992</v>
      </c>
      <c r="AN288">
        <v>3</v>
      </c>
    </row>
    <row r="289" spans="3:40" x14ac:dyDescent="0.3">
      <c r="C289">
        <v>5</v>
      </c>
      <c r="D289">
        <f t="shared" si="14"/>
        <v>57</v>
      </c>
      <c r="E289" s="52">
        <f>VLOOKUP(D289,'스테이지별 난이도 설정'!B:C,2,0)</f>
        <v>22.799999999999983</v>
      </c>
      <c r="F289" t="str">
        <f t="shared" si="15"/>
        <v>스페셜</v>
      </c>
      <c r="G289">
        <f t="shared" si="13"/>
        <v>6</v>
      </c>
      <c r="H289">
        <f>VLOOKUP($F289,'(참고)타워 스텟 가치'!$B$2:$L$6,H$2,0)+(VLOOKUP($F289,'(참고)타워 스텟 가치'!$B$2:$L$6,H$2,0)*$E289)</f>
        <v>903.65624999999932</v>
      </c>
      <c r="I289">
        <f>VLOOKUP($F289,'(참고)타워 스텟 가치'!$B$2:$L$6,I$2,0)+(VLOOKUP($F289,'(참고)타워 스텟 가치'!$B$2:$L$6,I$2,0)*$E289)</f>
        <v>180.73124999999987</v>
      </c>
      <c r="J289">
        <f>VLOOKUP($F289,'(참고)타워 스텟 가치'!$B$2:$L$6,J$2,0)+(VLOOKUP($F289,'(참고)타워 스텟 가치'!$B$2:$L$6,J$2,0)*$E289)</f>
        <v>118999.99999999991</v>
      </c>
      <c r="K289">
        <f>VLOOKUP($F289,'(참고)타워 스텟 가치'!$B$2:$L$6,K$2,0)+(VLOOKUP($F289,'(참고)타워 스텟 가치'!$B$2:$L$6,K$2,0)*$E289)</f>
        <v>3614.6249999999973</v>
      </c>
      <c r="L289">
        <f>VLOOKUP($F289,'(참고)타워 스텟 가치'!$B$2:$L$6,L$2,0)+(VLOOKUP($F289,'(참고)타워 스텟 가치'!$B$2:$L$6,L$2,0)*$E289)</f>
        <v>60.243749999999956</v>
      </c>
      <c r="M289">
        <f>VLOOKUP($F289,'(참고)타워 스텟 가치'!$B$2:$L$6,M$2,0)+(VLOOKUP($F289,'(참고)타워 스텟 가치'!$B$2:$L$6,M$2,0)*$E289)</f>
        <v>7.1399999999999944</v>
      </c>
      <c r="N289">
        <f>VLOOKUP($F289,'(참고)타워 스텟 가치'!$B$2:$L$6,N$2,0)+(VLOOKUP($F289,'(참고)타워 스텟 가치'!$B$2:$L$6,N$2,0)*$E289)</f>
        <v>0</v>
      </c>
      <c r="O289">
        <f>VLOOKUP($F289,'(참고)타워 스텟 가치'!$B$2:$L$6,O$2,0)+(VLOOKUP($F289,'(참고)타워 스텟 가치'!$B$2:$L$6,O$2,0)*$E289)</f>
        <v>0</v>
      </c>
      <c r="P289">
        <f>VLOOKUP($F289,'(참고)타워 스텟 가치'!$B$2:$L$6,P$2,0)+(VLOOKUP($F289,'(참고)타워 스텟 가치'!$B$2:$L$6,P$2,0)*$E289)</f>
        <v>23.799999999999983</v>
      </c>
      <c r="Q289">
        <f>SUM('스테이지별 몬스터 스텟'!H289*'(참고)타워 스텟 가치'!$Q$17,'스테이지별 몬스터 스텟'!I289*'(참고)타워 스텟 가치'!$R$17,'스테이지별 몬스터 스텟'!J289*'(참고)타워 스텟 가치'!$S$17,'스테이지별 몬스터 스텟'!K289*'(참고)타워 스텟 가치'!$T$17,'스테이지별 몬스터 스텟'!L289*'(참고)타워 스텟 가치'!$U$17,'스테이지별 몬스터 스텟'!M289*'(참고)타워 스텟 가치'!$V$17,'스테이지별 몬스터 스텟'!N289*'(참고)타워 스텟 가치'!$W$17,'스테이지별 몬스터 스텟'!O289*'(참고)타워 스텟 가치'!$X$17,'스테이지별 몬스터 스텟'!P289*'(참고)타워 스텟 가치'!$Y$17)</f>
        <v>187982.88687499988</v>
      </c>
      <c r="R289">
        <v>1</v>
      </c>
      <c r="S289">
        <f>VLOOKUP($F289,'(참고)타워 스텟 가치'!$B$7:$L$11,S$2,0)+(VLOOKUP($F289,'(참고)타워 스텟 가치'!$B$7:$L$11,S$2,0)*$E289)</f>
        <v>301.21874999999977</v>
      </c>
      <c r="T289">
        <f>VLOOKUP($F289,'(참고)타워 스텟 가치'!$B$7:$L$11,T$2,0)+(VLOOKUP($F289,'(참고)타워 스텟 가치'!$B$7:$L$11,T$2,0)*$E289)</f>
        <v>542.19374999999957</v>
      </c>
      <c r="U289">
        <f>VLOOKUP($F289,'(참고)타워 스텟 가치'!$B$7:$L$11,U$2,0)+(VLOOKUP($F289,'(참고)타워 스텟 가치'!$B$7:$L$11,U$2,0)*$E289)</f>
        <v>118999.99999999991</v>
      </c>
      <c r="V289">
        <f>VLOOKUP($F289,'(참고)타워 스텟 가치'!$B$7:$L$11,V$2,0)+(VLOOKUP($F289,'(참고)타워 스텟 가치'!$B$7:$L$11,V$2,0)*$E289)</f>
        <v>3614.6249999999973</v>
      </c>
      <c r="W289">
        <f>VLOOKUP($F289,'(참고)타워 스텟 가치'!$B$7:$L$11,W$2,0)+(VLOOKUP($F289,'(참고)타워 스텟 가치'!$B$7:$L$11,W$2,0)*$E289)</f>
        <v>60.243749999999956</v>
      </c>
      <c r="X289">
        <f>VLOOKUP($F289,'(참고)타워 스텟 가치'!$B$7:$L$11,X$2,0)+(VLOOKUP($F289,'(참고)타워 스텟 가치'!$B$7:$L$11,X$2,0)*$E289)</f>
        <v>7.1399999999999944</v>
      </c>
      <c r="Y289">
        <f>VLOOKUP($F289,'(참고)타워 스텟 가치'!$B$7:$L$11,Y$2,0)+(VLOOKUP($F289,'(참고)타워 스텟 가치'!$B$7:$L$11,Y$2,0)*$E289)</f>
        <v>0</v>
      </c>
      <c r="Z289">
        <f>VLOOKUP($F289,'(참고)타워 스텟 가치'!$B$7:$L$11,Z$2,0)+(VLOOKUP($F289,'(참고)타워 스텟 가치'!$B$7:$L$11,Z$2,0)*$E289)</f>
        <v>0</v>
      </c>
      <c r="AA289">
        <f>VLOOKUP($F289,'(참고)타워 스텟 가치'!$B$7:$L$11,AA$2,0)+(VLOOKUP($F289,'(참고)타워 스텟 가치'!$B$7:$L$11,AA$2,0)*$E289)</f>
        <v>23.799999999999983</v>
      </c>
      <c r="AB289">
        <f>SUM('스테이지별 몬스터 스텟'!S289*'(참고)타워 스텟 가치'!$Q$17,'스테이지별 몬스터 스텟'!T289*'(참고)타워 스텟 가치'!$R$17,'스테이지별 몬스터 스텟'!U289*'(참고)타워 스텟 가치'!$S$17,'스테이지별 몬스터 스텟'!V289*'(참고)타워 스텟 가치'!$T$17,'스테이지별 몬스터 스텟'!W289*'(참고)타워 스텟 가치'!$U$17,'스테이지별 몬스터 스텟'!X289*'(참고)타워 스텟 가치'!$V$17,'스테이지별 몬스터 스텟'!Y289*'(참고)타워 스텟 가치'!$W$17,'스테이지별 몬스터 스텟'!Z289*'(참고)타워 스텟 가치'!$X$17,'스테이지별 몬스터 스텟'!AA289*'(참고)타워 스텟 가치'!$Y$17)</f>
        <v>187320.20562499989</v>
      </c>
      <c r="AC289">
        <v>2</v>
      </c>
      <c r="AD289">
        <f>VLOOKUP($F289,'(참고)타워 스텟 가치'!$B$12:$L$16,AD$2,0)+(VLOOKUP($F289,'(참고)타워 스텟 가치'!$B$12:$L$16,AD$2,0)*$E289)</f>
        <v>301.21874999999977</v>
      </c>
      <c r="AE289">
        <f>VLOOKUP($F289,'(참고)타워 스텟 가치'!$B$12:$L$16,AE$2,0)+(VLOOKUP($F289,'(참고)타워 스텟 가치'!$B$12:$L$16,AE$2,0)*$E289)</f>
        <v>361.46249999999975</v>
      </c>
      <c r="AF289">
        <f>VLOOKUP($F289,'(참고)타워 스텟 가치'!$B$12:$L$16,AF$2,0)+(VLOOKUP($F289,'(참고)타워 스텟 가치'!$B$12:$L$16,AF$2,0)*$E289)</f>
        <v>118999.99999999991</v>
      </c>
      <c r="AG289">
        <f>VLOOKUP($F289,'(참고)타워 스텟 가치'!$B$12:$L$16,AG$2,0)+(VLOOKUP($F289,'(참고)타워 스텟 가치'!$B$12:$L$16,AG$2,0)*$E289)</f>
        <v>1807.3124999999986</v>
      </c>
      <c r="AH289">
        <f>VLOOKUP($F289,'(참고)타워 스텟 가치'!$B$12:$L$16,AH$2,0)+(VLOOKUP($F289,'(참고)타워 스텟 가치'!$B$12:$L$16,AH$2,0)*$E289)</f>
        <v>60.243749999999956</v>
      </c>
      <c r="AI289">
        <f>VLOOKUP($F289,'(참고)타워 스텟 가치'!$B$12:$L$16,AI$2,0)+(VLOOKUP($F289,'(참고)타워 스텟 가치'!$B$12:$L$16,AI$2,0)*$E289)</f>
        <v>7.1399999999999944</v>
      </c>
      <c r="AJ289">
        <f>VLOOKUP($F289,'(참고)타워 스텟 가치'!$B$12:$L$16,AJ$2,0)+(VLOOKUP($F289,'(참고)타워 스텟 가치'!$B$12:$L$16,AJ$2,0)*$E289)</f>
        <v>0</v>
      </c>
      <c r="AK289">
        <f>VLOOKUP($F289,'(참고)타워 스텟 가치'!$B$12:$L$16,AK$2,0)+(VLOOKUP($F289,'(참고)타워 스텟 가치'!$B$12:$L$16,AK$2,0)*$E289)</f>
        <v>0</v>
      </c>
      <c r="AL289">
        <f>VLOOKUP($F289,'(참고)타워 스텟 가치'!$B$12:$L$16,AL$2,0)+(VLOOKUP($F289,'(참고)타워 스텟 가치'!$B$12:$L$16,AL$2,0)*$E289)</f>
        <v>47.599999999999966</v>
      </c>
      <c r="AM289">
        <f>SUM('스테이지별 몬스터 스텟'!AD289*'(참고)타워 스텟 가치'!$Q$17,'스테이지별 몬스터 스텟'!AE289*'(참고)타워 스텟 가치'!$R$17,'스테이지별 몬스터 스텟'!AF289*'(참고)타워 스텟 가치'!$S$17,'스테이지별 몬스터 스텟'!AG289*'(참고)타워 스텟 가치'!$T$17,'스테이지별 몬스터 스텟'!AH289*'(참고)타워 스텟 가치'!$U$17,'스테이지별 몬스터 스텟'!AI289*'(참고)타워 스텟 가치'!$V$17,'스테이지별 몬스터 스텟'!AJ289*'(참고)타워 스텟 가치'!$W$17,'스테이지별 몬스터 스텟'!AK289*'(참고)타워 스텟 가치'!$X$17,'스테이지별 몬스터 스텟'!AL289*'(참고)타워 스텟 가치'!$Y$17)</f>
        <v>183482.0837499999</v>
      </c>
      <c r="AN289">
        <v>3</v>
      </c>
    </row>
    <row r="290" spans="3:40" x14ac:dyDescent="0.3">
      <c r="C290">
        <v>1</v>
      </c>
      <c r="D290">
        <f t="shared" si="14"/>
        <v>58</v>
      </c>
      <c r="E290" s="52">
        <f>VLOOKUP(D290,'스테이지별 난이도 설정'!B:C,2,0)</f>
        <v>23.199999999999982</v>
      </c>
      <c r="F290" t="str">
        <f t="shared" si="15"/>
        <v>일반</v>
      </c>
      <c r="G290">
        <f t="shared" si="13"/>
        <v>6</v>
      </c>
      <c r="H290">
        <f>VLOOKUP($F290,'(참고)타워 스텟 가치'!$B$2:$L$6,H$2,0)+(VLOOKUP($F290,'(참고)타워 스텟 가치'!$B$2:$L$6,H$2,0)*$E290)</f>
        <v>181.49999999999986</v>
      </c>
      <c r="I290">
        <f>VLOOKUP($F290,'(참고)타워 스텟 가치'!$B$2:$L$6,I$2,0)+(VLOOKUP($F290,'(참고)타워 스텟 가치'!$B$2:$L$6,I$2,0)*$E290)</f>
        <v>36.299999999999969</v>
      </c>
      <c r="J290">
        <f>VLOOKUP($F290,'(참고)타워 스텟 가치'!$B$2:$L$6,J$2,0)+(VLOOKUP($F290,'(참고)타워 스텟 가치'!$B$2:$L$6,J$2,0)*$E290)</f>
        <v>120999.99999999991</v>
      </c>
      <c r="K290">
        <f>VLOOKUP($F290,'(참고)타워 스텟 가치'!$B$2:$L$6,K$2,0)+(VLOOKUP($F290,'(참고)타워 스텟 가치'!$B$2:$L$6,K$2,0)*$E290)</f>
        <v>725.99999999999943</v>
      </c>
      <c r="L290">
        <f>VLOOKUP($F290,'(참고)타워 스텟 가치'!$B$2:$L$6,L$2,0)+(VLOOKUP($F290,'(참고)타워 스텟 가치'!$B$2:$L$6,L$2,0)*$E290)</f>
        <v>12.099999999999991</v>
      </c>
      <c r="M290">
        <f>VLOOKUP($F290,'(참고)타워 스텟 가치'!$B$2:$L$6,M$2,0)+(VLOOKUP($F290,'(참고)타워 스텟 가치'!$B$2:$L$6,M$2,0)*$E290)</f>
        <v>7.2599999999999945</v>
      </c>
      <c r="N290">
        <f>VLOOKUP($F290,'(참고)타워 스텟 가치'!$B$2:$L$6,N$2,0)+(VLOOKUP($F290,'(참고)타워 스텟 가치'!$B$2:$L$6,N$2,0)*$E290)</f>
        <v>0</v>
      </c>
      <c r="O290">
        <f>VLOOKUP($F290,'(참고)타워 스텟 가치'!$B$2:$L$6,O$2,0)+(VLOOKUP($F290,'(참고)타워 스텟 가치'!$B$2:$L$6,O$2,0)*$E290)</f>
        <v>0</v>
      </c>
      <c r="P290">
        <f>VLOOKUP($F290,'(참고)타워 스텟 가치'!$B$2:$L$6,P$2,0)+(VLOOKUP($F290,'(참고)타워 스텟 가치'!$B$2:$L$6,P$2,0)*$E290)</f>
        <v>16.939999999999987</v>
      </c>
      <c r="Q290">
        <f>SUM('스테이지별 몬스터 스텟'!H290*'(참고)타워 스텟 가치'!$Q$17,'스테이지별 몬스터 스텟'!I290*'(참고)타워 스텟 가치'!$R$17,'스테이지별 몬스터 스텟'!J290*'(참고)타워 스텟 가치'!$S$17,'스테이지별 몬스터 스텟'!K290*'(참고)타워 스텟 가치'!$T$17,'스테이지별 몬스터 스텟'!L290*'(참고)타워 스텟 가치'!$U$17,'스테이지별 몬스터 스텟'!M290*'(참고)타워 스텟 가치'!$V$17,'스테이지별 몬스터 스텟'!N290*'(참고)타워 스텟 가치'!$W$17,'스테이지별 몬스터 스텟'!O290*'(참고)타워 스텟 가치'!$X$17,'스테이지별 몬스터 스텟'!P290*'(참고)타워 스텟 가치'!$Y$17)</f>
        <v>183434.78999999992</v>
      </c>
      <c r="R290">
        <v>1</v>
      </c>
      <c r="S290">
        <f>VLOOKUP($F290,'(참고)타워 스텟 가치'!$B$7:$L$11,S$2,0)+(VLOOKUP($F290,'(참고)타워 스텟 가치'!$B$7:$L$11,S$2,0)*$E290)</f>
        <v>60.499999999999957</v>
      </c>
      <c r="T290">
        <f>VLOOKUP($F290,'(참고)타워 스텟 가치'!$B$7:$L$11,T$2,0)+(VLOOKUP($F290,'(참고)타워 스텟 가치'!$B$7:$L$11,T$2,0)*$E290)</f>
        <v>108.89999999999992</v>
      </c>
      <c r="U290">
        <f>VLOOKUP($F290,'(참고)타워 스텟 가치'!$B$7:$L$11,U$2,0)+(VLOOKUP($F290,'(참고)타워 스텟 가치'!$B$7:$L$11,U$2,0)*$E290)</f>
        <v>120999.99999999991</v>
      </c>
      <c r="V290">
        <f>VLOOKUP($F290,'(참고)타워 스텟 가치'!$B$7:$L$11,V$2,0)+(VLOOKUP($F290,'(참고)타워 스텟 가치'!$B$7:$L$11,V$2,0)*$E290)</f>
        <v>725.99999999999943</v>
      </c>
      <c r="W290">
        <f>VLOOKUP($F290,'(참고)타워 스텟 가치'!$B$7:$L$11,W$2,0)+(VLOOKUP($F290,'(참고)타워 스텟 가치'!$B$7:$L$11,W$2,0)*$E290)</f>
        <v>12.099999999999991</v>
      </c>
      <c r="X290">
        <f>VLOOKUP($F290,'(참고)타워 스텟 가치'!$B$7:$L$11,X$2,0)+(VLOOKUP($F290,'(참고)타워 스텟 가치'!$B$7:$L$11,X$2,0)*$E290)</f>
        <v>7.2599999999999945</v>
      </c>
      <c r="Y290">
        <f>VLOOKUP($F290,'(참고)타워 스텟 가치'!$B$7:$L$11,Y$2,0)+(VLOOKUP($F290,'(참고)타워 스텟 가치'!$B$7:$L$11,Y$2,0)*$E290)</f>
        <v>0</v>
      </c>
      <c r="Z290">
        <f>VLOOKUP($F290,'(참고)타워 스텟 가치'!$B$7:$L$11,Z$2,0)+(VLOOKUP($F290,'(참고)타워 스텟 가치'!$B$7:$L$11,Z$2,0)*$E290)</f>
        <v>0</v>
      </c>
      <c r="AA290">
        <f>VLOOKUP($F290,'(참고)타워 스텟 가치'!$B$7:$L$11,AA$2,0)+(VLOOKUP($F290,'(참고)타워 스텟 가치'!$B$7:$L$11,AA$2,0)*$E290)</f>
        <v>16.939999999999987</v>
      </c>
      <c r="AB290">
        <f>SUM('스테이지별 몬스터 스텟'!S290*'(참고)타워 스텟 가치'!$Q$17,'스테이지별 몬스터 스텟'!T290*'(참고)타워 스텟 가치'!$R$17,'스테이지별 몬스터 스텟'!U290*'(참고)타워 스텟 가치'!$S$17,'스테이지별 몬스터 스텟'!V290*'(참고)타워 스텟 가치'!$T$17,'스테이지별 몬스터 스텟'!W290*'(참고)타워 스텟 가치'!$U$17,'스테이지별 몬스터 스텟'!X290*'(참고)타워 스텟 가치'!$V$17,'스테이지별 몬스터 스텟'!Y290*'(참고)타워 스텟 가치'!$W$17,'스테이지별 몬스터 스텟'!Z290*'(참고)타워 스텟 가치'!$X$17,'스테이지별 몬스터 스텟'!AA290*'(참고)타워 스텟 가치'!$Y$17)</f>
        <v>183301.68999999992</v>
      </c>
      <c r="AC290">
        <v>2</v>
      </c>
      <c r="AD290">
        <f>VLOOKUP($F290,'(참고)타워 스텟 가치'!$B$12:$L$16,AD$2,0)+(VLOOKUP($F290,'(참고)타워 스텟 가치'!$B$12:$L$16,AD$2,0)*$E290)</f>
        <v>60.499999999999957</v>
      </c>
      <c r="AE290">
        <f>VLOOKUP($F290,'(참고)타워 스텟 가치'!$B$12:$L$16,AE$2,0)+(VLOOKUP($F290,'(참고)타워 스텟 가치'!$B$12:$L$16,AE$2,0)*$E290)</f>
        <v>72.599999999999937</v>
      </c>
      <c r="AF290">
        <f>VLOOKUP($F290,'(참고)타워 스텟 가치'!$B$12:$L$16,AF$2,0)+(VLOOKUP($F290,'(참고)타워 스텟 가치'!$B$12:$L$16,AF$2,0)*$E290)</f>
        <v>120999.99999999991</v>
      </c>
      <c r="AG290">
        <f>VLOOKUP($F290,'(참고)타워 스텟 가치'!$B$12:$L$16,AG$2,0)+(VLOOKUP($F290,'(참고)타워 스텟 가치'!$B$12:$L$16,AG$2,0)*$E290)</f>
        <v>362.99999999999972</v>
      </c>
      <c r="AH290">
        <f>VLOOKUP($F290,'(참고)타워 스텟 가치'!$B$12:$L$16,AH$2,0)+(VLOOKUP($F290,'(참고)타워 스텟 가치'!$B$12:$L$16,AH$2,0)*$E290)</f>
        <v>12.099999999999991</v>
      </c>
      <c r="AI290">
        <f>VLOOKUP($F290,'(참고)타워 스텟 가치'!$B$12:$L$16,AI$2,0)+(VLOOKUP($F290,'(참고)타워 스텟 가치'!$B$12:$L$16,AI$2,0)*$E290)</f>
        <v>7.2599999999999945</v>
      </c>
      <c r="AJ290">
        <f>VLOOKUP($F290,'(참고)타워 스텟 가치'!$B$12:$L$16,AJ$2,0)+(VLOOKUP($F290,'(참고)타워 스텟 가치'!$B$12:$L$16,AJ$2,0)*$E290)</f>
        <v>0</v>
      </c>
      <c r="AK290">
        <f>VLOOKUP($F290,'(참고)타워 스텟 가치'!$B$12:$L$16,AK$2,0)+(VLOOKUP($F290,'(참고)타워 스텟 가치'!$B$12:$L$16,AK$2,0)*$E290)</f>
        <v>0</v>
      </c>
      <c r="AL290">
        <f>VLOOKUP($F290,'(참고)타워 스텟 가치'!$B$12:$L$16,AL$2,0)+(VLOOKUP($F290,'(참고)타워 스텟 가치'!$B$12:$L$16,AL$2,0)*$E290)</f>
        <v>33.879999999999974</v>
      </c>
      <c r="AM290">
        <f>SUM('스테이지별 몬스터 스텟'!AD290*'(참고)타워 스텟 가치'!$Q$17,'스테이지별 몬스터 스텟'!AE290*'(참고)타워 스텟 가치'!$R$17,'스테이지별 몬스터 스텟'!AF290*'(참고)타워 스텟 가치'!$S$17,'스테이지별 몬스터 스텟'!AG290*'(참고)타워 스텟 가치'!$T$17,'스테이지별 몬스터 스텟'!AH290*'(참고)타워 스텟 가치'!$U$17,'스테이지별 몬스터 스텟'!AI290*'(참고)타워 스텟 가치'!$V$17,'스테이지별 몬스터 스텟'!AJ290*'(참고)타워 스텟 가치'!$W$17,'스테이지별 몬스터 스텟'!AK290*'(참고)타워 스텟 가치'!$X$17,'스테이지별 몬스터 스텟'!AL290*'(참고)타워 스텟 가치'!$Y$17)</f>
        <v>182555.11999999991</v>
      </c>
      <c r="AN290">
        <v>3</v>
      </c>
    </row>
    <row r="291" spans="3:40" x14ac:dyDescent="0.3">
      <c r="C291">
        <v>2</v>
      </c>
      <c r="D291">
        <f t="shared" si="14"/>
        <v>58</v>
      </c>
      <c r="E291" s="52">
        <f>VLOOKUP(D291,'스테이지별 난이도 설정'!B:C,2,0)</f>
        <v>23.199999999999982</v>
      </c>
      <c r="F291" t="str">
        <f t="shared" si="15"/>
        <v>레어</v>
      </c>
      <c r="G291">
        <f t="shared" si="13"/>
        <v>6</v>
      </c>
      <c r="H291">
        <f>VLOOKUP($F291,'(참고)타워 스텟 가치'!$B$2:$L$6,H$2,0)+(VLOOKUP($F291,'(참고)타워 스텟 가치'!$B$2:$L$6,H$2,0)*$E291)</f>
        <v>272.24999999999977</v>
      </c>
      <c r="I291">
        <f>VLOOKUP($F291,'(참고)타워 스텟 가치'!$B$2:$L$6,I$2,0)+(VLOOKUP($F291,'(참고)타워 스텟 가치'!$B$2:$L$6,I$2,0)*$E291)</f>
        <v>54.44999999999996</v>
      </c>
      <c r="J291">
        <f>VLOOKUP($F291,'(참고)타워 스텟 가치'!$B$2:$L$6,J$2,0)+(VLOOKUP($F291,'(참고)타워 스텟 가치'!$B$2:$L$6,J$2,0)*$E291)</f>
        <v>120999.99999999991</v>
      </c>
      <c r="K291">
        <f>VLOOKUP($F291,'(참고)타워 스텟 가치'!$B$2:$L$6,K$2,0)+(VLOOKUP($F291,'(참고)타워 스텟 가치'!$B$2:$L$6,K$2,0)*$E291)</f>
        <v>1088.9999999999991</v>
      </c>
      <c r="L291">
        <f>VLOOKUP($F291,'(참고)타워 스텟 가치'!$B$2:$L$6,L$2,0)+(VLOOKUP($F291,'(참고)타워 스텟 가치'!$B$2:$L$6,L$2,0)*$E291)</f>
        <v>18.149999999999984</v>
      </c>
      <c r="M291">
        <f>VLOOKUP($F291,'(참고)타워 스텟 가치'!$B$2:$L$6,M$2,0)+(VLOOKUP($F291,'(참고)타워 스텟 가치'!$B$2:$L$6,M$2,0)*$E291)</f>
        <v>7.2599999999999945</v>
      </c>
      <c r="N291">
        <f>VLOOKUP($F291,'(참고)타워 스텟 가치'!$B$2:$L$6,N$2,0)+(VLOOKUP($F291,'(참고)타워 스텟 가치'!$B$2:$L$6,N$2,0)*$E291)</f>
        <v>0</v>
      </c>
      <c r="O291">
        <f>VLOOKUP($F291,'(참고)타워 스텟 가치'!$B$2:$L$6,O$2,0)+(VLOOKUP($F291,'(참고)타워 스텟 가치'!$B$2:$L$6,O$2,0)*$E291)</f>
        <v>0</v>
      </c>
      <c r="P291">
        <f>VLOOKUP($F291,'(참고)타워 스텟 가치'!$B$2:$L$6,P$2,0)+(VLOOKUP($F291,'(참고)타워 스텟 가치'!$B$2:$L$6,P$2,0)*$E291)</f>
        <v>16.939999999999987</v>
      </c>
      <c r="Q291">
        <f>SUM('스테이지별 몬스터 스텟'!H291*'(참고)타워 스텟 가치'!$Q$17,'스테이지별 몬스터 스텟'!I291*'(참고)타워 스텟 가치'!$R$17,'스테이지별 몬스터 스텟'!J291*'(참고)타워 스텟 가치'!$S$17,'스테이지별 몬스터 스텟'!K291*'(참고)타워 스텟 가치'!$T$17,'스테이지별 몬스터 스텟'!L291*'(참고)타워 스텟 가치'!$U$17,'스테이지별 몬스터 스텟'!M291*'(참고)타워 스텟 가치'!$V$17,'스테이지별 몬스터 스텟'!N291*'(참고)타워 스텟 가치'!$W$17,'스테이지별 몬스터 스텟'!O291*'(참고)타워 스텟 가치'!$X$17,'스테이지별 몬스터 스텟'!P291*'(참고)타워 스텟 가치'!$Y$17)</f>
        <v>184381.61499999987</v>
      </c>
      <c r="R291">
        <v>1</v>
      </c>
      <c r="S291">
        <f>VLOOKUP($F291,'(참고)타워 스텟 가치'!$B$7:$L$11,S$2,0)+(VLOOKUP($F291,'(참고)타워 스텟 가치'!$B$7:$L$11,S$2,0)*$E291)</f>
        <v>90.749999999999929</v>
      </c>
      <c r="T291">
        <f>VLOOKUP($F291,'(참고)타워 스텟 가치'!$B$7:$L$11,T$2,0)+(VLOOKUP($F291,'(참고)타워 스텟 가치'!$B$7:$L$11,T$2,0)*$E291)</f>
        <v>163.34999999999988</v>
      </c>
      <c r="U291">
        <f>VLOOKUP($F291,'(참고)타워 스텟 가치'!$B$7:$L$11,U$2,0)+(VLOOKUP($F291,'(참고)타워 스텟 가치'!$B$7:$L$11,U$2,0)*$E291)</f>
        <v>120999.99999999991</v>
      </c>
      <c r="V291">
        <f>VLOOKUP($F291,'(참고)타워 스텟 가치'!$B$7:$L$11,V$2,0)+(VLOOKUP($F291,'(참고)타워 스텟 가치'!$B$7:$L$11,V$2,0)*$E291)</f>
        <v>1088.9999999999991</v>
      </c>
      <c r="W291">
        <f>VLOOKUP($F291,'(참고)타워 스텟 가치'!$B$7:$L$11,W$2,0)+(VLOOKUP($F291,'(참고)타워 스텟 가치'!$B$7:$L$11,W$2,0)*$E291)</f>
        <v>18.149999999999984</v>
      </c>
      <c r="X291">
        <f>VLOOKUP($F291,'(참고)타워 스텟 가치'!$B$7:$L$11,X$2,0)+(VLOOKUP($F291,'(참고)타워 스텟 가치'!$B$7:$L$11,X$2,0)*$E291)</f>
        <v>7.2599999999999945</v>
      </c>
      <c r="Y291">
        <f>VLOOKUP($F291,'(참고)타워 스텟 가치'!$B$7:$L$11,Y$2,0)+(VLOOKUP($F291,'(참고)타워 스텟 가치'!$B$7:$L$11,Y$2,0)*$E291)</f>
        <v>0</v>
      </c>
      <c r="Z291">
        <f>VLOOKUP($F291,'(참고)타워 스텟 가치'!$B$7:$L$11,Z$2,0)+(VLOOKUP($F291,'(참고)타워 스텟 가치'!$B$7:$L$11,Z$2,0)*$E291)</f>
        <v>0</v>
      </c>
      <c r="AA291">
        <f>VLOOKUP($F291,'(참고)타워 스텟 가치'!$B$7:$L$11,AA$2,0)+(VLOOKUP($F291,'(참고)타워 스텟 가치'!$B$7:$L$11,AA$2,0)*$E291)</f>
        <v>16.939999999999987</v>
      </c>
      <c r="AB291">
        <f>SUM('스테이지별 몬스터 스텟'!S291*'(참고)타워 스텟 가치'!$Q$17,'스테이지별 몬스터 스텟'!T291*'(참고)타워 스텟 가치'!$R$17,'스테이지별 몬스터 스텟'!U291*'(참고)타워 스텟 가치'!$S$17,'스테이지별 몬스터 스텟'!V291*'(참고)타워 스텟 가치'!$T$17,'스테이지별 몬스터 스텟'!W291*'(참고)타워 스텟 가치'!$U$17,'스테이지별 몬스터 스텟'!X291*'(참고)타워 스텟 가치'!$V$17,'스테이지별 몬스터 스텟'!Y291*'(참고)타워 스텟 가치'!$W$17,'스테이지별 몬스터 스텟'!Z291*'(참고)타워 스텟 가치'!$X$17,'스테이지별 몬스터 스텟'!AA291*'(참고)타워 스텟 가치'!$Y$17)</f>
        <v>184181.96499999988</v>
      </c>
      <c r="AC291">
        <v>2</v>
      </c>
      <c r="AD291">
        <f>VLOOKUP($F291,'(참고)타워 스텟 가치'!$B$12:$L$16,AD$2,0)+(VLOOKUP($F291,'(참고)타워 스텟 가치'!$B$12:$L$16,AD$2,0)*$E291)</f>
        <v>90.749999999999929</v>
      </c>
      <c r="AE291">
        <f>VLOOKUP($F291,'(참고)타워 스텟 가치'!$B$12:$L$16,AE$2,0)+(VLOOKUP($F291,'(참고)타워 스텟 가치'!$B$12:$L$16,AE$2,0)*$E291)</f>
        <v>108.89999999999992</v>
      </c>
      <c r="AF291">
        <f>VLOOKUP($F291,'(참고)타워 스텟 가치'!$B$12:$L$16,AF$2,0)+(VLOOKUP($F291,'(참고)타워 스텟 가치'!$B$12:$L$16,AF$2,0)*$E291)</f>
        <v>120999.99999999991</v>
      </c>
      <c r="AG291">
        <f>VLOOKUP($F291,'(참고)타워 스텟 가치'!$B$12:$L$16,AG$2,0)+(VLOOKUP($F291,'(참고)타워 스텟 가치'!$B$12:$L$16,AG$2,0)*$E291)</f>
        <v>544.49999999999955</v>
      </c>
      <c r="AH291">
        <f>VLOOKUP($F291,'(참고)타워 스텟 가치'!$B$12:$L$16,AH$2,0)+(VLOOKUP($F291,'(참고)타워 스텟 가치'!$B$12:$L$16,AH$2,0)*$E291)</f>
        <v>18.149999999999984</v>
      </c>
      <c r="AI291">
        <f>VLOOKUP($F291,'(참고)타워 스텟 가치'!$B$12:$L$16,AI$2,0)+(VLOOKUP($F291,'(참고)타워 스텟 가치'!$B$12:$L$16,AI$2,0)*$E291)</f>
        <v>7.2599999999999945</v>
      </c>
      <c r="AJ291">
        <f>VLOOKUP($F291,'(참고)타워 스텟 가치'!$B$12:$L$16,AJ$2,0)+(VLOOKUP($F291,'(참고)타워 스텟 가치'!$B$12:$L$16,AJ$2,0)*$E291)</f>
        <v>0</v>
      </c>
      <c r="AK291">
        <f>VLOOKUP($F291,'(참고)타워 스텟 가치'!$B$12:$L$16,AK$2,0)+(VLOOKUP($F291,'(참고)타워 스텟 가치'!$B$12:$L$16,AK$2,0)*$E291)</f>
        <v>0</v>
      </c>
      <c r="AL291">
        <f>VLOOKUP($F291,'(참고)타워 스텟 가치'!$B$12:$L$16,AL$2,0)+(VLOOKUP($F291,'(참고)타워 스텟 가치'!$B$12:$L$16,AL$2,0)*$E291)</f>
        <v>33.879999999999974</v>
      </c>
      <c r="AM291">
        <f>SUM('스테이지별 몬스터 스텟'!AD291*'(참고)타워 스텟 가치'!$Q$17,'스테이지별 몬스터 스텟'!AE291*'(참고)타워 스텟 가치'!$R$17,'스테이지별 몬스터 스텟'!AF291*'(참고)타워 스텟 가치'!$S$17,'스테이지별 몬스터 스텟'!AG291*'(참고)타워 스텟 가치'!$T$17,'스테이지별 몬스터 스텟'!AH291*'(참고)타워 스텟 가치'!$U$17,'스테이지별 몬스터 스텟'!AI291*'(참고)타워 스텟 가치'!$V$17,'스테이지별 몬스터 스텟'!AJ291*'(참고)타워 스텟 가치'!$W$17,'스테이지별 몬스터 스텟'!AK291*'(참고)타워 스텟 가치'!$X$17,'스테이지별 몬스터 스텟'!AL291*'(참고)타워 스텟 가치'!$Y$17)</f>
        <v>183045.1699999999</v>
      </c>
      <c r="AN291">
        <v>3</v>
      </c>
    </row>
    <row r="292" spans="3:40" x14ac:dyDescent="0.3">
      <c r="C292">
        <v>3</v>
      </c>
      <c r="D292">
        <f t="shared" si="14"/>
        <v>58</v>
      </c>
      <c r="E292" s="52">
        <f>VLOOKUP(D292,'스테이지별 난이도 설정'!B:C,2,0)</f>
        <v>23.199999999999982</v>
      </c>
      <c r="F292" t="str">
        <f t="shared" si="15"/>
        <v>에픽</v>
      </c>
      <c r="G292">
        <f t="shared" si="13"/>
        <v>6</v>
      </c>
      <c r="H292">
        <f>VLOOKUP($F292,'(참고)타워 스텟 가치'!$B$2:$L$6,H$2,0)+(VLOOKUP($F292,'(참고)타워 스텟 가치'!$B$2:$L$6,H$2,0)*$E292)</f>
        <v>408.37499999999972</v>
      </c>
      <c r="I292">
        <f>VLOOKUP($F292,'(참고)타워 스텟 가치'!$B$2:$L$6,I$2,0)+(VLOOKUP($F292,'(참고)타워 스텟 가치'!$B$2:$L$6,I$2,0)*$E292)</f>
        <v>81.67499999999994</v>
      </c>
      <c r="J292">
        <f>VLOOKUP($F292,'(참고)타워 스텟 가치'!$B$2:$L$6,J$2,0)+(VLOOKUP($F292,'(참고)타워 스텟 가치'!$B$2:$L$6,J$2,0)*$E292)</f>
        <v>120999.99999999991</v>
      </c>
      <c r="K292">
        <f>VLOOKUP($F292,'(참고)타워 스텟 가치'!$B$2:$L$6,K$2,0)+(VLOOKUP($F292,'(참고)타워 스텟 가치'!$B$2:$L$6,K$2,0)*$E292)</f>
        <v>1633.4999999999989</v>
      </c>
      <c r="L292">
        <f>VLOOKUP($F292,'(참고)타워 스텟 가치'!$B$2:$L$6,L$2,0)+(VLOOKUP($F292,'(참고)타워 스텟 가치'!$B$2:$L$6,L$2,0)*$E292)</f>
        <v>27.22499999999998</v>
      </c>
      <c r="M292">
        <f>VLOOKUP($F292,'(참고)타워 스텟 가치'!$B$2:$L$6,M$2,0)+(VLOOKUP($F292,'(참고)타워 스텟 가치'!$B$2:$L$6,M$2,0)*$E292)</f>
        <v>7.2599999999999945</v>
      </c>
      <c r="N292">
        <f>VLOOKUP($F292,'(참고)타워 스텟 가치'!$B$2:$L$6,N$2,0)+(VLOOKUP($F292,'(참고)타워 스텟 가치'!$B$2:$L$6,N$2,0)*$E292)</f>
        <v>0</v>
      </c>
      <c r="O292">
        <f>VLOOKUP($F292,'(참고)타워 스텟 가치'!$B$2:$L$6,O$2,0)+(VLOOKUP($F292,'(참고)타워 스텟 가치'!$B$2:$L$6,O$2,0)*$E292)</f>
        <v>0</v>
      </c>
      <c r="P292">
        <f>VLOOKUP($F292,'(참고)타워 스텟 가치'!$B$2:$L$6,P$2,0)+(VLOOKUP($F292,'(참고)타워 스텟 가치'!$B$2:$L$6,P$2,0)*$E292)</f>
        <v>16.939999999999987</v>
      </c>
      <c r="Q292">
        <f>SUM('스테이지별 몬스터 스텟'!H292*'(참고)타워 스텟 가치'!$Q$17,'스테이지별 몬스터 스텟'!I292*'(참고)타워 스텟 가치'!$R$17,'스테이지별 몬스터 스텟'!J292*'(참고)타워 스텟 가치'!$S$17,'스테이지별 몬스터 스텟'!K292*'(참고)타워 스텟 가치'!$T$17,'스테이지별 몬스터 스텟'!L292*'(참고)타워 스텟 가치'!$U$17,'스테이지별 몬스터 스텟'!M292*'(참고)타워 스텟 가치'!$V$17,'스테이지별 몬스터 스텟'!N292*'(참고)타워 스텟 가치'!$W$17,'스테이지별 몬스터 스텟'!O292*'(참고)타워 스텟 가치'!$X$17,'스테이지별 몬스터 스텟'!P292*'(참고)타워 스텟 가치'!$Y$17)</f>
        <v>185801.85249999992</v>
      </c>
      <c r="R292">
        <v>1</v>
      </c>
      <c r="S292">
        <f>VLOOKUP($F292,'(참고)타워 스텟 가치'!$B$7:$L$11,S$2,0)+(VLOOKUP($F292,'(참고)타워 스텟 가치'!$B$7:$L$11,S$2,0)*$E292)</f>
        <v>136.12499999999989</v>
      </c>
      <c r="T292">
        <f>VLOOKUP($F292,'(참고)타워 스텟 가치'!$B$7:$L$11,T$2,0)+(VLOOKUP($F292,'(참고)타워 스텟 가치'!$B$7:$L$11,T$2,0)*$E292)</f>
        <v>245.02499999999981</v>
      </c>
      <c r="U292">
        <f>VLOOKUP($F292,'(참고)타워 스텟 가치'!$B$7:$L$11,U$2,0)+(VLOOKUP($F292,'(참고)타워 스텟 가치'!$B$7:$L$11,U$2,0)*$E292)</f>
        <v>120999.99999999991</v>
      </c>
      <c r="V292">
        <f>VLOOKUP($F292,'(참고)타워 스텟 가치'!$B$7:$L$11,V$2,0)+(VLOOKUP($F292,'(참고)타워 스텟 가치'!$B$7:$L$11,V$2,0)*$E292)</f>
        <v>1633.4999999999989</v>
      </c>
      <c r="W292">
        <f>VLOOKUP($F292,'(참고)타워 스텟 가치'!$B$7:$L$11,W$2,0)+(VLOOKUP($F292,'(참고)타워 스텟 가치'!$B$7:$L$11,W$2,0)*$E292)</f>
        <v>27.22499999999998</v>
      </c>
      <c r="X292">
        <f>VLOOKUP($F292,'(참고)타워 스텟 가치'!$B$7:$L$11,X$2,0)+(VLOOKUP($F292,'(참고)타워 스텟 가치'!$B$7:$L$11,X$2,0)*$E292)</f>
        <v>7.2599999999999945</v>
      </c>
      <c r="Y292">
        <f>VLOOKUP($F292,'(참고)타워 스텟 가치'!$B$7:$L$11,Y$2,0)+(VLOOKUP($F292,'(참고)타워 스텟 가치'!$B$7:$L$11,Y$2,0)*$E292)</f>
        <v>0</v>
      </c>
      <c r="Z292">
        <f>VLOOKUP($F292,'(참고)타워 스텟 가치'!$B$7:$L$11,Z$2,0)+(VLOOKUP($F292,'(참고)타워 스텟 가치'!$B$7:$L$11,Z$2,0)*$E292)</f>
        <v>0</v>
      </c>
      <c r="AA292">
        <f>VLOOKUP($F292,'(참고)타워 스텟 가치'!$B$7:$L$11,AA$2,0)+(VLOOKUP($F292,'(참고)타워 스텟 가치'!$B$7:$L$11,AA$2,0)*$E292)</f>
        <v>16.939999999999987</v>
      </c>
      <c r="AB292">
        <f>SUM('스테이지별 몬스터 스텟'!S292*'(참고)타워 스텟 가치'!$Q$17,'스테이지별 몬스터 스텟'!T292*'(참고)타워 스텟 가치'!$R$17,'스테이지별 몬스터 스텟'!U292*'(참고)타워 스텟 가치'!$S$17,'스테이지별 몬스터 스텟'!V292*'(참고)타워 스텟 가치'!$T$17,'스테이지별 몬스터 스텟'!W292*'(참고)타워 스텟 가치'!$U$17,'스테이지별 몬스터 스텟'!X292*'(참고)타워 스텟 가치'!$V$17,'스테이지별 몬스터 스텟'!Y292*'(참고)타워 스텟 가치'!$W$17,'스테이지별 몬스터 스텟'!Z292*'(참고)타워 스텟 가치'!$X$17,'스테이지별 몬스터 스텟'!AA292*'(참고)타워 스텟 가치'!$Y$17)</f>
        <v>185502.37749999992</v>
      </c>
      <c r="AC292">
        <v>2</v>
      </c>
      <c r="AD292">
        <f>VLOOKUP($F292,'(참고)타워 스텟 가치'!$B$12:$L$16,AD$2,0)+(VLOOKUP($F292,'(참고)타워 스텟 가치'!$B$12:$L$16,AD$2,0)*$E292)</f>
        <v>136.12499999999989</v>
      </c>
      <c r="AE292">
        <f>VLOOKUP($F292,'(참고)타워 스텟 가치'!$B$12:$L$16,AE$2,0)+(VLOOKUP($F292,'(참고)타워 스텟 가치'!$B$12:$L$16,AE$2,0)*$E292)</f>
        <v>163.34999999999988</v>
      </c>
      <c r="AF292">
        <f>VLOOKUP($F292,'(참고)타워 스텟 가치'!$B$12:$L$16,AF$2,0)+(VLOOKUP($F292,'(참고)타워 스텟 가치'!$B$12:$L$16,AF$2,0)*$E292)</f>
        <v>120999.99999999991</v>
      </c>
      <c r="AG292">
        <f>VLOOKUP($F292,'(참고)타워 스텟 가치'!$B$12:$L$16,AG$2,0)+(VLOOKUP($F292,'(참고)타워 스텟 가치'!$B$12:$L$16,AG$2,0)*$E292)</f>
        <v>816.74999999999943</v>
      </c>
      <c r="AH292">
        <f>VLOOKUP($F292,'(참고)타워 스텟 가치'!$B$12:$L$16,AH$2,0)+(VLOOKUP($F292,'(참고)타워 스텟 가치'!$B$12:$L$16,AH$2,0)*$E292)</f>
        <v>27.22499999999998</v>
      </c>
      <c r="AI292">
        <f>VLOOKUP($F292,'(참고)타워 스텟 가치'!$B$12:$L$16,AI$2,0)+(VLOOKUP($F292,'(참고)타워 스텟 가치'!$B$12:$L$16,AI$2,0)*$E292)</f>
        <v>7.2599999999999945</v>
      </c>
      <c r="AJ292">
        <f>VLOOKUP($F292,'(참고)타워 스텟 가치'!$B$12:$L$16,AJ$2,0)+(VLOOKUP($F292,'(참고)타워 스텟 가치'!$B$12:$L$16,AJ$2,0)*$E292)</f>
        <v>0</v>
      </c>
      <c r="AK292">
        <f>VLOOKUP($F292,'(참고)타워 스텟 가치'!$B$12:$L$16,AK$2,0)+(VLOOKUP($F292,'(참고)타워 스텟 가치'!$B$12:$L$16,AK$2,0)*$E292)</f>
        <v>0</v>
      </c>
      <c r="AL292">
        <f>VLOOKUP($F292,'(참고)타워 스텟 가치'!$B$12:$L$16,AL$2,0)+(VLOOKUP($F292,'(참고)타워 스텟 가치'!$B$12:$L$16,AL$2,0)*$E292)</f>
        <v>33.879999999999974</v>
      </c>
      <c r="AM292">
        <f>SUM('스테이지별 몬스터 스텟'!AD292*'(참고)타워 스텟 가치'!$Q$17,'스테이지별 몬스터 스텟'!AE292*'(참고)타워 스텟 가치'!$R$17,'스테이지별 몬스터 스텟'!AF292*'(참고)타워 스텟 가치'!$S$17,'스테이지별 몬스터 스텟'!AG292*'(참고)타워 스텟 가치'!$T$17,'스테이지별 몬스터 스텟'!AH292*'(참고)타워 스텟 가치'!$U$17,'스테이지별 몬스터 스텟'!AI292*'(참고)타워 스텟 가치'!$V$17,'스테이지별 몬스터 스텟'!AJ292*'(참고)타워 스텟 가치'!$W$17,'스테이지별 몬스터 스텟'!AK292*'(참고)타워 스텟 가치'!$X$17,'스테이지별 몬스터 스텟'!AL292*'(참고)타워 스텟 가치'!$Y$17)</f>
        <v>183780.24499999991</v>
      </c>
      <c r="AN292">
        <v>3</v>
      </c>
    </row>
    <row r="293" spans="3:40" x14ac:dyDescent="0.3">
      <c r="C293">
        <v>4</v>
      </c>
      <c r="D293">
        <f t="shared" si="14"/>
        <v>58</v>
      </c>
      <c r="E293" s="52">
        <f>VLOOKUP(D293,'스테이지별 난이도 설정'!B:C,2,0)</f>
        <v>23.199999999999982</v>
      </c>
      <c r="F293" t="str">
        <f t="shared" si="15"/>
        <v>유니크</v>
      </c>
      <c r="G293">
        <f t="shared" si="13"/>
        <v>6</v>
      </c>
      <c r="H293">
        <f>VLOOKUP($F293,'(참고)타워 스텟 가치'!$B$2:$L$6,H$2,0)+(VLOOKUP($F293,'(참고)타워 스텟 가치'!$B$2:$L$6,H$2,0)*$E293)</f>
        <v>612.56249999999955</v>
      </c>
      <c r="I293">
        <f>VLOOKUP($F293,'(참고)타워 스텟 가치'!$B$2:$L$6,I$2,0)+(VLOOKUP($F293,'(참고)타워 스텟 가치'!$B$2:$L$6,I$2,0)*$E293)</f>
        <v>122.5124999999999</v>
      </c>
      <c r="J293">
        <f>VLOOKUP($F293,'(참고)타워 스텟 가치'!$B$2:$L$6,J$2,0)+(VLOOKUP($F293,'(참고)타워 스텟 가치'!$B$2:$L$6,J$2,0)*$E293)</f>
        <v>120999.99999999991</v>
      </c>
      <c r="K293">
        <f>VLOOKUP($F293,'(참고)타워 스텟 가치'!$B$2:$L$6,K$2,0)+(VLOOKUP($F293,'(참고)타워 스텟 가치'!$B$2:$L$6,K$2,0)*$E293)</f>
        <v>2450.2499999999982</v>
      </c>
      <c r="L293">
        <f>VLOOKUP($F293,'(참고)타워 스텟 가치'!$B$2:$L$6,L$2,0)+(VLOOKUP($F293,'(참고)타워 스텟 가치'!$B$2:$L$6,L$2,0)*$E293)</f>
        <v>40.83749999999997</v>
      </c>
      <c r="M293">
        <f>VLOOKUP($F293,'(참고)타워 스텟 가치'!$B$2:$L$6,M$2,0)+(VLOOKUP($F293,'(참고)타워 스텟 가치'!$B$2:$L$6,M$2,0)*$E293)</f>
        <v>7.2599999999999945</v>
      </c>
      <c r="N293">
        <f>VLOOKUP($F293,'(참고)타워 스텟 가치'!$B$2:$L$6,N$2,0)+(VLOOKUP($F293,'(참고)타워 스텟 가치'!$B$2:$L$6,N$2,0)*$E293)</f>
        <v>0</v>
      </c>
      <c r="O293">
        <f>VLOOKUP($F293,'(참고)타워 스텟 가치'!$B$2:$L$6,O$2,0)+(VLOOKUP($F293,'(참고)타워 스텟 가치'!$B$2:$L$6,O$2,0)*$E293)</f>
        <v>0</v>
      </c>
      <c r="P293">
        <f>VLOOKUP($F293,'(참고)타워 스텟 가치'!$B$2:$L$6,P$2,0)+(VLOOKUP($F293,'(참고)타워 스텟 가치'!$B$2:$L$6,P$2,0)*$E293)</f>
        <v>24.199999999999982</v>
      </c>
      <c r="Q293">
        <f>SUM('스테이지별 몬스터 스텟'!H293*'(참고)타워 스텟 가치'!$Q$17,'스테이지별 몬스터 스텟'!I293*'(참고)타워 스텟 가치'!$R$17,'스테이지별 몬스터 스텟'!J293*'(참고)타워 스텟 가치'!$S$17,'스테이지별 몬스터 스텟'!K293*'(참고)타워 스텟 가치'!$T$17,'스테이지별 몬스터 스텟'!L293*'(참고)타워 스텟 가치'!$U$17,'스테이지별 몬스터 스텟'!M293*'(참고)타워 스텟 가치'!$V$17,'스테이지별 몬스터 스텟'!N293*'(참고)타워 스텟 가치'!$W$17,'스테이지별 몬스터 스텟'!O293*'(참고)타워 스텟 가치'!$X$17,'스테이지별 몬스터 스텟'!P293*'(참고)타워 스텟 가치'!$Y$17)</f>
        <v>187946.72874999986</v>
      </c>
      <c r="R293">
        <v>1</v>
      </c>
      <c r="S293">
        <f>VLOOKUP($F293,'(참고)타워 스텟 가치'!$B$7:$L$11,S$2,0)+(VLOOKUP($F293,'(참고)타워 스텟 가치'!$B$7:$L$11,S$2,0)*$E293)</f>
        <v>204.18749999999986</v>
      </c>
      <c r="T293">
        <f>VLOOKUP($F293,'(참고)타워 스텟 가치'!$B$7:$L$11,T$2,0)+(VLOOKUP($F293,'(참고)타워 스텟 가치'!$B$7:$L$11,T$2,0)*$E293)</f>
        <v>367.53749999999974</v>
      </c>
      <c r="U293">
        <f>VLOOKUP($F293,'(참고)타워 스텟 가치'!$B$7:$L$11,U$2,0)+(VLOOKUP($F293,'(참고)타워 스텟 가치'!$B$7:$L$11,U$2,0)*$E293)</f>
        <v>120999.99999999991</v>
      </c>
      <c r="V293">
        <f>VLOOKUP($F293,'(참고)타워 스텟 가치'!$B$7:$L$11,V$2,0)+(VLOOKUP($F293,'(참고)타워 스텟 가치'!$B$7:$L$11,V$2,0)*$E293)</f>
        <v>2450.2499999999982</v>
      </c>
      <c r="W293">
        <f>VLOOKUP($F293,'(참고)타워 스텟 가치'!$B$7:$L$11,W$2,0)+(VLOOKUP($F293,'(참고)타워 스텟 가치'!$B$7:$L$11,W$2,0)*$E293)</f>
        <v>40.83749999999997</v>
      </c>
      <c r="X293">
        <f>VLOOKUP($F293,'(참고)타워 스텟 가치'!$B$7:$L$11,X$2,0)+(VLOOKUP($F293,'(참고)타워 스텟 가치'!$B$7:$L$11,X$2,0)*$E293)</f>
        <v>7.2599999999999945</v>
      </c>
      <c r="Y293">
        <f>VLOOKUP($F293,'(참고)타워 스텟 가치'!$B$7:$L$11,Y$2,0)+(VLOOKUP($F293,'(참고)타워 스텟 가치'!$B$7:$L$11,Y$2,0)*$E293)</f>
        <v>0</v>
      </c>
      <c r="Z293">
        <f>VLOOKUP($F293,'(참고)타워 스텟 가치'!$B$7:$L$11,Z$2,0)+(VLOOKUP($F293,'(참고)타워 스텟 가치'!$B$7:$L$11,Z$2,0)*$E293)</f>
        <v>0</v>
      </c>
      <c r="AA293">
        <f>VLOOKUP($F293,'(참고)타워 스텟 가치'!$B$7:$L$11,AA$2,0)+(VLOOKUP($F293,'(참고)타워 스텟 가치'!$B$7:$L$11,AA$2,0)*$E293)</f>
        <v>24.199999999999982</v>
      </c>
      <c r="AB293">
        <f>SUM('스테이지별 몬스터 스텟'!S293*'(참고)타워 스텟 가치'!$Q$17,'스테이지별 몬스터 스텟'!T293*'(참고)타워 스텟 가치'!$R$17,'스테이지별 몬스터 스텟'!U293*'(참고)타워 스텟 가치'!$S$17,'스테이지별 몬스터 스텟'!V293*'(참고)타워 스텟 가치'!$T$17,'스테이지별 몬스터 스텟'!W293*'(참고)타워 스텟 가치'!$U$17,'스테이지별 몬스터 스텟'!X293*'(참고)타워 스텟 가치'!$V$17,'스테이지별 몬스터 스텟'!Y293*'(참고)타워 스텟 가치'!$W$17,'스테이지별 몬스터 스텟'!Z293*'(참고)타워 스텟 가치'!$X$17,'스테이지별 몬스터 스텟'!AA293*'(참고)타워 스텟 가치'!$Y$17)</f>
        <v>187497.51624999987</v>
      </c>
      <c r="AC293">
        <v>2</v>
      </c>
      <c r="AD293">
        <f>VLOOKUP($F293,'(참고)타워 스텟 가치'!$B$12:$L$16,AD$2,0)+(VLOOKUP($F293,'(참고)타워 스텟 가치'!$B$12:$L$16,AD$2,0)*$E293)</f>
        <v>204.18749999999986</v>
      </c>
      <c r="AE293">
        <f>VLOOKUP($F293,'(참고)타워 스텟 가치'!$B$12:$L$16,AE$2,0)+(VLOOKUP($F293,'(참고)타워 스텟 가치'!$B$12:$L$16,AE$2,0)*$E293)</f>
        <v>245.02499999999981</v>
      </c>
      <c r="AF293">
        <f>VLOOKUP($F293,'(참고)타워 스텟 가치'!$B$12:$L$16,AF$2,0)+(VLOOKUP($F293,'(참고)타워 스텟 가치'!$B$12:$L$16,AF$2,0)*$E293)</f>
        <v>120999.99999999991</v>
      </c>
      <c r="AG293">
        <f>VLOOKUP($F293,'(참고)타워 스텟 가치'!$B$12:$L$16,AG$2,0)+(VLOOKUP($F293,'(참고)타워 스텟 가치'!$B$12:$L$16,AG$2,0)*$E293)</f>
        <v>1225.1249999999991</v>
      </c>
      <c r="AH293">
        <f>VLOOKUP($F293,'(참고)타워 스텟 가치'!$B$12:$L$16,AH$2,0)+(VLOOKUP($F293,'(참고)타워 스텟 가치'!$B$12:$L$16,AH$2,0)*$E293)</f>
        <v>40.83749999999997</v>
      </c>
      <c r="AI293">
        <f>VLOOKUP($F293,'(참고)타워 스텟 가치'!$B$12:$L$16,AI$2,0)+(VLOOKUP($F293,'(참고)타워 스텟 가치'!$B$12:$L$16,AI$2,0)*$E293)</f>
        <v>7.2599999999999945</v>
      </c>
      <c r="AJ293">
        <f>VLOOKUP($F293,'(참고)타워 스텟 가치'!$B$12:$L$16,AJ$2,0)+(VLOOKUP($F293,'(참고)타워 스텟 가치'!$B$12:$L$16,AJ$2,0)*$E293)</f>
        <v>0</v>
      </c>
      <c r="AK293">
        <f>VLOOKUP($F293,'(참고)타워 스텟 가치'!$B$12:$L$16,AK$2,0)+(VLOOKUP($F293,'(참고)타워 스텟 가치'!$B$12:$L$16,AK$2,0)*$E293)</f>
        <v>0</v>
      </c>
      <c r="AL293">
        <f>VLOOKUP($F293,'(참고)타워 스텟 가치'!$B$12:$L$16,AL$2,0)+(VLOOKUP($F293,'(참고)타워 스텟 가치'!$B$12:$L$16,AL$2,0)*$E293)</f>
        <v>48.399999999999963</v>
      </c>
      <c r="AM293">
        <f>SUM('스테이지별 몬스터 스텟'!AD293*'(참고)타워 스텟 가치'!$Q$17,'스테이지별 몬스터 스텟'!AE293*'(참고)타워 스텟 가치'!$R$17,'스테이지별 몬스터 스텟'!AF293*'(참고)타워 스텟 가치'!$S$17,'스테이지별 몬스터 스텟'!AG293*'(참고)타워 스텟 가치'!$T$17,'스테이지별 몬스터 스텟'!AH293*'(참고)타워 스텟 가치'!$U$17,'스테이지별 몬스터 스텟'!AI293*'(참고)타워 스텟 가치'!$V$17,'스테이지별 몬스터 스텟'!AJ293*'(참고)타워 스텟 가치'!$W$17,'스테이지별 몬스터 스텟'!AK293*'(참고)타워 스텟 가치'!$X$17,'스테이지별 몬스터 스텟'!AL293*'(참고)타워 스텟 가치'!$Y$17)</f>
        <v>184911.89749999988</v>
      </c>
      <c r="AN293">
        <v>3</v>
      </c>
    </row>
    <row r="294" spans="3:40" x14ac:dyDescent="0.3">
      <c r="C294">
        <v>5</v>
      </c>
      <c r="D294">
        <f t="shared" si="14"/>
        <v>58</v>
      </c>
      <c r="E294" s="52">
        <f>VLOOKUP(D294,'스테이지별 난이도 설정'!B:C,2,0)</f>
        <v>23.199999999999982</v>
      </c>
      <c r="F294" t="str">
        <f t="shared" si="15"/>
        <v>스페셜</v>
      </c>
      <c r="G294">
        <f t="shared" si="13"/>
        <v>6</v>
      </c>
      <c r="H294">
        <f>VLOOKUP($F294,'(참고)타워 스텟 가치'!$B$2:$L$6,H$2,0)+(VLOOKUP($F294,'(참고)타워 스텟 가치'!$B$2:$L$6,H$2,0)*$E294)</f>
        <v>918.84374999999932</v>
      </c>
      <c r="I294">
        <f>VLOOKUP($F294,'(참고)타워 스텟 가치'!$B$2:$L$6,I$2,0)+(VLOOKUP($F294,'(참고)타워 스텟 가치'!$B$2:$L$6,I$2,0)*$E294)</f>
        <v>183.76874999999987</v>
      </c>
      <c r="J294">
        <f>VLOOKUP($F294,'(참고)타워 스텟 가치'!$B$2:$L$6,J$2,0)+(VLOOKUP($F294,'(참고)타워 스텟 가치'!$B$2:$L$6,J$2,0)*$E294)</f>
        <v>120999.99999999991</v>
      </c>
      <c r="K294">
        <f>VLOOKUP($F294,'(참고)타워 스텟 가치'!$B$2:$L$6,K$2,0)+(VLOOKUP($F294,'(참고)타워 스텟 가치'!$B$2:$L$6,K$2,0)*$E294)</f>
        <v>3675.3749999999973</v>
      </c>
      <c r="L294">
        <f>VLOOKUP($F294,'(참고)타워 스텟 가치'!$B$2:$L$6,L$2,0)+(VLOOKUP($F294,'(참고)타워 스텟 가치'!$B$2:$L$6,L$2,0)*$E294)</f>
        <v>61.256249999999952</v>
      </c>
      <c r="M294">
        <f>VLOOKUP($F294,'(참고)타워 스텟 가치'!$B$2:$L$6,M$2,0)+(VLOOKUP($F294,'(참고)타워 스텟 가치'!$B$2:$L$6,M$2,0)*$E294)</f>
        <v>7.2599999999999945</v>
      </c>
      <c r="N294">
        <f>VLOOKUP($F294,'(참고)타워 스텟 가치'!$B$2:$L$6,N$2,0)+(VLOOKUP($F294,'(참고)타워 스텟 가치'!$B$2:$L$6,N$2,0)*$E294)</f>
        <v>0</v>
      </c>
      <c r="O294">
        <f>VLOOKUP($F294,'(참고)타워 스텟 가치'!$B$2:$L$6,O$2,0)+(VLOOKUP($F294,'(참고)타워 스텟 가치'!$B$2:$L$6,O$2,0)*$E294)</f>
        <v>0</v>
      </c>
      <c r="P294">
        <f>VLOOKUP($F294,'(참고)타워 스텟 가치'!$B$2:$L$6,P$2,0)+(VLOOKUP($F294,'(참고)타워 스텟 가치'!$B$2:$L$6,P$2,0)*$E294)</f>
        <v>24.199999999999982</v>
      </c>
      <c r="Q294">
        <f>SUM('스테이지별 몬스터 스텟'!H294*'(참고)타워 스텟 가치'!$Q$17,'스테이지별 몬스터 스텟'!I294*'(참고)타워 스텟 가치'!$R$17,'스테이지별 몬스터 스텟'!J294*'(참고)타워 스텟 가치'!$S$17,'스테이지별 몬스터 스텟'!K294*'(참고)타워 스텟 가치'!$T$17,'스테이지별 몬스터 스텟'!L294*'(참고)타워 스텟 가치'!$U$17,'스테이지별 몬스터 스텟'!M294*'(참고)타워 스텟 가치'!$V$17,'스테이지별 몬스터 스텟'!N294*'(참고)타워 스텟 가치'!$W$17,'스테이지별 몬스터 스텟'!O294*'(참고)타워 스텟 가치'!$X$17,'스테이지별 몬스터 스텟'!P294*'(참고)타워 스텟 가치'!$Y$17)</f>
        <v>191142.26312499991</v>
      </c>
      <c r="R294">
        <v>1</v>
      </c>
      <c r="S294">
        <f>VLOOKUP($F294,'(참고)타워 스텟 가치'!$B$7:$L$11,S$2,0)+(VLOOKUP($F294,'(참고)타워 스텟 가치'!$B$7:$L$11,S$2,0)*$E294)</f>
        <v>306.28124999999977</v>
      </c>
      <c r="T294">
        <f>VLOOKUP($F294,'(참고)타워 스텟 가치'!$B$7:$L$11,T$2,0)+(VLOOKUP($F294,'(참고)타워 스텟 가치'!$B$7:$L$11,T$2,0)*$E294)</f>
        <v>551.30624999999952</v>
      </c>
      <c r="U294">
        <f>VLOOKUP($F294,'(참고)타워 스텟 가치'!$B$7:$L$11,U$2,0)+(VLOOKUP($F294,'(참고)타워 스텟 가치'!$B$7:$L$11,U$2,0)*$E294)</f>
        <v>120999.99999999991</v>
      </c>
      <c r="V294">
        <f>VLOOKUP($F294,'(참고)타워 스텟 가치'!$B$7:$L$11,V$2,0)+(VLOOKUP($F294,'(참고)타워 스텟 가치'!$B$7:$L$11,V$2,0)*$E294)</f>
        <v>3675.3749999999973</v>
      </c>
      <c r="W294">
        <f>VLOOKUP($F294,'(참고)타워 스텟 가치'!$B$7:$L$11,W$2,0)+(VLOOKUP($F294,'(참고)타워 스텟 가치'!$B$7:$L$11,W$2,0)*$E294)</f>
        <v>61.256249999999952</v>
      </c>
      <c r="X294">
        <f>VLOOKUP($F294,'(참고)타워 스텟 가치'!$B$7:$L$11,X$2,0)+(VLOOKUP($F294,'(참고)타워 스텟 가치'!$B$7:$L$11,X$2,0)*$E294)</f>
        <v>7.2599999999999945</v>
      </c>
      <c r="Y294">
        <f>VLOOKUP($F294,'(참고)타워 스텟 가치'!$B$7:$L$11,Y$2,0)+(VLOOKUP($F294,'(참고)타워 스텟 가치'!$B$7:$L$11,Y$2,0)*$E294)</f>
        <v>0</v>
      </c>
      <c r="Z294">
        <f>VLOOKUP($F294,'(참고)타워 스텟 가치'!$B$7:$L$11,Z$2,0)+(VLOOKUP($F294,'(참고)타워 스텟 가치'!$B$7:$L$11,Z$2,0)*$E294)</f>
        <v>0</v>
      </c>
      <c r="AA294">
        <f>VLOOKUP($F294,'(참고)타워 스텟 가치'!$B$7:$L$11,AA$2,0)+(VLOOKUP($F294,'(참고)타워 스텟 가치'!$B$7:$L$11,AA$2,0)*$E294)</f>
        <v>24.199999999999982</v>
      </c>
      <c r="AB294">
        <f>SUM('스테이지별 몬스터 스텟'!S294*'(참고)타워 스텟 가치'!$Q$17,'스테이지별 몬스터 스텟'!T294*'(참고)타워 스텟 가치'!$R$17,'스테이지별 몬스터 스텟'!U294*'(참고)타워 스텟 가치'!$S$17,'스테이지별 몬스터 스텟'!V294*'(참고)타워 스텟 가치'!$T$17,'스테이지별 몬스터 스텟'!W294*'(참고)타워 스텟 가치'!$U$17,'스테이지별 몬스터 스텟'!X294*'(참고)타워 스텟 가치'!$V$17,'스테이지별 몬스터 스텟'!Y294*'(참고)타워 스텟 가치'!$W$17,'스테이지별 몬스터 스텟'!Z294*'(참고)타워 스텟 가치'!$X$17,'스테이지별 몬스터 스텟'!AA294*'(참고)타워 스텟 가치'!$Y$17)</f>
        <v>190468.4443749999</v>
      </c>
      <c r="AC294">
        <v>2</v>
      </c>
      <c r="AD294">
        <f>VLOOKUP($F294,'(참고)타워 스텟 가치'!$B$12:$L$16,AD$2,0)+(VLOOKUP($F294,'(참고)타워 스텟 가치'!$B$12:$L$16,AD$2,0)*$E294)</f>
        <v>306.28124999999977</v>
      </c>
      <c r="AE294">
        <f>VLOOKUP($F294,'(참고)타워 스텟 가치'!$B$12:$L$16,AE$2,0)+(VLOOKUP($F294,'(참고)타워 스텟 가치'!$B$12:$L$16,AE$2,0)*$E294)</f>
        <v>367.53749999999974</v>
      </c>
      <c r="AF294">
        <f>VLOOKUP($F294,'(참고)타워 스텟 가치'!$B$12:$L$16,AF$2,0)+(VLOOKUP($F294,'(참고)타워 스텟 가치'!$B$12:$L$16,AF$2,0)*$E294)</f>
        <v>120999.99999999991</v>
      </c>
      <c r="AG294">
        <f>VLOOKUP($F294,'(참고)타워 스텟 가치'!$B$12:$L$16,AG$2,0)+(VLOOKUP($F294,'(참고)타워 스텟 가치'!$B$12:$L$16,AG$2,0)*$E294)</f>
        <v>1837.6874999999986</v>
      </c>
      <c r="AH294">
        <f>VLOOKUP($F294,'(참고)타워 스텟 가치'!$B$12:$L$16,AH$2,0)+(VLOOKUP($F294,'(참고)타워 스텟 가치'!$B$12:$L$16,AH$2,0)*$E294)</f>
        <v>61.256249999999952</v>
      </c>
      <c r="AI294">
        <f>VLOOKUP($F294,'(참고)타워 스텟 가치'!$B$12:$L$16,AI$2,0)+(VLOOKUP($F294,'(참고)타워 스텟 가치'!$B$12:$L$16,AI$2,0)*$E294)</f>
        <v>7.2599999999999945</v>
      </c>
      <c r="AJ294">
        <f>VLOOKUP($F294,'(참고)타워 스텟 가치'!$B$12:$L$16,AJ$2,0)+(VLOOKUP($F294,'(참고)타워 스텟 가치'!$B$12:$L$16,AJ$2,0)*$E294)</f>
        <v>0</v>
      </c>
      <c r="AK294">
        <f>VLOOKUP($F294,'(참고)타워 스텟 가치'!$B$12:$L$16,AK$2,0)+(VLOOKUP($F294,'(참고)타워 스텟 가치'!$B$12:$L$16,AK$2,0)*$E294)</f>
        <v>0</v>
      </c>
      <c r="AL294">
        <f>VLOOKUP($F294,'(참고)타워 스텟 가치'!$B$12:$L$16,AL$2,0)+(VLOOKUP($F294,'(참고)타워 스텟 가치'!$B$12:$L$16,AL$2,0)*$E294)</f>
        <v>48.399999999999963</v>
      </c>
      <c r="AM294">
        <f>SUM('스테이지별 몬스터 스텟'!AD294*'(참고)타워 스텟 가치'!$Q$17,'스테이지별 몬스터 스텟'!AE294*'(참고)타워 스텟 가치'!$R$17,'스테이지별 몬스터 스텟'!AF294*'(참고)타워 스텟 가치'!$S$17,'스테이지별 몬스터 스텟'!AG294*'(참고)타워 스텟 가치'!$T$17,'스테이지별 몬스터 스텟'!AH294*'(참고)타워 스텟 가치'!$U$17,'스테이지별 몬스터 스텟'!AI294*'(참고)타워 스텟 가치'!$V$17,'스테이지별 몬스터 스텟'!AJ294*'(참고)타워 스텟 가치'!$W$17,'스테이지별 몬스터 스텟'!AK294*'(참고)타워 스텟 가치'!$X$17,'스테이지별 몬스터 스텟'!AL294*'(참고)타워 스텟 가치'!$Y$17)</f>
        <v>186565.81624999989</v>
      </c>
      <c r="AN294">
        <v>3</v>
      </c>
    </row>
    <row r="295" spans="3:40" x14ac:dyDescent="0.3">
      <c r="C295">
        <v>1</v>
      </c>
      <c r="D295">
        <f t="shared" si="14"/>
        <v>59</v>
      </c>
      <c r="E295" s="52">
        <f>VLOOKUP(D295,'스테이지별 난이도 설정'!B:C,2,0)</f>
        <v>23.59999999999998</v>
      </c>
      <c r="F295" t="str">
        <f t="shared" si="15"/>
        <v>일반</v>
      </c>
      <c r="G295">
        <f t="shared" si="13"/>
        <v>6</v>
      </c>
      <c r="H295">
        <f>VLOOKUP($F295,'(참고)타워 스텟 가치'!$B$2:$L$6,H$2,0)+(VLOOKUP($F295,'(참고)타워 스텟 가치'!$B$2:$L$6,H$2,0)*$E295)</f>
        <v>184.49999999999986</v>
      </c>
      <c r="I295">
        <f>VLOOKUP($F295,'(참고)타워 스텟 가치'!$B$2:$L$6,I$2,0)+(VLOOKUP($F295,'(참고)타워 스텟 가치'!$B$2:$L$6,I$2,0)*$E295)</f>
        <v>36.89999999999997</v>
      </c>
      <c r="J295">
        <f>VLOOKUP($F295,'(참고)타워 스텟 가치'!$B$2:$L$6,J$2,0)+(VLOOKUP($F295,'(참고)타워 스텟 가치'!$B$2:$L$6,J$2,0)*$E295)</f>
        <v>122999.9999999999</v>
      </c>
      <c r="K295">
        <f>VLOOKUP($F295,'(참고)타워 스텟 가치'!$B$2:$L$6,K$2,0)+(VLOOKUP($F295,'(참고)타워 스텟 가치'!$B$2:$L$6,K$2,0)*$E295)</f>
        <v>737.99999999999943</v>
      </c>
      <c r="L295">
        <f>VLOOKUP($F295,'(참고)타워 스텟 가치'!$B$2:$L$6,L$2,0)+(VLOOKUP($F295,'(참고)타워 스텟 가치'!$B$2:$L$6,L$2,0)*$E295)</f>
        <v>12.29999999999999</v>
      </c>
      <c r="M295">
        <f>VLOOKUP($F295,'(참고)타워 스텟 가치'!$B$2:$L$6,M$2,0)+(VLOOKUP($F295,'(참고)타워 스텟 가치'!$B$2:$L$6,M$2,0)*$E295)</f>
        <v>7.3799999999999937</v>
      </c>
      <c r="N295">
        <f>VLOOKUP($F295,'(참고)타워 스텟 가치'!$B$2:$L$6,N$2,0)+(VLOOKUP($F295,'(참고)타워 스텟 가치'!$B$2:$L$6,N$2,0)*$E295)</f>
        <v>0</v>
      </c>
      <c r="O295">
        <f>VLOOKUP($F295,'(참고)타워 스텟 가치'!$B$2:$L$6,O$2,0)+(VLOOKUP($F295,'(참고)타워 스텟 가치'!$B$2:$L$6,O$2,0)*$E295)</f>
        <v>0</v>
      </c>
      <c r="P295">
        <f>VLOOKUP($F295,'(참고)타워 스텟 가치'!$B$2:$L$6,P$2,0)+(VLOOKUP($F295,'(참고)타워 스텟 가치'!$B$2:$L$6,P$2,0)*$E295)</f>
        <v>17.219999999999985</v>
      </c>
      <c r="Q295">
        <f>SUM('스테이지별 몬스터 스텟'!H295*'(참고)타워 스텟 가치'!$Q$17,'스테이지별 몬스터 스텟'!I295*'(참고)타워 스텟 가치'!$R$17,'스테이지별 몬스터 스텟'!J295*'(참고)타워 스텟 가치'!$S$17,'스테이지별 몬스터 스텟'!K295*'(참고)타워 스텟 가치'!$T$17,'스테이지별 몬스터 스텟'!L295*'(참고)타워 스텟 가치'!$U$17,'스테이지별 몬스터 스텟'!M295*'(참고)타워 스텟 가치'!$V$17,'스테이지별 몬스터 스텟'!N295*'(참고)타워 스텟 가치'!$W$17,'스테이지별 몬스터 스텟'!O295*'(참고)타워 스텟 가치'!$X$17,'스테이지별 몬스터 스텟'!P295*'(참고)타워 스텟 가치'!$Y$17)</f>
        <v>186466.76999999987</v>
      </c>
      <c r="R295">
        <v>1</v>
      </c>
      <c r="S295">
        <f>VLOOKUP($F295,'(참고)타워 스텟 가치'!$B$7:$L$11,S$2,0)+(VLOOKUP($F295,'(참고)타워 스텟 가치'!$B$7:$L$11,S$2,0)*$E295)</f>
        <v>61.49999999999995</v>
      </c>
      <c r="T295">
        <f>VLOOKUP($F295,'(참고)타워 스텟 가치'!$B$7:$L$11,T$2,0)+(VLOOKUP($F295,'(참고)타워 스텟 가치'!$B$7:$L$11,T$2,0)*$E295)</f>
        <v>110.6999999999999</v>
      </c>
      <c r="U295">
        <f>VLOOKUP($F295,'(참고)타워 스텟 가치'!$B$7:$L$11,U$2,0)+(VLOOKUP($F295,'(참고)타워 스텟 가치'!$B$7:$L$11,U$2,0)*$E295)</f>
        <v>122999.9999999999</v>
      </c>
      <c r="V295">
        <f>VLOOKUP($F295,'(참고)타워 스텟 가치'!$B$7:$L$11,V$2,0)+(VLOOKUP($F295,'(참고)타워 스텟 가치'!$B$7:$L$11,V$2,0)*$E295)</f>
        <v>737.99999999999943</v>
      </c>
      <c r="W295">
        <f>VLOOKUP($F295,'(참고)타워 스텟 가치'!$B$7:$L$11,W$2,0)+(VLOOKUP($F295,'(참고)타워 스텟 가치'!$B$7:$L$11,W$2,0)*$E295)</f>
        <v>12.29999999999999</v>
      </c>
      <c r="X295">
        <f>VLOOKUP($F295,'(참고)타워 스텟 가치'!$B$7:$L$11,X$2,0)+(VLOOKUP($F295,'(참고)타워 스텟 가치'!$B$7:$L$11,X$2,0)*$E295)</f>
        <v>7.3799999999999937</v>
      </c>
      <c r="Y295">
        <f>VLOOKUP($F295,'(참고)타워 스텟 가치'!$B$7:$L$11,Y$2,0)+(VLOOKUP($F295,'(참고)타워 스텟 가치'!$B$7:$L$11,Y$2,0)*$E295)</f>
        <v>0</v>
      </c>
      <c r="Z295">
        <f>VLOOKUP($F295,'(참고)타워 스텟 가치'!$B$7:$L$11,Z$2,0)+(VLOOKUP($F295,'(참고)타워 스텟 가치'!$B$7:$L$11,Z$2,0)*$E295)</f>
        <v>0</v>
      </c>
      <c r="AA295">
        <f>VLOOKUP($F295,'(참고)타워 스텟 가치'!$B$7:$L$11,AA$2,0)+(VLOOKUP($F295,'(참고)타워 스텟 가치'!$B$7:$L$11,AA$2,0)*$E295)</f>
        <v>17.219999999999985</v>
      </c>
      <c r="AB295">
        <f>SUM('스테이지별 몬스터 스텟'!S295*'(참고)타워 스텟 가치'!$Q$17,'스테이지별 몬스터 스텟'!T295*'(참고)타워 스텟 가치'!$R$17,'스테이지별 몬스터 스텟'!U295*'(참고)타워 스텟 가치'!$S$17,'스테이지별 몬스터 스텟'!V295*'(참고)타워 스텟 가치'!$T$17,'스테이지별 몬스터 스텟'!W295*'(참고)타워 스텟 가치'!$U$17,'스테이지별 몬스터 스텟'!X295*'(참고)타워 스텟 가치'!$V$17,'스테이지별 몬스터 스텟'!Y295*'(참고)타워 스텟 가치'!$W$17,'스테이지별 몬스터 스텟'!Z295*'(참고)타워 스텟 가치'!$X$17,'스테이지별 몬스터 스텟'!AA295*'(참고)타워 스텟 가치'!$Y$17)</f>
        <v>186331.46999999986</v>
      </c>
      <c r="AC295">
        <v>2</v>
      </c>
      <c r="AD295">
        <f>VLOOKUP($F295,'(참고)타워 스텟 가치'!$B$12:$L$16,AD$2,0)+(VLOOKUP($F295,'(참고)타워 스텟 가치'!$B$12:$L$16,AD$2,0)*$E295)</f>
        <v>61.49999999999995</v>
      </c>
      <c r="AE295">
        <f>VLOOKUP($F295,'(참고)타워 스텟 가치'!$B$12:$L$16,AE$2,0)+(VLOOKUP($F295,'(참고)타워 스텟 가치'!$B$12:$L$16,AE$2,0)*$E295)</f>
        <v>73.79999999999994</v>
      </c>
      <c r="AF295">
        <f>VLOOKUP($F295,'(참고)타워 스텟 가치'!$B$12:$L$16,AF$2,0)+(VLOOKUP($F295,'(참고)타워 스텟 가치'!$B$12:$L$16,AF$2,0)*$E295)</f>
        <v>122999.9999999999</v>
      </c>
      <c r="AG295">
        <f>VLOOKUP($F295,'(참고)타워 스텟 가치'!$B$12:$L$16,AG$2,0)+(VLOOKUP($F295,'(참고)타워 스텟 가치'!$B$12:$L$16,AG$2,0)*$E295)</f>
        <v>368.99999999999972</v>
      </c>
      <c r="AH295">
        <f>VLOOKUP($F295,'(참고)타워 스텟 가치'!$B$12:$L$16,AH$2,0)+(VLOOKUP($F295,'(참고)타워 스텟 가치'!$B$12:$L$16,AH$2,0)*$E295)</f>
        <v>12.29999999999999</v>
      </c>
      <c r="AI295">
        <f>VLOOKUP($F295,'(참고)타워 스텟 가치'!$B$12:$L$16,AI$2,0)+(VLOOKUP($F295,'(참고)타워 스텟 가치'!$B$12:$L$16,AI$2,0)*$E295)</f>
        <v>7.3799999999999937</v>
      </c>
      <c r="AJ295">
        <f>VLOOKUP($F295,'(참고)타워 스텟 가치'!$B$12:$L$16,AJ$2,0)+(VLOOKUP($F295,'(참고)타워 스텟 가치'!$B$12:$L$16,AJ$2,0)*$E295)</f>
        <v>0</v>
      </c>
      <c r="AK295">
        <f>VLOOKUP($F295,'(참고)타워 스텟 가치'!$B$12:$L$16,AK$2,0)+(VLOOKUP($F295,'(참고)타워 스텟 가치'!$B$12:$L$16,AK$2,0)*$E295)</f>
        <v>0</v>
      </c>
      <c r="AL295">
        <f>VLOOKUP($F295,'(참고)타워 스텟 가치'!$B$12:$L$16,AL$2,0)+(VLOOKUP($F295,'(참고)타워 스텟 가치'!$B$12:$L$16,AL$2,0)*$E295)</f>
        <v>34.439999999999969</v>
      </c>
      <c r="AM295">
        <f>SUM('스테이지별 몬스터 스텟'!AD295*'(참고)타워 스텟 가치'!$Q$17,'스테이지별 몬스터 스텟'!AE295*'(참고)타워 스텟 가치'!$R$17,'스테이지별 몬스터 스텟'!AF295*'(참고)타워 스텟 가치'!$S$17,'스테이지별 몬스터 스텟'!AG295*'(참고)타워 스텟 가치'!$T$17,'스테이지별 몬스터 스텟'!AH295*'(참고)타워 스텟 가치'!$U$17,'스테이지별 몬스터 스텟'!AI295*'(참고)타워 스텟 가치'!$V$17,'스테이지별 몬스터 스텟'!AJ295*'(참고)타워 스텟 가치'!$W$17,'스테이지별 몬스터 스텟'!AK295*'(참고)타워 스텟 가치'!$X$17,'스테이지별 몬스터 스텟'!AL295*'(참고)타워 스텟 가치'!$Y$17)</f>
        <v>185572.55999999988</v>
      </c>
      <c r="AN295">
        <v>3</v>
      </c>
    </row>
    <row r="296" spans="3:40" x14ac:dyDescent="0.3">
      <c r="C296">
        <v>2</v>
      </c>
      <c r="D296">
        <f t="shared" si="14"/>
        <v>59</v>
      </c>
      <c r="E296" s="52">
        <f>VLOOKUP(D296,'스테이지별 난이도 설정'!B:C,2,0)</f>
        <v>23.59999999999998</v>
      </c>
      <c r="F296" t="str">
        <f t="shared" si="15"/>
        <v>레어</v>
      </c>
      <c r="G296">
        <f t="shared" si="13"/>
        <v>6</v>
      </c>
      <c r="H296">
        <f>VLOOKUP($F296,'(참고)타워 스텟 가치'!$B$2:$L$6,H$2,0)+(VLOOKUP($F296,'(참고)타워 스텟 가치'!$B$2:$L$6,H$2,0)*$E296)</f>
        <v>276.74999999999977</v>
      </c>
      <c r="I296">
        <f>VLOOKUP($F296,'(참고)타워 스텟 가치'!$B$2:$L$6,I$2,0)+(VLOOKUP($F296,'(참고)타워 스텟 가치'!$B$2:$L$6,I$2,0)*$E296)</f>
        <v>55.349999999999952</v>
      </c>
      <c r="J296">
        <f>VLOOKUP($F296,'(참고)타워 스텟 가치'!$B$2:$L$6,J$2,0)+(VLOOKUP($F296,'(참고)타워 스텟 가치'!$B$2:$L$6,J$2,0)*$E296)</f>
        <v>122999.9999999999</v>
      </c>
      <c r="K296">
        <f>VLOOKUP($F296,'(참고)타워 스텟 가치'!$B$2:$L$6,K$2,0)+(VLOOKUP($F296,'(참고)타워 스텟 가치'!$B$2:$L$6,K$2,0)*$E296)</f>
        <v>1106.9999999999991</v>
      </c>
      <c r="L296">
        <f>VLOOKUP($F296,'(참고)타워 스텟 가치'!$B$2:$L$6,L$2,0)+(VLOOKUP($F296,'(참고)타워 스텟 가치'!$B$2:$L$6,L$2,0)*$E296)</f>
        <v>18.449999999999985</v>
      </c>
      <c r="M296">
        <f>VLOOKUP($F296,'(참고)타워 스텟 가치'!$B$2:$L$6,M$2,0)+(VLOOKUP($F296,'(참고)타워 스텟 가치'!$B$2:$L$6,M$2,0)*$E296)</f>
        <v>7.3799999999999937</v>
      </c>
      <c r="N296">
        <f>VLOOKUP($F296,'(참고)타워 스텟 가치'!$B$2:$L$6,N$2,0)+(VLOOKUP($F296,'(참고)타워 스텟 가치'!$B$2:$L$6,N$2,0)*$E296)</f>
        <v>0</v>
      </c>
      <c r="O296">
        <f>VLOOKUP($F296,'(참고)타워 스텟 가치'!$B$2:$L$6,O$2,0)+(VLOOKUP($F296,'(참고)타워 스텟 가치'!$B$2:$L$6,O$2,0)*$E296)</f>
        <v>0</v>
      </c>
      <c r="P296">
        <f>VLOOKUP($F296,'(참고)타워 스텟 가치'!$B$2:$L$6,P$2,0)+(VLOOKUP($F296,'(참고)타워 스텟 가치'!$B$2:$L$6,P$2,0)*$E296)</f>
        <v>17.219999999999985</v>
      </c>
      <c r="Q296">
        <f>SUM('스테이지별 몬스터 스텟'!H296*'(참고)타워 스텟 가치'!$Q$17,'스테이지별 몬스터 스텟'!I296*'(참고)타워 스텟 가치'!$R$17,'스테이지별 몬스터 스텟'!J296*'(참고)타워 스텟 가치'!$S$17,'스테이지별 몬스터 스텟'!K296*'(참고)타워 스텟 가치'!$T$17,'스테이지별 몬스터 스텟'!L296*'(참고)타워 스텟 가치'!$U$17,'스테이지별 몬스터 스텟'!M296*'(참고)타워 스텟 가치'!$V$17,'스테이지별 몬스터 스텟'!N296*'(참고)타워 스텟 가치'!$W$17,'스테이지별 몬스터 스텟'!O296*'(참고)타워 스텟 가치'!$X$17,'스테이지별 몬스터 스텟'!P296*'(참고)타워 스텟 가치'!$Y$17)</f>
        <v>187429.24499999985</v>
      </c>
      <c r="R296">
        <v>1</v>
      </c>
      <c r="S296">
        <f>VLOOKUP($F296,'(참고)타워 스텟 가치'!$B$7:$L$11,S$2,0)+(VLOOKUP($F296,'(참고)타워 스텟 가치'!$B$7:$L$11,S$2,0)*$E296)</f>
        <v>92.249999999999929</v>
      </c>
      <c r="T296">
        <f>VLOOKUP($F296,'(참고)타워 스텟 가치'!$B$7:$L$11,T$2,0)+(VLOOKUP($F296,'(참고)타워 스텟 가치'!$B$7:$L$11,T$2,0)*$E296)</f>
        <v>166.04999999999987</v>
      </c>
      <c r="U296">
        <f>VLOOKUP($F296,'(참고)타워 스텟 가치'!$B$7:$L$11,U$2,0)+(VLOOKUP($F296,'(참고)타워 스텟 가치'!$B$7:$L$11,U$2,0)*$E296)</f>
        <v>122999.9999999999</v>
      </c>
      <c r="V296">
        <f>VLOOKUP($F296,'(참고)타워 스텟 가치'!$B$7:$L$11,V$2,0)+(VLOOKUP($F296,'(참고)타워 스텟 가치'!$B$7:$L$11,V$2,0)*$E296)</f>
        <v>1106.9999999999991</v>
      </c>
      <c r="W296">
        <f>VLOOKUP($F296,'(참고)타워 스텟 가치'!$B$7:$L$11,W$2,0)+(VLOOKUP($F296,'(참고)타워 스텟 가치'!$B$7:$L$11,W$2,0)*$E296)</f>
        <v>18.449999999999985</v>
      </c>
      <c r="X296">
        <f>VLOOKUP($F296,'(참고)타워 스텟 가치'!$B$7:$L$11,X$2,0)+(VLOOKUP($F296,'(참고)타워 스텟 가치'!$B$7:$L$11,X$2,0)*$E296)</f>
        <v>7.3799999999999937</v>
      </c>
      <c r="Y296">
        <f>VLOOKUP($F296,'(참고)타워 스텟 가치'!$B$7:$L$11,Y$2,0)+(VLOOKUP($F296,'(참고)타워 스텟 가치'!$B$7:$L$11,Y$2,0)*$E296)</f>
        <v>0</v>
      </c>
      <c r="Z296">
        <f>VLOOKUP($F296,'(참고)타워 스텟 가치'!$B$7:$L$11,Z$2,0)+(VLOOKUP($F296,'(참고)타워 스텟 가치'!$B$7:$L$11,Z$2,0)*$E296)</f>
        <v>0</v>
      </c>
      <c r="AA296">
        <f>VLOOKUP($F296,'(참고)타워 스텟 가치'!$B$7:$L$11,AA$2,0)+(VLOOKUP($F296,'(참고)타워 스텟 가치'!$B$7:$L$11,AA$2,0)*$E296)</f>
        <v>17.219999999999985</v>
      </c>
      <c r="AB296">
        <f>SUM('스테이지별 몬스터 스텟'!S296*'(참고)타워 스텟 가치'!$Q$17,'스테이지별 몬스터 스텟'!T296*'(참고)타워 스텟 가치'!$R$17,'스테이지별 몬스터 스텟'!U296*'(참고)타워 스텟 가치'!$S$17,'스테이지별 몬스터 스텟'!V296*'(참고)타워 스텟 가치'!$T$17,'스테이지별 몬스터 스텟'!W296*'(참고)타워 스텟 가치'!$U$17,'스테이지별 몬스터 스텟'!X296*'(참고)타워 스텟 가치'!$V$17,'스테이지별 몬스터 스텟'!Y296*'(참고)타워 스텟 가치'!$W$17,'스테이지별 몬스터 스텟'!Z296*'(참고)타워 스텟 가치'!$X$17,'스테이지별 몬스터 스텟'!AA296*'(참고)타워 스텟 가치'!$Y$17)</f>
        <v>187226.29499999987</v>
      </c>
      <c r="AC296">
        <v>2</v>
      </c>
      <c r="AD296">
        <f>VLOOKUP($F296,'(참고)타워 스텟 가치'!$B$12:$L$16,AD$2,0)+(VLOOKUP($F296,'(참고)타워 스텟 가치'!$B$12:$L$16,AD$2,0)*$E296)</f>
        <v>92.249999999999929</v>
      </c>
      <c r="AE296">
        <f>VLOOKUP($F296,'(참고)타워 스텟 가치'!$B$12:$L$16,AE$2,0)+(VLOOKUP($F296,'(참고)타워 스텟 가치'!$B$12:$L$16,AE$2,0)*$E296)</f>
        <v>110.6999999999999</v>
      </c>
      <c r="AF296">
        <f>VLOOKUP($F296,'(참고)타워 스텟 가치'!$B$12:$L$16,AF$2,0)+(VLOOKUP($F296,'(참고)타워 스텟 가치'!$B$12:$L$16,AF$2,0)*$E296)</f>
        <v>122999.9999999999</v>
      </c>
      <c r="AG296">
        <f>VLOOKUP($F296,'(참고)타워 스텟 가치'!$B$12:$L$16,AG$2,0)+(VLOOKUP($F296,'(참고)타워 스텟 가치'!$B$12:$L$16,AG$2,0)*$E296)</f>
        <v>553.49999999999955</v>
      </c>
      <c r="AH296">
        <f>VLOOKUP($F296,'(참고)타워 스텟 가치'!$B$12:$L$16,AH$2,0)+(VLOOKUP($F296,'(참고)타워 스텟 가치'!$B$12:$L$16,AH$2,0)*$E296)</f>
        <v>18.449999999999985</v>
      </c>
      <c r="AI296">
        <f>VLOOKUP($F296,'(참고)타워 스텟 가치'!$B$12:$L$16,AI$2,0)+(VLOOKUP($F296,'(참고)타워 스텟 가치'!$B$12:$L$16,AI$2,0)*$E296)</f>
        <v>7.3799999999999937</v>
      </c>
      <c r="AJ296">
        <f>VLOOKUP($F296,'(참고)타워 스텟 가치'!$B$12:$L$16,AJ$2,0)+(VLOOKUP($F296,'(참고)타워 스텟 가치'!$B$12:$L$16,AJ$2,0)*$E296)</f>
        <v>0</v>
      </c>
      <c r="AK296">
        <f>VLOOKUP($F296,'(참고)타워 스텟 가치'!$B$12:$L$16,AK$2,0)+(VLOOKUP($F296,'(참고)타워 스텟 가치'!$B$12:$L$16,AK$2,0)*$E296)</f>
        <v>0</v>
      </c>
      <c r="AL296">
        <f>VLOOKUP($F296,'(참고)타워 스텟 가치'!$B$12:$L$16,AL$2,0)+(VLOOKUP($F296,'(참고)타워 스텟 가치'!$B$12:$L$16,AL$2,0)*$E296)</f>
        <v>34.439999999999969</v>
      </c>
      <c r="AM296">
        <f>SUM('스테이지별 몬스터 스텟'!AD296*'(참고)타워 스텟 가치'!$Q$17,'스테이지별 몬스터 스텟'!AE296*'(참고)타워 스텟 가치'!$R$17,'스테이지별 몬스터 스텟'!AF296*'(참고)타워 스텟 가치'!$S$17,'스테이지별 몬스터 스텟'!AG296*'(참고)타워 스텟 가치'!$T$17,'스테이지별 몬스터 스텟'!AH296*'(참고)타워 스텟 가치'!$U$17,'스테이지별 몬스터 스텟'!AI296*'(참고)타워 스텟 가치'!$V$17,'스테이지별 몬스터 스텟'!AJ296*'(참고)타워 스텟 가치'!$W$17,'스테이지별 몬스터 스텟'!AK296*'(참고)타워 스텟 가치'!$X$17,'스테이지별 몬스터 스텟'!AL296*'(참고)타워 스텟 가치'!$Y$17)</f>
        <v>186070.70999999985</v>
      </c>
      <c r="AN296">
        <v>3</v>
      </c>
    </row>
    <row r="297" spans="3:40" x14ac:dyDescent="0.3">
      <c r="C297">
        <v>3</v>
      </c>
      <c r="D297">
        <f t="shared" si="14"/>
        <v>59</v>
      </c>
      <c r="E297" s="52">
        <f>VLOOKUP(D297,'스테이지별 난이도 설정'!B:C,2,0)</f>
        <v>23.59999999999998</v>
      </c>
      <c r="F297" t="str">
        <f t="shared" si="15"/>
        <v>에픽</v>
      </c>
      <c r="G297">
        <f t="shared" si="13"/>
        <v>6</v>
      </c>
      <c r="H297">
        <f>VLOOKUP($F297,'(참고)타워 스텟 가치'!$B$2:$L$6,H$2,0)+(VLOOKUP($F297,'(참고)타워 스텟 가치'!$B$2:$L$6,H$2,0)*$E297)</f>
        <v>415.12499999999966</v>
      </c>
      <c r="I297">
        <f>VLOOKUP($F297,'(참고)타워 스텟 가치'!$B$2:$L$6,I$2,0)+(VLOOKUP($F297,'(참고)타워 스텟 가치'!$B$2:$L$6,I$2,0)*$E297)</f>
        <v>83.024999999999935</v>
      </c>
      <c r="J297">
        <f>VLOOKUP($F297,'(참고)타워 스텟 가치'!$B$2:$L$6,J$2,0)+(VLOOKUP($F297,'(참고)타워 스텟 가치'!$B$2:$L$6,J$2,0)*$E297)</f>
        <v>122999.9999999999</v>
      </c>
      <c r="K297">
        <f>VLOOKUP($F297,'(참고)타워 스텟 가치'!$B$2:$L$6,K$2,0)+(VLOOKUP($F297,'(참고)타워 스텟 가치'!$B$2:$L$6,K$2,0)*$E297)</f>
        <v>1660.4999999999986</v>
      </c>
      <c r="L297">
        <f>VLOOKUP($F297,'(참고)타워 스텟 가치'!$B$2:$L$6,L$2,0)+(VLOOKUP($F297,'(참고)타워 스텟 가치'!$B$2:$L$6,L$2,0)*$E297)</f>
        <v>27.674999999999976</v>
      </c>
      <c r="M297">
        <f>VLOOKUP($F297,'(참고)타워 스텟 가치'!$B$2:$L$6,M$2,0)+(VLOOKUP($F297,'(참고)타워 스텟 가치'!$B$2:$L$6,M$2,0)*$E297)</f>
        <v>7.3799999999999937</v>
      </c>
      <c r="N297">
        <f>VLOOKUP($F297,'(참고)타워 스텟 가치'!$B$2:$L$6,N$2,0)+(VLOOKUP($F297,'(참고)타워 스텟 가치'!$B$2:$L$6,N$2,0)*$E297)</f>
        <v>0</v>
      </c>
      <c r="O297">
        <f>VLOOKUP($F297,'(참고)타워 스텟 가치'!$B$2:$L$6,O$2,0)+(VLOOKUP($F297,'(참고)타워 스텟 가치'!$B$2:$L$6,O$2,0)*$E297)</f>
        <v>0</v>
      </c>
      <c r="P297">
        <f>VLOOKUP($F297,'(참고)타워 스텟 가치'!$B$2:$L$6,P$2,0)+(VLOOKUP($F297,'(참고)타워 스텟 가치'!$B$2:$L$6,P$2,0)*$E297)</f>
        <v>17.219999999999985</v>
      </c>
      <c r="Q297">
        <f>SUM('스테이지별 몬스터 스텟'!H297*'(참고)타워 스텟 가치'!$Q$17,'스테이지별 몬스터 스텟'!I297*'(참고)타워 스텟 가치'!$R$17,'스테이지별 몬스터 스텟'!J297*'(참고)타워 스텟 가치'!$S$17,'스테이지별 몬스터 스텟'!K297*'(참고)타워 스텟 가치'!$T$17,'스테이지별 몬스터 스텟'!L297*'(참고)타워 스텟 가치'!$U$17,'스테이지별 몬스터 스텟'!M297*'(참고)타워 스텟 가치'!$V$17,'스테이지별 몬스터 스텟'!N297*'(참고)타워 스텟 가치'!$W$17,'스테이지별 몬스터 스텟'!O297*'(참고)타워 스텟 가치'!$X$17,'스테이지별 몬스터 스텟'!P297*'(참고)타워 스텟 가치'!$Y$17)</f>
        <v>188872.95749999987</v>
      </c>
      <c r="R297">
        <v>1</v>
      </c>
      <c r="S297">
        <f>VLOOKUP($F297,'(참고)타워 스텟 가치'!$B$7:$L$11,S$2,0)+(VLOOKUP($F297,'(참고)타워 스텟 가치'!$B$7:$L$11,S$2,0)*$E297)</f>
        <v>138.37499999999989</v>
      </c>
      <c r="T297">
        <f>VLOOKUP($F297,'(참고)타워 스텟 가치'!$B$7:$L$11,T$2,0)+(VLOOKUP($F297,'(참고)타워 스텟 가치'!$B$7:$L$11,T$2,0)*$E297)</f>
        <v>249.07499999999979</v>
      </c>
      <c r="U297">
        <f>VLOOKUP($F297,'(참고)타워 스텟 가치'!$B$7:$L$11,U$2,0)+(VLOOKUP($F297,'(참고)타워 스텟 가치'!$B$7:$L$11,U$2,0)*$E297)</f>
        <v>122999.9999999999</v>
      </c>
      <c r="V297">
        <f>VLOOKUP($F297,'(참고)타워 스텟 가치'!$B$7:$L$11,V$2,0)+(VLOOKUP($F297,'(참고)타워 스텟 가치'!$B$7:$L$11,V$2,0)*$E297)</f>
        <v>1660.4999999999986</v>
      </c>
      <c r="W297">
        <f>VLOOKUP($F297,'(참고)타워 스텟 가치'!$B$7:$L$11,W$2,0)+(VLOOKUP($F297,'(참고)타워 스텟 가치'!$B$7:$L$11,W$2,0)*$E297)</f>
        <v>27.674999999999976</v>
      </c>
      <c r="X297">
        <f>VLOOKUP($F297,'(참고)타워 스텟 가치'!$B$7:$L$11,X$2,0)+(VLOOKUP($F297,'(참고)타워 스텟 가치'!$B$7:$L$11,X$2,0)*$E297)</f>
        <v>7.3799999999999937</v>
      </c>
      <c r="Y297">
        <f>VLOOKUP($F297,'(참고)타워 스텟 가치'!$B$7:$L$11,Y$2,0)+(VLOOKUP($F297,'(참고)타워 스텟 가치'!$B$7:$L$11,Y$2,0)*$E297)</f>
        <v>0</v>
      </c>
      <c r="Z297">
        <f>VLOOKUP($F297,'(참고)타워 스텟 가치'!$B$7:$L$11,Z$2,0)+(VLOOKUP($F297,'(참고)타워 스텟 가치'!$B$7:$L$11,Z$2,0)*$E297)</f>
        <v>0</v>
      </c>
      <c r="AA297">
        <f>VLOOKUP($F297,'(참고)타워 스텟 가치'!$B$7:$L$11,AA$2,0)+(VLOOKUP($F297,'(참고)타워 스텟 가치'!$B$7:$L$11,AA$2,0)*$E297)</f>
        <v>17.219999999999985</v>
      </c>
      <c r="AB297">
        <f>SUM('스테이지별 몬스터 스텟'!S297*'(참고)타워 스텟 가치'!$Q$17,'스테이지별 몬스터 스텟'!T297*'(참고)타워 스텟 가치'!$R$17,'스테이지별 몬스터 스텟'!U297*'(참고)타워 스텟 가치'!$S$17,'스테이지별 몬스터 스텟'!V297*'(참고)타워 스텟 가치'!$T$17,'스테이지별 몬스터 스텟'!W297*'(참고)타워 스텟 가치'!$U$17,'스테이지별 몬스터 스텟'!X297*'(참고)타워 스텟 가치'!$V$17,'스테이지별 몬스터 스텟'!Y297*'(참고)타워 스텟 가치'!$W$17,'스테이지별 몬스터 스텟'!Z297*'(참고)타워 스텟 가치'!$X$17,'스테이지별 몬스터 스텟'!AA297*'(참고)타워 스텟 가치'!$Y$17)</f>
        <v>188568.53249999986</v>
      </c>
      <c r="AC297">
        <v>2</v>
      </c>
      <c r="AD297">
        <f>VLOOKUP($F297,'(참고)타워 스텟 가치'!$B$12:$L$16,AD$2,0)+(VLOOKUP($F297,'(참고)타워 스텟 가치'!$B$12:$L$16,AD$2,0)*$E297)</f>
        <v>138.37499999999989</v>
      </c>
      <c r="AE297">
        <f>VLOOKUP($F297,'(참고)타워 스텟 가치'!$B$12:$L$16,AE$2,0)+(VLOOKUP($F297,'(참고)타워 스텟 가치'!$B$12:$L$16,AE$2,0)*$E297)</f>
        <v>166.04999999999987</v>
      </c>
      <c r="AF297">
        <f>VLOOKUP($F297,'(참고)타워 스텟 가치'!$B$12:$L$16,AF$2,0)+(VLOOKUP($F297,'(참고)타워 스텟 가치'!$B$12:$L$16,AF$2,0)*$E297)</f>
        <v>122999.9999999999</v>
      </c>
      <c r="AG297">
        <f>VLOOKUP($F297,'(참고)타워 스텟 가치'!$B$12:$L$16,AG$2,0)+(VLOOKUP($F297,'(참고)타워 스텟 가치'!$B$12:$L$16,AG$2,0)*$E297)</f>
        <v>830.24999999999932</v>
      </c>
      <c r="AH297">
        <f>VLOOKUP($F297,'(참고)타워 스텟 가치'!$B$12:$L$16,AH$2,0)+(VLOOKUP($F297,'(참고)타워 스텟 가치'!$B$12:$L$16,AH$2,0)*$E297)</f>
        <v>27.674999999999976</v>
      </c>
      <c r="AI297">
        <f>VLOOKUP($F297,'(참고)타워 스텟 가치'!$B$12:$L$16,AI$2,0)+(VLOOKUP($F297,'(참고)타워 스텟 가치'!$B$12:$L$16,AI$2,0)*$E297)</f>
        <v>7.3799999999999937</v>
      </c>
      <c r="AJ297">
        <f>VLOOKUP($F297,'(참고)타워 스텟 가치'!$B$12:$L$16,AJ$2,0)+(VLOOKUP($F297,'(참고)타워 스텟 가치'!$B$12:$L$16,AJ$2,0)*$E297)</f>
        <v>0</v>
      </c>
      <c r="AK297">
        <f>VLOOKUP($F297,'(참고)타워 스텟 가치'!$B$12:$L$16,AK$2,0)+(VLOOKUP($F297,'(참고)타워 스텟 가치'!$B$12:$L$16,AK$2,0)*$E297)</f>
        <v>0</v>
      </c>
      <c r="AL297">
        <f>VLOOKUP($F297,'(참고)타워 스텟 가치'!$B$12:$L$16,AL$2,0)+(VLOOKUP($F297,'(참고)타워 스텟 가치'!$B$12:$L$16,AL$2,0)*$E297)</f>
        <v>34.439999999999969</v>
      </c>
      <c r="AM297">
        <f>SUM('스테이지별 몬스터 스텟'!AD297*'(참고)타워 스텟 가치'!$Q$17,'스테이지별 몬스터 스텟'!AE297*'(참고)타워 스텟 가치'!$R$17,'스테이지별 몬스터 스텟'!AF297*'(참고)타워 스텟 가치'!$S$17,'스테이지별 몬스터 스텟'!AG297*'(참고)타워 스텟 가치'!$T$17,'스테이지별 몬스터 스텟'!AH297*'(참고)타워 스텟 가치'!$U$17,'스테이지별 몬스터 스텟'!AI297*'(참고)타워 스텟 가치'!$V$17,'스테이지별 몬스터 스텟'!AJ297*'(참고)타워 스텟 가치'!$W$17,'스테이지별 몬스터 스텟'!AK297*'(참고)타워 스텟 가치'!$X$17,'스테이지별 몬스터 스텟'!AL297*'(참고)타워 스텟 가치'!$Y$17)</f>
        <v>186817.93499999988</v>
      </c>
      <c r="AN297">
        <v>3</v>
      </c>
    </row>
    <row r="298" spans="3:40" x14ac:dyDescent="0.3">
      <c r="C298">
        <v>4</v>
      </c>
      <c r="D298">
        <f t="shared" si="14"/>
        <v>59</v>
      </c>
      <c r="E298" s="52">
        <f>VLOOKUP(D298,'스테이지별 난이도 설정'!B:C,2,0)</f>
        <v>23.59999999999998</v>
      </c>
      <c r="F298" t="str">
        <f t="shared" si="15"/>
        <v>유니크</v>
      </c>
      <c r="G298">
        <f t="shared" si="13"/>
        <v>6</v>
      </c>
      <c r="H298">
        <f>VLOOKUP($F298,'(참고)타워 스텟 가치'!$B$2:$L$6,H$2,0)+(VLOOKUP($F298,'(참고)타워 스텟 가치'!$B$2:$L$6,H$2,0)*$E298)</f>
        <v>622.68749999999955</v>
      </c>
      <c r="I298">
        <f>VLOOKUP($F298,'(참고)타워 스텟 가치'!$B$2:$L$6,I$2,0)+(VLOOKUP($F298,'(참고)타워 스텟 가치'!$B$2:$L$6,I$2,0)*$E298)</f>
        <v>124.53749999999989</v>
      </c>
      <c r="J298">
        <f>VLOOKUP($F298,'(참고)타워 스텟 가치'!$B$2:$L$6,J$2,0)+(VLOOKUP($F298,'(참고)타워 스텟 가치'!$B$2:$L$6,J$2,0)*$E298)</f>
        <v>122999.9999999999</v>
      </c>
      <c r="K298">
        <f>VLOOKUP($F298,'(참고)타워 스텟 가치'!$B$2:$L$6,K$2,0)+(VLOOKUP($F298,'(참고)타워 스텟 가치'!$B$2:$L$6,K$2,0)*$E298)</f>
        <v>2490.7499999999982</v>
      </c>
      <c r="L298">
        <f>VLOOKUP($F298,'(참고)타워 스텟 가치'!$B$2:$L$6,L$2,0)+(VLOOKUP($F298,'(참고)타워 스텟 가치'!$B$2:$L$6,L$2,0)*$E298)</f>
        <v>41.512499999999967</v>
      </c>
      <c r="M298">
        <f>VLOOKUP($F298,'(참고)타워 스텟 가치'!$B$2:$L$6,M$2,0)+(VLOOKUP($F298,'(참고)타워 스텟 가치'!$B$2:$L$6,M$2,0)*$E298)</f>
        <v>7.3799999999999937</v>
      </c>
      <c r="N298">
        <f>VLOOKUP($F298,'(참고)타워 스텟 가치'!$B$2:$L$6,N$2,0)+(VLOOKUP($F298,'(참고)타워 스텟 가치'!$B$2:$L$6,N$2,0)*$E298)</f>
        <v>0</v>
      </c>
      <c r="O298">
        <f>VLOOKUP($F298,'(참고)타워 스텟 가치'!$B$2:$L$6,O$2,0)+(VLOOKUP($F298,'(참고)타워 스텟 가치'!$B$2:$L$6,O$2,0)*$E298)</f>
        <v>0</v>
      </c>
      <c r="P298">
        <f>VLOOKUP($F298,'(참고)타워 스텟 가치'!$B$2:$L$6,P$2,0)+(VLOOKUP($F298,'(참고)타워 스텟 가치'!$B$2:$L$6,P$2,0)*$E298)</f>
        <v>24.59999999999998</v>
      </c>
      <c r="Q298">
        <f>SUM('스테이지별 몬스터 스텟'!H298*'(참고)타워 스텟 가치'!$Q$17,'스테이지별 몬스터 스텟'!I298*'(참고)타워 스텟 가치'!$R$17,'스테이지별 몬스터 스텟'!J298*'(참고)타워 스텟 가치'!$S$17,'스테이지별 몬스터 스텟'!K298*'(참고)타워 스텟 가치'!$T$17,'스테이지별 몬스터 스텟'!L298*'(참고)타워 스텟 가치'!$U$17,'스테이지별 몬스터 스텟'!M298*'(참고)타워 스텟 가치'!$V$17,'스테이지별 몬스터 스텟'!N298*'(참고)타워 스텟 가치'!$W$17,'스테이지별 몬스터 스텟'!O298*'(참고)타워 스텟 가치'!$X$17,'스테이지별 몬스터 스텟'!P298*'(참고)타워 스텟 가치'!$Y$17)</f>
        <v>191053.28624999986</v>
      </c>
      <c r="R298">
        <v>1</v>
      </c>
      <c r="S298">
        <f>VLOOKUP($F298,'(참고)타워 스텟 가치'!$B$7:$L$11,S$2,0)+(VLOOKUP($F298,'(참고)타워 스텟 가치'!$B$7:$L$11,S$2,0)*$E298)</f>
        <v>207.56249999999983</v>
      </c>
      <c r="T298">
        <f>VLOOKUP($F298,'(참고)타워 스텟 가치'!$B$7:$L$11,T$2,0)+(VLOOKUP($F298,'(참고)타워 스텟 가치'!$B$7:$L$11,T$2,0)*$E298)</f>
        <v>373.61249999999967</v>
      </c>
      <c r="U298">
        <f>VLOOKUP($F298,'(참고)타워 스텟 가치'!$B$7:$L$11,U$2,0)+(VLOOKUP($F298,'(참고)타워 스텟 가치'!$B$7:$L$11,U$2,0)*$E298)</f>
        <v>122999.9999999999</v>
      </c>
      <c r="V298">
        <f>VLOOKUP($F298,'(참고)타워 스텟 가치'!$B$7:$L$11,V$2,0)+(VLOOKUP($F298,'(참고)타워 스텟 가치'!$B$7:$L$11,V$2,0)*$E298)</f>
        <v>2490.7499999999982</v>
      </c>
      <c r="W298">
        <f>VLOOKUP($F298,'(참고)타워 스텟 가치'!$B$7:$L$11,W$2,0)+(VLOOKUP($F298,'(참고)타워 스텟 가치'!$B$7:$L$11,W$2,0)*$E298)</f>
        <v>41.512499999999967</v>
      </c>
      <c r="X298">
        <f>VLOOKUP($F298,'(참고)타워 스텟 가치'!$B$7:$L$11,X$2,0)+(VLOOKUP($F298,'(참고)타워 스텟 가치'!$B$7:$L$11,X$2,0)*$E298)</f>
        <v>7.3799999999999937</v>
      </c>
      <c r="Y298">
        <f>VLOOKUP($F298,'(참고)타워 스텟 가치'!$B$7:$L$11,Y$2,0)+(VLOOKUP($F298,'(참고)타워 스텟 가치'!$B$7:$L$11,Y$2,0)*$E298)</f>
        <v>0</v>
      </c>
      <c r="Z298">
        <f>VLOOKUP($F298,'(참고)타워 스텟 가치'!$B$7:$L$11,Z$2,0)+(VLOOKUP($F298,'(참고)타워 스텟 가치'!$B$7:$L$11,Z$2,0)*$E298)</f>
        <v>0</v>
      </c>
      <c r="AA298">
        <f>VLOOKUP($F298,'(참고)타워 스텟 가치'!$B$7:$L$11,AA$2,0)+(VLOOKUP($F298,'(참고)타워 스텟 가치'!$B$7:$L$11,AA$2,0)*$E298)</f>
        <v>24.59999999999998</v>
      </c>
      <c r="AB298">
        <f>SUM('스테이지별 몬스터 스텟'!S298*'(참고)타워 스텟 가치'!$Q$17,'스테이지별 몬스터 스텟'!T298*'(참고)타워 스텟 가치'!$R$17,'스테이지별 몬스터 스텟'!U298*'(참고)타워 스텟 가치'!$S$17,'스테이지별 몬스터 스텟'!V298*'(참고)타워 스텟 가치'!$T$17,'스테이지별 몬스터 스텟'!W298*'(참고)타워 스텟 가치'!$U$17,'스테이지별 몬스터 스텟'!X298*'(참고)타워 스텟 가치'!$V$17,'스테이지별 몬스터 스텟'!Y298*'(참고)타워 스텟 가치'!$W$17,'스테이지별 몬스터 스텟'!Z298*'(참고)타워 스텟 가치'!$X$17,'스테이지별 몬스터 스텟'!AA298*'(참고)타워 스텟 가치'!$Y$17)</f>
        <v>190596.64874999988</v>
      </c>
      <c r="AC298">
        <v>2</v>
      </c>
      <c r="AD298">
        <f>VLOOKUP($F298,'(참고)타워 스텟 가치'!$B$12:$L$16,AD$2,0)+(VLOOKUP($F298,'(참고)타워 스텟 가치'!$B$12:$L$16,AD$2,0)*$E298)</f>
        <v>207.56249999999983</v>
      </c>
      <c r="AE298">
        <f>VLOOKUP($F298,'(참고)타워 스텟 가치'!$B$12:$L$16,AE$2,0)+(VLOOKUP($F298,'(참고)타워 스텟 가치'!$B$12:$L$16,AE$2,0)*$E298)</f>
        <v>249.07499999999979</v>
      </c>
      <c r="AF298">
        <f>VLOOKUP($F298,'(참고)타워 스텟 가치'!$B$12:$L$16,AF$2,0)+(VLOOKUP($F298,'(참고)타워 스텟 가치'!$B$12:$L$16,AF$2,0)*$E298)</f>
        <v>122999.9999999999</v>
      </c>
      <c r="AG298">
        <f>VLOOKUP($F298,'(참고)타워 스텟 가치'!$B$12:$L$16,AG$2,0)+(VLOOKUP($F298,'(참고)타워 스텟 가치'!$B$12:$L$16,AG$2,0)*$E298)</f>
        <v>1245.3749999999991</v>
      </c>
      <c r="AH298">
        <f>VLOOKUP($F298,'(참고)타워 스텟 가치'!$B$12:$L$16,AH$2,0)+(VLOOKUP($F298,'(참고)타워 스텟 가치'!$B$12:$L$16,AH$2,0)*$E298)</f>
        <v>41.512499999999967</v>
      </c>
      <c r="AI298">
        <f>VLOOKUP($F298,'(참고)타워 스텟 가치'!$B$12:$L$16,AI$2,0)+(VLOOKUP($F298,'(참고)타워 스텟 가치'!$B$12:$L$16,AI$2,0)*$E298)</f>
        <v>7.3799999999999937</v>
      </c>
      <c r="AJ298">
        <f>VLOOKUP($F298,'(참고)타워 스텟 가치'!$B$12:$L$16,AJ$2,0)+(VLOOKUP($F298,'(참고)타워 스텟 가치'!$B$12:$L$16,AJ$2,0)*$E298)</f>
        <v>0</v>
      </c>
      <c r="AK298">
        <f>VLOOKUP($F298,'(참고)타워 스텟 가치'!$B$12:$L$16,AK$2,0)+(VLOOKUP($F298,'(참고)타워 스텟 가치'!$B$12:$L$16,AK$2,0)*$E298)</f>
        <v>0</v>
      </c>
      <c r="AL298">
        <f>VLOOKUP($F298,'(참고)타워 스텟 가치'!$B$12:$L$16,AL$2,0)+(VLOOKUP($F298,'(참고)타워 스텟 가치'!$B$12:$L$16,AL$2,0)*$E298)</f>
        <v>49.19999999999996</v>
      </c>
      <c r="AM298">
        <f>SUM('스테이지별 몬스터 스텟'!AD298*'(참고)타워 스텟 가치'!$Q$17,'스테이지별 몬스터 스텟'!AE298*'(참고)타워 스텟 가치'!$R$17,'스테이지별 몬스터 스텟'!AF298*'(참고)타워 스텟 가치'!$S$17,'스테이지별 몬스터 스텟'!AG298*'(참고)타워 스텟 가치'!$T$17,'스테이지별 몬스터 스텟'!AH298*'(참고)타워 스텟 가치'!$U$17,'스테이지별 몬스터 스텟'!AI298*'(참고)타워 스텟 가치'!$V$17,'스테이지별 몬스터 스텟'!AJ298*'(참고)타워 스텟 가치'!$W$17,'스테이지별 몬스터 스텟'!AK298*'(참고)타워 스텟 가치'!$X$17,'스테이지별 몬스터 스텟'!AL298*'(참고)타워 스텟 가치'!$Y$17)</f>
        <v>187968.29249999984</v>
      </c>
      <c r="AN298">
        <v>3</v>
      </c>
    </row>
    <row r="299" spans="3:40" x14ac:dyDescent="0.3">
      <c r="C299">
        <v>5</v>
      </c>
      <c r="D299">
        <f t="shared" si="14"/>
        <v>59</v>
      </c>
      <c r="E299" s="52">
        <f>VLOOKUP(D299,'스테이지별 난이도 설정'!B:C,2,0)</f>
        <v>23.59999999999998</v>
      </c>
      <c r="F299" t="str">
        <f t="shared" si="15"/>
        <v>스페셜</v>
      </c>
      <c r="G299">
        <f t="shared" si="13"/>
        <v>6</v>
      </c>
      <c r="H299">
        <f>VLOOKUP($F299,'(참고)타워 스텟 가치'!$B$2:$L$6,H$2,0)+(VLOOKUP($F299,'(참고)타워 스텟 가치'!$B$2:$L$6,H$2,0)*$E299)</f>
        <v>934.0312499999992</v>
      </c>
      <c r="I299">
        <f>VLOOKUP($F299,'(참고)타워 스텟 가치'!$B$2:$L$6,I$2,0)+(VLOOKUP($F299,'(참고)타워 스텟 가치'!$B$2:$L$6,I$2,0)*$E299)</f>
        <v>186.80624999999984</v>
      </c>
      <c r="J299">
        <f>VLOOKUP($F299,'(참고)타워 스텟 가치'!$B$2:$L$6,J$2,0)+(VLOOKUP($F299,'(참고)타워 스텟 가치'!$B$2:$L$6,J$2,0)*$E299)</f>
        <v>122999.9999999999</v>
      </c>
      <c r="K299">
        <f>VLOOKUP($F299,'(참고)타워 스텟 가치'!$B$2:$L$6,K$2,0)+(VLOOKUP($F299,'(참고)타워 스텟 가치'!$B$2:$L$6,K$2,0)*$E299)</f>
        <v>3736.1249999999968</v>
      </c>
      <c r="L299">
        <f>VLOOKUP($F299,'(참고)타워 스텟 가치'!$B$2:$L$6,L$2,0)+(VLOOKUP($F299,'(참고)타워 스텟 가치'!$B$2:$L$6,L$2,0)*$E299)</f>
        <v>62.268749999999947</v>
      </c>
      <c r="M299">
        <f>VLOOKUP($F299,'(참고)타워 스텟 가치'!$B$2:$L$6,M$2,0)+(VLOOKUP($F299,'(참고)타워 스텟 가치'!$B$2:$L$6,M$2,0)*$E299)</f>
        <v>7.3799999999999937</v>
      </c>
      <c r="N299">
        <f>VLOOKUP($F299,'(참고)타워 스텟 가치'!$B$2:$L$6,N$2,0)+(VLOOKUP($F299,'(참고)타워 스텟 가치'!$B$2:$L$6,N$2,0)*$E299)</f>
        <v>0</v>
      </c>
      <c r="O299">
        <f>VLOOKUP($F299,'(참고)타워 스텟 가치'!$B$2:$L$6,O$2,0)+(VLOOKUP($F299,'(참고)타워 스텟 가치'!$B$2:$L$6,O$2,0)*$E299)</f>
        <v>0</v>
      </c>
      <c r="P299">
        <f>VLOOKUP($F299,'(참고)타워 스텟 가치'!$B$2:$L$6,P$2,0)+(VLOOKUP($F299,'(참고)타워 스텟 가치'!$B$2:$L$6,P$2,0)*$E299)</f>
        <v>24.59999999999998</v>
      </c>
      <c r="Q299">
        <f>SUM('스테이지별 몬스터 스텟'!H299*'(참고)타워 스텟 가치'!$Q$17,'스테이지별 몬스터 스텟'!I299*'(참고)타워 스텟 가치'!$R$17,'스테이지별 몬스터 스텟'!J299*'(참고)타워 스텟 가치'!$S$17,'스테이지별 몬스터 스텟'!K299*'(참고)타워 스텟 가치'!$T$17,'스테이지별 몬스터 스텟'!L299*'(참고)타워 스텟 가치'!$U$17,'스테이지별 몬스터 스텟'!M299*'(참고)타워 스텟 가치'!$V$17,'스테이지별 몬스터 스텟'!N299*'(참고)타워 스텟 가치'!$W$17,'스테이지별 몬스터 스텟'!O299*'(참고)타워 스텟 가치'!$X$17,'스테이지별 몬스터 스텟'!P299*'(참고)타워 스텟 가치'!$Y$17)</f>
        <v>194301.63937499988</v>
      </c>
      <c r="R299">
        <v>1</v>
      </c>
      <c r="S299">
        <f>VLOOKUP($F299,'(참고)타워 스텟 가치'!$B$7:$L$11,S$2,0)+(VLOOKUP($F299,'(참고)타워 스텟 가치'!$B$7:$L$11,S$2,0)*$E299)</f>
        <v>311.34374999999977</v>
      </c>
      <c r="T299">
        <f>VLOOKUP($F299,'(참고)타워 스텟 가치'!$B$7:$L$11,T$2,0)+(VLOOKUP($F299,'(참고)타워 스텟 가치'!$B$7:$L$11,T$2,0)*$E299)</f>
        <v>560.41874999999959</v>
      </c>
      <c r="U299">
        <f>VLOOKUP($F299,'(참고)타워 스텟 가치'!$B$7:$L$11,U$2,0)+(VLOOKUP($F299,'(참고)타워 스텟 가치'!$B$7:$L$11,U$2,0)*$E299)</f>
        <v>122999.9999999999</v>
      </c>
      <c r="V299">
        <f>VLOOKUP($F299,'(참고)타워 스텟 가치'!$B$7:$L$11,V$2,0)+(VLOOKUP($F299,'(참고)타워 스텟 가치'!$B$7:$L$11,V$2,0)*$E299)</f>
        <v>3736.1249999999968</v>
      </c>
      <c r="W299">
        <f>VLOOKUP($F299,'(참고)타워 스텟 가치'!$B$7:$L$11,W$2,0)+(VLOOKUP($F299,'(참고)타워 스텟 가치'!$B$7:$L$11,W$2,0)*$E299)</f>
        <v>62.268749999999947</v>
      </c>
      <c r="X299">
        <f>VLOOKUP($F299,'(참고)타워 스텟 가치'!$B$7:$L$11,X$2,0)+(VLOOKUP($F299,'(참고)타워 스텟 가치'!$B$7:$L$11,X$2,0)*$E299)</f>
        <v>7.3799999999999937</v>
      </c>
      <c r="Y299">
        <f>VLOOKUP($F299,'(참고)타워 스텟 가치'!$B$7:$L$11,Y$2,0)+(VLOOKUP($F299,'(참고)타워 스텟 가치'!$B$7:$L$11,Y$2,0)*$E299)</f>
        <v>0</v>
      </c>
      <c r="Z299">
        <f>VLOOKUP($F299,'(참고)타워 스텟 가치'!$B$7:$L$11,Z$2,0)+(VLOOKUP($F299,'(참고)타워 스텟 가치'!$B$7:$L$11,Z$2,0)*$E299)</f>
        <v>0</v>
      </c>
      <c r="AA299">
        <f>VLOOKUP($F299,'(참고)타워 스텟 가치'!$B$7:$L$11,AA$2,0)+(VLOOKUP($F299,'(참고)타워 스텟 가치'!$B$7:$L$11,AA$2,0)*$E299)</f>
        <v>24.59999999999998</v>
      </c>
      <c r="AB299">
        <f>SUM('스테이지별 몬스터 스텟'!S299*'(참고)타워 스텟 가치'!$Q$17,'스테이지별 몬스터 스텟'!T299*'(참고)타워 스텟 가치'!$R$17,'스테이지별 몬스터 스텟'!U299*'(참고)타워 스텟 가치'!$S$17,'스테이지별 몬스터 스텟'!V299*'(참고)타워 스텟 가치'!$T$17,'스테이지별 몬스터 스텟'!W299*'(참고)타워 스텟 가치'!$U$17,'스테이지별 몬스터 스텟'!X299*'(참고)타워 스텟 가치'!$V$17,'스테이지별 몬스터 스텟'!Y299*'(참고)타워 스텟 가치'!$W$17,'스테이지별 몬스터 스텟'!Z299*'(참고)타워 스텟 가치'!$X$17,'스테이지별 몬스터 스텟'!AA299*'(참고)타워 스텟 가치'!$Y$17)</f>
        <v>193616.68312499986</v>
      </c>
      <c r="AC299">
        <v>2</v>
      </c>
      <c r="AD299">
        <f>VLOOKUP($F299,'(참고)타워 스텟 가치'!$B$12:$L$16,AD$2,0)+(VLOOKUP($F299,'(참고)타워 스텟 가치'!$B$12:$L$16,AD$2,0)*$E299)</f>
        <v>311.34374999999977</v>
      </c>
      <c r="AE299">
        <f>VLOOKUP($F299,'(참고)타워 스텟 가치'!$B$12:$L$16,AE$2,0)+(VLOOKUP($F299,'(참고)타워 스텟 가치'!$B$12:$L$16,AE$2,0)*$E299)</f>
        <v>373.61249999999967</v>
      </c>
      <c r="AF299">
        <f>VLOOKUP($F299,'(참고)타워 스텟 가치'!$B$12:$L$16,AF$2,0)+(VLOOKUP($F299,'(참고)타워 스텟 가치'!$B$12:$L$16,AF$2,0)*$E299)</f>
        <v>122999.9999999999</v>
      </c>
      <c r="AG299">
        <f>VLOOKUP($F299,'(참고)타워 스텟 가치'!$B$12:$L$16,AG$2,0)+(VLOOKUP($F299,'(참고)타워 스텟 가치'!$B$12:$L$16,AG$2,0)*$E299)</f>
        <v>1868.0624999999984</v>
      </c>
      <c r="AH299">
        <f>VLOOKUP($F299,'(참고)타워 스텟 가치'!$B$12:$L$16,AH$2,0)+(VLOOKUP($F299,'(참고)타워 스텟 가치'!$B$12:$L$16,AH$2,0)*$E299)</f>
        <v>62.268749999999947</v>
      </c>
      <c r="AI299">
        <f>VLOOKUP($F299,'(참고)타워 스텟 가치'!$B$12:$L$16,AI$2,0)+(VLOOKUP($F299,'(참고)타워 스텟 가치'!$B$12:$L$16,AI$2,0)*$E299)</f>
        <v>7.3799999999999937</v>
      </c>
      <c r="AJ299">
        <f>VLOOKUP($F299,'(참고)타워 스텟 가치'!$B$12:$L$16,AJ$2,0)+(VLOOKUP($F299,'(참고)타워 스텟 가치'!$B$12:$L$16,AJ$2,0)*$E299)</f>
        <v>0</v>
      </c>
      <c r="AK299">
        <f>VLOOKUP($F299,'(참고)타워 스텟 가치'!$B$12:$L$16,AK$2,0)+(VLOOKUP($F299,'(참고)타워 스텟 가치'!$B$12:$L$16,AK$2,0)*$E299)</f>
        <v>0</v>
      </c>
      <c r="AL299">
        <f>VLOOKUP($F299,'(참고)타워 스텟 가치'!$B$12:$L$16,AL$2,0)+(VLOOKUP($F299,'(참고)타워 스텟 가치'!$B$12:$L$16,AL$2,0)*$E299)</f>
        <v>49.19999999999996</v>
      </c>
      <c r="AM299">
        <f>SUM('스테이지별 몬스터 스텟'!AD299*'(참고)타워 스텟 가치'!$Q$17,'스테이지별 몬스터 스텟'!AE299*'(참고)타워 스텟 가치'!$R$17,'스테이지별 몬스터 스텟'!AF299*'(참고)타워 스텟 가치'!$S$17,'스테이지별 몬스터 스텟'!AG299*'(참고)타워 스텟 가치'!$T$17,'스테이지별 몬스터 스텟'!AH299*'(참고)타워 스텟 가치'!$U$17,'스테이지별 몬스터 스텟'!AI299*'(참고)타워 스텟 가치'!$V$17,'스테이지별 몬스터 스텟'!AJ299*'(참고)타워 스텟 가치'!$W$17,'스테이지별 몬스터 스텟'!AK299*'(참고)타워 스텟 가치'!$X$17,'스테이지별 몬스터 스텟'!AL299*'(참고)타워 스텟 가치'!$Y$17)</f>
        <v>189649.54874999987</v>
      </c>
      <c r="AN299">
        <v>3</v>
      </c>
    </row>
    <row r="300" spans="3:40" x14ac:dyDescent="0.3">
      <c r="C300">
        <v>1</v>
      </c>
      <c r="D300">
        <f t="shared" si="14"/>
        <v>60</v>
      </c>
      <c r="E300" s="52">
        <f>VLOOKUP(D300,'스테이지별 난이도 설정'!B:C,2,0)</f>
        <v>23.999999999999979</v>
      </c>
      <c r="F300" t="str">
        <f t="shared" si="15"/>
        <v>일반</v>
      </c>
      <c r="G300">
        <f t="shared" si="13"/>
        <v>6</v>
      </c>
      <c r="H300">
        <f>VLOOKUP($F300,'(참고)타워 스텟 가치'!$B$2:$L$6,H$2,0)+(VLOOKUP($F300,'(참고)타워 스텟 가치'!$B$2:$L$6,H$2,0)*$E300)</f>
        <v>187.49999999999983</v>
      </c>
      <c r="I300">
        <f>VLOOKUP($F300,'(참고)타워 스텟 가치'!$B$2:$L$6,I$2,0)+(VLOOKUP($F300,'(참고)타워 스텟 가치'!$B$2:$L$6,I$2,0)*$E300)</f>
        <v>37.499999999999972</v>
      </c>
      <c r="J300">
        <f>VLOOKUP($F300,'(참고)타워 스텟 가치'!$B$2:$L$6,J$2,0)+(VLOOKUP($F300,'(참고)타워 스텟 가치'!$B$2:$L$6,J$2,0)*$E300)</f>
        <v>124999.9999999999</v>
      </c>
      <c r="K300">
        <f>VLOOKUP($F300,'(참고)타워 스텟 가치'!$B$2:$L$6,K$2,0)+(VLOOKUP($F300,'(참고)타워 스텟 가치'!$B$2:$L$6,K$2,0)*$E300)</f>
        <v>749.99999999999932</v>
      </c>
      <c r="L300">
        <f>VLOOKUP($F300,'(참고)타워 스텟 가치'!$B$2:$L$6,L$2,0)+(VLOOKUP($F300,'(참고)타워 스텟 가치'!$B$2:$L$6,L$2,0)*$E300)</f>
        <v>12.499999999999989</v>
      </c>
      <c r="M300">
        <f>VLOOKUP($F300,'(참고)타워 스텟 가치'!$B$2:$L$6,M$2,0)+(VLOOKUP($F300,'(참고)타워 스텟 가치'!$B$2:$L$6,M$2,0)*$E300)</f>
        <v>7.4999999999999929</v>
      </c>
      <c r="N300">
        <f>VLOOKUP($F300,'(참고)타워 스텟 가치'!$B$2:$L$6,N$2,0)+(VLOOKUP($F300,'(참고)타워 스텟 가치'!$B$2:$L$6,N$2,0)*$E300)</f>
        <v>0</v>
      </c>
      <c r="O300">
        <f>VLOOKUP($F300,'(참고)타워 스텟 가치'!$B$2:$L$6,O$2,0)+(VLOOKUP($F300,'(참고)타워 스텟 가치'!$B$2:$L$6,O$2,0)*$E300)</f>
        <v>0</v>
      </c>
      <c r="P300">
        <f>VLOOKUP($F300,'(참고)타워 스텟 가치'!$B$2:$L$6,P$2,0)+(VLOOKUP($F300,'(참고)타워 스텟 가치'!$B$2:$L$6,P$2,0)*$E300)</f>
        <v>17.499999999999982</v>
      </c>
      <c r="Q300">
        <f>SUM('스테이지별 몬스터 스텟'!H300*'(참고)타워 스텟 가치'!$Q$17,'스테이지별 몬스터 스텟'!I300*'(참고)타워 스텟 가치'!$R$17,'스테이지별 몬스터 스텟'!J300*'(참고)타워 스텟 가치'!$S$17,'스테이지별 몬스터 스텟'!K300*'(참고)타워 스텟 가치'!$T$17,'스테이지별 몬스터 스텟'!L300*'(참고)타워 스텟 가치'!$U$17,'스테이지별 몬스터 스텟'!M300*'(참고)타워 스텟 가치'!$V$17,'스테이지별 몬스터 스텟'!N300*'(참고)타워 스텟 가치'!$W$17,'스테이지별 몬스터 스텟'!O300*'(참고)타워 스텟 가치'!$X$17,'스테이지별 몬스터 스텟'!P300*'(참고)타워 스텟 가치'!$Y$17)</f>
        <v>189498.74999999985</v>
      </c>
      <c r="R300">
        <v>1</v>
      </c>
      <c r="S300">
        <f>VLOOKUP($F300,'(참고)타워 스텟 가치'!$B$7:$L$11,S$2,0)+(VLOOKUP($F300,'(참고)타워 스텟 가치'!$B$7:$L$11,S$2,0)*$E300)</f>
        <v>62.499999999999943</v>
      </c>
      <c r="T300">
        <f>VLOOKUP($F300,'(참고)타워 스텟 가치'!$B$7:$L$11,T$2,0)+(VLOOKUP($F300,'(참고)타워 스텟 가치'!$B$7:$L$11,T$2,0)*$E300)</f>
        <v>112.4999999999999</v>
      </c>
      <c r="U300">
        <f>VLOOKUP($F300,'(참고)타워 스텟 가치'!$B$7:$L$11,U$2,0)+(VLOOKUP($F300,'(참고)타워 스텟 가치'!$B$7:$L$11,U$2,0)*$E300)</f>
        <v>124999.9999999999</v>
      </c>
      <c r="V300">
        <f>VLOOKUP($F300,'(참고)타워 스텟 가치'!$B$7:$L$11,V$2,0)+(VLOOKUP($F300,'(참고)타워 스텟 가치'!$B$7:$L$11,V$2,0)*$E300)</f>
        <v>749.99999999999932</v>
      </c>
      <c r="W300">
        <f>VLOOKUP($F300,'(참고)타워 스텟 가치'!$B$7:$L$11,W$2,0)+(VLOOKUP($F300,'(참고)타워 스텟 가치'!$B$7:$L$11,W$2,0)*$E300)</f>
        <v>12.499999999999989</v>
      </c>
      <c r="X300">
        <f>VLOOKUP($F300,'(참고)타워 스텟 가치'!$B$7:$L$11,X$2,0)+(VLOOKUP($F300,'(참고)타워 스텟 가치'!$B$7:$L$11,X$2,0)*$E300)</f>
        <v>7.4999999999999929</v>
      </c>
      <c r="Y300">
        <f>VLOOKUP($F300,'(참고)타워 스텟 가치'!$B$7:$L$11,Y$2,0)+(VLOOKUP($F300,'(참고)타워 스텟 가치'!$B$7:$L$11,Y$2,0)*$E300)</f>
        <v>0</v>
      </c>
      <c r="Z300">
        <f>VLOOKUP($F300,'(참고)타워 스텟 가치'!$B$7:$L$11,Z$2,0)+(VLOOKUP($F300,'(참고)타워 스텟 가치'!$B$7:$L$11,Z$2,0)*$E300)</f>
        <v>0</v>
      </c>
      <c r="AA300">
        <f>VLOOKUP($F300,'(참고)타워 스텟 가치'!$B$7:$L$11,AA$2,0)+(VLOOKUP($F300,'(참고)타워 스텟 가치'!$B$7:$L$11,AA$2,0)*$E300)</f>
        <v>17.499999999999982</v>
      </c>
      <c r="AB300">
        <f>SUM('스테이지별 몬스터 스텟'!S300*'(참고)타워 스텟 가치'!$Q$17,'스테이지별 몬스터 스텟'!T300*'(참고)타워 스텟 가치'!$R$17,'스테이지별 몬스터 스텟'!U300*'(참고)타워 스텟 가치'!$S$17,'스테이지별 몬스터 스텟'!V300*'(참고)타워 스텟 가치'!$T$17,'스테이지별 몬스터 스텟'!W300*'(참고)타워 스텟 가치'!$U$17,'스테이지별 몬스터 스텟'!X300*'(참고)타워 스텟 가치'!$V$17,'스테이지별 몬스터 스텟'!Y300*'(참고)타워 스텟 가치'!$W$17,'스테이지별 몬스터 스텟'!Z300*'(참고)타워 스텟 가치'!$X$17,'스테이지별 몬스터 스텟'!AA300*'(참고)타워 스텟 가치'!$Y$17)</f>
        <v>189361.24999999985</v>
      </c>
      <c r="AC300">
        <v>2</v>
      </c>
      <c r="AD300">
        <f>VLOOKUP($F300,'(참고)타워 스텟 가치'!$B$12:$L$16,AD$2,0)+(VLOOKUP($F300,'(참고)타워 스텟 가치'!$B$12:$L$16,AD$2,0)*$E300)</f>
        <v>62.499999999999943</v>
      </c>
      <c r="AE300">
        <f>VLOOKUP($F300,'(참고)타워 스텟 가치'!$B$12:$L$16,AE$2,0)+(VLOOKUP($F300,'(참고)타워 스텟 가치'!$B$12:$L$16,AE$2,0)*$E300)</f>
        <v>74.999999999999943</v>
      </c>
      <c r="AF300">
        <f>VLOOKUP($F300,'(참고)타워 스텟 가치'!$B$12:$L$16,AF$2,0)+(VLOOKUP($F300,'(참고)타워 스텟 가치'!$B$12:$L$16,AF$2,0)*$E300)</f>
        <v>124999.9999999999</v>
      </c>
      <c r="AG300">
        <f>VLOOKUP($F300,'(참고)타워 스텟 가치'!$B$12:$L$16,AG$2,0)+(VLOOKUP($F300,'(참고)타워 스텟 가치'!$B$12:$L$16,AG$2,0)*$E300)</f>
        <v>374.99999999999966</v>
      </c>
      <c r="AH300">
        <f>VLOOKUP($F300,'(참고)타워 스텟 가치'!$B$12:$L$16,AH$2,0)+(VLOOKUP($F300,'(참고)타워 스텟 가치'!$B$12:$L$16,AH$2,0)*$E300)</f>
        <v>12.499999999999989</v>
      </c>
      <c r="AI300">
        <f>VLOOKUP($F300,'(참고)타워 스텟 가치'!$B$12:$L$16,AI$2,0)+(VLOOKUP($F300,'(참고)타워 스텟 가치'!$B$12:$L$16,AI$2,0)*$E300)</f>
        <v>7.4999999999999929</v>
      </c>
      <c r="AJ300">
        <f>VLOOKUP($F300,'(참고)타워 스텟 가치'!$B$12:$L$16,AJ$2,0)+(VLOOKUP($F300,'(참고)타워 스텟 가치'!$B$12:$L$16,AJ$2,0)*$E300)</f>
        <v>0</v>
      </c>
      <c r="AK300">
        <f>VLOOKUP($F300,'(참고)타워 스텟 가치'!$B$12:$L$16,AK$2,0)+(VLOOKUP($F300,'(참고)타워 스텟 가치'!$B$12:$L$16,AK$2,0)*$E300)</f>
        <v>0</v>
      </c>
      <c r="AL300">
        <f>VLOOKUP($F300,'(참고)타워 스텟 가치'!$B$12:$L$16,AL$2,0)+(VLOOKUP($F300,'(참고)타워 스텟 가치'!$B$12:$L$16,AL$2,0)*$E300)</f>
        <v>34.999999999999964</v>
      </c>
      <c r="AM300">
        <f>SUM('스테이지별 몬스터 스텟'!AD300*'(참고)타워 스텟 가치'!$Q$17,'스테이지별 몬스터 스텟'!AE300*'(참고)타워 스텟 가치'!$R$17,'스테이지별 몬스터 스텟'!AF300*'(참고)타워 스텟 가치'!$S$17,'스테이지별 몬스터 스텟'!AG300*'(참고)타워 스텟 가치'!$T$17,'스테이지별 몬스터 스텟'!AH300*'(참고)타워 스텟 가치'!$U$17,'스테이지별 몬스터 스텟'!AI300*'(참고)타워 스텟 가치'!$V$17,'스테이지별 몬스터 스텟'!AJ300*'(참고)타워 스텟 가치'!$W$17,'스테이지별 몬스터 스텟'!AK300*'(참고)타워 스텟 가치'!$X$17,'스테이지별 몬스터 스텟'!AL300*'(참고)타워 스텟 가치'!$Y$17)</f>
        <v>188589.99999999985</v>
      </c>
      <c r="AN300">
        <v>3</v>
      </c>
    </row>
    <row r="301" spans="3:40" x14ac:dyDescent="0.3">
      <c r="C301">
        <v>2</v>
      </c>
      <c r="D301">
        <f t="shared" si="14"/>
        <v>60</v>
      </c>
      <c r="E301" s="52">
        <f>VLOOKUP(D301,'스테이지별 난이도 설정'!B:C,2,0)</f>
        <v>23.999999999999979</v>
      </c>
      <c r="F301" t="str">
        <f t="shared" si="15"/>
        <v>레어</v>
      </c>
      <c r="G301">
        <f t="shared" si="13"/>
        <v>6</v>
      </c>
      <c r="H301">
        <f>VLOOKUP($F301,'(참고)타워 스텟 가치'!$B$2:$L$6,H$2,0)+(VLOOKUP($F301,'(참고)타워 스텟 가치'!$B$2:$L$6,H$2,0)*$E301)</f>
        <v>281.24999999999977</v>
      </c>
      <c r="I301">
        <f>VLOOKUP($F301,'(참고)타워 스텟 가치'!$B$2:$L$6,I$2,0)+(VLOOKUP($F301,'(참고)타워 스텟 가치'!$B$2:$L$6,I$2,0)*$E301)</f>
        <v>56.24999999999995</v>
      </c>
      <c r="J301">
        <f>VLOOKUP($F301,'(참고)타워 스텟 가치'!$B$2:$L$6,J$2,0)+(VLOOKUP($F301,'(참고)타워 스텟 가치'!$B$2:$L$6,J$2,0)*$E301)</f>
        <v>124999.9999999999</v>
      </c>
      <c r="K301">
        <f>VLOOKUP($F301,'(참고)타워 스텟 가치'!$B$2:$L$6,K$2,0)+(VLOOKUP($F301,'(참고)타워 스텟 가치'!$B$2:$L$6,K$2,0)*$E301)</f>
        <v>1124.9999999999991</v>
      </c>
      <c r="L301">
        <f>VLOOKUP($F301,'(참고)타워 스텟 가치'!$B$2:$L$6,L$2,0)+(VLOOKUP($F301,'(참고)타워 스텟 가치'!$B$2:$L$6,L$2,0)*$E301)</f>
        <v>18.749999999999986</v>
      </c>
      <c r="M301">
        <f>VLOOKUP($F301,'(참고)타워 스텟 가치'!$B$2:$L$6,M$2,0)+(VLOOKUP($F301,'(참고)타워 스텟 가치'!$B$2:$L$6,M$2,0)*$E301)</f>
        <v>7.4999999999999929</v>
      </c>
      <c r="N301">
        <f>VLOOKUP($F301,'(참고)타워 스텟 가치'!$B$2:$L$6,N$2,0)+(VLOOKUP($F301,'(참고)타워 스텟 가치'!$B$2:$L$6,N$2,0)*$E301)</f>
        <v>0</v>
      </c>
      <c r="O301">
        <f>VLOOKUP($F301,'(참고)타워 스텟 가치'!$B$2:$L$6,O$2,0)+(VLOOKUP($F301,'(참고)타워 스텟 가치'!$B$2:$L$6,O$2,0)*$E301)</f>
        <v>0</v>
      </c>
      <c r="P301">
        <f>VLOOKUP($F301,'(참고)타워 스텟 가치'!$B$2:$L$6,P$2,0)+(VLOOKUP($F301,'(참고)타워 스텟 가치'!$B$2:$L$6,P$2,0)*$E301)</f>
        <v>17.499999999999982</v>
      </c>
      <c r="Q301">
        <f>SUM('스테이지별 몬스터 스텟'!H301*'(참고)타워 스텟 가치'!$Q$17,'스테이지별 몬스터 스텟'!I301*'(참고)타워 스텟 가치'!$R$17,'스테이지별 몬스터 스텟'!J301*'(참고)타워 스텟 가치'!$S$17,'스테이지별 몬스터 스텟'!K301*'(참고)타워 스텟 가치'!$T$17,'스테이지별 몬스터 스텟'!L301*'(참고)타워 스텟 가치'!$U$17,'스테이지별 몬스터 스텟'!M301*'(참고)타워 스텟 가치'!$V$17,'스테이지별 몬스터 스텟'!N301*'(참고)타워 스텟 가치'!$W$17,'스테이지별 몬스터 스텟'!O301*'(참고)타워 스텟 가치'!$X$17,'스테이지별 몬스터 스텟'!P301*'(참고)타워 스텟 가치'!$Y$17)</f>
        <v>190476.87499999985</v>
      </c>
      <c r="R301">
        <v>1</v>
      </c>
      <c r="S301">
        <f>VLOOKUP($F301,'(참고)타워 스텟 가치'!$B$7:$L$11,S$2,0)+(VLOOKUP($F301,'(참고)타워 스텟 가치'!$B$7:$L$11,S$2,0)*$E301)</f>
        <v>93.749999999999915</v>
      </c>
      <c r="T301">
        <f>VLOOKUP($F301,'(참고)타워 스텟 가치'!$B$7:$L$11,T$2,0)+(VLOOKUP($F301,'(참고)타워 스텟 가치'!$B$7:$L$11,T$2,0)*$E301)</f>
        <v>168.74999999999986</v>
      </c>
      <c r="U301">
        <f>VLOOKUP($F301,'(참고)타워 스텟 가치'!$B$7:$L$11,U$2,0)+(VLOOKUP($F301,'(참고)타워 스텟 가치'!$B$7:$L$11,U$2,0)*$E301)</f>
        <v>124999.9999999999</v>
      </c>
      <c r="V301">
        <f>VLOOKUP($F301,'(참고)타워 스텟 가치'!$B$7:$L$11,V$2,0)+(VLOOKUP($F301,'(참고)타워 스텟 가치'!$B$7:$L$11,V$2,0)*$E301)</f>
        <v>1124.9999999999991</v>
      </c>
      <c r="W301">
        <f>VLOOKUP($F301,'(참고)타워 스텟 가치'!$B$7:$L$11,W$2,0)+(VLOOKUP($F301,'(참고)타워 스텟 가치'!$B$7:$L$11,W$2,0)*$E301)</f>
        <v>18.749999999999986</v>
      </c>
      <c r="X301">
        <f>VLOOKUP($F301,'(참고)타워 스텟 가치'!$B$7:$L$11,X$2,0)+(VLOOKUP($F301,'(참고)타워 스텟 가치'!$B$7:$L$11,X$2,0)*$E301)</f>
        <v>7.4999999999999929</v>
      </c>
      <c r="Y301">
        <f>VLOOKUP($F301,'(참고)타워 스텟 가치'!$B$7:$L$11,Y$2,0)+(VLOOKUP($F301,'(참고)타워 스텟 가치'!$B$7:$L$11,Y$2,0)*$E301)</f>
        <v>0</v>
      </c>
      <c r="Z301">
        <f>VLOOKUP($F301,'(참고)타워 스텟 가치'!$B$7:$L$11,Z$2,0)+(VLOOKUP($F301,'(참고)타워 스텟 가치'!$B$7:$L$11,Z$2,0)*$E301)</f>
        <v>0</v>
      </c>
      <c r="AA301">
        <f>VLOOKUP($F301,'(참고)타워 스텟 가치'!$B$7:$L$11,AA$2,0)+(VLOOKUP($F301,'(참고)타워 스텟 가치'!$B$7:$L$11,AA$2,0)*$E301)</f>
        <v>17.499999999999982</v>
      </c>
      <c r="AB301">
        <f>SUM('스테이지별 몬스터 스텟'!S301*'(참고)타워 스텟 가치'!$Q$17,'스테이지별 몬스터 스텟'!T301*'(참고)타워 스텟 가치'!$R$17,'스테이지별 몬스터 스텟'!U301*'(참고)타워 스텟 가치'!$S$17,'스테이지별 몬스터 스텟'!V301*'(참고)타워 스텟 가치'!$T$17,'스테이지별 몬스터 스텟'!W301*'(참고)타워 스텟 가치'!$U$17,'스테이지별 몬스터 스텟'!X301*'(참고)타워 스텟 가치'!$V$17,'스테이지별 몬스터 스텟'!Y301*'(참고)타워 스텟 가치'!$W$17,'스테이지별 몬스터 스텟'!Z301*'(참고)타워 스텟 가치'!$X$17,'스테이지별 몬스터 스텟'!AA301*'(참고)타워 스텟 가치'!$Y$17)</f>
        <v>190270.62499999985</v>
      </c>
      <c r="AC301">
        <v>2</v>
      </c>
      <c r="AD301">
        <f>VLOOKUP($F301,'(참고)타워 스텟 가치'!$B$12:$L$16,AD$2,0)+(VLOOKUP($F301,'(참고)타워 스텟 가치'!$B$12:$L$16,AD$2,0)*$E301)</f>
        <v>93.749999999999915</v>
      </c>
      <c r="AE301">
        <f>VLOOKUP($F301,'(참고)타워 스텟 가치'!$B$12:$L$16,AE$2,0)+(VLOOKUP($F301,'(참고)타워 스텟 가치'!$B$12:$L$16,AE$2,0)*$E301)</f>
        <v>112.4999999999999</v>
      </c>
      <c r="AF301">
        <f>VLOOKUP($F301,'(참고)타워 스텟 가치'!$B$12:$L$16,AF$2,0)+(VLOOKUP($F301,'(참고)타워 스텟 가치'!$B$12:$L$16,AF$2,0)*$E301)</f>
        <v>124999.9999999999</v>
      </c>
      <c r="AG301">
        <f>VLOOKUP($F301,'(참고)타워 스텟 가치'!$B$12:$L$16,AG$2,0)+(VLOOKUP($F301,'(참고)타워 스텟 가치'!$B$12:$L$16,AG$2,0)*$E301)</f>
        <v>562.49999999999955</v>
      </c>
      <c r="AH301">
        <f>VLOOKUP($F301,'(참고)타워 스텟 가치'!$B$12:$L$16,AH$2,0)+(VLOOKUP($F301,'(참고)타워 스텟 가치'!$B$12:$L$16,AH$2,0)*$E301)</f>
        <v>18.749999999999986</v>
      </c>
      <c r="AI301">
        <f>VLOOKUP($F301,'(참고)타워 스텟 가치'!$B$12:$L$16,AI$2,0)+(VLOOKUP($F301,'(참고)타워 스텟 가치'!$B$12:$L$16,AI$2,0)*$E301)</f>
        <v>7.4999999999999929</v>
      </c>
      <c r="AJ301">
        <f>VLOOKUP($F301,'(참고)타워 스텟 가치'!$B$12:$L$16,AJ$2,0)+(VLOOKUP($F301,'(참고)타워 스텟 가치'!$B$12:$L$16,AJ$2,0)*$E301)</f>
        <v>0</v>
      </c>
      <c r="AK301">
        <f>VLOOKUP($F301,'(참고)타워 스텟 가치'!$B$12:$L$16,AK$2,0)+(VLOOKUP($F301,'(참고)타워 스텟 가치'!$B$12:$L$16,AK$2,0)*$E301)</f>
        <v>0</v>
      </c>
      <c r="AL301">
        <f>VLOOKUP($F301,'(참고)타워 스텟 가치'!$B$12:$L$16,AL$2,0)+(VLOOKUP($F301,'(참고)타워 스텟 가치'!$B$12:$L$16,AL$2,0)*$E301)</f>
        <v>34.999999999999964</v>
      </c>
      <c r="AM301">
        <f>SUM('스테이지별 몬스터 스텟'!AD301*'(참고)타워 스텟 가치'!$Q$17,'스테이지별 몬스터 스텟'!AE301*'(참고)타워 스텟 가치'!$R$17,'스테이지별 몬스터 스텟'!AF301*'(참고)타워 스텟 가치'!$S$17,'스테이지별 몬스터 스텟'!AG301*'(참고)타워 스텟 가치'!$T$17,'스테이지별 몬스터 스텟'!AH301*'(참고)타워 스텟 가치'!$U$17,'스테이지별 몬스터 스텟'!AI301*'(참고)타워 스텟 가치'!$V$17,'스테이지별 몬스터 스텟'!AJ301*'(참고)타워 스텟 가치'!$W$17,'스테이지별 몬스터 스텟'!AK301*'(참고)타워 스텟 가치'!$X$17,'스테이지별 몬스터 스텟'!AL301*'(참고)타워 스텟 가치'!$Y$17)</f>
        <v>189096.24999999985</v>
      </c>
      <c r="AN301">
        <v>3</v>
      </c>
    </row>
    <row r="302" spans="3:40" x14ac:dyDescent="0.3">
      <c r="C302">
        <v>3</v>
      </c>
      <c r="D302">
        <f t="shared" si="14"/>
        <v>60</v>
      </c>
      <c r="E302" s="52">
        <f>VLOOKUP(D302,'스테이지별 난이도 설정'!B:C,2,0)</f>
        <v>23.999999999999979</v>
      </c>
      <c r="F302" t="str">
        <f t="shared" si="15"/>
        <v>에픽</v>
      </c>
      <c r="G302">
        <f t="shared" si="13"/>
        <v>6</v>
      </c>
      <c r="H302">
        <f>VLOOKUP($F302,'(참고)타워 스텟 가치'!$B$2:$L$6,H$2,0)+(VLOOKUP($F302,'(참고)타워 스텟 가치'!$B$2:$L$6,H$2,0)*$E302)</f>
        <v>421.87499999999966</v>
      </c>
      <c r="I302">
        <f>VLOOKUP($F302,'(참고)타워 스텟 가치'!$B$2:$L$6,I$2,0)+(VLOOKUP($F302,'(참고)타워 스텟 가치'!$B$2:$L$6,I$2,0)*$E302)</f>
        <v>84.374999999999929</v>
      </c>
      <c r="J302">
        <f>VLOOKUP($F302,'(참고)타워 스텟 가치'!$B$2:$L$6,J$2,0)+(VLOOKUP($F302,'(참고)타워 스텟 가치'!$B$2:$L$6,J$2,0)*$E302)</f>
        <v>124999.9999999999</v>
      </c>
      <c r="K302">
        <f>VLOOKUP($F302,'(참고)타워 스텟 가치'!$B$2:$L$6,K$2,0)+(VLOOKUP($F302,'(참고)타워 스텟 가치'!$B$2:$L$6,K$2,0)*$E302)</f>
        <v>1687.4999999999986</v>
      </c>
      <c r="L302">
        <f>VLOOKUP($F302,'(참고)타워 스텟 가치'!$B$2:$L$6,L$2,0)+(VLOOKUP($F302,'(참고)타워 스텟 가치'!$B$2:$L$6,L$2,0)*$E302)</f>
        <v>28.124999999999975</v>
      </c>
      <c r="M302">
        <f>VLOOKUP($F302,'(참고)타워 스텟 가치'!$B$2:$L$6,M$2,0)+(VLOOKUP($F302,'(참고)타워 스텟 가치'!$B$2:$L$6,M$2,0)*$E302)</f>
        <v>7.4999999999999929</v>
      </c>
      <c r="N302">
        <f>VLOOKUP($F302,'(참고)타워 스텟 가치'!$B$2:$L$6,N$2,0)+(VLOOKUP($F302,'(참고)타워 스텟 가치'!$B$2:$L$6,N$2,0)*$E302)</f>
        <v>0</v>
      </c>
      <c r="O302">
        <f>VLOOKUP($F302,'(참고)타워 스텟 가치'!$B$2:$L$6,O$2,0)+(VLOOKUP($F302,'(참고)타워 스텟 가치'!$B$2:$L$6,O$2,0)*$E302)</f>
        <v>0</v>
      </c>
      <c r="P302">
        <f>VLOOKUP($F302,'(참고)타워 스텟 가치'!$B$2:$L$6,P$2,0)+(VLOOKUP($F302,'(참고)타워 스텟 가치'!$B$2:$L$6,P$2,0)*$E302)</f>
        <v>17.499999999999982</v>
      </c>
      <c r="Q302">
        <f>SUM('스테이지별 몬스터 스텟'!H302*'(참고)타워 스텟 가치'!$Q$17,'스테이지별 몬스터 스텟'!I302*'(참고)타워 스텟 가치'!$R$17,'스테이지별 몬스터 스텟'!J302*'(참고)타워 스텟 가치'!$S$17,'스테이지별 몬스터 스텟'!K302*'(참고)타워 스텟 가치'!$T$17,'스테이지별 몬스터 스텟'!L302*'(참고)타워 스텟 가치'!$U$17,'스테이지별 몬스터 스텟'!M302*'(참고)타워 스텟 가치'!$V$17,'스테이지별 몬스터 스텟'!N302*'(참고)타워 스텟 가치'!$W$17,'스테이지별 몬스터 스텟'!O302*'(참고)타워 스텟 가치'!$X$17,'스테이지별 몬스터 스텟'!P302*'(참고)타워 스텟 가치'!$Y$17)</f>
        <v>191944.06249999985</v>
      </c>
      <c r="R302">
        <v>1</v>
      </c>
      <c r="S302">
        <f>VLOOKUP($F302,'(참고)타워 스텟 가치'!$B$7:$L$11,S$2,0)+(VLOOKUP($F302,'(참고)타워 스텟 가치'!$B$7:$L$11,S$2,0)*$E302)</f>
        <v>140.62499999999989</v>
      </c>
      <c r="T302">
        <f>VLOOKUP($F302,'(참고)타워 스텟 가치'!$B$7:$L$11,T$2,0)+(VLOOKUP($F302,'(참고)타워 스텟 가치'!$B$7:$L$11,T$2,0)*$E302)</f>
        <v>253.12499999999977</v>
      </c>
      <c r="U302">
        <f>VLOOKUP($F302,'(참고)타워 스텟 가치'!$B$7:$L$11,U$2,0)+(VLOOKUP($F302,'(참고)타워 스텟 가치'!$B$7:$L$11,U$2,0)*$E302)</f>
        <v>124999.9999999999</v>
      </c>
      <c r="V302">
        <f>VLOOKUP($F302,'(참고)타워 스텟 가치'!$B$7:$L$11,V$2,0)+(VLOOKUP($F302,'(참고)타워 스텟 가치'!$B$7:$L$11,V$2,0)*$E302)</f>
        <v>1687.4999999999986</v>
      </c>
      <c r="W302">
        <f>VLOOKUP($F302,'(참고)타워 스텟 가치'!$B$7:$L$11,W$2,0)+(VLOOKUP($F302,'(참고)타워 스텟 가치'!$B$7:$L$11,W$2,0)*$E302)</f>
        <v>28.124999999999975</v>
      </c>
      <c r="X302">
        <f>VLOOKUP($F302,'(참고)타워 스텟 가치'!$B$7:$L$11,X$2,0)+(VLOOKUP($F302,'(참고)타워 스텟 가치'!$B$7:$L$11,X$2,0)*$E302)</f>
        <v>7.4999999999999929</v>
      </c>
      <c r="Y302">
        <f>VLOOKUP($F302,'(참고)타워 스텟 가치'!$B$7:$L$11,Y$2,0)+(VLOOKUP($F302,'(참고)타워 스텟 가치'!$B$7:$L$11,Y$2,0)*$E302)</f>
        <v>0</v>
      </c>
      <c r="Z302">
        <f>VLOOKUP($F302,'(참고)타워 스텟 가치'!$B$7:$L$11,Z$2,0)+(VLOOKUP($F302,'(참고)타워 스텟 가치'!$B$7:$L$11,Z$2,0)*$E302)</f>
        <v>0</v>
      </c>
      <c r="AA302">
        <f>VLOOKUP($F302,'(참고)타워 스텟 가치'!$B$7:$L$11,AA$2,0)+(VLOOKUP($F302,'(참고)타워 스텟 가치'!$B$7:$L$11,AA$2,0)*$E302)</f>
        <v>17.499999999999982</v>
      </c>
      <c r="AB302">
        <f>SUM('스테이지별 몬스터 스텟'!S302*'(참고)타워 스텟 가치'!$Q$17,'스테이지별 몬스터 스텟'!T302*'(참고)타워 스텟 가치'!$R$17,'스테이지별 몬스터 스텟'!U302*'(참고)타워 스텟 가치'!$S$17,'스테이지별 몬스터 스텟'!V302*'(참고)타워 스텟 가치'!$T$17,'스테이지별 몬스터 스텟'!W302*'(참고)타워 스텟 가치'!$U$17,'스테이지별 몬스터 스텟'!X302*'(참고)타워 스텟 가치'!$V$17,'스테이지별 몬스터 스텟'!Y302*'(참고)타워 스텟 가치'!$W$17,'스테이지별 몬스터 스텟'!Z302*'(참고)타워 스텟 가치'!$X$17,'스테이지별 몬스터 스텟'!AA302*'(참고)타워 스텟 가치'!$Y$17)</f>
        <v>191634.68749999985</v>
      </c>
      <c r="AC302">
        <v>2</v>
      </c>
      <c r="AD302">
        <f>VLOOKUP($F302,'(참고)타워 스텟 가치'!$B$12:$L$16,AD$2,0)+(VLOOKUP($F302,'(참고)타워 스텟 가치'!$B$12:$L$16,AD$2,0)*$E302)</f>
        <v>140.62499999999989</v>
      </c>
      <c r="AE302">
        <f>VLOOKUP($F302,'(참고)타워 스텟 가치'!$B$12:$L$16,AE$2,0)+(VLOOKUP($F302,'(참고)타워 스텟 가치'!$B$12:$L$16,AE$2,0)*$E302)</f>
        <v>168.74999999999986</v>
      </c>
      <c r="AF302">
        <f>VLOOKUP($F302,'(참고)타워 스텟 가치'!$B$12:$L$16,AF$2,0)+(VLOOKUP($F302,'(참고)타워 스텟 가치'!$B$12:$L$16,AF$2,0)*$E302)</f>
        <v>124999.9999999999</v>
      </c>
      <c r="AG302">
        <f>VLOOKUP($F302,'(참고)타워 스텟 가치'!$B$12:$L$16,AG$2,0)+(VLOOKUP($F302,'(참고)타워 스텟 가치'!$B$12:$L$16,AG$2,0)*$E302)</f>
        <v>843.74999999999932</v>
      </c>
      <c r="AH302">
        <f>VLOOKUP($F302,'(참고)타워 스텟 가치'!$B$12:$L$16,AH$2,0)+(VLOOKUP($F302,'(참고)타워 스텟 가치'!$B$12:$L$16,AH$2,0)*$E302)</f>
        <v>28.124999999999975</v>
      </c>
      <c r="AI302">
        <f>VLOOKUP($F302,'(참고)타워 스텟 가치'!$B$12:$L$16,AI$2,0)+(VLOOKUP($F302,'(참고)타워 스텟 가치'!$B$12:$L$16,AI$2,0)*$E302)</f>
        <v>7.4999999999999929</v>
      </c>
      <c r="AJ302">
        <f>VLOOKUP($F302,'(참고)타워 스텟 가치'!$B$12:$L$16,AJ$2,0)+(VLOOKUP($F302,'(참고)타워 스텟 가치'!$B$12:$L$16,AJ$2,0)*$E302)</f>
        <v>0</v>
      </c>
      <c r="AK302">
        <f>VLOOKUP($F302,'(참고)타워 스텟 가치'!$B$12:$L$16,AK$2,0)+(VLOOKUP($F302,'(참고)타워 스텟 가치'!$B$12:$L$16,AK$2,0)*$E302)</f>
        <v>0</v>
      </c>
      <c r="AL302">
        <f>VLOOKUP($F302,'(참고)타워 스텟 가치'!$B$12:$L$16,AL$2,0)+(VLOOKUP($F302,'(참고)타워 스텟 가치'!$B$12:$L$16,AL$2,0)*$E302)</f>
        <v>34.999999999999964</v>
      </c>
      <c r="AM302">
        <f>SUM('스테이지별 몬스터 스텟'!AD302*'(참고)타워 스텟 가치'!$Q$17,'스테이지별 몬스터 스텟'!AE302*'(참고)타워 스텟 가치'!$R$17,'스테이지별 몬스터 스텟'!AF302*'(참고)타워 스텟 가치'!$S$17,'스테이지별 몬스터 스텟'!AG302*'(참고)타워 스텟 가치'!$T$17,'스테이지별 몬스터 스텟'!AH302*'(참고)타워 스텟 가치'!$U$17,'스테이지별 몬스터 스텟'!AI302*'(참고)타워 스텟 가치'!$V$17,'스테이지별 몬스터 스텟'!AJ302*'(참고)타워 스텟 가치'!$W$17,'스테이지별 몬스터 스텟'!AK302*'(참고)타워 스텟 가치'!$X$17,'스테이지별 몬스터 스텟'!AL302*'(참고)타워 스텟 가치'!$Y$17)</f>
        <v>189855.62499999985</v>
      </c>
      <c r="AN302">
        <v>3</v>
      </c>
    </row>
    <row r="303" spans="3:40" x14ac:dyDescent="0.3">
      <c r="C303">
        <v>4</v>
      </c>
      <c r="D303">
        <f t="shared" si="14"/>
        <v>60</v>
      </c>
      <c r="E303" s="52">
        <f>VLOOKUP(D303,'스테이지별 난이도 설정'!B:C,2,0)</f>
        <v>23.999999999999979</v>
      </c>
      <c r="F303" t="str">
        <f t="shared" si="15"/>
        <v>유니크</v>
      </c>
      <c r="G303">
        <f t="shared" si="13"/>
        <v>6</v>
      </c>
      <c r="H303">
        <f>VLOOKUP($F303,'(참고)타워 스텟 가치'!$B$2:$L$6,H$2,0)+(VLOOKUP($F303,'(참고)타워 스텟 가치'!$B$2:$L$6,H$2,0)*$E303)</f>
        <v>632.81249999999943</v>
      </c>
      <c r="I303">
        <f>VLOOKUP($F303,'(참고)타워 스텟 가치'!$B$2:$L$6,I$2,0)+(VLOOKUP($F303,'(참고)타워 스텟 가치'!$B$2:$L$6,I$2,0)*$E303)</f>
        <v>126.56249999999989</v>
      </c>
      <c r="J303">
        <f>VLOOKUP($F303,'(참고)타워 스텟 가치'!$B$2:$L$6,J$2,0)+(VLOOKUP($F303,'(참고)타워 스텟 가치'!$B$2:$L$6,J$2,0)*$E303)</f>
        <v>124999.9999999999</v>
      </c>
      <c r="K303">
        <f>VLOOKUP($F303,'(참고)타워 스텟 가치'!$B$2:$L$6,K$2,0)+(VLOOKUP($F303,'(참고)타워 스텟 가치'!$B$2:$L$6,K$2,0)*$E303)</f>
        <v>2531.2499999999977</v>
      </c>
      <c r="L303">
        <f>VLOOKUP($F303,'(참고)타워 스텟 가치'!$B$2:$L$6,L$2,0)+(VLOOKUP($F303,'(참고)타워 스텟 가치'!$B$2:$L$6,L$2,0)*$E303)</f>
        <v>42.187499999999964</v>
      </c>
      <c r="M303">
        <f>VLOOKUP($F303,'(참고)타워 스텟 가치'!$B$2:$L$6,M$2,0)+(VLOOKUP($F303,'(참고)타워 스텟 가치'!$B$2:$L$6,M$2,0)*$E303)</f>
        <v>7.4999999999999929</v>
      </c>
      <c r="N303">
        <f>VLOOKUP($F303,'(참고)타워 스텟 가치'!$B$2:$L$6,N$2,0)+(VLOOKUP($F303,'(참고)타워 스텟 가치'!$B$2:$L$6,N$2,0)*$E303)</f>
        <v>0</v>
      </c>
      <c r="O303">
        <f>VLOOKUP($F303,'(참고)타워 스텟 가치'!$B$2:$L$6,O$2,0)+(VLOOKUP($F303,'(참고)타워 스텟 가치'!$B$2:$L$6,O$2,0)*$E303)</f>
        <v>0</v>
      </c>
      <c r="P303">
        <f>VLOOKUP($F303,'(참고)타워 스텟 가치'!$B$2:$L$6,P$2,0)+(VLOOKUP($F303,'(참고)타워 스텟 가치'!$B$2:$L$6,P$2,0)*$E303)</f>
        <v>24.999999999999979</v>
      </c>
      <c r="Q303">
        <f>SUM('스테이지별 몬스터 스텟'!H303*'(참고)타워 스텟 가치'!$Q$17,'스테이지별 몬스터 스텟'!I303*'(참고)타워 스텟 가치'!$R$17,'스테이지별 몬스터 스텟'!J303*'(참고)타워 스텟 가치'!$S$17,'스테이지별 몬스터 스텟'!K303*'(참고)타워 스텟 가치'!$T$17,'스테이지별 몬스터 스텟'!L303*'(참고)타워 스텟 가치'!$U$17,'스테이지별 몬스터 스텟'!M303*'(참고)타워 스텟 가치'!$V$17,'스테이지별 몬스터 스텟'!N303*'(참고)타워 스텟 가치'!$W$17,'스테이지별 몬스터 스텟'!O303*'(참고)타워 스텟 가치'!$X$17,'스테이지별 몬스터 스텟'!P303*'(참고)타워 스텟 가치'!$Y$17)</f>
        <v>194159.84374999985</v>
      </c>
      <c r="R303">
        <v>1</v>
      </c>
      <c r="S303">
        <f>VLOOKUP($F303,'(참고)타워 스텟 가치'!$B$7:$L$11,S$2,0)+(VLOOKUP($F303,'(참고)타워 스텟 가치'!$B$7:$L$11,S$2,0)*$E303)</f>
        <v>210.93749999999983</v>
      </c>
      <c r="T303">
        <f>VLOOKUP($F303,'(참고)타워 스텟 가치'!$B$7:$L$11,T$2,0)+(VLOOKUP($F303,'(참고)타워 스텟 가치'!$B$7:$L$11,T$2,0)*$E303)</f>
        <v>379.68749999999966</v>
      </c>
      <c r="U303">
        <f>VLOOKUP($F303,'(참고)타워 스텟 가치'!$B$7:$L$11,U$2,0)+(VLOOKUP($F303,'(참고)타워 스텟 가치'!$B$7:$L$11,U$2,0)*$E303)</f>
        <v>124999.9999999999</v>
      </c>
      <c r="V303">
        <f>VLOOKUP($F303,'(참고)타워 스텟 가치'!$B$7:$L$11,V$2,0)+(VLOOKUP($F303,'(참고)타워 스텟 가치'!$B$7:$L$11,V$2,0)*$E303)</f>
        <v>2531.2499999999977</v>
      </c>
      <c r="W303">
        <f>VLOOKUP($F303,'(참고)타워 스텟 가치'!$B$7:$L$11,W$2,0)+(VLOOKUP($F303,'(참고)타워 스텟 가치'!$B$7:$L$11,W$2,0)*$E303)</f>
        <v>42.187499999999964</v>
      </c>
      <c r="X303">
        <f>VLOOKUP($F303,'(참고)타워 스텟 가치'!$B$7:$L$11,X$2,0)+(VLOOKUP($F303,'(참고)타워 스텟 가치'!$B$7:$L$11,X$2,0)*$E303)</f>
        <v>7.4999999999999929</v>
      </c>
      <c r="Y303">
        <f>VLOOKUP($F303,'(참고)타워 스텟 가치'!$B$7:$L$11,Y$2,0)+(VLOOKUP($F303,'(참고)타워 스텟 가치'!$B$7:$L$11,Y$2,0)*$E303)</f>
        <v>0</v>
      </c>
      <c r="Z303">
        <f>VLOOKUP($F303,'(참고)타워 스텟 가치'!$B$7:$L$11,Z$2,0)+(VLOOKUP($F303,'(참고)타워 스텟 가치'!$B$7:$L$11,Z$2,0)*$E303)</f>
        <v>0</v>
      </c>
      <c r="AA303">
        <f>VLOOKUP($F303,'(참고)타워 스텟 가치'!$B$7:$L$11,AA$2,0)+(VLOOKUP($F303,'(참고)타워 스텟 가치'!$B$7:$L$11,AA$2,0)*$E303)</f>
        <v>24.999999999999979</v>
      </c>
      <c r="AB303">
        <f>SUM('스테이지별 몬스터 스텟'!S303*'(참고)타워 스텟 가치'!$Q$17,'스테이지별 몬스터 스텟'!T303*'(참고)타워 스텟 가치'!$R$17,'스테이지별 몬스터 스텟'!U303*'(참고)타워 스텟 가치'!$S$17,'스테이지별 몬스터 스텟'!V303*'(참고)타워 스텟 가치'!$T$17,'스테이지별 몬스터 스텟'!W303*'(참고)타워 스텟 가치'!$U$17,'스테이지별 몬스터 스텟'!X303*'(참고)타워 스텟 가치'!$V$17,'스테이지별 몬스터 스텟'!Y303*'(참고)타워 스텟 가치'!$W$17,'스테이지별 몬스터 스텟'!Z303*'(참고)타워 스텟 가치'!$X$17,'스테이지별 몬스터 스텟'!AA303*'(참고)타워 스텟 가치'!$Y$17)</f>
        <v>193695.78124999985</v>
      </c>
      <c r="AC303">
        <v>2</v>
      </c>
      <c r="AD303">
        <f>VLOOKUP($F303,'(참고)타워 스텟 가치'!$B$12:$L$16,AD$2,0)+(VLOOKUP($F303,'(참고)타워 스텟 가치'!$B$12:$L$16,AD$2,0)*$E303)</f>
        <v>210.93749999999983</v>
      </c>
      <c r="AE303">
        <f>VLOOKUP($F303,'(참고)타워 스텟 가치'!$B$12:$L$16,AE$2,0)+(VLOOKUP($F303,'(참고)타워 스텟 가치'!$B$12:$L$16,AE$2,0)*$E303)</f>
        <v>253.12499999999977</v>
      </c>
      <c r="AF303">
        <f>VLOOKUP($F303,'(참고)타워 스텟 가치'!$B$12:$L$16,AF$2,0)+(VLOOKUP($F303,'(참고)타워 스텟 가치'!$B$12:$L$16,AF$2,0)*$E303)</f>
        <v>124999.9999999999</v>
      </c>
      <c r="AG303">
        <f>VLOOKUP($F303,'(참고)타워 스텟 가치'!$B$12:$L$16,AG$2,0)+(VLOOKUP($F303,'(참고)타워 스텟 가치'!$B$12:$L$16,AG$2,0)*$E303)</f>
        <v>1265.6249999999989</v>
      </c>
      <c r="AH303">
        <f>VLOOKUP($F303,'(참고)타워 스텟 가치'!$B$12:$L$16,AH$2,0)+(VLOOKUP($F303,'(참고)타워 스텟 가치'!$B$12:$L$16,AH$2,0)*$E303)</f>
        <v>42.187499999999964</v>
      </c>
      <c r="AI303">
        <f>VLOOKUP($F303,'(참고)타워 스텟 가치'!$B$12:$L$16,AI$2,0)+(VLOOKUP($F303,'(참고)타워 스텟 가치'!$B$12:$L$16,AI$2,0)*$E303)</f>
        <v>7.4999999999999929</v>
      </c>
      <c r="AJ303">
        <f>VLOOKUP($F303,'(참고)타워 스텟 가치'!$B$12:$L$16,AJ$2,0)+(VLOOKUP($F303,'(참고)타워 스텟 가치'!$B$12:$L$16,AJ$2,0)*$E303)</f>
        <v>0</v>
      </c>
      <c r="AK303">
        <f>VLOOKUP($F303,'(참고)타워 스텟 가치'!$B$12:$L$16,AK$2,0)+(VLOOKUP($F303,'(참고)타워 스텟 가치'!$B$12:$L$16,AK$2,0)*$E303)</f>
        <v>0</v>
      </c>
      <c r="AL303">
        <f>VLOOKUP($F303,'(참고)타워 스텟 가치'!$B$12:$L$16,AL$2,0)+(VLOOKUP($F303,'(참고)타워 스텟 가치'!$B$12:$L$16,AL$2,0)*$E303)</f>
        <v>49.999999999999957</v>
      </c>
      <c r="AM303">
        <f>SUM('스테이지별 몬스터 스텟'!AD303*'(참고)타워 스텟 가치'!$Q$17,'스테이지별 몬스터 스텟'!AE303*'(참고)타워 스텟 가치'!$R$17,'스테이지별 몬스터 스텟'!AF303*'(참고)타워 스텟 가치'!$S$17,'스테이지별 몬스터 스텟'!AG303*'(참고)타워 스텟 가치'!$T$17,'스테이지별 몬스터 스텟'!AH303*'(참고)타워 스텟 가치'!$U$17,'스테이지별 몬스터 스텟'!AI303*'(참고)타워 스텟 가치'!$V$17,'스테이지별 몬스터 스텟'!AJ303*'(참고)타워 스텟 가치'!$W$17,'스테이지별 몬스터 스텟'!AK303*'(참고)타워 스텟 가치'!$X$17,'스테이지별 몬스터 스텟'!AL303*'(참고)타워 스텟 가치'!$Y$17)</f>
        <v>191024.68749999985</v>
      </c>
      <c r="AN303">
        <v>3</v>
      </c>
    </row>
    <row r="304" spans="3:40" x14ac:dyDescent="0.3">
      <c r="C304">
        <v>5</v>
      </c>
      <c r="D304">
        <f t="shared" si="14"/>
        <v>60</v>
      </c>
      <c r="E304" s="52">
        <f>VLOOKUP(D304,'스테이지별 난이도 설정'!B:C,2,0)</f>
        <v>23.999999999999979</v>
      </c>
      <c r="F304" t="str">
        <f t="shared" si="15"/>
        <v>스페셜</v>
      </c>
      <c r="G304">
        <f t="shared" si="13"/>
        <v>6</v>
      </c>
      <c r="H304">
        <f>VLOOKUP($F304,'(참고)타워 스텟 가치'!$B$2:$L$6,H$2,0)+(VLOOKUP($F304,'(참고)타워 스텟 가치'!$B$2:$L$6,H$2,0)*$E304)</f>
        <v>949.2187499999992</v>
      </c>
      <c r="I304">
        <f>VLOOKUP($F304,'(참고)타워 스텟 가치'!$B$2:$L$6,I$2,0)+(VLOOKUP($F304,'(참고)타워 스텟 가치'!$B$2:$L$6,I$2,0)*$E304)</f>
        <v>189.84374999999983</v>
      </c>
      <c r="J304">
        <f>VLOOKUP($F304,'(참고)타워 스텟 가치'!$B$2:$L$6,J$2,0)+(VLOOKUP($F304,'(참고)타워 스텟 가치'!$B$2:$L$6,J$2,0)*$E304)</f>
        <v>124999.9999999999</v>
      </c>
      <c r="K304">
        <f>VLOOKUP($F304,'(참고)타워 스텟 가치'!$B$2:$L$6,K$2,0)+(VLOOKUP($F304,'(참고)타워 스텟 가치'!$B$2:$L$6,K$2,0)*$E304)</f>
        <v>3796.8749999999968</v>
      </c>
      <c r="L304">
        <f>VLOOKUP($F304,'(참고)타워 스텟 가치'!$B$2:$L$6,L$2,0)+(VLOOKUP($F304,'(참고)타워 스텟 가치'!$B$2:$L$6,L$2,0)*$E304)</f>
        <v>63.281249999999943</v>
      </c>
      <c r="M304">
        <f>VLOOKUP($F304,'(참고)타워 스텟 가치'!$B$2:$L$6,M$2,0)+(VLOOKUP($F304,'(참고)타워 스텟 가치'!$B$2:$L$6,M$2,0)*$E304)</f>
        <v>7.4999999999999929</v>
      </c>
      <c r="N304">
        <f>VLOOKUP($F304,'(참고)타워 스텟 가치'!$B$2:$L$6,N$2,0)+(VLOOKUP($F304,'(참고)타워 스텟 가치'!$B$2:$L$6,N$2,0)*$E304)</f>
        <v>0</v>
      </c>
      <c r="O304">
        <f>VLOOKUP($F304,'(참고)타워 스텟 가치'!$B$2:$L$6,O$2,0)+(VLOOKUP($F304,'(참고)타워 스텟 가치'!$B$2:$L$6,O$2,0)*$E304)</f>
        <v>0</v>
      </c>
      <c r="P304">
        <f>VLOOKUP($F304,'(참고)타워 스텟 가치'!$B$2:$L$6,P$2,0)+(VLOOKUP($F304,'(참고)타워 스텟 가치'!$B$2:$L$6,P$2,0)*$E304)</f>
        <v>24.999999999999979</v>
      </c>
      <c r="Q304">
        <f>SUM('스테이지별 몬스터 스텟'!H304*'(참고)타워 스텟 가치'!$Q$17,'스테이지별 몬스터 스텟'!I304*'(참고)타워 스텟 가치'!$R$17,'스테이지별 몬스터 스텟'!J304*'(참고)타워 스텟 가치'!$S$17,'스테이지별 몬스터 스텟'!K304*'(참고)타워 스텟 가치'!$T$17,'스테이지별 몬스터 스텟'!L304*'(참고)타워 스텟 가치'!$U$17,'스테이지별 몬스터 스텟'!M304*'(참고)타워 스텟 가치'!$V$17,'스테이지별 몬스터 스텟'!N304*'(참고)타워 스텟 가치'!$W$17,'스테이지별 몬스터 스텟'!O304*'(참고)타워 스텟 가치'!$X$17,'스테이지별 몬스터 스텟'!P304*'(참고)타워 스텟 가치'!$Y$17)</f>
        <v>197461.01562499985</v>
      </c>
      <c r="R304">
        <v>1</v>
      </c>
      <c r="S304">
        <f>VLOOKUP($F304,'(참고)타워 스텟 가치'!$B$7:$L$11,S$2,0)+(VLOOKUP($F304,'(참고)타워 스텟 가치'!$B$7:$L$11,S$2,0)*$E304)</f>
        <v>316.40624999999972</v>
      </c>
      <c r="T304">
        <f>VLOOKUP($F304,'(참고)타워 스텟 가치'!$B$7:$L$11,T$2,0)+(VLOOKUP($F304,'(참고)타워 스텟 가치'!$B$7:$L$11,T$2,0)*$E304)</f>
        <v>569.53124999999955</v>
      </c>
      <c r="U304">
        <f>VLOOKUP($F304,'(참고)타워 스텟 가치'!$B$7:$L$11,U$2,0)+(VLOOKUP($F304,'(참고)타워 스텟 가치'!$B$7:$L$11,U$2,0)*$E304)</f>
        <v>124999.9999999999</v>
      </c>
      <c r="V304">
        <f>VLOOKUP($F304,'(참고)타워 스텟 가치'!$B$7:$L$11,V$2,0)+(VLOOKUP($F304,'(참고)타워 스텟 가치'!$B$7:$L$11,V$2,0)*$E304)</f>
        <v>3796.8749999999968</v>
      </c>
      <c r="W304">
        <f>VLOOKUP($F304,'(참고)타워 스텟 가치'!$B$7:$L$11,W$2,0)+(VLOOKUP($F304,'(참고)타워 스텟 가치'!$B$7:$L$11,W$2,0)*$E304)</f>
        <v>63.281249999999943</v>
      </c>
      <c r="X304">
        <f>VLOOKUP($F304,'(참고)타워 스텟 가치'!$B$7:$L$11,X$2,0)+(VLOOKUP($F304,'(참고)타워 스텟 가치'!$B$7:$L$11,X$2,0)*$E304)</f>
        <v>7.4999999999999929</v>
      </c>
      <c r="Y304">
        <f>VLOOKUP($F304,'(참고)타워 스텟 가치'!$B$7:$L$11,Y$2,0)+(VLOOKUP($F304,'(참고)타워 스텟 가치'!$B$7:$L$11,Y$2,0)*$E304)</f>
        <v>0</v>
      </c>
      <c r="Z304">
        <f>VLOOKUP($F304,'(참고)타워 스텟 가치'!$B$7:$L$11,Z$2,0)+(VLOOKUP($F304,'(참고)타워 스텟 가치'!$B$7:$L$11,Z$2,0)*$E304)</f>
        <v>0</v>
      </c>
      <c r="AA304">
        <f>VLOOKUP($F304,'(참고)타워 스텟 가치'!$B$7:$L$11,AA$2,0)+(VLOOKUP($F304,'(참고)타워 스텟 가치'!$B$7:$L$11,AA$2,0)*$E304)</f>
        <v>24.999999999999979</v>
      </c>
      <c r="AB304">
        <f>SUM('스테이지별 몬스터 스텟'!S304*'(참고)타워 스텟 가치'!$Q$17,'스테이지별 몬스터 스텟'!T304*'(참고)타워 스텟 가치'!$R$17,'스테이지별 몬스터 스텟'!U304*'(참고)타워 스텟 가치'!$S$17,'스테이지별 몬스터 스텟'!V304*'(참고)타워 스텟 가치'!$T$17,'스테이지별 몬스터 스텟'!W304*'(참고)타워 스텟 가치'!$U$17,'스테이지별 몬스터 스텟'!X304*'(참고)타워 스텟 가치'!$V$17,'스테이지별 몬스터 스텟'!Y304*'(참고)타워 스텟 가치'!$W$17,'스테이지별 몬스터 스텟'!Z304*'(참고)타워 스텟 가치'!$X$17,'스테이지별 몬스터 스텟'!AA304*'(참고)타워 스텟 가치'!$Y$17)</f>
        <v>196764.92187499985</v>
      </c>
      <c r="AC304">
        <v>2</v>
      </c>
      <c r="AD304">
        <f>VLOOKUP($F304,'(참고)타워 스텟 가치'!$B$12:$L$16,AD$2,0)+(VLOOKUP($F304,'(참고)타워 스텟 가치'!$B$12:$L$16,AD$2,0)*$E304)</f>
        <v>316.40624999999972</v>
      </c>
      <c r="AE304">
        <f>VLOOKUP($F304,'(참고)타워 스텟 가치'!$B$12:$L$16,AE$2,0)+(VLOOKUP($F304,'(참고)타워 스텟 가치'!$B$12:$L$16,AE$2,0)*$E304)</f>
        <v>379.68749999999966</v>
      </c>
      <c r="AF304">
        <f>VLOOKUP($F304,'(참고)타워 스텟 가치'!$B$12:$L$16,AF$2,0)+(VLOOKUP($F304,'(참고)타워 스텟 가치'!$B$12:$L$16,AF$2,0)*$E304)</f>
        <v>124999.9999999999</v>
      </c>
      <c r="AG304">
        <f>VLOOKUP($F304,'(참고)타워 스텟 가치'!$B$12:$L$16,AG$2,0)+(VLOOKUP($F304,'(참고)타워 스텟 가치'!$B$12:$L$16,AG$2,0)*$E304)</f>
        <v>1898.4374999999984</v>
      </c>
      <c r="AH304">
        <f>VLOOKUP($F304,'(참고)타워 스텟 가치'!$B$12:$L$16,AH$2,0)+(VLOOKUP($F304,'(참고)타워 스텟 가치'!$B$12:$L$16,AH$2,0)*$E304)</f>
        <v>63.281249999999943</v>
      </c>
      <c r="AI304">
        <f>VLOOKUP($F304,'(참고)타워 스텟 가치'!$B$12:$L$16,AI$2,0)+(VLOOKUP($F304,'(참고)타워 스텟 가치'!$B$12:$L$16,AI$2,0)*$E304)</f>
        <v>7.4999999999999929</v>
      </c>
      <c r="AJ304">
        <f>VLOOKUP($F304,'(참고)타워 스텟 가치'!$B$12:$L$16,AJ$2,0)+(VLOOKUP($F304,'(참고)타워 스텟 가치'!$B$12:$L$16,AJ$2,0)*$E304)</f>
        <v>0</v>
      </c>
      <c r="AK304">
        <f>VLOOKUP($F304,'(참고)타워 스텟 가치'!$B$12:$L$16,AK$2,0)+(VLOOKUP($F304,'(참고)타워 스텟 가치'!$B$12:$L$16,AK$2,0)*$E304)</f>
        <v>0</v>
      </c>
      <c r="AL304">
        <f>VLOOKUP($F304,'(참고)타워 스텟 가치'!$B$12:$L$16,AL$2,0)+(VLOOKUP($F304,'(참고)타워 스텟 가치'!$B$12:$L$16,AL$2,0)*$E304)</f>
        <v>49.999999999999957</v>
      </c>
      <c r="AM304">
        <f>SUM('스테이지별 몬스터 스텟'!AD304*'(참고)타워 스텟 가치'!$Q$17,'스테이지별 몬스터 스텟'!AE304*'(참고)타워 스텟 가치'!$R$17,'스테이지별 몬스터 스텟'!AF304*'(참고)타워 스텟 가치'!$S$17,'스테이지별 몬스터 스텟'!AG304*'(참고)타워 스텟 가치'!$T$17,'스테이지별 몬스터 스텟'!AH304*'(참고)타워 스텟 가치'!$U$17,'스테이지별 몬스터 스텟'!AI304*'(참고)타워 스텟 가치'!$V$17,'스테이지별 몬스터 스텟'!AJ304*'(참고)타워 스텟 가치'!$W$17,'스테이지별 몬스터 스텟'!AK304*'(참고)타워 스텟 가치'!$X$17,'스테이지별 몬스터 스텟'!AL304*'(참고)타워 스텟 가치'!$Y$17)</f>
        <v>192733.28124999985</v>
      </c>
      <c r="AN304">
        <v>3</v>
      </c>
    </row>
    <row r="305" spans="3:40" x14ac:dyDescent="0.3">
      <c r="C305">
        <v>1</v>
      </c>
      <c r="D305">
        <f t="shared" si="14"/>
        <v>61</v>
      </c>
      <c r="E305" s="52">
        <f>VLOOKUP(D305,'스테이지별 난이도 설정'!B:C,2,0)</f>
        <v>24.399999999999977</v>
      </c>
      <c r="F305" t="str">
        <f t="shared" si="15"/>
        <v>일반</v>
      </c>
      <c r="G305">
        <f t="shared" si="13"/>
        <v>6</v>
      </c>
      <c r="H305">
        <f>VLOOKUP($F305,'(참고)타워 스텟 가치'!$B$2:$L$6,H$2,0)+(VLOOKUP($F305,'(참고)타워 스텟 가치'!$B$2:$L$6,H$2,0)*$E305)</f>
        <v>190.49999999999983</v>
      </c>
      <c r="I305">
        <f>VLOOKUP($F305,'(참고)타워 스텟 가치'!$B$2:$L$6,I$2,0)+(VLOOKUP($F305,'(참고)타워 스텟 가치'!$B$2:$L$6,I$2,0)*$E305)</f>
        <v>38.099999999999966</v>
      </c>
      <c r="J305">
        <f>VLOOKUP($F305,'(참고)타워 스텟 가치'!$B$2:$L$6,J$2,0)+(VLOOKUP($F305,'(참고)타워 스텟 가치'!$B$2:$L$6,J$2,0)*$E305)</f>
        <v>126999.99999999988</v>
      </c>
      <c r="K305">
        <f>VLOOKUP($F305,'(참고)타워 스텟 가치'!$B$2:$L$6,K$2,0)+(VLOOKUP($F305,'(참고)타워 스텟 가치'!$B$2:$L$6,K$2,0)*$E305)</f>
        <v>761.99999999999932</v>
      </c>
      <c r="L305">
        <f>VLOOKUP($F305,'(참고)타워 스텟 가치'!$B$2:$L$6,L$2,0)+(VLOOKUP($F305,'(참고)타워 스텟 가치'!$B$2:$L$6,L$2,0)*$E305)</f>
        <v>12.699999999999989</v>
      </c>
      <c r="M305">
        <f>VLOOKUP($F305,'(참고)타워 스텟 가치'!$B$2:$L$6,M$2,0)+(VLOOKUP($F305,'(참고)타워 스텟 가치'!$B$2:$L$6,M$2,0)*$E305)</f>
        <v>7.619999999999993</v>
      </c>
      <c r="N305">
        <f>VLOOKUP($F305,'(참고)타워 스텟 가치'!$B$2:$L$6,N$2,0)+(VLOOKUP($F305,'(참고)타워 스텟 가치'!$B$2:$L$6,N$2,0)*$E305)</f>
        <v>0</v>
      </c>
      <c r="O305">
        <f>VLOOKUP($F305,'(참고)타워 스텟 가치'!$B$2:$L$6,O$2,0)+(VLOOKUP($F305,'(참고)타워 스텟 가치'!$B$2:$L$6,O$2,0)*$E305)</f>
        <v>0</v>
      </c>
      <c r="P305">
        <f>VLOOKUP($F305,'(참고)타워 스텟 가치'!$B$2:$L$6,P$2,0)+(VLOOKUP($F305,'(참고)타워 스텟 가치'!$B$2:$L$6,P$2,0)*$E305)</f>
        <v>17.779999999999983</v>
      </c>
      <c r="Q305">
        <f>SUM('스테이지별 몬스터 스텟'!H305*'(참고)타워 스텟 가치'!$Q$17,'스테이지별 몬스터 스텟'!I305*'(참고)타워 스텟 가치'!$R$17,'스테이지별 몬스터 스텟'!J305*'(참고)타워 스텟 가치'!$S$17,'스테이지별 몬스터 스텟'!K305*'(참고)타워 스텟 가치'!$T$17,'스테이지별 몬스터 스텟'!L305*'(참고)타워 스텟 가치'!$U$17,'스테이지별 몬스터 스텟'!M305*'(참고)타워 스텟 가치'!$V$17,'스테이지별 몬스터 스텟'!N305*'(참고)타워 스텟 가치'!$W$17,'스테이지별 몬스터 스텟'!O305*'(참고)타워 스텟 가치'!$X$17,'스테이지별 몬스터 스텟'!P305*'(참고)타워 스텟 가치'!$Y$17)</f>
        <v>192530.72999999981</v>
      </c>
      <c r="R305">
        <v>1</v>
      </c>
      <c r="S305">
        <f>VLOOKUP($F305,'(참고)타워 스텟 가치'!$B$7:$L$11,S$2,0)+(VLOOKUP($F305,'(참고)타워 스텟 가치'!$B$7:$L$11,S$2,0)*$E305)</f>
        <v>63.499999999999943</v>
      </c>
      <c r="T305">
        <f>VLOOKUP($F305,'(참고)타워 스텟 가치'!$B$7:$L$11,T$2,0)+(VLOOKUP($F305,'(참고)타워 스텟 가치'!$B$7:$L$11,T$2,0)*$E305)</f>
        <v>114.2999999999999</v>
      </c>
      <c r="U305">
        <f>VLOOKUP($F305,'(참고)타워 스텟 가치'!$B$7:$L$11,U$2,0)+(VLOOKUP($F305,'(참고)타워 스텟 가치'!$B$7:$L$11,U$2,0)*$E305)</f>
        <v>126999.99999999988</v>
      </c>
      <c r="V305">
        <f>VLOOKUP($F305,'(참고)타워 스텟 가치'!$B$7:$L$11,V$2,0)+(VLOOKUP($F305,'(참고)타워 스텟 가치'!$B$7:$L$11,V$2,0)*$E305)</f>
        <v>761.99999999999932</v>
      </c>
      <c r="W305">
        <f>VLOOKUP($F305,'(참고)타워 스텟 가치'!$B$7:$L$11,W$2,0)+(VLOOKUP($F305,'(참고)타워 스텟 가치'!$B$7:$L$11,W$2,0)*$E305)</f>
        <v>12.699999999999989</v>
      </c>
      <c r="X305">
        <f>VLOOKUP($F305,'(참고)타워 스텟 가치'!$B$7:$L$11,X$2,0)+(VLOOKUP($F305,'(참고)타워 스텟 가치'!$B$7:$L$11,X$2,0)*$E305)</f>
        <v>7.619999999999993</v>
      </c>
      <c r="Y305">
        <f>VLOOKUP($F305,'(참고)타워 스텟 가치'!$B$7:$L$11,Y$2,0)+(VLOOKUP($F305,'(참고)타워 스텟 가치'!$B$7:$L$11,Y$2,0)*$E305)</f>
        <v>0</v>
      </c>
      <c r="Z305">
        <f>VLOOKUP($F305,'(참고)타워 스텟 가치'!$B$7:$L$11,Z$2,0)+(VLOOKUP($F305,'(참고)타워 스텟 가치'!$B$7:$L$11,Z$2,0)*$E305)</f>
        <v>0</v>
      </c>
      <c r="AA305">
        <f>VLOOKUP($F305,'(참고)타워 스텟 가치'!$B$7:$L$11,AA$2,0)+(VLOOKUP($F305,'(참고)타워 스텟 가치'!$B$7:$L$11,AA$2,0)*$E305)</f>
        <v>17.779999999999983</v>
      </c>
      <c r="AB305">
        <f>SUM('스테이지별 몬스터 스텟'!S305*'(참고)타워 스텟 가치'!$Q$17,'스테이지별 몬스터 스텟'!T305*'(참고)타워 스텟 가치'!$R$17,'스테이지별 몬스터 스텟'!U305*'(참고)타워 스텟 가치'!$S$17,'스테이지별 몬스터 스텟'!V305*'(참고)타워 스텟 가치'!$T$17,'스테이지별 몬스터 스텟'!W305*'(참고)타워 스텟 가치'!$U$17,'스테이지별 몬스터 스텟'!X305*'(참고)타워 스텟 가치'!$V$17,'스테이지별 몬스터 스텟'!Y305*'(참고)타워 스텟 가치'!$W$17,'스테이지별 몬스터 스텟'!Z305*'(참고)타워 스텟 가치'!$X$17,'스테이지별 몬스터 스텟'!AA305*'(참고)타워 스텟 가치'!$Y$17)</f>
        <v>192391.02999999982</v>
      </c>
      <c r="AC305">
        <v>2</v>
      </c>
      <c r="AD305">
        <f>VLOOKUP($F305,'(참고)타워 스텟 가치'!$B$12:$L$16,AD$2,0)+(VLOOKUP($F305,'(참고)타워 스텟 가치'!$B$12:$L$16,AD$2,0)*$E305)</f>
        <v>63.499999999999943</v>
      </c>
      <c r="AE305">
        <f>VLOOKUP($F305,'(참고)타워 스텟 가치'!$B$12:$L$16,AE$2,0)+(VLOOKUP($F305,'(참고)타워 스텟 가치'!$B$12:$L$16,AE$2,0)*$E305)</f>
        <v>76.199999999999932</v>
      </c>
      <c r="AF305">
        <f>VLOOKUP($F305,'(참고)타워 스텟 가치'!$B$12:$L$16,AF$2,0)+(VLOOKUP($F305,'(참고)타워 스텟 가치'!$B$12:$L$16,AF$2,0)*$E305)</f>
        <v>126999.99999999988</v>
      </c>
      <c r="AG305">
        <f>VLOOKUP($F305,'(참고)타워 스텟 가치'!$B$12:$L$16,AG$2,0)+(VLOOKUP($F305,'(참고)타워 스텟 가치'!$B$12:$L$16,AG$2,0)*$E305)</f>
        <v>380.99999999999966</v>
      </c>
      <c r="AH305">
        <f>VLOOKUP($F305,'(참고)타워 스텟 가치'!$B$12:$L$16,AH$2,0)+(VLOOKUP($F305,'(참고)타워 스텟 가치'!$B$12:$L$16,AH$2,0)*$E305)</f>
        <v>12.699999999999989</v>
      </c>
      <c r="AI305">
        <f>VLOOKUP($F305,'(참고)타워 스텟 가치'!$B$12:$L$16,AI$2,0)+(VLOOKUP($F305,'(참고)타워 스텟 가치'!$B$12:$L$16,AI$2,0)*$E305)</f>
        <v>7.619999999999993</v>
      </c>
      <c r="AJ305">
        <f>VLOOKUP($F305,'(참고)타워 스텟 가치'!$B$12:$L$16,AJ$2,0)+(VLOOKUP($F305,'(참고)타워 스텟 가치'!$B$12:$L$16,AJ$2,0)*$E305)</f>
        <v>0</v>
      </c>
      <c r="AK305">
        <f>VLOOKUP($F305,'(참고)타워 스텟 가치'!$B$12:$L$16,AK$2,0)+(VLOOKUP($F305,'(참고)타워 스텟 가치'!$B$12:$L$16,AK$2,0)*$E305)</f>
        <v>0</v>
      </c>
      <c r="AL305">
        <f>VLOOKUP($F305,'(참고)타워 스텟 가치'!$B$12:$L$16,AL$2,0)+(VLOOKUP($F305,'(참고)타워 스텟 가치'!$B$12:$L$16,AL$2,0)*$E305)</f>
        <v>35.559999999999967</v>
      </c>
      <c r="AM305">
        <f>SUM('스테이지별 몬스터 스텟'!AD305*'(참고)타워 스텟 가치'!$Q$17,'스테이지별 몬스터 스텟'!AE305*'(참고)타워 스텟 가치'!$R$17,'스테이지별 몬스터 스텟'!AF305*'(참고)타워 스텟 가치'!$S$17,'스테이지별 몬스터 스텟'!AG305*'(참고)타워 스텟 가치'!$T$17,'스테이지별 몬스터 스텟'!AH305*'(참고)타워 스텟 가치'!$U$17,'스테이지별 몬스터 스텟'!AI305*'(참고)타워 스텟 가치'!$V$17,'스테이지별 몬스터 스텟'!AJ305*'(참고)타워 스텟 가치'!$W$17,'스테이지별 몬스터 스텟'!AK305*'(참고)타워 스텟 가치'!$X$17,'스테이지별 몬스터 스텟'!AL305*'(참고)타워 스텟 가치'!$Y$17)</f>
        <v>191607.4399999998</v>
      </c>
      <c r="AN305">
        <v>3</v>
      </c>
    </row>
    <row r="306" spans="3:40" x14ac:dyDescent="0.3">
      <c r="C306">
        <v>2</v>
      </c>
      <c r="D306">
        <f t="shared" si="14"/>
        <v>61</v>
      </c>
      <c r="E306" s="52">
        <f>VLOOKUP(D306,'스테이지별 난이도 설정'!B:C,2,0)</f>
        <v>24.399999999999977</v>
      </c>
      <c r="F306" t="str">
        <f t="shared" si="15"/>
        <v>레어</v>
      </c>
      <c r="G306">
        <f t="shared" si="13"/>
        <v>6</v>
      </c>
      <c r="H306">
        <f>VLOOKUP($F306,'(참고)타워 스텟 가치'!$B$2:$L$6,H$2,0)+(VLOOKUP($F306,'(참고)타워 스텟 가치'!$B$2:$L$6,H$2,0)*$E306)</f>
        <v>285.74999999999977</v>
      </c>
      <c r="I306">
        <f>VLOOKUP($F306,'(참고)타워 스텟 가치'!$B$2:$L$6,I$2,0)+(VLOOKUP($F306,'(참고)타워 스텟 가치'!$B$2:$L$6,I$2,0)*$E306)</f>
        <v>57.149999999999949</v>
      </c>
      <c r="J306">
        <f>VLOOKUP($F306,'(참고)타워 스텟 가치'!$B$2:$L$6,J$2,0)+(VLOOKUP($F306,'(참고)타워 스텟 가치'!$B$2:$L$6,J$2,0)*$E306)</f>
        <v>126999.99999999988</v>
      </c>
      <c r="K306">
        <f>VLOOKUP($F306,'(참고)타워 스텟 가치'!$B$2:$L$6,K$2,0)+(VLOOKUP($F306,'(참고)타워 스텟 가치'!$B$2:$L$6,K$2,0)*$E306)</f>
        <v>1142.9999999999991</v>
      </c>
      <c r="L306">
        <f>VLOOKUP($F306,'(참고)타워 스텟 가치'!$B$2:$L$6,L$2,0)+(VLOOKUP($F306,'(참고)타워 스텟 가치'!$B$2:$L$6,L$2,0)*$E306)</f>
        <v>19.049999999999983</v>
      </c>
      <c r="M306">
        <f>VLOOKUP($F306,'(참고)타워 스텟 가치'!$B$2:$L$6,M$2,0)+(VLOOKUP($F306,'(참고)타워 스텟 가치'!$B$2:$L$6,M$2,0)*$E306)</f>
        <v>7.619999999999993</v>
      </c>
      <c r="N306">
        <f>VLOOKUP($F306,'(참고)타워 스텟 가치'!$B$2:$L$6,N$2,0)+(VLOOKUP($F306,'(참고)타워 스텟 가치'!$B$2:$L$6,N$2,0)*$E306)</f>
        <v>0</v>
      </c>
      <c r="O306">
        <f>VLOOKUP($F306,'(참고)타워 스텟 가치'!$B$2:$L$6,O$2,0)+(VLOOKUP($F306,'(참고)타워 스텟 가치'!$B$2:$L$6,O$2,0)*$E306)</f>
        <v>0</v>
      </c>
      <c r="P306">
        <f>VLOOKUP($F306,'(참고)타워 스텟 가치'!$B$2:$L$6,P$2,0)+(VLOOKUP($F306,'(참고)타워 스텟 가치'!$B$2:$L$6,P$2,0)*$E306)</f>
        <v>17.779999999999983</v>
      </c>
      <c r="Q306">
        <f>SUM('스테이지별 몬스터 스텟'!H306*'(참고)타워 스텟 가치'!$Q$17,'스테이지별 몬스터 스텟'!I306*'(참고)타워 스텟 가치'!$R$17,'스테이지별 몬스터 스텟'!J306*'(참고)타워 스텟 가치'!$S$17,'스테이지별 몬스터 스텟'!K306*'(참고)타워 스텟 가치'!$T$17,'스테이지별 몬스터 스텟'!L306*'(참고)타워 스텟 가치'!$U$17,'스테이지별 몬스터 스텟'!M306*'(참고)타워 스텟 가치'!$V$17,'스테이지별 몬스터 스텟'!N306*'(참고)타워 스텟 가치'!$W$17,'스테이지별 몬스터 스텟'!O306*'(참고)타워 스텟 가치'!$X$17,'스테이지별 몬스터 스텟'!P306*'(참고)타워 스텟 가치'!$Y$17)</f>
        <v>193524.50499999983</v>
      </c>
      <c r="R306">
        <v>1</v>
      </c>
      <c r="S306">
        <f>VLOOKUP($F306,'(참고)타워 스텟 가치'!$B$7:$L$11,S$2,0)+(VLOOKUP($F306,'(참고)타워 스텟 가치'!$B$7:$L$11,S$2,0)*$E306)</f>
        <v>95.249999999999915</v>
      </c>
      <c r="T306">
        <f>VLOOKUP($F306,'(참고)타워 스텟 가치'!$B$7:$L$11,T$2,0)+(VLOOKUP($F306,'(참고)타워 스텟 가치'!$B$7:$L$11,T$2,0)*$E306)</f>
        <v>171.44999999999985</v>
      </c>
      <c r="U306">
        <f>VLOOKUP($F306,'(참고)타워 스텟 가치'!$B$7:$L$11,U$2,0)+(VLOOKUP($F306,'(참고)타워 스텟 가치'!$B$7:$L$11,U$2,0)*$E306)</f>
        <v>126999.99999999988</v>
      </c>
      <c r="V306">
        <f>VLOOKUP($F306,'(참고)타워 스텟 가치'!$B$7:$L$11,V$2,0)+(VLOOKUP($F306,'(참고)타워 스텟 가치'!$B$7:$L$11,V$2,0)*$E306)</f>
        <v>1142.9999999999991</v>
      </c>
      <c r="W306">
        <f>VLOOKUP($F306,'(참고)타워 스텟 가치'!$B$7:$L$11,W$2,0)+(VLOOKUP($F306,'(참고)타워 스텟 가치'!$B$7:$L$11,W$2,0)*$E306)</f>
        <v>19.049999999999983</v>
      </c>
      <c r="X306">
        <f>VLOOKUP($F306,'(참고)타워 스텟 가치'!$B$7:$L$11,X$2,0)+(VLOOKUP($F306,'(참고)타워 스텟 가치'!$B$7:$L$11,X$2,0)*$E306)</f>
        <v>7.619999999999993</v>
      </c>
      <c r="Y306">
        <f>VLOOKUP($F306,'(참고)타워 스텟 가치'!$B$7:$L$11,Y$2,0)+(VLOOKUP($F306,'(참고)타워 스텟 가치'!$B$7:$L$11,Y$2,0)*$E306)</f>
        <v>0</v>
      </c>
      <c r="Z306">
        <f>VLOOKUP($F306,'(참고)타워 스텟 가치'!$B$7:$L$11,Z$2,0)+(VLOOKUP($F306,'(참고)타워 스텟 가치'!$B$7:$L$11,Z$2,0)*$E306)</f>
        <v>0</v>
      </c>
      <c r="AA306">
        <f>VLOOKUP($F306,'(참고)타워 스텟 가치'!$B$7:$L$11,AA$2,0)+(VLOOKUP($F306,'(참고)타워 스텟 가치'!$B$7:$L$11,AA$2,0)*$E306)</f>
        <v>17.779999999999983</v>
      </c>
      <c r="AB306">
        <f>SUM('스테이지별 몬스터 스텟'!S306*'(참고)타워 스텟 가치'!$Q$17,'스테이지별 몬스터 스텟'!T306*'(참고)타워 스텟 가치'!$R$17,'스테이지별 몬스터 스텟'!U306*'(참고)타워 스텟 가치'!$S$17,'스테이지별 몬스터 스텟'!V306*'(참고)타워 스텟 가치'!$T$17,'스테이지별 몬스터 스텟'!W306*'(참고)타워 스텟 가치'!$U$17,'스테이지별 몬스터 스텟'!X306*'(참고)타워 스텟 가치'!$V$17,'스테이지별 몬스터 스텟'!Y306*'(참고)타워 스텟 가치'!$W$17,'스테이지별 몬스터 스텟'!Z306*'(참고)타워 스텟 가치'!$X$17,'스테이지별 몬스터 스텟'!AA306*'(참고)타워 스텟 가치'!$Y$17)</f>
        <v>193314.95499999981</v>
      </c>
      <c r="AC306">
        <v>2</v>
      </c>
      <c r="AD306">
        <f>VLOOKUP($F306,'(참고)타워 스텟 가치'!$B$12:$L$16,AD$2,0)+(VLOOKUP($F306,'(참고)타워 스텟 가치'!$B$12:$L$16,AD$2,0)*$E306)</f>
        <v>95.249999999999915</v>
      </c>
      <c r="AE306">
        <f>VLOOKUP($F306,'(참고)타워 스텟 가치'!$B$12:$L$16,AE$2,0)+(VLOOKUP($F306,'(참고)타워 스텟 가치'!$B$12:$L$16,AE$2,0)*$E306)</f>
        <v>114.2999999999999</v>
      </c>
      <c r="AF306">
        <f>VLOOKUP($F306,'(참고)타워 스텟 가치'!$B$12:$L$16,AF$2,0)+(VLOOKUP($F306,'(참고)타워 스텟 가치'!$B$12:$L$16,AF$2,0)*$E306)</f>
        <v>126999.99999999988</v>
      </c>
      <c r="AG306">
        <f>VLOOKUP($F306,'(참고)타워 스텟 가치'!$B$12:$L$16,AG$2,0)+(VLOOKUP($F306,'(참고)타워 스텟 가치'!$B$12:$L$16,AG$2,0)*$E306)</f>
        <v>571.49999999999955</v>
      </c>
      <c r="AH306">
        <f>VLOOKUP($F306,'(참고)타워 스텟 가치'!$B$12:$L$16,AH$2,0)+(VLOOKUP($F306,'(참고)타워 스텟 가치'!$B$12:$L$16,AH$2,0)*$E306)</f>
        <v>19.049999999999983</v>
      </c>
      <c r="AI306">
        <f>VLOOKUP($F306,'(참고)타워 스텟 가치'!$B$12:$L$16,AI$2,0)+(VLOOKUP($F306,'(참고)타워 스텟 가치'!$B$12:$L$16,AI$2,0)*$E306)</f>
        <v>7.619999999999993</v>
      </c>
      <c r="AJ306">
        <f>VLOOKUP($F306,'(참고)타워 스텟 가치'!$B$12:$L$16,AJ$2,0)+(VLOOKUP($F306,'(참고)타워 스텟 가치'!$B$12:$L$16,AJ$2,0)*$E306)</f>
        <v>0</v>
      </c>
      <c r="AK306">
        <f>VLOOKUP($F306,'(참고)타워 스텟 가치'!$B$12:$L$16,AK$2,0)+(VLOOKUP($F306,'(참고)타워 스텟 가치'!$B$12:$L$16,AK$2,0)*$E306)</f>
        <v>0</v>
      </c>
      <c r="AL306">
        <f>VLOOKUP($F306,'(참고)타워 스텟 가치'!$B$12:$L$16,AL$2,0)+(VLOOKUP($F306,'(참고)타워 스텟 가치'!$B$12:$L$16,AL$2,0)*$E306)</f>
        <v>35.559999999999967</v>
      </c>
      <c r="AM306">
        <f>SUM('스테이지별 몬스터 스텟'!AD306*'(참고)타워 스텟 가치'!$Q$17,'스테이지별 몬스터 스텟'!AE306*'(참고)타워 스텟 가치'!$R$17,'스테이지별 몬스터 스텟'!AF306*'(참고)타워 스텟 가치'!$S$17,'스테이지별 몬스터 스텟'!AG306*'(참고)타워 스텟 가치'!$T$17,'스테이지별 몬스터 스텟'!AH306*'(참고)타워 스텟 가치'!$U$17,'스테이지별 몬스터 스텟'!AI306*'(참고)타워 스텟 가치'!$V$17,'스테이지별 몬스터 스텟'!AJ306*'(참고)타워 스텟 가치'!$W$17,'스테이지별 몬스터 스텟'!AK306*'(참고)타워 스텟 가치'!$X$17,'스테이지별 몬스터 스텟'!AL306*'(참고)타워 스텟 가치'!$Y$17)</f>
        <v>192121.78999999983</v>
      </c>
      <c r="AN306">
        <v>3</v>
      </c>
    </row>
    <row r="307" spans="3:40" x14ac:dyDescent="0.3">
      <c r="C307">
        <v>3</v>
      </c>
      <c r="D307">
        <f t="shared" si="14"/>
        <v>61</v>
      </c>
      <c r="E307" s="52">
        <f>VLOOKUP(D307,'스테이지별 난이도 설정'!B:C,2,0)</f>
        <v>24.399999999999977</v>
      </c>
      <c r="F307" t="str">
        <f t="shared" si="15"/>
        <v>에픽</v>
      </c>
      <c r="G307">
        <f t="shared" si="13"/>
        <v>6</v>
      </c>
      <c r="H307">
        <f>VLOOKUP($F307,'(참고)타워 스텟 가치'!$B$2:$L$6,H$2,0)+(VLOOKUP($F307,'(참고)타워 스텟 가치'!$B$2:$L$6,H$2,0)*$E307)</f>
        <v>428.6249999999996</v>
      </c>
      <c r="I307">
        <f>VLOOKUP($F307,'(참고)타워 스텟 가치'!$B$2:$L$6,I$2,0)+(VLOOKUP($F307,'(참고)타워 스텟 가치'!$B$2:$L$6,I$2,0)*$E307)</f>
        <v>85.724999999999923</v>
      </c>
      <c r="J307">
        <f>VLOOKUP($F307,'(참고)타워 스텟 가치'!$B$2:$L$6,J$2,0)+(VLOOKUP($F307,'(참고)타워 스텟 가치'!$B$2:$L$6,J$2,0)*$E307)</f>
        <v>126999.99999999988</v>
      </c>
      <c r="K307">
        <f>VLOOKUP($F307,'(참고)타워 스텟 가치'!$B$2:$L$6,K$2,0)+(VLOOKUP($F307,'(참고)타워 스텟 가치'!$B$2:$L$6,K$2,0)*$E307)</f>
        <v>1714.4999999999984</v>
      </c>
      <c r="L307">
        <f>VLOOKUP($F307,'(참고)타워 스텟 가치'!$B$2:$L$6,L$2,0)+(VLOOKUP($F307,'(참고)타워 스텟 가치'!$B$2:$L$6,L$2,0)*$E307)</f>
        <v>28.574999999999974</v>
      </c>
      <c r="M307">
        <f>VLOOKUP($F307,'(참고)타워 스텟 가치'!$B$2:$L$6,M$2,0)+(VLOOKUP($F307,'(참고)타워 스텟 가치'!$B$2:$L$6,M$2,0)*$E307)</f>
        <v>7.619999999999993</v>
      </c>
      <c r="N307">
        <f>VLOOKUP($F307,'(참고)타워 스텟 가치'!$B$2:$L$6,N$2,0)+(VLOOKUP($F307,'(참고)타워 스텟 가치'!$B$2:$L$6,N$2,0)*$E307)</f>
        <v>0</v>
      </c>
      <c r="O307">
        <f>VLOOKUP($F307,'(참고)타워 스텟 가치'!$B$2:$L$6,O$2,0)+(VLOOKUP($F307,'(참고)타워 스텟 가치'!$B$2:$L$6,O$2,0)*$E307)</f>
        <v>0</v>
      </c>
      <c r="P307">
        <f>VLOOKUP($F307,'(참고)타워 스텟 가치'!$B$2:$L$6,P$2,0)+(VLOOKUP($F307,'(참고)타워 스텟 가치'!$B$2:$L$6,P$2,0)*$E307)</f>
        <v>17.779999999999983</v>
      </c>
      <c r="Q307">
        <f>SUM('스테이지별 몬스터 스텟'!H307*'(참고)타워 스텟 가치'!$Q$17,'스테이지별 몬스터 스텟'!I307*'(참고)타워 스텟 가치'!$R$17,'스테이지별 몬스터 스텟'!J307*'(참고)타워 스텟 가치'!$S$17,'스테이지별 몬스터 스텟'!K307*'(참고)타워 스텟 가치'!$T$17,'스테이지별 몬스터 스텟'!L307*'(참고)타워 스텟 가치'!$U$17,'스테이지별 몬스터 스텟'!M307*'(참고)타워 스텟 가치'!$V$17,'스테이지별 몬스터 스텟'!N307*'(참고)타워 스텟 가치'!$W$17,'스테이지별 몬스터 스텟'!O307*'(참고)타워 스텟 가치'!$X$17,'스테이지별 몬스터 스텟'!P307*'(참고)타워 스텟 가치'!$Y$17)</f>
        <v>195015.16749999981</v>
      </c>
      <c r="R307">
        <v>1</v>
      </c>
      <c r="S307">
        <f>VLOOKUP($F307,'(참고)타워 스텟 가치'!$B$7:$L$11,S$2,0)+(VLOOKUP($F307,'(참고)타워 스텟 가치'!$B$7:$L$11,S$2,0)*$E307)</f>
        <v>142.87499999999989</v>
      </c>
      <c r="T307">
        <f>VLOOKUP($F307,'(참고)타워 스텟 가치'!$B$7:$L$11,T$2,0)+(VLOOKUP($F307,'(참고)타워 스텟 가치'!$B$7:$L$11,T$2,0)*$E307)</f>
        <v>257.17499999999978</v>
      </c>
      <c r="U307">
        <f>VLOOKUP($F307,'(참고)타워 스텟 가치'!$B$7:$L$11,U$2,0)+(VLOOKUP($F307,'(참고)타워 스텟 가치'!$B$7:$L$11,U$2,0)*$E307)</f>
        <v>126999.99999999988</v>
      </c>
      <c r="V307">
        <f>VLOOKUP($F307,'(참고)타워 스텟 가치'!$B$7:$L$11,V$2,0)+(VLOOKUP($F307,'(참고)타워 스텟 가치'!$B$7:$L$11,V$2,0)*$E307)</f>
        <v>1714.4999999999984</v>
      </c>
      <c r="W307">
        <f>VLOOKUP($F307,'(참고)타워 스텟 가치'!$B$7:$L$11,W$2,0)+(VLOOKUP($F307,'(참고)타워 스텟 가치'!$B$7:$L$11,W$2,0)*$E307)</f>
        <v>28.574999999999974</v>
      </c>
      <c r="X307">
        <f>VLOOKUP($F307,'(참고)타워 스텟 가치'!$B$7:$L$11,X$2,0)+(VLOOKUP($F307,'(참고)타워 스텟 가치'!$B$7:$L$11,X$2,0)*$E307)</f>
        <v>7.619999999999993</v>
      </c>
      <c r="Y307">
        <f>VLOOKUP($F307,'(참고)타워 스텟 가치'!$B$7:$L$11,Y$2,0)+(VLOOKUP($F307,'(참고)타워 스텟 가치'!$B$7:$L$11,Y$2,0)*$E307)</f>
        <v>0</v>
      </c>
      <c r="Z307">
        <f>VLOOKUP($F307,'(참고)타워 스텟 가치'!$B$7:$L$11,Z$2,0)+(VLOOKUP($F307,'(참고)타워 스텟 가치'!$B$7:$L$11,Z$2,0)*$E307)</f>
        <v>0</v>
      </c>
      <c r="AA307">
        <f>VLOOKUP($F307,'(참고)타워 스텟 가치'!$B$7:$L$11,AA$2,0)+(VLOOKUP($F307,'(참고)타워 스텟 가치'!$B$7:$L$11,AA$2,0)*$E307)</f>
        <v>17.779999999999983</v>
      </c>
      <c r="AB307">
        <f>SUM('스테이지별 몬스터 스텟'!S307*'(참고)타워 스텟 가치'!$Q$17,'스테이지별 몬스터 스텟'!T307*'(참고)타워 스텟 가치'!$R$17,'스테이지별 몬스터 스텟'!U307*'(참고)타워 스텟 가치'!$S$17,'스테이지별 몬스터 스텟'!V307*'(참고)타워 스텟 가치'!$T$17,'스테이지별 몬스터 스텟'!W307*'(참고)타워 스텟 가치'!$U$17,'스테이지별 몬스터 스텟'!X307*'(참고)타워 스텟 가치'!$V$17,'스테이지별 몬스터 스텟'!Y307*'(참고)타워 스텟 가치'!$W$17,'스테이지별 몬스터 스텟'!Z307*'(참고)타워 스텟 가치'!$X$17,'스테이지별 몬스터 스텟'!AA307*'(참고)타워 스텟 가치'!$Y$17)</f>
        <v>194700.84249999982</v>
      </c>
      <c r="AC307">
        <v>2</v>
      </c>
      <c r="AD307">
        <f>VLOOKUP($F307,'(참고)타워 스텟 가치'!$B$12:$L$16,AD$2,0)+(VLOOKUP($F307,'(참고)타워 스텟 가치'!$B$12:$L$16,AD$2,0)*$E307)</f>
        <v>142.87499999999989</v>
      </c>
      <c r="AE307">
        <f>VLOOKUP($F307,'(참고)타워 스텟 가치'!$B$12:$L$16,AE$2,0)+(VLOOKUP($F307,'(참고)타워 스텟 가치'!$B$12:$L$16,AE$2,0)*$E307)</f>
        <v>171.44999999999985</v>
      </c>
      <c r="AF307">
        <f>VLOOKUP($F307,'(참고)타워 스텟 가치'!$B$12:$L$16,AF$2,0)+(VLOOKUP($F307,'(참고)타워 스텟 가치'!$B$12:$L$16,AF$2,0)*$E307)</f>
        <v>126999.99999999988</v>
      </c>
      <c r="AG307">
        <f>VLOOKUP($F307,'(참고)타워 스텟 가치'!$B$12:$L$16,AG$2,0)+(VLOOKUP($F307,'(참고)타워 스텟 가치'!$B$12:$L$16,AG$2,0)*$E307)</f>
        <v>857.2499999999992</v>
      </c>
      <c r="AH307">
        <f>VLOOKUP($F307,'(참고)타워 스텟 가치'!$B$12:$L$16,AH$2,0)+(VLOOKUP($F307,'(참고)타워 스텟 가치'!$B$12:$L$16,AH$2,0)*$E307)</f>
        <v>28.574999999999974</v>
      </c>
      <c r="AI307">
        <f>VLOOKUP($F307,'(참고)타워 스텟 가치'!$B$12:$L$16,AI$2,0)+(VLOOKUP($F307,'(참고)타워 스텟 가치'!$B$12:$L$16,AI$2,0)*$E307)</f>
        <v>7.619999999999993</v>
      </c>
      <c r="AJ307">
        <f>VLOOKUP($F307,'(참고)타워 스텟 가치'!$B$12:$L$16,AJ$2,0)+(VLOOKUP($F307,'(참고)타워 스텟 가치'!$B$12:$L$16,AJ$2,0)*$E307)</f>
        <v>0</v>
      </c>
      <c r="AK307">
        <f>VLOOKUP($F307,'(참고)타워 스텟 가치'!$B$12:$L$16,AK$2,0)+(VLOOKUP($F307,'(참고)타워 스텟 가치'!$B$12:$L$16,AK$2,0)*$E307)</f>
        <v>0</v>
      </c>
      <c r="AL307">
        <f>VLOOKUP($F307,'(참고)타워 스텟 가치'!$B$12:$L$16,AL$2,0)+(VLOOKUP($F307,'(참고)타워 스텟 가치'!$B$12:$L$16,AL$2,0)*$E307)</f>
        <v>35.559999999999967</v>
      </c>
      <c r="AM307">
        <f>SUM('스테이지별 몬스터 스텟'!AD307*'(참고)타워 스텟 가치'!$Q$17,'스테이지별 몬스터 스텟'!AE307*'(참고)타워 스텟 가치'!$R$17,'스테이지별 몬스터 스텟'!AF307*'(참고)타워 스텟 가치'!$S$17,'스테이지별 몬스터 스텟'!AG307*'(참고)타워 스텟 가치'!$T$17,'스테이지별 몬스터 스텟'!AH307*'(참고)타워 스텟 가치'!$U$17,'스테이지별 몬스터 스텟'!AI307*'(참고)타워 스텟 가치'!$V$17,'스테이지별 몬스터 스텟'!AJ307*'(참고)타워 스텟 가치'!$W$17,'스테이지별 몬스터 스텟'!AK307*'(참고)타워 스텟 가치'!$X$17,'스테이지별 몬스터 스텟'!AL307*'(참고)타워 스텟 가치'!$Y$17)</f>
        <v>192893.3149999998</v>
      </c>
      <c r="AN307">
        <v>3</v>
      </c>
    </row>
    <row r="308" spans="3:40" x14ac:dyDescent="0.3">
      <c r="C308">
        <v>4</v>
      </c>
      <c r="D308">
        <f t="shared" si="14"/>
        <v>61</v>
      </c>
      <c r="E308" s="52">
        <f>VLOOKUP(D308,'스테이지별 난이도 설정'!B:C,2,0)</f>
        <v>24.399999999999977</v>
      </c>
      <c r="F308" t="str">
        <f t="shared" si="15"/>
        <v>유니크</v>
      </c>
      <c r="G308">
        <f t="shared" si="13"/>
        <v>6</v>
      </c>
      <c r="H308">
        <f>VLOOKUP($F308,'(참고)타워 스텟 가치'!$B$2:$L$6,H$2,0)+(VLOOKUP($F308,'(참고)타워 스텟 가치'!$B$2:$L$6,H$2,0)*$E308)</f>
        <v>642.93749999999943</v>
      </c>
      <c r="I308">
        <f>VLOOKUP($F308,'(참고)타워 스텟 가치'!$B$2:$L$6,I$2,0)+(VLOOKUP($F308,'(참고)타워 스텟 가치'!$B$2:$L$6,I$2,0)*$E308)</f>
        <v>128.58749999999989</v>
      </c>
      <c r="J308">
        <f>VLOOKUP($F308,'(참고)타워 스텟 가치'!$B$2:$L$6,J$2,0)+(VLOOKUP($F308,'(참고)타워 스텟 가치'!$B$2:$L$6,J$2,0)*$E308)</f>
        <v>126999.99999999988</v>
      </c>
      <c r="K308">
        <f>VLOOKUP($F308,'(참고)타워 스텟 가치'!$B$2:$L$6,K$2,0)+(VLOOKUP($F308,'(참고)타워 스텟 가치'!$B$2:$L$6,K$2,0)*$E308)</f>
        <v>2571.7499999999977</v>
      </c>
      <c r="L308">
        <f>VLOOKUP($F308,'(참고)타워 스텟 가치'!$B$2:$L$6,L$2,0)+(VLOOKUP($F308,'(참고)타워 스텟 가치'!$B$2:$L$6,L$2,0)*$E308)</f>
        <v>42.862499999999962</v>
      </c>
      <c r="M308">
        <f>VLOOKUP($F308,'(참고)타워 스텟 가치'!$B$2:$L$6,M$2,0)+(VLOOKUP($F308,'(참고)타워 스텟 가치'!$B$2:$L$6,M$2,0)*$E308)</f>
        <v>7.619999999999993</v>
      </c>
      <c r="N308">
        <f>VLOOKUP($F308,'(참고)타워 스텟 가치'!$B$2:$L$6,N$2,0)+(VLOOKUP($F308,'(참고)타워 스텟 가치'!$B$2:$L$6,N$2,0)*$E308)</f>
        <v>0</v>
      </c>
      <c r="O308">
        <f>VLOOKUP($F308,'(참고)타워 스텟 가치'!$B$2:$L$6,O$2,0)+(VLOOKUP($F308,'(참고)타워 스텟 가치'!$B$2:$L$6,O$2,0)*$E308)</f>
        <v>0</v>
      </c>
      <c r="P308">
        <f>VLOOKUP($F308,'(참고)타워 스텟 가치'!$B$2:$L$6,P$2,0)+(VLOOKUP($F308,'(참고)타워 스텟 가치'!$B$2:$L$6,P$2,0)*$E308)</f>
        <v>25.399999999999977</v>
      </c>
      <c r="Q308">
        <f>SUM('스테이지별 몬스터 스텟'!H308*'(참고)타워 스텟 가치'!$Q$17,'스테이지별 몬스터 스텟'!I308*'(참고)타워 스텟 가치'!$R$17,'스테이지별 몬스터 스텟'!J308*'(참고)타워 스텟 가치'!$S$17,'스테이지별 몬스터 스텟'!K308*'(참고)타워 스텟 가치'!$T$17,'스테이지별 몬스터 스텟'!L308*'(참고)타워 스텟 가치'!$U$17,'스테이지별 몬스터 스텟'!M308*'(참고)타워 스텟 가치'!$V$17,'스테이지별 몬스터 스텟'!N308*'(참고)타워 스텟 가치'!$W$17,'스테이지별 몬스터 스텟'!O308*'(참고)타워 스텟 가치'!$X$17,'스테이지별 몬스터 스텟'!P308*'(참고)타워 스텟 가치'!$Y$17)</f>
        <v>197266.40124999982</v>
      </c>
      <c r="R308">
        <v>1</v>
      </c>
      <c r="S308">
        <f>VLOOKUP($F308,'(참고)타워 스텟 가치'!$B$7:$L$11,S$2,0)+(VLOOKUP($F308,'(참고)타워 스텟 가치'!$B$7:$L$11,S$2,0)*$E308)</f>
        <v>214.3124999999998</v>
      </c>
      <c r="T308">
        <f>VLOOKUP($F308,'(참고)타워 스텟 가치'!$B$7:$L$11,T$2,0)+(VLOOKUP($F308,'(참고)타워 스텟 가치'!$B$7:$L$11,T$2,0)*$E308)</f>
        <v>385.76249999999965</v>
      </c>
      <c r="U308">
        <f>VLOOKUP($F308,'(참고)타워 스텟 가치'!$B$7:$L$11,U$2,0)+(VLOOKUP($F308,'(참고)타워 스텟 가치'!$B$7:$L$11,U$2,0)*$E308)</f>
        <v>126999.99999999988</v>
      </c>
      <c r="V308">
        <f>VLOOKUP($F308,'(참고)타워 스텟 가치'!$B$7:$L$11,V$2,0)+(VLOOKUP($F308,'(참고)타워 스텟 가치'!$B$7:$L$11,V$2,0)*$E308)</f>
        <v>2571.7499999999977</v>
      </c>
      <c r="W308">
        <f>VLOOKUP($F308,'(참고)타워 스텟 가치'!$B$7:$L$11,W$2,0)+(VLOOKUP($F308,'(참고)타워 스텟 가치'!$B$7:$L$11,W$2,0)*$E308)</f>
        <v>42.862499999999962</v>
      </c>
      <c r="X308">
        <f>VLOOKUP($F308,'(참고)타워 스텟 가치'!$B$7:$L$11,X$2,0)+(VLOOKUP($F308,'(참고)타워 스텟 가치'!$B$7:$L$11,X$2,0)*$E308)</f>
        <v>7.619999999999993</v>
      </c>
      <c r="Y308">
        <f>VLOOKUP($F308,'(참고)타워 스텟 가치'!$B$7:$L$11,Y$2,0)+(VLOOKUP($F308,'(참고)타워 스텟 가치'!$B$7:$L$11,Y$2,0)*$E308)</f>
        <v>0</v>
      </c>
      <c r="Z308">
        <f>VLOOKUP($F308,'(참고)타워 스텟 가치'!$B$7:$L$11,Z$2,0)+(VLOOKUP($F308,'(참고)타워 스텟 가치'!$B$7:$L$11,Z$2,0)*$E308)</f>
        <v>0</v>
      </c>
      <c r="AA308">
        <f>VLOOKUP($F308,'(참고)타워 스텟 가치'!$B$7:$L$11,AA$2,0)+(VLOOKUP($F308,'(참고)타워 스텟 가치'!$B$7:$L$11,AA$2,0)*$E308)</f>
        <v>25.399999999999977</v>
      </c>
      <c r="AB308">
        <f>SUM('스테이지별 몬스터 스텟'!S308*'(참고)타워 스텟 가치'!$Q$17,'스테이지별 몬스터 스텟'!T308*'(참고)타워 스텟 가치'!$R$17,'스테이지별 몬스터 스텟'!U308*'(참고)타워 스텟 가치'!$S$17,'스테이지별 몬스터 스텟'!V308*'(참고)타워 스텟 가치'!$T$17,'스테이지별 몬스터 스텟'!W308*'(참고)타워 스텟 가치'!$U$17,'스테이지별 몬스터 스텟'!X308*'(참고)타워 스텟 가치'!$V$17,'스테이지별 몬스터 스텟'!Y308*'(참고)타워 스텟 가치'!$W$17,'스테이지별 몬스터 스텟'!Z308*'(참고)타워 스텟 가치'!$X$17,'스테이지별 몬스터 스텟'!AA308*'(참고)타워 스텟 가치'!$Y$17)</f>
        <v>196794.9137499998</v>
      </c>
      <c r="AC308">
        <v>2</v>
      </c>
      <c r="AD308">
        <f>VLOOKUP($F308,'(참고)타워 스텟 가치'!$B$12:$L$16,AD$2,0)+(VLOOKUP($F308,'(참고)타워 스텟 가치'!$B$12:$L$16,AD$2,0)*$E308)</f>
        <v>214.3124999999998</v>
      </c>
      <c r="AE308">
        <f>VLOOKUP($F308,'(참고)타워 스텟 가치'!$B$12:$L$16,AE$2,0)+(VLOOKUP($F308,'(참고)타워 스텟 가치'!$B$12:$L$16,AE$2,0)*$E308)</f>
        <v>257.17499999999978</v>
      </c>
      <c r="AF308">
        <f>VLOOKUP($F308,'(참고)타워 스텟 가치'!$B$12:$L$16,AF$2,0)+(VLOOKUP($F308,'(참고)타워 스텟 가치'!$B$12:$L$16,AF$2,0)*$E308)</f>
        <v>126999.99999999988</v>
      </c>
      <c r="AG308">
        <f>VLOOKUP($F308,'(참고)타워 스텟 가치'!$B$12:$L$16,AG$2,0)+(VLOOKUP($F308,'(참고)타워 스텟 가치'!$B$12:$L$16,AG$2,0)*$E308)</f>
        <v>1285.8749999999989</v>
      </c>
      <c r="AH308">
        <f>VLOOKUP($F308,'(참고)타워 스텟 가치'!$B$12:$L$16,AH$2,0)+(VLOOKUP($F308,'(참고)타워 스텟 가치'!$B$12:$L$16,AH$2,0)*$E308)</f>
        <v>42.862499999999962</v>
      </c>
      <c r="AI308">
        <f>VLOOKUP($F308,'(참고)타워 스텟 가치'!$B$12:$L$16,AI$2,0)+(VLOOKUP($F308,'(참고)타워 스텟 가치'!$B$12:$L$16,AI$2,0)*$E308)</f>
        <v>7.619999999999993</v>
      </c>
      <c r="AJ308">
        <f>VLOOKUP($F308,'(참고)타워 스텟 가치'!$B$12:$L$16,AJ$2,0)+(VLOOKUP($F308,'(참고)타워 스텟 가치'!$B$12:$L$16,AJ$2,0)*$E308)</f>
        <v>0</v>
      </c>
      <c r="AK308">
        <f>VLOOKUP($F308,'(참고)타워 스텟 가치'!$B$12:$L$16,AK$2,0)+(VLOOKUP($F308,'(참고)타워 스텟 가치'!$B$12:$L$16,AK$2,0)*$E308)</f>
        <v>0</v>
      </c>
      <c r="AL308">
        <f>VLOOKUP($F308,'(참고)타워 스텟 가치'!$B$12:$L$16,AL$2,0)+(VLOOKUP($F308,'(참고)타워 스텟 가치'!$B$12:$L$16,AL$2,0)*$E308)</f>
        <v>50.799999999999955</v>
      </c>
      <c r="AM308">
        <f>SUM('스테이지별 몬스터 스텟'!AD308*'(참고)타워 스텟 가치'!$Q$17,'스테이지별 몬스터 스텟'!AE308*'(참고)타워 스텟 가치'!$R$17,'스테이지별 몬스터 스텟'!AF308*'(참고)타워 스텟 가치'!$S$17,'스테이지별 몬스터 스텟'!AG308*'(참고)타워 스텟 가치'!$T$17,'스테이지별 몬스터 스텟'!AH308*'(참고)타워 스텟 가치'!$U$17,'스테이지별 몬스터 스텟'!AI308*'(참고)타워 스텟 가치'!$V$17,'스테이지별 몬스터 스텟'!AJ308*'(참고)타워 스텟 가치'!$W$17,'스테이지별 몬스터 스텟'!AK308*'(참고)타워 스텟 가치'!$X$17,'스테이지별 몬스터 스텟'!AL308*'(참고)타워 스텟 가치'!$Y$17)</f>
        <v>194081.08249999984</v>
      </c>
      <c r="AN308">
        <v>3</v>
      </c>
    </row>
    <row r="309" spans="3:40" x14ac:dyDescent="0.3">
      <c r="C309">
        <v>5</v>
      </c>
      <c r="D309">
        <f t="shared" si="14"/>
        <v>61</v>
      </c>
      <c r="E309" s="52">
        <f>VLOOKUP(D309,'스테이지별 난이도 설정'!B:C,2,0)</f>
        <v>24.399999999999977</v>
      </c>
      <c r="F309" t="str">
        <f t="shared" si="15"/>
        <v>스페셜</v>
      </c>
      <c r="G309">
        <f t="shared" si="13"/>
        <v>6</v>
      </c>
      <c r="H309">
        <f>VLOOKUP($F309,'(참고)타워 스텟 가치'!$B$2:$L$6,H$2,0)+(VLOOKUP($F309,'(참고)타워 스텟 가치'!$B$2:$L$6,H$2,0)*$E309)</f>
        <v>964.40624999999909</v>
      </c>
      <c r="I309">
        <f>VLOOKUP($F309,'(참고)타워 스텟 가치'!$B$2:$L$6,I$2,0)+(VLOOKUP($F309,'(참고)타워 스텟 가치'!$B$2:$L$6,I$2,0)*$E309)</f>
        <v>192.88124999999982</v>
      </c>
      <c r="J309">
        <f>VLOOKUP($F309,'(참고)타워 스텟 가치'!$B$2:$L$6,J$2,0)+(VLOOKUP($F309,'(참고)타워 스텟 가치'!$B$2:$L$6,J$2,0)*$E309)</f>
        <v>126999.99999999988</v>
      </c>
      <c r="K309">
        <f>VLOOKUP($F309,'(참고)타워 스텟 가치'!$B$2:$L$6,K$2,0)+(VLOOKUP($F309,'(참고)타워 스텟 가치'!$B$2:$L$6,K$2,0)*$E309)</f>
        <v>3857.6249999999964</v>
      </c>
      <c r="L309">
        <f>VLOOKUP($F309,'(참고)타워 스텟 가치'!$B$2:$L$6,L$2,0)+(VLOOKUP($F309,'(참고)타워 스텟 가치'!$B$2:$L$6,L$2,0)*$E309)</f>
        <v>64.293749999999946</v>
      </c>
      <c r="M309">
        <f>VLOOKUP($F309,'(참고)타워 스텟 가치'!$B$2:$L$6,M$2,0)+(VLOOKUP($F309,'(참고)타워 스텟 가치'!$B$2:$L$6,M$2,0)*$E309)</f>
        <v>7.619999999999993</v>
      </c>
      <c r="N309">
        <f>VLOOKUP($F309,'(참고)타워 스텟 가치'!$B$2:$L$6,N$2,0)+(VLOOKUP($F309,'(참고)타워 스텟 가치'!$B$2:$L$6,N$2,0)*$E309)</f>
        <v>0</v>
      </c>
      <c r="O309">
        <f>VLOOKUP($F309,'(참고)타워 스텟 가치'!$B$2:$L$6,O$2,0)+(VLOOKUP($F309,'(참고)타워 스텟 가치'!$B$2:$L$6,O$2,0)*$E309)</f>
        <v>0</v>
      </c>
      <c r="P309">
        <f>VLOOKUP($F309,'(참고)타워 스텟 가치'!$B$2:$L$6,P$2,0)+(VLOOKUP($F309,'(참고)타워 스텟 가치'!$B$2:$L$6,P$2,0)*$E309)</f>
        <v>25.399999999999977</v>
      </c>
      <c r="Q309">
        <f>SUM('스테이지별 몬스터 스텟'!H309*'(참고)타워 스텟 가치'!$Q$17,'스테이지별 몬스터 스텟'!I309*'(참고)타워 스텟 가치'!$R$17,'스테이지별 몬스터 스텟'!J309*'(참고)타워 스텟 가치'!$S$17,'스테이지별 몬스터 스텟'!K309*'(참고)타워 스텟 가치'!$T$17,'스테이지별 몬스터 스텟'!L309*'(참고)타워 스텟 가치'!$U$17,'스테이지별 몬스터 스텟'!M309*'(참고)타워 스텟 가치'!$V$17,'스테이지별 몬스터 스텟'!N309*'(참고)타워 스텟 가치'!$W$17,'스테이지별 몬스터 스텟'!O309*'(참고)타워 스텟 가치'!$X$17,'스테이지별 몬스터 스텟'!P309*'(참고)타워 스텟 가치'!$Y$17)</f>
        <v>200620.3918749998</v>
      </c>
      <c r="R309">
        <v>1</v>
      </c>
      <c r="S309">
        <f>VLOOKUP($F309,'(참고)타워 스텟 가치'!$B$7:$L$11,S$2,0)+(VLOOKUP($F309,'(참고)타워 스텟 가치'!$B$7:$L$11,S$2,0)*$E309)</f>
        <v>321.46874999999972</v>
      </c>
      <c r="T309">
        <f>VLOOKUP($F309,'(참고)타워 스텟 가치'!$B$7:$L$11,T$2,0)+(VLOOKUP($F309,'(참고)타워 스텟 가치'!$B$7:$L$11,T$2,0)*$E309)</f>
        <v>578.6437499999995</v>
      </c>
      <c r="U309">
        <f>VLOOKUP($F309,'(참고)타워 스텟 가치'!$B$7:$L$11,U$2,0)+(VLOOKUP($F309,'(참고)타워 스텟 가치'!$B$7:$L$11,U$2,0)*$E309)</f>
        <v>126999.99999999988</v>
      </c>
      <c r="V309">
        <f>VLOOKUP($F309,'(참고)타워 스텟 가치'!$B$7:$L$11,V$2,0)+(VLOOKUP($F309,'(참고)타워 스텟 가치'!$B$7:$L$11,V$2,0)*$E309)</f>
        <v>3857.6249999999964</v>
      </c>
      <c r="W309">
        <f>VLOOKUP($F309,'(참고)타워 스텟 가치'!$B$7:$L$11,W$2,0)+(VLOOKUP($F309,'(참고)타워 스텟 가치'!$B$7:$L$11,W$2,0)*$E309)</f>
        <v>64.293749999999946</v>
      </c>
      <c r="X309">
        <f>VLOOKUP($F309,'(참고)타워 스텟 가치'!$B$7:$L$11,X$2,0)+(VLOOKUP($F309,'(참고)타워 스텟 가치'!$B$7:$L$11,X$2,0)*$E309)</f>
        <v>7.619999999999993</v>
      </c>
      <c r="Y309">
        <f>VLOOKUP($F309,'(참고)타워 스텟 가치'!$B$7:$L$11,Y$2,0)+(VLOOKUP($F309,'(참고)타워 스텟 가치'!$B$7:$L$11,Y$2,0)*$E309)</f>
        <v>0</v>
      </c>
      <c r="Z309">
        <f>VLOOKUP($F309,'(참고)타워 스텟 가치'!$B$7:$L$11,Z$2,0)+(VLOOKUP($F309,'(참고)타워 스텟 가치'!$B$7:$L$11,Z$2,0)*$E309)</f>
        <v>0</v>
      </c>
      <c r="AA309">
        <f>VLOOKUP($F309,'(참고)타워 스텟 가치'!$B$7:$L$11,AA$2,0)+(VLOOKUP($F309,'(참고)타워 스텟 가치'!$B$7:$L$11,AA$2,0)*$E309)</f>
        <v>25.399999999999977</v>
      </c>
      <c r="AB309">
        <f>SUM('스테이지별 몬스터 스텟'!S309*'(참고)타워 스텟 가치'!$Q$17,'스테이지별 몬스터 스텟'!T309*'(참고)타워 스텟 가치'!$R$17,'스테이지별 몬스터 스텟'!U309*'(참고)타워 스텟 가치'!$S$17,'스테이지별 몬스터 스텟'!V309*'(참고)타워 스텟 가치'!$T$17,'스테이지별 몬스터 스텟'!W309*'(참고)타워 스텟 가치'!$U$17,'스테이지별 몬스터 스텟'!X309*'(참고)타워 스텟 가치'!$V$17,'스테이지별 몬스터 스텟'!Y309*'(참고)타워 스텟 가치'!$W$17,'스테이지별 몬스터 스텟'!Z309*'(참고)타워 스텟 가치'!$X$17,'스테이지별 몬스터 스텟'!AA309*'(참고)타워 스텟 가치'!$Y$17)</f>
        <v>199913.16062499981</v>
      </c>
      <c r="AC309">
        <v>2</v>
      </c>
      <c r="AD309">
        <f>VLOOKUP($F309,'(참고)타워 스텟 가치'!$B$12:$L$16,AD$2,0)+(VLOOKUP($F309,'(참고)타워 스텟 가치'!$B$12:$L$16,AD$2,0)*$E309)</f>
        <v>321.46874999999972</v>
      </c>
      <c r="AE309">
        <f>VLOOKUP($F309,'(참고)타워 스텟 가치'!$B$12:$L$16,AE$2,0)+(VLOOKUP($F309,'(참고)타워 스텟 가치'!$B$12:$L$16,AE$2,0)*$E309)</f>
        <v>385.76249999999965</v>
      </c>
      <c r="AF309">
        <f>VLOOKUP($F309,'(참고)타워 스텟 가치'!$B$12:$L$16,AF$2,0)+(VLOOKUP($F309,'(참고)타워 스텟 가치'!$B$12:$L$16,AF$2,0)*$E309)</f>
        <v>126999.99999999988</v>
      </c>
      <c r="AG309">
        <f>VLOOKUP($F309,'(참고)타워 스텟 가치'!$B$12:$L$16,AG$2,0)+(VLOOKUP($F309,'(참고)타워 스텟 가치'!$B$12:$L$16,AG$2,0)*$E309)</f>
        <v>1928.8124999999982</v>
      </c>
      <c r="AH309">
        <f>VLOOKUP($F309,'(참고)타워 스텟 가치'!$B$12:$L$16,AH$2,0)+(VLOOKUP($F309,'(참고)타워 스텟 가치'!$B$12:$L$16,AH$2,0)*$E309)</f>
        <v>64.293749999999946</v>
      </c>
      <c r="AI309">
        <f>VLOOKUP($F309,'(참고)타워 스텟 가치'!$B$12:$L$16,AI$2,0)+(VLOOKUP($F309,'(참고)타워 스텟 가치'!$B$12:$L$16,AI$2,0)*$E309)</f>
        <v>7.619999999999993</v>
      </c>
      <c r="AJ309">
        <f>VLOOKUP($F309,'(참고)타워 스텟 가치'!$B$12:$L$16,AJ$2,0)+(VLOOKUP($F309,'(참고)타워 스텟 가치'!$B$12:$L$16,AJ$2,0)*$E309)</f>
        <v>0</v>
      </c>
      <c r="AK309">
        <f>VLOOKUP($F309,'(참고)타워 스텟 가치'!$B$12:$L$16,AK$2,0)+(VLOOKUP($F309,'(참고)타워 스텟 가치'!$B$12:$L$16,AK$2,0)*$E309)</f>
        <v>0</v>
      </c>
      <c r="AL309">
        <f>VLOOKUP($F309,'(참고)타워 스텟 가치'!$B$12:$L$16,AL$2,0)+(VLOOKUP($F309,'(참고)타워 스텟 가치'!$B$12:$L$16,AL$2,0)*$E309)</f>
        <v>50.799999999999955</v>
      </c>
      <c r="AM309">
        <f>SUM('스테이지별 몬스터 스텟'!AD309*'(참고)타워 스텟 가치'!$Q$17,'스테이지별 몬스터 스텟'!AE309*'(참고)타워 스텟 가치'!$R$17,'스테이지별 몬스터 스텟'!AF309*'(참고)타워 스텟 가치'!$S$17,'스테이지별 몬스터 스텟'!AG309*'(참고)타워 스텟 가치'!$T$17,'스테이지별 몬스터 스텟'!AH309*'(참고)타워 스텟 가치'!$U$17,'스테이지별 몬스터 스텟'!AI309*'(참고)타워 스텟 가치'!$V$17,'스테이지별 몬스터 스텟'!AJ309*'(참고)타워 스텟 가치'!$W$17,'스테이지별 몬스터 스텟'!AK309*'(참고)타워 스텟 가치'!$X$17,'스테이지별 몬스터 스텟'!AL309*'(참고)타워 스텟 가치'!$Y$17)</f>
        <v>195817.01374999981</v>
      </c>
      <c r="AN309">
        <v>3</v>
      </c>
    </row>
    <row r="310" spans="3:40" x14ac:dyDescent="0.3">
      <c r="C310">
        <v>1</v>
      </c>
      <c r="D310">
        <f t="shared" si="14"/>
        <v>62</v>
      </c>
      <c r="E310" s="52">
        <f>VLOOKUP(D310,'스테이지별 난이도 설정'!B:C,2,0)</f>
        <v>24.799999999999976</v>
      </c>
      <c r="F310" t="str">
        <f t="shared" si="15"/>
        <v>일반</v>
      </c>
      <c r="G310">
        <f t="shared" si="13"/>
        <v>6</v>
      </c>
      <c r="H310">
        <f>VLOOKUP($F310,'(참고)타워 스텟 가치'!$B$2:$L$6,H$2,0)+(VLOOKUP($F310,'(참고)타워 스텟 가치'!$B$2:$L$6,H$2,0)*$E310)</f>
        <v>193.49999999999983</v>
      </c>
      <c r="I310">
        <f>VLOOKUP($F310,'(참고)타워 스텟 가치'!$B$2:$L$6,I$2,0)+(VLOOKUP($F310,'(참고)타워 스텟 가치'!$B$2:$L$6,I$2,0)*$E310)</f>
        <v>38.69999999999996</v>
      </c>
      <c r="J310">
        <f>VLOOKUP($F310,'(참고)타워 스텟 가치'!$B$2:$L$6,J$2,0)+(VLOOKUP($F310,'(참고)타워 스텟 가치'!$B$2:$L$6,J$2,0)*$E310)</f>
        <v>128999.99999999988</v>
      </c>
      <c r="K310">
        <f>VLOOKUP($F310,'(참고)타워 스텟 가치'!$B$2:$L$6,K$2,0)+(VLOOKUP($F310,'(참고)타워 스텟 가치'!$B$2:$L$6,K$2,0)*$E310)</f>
        <v>773.99999999999932</v>
      </c>
      <c r="L310">
        <f>VLOOKUP($F310,'(참고)타워 스텟 가치'!$B$2:$L$6,L$2,0)+(VLOOKUP($F310,'(참고)타워 스텟 가치'!$B$2:$L$6,L$2,0)*$E310)</f>
        <v>12.899999999999988</v>
      </c>
      <c r="M310">
        <f>VLOOKUP($F310,'(참고)타워 스텟 가치'!$B$2:$L$6,M$2,0)+(VLOOKUP($F310,'(참고)타워 스텟 가치'!$B$2:$L$6,M$2,0)*$E310)</f>
        <v>7.7399999999999922</v>
      </c>
      <c r="N310">
        <f>VLOOKUP($F310,'(참고)타워 스텟 가치'!$B$2:$L$6,N$2,0)+(VLOOKUP($F310,'(참고)타워 스텟 가치'!$B$2:$L$6,N$2,0)*$E310)</f>
        <v>0</v>
      </c>
      <c r="O310">
        <f>VLOOKUP($F310,'(참고)타워 스텟 가치'!$B$2:$L$6,O$2,0)+(VLOOKUP($F310,'(참고)타워 스텟 가치'!$B$2:$L$6,O$2,0)*$E310)</f>
        <v>0</v>
      </c>
      <c r="P310">
        <f>VLOOKUP($F310,'(참고)타워 스텟 가치'!$B$2:$L$6,P$2,0)+(VLOOKUP($F310,'(참고)타워 스텟 가치'!$B$2:$L$6,P$2,0)*$E310)</f>
        <v>18.059999999999981</v>
      </c>
      <c r="Q310">
        <f>SUM('스테이지별 몬스터 스텟'!H310*'(참고)타워 스텟 가치'!$Q$17,'스테이지별 몬스터 스텟'!I310*'(참고)타워 스텟 가치'!$R$17,'스테이지별 몬스터 스텟'!J310*'(참고)타워 스텟 가치'!$S$17,'스테이지별 몬스터 스텟'!K310*'(참고)타워 스텟 가치'!$T$17,'스테이지별 몬스터 스텟'!L310*'(참고)타워 스텟 가치'!$U$17,'스테이지별 몬스터 스텟'!M310*'(참고)타워 스텟 가치'!$V$17,'스테이지별 몬스터 스텟'!N310*'(참고)타워 스텟 가치'!$W$17,'스테이지별 몬스터 스텟'!O310*'(참고)타워 스텟 가치'!$X$17,'스테이지별 몬스터 스텟'!P310*'(참고)타워 스텟 가치'!$Y$17)</f>
        <v>195562.70999999979</v>
      </c>
      <c r="R310">
        <v>1</v>
      </c>
      <c r="S310">
        <f>VLOOKUP($F310,'(참고)타워 스텟 가치'!$B$7:$L$11,S$2,0)+(VLOOKUP($F310,'(참고)타워 스텟 가치'!$B$7:$L$11,S$2,0)*$E310)</f>
        <v>64.499999999999943</v>
      </c>
      <c r="T310">
        <f>VLOOKUP($F310,'(참고)타워 스텟 가치'!$B$7:$L$11,T$2,0)+(VLOOKUP($F310,'(참고)타워 스텟 가치'!$B$7:$L$11,T$2,0)*$E310)</f>
        <v>116.09999999999989</v>
      </c>
      <c r="U310">
        <f>VLOOKUP($F310,'(참고)타워 스텟 가치'!$B$7:$L$11,U$2,0)+(VLOOKUP($F310,'(참고)타워 스텟 가치'!$B$7:$L$11,U$2,0)*$E310)</f>
        <v>128999.99999999988</v>
      </c>
      <c r="V310">
        <f>VLOOKUP($F310,'(참고)타워 스텟 가치'!$B$7:$L$11,V$2,0)+(VLOOKUP($F310,'(참고)타워 스텟 가치'!$B$7:$L$11,V$2,0)*$E310)</f>
        <v>773.99999999999932</v>
      </c>
      <c r="W310">
        <f>VLOOKUP($F310,'(참고)타워 스텟 가치'!$B$7:$L$11,W$2,0)+(VLOOKUP($F310,'(참고)타워 스텟 가치'!$B$7:$L$11,W$2,0)*$E310)</f>
        <v>12.899999999999988</v>
      </c>
      <c r="X310">
        <f>VLOOKUP($F310,'(참고)타워 스텟 가치'!$B$7:$L$11,X$2,0)+(VLOOKUP($F310,'(참고)타워 스텟 가치'!$B$7:$L$11,X$2,0)*$E310)</f>
        <v>7.7399999999999922</v>
      </c>
      <c r="Y310">
        <f>VLOOKUP($F310,'(참고)타워 스텟 가치'!$B$7:$L$11,Y$2,0)+(VLOOKUP($F310,'(참고)타워 스텟 가치'!$B$7:$L$11,Y$2,0)*$E310)</f>
        <v>0</v>
      </c>
      <c r="Z310">
        <f>VLOOKUP($F310,'(참고)타워 스텟 가치'!$B$7:$L$11,Z$2,0)+(VLOOKUP($F310,'(참고)타워 스텟 가치'!$B$7:$L$11,Z$2,0)*$E310)</f>
        <v>0</v>
      </c>
      <c r="AA310">
        <f>VLOOKUP($F310,'(참고)타워 스텟 가치'!$B$7:$L$11,AA$2,0)+(VLOOKUP($F310,'(참고)타워 스텟 가치'!$B$7:$L$11,AA$2,0)*$E310)</f>
        <v>18.059999999999981</v>
      </c>
      <c r="AB310">
        <f>SUM('스테이지별 몬스터 스텟'!S310*'(참고)타워 스텟 가치'!$Q$17,'스테이지별 몬스터 스텟'!T310*'(참고)타워 스텟 가치'!$R$17,'스테이지별 몬스터 스텟'!U310*'(참고)타워 스텟 가치'!$S$17,'스테이지별 몬스터 스텟'!V310*'(참고)타워 스텟 가치'!$T$17,'스테이지별 몬스터 스텟'!W310*'(참고)타워 스텟 가치'!$U$17,'스테이지별 몬스터 스텟'!X310*'(참고)타워 스텟 가치'!$V$17,'스테이지별 몬스터 스텟'!Y310*'(참고)타워 스텟 가치'!$W$17,'스테이지별 몬스터 스텟'!Z310*'(참고)타워 스텟 가치'!$X$17,'스테이지별 몬스터 스텟'!AA310*'(참고)타워 스텟 가치'!$Y$17)</f>
        <v>195420.80999999979</v>
      </c>
      <c r="AC310">
        <v>2</v>
      </c>
      <c r="AD310">
        <f>VLOOKUP($F310,'(참고)타워 스텟 가치'!$B$12:$L$16,AD$2,0)+(VLOOKUP($F310,'(참고)타워 스텟 가치'!$B$12:$L$16,AD$2,0)*$E310)</f>
        <v>64.499999999999943</v>
      </c>
      <c r="AE310">
        <f>VLOOKUP($F310,'(참고)타워 스텟 가치'!$B$12:$L$16,AE$2,0)+(VLOOKUP($F310,'(참고)타워 스텟 가치'!$B$12:$L$16,AE$2,0)*$E310)</f>
        <v>77.39999999999992</v>
      </c>
      <c r="AF310">
        <f>VLOOKUP($F310,'(참고)타워 스텟 가치'!$B$12:$L$16,AF$2,0)+(VLOOKUP($F310,'(참고)타워 스텟 가치'!$B$12:$L$16,AF$2,0)*$E310)</f>
        <v>128999.99999999988</v>
      </c>
      <c r="AG310">
        <f>VLOOKUP($F310,'(참고)타워 스텟 가치'!$B$12:$L$16,AG$2,0)+(VLOOKUP($F310,'(참고)타워 스텟 가치'!$B$12:$L$16,AG$2,0)*$E310)</f>
        <v>386.99999999999966</v>
      </c>
      <c r="AH310">
        <f>VLOOKUP($F310,'(참고)타워 스텟 가치'!$B$12:$L$16,AH$2,0)+(VLOOKUP($F310,'(참고)타워 스텟 가치'!$B$12:$L$16,AH$2,0)*$E310)</f>
        <v>12.899999999999988</v>
      </c>
      <c r="AI310">
        <f>VLOOKUP($F310,'(참고)타워 스텟 가치'!$B$12:$L$16,AI$2,0)+(VLOOKUP($F310,'(참고)타워 스텟 가치'!$B$12:$L$16,AI$2,0)*$E310)</f>
        <v>7.7399999999999922</v>
      </c>
      <c r="AJ310">
        <f>VLOOKUP($F310,'(참고)타워 스텟 가치'!$B$12:$L$16,AJ$2,0)+(VLOOKUP($F310,'(참고)타워 스텟 가치'!$B$12:$L$16,AJ$2,0)*$E310)</f>
        <v>0</v>
      </c>
      <c r="AK310">
        <f>VLOOKUP($F310,'(참고)타워 스텟 가치'!$B$12:$L$16,AK$2,0)+(VLOOKUP($F310,'(참고)타워 스텟 가치'!$B$12:$L$16,AK$2,0)*$E310)</f>
        <v>0</v>
      </c>
      <c r="AL310">
        <f>VLOOKUP($F310,'(참고)타워 스텟 가치'!$B$12:$L$16,AL$2,0)+(VLOOKUP($F310,'(참고)타워 스텟 가치'!$B$12:$L$16,AL$2,0)*$E310)</f>
        <v>36.119999999999962</v>
      </c>
      <c r="AM310">
        <f>SUM('스테이지별 몬스터 스텟'!AD310*'(참고)타워 스텟 가치'!$Q$17,'스테이지별 몬스터 스텟'!AE310*'(참고)타워 스텟 가치'!$R$17,'스테이지별 몬스터 스텟'!AF310*'(참고)타워 스텟 가치'!$S$17,'스테이지별 몬스터 스텟'!AG310*'(참고)타워 스텟 가치'!$T$17,'스테이지별 몬스터 스텟'!AH310*'(참고)타워 스텟 가치'!$U$17,'스테이지별 몬스터 스텟'!AI310*'(참고)타워 스텟 가치'!$V$17,'스테이지별 몬스터 스텟'!AJ310*'(참고)타워 스텟 가치'!$W$17,'스테이지별 몬스터 스텟'!AK310*'(참고)타워 스텟 가치'!$X$17,'스테이지별 몬스터 스텟'!AL310*'(참고)타워 스텟 가치'!$Y$17)</f>
        <v>194624.8799999998</v>
      </c>
      <c r="AN310">
        <v>3</v>
      </c>
    </row>
    <row r="311" spans="3:40" x14ac:dyDescent="0.3">
      <c r="C311">
        <v>2</v>
      </c>
      <c r="D311">
        <f t="shared" si="14"/>
        <v>62</v>
      </c>
      <c r="E311" s="52">
        <f>VLOOKUP(D311,'스테이지별 난이도 설정'!B:C,2,0)</f>
        <v>24.799999999999976</v>
      </c>
      <c r="F311" t="str">
        <f t="shared" si="15"/>
        <v>레어</v>
      </c>
      <c r="G311">
        <f t="shared" si="13"/>
        <v>6</v>
      </c>
      <c r="H311">
        <f>VLOOKUP($F311,'(참고)타워 스텟 가치'!$B$2:$L$6,H$2,0)+(VLOOKUP($F311,'(참고)타워 스텟 가치'!$B$2:$L$6,H$2,0)*$E311)</f>
        <v>290.24999999999972</v>
      </c>
      <c r="I311">
        <f>VLOOKUP($F311,'(참고)타워 스텟 가치'!$B$2:$L$6,I$2,0)+(VLOOKUP($F311,'(참고)타워 스텟 가치'!$B$2:$L$6,I$2,0)*$E311)</f>
        <v>58.049999999999947</v>
      </c>
      <c r="J311">
        <f>VLOOKUP($F311,'(참고)타워 스텟 가치'!$B$2:$L$6,J$2,0)+(VLOOKUP($F311,'(참고)타워 스텟 가치'!$B$2:$L$6,J$2,0)*$E311)</f>
        <v>128999.99999999988</v>
      </c>
      <c r="K311">
        <f>VLOOKUP($F311,'(참고)타워 스텟 가치'!$B$2:$L$6,K$2,0)+(VLOOKUP($F311,'(참고)타워 스텟 가치'!$B$2:$L$6,K$2,0)*$E311)</f>
        <v>1160.9999999999989</v>
      </c>
      <c r="L311">
        <f>VLOOKUP($F311,'(참고)타워 스텟 가치'!$B$2:$L$6,L$2,0)+(VLOOKUP($F311,'(참고)타워 스텟 가치'!$B$2:$L$6,L$2,0)*$E311)</f>
        <v>19.34999999999998</v>
      </c>
      <c r="M311">
        <f>VLOOKUP($F311,'(참고)타워 스텟 가치'!$B$2:$L$6,M$2,0)+(VLOOKUP($F311,'(참고)타워 스텟 가치'!$B$2:$L$6,M$2,0)*$E311)</f>
        <v>7.7399999999999922</v>
      </c>
      <c r="N311">
        <f>VLOOKUP($F311,'(참고)타워 스텟 가치'!$B$2:$L$6,N$2,0)+(VLOOKUP($F311,'(참고)타워 스텟 가치'!$B$2:$L$6,N$2,0)*$E311)</f>
        <v>0</v>
      </c>
      <c r="O311">
        <f>VLOOKUP($F311,'(참고)타워 스텟 가치'!$B$2:$L$6,O$2,0)+(VLOOKUP($F311,'(참고)타워 스텟 가치'!$B$2:$L$6,O$2,0)*$E311)</f>
        <v>0</v>
      </c>
      <c r="P311">
        <f>VLOOKUP($F311,'(참고)타워 스텟 가치'!$B$2:$L$6,P$2,0)+(VLOOKUP($F311,'(참고)타워 스텟 가치'!$B$2:$L$6,P$2,0)*$E311)</f>
        <v>18.059999999999981</v>
      </c>
      <c r="Q311">
        <f>SUM('스테이지별 몬스터 스텟'!H311*'(참고)타워 스텟 가치'!$Q$17,'스테이지별 몬스터 스텟'!I311*'(참고)타워 스텟 가치'!$R$17,'스테이지별 몬스터 스텟'!J311*'(참고)타워 스텟 가치'!$S$17,'스테이지별 몬스터 스텟'!K311*'(참고)타워 스텟 가치'!$T$17,'스테이지별 몬스터 스텟'!L311*'(참고)타워 스텟 가치'!$U$17,'스테이지별 몬스터 스텟'!M311*'(참고)타워 스텟 가치'!$V$17,'스테이지별 몬스터 스텟'!N311*'(참고)타워 스텟 가치'!$W$17,'스테이지별 몬스터 스텟'!O311*'(참고)타워 스텟 가치'!$X$17,'스테이지별 몬스터 스텟'!P311*'(참고)타워 스텟 가치'!$Y$17)</f>
        <v>196572.13499999983</v>
      </c>
      <c r="R311">
        <v>1</v>
      </c>
      <c r="S311">
        <f>VLOOKUP($F311,'(참고)타워 스텟 가치'!$B$7:$L$11,S$2,0)+(VLOOKUP($F311,'(참고)타워 스텟 가치'!$B$7:$L$11,S$2,0)*$E311)</f>
        <v>96.749999999999915</v>
      </c>
      <c r="T311">
        <f>VLOOKUP($F311,'(참고)타워 스텟 가치'!$B$7:$L$11,T$2,0)+(VLOOKUP($F311,'(참고)타워 스텟 가치'!$B$7:$L$11,T$2,0)*$E311)</f>
        <v>174.14999999999984</v>
      </c>
      <c r="U311">
        <f>VLOOKUP($F311,'(참고)타워 스텟 가치'!$B$7:$L$11,U$2,0)+(VLOOKUP($F311,'(참고)타워 스텟 가치'!$B$7:$L$11,U$2,0)*$E311)</f>
        <v>128999.99999999988</v>
      </c>
      <c r="V311">
        <f>VLOOKUP($F311,'(참고)타워 스텟 가치'!$B$7:$L$11,V$2,0)+(VLOOKUP($F311,'(참고)타워 스텟 가치'!$B$7:$L$11,V$2,0)*$E311)</f>
        <v>1160.9999999999989</v>
      </c>
      <c r="W311">
        <f>VLOOKUP($F311,'(참고)타워 스텟 가치'!$B$7:$L$11,W$2,0)+(VLOOKUP($F311,'(참고)타워 스텟 가치'!$B$7:$L$11,W$2,0)*$E311)</f>
        <v>19.34999999999998</v>
      </c>
      <c r="X311">
        <f>VLOOKUP($F311,'(참고)타워 스텟 가치'!$B$7:$L$11,X$2,0)+(VLOOKUP($F311,'(참고)타워 스텟 가치'!$B$7:$L$11,X$2,0)*$E311)</f>
        <v>7.7399999999999922</v>
      </c>
      <c r="Y311">
        <f>VLOOKUP($F311,'(참고)타워 스텟 가치'!$B$7:$L$11,Y$2,0)+(VLOOKUP($F311,'(참고)타워 스텟 가치'!$B$7:$L$11,Y$2,0)*$E311)</f>
        <v>0</v>
      </c>
      <c r="Z311">
        <f>VLOOKUP($F311,'(참고)타워 스텟 가치'!$B$7:$L$11,Z$2,0)+(VLOOKUP($F311,'(참고)타워 스텟 가치'!$B$7:$L$11,Z$2,0)*$E311)</f>
        <v>0</v>
      </c>
      <c r="AA311">
        <f>VLOOKUP($F311,'(참고)타워 스텟 가치'!$B$7:$L$11,AA$2,0)+(VLOOKUP($F311,'(참고)타워 스텟 가치'!$B$7:$L$11,AA$2,0)*$E311)</f>
        <v>18.059999999999981</v>
      </c>
      <c r="AB311">
        <f>SUM('스테이지별 몬스터 스텟'!S311*'(참고)타워 스텟 가치'!$Q$17,'스테이지별 몬스터 스텟'!T311*'(참고)타워 스텟 가치'!$R$17,'스테이지별 몬스터 스텟'!U311*'(참고)타워 스텟 가치'!$S$17,'스테이지별 몬스터 스텟'!V311*'(참고)타워 스텟 가치'!$T$17,'스테이지별 몬스터 스텟'!W311*'(참고)타워 스텟 가치'!$U$17,'스테이지별 몬스터 스텟'!X311*'(참고)타워 스텟 가치'!$V$17,'스테이지별 몬스터 스텟'!Y311*'(참고)타워 스텟 가치'!$W$17,'스테이지별 몬스터 스텟'!Z311*'(참고)타워 스텟 가치'!$X$17,'스테이지별 몬스터 스텟'!AA311*'(참고)타워 스텟 가치'!$Y$17)</f>
        <v>196359.28499999983</v>
      </c>
      <c r="AC311">
        <v>2</v>
      </c>
      <c r="AD311">
        <f>VLOOKUP($F311,'(참고)타워 스텟 가치'!$B$12:$L$16,AD$2,0)+(VLOOKUP($F311,'(참고)타워 스텟 가치'!$B$12:$L$16,AD$2,0)*$E311)</f>
        <v>96.749999999999915</v>
      </c>
      <c r="AE311">
        <f>VLOOKUP($F311,'(참고)타워 스텟 가치'!$B$12:$L$16,AE$2,0)+(VLOOKUP($F311,'(참고)타워 스텟 가치'!$B$12:$L$16,AE$2,0)*$E311)</f>
        <v>116.09999999999989</v>
      </c>
      <c r="AF311">
        <f>VLOOKUP($F311,'(참고)타워 스텟 가치'!$B$12:$L$16,AF$2,0)+(VLOOKUP($F311,'(참고)타워 스텟 가치'!$B$12:$L$16,AF$2,0)*$E311)</f>
        <v>128999.99999999988</v>
      </c>
      <c r="AG311">
        <f>VLOOKUP($F311,'(참고)타워 스텟 가치'!$B$12:$L$16,AG$2,0)+(VLOOKUP($F311,'(참고)타워 스텟 가치'!$B$12:$L$16,AG$2,0)*$E311)</f>
        <v>580.49999999999943</v>
      </c>
      <c r="AH311">
        <f>VLOOKUP($F311,'(참고)타워 스텟 가치'!$B$12:$L$16,AH$2,0)+(VLOOKUP($F311,'(참고)타워 스텟 가치'!$B$12:$L$16,AH$2,0)*$E311)</f>
        <v>19.34999999999998</v>
      </c>
      <c r="AI311">
        <f>VLOOKUP($F311,'(참고)타워 스텟 가치'!$B$12:$L$16,AI$2,0)+(VLOOKUP($F311,'(참고)타워 스텟 가치'!$B$12:$L$16,AI$2,0)*$E311)</f>
        <v>7.7399999999999922</v>
      </c>
      <c r="AJ311">
        <f>VLOOKUP($F311,'(참고)타워 스텟 가치'!$B$12:$L$16,AJ$2,0)+(VLOOKUP($F311,'(참고)타워 스텟 가치'!$B$12:$L$16,AJ$2,0)*$E311)</f>
        <v>0</v>
      </c>
      <c r="AK311">
        <f>VLOOKUP($F311,'(참고)타워 스텟 가치'!$B$12:$L$16,AK$2,0)+(VLOOKUP($F311,'(참고)타워 스텟 가치'!$B$12:$L$16,AK$2,0)*$E311)</f>
        <v>0</v>
      </c>
      <c r="AL311">
        <f>VLOOKUP($F311,'(참고)타워 스텟 가치'!$B$12:$L$16,AL$2,0)+(VLOOKUP($F311,'(참고)타워 스텟 가치'!$B$12:$L$16,AL$2,0)*$E311)</f>
        <v>36.119999999999962</v>
      </c>
      <c r="AM311">
        <f>SUM('스테이지별 몬스터 스텟'!AD311*'(참고)타워 스텟 가치'!$Q$17,'스테이지별 몬스터 스텟'!AE311*'(참고)타워 스텟 가치'!$R$17,'스테이지별 몬스터 스텟'!AF311*'(참고)타워 스텟 가치'!$S$17,'스테이지별 몬스터 스텟'!AG311*'(참고)타워 스텟 가치'!$T$17,'스테이지별 몬스터 스텟'!AH311*'(참고)타워 스텟 가치'!$U$17,'스테이지별 몬스터 스텟'!AI311*'(참고)타워 스텟 가치'!$V$17,'스테이지별 몬스터 스텟'!AJ311*'(참고)타워 스텟 가치'!$W$17,'스테이지별 몬스터 스텟'!AK311*'(참고)타워 스텟 가치'!$X$17,'스테이지별 몬스터 스텟'!AL311*'(참고)타워 스텟 가치'!$Y$17)</f>
        <v>195147.32999999981</v>
      </c>
      <c r="AN311">
        <v>3</v>
      </c>
    </row>
    <row r="312" spans="3:40" x14ac:dyDescent="0.3">
      <c r="C312">
        <v>3</v>
      </c>
      <c r="D312">
        <f t="shared" si="14"/>
        <v>62</v>
      </c>
      <c r="E312" s="52">
        <f>VLOOKUP(D312,'스테이지별 난이도 설정'!B:C,2,0)</f>
        <v>24.799999999999976</v>
      </c>
      <c r="F312" t="str">
        <f t="shared" si="15"/>
        <v>에픽</v>
      </c>
      <c r="G312">
        <f t="shared" si="13"/>
        <v>6</v>
      </c>
      <c r="H312">
        <f>VLOOKUP($F312,'(참고)타워 스텟 가치'!$B$2:$L$6,H$2,0)+(VLOOKUP($F312,'(참고)타워 스텟 가치'!$B$2:$L$6,H$2,0)*$E312)</f>
        <v>435.3749999999996</v>
      </c>
      <c r="I312">
        <f>VLOOKUP($F312,'(참고)타워 스텟 가치'!$B$2:$L$6,I$2,0)+(VLOOKUP($F312,'(참고)타워 스텟 가치'!$B$2:$L$6,I$2,0)*$E312)</f>
        <v>87.074999999999918</v>
      </c>
      <c r="J312">
        <f>VLOOKUP($F312,'(참고)타워 스텟 가치'!$B$2:$L$6,J$2,0)+(VLOOKUP($F312,'(참고)타워 스텟 가치'!$B$2:$L$6,J$2,0)*$E312)</f>
        <v>128999.99999999988</v>
      </c>
      <c r="K312">
        <f>VLOOKUP($F312,'(참고)타워 스텟 가치'!$B$2:$L$6,K$2,0)+(VLOOKUP($F312,'(참고)타워 스텟 가치'!$B$2:$L$6,K$2,0)*$E312)</f>
        <v>1741.4999999999984</v>
      </c>
      <c r="L312">
        <f>VLOOKUP($F312,'(참고)타워 스텟 가치'!$B$2:$L$6,L$2,0)+(VLOOKUP($F312,'(참고)타워 스텟 가치'!$B$2:$L$6,L$2,0)*$E312)</f>
        <v>29.024999999999974</v>
      </c>
      <c r="M312">
        <f>VLOOKUP($F312,'(참고)타워 스텟 가치'!$B$2:$L$6,M$2,0)+(VLOOKUP($F312,'(참고)타워 스텟 가치'!$B$2:$L$6,M$2,0)*$E312)</f>
        <v>7.7399999999999922</v>
      </c>
      <c r="N312">
        <f>VLOOKUP($F312,'(참고)타워 스텟 가치'!$B$2:$L$6,N$2,0)+(VLOOKUP($F312,'(참고)타워 스텟 가치'!$B$2:$L$6,N$2,0)*$E312)</f>
        <v>0</v>
      </c>
      <c r="O312">
        <f>VLOOKUP($F312,'(참고)타워 스텟 가치'!$B$2:$L$6,O$2,0)+(VLOOKUP($F312,'(참고)타워 스텟 가치'!$B$2:$L$6,O$2,0)*$E312)</f>
        <v>0</v>
      </c>
      <c r="P312">
        <f>VLOOKUP($F312,'(참고)타워 스텟 가치'!$B$2:$L$6,P$2,0)+(VLOOKUP($F312,'(참고)타워 스텟 가치'!$B$2:$L$6,P$2,0)*$E312)</f>
        <v>18.059999999999981</v>
      </c>
      <c r="Q312">
        <f>SUM('스테이지별 몬스터 스텟'!H312*'(참고)타워 스텟 가치'!$Q$17,'스테이지별 몬스터 스텟'!I312*'(참고)타워 스텟 가치'!$R$17,'스테이지별 몬스터 스텟'!J312*'(참고)타워 스텟 가치'!$S$17,'스테이지별 몬스터 스텟'!K312*'(참고)타워 스텟 가치'!$T$17,'스테이지별 몬스터 스텟'!L312*'(참고)타워 스텟 가치'!$U$17,'스테이지별 몬스터 스텟'!M312*'(참고)타워 스텟 가치'!$V$17,'스테이지별 몬스터 스텟'!N312*'(참고)타워 스텟 가치'!$W$17,'스테이지별 몬스터 스텟'!O312*'(참고)타워 스텟 가치'!$X$17,'스테이지별 몬스터 스텟'!P312*'(참고)타워 스텟 가치'!$Y$17)</f>
        <v>198086.27249999979</v>
      </c>
      <c r="R312">
        <v>1</v>
      </c>
      <c r="S312">
        <f>VLOOKUP($F312,'(참고)타워 스텟 가치'!$B$7:$L$11,S$2,0)+(VLOOKUP($F312,'(참고)타워 스텟 가치'!$B$7:$L$11,S$2,0)*$E312)</f>
        <v>145.12499999999986</v>
      </c>
      <c r="T312">
        <f>VLOOKUP($F312,'(참고)타워 스텟 가치'!$B$7:$L$11,T$2,0)+(VLOOKUP($F312,'(참고)타워 스텟 가치'!$B$7:$L$11,T$2,0)*$E312)</f>
        <v>261.2249999999998</v>
      </c>
      <c r="U312">
        <f>VLOOKUP($F312,'(참고)타워 스텟 가치'!$B$7:$L$11,U$2,0)+(VLOOKUP($F312,'(참고)타워 스텟 가치'!$B$7:$L$11,U$2,0)*$E312)</f>
        <v>128999.99999999988</v>
      </c>
      <c r="V312">
        <f>VLOOKUP($F312,'(참고)타워 스텟 가치'!$B$7:$L$11,V$2,0)+(VLOOKUP($F312,'(참고)타워 스텟 가치'!$B$7:$L$11,V$2,0)*$E312)</f>
        <v>1741.4999999999984</v>
      </c>
      <c r="W312">
        <f>VLOOKUP($F312,'(참고)타워 스텟 가치'!$B$7:$L$11,W$2,0)+(VLOOKUP($F312,'(참고)타워 스텟 가치'!$B$7:$L$11,W$2,0)*$E312)</f>
        <v>29.024999999999974</v>
      </c>
      <c r="X312">
        <f>VLOOKUP($F312,'(참고)타워 스텟 가치'!$B$7:$L$11,X$2,0)+(VLOOKUP($F312,'(참고)타워 스텟 가치'!$B$7:$L$11,X$2,0)*$E312)</f>
        <v>7.7399999999999922</v>
      </c>
      <c r="Y312">
        <f>VLOOKUP($F312,'(참고)타워 스텟 가치'!$B$7:$L$11,Y$2,0)+(VLOOKUP($F312,'(참고)타워 스텟 가치'!$B$7:$L$11,Y$2,0)*$E312)</f>
        <v>0</v>
      </c>
      <c r="Z312">
        <f>VLOOKUP($F312,'(참고)타워 스텟 가치'!$B$7:$L$11,Z$2,0)+(VLOOKUP($F312,'(참고)타워 스텟 가치'!$B$7:$L$11,Z$2,0)*$E312)</f>
        <v>0</v>
      </c>
      <c r="AA312">
        <f>VLOOKUP($F312,'(참고)타워 스텟 가치'!$B$7:$L$11,AA$2,0)+(VLOOKUP($F312,'(참고)타워 스텟 가치'!$B$7:$L$11,AA$2,0)*$E312)</f>
        <v>18.059999999999981</v>
      </c>
      <c r="AB312">
        <f>SUM('스테이지별 몬스터 스텟'!S312*'(참고)타워 스텟 가치'!$Q$17,'스테이지별 몬스터 스텟'!T312*'(참고)타워 스텟 가치'!$R$17,'스테이지별 몬스터 스텟'!U312*'(참고)타워 스텟 가치'!$S$17,'스테이지별 몬스터 스텟'!V312*'(참고)타워 스텟 가치'!$T$17,'스테이지별 몬스터 스텟'!W312*'(참고)타워 스텟 가치'!$U$17,'스테이지별 몬스터 스텟'!X312*'(참고)타워 스텟 가치'!$V$17,'스테이지별 몬스터 스텟'!Y312*'(참고)타워 스텟 가치'!$W$17,'스테이지별 몬스터 스텟'!Z312*'(참고)타워 스텟 가치'!$X$17,'스테이지별 몬스터 스텟'!AA312*'(참고)타워 스텟 가치'!$Y$17)</f>
        <v>197766.99749999979</v>
      </c>
      <c r="AC312">
        <v>2</v>
      </c>
      <c r="AD312">
        <f>VLOOKUP($F312,'(참고)타워 스텟 가치'!$B$12:$L$16,AD$2,0)+(VLOOKUP($F312,'(참고)타워 스텟 가치'!$B$12:$L$16,AD$2,0)*$E312)</f>
        <v>145.12499999999986</v>
      </c>
      <c r="AE312">
        <f>VLOOKUP($F312,'(참고)타워 스텟 가치'!$B$12:$L$16,AE$2,0)+(VLOOKUP($F312,'(참고)타워 스텟 가치'!$B$12:$L$16,AE$2,0)*$E312)</f>
        <v>174.14999999999984</v>
      </c>
      <c r="AF312">
        <f>VLOOKUP($F312,'(참고)타워 스텟 가치'!$B$12:$L$16,AF$2,0)+(VLOOKUP($F312,'(참고)타워 스텟 가치'!$B$12:$L$16,AF$2,0)*$E312)</f>
        <v>128999.99999999988</v>
      </c>
      <c r="AG312">
        <f>VLOOKUP($F312,'(참고)타워 스텟 가치'!$B$12:$L$16,AG$2,0)+(VLOOKUP($F312,'(참고)타워 스텟 가치'!$B$12:$L$16,AG$2,0)*$E312)</f>
        <v>870.7499999999992</v>
      </c>
      <c r="AH312">
        <f>VLOOKUP($F312,'(참고)타워 스텟 가치'!$B$12:$L$16,AH$2,0)+(VLOOKUP($F312,'(참고)타워 스텟 가치'!$B$12:$L$16,AH$2,0)*$E312)</f>
        <v>29.024999999999974</v>
      </c>
      <c r="AI312">
        <f>VLOOKUP($F312,'(참고)타워 스텟 가치'!$B$12:$L$16,AI$2,0)+(VLOOKUP($F312,'(참고)타워 스텟 가치'!$B$12:$L$16,AI$2,0)*$E312)</f>
        <v>7.7399999999999922</v>
      </c>
      <c r="AJ312">
        <f>VLOOKUP($F312,'(참고)타워 스텟 가치'!$B$12:$L$16,AJ$2,0)+(VLOOKUP($F312,'(참고)타워 스텟 가치'!$B$12:$L$16,AJ$2,0)*$E312)</f>
        <v>0</v>
      </c>
      <c r="AK312">
        <f>VLOOKUP($F312,'(참고)타워 스텟 가치'!$B$12:$L$16,AK$2,0)+(VLOOKUP($F312,'(참고)타워 스텟 가치'!$B$12:$L$16,AK$2,0)*$E312)</f>
        <v>0</v>
      </c>
      <c r="AL312">
        <f>VLOOKUP($F312,'(참고)타워 스텟 가치'!$B$12:$L$16,AL$2,0)+(VLOOKUP($F312,'(참고)타워 스텟 가치'!$B$12:$L$16,AL$2,0)*$E312)</f>
        <v>36.119999999999962</v>
      </c>
      <c r="AM312">
        <f>SUM('스테이지별 몬스터 스텟'!AD312*'(참고)타워 스텟 가치'!$Q$17,'스테이지별 몬스터 스텟'!AE312*'(참고)타워 스텟 가치'!$R$17,'스테이지별 몬스터 스텟'!AF312*'(참고)타워 스텟 가치'!$S$17,'스테이지별 몬스터 스텟'!AG312*'(참고)타워 스텟 가치'!$T$17,'스테이지별 몬스터 스텟'!AH312*'(참고)타워 스텟 가치'!$U$17,'스테이지별 몬스터 스텟'!AI312*'(참고)타워 스텟 가치'!$V$17,'스테이지별 몬스터 스텟'!AJ312*'(참고)타워 스텟 가치'!$W$17,'스테이지별 몬스터 스텟'!AK312*'(참고)타워 스텟 가치'!$X$17,'스테이지별 몬스터 스텟'!AL312*'(참고)타워 스텟 가치'!$Y$17)</f>
        <v>195931.0049999998</v>
      </c>
      <c r="AN312">
        <v>3</v>
      </c>
    </row>
    <row r="313" spans="3:40" x14ac:dyDescent="0.3">
      <c r="C313">
        <v>4</v>
      </c>
      <c r="D313">
        <f t="shared" si="14"/>
        <v>62</v>
      </c>
      <c r="E313" s="52">
        <f>VLOOKUP(D313,'스테이지별 난이도 설정'!B:C,2,0)</f>
        <v>24.799999999999976</v>
      </c>
      <c r="F313" t="str">
        <f t="shared" si="15"/>
        <v>유니크</v>
      </c>
      <c r="G313">
        <f t="shared" si="13"/>
        <v>6</v>
      </c>
      <c r="H313">
        <f>VLOOKUP($F313,'(참고)타워 스텟 가치'!$B$2:$L$6,H$2,0)+(VLOOKUP($F313,'(참고)타워 스텟 가치'!$B$2:$L$6,H$2,0)*$E313)</f>
        <v>653.06249999999943</v>
      </c>
      <c r="I313">
        <f>VLOOKUP($F313,'(참고)타워 스텟 가치'!$B$2:$L$6,I$2,0)+(VLOOKUP($F313,'(참고)타워 스텟 가치'!$B$2:$L$6,I$2,0)*$E313)</f>
        <v>130.6124999999999</v>
      </c>
      <c r="J313">
        <f>VLOOKUP($F313,'(참고)타워 스텟 가치'!$B$2:$L$6,J$2,0)+(VLOOKUP($F313,'(참고)타워 스텟 가치'!$B$2:$L$6,J$2,0)*$E313)</f>
        <v>128999.99999999988</v>
      </c>
      <c r="K313">
        <f>VLOOKUP($F313,'(참고)타워 스텟 가치'!$B$2:$L$6,K$2,0)+(VLOOKUP($F313,'(참고)타워 스텟 가치'!$B$2:$L$6,K$2,0)*$E313)</f>
        <v>2612.2499999999977</v>
      </c>
      <c r="L313">
        <f>VLOOKUP($F313,'(참고)타워 스텟 가치'!$B$2:$L$6,L$2,0)+(VLOOKUP($F313,'(참고)타워 스텟 가치'!$B$2:$L$6,L$2,0)*$E313)</f>
        <v>43.537499999999959</v>
      </c>
      <c r="M313">
        <f>VLOOKUP($F313,'(참고)타워 스텟 가치'!$B$2:$L$6,M$2,0)+(VLOOKUP($F313,'(참고)타워 스텟 가치'!$B$2:$L$6,M$2,0)*$E313)</f>
        <v>7.7399999999999922</v>
      </c>
      <c r="N313">
        <f>VLOOKUP($F313,'(참고)타워 스텟 가치'!$B$2:$L$6,N$2,0)+(VLOOKUP($F313,'(참고)타워 스텟 가치'!$B$2:$L$6,N$2,0)*$E313)</f>
        <v>0</v>
      </c>
      <c r="O313">
        <f>VLOOKUP($F313,'(참고)타워 스텟 가치'!$B$2:$L$6,O$2,0)+(VLOOKUP($F313,'(참고)타워 스텟 가치'!$B$2:$L$6,O$2,0)*$E313)</f>
        <v>0</v>
      </c>
      <c r="P313">
        <f>VLOOKUP($F313,'(참고)타워 스텟 가치'!$B$2:$L$6,P$2,0)+(VLOOKUP($F313,'(참고)타워 스텟 가치'!$B$2:$L$6,P$2,0)*$E313)</f>
        <v>25.799999999999976</v>
      </c>
      <c r="Q313">
        <f>SUM('스테이지별 몬스터 스텟'!H313*'(참고)타워 스텟 가치'!$Q$17,'스테이지별 몬스터 스텟'!I313*'(참고)타워 스텟 가치'!$R$17,'스테이지별 몬스터 스텟'!J313*'(참고)타워 스텟 가치'!$S$17,'스테이지별 몬스터 스텟'!K313*'(참고)타워 스텟 가치'!$T$17,'스테이지별 몬스터 스텟'!L313*'(참고)타워 스텟 가치'!$U$17,'스테이지별 몬스터 스텟'!M313*'(참고)타워 스텟 가치'!$V$17,'스테이지별 몬스터 스텟'!N313*'(참고)타워 스텟 가치'!$W$17,'스테이지별 몬스터 스텟'!O313*'(참고)타워 스텟 가치'!$X$17,'스테이지별 몬스터 스텟'!P313*'(참고)타워 스텟 가치'!$Y$17)</f>
        <v>200372.95874999985</v>
      </c>
      <c r="R313">
        <v>1</v>
      </c>
      <c r="S313">
        <f>VLOOKUP($F313,'(참고)타워 스텟 가치'!$B$7:$L$11,S$2,0)+(VLOOKUP($F313,'(참고)타워 스텟 가치'!$B$7:$L$11,S$2,0)*$E313)</f>
        <v>217.6874999999998</v>
      </c>
      <c r="T313">
        <f>VLOOKUP($F313,'(참고)타워 스텟 가치'!$B$7:$L$11,T$2,0)+(VLOOKUP($F313,'(참고)타워 스텟 가치'!$B$7:$L$11,T$2,0)*$E313)</f>
        <v>391.83749999999964</v>
      </c>
      <c r="U313">
        <f>VLOOKUP($F313,'(참고)타워 스텟 가치'!$B$7:$L$11,U$2,0)+(VLOOKUP($F313,'(참고)타워 스텟 가치'!$B$7:$L$11,U$2,0)*$E313)</f>
        <v>128999.99999999988</v>
      </c>
      <c r="V313">
        <f>VLOOKUP($F313,'(참고)타워 스텟 가치'!$B$7:$L$11,V$2,0)+(VLOOKUP($F313,'(참고)타워 스텟 가치'!$B$7:$L$11,V$2,0)*$E313)</f>
        <v>2612.2499999999977</v>
      </c>
      <c r="W313">
        <f>VLOOKUP($F313,'(참고)타워 스텟 가치'!$B$7:$L$11,W$2,0)+(VLOOKUP($F313,'(참고)타워 스텟 가치'!$B$7:$L$11,W$2,0)*$E313)</f>
        <v>43.537499999999959</v>
      </c>
      <c r="X313">
        <f>VLOOKUP($F313,'(참고)타워 스텟 가치'!$B$7:$L$11,X$2,0)+(VLOOKUP($F313,'(참고)타워 스텟 가치'!$B$7:$L$11,X$2,0)*$E313)</f>
        <v>7.7399999999999922</v>
      </c>
      <c r="Y313">
        <f>VLOOKUP($F313,'(참고)타워 스텟 가치'!$B$7:$L$11,Y$2,0)+(VLOOKUP($F313,'(참고)타워 스텟 가치'!$B$7:$L$11,Y$2,0)*$E313)</f>
        <v>0</v>
      </c>
      <c r="Z313">
        <f>VLOOKUP($F313,'(참고)타워 스텟 가치'!$B$7:$L$11,Z$2,0)+(VLOOKUP($F313,'(참고)타워 스텟 가치'!$B$7:$L$11,Z$2,0)*$E313)</f>
        <v>0</v>
      </c>
      <c r="AA313">
        <f>VLOOKUP($F313,'(참고)타워 스텟 가치'!$B$7:$L$11,AA$2,0)+(VLOOKUP($F313,'(참고)타워 스텟 가치'!$B$7:$L$11,AA$2,0)*$E313)</f>
        <v>25.799999999999976</v>
      </c>
      <c r="AB313">
        <f>SUM('스테이지별 몬스터 스텟'!S313*'(참고)타워 스텟 가치'!$Q$17,'스테이지별 몬스터 스텟'!T313*'(참고)타워 스텟 가치'!$R$17,'스테이지별 몬스터 스텟'!U313*'(참고)타워 스텟 가치'!$S$17,'스테이지별 몬스터 스텟'!V313*'(참고)타워 스텟 가치'!$T$17,'스테이지별 몬스터 스텟'!W313*'(참고)타워 스텟 가치'!$U$17,'스테이지별 몬스터 스텟'!X313*'(참고)타워 스텟 가치'!$V$17,'스테이지별 몬스터 스텟'!Y313*'(참고)타워 스텟 가치'!$W$17,'스테이지별 몬스터 스텟'!Z313*'(참고)타워 스텟 가치'!$X$17,'스테이지별 몬스터 스텟'!AA313*'(참고)타워 스텟 가치'!$Y$17)</f>
        <v>199894.04624999984</v>
      </c>
      <c r="AC313">
        <v>2</v>
      </c>
      <c r="AD313">
        <f>VLOOKUP($F313,'(참고)타워 스텟 가치'!$B$12:$L$16,AD$2,0)+(VLOOKUP($F313,'(참고)타워 스텟 가치'!$B$12:$L$16,AD$2,0)*$E313)</f>
        <v>217.6874999999998</v>
      </c>
      <c r="AE313">
        <f>VLOOKUP($F313,'(참고)타워 스텟 가치'!$B$12:$L$16,AE$2,0)+(VLOOKUP($F313,'(참고)타워 스텟 가치'!$B$12:$L$16,AE$2,0)*$E313)</f>
        <v>261.2249999999998</v>
      </c>
      <c r="AF313">
        <f>VLOOKUP($F313,'(참고)타워 스텟 가치'!$B$12:$L$16,AF$2,0)+(VLOOKUP($F313,'(참고)타워 스텟 가치'!$B$12:$L$16,AF$2,0)*$E313)</f>
        <v>128999.99999999988</v>
      </c>
      <c r="AG313">
        <f>VLOOKUP($F313,'(참고)타워 스텟 가치'!$B$12:$L$16,AG$2,0)+(VLOOKUP($F313,'(참고)타워 스텟 가치'!$B$12:$L$16,AG$2,0)*$E313)</f>
        <v>1306.1249999999989</v>
      </c>
      <c r="AH313">
        <f>VLOOKUP($F313,'(참고)타워 스텟 가치'!$B$12:$L$16,AH$2,0)+(VLOOKUP($F313,'(참고)타워 스텟 가치'!$B$12:$L$16,AH$2,0)*$E313)</f>
        <v>43.537499999999959</v>
      </c>
      <c r="AI313">
        <f>VLOOKUP($F313,'(참고)타워 스텟 가치'!$B$12:$L$16,AI$2,0)+(VLOOKUP($F313,'(참고)타워 스텟 가치'!$B$12:$L$16,AI$2,0)*$E313)</f>
        <v>7.7399999999999922</v>
      </c>
      <c r="AJ313">
        <f>VLOOKUP($F313,'(참고)타워 스텟 가치'!$B$12:$L$16,AJ$2,0)+(VLOOKUP($F313,'(참고)타워 스텟 가치'!$B$12:$L$16,AJ$2,0)*$E313)</f>
        <v>0</v>
      </c>
      <c r="AK313">
        <f>VLOOKUP($F313,'(참고)타워 스텟 가치'!$B$12:$L$16,AK$2,0)+(VLOOKUP($F313,'(참고)타워 스텟 가치'!$B$12:$L$16,AK$2,0)*$E313)</f>
        <v>0</v>
      </c>
      <c r="AL313">
        <f>VLOOKUP($F313,'(참고)타워 스텟 가치'!$B$12:$L$16,AL$2,0)+(VLOOKUP($F313,'(참고)타워 스텟 가치'!$B$12:$L$16,AL$2,0)*$E313)</f>
        <v>51.599999999999952</v>
      </c>
      <c r="AM313">
        <f>SUM('스테이지별 몬스터 스텟'!AD313*'(참고)타워 스텟 가치'!$Q$17,'스테이지별 몬스터 스텟'!AE313*'(참고)타워 스텟 가치'!$R$17,'스테이지별 몬스터 스텟'!AF313*'(참고)타워 스텟 가치'!$S$17,'스테이지별 몬스터 스텟'!AG313*'(참고)타워 스텟 가치'!$T$17,'스테이지별 몬스터 스텟'!AH313*'(참고)타워 스텟 가치'!$U$17,'스테이지별 몬스터 스텟'!AI313*'(참고)타워 스텟 가치'!$V$17,'스테이지별 몬스터 스텟'!AJ313*'(참고)타워 스텟 가치'!$W$17,'스테이지별 몬스터 스텟'!AK313*'(참고)타워 스텟 가치'!$X$17,'스테이지별 몬스터 스텟'!AL313*'(참고)타워 스텟 가치'!$Y$17)</f>
        <v>197137.47749999983</v>
      </c>
      <c r="AN313">
        <v>3</v>
      </c>
    </row>
    <row r="314" spans="3:40" x14ac:dyDescent="0.3">
      <c r="C314">
        <v>5</v>
      </c>
      <c r="D314">
        <f t="shared" si="14"/>
        <v>62</v>
      </c>
      <c r="E314" s="52">
        <f>VLOOKUP(D314,'스테이지별 난이도 설정'!B:C,2,0)</f>
        <v>24.799999999999976</v>
      </c>
      <c r="F314" t="str">
        <f t="shared" si="15"/>
        <v>스페셜</v>
      </c>
      <c r="G314">
        <f t="shared" si="13"/>
        <v>6</v>
      </c>
      <c r="H314">
        <f>VLOOKUP($F314,'(참고)타워 스텟 가치'!$B$2:$L$6,H$2,0)+(VLOOKUP($F314,'(참고)타워 스텟 가치'!$B$2:$L$6,H$2,0)*$E314)</f>
        <v>979.59374999999909</v>
      </c>
      <c r="I314">
        <f>VLOOKUP($F314,'(참고)타워 스텟 가치'!$B$2:$L$6,I$2,0)+(VLOOKUP($F314,'(참고)타워 스텟 가치'!$B$2:$L$6,I$2,0)*$E314)</f>
        <v>195.91874999999982</v>
      </c>
      <c r="J314">
        <f>VLOOKUP($F314,'(참고)타워 스텟 가치'!$B$2:$L$6,J$2,0)+(VLOOKUP($F314,'(참고)타워 스텟 가치'!$B$2:$L$6,J$2,0)*$E314)</f>
        <v>128999.99999999988</v>
      </c>
      <c r="K314">
        <f>VLOOKUP($F314,'(참고)타워 스텟 가치'!$B$2:$L$6,K$2,0)+(VLOOKUP($F314,'(참고)타워 스텟 가치'!$B$2:$L$6,K$2,0)*$E314)</f>
        <v>3918.3749999999964</v>
      </c>
      <c r="L314">
        <f>VLOOKUP($F314,'(참고)타워 스텟 가치'!$B$2:$L$6,L$2,0)+(VLOOKUP($F314,'(참고)타워 스텟 가치'!$B$2:$L$6,L$2,0)*$E314)</f>
        <v>65.306249999999949</v>
      </c>
      <c r="M314">
        <f>VLOOKUP($F314,'(참고)타워 스텟 가치'!$B$2:$L$6,M$2,0)+(VLOOKUP($F314,'(참고)타워 스텟 가치'!$B$2:$L$6,M$2,0)*$E314)</f>
        <v>7.7399999999999922</v>
      </c>
      <c r="N314">
        <f>VLOOKUP($F314,'(참고)타워 스텟 가치'!$B$2:$L$6,N$2,0)+(VLOOKUP($F314,'(참고)타워 스텟 가치'!$B$2:$L$6,N$2,0)*$E314)</f>
        <v>0</v>
      </c>
      <c r="O314">
        <f>VLOOKUP($F314,'(참고)타워 스텟 가치'!$B$2:$L$6,O$2,0)+(VLOOKUP($F314,'(참고)타워 스텟 가치'!$B$2:$L$6,O$2,0)*$E314)</f>
        <v>0</v>
      </c>
      <c r="P314">
        <f>VLOOKUP($F314,'(참고)타워 스텟 가치'!$B$2:$L$6,P$2,0)+(VLOOKUP($F314,'(참고)타워 스텟 가치'!$B$2:$L$6,P$2,0)*$E314)</f>
        <v>25.799999999999976</v>
      </c>
      <c r="Q314">
        <f>SUM('스테이지별 몬스터 스텟'!H314*'(참고)타워 스텟 가치'!$Q$17,'스테이지별 몬스터 스텟'!I314*'(참고)타워 스텟 가치'!$R$17,'스테이지별 몬스터 스텟'!J314*'(참고)타워 스텟 가치'!$S$17,'스테이지별 몬스터 스텟'!K314*'(참고)타워 스텟 가치'!$T$17,'스테이지별 몬스터 스텟'!L314*'(참고)타워 스텟 가치'!$U$17,'스테이지별 몬스터 스텟'!M314*'(참고)타워 스텟 가치'!$V$17,'스테이지별 몬스터 스텟'!N314*'(참고)타워 스텟 가치'!$W$17,'스테이지별 몬스터 스텟'!O314*'(참고)타워 스텟 가치'!$X$17,'스테이지별 몬스터 스텟'!P314*'(참고)타워 스텟 가치'!$Y$17)</f>
        <v>203779.7681249998</v>
      </c>
      <c r="R314">
        <v>1</v>
      </c>
      <c r="S314">
        <f>VLOOKUP($F314,'(참고)타워 스텟 가치'!$B$7:$L$11,S$2,0)+(VLOOKUP($F314,'(참고)타워 스텟 가치'!$B$7:$L$11,S$2,0)*$E314)</f>
        <v>326.53124999999972</v>
      </c>
      <c r="T314">
        <f>VLOOKUP($F314,'(참고)타워 스텟 가치'!$B$7:$L$11,T$2,0)+(VLOOKUP($F314,'(참고)타워 스텟 가치'!$B$7:$L$11,T$2,0)*$E314)</f>
        <v>587.75624999999945</v>
      </c>
      <c r="U314">
        <f>VLOOKUP($F314,'(참고)타워 스텟 가치'!$B$7:$L$11,U$2,0)+(VLOOKUP($F314,'(참고)타워 스텟 가치'!$B$7:$L$11,U$2,0)*$E314)</f>
        <v>128999.99999999988</v>
      </c>
      <c r="V314">
        <f>VLOOKUP($F314,'(참고)타워 스텟 가치'!$B$7:$L$11,V$2,0)+(VLOOKUP($F314,'(참고)타워 스텟 가치'!$B$7:$L$11,V$2,0)*$E314)</f>
        <v>3918.3749999999964</v>
      </c>
      <c r="W314">
        <f>VLOOKUP($F314,'(참고)타워 스텟 가치'!$B$7:$L$11,W$2,0)+(VLOOKUP($F314,'(참고)타워 스텟 가치'!$B$7:$L$11,W$2,0)*$E314)</f>
        <v>65.306249999999949</v>
      </c>
      <c r="X314">
        <f>VLOOKUP($F314,'(참고)타워 스텟 가치'!$B$7:$L$11,X$2,0)+(VLOOKUP($F314,'(참고)타워 스텟 가치'!$B$7:$L$11,X$2,0)*$E314)</f>
        <v>7.7399999999999922</v>
      </c>
      <c r="Y314">
        <f>VLOOKUP($F314,'(참고)타워 스텟 가치'!$B$7:$L$11,Y$2,0)+(VLOOKUP($F314,'(참고)타워 스텟 가치'!$B$7:$L$11,Y$2,0)*$E314)</f>
        <v>0</v>
      </c>
      <c r="Z314">
        <f>VLOOKUP($F314,'(참고)타워 스텟 가치'!$B$7:$L$11,Z$2,0)+(VLOOKUP($F314,'(참고)타워 스텟 가치'!$B$7:$L$11,Z$2,0)*$E314)</f>
        <v>0</v>
      </c>
      <c r="AA314">
        <f>VLOOKUP($F314,'(참고)타워 스텟 가치'!$B$7:$L$11,AA$2,0)+(VLOOKUP($F314,'(참고)타워 스텟 가치'!$B$7:$L$11,AA$2,0)*$E314)</f>
        <v>25.799999999999976</v>
      </c>
      <c r="AB314">
        <f>SUM('스테이지별 몬스터 스텟'!S314*'(참고)타워 스텟 가치'!$Q$17,'스테이지별 몬스터 스텟'!T314*'(참고)타워 스텟 가치'!$R$17,'스테이지별 몬스터 스텟'!U314*'(참고)타워 스텟 가치'!$S$17,'스테이지별 몬스터 스텟'!V314*'(참고)타워 스텟 가치'!$T$17,'스테이지별 몬스터 스텟'!W314*'(참고)타워 스텟 가치'!$U$17,'스테이지별 몬스터 스텟'!X314*'(참고)타워 스텟 가치'!$V$17,'스테이지별 몬스터 스텟'!Y314*'(참고)타워 스텟 가치'!$W$17,'스테이지별 몬스터 스텟'!Z314*'(참고)타워 스텟 가치'!$X$17,'스테이지별 몬스터 스텟'!AA314*'(참고)타워 스텟 가치'!$Y$17)</f>
        <v>203061.3993749998</v>
      </c>
      <c r="AC314">
        <v>2</v>
      </c>
      <c r="AD314">
        <f>VLOOKUP($F314,'(참고)타워 스텟 가치'!$B$12:$L$16,AD$2,0)+(VLOOKUP($F314,'(참고)타워 스텟 가치'!$B$12:$L$16,AD$2,0)*$E314)</f>
        <v>326.53124999999972</v>
      </c>
      <c r="AE314">
        <f>VLOOKUP($F314,'(참고)타워 스텟 가치'!$B$12:$L$16,AE$2,0)+(VLOOKUP($F314,'(참고)타워 스텟 가치'!$B$12:$L$16,AE$2,0)*$E314)</f>
        <v>391.83749999999964</v>
      </c>
      <c r="AF314">
        <f>VLOOKUP($F314,'(참고)타워 스텟 가치'!$B$12:$L$16,AF$2,0)+(VLOOKUP($F314,'(참고)타워 스텟 가치'!$B$12:$L$16,AF$2,0)*$E314)</f>
        <v>128999.99999999988</v>
      </c>
      <c r="AG314">
        <f>VLOOKUP($F314,'(참고)타워 스텟 가치'!$B$12:$L$16,AG$2,0)+(VLOOKUP($F314,'(참고)타워 스텟 가치'!$B$12:$L$16,AG$2,0)*$E314)</f>
        <v>1959.1874999999982</v>
      </c>
      <c r="AH314">
        <f>VLOOKUP($F314,'(참고)타워 스텟 가치'!$B$12:$L$16,AH$2,0)+(VLOOKUP($F314,'(참고)타워 스텟 가치'!$B$12:$L$16,AH$2,0)*$E314)</f>
        <v>65.306249999999949</v>
      </c>
      <c r="AI314">
        <f>VLOOKUP($F314,'(참고)타워 스텟 가치'!$B$12:$L$16,AI$2,0)+(VLOOKUP($F314,'(참고)타워 스텟 가치'!$B$12:$L$16,AI$2,0)*$E314)</f>
        <v>7.7399999999999922</v>
      </c>
      <c r="AJ314">
        <f>VLOOKUP($F314,'(참고)타워 스텟 가치'!$B$12:$L$16,AJ$2,0)+(VLOOKUP($F314,'(참고)타워 스텟 가치'!$B$12:$L$16,AJ$2,0)*$E314)</f>
        <v>0</v>
      </c>
      <c r="AK314">
        <f>VLOOKUP($F314,'(참고)타워 스텟 가치'!$B$12:$L$16,AK$2,0)+(VLOOKUP($F314,'(참고)타워 스텟 가치'!$B$12:$L$16,AK$2,0)*$E314)</f>
        <v>0</v>
      </c>
      <c r="AL314">
        <f>VLOOKUP($F314,'(참고)타워 스텟 가치'!$B$12:$L$16,AL$2,0)+(VLOOKUP($F314,'(참고)타워 스텟 가치'!$B$12:$L$16,AL$2,0)*$E314)</f>
        <v>51.599999999999952</v>
      </c>
      <c r="AM314">
        <f>SUM('스테이지별 몬스터 스텟'!AD314*'(참고)타워 스텟 가치'!$Q$17,'스테이지별 몬스터 스텟'!AE314*'(참고)타워 스텟 가치'!$R$17,'스테이지별 몬스터 스텟'!AF314*'(참고)타워 스텟 가치'!$S$17,'스테이지별 몬스터 스텟'!AG314*'(참고)타워 스텟 가치'!$T$17,'스테이지별 몬스터 스텟'!AH314*'(참고)타워 스텟 가치'!$U$17,'스테이지별 몬스터 스텟'!AI314*'(참고)타워 스텟 가치'!$V$17,'스테이지별 몬스터 스텟'!AJ314*'(참고)타워 스텟 가치'!$W$17,'스테이지별 몬스터 스텟'!AK314*'(참고)타워 스텟 가치'!$X$17,'스테이지별 몬스터 스텟'!AL314*'(참고)타워 스텟 가치'!$Y$17)</f>
        <v>198900.74624999982</v>
      </c>
      <c r="AN314">
        <v>3</v>
      </c>
    </row>
    <row r="315" spans="3:40" x14ac:dyDescent="0.3">
      <c r="C315">
        <v>1</v>
      </c>
      <c r="D315">
        <f t="shared" si="14"/>
        <v>63</v>
      </c>
      <c r="E315" s="52">
        <f>VLOOKUP(D315,'스테이지별 난이도 설정'!B:C,2,0)</f>
        <v>25.199999999999974</v>
      </c>
      <c r="F315" t="str">
        <f t="shared" si="15"/>
        <v>일반</v>
      </c>
      <c r="G315">
        <f t="shared" si="13"/>
        <v>6</v>
      </c>
      <c r="H315">
        <f>VLOOKUP($F315,'(참고)타워 스텟 가치'!$B$2:$L$6,H$2,0)+(VLOOKUP($F315,'(참고)타워 스텟 가치'!$B$2:$L$6,H$2,0)*$E315)</f>
        <v>196.4999999999998</v>
      </c>
      <c r="I315">
        <f>VLOOKUP($F315,'(참고)타워 스텟 가치'!$B$2:$L$6,I$2,0)+(VLOOKUP($F315,'(참고)타워 스텟 가치'!$B$2:$L$6,I$2,0)*$E315)</f>
        <v>39.299999999999962</v>
      </c>
      <c r="J315">
        <f>VLOOKUP($F315,'(참고)타워 스텟 가치'!$B$2:$L$6,J$2,0)+(VLOOKUP($F315,'(참고)타워 스텟 가치'!$B$2:$L$6,J$2,0)*$E315)</f>
        <v>130999.99999999987</v>
      </c>
      <c r="K315">
        <f>VLOOKUP($F315,'(참고)타워 스텟 가치'!$B$2:$L$6,K$2,0)+(VLOOKUP($F315,'(참고)타워 스텟 가치'!$B$2:$L$6,K$2,0)*$E315)</f>
        <v>785.9999999999992</v>
      </c>
      <c r="L315">
        <f>VLOOKUP($F315,'(참고)타워 스텟 가치'!$B$2:$L$6,L$2,0)+(VLOOKUP($F315,'(참고)타워 스텟 가치'!$B$2:$L$6,L$2,0)*$E315)</f>
        <v>13.099999999999987</v>
      </c>
      <c r="M315">
        <f>VLOOKUP($F315,'(참고)타워 스텟 가치'!$B$2:$L$6,M$2,0)+(VLOOKUP($F315,'(참고)타워 스텟 가치'!$B$2:$L$6,M$2,0)*$E315)</f>
        <v>7.8599999999999914</v>
      </c>
      <c r="N315">
        <f>VLOOKUP($F315,'(참고)타워 스텟 가치'!$B$2:$L$6,N$2,0)+(VLOOKUP($F315,'(참고)타워 스텟 가치'!$B$2:$L$6,N$2,0)*$E315)</f>
        <v>0</v>
      </c>
      <c r="O315">
        <f>VLOOKUP($F315,'(참고)타워 스텟 가치'!$B$2:$L$6,O$2,0)+(VLOOKUP($F315,'(참고)타워 스텟 가치'!$B$2:$L$6,O$2,0)*$E315)</f>
        <v>0</v>
      </c>
      <c r="P315">
        <f>VLOOKUP($F315,'(참고)타워 스텟 가치'!$B$2:$L$6,P$2,0)+(VLOOKUP($F315,'(참고)타워 스텟 가치'!$B$2:$L$6,P$2,0)*$E315)</f>
        <v>18.339999999999979</v>
      </c>
      <c r="Q315">
        <f>SUM('스테이지별 몬스터 스텟'!H315*'(참고)타워 스텟 가치'!$Q$17,'스테이지별 몬스터 스텟'!I315*'(참고)타워 스텟 가치'!$R$17,'스테이지별 몬스터 스텟'!J315*'(참고)타워 스텟 가치'!$S$17,'스테이지별 몬스터 스텟'!K315*'(참고)타워 스텟 가치'!$T$17,'스테이지별 몬스터 스텟'!L315*'(참고)타워 스텟 가치'!$U$17,'스테이지별 몬스터 스텟'!M315*'(참고)타워 스텟 가치'!$V$17,'스테이지별 몬스터 스텟'!N315*'(참고)타워 스텟 가치'!$W$17,'스테이지별 몬스터 스텟'!O315*'(참고)타워 스텟 가치'!$X$17,'스테이지별 몬스터 스텟'!P315*'(참고)타워 스텟 가치'!$Y$17)</f>
        <v>198594.6899999998</v>
      </c>
      <c r="R315">
        <v>1</v>
      </c>
      <c r="S315">
        <f>VLOOKUP($F315,'(참고)타워 스텟 가치'!$B$7:$L$11,S$2,0)+(VLOOKUP($F315,'(참고)타워 스텟 가치'!$B$7:$L$11,S$2,0)*$E315)</f>
        <v>65.499999999999943</v>
      </c>
      <c r="T315">
        <f>VLOOKUP($F315,'(참고)타워 스텟 가치'!$B$7:$L$11,T$2,0)+(VLOOKUP($F315,'(참고)타워 스텟 가치'!$B$7:$L$11,T$2,0)*$E315)</f>
        <v>117.89999999999989</v>
      </c>
      <c r="U315">
        <f>VLOOKUP($F315,'(참고)타워 스텟 가치'!$B$7:$L$11,U$2,0)+(VLOOKUP($F315,'(참고)타워 스텟 가치'!$B$7:$L$11,U$2,0)*$E315)</f>
        <v>130999.99999999987</v>
      </c>
      <c r="V315">
        <f>VLOOKUP($F315,'(참고)타워 스텟 가치'!$B$7:$L$11,V$2,0)+(VLOOKUP($F315,'(참고)타워 스텟 가치'!$B$7:$L$11,V$2,0)*$E315)</f>
        <v>785.9999999999992</v>
      </c>
      <c r="W315">
        <f>VLOOKUP($F315,'(참고)타워 스텟 가치'!$B$7:$L$11,W$2,0)+(VLOOKUP($F315,'(참고)타워 스텟 가치'!$B$7:$L$11,W$2,0)*$E315)</f>
        <v>13.099999999999987</v>
      </c>
      <c r="X315">
        <f>VLOOKUP($F315,'(참고)타워 스텟 가치'!$B$7:$L$11,X$2,0)+(VLOOKUP($F315,'(참고)타워 스텟 가치'!$B$7:$L$11,X$2,0)*$E315)</f>
        <v>7.8599999999999914</v>
      </c>
      <c r="Y315">
        <f>VLOOKUP($F315,'(참고)타워 스텟 가치'!$B$7:$L$11,Y$2,0)+(VLOOKUP($F315,'(참고)타워 스텟 가치'!$B$7:$L$11,Y$2,0)*$E315)</f>
        <v>0</v>
      </c>
      <c r="Z315">
        <f>VLOOKUP($F315,'(참고)타워 스텟 가치'!$B$7:$L$11,Z$2,0)+(VLOOKUP($F315,'(참고)타워 스텟 가치'!$B$7:$L$11,Z$2,0)*$E315)</f>
        <v>0</v>
      </c>
      <c r="AA315">
        <f>VLOOKUP($F315,'(참고)타워 스텟 가치'!$B$7:$L$11,AA$2,0)+(VLOOKUP($F315,'(참고)타워 스텟 가치'!$B$7:$L$11,AA$2,0)*$E315)</f>
        <v>18.339999999999979</v>
      </c>
      <c r="AB315">
        <f>SUM('스테이지별 몬스터 스텟'!S315*'(참고)타워 스텟 가치'!$Q$17,'스테이지별 몬스터 스텟'!T315*'(참고)타워 스텟 가치'!$R$17,'스테이지별 몬스터 스텟'!U315*'(참고)타워 스텟 가치'!$S$17,'스테이지별 몬스터 스텟'!V315*'(참고)타워 스텟 가치'!$T$17,'스테이지별 몬스터 스텟'!W315*'(참고)타워 스텟 가치'!$U$17,'스테이지별 몬스터 스텟'!X315*'(참고)타워 스텟 가치'!$V$17,'스테이지별 몬스터 스텟'!Y315*'(참고)타워 스텟 가치'!$W$17,'스테이지별 몬스터 스텟'!Z315*'(참고)타워 스텟 가치'!$X$17,'스테이지별 몬스터 스텟'!AA315*'(참고)타워 스텟 가치'!$Y$17)</f>
        <v>198450.58999999979</v>
      </c>
      <c r="AC315">
        <v>2</v>
      </c>
      <c r="AD315">
        <f>VLOOKUP($F315,'(참고)타워 스텟 가치'!$B$12:$L$16,AD$2,0)+(VLOOKUP($F315,'(참고)타워 스텟 가치'!$B$12:$L$16,AD$2,0)*$E315)</f>
        <v>65.499999999999943</v>
      </c>
      <c r="AE315">
        <f>VLOOKUP($F315,'(참고)타워 스텟 가치'!$B$12:$L$16,AE$2,0)+(VLOOKUP($F315,'(참고)타워 스텟 가치'!$B$12:$L$16,AE$2,0)*$E315)</f>
        <v>78.599999999999923</v>
      </c>
      <c r="AF315">
        <f>VLOOKUP($F315,'(참고)타워 스텟 가치'!$B$12:$L$16,AF$2,0)+(VLOOKUP($F315,'(참고)타워 스텟 가치'!$B$12:$L$16,AF$2,0)*$E315)</f>
        <v>130999.99999999987</v>
      </c>
      <c r="AG315">
        <f>VLOOKUP($F315,'(참고)타워 스텟 가치'!$B$12:$L$16,AG$2,0)+(VLOOKUP($F315,'(참고)타워 스텟 가치'!$B$12:$L$16,AG$2,0)*$E315)</f>
        <v>392.9999999999996</v>
      </c>
      <c r="AH315">
        <f>VLOOKUP($F315,'(참고)타워 스텟 가치'!$B$12:$L$16,AH$2,0)+(VLOOKUP($F315,'(참고)타워 스텟 가치'!$B$12:$L$16,AH$2,0)*$E315)</f>
        <v>13.099999999999987</v>
      </c>
      <c r="AI315">
        <f>VLOOKUP($F315,'(참고)타워 스텟 가치'!$B$12:$L$16,AI$2,0)+(VLOOKUP($F315,'(참고)타워 스텟 가치'!$B$12:$L$16,AI$2,0)*$E315)</f>
        <v>7.8599999999999914</v>
      </c>
      <c r="AJ315">
        <f>VLOOKUP($F315,'(참고)타워 스텟 가치'!$B$12:$L$16,AJ$2,0)+(VLOOKUP($F315,'(참고)타워 스텟 가치'!$B$12:$L$16,AJ$2,0)*$E315)</f>
        <v>0</v>
      </c>
      <c r="AK315">
        <f>VLOOKUP($F315,'(참고)타워 스텟 가치'!$B$12:$L$16,AK$2,0)+(VLOOKUP($F315,'(참고)타워 스텟 가치'!$B$12:$L$16,AK$2,0)*$E315)</f>
        <v>0</v>
      </c>
      <c r="AL315">
        <f>VLOOKUP($F315,'(참고)타워 스텟 가치'!$B$12:$L$16,AL$2,0)+(VLOOKUP($F315,'(참고)타워 스텟 가치'!$B$12:$L$16,AL$2,0)*$E315)</f>
        <v>36.679999999999957</v>
      </c>
      <c r="AM315">
        <f>SUM('스테이지별 몬스터 스텟'!AD315*'(참고)타워 스텟 가치'!$Q$17,'스테이지별 몬스터 스텟'!AE315*'(참고)타워 스텟 가치'!$R$17,'스테이지별 몬스터 스텟'!AF315*'(참고)타워 스텟 가치'!$S$17,'스테이지별 몬스터 스텟'!AG315*'(참고)타워 스텟 가치'!$T$17,'스테이지별 몬스터 스텟'!AH315*'(참고)타워 스텟 가치'!$U$17,'스테이지별 몬스터 스텟'!AI315*'(참고)타워 스텟 가치'!$V$17,'스테이지별 몬스터 스텟'!AJ315*'(참고)타워 스텟 가치'!$W$17,'스테이지별 몬스터 스텟'!AK315*'(참고)타워 스텟 가치'!$X$17,'스테이지별 몬스터 스텟'!AL315*'(참고)타워 스텟 가치'!$Y$17)</f>
        <v>197642.31999999977</v>
      </c>
      <c r="AN315">
        <v>3</v>
      </c>
    </row>
    <row r="316" spans="3:40" x14ac:dyDescent="0.3">
      <c r="C316">
        <v>2</v>
      </c>
      <c r="D316">
        <f t="shared" si="14"/>
        <v>63</v>
      </c>
      <c r="E316" s="52">
        <f>VLOOKUP(D316,'스테이지별 난이도 설정'!B:C,2,0)</f>
        <v>25.199999999999974</v>
      </c>
      <c r="F316" t="str">
        <f t="shared" si="15"/>
        <v>레어</v>
      </c>
      <c r="G316">
        <f t="shared" si="13"/>
        <v>6</v>
      </c>
      <c r="H316">
        <f>VLOOKUP($F316,'(참고)타워 스텟 가치'!$B$2:$L$6,H$2,0)+(VLOOKUP($F316,'(참고)타워 스텟 가치'!$B$2:$L$6,H$2,0)*$E316)</f>
        <v>294.74999999999972</v>
      </c>
      <c r="I316">
        <f>VLOOKUP($F316,'(참고)타워 스텟 가치'!$B$2:$L$6,I$2,0)+(VLOOKUP($F316,'(참고)타워 스텟 가치'!$B$2:$L$6,I$2,0)*$E316)</f>
        <v>58.949999999999946</v>
      </c>
      <c r="J316">
        <f>VLOOKUP($F316,'(참고)타워 스텟 가치'!$B$2:$L$6,J$2,0)+(VLOOKUP($F316,'(참고)타워 스텟 가치'!$B$2:$L$6,J$2,0)*$E316)</f>
        <v>130999.99999999987</v>
      </c>
      <c r="K316">
        <f>VLOOKUP($F316,'(참고)타워 스텟 가치'!$B$2:$L$6,K$2,0)+(VLOOKUP($F316,'(참고)타워 스텟 가치'!$B$2:$L$6,K$2,0)*$E316)</f>
        <v>1178.9999999999989</v>
      </c>
      <c r="L316">
        <f>VLOOKUP($F316,'(참고)타워 스텟 가치'!$B$2:$L$6,L$2,0)+(VLOOKUP($F316,'(참고)타워 스텟 가치'!$B$2:$L$6,L$2,0)*$E316)</f>
        <v>19.649999999999981</v>
      </c>
      <c r="M316">
        <f>VLOOKUP($F316,'(참고)타워 스텟 가치'!$B$2:$L$6,M$2,0)+(VLOOKUP($F316,'(참고)타워 스텟 가치'!$B$2:$L$6,M$2,0)*$E316)</f>
        <v>7.8599999999999914</v>
      </c>
      <c r="N316">
        <f>VLOOKUP($F316,'(참고)타워 스텟 가치'!$B$2:$L$6,N$2,0)+(VLOOKUP($F316,'(참고)타워 스텟 가치'!$B$2:$L$6,N$2,0)*$E316)</f>
        <v>0</v>
      </c>
      <c r="O316">
        <f>VLOOKUP($F316,'(참고)타워 스텟 가치'!$B$2:$L$6,O$2,0)+(VLOOKUP($F316,'(참고)타워 스텟 가치'!$B$2:$L$6,O$2,0)*$E316)</f>
        <v>0</v>
      </c>
      <c r="P316">
        <f>VLOOKUP($F316,'(참고)타워 스텟 가치'!$B$2:$L$6,P$2,0)+(VLOOKUP($F316,'(참고)타워 스텟 가치'!$B$2:$L$6,P$2,0)*$E316)</f>
        <v>18.339999999999979</v>
      </c>
      <c r="Q316">
        <f>SUM('스테이지별 몬스터 스텟'!H316*'(참고)타워 스텟 가치'!$Q$17,'스테이지별 몬스터 스텟'!I316*'(참고)타워 스텟 가치'!$R$17,'스테이지별 몬스터 스텟'!J316*'(참고)타워 스텟 가치'!$S$17,'스테이지별 몬스터 스텟'!K316*'(참고)타워 스텟 가치'!$T$17,'스테이지별 몬스터 스텟'!L316*'(참고)타워 스텟 가치'!$U$17,'스테이지별 몬스터 스텟'!M316*'(참고)타워 스텟 가치'!$V$17,'스테이지별 몬스터 스텟'!N316*'(참고)타워 스텟 가치'!$W$17,'스테이지별 몬스터 스텟'!O316*'(참고)타워 스텟 가치'!$X$17,'스테이지별 몬스터 스텟'!P316*'(참고)타워 스텟 가치'!$Y$17)</f>
        <v>199619.76499999975</v>
      </c>
      <c r="R316">
        <v>1</v>
      </c>
      <c r="S316">
        <f>VLOOKUP($F316,'(참고)타워 스텟 가치'!$B$7:$L$11,S$2,0)+(VLOOKUP($F316,'(참고)타워 스텟 가치'!$B$7:$L$11,S$2,0)*$E316)</f>
        <v>98.249999999999901</v>
      </c>
      <c r="T316">
        <f>VLOOKUP($F316,'(참고)타워 스텟 가치'!$B$7:$L$11,T$2,0)+(VLOOKUP($F316,'(참고)타워 스텟 가치'!$B$7:$L$11,T$2,0)*$E316)</f>
        <v>176.84999999999982</v>
      </c>
      <c r="U316">
        <f>VLOOKUP($F316,'(참고)타워 스텟 가치'!$B$7:$L$11,U$2,0)+(VLOOKUP($F316,'(참고)타워 스텟 가치'!$B$7:$L$11,U$2,0)*$E316)</f>
        <v>130999.99999999987</v>
      </c>
      <c r="V316">
        <f>VLOOKUP($F316,'(참고)타워 스텟 가치'!$B$7:$L$11,V$2,0)+(VLOOKUP($F316,'(참고)타워 스텟 가치'!$B$7:$L$11,V$2,0)*$E316)</f>
        <v>1178.9999999999989</v>
      </c>
      <c r="W316">
        <f>VLOOKUP($F316,'(참고)타워 스텟 가치'!$B$7:$L$11,W$2,0)+(VLOOKUP($F316,'(참고)타워 스텟 가치'!$B$7:$L$11,W$2,0)*$E316)</f>
        <v>19.649999999999981</v>
      </c>
      <c r="X316">
        <f>VLOOKUP($F316,'(참고)타워 스텟 가치'!$B$7:$L$11,X$2,0)+(VLOOKUP($F316,'(참고)타워 스텟 가치'!$B$7:$L$11,X$2,0)*$E316)</f>
        <v>7.8599999999999914</v>
      </c>
      <c r="Y316">
        <f>VLOOKUP($F316,'(참고)타워 스텟 가치'!$B$7:$L$11,Y$2,0)+(VLOOKUP($F316,'(참고)타워 스텟 가치'!$B$7:$L$11,Y$2,0)*$E316)</f>
        <v>0</v>
      </c>
      <c r="Z316">
        <f>VLOOKUP($F316,'(참고)타워 스텟 가치'!$B$7:$L$11,Z$2,0)+(VLOOKUP($F316,'(참고)타워 스텟 가치'!$B$7:$L$11,Z$2,0)*$E316)</f>
        <v>0</v>
      </c>
      <c r="AA316">
        <f>VLOOKUP($F316,'(참고)타워 스텟 가치'!$B$7:$L$11,AA$2,0)+(VLOOKUP($F316,'(참고)타워 스텟 가치'!$B$7:$L$11,AA$2,0)*$E316)</f>
        <v>18.339999999999979</v>
      </c>
      <c r="AB316">
        <f>SUM('스테이지별 몬스터 스텟'!S316*'(참고)타워 스텟 가치'!$Q$17,'스테이지별 몬스터 스텟'!T316*'(참고)타워 스텟 가치'!$R$17,'스테이지별 몬스터 스텟'!U316*'(참고)타워 스텟 가치'!$S$17,'스테이지별 몬스터 스텟'!V316*'(참고)타워 스텟 가치'!$T$17,'스테이지별 몬스터 스텟'!W316*'(참고)타워 스텟 가치'!$U$17,'스테이지별 몬스터 스텟'!X316*'(참고)타워 스텟 가치'!$V$17,'스테이지별 몬스터 스텟'!Y316*'(참고)타워 스텟 가치'!$W$17,'스테이지별 몬스터 스텟'!Z316*'(참고)타워 스텟 가치'!$X$17,'스테이지별 몬스터 스텟'!AA316*'(참고)타워 스텟 가치'!$Y$17)</f>
        <v>199403.61499999976</v>
      </c>
      <c r="AC316">
        <v>2</v>
      </c>
      <c r="AD316">
        <f>VLOOKUP($F316,'(참고)타워 스텟 가치'!$B$12:$L$16,AD$2,0)+(VLOOKUP($F316,'(참고)타워 스텟 가치'!$B$12:$L$16,AD$2,0)*$E316)</f>
        <v>98.249999999999901</v>
      </c>
      <c r="AE316">
        <f>VLOOKUP($F316,'(참고)타워 스텟 가치'!$B$12:$L$16,AE$2,0)+(VLOOKUP($F316,'(참고)타워 스텟 가치'!$B$12:$L$16,AE$2,0)*$E316)</f>
        <v>117.89999999999989</v>
      </c>
      <c r="AF316">
        <f>VLOOKUP($F316,'(참고)타워 스텟 가치'!$B$12:$L$16,AF$2,0)+(VLOOKUP($F316,'(참고)타워 스텟 가치'!$B$12:$L$16,AF$2,0)*$E316)</f>
        <v>130999.99999999987</v>
      </c>
      <c r="AG316">
        <f>VLOOKUP($F316,'(참고)타워 스텟 가치'!$B$12:$L$16,AG$2,0)+(VLOOKUP($F316,'(참고)타워 스텟 가치'!$B$12:$L$16,AG$2,0)*$E316)</f>
        <v>589.49999999999943</v>
      </c>
      <c r="AH316">
        <f>VLOOKUP($F316,'(참고)타워 스텟 가치'!$B$12:$L$16,AH$2,0)+(VLOOKUP($F316,'(참고)타워 스텟 가치'!$B$12:$L$16,AH$2,0)*$E316)</f>
        <v>19.649999999999981</v>
      </c>
      <c r="AI316">
        <f>VLOOKUP($F316,'(참고)타워 스텟 가치'!$B$12:$L$16,AI$2,0)+(VLOOKUP($F316,'(참고)타워 스텟 가치'!$B$12:$L$16,AI$2,0)*$E316)</f>
        <v>7.8599999999999914</v>
      </c>
      <c r="AJ316">
        <f>VLOOKUP($F316,'(참고)타워 스텟 가치'!$B$12:$L$16,AJ$2,0)+(VLOOKUP($F316,'(참고)타워 스텟 가치'!$B$12:$L$16,AJ$2,0)*$E316)</f>
        <v>0</v>
      </c>
      <c r="AK316">
        <f>VLOOKUP($F316,'(참고)타워 스텟 가치'!$B$12:$L$16,AK$2,0)+(VLOOKUP($F316,'(참고)타워 스텟 가치'!$B$12:$L$16,AK$2,0)*$E316)</f>
        <v>0</v>
      </c>
      <c r="AL316">
        <f>VLOOKUP($F316,'(참고)타워 스텟 가치'!$B$12:$L$16,AL$2,0)+(VLOOKUP($F316,'(참고)타워 스텟 가치'!$B$12:$L$16,AL$2,0)*$E316)</f>
        <v>36.679999999999957</v>
      </c>
      <c r="AM316">
        <f>SUM('스테이지별 몬스터 스텟'!AD316*'(참고)타워 스텟 가치'!$Q$17,'스테이지별 몬스터 스텟'!AE316*'(참고)타워 스텟 가치'!$R$17,'스테이지별 몬스터 스텟'!AF316*'(참고)타워 스텟 가치'!$S$17,'스테이지별 몬스터 스텟'!AG316*'(참고)타워 스텟 가치'!$T$17,'스테이지별 몬스터 스텟'!AH316*'(참고)타워 스텟 가치'!$U$17,'스테이지별 몬스터 스텟'!AI316*'(참고)타워 스텟 가치'!$V$17,'스테이지별 몬스터 스텟'!AJ316*'(참고)타워 스텟 가치'!$W$17,'스테이지별 몬스터 스텟'!AK316*'(참고)타워 스텟 가치'!$X$17,'스테이지별 몬스터 스텟'!AL316*'(참고)타워 스텟 가치'!$Y$17)</f>
        <v>198172.86999999976</v>
      </c>
      <c r="AN316">
        <v>3</v>
      </c>
    </row>
    <row r="317" spans="3:40" x14ac:dyDescent="0.3">
      <c r="C317">
        <v>3</v>
      </c>
      <c r="D317">
        <f t="shared" si="14"/>
        <v>63</v>
      </c>
      <c r="E317" s="52">
        <f>VLOOKUP(D317,'스테이지별 난이도 설정'!B:C,2,0)</f>
        <v>25.199999999999974</v>
      </c>
      <c r="F317" t="str">
        <f t="shared" si="15"/>
        <v>에픽</v>
      </c>
      <c r="G317">
        <f t="shared" si="13"/>
        <v>6</v>
      </c>
      <c r="H317">
        <f>VLOOKUP($F317,'(참고)타워 스텟 가치'!$B$2:$L$6,H$2,0)+(VLOOKUP($F317,'(참고)타워 스텟 가치'!$B$2:$L$6,H$2,0)*$E317)</f>
        <v>442.12499999999955</v>
      </c>
      <c r="I317">
        <f>VLOOKUP($F317,'(참고)타워 스텟 가치'!$B$2:$L$6,I$2,0)+(VLOOKUP($F317,'(참고)타워 스텟 가치'!$B$2:$L$6,I$2,0)*$E317)</f>
        <v>88.424999999999912</v>
      </c>
      <c r="J317">
        <f>VLOOKUP($F317,'(참고)타워 스텟 가치'!$B$2:$L$6,J$2,0)+(VLOOKUP($F317,'(참고)타워 스텟 가치'!$B$2:$L$6,J$2,0)*$E317)</f>
        <v>130999.99999999987</v>
      </c>
      <c r="K317">
        <f>VLOOKUP($F317,'(참고)타워 스텟 가치'!$B$2:$L$6,K$2,0)+(VLOOKUP($F317,'(참고)타워 스텟 가치'!$B$2:$L$6,K$2,0)*$E317)</f>
        <v>1768.4999999999982</v>
      </c>
      <c r="L317">
        <f>VLOOKUP($F317,'(참고)타워 스텟 가치'!$B$2:$L$6,L$2,0)+(VLOOKUP($F317,'(참고)타워 스텟 가치'!$B$2:$L$6,L$2,0)*$E317)</f>
        <v>29.474999999999973</v>
      </c>
      <c r="M317">
        <f>VLOOKUP($F317,'(참고)타워 스텟 가치'!$B$2:$L$6,M$2,0)+(VLOOKUP($F317,'(참고)타워 스텟 가치'!$B$2:$L$6,M$2,0)*$E317)</f>
        <v>7.8599999999999914</v>
      </c>
      <c r="N317">
        <f>VLOOKUP($F317,'(참고)타워 스텟 가치'!$B$2:$L$6,N$2,0)+(VLOOKUP($F317,'(참고)타워 스텟 가치'!$B$2:$L$6,N$2,0)*$E317)</f>
        <v>0</v>
      </c>
      <c r="O317">
        <f>VLOOKUP($F317,'(참고)타워 스텟 가치'!$B$2:$L$6,O$2,0)+(VLOOKUP($F317,'(참고)타워 스텟 가치'!$B$2:$L$6,O$2,0)*$E317)</f>
        <v>0</v>
      </c>
      <c r="P317">
        <f>VLOOKUP($F317,'(참고)타워 스텟 가치'!$B$2:$L$6,P$2,0)+(VLOOKUP($F317,'(참고)타워 스텟 가치'!$B$2:$L$6,P$2,0)*$E317)</f>
        <v>18.339999999999979</v>
      </c>
      <c r="Q317">
        <f>SUM('스테이지별 몬스터 스텟'!H317*'(참고)타워 스텟 가치'!$Q$17,'스테이지별 몬스터 스텟'!I317*'(참고)타워 스텟 가치'!$R$17,'스테이지별 몬스터 스텟'!J317*'(참고)타워 스텟 가치'!$S$17,'스테이지별 몬스터 스텟'!K317*'(참고)타워 스텟 가치'!$T$17,'스테이지별 몬스터 스텟'!L317*'(참고)타워 스텟 가치'!$U$17,'스테이지별 몬스터 스텟'!M317*'(참고)타워 스텟 가치'!$V$17,'스테이지별 몬스터 스텟'!N317*'(참고)타워 스텟 가치'!$W$17,'스테이지별 몬스터 스텟'!O317*'(참고)타워 스텟 가치'!$X$17,'스테이지별 몬스터 스텟'!P317*'(참고)타워 스텟 가치'!$Y$17)</f>
        <v>201157.3774999998</v>
      </c>
      <c r="R317">
        <v>1</v>
      </c>
      <c r="S317">
        <f>VLOOKUP($F317,'(참고)타워 스텟 가치'!$B$7:$L$11,S$2,0)+(VLOOKUP($F317,'(참고)타워 스텟 가치'!$B$7:$L$11,S$2,0)*$E317)</f>
        <v>147.37499999999986</v>
      </c>
      <c r="T317">
        <f>VLOOKUP($F317,'(참고)타워 스텟 가치'!$B$7:$L$11,T$2,0)+(VLOOKUP($F317,'(참고)타워 스텟 가치'!$B$7:$L$11,T$2,0)*$E317)</f>
        <v>265.27499999999975</v>
      </c>
      <c r="U317">
        <f>VLOOKUP($F317,'(참고)타워 스텟 가치'!$B$7:$L$11,U$2,0)+(VLOOKUP($F317,'(참고)타워 스텟 가치'!$B$7:$L$11,U$2,0)*$E317)</f>
        <v>130999.99999999987</v>
      </c>
      <c r="V317">
        <f>VLOOKUP($F317,'(참고)타워 스텟 가치'!$B$7:$L$11,V$2,0)+(VLOOKUP($F317,'(참고)타워 스텟 가치'!$B$7:$L$11,V$2,0)*$E317)</f>
        <v>1768.4999999999982</v>
      </c>
      <c r="W317">
        <f>VLOOKUP($F317,'(참고)타워 스텟 가치'!$B$7:$L$11,W$2,0)+(VLOOKUP($F317,'(참고)타워 스텟 가치'!$B$7:$L$11,W$2,0)*$E317)</f>
        <v>29.474999999999973</v>
      </c>
      <c r="X317">
        <f>VLOOKUP($F317,'(참고)타워 스텟 가치'!$B$7:$L$11,X$2,0)+(VLOOKUP($F317,'(참고)타워 스텟 가치'!$B$7:$L$11,X$2,0)*$E317)</f>
        <v>7.8599999999999914</v>
      </c>
      <c r="Y317">
        <f>VLOOKUP($F317,'(참고)타워 스텟 가치'!$B$7:$L$11,Y$2,0)+(VLOOKUP($F317,'(참고)타워 스텟 가치'!$B$7:$L$11,Y$2,0)*$E317)</f>
        <v>0</v>
      </c>
      <c r="Z317">
        <f>VLOOKUP($F317,'(참고)타워 스텟 가치'!$B$7:$L$11,Z$2,0)+(VLOOKUP($F317,'(참고)타워 스텟 가치'!$B$7:$L$11,Z$2,0)*$E317)</f>
        <v>0</v>
      </c>
      <c r="AA317">
        <f>VLOOKUP($F317,'(참고)타워 스텟 가치'!$B$7:$L$11,AA$2,0)+(VLOOKUP($F317,'(참고)타워 스텟 가치'!$B$7:$L$11,AA$2,0)*$E317)</f>
        <v>18.339999999999979</v>
      </c>
      <c r="AB317">
        <f>SUM('스테이지별 몬스터 스텟'!S317*'(참고)타워 스텟 가치'!$Q$17,'스테이지별 몬스터 스텟'!T317*'(참고)타워 스텟 가치'!$R$17,'스테이지별 몬스터 스텟'!U317*'(참고)타워 스텟 가치'!$S$17,'스테이지별 몬스터 스텟'!V317*'(참고)타워 스텟 가치'!$T$17,'스테이지별 몬스터 스텟'!W317*'(참고)타워 스텟 가치'!$U$17,'스테이지별 몬스터 스텟'!X317*'(참고)타워 스텟 가치'!$V$17,'스테이지별 몬스터 스텟'!Y317*'(참고)타워 스텟 가치'!$W$17,'스테이지별 몬스터 스텟'!Z317*'(참고)타워 스텟 가치'!$X$17,'스테이지별 몬스터 스텟'!AA317*'(참고)타워 스텟 가치'!$Y$17)</f>
        <v>200833.15249999979</v>
      </c>
      <c r="AC317">
        <v>2</v>
      </c>
      <c r="AD317">
        <f>VLOOKUP($F317,'(참고)타워 스텟 가치'!$B$12:$L$16,AD$2,0)+(VLOOKUP($F317,'(참고)타워 스텟 가치'!$B$12:$L$16,AD$2,0)*$E317)</f>
        <v>147.37499999999986</v>
      </c>
      <c r="AE317">
        <f>VLOOKUP($F317,'(참고)타워 스텟 가치'!$B$12:$L$16,AE$2,0)+(VLOOKUP($F317,'(참고)타워 스텟 가치'!$B$12:$L$16,AE$2,0)*$E317)</f>
        <v>176.84999999999982</v>
      </c>
      <c r="AF317">
        <f>VLOOKUP($F317,'(참고)타워 스텟 가치'!$B$12:$L$16,AF$2,0)+(VLOOKUP($F317,'(참고)타워 스텟 가치'!$B$12:$L$16,AF$2,0)*$E317)</f>
        <v>130999.99999999987</v>
      </c>
      <c r="AG317">
        <f>VLOOKUP($F317,'(참고)타워 스텟 가치'!$B$12:$L$16,AG$2,0)+(VLOOKUP($F317,'(참고)타워 스텟 가치'!$B$12:$L$16,AG$2,0)*$E317)</f>
        <v>884.24999999999909</v>
      </c>
      <c r="AH317">
        <f>VLOOKUP($F317,'(참고)타워 스텟 가치'!$B$12:$L$16,AH$2,0)+(VLOOKUP($F317,'(참고)타워 스텟 가치'!$B$12:$L$16,AH$2,0)*$E317)</f>
        <v>29.474999999999973</v>
      </c>
      <c r="AI317">
        <f>VLOOKUP($F317,'(참고)타워 스텟 가치'!$B$12:$L$16,AI$2,0)+(VLOOKUP($F317,'(참고)타워 스텟 가치'!$B$12:$L$16,AI$2,0)*$E317)</f>
        <v>7.8599999999999914</v>
      </c>
      <c r="AJ317">
        <f>VLOOKUP($F317,'(참고)타워 스텟 가치'!$B$12:$L$16,AJ$2,0)+(VLOOKUP($F317,'(참고)타워 스텟 가치'!$B$12:$L$16,AJ$2,0)*$E317)</f>
        <v>0</v>
      </c>
      <c r="AK317">
        <f>VLOOKUP($F317,'(참고)타워 스텟 가치'!$B$12:$L$16,AK$2,0)+(VLOOKUP($F317,'(참고)타워 스텟 가치'!$B$12:$L$16,AK$2,0)*$E317)</f>
        <v>0</v>
      </c>
      <c r="AL317">
        <f>VLOOKUP($F317,'(참고)타워 스텟 가치'!$B$12:$L$16,AL$2,0)+(VLOOKUP($F317,'(참고)타워 스텟 가치'!$B$12:$L$16,AL$2,0)*$E317)</f>
        <v>36.679999999999957</v>
      </c>
      <c r="AM317">
        <f>SUM('스테이지별 몬스터 스텟'!AD317*'(참고)타워 스텟 가치'!$Q$17,'스테이지별 몬스터 스텟'!AE317*'(참고)타워 스텟 가치'!$R$17,'스테이지별 몬스터 스텟'!AF317*'(참고)타워 스텟 가치'!$S$17,'스테이지별 몬스터 스텟'!AG317*'(참고)타워 스텟 가치'!$T$17,'스테이지별 몬스터 스텟'!AH317*'(참고)타워 스텟 가치'!$U$17,'스테이지별 몬스터 스텟'!AI317*'(참고)타워 스텟 가치'!$V$17,'스테이지별 몬스터 스텟'!AJ317*'(참고)타워 스텟 가치'!$W$17,'스테이지별 몬스터 스텟'!AK317*'(참고)타워 스텟 가치'!$X$17,'스테이지별 몬스터 스텟'!AL317*'(참고)타워 스텟 가치'!$Y$17)</f>
        <v>198968.69499999977</v>
      </c>
      <c r="AN317">
        <v>3</v>
      </c>
    </row>
    <row r="318" spans="3:40" x14ac:dyDescent="0.3">
      <c r="C318">
        <v>4</v>
      </c>
      <c r="D318">
        <f t="shared" si="14"/>
        <v>63</v>
      </c>
      <c r="E318" s="52">
        <f>VLOOKUP(D318,'스테이지별 난이도 설정'!B:C,2,0)</f>
        <v>25.199999999999974</v>
      </c>
      <c r="F318" t="str">
        <f t="shared" si="15"/>
        <v>유니크</v>
      </c>
      <c r="G318">
        <f t="shared" si="13"/>
        <v>6</v>
      </c>
      <c r="H318">
        <f>VLOOKUP($F318,'(참고)타워 스텟 가치'!$B$2:$L$6,H$2,0)+(VLOOKUP($F318,'(참고)타워 스텟 가치'!$B$2:$L$6,H$2,0)*$E318)</f>
        <v>663.18749999999932</v>
      </c>
      <c r="I318">
        <f>VLOOKUP($F318,'(참고)타워 스텟 가치'!$B$2:$L$6,I$2,0)+(VLOOKUP($F318,'(참고)타워 스텟 가치'!$B$2:$L$6,I$2,0)*$E318)</f>
        <v>132.63749999999987</v>
      </c>
      <c r="J318">
        <f>VLOOKUP($F318,'(참고)타워 스텟 가치'!$B$2:$L$6,J$2,0)+(VLOOKUP($F318,'(참고)타워 스텟 가치'!$B$2:$L$6,J$2,0)*$E318)</f>
        <v>130999.99999999987</v>
      </c>
      <c r="K318">
        <f>VLOOKUP($F318,'(참고)타워 스텟 가치'!$B$2:$L$6,K$2,0)+(VLOOKUP($F318,'(참고)타워 스텟 가치'!$B$2:$L$6,K$2,0)*$E318)</f>
        <v>2652.7499999999973</v>
      </c>
      <c r="L318">
        <f>VLOOKUP($F318,'(참고)타워 스텟 가치'!$B$2:$L$6,L$2,0)+(VLOOKUP($F318,'(참고)타워 스텟 가치'!$B$2:$L$6,L$2,0)*$E318)</f>
        <v>44.212499999999956</v>
      </c>
      <c r="M318">
        <f>VLOOKUP($F318,'(참고)타워 스텟 가치'!$B$2:$L$6,M$2,0)+(VLOOKUP($F318,'(참고)타워 스텟 가치'!$B$2:$L$6,M$2,0)*$E318)</f>
        <v>7.8599999999999914</v>
      </c>
      <c r="N318">
        <f>VLOOKUP($F318,'(참고)타워 스텟 가치'!$B$2:$L$6,N$2,0)+(VLOOKUP($F318,'(참고)타워 스텟 가치'!$B$2:$L$6,N$2,0)*$E318)</f>
        <v>0</v>
      </c>
      <c r="O318">
        <f>VLOOKUP($F318,'(참고)타워 스텟 가치'!$B$2:$L$6,O$2,0)+(VLOOKUP($F318,'(참고)타워 스텟 가치'!$B$2:$L$6,O$2,0)*$E318)</f>
        <v>0</v>
      </c>
      <c r="P318">
        <f>VLOOKUP($F318,'(참고)타워 스텟 가치'!$B$2:$L$6,P$2,0)+(VLOOKUP($F318,'(참고)타워 스텟 가치'!$B$2:$L$6,P$2,0)*$E318)</f>
        <v>26.199999999999974</v>
      </c>
      <c r="Q318">
        <f>SUM('스테이지별 몬스터 스텟'!H318*'(참고)타워 스텟 가치'!$Q$17,'스테이지별 몬스터 스텟'!I318*'(참고)타워 스텟 가치'!$R$17,'스테이지별 몬스터 스텟'!J318*'(참고)타워 스텟 가치'!$S$17,'스테이지별 몬스터 스텟'!K318*'(참고)타워 스텟 가치'!$T$17,'스테이지별 몬스터 스텟'!L318*'(참고)타워 스텟 가치'!$U$17,'스테이지별 몬스터 스텟'!M318*'(참고)타워 스텟 가치'!$V$17,'스테이지별 몬스터 스텟'!N318*'(참고)타워 스텟 가치'!$W$17,'스테이지별 몬스터 스텟'!O318*'(참고)타워 스텟 가치'!$X$17,'스테이지별 몬스터 스텟'!P318*'(참고)타워 스텟 가치'!$Y$17)</f>
        <v>203479.51624999975</v>
      </c>
      <c r="R318">
        <v>1</v>
      </c>
      <c r="S318">
        <f>VLOOKUP($F318,'(참고)타워 스텟 가치'!$B$7:$L$11,S$2,0)+(VLOOKUP($F318,'(참고)타워 스텟 가치'!$B$7:$L$11,S$2,0)*$E318)</f>
        <v>221.06249999999977</v>
      </c>
      <c r="T318">
        <f>VLOOKUP($F318,'(참고)타워 스텟 가치'!$B$7:$L$11,T$2,0)+(VLOOKUP($F318,'(참고)타워 스텟 가치'!$B$7:$L$11,T$2,0)*$E318)</f>
        <v>397.91249999999962</v>
      </c>
      <c r="U318">
        <f>VLOOKUP($F318,'(참고)타워 스텟 가치'!$B$7:$L$11,U$2,0)+(VLOOKUP($F318,'(참고)타워 스텟 가치'!$B$7:$L$11,U$2,0)*$E318)</f>
        <v>130999.99999999987</v>
      </c>
      <c r="V318">
        <f>VLOOKUP($F318,'(참고)타워 스텟 가치'!$B$7:$L$11,V$2,0)+(VLOOKUP($F318,'(참고)타워 스텟 가치'!$B$7:$L$11,V$2,0)*$E318)</f>
        <v>2652.7499999999973</v>
      </c>
      <c r="W318">
        <f>VLOOKUP($F318,'(참고)타워 스텟 가치'!$B$7:$L$11,W$2,0)+(VLOOKUP($F318,'(참고)타워 스텟 가치'!$B$7:$L$11,W$2,0)*$E318)</f>
        <v>44.212499999999956</v>
      </c>
      <c r="X318">
        <f>VLOOKUP($F318,'(참고)타워 스텟 가치'!$B$7:$L$11,X$2,0)+(VLOOKUP($F318,'(참고)타워 스텟 가치'!$B$7:$L$11,X$2,0)*$E318)</f>
        <v>7.8599999999999914</v>
      </c>
      <c r="Y318">
        <f>VLOOKUP($F318,'(참고)타워 스텟 가치'!$B$7:$L$11,Y$2,0)+(VLOOKUP($F318,'(참고)타워 스텟 가치'!$B$7:$L$11,Y$2,0)*$E318)</f>
        <v>0</v>
      </c>
      <c r="Z318">
        <f>VLOOKUP($F318,'(참고)타워 스텟 가치'!$B$7:$L$11,Z$2,0)+(VLOOKUP($F318,'(참고)타워 스텟 가치'!$B$7:$L$11,Z$2,0)*$E318)</f>
        <v>0</v>
      </c>
      <c r="AA318">
        <f>VLOOKUP($F318,'(참고)타워 스텟 가치'!$B$7:$L$11,AA$2,0)+(VLOOKUP($F318,'(참고)타워 스텟 가치'!$B$7:$L$11,AA$2,0)*$E318)</f>
        <v>26.199999999999974</v>
      </c>
      <c r="AB318">
        <f>SUM('스테이지별 몬스터 스텟'!S318*'(참고)타워 스텟 가치'!$Q$17,'스테이지별 몬스터 스텟'!T318*'(참고)타워 스텟 가치'!$R$17,'스테이지별 몬스터 스텟'!U318*'(참고)타워 스텟 가치'!$S$17,'스테이지별 몬스터 스텟'!V318*'(참고)타워 스텟 가치'!$T$17,'스테이지별 몬스터 스텟'!W318*'(참고)타워 스텟 가치'!$U$17,'스테이지별 몬스터 스텟'!X318*'(참고)타워 스텟 가치'!$V$17,'스테이지별 몬스터 스텟'!Y318*'(참고)타워 스텟 가치'!$W$17,'스테이지별 몬스터 스텟'!Z318*'(참고)타워 스텟 가치'!$X$17,'스테이지별 몬스터 스텟'!AA318*'(참고)타워 스텟 가치'!$Y$17)</f>
        <v>202993.17874999976</v>
      </c>
      <c r="AC318">
        <v>2</v>
      </c>
      <c r="AD318">
        <f>VLOOKUP($F318,'(참고)타워 스텟 가치'!$B$12:$L$16,AD$2,0)+(VLOOKUP($F318,'(참고)타워 스텟 가치'!$B$12:$L$16,AD$2,0)*$E318)</f>
        <v>221.06249999999977</v>
      </c>
      <c r="AE318">
        <f>VLOOKUP($F318,'(참고)타워 스텟 가치'!$B$12:$L$16,AE$2,0)+(VLOOKUP($F318,'(참고)타워 스텟 가치'!$B$12:$L$16,AE$2,0)*$E318)</f>
        <v>265.27499999999975</v>
      </c>
      <c r="AF318">
        <f>VLOOKUP($F318,'(참고)타워 스텟 가치'!$B$12:$L$16,AF$2,0)+(VLOOKUP($F318,'(참고)타워 스텟 가치'!$B$12:$L$16,AF$2,0)*$E318)</f>
        <v>130999.99999999987</v>
      </c>
      <c r="AG318">
        <f>VLOOKUP($F318,'(참고)타워 스텟 가치'!$B$12:$L$16,AG$2,0)+(VLOOKUP($F318,'(참고)타워 스텟 가치'!$B$12:$L$16,AG$2,0)*$E318)</f>
        <v>1326.3749999999986</v>
      </c>
      <c r="AH318">
        <f>VLOOKUP($F318,'(참고)타워 스텟 가치'!$B$12:$L$16,AH$2,0)+(VLOOKUP($F318,'(참고)타워 스텟 가치'!$B$12:$L$16,AH$2,0)*$E318)</f>
        <v>44.212499999999956</v>
      </c>
      <c r="AI318">
        <f>VLOOKUP($F318,'(참고)타워 스텟 가치'!$B$12:$L$16,AI$2,0)+(VLOOKUP($F318,'(참고)타워 스텟 가치'!$B$12:$L$16,AI$2,0)*$E318)</f>
        <v>7.8599999999999914</v>
      </c>
      <c r="AJ318">
        <f>VLOOKUP($F318,'(참고)타워 스텟 가치'!$B$12:$L$16,AJ$2,0)+(VLOOKUP($F318,'(참고)타워 스텟 가치'!$B$12:$L$16,AJ$2,0)*$E318)</f>
        <v>0</v>
      </c>
      <c r="AK318">
        <f>VLOOKUP($F318,'(참고)타워 스텟 가치'!$B$12:$L$16,AK$2,0)+(VLOOKUP($F318,'(참고)타워 스텟 가치'!$B$12:$L$16,AK$2,0)*$E318)</f>
        <v>0</v>
      </c>
      <c r="AL318">
        <f>VLOOKUP($F318,'(참고)타워 스텟 가치'!$B$12:$L$16,AL$2,0)+(VLOOKUP($F318,'(참고)타워 스텟 가치'!$B$12:$L$16,AL$2,0)*$E318)</f>
        <v>52.399999999999949</v>
      </c>
      <c r="AM318">
        <f>SUM('스테이지별 몬스터 스텟'!AD318*'(참고)타워 스텟 가치'!$Q$17,'스테이지별 몬스터 스텟'!AE318*'(참고)타워 스텟 가치'!$R$17,'스테이지별 몬스터 스텟'!AF318*'(참고)타워 스텟 가치'!$S$17,'스테이지별 몬스터 스텟'!AG318*'(참고)타워 스텟 가치'!$T$17,'스테이지별 몬스터 스텟'!AH318*'(참고)타워 스텟 가치'!$U$17,'스테이지별 몬스터 스텟'!AI318*'(참고)타워 스텟 가치'!$V$17,'스테이지별 몬스터 스텟'!AJ318*'(참고)타워 스텟 가치'!$W$17,'스테이지별 몬스터 스텟'!AK318*'(참고)타워 스텟 가치'!$X$17,'스테이지별 몬스터 스텟'!AL318*'(참고)타워 스텟 가치'!$Y$17)</f>
        <v>200193.87249999976</v>
      </c>
      <c r="AN318">
        <v>3</v>
      </c>
    </row>
    <row r="319" spans="3:40" x14ac:dyDescent="0.3">
      <c r="C319">
        <v>5</v>
      </c>
      <c r="D319">
        <f t="shared" si="14"/>
        <v>63</v>
      </c>
      <c r="E319" s="52">
        <f>VLOOKUP(D319,'스테이지별 난이도 설정'!B:C,2,0)</f>
        <v>25.199999999999974</v>
      </c>
      <c r="F319" t="str">
        <f t="shared" si="15"/>
        <v>스페셜</v>
      </c>
      <c r="G319">
        <f t="shared" si="13"/>
        <v>6</v>
      </c>
      <c r="H319">
        <f>VLOOKUP($F319,'(참고)타워 스텟 가치'!$B$2:$L$6,H$2,0)+(VLOOKUP($F319,'(참고)타워 스텟 가치'!$B$2:$L$6,H$2,0)*$E319)</f>
        <v>994.78124999999898</v>
      </c>
      <c r="I319">
        <f>VLOOKUP($F319,'(참고)타워 스텟 가치'!$B$2:$L$6,I$2,0)+(VLOOKUP($F319,'(참고)타워 스텟 가치'!$B$2:$L$6,I$2,0)*$E319)</f>
        <v>198.95624999999981</v>
      </c>
      <c r="J319">
        <f>VLOOKUP($F319,'(참고)타워 스텟 가치'!$B$2:$L$6,J$2,0)+(VLOOKUP($F319,'(참고)타워 스텟 가치'!$B$2:$L$6,J$2,0)*$E319)</f>
        <v>130999.99999999987</v>
      </c>
      <c r="K319">
        <f>VLOOKUP($F319,'(참고)타워 스텟 가치'!$B$2:$L$6,K$2,0)+(VLOOKUP($F319,'(참고)타워 스텟 가치'!$B$2:$L$6,K$2,0)*$E319)</f>
        <v>3979.1249999999959</v>
      </c>
      <c r="L319">
        <f>VLOOKUP($F319,'(참고)타워 스텟 가치'!$B$2:$L$6,L$2,0)+(VLOOKUP($F319,'(참고)타워 스텟 가치'!$B$2:$L$6,L$2,0)*$E319)</f>
        <v>66.318749999999937</v>
      </c>
      <c r="M319">
        <f>VLOOKUP($F319,'(참고)타워 스텟 가치'!$B$2:$L$6,M$2,0)+(VLOOKUP($F319,'(참고)타워 스텟 가치'!$B$2:$L$6,M$2,0)*$E319)</f>
        <v>7.8599999999999914</v>
      </c>
      <c r="N319">
        <f>VLOOKUP($F319,'(참고)타워 스텟 가치'!$B$2:$L$6,N$2,0)+(VLOOKUP($F319,'(참고)타워 스텟 가치'!$B$2:$L$6,N$2,0)*$E319)</f>
        <v>0</v>
      </c>
      <c r="O319">
        <f>VLOOKUP($F319,'(참고)타워 스텟 가치'!$B$2:$L$6,O$2,0)+(VLOOKUP($F319,'(참고)타워 스텟 가치'!$B$2:$L$6,O$2,0)*$E319)</f>
        <v>0</v>
      </c>
      <c r="P319">
        <f>VLOOKUP($F319,'(참고)타워 스텟 가치'!$B$2:$L$6,P$2,0)+(VLOOKUP($F319,'(참고)타워 스텟 가치'!$B$2:$L$6,P$2,0)*$E319)</f>
        <v>26.199999999999974</v>
      </c>
      <c r="Q319">
        <f>SUM('스테이지별 몬스터 스텟'!H319*'(참고)타워 스텟 가치'!$Q$17,'스테이지별 몬스터 스텟'!I319*'(참고)타워 스텟 가치'!$R$17,'스테이지별 몬스터 스텟'!J319*'(참고)타워 스텟 가치'!$S$17,'스테이지별 몬스터 스텟'!K319*'(참고)타워 스텟 가치'!$T$17,'스테이지별 몬스터 스텟'!L319*'(참고)타워 스텟 가치'!$U$17,'스테이지별 몬스터 스텟'!M319*'(참고)타워 스텟 가치'!$V$17,'스테이지별 몬스터 스텟'!N319*'(참고)타워 스텟 가치'!$W$17,'스테이지별 몬스터 스텟'!O319*'(참고)타워 스텟 가치'!$X$17,'스테이지별 몬스터 스텟'!P319*'(참고)타워 스텟 가치'!$Y$17)</f>
        <v>206939.1443749998</v>
      </c>
      <c r="R319">
        <v>1</v>
      </c>
      <c r="S319">
        <f>VLOOKUP($F319,'(참고)타워 스텟 가치'!$B$7:$L$11,S$2,0)+(VLOOKUP($F319,'(참고)타워 스텟 가치'!$B$7:$L$11,S$2,0)*$E319)</f>
        <v>331.59374999999966</v>
      </c>
      <c r="T319">
        <f>VLOOKUP($F319,'(참고)타워 스텟 가치'!$B$7:$L$11,T$2,0)+(VLOOKUP($F319,'(참고)타워 스텟 가치'!$B$7:$L$11,T$2,0)*$E319)</f>
        <v>596.86874999999941</v>
      </c>
      <c r="U319">
        <f>VLOOKUP($F319,'(참고)타워 스텟 가치'!$B$7:$L$11,U$2,0)+(VLOOKUP($F319,'(참고)타워 스텟 가치'!$B$7:$L$11,U$2,0)*$E319)</f>
        <v>130999.99999999987</v>
      </c>
      <c r="V319">
        <f>VLOOKUP($F319,'(참고)타워 스텟 가치'!$B$7:$L$11,V$2,0)+(VLOOKUP($F319,'(참고)타워 스텟 가치'!$B$7:$L$11,V$2,0)*$E319)</f>
        <v>3979.1249999999959</v>
      </c>
      <c r="W319">
        <f>VLOOKUP($F319,'(참고)타워 스텟 가치'!$B$7:$L$11,W$2,0)+(VLOOKUP($F319,'(참고)타워 스텟 가치'!$B$7:$L$11,W$2,0)*$E319)</f>
        <v>66.318749999999937</v>
      </c>
      <c r="X319">
        <f>VLOOKUP($F319,'(참고)타워 스텟 가치'!$B$7:$L$11,X$2,0)+(VLOOKUP($F319,'(참고)타워 스텟 가치'!$B$7:$L$11,X$2,0)*$E319)</f>
        <v>7.8599999999999914</v>
      </c>
      <c r="Y319">
        <f>VLOOKUP($F319,'(참고)타워 스텟 가치'!$B$7:$L$11,Y$2,0)+(VLOOKUP($F319,'(참고)타워 스텟 가치'!$B$7:$L$11,Y$2,0)*$E319)</f>
        <v>0</v>
      </c>
      <c r="Z319">
        <f>VLOOKUP($F319,'(참고)타워 스텟 가치'!$B$7:$L$11,Z$2,0)+(VLOOKUP($F319,'(참고)타워 스텟 가치'!$B$7:$L$11,Z$2,0)*$E319)</f>
        <v>0</v>
      </c>
      <c r="AA319">
        <f>VLOOKUP($F319,'(참고)타워 스텟 가치'!$B$7:$L$11,AA$2,0)+(VLOOKUP($F319,'(참고)타워 스텟 가치'!$B$7:$L$11,AA$2,0)*$E319)</f>
        <v>26.199999999999974</v>
      </c>
      <c r="AB319">
        <f>SUM('스테이지별 몬스터 스텟'!S319*'(참고)타워 스텟 가치'!$Q$17,'스테이지별 몬스터 스텟'!T319*'(참고)타워 스텟 가치'!$R$17,'스테이지별 몬스터 스텟'!U319*'(참고)타워 스텟 가치'!$S$17,'스테이지별 몬스터 스텟'!V319*'(참고)타워 스텟 가치'!$T$17,'스테이지별 몬스터 스텟'!W319*'(참고)타워 스텟 가치'!$U$17,'스테이지별 몬스터 스텟'!X319*'(참고)타워 스텟 가치'!$V$17,'스테이지별 몬스터 스텟'!Y319*'(참고)타워 스텟 가치'!$W$17,'스테이지별 몬스터 스텟'!Z319*'(참고)타워 스텟 가치'!$X$17,'스테이지별 몬스터 스텟'!AA319*'(참고)타워 스텟 가치'!$Y$17)</f>
        <v>206209.63812499979</v>
      </c>
      <c r="AC319">
        <v>2</v>
      </c>
      <c r="AD319">
        <f>VLOOKUP($F319,'(참고)타워 스텟 가치'!$B$12:$L$16,AD$2,0)+(VLOOKUP($F319,'(참고)타워 스텟 가치'!$B$12:$L$16,AD$2,0)*$E319)</f>
        <v>331.59374999999966</v>
      </c>
      <c r="AE319">
        <f>VLOOKUP($F319,'(참고)타워 스텟 가치'!$B$12:$L$16,AE$2,0)+(VLOOKUP($F319,'(참고)타워 스텟 가치'!$B$12:$L$16,AE$2,0)*$E319)</f>
        <v>397.91249999999962</v>
      </c>
      <c r="AF319">
        <f>VLOOKUP($F319,'(참고)타워 스텟 가치'!$B$12:$L$16,AF$2,0)+(VLOOKUP($F319,'(참고)타워 스텟 가치'!$B$12:$L$16,AF$2,0)*$E319)</f>
        <v>130999.99999999987</v>
      </c>
      <c r="AG319">
        <f>VLOOKUP($F319,'(참고)타워 스텟 가치'!$B$12:$L$16,AG$2,0)+(VLOOKUP($F319,'(참고)타워 스텟 가치'!$B$12:$L$16,AG$2,0)*$E319)</f>
        <v>1989.562499999998</v>
      </c>
      <c r="AH319">
        <f>VLOOKUP($F319,'(참고)타워 스텟 가치'!$B$12:$L$16,AH$2,0)+(VLOOKUP($F319,'(참고)타워 스텟 가치'!$B$12:$L$16,AH$2,0)*$E319)</f>
        <v>66.318749999999937</v>
      </c>
      <c r="AI319">
        <f>VLOOKUP($F319,'(참고)타워 스텟 가치'!$B$12:$L$16,AI$2,0)+(VLOOKUP($F319,'(참고)타워 스텟 가치'!$B$12:$L$16,AI$2,0)*$E319)</f>
        <v>7.8599999999999914</v>
      </c>
      <c r="AJ319">
        <f>VLOOKUP($F319,'(참고)타워 스텟 가치'!$B$12:$L$16,AJ$2,0)+(VLOOKUP($F319,'(참고)타워 스텟 가치'!$B$12:$L$16,AJ$2,0)*$E319)</f>
        <v>0</v>
      </c>
      <c r="AK319">
        <f>VLOOKUP($F319,'(참고)타워 스텟 가치'!$B$12:$L$16,AK$2,0)+(VLOOKUP($F319,'(참고)타워 스텟 가치'!$B$12:$L$16,AK$2,0)*$E319)</f>
        <v>0</v>
      </c>
      <c r="AL319">
        <f>VLOOKUP($F319,'(참고)타워 스텟 가치'!$B$12:$L$16,AL$2,0)+(VLOOKUP($F319,'(참고)타워 스텟 가치'!$B$12:$L$16,AL$2,0)*$E319)</f>
        <v>52.399999999999949</v>
      </c>
      <c r="AM319">
        <f>SUM('스테이지별 몬스터 스텟'!AD319*'(참고)타워 스텟 가치'!$Q$17,'스테이지별 몬스터 스텟'!AE319*'(참고)타워 스텟 가치'!$R$17,'스테이지별 몬스터 스텟'!AF319*'(참고)타워 스텟 가치'!$S$17,'스테이지별 몬스터 스텟'!AG319*'(참고)타워 스텟 가치'!$T$17,'스테이지별 몬스터 스텟'!AH319*'(참고)타워 스텟 가치'!$U$17,'스테이지별 몬스터 스텟'!AI319*'(참고)타워 스텟 가치'!$V$17,'스테이지별 몬스터 스텟'!AJ319*'(참고)타워 스텟 가치'!$W$17,'스테이지별 몬스터 스텟'!AK319*'(참고)타워 스텟 가치'!$X$17,'스테이지별 몬스터 스텟'!AL319*'(참고)타워 스텟 가치'!$Y$17)</f>
        <v>201984.47874999978</v>
      </c>
      <c r="AN319">
        <v>3</v>
      </c>
    </row>
    <row r="320" spans="3:40" x14ac:dyDescent="0.3">
      <c r="C320">
        <v>1</v>
      </c>
      <c r="D320">
        <f t="shared" si="14"/>
        <v>64</v>
      </c>
      <c r="E320" s="52">
        <f>VLOOKUP(D320,'스테이지별 난이도 설정'!B:C,2,0)</f>
        <v>25.599999999999973</v>
      </c>
      <c r="F320" t="str">
        <f t="shared" si="15"/>
        <v>일반</v>
      </c>
      <c r="G320">
        <f t="shared" si="13"/>
        <v>6</v>
      </c>
      <c r="H320">
        <f>VLOOKUP($F320,'(참고)타워 스텟 가치'!$B$2:$L$6,H$2,0)+(VLOOKUP($F320,'(참고)타워 스텟 가치'!$B$2:$L$6,H$2,0)*$E320)</f>
        <v>199.4999999999998</v>
      </c>
      <c r="I320">
        <f>VLOOKUP($F320,'(참고)타워 스텟 가치'!$B$2:$L$6,I$2,0)+(VLOOKUP($F320,'(참고)타워 스텟 가치'!$B$2:$L$6,I$2,0)*$E320)</f>
        <v>39.899999999999963</v>
      </c>
      <c r="J320">
        <f>VLOOKUP($F320,'(참고)타워 스텟 가치'!$B$2:$L$6,J$2,0)+(VLOOKUP($F320,'(참고)타워 스텟 가치'!$B$2:$L$6,J$2,0)*$E320)</f>
        <v>132999.99999999988</v>
      </c>
      <c r="K320">
        <f>VLOOKUP($F320,'(참고)타워 스텟 가치'!$B$2:$L$6,K$2,0)+(VLOOKUP($F320,'(참고)타워 스텟 가치'!$B$2:$L$6,K$2,0)*$E320)</f>
        <v>797.9999999999992</v>
      </c>
      <c r="L320">
        <f>VLOOKUP($F320,'(참고)타워 스텟 가치'!$B$2:$L$6,L$2,0)+(VLOOKUP($F320,'(참고)타워 스텟 가치'!$B$2:$L$6,L$2,0)*$E320)</f>
        <v>13.299999999999986</v>
      </c>
      <c r="M320">
        <f>VLOOKUP($F320,'(참고)타워 스텟 가치'!$B$2:$L$6,M$2,0)+(VLOOKUP($F320,'(참고)타워 스텟 가치'!$B$2:$L$6,M$2,0)*$E320)</f>
        <v>7.9799999999999915</v>
      </c>
      <c r="N320">
        <f>VLOOKUP($F320,'(참고)타워 스텟 가치'!$B$2:$L$6,N$2,0)+(VLOOKUP($F320,'(참고)타워 스텟 가치'!$B$2:$L$6,N$2,0)*$E320)</f>
        <v>0</v>
      </c>
      <c r="O320">
        <f>VLOOKUP($F320,'(참고)타워 스텟 가치'!$B$2:$L$6,O$2,0)+(VLOOKUP($F320,'(참고)타워 스텟 가치'!$B$2:$L$6,O$2,0)*$E320)</f>
        <v>0</v>
      </c>
      <c r="P320">
        <f>VLOOKUP($F320,'(참고)타워 스텟 가치'!$B$2:$L$6,P$2,0)+(VLOOKUP($F320,'(참고)타워 스텟 가치'!$B$2:$L$6,P$2,0)*$E320)</f>
        <v>18.61999999999998</v>
      </c>
      <c r="Q320">
        <f>SUM('스테이지별 몬스터 스텟'!H320*'(참고)타워 스텟 가치'!$Q$17,'스테이지별 몬스터 스텟'!I320*'(참고)타워 스텟 가치'!$R$17,'스테이지별 몬스터 스텟'!J320*'(참고)타워 스텟 가치'!$S$17,'스테이지별 몬스터 스텟'!K320*'(참고)타워 스텟 가치'!$T$17,'스테이지별 몬스터 스텟'!L320*'(참고)타워 스텟 가치'!$U$17,'스테이지별 몬스터 스텟'!M320*'(참고)타워 스텟 가치'!$V$17,'스테이지별 몬스터 스텟'!N320*'(참고)타워 스텟 가치'!$W$17,'스테이지별 몬스터 스텟'!O320*'(참고)타워 스텟 가치'!$X$17,'스테이지별 몬스터 스텟'!P320*'(참고)타워 스텟 가치'!$Y$17)</f>
        <v>201626.66999999984</v>
      </c>
      <c r="R320">
        <v>1</v>
      </c>
      <c r="S320">
        <f>VLOOKUP($F320,'(참고)타워 스텟 가치'!$B$7:$L$11,S$2,0)+(VLOOKUP($F320,'(참고)타워 스텟 가치'!$B$7:$L$11,S$2,0)*$E320)</f>
        <v>66.499999999999929</v>
      </c>
      <c r="T320">
        <f>VLOOKUP($F320,'(참고)타워 스텟 가치'!$B$7:$L$11,T$2,0)+(VLOOKUP($F320,'(참고)타워 스텟 가치'!$B$7:$L$11,T$2,0)*$E320)</f>
        <v>119.69999999999987</v>
      </c>
      <c r="U320">
        <f>VLOOKUP($F320,'(참고)타워 스텟 가치'!$B$7:$L$11,U$2,0)+(VLOOKUP($F320,'(참고)타워 스텟 가치'!$B$7:$L$11,U$2,0)*$E320)</f>
        <v>132999.99999999988</v>
      </c>
      <c r="V320">
        <f>VLOOKUP($F320,'(참고)타워 스텟 가치'!$B$7:$L$11,V$2,0)+(VLOOKUP($F320,'(참고)타워 스텟 가치'!$B$7:$L$11,V$2,0)*$E320)</f>
        <v>797.9999999999992</v>
      </c>
      <c r="W320">
        <f>VLOOKUP($F320,'(참고)타워 스텟 가치'!$B$7:$L$11,W$2,0)+(VLOOKUP($F320,'(참고)타워 스텟 가치'!$B$7:$L$11,W$2,0)*$E320)</f>
        <v>13.299999999999986</v>
      </c>
      <c r="X320">
        <f>VLOOKUP($F320,'(참고)타워 스텟 가치'!$B$7:$L$11,X$2,0)+(VLOOKUP($F320,'(참고)타워 스텟 가치'!$B$7:$L$11,X$2,0)*$E320)</f>
        <v>7.9799999999999915</v>
      </c>
      <c r="Y320">
        <f>VLOOKUP($F320,'(참고)타워 스텟 가치'!$B$7:$L$11,Y$2,0)+(VLOOKUP($F320,'(참고)타워 스텟 가치'!$B$7:$L$11,Y$2,0)*$E320)</f>
        <v>0</v>
      </c>
      <c r="Z320">
        <f>VLOOKUP($F320,'(참고)타워 스텟 가치'!$B$7:$L$11,Z$2,0)+(VLOOKUP($F320,'(참고)타워 스텟 가치'!$B$7:$L$11,Z$2,0)*$E320)</f>
        <v>0</v>
      </c>
      <c r="AA320">
        <f>VLOOKUP($F320,'(참고)타워 스텟 가치'!$B$7:$L$11,AA$2,0)+(VLOOKUP($F320,'(참고)타워 스텟 가치'!$B$7:$L$11,AA$2,0)*$E320)</f>
        <v>18.61999999999998</v>
      </c>
      <c r="AB320">
        <f>SUM('스테이지별 몬스터 스텟'!S320*'(참고)타워 스텟 가치'!$Q$17,'스테이지별 몬스터 스텟'!T320*'(참고)타워 스텟 가치'!$R$17,'스테이지별 몬스터 스텟'!U320*'(참고)타워 스텟 가치'!$S$17,'스테이지별 몬스터 스텟'!V320*'(참고)타워 스텟 가치'!$T$17,'스테이지별 몬스터 스텟'!W320*'(참고)타워 스텟 가치'!$U$17,'스테이지별 몬스터 스텟'!X320*'(참고)타워 스텟 가치'!$V$17,'스테이지별 몬스터 스텟'!Y320*'(참고)타워 스텟 가치'!$W$17,'스테이지별 몬스터 스텟'!Z320*'(참고)타워 스텟 가치'!$X$17,'스테이지별 몬스터 스텟'!AA320*'(참고)타워 스텟 가치'!$Y$17)</f>
        <v>201480.36999999982</v>
      </c>
      <c r="AC320">
        <v>2</v>
      </c>
      <c r="AD320">
        <f>VLOOKUP($F320,'(참고)타워 스텟 가치'!$B$12:$L$16,AD$2,0)+(VLOOKUP($F320,'(참고)타워 스텟 가치'!$B$12:$L$16,AD$2,0)*$E320)</f>
        <v>66.499999999999929</v>
      </c>
      <c r="AE320">
        <f>VLOOKUP($F320,'(참고)타워 스텟 가치'!$B$12:$L$16,AE$2,0)+(VLOOKUP($F320,'(참고)타워 스텟 가치'!$B$12:$L$16,AE$2,0)*$E320)</f>
        <v>79.799999999999926</v>
      </c>
      <c r="AF320">
        <f>VLOOKUP($F320,'(참고)타워 스텟 가치'!$B$12:$L$16,AF$2,0)+(VLOOKUP($F320,'(참고)타워 스텟 가치'!$B$12:$L$16,AF$2,0)*$E320)</f>
        <v>132999.99999999988</v>
      </c>
      <c r="AG320">
        <f>VLOOKUP($F320,'(참고)타워 스텟 가치'!$B$12:$L$16,AG$2,0)+(VLOOKUP($F320,'(참고)타워 스텟 가치'!$B$12:$L$16,AG$2,0)*$E320)</f>
        <v>398.9999999999996</v>
      </c>
      <c r="AH320">
        <f>VLOOKUP($F320,'(참고)타워 스텟 가치'!$B$12:$L$16,AH$2,0)+(VLOOKUP($F320,'(참고)타워 스텟 가치'!$B$12:$L$16,AH$2,0)*$E320)</f>
        <v>13.299999999999986</v>
      </c>
      <c r="AI320">
        <f>VLOOKUP($F320,'(참고)타워 스텟 가치'!$B$12:$L$16,AI$2,0)+(VLOOKUP($F320,'(참고)타워 스텟 가치'!$B$12:$L$16,AI$2,0)*$E320)</f>
        <v>7.9799999999999915</v>
      </c>
      <c r="AJ320">
        <f>VLOOKUP($F320,'(참고)타워 스텟 가치'!$B$12:$L$16,AJ$2,0)+(VLOOKUP($F320,'(참고)타워 스텟 가치'!$B$12:$L$16,AJ$2,0)*$E320)</f>
        <v>0</v>
      </c>
      <c r="AK320">
        <f>VLOOKUP($F320,'(참고)타워 스텟 가치'!$B$12:$L$16,AK$2,0)+(VLOOKUP($F320,'(참고)타워 스텟 가치'!$B$12:$L$16,AK$2,0)*$E320)</f>
        <v>0</v>
      </c>
      <c r="AL320">
        <f>VLOOKUP($F320,'(참고)타워 스텟 가치'!$B$12:$L$16,AL$2,0)+(VLOOKUP($F320,'(참고)타워 스텟 가치'!$B$12:$L$16,AL$2,0)*$E320)</f>
        <v>37.239999999999959</v>
      </c>
      <c r="AM320">
        <f>SUM('스테이지별 몬스터 스텟'!AD320*'(참고)타워 스텟 가치'!$Q$17,'스테이지별 몬스터 스텟'!AE320*'(참고)타워 스텟 가치'!$R$17,'스테이지별 몬스터 스텟'!AF320*'(참고)타워 스텟 가치'!$S$17,'스테이지별 몬스터 스텟'!AG320*'(참고)타워 스텟 가치'!$T$17,'스테이지별 몬스터 스텟'!AH320*'(참고)타워 스텟 가치'!$U$17,'스테이지별 몬스터 스텟'!AI320*'(참고)타워 스텟 가치'!$V$17,'스테이지별 몬스터 스텟'!AJ320*'(참고)타워 스텟 가치'!$W$17,'스테이지별 몬스터 스텟'!AK320*'(참고)타워 스텟 가치'!$X$17,'스테이지별 몬스터 스텟'!AL320*'(참고)타워 스텟 가치'!$Y$17)</f>
        <v>200659.75999999986</v>
      </c>
      <c r="AN320">
        <v>3</v>
      </c>
    </row>
    <row r="321" spans="3:40" x14ac:dyDescent="0.3">
      <c r="C321">
        <v>2</v>
      </c>
      <c r="D321">
        <f t="shared" si="14"/>
        <v>64</v>
      </c>
      <c r="E321" s="52">
        <f>VLOOKUP(D321,'스테이지별 난이도 설정'!B:C,2,0)</f>
        <v>25.599999999999973</v>
      </c>
      <c r="F321" t="str">
        <f t="shared" si="15"/>
        <v>레어</v>
      </c>
      <c r="G321">
        <f t="shared" si="13"/>
        <v>6</v>
      </c>
      <c r="H321">
        <f>VLOOKUP($F321,'(참고)타워 스텟 가치'!$B$2:$L$6,H$2,0)+(VLOOKUP($F321,'(참고)타워 스텟 가치'!$B$2:$L$6,H$2,0)*$E321)</f>
        <v>299.24999999999972</v>
      </c>
      <c r="I321">
        <f>VLOOKUP($F321,'(참고)타워 스텟 가치'!$B$2:$L$6,I$2,0)+(VLOOKUP($F321,'(참고)타워 스텟 가치'!$B$2:$L$6,I$2,0)*$E321)</f>
        <v>59.849999999999937</v>
      </c>
      <c r="J321">
        <f>VLOOKUP($F321,'(참고)타워 스텟 가치'!$B$2:$L$6,J$2,0)+(VLOOKUP($F321,'(참고)타워 스텟 가치'!$B$2:$L$6,J$2,0)*$E321)</f>
        <v>132999.99999999988</v>
      </c>
      <c r="K321">
        <f>VLOOKUP($F321,'(참고)타워 스텟 가치'!$B$2:$L$6,K$2,0)+(VLOOKUP($F321,'(참고)타워 스텟 가치'!$B$2:$L$6,K$2,0)*$E321)</f>
        <v>1196.9999999999989</v>
      </c>
      <c r="L321">
        <f>VLOOKUP($F321,'(참고)타워 스텟 가치'!$B$2:$L$6,L$2,0)+(VLOOKUP($F321,'(참고)타워 스텟 가치'!$B$2:$L$6,L$2,0)*$E321)</f>
        <v>19.949999999999982</v>
      </c>
      <c r="M321">
        <f>VLOOKUP($F321,'(참고)타워 스텟 가치'!$B$2:$L$6,M$2,0)+(VLOOKUP($F321,'(참고)타워 스텟 가치'!$B$2:$L$6,M$2,0)*$E321)</f>
        <v>7.9799999999999915</v>
      </c>
      <c r="N321">
        <f>VLOOKUP($F321,'(참고)타워 스텟 가치'!$B$2:$L$6,N$2,0)+(VLOOKUP($F321,'(참고)타워 스텟 가치'!$B$2:$L$6,N$2,0)*$E321)</f>
        <v>0</v>
      </c>
      <c r="O321">
        <f>VLOOKUP($F321,'(참고)타워 스텟 가치'!$B$2:$L$6,O$2,0)+(VLOOKUP($F321,'(참고)타워 스텟 가치'!$B$2:$L$6,O$2,0)*$E321)</f>
        <v>0</v>
      </c>
      <c r="P321">
        <f>VLOOKUP($F321,'(참고)타워 스텟 가치'!$B$2:$L$6,P$2,0)+(VLOOKUP($F321,'(참고)타워 스텟 가치'!$B$2:$L$6,P$2,0)*$E321)</f>
        <v>18.61999999999998</v>
      </c>
      <c r="Q321">
        <f>SUM('스테이지별 몬스터 스텟'!H321*'(참고)타워 스텟 가치'!$Q$17,'스테이지별 몬스터 스텟'!I321*'(참고)타워 스텟 가치'!$R$17,'스테이지별 몬스터 스텟'!J321*'(참고)타워 스텟 가치'!$S$17,'스테이지별 몬스터 스텟'!K321*'(참고)타워 스텟 가치'!$T$17,'스테이지별 몬스터 스텟'!L321*'(참고)타워 스텟 가치'!$U$17,'스테이지별 몬스터 스텟'!M321*'(참고)타워 스텟 가치'!$V$17,'스테이지별 몬스터 스텟'!N321*'(참고)타워 스텟 가치'!$W$17,'스테이지별 몬스터 스텟'!O321*'(참고)타워 스텟 가치'!$X$17,'스테이지별 몬스터 스텟'!P321*'(참고)타워 스텟 가치'!$Y$17)</f>
        <v>202667.39499999981</v>
      </c>
      <c r="R321">
        <v>1</v>
      </c>
      <c r="S321">
        <f>VLOOKUP($F321,'(참고)타워 스텟 가치'!$B$7:$L$11,S$2,0)+(VLOOKUP($F321,'(참고)타워 스텟 가치'!$B$7:$L$11,S$2,0)*$E321)</f>
        <v>99.749999999999901</v>
      </c>
      <c r="T321">
        <f>VLOOKUP($F321,'(참고)타워 스텟 가치'!$B$7:$L$11,T$2,0)+(VLOOKUP($F321,'(참고)타워 스텟 가치'!$B$7:$L$11,T$2,0)*$E321)</f>
        <v>179.54999999999981</v>
      </c>
      <c r="U321">
        <f>VLOOKUP($F321,'(참고)타워 스텟 가치'!$B$7:$L$11,U$2,0)+(VLOOKUP($F321,'(참고)타워 스텟 가치'!$B$7:$L$11,U$2,0)*$E321)</f>
        <v>132999.99999999988</v>
      </c>
      <c r="V321">
        <f>VLOOKUP($F321,'(참고)타워 스텟 가치'!$B$7:$L$11,V$2,0)+(VLOOKUP($F321,'(참고)타워 스텟 가치'!$B$7:$L$11,V$2,0)*$E321)</f>
        <v>1196.9999999999989</v>
      </c>
      <c r="W321">
        <f>VLOOKUP($F321,'(참고)타워 스텟 가치'!$B$7:$L$11,W$2,0)+(VLOOKUP($F321,'(참고)타워 스텟 가치'!$B$7:$L$11,W$2,0)*$E321)</f>
        <v>19.949999999999982</v>
      </c>
      <c r="X321">
        <f>VLOOKUP($F321,'(참고)타워 스텟 가치'!$B$7:$L$11,X$2,0)+(VLOOKUP($F321,'(참고)타워 스텟 가치'!$B$7:$L$11,X$2,0)*$E321)</f>
        <v>7.9799999999999915</v>
      </c>
      <c r="Y321">
        <f>VLOOKUP($F321,'(참고)타워 스텟 가치'!$B$7:$L$11,Y$2,0)+(VLOOKUP($F321,'(참고)타워 스텟 가치'!$B$7:$L$11,Y$2,0)*$E321)</f>
        <v>0</v>
      </c>
      <c r="Z321">
        <f>VLOOKUP($F321,'(참고)타워 스텟 가치'!$B$7:$L$11,Z$2,0)+(VLOOKUP($F321,'(참고)타워 스텟 가치'!$B$7:$L$11,Z$2,0)*$E321)</f>
        <v>0</v>
      </c>
      <c r="AA321">
        <f>VLOOKUP($F321,'(참고)타워 스텟 가치'!$B$7:$L$11,AA$2,0)+(VLOOKUP($F321,'(참고)타워 스텟 가치'!$B$7:$L$11,AA$2,0)*$E321)</f>
        <v>18.61999999999998</v>
      </c>
      <c r="AB321">
        <f>SUM('스테이지별 몬스터 스텟'!S321*'(참고)타워 스텟 가치'!$Q$17,'스테이지별 몬스터 스텟'!T321*'(참고)타워 스텟 가치'!$R$17,'스테이지별 몬스터 스텟'!U321*'(참고)타워 스텟 가치'!$S$17,'스테이지별 몬스터 스텟'!V321*'(참고)타워 스텟 가치'!$T$17,'스테이지별 몬스터 스텟'!W321*'(참고)타워 스텟 가치'!$U$17,'스테이지별 몬스터 스텟'!X321*'(참고)타워 스텟 가치'!$V$17,'스테이지별 몬스터 스텟'!Y321*'(참고)타워 스텟 가치'!$W$17,'스테이지별 몬스터 스텟'!Z321*'(참고)타워 스텟 가치'!$X$17,'스테이지별 몬스터 스텟'!AA321*'(참고)타워 스텟 가치'!$Y$17)</f>
        <v>202447.94499999983</v>
      </c>
      <c r="AC321">
        <v>2</v>
      </c>
      <c r="AD321">
        <f>VLOOKUP($F321,'(참고)타워 스텟 가치'!$B$12:$L$16,AD$2,0)+(VLOOKUP($F321,'(참고)타워 스텟 가치'!$B$12:$L$16,AD$2,0)*$E321)</f>
        <v>99.749999999999901</v>
      </c>
      <c r="AE321">
        <f>VLOOKUP($F321,'(참고)타워 스텟 가치'!$B$12:$L$16,AE$2,0)+(VLOOKUP($F321,'(참고)타워 스텟 가치'!$B$12:$L$16,AE$2,0)*$E321)</f>
        <v>119.69999999999987</v>
      </c>
      <c r="AF321">
        <f>VLOOKUP($F321,'(참고)타워 스텟 가치'!$B$12:$L$16,AF$2,0)+(VLOOKUP($F321,'(참고)타워 스텟 가치'!$B$12:$L$16,AF$2,0)*$E321)</f>
        <v>132999.99999999988</v>
      </c>
      <c r="AG321">
        <f>VLOOKUP($F321,'(참고)타워 스텟 가치'!$B$12:$L$16,AG$2,0)+(VLOOKUP($F321,'(참고)타워 스텟 가치'!$B$12:$L$16,AG$2,0)*$E321)</f>
        <v>598.49999999999943</v>
      </c>
      <c r="AH321">
        <f>VLOOKUP($F321,'(참고)타워 스텟 가치'!$B$12:$L$16,AH$2,0)+(VLOOKUP($F321,'(참고)타워 스텟 가치'!$B$12:$L$16,AH$2,0)*$E321)</f>
        <v>19.949999999999982</v>
      </c>
      <c r="AI321">
        <f>VLOOKUP($F321,'(참고)타워 스텟 가치'!$B$12:$L$16,AI$2,0)+(VLOOKUP($F321,'(참고)타워 스텟 가치'!$B$12:$L$16,AI$2,0)*$E321)</f>
        <v>7.9799999999999915</v>
      </c>
      <c r="AJ321">
        <f>VLOOKUP($F321,'(참고)타워 스텟 가치'!$B$12:$L$16,AJ$2,0)+(VLOOKUP($F321,'(참고)타워 스텟 가치'!$B$12:$L$16,AJ$2,0)*$E321)</f>
        <v>0</v>
      </c>
      <c r="AK321">
        <f>VLOOKUP($F321,'(참고)타워 스텟 가치'!$B$12:$L$16,AK$2,0)+(VLOOKUP($F321,'(참고)타워 스텟 가치'!$B$12:$L$16,AK$2,0)*$E321)</f>
        <v>0</v>
      </c>
      <c r="AL321">
        <f>VLOOKUP($F321,'(참고)타워 스텟 가치'!$B$12:$L$16,AL$2,0)+(VLOOKUP($F321,'(참고)타워 스텟 가치'!$B$12:$L$16,AL$2,0)*$E321)</f>
        <v>37.239999999999959</v>
      </c>
      <c r="AM321">
        <f>SUM('스테이지별 몬스터 스텟'!AD321*'(참고)타워 스텟 가치'!$Q$17,'스테이지별 몬스터 스텟'!AE321*'(참고)타워 스텟 가치'!$R$17,'스테이지별 몬스터 스텟'!AF321*'(참고)타워 스텟 가치'!$S$17,'스테이지별 몬스터 스텟'!AG321*'(참고)타워 스텟 가치'!$T$17,'스테이지별 몬스터 스텟'!AH321*'(참고)타워 스텟 가치'!$U$17,'스테이지별 몬스터 스텟'!AI321*'(참고)타워 스텟 가치'!$V$17,'스테이지별 몬스터 스텟'!AJ321*'(참고)타워 스텟 가치'!$W$17,'스테이지별 몬스터 스텟'!AK321*'(참고)타워 스텟 가치'!$X$17,'스테이지별 몬스터 스텟'!AL321*'(참고)타워 스텟 가치'!$Y$17)</f>
        <v>201198.40999999983</v>
      </c>
      <c r="AN321">
        <v>3</v>
      </c>
    </row>
    <row r="322" spans="3:40" x14ac:dyDescent="0.3">
      <c r="C322">
        <v>3</v>
      </c>
      <c r="D322">
        <f t="shared" si="14"/>
        <v>64</v>
      </c>
      <c r="E322" s="52">
        <f>VLOOKUP(D322,'스테이지별 난이도 설정'!B:C,2,0)</f>
        <v>25.599999999999973</v>
      </c>
      <c r="F322" t="str">
        <f t="shared" si="15"/>
        <v>에픽</v>
      </c>
      <c r="G322">
        <f t="shared" si="13"/>
        <v>6</v>
      </c>
      <c r="H322">
        <f>VLOOKUP($F322,'(참고)타워 스텟 가치'!$B$2:$L$6,H$2,0)+(VLOOKUP($F322,'(참고)타워 스텟 가치'!$B$2:$L$6,H$2,0)*$E322)</f>
        <v>448.87499999999955</v>
      </c>
      <c r="I322">
        <f>VLOOKUP($F322,'(참고)타워 스텟 가치'!$B$2:$L$6,I$2,0)+(VLOOKUP($F322,'(참고)타워 스텟 가치'!$B$2:$L$6,I$2,0)*$E322)</f>
        <v>89.774999999999906</v>
      </c>
      <c r="J322">
        <f>VLOOKUP($F322,'(참고)타워 스텟 가치'!$B$2:$L$6,J$2,0)+(VLOOKUP($F322,'(참고)타워 스텟 가치'!$B$2:$L$6,J$2,0)*$E322)</f>
        <v>132999.99999999988</v>
      </c>
      <c r="K322">
        <f>VLOOKUP($F322,'(참고)타워 스텟 가치'!$B$2:$L$6,K$2,0)+(VLOOKUP($F322,'(참고)타워 스텟 가치'!$B$2:$L$6,K$2,0)*$E322)</f>
        <v>1795.4999999999982</v>
      </c>
      <c r="L322">
        <f>VLOOKUP($F322,'(참고)타워 스텟 가치'!$B$2:$L$6,L$2,0)+(VLOOKUP($F322,'(참고)타워 스텟 가치'!$B$2:$L$6,L$2,0)*$E322)</f>
        <v>29.924999999999969</v>
      </c>
      <c r="M322">
        <f>VLOOKUP($F322,'(참고)타워 스텟 가치'!$B$2:$L$6,M$2,0)+(VLOOKUP($F322,'(참고)타워 스텟 가치'!$B$2:$L$6,M$2,0)*$E322)</f>
        <v>7.9799999999999915</v>
      </c>
      <c r="N322">
        <f>VLOOKUP($F322,'(참고)타워 스텟 가치'!$B$2:$L$6,N$2,0)+(VLOOKUP($F322,'(참고)타워 스텟 가치'!$B$2:$L$6,N$2,0)*$E322)</f>
        <v>0</v>
      </c>
      <c r="O322">
        <f>VLOOKUP($F322,'(참고)타워 스텟 가치'!$B$2:$L$6,O$2,0)+(VLOOKUP($F322,'(참고)타워 스텟 가치'!$B$2:$L$6,O$2,0)*$E322)</f>
        <v>0</v>
      </c>
      <c r="P322">
        <f>VLOOKUP($F322,'(참고)타워 스텟 가치'!$B$2:$L$6,P$2,0)+(VLOOKUP($F322,'(참고)타워 스텟 가치'!$B$2:$L$6,P$2,0)*$E322)</f>
        <v>18.61999999999998</v>
      </c>
      <c r="Q322">
        <f>SUM('스테이지별 몬스터 스텟'!H322*'(참고)타워 스텟 가치'!$Q$17,'스테이지별 몬스터 스텟'!I322*'(참고)타워 스텟 가치'!$R$17,'스테이지별 몬스터 스텟'!J322*'(참고)타워 스텟 가치'!$S$17,'스테이지별 몬스터 스텟'!K322*'(참고)타워 스텟 가치'!$T$17,'스테이지별 몬스터 스텟'!L322*'(참고)타워 스텟 가치'!$U$17,'스테이지별 몬스터 스텟'!M322*'(참고)타워 스텟 가치'!$V$17,'스테이지별 몬스터 스텟'!N322*'(참고)타워 스텟 가치'!$W$17,'스테이지별 몬스터 스텟'!O322*'(참고)타워 스텟 가치'!$X$17,'스테이지별 몬스터 스텟'!P322*'(참고)타워 스텟 가치'!$Y$17)</f>
        <v>204228.48249999984</v>
      </c>
      <c r="R322">
        <v>1</v>
      </c>
      <c r="S322">
        <f>VLOOKUP($F322,'(참고)타워 스텟 가치'!$B$7:$L$11,S$2,0)+(VLOOKUP($F322,'(참고)타워 스텟 가치'!$B$7:$L$11,S$2,0)*$E322)</f>
        <v>149.62499999999986</v>
      </c>
      <c r="T322">
        <f>VLOOKUP($F322,'(참고)타워 스텟 가치'!$B$7:$L$11,T$2,0)+(VLOOKUP($F322,'(참고)타워 스텟 가치'!$B$7:$L$11,T$2,0)*$E322)</f>
        <v>269.3249999999997</v>
      </c>
      <c r="U322">
        <f>VLOOKUP($F322,'(참고)타워 스텟 가치'!$B$7:$L$11,U$2,0)+(VLOOKUP($F322,'(참고)타워 스텟 가치'!$B$7:$L$11,U$2,0)*$E322)</f>
        <v>132999.99999999988</v>
      </c>
      <c r="V322">
        <f>VLOOKUP($F322,'(참고)타워 스텟 가치'!$B$7:$L$11,V$2,0)+(VLOOKUP($F322,'(참고)타워 스텟 가치'!$B$7:$L$11,V$2,0)*$E322)</f>
        <v>1795.4999999999982</v>
      </c>
      <c r="W322">
        <f>VLOOKUP($F322,'(참고)타워 스텟 가치'!$B$7:$L$11,W$2,0)+(VLOOKUP($F322,'(참고)타워 스텟 가치'!$B$7:$L$11,W$2,0)*$E322)</f>
        <v>29.924999999999969</v>
      </c>
      <c r="X322">
        <f>VLOOKUP($F322,'(참고)타워 스텟 가치'!$B$7:$L$11,X$2,0)+(VLOOKUP($F322,'(참고)타워 스텟 가치'!$B$7:$L$11,X$2,0)*$E322)</f>
        <v>7.9799999999999915</v>
      </c>
      <c r="Y322">
        <f>VLOOKUP($F322,'(참고)타워 스텟 가치'!$B$7:$L$11,Y$2,0)+(VLOOKUP($F322,'(참고)타워 스텟 가치'!$B$7:$L$11,Y$2,0)*$E322)</f>
        <v>0</v>
      </c>
      <c r="Z322">
        <f>VLOOKUP($F322,'(참고)타워 스텟 가치'!$B$7:$L$11,Z$2,0)+(VLOOKUP($F322,'(참고)타워 스텟 가치'!$B$7:$L$11,Z$2,0)*$E322)</f>
        <v>0</v>
      </c>
      <c r="AA322">
        <f>VLOOKUP($F322,'(참고)타워 스텟 가치'!$B$7:$L$11,AA$2,0)+(VLOOKUP($F322,'(참고)타워 스텟 가치'!$B$7:$L$11,AA$2,0)*$E322)</f>
        <v>18.61999999999998</v>
      </c>
      <c r="AB322">
        <f>SUM('스테이지별 몬스터 스텟'!S322*'(참고)타워 스텟 가치'!$Q$17,'스테이지별 몬스터 스텟'!T322*'(참고)타워 스텟 가치'!$R$17,'스테이지별 몬스터 스텟'!U322*'(참고)타워 스텟 가치'!$S$17,'스테이지별 몬스터 스텟'!V322*'(참고)타워 스텟 가치'!$T$17,'스테이지별 몬스터 스텟'!W322*'(참고)타워 스텟 가치'!$U$17,'스테이지별 몬스터 스텟'!X322*'(참고)타워 스텟 가치'!$V$17,'스테이지별 몬스터 스텟'!Y322*'(참고)타워 스텟 가치'!$W$17,'스테이지별 몬스터 스텟'!Z322*'(참고)타워 스텟 가치'!$X$17,'스테이지별 몬스터 스텟'!AA322*'(참고)타워 스텟 가치'!$Y$17)</f>
        <v>203899.30749999982</v>
      </c>
      <c r="AC322">
        <v>2</v>
      </c>
      <c r="AD322">
        <f>VLOOKUP($F322,'(참고)타워 스텟 가치'!$B$12:$L$16,AD$2,0)+(VLOOKUP($F322,'(참고)타워 스텟 가치'!$B$12:$L$16,AD$2,0)*$E322)</f>
        <v>149.62499999999986</v>
      </c>
      <c r="AE322">
        <f>VLOOKUP($F322,'(참고)타워 스텟 가치'!$B$12:$L$16,AE$2,0)+(VLOOKUP($F322,'(참고)타워 스텟 가치'!$B$12:$L$16,AE$2,0)*$E322)</f>
        <v>179.54999999999981</v>
      </c>
      <c r="AF322">
        <f>VLOOKUP($F322,'(참고)타워 스텟 가치'!$B$12:$L$16,AF$2,0)+(VLOOKUP($F322,'(참고)타워 스텟 가치'!$B$12:$L$16,AF$2,0)*$E322)</f>
        <v>132999.99999999988</v>
      </c>
      <c r="AG322">
        <f>VLOOKUP($F322,'(참고)타워 스텟 가치'!$B$12:$L$16,AG$2,0)+(VLOOKUP($F322,'(참고)타워 스텟 가치'!$B$12:$L$16,AG$2,0)*$E322)</f>
        <v>897.74999999999909</v>
      </c>
      <c r="AH322">
        <f>VLOOKUP($F322,'(참고)타워 스텟 가치'!$B$12:$L$16,AH$2,0)+(VLOOKUP($F322,'(참고)타워 스텟 가치'!$B$12:$L$16,AH$2,0)*$E322)</f>
        <v>29.924999999999969</v>
      </c>
      <c r="AI322">
        <f>VLOOKUP($F322,'(참고)타워 스텟 가치'!$B$12:$L$16,AI$2,0)+(VLOOKUP($F322,'(참고)타워 스텟 가치'!$B$12:$L$16,AI$2,0)*$E322)</f>
        <v>7.9799999999999915</v>
      </c>
      <c r="AJ322">
        <f>VLOOKUP($F322,'(참고)타워 스텟 가치'!$B$12:$L$16,AJ$2,0)+(VLOOKUP($F322,'(참고)타워 스텟 가치'!$B$12:$L$16,AJ$2,0)*$E322)</f>
        <v>0</v>
      </c>
      <c r="AK322">
        <f>VLOOKUP($F322,'(참고)타워 스텟 가치'!$B$12:$L$16,AK$2,0)+(VLOOKUP($F322,'(참고)타워 스텟 가치'!$B$12:$L$16,AK$2,0)*$E322)</f>
        <v>0</v>
      </c>
      <c r="AL322">
        <f>VLOOKUP($F322,'(참고)타워 스텟 가치'!$B$12:$L$16,AL$2,0)+(VLOOKUP($F322,'(참고)타워 스텟 가치'!$B$12:$L$16,AL$2,0)*$E322)</f>
        <v>37.239999999999959</v>
      </c>
      <c r="AM322">
        <f>SUM('스테이지별 몬스터 스텟'!AD322*'(참고)타워 스텟 가치'!$Q$17,'스테이지별 몬스터 스텟'!AE322*'(참고)타워 스텟 가치'!$R$17,'스테이지별 몬스터 스텟'!AF322*'(참고)타워 스텟 가치'!$S$17,'스테이지별 몬스터 스텟'!AG322*'(참고)타워 스텟 가치'!$T$17,'스테이지별 몬스터 스텟'!AH322*'(참고)타워 스텟 가치'!$U$17,'스테이지별 몬스터 스텟'!AI322*'(참고)타워 스텟 가치'!$V$17,'스테이지별 몬스터 스텟'!AJ322*'(참고)타워 스텟 가치'!$W$17,'스테이지별 몬스터 스텟'!AK322*'(참고)타워 스텟 가치'!$X$17,'스테이지별 몬스터 스텟'!AL322*'(참고)타워 스텟 가치'!$Y$17)</f>
        <v>202006.38499999986</v>
      </c>
      <c r="AN322">
        <v>3</v>
      </c>
    </row>
    <row r="323" spans="3:40" x14ac:dyDescent="0.3">
      <c r="C323">
        <v>4</v>
      </c>
      <c r="D323">
        <f t="shared" si="14"/>
        <v>64</v>
      </c>
      <c r="E323" s="52">
        <f>VLOOKUP(D323,'스테이지별 난이도 설정'!B:C,2,0)</f>
        <v>25.599999999999973</v>
      </c>
      <c r="F323" t="str">
        <f t="shared" si="15"/>
        <v>유니크</v>
      </c>
      <c r="G323">
        <f t="shared" si="13"/>
        <v>6</v>
      </c>
      <c r="H323">
        <f>VLOOKUP($F323,'(참고)타워 스텟 가치'!$B$2:$L$6,H$2,0)+(VLOOKUP($F323,'(참고)타워 스텟 가치'!$B$2:$L$6,H$2,0)*$E323)</f>
        <v>673.31249999999932</v>
      </c>
      <c r="I323">
        <f>VLOOKUP($F323,'(참고)타워 스텟 가치'!$B$2:$L$6,I$2,0)+(VLOOKUP($F323,'(참고)타워 스텟 가치'!$B$2:$L$6,I$2,0)*$E323)</f>
        <v>134.66249999999985</v>
      </c>
      <c r="J323">
        <f>VLOOKUP($F323,'(참고)타워 스텟 가치'!$B$2:$L$6,J$2,0)+(VLOOKUP($F323,'(참고)타워 스텟 가치'!$B$2:$L$6,J$2,0)*$E323)</f>
        <v>132999.99999999988</v>
      </c>
      <c r="K323">
        <f>VLOOKUP($F323,'(참고)타워 스텟 가치'!$B$2:$L$6,K$2,0)+(VLOOKUP($F323,'(참고)타워 스텟 가치'!$B$2:$L$6,K$2,0)*$E323)</f>
        <v>2693.2499999999973</v>
      </c>
      <c r="L323">
        <f>VLOOKUP($F323,'(참고)타워 스텟 가치'!$B$2:$L$6,L$2,0)+(VLOOKUP($F323,'(참고)타워 스텟 가치'!$B$2:$L$6,L$2,0)*$E323)</f>
        <v>44.887499999999953</v>
      </c>
      <c r="M323">
        <f>VLOOKUP($F323,'(참고)타워 스텟 가치'!$B$2:$L$6,M$2,0)+(VLOOKUP($F323,'(참고)타워 스텟 가치'!$B$2:$L$6,M$2,0)*$E323)</f>
        <v>7.9799999999999915</v>
      </c>
      <c r="N323">
        <f>VLOOKUP($F323,'(참고)타워 스텟 가치'!$B$2:$L$6,N$2,0)+(VLOOKUP($F323,'(참고)타워 스텟 가치'!$B$2:$L$6,N$2,0)*$E323)</f>
        <v>0</v>
      </c>
      <c r="O323">
        <f>VLOOKUP($F323,'(참고)타워 스텟 가치'!$B$2:$L$6,O$2,0)+(VLOOKUP($F323,'(참고)타워 스텟 가치'!$B$2:$L$6,O$2,0)*$E323)</f>
        <v>0</v>
      </c>
      <c r="P323">
        <f>VLOOKUP($F323,'(참고)타워 스텟 가치'!$B$2:$L$6,P$2,0)+(VLOOKUP($F323,'(참고)타워 스텟 가치'!$B$2:$L$6,P$2,0)*$E323)</f>
        <v>26.599999999999973</v>
      </c>
      <c r="Q323">
        <f>SUM('스테이지별 몬스터 스텟'!H323*'(참고)타워 스텟 가치'!$Q$17,'스테이지별 몬스터 스텟'!I323*'(참고)타워 스텟 가치'!$R$17,'스테이지별 몬스터 스텟'!J323*'(참고)타워 스텟 가치'!$S$17,'스테이지별 몬스터 스텟'!K323*'(참고)타워 스텟 가치'!$T$17,'스테이지별 몬스터 스텟'!L323*'(참고)타워 스텟 가치'!$U$17,'스테이지별 몬스터 스텟'!M323*'(참고)타워 스텟 가치'!$V$17,'스테이지별 몬스터 스텟'!N323*'(참고)타워 스텟 가치'!$W$17,'스테이지별 몬스터 스텟'!O323*'(참고)타워 스텟 가치'!$X$17,'스테이지별 몬스터 스텟'!P323*'(참고)타워 스텟 가치'!$Y$17)</f>
        <v>206586.07374999984</v>
      </c>
      <c r="R323">
        <v>1</v>
      </c>
      <c r="S323">
        <f>VLOOKUP($F323,'(참고)타워 스텟 가치'!$B$7:$L$11,S$2,0)+(VLOOKUP($F323,'(참고)타워 스텟 가치'!$B$7:$L$11,S$2,0)*$E323)</f>
        <v>224.43749999999977</v>
      </c>
      <c r="T323">
        <f>VLOOKUP($F323,'(참고)타워 스텟 가치'!$B$7:$L$11,T$2,0)+(VLOOKUP($F323,'(참고)타워 스텟 가치'!$B$7:$L$11,T$2,0)*$E323)</f>
        <v>403.98749999999961</v>
      </c>
      <c r="U323">
        <f>VLOOKUP($F323,'(참고)타워 스텟 가치'!$B$7:$L$11,U$2,0)+(VLOOKUP($F323,'(참고)타워 스텟 가치'!$B$7:$L$11,U$2,0)*$E323)</f>
        <v>132999.99999999988</v>
      </c>
      <c r="V323">
        <f>VLOOKUP($F323,'(참고)타워 스텟 가치'!$B$7:$L$11,V$2,0)+(VLOOKUP($F323,'(참고)타워 스텟 가치'!$B$7:$L$11,V$2,0)*$E323)</f>
        <v>2693.2499999999973</v>
      </c>
      <c r="W323">
        <f>VLOOKUP($F323,'(참고)타워 스텟 가치'!$B$7:$L$11,W$2,0)+(VLOOKUP($F323,'(참고)타워 스텟 가치'!$B$7:$L$11,W$2,0)*$E323)</f>
        <v>44.887499999999953</v>
      </c>
      <c r="X323">
        <f>VLOOKUP($F323,'(참고)타워 스텟 가치'!$B$7:$L$11,X$2,0)+(VLOOKUP($F323,'(참고)타워 스텟 가치'!$B$7:$L$11,X$2,0)*$E323)</f>
        <v>7.9799999999999915</v>
      </c>
      <c r="Y323">
        <f>VLOOKUP($F323,'(참고)타워 스텟 가치'!$B$7:$L$11,Y$2,0)+(VLOOKUP($F323,'(참고)타워 스텟 가치'!$B$7:$L$11,Y$2,0)*$E323)</f>
        <v>0</v>
      </c>
      <c r="Z323">
        <f>VLOOKUP($F323,'(참고)타워 스텟 가치'!$B$7:$L$11,Z$2,0)+(VLOOKUP($F323,'(참고)타워 스텟 가치'!$B$7:$L$11,Z$2,0)*$E323)</f>
        <v>0</v>
      </c>
      <c r="AA323">
        <f>VLOOKUP($F323,'(참고)타워 스텟 가치'!$B$7:$L$11,AA$2,0)+(VLOOKUP($F323,'(참고)타워 스텟 가치'!$B$7:$L$11,AA$2,0)*$E323)</f>
        <v>26.599999999999973</v>
      </c>
      <c r="AB323">
        <f>SUM('스테이지별 몬스터 스텟'!S323*'(참고)타워 스텟 가치'!$Q$17,'스테이지별 몬스터 스텟'!T323*'(참고)타워 스텟 가치'!$R$17,'스테이지별 몬스터 스텟'!U323*'(참고)타워 스텟 가치'!$S$17,'스테이지별 몬스터 스텟'!V323*'(참고)타워 스텟 가치'!$T$17,'스테이지별 몬스터 스텟'!W323*'(참고)타워 스텟 가치'!$U$17,'스테이지별 몬스터 스텟'!X323*'(참고)타워 스텟 가치'!$V$17,'스테이지별 몬스터 스텟'!Y323*'(참고)타워 스텟 가치'!$W$17,'스테이지별 몬스터 스텟'!Z323*'(참고)타워 스텟 가치'!$X$17,'스테이지별 몬스터 스텟'!AA323*'(참고)타워 스텟 가치'!$Y$17)</f>
        <v>206092.31124999985</v>
      </c>
      <c r="AC323">
        <v>2</v>
      </c>
      <c r="AD323">
        <f>VLOOKUP($F323,'(참고)타워 스텟 가치'!$B$12:$L$16,AD$2,0)+(VLOOKUP($F323,'(참고)타워 스텟 가치'!$B$12:$L$16,AD$2,0)*$E323)</f>
        <v>224.43749999999977</v>
      </c>
      <c r="AE323">
        <f>VLOOKUP($F323,'(참고)타워 스텟 가치'!$B$12:$L$16,AE$2,0)+(VLOOKUP($F323,'(참고)타워 스텟 가치'!$B$12:$L$16,AE$2,0)*$E323)</f>
        <v>269.3249999999997</v>
      </c>
      <c r="AF323">
        <f>VLOOKUP($F323,'(참고)타워 스텟 가치'!$B$12:$L$16,AF$2,0)+(VLOOKUP($F323,'(참고)타워 스텟 가치'!$B$12:$L$16,AF$2,0)*$E323)</f>
        <v>132999.99999999988</v>
      </c>
      <c r="AG323">
        <f>VLOOKUP($F323,'(참고)타워 스텟 가치'!$B$12:$L$16,AG$2,0)+(VLOOKUP($F323,'(참고)타워 스텟 가치'!$B$12:$L$16,AG$2,0)*$E323)</f>
        <v>1346.6249999999986</v>
      </c>
      <c r="AH323">
        <f>VLOOKUP($F323,'(참고)타워 스텟 가치'!$B$12:$L$16,AH$2,0)+(VLOOKUP($F323,'(참고)타워 스텟 가치'!$B$12:$L$16,AH$2,0)*$E323)</f>
        <v>44.887499999999953</v>
      </c>
      <c r="AI323">
        <f>VLOOKUP($F323,'(참고)타워 스텟 가치'!$B$12:$L$16,AI$2,0)+(VLOOKUP($F323,'(참고)타워 스텟 가치'!$B$12:$L$16,AI$2,0)*$E323)</f>
        <v>7.9799999999999915</v>
      </c>
      <c r="AJ323">
        <f>VLOOKUP($F323,'(참고)타워 스텟 가치'!$B$12:$L$16,AJ$2,0)+(VLOOKUP($F323,'(참고)타워 스텟 가치'!$B$12:$L$16,AJ$2,0)*$E323)</f>
        <v>0</v>
      </c>
      <c r="AK323">
        <f>VLOOKUP($F323,'(참고)타워 스텟 가치'!$B$12:$L$16,AK$2,0)+(VLOOKUP($F323,'(참고)타워 스텟 가치'!$B$12:$L$16,AK$2,0)*$E323)</f>
        <v>0</v>
      </c>
      <c r="AL323">
        <f>VLOOKUP($F323,'(참고)타워 스텟 가치'!$B$12:$L$16,AL$2,0)+(VLOOKUP($F323,'(참고)타워 스텟 가치'!$B$12:$L$16,AL$2,0)*$E323)</f>
        <v>53.199999999999946</v>
      </c>
      <c r="AM323">
        <f>SUM('스테이지별 몬스터 스텟'!AD323*'(참고)타워 스텟 가치'!$Q$17,'스테이지별 몬스터 스텟'!AE323*'(참고)타워 스텟 가치'!$R$17,'스테이지별 몬스터 스텟'!AF323*'(참고)타워 스텟 가치'!$S$17,'스테이지별 몬스터 스텟'!AG323*'(참고)타워 스텟 가치'!$T$17,'스테이지별 몬스터 스텟'!AH323*'(참고)타워 스텟 가치'!$U$17,'스테이지별 몬스터 스텟'!AI323*'(참고)타워 스텟 가치'!$V$17,'스테이지별 몬스터 스텟'!AJ323*'(참고)타워 스텟 가치'!$W$17,'스테이지별 몬스터 스텟'!AK323*'(참고)타워 스텟 가치'!$X$17,'스테이지별 몬스터 스텟'!AL323*'(참고)타워 스텟 가치'!$Y$17)</f>
        <v>203250.26749999981</v>
      </c>
      <c r="AN323">
        <v>3</v>
      </c>
    </row>
    <row r="324" spans="3:40" x14ac:dyDescent="0.3">
      <c r="C324">
        <v>5</v>
      </c>
      <c r="D324">
        <f t="shared" si="14"/>
        <v>64</v>
      </c>
      <c r="E324" s="52">
        <f>VLOOKUP(D324,'스테이지별 난이도 설정'!B:C,2,0)</f>
        <v>25.599999999999973</v>
      </c>
      <c r="F324" t="str">
        <f t="shared" si="15"/>
        <v>스페셜</v>
      </c>
      <c r="G324">
        <f t="shared" si="13"/>
        <v>6</v>
      </c>
      <c r="H324">
        <f>VLOOKUP($F324,'(참고)타워 스텟 가치'!$B$2:$L$6,H$2,0)+(VLOOKUP($F324,'(참고)타워 스텟 가치'!$B$2:$L$6,H$2,0)*$E324)</f>
        <v>1009.968749999999</v>
      </c>
      <c r="I324">
        <f>VLOOKUP($F324,'(참고)타워 스텟 가치'!$B$2:$L$6,I$2,0)+(VLOOKUP($F324,'(참고)타워 스텟 가치'!$B$2:$L$6,I$2,0)*$E324)</f>
        <v>201.99374999999981</v>
      </c>
      <c r="J324">
        <f>VLOOKUP($F324,'(참고)타워 스텟 가치'!$B$2:$L$6,J$2,0)+(VLOOKUP($F324,'(참고)타워 스텟 가치'!$B$2:$L$6,J$2,0)*$E324)</f>
        <v>132999.99999999988</v>
      </c>
      <c r="K324">
        <f>VLOOKUP($F324,'(참고)타워 스텟 가치'!$B$2:$L$6,K$2,0)+(VLOOKUP($F324,'(참고)타워 스텟 가치'!$B$2:$L$6,K$2,0)*$E324)</f>
        <v>4039.8749999999959</v>
      </c>
      <c r="L324">
        <f>VLOOKUP($F324,'(참고)타워 스텟 가치'!$B$2:$L$6,L$2,0)+(VLOOKUP($F324,'(참고)타워 스텟 가치'!$B$2:$L$6,L$2,0)*$E324)</f>
        <v>67.331249999999926</v>
      </c>
      <c r="M324">
        <f>VLOOKUP($F324,'(참고)타워 스텟 가치'!$B$2:$L$6,M$2,0)+(VLOOKUP($F324,'(참고)타워 스텟 가치'!$B$2:$L$6,M$2,0)*$E324)</f>
        <v>7.9799999999999915</v>
      </c>
      <c r="N324">
        <f>VLOOKUP($F324,'(참고)타워 스텟 가치'!$B$2:$L$6,N$2,0)+(VLOOKUP($F324,'(참고)타워 스텟 가치'!$B$2:$L$6,N$2,0)*$E324)</f>
        <v>0</v>
      </c>
      <c r="O324">
        <f>VLOOKUP($F324,'(참고)타워 스텟 가치'!$B$2:$L$6,O$2,0)+(VLOOKUP($F324,'(참고)타워 스텟 가치'!$B$2:$L$6,O$2,0)*$E324)</f>
        <v>0</v>
      </c>
      <c r="P324">
        <f>VLOOKUP($F324,'(참고)타워 스텟 가치'!$B$2:$L$6,P$2,0)+(VLOOKUP($F324,'(참고)타워 스텟 가치'!$B$2:$L$6,P$2,0)*$E324)</f>
        <v>26.599999999999973</v>
      </c>
      <c r="Q324">
        <f>SUM('스테이지별 몬스터 스텟'!H324*'(참고)타워 스텟 가치'!$Q$17,'스테이지별 몬스터 스텟'!I324*'(참고)타워 스텟 가치'!$R$17,'스테이지별 몬스터 스텟'!J324*'(참고)타워 스텟 가치'!$S$17,'스테이지별 몬스터 스텟'!K324*'(참고)타워 스텟 가치'!$T$17,'스테이지별 몬스터 스텟'!L324*'(참고)타워 스텟 가치'!$U$17,'스테이지별 몬스터 스텟'!M324*'(참고)타워 스텟 가치'!$V$17,'스테이지별 몬스터 스텟'!N324*'(참고)타워 스텟 가치'!$W$17,'스테이지별 몬스터 스텟'!O324*'(참고)타워 스텟 가치'!$X$17,'스테이지별 몬스터 스텟'!P324*'(참고)타워 스텟 가치'!$Y$17)</f>
        <v>210098.52062499986</v>
      </c>
      <c r="R324">
        <v>1</v>
      </c>
      <c r="S324">
        <f>VLOOKUP($F324,'(참고)타워 스텟 가치'!$B$7:$L$11,S$2,0)+(VLOOKUP($F324,'(참고)타워 스텟 가치'!$B$7:$L$11,S$2,0)*$E324)</f>
        <v>336.65624999999966</v>
      </c>
      <c r="T324">
        <f>VLOOKUP($F324,'(참고)타워 스텟 가치'!$B$7:$L$11,T$2,0)+(VLOOKUP($F324,'(참고)타워 스텟 가치'!$B$7:$L$11,T$2,0)*$E324)</f>
        <v>605.98124999999936</v>
      </c>
      <c r="U324">
        <f>VLOOKUP($F324,'(참고)타워 스텟 가치'!$B$7:$L$11,U$2,0)+(VLOOKUP($F324,'(참고)타워 스텟 가치'!$B$7:$L$11,U$2,0)*$E324)</f>
        <v>132999.99999999988</v>
      </c>
      <c r="V324">
        <f>VLOOKUP($F324,'(참고)타워 스텟 가치'!$B$7:$L$11,V$2,0)+(VLOOKUP($F324,'(참고)타워 스텟 가치'!$B$7:$L$11,V$2,0)*$E324)</f>
        <v>4039.8749999999959</v>
      </c>
      <c r="W324">
        <f>VLOOKUP($F324,'(참고)타워 스텟 가치'!$B$7:$L$11,W$2,0)+(VLOOKUP($F324,'(참고)타워 스텟 가치'!$B$7:$L$11,W$2,0)*$E324)</f>
        <v>67.331249999999926</v>
      </c>
      <c r="X324">
        <f>VLOOKUP($F324,'(참고)타워 스텟 가치'!$B$7:$L$11,X$2,0)+(VLOOKUP($F324,'(참고)타워 스텟 가치'!$B$7:$L$11,X$2,0)*$E324)</f>
        <v>7.9799999999999915</v>
      </c>
      <c r="Y324">
        <f>VLOOKUP($F324,'(참고)타워 스텟 가치'!$B$7:$L$11,Y$2,0)+(VLOOKUP($F324,'(참고)타워 스텟 가치'!$B$7:$L$11,Y$2,0)*$E324)</f>
        <v>0</v>
      </c>
      <c r="Z324">
        <f>VLOOKUP($F324,'(참고)타워 스텟 가치'!$B$7:$L$11,Z$2,0)+(VLOOKUP($F324,'(참고)타워 스텟 가치'!$B$7:$L$11,Z$2,0)*$E324)</f>
        <v>0</v>
      </c>
      <c r="AA324">
        <f>VLOOKUP($F324,'(참고)타워 스텟 가치'!$B$7:$L$11,AA$2,0)+(VLOOKUP($F324,'(참고)타워 스텟 가치'!$B$7:$L$11,AA$2,0)*$E324)</f>
        <v>26.599999999999973</v>
      </c>
      <c r="AB324">
        <f>SUM('스테이지별 몬스터 스텟'!S324*'(참고)타워 스텟 가치'!$Q$17,'스테이지별 몬스터 스텟'!T324*'(참고)타워 스텟 가치'!$R$17,'스테이지별 몬스터 스텟'!U324*'(참고)타워 스텟 가치'!$S$17,'스테이지별 몬스터 스텟'!V324*'(참고)타워 스텟 가치'!$T$17,'스테이지별 몬스터 스텟'!W324*'(참고)타워 스텟 가치'!$U$17,'스테이지별 몬스터 스텟'!X324*'(참고)타워 스텟 가치'!$V$17,'스테이지별 몬스터 스텟'!Y324*'(참고)타워 스텟 가치'!$W$17,'스테이지별 몬스터 스텟'!Z324*'(참고)타워 스텟 가치'!$X$17,'스테이지별 몬스터 스텟'!AA324*'(참고)타워 스텟 가치'!$Y$17)</f>
        <v>209357.87687499984</v>
      </c>
      <c r="AC324">
        <v>2</v>
      </c>
      <c r="AD324">
        <f>VLOOKUP($F324,'(참고)타워 스텟 가치'!$B$12:$L$16,AD$2,0)+(VLOOKUP($F324,'(참고)타워 스텟 가치'!$B$12:$L$16,AD$2,0)*$E324)</f>
        <v>336.65624999999966</v>
      </c>
      <c r="AE324">
        <f>VLOOKUP($F324,'(참고)타워 스텟 가치'!$B$12:$L$16,AE$2,0)+(VLOOKUP($F324,'(참고)타워 스텟 가치'!$B$12:$L$16,AE$2,0)*$E324)</f>
        <v>403.98749999999961</v>
      </c>
      <c r="AF324">
        <f>VLOOKUP($F324,'(참고)타워 스텟 가치'!$B$12:$L$16,AF$2,0)+(VLOOKUP($F324,'(참고)타워 스텟 가치'!$B$12:$L$16,AF$2,0)*$E324)</f>
        <v>132999.99999999988</v>
      </c>
      <c r="AG324">
        <f>VLOOKUP($F324,'(참고)타워 스텟 가치'!$B$12:$L$16,AG$2,0)+(VLOOKUP($F324,'(참고)타워 스텟 가치'!$B$12:$L$16,AG$2,0)*$E324)</f>
        <v>2019.937499999998</v>
      </c>
      <c r="AH324">
        <f>VLOOKUP($F324,'(참고)타워 스텟 가치'!$B$12:$L$16,AH$2,0)+(VLOOKUP($F324,'(참고)타워 스텟 가치'!$B$12:$L$16,AH$2,0)*$E324)</f>
        <v>67.331249999999926</v>
      </c>
      <c r="AI324">
        <f>VLOOKUP($F324,'(참고)타워 스텟 가치'!$B$12:$L$16,AI$2,0)+(VLOOKUP($F324,'(참고)타워 스텟 가치'!$B$12:$L$16,AI$2,0)*$E324)</f>
        <v>7.9799999999999915</v>
      </c>
      <c r="AJ324">
        <f>VLOOKUP($F324,'(참고)타워 스텟 가치'!$B$12:$L$16,AJ$2,0)+(VLOOKUP($F324,'(참고)타워 스텟 가치'!$B$12:$L$16,AJ$2,0)*$E324)</f>
        <v>0</v>
      </c>
      <c r="AK324">
        <f>VLOOKUP($F324,'(참고)타워 스텟 가치'!$B$12:$L$16,AK$2,0)+(VLOOKUP($F324,'(참고)타워 스텟 가치'!$B$12:$L$16,AK$2,0)*$E324)</f>
        <v>0</v>
      </c>
      <c r="AL324">
        <f>VLOOKUP($F324,'(참고)타워 스텟 가치'!$B$12:$L$16,AL$2,0)+(VLOOKUP($F324,'(참고)타워 스텟 가치'!$B$12:$L$16,AL$2,0)*$E324)</f>
        <v>53.199999999999946</v>
      </c>
      <c r="AM324">
        <f>SUM('스테이지별 몬스터 스텟'!AD324*'(참고)타워 스텟 가치'!$Q$17,'스테이지별 몬스터 스텟'!AE324*'(참고)타워 스텟 가치'!$R$17,'스테이지별 몬스터 스텟'!AF324*'(참고)타워 스텟 가치'!$S$17,'스테이지별 몬스터 스텟'!AG324*'(참고)타워 스텟 가치'!$T$17,'스테이지별 몬스터 스텟'!AH324*'(참고)타워 스텟 가치'!$U$17,'스테이지별 몬스터 스텟'!AI324*'(참고)타워 스텟 가치'!$V$17,'스테이지별 몬스터 스텟'!AJ324*'(참고)타워 스텟 가치'!$W$17,'스테이지별 몬스터 스텟'!AK324*'(참고)타워 스텟 가치'!$X$17,'스테이지별 몬스터 스텟'!AL324*'(참고)타워 스텟 가치'!$Y$17)</f>
        <v>205068.21124999985</v>
      </c>
      <c r="AN324">
        <v>3</v>
      </c>
    </row>
    <row r="325" spans="3:40" x14ac:dyDescent="0.3">
      <c r="C325">
        <v>1</v>
      </c>
      <c r="D325">
        <f t="shared" si="14"/>
        <v>65</v>
      </c>
      <c r="E325" s="52">
        <f>VLOOKUP(D325,'스테이지별 난이도 설정'!B:C,2,0)</f>
        <v>25.999999999999972</v>
      </c>
      <c r="F325" t="str">
        <f t="shared" si="15"/>
        <v>일반</v>
      </c>
      <c r="G325">
        <f t="shared" si="13"/>
        <v>6</v>
      </c>
      <c r="H325">
        <f>VLOOKUP($F325,'(참고)타워 스텟 가치'!$B$2:$L$6,H$2,0)+(VLOOKUP($F325,'(참고)타워 스텟 가치'!$B$2:$L$6,H$2,0)*$E325)</f>
        <v>202.49999999999977</v>
      </c>
      <c r="I325">
        <f>VLOOKUP($F325,'(참고)타워 스텟 가치'!$B$2:$L$6,I$2,0)+(VLOOKUP($F325,'(참고)타워 스텟 가치'!$B$2:$L$6,I$2,0)*$E325)</f>
        <v>40.499999999999957</v>
      </c>
      <c r="J325">
        <f>VLOOKUP($F325,'(참고)타워 스텟 가치'!$B$2:$L$6,J$2,0)+(VLOOKUP($F325,'(참고)타워 스텟 가치'!$B$2:$L$6,J$2,0)*$E325)</f>
        <v>134999.99999999985</v>
      </c>
      <c r="K325">
        <f>VLOOKUP($F325,'(참고)타워 스텟 가치'!$B$2:$L$6,K$2,0)+(VLOOKUP($F325,'(참고)타워 스텟 가치'!$B$2:$L$6,K$2,0)*$E325)</f>
        <v>809.99999999999909</v>
      </c>
      <c r="L325">
        <f>VLOOKUP($F325,'(참고)타워 스텟 가치'!$B$2:$L$6,L$2,0)+(VLOOKUP($F325,'(참고)타워 스텟 가치'!$B$2:$L$6,L$2,0)*$E325)</f>
        <v>13.499999999999986</v>
      </c>
      <c r="M325">
        <f>VLOOKUP($F325,'(참고)타워 스텟 가치'!$B$2:$L$6,M$2,0)+(VLOOKUP($F325,'(참고)타워 스텟 가치'!$B$2:$L$6,M$2,0)*$E325)</f>
        <v>8.0999999999999908</v>
      </c>
      <c r="N325">
        <f>VLOOKUP($F325,'(참고)타워 스텟 가치'!$B$2:$L$6,N$2,0)+(VLOOKUP($F325,'(참고)타워 스텟 가치'!$B$2:$L$6,N$2,0)*$E325)</f>
        <v>0</v>
      </c>
      <c r="O325">
        <f>VLOOKUP($F325,'(참고)타워 스텟 가치'!$B$2:$L$6,O$2,0)+(VLOOKUP($F325,'(참고)타워 스텟 가치'!$B$2:$L$6,O$2,0)*$E325)</f>
        <v>0</v>
      </c>
      <c r="P325">
        <f>VLOOKUP($F325,'(참고)타워 스텟 가치'!$B$2:$L$6,P$2,0)+(VLOOKUP($F325,'(참고)타워 스텟 가치'!$B$2:$L$6,P$2,0)*$E325)</f>
        <v>18.899999999999977</v>
      </c>
      <c r="Q325">
        <f>SUM('스테이지별 몬스터 스텟'!H325*'(참고)타워 스텟 가치'!$Q$17,'스테이지별 몬스터 스텟'!I325*'(참고)타워 스텟 가치'!$R$17,'스테이지별 몬스터 스텟'!J325*'(참고)타워 스텟 가치'!$S$17,'스테이지별 몬스터 스텟'!K325*'(참고)타워 스텟 가치'!$T$17,'스테이지별 몬스터 스텟'!L325*'(참고)타워 스텟 가치'!$U$17,'스테이지별 몬스터 스텟'!M325*'(참고)타워 스텟 가치'!$V$17,'스테이지별 몬스터 스텟'!N325*'(참고)타워 스텟 가치'!$W$17,'스테이지별 몬스터 스텟'!O325*'(참고)타워 스텟 가치'!$X$17,'스테이지별 몬스터 스텟'!P325*'(참고)타워 스텟 가치'!$Y$17)</f>
        <v>204658.64999999976</v>
      </c>
      <c r="R325">
        <v>1</v>
      </c>
      <c r="S325">
        <f>VLOOKUP($F325,'(참고)타워 스텟 가치'!$B$7:$L$11,S$2,0)+(VLOOKUP($F325,'(참고)타워 스텟 가치'!$B$7:$L$11,S$2,0)*$E325)</f>
        <v>67.499999999999929</v>
      </c>
      <c r="T325">
        <f>VLOOKUP($F325,'(참고)타워 스텟 가치'!$B$7:$L$11,T$2,0)+(VLOOKUP($F325,'(참고)타워 스텟 가치'!$B$7:$L$11,T$2,0)*$E325)</f>
        <v>121.49999999999987</v>
      </c>
      <c r="U325">
        <f>VLOOKUP($F325,'(참고)타워 스텟 가치'!$B$7:$L$11,U$2,0)+(VLOOKUP($F325,'(참고)타워 스텟 가치'!$B$7:$L$11,U$2,0)*$E325)</f>
        <v>134999.99999999985</v>
      </c>
      <c r="V325">
        <f>VLOOKUP($F325,'(참고)타워 스텟 가치'!$B$7:$L$11,V$2,0)+(VLOOKUP($F325,'(참고)타워 스텟 가치'!$B$7:$L$11,V$2,0)*$E325)</f>
        <v>809.99999999999909</v>
      </c>
      <c r="W325">
        <f>VLOOKUP($F325,'(참고)타워 스텟 가치'!$B$7:$L$11,W$2,0)+(VLOOKUP($F325,'(참고)타워 스텟 가치'!$B$7:$L$11,W$2,0)*$E325)</f>
        <v>13.499999999999986</v>
      </c>
      <c r="X325">
        <f>VLOOKUP($F325,'(참고)타워 스텟 가치'!$B$7:$L$11,X$2,0)+(VLOOKUP($F325,'(참고)타워 스텟 가치'!$B$7:$L$11,X$2,0)*$E325)</f>
        <v>8.0999999999999908</v>
      </c>
      <c r="Y325">
        <f>VLOOKUP($F325,'(참고)타워 스텟 가치'!$B$7:$L$11,Y$2,0)+(VLOOKUP($F325,'(참고)타워 스텟 가치'!$B$7:$L$11,Y$2,0)*$E325)</f>
        <v>0</v>
      </c>
      <c r="Z325">
        <f>VLOOKUP($F325,'(참고)타워 스텟 가치'!$B$7:$L$11,Z$2,0)+(VLOOKUP($F325,'(참고)타워 스텟 가치'!$B$7:$L$11,Z$2,0)*$E325)</f>
        <v>0</v>
      </c>
      <c r="AA325">
        <f>VLOOKUP($F325,'(참고)타워 스텟 가치'!$B$7:$L$11,AA$2,0)+(VLOOKUP($F325,'(참고)타워 스텟 가치'!$B$7:$L$11,AA$2,0)*$E325)</f>
        <v>18.899999999999977</v>
      </c>
      <c r="AB325">
        <f>SUM('스테이지별 몬스터 스텟'!S325*'(참고)타워 스텟 가치'!$Q$17,'스테이지별 몬스터 스텟'!T325*'(참고)타워 스텟 가치'!$R$17,'스테이지별 몬스터 스텟'!U325*'(참고)타워 스텟 가치'!$S$17,'스테이지별 몬스터 스텟'!V325*'(참고)타워 스텟 가치'!$T$17,'스테이지별 몬스터 스텟'!W325*'(참고)타워 스텟 가치'!$U$17,'스테이지별 몬스터 스텟'!X325*'(참고)타워 스텟 가치'!$V$17,'스테이지별 몬스터 스텟'!Y325*'(참고)타워 스텟 가치'!$W$17,'스테이지별 몬스터 스텟'!Z325*'(참고)타워 스텟 가치'!$X$17,'스테이지별 몬스터 스텟'!AA325*'(참고)타워 스텟 가치'!$Y$17)</f>
        <v>204510.14999999976</v>
      </c>
      <c r="AC325">
        <v>2</v>
      </c>
      <c r="AD325">
        <f>VLOOKUP($F325,'(참고)타워 스텟 가치'!$B$12:$L$16,AD$2,0)+(VLOOKUP($F325,'(참고)타워 스텟 가치'!$B$12:$L$16,AD$2,0)*$E325)</f>
        <v>67.499999999999929</v>
      </c>
      <c r="AE325">
        <f>VLOOKUP($F325,'(참고)타워 스텟 가치'!$B$12:$L$16,AE$2,0)+(VLOOKUP($F325,'(참고)타워 스텟 가치'!$B$12:$L$16,AE$2,0)*$E325)</f>
        <v>80.999999999999915</v>
      </c>
      <c r="AF325">
        <f>VLOOKUP($F325,'(참고)타워 스텟 가치'!$B$12:$L$16,AF$2,0)+(VLOOKUP($F325,'(참고)타워 스텟 가치'!$B$12:$L$16,AF$2,0)*$E325)</f>
        <v>134999.99999999985</v>
      </c>
      <c r="AG325">
        <f>VLOOKUP($F325,'(참고)타워 스텟 가치'!$B$12:$L$16,AG$2,0)+(VLOOKUP($F325,'(참고)타워 스텟 가치'!$B$12:$L$16,AG$2,0)*$E325)</f>
        <v>404.99999999999955</v>
      </c>
      <c r="AH325">
        <f>VLOOKUP($F325,'(참고)타워 스텟 가치'!$B$12:$L$16,AH$2,0)+(VLOOKUP($F325,'(참고)타워 스텟 가치'!$B$12:$L$16,AH$2,0)*$E325)</f>
        <v>13.499999999999986</v>
      </c>
      <c r="AI325">
        <f>VLOOKUP($F325,'(참고)타워 스텟 가치'!$B$12:$L$16,AI$2,0)+(VLOOKUP($F325,'(참고)타워 스텟 가치'!$B$12:$L$16,AI$2,0)*$E325)</f>
        <v>8.0999999999999908</v>
      </c>
      <c r="AJ325">
        <f>VLOOKUP($F325,'(참고)타워 스텟 가치'!$B$12:$L$16,AJ$2,0)+(VLOOKUP($F325,'(참고)타워 스텟 가치'!$B$12:$L$16,AJ$2,0)*$E325)</f>
        <v>0</v>
      </c>
      <c r="AK325">
        <f>VLOOKUP($F325,'(참고)타워 스텟 가치'!$B$12:$L$16,AK$2,0)+(VLOOKUP($F325,'(참고)타워 스텟 가치'!$B$12:$L$16,AK$2,0)*$E325)</f>
        <v>0</v>
      </c>
      <c r="AL325">
        <f>VLOOKUP($F325,'(참고)타워 스텟 가치'!$B$12:$L$16,AL$2,0)+(VLOOKUP($F325,'(참고)타워 스텟 가치'!$B$12:$L$16,AL$2,0)*$E325)</f>
        <v>37.799999999999955</v>
      </c>
      <c r="AM325">
        <f>SUM('스테이지별 몬스터 스텟'!AD325*'(참고)타워 스텟 가치'!$Q$17,'스테이지별 몬스터 스텟'!AE325*'(참고)타워 스텟 가치'!$R$17,'스테이지별 몬스터 스텟'!AF325*'(참고)타워 스텟 가치'!$S$17,'스테이지별 몬스터 스텟'!AG325*'(참고)타워 스텟 가치'!$T$17,'스테이지별 몬스터 스텟'!AH325*'(참고)타워 스텟 가치'!$U$17,'스테이지별 몬스터 스텟'!AI325*'(참고)타워 스텟 가치'!$V$17,'스테이지별 몬스터 스텟'!AJ325*'(참고)타워 스텟 가치'!$W$17,'스테이지별 몬스터 스텟'!AK325*'(참고)타워 스텟 가치'!$X$17,'스테이지별 몬스터 스텟'!AL325*'(참고)타워 스텟 가치'!$Y$17)</f>
        <v>203677.19999999978</v>
      </c>
      <c r="AN325">
        <v>3</v>
      </c>
    </row>
    <row r="326" spans="3:40" x14ac:dyDescent="0.3">
      <c r="C326">
        <v>2</v>
      </c>
      <c r="D326">
        <f t="shared" si="14"/>
        <v>65</v>
      </c>
      <c r="E326" s="52">
        <f>VLOOKUP(D326,'스테이지별 난이도 설정'!B:C,2,0)</f>
        <v>25.999999999999972</v>
      </c>
      <c r="F326" t="str">
        <f t="shared" si="15"/>
        <v>레어</v>
      </c>
      <c r="G326">
        <f t="shared" ref="G326:G389" si="16">SUM(R326,AC326,AN326)</f>
        <v>6</v>
      </c>
      <c r="H326">
        <f>VLOOKUP($F326,'(참고)타워 스텟 가치'!$B$2:$L$6,H$2,0)+(VLOOKUP($F326,'(참고)타워 스텟 가치'!$B$2:$L$6,H$2,0)*$E326)</f>
        <v>303.74999999999966</v>
      </c>
      <c r="I326">
        <f>VLOOKUP($F326,'(참고)타워 스텟 가치'!$B$2:$L$6,I$2,0)+(VLOOKUP($F326,'(참고)타워 스텟 가치'!$B$2:$L$6,I$2,0)*$E326)</f>
        <v>60.749999999999936</v>
      </c>
      <c r="J326">
        <f>VLOOKUP($F326,'(참고)타워 스텟 가치'!$B$2:$L$6,J$2,0)+(VLOOKUP($F326,'(참고)타워 스텟 가치'!$B$2:$L$6,J$2,0)*$E326)</f>
        <v>134999.99999999985</v>
      </c>
      <c r="K326">
        <f>VLOOKUP($F326,'(참고)타워 스텟 가치'!$B$2:$L$6,K$2,0)+(VLOOKUP($F326,'(참고)타워 스텟 가치'!$B$2:$L$6,K$2,0)*$E326)</f>
        <v>1214.9999999999986</v>
      </c>
      <c r="L326">
        <f>VLOOKUP($F326,'(참고)타워 스텟 가치'!$B$2:$L$6,L$2,0)+(VLOOKUP($F326,'(참고)타워 스텟 가치'!$B$2:$L$6,L$2,0)*$E326)</f>
        <v>20.249999999999979</v>
      </c>
      <c r="M326">
        <f>VLOOKUP($F326,'(참고)타워 스텟 가치'!$B$2:$L$6,M$2,0)+(VLOOKUP($F326,'(참고)타워 스텟 가치'!$B$2:$L$6,M$2,0)*$E326)</f>
        <v>8.0999999999999908</v>
      </c>
      <c r="N326">
        <f>VLOOKUP($F326,'(참고)타워 스텟 가치'!$B$2:$L$6,N$2,0)+(VLOOKUP($F326,'(참고)타워 스텟 가치'!$B$2:$L$6,N$2,0)*$E326)</f>
        <v>0</v>
      </c>
      <c r="O326">
        <f>VLOOKUP($F326,'(참고)타워 스텟 가치'!$B$2:$L$6,O$2,0)+(VLOOKUP($F326,'(참고)타워 스텟 가치'!$B$2:$L$6,O$2,0)*$E326)</f>
        <v>0</v>
      </c>
      <c r="P326">
        <f>VLOOKUP($F326,'(참고)타워 스텟 가치'!$B$2:$L$6,P$2,0)+(VLOOKUP($F326,'(참고)타워 스텟 가치'!$B$2:$L$6,P$2,0)*$E326)</f>
        <v>18.899999999999977</v>
      </c>
      <c r="Q326">
        <f>SUM('스테이지별 몬스터 스텟'!H326*'(참고)타워 스텟 가치'!$Q$17,'스테이지별 몬스터 스텟'!I326*'(참고)타워 스텟 가치'!$R$17,'스테이지별 몬스터 스텟'!J326*'(참고)타워 스텟 가치'!$S$17,'스테이지별 몬스터 스텟'!K326*'(참고)타워 스텟 가치'!$T$17,'스테이지별 몬스터 스텟'!L326*'(참고)타워 스텟 가치'!$U$17,'스테이지별 몬스터 스텟'!M326*'(참고)타워 스텟 가치'!$V$17,'스테이지별 몬스터 스텟'!N326*'(참고)타워 스텟 가치'!$W$17,'스테이지별 몬스터 스텟'!O326*'(참고)타워 스텟 가치'!$X$17,'스테이지별 몬스터 스텟'!P326*'(참고)타워 스텟 가치'!$Y$17)</f>
        <v>205715.02499999976</v>
      </c>
      <c r="R326">
        <v>1</v>
      </c>
      <c r="S326">
        <f>VLOOKUP($F326,'(참고)타워 스텟 가치'!$B$7:$L$11,S$2,0)+(VLOOKUP($F326,'(참고)타워 스텟 가치'!$B$7:$L$11,S$2,0)*$E326)</f>
        <v>101.24999999999989</v>
      </c>
      <c r="T326">
        <f>VLOOKUP($F326,'(참고)타워 스텟 가치'!$B$7:$L$11,T$2,0)+(VLOOKUP($F326,'(참고)타워 스텟 가치'!$B$7:$L$11,T$2,0)*$E326)</f>
        <v>182.2499999999998</v>
      </c>
      <c r="U326">
        <f>VLOOKUP($F326,'(참고)타워 스텟 가치'!$B$7:$L$11,U$2,0)+(VLOOKUP($F326,'(참고)타워 스텟 가치'!$B$7:$L$11,U$2,0)*$E326)</f>
        <v>134999.99999999985</v>
      </c>
      <c r="V326">
        <f>VLOOKUP($F326,'(참고)타워 스텟 가치'!$B$7:$L$11,V$2,0)+(VLOOKUP($F326,'(참고)타워 스텟 가치'!$B$7:$L$11,V$2,0)*$E326)</f>
        <v>1214.9999999999986</v>
      </c>
      <c r="W326">
        <f>VLOOKUP($F326,'(참고)타워 스텟 가치'!$B$7:$L$11,W$2,0)+(VLOOKUP($F326,'(참고)타워 스텟 가치'!$B$7:$L$11,W$2,0)*$E326)</f>
        <v>20.249999999999979</v>
      </c>
      <c r="X326">
        <f>VLOOKUP($F326,'(참고)타워 스텟 가치'!$B$7:$L$11,X$2,0)+(VLOOKUP($F326,'(참고)타워 스텟 가치'!$B$7:$L$11,X$2,0)*$E326)</f>
        <v>8.0999999999999908</v>
      </c>
      <c r="Y326">
        <f>VLOOKUP($F326,'(참고)타워 스텟 가치'!$B$7:$L$11,Y$2,0)+(VLOOKUP($F326,'(참고)타워 스텟 가치'!$B$7:$L$11,Y$2,0)*$E326)</f>
        <v>0</v>
      </c>
      <c r="Z326">
        <f>VLOOKUP($F326,'(참고)타워 스텟 가치'!$B$7:$L$11,Z$2,0)+(VLOOKUP($F326,'(참고)타워 스텟 가치'!$B$7:$L$11,Z$2,0)*$E326)</f>
        <v>0</v>
      </c>
      <c r="AA326">
        <f>VLOOKUP($F326,'(참고)타워 스텟 가치'!$B$7:$L$11,AA$2,0)+(VLOOKUP($F326,'(참고)타워 스텟 가치'!$B$7:$L$11,AA$2,0)*$E326)</f>
        <v>18.899999999999977</v>
      </c>
      <c r="AB326">
        <f>SUM('스테이지별 몬스터 스텟'!S326*'(참고)타워 스텟 가치'!$Q$17,'스테이지별 몬스터 스텟'!T326*'(참고)타워 스텟 가치'!$R$17,'스테이지별 몬스터 스텟'!U326*'(참고)타워 스텟 가치'!$S$17,'스테이지별 몬스터 스텟'!V326*'(참고)타워 스텟 가치'!$T$17,'스테이지별 몬스터 스텟'!W326*'(참고)타워 스텟 가치'!$U$17,'스테이지별 몬스터 스텟'!X326*'(참고)타워 스텟 가치'!$V$17,'스테이지별 몬스터 스텟'!Y326*'(참고)타워 스텟 가치'!$W$17,'스테이지별 몬스터 스텟'!Z326*'(참고)타워 스텟 가치'!$X$17,'스테이지별 몬스터 스텟'!AA326*'(참고)타워 스텟 가치'!$Y$17)</f>
        <v>205492.27499999976</v>
      </c>
      <c r="AC326">
        <v>2</v>
      </c>
      <c r="AD326">
        <f>VLOOKUP($F326,'(참고)타워 스텟 가치'!$B$12:$L$16,AD$2,0)+(VLOOKUP($F326,'(참고)타워 스텟 가치'!$B$12:$L$16,AD$2,0)*$E326)</f>
        <v>101.24999999999989</v>
      </c>
      <c r="AE326">
        <f>VLOOKUP($F326,'(참고)타워 스텟 가치'!$B$12:$L$16,AE$2,0)+(VLOOKUP($F326,'(참고)타워 스텟 가치'!$B$12:$L$16,AE$2,0)*$E326)</f>
        <v>121.49999999999987</v>
      </c>
      <c r="AF326">
        <f>VLOOKUP($F326,'(참고)타워 스텟 가치'!$B$12:$L$16,AF$2,0)+(VLOOKUP($F326,'(참고)타워 스텟 가치'!$B$12:$L$16,AF$2,0)*$E326)</f>
        <v>134999.99999999985</v>
      </c>
      <c r="AG326">
        <f>VLOOKUP($F326,'(참고)타워 스텟 가치'!$B$12:$L$16,AG$2,0)+(VLOOKUP($F326,'(참고)타워 스텟 가치'!$B$12:$L$16,AG$2,0)*$E326)</f>
        <v>607.49999999999932</v>
      </c>
      <c r="AH326">
        <f>VLOOKUP($F326,'(참고)타워 스텟 가치'!$B$12:$L$16,AH$2,0)+(VLOOKUP($F326,'(참고)타워 스텟 가치'!$B$12:$L$16,AH$2,0)*$E326)</f>
        <v>20.249999999999979</v>
      </c>
      <c r="AI326">
        <f>VLOOKUP($F326,'(참고)타워 스텟 가치'!$B$12:$L$16,AI$2,0)+(VLOOKUP($F326,'(참고)타워 스텟 가치'!$B$12:$L$16,AI$2,0)*$E326)</f>
        <v>8.0999999999999908</v>
      </c>
      <c r="AJ326">
        <f>VLOOKUP($F326,'(참고)타워 스텟 가치'!$B$12:$L$16,AJ$2,0)+(VLOOKUP($F326,'(참고)타워 스텟 가치'!$B$12:$L$16,AJ$2,0)*$E326)</f>
        <v>0</v>
      </c>
      <c r="AK326">
        <f>VLOOKUP($F326,'(참고)타워 스텟 가치'!$B$12:$L$16,AK$2,0)+(VLOOKUP($F326,'(참고)타워 스텟 가치'!$B$12:$L$16,AK$2,0)*$E326)</f>
        <v>0</v>
      </c>
      <c r="AL326">
        <f>VLOOKUP($F326,'(참고)타워 스텟 가치'!$B$12:$L$16,AL$2,0)+(VLOOKUP($F326,'(참고)타워 스텟 가치'!$B$12:$L$16,AL$2,0)*$E326)</f>
        <v>37.799999999999955</v>
      </c>
      <c r="AM326">
        <f>SUM('스테이지별 몬스터 스텟'!AD326*'(참고)타워 스텟 가치'!$Q$17,'스테이지별 몬스터 스텟'!AE326*'(참고)타워 스텟 가치'!$R$17,'스테이지별 몬스터 스텟'!AF326*'(참고)타워 스텟 가치'!$S$17,'스테이지별 몬스터 스텟'!AG326*'(참고)타워 스텟 가치'!$T$17,'스테이지별 몬스터 스텟'!AH326*'(참고)타워 스텟 가치'!$U$17,'스테이지별 몬스터 스텟'!AI326*'(참고)타워 스텟 가치'!$V$17,'스테이지별 몬스터 스텟'!AJ326*'(참고)타워 스텟 가치'!$W$17,'스테이지별 몬스터 스텟'!AK326*'(참고)타워 스텟 가치'!$X$17,'스테이지별 몬스터 스텟'!AL326*'(참고)타워 스텟 가치'!$Y$17)</f>
        <v>204223.94999999978</v>
      </c>
      <c r="AN326">
        <v>3</v>
      </c>
    </row>
    <row r="327" spans="3:40" x14ac:dyDescent="0.3">
      <c r="C327">
        <v>3</v>
      </c>
      <c r="D327">
        <f t="shared" si="14"/>
        <v>65</v>
      </c>
      <c r="E327" s="52">
        <f>VLOOKUP(D327,'스테이지별 난이도 설정'!B:C,2,0)</f>
        <v>25.999999999999972</v>
      </c>
      <c r="F327" t="str">
        <f t="shared" si="15"/>
        <v>에픽</v>
      </c>
      <c r="G327">
        <f t="shared" si="16"/>
        <v>6</v>
      </c>
      <c r="H327">
        <f>VLOOKUP($F327,'(참고)타워 스텟 가치'!$B$2:$L$6,H$2,0)+(VLOOKUP($F327,'(참고)타워 스텟 가치'!$B$2:$L$6,H$2,0)*$E327)</f>
        <v>455.62499999999955</v>
      </c>
      <c r="I327">
        <f>VLOOKUP($F327,'(참고)타워 스텟 가치'!$B$2:$L$6,I$2,0)+(VLOOKUP($F327,'(참고)타워 스텟 가치'!$B$2:$L$6,I$2,0)*$E327)</f>
        <v>91.124999999999901</v>
      </c>
      <c r="J327">
        <f>VLOOKUP($F327,'(참고)타워 스텟 가치'!$B$2:$L$6,J$2,0)+(VLOOKUP($F327,'(참고)타워 스텟 가치'!$B$2:$L$6,J$2,0)*$E327)</f>
        <v>134999.99999999985</v>
      </c>
      <c r="K327">
        <f>VLOOKUP($F327,'(참고)타워 스텟 가치'!$B$2:$L$6,K$2,0)+(VLOOKUP($F327,'(참고)타워 스텟 가치'!$B$2:$L$6,K$2,0)*$E327)</f>
        <v>1822.4999999999982</v>
      </c>
      <c r="L327">
        <f>VLOOKUP($F327,'(참고)타워 스텟 가치'!$B$2:$L$6,L$2,0)+(VLOOKUP($F327,'(참고)타워 스텟 가치'!$B$2:$L$6,L$2,0)*$E327)</f>
        <v>30.374999999999968</v>
      </c>
      <c r="M327">
        <f>VLOOKUP($F327,'(참고)타워 스텟 가치'!$B$2:$L$6,M$2,0)+(VLOOKUP($F327,'(참고)타워 스텟 가치'!$B$2:$L$6,M$2,0)*$E327)</f>
        <v>8.0999999999999908</v>
      </c>
      <c r="N327">
        <f>VLOOKUP($F327,'(참고)타워 스텟 가치'!$B$2:$L$6,N$2,0)+(VLOOKUP($F327,'(참고)타워 스텟 가치'!$B$2:$L$6,N$2,0)*$E327)</f>
        <v>0</v>
      </c>
      <c r="O327">
        <f>VLOOKUP($F327,'(참고)타워 스텟 가치'!$B$2:$L$6,O$2,0)+(VLOOKUP($F327,'(참고)타워 스텟 가치'!$B$2:$L$6,O$2,0)*$E327)</f>
        <v>0</v>
      </c>
      <c r="P327">
        <f>VLOOKUP($F327,'(참고)타워 스텟 가치'!$B$2:$L$6,P$2,0)+(VLOOKUP($F327,'(참고)타워 스텟 가치'!$B$2:$L$6,P$2,0)*$E327)</f>
        <v>18.899999999999977</v>
      </c>
      <c r="Q327">
        <f>SUM('스테이지별 몬스터 스텟'!H327*'(참고)타워 스텟 가치'!$Q$17,'스테이지별 몬스터 스텟'!I327*'(참고)타워 스텟 가치'!$R$17,'스테이지별 몬스터 스텟'!J327*'(참고)타워 스텟 가치'!$S$17,'스테이지별 몬스터 스텟'!K327*'(참고)타워 스텟 가치'!$T$17,'스테이지별 몬스터 스텟'!L327*'(참고)타워 스텟 가치'!$U$17,'스테이지별 몬스터 스텟'!M327*'(참고)타워 스텟 가치'!$V$17,'스테이지별 몬스터 스텟'!N327*'(참고)타워 스텟 가치'!$W$17,'스테이지별 몬스터 스텟'!O327*'(참고)타워 스텟 가치'!$X$17,'스테이지별 몬스터 스텟'!P327*'(참고)타워 스텟 가치'!$Y$17)</f>
        <v>207299.58749999976</v>
      </c>
      <c r="R327">
        <v>1</v>
      </c>
      <c r="S327">
        <f>VLOOKUP($F327,'(참고)타워 스텟 가치'!$B$7:$L$11,S$2,0)+(VLOOKUP($F327,'(참고)타워 스텟 가치'!$B$7:$L$11,S$2,0)*$E327)</f>
        <v>151.87499999999983</v>
      </c>
      <c r="T327">
        <f>VLOOKUP($F327,'(참고)타워 스텟 가치'!$B$7:$L$11,T$2,0)+(VLOOKUP($F327,'(참고)타워 스텟 가치'!$B$7:$L$11,T$2,0)*$E327)</f>
        <v>273.37499999999972</v>
      </c>
      <c r="U327">
        <f>VLOOKUP($F327,'(참고)타워 스텟 가치'!$B$7:$L$11,U$2,0)+(VLOOKUP($F327,'(참고)타워 스텟 가치'!$B$7:$L$11,U$2,0)*$E327)</f>
        <v>134999.99999999985</v>
      </c>
      <c r="V327">
        <f>VLOOKUP($F327,'(참고)타워 스텟 가치'!$B$7:$L$11,V$2,0)+(VLOOKUP($F327,'(참고)타워 스텟 가치'!$B$7:$L$11,V$2,0)*$E327)</f>
        <v>1822.4999999999982</v>
      </c>
      <c r="W327">
        <f>VLOOKUP($F327,'(참고)타워 스텟 가치'!$B$7:$L$11,W$2,0)+(VLOOKUP($F327,'(참고)타워 스텟 가치'!$B$7:$L$11,W$2,0)*$E327)</f>
        <v>30.374999999999968</v>
      </c>
      <c r="X327">
        <f>VLOOKUP($F327,'(참고)타워 스텟 가치'!$B$7:$L$11,X$2,0)+(VLOOKUP($F327,'(참고)타워 스텟 가치'!$B$7:$L$11,X$2,0)*$E327)</f>
        <v>8.0999999999999908</v>
      </c>
      <c r="Y327">
        <f>VLOOKUP($F327,'(참고)타워 스텟 가치'!$B$7:$L$11,Y$2,0)+(VLOOKUP($F327,'(참고)타워 스텟 가치'!$B$7:$L$11,Y$2,0)*$E327)</f>
        <v>0</v>
      </c>
      <c r="Z327">
        <f>VLOOKUP($F327,'(참고)타워 스텟 가치'!$B$7:$L$11,Z$2,0)+(VLOOKUP($F327,'(참고)타워 스텟 가치'!$B$7:$L$11,Z$2,0)*$E327)</f>
        <v>0</v>
      </c>
      <c r="AA327">
        <f>VLOOKUP($F327,'(참고)타워 스텟 가치'!$B$7:$L$11,AA$2,0)+(VLOOKUP($F327,'(참고)타워 스텟 가치'!$B$7:$L$11,AA$2,0)*$E327)</f>
        <v>18.899999999999977</v>
      </c>
      <c r="AB327">
        <f>SUM('스테이지별 몬스터 스텟'!S327*'(참고)타워 스텟 가치'!$Q$17,'스테이지별 몬스터 스텟'!T327*'(참고)타워 스텟 가치'!$R$17,'스테이지별 몬스터 스텟'!U327*'(참고)타워 스텟 가치'!$S$17,'스테이지별 몬스터 스텟'!V327*'(참고)타워 스텟 가치'!$T$17,'스테이지별 몬스터 스텟'!W327*'(참고)타워 스텟 가치'!$U$17,'스테이지별 몬스터 스텟'!X327*'(참고)타워 스텟 가치'!$V$17,'스테이지별 몬스터 스텟'!Y327*'(참고)타워 스텟 가치'!$W$17,'스테이지별 몬스터 스텟'!Z327*'(참고)타워 스텟 가치'!$X$17,'스테이지별 몬스터 스텟'!AA327*'(참고)타워 스텟 가치'!$Y$17)</f>
        <v>206965.46249999976</v>
      </c>
      <c r="AC327">
        <v>2</v>
      </c>
      <c r="AD327">
        <f>VLOOKUP($F327,'(참고)타워 스텟 가치'!$B$12:$L$16,AD$2,0)+(VLOOKUP($F327,'(참고)타워 스텟 가치'!$B$12:$L$16,AD$2,0)*$E327)</f>
        <v>151.87499999999983</v>
      </c>
      <c r="AE327">
        <f>VLOOKUP($F327,'(참고)타워 스텟 가치'!$B$12:$L$16,AE$2,0)+(VLOOKUP($F327,'(참고)타워 스텟 가치'!$B$12:$L$16,AE$2,0)*$E327)</f>
        <v>182.2499999999998</v>
      </c>
      <c r="AF327">
        <f>VLOOKUP($F327,'(참고)타워 스텟 가치'!$B$12:$L$16,AF$2,0)+(VLOOKUP($F327,'(참고)타워 스텟 가치'!$B$12:$L$16,AF$2,0)*$E327)</f>
        <v>134999.99999999985</v>
      </c>
      <c r="AG327">
        <f>VLOOKUP($F327,'(참고)타워 스텟 가치'!$B$12:$L$16,AG$2,0)+(VLOOKUP($F327,'(참고)타워 스텟 가치'!$B$12:$L$16,AG$2,0)*$E327)</f>
        <v>911.24999999999909</v>
      </c>
      <c r="AH327">
        <f>VLOOKUP($F327,'(참고)타워 스텟 가치'!$B$12:$L$16,AH$2,0)+(VLOOKUP($F327,'(참고)타워 스텟 가치'!$B$12:$L$16,AH$2,0)*$E327)</f>
        <v>30.374999999999968</v>
      </c>
      <c r="AI327">
        <f>VLOOKUP($F327,'(참고)타워 스텟 가치'!$B$12:$L$16,AI$2,0)+(VLOOKUP($F327,'(참고)타워 스텟 가치'!$B$12:$L$16,AI$2,0)*$E327)</f>
        <v>8.0999999999999908</v>
      </c>
      <c r="AJ327">
        <f>VLOOKUP($F327,'(참고)타워 스텟 가치'!$B$12:$L$16,AJ$2,0)+(VLOOKUP($F327,'(참고)타워 스텟 가치'!$B$12:$L$16,AJ$2,0)*$E327)</f>
        <v>0</v>
      </c>
      <c r="AK327">
        <f>VLOOKUP($F327,'(참고)타워 스텟 가치'!$B$12:$L$16,AK$2,0)+(VLOOKUP($F327,'(참고)타워 스텟 가치'!$B$12:$L$16,AK$2,0)*$E327)</f>
        <v>0</v>
      </c>
      <c r="AL327">
        <f>VLOOKUP($F327,'(참고)타워 스텟 가치'!$B$12:$L$16,AL$2,0)+(VLOOKUP($F327,'(참고)타워 스텟 가치'!$B$12:$L$16,AL$2,0)*$E327)</f>
        <v>37.799999999999955</v>
      </c>
      <c r="AM327">
        <f>SUM('스테이지별 몬스터 스텟'!AD327*'(참고)타워 스텟 가치'!$Q$17,'스테이지별 몬스터 스텟'!AE327*'(참고)타워 스텟 가치'!$R$17,'스테이지별 몬스터 스텟'!AF327*'(참고)타워 스텟 가치'!$S$17,'스테이지별 몬스터 스텟'!AG327*'(참고)타워 스텟 가치'!$T$17,'스테이지별 몬스터 스텟'!AH327*'(참고)타워 스텟 가치'!$U$17,'스테이지별 몬스터 스텟'!AI327*'(참고)타워 스텟 가치'!$V$17,'스테이지별 몬스터 스텟'!AJ327*'(참고)타워 스텟 가치'!$W$17,'스테이지별 몬스터 스텟'!AK327*'(참고)타워 스텟 가치'!$X$17,'스테이지별 몬스터 스텟'!AL327*'(참고)타워 스텟 가치'!$Y$17)</f>
        <v>205044.07499999978</v>
      </c>
      <c r="AN327">
        <v>3</v>
      </c>
    </row>
    <row r="328" spans="3:40" x14ac:dyDescent="0.3">
      <c r="C328">
        <v>4</v>
      </c>
      <c r="D328">
        <f t="shared" si="14"/>
        <v>65</v>
      </c>
      <c r="E328" s="52">
        <f>VLOOKUP(D328,'스테이지별 난이도 설정'!B:C,2,0)</f>
        <v>25.999999999999972</v>
      </c>
      <c r="F328" t="str">
        <f t="shared" si="15"/>
        <v>유니크</v>
      </c>
      <c r="G328">
        <f t="shared" si="16"/>
        <v>6</v>
      </c>
      <c r="H328">
        <f>VLOOKUP($F328,'(참고)타워 스텟 가치'!$B$2:$L$6,H$2,0)+(VLOOKUP($F328,'(참고)타워 스텟 가치'!$B$2:$L$6,H$2,0)*$E328)</f>
        <v>683.43749999999932</v>
      </c>
      <c r="I328">
        <f>VLOOKUP($F328,'(참고)타워 스텟 가치'!$B$2:$L$6,I$2,0)+(VLOOKUP($F328,'(참고)타워 스텟 가치'!$B$2:$L$6,I$2,0)*$E328)</f>
        <v>136.68749999999986</v>
      </c>
      <c r="J328">
        <f>VLOOKUP($F328,'(참고)타워 스텟 가치'!$B$2:$L$6,J$2,0)+(VLOOKUP($F328,'(참고)타워 스텟 가치'!$B$2:$L$6,J$2,0)*$E328)</f>
        <v>134999.99999999985</v>
      </c>
      <c r="K328">
        <f>VLOOKUP($F328,'(참고)타워 스텟 가치'!$B$2:$L$6,K$2,0)+(VLOOKUP($F328,'(참고)타워 스텟 가치'!$B$2:$L$6,K$2,0)*$E328)</f>
        <v>2733.7499999999973</v>
      </c>
      <c r="L328">
        <f>VLOOKUP($F328,'(참고)타워 스텟 가치'!$B$2:$L$6,L$2,0)+(VLOOKUP($F328,'(참고)타워 스텟 가치'!$B$2:$L$6,L$2,0)*$E328)</f>
        <v>45.56249999999995</v>
      </c>
      <c r="M328">
        <f>VLOOKUP($F328,'(참고)타워 스텟 가치'!$B$2:$L$6,M$2,0)+(VLOOKUP($F328,'(참고)타워 스텟 가치'!$B$2:$L$6,M$2,0)*$E328)</f>
        <v>8.0999999999999908</v>
      </c>
      <c r="N328">
        <f>VLOOKUP($F328,'(참고)타워 스텟 가치'!$B$2:$L$6,N$2,0)+(VLOOKUP($F328,'(참고)타워 스텟 가치'!$B$2:$L$6,N$2,0)*$E328)</f>
        <v>0</v>
      </c>
      <c r="O328">
        <f>VLOOKUP($F328,'(참고)타워 스텟 가치'!$B$2:$L$6,O$2,0)+(VLOOKUP($F328,'(참고)타워 스텟 가치'!$B$2:$L$6,O$2,0)*$E328)</f>
        <v>0</v>
      </c>
      <c r="P328">
        <f>VLOOKUP($F328,'(참고)타워 스텟 가치'!$B$2:$L$6,P$2,0)+(VLOOKUP($F328,'(참고)타워 스텟 가치'!$B$2:$L$6,P$2,0)*$E328)</f>
        <v>26.999999999999972</v>
      </c>
      <c r="Q328">
        <f>SUM('스테이지별 몬스터 스텟'!H328*'(참고)타워 스텟 가치'!$Q$17,'스테이지별 몬스터 스텟'!I328*'(참고)타워 스텟 가치'!$R$17,'스테이지별 몬스터 스텟'!J328*'(참고)타워 스텟 가치'!$S$17,'스테이지별 몬스터 스텟'!K328*'(참고)타워 스텟 가치'!$T$17,'스테이지별 몬스터 스텟'!L328*'(참고)타워 스텟 가치'!$U$17,'스테이지별 몬스터 스텟'!M328*'(참고)타워 스텟 가치'!$V$17,'스테이지별 몬스터 스텟'!N328*'(참고)타워 스텟 가치'!$W$17,'스테이지별 몬스터 스텟'!O328*'(참고)타워 스텟 가치'!$X$17,'스테이지별 몬스터 스텟'!P328*'(참고)타워 스텟 가치'!$Y$17)</f>
        <v>209692.63124999977</v>
      </c>
      <c r="R328">
        <v>1</v>
      </c>
      <c r="S328">
        <f>VLOOKUP($F328,'(참고)타워 스텟 가치'!$B$7:$L$11,S$2,0)+(VLOOKUP($F328,'(참고)타워 스텟 가치'!$B$7:$L$11,S$2,0)*$E328)</f>
        <v>227.81249999999977</v>
      </c>
      <c r="T328">
        <f>VLOOKUP($F328,'(참고)타워 스텟 가치'!$B$7:$L$11,T$2,0)+(VLOOKUP($F328,'(참고)타워 스텟 가치'!$B$7:$L$11,T$2,0)*$E328)</f>
        <v>410.06249999999955</v>
      </c>
      <c r="U328">
        <f>VLOOKUP($F328,'(참고)타워 스텟 가치'!$B$7:$L$11,U$2,0)+(VLOOKUP($F328,'(참고)타워 스텟 가치'!$B$7:$L$11,U$2,0)*$E328)</f>
        <v>134999.99999999985</v>
      </c>
      <c r="V328">
        <f>VLOOKUP($F328,'(참고)타워 스텟 가치'!$B$7:$L$11,V$2,0)+(VLOOKUP($F328,'(참고)타워 스텟 가치'!$B$7:$L$11,V$2,0)*$E328)</f>
        <v>2733.7499999999973</v>
      </c>
      <c r="W328">
        <f>VLOOKUP($F328,'(참고)타워 스텟 가치'!$B$7:$L$11,W$2,0)+(VLOOKUP($F328,'(참고)타워 스텟 가치'!$B$7:$L$11,W$2,0)*$E328)</f>
        <v>45.56249999999995</v>
      </c>
      <c r="X328">
        <f>VLOOKUP($F328,'(참고)타워 스텟 가치'!$B$7:$L$11,X$2,0)+(VLOOKUP($F328,'(참고)타워 스텟 가치'!$B$7:$L$11,X$2,0)*$E328)</f>
        <v>8.0999999999999908</v>
      </c>
      <c r="Y328">
        <f>VLOOKUP($F328,'(참고)타워 스텟 가치'!$B$7:$L$11,Y$2,0)+(VLOOKUP($F328,'(참고)타워 스텟 가치'!$B$7:$L$11,Y$2,0)*$E328)</f>
        <v>0</v>
      </c>
      <c r="Z328">
        <f>VLOOKUP($F328,'(참고)타워 스텟 가치'!$B$7:$L$11,Z$2,0)+(VLOOKUP($F328,'(참고)타워 스텟 가치'!$B$7:$L$11,Z$2,0)*$E328)</f>
        <v>0</v>
      </c>
      <c r="AA328">
        <f>VLOOKUP($F328,'(참고)타워 스텟 가치'!$B$7:$L$11,AA$2,0)+(VLOOKUP($F328,'(참고)타워 스텟 가치'!$B$7:$L$11,AA$2,0)*$E328)</f>
        <v>26.999999999999972</v>
      </c>
      <c r="AB328">
        <f>SUM('스테이지별 몬스터 스텟'!S328*'(참고)타워 스텟 가치'!$Q$17,'스테이지별 몬스터 스텟'!T328*'(참고)타워 스텟 가치'!$R$17,'스테이지별 몬스터 스텟'!U328*'(참고)타워 스텟 가치'!$S$17,'스테이지별 몬스터 스텟'!V328*'(참고)타워 스텟 가치'!$T$17,'스테이지별 몬스터 스텟'!W328*'(참고)타워 스텟 가치'!$U$17,'스테이지별 몬스터 스텟'!X328*'(참고)타워 스텟 가치'!$V$17,'스테이지별 몬스터 스텟'!Y328*'(참고)타워 스텟 가치'!$W$17,'스테이지별 몬스터 스텟'!Z328*'(참고)타워 스텟 가치'!$X$17,'스테이지별 몬스터 스텟'!AA328*'(참고)타워 스텟 가치'!$Y$17)</f>
        <v>209191.44374999977</v>
      </c>
      <c r="AC328">
        <v>2</v>
      </c>
      <c r="AD328">
        <f>VLOOKUP($F328,'(참고)타워 스텟 가치'!$B$12:$L$16,AD$2,0)+(VLOOKUP($F328,'(참고)타워 스텟 가치'!$B$12:$L$16,AD$2,0)*$E328)</f>
        <v>227.81249999999977</v>
      </c>
      <c r="AE328">
        <f>VLOOKUP($F328,'(참고)타워 스텟 가치'!$B$12:$L$16,AE$2,0)+(VLOOKUP($F328,'(참고)타워 스텟 가치'!$B$12:$L$16,AE$2,0)*$E328)</f>
        <v>273.37499999999972</v>
      </c>
      <c r="AF328">
        <f>VLOOKUP($F328,'(참고)타워 스텟 가치'!$B$12:$L$16,AF$2,0)+(VLOOKUP($F328,'(참고)타워 스텟 가치'!$B$12:$L$16,AF$2,0)*$E328)</f>
        <v>134999.99999999985</v>
      </c>
      <c r="AG328">
        <f>VLOOKUP($F328,'(참고)타워 스텟 가치'!$B$12:$L$16,AG$2,0)+(VLOOKUP($F328,'(참고)타워 스텟 가치'!$B$12:$L$16,AG$2,0)*$E328)</f>
        <v>1366.8749999999986</v>
      </c>
      <c r="AH328">
        <f>VLOOKUP($F328,'(참고)타워 스텟 가치'!$B$12:$L$16,AH$2,0)+(VLOOKUP($F328,'(참고)타워 스텟 가치'!$B$12:$L$16,AH$2,0)*$E328)</f>
        <v>45.56249999999995</v>
      </c>
      <c r="AI328">
        <f>VLOOKUP($F328,'(참고)타워 스텟 가치'!$B$12:$L$16,AI$2,0)+(VLOOKUP($F328,'(참고)타워 스텟 가치'!$B$12:$L$16,AI$2,0)*$E328)</f>
        <v>8.0999999999999908</v>
      </c>
      <c r="AJ328">
        <f>VLOOKUP($F328,'(참고)타워 스텟 가치'!$B$12:$L$16,AJ$2,0)+(VLOOKUP($F328,'(참고)타워 스텟 가치'!$B$12:$L$16,AJ$2,0)*$E328)</f>
        <v>0</v>
      </c>
      <c r="AK328">
        <f>VLOOKUP($F328,'(참고)타워 스텟 가치'!$B$12:$L$16,AK$2,0)+(VLOOKUP($F328,'(참고)타워 스텟 가치'!$B$12:$L$16,AK$2,0)*$E328)</f>
        <v>0</v>
      </c>
      <c r="AL328">
        <f>VLOOKUP($F328,'(참고)타워 스텟 가치'!$B$12:$L$16,AL$2,0)+(VLOOKUP($F328,'(참고)타워 스텟 가치'!$B$12:$L$16,AL$2,0)*$E328)</f>
        <v>53.999999999999943</v>
      </c>
      <c r="AM328">
        <f>SUM('스테이지별 몬스터 스텟'!AD328*'(참고)타워 스텟 가치'!$Q$17,'스테이지별 몬스터 스텟'!AE328*'(참고)타워 스텟 가치'!$R$17,'스테이지별 몬스터 스텟'!AF328*'(참고)타워 스텟 가치'!$S$17,'스테이지별 몬스터 스텟'!AG328*'(참고)타워 스텟 가치'!$T$17,'스테이지별 몬스터 스텟'!AH328*'(참고)타워 스텟 가치'!$U$17,'스테이지별 몬스터 스텟'!AI328*'(참고)타워 스텟 가치'!$V$17,'스테이지별 몬스터 스텟'!AJ328*'(참고)타워 스텟 가치'!$W$17,'스테이지별 몬스터 스텟'!AK328*'(참고)타워 스텟 가치'!$X$17,'스테이지별 몬스터 스텟'!AL328*'(참고)타워 스텟 가치'!$Y$17)</f>
        <v>206306.66249999977</v>
      </c>
      <c r="AN328">
        <v>3</v>
      </c>
    </row>
    <row r="329" spans="3:40" x14ac:dyDescent="0.3">
      <c r="C329">
        <v>5</v>
      </c>
      <c r="D329">
        <f t="shared" si="14"/>
        <v>65</v>
      </c>
      <c r="E329" s="52">
        <f>VLOOKUP(D329,'스테이지별 난이도 설정'!B:C,2,0)</f>
        <v>25.999999999999972</v>
      </c>
      <c r="F329" t="str">
        <f t="shared" si="15"/>
        <v>스페셜</v>
      </c>
      <c r="G329">
        <f t="shared" si="16"/>
        <v>6</v>
      </c>
      <c r="H329">
        <f>VLOOKUP($F329,'(참고)타워 스텟 가치'!$B$2:$L$6,H$2,0)+(VLOOKUP($F329,'(참고)타워 스텟 가치'!$B$2:$L$6,H$2,0)*$E329)</f>
        <v>1025.1562499999991</v>
      </c>
      <c r="I329">
        <f>VLOOKUP($F329,'(참고)타워 스텟 가치'!$B$2:$L$6,I$2,0)+(VLOOKUP($F329,'(참고)타워 스텟 가치'!$B$2:$L$6,I$2,0)*$E329)</f>
        <v>205.03124999999977</v>
      </c>
      <c r="J329">
        <f>VLOOKUP($F329,'(참고)타워 스텟 가치'!$B$2:$L$6,J$2,0)+(VLOOKUP($F329,'(참고)타워 스텟 가치'!$B$2:$L$6,J$2,0)*$E329)</f>
        <v>134999.99999999985</v>
      </c>
      <c r="K329">
        <f>VLOOKUP($F329,'(참고)타워 스텟 가치'!$B$2:$L$6,K$2,0)+(VLOOKUP($F329,'(참고)타워 스텟 가치'!$B$2:$L$6,K$2,0)*$E329)</f>
        <v>4100.6249999999964</v>
      </c>
      <c r="L329">
        <f>VLOOKUP($F329,'(참고)타워 스텟 가치'!$B$2:$L$6,L$2,0)+(VLOOKUP($F329,'(참고)타워 스텟 가치'!$B$2:$L$6,L$2,0)*$E329)</f>
        <v>68.343749999999929</v>
      </c>
      <c r="M329">
        <f>VLOOKUP($F329,'(참고)타워 스텟 가치'!$B$2:$L$6,M$2,0)+(VLOOKUP($F329,'(참고)타워 스텟 가치'!$B$2:$L$6,M$2,0)*$E329)</f>
        <v>8.0999999999999908</v>
      </c>
      <c r="N329">
        <f>VLOOKUP($F329,'(참고)타워 스텟 가치'!$B$2:$L$6,N$2,0)+(VLOOKUP($F329,'(참고)타워 스텟 가치'!$B$2:$L$6,N$2,0)*$E329)</f>
        <v>0</v>
      </c>
      <c r="O329">
        <f>VLOOKUP($F329,'(참고)타워 스텟 가치'!$B$2:$L$6,O$2,0)+(VLOOKUP($F329,'(참고)타워 스텟 가치'!$B$2:$L$6,O$2,0)*$E329)</f>
        <v>0</v>
      </c>
      <c r="P329">
        <f>VLOOKUP($F329,'(참고)타워 스텟 가치'!$B$2:$L$6,P$2,0)+(VLOOKUP($F329,'(참고)타워 스텟 가치'!$B$2:$L$6,P$2,0)*$E329)</f>
        <v>26.999999999999972</v>
      </c>
      <c r="Q329">
        <f>SUM('스테이지별 몬스터 스텟'!H329*'(참고)타워 스텟 가치'!$Q$17,'스테이지별 몬스터 스텟'!I329*'(참고)타워 스텟 가치'!$R$17,'스테이지별 몬스터 스텟'!J329*'(참고)타워 스텟 가치'!$S$17,'스테이지별 몬스터 스텟'!K329*'(참고)타워 스텟 가치'!$T$17,'스테이지별 몬스터 스텟'!L329*'(참고)타워 스텟 가치'!$U$17,'스테이지별 몬스터 스텟'!M329*'(참고)타워 스텟 가치'!$V$17,'스테이지별 몬스터 스텟'!N329*'(참고)타워 스텟 가치'!$W$17,'스테이지별 몬스터 스텟'!O329*'(참고)타워 스텟 가치'!$X$17,'스테이지별 몬스터 스텟'!P329*'(참고)타워 스텟 가치'!$Y$17)</f>
        <v>213257.89687499977</v>
      </c>
      <c r="R329">
        <v>1</v>
      </c>
      <c r="S329">
        <f>VLOOKUP($F329,'(참고)타워 스텟 가치'!$B$7:$L$11,S$2,0)+(VLOOKUP($F329,'(참고)타워 스텟 가치'!$B$7:$L$11,S$2,0)*$E329)</f>
        <v>341.71874999999966</v>
      </c>
      <c r="T329">
        <f>VLOOKUP($F329,'(참고)타워 스텟 가치'!$B$7:$L$11,T$2,0)+(VLOOKUP($F329,'(참고)타워 스텟 가치'!$B$7:$L$11,T$2,0)*$E329)</f>
        <v>615.09374999999932</v>
      </c>
      <c r="U329">
        <f>VLOOKUP($F329,'(참고)타워 스텟 가치'!$B$7:$L$11,U$2,0)+(VLOOKUP($F329,'(참고)타워 스텟 가치'!$B$7:$L$11,U$2,0)*$E329)</f>
        <v>134999.99999999985</v>
      </c>
      <c r="V329">
        <f>VLOOKUP($F329,'(참고)타워 스텟 가치'!$B$7:$L$11,V$2,0)+(VLOOKUP($F329,'(참고)타워 스텟 가치'!$B$7:$L$11,V$2,0)*$E329)</f>
        <v>4100.6249999999964</v>
      </c>
      <c r="W329">
        <f>VLOOKUP($F329,'(참고)타워 스텟 가치'!$B$7:$L$11,W$2,0)+(VLOOKUP($F329,'(참고)타워 스텟 가치'!$B$7:$L$11,W$2,0)*$E329)</f>
        <v>68.343749999999929</v>
      </c>
      <c r="X329">
        <f>VLOOKUP($F329,'(참고)타워 스텟 가치'!$B$7:$L$11,X$2,0)+(VLOOKUP($F329,'(참고)타워 스텟 가치'!$B$7:$L$11,X$2,0)*$E329)</f>
        <v>8.0999999999999908</v>
      </c>
      <c r="Y329">
        <f>VLOOKUP($F329,'(참고)타워 스텟 가치'!$B$7:$L$11,Y$2,0)+(VLOOKUP($F329,'(참고)타워 스텟 가치'!$B$7:$L$11,Y$2,0)*$E329)</f>
        <v>0</v>
      </c>
      <c r="Z329">
        <f>VLOOKUP($F329,'(참고)타워 스텟 가치'!$B$7:$L$11,Z$2,0)+(VLOOKUP($F329,'(참고)타워 스텟 가치'!$B$7:$L$11,Z$2,0)*$E329)</f>
        <v>0</v>
      </c>
      <c r="AA329">
        <f>VLOOKUP($F329,'(참고)타워 스텟 가치'!$B$7:$L$11,AA$2,0)+(VLOOKUP($F329,'(참고)타워 스텟 가치'!$B$7:$L$11,AA$2,0)*$E329)</f>
        <v>26.999999999999972</v>
      </c>
      <c r="AB329">
        <f>SUM('스테이지별 몬스터 스텟'!S329*'(참고)타워 스텟 가치'!$Q$17,'스테이지별 몬스터 스텟'!T329*'(참고)타워 스텟 가치'!$R$17,'스테이지별 몬스터 스텟'!U329*'(참고)타워 스텟 가치'!$S$17,'스테이지별 몬스터 스텟'!V329*'(참고)타워 스텟 가치'!$T$17,'스테이지별 몬스터 스텟'!W329*'(참고)타워 스텟 가치'!$U$17,'스테이지별 몬스터 스텟'!X329*'(참고)타워 스텟 가치'!$V$17,'스테이지별 몬스터 스텟'!Y329*'(참고)타워 스텟 가치'!$W$17,'스테이지별 몬스터 스텟'!Z329*'(참고)타워 스텟 가치'!$X$17,'스테이지별 몬스터 스텟'!AA329*'(참고)타워 스텟 가치'!$Y$17)</f>
        <v>212506.11562499977</v>
      </c>
      <c r="AC329">
        <v>2</v>
      </c>
      <c r="AD329">
        <f>VLOOKUP($F329,'(참고)타워 스텟 가치'!$B$12:$L$16,AD$2,0)+(VLOOKUP($F329,'(참고)타워 스텟 가치'!$B$12:$L$16,AD$2,0)*$E329)</f>
        <v>341.71874999999966</v>
      </c>
      <c r="AE329">
        <f>VLOOKUP($F329,'(참고)타워 스텟 가치'!$B$12:$L$16,AE$2,0)+(VLOOKUP($F329,'(참고)타워 스텟 가치'!$B$12:$L$16,AE$2,0)*$E329)</f>
        <v>410.06249999999955</v>
      </c>
      <c r="AF329">
        <f>VLOOKUP($F329,'(참고)타워 스텟 가치'!$B$12:$L$16,AF$2,0)+(VLOOKUP($F329,'(참고)타워 스텟 가치'!$B$12:$L$16,AF$2,0)*$E329)</f>
        <v>134999.99999999985</v>
      </c>
      <c r="AG329">
        <f>VLOOKUP($F329,'(참고)타워 스텟 가치'!$B$12:$L$16,AG$2,0)+(VLOOKUP($F329,'(참고)타워 스텟 가치'!$B$12:$L$16,AG$2,0)*$E329)</f>
        <v>2050.3124999999982</v>
      </c>
      <c r="AH329">
        <f>VLOOKUP($F329,'(참고)타워 스텟 가치'!$B$12:$L$16,AH$2,0)+(VLOOKUP($F329,'(참고)타워 스텟 가치'!$B$12:$L$16,AH$2,0)*$E329)</f>
        <v>68.343749999999929</v>
      </c>
      <c r="AI329">
        <f>VLOOKUP($F329,'(참고)타워 스텟 가치'!$B$12:$L$16,AI$2,0)+(VLOOKUP($F329,'(참고)타워 스텟 가치'!$B$12:$L$16,AI$2,0)*$E329)</f>
        <v>8.0999999999999908</v>
      </c>
      <c r="AJ329">
        <f>VLOOKUP($F329,'(참고)타워 스텟 가치'!$B$12:$L$16,AJ$2,0)+(VLOOKUP($F329,'(참고)타워 스텟 가치'!$B$12:$L$16,AJ$2,0)*$E329)</f>
        <v>0</v>
      </c>
      <c r="AK329">
        <f>VLOOKUP($F329,'(참고)타워 스텟 가치'!$B$12:$L$16,AK$2,0)+(VLOOKUP($F329,'(참고)타워 스텟 가치'!$B$12:$L$16,AK$2,0)*$E329)</f>
        <v>0</v>
      </c>
      <c r="AL329">
        <f>VLOOKUP($F329,'(참고)타워 스텟 가치'!$B$12:$L$16,AL$2,0)+(VLOOKUP($F329,'(참고)타워 스텟 가치'!$B$12:$L$16,AL$2,0)*$E329)</f>
        <v>53.999999999999943</v>
      </c>
      <c r="AM329">
        <f>SUM('스테이지별 몬스터 스텟'!AD329*'(참고)타워 스텟 가치'!$Q$17,'스테이지별 몬스터 스텟'!AE329*'(참고)타워 스텟 가치'!$R$17,'스테이지별 몬스터 스텟'!AF329*'(참고)타워 스텟 가치'!$S$17,'스테이지별 몬스터 스텟'!AG329*'(참고)타워 스텟 가치'!$T$17,'스테이지별 몬스터 스텟'!AH329*'(참고)타워 스텟 가치'!$U$17,'스테이지별 몬스터 스텟'!AI329*'(참고)타워 스텟 가치'!$V$17,'스테이지별 몬스터 스텟'!AJ329*'(참고)타워 스텟 가치'!$W$17,'스테이지별 몬스터 스텟'!AK329*'(참고)타워 스텟 가치'!$X$17,'스테이지별 몬스터 스텟'!AL329*'(참고)타워 스텟 가치'!$Y$17)</f>
        <v>208151.94374999977</v>
      </c>
      <c r="AN329">
        <v>3</v>
      </c>
    </row>
    <row r="330" spans="3:40" x14ac:dyDescent="0.3">
      <c r="C330">
        <v>1</v>
      </c>
      <c r="D330">
        <f t="shared" si="14"/>
        <v>66</v>
      </c>
      <c r="E330" s="52">
        <f>VLOOKUP(D330,'스테이지별 난이도 설정'!B:C,2,0)</f>
        <v>26.39999999999997</v>
      </c>
      <c r="F330" t="str">
        <f t="shared" si="15"/>
        <v>일반</v>
      </c>
      <c r="G330">
        <f t="shared" si="16"/>
        <v>6</v>
      </c>
      <c r="H330">
        <f>VLOOKUP($F330,'(참고)타워 스텟 가치'!$B$2:$L$6,H$2,0)+(VLOOKUP($F330,'(참고)타워 스텟 가치'!$B$2:$L$6,H$2,0)*$E330)</f>
        <v>205.49999999999977</v>
      </c>
      <c r="I330">
        <f>VLOOKUP($F330,'(참고)타워 스텟 가치'!$B$2:$L$6,I$2,0)+(VLOOKUP($F330,'(참고)타워 스텟 가치'!$B$2:$L$6,I$2,0)*$E330)</f>
        <v>41.099999999999952</v>
      </c>
      <c r="J330">
        <f>VLOOKUP($F330,'(참고)타워 스텟 가치'!$B$2:$L$6,J$2,0)+(VLOOKUP($F330,'(참고)타워 스텟 가치'!$B$2:$L$6,J$2,0)*$E330)</f>
        <v>136999.99999999985</v>
      </c>
      <c r="K330">
        <f>VLOOKUP($F330,'(참고)타워 스텟 가치'!$B$2:$L$6,K$2,0)+(VLOOKUP($F330,'(참고)타워 스텟 가치'!$B$2:$L$6,K$2,0)*$E330)</f>
        <v>821.99999999999909</v>
      </c>
      <c r="L330">
        <f>VLOOKUP($F330,'(참고)타워 스텟 가치'!$B$2:$L$6,L$2,0)+(VLOOKUP($F330,'(참고)타워 스텟 가치'!$B$2:$L$6,L$2,0)*$E330)</f>
        <v>13.699999999999985</v>
      </c>
      <c r="M330">
        <f>VLOOKUP($F330,'(참고)타워 스텟 가치'!$B$2:$L$6,M$2,0)+(VLOOKUP($F330,'(참고)타워 스텟 가치'!$B$2:$L$6,M$2,0)*$E330)</f>
        <v>8.2199999999999918</v>
      </c>
      <c r="N330">
        <f>VLOOKUP($F330,'(참고)타워 스텟 가치'!$B$2:$L$6,N$2,0)+(VLOOKUP($F330,'(참고)타워 스텟 가치'!$B$2:$L$6,N$2,0)*$E330)</f>
        <v>0</v>
      </c>
      <c r="O330">
        <f>VLOOKUP($F330,'(참고)타워 스텟 가치'!$B$2:$L$6,O$2,0)+(VLOOKUP($F330,'(참고)타워 스텟 가치'!$B$2:$L$6,O$2,0)*$E330)</f>
        <v>0</v>
      </c>
      <c r="P330">
        <f>VLOOKUP($F330,'(참고)타워 스텟 가치'!$B$2:$L$6,P$2,0)+(VLOOKUP($F330,'(참고)타워 스텟 가치'!$B$2:$L$6,P$2,0)*$E330)</f>
        <v>19.179999999999978</v>
      </c>
      <c r="Q330">
        <f>SUM('스테이지별 몬스터 스텟'!H330*'(참고)타워 스텟 가치'!$Q$17,'스테이지별 몬스터 스텟'!I330*'(참고)타워 스텟 가치'!$R$17,'스테이지별 몬스터 스텟'!J330*'(참고)타워 스텟 가치'!$S$17,'스테이지별 몬스터 스텟'!K330*'(참고)타워 스텟 가치'!$T$17,'스테이지별 몬스터 스텟'!L330*'(참고)타워 스텟 가치'!$U$17,'스테이지별 몬스터 스텟'!M330*'(참고)타워 스텟 가치'!$V$17,'스테이지별 몬스터 스텟'!N330*'(참고)타워 스텟 가치'!$W$17,'스테이지별 몬스터 스텟'!O330*'(참고)타워 스텟 가치'!$X$17,'스테이지별 몬스터 스텟'!P330*'(참고)타워 스텟 가치'!$Y$17)</f>
        <v>207690.62999999974</v>
      </c>
      <c r="R330">
        <v>1</v>
      </c>
      <c r="S330">
        <f>VLOOKUP($F330,'(참고)타워 스텟 가치'!$B$7:$L$11,S$2,0)+(VLOOKUP($F330,'(참고)타워 스텟 가치'!$B$7:$L$11,S$2,0)*$E330)</f>
        <v>68.499999999999929</v>
      </c>
      <c r="T330">
        <f>VLOOKUP($F330,'(참고)타워 스텟 가치'!$B$7:$L$11,T$2,0)+(VLOOKUP($F330,'(참고)타워 스텟 가치'!$B$7:$L$11,T$2,0)*$E330)</f>
        <v>123.29999999999987</v>
      </c>
      <c r="U330">
        <f>VLOOKUP($F330,'(참고)타워 스텟 가치'!$B$7:$L$11,U$2,0)+(VLOOKUP($F330,'(참고)타워 스텟 가치'!$B$7:$L$11,U$2,0)*$E330)</f>
        <v>136999.99999999985</v>
      </c>
      <c r="V330">
        <f>VLOOKUP($F330,'(참고)타워 스텟 가치'!$B$7:$L$11,V$2,0)+(VLOOKUP($F330,'(참고)타워 스텟 가치'!$B$7:$L$11,V$2,0)*$E330)</f>
        <v>821.99999999999909</v>
      </c>
      <c r="W330">
        <f>VLOOKUP($F330,'(참고)타워 스텟 가치'!$B$7:$L$11,W$2,0)+(VLOOKUP($F330,'(참고)타워 스텟 가치'!$B$7:$L$11,W$2,0)*$E330)</f>
        <v>13.699999999999985</v>
      </c>
      <c r="X330">
        <f>VLOOKUP($F330,'(참고)타워 스텟 가치'!$B$7:$L$11,X$2,0)+(VLOOKUP($F330,'(참고)타워 스텟 가치'!$B$7:$L$11,X$2,0)*$E330)</f>
        <v>8.2199999999999918</v>
      </c>
      <c r="Y330">
        <f>VLOOKUP($F330,'(참고)타워 스텟 가치'!$B$7:$L$11,Y$2,0)+(VLOOKUP($F330,'(참고)타워 스텟 가치'!$B$7:$L$11,Y$2,0)*$E330)</f>
        <v>0</v>
      </c>
      <c r="Z330">
        <f>VLOOKUP($F330,'(참고)타워 스텟 가치'!$B$7:$L$11,Z$2,0)+(VLOOKUP($F330,'(참고)타워 스텟 가치'!$B$7:$L$11,Z$2,0)*$E330)</f>
        <v>0</v>
      </c>
      <c r="AA330">
        <f>VLOOKUP($F330,'(참고)타워 스텟 가치'!$B$7:$L$11,AA$2,0)+(VLOOKUP($F330,'(참고)타워 스텟 가치'!$B$7:$L$11,AA$2,0)*$E330)</f>
        <v>19.179999999999978</v>
      </c>
      <c r="AB330">
        <f>SUM('스테이지별 몬스터 스텟'!S330*'(참고)타워 스텟 가치'!$Q$17,'스테이지별 몬스터 스텟'!T330*'(참고)타워 스텟 가치'!$R$17,'스테이지별 몬스터 스텟'!U330*'(참고)타워 스텟 가치'!$S$17,'스테이지별 몬스터 스텟'!V330*'(참고)타워 스텟 가치'!$T$17,'스테이지별 몬스터 스텟'!W330*'(참고)타워 스텟 가치'!$U$17,'스테이지별 몬스터 스텟'!X330*'(참고)타워 스텟 가치'!$V$17,'스테이지별 몬스터 스텟'!Y330*'(참고)타워 스텟 가치'!$W$17,'스테이지별 몬스터 스텟'!Z330*'(참고)타워 스텟 가치'!$X$17,'스테이지별 몬스터 스텟'!AA330*'(참고)타워 스텟 가치'!$Y$17)</f>
        <v>207539.92999999976</v>
      </c>
      <c r="AC330">
        <v>2</v>
      </c>
      <c r="AD330">
        <f>VLOOKUP($F330,'(참고)타워 스텟 가치'!$B$12:$L$16,AD$2,0)+(VLOOKUP($F330,'(참고)타워 스텟 가치'!$B$12:$L$16,AD$2,0)*$E330)</f>
        <v>68.499999999999929</v>
      </c>
      <c r="AE330">
        <f>VLOOKUP($F330,'(참고)타워 스텟 가치'!$B$12:$L$16,AE$2,0)+(VLOOKUP($F330,'(참고)타워 스텟 가치'!$B$12:$L$16,AE$2,0)*$E330)</f>
        <v>82.199999999999903</v>
      </c>
      <c r="AF330">
        <f>VLOOKUP($F330,'(참고)타워 스텟 가치'!$B$12:$L$16,AF$2,0)+(VLOOKUP($F330,'(참고)타워 스텟 가치'!$B$12:$L$16,AF$2,0)*$E330)</f>
        <v>136999.99999999985</v>
      </c>
      <c r="AG330">
        <f>VLOOKUP($F330,'(참고)타워 스텟 가치'!$B$12:$L$16,AG$2,0)+(VLOOKUP($F330,'(참고)타워 스텟 가치'!$B$12:$L$16,AG$2,0)*$E330)</f>
        <v>410.99999999999955</v>
      </c>
      <c r="AH330">
        <f>VLOOKUP($F330,'(참고)타워 스텟 가치'!$B$12:$L$16,AH$2,0)+(VLOOKUP($F330,'(참고)타워 스텟 가치'!$B$12:$L$16,AH$2,0)*$E330)</f>
        <v>13.699999999999985</v>
      </c>
      <c r="AI330">
        <f>VLOOKUP($F330,'(참고)타워 스텟 가치'!$B$12:$L$16,AI$2,0)+(VLOOKUP($F330,'(참고)타워 스텟 가치'!$B$12:$L$16,AI$2,0)*$E330)</f>
        <v>8.2199999999999918</v>
      </c>
      <c r="AJ330">
        <f>VLOOKUP($F330,'(참고)타워 스텟 가치'!$B$12:$L$16,AJ$2,0)+(VLOOKUP($F330,'(참고)타워 스텟 가치'!$B$12:$L$16,AJ$2,0)*$E330)</f>
        <v>0</v>
      </c>
      <c r="AK330">
        <f>VLOOKUP($F330,'(참고)타워 스텟 가치'!$B$12:$L$16,AK$2,0)+(VLOOKUP($F330,'(참고)타워 스텟 가치'!$B$12:$L$16,AK$2,0)*$E330)</f>
        <v>0</v>
      </c>
      <c r="AL330">
        <f>VLOOKUP($F330,'(참고)타워 스텟 가치'!$B$12:$L$16,AL$2,0)+(VLOOKUP($F330,'(참고)타워 스텟 가치'!$B$12:$L$16,AL$2,0)*$E330)</f>
        <v>38.359999999999957</v>
      </c>
      <c r="AM330">
        <f>SUM('스테이지별 몬스터 스텟'!AD330*'(참고)타워 스텟 가치'!$Q$17,'스테이지별 몬스터 스텟'!AE330*'(참고)타워 스텟 가치'!$R$17,'스테이지별 몬스터 스텟'!AF330*'(참고)타워 스텟 가치'!$S$17,'스테이지별 몬스터 스텟'!AG330*'(참고)타워 스텟 가치'!$T$17,'스테이지별 몬스터 스텟'!AH330*'(참고)타워 스텟 가치'!$U$17,'스테이지별 몬스터 스텟'!AI330*'(참고)타워 스텟 가치'!$V$17,'스테이지별 몬스터 스텟'!AJ330*'(참고)타워 스텟 가치'!$W$17,'스테이지별 몬스터 스텟'!AK330*'(참고)타워 스텟 가치'!$X$17,'스테이지별 몬스터 스텟'!AL330*'(참고)타워 스텟 가치'!$Y$17)</f>
        <v>206694.63999999975</v>
      </c>
      <c r="AN330">
        <v>3</v>
      </c>
    </row>
    <row r="331" spans="3:40" x14ac:dyDescent="0.3">
      <c r="C331">
        <v>2</v>
      </c>
      <c r="D331">
        <f t="shared" si="14"/>
        <v>66</v>
      </c>
      <c r="E331" s="52">
        <f>VLOOKUP(D331,'스테이지별 난이도 설정'!B:C,2,0)</f>
        <v>26.39999999999997</v>
      </c>
      <c r="F331" t="str">
        <f t="shared" si="15"/>
        <v>레어</v>
      </c>
      <c r="G331">
        <f t="shared" si="16"/>
        <v>6</v>
      </c>
      <c r="H331">
        <f>VLOOKUP($F331,'(참고)타워 스텟 가치'!$B$2:$L$6,H$2,0)+(VLOOKUP($F331,'(참고)타워 스텟 가치'!$B$2:$L$6,H$2,0)*$E331)</f>
        <v>308.24999999999966</v>
      </c>
      <c r="I331">
        <f>VLOOKUP($F331,'(참고)타워 스텟 가치'!$B$2:$L$6,I$2,0)+(VLOOKUP($F331,'(참고)타워 스텟 가치'!$B$2:$L$6,I$2,0)*$E331)</f>
        <v>61.649999999999935</v>
      </c>
      <c r="J331">
        <f>VLOOKUP($F331,'(참고)타워 스텟 가치'!$B$2:$L$6,J$2,0)+(VLOOKUP($F331,'(참고)타워 스텟 가치'!$B$2:$L$6,J$2,0)*$E331)</f>
        <v>136999.99999999985</v>
      </c>
      <c r="K331">
        <f>VLOOKUP($F331,'(참고)타워 스텟 가치'!$B$2:$L$6,K$2,0)+(VLOOKUP($F331,'(참고)타워 스텟 가치'!$B$2:$L$6,K$2,0)*$E331)</f>
        <v>1232.9999999999986</v>
      </c>
      <c r="L331">
        <f>VLOOKUP($F331,'(참고)타워 스텟 가치'!$B$2:$L$6,L$2,0)+(VLOOKUP($F331,'(참고)타워 스텟 가치'!$B$2:$L$6,L$2,0)*$E331)</f>
        <v>20.549999999999976</v>
      </c>
      <c r="M331">
        <f>VLOOKUP($F331,'(참고)타워 스텟 가치'!$B$2:$L$6,M$2,0)+(VLOOKUP($F331,'(참고)타워 스텟 가치'!$B$2:$L$6,M$2,0)*$E331)</f>
        <v>8.2199999999999918</v>
      </c>
      <c r="N331">
        <f>VLOOKUP($F331,'(참고)타워 스텟 가치'!$B$2:$L$6,N$2,0)+(VLOOKUP($F331,'(참고)타워 스텟 가치'!$B$2:$L$6,N$2,0)*$E331)</f>
        <v>0</v>
      </c>
      <c r="O331">
        <f>VLOOKUP($F331,'(참고)타워 스텟 가치'!$B$2:$L$6,O$2,0)+(VLOOKUP($F331,'(참고)타워 스텟 가치'!$B$2:$L$6,O$2,0)*$E331)</f>
        <v>0</v>
      </c>
      <c r="P331">
        <f>VLOOKUP($F331,'(참고)타워 스텟 가치'!$B$2:$L$6,P$2,0)+(VLOOKUP($F331,'(참고)타워 스텟 가치'!$B$2:$L$6,P$2,0)*$E331)</f>
        <v>19.179999999999978</v>
      </c>
      <c r="Q331">
        <f>SUM('스테이지별 몬스터 스텟'!H331*'(참고)타워 스텟 가치'!$Q$17,'스테이지별 몬스터 스텟'!I331*'(참고)타워 스텟 가치'!$R$17,'스테이지별 몬스터 스텟'!J331*'(참고)타워 스텟 가치'!$S$17,'스테이지별 몬스터 스텟'!K331*'(참고)타워 스텟 가치'!$T$17,'스테이지별 몬스터 스텟'!L331*'(참고)타워 스텟 가치'!$U$17,'스테이지별 몬스터 스텟'!M331*'(참고)타워 스텟 가치'!$V$17,'스테이지별 몬스터 스텟'!N331*'(참고)타워 스텟 가치'!$W$17,'스테이지별 몬스터 스텟'!O331*'(참고)타워 스텟 가치'!$X$17,'스테이지별 몬스터 스텟'!P331*'(참고)타워 스텟 가치'!$Y$17)</f>
        <v>208762.65499999977</v>
      </c>
      <c r="R331">
        <v>1</v>
      </c>
      <c r="S331">
        <f>VLOOKUP($F331,'(참고)타워 스텟 가치'!$B$7:$L$11,S$2,0)+(VLOOKUP($F331,'(참고)타워 스텟 가치'!$B$7:$L$11,S$2,0)*$E331)</f>
        <v>102.74999999999989</v>
      </c>
      <c r="T331">
        <f>VLOOKUP($F331,'(참고)타워 스텟 가치'!$B$7:$L$11,T$2,0)+(VLOOKUP($F331,'(참고)타워 스텟 가치'!$B$7:$L$11,T$2,0)*$E331)</f>
        <v>184.94999999999979</v>
      </c>
      <c r="U331">
        <f>VLOOKUP($F331,'(참고)타워 스텟 가치'!$B$7:$L$11,U$2,0)+(VLOOKUP($F331,'(참고)타워 스텟 가치'!$B$7:$L$11,U$2,0)*$E331)</f>
        <v>136999.99999999985</v>
      </c>
      <c r="V331">
        <f>VLOOKUP($F331,'(참고)타워 스텟 가치'!$B$7:$L$11,V$2,0)+(VLOOKUP($F331,'(참고)타워 스텟 가치'!$B$7:$L$11,V$2,0)*$E331)</f>
        <v>1232.9999999999986</v>
      </c>
      <c r="W331">
        <f>VLOOKUP($F331,'(참고)타워 스텟 가치'!$B$7:$L$11,W$2,0)+(VLOOKUP($F331,'(참고)타워 스텟 가치'!$B$7:$L$11,W$2,0)*$E331)</f>
        <v>20.549999999999976</v>
      </c>
      <c r="X331">
        <f>VLOOKUP($F331,'(참고)타워 스텟 가치'!$B$7:$L$11,X$2,0)+(VLOOKUP($F331,'(참고)타워 스텟 가치'!$B$7:$L$11,X$2,0)*$E331)</f>
        <v>8.2199999999999918</v>
      </c>
      <c r="Y331">
        <f>VLOOKUP($F331,'(참고)타워 스텟 가치'!$B$7:$L$11,Y$2,0)+(VLOOKUP($F331,'(참고)타워 스텟 가치'!$B$7:$L$11,Y$2,0)*$E331)</f>
        <v>0</v>
      </c>
      <c r="Z331">
        <f>VLOOKUP($F331,'(참고)타워 스텟 가치'!$B$7:$L$11,Z$2,0)+(VLOOKUP($F331,'(참고)타워 스텟 가치'!$B$7:$L$11,Z$2,0)*$E331)</f>
        <v>0</v>
      </c>
      <c r="AA331">
        <f>VLOOKUP($F331,'(참고)타워 스텟 가치'!$B$7:$L$11,AA$2,0)+(VLOOKUP($F331,'(참고)타워 스텟 가치'!$B$7:$L$11,AA$2,0)*$E331)</f>
        <v>19.179999999999978</v>
      </c>
      <c r="AB331">
        <f>SUM('스테이지별 몬스터 스텟'!S331*'(참고)타워 스텟 가치'!$Q$17,'스테이지별 몬스터 스텟'!T331*'(참고)타워 스텟 가치'!$R$17,'스테이지별 몬스터 스텟'!U331*'(참고)타워 스텟 가치'!$S$17,'스테이지별 몬스터 스텟'!V331*'(참고)타워 스텟 가치'!$T$17,'스테이지별 몬스터 스텟'!W331*'(참고)타워 스텟 가치'!$U$17,'스테이지별 몬스터 스텟'!X331*'(참고)타워 스텟 가치'!$V$17,'스테이지별 몬스터 스텟'!Y331*'(참고)타워 스텟 가치'!$W$17,'스테이지별 몬스터 스텟'!Z331*'(참고)타워 스텟 가치'!$X$17,'스테이지별 몬스터 스텟'!AA331*'(참고)타워 스텟 가치'!$Y$17)</f>
        <v>208536.60499999975</v>
      </c>
      <c r="AC331">
        <v>2</v>
      </c>
      <c r="AD331">
        <f>VLOOKUP($F331,'(참고)타워 스텟 가치'!$B$12:$L$16,AD$2,0)+(VLOOKUP($F331,'(참고)타워 스텟 가치'!$B$12:$L$16,AD$2,0)*$E331)</f>
        <v>102.74999999999989</v>
      </c>
      <c r="AE331">
        <f>VLOOKUP($F331,'(참고)타워 스텟 가치'!$B$12:$L$16,AE$2,0)+(VLOOKUP($F331,'(참고)타워 스텟 가치'!$B$12:$L$16,AE$2,0)*$E331)</f>
        <v>123.29999999999987</v>
      </c>
      <c r="AF331">
        <f>VLOOKUP($F331,'(참고)타워 스텟 가치'!$B$12:$L$16,AF$2,0)+(VLOOKUP($F331,'(참고)타워 스텟 가치'!$B$12:$L$16,AF$2,0)*$E331)</f>
        <v>136999.99999999985</v>
      </c>
      <c r="AG331">
        <f>VLOOKUP($F331,'(참고)타워 스텟 가치'!$B$12:$L$16,AG$2,0)+(VLOOKUP($F331,'(참고)타워 스텟 가치'!$B$12:$L$16,AG$2,0)*$E331)</f>
        <v>616.49999999999932</v>
      </c>
      <c r="AH331">
        <f>VLOOKUP($F331,'(참고)타워 스텟 가치'!$B$12:$L$16,AH$2,0)+(VLOOKUP($F331,'(참고)타워 스텟 가치'!$B$12:$L$16,AH$2,0)*$E331)</f>
        <v>20.549999999999976</v>
      </c>
      <c r="AI331">
        <f>VLOOKUP($F331,'(참고)타워 스텟 가치'!$B$12:$L$16,AI$2,0)+(VLOOKUP($F331,'(참고)타워 스텟 가치'!$B$12:$L$16,AI$2,0)*$E331)</f>
        <v>8.2199999999999918</v>
      </c>
      <c r="AJ331">
        <f>VLOOKUP($F331,'(참고)타워 스텟 가치'!$B$12:$L$16,AJ$2,0)+(VLOOKUP($F331,'(참고)타워 스텟 가치'!$B$12:$L$16,AJ$2,0)*$E331)</f>
        <v>0</v>
      </c>
      <c r="AK331">
        <f>VLOOKUP($F331,'(참고)타워 스텟 가치'!$B$12:$L$16,AK$2,0)+(VLOOKUP($F331,'(참고)타워 스텟 가치'!$B$12:$L$16,AK$2,0)*$E331)</f>
        <v>0</v>
      </c>
      <c r="AL331">
        <f>VLOOKUP($F331,'(참고)타워 스텟 가치'!$B$12:$L$16,AL$2,0)+(VLOOKUP($F331,'(참고)타워 스텟 가치'!$B$12:$L$16,AL$2,0)*$E331)</f>
        <v>38.359999999999957</v>
      </c>
      <c r="AM331">
        <f>SUM('스테이지별 몬스터 스텟'!AD331*'(참고)타워 스텟 가치'!$Q$17,'스테이지별 몬스터 스텟'!AE331*'(참고)타워 스텟 가치'!$R$17,'스테이지별 몬스터 스텟'!AF331*'(참고)타워 스텟 가치'!$S$17,'스테이지별 몬스터 스텟'!AG331*'(참고)타워 스텟 가치'!$T$17,'스테이지별 몬스터 스텟'!AH331*'(참고)타워 스텟 가치'!$U$17,'스테이지별 몬스터 스텟'!AI331*'(참고)타워 스텟 가치'!$V$17,'스테이지별 몬스터 스텟'!AJ331*'(참고)타워 스텟 가치'!$W$17,'스테이지별 몬스터 스텟'!AK331*'(참고)타워 스텟 가치'!$X$17,'스테이지별 몬스터 스텟'!AL331*'(참고)타워 스텟 가치'!$Y$17)</f>
        <v>207249.48999999979</v>
      </c>
      <c r="AN331">
        <v>3</v>
      </c>
    </row>
    <row r="332" spans="3:40" x14ac:dyDescent="0.3">
      <c r="C332">
        <v>3</v>
      </c>
      <c r="D332">
        <f t="shared" si="14"/>
        <v>66</v>
      </c>
      <c r="E332" s="52">
        <f>VLOOKUP(D332,'스테이지별 난이도 설정'!B:C,2,0)</f>
        <v>26.39999999999997</v>
      </c>
      <c r="F332" t="str">
        <f t="shared" si="15"/>
        <v>에픽</v>
      </c>
      <c r="G332">
        <f t="shared" si="16"/>
        <v>6</v>
      </c>
      <c r="H332">
        <f>VLOOKUP($F332,'(참고)타워 스텟 가치'!$B$2:$L$6,H$2,0)+(VLOOKUP($F332,'(참고)타워 스텟 가치'!$B$2:$L$6,H$2,0)*$E332)</f>
        <v>462.37499999999949</v>
      </c>
      <c r="I332">
        <f>VLOOKUP($F332,'(참고)타워 스텟 가치'!$B$2:$L$6,I$2,0)+(VLOOKUP($F332,'(참고)타워 스텟 가치'!$B$2:$L$6,I$2,0)*$E332)</f>
        <v>92.474999999999895</v>
      </c>
      <c r="J332">
        <f>VLOOKUP($F332,'(참고)타워 스텟 가치'!$B$2:$L$6,J$2,0)+(VLOOKUP($F332,'(참고)타워 스텟 가치'!$B$2:$L$6,J$2,0)*$E332)</f>
        <v>136999.99999999985</v>
      </c>
      <c r="K332">
        <f>VLOOKUP($F332,'(참고)타워 스텟 가치'!$B$2:$L$6,K$2,0)+(VLOOKUP($F332,'(참고)타워 스텟 가치'!$B$2:$L$6,K$2,0)*$E332)</f>
        <v>1849.499999999998</v>
      </c>
      <c r="L332">
        <f>VLOOKUP($F332,'(참고)타워 스텟 가치'!$B$2:$L$6,L$2,0)+(VLOOKUP($F332,'(참고)타워 스텟 가치'!$B$2:$L$6,L$2,0)*$E332)</f>
        <v>30.824999999999967</v>
      </c>
      <c r="M332">
        <f>VLOOKUP($F332,'(참고)타워 스텟 가치'!$B$2:$L$6,M$2,0)+(VLOOKUP($F332,'(참고)타워 스텟 가치'!$B$2:$L$6,M$2,0)*$E332)</f>
        <v>8.2199999999999918</v>
      </c>
      <c r="N332">
        <f>VLOOKUP($F332,'(참고)타워 스텟 가치'!$B$2:$L$6,N$2,0)+(VLOOKUP($F332,'(참고)타워 스텟 가치'!$B$2:$L$6,N$2,0)*$E332)</f>
        <v>0</v>
      </c>
      <c r="O332">
        <f>VLOOKUP($F332,'(참고)타워 스텟 가치'!$B$2:$L$6,O$2,0)+(VLOOKUP($F332,'(참고)타워 스텟 가치'!$B$2:$L$6,O$2,0)*$E332)</f>
        <v>0</v>
      </c>
      <c r="P332">
        <f>VLOOKUP($F332,'(참고)타워 스텟 가치'!$B$2:$L$6,P$2,0)+(VLOOKUP($F332,'(참고)타워 스텟 가치'!$B$2:$L$6,P$2,0)*$E332)</f>
        <v>19.179999999999978</v>
      </c>
      <c r="Q332">
        <f>SUM('스테이지별 몬스터 스텟'!H332*'(참고)타워 스텟 가치'!$Q$17,'스테이지별 몬스터 스텟'!I332*'(참고)타워 스텟 가치'!$R$17,'스테이지별 몬스터 스텟'!J332*'(참고)타워 스텟 가치'!$S$17,'스테이지별 몬스터 스텟'!K332*'(참고)타워 스텟 가치'!$T$17,'스테이지별 몬스터 스텟'!L332*'(참고)타워 스텟 가치'!$U$17,'스테이지별 몬스터 스텟'!M332*'(참고)타워 스텟 가치'!$V$17,'스테이지별 몬스터 스텟'!N332*'(참고)타워 스텟 가치'!$W$17,'스테이지별 몬스터 스텟'!O332*'(참고)타워 스텟 가치'!$X$17,'스테이지별 몬스터 스텟'!P332*'(참고)타워 스텟 가치'!$Y$17)</f>
        <v>210370.69249999974</v>
      </c>
      <c r="R332">
        <v>1</v>
      </c>
      <c r="S332">
        <f>VLOOKUP($F332,'(참고)타워 스텟 가치'!$B$7:$L$11,S$2,0)+(VLOOKUP($F332,'(참고)타워 스텟 가치'!$B$7:$L$11,S$2,0)*$E332)</f>
        <v>154.12499999999983</v>
      </c>
      <c r="T332">
        <f>VLOOKUP($F332,'(참고)타워 스텟 가치'!$B$7:$L$11,T$2,0)+(VLOOKUP($F332,'(참고)타워 스텟 가치'!$B$7:$L$11,T$2,0)*$E332)</f>
        <v>277.42499999999967</v>
      </c>
      <c r="U332">
        <f>VLOOKUP($F332,'(참고)타워 스텟 가치'!$B$7:$L$11,U$2,0)+(VLOOKUP($F332,'(참고)타워 스텟 가치'!$B$7:$L$11,U$2,0)*$E332)</f>
        <v>136999.99999999985</v>
      </c>
      <c r="V332">
        <f>VLOOKUP($F332,'(참고)타워 스텟 가치'!$B$7:$L$11,V$2,0)+(VLOOKUP($F332,'(참고)타워 스텟 가치'!$B$7:$L$11,V$2,0)*$E332)</f>
        <v>1849.499999999998</v>
      </c>
      <c r="W332">
        <f>VLOOKUP($F332,'(참고)타워 스텟 가치'!$B$7:$L$11,W$2,0)+(VLOOKUP($F332,'(참고)타워 스텟 가치'!$B$7:$L$11,W$2,0)*$E332)</f>
        <v>30.824999999999967</v>
      </c>
      <c r="X332">
        <f>VLOOKUP($F332,'(참고)타워 스텟 가치'!$B$7:$L$11,X$2,0)+(VLOOKUP($F332,'(참고)타워 스텟 가치'!$B$7:$L$11,X$2,0)*$E332)</f>
        <v>8.2199999999999918</v>
      </c>
      <c r="Y332">
        <f>VLOOKUP($F332,'(참고)타워 스텟 가치'!$B$7:$L$11,Y$2,0)+(VLOOKUP($F332,'(참고)타워 스텟 가치'!$B$7:$L$11,Y$2,0)*$E332)</f>
        <v>0</v>
      </c>
      <c r="Z332">
        <f>VLOOKUP($F332,'(참고)타워 스텟 가치'!$B$7:$L$11,Z$2,0)+(VLOOKUP($F332,'(참고)타워 스텟 가치'!$B$7:$L$11,Z$2,0)*$E332)</f>
        <v>0</v>
      </c>
      <c r="AA332">
        <f>VLOOKUP($F332,'(참고)타워 스텟 가치'!$B$7:$L$11,AA$2,0)+(VLOOKUP($F332,'(참고)타워 스텟 가치'!$B$7:$L$11,AA$2,0)*$E332)</f>
        <v>19.179999999999978</v>
      </c>
      <c r="AB332">
        <f>SUM('스테이지별 몬스터 스텟'!S332*'(참고)타워 스텟 가치'!$Q$17,'스테이지별 몬스터 스텟'!T332*'(참고)타워 스텟 가치'!$R$17,'스테이지별 몬스터 스텟'!U332*'(참고)타워 스텟 가치'!$S$17,'스테이지별 몬스터 스텟'!V332*'(참고)타워 스텟 가치'!$T$17,'스테이지별 몬스터 스텟'!W332*'(참고)타워 스텟 가치'!$U$17,'스테이지별 몬스터 스텟'!X332*'(참고)타워 스텟 가치'!$V$17,'스테이지별 몬스터 스텟'!Y332*'(참고)타워 스텟 가치'!$W$17,'스테이지별 몬스터 스텟'!Z332*'(참고)타워 스텟 가치'!$X$17,'스테이지별 몬스터 스텟'!AA332*'(참고)타워 스텟 가치'!$Y$17)</f>
        <v>210031.61749999976</v>
      </c>
      <c r="AC332">
        <v>2</v>
      </c>
      <c r="AD332">
        <f>VLOOKUP($F332,'(참고)타워 스텟 가치'!$B$12:$L$16,AD$2,0)+(VLOOKUP($F332,'(참고)타워 스텟 가치'!$B$12:$L$16,AD$2,0)*$E332)</f>
        <v>154.12499999999983</v>
      </c>
      <c r="AE332">
        <f>VLOOKUP($F332,'(참고)타워 스텟 가치'!$B$12:$L$16,AE$2,0)+(VLOOKUP($F332,'(참고)타워 스텟 가치'!$B$12:$L$16,AE$2,0)*$E332)</f>
        <v>184.94999999999979</v>
      </c>
      <c r="AF332">
        <f>VLOOKUP($F332,'(참고)타워 스텟 가치'!$B$12:$L$16,AF$2,0)+(VLOOKUP($F332,'(참고)타워 스텟 가치'!$B$12:$L$16,AF$2,0)*$E332)</f>
        <v>136999.99999999985</v>
      </c>
      <c r="AG332">
        <f>VLOOKUP($F332,'(참고)타워 스텟 가치'!$B$12:$L$16,AG$2,0)+(VLOOKUP($F332,'(참고)타워 스텟 가치'!$B$12:$L$16,AG$2,0)*$E332)</f>
        <v>924.74999999999898</v>
      </c>
      <c r="AH332">
        <f>VLOOKUP($F332,'(참고)타워 스텟 가치'!$B$12:$L$16,AH$2,0)+(VLOOKUP($F332,'(참고)타워 스텟 가치'!$B$12:$L$16,AH$2,0)*$E332)</f>
        <v>30.824999999999967</v>
      </c>
      <c r="AI332">
        <f>VLOOKUP($F332,'(참고)타워 스텟 가치'!$B$12:$L$16,AI$2,0)+(VLOOKUP($F332,'(참고)타워 스텟 가치'!$B$12:$L$16,AI$2,0)*$E332)</f>
        <v>8.2199999999999918</v>
      </c>
      <c r="AJ332">
        <f>VLOOKUP($F332,'(참고)타워 스텟 가치'!$B$12:$L$16,AJ$2,0)+(VLOOKUP($F332,'(참고)타워 스텟 가치'!$B$12:$L$16,AJ$2,0)*$E332)</f>
        <v>0</v>
      </c>
      <c r="AK332">
        <f>VLOOKUP($F332,'(참고)타워 스텟 가치'!$B$12:$L$16,AK$2,0)+(VLOOKUP($F332,'(참고)타워 스텟 가치'!$B$12:$L$16,AK$2,0)*$E332)</f>
        <v>0</v>
      </c>
      <c r="AL332">
        <f>VLOOKUP($F332,'(참고)타워 스텟 가치'!$B$12:$L$16,AL$2,0)+(VLOOKUP($F332,'(참고)타워 스텟 가치'!$B$12:$L$16,AL$2,0)*$E332)</f>
        <v>38.359999999999957</v>
      </c>
      <c r="AM332">
        <f>SUM('스테이지별 몬스터 스텟'!AD332*'(참고)타워 스텟 가치'!$Q$17,'스테이지별 몬스터 스텟'!AE332*'(참고)타워 스텟 가치'!$R$17,'스테이지별 몬스터 스텟'!AF332*'(참고)타워 스텟 가치'!$S$17,'스테이지별 몬스터 스텟'!AG332*'(참고)타워 스텟 가치'!$T$17,'스테이지별 몬스터 스텟'!AH332*'(참고)타워 스텟 가치'!$U$17,'스테이지별 몬스터 스텟'!AI332*'(참고)타워 스텟 가치'!$V$17,'스테이지별 몬스터 스텟'!AJ332*'(참고)타워 스텟 가치'!$W$17,'스테이지별 몬스터 스텟'!AK332*'(참고)타워 스텟 가치'!$X$17,'스테이지별 몬스터 스텟'!AL332*'(참고)타워 스텟 가치'!$Y$17)</f>
        <v>208081.76499999975</v>
      </c>
      <c r="AN332">
        <v>3</v>
      </c>
    </row>
    <row r="333" spans="3:40" x14ac:dyDescent="0.3">
      <c r="C333">
        <v>4</v>
      </c>
      <c r="D333">
        <f t="shared" si="14"/>
        <v>66</v>
      </c>
      <c r="E333" s="52">
        <f>VLOOKUP(D333,'스테이지별 난이도 설정'!B:C,2,0)</f>
        <v>26.39999999999997</v>
      </c>
      <c r="F333" t="str">
        <f t="shared" si="15"/>
        <v>유니크</v>
      </c>
      <c r="G333">
        <f t="shared" si="16"/>
        <v>6</v>
      </c>
      <c r="H333">
        <f>VLOOKUP($F333,'(참고)타워 스텟 가치'!$B$2:$L$6,H$2,0)+(VLOOKUP($F333,'(참고)타워 스텟 가치'!$B$2:$L$6,H$2,0)*$E333)</f>
        <v>693.5624999999992</v>
      </c>
      <c r="I333">
        <f>VLOOKUP($F333,'(참고)타워 스텟 가치'!$B$2:$L$6,I$2,0)+(VLOOKUP($F333,'(참고)타워 스텟 가치'!$B$2:$L$6,I$2,0)*$E333)</f>
        <v>138.71249999999984</v>
      </c>
      <c r="J333">
        <f>VLOOKUP($F333,'(참고)타워 스텟 가치'!$B$2:$L$6,J$2,0)+(VLOOKUP($F333,'(참고)타워 스텟 가치'!$B$2:$L$6,J$2,0)*$E333)</f>
        <v>136999.99999999985</v>
      </c>
      <c r="K333">
        <f>VLOOKUP($F333,'(참고)타워 스텟 가치'!$B$2:$L$6,K$2,0)+(VLOOKUP($F333,'(참고)타워 스텟 가치'!$B$2:$L$6,K$2,0)*$E333)</f>
        <v>2774.2499999999968</v>
      </c>
      <c r="L333">
        <f>VLOOKUP($F333,'(참고)타워 스텟 가치'!$B$2:$L$6,L$2,0)+(VLOOKUP($F333,'(참고)타워 스텟 가치'!$B$2:$L$6,L$2,0)*$E333)</f>
        <v>46.237499999999947</v>
      </c>
      <c r="M333">
        <f>VLOOKUP($F333,'(참고)타워 스텟 가치'!$B$2:$L$6,M$2,0)+(VLOOKUP($F333,'(참고)타워 스텟 가치'!$B$2:$L$6,M$2,0)*$E333)</f>
        <v>8.2199999999999918</v>
      </c>
      <c r="N333">
        <f>VLOOKUP($F333,'(참고)타워 스텟 가치'!$B$2:$L$6,N$2,0)+(VLOOKUP($F333,'(참고)타워 스텟 가치'!$B$2:$L$6,N$2,0)*$E333)</f>
        <v>0</v>
      </c>
      <c r="O333">
        <f>VLOOKUP($F333,'(참고)타워 스텟 가치'!$B$2:$L$6,O$2,0)+(VLOOKUP($F333,'(참고)타워 스텟 가치'!$B$2:$L$6,O$2,0)*$E333)</f>
        <v>0</v>
      </c>
      <c r="P333">
        <f>VLOOKUP($F333,'(참고)타워 스텟 가치'!$B$2:$L$6,P$2,0)+(VLOOKUP($F333,'(참고)타워 스텟 가치'!$B$2:$L$6,P$2,0)*$E333)</f>
        <v>27.39999999999997</v>
      </c>
      <c r="Q333">
        <f>SUM('스테이지별 몬스터 스텟'!H333*'(참고)타워 스텟 가치'!$Q$17,'스테이지별 몬스터 스텟'!I333*'(참고)타워 스텟 가치'!$R$17,'스테이지별 몬스터 스텟'!J333*'(참고)타워 스텟 가치'!$S$17,'스테이지별 몬스터 스텟'!K333*'(참고)타워 스텟 가치'!$T$17,'스테이지별 몬스터 스텟'!L333*'(참고)타워 스텟 가치'!$U$17,'스테이지별 몬스터 스텟'!M333*'(참고)타워 스텟 가치'!$V$17,'스테이지별 몬스터 스텟'!N333*'(참고)타워 스텟 가치'!$W$17,'스테이지별 몬스터 스텟'!O333*'(참고)타워 스텟 가치'!$X$17,'스테이지별 몬스터 스텟'!P333*'(참고)타워 스텟 가치'!$Y$17)</f>
        <v>212799.18874999977</v>
      </c>
      <c r="R333">
        <v>1</v>
      </c>
      <c r="S333">
        <f>VLOOKUP($F333,'(참고)타워 스텟 가치'!$B$7:$L$11,S$2,0)+(VLOOKUP($F333,'(참고)타워 스텟 가치'!$B$7:$L$11,S$2,0)*$E333)</f>
        <v>231.18749999999974</v>
      </c>
      <c r="T333">
        <f>VLOOKUP($F333,'(참고)타워 스텟 가치'!$B$7:$L$11,T$2,0)+(VLOOKUP($F333,'(참고)타워 스텟 가치'!$B$7:$L$11,T$2,0)*$E333)</f>
        <v>416.13749999999953</v>
      </c>
      <c r="U333">
        <f>VLOOKUP($F333,'(참고)타워 스텟 가치'!$B$7:$L$11,U$2,0)+(VLOOKUP($F333,'(참고)타워 스텟 가치'!$B$7:$L$11,U$2,0)*$E333)</f>
        <v>136999.99999999985</v>
      </c>
      <c r="V333">
        <f>VLOOKUP($F333,'(참고)타워 스텟 가치'!$B$7:$L$11,V$2,0)+(VLOOKUP($F333,'(참고)타워 스텟 가치'!$B$7:$L$11,V$2,0)*$E333)</f>
        <v>2774.2499999999968</v>
      </c>
      <c r="W333">
        <f>VLOOKUP($F333,'(참고)타워 스텟 가치'!$B$7:$L$11,W$2,0)+(VLOOKUP($F333,'(참고)타워 스텟 가치'!$B$7:$L$11,W$2,0)*$E333)</f>
        <v>46.237499999999947</v>
      </c>
      <c r="X333">
        <f>VLOOKUP($F333,'(참고)타워 스텟 가치'!$B$7:$L$11,X$2,0)+(VLOOKUP($F333,'(참고)타워 스텟 가치'!$B$7:$L$11,X$2,0)*$E333)</f>
        <v>8.2199999999999918</v>
      </c>
      <c r="Y333">
        <f>VLOOKUP($F333,'(참고)타워 스텟 가치'!$B$7:$L$11,Y$2,0)+(VLOOKUP($F333,'(참고)타워 스텟 가치'!$B$7:$L$11,Y$2,0)*$E333)</f>
        <v>0</v>
      </c>
      <c r="Z333">
        <f>VLOOKUP($F333,'(참고)타워 스텟 가치'!$B$7:$L$11,Z$2,0)+(VLOOKUP($F333,'(참고)타워 스텟 가치'!$B$7:$L$11,Z$2,0)*$E333)</f>
        <v>0</v>
      </c>
      <c r="AA333">
        <f>VLOOKUP($F333,'(참고)타워 스텟 가치'!$B$7:$L$11,AA$2,0)+(VLOOKUP($F333,'(참고)타워 스텟 가치'!$B$7:$L$11,AA$2,0)*$E333)</f>
        <v>27.39999999999997</v>
      </c>
      <c r="AB333">
        <f>SUM('스테이지별 몬스터 스텟'!S333*'(참고)타워 스텟 가치'!$Q$17,'스테이지별 몬스터 스텟'!T333*'(참고)타워 스텟 가치'!$R$17,'스테이지별 몬스터 스텟'!U333*'(참고)타워 스텟 가치'!$S$17,'스테이지별 몬스터 스텟'!V333*'(참고)타워 스텟 가치'!$T$17,'스테이지별 몬스터 스텟'!W333*'(참고)타워 스텟 가치'!$U$17,'스테이지별 몬스터 스텟'!X333*'(참고)타워 스텟 가치'!$V$17,'스테이지별 몬스터 스텟'!Y333*'(참고)타워 스텟 가치'!$W$17,'스테이지별 몬스터 스텟'!Z333*'(참고)타워 스텟 가치'!$X$17,'스테이지별 몬스터 스텟'!AA333*'(참고)타워 스텟 가치'!$Y$17)</f>
        <v>212290.57624999975</v>
      </c>
      <c r="AC333">
        <v>2</v>
      </c>
      <c r="AD333">
        <f>VLOOKUP($F333,'(참고)타워 스텟 가치'!$B$12:$L$16,AD$2,0)+(VLOOKUP($F333,'(참고)타워 스텟 가치'!$B$12:$L$16,AD$2,0)*$E333)</f>
        <v>231.18749999999974</v>
      </c>
      <c r="AE333">
        <f>VLOOKUP($F333,'(참고)타워 스텟 가치'!$B$12:$L$16,AE$2,0)+(VLOOKUP($F333,'(참고)타워 스텟 가치'!$B$12:$L$16,AE$2,0)*$E333)</f>
        <v>277.42499999999967</v>
      </c>
      <c r="AF333">
        <f>VLOOKUP($F333,'(참고)타워 스텟 가치'!$B$12:$L$16,AF$2,0)+(VLOOKUP($F333,'(참고)타워 스텟 가치'!$B$12:$L$16,AF$2,0)*$E333)</f>
        <v>136999.99999999985</v>
      </c>
      <c r="AG333">
        <f>VLOOKUP($F333,'(참고)타워 스텟 가치'!$B$12:$L$16,AG$2,0)+(VLOOKUP($F333,'(참고)타워 스텟 가치'!$B$12:$L$16,AG$2,0)*$E333)</f>
        <v>1387.1249999999984</v>
      </c>
      <c r="AH333">
        <f>VLOOKUP($F333,'(참고)타워 스텟 가치'!$B$12:$L$16,AH$2,0)+(VLOOKUP($F333,'(참고)타워 스텟 가치'!$B$12:$L$16,AH$2,0)*$E333)</f>
        <v>46.237499999999947</v>
      </c>
      <c r="AI333">
        <f>VLOOKUP($F333,'(참고)타워 스텟 가치'!$B$12:$L$16,AI$2,0)+(VLOOKUP($F333,'(참고)타워 스텟 가치'!$B$12:$L$16,AI$2,0)*$E333)</f>
        <v>8.2199999999999918</v>
      </c>
      <c r="AJ333">
        <f>VLOOKUP($F333,'(참고)타워 스텟 가치'!$B$12:$L$16,AJ$2,0)+(VLOOKUP($F333,'(참고)타워 스텟 가치'!$B$12:$L$16,AJ$2,0)*$E333)</f>
        <v>0</v>
      </c>
      <c r="AK333">
        <f>VLOOKUP($F333,'(참고)타워 스텟 가치'!$B$12:$L$16,AK$2,0)+(VLOOKUP($F333,'(참고)타워 스텟 가치'!$B$12:$L$16,AK$2,0)*$E333)</f>
        <v>0</v>
      </c>
      <c r="AL333">
        <f>VLOOKUP($F333,'(참고)타워 스텟 가치'!$B$12:$L$16,AL$2,0)+(VLOOKUP($F333,'(참고)타워 스텟 가치'!$B$12:$L$16,AL$2,0)*$E333)</f>
        <v>54.79999999999994</v>
      </c>
      <c r="AM333">
        <f>SUM('스테이지별 몬스터 스텟'!AD333*'(참고)타워 스텟 가치'!$Q$17,'스테이지별 몬스터 스텟'!AE333*'(참고)타워 스텟 가치'!$R$17,'스테이지별 몬스터 스텟'!AF333*'(참고)타워 스텟 가치'!$S$17,'스테이지별 몬스터 스텟'!AG333*'(참고)타워 스텟 가치'!$T$17,'스테이지별 몬스터 스텟'!AH333*'(참고)타워 스텟 가치'!$U$17,'스테이지별 몬스터 스텟'!AI333*'(참고)타워 스텟 가치'!$V$17,'스테이지별 몬스터 스텟'!AJ333*'(참고)타워 스텟 가치'!$W$17,'스테이지별 몬스터 스텟'!AK333*'(참고)타워 스텟 가치'!$X$17,'스테이지별 몬스터 스텟'!AL333*'(참고)타워 스텟 가치'!$Y$17)</f>
        <v>209363.05749999979</v>
      </c>
      <c r="AN333">
        <v>3</v>
      </c>
    </row>
    <row r="334" spans="3:40" x14ac:dyDescent="0.3">
      <c r="C334">
        <v>5</v>
      </c>
      <c r="D334">
        <f t="shared" si="14"/>
        <v>66</v>
      </c>
      <c r="E334" s="52">
        <f>VLOOKUP(D334,'스테이지별 난이도 설정'!B:C,2,0)</f>
        <v>26.39999999999997</v>
      </c>
      <c r="F334" t="str">
        <f t="shared" si="15"/>
        <v>스페셜</v>
      </c>
      <c r="G334">
        <f t="shared" si="16"/>
        <v>6</v>
      </c>
      <c r="H334">
        <f>VLOOKUP($F334,'(참고)타워 스텟 가치'!$B$2:$L$6,H$2,0)+(VLOOKUP($F334,'(참고)타워 스텟 가치'!$B$2:$L$6,H$2,0)*$E334)</f>
        <v>1040.3437499999989</v>
      </c>
      <c r="I334">
        <f>VLOOKUP($F334,'(참고)타워 스텟 가치'!$B$2:$L$6,I$2,0)+(VLOOKUP($F334,'(참고)타워 스텟 가치'!$B$2:$L$6,I$2,0)*$E334)</f>
        <v>208.06874999999977</v>
      </c>
      <c r="J334">
        <f>VLOOKUP($F334,'(참고)타워 스텟 가치'!$B$2:$L$6,J$2,0)+(VLOOKUP($F334,'(참고)타워 스텟 가치'!$B$2:$L$6,J$2,0)*$E334)</f>
        <v>136999.99999999985</v>
      </c>
      <c r="K334">
        <f>VLOOKUP($F334,'(참고)타워 스텟 가치'!$B$2:$L$6,K$2,0)+(VLOOKUP($F334,'(참고)타워 스텟 가치'!$B$2:$L$6,K$2,0)*$E334)</f>
        <v>4161.3749999999955</v>
      </c>
      <c r="L334">
        <f>VLOOKUP($F334,'(참고)타워 스텟 가치'!$B$2:$L$6,L$2,0)+(VLOOKUP($F334,'(참고)타워 스텟 가치'!$B$2:$L$6,L$2,0)*$E334)</f>
        <v>69.356249999999918</v>
      </c>
      <c r="M334">
        <f>VLOOKUP($F334,'(참고)타워 스텟 가치'!$B$2:$L$6,M$2,0)+(VLOOKUP($F334,'(참고)타워 스텟 가치'!$B$2:$L$6,M$2,0)*$E334)</f>
        <v>8.2199999999999918</v>
      </c>
      <c r="N334">
        <f>VLOOKUP($F334,'(참고)타워 스텟 가치'!$B$2:$L$6,N$2,0)+(VLOOKUP($F334,'(참고)타워 스텟 가치'!$B$2:$L$6,N$2,0)*$E334)</f>
        <v>0</v>
      </c>
      <c r="O334">
        <f>VLOOKUP($F334,'(참고)타워 스텟 가치'!$B$2:$L$6,O$2,0)+(VLOOKUP($F334,'(참고)타워 스텟 가치'!$B$2:$L$6,O$2,0)*$E334)</f>
        <v>0</v>
      </c>
      <c r="P334">
        <f>VLOOKUP($F334,'(참고)타워 스텟 가치'!$B$2:$L$6,P$2,0)+(VLOOKUP($F334,'(참고)타워 스텟 가치'!$B$2:$L$6,P$2,0)*$E334)</f>
        <v>27.39999999999997</v>
      </c>
      <c r="Q334">
        <f>SUM('스테이지별 몬스터 스텟'!H334*'(참고)타워 스텟 가치'!$Q$17,'스테이지별 몬스터 스텟'!I334*'(참고)타워 스텟 가치'!$R$17,'스테이지별 몬스터 스텟'!J334*'(참고)타워 스텟 가치'!$S$17,'스테이지별 몬스터 스텟'!K334*'(참고)타워 스텟 가치'!$T$17,'스테이지별 몬스터 스텟'!L334*'(참고)타워 스텟 가치'!$U$17,'스테이지별 몬스터 스텟'!M334*'(참고)타워 스텟 가치'!$V$17,'스테이지별 몬스터 스텟'!N334*'(참고)타워 스텟 가치'!$W$17,'스테이지별 몬스터 스텟'!O334*'(참고)타워 스텟 가치'!$X$17,'스테이지별 몬스터 스텟'!P334*'(참고)타워 스텟 가치'!$Y$17)</f>
        <v>216417.27312499975</v>
      </c>
      <c r="R334">
        <v>1</v>
      </c>
      <c r="S334">
        <f>VLOOKUP($F334,'(참고)타워 스텟 가치'!$B$7:$L$11,S$2,0)+(VLOOKUP($F334,'(참고)타워 스텟 가치'!$B$7:$L$11,S$2,0)*$E334)</f>
        <v>346.7812499999996</v>
      </c>
      <c r="T334">
        <f>VLOOKUP($F334,'(참고)타워 스텟 가치'!$B$7:$L$11,T$2,0)+(VLOOKUP($F334,'(참고)타워 스텟 가치'!$B$7:$L$11,T$2,0)*$E334)</f>
        <v>624.20624999999927</v>
      </c>
      <c r="U334">
        <f>VLOOKUP($F334,'(참고)타워 스텟 가치'!$B$7:$L$11,U$2,0)+(VLOOKUP($F334,'(참고)타워 스텟 가치'!$B$7:$L$11,U$2,0)*$E334)</f>
        <v>136999.99999999985</v>
      </c>
      <c r="V334">
        <f>VLOOKUP($F334,'(참고)타워 스텟 가치'!$B$7:$L$11,V$2,0)+(VLOOKUP($F334,'(참고)타워 스텟 가치'!$B$7:$L$11,V$2,0)*$E334)</f>
        <v>4161.3749999999955</v>
      </c>
      <c r="W334">
        <f>VLOOKUP($F334,'(참고)타워 스텟 가치'!$B$7:$L$11,W$2,0)+(VLOOKUP($F334,'(참고)타워 스텟 가치'!$B$7:$L$11,W$2,0)*$E334)</f>
        <v>69.356249999999918</v>
      </c>
      <c r="X334">
        <f>VLOOKUP($F334,'(참고)타워 스텟 가치'!$B$7:$L$11,X$2,0)+(VLOOKUP($F334,'(참고)타워 스텟 가치'!$B$7:$L$11,X$2,0)*$E334)</f>
        <v>8.2199999999999918</v>
      </c>
      <c r="Y334">
        <f>VLOOKUP($F334,'(참고)타워 스텟 가치'!$B$7:$L$11,Y$2,0)+(VLOOKUP($F334,'(참고)타워 스텟 가치'!$B$7:$L$11,Y$2,0)*$E334)</f>
        <v>0</v>
      </c>
      <c r="Z334">
        <f>VLOOKUP($F334,'(참고)타워 스텟 가치'!$B$7:$L$11,Z$2,0)+(VLOOKUP($F334,'(참고)타워 스텟 가치'!$B$7:$L$11,Z$2,0)*$E334)</f>
        <v>0</v>
      </c>
      <c r="AA334">
        <f>VLOOKUP($F334,'(참고)타워 스텟 가치'!$B$7:$L$11,AA$2,0)+(VLOOKUP($F334,'(참고)타워 스텟 가치'!$B$7:$L$11,AA$2,0)*$E334)</f>
        <v>27.39999999999997</v>
      </c>
      <c r="AB334">
        <f>SUM('스테이지별 몬스터 스텟'!S334*'(참고)타워 스텟 가치'!$Q$17,'스테이지별 몬스터 스텟'!T334*'(참고)타워 스텟 가치'!$R$17,'스테이지별 몬스터 스텟'!U334*'(참고)타워 스텟 가치'!$S$17,'스테이지별 몬스터 스텟'!V334*'(참고)타워 스텟 가치'!$T$17,'스테이지별 몬스터 스텟'!W334*'(참고)타워 스텟 가치'!$U$17,'스테이지별 몬스터 스텟'!X334*'(참고)타워 스텟 가치'!$V$17,'스테이지별 몬스터 스텟'!Y334*'(참고)타워 스텟 가치'!$W$17,'스테이지별 몬스터 스텟'!Z334*'(참고)타워 스텟 가치'!$X$17,'스테이지별 몬스터 스텟'!AA334*'(참고)타워 스텟 가치'!$Y$17)</f>
        <v>215654.35437499976</v>
      </c>
      <c r="AC334">
        <v>2</v>
      </c>
      <c r="AD334">
        <f>VLOOKUP($F334,'(참고)타워 스텟 가치'!$B$12:$L$16,AD$2,0)+(VLOOKUP($F334,'(참고)타워 스텟 가치'!$B$12:$L$16,AD$2,0)*$E334)</f>
        <v>346.7812499999996</v>
      </c>
      <c r="AE334">
        <f>VLOOKUP($F334,'(참고)타워 스텟 가치'!$B$12:$L$16,AE$2,0)+(VLOOKUP($F334,'(참고)타워 스텟 가치'!$B$12:$L$16,AE$2,0)*$E334)</f>
        <v>416.13749999999953</v>
      </c>
      <c r="AF334">
        <f>VLOOKUP($F334,'(참고)타워 스텟 가치'!$B$12:$L$16,AF$2,0)+(VLOOKUP($F334,'(참고)타워 스텟 가치'!$B$12:$L$16,AF$2,0)*$E334)</f>
        <v>136999.99999999985</v>
      </c>
      <c r="AG334">
        <f>VLOOKUP($F334,'(참고)타워 스텟 가치'!$B$12:$L$16,AG$2,0)+(VLOOKUP($F334,'(참고)타워 스텟 가치'!$B$12:$L$16,AG$2,0)*$E334)</f>
        <v>2080.6874999999977</v>
      </c>
      <c r="AH334">
        <f>VLOOKUP($F334,'(참고)타워 스텟 가치'!$B$12:$L$16,AH$2,0)+(VLOOKUP($F334,'(참고)타워 스텟 가치'!$B$12:$L$16,AH$2,0)*$E334)</f>
        <v>69.356249999999918</v>
      </c>
      <c r="AI334">
        <f>VLOOKUP($F334,'(참고)타워 스텟 가치'!$B$12:$L$16,AI$2,0)+(VLOOKUP($F334,'(참고)타워 스텟 가치'!$B$12:$L$16,AI$2,0)*$E334)</f>
        <v>8.2199999999999918</v>
      </c>
      <c r="AJ334">
        <f>VLOOKUP($F334,'(참고)타워 스텟 가치'!$B$12:$L$16,AJ$2,0)+(VLOOKUP($F334,'(참고)타워 스텟 가치'!$B$12:$L$16,AJ$2,0)*$E334)</f>
        <v>0</v>
      </c>
      <c r="AK334">
        <f>VLOOKUP($F334,'(참고)타워 스텟 가치'!$B$12:$L$16,AK$2,0)+(VLOOKUP($F334,'(참고)타워 스텟 가치'!$B$12:$L$16,AK$2,0)*$E334)</f>
        <v>0</v>
      </c>
      <c r="AL334">
        <f>VLOOKUP($F334,'(참고)타워 스텟 가치'!$B$12:$L$16,AL$2,0)+(VLOOKUP($F334,'(참고)타워 스텟 가치'!$B$12:$L$16,AL$2,0)*$E334)</f>
        <v>54.79999999999994</v>
      </c>
      <c r="AM334">
        <f>SUM('스테이지별 몬스터 스텟'!AD334*'(참고)타워 스텟 가치'!$Q$17,'스테이지별 몬스터 스텟'!AE334*'(참고)타워 스텟 가치'!$R$17,'스테이지별 몬스터 스텟'!AF334*'(참고)타워 스텟 가치'!$S$17,'스테이지별 몬스터 스텟'!AG334*'(참고)타워 스텟 가치'!$T$17,'스테이지별 몬스터 스텟'!AH334*'(참고)타워 스텟 가치'!$U$17,'스테이지별 몬스터 스텟'!AI334*'(참고)타워 스텟 가치'!$V$17,'스테이지별 몬스터 스텟'!AJ334*'(참고)타워 스텟 가치'!$W$17,'스테이지별 몬스터 스텟'!AK334*'(참고)타워 스텟 가치'!$X$17,'스테이지별 몬스터 스텟'!AL334*'(참고)타워 스텟 가치'!$Y$17)</f>
        <v>211235.67624999976</v>
      </c>
      <c r="AN334">
        <v>3</v>
      </c>
    </row>
    <row r="335" spans="3:40" x14ac:dyDescent="0.3">
      <c r="C335">
        <v>1</v>
      </c>
      <c r="D335">
        <f t="shared" si="14"/>
        <v>67</v>
      </c>
      <c r="E335" s="52">
        <f>VLOOKUP(D335,'스테이지별 난이도 설정'!B:C,2,0)</f>
        <v>26.799999999999969</v>
      </c>
      <c r="F335" t="str">
        <f t="shared" si="15"/>
        <v>일반</v>
      </c>
      <c r="G335">
        <f t="shared" si="16"/>
        <v>6</v>
      </c>
      <c r="H335">
        <f>VLOOKUP($F335,'(참고)타워 스텟 가치'!$B$2:$L$6,H$2,0)+(VLOOKUP($F335,'(참고)타워 스텟 가치'!$B$2:$L$6,H$2,0)*$E335)</f>
        <v>208.49999999999977</v>
      </c>
      <c r="I335">
        <f>VLOOKUP($F335,'(참고)타워 스텟 가치'!$B$2:$L$6,I$2,0)+(VLOOKUP($F335,'(참고)타워 스텟 가치'!$B$2:$L$6,I$2,0)*$E335)</f>
        <v>41.699999999999953</v>
      </c>
      <c r="J335">
        <f>VLOOKUP($F335,'(참고)타워 스텟 가치'!$B$2:$L$6,J$2,0)+(VLOOKUP($F335,'(참고)타워 스텟 가치'!$B$2:$L$6,J$2,0)*$E335)</f>
        <v>138999.99999999985</v>
      </c>
      <c r="K335">
        <f>VLOOKUP($F335,'(참고)타워 스텟 가치'!$B$2:$L$6,K$2,0)+(VLOOKUP($F335,'(참고)타워 스텟 가치'!$B$2:$L$6,K$2,0)*$E335)</f>
        <v>833.99999999999909</v>
      </c>
      <c r="L335">
        <f>VLOOKUP($F335,'(참고)타워 스텟 가치'!$B$2:$L$6,L$2,0)+(VLOOKUP($F335,'(참고)타워 스텟 가치'!$B$2:$L$6,L$2,0)*$E335)</f>
        <v>13.899999999999984</v>
      </c>
      <c r="M335">
        <f>VLOOKUP($F335,'(참고)타워 스텟 가치'!$B$2:$L$6,M$2,0)+(VLOOKUP($F335,'(참고)타워 스텟 가치'!$B$2:$L$6,M$2,0)*$E335)</f>
        <v>8.339999999999991</v>
      </c>
      <c r="N335">
        <f>VLOOKUP($F335,'(참고)타워 스텟 가치'!$B$2:$L$6,N$2,0)+(VLOOKUP($F335,'(참고)타워 스텟 가치'!$B$2:$L$6,N$2,0)*$E335)</f>
        <v>0</v>
      </c>
      <c r="O335">
        <f>VLOOKUP($F335,'(참고)타워 스텟 가치'!$B$2:$L$6,O$2,0)+(VLOOKUP($F335,'(참고)타워 스텟 가치'!$B$2:$L$6,O$2,0)*$E335)</f>
        <v>0</v>
      </c>
      <c r="P335">
        <f>VLOOKUP($F335,'(참고)타워 스텟 가치'!$B$2:$L$6,P$2,0)+(VLOOKUP($F335,'(참고)타워 스텟 가치'!$B$2:$L$6,P$2,0)*$E335)</f>
        <v>19.459999999999976</v>
      </c>
      <c r="Q335">
        <f>SUM('스테이지별 몬스터 스텟'!H335*'(참고)타워 스텟 가치'!$Q$17,'스테이지별 몬스터 스텟'!I335*'(참고)타워 스텟 가치'!$R$17,'스테이지별 몬스터 스텟'!J335*'(참고)타워 스텟 가치'!$S$17,'스테이지별 몬스터 스텟'!K335*'(참고)타워 스텟 가치'!$T$17,'스테이지별 몬스터 스텟'!L335*'(참고)타워 스텟 가치'!$U$17,'스테이지별 몬스터 스텟'!M335*'(참고)타워 스텟 가치'!$V$17,'스테이지별 몬스터 스텟'!N335*'(참고)타워 스텟 가치'!$W$17,'스테이지별 몬스터 스텟'!O335*'(참고)타워 스텟 가치'!$X$17,'스테이지별 몬스터 스텟'!P335*'(참고)타워 스텟 가치'!$Y$17)</f>
        <v>210722.60999999975</v>
      </c>
      <c r="R335">
        <v>1</v>
      </c>
      <c r="S335">
        <f>VLOOKUP($F335,'(참고)타워 스텟 가치'!$B$7:$L$11,S$2,0)+(VLOOKUP($F335,'(참고)타워 스텟 가치'!$B$7:$L$11,S$2,0)*$E335)</f>
        <v>69.499999999999915</v>
      </c>
      <c r="T335">
        <f>VLOOKUP($F335,'(참고)타워 스텟 가치'!$B$7:$L$11,T$2,0)+(VLOOKUP($F335,'(참고)타워 스텟 가치'!$B$7:$L$11,T$2,0)*$E335)</f>
        <v>125.09999999999985</v>
      </c>
      <c r="U335">
        <f>VLOOKUP($F335,'(참고)타워 스텟 가치'!$B$7:$L$11,U$2,0)+(VLOOKUP($F335,'(참고)타워 스텟 가치'!$B$7:$L$11,U$2,0)*$E335)</f>
        <v>138999.99999999985</v>
      </c>
      <c r="V335">
        <f>VLOOKUP($F335,'(참고)타워 스텟 가치'!$B$7:$L$11,V$2,0)+(VLOOKUP($F335,'(참고)타워 스텟 가치'!$B$7:$L$11,V$2,0)*$E335)</f>
        <v>833.99999999999909</v>
      </c>
      <c r="W335">
        <f>VLOOKUP($F335,'(참고)타워 스텟 가치'!$B$7:$L$11,W$2,0)+(VLOOKUP($F335,'(참고)타워 스텟 가치'!$B$7:$L$11,W$2,0)*$E335)</f>
        <v>13.899999999999984</v>
      </c>
      <c r="X335">
        <f>VLOOKUP($F335,'(참고)타워 스텟 가치'!$B$7:$L$11,X$2,0)+(VLOOKUP($F335,'(참고)타워 스텟 가치'!$B$7:$L$11,X$2,0)*$E335)</f>
        <v>8.339999999999991</v>
      </c>
      <c r="Y335">
        <f>VLOOKUP($F335,'(참고)타워 스텟 가치'!$B$7:$L$11,Y$2,0)+(VLOOKUP($F335,'(참고)타워 스텟 가치'!$B$7:$L$11,Y$2,0)*$E335)</f>
        <v>0</v>
      </c>
      <c r="Z335">
        <f>VLOOKUP($F335,'(참고)타워 스텟 가치'!$B$7:$L$11,Z$2,0)+(VLOOKUP($F335,'(참고)타워 스텟 가치'!$B$7:$L$11,Z$2,0)*$E335)</f>
        <v>0</v>
      </c>
      <c r="AA335">
        <f>VLOOKUP($F335,'(참고)타워 스텟 가치'!$B$7:$L$11,AA$2,0)+(VLOOKUP($F335,'(참고)타워 스텟 가치'!$B$7:$L$11,AA$2,0)*$E335)</f>
        <v>19.459999999999976</v>
      </c>
      <c r="AB335">
        <f>SUM('스테이지별 몬스터 스텟'!S335*'(참고)타워 스텟 가치'!$Q$17,'스테이지별 몬스터 스텟'!T335*'(참고)타워 스텟 가치'!$R$17,'스테이지별 몬스터 스텟'!U335*'(참고)타워 스텟 가치'!$S$17,'스테이지별 몬스터 스텟'!V335*'(참고)타워 스텟 가치'!$T$17,'스테이지별 몬스터 스텟'!W335*'(참고)타워 스텟 가치'!$U$17,'스테이지별 몬스터 스텟'!X335*'(참고)타워 스텟 가치'!$V$17,'스테이지별 몬스터 스텟'!Y335*'(참고)타워 스텟 가치'!$W$17,'스테이지별 몬스터 스텟'!Z335*'(참고)타워 스텟 가치'!$X$17,'스테이지별 몬스터 스텟'!AA335*'(참고)타워 스텟 가치'!$Y$17)</f>
        <v>210569.70999999976</v>
      </c>
      <c r="AC335">
        <v>2</v>
      </c>
      <c r="AD335">
        <f>VLOOKUP($F335,'(참고)타워 스텟 가치'!$B$12:$L$16,AD$2,0)+(VLOOKUP($F335,'(참고)타워 스텟 가치'!$B$12:$L$16,AD$2,0)*$E335)</f>
        <v>69.499999999999915</v>
      </c>
      <c r="AE335">
        <f>VLOOKUP($F335,'(참고)타워 스텟 가치'!$B$12:$L$16,AE$2,0)+(VLOOKUP($F335,'(참고)타워 스텟 가치'!$B$12:$L$16,AE$2,0)*$E335)</f>
        <v>83.399999999999906</v>
      </c>
      <c r="AF335">
        <f>VLOOKUP($F335,'(참고)타워 스텟 가치'!$B$12:$L$16,AF$2,0)+(VLOOKUP($F335,'(참고)타워 스텟 가치'!$B$12:$L$16,AF$2,0)*$E335)</f>
        <v>138999.99999999985</v>
      </c>
      <c r="AG335">
        <f>VLOOKUP($F335,'(참고)타워 스텟 가치'!$B$12:$L$16,AG$2,0)+(VLOOKUP($F335,'(참고)타워 스텟 가치'!$B$12:$L$16,AG$2,0)*$E335)</f>
        <v>416.99999999999955</v>
      </c>
      <c r="AH335">
        <f>VLOOKUP($F335,'(참고)타워 스텟 가치'!$B$12:$L$16,AH$2,0)+(VLOOKUP($F335,'(참고)타워 스텟 가치'!$B$12:$L$16,AH$2,0)*$E335)</f>
        <v>13.899999999999984</v>
      </c>
      <c r="AI335">
        <f>VLOOKUP($F335,'(참고)타워 스텟 가치'!$B$12:$L$16,AI$2,0)+(VLOOKUP($F335,'(참고)타워 스텟 가치'!$B$12:$L$16,AI$2,0)*$E335)</f>
        <v>8.339999999999991</v>
      </c>
      <c r="AJ335">
        <f>VLOOKUP($F335,'(참고)타워 스텟 가치'!$B$12:$L$16,AJ$2,0)+(VLOOKUP($F335,'(참고)타워 스텟 가치'!$B$12:$L$16,AJ$2,0)*$E335)</f>
        <v>0</v>
      </c>
      <c r="AK335">
        <f>VLOOKUP($F335,'(참고)타워 스텟 가치'!$B$12:$L$16,AK$2,0)+(VLOOKUP($F335,'(참고)타워 스텟 가치'!$B$12:$L$16,AK$2,0)*$E335)</f>
        <v>0</v>
      </c>
      <c r="AL335">
        <f>VLOOKUP($F335,'(참고)타워 스텟 가치'!$B$12:$L$16,AL$2,0)+(VLOOKUP($F335,'(참고)타워 스텟 가치'!$B$12:$L$16,AL$2,0)*$E335)</f>
        <v>38.919999999999952</v>
      </c>
      <c r="AM335">
        <f>SUM('스테이지별 몬스터 스텟'!AD335*'(참고)타워 스텟 가치'!$Q$17,'스테이지별 몬스터 스텟'!AE335*'(참고)타워 스텟 가치'!$R$17,'스테이지별 몬스터 스텟'!AF335*'(참고)타워 스텟 가치'!$S$17,'스테이지별 몬스터 스텟'!AG335*'(참고)타워 스텟 가치'!$T$17,'스테이지별 몬스터 스텟'!AH335*'(참고)타워 스텟 가치'!$U$17,'스테이지별 몬스터 스텟'!AI335*'(참고)타워 스텟 가치'!$V$17,'스테이지별 몬스터 스텟'!AJ335*'(참고)타워 스텟 가치'!$W$17,'스테이지별 몬스터 스텟'!AK335*'(참고)타워 스텟 가치'!$X$17,'스테이지별 몬스터 스텟'!AL335*'(참고)타워 스텟 가치'!$Y$17)</f>
        <v>209712.07999999975</v>
      </c>
      <c r="AN335">
        <v>3</v>
      </c>
    </row>
    <row r="336" spans="3:40" x14ac:dyDescent="0.3">
      <c r="C336">
        <v>2</v>
      </c>
      <c r="D336">
        <f t="shared" ref="D336:D399" si="17">D331+1</f>
        <v>67</v>
      </c>
      <c r="E336" s="52">
        <f>VLOOKUP(D336,'스테이지별 난이도 설정'!B:C,2,0)</f>
        <v>26.799999999999969</v>
      </c>
      <c r="F336" t="str">
        <f t="shared" ref="F336:F399" si="18">F331</f>
        <v>레어</v>
      </c>
      <c r="G336">
        <f t="shared" si="16"/>
        <v>6</v>
      </c>
      <c r="H336">
        <f>VLOOKUP($F336,'(참고)타워 스텟 가치'!$B$2:$L$6,H$2,0)+(VLOOKUP($F336,'(참고)타워 스텟 가치'!$B$2:$L$6,H$2,0)*$E336)</f>
        <v>312.74999999999966</v>
      </c>
      <c r="I336">
        <f>VLOOKUP($F336,'(참고)타워 스텟 가치'!$B$2:$L$6,I$2,0)+(VLOOKUP($F336,'(참고)타워 스텟 가치'!$B$2:$L$6,I$2,0)*$E336)</f>
        <v>62.549999999999926</v>
      </c>
      <c r="J336">
        <f>VLOOKUP($F336,'(참고)타워 스텟 가치'!$B$2:$L$6,J$2,0)+(VLOOKUP($F336,'(참고)타워 스텟 가치'!$B$2:$L$6,J$2,0)*$E336)</f>
        <v>138999.99999999985</v>
      </c>
      <c r="K336">
        <f>VLOOKUP($F336,'(참고)타워 스텟 가치'!$B$2:$L$6,K$2,0)+(VLOOKUP($F336,'(참고)타워 스텟 가치'!$B$2:$L$6,K$2,0)*$E336)</f>
        <v>1250.9999999999986</v>
      </c>
      <c r="L336">
        <f>VLOOKUP($F336,'(참고)타워 스텟 가치'!$B$2:$L$6,L$2,0)+(VLOOKUP($F336,'(참고)타워 스텟 가치'!$B$2:$L$6,L$2,0)*$E336)</f>
        <v>20.849999999999977</v>
      </c>
      <c r="M336">
        <f>VLOOKUP($F336,'(참고)타워 스텟 가치'!$B$2:$L$6,M$2,0)+(VLOOKUP($F336,'(참고)타워 스텟 가치'!$B$2:$L$6,M$2,0)*$E336)</f>
        <v>8.339999999999991</v>
      </c>
      <c r="N336">
        <f>VLOOKUP($F336,'(참고)타워 스텟 가치'!$B$2:$L$6,N$2,0)+(VLOOKUP($F336,'(참고)타워 스텟 가치'!$B$2:$L$6,N$2,0)*$E336)</f>
        <v>0</v>
      </c>
      <c r="O336">
        <f>VLOOKUP($F336,'(참고)타워 스텟 가치'!$B$2:$L$6,O$2,0)+(VLOOKUP($F336,'(참고)타워 스텟 가치'!$B$2:$L$6,O$2,0)*$E336)</f>
        <v>0</v>
      </c>
      <c r="P336">
        <f>VLOOKUP($F336,'(참고)타워 스텟 가치'!$B$2:$L$6,P$2,0)+(VLOOKUP($F336,'(참고)타워 스텟 가치'!$B$2:$L$6,P$2,0)*$E336)</f>
        <v>19.459999999999976</v>
      </c>
      <c r="Q336">
        <f>SUM('스테이지별 몬스터 스텟'!H336*'(참고)타워 스텟 가치'!$Q$17,'스테이지별 몬스터 스텟'!I336*'(참고)타워 스텟 가치'!$R$17,'스테이지별 몬스터 스텟'!J336*'(참고)타워 스텟 가치'!$S$17,'스테이지별 몬스터 스텟'!K336*'(참고)타워 스텟 가치'!$T$17,'스테이지별 몬스터 스텟'!L336*'(참고)타워 스텟 가치'!$U$17,'스테이지별 몬스터 스텟'!M336*'(참고)타워 스텟 가치'!$V$17,'스테이지별 몬스터 스텟'!N336*'(참고)타워 스텟 가치'!$W$17,'스테이지별 몬스터 스텟'!O336*'(참고)타워 스텟 가치'!$X$17,'스테이지별 몬스터 스텟'!P336*'(참고)타워 스텟 가치'!$Y$17)</f>
        <v>211810.2849999998</v>
      </c>
      <c r="R336">
        <v>1</v>
      </c>
      <c r="S336">
        <f>VLOOKUP($F336,'(참고)타워 스텟 가치'!$B$7:$L$11,S$2,0)+(VLOOKUP($F336,'(참고)타워 스텟 가치'!$B$7:$L$11,S$2,0)*$E336)</f>
        <v>104.24999999999989</v>
      </c>
      <c r="T336">
        <f>VLOOKUP($F336,'(참고)타워 스텟 가치'!$B$7:$L$11,T$2,0)+(VLOOKUP($F336,'(참고)타워 스텟 가치'!$B$7:$L$11,T$2,0)*$E336)</f>
        <v>187.64999999999978</v>
      </c>
      <c r="U336">
        <f>VLOOKUP($F336,'(참고)타워 스텟 가치'!$B$7:$L$11,U$2,0)+(VLOOKUP($F336,'(참고)타워 스텟 가치'!$B$7:$L$11,U$2,0)*$E336)</f>
        <v>138999.99999999985</v>
      </c>
      <c r="V336">
        <f>VLOOKUP($F336,'(참고)타워 스텟 가치'!$B$7:$L$11,V$2,0)+(VLOOKUP($F336,'(참고)타워 스텟 가치'!$B$7:$L$11,V$2,0)*$E336)</f>
        <v>1250.9999999999986</v>
      </c>
      <c r="W336">
        <f>VLOOKUP($F336,'(참고)타워 스텟 가치'!$B$7:$L$11,W$2,0)+(VLOOKUP($F336,'(참고)타워 스텟 가치'!$B$7:$L$11,W$2,0)*$E336)</f>
        <v>20.849999999999977</v>
      </c>
      <c r="X336">
        <f>VLOOKUP($F336,'(참고)타워 스텟 가치'!$B$7:$L$11,X$2,0)+(VLOOKUP($F336,'(참고)타워 스텟 가치'!$B$7:$L$11,X$2,0)*$E336)</f>
        <v>8.339999999999991</v>
      </c>
      <c r="Y336">
        <f>VLOOKUP($F336,'(참고)타워 스텟 가치'!$B$7:$L$11,Y$2,0)+(VLOOKUP($F336,'(참고)타워 스텟 가치'!$B$7:$L$11,Y$2,0)*$E336)</f>
        <v>0</v>
      </c>
      <c r="Z336">
        <f>VLOOKUP($F336,'(참고)타워 스텟 가치'!$B$7:$L$11,Z$2,0)+(VLOOKUP($F336,'(참고)타워 스텟 가치'!$B$7:$L$11,Z$2,0)*$E336)</f>
        <v>0</v>
      </c>
      <c r="AA336">
        <f>VLOOKUP($F336,'(참고)타워 스텟 가치'!$B$7:$L$11,AA$2,0)+(VLOOKUP($F336,'(참고)타워 스텟 가치'!$B$7:$L$11,AA$2,0)*$E336)</f>
        <v>19.459999999999976</v>
      </c>
      <c r="AB336">
        <f>SUM('스테이지별 몬스터 스텟'!S336*'(참고)타워 스텟 가치'!$Q$17,'스테이지별 몬스터 스텟'!T336*'(참고)타워 스텟 가치'!$R$17,'스테이지별 몬스터 스텟'!U336*'(참고)타워 스텟 가치'!$S$17,'스테이지별 몬스터 스텟'!V336*'(참고)타워 스텟 가치'!$T$17,'스테이지별 몬스터 스텟'!W336*'(참고)타워 스텟 가치'!$U$17,'스테이지별 몬스터 스텟'!X336*'(참고)타워 스텟 가치'!$V$17,'스테이지별 몬스터 스텟'!Y336*'(참고)타워 스텟 가치'!$W$17,'스테이지별 몬스터 스텟'!Z336*'(참고)타워 스텟 가치'!$X$17,'스테이지별 몬스터 스텟'!AA336*'(참고)타워 스텟 가치'!$Y$17)</f>
        <v>211580.93499999979</v>
      </c>
      <c r="AC336">
        <v>2</v>
      </c>
      <c r="AD336">
        <f>VLOOKUP($F336,'(참고)타워 스텟 가치'!$B$12:$L$16,AD$2,0)+(VLOOKUP($F336,'(참고)타워 스텟 가치'!$B$12:$L$16,AD$2,0)*$E336)</f>
        <v>104.24999999999989</v>
      </c>
      <c r="AE336">
        <f>VLOOKUP($F336,'(참고)타워 스텟 가치'!$B$12:$L$16,AE$2,0)+(VLOOKUP($F336,'(참고)타워 스텟 가치'!$B$12:$L$16,AE$2,0)*$E336)</f>
        <v>125.09999999999985</v>
      </c>
      <c r="AF336">
        <f>VLOOKUP($F336,'(참고)타워 스텟 가치'!$B$12:$L$16,AF$2,0)+(VLOOKUP($F336,'(참고)타워 스텟 가치'!$B$12:$L$16,AF$2,0)*$E336)</f>
        <v>138999.99999999985</v>
      </c>
      <c r="AG336">
        <f>VLOOKUP($F336,'(참고)타워 스텟 가치'!$B$12:$L$16,AG$2,0)+(VLOOKUP($F336,'(참고)타워 스텟 가치'!$B$12:$L$16,AG$2,0)*$E336)</f>
        <v>625.49999999999932</v>
      </c>
      <c r="AH336">
        <f>VLOOKUP($F336,'(참고)타워 스텟 가치'!$B$12:$L$16,AH$2,0)+(VLOOKUP($F336,'(참고)타워 스텟 가치'!$B$12:$L$16,AH$2,0)*$E336)</f>
        <v>20.849999999999977</v>
      </c>
      <c r="AI336">
        <f>VLOOKUP($F336,'(참고)타워 스텟 가치'!$B$12:$L$16,AI$2,0)+(VLOOKUP($F336,'(참고)타워 스텟 가치'!$B$12:$L$16,AI$2,0)*$E336)</f>
        <v>8.339999999999991</v>
      </c>
      <c r="AJ336">
        <f>VLOOKUP($F336,'(참고)타워 스텟 가치'!$B$12:$L$16,AJ$2,0)+(VLOOKUP($F336,'(참고)타워 스텟 가치'!$B$12:$L$16,AJ$2,0)*$E336)</f>
        <v>0</v>
      </c>
      <c r="AK336">
        <f>VLOOKUP($F336,'(참고)타워 스텟 가치'!$B$12:$L$16,AK$2,0)+(VLOOKUP($F336,'(참고)타워 스텟 가치'!$B$12:$L$16,AK$2,0)*$E336)</f>
        <v>0</v>
      </c>
      <c r="AL336">
        <f>VLOOKUP($F336,'(참고)타워 스텟 가치'!$B$12:$L$16,AL$2,0)+(VLOOKUP($F336,'(참고)타워 스텟 가치'!$B$12:$L$16,AL$2,0)*$E336)</f>
        <v>38.919999999999952</v>
      </c>
      <c r="AM336">
        <f>SUM('스테이지별 몬스터 스텟'!AD336*'(참고)타워 스텟 가치'!$Q$17,'스테이지별 몬스터 스텟'!AE336*'(참고)타워 스텟 가치'!$R$17,'스테이지별 몬스터 스텟'!AF336*'(참고)타워 스텟 가치'!$S$17,'스테이지별 몬스터 스텟'!AG336*'(참고)타워 스텟 가치'!$T$17,'스테이지별 몬스터 스텟'!AH336*'(참고)타워 스텟 가치'!$U$17,'스테이지별 몬스터 스텟'!AI336*'(참고)타워 스텟 가치'!$V$17,'스테이지별 몬스터 스텟'!AJ336*'(참고)타워 스텟 가치'!$W$17,'스테이지별 몬스터 스텟'!AK336*'(참고)타워 스텟 가치'!$X$17,'스테이지별 몬스터 스텟'!AL336*'(참고)타워 스텟 가치'!$Y$17)</f>
        <v>210275.02999999977</v>
      </c>
      <c r="AN336">
        <v>3</v>
      </c>
    </row>
    <row r="337" spans="3:40" x14ac:dyDescent="0.3">
      <c r="C337">
        <v>3</v>
      </c>
      <c r="D337">
        <f t="shared" si="17"/>
        <v>67</v>
      </c>
      <c r="E337" s="52">
        <f>VLOOKUP(D337,'스테이지별 난이도 설정'!B:C,2,0)</f>
        <v>26.799999999999969</v>
      </c>
      <c r="F337" t="str">
        <f t="shared" si="18"/>
        <v>에픽</v>
      </c>
      <c r="G337">
        <f t="shared" si="16"/>
        <v>6</v>
      </c>
      <c r="H337">
        <f>VLOOKUP($F337,'(참고)타워 스텟 가치'!$B$2:$L$6,H$2,0)+(VLOOKUP($F337,'(참고)타워 스텟 가치'!$B$2:$L$6,H$2,0)*$E337)</f>
        <v>469.12499999999949</v>
      </c>
      <c r="I337">
        <f>VLOOKUP($F337,'(참고)타워 스텟 가치'!$B$2:$L$6,I$2,0)+(VLOOKUP($F337,'(참고)타워 스텟 가치'!$B$2:$L$6,I$2,0)*$E337)</f>
        <v>93.824999999999889</v>
      </c>
      <c r="J337">
        <f>VLOOKUP($F337,'(참고)타워 스텟 가치'!$B$2:$L$6,J$2,0)+(VLOOKUP($F337,'(참고)타워 스텟 가치'!$B$2:$L$6,J$2,0)*$E337)</f>
        <v>138999.99999999985</v>
      </c>
      <c r="K337">
        <f>VLOOKUP($F337,'(참고)타워 스텟 가치'!$B$2:$L$6,K$2,0)+(VLOOKUP($F337,'(참고)타워 스텟 가치'!$B$2:$L$6,K$2,0)*$E337)</f>
        <v>1876.499999999998</v>
      </c>
      <c r="L337">
        <f>VLOOKUP($F337,'(참고)타워 스텟 가치'!$B$2:$L$6,L$2,0)+(VLOOKUP($F337,'(참고)타워 스텟 가치'!$B$2:$L$6,L$2,0)*$E337)</f>
        <v>31.274999999999963</v>
      </c>
      <c r="M337">
        <f>VLOOKUP($F337,'(참고)타워 스텟 가치'!$B$2:$L$6,M$2,0)+(VLOOKUP($F337,'(참고)타워 스텟 가치'!$B$2:$L$6,M$2,0)*$E337)</f>
        <v>8.339999999999991</v>
      </c>
      <c r="N337">
        <f>VLOOKUP($F337,'(참고)타워 스텟 가치'!$B$2:$L$6,N$2,0)+(VLOOKUP($F337,'(참고)타워 스텟 가치'!$B$2:$L$6,N$2,0)*$E337)</f>
        <v>0</v>
      </c>
      <c r="O337">
        <f>VLOOKUP($F337,'(참고)타워 스텟 가치'!$B$2:$L$6,O$2,0)+(VLOOKUP($F337,'(참고)타워 스텟 가치'!$B$2:$L$6,O$2,0)*$E337)</f>
        <v>0</v>
      </c>
      <c r="P337">
        <f>VLOOKUP($F337,'(참고)타워 스텟 가치'!$B$2:$L$6,P$2,0)+(VLOOKUP($F337,'(참고)타워 스텟 가치'!$B$2:$L$6,P$2,0)*$E337)</f>
        <v>19.459999999999976</v>
      </c>
      <c r="Q337">
        <f>SUM('스테이지별 몬스터 스텟'!H337*'(참고)타워 스텟 가치'!$Q$17,'스테이지별 몬스터 스텟'!I337*'(참고)타워 스텟 가치'!$R$17,'스테이지별 몬스터 스텟'!J337*'(참고)타워 스텟 가치'!$S$17,'스테이지별 몬스터 스텟'!K337*'(참고)타워 스텟 가치'!$T$17,'스테이지별 몬스터 스텟'!L337*'(참고)타워 스텟 가치'!$U$17,'스테이지별 몬스터 스텟'!M337*'(참고)타워 스텟 가치'!$V$17,'스테이지별 몬스터 스텟'!N337*'(참고)타워 스텟 가치'!$W$17,'스테이지별 몬스터 스텟'!O337*'(참고)타워 스텟 가치'!$X$17,'스테이지별 몬스터 스텟'!P337*'(참고)타워 스텟 가치'!$Y$17)</f>
        <v>213441.79749999975</v>
      </c>
      <c r="R337">
        <v>1</v>
      </c>
      <c r="S337">
        <f>VLOOKUP($F337,'(참고)타워 스텟 가치'!$B$7:$L$11,S$2,0)+(VLOOKUP($F337,'(참고)타워 스텟 가치'!$B$7:$L$11,S$2,0)*$E337)</f>
        <v>156.37499999999983</v>
      </c>
      <c r="T337">
        <f>VLOOKUP($F337,'(참고)타워 스텟 가치'!$B$7:$L$11,T$2,0)+(VLOOKUP($F337,'(참고)타워 스텟 가치'!$B$7:$L$11,T$2,0)*$E337)</f>
        <v>281.47499999999968</v>
      </c>
      <c r="U337">
        <f>VLOOKUP($F337,'(참고)타워 스텟 가치'!$B$7:$L$11,U$2,0)+(VLOOKUP($F337,'(참고)타워 스텟 가치'!$B$7:$L$11,U$2,0)*$E337)</f>
        <v>138999.99999999985</v>
      </c>
      <c r="V337">
        <f>VLOOKUP($F337,'(참고)타워 스텟 가치'!$B$7:$L$11,V$2,0)+(VLOOKUP($F337,'(참고)타워 스텟 가치'!$B$7:$L$11,V$2,0)*$E337)</f>
        <v>1876.499999999998</v>
      </c>
      <c r="W337">
        <f>VLOOKUP($F337,'(참고)타워 스텟 가치'!$B$7:$L$11,W$2,0)+(VLOOKUP($F337,'(참고)타워 스텟 가치'!$B$7:$L$11,W$2,0)*$E337)</f>
        <v>31.274999999999963</v>
      </c>
      <c r="X337">
        <f>VLOOKUP($F337,'(참고)타워 스텟 가치'!$B$7:$L$11,X$2,0)+(VLOOKUP($F337,'(참고)타워 스텟 가치'!$B$7:$L$11,X$2,0)*$E337)</f>
        <v>8.339999999999991</v>
      </c>
      <c r="Y337">
        <f>VLOOKUP($F337,'(참고)타워 스텟 가치'!$B$7:$L$11,Y$2,0)+(VLOOKUP($F337,'(참고)타워 스텟 가치'!$B$7:$L$11,Y$2,0)*$E337)</f>
        <v>0</v>
      </c>
      <c r="Z337">
        <f>VLOOKUP($F337,'(참고)타워 스텟 가치'!$B$7:$L$11,Z$2,0)+(VLOOKUP($F337,'(참고)타워 스텟 가치'!$B$7:$L$11,Z$2,0)*$E337)</f>
        <v>0</v>
      </c>
      <c r="AA337">
        <f>VLOOKUP($F337,'(참고)타워 스텟 가치'!$B$7:$L$11,AA$2,0)+(VLOOKUP($F337,'(참고)타워 스텟 가치'!$B$7:$L$11,AA$2,0)*$E337)</f>
        <v>19.459999999999976</v>
      </c>
      <c r="AB337">
        <f>SUM('스테이지별 몬스터 스텟'!S337*'(참고)타워 스텟 가치'!$Q$17,'스테이지별 몬스터 스텟'!T337*'(참고)타워 스텟 가치'!$R$17,'스테이지별 몬스터 스텟'!U337*'(참고)타워 스텟 가치'!$S$17,'스테이지별 몬스터 스텟'!V337*'(참고)타워 스텟 가치'!$T$17,'스테이지별 몬스터 스텟'!W337*'(참고)타워 스텟 가치'!$U$17,'스테이지별 몬스터 스텟'!X337*'(참고)타워 스텟 가치'!$V$17,'스테이지별 몬스터 스텟'!Y337*'(참고)타워 스텟 가치'!$W$17,'스테이지별 몬스터 스텟'!Z337*'(참고)타워 스텟 가치'!$X$17,'스테이지별 몬스터 스텟'!AA337*'(참고)타워 스텟 가치'!$Y$17)</f>
        <v>213097.77249999976</v>
      </c>
      <c r="AC337">
        <v>2</v>
      </c>
      <c r="AD337">
        <f>VLOOKUP($F337,'(참고)타워 스텟 가치'!$B$12:$L$16,AD$2,0)+(VLOOKUP($F337,'(참고)타워 스텟 가치'!$B$12:$L$16,AD$2,0)*$E337)</f>
        <v>156.37499999999983</v>
      </c>
      <c r="AE337">
        <f>VLOOKUP($F337,'(참고)타워 스텟 가치'!$B$12:$L$16,AE$2,0)+(VLOOKUP($F337,'(참고)타워 스텟 가치'!$B$12:$L$16,AE$2,0)*$E337)</f>
        <v>187.64999999999978</v>
      </c>
      <c r="AF337">
        <f>VLOOKUP($F337,'(참고)타워 스텟 가치'!$B$12:$L$16,AF$2,0)+(VLOOKUP($F337,'(참고)타워 스텟 가치'!$B$12:$L$16,AF$2,0)*$E337)</f>
        <v>138999.99999999985</v>
      </c>
      <c r="AG337">
        <f>VLOOKUP($F337,'(참고)타워 스텟 가치'!$B$12:$L$16,AG$2,0)+(VLOOKUP($F337,'(참고)타워 스텟 가치'!$B$12:$L$16,AG$2,0)*$E337)</f>
        <v>938.24999999999898</v>
      </c>
      <c r="AH337">
        <f>VLOOKUP($F337,'(참고)타워 스텟 가치'!$B$12:$L$16,AH$2,0)+(VLOOKUP($F337,'(참고)타워 스텟 가치'!$B$12:$L$16,AH$2,0)*$E337)</f>
        <v>31.274999999999963</v>
      </c>
      <c r="AI337">
        <f>VLOOKUP($F337,'(참고)타워 스텟 가치'!$B$12:$L$16,AI$2,0)+(VLOOKUP($F337,'(참고)타워 스텟 가치'!$B$12:$L$16,AI$2,0)*$E337)</f>
        <v>8.339999999999991</v>
      </c>
      <c r="AJ337">
        <f>VLOOKUP($F337,'(참고)타워 스텟 가치'!$B$12:$L$16,AJ$2,0)+(VLOOKUP($F337,'(참고)타워 스텟 가치'!$B$12:$L$16,AJ$2,0)*$E337)</f>
        <v>0</v>
      </c>
      <c r="AK337">
        <f>VLOOKUP($F337,'(참고)타워 스텟 가치'!$B$12:$L$16,AK$2,0)+(VLOOKUP($F337,'(참고)타워 스텟 가치'!$B$12:$L$16,AK$2,0)*$E337)</f>
        <v>0</v>
      </c>
      <c r="AL337">
        <f>VLOOKUP($F337,'(참고)타워 스텟 가치'!$B$12:$L$16,AL$2,0)+(VLOOKUP($F337,'(참고)타워 스텟 가치'!$B$12:$L$16,AL$2,0)*$E337)</f>
        <v>38.919999999999952</v>
      </c>
      <c r="AM337">
        <f>SUM('스테이지별 몬스터 스텟'!AD337*'(참고)타워 스텟 가치'!$Q$17,'스테이지별 몬스터 스텟'!AE337*'(참고)타워 스텟 가치'!$R$17,'스테이지별 몬스터 스텟'!AF337*'(참고)타워 스텟 가치'!$S$17,'스테이지별 몬스터 스텟'!AG337*'(참고)타워 스텟 가치'!$T$17,'스테이지별 몬스터 스텟'!AH337*'(참고)타워 스텟 가치'!$U$17,'스테이지별 몬스터 스텟'!AI337*'(참고)타워 스텟 가치'!$V$17,'스테이지별 몬스터 스텟'!AJ337*'(참고)타워 스텟 가치'!$W$17,'스테이지별 몬스터 스텟'!AK337*'(참고)타워 스텟 가치'!$X$17,'스테이지별 몬스터 스텟'!AL337*'(참고)타워 스텟 가치'!$Y$17)</f>
        <v>211119.45499999975</v>
      </c>
      <c r="AN337">
        <v>3</v>
      </c>
    </row>
    <row r="338" spans="3:40" x14ac:dyDescent="0.3">
      <c r="C338">
        <v>4</v>
      </c>
      <c r="D338">
        <f t="shared" si="17"/>
        <v>67</v>
      </c>
      <c r="E338" s="52">
        <f>VLOOKUP(D338,'스테이지별 난이도 설정'!B:C,2,0)</f>
        <v>26.799999999999969</v>
      </c>
      <c r="F338" t="str">
        <f t="shared" si="18"/>
        <v>유니크</v>
      </c>
      <c r="G338">
        <f t="shared" si="16"/>
        <v>6</v>
      </c>
      <c r="H338">
        <f>VLOOKUP($F338,'(참고)타워 스텟 가치'!$B$2:$L$6,H$2,0)+(VLOOKUP($F338,'(참고)타워 스텟 가치'!$B$2:$L$6,H$2,0)*$E338)</f>
        <v>703.6874999999992</v>
      </c>
      <c r="I338">
        <f>VLOOKUP($F338,'(참고)타워 스텟 가치'!$B$2:$L$6,I$2,0)+(VLOOKUP($F338,'(참고)타워 스텟 가치'!$B$2:$L$6,I$2,0)*$E338)</f>
        <v>140.73749999999984</v>
      </c>
      <c r="J338">
        <f>VLOOKUP($F338,'(참고)타워 스텟 가치'!$B$2:$L$6,J$2,0)+(VLOOKUP($F338,'(참고)타워 스텟 가치'!$B$2:$L$6,J$2,0)*$E338)</f>
        <v>138999.99999999985</v>
      </c>
      <c r="K338">
        <f>VLOOKUP($F338,'(참고)타워 스텟 가치'!$B$2:$L$6,K$2,0)+(VLOOKUP($F338,'(참고)타워 스텟 가치'!$B$2:$L$6,K$2,0)*$E338)</f>
        <v>2814.7499999999968</v>
      </c>
      <c r="L338">
        <f>VLOOKUP($F338,'(참고)타워 스텟 가치'!$B$2:$L$6,L$2,0)+(VLOOKUP($F338,'(참고)타워 스텟 가치'!$B$2:$L$6,L$2,0)*$E338)</f>
        <v>46.912499999999945</v>
      </c>
      <c r="M338">
        <f>VLOOKUP($F338,'(참고)타워 스텟 가치'!$B$2:$L$6,M$2,0)+(VLOOKUP($F338,'(참고)타워 스텟 가치'!$B$2:$L$6,M$2,0)*$E338)</f>
        <v>8.339999999999991</v>
      </c>
      <c r="N338">
        <f>VLOOKUP($F338,'(참고)타워 스텟 가치'!$B$2:$L$6,N$2,0)+(VLOOKUP($F338,'(참고)타워 스텟 가치'!$B$2:$L$6,N$2,0)*$E338)</f>
        <v>0</v>
      </c>
      <c r="O338">
        <f>VLOOKUP($F338,'(참고)타워 스텟 가치'!$B$2:$L$6,O$2,0)+(VLOOKUP($F338,'(참고)타워 스텟 가치'!$B$2:$L$6,O$2,0)*$E338)</f>
        <v>0</v>
      </c>
      <c r="P338">
        <f>VLOOKUP($F338,'(참고)타워 스텟 가치'!$B$2:$L$6,P$2,0)+(VLOOKUP($F338,'(참고)타워 스텟 가치'!$B$2:$L$6,P$2,0)*$E338)</f>
        <v>27.799999999999969</v>
      </c>
      <c r="Q338">
        <f>SUM('스테이지별 몬스터 스텟'!H338*'(참고)타워 스텟 가치'!$Q$17,'스테이지별 몬스터 스텟'!I338*'(참고)타워 스텟 가치'!$R$17,'스테이지별 몬스터 스텟'!J338*'(참고)타워 스텟 가치'!$S$17,'스테이지별 몬스터 스텟'!K338*'(참고)타워 스텟 가치'!$T$17,'스테이지별 몬스터 스텟'!L338*'(참고)타워 스텟 가치'!$U$17,'스테이지별 몬스터 스텟'!M338*'(참고)타워 스텟 가치'!$V$17,'스테이지별 몬스터 스텟'!N338*'(참고)타워 스텟 가치'!$W$17,'스테이지별 몬스터 스텟'!O338*'(참고)타워 스텟 가치'!$X$17,'스테이지별 몬스터 스텟'!P338*'(참고)타워 스텟 가치'!$Y$17)</f>
        <v>215905.74624999979</v>
      </c>
      <c r="R338">
        <v>1</v>
      </c>
      <c r="S338">
        <f>VLOOKUP($F338,'(참고)타워 스텟 가치'!$B$7:$L$11,S$2,0)+(VLOOKUP($F338,'(참고)타워 스텟 가치'!$B$7:$L$11,S$2,0)*$E338)</f>
        <v>234.56249999999974</v>
      </c>
      <c r="T338">
        <f>VLOOKUP($F338,'(참고)타워 스텟 가치'!$B$7:$L$11,T$2,0)+(VLOOKUP($F338,'(참고)타워 스텟 가치'!$B$7:$L$11,T$2,0)*$E338)</f>
        <v>422.21249999999952</v>
      </c>
      <c r="U338">
        <f>VLOOKUP($F338,'(참고)타워 스텟 가치'!$B$7:$L$11,U$2,0)+(VLOOKUP($F338,'(참고)타워 스텟 가치'!$B$7:$L$11,U$2,0)*$E338)</f>
        <v>138999.99999999985</v>
      </c>
      <c r="V338">
        <f>VLOOKUP($F338,'(참고)타워 스텟 가치'!$B$7:$L$11,V$2,0)+(VLOOKUP($F338,'(참고)타워 스텟 가치'!$B$7:$L$11,V$2,0)*$E338)</f>
        <v>2814.7499999999968</v>
      </c>
      <c r="W338">
        <f>VLOOKUP($F338,'(참고)타워 스텟 가치'!$B$7:$L$11,W$2,0)+(VLOOKUP($F338,'(참고)타워 스텟 가치'!$B$7:$L$11,W$2,0)*$E338)</f>
        <v>46.912499999999945</v>
      </c>
      <c r="X338">
        <f>VLOOKUP($F338,'(참고)타워 스텟 가치'!$B$7:$L$11,X$2,0)+(VLOOKUP($F338,'(참고)타워 스텟 가치'!$B$7:$L$11,X$2,0)*$E338)</f>
        <v>8.339999999999991</v>
      </c>
      <c r="Y338">
        <f>VLOOKUP($F338,'(참고)타워 스텟 가치'!$B$7:$L$11,Y$2,0)+(VLOOKUP($F338,'(참고)타워 스텟 가치'!$B$7:$L$11,Y$2,0)*$E338)</f>
        <v>0</v>
      </c>
      <c r="Z338">
        <f>VLOOKUP($F338,'(참고)타워 스텟 가치'!$B$7:$L$11,Z$2,0)+(VLOOKUP($F338,'(참고)타워 스텟 가치'!$B$7:$L$11,Z$2,0)*$E338)</f>
        <v>0</v>
      </c>
      <c r="AA338">
        <f>VLOOKUP($F338,'(참고)타워 스텟 가치'!$B$7:$L$11,AA$2,0)+(VLOOKUP($F338,'(참고)타워 스텟 가치'!$B$7:$L$11,AA$2,0)*$E338)</f>
        <v>27.799999999999969</v>
      </c>
      <c r="AB338">
        <f>SUM('스테이지별 몬스터 스텟'!S338*'(참고)타워 스텟 가치'!$Q$17,'스테이지별 몬스터 스텟'!T338*'(참고)타워 스텟 가치'!$R$17,'스테이지별 몬스터 스텟'!U338*'(참고)타워 스텟 가치'!$S$17,'스테이지별 몬스터 스텟'!V338*'(참고)타워 스텟 가치'!$T$17,'스테이지별 몬스터 스텟'!W338*'(참고)타워 스텟 가치'!$U$17,'스테이지별 몬스터 스텟'!X338*'(참고)타워 스텟 가치'!$V$17,'스테이지별 몬스터 스텟'!Y338*'(참고)타워 스텟 가치'!$W$17,'스테이지별 몬스터 스텟'!Z338*'(참고)타워 스텟 가치'!$X$17,'스테이지별 몬스터 스텟'!AA338*'(참고)타워 스텟 가치'!$Y$17)</f>
        <v>215389.70874999979</v>
      </c>
      <c r="AC338">
        <v>2</v>
      </c>
      <c r="AD338">
        <f>VLOOKUP($F338,'(참고)타워 스텟 가치'!$B$12:$L$16,AD$2,0)+(VLOOKUP($F338,'(참고)타워 스텟 가치'!$B$12:$L$16,AD$2,0)*$E338)</f>
        <v>234.56249999999974</v>
      </c>
      <c r="AE338">
        <f>VLOOKUP($F338,'(참고)타워 스텟 가치'!$B$12:$L$16,AE$2,0)+(VLOOKUP($F338,'(참고)타워 스텟 가치'!$B$12:$L$16,AE$2,0)*$E338)</f>
        <v>281.47499999999968</v>
      </c>
      <c r="AF338">
        <f>VLOOKUP($F338,'(참고)타워 스텟 가치'!$B$12:$L$16,AF$2,0)+(VLOOKUP($F338,'(참고)타워 스텟 가치'!$B$12:$L$16,AF$2,0)*$E338)</f>
        <v>138999.99999999985</v>
      </c>
      <c r="AG338">
        <f>VLOOKUP($F338,'(참고)타워 스텟 가치'!$B$12:$L$16,AG$2,0)+(VLOOKUP($F338,'(참고)타워 스텟 가치'!$B$12:$L$16,AG$2,0)*$E338)</f>
        <v>1407.3749999999984</v>
      </c>
      <c r="AH338">
        <f>VLOOKUP($F338,'(참고)타워 스텟 가치'!$B$12:$L$16,AH$2,0)+(VLOOKUP($F338,'(참고)타워 스텟 가치'!$B$12:$L$16,AH$2,0)*$E338)</f>
        <v>46.912499999999945</v>
      </c>
      <c r="AI338">
        <f>VLOOKUP($F338,'(참고)타워 스텟 가치'!$B$12:$L$16,AI$2,0)+(VLOOKUP($F338,'(참고)타워 스텟 가치'!$B$12:$L$16,AI$2,0)*$E338)</f>
        <v>8.339999999999991</v>
      </c>
      <c r="AJ338">
        <f>VLOOKUP($F338,'(참고)타워 스텟 가치'!$B$12:$L$16,AJ$2,0)+(VLOOKUP($F338,'(참고)타워 스텟 가치'!$B$12:$L$16,AJ$2,0)*$E338)</f>
        <v>0</v>
      </c>
      <c r="AK338">
        <f>VLOOKUP($F338,'(참고)타워 스텟 가치'!$B$12:$L$16,AK$2,0)+(VLOOKUP($F338,'(참고)타워 스텟 가치'!$B$12:$L$16,AK$2,0)*$E338)</f>
        <v>0</v>
      </c>
      <c r="AL338">
        <f>VLOOKUP($F338,'(참고)타워 스텟 가치'!$B$12:$L$16,AL$2,0)+(VLOOKUP($F338,'(참고)타워 스텟 가치'!$B$12:$L$16,AL$2,0)*$E338)</f>
        <v>55.599999999999937</v>
      </c>
      <c r="AM338">
        <f>SUM('스테이지별 몬스터 스텟'!AD338*'(참고)타워 스텟 가치'!$Q$17,'스테이지별 몬스터 스텟'!AE338*'(참고)타워 스텟 가치'!$R$17,'스테이지별 몬스터 스텟'!AF338*'(참고)타워 스텟 가치'!$S$17,'스테이지별 몬스터 스텟'!AG338*'(참고)타워 스텟 가치'!$T$17,'스테이지별 몬스터 스텟'!AH338*'(참고)타워 스텟 가치'!$U$17,'스테이지별 몬스터 스텟'!AI338*'(참고)타워 스텟 가치'!$V$17,'스테이지별 몬스터 스텟'!AJ338*'(참고)타워 스텟 가치'!$W$17,'스테이지별 몬스터 스텟'!AK338*'(참고)타워 스텟 가치'!$X$17,'스테이지별 몬스터 스텟'!AL338*'(참고)타워 스텟 가치'!$Y$17)</f>
        <v>212419.45249999978</v>
      </c>
      <c r="AN338">
        <v>3</v>
      </c>
    </row>
    <row r="339" spans="3:40" x14ac:dyDescent="0.3">
      <c r="C339">
        <v>5</v>
      </c>
      <c r="D339">
        <f t="shared" si="17"/>
        <v>67</v>
      </c>
      <c r="E339" s="52">
        <f>VLOOKUP(D339,'스테이지별 난이도 설정'!B:C,2,0)</f>
        <v>26.799999999999969</v>
      </c>
      <c r="F339" t="str">
        <f t="shared" si="18"/>
        <v>스페셜</v>
      </c>
      <c r="G339">
        <f t="shared" si="16"/>
        <v>6</v>
      </c>
      <c r="H339">
        <f>VLOOKUP($F339,'(참고)타워 스텟 가치'!$B$2:$L$6,H$2,0)+(VLOOKUP($F339,'(참고)타워 스텟 가치'!$B$2:$L$6,H$2,0)*$E339)</f>
        <v>1055.5312499999989</v>
      </c>
      <c r="I339">
        <f>VLOOKUP($F339,'(참고)타워 스텟 가치'!$B$2:$L$6,I$2,0)+(VLOOKUP($F339,'(참고)타워 스텟 가치'!$B$2:$L$6,I$2,0)*$E339)</f>
        <v>211.10624999999976</v>
      </c>
      <c r="J339">
        <f>VLOOKUP($F339,'(참고)타워 스텟 가치'!$B$2:$L$6,J$2,0)+(VLOOKUP($F339,'(참고)타워 스텟 가치'!$B$2:$L$6,J$2,0)*$E339)</f>
        <v>138999.99999999985</v>
      </c>
      <c r="K339">
        <f>VLOOKUP($F339,'(참고)타워 스텟 가치'!$B$2:$L$6,K$2,0)+(VLOOKUP($F339,'(참고)타워 스텟 가치'!$B$2:$L$6,K$2,0)*$E339)</f>
        <v>4222.1249999999955</v>
      </c>
      <c r="L339">
        <f>VLOOKUP($F339,'(참고)타워 스텟 가치'!$B$2:$L$6,L$2,0)+(VLOOKUP($F339,'(참고)타워 스텟 가치'!$B$2:$L$6,L$2,0)*$E339)</f>
        <v>70.36874999999992</v>
      </c>
      <c r="M339">
        <f>VLOOKUP($F339,'(참고)타워 스텟 가치'!$B$2:$L$6,M$2,0)+(VLOOKUP($F339,'(참고)타워 스텟 가치'!$B$2:$L$6,M$2,0)*$E339)</f>
        <v>8.339999999999991</v>
      </c>
      <c r="N339">
        <f>VLOOKUP($F339,'(참고)타워 스텟 가치'!$B$2:$L$6,N$2,0)+(VLOOKUP($F339,'(참고)타워 스텟 가치'!$B$2:$L$6,N$2,0)*$E339)</f>
        <v>0</v>
      </c>
      <c r="O339">
        <f>VLOOKUP($F339,'(참고)타워 스텟 가치'!$B$2:$L$6,O$2,0)+(VLOOKUP($F339,'(참고)타워 스텟 가치'!$B$2:$L$6,O$2,0)*$E339)</f>
        <v>0</v>
      </c>
      <c r="P339">
        <f>VLOOKUP($F339,'(참고)타워 스텟 가치'!$B$2:$L$6,P$2,0)+(VLOOKUP($F339,'(참고)타워 스텟 가치'!$B$2:$L$6,P$2,0)*$E339)</f>
        <v>27.799999999999969</v>
      </c>
      <c r="Q339">
        <f>SUM('스테이지별 몬스터 스텟'!H339*'(참고)타워 스텟 가치'!$Q$17,'스테이지별 몬스터 스텟'!I339*'(참고)타워 스텟 가치'!$R$17,'스테이지별 몬스터 스텟'!J339*'(참고)타워 스텟 가치'!$S$17,'스테이지별 몬스터 스텟'!K339*'(참고)타워 스텟 가치'!$T$17,'스테이지별 몬스터 스텟'!L339*'(참고)타워 스텟 가치'!$U$17,'스테이지별 몬스터 스텟'!M339*'(참고)타워 스텟 가치'!$V$17,'스테이지별 몬스터 스텟'!N339*'(참고)타워 스텟 가치'!$W$17,'스테이지별 몬스터 스텟'!O339*'(참고)타워 스텟 가치'!$X$17,'스테이지별 몬스터 스텟'!P339*'(참고)타워 스텟 가치'!$Y$17)</f>
        <v>219576.64937499975</v>
      </c>
      <c r="R339">
        <v>1</v>
      </c>
      <c r="S339">
        <f>VLOOKUP($F339,'(참고)타워 스텟 가치'!$B$7:$L$11,S$2,0)+(VLOOKUP($F339,'(참고)타워 스텟 가치'!$B$7:$L$11,S$2,0)*$E339)</f>
        <v>351.8437499999996</v>
      </c>
      <c r="T339">
        <f>VLOOKUP($F339,'(참고)타워 스텟 가치'!$B$7:$L$11,T$2,0)+(VLOOKUP($F339,'(참고)타워 스텟 가치'!$B$7:$L$11,T$2,0)*$E339)</f>
        <v>633.31874999999934</v>
      </c>
      <c r="U339">
        <f>VLOOKUP($F339,'(참고)타워 스텟 가치'!$B$7:$L$11,U$2,0)+(VLOOKUP($F339,'(참고)타워 스텟 가치'!$B$7:$L$11,U$2,0)*$E339)</f>
        <v>138999.99999999985</v>
      </c>
      <c r="V339">
        <f>VLOOKUP($F339,'(참고)타워 스텟 가치'!$B$7:$L$11,V$2,0)+(VLOOKUP($F339,'(참고)타워 스텟 가치'!$B$7:$L$11,V$2,0)*$E339)</f>
        <v>4222.1249999999955</v>
      </c>
      <c r="W339">
        <f>VLOOKUP($F339,'(참고)타워 스텟 가치'!$B$7:$L$11,W$2,0)+(VLOOKUP($F339,'(참고)타워 스텟 가치'!$B$7:$L$11,W$2,0)*$E339)</f>
        <v>70.36874999999992</v>
      </c>
      <c r="X339">
        <f>VLOOKUP($F339,'(참고)타워 스텟 가치'!$B$7:$L$11,X$2,0)+(VLOOKUP($F339,'(참고)타워 스텟 가치'!$B$7:$L$11,X$2,0)*$E339)</f>
        <v>8.339999999999991</v>
      </c>
      <c r="Y339">
        <f>VLOOKUP($F339,'(참고)타워 스텟 가치'!$B$7:$L$11,Y$2,0)+(VLOOKUP($F339,'(참고)타워 스텟 가치'!$B$7:$L$11,Y$2,0)*$E339)</f>
        <v>0</v>
      </c>
      <c r="Z339">
        <f>VLOOKUP($F339,'(참고)타워 스텟 가치'!$B$7:$L$11,Z$2,0)+(VLOOKUP($F339,'(참고)타워 스텟 가치'!$B$7:$L$11,Z$2,0)*$E339)</f>
        <v>0</v>
      </c>
      <c r="AA339">
        <f>VLOOKUP($F339,'(참고)타워 스텟 가치'!$B$7:$L$11,AA$2,0)+(VLOOKUP($F339,'(참고)타워 스텟 가치'!$B$7:$L$11,AA$2,0)*$E339)</f>
        <v>27.799999999999969</v>
      </c>
      <c r="AB339">
        <f>SUM('스테이지별 몬스터 스텟'!S339*'(참고)타워 스텟 가치'!$Q$17,'스테이지별 몬스터 스텟'!T339*'(참고)타워 스텟 가치'!$R$17,'스테이지별 몬스터 스텟'!U339*'(참고)타워 스텟 가치'!$S$17,'스테이지별 몬스터 스텟'!V339*'(참고)타워 스텟 가치'!$T$17,'스테이지별 몬스터 스텟'!W339*'(참고)타워 스텟 가치'!$U$17,'스테이지별 몬스터 스텟'!X339*'(참고)타워 스텟 가치'!$V$17,'스테이지별 몬스터 스텟'!Y339*'(참고)타워 스텟 가치'!$W$17,'스테이지별 몬스터 스텟'!Z339*'(참고)타워 스텟 가치'!$X$17,'스테이지별 몬스터 스텟'!AA339*'(참고)타워 스텟 가치'!$Y$17)</f>
        <v>218802.59312499975</v>
      </c>
      <c r="AC339">
        <v>2</v>
      </c>
      <c r="AD339">
        <f>VLOOKUP($F339,'(참고)타워 스텟 가치'!$B$12:$L$16,AD$2,0)+(VLOOKUP($F339,'(참고)타워 스텟 가치'!$B$12:$L$16,AD$2,0)*$E339)</f>
        <v>351.8437499999996</v>
      </c>
      <c r="AE339">
        <f>VLOOKUP($F339,'(참고)타워 스텟 가치'!$B$12:$L$16,AE$2,0)+(VLOOKUP($F339,'(참고)타워 스텟 가치'!$B$12:$L$16,AE$2,0)*$E339)</f>
        <v>422.21249999999952</v>
      </c>
      <c r="AF339">
        <f>VLOOKUP($F339,'(참고)타워 스텟 가치'!$B$12:$L$16,AF$2,0)+(VLOOKUP($F339,'(참고)타워 스텟 가치'!$B$12:$L$16,AF$2,0)*$E339)</f>
        <v>138999.99999999985</v>
      </c>
      <c r="AG339">
        <f>VLOOKUP($F339,'(참고)타워 스텟 가치'!$B$12:$L$16,AG$2,0)+(VLOOKUP($F339,'(참고)타워 스텟 가치'!$B$12:$L$16,AG$2,0)*$E339)</f>
        <v>2111.0624999999977</v>
      </c>
      <c r="AH339">
        <f>VLOOKUP($F339,'(참고)타워 스텟 가치'!$B$12:$L$16,AH$2,0)+(VLOOKUP($F339,'(참고)타워 스텟 가치'!$B$12:$L$16,AH$2,0)*$E339)</f>
        <v>70.36874999999992</v>
      </c>
      <c r="AI339">
        <f>VLOOKUP($F339,'(참고)타워 스텟 가치'!$B$12:$L$16,AI$2,0)+(VLOOKUP($F339,'(참고)타워 스텟 가치'!$B$12:$L$16,AI$2,0)*$E339)</f>
        <v>8.339999999999991</v>
      </c>
      <c r="AJ339">
        <f>VLOOKUP($F339,'(참고)타워 스텟 가치'!$B$12:$L$16,AJ$2,0)+(VLOOKUP($F339,'(참고)타워 스텟 가치'!$B$12:$L$16,AJ$2,0)*$E339)</f>
        <v>0</v>
      </c>
      <c r="AK339">
        <f>VLOOKUP($F339,'(참고)타워 스텟 가치'!$B$12:$L$16,AK$2,0)+(VLOOKUP($F339,'(참고)타워 스텟 가치'!$B$12:$L$16,AK$2,0)*$E339)</f>
        <v>0</v>
      </c>
      <c r="AL339">
        <f>VLOOKUP($F339,'(참고)타워 스텟 가치'!$B$12:$L$16,AL$2,0)+(VLOOKUP($F339,'(참고)타워 스텟 가치'!$B$12:$L$16,AL$2,0)*$E339)</f>
        <v>55.599999999999937</v>
      </c>
      <c r="AM339">
        <f>SUM('스테이지별 몬스터 스텟'!AD339*'(참고)타워 스텟 가치'!$Q$17,'스테이지별 몬스터 스텟'!AE339*'(참고)타워 스텟 가치'!$R$17,'스테이지별 몬스터 스텟'!AF339*'(참고)타워 스텟 가치'!$S$17,'스테이지별 몬스터 스텟'!AG339*'(참고)타워 스텟 가치'!$T$17,'스테이지별 몬스터 스텟'!AH339*'(참고)타워 스텟 가치'!$U$17,'스테이지별 몬스터 스텟'!AI339*'(참고)타워 스텟 가치'!$V$17,'스테이지별 몬스터 스텟'!AJ339*'(참고)타워 스텟 가치'!$W$17,'스테이지별 몬스터 스텟'!AK339*'(참고)타워 스텟 가치'!$X$17,'스테이지별 몬스터 스텟'!AL339*'(참고)타워 스텟 가치'!$Y$17)</f>
        <v>214319.40874999977</v>
      </c>
      <c r="AN339">
        <v>3</v>
      </c>
    </row>
    <row r="340" spans="3:40" x14ac:dyDescent="0.3">
      <c r="C340">
        <v>1</v>
      </c>
      <c r="D340">
        <f t="shared" si="17"/>
        <v>68</v>
      </c>
      <c r="E340" s="52">
        <f>VLOOKUP(D340,'스테이지별 난이도 설정'!B:C,2,0)</f>
        <v>27.199999999999967</v>
      </c>
      <c r="F340" t="str">
        <f t="shared" si="18"/>
        <v>일반</v>
      </c>
      <c r="G340">
        <f t="shared" si="16"/>
        <v>6</v>
      </c>
      <c r="H340">
        <f>VLOOKUP($F340,'(참고)타워 스텟 가치'!$B$2:$L$6,H$2,0)+(VLOOKUP($F340,'(참고)타워 스텟 가치'!$B$2:$L$6,H$2,0)*$E340)</f>
        <v>211.49999999999974</v>
      </c>
      <c r="I340">
        <f>VLOOKUP($F340,'(참고)타워 스텟 가치'!$B$2:$L$6,I$2,0)+(VLOOKUP($F340,'(참고)타워 스텟 가치'!$B$2:$L$6,I$2,0)*$E340)</f>
        <v>42.299999999999955</v>
      </c>
      <c r="J340">
        <f>VLOOKUP($F340,'(참고)타워 스텟 가치'!$B$2:$L$6,J$2,0)+(VLOOKUP($F340,'(참고)타워 스텟 가치'!$B$2:$L$6,J$2,0)*$E340)</f>
        <v>140999.99999999983</v>
      </c>
      <c r="K340">
        <f>VLOOKUP($F340,'(참고)타워 스텟 가치'!$B$2:$L$6,K$2,0)+(VLOOKUP($F340,'(참고)타워 스텟 가치'!$B$2:$L$6,K$2,0)*$E340)</f>
        <v>845.99999999999898</v>
      </c>
      <c r="L340">
        <f>VLOOKUP($F340,'(참고)타워 스텟 가치'!$B$2:$L$6,L$2,0)+(VLOOKUP($F340,'(참고)타워 스텟 가치'!$B$2:$L$6,L$2,0)*$E340)</f>
        <v>14.099999999999984</v>
      </c>
      <c r="M340">
        <f>VLOOKUP($F340,'(참고)타워 스텟 가치'!$B$2:$L$6,M$2,0)+(VLOOKUP($F340,'(참고)타워 스텟 가치'!$B$2:$L$6,M$2,0)*$E340)</f>
        <v>8.4599999999999902</v>
      </c>
      <c r="N340">
        <f>VLOOKUP($F340,'(참고)타워 스텟 가치'!$B$2:$L$6,N$2,0)+(VLOOKUP($F340,'(참고)타워 스텟 가치'!$B$2:$L$6,N$2,0)*$E340)</f>
        <v>0</v>
      </c>
      <c r="O340">
        <f>VLOOKUP($F340,'(참고)타워 스텟 가치'!$B$2:$L$6,O$2,0)+(VLOOKUP($F340,'(참고)타워 스텟 가치'!$B$2:$L$6,O$2,0)*$E340)</f>
        <v>0</v>
      </c>
      <c r="P340">
        <f>VLOOKUP($F340,'(참고)타워 스텟 가치'!$B$2:$L$6,P$2,0)+(VLOOKUP($F340,'(참고)타워 스텟 가치'!$B$2:$L$6,P$2,0)*$E340)</f>
        <v>19.739999999999974</v>
      </c>
      <c r="Q340">
        <f>SUM('스테이지별 몬스터 스텟'!H340*'(참고)타워 스텟 가치'!$Q$17,'스테이지별 몬스터 스텟'!I340*'(참고)타워 스텟 가치'!$R$17,'스테이지별 몬스터 스텟'!J340*'(참고)타워 스텟 가치'!$S$17,'스테이지별 몬스터 스텟'!K340*'(참고)타워 스텟 가치'!$T$17,'스테이지별 몬스터 스텟'!L340*'(참고)타워 스텟 가치'!$U$17,'스테이지별 몬스터 스텟'!M340*'(참고)타워 스텟 가치'!$V$17,'스테이지별 몬스터 스텟'!N340*'(참고)타워 스텟 가치'!$W$17,'스테이지별 몬스터 스텟'!O340*'(참고)타워 스텟 가치'!$X$17,'스테이지별 몬스터 스텟'!P340*'(참고)타워 스텟 가치'!$Y$17)</f>
        <v>213754.58999999976</v>
      </c>
      <c r="R340">
        <v>1</v>
      </c>
      <c r="S340">
        <f>VLOOKUP($F340,'(참고)타워 스텟 가치'!$B$7:$L$11,S$2,0)+(VLOOKUP($F340,'(참고)타워 스텟 가치'!$B$7:$L$11,S$2,0)*$E340)</f>
        <v>70.499999999999915</v>
      </c>
      <c r="T340">
        <f>VLOOKUP($F340,'(참고)타워 스텟 가치'!$B$7:$L$11,T$2,0)+(VLOOKUP($F340,'(참고)타워 스텟 가치'!$B$7:$L$11,T$2,0)*$E340)</f>
        <v>126.89999999999985</v>
      </c>
      <c r="U340">
        <f>VLOOKUP($F340,'(참고)타워 스텟 가치'!$B$7:$L$11,U$2,0)+(VLOOKUP($F340,'(참고)타워 스텟 가치'!$B$7:$L$11,U$2,0)*$E340)</f>
        <v>140999.99999999983</v>
      </c>
      <c r="V340">
        <f>VLOOKUP($F340,'(참고)타워 스텟 가치'!$B$7:$L$11,V$2,0)+(VLOOKUP($F340,'(참고)타워 스텟 가치'!$B$7:$L$11,V$2,0)*$E340)</f>
        <v>845.99999999999898</v>
      </c>
      <c r="W340">
        <f>VLOOKUP($F340,'(참고)타워 스텟 가치'!$B$7:$L$11,W$2,0)+(VLOOKUP($F340,'(참고)타워 스텟 가치'!$B$7:$L$11,W$2,0)*$E340)</f>
        <v>14.099999999999984</v>
      </c>
      <c r="X340">
        <f>VLOOKUP($F340,'(참고)타워 스텟 가치'!$B$7:$L$11,X$2,0)+(VLOOKUP($F340,'(참고)타워 스텟 가치'!$B$7:$L$11,X$2,0)*$E340)</f>
        <v>8.4599999999999902</v>
      </c>
      <c r="Y340">
        <f>VLOOKUP($F340,'(참고)타워 스텟 가치'!$B$7:$L$11,Y$2,0)+(VLOOKUP($F340,'(참고)타워 스텟 가치'!$B$7:$L$11,Y$2,0)*$E340)</f>
        <v>0</v>
      </c>
      <c r="Z340">
        <f>VLOOKUP($F340,'(참고)타워 스텟 가치'!$B$7:$L$11,Z$2,0)+(VLOOKUP($F340,'(참고)타워 스텟 가치'!$B$7:$L$11,Z$2,0)*$E340)</f>
        <v>0</v>
      </c>
      <c r="AA340">
        <f>VLOOKUP($F340,'(참고)타워 스텟 가치'!$B$7:$L$11,AA$2,0)+(VLOOKUP($F340,'(참고)타워 스텟 가치'!$B$7:$L$11,AA$2,0)*$E340)</f>
        <v>19.739999999999974</v>
      </c>
      <c r="AB340">
        <f>SUM('스테이지별 몬스터 스텟'!S340*'(참고)타워 스텟 가치'!$Q$17,'스테이지별 몬스터 스텟'!T340*'(참고)타워 스텟 가치'!$R$17,'스테이지별 몬스터 스텟'!U340*'(참고)타워 스텟 가치'!$S$17,'스테이지별 몬스터 스텟'!V340*'(참고)타워 스텟 가치'!$T$17,'스테이지별 몬스터 스텟'!W340*'(참고)타워 스텟 가치'!$U$17,'스테이지별 몬스터 스텟'!X340*'(참고)타워 스텟 가치'!$V$17,'스테이지별 몬스터 스텟'!Y340*'(참고)타워 스텟 가치'!$W$17,'스테이지별 몬스터 스텟'!Z340*'(참고)타워 스텟 가치'!$X$17,'스테이지별 몬스터 스텟'!AA340*'(참고)타워 스텟 가치'!$Y$17)</f>
        <v>213599.48999999976</v>
      </c>
      <c r="AC340">
        <v>2</v>
      </c>
      <c r="AD340">
        <f>VLOOKUP($F340,'(참고)타워 스텟 가치'!$B$12:$L$16,AD$2,0)+(VLOOKUP($F340,'(참고)타워 스텟 가치'!$B$12:$L$16,AD$2,0)*$E340)</f>
        <v>70.499999999999915</v>
      </c>
      <c r="AE340">
        <f>VLOOKUP($F340,'(참고)타워 스텟 가치'!$B$12:$L$16,AE$2,0)+(VLOOKUP($F340,'(참고)타워 스텟 가치'!$B$12:$L$16,AE$2,0)*$E340)</f>
        <v>84.599999999999909</v>
      </c>
      <c r="AF340">
        <f>VLOOKUP($F340,'(참고)타워 스텟 가치'!$B$12:$L$16,AF$2,0)+(VLOOKUP($F340,'(참고)타워 스텟 가치'!$B$12:$L$16,AF$2,0)*$E340)</f>
        <v>140999.99999999983</v>
      </c>
      <c r="AG340">
        <f>VLOOKUP($F340,'(참고)타워 스텟 가치'!$B$12:$L$16,AG$2,0)+(VLOOKUP($F340,'(참고)타워 스텟 가치'!$B$12:$L$16,AG$2,0)*$E340)</f>
        <v>422.99999999999949</v>
      </c>
      <c r="AH340">
        <f>VLOOKUP($F340,'(참고)타워 스텟 가치'!$B$12:$L$16,AH$2,0)+(VLOOKUP($F340,'(참고)타워 스텟 가치'!$B$12:$L$16,AH$2,0)*$E340)</f>
        <v>14.099999999999984</v>
      </c>
      <c r="AI340">
        <f>VLOOKUP($F340,'(참고)타워 스텟 가치'!$B$12:$L$16,AI$2,0)+(VLOOKUP($F340,'(참고)타워 스텟 가치'!$B$12:$L$16,AI$2,0)*$E340)</f>
        <v>8.4599999999999902</v>
      </c>
      <c r="AJ340">
        <f>VLOOKUP($F340,'(참고)타워 스텟 가치'!$B$12:$L$16,AJ$2,0)+(VLOOKUP($F340,'(참고)타워 스텟 가치'!$B$12:$L$16,AJ$2,0)*$E340)</f>
        <v>0</v>
      </c>
      <c r="AK340">
        <f>VLOOKUP($F340,'(참고)타워 스텟 가치'!$B$12:$L$16,AK$2,0)+(VLOOKUP($F340,'(참고)타워 스텟 가치'!$B$12:$L$16,AK$2,0)*$E340)</f>
        <v>0</v>
      </c>
      <c r="AL340">
        <f>VLOOKUP($F340,'(참고)타워 스텟 가치'!$B$12:$L$16,AL$2,0)+(VLOOKUP($F340,'(참고)타워 스텟 가치'!$B$12:$L$16,AL$2,0)*$E340)</f>
        <v>39.479999999999947</v>
      </c>
      <c r="AM340">
        <f>SUM('스테이지별 몬스터 스텟'!AD340*'(참고)타워 스텟 가치'!$Q$17,'스테이지별 몬스터 스텟'!AE340*'(참고)타워 스텟 가치'!$R$17,'스테이지별 몬스터 스텟'!AF340*'(참고)타워 스텟 가치'!$S$17,'스테이지별 몬스터 스텟'!AG340*'(참고)타워 스텟 가치'!$T$17,'스테이지별 몬스터 스텟'!AH340*'(참고)타워 스텟 가치'!$U$17,'스테이지별 몬스터 스텟'!AI340*'(참고)타워 스텟 가치'!$V$17,'스테이지별 몬스터 스텟'!AJ340*'(참고)타워 스텟 가치'!$W$17,'스테이지별 몬스터 스텟'!AK340*'(참고)타워 스텟 가치'!$X$17,'스테이지별 몬스터 스텟'!AL340*'(참고)타워 스텟 가치'!$Y$17)</f>
        <v>212729.51999999973</v>
      </c>
      <c r="AN340">
        <v>3</v>
      </c>
    </row>
    <row r="341" spans="3:40" x14ac:dyDescent="0.3">
      <c r="C341">
        <v>2</v>
      </c>
      <c r="D341">
        <f t="shared" si="17"/>
        <v>68</v>
      </c>
      <c r="E341" s="52">
        <f>VLOOKUP(D341,'스테이지별 난이도 설정'!B:C,2,0)</f>
        <v>27.199999999999967</v>
      </c>
      <c r="F341" t="str">
        <f t="shared" si="18"/>
        <v>레어</v>
      </c>
      <c r="G341">
        <f t="shared" si="16"/>
        <v>6</v>
      </c>
      <c r="H341">
        <f>VLOOKUP($F341,'(참고)타워 스텟 가치'!$B$2:$L$6,H$2,0)+(VLOOKUP($F341,'(참고)타워 스텟 가치'!$B$2:$L$6,H$2,0)*$E341)</f>
        <v>317.24999999999966</v>
      </c>
      <c r="I341">
        <f>VLOOKUP($F341,'(참고)타워 스텟 가치'!$B$2:$L$6,I$2,0)+(VLOOKUP($F341,'(참고)타워 스텟 가치'!$B$2:$L$6,I$2,0)*$E341)</f>
        <v>63.449999999999925</v>
      </c>
      <c r="J341">
        <f>VLOOKUP($F341,'(참고)타워 스텟 가치'!$B$2:$L$6,J$2,0)+(VLOOKUP($F341,'(참고)타워 스텟 가치'!$B$2:$L$6,J$2,0)*$E341)</f>
        <v>140999.99999999983</v>
      </c>
      <c r="K341">
        <f>VLOOKUP($F341,'(참고)타워 스텟 가치'!$B$2:$L$6,K$2,0)+(VLOOKUP($F341,'(참고)타워 스텟 가치'!$B$2:$L$6,K$2,0)*$E341)</f>
        <v>1268.9999999999986</v>
      </c>
      <c r="L341">
        <f>VLOOKUP($F341,'(참고)타워 스텟 가치'!$B$2:$L$6,L$2,0)+(VLOOKUP($F341,'(참고)타워 스텟 가치'!$B$2:$L$6,L$2,0)*$E341)</f>
        <v>21.149999999999977</v>
      </c>
      <c r="M341">
        <f>VLOOKUP($F341,'(참고)타워 스텟 가치'!$B$2:$L$6,M$2,0)+(VLOOKUP($F341,'(참고)타워 스텟 가치'!$B$2:$L$6,M$2,0)*$E341)</f>
        <v>8.4599999999999902</v>
      </c>
      <c r="N341">
        <f>VLOOKUP($F341,'(참고)타워 스텟 가치'!$B$2:$L$6,N$2,0)+(VLOOKUP($F341,'(참고)타워 스텟 가치'!$B$2:$L$6,N$2,0)*$E341)</f>
        <v>0</v>
      </c>
      <c r="O341">
        <f>VLOOKUP($F341,'(참고)타워 스텟 가치'!$B$2:$L$6,O$2,0)+(VLOOKUP($F341,'(참고)타워 스텟 가치'!$B$2:$L$6,O$2,0)*$E341)</f>
        <v>0</v>
      </c>
      <c r="P341">
        <f>VLOOKUP($F341,'(참고)타워 스텟 가치'!$B$2:$L$6,P$2,0)+(VLOOKUP($F341,'(참고)타워 스텟 가치'!$B$2:$L$6,P$2,0)*$E341)</f>
        <v>19.739999999999974</v>
      </c>
      <c r="Q341">
        <f>SUM('스테이지별 몬스터 스텟'!H341*'(참고)타워 스텟 가치'!$Q$17,'스테이지별 몬스터 스텟'!I341*'(참고)타워 스텟 가치'!$R$17,'스테이지별 몬스터 스텟'!J341*'(참고)타워 스텟 가치'!$S$17,'스테이지별 몬스터 스텟'!K341*'(참고)타워 스텟 가치'!$T$17,'스테이지별 몬스터 스텟'!L341*'(참고)타워 스텟 가치'!$U$17,'스테이지별 몬스터 스텟'!M341*'(참고)타워 스텟 가치'!$V$17,'스테이지별 몬스터 스텟'!N341*'(참고)타워 스텟 가치'!$W$17,'스테이지별 몬스터 스텟'!O341*'(참고)타워 스텟 가치'!$X$17,'스테이지별 몬스터 스텟'!P341*'(참고)타워 스텟 가치'!$Y$17)</f>
        <v>214857.91499999972</v>
      </c>
      <c r="R341">
        <v>1</v>
      </c>
      <c r="S341">
        <f>VLOOKUP($F341,'(참고)타워 스텟 가치'!$B$7:$L$11,S$2,0)+(VLOOKUP($F341,'(참고)타워 스텟 가치'!$B$7:$L$11,S$2,0)*$E341)</f>
        <v>105.74999999999987</v>
      </c>
      <c r="T341">
        <f>VLOOKUP($F341,'(참고)타워 스텟 가치'!$B$7:$L$11,T$2,0)+(VLOOKUP($F341,'(참고)타워 스텟 가치'!$B$7:$L$11,T$2,0)*$E341)</f>
        <v>190.34999999999977</v>
      </c>
      <c r="U341">
        <f>VLOOKUP($F341,'(참고)타워 스텟 가치'!$B$7:$L$11,U$2,0)+(VLOOKUP($F341,'(참고)타워 스텟 가치'!$B$7:$L$11,U$2,0)*$E341)</f>
        <v>140999.99999999983</v>
      </c>
      <c r="V341">
        <f>VLOOKUP($F341,'(참고)타워 스텟 가치'!$B$7:$L$11,V$2,0)+(VLOOKUP($F341,'(참고)타워 스텟 가치'!$B$7:$L$11,V$2,0)*$E341)</f>
        <v>1268.9999999999986</v>
      </c>
      <c r="W341">
        <f>VLOOKUP($F341,'(참고)타워 스텟 가치'!$B$7:$L$11,W$2,0)+(VLOOKUP($F341,'(참고)타워 스텟 가치'!$B$7:$L$11,W$2,0)*$E341)</f>
        <v>21.149999999999977</v>
      </c>
      <c r="X341">
        <f>VLOOKUP($F341,'(참고)타워 스텟 가치'!$B$7:$L$11,X$2,0)+(VLOOKUP($F341,'(참고)타워 스텟 가치'!$B$7:$L$11,X$2,0)*$E341)</f>
        <v>8.4599999999999902</v>
      </c>
      <c r="Y341">
        <f>VLOOKUP($F341,'(참고)타워 스텟 가치'!$B$7:$L$11,Y$2,0)+(VLOOKUP($F341,'(참고)타워 스텟 가치'!$B$7:$L$11,Y$2,0)*$E341)</f>
        <v>0</v>
      </c>
      <c r="Z341">
        <f>VLOOKUP($F341,'(참고)타워 스텟 가치'!$B$7:$L$11,Z$2,0)+(VLOOKUP($F341,'(참고)타워 스텟 가치'!$B$7:$L$11,Z$2,0)*$E341)</f>
        <v>0</v>
      </c>
      <c r="AA341">
        <f>VLOOKUP($F341,'(참고)타워 스텟 가치'!$B$7:$L$11,AA$2,0)+(VLOOKUP($F341,'(참고)타워 스텟 가치'!$B$7:$L$11,AA$2,0)*$E341)</f>
        <v>19.739999999999974</v>
      </c>
      <c r="AB341">
        <f>SUM('스테이지별 몬스터 스텟'!S341*'(참고)타워 스텟 가치'!$Q$17,'스테이지별 몬스터 스텟'!T341*'(참고)타워 스텟 가치'!$R$17,'스테이지별 몬스터 스텟'!U341*'(참고)타워 스텟 가치'!$S$17,'스테이지별 몬스터 스텟'!V341*'(참고)타워 스텟 가치'!$T$17,'스테이지별 몬스터 스텟'!W341*'(참고)타워 스텟 가치'!$U$17,'스테이지별 몬스터 스텟'!X341*'(참고)타워 스텟 가치'!$V$17,'스테이지별 몬스터 스텟'!Y341*'(참고)타워 스텟 가치'!$W$17,'스테이지별 몬스터 스텟'!Z341*'(참고)타워 스텟 가치'!$X$17,'스테이지별 몬스터 스텟'!AA341*'(참고)타워 스텟 가치'!$Y$17)</f>
        <v>214625.26499999972</v>
      </c>
      <c r="AC341">
        <v>2</v>
      </c>
      <c r="AD341">
        <f>VLOOKUP($F341,'(참고)타워 스텟 가치'!$B$12:$L$16,AD$2,0)+(VLOOKUP($F341,'(참고)타워 스텟 가치'!$B$12:$L$16,AD$2,0)*$E341)</f>
        <v>105.74999999999987</v>
      </c>
      <c r="AE341">
        <f>VLOOKUP($F341,'(참고)타워 스텟 가치'!$B$12:$L$16,AE$2,0)+(VLOOKUP($F341,'(참고)타워 스텟 가치'!$B$12:$L$16,AE$2,0)*$E341)</f>
        <v>126.89999999999985</v>
      </c>
      <c r="AF341">
        <f>VLOOKUP($F341,'(참고)타워 스텟 가치'!$B$12:$L$16,AF$2,0)+(VLOOKUP($F341,'(참고)타워 스텟 가치'!$B$12:$L$16,AF$2,0)*$E341)</f>
        <v>140999.99999999983</v>
      </c>
      <c r="AG341">
        <f>VLOOKUP($F341,'(참고)타워 스텟 가치'!$B$12:$L$16,AG$2,0)+(VLOOKUP($F341,'(참고)타워 스텟 가치'!$B$12:$L$16,AG$2,0)*$E341)</f>
        <v>634.49999999999932</v>
      </c>
      <c r="AH341">
        <f>VLOOKUP($F341,'(참고)타워 스텟 가치'!$B$12:$L$16,AH$2,0)+(VLOOKUP($F341,'(참고)타워 스텟 가치'!$B$12:$L$16,AH$2,0)*$E341)</f>
        <v>21.149999999999977</v>
      </c>
      <c r="AI341">
        <f>VLOOKUP($F341,'(참고)타워 스텟 가치'!$B$12:$L$16,AI$2,0)+(VLOOKUP($F341,'(참고)타워 스텟 가치'!$B$12:$L$16,AI$2,0)*$E341)</f>
        <v>8.4599999999999902</v>
      </c>
      <c r="AJ341">
        <f>VLOOKUP($F341,'(참고)타워 스텟 가치'!$B$12:$L$16,AJ$2,0)+(VLOOKUP($F341,'(참고)타워 스텟 가치'!$B$12:$L$16,AJ$2,0)*$E341)</f>
        <v>0</v>
      </c>
      <c r="AK341">
        <f>VLOOKUP($F341,'(참고)타워 스텟 가치'!$B$12:$L$16,AK$2,0)+(VLOOKUP($F341,'(참고)타워 스텟 가치'!$B$12:$L$16,AK$2,0)*$E341)</f>
        <v>0</v>
      </c>
      <c r="AL341">
        <f>VLOOKUP($F341,'(참고)타워 스텟 가치'!$B$12:$L$16,AL$2,0)+(VLOOKUP($F341,'(참고)타워 스텟 가치'!$B$12:$L$16,AL$2,0)*$E341)</f>
        <v>39.479999999999947</v>
      </c>
      <c r="AM341">
        <f>SUM('스테이지별 몬스터 스텟'!AD341*'(참고)타워 스텟 가치'!$Q$17,'스테이지별 몬스터 스텟'!AE341*'(참고)타워 스텟 가치'!$R$17,'스테이지별 몬스터 스텟'!AF341*'(참고)타워 스텟 가치'!$S$17,'스테이지별 몬스터 스텟'!AG341*'(참고)타워 스텟 가치'!$T$17,'스테이지별 몬스터 스텟'!AH341*'(참고)타워 스텟 가치'!$U$17,'스테이지별 몬스터 스텟'!AI341*'(참고)타워 스텟 가치'!$V$17,'스테이지별 몬스터 스텟'!AJ341*'(참고)타워 스텟 가치'!$W$17,'스테이지별 몬스터 스텟'!AK341*'(참고)타워 스텟 가치'!$X$17,'스테이지별 몬스터 스텟'!AL341*'(참고)타워 스텟 가치'!$Y$17)</f>
        <v>213300.56999999972</v>
      </c>
      <c r="AN341">
        <v>3</v>
      </c>
    </row>
    <row r="342" spans="3:40" x14ac:dyDescent="0.3">
      <c r="C342">
        <v>3</v>
      </c>
      <c r="D342">
        <f t="shared" si="17"/>
        <v>68</v>
      </c>
      <c r="E342" s="52">
        <f>VLOOKUP(D342,'스테이지별 난이도 설정'!B:C,2,0)</f>
        <v>27.199999999999967</v>
      </c>
      <c r="F342" t="str">
        <f t="shared" si="18"/>
        <v>에픽</v>
      </c>
      <c r="G342">
        <f t="shared" si="16"/>
        <v>6</v>
      </c>
      <c r="H342">
        <f>VLOOKUP($F342,'(참고)타워 스텟 가치'!$B$2:$L$6,H$2,0)+(VLOOKUP($F342,'(참고)타워 스텟 가치'!$B$2:$L$6,H$2,0)*$E342)</f>
        <v>475.87499999999943</v>
      </c>
      <c r="I342">
        <f>VLOOKUP($F342,'(참고)타워 스텟 가치'!$B$2:$L$6,I$2,0)+(VLOOKUP($F342,'(참고)타워 스텟 가치'!$B$2:$L$6,I$2,0)*$E342)</f>
        <v>95.174999999999883</v>
      </c>
      <c r="J342">
        <f>VLOOKUP($F342,'(참고)타워 스텟 가치'!$B$2:$L$6,J$2,0)+(VLOOKUP($F342,'(참고)타워 스텟 가치'!$B$2:$L$6,J$2,0)*$E342)</f>
        <v>140999.99999999983</v>
      </c>
      <c r="K342">
        <f>VLOOKUP($F342,'(참고)타워 스텟 가치'!$B$2:$L$6,K$2,0)+(VLOOKUP($F342,'(참고)타워 스텟 가치'!$B$2:$L$6,K$2,0)*$E342)</f>
        <v>1903.4999999999977</v>
      </c>
      <c r="L342">
        <f>VLOOKUP($F342,'(참고)타워 스텟 가치'!$B$2:$L$6,L$2,0)+(VLOOKUP($F342,'(참고)타워 스텟 가치'!$B$2:$L$6,L$2,0)*$E342)</f>
        <v>31.724999999999962</v>
      </c>
      <c r="M342">
        <f>VLOOKUP($F342,'(참고)타워 스텟 가치'!$B$2:$L$6,M$2,0)+(VLOOKUP($F342,'(참고)타워 스텟 가치'!$B$2:$L$6,M$2,0)*$E342)</f>
        <v>8.4599999999999902</v>
      </c>
      <c r="N342">
        <f>VLOOKUP($F342,'(참고)타워 스텟 가치'!$B$2:$L$6,N$2,0)+(VLOOKUP($F342,'(참고)타워 스텟 가치'!$B$2:$L$6,N$2,0)*$E342)</f>
        <v>0</v>
      </c>
      <c r="O342">
        <f>VLOOKUP($F342,'(참고)타워 스텟 가치'!$B$2:$L$6,O$2,0)+(VLOOKUP($F342,'(참고)타워 스텟 가치'!$B$2:$L$6,O$2,0)*$E342)</f>
        <v>0</v>
      </c>
      <c r="P342">
        <f>VLOOKUP($F342,'(참고)타워 스텟 가치'!$B$2:$L$6,P$2,0)+(VLOOKUP($F342,'(참고)타워 스텟 가치'!$B$2:$L$6,P$2,0)*$E342)</f>
        <v>19.739999999999974</v>
      </c>
      <c r="Q342">
        <f>SUM('스테이지별 몬스터 스텟'!H342*'(참고)타워 스텟 가치'!$Q$17,'스테이지별 몬스터 스텟'!I342*'(참고)타워 스텟 가치'!$R$17,'스테이지별 몬스터 스텟'!J342*'(참고)타워 스텟 가치'!$S$17,'스테이지별 몬스터 스텟'!K342*'(참고)타워 스텟 가치'!$T$17,'스테이지별 몬스터 스텟'!L342*'(참고)타워 스텟 가치'!$U$17,'스테이지별 몬스터 스텟'!M342*'(참고)타워 스텟 가치'!$V$17,'스테이지별 몬스터 스텟'!N342*'(참고)타워 스텟 가치'!$W$17,'스테이지별 몬스터 스텟'!O342*'(참고)타워 스텟 가치'!$X$17,'스테이지별 몬스터 스텟'!P342*'(참고)타워 스텟 가치'!$Y$17)</f>
        <v>216512.90249999976</v>
      </c>
      <c r="R342">
        <v>1</v>
      </c>
      <c r="S342">
        <f>VLOOKUP($F342,'(참고)타워 스텟 가치'!$B$7:$L$11,S$2,0)+(VLOOKUP($F342,'(참고)타워 스텟 가치'!$B$7:$L$11,S$2,0)*$E342)</f>
        <v>158.62499999999983</v>
      </c>
      <c r="T342">
        <f>VLOOKUP($F342,'(참고)타워 스텟 가치'!$B$7:$L$11,T$2,0)+(VLOOKUP($F342,'(참고)타워 스텟 가치'!$B$7:$L$11,T$2,0)*$E342)</f>
        <v>285.52499999999969</v>
      </c>
      <c r="U342">
        <f>VLOOKUP($F342,'(참고)타워 스텟 가치'!$B$7:$L$11,U$2,0)+(VLOOKUP($F342,'(참고)타워 스텟 가치'!$B$7:$L$11,U$2,0)*$E342)</f>
        <v>140999.99999999983</v>
      </c>
      <c r="V342">
        <f>VLOOKUP($F342,'(참고)타워 스텟 가치'!$B$7:$L$11,V$2,0)+(VLOOKUP($F342,'(참고)타워 스텟 가치'!$B$7:$L$11,V$2,0)*$E342)</f>
        <v>1903.4999999999977</v>
      </c>
      <c r="W342">
        <f>VLOOKUP($F342,'(참고)타워 스텟 가치'!$B$7:$L$11,W$2,0)+(VLOOKUP($F342,'(참고)타워 스텟 가치'!$B$7:$L$11,W$2,0)*$E342)</f>
        <v>31.724999999999962</v>
      </c>
      <c r="X342">
        <f>VLOOKUP($F342,'(참고)타워 스텟 가치'!$B$7:$L$11,X$2,0)+(VLOOKUP($F342,'(참고)타워 스텟 가치'!$B$7:$L$11,X$2,0)*$E342)</f>
        <v>8.4599999999999902</v>
      </c>
      <c r="Y342">
        <f>VLOOKUP($F342,'(참고)타워 스텟 가치'!$B$7:$L$11,Y$2,0)+(VLOOKUP($F342,'(참고)타워 스텟 가치'!$B$7:$L$11,Y$2,0)*$E342)</f>
        <v>0</v>
      </c>
      <c r="Z342">
        <f>VLOOKUP($F342,'(참고)타워 스텟 가치'!$B$7:$L$11,Z$2,0)+(VLOOKUP($F342,'(참고)타워 스텟 가치'!$B$7:$L$11,Z$2,0)*$E342)</f>
        <v>0</v>
      </c>
      <c r="AA342">
        <f>VLOOKUP($F342,'(참고)타워 스텟 가치'!$B$7:$L$11,AA$2,0)+(VLOOKUP($F342,'(참고)타워 스텟 가치'!$B$7:$L$11,AA$2,0)*$E342)</f>
        <v>19.739999999999974</v>
      </c>
      <c r="AB342">
        <f>SUM('스테이지별 몬스터 스텟'!S342*'(참고)타워 스텟 가치'!$Q$17,'스테이지별 몬스터 스텟'!T342*'(참고)타워 스텟 가치'!$R$17,'스테이지별 몬스터 스텟'!U342*'(참고)타워 스텟 가치'!$S$17,'스테이지별 몬스터 스텟'!V342*'(참고)타워 스텟 가치'!$T$17,'스테이지별 몬스터 스텟'!W342*'(참고)타워 스텟 가치'!$U$17,'스테이지별 몬스터 스텟'!X342*'(참고)타워 스텟 가치'!$V$17,'스테이지별 몬스터 스텟'!Y342*'(참고)타워 스텟 가치'!$W$17,'스테이지별 몬스터 스텟'!Z342*'(참고)타워 스텟 가치'!$X$17,'스테이지별 몬스터 스텟'!AA342*'(참고)타워 스텟 가치'!$Y$17)</f>
        <v>216163.92749999976</v>
      </c>
      <c r="AC342">
        <v>2</v>
      </c>
      <c r="AD342">
        <f>VLOOKUP($F342,'(참고)타워 스텟 가치'!$B$12:$L$16,AD$2,0)+(VLOOKUP($F342,'(참고)타워 스텟 가치'!$B$12:$L$16,AD$2,0)*$E342)</f>
        <v>158.62499999999983</v>
      </c>
      <c r="AE342">
        <f>VLOOKUP($F342,'(참고)타워 스텟 가치'!$B$12:$L$16,AE$2,0)+(VLOOKUP($F342,'(참고)타워 스텟 가치'!$B$12:$L$16,AE$2,0)*$E342)</f>
        <v>190.34999999999977</v>
      </c>
      <c r="AF342">
        <f>VLOOKUP($F342,'(참고)타워 스텟 가치'!$B$12:$L$16,AF$2,0)+(VLOOKUP($F342,'(참고)타워 스텟 가치'!$B$12:$L$16,AF$2,0)*$E342)</f>
        <v>140999.99999999983</v>
      </c>
      <c r="AG342">
        <f>VLOOKUP($F342,'(참고)타워 스텟 가치'!$B$12:$L$16,AG$2,0)+(VLOOKUP($F342,'(참고)타워 스텟 가치'!$B$12:$L$16,AG$2,0)*$E342)</f>
        <v>951.74999999999886</v>
      </c>
      <c r="AH342">
        <f>VLOOKUP($F342,'(참고)타워 스텟 가치'!$B$12:$L$16,AH$2,0)+(VLOOKUP($F342,'(참고)타워 스텟 가치'!$B$12:$L$16,AH$2,0)*$E342)</f>
        <v>31.724999999999962</v>
      </c>
      <c r="AI342">
        <f>VLOOKUP($F342,'(참고)타워 스텟 가치'!$B$12:$L$16,AI$2,0)+(VLOOKUP($F342,'(참고)타워 스텟 가치'!$B$12:$L$16,AI$2,0)*$E342)</f>
        <v>8.4599999999999902</v>
      </c>
      <c r="AJ342">
        <f>VLOOKUP($F342,'(참고)타워 스텟 가치'!$B$12:$L$16,AJ$2,0)+(VLOOKUP($F342,'(참고)타워 스텟 가치'!$B$12:$L$16,AJ$2,0)*$E342)</f>
        <v>0</v>
      </c>
      <c r="AK342">
        <f>VLOOKUP($F342,'(참고)타워 스텟 가치'!$B$12:$L$16,AK$2,0)+(VLOOKUP($F342,'(참고)타워 스텟 가치'!$B$12:$L$16,AK$2,0)*$E342)</f>
        <v>0</v>
      </c>
      <c r="AL342">
        <f>VLOOKUP($F342,'(참고)타워 스텟 가치'!$B$12:$L$16,AL$2,0)+(VLOOKUP($F342,'(참고)타워 스텟 가치'!$B$12:$L$16,AL$2,0)*$E342)</f>
        <v>39.479999999999947</v>
      </c>
      <c r="AM342">
        <f>SUM('스테이지별 몬스터 스텟'!AD342*'(참고)타워 스텟 가치'!$Q$17,'스테이지별 몬스터 스텟'!AE342*'(참고)타워 스텟 가치'!$R$17,'스테이지별 몬스터 스텟'!AF342*'(참고)타워 스텟 가치'!$S$17,'스테이지별 몬스터 스텟'!AG342*'(참고)타워 스텟 가치'!$T$17,'스테이지별 몬스터 스텟'!AH342*'(참고)타워 스텟 가치'!$U$17,'스테이지별 몬스터 스텟'!AI342*'(참고)타워 스텟 가치'!$V$17,'스테이지별 몬스터 스텟'!AJ342*'(참고)타워 스텟 가치'!$W$17,'스테이지별 몬스터 스텟'!AK342*'(참고)타워 스텟 가치'!$X$17,'스테이지별 몬스터 스텟'!AL342*'(참고)타워 스텟 가치'!$Y$17)</f>
        <v>214157.14499999973</v>
      </c>
      <c r="AN342">
        <v>3</v>
      </c>
    </row>
    <row r="343" spans="3:40" x14ac:dyDescent="0.3">
      <c r="C343">
        <v>4</v>
      </c>
      <c r="D343">
        <f t="shared" si="17"/>
        <v>68</v>
      </c>
      <c r="E343" s="52">
        <f>VLOOKUP(D343,'스테이지별 난이도 설정'!B:C,2,0)</f>
        <v>27.199999999999967</v>
      </c>
      <c r="F343" t="str">
        <f t="shared" si="18"/>
        <v>유니크</v>
      </c>
      <c r="G343">
        <f t="shared" si="16"/>
        <v>6</v>
      </c>
      <c r="H343">
        <f>VLOOKUP($F343,'(참고)타워 스텟 가치'!$B$2:$L$6,H$2,0)+(VLOOKUP($F343,'(참고)타워 스텟 가치'!$B$2:$L$6,H$2,0)*$E343)</f>
        <v>713.8124999999992</v>
      </c>
      <c r="I343">
        <f>VLOOKUP($F343,'(참고)타워 스텟 가치'!$B$2:$L$6,I$2,0)+(VLOOKUP($F343,'(참고)타워 스텟 가치'!$B$2:$L$6,I$2,0)*$E343)</f>
        <v>142.76249999999985</v>
      </c>
      <c r="J343">
        <f>VLOOKUP($F343,'(참고)타워 스텟 가치'!$B$2:$L$6,J$2,0)+(VLOOKUP($F343,'(참고)타워 스텟 가치'!$B$2:$L$6,J$2,0)*$E343)</f>
        <v>140999.99999999983</v>
      </c>
      <c r="K343">
        <f>VLOOKUP($F343,'(참고)타워 스텟 가치'!$B$2:$L$6,K$2,0)+(VLOOKUP($F343,'(참고)타워 스텟 가치'!$B$2:$L$6,K$2,0)*$E343)</f>
        <v>2855.2499999999968</v>
      </c>
      <c r="L343">
        <f>VLOOKUP($F343,'(참고)타워 스텟 가치'!$B$2:$L$6,L$2,0)+(VLOOKUP($F343,'(참고)타워 스텟 가치'!$B$2:$L$6,L$2,0)*$E343)</f>
        <v>47.587499999999942</v>
      </c>
      <c r="M343">
        <f>VLOOKUP($F343,'(참고)타워 스텟 가치'!$B$2:$L$6,M$2,0)+(VLOOKUP($F343,'(참고)타워 스텟 가치'!$B$2:$L$6,M$2,0)*$E343)</f>
        <v>8.4599999999999902</v>
      </c>
      <c r="N343">
        <f>VLOOKUP($F343,'(참고)타워 스텟 가치'!$B$2:$L$6,N$2,0)+(VLOOKUP($F343,'(참고)타워 스텟 가치'!$B$2:$L$6,N$2,0)*$E343)</f>
        <v>0</v>
      </c>
      <c r="O343">
        <f>VLOOKUP($F343,'(참고)타워 스텟 가치'!$B$2:$L$6,O$2,0)+(VLOOKUP($F343,'(참고)타워 스텟 가치'!$B$2:$L$6,O$2,0)*$E343)</f>
        <v>0</v>
      </c>
      <c r="P343">
        <f>VLOOKUP($F343,'(참고)타워 스텟 가치'!$B$2:$L$6,P$2,0)+(VLOOKUP($F343,'(참고)타워 스텟 가치'!$B$2:$L$6,P$2,0)*$E343)</f>
        <v>28.199999999999967</v>
      </c>
      <c r="Q343">
        <f>SUM('스테이지별 몬스터 스텟'!H343*'(참고)타워 스텟 가치'!$Q$17,'스테이지별 몬스터 스텟'!I343*'(참고)타워 스텟 가치'!$R$17,'스테이지별 몬스터 스텟'!J343*'(참고)타워 스텟 가치'!$S$17,'스테이지별 몬스터 스텟'!K343*'(참고)타워 스텟 가치'!$T$17,'스테이지별 몬스터 스텟'!L343*'(참고)타워 스텟 가치'!$U$17,'스테이지별 몬스터 스텟'!M343*'(참고)타워 스텟 가치'!$V$17,'스테이지별 몬스터 스텟'!N343*'(참고)타워 스텟 가치'!$W$17,'스테이지별 몬스터 스텟'!O343*'(참고)타워 스텟 가치'!$X$17,'스테이지별 몬스터 스텟'!P343*'(참고)타워 스텟 가치'!$Y$17)</f>
        <v>219012.3037499997</v>
      </c>
      <c r="R343">
        <v>1</v>
      </c>
      <c r="S343">
        <f>VLOOKUP($F343,'(참고)타워 스텟 가치'!$B$7:$L$11,S$2,0)+(VLOOKUP($F343,'(참고)타워 스텟 가치'!$B$7:$L$11,S$2,0)*$E343)</f>
        <v>237.93749999999972</v>
      </c>
      <c r="T343">
        <f>VLOOKUP($F343,'(참고)타워 스텟 가치'!$B$7:$L$11,T$2,0)+(VLOOKUP($F343,'(참고)타워 스텟 가치'!$B$7:$L$11,T$2,0)*$E343)</f>
        <v>428.28749999999951</v>
      </c>
      <c r="U343">
        <f>VLOOKUP($F343,'(참고)타워 스텟 가치'!$B$7:$L$11,U$2,0)+(VLOOKUP($F343,'(참고)타워 스텟 가치'!$B$7:$L$11,U$2,0)*$E343)</f>
        <v>140999.99999999983</v>
      </c>
      <c r="V343">
        <f>VLOOKUP($F343,'(참고)타워 스텟 가치'!$B$7:$L$11,V$2,0)+(VLOOKUP($F343,'(참고)타워 스텟 가치'!$B$7:$L$11,V$2,0)*$E343)</f>
        <v>2855.2499999999968</v>
      </c>
      <c r="W343">
        <f>VLOOKUP($F343,'(참고)타워 스텟 가치'!$B$7:$L$11,W$2,0)+(VLOOKUP($F343,'(참고)타워 스텟 가치'!$B$7:$L$11,W$2,0)*$E343)</f>
        <v>47.587499999999942</v>
      </c>
      <c r="X343">
        <f>VLOOKUP($F343,'(참고)타워 스텟 가치'!$B$7:$L$11,X$2,0)+(VLOOKUP($F343,'(참고)타워 스텟 가치'!$B$7:$L$11,X$2,0)*$E343)</f>
        <v>8.4599999999999902</v>
      </c>
      <c r="Y343">
        <f>VLOOKUP($F343,'(참고)타워 스텟 가치'!$B$7:$L$11,Y$2,0)+(VLOOKUP($F343,'(참고)타워 스텟 가치'!$B$7:$L$11,Y$2,0)*$E343)</f>
        <v>0</v>
      </c>
      <c r="Z343">
        <f>VLOOKUP($F343,'(참고)타워 스텟 가치'!$B$7:$L$11,Z$2,0)+(VLOOKUP($F343,'(참고)타워 스텟 가치'!$B$7:$L$11,Z$2,0)*$E343)</f>
        <v>0</v>
      </c>
      <c r="AA343">
        <f>VLOOKUP($F343,'(참고)타워 스텟 가치'!$B$7:$L$11,AA$2,0)+(VLOOKUP($F343,'(참고)타워 스텟 가치'!$B$7:$L$11,AA$2,0)*$E343)</f>
        <v>28.199999999999967</v>
      </c>
      <c r="AB343">
        <f>SUM('스테이지별 몬스터 스텟'!S343*'(참고)타워 스텟 가치'!$Q$17,'스테이지별 몬스터 스텟'!T343*'(참고)타워 스텟 가치'!$R$17,'스테이지별 몬스터 스텟'!U343*'(참고)타워 스텟 가치'!$S$17,'스테이지별 몬스터 스텟'!V343*'(참고)타워 스텟 가치'!$T$17,'스테이지별 몬스터 스텟'!W343*'(참고)타워 스텟 가치'!$U$17,'스테이지별 몬스터 스텟'!X343*'(참고)타워 스텟 가치'!$V$17,'스테이지별 몬스터 스텟'!Y343*'(참고)타워 스텟 가치'!$W$17,'스테이지별 몬스터 스텟'!Z343*'(참고)타워 스텟 가치'!$X$17,'스테이지별 몬스터 스텟'!AA343*'(참고)타워 스텟 가치'!$Y$17)</f>
        <v>218488.84124999971</v>
      </c>
      <c r="AC343">
        <v>2</v>
      </c>
      <c r="AD343">
        <f>VLOOKUP($F343,'(참고)타워 스텟 가치'!$B$12:$L$16,AD$2,0)+(VLOOKUP($F343,'(참고)타워 스텟 가치'!$B$12:$L$16,AD$2,0)*$E343)</f>
        <v>237.93749999999972</v>
      </c>
      <c r="AE343">
        <f>VLOOKUP($F343,'(참고)타워 스텟 가치'!$B$12:$L$16,AE$2,0)+(VLOOKUP($F343,'(참고)타워 스텟 가치'!$B$12:$L$16,AE$2,0)*$E343)</f>
        <v>285.52499999999969</v>
      </c>
      <c r="AF343">
        <f>VLOOKUP($F343,'(참고)타워 스텟 가치'!$B$12:$L$16,AF$2,0)+(VLOOKUP($F343,'(참고)타워 스텟 가치'!$B$12:$L$16,AF$2,0)*$E343)</f>
        <v>140999.99999999983</v>
      </c>
      <c r="AG343">
        <f>VLOOKUP($F343,'(참고)타워 스텟 가치'!$B$12:$L$16,AG$2,0)+(VLOOKUP($F343,'(참고)타워 스텟 가치'!$B$12:$L$16,AG$2,0)*$E343)</f>
        <v>1427.6249999999984</v>
      </c>
      <c r="AH343">
        <f>VLOOKUP($F343,'(참고)타워 스텟 가치'!$B$12:$L$16,AH$2,0)+(VLOOKUP($F343,'(참고)타워 스텟 가치'!$B$12:$L$16,AH$2,0)*$E343)</f>
        <v>47.587499999999942</v>
      </c>
      <c r="AI343">
        <f>VLOOKUP($F343,'(참고)타워 스텟 가치'!$B$12:$L$16,AI$2,0)+(VLOOKUP($F343,'(참고)타워 스텟 가치'!$B$12:$L$16,AI$2,0)*$E343)</f>
        <v>8.4599999999999902</v>
      </c>
      <c r="AJ343">
        <f>VLOOKUP($F343,'(참고)타워 스텟 가치'!$B$12:$L$16,AJ$2,0)+(VLOOKUP($F343,'(참고)타워 스텟 가치'!$B$12:$L$16,AJ$2,0)*$E343)</f>
        <v>0</v>
      </c>
      <c r="AK343">
        <f>VLOOKUP($F343,'(참고)타워 스텟 가치'!$B$12:$L$16,AK$2,0)+(VLOOKUP($F343,'(참고)타워 스텟 가치'!$B$12:$L$16,AK$2,0)*$E343)</f>
        <v>0</v>
      </c>
      <c r="AL343">
        <f>VLOOKUP($F343,'(참고)타워 스텟 가치'!$B$12:$L$16,AL$2,0)+(VLOOKUP($F343,'(참고)타워 스텟 가치'!$B$12:$L$16,AL$2,0)*$E343)</f>
        <v>56.399999999999935</v>
      </c>
      <c r="AM343">
        <f>SUM('스테이지별 몬스터 스텟'!AD343*'(참고)타워 스텟 가치'!$Q$17,'스테이지별 몬스터 스텟'!AE343*'(참고)타워 스텟 가치'!$R$17,'스테이지별 몬스터 스텟'!AF343*'(참고)타워 스텟 가치'!$S$17,'스테이지별 몬스터 스텟'!AG343*'(참고)타워 스텟 가치'!$T$17,'스테이지별 몬스터 스텟'!AH343*'(참고)타워 스텟 가치'!$U$17,'스테이지별 몬스터 스텟'!AI343*'(참고)타워 스텟 가치'!$V$17,'스테이지별 몬스터 스텟'!AJ343*'(참고)타워 스텟 가치'!$W$17,'스테이지별 몬스터 스텟'!AK343*'(참고)타워 스텟 가치'!$X$17,'스테이지별 몬스터 스텟'!AL343*'(참고)타워 스텟 가치'!$Y$17)</f>
        <v>215475.84749999971</v>
      </c>
      <c r="AN343">
        <v>3</v>
      </c>
    </row>
    <row r="344" spans="3:40" x14ac:dyDescent="0.3">
      <c r="C344">
        <v>5</v>
      </c>
      <c r="D344">
        <f t="shared" si="17"/>
        <v>68</v>
      </c>
      <c r="E344" s="52">
        <f>VLOOKUP(D344,'스테이지별 난이도 설정'!B:C,2,0)</f>
        <v>27.199999999999967</v>
      </c>
      <c r="F344" t="str">
        <f t="shared" si="18"/>
        <v>스페셜</v>
      </c>
      <c r="G344">
        <f t="shared" si="16"/>
        <v>6</v>
      </c>
      <c r="H344">
        <f>VLOOKUP($F344,'(참고)타워 스텟 가치'!$B$2:$L$6,H$2,0)+(VLOOKUP($F344,'(참고)타워 스텟 가치'!$B$2:$L$6,H$2,0)*$E344)</f>
        <v>1070.7187499999989</v>
      </c>
      <c r="I344">
        <f>VLOOKUP($F344,'(참고)타워 스텟 가치'!$B$2:$L$6,I$2,0)+(VLOOKUP($F344,'(참고)타워 스텟 가치'!$B$2:$L$6,I$2,0)*$E344)</f>
        <v>214.14374999999976</v>
      </c>
      <c r="J344">
        <f>VLOOKUP($F344,'(참고)타워 스텟 가치'!$B$2:$L$6,J$2,0)+(VLOOKUP($F344,'(참고)타워 스텟 가치'!$B$2:$L$6,J$2,0)*$E344)</f>
        <v>140999.99999999983</v>
      </c>
      <c r="K344">
        <f>VLOOKUP($F344,'(참고)타워 스텟 가치'!$B$2:$L$6,K$2,0)+(VLOOKUP($F344,'(참고)타워 스텟 가치'!$B$2:$L$6,K$2,0)*$E344)</f>
        <v>4282.8749999999955</v>
      </c>
      <c r="L344">
        <f>VLOOKUP($F344,'(참고)타워 스텟 가치'!$B$2:$L$6,L$2,0)+(VLOOKUP($F344,'(참고)타워 스텟 가치'!$B$2:$L$6,L$2,0)*$E344)</f>
        <v>71.381249999999923</v>
      </c>
      <c r="M344">
        <f>VLOOKUP($F344,'(참고)타워 스텟 가치'!$B$2:$L$6,M$2,0)+(VLOOKUP($F344,'(참고)타워 스텟 가치'!$B$2:$L$6,M$2,0)*$E344)</f>
        <v>8.4599999999999902</v>
      </c>
      <c r="N344">
        <f>VLOOKUP($F344,'(참고)타워 스텟 가치'!$B$2:$L$6,N$2,0)+(VLOOKUP($F344,'(참고)타워 스텟 가치'!$B$2:$L$6,N$2,0)*$E344)</f>
        <v>0</v>
      </c>
      <c r="O344">
        <f>VLOOKUP($F344,'(참고)타워 스텟 가치'!$B$2:$L$6,O$2,0)+(VLOOKUP($F344,'(참고)타워 스텟 가치'!$B$2:$L$6,O$2,0)*$E344)</f>
        <v>0</v>
      </c>
      <c r="P344">
        <f>VLOOKUP($F344,'(참고)타워 스텟 가치'!$B$2:$L$6,P$2,0)+(VLOOKUP($F344,'(참고)타워 스텟 가치'!$B$2:$L$6,P$2,0)*$E344)</f>
        <v>28.199999999999967</v>
      </c>
      <c r="Q344">
        <f>SUM('스테이지별 몬스터 스텟'!H344*'(참고)타워 스텟 가치'!$Q$17,'스테이지별 몬스터 스텟'!I344*'(참고)타워 스텟 가치'!$R$17,'스테이지별 몬스터 스텟'!J344*'(참고)타워 스텟 가치'!$S$17,'스테이지별 몬스터 스텟'!K344*'(참고)타워 스텟 가치'!$T$17,'스테이지별 몬스터 스텟'!L344*'(참고)타워 스텟 가치'!$U$17,'스테이지별 몬스터 스텟'!M344*'(참고)타워 스텟 가치'!$V$17,'스테이지별 몬스터 스텟'!N344*'(참고)타워 스텟 가치'!$W$17,'스테이지별 몬스터 스텟'!O344*'(참고)타워 스텟 가치'!$X$17,'스테이지별 몬스터 스텟'!P344*'(참고)타워 스텟 가치'!$Y$17)</f>
        <v>222736.02562499975</v>
      </c>
      <c r="R344">
        <v>1</v>
      </c>
      <c r="S344">
        <f>VLOOKUP($F344,'(참고)타워 스텟 가치'!$B$7:$L$11,S$2,0)+(VLOOKUP($F344,'(참고)타워 스텟 가치'!$B$7:$L$11,S$2,0)*$E344)</f>
        <v>356.9062499999996</v>
      </c>
      <c r="T344">
        <f>VLOOKUP($F344,'(참고)타워 스텟 가치'!$B$7:$L$11,T$2,0)+(VLOOKUP($F344,'(참고)타워 스텟 가치'!$B$7:$L$11,T$2,0)*$E344)</f>
        <v>642.4312499999993</v>
      </c>
      <c r="U344">
        <f>VLOOKUP($F344,'(참고)타워 스텟 가치'!$B$7:$L$11,U$2,0)+(VLOOKUP($F344,'(참고)타워 스텟 가치'!$B$7:$L$11,U$2,0)*$E344)</f>
        <v>140999.99999999983</v>
      </c>
      <c r="V344">
        <f>VLOOKUP($F344,'(참고)타워 스텟 가치'!$B$7:$L$11,V$2,0)+(VLOOKUP($F344,'(참고)타워 스텟 가치'!$B$7:$L$11,V$2,0)*$E344)</f>
        <v>4282.8749999999955</v>
      </c>
      <c r="W344">
        <f>VLOOKUP($F344,'(참고)타워 스텟 가치'!$B$7:$L$11,W$2,0)+(VLOOKUP($F344,'(참고)타워 스텟 가치'!$B$7:$L$11,W$2,0)*$E344)</f>
        <v>71.381249999999923</v>
      </c>
      <c r="X344">
        <f>VLOOKUP($F344,'(참고)타워 스텟 가치'!$B$7:$L$11,X$2,0)+(VLOOKUP($F344,'(참고)타워 스텟 가치'!$B$7:$L$11,X$2,0)*$E344)</f>
        <v>8.4599999999999902</v>
      </c>
      <c r="Y344">
        <f>VLOOKUP($F344,'(참고)타워 스텟 가치'!$B$7:$L$11,Y$2,0)+(VLOOKUP($F344,'(참고)타워 스텟 가치'!$B$7:$L$11,Y$2,0)*$E344)</f>
        <v>0</v>
      </c>
      <c r="Z344">
        <f>VLOOKUP($F344,'(참고)타워 스텟 가치'!$B$7:$L$11,Z$2,0)+(VLOOKUP($F344,'(참고)타워 스텟 가치'!$B$7:$L$11,Z$2,0)*$E344)</f>
        <v>0</v>
      </c>
      <c r="AA344">
        <f>VLOOKUP($F344,'(참고)타워 스텟 가치'!$B$7:$L$11,AA$2,0)+(VLOOKUP($F344,'(참고)타워 스텟 가치'!$B$7:$L$11,AA$2,0)*$E344)</f>
        <v>28.199999999999967</v>
      </c>
      <c r="AB344">
        <f>SUM('스테이지별 몬스터 스텟'!S344*'(참고)타워 스텟 가치'!$Q$17,'스테이지별 몬스터 스텟'!T344*'(참고)타워 스텟 가치'!$R$17,'스테이지별 몬스터 스텟'!U344*'(참고)타워 스텟 가치'!$S$17,'스테이지별 몬스터 스텟'!V344*'(참고)타워 스텟 가치'!$T$17,'스테이지별 몬스터 스텟'!W344*'(참고)타워 스텟 가치'!$U$17,'스테이지별 몬스터 스텟'!X344*'(참고)타워 스텟 가치'!$V$17,'스테이지별 몬스터 스텟'!Y344*'(참고)타워 스텟 가치'!$W$17,'스테이지별 몬스터 스텟'!Z344*'(참고)타워 스텟 가치'!$X$17,'스테이지별 몬스터 스텟'!AA344*'(참고)타워 스텟 가치'!$Y$17)</f>
        <v>221950.83187499974</v>
      </c>
      <c r="AC344">
        <v>2</v>
      </c>
      <c r="AD344">
        <f>VLOOKUP($F344,'(참고)타워 스텟 가치'!$B$12:$L$16,AD$2,0)+(VLOOKUP($F344,'(참고)타워 스텟 가치'!$B$12:$L$16,AD$2,0)*$E344)</f>
        <v>356.9062499999996</v>
      </c>
      <c r="AE344">
        <f>VLOOKUP($F344,'(참고)타워 스텟 가치'!$B$12:$L$16,AE$2,0)+(VLOOKUP($F344,'(참고)타워 스텟 가치'!$B$12:$L$16,AE$2,0)*$E344)</f>
        <v>428.28749999999951</v>
      </c>
      <c r="AF344">
        <f>VLOOKUP($F344,'(참고)타워 스텟 가치'!$B$12:$L$16,AF$2,0)+(VLOOKUP($F344,'(참고)타워 스텟 가치'!$B$12:$L$16,AF$2,0)*$E344)</f>
        <v>140999.99999999983</v>
      </c>
      <c r="AG344">
        <f>VLOOKUP($F344,'(참고)타워 스텟 가치'!$B$12:$L$16,AG$2,0)+(VLOOKUP($F344,'(참고)타워 스텟 가치'!$B$12:$L$16,AG$2,0)*$E344)</f>
        <v>2141.4374999999977</v>
      </c>
      <c r="AH344">
        <f>VLOOKUP($F344,'(참고)타워 스텟 가치'!$B$12:$L$16,AH$2,0)+(VLOOKUP($F344,'(참고)타워 스텟 가치'!$B$12:$L$16,AH$2,0)*$E344)</f>
        <v>71.381249999999923</v>
      </c>
      <c r="AI344">
        <f>VLOOKUP($F344,'(참고)타워 스텟 가치'!$B$12:$L$16,AI$2,0)+(VLOOKUP($F344,'(참고)타워 스텟 가치'!$B$12:$L$16,AI$2,0)*$E344)</f>
        <v>8.4599999999999902</v>
      </c>
      <c r="AJ344">
        <f>VLOOKUP($F344,'(참고)타워 스텟 가치'!$B$12:$L$16,AJ$2,0)+(VLOOKUP($F344,'(참고)타워 스텟 가치'!$B$12:$L$16,AJ$2,0)*$E344)</f>
        <v>0</v>
      </c>
      <c r="AK344">
        <f>VLOOKUP($F344,'(참고)타워 스텟 가치'!$B$12:$L$16,AK$2,0)+(VLOOKUP($F344,'(참고)타워 스텟 가치'!$B$12:$L$16,AK$2,0)*$E344)</f>
        <v>0</v>
      </c>
      <c r="AL344">
        <f>VLOOKUP($F344,'(참고)타워 스텟 가치'!$B$12:$L$16,AL$2,0)+(VLOOKUP($F344,'(참고)타워 스텟 가치'!$B$12:$L$16,AL$2,0)*$E344)</f>
        <v>56.399999999999935</v>
      </c>
      <c r="AM344">
        <f>SUM('스테이지별 몬스터 스텟'!AD344*'(참고)타워 스텟 가치'!$Q$17,'스테이지별 몬스터 스텟'!AE344*'(참고)타워 스텟 가치'!$R$17,'스테이지별 몬스터 스텟'!AF344*'(참고)타워 스텟 가치'!$S$17,'스테이지별 몬스터 스텟'!AG344*'(참고)타워 스텟 가치'!$T$17,'스테이지별 몬스터 스텟'!AH344*'(참고)타워 스텟 가치'!$U$17,'스테이지별 몬스터 스텟'!AI344*'(참고)타워 스텟 가치'!$V$17,'스테이지별 몬스터 스텟'!AJ344*'(참고)타워 스텟 가치'!$W$17,'스테이지별 몬스터 스텟'!AK344*'(참고)타워 스텟 가치'!$X$17,'스테이지별 몬스터 스텟'!AL344*'(참고)타워 스텟 가치'!$Y$17)</f>
        <v>217403.14124999972</v>
      </c>
      <c r="AN344">
        <v>3</v>
      </c>
    </row>
    <row r="345" spans="3:40" x14ac:dyDescent="0.3">
      <c r="C345">
        <v>1</v>
      </c>
      <c r="D345">
        <f t="shared" si="17"/>
        <v>69</v>
      </c>
      <c r="E345" s="52">
        <f>VLOOKUP(D345,'스테이지별 난이도 설정'!B:C,2,0)</f>
        <v>27.599999999999966</v>
      </c>
      <c r="F345" t="str">
        <f t="shared" si="18"/>
        <v>일반</v>
      </c>
      <c r="G345">
        <f t="shared" si="16"/>
        <v>6</v>
      </c>
      <c r="H345">
        <f>VLOOKUP($F345,'(참고)타워 스텟 가치'!$B$2:$L$6,H$2,0)+(VLOOKUP($F345,'(참고)타워 스텟 가치'!$B$2:$L$6,H$2,0)*$E345)</f>
        <v>214.49999999999974</v>
      </c>
      <c r="I345">
        <f>VLOOKUP($F345,'(참고)타워 스텟 가치'!$B$2:$L$6,I$2,0)+(VLOOKUP($F345,'(참고)타워 스텟 가치'!$B$2:$L$6,I$2,0)*$E345)</f>
        <v>42.899999999999949</v>
      </c>
      <c r="J345">
        <f>VLOOKUP($F345,'(참고)타워 스텟 가치'!$B$2:$L$6,J$2,0)+(VLOOKUP($F345,'(참고)타워 스텟 가치'!$B$2:$L$6,J$2,0)*$E345)</f>
        <v>142999.99999999983</v>
      </c>
      <c r="K345">
        <f>VLOOKUP($F345,'(참고)타워 스텟 가치'!$B$2:$L$6,K$2,0)+(VLOOKUP($F345,'(참고)타워 스텟 가치'!$B$2:$L$6,K$2,0)*$E345)</f>
        <v>857.99999999999898</v>
      </c>
      <c r="L345">
        <f>VLOOKUP($F345,'(참고)타워 스텟 가치'!$B$2:$L$6,L$2,0)+(VLOOKUP($F345,'(참고)타워 스텟 가치'!$B$2:$L$6,L$2,0)*$E345)</f>
        <v>14.299999999999983</v>
      </c>
      <c r="M345">
        <f>VLOOKUP($F345,'(참고)타워 스텟 가치'!$B$2:$L$6,M$2,0)+(VLOOKUP($F345,'(참고)타워 스텟 가치'!$B$2:$L$6,M$2,0)*$E345)</f>
        <v>8.5799999999999894</v>
      </c>
      <c r="N345">
        <f>VLOOKUP($F345,'(참고)타워 스텟 가치'!$B$2:$L$6,N$2,0)+(VLOOKUP($F345,'(참고)타워 스텟 가치'!$B$2:$L$6,N$2,0)*$E345)</f>
        <v>0</v>
      </c>
      <c r="O345">
        <f>VLOOKUP($F345,'(참고)타워 스텟 가치'!$B$2:$L$6,O$2,0)+(VLOOKUP($F345,'(참고)타워 스텟 가치'!$B$2:$L$6,O$2,0)*$E345)</f>
        <v>0</v>
      </c>
      <c r="P345">
        <f>VLOOKUP($F345,'(참고)타워 스텟 가치'!$B$2:$L$6,P$2,0)+(VLOOKUP($F345,'(참고)타워 스텟 가치'!$B$2:$L$6,P$2,0)*$E345)</f>
        <v>20.019999999999975</v>
      </c>
      <c r="Q345">
        <f>SUM('스테이지별 몬스터 스텟'!H345*'(참고)타워 스텟 가치'!$Q$17,'스테이지별 몬스터 스텟'!I345*'(참고)타워 스텟 가치'!$R$17,'스테이지별 몬스터 스텟'!J345*'(참고)타워 스텟 가치'!$S$17,'스테이지별 몬스터 스텟'!K345*'(참고)타워 스텟 가치'!$T$17,'스테이지별 몬스터 스텟'!L345*'(참고)타워 스텟 가치'!$U$17,'스테이지별 몬스터 스텟'!M345*'(참고)타워 스텟 가치'!$V$17,'스테이지별 몬스터 스텟'!N345*'(참고)타워 스텟 가치'!$W$17,'스테이지별 몬스터 스텟'!O345*'(참고)타워 스텟 가치'!$X$17,'스테이지별 몬스터 스텟'!P345*'(참고)타워 스텟 가치'!$Y$17)</f>
        <v>216786.56999999975</v>
      </c>
      <c r="R345">
        <v>1</v>
      </c>
      <c r="S345">
        <f>VLOOKUP($F345,'(참고)타워 스텟 가치'!$B$7:$L$11,S$2,0)+(VLOOKUP($F345,'(참고)타워 스텟 가치'!$B$7:$L$11,S$2,0)*$E345)</f>
        <v>71.499999999999915</v>
      </c>
      <c r="T345">
        <f>VLOOKUP($F345,'(참고)타워 스텟 가치'!$B$7:$L$11,T$2,0)+(VLOOKUP($F345,'(참고)타워 스텟 가치'!$B$7:$L$11,T$2,0)*$E345)</f>
        <v>128.69999999999985</v>
      </c>
      <c r="U345">
        <f>VLOOKUP($F345,'(참고)타워 스텟 가치'!$B$7:$L$11,U$2,0)+(VLOOKUP($F345,'(참고)타워 스텟 가치'!$B$7:$L$11,U$2,0)*$E345)</f>
        <v>142999.99999999983</v>
      </c>
      <c r="V345">
        <f>VLOOKUP($F345,'(참고)타워 스텟 가치'!$B$7:$L$11,V$2,0)+(VLOOKUP($F345,'(참고)타워 스텟 가치'!$B$7:$L$11,V$2,0)*$E345)</f>
        <v>857.99999999999898</v>
      </c>
      <c r="W345">
        <f>VLOOKUP($F345,'(참고)타워 스텟 가치'!$B$7:$L$11,W$2,0)+(VLOOKUP($F345,'(참고)타워 스텟 가치'!$B$7:$L$11,W$2,0)*$E345)</f>
        <v>14.299999999999983</v>
      </c>
      <c r="X345">
        <f>VLOOKUP($F345,'(참고)타워 스텟 가치'!$B$7:$L$11,X$2,0)+(VLOOKUP($F345,'(참고)타워 스텟 가치'!$B$7:$L$11,X$2,0)*$E345)</f>
        <v>8.5799999999999894</v>
      </c>
      <c r="Y345">
        <f>VLOOKUP($F345,'(참고)타워 스텟 가치'!$B$7:$L$11,Y$2,0)+(VLOOKUP($F345,'(참고)타워 스텟 가치'!$B$7:$L$11,Y$2,0)*$E345)</f>
        <v>0</v>
      </c>
      <c r="Z345">
        <f>VLOOKUP($F345,'(참고)타워 스텟 가치'!$B$7:$L$11,Z$2,0)+(VLOOKUP($F345,'(참고)타워 스텟 가치'!$B$7:$L$11,Z$2,0)*$E345)</f>
        <v>0</v>
      </c>
      <c r="AA345">
        <f>VLOOKUP($F345,'(참고)타워 스텟 가치'!$B$7:$L$11,AA$2,0)+(VLOOKUP($F345,'(참고)타워 스텟 가치'!$B$7:$L$11,AA$2,0)*$E345)</f>
        <v>20.019999999999975</v>
      </c>
      <c r="AB345">
        <f>SUM('스테이지별 몬스터 스텟'!S345*'(참고)타워 스텟 가치'!$Q$17,'스테이지별 몬스터 스텟'!T345*'(참고)타워 스텟 가치'!$R$17,'스테이지별 몬스터 스텟'!U345*'(참고)타워 스텟 가치'!$S$17,'스테이지별 몬스터 스텟'!V345*'(참고)타워 스텟 가치'!$T$17,'스테이지별 몬스터 스텟'!W345*'(참고)타워 스텟 가치'!$U$17,'스테이지별 몬스터 스텟'!X345*'(참고)타워 스텟 가치'!$V$17,'스테이지별 몬스터 스텟'!Y345*'(참고)타워 스텟 가치'!$W$17,'스테이지별 몬스터 스텟'!Z345*'(참고)타워 스텟 가치'!$X$17,'스테이지별 몬스터 스텟'!AA345*'(참고)타워 스텟 가치'!$Y$17)</f>
        <v>216629.26999999973</v>
      </c>
      <c r="AC345">
        <v>2</v>
      </c>
      <c r="AD345">
        <f>VLOOKUP($F345,'(참고)타워 스텟 가치'!$B$12:$L$16,AD$2,0)+(VLOOKUP($F345,'(참고)타워 스텟 가치'!$B$12:$L$16,AD$2,0)*$E345)</f>
        <v>71.499999999999915</v>
      </c>
      <c r="AE345">
        <f>VLOOKUP($F345,'(참고)타워 스텟 가치'!$B$12:$L$16,AE$2,0)+(VLOOKUP($F345,'(참고)타워 스텟 가치'!$B$12:$L$16,AE$2,0)*$E345)</f>
        <v>85.799999999999898</v>
      </c>
      <c r="AF345">
        <f>VLOOKUP($F345,'(참고)타워 스텟 가치'!$B$12:$L$16,AF$2,0)+(VLOOKUP($F345,'(참고)타워 스텟 가치'!$B$12:$L$16,AF$2,0)*$E345)</f>
        <v>142999.99999999983</v>
      </c>
      <c r="AG345">
        <f>VLOOKUP($F345,'(참고)타워 스텟 가치'!$B$12:$L$16,AG$2,0)+(VLOOKUP($F345,'(참고)타워 스텟 가치'!$B$12:$L$16,AG$2,0)*$E345)</f>
        <v>428.99999999999949</v>
      </c>
      <c r="AH345">
        <f>VLOOKUP($F345,'(참고)타워 스텟 가치'!$B$12:$L$16,AH$2,0)+(VLOOKUP($F345,'(참고)타워 스텟 가치'!$B$12:$L$16,AH$2,0)*$E345)</f>
        <v>14.299999999999983</v>
      </c>
      <c r="AI345">
        <f>VLOOKUP($F345,'(참고)타워 스텟 가치'!$B$12:$L$16,AI$2,0)+(VLOOKUP($F345,'(참고)타워 스텟 가치'!$B$12:$L$16,AI$2,0)*$E345)</f>
        <v>8.5799999999999894</v>
      </c>
      <c r="AJ345">
        <f>VLOOKUP($F345,'(참고)타워 스텟 가치'!$B$12:$L$16,AJ$2,0)+(VLOOKUP($F345,'(참고)타워 스텟 가치'!$B$12:$L$16,AJ$2,0)*$E345)</f>
        <v>0</v>
      </c>
      <c r="AK345">
        <f>VLOOKUP($F345,'(참고)타워 스텟 가치'!$B$12:$L$16,AK$2,0)+(VLOOKUP($F345,'(참고)타워 스텟 가치'!$B$12:$L$16,AK$2,0)*$E345)</f>
        <v>0</v>
      </c>
      <c r="AL345">
        <f>VLOOKUP($F345,'(참고)타워 스텟 가치'!$B$12:$L$16,AL$2,0)+(VLOOKUP($F345,'(참고)타워 스텟 가치'!$B$12:$L$16,AL$2,0)*$E345)</f>
        <v>40.039999999999949</v>
      </c>
      <c r="AM345">
        <f>SUM('스테이지별 몬스터 스텟'!AD345*'(참고)타워 스텟 가치'!$Q$17,'스테이지별 몬스터 스텟'!AE345*'(참고)타워 스텟 가치'!$R$17,'스테이지별 몬스터 스텟'!AF345*'(참고)타워 스텟 가치'!$S$17,'스테이지별 몬스터 스텟'!AG345*'(참고)타워 스텟 가치'!$T$17,'스테이지별 몬스터 스텟'!AH345*'(참고)타워 스텟 가치'!$U$17,'스테이지별 몬스터 스텟'!AI345*'(참고)타워 스텟 가치'!$V$17,'스테이지별 몬스터 스텟'!AJ345*'(참고)타워 스텟 가치'!$W$17,'스테이지별 몬스터 스텟'!AK345*'(참고)타워 스텟 가치'!$X$17,'스테이지별 몬스터 스텟'!AL345*'(참고)타워 스텟 가치'!$Y$17)</f>
        <v>215746.95999999973</v>
      </c>
      <c r="AN345">
        <v>3</v>
      </c>
    </row>
    <row r="346" spans="3:40" x14ac:dyDescent="0.3">
      <c r="C346">
        <v>2</v>
      </c>
      <c r="D346">
        <f t="shared" si="17"/>
        <v>69</v>
      </c>
      <c r="E346" s="52">
        <f>VLOOKUP(D346,'스테이지별 난이도 설정'!B:C,2,0)</f>
        <v>27.599999999999966</v>
      </c>
      <c r="F346" t="str">
        <f t="shared" si="18"/>
        <v>레어</v>
      </c>
      <c r="G346">
        <f t="shared" si="16"/>
        <v>6</v>
      </c>
      <c r="H346">
        <f>VLOOKUP($F346,'(참고)타워 스텟 가치'!$B$2:$L$6,H$2,0)+(VLOOKUP($F346,'(참고)타워 스텟 가치'!$B$2:$L$6,H$2,0)*$E346)</f>
        <v>321.7499999999996</v>
      </c>
      <c r="I346">
        <f>VLOOKUP($F346,'(참고)타워 스텟 가치'!$B$2:$L$6,I$2,0)+(VLOOKUP($F346,'(참고)타워 스텟 가치'!$B$2:$L$6,I$2,0)*$E346)</f>
        <v>64.349999999999923</v>
      </c>
      <c r="J346">
        <f>VLOOKUP($F346,'(참고)타워 스텟 가치'!$B$2:$L$6,J$2,0)+(VLOOKUP($F346,'(참고)타워 스텟 가치'!$B$2:$L$6,J$2,0)*$E346)</f>
        <v>142999.99999999983</v>
      </c>
      <c r="K346">
        <f>VLOOKUP($F346,'(참고)타워 스텟 가치'!$B$2:$L$6,K$2,0)+(VLOOKUP($F346,'(참고)타워 스텟 가치'!$B$2:$L$6,K$2,0)*$E346)</f>
        <v>1286.9999999999984</v>
      </c>
      <c r="L346">
        <f>VLOOKUP($F346,'(참고)타워 스텟 가치'!$B$2:$L$6,L$2,0)+(VLOOKUP($F346,'(참고)타워 스텟 가치'!$B$2:$L$6,L$2,0)*$E346)</f>
        <v>21.449999999999974</v>
      </c>
      <c r="M346">
        <f>VLOOKUP($F346,'(참고)타워 스텟 가치'!$B$2:$L$6,M$2,0)+(VLOOKUP($F346,'(참고)타워 스텟 가치'!$B$2:$L$6,M$2,0)*$E346)</f>
        <v>8.5799999999999894</v>
      </c>
      <c r="N346">
        <f>VLOOKUP($F346,'(참고)타워 스텟 가치'!$B$2:$L$6,N$2,0)+(VLOOKUP($F346,'(참고)타워 스텟 가치'!$B$2:$L$6,N$2,0)*$E346)</f>
        <v>0</v>
      </c>
      <c r="O346">
        <f>VLOOKUP($F346,'(참고)타워 스텟 가치'!$B$2:$L$6,O$2,0)+(VLOOKUP($F346,'(참고)타워 스텟 가치'!$B$2:$L$6,O$2,0)*$E346)</f>
        <v>0</v>
      </c>
      <c r="P346">
        <f>VLOOKUP($F346,'(참고)타워 스텟 가치'!$B$2:$L$6,P$2,0)+(VLOOKUP($F346,'(참고)타워 스텟 가치'!$B$2:$L$6,P$2,0)*$E346)</f>
        <v>20.019999999999975</v>
      </c>
      <c r="Q346">
        <f>SUM('스테이지별 몬스터 스텟'!H346*'(참고)타워 스텟 가치'!$Q$17,'스테이지별 몬스터 스텟'!I346*'(참고)타워 스텟 가치'!$R$17,'스테이지별 몬스터 스텟'!J346*'(참고)타워 스텟 가치'!$S$17,'스테이지별 몬스터 스텟'!K346*'(참고)타워 스텟 가치'!$T$17,'스테이지별 몬스터 스텟'!L346*'(참고)타워 스텟 가치'!$U$17,'스테이지별 몬스터 스텟'!M346*'(참고)타워 스텟 가치'!$V$17,'스테이지별 몬스터 스텟'!N346*'(참고)타워 스텟 가치'!$W$17,'스테이지별 몬스터 스텟'!O346*'(참고)타워 스텟 가치'!$X$17,'스테이지별 몬스터 스텟'!P346*'(참고)타워 스텟 가치'!$Y$17)</f>
        <v>217905.54499999972</v>
      </c>
      <c r="R346">
        <v>1</v>
      </c>
      <c r="S346">
        <f>VLOOKUP($F346,'(참고)타워 스텟 가치'!$B$7:$L$11,S$2,0)+(VLOOKUP($F346,'(참고)타워 스텟 가치'!$B$7:$L$11,S$2,0)*$E346)</f>
        <v>107.24999999999987</v>
      </c>
      <c r="T346">
        <f>VLOOKUP($F346,'(참고)타워 스텟 가치'!$B$7:$L$11,T$2,0)+(VLOOKUP($F346,'(참고)타워 스텟 가치'!$B$7:$L$11,T$2,0)*$E346)</f>
        <v>193.04999999999978</v>
      </c>
      <c r="U346">
        <f>VLOOKUP($F346,'(참고)타워 스텟 가치'!$B$7:$L$11,U$2,0)+(VLOOKUP($F346,'(참고)타워 스텟 가치'!$B$7:$L$11,U$2,0)*$E346)</f>
        <v>142999.99999999983</v>
      </c>
      <c r="V346">
        <f>VLOOKUP($F346,'(참고)타워 스텟 가치'!$B$7:$L$11,V$2,0)+(VLOOKUP($F346,'(참고)타워 스텟 가치'!$B$7:$L$11,V$2,0)*$E346)</f>
        <v>1286.9999999999984</v>
      </c>
      <c r="W346">
        <f>VLOOKUP($F346,'(참고)타워 스텟 가치'!$B$7:$L$11,W$2,0)+(VLOOKUP($F346,'(참고)타워 스텟 가치'!$B$7:$L$11,W$2,0)*$E346)</f>
        <v>21.449999999999974</v>
      </c>
      <c r="X346">
        <f>VLOOKUP($F346,'(참고)타워 스텟 가치'!$B$7:$L$11,X$2,0)+(VLOOKUP($F346,'(참고)타워 스텟 가치'!$B$7:$L$11,X$2,0)*$E346)</f>
        <v>8.5799999999999894</v>
      </c>
      <c r="Y346">
        <f>VLOOKUP($F346,'(참고)타워 스텟 가치'!$B$7:$L$11,Y$2,0)+(VLOOKUP($F346,'(참고)타워 스텟 가치'!$B$7:$L$11,Y$2,0)*$E346)</f>
        <v>0</v>
      </c>
      <c r="Z346">
        <f>VLOOKUP($F346,'(참고)타워 스텟 가치'!$B$7:$L$11,Z$2,0)+(VLOOKUP($F346,'(참고)타워 스텟 가치'!$B$7:$L$11,Z$2,0)*$E346)</f>
        <v>0</v>
      </c>
      <c r="AA346">
        <f>VLOOKUP($F346,'(참고)타워 스텟 가치'!$B$7:$L$11,AA$2,0)+(VLOOKUP($F346,'(참고)타워 스텟 가치'!$B$7:$L$11,AA$2,0)*$E346)</f>
        <v>20.019999999999975</v>
      </c>
      <c r="AB346">
        <f>SUM('스테이지별 몬스터 스텟'!S346*'(참고)타워 스텟 가치'!$Q$17,'스테이지별 몬스터 스텟'!T346*'(참고)타워 스텟 가치'!$R$17,'스테이지별 몬스터 스텟'!U346*'(참고)타워 스텟 가치'!$S$17,'스테이지별 몬스터 스텟'!V346*'(참고)타워 스텟 가치'!$T$17,'스테이지별 몬스터 스텟'!W346*'(참고)타워 스텟 가치'!$U$17,'스테이지별 몬스터 스텟'!X346*'(참고)타워 스텟 가치'!$V$17,'스테이지별 몬스터 스텟'!Y346*'(참고)타워 스텟 가치'!$W$17,'스테이지별 몬스터 스텟'!Z346*'(참고)타워 스텟 가치'!$X$17,'스테이지별 몬스터 스텟'!AA346*'(참고)타워 스텟 가치'!$Y$17)</f>
        <v>217669.59499999974</v>
      </c>
      <c r="AC346">
        <v>2</v>
      </c>
      <c r="AD346">
        <f>VLOOKUP($F346,'(참고)타워 스텟 가치'!$B$12:$L$16,AD$2,0)+(VLOOKUP($F346,'(참고)타워 스텟 가치'!$B$12:$L$16,AD$2,0)*$E346)</f>
        <v>107.24999999999987</v>
      </c>
      <c r="AE346">
        <f>VLOOKUP($F346,'(참고)타워 스텟 가치'!$B$12:$L$16,AE$2,0)+(VLOOKUP($F346,'(참고)타워 스텟 가치'!$B$12:$L$16,AE$2,0)*$E346)</f>
        <v>128.69999999999985</v>
      </c>
      <c r="AF346">
        <f>VLOOKUP($F346,'(참고)타워 스텟 가치'!$B$12:$L$16,AF$2,0)+(VLOOKUP($F346,'(참고)타워 스텟 가치'!$B$12:$L$16,AF$2,0)*$E346)</f>
        <v>142999.99999999983</v>
      </c>
      <c r="AG346">
        <f>VLOOKUP($F346,'(참고)타워 스텟 가치'!$B$12:$L$16,AG$2,0)+(VLOOKUP($F346,'(참고)타워 스텟 가치'!$B$12:$L$16,AG$2,0)*$E346)</f>
        <v>643.4999999999992</v>
      </c>
      <c r="AH346">
        <f>VLOOKUP($F346,'(참고)타워 스텟 가치'!$B$12:$L$16,AH$2,0)+(VLOOKUP($F346,'(참고)타워 스텟 가치'!$B$12:$L$16,AH$2,0)*$E346)</f>
        <v>21.449999999999974</v>
      </c>
      <c r="AI346">
        <f>VLOOKUP($F346,'(참고)타워 스텟 가치'!$B$12:$L$16,AI$2,0)+(VLOOKUP($F346,'(참고)타워 스텟 가치'!$B$12:$L$16,AI$2,0)*$E346)</f>
        <v>8.5799999999999894</v>
      </c>
      <c r="AJ346">
        <f>VLOOKUP($F346,'(참고)타워 스텟 가치'!$B$12:$L$16,AJ$2,0)+(VLOOKUP($F346,'(참고)타워 스텟 가치'!$B$12:$L$16,AJ$2,0)*$E346)</f>
        <v>0</v>
      </c>
      <c r="AK346">
        <f>VLOOKUP($F346,'(참고)타워 스텟 가치'!$B$12:$L$16,AK$2,0)+(VLOOKUP($F346,'(참고)타워 스텟 가치'!$B$12:$L$16,AK$2,0)*$E346)</f>
        <v>0</v>
      </c>
      <c r="AL346">
        <f>VLOOKUP($F346,'(참고)타워 스텟 가치'!$B$12:$L$16,AL$2,0)+(VLOOKUP($F346,'(참고)타워 스텟 가치'!$B$12:$L$16,AL$2,0)*$E346)</f>
        <v>40.039999999999949</v>
      </c>
      <c r="AM346">
        <f>SUM('스테이지별 몬스터 스텟'!AD346*'(참고)타워 스텟 가치'!$Q$17,'스테이지별 몬스터 스텟'!AE346*'(참고)타워 스텟 가치'!$R$17,'스테이지별 몬스터 스텟'!AF346*'(참고)타워 스텟 가치'!$S$17,'스테이지별 몬스터 스텟'!AG346*'(참고)타워 스텟 가치'!$T$17,'스테이지별 몬스터 스텟'!AH346*'(참고)타워 스텟 가치'!$U$17,'스테이지별 몬스터 스텟'!AI346*'(참고)타워 스텟 가치'!$V$17,'스테이지별 몬스터 스텟'!AJ346*'(참고)타워 스텟 가치'!$W$17,'스테이지별 몬스터 스텟'!AK346*'(참고)타워 스텟 가치'!$X$17,'스테이지별 몬스터 스텟'!AL346*'(참고)타워 스텟 가치'!$Y$17)</f>
        <v>216326.10999999969</v>
      </c>
      <c r="AN346">
        <v>3</v>
      </c>
    </row>
    <row r="347" spans="3:40" x14ac:dyDescent="0.3">
      <c r="C347">
        <v>3</v>
      </c>
      <c r="D347">
        <f t="shared" si="17"/>
        <v>69</v>
      </c>
      <c r="E347" s="52">
        <f>VLOOKUP(D347,'스테이지별 난이도 설정'!B:C,2,0)</f>
        <v>27.599999999999966</v>
      </c>
      <c r="F347" t="str">
        <f t="shared" si="18"/>
        <v>에픽</v>
      </c>
      <c r="G347">
        <f t="shared" si="16"/>
        <v>6</v>
      </c>
      <c r="H347">
        <f>VLOOKUP($F347,'(참고)타워 스텟 가치'!$B$2:$L$6,H$2,0)+(VLOOKUP($F347,'(참고)타워 스텟 가치'!$B$2:$L$6,H$2,0)*$E347)</f>
        <v>482.62499999999943</v>
      </c>
      <c r="I347">
        <f>VLOOKUP($F347,'(참고)타워 스텟 가치'!$B$2:$L$6,I$2,0)+(VLOOKUP($F347,'(참고)타워 스텟 가치'!$B$2:$L$6,I$2,0)*$E347)</f>
        <v>96.524999999999892</v>
      </c>
      <c r="J347">
        <f>VLOOKUP($F347,'(참고)타워 스텟 가치'!$B$2:$L$6,J$2,0)+(VLOOKUP($F347,'(참고)타워 스텟 가치'!$B$2:$L$6,J$2,0)*$E347)</f>
        <v>142999.99999999983</v>
      </c>
      <c r="K347">
        <f>VLOOKUP($F347,'(참고)타워 스텟 가치'!$B$2:$L$6,K$2,0)+(VLOOKUP($F347,'(참고)타워 스텟 가치'!$B$2:$L$6,K$2,0)*$E347)</f>
        <v>1930.4999999999977</v>
      </c>
      <c r="L347">
        <f>VLOOKUP($F347,'(참고)타워 스텟 가치'!$B$2:$L$6,L$2,0)+(VLOOKUP($F347,'(참고)타워 스텟 가치'!$B$2:$L$6,L$2,0)*$E347)</f>
        <v>32.174999999999962</v>
      </c>
      <c r="M347">
        <f>VLOOKUP($F347,'(참고)타워 스텟 가치'!$B$2:$L$6,M$2,0)+(VLOOKUP($F347,'(참고)타워 스텟 가치'!$B$2:$L$6,M$2,0)*$E347)</f>
        <v>8.5799999999999894</v>
      </c>
      <c r="N347">
        <f>VLOOKUP($F347,'(참고)타워 스텟 가치'!$B$2:$L$6,N$2,0)+(VLOOKUP($F347,'(참고)타워 스텟 가치'!$B$2:$L$6,N$2,0)*$E347)</f>
        <v>0</v>
      </c>
      <c r="O347">
        <f>VLOOKUP($F347,'(참고)타워 스텟 가치'!$B$2:$L$6,O$2,0)+(VLOOKUP($F347,'(참고)타워 스텟 가치'!$B$2:$L$6,O$2,0)*$E347)</f>
        <v>0</v>
      </c>
      <c r="P347">
        <f>VLOOKUP($F347,'(참고)타워 스텟 가치'!$B$2:$L$6,P$2,0)+(VLOOKUP($F347,'(참고)타워 스텟 가치'!$B$2:$L$6,P$2,0)*$E347)</f>
        <v>20.019999999999975</v>
      </c>
      <c r="Q347">
        <f>SUM('스테이지별 몬스터 스텟'!H347*'(참고)타워 스텟 가치'!$Q$17,'스테이지별 몬스터 스텟'!I347*'(참고)타워 스텟 가치'!$R$17,'스테이지별 몬스터 스텟'!J347*'(참고)타워 스텟 가치'!$S$17,'스테이지별 몬스터 스텟'!K347*'(참고)타워 스텟 가치'!$T$17,'스테이지별 몬스터 스텟'!L347*'(참고)타워 스텟 가치'!$U$17,'스테이지별 몬스터 스텟'!M347*'(참고)타워 스텟 가치'!$V$17,'스테이지별 몬스터 스텟'!N347*'(참고)타워 스텟 가치'!$W$17,'스테이지별 몬스터 스텟'!O347*'(참고)타워 스텟 가치'!$X$17,'스테이지별 몬스터 스텟'!P347*'(참고)타워 스텟 가치'!$Y$17)</f>
        <v>219584.00749999975</v>
      </c>
      <c r="R347">
        <v>1</v>
      </c>
      <c r="S347">
        <f>VLOOKUP($F347,'(참고)타워 스텟 가치'!$B$7:$L$11,S$2,0)+(VLOOKUP($F347,'(참고)타워 스텟 가치'!$B$7:$L$11,S$2,0)*$E347)</f>
        <v>160.8749999999998</v>
      </c>
      <c r="T347">
        <f>VLOOKUP($F347,'(참고)타워 스텟 가치'!$B$7:$L$11,T$2,0)+(VLOOKUP($F347,'(참고)타워 스텟 가치'!$B$7:$L$11,T$2,0)*$E347)</f>
        <v>289.57499999999965</v>
      </c>
      <c r="U347">
        <f>VLOOKUP($F347,'(참고)타워 스텟 가치'!$B$7:$L$11,U$2,0)+(VLOOKUP($F347,'(참고)타워 스텟 가치'!$B$7:$L$11,U$2,0)*$E347)</f>
        <v>142999.99999999983</v>
      </c>
      <c r="V347">
        <f>VLOOKUP($F347,'(참고)타워 스텟 가치'!$B$7:$L$11,V$2,0)+(VLOOKUP($F347,'(참고)타워 스텟 가치'!$B$7:$L$11,V$2,0)*$E347)</f>
        <v>1930.4999999999977</v>
      </c>
      <c r="W347">
        <f>VLOOKUP($F347,'(참고)타워 스텟 가치'!$B$7:$L$11,W$2,0)+(VLOOKUP($F347,'(참고)타워 스텟 가치'!$B$7:$L$11,W$2,0)*$E347)</f>
        <v>32.174999999999962</v>
      </c>
      <c r="X347">
        <f>VLOOKUP($F347,'(참고)타워 스텟 가치'!$B$7:$L$11,X$2,0)+(VLOOKUP($F347,'(참고)타워 스텟 가치'!$B$7:$L$11,X$2,0)*$E347)</f>
        <v>8.5799999999999894</v>
      </c>
      <c r="Y347">
        <f>VLOOKUP($F347,'(참고)타워 스텟 가치'!$B$7:$L$11,Y$2,0)+(VLOOKUP($F347,'(참고)타워 스텟 가치'!$B$7:$L$11,Y$2,0)*$E347)</f>
        <v>0</v>
      </c>
      <c r="Z347">
        <f>VLOOKUP($F347,'(참고)타워 스텟 가치'!$B$7:$L$11,Z$2,0)+(VLOOKUP($F347,'(참고)타워 스텟 가치'!$B$7:$L$11,Z$2,0)*$E347)</f>
        <v>0</v>
      </c>
      <c r="AA347">
        <f>VLOOKUP($F347,'(참고)타워 스텟 가치'!$B$7:$L$11,AA$2,0)+(VLOOKUP($F347,'(참고)타워 스텟 가치'!$B$7:$L$11,AA$2,0)*$E347)</f>
        <v>20.019999999999975</v>
      </c>
      <c r="AB347">
        <f>SUM('스테이지별 몬스터 스텟'!S347*'(참고)타워 스텟 가치'!$Q$17,'스테이지별 몬스터 스텟'!T347*'(참고)타워 스텟 가치'!$R$17,'스테이지별 몬스터 스텟'!U347*'(참고)타워 스텟 가치'!$S$17,'스테이지별 몬스터 스텟'!V347*'(참고)타워 스텟 가치'!$T$17,'스테이지별 몬스터 스텟'!W347*'(참고)타워 스텟 가치'!$U$17,'스테이지별 몬스터 스텟'!X347*'(참고)타워 스텟 가치'!$V$17,'스테이지별 몬스터 스텟'!Y347*'(참고)타워 스텟 가치'!$W$17,'스테이지별 몬스터 스텟'!Z347*'(참고)타워 스텟 가치'!$X$17,'스테이지별 몬스터 스텟'!AA347*'(참고)타워 스텟 가치'!$Y$17)</f>
        <v>219230.08249999973</v>
      </c>
      <c r="AC347">
        <v>2</v>
      </c>
      <c r="AD347">
        <f>VLOOKUP($F347,'(참고)타워 스텟 가치'!$B$12:$L$16,AD$2,0)+(VLOOKUP($F347,'(참고)타워 스텟 가치'!$B$12:$L$16,AD$2,0)*$E347)</f>
        <v>160.8749999999998</v>
      </c>
      <c r="AE347">
        <f>VLOOKUP($F347,'(참고)타워 스텟 가치'!$B$12:$L$16,AE$2,0)+(VLOOKUP($F347,'(참고)타워 스텟 가치'!$B$12:$L$16,AE$2,0)*$E347)</f>
        <v>193.04999999999978</v>
      </c>
      <c r="AF347">
        <f>VLOOKUP($F347,'(참고)타워 스텟 가치'!$B$12:$L$16,AF$2,0)+(VLOOKUP($F347,'(참고)타워 스텟 가치'!$B$12:$L$16,AF$2,0)*$E347)</f>
        <v>142999.99999999983</v>
      </c>
      <c r="AG347">
        <f>VLOOKUP($F347,'(참고)타워 스텟 가치'!$B$12:$L$16,AG$2,0)+(VLOOKUP($F347,'(참고)타워 스텟 가치'!$B$12:$L$16,AG$2,0)*$E347)</f>
        <v>965.24999999999886</v>
      </c>
      <c r="AH347">
        <f>VLOOKUP($F347,'(참고)타워 스텟 가치'!$B$12:$L$16,AH$2,0)+(VLOOKUP($F347,'(참고)타워 스텟 가치'!$B$12:$L$16,AH$2,0)*$E347)</f>
        <v>32.174999999999962</v>
      </c>
      <c r="AI347">
        <f>VLOOKUP($F347,'(참고)타워 스텟 가치'!$B$12:$L$16,AI$2,0)+(VLOOKUP($F347,'(참고)타워 스텟 가치'!$B$12:$L$16,AI$2,0)*$E347)</f>
        <v>8.5799999999999894</v>
      </c>
      <c r="AJ347">
        <f>VLOOKUP($F347,'(참고)타워 스텟 가치'!$B$12:$L$16,AJ$2,0)+(VLOOKUP($F347,'(참고)타워 스텟 가치'!$B$12:$L$16,AJ$2,0)*$E347)</f>
        <v>0</v>
      </c>
      <c r="AK347">
        <f>VLOOKUP($F347,'(참고)타워 스텟 가치'!$B$12:$L$16,AK$2,0)+(VLOOKUP($F347,'(참고)타워 스텟 가치'!$B$12:$L$16,AK$2,0)*$E347)</f>
        <v>0</v>
      </c>
      <c r="AL347">
        <f>VLOOKUP($F347,'(참고)타워 스텟 가치'!$B$12:$L$16,AL$2,0)+(VLOOKUP($F347,'(참고)타워 스텟 가치'!$B$12:$L$16,AL$2,0)*$E347)</f>
        <v>40.039999999999949</v>
      </c>
      <c r="AM347">
        <f>SUM('스테이지별 몬스터 스텟'!AD347*'(참고)타워 스텟 가치'!$Q$17,'스테이지별 몬스터 스텟'!AE347*'(참고)타워 스텟 가치'!$R$17,'스테이지별 몬스터 스텟'!AF347*'(참고)타워 스텟 가치'!$S$17,'스테이지별 몬스터 스텟'!AG347*'(참고)타워 스텟 가치'!$T$17,'스테이지별 몬스터 스텟'!AH347*'(참고)타워 스텟 가치'!$U$17,'스테이지별 몬스터 스텟'!AI347*'(참고)타워 스텟 가치'!$V$17,'스테이지별 몬스터 스텟'!AJ347*'(참고)타워 스텟 가치'!$W$17,'스테이지별 몬스터 스텟'!AK347*'(참고)타워 스텟 가치'!$X$17,'스테이지별 몬스터 스텟'!AL347*'(참고)타워 스텟 가치'!$Y$17)</f>
        <v>217194.83499999973</v>
      </c>
      <c r="AN347">
        <v>3</v>
      </c>
    </row>
    <row r="348" spans="3:40" x14ac:dyDescent="0.3">
      <c r="C348">
        <v>4</v>
      </c>
      <c r="D348">
        <f t="shared" si="17"/>
        <v>69</v>
      </c>
      <c r="E348" s="52">
        <f>VLOOKUP(D348,'스테이지별 난이도 설정'!B:C,2,0)</f>
        <v>27.599999999999966</v>
      </c>
      <c r="F348" t="str">
        <f t="shared" si="18"/>
        <v>유니크</v>
      </c>
      <c r="G348">
        <f t="shared" si="16"/>
        <v>6</v>
      </c>
      <c r="H348">
        <f>VLOOKUP($F348,'(참고)타워 스텟 가치'!$B$2:$L$6,H$2,0)+(VLOOKUP($F348,'(참고)타워 스텟 가치'!$B$2:$L$6,H$2,0)*$E348)</f>
        <v>723.93749999999909</v>
      </c>
      <c r="I348">
        <f>VLOOKUP($F348,'(참고)타워 스텟 가치'!$B$2:$L$6,I$2,0)+(VLOOKUP($F348,'(참고)타워 스텟 가치'!$B$2:$L$6,I$2,0)*$E348)</f>
        <v>144.78749999999982</v>
      </c>
      <c r="J348">
        <f>VLOOKUP($F348,'(참고)타워 스텟 가치'!$B$2:$L$6,J$2,0)+(VLOOKUP($F348,'(참고)타워 스텟 가치'!$B$2:$L$6,J$2,0)*$E348)</f>
        <v>142999.99999999983</v>
      </c>
      <c r="K348">
        <f>VLOOKUP($F348,'(참고)타워 스텟 가치'!$B$2:$L$6,K$2,0)+(VLOOKUP($F348,'(참고)타워 스텟 가치'!$B$2:$L$6,K$2,0)*$E348)</f>
        <v>2895.7499999999964</v>
      </c>
      <c r="L348">
        <f>VLOOKUP($F348,'(참고)타워 스텟 가치'!$B$2:$L$6,L$2,0)+(VLOOKUP($F348,'(참고)타워 스텟 가치'!$B$2:$L$6,L$2,0)*$E348)</f>
        <v>48.262499999999946</v>
      </c>
      <c r="M348">
        <f>VLOOKUP($F348,'(참고)타워 스텟 가치'!$B$2:$L$6,M$2,0)+(VLOOKUP($F348,'(참고)타워 스텟 가치'!$B$2:$L$6,M$2,0)*$E348)</f>
        <v>8.5799999999999894</v>
      </c>
      <c r="N348">
        <f>VLOOKUP($F348,'(참고)타워 스텟 가치'!$B$2:$L$6,N$2,0)+(VLOOKUP($F348,'(참고)타워 스텟 가치'!$B$2:$L$6,N$2,0)*$E348)</f>
        <v>0</v>
      </c>
      <c r="O348">
        <f>VLOOKUP($F348,'(참고)타워 스텟 가치'!$B$2:$L$6,O$2,0)+(VLOOKUP($F348,'(참고)타워 스텟 가치'!$B$2:$L$6,O$2,0)*$E348)</f>
        <v>0</v>
      </c>
      <c r="P348">
        <f>VLOOKUP($F348,'(참고)타워 스텟 가치'!$B$2:$L$6,P$2,0)+(VLOOKUP($F348,'(참고)타워 스텟 가치'!$B$2:$L$6,P$2,0)*$E348)</f>
        <v>28.599999999999966</v>
      </c>
      <c r="Q348">
        <f>SUM('스테이지별 몬스터 스텟'!H348*'(참고)타워 스텟 가치'!$Q$17,'스테이지별 몬스터 스텟'!I348*'(참고)타워 스텟 가치'!$R$17,'스테이지별 몬스터 스텟'!J348*'(참고)타워 스텟 가치'!$S$17,'스테이지별 몬스터 스텟'!K348*'(참고)타워 스텟 가치'!$T$17,'스테이지별 몬스터 스텟'!L348*'(참고)타워 스텟 가치'!$U$17,'스테이지별 몬스터 스텟'!M348*'(참고)타워 스텟 가치'!$V$17,'스테이지별 몬스터 스텟'!N348*'(참고)타워 스텟 가치'!$W$17,'스테이지별 몬스터 스텟'!O348*'(참고)타워 스텟 가치'!$X$17,'스테이지별 몬스터 스텟'!P348*'(참고)타워 스텟 가치'!$Y$17)</f>
        <v>222118.86124999973</v>
      </c>
      <c r="R348">
        <v>1</v>
      </c>
      <c r="S348">
        <f>VLOOKUP($F348,'(참고)타워 스텟 가치'!$B$7:$L$11,S$2,0)+(VLOOKUP($F348,'(참고)타워 스텟 가치'!$B$7:$L$11,S$2,0)*$E348)</f>
        <v>241.31249999999972</v>
      </c>
      <c r="T348">
        <f>VLOOKUP($F348,'(참고)타워 스텟 가치'!$B$7:$L$11,T$2,0)+(VLOOKUP($F348,'(참고)타워 스텟 가치'!$B$7:$L$11,T$2,0)*$E348)</f>
        <v>434.3624999999995</v>
      </c>
      <c r="U348">
        <f>VLOOKUP($F348,'(참고)타워 스텟 가치'!$B$7:$L$11,U$2,0)+(VLOOKUP($F348,'(참고)타워 스텟 가치'!$B$7:$L$11,U$2,0)*$E348)</f>
        <v>142999.99999999983</v>
      </c>
      <c r="V348">
        <f>VLOOKUP($F348,'(참고)타워 스텟 가치'!$B$7:$L$11,V$2,0)+(VLOOKUP($F348,'(참고)타워 스텟 가치'!$B$7:$L$11,V$2,0)*$E348)</f>
        <v>2895.7499999999964</v>
      </c>
      <c r="W348">
        <f>VLOOKUP($F348,'(참고)타워 스텟 가치'!$B$7:$L$11,W$2,0)+(VLOOKUP($F348,'(참고)타워 스텟 가치'!$B$7:$L$11,W$2,0)*$E348)</f>
        <v>48.262499999999946</v>
      </c>
      <c r="X348">
        <f>VLOOKUP($F348,'(참고)타워 스텟 가치'!$B$7:$L$11,X$2,0)+(VLOOKUP($F348,'(참고)타워 스텟 가치'!$B$7:$L$11,X$2,0)*$E348)</f>
        <v>8.5799999999999894</v>
      </c>
      <c r="Y348">
        <f>VLOOKUP($F348,'(참고)타워 스텟 가치'!$B$7:$L$11,Y$2,0)+(VLOOKUP($F348,'(참고)타워 스텟 가치'!$B$7:$L$11,Y$2,0)*$E348)</f>
        <v>0</v>
      </c>
      <c r="Z348">
        <f>VLOOKUP($F348,'(참고)타워 스텟 가치'!$B$7:$L$11,Z$2,0)+(VLOOKUP($F348,'(참고)타워 스텟 가치'!$B$7:$L$11,Z$2,0)*$E348)</f>
        <v>0</v>
      </c>
      <c r="AA348">
        <f>VLOOKUP($F348,'(참고)타워 스텟 가치'!$B$7:$L$11,AA$2,0)+(VLOOKUP($F348,'(참고)타워 스텟 가치'!$B$7:$L$11,AA$2,0)*$E348)</f>
        <v>28.599999999999966</v>
      </c>
      <c r="AB348">
        <f>SUM('스테이지별 몬스터 스텟'!S348*'(참고)타워 스텟 가치'!$Q$17,'스테이지별 몬스터 스텟'!T348*'(참고)타워 스텟 가치'!$R$17,'스테이지별 몬스터 스텟'!U348*'(참고)타워 스텟 가치'!$S$17,'스테이지별 몬스터 스텟'!V348*'(참고)타워 스텟 가치'!$T$17,'스테이지별 몬스터 스텟'!W348*'(참고)타워 스텟 가치'!$U$17,'스테이지별 몬스터 스텟'!X348*'(참고)타워 스텟 가치'!$V$17,'스테이지별 몬스터 스텟'!Y348*'(참고)타워 스텟 가치'!$W$17,'스테이지별 몬스터 스텟'!Z348*'(참고)타워 스텟 가치'!$X$17,'스테이지별 몬스터 스텟'!AA348*'(참고)타워 스텟 가치'!$Y$17)</f>
        <v>221587.97374999974</v>
      </c>
      <c r="AC348">
        <v>2</v>
      </c>
      <c r="AD348">
        <f>VLOOKUP($F348,'(참고)타워 스텟 가치'!$B$12:$L$16,AD$2,0)+(VLOOKUP($F348,'(참고)타워 스텟 가치'!$B$12:$L$16,AD$2,0)*$E348)</f>
        <v>241.31249999999972</v>
      </c>
      <c r="AE348">
        <f>VLOOKUP($F348,'(참고)타워 스텟 가치'!$B$12:$L$16,AE$2,0)+(VLOOKUP($F348,'(참고)타워 스텟 가치'!$B$12:$L$16,AE$2,0)*$E348)</f>
        <v>289.57499999999965</v>
      </c>
      <c r="AF348">
        <f>VLOOKUP($F348,'(참고)타워 스텟 가치'!$B$12:$L$16,AF$2,0)+(VLOOKUP($F348,'(참고)타워 스텟 가치'!$B$12:$L$16,AF$2,0)*$E348)</f>
        <v>142999.99999999983</v>
      </c>
      <c r="AG348">
        <f>VLOOKUP($F348,'(참고)타워 스텟 가치'!$B$12:$L$16,AG$2,0)+(VLOOKUP($F348,'(참고)타워 스텟 가치'!$B$12:$L$16,AG$2,0)*$E348)</f>
        <v>1447.8749999999982</v>
      </c>
      <c r="AH348">
        <f>VLOOKUP($F348,'(참고)타워 스텟 가치'!$B$12:$L$16,AH$2,0)+(VLOOKUP($F348,'(참고)타워 스텟 가치'!$B$12:$L$16,AH$2,0)*$E348)</f>
        <v>48.262499999999946</v>
      </c>
      <c r="AI348">
        <f>VLOOKUP($F348,'(참고)타워 스텟 가치'!$B$12:$L$16,AI$2,0)+(VLOOKUP($F348,'(참고)타워 스텟 가치'!$B$12:$L$16,AI$2,0)*$E348)</f>
        <v>8.5799999999999894</v>
      </c>
      <c r="AJ348">
        <f>VLOOKUP($F348,'(참고)타워 스텟 가치'!$B$12:$L$16,AJ$2,0)+(VLOOKUP($F348,'(참고)타워 스텟 가치'!$B$12:$L$16,AJ$2,0)*$E348)</f>
        <v>0</v>
      </c>
      <c r="AK348">
        <f>VLOOKUP($F348,'(참고)타워 스텟 가치'!$B$12:$L$16,AK$2,0)+(VLOOKUP($F348,'(참고)타워 스텟 가치'!$B$12:$L$16,AK$2,0)*$E348)</f>
        <v>0</v>
      </c>
      <c r="AL348">
        <f>VLOOKUP($F348,'(참고)타워 스텟 가치'!$B$12:$L$16,AL$2,0)+(VLOOKUP($F348,'(참고)타워 스텟 가치'!$B$12:$L$16,AL$2,0)*$E348)</f>
        <v>57.199999999999932</v>
      </c>
      <c r="AM348">
        <f>SUM('스테이지별 몬스터 스텟'!AD348*'(참고)타워 스텟 가치'!$Q$17,'스테이지별 몬스터 스텟'!AE348*'(참고)타워 스텟 가치'!$R$17,'스테이지별 몬스터 스텟'!AF348*'(참고)타워 스텟 가치'!$S$17,'스테이지별 몬스터 스텟'!AG348*'(참고)타워 스텟 가치'!$T$17,'스테이지별 몬스터 스텟'!AH348*'(참고)타워 스텟 가치'!$U$17,'스테이지별 몬스터 스텟'!AI348*'(참고)타워 스텟 가치'!$V$17,'스테이지별 몬스터 스텟'!AJ348*'(참고)타워 스텟 가치'!$W$17,'스테이지별 몬스터 스텟'!AK348*'(참고)타워 스텟 가치'!$X$17,'스테이지별 몬스터 스텟'!AL348*'(참고)타워 스텟 가치'!$Y$17)</f>
        <v>218532.2424999997</v>
      </c>
      <c r="AN348">
        <v>3</v>
      </c>
    </row>
    <row r="349" spans="3:40" x14ac:dyDescent="0.3">
      <c r="C349">
        <v>5</v>
      </c>
      <c r="D349">
        <f t="shared" si="17"/>
        <v>69</v>
      </c>
      <c r="E349" s="52">
        <f>VLOOKUP(D349,'스테이지별 난이도 설정'!B:C,2,0)</f>
        <v>27.599999999999966</v>
      </c>
      <c r="F349" t="str">
        <f t="shared" si="18"/>
        <v>스페셜</v>
      </c>
      <c r="G349">
        <f t="shared" si="16"/>
        <v>6</v>
      </c>
      <c r="H349">
        <f>VLOOKUP($F349,'(참고)타워 스텟 가치'!$B$2:$L$6,H$2,0)+(VLOOKUP($F349,'(참고)타워 스텟 가치'!$B$2:$L$6,H$2,0)*$E349)</f>
        <v>1085.9062499999986</v>
      </c>
      <c r="I349">
        <f>VLOOKUP($F349,'(참고)타워 스텟 가치'!$B$2:$L$6,I$2,0)+(VLOOKUP($F349,'(참고)타워 스텟 가치'!$B$2:$L$6,I$2,0)*$E349)</f>
        <v>217.18124999999975</v>
      </c>
      <c r="J349">
        <f>VLOOKUP($F349,'(참고)타워 스텟 가치'!$B$2:$L$6,J$2,0)+(VLOOKUP($F349,'(참고)타워 스텟 가치'!$B$2:$L$6,J$2,0)*$E349)</f>
        <v>142999.99999999983</v>
      </c>
      <c r="K349">
        <f>VLOOKUP($F349,'(참고)타워 스텟 가치'!$B$2:$L$6,K$2,0)+(VLOOKUP($F349,'(참고)타워 스텟 가치'!$B$2:$L$6,K$2,0)*$E349)</f>
        <v>4343.6249999999945</v>
      </c>
      <c r="L349">
        <f>VLOOKUP($F349,'(참고)타워 스텟 가치'!$B$2:$L$6,L$2,0)+(VLOOKUP($F349,'(참고)타워 스텟 가치'!$B$2:$L$6,L$2,0)*$E349)</f>
        <v>72.393749999999912</v>
      </c>
      <c r="M349">
        <f>VLOOKUP($F349,'(참고)타워 스텟 가치'!$B$2:$L$6,M$2,0)+(VLOOKUP($F349,'(참고)타워 스텟 가치'!$B$2:$L$6,M$2,0)*$E349)</f>
        <v>8.5799999999999894</v>
      </c>
      <c r="N349">
        <f>VLOOKUP($F349,'(참고)타워 스텟 가치'!$B$2:$L$6,N$2,0)+(VLOOKUP($F349,'(참고)타워 스텟 가치'!$B$2:$L$6,N$2,0)*$E349)</f>
        <v>0</v>
      </c>
      <c r="O349">
        <f>VLOOKUP($F349,'(참고)타워 스텟 가치'!$B$2:$L$6,O$2,0)+(VLOOKUP($F349,'(참고)타워 스텟 가치'!$B$2:$L$6,O$2,0)*$E349)</f>
        <v>0</v>
      </c>
      <c r="P349">
        <f>VLOOKUP($F349,'(참고)타워 스텟 가치'!$B$2:$L$6,P$2,0)+(VLOOKUP($F349,'(참고)타워 스텟 가치'!$B$2:$L$6,P$2,0)*$E349)</f>
        <v>28.599999999999966</v>
      </c>
      <c r="Q349">
        <f>SUM('스테이지별 몬스터 스텟'!H349*'(참고)타워 스텟 가치'!$Q$17,'스테이지별 몬스터 스텟'!I349*'(참고)타워 스텟 가치'!$R$17,'스테이지별 몬스터 스텟'!J349*'(참고)타워 스텟 가치'!$S$17,'스테이지별 몬스터 스텟'!K349*'(참고)타워 스텟 가치'!$T$17,'스테이지별 몬스터 스텟'!L349*'(참고)타워 스텟 가치'!$U$17,'스테이지별 몬스터 스텟'!M349*'(참고)타워 스텟 가치'!$V$17,'스테이지별 몬스터 스텟'!N349*'(참고)타워 스텟 가치'!$W$17,'스테이지별 몬스터 스텟'!O349*'(참고)타워 스텟 가치'!$X$17,'스테이지별 몬스터 스텟'!P349*'(참고)타워 스텟 가치'!$Y$17)</f>
        <v>225895.40187499975</v>
      </c>
      <c r="R349">
        <v>1</v>
      </c>
      <c r="S349">
        <f>VLOOKUP($F349,'(참고)타워 스텟 가치'!$B$7:$L$11,S$2,0)+(VLOOKUP($F349,'(참고)타워 스텟 가치'!$B$7:$L$11,S$2,0)*$E349)</f>
        <v>361.96874999999955</v>
      </c>
      <c r="T349">
        <f>VLOOKUP($F349,'(참고)타워 스텟 가치'!$B$7:$L$11,T$2,0)+(VLOOKUP($F349,'(참고)타워 스텟 가치'!$B$7:$L$11,T$2,0)*$E349)</f>
        <v>651.54374999999925</v>
      </c>
      <c r="U349">
        <f>VLOOKUP($F349,'(참고)타워 스텟 가치'!$B$7:$L$11,U$2,0)+(VLOOKUP($F349,'(참고)타워 스텟 가치'!$B$7:$L$11,U$2,0)*$E349)</f>
        <v>142999.99999999983</v>
      </c>
      <c r="V349">
        <f>VLOOKUP($F349,'(참고)타워 스텟 가치'!$B$7:$L$11,V$2,0)+(VLOOKUP($F349,'(참고)타워 스텟 가치'!$B$7:$L$11,V$2,0)*$E349)</f>
        <v>4343.6249999999945</v>
      </c>
      <c r="W349">
        <f>VLOOKUP($F349,'(참고)타워 스텟 가치'!$B$7:$L$11,W$2,0)+(VLOOKUP($F349,'(참고)타워 스텟 가치'!$B$7:$L$11,W$2,0)*$E349)</f>
        <v>72.393749999999912</v>
      </c>
      <c r="X349">
        <f>VLOOKUP($F349,'(참고)타워 스텟 가치'!$B$7:$L$11,X$2,0)+(VLOOKUP($F349,'(참고)타워 스텟 가치'!$B$7:$L$11,X$2,0)*$E349)</f>
        <v>8.5799999999999894</v>
      </c>
      <c r="Y349">
        <f>VLOOKUP($F349,'(참고)타워 스텟 가치'!$B$7:$L$11,Y$2,0)+(VLOOKUP($F349,'(참고)타워 스텟 가치'!$B$7:$L$11,Y$2,0)*$E349)</f>
        <v>0</v>
      </c>
      <c r="Z349">
        <f>VLOOKUP($F349,'(참고)타워 스텟 가치'!$B$7:$L$11,Z$2,0)+(VLOOKUP($F349,'(참고)타워 스텟 가치'!$B$7:$L$11,Z$2,0)*$E349)</f>
        <v>0</v>
      </c>
      <c r="AA349">
        <f>VLOOKUP($F349,'(참고)타워 스텟 가치'!$B$7:$L$11,AA$2,0)+(VLOOKUP($F349,'(참고)타워 스텟 가치'!$B$7:$L$11,AA$2,0)*$E349)</f>
        <v>28.599999999999966</v>
      </c>
      <c r="AB349">
        <f>SUM('스테이지별 몬스터 스텟'!S349*'(참고)타워 스텟 가치'!$Q$17,'스테이지별 몬스터 스텟'!T349*'(참고)타워 스텟 가치'!$R$17,'스테이지별 몬스터 스텟'!U349*'(참고)타워 스텟 가치'!$S$17,'스테이지별 몬스터 스텟'!V349*'(참고)타워 스텟 가치'!$T$17,'스테이지별 몬스터 스텟'!W349*'(참고)타워 스텟 가치'!$U$17,'스테이지별 몬스터 스텟'!X349*'(참고)타워 스텟 가치'!$V$17,'스테이지별 몬스터 스텟'!Y349*'(참고)타워 스텟 가치'!$W$17,'스테이지별 몬스터 스텟'!Z349*'(참고)타워 스텟 가치'!$X$17,'스테이지별 몬스터 스텟'!AA349*'(참고)타워 스텟 가치'!$Y$17)</f>
        <v>225099.07062499973</v>
      </c>
      <c r="AC349">
        <v>2</v>
      </c>
      <c r="AD349">
        <f>VLOOKUP($F349,'(참고)타워 스텟 가치'!$B$12:$L$16,AD$2,0)+(VLOOKUP($F349,'(참고)타워 스텟 가치'!$B$12:$L$16,AD$2,0)*$E349)</f>
        <v>361.96874999999955</v>
      </c>
      <c r="AE349">
        <f>VLOOKUP($F349,'(참고)타워 스텟 가치'!$B$12:$L$16,AE$2,0)+(VLOOKUP($F349,'(참고)타워 스텟 가치'!$B$12:$L$16,AE$2,0)*$E349)</f>
        <v>434.3624999999995</v>
      </c>
      <c r="AF349">
        <f>VLOOKUP($F349,'(참고)타워 스텟 가치'!$B$12:$L$16,AF$2,0)+(VLOOKUP($F349,'(참고)타워 스텟 가치'!$B$12:$L$16,AF$2,0)*$E349)</f>
        <v>142999.99999999983</v>
      </c>
      <c r="AG349">
        <f>VLOOKUP($F349,'(참고)타워 스텟 가치'!$B$12:$L$16,AG$2,0)+(VLOOKUP($F349,'(참고)타워 스텟 가치'!$B$12:$L$16,AG$2,0)*$E349)</f>
        <v>2171.8124999999973</v>
      </c>
      <c r="AH349">
        <f>VLOOKUP($F349,'(참고)타워 스텟 가치'!$B$12:$L$16,AH$2,0)+(VLOOKUP($F349,'(참고)타워 스텟 가치'!$B$12:$L$16,AH$2,0)*$E349)</f>
        <v>72.393749999999912</v>
      </c>
      <c r="AI349">
        <f>VLOOKUP($F349,'(참고)타워 스텟 가치'!$B$12:$L$16,AI$2,0)+(VLOOKUP($F349,'(참고)타워 스텟 가치'!$B$12:$L$16,AI$2,0)*$E349)</f>
        <v>8.5799999999999894</v>
      </c>
      <c r="AJ349">
        <f>VLOOKUP($F349,'(참고)타워 스텟 가치'!$B$12:$L$16,AJ$2,0)+(VLOOKUP($F349,'(참고)타워 스텟 가치'!$B$12:$L$16,AJ$2,0)*$E349)</f>
        <v>0</v>
      </c>
      <c r="AK349">
        <f>VLOOKUP($F349,'(참고)타워 스텟 가치'!$B$12:$L$16,AK$2,0)+(VLOOKUP($F349,'(참고)타워 스텟 가치'!$B$12:$L$16,AK$2,0)*$E349)</f>
        <v>0</v>
      </c>
      <c r="AL349">
        <f>VLOOKUP($F349,'(참고)타워 스텟 가치'!$B$12:$L$16,AL$2,0)+(VLOOKUP($F349,'(참고)타워 스텟 가치'!$B$12:$L$16,AL$2,0)*$E349)</f>
        <v>57.199999999999932</v>
      </c>
      <c r="AM349">
        <f>SUM('스테이지별 몬스터 스텟'!AD349*'(참고)타워 스텟 가치'!$Q$17,'스테이지별 몬스터 스텟'!AE349*'(참고)타워 스텟 가치'!$R$17,'스테이지별 몬스터 스텟'!AF349*'(참고)타워 스텟 가치'!$S$17,'스테이지별 몬스터 스텟'!AG349*'(참고)타워 스텟 가치'!$T$17,'스테이지별 몬스터 스텟'!AH349*'(참고)타워 스텟 가치'!$U$17,'스테이지별 몬스터 스텟'!AI349*'(참고)타워 스텟 가치'!$V$17,'스테이지별 몬스터 스텟'!AJ349*'(참고)타워 스텟 가치'!$W$17,'스테이지별 몬스터 스텟'!AK349*'(참고)타워 스텟 가치'!$X$17,'스테이지별 몬스터 스텟'!AL349*'(참고)타워 스텟 가치'!$Y$17)</f>
        <v>220486.87374999974</v>
      </c>
      <c r="AN349">
        <v>3</v>
      </c>
    </row>
    <row r="350" spans="3:40" x14ac:dyDescent="0.3">
      <c r="C350">
        <v>1</v>
      </c>
      <c r="D350">
        <f t="shared" si="17"/>
        <v>70</v>
      </c>
      <c r="E350" s="52">
        <f>VLOOKUP(D350,'스테이지별 난이도 설정'!B:C,2,0)</f>
        <v>27.999999999999964</v>
      </c>
      <c r="F350" t="str">
        <f t="shared" si="18"/>
        <v>일반</v>
      </c>
      <c r="G350">
        <f t="shared" si="16"/>
        <v>6</v>
      </c>
      <c r="H350">
        <f>VLOOKUP($F350,'(참고)타워 스텟 가치'!$B$2:$L$6,H$2,0)+(VLOOKUP($F350,'(참고)타워 스텟 가치'!$B$2:$L$6,H$2,0)*$E350)</f>
        <v>217.49999999999974</v>
      </c>
      <c r="I350">
        <f>VLOOKUP($F350,'(참고)타워 스텟 가치'!$B$2:$L$6,I$2,0)+(VLOOKUP($F350,'(참고)타워 스텟 가치'!$B$2:$L$6,I$2,0)*$E350)</f>
        <v>43.499999999999943</v>
      </c>
      <c r="J350">
        <f>VLOOKUP($F350,'(참고)타워 스텟 가치'!$B$2:$L$6,J$2,0)+(VLOOKUP($F350,'(참고)타워 스텟 가치'!$B$2:$L$6,J$2,0)*$E350)</f>
        <v>144999.99999999983</v>
      </c>
      <c r="K350">
        <f>VLOOKUP($F350,'(참고)타워 스텟 가치'!$B$2:$L$6,K$2,0)+(VLOOKUP($F350,'(참고)타워 스텟 가치'!$B$2:$L$6,K$2,0)*$E350)</f>
        <v>869.99999999999898</v>
      </c>
      <c r="L350">
        <f>VLOOKUP($F350,'(참고)타워 스텟 가치'!$B$2:$L$6,L$2,0)+(VLOOKUP($F350,'(참고)타워 스텟 가치'!$B$2:$L$6,L$2,0)*$E350)</f>
        <v>14.499999999999982</v>
      </c>
      <c r="M350">
        <f>VLOOKUP($F350,'(참고)타워 스텟 가치'!$B$2:$L$6,M$2,0)+(VLOOKUP($F350,'(참고)타워 스텟 가치'!$B$2:$L$6,M$2,0)*$E350)</f>
        <v>8.6999999999999904</v>
      </c>
      <c r="N350">
        <f>VLOOKUP($F350,'(참고)타워 스텟 가치'!$B$2:$L$6,N$2,0)+(VLOOKUP($F350,'(참고)타워 스텟 가치'!$B$2:$L$6,N$2,0)*$E350)</f>
        <v>0</v>
      </c>
      <c r="O350">
        <f>VLOOKUP($F350,'(참고)타워 스텟 가치'!$B$2:$L$6,O$2,0)+(VLOOKUP($F350,'(참고)타워 스텟 가치'!$B$2:$L$6,O$2,0)*$E350)</f>
        <v>0</v>
      </c>
      <c r="P350">
        <f>VLOOKUP($F350,'(참고)타워 스텟 가치'!$B$2:$L$6,P$2,0)+(VLOOKUP($F350,'(참고)타워 스텟 가치'!$B$2:$L$6,P$2,0)*$E350)</f>
        <v>20.299999999999972</v>
      </c>
      <c r="Q350">
        <f>SUM('스테이지별 몬스터 스텟'!H350*'(참고)타워 스텟 가치'!$Q$17,'스테이지별 몬스터 스텟'!I350*'(참고)타워 스텟 가치'!$R$17,'스테이지별 몬스터 스텟'!J350*'(참고)타워 스텟 가치'!$S$17,'스테이지별 몬스터 스텟'!K350*'(참고)타워 스텟 가치'!$T$17,'스테이지별 몬스터 스텟'!L350*'(참고)타워 스텟 가치'!$U$17,'스테이지별 몬스터 스텟'!M350*'(참고)타워 스텟 가치'!$V$17,'스테이지별 몬스터 스텟'!N350*'(참고)타워 스텟 가치'!$W$17,'스테이지별 몬스터 스텟'!O350*'(참고)타워 스텟 가치'!$X$17,'스테이지별 몬스터 스텟'!P350*'(참고)타워 스텟 가치'!$Y$17)</f>
        <v>219818.54999999976</v>
      </c>
      <c r="R350">
        <v>1</v>
      </c>
      <c r="S350">
        <f>VLOOKUP($F350,'(참고)타워 스텟 가치'!$B$7:$L$11,S$2,0)+(VLOOKUP($F350,'(참고)타워 스텟 가치'!$B$7:$L$11,S$2,0)*$E350)</f>
        <v>72.499999999999915</v>
      </c>
      <c r="T350">
        <f>VLOOKUP($F350,'(참고)타워 스텟 가치'!$B$7:$L$11,T$2,0)+(VLOOKUP($F350,'(참고)타워 스텟 가치'!$B$7:$L$11,T$2,0)*$E350)</f>
        <v>130.49999999999983</v>
      </c>
      <c r="U350">
        <f>VLOOKUP($F350,'(참고)타워 스텟 가치'!$B$7:$L$11,U$2,0)+(VLOOKUP($F350,'(참고)타워 스텟 가치'!$B$7:$L$11,U$2,0)*$E350)</f>
        <v>144999.99999999983</v>
      </c>
      <c r="V350">
        <f>VLOOKUP($F350,'(참고)타워 스텟 가치'!$B$7:$L$11,V$2,0)+(VLOOKUP($F350,'(참고)타워 스텟 가치'!$B$7:$L$11,V$2,0)*$E350)</f>
        <v>869.99999999999898</v>
      </c>
      <c r="W350">
        <f>VLOOKUP($F350,'(참고)타워 스텟 가치'!$B$7:$L$11,W$2,0)+(VLOOKUP($F350,'(참고)타워 스텟 가치'!$B$7:$L$11,W$2,0)*$E350)</f>
        <v>14.499999999999982</v>
      </c>
      <c r="X350">
        <f>VLOOKUP($F350,'(참고)타워 스텟 가치'!$B$7:$L$11,X$2,0)+(VLOOKUP($F350,'(참고)타워 스텟 가치'!$B$7:$L$11,X$2,0)*$E350)</f>
        <v>8.6999999999999904</v>
      </c>
      <c r="Y350">
        <f>VLOOKUP($F350,'(참고)타워 스텟 가치'!$B$7:$L$11,Y$2,0)+(VLOOKUP($F350,'(참고)타워 스텟 가치'!$B$7:$L$11,Y$2,0)*$E350)</f>
        <v>0</v>
      </c>
      <c r="Z350">
        <f>VLOOKUP($F350,'(참고)타워 스텟 가치'!$B$7:$L$11,Z$2,0)+(VLOOKUP($F350,'(참고)타워 스텟 가치'!$B$7:$L$11,Z$2,0)*$E350)</f>
        <v>0</v>
      </c>
      <c r="AA350">
        <f>VLOOKUP($F350,'(참고)타워 스텟 가치'!$B$7:$L$11,AA$2,0)+(VLOOKUP($F350,'(참고)타워 스텟 가치'!$B$7:$L$11,AA$2,0)*$E350)</f>
        <v>20.299999999999972</v>
      </c>
      <c r="AB350">
        <f>SUM('스테이지별 몬스터 스텟'!S350*'(참고)타워 스텟 가치'!$Q$17,'스테이지별 몬스터 스텟'!T350*'(참고)타워 스텟 가치'!$R$17,'스테이지별 몬스터 스텟'!U350*'(참고)타워 스텟 가치'!$S$17,'스테이지별 몬스터 스텟'!V350*'(참고)타워 스텟 가치'!$T$17,'스테이지별 몬스터 스텟'!W350*'(참고)타워 스텟 가치'!$U$17,'스테이지별 몬스터 스텟'!X350*'(참고)타워 스텟 가치'!$V$17,'스테이지별 몬스터 스텟'!Y350*'(참고)타워 스텟 가치'!$W$17,'스테이지별 몬스터 스텟'!Z350*'(참고)타워 스텟 가치'!$X$17,'스테이지별 몬스터 스텟'!AA350*'(참고)타워 스텟 가치'!$Y$17)</f>
        <v>219659.04999999976</v>
      </c>
      <c r="AC350">
        <v>2</v>
      </c>
      <c r="AD350">
        <f>VLOOKUP($F350,'(참고)타워 스텟 가치'!$B$12:$L$16,AD$2,0)+(VLOOKUP($F350,'(참고)타워 스텟 가치'!$B$12:$L$16,AD$2,0)*$E350)</f>
        <v>72.499999999999915</v>
      </c>
      <c r="AE350">
        <f>VLOOKUP($F350,'(참고)타워 스텟 가치'!$B$12:$L$16,AE$2,0)+(VLOOKUP($F350,'(참고)타워 스텟 가치'!$B$12:$L$16,AE$2,0)*$E350)</f>
        <v>86.999999999999886</v>
      </c>
      <c r="AF350">
        <f>VLOOKUP($F350,'(참고)타워 스텟 가치'!$B$12:$L$16,AF$2,0)+(VLOOKUP($F350,'(참고)타워 스텟 가치'!$B$12:$L$16,AF$2,0)*$E350)</f>
        <v>144999.99999999983</v>
      </c>
      <c r="AG350">
        <f>VLOOKUP($F350,'(참고)타워 스텟 가치'!$B$12:$L$16,AG$2,0)+(VLOOKUP($F350,'(참고)타워 스텟 가치'!$B$12:$L$16,AG$2,0)*$E350)</f>
        <v>434.99999999999949</v>
      </c>
      <c r="AH350">
        <f>VLOOKUP($F350,'(참고)타워 스텟 가치'!$B$12:$L$16,AH$2,0)+(VLOOKUP($F350,'(참고)타워 스텟 가치'!$B$12:$L$16,AH$2,0)*$E350)</f>
        <v>14.499999999999982</v>
      </c>
      <c r="AI350">
        <f>VLOOKUP($F350,'(참고)타워 스텟 가치'!$B$12:$L$16,AI$2,0)+(VLOOKUP($F350,'(참고)타워 스텟 가치'!$B$12:$L$16,AI$2,0)*$E350)</f>
        <v>8.6999999999999904</v>
      </c>
      <c r="AJ350">
        <f>VLOOKUP($F350,'(참고)타워 스텟 가치'!$B$12:$L$16,AJ$2,0)+(VLOOKUP($F350,'(참고)타워 스텟 가치'!$B$12:$L$16,AJ$2,0)*$E350)</f>
        <v>0</v>
      </c>
      <c r="AK350">
        <f>VLOOKUP($F350,'(참고)타워 스텟 가치'!$B$12:$L$16,AK$2,0)+(VLOOKUP($F350,'(참고)타워 스텟 가치'!$B$12:$L$16,AK$2,0)*$E350)</f>
        <v>0</v>
      </c>
      <c r="AL350">
        <f>VLOOKUP($F350,'(참고)타워 스텟 가치'!$B$12:$L$16,AL$2,0)+(VLOOKUP($F350,'(참고)타워 스텟 가치'!$B$12:$L$16,AL$2,0)*$E350)</f>
        <v>40.599999999999945</v>
      </c>
      <c r="AM350">
        <f>SUM('스테이지별 몬스터 스텟'!AD350*'(참고)타워 스텟 가치'!$Q$17,'스테이지별 몬스터 스텟'!AE350*'(참고)타워 스텟 가치'!$R$17,'스테이지별 몬스터 스텟'!AF350*'(참고)타워 스텟 가치'!$S$17,'스테이지별 몬스터 스텟'!AG350*'(참고)타워 스텟 가치'!$T$17,'스테이지별 몬스터 스텟'!AH350*'(참고)타워 스텟 가치'!$U$17,'스테이지별 몬스터 스텟'!AI350*'(참고)타워 스텟 가치'!$V$17,'스테이지별 몬스터 스텟'!AJ350*'(참고)타워 스텟 가치'!$W$17,'스테이지별 몬스터 스텟'!AK350*'(참고)타워 스텟 가치'!$X$17,'스테이지별 몬스터 스텟'!AL350*'(참고)타워 스텟 가치'!$Y$17)</f>
        <v>218764.39999999976</v>
      </c>
      <c r="AN350">
        <v>3</v>
      </c>
    </row>
    <row r="351" spans="3:40" x14ac:dyDescent="0.3">
      <c r="C351">
        <v>2</v>
      </c>
      <c r="D351">
        <f t="shared" si="17"/>
        <v>70</v>
      </c>
      <c r="E351" s="52">
        <f>VLOOKUP(D351,'스테이지별 난이도 설정'!B:C,2,0)</f>
        <v>27.999999999999964</v>
      </c>
      <c r="F351" t="str">
        <f t="shared" si="18"/>
        <v>레어</v>
      </c>
      <c r="G351">
        <f t="shared" si="16"/>
        <v>6</v>
      </c>
      <c r="H351">
        <f>VLOOKUP($F351,'(참고)타워 스텟 가치'!$B$2:$L$6,H$2,0)+(VLOOKUP($F351,'(참고)타워 스텟 가치'!$B$2:$L$6,H$2,0)*$E351)</f>
        <v>326.2499999999996</v>
      </c>
      <c r="I351">
        <f>VLOOKUP($F351,'(참고)타워 스텟 가치'!$B$2:$L$6,I$2,0)+(VLOOKUP($F351,'(참고)타워 스텟 가치'!$B$2:$L$6,I$2,0)*$E351)</f>
        <v>65.249999999999915</v>
      </c>
      <c r="J351">
        <f>VLOOKUP($F351,'(참고)타워 스텟 가치'!$B$2:$L$6,J$2,0)+(VLOOKUP($F351,'(참고)타워 스텟 가치'!$B$2:$L$6,J$2,0)*$E351)</f>
        <v>144999.99999999983</v>
      </c>
      <c r="K351">
        <f>VLOOKUP($F351,'(참고)타워 스텟 가치'!$B$2:$L$6,K$2,0)+(VLOOKUP($F351,'(참고)타워 스텟 가치'!$B$2:$L$6,K$2,0)*$E351)</f>
        <v>1304.9999999999984</v>
      </c>
      <c r="L351">
        <f>VLOOKUP($F351,'(참고)타워 스텟 가치'!$B$2:$L$6,L$2,0)+(VLOOKUP($F351,'(참고)타워 스텟 가치'!$B$2:$L$6,L$2,0)*$E351)</f>
        <v>21.749999999999972</v>
      </c>
      <c r="M351">
        <f>VLOOKUP($F351,'(참고)타워 스텟 가치'!$B$2:$L$6,M$2,0)+(VLOOKUP($F351,'(참고)타워 스텟 가치'!$B$2:$L$6,M$2,0)*$E351)</f>
        <v>8.6999999999999904</v>
      </c>
      <c r="N351">
        <f>VLOOKUP($F351,'(참고)타워 스텟 가치'!$B$2:$L$6,N$2,0)+(VLOOKUP($F351,'(참고)타워 스텟 가치'!$B$2:$L$6,N$2,0)*$E351)</f>
        <v>0</v>
      </c>
      <c r="O351">
        <f>VLOOKUP($F351,'(참고)타워 스텟 가치'!$B$2:$L$6,O$2,0)+(VLOOKUP($F351,'(참고)타워 스텟 가치'!$B$2:$L$6,O$2,0)*$E351)</f>
        <v>0</v>
      </c>
      <c r="P351">
        <f>VLOOKUP($F351,'(참고)타워 스텟 가치'!$B$2:$L$6,P$2,0)+(VLOOKUP($F351,'(참고)타워 스텟 가치'!$B$2:$L$6,P$2,0)*$E351)</f>
        <v>20.299999999999972</v>
      </c>
      <c r="Q351">
        <f>SUM('스테이지별 몬스터 스텟'!H351*'(참고)타워 스텟 가치'!$Q$17,'스테이지별 몬스터 스텟'!I351*'(참고)타워 스텟 가치'!$R$17,'스테이지별 몬스터 스텟'!J351*'(참고)타워 스텟 가치'!$S$17,'스테이지별 몬스터 스텟'!K351*'(참고)타워 스텟 가치'!$T$17,'스테이지별 몬스터 스텟'!L351*'(참고)타워 스텟 가치'!$U$17,'스테이지별 몬스터 스텟'!M351*'(참고)타워 스텟 가치'!$V$17,'스테이지별 몬스터 스텟'!N351*'(참고)타워 스텟 가치'!$W$17,'스테이지별 몬스터 스텟'!O351*'(참고)타워 스텟 가치'!$X$17,'스테이지별 몬스터 스텟'!P351*'(참고)타워 스텟 가치'!$Y$17)</f>
        <v>220953.17499999976</v>
      </c>
      <c r="R351">
        <v>1</v>
      </c>
      <c r="S351">
        <f>VLOOKUP($F351,'(참고)타워 스텟 가치'!$B$7:$L$11,S$2,0)+(VLOOKUP($F351,'(참고)타워 스텟 가치'!$B$7:$L$11,S$2,0)*$E351)</f>
        <v>108.74999999999987</v>
      </c>
      <c r="T351">
        <f>VLOOKUP($F351,'(참고)타워 스텟 가치'!$B$7:$L$11,T$2,0)+(VLOOKUP($F351,'(참고)타워 스텟 가치'!$B$7:$L$11,T$2,0)*$E351)</f>
        <v>195.74999999999977</v>
      </c>
      <c r="U351">
        <f>VLOOKUP($F351,'(참고)타워 스텟 가치'!$B$7:$L$11,U$2,0)+(VLOOKUP($F351,'(참고)타워 스텟 가치'!$B$7:$L$11,U$2,0)*$E351)</f>
        <v>144999.99999999983</v>
      </c>
      <c r="V351">
        <f>VLOOKUP($F351,'(참고)타워 스텟 가치'!$B$7:$L$11,V$2,0)+(VLOOKUP($F351,'(참고)타워 스텟 가치'!$B$7:$L$11,V$2,0)*$E351)</f>
        <v>1304.9999999999984</v>
      </c>
      <c r="W351">
        <f>VLOOKUP($F351,'(참고)타워 스텟 가치'!$B$7:$L$11,W$2,0)+(VLOOKUP($F351,'(참고)타워 스텟 가치'!$B$7:$L$11,W$2,0)*$E351)</f>
        <v>21.749999999999972</v>
      </c>
      <c r="X351">
        <f>VLOOKUP($F351,'(참고)타워 스텟 가치'!$B$7:$L$11,X$2,0)+(VLOOKUP($F351,'(참고)타워 스텟 가치'!$B$7:$L$11,X$2,0)*$E351)</f>
        <v>8.6999999999999904</v>
      </c>
      <c r="Y351">
        <f>VLOOKUP($F351,'(참고)타워 스텟 가치'!$B$7:$L$11,Y$2,0)+(VLOOKUP($F351,'(참고)타워 스텟 가치'!$B$7:$L$11,Y$2,0)*$E351)</f>
        <v>0</v>
      </c>
      <c r="Z351">
        <f>VLOOKUP($F351,'(참고)타워 스텟 가치'!$B$7:$L$11,Z$2,0)+(VLOOKUP($F351,'(참고)타워 스텟 가치'!$B$7:$L$11,Z$2,0)*$E351)</f>
        <v>0</v>
      </c>
      <c r="AA351">
        <f>VLOOKUP($F351,'(참고)타워 스텟 가치'!$B$7:$L$11,AA$2,0)+(VLOOKUP($F351,'(참고)타워 스텟 가치'!$B$7:$L$11,AA$2,0)*$E351)</f>
        <v>20.299999999999972</v>
      </c>
      <c r="AB351">
        <f>SUM('스테이지별 몬스터 스텟'!S351*'(참고)타워 스텟 가치'!$Q$17,'스테이지별 몬스터 스텟'!T351*'(참고)타워 스텟 가치'!$R$17,'스테이지별 몬스터 스텟'!U351*'(참고)타워 스텟 가치'!$S$17,'스테이지별 몬스터 스텟'!V351*'(참고)타워 스텟 가치'!$T$17,'스테이지별 몬스터 스텟'!W351*'(참고)타워 스텟 가치'!$U$17,'스테이지별 몬스터 스텟'!X351*'(참고)타워 스텟 가치'!$V$17,'스테이지별 몬스터 스텟'!Y351*'(참고)타워 스텟 가치'!$W$17,'스테이지별 몬스터 스텟'!Z351*'(참고)타워 스텟 가치'!$X$17,'스테이지별 몬스터 스텟'!AA351*'(참고)타워 스텟 가치'!$Y$17)</f>
        <v>220713.92499999976</v>
      </c>
      <c r="AC351">
        <v>2</v>
      </c>
      <c r="AD351">
        <f>VLOOKUP($F351,'(참고)타워 스텟 가치'!$B$12:$L$16,AD$2,0)+(VLOOKUP($F351,'(참고)타워 스텟 가치'!$B$12:$L$16,AD$2,0)*$E351)</f>
        <v>108.74999999999987</v>
      </c>
      <c r="AE351">
        <f>VLOOKUP($F351,'(참고)타워 스텟 가치'!$B$12:$L$16,AE$2,0)+(VLOOKUP($F351,'(참고)타워 스텟 가치'!$B$12:$L$16,AE$2,0)*$E351)</f>
        <v>130.49999999999983</v>
      </c>
      <c r="AF351">
        <f>VLOOKUP($F351,'(참고)타워 스텟 가치'!$B$12:$L$16,AF$2,0)+(VLOOKUP($F351,'(참고)타워 스텟 가치'!$B$12:$L$16,AF$2,0)*$E351)</f>
        <v>144999.99999999983</v>
      </c>
      <c r="AG351">
        <f>VLOOKUP($F351,'(참고)타워 스텟 가치'!$B$12:$L$16,AG$2,0)+(VLOOKUP($F351,'(참고)타워 스텟 가치'!$B$12:$L$16,AG$2,0)*$E351)</f>
        <v>652.4999999999992</v>
      </c>
      <c r="AH351">
        <f>VLOOKUP($F351,'(참고)타워 스텟 가치'!$B$12:$L$16,AH$2,0)+(VLOOKUP($F351,'(참고)타워 스텟 가치'!$B$12:$L$16,AH$2,0)*$E351)</f>
        <v>21.749999999999972</v>
      </c>
      <c r="AI351">
        <f>VLOOKUP($F351,'(참고)타워 스텟 가치'!$B$12:$L$16,AI$2,0)+(VLOOKUP($F351,'(참고)타워 스텟 가치'!$B$12:$L$16,AI$2,0)*$E351)</f>
        <v>8.6999999999999904</v>
      </c>
      <c r="AJ351">
        <f>VLOOKUP($F351,'(참고)타워 스텟 가치'!$B$12:$L$16,AJ$2,0)+(VLOOKUP($F351,'(참고)타워 스텟 가치'!$B$12:$L$16,AJ$2,0)*$E351)</f>
        <v>0</v>
      </c>
      <c r="AK351">
        <f>VLOOKUP($F351,'(참고)타워 스텟 가치'!$B$12:$L$16,AK$2,0)+(VLOOKUP($F351,'(참고)타워 스텟 가치'!$B$12:$L$16,AK$2,0)*$E351)</f>
        <v>0</v>
      </c>
      <c r="AL351">
        <f>VLOOKUP($F351,'(참고)타워 스텟 가치'!$B$12:$L$16,AL$2,0)+(VLOOKUP($F351,'(참고)타워 스텟 가치'!$B$12:$L$16,AL$2,0)*$E351)</f>
        <v>40.599999999999945</v>
      </c>
      <c r="AM351">
        <f>SUM('스테이지별 몬스터 스텟'!AD351*'(참고)타워 스텟 가치'!$Q$17,'스테이지별 몬스터 스텟'!AE351*'(참고)타워 스텟 가치'!$R$17,'스테이지별 몬스터 스텟'!AF351*'(참고)타워 스텟 가치'!$S$17,'스테이지별 몬스터 스텟'!AG351*'(참고)타워 스텟 가치'!$T$17,'스테이지별 몬스터 스텟'!AH351*'(참고)타워 스텟 가치'!$U$17,'스테이지별 몬스터 스텟'!AI351*'(참고)타워 스텟 가치'!$V$17,'스테이지별 몬스터 스텟'!AJ351*'(참고)타워 스텟 가치'!$W$17,'스테이지별 몬스터 스텟'!AK351*'(참고)타워 스텟 가치'!$X$17,'스테이지별 몬스터 스텟'!AL351*'(참고)타워 스텟 가치'!$Y$17)</f>
        <v>219351.64999999976</v>
      </c>
      <c r="AN351">
        <v>3</v>
      </c>
    </row>
    <row r="352" spans="3:40" x14ac:dyDescent="0.3">
      <c r="C352">
        <v>3</v>
      </c>
      <c r="D352">
        <f t="shared" si="17"/>
        <v>70</v>
      </c>
      <c r="E352" s="52">
        <f>VLOOKUP(D352,'스테이지별 난이도 설정'!B:C,2,0)</f>
        <v>27.999999999999964</v>
      </c>
      <c r="F352" t="str">
        <f t="shared" si="18"/>
        <v>에픽</v>
      </c>
      <c r="G352">
        <f t="shared" si="16"/>
        <v>6</v>
      </c>
      <c r="H352">
        <f>VLOOKUP($F352,'(참고)타워 스텟 가치'!$B$2:$L$6,H$2,0)+(VLOOKUP($F352,'(참고)타워 스텟 가치'!$B$2:$L$6,H$2,0)*$E352)</f>
        <v>489.37499999999937</v>
      </c>
      <c r="I352">
        <f>VLOOKUP($F352,'(참고)타워 스텟 가치'!$B$2:$L$6,I$2,0)+(VLOOKUP($F352,'(참고)타워 스텟 가치'!$B$2:$L$6,I$2,0)*$E352)</f>
        <v>97.874999999999886</v>
      </c>
      <c r="J352">
        <f>VLOOKUP($F352,'(참고)타워 스텟 가치'!$B$2:$L$6,J$2,0)+(VLOOKUP($F352,'(참고)타워 스텟 가치'!$B$2:$L$6,J$2,0)*$E352)</f>
        <v>144999.99999999983</v>
      </c>
      <c r="K352">
        <f>VLOOKUP($F352,'(참고)타워 스텟 가치'!$B$2:$L$6,K$2,0)+(VLOOKUP($F352,'(참고)타워 스텟 가치'!$B$2:$L$6,K$2,0)*$E352)</f>
        <v>1957.4999999999975</v>
      </c>
      <c r="L352">
        <f>VLOOKUP($F352,'(참고)타워 스텟 가치'!$B$2:$L$6,L$2,0)+(VLOOKUP($F352,'(참고)타워 스텟 가치'!$B$2:$L$6,L$2,0)*$E352)</f>
        <v>32.624999999999957</v>
      </c>
      <c r="M352">
        <f>VLOOKUP($F352,'(참고)타워 스텟 가치'!$B$2:$L$6,M$2,0)+(VLOOKUP($F352,'(참고)타워 스텟 가치'!$B$2:$L$6,M$2,0)*$E352)</f>
        <v>8.6999999999999904</v>
      </c>
      <c r="N352">
        <f>VLOOKUP($F352,'(참고)타워 스텟 가치'!$B$2:$L$6,N$2,0)+(VLOOKUP($F352,'(참고)타워 스텟 가치'!$B$2:$L$6,N$2,0)*$E352)</f>
        <v>0</v>
      </c>
      <c r="O352">
        <f>VLOOKUP($F352,'(참고)타워 스텟 가치'!$B$2:$L$6,O$2,0)+(VLOOKUP($F352,'(참고)타워 스텟 가치'!$B$2:$L$6,O$2,0)*$E352)</f>
        <v>0</v>
      </c>
      <c r="P352">
        <f>VLOOKUP($F352,'(참고)타워 스텟 가치'!$B$2:$L$6,P$2,0)+(VLOOKUP($F352,'(참고)타워 스텟 가치'!$B$2:$L$6,P$2,0)*$E352)</f>
        <v>20.299999999999972</v>
      </c>
      <c r="Q352">
        <f>SUM('스테이지별 몬스터 스텟'!H352*'(참고)타워 스텟 가치'!$Q$17,'스테이지별 몬스터 스텟'!I352*'(참고)타워 스텟 가치'!$R$17,'스테이지별 몬스터 스텟'!J352*'(참고)타워 스텟 가치'!$S$17,'스테이지별 몬스터 스텟'!K352*'(참고)타워 스텟 가치'!$T$17,'스테이지별 몬스터 스텟'!L352*'(참고)타워 스텟 가치'!$U$17,'스테이지별 몬스터 스텟'!M352*'(참고)타워 스텟 가치'!$V$17,'스테이지별 몬스터 스텟'!N352*'(참고)타워 스텟 가치'!$W$17,'스테이지별 몬스터 스텟'!O352*'(참고)타워 스텟 가치'!$X$17,'스테이지별 몬스터 스텟'!P352*'(참고)타워 스텟 가치'!$Y$17)</f>
        <v>222655.11249999976</v>
      </c>
      <c r="R352">
        <v>1</v>
      </c>
      <c r="S352">
        <f>VLOOKUP($F352,'(참고)타워 스텟 가치'!$B$7:$L$11,S$2,0)+(VLOOKUP($F352,'(참고)타워 스텟 가치'!$B$7:$L$11,S$2,0)*$E352)</f>
        <v>163.1249999999998</v>
      </c>
      <c r="T352">
        <f>VLOOKUP($F352,'(참고)타워 스텟 가치'!$B$7:$L$11,T$2,0)+(VLOOKUP($F352,'(참고)타워 스텟 가치'!$B$7:$L$11,T$2,0)*$E352)</f>
        <v>293.62499999999966</v>
      </c>
      <c r="U352">
        <f>VLOOKUP($F352,'(참고)타워 스텟 가치'!$B$7:$L$11,U$2,0)+(VLOOKUP($F352,'(참고)타워 스텟 가치'!$B$7:$L$11,U$2,0)*$E352)</f>
        <v>144999.99999999983</v>
      </c>
      <c r="V352">
        <f>VLOOKUP($F352,'(참고)타워 스텟 가치'!$B$7:$L$11,V$2,0)+(VLOOKUP($F352,'(참고)타워 스텟 가치'!$B$7:$L$11,V$2,0)*$E352)</f>
        <v>1957.4999999999975</v>
      </c>
      <c r="W352">
        <f>VLOOKUP($F352,'(참고)타워 스텟 가치'!$B$7:$L$11,W$2,0)+(VLOOKUP($F352,'(참고)타워 스텟 가치'!$B$7:$L$11,W$2,0)*$E352)</f>
        <v>32.624999999999957</v>
      </c>
      <c r="X352">
        <f>VLOOKUP($F352,'(참고)타워 스텟 가치'!$B$7:$L$11,X$2,0)+(VLOOKUP($F352,'(참고)타워 스텟 가치'!$B$7:$L$11,X$2,0)*$E352)</f>
        <v>8.6999999999999904</v>
      </c>
      <c r="Y352">
        <f>VLOOKUP($F352,'(참고)타워 스텟 가치'!$B$7:$L$11,Y$2,0)+(VLOOKUP($F352,'(참고)타워 스텟 가치'!$B$7:$L$11,Y$2,0)*$E352)</f>
        <v>0</v>
      </c>
      <c r="Z352">
        <f>VLOOKUP($F352,'(참고)타워 스텟 가치'!$B$7:$L$11,Z$2,0)+(VLOOKUP($F352,'(참고)타워 스텟 가치'!$B$7:$L$11,Z$2,0)*$E352)</f>
        <v>0</v>
      </c>
      <c r="AA352">
        <f>VLOOKUP($F352,'(참고)타워 스텟 가치'!$B$7:$L$11,AA$2,0)+(VLOOKUP($F352,'(참고)타워 스텟 가치'!$B$7:$L$11,AA$2,0)*$E352)</f>
        <v>20.299999999999972</v>
      </c>
      <c r="AB352">
        <f>SUM('스테이지별 몬스터 스텟'!S352*'(참고)타워 스텟 가치'!$Q$17,'스테이지별 몬스터 스텟'!T352*'(참고)타워 스텟 가치'!$R$17,'스테이지별 몬스터 스텟'!U352*'(참고)타워 스텟 가치'!$S$17,'스테이지별 몬스터 스텟'!V352*'(참고)타워 스텟 가치'!$T$17,'스테이지별 몬스터 스텟'!W352*'(참고)타워 스텟 가치'!$U$17,'스테이지별 몬스터 스텟'!X352*'(참고)타워 스텟 가치'!$V$17,'스테이지별 몬스터 스텟'!Y352*'(참고)타워 스텟 가치'!$W$17,'스테이지별 몬스터 스텟'!Z352*'(참고)타워 스텟 가치'!$X$17,'스테이지별 몬스터 스텟'!AA352*'(참고)타워 스텟 가치'!$Y$17)</f>
        <v>222296.23749999976</v>
      </c>
      <c r="AC352">
        <v>2</v>
      </c>
      <c r="AD352">
        <f>VLOOKUP($F352,'(참고)타워 스텟 가치'!$B$12:$L$16,AD$2,0)+(VLOOKUP($F352,'(참고)타워 스텟 가치'!$B$12:$L$16,AD$2,0)*$E352)</f>
        <v>163.1249999999998</v>
      </c>
      <c r="AE352">
        <f>VLOOKUP($F352,'(참고)타워 스텟 가치'!$B$12:$L$16,AE$2,0)+(VLOOKUP($F352,'(참고)타워 스텟 가치'!$B$12:$L$16,AE$2,0)*$E352)</f>
        <v>195.74999999999977</v>
      </c>
      <c r="AF352">
        <f>VLOOKUP($F352,'(참고)타워 스텟 가치'!$B$12:$L$16,AF$2,0)+(VLOOKUP($F352,'(참고)타워 스텟 가치'!$B$12:$L$16,AF$2,0)*$E352)</f>
        <v>144999.99999999983</v>
      </c>
      <c r="AG352">
        <f>VLOOKUP($F352,'(참고)타워 스텟 가치'!$B$12:$L$16,AG$2,0)+(VLOOKUP($F352,'(참고)타워 스텟 가치'!$B$12:$L$16,AG$2,0)*$E352)</f>
        <v>978.74999999999875</v>
      </c>
      <c r="AH352">
        <f>VLOOKUP($F352,'(참고)타워 스텟 가치'!$B$12:$L$16,AH$2,0)+(VLOOKUP($F352,'(참고)타워 스텟 가치'!$B$12:$L$16,AH$2,0)*$E352)</f>
        <v>32.624999999999957</v>
      </c>
      <c r="AI352">
        <f>VLOOKUP($F352,'(참고)타워 스텟 가치'!$B$12:$L$16,AI$2,0)+(VLOOKUP($F352,'(참고)타워 스텟 가치'!$B$12:$L$16,AI$2,0)*$E352)</f>
        <v>8.6999999999999904</v>
      </c>
      <c r="AJ352">
        <f>VLOOKUP($F352,'(참고)타워 스텟 가치'!$B$12:$L$16,AJ$2,0)+(VLOOKUP($F352,'(참고)타워 스텟 가치'!$B$12:$L$16,AJ$2,0)*$E352)</f>
        <v>0</v>
      </c>
      <c r="AK352">
        <f>VLOOKUP($F352,'(참고)타워 스텟 가치'!$B$12:$L$16,AK$2,0)+(VLOOKUP($F352,'(참고)타워 스텟 가치'!$B$12:$L$16,AK$2,0)*$E352)</f>
        <v>0</v>
      </c>
      <c r="AL352">
        <f>VLOOKUP($F352,'(참고)타워 스텟 가치'!$B$12:$L$16,AL$2,0)+(VLOOKUP($F352,'(참고)타워 스텟 가치'!$B$12:$L$16,AL$2,0)*$E352)</f>
        <v>40.599999999999945</v>
      </c>
      <c r="AM352">
        <f>SUM('스테이지별 몬스터 스텟'!AD352*'(참고)타워 스텟 가치'!$Q$17,'스테이지별 몬스터 스텟'!AE352*'(참고)타워 스텟 가치'!$R$17,'스테이지별 몬스터 스텟'!AF352*'(참고)타워 스텟 가치'!$S$17,'스테이지별 몬스터 스텟'!AG352*'(참고)타워 스텟 가치'!$T$17,'스테이지별 몬스터 스텟'!AH352*'(참고)타워 스텟 가치'!$U$17,'스테이지별 몬스터 스텟'!AI352*'(참고)타워 스텟 가치'!$V$17,'스테이지별 몬스터 스텟'!AJ352*'(참고)타워 스텟 가치'!$W$17,'스테이지별 몬스터 스텟'!AK352*'(참고)타워 스텟 가치'!$X$17,'스테이지별 몬스터 스텟'!AL352*'(참고)타워 스텟 가치'!$Y$17)</f>
        <v>220232.52499999976</v>
      </c>
      <c r="AN352">
        <v>3</v>
      </c>
    </row>
    <row r="353" spans="3:40" x14ac:dyDescent="0.3">
      <c r="C353">
        <v>4</v>
      </c>
      <c r="D353">
        <f t="shared" si="17"/>
        <v>70</v>
      </c>
      <c r="E353" s="52">
        <f>VLOOKUP(D353,'스테이지별 난이도 설정'!B:C,2,0)</f>
        <v>27.999999999999964</v>
      </c>
      <c r="F353" t="str">
        <f t="shared" si="18"/>
        <v>유니크</v>
      </c>
      <c r="G353">
        <f t="shared" si="16"/>
        <v>6</v>
      </c>
      <c r="H353">
        <f>VLOOKUP($F353,'(참고)타워 스텟 가치'!$B$2:$L$6,H$2,0)+(VLOOKUP($F353,'(참고)타워 스텟 가치'!$B$2:$L$6,H$2,0)*$E353)</f>
        <v>734.06249999999909</v>
      </c>
      <c r="I353">
        <f>VLOOKUP($F353,'(참고)타워 스텟 가치'!$B$2:$L$6,I$2,0)+(VLOOKUP($F353,'(참고)타워 스텟 가치'!$B$2:$L$6,I$2,0)*$E353)</f>
        <v>146.81249999999983</v>
      </c>
      <c r="J353">
        <f>VLOOKUP($F353,'(참고)타워 스텟 가치'!$B$2:$L$6,J$2,0)+(VLOOKUP($F353,'(참고)타워 스텟 가치'!$B$2:$L$6,J$2,0)*$E353)</f>
        <v>144999.99999999983</v>
      </c>
      <c r="K353">
        <f>VLOOKUP($F353,'(참고)타워 스텟 가치'!$B$2:$L$6,K$2,0)+(VLOOKUP($F353,'(참고)타워 스텟 가치'!$B$2:$L$6,K$2,0)*$E353)</f>
        <v>2936.2499999999964</v>
      </c>
      <c r="L353">
        <f>VLOOKUP($F353,'(참고)타워 스텟 가치'!$B$2:$L$6,L$2,0)+(VLOOKUP($F353,'(참고)타워 스텟 가치'!$B$2:$L$6,L$2,0)*$E353)</f>
        <v>48.937499999999943</v>
      </c>
      <c r="M353">
        <f>VLOOKUP($F353,'(참고)타워 스텟 가치'!$B$2:$L$6,M$2,0)+(VLOOKUP($F353,'(참고)타워 스텟 가치'!$B$2:$L$6,M$2,0)*$E353)</f>
        <v>8.6999999999999904</v>
      </c>
      <c r="N353">
        <f>VLOOKUP($F353,'(참고)타워 스텟 가치'!$B$2:$L$6,N$2,0)+(VLOOKUP($F353,'(참고)타워 스텟 가치'!$B$2:$L$6,N$2,0)*$E353)</f>
        <v>0</v>
      </c>
      <c r="O353">
        <f>VLOOKUP($F353,'(참고)타워 스텟 가치'!$B$2:$L$6,O$2,0)+(VLOOKUP($F353,'(참고)타워 스텟 가치'!$B$2:$L$6,O$2,0)*$E353)</f>
        <v>0</v>
      </c>
      <c r="P353">
        <f>VLOOKUP($F353,'(참고)타워 스텟 가치'!$B$2:$L$6,P$2,0)+(VLOOKUP($F353,'(참고)타워 스텟 가치'!$B$2:$L$6,P$2,0)*$E353)</f>
        <v>28.999999999999964</v>
      </c>
      <c r="Q353">
        <f>SUM('스테이지별 몬스터 스텟'!H353*'(참고)타워 스텟 가치'!$Q$17,'스테이지별 몬스터 스텟'!I353*'(참고)타워 스텟 가치'!$R$17,'스테이지별 몬스터 스텟'!J353*'(참고)타워 스텟 가치'!$S$17,'스테이지별 몬스터 스텟'!K353*'(참고)타워 스텟 가치'!$T$17,'스테이지별 몬스터 스텟'!L353*'(참고)타워 스텟 가치'!$U$17,'스테이지별 몬스터 스텟'!M353*'(참고)타워 스텟 가치'!$V$17,'스테이지별 몬스터 스텟'!N353*'(참고)타워 스텟 가치'!$W$17,'스테이지별 몬스터 스텟'!O353*'(참고)타워 스텟 가치'!$X$17,'스테이지별 몬스터 스텟'!P353*'(참고)타워 스텟 가치'!$Y$17)</f>
        <v>225225.41874999975</v>
      </c>
      <c r="R353">
        <v>1</v>
      </c>
      <c r="S353">
        <f>VLOOKUP($F353,'(참고)타워 스텟 가치'!$B$7:$L$11,S$2,0)+(VLOOKUP($F353,'(참고)타워 스텟 가치'!$B$7:$L$11,S$2,0)*$E353)</f>
        <v>244.68749999999969</v>
      </c>
      <c r="T353">
        <f>VLOOKUP($F353,'(참고)타워 스텟 가치'!$B$7:$L$11,T$2,0)+(VLOOKUP($F353,'(참고)타워 스텟 가치'!$B$7:$L$11,T$2,0)*$E353)</f>
        <v>440.43749999999949</v>
      </c>
      <c r="U353">
        <f>VLOOKUP($F353,'(참고)타워 스텟 가치'!$B$7:$L$11,U$2,0)+(VLOOKUP($F353,'(참고)타워 스텟 가치'!$B$7:$L$11,U$2,0)*$E353)</f>
        <v>144999.99999999983</v>
      </c>
      <c r="V353">
        <f>VLOOKUP($F353,'(참고)타워 스텟 가치'!$B$7:$L$11,V$2,0)+(VLOOKUP($F353,'(참고)타워 스텟 가치'!$B$7:$L$11,V$2,0)*$E353)</f>
        <v>2936.2499999999964</v>
      </c>
      <c r="W353">
        <f>VLOOKUP($F353,'(참고)타워 스텟 가치'!$B$7:$L$11,W$2,0)+(VLOOKUP($F353,'(참고)타워 스텟 가치'!$B$7:$L$11,W$2,0)*$E353)</f>
        <v>48.937499999999943</v>
      </c>
      <c r="X353">
        <f>VLOOKUP($F353,'(참고)타워 스텟 가치'!$B$7:$L$11,X$2,0)+(VLOOKUP($F353,'(참고)타워 스텟 가치'!$B$7:$L$11,X$2,0)*$E353)</f>
        <v>8.6999999999999904</v>
      </c>
      <c r="Y353">
        <f>VLOOKUP($F353,'(참고)타워 스텟 가치'!$B$7:$L$11,Y$2,0)+(VLOOKUP($F353,'(참고)타워 스텟 가치'!$B$7:$L$11,Y$2,0)*$E353)</f>
        <v>0</v>
      </c>
      <c r="Z353">
        <f>VLOOKUP($F353,'(참고)타워 스텟 가치'!$B$7:$L$11,Z$2,0)+(VLOOKUP($F353,'(참고)타워 스텟 가치'!$B$7:$L$11,Z$2,0)*$E353)</f>
        <v>0</v>
      </c>
      <c r="AA353">
        <f>VLOOKUP($F353,'(참고)타워 스텟 가치'!$B$7:$L$11,AA$2,0)+(VLOOKUP($F353,'(참고)타워 스텟 가치'!$B$7:$L$11,AA$2,0)*$E353)</f>
        <v>28.999999999999964</v>
      </c>
      <c r="AB353">
        <f>SUM('스테이지별 몬스터 스텟'!S353*'(참고)타워 스텟 가치'!$Q$17,'스테이지별 몬스터 스텟'!T353*'(참고)타워 스텟 가치'!$R$17,'스테이지별 몬스터 스텟'!U353*'(참고)타워 스텟 가치'!$S$17,'스테이지별 몬스터 스텟'!V353*'(참고)타워 스텟 가치'!$T$17,'스테이지별 몬스터 스텟'!W353*'(참고)타워 스텟 가치'!$U$17,'스테이지별 몬스터 스텟'!X353*'(참고)타워 스텟 가치'!$V$17,'스테이지별 몬스터 스텟'!Y353*'(참고)타워 스텟 가치'!$W$17,'스테이지별 몬스터 스텟'!Z353*'(참고)타워 스텟 가치'!$X$17,'스테이지별 몬스터 스텟'!AA353*'(참고)타워 스텟 가치'!$Y$17)</f>
        <v>224687.10624999975</v>
      </c>
      <c r="AC353">
        <v>2</v>
      </c>
      <c r="AD353">
        <f>VLOOKUP($F353,'(참고)타워 스텟 가치'!$B$12:$L$16,AD$2,0)+(VLOOKUP($F353,'(참고)타워 스텟 가치'!$B$12:$L$16,AD$2,0)*$E353)</f>
        <v>244.68749999999969</v>
      </c>
      <c r="AE353">
        <f>VLOOKUP($F353,'(참고)타워 스텟 가치'!$B$12:$L$16,AE$2,0)+(VLOOKUP($F353,'(참고)타워 스텟 가치'!$B$12:$L$16,AE$2,0)*$E353)</f>
        <v>293.62499999999966</v>
      </c>
      <c r="AF353">
        <f>VLOOKUP($F353,'(참고)타워 스텟 가치'!$B$12:$L$16,AF$2,0)+(VLOOKUP($F353,'(참고)타워 스텟 가치'!$B$12:$L$16,AF$2,0)*$E353)</f>
        <v>144999.99999999983</v>
      </c>
      <c r="AG353">
        <f>VLOOKUP($F353,'(참고)타워 스텟 가치'!$B$12:$L$16,AG$2,0)+(VLOOKUP($F353,'(참고)타워 스텟 가치'!$B$12:$L$16,AG$2,0)*$E353)</f>
        <v>1468.1249999999982</v>
      </c>
      <c r="AH353">
        <f>VLOOKUP($F353,'(참고)타워 스텟 가치'!$B$12:$L$16,AH$2,0)+(VLOOKUP($F353,'(참고)타워 스텟 가치'!$B$12:$L$16,AH$2,0)*$E353)</f>
        <v>48.937499999999943</v>
      </c>
      <c r="AI353">
        <f>VLOOKUP($F353,'(참고)타워 스텟 가치'!$B$12:$L$16,AI$2,0)+(VLOOKUP($F353,'(참고)타워 스텟 가치'!$B$12:$L$16,AI$2,0)*$E353)</f>
        <v>8.6999999999999904</v>
      </c>
      <c r="AJ353">
        <f>VLOOKUP($F353,'(참고)타워 스텟 가치'!$B$12:$L$16,AJ$2,0)+(VLOOKUP($F353,'(참고)타워 스텟 가치'!$B$12:$L$16,AJ$2,0)*$E353)</f>
        <v>0</v>
      </c>
      <c r="AK353">
        <f>VLOOKUP($F353,'(참고)타워 스텟 가치'!$B$12:$L$16,AK$2,0)+(VLOOKUP($F353,'(참고)타워 스텟 가치'!$B$12:$L$16,AK$2,0)*$E353)</f>
        <v>0</v>
      </c>
      <c r="AL353">
        <f>VLOOKUP($F353,'(참고)타워 스텟 가치'!$B$12:$L$16,AL$2,0)+(VLOOKUP($F353,'(참고)타워 스텟 가치'!$B$12:$L$16,AL$2,0)*$E353)</f>
        <v>57.999999999999929</v>
      </c>
      <c r="AM353">
        <f>SUM('스테이지별 몬스터 스텟'!AD353*'(참고)타워 스텟 가치'!$Q$17,'스테이지별 몬스터 스텟'!AE353*'(참고)타워 스텟 가치'!$R$17,'스테이지별 몬스터 스텟'!AF353*'(참고)타워 스텟 가치'!$S$17,'스테이지별 몬스터 스텟'!AG353*'(참고)타워 스텟 가치'!$T$17,'스테이지별 몬스터 스텟'!AH353*'(참고)타워 스텟 가치'!$U$17,'스테이지별 몬스터 스텟'!AI353*'(참고)타워 스텟 가치'!$V$17,'스테이지별 몬스터 스텟'!AJ353*'(참고)타워 스텟 가치'!$W$17,'스테이지별 몬스터 스텟'!AK353*'(참고)타워 스텟 가치'!$X$17,'스테이지별 몬스터 스텟'!AL353*'(참고)타워 스텟 가치'!$Y$17)</f>
        <v>221588.63749999975</v>
      </c>
      <c r="AN353">
        <v>3</v>
      </c>
    </row>
    <row r="354" spans="3:40" x14ac:dyDescent="0.3">
      <c r="C354">
        <v>5</v>
      </c>
      <c r="D354">
        <f t="shared" si="17"/>
        <v>70</v>
      </c>
      <c r="E354" s="52">
        <f>VLOOKUP(D354,'스테이지별 난이도 설정'!B:C,2,0)</f>
        <v>27.999999999999964</v>
      </c>
      <c r="F354" t="str">
        <f t="shared" si="18"/>
        <v>스페셜</v>
      </c>
      <c r="G354">
        <f t="shared" si="16"/>
        <v>6</v>
      </c>
      <c r="H354">
        <f>VLOOKUP($F354,'(참고)타워 스텟 가치'!$B$2:$L$6,H$2,0)+(VLOOKUP($F354,'(참고)타워 스텟 가치'!$B$2:$L$6,H$2,0)*$E354)</f>
        <v>1101.0937499999986</v>
      </c>
      <c r="I354">
        <f>VLOOKUP($F354,'(참고)타워 스텟 가치'!$B$2:$L$6,I$2,0)+(VLOOKUP($F354,'(참고)타워 스텟 가치'!$B$2:$L$6,I$2,0)*$E354)</f>
        <v>220.21874999999974</v>
      </c>
      <c r="J354">
        <f>VLOOKUP($F354,'(참고)타워 스텟 가치'!$B$2:$L$6,J$2,0)+(VLOOKUP($F354,'(참고)타워 스텟 가치'!$B$2:$L$6,J$2,0)*$E354)</f>
        <v>144999.99999999983</v>
      </c>
      <c r="K354">
        <f>VLOOKUP($F354,'(참고)타워 스텟 가치'!$B$2:$L$6,K$2,0)+(VLOOKUP($F354,'(참고)타워 스텟 가치'!$B$2:$L$6,K$2,0)*$E354)</f>
        <v>4404.3749999999945</v>
      </c>
      <c r="L354">
        <f>VLOOKUP($F354,'(참고)타워 스텟 가치'!$B$2:$L$6,L$2,0)+(VLOOKUP($F354,'(참고)타워 스텟 가치'!$B$2:$L$6,L$2,0)*$E354)</f>
        <v>73.406249999999915</v>
      </c>
      <c r="M354">
        <f>VLOOKUP($F354,'(참고)타워 스텟 가치'!$B$2:$L$6,M$2,0)+(VLOOKUP($F354,'(참고)타워 스텟 가치'!$B$2:$L$6,M$2,0)*$E354)</f>
        <v>8.6999999999999904</v>
      </c>
      <c r="N354">
        <f>VLOOKUP($F354,'(참고)타워 스텟 가치'!$B$2:$L$6,N$2,0)+(VLOOKUP($F354,'(참고)타워 스텟 가치'!$B$2:$L$6,N$2,0)*$E354)</f>
        <v>0</v>
      </c>
      <c r="O354">
        <f>VLOOKUP($F354,'(참고)타워 스텟 가치'!$B$2:$L$6,O$2,0)+(VLOOKUP($F354,'(참고)타워 스텟 가치'!$B$2:$L$6,O$2,0)*$E354)</f>
        <v>0</v>
      </c>
      <c r="P354">
        <f>VLOOKUP($F354,'(참고)타워 스텟 가치'!$B$2:$L$6,P$2,0)+(VLOOKUP($F354,'(참고)타워 스텟 가치'!$B$2:$L$6,P$2,0)*$E354)</f>
        <v>28.999999999999964</v>
      </c>
      <c r="Q354">
        <f>SUM('스테이지별 몬스터 스텟'!H354*'(참고)타워 스텟 가치'!$Q$17,'스테이지별 몬스터 스텟'!I354*'(참고)타워 스텟 가치'!$R$17,'스테이지별 몬스터 스텟'!J354*'(참고)타워 스텟 가치'!$S$17,'스테이지별 몬스터 스텟'!K354*'(참고)타워 스텟 가치'!$T$17,'스테이지별 몬스터 스텟'!L354*'(참고)타워 스텟 가치'!$U$17,'스테이지별 몬스터 스텟'!M354*'(참고)타워 스텟 가치'!$V$17,'스테이지별 몬스터 스텟'!N354*'(참고)타워 스텟 가치'!$W$17,'스테이지별 몬스터 스텟'!O354*'(참고)타워 스텟 가치'!$X$17,'스테이지별 몬스터 스텟'!P354*'(참고)타워 스텟 가치'!$Y$17)</f>
        <v>229054.77812499975</v>
      </c>
      <c r="R354">
        <v>1</v>
      </c>
      <c r="S354">
        <f>VLOOKUP($F354,'(참고)타워 스텟 가치'!$B$7:$L$11,S$2,0)+(VLOOKUP($F354,'(참고)타워 스텟 가치'!$B$7:$L$11,S$2,0)*$E354)</f>
        <v>367.03124999999955</v>
      </c>
      <c r="T354">
        <f>VLOOKUP($F354,'(참고)타워 스텟 가치'!$B$7:$L$11,T$2,0)+(VLOOKUP($F354,'(참고)타워 스텟 가치'!$B$7:$L$11,T$2,0)*$E354)</f>
        <v>660.6562499999992</v>
      </c>
      <c r="U354">
        <f>VLOOKUP($F354,'(참고)타워 스텟 가치'!$B$7:$L$11,U$2,0)+(VLOOKUP($F354,'(참고)타워 스텟 가치'!$B$7:$L$11,U$2,0)*$E354)</f>
        <v>144999.99999999983</v>
      </c>
      <c r="V354">
        <f>VLOOKUP($F354,'(참고)타워 스텟 가치'!$B$7:$L$11,V$2,0)+(VLOOKUP($F354,'(참고)타워 스텟 가치'!$B$7:$L$11,V$2,0)*$E354)</f>
        <v>4404.3749999999945</v>
      </c>
      <c r="W354">
        <f>VLOOKUP($F354,'(참고)타워 스텟 가치'!$B$7:$L$11,W$2,0)+(VLOOKUP($F354,'(참고)타워 스텟 가치'!$B$7:$L$11,W$2,0)*$E354)</f>
        <v>73.406249999999915</v>
      </c>
      <c r="X354">
        <f>VLOOKUP($F354,'(참고)타워 스텟 가치'!$B$7:$L$11,X$2,0)+(VLOOKUP($F354,'(참고)타워 스텟 가치'!$B$7:$L$11,X$2,0)*$E354)</f>
        <v>8.6999999999999904</v>
      </c>
      <c r="Y354">
        <f>VLOOKUP($F354,'(참고)타워 스텟 가치'!$B$7:$L$11,Y$2,0)+(VLOOKUP($F354,'(참고)타워 스텟 가치'!$B$7:$L$11,Y$2,0)*$E354)</f>
        <v>0</v>
      </c>
      <c r="Z354">
        <f>VLOOKUP($F354,'(참고)타워 스텟 가치'!$B$7:$L$11,Z$2,0)+(VLOOKUP($F354,'(참고)타워 스텟 가치'!$B$7:$L$11,Z$2,0)*$E354)</f>
        <v>0</v>
      </c>
      <c r="AA354">
        <f>VLOOKUP($F354,'(참고)타워 스텟 가치'!$B$7:$L$11,AA$2,0)+(VLOOKUP($F354,'(참고)타워 스텟 가치'!$B$7:$L$11,AA$2,0)*$E354)</f>
        <v>28.999999999999964</v>
      </c>
      <c r="AB354">
        <f>SUM('스테이지별 몬스터 스텟'!S354*'(참고)타워 스텟 가치'!$Q$17,'스테이지별 몬스터 스텟'!T354*'(참고)타워 스텟 가치'!$R$17,'스테이지별 몬스터 스텟'!U354*'(참고)타워 스텟 가치'!$S$17,'스테이지별 몬스터 스텟'!V354*'(참고)타워 스텟 가치'!$T$17,'스테이지별 몬스터 스텟'!W354*'(참고)타워 스텟 가치'!$U$17,'스테이지별 몬스터 스텟'!X354*'(참고)타워 스텟 가치'!$V$17,'스테이지별 몬스터 스텟'!Y354*'(참고)타워 스텟 가치'!$W$17,'스테이지별 몬스터 스텟'!Z354*'(참고)타워 스텟 가치'!$X$17,'스테이지별 몬스터 스텟'!AA354*'(참고)타워 스텟 가치'!$Y$17)</f>
        <v>228247.30937499975</v>
      </c>
      <c r="AC354">
        <v>2</v>
      </c>
      <c r="AD354">
        <f>VLOOKUP($F354,'(참고)타워 스텟 가치'!$B$12:$L$16,AD$2,0)+(VLOOKUP($F354,'(참고)타워 스텟 가치'!$B$12:$L$16,AD$2,0)*$E354)</f>
        <v>367.03124999999955</v>
      </c>
      <c r="AE354">
        <f>VLOOKUP($F354,'(참고)타워 스텟 가치'!$B$12:$L$16,AE$2,0)+(VLOOKUP($F354,'(참고)타워 스텟 가치'!$B$12:$L$16,AE$2,0)*$E354)</f>
        <v>440.43749999999949</v>
      </c>
      <c r="AF354">
        <f>VLOOKUP($F354,'(참고)타워 스텟 가치'!$B$12:$L$16,AF$2,0)+(VLOOKUP($F354,'(참고)타워 스텟 가치'!$B$12:$L$16,AF$2,0)*$E354)</f>
        <v>144999.99999999983</v>
      </c>
      <c r="AG354">
        <f>VLOOKUP($F354,'(참고)타워 스텟 가치'!$B$12:$L$16,AG$2,0)+(VLOOKUP($F354,'(참고)타워 스텟 가치'!$B$12:$L$16,AG$2,0)*$E354)</f>
        <v>2202.1874999999973</v>
      </c>
      <c r="AH354">
        <f>VLOOKUP($F354,'(참고)타워 스텟 가치'!$B$12:$L$16,AH$2,0)+(VLOOKUP($F354,'(참고)타워 스텟 가치'!$B$12:$L$16,AH$2,0)*$E354)</f>
        <v>73.406249999999915</v>
      </c>
      <c r="AI354">
        <f>VLOOKUP($F354,'(참고)타워 스텟 가치'!$B$12:$L$16,AI$2,0)+(VLOOKUP($F354,'(참고)타워 스텟 가치'!$B$12:$L$16,AI$2,0)*$E354)</f>
        <v>8.6999999999999904</v>
      </c>
      <c r="AJ354">
        <f>VLOOKUP($F354,'(참고)타워 스텟 가치'!$B$12:$L$16,AJ$2,0)+(VLOOKUP($F354,'(참고)타워 스텟 가치'!$B$12:$L$16,AJ$2,0)*$E354)</f>
        <v>0</v>
      </c>
      <c r="AK354">
        <f>VLOOKUP($F354,'(참고)타워 스텟 가치'!$B$12:$L$16,AK$2,0)+(VLOOKUP($F354,'(참고)타워 스텟 가치'!$B$12:$L$16,AK$2,0)*$E354)</f>
        <v>0</v>
      </c>
      <c r="AL354">
        <f>VLOOKUP($F354,'(참고)타워 스텟 가치'!$B$12:$L$16,AL$2,0)+(VLOOKUP($F354,'(참고)타워 스텟 가치'!$B$12:$L$16,AL$2,0)*$E354)</f>
        <v>57.999999999999929</v>
      </c>
      <c r="AM354">
        <f>SUM('스테이지별 몬스터 스텟'!AD354*'(참고)타워 스텟 가치'!$Q$17,'스테이지별 몬스터 스텟'!AE354*'(참고)타워 스텟 가치'!$R$17,'스테이지별 몬스터 스텟'!AF354*'(참고)타워 스텟 가치'!$S$17,'스테이지별 몬스터 스텟'!AG354*'(참고)타워 스텟 가치'!$T$17,'스테이지별 몬스터 스텟'!AH354*'(참고)타워 스텟 가치'!$U$17,'스테이지별 몬스터 스텟'!AI354*'(참고)타워 스텟 가치'!$V$17,'스테이지별 몬스터 스텟'!AJ354*'(참고)타워 스텟 가치'!$W$17,'스테이지별 몬스터 스텟'!AK354*'(참고)타워 스텟 가치'!$X$17,'스테이지별 몬스터 스텟'!AL354*'(참고)타워 스텟 가치'!$Y$17)</f>
        <v>223570.60624999975</v>
      </c>
      <c r="AN354">
        <v>3</v>
      </c>
    </row>
    <row r="355" spans="3:40" x14ac:dyDescent="0.3">
      <c r="C355">
        <v>1</v>
      </c>
      <c r="D355">
        <f t="shared" si="17"/>
        <v>71</v>
      </c>
      <c r="E355" s="52">
        <f>VLOOKUP(D355,'스테이지별 난이도 설정'!B:C,2,0)</f>
        <v>28.399999999999963</v>
      </c>
      <c r="F355" t="str">
        <f t="shared" si="18"/>
        <v>일반</v>
      </c>
      <c r="G355">
        <f t="shared" si="16"/>
        <v>6</v>
      </c>
      <c r="H355">
        <f>VLOOKUP($F355,'(참고)타워 스텟 가치'!$B$2:$L$6,H$2,0)+(VLOOKUP($F355,'(참고)타워 스텟 가치'!$B$2:$L$6,H$2,0)*$E355)</f>
        <v>220.49999999999972</v>
      </c>
      <c r="I355">
        <f>VLOOKUP($F355,'(참고)타워 스텟 가치'!$B$2:$L$6,I$2,0)+(VLOOKUP($F355,'(참고)타워 스텟 가치'!$B$2:$L$6,I$2,0)*$E355)</f>
        <v>44.099999999999945</v>
      </c>
      <c r="J355">
        <f>VLOOKUP($F355,'(참고)타워 스텟 가치'!$B$2:$L$6,J$2,0)+(VLOOKUP($F355,'(참고)타워 스텟 가치'!$B$2:$L$6,J$2,0)*$E355)</f>
        <v>146999.99999999983</v>
      </c>
      <c r="K355">
        <f>VLOOKUP($F355,'(참고)타워 스텟 가치'!$B$2:$L$6,K$2,0)+(VLOOKUP($F355,'(참고)타워 스텟 가치'!$B$2:$L$6,K$2,0)*$E355)</f>
        <v>881.99999999999886</v>
      </c>
      <c r="L355">
        <f>VLOOKUP($F355,'(참고)타워 스텟 가치'!$B$2:$L$6,L$2,0)+(VLOOKUP($F355,'(참고)타워 스텟 가치'!$B$2:$L$6,L$2,0)*$E355)</f>
        <v>14.699999999999982</v>
      </c>
      <c r="M355">
        <f>VLOOKUP($F355,'(참고)타워 스텟 가치'!$B$2:$L$6,M$2,0)+(VLOOKUP($F355,'(참고)타워 스텟 가치'!$B$2:$L$6,M$2,0)*$E355)</f>
        <v>8.8199999999999896</v>
      </c>
      <c r="N355">
        <f>VLOOKUP($F355,'(참고)타워 스텟 가치'!$B$2:$L$6,N$2,0)+(VLOOKUP($F355,'(참고)타워 스텟 가치'!$B$2:$L$6,N$2,0)*$E355)</f>
        <v>0</v>
      </c>
      <c r="O355">
        <f>VLOOKUP($F355,'(참고)타워 스텟 가치'!$B$2:$L$6,O$2,0)+(VLOOKUP($F355,'(참고)타워 스텟 가치'!$B$2:$L$6,O$2,0)*$E355)</f>
        <v>0</v>
      </c>
      <c r="P355">
        <f>VLOOKUP($F355,'(참고)타워 스텟 가치'!$B$2:$L$6,P$2,0)+(VLOOKUP($F355,'(참고)타워 스텟 가치'!$B$2:$L$6,P$2,0)*$E355)</f>
        <v>20.579999999999973</v>
      </c>
      <c r="Q355">
        <f>SUM('스테이지별 몬스터 스텟'!H355*'(참고)타워 스텟 가치'!$Q$17,'스테이지별 몬스터 스텟'!I355*'(참고)타워 스텟 가치'!$R$17,'스테이지별 몬스터 스텟'!J355*'(참고)타워 스텟 가치'!$S$17,'스테이지별 몬스터 스텟'!K355*'(참고)타워 스텟 가치'!$T$17,'스테이지별 몬스터 스텟'!L355*'(참고)타워 스텟 가치'!$U$17,'스테이지별 몬스터 스텟'!M355*'(참고)타워 스텟 가치'!$V$17,'스테이지별 몬스터 스텟'!N355*'(참고)타워 스텟 가치'!$W$17,'스테이지별 몬스터 스텟'!O355*'(참고)타워 스텟 가치'!$X$17,'스테이지별 몬스터 스텟'!P355*'(참고)타워 스텟 가치'!$Y$17)</f>
        <v>222850.52999999974</v>
      </c>
      <c r="R355">
        <v>1</v>
      </c>
      <c r="S355">
        <f>VLOOKUP($F355,'(참고)타워 스텟 가치'!$B$7:$L$11,S$2,0)+(VLOOKUP($F355,'(참고)타워 스텟 가치'!$B$7:$L$11,S$2,0)*$E355)</f>
        <v>73.499999999999915</v>
      </c>
      <c r="T355">
        <f>VLOOKUP($F355,'(참고)타워 스텟 가치'!$B$7:$L$11,T$2,0)+(VLOOKUP($F355,'(참고)타워 스텟 가치'!$B$7:$L$11,T$2,0)*$E355)</f>
        <v>132.29999999999984</v>
      </c>
      <c r="U355">
        <f>VLOOKUP($F355,'(참고)타워 스텟 가치'!$B$7:$L$11,U$2,0)+(VLOOKUP($F355,'(참고)타워 스텟 가치'!$B$7:$L$11,U$2,0)*$E355)</f>
        <v>146999.99999999983</v>
      </c>
      <c r="V355">
        <f>VLOOKUP($F355,'(참고)타워 스텟 가치'!$B$7:$L$11,V$2,0)+(VLOOKUP($F355,'(참고)타워 스텟 가치'!$B$7:$L$11,V$2,0)*$E355)</f>
        <v>881.99999999999886</v>
      </c>
      <c r="W355">
        <f>VLOOKUP($F355,'(참고)타워 스텟 가치'!$B$7:$L$11,W$2,0)+(VLOOKUP($F355,'(참고)타워 스텟 가치'!$B$7:$L$11,W$2,0)*$E355)</f>
        <v>14.699999999999982</v>
      </c>
      <c r="X355">
        <f>VLOOKUP($F355,'(참고)타워 스텟 가치'!$B$7:$L$11,X$2,0)+(VLOOKUP($F355,'(참고)타워 스텟 가치'!$B$7:$L$11,X$2,0)*$E355)</f>
        <v>8.8199999999999896</v>
      </c>
      <c r="Y355">
        <f>VLOOKUP($F355,'(참고)타워 스텟 가치'!$B$7:$L$11,Y$2,0)+(VLOOKUP($F355,'(참고)타워 스텟 가치'!$B$7:$L$11,Y$2,0)*$E355)</f>
        <v>0</v>
      </c>
      <c r="Z355">
        <f>VLOOKUP($F355,'(참고)타워 스텟 가치'!$B$7:$L$11,Z$2,0)+(VLOOKUP($F355,'(참고)타워 스텟 가치'!$B$7:$L$11,Z$2,0)*$E355)</f>
        <v>0</v>
      </c>
      <c r="AA355">
        <f>VLOOKUP($F355,'(참고)타워 스텟 가치'!$B$7:$L$11,AA$2,0)+(VLOOKUP($F355,'(참고)타워 스텟 가치'!$B$7:$L$11,AA$2,0)*$E355)</f>
        <v>20.579999999999973</v>
      </c>
      <c r="AB355">
        <f>SUM('스테이지별 몬스터 스텟'!S355*'(참고)타워 스텟 가치'!$Q$17,'스테이지별 몬스터 스텟'!T355*'(참고)타워 스텟 가치'!$R$17,'스테이지별 몬스터 스텟'!U355*'(참고)타워 스텟 가치'!$S$17,'스테이지별 몬스터 스텟'!V355*'(참고)타워 스텟 가치'!$T$17,'스테이지별 몬스터 스텟'!W355*'(참고)타워 스텟 가치'!$U$17,'스테이지별 몬스터 스텟'!X355*'(참고)타워 스텟 가치'!$V$17,'스테이지별 몬스터 스텟'!Y355*'(참고)타워 스텟 가치'!$W$17,'스테이지별 몬스터 스텟'!Z355*'(참고)타워 스텟 가치'!$X$17,'스테이지별 몬스터 스텟'!AA355*'(참고)타워 스텟 가치'!$Y$17)</f>
        <v>222688.82999999975</v>
      </c>
      <c r="AC355">
        <v>2</v>
      </c>
      <c r="AD355">
        <f>VLOOKUP($F355,'(참고)타워 스텟 가치'!$B$12:$L$16,AD$2,0)+(VLOOKUP($F355,'(참고)타워 스텟 가치'!$B$12:$L$16,AD$2,0)*$E355)</f>
        <v>73.499999999999915</v>
      </c>
      <c r="AE355">
        <f>VLOOKUP($F355,'(참고)타워 스텟 가치'!$B$12:$L$16,AE$2,0)+(VLOOKUP($F355,'(참고)타워 스텟 가치'!$B$12:$L$16,AE$2,0)*$E355)</f>
        <v>88.199999999999889</v>
      </c>
      <c r="AF355">
        <f>VLOOKUP($F355,'(참고)타워 스텟 가치'!$B$12:$L$16,AF$2,0)+(VLOOKUP($F355,'(참고)타워 스텟 가치'!$B$12:$L$16,AF$2,0)*$E355)</f>
        <v>146999.99999999983</v>
      </c>
      <c r="AG355">
        <f>VLOOKUP($F355,'(참고)타워 스텟 가치'!$B$12:$L$16,AG$2,0)+(VLOOKUP($F355,'(참고)타워 스텟 가치'!$B$12:$L$16,AG$2,0)*$E355)</f>
        <v>440.99999999999943</v>
      </c>
      <c r="AH355">
        <f>VLOOKUP($F355,'(참고)타워 스텟 가치'!$B$12:$L$16,AH$2,0)+(VLOOKUP($F355,'(참고)타워 스텟 가치'!$B$12:$L$16,AH$2,0)*$E355)</f>
        <v>14.699999999999982</v>
      </c>
      <c r="AI355">
        <f>VLOOKUP($F355,'(참고)타워 스텟 가치'!$B$12:$L$16,AI$2,0)+(VLOOKUP($F355,'(참고)타워 스텟 가치'!$B$12:$L$16,AI$2,0)*$E355)</f>
        <v>8.8199999999999896</v>
      </c>
      <c r="AJ355">
        <f>VLOOKUP($F355,'(참고)타워 스텟 가치'!$B$12:$L$16,AJ$2,0)+(VLOOKUP($F355,'(참고)타워 스텟 가치'!$B$12:$L$16,AJ$2,0)*$E355)</f>
        <v>0</v>
      </c>
      <c r="AK355">
        <f>VLOOKUP($F355,'(참고)타워 스텟 가치'!$B$12:$L$16,AK$2,0)+(VLOOKUP($F355,'(참고)타워 스텟 가치'!$B$12:$L$16,AK$2,0)*$E355)</f>
        <v>0</v>
      </c>
      <c r="AL355">
        <f>VLOOKUP($F355,'(참고)타워 스텟 가치'!$B$12:$L$16,AL$2,0)+(VLOOKUP($F355,'(참고)타워 스텟 가치'!$B$12:$L$16,AL$2,0)*$E355)</f>
        <v>41.159999999999947</v>
      </c>
      <c r="AM355">
        <f>SUM('스테이지별 몬스터 스텟'!AD355*'(참고)타워 스텟 가치'!$Q$17,'스테이지별 몬스터 스텟'!AE355*'(참고)타워 스텟 가치'!$R$17,'스테이지별 몬스터 스텟'!AF355*'(참고)타워 스텟 가치'!$S$17,'스테이지별 몬스터 스텟'!AG355*'(참고)타워 스텟 가치'!$T$17,'스테이지별 몬스터 스텟'!AH355*'(참고)타워 스텟 가치'!$U$17,'스테이지별 몬스터 스텟'!AI355*'(참고)타워 스텟 가치'!$V$17,'스테이지별 몬스터 스텟'!AJ355*'(참고)타워 스텟 가치'!$W$17,'스테이지별 몬스터 스텟'!AK355*'(참고)타워 스텟 가치'!$X$17,'스테이지별 몬스터 스텟'!AL355*'(참고)타워 스텟 가치'!$Y$17)</f>
        <v>221781.83999999973</v>
      </c>
      <c r="AN355">
        <v>3</v>
      </c>
    </row>
    <row r="356" spans="3:40" x14ac:dyDescent="0.3">
      <c r="C356">
        <v>2</v>
      </c>
      <c r="D356">
        <f t="shared" si="17"/>
        <v>71</v>
      </c>
      <c r="E356" s="52">
        <f>VLOOKUP(D356,'스테이지별 난이도 설정'!B:C,2,0)</f>
        <v>28.399999999999963</v>
      </c>
      <c r="F356" t="str">
        <f t="shared" si="18"/>
        <v>레어</v>
      </c>
      <c r="G356">
        <f t="shared" si="16"/>
        <v>6</v>
      </c>
      <c r="H356">
        <f>VLOOKUP($F356,'(참고)타워 스텟 가치'!$B$2:$L$6,H$2,0)+(VLOOKUP($F356,'(참고)타워 스텟 가치'!$B$2:$L$6,H$2,0)*$E356)</f>
        <v>330.7499999999996</v>
      </c>
      <c r="I356">
        <f>VLOOKUP($F356,'(참고)타워 스텟 가치'!$B$2:$L$6,I$2,0)+(VLOOKUP($F356,'(참고)타워 스텟 가치'!$B$2:$L$6,I$2,0)*$E356)</f>
        <v>66.14999999999992</v>
      </c>
      <c r="J356">
        <f>VLOOKUP($F356,'(참고)타워 스텟 가치'!$B$2:$L$6,J$2,0)+(VLOOKUP($F356,'(참고)타워 스텟 가치'!$B$2:$L$6,J$2,0)*$E356)</f>
        <v>146999.99999999983</v>
      </c>
      <c r="K356">
        <f>VLOOKUP($F356,'(참고)타워 스텟 가치'!$B$2:$L$6,K$2,0)+(VLOOKUP($F356,'(참고)타워 스텟 가치'!$B$2:$L$6,K$2,0)*$E356)</f>
        <v>1322.9999999999984</v>
      </c>
      <c r="L356">
        <f>VLOOKUP($F356,'(참고)타워 스텟 가치'!$B$2:$L$6,L$2,0)+(VLOOKUP($F356,'(참고)타워 스텟 가치'!$B$2:$L$6,L$2,0)*$E356)</f>
        <v>22.049999999999972</v>
      </c>
      <c r="M356">
        <f>VLOOKUP($F356,'(참고)타워 스텟 가치'!$B$2:$L$6,M$2,0)+(VLOOKUP($F356,'(참고)타워 스텟 가치'!$B$2:$L$6,M$2,0)*$E356)</f>
        <v>8.8199999999999896</v>
      </c>
      <c r="N356">
        <f>VLOOKUP($F356,'(참고)타워 스텟 가치'!$B$2:$L$6,N$2,0)+(VLOOKUP($F356,'(참고)타워 스텟 가치'!$B$2:$L$6,N$2,0)*$E356)</f>
        <v>0</v>
      </c>
      <c r="O356">
        <f>VLOOKUP($F356,'(참고)타워 스텟 가치'!$B$2:$L$6,O$2,0)+(VLOOKUP($F356,'(참고)타워 스텟 가치'!$B$2:$L$6,O$2,0)*$E356)</f>
        <v>0</v>
      </c>
      <c r="P356">
        <f>VLOOKUP($F356,'(참고)타워 스텟 가치'!$B$2:$L$6,P$2,0)+(VLOOKUP($F356,'(참고)타워 스텟 가치'!$B$2:$L$6,P$2,0)*$E356)</f>
        <v>20.579999999999973</v>
      </c>
      <c r="Q356">
        <f>SUM('스테이지별 몬스터 스텟'!H356*'(참고)타워 스텟 가치'!$Q$17,'스테이지별 몬스터 스텟'!I356*'(참고)타워 스텟 가치'!$R$17,'스테이지별 몬스터 스텟'!J356*'(참고)타워 스텟 가치'!$S$17,'스테이지별 몬스터 스텟'!K356*'(참고)타워 스텟 가치'!$T$17,'스테이지별 몬스터 스텟'!L356*'(참고)타워 스텟 가치'!$U$17,'스테이지별 몬스터 스텟'!M356*'(참고)타워 스텟 가치'!$V$17,'스테이지별 몬스터 스텟'!N356*'(참고)타워 스텟 가치'!$W$17,'스테이지별 몬스터 스텟'!O356*'(참고)타워 스텟 가치'!$X$17,'스테이지별 몬스터 스텟'!P356*'(참고)타워 스텟 가치'!$Y$17)</f>
        <v>224000.80499999976</v>
      </c>
      <c r="R356">
        <v>1</v>
      </c>
      <c r="S356">
        <f>VLOOKUP($F356,'(참고)타워 스텟 가치'!$B$7:$L$11,S$2,0)+(VLOOKUP($F356,'(참고)타워 스텟 가치'!$B$7:$L$11,S$2,0)*$E356)</f>
        <v>110.24999999999986</v>
      </c>
      <c r="T356">
        <f>VLOOKUP($F356,'(참고)타워 스텟 가치'!$B$7:$L$11,T$2,0)+(VLOOKUP($F356,'(참고)타워 스텟 가치'!$B$7:$L$11,T$2,0)*$E356)</f>
        <v>198.44999999999976</v>
      </c>
      <c r="U356">
        <f>VLOOKUP($F356,'(참고)타워 스텟 가치'!$B$7:$L$11,U$2,0)+(VLOOKUP($F356,'(참고)타워 스텟 가치'!$B$7:$L$11,U$2,0)*$E356)</f>
        <v>146999.99999999983</v>
      </c>
      <c r="V356">
        <f>VLOOKUP($F356,'(참고)타워 스텟 가치'!$B$7:$L$11,V$2,0)+(VLOOKUP($F356,'(참고)타워 스텟 가치'!$B$7:$L$11,V$2,0)*$E356)</f>
        <v>1322.9999999999984</v>
      </c>
      <c r="W356">
        <f>VLOOKUP($F356,'(참고)타워 스텟 가치'!$B$7:$L$11,W$2,0)+(VLOOKUP($F356,'(참고)타워 스텟 가치'!$B$7:$L$11,W$2,0)*$E356)</f>
        <v>22.049999999999972</v>
      </c>
      <c r="X356">
        <f>VLOOKUP($F356,'(참고)타워 스텟 가치'!$B$7:$L$11,X$2,0)+(VLOOKUP($F356,'(참고)타워 스텟 가치'!$B$7:$L$11,X$2,0)*$E356)</f>
        <v>8.8199999999999896</v>
      </c>
      <c r="Y356">
        <f>VLOOKUP($F356,'(참고)타워 스텟 가치'!$B$7:$L$11,Y$2,0)+(VLOOKUP($F356,'(참고)타워 스텟 가치'!$B$7:$L$11,Y$2,0)*$E356)</f>
        <v>0</v>
      </c>
      <c r="Z356">
        <f>VLOOKUP($F356,'(참고)타워 스텟 가치'!$B$7:$L$11,Z$2,0)+(VLOOKUP($F356,'(참고)타워 스텟 가치'!$B$7:$L$11,Z$2,0)*$E356)</f>
        <v>0</v>
      </c>
      <c r="AA356">
        <f>VLOOKUP($F356,'(참고)타워 스텟 가치'!$B$7:$L$11,AA$2,0)+(VLOOKUP($F356,'(참고)타워 스텟 가치'!$B$7:$L$11,AA$2,0)*$E356)</f>
        <v>20.579999999999973</v>
      </c>
      <c r="AB356">
        <f>SUM('스테이지별 몬스터 스텟'!S356*'(참고)타워 스텟 가치'!$Q$17,'스테이지별 몬스터 스텟'!T356*'(참고)타워 스텟 가치'!$R$17,'스테이지별 몬스터 스텟'!U356*'(참고)타워 스텟 가치'!$S$17,'스테이지별 몬스터 스텟'!V356*'(참고)타워 스텟 가치'!$T$17,'스테이지별 몬스터 스텟'!W356*'(참고)타워 스텟 가치'!$U$17,'스테이지별 몬스터 스텟'!X356*'(참고)타워 스텟 가치'!$V$17,'스테이지별 몬스터 스텟'!Y356*'(참고)타워 스텟 가치'!$W$17,'스테이지별 몬스터 스텟'!Z356*'(참고)타워 스텟 가치'!$X$17,'스테이지별 몬스터 스텟'!AA356*'(참고)타워 스텟 가치'!$Y$17)</f>
        <v>223758.25499999974</v>
      </c>
      <c r="AC356">
        <v>2</v>
      </c>
      <c r="AD356">
        <f>VLOOKUP($F356,'(참고)타워 스텟 가치'!$B$12:$L$16,AD$2,0)+(VLOOKUP($F356,'(참고)타워 스텟 가치'!$B$12:$L$16,AD$2,0)*$E356)</f>
        <v>110.24999999999986</v>
      </c>
      <c r="AE356">
        <f>VLOOKUP($F356,'(참고)타워 스텟 가치'!$B$12:$L$16,AE$2,0)+(VLOOKUP($F356,'(참고)타워 스텟 가치'!$B$12:$L$16,AE$2,0)*$E356)</f>
        <v>132.29999999999984</v>
      </c>
      <c r="AF356">
        <f>VLOOKUP($F356,'(참고)타워 스텟 가치'!$B$12:$L$16,AF$2,0)+(VLOOKUP($F356,'(참고)타워 스텟 가치'!$B$12:$L$16,AF$2,0)*$E356)</f>
        <v>146999.99999999983</v>
      </c>
      <c r="AG356">
        <f>VLOOKUP($F356,'(참고)타워 스텟 가치'!$B$12:$L$16,AG$2,0)+(VLOOKUP($F356,'(참고)타워 스텟 가치'!$B$12:$L$16,AG$2,0)*$E356)</f>
        <v>661.4999999999992</v>
      </c>
      <c r="AH356">
        <f>VLOOKUP($F356,'(참고)타워 스텟 가치'!$B$12:$L$16,AH$2,0)+(VLOOKUP($F356,'(참고)타워 스텟 가치'!$B$12:$L$16,AH$2,0)*$E356)</f>
        <v>22.049999999999972</v>
      </c>
      <c r="AI356">
        <f>VLOOKUP($F356,'(참고)타워 스텟 가치'!$B$12:$L$16,AI$2,0)+(VLOOKUP($F356,'(참고)타워 스텟 가치'!$B$12:$L$16,AI$2,0)*$E356)</f>
        <v>8.8199999999999896</v>
      </c>
      <c r="AJ356">
        <f>VLOOKUP($F356,'(참고)타워 스텟 가치'!$B$12:$L$16,AJ$2,0)+(VLOOKUP($F356,'(참고)타워 스텟 가치'!$B$12:$L$16,AJ$2,0)*$E356)</f>
        <v>0</v>
      </c>
      <c r="AK356">
        <f>VLOOKUP($F356,'(참고)타워 스텟 가치'!$B$12:$L$16,AK$2,0)+(VLOOKUP($F356,'(참고)타워 스텟 가치'!$B$12:$L$16,AK$2,0)*$E356)</f>
        <v>0</v>
      </c>
      <c r="AL356">
        <f>VLOOKUP($F356,'(참고)타워 스텟 가치'!$B$12:$L$16,AL$2,0)+(VLOOKUP($F356,'(참고)타워 스텟 가치'!$B$12:$L$16,AL$2,0)*$E356)</f>
        <v>41.159999999999947</v>
      </c>
      <c r="AM356">
        <f>SUM('스테이지별 몬스터 스텟'!AD356*'(참고)타워 스텟 가치'!$Q$17,'스테이지별 몬스터 스텟'!AE356*'(참고)타워 스텟 가치'!$R$17,'스테이지별 몬스터 스텟'!AF356*'(참고)타워 스텟 가치'!$S$17,'스테이지별 몬스터 스텟'!AG356*'(참고)타워 스텟 가치'!$T$17,'스테이지별 몬스터 스텟'!AH356*'(참고)타워 스텟 가치'!$U$17,'스테이지별 몬스터 스텟'!AI356*'(참고)타워 스텟 가치'!$V$17,'스테이지별 몬스터 스텟'!AJ356*'(참고)타워 스텟 가치'!$W$17,'스테이지별 몬스터 스텟'!AK356*'(참고)타워 스텟 가치'!$X$17,'스테이지별 몬스터 스텟'!AL356*'(참고)타워 스텟 가치'!$Y$17)</f>
        <v>222377.18999999977</v>
      </c>
      <c r="AN356">
        <v>3</v>
      </c>
    </row>
    <row r="357" spans="3:40" x14ac:dyDescent="0.3">
      <c r="C357">
        <v>3</v>
      </c>
      <c r="D357">
        <f t="shared" si="17"/>
        <v>71</v>
      </c>
      <c r="E357" s="52">
        <f>VLOOKUP(D357,'스테이지별 난이도 설정'!B:C,2,0)</f>
        <v>28.399999999999963</v>
      </c>
      <c r="F357" t="str">
        <f t="shared" si="18"/>
        <v>에픽</v>
      </c>
      <c r="G357">
        <f t="shared" si="16"/>
        <v>6</v>
      </c>
      <c r="H357">
        <f>VLOOKUP($F357,'(참고)타워 스텟 가치'!$B$2:$L$6,H$2,0)+(VLOOKUP($F357,'(참고)타워 스텟 가치'!$B$2:$L$6,H$2,0)*$E357)</f>
        <v>496.12499999999937</v>
      </c>
      <c r="I357">
        <f>VLOOKUP($F357,'(참고)타워 스텟 가치'!$B$2:$L$6,I$2,0)+(VLOOKUP($F357,'(참고)타워 스텟 가치'!$B$2:$L$6,I$2,0)*$E357)</f>
        <v>99.224999999999881</v>
      </c>
      <c r="J357">
        <f>VLOOKUP($F357,'(참고)타워 스텟 가치'!$B$2:$L$6,J$2,0)+(VLOOKUP($F357,'(참고)타워 스텟 가치'!$B$2:$L$6,J$2,0)*$E357)</f>
        <v>146999.99999999983</v>
      </c>
      <c r="K357">
        <f>VLOOKUP($F357,'(참고)타워 스텟 가치'!$B$2:$L$6,K$2,0)+(VLOOKUP($F357,'(참고)타워 스텟 가치'!$B$2:$L$6,K$2,0)*$E357)</f>
        <v>1984.4999999999975</v>
      </c>
      <c r="L357">
        <f>VLOOKUP($F357,'(참고)타워 스텟 가치'!$B$2:$L$6,L$2,0)+(VLOOKUP($F357,'(참고)타워 스텟 가치'!$B$2:$L$6,L$2,0)*$E357)</f>
        <v>33.07499999999996</v>
      </c>
      <c r="M357">
        <f>VLOOKUP($F357,'(참고)타워 스텟 가치'!$B$2:$L$6,M$2,0)+(VLOOKUP($F357,'(참고)타워 스텟 가치'!$B$2:$L$6,M$2,0)*$E357)</f>
        <v>8.8199999999999896</v>
      </c>
      <c r="N357">
        <f>VLOOKUP($F357,'(참고)타워 스텟 가치'!$B$2:$L$6,N$2,0)+(VLOOKUP($F357,'(참고)타워 스텟 가치'!$B$2:$L$6,N$2,0)*$E357)</f>
        <v>0</v>
      </c>
      <c r="O357">
        <f>VLOOKUP($F357,'(참고)타워 스텟 가치'!$B$2:$L$6,O$2,0)+(VLOOKUP($F357,'(참고)타워 스텟 가치'!$B$2:$L$6,O$2,0)*$E357)</f>
        <v>0</v>
      </c>
      <c r="P357">
        <f>VLOOKUP($F357,'(참고)타워 스텟 가치'!$B$2:$L$6,P$2,0)+(VLOOKUP($F357,'(참고)타워 스텟 가치'!$B$2:$L$6,P$2,0)*$E357)</f>
        <v>20.579999999999973</v>
      </c>
      <c r="Q357">
        <f>SUM('스테이지별 몬스터 스텟'!H357*'(참고)타워 스텟 가치'!$Q$17,'스테이지별 몬스터 스텟'!I357*'(참고)타워 스텟 가치'!$R$17,'스테이지별 몬스터 스텟'!J357*'(참고)타워 스텟 가치'!$S$17,'스테이지별 몬스터 스텟'!K357*'(참고)타워 스텟 가치'!$T$17,'스테이지별 몬스터 스텟'!L357*'(참고)타워 스텟 가치'!$U$17,'스테이지별 몬스터 스텟'!M357*'(참고)타워 스텟 가치'!$V$17,'스테이지별 몬스터 스텟'!N357*'(참고)타워 스텟 가치'!$W$17,'스테이지별 몬스터 스텟'!O357*'(참고)타워 스텟 가치'!$X$17,'스테이지별 몬스터 스텟'!P357*'(참고)타워 스텟 가치'!$Y$17)</f>
        <v>225726.21749999974</v>
      </c>
      <c r="R357">
        <v>1</v>
      </c>
      <c r="S357">
        <f>VLOOKUP($F357,'(참고)타워 스텟 가치'!$B$7:$L$11,S$2,0)+(VLOOKUP($F357,'(참고)타워 스텟 가치'!$B$7:$L$11,S$2,0)*$E357)</f>
        <v>165.3749999999998</v>
      </c>
      <c r="T357">
        <f>VLOOKUP($F357,'(참고)타워 스텟 가치'!$B$7:$L$11,T$2,0)+(VLOOKUP($F357,'(참고)타워 스텟 가치'!$B$7:$L$11,T$2,0)*$E357)</f>
        <v>297.67499999999961</v>
      </c>
      <c r="U357">
        <f>VLOOKUP($F357,'(참고)타워 스텟 가치'!$B$7:$L$11,U$2,0)+(VLOOKUP($F357,'(참고)타워 스텟 가치'!$B$7:$L$11,U$2,0)*$E357)</f>
        <v>146999.99999999983</v>
      </c>
      <c r="V357">
        <f>VLOOKUP($F357,'(참고)타워 스텟 가치'!$B$7:$L$11,V$2,0)+(VLOOKUP($F357,'(참고)타워 스텟 가치'!$B$7:$L$11,V$2,0)*$E357)</f>
        <v>1984.4999999999975</v>
      </c>
      <c r="W357">
        <f>VLOOKUP($F357,'(참고)타워 스텟 가치'!$B$7:$L$11,W$2,0)+(VLOOKUP($F357,'(참고)타워 스텟 가치'!$B$7:$L$11,W$2,0)*$E357)</f>
        <v>33.07499999999996</v>
      </c>
      <c r="X357">
        <f>VLOOKUP($F357,'(참고)타워 스텟 가치'!$B$7:$L$11,X$2,0)+(VLOOKUP($F357,'(참고)타워 스텟 가치'!$B$7:$L$11,X$2,0)*$E357)</f>
        <v>8.8199999999999896</v>
      </c>
      <c r="Y357">
        <f>VLOOKUP($F357,'(참고)타워 스텟 가치'!$B$7:$L$11,Y$2,0)+(VLOOKUP($F357,'(참고)타워 스텟 가치'!$B$7:$L$11,Y$2,0)*$E357)</f>
        <v>0</v>
      </c>
      <c r="Z357">
        <f>VLOOKUP($F357,'(참고)타워 스텟 가치'!$B$7:$L$11,Z$2,0)+(VLOOKUP($F357,'(참고)타워 스텟 가치'!$B$7:$L$11,Z$2,0)*$E357)</f>
        <v>0</v>
      </c>
      <c r="AA357">
        <f>VLOOKUP($F357,'(참고)타워 스텟 가치'!$B$7:$L$11,AA$2,0)+(VLOOKUP($F357,'(참고)타워 스텟 가치'!$B$7:$L$11,AA$2,0)*$E357)</f>
        <v>20.579999999999973</v>
      </c>
      <c r="AB357">
        <f>SUM('스테이지별 몬스터 스텟'!S357*'(참고)타워 스텟 가치'!$Q$17,'스테이지별 몬스터 스텟'!T357*'(참고)타워 스텟 가치'!$R$17,'스테이지별 몬스터 스텟'!U357*'(참고)타워 스텟 가치'!$S$17,'스테이지별 몬스터 스텟'!V357*'(참고)타워 스텟 가치'!$T$17,'스테이지별 몬스터 스텟'!W357*'(참고)타워 스텟 가치'!$U$17,'스테이지별 몬스터 스텟'!X357*'(참고)타워 스텟 가치'!$V$17,'스테이지별 몬스터 스텟'!Y357*'(참고)타워 스텟 가치'!$W$17,'스테이지별 몬스터 스텟'!Z357*'(참고)타워 스텟 가치'!$X$17,'스테이지별 몬스터 스텟'!AA357*'(참고)타워 스텟 가치'!$Y$17)</f>
        <v>225362.39249999975</v>
      </c>
      <c r="AC357">
        <v>2</v>
      </c>
      <c r="AD357">
        <f>VLOOKUP($F357,'(참고)타워 스텟 가치'!$B$12:$L$16,AD$2,0)+(VLOOKUP($F357,'(참고)타워 스텟 가치'!$B$12:$L$16,AD$2,0)*$E357)</f>
        <v>165.3749999999998</v>
      </c>
      <c r="AE357">
        <f>VLOOKUP($F357,'(참고)타워 스텟 가치'!$B$12:$L$16,AE$2,0)+(VLOOKUP($F357,'(참고)타워 스텟 가치'!$B$12:$L$16,AE$2,0)*$E357)</f>
        <v>198.44999999999976</v>
      </c>
      <c r="AF357">
        <f>VLOOKUP($F357,'(참고)타워 스텟 가치'!$B$12:$L$16,AF$2,0)+(VLOOKUP($F357,'(참고)타워 스텟 가치'!$B$12:$L$16,AF$2,0)*$E357)</f>
        <v>146999.99999999983</v>
      </c>
      <c r="AG357">
        <f>VLOOKUP($F357,'(참고)타워 스텟 가치'!$B$12:$L$16,AG$2,0)+(VLOOKUP($F357,'(참고)타워 스텟 가치'!$B$12:$L$16,AG$2,0)*$E357)</f>
        <v>992.24999999999875</v>
      </c>
      <c r="AH357">
        <f>VLOOKUP($F357,'(참고)타워 스텟 가치'!$B$12:$L$16,AH$2,0)+(VLOOKUP($F357,'(참고)타워 스텟 가치'!$B$12:$L$16,AH$2,0)*$E357)</f>
        <v>33.07499999999996</v>
      </c>
      <c r="AI357">
        <f>VLOOKUP($F357,'(참고)타워 스텟 가치'!$B$12:$L$16,AI$2,0)+(VLOOKUP($F357,'(참고)타워 스텟 가치'!$B$12:$L$16,AI$2,0)*$E357)</f>
        <v>8.8199999999999896</v>
      </c>
      <c r="AJ357">
        <f>VLOOKUP($F357,'(참고)타워 스텟 가치'!$B$12:$L$16,AJ$2,0)+(VLOOKUP($F357,'(참고)타워 스텟 가치'!$B$12:$L$16,AJ$2,0)*$E357)</f>
        <v>0</v>
      </c>
      <c r="AK357">
        <f>VLOOKUP($F357,'(참고)타워 스텟 가치'!$B$12:$L$16,AK$2,0)+(VLOOKUP($F357,'(참고)타워 스텟 가치'!$B$12:$L$16,AK$2,0)*$E357)</f>
        <v>0</v>
      </c>
      <c r="AL357">
        <f>VLOOKUP($F357,'(참고)타워 스텟 가치'!$B$12:$L$16,AL$2,0)+(VLOOKUP($F357,'(참고)타워 스텟 가치'!$B$12:$L$16,AL$2,0)*$E357)</f>
        <v>41.159999999999947</v>
      </c>
      <c r="AM357">
        <f>SUM('스테이지별 몬스터 스텟'!AD357*'(참고)타워 스텟 가치'!$Q$17,'스테이지별 몬스터 스텟'!AE357*'(참고)타워 스텟 가치'!$R$17,'스테이지별 몬스터 스텟'!AF357*'(참고)타워 스텟 가치'!$S$17,'스테이지별 몬스터 스텟'!AG357*'(참고)타워 스텟 가치'!$T$17,'스테이지별 몬스터 스텟'!AH357*'(참고)타워 스텟 가치'!$U$17,'스테이지별 몬스터 스텟'!AI357*'(참고)타워 스텟 가치'!$V$17,'스테이지별 몬스터 스텟'!AJ357*'(참고)타워 스텟 가치'!$W$17,'스테이지별 몬스터 스텟'!AK357*'(참고)타워 스텟 가치'!$X$17,'스테이지별 몬스터 스텟'!AL357*'(참고)타워 스텟 가치'!$Y$17)</f>
        <v>223270.21499999973</v>
      </c>
      <c r="AN357">
        <v>3</v>
      </c>
    </row>
    <row r="358" spans="3:40" x14ac:dyDescent="0.3">
      <c r="C358">
        <v>4</v>
      </c>
      <c r="D358">
        <f t="shared" si="17"/>
        <v>71</v>
      </c>
      <c r="E358" s="52">
        <f>VLOOKUP(D358,'스테이지별 난이도 설정'!B:C,2,0)</f>
        <v>28.399999999999963</v>
      </c>
      <c r="F358" t="str">
        <f t="shared" si="18"/>
        <v>유니크</v>
      </c>
      <c r="G358">
        <f t="shared" si="16"/>
        <v>6</v>
      </c>
      <c r="H358">
        <f>VLOOKUP($F358,'(참고)타워 스텟 가치'!$B$2:$L$6,H$2,0)+(VLOOKUP($F358,'(참고)타워 스텟 가치'!$B$2:$L$6,H$2,0)*$E358)</f>
        <v>744.18749999999909</v>
      </c>
      <c r="I358">
        <f>VLOOKUP($F358,'(참고)타워 스텟 가치'!$B$2:$L$6,I$2,0)+(VLOOKUP($F358,'(참고)타워 스텟 가치'!$B$2:$L$6,I$2,0)*$E358)</f>
        <v>148.83749999999981</v>
      </c>
      <c r="J358">
        <f>VLOOKUP($F358,'(참고)타워 스텟 가치'!$B$2:$L$6,J$2,0)+(VLOOKUP($F358,'(참고)타워 스텟 가치'!$B$2:$L$6,J$2,0)*$E358)</f>
        <v>146999.99999999983</v>
      </c>
      <c r="K358">
        <f>VLOOKUP($F358,'(참고)타워 스텟 가치'!$B$2:$L$6,K$2,0)+(VLOOKUP($F358,'(참고)타워 스텟 가치'!$B$2:$L$6,K$2,0)*$E358)</f>
        <v>2976.7499999999964</v>
      </c>
      <c r="L358">
        <f>VLOOKUP($F358,'(참고)타워 스텟 가치'!$B$2:$L$6,L$2,0)+(VLOOKUP($F358,'(참고)타워 스텟 가치'!$B$2:$L$6,L$2,0)*$E358)</f>
        <v>49.61249999999994</v>
      </c>
      <c r="M358">
        <f>VLOOKUP($F358,'(참고)타워 스텟 가치'!$B$2:$L$6,M$2,0)+(VLOOKUP($F358,'(참고)타워 스텟 가치'!$B$2:$L$6,M$2,0)*$E358)</f>
        <v>8.8199999999999896</v>
      </c>
      <c r="N358">
        <f>VLOOKUP($F358,'(참고)타워 스텟 가치'!$B$2:$L$6,N$2,0)+(VLOOKUP($F358,'(참고)타워 스텟 가치'!$B$2:$L$6,N$2,0)*$E358)</f>
        <v>0</v>
      </c>
      <c r="O358">
        <f>VLOOKUP($F358,'(참고)타워 스텟 가치'!$B$2:$L$6,O$2,0)+(VLOOKUP($F358,'(참고)타워 스텟 가치'!$B$2:$L$6,O$2,0)*$E358)</f>
        <v>0</v>
      </c>
      <c r="P358">
        <f>VLOOKUP($F358,'(참고)타워 스텟 가치'!$B$2:$L$6,P$2,0)+(VLOOKUP($F358,'(참고)타워 스텟 가치'!$B$2:$L$6,P$2,0)*$E358)</f>
        <v>29.399999999999963</v>
      </c>
      <c r="Q358">
        <f>SUM('스테이지별 몬스터 스텟'!H358*'(참고)타워 스텟 가치'!$Q$17,'스테이지별 몬스터 스텟'!I358*'(참고)타워 스텟 가치'!$R$17,'스테이지별 몬스터 스텟'!J358*'(참고)타워 스텟 가치'!$S$17,'스테이지별 몬스터 스텟'!K358*'(참고)타워 스텟 가치'!$T$17,'스테이지별 몬스터 스텟'!L358*'(참고)타워 스텟 가치'!$U$17,'스테이지별 몬스터 스텟'!M358*'(참고)타워 스텟 가치'!$V$17,'스테이지별 몬스터 스텟'!N358*'(참고)타워 스텟 가치'!$W$17,'스테이지별 몬스터 스텟'!O358*'(참고)타워 스텟 가치'!$X$17,'스테이지별 몬스터 스텟'!P358*'(참고)타워 스텟 가치'!$Y$17)</f>
        <v>228331.97624999975</v>
      </c>
      <c r="R358">
        <v>1</v>
      </c>
      <c r="S358">
        <f>VLOOKUP($F358,'(참고)타워 스텟 가치'!$B$7:$L$11,S$2,0)+(VLOOKUP($F358,'(참고)타워 스텟 가치'!$B$7:$L$11,S$2,0)*$E358)</f>
        <v>248.06249999999969</v>
      </c>
      <c r="T358">
        <f>VLOOKUP($F358,'(참고)타워 스텟 가치'!$B$7:$L$11,T$2,0)+(VLOOKUP($F358,'(참고)타워 스텟 가치'!$B$7:$L$11,T$2,0)*$E358)</f>
        <v>446.51249999999942</v>
      </c>
      <c r="U358">
        <f>VLOOKUP($F358,'(참고)타워 스텟 가치'!$B$7:$L$11,U$2,0)+(VLOOKUP($F358,'(참고)타워 스텟 가치'!$B$7:$L$11,U$2,0)*$E358)</f>
        <v>146999.99999999983</v>
      </c>
      <c r="V358">
        <f>VLOOKUP($F358,'(참고)타워 스텟 가치'!$B$7:$L$11,V$2,0)+(VLOOKUP($F358,'(참고)타워 스텟 가치'!$B$7:$L$11,V$2,0)*$E358)</f>
        <v>2976.7499999999964</v>
      </c>
      <c r="W358">
        <f>VLOOKUP($F358,'(참고)타워 스텟 가치'!$B$7:$L$11,W$2,0)+(VLOOKUP($F358,'(참고)타워 스텟 가치'!$B$7:$L$11,W$2,0)*$E358)</f>
        <v>49.61249999999994</v>
      </c>
      <c r="X358">
        <f>VLOOKUP($F358,'(참고)타워 스텟 가치'!$B$7:$L$11,X$2,0)+(VLOOKUP($F358,'(참고)타워 스텟 가치'!$B$7:$L$11,X$2,0)*$E358)</f>
        <v>8.8199999999999896</v>
      </c>
      <c r="Y358">
        <f>VLOOKUP($F358,'(참고)타워 스텟 가치'!$B$7:$L$11,Y$2,0)+(VLOOKUP($F358,'(참고)타워 스텟 가치'!$B$7:$L$11,Y$2,0)*$E358)</f>
        <v>0</v>
      </c>
      <c r="Z358">
        <f>VLOOKUP($F358,'(참고)타워 스텟 가치'!$B$7:$L$11,Z$2,0)+(VLOOKUP($F358,'(참고)타워 스텟 가치'!$B$7:$L$11,Z$2,0)*$E358)</f>
        <v>0</v>
      </c>
      <c r="AA358">
        <f>VLOOKUP($F358,'(참고)타워 스텟 가치'!$B$7:$L$11,AA$2,0)+(VLOOKUP($F358,'(참고)타워 스텟 가치'!$B$7:$L$11,AA$2,0)*$E358)</f>
        <v>29.399999999999963</v>
      </c>
      <c r="AB358">
        <f>SUM('스테이지별 몬스터 스텟'!S358*'(참고)타워 스텟 가치'!$Q$17,'스테이지별 몬스터 스텟'!T358*'(참고)타워 스텟 가치'!$R$17,'스테이지별 몬스터 스텟'!U358*'(참고)타워 스텟 가치'!$S$17,'스테이지별 몬스터 스텟'!V358*'(참고)타워 스텟 가치'!$T$17,'스테이지별 몬스터 스텟'!W358*'(참고)타워 스텟 가치'!$U$17,'스테이지별 몬스터 스텟'!X358*'(참고)타워 스텟 가치'!$V$17,'스테이지별 몬스터 스텟'!Y358*'(참고)타워 스텟 가치'!$W$17,'스테이지별 몬스터 스텟'!Z358*'(참고)타워 스텟 가치'!$X$17,'스테이지별 몬스터 스텟'!AA358*'(참고)타워 스텟 가치'!$Y$17)</f>
        <v>227786.23874999973</v>
      </c>
      <c r="AC358">
        <v>2</v>
      </c>
      <c r="AD358">
        <f>VLOOKUP($F358,'(참고)타워 스텟 가치'!$B$12:$L$16,AD$2,0)+(VLOOKUP($F358,'(참고)타워 스텟 가치'!$B$12:$L$16,AD$2,0)*$E358)</f>
        <v>248.06249999999969</v>
      </c>
      <c r="AE358">
        <f>VLOOKUP($F358,'(참고)타워 스텟 가치'!$B$12:$L$16,AE$2,0)+(VLOOKUP($F358,'(참고)타워 스텟 가치'!$B$12:$L$16,AE$2,0)*$E358)</f>
        <v>297.67499999999961</v>
      </c>
      <c r="AF358">
        <f>VLOOKUP($F358,'(참고)타워 스텟 가치'!$B$12:$L$16,AF$2,0)+(VLOOKUP($F358,'(참고)타워 스텟 가치'!$B$12:$L$16,AF$2,0)*$E358)</f>
        <v>146999.99999999983</v>
      </c>
      <c r="AG358">
        <f>VLOOKUP($F358,'(참고)타워 스텟 가치'!$B$12:$L$16,AG$2,0)+(VLOOKUP($F358,'(참고)타워 스텟 가치'!$B$12:$L$16,AG$2,0)*$E358)</f>
        <v>1488.3749999999982</v>
      </c>
      <c r="AH358">
        <f>VLOOKUP($F358,'(참고)타워 스텟 가치'!$B$12:$L$16,AH$2,0)+(VLOOKUP($F358,'(참고)타워 스텟 가치'!$B$12:$L$16,AH$2,0)*$E358)</f>
        <v>49.61249999999994</v>
      </c>
      <c r="AI358">
        <f>VLOOKUP($F358,'(참고)타워 스텟 가치'!$B$12:$L$16,AI$2,0)+(VLOOKUP($F358,'(참고)타워 스텟 가치'!$B$12:$L$16,AI$2,0)*$E358)</f>
        <v>8.8199999999999896</v>
      </c>
      <c r="AJ358">
        <f>VLOOKUP($F358,'(참고)타워 스텟 가치'!$B$12:$L$16,AJ$2,0)+(VLOOKUP($F358,'(참고)타워 스텟 가치'!$B$12:$L$16,AJ$2,0)*$E358)</f>
        <v>0</v>
      </c>
      <c r="AK358">
        <f>VLOOKUP($F358,'(참고)타워 스텟 가치'!$B$12:$L$16,AK$2,0)+(VLOOKUP($F358,'(참고)타워 스텟 가치'!$B$12:$L$16,AK$2,0)*$E358)</f>
        <v>0</v>
      </c>
      <c r="AL358">
        <f>VLOOKUP($F358,'(참고)타워 스텟 가치'!$B$12:$L$16,AL$2,0)+(VLOOKUP($F358,'(참고)타워 스텟 가치'!$B$12:$L$16,AL$2,0)*$E358)</f>
        <v>58.799999999999926</v>
      </c>
      <c r="AM358">
        <f>SUM('스테이지별 몬스터 스텟'!AD358*'(참고)타워 스텟 가치'!$Q$17,'스테이지별 몬스터 스텟'!AE358*'(참고)타워 스텟 가치'!$R$17,'스테이지별 몬스터 스텟'!AF358*'(참고)타워 스텟 가치'!$S$17,'스테이지별 몬스터 스텟'!AG358*'(참고)타워 스텟 가치'!$T$17,'스테이지별 몬스터 스텟'!AH358*'(참고)타워 스텟 가치'!$U$17,'스테이지별 몬스터 스텟'!AI358*'(참고)타워 스텟 가치'!$V$17,'스테이지별 몬스터 스텟'!AJ358*'(참고)타워 스텟 가치'!$W$17,'스테이지별 몬스터 스텟'!AK358*'(참고)타워 스텟 가치'!$X$17,'스테이지별 몬스터 스텟'!AL358*'(참고)타워 스텟 가치'!$Y$17)</f>
        <v>224645.03249999977</v>
      </c>
      <c r="AN358">
        <v>3</v>
      </c>
    </row>
    <row r="359" spans="3:40" x14ac:dyDescent="0.3">
      <c r="C359">
        <v>5</v>
      </c>
      <c r="D359">
        <f t="shared" si="17"/>
        <v>71</v>
      </c>
      <c r="E359" s="52">
        <f>VLOOKUP(D359,'스테이지별 난이도 설정'!B:C,2,0)</f>
        <v>28.399999999999963</v>
      </c>
      <c r="F359" t="str">
        <f t="shared" si="18"/>
        <v>스페셜</v>
      </c>
      <c r="G359">
        <f t="shared" si="16"/>
        <v>6</v>
      </c>
      <c r="H359">
        <f>VLOOKUP($F359,'(참고)타워 스텟 가치'!$B$2:$L$6,H$2,0)+(VLOOKUP($F359,'(참고)타워 스텟 가치'!$B$2:$L$6,H$2,0)*$E359)</f>
        <v>1116.2812499999986</v>
      </c>
      <c r="I359">
        <f>VLOOKUP($F359,'(참고)타워 스텟 가치'!$B$2:$L$6,I$2,0)+(VLOOKUP($F359,'(참고)타워 스텟 가치'!$B$2:$L$6,I$2,0)*$E359)</f>
        <v>223.25624999999971</v>
      </c>
      <c r="J359">
        <f>VLOOKUP($F359,'(참고)타워 스텟 가치'!$B$2:$L$6,J$2,0)+(VLOOKUP($F359,'(참고)타워 스텟 가치'!$B$2:$L$6,J$2,0)*$E359)</f>
        <v>146999.99999999983</v>
      </c>
      <c r="K359">
        <f>VLOOKUP($F359,'(참고)타워 스텟 가치'!$B$2:$L$6,K$2,0)+(VLOOKUP($F359,'(참고)타워 스텟 가치'!$B$2:$L$6,K$2,0)*$E359)</f>
        <v>4465.1249999999945</v>
      </c>
      <c r="L359">
        <f>VLOOKUP($F359,'(참고)타워 스텟 가치'!$B$2:$L$6,L$2,0)+(VLOOKUP($F359,'(참고)타워 스텟 가치'!$B$2:$L$6,L$2,0)*$E359)</f>
        <v>74.418749999999903</v>
      </c>
      <c r="M359">
        <f>VLOOKUP($F359,'(참고)타워 스텟 가치'!$B$2:$L$6,M$2,0)+(VLOOKUP($F359,'(참고)타워 스텟 가치'!$B$2:$L$6,M$2,0)*$E359)</f>
        <v>8.8199999999999896</v>
      </c>
      <c r="N359">
        <f>VLOOKUP($F359,'(참고)타워 스텟 가치'!$B$2:$L$6,N$2,0)+(VLOOKUP($F359,'(참고)타워 스텟 가치'!$B$2:$L$6,N$2,0)*$E359)</f>
        <v>0</v>
      </c>
      <c r="O359">
        <f>VLOOKUP($F359,'(참고)타워 스텟 가치'!$B$2:$L$6,O$2,0)+(VLOOKUP($F359,'(참고)타워 스텟 가치'!$B$2:$L$6,O$2,0)*$E359)</f>
        <v>0</v>
      </c>
      <c r="P359">
        <f>VLOOKUP($F359,'(참고)타워 스텟 가치'!$B$2:$L$6,P$2,0)+(VLOOKUP($F359,'(참고)타워 스텟 가치'!$B$2:$L$6,P$2,0)*$E359)</f>
        <v>29.399999999999963</v>
      </c>
      <c r="Q359">
        <f>SUM('스테이지별 몬스터 스텟'!H359*'(참고)타워 스텟 가치'!$Q$17,'스테이지별 몬스터 스텟'!I359*'(참고)타워 스텟 가치'!$R$17,'스테이지별 몬스터 스텟'!J359*'(참고)타워 스텟 가치'!$S$17,'스테이지별 몬스터 스텟'!K359*'(참고)타워 스텟 가치'!$T$17,'스테이지별 몬스터 스텟'!L359*'(참고)타워 스텟 가치'!$U$17,'스테이지별 몬스터 스텟'!M359*'(참고)타워 스텟 가치'!$V$17,'스테이지별 몬스터 스텟'!N359*'(참고)타워 스텟 가치'!$W$17,'스테이지별 몬스터 스텟'!O359*'(참고)타워 스텟 가치'!$X$17,'스테이지별 몬스터 스텟'!P359*'(참고)타워 스텟 가치'!$Y$17)</f>
        <v>232214.15437499972</v>
      </c>
      <c r="R359">
        <v>1</v>
      </c>
      <c r="S359">
        <f>VLOOKUP($F359,'(참고)타워 스텟 가치'!$B$7:$L$11,S$2,0)+(VLOOKUP($F359,'(참고)타워 스텟 가치'!$B$7:$L$11,S$2,0)*$E359)</f>
        <v>372.09374999999955</v>
      </c>
      <c r="T359">
        <f>VLOOKUP($F359,'(참고)타워 스텟 가치'!$B$7:$L$11,T$2,0)+(VLOOKUP($F359,'(참고)타워 스텟 가치'!$B$7:$L$11,T$2,0)*$E359)</f>
        <v>669.76874999999916</v>
      </c>
      <c r="U359">
        <f>VLOOKUP($F359,'(참고)타워 스텟 가치'!$B$7:$L$11,U$2,0)+(VLOOKUP($F359,'(참고)타워 스텟 가치'!$B$7:$L$11,U$2,0)*$E359)</f>
        <v>146999.99999999983</v>
      </c>
      <c r="V359">
        <f>VLOOKUP($F359,'(참고)타워 스텟 가치'!$B$7:$L$11,V$2,0)+(VLOOKUP($F359,'(참고)타워 스텟 가치'!$B$7:$L$11,V$2,0)*$E359)</f>
        <v>4465.1249999999945</v>
      </c>
      <c r="W359">
        <f>VLOOKUP($F359,'(참고)타워 스텟 가치'!$B$7:$L$11,W$2,0)+(VLOOKUP($F359,'(참고)타워 스텟 가치'!$B$7:$L$11,W$2,0)*$E359)</f>
        <v>74.418749999999903</v>
      </c>
      <c r="X359">
        <f>VLOOKUP($F359,'(참고)타워 스텟 가치'!$B$7:$L$11,X$2,0)+(VLOOKUP($F359,'(참고)타워 스텟 가치'!$B$7:$L$11,X$2,0)*$E359)</f>
        <v>8.8199999999999896</v>
      </c>
      <c r="Y359">
        <f>VLOOKUP($F359,'(참고)타워 스텟 가치'!$B$7:$L$11,Y$2,0)+(VLOOKUP($F359,'(참고)타워 스텟 가치'!$B$7:$L$11,Y$2,0)*$E359)</f>
        <v>0</v>
      </c>
      <c r="Z359">
        <f>VLOOKUP($F359,'(참고)타워 스텟 가치'!$B$7:$L$11,Z$2,0)+(VLOOKUP($F359,'(참고)타워 스텟 가치'!$B$7:$L$11,Z$2,0)*$E359)</f>
        <v>0</v>
      </c>
      <c r="AA359">
        <f>VLOOKUP($F359,'(참고)타워 스텟 가치'!$B$7:$L$11,AA$2,0)+(VLOOKUP($F359,'(참고)타워 스텟 가치'!$B$7:$L$11,AA$2,0)*$E359)</f>
        <v>29.399999999999963</v>
      </c>
      <c r="AB359">
        <f>SUM('스테이지별 몬스터 스텟'!S359*'(참고)타워 스텟 가치'!$Q$17,'스테이지별 몬스터 스텟'!T359*'(참고)타워 스텟 가치'!$R$17,'스테이지별 몬스터 스텟'!U359*'(참고)타워 스텟 가치'!$S$17,'스테이지별 몬스터 스텟'!V359*'(참고)타워 스텟 가치'!$T$17,'스테이지별 몬스터 스텟'!W359*'(참고)타워 스텟 가치'!$U$17,'스테이지별 몬스터 스텟'!X359*'(참고)타워 스텟 가치'!$V$17,'스테이지별 몬스터 스텟'!Y359*'(참고)타워 스텟 가치'!$W$17,'스테이지별 몬스터 스텟'!Z359*'(참고)타워 스텟 가치'!$X$17,'스테이지별 몬스터 스텟'!AA359*'(참고)타워 스텟 가치'!$Y$17)</f>
        <v>231395.54812499974</v>
      </c>
      <c r="AC359">
        <v>2</v>
      </c>
      <c r="AD359">
        <f>VLOOKUP($F359,'(참고)타워 스텟 가치'!$B$12:$L$16,AD$2,0)+(VLOOKUP($F359,'(참고)타워 스텟 가치'!$B$12:$L$16,AD$2,0)*$E359)</f>
        <v>372.09374999999955</v>
      </c>
      <c r="AE359">
        <f>VLOOKUP($F359,'(참고)타워 스텟 가치'!$B$12:$L$16,AE$2,0)+(VLOOKUP($F359,'(참고)타워 스텟 가치'!$B$12:$L$16,AE$2,0)*$E359)</f>
        <v>446.51249999999942</v>
      </c>
      <c r="AF359">
        <f>VLOOKUP($F359,'(참고)타워 스텟 가치'!$B$12:$L$16,AF$2,0)+(VLOOKUP($F359,'(참고)타워 스텟 가치'!$B$12:$L$16,AF$2,0)*$E359)</f>
        <v>146999.99999999983</v>
      </c>
      <c r="AG359">
        <f>VLOOKUP($F359,'(참고)타워 스텟 가치'!$B$12:$L$16,AG$2,0)+(VLOOKUP($F359,'(참고)타워 스텟 가치'!$B$12:$L$16,AG$2,0)*$E359)</f>
        <v>2232.5624999999973</v>
      </c>
      <c r="AH359">
        <f>VLOOKUP($F359,'(참고)타워 스텟 가치'!$B$12:$L$16,AH$2,0)+(VLOOKUP($F359,'(참고)타워 스텟 가치'!$B$12:$L$16,AH$2,0)*$E359)</f>
        <v>74.418749999999903</v>
      </c>
      <c r="AI359">
        <f>VLOOKUP($F359,'(참고)타워 스텟 가치'!$B$12:$L$16,AI$2,0)+(VLOOKUP($F359,'(참고)타워 스텟 가치'!$B$12:$L$16,AI$2,0)*$E359)</f>
        <v>8.8199999999999896</v>
      </c>
      <c r="AJ359">
        <f>VLOOKUP($F359,'(참고)타워 스텟 가치'!$B$12:$L$16,AJ$2,0)+(VLOOKUP($F359,'(참고)타워 스텟 가치'!$B$12:$L$16,AJ$2,0)*$E359)</f>
        <v>0</v>
      </c>
      <c r="AK359">
        <f>VLOOKUP($F359,'(참고)타워 스텟 가치'!$B$12:$L$16,AK$2,0)+(VLOOKUP($F359,'(참고)타워 스텟 가치'!$B$12:$L$16,AK$2,0)*$E359)</f>
        <v>0</v>
      </c>
      <c r="AL359">
        <f>VLOOKUP($F359,'(참고)타워 스텟 가치'!$B$12:$L$16,AL$2,0)+(VLOOKUP($F359,'(참고)타워 스텟 가치'!$B$12:$L$16,AL$2,0)*$E359)</f>
        <v>58.799999999999926</v>
      </c>
      <c r="AM359">
        <f>SUM('스테이지별 몬스터 스텟'!AD359*'(참고)타워 스텟 가치'!$Q$17,'스테이지별 몬스터 스텟'!AE359*'(참고)타워 스텟 가치'!$R$17,'스테이지별 몬스터 스텟'!AF359*'(참고)타워 스텟 가치'!$S$17,'스테이지별 몬스터 스텟'!AG359*'(참고)타워 스텟 가치'!$T$17,'스테이지별 몬스터 스텟'!AH359*'(참고)타워 스텟 가치'!$U$17,'스테이지별 몬스터 스텟'!AI359*'(참고)타워 스텟 가치'!$V$17,'스테이지별 몬스터 스텟'!AJ359*'(참고)타워 스텟 가치'!$W$17,'스테이지별 몬스터 스텟'!AK359*'(참고)타워 스텟 가치'!$X$17,'스테이지별 몬스터 스텟'!AL359*'(참고)타워 스텟 가치'!$Y$17)</f>
        <v>226654.33874999973</v>
      </c>
      <c r="AN359">
        <v>3</v>
      </c>
    </row>
    <row r="360" spans="3:40" x14ac:dyDescent="0.3">
      <c r="C360">
        <v>1</v>
      </c>
      <c r="D360">
        <f t="shared" si="17"/>
        <v>72</v>
      </c>
      <c r="E360" s="52">
        <f>VLOOKUP(D360,'스테이지별 난이도 설정'!B:C,2,0)</f>
        <v>28.799999999999962</v>
      </c>
      <c r="F360" t="str">
        <f t="shared" si="18"/>
        <v>일반</v>
      </c>
      <c r="G360">
        <f t="shared" si="16"/>
        <v>6</v>
      </c>
      <c r="H360">
        <f>VLOOKUP($F360,'(참고)타워 스텟 가치'!$B$2:$L$6,H$2,0)+(VLOOKUP($F360,'(참고)타워 스텟 가치'!$B$2:$L$6,H$2,0)*$E360)</f>
        <v>223.49999999999972</v>
      </c>
      <c r="I360">
        <f>VLOOKUP($F360,'(참고)타워 스텟 가치'!$B$2:$L$6,I$2,0)+(VLOOKUP($F360,'(참고)타워 스텟 가치'!$B$2:$L$6,I$2,0)*$E360)</f>
        <v>44.699999999999946</v>
      </c>
      <c r="J360">
        <f>VLOOKUP($F360,'(참고)타워 스텟 가치'!$B$2:$L$6,J$2,0)+(VLOOKUP($F360,'(참고)타워 스텟 가치'!$B$2:$L$6,J$2,0)*$E360)</f>
        <v>148999.9999999998</v>
      </c>
      <c r="K360">
        <f>VLOOKUP($F360,'(참고)타워 스텟 가치'!$B$2:$L$6,K$2,0)+(VLOOKUP($F360,'(참고)타워 스텟 가치'!$B$2:$L$6,K$2,0)*$E360)</f>
        <v>893.99999999999886</v>
      </c>
      <c r="L360">
        <f>VLOOKUP($F360,'(참고)타워 스텟 가치'!$B$2:$L$6,L$2,0)+(VLOOKUP($F360,'(참고)타워 스텟 가치'!$B$2:$L$6,L$2,0)*$E360)</f>
        <v>14.899999999999981</v>
      </c>
      <c r="M360">
        <f>VLOOKUP($F360,'(참고)타워 스텟 가치'!$B$2:$L$6,M$2,0)+(VLOOKUP($F360,'(참고)타워 스텟 가치'!$B$2:$L$6,M$2,0)*$E360)</f>
        <v>8.9399999999999888</v>
      </c>
      <c r="N360">
        <f>VLOOKUP($F360,'(참고)타워 스텟 가치'!$B$2:$L$6,N$2,0)+(VLOOKUP($F360,'(참고)타워 스텟 가치'!$B$2:$L$6,N$2,0)*$E360)</f>
        <v>0</v>
      </c>
      <c r="O360">
        <f>VLOOKUP($F360,'(참고)타워 스텟 가치'!$B$2:$L$6,O$2,0)+(VLOOKUP($F360,'(참고)타워 스텟 가치'!$B$2:$L$6,O$2,0)*$E360)</f>
        <v>0</v>
      </c>
      <c r="P360">
        <f>VLOOKUP($F360,'(참고)타워 스텟 가치'!$B$2:$L$6,P$2,0)+(VLOOKUP($F360,'(참고)타워 스텟 가치'!$B$2:$L$6,P$2,0)*$E360)</f>
        <v>20.859999999999971</v>
      </c>
      <c r="Q360">
        <f>SUM('스테이지별 몬스터 스텟'!H360*'(참고)타워 스텟 가치'!$Q$17,'스테이지별 몬스터 스텟'!I360*'(참고)타워 스텟 가치'!$R$17,'스테이지별 몬스터 스텟'!J360*'(참고)타워 스텟 가치'!$S$17,'스테이지별 몬스터 스텟'!K360*'(참고)타워 스텟 가치'!$T$17,'스테이지별 몬스터 스텟'!L360*'(참고)타워 스텟 가치'!$U$17,'스테이지별 몬스터 스텟'!M360*'(참고)타워 스텟 가치'!$V$17,'스테이지별 몬스터 스텟'!N360*'(참고)타워 스텟 가치'!$W$17,'스테이지별 몬스터 스텟'!O360*'(참고)타워 스텟 가치'!$X$17,'스테이지별 몬스터 스텟'!P360*'(참고)타워 스텟 가치'!$Y$17)</f>
        <v>225882.50999999969</v>
      </c>
      <c r="R360">
        <v>1</v>
      </c>
      <c r="S360">
        <f>VLOOKUP($F360,'(참고)타워 스텟 가치'!$B$7:$L$11,S$2,0)+(VLOOKUP($F360,'(참고)타워 스텟 가치'!$B$7:$L$11,S$2,0)*$E360)</f>
        <v>74.499999999999901</v>
      </c>
      <c r="T360">
        <f>VLOOKUP($F360,'(참고)타워 스텟 가치'!$B$7:$L$11,T$2,0)+(VLOOKUP($F360,'(참고)타워 스텟 가치'!$B$7:$L$11,T$2,0)*$E360)</f>
        <v>134.09999999999982</v>
      </c>
      <c r="U360">
        <f>VLOOKUP($F360,'(참고)타워 스텟 가치'!$B$7:$L$11,U$2,0)+(VLOOKUP($F360,'(참고)타워 스텟 가치'!$B$7:$L$11,U$2,0)*$E360)</f>
        <v>148999.9999999998</v>
      </c>
      <c r="V360">
        <f>VLOOKUP($F360,'(참고)타워 스텟 가치'!$B$7:$L$11,V$2,0)+(VLOOKUP($F360,'(참고)타워 스텟 가치'!$B$7:$L$11,V$2,0)*$E360)</f>
        <v>893.99999999999886</v>
      </c>
      <c r="W360">
        <f>VLOOKUP($F360,'(참고)타워 스텟 가치'!$B$7:$L$11,W$2,0)+(VLOOKUP($F360,'(참고)타워 스텟 가치'!$B$7:$L$11,W$2,0)*$E360)</f>
        <v>14.899999999999981</v>
      </c>
      <c r="X360">
        <f>VLOOKUP($F360,'(참고)타워 스텟 가치'!$B$7:$L$11,X$2,0)+(VLOOKUP($F360,'(참고)타워 스텟 가치'!$B$7:$L$11,X$2,0)*$E360)</f>
        <v>8.9399999999999888</v>
      </c>
      <c r="Y360">
        <f>VLOOKUP($F360,'(참고)타워 스텟 가치'!$B$7:$L$11,Y$2,0)+(VLOOKUP($F360,'(참고)타워 스텟 가치'!$B$7:$L$11,Y$2,0)*$E360)</f>
        <v>0</v>
      </c>
      <c r="Z360">
        <f>VLOOKUP($F360,'(참고)타워 스텟 가치'!$B$7:$L$11,Z$2,0)+(VLOOKUP($F360,'(참고)타워 스텟 가치'!$B$7:$L$11,Z$2,0)*$E360)</f>
        <v>0</v>
      </c>
      <c r="AA360">
        <f>VLOOKUP($F360,'(참고)타워 스텟 가치'!$B$7:$L$11,AA$2,0)+(VLOOKUP($F360,'(참고)타워 스텟 가치'!$B$7:$L$11,AA$2,0)*$E360)</f>
        <v>20.859999999999971</v>
      </c>
      <c r="AB360">
        <f>SUM('스테이지별 몬스터 스텟'!S360*'(참고)타워 스텟 가치'!$Q$17,'스테이지별 몬스터 스텟'!T360*'(참고)타워 스텟 가치'!$R$17,'스테이지별 몬스터 스텟'!U360*'(참고)타워 스텟 가치'!$S$17,'스테이지별 몬스터 스텟'!V360*'(참고)타워 스텟 가치'!$T$17,'스테이지별 몬스터 스텟'!W360*'(참고)타워 스텟 가치'!$U$17,'스테이지별 몬스터 스텟'!X360*'(참고)타워 스텟 가치'!$V$17,'스테이지별 몬스터 스텟'!Y360*'(참고)타워 스텟 가치'!$W$17,'스테이지별 몬스터 스텟'!Z360*'(참고)타워 스텟 가치'!$X$17,'스테이지별 몬스터 스텟'!AA360*'(참고)타워 스텟 가치'!$Y$17)</f>
        <v>225718.60999999969</v>
      </c>
      <c r="AC360">
        <v>2</v>
      </c>
      <c r="AD360">
        <f>VLOOKUP($F360,'(참고)타워 스텟 가치'!$B$12:$L$16,AD$2,0)+(VLOOKUP($F360,'(참고)타워 스텟 가치'!$B$12:$L$16,AD$2,0)*$E360)</f>
        <v>74.499999999999901</v>
      </c>
      <c r="AE360">
        <f>VLOOKUP($F360,'(참고)타워 스텟 가치'!$B$12:$L$16,AE$2,0)+(VLOOKUP($F360,'(참고)타워 스텟 가치'!$B$12:$L$16,AE$2,0)*$E360)</f>
        <v>89.399999999999892</v>
      </c>
      <c r="AF360">
        <f>VLOOKUP($F360,'(참고)타워 스텟 가치'!$B$12:$L$16,AF$2,0)+(VLOOKUP($F360,'(참고)타워 스텟 가치'!$B$12:$L$16,AF$2,0)*$E360)</f>
        <v>148999.9999999998</v>
      </c>
      <c r="AG360">
        <f>VLOOKUP($F360,'(참고)타워 스텟 가치'!$B$12:$L$16,AG$2,0)+(VLOOKUP($F360,'(참고)타워 스텟 가치'!$B$12:$L$16,AG$2,0)*$E360)</f>
        <v>446.99999999999943</v>
      </c>
      <c r="AH360">
        <f>VLOOKUP($F360,'(참고)타워 스텟 가치'!$B$12:$L$16,AH$2,0)+(VLOOKUP($F360,'(참고)타워 스텟 가치'!$B$12:$L$16,AH$2,0)*$E360)</f>
        <v>14.899999999999981</v>
      </c>
      <c r="AI360">
        <f>VLOOKUP($F360,'(참고)타워 스텟 가치'!$B$12:$L$16,AI$2,0)+(VLOOKUP($F360,'(참고)타워 스텟 가치'!$B$12:$L$16,AI$2,0)*$E360)</f>
        <v>8.9399999999999888</v>
      </c>
      <c r="AJ360">
        <f>VLOOKUP($F360,'(참고)타워 스텟 가치'!$B$12:$L$16,AJ$2,0)+(VLOOKUP($F360,'(참고)타워 스텟 가치'!$B$12:$L$16,AJ$2,0)*$E360)</f>
        <v>0</v>
      </c>
      <c r="AK360">
        <f>VLOOKUP($F360,'(참고)타워 스텟 가치'!$B$12:$L$16,AK$2,0)+(VLOOKUP($F360,'(참고)타워 스텟 가치'!$B$12:$L$16,AK$2,0)*$E360)</f>
        <v>0</v>
      </c>
      <c r="AL360">
        <f>VLOOKUP($F360,'(참고)타워 스텟 가치'!$B$12:$L$16,AL$2,0)+(VLOOKUP($F360,'(참고)타워 스텟 가치'!$B$12:$L$16,AL$2,0)*$E360)</f>
        <v>41.719999999999942</v>
      </c>
      <c r="AM360">
        <f>SUM('스테이지별 몬스터 스텟'!AD360*'(참고)타워 스텟 가치'!$Q$17,'스테이지별 몬스터 스텟'!AE360*'(참고)타워 스텟 가치'!$R$17,'스테이지별 몬스터 스텟'!AF360*'(참고)타워 스텟 가치'!$S$17,'스테이지별 몬스터 스텟'!AG360*'(참고)타워 스텟 가치'!$T$17,'스테이지별 몬스터 스텟'!AH360*'(참고)타워 스텟 가치'!$U$17,'스테이지별 몬스터 스텟'!AI360*'(참고)타워 스텟 가치'!$V$17,'스테이지별 몬스터 스텟'!AJ360*'(참고)타워 스텟 가치'!$W$17,'스테이지별 몬스터 스텟'!AK360*'(참고)타워 스텟 가치'!$X$17,'스테이지별 몬스터 스텟'!AL360*'(참고)타워 스텟 가치'!$Y$17)</f>
        <v>224799.27999999971</v>
      </c>
      <c r="AN360">
        <v>3</v>
      </c>
    </row>
    <row r="361" spans="3:40" x14ac:dyDescent="0.3">
      <c r="C361">
        <v>2</v>
      </c>
      <c r="D361">
        <f t="shared" si="17"/>
        <v>72</v>
      </c>
      <c r="E361" s="52">
        <f>VLOOKUP(D361,'스테이지별 난이도 설정'!B:C,2,0)</f>
        <v>28.799999999999962</v>
      </c>
      <c r="F361" t="str">
        <f t="shared" si="18"/>
        <v>레어</v>
      </c>
      <c r="G361">
        <f t="shared" si="16"/>
        <v>6</v>
      </c>
      <c r="H361">
        <f>VLOOKUP($F361,'(참고)타워 스텟 가치'!$B$2:$L$6,H$2,0)+(VLOOKUP($F361,'(참고)타워 스텟 가치'!$B$2:$L$6,H$2,0)*$E361)</f>
        <v>335.24999999999955</v>
      </c>
      <c r="I361">
        <f>VLOOKUP($F361,'(참고)타워 스텟 가치'!$B$2:$L$6,I$2,0)+(VLOOKUP($F361,'(참고)타워 스텟 가치'!$B$2:$L$6,I$2,0)*$E361)</f>
        <v>67.049999999999912</v>
      </c>
      <c r="J361">
        <f>VLOOKUP($F361,'(참고)타워 스텟 가치'!$B$2:$L$6,J$2,0)+(VLOOKUP($F361,'(참고)타워 스텟 가치'!$B$2:$L$6,J$2,0)*$E361)</f>
        <v>148999.9999999998</v>
      </c>
      <c r="K361">
        <f>VLOOKUP($F361,'(참고)타워 스텟 가치'!$B$2:$L$6,K$2,0)+(VLOOKUP($F361,'(참고)타워 스텟 가치'!$B$2:$L$6,K$2,0)*$E361)</f>
        <v>1340.9999999999982</v>
      </c>
      <c r="L361">
        <f>VLOOKUP($F361,'(참고)타워 스텟 가치'!$B$2:$L$6,L$2,0)+(VLOOKUP($F361,'(참고)타워 스텟 가치'!$B$2:$L$6,L$2,0)*$E361)</f>
        <v>22.349999999999973</v>
      </c>
      <c r="M361">
        <f>VLOOKUP($F361,'(참고)타워 스텟 가치'!$B$2:$L$6,M$2,0)+(VLOOKUP($F361,'(참고)타워 스텟 가치'!$B$2:$L$6,M$2,0)*$E361)</f>
        <v>8.9399999999999888</v>
      </c>
      <c r="N361">
        <f>VLOOKUP($F361,'(참고)타워 스텟 가치'!$B$2:$L$6,N$2,0)+(VLOOKUP($F361,'(참고)타워 스텟 가치'!$B$2:$L$6,N$2,0)*$E361)</f>
        <v>0</v>
      </c>
      <c r="O361">
        <f>VLOOKUP($F361,'(참고)타워 스텟 가치'!$B$2:$L$6,O$2,0)+(VLOOKUP($F361,'(참고)타워 스텟 가치'!$B$2:$L$6,O$2,0)*$E361)</f>
        <v>0</v>
      </c>
      <c r="P361">
        <f>VLOOKUP($F361,'(참고)타워 스텟 가치'!$B$2:$L$6,P$2,0)+(VLOOKUP($F361,'(참고)타워 스텟 가치'!$B$2:$L$6,P$2,0)*$E361)</f>
        <v>20.859999999999971</v>
      </c>
      <c r="Q361">
        <f>SUM('스테이지별 몬스터 스텟'!H361*'(참고)타워 스텟 가치'!$Q$17,'스테이지별 몬스터 스텟'!I361*'(참고)타워 스텟 가치'!$R$17,'스테이지별 몬스터 스텟'!J361*'(참고)타워 스텟 가치'!$S$17,'스테이지별 몬스터 스텟'!K361*'(참고)타워 스텟 가치'!$T$17,'스테이지별 몬스터 스텟'!L361*'(참고)타워 스텟 가치'!$U$17,'스테이지별 몬스터 스텟'!M361*'(참고)타워 스텟 가치'!$V$17,'스테이지별 몬스터 스텟'!N361*'(참고)타워 스텟 가치'!$W$17,'스테이지별 몬스터 스텟'!O361*'(참고)타워 스텟 가치'!$X$17,'스테이지별 몬스터 스텟'!P361*'(참고)타워 스텟 가치'!$Y$17)</f>
        <v>227048.43499999974</v>
      </c>
      <c r="R361">
        <v>1</v>
      </c>
      <c r="S361">
        <f>VLOOKUP($F361,'(참고)타워 스텟 가치'!$B$7:$L$11,S$2,0)+(VLOOKUP($F361,'(참고)타워 스텟 가치'!$B$7:$L$11,S$2,0)*$E361)</f>
        <v>111.74999999999986</v>
      </c>
      <c r="T361">
        <f>VLOOKUP($F361,'(참고)타워 스텟 가치'!$B$7:$L$11,T$2,0)+(VLOOKUP($F361,'(참고)타워 스텟 가치'!$B$7:$L$11,T$2,0)*$E361)</f>
        <v>201.14999999999975</v>
      </c>
      <c r="U361">
        <f>VLOOKUP($F361,'(참고)타워 스텟 가치'!$B$7:$L$11,U$2,0)+(VLOOKUP($F361,'(참고)타워 스텟 가치'!$B$7:$L$11,U$2,0)*$E361)</f>
        <v>148999.9999999998</v>
      </c>
      <c r="V361">
        <f>VLOOKUP($F361,'(참고)타워 스텟 가치'!$B$7:$L$11,V$2,0)+(VLOOKUP($F361,'(참고)타워 스텟 가치'!$B$7:$L$11,V$2,0)*$E361)</f>
        <v>1340.9999999999982</v>
      </c>
      <c r="W361">
        <f>VLOOKUP($F361,'(참고)타워 스텟 가치'!$B$7:$L$11,W$2,0)+(VLOOKUP($F361,'(참고)타워 스텟 가치'!$B$7:$L$11,W$2,0)*$E361)</f>
        <v>22.349999999999973</v>
      </c>
      <c r="X361">
        <f>VLOOKUP($F361,'(참고)타워 스텟 가치'!$B$7:$L$11,X$2,0)+(VLOOKUP($F361,'(참고)타워 스텟 가치'!$B$7:$L$11,X$2,0)*$E361)</f>
        <v>8.9399999999999888</v>
      </c>
      <c r="Y361">
        <f>VLOOKUP($F361,'(참고)타워 스텟 가치'!$B$7:$L$11,Y$2,0)+(VLOOKUP($F361,'(참고)타워 스텟 가치'!$B$7:$L$11,Y$2,0)*$E361)</f>
        <v>0</v>
      </c>
      <c r="Z361">
        <f>VLOOKUP($F361,'(참고)타워 스텟 가치'!$B$7:$L$11,Z$2,0)+(VLOOKUP($F361,'(참고)타워 스텟 가치'!$B$7:$L$11,Z$2,0)*$E361)</f>
        <v>0</v>
      </c>
      <c r="AA361">
        <f>VLOOKUP($F361,'(참고)타워 스텟 가치'!$B$7:$L$11,AA$2,0)+(VLOOKUP($F361,'(참고)타워 스텟 가치'!$B$7:$L$11,AA$2,0)*$E361)</f>
        <v>20.859999999999971</v>
      </c>
      <c r="AB361">
        <f>SUM('스테이지별 몬스터 스텟'!S361*'(참고)타워 스텟 가치'!$Q$17,'스테이지별 몬스터 스텟'!T361*'(참고)타워 스텟 가치'!$R$17,'스테이지별 몬스터 스텟'!U361*'(참고)타워 스텟 가치'!$S$17,'스테이지별 몬스터 스텟'!V361*'(참고)타워 스텟 가치'!$T$17,'스테이지별 몬스터 스텟'!W361*'(참고)타워 스텟 가치'!$U$17,'스테이지별 몬스터 스텟'!X361*'(참고)타워 스텟 가치'!$V$17,'스테이지별 몬스터 스텟'!Y361*'(참고)타워 스텟 가치'!$W$17,'스테이지별 몬스터 스텟'!Z361*'(참고)타워 스텟 가치'!$X$17,'스테이지별 몬스터 스텟'!AA361*'(참고)타워 스텟 가치'!$Y$17)</f>
        <v>226802.58499999973</v>
      </c>
      <c r="AC361">
        <v>2</v>
      </c>
      <c r="AD361">
        <f>VLOOKUP($F361,'(참고)타워 스텟 가치'!$B$12:$L$16,AD$2,0)+(VLOOKUP($F361,'(참고)타워 스텟 가치'!$B$12:$L$16,AD$2,0)*$E361)</f>
        <v>111.74999999999986</v>
      </c>
      <c r="AE361">
        <f>VLOOKUP($F361,'(참고)타워 스텟 가치'!$B$12:$L$16,AE$2,0)+(VLOOKUP($F361,'(참고)타워 스텟 가치'!$B$12:$L$16,AE$2,0)*$E361)</f>
        <v>134.09999999999982</v>
      </c>
      <c r="AF361">
        <f>VLOOKUP($F361,'(참고)타워 스텟 가치'!$B$12:$L$16,AF$2,0)+(VLOOKUP($F361,'(참고)타워 스텟 가치'!$B$12:$L$16,AF$2,0)*$E361)</f>
        <v>148999.9999999998</v>
      </c>
      <c r="AG361">
        <f>VLOOKUP($F361,'(참고)타워 스텟 가치'!$B$12:$L$16,AG$2,0)+(VLOOKUP($F361,'(참고)타워 스텟 가치'!$B$12:$L$16,AG$2,0)*$E361)</f>
        <v>670.49999999999909</v>
      </c>
      <c r="AH361">
        <f>VLOOKUP($F361,'(참고)타워 스텟 가치'!$B$12:$L$16,AH$2,0)+(VLOOKUP($F361,'(참고)타워 스텟 가치'!$B$12:$L$16,AH$2,0)*$E361)</f>
        <v>22.349999999999973</v>
      </c>
      <c r="AI361">
        <f>VLOOKUP($F361,'(참고)타워 스텟 가치'!$B$12:$L$16,AI$2,0)+(VLOOKUP($F361,'(참고)타워 스텟 가치'!$B$12:$L$16,AI$2,0)*$E361)</f>
        <v>8.9399999999999888</v>
      </c>
      <c r="AJ361">
        <f>VLOOKUP($F361,'(참고)타워 스텟 가치'!$B$12:$L$16,AJ$2,0)+(VLOOKUP($F361,'(참고)타워 스텟 가치'!$B$12:$L$16,AJ$2,0)*$E361)</f>
        <v>0</v>
      </c>
      <c r="AK361">
        <f>VLOOKUP($F361,'(참고)타워 스텟 가치'!$B$12:$L$16,AK$2,0)+(VLOOKUP($F361,'(참고)타워 스텟 가치'!$B$12:$L$16,AK$2,0)*$E361)</f>
        <v>0</v>
      </c>
      <c r="AL361">
        <f>VLOOKUP($F361,'(참고)타워 스텟 가치'!$B$12:$L$16,AL$2,0)+(VLOOKUP($F361,'(참고)타워 스텟 가치'!$B$12:$L$16,AL$2,0)*$E361)</f>
        <v>41.719999999999942</v>
      </c>
      <c r="AM361">
        <f>SUM('스테이지별 몬스터 스텟'!AD361*'(참고)타워 스텟 가치'!$Q$17,'스테이지별 몬스터 스텟'!AE361*'(참고)타워 스텟 가치'!$R$17,'스테이지별 몬스터 스텟'!AF361*'(참고)타워 스텟 가치'!$S$17,'스테이지별 몬스터 스텟'!AG361*'(참고)타워 스텟 가치'!$T$17,'스테이지별 몬스터 스텟'!AH361*'(참고)타워 스텟 가치'!$U$17,'스테이지별 몬스터 스텟'!AI361*'(참고)타워 스텟 가치'!$V$17,'스테이지별 몬스터 스텟'!AJ361*'(참고)타워 스텟 가치'!$W$17,'스테이지별 몬스터 스텟'!AK361*'(참고)타워 스텟 가치'!$X$17,'스테이지별 몬스터 스텟'!AL361*'(참고)타워 스텟 가치'!$Y$17)</f>
        <v>225402.72999999972</v>
      </c>
      <c r="AN361">
        <v>3</v>
      </c>
    </row>
    <row r="362" spans="3:40" x14ac:dyDescent="0.3">
      <c r="C362">
        <v>3</v>
      </c>
      <c r="D362">
        <f t="shared" si="17"/>
        <v>72</v>
      </c>
      <c r="E362" s="52">
        <f>VLOOKUP(D362,'스테이지별 난이도 설정'!B:C,2,0)</f>
        <v>28.799999999999962</v>
      </c>
      <c r="F362" t="str">
        <f t="shared" si="18"/>
        <v>에픽</v>
      </c>
      <c r="G362">
        <f t="shared" si="16"/>
        <v>6</v>
      </c>
      <c r="H362">
        <f>VLOOKUP($F362,'(참고)타워 스텟 가치'!$B$2:$L$6,H$2,0)+(VLOOKUP($F362,'(참고)타워 스텟 가치'!$B$2:$L$6,H$2,0)*$E362)</f>
        <v>502.87499999999937</v>
      </c>
      <c r="I362">
        <f>VLOOKUP($F362,'(참고)타워 스텟 가치'!$B$2:$L$6,I$2,0)+(VLOOKUP($F362,'(참고)타워 스텟 가치'!$B$2:$L$6,I$2,0)*$E362)</f>
        <v>100.57499999999987</v>
      </c>
      <c r="J362">
        <f>VLOOKUP($F362,'(참고)타워 스텟 가치'!$B$2:$L$6,J$2,0)+(VLOOKUP($F362,'(참고)타워 스텟 가치'!$B$2:$L$6,J$2,0)*$E362)</f>
        <v>148999.9999999998</v>
      </c>
      <c r="K362">
        <f>VLOOKUP($F362,'(참고)타워 스텟 가치'!$B$2:$L$6,K$2,0)+(VLOOKUP($F362,'(참고)타워 스텟 가치'!$B$2:$L$6,K$2,0)*$E362)</f>
        <v>2011.4999999999975</v>
      </c>
      <c r="L362">
        <f>VLOOKUP($F362,'(참고)타워 스텟 가치'!$B$2:$L$6,L$2,0)+(VLOOKUP($F362,'(참고)타워 스텟 가치'!$B$2:$L$6,L$2,0)*$E362)</f>
        <v>33.524999999999956</v>
      </c>
      <c r="M362">
        <f>VLOOKUP($F362,'(참고)타워 스텟 가치'!$B$2:$L$6,M$2,0)+(VLOOKUP($F362,'(참고)타워 스텟 가치'!$B$2:$L$6,M$2,0)*$E362)</f>
        <v>8.9399999999999888</v>
      </c>
      <c r="N362">
        <f>VLOOKUP($F362,'(참고)타워 스텟 가치'!$B$2:$L$6,N$2,0)+(VLOOKUP($F362,'(참고)타워 스텟 가치'!$B$2:$L$6,N$2,0)*$E362)</f>
        <v>0</v>
      </c>
      <c r="O362">
        <f>VLOOKUP($F362,'(참고)타워 스텟 가치'!$B$2:$L$6,O$2,0)+(VLOOKUP($F362,'(참고)타워 스텟 가치'!$B$2:$L$6,O$2,0)*$E362)</f>
        <v>0</v>
      </c>
      <c r="P362">
        <f>VLOOKUP($F362,'(참고)타워 스텟 가치'!$B$2:$L$6,P$2,0)+(VLOOKUP($F362,'(참고)타워 스텟 가치'!$B$2:$L$6,P$2,0)*$E362)</f>
        <v>20.859999999999971</v>
      </c>
      <c r="Q362">
        <f>SUM('스테이지별 몬스터 스텟'!H362*'(참고)타워 스텟 가치'!$Q$17,'스테이지별 몬스터 스텟'!I362*'(참고)타워 스텟 가치'!$R$17,'스테이지별 몬스터 스텟'!J362*'(참고)타워 스텟 가치'!$S$17,'스테이지별 몬스터 스텟'!K362*'(참고)타워 스텟 가치'!$T$17,'스테이지별 몬스터 스텟'!L362*'(참고)타워 스텟 가치'!$U$17,'스테이지별 몬스터 스텟'!M362*'(참고)타워 스텟 가치'!$V$17,'스테이지별 몬스터 스텟'!N362*'(참고)타워 스텟 가치'!$W$17,'스테이지별 몬스터 스텟'!O362*'(참고)타워 스텟 가치'!$X$17,'스테이지별 몬스터 스텟'!P362*'(참고)타워 스텟 가치'!$Y$17)</f>
        <v>228797.32249999969</v>
      </c>
      <c r="R362">
        <v>1</v>
      </c>
      <c r="S362">
        <f>VLOOKUP($F362,'(참고)타워 스텟 가치'!$B$7:$L$11,S$2,0)+(VLOOKUP($F362,'(참고)타워 스텟 가치'!$B$7:$L$11,S$2,0)*$E362)</f>
        <v>167.62499999999977</v>
      </c>
      <c r="T362">
        <f>VLOOKUP($F362,'(참고)타워 스텟 가치'!$B$7:$L$11,T$2,0)+(VLOOKUP($F362,'(참고)타워 스텟 가치'!$B$7:$L$11,T$2,0)*$E362)</f>
        <v>301.72499999999962</v>
      </c>
      <c r="U362">
        <f>VLOOKUP($F362,'(참고)타워 스텟 가치'!$B$7:$L$11,U$2,0)+(VLOOKUP($F362,'(참고)타워 스텟 가치'!$B$7:$L$11,U$2,0)*$E362)</f>
        <v>148999.9999999998</v>
      </c>
      <c r="V362">
        <f>VLOOKUP($F362,'(참고)타워 스텟 가치'!$B$7:$L$11,V$2,0)+(VLOOKUP($F362,'(참고)타워 스텟 가치'!$B$7:$L$11,V$2,0)*$E362)</f>
        <v>2011.4999999999975</v>
      </c>
      <c r="W362">
        <f>VLOOKUP($F362,'(참고)타워 스텟 가치'!$B$7:$L$11,W$2,0)+(VLOOKUP($F362,'(참고)타워 스텟 가치'!$B$7:$L$11,W$2,0)*$E362)</f>
        <v>33.524999999999956</v>
      </c>
      <c r="X362">
        <f>VLOOKUP($F362,'(참고)타워 스텟 가치'!$B$7:$L$11,X$2,0)+(VLOOKUP($F362,'(참고)타워 스텟 가치'!$B$7:$L$11,X$2,0)*$E362)</f>
        <v>8.9399999999999888</v>
      </c>
      <c r="Y362">
        <f>VLOOKUP($F362,'(참고)타워 스텟 가치'!$B$7:$L$11,Y$2,0)+(VLOOKUP($F362,'(참고)타워 스텟 가치'!$B$7:$L$11,Y$2,0)*$E362)</f>
        <v>0</v>
      </c>
      <c r="Z362">
        <f>VLOOKUP($F362,'(참고)타워 스텟 가치'!$B$7:$L$11,Z$2,0)+(VLOOKUP($F362,'(참고)타워 스텟 가치'!$B$7:$L$11,Z$2,0)*$E362)</f>
        <v>0</v>
      </c>
      <c r="AA362">
        <f>VLOOKUP($F362,'(참고)타워 스텟 가치'!$B$7:$L$11,AA$2,0)+(VLOOKUP($F362,'(참고)타워 스텟 가치'!$B$7:$L$11,AA$2,0)*$E362)</f>
        <v>20.859999999999971</v>
      </c>
      <c r="AB362">
        <f>SUM('스테이지별 몬스터 스텟'!S362*'(참고)타워 스텟 가치'!$Q$17,'스테이지별 몬스터 스텟'!T362*'(참고)타워 스텟 가치'!$R$17,'스테이지별 몬스터 스텟'!U362*'(참고)타워 스텟 가치'!$S$17,'스테이지별 몬스터 스텟'!V362*'(참고)타워 스텟 가치'!$T$17,'스테이지별 몬스터 스텟'!W362*'(참고)타워 스텟 가치'!$U$17,'스테이지별 몬스터 스텟'!X362*'(참고)타워 스텟 가치'!$V$17,'스테이지별 몬스터 스텟'!Y362*'(참고)타워 스텟 가치'!$W$17,'스테이지별 몬스터 스텟'!Z362*'(참고)타워 스텟 가치'!$X$17,'스테이지별 몬스터 스텟'!AA362*'(참고)타워 스텟 가치'!$Y$17)</f>
        <v>228428.54749999969</v>
      </c>
      <c r="AC362">
        <v>2</v>
      </c>
      <c r="AD362">
        <f>VLOOKUP($F362,'(참고)타워 스텟 가치'!$B$12:$L$16,AD$2,0)+(VLOOKUP($F362,'(참고)타워 스텟 가치'!$B$12:$L$16,AD$2,0)*$E362)</f>
        <v>167.62499999999977</v>
      </c>
      <c r="AE362">
        <f>VLOOKUP($F362,'(참고)타워 스텟 가치'!$B$12:$L$16,AE$2,0)+(VLOOKUP($F362,'(참고)타워 스텟 가치'!$B$12:$L$16,AE$2,0)*$E362)</f>
        <v>201.14999999999975</v>
      </c>
      <c r="AF362">
        <f>VLOOKUP($F362,'(참고)타워 스텟 가치'!$B$12:$L$16,AF$2,0)+(VLOOKUP($F362,'(참고)타워 스텟 가치'!$B$12:$L$16,AF$2,0)*$E362)</f>
        <v>148999.9999999998</v>
      </c>
      <c r="AG362">
        <f>VLOOKUP($F362,'(참고)타워 스텟 가치'!$B$12:$L$16,AG$2,0)+(VLOOKUP($F362,'(참고)타워 스텟 가치'!$B$12:$L$16,AG$2,0)*$E362)</f>
        <v>1005.7499999999987</v>
      </c>
      <c r="AH362">
        <f>VLOOKUP($F362,'(참고)타워 스텟 가치'!$B$12:$L$16,AH$2,0)+(VLOOKUP($F362,'(참고)타워 스텟 가치'!$B$12:$L$16,AH$2,0)*$E362)</f>
        <v>33.524999999999956</v>
      </c>
      <c r="AI362">
        <f>VLOOKUP($F362,'(참고)타워 스텟 가치'!$B$12:$L$16,AI$2,0)+(VLOOKUP($F362,'(참고)타워 스텟 가치'!$B$12:$L$16,AI$2,0)*$E362)</f>
        <v>8.9399999999999888</v>
      </c>
      <c r="AJ362">
        <f>VLOOKUP($F362,'(참고)타워 스텟 가치'!$B$12:$L$16,AJ$2,0)+(VLOOKUP($F362,'(참고)타워 스텟 가치'!$B$12:$L$16,AJ$2,0)*$E362)</f>
        <v>0</v>
      </c>
      <c r="AK362">
        <f>VLOOKUP($F362,'(참고)타워 스텟 가치'!$B$12:$L$16,AK$2,0)+(VLOOKUP($F362,'(참고)타워 스텟 가치'!$B$12:$L$16,AK$2,0)*$E362)</f>
        <v>0</v>
      </c>
      <c r="AL362">
        <f>VLOOKUP($F362,'(참고)타워 스텟 가치'!$B$12:$L$16,AL$2,0)+(VLOOKUP($F362,'(참고)타워 스텟 가치'!$B$12:$L$16,AL$2,0)*$E362)</f>
        <v>41.719999999999942</v>
      </c>
      <c r="AM362">
        <f>SUM('스테이지별 몬스터 스텟'!AD362*'(참고)타워 스텟 가치'!$Q$17,'스테이지별 몬스터 스텟'!AE362*'(참고)타워 스텟 가치'!$R$17,'스테이지별 몬스터 스텟'!AF362*'(참고)타워 스텟 가치'!$S$17,'스테이지별 몬스터 스텟'!AG362*'(참고)타워 스텟 가치'!$T$17,'스테이지별 몬스터 스텟'!AH362*'(참고)타워 스텟 가치'!$U$17,'스테이지별 몬스터 스텟'!AI362*'(참고)타워 스텟 가치'!$V$17,'스테이지별 몬스터 스텟'!AJ362*'(참고)타워 스텟 가치'!$W$17,'스테이지별 몬스터 스텟'!AK362*'(참고)타워 스텟 가치'!$X$17,'스테이지별 몬스터 스텟'!AL362*'(참고)타워 스텟 가치'!$Y$17)</f>
        <v>226307.90499999971</v>
      </c>
      <c r="AN362">
        <v>3</v>
      </c>
    </row>
    <row r="363" spans="3:40" x14ac:dyDescent="0.3">
      <c r="C363">
        <v>4</v>
      </c>
      <c r="D363">
        <f t="shared" si="17"/>
        <v>72</v>
      </c>
      <c r="E363" s="52">
        <f>VLOOKUP(D363,'스테이지별 난이도 설정'!B:C,2,0)</f>
        <v>28.799999999999962</v>
      </c>
      <c r="F363" t="str">
        <f t="shared" si="18"/>
        <v>유니크</v>
      </c>
      <c r="G363">
        <f t="shared" si="16"/>
        <v>6</v>
      </c>
      <c r="H363">
        <f>VLOOKUP($F363,'(참고)타워 스텟 가치'!$B$2:$L$6,H$2,0)+(VLOOKUP($F363,'(참고)타워 스텟 가치'!$B$2:$L$6,H$2,0)*$E363)</f>
        <v>754.31249999999898</v>
      </c>
      <c r="I363">
        <f>VLOOKUP($F363,'(참고)타워 스텟 가치'!$B$2:$L$6,I$2,0)+(VLOOKUP($F363,'(참고)타워 스텟 가치'!$B$2:$L$6,I$2,0)*$E363)</f>
        <v>150.86249999999981</v>
      </c>
      <c r="J363">
        <f>VLOOKUP($F363,'(참고)타워 스텟 가치'!$B$2:$L$6,J$2,0)+(VLOOKUP($F363,'(참고)타워 스텟 가치'!$B$2:$L$6,J$2,0)*$E363)</f>
        <v>148999.9999999998</v>
      </c>
      <c r="K363">
        <f>VLOOKUP($F363,'(참고)타워 스텟 가치'!$B$2:$L$6,K$2,0)+(VLOOKUP($F363,'(참고)타워 스텟 가치'!$B$2:$L$6,K$2,0)*$E363)</f>
        <v>3017.2499999999959</v>
      </c>
      <c r="L363">
        <f>VLOOKUP($F363,'(참고)타워 스텟 가치'!$B$2:$L$6,L$2,0)+(VLOOKUP($F363,'(참고)타워 스텟 가치'!$B$2:$L$6,L$2,0)*$E363)</f>
        <v>50.287499999999937</v>
      </c>
      <c r="M363">
        <f>VLOOKUP($F363,'(참고)타워 스텟 가치'!$B$2:$L$6,M$2,0)+(VLOOKUP($F363,'(참고)타워 스텟 가치'!$B$2:$L$6,M$2,0)*$E363)</f>
        <v>8.9399999999999888</v>
      </c>
      <c r="N363">
        <f>VLOOKUP($F363,'(참고)타워 스텟 가치'!$B$2:$L$6,N$2,0)+(VLOOKUP($F363,'(참고)타워 스텟 가치'!$B$2:$L$6,N$2,0)*$E363)</f>
        <v>0</v>
      </c>
      <c r="O363">
        <f>VLOOKUP($F363,'(참고)타워 스텟 가치'!$B$2:$L$6,O$2,0)+(VLOOKUP($F363,'(참고)타워 스텟 가치'!$B$2:$L$6,O$2,0)*$E363)</f>
        <v>0</v>
      </c>
      <c r="P363">
        <f>VLOOKUP($F363,'(참고)타워 스텟 가치'!$B$2:$L$6,P$2,0)+(VLOOKUP($F363,'(참고)타워 스텟 가치'!$B$2:$L$6,P$2,0)*$E363)</f>
        <v>29.799999999999962</v>
      </c>
      <c r="Q363">
        <f>SUM('스테이지별 몬스터 스텟'!H363*'(참고)타워 스텟 가치'!$Q$17,'스테이지별 몬스터 스텟'!I363*'(참고)타워 스텟 가치'!$R$17,'스테이지별 몬스터 스텟'!J363*'(참고)타워 스텟 가치'!$S$17,'스테이지별 몬스터 스텟'!K363*'(참고)타워 스텟 가치'!$T$17,'스테이지별 몬스터 스텟'!L363*'(참고)타워 스텟 가치'!$U$17,'스테이지별 몬스터 스텟'!M363*'(참고)타워 스텟 가치'!$V$17,'스테이지별 몬스터 스텟'!N363*'(참고)타워 스텟 가치'!$W$17,'스테이지별 몬스터 스텟'!O363*'(참고)타워 스텟 가치'!$X$17,'스테이지별 몬스터 스텟'!P363*'(참고)타워 스텟 가치'!$Y$17)</f>
        <v>231438.53374999974</v>
      </c>
      <c r="R363">
        <v>1</v>
      </c>
      <c r="S363">
        <f>VLOOKUP($F363,'(참고)타워 스텟 가치'!$B$7:$L$11,S$2,0)+(VLOOKUP($F363,'(참고)타워 스텟 가치'!$B$7:$L$11,S$2,0)*$E363)</f>
        <v>251.43749999999969</v>
      </c>
      <c r="T363">
        <f>VLOOKUP($F363,'(참고)타워 스텟 가치'!$B$7:$L$11,T$2,0)+(VLOOKUP($F363,'(참고)타워 스텟 가치'!$B$7:$L$11,T$2,0)*$E363)</f>
        <v>452.58749999999941</v>
      </c>
      <c r="U363">
        <f>VLOOKUP($F363,'(참고)타워 스텟 가치'!$B$7:$L$11,U$2,0)+(VLOOKUP($F363,'(참고)타워 스텟 가치'!$B$7:$L$11,U$2,0)*$E363)</f>
        <v>148999.9999999998</v>
      </c>
      <c r="V363">
        <f>VLOOKUP($F363,'(참고)타워 스텟 가치'!$B$7:$L$11,V$2,0)+(VLOOKUP($F363,'(참고)타워 스텟 가치'!$B$7:$L$11,V$2,0)*$E363)</f>
        <v>3017.2499999999959</v>
      </c>
      <c r="W363">
        <f>VLOOKUP($F363,'(참고)타워 스텟 가치'!$B$7:$L$11,W$2,0)+(VLOOKUP($F363,'(참고)타워 스텟 가치'!$B$7:$L$11,W$2,0)*$E363)</f>
        <v>50.287499999999937</v>
      </c>
      <c r="X363">
        <f>VLOOKUP($F363,'(참고)타워 스텟 가치'!$B$7:$L$11,X$2,0)+(VLOOKUP($F363,'(참고)타워 스텟 가치'!$B$7:$L$11,X$2,0)*$E363)</f>
        <v>8.9399999999999888</v>
      </c>
      <c r="Y363">
        <f>VLOOKUP($F363,'(참고)타워 스텟 가치'!$B$7:$L$11,Y$2,0)+(VLOOKUP($F363,'(참고)타워 스텟 가치'!$B$7:$L$11,Y$2,0)*$E363)</f>
        <v>0</v>
      </c>
      <c r="Z363">
        <f>VLOOKUP($F363,'(참고)타워 스텟 가치'!$B$7:$L$11,Z$2,0)+(VLOOKUP($F363,'(참고)타워 스텟 가치'!$B$7:$L$11,Z$2,0)*$E363)</f>
        <v>0</v>
      </c>
      <c r="AA363">
        <f>VLOOKUP($F363,'(참고)타워 스텟 가치'!$B$7:$L$11,AA$2,0)+(VLOOKUP($F363,'(참고)타워 스텟 가치'!$B$7:$L$11,AA$2,0)*$E363)</f>
        <v>29.799999999999962</v>
      </c>
      <c r="AB363">
        <f>SUM('스테이지별 몬스터 스텟'!S363*'(참고)타워 스텟 가치'!$Q$17,'스테이지별 몬스터 스텟'!T363*'(참고)타워 스텟 가치'!$R$17,'스테이지별 몬스터 스텟'!U363*'(참고)타워 스텟 가치'!$S$17,'스테이지별 몬스터 스텟'!V363*'(참고)타워 스텟 가치'!$T$17,'스테이지별 몬스터 스텟'!W363*'(참고)타워 스텟 가치'!$U$17,'스테이지별 몬스터 스텟'!X363*'(참고)타워 스텟 가치'!$V$17,'스테이지별 몬스터 스텟'!Y363*'(참고)타워 스텟 가치'!$W$17,'스테이지별 몬스터 스텟'!Z363*'(참고)타워 스텟 가치'!$X$17,'스테이지별 몬스터 스텟'!AA363*'(참고)타워 스텟 가치'!$Y$17)</f>
        <v>230885.37124999973</v>
      </c>
      <c r="AC363">
        <v>2</v>
      </c>
      <c r="AD363">
        <f>VLOOKUP($F363,'(참고)타워 스텟 가치'!$B$12:$L$16,AD$2,0)+(VLOOKUP($F363,'(참고)타워 스텟 가치'!$B$12:$L$16,AD$2,0)*$E363)</f>
        <v>251.43749999999969</v>
      </c>
      <c r="AE363">
        <f>VLOOKUP($F363,'(참고)타워 스텟 가치'!$B$12:$L$16,AE$2,0)+(VLOOKUP($F363,'(참고)타워 스텟 가치'!$B$12:$L$16,AE$2,0)*$E363)</f>
        <v>301.72499999999962</v>
      </c>
      <c r="AF363">
        <f>VLOOKUP($F363,'(참고)타워 스텟 가치'!$B$12:$L$16,AF$2,0)+(VLOOKUP($F363,'(참고)타워 스텟 가치'!$B$12:$L$16,AF$2,0)*$E363)</f>
        <v>148999.9999999998</v>
      </c>
      <c r="AG363">
        <f>VLOOKUP($F363,'(참고)타워 스텟 가치'!$B$12:$L$16,AG$2,0)+(VLOOKUP($F363,'(참고)타워 스텟 가치'!$B$12:$L$16,AG$2,0)*$E363)</f>
        <v>1508.624999999998</v>
      </c>
      <c r="AH363">
        <f>VLOOKUP($F363,'(참고)타워 스텟 가치'!$B$12:$L$16,AH$2,0)+(VLOOKUP($F363,'(참고)타워 스텟 가치'!$B$12:$L$16,AH$2,0)*$E363)</f>
        <v>50.287499999999937</v>
      </c>
      <c r="AI363">
        <f>VLOOKUP($F363,'(참고)타워 스텟 가치'!$B$12:$L$16,AI$2,0)+(VLOOKUP($F363,'(참고)타워 스텟 가치'!$B$12:$L$16,AI$2,0)*$E363)</f>
        <v>8.9399999999999888</v>
      </c>
      <c r="AJ363">
        <f>VLOOKUP($F363,'(참고)타워 스텟 가치'!$B$12:$L$16,AJ$2,0)+(VLOOKUP($F363,'(참고)타워 스텟 가치'!$B$12:$L$16,AJ$2,0)*$E363)</f>
        <v>0</v>
      </c>
      <c r="AK363">
        <f>VLOOKUP($F363,'(참고)타워 스텟 가치'!$B$12:$L$16,AK$2,0)+(VLOOKUP($F363,'(참고)타워 스텟 가치'!$B$12:$L$16,AK$2,0)*$E363)</f>
        <v>0</v>
      </c>
      <c r="AL363">
        <f>VLOOKUP($F363,'(참고)타워 스텟 가치'!$B$12:$L$16,AL$2,0)+(VLOOKUP($F363,'(참고)타워 스텟 가치'!$B$12:$L$16,AL$2,0)*$E363)</f>
        <v>59.599999999999923</v>
      </c>
      <c r="AM363">
        <f>SUM('스테이지별 몬스터 스텟'!AD363*'(참고)타워 스텟 가치'!$Q$17,'스테이지별 몬스터 스텟'!AE363*'(참고)타워 스텟 가치'!$R$17,'스테이지별 몬스터 스텟'!AF363*'(참고)타워 스텟 가치'!$S$17,'스테이지별 몬스터 스텟'!AG363*'(참고)타워 스텟 가치'!$T$17,'스테이지별 몬스터 스텟'!AH363*'(참고)타워 스텟 가치'!$U$17,'스테이지별 몬스터 스텟'!AI363*'(참고)타워 스텟 가치'!$V$17,'스테이지별 몬스터 스텟'!AJ363*'(참고)타워 스텟 가치'!$W$17,'스테이지별 몬스터 스텟'!AK363*'(참고)타워 스텟 가치'!$X$17,'스테이지별 몬스터 스텟'!AL363*'(참고)타워 스텟 가치'!$Y$17)</f>
        <v>227701.42749999973</v>
      </c>
      <c r="AN363">
        <v>3</v>
      </c>
    </row>
    <row r="364" spans="3:40" x14ac:dyDescent="0.3">
      <c r="C364">
        <v>5</v>
      </c>
      <c r="D364">
        <f t="shared" si="17"/>
        <v>72</v>
      </c>
      <c r="E364" s="52">
        <f>VLOOKUP(D364,'스테이지별 난이도 설정'!B:C,2,0)</f>
        <v>28.799999999999962</v>
      </c>
      <c r="F364" t="str">
        <f t="shared" si="18"/>
        <v>스페셜</v>
      </c>
      <c r="G364">
        <f t="shared" si="16"/>
        <v>6</v>
      </c>
      <c r="H364">
        <f>VLOOKUP($F364,'(참고)타워 스텟 가치'!$B$2:$L$6,H$2,0)+(VLOOKUP($F364,'(참고)타워 스텟 가치'!$B$2:$L$6,H$2,0)*$E364)</f>
        <v>1131.4687499999986</v>
      </c>
      <c r="I364">
        <f>VLOOKUP($F364,'(참고)타워 스텟 가치'!$B$2:$L$6,I$2,0)+(VLOOKUP($F364,'(참고)타워 스텟 가치'!$B$2:$L$6,I$2,0)*$E364)</f>
        <v>226.2937499999997</v>
      </c>
      <c r="J364">
        <f>VLOOKUP($F364,'(참고)타워 스텟 가치'!$B$2:$L$6,J$2,0)+(VLOOKUP($F364,'(참고)타워 스텟 가치'!$B$2:$L$6,J$2,0)*$E364)</f>
        <v>148999.9999999998</v>
      </c>
      <c r="K364">
        <f>VLOOKUP($F364,'(참고)타워 스텟 가치'!$B$2:$L$6,K$2,0)+(VLOOKUP($F364,'(참고)타워 스텟 가치'!$B$2:$L$6,K$2,0)*$E364)</f>
        <v>4525.8749999999945</v>
      </c>
      <c r="L364">
        <f>VLOOKUP($F364,'(참고)타워 스텟 가치'!$B$2:$L$6,L$2,0)+(VLOOKUP($F364,'(참고)타워 스텟 가치'!$B$2:$L$6,L$2,0)*$E364)</f>
        <v>75.431249999999906</v>
      </c>
      <c r="M364">
        <f>VLOOKUP($F364,'(참고)타워 스텟 가치'!$B$2:$L$6,M$2,0)+(VLOOKUP($F364,'(참고)타워 스텟 가치'!$B$2:$L$6,M$2,0)*$E364)</f>
        <v>8.9399999999999888</v>
      </c>
      <c r="N364">
        <f>VLOOKUP($F364,'(참고)타워 스텟 가치'!$B$2:$L$6,N$2,0)+(VLOOKUP($F364,'(참고)타워 스텟 가치'!$B$2:$L$6,N$2,0)*$E364)</f>
        <v>0</v>
      </c>
      <c r="O364">
        <f>VLOOKUP($F364,'(참고)타워 스텟 가치'!$B$2:$L$6,O$2,0)+(VLOOKUP($F364,'(참고)타워 스텟 가치'!$B$2:$L$6,O$2,0)*$E364)</f>
        <v>0</v>
      </c>
      <c r="P364">
        <f>VLOOKUP($F364,'(참고)타워 스텟 가치'!$B$2:$L$6,P$2,0)+(VLOOKUP($F364,'(참고)타워 스텟 가치'!$B$2:$L$6,P$2,0)*$E364)</f>
        <v>29.799999999999962</v>
      </c>
      <c r="Q364">
        <f>SUM('스테이지별 몬스터 스텟'!H364*'(참고)타워 스텟 가치'!$Q$17,'스테이지별 몬스터 스텟'!I364*'(참고)타워 스텟 가치'!$R$17,'스테이지별 몬스터 스텟'!J364*'(참고)타워 스텟 가치'!$S$17,'스테이지별 몬스터 스텟'!K364*'(참고)타워 스텟 가치'!$T$17,'스테이지별 몬스터 스텟'!L364*'(참고)타워 스텟 가치'!$U$17,'스테이지별 몬스터 스텟'!M364*'(참고)타워 스텟 가치'!$V$17,'스테이지별 몬스터 스텟'!N364*'(참고)타워 스텟 가치'!$W$17,'스테이지별 몬스터 스텟'!O364*'(참고)타워 스텟 가치'!$X$17,'스테이지별 몬스터 스텟'!P364*'(참고)타워 스텟 가치'!$Y$17)</f>
        <v>235373.53062499969</v>
      </c>
      <c r="R364">
        <v>1</v>
      </c>
      <c r="S364">
        <f>VLOOKUP($F364,'(참고)타워 스텟 가치'!$B$7:$L$11,S$2,0)+(VLOOKUP($F364,'(참고)타워 스텟 가치'!$B$7:$L$11,S$2,0)*$E364)</f>
        <v>377.15624999999949</v>
      </c>
      <c r="T364">
        <f>VLOOKUP($F364,'(참고)타워 스텟 가치'!$B$7:$L$11,T$2,0)+(VLOOKUP($F364,'(참고)타워 스텟 가치'!$B$7:$L$11,T$2,0)*$E364)</f>
        <v>678.88124999999911</v>
      </c>
      <c r="U364">
        <f>VLOOKUP($F364,'(참고)타워 스텟 가치'!$B$7:$L$11,U$2,0)+(VLOOKUP($F364,'(참고)타워 스텟 가치'!$B$7:$L$11,U$2,0)*$E364)</f>
        <v>148999.9999999998</v>
      </c>
      <c r="V364">
        <f>VLOOKUP($F364,'(참고)타워 스텟 가치'!$B$7:$L$11,V$2,0)+(VLOOKUP($F364,'(참고)타워 스텟 가치'!$B$7:$L$11,V$2,0)*$E364)</f>
        <v>4525.8749999999945</v>
      </c>
      <c r="W364">
        <f>VLOOKUP($F364,'(참고)타워 스텟 가치'!$B$7:$L$11,W$2,0)+(VLOOKUP($F364,'(참고)타워 스텟 가치'!$B$7:$L$11,W$2,0)*$E364)</f>
        <v>75.431249999999906</v>
      </c>
      <c r="X364">
        <f>VLOOKUP($F364,'(참고)타워 스텟 가치'!$B$7:$L$11,X$2,0)+(VLOOKUP($F364,'(참고)타워 스텟 가치'!$B$7:$L$11,X$2,0)*$E364)</f>
        <v>8.9399999999999888</v>
      </c>
      <c r="Y364">
        <f>VLOOKUP($F364,'(참고)타워 스텟 가치'!$B$7:$L$11,Y$2,0)+(VLOOKUP($F364,'(참고)타워 스텟 가치'!$B$7:$L$11,Y$2,0)*$E364)</f>
        <v>0</v>
      </c>
      <c r="Z364">
        <f>VLOOKUP($F364,'(참고)타워 스텟 가치'!$B$7:$L$11,Z$2,0)+(VLOOKUP($F364,'(참고)타워 스텟 가치'!$B$7:$L$11,Z$2,0)*$E364)</f>
        <v>0</v>
      </c>
      <c r="AA364">
        <f>VLOOKUP($F364,'(참고)타워 스텟 가치'!$B$7:$L$11,AA$2,0)+(VLOOKUP($F364,'(참고)타워 스텟 가치'!$B$7:$L$11,AA$2,0)*$E364)</f>
        <v>29.799999999999962</v>
      </c>
      <c r="AB364">
        <f>SUM('스테이지별 몬스터 스텟'!S364*'(참고)타워 스텟 가치'!$Q$17,'스테이지별 몬스터 스텟'!T364*'(참고)타워 스텟 가치'!$R$17,'스테이지별 몬스터 스텟'!U364*'(참고)타워 스텟 가치'!$S$17,'스테이지별 몬스터 스텟'!V364*'(참고)타워 스텟 가치'!$T$17,'스테이지별 몬스터 스텟'!W364*'(참고)타워 스텟 가치'!$U$17,'스테이지별 몬스터 스텟'!X364*'(참고)타워 스텟 가치'!$V$17,'스테이지별 몬스터 스텟'!Y364*'(참고)타워 스텟 가치'!$W$17,'스테이지별 몬스터 스텟'!Z364*'(참고)타워 스텟 가치'!$X$17,'스테이지별 몬스터 스텟'!AA364*'(참고)타워 스텟 가치'!$Y$17)</f>
        <v>234543.7868749997</v>
      </c>
      <c r="AC364">
        <v>2</v>
      </c>
      <c r="AD364">
        <f>VLOOKUP($F364,'(참고)타워 스텟 가치'!$B$12:$L$16,AD$2,0)+(VLOOKUP($F364,'(참고)타워 스텟 가치'!$B$12:$L$16,AD$2,0)*$E364)</f>
        <v>377.15624999999949</v>
      </c>
      <c r="AE364">
        <f>VLOOKUP($F364,'(참고)타워 스텟 가치'!$B$12:$L$16,AE$2,0)+(VLOOKUP($F364,'(참고)타워 스텟 가치'!$B$12:$L$16,AE$2,0)*$E364)</f>
        <v>452.58749999999941</v>
      </c>
      <c r="AF364">
        <f>VLOOKUP($F364,'(참고)타워 스텟 가치'!$B$12:$L$16,AF$2,0)+(VLOOKUP($F364,'(참고)타워 스텟 가치'!$B$12:$L$16,AF$2,0)*$E364)</f>
        <v>148999.9999999998</v>
      </c>
      <c r="AG364">
        <f>VLOOKUP($F364,'(참고)타워 스텟 가치'!$B$12:$L$16,AG$2,0)+(VLOOKUP($F364,'(참고)타워 스텟 가치'!$B$12:$L$16,AG$2,0)*$E364)</f>
        <v>2262.9374999999973</v>
      </c>
      <c r="AH364">
        <f>VLOOKUP($F364,'(참고)타워 스텟 가치'!$B$12:$L$16,AH$2,0)+(VLOOKUP($F364,'(참고)타워 스텟 가치'!$B$12:$L$16,AH$2,0)*$E364)</f>
        <v>75.431249999999906</v>
      </c>
      <c r="AI364">
        <f>VLOOKUP($F364,'(참고)타워 스텟 가치'!$B$12:$L$16,AI$2,0)+(VLOOKUP($F364,'(참고)타워 스텟 가치'!$B$12:$L$16,AI$2,0)*$E364)</f>
        <v>8.9399999999999888</v>
      </c>
      <c r="AJ364">
        <f>VLOOKUP($F364,'(참고)타워 스텟 가치'!$B$12:$L$16,AJ$2,0)+(VLOOKUP($F364,'(참고)타워 스텟 가치'!$B$12:$L$16,AJ$2,0)*$E364)</f>
        <v>0</v>
      </c>
      <c r="AK364">
        <f>VLOOKUP($F364,'(참고)타워 스텟 가치'!$B$12:$L$16,AK$2,0)+(VLOOKUP($F364,'(참고)타워 스텟 가치'!$B$12:$L$16,AK$2,0)*$E364)</f>
        <v>0</v>
      </c>
      <c r="AL364">
        <f>VLOOKUP($F364,'(참고)타워 스텟 가치'!$B$12:$L$16,AL$2,0)+(VLOOKUP($F364,'(참고)타워 스텟 가치'!$B$12:$L$16,AL$2,0)*$E364)</f>
        <v>59.599999999999923</v>
      </c>
      <c r="AM364">
        <f>SUM('스테이지별 몬스터 스텟'!AD364*'(참고)타워 스텟 가치'!$Q$17,'스테이지별 몬스터 스텟'!AE364*'(참고)타워 스텟 가치'!$R$17,'스테이지별 몬스터 스텟'!AF364*'(참고)타워 스텟 가치'!$S$17,'스테이지별 몬스터 스텟'!AG364*'(참고)타워 스텟 가치'!$T$17,'스테이지별 몬스터 스텟'!AH364*'(참고)타워 스텟 가치'!$U$17,'스테이지별 몬스터 스텟'!AI364*'(참고)타워 스텟 가치'!$V$17,'스테이지별 몬스터 스텟'!AJ364*'(참고)타워 스텟 가치'!$W$17,'스테이지별 몬스터 스텟'!AK364*'(참고)타워 스텟 가치'!$X$17,'스테이지별 몬스터 스텟'!AL364*'(참고)타워 스텟 가치'!$Y$17)</f>
        <v>229738.07124999972</v>
      </c>
      <c r="AN364">
        <v>3</v>
      </c>
    </row>
    <row r="365" spans="3:40" x14ac:dyDescent="0.3">
      <c r="C365">
        <v>1</v>
      </c>
      <c r="D365">
        <f t="shared" si="17"/>
        <v>73</v>
      </c>
      <c r="E365" s="52">
        <f>VLOOKUP(D365,'스테이지별 난이도 설정'!B:C,2,0)</f>
        <v>29.19999999999996</v>
      </c>
      <c r="F365" t="str">
        <f t="shared" si="18"/>
        <v>일반</v>
      </c>
      <c r="G365">
        <f t="shared" si="16"/>
        <v>6</v>
      </c>
      <c r="H365">
        <f>VLOOKUP($F365,'(참고)타워 스텟 가치'!$B$2:$L$6,H$2,0)+(VLOOKUP($F365,'(참고)타워 스텟 가치'!$B$2:$L$6,H$2,0)*$E365)</f>
        <v>226.49999999999972</v>
      </c>
      <c r="I365">
        <f>VLOOKUP($F365,'(참고)타워 스텟 가치'!$B$2:$L$6,I$2,0)+(VLOOKUP($F365,'(참고)타워 스텟 가치'!$B$2:$L$6,I$2,0)*$E365)</f>
        <v>45.29999999999994</v>
      </c>
      <c r="J365">
        <f>VLOOKUP($F365,'(참고)타워 스텟 가치'!$B$2:$L$6,J$2,0)+(VLOOKUP($F365,'(참고)타워 스텟 가치'!$B$2:$L$6,J$2,0)*$E365)</f>
        <v>150999.9999999998</v>
      </c>
      <c r="K365">
        <f>VLOOKUP($F365,'(참고)타워 스텟 가치'!$B$2:$L$6,K$2,0)+(VLOOKUP($F365,'(참고)타워 스텟 가치'!$B$2:$L$6,K$2,0)*$E365)</f>
        <v>905.99999999999886</v>
      </c>
      <c r="L365">
        <f>VLOOKUP($F365,'(참고)타워 스텟 가치'!$B$2:$L$6,L$2,0)+(VLOOKUP($F365,'(참고)타워 스텟 가치'!$B$2:$L$6,L$2,0)*$E365)</f>
        <v>15.09999999999998</v>
      </c>
      <c r="M365">
        <f>VLOOKUP($F365,'(참고)타워 스텟 가치'!$B$2:$L$6,M$2,0)+(VLOOKUP($F365,'(참고)타워 스텟 가치'!$B$2:$L$6,M$2,0)*$E365)</f>
        <v>9.0599999999999881</v>
      </c>
      <c r="N365">
        <f>VLOOKUP($F365,'(참고)타워 스텟 가치'!$B$2:$L$6,N$2,0)+(VLOOKUP($F365,'(참고)타워 스텟 가치'!$B$2:$L$6,N$2,0)*$E365)</f>
        <v>0</v>
      </c>
      <c r="O365">
        <f>VLOOKUP($F365,'(참고)타워 스텟 가치'!$B$2:$L$6,O$2,0)+(VLOOKUP($F365,'(참고)타워 스텟 가치'!$B$2:$L$6,O$2,0)*$E365)</f>
        <v>0</v>
      </c>
      <c r="P365">
        <f>VLOOKUP($F365,'(참고)타워 스텟 가치'!$B$2:$L$6,P$2,0)+(VLOOKUP($F365,'(참고)타워 스텟 가치'!$B$2:$L$6,P$2,0)*$E365)</f>
        <v>21.139999999999969</v>
      </c>
      <c r="Q365">
        <f>SUM('스테이지별 몬스터 스텟'!H365*'(참고)타워 스텟 가치'!$Q$17,'스테이지별 몬스터 스텟'!I365*'(참고)타워 스텟 가치'!$R$17,'스테이지별 몬스터 스텟'!J365*'(참고)타워 스텟 가치'!$S$17,'스테이지별 몬스터 스텟'!K365*'(참고)타워 스텟 가치'!$T$17,'스테이지별 몬스터 스텟'!L365*'(참고)타워 스텟 가치'!$U$17,'스테이지별 몬스터 스텟'!M365*'(참고)타워 스텟 가치'!$V$17,'스테이지별 몬스터 스텟'!N365*'(참고)타워 스텟 가치'!$W$17,'스테이지별 몬스터 스텟'!O365*'(참고)타워 스텟 가치'!$X$17,'스테이지별 몬스터 스텟'!P365*'(참고)타워 스텟 가치'!$Y$17)</f>
        <v>228914.48999999973</v>
      </c>
      <c r="R365">
        <v>1</v>
      </c>
      <c r="S365">
        <f>VLOOKUP($F365,'(참고)타워 스텟 가치'!$B$7:$L$11,S$2,0)+(VLOOKUP($F365,'(참고)타워 스텟 가치'!$B$7:$L$11,S$2,0)*$E365)</f>
        <v>75.499999999999901</v>
      </c>
      <c r="T365">
        <f>VLOOKUP($F365,'(참고)타워 스텟 가치'!$B$7:$L$11,T$2,0)+(VLOOKUP($F365,'(참고)타워 스텟 가치'!$B$7:$L$11,T$2,0)*$E365)</f>
        <v>135.89999999999981</v>
      </c>
      <c r="U365">
        <f>VLOOKUP($F365,'(참고)타워 스텟 가치'!$B$7:$L$11,U$2,0)+(VLOOKUP($F365,'(참고)타워 스텟 가치'!$B$7:$L$11,U$2,0)*$E365)</f>
        <v>150999.9999999998</v>
      </c>
      <c r="V365">
        <f>VLOOKUP($F365,'(참고)타워 스텟 가치'!$B$7:$L$11,V$2,0)+(VLOOKUP($F365,'(참고)타워 스텟 가치'!$B$7:$L$11,V$2,0)*$E365)</f>
        <v>905.99999999999886</v>
      </c>
      <c r="W365">
        <f>VLOOKUP($F365,'(참고)타워 스텟 가치'!$B$7:$L$11,W$2,0)+(VLOOKUP($F365,'(참고)타워 스텟 가치'!$B$7:$L$11,W$2,0)*$E365)</f>
        <v>15.09999999999998</v>
      </c>
      <c r="X365">
        <f>VLOOKUP($F365,'(참고)타워 스텟 가치'!$B$7:$L$11,X$2,0)+(VLOOKUP($F365,'(참고)타워 스텟 가치'!$B$7:$L$11,X$2,0)*$E365)</f>
        <v>9.0599999999999881</v>
      </c>
      <c r="Y365">
        <f>VLOOKUP($F365,'(참고)타워 스텟 가치'!$B$7:$L$11,Y$2,0)+(VLOOKUP($F365,'(참고)타워 스텟 가치'!$B$7:$L$11,Y$2,0)*$E365)</f>
        <v>0</v>
      </c>
      <c r="Z365">
        <f>VLOOKUP($F365,'(참고)타워 스텟 가치'!$B$7:$L$11,Z$2,0)+(VLOOKUP($F365,'(참고)타워 스텟 가치'!$B$7:$L$11,Z$2,0)*$E365)</f>
        <v>0</v>
      </c>
      <c r="AA365">
        <f>VLOOKUP($F365,'(참고)타워 스텟 가치'!$B$7:$L$11,AA$2,0)+(VLOOKUP($F365,'(참고)타워 스텟 가치'!$B$7:$L$11,AA$2,0)*$E365)</f>
        <v>21.139999999999969</v>
      </c>
      <c r="AB365">
        <f>SUM('스테이지별 몬스터 스텟'!S365*'(참고)타워 스텟 가치'!$Q$17,'스테이지별 몬스터 스텟'!T365*'(참고)타워 스텟 가치'!$R$17,'스테이지별 몬스터 스텟'!U365*'(참고)타워 스텟 가치'!$S$17,'스테이지별 몬스터 스텟'!V365*'(참고)타워 스텟 가치'!$T$17,'스테이지별 몬스터 스텟'!W365*'(참고)타워 스텟 가치'!$U$17,'스테이지별 몬스터 스텟'!X365*'(참고)타워 스텟 가치'!$V$17,'스테이지별 몬스터 스텟'!Y365*'(참고)타워 스텟 가치'!$W$17,'스테이지별 몬스터 스텟'!Z365*'(참고)타워 스텟 가치'!$X$17,'스테이지별 몬스터 스텟'!AA365*'(참고)타워 스텟 가치'!$Y$17)</f>
        <v>228748.38999999972</v>
      </c>
      <c r="AC365">
        <v>2</v>
      </c>
      <c r="AD365">
        <f>VLOOKUP($F365,'(참고)타워 스텟 가치'!$B$12:$L$16,AD$2,0)+(VLOOKUP($F365,'(참고)타워 스텟 가치'!$B$12:$L$16,AD$2,0)*$E365)</f>
        <v>75.499999999999901</v>
      </c>
      <c r="AE365">
        <f>VLOOKUP($F365,'(참고)타워 스텟 가치'!$B$12:$L$16,AE$2,0)+(VLOOKUP($F365,'(참고)타워 스텟 가치'!$B$12:$L$16,AE$2,0)*$E365)</f>
        <v>90.599999999999881</v>
      </c>
      <c r="AF365">
        <f>VLOOKUP($F365,'(참고)타워 스텟 가치'!$B$12:$L$16,AF$2,0)+(VLOOKUP($F365,'(참고)타워 스텟 가치'!$B$12:$L$16,AF$2,0)*$E365)</f>
        <v>150999.9999999998</v>
      </c>
      <c r="AG365">
        <f>VLOOKUP($F365,'(참고)타워 스텟 가치'!$B$12:$L$16,AG$2,0)+(VLOOKUP($F365,'(참고)타워 스텟 가치'!$B$12:$L$16,AG$2,0)*$E365)</f>
        <v>452.99999999999943</v>
      </c>
      <c r="AH365">
        <f>VLOOKUP($F365,'(참고)타워 스텟 가치'!$B$12:$L$16,AH$2,0)+(VLOOKUP($F365,'(참고)타워 스텟 가치'!$B$12:$L$16,AH$2,0)*$E365)</f>
        <v>15.09999999999998</v>
      </c>
      <c r="AI365">
        <f>VLOOKUP($F365,'(참고)타워 스텟 가치'!$B$12:$L$16,AI$2,0)+(VLOOKUP($F365,'(참고)타워 스텟 가치'!$B$12:$L$16,AI$2,0)*$E365)</f>
        <v>9.0599999999999881</v>
      </c>
      <c r="AJ365">
        <f>VLOOKUP($F365,'(참고)타워 스텟 가치'!$B$12:$L$16,AJ$2,0)+(VLOOKUP($F365,'(참고)타워 스텟 가치'!$B$12:$L$16,AJ$2,0)*$E365)</f>
        <v>0</v>
      </c>
      <c r="AK365">
        <f>VLOOKUP($F365,'(참고)타워 스텟 가치'!$B$12:$L$16,AK$2,0)+(VLOOKUP($F365,'(참고)타워 스텟 가치'!$B$12:$L$16,AK$2,0)*$E365)</f>
        <v>0</v>
      </c>
      <c r="AL365">
        <f>VLOOKUP($F365,'(참고)타워 스텟 가치'!$B$12:$L$16,AL$2,0)+(VLOOKUP($F365,'(참고)타워 스텟 가치'!$B$12:$L$16,AL$2,0)*$E365)</f>
        <v>42.279999999999937</v>
      </c>
      <c r="AM365">
        <f>SUM('스테이지별 몬스터 스텟'!AD365*'(참고)타워 스텟 가치'!$Q$17,'스테이지별 몬스터 스텟'!AE365*'(참고)타워 스텟 가치'!$R$17,'스테이지별 몬스터 스텟'!AF365*'(참고)타워 스텟 가치'!$S$17,'스테이지별 몬스터 스텟'!AG365*'(참고)타워 스텟 가치'!$T$17,'스테이지별 몬스터 스텟'!AH365*'(참고)타워 스텟 가치'!$U$17,'스테이지별 몬스터 스텟'!AI365*'(참고)타워 스텟 가치'!$V$17,'스테이지별 몬스터 스텟'!AJ365*'(참고)타워 스텟 가치'!$W$17,'스테이지별 몬스터 스텟'!AK365*'(참고)타워 스텟 가치'!$X$17,'스테이지별 몬스터 스텟'!AL365*'(참고)타워 스텟 가치'!$Y$17)</f>
        <v>227816.71999999971</v>
      </c>
      <c r="AN365">
        <v>3</v>
      </c>
    </row>
    <row r="366" spans="3:40" x14ac:dyDescent="0.3">
      <c r="C366">
        <v>2</v>
      </c>
      <c r="D366">
        <f t="shared" si="17"/>
        <v>73</v>
      </c>
      <c r="E366" s="52">
        <f>VLOOKUP(D366,'스테이지별 난이도 설정'!B:C,2,0)</f>
        <v>29.19999999999996</v>
      </c>
      <c r="F366" t="str">
        <f t="shared" si="18"/>
        <v>레어</v>
      </c>
      <c r="G366">
        <f t="shared" si="16"/>
        <v>6</v>
      </c>
      <c r="H366">
        <f>VLOOKUP($F366,'(참고)타워 스텟 가치'!$B$2:$L$6,H$2,0)+(VLOOKUP($F366,'(참고)타워 스텟 가치'!$B$2:$L$6,H$2,0)*$E366)</f>
        <v>339.74999999999955</v>
      </c>
      <c r="I366">
        <f>VLOOKUP($F366,'(참고)타워 스텟 가치'!$B$2:$L$6,I$2,0)+(VLOOKUP($F366,'(참고)타워 스텟 가치'!$B$2:$L$6,I$2,0)*$E366)</f>
        <v>67.949999999999903</v>
      </c>
      <c r="J366">
        <f>VLOOKUP($F366,'(참고)타워 스텟 가치'!$B$2:$L$6,J$2,0)+(VLOOKUP($F366,'(참고)타워 스텟 가치'!$B$2:$L$6,J$2,0)*$E366)</f>
        <v>150999.9999999998</v>
      </c>
      <c r="K366">
        <f>VLOOKUP($F366,'(참고)타워 스텟 가치'!$B$2:$L$6,K$2,0)+(VLOOKUP($F366,'(참고)타워 스텟 가치'!$B$2:$L$6,K$2,0)*$E366)</f>
        <v>1358.9999999999982</v>
      </c>
      <c r="L366">
        <f>VLOOKUP($F366,'(참고)타워 스텟 가치'!$B$2:$L$6,L$2,0)+(VLOOKUP($F366,'(참고)타워 스텟 가치'!$B$2:$L$6,L$2,0)*$E366)</f>
        <v>22.64999999999997</v>
      </c>
      <c r="M366">
        <f>VLOOKUP($F366,'(참고)타워 스텟 가치'!$B$2:$L$6,M$2,0)+(VLOOKUP($F366,'(참고)타워 스텟 가치'!$B$2:$L$6,M$2,0)*$E366)</f>
        <v>9.0599999999999881</v>
      </c>
      <c r="N366">
        <f>VLOOKUP($F366,'(참고)타워 스텟 가치'!$B$2:$L$6,N$2,0)+(VLOOKUP($F366,'(참고)타워 스텟 가치'!$B$2:$L$6,N$2,0)*$E366)</f>
        <v>0</v>
      </c>
      <c r="O366">
        <f>VLOOKUP($F366,'(참고)타워 스텟 가치'!$B$2:$L$6,O$2,0)+(VLOOKUP($F366,'(참고)타워 스텟 가치'!$B$2:$L$6,O$2,0)*$E366)</f>
        <v>0</v>
      </c>
      <c r="P366">
        <f>VLOOKUP($F366,'(참고)타워 스텟 가치'!$B$2:$L$6,P$2,0)+(VLOOKUP($F366,'(참고)타워 스텟 가치'!$B$2:$L$6,P$2,0)*$E366)</f>
        <v>21.139999999999969</v>
      </c>
      <c r="Q366">
        <f>SUM('스테이지별 몬스터 스텟'!H366*'(참고)타워 스텟 가치'!$Q$17,'스테이지별 몬스터 스텟'!I366*'(참고)타워 스텟 가치'!$R$17,'스테이지별 몬스터 스텟'!J366*'(참고)타워 스텟 가치'!$S$17,'스테이지별 몬스터 스텟'!K366*'(참고)타워 스텟 가치'!$T$17,'스테이지별 몬스터 스텟'!L366*'(참고)타워 스텟 가치'!$U$17,'스테이지별 몬스터 스텟'!M366*'(참고)타워 스텟 가치'!$V$17,'스테이지별 몬스터 스텟'!N366*'(참고)타워 스텟 가치'!$W$17,'스테이지별 몬스터 스텟'!O366*'(참고)타워 스텟 가치'!$X$17,'스테이지별 몬스터 스텟'!P366*'(참고)타워 스텟 가치'!$Y$17)</f>
        <v>230096.06499999968</v>
      </c>
      <c r="R366">
        <v>1</v>
      </c>
      <c r="S366">
        <f>VLOOKUP($F366,'(참고)타워 스텟 가치'!$B$7:$L$11,S$2,0)+(VLOOKUP($F366,'(참고)타워 스텟 가치'!$B$7:$L$11,S$2,0)*$E366)</f>
        <v>113.24999999999986</v>
      </c>
      <c r="T366">
        <f>VLOOKUP($F366,'(참고)타워 스텟 가치'!$B$7:$L$11,T$2,0)+(VLOOKUP($F366,'(참고)타워 스텟 가치'!$B$7:$L$11,T$2,0)*$E366)</f>
        <v>203.84999999999974</v>
      </c>
      <c r="U366">
        <f>VLOOKUP($F366,'(참고)타워 스텟 가치'!$B$7:$L$11,U$2,0)+(VLOOKUP($F366,'(참고)타워 스텟 가치'!$B$7:$L$11,U$2,0)*$E366)</f>
        <v>150999.9999999998</v>
      </c>
      <c r="V366">
        <f>VLOOKUP($F366,'(참고)타워 스텟 가치'!$B$7:$L$11,V$2,0)+(VLOOKUP($F366,'(참고)타워 스텟 가치'!$B$7:$L$11,V$2,0)*$E366)</f>
        <v>1358.9999999999982</v>
      </c>
      <c r="W366">
        <f>VLOOKUP($F366,'(참고)타워 스텟 가치'!$B$7:$L$11,W$2,0)+(VLOOKUP($F366,'(참고)타워 스텟 가치'!$B$7:$L$11,W$2,0)*$E366)</f>
        <v>22.64999999999997</v>
      </c>
      <c r="X366">
        <f>VLOOKUP($F366,'(참고)타워 스텟 가치'!$B$7:$L$11,X$2,0)+(VLOOKUP($F366,'(참고)타워 스텟 가치'!$B$7:$L$11,X$2,0)*$E366)</f>
        <v>9.0599999999999881</v>
      </c>
      <c r="Y366">
        <f>VLOOKUP($F366,'(참고)타워 스텟 가치'!$B$7:$L$11,Y$2,0)+(VLOOKUP($F366,'(참고)타워 스텟 가치'!$B$7:$L$11,Y$2,0)*$E366)</f>
        <v>0</v>
      </c>
      <c r="Z366">
        <f>VLOOKUP($F366,'(참고)타워 스텟 가치'!$B$7:$L$11,Z$2,0)+(VLOOKUP($F366,'(참고)타워 스텟 가치'!$B$7:$L$11,Z$2,0)*$E366)</f>
        <v>0</v>
      </c>
      <c r="AA366">
        <f>VLOOKUP($F366,'(참고)타워 스텟 가치'!$B$7:$L$11,AA$2,0)+(VLOOKUP($F366,'(참고)타워 스텟 가치'!$B$7:$L$11,AA$2,0)*$E366)</f>
        <v>21.139999999999969</v>
      </c>
      <c r="AB366">
        <f>SUM('스테이지별 몬스터 스텟'!S366*'(참고)타워 스텟 가치'!$Q$17,'스테이지별 몬스터 스텟'!T366*'(참고)타워 스텟 가치'!$R$17,'스테이지별 몬스터 스텟'!U366*'(참고)타워 스텟 가치'!$S$17,'스테이지별 몬스터 스텟'!V366*'(참고)타워 스텟 가치'!$T$17,'스테이지별 몬스터 스텟'!W366*'(참고)타워 스텟 가치'!$U$17,'스테이지별 몬스터 스텟'!X366*'(참고)타워 스텟 가치'!$V$17,'스테이지별 몬스터 스텟'!Y366*'(참고)타워 스텟 가치'!$W$17,'스테이지별 몬스터 스텟'!Z366*'(참고)타워 스텟 가치'!$X$17,'스테이지별 몬스터 스텟'!AA366*'(참고)타워 스텟 가치'!$Y$17)</f>
        <v>229846.91499999969</v>
      </c>
      <c r="AC366">
        <v>2</v>
      </c>
      <c r="AD366">
        <f>VLOOKUP($F366,'(참고)타워 스텟 가치'!$B$12:$L$16,AD$2,0)+(VLOOKUP($F366,'(참고)타워 스텟 가치'!$B$12:$L$16,AD$2,0)*$E366)</f>
        <v>113.24999999999986</v>
      </c>
      <c r="AE366">
        <f>VLOOKUP($F366,'(참고)타워 스텟 가치'!$B$12:$L$16,AE$2,0)+(VLOOKUP($F366,'(참고)타워 스텟 가치'!$B$12:$L$16,AE$2,0)*$E366)</f>
        <v>135.89999999999981</v>
      </c>
      <c r="AF366">
        <f>VLOOKUP($F366,'(참고)타워 스텟 가치'!$B$12:$L$16,AF$2,0)+(VLOOKUP($F366,'(참고)타워 스텟 가치'!$B$12:$L$16,AF$2,0)*$E366)</f>
        <v>150999.9999999998</v>
      </c>
      <c r="AG366">
        <f>VLOOKUP($F366,'(참고)타워 스텟 가치'!$B$12:$L$16,AG$2,0)+(VLOOKUP($F366,'(참고)타워 스텟 가치'!$B$12:$L$16,AG$2,0)*$E366)</f>
        <v>679.49999999999909</v>
      </c>
      <c r="AH366">
        <f>VLOOKUP($F366,'(참고)타워 스텟 가치'!$B$12:$L$16,AH$2,0)+(VLOOKUP($F366,'(참고)타워 스텟 가치'!$B$12:$L$16,AH$2,0)*$E366)</f>
        <v>22.64999999999997</v>
      </c>
      <c r="AI366">
        <f>VLOOKUP($F366,'(참고)타워 스텟 가치'!$B$12:$L$16,AI$2,0)+(VLOOKUP($F366,'(참고)타워 스텟 가치'!$B$12:$L$16,AI$2,0)*$E366)</f>
        <v>9.0599999999999881</v>
      </c>
      <c r="AJ366">
        <f>VLOOKUP($F366,'(참고)타워 스텟 가치'!$B$12:$L$16,AJ$2,0)+(VLOOKUP($F366,'(참고)타워 스텟 가치'!$B$12:$L$16,AJ$2,0)*$E366)</f>
        <v>0</v>
      </c>
      <c r="AK366">
        <f>VLOOKUP($F366,'(참고)타워 스텟 가치'!$B$12:$L$16,AK$2,0)+(VLOOKUP($F366,'(참고)타워 스텟 가치'!$B$12:$L$16,AK$2,0)*$E366)</f>
        <v>0</v>
      </c>
      <c r="AL366">
        <f>VLOOKUP($F366,'(참고)타워 스텟 가치'!$B$12:$L$16,AL$2,0)+(VLOOKUP($F366,'(참고)타워 스텟 가치'!$B$12:$L$16,AL$2,0)*$E366)</f>
        <v>42.279999999999937</v>
      </c>
      <c r="AM366">
        <f>SUM('스테이지별 몬스터 스텟'!AD366*'(참고)타워 스텟 가치'!$Q$17,'스테이지별 몬스터 스텟'!AE366*'(참고)타워 스텟 가치'!$R$17,'스테이지별 몬스터 스텟'!AF366*'(참고)타워 스텟 가치'!$S$17,'스테이지별 몬스터 스텟'!AG366*'(참고)타워 스텟 가치'!$T$17,'스테이지별 몬스터 스텟'!AH366*'(참고)타워 스텟 가치'!$U$17,'스테이지별 몬스터 스텟'!AI366*'(참고)타워 스텟 가치'!$V$17,'스테이지별 몬스터 스텟'!AJ366*'(참고)타워 스텟 가치'!$W$17,'스테이지별 몬스터 스텟'!AK366*'(참고)타워 스텟 가치'!$X$17,'스테이지별 몬스터 스텟'!AL366*'(참고)타워 스텟 가치'!$Y$17)</f>
        <v>228428.2699999997</v>
      </c>
      <c r="AN366">
        <v>3</v>
      </c>
    </row>
    <row r="367" spans="3:40" x14ac:dyDescent="0.3">
      <c r="C367">
        <v>3</v>
      </c>
      <c r="D367">
        <f t="shared" si="17"/>
        <v>73</v>
      </c>
      <c r="E367" s="52">
        <f>VLOOKUP(D367,'스테이지별 난이도 설정'!B:C,2,0)</f>
        <v>29.19999999999996</v>
      </c>
      <c r="F367" t="str">
        <f t="shared" si="18"/>
        <v>에픽</v>
      </c>
      <c r="G367">
        <f t="shared" si="16"/>
        <v>6</v>
      </c>
      <c r="H367">
        <f>VLOOKUP($F367,'(참고)타워 스텟 가치'!$B$2:$L$6,H$2,0)+(VLOOKUP($F367,'(참고)타워 스텟 가치'!$B$2:$L$6,H$2,0)*$E367)</f>
        <v>509.62499999999932</v>
      </c>
      <c r="I367">
        <f>VLOOKUP($F367,'(참고)타워 스텟 가치'!$B$2:$L$6,I$2,0)+(VLOOKUP($F367,'(참고)타워 스텟 가치'!$B$2:$L$6,I$2,0)*$E367)</f>
        <v>101.92499999999987</v>
      </c>
      <c r="J367">
        <f>VLOOKUP($F367,'(참고)타워 스텟 가치'!$B$2:$L$6,J$2,0)+(VLOOKUP($F367,'(참고)타워 스텟 가치'!$B$2:$L$6,J$2,0)*$E367)</f>
        <v>150999.9999999998</v>
      </c>
      <c r="K367">
        <f>VLOOKUP($F367,'(참고)타워 스텟 가치'!$B$2:$L$6,K$2,0)+(VLOOKUP($F367,'(참고)타워 스텟 가치'!$B$2:$L$6,K$2,0)*$E367)</f>
        <v>2038.4999999999973</v>
      </c>
      <c r="L367">
        <f>VLOOKUP($F367,'(참고)타워 스텟 가치'!$B$2:$L$6,L$2,0)+(VLOOKUP($F367,'(참고)타워 스텟 가치'!$B$2:$L$6,L$2,0)*$E367)</f>
        <v>33.974999999999952</v>
      </c>
      <c r="M367">
        <f>VLOOKUP($F367,'(참고)타워 스텟 가치'!$B$2:$L$6,M$2,0)+(VLOOKUP($F367,'(참고)타워 스텟 가치'!$B$2:$L$6,M$2,0)*$E367)</f>
        <v>9.0599999999999881</v>
      </c>
      <c r="N367">
        <f>VLOOKUP($F367,'(참고)타워 스텟 가치'!$B$2:$L$6,N$2,0)+(VLOOKUP($F367,'(참고)타워 스텟 가치'!$B$2:$L$6,N$2,0)*$E367)</f>
        <v>0</v>
      </c>
      <c r="O367">
        <f>VLOOKUP($F367,'(참고)타워 스텟 가치'!$B$2:$L$6,O$2,0)+(VLOOKUP($F367,'(참고)타워 스텟 가치'!$B$2:$L$6,O$2,0)*$E367)</f>
        <v>0</v>
      </c>
      <c r="P367">
        <f>VLOOKUP($F367,'(참고)타워 스텟 가치'!$B$2:$L$6,P$2,0)+(VLOOKUP($F367,'(참고)타워 스텟 가치'!$B$2:$L$6,P$2,0)*$E367)</f>
        <v>21.139999999999969</v>
      </c>
      <c r="Q367">
        <f>SUM('스테이지별 몬스터 스텟'!H367*'(참고)타워 스텟 가치'!$Q$17,'스테이지별 몬스터 스텟'!I367*'(참고)타워 스텟 가치'!$R$17,'스테이지별 몬스터 스텟'!J367*'(참고)타워 스텟 가치'!$S$17,'스테이지별 몬스터 스텟'!K367*'(참고)타워 스텟 가치'!$T$17,'스테이지별 몬스터 스텟'!L367*'(참고)타워 스텟 가치'!$U$17,'스테이지별 몬스터 스텟'!M367*'(참고)타워 스텟 가치'!$V$17,'스테이지별 몬스터 스텟'!N367*'(참고)타워 스텟 가치'!$W$17,'스테이지별 몬스터 스텟'!O367*'(참고)타워 스텟 가치'!$X$17,'스테이지별 몬스터 스텟'!P367*'(참고)타워 스텟 가치'!$Y$17)</f>
        <v>231868.42749999973</v>
      </c>
      <c r="R367">
        <v>1</v>
      </c>
      <c r="S367">
        <f>VLOOKUP($F367,'(참고)타워 스텟 가치'!$B$7:$L$11,S$2,0)+(VLOOKUP($F367,'(참고)타워 스텟 가치'!$B$7:$L$11,S$2,0)*$E367)</f>
        <v>169.87499999999977</v>
      </c>
      <c r="T367">
        <f>VLOOKUP($F367,'(참고)타워 스텟 가치'!$B$7:$L$11,T$2,0)+(VLOOKUP($F367,'(참고)타워 스텟 가치'!$B$7:$L$11,T$2,0)*$E367)</f>
        <v>305.77499999999958</v>
      </c>
      <c r="U367">
        <f>VLOOKUP($F367,'(참고)타워 스텟 가치'!$B$7:$L$11,U$2,0)+(VLOOKUP($F367,'(참고)타워 스텟 가치'!$B$7:$L$11,U$2,0)*$E367)</f>
        <v>150999.9999999998</v>
      </c>
      <c r="V367">
        <f>VLOOKUP($F367,'(참고)타워 스텟 가치'!$B$7:$L$11,V$2,0)+(VLOOKUP($F367,'(참고)타워 스텟 가치'!$B$7:$L$11,V$2,0)*$E367)</f>
        <v>2038.4999999999973</v>
      </c>
      <c r="W367">
        <f>VLOOKUP($F367,'(참고)타워 스텟 가치'!$B$7:$L$11,W$2,0)+(VLOOKUP($F367,'(참고)타워 스텟 가치'!$B$7:$L$11,W$2,0)*$E367)</f>
        <v>33.974999999999952</v>
      </c>
      <c r="X367">
        <f>VLOOKUP($F367,'(참고)타워 스텟 가치'!$B$7:$L$11,X$2,0)+(VLOOKUP($F367,'(참고)타워 스텟 가치'!$B$7:$L$11,X$2,0)*$E367)</f>
        <v>9.0599999999999881</v>
      </c>
      <c r="Y367">
        <f>VLOOKUP($F367,'(참고)타워 스텟 가치'!$B$7:$L$11,Y$2,0)+(VLOOKUP($F367,'(참고)타워 스텟 가치'!$B$7:$L$11,Y$2,0)*$E367)</f>
        <v>0</v>
      </c>
      <c r="Z367">
        <f>VLOOKUP($F367,'(참고)타워 스텟 가치'!$B$7:$L$11,Z$2,0)+(VLOOKUP($F367,'(참고)타워 스텟 가치'!$B$7:$L$11,Z$2,0)*$E367)</f>
        <v>0</v>
      </c>
      <c r="AA367">
        <f>VLOOKUP($F367,'(참고)타워 스텟 가치'!$B$7:$L$11,AA$2,0)+(VLOOKUP($F367,'(참고)타워 스텟 가치'!$B$7:$L$11,AA$2,0)*$E367)</f>
        <v>21.139999999999969</v>
      </c>
      <c r="AB367">
        <f>SUM('스테이지별 몬스터 스텟'!S367*'(참고)타워 스텟 가치'!$Q$17,'스테이지별 몬스터 스텟'!T367*'(참고)타워 스텟 가치'!$R$17,'스테이지별 몬스터 스텟'!U367*'(참고)타워 스텟 가치'!$S$17,'스테이지별 몬스터 스텟'!V367*'(참고)타워 스텟 가치'!$T$17,'스테이지별 몬스터 스텟'!W367*'(참고)타워 스텟 가치'!$U$17,'스테이지별 몬스터 스텟'!X367*'(참고)타워 스텟 가치'!$V$17,'스테이지별 몬스터 스텟'!Y367*'(참고)타워 스텟 가치'!$W$17,'스테이지별 몬스터 스텟'!Z367*'(참고)타워 스텟 가치'!$X$17,'스테이지별 몬스터 스텟'!AA367*'(참고)타워 스텟 가치'!$Y$17)</f>
        <v>231494.70249999972</v>
      </c>
      <c r="AC367">
        <v>2</v>
      </c>
      <c r="AD367">
        <f>VLOOKUP($F367,'(참고)타워 스텟 가치'!$B$12:$L$16,AD$2,0)+(VLOOKUP($F367,'(참고)타워 스텟 가치'!$B$12:$L$16,AD$2,0)*$E367)</f>
        <v>169.87499999999977</v>
      </c>
      <c r="AE367">
        <f>VLOOKUP($F367,'(참고)타워 스텟 가치'!$B$12:$L$16,AE$2,0)+(VLOOKUP($F367,'(참고)타워 스텟 가치'!$B$12:$L$16,AE$2,0)*$E367)</f>
        <v>203.84999999999974</v>
      </c>
      <c r="AF367">
        <f>VLOOKUP($F367,'(참고)타워 스텟 가치'!$B$12:$L$16,AF$2,0)+(VLOOKUP($F367,'(참고)타워 스텟 가치'!$B$12:$L$16,AF$2,0)*$E367)</f>
        <v>150999.9999999998</v>
      </c>
      <c r="AG367">
        <f>VLOOKUP($F367,'(참고)타워 스텟 가치'!$B$12:$L$16,AG$2,0)+(VLOOKUP($F367,'(참고)타워 스텟 가치'!$B$12:$L$16,AG$2,0)*$E367)</f>
        <v>1019.2499999999986</v>
      </c>
      <c r="AH367">
        <f>VLOOKUP($F367,'(참고)타워 스텟 가치'!$B$12:$L$16,AH$2,0)+(VLOOKUP($F367,'(참고)타워 스텟 가치'!$B$12:$L$16,AH$2,0)*$E367)</f>
        <v>33.974999999999952</v>
      </c>
      <c r="AI367">
        <f>VLOOKUP($F367,'(참고)타워 스텟 가치'!$B$12:$L$16,AI$2,0)+(VLOOKUP($F367,'(참고)타워 스텟 가치'!$B$12:$L$16,AI$2,0)*$E367)</f>
        <v>9.0599999999999881</v>
      </c>
      <c r="AJ367">
        <f>VLOOKUP($F367,'(참고)타워 스텟 가치'!$B$12:$L$16,AJ$2,0)+(VLOOKUP($F367,'(참고)타워 스텟 가치'!$B$12:$L$16,AJ$2,0)*$E367)</f>
        <v>0</v>
      </c>
      <c r="AK367">
        <f>VLOOKUP($F367,'(참고)타워 스텟 가치'!$B$12:$L$16,AK$2,0)+(VLOOKUP($F367,'(참고)타워 스텟 가치'!$B$12:$L$16,AK$2,0)*$E367)</f>
        <v>0</v>
      </c>
      <c r="AL367">
        <f>VLOOKUP($F367,'(참고)타워 스텟 가치'!$B$12:$L$16,AL$2,0)+(VLOOKUP($F367,'(참고)타워 스텟 가치'!$B$12:$L$16,AL$2,0)*$E367)</f>
        <v>42.279999999999937</v>
      </c>
      <c r="AM367">
        <f>SUM('스테이지별 몬스터 스텟'!AD367*'(참고)타워 스텟 가치'!$Q$17,'스테이지별 몬스터 스텟'!AE367*'(참고)타워 스텟 가치'!$R$17,'스테이지별 몬스터 스텟'!AF367*'(참고)타워 스텟 가치'!$S$17,'스테이지별 몬스터 스텟'!AG367*'(참고)타워 스텟 가치'!$T$17,'스테이지별 몬스터 스텟'!AH367*'(참고)타워 스텟 가치'!$U$17,'스테이지별 몬스터 스텟'!AI367*'(참고)타워 스텟 가치'!$V$17,'스테이지별 몬스터 스텟'!AJ367*'(참고)타워 스텟 가치'!$W$17,'스테이지별 몬스터 스텟'!AK367*'(참고)타워 스텟 가치'!$X$17,'스테이지별 몬스터 스텟'!AL367*'(참고)타워 스텟 가치'!$Y$17)</f>
        <v>229345.59499999971</v>
      </c>
      <c r="AN367">
        <v>3</v>
      </c>
    </row>
    <row r="368" spans="3:40" x14ac:dyDescent="0.3">
      <c r="C368">
        <v>4</v>
      </c>
      <c r="D368">
        <f t="shared" si="17"/>
        <v>73</v>
      </c>
      <c r="E368" s="52">
        <f>VLOOKUP(D368,'스테이지별 난이도 설정'!B:C,2,0)</f>
        <v>29.19999999999996</v>
      </c>
      <c r="F368" t="str">
        <f t="shared" si="18"/>
        <v>유니크</v>
      </c>
      <c r="G368">
        <f t="shared" si="16"/>
        <v>6</v>
      </c>
      <c r="H368">
        <f>VLOOKUP($F368,'(참고)타워 스텟 가치'!$B$2:$L$6,H$2,0)+(VLOOKUP($F368,'(참고)타워 스텟 가치'!$B$2:$L$6,H$2,0)*$E368)</f>
        <v>764.43749999999898</v>
      </c>
      <c r="I368">
        <f>VLOOKUP($F368,'(참고)타워 스텟 가치'!$B$2:$L$6,I$2,0)+(VLOOKUP($F368,'(참고)타워 스텟 가치'!$B$2:$L$6,I$2,0)*$E368)</f>
        <v>152.88749999999979</v>
      </c>
      <c r="J368">
        <f>VLOOKUP($F368,'(참고)타워 스텟 가치'!$B$2:$L$6,J$2,0)+(VLOOKUP($F368,'(참고)타워 스텟 가치'!$B$2:$L$6,J$2,0)*$E368)</f>
        <v>150999.9999999998</v>
      </c>
      <c r="K368">
        <f>VLOOKUP($F368,'(참고)타워 스텟 가치'!$B$2:$L$6,K$2,0)+(VLOOKUP($F368,'(참고)타워 스텟 가치'!$B$2:$L$6,K$2,0)*$E368)</f>
        <v>3057.7499999999959</v>
      </c>
      <c r="L368">
        <f>VLOOKUP($F368,'(참고)타워 스텟 가치'!$B$2:$L$6,L$2,0)+(VLOOKUP($F368,'(참고)타워 스텟 가치'!$B$2:$L$6,L$2,0)*$E368)</f>
        <v>50.962499999999935</v>
      </c>
      <c r="M368">
        <f>VLOOKUP($F368,'(참고)타워 스텟 가치'!$B$2:$L$6,M$2,0)+(VLOOKUP($F368,'(참고)타워 스텟 가치'!$B$2:$L$6,M$2,0)*$E368)</f>
        <v>9.0599999999999881</v>
      </c>
      <c r="N368">
        <f>VLOOKUP($F368,'(참고)타워 스텟 가치'!$B$2:$L$6,N$2,0)+(VLOOKUP($F368,'(참고)타워 스텟 가치'!$B$2:$L$6,N$2,0)*$E368)</f>
        <v>0</v>
      </c>
      <c r="O368">
        <f>VLOOKUP($F368,'(참고)타워 스텟 가치'!$B$2:$L$6,O$2,0)+(VLOOKUP($F368,'(참고)타워 스텟 가치'!$B$2:$L$6,O$2,0)*$E368)</f>
        <v>0</v>
      </c>
      <c r="P368">
        <f>VLOOKUP($F368,'(참고)타워 스텟 가치'!$B$2:$L$6,P$2,0)+(VLOOKUP($F368,'(참고)타워 스텟 가치'!$B$2:$L$6,P$2,0)*$E368)</f>
        <v>30.19999999999996</v>
      </c>
      <c r="Q368">
        <f>SUM('스테이지별 몬스터 스텟'!H368*'(참고)타워 스텟 가치'!$Q$17,'스테이지별 몬스터 스텟'!I368*'(참고)타워 스텟 가치'!$R$17,'스테이지별 몬스터 스텟'!J368*'(참고)타워 스텟 가치'!$S$17,'스테이지별 몬스터 스텟'!K368*'(참고)타워 스텟 가치'!$T$17,'스테이지별 몬스터 스텟'!L368*'(참고)타워 스텟 가치'!$U$17,'스테이지별 몬스터 스텟'!M368*'(참고)타워 스텟 가치'!$V$17,'스테이지별 몬스터 스텟'!N368*'(참고)타워 스텟 가치'!$W$17,'스테이지별 몬스터 스텟'!O368*'(참고)타워 스텟 가치'!$X$17,'스테이지별 몬스터 스텟'!P368*'(참고)타워 스텟 가치'!$Y$17)</f>
        <v>234545.09124999968</v>
      </c>
      <c r="R368">
        <v>1</v>
      </c>
      <c r="S368">
        <f>VLOOKUP($F368,'(참고)타워 스텟 가치'!$B$7:$L$11,S$2,0)+(VLOOKUP($F368,'(참고)타워 스텟 가치'!$B$7:$L$11,S$2,0)*$E368)</f>
        <v>254.81249999999966</v>
      </c>
      <c r="T368">
        <f>VLOOKUP($F368,'(참고)타워 스텟 가치'!$B$7:$L$11,T$2,0)+(VLOOKUP($F368,'(참고)타워 스텟 가치'!$B$7:$L$11,T$2,0)*$E368)</f>
        <v>458.6624999999994</v>
      </c>
      <c r="U368">
        <f>VLOOKUP($F368,'(참고)타워 스텟 가치'!$B$7:$L$11,U$2,0)+(VLOOKUP($F368,'(참고)타워 스텟 가치'!$B$7:$L$11,U$2,0)*$E368)</f>
        <v>150999.9999999998</v>
      </c>
      <c r="V368">
        <f>VLOOKUP($F368,'(참고)타워 스텟 가치'!$B$7:$L$11,V$2,0)+(VLOOKUP($F368,'(참고)타워 스텟 가치'!$B$7:$L$11,V$2,0)*$E368)</f>
        <v>3057.7499999999959</v>
      </c>
      <c r="W368">
        <f>VLOOKUP($F368,'(참고)타워 스텟 가치'!$B$7:$L$11,W$2,0)+(VLOOKUP($F368,'(참고)타워 스텟 가치'!$B$7:$L$11,W$2,0)*$E368)</f>
        <v>50.962499999999935</v>
      </c>
      <c r="X368">
        <f>VLOOKUP($F368,'(참고)타워 스텟 가치'!$B$7:$L$11,X$2,0)+(VLOOKUP($F368,'(참고)타워 스텟 가치'!$B$7:$L$11,X$2,0)*$E368)</f>
        <v>9.0599999999999881</v>
      </c>
      <c r="Y368">
        <f>VLOOKUP($F368,'(참고)타워 스텟 가치'!$B$7:$L$11,Y$2,0)+(VLOOKUP($F368,'(참고)타워 스텟 가치'!$B$7:$L$11,Y$2,0)*$E368)</f>
        <v>0</v>
      </c>
      <c r="Z368">
        <f>VLOOKUP($F368,'(참고)타워 스텟 가치'!$B$7:$L$11,Z$2,0)+(VLOOKUP($F368,'(참고)타워 스텟 가치'!$B$7:$L$11,Z$2,0)*$E368)</f>
        <v>0</v>
      </c>
      <c r="AA368">
        <f>VLOOKUP($F368,'(참고)타워 스텟 가치'!$B$7:$L$11,AA$2,0)+(VLOOKUP($F368,'(참고)타워 스텟 가치'!$B$7:$L$11,AA$2,0)*$E368)</f>
        <v>30.19999999999996</v>
      </c>
      <c r="AB368">
        <f>SUM('스테이지별 몬스터 스텟'!S368*'(참고)타워 스텟 가치'!$Q$17,'스테이지별 몬스터 스텟'!T368*'(참고)타워 스텟 가치'!$R$17,'스테이지별 몬스터 스텟'!U368*'(참고)타워 스텟 가치'!$S$17,'스테이지별 몬스터 스텟'!V368*'(참고)타워 스텟 가치'!$T$17,'스테이지별 몬스터 스텟'!W368*'(참고)타워 스텟 가치'!$U$17,'스테이지별 몬스터 스텟'!X368*'(참고)타워 스텟 가치'!$V$17,'스테이지별 몬스터 스텟'!Y368*'(참고)타워 스텟 가치'!$W$17,'스테이지별 몬스터 스텟'!Z368*'(참고)타워 스텟 가치'!$X$17,'스테이지별 몬스터 스텟'!AA368*'(참고)타워 스텟 가치'!$Y$17)</f>
        <v>233984.50374999968</v>
      </c>
      <c r="AC368">
        <v>2</v>
      </c>
      <c r="AD368">
        <f>VLOOKUP($F368,'(참고)타워 스텟 가치'!$B$12:$L$16,AD$2,0)+(VLOOKUP($F368,'(참고)타워 스텟 가치'!$B$12:$L$16,AD$2,0)*$E368)</f>
        <v>254.81249999999966</v>
      </c>
      <c r="AE368">
        <f>VLOOKUP($F368,'(참고)타워 스텟 가치'!$B$12:$L$16,AE$2,0)+(VLOOKUP($F368,'(참고)타워 스텟 가치'!$B$12:$L$16,AE$2,0)*$E368)</f>
        <v>305.77499999999958</v>
      </c>
      <c r="AF368">
        <f>VLOOKUP($F368,'(참고)타워 스텟 가치'!$B$12:$L$16,AF$2,0)+(VLOOKUP($F368,'(참고)타워 스텟 가치'!$B$12:$L$16,AF$2,0)*$E368)</f>
        <v>150999.9999999998</v>
      </c>
      <c r="AG368">
        <f>VLOOKUP($F368,'(참고)타워 스텟 가치'!$B$12:$L$16,AG$2,0)+(VLOOKUP($F368,'(참고)타워 스텟 가치'!$B$12:$L$16,AG$2,0)*$E368)</f>
        <v>1528.874999999998</v>
      </c>
      <c r="AH368">
        <f>VLOOKUP($F368,'(참고)타워 스텟 가치'!$B$12:$L$16,AH$2,0)+(VLOOKUP($F368,'(참고)타워 스텟 가치'!$B$12:$L$16,AH$2,0)*$E368)</f>
        <v>50.962499999999935</v>
      </c>
      <c r="AI368">
        <f>VLOOKUP($F368,'(참고)타워 스텟 가치'!$B$12:$L$16,AI$2,0)+(VLOOKUP($F368,'(참고)타워 스텟 가치'!$B$12:$L$16,AI$2,0)*$E368)</f>
        <v>9.0599999999999881</v>
      </c>
      <c r="AJ368">
        <f>VLOOKUP($F368,'(참고)타워 스텟 가치'!$B$12:$L$16,AJ$2,0)+(VLOOKUP($F368,'(참고)타워 스텟 가치'!$B$12:$L$16,AJ$2,0)*$E368)</f>
        <v>0</v>
      </c>
      <c r="AK368">
        <f>VLOOKUP($F368,'(참고)타워 스텟 가치'!$B$12:$L$16,AK$2,0)+(VLOOKUP($F368,'(참고)타워 스텟 가치'!$B$12:$L$16,AK$2,0)*$E368)</f>
        <v>0</v>
      </c>
      <c r="AL368">
        <f>VLOOKUP($F368,'(참고)타워 스텟 가치'!$B$12:$L$16,AL$2,0)+(VLOOKUP($F368,'(참고)타워 스텟 가치'!$B$12:$L$16,AL$2,0)*$E368)</f>
        <v>60.39999999999992</v>
      </c>
      <c r="AM368">
        <f>SUM('스테이지별 몬스터 스텟'!AD368*'(참고)타워 스텟 가치'!$Q$17,'스테이지별 몬스터 스텟'!AE368*'(참고)타워 스텟 가치'!$R$17,'스테이지별 몬스터 스텟'!AF368*'(참고)타워 스텟 가치'!$S$17,'스테이지별 몬스터 스텟'!AG368*'(참고)타워 스텟 가치'!$T$17,'스테이지별 몬스터 스텟'!AH368*'(참고)타워 스텟 가치'!$U$17,'스테이지별 몬스터 스텟'!AI368*'(참고)타워 스텟 가치'!$V$17,'스테이지별 몬스터 스텟'!AJ368*'(참고)타워 스텟 가치'!$W$17,'스테이지별 몬스터 스텟'!AK368*'(참고)타워 스텟 가치'!$X$17,'스테이지별 몬스터 스텟'!AL368*'(참고)타워 스텟 가치'!$Y$17)</f>
        <v>230757.82249999969</v>
      </c>
      <c r="AN368">
        <v>3</v>
      </c>
    </row>
    <row r="369" spans="3:40" x14ac:dyDescent="0.3">
      <c r="C369">
        <v>5</v>
      </c>
      <c r="D369">
        <f t="shared" si="17"/>
        <v>73</v>
      </c>
      <c r="E369" s="52">
        <f>VLOOKUP(D369,'스테이지별 난이도 설정'!B:C,2,0)</f>
        <v>29.19999999999996</v>
      </c>
      <c r="F369" t="str">
        <f t="shared" si="18"/>
        <v>스페셜</v>
      </c>
      <c r="G369">
        <f t="shared" si="16"/>
        <v>6</v>
      </c>
      <c r="H369">
        <f>VLOOKUP($F369,'(참고)타워 스텟 가치'!$B$2:$L$6,H$2,0)+(VLOOKUP($F369,'(참고)타워 스텟 가치'!$B$2:$L$6,H$2,0)*$E369)</f>
        <v>1146.6562499999984</v>
      </c>
      <c r="I369">
        <f>VLOOKUP($F369,'(참고)타워 스텟 가치'!$B$2:$L$6,I$2,0)+(VLOOKUP($F369,'(참고)타워 스텟 가치'!$B$2:$L$6,I$2,0)*$E369)</f>
        <v>229.3312499999997</v>
      </c>
      <c r="J369">
        <f>VLOOKUP($F369,'(참고)타워 스텟 가치'!$B$2:$L$6,J$2,0)+(VLOOKUP($F369,'(참고)타워 스텟 가치'!$B$2:$L$6,J$2,0)*$E369)</f>
        <v>150999.9999999998</v>
      </c>
      <c r="K369">
        <f>VLOOKUP($F369,'(참고)타워 스텟 가치'!$B$2:$L$6,K$2,0)+(VLOOKUP($F369,'(참고)타워 스텟 가치'!$B$2:$L$6,K$2,0)*$E369)</f>
        <v>4586.6249999999936</v>
      </c>
      <c r="L369">
        <f>VLOOKUP($F369,'(참고)타워 스텟 가치'!$B$2:$L$6,L$2,0)+(VLOOKUP($F369,'(참고)타워 스텟 가치'!$B$2:$L$6,L$2,0)*$E369)</f>
        <v>76.443749999999895</v>
      </c>
      <c r="M369">
        <f>VLOOKUP($F369,'(참고)타워 스텟 가치'!$B$2:$L$6,M$2,0)+(VLOOKUP($F369,'(참고)타워 스텟 가치'!$B$2:$L$6,M$2,0)*$E369)</f>
        <v>9.0599999999999881</v>
      </c>
      <c r="N369">
        <f>VLOOKUP($F369,'(참고)타워 스텟 가치'!$B$2:$L$6,N$2,0)+(VLOOKUP($F369,'(참고)타워 스텟 가치'!$B$2:$L$6,N$2,0)*$E369)</f>
        <v>0</v>
      </c>
      <c r="O369">
        <f>VLOOKUP($F369,'(참고)타워 스텟 가치'!$B$2:$L$6,O$2,0)+(VLOOKUP($F369,'(참고)타워 스텟 가치'!$B$2:$L$6,O$2,0)*$E369)</f>
        <v>0</v>
      </c>
      <c r="P369">
        <f>VLOOKUP($F369,'(참고)타워 스텟 가치'!$B$2:$L$6,P$2,0)+(VLOOKUP($F369,'(참고)타워 스텟 가치'!$B$2:$L$6,P$2,0)*$E369)</f>
        <v>30.19999999999996</v>
      </c>
      <c r="Q369">
        <f>SUM('스테이지별 몬스터 스텟'!H369*'(참고)타워 스텟 가치'!$Q$17,'스테이지별 몬스터 스텟'!I369*'(참고)타워 스텟 가치'!$R$17,'스테이지별 몬스터 스텟'!J369*'(참고)타워 스텟 가치'!$S$17,'스테이지별 몬스터 스텟'!K369*'(참고)타워 스텟 가치'!$T$17,'스테이지별 몬스터 스텟'!L369*'(참고)타워 스텟 가치'!$U$17,'스테이지별 몬스터 스텟'!M369*'(참고)타워 스텟 가치'!$V$17,'스테이지별 몬스터 스텟'!N369*'(참고)타워 스텟 가치'!$W$17,'스테이지별 몬스터 스텟'!O369*'(참고)타워 스텟 가치'!$X$17,'스테이지별 몬스터 스텟'!P369*'(참고)타워 스텟 가치'!$Y$17)</f>
        <v>238532.90687499969</v>
      </c>
      <c r="R369">
        <v>1</v>
      </c>
      <c r="S369">
        <f>VLOOKUP($F369,'(참고)타워 스텟 가치'!$B$7:$L$11,S$2,0)+(VLOOKUP($F369,'(참고)타워 스텟 가치'!$B$7:$L$11,S$2,0)*$E369)</f>
        <v>382.21874999999949</v>
      </c>
      <c r="T369">
        <f>VLOOKUP($F369,'(참고)타워 스텟 가치'!$B$7:$L$11,T$2,0)+(VLOOKUP($F369,'(참고)타워 스텟 가치'!$B$7:$L$11,T$2,0)*$E369)</f>
        <v>687.99374999999907</v>
      </c>
      <c r="U369">
        <f>VLOOKUP($F369,'(참고)타워 스텟 가치'!$B$7:$L$11,U$2,0)+(VLOOKUP($F369,'(참고)타워 스텟 가치'!$B$7:$L$11,U$2,0)*$E369)</f>
        <v>150999.9999999998</v>
      </c>
      <c r="V369">
        <f>VLOOKUP($F369,'(참고)타워 스텟 가치'!$B$7:$L$11,V$2,0)+(VLOOKUP($F369,'(참고)타워 스텟 가치'!$B$7:$L$11,V$2,0)*$E369)</f>
        <v>4586.6249999999936</v>
      </c>
      <c r="W369">
        <f>VLOOKUP($F369,'(참고)타워 스텟 가치'!$B$7:$L$11,W$2,0)+(VLOOKUP($F369,'(참고)타워 스텟 가치'!$B$7:$L$11,W$2,0)*$E369)</f>
        <v>76.443749999999895</v>
      </c>
      <c r="X369">
        <f>VLOOKUP($F369,'(참고)타워 스텟 가치'!$B$7:$L$11,X$2,0)+(VLOOKUP($F369,'(참고)타워 스텟 가치'!$B$7:$L$11,X$2,0)*$E369)</f>
        <v>9.0599999999999881</v>
      </c>
      <c r="Y369">
        <f>VLOOKUP($F369,'(참고)타워 스텟 가치'!$B$7:$L$11,Y$2,0)+(VLOOKUP($F369,'(참고)타워 스텟 가치'!$B$7:$L$11,Y$2,0)*$E369)</f>
        <v>0</v>
      </c>
      <c r="Z369">
        <f>VLOOKUP($F369,'(참고)타워 스텟 가치'!$B$7:$L$11,Z$2,0)+(VLOOKUP($F369,'(참고)타워 스텟 가치'!$B$7:$L$11,Z$2,0)*$E369)</f>
        <v>0</v>
      </c>
      <c r="AA369">
        <f>VLOOKUP($F369,'(참고)타워 스텟 가치'!$B$7:$L$11,AA$2,0)+(VLOOKUP($F369,'(참고)타워 스텟 가치'!$B$7:$L$11,AA$2,0)*$E369)</f>
        <v>30.19999999999996</v>
      </c>
      <c r="AB369">
        <f>SUM('스테이지별 몬스터 스텟'!S369*'(참고)타워 스텟 가치'!$Q$17,'스테이지별 몬스터 스텟'!T369*'(참고)타워 스텟 가치'!$R$17,'스테이지별 몬스터 스텟'!U369*'(참고)타워 스텟 가치'!$S$17,'스테이지별 몬스터 스텟'!V369*'(참고)타워 스텟 가치'!$T$17,'스테이지별 몬스터 스텟'!W369*'(참고)타워 스텟 가치'!$U$17,'스테이지별 몬스터 스텟'!X369*'(참고)타워 스텟 가치'!$V$17,'스테이지별 몬스터 스텟'!Y369*'(참고)타워 스텟 가치'!$W$17,'스테이지별 몬스터 스텟'!Z369*'(참고)타워 스텟 가치'!$X$17,'스테이지별 몬스터 스텟'!AA369*'(참고)타워 스텟 가치'!$Y$17)</f>
        <v>237692.02562499972</v>
      </c>
      <c r="AC369">
        <v>2</v>
      </c>
      <c r="AD369">
        <f>VLOOKUP($F369,'(참고)타워 스텟 가치'!$B$12:$L$16,AD$2,0)+(VLOOKUP($F369,'(참고)타워 스텟 가치'!$B$12:$L$16,AD$2,0)*$E369)</f>
        <v>382.21874999999949</v>
      </c>
      <c r="AE369">
        <f>VLOOKUP($F369,'(참고)타워 스텟 가치'!$B$12:$L$16,AE$2,0)+(VLOOKUP($F369,'(참고)타워 스텟 가치'!$B$12:$L$16,AE$2,0)*$E369)</f>
        <v>458.6624999999994</v>
      </c>
      <c r="AF369">
        <f>VLOOKUP($F369,'(참고)타워 스텟 가치'!$B$12:$L$16,AF$2,0)+(VLOOKUP($F369,'(참고)타워 스텟 가치'!$B$12:$L$16,AF$2,0)*$E369)</f>
        <v>150999.9999999998</v>
      </c>
      <c r="AG369">
        <f>VLOOKUP($F369,'(참고)타워 스텟 가치'!$B$12:$L$16,AG$2,0)+(VLOOKUP($F369,'(참고)타워 스텟 가치'!$B$12:$L$16,AG$2,0)*$E369)</f>
        <v>2293.3124999999968</v>
      </c>
      <c r="AH369">
        <f>VLOOKUP($F369,'(참고)타워 스텟 가치'!$B$12:$L$16,AH$2,0)+(VLOOKUP($F369,'(참고)타워 스텟 가치'!$B$12:$L$16,AH$2,0)*$E369)</f>
        <v>76.443749999999895</v>
      </c>
      <c r="AI369">
        <f>VLOOKUP($F369,'(참고)타워 스텟 가치'!$B$12:$L$16,AI$2,0)+(VLOOKUP($F369,'(참고)타워 스텟 가치'!$B$12:$L$16,AI$2,0)*$E369)</f>
        <v>9.0599999999999881</v>
      </c>
      <c r="AJ369">
        <f>VLOOKUP($F369,'(참고)타워 스텟 가치'!$B$12:$L$16,AJ$2,0)+(VLOOKUP($F369,'(참고)타워 스텟 가치'!$B$12:$L$16,AJ$2,0)*$E369)</f>
        <v>0</v>
      </c>
      <c r="AK369">
        <f>VLOOKUP($F369,'(참고)타워 스텟 가치'!$B$12:$L$16,AK$2,0)+(VLOOKUP($F369,'(참고)타워 스텟 가치'!$B$12:$L$16,AK$2,0)*$E369)</f>
        <v>0</v>
      </c>
      <c r="AL369">
        <f>VLOOKUP($F369,'(참고)타워 스텟 가치'!$B$12:$L$16,AL$2,0)+(VLOOKUP($F369,'(참고)타워 스텟 가치'!$B$12:$L$16,AL$2,0)*$E369)</f>
        <v>60.39999999999992</v>
      </c>
      <c r="AM369">
        <f>SUM('스테이지별 몬스터 스텟'!AD369*'(참고)타워 스텟 가치'!$Q$17,'스테이지별 몬스터 스텟'!AE369*'(참고)타워 스텟 가치'!$R$17,'스테이지별 몬스터 스텟'!AF369*'(참고)타워 스텟 가치'!$S$17,'스테이지별 몬스터 스텟'!AG369*'(참고)타워 스텟 가치'!$T$17,'스테이지별 몬스터 스텟'!AH369*'(참고)타워 스텟 가치'!$U$17,'스테이지별 몬스터 스텟'!AI369*'(참고)타워 스텟 가치'!$V$17,'스테이지별 몬스터 스텟'!AJ369*'(참고)타워 스텟 가치'!$W$17,'스테이지별 몬스터 스텟'!AK369*'(참고)타워 스텟 가치'!$X$17,'스테이지별 몬스터 스텟'!AL369*'(참고)타워 스텟 가치'!$Y$17)</f>
        <v>232821.8037499997</v>
      </c>
      <c r="AN369">
        <v>3</v>
      </c>
    </row>
    <row r="370" spans="3:40" x14ac:dyDescent="0.3">
      <c r="C370">
        <v>1</v>
      </c>
      <c r="D370">
        <f t="shared" si="17"/>
        <v>74</v>
      </c>
      <c r="E370" s="52">
        <f>VLOOKUP(D370,'스테이지별 난이도 설정'!B:C,2,0)</f>
        <v>29.599999999999959</v>
      </c>
      <c r="F370" t="str">
        <f t="shared" si="18"/>
        <v>일반</v>
      </c>
      <c r="G370">
        <f t="shared" si="16"/>
        <v>6</v>
      </c>
      <c r="H370">
        <f>VLOOKUP($F370,'(참고)타워 스텟 가치'!$B$2:$L$6,H$2,0)+(VLOOKUP($F370,'(참고)타워 스텟 가치'!$B$2:$L$6,H$2,0)*$E370)</f>
        <v>229.49999999999969</v>
      </c>
      <c r="I370">
        <f>VLOOKUP($F370,'(참고)타워 스텟 가치'!$B$2:$L$6,I$2,0)+(VLOOKUP($F370,'(참고)타워 스텟 가치'!$B$2:$L$6,I$2,0)*$E370)</f>
        <v>45.899999999999935</v>
      </c>
      <c r="J370">
        <f>VLOOKUP($F370,'(참고)타워 스텟 가치'!$B$2:$L$6,J$2,0)+(VLOOKUP($F370,'(참고)타워 스텟 가치'!$B$2:$L$6,J$2,0)*$E370)</f>
        <v>152999.9999999998</v>
      </c>
      <c r="K370">
        <f>VLOOKUP($F370,'(참고)타워 스텟 가치'!$B$2:$L$6,K$2,0)+(VLOOKUP($F370,'(참고)타워 스텟 가치'!$B$2:$L$6,K$2,0)*$E370)</f>
        <v>917.99999999999875</v>
      </c>
      <c r="L370">
        <f>VLOOKUP($F370,'(참고)타워 스텟 가치'!$B$2:$L$6,L$2,0)+(VLOOKUP($F370,'(참고)타워 스텟 가치'!$B$2:$L$6,L$2,0)*$E370)</f>
        <v>15.299999999999979</v>
      </c>
      <c r="M370">
        <f>VLOOKUP($F370,'(참고)타워 스텟 가치'!$B$2:$L$6,M$2,0)+(VLOOKUP($F370,'(참고)타워 스텟 가치'!$B$2:$L$6,M$2,0)*$E370)</f>
        <v>9.1799999999999873</v>
      </c>
      <c r="N370">
        <f>VLOOKUP($F370,'(참고)타워 스텟 가치'!$B$2:$L$6,N$2,0)+(VLOOKUP($F370,'(참고)타워 스텟 가치'!$B$2:$L$6,N$2,0)*$E370)</f>
        <v>0</v>
      </c>
      <c r="O370">
        <f>VLOOKUP($F370,'(참고)타워 스텟 가치'!$B$2:$L$6,O$2,0)+(VLOOKUP($F370,'(참고)타워 스텟 가치'!$B$2:$L$6,O$2,0)*$E370)</f>
        <v>0</v>
      </c>
      <c r="P370">
        <f>VLOOKUP($F370,'(참고)타워 스텟 가치'!$B$2:$L$6,P$2,0)+(VLOOKUP($F370,'(참고)타워 스텟 가치'!$B$2:$L$6,P$2,0)*$E370)</f>
        <v>21.41999999999997</v>
      </c>
      <c r="Q370">
        <f>SUM('스테이지별 몬스터 스텟'!H370*'(참고)타워 스텟 가치'!$Q$17,'스테이지별 몬스터 스텟'!I370*'(참고)타워 스텟 가치'!$R$17,'스테이지별 몬스터 스텟'!J370*'(참고)타워 스텟 가치'!$S$17,'스테이지별 몬스터 스텟'!K370*'(참고)타워 스텟 가치'!$T$17,'스테이지별 몬스터 스텟'!L370*'(참고)타워 스텟 가치'!$U$17,'스테이지별 몬스터 스텟'!M370*'(참고)타워 스텟 가치'!$V$17,'스테이지별 몬스터 스텟'!N370*'(참고)타워 스텟 가치'!$W$17,'스테이지별 몬스터 스텟'!O370*'(참고)타워 스텟 가치'!$X$17,'스테이지별 몬스터 스텟'!P370*'(참고)타워 스텟 가치'!$Y$17)</f>
        <v>231946.46999999971</v>
      </c>
      <c r="R370">
        <v>1</v>
      </c>
      <c r="S370">
        <f>VLOOKUP($F370,'(참고)타워 스텟 가치'!$B$7:$L$11,S$2,0)+(VLOOKUP($F370,'(참고)타워 스텟 가치'!$B$7:$L$11,S$2,0)*$E370)</f>
        <v>76.499999999999901</v>
      </c>
      <c r="T370">
        <f>VLOOKUP($F370,'(참고)타워 스텟 가치'!$B$7:$L$11,T$2,0)+(VLOOKUP($F370,'(참고)타워 스텟 가치'!$B$7:$L$11,T$2,0)*$E370)</f>
        <v>137.69999999999982</v>
      </c>
      <c r="U370">
        <f>VLOOKUP($F370,'(참고)타워 스텟 가치'!$B$7:$L$11,U$2,0)+(VLOOKUP($F370,'(참고)타워 스텟 가치'!$B$7:$L$11,U$2,0)*$E370)</f>
        <v>152999.9999999998</v>
      </c>
      <c r="V370">
        <f>VLOOKUP($F370,'(참고)타워 스텟 가치'!$B$7:$L$11,V$2,0)+(VLOOKUP($F370,'(참고)타워 스텟 가치'!$B$7:$L$11,V$2,0)*$E370)</f>
        <v>917.99999999999875</v>
      </c>
      <c r="W370">
        <f>VLOOKUP($F370,'(참고)타워 스텟 가치'!$B$7:$L$11,W$2,0)+(VLOOKUP($F370,'(참고)타워 스텟 가치'!$B$7:$L$11,W$2,0)*$E370)</f>
        <v>15.299999999999979</v>
      </c>
      <c r="X370">
        <f>VLOOKUP($F370,'(참고)타워 스텟 가치'!$B$7:$L$11,X$2,0)+(VLOOKUP($F370,'(참고)타워 스텟 가치'!$B$7:$L$11,X$2,0)*$E370)</f>
        <v>9.1799999999999873</v>
      </c>
      <c r="Y370">
        <f>VLOOKUP($F370,'(참고)타워 스텟 가치'!$B$7:$L$11,Y$2,0)+(VLOOKUP($F370,'(참고)타워 스텟 가치'!$B$7:$L$11,Y$2,0)*$E370)</f>
        <v>0</v>
      </c>
      <c r="Z370">
        <f>VLOOKUP($F370,'(참고)타워 스텟 가치'!$B$7:$L$11,Z$2,0)+(VLOOKUP($F370,'(참고)타워 스텟 가치'!$B$7:$L$11,Z$2,0)*$E370)</f>
        <v>0</v>
      </c>
      <c r="AA370">
        <f>VLOOKUP($F370,'(참고)타워 스텟 가치'!$B$7:$L$11,AA$2,0)+(VLOOKUP($F370,'(참고)타워 스텟 가치'!$B$7:$L$11,AA$2,0)*$E370)</f>
        <v>21.41999999999997</v>
      </c>
      <c r="AB370">
        <f>SUM('스테이지별 몬스터 스텟'!S370*'(참고)타워 스텟 가치'!$Q$17,'스테이지별 몬스터 스텟'!T370*'(참고)타워 스텟 가치'!$R$17,'스테이지별 몬스터 스텟'!U370*'(참고)타워 스텟 가치'!$S$17,'스테이지별 몬스터 스텟'!V370*'(참고)타워 스텟 가치'!$T$17,'스테이지별 몬스터 스텟'!W370*'(참고)타워 스텟 가치'!$U$17,'스테이지별 몬스터 스텟'!X370*'(참고)타워 스텟 가치'!$V$17,'스테이지별 몬스터 스텟'!Y370*'(참고)타워 스텟 가치'!$W$17,'스테이지별 몬스터 스텟'!Z370*'(참고)타워 스텟 가치'!$X$17,'스테이지별 몬스터 스텟'!AA370*'(참고)타워 스텟 가치'!$Y$17)</f>
        <v>231778.16999999969</v>
      </c>
      <c r="AC370">
        <v>2</v>
      </c>
      <c r="AD370">
        <f>VLOOKUP($F370,'(참고)타워 스텟 가치'!$B$12:$L$16,AD$2,0)+(VLOOKUP($F370,'(참고)타워 스텟 가치'!$B$12:$L$16,AD$2,0)*$E370)</f>
        <v>76.499999999999901</v>
      </c>
      <c r="AE370">
        <f>VLOOKUP($F370,'(참고)타워 스텟 가치'!$B$12:$L$16,AE$2,0)+(VLOOKUP($F370,'(참고)타워 스텟 가치'!$B$12:$L$16,AE$2,0)*$E370)</f>
        <v>91.799999999999869</v>
      </c>
      <c r="AF370">
        <f>VLOOKUP($F370,'(참고)타워 스텟 가치'!$B$12:$L$16,AF$2,0)+(VLOOKUP($F370,'(참고)타워 스텟 가치'!$B$12:$L$16,AF$2,0)*$E370)</f>
        <v>152999.9999999998</v>
      </c>
      <c r="AG370">
        <f>VLOOKUP($F370,'(참고)타워 스텟 가치'!$B$12:$L$16,AG$2,0)+(VLOOKUP($F370,'(참고)타워 스텟 가치'!$B$12:$L$16,AG$2,0)*$E370)</f>
        <v>458.99999999999937</v>
      </c>
      <c r="AH370">
        <f>VLOOKUP($F370,'(참고)타워 스텟 가치'!$B$12:$L$16,AH$2,0)+(VLOOKUP($F370,'(참고)타워 스텟 가치'!$B$12:$L$16,AH$2,0)*$E370)</f>
        <v>15.299999999999979</v>
      </c>
      <c r="AI370">
        <f>VLOOKUP($F370,'(참고)타워 스텟 가치'!$B$12:$L$16,AI$2,0)+(VLOOKUP($F370,'(참고)타워 스텟 가치'!$B$12:$L$16,AI$2,0)*$E370)</f>
        <v>9.1799999999999873</v>
      </c>
      <c r="AJ370">
        <f>VLOOKUP($F370,'(참고)타워 스텟 가치'!$B$12:$L$16,AJ$2,0)+(VLOOKUP($F370,'(참고)타워 스텟 가치'!$B$12:$L$16,AJ$2,0)*$E370)</f>
        <v>0</v>
      </c>
      <c r="AK370">
        <f>VLOOKUP($F370,'(참고)타워 스텟 가치'!$B$12:$L$16,AK$2,0)+(VLOOKUP($F370,'(참고)타워 스텟 가치'!$B$12:$L$16,AK$2,0)*$E370)</f>
        <v>0</v>
      </c>
      <c r="AL370">
        <f>VLOOKUP($F370,'(참고)타워 스텟 가치'!$B$12:$L$16,AL$2,0)+(VLOOKUP($F370,'(참고)타워 스텟 가치'!$B$12:$L$16,AL$2,0)*$E370)</f>
        <v>42.839999999999939</v>
      </c>
      <c r="AM370">
        <f>SUM('스테이지별 몬스터 스텟'!AD370*'(참고)타워 스텟 가치'!$Q$17,'스테이지별 몬스터 스텟'!AE370*'(참고)타워 스텟 가치'!$R$17,'스테이지별 몬스터 스텟'!AF370*'(참고)타워 스텟 가치'!$S$17,'스테이지별 몬스터 스텟'!AG370*'(참고)타워 스텟 가치'!$T$17,'스테이지별 몬스터 스텟'!AH370*'(참고)타워 스텟 가치'!$U$17,'스테이지별 몬스터 스텟'!AI370*'(참고)타워 스텟 가치'!$V$17,'스테이지별 몬스터 스텟'!AJ370*'(참고)타워 스텟 가치'!$W$17,'스테이지별 몬스터 스텟'!AK370*'(참고)타워 스텟 가치'!$X$17,'스테이지별 몬스터 스텟'!AL370*'(참고)타워 스텟 가치'!$Y$17)</f>
        <v>230834.15999999971</v>
      </c>
      <c r="AN370">
        <v>3</v>
      </c>
    </row>
    <row r="371" spans="3:40" x14ac:dyDescent="0.3">
      <c r="C371">
        <v>2</v>
      </c>
      <c r="D371">
        <f t="shared" si="17"/>
        <v>74</v>
      </c>
      <c r="E371" s="52">
        <f>VLOOKUP(D371,'스테이지별 난이도 설정'!B:C,2,0)</f>
        <v>29.599999999999959</v>
      </c>
      <c r="F371" t="str">
        <f t="shared" si="18"/>
        <v>레어</v>
      </c>
      <c r="G371">
        <f t="shared" si="16"/>
        <v>6</v>
      </c>
      <c r="H371">
        <f>VLOOKUP($F371,'(참고)타워 스텟 가치'!$B$2:$L$6,H$2,0)+(VLOOKUP($F371,'(참고)타워 스텟 가치'!$B$2:$L$6,H$2,0)*$E371)</f>
        <v>344.24999999999955</v>
      </c>
      <c r="I371">
        <f>VLOOKUP($F371,'(참고)타워 스텟 가치'!$B$2:$L$6,I$2,0)+(VLOOKUP($F371,'(참고)타워 스텟 가치'!$B$2:$L$6,I$2,0)*$E371)</f>
        <v>68.849999999999909</v>
      </c>
      <c r="J371">
        <f>VLOOKUP($F371,'(참고)타워 스텟 가치'!$B$2:$L$6,J$2,0)+(VLOOKUP($F371,'(참고)타워 스텟 가치'!$B$2:$L$6,J$2,0)*$E371)</f>
        <v>152999.9999999998</v>
      </c>
      <c r="K371">
        <f>VLOOKUP($F371,'(참고)타워 스텟 가치'!$B$2:$L$6,K$2,0)+(VLOOKUP($F371,'(참고)타워 스텟 가치'!$B$2:$L$6,K$2,0)*$E371)</f>
        <v>1376.9999999999982</v>
      </c>
      <c r="L371">
        <f>VLOOKUP($F371,'(참고)타워 스텟 가치'!$B$2:$L$6,L$2,0)+(VLOOKUP($F371,'(참고)타워 스텟 가치'!$B$2:$L$6,L$2,0)*$E371)</f>
        <v>22.949999999999967</v>
      </c>
      <c r="M371">
        <f>VLOOKUP($F371,'(참고)타워 스텟 가치'!$B$2:$L$6,M$2,0)+(VLOOKUP($F371,'(참고)타워 스텟 가치'!$B$2:$L$6,M$2,0)*$E371)</f>
        <v>9.1799999999999873</v>
      </c>
      <c r="N371">
        <f>VLOOKUP($F371,'(참고)타워 스텟 가치'!$B$2:$L$6,N$2,0)+(VLOOKUP($F371,'(참고)타워 스텟 가치'!$B$2:$L$6,N$2,0)*$E371)</f>
        <v>0</v>
      </c>
      <c r="O371">
        <f>VLOOKUP($F371,'(참고)타워 스텟 가치'!$B$2:$L$6,O$2,0)+(VLOOKUP($F371,'(참고)타워 스텟 가치'!$B$2:$L$6,O$2,0)*$E371)</f>
        <v>0</v>
      </c>
      <c r="P371">
        <f>VLOOKUP($F371,'(참고)타워 스텟 가치'!$B$2:$L$6,P$2,0)+(VLOOKUP($F371,'(참고)타워 스텟 가치'!$B$2:$L$6,P$2,0)*$E371)</f>
        <v>21.41999999999997</v>
      </c>
      <c r="Q371">
        <f>SUM('스테이지별 몬스터 스텟'!H371*'(참고)타워 스텟 가치'!$Q$17,'스테이지별 몬스터 스텟'!I371*'(참고)타워 스텟 가치'!$R$17,'스테이지별 몬스터 스텟'!J371*'(참고)타워 스텟 가치'!$S$17,'스테이지별 몬스터 스텟'!K371*'(참고)타워 스텟 가치'!$T$17,'스테이지별 몬스터 스텟'!L371*'(참고)타워 스텟 가치'!$U$17,'스테이지별 몬스터 스텟'!M371*'(참고)타워 스텟 가치'!$V$17,'스테이지별 몬스터 스텟'!N371*'(참고)타워 스텟 가치'!$W$17,'스테이지별 몬스터 스텟'!O371*'(참고)타워 스텟 가치'!$X$17,'스테이지별 몬스터 스텟'!P371*'(참고)타워 스텟 가치'!$Y$17)</f>
        <v>233143.69499999969</v>
      </c>
      <c r="R371">
        <v>1</v>
      </c>
      <c r="S371">
        <f>VLOOKUP($F371,'(참고)타워 스텟 가치'!$B$7:$L$11,S$2,0)+(VLOOKUP($F371,'(참고)타워 스텟 가치'!$B$7:$L$11,S$2,0)*$E371)</f>
        <v>114.74999999999984</v>
      </c>
      <c r="T371">
        <f>VLOOKUP($F371,'(참고)타워 스텟 가치'!$B$7:$L$11,T$2,0)+(VLOOKUP($F371,'(참고)타워 스텟 가치'!$B$7:$L$11,T$2,0)*$E371)</f>
        <v>206.54999999999973</v>
      </c>
      <c r="U371">
        <f>VLOOKUP($F371,'(참고)타워 스텟 가치'!$B$7:$L$11,U$2,0)+(VLOOKUP($F371,'(참고)타워 스텟 가치'!$B$7:$L$11,U$2,0)*$E371)</f>
        <v>152999.9999999998</v>
      </c>
      <c r="V371">
        <f>VLOOKUP($F371,'(참고)타워 스텟 가치'!$B$7:$L$11,V$2,0)+(VLOOKUP($F371,'(참고)타워 스텟 가치'!$B$7:$L$11,V$2,0)*$E371)</f>
        <v>1376.9999999999982</v>
      </c>
      <c r="W371">
        <f>VLOOKUP($F371,'(참고)타워 스텟 가치'!$B$7:$L$11,W$2,0)+(VLOOKUP($F371,'(참고)타워 스텟 가치'!$B$7:$L$11,W$2,0)*$E371)</f>
        <v>22.949999999999967</v>
      </c>
      <c r="X371">
        <f>VLOOKUP($F371,'(참고)타워 스텟 가치'!$B$7:$L$11,X$2,0)+(VLOOKUP($F371,'(참고)타워 스텟 가치'!$B$7:$L$11,X$2,0)*$E371)</f>
        <v>9.1799999999999873</v>
      </c>
      <c r="Y371">
        <f>VLOOKUP($F371,'(참고)타워 스텟 가치'!$B$7:$L$11,Y$2,0)+(VLOOKUP($F371,'(참고)타워 스텟 가치'!$B$7:$L$11,Y$2,0)*$E371)</f>
        <v>0</v>
      </c>
      <c r="Z371">
        <f>VLOOKUP($F371,'(참고)타워 스텟 가치'!$B$7:$L$11,Z$2,0)+(VLOOKUP($F371,'(참고)타워 스텟 가치'!$B$7:$L$11,Z$2,0)*$E371)</f>
        <v>0</v>
      </c>
      <c r="AA371">
        <f>VLOOKUP($F371,'(참고)타워 스텟 가치'!$B$7:$L$11,AA$2,0)+(VLOOKUP($F371,'(참고)타워 스텟 가치'!$B$7:$L$11,AA$2,0)*$E371)</f>
        <v>21.41999999999997</v>
      </c>
      <c r="AB371">
        <f>SUM('스테이지별 몬스터 스텟'!S371*'(참고)타워 스텟 가치'!$Q$17,'스테이지별 몬스터 스텟'!T371*'(참고)타워 스텟 가치'!$R$17,'스테이지별 몬스터 스텟'!U371*'(참고)타워 스텟 가치'!$S$17,'스테이지별 몬스터 스텟'!V371*'(참고)타워 스텟 가치'!$T$17,'스테이지별 몬스터 스텟'!W371*'(참고)타워 스텟 가치'!$U$17,'스테이지별 몬스터 스텟'!X371*'(참고)타워 스텟 가치'!$V$17,'스테이지별 몬스터 스텟'!Y371*'(참고)타워 스텟 가치'!$W$17,'스테이지별 몬스터 스텟'!Z371*'(참고)타워 스텟 가치'!$X$17,'스테이지별 몬스터 스텟'!AA371*'(참고)타워 스텟 가치'!$Y$17)</f>
        <v>232891.2449999997</v>
      </c>
      <c r="AC371">
        <v>2</v>
      </c>
      <c r="AD371">
        <f>VLOOKUP($F371,'(참고)타워 스텟 가치'!$B$12:$L$16,AD$2,0)+(VLOOKUP($F371,'(참고)타워 스텟 가치'!$B$12:$L$16,AD$2,0)*$E371)</f>
        <v>114.74999999999984</v>
      </c>
      <c r="AE371">
        <f>VLOOKUP($F371,'(참고)타워 스텟 가치'!$B$12:$L$16,AE$2,0)+(VLOOKUP($F371,'(참고)타워 스텟 가치'!$B$12:$L$16,AE$2,0)*$E371)</f>
        <v>137.69999999999982</v>
      </c>
      <c r="AF371">
        <f>VLOOKUP($F371,'(참고)타워 스텟 가치'!$B$12:$L$16,AF$2,0)+(VLOOKUP($F371,'(참고)타워 스텟 가치'!$B$12:$L$16,AF$2,0)*$E371)</f>
        <v>152999.9999999998</v>
      </c>
      <c r="AG371">
        <f>VLOOKUP($F371,'(참고)타워 스텟 가치'!$B$12:$L$16,AG$2,0)+(VLOOKUP($F371,'(참고)타워 스텟 가치'!$B$12:$L$16,AG$2,0)*$E371)</f>
        <v>688.49999999999909</v>
      </c>
      <c r="AH371">
        <f>VLOOKUP($F371,'(참고)타워 스텟 가치'!$B$12:$L$16,AH$2,0)+(VLOOKUP($F371,'(참고)타워 스텟 가치'!$B$12:$L$16,AH$2,0)*$E371)</f>
        <v>22.949999999999967</v>
      </c>
      <c r="AI371">
        <f>VLOOKUP($F371,'(참고)타워 스텟 가치'!$B$12:$L$16,AI$2,0)+(VLOOKUP($F371,'(참고)타워 스텟 가치'!$B$12:$L$16,AI$2,0)*$E371)</f>
        <v>9.1799999999999873</v>
      </c>
      <c r="AJ371">
        <f>VLOOKUP($F371,'(참고)타워 스텟 가치'!$B$12:$L$16,AJ$2,0)+(VLOOKUP($F371,'(참고)타워 스텟 가치'!$B$12:$L$16,AJ$2,0)*$E371)</f>
        <v>0</v>
      </c>
      <c r="AK371">
        <f>VLOOKUP($F371,'(참고)타워 스텟 가치'!$B$12:$L$16,AK$2,0)+(VLOOKUP($F371,'(참고)타워 스텟 가치'!$B$12:$L$16,AK$2,0)*$E371)</f>
        <v>0</v>
      </c>
      <c r="AL371">
        <f>VLOOKUP($F371,'(참고)타워 스텟 가치'!$B$12:$L$16,AL$2,0)+(VLOOKUP($F371,'(참고)타워 스텟 가치'!$B$12:$L$16,AL$2,0)*$E371)</f>
        <v>42.839999999999939</v>
      </c>
      <c r="AM371">
        <f>SUM('스테이지별 몬스터 스텟'!AD371*'(참고)타워 스텟 가치'!$Q$17,'스테이지별 몬스터 스텟'!AE371*'(참고)타워 스텟 가치'!$R$17,'스테이지별 몬스터 스텟'!AF371*'(참고)타워 스텟 가치'!$S$17,'스테이지별 몬스터 스텟'!AG371*'(참고)타워 스텟 가치'!$T$17,'스테이지별 몬스터 스텟'!AH371*'(참고)타워 스텟 가치'!$U$17,'스테이지별 몬스터 스텟'!AI371*'(참고)타워 스텟 가치'!$V$17,'스테이지별 몬스터 스텟'!AJ371*'(참고)타워 스텟 가치'!$W$17,'스테이지별 몬스터 스텟'!AK371*'(참고)타워 스텟 가치'!$X$17,'스테이지별 몬스터 스텟'!AL371*'(참고)타워 스텟 가치'!$Y$17)</f>
        <v>231453.80999999968</v>
      </c>
      <c r="AN371">
        <v>3</v>
      </c>
    </row>
    <row r="372" spans="3:40" x14ac:dyDescent="0.3">
      <c r="C372">
        <v>3</v>
      </c>
      <c r="D372">
        <f t="shared" si="17"/>
        <v>74</v>
      </c>
      <c r="E372" s="52">
        <f>VLOOKUP(D372,'스테이지별 난이도 설정'!B:C,2,0)</f>
        <v>29.599999999999959</v>
      </c>
      <c r="F372" t="str">
        <f t="shared" si="18"/>
        <v>에픽</v>
      </c>
      <c r="G372">
        <f t="shared" si="16"/>
        <v>6</v>
      </c>
      <c r="H372">
        <f>VLOOKUP($F372,'(참고)타워 스텟 가치'!$B$2:$L$6,H$2,0)+(VLOOKUP($F372,'(참고)타워 스텟 가치'!$B$2:$L$6,H$2,0)*$E372)</f>
        <v>516.37499999999932</v>
      </c>
      <c r="I372">
        <f>VLOOKUP($F372,'(참고)타워 스텟 가치'!$B$2:$L$6,I$2,0)+(VLOOKUP($F372,'(참고)타워 스텟 가치'!$B$2:$L$6,I$2,0)*$E372)</f>
        <v>103.27499999999986</v>
      </c>
      <c r="J372">
        <f>VLOOKUP($F372,'(참고)타워 스텟 가치'!$B$2:$L$6,J$2,0)+(VLOOKUP($F372,'(참고)타워 스텟 가치'!$B$2:$L$6,J$2,0)*$E372)</f>
        <v>152999.9999999998</v>
      </c>
      <c r="K372">
        <f>VLOOKUP($F372,'(참고)타워 스텟 가치'!$B$2:$L$6,K$2,0)+(VLOOKUP($F372,'(참고)타워 스텟 가치'!$B$2:$L$6,K$2,0)*$E372)</f>
        <v>2065.4999999999973</v>
      </c>
      <c r="L372">
        <f>VLOOKUP($F372,'(참고)타워 스텟 가치'!$B$2:$L$6,L$2,0)+(VLOOKUP($F372,'(참고)타워 스텟 가치'!$B$2:$L$6,L$2,0)*$E372)</f>
        <v>34.424999999999955</v>
      </c>
      <c r="M372">
        <f>VLOOKUP($F372,'(참고)타워 스텟 가치'!$B$2:$L$6,M$2,0)+(VLOOKUP($F372,'(참고)타워 스텟 가치'!$B$2:$L$6,M$2,0)*$E372)</f>
        <v>9.1799999999999873</v>
      </c>
      <c r="N372">
        <f>VLOOKUP($F372,'(참고)타워 스텟 가치'!$B$2:$L$6,N$2,0)+(VLOOKUP($F372,'(참고)타워 스텟 가치'!$B$2:$L$6,N$2,0)*$E372)</f>
        <v>0</v>
      </c>
      <c r="O372">
        <f>VLOOKUP($F372,'(참고)타워 스텟 가치'!$B$2:$L$6,O$2,0)+(VLOOKUP($F372,'(참고)타워 스텟 가치'!$B$2:$L$6,O$2,0)*$E372)</f>
        <v>0</v>
      </c>
      <c r="P372">
        <f>VLOOKUP($F372,'(참고)타워 스텟 가치'!$B$2:$L$6,P$2,0)+(VLOOKUP($F372,'(참고)타워 스텟 가치'!$B$2:$L$6,P$2,0)*$E372)</f>
        <v>21.41999999999997</v>
      </c>
      <c r="Q372">
        <f>SUM('스테이지별 몬스터 스텟'!H372*'(참고)타워 스텟 가치'!$Q$17,'스테이지별 몬스터 스텟'!I372*'(참고)타워 스텟 가치'!$R$17,'스테이지별 몬스터 스텟'!J372*'(참고)타워 스텟 가치'!$S$17,'스테이지별 몬스터 스텟'!K372*'(참고)타워 스텟 가치'!$T$17,'스테이지별 몬스터 스텟'!L372*'(참고)타워 스텟 가치'!$U$17,'스테이지별 몬스터 스텟'!M372*'(참고)타워 스텟 가치'!$V$17,'스테이지별 몬스터 스텟'!N372*'(참고)타워 스텟 가치'!$W$17,'스테이지별 몬스터 스텟'!O372*'(참고)타워 스텟 가치'!$X$17,'스테이지별 몬스터 스텟'!P372*'(참고)타워 스텟 가치'!$Y$17)</f>
        <v>234939.53249999971</v>
      </c>
      <c r="R372">
        <v>1</v>
      </c>
      <c r="S372">
        <f>VLOOKUP($F372,'(참고)타워 스텟 가치'!$B$7:$L$11,S$2,0)+(VLOOKUP($F372,'(참고)타워 스텟 가치'!$B$7:$L$11,S$2,0)*$E372)</f>
        <v>172.12499999999977</v>
      </c>
      <c r="T372">
        <f>VLOOKUP($F372,'(참고)타워 스텟 가치'!$B$7:$L$11,T$2,0)+(VLOOKUP($F372,'(참고)타워 스텟 가치'!$B$7:$L$11,T$2,0)*$E372)</f>
        <v>309.82499999999959</v>
      </c>
      <c r="U372">
        <f>VLOOKUP($F372,'(참고)타워 스텟 가치'!$B$7:$L$11,U$2,0)+(VLOOKUP($F372,'(참고)타워 스텟 가치'!$B$7:$L$11,U$2,0)*$E372)</f>
        <v>152999.9999999998</v>
      </c>
      <c r="V372">
        <f>VLOOKUP($F372,'(참고)타워 스텟 가치'!$B$7:$L$11,V$2,0)+(VLOOKUP($F372,'(참고)타워 스텟 가치'!$B$7:$L$11,V$2,0)*$E372)</f>
        <v>2065.4999999999973</v>
      </c>
      <c r="W372">
        <f>VLOOKUP($F372,'(참고)타워 스텟 가치'!$B$7:$L$11,W$2,0)+(VLOOKUP($F372,'(참고)타워 스텟 가치'!$B$7:$L$11,W$2,0)*$E372)</f>
        <v>34.424999999999955</v>
      </c>
      <c r="X372">
        <f>VLOOKUP($F372,'(참고)타워 스텟 가치'!$B$7:$L$11,X$2,0)+(VLOOKUP($F372,'(참고)타워 스텟 가치'!$B$7:$L$11,X$2,0)*$E372)</f>
        <v>9.1799999999999873</v>
      </c>
      <c r="Y372">
        <f>VLOOKUP($F372,'(참고)타워 스텟 가치'!$B$7:$L$11,Y$2,0)+(VLOOKUP($F372,'(참고)타워 스텟 가치'!$B$7:$L$11,Y$2,0)*$E372)</f>
        <v>0</v>
      </c>
      <c r="Z372">
        <f>VLOOKUP($F372,'(참고)타워 스텟 가치'!$B$7:$L$11,Z$2,0)+(VLOOKUP($F372,'(참고)타워 스텟 가치'!$B$7:$L$11,Z$2,0)*$E372)</f>
        <v>0</v>
      </c>
      <c r="AA372">
        <f>VLOOKUP($F372,'(참고)타워 스텟 가치'!$B$7:$L$11,AA$2,0)+(VLOOKUP($F372,'(참고)타워 스텟 가치'!$B$7:$L$11,AA$2,0)*$E372)</f>
        <v>21.41999999999997</v>
      </c>
      <c r="AB372">
        <f>SUM('스테이지별 몬스터 스텟'!S372*'(참고)타워 스텟 가치'!$Q$17,'스테이지별 몬스터 스텟'!T372*'(참고)타워 스텟 가치'!$R$17,'스테이지별 몬스터 스텟'!U372*'(참고)타워 스텟 가치'!$S$17,'스테이지별 몬스터 스텟'!V372*'(참고)타워 스텟 가치'!$T$17,'스테이지별 몬스터 스텟'!W372*'(참고)타워 스텟 가치'!$U$17,'스테이지별 몬스터 스텟'!X372*'(참고)타워 스텟 가치'!$V$17,'스테이지별 몬스터 스텟'!Y372*'(참고)타워 스텟 가치'!$W$17,'스테이지별 몬스터 스텟'!Z372*'(참고)타워 스텟 가치'!$X$17,'스테이지별 몬스터 스텟'!AA372*'(참고)타워 스텟 가치'!$Y$17)</f>
        <v>234560.85749999969</v>
      </c>
      <c r="AC372">
        <v>2</v>
      </c>
      <c r="AD372">
        <f>VLOOKUP($F372,'(참고)타워 스텟 가치'!$B$12:$L$16,AD$2,0)+(VLOOKUP($F372,'(참고)타워 스텟 가치'!$B$12:$L$16,AD$2,0)*$E372)</f>
        <v>172.12499999999977</v>
      </c>
      <c r="AE372">
        <f>VLOOKUP($F372,'(참고)타워 스텟 가치'!$B$12:$L$16,AE$2,0)+(VLOOKUP($F372,'(참고)타워 스텟 가치'!$B$12:$L$16,AE$2,0)*$E372)</f>
        <v>206.54999999999973</v>
      </c>
      <c r="AF372">
        <f>VLOOKUP($F372,'(참고)타워 스텟 가치'!$B$12:$L$16,AF$2,0)+(VLOOKUP($F372,'(참고)타워 스텟 가치'!$B$12:$L$16,AF$2,0)*$E372)</f>
        <v>152999.9999999998</v>
      </c>
      <c r="AG372">
        <f>VLOOKUP($F372,'(참고)타워 스텟 가치'!$B$12:$L$16,AG$2,0)+(VLOOKUP($F372,'(참고)타워 스텟 가치'!$B$12:$L$16,AG$2,0)*$E372)</f>
        <v>1032.7499999999986</v>
      </c>
      <c r="AH372">
        <f>VLOOKUP($F372,'(참고)타워 스텟 가치'!$B$12:$L$16,AH$2,0)+(VLOOKUP($F372,'(참고)타워 스텟 가치'!$B$12:$L$16,AH$2,0)*$E372)</f>
        <v>34.424999999999955</v>
      </c>
      <c r="AI372">
        <f>VLOOKUP($F372,'(참고)타워 스텟 가치'!$B$12:$L$16,AI$2,0)+(VLOOKUP($F372,'(참고)타워 스텟 가치'!$B$12:$L$16,AI$2,0)*$E372)</f>
        <v>9.1799999999999873</v>
      </c>
      <c r="AJ372">
        <f>VLOOKUP($F372,'(참고)타워 스텟 가치'!$B$12:$L$16,AJ$2,0)+(VLOOKUP($F372,'(참고)타워 스텟 가치'!$B$12:$L$16,AJ$2,0)*$E372)</f>
        <v>0</v>
      </c>
      <c r="AK372">
        <f>VLOOKUP($F372,'(참고)타워 스텟 가치'!$B$12:$L$16,AK$2,0)+(VLOOKUP($F372,'(참고)타워 스텟 가치'!$B$12:$L$16,AK$2,0)*$E372)</f>
        <v>0</v>
      </c>
      <c r="AL372">
        <f>VLOOKUP($F372,'(참고)타워 스텟 가치'!$B$12:$L$16,AL$2,0)+(VLOOKUP($F372,'(참고)타워 스텟 가치'!$B$12:$L$16,AL$2,0)*$E372)</f>
        <v>42.839999999999939</v>
      </c>
      <c r="AM372">
        <f>SUM('스테이지별 몬스터 스텟'!AD372*'(참고)타워 스텟 가치'!$Q$17,'스테이지별 몬스터 스텟'!AE372*'(참고)타워 스텟 가치'!$R$17,'스테이지별 몬스터 스텟'!AF372*'(참고)타워 스텟 가치'!$S$17,'스테이지별 몬스터 스텟'!AG372*'(참고)타워 스텟 가치'!$T$17,'스테이지별 몬스터 스텟'!AH372*'(참고)타워 스텟 가치'!$U$17,'스테이지별 몬스터 스텟'!AI372*'(참고)타워 스텟 가치'!$V$17,'스테이지별 몬스터 스텟'!AJ372*'(참고)타워 스텟 가치'!$W$17,'스테이지별 몬스터 스텟'!AK372*'(참고)타워 스텟 가치'!$X$17,'스테이지별 몬스터 스텟'!AL372*'(참고)타워 스텟 가치'!$Y$17)</f>
        <v>232383.28499999971</v>
      </c>
      <c r="AN372">
        <v>3</v>
      </c>
    </row>
    <row r="373" spans="3:40" x14ac:dyDescent="0.3">
      <c r="C373">
        <v>4</v>
      </c>
      <c r="D373">
        <f t="shared" si="17"/>
        <v>74</v>
      </c>
      <c r="E373" s="52">
        <f>VLOOKUP(D373,'스테이지별 난이도 설정'!B:C,2,0)</f>
        <v>29.599999999999959</v>
      </c>
      <c r="F373" t="str">
        <f t="shared" si="18"/>
        <v>유니크</v>
      </c>
      <c r="G373">
        <f t="shared" si="16"/>
        <v>6</v>
      </c>
      <c r="H373">
        <f>VLOOKUP($F373,'(참고)타워 스텟 가치'!$B$2:$L$6,H$2,0)+(VLOOKUP($F373,'(참고)타워 스텟 가치'!$B$2:$L$6,H$2,0)*$E373)</f>
        <v>774.56249999999898</v>
      </c>
      <c r="I373">
        <f>VLOOKUP($F373,'(참고)타워 스텟 가치'!$B$2:$L$6,I$2,0)+(VLOOKUP($F373,'(참고)타워 스텟 가치'!$B$2:$L$6,I$2,0)*$E373)</f>
        <v>154.9124999999998</v>
      </c>
      <c r="J373">
        <f>VLOOKUP($F373,'(참고)타워 스텟 가치'!$B$2:$L$6,J$2,0)+(VLOOKUP($F373,'(참고)타워 스텟 가치'!$B$2:$L$6,J$2,0)*$E373)</f>
        <v>152999.9999999998</v>
      </c>
      <c r="K373">
        <f>VLOOKUP($F373,'(참고)타워 스텟 가치'!$B$2:$L$6,K$2,0)+(VLOOKUP($F373,'(참고)타워 스텟 가치'!$B$2:$L$6,K$2,0)*$E373)</f>
        <v>3098.2499999999959</v>
      </c>
      <c r="L373">
        <f>VLOOKUP($F373,'(참고)타워 스텟 가치'!$B$2:$L$6,L$2,0)+(VLOOKUP($F373,'(참고)타워 스텟 가치'!$B$2:$L$6,L$2,0)*$E373)</f>
        <v>51.637499999999932</v>
      </c>
      <c r="M373">
        <f>VLOOKUP($F373,'(참고)타워 스텟 가치'!$B$2:$L$6,M$2,0)+(VLOOKUP($F373,'(참고)타워 스텟 가치'!$B$2:$L$6,M$2,0)*$E373)</f>
        <v>9.1799999999999873</v>
      </c>
      <c r="N373">
        <f>VLOOKUP($F373,'(참고)타워 스텟 가치'!$B$2:$L$6,N$2,0)+(VLOOKUP($F373,'(참고)타워 스텟 가치'!$B$2:$L$6,N$2,0)*$E373)</f>
        <v>0</v>
      </c>
      <c r="O373">
        <f>VLOOKUP($F373,'(참고)타워 스텟 가치'!$B$2:$L$6,O$2,0)+(VLOOKUP($F373,'(참고)타워 스텟 가치'!$B$2:$L$6,O$2,0)*$E373)</f>
        <v>0</v>
      </c>
      <c r="P373">
        <f>VLOOKUP($F373,'(참고)타워 스텟 가치'!$B$2:$L$6,P$2,0)+(VLOOKUP($F373,'(참고)타워 스텟 가치'!$B$2:$L$6,P$2,0)*$E373)</f>
        <v>30.599999999999959</v>
      </c>
      <c r="Q373">
        <f>SUM('스테이지별 몬스터 스텟'!H373*'(참고)타워 스텟 가치'!$Q$17,'스테이지별 몬스터 스텟'!I373*'(참고)타워 스텟 가치'!$R$17,'스테이지별 몬스터 스텟'!J373*'(참고)타워 스텟 가치'!$S$17,'스테이지별 몬스터 스텟'!K373*'(참고)타워 스텟 가치'!$T$17,'스테이지별 몬스터 스텟'!L373*'(참고)타워 스텟 가치'!$U$17,'스테이지별 몬스터 스텟'!M373*'(참고)타워 스텟 가치'!$V$17,'스테이지별 몬스터 스텟'!N373*'(참고)타워 스텟 가치'!$W$17,'스테이지별 몬스터 스텟'!O373*'(참고)타워 스텟 가치'!$X$17,'스테이지별 몬스터 스텟'!P373*'(참고)타워 스텟 가치'!$Y$17)</f>
        <v>237651.6487499997</v>
      </c>
      <c r="R373">
        <v>1</v>
      </c>
      <c r="S373">
        <f>VLOOKUP($F373,'(참고)타워 스텟 가치'!$B$7:$L$11,S$2,0)+(VLOOKUP($F373,'(참고)타워 스텟 가치'!$B$7:$L$11,S$2,0)*$E373)</f>
        <v>258.18749999999966</v>
      </c>
      <c r="T373">
        <f>VLOOKUP($F373,'(참고)타워 스텟 가치'!$B$7:$L$11,T$2,0)+(VLOOKUP($F373,'(참고)타워 스텟 가치'!$B$7:$L$11,T$2,0)*$E373)</f>
        <v>464.73749999999939</v>
      </c>
      <c r="U373">
        <f>VLOOKUP($F373,'(참고)타워 스텟 가치'!$B$7:$L$11,U$2,0)+(VLOOKUP($F373,'(참고)타워 스텟 가치'!$B$7:$L$11,U$2,0)*$E373)</f>
        <v>152999.9999999998</v>
      </c>
      <c r="V373">
        <f>VLOOKUP($F373,'(참고)타워 스텟 가치'!$B$7:$L$11,V$2,0)+(VLOOKUP($F373,'(참고)타워 스텟 가치'!$B$7:$L$11,V$2,0)*$E373)</f>
        <v>3098.2499999999959</v>
      </c>
      <c r="W373">
        <f>VLOOKUP($F373,'(참고)타워 스텟 가치'!$B$7:$L$11,W$2,0)+(VLOOKUP($F373,'(참고)타워 스텟 가치'!$B$7:$L$11,W$2,0)*$E373)</f>
        <v>51.637499999999932</v>
      </c>
      <c r="X373">
        <f>VLOOKUP($F373,'(참고)타워 스텟 가치'!$B$7:$L$11,X$2,0)+(VLOOKUP($F373,'(참고)타워 스텟 가치'!$B$7:$L$11,X$2,0)*$E373)</f>
        <v>9.1799999999999873</v>
      </c>
      <c r="Y373">
        <f>VLOOKUP($F373,'(참고)타워 스텟 가치'!$B$7:$L$11,Y$2,0)+(VLOOKUP($F373,'(참고)타워 스텟 가치'!$B$7:$L$11,Y$2,0)*$E373)</f>
        <v>0</v>
      </c>
      <c r="Z373">
        <f>VLOOKUP($F373,'(참고)타워 스텟 가치'!$B$7:$L$11,Z$2,0)+(VLOOKUP($F373,'(참고)타워 스텟 가치'!$B$7:$L$11,Z$2,0)*$E373)</f>
        <v>0</v>
      </c>
      <c r="AA373">
        <f>VLOOKUP($F373,'(참고)타워 스텟 가치'!$B$7:$L$11,AA$2,0)+(VLOOKUP($F373,'(참고)타워 스텟 가치'!$B$7:$L$11,AA$2,0)*$E373)</f>
        <v>30.599999999999959</v>
      </c>
      <c r="AB373">
        <f>SUM('스테이지별 몬스터 스텟'!S373*'(참고)타워 스텟 가치'!$Q$17,'스테이지별 몬스터 스텟'!T373*'(참고)타워 스텟 가치'!$R$17,'스테이지별 몬스터 스텟'!U373*'(참고)타워 스텟 가치'!$S$17,'스테이지별 몬스터 스텟'!V373*'(참고)타워 스텟 가치'!$T$17,'스테이지별 몬스터 스텟'!W373*'(참고)타워 스텟 가치'!$U$17,'스테이지별 몬스터 스텟'!X373*'(참고)타워 스텟 가치'!$V$17,'스테이지별 몬스터 스텟'!Y373*'(참고)타워 스텟 가치'!$W$17,'스테이지별 몬스터 스텟'!Z373*'(참고)타워 스텟 가치'!$X$17,'스테이지별 몬스터 스텟'!AA373*'(참고)타워 스텟 가치'!$Y$17)</f>
        <v>237083.63624999972</v>
      </c>
      <c r="AC373">
        <v>2</v>
      </c>
      <c r="AD373">
        <f>VLOOKUP($F373,'(참고)타워 스텟 가치'!$B$12:$L$16,AD$2,0)+(VLOOKUP($F373,'(참고)타워 스텟 가치'!$B$12:$L$16,AD$2,0)*$E373)</f>
        <v>258.18749999999966</v>
      </c>
      <c r="AE373">
        <f>VLOOKUP($F373,'(참고)타워 스텟 가치'!$B$12:$L$16,AE$2,0)+(VLOOKUP($F373,'(참고)타워 스텟 가치'!$B$12:$L$16,AE$2,0)*$E373)</f>
        <v>309.82499999999959</v>
      </c>
      <c r="AF373">
        <f>VLOOKUP($F373,'(참고)타워 스텟 가치'!$B$12:$L$16,AF$2,0)+(VLOOKUP($F373,'(참고)타워 스텟 가치'!$B$12:$L$16,AF$2,0)*$E373)</f>
        <v>152999.9999999998</v>
      </c>
      <c r="AG373">
        <f>VLOOKUP($F373,'(참고)타워 스텟 가치'!$B$12:$L$16,AG$2,0)+(VLOOKUP($F373,'(참고)타워 스텟 가치'!$B$12:$L$16,AG$2,0)*$E373)</f>
        <v>1549.124999999998</v>
      </c>
      <c r="AH373">
        <f>VLOOKUP($F373,'(참고)타워 스텟 가치'!$B$12:$L$16,AH$2,0)+(VLOOKUP($F373,'(참고)타워 스텟 가치'!$B$12:$L$16,AH$2,0)*$E373)</f>
        <v>51.637499999999932</v>
      </c>
      <c r="AI373">
        <f>VLOOKUP($F373,'(참고)타워 스텟 가치'!$B$12:$L$16,AI$2,0)+(VLOOKUP($F373,'(참고)타워 스텟 가치'!$B$12:$L$16,AI$2,0)*$E373)</f>
        <v>9.1799999999999873</v>
      </c>
      <c r="AJ373">
        <f>VLOOKUP($F373,'(참고)타워 스텟 가치'!$B$12:$L$16,AJ$2,0)+(VLOOKUP($F373,'(참고)타워 스텟 가치'!$B$12:$L$16,AJ$2,0)*$E373)</f>
        <v>0</v>
      </c>
      <c r="AK373">
        <f>VLOOKUP($F373,'(참고)타워 스텟 가치'!$B$12:$L$16,AK$2,0)+(VLOOKUP($F373,'(참고)타워 스텟 가치'!$B$12:$L$16,AK$2,0)*$E373)</f>
        <v>0</v>
      </c>
      <c r="AL373">
        <f>VLOOKUP($F373,'(참고)타워 스텟 가치'!$B$12:$L$16,AL$2,0)+(VLOOKUP($F373,'(참고)타워 스텟 가치'!$B$12:$L$16,AL$2,0)*$E373)</f>
        <v>61.199999999999918</v>
      </c>
      <c r="AM373">
        <f>SUM('스테이지별 몬스터 스텟'!AD373*'(참고)타워 스텟 가치'!$Q$17,'스테이지별 몬스터 스텟'!AE373*'(참고)타워 스텟 가치'!$R$17,'스테이지별 몬스터 스텟'!AF373*'(참고)타워 스텟 가치'!$S$17,'스테이지별 몬스터 스텟'!AG373*'(참고)타워 스텟 가치'!$T$17,'스테이지별 몬스터 스텟'!AH373*'(참고)타워 스텟 가치'!$U$17,'스테이지별 몬스터 스텟'!AI373*'(참고)타워 스텟 가치'!$V$17,'스테이지별 몬스터 스텟'!AJ373*'(참고)타워 스텟 가치'!$W$17,'스테이지별 몬스터 스텟'!AK373*'(참고)타워 스텟 가치'!$X$17,'스테이지별 몬스터 스텟'!AL373*'(참고)타워 스텟 가치'!$Y$17)</f>
        <v>233814.21749999968</v>
      </c>
      <c r="AN373">
        <v>3</v>
      </c>
    </row>
    <row r="374" spans="3:40" x14ac:dyDescent="0.3">
      <c r="C374">
        <v>5</v>
      </c>
      <c r="D374">
        <f t="shared" si="17"/>
        <v>74</v>
      </c>
      <c r="E374" s="52">
        <f>VLOOKUP(D374,'스테이지별 난이도 설정'!B:C,2,0)</f>
        <v>29.599999999999959</v>
      </c>
      <c r="F374" t="str">
        <f t="shared" si="18"/>
        <v>스페셜</v>
      </c>
      <c r="G374">
        <f t="shared" si="16"/>
        <v>6</v>
      </c>
      <c r="H374">
        <f>VLOOKUP($F374,'(참고)타워 스텟 가치'!$B$2:$L$6,H$2,0)+(VLOOKUP($F374,'(참고)타워 스텟 가치'!$B$2:$L$6,H$2,0)*$E374)</f>
        <v>1161.8437499999984</v>
      </c>
      <c r="I374">
        <f>VLOOKUP($F374,'(참고)타워 스텟 가치'!$B$2:$L$6,I$2,0)+(VLOOKUP($F374,'(참고)타워 스텟 가치'!$B$2:$L$6,I$2,0)*$E374)</f>
        <v>232.36874999999969</v>
      </c>
      <c r="J374">
        <f>VLOOKUP($F374,'(참고)타워 스텟 가치'!$B$2:$L$6,J$2,0)+(VLOOKUP($F374,'(참고)타워 스텟 가치'!$B$2:$L$6,J$2,0)*$E374)</f>
        <v>152999.9999999998</v>
      </c>
      <c r="K374">
        <f>VLOOKUP($F374,'(참고)타워 스텟 가치'!$B$2:$L$6,K$2,0)+(VLOOKUP($F374,'(참고)타워 스텟 가치'!$B$2:$L$6,K$2,0)*$E374)</f>
        <v>4647.3749999999936</v>
      </c>
      <c r="L374">
        <f>VLOOKUP($F374,'(참고)타워 스텟 가치'!$B$2:$L$6,L$2,0)+(VLOOKUP($F374,'(참고)타워 스텟 가치'!$B$2:$L$6,L$2,0)*$E374)</f>
        <v>77.456249999999898</v>
      </c>
      <c r="M374">
        <f>VLOOKUP($F374,'(참고)타워 스텟 가치'!$B$2:$L$6,M$2,0)+(VLOOKUP($F374,'(참고)타워 스텟 가치'!$B$2:$L$6,M$2,0)*$E374)</f>
        <v>9.1799999999999873</v>
      </c>
      <c r="N374">
        <f>VLOOKUP($F374,'(참고)타워 스텟 가치'!$B$2:$L$6,N$2,0)+(VLOOKUP($F374,'(참고)타워 스텟 가치'!$B$2:$L$6,N$2,0)*$E374)</f>
        <v>0</v>
      </c>
      <c r="O374">
        <f>VLOOKUP($F374,'(참고)타워 스텟 가치'!$B$2:$L$6,O$2,0)+(VLOOKUP($F374,'(참고)타워 스텟 가치'!$B$2:$L$6,O$2,0)*$E374)</f>
        <v>0</v>
      </c>
      <c r="P374">
        <f>VLOOKUP($F374,'(참고)타워 스텟 가치'!$B$2:$L$6,P$2,0)+(VLOOKUP($F374,'(참고)타워 스텟 가치'!$B$2:$L$6,P$2,0)*$E374)</f>
        <v>30.599999999999959</v>
      </c>
      <c r="Q374">
        <f>SUM('스테이지별 몬스터 스텟'!H374*'(참고)타워 스텟 가치'!$Q$17,'스테이지별 몬스터 스텟'!I374*'(참고)타워 스텟 가치'!$R$17,'스테이지별 몬스터 스텟'!J374*'(참고)타워 스텟 가치'!$S$17,'스테이지별 몬스터 스텟'!K374*'(참고)타워 스텟 가치'!$T$17,'스테이지별 몬스터 스텟'!L374*'(참고)타워 스텟 가치'!$U$17,'스테이지별 몬스터 스텟'!M374*'(참고)타워 스텟 가치'!$V$17,'스테이지별 몬스터 스텟'!N374*'(참고)타워 스텟 가치'!$W$17,'스테이지별 몬스터 스텟'!O374*'(참고)타워 스텟 가치'!$X$17,'스테이지별 몬스터 스텟'!P374*'(참고)타워 스텟 가치'!$Y$17)</f>
        <v>241692.28312499973</v>
      </c>
      <c r="R374">
        <v>1</v>
      </c>
      <c r="S374">
        <f>VLOOKUP($F374,'(참고)타워 스텟 가치'!$B$7:$L$11,S$2,0)+(VLOOKUP($F374,'(참고)타워 스텟 가치'!$B$7:$L$11,S$2,0)*$E374)</f>
        <v>387.28124999999949</v>
      </c>
      <c r="T374">
        <f>VLOOKUP($F374,'(참고)타워 스텟 가치'!$B$7:$L$11,T$2,0)+(VLOOKUP($F374,'(참고)타워 스텟 가치'!$B$7:$L$11,T$2,0)*$E374)</f>
        <v>697.10624999999902</v>
      </c>
      <c r="U374">
        <f>VLOOKUP($F374,'(참고)타워 스텟 가치'!$B$7:$L$11,U$2,0)+(VLOOKUP($F374,'(참고)타워 스텟 가치'!$B$7:$L$11,U$2,0)*$E374)</f>
        <v>152999.9999999998</v>
      </c>
      <c r="V374">
        <f>VLOOKUP($F374,'(참고)타워 스텟 가치'!$B$7:$L$11,V$2,0)+(VLOOKUP($F374,'(참고)타워 스텟 가치'!$B$7:$L$11,V$2,0)*$E374)</f>
        <v>4647.3749999999936</v>
      </c>
      <c r="W374">
        <f>VLOOKUP($F374,'(참고)타워 스텟 가치'!$B$7:$L$11,W$2,0)+(VLOOKUP($F374,'(참고)타워 스텟 가치'!$B$7:$L$11,W$2,0)*$E374)</f>
        <v>77.456249999999898</v>
      </c>
      <c r="X374">
        <f>VLOOKUP($F374,'(참고)타워 스텟 가치'!$B$7:$L$11,X$2,0)+(VLOOKUP($F374,'(참고)타워 스텟 가치'!$B$7:$L$11,X$2,0)*$E374)</f>
        <v>9.1799999999999873</v>
      </c>
      <c r="Y374">
        <f>VLOOKUP($F374,'(참고)타워 스텟 가치'!$B$7:$L$11,Y$2,0)+(VLOOKUP($F374,'(참고)타워 스텟 가치'!$B$7:$L$11,Y$2,0)*$E374)</f>
        <v>0</v>
      </c>
      <c r="Z374">
        <f>VLOOKUP($F374,'(참고)타워 스텟 가치'!$B$7:$L$11,Z$2,0)+(VLOOKUP($F374,'(참고)타워 스텟 가치'!$B$7:$L$11,Z$2,0)*$E374)</f>
        <v>0</v>
      </c>
      <c r="AA374">
        <f>VLOOKUP($F374,'(참고)타워 스텟 가치'!$B$7:$L$11,AA$2,0)+(VLOOKUP($F374,'(참고)타워 스텟 가치'!$B$7:$L$11,AA$2,0)*$E374)</f>
        <v>30.599999999999959</v>
      </c>
      <c r="AB374">
        <f>SUM('스테이지별 몬스터 스텟'!S374*'(참고)타워 스텟 가치'!$Q$17,'스테이지별 몬스터 스텟'!T374*'(참고)타워 스텟 가치'!$R$17,'스테이지별 몬스터 스텟'!U374*'(참고)타워 스텟 가치'!$S$17,'스테이지별 몬스터 스텟'!V374*'(참고)타워 스텟 가치'!$T$17,'스테이지별 몬스터 스텟'!W374*'(참고)타워 스텟 가치'!$U$17,'스테이지별 몬스터 스텟'!X374*'(참고)타워 스텟 가치'!$V$17,'스테이지별 몬스터 스텟'!Y374*'(참고)타워 스텟 가치'!$W$17,'스테이지별 몬스터 스텟'!Z374*'(참고)타워 스텟 가치'!$X$17,'스테이지별 몬스터 스텟'!AA374*'(참고)타워 스텟 가치'!$Y$17)</f>
        <v>240840.26437499971</v>
      </c>
      <c r="AC374">
        <v>2</v>
      </c>
      <c r="AD374">
        <f>VLOOKUP($F374,'(참고)타워 스텟 가치'!$B$12:$L$16,AD$2,0)+(VLOOKUP($F374,'(참고)타워 스텟 가치'!$B$12:$L$16,AD$2,0)*$E374)</f>
        <v>387.28124999999949</v>
      </c>
      <c r="AE374">
        <f>VLOOKUP($F374,'(참고)타워 스텟 가치'!$B$12:$L$16,AE$2,0)+(VLOOKUP($F374,'(참고)타워 스텟 가치'!$B$12:$L$16,AE$2,0)*$E374)</f>
        <v>464.73749999999939</v>
      </c>
      <c r="AF374">
        <f>VLOOKUP($F374,'(참고)타워 스텟 가치'!$B$12:$L$16,AF$2,0)+(VLOOKUP($F374,'(참고)타워 스텟 가치'!$B$12:$L$16,AF$2,0)*$E374)</f>
        <v>152999.9999999998</v>
      </c>
      <c r="AG374">
        <f>VLOOKUP($F374,'(참고)타워 스텟 가치'!$B$12:$L$16,AG$2,0)+(VLOOKUP($F374,'(참고)타워 스텟 가치'!$B$12:$L$16,AG$2,0)*$E374)</f>
        <v>2323.6874999999968</v>
      </c>
      <c r="AH374">
        <f>VLOOKUP($F374,'(참고)타워 스텟 가치'!$B$12:$L$16,AH$2,0)+(VLOOKUP($F374,'(참고)타워 스텟 가치'!$B$12:$L$16,AH$2,0)*$E374)</f>
        <v>77.456249999999898</v>
      </c>
      <c r="AI374">
        <f>VLOOKUP($F374,'(참고)타워 스텟 가치'!$B$12:$L$16,AI$2,0)+(VLOOKUP($F374,'(참고)타워 스텟 가치'!$B$12:$L$16,AI$2,0)*$E374)</f>
        <v>9.1799999999999873</v>
      </c>
      <c r="AJ374">
        <f>VLOOKUP($F374,'(참고)타워 스텟 가치'!$B$12:$L$16,AJ$2,0)+(VLOOKUP($F374,'(참고)타워 스텟 가치'!$B$12:$L$16,AJ$2,0)*$E374)</f>
        <v>0</v>
      </c>
      <c r="AK374">
        <f>VLOOKUP($F374,'(참고)타워 스텟 가치'!$B$12:$L$16,AK$2,0)+(VLOOKUP($F374,'(참고)타워 스텟 가치'!$B$12:$L$16,AK$2,0)*$E374)</f>
        <v>0</v>
      </c>
      <c r="AL374">
        <f>VLOOKUP($F374,'(참고)타워 스텟 가치'!$B$12:$L$16,AL$2,0)+(VLOOKUP($F374,'(참고)타워 스텟 가치'!$B$12:$L$16,AL$2,0)*$E374)</f>
        <v>61.199999999999918</v>
      </c>
      <c r="AM374">
        <f>SUM('스테이지별 몬스터 스텟'!AD374*'(참고)타워 스텟 가치'!$Q$17,'스테이지별 몬스터 스텟'!AE374*'(참고)타워 스텟 가치'!$R$17,'스테이지별 몬스터 스텟'!AF374*'(참고)타워 스텟 가치'!$S$17,'스테이지별 몬스터 스텟'!AG374*'(참고)타워 스텟 가치'!$T$17,'스테이지별 몬스터 스텟'!AH374*'(참고)타워 스텟 가치'!$U$17,'스테이지별 몬스터 스텟'!AI374*'(참고)타워 스텟 가치'!$V$17,'스테이지별 몬스터 스텟'!AJ374*'(참고)타워 스텟 가치'!$W$17,'스테이지별 몬스터 스텟'!AK374*'(참고)타워 스텟 가치'!$X$17,'스테이지별 몬스터 스텟'!AL374*'(참고)타워 스텟 가치'!$Y$17)</f>
        <v>235905.53624999971</v>
      </c>
      <c r="AN374">
        <v>3</v>
      </c>
    </row>
    <row r="375" spans="3:40" x14ac:dyDescent="0.3">
      <c r="C375">
        <v>1</v>
      </c>
      <c r="D375">
        <f t="shared" si="17"/>
        <v>75</v>
      </c>
      <c r="E375" s="52">
        <f>VLOOKUP(D375,'스테이지별 난이도 설정'!B:C,2,0)</f>
        <v>29.999999999999957</v>
      </c>
      <c r="F375" t="str">
        <f t="shared" si="18"/>
        <v>일반</v>
      </c>
      <c r="G375">
        <f t="shared" si="16"/>
        <v>6</v>
      </c>
      <c r="H375">
        <f>VLOOKUP($F375,'(참고)타워 스텟 가치'!$B$2:$L$6,H$2,0)+(VLOOKUP($F375,'(참고)타워 스텟 가치'!$B$2:$L$6,H$2,0)*$E375)</f>
        <v>232.49999999999969</v>
      </c>
      <c r="I375">
        <f>VLOOKUP($F375,'(참고)타워 스텟 가치'!$B$2:$L$6,I$2,0)+(VLOOKUP($F375,'(참고)타워 스텟 가치'!$B$2:$L$6,I$2,0)*$E375)</f>
        <v>46.499999999999936</v>
      </c>
      <c r="J375">
        <f>VLOOKUP($F375,'(참고)타워 스텟 가치'!$B$2:$L$6,J$2,0)+(VLOOKUP($F375,'(참고)타워 스텟 가치'!$B$2:$L$6,J$2,0)*$E375)</f>
        <v>154999.9999999998</v>
      </c>
      <c r="K375">
        <f>VLOOKUP($F375,'(참고)타워 스텟 가치'!$B$2:$L$6,K$2,0)+(VLOOKUP($F375,'(참고)타워 스텟 가치'!$B$2:$L$6,K$2,0)*$E375)</f>
        <v>929.99999999999875</v>
      </c>
      <c r="L375">
        <f>VLOOKUP($F375,'(참고)타워 스텟 가치'!$B$2:$L$6,L$2,0)+(VLOOKUP($F375,'(참고)타워 스텟 가치'!$B$2:$L$6,L$2,0)*$E375)</f>
        <v>15.499999999999979</v>
      </c>
      <c r="M375">
        <f>VLOOKUP($F375,'(참고)타워 스텟 가치'!$B$2:$L$6,M$2,0)+(VLOOKUP($F375,'(참고)타워 스텟 가치'!$B$2:$L$6,M$2,0)*$E375)</f>
        <v>9.2999999999999883</v>
      </c>
      <c r="N375">
        <f>VLOOKUP($F375,'(참고)타워 스텟 가치'!$B$2:$L$6,N$2,0)+(VLOOKUP($F375,'(참고)타워 스텟 가치'!$B$2:$L$6,N$2,0)*$E375)</f>
        <v>0</v>
      </c>
      <c r="O375">
        <f>VLOOKUP($F375,'(참고)타워 스텟 가치'!$B$2:$L$6,O$2,0)+(VLOOKUP($F375,'(참고)타워 스텟 가치'!$B$2:$L$6,O$2,0)*$E375)</f>
        <v>0</v>
      </c>
      <c r="P375">
        <f>VLOOKUP($F375,'(참고)타워 스텟 가치'!$B$2:$L$6,P$2,0)+(VLOOKUP($F375,'(참고)타워 스텟 가치'!$B$2:$L$6,P$2,0)*$E375)</f>
        <v>21.699999999999967</v>
      </c>
      <c r="Q375">
        <f>SUM('스테이지별 몬스터 스텟'!H375*'(참고)타워 스텟 가치'!$Q$17,'스테이지별 몬스터 스텟'!I375*'(참고)타워 스텟 가치'!$R$17,'스테이지별 몬스터 스텟'!J375*'(참고)타워 스텟 가치'!$S$17,'스테이지별 몬스터 스텟'!K375*'(참고)타워 스텟 가치'!$T$17,'스테이지별 몬스터 스텟'!L375*'(참고)타워 스텟 가치'!$U$17,'스테이지별 몬스터 스텟'!M375*'(참고)타워 스텟 가치'!$V$17,'스테이지별 몬스터 스텟'!N375*'(참고)타워 스텟 가치'!$W$17,'스테이지별 몬스터 스텟'!O375*'(참고)타워 스텟 가치'!$X$17,'스테이지별 몬스터 스텟'!P375*'(참고)타워 스텟 가치'!$Y$17)</f>
        <v>234978.44999999969</v>
      </c>
      <c r="R375">
        <v>1</v>
      </c>
      <c r="S375">
        <f>VLOOKUP($F375,'(참고)타워 스텟 가치'!$B$7:$L$11,S$2,0)+(VLOOKUP($F375,'(참고)타워 스텟 가치'!$B$7:$L$11,S$2,0)*$E375)</f>
        <v>77.499999999999886</v>
      </c>
      <c r="T375">
        <f>VLOOKUP($F375,'(참고)타워 스텟 가치'!$B$7:$L$11,T$2,0)+(VLOOKUP($F375,'(참고)타워 스텟 가치'!$B$7:$L$11,T$2,0)*$E375)</f>
        <v>139.4999999999998</v>
      </c>
      <c r="U375">
        <f>VLOOKUP($F375,'(참고)타워 스텟 가치'!$B$7:$L$11,U$2,0)+(VLOOKUP($F375,'(참고)타워 스텟 가치'!$B$7:$L$11,U$2,0)*$E375)</f>
        <v>154999.9999999998</v>
      </c>
      <c r="V375">
        <f>VLOOKUP($F375,'(참고)타워 스텟 가치'!$B$7:$L$11,V$2,0)+(VLOOKUP($F375,'(참고)타워 스텟 가치'!$B$7:$L$11,V$2,0)*$E375)</f>
        <v>929.99999999999875</v>
      </c>
      <c r="W375">
        <f>VLOOKUP($F375,'(참고)타워 스텟 가치'!$B$7:$L$11,W$2,0)+(VLOOKUP($F375,'(참고)타워 스텟 가치'!$B$7:$L$11,W$2,0)*$E375)</f>
        <v>15.499999999999979</v>
      </c>
      <c r="X375">
        <f>VLOOKUP($F375,'(참고)타워 스텟 가치'!$B$7:$L$11,X$2,0)+(VLOOKUP($F375,'(참고)타워 스텟 가치'!$B$7:$L$11,X$2,0)*$E375)</f>
        <v>9.2999999999999883</v>
      </c>
      <c r="Y375">
        <f>VLOOKUP($F375,'(참고)타워 스텟 가치'!$B$7:$L$11,Y$2,0)+(VLOOKUP($F375,'(참고)타워 스텟 가치'!$B$7:$L$11,Y$2,0)*$E375)</f>
        <v>0</v>
      </c>
      <c r="Z375">
        <f>VLOOKUP($F375,'(참고)타워 스텟 가치'!$B$7:$L$11,Z$2,0)+(VLOOKUP($F375,'(참고)타워 스텟 가치'!$B$7:$L$11,Z$2,0)*$E375)</f>
        <v>0</v>
      </c>
      <c r="AA375">
        <f>VLOOKUP($F375,'(참고)타워 스텟 가치'!$B$7:$L$11,AA$2,0)+(VLOOKUP($F375,'(참고)타워 스텟 가치'!$B$7:$L$11,AA$2,0)*$E375)</f>
        <v>21.699999999999967</v>
      </c>
      <c r="AB375">
        <f>SUM('스테이지별 몬스터 스텟'!S375*'(참고)타워 스텟 가치'!$Q$17,'스테이지별 몬스터 스텟'!T375*'(참고)타워 스텟 가치'!$R$17,'스테이지별 몬스터 스텟'!U375*'(참고)타워 스텟 가치'!$S$17,'스테이지별 몬스터 스텟'!V375*'(참고)타워 스텟 가치'!$T$17,'스테이지별 몬스터 스텟'!W375*'(참고)타워 스텟 가치'!$U$17,'스테이지별 몬스터 스텟'!X375*'(참고)타워 스텟 가치'!$V$17,'스테이지별 몬스터 스텟'!Y375*'(참고)타워 스텟 가치'!$W$17,'스테이지별 몬스터 스텟'!Z375*'(참고)타워 스텟 가치'!$X$17,'스테이지별 몬스터 스텟'!AA375*'(참고)타워 스텟 가치'!$Y$17)</f>
        <v>234807.94999999969</v>
      </c>
      <c r="AC375">
        <v>2</v>
      </c>
      <c r="AD375">
        <f>VLOOKUP($F375,'(참고)타워 스텟 가치'!$B$12:$L$16,AD$2,0)+(VLOOKUP($F375,'(참고)타워 스텟 가치'!$B$12:$L$16,AD$2,0)*$E375)</f>
        <v>77.499999999999886</v>
      </c>
      <c r="AE375">
        <f>VLOOKUP($F375,'(참고)타워 스텟 가치'!$B$12:$L$16,AE$2,0)+(VLOOKUP($F375,'(참고)타워 스텟 가치'!$B$12:$L$16,AE$2,0)*$E375)</f>
        <v>92.999999999999872</v>
      </c>
      <c r="AF375">
        <f>VLOOKUP($F375,'(참고)타워 스텟 가치'!$B$12:$L$16,AF$2,0)+(VLOOKUP($F375,'(참고)타워 스텟 가치'!$B$12:$L$16,AF$2,0)*$E375)</f>
        <v>154999.9999999998</v>
      </c>
      <c r="AG375">
        <f>VLOOKUP($F375,'(참고)타워 스텟 가치'!$B$12:$L$16,AG$2,0)+(VLOOKUP($F375,'(참고)타워 스텟 가치'!$B$12:$L$16,AG$2,0)*$E375)</f>
        <v>464.99999999999937</v>
      </c>
      <c r="AH375">
        <f>VLOOKUP($F375,'(참고)타워 스텟 가치'!$B$12:$L$16,AH$2,0)+(VLOOKUP($F375,'(참고)타워 스텟 가치'!$B$12:$L$16,AH$2,0)*$E375)</f>
        <v>15.499999999999979</v>
      </c>
      <c r="AI375">
        <f>VLOOKUP($F375,'(참고)타워 스텟 가치'!$B$12:$L$16,AI$2,0)+(VLOOKUP($F375,'(참고)타워 스텟 가치'!$B$12:$L$16,AI$2,0)*$E375)</f>
        <v>9.2999999999999883</v>
      </c>
      <c r="AJ375">
        <f>VLOOKUP($F375,'(참고)타워 스텟 가치'!$B$12:$L$16,AJ$2,0)+(VLOOKUP($F375,'(참고)타워 스텟 가치'!$B$12:$L$16,AJ$2,0)*$E375)</f>
        <v>0</v>
      </c>
      <c r="AK375">
        <f>VLOOKUP($F375,'(참고)타워 스텟 가치'!$B$12:$L$16,AK$2,0)+(VLOOKUP($F375,'(참고)타워 스텟 가치'!$B$12:$L$16,AK$2,0)*$E375)</f>
        <v>0</v>
      </c>
      <c r="AL375">
        <f>VLOOKUP($F375,'(참고)타워 스텟 가치'!$B$12:$L$16,AL$2,0)+(VLOOKUP($F375,'(참고)타워 스텟 가치'!$B$12:$L$16,AL$2,0)*$E375)</f>
        <v>43.399999999999935</v>
      </c>
      <c r="AM375">
        <f>SUM('스테이지별 몬스터 스텟'!AD375*'(참고)타워 스텟 가치'!$Q$17,'스테이지별 몬스터 스텟'!AE375*'(참고)타워 스텟 가치'!$R$17,'스테이지별 몬스터 스텟'!AF375*'(참고)타워 스텟 가치'!$S$17,'스테이지별 몬스터 스텟'!AG375*'(참고)타워 스텟 가치'!$T$17,'스테이지별 몬스터 스텟'!AH375*'(참고)타워 스텟 가치'!$U$17,'스테이지별 몬스터 스텟'!AI375*'(참고)타워 스텟 가치'!$V$17,'스테이지별 몬스터 스텟'!AJ375*'(참고)타워 스텟 가치'!$W$17,'스테이지별 몬스터 스텟'!AK375*'(참고)타워 스텟 가치'!$X$17,'스테이지별 몬스터 스텟'!AL375*'(참고)타워 스텟 가치'!$Y$17)</f>
        <v>233851.59999999969</v>
      </c>
      <c r="AN375">
        <v>3</v>
      </c>
    </row>
    <row r="376" spans="3:40" x14ac:dyDescent="0.3">
      <c r="C376">
        <v>2</v>
      </c>
      <c r="D376">
        <f t="shared" si="17"/>
        <v>75</v>
      </c>
      <c r="E376" s="52">
        <f>VLOOKUP(D376,'스테이지별 난이도 설정'!B:C,2,0)</f>
        <v>29.999999999999957</v>
      </c>
      <c r="F376" t="str">
        <f t="shared" si="18"/>
        <v>레어</v>
      </c>
      <c r="G376">
        <f t="shared" si="16"/>
        <v>6</v>
      </c>
      <c r="H376">
        <f>VLOOKUP($F376,'(참고)타워 스텟 가치'!$B$2:$L$6,H$2,0)+(VLOOKUP($F376,'(참고)타워 스텟 가치'!$B$2:$L$6,H$2,0)*$E376)</f>
        <v>348.74999999999955</v>
      </c>
      <c r="I376">
        <f>VLOOKUP($F376,'(참고)타워 스텟 가치'!$B$2:$L$6,I$2,0)+(VLOOKUP($F376,'(참고)타워 스텟 가치'!$B$2:$L$6,I$2,0)*$E376)</f>
        <v>69.749999999999901</v>
      </c>
      <c r="J376">
        <f>VLOOKUP($F376,'(참고)타워 스텟 가치'!$B$2:$L$6,J$2,0)+(VLOOKUP($F376,'(참고)타워 스텟 가치'!$B$2:$L$6,J$2,0)*$E376)</f>
        <v>154999.9999999998</v>
      </c>
      <c r="K376">
        <f>VLOOKUP($F376,'(참고)타워 스텟 가치'!$B$2:$L$6,K$2,0)+(VLOOKUP($F376,'(참고)타워 스텟 가치'!$B$2:$L$6,K$2,0)*$E376)</f>
        <v>1394.9999999999982</v>
      </c>
      <c r="L376">
        <f>VLOOKUP($F376,'(참고)타워 스텟 가치'!$B$2:$L$6,L$2,0)+(VLOOKUP($F376,'(참고)타워 스텟 가치'!$B$2:$L$6,L$2,0)*$E376)</f>
        <v>23.249999999999968</v>
      </c>
      <c r="M376">
        <f>VLOOKUP($F376,'(참고)타워 스텟 가치'!$B$2:$L$6,M$2,0)+(VLOOKUP($F376,'(참고)타워 스텟 가치'!$B$2:$L$6,M$2,0)*$E376)</f>
        <v>9.2999999999999883</v>
      </c>
      <c r="N376">
        <f>VLOOKUP($F376,'(참고)타워 스텟 가치'!$B$2:$L$6,N$2,0)+(VLOOKUP($F376,'(참고)타워 스텟 가치'!$B$2:$L$6,N$2,0)*$E376)</f>
        <v>0</v>
      </c>
      <c r="O376">
        <f>VLOOKUP($F376,'(참고)타워 스텟 가치'!$B$2:$L$6,O$2,0)+(VLOOKUP($F376,'(참고)타워 스텟 가치'!$B$2:$L$6,O$2,0)*$E376)</f>
        <v>0</v>
      </c>
      <c r="P376">
        <f>VLOOKUP($F376,'(참고)타워 스텟 가치'!$B$2:$L$6,P$2,0)+(VLOOKUP($F376,'(참고)타워 스텟 가치'!$B$2:$L$6,P$2,0)*$E376)</f>
        <v>21.699999999999967</v>
      </c>
      <c r="Q376">
        <f>SUM('스테이지별 몬스터 스텟'!H376*'(참고)타워 스텟 가치'!$Q$17,'스테이지별 몬스터 스텟'!I376*'(참고)타워 스텟 가치'!$R$17,'스테이지별 몬스터 스텟'!J376*'(참고)타워 스텟 가치'!$S$17,'스테이지별 몬스터 스텟'!K376*'(참고)타워 스텟 가치'!$T$17,'스테이지별 몬스터 스텟'!L376*'(참고)타워 스텟 가치'!$U$17,'스테이지별 몬스터 스텟'!M376*'(참고)타워 스텟 가치'!$V$17,'스테이지별 몬스터 스텟'!N376*'(참고)타워 스텟 가치'!$W$17,'스테이지별 몬스터 스텟'!O376*'(참고)타워 스텟 가치'!$X$17,'스테이지별 몬스터 스텟'!P376*'(참고)타워 스텟 가치'!$Y$17)</f>
        <v>236191.32499999969</v>
      </c>
      <c r="R376">
        <v>1</v>
      </c>
      <c r="S376">
        <f>VLOOKUP($F376,'(참고)타워 스텟 가치'!$B$7:$L$11,S$2,0)+(VLOOKUP($F376,'(참고)타워 스텟 가치'!$B$7:$L$11,S$2,0)*$E376)</f>
        <v>116.24999999999984</v>
      </c>
      <c r="T376">
        <f>VLOOKUP($F376,'(참고)타워 스텟 가치'!$B$7:$L$11,T$2,0)+(VLOOKUP($F376,'(참고)타워 스텟 가치'!$B$7:$L$11,T$2,0)*$E376)</f>
        <v>209.24999999999972</v>
      </c>
      <c r="U376">
        <f>VLOOKUP($F376,'(참고)타워 스텟 가치'!$B$7:$L$11,U$2,0)+(VLOOKUP($F376,'(참고)타워 스텟 가치'!$B$7:$L$11,U$2,0)*$E376)</f>
        <v>154999.9999999998</v>
      </c>
      <c r="V376">
        <f>VLOOKUP($F376,'(참고)타워 스텟 가치'!$B$7:$L$11,V$2,0)+(VLOOKUP($F376,'(참고)타워 스텟 가치'!$B$7:$L$11,V$2,0)*$E376)</f>
        <v>1394.9999999999982</v>
      </c>
      <c r="W376">
        <f>VLOOKUP($F376,'(참고)타워 스텟 가치'!$B$7:$L$11,W$2,0)+(VLOOKUP($F376,'(참고)타워 스텟 가치'!$B$7:$L$11,W$2,0)*$E376)</f>
        <v>23.249999999999968</v>
      </c>
      <c r="X376">
        <f>VLOOKUP($F376,'(참고)타워 스텟 가치'!$B$7:$L$11,X$2,0)+(VLOOKUP($F376,'(참고)타워 스텟 가치'!$B$7:$L$11,X$2,0)*$E376)</f>
        <v>9.2999999999999883</v>
      </c>
      <c r="Y376">
        <f>VLOOKUP($F376,'(참고)타워 스텟 가치'!$B$7:$L$11,Y$2,0)+(VLOOKUP($F376,'(참고)타워 스텟 가치'!$B$7:$L$11,Y$2,0)*$E376)</f>
        <v>0</v>
      </c>
      <c r="Z376">
        <f>VLOOKUP($F376,'(참고)타워 스텟 가치'!$B$7:$L$11,Z$2,0)+(VLOOKUP($F376,'(참고)타워 스텟 가치'!$B$7:$L$11,Z$2,0)*$E376)</f>
        <v>0</v>
      </c>
      <c r="AA376">
        <f>VLOOKUP($F376,'(참고)타워 스텟 가치'!$B$7:$L$11,AA$2,0)+(VLOOKUP($F376,'(참고)타워 스텟 가치'!$B$7:$L$11,AA$2,0)*$E376)</f>
        <v>21.699999999999967</v>
      </c>
      <c r="AB376">
        <f>SUM('스테이지별 몬스터 스텟'!S376*'(참고)타워 스텟 가치'!$Q$17,'스테이지별 몬스터 스텟'!T376*'(참고)타워 스텟 가치'!$R$17,'스테이지별 몬스터 스텟'!U376*'(참고)타워 스텟 가치'!$S$17,'스테이지별 몬스터 스텟'!V376*'(참고)타워 스텟 가치'!$T$17,'스테이지별 몬스터 스텟'!W376*'(참고)타워 스텟 가치'!$U$17,'스테이지별 몬스터 스텟'!X376*'(참고)타워 스텟 가치'!$V$17,'스테이지별 몬스터 스텟'!Y376*'(참고)타워 스텟 가치'!$W$17,'스테이지별 몬스터 스텟'!Z376*'(참고)타워 스텟 가치'!$X$17,'스테이지별 몬스터 스텟'!AA376*'(참고)타워 스텟 가치'!$Y$17)</f>
        <v>235935.57499999969</v>
      </c>
      <c r="AC376">
        <v>2</v>
      </c>
      <c r="AD376">
        <f>VLOOKUP($F376,'(참고)타워 스텟 가치'!$B$12:$L$16,AD$2,0)+(VLOOKUP($F376,'(참고)타워 스텟 가치'!$B$12:$L$16,AD$2,0)*$E376)</f>
        <v>116.24999999999984</v>
      </c>
      <c r="AE376">
        <f>VLOOKUP($F376,'(참고)타워 스텟 가치'!$B$12:$L$16,AE$2,0)+(VLOOKUP($F376,'(참고)타워 스텟 가치'!$B$12:$L$16,AE$2,0)*$E376)</f>
        <v>139.4999999999998</v>
      </c>
      <c r="AF376">
        <f>VLOOKUP($F376,'(참고)타워 스텟 가치'!$B$12:$L$16,AF$2,0)+(VLOOKUP($F376,'(참고)타워 스텟 가치'!$B$12:$L$16,AF$2,0)*$E376)</f>
        <v>154999.9999999998</v>
      </c>
      <c r="AG376">
        <f>VLOOKUP($F376,'(참고)타워 스텟 가치'!$B$12:$L$16,AG$2,0)+(VLOOKUP($F376,'(참고)타워 스텟 가치'!$B$12:$L$16,AG$2,0)*$E376)</f>
        <v>697.49999999999909</v>
      </c>
      <c r="AH376">
        <f>VLOOKUP($F376,'(참고)타워 스텟 가치'!$B$12:$L$16,AH$2,0)+(VLOOKUP($F376,'(참고)타워 스텟 가치'!$B$12:$L$16,AH$2,0)*$E376)</f>
        <v>23.249999999999968</v>
      </c>
      <c r="AI376">
        <f>VLOOKUP($F376,'(참고)타워 스텟 가치'!$B$12:$L$16,AI$2,0)+(VLOOKUP($F376,'(참고)타워 스텟 가치'!$B$12:$L$16,AI$2,0)*$E376)</f>
        <v>9.2999999999999883</v>
      </c>
      <c r="AJ376">
        <f>VLOOKUP($F376,'(참고)타워 스텟 가치'!$B$12:$L$16,AJ$2,0)+(VLOOKUP($F376,'(참고)타워 스텟 가치'!$B$12:$L$16,AJ$2,0)*$E376)</f>
        <v>0</v>
      </c>
      <c r="AK376">
        <f>VLOOKUP($F376,'(참고)타워 스텟 가치'!$B$12:$L$16,AK$2,0)+(VLOOKUP($F376,'(참고)타워 스텟 가치'!$B$12:$L$16,AK$2,0)*$E376)</f>
        <v>0</v>
      </c>
      <c r="AL376">
        <f>VLOOKUP($F376,'(참고)타워 스텟 가치'!$B$12:$L$16,AL$2,0)+(VLOOKUP($F376,'(참고)타워 스텟 가치'!$B$12:$L$16,AL$2,0)*$E376)</f>
        <v>43.399999999999935</v>
      </c>
      <c r="AM376">
        <f>SUM('스테이지별 몬스터 스텟'!AD376*'(참고)타워 스텟 가치'!$Q$17,'스테이지별 몬스터 스텟'!AE376*'(참고)타워 스텟 가치'!$R$17,'스테이지별 몬스터 스텟'!AF376*'(참고)타워 스텟 가치'!$S$17,'스테이지별 몬스터 스텟'!AG376*'(참고)타워 스텟 가치'!$T$17,'스테이지별 몬스터 스텟'!AH376*'(참고)타워 스텟 가치'!$U$17,'스테이지별 몬스터 스텟'!AI376*'(참고)타워 스텟 가치'!$V$17,'스테이지별 몬스터 스텟'!AJ376*'(참고)타워 스텟 가치'!$W$17,'스테이지별 몬스터 스텟'!AK376*'(참고)타워 스텟 가치'!$X$17,'스테이지별 몬스터 스텟'!AL376*'(참고)타워 스텟 가치'!$Y$17)</f>
        <v>234479.34999999969</v>
      </c>
      <c r="AN376">
        <v>3</v>
      </c>
    </row>
    <row r="377" spans="3:40" x14ac:dyDescent="0.3">
      <c r="C377">
        <v>3</v>
      </c>
      <c r="D377">
        <f t="shared" si="17"/>
        <v>75</v>
      </c>
      <c r="E377" s="52">
        <f>VLOOKUP(D377,'스테이지별 난이도 설정'!B:C,2,0)</f>
        <v>29.999999999999957</v>
      </c>
      <c r="F377" t="str">
        <f t="shared" si="18"/>
        <v>에픽</v>
      </c>
      <c r="G377">
        <f t="shared" si="16"/>
        <v>6</v>
      </c>
      <c r="H377">
        <f>VLOOKUP($F377,'(참고)타워 스텟 가치'!$B$2:$L$6,H$2,0)+(VLOOKUP($F377,'(참고)타워 스텟 가치'!$B$2:$L$6,H$2,0)*$E377)</f>
        <v>523.12499999999932</v>
      </c>
      <c r="I377">
        <f>VLOOKUP($F377,'(참고)타워 스텟 가치'!$B$2:$L$6,I$2,0)+(VLOOKUP($F377,'(참고)타워 스텟 가치'!$B$2:$L$6,I$2,0)*$E377)</f>
        <v>104.62499999999986</v>
      </c>
      <c r="J377">
        <f>VLOOKUP($F377,'(참고)타워 스텟 가치'!$B$2:$L$6,J$2,0)+(VLOOKUP($F377,'(참고)타워 스텟 가치'!$B$2:$L$6,J$2,0)*$E377)</f>
        <v>154999.9999999998</v>
      </c>
      <c r="K377">
        <f>VLOOKUP($F377,'(참고)타워 스텟 가치'!$B$2:$L$6,K$2,0)+(VLOOKUP($F377,'(참고)타워 스텟 가치'!$B$2:$L$6,K$2,0)*$E377)</f>
        <v>2092.4999999999973</v>
      </c>
      <c r="L377">
        <f>VLOOKUP($F377,'(참고)타워 스텟 가치'!$B$2:$L$6,L$2,0)+(VLOOKUP($F377,'(참고)타워 스텟 가치'!$B$2:$L$6,L$2,0)*$E377)</f>
        <v>34.87499999999995</v>
      </c>
      <c r="M377">
        <f>VLOOKUP($F377,'(참고)타워 스텟 가치'!$B$2:$L$6,M$2,0)+(VLOOKUP($F377,'(참고)타워 스텟 가치'!$B$2:$L$6,M$2,0)*$E377)</f>
        <v>9.2999999999999883</v>
      </c>
      <c r="N377">
        <f>VLOOKUP($F377,'(참고)타워 스텟 가치'!$B$2:$L$6,N$2,0)+(VLOOKUP($F377,'(참고)타워 스텟 가치'!$B$2:$L$6,N$2,0)*$E377)</f>
        <v>0</v>
      </c>
      <c r="O377">
        <f>VLOOKUP($F377,'(참고)타워 스텟 가치'!$B$2:$L$6,O$2,0)+(VLOOKUP($F377,'(참고)타워 스텟 가치'!$B$2:$L$6,O$2,0)*$E377)</f>
        <v>0</v>
      </c>
      <c r="P377">
        <f>VLOOKUP($F377,'(참고)타워 스텟 가치'!$B$2:$L$6,P$2,0)+(VLOOKUP($F377,'(참고)타워 스텟 가치'!$B$2:$L$6,P$2,0)*$E377)</f>
        <v>21.699999999999967</v>
      </c>
      <c r="Q377">
        <f>SUM('스테이지별 몬스터 스텟'!H377*'(참고)타워 스텟 가치'!$Q$17,'스테이지별 몬스터 스텟'!I377*'(참고)타워 스텟 가치'!$R$17,'스테이지별 몬스터 스텟'!J377*'(참고)타워 스텟 가치'!$S$17,'스테이지별 몬스터 스텟'!K377*'(참고)타워 스텟 가치'!$T$17,'스테이지별 몬스터 스텟'!L377*'(참고)타워 스텟 가치'!$U$17,'스테이지별 몬스터 스텟'!M377*'(참고)타워 스텟 가치'!$V$17,'스테이지별 몬스터 스텟'!N377*'(참고)타워 스텟 가치'!$W$17,'스테이지별 몬스터 스텟'!O377*'(참고)타워 스텟 가치'!$X$17,'스테이지별 몬스터 스텟'!P377*'(참고)타워 스텟 가치'!$Y$17)</f>
        <v>238010.63749999969</v>
      </c>
      <c r="R377">
        <v>1</v>
      </c>
      <c r="S377">
        <f>VLOOKUP($F377,'(참고)타워 스텟 가치'!$B$7:$L$11,S$2,0)+(VLOOKUP($F377,'(참고)타워 스텟 가치'!$B$7:$L$11,S$2,0)*$E377)</f>
        <v>174.37499999999977</v>
      </c>
      <c r="T377">
        <f>VLOOKUP($F377,'(참고)타워 스텟 가치'!$B$7:$L$11,T$2,0)+(VLOOKUP($F377,'(참고)타워 스텟 가치'!$B$7:$L$11,T$2,0)*$E377)</f>
        <v>313.87499999999955</v>
      </c>
      <c r="U377">
        <f>VLOOKUP($F377,'(참고)타워 스텟 가치'!$B$7:$L$11,U$2,0)+(VLOOKUP($F377,'(참고)타워 스텟 가치'!$B$7:$L$11,U$2,0)*$E377)</f>
        <v>154999.9999999998</v>
      </c>
      <c r="V377">
        <f>VLOOKUP($F377,'(참고)타워 스텟 가치'!$B$7:$L$11,V$2,0)+(VLOOKUP($F377,'(참고)타워 스텟 가치'!$B$7:$L$11,V$2,0)*$E377)</f>
        <v>2092.4999999999973</v>
      </c>
      <c r="W377">
        <f>VLOOKUP($F377,'(참고)타워 스텟 가치'!$B$7:$L$11,W$2,0)+(VLOOKUP($F377,'(참고)타워 스텟 가치'!$B$7:$L$11,W$2,0)*$E377)</f>
        <v>34.87499999999995</v>
      </c>
      <c r="X377">
        <f>VLOOKUP($F377,'(참고)타워 스텟 가치'!$B$7:$L$11,X$2,0)+(VLOOKUP($F377,'(참고)타워 스텟 가치'!$B$7:$L$11,X$2,0)*$E377)</f>
        <v>9.2999999999999883</v>
      </c>
      <c r="Y377">
        <f>VLOOKUP($F377,'(참고)타워 스텟 가치'!$B$7:$L$11,Y$2,0)+(VLOOKUP($F377,'(참고)타워 스텟 가치'!$B$7:$L$11,Y$2,0)*$E377)</f>
        <v>0</v>
      </c>
      <c r="Z377">
        <f>VLOOKUP($F377,'(참고)타워 스텟 가치'!$B$7:$L$11,Z$2,0)+(VLOOKUP($F377,'(참고)타워 스텟 가치'!$B$7:$L$11,Z$2,0)*$E377)</f>
        <v>0</v>
      </c>
      <c r="AA377">
        <f>VLOOKUP($F377,'(참고)타워 스텟 가치'!$B$7:$L$11,AA$2,0)+(VLOOKUP($F377,'(참고)타워 스텟 가치'!$B$7:$L$11,AA$2,0)*$E377)</f>
        <v>21.699999999999967</v>
      </c>
      <c r="AB377">
        <f>SUM('스테이지별 몬스터 스텟'!S377*'(참고)타워 스텟 가치'!$Q$17,'스테이지별 몬스터 스텟'!T377*'(참고)타워 스텟 가치'!$R$17,'스테이지별 몬스터 스텟'!U377*'(참고)타워 스텟 가치'!$S$17,'스테이지별 몬스터 스텟'!V377*'(참고)타워 스텟 가치'!$T$17,'스테이지별 몬스터 스텟'!W377*'(참고)타워 스텟 가치'!$U$17,'스테이지별 몬스터 스텟'!X377*'(참고)타워 스텟 가치'!$V$17,'스테이지별 몬스터 스텟'!Y377*'(참고)타워 스텟 가치'!$W$17,'스테이지별 몬스터 스텟'!Z377*'(참고)타워 스텟 가치'!$X$17,'스테이지별 몬스터 스텟'!AA377*'(참고)타워 스텟 가치'!$Y$17)</f>
        <v>237627.01249999969</v>
      </c>
      <c r="AC377">
        <v>2</v>
      </c>
      <c r="AD377">
        <f>VLOOKUP($F377,'(참고)타워 스텟 가치'!$B$12:$L$16,AD$2,0)+(VLOOKUP($F377,'(참고)타워 스텟 가치'!$B$12:$L$16,AD$2,0)*$E377)</f>
        <v>174.37499999999977</v>
      </c>
      <c r="AE377">
        <f>VLOOKUP($F377,'(참고)타워 스텟 가치'!$B$12:$L$16,AE$2,0)+(VLOOKUP($F377,'(참고)타워 스텟 가치'!$B$12:$L$16,AE$2,0)*$E377)</f>
        <v>209.24999999999972</v>
      </c>
      <c r="AF377">
        <f>VLOOKUP($F377,'(참고)타워 스텟 가치'!$B$12:$L$16,AF$2,0)+(VLOOKUP($F377,'(참고)타워 스텟 가치'!$B$12:$L$16,AF$2,0)*$E377)</f>
        <v>154999.9999999998</v>
      </c>
      <c r="AG377">
        <f>VLOOKUP($F377,'(참고)타워 스텟 가치'!$B$12:$L$16,AG$2,0)+(VLOOKUP($F377,'(참고)타워 스텟 가치'!$B$12:$L$16,AG$2,0)*$E377)</f>
        <v>1046.2499999999986</v>
      </c>
      <c r="AH377">
        <f>VLOOKUP($F377,'(참고)타워 스텟 가치'!$B$12:$L$16,AH$2,0)+(VLOOKUP($F377,'(참고)타워 스텟 가치'!$B$12:$L$16,AH$2,0)*$E377)</f>
        <v>34.87499999999995</v>
      </c>
      <c r="AI377">
        <f>VLOOKUP($F377,'(참고)타워 스텟 가치'!$B$12:$L$16,AI$2,0)+(VLOOKUP($F377,'(참고)타워 스텟 가치'!$B$12:$L$16,AI$2,0)*$E377)</f>
        <v>9.2999999999999883</v>
      </c>
      <c r="AJ377">
        <f>VLOOKUP($F377,'(참고)타워 스텟 가치'!$B$12:$L$16,AJ$2,0)+(VLOOKUP($F377,'(참고)타워 스텟 가치'!$B$12:$L$16,AJ$2,0)*$E377)</f>
        <v>0</v>
      </c>
      <c r="AK377">
        <f>VLOOKUP($F377,'(참고)타워 스텟 가치'!$B$12:$L$16,AK$2,0)+(VLOOKUP($F377,'(참고)타워 스텟 가치'!$B$12:$L$16,AK$2,0)*$E377)</f>
        <v>0</v>
      </c>
      <c r="AL377">
        <f>VLOOKUP($F377,'(참고)타워 스텟 가치'!$B$12:$L$16,AL$2,0)+(VLOOKUP($F377,'(참고)타워 스텟 가치'!$B$12:$L$16,AL$2,0)*$E377)</f>
        <v>43.399999999999935</v>
      </c>
      <c r="AM377">
        <f>SUM('스테이지별 몬스터 스텟'!AD377*'(참고)타워 스텟 가치'!$Q$17,'스테이지별 몬스터 스텟'!AE377*'(참고)타워 스텟 가치'!$R$17,'스테이지별 몬스터 스텟'!AF377*'(참고)타워 스텟 가치'!$S$17,'스테이지별 몬스터 스텟'!AG377*'(참고)타워 스텟 가치'!$T$17,'스테이지별 몬스터 스텟'!AH377*'(참고)타워 스텟 가치'!$U$17,'스테이지별 몬스터 스텟'!AI377*'(참고)타워 스텟 가치'!$V$17,'스테이지별 몬스터 스텟'!AJ377*'(참고)타워 스텟 가치'!$W$17,'스테이지별 몬스터 스텟'!AK377*'(참고)타워 스텟 가치'!$X$17,'스테이지별 몬스터 스텟'!AL377*'(참고)타워 스텟 가치'!$Y$17)</f>
        <v>235420.97499999969</v>
      </c>
      <c r="AN377">
        <v>3</v>
      </c>
    </row>
    <row r="378" spans="3:40" x14ac:dyDescent="0.3">
      <c r="C378">
        <v>4</v>
      </c>
      <c r="D378">
        <f t="shared" si="17"/>
        <v>75</v>
      </c>
      <c r="E378" s="52">
        <f>VLOOKUP(D378,'스테이지별 난이도 설정'!B:C,2,0)</f>
        <v>29.999999999999957</v>
      </c>
      <c r="F378" t="str">
        <f t="shared" si="18"/>
        <v>유니크</v>
      </c>
      <c r="G378">
        <f t="shared" si="16"/>
        <v>6</v>
      </c>
      <c r="H378">
        <f>VLOOKUP($F378,'(참고)타워 스텟 가치'!$B$2:$L$6,H$2,0)+(VLOOKUP($F378,'(참고)타워 스텟 가치'!$B$2:$L$6,H$2,0)*$E378)</f>
        <v>784.68749999999898</v>
      </c>
      <c r="I378">
        <f>VLOOKUP($F378,'(참고)타워 스텟 가치'!$B$2:$L$6,I$2,0)+(VLOOKUP($F378,'(참고)타워 스텟 가치'!$B$2:$L$6,I$2,0)*$E378)</f>
        <v>156.93749999999977</v>
      </c>
      <c r="J378">
        <f>VLOOKUP($F378,'(참고)타워 스텟 가치'!$B$2:$L$6,J$2,0)+(VLOOKUP($F378,'(참고)타워 스텟 가치'!$B$2:$L$6,J$2,0)*$E378)</f>
        <v>154999.9999999998</v>
      </c>
      <c r="K378">
        <f>VLOOKUP($F378,'(참고)타워 스텟 가치'!$B$2:$L$6,K$2,0)+(VLOOKUP($F378,'(참고)타워 스텟 가치'!$B$2:$L$6,K$2,0)*$E378)</f>
        <v>3138.7499999999959</v>
      </c>
      <c r="L378">
        <f>VLOOKUP($F378,'(참고)타워 스텟 가치'!$B$2:$L$6,L$2,0)+(VLOOKUP($F378,'(참고)타워 스텟 가치'!$B$2:$L$6,L$2,0)*$E378)</f>
        <v>52.312499999999929</v>
      </c>
      <c r="M378">
        <f>VLOOKUP($F378,'(참고)타워 스텟 가치'!$B$2:$L$6,M$2,0)+(VLOOKUP($F378,'(참고)타워 스텟 가치'!$B$2:$L$6,M$2,0)*$E378)</f>
        <v>9.2999999999999883</v>
      </c>
      <c r="N378">
        <f>VLOOKUP($F378,'(참고)타워 스텟 가치'!$B$2:$L$6,N$2,0)+(VLOOKUP($F378,'(참고)타워 스텟 가치'!$B$2:$L$6,N$2,0)*$E378)</f>
        <v>0</v>
      </c>
      <c r="O378">
        <f>VLOOKUP($F378,'(참고)타워 스텟 가치'!$B$2:$L$6,O$2,0)+(VLOOKUP($F378,'(참고)타워 스텟 가치'!$B$2:$L$6,O$2,0)*$E378)</f>
        <v>0</v>
      </c>
      <c r="P378">
        <f>VLOOKUP($F378,'(참고)타워 스텟 가치'!$B$2:$L$6,P$2,0)+(VLOOKUP($F378,'(참고)타워 스텟 가치'!$B$2:$L$6,P$2,0)*$E378)</f>
        <v>30.999999999999957</v>
      </c>
      <c r="Q378">
        <f>SUM('스테이지별 몬스터 스텟'!H378*'(참고)타워 스텟 가치'!$Q$17,'스테이지별 몬스터 스텟'!I378*'(참고)타워 스텟 가치'!$R$17,'스테이지별 몬스터 스텟'!J378*'(참고)타워 스텟 가치'!$S$17,'스테이지별 몬스터 스텟'!K378*'(참고)타워 스텟 가치'!$T$17,'스테이지별 몬스터 스텟'!L378*'(참고)타워 스텟 가치'!$U$17,'스테이지별 몬스터 스텟'!M378*'(참고)타워 스텟 가치'!$V$17,'스테이지별 몬스터 스텟'!N378*'(참고)타워 스텟 가치'!$W$17,'스테이지별 몬스터 스텟'!O378*'(참고)타워 스텟 가치'!$X$17,'스테이지별 몬스터 스텟'!P378*'(참고)타워 스텟 가치'!$Y$17)</f>
        <v>240758.2062499997</v>
      </c>
      <c r="R378">
        <v>1</v>
      </c>
      <c r="S378">
        <f>VLOOKUP($F378,'(참고)타워 스텟 가치'!$B$7:$L$11,S$2,0)+(VLOOKUP($F378,'(참고)타워 스텟 가치'!$B$7:$L$11,S$2,0)*$E378)</f>
        <v>261.56249999999966</v>
      </c>
      <c r="T378">
        <f>VLOOKUP($F378,'(참고)타워 스텟 가치'!$B$7:$L$11,T$2,0)+(VLOOKUP($F378,'(참고)타워 스텟 가치'!$B$7:$L$11,T$2,0)*$E378)</f>
        <v>470.81249999999937</v>
      </c>
      <c r="U378">
        <f>VLOOKUP($F378,'(참고)타워 스텟 가치'!$B$7:$L$11,U$2,0)+(VLOOKUP($F378,'(참고)타워 스텟 가치'!$B$7:$L$11,U$2,0)*$E378)</f>
        <v>154999.9999999998</v>
      </c>
      <c r="V378">
        <f>VLOOKUP($F378,'(참고)타워 스텟 가치'!$B$7:$L$11,V$2,0)+(VLOOKUP($F378,'(참고)타워 스텟 가치'!$B$7:$L$11,V$2,0)*$E378)</f>
        <v>3138.7499999999959</v>
      </c>
      <c r="W378">
        <f>VLOOKUP($F378,'(참고)타워 스텟 가치'!$B$7:$L$11,W$2,0)+(VLOOKUP($F378,'(참고)타워 스텟 가치'!$B$7:$L$11,W$2,0)*$E378)</f>
        <v>52.312499999999929</v>
      </c>
      <c r="X378">
        <f>VLOOKUP($F378,'(참고)타워 스텟 가치'!$B$7:$L$11,X$2,0)+(VLOOKUP($F378,'(참고)타워 스텟 가치'!$B$7:$L$11,X$2,0)*$E378)</f>
        <v>9.2999999999999883</v>
      </c>
      <c r="Y378">
        <f>VLOOKUP($F378,'(참고)타워 스텟 가치'!$B$7:$L$11,Y$2,0)+(VLOOKUP($F378,'(참고)타워 스텟 가치'!$B$7:$L$11,Y$2,0)*$E378)</f>
        <v>0</v>
      </c>
      <c r="Z378">
        <f>VLOOKUP($F378,'(참고)타워 스텟 가치'!$B$7:$L$11,Z$2,0)+(VLOOKUP($F378,'(참고)타워 스텟 가치'!$B$7:$L$11,Z$2,0)*$E378)</f>
        <v>0</v>
      </c>
      <c r="AA378">
        <f>VLOOKUP($F378,'(참고)타워 스텟 가치'!$B$7:$L$11,AA$2,0)+(VLOOKUP($F378,'(참고)타워 스텟 가치'!$B$7:$L$11,AA$2,0)*$E378)</f>
        <v>30.999999999999957</v>
      </c>
      <c r="AB378">
        <f>SUM('스테이지별 몬스터 스텟'!S378*'(참고)타워 스텟 가치'!$Q$17,'스테이지별 몬스터 스텟'!T378*'(참고)타워 스텟 가치'!$R$17,'스테이지별 몬스터 스텟'!U378*'(참고)타워 스텟 가치'!$S$17,'스테이지별 몬스터 스텟'!V378*'(참고)타워 스텟 가치'!$T$17,'스테이지별 몬스터 스텟'!W378*'(참고)타워 스텟 가치'!$U$17,'스테이지별 몬스터 스텟'!X378*'(참고)타워 스텟 가치'!$V$17,'스테이지별 몬스터 스텟'!Y378*'(참고)타워 스텟 가치'!$W$17,'스테이지별 몬스터 스텟'!Z378*'(참고)타워 스텟 가치'!$X$17,'스테이지별 몬스터 스텟'!AA378*'(참고)타워 스텟 가치'!$Y$17)</f>
        <v>240182.7687499997</v>
      </c>
      <c r="AC378">
        <v>2</v>
      </c>
      <c r="AD378">
        <f>VLOOKUP($F378,'(참고)타워 스텟 가치'!$B$12:$L$16,AD$2,0)+(VLOOKUP($F378,'(참고)타워 스텟 가치'!$B$12:$L$16,AD$2,0)*$E378)</f>
        <v>261.56249999999966</v>
      </c>
      <c r="AE378">
        <f>VLOOKUP($F378,'(참고)타워 스텟 가치'!$B$12:$L$16,AE$2,0)+(VLOOKUP($F378,'(참고)타워 스텟 가치'!$B$12:$L$16,AE$2,0)*$E378)</f>
        <v>313.87499999999955</v>
      </c>
      <c r="AF378">
        <f>VLOOKUP($F378,'(참고)타워 스텟 가치'!$B$12:$L$16,AF$2,0)+(VLOOKUP($F378,'(참고)타워 스텟 가치'!$B$12:$L$16,AF$2,0)*$E378)</f>
        <v>154999.9999999998</v>
      </c>
      <c r="AG378">
        <f>VLOOKUP($F378,'(참고)타워 스텟 가치'!$B$12:$L$16,AG$2,0)+(VLOOKUP($F378,'(참고)타워 스텟 가치'!$B$12:$L$16,AG$2,0)*$E378)</f>
        <v>1569.374999999998</v>
      </c>
      <c r="AH378">
        <f>VLOOKUP($F378,'(참고)타워 스텟 가치'!$B$12:$L$16,AH$2,0)+(VLOOKUP($F378,'(참고)타워 스텟 가치'!$B$12:$L$16,AH$2,0)*$E378)</f>
        <v>52.312499999999929</v>
      </c>
      <c r="AI378">
        <f>VLOOKUP($F378,'(참고)타워 스텟 가치'!$B$12:$L$16,AI$2,0)+(VLOOKUP($F378,'(참고)타워 스텟 가치'!$B$12:$L$16,AI$2,0)*$E378)</f>
        <v>9.2999999999999883</v>
      </c>
      <c r="AJ378">
        <f>VLOOKUP($F378,'(참고)타워 스텟 가치'!$B$12:$L$16,AJ$2,0)+(VLOOKUP($F378,'(참고)타워 스텟 가치'!$B$12:$L$16,AJ$2,0)*$E378)</f>
        <v>0</v>
      </c>
      <c r="AK378">
        <f>VLOOKUP($F378,'(참고)타워 스텟 가치'!$B$12:$L$16,AK$2,0)+(VLOOKUP($F378,'(참고)타워 스텟 가치'!$B$12:$L$16,AK$2,0)*$E378)</f>
        <v>0</v>
      </c>
      <c r="AL378">
        <f>VLOOKUP($F378,'(참고)타워 스텟 가치'!$B$12:$L$16,AL$2,0)+(VLOOKUP($F378,'(참고)타워 스텟 가치'!$B$12:$L$16,AL$2,0)*$E378)</f>
        <v>61.999999999999915</v>
      </c>
      <c r="AM378">
        <f>SUM('스테이지별 몬스터 스텟'!AD378*'(참고)타워 스텟 가치'!$Q$17,'스테이지별 몬스터 스텟'!AE378*'(참고)타워 스텟 가치'!$R$17,'스테이지별 몬스터 스텟'!AF378*'(참고)타워 스텟 가치'!$S$17,'스테이지별 몬스터 스텟'!AG378*'(참고)타워 스텟 가치'!$T$17,'스테이지별 몬스터 스텟'!AH378*'(참고)타워 스텟 가치'!$U$17,'스테이지별 몬스터 스텟'!AI378*'(참고)타워 스텟 가치'!$V$17,'스테이지별 몬스터 스텟'!AJ378*'(참고)타워 스텟 가치'!$W$17,'스테이지별 몬스터 스텟'!AK378*'(참고)타워 스텟 가치'!$X$17,'스테이지별 몬스터 스텟'!AL378*'(참고)타워 스텟 가치'!$Y$17)</f>
        <v>236870.6124999997</v>
      </c>
      <c r="AN378">
        <v>3</v>
      </c>
    </row>
    <row r="379" spans="3:40" x14ac:dyDescent="0.3">
      <c r="C379">
        <v>5</v>
      </c>
      <c r="D379">
        <f t="shared" si="17"/>
        <v>75</v>
      </c>
      <c r="E379" s="52">
        <f>VLOOKUP(D379,'스테이지별 난이도 설정'!B:C,2,0)</f>
        <v>29.999999999999957</v>
      </c>
      <c r="F379" t="str">
        <f t="shared" si="18"/>
        <v>스페셜</v>
      </c>
      <c r="G379">
        <f t="shared" si="16"/>
        <v>6</v>
      </c>
      <c r="H379">
        <f>VLOOKUP($F379,'(참고)타워 스텟 가치'!$B$2:$L$6,H$2,0)+(VLOOKUP($F379,'(참고)타워 스텟 가치'!$B$2:$L$6,H$2,0)*$E379)</f>
        <v>1177.0312499999984</v>
      </c>
      <c r="I379">
        <f>VLOOKUP($F379,'(참고)타워 스텟 가치'!$B$2:$L$6,I$2,0)+(VLOOKUP($F379,'(참고)타워 스텟 가치'!$B$2:$L$6,I$2,0)*$E379)</f>
        <v>235.40624999999969</v>
      </c>
      <c r="J379">
        <f>VLOOKUP($F379,'(참고)타워 스텟 가치'!$B$2:$L$6,J$2,0)+(VLOOKUP($F379,'(참고)타워 스텟 가치'!$B$2:$L$6,J$2,0)*$E379)</f>
        <v>154999.9999999998</v>
      </c>
      <c r="K379">
        <f>VLOOKUP($F379,'(참고)타워 스텟 가치'!$B$2:$L$6,K$2,0)+(VLOOKUP($F379,'(참고)타워 스텟 가치'!$B$2:$L$6,K$2,0)*$E379)</f>
        <v>4708.1249999999936</v>
      </c>
      <c r="L379">
        <f>VLOOKUP($F379,'(참고)타워 스텟 가치'!$B$2:$L$6,L$2,0)+(VLOOKUP($F379,'(참고)타워 스텟 가치'!$B$2:$L$6,L$2,0)*$E379)</f>
        <v>78.468749999999886</v>
      </c>
      <c r="M379">
        <f>VLOOKUP($F379,'(참고)타워 스텟 가치'!$B$2:$L$6,M$2,0)+(VLOOKUP($F379,'(참고)타워 스텟 가치'!$B$2:$L$6,M$2,0)*$E379)</f>
        <v>9.2999999999999883</v>
      </c>
      <c r="N379">
        <f>VLOOKUP($F379,'(참고)타워 스텟 가치'!$B$2:$L$6,N$2,0)+(VLOOKUP($F379,'(참고)타워 스텟 가치'!$B$2:$L$6,N$2,0)*$E379)</f>
        <v>0</v>
      </c>
      <c r="O379">
        <f>VLOOKUP($F379,'(참고)타워 스텟 가치'!$B$2:$L$6,O$2,0)+(VLOOKUP($F379,'(참고)타워 스텟 가치'!$B$2:$L$6,O$2,0)*$E379)</f>
        <v>0</v>
      </c>
      <c r="P379">
        <f>VLOOKUP($F379,'(참고)타워 스텟 가치'!$B$2:$L$6,P$2,0)+(VLOOKUP($F379,'(참고)타워 스텟 가치'!$B$2:$L$6,P$2,0)*$E379)</f>
        <v>30.999999999999957</v>
      </c>
      <c r="Q379">
        <f>SUM('스테이지별 몬스터 스텟'!H379*'(참고)타워 스텟 가치'!$Q$17,'스테이지별 몬스터 스텟'!I379*'(참고)타워 스텟 가치'!$R$17,'스테이지별 몬스터 스텟'!J379*'(참고)타워 스텟 가치'!$S$17,'스테이지별 몬스터 스텟'!K379*'(참고)타워 스텟 가치'!$T$17,'스테이지별 몬스터 스텟'!L379*'(참고)타워 스텟 가치'!$U$17,'스테이지별 몬스터 스텟'!M379*'(참고)타워 스텟 가치'!$V$17,'스테이지별 몬스터 스텟'!N379*'(참고)타워 스텟 가치'!$W$17,'스테이지별 몬스터 스텟'!O379*'(참고)타워 스텟 가치'!$X$17,'스테이지별 몬스터 스텟'!P379*'(참고)타워 스텟 가치'!$Y$17)</f>
        <v>244851.6593749997</v>
      </c>
      <c r="R379">
        <v>1</v>
      </c>
      <c r="S379">
        <f>VLOOKUP($F379,'(참고)타워 스텟 가치'!$B$7:$L$11,S$2,0)+(VLOOKUP($F379,'(참고)타워 스텟 가치'!$B$7:$L$11,S$2,0)*$E379)</f>
        <v>392.34374999999949</v>
      </c>
      <c r="T379">
        <f>VLOOKUP($F379,'(참고)타워 스텟 가치'!$B$7:$L$11,T$2,0)+(VLOOKUP($F379,'(참고)타워 스텟 가치'!$B$7:$L$11,T$2,0)*$E379)</f>
        <v>706.21874999999898</v>
      </c>
      <c r="U379">
        <f>VLOOKUP($F379,'(참고)타워 스텟 가치'!$B$7:$L$11,U$2,0)+(VLOOKUP($F379,'(참고)타워 스텟 가치'!$B$7:$L$11,U$2,0)*$E379)</f>
        <v>154999.9999999998</v>
      </c>
      <c r="V379">
        <f>VLOOKUP($F379,'(참고)타워 스텟 가치'!$B$7:$L$11,V$2,0)+(VLOOKUP($F379,'(참고)타워 스텟 가치'!$B$7:$L$11,V$2,0)*$E379)</f>
        <v>4708.1249999999936</v>
      </c>
      <c r="W379">
        <f>VLOOKUP($F379,'(참고)타워 스텟 가치'!$B$7:$L$11,W$2,0)+(VLOOKUP($F379,'(참고)타워 스텟 가치'!$B$7:$L$11,W$2,0)*$E379)</f>
        <v>78.468749999999886</v>
      </c>
      <c r="X379">
        <f>VLOOKUP($F379,'(참고)타워 스텟 가치'!$B$7:$L$11,X$2,0)+(VLOOKUP($F379,'(참고)타워 스텟 가치'!$B$7:$L$11,X$2,0)*$E379)</f>
        <v>9.2999999999999883</v>
      </c>
      <c r="Y379">
        <f>VLOOKUP($F379,'(참고)타워 스텟 가치'!$B$7:$L$11,Y$2,0)+(VLOOKUP($F379,'(참고)타워 스텟 가치'!$B$7:$L$11,Y$2,0)*$E379)</f>
        <v>0</v>
      </c>
      <c r="Z379">
        <f>VLOOKUP($F379,'(참고)타워 스텟 가치'!$B$7:$L$11,Z$2,0)+(VLOOKUP($F379,'(참고)타워 스텟 가치'!$B$7:$L$11,Z$2,0)*$E379)</f>
        <v>0</v>
      </c>
      <c r="AA379">
        <f>VLOOKUP($F379,'(참고)타워 스텟 가치'!$B$7:$L$11,AA$2,0)+(VLOOKUP($F379,'(참고)타워 스텟 가치'!$B$7:$L$11,AA$2,0)*$E379)</f>
        <v>30.999999999999957</v>
      </c>
      <c r="AB379">
        <f>SUM('스테이지별 몬스터 스텟'!S379*'(참고)타워 스텟 가치'!$Q$17,'스테이지별 몬스터 스텟'!T379*'(참고)타워 스텟 가치'!$R$17,'스테이지별 몬스터 스텟'!U379*'(참고)타워 스텟 가치'!$S$17,'스테이지별 몬스터 스텟'!V379*'(참고)타워 스텟 가치'!$T$17,'스테이지별 몬스터 스텟'!W379*'(참고)타워 스텟 가치'!$U$17,'스테이지별 몬스터 스텟'!X379*'(참고)타워 스텟 가치'!$V$17,'스테이지별 몬스터 스텟'!Y379*'(참고)타워 스텟 가치'!$W$17,'스테이지별 몬스터 스텟'!Z379*'(참고)타워 스텟 가치'!$X$17,'스테이지별 몬스터 스텟'!AA379*'(참고)타워 스텟 가치'!$Y$17)</f>
        <v>243988.5031249997</v>
      </c>
      <c r="AC379">
        <v>2</v>
      </c>
      <c r="AD379">
        <f>VLOOKUP($F379,'(참고)타워 스텟 가치'!$B$12:$L$16,AD$2,0)+(VLOOKUP($F379,'(참고)타워 스텟 가치'!$B$12:$L$16,AD$2,0)*$E379)</f>
        <v>392.34374999999949</v>
      </c>
      <c r="AE379">
        <f>VLOOKUP($F379,'(참고)타워 스텟 가치'!$B$12:$L$16,AE$2,0)+(VLOOKUP($F379,'(참고)타워 스텟 가치'!$B$12:$L$16,AE$2,0)*$E379)</f>
        <v>470.81249999999937</v>
      </c>
      <c r="AF379">
        <f>VLOOKUP($F379,'(참고)타워 스텟 가치'!$B$12:$L$16,AF$2,0)+(VLOOKUP($F379,'(참고)타워 스텟 가치'!$B$12:$L$16,AF$2,0)*$E379)</f>
        <v>154999.9999999998</v>
      </c>
      <c r="AG379">
        <f>VLOOKUP($F379,'(참고)타워 스텟 가치'!$B$12:$L$16,AG$2,0)+(VLOOKUP($F379,'(참고)타워 스텟 가치'!$B$12:$L$16,AG$2,0)*$E379)</f>
        <v>2354.0624999999968</v>
      </c>
      <c r="AH379">
        <f>VLOOKUP($F379,'(참고)타워 스텟 가치'!$B$12:$L$16,AH$2,0)+(VLOOKUP($F379,'(참고)타워 스텟 가치'!$B$12:$L$16,AH$2,0)*$E379)</f>
        <v>78.468749999999886</v>
      </c>
      <c r="AI379">
        <f>VLOOKUP($F379,'(참고)타워 스텟 가치'!$B$12:$L$16,AI$2,0)+(VLOOKUP($F379,'(참고)타워 스텟 가치'!$B$12:$L$16,AI$2,0)*$E379)</f>
        <v>9.2999999999999883</v>
      </c>
      <c r="AJ379">
        <f>VLOOKUP($F379,'(참고)타워 스텟 가치'!$B$12:$L$16,AJ$2,0)+(VLOOKUP($F379,'(참고)타워 스텟 가치'!$B$12:$L$16,AJ$2,0)*$E379)</f>
        <v>0</v>
      </c>
      <c r="AK379">
        <f>VLOOKUP($F379,'(참고)타워 스텟 가치'!$B$12:$L$16,AK$2,0)+(VLOOKUP($F379,'(참고)타워 스텟 가치'!$B$12:$L$16,AK$2,0)*$E379)</f>
        <v>0</v>
      </c>
      <c r="AL379">
        <f>VLOOKUP($F379,'(참고)타워 스텟 가치'!$B$12:$L$16,AL$2,0)+(VLOOKUP($F379,'(참고)타워 스텟 가치'!$B$12:$L$16,AL$2,0)*$E379)</f>
        <v>61.999999999999915</v>
      </c>
      <c r="AM379">
        <f>SUM('스테이지별 몬스터 스텟'!AD379*'(참고)타워 스텟 가치'!$Q$17,'스테이지별 몬스터 스텟'!AE379*'(참고)타워 스텟 가치'!$R$17,'스테이지별 몬스터 스텟'!AF379*'(참고)타워 스텟 가치'!$S$17,'스테이지별 몬스터 스텟'!AG379*'(참고)타워 스텟 가치'!$T$17,'스테이지별 몬스터 스텟'!AH379*'(참고)타워 스텟 가치'!$U$17,'스테이지별 몬스터 스텟'!AI379*'(참고)타워 스텟 가치'!$V$17,'스테이지별 몬스터 스텟'!AJ379*'(참고)타워 스텟 가치'!$W$17,'스테이지별 몬스터 스텟'!AK379*'(참고)타워 스텟 가치'!$X$17,'스테이지별 몬스터 스텟'!AL379*'(참고)타워 스텟 가치'!$Y$17)</f>
        <v>238989.2687499997</v>
      </c>
      <c r="AN379">
        <v>3</v>
      </c>
    </row>
    <row r="380" spans="3:40" x14ac:dyDescent="0.3">
      <c r="C380">
        <v>1</v>
      </c>
      <c r="D380">
        <f t="shared" si="17"/>
        <v>76</v>
      </c>
      <c r="E380" s="52">
        <f>VLOOKUP(D380,'스테이지별 난이도 설정'!B:C,2,0)</f>
        <v>30.399999999999956</v>
      </c>
      <c r="F380" t="str">
        <f t="shared" si="18"/>
        <v>일반</v>
      </c>
      <c r="G380">
        <f t="shared" si="16"/>
        <v>6</v>
      </c>
      <c r="H380">
        <f>VLOOKUP($F380,'(참고)타워 스텟 가치'!$B$2:$L$6,H$2,0)+(VLOOKUP($F380,'(참고)타워 스텟 가치'!$B$2:$L$6,H$2,0)*$E380)</f>
        <v>235.49999999999966</v>
      </c>
      <c r="I380">
        <f>VLOOKUP($F380,'(참고)타워 스텟 가치'!$B$2:$L$6,I$2,0)+(VLOOKUP($F380,'(참고)타워 스텟 가치'!$B$2:$L$6,I$2,0)*$E380)</f>
        <v>47.099999999999937</v>
      </c>
      <c r="J380">
        <f>VLOOKUP($F380,'(참고)타워 스텟 가치'!$B$2:$L$6,J$2,0)+(VLOOKUP($F380,'(참고)타워 스텟 가치'!$B$2:$L$6,J$2,0)*$E380)</f>
        <v>156999.99999999977</v>
      </c>
      <c r="K380">
        <f>VLOOKUP($F380,'(참고)타워 스텟 가치'!$B$2:$L$6,K$2,0)+(VLOOKUP($F380,'(참고)타워 스텟 가치'!$B$2:$L$6,K$2,0)*$E380)</f>
        <v>941.99999999999864</v>
      </c>
      <c r="L380">
        <f>VLOOKUP($F380,'(참고)타워 스텟 가치'!$B$2:$L$6,L$2,0)+(VLOOKUP($F380,'(참고)타워 스텟 가치'!$B$2:$L$6,L$2,0)*$E380)</f>
        <v>15.699999999999978</v>
      </c>
      <c r="M380">
        <f>VLOOKUP($F380,'(참고)타워 스텟 가치'!$B$2:$L$6,M$2,0)+(VLOOKUP($F380,'(참고)타워 스텟 가치'!$B$2:$L$6,M$2,0)*$E380)</f>
        <v>9.4199999999999875</v>
      </c>
      <c r="N380">
        <f>VLOOKUP($F380,'(참고)타워 스텟 가치'!$B$2:$L$6,N$2,0)+(VLOOKUP($F380,'(참고)타워 스텟 가치'!$B$2:$L$6,N$2,0)*$E380)</f>
        <v>0</v>
      </c>
      <c r="O380">
        <f>VLOOKUP($F380,'(참고)타워 스텟 가치'!$B$2:$L$6,O$2,0)+(VLOOKUP($F380,'(참고)타워 스텟 가치'!$B$2:$L$6,O$2,0)*$E380)</f>
        <v>0</v>
      </c>
      <c r="P380">
        <f>VLOOKUP($F380,'(참고)타워 스텟 가치'!$B$2:$L$6,P$2,0)+(VLOOKUP($F380,'(참고)타워 스텟 가치'!$B$2:$L$6,P$2,0)*$E380)</f>
        <v>21.979999999999968</v>
      </c>
      <c r="Q380">
        <f>SUM('스테이지별 몬스터 스텟'!H380*'(참고)타워 스텟 가치'!$Q$17,'스테이지별 몬스터 스텟'!I380*'(참고)타워 스텟 가치'!$R$17,'스테이지별 몬스터 스텟'!J380*'(참고)타워 스텟 가치'!$S$17,'스테이지별 몬스터 스텟'!K380*'(참고)타워 스텟 가치'!$T$17,'스테이지별 몬스터 스텟'!L380*'(참고)타워 스텟 가치'!$U$17,'스테이지별 몬스터 스텟'!M380*'(참고)타워 스텟 가치'!$V$17,'스테이지별 몬스터 스텟'!N380*'(참고)타워 스텟 가치'!$W$17,'스테이지별 몬스터 스텟'!O380*'(참고)타워 스텟 가치'!$X$17,'스테이지별 몬스터 스텟'!P380*'(참고)타워 스텟 가치'!$Y$17)</f>
        <v>238010.42999999964</v>
      </c>
      <c r="R380">
        <v>1</v>
      </c>
      <c r="S380">
        <f>VLOOKUP($F380,'(참고)타워 스텟 가치'!$B$7:$L$11,S$2,0)+(VLOOKUP($F380,'(참고)타워 스텟 가치'!$B$7:$L$11,S$2,0)*$E380)</f>
        <v>78.499999999999886</v>
      </c>
      <c r="T380">
        <f>VLOOKUP($F380,'(참고)타워 스텟 가치'!$B$7:$L$11,T$2,0)+(VLOOKUP($F380,'(참고)타워 스텟 가치'!$B$7:$L$11,T$2,0)*$E380)</f>
        <v>141.29999999999981</v>
      </c>
      <c r="U380">
        <f>VLOOKUP($F380,'(참고)타워 스텟 가치'!$B$7:$L$11,U$2,0)+(VLOOKUP($F380,'(참고)타워 스텟 가치'!$B$7:$L$11,U$2,0)*$E380)</f>
        <v>156999.99999999977</v>
      </c>
      <c r="V380">
        <f>VLOOKUP($F380,'(참고)타워 스텟 가치'!$B$7:$L$11,V$2,0)+(VLOOKUP($F380,'(참고)타워 스텟 가치'!$B$7:$L$11,V$2,0)*$E380)</f>
        <v>941.99999999999864</v>
      </c>
      <c r="W380">
        <f>VLOOKUP($F380,'(참고)타워 스텟 가치'!$B$7:$L$11,W$2,0)+(VLOOKUP($F380,'(참고)타워 스텟 가치'!$B$7:$L$11,W$2,0)*$E380)</f>
        <v>15.699999999999978</v>
      </c>
      <c r="X380">
        <f>VLOOKUP($F380,'(참고)타워 스텟 가치'!$B$7:$L$11,X$2,0)+(VLOOKUP($F380,'(참고)타워 스텟 가치'!$B$7:$L$11,X$2,0)*$E380)</f>
        <v>9.4199999999999875</v>
      </c>
      <c r="Y380">
        <f>VLOOKUP($F380,'(참고)타워 스텟 가치'!$B$7:$L$11,Y$2,0)+(VLOOKUP($F380,'(참고)타워 스텟 가치'!$B$7:$L$11,Y$2,0)*$E380)</f>
        <v>0</v>
      </c>
      <c r="Z380">
        <f>VLOOKUP($F380,'(참고)타워 스텟 가치'!$B$7:$L$11,Z$2,0)+(VLOOKUP($F380,'(참고)타워 스텟 가치'!$B$7:$L$11,Z$2,0)*$E380)</f>
        <v>0</v>
      </c>
      <c r="AA380">
        <f>VLOOKUP($F380,'(참고)타워 스텟 가치'!$B$7:$L$11,AA$2,0)+(VLOOKUP($F380,'(참고)타워 스텟 가치'!$B$7:$L$11,AA$2,0)*$E380)</f>
        <v>21.979999999999968</v>
      </c>
      <c r="AB380">
        <f>SUM('스테이지별 몬스터 스텟'!S380*'(참고)타워 스텟 가치'!$Q$17,'스테이지별 몬스터 스텟'!T380*'(참고)타워 스텟 가치'!$R$17,'스테이지별 몬스터 스텟'!U380*'(참고)타워 스텟 가치'!$S$17,'스테이지별 몬스터 스텟'!V380*'(참고)타워 스텟 가치'!$T$17,'스테이지별 몬스터 스텟'!W380*'(참고)타워 스텟 가치'!$U$17,'스테이지별 몬스터 스텟'!X380*'(참고)타워 스텟 가치'!$V$17,'스테이지별 몬스터 스텟'!Y380*'(참고)타워 스텟 가치'!$W$17,'스테이지별 몬스터 스텟'!Z380*'(참고)타워 스텟 가치'!$X$17,'스테이지별 몬스터 스텟'!AA380*'(참고)타워 스텟 가치'!$Y$17)</f>
        <v>237837.72999999966</v>
      </c>
      <c r="AC380">
        <v>2</v>
      </c>
      <c r="AD380">
        <f>VLOOKUP($F380,'(참고)타워 스텟 가치'!$B$12:$L$16,AD$2,0)+(VLOOKUP($F380,'(참고)타워 스텟 가치'!$B$12:$L$16,AD$2,0)*$E380)</f>
        <v>78.499999999999886</v>
      </c>
      <c r="AE380">
        <f>VLOOKUP($F380,'(참고)타워 스텟 가치'!$B$12:$L$16,AE$2,0)+(VLOOKUP($F380,'(참고)타워 스텟 가치'!$B$12:$L$16,AE$2,0)*$E380)</f>
        <v>94.199999999999875</v>
      </c>
      <c r="AF380">
        <f>VLOOKUP($F380,'(참고)타워 스텟 가치'!$B$12:$L$16,AF$2,0)+(VLOOKUP($F380,'(참고)타워 스텟 가치'!$B$12:$L$16,AF$2,0)*$E380)</f>
        <v>156999.99999999977</v>
      </c>
      <c r="AG380">
        <f>VLOOKUP($F380,'(참고)타워 스텟 가치'!$B$12:$L$16,AG$2,0)+(VLOOKUP($F380,'(참고)타워 스텟 가치'!$B$12:$L$16,AG$2,0)*$E380)</f>
        <v>470.99999999999932</v>
      </c>
      <c r="AH380">
        <f>VLOOKUP($F380,'(참고)타워 스텟 가치'!$B$12:$L$16,AH$2,0)+(VLOOKUP($F380,'(참고)타워 스텟 가치'!$B$12:$L$16,AH$2,0)*$E380)</f>
        <v>15.699999999999978</v>
      </c>
      <c r="AI380">
        <f>VLOOKUP($F380,'(참고)타워 스텟 가치'!$B$12:$L$16,AI$2,0)+(VLOOKUP($F380,'(참고)타워 스텟 가치'!$B$12:$L$16,AI$2,0)*$E380)</f>
        <v>9.4199999999999875</v>
      </c>
      <c r="AJ380">
        <f>VLOOKUP($F380,'(참고)타워 스텟 가치'!$B$12:$L$16,AJ$2,0)+(VLOOKUP($F380,'(참고)타워 스텟 가치'!$B$12:$L$16,AJ$2,0)*$E380)</f>
        <v>0</v>
      </c>
      <c r="AK380">
        <f>VLOOKUP($F380,'(참고)타워 스텟 가치'!$B$12:$L$16,AK$2,0)+(VLOOKUP($F380,'(참고)타워 스텟 가치'!$B$12:$L$16,AK$2,0)*$E380)</f>
        <v>0</v>
      </c>
      <c r="AL380">
        <f>VLOOKUP($F380,'(참고)타워 스텟 가치'!$B$12:$L$16,AL$2,0)+(VLOOKUP($F380,'(참고)타워 스텟 가치'!$B$12:$L$16,AL$2,0)*$E380)</f>
        <v>43.959999999999937</v>
      </c>
      <c r="AM380">
        <f>SUM('스테이지별 몬스터 스텟'!AD380*'(참고)타워 스텟 가치'!$Q$17,'스테이지별 몬스터 스텟'!AE380*'(참고)타워 스텟 가치'!$R$17,'스테이지별 몬스터 스텟'!AF380*'(참고)타워 스텟 가치'!$S$17,'스테이지별 몬스터 스텟'!AG380*'(참고)타워 스텟 가치'!$T$17,'스테이지별 몬스터 스텟'!AH380*'(참고)타워 스텟 가치'!$U$17,'스테이지별 몬스터 스텟'!AI380*'(참고)타워 스텟 가치'!$V$17,'스테이지별 몬스터 스텟'!AJ380*'(참고)타워 스텟 가치'!$W$17,'스테이지별 몬스터 스텟'!AK380*'(참고)타워 스텟 가치'!$X$17,'스테이지별 몬스터 스텟'!AL380*'(참고)타워 스텟 가치'!$Y$17)</f>
        <v>236869.03999999966</v>
      </c>
      <c r="AN380">
        <v>3</v>
      </c>
    </row>
    <row r="381" spans="3:40" x14ac:dyDescent="0.3">
      <c r="C381">
        <v>2</v>
      </c>
      <c r="D381">
        <f t="shared" si="17"/>
        <v>76</v>
      </c>
      <c r="E381" s="52">
        <f>VLOOKUP(D381,'스테이지별 난이도 설정'!B:C,2,0)</f>
        <v>30.399999999999956</v>
      </c>
      <c r="F381" t="str">
        <f t="shared" si="18"/>
        <v>레어</v>
      </c>
      <c r="G381">
        <f t="shared" si="16"/>
        <v>6</v>
      </c>
      <c r="H381">
        <f>VLOOKUP($F381,'(참고)타워 스텟 가치'!$B$2:$L$6,H$2,0)+(VLOOKUP($F381,'(참고)타워 스텟 가치'!$B$2:$L$6,H$2,0)*$E381)</f>
        <v>353.24999999999949</v>
      </c>
      <c r="I381">
        <f>VLOOKUP($F381,'(참고)타워 스텟 가치'!$B$2:$L$6,I$2,0)+(VLOOKUP($F381,'(참고)타워 스텟 가치'!$B$2:$L$6,I$2,0)*$E381)</f>
        <v>70.649999999999906</v>
      </c>
      <c r="J381">
        <f>VLOOKUP($F381,'(참고)타워 스텟 가치'!$B$2:$L$6,J$2,0)+(VLOOKUP($F381,'(참고)타워 스텟 가치'!$B$2:$L$6,J$2,0)*$E381)</f>
        <v>156999.99999999977</v>
      </c>
      <c r="K381">
        <f>VLOOKUP($F381,'(참고)타워 스텟 가치'!$B$2:$L$6,K$2,0)+(VLOOKUP($F381,'(참고)타워 스텟 가치'!$B$2:$L$6,K$2,0)*$E381)</f>
        <v>1412.999999999998</v>
      </c>
      <c r="L381">
        <f>VLOOKUP($F381,'(참고)타워 스텟 가치'!$B$2:$L$6,L$2,0)+(VLOOKUP($F381,'(참고)타워 스텟 가치'!$B$2:$L$6,L$2,0)*$E381)</f>
        <v>23.549999999999969</v>
      </c>
      <c r="M381">
        <f>VLOOKUP($F381,'(참고)타워 스텟 가치'!$B$2:$L$6,M$2,0)+(VLOOKUP($F381,'(참고)타워 스텟 가치'!$B$2:$L$6,M$2,0)*$E381)</f>
        <v>9.4199999999999875</v>
      </c>
      <c r="N381">
        <f>VLOOKUP($F381,'(참고)타워 스텟 가치'!$B$2:$L$6,N$2,0)+(VLOOKUP($F381,'(참고)타워 스텟 가치'!$B$2:$L$6,N$2,0)*$E381)</f>
        <v>0</v>
      </c>
      <c r="O381">
        <f>VLOOKUP($F381,'(참고)타워 스텟 가치'!$B$2:$L$6,O$2,0)+(VLOOKUP($F381,'(참고)타워 스텟 가치'!$B$2:$L$6,O$2,0)*$E381)</f>
        <v>0</v>
      </c>
      <c r="P381">
        <f>VLOOKUP($F381,'(참고)타워 스텟 가치'!$B$2:$L$6,P$2,0)+(VLOOKUP($F381,'(참고)타워 스텟 가치'!$B$2:$L$6,P$2,0)*$E381)</f>
        <v>21.979999999999968</v>
      </c>
      <c r="Q381">
        <f>SUM('스테이지별 몬스터 스텟'!H381*'(참고)타워 스텟 가치'!$Q$17,'스테이지별 몬스터 스텟'!I381*'(참고)타워 스텟 가치'!$R$17,'스테이지별 몬스터 스텟'!J381*'(참고)타워 스텟 가치'!$S$17,'스테이지별 몬스터 스텟'!K381*'(참고)타워 스텟 가치'!$T$17,'스테이지별 몬스터 스텟'!L381*'(참고)타워 스텟 가치'!$U$17,'스테이지별 몬스터 스텟'!M381*'(참고)타워 스텟 가치'!$V$17,'스테이지별 몬스터 스텟'!N381*'(참고)타워 스텟 가치'!$W$17,'스테이지별 몬스터 스텟'!O381*'(참고)타워 스텟 가치'!$X$17,'스테이지별 몬스터 스텟'!P381*'(참고)타워 스텟 가치'!$Y$17)</f>
        <v>239238.95499999967</v>
      </c>
      <c r="R381">
        <v>1</v>
      </c>
      <c r="S381">
        <f>VLOOKUP($F381,'(참고)타워 스텟 가치'!$B$7:$L$11,S$2,0)+(VLOOKUP($F381,'(참고)타워 스텟 가치'!$B$7:$L$11,S$2,0)*$E381)</f>
        <v>117.74999999999983</v>
      </c>
      <c r="T381">
        <f>VLOOKUP($F381,'(참고)타워 스텟 가치'!$B$7:$L$11,T$2,0)+(VLOOKUP($F381,'(참고)타워 스텟 가치'!$B$7:$L$11,T$2,0)*$E381)</f>
        <v>211.9499999999997</v>
      </c>
      <c r="U381">
        <f>VLOOKUP($F381,'(참고)타워 스텟 가치'!$B$7:$L$11,U$2,0)+(VLOOKUP($F381,'(참고)타워 스텟 가치'!$B$7:$L$11,U$2,0)*$E381)</f>
        <v>156999.99999999977</v>
      </c>
      <c r="V381">
        <f>VLOOKUP($F381,'(참고)타워 스텟 가치'!$B$7:$L$11,V$2,0)+(VLOOKUP($F381,'(참고)타워 스텟 가치'!$B$7:$L$11,V$2,0)*$E381)</f>
        <v>1412.999999999998</v>
      </c>
      <c r="W381">
        <f>VLOOKUP($F381,'(참고)타워 스텟 가치'!$B$7:$L$11,W$2,0)+(VLOOKUP($F381,'(참고)타워 스텟 가치'!$B$7:$L$11,W$2,0)*$E381)</f>
        <v>23.549999999999969</v>
      </c>
      <c r="X381">
        <f>VLOOKUP($F381,'(참고)타워 스텟 가치'!$B$7:$L$11,X$2,0)+(VLOOKUP($F381,'(참고)타워 스텟 가치'!$B$7:$L$11,X$2,0)*$E381)</f>
        <v>9.4199999999999875</v>
      </c>
      <c r="Y381">
        <f>VLOOKUP($F381,'(참고)타워 스텟 가치'!$B$7:$L$11,Y$2,0)+(VLOOKUP($F381,'(참고)타워 스텟 가치'!$B$7:$L$11,Y$2,0)*$E381)</f>
        <v>0</v>
      </c>
      <c r="Z381">
        <f>VLOOKUP($F381,'(참고)타워 스텟 가치'!$B$7:$L$11,Z$2,0)+(VLOOKUP($F381,'(참고)타워 스텟 가치'!$B$7:$L$11,Z$2,0)*$E381)</f>
        <v>0</v>
      </c>
      <c r="AA381">
        <f>VLOOKUP($F381,'(참고)타워 스텟 가치'!$B$7:$L$11,AA$2,0)+(VLOOKUP($F381,'(참고)타워 스텟 가치'!$B$7:$L$11,AA$2,0)*$E381)</f>
        <v>21.979999999999968</v>
      </c>
      <c r="AB381">
        <f>SUM('스테이지별 몬스터 스텟'!S381*'(참고)타워 스텟 가치'!$Q$17,'스테이지별 몬스터 스텟'!T381*'(참고)타워 스텟 가치'!$R$17,'스테이지별 몬스터 스텟'!U381*'(참고)타워 스텟 가치'!$S$17,'스테이지별 몬스터 스텟'!V381*'(참고)타워 스텟 가치'!$T$17,'스테이지별 몬스터 스텟'!W381*'(참고)타워 스텟 가치'!$U$17,'스테이지별 몬스터 스텟'!X381*'(참고)타워 스텟 가치'!$V$17,'스테이지별 몬스터 스텟'!Y381*'(참고)타워 스텟 가치'!$W$17,'스테이지별 몬스터 스텟'!Z381*'(참고)타워 스텟 가치'!$X$17,'스테이지별 몬스터 스텟'!AA381*'(참고)타워 스텟 가치'!$Y$17)</f>
        <v>238979.90499999965</v>
      </c>
      <c r="AC381">
        <v>2</v>
      </c>
      <c r="AD381">
        <f>VLOOKUP($F381,'(참고)타워 스텟 가치'!$B$12:$L$16,AD$2,0)+(VLOOKUP($F381,'(참고)타워 스텟 가치'!$B$12:$L$16,AD$2,0)*$E381)</f>
        <v>117.74999999999983</v>
      </c>
      <c r="AE381">
        <f>VLOOKUP($F381,'(참고)타워 스텟 가치'!$B$12:$L$16,AE$2,0)+(VLOOKUP($F381,'(참고)타워 스텟 가치'!$B$12:$L$16,AE$2,0)*$E381)</f>
        <v>141.29999999999981</v>
      </c>
      <c r="AF381">
        <f>VLOOKUP($F381,'(참고)타워 스텟 가치'!$B$12:$L$16,AF$2,0)+(VLOOKUP($F381,'(참고)타워 스텟 가치'!$B$12:$L$16,AF$2,0)*$E381)</f>
        <v>156999.99999999977</v>
      </c>
      <c r="AG381">
        <f>VLOOKUP($F381,'(참고)타워 스텟 가치'!$B$12:$L$16,AG$2,0)+(VLOOKUP($F381,'(참고)타워 스텟 가치'!$B$12:$L$16,AG$2,0)*$E381)</f>
        <v>706.49999999999898</v>
      </c>
      <c r="AH381">
        <f>VLOOKUP($F381,'(참고)타워 스텟 가치'!$B$12:$L$16,AH$2,0)+(VLOOKUP($F381,'(참고)타워 스텟 가치'!$B$12:$L$16,AH$2,0)*$E381)</f>
        <v>23.549999999999969</v>
      </c>
      <c r="AI381">
        <f>VLOOKUP($F381,'(참고)타워 스텟 가치'!$B$12:$L$16,AI$2,0)+(VLOOKUP($F381,'(참고)타워 스텟 가치'!$B$12:$L$16,AI$2,0)*$E381)</f>
        <v>9.4199999999999875</v>
      </c>
      <c r="AJ381">
        <f>VLOOKUP($F381,'(참고)타워 스텟 가치'!$B$12:$L$16,AJ$2,0)+(VLOOKUP($F381,'(참고)타워 스텟 가치'!$B$12:$L$16,AJ$2,0)*$E381)</f>
        <v>0</v>
      </c>
      <c r="AK381">
        <f>VLOOKUP($F381,'(참고)타워 스텟 가치'!$B$12:$L$16,AK$2,0)+(VLOOKUP($F381,'(참고)타워 스텟 가치'!$B$12:$L$16,AK$2,0)*$E381)</f>
        <v>0</v>
      </c>
      <c r="AL381">
        <f>VLOOKUP($F381,'(참고)타워 스텟 가치'!$B$12:$L$16,AL$2,0)+(VLOOKUP($F381,'(참고)타워 스텟 가치'!$B$12:$L$16,AL$2,0)*$E381)</f>
        <v>43.959999999999937</v>
      </c>
      <c r="AM381">
        <f>SUM('스테이지별 몬스터 스텟'!AD381*'(참고)타워 스텟 가치'!$Q$17,'스테이지별 몬스터 스텟'!AE381*'(참고)타워 스텟 가치'!$R$17,'스테이지별 몬스터 스텟'!AF381*'(참고)타워 스텟 가치'!$S$17,'스테이지별 몬스터 스텟'!AG381*'(참고)타워 스텟 가치'!$T$17,'스테이지별 몬스터 스텟'!AH381*'(참고)타워 스텟 가치'!$U$17,'스테이지별 몬스터 스텟'!AI381*'(참고)타워 스텟 가치'!$V$17,'스테이지별 몬스터 스텟'!AJ381*'(참고)타워 스텟 가치'!$W$17,'스테이지별 몬스터 스텟'!AK381*'(참고)타워 스텟 가치'!$X$17,'스테이지별 몬스터 스텟'!AL381*'(참고)타워 스텟 가치'!$Y$17)</f>
        <v>237504.88999999969</v>
      </c>
      <c r="AN381">
        <v>3</v>
      </c>
    </row>
    <row r="382" spans="3:40" x14ac:dyDescent="0.3">
      <c r="C382">
        <v>3</v>
      </c>
      <c r="D382">
        <f t="shared" si="17"/>
        <v>76</v>
      </c>
      <c r="E382" s="52">
        <f>VLOOKUP(D382,'스테이지별 난이도 설정'!B:C,2,0)</f>
        <v>30.399999999999956</v>
      </c>
      <c r="F382" t="str">
        <f t="shared" si="18"/>
        <v>에픽</v>
      </c>
      <c r="G382">
        <f t="shared" si="16"/>
        <v>6</v>
      </c>
      <c r="H382">
        <f>VLOOKUP($F382,'(참고)타워 스텟 가치'!$B$2:$L$6,H$2,0)+(VLOOKUP($F382,'(참고)타워 스텟 가치'!$B$2:$L$6,H$2,0)*$E382)</f>
        <v>529.8749999999992</v>
      </c>
      <c r="I382">
        <f>VLOOKUP($F382,'(참고)타워 스텟 가치'!$B$2:$L$6,I$2,0)+(VLOOKUP($F382,'(참고)타워 스텟 가치'!$B$2:$L$6,I$2,0)*$E382)</f>
        <v>105.97499999999985</v>
      </c>
      <c r="J382">
        <f>VLOOKUP($F382,'(참고)타워 스텟 가치'!$B$2:$L$6,J$2,0)+(VLOOKUP($F382,'(참고)타워 스텟 가치'!$B$2:$L$6,J$2,0)*$E382)</f>
        <v>156999.99999999977</v>
      </c>
      <c r="K382">
        <f>VLOOKUP($F382,'(참고)타워 스텟 가치'!$B$2:$L$6,K$2,0)+(VLOOKUP($F382,'(참고)타워 스텟 가치'!$B$2:$L$6,K$2,0)*$E382)</f>
        <v>2119.4999999999968</v>
      </c>
      <c r="L382">
        <f>VLOOKUP($F382,'(참고)타워 스텟 가치'!$B$2:$L$6,L$2,0)+(VLOOKUP($F382,'(참고)타워 스텟 가치'!$B$2:$L$6,L$2,0)*$E382)</f>
        <v>35.324999999999953</v>
      </c>
      <c r="M382">
        <f>VLOOKUP($F382,'(참고)타워 스텟 가치'!$B$2:$L$6,M$2,0)+(VLOOKUP($F382,'(참고)타워 스텟 가치'!$B$2:$L$6,M$2,0)*$E382)</f>
        <v>9.4199999999999875</v>
      </c>
      <c r="N382">
        <f>VLOOKUP($F382,'(참고)타워 스텟 가치'!$B$2:$L$6,N$2,0)+(VLOOKUP($F382,'(참고)타워 스텟 가치'!$B$2:$L$6,N$2,0)*$E382)</f>
        <v>0</v>
      </c>
      <c r="O382">
        <f>VLOOKUP($F382,'(참고)타워 스텟 가치'!$B$2:$L$6,O$2,0)+(VLOOKUP($F382,'(참고)타워 스텟 가치'!$B$2:$L$6,O$2,0)*$E382)</f>
        <v>0</v>
      </c>
      <c r="P382">
        <f>VLOOKUP($F382,'(참고)타워 스텟 가치'!$B$2:$L$6,P$2,0)+(VLOOKUP($F382,'(참고)타워 스텟 가치'!$B$2:$L$6,P$2,0)*$E382)</f>
        <v>21.979999999999968</v>
      </c>
      <c r="Q382">
        <f>SUM('스테이지별 몬스터 스텟'!H382*'(참고)타워 스텟 가치'!$Q$17,'스테이지별 몬스터 스텟'!I382*'(참고)타워 스텟 가치'!$R$17,'스테이지별 몬스터 스텟'!J382*'(참고)타워 스텟 가치'!$S$17,'스테이지별 몬스터 스텟'!K382*'(참고)타워 스텟 가치'!$T$17,'스테이지별 몬스터 스텟'!L382*'(참고)타워 스텟 가치'!$U$17,'스테이지별 몬스터 스텟'!M382*'(참고)타워 스텟 가치'!$V$17,'스테이지별 몬스터 스텟'!N382*'(참고)타워 스텟 가치'!$W$17,'스테이지별 몬스터 스텟'!O382*'(참고)타워 스텟 가치'!$X$17,'스테이지별 몬스터 스텟'!P382*'(참고)타워 스텟 가치'!$Y$17)</f>
        <v>241081.74249999964</v>
      </c>
      <c r="R382">
        <v>1</v>
      </c>
      <c r="S382">
        <f>VLOOKUP($F382,'(참고)타워 스텟 가치'!$B$7:$L$11,S$2,0)+(VLOOKUP($F382,'(참고)타워 스텟 가치'!$B$7:$L$11,S$2,0)*$E382)</f>
        <v>176.62499999999974</v>
      </c>
      <c r="T382">
        <f>VLOOKUP($F382,'(참고)타워 스텟 가치'!$B$7:$L$11,T$2,0)+(VLOOKUP($F382,'(참고)타워 스텟 가치'!$B$7:$L$11,T$2,0)*$E382)</f>
        <v>317.92499999999956</v>
      </c>
      <c r="U382">
        <f>VLOOKUP($F382,'(참고)타워 스텟 가치'!$B$7:$L$11,U$2,0)+(VLOOKUP($F382,'(참고)타워 스텟 가치'!$B$7:$L$11,U$2,0)*$E382)</f>
        <v>156999.99999999977</v>
      </c>
      <c r="V382">
        <f>VLOOKUP($F382,'(참고)타워 스텟 가치'!$B$7:$L$11,V$2,0)+(VLOOKUP($F382,'(참고)타워 스텟 가치'!$B$7:$L$11,V$2,0)*$E382)</f>
        <v>2119.4999999999968</v>
      </c>
      <c r="W382">
        <f>VLOOKUP($F382,'(참고)타워 스텟 가치'!$B$7:$L$11,W$2,0)+(VLOOKUP($F382,'(참고)타워 스텟 가치'!$B$7:$L$11,W$2,0)*$E382)</f>
        <v>35.324999999999953</v>
      </c>
      <c r="X382">
        <f>VLOOKUP($F382,'(참고)타워 스텟 가치'!$B$7:$L$11,X$2,0)+(VLOOKUP($F382,'(참고)타워 스텟 가치'!$B$7:$L$11,X$2,0)*$E382)</f>
        <v>9.4199999999999875</v>
      </c>
      <c r="Y382">
        <f>VLOOKUP($F382,'(참고)타워 스텟 가치'!$B$7:$L$11,Y$2,0)+(VLOOKUP($F382,'(참고)타워 스텟 가치'!$B$7:$L$11,Y$2,0)*$E382)</f>
        <v>0</v>
      </c>
      <c r="Z382">
        <f>VLOOKUP($F382,'(참고)타워 스텟 가치'!$B$7:$L$11,Z$2,0)+(VLOOKUP($F382,'(참고)타워 스텟 가치'!$B$7:$L$11,Z$2,0)*$E382)</f>
        <v>0</v>
      </c>
      <c r="AA382">
        <f>VLOOKUP($F382,'(참고)타워 스텟 가치'!$B$7:$L$11,AA$2,0)+(VLOOKUP($F382,'(참고)타워 스텟 가치'!$B$7:$L$11,AA$2,0)*$E382)</f>
        <v>21.979999999999968</v>
      </c>
      <c r="AB382">
        <f>SUM('스테이지별 몬스터 스텟'!S382*'(참고)타워 스텟 가치'!$Q$17,'스테이지별 몬스터 스텟'!T382*'(참고)타워 스텟 가치'!$R$17,'스테이지별 몬스터 스텟'!U382*'(참고)타워 스텟 가치'!$S$17,'스테이지별 몬스터 스텟'!V382*'(참고)타워 스텟 가치'!$T$17,'스테이지별 몬스터 스텟'!W382*'(참고)타워 스텟 가치'!$U$17,'스테이지별 몬스터 스텟'!X382*'(참고)타워 스텟 가치'!$V$17,'스테이지별 몬스터 스텟'!Y382*'(참고)타워 스텟 가치'!$W$17,'스테이지별 몬스터 스텟'!Z382*'(참고)타워 스텟 가치'!$X$17,'스테이지별 몬스터 스텟'!AA382*'(참고)타워 스텟 가치'!$Y$17)</f>
        <v>240693.16749999966</v>
      </c>
      <c r="AC382">
        <v>2</v>
      </c>
      <c r="AD382">
        <f>VLOOKUP($F382,'(참고)타워 스텟 가치'!$B$12:$L$16,AD$2,0)+(VLOOKUP($F382,'(참고)타워 스텟 가치'!$B$12:$L$16,AD$2,0)*$E382)</f>
        <v>176.62499999999974</v>
      </c>
      <c r="AE382">
        <f>VLOOKUP($F382,'(참고)타워 스텟 가치'!$B$12:$L$16,AE$2,0)+(VLOOKUP($F382,'(참고)타워 스텟 가치'!$B$12:$L$16,AE$2,0)*$E382)</f>
        <v>211.9499999999997</v>
      </c>
      <c r="AF382">
        <f>VLOOKUP($F382,'(참고)타워 스텟 가치'!$B$12:$L$16,AF$2,0)+(VLOOKUP($F382,'(참고)타워 스텟 가치'!$B$12:$L$16,AF$2,0)*$E382)</f>
        <v>156999.99999999977</v>
      </c>
      <c r="AG382">
        <f>VLOOKUP($F382,'(참고)타워 스텟 가치'!$B$12:$L$16,AG$2,0)+(VLOOKUP($F382,'(참고)타워 스텟 가치'!$B$12:$L$16,AG$2,0)*$E382)</f>
        <v>1059.7499999999984</v>
      </c>
      <c r="AH382">
        <f>VLOOKUP($F382,'(참고)타워 스텟 가치'!$B$12:$L$16,AH$2,0)+(VLOOKUP($F382,'(참고)타워 스텟 가치'!$B$12:$L$16,AH$2,0)*$E382)</f>
        <v>35.324999999999953</v>
      </c>
      <c r="AI382">
        <f>VLOOKUP($F382,'(참고)타워 스텟 가치'!$B$12:$L$16,AI$2,0)+(VLOOKUP($F382,'(참고)타워 스텟 가치'!$B$12:$L$16,AI$2,0)*$E382)</f>
        <v>9.4199999999999875</v>
      </c>
      <c r="AJ382">
        <f>VLOOKUP($F382,'(참고)타워 스텟 가치'!$B$12:$L$16,AJ$2,0)+(VLOOKUP($F382,'(참고)타워 스텟 가치'!$B$12:$L$16,AJ$2,0)*$E382)</f>
        <v>0</v>
      </c>
      <c r="AK382">
        <f>VLOOKUP($F382,'(참고)타워 스텟 가치'!$B$12:$L$16,AK$2,0)+(VLOOKUP($F382,'(참고)타워 스텟 가치'!$B$12:$L$16,AK$2,0)*$E382)</f>
        <v>0</v>
      </c>
      <c r="AL382">
        <f>VLOOKUP($F382,'(참고)타워 스텟 가치'!$B$12:$L$16,AL$2,0)+(VLOOKUP($F382,'(참고)타워 스텟 가치'!$B$12:$L$16,AL$2,0)*$E382)</f>
        <v>43.959999999999937</v>
      </c>
      <c r="AM382">
        <f>SUM('스테이지별 몬스터 스텟'!AD382*'(참고)타워 스텟 가치'!$Q$17,'스테이지별 몬스터 스텟'!AE382*'(참고)타워 스텟 가치'!$R$17,'스테이지별 몬스터 스텟'!AF382*'(참고)타워 스텟 가치'!$S$17,'스테이지별 몬스터 스텟'!AG382*'(참고)타워 스텟 가치'!$T$17,'스테이지별 몬스터 스텟'!AH382*'(참고)타워 스텟 가치'!$U$17,'스테이지별 몬스터 스텟'!AI382*'(참고)타워 스텟 가치'!$V$17,'스테이지별 몬스터 스텟'!AJ382*'(참고)타워 스텟 가치'!$W$17,'스테이지별 몬스터 스텟'!AK382*'(참고)타워 스텟 가치'!$X$17,'스테이지별 몬스터 스텟'!AL382*'(참고)타워 스텟 가치'!$Y$17)</f>
        <v>238458.66499999966</v>
      </c>
      <c r="AN382">
        <v>3</v>
      </c>
    </row>
    <row r="383" spans="3:40" x14ac:dyDescent="0.3">
      <c r="C383">
        <v>4</v>
      </c>
      <c r="D383">
        <f t="shared" si="17"/>
        <v>76</v>
      </c>
      <c r="E383" s="52">
        <f>VLOOKUP(D383,'스테이지별 난이도 설정'!B:C,2,0)</f>
        <v>30.399999999999956</v>
      </c>
      <c r="F383" t="str">
        <f t="shared" si="18"/>
        <v>유니크</v>
      </c>
      <c r="G383">
        <f t="shared" si="16"/>
        <v>6</v>
      </c>
      <c r="H383">
        <f>VLOOKUP($F383,'(참고)타워 스텟 가치'!$B$2:$L$6,H$2,0)+(VLOOKUP($F383,'(참고)타워 스텟 가치'!$B$2:$L$6,H$2,0)*$E383)</f>
        <v>794.81249999999886</v>
      </c>
      <c r="I383">
        <f>VLOOKUP($F383,'(참고)타워 스텟 가치'!$B$2:$L$6,I$2,0)+(VLOOKUP($F383,'(참고)타워 스텟 가치'!$B$2:$L$6,I$2,0)*$E383)</f>
        <v>158.96249999999978</v>
      </c>
      <c r="J383">
        <f>VLOOKUP($F383,'(참고)타워 스텟 가치'!$B$2:$L$6,J$2,0)+(VLOOKUP($F383,'(참고)타워 스텟 가치'!$B$2:$L$6,J$2,0)*$E383)</f>
        <v>156999.99999999977</v>
      </c>
      <c r="K383">
        <f>VLOOKUP($F383,'(참고)타워 스텟 가치'!$B$2:$L$6,K$2,0)+(VLOOKUP($F383,'(참고)타워 스텟 가치'!$B$2:$L$6,K$2,0)*$E383)</f>
        <v>3179.2499999999955</v>
      </c>
      <c r="L383">
        <f>VLOOKUP($F383,'(참고)타워 스텟 가치'!$B$2:$L$6,L$2,0)+(VLOOKUP($F383,'(참고)타워 스텟 가치'!$B$2:$L$6,L$2,0)*$E383)</f>
        <v>52.987499999999926</v>
      </c>
      <c r="M383">
        <f>VLOOKUP($F383,'(참고)타워 스텟 가치'!$B$2:$L$6,M$2,0)+(VLOOKUP($F383,'(참고)타워 스텟 가치'!$B$2:$L$6,M$2,0)*$E383)</f>
        <v>9.4199999999999875</v>
      </c>
      <c r="N383">
        <f>VLOOKUP($F383,'(참고)타워 스텟 가치'!$B$2:$L$6,N$2,0)+(VLOOKUP($F383,'(참고)타워 스텟 가치'!$B$2:$L$6,N$2,0)*$E383)</f>
        <v>0</v>
      </c>
      <c r="O383">
        <f>VLOOKUP($F383,'(참고)타워 스텟 가치'!$B$2:$L$6,O$2,0)+(VLOOKUP($F383,'(참고)타워 스텟 가치'!$B$2:$L$6,O$2,0)*$E383)</f>
        <v>0</v>
      </c>
      <c r="P383">
        <f>VLOOKUP($F383,'(참고)타워 스텟 가치'!$B$2:$L$6,P$2,0)+(VLOOKUP($F383,'(참고)타워 스텟 가치'!$B$2:$L$6,P$2,0)*$E383)</f>
        <v>31.399999999999956</v>
      </c>
      <c r="Q383">
        <f>SUM('스테이지별 몬스터 스텟'!H383*'(참고)타워 스텟 가치'!$Q$17,'스테이지별 몬스터 스텟'!I383*'(참고)타워 스텟 가치'!$R$17,'스테이지별 몬스터 스텟'!J383*'(참고)타워 스텟 가치'!$S$17,'스테이지별 몬스터 스텟'!K383*'(참고)타워 스텟 가치'!$T$17,'스테이지별 몬스터 스텟'!L383*'(참고)타워 스텟 가치'!$U$17,'스테이지별 몬스터 스텟'!M383*'(참고)타워 스텟 가치'!$V$17,'스테이지별 몬스터 스텟'!N383*'(참고)타워 스텟 가치'!$W$17,'스테이지별 몬스터 스텟'!O383*'(참고)타워 스텟 가치'!$X$17,'스테이지별 몬스터 스텟'!P383*'(참고)타워 스텟 가치'!$Y$17)</f>
        <v>243864.76374999966</v>
      </c>
      <c r="R383">
        <v>1</v>
      </c>
      <c r="S383">
        <f>VLOOKUP($F383,'(참고)타워 스텟 가치'!$B$7:$L$11,S$2,0)+(VLOOKUP($F383,'(참고)타워 스텟 가치'!$B$7:$L$11,S$2,0)*$E383)</f>
        <v>264.9374999999996</v>
      </c>
      <c r="T383">
        <f>VLOOKUP($F383,'(참고)타워 스텟 가치'!$B$7:$L$11,T$2,0)+(VLOOKUP($F383,'(참고)타워 스텟 가치'!$B$7:$L$11,T$2,0)*$E383)</f>
        <v>476.88749999999931</v>
      </c>
      <c r="U383">
        <f>VLOOKUP($F383,'(참고)타워 스텟 가치'!$B$7:$L$11,U$2,0)+(VLOOKUP($F383,'(참고)타워 스텟 가치'!$B$7:$L$11,U$2,0)*$E383)</f>
        <v>156999.99999999977</v>
      </c>
      <c r="V383">
        <f>VLOOKUP($F383,'(참고)타워 스텟 가치'!$B$7:$L$11,V$2,0)+(VLOOKUP($F383,'(참고)타워 스텟 가치'!$B$7:$L$11,V$2,0)*$E383)</f>
        <v>3179.2499999999955</v>
      </c>
      <c r="W383">
        <f>VLOOKUP($F383,'(참고)타워 스텟 가치'!$B$7:$L$11,W$2,0)+(VLOOKUP($F383,'(참고)타워 스텟 가치'!$B$7:$L$11,W$2,0)*$E383)</f>
        <v>52.987499999999926</v>
      </c>
      <c r="X383">
        <f>VLOOKUP($F383,'(참고)타워 스텟 가치'!$B$7:$L$11,X$2,0)+(VLOOKUP($F383,'(참고)타워 스텟 가치'!$B$7:$L$11,X$2,0)*$E383)</f>
        <v>9.4199999999999875</v>
      </c>
      <c r="Y383">
        <f>VLOOKUP($F383,'(참고)타워 스텟 가치'!$B$7:$L$11,Y$2,0)+(VLOOKUP($F383,'(참고)타워 스텟 가치'!$B$7:$L$11,Y$2,0)*$E383)</f>
        <v>0</v>
      </c>
      <c r="Z383">
        <f>VLOOKUP($F383,'(참고)타워 스텟 가치'!$B$7:$L$11,Z$2,0)+(VLOOKUP($F383,'(참고)타워 스텟 가치'!$B$7:$L$11,Z$2,0)*$E383)</f>
        <v>0</v>
      </c>
      <c r="AA383">
        <f>VLOOKUP($F383,'(참고)타워 스텟 가치'!$B$7:$L$11,AA$2,0)+(VLOOKUP($F383,'(참고)타워 스텟 가치'!$B$7:$L$11,AA$2,0)*$E383)</f>
        <v>31.399999999999956</v>
      </c>
      <c r="AB383">
        <f>SUM('스테이지별 몬스터 스텟'!S383*'(참고)타워 스텟 가치'!$Q$17,'스테이지별 몬스터 스텟'!T383*'(참고)타워 스텟 가치'!$R$17,'스테이지별 몬스터 스텟'!U383*'(참고)타워 스텟 가치'!$S$17,'스테이지별 몬스터 스텟'!V383*'(참고)타워 스텟 가치'!$T$17,'스테이지별 몬스터 스텟'!W383*'(참고)타워 스텟 가치'!$U$17,'스테이지별 몬스터 스텟'!X383*'(참고)타워 스텟 가치'!$V$17,'스테이지별 몬스터 스텟'!Y383*'(참고)타워 스텟 가치'!$W$17,'스테이지별 몬스터 스텟'!Z383*'(참고)타워 스텟 가치'!$X$17,'스테이지별 몬스터 스텟'!AA383*'(참고)타워 스텟 가치'!$Y$17)</f>
        <v>243281.90124999965</v>
      </c>
      <c r="AC383">
        <v>2</v>
      </c>
      <c r="AD383">
        <f>VLOOKUP($F383,'(참고)타워 스텟 가치'!$B$12:$L$16,AD$2,0)+(VLOOKUP($F383,'(참고)타워 스텟 가치'!$B$12:$L$16,AD$2,0)*$E383)</f>
        <v>264.9374999999996</v>
      </c>
      <c r="AE383">
        <f>VLOOKUP($F383,'(참고)타워 스텟 가치'!$B$12:$L$16,AE$2,0)+(VLOOKUP($F383,'(참고)타워 스텟 가치'!$B$12:$L$16,AE$2,0)*$E383)</f>
        <v>317.92499999999956</v>
      </c>
      <c r="AF383">
        <f>VLOOKUP($F383,'(참고)타워 스텟 가치'!$B$12:$L$16,AF$2,0)+(VLOOKUP($F383,'(참고)타워 스텟 가치'!$B$12:$L$16,AF$2,0)*$E383)</f>
        <v>156999.99999999977</v>
      </c>
      <c r="AG383">
        <f>VLOOKUP($F383,'(참고)타워 스텟 가치'!$B$12:$L$16,AG$2,0)+(VLOOKUP($F383,'(참고)타워 스텟 가치'!$B$12:$L$16,AG$2,0)*$E383)</f>
        <v>1589.6249999999977</v>
      </c>
      <c r="AH383">
        <f>VLOOKUP($F383,'(참고)타워 스텟 가치'!$B$12:$L$16,AH$2,0)+(VLOOKUP($F383,'(참고)타워 스텟 가치'!$B$12:$L$16,AH$2,0)*$E383)</f>
        <v>52.987499999999926</v>
      </c>
      <c r="AI383">
        <f>VLOOKUP($F383,'(참고)타워 스텟 가치'!$B$12:$L$16,AI$2,0)+(VLOOKUP($F383,'(참고)타워 스텟 가치'!$B$12:$L$16,AI$2,0)*$E383)</f>
        <v>9.4199999999999875</v>
      </c>
      <c r="AJ383">
        <f>VLOOKUP($F383,'(참고)타워 스텟 가치'!$B$12:$L$16,AJ$2,0)+(VLOOKUP($F383,'(참고)타워 스텟 가치'!$B$12:$L$16,AJ$2,0)*$E383)</f>
        <v>0</v>
      </c>
      <c r="AK383">
        <f>VLOOKUP($F383,'(참고)타워 스텟 가치'!$B$12:$L$16,AK$2,0)+(VLOOKUP($F383,'(참고)타워 스텟 가치'!$B$12:$L$16,AK$2,0)*$E383)</f>
        <v>0</v>
      </c>
      <c r="AL383">
        <f>VLOOKUP($F383,'(참고)타워 스텟 가치'!$B$12:$L$16,AL$2,0)+(VLOOKUP($F383,'(참고)타워 스텟 가치'!$B$12:$L$16,AL$2,0)*$E383)</f>
        <v>62.799999999999912</v>
      </c>
      <c r="AM383">
        <f>SUM('스테이지별 몬스터 스텟'!AD383*'(참고)타워 스텟 가치'!$Q$17,'스테이지별 몬스터 스텟'!AE383*'(참고)타워 스텟 가치'!$R$17,'스테이지별 몬스터 스텟'!AF383*'(참고)타워 스텟 가치'!$S$17,'스테이지별 몬스터 스텟'!AG383*'(참고)타워 스텟 가치'!$T$17,'스테이지별 몬스터 스텟'!AH383*'(참고)타워 스텟 가치'!$U$17,'스테이지별 몬스터 스텟'!AI383*'(참고)타워 스텟 가치'!$V$17,'스테이지별 몬스터 스텟'!AJ383*'(참고)타워 스텟 가치'!$W$17,'스테이지별 몬스터 스텟'!AK383*'(참고)타워 스텟 가치'!$X$17,'스테이지별 몬스터 스텟'!AL383*'(참고)타워 스텟 가치'!$Y$17)</f>
        <v>239927.00749999969</v>
      </c>
      <c r="AN383">
        <v>3</v>
      </c>
    </row>
    <row r="384" spans="3:40" x14ac:dyDescent="0.3">
      <c r="C384">
        <v>5</v>
      </c>
      <c r="D384">
        <f t="shared" si="17"/>
        <v>76</v>
      </c>
      <c r="E384" s="52">
        <f>VLOOKUP(D384,'스테이지별 난이도 설정'!B:C,2,0)</f>
        <v>30.399999999999956</v>
      </c>
      <c r="F384" t="str">
        <f t="shared" si="18"/>
        <v>스페셜</v>
      </c>
      <c r="G384">
        <f t="shared" si="16"/>
        <v>6</v>
      </c>
      <c r="H384">
        <f>VLOOKUP($F384,'(참고)타워 스텟 가치'!$B$2:$L$6,H$2,0)+(VLOOKUP($F384,'(참고)타워 스텟 가치'!$B$2:$L$6,H$2,0)*$E384)</f>
        <v>1192.2187499999984</v>
      </c>
      <c r="I384">
        <f>VLOOKUP($F384,'(참고)타워 스텟 가치'!$B$2:$L$6,I$2,0)+(VLOOKUP($F384,'(참고)타워 스텟 가치'!$B$2:$L$6,I$2,0)*$E384)</f>
        <v>238.44374999999965</v>
      </c>
      <c r="J384">
        <f>VLOOKUP($F384,'(참고)타워 스텟 가치'!$B$2:$L$6,J$2,0)+(VLOOKUP($F384,'(참고)타워 스텟 가치'!$B$2:$L$6,J$2,0)*$E384)</f>
        <v>156999.99999999977</v>
      </c>
      <c r="K384">
        <f>VLOOKUP($F384,'(참고)타워 스텟 가치'!$B$2:$L$6,K$2,0)+(VLOOKUP($F384,'(참고)타워 스텟 가치'!$B$2:$L$6,K$2,0)*$E384)</f>
        <v>4768.8749999999936</v>
      </c>
      <c r="L384">
        <f>VLOOKUP($F384,'(참고)타워 스텟 가치'!$B$2:$L$6,L$2,0)+(VLOOKUP($F384,'(참고)타워 스텟 가치'!$B$2:$L$6,L$2,0)*$E384)</f>
        <v>79.481249999999889</v>
      </c>
      <c r="M384">
        <f>VLOOKUP($F384,'(참고)타워 스텟 가치'!$B$2:$L$6,M$2,0)+(VLOOKUP($F384,'(참고)타워 스텟 가치'!$B$2:$L$6,M$2,0)*$E384)</f>
        <v>9.4199999999999875</v>
      </c>
      <c r="N384">
        <f>VLOOKUP($F384,'(참고)타워 스텟 가치'!$B$2:$L$6,N$2,0)+(VLOOKUP($F384,'(참고)타워 스텟 가치'!$B$2:$L$6,N$2,0)*$E384)</f>
        <v>0</v>
      </c>
      <c r="O384">
        <f>VLOOKUP($F384,'(참고)타워 스텟 가치'!$B$2:$L$6,O$2,0)+(VLOOKUP($F384,'(참고)타워 스텟 가치'!$B$2:$L$6,O$2,0)*$E384)</f>
        <v>0</v>
      </c>
      <c r="P384">
        <f>VLOOKUP($F384,'(참고)타워 스텟 가치'!$B$2:$L$6,P$2,0)+(VLOOKUP($F384,'(참고)타워 스텟 가치'!$B$2:$L$6,P$2,0)*$E384)</f>
        <v>31.399999999999956</v>
      </c>
      <c r="Q384">
        <f>SUM('스테이지별 몬스터 스텟'!H384*'(참고)타워 스텟 가치'!$Q$17,'스테이지별 몬스터 스텟'!I384*'(참고)타워 스텟 가치'!$R$17,'스테이지별 몬스터 스텟'!J384*'(참고)타워 스텟 가치'!$S$17,'스테이지별 몬스터 스텟'!K384*'(참고)타워 스텟 가치'!$T$17,'스테이지별 몬스터 스텟'!L384*'(참고)타워 스텟 가치'!$U$17,'스테이지별 몬스터 스텟'!M384*'(참고)타워 스텟 가치'!$V$17,'스테이지별 몬스터 스텟'!N384*'(참고)타워 스텟 가치'!$W$17,'스테이지별 몬스터 스텟'!O384*'(참고)타워 스텟 가치'!$X$17,'스테이지별 몬스터 스텟'!P384*'(참고)타워 스텟 가치'!$Y$17)</f>
        <v>248011.03562499964</v>
      </c>
      <c r="R384">
        <v>1</v>
      </c>
      <c r="S384">
        <f>VLOOKUP($F384,'(참고)타워 스텟 가치'!$B$7:$L$11,S$2,0)+(VLOOKUP($F384,'(참고)타워 스텟 가치'!$B$7:$L$11,S$2,0)*$E384)</f>
        <v>397.40624999999943</v>
      </c>
      <c r="T384">
        <f>VLOOKUP($F384,'(참고)타워 스텟 가치'!$B$7:$L$11,T$2,0)+(VLOOKUP($F384,'(참고)타워 스텟 가치'!$B$7:$L$11,T$2,0)*$E384)</f>
        <v>715.33124999999905</v>
      </c>
      <c r="U384">
        <f>VLOOKUP($F384,'(참고)타워 스텟 가치'!$B$7:$L$11,U$2,0)+(VLOOKUP($F384,'(참고)타워 스텟 가치'!$B$7:$L$11,U$2,0)*$E384)</f>
        <v>156999.99999999977</v>
      </c>
      <c r="V384">
        <f>VLOOKUP($F384,'(참고)타워 스텟 가치'!$B$7:$L$11,V$2,0)+(VLOOKUP($F384,'(참고)타워 스텟 가치'!$B$7:$L$11,V$2,0)*$E384)</f>
        <v>4768.8749999999936</v>
      </c>
      <c r="W384">
        <f>VLOOKUP($F384,'(참고)타워 스텟 가치'!$B$7:$L$11,W$2,0)+(VLOOKUP($F384,'(참고)타워 스텟 가치'!$B$7:$L$11,W$2,0)*$E384)</f>
        <v>79.481249999999889</v>
      </c>
      <c r="X384">
        <f>VLOOKUP($F384,'(참고)타워 스텟 가치'!$B$7:$L$11,X$2,0)+(VLOOKUP($F384,'(참고)타워 스텟 가치'!$B$7:$L$11,X$2,0)*$E384)</f>
        <v>9.4199999999999875</v>
      </c>
      <c r="Y384">
        <f>VLOOKUP($F384,'(참고)타워 스텟 가치'!$B$7:$L$11,Y$2,0)+(VLOOKUP($F384,'(참고)타워 스텟 가치'!$B$7:$L$11,Y$2,0)*$E384)</f>
        <v>0</v>
      </c>
      <c r="Z384">
        <f>VLOOKUP($F384,'(참고)타워 스텟 가치'!$B$7:$L$11,Z$2,0)+(VLOOKUP($F384,'(참고)타워 스텟 가치'!$B$7:$L$11,Z$2,0)*$E384)</f>
        <v>0</v>
      </c>
      <c r="AA384">
        <f>VLOOKUP($F384,'(참고)타워 스텟 가치'!$B$7:$L$11,AA$2,0)+(VLOOKUP($F384,'(참고)타워 스텟 가치'!$B$7:$L$11,AA$2,0)*$E384)</f>
        <v>31.399999999999956</v>
      </c>
      <c r="AB384">
        <f>SUM('스테이지별 몬스터 스텟'!S384*'(참고)타워 스텟 가치'!$Q$17,'스테이지별 몬스터 스텟'!T384*'(참고)타워 스텟 가치'!$R$17,'스테이지별 몬스터 스텟'!U384*'(참고)타워 스텟 가치'!$S$17,'스테이지별 몬스터 스텟'!V384*'(참고)타워 스텟 가치'!$T$17,'스테이지별 몬스터 스텟'!W384*'(참고)타워 스텟 가치'!$U$17,'스테이지별 몬스터 스텟'!X384*'(참고)타워 스텟 가치'!$V$17,'스테이지별 몬스터 스텟'!Y384*'(참고)타워 스텟 가치'!$W$17,'스테이지별 몬스터 스텟'!Z384*'(참고)타워 스텟 가치'!$X$17,'스테이지별 몬스터 스텟'!AA384*'(참고)타워 스텟 가치'!$Y$17)</f>
        <v>247136.74187499966</v>
      </c>
      <c r="AC384">
        <v>2</v>
      </c>
      <c r="AD384">
        <f>VLOOKUP($F384,'(참고)타워 스텟 가치'!$B$12:$L$16,AD$2,0)+(VLOOKUP($F384,'(참고)타워 스텟 가치'!$B$12:$L$16,AD$2,0)*$E384)</f>
        <v>397.40624999999943</v>
      </c>
      <c r="AE384">
        <f>VLOOKUP($F384,'(참고)타워 스텟 가치'!$B$12:$L$16,AE$2,0)+(VLOOKUP($F384,'(참고)타워 스텟 가치'!$B$12:$L$16,AE$2,0)*$E384)</f>
        <v>476.88749999999931</v>
      </c>
      <c r="AF384">
        <f>VLOOKUP($F384,'(참고)타워 스텟 가치'!$B$12:$L$16,AF$2,0)+(VLOOKUP($F384,'(참고)타워 스텟 가치'!$B$12:$L$16,AF$2,0)*$E384)</f>
        <v>156999.99999999977</v>
      </c>
      <c r="AG384">
        <f>VLOOKUP($F384,'(참고)타워 스텟 가치'!$B$12:$L$16,AG$2,0)+(VLOOKUP($F384,'(참고)타워 스텟 가치'!$B$12:$L$16,AG$2,0)*$E384)</f>
        <v>2384.4374999999968</v>
      </c>
      <c r="AH384">
        <f>VLOOKUP($F384,'(참고)타워 스텟 가치'!$B$12:$L$16,AH$2,0)+(VLOOKUP($F384,'(참고)타워 스텟 가치'!$B$12:$L$16,AH$2,0)*$E384)</f>
        <v>79.481249999999889</v>
      </c>
      <c r="AI384">
        <f>VLOOKUP($F384,'(참고)타워 스텟 가치'!$B$12:$L$16,AI$2,0)+(VLOOKUP($F384,'(참고)타워 스텟 가치'!$B$12:$L$16,AI$2,0)*$E384)</f>
        <v>9.4199999999999875</v>
      </c>
      <c r="AJ384">
        <f>VLOOKUP($F384,'(참고)타워 스텟 가치'!$B$12:$L$16,AJ$2,0)+(VLOOKUP($F384,'(참고)타워 스텟 가치'!$B$12:$L$16,AJ$2,0)*$E384)</f>
        <v>0</v>
      </c>
      <c r="AK384">
        <f>VLOOKUP($F384,'(참고)타워 스텟 가치'!$B$12:$L$16,AK$2,0)+(VLOOKUP($F384,'(참고)타워 스텟 가치'!$B$12:$L$16,AK$2,0)*$E384)</f>
        <v>0</v>
      </c>
      <c r="AL384">
        <f>VLOOKUP($F384,'(참고)타워 스텟 가치'!$B$12:$L$16,AL$2,0)+(VLOOKUP($F384,'(참고)타워 스텟 가치'!$B$12:$L$16,AL$2,0)*$E384)</f>
        <v>62.799999999999912</v>
      </c>
      <c r="AM384">
        <f>SUM('스테이지별 몬스터 스텟'!AD384*'(참고)타워 스텟 가치'!$Q$17,'스테이지별 몬스터 스텟'!AE384*'(참고)타워 스텟 가치'!$R$17,'스테이지별 몬스터 스텟'!AF384*'(참고)타워 스텟 가치'!$S$17,'스테이지별 몬스터 스텟'!AG384*'(참고)타워 스텟 가치'!$T$17,'스테이지별 몬스터 스텟'!AH384*'(참고)타워 스텟 가치'!$U$17,'스테이지별 몬스터 스텟'!AI384*'(참고)타워 스텟 가치'!$V$17,'스테이지별 몬스터 스텟'!AJ384*'(참고)타워 스텟 가치'!$W$17,'스테이지별 몬스터 스텟'!AK384*'(참고)타워 스텟 가치'!$X$17,'스테이지별 몬스터 스텟'!AL384*'(참고)타워 스텟 가치'!$Y$17)</f>
        <v>242073.00124999965</v>
      </c>
      <c r="AN384">
        <v>3</v>
      </c>
    </row>
    <row r="385" spans="3:40" x14ac:dyDescent="0.3">
      <c r="C385">
        <v>1</v>
      </c>
      <c r="D385">
        <f t="shared" si="17"/>
        <v>77</v>
      </c>
      <c r="E385" s="52">
        <f>VLOOKUP(D385,'스테이지별 난이도 설정'!B:C,2,0)</f>
        <v>30.799999999999955</v>
      </c>
      <c r="F385" t="str">
        <f t="shared" si="18"/>
        <v>일반</v>
      </c>
      <c r="G385">
        <f t="shared" si="16"/>
        <v>6</v>
      </c>
      <c r="H385">
        <f>VLOOKUP($F385,'(참고)타워 스텟 가치'!$B$2:$L$6,H$2,0)+(VLOOKUP($F385,'(참고)타워 스텟 가치'!$B$2:$L$6,H$2,0)*$E385)</f>
        <v>238.49999999999966</v>
      </c>
      <c r="I385">
        <f>VLOOKUP($F385,'(참고)타워 스텟 가치'!$B$2:$L$6,I$2,0)+(VLOOKUP($F385,'(참고)타워 스텟 가치'!$B$2:$L$6,I$2,0)*$E385)</f>
        <v>47.699999999999932</v>
      </c>
      <c r="J385">
        <f>VLOOKUP($F385,'(참고)타워 스텟 가치'!$B$2:$L$6,J$2,0)+(VLOOKUP($F385,'(참고)타워 스텟 가치'!$B$2:$L$6,J$2,0)*$E385)</f>
        <v>158999.99999999977</v>
      </c>
      <c r="K385">
        <f>VLOOKUP($F385,'(참고)타워 스텟 가치'!$B$2:$L$6,K$2,0)+(VLOOKUP($F385,'(참고)타워 스텟 가치'!$B$2:$L$6,K$2,0)*$E385)</f>
        <v>953.99999999999864</v>
      </c>
      <c r="L385">
        <f>VLOOKUP($F385,'(참고)타워 스텟 가치'!$B$2:$L$6,L$2,0)+(VLOOKUP($F385,'(참고)타워 스텟 가치'!$B$2:$L$6,L$2,0)*$E385)</f>
        <v>15.899999999999977</v>
      </c>
      <c r="M385">
        <f>VLOOKUP($F385,'(참고)타워 스텟 가치'!$B$2:$L$6,M$2,0)+(VLOOKUP($F385,'(참고)타워 스텟 가치'!$B$2:$L$6,M$2,0)*$E385)</f>
        <v>9.5399999999999867</v>
      </c>
      <c r="N385">
        <f>VLOOKUP($F385,'(참고)타워 스텟 가치'!$B$2:$L$6,N$2,0)+(VLOOKUP($F385,'(참고)타워 스텟 가치'!$B$2:$L$6,N$2,0)*$E385)</f>
        <v>0</v>
      </c>
      <c r="O385">
        <f>VLOOKUP($F385,'(참고)타워 스텟 가치'!$B$2:$L$6,O$2,0)+(VLOOKUP($F385,'(참고)타워 스텟 가치'!$B$2:$L$6,O$2,0)*$E385)</f>
        <v>0</v>
      </c>
      <c r="P385">
        <f>VLOOKUP($F385,'(참고)타워 스텟 가치'!$B$2:$L$6,P$2,0)+(VLOOKUP($F385,'(참고)타워 스텟 가치'!$B$2:$L$6,P$2,0)*$E385)</f>
        <v>22.259999999999966</v>
      </c>
      <c r="Q385">
        <f>SUM('스테이지별 몬스터 스텟'!H385*'(참고)타워 스텟 가치'!$Q$17,'스테이지별 몬스터 스텟'!I385*'(참고)타워 스텟 가치'!$R$17,'스테이지별 몬스터 스텟'!J385*'(참고)타워 스텟 가치'!$S$17,'스테이지별 몬스터 스텟'!K385*'(참고)타워 스텟 가치'!$T$17,'스테이지별 몬스터 스텟'!L385*'(참고)타워 스텟 가치'!$U$17,'스테이지별 몬스터 스텟'!M385*'(참고)타워 스텟 가치'!$V$17,'스테이지별 몬스터 스텟'!N385*'(참고)타워 스텟 가치'!$W$17,'스테이지별 몬스터 스텟'!O385*'(참고)타워 스텟 가치'!$X$17,'스테이지별 몬스터 스텟'!P385*'(참고)타워 스텟 가치'!$Y$17)</f>
        <v>241042.40999999963</v>
      </c>
      <c r="R385">
        <v>1</v>
      </c>
      <c r="S385">
        <f>VLOOKUP($F385,'(참고)타워 스텟 가치'!$B$7:$L$11,S$2,0)+(VLOOKUP($F385,'(참고)타워 스텟 가치'!$B$7:$L$11,S$2,0)*$E385)</f>
        <v>79.499999999999886</v>
      </c>
      <c r="T385">
        <f>VLOOKUP($F385,'(참고)타워 스텟 가치'!$B$7:$L$11,T$2,0)+(VLOOKUP($F385,'(참고)타워 스텟 가치'!$B$7:$L$11,T$2,0)*$E385)</f>
        <v>143.0999999999998</v>
      </c>
      <c r="U385">
        <f>VLOOKUP($F385,'(참고)타워 스텟 가치'!$B$7:$L$11,U$2,0)+(VLOOKUP($F385,'(참고)타워 스텟 가치'!$B$7:$L$11,U$2,0)*$E385)</f>
        <v>158999.99999999977</v>
      </c>
      <c r="V385">
        <f>VLOOKUP($F385,'(참고)타워 스텟 가치'!$B$7:$L$11,V$2,0)+(VLOOKUP($F385,'(참고)타워 스텟 가치'!$B$7:$L$11,V$2,0)*$E385)</f>
        <v>953.99999999999864</v>
      </c>
      <c r="W385">
        <f>VLOOKUP($F385,'(참고)타워 스텟 가치'!$B$7:$L$11,W$2,0)+(VLOOKUP($F385,'(참고)타워 스텟 가치'!$B$7:$L$11,W$2,0)*$E385)</f>
        <v>15.899999999999977</v>
      </c>
      <c r="X385">
        <f>VLOOKUP($F385,'(참고)타워 스텟 가치'!$B$7:$L$11,X$2,0)+(VLOOKUP($F385,'(참고)타워 스텟 가치'!$B$7:$L$11,X$2,0)*$E385)</f>
        <v>9.5399999999999867</v>
      </c>
      <c r="Y385">
        <f>VLOOKUP($F385,'(참고)타워 스텟 가치'!$B$7:$L$11,Y$2,0)+(VLOOKUP($F385,'(참고)타워 스텟 가치'!$B$7:$L$11,Y$2,0)*$E385)</f>
        <v>0</v>
      </c>
      <c r="Z385">
        <f>VLOOKUP($F385,'(참고)타워 스텟 가치'!$B$7:$L$11,Z$2,0)+(VLOOKUP($F385,'(참고)타워 스텟 가치'!$B$7:$L$11,Z$2,0)*$E385)</f>
        <v>0</v>
      </c>
      <c r="AA385">
        <f>VLOOKUP($F385,'(참고)타워 스텟 가치'!$B$7:$L$11,AA$2,0)+(VLOOKUP($F385,'(참고)타워 스텟 가치'!$B$7:$L$11,AA$2,0)*$E385)</f>
        <v>22.259999999999966</v>
      </c>
      <c r="AB385">
        <f>SUM('스테이지별 몬스터 스텟'!S385*'(참고)타워 스텟 가치'!$Q$17,'스테이지별 몬스터 스텟'!T385*'(참고)타워 스텟 가치'!$R$17,'스테이지별 몬스터 스텟'!U385*'(참고)타워 스텟 가치'!$S$17,'스테이지별 몬스터 스텟'!V385*'(참고)타워 스텟 가치'!$T$17,'스테이지별 몬스터 스텟'!W385*'(참고)타워 스텟 가치'!$U$17,'스테이지별 몬스터 스텟'!X385*'(참고)타워 스텟 가치'!$V$17,'스테이지별 몬스터 스텟'!Y385*'(참고)타워 스텟 가치'!$W$17,'스테이지별 몬스터 스텟'!Z385*'(참고)타워 스텟 가치'!$X$17,'스테이지별 몬스터 스텟'!AA385*'(참고)타워 스텟 가치'!$Y$17)</f>
        <v>240867.50999999963</v>
      </c>
      <c r="AC385">
        <v>2</v>
      </c>
      <c r="AD385">
        <f>VLOOKUP($F385,'(참고)타워 스텟 가치'!$B$12:$L$16,AD$2,0)+(VLOOKUP($F385,'(참고)타워 스텟 가치'!$B$12:$L$16,AD$2,0)*$E385)</f>
        <v>79.499999999999886</v>
      </c>
      <c r="AE385">
        <f>VLOOKUP($F385,'(참고)타워 스텟 가치'!$B$12:$L$16,AE$2,0)+(VLOOKUP($F385,'(참고)타워 스텟 가치'!$B$12:$L$16,AE$2,0)*$E385)</f>
        <v>95.399999999999864</v>
      </c>
      <c r="AF385">
        <f>VLOOKUP($F385,'(참고)타워 스텟 가치'!$B$12:$L$16,AF$2,0)+(VLOOKUP($F385,'(참고)타워 스텟 가치'!$B$12:$L$16,AF$2,0)*$E385)</f>
        <v>158999.99999999977</v>
      </c>
      <c r="AG385">
        <f>VLOOKUP($F385,'(참고)타워 스텟 가치'!$B$12:$L$16,AG$2,0)+(VLOOKUP($F385,'(참고)타워 스텟 가치'!$B$12:$L$16,AG$2,0)*$E385)</f>
        <v>476.99999999999932</v>
      </c>
      <c r="AH385">
        <f>VLOOKUP($F385,'(참고)타워 스텟 가치'!$B$12:$L$16,AH$2,0)+(VLOOKUP($F385,'(참고)타워 스텟 가치'!$B$12:$L$16,AH$2,0)*$E385)</f>
        <v>15.899999999999977</v>
      </c>
      <c r="AI385">
        <f>VLOOKUP($F385,'(참고)타워 스텟 가치'!$B$12:$L$16,AI$2,0)+(VLOOKUP($F385,'(참고)타워 스텟 가치'!$B$12:$L$16,AI$2,0)*$E385)</f>
        <v>9.5399999999999867</v>
      </c>
      <c r="AJ385">
        <f>VLOOKUP($F385,'(참고)타워 스텟 가치'!$B$12:$L$16,AJ$2,0)+(VLOOKUP($F385,'(참고)타워 스텟 가치'!$B$12:$L$16,AJ$2,0)*$E385)</f>
        <v>0</v>
      </c>
      <c r="AK385">
        <f>VLOOKUP($F385,'(참고)타워 스텟 가치'!$B$12:$L$16,AK$2,0)+(VLOOKUP($F385,'(참고)타워 스텟 가치'!$B$12:$L$16,AK$2,0)*$E385)</f>
        <v>0</v>
      </c>
      <c r="AL385">
        <f>VLOOKUP($F385,'(참고)타워 스텟 가치'!$B$12:$L$16,AL$2,0)+(VLOOKUP($F385,'(참고)타워 스텟 가치'!$B$12:$L$16,AL$2,0)*$E385)</f>
        <v>44.519999999999932</v>
      </c>
      <c r="AM385">
        <f>SUM('스테이지별 몬스터 스텟'!AD385*'(참고)타워 스텟 가치'!$Q$17,'스테이지별 몬스터 스텟'!AE385*'(참고)타워 스텟 가치'!$R$17,'스테이지별 몬스터 스텟'!AF385*'(참고)타워 스텟 가치'!$S$17,'스테이지별 몬스터 스텟'!AG385*'(참고)타워 스텟 가치'!$T$17,'스테이지별 몬스터 스텟'!AH385*'(참고)타워 스텟 가치'!$U$17,'스테이지별 몬스터 스텟'!AI385*'(참고)타워 스텟 가치'!$V$17,'스테이지별 몬스터 스텟'!AJ385*'(참고)타워 스텟 가치'!$W$17,'스테이지별 몬스터 스텟'!AK385*'(참고)타워 스텟 가치'!$X$17,'스테이지별 몬스터 스텟'!AL385*'(참고)타워 스텟 가치'!$Y$17)</f>
        <v>239886.47999999966</v>
      </c>
      <c r="AN385">
        <v>3</v>
      </c>
    </row>
    <row r="386" spans="3:40" x14ac:dyDescent="0.3">
      <c r="C386">
        <v>2</v>
      </c>
      <c r="D386">
        <f t="shared" si="17"/>
        <v>77</v>
      </c>
      <c r="E386" s="52">
        <f>VLOOKUP(D386,'스테이지별 난이도 설정'!B:C,2,0)</f>
        <v>30.799999999999955</v>
      </c>
      <c r="F386" t="str">
        <f t="shared" si="18"/>
        <v>레어</v>
      </c>
      <c r="G386">
        <f t="shared" si="16"/>
        <v>6</v>
      </c>
      <c r="H386">
        <f>VLOOKUP($F386,'(참고)타워 스텟 가치'!$B$2:$L$6,H$2,0)+(VLOOKUP($F386,'(참고)타워 스텟 가치'!$B$2:$L$6,H$2,0)*$E386)</f>
        <v>357.74999999999949</v>
      </c>
      <c r="I386">
        <f>VLOOKUP($F386,'(참고)타워 스텟 가치'!$B$2:$L$6,I$2,0)+(VLOOKUP($F386,'(참고)타워 스텟 가치'!$B$2:$L$6,I$2,0)*$E386)</f>
        <v>71.549999999999898</v>
      </c>
      <c r="J386">
        <f>VLOOKUP($F386,'(참고)타워 스텟 가치'!$B$2:$L$6,J$2,0)+(VLOOKUP($F386,'(참고)타워 스텟 가치'!$B$2:$L$6,J$2,0)*$E386)</f>
        <v>158999.99999999977</v>
      </c>
      <c r="K386">
        <f>VLOOKUP($F386,'(참고)타워 스텟 가치'!$B$2:$L$6,K$2,0)+(VLOOKUP($F386,'(참고)타워 스텟 가치'!$B$2:$L$6,K$2,0)*$E386)</f>
        <v>1430.999999999998</v>
      </c>
      <c r="L386">
        <f>VLOOKUP($F386,'(참고)타워 스텟 가치'!$B$2:$L$6,L$2,0)+(VLOOKUP($F386,'(참고)타워 스텟 가치'!$B$2:$L$6,L$2,0)*$E386)</f>
        <v>23.849999999999966</v>
      </c>
      <c r="M386">
        <f>VLOOKUP($F386,'(참고)타워 스텟 가치'!$B$2:$L$6,M$2,0)+(VLOOKUP($F386,'(참고)타워 스텟 가치'!$B$2:$L$6,M$2,0)*$E386)</f>
        <v>9.5399999999999867</v>
      </c>
      <c r="N386">
        <f>VLOOKUP($F386,'(참고)타워 스텟 가치'!$B$2:$L$6,N$2,0)+(VLOOKUP($F386,'(참고)타워 스텟 가치'!$B$2:$L$6,N$2,0)*$E386)</f>
        <v>0</v>
      </c>
      <c r="O386">
        <f>VLOOKUP($F386,'(참고)타워 스텟 가치'!$B$2:$L$6,O$2,0)+(VLOOKUP($F386,'(참고)타워 스텟 가치'!$B$2:$L$6,O$2,0)*$E386)</f>
        <v>0</v>
      </c>
      <c r="P386">
        <f>VLOOKUP($F386,'(참고)타워 스텟 가치'!$B$2:$L$6,P$2,0)+(VLOOKUP($F386,'(참고)타워 스텟 가치'!$B$2:$L$6,P$2,0)*$E386)</f>
        <v>22.259999999999966</v>
      </c>
      <c r="Q386">
        <f>SUM('스테이지별 몬스터 스텟'!H386*'(참고)타워 스텟 가치'!$Q$17,'스테이지별 몬스터 스텟'!I386*'(참고)타워 스텟 가치'!$R$17,'스테이지별 몬스터 스텟'!J386*'(참고)타워 스텟 가치'!$S$17,'스테이지별 몬스터 스텟'!K386*'(참고)타워 스텟 가치'!$T$17,'스테이지별 몬스터 스텟'!L386*'(참고)타워 스텟 가치'!$U$17,'스테이지별 몬스터 스텟'!M386*'(참고)타워 스텟 가치'!$V$17,'스테이지별 몬스터 스텟'!N386*'(참고)타워 스텟 가치'!$W$17,'스테이지별 몬스터 스텟'!O386*'(참고)타워 스텟 가치'!$X$17,'스테이지별 몬스터 스텟'!P386*'(참고)타워 스텟 가치'!$Y$17)</f>
        <v>242286.58499999967</v>
      </c>
      <c r="R386">
        <v>1</v>
      </c>
      <c r="S386">
        <f>VLOOKUP($F386,'(참고)타워 스텟 가치'!$B$7:$L$11,S$2,0)+(VLOOKUP($F386,'(참고)타워 스텟 가치'!$B$7:$L$11,S$2,0)*$E386)</f>
        <v>119.24999999999983</v>
      </c>
      <c r="T386">
        <f>VLOOKUP($F386,'(참고)타워 스텟 가치'!$B$7:$L$11,T$2,0)+(VLOOKUP($F386,'(참고)타워 스텟 가치'!$B$7:$L$11,T$2,0)*$E386)</f>
        <v>214.64999999999969</v>
      </c>
      <c r="U386">
        <f>VLOOKUP($F386,'(참고)타워 스텟 가치'!$B$7:$L$11,U$2,0)+(VLOOKUP($F386,'(참고)타워 스텟 가치'!$B$7:$L$11,U$2,0)*$E386)</f>
        <v>158999.99999999977</v>
      </c>
      <c r="V386">
        <f>VLOOKUP($F386,'(참고)타워 스텟 가치'!$B$7:$L$11,V$2,0)+(VLOOKUP($F386,'(참고)타워 스텟 가치'!$B$7:$L$11,V$2,0)*$E386)</f>
        <v>1430.999999999998</v>
      </c>
      <c r="W386">
        <f>VLOOKUP($F386,'(참고)타워 스텟 가치'!$B$7:$L$11,W$2,0)+(VLOOKUP($F386,'(참고)타워 스텟 가치'!$B$7:$L$11,W$2,0)*$E386)</f>
        <v>23.849999999999966</v>
      </c>
      <c r="X386">
        <f>VLOOKUP($F386,'(참고)타워 스텟 가치'!$B$7:$L$11,X$2,0)+(VLOOKUP($F386,'(참고)타워 스텟 가치'!$B$7:$L$11,X$2,0)*$E386)</f>
        <v>9.5399999999999867</v>
      </c>
      <c r="Y386">
        <f>VLOOKUP($F386,'(참고)타워 스텟 가치'!$B$7:$L$11,Y$2,0)+(VLOOKUP($F386,'(참고)타워 스텟 가치'!$B$7:$L$11,Y$2,0)*$E386)</f>
        <v>0</v>
      </c>
      <c r="Z386">
        <f>VLOOKUP($F386,'(참고)타워 스텟 가치'!$B$7:$L$11,Z$2,0)+(VLOOKUP($F386,'(참고)타워 스텟 가치'!$B$7:$L$11,Z$2,0)*$E386)</f>
        <v>0</v>
      </c>
      <c r="AA386">
        <f>VLOOKUP($F386,'(참고)타워 스텟 가치'!$B$7:$L$11,AA$2,0)+(VLOOKUP($F386,'(참고)타워 스텟 가치'!$B$7:$L$11,AA$2,0)*$E386)</f>
        <v>22.259999999999966</v>
      </c>
      <c r="AB386">
        <f>SUM('스테이지별 몬스터 스텟'!S386*'(참고)타워 스텟 가치'!$Q$17,'스테이지별 몬스터 스텟'!T386*'(참고)타워 스텟 가치'!$R$17,'스테이지별 몬스터 스텟'!U386*'(참고)타워 스텟 가치'!$S$17,'스테이지별 몬스터 스텟'!V386*'(참고)타워 스텟 가치'!$T$17,'스테이지별 몬스터 스텟'!W386*'(참고)타워 스텟 가치'!$U$17,'스테이지별 몬스터 스텟'!X386*'(참고)타워 스텟 가치'!$V$17,'스테이지별 몬스터 스텟'!Y386*'(참고)타워 스텟 가치'!$W$17,'스테이지별 몬스터 스텟'!Z386*'(참고)타워 스텟 가치'!$X$17,'스테이지별 몬스터 스텟'!AA386*'(참고)타워 스텟 가치'!$Y$17)</f>
        <v>242024.23499999967</v>
      </c>
      <c r="AC386">
        <v>2</v>
      </c>
      <c r="AD386">
        <f>VLOOKUP($F386,'(참고)타워 스텟 가치'!$B$12:$L$16,AD$2,0)+(VLOOKUP($F386,'(참고)타워 스텟 가치'!$B$12:$L$16,AD$2,0)*$E386)</f>
        <v>119.24999999999983</v>
      </c>
      <c r="AE386">
        <f>VLOOKUP($F386,'(참고)타워 스텟 가치'!$B$12:$L$16,AE$2,0)+(VLOOKUP($F386,'(참고)타워 스텟 가치'!$B$12:$L$16,AE$2,0)*$E386)</f>
        <v>143.0999999999998</v>
      </c>
      <c r="AF386">
        <f>VLOOKUP($F386,'(참고)타워 스텟 가치'!$B$12:$L$16,AF$2,0)+(VLOOKUP($F386,'(참고)타워 스텟 가치'!$B$12:$L$16,AF$2,0)*$E386)</f>
        <v>158999.99999999977</v>
      </c>
      <c r="AG386">
        <f>VLOOKUP($F386,'(참고)타워 스텟 가치'!$B$12:$L$16,AG$2,0)+(VLOOKUP($F386,'(참고)타워 스텟 가치'!$B$12:$L$16,AG$2,0)*$E386)</f>
        <v>715.49999999999898</v>
      </c>
      <c r="AH386">
        <f>VLOOKUP($F386,'(참고)타워 스텟 가치'!$B$12:$L$16,AH$2,0)+(VLOOKUP($F386,'(참고)타워 스텟 가치'!$B$12:$L$16,AH$2,0)*$E386)</f>
        <v>23.849999999999966</v>
      </c>
      <c r="AI386">
        <f>VLOOKUP($F386,'(참고)타워 스텟 가치'!$B$12:$L$16,AI$2,0)+(VLOOKUP($F386,'(참고)타워 스텟 가치'!$B$12:$L$16,AI$2,0)*$E386)</f>
        <v>9.5399999999999867</v>
      </c>
      <c r="AJ386">
        <f>VLOOKUP($F386,'(참고)타워 스텟 가치'!$B$12:$L$16,AJ$2,0)+(VLOOKUP($F386,'(참고)타워 스텟 가치'!$B$12:$L$16,AJ$2,0)*$E386)</f>
        <v>0</v>
      </c>
      <c r="AK386">
        <f>VLOOKUP($F386,'(참고)타워 스텟 가치'!$B$12:$L$16,AK$2,0)+(VLOOKUP($F386,'(참고)타워 스텟 가치'!$B$12:$L$16,AK$2,0)*$E386)</f>
        <v>0</v>
      </c>
      <c r="AL386">
        <f>VLOOKUP($F386,'(참고)타워 스텟 가치'!$B$12:$L$16,AL$2,0)+(VLOOKUP($F386,'(참고)타워 스텟 가치'!$B$12:$L$16,AL$2,0)*$E386)</f>
        <v>44.519999999999932</v>
      </c>
      <c r="AM386">
        <f>SUM('스테이지별 몬스터 스텟'!AD386*'(참고)타워 스텟 가치'!$Q$17,'스테이지별 몬스터 스텟'!AE386*'(참고)타워 스텟 가치'!$R$17,'스테이지별 몬스터 스텟'!AF386*'(참고)타워 스텟 가치'!$S$17,'스테이지별 몬스터 스텟'!AG386*'(참고)타워 스텟 가치'!$T$17,'스테이지별 몬스터 스텟'!AH386*'(참고)타워 스텟 가치'!$U$17,'스테이지별 몬스터 스텟'!AI386*'(참고)타워 스텟 가치'!$V$17,'스테이지별 몬스터 스텟'!AJ386*'(참고)타워 스텟 가치'!$W$17,'스테이지별 몬스터 스텟'!AK386*'(참고)타워 스텟 가치'!$X$17,'스테이지별 몬스터 스텟'!AL386*'(참고)타워 스텟 가치'!$Y$17)</f>
        <v>240530.42999999967</v>
      </c>
      <c r="AN386">
        <v>3</v>
      </c>
    </row>
    <row r="387" spans="3:40" x14ac:dyDescent="0.3">
      <c r="C387">
        <v>3</v>
      </c>
      <c r="D387">
        <f t="shared" si="17"/>
        <v>77</v>
      </c>
      <c r="E387" s="52">
        <f>VLOOKUP(D387,'스테이지별 난이도 설정'!B:C,2,0)</f>
        <v>30.799999999999955</v>
      </c>
      <c r="F387" t="str">
        <f t="shared" si="18"/>
        <v>에픽</v>
      </c>
      <c r="G387">
        <f t="shared" si="16"/>
        <v>6</v>
      </c>
      <c r="H387">
        <f>VLOOKUP($F387,'(참고)타워 스텟 가치'!$B$2:$L$6,H$2,0)+(VLOOKUP($F387,'(참고)타워 스텟 가치'!$B$2:$L$6,H$2,0)*$E387)</f>
        <v>536.6249999999992</v>
      </c>
      <c r="I387">
        <f>VLOOKUP($F387,'(참고)타워 스텟 가치'!$B$2:$L$6,I$2,0)+(VLOOKUP($F387,'(참고)타워 스텟 가치'!$B$2:$L$6,I$2,0)*$E387)</f>
        <v>107.32499999999985</v>
      </c>
      <c r="J387">
        <f>VLOOKUP($F387,'(참고)타워 스텟 가치'!$B$2:$L$6,J$2,0)+(VLOOKUP($F387,'(참고)타워 스텟 가치'!$B$2:$L$6,J$2,0)*$E387)</f>
        <v>158999.99999999977</v>
      </c>
      <c r="K387">
        <f>VLOOKUP($F387,'(참고)타워 스텟 가치'!$B$2:$L$6,K$2,0)+(VLOOKUP($F387,'(참고)타워 스텟 가치'!$B$2:$L$6,K$2,0)*$E387)</f>
        <v>2146.4999999999968</v>
      </c>
      <c r="L387">
        <f>VLOOKUP($F387,'(참고)타워 스텟 가치'!$B$2:$L$6,L$2,0)+(VLOOKUP($F387,'(참고)타워 스텟 가치'!$B$2:$L$6,L$2,0)*$E387)</f>
        <v>35.774999999999949</v>
      </c>
      <c r="M387">
        <f>VLOOKUP($F387,'(참고)타워 스텟 가치'!$B$2:$L$6,M$2,0)+(VLOOKUP($F387,'(참고)타워 스텟 가치'!$B$2:$L$6,M$2,0)*$E387)</f>
        <v>9.5399999999999867</v>
      </c>
      <c r="N387">
        <f>VLOOKUP($F387,'(참고)타워 스텟 가치'!$B$2:$L$6,N$2,0)+(VLOOKUP($F387,'(참고)타워 스텟 가치'!$B$2:$L$6,N$2,0)*$E387)</f>
        <v>0</v>
      </c>
      <c r="O387">
        <f>VLOOKUP($F387,'(참고)타워 스텟 가치'!$B$2:$L$6,O$2,0)+(VLOOKUP($F387,'(참고)타워 스텟 가치'!$B$2:$L$6,O$2,0)*$E387)</f>
        <v>0</v>
      </c>
      <c r="P387">
        <f>VLOOKUP($F387,'(참고)타워 스텟 가치'!$B$2:$L$6,P$2,0)+(VLOOKUP($F387,'(참고)타워 스텟 가치'!$B$2:$L$6,P$2,0)*$E387)</f>
        <v>22.259999999999966</v>
      </c>
      <c r="Q387">
        <f>SUM('스테이지별 몬스터 스텟'!H387*'(참고)타워 스텟 가치'!$Q$17,'스테이지별 몬스터 스텟'!I387*'(참고)타워 스텟 가치'!$R$17,'스테이지별 몬스터 스텟'!J387*'(참고)타워 스텟 가치'!$S$17,'스테이지별 몬스터 스텟'!K387*'(참고)타워 스텟 가치'!$T$17,'스테이지별 몬스터 스텟'!L387*'(참고)타워 스텟 가치'!$U$17,'스테이지별 몬스터 스텟'!M387*'(참고)타워 스텟 가치'!$V$17,'스테이지별 몬스터 스텟'!N387*'(참고)타워 스텟 가치'!$W$17,'스테이지별 몬스터 스텟'!O387*'(참고)타워 스텟 가치'!$X$17,'스테이지별 몬스터 스텟'!P387*'(참고)타워 스텟 가치'!$Y$17)</f>
        <v>244152.84749999963</v>
      </c>
      <c r="R387">
        <v>1</v>
      </c>
      <c r="S387">
        <f>VLOOKUP($F387,'(참고)타워 스텟 가치'!$B$7:$L$11,S$2,0)+(VLOOKUP($F387,'(참고)타워 스텟 가치'!$B$7:$L$11,S$2,0)*$E387)</f>
        <v>178.87499999999974</v>
      </c>
      <c r="T387">
        <f>VLOOKUP($F387,'(참고)타워 스텟 가치'!$B$7:$L$11,T$2,0)+(VLOOKUP($F387,'(참고)타워 스텟 가치'!$B$7:$L$11,T$2,0)*$E387)</f>
        <v>321.97499999999957</v>
      </c>
      <c r="U387">
        <f>VLOOKUP($F387,'(참고)타워 스텟 가치'!$B$7:$L$11,U$2,0)+(VLOOKUP($F387,'(참고)타워 스텟 가치'!$B$7:$L$11,U$2,0)*$E387)</f>
        <v>158999.99999999977</v>
      </c>
      <c r="V387">
        <f>VLOOKUP($F387,'(참고)타워 스텟 가치'!$B$7:$L$11,V$2,0)+(VLOOKUP($F387,'(참고)타워 스텟 가치'!$B$7:$L$11,V$2,0)*$E387)</f>
        <v>2146.4999999999968</v>
      </c>
      <c r="W387">
        <f>VLOOKUP($F387,'(참고)타워 스텟 가치'!$B$7:$L$11,W$2,0)+(VLOOKUP($F387,'(참고)타워 스텟 가치'!$B$7:$L$11,W$2,0)*$E387)</f>
        <v>35.774999999999949</v>
      </c>
      <c r="X387">
        <f>VLOOKUP($F387,'(참고)타워 스텟 가치'!$B$7:$L$11,X$2,0)+(VLOOKUP($F387,'(참고)타워 스텟 가치'!$B$7:$L$11,X$2,0)*$E387)</f>
        <v>9.5399999999999867</v>
      </c>
      <c r="Y387">
        <f>VLOOKUP($F387,'(참고)타워 스텟 가치'!$B$7:$L$11,Y$2,0)+(VLOOKUP($F387,'(참고)타워 스텟 가치'!$B$7:$L$11,Y$2,0)*$E387)</f>
        <v>0</v>
      </c>
      <c r="Z387">
        <f>VLOOKUP($F387,'(참고)타워 스텟 가치'!$B$7:$L$11,Z$2,0)+(VLOOKUP($F387,'(참고)타워 스텟 가치'!$B$7:$L$11,Z$2,0)*$E387)</f>
        <v>0</v>
      </c>
      <c r="AA387">
        <f>VLOOKUP($F387,'(참고)타워 스텟 가치'!$B$7:$L$11,AA$2,0)+(VLOOKUP($F387,'(참고)타워 스텟 가치'!$B$7:$L$11,AA$2,0)*$E387)</f>
        <v>22.259999999999966</v>
      </c>
      <c r="AB387">
        <f>SUM('스테이지별 몬스터 스텟'!S387*'(참고)타워 스텟 가치'!$Q$17,'스테이지별 몬스터 스텟'!T387*'(참고)타워 스텟 가치'!$R$17,'스테이지별 몬스터 스텟'!U387*'(참고)타워 스텟 가치'!$S$17,'스테이지별 몬스터 스텟'!V387*'(참고)타워 스텟 가치'!$T$17,'스테이지별 몬스터 스텟'!W387*'(참고)타워 스텟 가치'!$U$17,'스테이지별 몬스터 스텟'!X387*'(참고)타워 스텟 가치'!$V$17,'스테이지별 몬스터 스텟'!Y387*'(참고)타워 스텟 가치'!$W$17,'스테이지별 몬스터 스텟'!Z387*'(참고)타워 스텟 가치'!$X$17,'스테이지별 몬스터 스텟'!AA387*'(참고)타워 스텟 가치'!$Y$17)</f>
        <v>243759.32249999963</v>
      </c>
      <c r="AC387">
        <v>2</v>
      </c>
      <c r="AD387">
        <f>VLOOKUP($F387,'(참고)타워 스텟 가치'!$B$12:$L$16,AD$2,0)+(VLOOKUP($F387,'(참고)타워 스텟 가치'!$B$12:$L$16,AD$2,0)*$E387)</f>
        <v>178.87499999999974</v>
      </c>
      <c r="AE387">
        <f>VLOOKUP($F387,'(참고)타워 스텟 가치'!$B$12:$L$16,AE$2,0)+(VLOOKUP($F387,'(참고)타워 스텟 가치'!$B$12:$L$16,AE$2,0)*$E387)</f>
        <v>214.64999999999969</v>
      </c>
      <c r="AF387">
        <f>VLOOKUP($F387,'(참고)타워 스텟 가치'!$B$12:$L$16,AF$2,0)+(VLOOKUP($F387,'(참고)타워 스텟 가치'!$B$12:$L$16,AF$2,0)*$E387)</f>
        <v>158999.99999999977</v>
      </c>
      <c r="AG387">
        <f>VLOOKUP($F387,'(참고)타워 스텟 가치'!$B$12:$L$16,AG$2,0)+(VLOOKUP($F387,'(참고)타워 스텟 가치'!$B$12:$L$16,AG$2,0)*$E387)</f>
        <v>1073.2499999999984</v>
      </c>
      <c r="AH387">
        <f>VLOOKUP($F387,'(참고)타워 스텟 가치'!$B$12:$L$16,AH$2,0)+(VLOOKUP($F387,'(참고)타워 스텟 가치'!$B$12:$L$16,AH$2,0)*$E387)</f>
        <v>35.774999999999949</v>
      </c>
      <c r="AI387">
        <f>VLOOKUP($F387,'(참고)타워 스텟 가치'!$B$12:$L$16,AI$2,0)+(VLOOKUP($F387,'(참고)타워 스텟 가치'!$B$12:$L$16,AI$2,0)*$E387)</f>
        <v>9.5399999999999867</v>
      </c>
      <c r="AJ387">
        <f>VLOOKUP($F387,'(참고)타워 스텟 가치'!$B$12:$L$16,AJ$2,0)+(VLOOKUP($F387,'(참고)타워 스텟 가치'!$B$12:$L$16,AJ$2,0)*$E387)</f>
        <v>0</v>
      </c>
      <c r="AK387">
        <f>VLOOKUP($F387,'(참고)타워 스텟 가치'!$B$12:$L$16,AK$2,0)+(VLOOKUP($F387,'(참고)타워 스텟 가치'!$B$12:$L$16,AK$2,0)*$E387)</f>
        <v>0</v>
      </c>
      <c r="AL387">
        <f>VLOOKUP($F387,'(참고)타워 스텟 가치'!$B$12:$L$16,AL$2,0)+(VLOOKUP($F387,'(참고)타워 스텟 가치'!$B$12:$L$16,AL$2,0)*$E387)</f>
        <v>44.519999999999932</v>
      </c>
      <c r="AM387">
        <f>SUM('스테이지별 몬스터 스텟'!AD387*'(참고)타워 스텟 가치'!$Q$17,'스테이지별 몬스터 스텟'!AE387*'(참고)타워 스텟 가치'!$R$17,'스테이지별 몬스터 스텟'!AF387*'(참고)타워 스텟 가치'!$S$17,'스테이지별 몬스터 스텟'!AG387*'(참고)타워 스텟 가치'!$T$17,'스테이지별 몬스터 스텟'!AH387*'(참고)타워 스텟 가치'!$U$17,'스테이지별 몬스터 스텟'!AI387*'(참고)타워 스텟 가치'!$V$17,'스테이지별 몬스터 스텟'!AJ387*'(참고)타워 스텟 가치'!$W$17,'스테이지별 몬스터 스텟'!AK387*'(참고)타워 스텟 가치'!$X$17,'스테이지별 몬스터 스텟'!AL387*'(참고)타워 스텟 가치'!$Y$17)</f>
        <v>241496.35499999966</v>
      </c>
      <c r="AN387">
        <v>3</v>
      </c>
    </row>
    <row r="388" spans="3:40" x14ac:dyDescent="0.3">
      <c r="C388">
        <v>4</v>
      </c>
      <c r="D388">
        <f t="shared" si="17"/>
        <v>77</v>
      </c>
      <c r="E388" s="52">
        <f>VLOOKUP(D388,'스테이지별 난이도 설정'!B:C,2,0)</f>
        <v>30.799999999999955</v>
      </c>
      <c r="F388" t="str">
        <f t="shared" si="18"/>
        <v>유니크</v>
      </c>
      <c r="G388">
        <f t="shared" si="16"/>
        <v>6</v>
      </c>
      <c r="H388">
        <f>VLOOKUP($F388,'(참고)타워 스텟 가치'!$B$2:$L$6,H$2,0)+(VLOOKUP($F388,'(참고)타워 스텟 가치'!$B$2:$L$6,H$2,0)*$E388)</f>
        <v>804.93749999999886</v>
      </c>
      <c r="I388">
        <f>VLOOKUP($F388,'(참고)타워 스텟 가치'!$B$2:$L$6,I$2,0)+(VLOOKUP($F388,'(참고)타워 스텟 가치'!$B$2:$L$6,I$2,0)*$E388)</f>
        <v>160.98749999999978</v>
      </c>
      <c r="J388">
        <f>VLOOKUP($F388,'(참고)타워 스텟 가치'!$B$2:$L$6,J$2,0)+(VLOOKUP($F388,'(참고)타워 스텟 가치'!$B$2:$L$6,J$2,0)*$E388)</f>
        <v>158999.99999999977</v>
      </c>
      <c r="K388">
        <f>VLOOKUP($F388,'(참고)타워 스텟 가치'!$B$2:$L$6,K$2,0)+(VLOOKUP($F388,'(참고)타워 스텟 가치'!$B$2:$L$6,K$2,0)*$E388)</f>
        <v>3219.7499999999955</v>
      </c>
      <c r="L388">
        <f>VLOOKUP($F388,'(참고)타워 스텟 가치'!$B$2:$L$6,L$2,0)+(VLOOKUP($F388,'(참고)타워 스텟 가치'!$B$2:$L$6,L$2,0)*$E388)</f>
        <v>53.662499999999923</v>
      </c>
      <c r="M388">
        <f>VLOOKUP($F388,'(참고)타워 스텟 가치'!$B$2:$L$6,M$2,0)+(VLOOKUP($F388,'(참고)타워 스텟 가치'!$B$2:$L$6,M$2,0)*$E388)</f>
        <v>9.5399999999999867</v>
      </c>
      <c r="N388">
        <f>VLOOKUP($F388,'(참고)타워 스텟 가치'!$B$2:$L$6,N$2,0)+(VLOOKUP($F388,'(참고)타워 스텟 가치'!$B$2:$L$6,N$2,0)*$E388)</f>
        <v>0</v>
      </c>
      <c r="O388">
        <f>VLOOKUP($F388,'(참고)타워 스텟 가치'!$B$2:$L$6,O$2,0)+(VLOOKUP($F388,'(참고)타워 스텟 가치'!$B$2:$L$6,O$2,0)*$E388)</f>
        <v>0</v>
      </c>
      <c r="P388">
        <f>VLOOKUP($F388,'(참고)타워 스텟 가치'!$B$2:$L$6,P$2,0)+(VLOOKUP($F388,'(참고)타워 스텟 가치'!$B$2:$L$6,P$2,0)*$E388)</f>
        <v>31.799999999999955</v>
      </c>
      <c r="Q388">
        <f>SUM('스테이지별 몬스터 스텟'!H388*'(참고)타워 스텟 가치'!$Q$17,'스테이지별 몬스터 스텟'!I388*'(참고)타워 스텟 가치'!$R$17,'스테이지별 몬스터 스텟'!J388*'(참고)타워 스텟 가치'!$S$17,'스테이지별 몬스터 스텟'!K388*'(참고)타워 스텟 가치'!$T$17,'스테이지별 몬스터 스텟'!L388*'(참고)타워 스텟 가치'!$U$17,'스테이지별 몬스터 스텟'!M388*'(참고)타워 스텟 가치'!$V$17,'스테이지별 몬스터 스텟'!N388*'(참고)타워 스텟 가치'!$W$17,'스테이지별 몬스터 스텟'!O388*'(참고)타워 스텟 가치'!$X$17,'스테이지별 몬스터 스텟'!P388*'(참고)타워 스텟 가치'!$Y$17)</f>
        <v>246971.32124999969</v>
      </c>
      <c r="R388">
        <v>1</v>
      </c>
      <c r="S388">
        <f>VLOOKUP($F388,'(참고)타워 스텟 가치'!$B$7:$L$11,S$2,0)+(VLOOKUP($F388,'(참고)타워 스텟 가치'!$B$7:$L$11,S$2,0)*$E388)</f>
        <v>268.3124999999996</v>
      </c>
      <c r="T388">
        <f>VLOOKUP($F388,'(참고)타워 스텟 가치'!$B$7:$L$11,T$2,0)+(VLOOKUP($F388,'(참고)타워 스텟 가치'!$B$7:$L$11,T$2,0)*$E388)</f>
        <v>482.9624999999993</v>
      </c>
      <c r="U388">
        <f>VLOOKUP($F388,'(참고)타워 스텟 가치'!$B$7:$L$11,U$2,0)+(VLOOKUP($F388,'(참고)타워 스텟 가치'!$B$7:$L$11,U$2,0)*$E388)</f>
        <v>158999.99999999977</v>
      </c>
      <c r="V388">
        <f>VLOOKUP($F388,'(참고)타워 스텟 가치'!$B$7:$L$11,V$2,0)+(VLOOKUP($F388,'(참고)타워 스텟 가치'!$B$7:$L$11,V$2,0)*$E388)</f>
        <v>3219.7499999999955</v>
      </c>
      <c r="W388">
        <f>VLOOKUP($F388,'(참고)타워 스텟 가치'!$B$7:$L$11,W$2,0)+(VLOOKUP($F388,'(참고)타워 스텟 가치'!$B$7:$L$11,W$2,0)*$E388)</f>
        <v>53.662499999999923</v>
      </c>
      <c r="X388">
        <f>VLOOKUP($F388,'(참고)타워 스텟 가치'!$B$7:$L$11,X$2,0)+(VLOOKUP($F388,'(참고)타워 스텟 가치'!$B$7:$L$11,X$2,0)*$E388)</f>
        <v>9.5399999999999867</v>
      </c>
      <c r="Y388">
        <f>VLOOKUP($F388,'(참고)타워 스텟 가치'!$B$7:$L$11,Y$2,0)+(VLOOKUP($F388,'(참고)타워 스텟 가치'!$B$7:$L$11,Y$2,0)*$E388)</f>
        <v>0</v>
      </c>
      <c r="Z388">
        <f>VLOOKUP($F388,'(참고)타워 스텟 가치'!$B$7:$L$11,Z$2,0)+(VLOOKUP($F388,'(참고)타워 스텟 가치'!$B$7:$L$11,Z$2,0)*$E388)</f>
        <v>0</v>
      </c>
      <c r="AA388">
        <f>VLOOKUP($F388,'(참고)타워 스텟 가치'!$B$7:$L$11,AA$2,0)+(VLOOKUP($F388,'(참고)타워 스텟 가치'!$B$7:$L$11,AA$2,0)*$E388)</f>
        <v>31.799999999999955</v>
      </c>
      <c r="AB388">
        <f>SUM('스테이지별 몬스터 스텟'!S388*'(참고)타워 스텟 가치'!$Q$17,'스테이지별 몬스터 스텟'!T388*'(참고)타워 스텟 가치'!$R$17,'스테이지별 몬스터 스텟'!U388*'(참고)타워 스텟 가치'!$S$17,'스테이지별 몬스터 스텟'!V388*'(참고)타워 스텟 가치'!$T$17,'스테이지별 몬스터 스텟'!W388*'(참고)타워 스텟 가치'!$U$17,'스테이지별 몬스터 스텟'!X388*'(참고)타워 스텟 가치'!$V$17,'스테이지별 몬스터 스텟'!Y388*'(참고)타워 스텟 가치'!$W$17,'스테이지별 몬스터 스텟'!Z388*'(참고)타워 스텟 가치'!$X$17,'스테이지별 몬스터 스텟'!AA388*'(참고)타워 스텟 가치'!$Y$17)</f>
        <v>246381.03374999968</v>
      </c>
      <c r="AC388">
        <v>2</v>
      </c>
      <c r="AD388">
        <f>VLOOKUP($F388,'(참고)타워 스텟 가치'!$B$12:$L$16,AD$2,0)+(VLOOKUP($F388,'(참고)타워 스텟 가치'!$B$12:$L$16,AD$2,0)*$E388)</f>
        <v>268.3124999999996</v>
      </c>
      <c r="AE388">
        <f>VLOOKUP($F388,'(참고)타워 스텟 가치'!$B$12:$L$16,AE$2,0)+(VLOOKUP($F388,'(참고)타워 스텟 가치'!$B$12:$L$16,AE$2,0)*$E388)</f>
        <v>321.97499999999957</v>
      </c>
      <c r="AF388">
        <f>VLOOKUP($F388,'(참고)타워 스텟 가치'!$B$12:$L$16,AF$2,0)+(VLOOKUP($F388,'(참고)타워 스텟 가치'!$B$12:$L$16,AF$2,0)*$E388)</f>
        <v>158999.99999999977</v>
      </c>
      <c r="AG388">
        <f>VLOOKUP($F388,'(참고)타워 스텟 가치'!$B$12:$L$16,AG$2,0)+(VLOOKUP($F388,'(참고)타워 스텟 가치'!$B$12:$L$16,AG$2,0)*$E388)</f>
        <v>1609.8749999999977</v>
      </c>
      <c r="AH388">
        <f>VLOOKUP($F388,'(참고)타워 스텟 가치'!$B$12:$L$16,AH$2,0)+(VLOOKUP($F388,'(참고)타워 스텟 가치'!$B$12:$L$16,AH$2,0)*$E388)</f>
        <v>53.662499999999923</v>
      </c>
      <c r="AI388">
        <f>VLOOKUP($F388,'(참고)타워 스텟 가치'!$B$12:$L$16,AI$2,0)+(VLOOKUP($F388,'(참고)타워 스텟 가치'!$B$12:$L$16,AI$2,0)*$E388)</f>
        <v>9.5399999999999867</v>
      </c>
      <c r="AJ388">
        <f>VLOOKUP($F388,'(참고)타워 스텟 가치'!$B$12:$L$16,AJ$2,0)+(VLOOKUP($F388,'(참고)타워 스텟 가치'!$B$12:$L$16,AJ$2,0)*$E388)</f>
        <v>0</v>
      </c>
      <c r="AK388">
        <f>VLOOKUP($F388,'(참고)타워 스텟 가치'!$B$12:$L$16,AK$2,0)+(VLOOKUP($F388,'(참고)타워 스텟 가치'!$B$12:$L$16,AK$2,0)*$E388)</f>
        <v>0</v>
      </c>
      <c r="AL388">
        <f>VLOOKUP($F388,'(참고)타워 스텟 가치'!$B$12:$L$16,AL$2,0)+(VLOOKUP($F388,'(참고)타워 스텟 가치'!$B$12:$L$16,AL$2,0)*$E388)</f>
        <v>63.599999999999909</v>
      </c>
      <c r="AM388">
        <f>SUM('스테이지별 몬스터 스텟'!AD388*'(참고)타워 스텟 가치'!$Q$17,'스테이지별 몬스터 스텟'!AE388*'(참고)타워 스텟 가치'!$R$17,'스테이지별 몬스터 스텟'!AF388*'(참고)타워 스텟 가치'!$S$17,'스테이지별 몬스터 스텟'!AG388*'(참고)타워 스텟 가치'!$T$17,'스테이지별 몬스터 스텟'!AH388*'(참고)타워 스텟 가치'!$U$17,'스테이지별 몬스터 스텟'!AI388*'(참고)타워 스텟 가치'!$V$17,'스테이지별 몬스터 스텟'!AJ388*'(참고)타워 스텟 가치'!$W$17,'스테이지별 몬스터 스텟'!AK388*'(참고)타워 스텟 가치'!$X$17,'스테이지별 몬스터 스텟'!AL388*'(참고)타워 스텟 가치'!$Y$17)</f>
        <v>242983.40249999968</v>
      </c>
      <c r="AN388">
        <v>3</v>
      </c>
    </row>
    <row r="389" spans="3:40" x14ac:dyDescent="0.3">
      <c r="C389">
        <v>5</v>
      </c>
      <c r="D389">
        <f t="shared" si="17"/>
        <v>77</v>
      </c>
      <c r="E389" s="52">
        <f>VLOOKUP(D389,'스테이지별 난이도 설정'!B:C,2,0)</f>
        <v>30.799999999999955</v>
      </c>
      <c r="F389" t="str">
        <f t="shared" si="18"/>
        <v>스페셜</v>
      </c>
      <c r="G389">
        <f t="shared" si="16"/>
        <v>6</v>
      </c>
      <c r="H389">
        <f>VLOOKUP($F389,'(참고)타워 스텟 가치'!$B$2:$L$6,H$2,0)+(VLOOKUP($F389,'(참고)타워 스텟 가치'!$B$2:$L$6,H$2,0)*$E389)</f>
        <v>1207.4062499999982</v>
      </c>
      <c r="I389">
        <f>VLOOKUP($F389,'(참고)타워 스텟 가치'!$B$2:$L$6,I$2,0)+(VLOOKUP($F389,'(참고)타워 스텟 가치'!$B$2:$L$6,I$2,0)*$E389)</f>
        <v>241.48124999999965</v>
      </c>
      <c r="J389">
        <f>VLOOKUP($F389,'(참고)타워 스텟 가치'!$B$2:$L$6,J$2,0)+(VLOOKUP($F389,'(참고)타워 스텟 가치'!$B$2:$L$6,J$2,0)*$E389)</f>
        <v>158999.99999999977</v>
      </c>
      <c r="K389">
        <f>VLOOKUP($F389,'(참고)타워 스텟 가치'!$B$2:$L$6,K$2,0)+(VLOOKUP($F389,'(참고)타워 스텟 가치'!$B$2:$L$6,K$2,0)*$E389)</f>
        <v>4829.6249999999927</v>
      </c>
      <c r="L389">
        <f>VLOOKUP($F389,'(참고)타워 스텟 가치'!$B$2:$L$6,L$2,0)+(VLOOKUP($F389,'(참고)타워 스텟 가치'!$B$2:$L$6,L$2,0)*$E389)</f>
        <v>80.493749999999892</v>
      </c>
      <c r="M389">
        <f>VLOOKUP($F389,'(참고)타워 스텟 가치'!$B$2:$L$6,M$2,0)+(VLOOKUP($F389,'(참고)타워 스텟 가치'!$B$2:$L$6,M$2,0)*$E389)</f>
        <v>9.5399999999999867</v>
      </c>
      <c r="N389">
        <f>VLOOKUP($F389,'(참고)타워 스텟 가치'!$B$2:$L$6,N$2,0)+(VLOOKUP($F389,'(참고)타워 스텟 가치'!$B$2:$L$6,N$2,0)*$E389)</f>
        <v>0</v>
      </c>
      <c r="O389">
        <f>VLOOKUP($F389,'(참고)타워 스텟 가치'!$B$2:$L$6,O$2,0)+(VLOOKUP($F389,'(참고)타워 스텟 가치'!$B$2:$L$6,O$2,0)*$E389)</f>
        <v>0</v>
      </c>
      <c r="P389">
        <f>VLOOKUP($F389,'(참고)타워 스텟 가치'!$B$2:$L$6,P$2,0)+(VLOOKUP($F389,'(참고)타워 스텟 가치'!$B$2:$L$6,P$2,0)*$E389)</f>
        <v>31.799999999999955</v>
      </c>
      <c r="Q389">
        <f>SUM('스테이지별 몬스터 스텟'!H389*'(참고)타워 스텟 가치'!$Q$17,'스테이지별 몬스터 스텟'!I389*'(참고)타워 스텟 가치'!$R$17,'스테이지별 몬스터 스텟'!J389*'(참고)타워 스텟 가치'!$S$17,'스테이지별 몬스터 스텟'!K389*'(참고)타워 스텟 가치'!$T$17,'스테이지별 몬스터 스텟'!L389*'(참고)타워 스텟 가치'!$U$17,'스테이지별 몬스터 스텟'!M389*'(참고)타워 스텟 가치'!$V$17,'스테이지별 몬스터 스텟'!N389*'(참고)타워 스텟 가치'!$W$17,'스테이지별 몬스터 스텟'!O389*'(참고)타워 스텟 가치'!$X$17,'스테이지별 몬스터 스텟'!P389*'(참고)타워 스텟 가치'!$Y$17)</f>
        <v>251170.41187499964</v>
      </c>
      <c r="R389">
        <v>1</v>
      </c>
      <c r="S389">
        <f>VLOOKUP($F389,'(참고)타워 스텟 가치'!$B$7:$L$11,S$2,0)+(VLOOKUP($F389,'(참고)타워 스텟 가치'!$B$7:$L$11,S$2,0)*$E389)</f>
        <v>402.46874999999943</v>
      </c>
      <c r="T389">
        <f>VLOOKUP($F389,'(참고)타워 스텟 가치'!$B$7:$L$11,T$2,0)+(VLOOKUP($F389,'(참고)타워 스텟 가치'!$B$7:$L$11,T$2,0)*$E389)</f>
        <v>724.443749999999</v>
      </c>
      <c r="U389">
        <f>VLOOKUP($F389,'(참고)타워 스텟 가치'!$B$7:$L$11,U$2,0)+(VLOOKUP($F389,'(참고)타워 스텟 가치'!$B$7:$L$11,U$2,0)*$E389)</f>
        <v>158999.99999999977</v>
      </c>
      <c r="V389">
        <f>VLOOKUP($F389,'(참고)타워 스텟 가치'!$B$7:$L$11,V$2,0)+(VLOOKUP($F389,'(참고)타워 스텟 가치'!$B$7:$L$11,V$2,0)*$E389)</f>
        <v>4829.6249999999927</v>
      </c>
      <c r="W389">
        <f>VLOOKUP($F389,'(참고)타워 스텟 가치'!$B$7:$L$11,W$2,0)+(VLOOKUP($F389,'(참고)타워 스텟 가치'!$B$7:$L$11,W$2,0)*$E389)</f>
        <v>80.493749999999892</v>
      </c>
      <c r="X389">
        <f>VLOOKUP($F389,'(참고)타워 스텟 가치'!$B$7:$L$11,X$2,0)+(VLOOKUP($F389,'(참고)타워 스텟 가치'!$B$7:$L$11,X$2,0)*$E389)</f>
        <v>9.5399999999999867</v>
      </c>
      <c r="Y389">
        <f>VLOOKUP($F389,'(참고)타워 스텟 가치'!$B$7:$L$11,Y$2,0)+(VLOOKUP($F389,'(참고)타워 스텟 가치'!$B$7:$L$11,Y$2,0)*$E389)</f>
        <v>0</v>
      </c>
      <c r="Z389">
        <f>VLOOKUP($F389,'(참고)타워 스텟 가치'!$B$7:$L$11,Z$2,0)+(VLOOKUP($F389,'(참고)타워 스텟 가치'!$B$7:$L$11,Z$2,0)*$E389)</f>
        <v>0</v>
      </c>
      <c r="AA389">
        <f>VLOOKUP($F389,'(참고)타워 스텟 가치'!$B$7:$L$11,AA$2,0)+(VLOOKUP($F389,'(참고)타워 스텟 가치'!$B$7:$L$11,AA$2,0)*$E389)</f>
        <v>31.799999999999955</v>
      </c>
      <c r="AB389">
        <f>SUM('스테이지별 몬스터 스텟'!S389*'(참고)타워 스텟 가치'!$Q$17,'스테이지별 몬스터 스텟'!T389*'(참고)타워 스텟 가치'!$R$17,'스테이지별 몬스터 스텟'!U389*'(참고)타워 스텟 가치'!$S$17,'스테이지별 몬스터 스텟'!V389*'(참고)타워 스텟 가치'!$T$17,'스테이지별 몬스터 스텟'!W389*'(참고)타워 스텟 가치'!$U$17,'스테이지별 몬스터 스텟'!X389*'(참고)타워 스텟 가치'!$V$17,'스테이지별 몬스터 스텟'!Y389*'(참고)타워 스텟 가치'!$W$17,'스테이지별 몬스터 스텟'!Z389*'(참고)타워 스텟 가치'!$X$17,'스테이지별 몬스터 스텟'!AA389*'(참고)타워 스텟 가치'!$Y$17)</f>
        <v>250284.98062499962</v>
      </c>
      <c r="AC389">
        <v>2</v>
      </c>
      <c r="AD389">
        <f>VLOOKUP($F389,'(참고)타워 스텟 가치'!$B$12:$L$16,AD$2,0)+(VLOOKUP($F389,'(참고)타워 스텟 가치'!$B$12:$L$16,AD$2,0)*$E389)</f>
        <v>402.46874999999943</v>
      </c>
      <c r="AE389">
        <f>VLOOKUP($F389,'(참고)타워 스텟 가치'!$B$12:$L$16,AE$2,0)+(VLOOKUP($F389,'(참고)타워 스텟 가치'!$B$12:$L$16,AE$2,0)*$E389)</f>
        <v>482.9624999999993</v>
      </c>
      <c r="AF389">
        <f>VLOOKUP($F389,'(참고)타워 스텟 가치'!$B$12:$L$16,AF$2,0)+(VLOOKUP($F389,'(참고)타워 스텟 가치'!$B$12:$L$16,AF$2,0)*$E389)</f>
        <v>158999.99999999977</v>
      </c>
      <c r="AG389">
        <f>VLOOKUP($F389,'(참고)타워 스텟 가치'!$B$12:$L$16,AG$2,0)+(VLOOKUP($F389,'(참고)타워 스텟 가치'!$B$12:$L$16,AG$2,0)*$E389)</f>
        <v>2414.8124999999964</v>
      </c>
      <c r="AH389">
        <f>VLOOKUP($F389,'(참고)타워 스텟 가치'!$B$12:$L$16,AH$2,0)+(VLOOKUP($F389,'(참고)타워 스텟 가치'!$B$12:$L$16,AH$2,0)*$E389)</f>
        <v>80.493749999999892</v>
      </c>
      <c r="AI389">
        <f>VLOOKUP($F389,'(참고)타워 스텟 가치'!$B$12:$L$16,AI$2,0)+(VLOOKUP($F389,'(참고)타워 스텟 가치'!$B$12:$L$16,AI$2,0)*$E389)</f>
        <v>9.5399999999999867</v>
      </c>
      <c r="AJ389">
        <f>VLOOKUP($F389,'(참고)타워 스텟 가치'!$B$12:$L$16,AJ$2,0)+(VLOOKUP($F389,'(참고)타워 스텟 가치'!$B$12:$L$16,AJ$2,0)*$E389)</f>
        <v>0</v>
      </c>
      <c r="AK389">
        <f>VLOOKUP($F389,'(참고)타워 스텟 가치'!$B$12:$L$16,AK$2,0)+(VLOOKUP($F389,'(참고)타워 스텟 가치'!$B$12:$L$16,AK$2,0)*$E389)</f>
        <v>0</v>
      </c>
      <c r="AL389">
        <f>VLOOKUP($F389,'(참고)타워 스텟 가치'!$B$12:$L$16,AL$2,0)+(VLOOKUP($F389,'(참고)타워 스텟 가치'!$B$12:$L$16,AL$2,0)*$E389)</f>
        <v>63.599999999999909</v>
      </c>
      <c r="AM389">
        <f>SUM('스테이지별 몬스터 스텟'!AD389*'(참고)타워 스텟 가치'!$Q$17,'스테이지별 몬스터 스텟'!AE389*'(참고)타워 스텟 가치'!$R$17,'스테이지별 몬스터 스텟'!AF389*'(참고)타워 스텟 가치'!$S$17,'스테이지별 몬스터 스텟'!AG389*'(참고)타워 스텟 가치'!$T$17,'스테이지별 몬스터 스텟'!AH389*'(참고)타워 스텟 가치'!$U$17,'스테이지별 몬스터 스텟'!AI389*'(참고)타워 스텟 가치'!$V$17,'스테이지별 몬스터 스텟'!AJ389*'(참고)타워 스텟 가치'!$W$17,'스테이지별 몬스터 스텟'!AK389*'(참고)타워 스텟 가치'!$X$17,'스테이지별 몬스터 스텟'!AL389*'(참고)타워 스텟 가치'!$Y$17)</f>
        <v>245156.73374999966</v>
      </c>
      <c r="AN389">
        <v>3</v>
      </c>
    </row>
    <row r="390" spans="3:40" x14ac:dyDescent="0.3">
      <c r="C390">
        <v>1</v>
      </c>
      <c r="D390">
        <f t="shared" si="17"/>
        <v>78</v>
      </c>
      <c r="E390" s="52">
        <f>VLOOKUP(D390,'스테이지별 난이도 설정'!B:C,2,0)</f>
        <v>31.199999999999953</v>
      </c>
      <c r="F390" t="str">
        <f t="shared" si="18"/>
        <v>일반</v>
      </c>
      <c r="G390">
        <f t="shared" ref="G390:G453" si="19">SUM(R390,AC390,AN390)</f>
        <v>6</v>
      </c>
      <c r="H390">
        <f>VLOOKUP($F390,'(참고)타워 스텟 가치'!$B$2:$L$6,H$2,0)+(VLOOKUP($F390,'(참고)타워 스텟 가치'!$B$2:$L$6,H$2,0)*$E390)</f>
        <v>241.49999999999966</v>
      </c>
      <c r="I390">
        <f>VLOOKUP($F390,'(참고)타워 스텟 가치'!$B$2:$L$6,I$2,0)+(VLOOKUP($F390,'(참고)타워 스텟 가치'!$B$2:$L$6,I$2,0)*$E390)</f>
        <v>48.299999999999926</v>
      </c>
      <c r="J390">
        <f>VLOOKUP($F390,'(참고)타워 스텟 가치'!$B$2:$L$6,J$2,0)+(VLOOKUP($F390,'(참고)타워 스텟 가치'!$B$2:$L$6,J$2,0)*$E390)</f>
        <v>160999.99999999977</v>
      </c>
      <c r="K390">
        <f>VLOOKUP($F390,'(참고)타워 스텟 가치'!$B$2:$L$6,K$2,0)+(VLOOKUP($F390,'(참고)타워 스텟 가치'!$B$2:$L$6,K$2,0)*$E390)</f>
        <v>965.99999999999864</v>
      </c>
      <c r="L390">
        <f>VLOOKUP($F390,'(참고)타워 스텟 가치'!$B$2:$L$6,L$2,0)+(VLOOKUP($F390,'(참고)타워 스텟 가치'!$B$2:$L$6,L$2,0)*$E390)</f>
        <v>16.099999999999977</v>
      </c>
      <c r="M390">
        <f>VLOOKUP($F390,'(참고)타워 스텟 가치'!$B$2:$L$6,M$2,0)+(VLOOKUP($F390,'(참고)타워 스텟 가치'!$B$2:$L$6,M$2,0)*$E390)</f>
        <v>9.6599999999999859</v>
      </c>
      <c r="N390">
        <f>VLOOKUP($F390,'(참고)타워 스텟 가치'!$B$2:$L$6,N$2,0)+(VLOOKUP($F390,'(참고)타워 스텟 가치'!$B$2:$L$6,N$2,0)*$E390)</f>
        <v>0</v>
      </c>
      <c r="O390">
        <f>VLOOKUP($F390,'(참고)타워 스텟 가치'!$B$2:$L$6,O$2,0)+(VLOOKUP($F390,'(참고)타워 스텟 가치'!$B$2:$L$6,O$2,0)*$E390)</f>
        <v>0</v>
      </c>
      <c r="P390">
        <f>VLOOKUP($F390,'(참고)타워 스텟 가치'!$B$2:$L$6,P$2,0)+(VLOOKUP($F390,'(참고)타워 스텟 가치'!$B$2:$L$6,P$2,0)*$E390)</f>
        <v>22.539999999999964</v>
      </c>
      <c r="Q390">
        <f>SUM('스테이지별 몬스터 스텟'!H390*'(참고)타워 스텟 가치'!$Q$17,'스테이지별 몬스터 스텟'!I390*'(참고)타워 스텟 가치'!$R$17,'스테이지별 몬스터 스텟'!J390*'(참고)타워 스텟 가치'!$S$17,'스테이지별 몬스터 스텟'!K390*'(참고)타워 스텟 가치'!$T$17,'스테이지별 몬스터 스텟'!L390*'(참고)타워 스텟 가치'!$U$17,'스테이지별 몬스터 스텟'!M390*'(참고)타워 스텟 가치'!$V$17,'스테이지별 몬스터 스텟'!N390*'(참고)타워 스텟 가치'!$W$17,'스테이지별 몬스터 스텟'!O390*'(참고)타워 스텟 가치'!$X$17,'스테이지별 몬스터 스텟'!P390*'(참고)타워 스텟 가치'!$Y$17)</f>
        <v>244074.38999999966</v>
      </c>
      <c r="R390">
        <v>1</v>
      </c>
      <c r="S390">
        <f>VLOOKUP($F390,'(참고)타워 스텟 가치'!$B$7:$L$11,S$2,0)+(VLOOKUP($F390,'(참고)타워 스텟 가치'!$B$7:$L$11,S$2,0)*$E390)</f>
        <v>80.499999999999886</v>
      </c>
      <c r="T390">
        <f>VLOOKUP($F390,'(참고)타워 스텟 가치'!$B$7:$L$11,T$2,0)+(VLOOKUP($F390,'(참고)타워 스텟 가치'!$B$7:$L$11,T$2,0)*$E390)</f>
        <v>144.89999999999978</v>
      </c>
      <c r="U390">
        <f>VLOOKUP($F390,'(참고)타워 스텟 가치'!$B$7:$L$11,U$2,0)+(VLOOKUP($F390,'(참고)타워 스텟 가치'!$B$7:$L$11,U$2,0)*$E390)</f>
        <v>160999.99999999977</v>
      </c>
      <c r="V390">
        <f>VLOOKUP($F390,'(참고)타워 스텟 가치'!$B$7:$L$11,V$2,0)+(VLOOKUP($F390,'(참고)타워 스텟 가치'!$B$7:$L$11,V$2,0)*$E390)</f>
        <v>965.99999999999864</v>
      </c>
      <c r="W390">
        <f>VLOOKUP($F390,'(참고)타워 스텟 가치'!$B$7:$L$11,W$2,0)+(VLOOKUP($F390,'(참고)타워 스텟 가치'!$B$7:$L$11,W$2,0)*$E390)</f>
        <v>16.099999999999977</v>
      </c>
      <c r="X390">
        <f>VLOOKUP($F390,'(참고)타워 스텟 가치'!$B$7:$L$11,X$2,0)+(VLOOKUP($F390,'(참고)타워 스텟 가치'!$B$7:$L$11,X$2,0)*$E390)</f>
        <v>9.6599999999999859</v>
      </c>
      <c r="Y390">
        <f>VLOOKUP($F390,'(참고)타워 스텟 가치'!$B$7:$L$11,Y$2,0)+(VLOOKUP($F390,'(참고)타워 스텟 가치'!$B$7:$L$11,Y$2,0)*$E390)</f>
        <v>0</v>
      </c>
      <c r="Z390">
        <f>VLOOKUP($F390,'(참고)타워 스텟 가치'!$B$7:$L$11,Z$2,0)+(VLOOKUP($F390,'(참고)타워 스텟 가치'!$B$7:$L$11,Z$2,0)*$E390)</f>
        <v>0</v>
      </c>
      <c r="AA390">
        <f>VLOOKUP($F390,'(참고)타워 스텟 가치'!$B$7:$L$11,AA$2,0)+(VLOOKUP($F390,'(참고)타워 스텟 가치'!$B$7:$L$11,AA$2,0)*$E390)</f>
        <v>22.539999999999964</v>
      </c>
      <c r="AB390">
        <f>SUM('스테이지별 몬스터 스텟'!S390*'(참고)타워 스텟 가치'!$Q$17,'스테이지별 몬스터 스텟'!T390*'(참고)타워 스텟 가치'!$R$17,'스테이지별 몬스터 스텟'!U390*'(참고)타워 스텟 가치'!$S$17,'스테이지별 몬스터 스텟'!V390*'(참고)타워 스텟 가치'!$T$17,'스테이지별 몬스터 스텟'!W390*'(참고)타워 스텟 가치'!$U$17,'스테이지별 몬스터 스텟'!X390*'(참고)타워 스텟 가치'!$V$17,'스테이지별 몬스터 스텟'!Y390*'(참고)타워 스텟 가치'!$W$17,'스테이지별 몬스터 스텟'!Z390*'(참고)타워 스텟 가치'!$X$17,'스테이지별 몬스터 스텟'!AA390*'(참고)타워 스텟 가치'!$Y$17)</f>
        <v>243897.28999999966</v>
      </c>
      <c r="AC390">
        <v>2</v>
      </c>
      <c r="AD390">
        <f>VLOOKUP($F390,'(참고)타워 스텟 가치'!$B$12:$L$16,AD$2,0)+(VLOOKUP($F390,'(참고)타워 스텟 가치'!$B$12:$L$16,AD$2,0)*$E390)</f>
        <v>80.499999999999886</v>
      </c>
      <c r="AE390">
        <f>VLOOKUP($F390,'(참고)타워 스텟 가치'!$B$12:$L$16,AE$2,0)+(VLOOKUP($F390,'(참고)타워 스텟 가치'!$B$12:$L$16,AE$2,0)*$E390)</f>
        <v>96.599999999999852</v>
      </c>
      <c r="AF390">
        <f>VLOOKUP($F390,'(참고)타워 스텟 가치'!$B$12:$L$16,AF$2,0)+(VLOOKUP($F390,'(참고)타워 스텟 가치'!$B$12:$L$16,AF$2,0)*$E390)</f>
        <v>160999.99999999977</v>
      </c>
      <c r="AG390">
        <f>VLOOKUP($F390,'(참고)타워 스텟 가치'!$B$12:$L$16,AG$2,0)+(VLOOKUP($F390,'(참고)타워 스텟 가치'!$B$12:$L$16,AG$2,0)*$E390)</f>
        <v>482.99999999999932</v>
      </c>
      <c r="AH390">
        <f>VLOOKUP($F390,'(참고)타워 스텟 가치'!$B$12:$L$16,AH$2,0)+(VLOOKUP($F390,'(참고)타워 스텟 가치'!$B$12:$L$16,AH$2,0)*$E390)</f>
        <v>16.099999999999977</v>
      </c>
      <c r="AI390">
        <f>VLOOKUP($F390,'(참고)타워 스텟 가치'!$B$12:$L$16,AI$2,0)+(VLOOKUP($F390,'(참고)타워 스텟 가치'!$B$12:$L$16,AI$2,0)*$E390)</f>
        <v>9.6599999999999859</v>
      </c>
      <c r="AJ390">
        <f>VLOOKUP($F390,'(참고)타워 스텟 가치'!$B$12:$L$16,AJ$2,0)+(VLOOKUP($F390,'(참고)타워 스텟 가치'!$B$12:$L$16,AJ$2,0)*$E390)</f>
        <v>0</v>
      </c>
      <c r="AK390">
        <f>VLOOKUP($F390,'(참고)타워 스텟 가치'!$B$12:$L$16,AK$2,0)+(VLOOKUP($F390,'(참고)타워 스텟 가치'!$B$12:$L$16,AK$2,0)*$E390)</f>
        <v>0</v>
      </c>
      <c r="AL390">
        <f>VLOOKUP($F390,'(참고)타워 스텟 가치'!$B$12:$L$16,AL$2,0)+(VLOOKUP($F390,'(참고)타워 스텟 가치'!$B$12:$L$16,AL$2,0)*$E390)</f>
        <v>45.079999999999927</v>
      </c>
      <c r="AM390">
        <f>SUM('스테이지별 몬스터 스텟'!AD390*'(참고)타워 스텟 가치'!$Q$17,'스테이지별 몬스터 스텟'!AE390*'(참고)타워 스텟 가치'!$R$17,'스테이지별 몬스터 스텟'!AF390*'(참고)타워 스텟 가치'!$S$17,'스테이지별 몬스터 스텟'!AG390*'(참고)타워 스텟 가치'!$T$17,'스테이지별 몬스터 스텟'!AH390*'(참고)타워 스텟 가치'!$U$17,'스테이지별 몬스터 스텟'!AI390*'(참고)타워 스텟 가치'!$V$17,'스테이지별 몬스터 스텟'!AJ390*'(참고)타워 스텟 가치'!$W$17,'스테이지별 몬스터 스텟'!AK390*'(참고)타워 스텟 가치'!$X$17,'스테이지별 몬스터 스텟'!AL390*'(참고)타워 스텟 가치'!$Y$17)</f>
        <v>242903.91999999966</v>
      </c>
      <c r="AN390">
        <v>3</v>
      </c>
    </row>
    <row r="391" spans="3:40" x14ac:dyDescent="0.3">
      <c r="C391">
        <v>2</v>
      </c>
      <c r="D391">
        <f t="shared" si="17"/>
        <v>78</v>
      </c>
      <c r="E391" s="52">
        <f>VLOOKUP(D391,'스테이지별 난이도 설정'!B:C,2,0)</f>
        <v>31.199999999999953</v>
      </c>
      <c r="F391" t="str">
        <f t="shared" si="18"/>
        <v>레어</v>
      </c>
      <c r="G391">
        <f t="shared" si="19"/>
        <v>6</v>
      </c>
      <c r="H391">
        <f>VLOOKUP($F391,'(참고)타워 스텟 가치'!$B$2:$L$6,H$2,0)+(VLOOKUP($F391,'(참고)타워 스텟 가치'!$B$2:$L$6,H$2,0)*$E391)</f>
        <v>362.24999999999949</v>
      </c>
      <c r="I391">
        <f>VLOOKUP($F391,'(참고)타워 스텟 가치'!$B$2:$L$6,I$2,0)+(VLOOKUP($F391,'(참고)타워 스텟 가치'!$B$2:$L$6,I$2,0)*$E391)</f>
        <v>72.449999999999889</v>
      </c>
      <c r="J391">
        <f>VLOOKUP($F391,'(참고)타워 스텟 가치'!$B$2:$L$6,J$2,0)+(VLOOKUP($F391,'(참고)타워 스텟 가치'!$B$2:$L$6,J$2,0)*$E391)</f>
        <v>160999.99999999977</v>
      </c>
      <c r="K391">
        <f>VLOOKUP($F391,'(참고)타워 스텟 가치'!$B$2:$L$6,K$2,0)+(VLOOKUP($F391,'(참고)타워 스텟 가치'!$B$2:$L$6,K$2,0)*$E391)</f>
        <v>1448.999999999998</v>
      </c>
      <c r="L391">
        <f>VLOOKUP($F391,'(참고)타워 스텟 가치'!$B$2:$L$6,L$2,0)+(VLOOKUP($F391,'(참고)타워 스텟 가치'!$B$2:$L$6,L$2,0)*$E391)</f>
        <v>24.149999999999963</v>
      </c>
      <c r="M391">
        <f>VLOOKUP($F391,'(참고)타워 스텟 가치'!$B$2:$L$6,M$2,0)+(VLOOKUP($F391,'(참고)타워 스텟 가치'!$B$2:$L$6,M$2,0)*$E391)</f>
        <v>9.6599999999999859</v>
      </c>
      <c r="N391">
        <f>VLOOKUP($F391,'(참고)타워 스텟 가치'!$B$2:$L$6,N$2,0)+(VLOOKUP($F391,'(참고)타워 스텟 가치'!$B$2:$L$6,N$2,0)*$E391)</f>
        <v>0</v>
      </c>
      <c r="O391">
        <f>VLOOKUP($F391,'(참고)타워 스텟 가치'!$B$2:$L$6,O$2,0)+(VLOOKUP($F391,'(참고)타워 스텟 가치'!$B$2:$L$6,O$2,0)*$E391)</f>
        <v>0</v>
      </c>
      <c r="P391">
        <f>VLOOKUP($F391,'(참고)타워 스텟 가치'!$B$2:$L$6,P$2,0)+(VLOOKUP($F391,'(참고)타워 스텟 가치'!$B$2:$L$6,P$2,0)*$E391)</f>
        <v>22.539999999999964</v>
      </c>
      <c r="Q391">
        <f>SUM('스테이지별 몬스터 스텟'!H391*'(참고)타워 스텟 가치'!$Q$17,'스테이지별 몬스터 스텟'!I391*'(참고)타워 스텟 가치'!$R$17,'스테이지별 몬스터 스텟'!J391*'(참고)타워 스텟 가치'!$S$17,'스테이지별 몬스터 스텟'!K391*'(참고)타워 스텟 가치'!$T$17,'스테이지별 몬스터 스텟'!L391*'(참고)타워 스텟 가치'!$U$17,'스테이지별 몬스터 스텟'!M391*'(참고)타워 스텟 가치'!$V$17,'스테이지별 몬스터 스텟'!N391*'(참고)타워 스텟 가치'!$W$17,'스테이지별 몬스터 스텟'!O391*'(참고)타워 스텟 가치'!$X$17,'스테이지별 몬스터 스텟'!P391*'(참고)타워 스텟 가치'!$Y$17)</f>
        <v>245334.21499999962</v>
      </c>
      <c r="R391">
        <v>1</v>
      </c>
      <c r="S391">
        <f>VLOOKUP($F391,'(참고)타워 스텟 가치'!$B$7:$L$11,S$2,0)+(VLOOKUP($F391,'(참고)타워 스텟 가치'!$B$7:$L$11,S$2,0)*$E391)</f>
        <v>120.74999999999983</v>
      </c>
      <c r="T391">
        <f>VLOOKUP($F391,'(참고)타워 스텟 가치'!$B$7:$L$11,T$2,0)+(VLOOKUP($F391,'(참고)타워 스텟 가치'!$B$7:$L$11,T$2,0)*$E391)</f>
        <v>217.34999999999968</v>
      </c>
      <c r="U391">
        <f>VLOOKUP($F391,'(참고)타워 스텟 가치'!$B$7:$L$11,U$2,0)+(VLOOKUP($F391,'(참고)타워 스텟 가치'!$B$7:$L$11,U$2,0)*$E391)</f>
        <v>160999.99999999977</v>
      </c>
      <c r="V391">
        <f>VLOOKUP($F391,'(참고)타워 스텟 가치'!$B$7:$L$11,V$2,0)+(VLOOKUP($F391,'(참고)타워 스텟 가치'!$B$7:$L$11,V$2,0)*$E391)</f>
        <v>1448.999999999998</v>
      </c>
      <c r="W391">
        <f>VLOOKUP($F391,'(참고)타워 스텟 가치'!$B$7:$L$11,W$2,0)+(VLOOKUP($F391,'(참고)타워 스텟 가치'!$B$7:$L$11,W$2,0)*$E391)</f>
        <v>24.149999999999963</v>
      </c>
      <c r="X391">
        <f>VLOOKUP($F391,'(참고)타워 스텟 가치'!$B$7:$L$11,X$2,0)+(VLOOKUP($F391,'(참고)타워 스텟 가치'!$B$7:$L$11,X$2,0)*$E391)</f>
        <v>9.6599999999999859</v>
      </c>
      <c r="Y391">
        <f>VLOOKUP($F391,'(참고)타워 스텟 가치'!$B$7:$L$11,Y$2,0)+(VLOOKUP($F391,'(참고)타워 스텟 가치'!$B$7:$L$11,Y$2,0)*$E391)</f>
        <v>0</v>
      </c>
      <c r="Z391">
        <f>VLOOKUP($F391,'(참고)타워 스텟 가치'!$B$7:$L$11,Z$2,0)+(VLOOKUP($F391,'(참고)타워 스텟 가치'!$B$7:$L$11,Z$2,0)*$E391)</f>
        <v>0</v>
      </c>
      <c r="AA391">
        <f>VLOOKUP($F391,'(참고)타워 스텟 가치'!$B$7:$L$11,AA$2,0)+(VLOOKUP($F391,'(참고)타워 스텟 가치'!$B$7:$L$11,AA$2,0)*$E391)</f>
        <v>22.539999999999964</v>
      </c>
      <c r="AB391">
        <f>SUM('스테이지별 몬스터 스텟'!S391*'(참고)타워 스텟 가치'!$Q$17,'스테이지별 몬스터 스텟'!T391*'(참고)타워 스텟 가치'!$R$17,'스테이지별 몬스터 스텟'!U391*'(참고)타워 스텟 가치'!$S$17,'스테이지별 몬스터 스텟'!V391*'(참고)타워 스텟 가치'!$T$17,'스테이지별 몬스터 스텟'!W391*'(참고)타워 스텟 가치'!$U$17,'스테이지별 몬스터 스텟'!X391*'(참고)타워 스텟 가치'!$V$17,'스테이지별 몬스터 스텟'!Y391*'(참고)타워 스텟 가치'!$W$17,'스테이지별 몬스터 스텟'!Z391*'(참고)타워 스텟 가치'!$X$17,'스테이지별 몬스터 스텟'!AA391*'(참고)타워 스텟 가치'!$Y$17)</f>
        <v>245068.56499999962</v>
      </c>
      <c r="AC391">
        <v>2</v>
      </c>
      <c r="AD391">
        <f>VLOOKUP($F391,'(참고)타워 스텟 가치'!$B$12:$L$16,AD$2,0)+(VLOOKUP($F391,'(참고)타워 스텟 가치'!$B$12:$L$16,AD$2,0)*$E391)</f>
        <v>120.74999999999983</v>
      </c>
      <c r="AE391">
        <f>VLOOKUP($F391,'(참고)타워 스텟 가치'!$B$12:$L$16,AE$2,0)+(VLOOKUP($F391,'(참고)타워 스텟 가치'!$B$12:$L$16,AE$2,0)*$E391)</f>
        <v>144.89999999999978</v>
      </c>
      <c r="AF391">
        <f>VLOOKUP($F391,'(참고)타워 스텟 가치'!$B$12:$L$16,AF$2,0)+(VLOOKUP($F391,'(참고)타워 스텟 가치'!$B$12:$L$16,AF$2,0)*$E391)</f>
        <v>160999.99999999977</v>
      </c>
      <c r="AG391">
        <f>VLOOKUP($F391,'(참고)타워 스텟 가치'!$B$12:$L$16,AG$2,0)+(VLOOKUP($F391,'(참고)타워 스텟 가치'!$B$12:$L$16,AG$2,0)*$E391)</f>
        <v>724.49999999999898</v>
      </c>
      <c r="AH391">
        <f>VLOOKUP($F391,'(참고)타워 스텟 가치'!$B$12:$L$16,AH$2,0)+(VLOOKUP($F391,'(참고)타워 스텟 가치'!$B$12:$L$16,AH$2,0)*$E391)</f>
        <v>24.149999999999963</v>
      </c>
      <c r="AI391">
        <f>VLOOKUP($F391,'(참고)타워 스텟 가치'!$B$12:$L$16,AI$2,0)+(VLOOKUP($F391,'(참고)타워 스텟 가치'!$B$12:$L$16,AI$2,0)*$E391)</f>
        <v>9.6599999999999859</v>
      </c>
      <c r="AJ391">
        <f>VLOOKUP($F391,'(참고)타워 스텟 가치'!$B$12:$L$16,AJ$2,0)+(VLOOKUP($F391,'(참고)타워 스텟 가치'!$B$12:$L$16,AJ$2,0)*$E391)</f>
        <v>0</v>
      </c>
      <c r="AK391">
        <f>VLOOKUP($F391,'(참고)타워 스텟 가치'!$B$12:$L$16,AK$2,0)+(VLOOKUP($F391,'(참고)타워 스텟 가치'!$B$12:$L$16,AK$2,0)*$E391)</f>
        <v>0</v>
      </c>
      <c r="AL391">
        <f>VLOOKUP($F391,'(참고)타워 스텟 가치'!$B$12:$L$16,AL$2,0)+(VLOOKUP($F391,'(참고)타워 스텟 가치'!$B$12:$L$16,AL$2,0)*$E391)</f>
        <v>45.079999999999927</v>
      </c>
      <c r="AM391">
        <f>SUM('스테이지별 몬스터 스텟'!AD391*'(참고)타워 스텟 가치'!$Q$17,'스테이지별 몬스터 스텟'!AE391*'(참고)타워 스텟 가치'!$R$17,'스테이지별 몬스터 스텟'!AF391*'(참고)타워 스텟 가치'!$S$17,'스테이지별 몬스터 스텟'!AG391*'(참고)타워 스텟 가치'!$T$17,'스테이지별 몬스터 스텟'!AH391*'(참고)타워 스텟 가치'!$U$17,'스테이지별 몬스터 스텟'!AI391*'(참고)타워 스텟 가치'!$V$17,'스테이지별 몬스터 스텟'!AJ391*'(참고)타워 스텟 가치'!$W$17,'스테이지별 몬스터 스텟'!AK391*'(참고)타워 스텟 가치'!$X$17,'스테이지별 몬스터 스텟'!AL391*'(참고)타워 스텟 가치'!$Y$17)</f>
        <v>243555.96999999965</v>
      </c>
      <c r="AN391">
        <v>3</v>
      </c>
    </row>
    <row r="392" spans="3:40" x14ac:dyDescent="0.3">
      <c r="C392">
        <v>3</v>
      </c>
      <c r="D392">
        <f t="shared" si="17"/>
        <v>78</v>
      </c>
      <c r="E392" s="52">
        <f>VLOOKUP(D392,'스테이지별 난이도 설정'!B:C,2,0)</f>
        <v>31.199999999999953</v>
      </c>
      <c r="F392" t="str">
        <f t="shared" si="18"/>
        <v>에픽</v>
      </c>
      <c r="G392">
        <f t="shared" si="19"/>
        <v>6</v>
      </c>
      <c r="H392">
        <f>VLOOKUP($F392,'(참고)타워 스텟 가치'!$B$2:$L$6,H$2,0)+(VLOOKUP($F392,'(참고)타워 스텟 가치'!$B$2:$L$6,H$2,0)*$E392)</f>
        <v>543.3749999999992</v>
      </c>
      <c r="I392">
        <f>VLOOKUP($F392,'(참고)타워 스텟 가치'!$B$2:$L$6,I$2,0)+(VLOOKUP($F392,'(참고)타워 스텟 가치'!$B$2:$L$6,I$2,0)*$E392)</f>
        <v>108.67499999999984</v>
      </c>
      <c r="J392">
        <f>VLOOKUP($F392,'(참고)타워 스텟 가치'!$B$2:$L$6,J$2,0)+(VLOOKUP($F392,'(참고)타워 스텟 가치'!$B$2:$L$6,J$2,0)*$E392)</f>
        <v>160999.99999999977</v>
      </c>
      <c r="K392">
        <f>VLOOKUP($F392,'(참고)타워 스텟 가치'!$B$2:$L$6,K$2,0)+(VLOOKUP($F392,'(참고)타워 스텟 가치'!$B$2:$L$6,K$2,0)*$E392)</f>
        <v>2173.4999999999968</v>
      </c>
      <c r="L392">
        <f>VLOOKUP($F392,'(참고)타워 스텟 가치'!$B$2:$L$6,L$2,0)+(VLOOKUP($F392,'(참고)타워 스텟 가치'!$B$2:$L$6,L$2,0)*$E392)</f>
        <v>36.224999999999945</v>
      </c>
      <c r="M392">
        <f>VLOOKUP($F392,'(참고)타워 스텟 가치'!$B$2:$L$6,M$2,0)+(VLOOKUP($F392,'(참고)타워 스텟 가치'!$B$2:$L$6,M$2,0)*$E392)</f>
        <v>9.6599999999999859</v>
      </c>
      <c r="N392">
        <f>VLOOKUP($F392,'(참고)타워 스텟 가치'!$B$2:$L$6,N$2,0)+(VLOOKUP($F392,'(참고)타워 스텟 가치'!$B$2:$L$6,N$2,0)*$E392)</f>
        <v>0</v>
      </c>
      <c r="O392">
        <f>VLOOKUP($F392,'(참고)타워 스텟 가치'!$B$2:$L$6,O$2,0)+(VLOOKUP($F392,'(참고)타워 스텟 가치'!$B$2:$L$6,O$2,0)*$E392)</f>
        <v>0</v>
      </c>
      <c r="P392">
        <f>VLOOKUP($F392,'(참고)타워 스텟 가치'!$B$2:$L$6,P$2,0)+(VLOOKUP($F392,'(참고)타워 스텟 가치'!$B$2:$L$6,P$2,0)*$E392)</f>
        <v>22.539999999999964</v>
      </c>
      <c r="Q392">
        <f>SUM('스테이지별 몬스터 스텟'!H392*'(참고)타워 스텟 가치'!$Q$17,'스테이지별 몬스터 스텟'!I392*'(참고)타워 스텟 가치'!$R$17,'스테이지별 몬스터 스텟'!J392*'(참고)타워 스텟 가치'!$S$17,'스테이지별 몬스터 스텟'!K392*'(참고)타워 스텟 가치'!$T$17,'스테이지별 몬스터 스텟'!L392*'(참고)타워 스텟 가치'!$U$17,'스테이지별 몬스터 스텟'!M392*'(참고)타워 스텟 가치'!$V$17,'스테이지별 몬스터 스텟'!N392*'(참고)타워 스텟 가치'!$W$17,'스테이지별 몬스터 스텟'!O392*'(참고)타워 스텟 가치'!$X$17,'스테이지별 몬스터 스텟'!P392*'(참고)타워 스텟 가치'!$Y$17)</f>
        <v>247223.95249999966</v>
      </c>
      <c r="R392">
        <v>1</v>
      </c>
      <c r="S392">
        <f>VLOOKUP($F392,'(참고)타워 스텟 가치'!$B$7:$L$11,S$2,0)+(VLOOKUP($F392,'(참고)타워 스텟 가치'!$B$7:$L$11,S$2,0)*$E392)</f>
        <v>181.12499999999974</v>
      </c>
      <c r="T392">
        <f>VLOOKUP($F392,'(참고)타워 스텟 가치'!$B$7:$L$11,T$2,0)+(VLOOKUP($F392,'(참고)타워 스텟 가치'!$B$7:$L$11,T$2,0)*$E392)</f>
        <v>326.02499999999952</v>
      </c>
      <c r="U392">
        <f>VLOOKUP($F392,'(참고)타워 스텟 가치'!$B$7:$L$11,U$2,0)+(VLOOKUP($F392,'(참고)타워 스텟 가치'!$B$7:$L$11,U$2,0)*$E392)</f>
        <v>160999.99999999977</v>
      </c>
      <c r="V392">
        <f>VLOOKUP($F392,'(참고)타워 스텟 가치'!$B$7:$L$11,V$2,0)+(VLOOKUP($F392,'(참고)타워 스텟 가치'!$B$7:$L$11,V$2,0)*$E392)</f>
        <v>2173.4999999999968</v>
      </c>
      <c r="W392">
        <f>VLOOKUP($F392,'(참고)타워 스텟 가치'!$B$7:$L$11,W$2,0)+(VLOOKUP($F392,'(참고)타워 스텟 가치'!$B$7:$L$11,W$2,0)*$E392)</f>
        <v>36.224999999999945</v>
      </c>
      <c r="X392">
        <f>VLOOKUP($F392,'(참고)타워 스텟 가치'!$B$7:$L$11,X$2,0)+(VLOOKUP($F392,'(참고)타워 스텟 가치'!$B$7:$L$11,X$2,0)*$E392)</f>
        <v>9.6599999999999859</v>
      </c>
      <c r="Y392">
        <f>VLOOKUP($F392,'(참고)타워 스텟 가치'!$B$7:$L$11,Y$2,0)+(VLOOKUP($F392,'(참고)타워 스텟 가치'!$B$7:$L$11,Y$2,0)*$E392)</f>
        <v>0</v>
      </c>
      <c r="Z392">
        <f>VLOOKUP($F392,'(참고)타워 스텟 가치'!$B$7:$L$11,Z$2,0)+(VLOOKUP($F392,'(참고)타워 스텟 가치'!$B$7:$L$11,Z$2,0)*$E392)</f>
        <v>0</v>
      </c>
      <c r="AA392">
        <f>VLOOKUP($F392,'(참고)타워 스텟 가치'!$B$7:$L$11,AA$2,0)+(VLOOKUP($F392,'(참고)타워 스텟 가치'!$B$7:$L$11,AA$2,0)*$E392)</f>
        <v>22.539999999999964</v>
      </c>
      <c r="AB392">
        <f>SUM('스테이지별 몬스터 스텟'!S392*'(참고)타워 스텟 가치'!$Q$17,'스테이지별 몬스터 스텟'!T392*'(참고)타워 스텟 가치'!$R$17,'스테이지별 몬스터 스텟'!U392*'(참고)타워 스텟 가치'!$S$17,'스테이지별 몬스터 스텟'!V392*'(참고)타워 스텟 가치'!$T$17,'스테이지별 몬스터 스텟'!W392*'(참고)타워 스텟 가치'!$U$17,'스테이지별 몬스터 스텟'!X392*'(참고)타워 스텟 가치'!$V$17,'스테이지별 몬스터 스텟'!Y392*'(참고)타워 스텟 가치'!$W$17,'스테이지별 몬스터 스텟'!Z392*'(참고)타워 스텟 가치'!$X$17,'스테이지별 몬스터 스텟'!AA392*'(참고)타워 스텟 가치'!$Y$17)</f>
        <v>246825.47749999966</v>
      </c>
      <c r="AC392">
        <v>2</v>
      </c>
      <c r="AD392">
        <f>VLOOKUP($F392,'(참고)타워 스텟 가치'!$B$12:$L$16,AD$2,0)+(VLOOKUP($F392,'(참고)타워 스텟 가치'!$B$12:$L$16,AD$2,0)*$E392)</f>
        <v>181.12499999999974</v>
      </c>
      <c r="AE392">
        <f>VLOOKUP($F392,'(참고)타워 스텟 가치'!$B$12:$L$16,AE$2,0)+(VLOOKUP($F392,'(참고)타워 스텟 가치'!$B$12:$L$16,AE$2,0)*$E392)</f>
        <v>217.34999999999968</v>
      </c>
      <c r="AF392">
        <f>VLOOKUP($F392,'(참고)타워 스텟 가치'!$B$12:$L$16,AF$2,0)+(VLOOKUP($F392,'(참고)타워 스텟 가치'!$B$12:$L$16,AF$2,0)*$E392)</f>
        <v>160999.99999999977</v>
      </c>
      <c r="AG392">
        <f>VLOOKUP($F392,'(참고)타워 스텟 가치'!$B$12:$L$16,AG$2,0)+(VLOOKUP($F392,'(참고)타워 스텟 가치'!$B$12:$L$16,AG$2,0)*$E392)</f>
        <v>1086.7499999999984</v>
      </c>
      <c r="AH392">
        <f>VLOOKUP($F392,'(참고)타워 스텟 가치'!$B$12:$L$16,AH$2,0)+(VLOOKUP($F392,'(참고)타워 스텟 가치'!$B$12:$L$16,AH$2,0)*$E392)</f>
        <v>36.224999999999945</v>
      </c>
      <c r="AI392">
        <f>VLOOKUP($F392,'(참고)타워 스텟 가치'!$B$12:$L$16,AI$2,0)+(VLOOKUP($F392,'(참고)타워 스텟 가치'!$B$12:$L$16,AI$2,0)*$E392)</f>
        <v>9.6599999999999859</v>
      </c>
      <c r="AJ392">
        <f>VLOOKUP($F392,'(참고)타워 스텟 가치'!$B$12:$L$16,AJ$2,0)+(VLOOKUP($F392,'(참고)타워 스텟 가치'!$B$12:$L$16,AJ$2,0)*$E392)</f>
        <v>0</v>
      </c>
      <c r="AK392">
        <f>VLOOKUP($F392,'(참고)타워 스텟 가치'!$B$12:$L$16,AK$2,0)+(VLOOKUP($F392,'(참고)타워 스텟 가치'!$B$12:$L$16,AK$2,0)*$E392)</f>
        <v>0</v>
      </c>
      <c r="AL392">
        <f>VLOOKUP($F392,'(참고)타워 스텟 가치'!$B$12:$L$16,AL$2,0)+(VLOOKUP($F392,'(참고)타워 스텟 가치'!$B$12:$L$16,AL$2,0)*$E392)</f>
        <v>45.079999999999927</v>
      </c>
      <c r="AM392">
        <f>SUM('스테이지별 몬스터 스텟'!AD392*'(참고)타워 스텟 가치'!$Q$17,'스테이지별 몬스터 스텟'!AE392*'(참고)타워 스텟 가치'!$R$17,'스테이지별 몬스터 스텟'!AF392*'(참고)타워 스텟 가치'!$S$17,'스테이지별 몬스터 스텟'!AG392*'(참고)타워 스텟 가치'!$T$17,'스테이지별 몬스터 스텟'!AH392*'(참고)타워 스텟 가치'!$U$17,'스테이지별 몬스터 스텟'!AI392*'(참고)타워 스텟 가치'!$V$17,'스테이지별 몬스터 스텟'!AJ392*'(참고)타워 스텟 가치'!$W$17,'스테이지별 몬스터 스텟'!AK392*'(참고)타워 스텟 가치'!$X$17,'스테이지별 몬스터 스텟'!AL392*'(참고)타워 스텟 가치'!$Y$17)</f>
        <v>244534.04499999966</v>
      </c>
      <c r="AN392">
        <v>3</v>
      </c>
    </row>
    <row r="393" spans="3:40" x14ac:dyDescent="0.3">
      <c r="C393">
        <v>4</v>
      </c>
      <c r="D393">
        <f t="shared" si="17"/>
        <v>78</v>
      </c>
      <c r="E393" s="52">
        <f>VLOOKUP(D393,'스테이지별 난이도 설정'!B:C,2,0)</f>
        <v>31.199999999999953</v>
      </c>
      <c r="F393" t="str">
        <f t="shared" si="18"/>
        <v>유니크</v>
      </c>
      <c r="G393">
        <f t="shared" si="19"/>
        <v>6</v>
      </c>
      <c r="H393">
        <f>VLOOKUP($F393,'(참고)타워 스텟 가치'!$B$2:$L$6,H$2,0)+(VLOOKUP($F393,'(참고)타워 스텟 가치'!$B$2:$L$6,H$2,0)*$E393)</f>
        <v>815.06249999999886</v>
      </c>
      <c r="I393">
        <f>VLOOKUP($F393,'(참고)타워 스텟 가치'!$B$2:$L$6,I$2,0)+(VLOOKUP($F393,'(참고)타워 스텟 가치'!$B$2:$L$6,I$2,0)*$E393)</f>
        <v>163.01249999999976</v>
      </c>
      <c r="J393">
        <f>VLOOKUP($F393,'(참고)타워 스텟 가치'!$B$2:$L$6,J$2,0)+(VLOOKUP($F393,'(참고)타워 스텟 가치'!$B$2:$L$6,J$2,0)*$E393)</f>
        <v>160999.99999999977</v>
      </c>
      <c r="K393">
        <f>VLOOKUP($F393,'(참고)타워 스텟 가치'!$B$2:$L$6,K$2,0)+(VLOOKUP($F393,'(참고)타워 스텟 가치'!$B$2:$L$6,K$2,0)*$E393)</f>
        <v>3260.2499999999955</v>
      </c>
      <c r="L393">
        <f>VLOOKUP($F393,'(참고)타워 스텟 가치'!$B$2:$L$6,L$2,0)+(VLOOKUP($F393,'(참고)타워 스텟 가치'!$B$2:$L$6,L$2,0)*$E393)</f>
        <v>54.33749999999992</v>
      </c>
      <c r="M393">
        <f>VLOOKUP($F393,'(참고)타워 스텟 가치'!$B$2:$L$6,M$2,0)+(VLOOKUP($F393,'(참고)타워 스텟 가치'!$B$2:$L$6,M$2,0)*$E393)</f>
        <v>9.6599999999999859</v>
      </c>
      <c r="N393">
        <f>VLOOKUP($F393,'(참고)타워 스텟 가치'!$B$2:$L$6,N$2,0)+(VLOOKUP($F393,'(참고)타워 스텟 가치'!$B$2:$L$6,N$2,0)*$E393)</f>
        <v>0</v>
      </c>
      <c r="O393">
        <f>VLOOKUP($F393,'(참고)타워 스텟 가치'!$B$2:$L$6,O$2,0)+(VLOOKUP($F393,'(참고)타워 스텟 가치'!$B$2:$L$6,O$2,0)*$E393)</f>
        <v>0</v>
      </c>
      <c r="P393">
        <f>VLOOKUP($F393,'(참고)타워 스텟 가치'!$B$2:$L$6,P$2,0)+(VLOOKUP($F393,'(참고)타워 스텟 가치'!$B$2:$L$6,P$2,0)*$E393)</f>
        <v>32.199999999999953</v>
      </c>
      <c r="Q393">
        <f>SUM('스테이지별 몬스터 스텟'!H393*'(참고)타워 스텟 가치'!$Q$17,'스테이지별 몬스터 스텟'!I393*'(참고)타워 스텟 가치'!$R$17,'스테이지별 몬스터 스텟'!J393*'(참고)타워 스텟 가치'!$S$17,'스테이지별 몬스터 스텟'!K393*'(참고)타워 스텟 가치'!$T$17,'스테이지별 몬스터 스텟'!L393*'(참고)타워 스텟 가치'!$U$17,'스테이지별 몬스터 스텟'!M393*'(참고)타워 스텟 가치'!$V$17,'스테이지별 몬스터 스텟'!N393*'(참고)타워 스텟 가치'!$W$17,'스테이지별 몬스터 스텟'!O393*'(참고)타워 스텟 가치'!$X$17,'스테이지별 몬스터 스텟'!P393*'(참고)타워 스텟 가치'!$Y$17)</f>
        <v>250077.87874999963</v>
      </c>
      <c r="R393">
        <v>1</v>
      </c>
      <c r="S393">
        <f>VLOOKUP($F393,'(참고)타워 스텟 가치'!$B$7:$L$11,S$2,0)+(VLOOKUP($F393,'(참고)타워 스텟 가치'!$B$7:$L$11,S$2,0)*$E393)</f>
        <v>271.6874999999996</v>
      </c>
      <c r="T393">
        <f>VLOOKUP($F393,'(참고)타워 스텟 가치'!$B$7:$L$11,T$2,0)+(VLOOKUP($F393,'(참고)타워 스텟 가치'!$B$7:$L$11,T$2,0)*$E393)</f>
        <v>489.03749999999928</v>
      </c>
      <c r="U393">
        <f>VLOOKUP($F393,'(참고)타워 스텟 가치'!$B$7:$L$11,U$2,0)+(VLOOKUP($F393,'(참고)타워 스텟 가치'!$B$7:$L$11,U$2,0)*$E393)</f>
        <v>160999.99999999977</v>
      </c>
      <c r="V393">
        <f>VLOOKUP($F393,'(참고)타워 스텟 가치'!$B$7:$L$11,V$2,0)+(VLOOKUP($F393,'(참고)타워 스텟 가치'!$B$7:$L$11,V$2,0)*$E393)</f>
        <v>3260.2499999999955</v>
      </c>
      <c r="W393">
        <f>VLOOKUP($F393,'(참고)타워 스텟 가치'!$B$7:$L$11,W$2,0)+(VLOOKUP($F393,'(참고)타워 스텟 가치'!$B$7:$L$11,W$2,0)*$E393)</f>
        <v>54.33749999999992</v>
      </c>
      <c r="X393">
        <f>VLOOKUP($F393,'(참고)타워 스텟 가치'!$B$7:$L$11,X$2,0)+(VLOOKUP($F393,'(참고)타워 스텟 가치'!$B$7:$L$11,X$2,0)*$E393)</f>
        <v>9.6599999999999859</v>
      </c>
      <c r="Y393">
        <f>VLOOKUP($F393,'(참고)타워 스텟 가치'!$B$7:$L$11,Y$2,0)+(VLOOKUP($F393,'(참고)타워 스텟 가치'!$B$7:$L$11,Y$2,0)*$E393)</f>
        <v>0</v>
      </c>
      <c r="Z393">
        <f>VLOOKUP($F393,'(참고)타워 스텟 가치'!$B$7:$L$11,Z$2,0)+(VLOOKUP($F393,'(참고)타워 스텟 가치'!$B$7:$L$11,Z$2,0)*$E393)</f>
        <v>0</v>
      </c>
      <c r="AA393">
        <f>VLOOKUP($F393,'(참고)타워 스텟 가치'!$B$7:$L$11,AA$2,0)+(VLOOKUP($F393,'(참고)타워 스텟 가치'!$B$7:$L$11,AA$2,0)*$E393)</f>
        <v>32.199999999999953</v>
      </c>
      <c r="AB393">
        <f>SUM('스테이지별 몬스터 스텟'!S393*'(참고)타워 스텟 가치'!$Q$17,'스테이지별 몬스터 스텟'!T393*'(참고)타워 스텟 가치'!$R$17,'스테이지별 몬스터 스텟'!U393*'(참고)타워 스텟 가치'!$S$17,'스테이지별 몬스터 스텟'!V393*'(참고)타워 스텟 가치'!$T$17,'스테이지별 몬스터 스텟'!W393*'(참고)타워 스텟 가치'!$U$17,'스테이지별 몬스터 스텟'!X393*'(참고)타워 스텟 가치'!$V$17,'스테이지별 몬스터 스텟'!Y393*'(참고)타워 스텟 가치'!$W$17,'스테이지별 몬스터 스텟'!Z393*'(참고)타워 스텟 가치'!$X$17,'스테이지별 몬스터 스텟'!AA393*'(참고)타워 스텟 가치'!$Y$17)</f>
        <v>249480.16624999963</v>
      </c>
      <c r="AC393">
        <v>2</v>
      </c>
      <c r="AD393">
        <f>VLOOKUP($F393,'(참고)타워 스텟 가치'!$B$12:$L$16,AD$2,0)+(VLOOKUP($F393,'(참고)타워 스텟 가치'!$B$12:$L$16,AD$2,0)*$E393)</f>
        <v>271.6874999999996</v>
      </c>
      <c r="AE393">
        <f>VLOOKUP($F393,'(참고)타워 스텟 가치'!$B$12:$L$16,AE$2,0)+(VLOOKUP($F393,'(참고)타워 스텟 가치'!$B$12:$L$16,AE$2,0)*$E393)</f>
        <v>326.02499999999952</v>
      </c>
      <c r="AF393">
        <f>VLOOKUP($F393,'(참고)타워 스텟 가치'!$B$12:$L$16,AF$2,0)+(VLOOKUP($F393,'(참고)타워 스텟 가치'!$B$12:$L$16,AF$2,0)*$E393)</f>
        <v>160999.99999999977</v>
      </c>
      <c r="AG393">
        <f>VLOOKUP($F393,'(참고)타워 스텟 가치'!$B$12:$L$16,AG$2,0)+(VLOOKUP($F393,'(참고)타워 스텟 가치'!$B$12:$L$16,AG$2,0)*$E393)</f>
        <v>1630.1249999999977</v>
      </c>
      <c r="AH393">
        <f>VLOOKUP($F393,'(참고)타워 스텟 가치'!$B$12:$L$16,AH$2,0)+(VLOOKUP($F393,'(참고)타워 스텟 가치'!$B$12:$L$16,AH$2,0)*$E393)</f>
        <v>54.33749999999992</v>
      </c>
      <c r="AI393">
        <f>VLOOKUP($F393,'(참고)타워 스텟 가치'!$B$12:$L$16,AI$2,0)+(VLOOKUP($F393,'(참고)타워 스텟 가치'!$B$12:$L$16,AI$2,0)*$E393)</f>
        <v>9.6599999999999859</v>
      </c>
      <c r="AJ393">
        <f>VLOOKUP($F393,'(참고)타워 스텟 가치'!$B$12:$L$16,AJ$2,0)+(VLOOKUP($F393,'(참고)타워 스텟 가치'!$B$12:$L$16,AJ$2,0)*$E393)</f>
        <v>0</v>
      </c>
      <c r="AK393">
        <f>VLOOKUP($F393,'(참고)타워 스텟 가치'!$B$12:$L$16,AK$2,0)+(VLOOKUP($F393,'(참고)타워 스텟 가치'!$B$12:$L$16,AK$2,0)*$E393)</f>
        <v>0</v>
      </c>
      <c r="AL393">
        <f>VLOOKUP($F393,'(참고)타워 스텟 가치'!$B$12:$L$16,AL$2,0)+(VLOOKUP($F393,'(참고)타워 스텟 가치'!$B$12:$L$16,AL$2,0)*$E393)</f>
        <v>64.399999999999906</v>
      </c>
      <c r="AM393">
        <f>SUM('스테이지별 몬스터 스텟'!AD393*'(참고)타워 스텟 가치'!$Q$17,'스테이지별 몬스터 스텟'!AE393*'(참고)타워 스텟 가치'!$R$17,'스테이지별 몬스터 스텟'!AF393*'(참고)타워 스텟 가치'!$S$17,'스테이지별 몬스터 스텟'!AG393*'(참고)타워 스텟 가치'!$T$17,'스테이지별 몬스터 스텟'!AH393*'(참고)타워 스텟 가치'!$U$17,'스테이지별 몬스터 스텟'!AI393*'(참고)타워 스텟 가치'!$V$17,'스테이지별 몬스터 스텟'!AJ393*'(참고)타워 스텟 가치'!$W$17,'스테이지별 몬스터 스텟'!AK393*'(참고)타워 스텟 가치'!$X$17,'스테이지별 몬스터 스텟'!AL393*'(참고)타워 스텟 가치'!$Y$17)</f>
        <v>246039.79749999964</v>
      </c>
      <c r="AN393">
        <v>3</v>
      </c>
    </row>
    <row r="394" spans="3:40" x14ac:dyDescent="0.3">
      <c r="C394">
        <v>5</v>
      </c>
      <c r="D394">
        <f t="shared" si="17"/>
        <v>78</v>
      </c>
      <c r="E394" s="52">
        <f>VLOOKUP(D394,'스테이지별 난이도 설정'!B:C,2,0)</f>
        <v>31.199999999999953</v>
      </c>
      <c r="F394" t="str">
        <f t="shared" si="18"/>
        <v>스페셜</v>
      </c>
      <c r="G394">
        <f t="shared" si="19"/>
        <v>6</v>
      </c>
      <c r="H394">
        <f>VLOOKUP($F394,'(참고)타워 스텟 가치'!$B$2:$L$6,H$2,0)+(VLOOKUP($F394,'(참고)타워 스텟 가치'!$B$2:$L$6,H$2,0)*$E394)</f>
        <v>1222.5937499999982</v>
      </c>
      <c r="I394">
        <f>VLOOKUP($F394,'(참고)타워 스텟 가치'!$B$2:$L$6,I$2,0)+(VLOOKUP($F394,'(참고)타워 스텟 가치'!$B$2:$L$6,I$2,0)*$E394)</f>
        <v>244.51874999999964</v>
      </c>
      <c r="J394">
        <f>VLOOKUP($F394,'(참고)타워 스텟 가치'!$B$2:$L$6,J$2,0)+(VLOOKUP($F394,'(참고)타워 스텟 가치'!$B$2:$L$6,J$2,0)*$E394)</f>
        <v>160999.99999999977</v>
      </c>
      <c r="K394">
        <f>VLOOKUP($F394,'(참고)타워 스텟 가치'!$B$2:$L$6,K$2,0)+(VLOOKUP($F394,'(참고)타워 스텟 가치'!$B$2:$L$6,K$2,0)*$E394)</f>
        <v>4890.3749999999927</v>
      </c>
      <c r="L394">
        <f>VLOOKUP($F394,'(참고)타워 스텟 가치'!$B$2:$L$6,L$2,0)+(VLOOKUP($F394,'(참고)타워 스텟 가치'!$B$2:$L$6,L$2,0)*$E394)</f>
        <v>81.506249999999881</v>
      </c>
      <c r="M394">
        <f>VLOOKUP($F394,'(참고)타워 스텟 가치'!$B$2:$L$6,M$2,0)+(VLOOKUP($F394,'(참고)타워 스텟 가치'!$B$2:$L$6,M$2,0)*$E394)</f>
        <v>9.6599999999999859</v>
      </c>
      <c r="N394">
        <f>VLOOKUP($F394,'(참고)타워 스텟 가치'!$B$2:$L$6,N$2,0)+(VLOOKUP($F394,'(참고)타워 스텟 가치'!$B$2:$L$6,N$2,0)*$E394)</f>
        <v>0</v>
      </c>
      <c r="O394">
        <f>VLOOKUP($F394,'(참고)타워 스텟 가치'!$B$2:$L$6,O$2,0)+(VLOOKUP($F394,'(참고)타워 스텟 가치'!$B$2:$L$6,O$2,0)*$E394)</f>
        <v>0</v>
      </c>
      <c r="P394">
        <f>VLOOKUP($F394,'(참고)타워 스텟 가치'!$B$2:$L$6,P$2,0)+(VLOOKUP($F394,'(참고)타워 스텟 가치'!$B$2:$L$6,P$2,0)*$E394)</f>
        <v>32.199999999999953</v>
      </c>
      <c r="Q394">
        <f>SUM('스테이지별 몬스터 스텟'!H394*'(참고)타워 스텟 가치'!$Q$17,'스테이지별 몬스터 스텟'!I394*'(참고)타워 스텟 가치'!$R$17,'스테이지별 몬스터 스텟'!J394*'(참고)타워 스텟 가치'!$S$17,'스테이지별 몬스터 스텟'!K394*'(참고)타워 스텟 가치'!$T$17,'스테이지별 몬스터 스텟'!L394*'(참고)타워 스텟 가치'!$U$17,'스테이지별 몬스터 스텟'!M394*'(참고)타워 스텟 가치'!$V$17,'스테이지별 몬스터 스텟'!N394*'(참고)타워 스텟 가치'!$W$17,'스테이지별 몬스터 스텟'!O394*'(참고)타워 스텟 가치'!$X$17,'스테이지별 몬스터 스텟'!P394*'(참고)타워 스텟 가치'!$Y$17)</f>
        <v>254329.78812499961</v>
      </c>
      <c r="R394">
        <v>1</v>
      </c>
      <c r="S394">
        <f>VLOOKUP($F394,'(참고)타워 스텟 가치'!$B$7:$L$11,S$2,0)+(VLOOKUP($F394,'(참고)타워 스텟 가치'!$B$7:$L$11,S$2,0)*$E394)</f>
        <v>407.53124999999943</v>
      </c>
      <c r="T394">
        <f>VLOOKUP($F394,'(참고)타워 스텟 가치'!$B$7:$L$11,T$2,0)+(VLOOKUP($F394,'(참고)타워 스텟 가치'!$B$7:$L$11,T$2,0)*$E394)</f>
        <v>733.55624999999895</v>
      </c>
      <c r="U394">
        <f>VLOOKUP($F394,'(참고)타워 스텟 가치'!$B$7:$L$11,U$2,0)+(VLOOKUP($F394,'(참고)타워 스텟 가치'!$B$7:$L$11,U$2,0)*$E394)</f>
        <v>160999.99999999977</v>
      </c>
      <c r="V394">
        <f>VLOOKUP($F394,'(참고)타워 스텟 가치'!$B$7:$L$11,V$2,0)+(VLOOKUP($F394,'(참고)타워 스텟 가치'!$B$7:$L$11,V$2,0)*$E394)</f>
        <v>4890.3749999999927</v>
      </c>
      <c r="W394">
        <f>VLOOKUP($F394,'(참고)타워 스텟 가치'!$B$7:$L$11,W$2,0)+(VLOOKUP($F394,'(참고)타워 스텟 가치'!$B$7:$L$11,W$2,0)*$E394)</f>
        <v>81.506249999999881</v>
      </c>
      <c r="X394">
        <f>VLOOKUP($F394,'(참고)타워 스텟 가치'!$B$7:$L$11,X$2,0)+(VLOOKUP($F394,'(참고)타워 스텟 가치'!$B$7:$L$11,X$2,0)*$E394)</f>
        <v>9.6599999999999859</v>
      </c>
      <c r="Y394">
        <f>VLOOKUP($F394,'(참고)타워 스텟 가치'!$B$7:$L$11,Y$2,0)+(VLOOKUP($F394,'(참고)타워 스텟 가치'!$B$7:$L$11,Y$2,0)*$E394)</f>
        <v>0</v>
      </c>
      <c r="Z394">
        <f>VLOOKUP($F394,'(참고)타워 스텟 가치'!$B$7:$L$11,Z$2,0)+(VLOOKUP($F394,'(참고)타워 스텟 가치'!$B$7:$L$11,Z$2,0)*$E394)</f>
        <v>0</v>
      </c>
      <c r="AA394">
        <f>VLOOKUP($F394,'(참고)타워 스텟 가치'!$B$7:$L$11,AA$2,0)+(VLOOKUP($F394,'(참고)타워 스텟 가치'!$B$7:$L$11,AA$2,0)*$E394)</f>
        <v>32.199999999999953</v>
      </c>
      <c r="AB394">
        <f>SUM('스테이지별 몬스터 스텟'!S394*'(참고)타워 스텟 가치'!$Q$17,'스테이지별 몬스터 스텟'!T394*'(참고)타워 스텟 가치'!$R$17,'스테이지별 몬스터 스텟'!U394*'(참고)타워 스텟 가치'!$S$17,'스테이지별 몬스터 스텟'!V394*'(참고)타워 스텟 가치'!$T$17,'스테이지별 몬스터 스텟'!W394*'(참고)타워 스텟 가치'!$U$17,'스테이지별 몬스터 스텟'!X394*'(참고)타워 스텟 가치'!$V$17,'스테이지별 몬스터 스텟'!Y394*'(참고)타워 스텟 가치'!$W$17,'스테이지별 몬스터 스텟'!Z394*'(참고)타워 스텟 가치'!$X$17,'스테이지별 몬스터 스텟'!AA394*'(참고)타워 스텟 가치'!$Y$17)</f>
        <v>253433.21937499964</v>
      </c>
      <c r="AC394">
        <v>2</v>
      </c>
      <c r="AD394">
        <f>VLOOKUP($F394,'(참고)타워 스텟 가치'!$B$12:$L$16,AD$2,0)+(VLOOKUP($F394,'(참고)타워 스텟 가치'!$B$12:$L$16,AD$2,0)*$E394)</f>
        <v>407.53124999999943</v>
      </c>
      <c r="AE394">
        <f>VLOOKUP($F394,'(참고)타워 스텟 가치'!$B$12:$L$16,AE$2,0)+(VLOOKUP($F394,'(참고)타워 스텟 가치'!$B$12:$L$16,AE$2,0)*$E394)</f>
        <v>489.03749999999928</v>
      </c>
      <c r="AF394">
        <f>VLOOKUP($F394,'(참고)타워 스텟 가치'!$B$12:$L$16,AF$2,0)+(VLOOKUP($F394,'(참고)타워 스텟 가치'!$B$12:$L$16,AF$2,0)*$E394)</f>
        <v>160999.99999999977</v>
      </c>
      <c r="AG394">
        <f>VLOOKUP($F394,'(참고)타워 스텟 가치'!$B$12:$L$16,AG$2,0)+(VLOOKUP($F394,'(참고)타워 스텟 가치'!$B$12:$L$16,AG$2,0)*$E394)</f>
        <v>2445.1874999999964</v>
      </c>
      <c r="AH394">
        <f>VLOOKUP($F394,'(참고)타워 스텟 가치'!$B$12:$L$16,AH$2,0)+(VLOOKUP($F394,'(참고)타워 스텟 가치'!$B$12:$L$16,AH$2,0)*$E394)</f>
        <v>81.506249999999881</v>
      </c>
      <c r="AI394">
        <f>VLOOKUP($F394,'(참고)타워 스텟 가치'!$B$12:$L$16,AI$2,0)+(VLOOKUP($F394,'(참고)타워 스텟 가치'!$B$12:$L$16,AI$2,0)*$E394)</f>
        <v>9.6599999999999859</v>
      </c>
      <c r="AJ394">
        <f>VLOOKUP($F394,'(참고)타워 스텟 가치'!$B$12:$L$16,AJ$2,0)+(VLOOKUP($F394,'(참고)타워 스텟 가치'!$B$12:$L$16,AJ$2,0)*$E394)</f>
        <v>0</v>
      </c>
      <c r="AK394">
        <f>VLOOKUP($F394,'(참고)타워 스텟 가치'!$B$12:$L$16,AK$2,0)+(VLOOKUP($F394,'(참고)타워 스텟 가치'!$B$12:$L$16,AK$2,0)*$E394)</f>
        <v>0</v>
      </c>
      <c r="AL394">
        <f>VLOOKUP($F394,'(참고)타워 스텟 가치'!$B$12:$L$16,AL$2,0)+(VLOOKUP($F394,'(참고)타워 스텟 가치'!$B$12:$L$16,AL$2,0)*$E394)</f>
        <v>64.399999999999906</v>
      </c>
      <c r="AM394">
        <f>SUM('스테이지별 몬스터 스텟'!AD394*'(참고)타워 스텟 가치'!$Q$17,'스테이지별 몬스터 스텟'!AE394*'(참고)타워 스텟 가치'!$R$17,'스테이지별 몬스터 스텟'!AF394*'(참고)타워 스텟 가치'!$S$17,'스테이지별 몬스터 스텟'!AG394*'(참고)타워 스텟 가치'!$T$17,'스테이지별 몬스터 스텟'!AH394*'(참고)타워 스텟 가치'!$U$17,'스테이지별 몬스터 스텟'!AI394*'(참고)타워 스텟 가치'!$V$17,'스테이지별 몬스터 스텟'!AJ394*'(참고)타워 스텟 가치'!$W$17,'스테이지별 몬스터 스텟'!AK394*'(참고)타워 스텟 가치'!$X$17,'스테이지별 몬스터 스텟'!AL394*'(참고)타워 스텟 가치'!$Y$17)</f>
        <v>248240.46624999965</v>
      </c>
      <c r="AN394">
        <v>3</v>
      </c>
    </row>
    <row r="395" spans="3:40" x14ac:dyDescent="0.3">
      <c r="C395">
        <v>1</v>
      </c>
      <c r="D395">
        <f t="shared" si="17"/>
        <v>79</v>
      </c>
      <c r="E395" s="52">
        <f>VLOOKUP(D395,'스테이지별 난이도 설정'!B:C,2,0)</f>
        <v>31.599999999999952</v>
      </c>
      <c r="F395" t="str">
        <f t="shared" si="18"/>
        <v>일반</v>
      </c>
      <c r="G395">
        <f t="shared" si="19"/>
        <v>6</v>
      </c>
      <c r="H395">
        <f>VLOOKUP($F395,'(참고)타워 스텟 가치'!$B$2:$L$6,H$2,0)+(VLOOKUP($F395,'(참고)타워 스텟 가치'!$B$2:$L$6,H$2,0)*$E395)</f>
        <v>244.49999999999963</v>
      </c>
      <c r="I395">
        <f>VLOOKUP($F395,'(참고)타워 스텟 가치'!$B$2:$L$6,I$2,0)+(VLOOKUP($F395,'(참고)타워 스텟 가치'!$B$2:$L$6,I$2,0)*$E395)</f>
        <v>48.899999999999928</v>
      </c>
      <c r="J395">
        <f>VLOOKUP($F395,'(참고)타워 스텟 가치'!$B$2:$L$6,J$2,0)+(VLOOKUP($F395,'(참고)타워 스텟 가치'!$B$2:$L$6,J$2,0)*$E395)</f>
        <v>162999.99999999977</v>
      </c>
      <c r="K395">
        <f>VLOOKUP($F395,'(참고)타워 스텟 가치'!$B$2:$L$6,K$2,0)+(VLOOKUP($F395,'(참고)타워 스텟 가치'!$B$2:$L$6,K$2,0)*$E395)</f>
        <v>977.99999999999852</v>
      </c>
      <c r="L395">
        <f>VLOOKUP($F395,'(참고)타워 스텟 가치'!$B$2:$L$6,L$2,0)+(VLOOKUP($F395,'(참고)타워 스텟 가치'!$B$2:$L$6,L$2,0)*$E395)</f>
        <v>16.299999999999976</v>
      </c>
      <c r="M395">
        <f>VLOOKUP($F395,'(참고)타워 스텟 가치'!$B$2:$L$6,M$2,0)+(VLOOKUP($F395,'(참고)타워 스텟 가치'!$B$2:$L$6,M$2,0)*$E395)</f>
        <v>9.7799999999999851</v>
      </c>
      <c r="N395">
        <f>VLOOKUP($F395,'(참고)타워 스텟 가치'!$B$2:$L$6,N$2,0)+(VLOOKUP($F395,'(참고)타워 스텟 가치'!$B$2:$L$6,N$2,0)*$E395)</f>
        <v>0</v>
      </c>
      <c r="O395">
        <f>VLOOKUP($F395,'(참고)타워 스텟 가치'!$B$2:$L$6,O$2,0)+(VLOOKUP($F395,'(참고)타워 스텟 가치'!$B$2:$L$6,O$2,0)*$E395)</f>
        <v>0</v>
      </c>
      <c r="P395">
        <f>VLOOKUP($F395,'(참고)타워 스텟 가치'!$B$2:$L$6,P$2,0)+(VLOOKUP($F395,'(참고)타워 스텟 가치'!$B$2:$L$6,P$2,0)*$E395)</f>
        <v>22.819999999999965</v>
      </c>
      <c r="Q395">
        <f>SUM('스테이지별 몬스터 스텟'!H395*'(참고)타워 스텟 가치'!$Q$17,'스테이지별 몬스터 스텟'!I395*'(참고)타워 스텟 가치'!$R$17,'스테이지별 몬스터 스텟'!J395*'(참고)타워 스텟 가치'!$S$17,'스테이지별 몬스터 스텟'!K395*'(참고)타워 스텟 가치'!$T$17,'스테이지별 몬스터 스텟'!L395*'(참고)타워 스텟 가치'!$U$17,'스테이지별 몬스터 스텟'!M395*'(참고)타워 스텟 가치'!$V$17,'스테이지별 몬스터 스텟'!N395*'(참고)타워 스텟 가치'!$W$17,'스테이지별 몬스터 스텟'!O395*'(참고)타워 스텟 가치'!$X$17,'스테이지별 몬스터 스텟'!P395*'(참고)타워 스텟 가치'!$Y$17)</f>
        <v>247106.36999999968</v>
      </c>
      <c r="R395">
        <v>1</v>
      </c>
      <c r="S395">
        <f>VLOOKUP($F395,'(참고)타워 스텟 가치'!$B$7:$L$11,S$2,0)+(VLOOKUP($F395,'(참고)타워 스텟 가치'!$B$7:$L$11,S$2,0)*$E395)</f>
        <v>81.499999999999886</v>
      </c>
      <c r="T395">
        <f>VLOOKUP($F395,'(참고)타워 스텟 가치'!$B$7:$L$11,T$2,0)+(VLOOKUP($F395,'(참고)타워 스텟 가치'!$B$7:$L$11,T$2,0)*$E395)</f>
        <v>146.69999999999979</v>
      </c>
      <c r="U395">
        <f>VLOOKUP($F395,'(참고)타워 스텟 가치'!$B$7:$L$11,U$2,0)+(VLOOKUP($F395,'(참고)타워 스텟 가치'!$B$7:$L$11,U$2,0)*$E395)</f>
        <v>162999.99999999977</v>
      </c>
      <c r="V395">
        <f>VLOOKUP($F395,'(참고)타워 스텟 가치'!$B$7:$L$11,V$2,0)+(VLOOKUP($F395,'(참고)타워 스텟 가치'!$B$7:$L$11,V$2,0)*$E395)</f>
        <v>977.99999999999852</v>
      </c>
      <c r="W395">
        <f>VLOOKUP($F395,'(참고)타워 스텟 가치'!$B$7:$L$11,W$2,0)+(VLOOKUP($F395,'(참고)타워 스텟 가치'!$B$7:$L$11,W$2,0)*$E395)</f>
        <v>16.299999999999976</v>
      </c>
      <c r="X395">
        <f>VLOOKUP($F395,'(참고)타워 스텟 가치'!$B$7:$L$11,X$2,0)+(VLOOKUP($F395,'(참고)타워 스텟 가치'!$B$7:$L$11,X$2,0)*$E395)</f>
        <v>9.7799999999999851</v>
      </c>
      <c r="Y395">
        <f>VLOOKUP($F395,'(참고)타워 스텟 가치'!$B$7:$L$11,Y$2,0)+(VLOOKUP($F395,'(참고)타워 스텟 가치'!$B$7:$L$11,Y$2,0)*$E395)</f>
        <v>0</v>
      </c>
      <c r="Z395">
        <f>VLOOKUP($F395,'(참고)타워 스텟 가치'!$B$7:$L$11,Z$2,0)+(VLOOKUP($F395,'(참고)타워 스텟 가치'!$B$7:$L$11,Z$2,0)*$E395)</f>
        <v>0</v>
      </c>
      <c r="AA395">
        <f>VLOOKUP($F395,'(참고)타워 스텟 가치'!$B$7:$L$11,AA$2,0)+(VLOOKUP($F395,'(참고)타워 스텟 가치'!$B$7:$L$11,AA$2,0)*$E395)</f>
        <v>22.819999999999965</v>
      </c>
      <c r="AB395">
        <f>SUM('스테이지별 몬스터 스텟'!S395*'(참고)타워 스텟 가치'!$Q$17,'스테이지별 몬스터 스텟'!T395*'(참고)타워 스텟 가치'!$R$17,'스테이지별 몬스터 스텟'!U395*'(참고)타워 스텟 가치'!$S$17,'스테이지별 몬스터 스텟'!V395*'(참고)타워 스텟 가치'!$T$17,'스테이지별 몬스터 스텟'!W395*'(참고)타워 스텟 가치'!$U$17,'스테이지별 몬스터 스텟'!X395*'(참고)타워 스텟 가치'!$V$17,'스테이지별 몬스터 스텟'!Y395*'(참고)타워 스텟 가치'!$W$17,'스테이지별 몬스터 스텟'!Z395*'(참고)타워 스텟 가치'!$X$17,'스테이지별 몬스터 스텟'!AA395*'(참고)타워 스텟 가치'!$Y$17)</f>
        <v>246927.06999999966</v>
      </c>
      <c r="AC395">
        <v>2</v>
      </c>
      <c r="AD395">
        <f>VLOOKUP($F395,'(참고)타워 스텟 가치'!$B$12:$L$16,AD$2,0)+(VLOOKUP($F395,'(참고)타워 스텟 가치'!$B$12:$L$16,AD$2,0)*$E395)</f>
        <v>81.499999999999886</v>
      </c>
      <c r="AE395">
        <f>VLOOKUP($F395,'(참고)타워 스텟 가치'!$B$12:$L$16,AE$2,0)+(VLOOKUP($F395,'(참고)타워 스텟 가치'!$B$12:$L$16,AE$2,0)*$E395)</f>
        <v>97.799999999999855</v>
      </c>
      <c r="AF395">
        <f>VLOOKUP($F395,'(참고)타워 스텟 가치'!$B$12:$L$16,AF$2,0)+(VLOOKUP($F395,'(참고)타워 스텟 가치'!$B$12:$L$16,AF$2,0)*$E395)</f>
        <v>162999.99999999977</v>
      </c>
      <c r="AG395">
        <f>VLOOKUP($F395,'(참고)타워 스텟 가치'!$B$12:$L$16,AG$2,0)+(VLOOKUP($F395,'(참고)타워 스텟 가치'!$B$12:$L$16,AG$2,0)*$E395)</f>
        <v>488.99999999999926</v>
      </c>
      <c r="AH395">
        <f>VLOOKUP($F395,'(참고)타워 스텟 가치'!$B$12:$L$16,AH$2,0)+(VLOOKUP($F395,'(참고)타워 스텟 가치'!$B$12:$L$16,AH$2,0)*$E395)</f>
        <v>16.299999999999976</v>
      </c>
      <c r="AI395">
        <f>VLOOKUP($F395,'(참고)타워 스텟 가치'!$B$12:$L$16,AI$2,0)+(VLOOKUP($F395,'(참고)타워 스텟 가치'!$B$12:$L$16,AI$2,0)*$E395)</f>
        <v>9.7799999999999851</v>
      </c>
      <c r="AJ395">
        <f>VLOOKUP($F395,'(참고)타워 스텟 가치'!$B$12:$L$16,AJ$2,0)+(VLOOKUP($F395,'(참고)타워 스텟 가치'!$B$12:$L$16,AJ$2,0)*$E395)</f>
        <v>0</v>
      </c>
      <c r="AK395">
        <f>VLOOKUP($F395,'(참고)타워 스텟 가치'!$B$12:$L$16,AK$2,0)+(VLOOKUP($F395,'(참고)타워 스텟 가치'!$B$12:$L$16,AK$2,0)*$E395)</f>
        <v>0</v>
      </c>
      <c r="AL395">
        <f>VLOOKUP($F395,'(참고)타워 스텟 가치'!$B$12:$L$16,AL$2,0)+(VLOOKUP($F395,'(참고)타워 스텟 가치'!$B$12:$L$16,AL$2,0)*$E395)</f>
        <v>45.63999999999993</v>
      </c>
      <c r="AM395">
        <f>SUM('스테이지별 몬스터 스텟'!AD395*'(참고)타워 스텟 가치'!$Q$17,'스테이지별 몬스터 스텟'!AE395*'(참고)타워 스텟 가치'!$R$17,'스테이지별 몬스터 스텟'!AF395*'(참고)타워 스텟 가치'!$S$17,'스테이지별 몬스터 스텟'!AG395*'(참고)타워 스텟 가치'!$T$17,'스테이지별 몬스터 스텟'!AH395*'(참고)타워 스텟 가치'!$U$17,'스테이지별 몬스터 스텟'!AI395*'(참고)타워 스텟 가치'!$V$17,'스테이지별 몬스터 스텟'!AJ395*'(참고)타워 스텟 가치'!$W$17,'스테이지별 몬스터 스텟'!AK395*'(참고)타워 스텟 가치'!$X$17,'스테이지별 몬스터 스텟'!AL395*'(참고)타워 스텟 가치'!$Y$17)</f>
        <v>245921.35999999967</v>
      </c>
      <c r="AN395">
        <v>3</v>
      </c>
    </row>
    <row r="396" spans="3:40" x14ac:dyDescent="0.3">
      <c r="C396">
        <v>2</v>
      </c>
      <c r="D396">
        <f t="shared" si="17"/>
        <v>79</v>
      </c>
      <c r="E396" s="52">
        <f>VLOOKUP(D396,'스테이지별 난이도 설정'!B:C,2,0)</f>
        <v>31.599999999999952</v>
      </c>
      <c r="F396" t="str">
        <f t="shared" si="18"/>
        <v>레어</v>
      </c>
      <c r="G396">
        <f t="shared" si="19"/>
        <v>6</v>
      </c>
      <c r="H396">
        <f>VLOOKUP($F396,'(참고)타워 스텟 가치'!$B$2:$L$6,H$2,0)+(VLOOKUP($F396,'(참고)타워 스텟 가치'!$B$2:$L$6,H$2,0)*$E396)</f>
        <v>366.74999999999943</v>
      </c>
      <c r="I396">
        <f>VLOOKUP($F396,'(참고)타워 스텟 가치'!$B$2:$L$6,I$2,0)+(VLOOKUP($F396,'(참고)타워 스텟 가치'!$B$2:$L$6,I$2,0)*$E396)</f>
        <v>73.349999999999895</v>
      </c>
      <c r="J396">
        <f>VLOOKUP($F396,'(참고)타워 스텟 가치'!$B$2:$L$6,J$2,0)+(VLOOKUP($F396,'(참고)타워 스텟 가치'!$B$2:$L$6,J$2,0)*$E396)</f>
        <v>162999.99999999977</v>
      </c>
      <c r="K396">
        <f>VLOOKUP($F396,'(참고)타워 스텟 가치'!$B$2:$L$6,K$2,0)+(VLOOKUP($F396,'(참고)타워 스텟 가치'!$B$2:$L$6,K$2,0)*$E396)</f>
        <v>1466.9999999999977</v>
      </c>
      <c r="L396">
        <f>VLOOKUP($F396,'(참고)타워 스텟 가치'!$B$2:$L$6,L$2,0)+(VLOOKUP($F396,'(참고)타워 스텟 가치'!$B$2:$L$6,L$2,0)*$E396)</f>
        <v>24.449999999999964</v>
      </c>
      <c r="M396">
        <f>VLOOKUP($F396,'(참고)타워 스텟 가치'!$B$2:$L$6,M$2,0)+(VLOOKUP($F396,'(참고)타워 스텟 가치'!$B$2:$L$6,M$2,0)*$E396)</f>
        <v>9.7799999999999851</v>
      </c>
      <c r="N396">
        <f>VLOOKUP($F396,'(참고)타워 스텟 가치'!$B$2:$L$6,N$2,0)+(VLOOKUP($F396,'(참고)타워 스텟 가치'!$B$2:$L$6,N$2,0)*$E396)</f>
        <v>0</v>
      </c>
      <c r="O396">
        <f>VLOOKUP($F396,'(참고)타워 스텟 가치'!$B$2:$L$6,O$2,0)+(VLOOKUP($F396,'(참고)타워 스텟 가치'!$B$2:$L$6,O$2,0)*$E396)</f>
        <v>0</v>
      </c>
      <c r="P396">
        <f>VLOOKUP($F396,'(참고)타워 스텟 가치'!$B$2:$L$6,P$2,0)+(VLOOKUP($F396,'(참고)타워 스텟 가치'!$B$2:$L$6,P$2,0)*$E396)</f>
        <v>22.819999999999965</v>
      </c>
      <c r="Q396">
        <f>SUM('스테이지별 몬스터 스텟'!H396*'(참고)타워 스텟 가치'!$Q$17,'스테이지별 몬스터 스텟'!I396*'(참고)타워 스텟 가치'!$R$17,'스테이지별 몬스터 스텟'!J396*'(참고)타워 스텟 가치'!$S$17,'스테이지별 몬스터 스텟'!K396*'(참고)타워 스텟 가치'!$T$17,'스테이지별 몬스터 스텟'!L396*'(참고)타워 스텟 가치'!$U$17,'스테이지별 몬스터 스텟'!M396*'(참고)타워 스텟 가치'!$V$17,'스테이지별 몬스터 스텟'!N396*'(참고)타워 스텟 가치'!$W$17,'스테이지별 몬스터 스텟'!O396*'(참고)타워 스텟 가치'!$X$17,'스테이지별 몬스터 스텟'!P396*'(참고)타워 스텟 가치'!$Y$17)</f>
        <v>248381.84499999965</v>
      </c>
      <c r="R396">
        <v>1</v>
      </c>
      <c r="S396">
        <f>VLOOKUP($F396,'(참고)타워 스텟 가치'!$B$7:$L$11,S$2,0)+(VLOOKUP($F396,'(참고)타워 스텟 가치'!$B$7:$L$11,S$2,0)*$E396)</f>
        <v>122.24999999999982</v>
      </c>
      <c r="T396">
        <f>VLOOKUP($F396,'(참고)타워 스텟 가치'!$B$7:$L$11,T$2,0)+(VLOOKUP($F396,'(참고)타워 스텟 가치'!$B$7:$L$11,T$2,0)*$E396)</f>
        <v>220.04999999999967</v>
      </c>
      <c r="U396">
        <f>VLOOKUP($F396,'(참고)타워 스텟 가치'!$B$7:$L$11,U$2,0)+(VLOOKUP($F396,'(참고)타워 스텟 가치'!$B$7:$L$11,U$2,0)*$E396)</f>
        <v>162999.99999999977</v>
      </c>
      <c r="V396">
        <f>VLOOKUP($F396,'(참고)타워 스텟 가치'!$B$7:$L$11,V$2,0)+(VLOOKUP($F396,'(참고)타워 스텟 가치'!$B$7:$L$11,V$2,0)*$E396)</f>
        <v>1466.9999999999977</v>
      </c>
      <c r="W396">
        <f>VLOOKUP($F396,'(참고)타워 스텟 가치'!$B$7:$L$11,W$2,0)+(VLOOKUP($F396,'(참고)타워 스텟 가치'!$B$7:$L$11,W$2,0)*$E396)</f>
        <v>24.449999999999964</v>
      </c>
      <c r="X396">
        <f>VLOOKUP($F396,'(참고)타워 스텟 가치'!$B$7:$L$11,X$2,0)+(VLOOKUP($F396,'(참고)타워 스텟 가치'!$B$7:$L$11,X$2,0)*$E396)</f>
        <v>9.7799999999999851</v>
      </c>
      <c r="Y396">
        <f>VLOOKUP($F396,'(참고)타워 스텟 가치'!$B$7:$L$11,Y$2,0)+(VLOOKUP($F396,'(참고)타워 스텟 가치'!$B$7:$L$11,Y$2,0)*$E396)</f>
        <v>0</v>
      </c>
      <c r="Z396">
        <f>VLOOKUP($F396,'(참고)타워 스텟 가치'!$B$7:$L$11,Z$2,0)+(VLOOKUP($F396,'(참고)타워 스텟 가치'!$B$7:$L$11,Z$2,0)*$E396)</f>
        <v>0</v>
      </c>
      <c r="AA396">
        <f>VLOOKUP($F396,'(참고)타워 스텟 가치'!$B$7:$L$11,AA$2,0)+(VLOOKUP($F396,'(참고)타워 스텟 가치'!$B$7:$L$11,AA$2,0)*$E396)</f>
        <v>22.819999999999965</v>
      </c>
      <c r="AB396">
        <f>SUM('스테이지별 몬스터 스텟'!S396*'(참고)타워 스텟 가치'!$Q$17,'스테이지별 몬스터 스텟'!T396*'(참고)타워 스텟 가치'!$R$17,'스테이지별 몬스터 스텟'!U396*'(참고)타워 스텟 가치'!$S$17,'스테이지별 몬스터 스텟'!V396*'(참고)타워 스텟 가치'!$T$17,'스테이지별 몬스터 스텟'!W396*'(참고)타워 스텟 가치'!$U$17,'스테이지별 몬스터 스텟'!X396*'(참고)타워 스텟 가치'!$V$17,'스테이지별 몬스터 스텟'!Y396*'(참고)타워 스텟 가치'!$W$17,'스테이지별 몬스터 스텟'!Z396*'(참고)타워 스텟 가치'!$X$17,'스테이지별 몬스터 스텟'!AA396*'(참고)타워 스텟 가치'!$Y$17)</f>
        <v>248112.89499999967</v>
      </c>
      <c r="AC396">
        <v>2</v>
      </c>
      <c r="AD396">
        <f>VLOOKUP($F396,'(참고)타워 스텟 가치'!$B$12:$L$16,AD$2,0)+(VLOOKUP($F396,'(참고)타워 스텟 가치'!$B$12:$L$16,AD$2,0)*$E396)</f>
        <v>122.24999999999982</v>
      </c>
      <c r="AE396">
        <f>VLOOKUP($F396,'(참고)타워 스텟 가치'!$B$12:$L$16,AE$2,0)+(VLOOKUP($F396,'(참고)타워 스텟 가치'!$B$12:$L$16,AE$2,0)*$E396)</f>
        <v>146.69999999999979</v>
      </c>
      <c r="AF396">
        <f>VLOOKUP($F396,'(참고)타워 스텟 가치'!$B$12:$L$16,AF$2,0)+(VLOOKUP($F396,'(참고)타워 스텟 가치'!$B$12:$L$16,AF$2,0)*$E396)</f>
        <v>162999.99999999977</v>
      </c>
      <c r="AG396">
        <f>VLOOKUP($F396,'(참고)타워 스텟 가치'!$B$12:$L$16,AG$2,0)+(VLOOKUP($F396,'(참고)타워 스텟 가치'!$B$12:$L$16,AG$2,0)*$E396)</f>
        <v>733.49999999999886</v>
      </c>
      <c r="AH396">
        <f>VLOOKUP($F396,'(참고)타워 스텟 가치'!$B$12:$L$16,AH$2,0)+(VLOOKUP($F396,'(참고)타워 스텟 가치'!$B$12:$L$16,AH$2,0)*$E396)</f>
        <v>24.449999999999964</v>
      </c>
      <c r="AI396">
        <f>VLOOKUP($F396,'(참고)타워 스텟 가치'!$B$12:$L$16,AI$2,0)+(VLOOKUP($F396,'(참고)타워 스텟 가치'!$B$12:$L$16,AI$2,0)*$E396)</f>
        <v>9.7799999999999851</v>
      </c>
      <c r="AJ396">
        <f>VLOOKUP($F396,'(참고)타워 스텟 가치'!$B$12:$L$16,AJ$2,0)+(VLOOKUP($F396,'(참고)타워 스텟 가치'!$B$12:$L$16,AJ$2,0)*$E396)</f>
        <v>0</v>
      </c>
      <c r="AK396">
        <f>VLOOKUP($F396,'(참고)타워 스텟 가치'!$B$12:$L$16,AK$2,0)+(VLOOKUP($F396,'(참고)타워 스텟 가치'!$B$12:$L$16,AK$2,0)*$E396)</f>
        <v>0</v>
      </c>
      <c r="AL396">
        <f>VLOOKUP($F396,'(참고)타워 스텟 가치'!$B$12:$L$16,AL$2,0)+(VLOOKUP($F396,'(참고)타워 스텟 가치'!$B$12:$L$16,AL$2,0)*$E396)</f>
        <v>45.63999999999993</v>
      </c>
      <c r="AM396">
        <f>SUM('스테이지별 몬스터 스텟'!AD396*'(참고)타워 스텟 가치'!$Q$17,'스테이지별 몬스터 스텟'!AE396*'(참고)타워 스텟 가치'!$R$17,'스테이지별 몬스터 스텟'!AF396*'(참고)타워 스텟 가치'!$S$17,'스테이지별 몬스터 스텟'!AG396*'(참고)타워 스텟 가치'!$T$17,'스테이지별 몬스터 스텟'!AH396*'(참고)타워 스텟 가치'!$U$17,'스테이지별 몬스터 스텟'!AI396*'(참고)타워 스텟 가치'!$V$17,'스테이지별 몬스터 스텟'!AJ396*'(참고)타워 스텟 가치'!$W$17,'스테이지별 몬스터 스텟'!AK396*'(참고)타워 스텟 가치'!$X$17,'스테이지별 몬스터 스텟'!AL396*'(참고)타워 스텟 가치'!$Y$17)</f>
        <v>246581.50999999963</v>
      </c>
      <c r="AN396">
        <v>3</v>
      </c>
    </row>
    <row r="397" spans="3:40" x14ac:dyDescent="0.3">
      <c r="C397">
        <v>3</v>
      </c>
      <c r="D397">
        <f t="shared" si="17"/>
        <v>79</v>
      </c>
      <c r="E397" s="52">
        <f>VLOOKUP(D397,'스테이지별 난이도 설정'!B:C,2,0)</f>
        <v>31.599999999999952</v>
      </c>
      <c r="F397" t="str">
        <f t="shared" si="18"/>
        <v>에픽</v>
      </c>
      <c r="G397">
        <f t="shared" si="19"/>
        <v>6</v>
      </c>
      <c r="H397">
        <f>VLOOKUP($F397,'(참고)타워 스텟 가치'!$B$2:$L$6,H$2,0)+(VLOOKUP($F397,'(참고)타워 스텟 가치'!$B$2:$L$6,H$2,0)*$E397)</f>
        <v>550.1249999999992</v>
      </c>
      <c r="I397">
        <f>VLOOKUP($F397,'(참고)타워 스텟 가치'!$B$2:$L$6,I$2,0)+(VLOOKUP($F397,'(참고)타워 스텟 가치'!$B$2:$L$6,I$2,0)*$E397)</f>
        <v>110.02499999999984</v>
      </c>
      <c r="J397">
        <f>VLOOKUP($F397,'(참고)타워 스텟 가치'!$B$2:$L$6,J$2,0)+(VLOOKUP($F397,'(참고)타워 스텟 가치'!$B$2:$L$6,J$2,0)*$E397)</f>
        <v>162999.99999999977</v>
      </c>
      <c r="K397">
        <f>VLOOKUP($F397,'(참고)타워 스텟 가치'!$B$2:$L$6,K$2,0)+(VLOOKUP($F397,'(참고)타워 스텟 가치'!$B$2:$L$6,K$2,0)*$E397)</f>
        <v>2200.4999999999968</v>
      </c>
      <c r="L397">
        <f>VLOOKUP($F397,'(참고)타워 스텟 가치'!$B$2:$L$6,L$2,0)+(VLOOKUP($F397,'(참고)타워 스텟 가치'!$B$2:$L$6,L$2,0)*$E397)</f>
        <v>36.674999999999947</v>
      </c>
      <c r="M397">
        <f>VLOOKUP($F397,'(참고)타워 스텟 가치'!$B$2:$L$6,M$2,0)+(VLOOKUP($F397,'(참고)타워 스텟 가치'!$B$2:$L$6,M$2,0)*$E397)</f>
        <v>9.7799999999999851</v>
      </c>
      <c r="N397">
        <f>VLOOKUP($F397,'(참고)타워 스텟 가치'!$B$2:$L$6,N$2,0)+(VLOOKUP($F397,'(참고)타워 스텟 가치'!$B$2:$L$6,N$2,0)*$E397)</f>
        <v>0</v>
      </c>
      <c r="O397">
        <f>VLOOKUP($F397,'(참고)타워 스텟 가치'!$B$2:$L$6,O$2,0)+(VLOOKUP($F397,'(참고)타워 스텟 가치'!$B$2:$L$6,O$2,0)*$E397)</f>
        <v>0</v>
      </c>
      <c r="P397">
        <f>VLOOKUP($F397,'(참고)타워 스텟 가치'!$B$2:$L$6,P$2,0)+(VLOOKUP($F397,'(참고)타워 스텟 가치'!$B$2:$L$6,P$2,0)*$E397)</f>
        <v>22.819999999999965</v>
      </c>
      <c r="Q397">
        <f>SUM('스테이지별 몬스터 스텟'!H397*'(참고)타워 스텟 가치'!$Q$17,'스테이지별 몬스터 스텟'!I397*'(참고)타워 스텟 가치'!$R$17,'스테이지별 몬스터 스텟'!J397*'(참고)타워 스텟 가치'!$S$17,'스테이지별 몬스터 스텟'!K397*'(참고)타워 스텟 가치'!$T$17,'스테이지별 몬스터 스텟'!L397*'(참고)타워 스텟 가치'!$U$17,'스테이지별 몬스터 스텟'!M397*'(참고)타워 스텟 가치'!$V$17,'스테이지별 몬스터 스텟'!N397*'(참고)타워 스텟 가치'!$W$17,'스테이지별 몬스터 스텟'!O397*'(참고)타워 스텟 가치'!$X$17,'스테이지별 몬스터 스텟'!P397*'(참고)타워 스텟 가치'!$Y$17)</f>
        <v>250295.05749999968</v>
      </c>
      <c r="R397">
        <v>1</v>
      </c>
      <c r="S397">
        <f>VLOOKUP($F397,'(참고)타워 스텟 가치'!$B$7:$L$11,S$2,0)+(VLOOKUP($F397,'(참고)타워 스텟 가치'!$B$7:$L$11,S$2,0)*$E397)</f>
        <v>183.37499999999972</v>
      </c>
      <c r="T397">
        <f>VLOOKUP($F397,'(참고)타워 스텟 가치'!$B$7:$L$11,T$2,0)+(VLOOKUP($F397,'(참고)타워 스텟 가치'!$B$7:$L$11,T$2,0)*$E397)</f>
        <v>330.07499999999953</v>
      </c>
      <c r="U397">
        <f>VLOOKUP($F397,'(참고)타워 스텟 가치'!$B$7:$L$11,U$2,0)+(VLOOKUP($F397,'(참고)타워 스텟 가치'!$B$7:$L$11,U$2,0)*$E397)</f>
        <v>162999.99999999977</v>
      </c>
      <c r="V397">
        <f>VLOOKUP($F397,'(참고)타워 스텟 가치'!$B$7:$L$11,V$2,0)+(VLOOKUP($F397,'(참고)타워 스텟 가치'!$B$7:$L$11,V$2,0)*$E397)</f>
        <v>2200.4999999999968</v>
      </c>
      <c r="W397">
        <f>VLOOKUP($F397,'(참고)타워 스텟 가치'!$B$7:$L$11,W$2,0)+(VLOOKUP($F397,'(참고)타워 스텟 가치'!$B$7:$L$11,W$2,0)*$E397)</f>
        <v>36.674999999999947</v>
      </c>
      <c r="X397">
        <f>VLOOKUP($F397,'(참고)타워 스텟 가치'!$B$7:$L$11,X$2,0)+(VLOOKUP($F397,'(참고)타워 스텟 가치'!$B$7:$L$11,X$2,0)*$E397)</f>
        <v>9.7799999999999851</v>
      </c>
      <c r="Y397">
        <f>VLOOKUP($F397,'(참고)타워 스텟 가치'!$B$7:$L$11,Y$2,0)+(VLOOKUP($F397,'(참고)타워 스텟 가치'!$B$7:$L$11,Y$2,0)*$E397)</f>
        <v>0</v>
      </c>
      <c r="Z397">
        <f>VLOOKUP($F397,'(참고)타워 스텟 가치'!$B$7:$L$11,Z$2,0)+(VLOOKUP($F397,'(참고)타워 스텟 가치'!$B$7:$L$11,Z$2,0)*$E397)</f>
        <v>0</v>
      </c>
      <c r="AA397">
        <f>VLOOKUP($F397,'(참고)타워 스텟 가치'!$B$7:$L$11,AA$2,0)+(VLOOKUP($F397,'(참고)타워 스텟 가치'!$B$7:$L$11,AA$2,0)*$E397)</f>
        <v>22.819999999999965</v>
      </c>
      <c r="AB397">
        <f>SUM('스테이지별 몬스터 스텟'!S397*'(참고)타워 스텟 가치'!$Q$17,'스테이지별 몬스터 스텟'!T397*'(참고)타워 스텟 가치'!$R$17,'스테이지별 몬스터 스텟'!U397*'(참고)타워 스텟 가치'!$S$17,'스테이지별 몬스터 스텟'!V397*'(참고)타워 스텟 가치'!$T$17,'스테이지별 몬스터 스텟'!W397*'(참고)타워 스텟 가치'!$U$17,'스테이지별 몬스터 스텟'!X397*'(참고)타워 스텟 가치'!$V$17,'스테이지별 몬스터 스텟'!Y397*'(참고)타워 스텟 가치'!$W$17,'스테이지별 몬스터 스텟'!Z397*'(참고)타워 스텟 가치'!$X$17,'스테이지별 몬스터 스텟'!AA397*'(참고)타워 스텟 가치'!$Y$17)</f>
        <v>249891.63249999966</v>
      </c>
      <c r="AC397">
        <v>2</v>
      </c>
      <c r="AD397">
        <f>VLOOKUP($F397,'(참고)타워 스텟 가치'!$B$12:$L$16,AD$2,0)+(VLOOKUP($F397,'(참고)타워 스텟 가치'!$B$12:$L$16,AD$2,0)*$E397)</f>
        <v>183.37499999999972</v>
      </c>
      <c r="AE397">
        <f>VLOOKUP($F397,'(참고)타워 스텟 가치'!$B$12:$L$16,AE$2,0)+(VLOOKUP($F397,'(참고)타워 스텟 가치'!$B$12:$L$16,AE$2,0)*$E397)</f>
        <v>220.04999999999967</v>
      </c>
      <c r="AF397">
        <f>VLOOKUP($F397,'(참고)타워 스텟 가치'!$B$12:$L$16,AF$2,0)+(VLOOKUP($F397,'(참고)타워 스텟 가치'!$B$12:$L$16,AF$2,0)*$E397)</f>
        <v>162999.99999999977</v>
      </c>
      <c r="AG397">
        <f>VLOOKUP($F397,'(참고)타워 스텟 가치'!$B$12:$L$16,AG$2,0)+(VLOOKUP($F397,'(참고)타워 스텟 가치'!$B$12:$L$16,AG$2,0)*$E397)</f>
        <v>1100.2499999999984</v>
      </c>
      <c r="AH397">
        <f>VLOOKUP($F397,'(참고)타워 스텟 가치'!$B$12:$L$16,AH$2,0)+(VLOOKUP($F397,'(참고)타워 스텟 가치'!$B$12:$L$16,AH$2,0)*$E397)</f>
        <v>36.674999999999947</v>
      </c>
      <c r="AI397">
        <f>VLOOKUP($F397,'(참고)타워 스텟 가치'!$B$12:$L$16,AI$2,0)+(VLOOKUP($F397,'(참고)타워 스텟 가치'!$B$12:$L$16,AI$2,0)*$E397)</f>
        <v>9.7799999999999851</v>
      </c>
      <c r="AJ397">
        <f>VLOOKUP($F397,'(참고)타워 스텟 가치'!$B$12:$L$16,AJ$2,0)+(VLOOKUP($F397,'(참고)타워 스텟 가치'!$B$12:$L$16,AJ$2,0)*$E397)</f>
        <v>0</v>
      </c>
      <c r="AK397">
        <f>VLOOKUP($F397,'(참고)타워 스텟 가치'!$B$12:$L$16,AK$2,0)+(VLOOKUP($F397,'(참고)타워 스텟 가치'!$B$12:$L$16,AK$2,0)*$E397)</f>
        <v>0</v>
      </c>
      <c r="AL397">
        <f>VLOOKUP($F397,'(참고)타워 스텟 가치'!$B$12:$L$16,AL$2,0)+(VLOOKUP($F397,'(참고)타워 스텟 가치'!$B$12:$L$16,AL$2,0)*$E397)</f>
        <v>45.63999999999993</v>
      </c>
      <c r="AM397">
        <f>SUM('스테이지별 몬스터 스텟'!AD397*'(참고)타워 스텟 가치'!$Q$17,'스테이지별 몬스터 스텟'!AE397*'(참고)타워 스텟 가치'!$R$17,'스테이지별 몬스터 스텟'!AF397*'(참고)타워 스텟 가치'!$S$17,'스테이지별 몬스터 스텟'!AG397*'(참고)타워 스텟 가치'!$T$17,'스테이지별 몬스터 스텟'!AH397*'(참고)타워 스텟 가치'!$U$17,'스테이지별 몬스터 스텟'!AI397*'(참고)타워 스텟 가치'!$V$17,'스테이지별 몬스터 스텟'!AJ397*'(참고)타워 스텟 가치'!$W$17,'스테이지별 몬스터 스텟'!AK397*'(참고)타워 스텟 가치'!$X$17,'스테이지별 몬스터 스텟'!AL397*'(참고)타워 스텟 가치'!$Y$17)</f>
        <v>247571.73499999967</v>
      </c>
      <c r="AN397">
        <v>3</v>
      </c>
    </row>
    <row r="398" spans="3:40" x14ac:dyDescent="0.3">
      <c r="C398">
        <v>4</v>
      </c>
      <c r="D398">
        <f t="shared" si="17"/>
        <v>79</v>
      </c>
      <c r="E398" s="52">
        <f>VLOOKUP(D398,'스테이지별 난이도 설정'!B:C,2,0)</f>
        <v>31.599999999999952</v>
      </c>
      <c r="F398" t="str">
        <f t="shared" si="18"/>
        <v>유니크</v>
      </c>
      <c r="G398">
        <f t="shared" si="19"/>
        <v>6</v>
      </c>
      <c r="H398">
        <f>VLOOKUP($F398,'(참고)타워 스텟 가치'!$B$2:$L$6,H$2,0)+(VLOOKUP($F398,'(참고)타워 스텟 가치'!$B$2:$L$6,H$2,0)*$E398)</f>
        <v>825.18749999999875</v>
      </c>
      <c r="I398">
        <f>VLOOKUP($F398,'(참고)타워 스텟 가치'!$B$2:$L$6,I$2,0)+(VLOOKUP($F398,'(참고)타워 스텟 가치'!$B$2:$L$6,I$2,0)*$E398)</f>
        <v>165.03749999999977</v>
      </c>
      <c r="J398">
        <f>VLOOKUP($F398,'(참고)타워 스텟 가치'!$B$2:$L$6,J$2,0)+(VLOOKUP($F398,'(참고)타워 스텟 가치'!$B$2:$L$6,J$2,0)*$E398)</f>
        <v>162999.99999999977</v>
      </c>
      <c r="K398">
        <f>VLOOKUP($F398,'(참고)타워 스텟 가치'!$B$2:$L$6,K$2,0)+(VLOOKUP($F398,'(참고)타워 스텟 가치'!$B$2:$L$6,K$2,0)*$E398)</f>
        <v>3300.749999999995</v>
      </c>
      <c r="L398">
        <f>VLOOKUP($F398,'(참고)타워 스텟 가치'!$B$2:$L$6,L$2,0)+(VLOOKUP($F398,'(참고)타워 스텟 가치'!$B$2:$L$6,L$2,0)*$E398)</f>
        <v>55.012499999999918</v>
      </c>
      <c r="M398">
        <f>VLOOKUP($F398,'(참고)타워 스텟 가치'!$B$2:$L$6,M$2,0)+(VLOOKUP($F398,'(참고)타워 스텟 가치'!$B$2:$L$6,M$2,0)*$E398)</f>
        <v>9.7799999999999851</v>
      </c>
      <c r="N398">
        <f>VLOOKUP($F398,'(참고)타워 스텟 가치'!$B$2:$L$6,N$2,0)+(VLOOKUP($F398,'(참고)타워 스텟 가치'!$B$2:$L$6,N$2,0)*$E398)</f>
        <v>0</v>
      </c>
      <c r="O398">
        <f>VLOOKUP($F398,'(참고)타워 스텟 가치'!$B$2:$L$6,O$2,0)+(VLOOKUP($F398,'(참고)타워 스텟 가치'!$B$2:$L$6,O$2,0)*$E398)</f>
        <v>0</v>
      </c>
      <c r="P398">
        <f>VLOOKUP($F398,'(참고)타워 스텟 가치'!$B$2:$L$6,P$2,0)+(VLOOKUP($F398,'(참고)타워 스텟 가치'!$B$2:$L$6,P$2,0)*$E398)</f>
        <v>32.599999999999952</v>
      </c>
      <c r="Q398">
        <f>SUM('스테이지별 몬스터 스텟'!H398*'(참고)타워 스텟 가치'!$Q$17,'스테이지별 몬스터 스텟'!I398*'(참고)타워 스텟 가치'!$R$17,'스테이지별 몬스터 스텟'!J398*'(참고)타워 스텟 가치'!$S$17,'스테이지별 몬스터 스텟'!K398*'(참고)타워 스텟 가치'!$T$17,'스테이지별 몬스터 스텟'!L398*'(참고)타워 스텟 가치'!$U$17,'스테이지별 몬스터 스텟'!M398*'(참고)타워 스텟 가치'!$V$17,'스테이지별 몬스터 스텟'!N398*'(참고)타워 스텟 가치'!$W$17,'스테이지별 몬스터 스텟'!O398*'(참고)타워 스텟 가치'!$X$17,'스테이지별 몬스터 스텟'!P398*'(참고)타워 스텟 가치'!$Y$17)</f>
        <v>253184.43624999965</v>
      </c>
      <c r="R398">
        <v>1</v>
      </c>
      <c r="S398">
        <f>VLOOKUP($F398,'(참고)타워 스텟 가치'!$B$7:$L$11,S$2,0)+(VLOOKUP($F398,'(참고)타워 스텟 가치'!$B$7:$L$11,S$2,0)*$E398)</f>
        <v>275.0624999999996</v>
      </c>
      <c r="T398">
        <f>VLOOKUP($F398,'(참고)타워 스텟 가치'!$B$7:$L$11,T$2,0)+(VLOOKUP($F398,'(참고)타워 스텟 가치'!$B$7:$L$11,T$2,0)*$E398)</f>
        <v>495.11249999999927</v>
      </c>
      <c r="U398">
        <f>VLOOKUP($F398,'(참고)타워 스텟 가치'!$B$7:$L$11,U$2,0)+(VLOOKUP($F398,'(참고)타워 스텟 가치'!$B$7:$L$11,U$2,0)*$E398)</f>
        <v>162999.99999999977</v>
      </c>
      <c r="V398">
        <f>VLOOKUP($F398,'(참고)타워 스텟 가치'!$B$7:$L$11,V$2,0)+(VLOOKUP($F398,'(참고)타워 스텟 가치'!$B$7:$L$11,V$2,0)*$E398)</f>
        <v>3300.749999999995</v>
      </c>
      <c r="W398">
        <f>VLOOKUP($F398,'(참고)타워 스텟 가치'!$B$7:$L$11,W$2,0)+(VLOOKUP($F398,'(참고)타워 스텟 가치'!$B$7:$L$11,W$2,0)*$E398)</f>
        <v>55.012499999999918</v>
      </c>
      <c r="X398">
        <f>VLOOKUP($F398,'(참고)타워 스텟 가치'!$B$7:$L$11,X$2,0)+(VLOOKUP($F398,'(참고)타워 스텟 가치'!$B$7:$L$11,X$2,0)*$E398)</f>
        <v>9.7799999999999851</v>
      </c>
      <c r="Y398">
        <f>VLOOKUP($F398,'(참고)타워 스텟 가치'!$B$7:$L$11,Y$2,0)+(VLOOKUP($F398,'(참고)타워 스텟 가치'!$B$7:$L$11,Y$2,0)*$E398)</f>
        <v>0</v>
      </c>
      <c r="Z398">
        <f>VLOOKUP($F398,'(참고)타워 스텟 가치'!$B$7:$L$11,Z$2,0)+(VLOOKUP($F398,'(참고)타워 스텟 가치'!$B$7:$L$11,Z$2,0)*$E398)</f>
        <v>0</v>
      </c>
      <c r="AA398">
        <f>VLOOKUP($F398,'(참고)타워 스텟 가치'!$B$7:$L$11,AA$2,0)+(VLOOKUP($F398,'(참고)타워 스텟 가치'!$B$7:$L$11,AA$2,0)*$E398)</f>
        <v>32.599999999999952</v>
      </c>
      <c r="AB398">
        <f>SUM('스테이지별 몬스터 스텟'!S398*'(참고)타워 스텟 가치'!$Q$17,'스테이지별 몬스터 스텟'!T398*'(참고)타워 스텟 가치'!$R$17,'스테이지별 몬스터 스텟'!U398*'(참고)타워 스텟 가치'!$S$17,'스테이지별 몬스터 스텟'!V398*'(참고)타워 스텟 가치'!$T$17,'스테이지별 몬스터 스텟'!W398*'(참고)타워 스텟 가치'!$U$17,'스테이지별 몬스터 스텟'!X398*'(참고)타워 스텟 가치'!$V$17,'스테이지별 몬스터 스텟'!Y398*'(참고)타워 스텟 가치'!$W$17,'스테이지별 몬스터 스텟'!Z398*'(참고)타워 스텟 가치'!$X$17,'스테이지별 몬스터 스텟'!AA398*'(참고)타워 스텟 가치'!$Y$17)</f>
        <v>252579.29874999967</v>
      </c>
      <c r="AC398">
        <v>2</v>
      </c>
      <c r="AD398">
        <f>VLOOKUP($F398,'(참고)타워 스텟 가치'!$B$12:$L$16,AD$2,0)+(VLOOKUP($F398,'(참고)타워 스텟 가치'!$B$12:$L$16,AD$2,0)*$E398)</f>
        <v>275.0624999999996</v>
      </c>
      <c r="AE398">
        <f>VLOOKUP($F398,'(참고)타워 스텟 가치'!$B$12:$L$16,AE$2,0)+(VLOOKUP($F398,'(참고)타워 스텟 가치'!$B$12:$L$16,AE$2,0)*$E398)</f>
        <v>330.07499999999953</v>
      </c>
      <c r="AF398">
        <f>VLOOKUP($F398,'(참고)타워 스텟 가치'!$B$12:$L$16,AF$2,0)+(VLOOKUP($F398,'(참고)타워 스텟 가치'!$B$12:$L$16,AF$2,0)*$E398)</f>
        <v>162999.99999999977</v>
      </c>
      <c r="AG398">
        <f>VLOOKUP($F398,'(참고)타워 스텟 가치'!$B$12:$L$16,AG$2,0)+(VLOOKUP($F398,'(참고)타워 스텟 가치'!$B$12:$L$16,AG$2,0)*$E398)</f>
        <v>1650.3749999999975</v>
      </c>
      <c r="AH398">
        <f>VLOOKUP($F398,'(참고)타워 스텟 가치'!$B$12:$L$16,AH$2,0)+(VLOOKUP($F398,'(참고)타워 스텟 가치'!$B$12:$L$16,AH$2,0)*$E398)</f>
        <v>55.012499999999918</v>
      </c>
      <c r="AI398">
        <f>VLOOKUP($F398,'(참고)타워 스텟 가치'!$B$12:$L$16,AI$2,0)+(VLOOKUP($F398,'(참고)타워 스텟 가치'!$B$12:$L$16,AI$2,0)*$E398)</f>
        <v>9.7799999999999851</v>
      </c>
      <c r="AJ398">
        <f>VLOOKUP($F398,'(참고)타워 스텟 가치'!$B$12:$L$16,AJ$2,0)+(VLOOKUP($F398,'(참고)타워 스텟 가치'!$B$12:$L$16,AJ$2,0)*$E398)</f>
        <v>0</v>
      </c>
      <c r="AK398">
        <f>VLOOKUP($F398,'(참고)타워 스텟 가치'!$B$12:$L$16,AK$2,0)+(VLOOKUP($F398,'(참고)타워 스텟 가치'!$B$12:$L$16,AK$2,0)*$E398)</f>
        <v>0</v>
      </c>
      <c r="AL398">
        <f>VLOOKUP($F398,'(참고)타워 스텟 가치'!$B$12:$L$16,AL$2,0)+(VLOOKUP($F398,'(참고)타워 스텟 가치'!$B$12:$L$16,AL$2,0)*$E398)</f>
        <v>65.199999999999903</v>
      </c>
      <c r="AM398">
        <f>SUM('스테이지별 몬스터 스텟'!AD398*'(참고)타워 스텟 가치'!$Q$17,'스테이지별 몬스터 스텟'!AE398*'(참고)타워 스텟 가치'!$R$17,'스테이지별 몬스터 스텟'!AF398*'(참고)타워 스텟 가치'!$S$17,'스테이지별 몬스터 스텟'!AG398*'(참고)타워 스텟 가치'!$T$17,'스테이지별 몬스터 스텟'!AH398*'(참고)타워 스텟 가치'!$U$17,'스테이지별 몬스터 스텟'!AI398*'(참고)타워 스텟 가치'!$V$17,'스테이지별 몬스터 스텟'!AJ398*'(참고)타워 스텟 가치'!$W$17,'스테이지별 몬스터 스텟'!AK398*'(참고)타워 스텟 가치'!$X$17,'스테이지별 몬스터 스텟'!AL398*'(참고)타워 스텟 가치'!$Y$17)</f>
        <v>249096.19249999963</v>
      </c>
      <c r="AN398">
        <v>3</v>
      </c>
    </row>
    <row r="399" spans="3:40" x14ac:dyDescent="0.3">
      <c r="C399">
        <v>5</v>
      </c>
      <c r="D399">
        <f t="shared" si="17"/>
        <v>79</v>
      </c>
      <c r="E399" s="52">
        <f>VLOOKUP(D399,'스테이지별 난이도 설정'!B:C,2,0)</f>
        <v>31.599999999999952</v>
      </c>
      <c r="F399" t="str">
        <f t="shared" si="18"/>
        <v>스페셜</v>
      </c>
      <c r="G399">
        <f t="shared" si="19"/>
        <v>6</v>
      </c>
      <c r="H399">
        <f>VLOOKUP($F399,'(참고)타워 스텟 가치'!$B$2:$L$6,H$2,0)+(VLOOKUP($F399,'(참고)타워 스텟 가치'!$B$2:$L$6,H$2,0)*$E399)</f>
        <v>1237.7812499999982</v>
      </c>
      <c r="I399">
        <f>VLOOKUP($F399,'(참고)타워 스텟 가치'!$B$2:$L$6,I$2,0)+(VLOOKUP($F399,'(참고)타워 스텟 가치'!$B$2:$L$6,I$2,0)*$E399)</f>
        <v>247.55624999999964</v>
      </c>
      <c r="J399">
        <f>VLOOKUP($F399,'(참고)타워 스텟 가치'!$B$2:$L$6,J$2,0)+(VLOOKUP($F399,'(참고)타워 스텟 가치'!$B$2:$L$6,J$2,0)*$E399)</f>
        <v>162999.99999999977</v>
      </c>
      <c r="K399">
        <f>VLOOKUP($F399,'(참고)타워 스텟 가치'!$B$2:$L$6,K$2,0)+(VLOOKUP($F399,'(참고)타워 스텟 가치'!$B$2:$L$6,K$2,0)*$E399)</f>
        <v>4951.1249999999927</v>
      </c>
      <c r="L399">
        <f>VLOOKUP($F399,'(참고)타워 스텟 가치'!$B$2:$L$6,L$2,0)+(VLOOKUP($F399,'(참고)타워 스텟 가치'!$B$2:$L$6,L$2,0)*$E399)</f>
        <v>82.518749999999883</v>
      </c>
      <c r="M399">
        <f>VLOOKUP($F399,'(참고)타워 스텟 가치'!$B$2:$L$6,M$2,0)+(VLOOKUP($F399,'(참고)타워 스텟 가치'!$B$2:$L$6,M$2,0)*$E399)</f>
        <v>9.7799999999999851</v>
      </c>
      <c r="N399">
        <f>VLOOKUP($F399,'(참고)타워 스텟 가치'!$B$2:$L$6,N$2,0)+(VLOOKUP($F399,'(참고)타워 스텟 가치'!$B$2:$L$6,N$2,0)*$E399)</f>
        <v>0</v>
      </c>
      <c r="O399">
        <f>VLOOKUP($F399,'(참고)타워 스텟 가치'!$B$2:$L$6,O$2,0)+(VLOOKUP($F399,'(참고)타워 스텟 가치'!$B$2:$L$6,O$2,0)*$E399)</f>
        <v>0</v>
      </c>
      <c r="P399">
        <f>VLOOKUP($F399,'(참고)타워 스텟 가치'!$B$2:$L$6,P$2,0)+(VLOOKUP($F399,'(참고)타워 스텟 가치'!$B$2:$L$6,P$2,0)*$E399)</f>
        <v>32.599999999999952</v>
      </c>
      <c r="Q399">
        <f>SUM('스테이지별 몬스터 스텟'!H399*'(참고)타워 스텟 가치'!$Q$17,'스테이지별 몬스터 스텟'!I399*'(참고)타워 스텟 가치'!$R$17,'스테이지별 몬스터 스텟'!J399*'(참고)타워 스텟 가치'!$S$17,'스테이지별 몬스터 스텟'!K399*'(참고)타워 스텟 가치'!$T$17,'스테이지별 몬스터 스텟'!L399*'(참고)타워 스텟 가치'!$U$17,'스테이지별 몬스터 스텟'!M399*'(참고)타워 스텟 가치'!$V$17,'스테이지별 몬스터 스텟'!N399*'(참고)타워 스텟 가치'!$W$17,'스테이지별 몬스터 스텟'!O399*'(참고)타워 스텟 가치'!$X$17,'스테이지별 몬스터 스텟'!P399*'(참고)타워 스텟 가치'!$Y$17)</f>
        <v>257489.16437499964</v>
      </c>
      <c r="R399">
        <v>1</v>
      </c>
      <c r="S399">
        <f>VLOOKUP($F399,'(참고)타워 스텟 가치'!$B$7:$L$11,S$2,0)+(VLOOKUP($F399,'(참고)타워 스텟 가치'!$B$7:$L$11,S$2,0)*$E399)</f>
        <v>412.59374999999937</v>
      </c>
      <c r="T399">
        <f>VLOOKUP($F399,'(참고)타워 스텟 가치'!$B$7:$L$11,T$2,0)+(VLOOKUP($F399,'(참고)타워 스텟 가치'!$B$7:$L$11,T$2,0)*$E399)</f>
        <v>742.66874999999891</v>
      </c>
      <c r="U399">
        <f>VLOOKUP($F399,'(참고)타워 스텟 가치'!$B$7:$L$11,U$2,0)+(VLOOKUP($F399,'(참고)타워 스텟 가치'!$B$7:$L$11,U$2,0)*$E399)</f>
        <v>162999.99999999977</v>
      </c>
      <c r="V399">
        <f>VLOOKUP($F399,'(참고)타워 스텟 가치'!$B$7:$L$11,V$2,0)+(VLOOKUP($F399,'(참고)타워 스텟 가치'!$B$7:$L$11,V$2,0)*$E399)</f>
        <v>4951.1249999999927</v>
      </c>
      <c r="W399">
        <f>VLOOKUP($F399,'(참고)타워 스텟 가치'!$B$7:$L$11,W$2,0)+(VLOOKUP($F399,'(참고)타워 스텟 가치'!$B$7:$L$11,W$2,0)*$E399)</f>
        <v>82.518749999999883</v>
      </c>
      <c r="X399">
        <f>VLOOKUP($F399,'(참고)타워 스텟 가치'!$B$7:$L$11,X$2,0)+(VLOOKUP($F399,'(참고)타워 스텟 가치'!$B$7:$L$11,X$2,0)*$E399)</f>
        <v>9.7799999999999851</v>
      </c>
      <c r="Y399">
        <f>VLOOKUP($F399,'(참고)타워 스텟 가치'!$B$7:$L$11,Y$2,0)+(VLOOKUP($F399,'(참고)타워 스텟 가치'!$B$7:$L$11,Y$2,0)*$E399)</f>
        <v>0</v>
      </c>
      <c r="Z399">
        <f>VLOOKUP($F399,'(참고)타워 스텟 가치'!$B$7:$L$11,Z$2,0)+(VLOOKUP($F399,'(참고)타워 스텟 가치'!$B$7:$L$11,Z$2,0)*$E399)</f>
        <v>0</v>
      </c>
      <c r="AA399">
        <f>VLOOKUP($F399,'(참고)타워 스텟 가치'!$B$7:$L$11,AA$2,0)+(VLOOKUP($F399,'(참고)타워 스텟 가치'!$B$7:$L$11,AA$2,0)*$E399)</f>
        <v>32.599999999999952</v>
      </c>
      <c r="AB399">
        <f>SUM('스테이지별 몬스터 스텟'!S399*'(참고)타워 스텟 가치'!$Q$17,'스테이지별 몬스터 스텟'!T399*'(참고)타워 스텟 가치'!$R$17,'스테이지별 몬스터 스텟'!U399*'(참고)타워 스텟 가치'!$S$17,'스테이지별 몬스터 스텟'!V399*'(참고)타워 스텟 가치'!$T$17,'스테이지별 몬스터 스텟'!W399*'(참고)타워 스텟 가치'!$U$17,'스테이지별 몬스터 스텟'!X399*'(참고)타워 스텟 가치'!$V$17,'스테이지별 몬스터 스텟'!Y399*'(참고)타워 스텟 가치'!$W$17,'스테이지별 몬스터 스텟'!Z399*'(참고)타워 스텟 가치'!$X$17,'스테이지별 몬스터 스텟'!AA399*'(참고)타워 스텟 가치'!$Y$17)</f>
        <v>256581.45812499966</v>
      </c>
      <c r="AC399">
        <v>2</v>
      </c>
      <c r="AD399">
        <f>VLOOKUP($F399,'(참고)타워 스텟 가치'!$B$12:$L$16,AD$2,0)+(VLOOKUP($F399,'(참고)타워 스텟 가치'!$B$12:$L$16,AD$2,0)*$E399)</f>
        <v>412.59374999999937</v>
      </c>
      <c r="AE399">
        <f>VLOOKUP($F399,'(참고)타워 스텟 가치'!$B$12:$L$16,AE$2,0)+(VLOOKUP($F399,'(참고)타워 스텟 가치'!$B$12:$L$16,AE$2,0)*$E399)</f>
        <v>495.11249999999927</v>
      </c>
      <c r="AF399">
        <f>VLOOKUP($F399,'(참고)타워 스텟 가치'!$B$12:$L$16,AF$2,0)+(VLOOKUP($F399,'(참고)타워 스텟 가치'!$B$12:$L$16,AF$2,0)*$E399)</f>
        <v>162999.99999999977</v>
      </c>
      <c r="AG399">
        <f>VLOOKUP($F399,'(참고)타워 스텟 가치'!$B$12:$L$16,AG$2,0)+(VLOOKUP($F399,'(참고)타워 스텟 가치'!$B$12:$L$16,AG$2,0)*$E399)</f>
        <v>2475.5624999999964</v>
      </c>
      <c r="AH399">
        <f>VLOOKUP($F399,'(참고)타워 스텟 가치'!$B$12:$L$16,AH$2,0)+(VLOOKUP($F399,'(참고)타워 스텟 가치'!$B$12:$L$16,AH$2,0)*$E399)</f>
        <v>82.518749999999883</v>
      </c>
      <c r="AI399">
        <f>VLOOKUP($F399,'(참고)타워 스텟 가치'!$B$12:$L$16,AI$2,0)+(VLOOKUP($F399,'(참고)타워 스텟 가치'!$B$12:$L$16,AI$2,0)*$E399)</f>
        <v>9.7799999999999851</v>
      </c>
      <c r="AJ399">
        <f>VLOOKUP($F399,'(참고)타워 스텟 가치'!$B$12:$L$16,AJ$2,0)+(VLOOKUP($F399,'(참고)타워 스텟 가치'!$B$12:$L$16,AJ$2,0)*$E399)</f>
        <v>0</v>
      </c>
      <c r="AK399">
        <f>VLOOKUP($F399,'(참고)타워 스텟 가치'!$B$12:$L$16,AK$2,0)+(VLOOKUP($F399,'(참고)타워 스텟 가치'!$B$12:$L$16,AK$2,0)*$E399)</f>
        <v>0</v>
      </c>
      <c r="AL399">
        <f>VLOOKUP($F399,'(참고)타워 스텟 가치'!$B$12:$L$16,AL$2,0)+(VLOOKUP($F399,'(참고)타워 스텟 가치'!$B$12:$L$16,AL$2,0)*$E399)</f>
        <v>65.199999999999903</v>
      </c>
      <c r="AM399">
        <f>SUM('스테이지별 몬스터 스텟'!AD399*'(참고)타워 스텟 가치'!$Q$17,'스테이지별 몬스터 스텟'!AE399*'(참고)타워 스텟 가치'!$R$17,'스테이지별 몬스터 스텟'!AF399*'(참고)타워 스텟 가치'!$S$17,'스테이지별 몬스터 스텟'!AG399*'(참고)타워 스텟 가치'!$T$17,'스테이지별 몬스터 스텟'!AH399*'(참고)타워 스텟 가치'!$U$17,'스테이지별 몬스터 스텟'!AI399*'(참고)타워 스텟 가치'!$V$17,'스테이지별 몬스터 스텟'!AJ399*'(참고)타워 스텟 가치'!$W$17,'스테이지별 몬스터 스텟'!AK399*'(참고)타워 스텟 가치'!$X$17,'스테이지별 몬스터 스텟'!AL399*'(참고)타워 스텟 가치'!$Y$17)</f>
        <v>251324.19874999966</v>
      </c>
      <c r="AN399">
        <v>3</v>
      </c>
    </row>
    <row r="400" spans="3:40" x14ac:dyDescent="0.3">
      <c r="C400">
        <v>1</v>
      </c>
      <c r="D400">
        <f t="shared" ref="D400:D463" si="20">D395+1</f>
        <v>80</v>
      </c>
      <c r="E400" s="52">
        <f>VLOOKUP(D400,'스테이지별 난이도 설정'!B:C,2,0)</f>
        <v>31.99999999999995</v>
      </c>
      <c r="F400" t="str">
        <f t="shared" ref="F400:F463" si="21">F395</f>
        <v>일반</v>
      </c>
      <c r="G400">
        <f t="shared" si="19"/>
        <v>6</v>
      </c>
      <c r="H400">
        <f>VLOOKUP($F400,'(참고)타워 스텟 가치'!$B$2:$L$6,H$2,0)+(VLOOKUP($F400,'(참고)타워 스텟 가치'!$B$2:$L$6,H$2,0)*$E400)</f>
        <v>247.49999999999963</v>
      </c>
      <c r="I400">
        <f>VLOOKUP($F400,'(참고)타워 스텟 가치'!$B$2:$L$6,I$2,0)+(VLOOKUP($F400,'(참고)타워 스텟 가치'!$B$2:$L$6,I$2,0)*$E400)</f>
        <v>49.499999999999929</v>
      </c>
      <c r="J400">
        <f>VLOOKUP($F400,'(참고)타워 스텟 가치'!$B$2:$L$6,J$2,0)+(VLOOKUP($F400,'(참고)타워 스텟 가치'!$B$2:$L$6,J$2,0)*$E400)</f>
        <v>164999.99999999974</v>
      </c>
      <c r="K400">
        <f>VLOOKUP($F400,'(참고)타워 스텟 가치'!$B$2:$L$6,K$2,0)+(VLOOKUP($F400,'(참고)타워 스텟 가치'!$B$2:$L$6,K$2,0)*$E400)</f>
        <v>989.99999999999852</v>
      </c>
      <c r="L400">
        <f>VLOOKUP($F400,'(참고)타워 스텟 가치'!$B$2:$L$6,L$2,0)+(VLOOKUP($F400,'(참고)타워 스텟 가치'!$B$2:$L$6,L$2,0)*$E400)</f>
        <v>16.499999999999975</v>
      </c>
      <c r="M400">
        <f>VLOOKUP($F400,'(참고)타워 스텟 가치'!$B$2:$L$6,M$2,0)+(VLOOKUP($F400,'(참고)타워 스텟 가치'!$B$2:$L$6,M$2,0)*$E400)</f>
        <v>9.8999999999999861</v>
      </c>
      <c r="N400">
        <f>VLOOKUP($F400,'(참고)타워 스텟 가치'!$B$2:$L$6,N$2,0)+(VLOOKUP($F400,'(참고)타워 스텟 가치'!$B$2:$L$6,N$2,0)*$E400)</f>
        <v>0</v>
      </c>
      <c r="O400">
        <f>VLOOKUP($F400,'(참고)타워 스텟 가치'!$B$2:$L$6,O$2,0)+(VLOOKUP($F400,'(참고)타워 스텟 가치'!$B$2:$L$6,O$2,0)*$E400)</f>
        <v>0</v>
      </c>
      <c r="P400">
        <f>VLOOKUP($F400,'(참고)타워 스텟 가치'!$B$2:$L$6,P$2,0)+(VLOOKUP($F400,'(참고)타워 스텟 가치'!$B$2:$L$6,P$2,0)*$E400)</f>
        <v>23.099999999999962</v>
      </c>
      <c r="Q400">
        <f>SUM('스테이지별 몬스터 스텟'!H400*'(참고)타워 스텟 가치'!$Q$17,'스테이지별 몬스터 스텟'!I400*'(참고)타워 스텟 가치'!$R$17,'스테이지별 몬스터 스텟'!J400*'(참고)타워 스텟 가치'!$S$17,'스테이지별 몬스터 스텟'!K400*'(참고)타워 스텟 가치'!$T$17,'스테이지별 몬스터 스텟'!L400*'(참고)타워 스텟 가치'!$U$17,'스테이지별 몬스터 스텟'!M400*'(참고)타워 스텟 가치'!$V$17,'스테이지별 몬스터 스텟'!N400*'(참고)타워 스텟 가치'!$W$17,'스테이지별 몬스터 스텟'!O400*'(참고)타워 스텟 가치'!$X$17,'스테이지별 몬스터 스텟'!P400*'(참고)타워 스텟 가치'!$Y$17)</f>
        <v>250138.3499999996</v>
      </c>
      <c r="R400">
        <v>1</v>
      </c>
      <c r="S400">
        <f>VLOOKUP($F400,'(참고)타워 스텟 가치'!$B$7:$L$11,S$2,0)+(VLOOKUP($F400,'(참고)타워 스텟 가치'!$B$7:$L$11,S$2,0)*$E400)</f>
        <v>82.499999999999872</v>
      </c>
      <c r="T400">
        <f>VLOOKUP($F400,'(참고)타워 스텟 가치'!$B$7:$L$11,T$2,0)+(VLOOKUP($F400,'(참고)타워 스텟 가치'!$B$7:$L$11,T$2,0)*$E400)</f>
        <v>148.49999999999977</v>
      </c>
      <c r="U400">
        <f>VLOOKUP($F400,'(참고)타워 스텟 가치'!$B$7:$L$11,U$2,0)+(VLOOKUP($F400,'(참고)타워 스텟 가치'!$B$7:$L$11,U$2,0)*$E400)</f>
        <v>164999.99999999974</v>
      </c>
      <c r="V400">
        <f>VLOOKUP($F400,'(참고)타워 스텟 가치'!$B$7:$L$11,V$2,0)+(VLOOKUP($F400,'(참고)타워 스텟 가치'!$B$7:$L$11,V$2,0)*$E400)</f>
        <v>989.99999999999852</v>
      </c>
      <c r="W400">
        <f>VLOOKUP($F400,'(참고)타워 스텟 가치'!$B$7:$L$11,W$2,0)+(VLOOKUP($F400,'(참고)타워 스텟 가치'!$B$7:$L$11,W$2,0)*$E400)</f>
        <v>16.499999999999975</v>
      </c>
      <c r="X400">
        <f>VLOOKUP($F400,'(참고)타워 스텟 가치'!$B$7:$L$11,X$2,0)+(VLOOKUP($F400,'(참고)타워 스텟 가치'!$B$7:$L$11,X$2,0)*$E400)</f>
        <v>9.8999999999999861</v>
      </c>
      <c r="Y400">
        <f>VLOOKUP($F400,'(참고)타워 스텟 가치'!$B$7:$L$11,Y$2,0)+(VLOOKUP($F400,'(참고)타워 스텟 가치'!$B$7:$L$11,Y$2,0)*$E400)</f>
        <v>0</v>
      </c>
      <c r="Z400">
        <f>VLOOKUP($F400,'(참고)타워 스텟 가치'!$B$7:$L$11,Z$2,0)+(VLOOKUP($F400,'(참고)타워 스텟 가치'!$B$7:$L$11,Z$2,0)*$E400)</f>
        <v>0</v>
      </c>
      <c r="AA400">
        <f>VLOOKUP($F400,'(참고)타워 스텟 가치'!$B$7:$L$11,AA$2,0)+(VLOOKUP($F400,'(참고)타워 스텟 가치'!$B$7:$L$11,AA$2,0)*$E400)</f>
        <v>23.099999999999962</v>
      </c>
      <c r="AB400">
        <f>SUM('스테이지별 몬스터 스텟'!S400*'(참고)타워 스텟 가치'!$Q$17,'스테이지별 몬스터 스텟'!T400*'(참고)타워 스텟 가치'!$R$17,'스테이지별 몬스터 스텟'!U400*'(참고)타워 스텟 가치'!$S$17,'스테이지별 몬스터 스텟'!V400*'(참고)타워 스텟 가치'!$T$17,'스테이지별 몬스터 스텟'!W400*'(참고)타워 스텟 가치'!$U$17,'스테이지별 몬스터 스텟'!X400*'(참고)타워 스텟 가치'!$V$17,'스테이지별 몬스터 스텟'!Y400*'(참고)타워 스텟 가치'!$W$17,'스테이지별 몬스터 스텟'!Z400*'(참고)타워 스텟 가치'!$X$17,'스테이지별 몬스터 스텟'!AA400*'(참고)타워 스텟 가치'!$Y$17)</f>
        <v>249956.8499999996</v>
      </c>
      <c r="AC400">
        <v>2</v>
      </c>
      <c r="AD400">
        <f>VLOOKUP($F400,'(참고)타워 스텟 가치'!$B$12:$L$16,AD$2,0)+(VLOOKUP($F400,'(참고)타워 스텟 가치'!$B$12:$L$16,AD$2,0)*$E400)</f>
        <v>82.499999999999872</v>
      </c>
      <c r="AE400">
        <f>VLOOKUP($F400,'(참고)타워 스텟 가치'!$B$12:$L$16,AE$2,0)+(VLOOKUP($F400,'(참고)타워 스텟 가치'!$B$12:$L$16,AE$2,0)*$E400)</f>
        <v>98.999999999999858</v>
      </c>
      <c r="AF400">
        <f>VLOOKUP($F400,'(참고)타워 스텟 가치'!$B$12:$L$16,AF$2,0)+(VLOOKUP($F400,'(참고)타워 스텟 가치'!$B$12:$L$16,AF$2,0)*$E400)</f>
        <v>164999.99999999974</v>
      </c>
      <c r="AG400">
        <f>VLOOKUP($F400,'(참고)타워 스텟 가치'!$B$12:$L$16,AG$2,0)+(VLOOKUP($F400,'(참고)타워 스텟 가치'!$B$12:$L$16,AG$2,0)*$E400)</f>
        <v>494.99999999999926</v>
      </c>
      <c r="AH400">
        <f>VLOOKUP($F400,'(참고)타워 스텟 가치'!$B$12:$L$16,AH$2,0)+(VLOOKUP($F400,'(참고)타워 스텟 가치'!$B$12:$L$16,AH$2,0)*$E400)</f>
        <v>16.499999999999975</v>
      </c>
      <c r="AI400">
        <f>VLOOKUP($F400,'(참고)타워 스텟 가치'!$B$12:$L$16,AI$2,0)+(VLOOKUP($F400,'(참고)타워 스텟 가치'!$B$12:$L$16,AI$2,0)*$E400)</f>
        <v>9.8999999999999861</v>
      </c>
      <c r="AJ400">
        <f>VLOOKUP($F400,'(참고)타워 스텟 가치'!$B$12:$L$16,AJ$2,0)+(VLOOKUP($F400,'(참고)타워 스텟 가치'!$B$12:$L$16,AJ$2,0)*$E400)</f>
        <v>0</v>
      </c>
      <c r="AK400">
        <f>VLOOKUP($F400,'(참고)타워 스텟 가치'!$B$12:$L$16,AK$2,0)+(VLOOKUP($F400,'(참고)타워 스텟 가치'!$B$12:$L$16,AK$2,0)*$E400)</f>
        <v>0</v>
      </c>
      <c r="AL400">
        <f>VLOOKUP($F400,'(참고)타워 스텟 가치'!$B$12:$L$16,AL$2,0)+(VLOOKUP($F400,'(참고)타워 스텟 가치'!$B$12:$L$16,AL$2,0)*$E400)</f>
        <v>46.199999999999925</v>
      </c>
      <c r="AM400">
        <f>SUM('스테이지별 몬스터 스텟'!AD400*'(참고)타워 스텟 가치'!$Q$17,'스테이지별 몬스터 스텟'!AE400*'(참고)타워 스텟 가치'!$R$17,'스테이지별 몬스터 스텟'!AF400*'(참고)타워 스텟 가치'!$S$17,'스테이지별 몬스터 스텟'!AG400*'(참고)타워 스텟 가치'!$T$17,'스테이지별 몬스터 스텟'!AH400*'(참고)타워 스텟 가치'!$U$17,'스테이지별 몬스터 스텟'!AI400*'(참고)타워 스텟 가치'!$V$17,'스테이지별 몬스터 스텟'!AJ400*'(참고)타워 스텟 가치'!$W$17,'스테이지별 몬스터 스텟'!AK400*'(참고)타워 스텟 가치'!$X$17,'스테이지별 몬스터 스텟'!AL400*'(참고)타워 스텟 가치'!$Y$17)</f>
        <v>248938.79999999958</v>
      </c>
      <c r="AN400">
        <v>3</v>
      </c>
    </row>
    <row r="401" spans="3:40" x14ac:dyDescent="0.3">
      <c r="C401">
        <v>2</v>
      </c>
      <c r="D401">
        <f t="shared" si="20"/>
        <v>80</v>
      </c>
      <c r="E401" s="52">
        <f>VLOOKUP(D401,'스테이지별 난이도 설정'!B:C,2,0)</f>
        <v>31.99999999999995</v>
      </c>
      <c r="F401" t="str">
        <f t="shared" si="21"/>
        <v>레어</v>
      </c>
      <c r="G401">
        <f t="shared" si="19"/>
        <v>6</v>
      </c>
      <c r="H401">
        <f>VLOOKUP($F401,'(참고)타워 스텟 가치'!$B$2:$L$6,H$2,0)+(VLOOKUP($F401,'(참고)타워 스텟 가치'!$B$2:$L$6,H$2,0)*$E401)</f>
        <v>371.24999999999943</v>
      </c>
      <c r="I401">
        <f>VLOOKUP($F401,'(참고)타워 스텟 가치'!$B$2:$L$6,I$2,0)+(VLOOKUP($F401,'(참고)타워 스텟 가치'!$B$2:$L$6,I$2,0)*$E401)</f>
        <v>74.249999999999886</v>
      </c>
      <c r="J401">
        <f>VLOOKUP($F401,'(참고)타워 스텟 가치'!$B$2:$L$6,J$2,0)+(VLOOKUP($F401,'(참고)타워 스텟 가치'!$B$2:$L$6,J$2,0)*$E401)</f>
        <v>164999.99999999974</v>
      </c>
      <c r="K401">
        <f>VLOOKUP($F401,'(참고)타워 스텟 가치'!$B$2:$L$6,K$2,0)+(VLOOKUP($F401,'(참고)타워 스텟 가치'!$B$2:$L$6,K$2,0)*$E401)</f>
        <v>1484.9999999999977</v>
      </c>
      <c r="L401">
        <f>VLOOKUP($F401,'(참고)타워 스텟 가치'!$B$2:$L$6,L$2,0)+(VLOOKUP($F401,'(참고)타워 스텟 가치'!$B$2:$L$6,L$2,0)*$E401)</f>
        <v>24.749999999999964</v>
      </c>
      <c r="M401">
        <f>VLOOKUP($F401,'(참고)타워 스텟 가치'!$B$2:$L$6,M$2,0)+(VLOOKUP($F401,'(참고)타워 스텟 가치'!$B$2:$L$6,M$2,0)*$E401)</f>
        <v>9.8999999999999861</v>
      </c>
      <c r="N401">
        <f>VLOOKUP($F401,'(참고)타워 스텟 가치'!$B$2:$L$6,N$2,0)+(VLOOKUP($F401,'(참고)타워 스텟 가치'!$B$2:$L$6,N$2,0)*$E401)</f>
        <v>0</v>
      </c>
      <c r="O401">
        <f>VLOOKUP($F401,'(참고)타워 스텟 가치'!$B$2:$L$6,O$2,0)+(VLOOKUP($F401,'(참고)타워 스텟 가치'!$B$2:$L$6,O$2,0)*$E401)</f>
        <v>0</v>
      </c>
      <c r="P401">
        <f>VLOOKUP($F401,'(참고)타워 스텟 가치'!$B$2:$L$6,P$2,0)+(VLOOKUP($F401,'(참고)타워 스텟 가치'!$B$2:$L$6,P$2,0)*$E401)</f>
        <v>23.099999999999962</v>
      </c>
      <c r="Q401">
        <f>SUM('스테이지별 몬스터 스텟'!H401*'(참고)타워 스텟 가치'!$Q$17,'스테이지별 몬스터 스텟'!I401*'(참고)타워 스텟 가치'!$R$17,'스테이지별 몬스터 스텟'!J401*'(참고)타워 스텟 가치'!$S$17,'스테이지별 몬스터 스텟'!K401*'(참고)타워 스텟 가치'!$T$17,'스테이지별 몬스터 스텟'!L401*'(참고)타워 스텟 가치'!$U$17,'스테이지별 몬스터 스텟'!M401*'(참고)타워 스텟 가치'!$V$17,'스테이지별 몬스터 스텟'!N401*'(참고)타워 스텟 가치'!$W$17,'스테이지별 몬스터 스텟'!O401*'(참고)타워 스텟 가치'!$X$17,'스테이지별 몬스터 스텟'!P401*'(참고)타워 스텟 가치'!$Y$17)</f>
        <v>251429.4749999996</v>
      </c>
      <c r="R401">
        <v>1</v>
      </c>
      <c r="S401">
        <f>VLOOKUP($F401,'(참고)타워 스텟 가치'!$B$7:$L$11,S$2,0)+(VLOOKUP($F401,'(참고)타워 스텟 가치'!$B$7:$L$11,S$2,0)*$E401)</f>
        <v>123.74999999999982</v>
      </c>
      <c r="T401">
        <f>VLOOKUP($F401,'(참고)타워 스텟 가치'!$B$7:$L$11,T$2,0)+(VLOOKUP($F401,'(참고)타워 스텟 가치'!$B$7:$L$11,T$2,0)*$E401)</f>
        <v>222.74999999999966</v>
      </c>
      <c r="U401">
        <f>VLOOKUP($F401,'(참고)타워 스텟 가치'!$B$7:$L$11,U$2,0)+(VLOOKUP($F401,'(참고)타워 스텟 가치'!$B$7:$L$11,U$2,0)*$E401)</f>
        <v>164999.99999999974</v>
      </c>
      <c r="V401">
        <f>VLOOKUP($F401,'(참고)타워 스텟 가치'!$B$7:$L$11,V$2,0)+(VLOOKUP($F401,'(참고)타워 스텟 가치'!$B$7:$L$11,V$2,0)*$E401)</f>
        <v>1484.9999999999977</v>
      </c>
      <c r="W401">
        <f>VLOOKUP($F401,'(참고)타워 스텟 가치'!$B$7:$L$11,W$2,0)+(VLOOKUP($F401,'(참고)타워 스텟 가치'!$B$7:$L$11,W$2,0)*$E401)</f>
        <v>24.749999999999964</v>
      </c>
      <c r="X401">
        <f>VLOOKUP($F401,'(참고)타워 스텟 가치'!$B$7:$L$11,X$2,0)+(VLOOKUP($F401,'(참고)타워 스텟 가치'!$B$7:$L$11,X$2,0)*$E401)</f>
        <v>9.8999999999999861</v>
      </c>
      <c r="Y401">
        <f>VLOOKUP($F401,'(참고)타워 스텟 가치'!$B$7:$L$11,Y$2,0)+(VLOOKUP($F401,'(참고)타워 스텟 가치'!$B$7:$L$11,Y$2,0)*$E401)</f>
        <v>0</v>
      </c>
      <c r="Z401">
        <f>VLOOKUP($F401,'(참고)타워 스텟 가치'!$B$7:$L$11,Z$2,0)+(VLOOKUP($F401,'(참고)타워 스텟 가치'!$B$7:$L$11,Z$2,0)*$E401)</f>
        <v>0</v>
      </c>
      <c r="AA401">
        <f>VLOOKUP($F401,'(참고)타워 스텟 가치'!$B$7:$L$11,AA$2,0)+(VLOOKUP($F401,'(참고)타워 스텟 가치'!$B$7:$L$11,AA$2,0)*$E401)</f>
        <v>23.099999999999962</v>
      </c>
      <c r="AB401">
        <f>SUM('스테이지별 몬스터 스텟'!S401*'(참고)타워 스텟 가치'!$Q$17,'스테이지별 몬스터 스텟'!T401*'(참고)타워 스텟 가치'!$R$17,'스테이지별 몬스터 스텟'!U401*'(참고)타워 스텟 가치'!$S$17,'스테이지별 몬스터 스텟'!V401*'(참고)타워 스텟 가치'!$T$17,'스테이지별 몬스터 스텟'!W401*'(참고)타워 스텟 가치'!$U$17,'스테이지별 몬스터 스텟'!X401*'(참고)타워 스텟 가치'!$V$17,'스테이지별 몬스터 스텟'!Y401*'(참고)타워 스텟 가치'!$W$17,'스테이지별 몬스터 스텟'!Z401*'(참고)타워 스텟 가치'!$X$17,'스테이지별 몬스터 스텟'!AA401*'(참고)타워 스텟 가치'!$Y$17)</f>
        <v>251157.2249999996</v>
      </c>
      <c r="AC401">
        <v>2</v>
      </c>
      <c r="AD401">
        <f>VLOOKUP($F401,'(참고)타워 스텟 가치'!$B$12:$L$16,AD$2,0)+(VLOOKUP($F401,'(참고)타워 스텟 가치'!$B$12:$L$16,AD$2,0)*$E401)</f>
        <v>123.74999999999982</v>
      </c>
      <c r="AE401">
        <f>VLOOKUP($F401,'(참고)타워 스텟 가치'!$B$12:$L$16,AE$2,0)+(VLOOKUP($F401,'(참고)타워 스텟 가치'!$B$12:$L$16,AE$2,0)*$E401)</f>
        <v>148.49999999999977</v>
      </c>
      <c r="AF401">
        <f>VLOOKUP($F401,'(참고)타워 스텟 가치'!$B$12:$L$16,AF$2,0)+(VLOOKUP($F401,'(참고)타워 스텟 가치'!$B$12:$L$16,AF$2,0)*$E401)</f>
        <v>164999.99999999974</v>
      </c>
      <c r="AG401">
        <f>VLOOKUP($F401,'(참고)타워 스텟 가치'!$B$12:$L$16,AG$2,0)+(VLOOKUP($F401,'(참고)타워 스텟 가치'!$B$12:$L$16,AG$2,0)*$E401)</f>
        <v>742.49999999999886</v>
      </c>
      <c r="AH401">
        <f>VLOOKUP($F401,'(참고)타워 스텟 가치'!$B$12:$L$16,AH$2,0)+(VLOOKUP($F401,'(참고)타워 스텟 가치'!$B$12:$L$16,AH$2,0)*$E401)</f>
        <v>24.749999999999964</v>
      </c>
      <c r="AI401">
        <f>VLOOKUP($F401,'(참고)타워 스텟 가치'!$B$12:$L$16,AI$2,0)+(VLOOKUP($F401,'(참고)타워 스텟 가치'!$B$12:$L$16,AI$2,0)*$E401)</f>
        <v>9.8999999999999861</v>
      </c>
      <c r="AJ401">
        <f>VLOOKUP($F401,'(참고)타워 스텟 가치'!$B$12:$L$16,AJ$2,0)+(VLOOKUP($F401,'(참고)타워 스텟 가치'!$B$12:$L$16,AJ$2,0)*$E401)</f>
        <v>0</v>
      </c>
      <c r="AK401">
        <f>VLOOKUP($F401,'(참고)타워 스텟 가치'!$B$12:$L$16,AK$2,0)+(VLOOKUP($F401,'(참고)타워 스텟 가치'!$B$12:$L$16,AK$2,0)*$E401)</f>
        <v>0</v>
      </c>
      <c r="AL401">
        <f>VLOOKUP($F401,'(참고)타워 스텟 가치'!$B$12:$L$16,AL$2,0)+(VLOOKUP($F401,'(참고)타워 스텟 가치'!$B$12:$L$16,AL$2,0)*$E401)</f>
        <v>46.199999999999925</v>
      </c>
      <c r="AM401">
        <f>SUM('스테이지별 몬스터 스텟'!AD401*'(참고)타워 스텟 가치'!$Q$17,'스테이지별 몬스터 스텟'!AE401*'(참고)타워 스텟 가치'!$R$17,'스테이지별 몬스터 스텟'!AF401*'(참고)타워 스텟 가치'!$S$17,'스테이지별 몬스터 스텟'!AG401*'(참고)타워 스텟 가치'!$T$17,'스테이지별 몬스터 스텟'!AH401*'(참고)타워 스텟 가치'!$U$17,'스테이지별 몬스터 스텟'!AI401*'(참고)타워 스텟 가치'!$V$17,'스테이지별 몬스터 스텟'!AJ401*'(참고)타워 스텟 가치'!$W$17,'스테이지별 몬스터 스텟'!AK401*'(참고)타워 스텟 가치'!$X$17,'스테이지별 몬스터 스텟'!AL401*'(참고)타워 스텟 가치'!$Y$17)</f>
        <v>249607.04999999958</v>
      </c>
      <c r="AN401">
        <v>3</v>
      </c>
    </row>
    <row r="402" spans="3:40" x14ac:dyDescent="0.3">
      <c r="C402">
        <v>3</v>
      </c>
      <c r="D402">
        <f t="shared" si="20"/>
        <v>80</v>
      </c>
      <c r="E402" s="52">
        <f>VLOOKUP(D402,'스테이지별 난이도 설정'!B:C,2,0)</f>
        <v>31.99999999999995</v>
      </c>
      <c r="F402" t="str">
        <f t="shared" si="21"/>
        <v>에픽</v>
      </c>
      <c r="G402">
        <f t="shared" si="19"/>
        <v>6</v>
      </c>
      <c r="H402">
        <f>VLOOKUP($F402,'(참고)타워 스텟 가치'!$B$2:$L$6,H$2,0)+(VLOOKUP($F402,'(참고)타워 스텟 가치'!$B$2:$L$6,H$2,0)*$E402)</f>
        <v>556.8749999999992</v>
      </c>
      <c r="I402">
        <f>VLOOKUP($F402,'(참고)타워 스텟 가치'!$B$2:$L$6,I$2,0)+(VLOOKUP($F402,'(참고)타워 스텟 가치'!$B$2:$L$6,I$2,0)*$E402)</f>
        <v>111.37499999999983</v>
      </c>
      <c r="J402">
        <f>VLOOKUP($F402,'(참고)타워 스텟 가치'!$B$2:$L$6,J$2,0)+(VLOOKUP($F402,'(참고)타워 스텟 가치'!$B$2:$L$6,J$2,0)*$E402)</f>
        <v>164999.99999999974</v>
      </c>
      <c r="K402">
        <f>VLOOKUP($F402,'(참고)타워 스텟 가치'!$B$2:$L$6,K$2,0)+(VLOOKUP($F402,'(참고)타워 스텟 가치'!$B$2:$L$6,K$2,0)*$E402)</f>
        <v>2227.4999999999968</v>
      </c>
      <c r="L402">
        <f>VLOOKUP($F402,'(참고)타워 스텟 가치'!$B$2:$L$6,L$2,0)+(VLOOKUP($F402,'(참고)타워 스텟 가치'!$B$2:$L$6,L$2,0)*$E402)</f>
        <v>37.124999999999943</v>
      </c>
      <c r="M402">
        <f>VLOOKUP($F402,'(참고)타워 스텟 가치'!$B$2:$L$6,M$2,0)+(VLOOKUP($F402,'(참고)타워 스텟 가치'!$B$2:$L$6,M$2,0)*$E402)</f>
        <v>9.8999999999999861</v>
      </c>
      <c r="N402">
        <f>VLOOKUP($F402,'(참고)타워 스텟 가치'!$B$2:$L$6,N$2,0)+(VLOOKUP($F402,'(참고)타워 스텟 가치'!$B$2:$L$6,N$2,0)*$E402)</f>
        <v>0</v>
      </c>
      <c r="O402">
        <f>VLOOKUP($F402,'(참고)타워 스텟 가치'!$B$2:$L$6,O$2,0)+(VLOOKUP($F402,'(참고)타워 스텟 가치'!$B$2:$L$6,O$2,0)*$E402)</f>
        <v>0</v>
      </c>
      <c r="P402">
        <f>VLOOKUP($F402,'(참고)타워 스텟 가치'!$B$2:$L$6,P$2,0)+(VLOOKUP($F402,'(참고)타워 스텟 가치'!$B$2:$L$6,P$2,0)*$E402)</f>
        <v>23.099999999999962</v>
      </c>
      <c r="Q402">
        <f>SUM('스테이지별 몬스터 스텟'!H402*'(참고)타워 스텟 가치'!$Q$17,'스테이지별 몬스터 스텟'!I402*'(참고)타워 스텟 가치'!$R$17,'스테이지별 몬스터 스텟'!J402*'(참고)타워 스텟 가치'!$S$17,'스테이지별 몬스터 스텟'!K402*'(참고)타워 스텟 가치'!$T$17,'스테이지별 몬스터 스텟'!L402*'(참고)타워 스텟 가치'!$U$17,'스테이지별 몬스터 스텟'!M402*'(참고)타워 스텟 가치'!$V$17,'스테이지별 몬스터 스텟'!N402*'(참고)타워 스텟 가치'!$W$17,'스테이지별 몬스터 스텟'!O402*'(참고)타워 스텟 가치'!$X$17,'스테이지별 몬스터 스텟'!P402*'(참고)타워 스텟 가치'!$Y$17)</f>
        <v>253366.1624999996</v>
      </c>
      <c r="R402">
        <v>1</v>
      </c>
      <c r="S402">
        <f>VLOOKUP($F402,'(참고)타워 스텟 가치'!$B$7:$L$11,S$2,0)+(VLOOKUP($F402,'(참고)타워 스텟 가치'!$B$7:$L$11,S$2,0)*$E402)</f>
        <v>185.62499999999972</v>
      </c>
      <c r="T402">
        <f>VLOOKUP($F402,'(참고)타워 스텟 가치'!$B$7:$L$11,T$2,0)+(VLOOKUP($F402,'(참고)타워 스텟 가치'!$B$7:$L$11,T$2,0)*$E402)</f>
        <v>334.12499999999949</v>
      </c>
      <c r="U402">
        <f>VLOOKUP($F402,'(참고)타워 스텟 가치'!$B$7:$L$11,U$2,0)+(VLOOKUP($F402,'(참고)타워 스텟 가치'!$B$7:$L$11,U$2,0)*$E402)</f>
        <v>164999.99999999974</v>
      </c>
      <c r="V402">
        <f>VLOOKUP($F402,'(참고)타워 스텟 가치'!$B$7:$L$11,V$2,0)+(VLOOKUP($F402,'(참고)타워 스텟 가치'!$B$7:$L$11,V$2,0)*$E402)</f>
        <v>2227.4999999999968</v>
      </c>
      <c r="W402">
        <f>VLOOKUP($F402,'(참고)타워 스텟 가치'!$B$7:$L$11,W$2,0)+(VLOOKUP($F402,'(참고)타워 스텟 가치'!$B$7:$L$11,W$2,0)*$E402)</f>
        <v>37.124999999999943</v>
      </c>
      <c r="X402">
        <f>VLOOKUP($F402,'(참고)타워 스텟 가치'!$B$7:$L$11,X$2,0)+(VLOOKUP($F402,'(참고)타워 스텟 가치'!$B$7:$L$11,X$2,0)*$E402)</f>
        <v>9.8999999999999861</v>
      </c>
      <c r="Y402">
        <f>VLOOKUP($F402,'(참고)타워 스텟 가치'!$B$7:$L$11,Y$2,0)+(VLOOKUP($F402,'(참고)타워 스텟 가치'!$B$7:$L$11,Y$2,0)*$E402)</f>
        <v>0</v>
      </c>
      <c r="Z402">
        <f>VLOOKUP($F402,'(참고)타워 스텟 가치'!$B$7:$L$11,Z$2,0)+(VLOOKUP($F402,'(참고)타워 스텟 가치'!$B$7:$L$11,Z$2,0)*$E402)</f>
        <v>0</v>
      </c>
      <c r="AA402">
        <f>VLOOKUP($F402,'(참고)타워 스텟 가치'!$B$7:$L$11,AA$2,0)+(VLOOKUP($F402,'(참고)타워 스텟 가치'!$B$7:$L$11,AA$2,0)*$E402)</f>
        <v>23.099999999999962</v>
      </c>
      <c r="AB402">
        <f>SUM('스테이지별 몬스터 스텟'!S402*'(참고)타워 스텟 가치'!$Q$17,'스테이지별 몬스터 스텟'!T402*'(참고)타워 스텟 가치'!$R$17,'스테이지별 몬스터 스텟'!U402*'(참고)타워 스텟 가치'!$S$17,'스테이지별 몬스터 스텟'!V402*'(참고)타워 스텟 가치'!$T$17,'스테이지별 몬스터 스텟'!W402*'(참고)타워 스텟 가치'!$U$17,'스테이지별 몬스터 스텟'!X402*'(참고)타워 스텟 가치'!$V$17,'스테이지별 몬스터 스텟'!Y402*'(참고)타워 스텟 가치'!$W$17,'스테이지별 몬스터 스텟'!Z402*'(참고)타워 스텟 가치'!$X$17,'스테이지별 몬스터 스텟'!AA402*'(참고)타워 스텟 가치'!$Y$17)</f>
        <v>252957.7874999996</v>
      </c>
      <c r="AC402">
        <v>2</v>
      </c>
      <c r="AD402">
        <f>VLOOKUP($F402,'(참고)타워 스텟 가치'!$B$12:$L$16,AD$2,0)+(VLOOKUP($F402,'(참고)타워 스텟 가치'!$B$12:$L$16,AD$2,0)*$E402)</f>
        <v>185.62499999999972</v>
      </c>
      <c r="AE402">
        <f>VLOOKUP($F402,'(참고)타워 스텟 가치'!$B$12:$L$16,AE$2,0)+(VLOOKUP($F402,'(참고)타워 스텟 가치'!$B$12:$L$16,AE$2,0)*$E402)</f>
        <v>222.74999999999966</v>
      </c>
      <c r="AF402">
        <f>VLOOKUP($F402,'(참고)타워 스텟 가치'!$B$12:$L$16,AF$2,0)+(VLOOKUP($F402,'(참고)타워 스텟 가치'!$B$12:$L$16,AF$2,0)*$E402)</f>
        <v>164999.99999999974</v>
      </c>
      <c r="AG402">
        <f>VLOOKUP($F402,'(참고)타워 스텟 가치'!$B$12:$L$16,AG$2,0)+(VLOOKUP($F402,'(참고)타워 스텟 가치'!$B$12:$L$16,AG$2,0)*$E402)</f>
        <v>1113.7499999999984</v>
      </c>
      <c r="AH402">
        <f>VLOOKUP($F402,'(참고)타워 스텟 가치'!$B$12:$L$16,AH$2,0)+(VLOOKUP($F402,'(참고)타워 스텟 가치'!$B$12:$L$16,AH$2,0)*$E402)</f>
        <v>37.124999999999943</v>
      </c>
      <c r="AI402">
        <f>VLOOKUP($F402,'(참고)타워 스텟 가치'!$B$12:$L$16,AI$2,0)+(VLOOKUP($F402,'(참고)타워 스텟 가치'!$B$12:$L$16,AI$2,0)*$E402)</f>
        <v>9.8999999999999861</v>
      </c>
      <c r="AJ402">
        <f>VLOOKUP($F402,'(참고)타워 스텟 가치'!$B$12:$L$16,AJ$2,0)+(VLOOKUP($F402,'(참고)타워 스텟 가치'!$B$12:$L$16,AJ$2,0)*$E402)</f>
        <v>0</v>
      </c>
      <c r="AK402">
        <f>VLOOKUP($F402,'(참고)타워 스텟 가치'!$B$12:$L$16,AK$2,0)+(VLOOKUP($F402,'(참고)타워 스텟 가치'!$B$12:$L$16,AK$2,0)*$E402)</f>
        <v>0</v>
      </c>
      <c r="AL402">
        <f>VLOOKUP($F402,'(참고)타워 스텟 가치'!$B$12:$L$16,AL$2,0)+(VLOOKUP($F402,'(참고)타워 스텟 가치'!$B$12:$L$16,AL$2,0)*$E402)</f>
        <v>46.199999999999925</v>
      </c>
      <c r="AM402">
        <f>SUM('스테이지별 몬스터 스텟'!AD402*'(참고)타워 스텟 가치'!$Q$17,'스테이지별 몬스터 스텟'!AE402*'(참고)타워 스텟 가치'!$R$17,'스테이지별 몬스터 스텟'!AF402*'(참고)타워 스텟 가치'!$S$17,'스테이지별 몬스터 스텟'!AG402*'(참고)타워 스텟 가치'!$T$17,'스테이지별 몬스터 스텟'!AH402*'(참고)타워 스텟 가치'!$U$17,'스테이지별 몬스터 스텟'!AI402*'(참고)타워 스텟 가치'!$V$17,'스테이지별 몬스터 스텟'!AJ402*'(참고)타워 스텟 가치'!$W$17,'스테이지별 몬스터 스텟'!AK402*'(참고)타워 스텟 가치'!$X$17,'스테이지별 몬스터 스텟'!AL402*'(참고)타워 스텟 가치'!$Y$17)</f>
        <v>250609.42499999958</v>
      </c>
      <c r="AN402">
        <v>3</v>
      </c>
    </row>
    <row r="403" spans="3:40" x14ac:dyDescent="0.3">
      <c r="C403">
        <v>4</v>
      </c>
      <c r="D403">
        <f t="shared" si="20"/>
        <v>80</v>
      </c>
      <c r="E403" s="52">
        <f>VLOOKUP(D403,'스테이지별 난이도 설정'!B:C,2,0)</f>
        <v>31.99999999999995</v>
      </c>
      <c r="F403" t="str">
        <f t="shared" si="21"/>
        <v>유니크</v>
      </c>
      <c r="G403">
        <f t="shared" si="19"/>
        <v>6</v>
      </c>
      <c r="H403">
        <f>VLOOKUP($F403,'(참고)타워 스텟 가치'!$B$2:$L$6,H$2,0)+(VLOOKUP($F403,'(참고)타워 스텟 가치'!$B$2:$L$6,H$2,0)*$E403)</f>
        <v>835.31249999999875</v>
      </c>
      <c r="I403">
        <f>VLOOKUP($F403,'(참고)타워 스텟 가치'!$B$2:$L$6,I$2,0)+(VLOOKUP($F403,'(참고)타워 스텟 가치'!$B$2:$L$6,I$2,0)*$E403)</f>
        <v>167.06249999999974</v>
      </c>
      <c r="J403">
        <f>VLOOKUP($F403,'(참고)타워 스텟 가치'!$B$2:$L$6,J$2,0)+(VLOOKUP($F403,'(참고)타워 스텟 가치'!$B$2:$L$6,J$2,0)*$E403)</f>
        <v>164999.99999999974</v>
      </c>
      <c r="K403">
        <f>VLOOKUP($F403,'(참고)타워 스텟 가치'!$B$2:$L$6,K$2,0)+(VLOOKUP($F403,'(참고)타워 스텟 가치'!$B$2:$L$6,K$2,0)*$E403)</f>
        <v>3341.249999999995</v>
      </c>
      <c r="L403">
        <f>VLOOKUP($F403,'(참고)타워 스텟 가치'!$B$2:$L$6,L$2,0)+(VLOOKUP($F403,'(참고)타워 스텟 가치'!$B$2:$L$6,L$2,0)*$E403)</f>
        <v>55.687499999999915</v>
      </c>
      <c r="M403">
        <f>VLOOKUP($F403,'(참고)타워 스텟 가치'!$B$2:$L$6,M$2,0)+(VLOOKUP($F403,'(참고)타워 스텟 가치'!$B$2:$L$6,M$2,0)*$E403)</f>
        <v>9.8999999999999861</v>
      </c>
      <c r="N403">
        <f>VLOOKUP($F403,'(참고)타워 스텟 가치'!$B$2:$L$6,N$2,0)+(VLOOKUP($F403,'(참고)타워 스텟 가치'!$B$2:$L$6,N$2,0)*$E403)</f>
        <v>0</v>
      </c>
      <c r="O403">
        <f>VLOOKUP($F403,'(참고)타워 스텟 가치'!$B$2:$L$6,O$2,0)+(VLOOKUP($F403,'(참고)타워 스텟 가치'!$B$2:$L$6,O$2,0)*$E403)</f>
        <v>0</v>
      </c>
      <c r="P403">
        <f>VLOOKUP($F403,'(참고)타워 스텟 가치'!$B$2:$L$6,P$2,0)+(VLOOKUP($F403,'(참고)타워 스텟 가치'!$B$2:$L$6,P$2,0)*$E403)</f>
        <v>32.99999999999995</v>
      </c>
      <c r="Q403">
        <f>SUM('스테이지별 몬스터 스텟'!H403*'(참고)타워 스텟 가치'!$Q$17,'스테이지별 몬스터 스텟'!I403*'(참고)타워 스텟 가치'!$R$17,'스테이지별 몬스터 스텟'!J403*'(참고)타워 스텟 가치'!$S$17,'스테이지별 몬스터 스텟'!K403*'(참고)타워 스텟 가치'!$T$17,'스테이지별 몬스터 스텟'!L403*'(참고)타워 스텟 가치'!$U$17,'스테이지별 몬스터 스텟'!M403*'(참고)타워 스텟 가치'!$V$17,'스테이지별 몬스터 스텟'!N403*'(참고)타워 스텟 가치'!$W$17,'스테이지별 몬스터 스텟'!O403*'(참고)타워 스텟 가치'!$X$17,'스테이지별 몬스터 스텟'!P403*'(참고)타워 스텟 가치'!$Y$17)</f>
        <v>256290.99374999959</v>
      </c>
      <c r="R403">
        <v>1</v>
      </c>
      <c r="S403">
        <f>VLOOKUP($F403,'(참고)타워 스텟 가치'!$B$7:$L$11,S$2,0)+(VLOOKUP($F403,'(참고)타워 스텟 가치'!$B$7:$L$11,S$2,0)*$E403)</f>
        <v>278.4374999999996</v>
      </c>
      <c r="T403">
        <f>VLOOKUP($F403,'(참고)타워 스텟 가치'!$B$7:$L$11,T$2,0)+(VLOOKUP($F403,'(참고)타워 스텟 가치'!$B$7:$L$11,T$2,0)*$E403)</f>
        <v>501.18749999999926</v>
      </c>
      <c r="U403">
        <f>VLOOKUP($F403,'(참고)타워 스텟 가치'!$B$7:$L$11,U$2,0)+(VLOOKUP($F403,'(참고)타워 스텟 가치'!$B$7:$L$11,U$2,0)*$E403)</f>
        <v>164999.99999999974</v>
      </c>
      <c r="V403">
        <f>VLOOKUP($F403,'(참고)타워 스텟 가치'!$B$7:$L$11,V$2,0)+(VLOOKUP($F403,'(참고)타워 스텟 가치'!$B$7:$L$11,V$2,0)*$E403)</f>
        <v>3341.249999999995</v>
      </c>
      <c r="W403">
        <f>VLOOKUP($F403,'(참고)타워 스텟 가치'!$B$7:$L$11,W$2,0)+(VLOOKUP($F403,'(참고)타워 스텟 가치'!$B$7:$L$11,W$2,0)*$E403)</f>
        <v>55.687499999999915</v>
      </c>
      <c r="X403">
        <f>VLOOKUP($F403,'(참고)타워 스텟 가치'!$B$7:$L$11,X$2,0)+(VLOOKUP($F403,'(참고)타워 스텟 가치'!$B$7:$L$11,X$2,0)*$E403)</f>
        <v>9.8999999999999861</v>
      </c>
      <c r="Y403">
        <f>VLOOKUP($F403,'(참고)타워 스텟 가치'!$B$7:$L$11,Y$2,0)+(VLOOKUP($F403,'(참고)타워 스텟 가치'!$B$7:$L$11,Y$2,0)*$E403)</f>
        <v>0</v>
      </c>
      <c r="Z403">
        <f>VLOOKUP($F403,'(참고)타워 스텟 가치'!$B$7:$L$11,Z$2,0)+(VLOOKUP($F403,'(참고)타워 스텟 가치'!$B$7:$L$11,Z$2,0)*$E403)</f>
        <v>0</v>
      </c>
      <c r="AA403">
        <f>VLOOKUP($F403,'(참고)타워 스텟 가치'!$B$7:$L$11,AA$2,0)+(VLOOKUP($F403,'(참고)타워 스텟 가치'!$B$7:$L$11,AA$2,0)*$E403)</f>
        <v>32.99999999999995</v>
      </c>
      <c r="AB403">
        <f>SUM('스테이지별 몬스터 스텟'!S403*'(참고)타워 스텟 가치'!$Q$17,'스테이지별 몬스터 스텟'!T403*'(참고)타워 스텟 가치'!$R$17,'스테이지별 몬스터 스텟'!U403*'(참고)타워 스텟 가치'!$S$17,'스테이지별 몬스터 스텟'!V403*'(참고)타워 스텟 가치'!$T$17,'스테이지별 몬스터 스텟'!W403*'(참고)타워 스텟 가치'!$U$17,'스테이지별 몬스터 스텟'!X403*'(참고)타워 스텟 가치'!$V$17,'스테이지별 몬스터 스텟'!Y403*'(참고)타워 스텟 가치'!$W$17,'스테이지별 몬스터 스텟'!Z403*'(참고)타워 스텟 가치'!$X$17,'스테이지별 몬스터 스텟'!AA403*'(참고)타워 스텟 가치'!$Y$17)</f>
        <v>255678.43124999959</v>
      </c>
      <c r="AC403">
        <v>2</v>
      </c>
      <c r="AD403">
        <f>VLOOKUP($F403,'(참고)타워 스텟 가치'!$B$12:$L$16,AD$2,0)+(VLOOKUP($F403,'(참고)타워 스텟 가치'!$B$12:$L$16,AD$2,0)*$E403)</f>
        <v>278.4374999999996</v>
      </c>
      <c r="AE403">
        <f>VLOOKUP($F403,'(참고)타워 스텟 가치'!$B$12:$L$16,AE$2,0)+(VLOOKUP($F403,'(참고)타워 스텟 가치'!$B$12:$L$16,AE$2,0)*$E403)</f>
        <v>334.12499999999949</v>
      </c>
      <c r="AF403">
        <f>VLOOKUP($F403,'(참고)타워 스텟 가치'!$B$12:$L$16,AF$2,0)+(VLOOKUP($F403,'(참고)타워 스텟 가치'!$B$12:$L$16,AF$2,0)*$E403)</f>
        <v>164999.99999999974</v>
      </c>
      <c r="AG403">
        <f>VLOOKUP($F403,'(참고)타워 스텟 가치'!$B$12:$L$16,AG$2,0)+(VLOOKUP($F403,'(참고)타워 스텟 가치'!$B$12:$L$16,AG$2,0)*$E403)</f>
        <v>1670.6249999999975</v>
      </c>
      <c r="AH403">
        <f>VLOOKUP($F403,'(참고)타워 스텟 가치'!$B$12:$L$16,AH$2,0)+(VLOOKUP($F403,'(참고)타워 스텟 가치'!$B$12:$L$16,AH$2,0)*$E403)</f>
        <v>55.687499999999915</v>
      </c>
      <c r="AI403">
        <f>VLOOKUP($F403,'(참고)타워 스텟 가치'!$B$12:$L$16,AI$2,0)+(VLOOKUP($F403,'(참고)타워 스텟 가치'!$B$12:$L$16,AI$2,0)*$E403)</f>
        <v>9.8999999999999861</v>
      </c>
      <c r="AJ403">
        <f>VLOOKUP($F403,'(참고)타워 스텟 가치'!$B$12:$L$16,AJ$2,0)+(VLOOKUP($F403,'(참고)타워 스텟 가치'!$B$12:$L$16,AJ$2,0)*$E403)</f>
        <v>0</v>
      </c>
      <c r="AK403">
        <f>VLOOKUP($F403,'(참고)타워 스텟 가치'!$B$12:$L$16,AK$2,0)+(VLOOKUP($F403,'(참고)타워 스텟 가치'!$B$12:$L$16,AK$2,0)*$E403)</f>
        <v>0</v>
      </c>
      <c r="AL403">
        <f>VLOOKUP($F403,'(참고)타워 스텟 가치'!$B$12:$L$16,AL$2,0)+(VLOOKUP($F403,'(참고)타워 스텟 가치'!$B$12:$L$16,AL$2,0)*$E403)</f>
        <v>65.999999999999901</v>
      </c>
      <c r="AM403">
        <f>SUM('스테이지별 몬스터 스텟'!AD403*'(참고)타워 스텟 가치'!$Q$17,'스테이지별 몬스터 스텟'!AE403*'(참고)타워 스텟 가치'!$R$17,'스테이지별 몬스터 스텟'!AF403*'(참고)타워 스텟 가치'!$S$17,'스테이지별 몬스터 스텟'!AG403*'(참고)타워 스텟 가치'!$T$17,'스테이지별 몬스터 스텟'!AH403*'(참고)타워 스텟 가치'!$U$17,'스테이지별 몬스터 스텟'!AI403*'(참고)타워 스텟 가치'!$V$17,'스테이지별 몬스터 스텟'!AJ403*'(참고)타워 스텟 가치'!$W$17,'스테이지별 몬스터 스텟'!AK403*'(참고)타워 스텟 가치'!$X$17,'스테이지별 몬스터 스텟'!AL403*'(참고)타워 스텟 가치'!$Y$17)</f>
        <v>252152.58749999959</v>
      </c>
      <c r="AN403">
        <v>3</v>
      </c>
    </row>
    <row r="404" spans="3:40" x14ac:dyDescent="0.3">
      <c r="C404">
        <v>5</v>
      </c>
      <c r="D404">
        <f t="shared" si="20"/>
        <v>80</v>
      </c>
      <c r="E404" s="52">
        <f>VLOOKUP(D404,'스테이지별 난이도 설정'!B:C,2,0)</f>
        <v>31.99999999999995</v>
      </c>
      <c r="F404" t="str">
        <f t="shared" si="21"/>
        <v>스페셜</v>
      </c>
      <c r="G404">
        <f t="shared" si="19"/>
        <v>6</v>
      </c>
      <c r="H404">
        <f>VLOOKUP($F404,'(참고)타워 스텟 가치'!$B$2:$L$6,H$2,0)+(VLOOKUP($F404,'(참고)타워 스텟 가치'!$B$2:$L$6,H$2,0)*$E404)</f>
        <v>1252.9687499999982</v>
      </c>
      <c r="I404">
        <f>VLOOKUP($F404,'(참고)타워 스텟 가치'!$B$2:$L$6,I$2,0)+(VLOOKUP($F404,'(참고)타워 스텟 가치'!$B$2:$L$6,I$2,0)*$E404)</f>
        <v>250.59374999999963</v>
      </c>
      <c r="J404">
        <f>VLOOKUP($F404,'(참고)타워 스텟 가치'!$B$2:$L$6,J$2,0)+(VLOOKUP($F404,'(참고)타워 스텟 가치'!$B$2:$L$6,J$2,0)*$E404)</f>
        <v>164999.99999999974</v>
      </c>
      <c r="K404">
        <f>VLOOKUP($F404,'(참고)타워 스텟 가치'!$B$2:$L$6,K$2,0)+(VLOOKUP($F404,'(참고)타워 스텟 가치'!$B$2:$L$6,K$2,0)*$E404)</f>
        <v>5011.8749999999927</v>
      </c>
      <c r="L404">
        <f>VLOOKUP($F404,'(참고)타워 스텟 가치'!$B$2:$L$6,L$2,0)+(VLOOKUP($F404,'(참고)타워 스텟 가치'!$B$2:$L$6,L$2,0)*$E404)</f>
        <v>83.531249999999872</v>
      </c>
      <c r="M404">
        <f>VLOOKUP($F404,'(참고)타워 스텟 가치'!$B$2:$L$6,M$2,0)+(VLOOKUP($F404,'(참고)타워 스텟 가치'!$B$2:$L$6,M$2,0)*$E404)</f>
        <v>9.8999999999999861</v>
      </c>
      <c r="N404">
        <f>VLOOKUP($F404,'(참고)타워 스텟 가치'!$B$2:$L$6,N$2,0)+(VLOOKUP($F404,'(참고)타워 스텟 가치'!$B$2:$L$6,N$2,0)*$E404)</f>
        <v>0</v>
      </c>
      <c r="O404">
        <f>VLOOKUP($F404,'(참고)타워 스텟 가치'!$B$2:$L$6,O$2,0)+(VLOOKUP($F404,'(참고)타워 스텟 가치'!$B$2:$L$6,O$2,0)*$E404)</f>
        <v>0</v>
      </c>
      <c r="P404">
        <f>VLOOKUP($F404,'(참고)타워 스텟 가치'!$B$2:$L$6,P$2,0)+(VLOOKUP($F404,'(참고)타워 스텟 가치'!$B$2:$L$6,P$2,0)*$E404)</f>
        <v>32.99999999999995</v>
      </c>
      <c r="Q404">
        <f>SUM('스테이지별 몬스터 스텟'!H404*'(참고)타워 스텟 가치'!$Q$17,'스테이지별 몬스터 스텟'!I404*'(참고)타워 스텟 가치'!$R$17,'스테이지별 몬스터 스텟'!J404*'(참고)타워 스텟 가치'!$S$17,'스테이지별 몬스터 스텟'!K404*'(참고)타워 스텟 가치'!$T$17,'스테이지별 몬스터 스텟'!L404*'(참고)타워 스텟 가치'!$U$17,'스테이지별 몬스터 스텟'!M404*'(참고)타워 스텟 가치'!$V$17,'스테이지별 몬스터 스텟'!N404*'(참고)타워 스텟 가치'!$W$17,'스테이지별 몬스터 스텟'!O404*'(참고)타워 스텟 가치'!$X$17,'스테이지별 몬스터 스텟'!P404*'(참고)타워 스텟 가치'!$Y$17)</f>
        <v>260648.54062499959</v>
      </c>
      <c r="R404">
        <v>1</v>
      </c>
      <c r="S404">
        <f>VLOOKUP($F404,'(참고)타워 스텟 가치'!$B$7:$L$11,S$2,0)+(VLOOKUP($F404,'(참고)타워 스텟 가치'!$B$7:$L$11,S$2,0)*$E404)</f>
        <v>417.65624999999937</v>
      </c>
      <c r="T404">
        <f>VLOOKUP($F404,'(참고)타워 스텟 가치'!$B$7:$L$11,T$2,0)+(VLOOKUP($F404,'(참고)타워 스텟 가치'!$B$7:$L$11,T$2,0)*$E404)</f>
        <v>751.78124999999886</v>
      </c>
      <c r="U404">
        <f>VLOOKUP($F404,'(참고)타워 스텟 가치'!$B$7:$L$11,U$2,0)+(VLOOKUP($F404,'(참고)타워 스텟 가치'!$B$7:$L$11,U$2,0)*$E404)</f>
        <v>164999.99999999974</v>
      </c>
      <c r="V404">
        <f>VLOOKUP($F404,'(참고)타워 스텟 가치'!$B$7:$L$11,V$2,0)+(VLOOKUP($F404,'(참고)타워 스텟 가치'!$B$7:$L$11,V$2,0)*$E404)</f>
        <v>5011.8749999999927</v>
      </c>
      <c r="W404">
        <f>VLOOKUP($F404,'(참고)타워 스텟 가치'!$B$7:$L$11,W$2,0)+(VLOOKUP($F404,'(참고)타워 스텟 가치'!$B$7:$L$11,W$2,0)*$E404)</f>
        <v>83.531249999999872</v>
      </c>
      <c r="X404">
        <f>VLOOKUP($F404,'(참고)타워 스텟 가치'!$B$7:$L$11,X$2,0)+(VLOOKUP($F404,'(참고)타워 스텟 가치'!$B$7:$L$11,X$2,0)*$E404)</f>
        <v>9.8999999999999861</v>
      </c>
      <c r="Y404">
        <f>VLOOKUP($F404,'(참고)타워 스텟 가치'!$B$7:$L$11,Y$2,0)+(VLOOKUP($F404,'(참고)타워 스텟 가치'!$B$7:$L$11,Y$2,0)*$E404)</f>
        <v>0</v>
      </c>
      <c r="Z404">
        <f>VLOOKUP($F404,'(참고)타워 스텟 가치'!$B$7:$L$11,Z$2,0)+(VLOOKUP($F404,'(참고)타워 스텟 가치'!$B$7:$L$11,Z$2,0)*$E404)</f>
        <v>0</v>
      </c>
      <c r="AA404">
        <f>VLOOKUP($F404,'(참고)타워 스텟 가치'!$B$7:$L$11,AA$2,0)+(VLOOKUP($F404,'(참고)타워 스텟 가치'!$B$7:$L$11,AA$2,0)*$E404)</f>
        <v>32.99999999999995</v>
      </c>
      <c r="AB404">
        <f>SUM('스테이지별 몬스터 스텟'!S404*'(참고)타워 스텟 가치'!$Q$17,'스테이지별 몬스터 스텟'!T404*'(참고)타워 스텟 가치'!$R$17,'스테이지별 몬스터 스텟'!U404*'(참고)타워 스텟 가치'!$S$17,'스테이지별 몬스터 스텟'!V404*'(참고)타워 스텟 가치'!$T$17,'스테이지별 몬스터 스텟'!W404*'(참고)타워 스텟 가치'!$U$17,'스테이지별 몬스터 스텟'!X404*'(참고)타워 스텟 가치'!$V$17,'스테이지별 몬스터 스텟'!Y404*'(참고)타워 스텟 가치'!$W$17,'스테이지별 몬스터 스텟'!Z404*'(참고)타워 스텟 가치'!$X$17,'스테이지별 몬스터 스텟'!AA404*'(참고)타워 스텟 가치'!$Y$17)</f>
        <v>259729.69687499959</v>
      </c>
      <c r="AC404">
        <v>2</v>
      </c>
      <c r="AD404">
        <f>VLOOKUP($F404,'(참고)타워 스텟 가치'!$B$12:$L$16,AD$2,0)+(VLOOKUP($F404,'(참고)타워 스텟 가치'!$B$12:$L$16,AD$2,0)*$E404)</f>
        <v>417.65624999999937</v>
      </c>
      <c r="AE404">
        <f>VLOOKUP($F404,'(참고)타워 스텟 가치'!$B$12:$L$16,AE$2,0)+(VLOOKUP($F404,'(참고)타워 스텟 가치'!$B$12:$L$16,AE$2,0)*$E404)</f>
        <v>501.18749999999926</v>
      </c>
      <c r="AF404">
        <f>VLOOKUP($F404,'(참고)타워 스텟 가치'!$B$12:$L$16,AF$2,0)+(VLOOKUP($F404,'(참고)타워 스텟 가치'!$B$12:$L$16,AF$2,0)*$E404)</f>
        <v>164999.99999999974</v>
      </c>
      <c r="AG404">
        <f>VLOOKUP($F404,'(참고)타워 스텟 가치'!$B$12:$L$16,AG$2,0)+(VLOOKUP($F404,'(참고)타워 스텟 가치'!$B$12:$L$16,AG$2,0)*$E404)</f>
        <v>2505.9374999999964</v>
      </c>
      <c r="AH404">
        <f>VLOOKUP($F404,'(참고)타워 스텟 가치'!$B$12:$L$16,AH$2,0)+(VLOOKUP($F404,'(참고)타워 스텟 가치'!$B$12:$L$16,AH$2,0)*$E404)</f>
        <v>83.531249999999872</v>
      </c>
      <c r="AI404">
        <f>VLOOKUP($F404,'(참고)타워 스텟 가치'!$B$12:$L$16,AI$2,0)+(VLOOKUP($F404,'(참고)타워 스텟 가치'!$B$12:$L$16,AI$2,0)*$E404)</f>
        <v>9.8999999999999861</v>
      </c>
      <c r="AJ404">
        <f>VLOOKUP($F404,'(참고)타워 스텟 가치'!$B$12:$L$16,AJ$2,0)+(VLOOKUP($F404,'(참고)타워 스텟 가치'!$B$12:$L$16,AJ$2,0)*$E404)</f>
        <v>0</v>
      </c>
      <c r="AK404">
        <f>VLOOKUP($F404,'(참고)타워 스텟 가치'!$B$12:$L$16,AK$2,0)+(VLOOKUP($F404,'(참고)타워 스텟 가치'!$B$12:$L$16,AK$2,0)*$E404)</f>
        <v>0</v>
      </c>
      <c r="AL404">
        <f>VLOOKUP($F404,'(참고)타워 스텟 가치'!$B$12:$L$16,AL$2,0)+(VLOOKUP($F404,'(참고)타워 스텟 가치'!$B$12:$L$16,AL$2,0)*$E404)</f>
        <v>65.999999999999901</v>
      </c>
      <c r="AM404">
        <f>SUM('스테이지별 몬스터 스텟'!AD404*'(참고)타워 스텟 가치'!$Q$17,'스테이지별 몬스터 스텟'!AE404*'(참고)타워 스텟 가치'!$R$17,'스테이지별 몬스터 스텟'!AF404*'(참고)타워 스텟 가치'!$S$17,'스테이지별 몬스터 스텟'!AG404*'(참고)타워 스텟 가치'!$T$17,'스테이지별 몬스터 스텟'!AH404*'(참고)타워 스텟 가치'!$U$17,'스테이지별 몬스터 스텟'!AI404*'(참고)타워 스텟 가치'!$V$17,'스테이지별 몬스터 스텟'!AJ404*'(참고)타워 스텟 가치'!$W$17,'스테이지별 몬스터 스텟'!AK404*'(참고)타워 스텟 가치'!$X$17,'스테이지별 몬스터 스텟'!AL404*'(참고)타워 스텟 가치'!$Y$17)</f>
        <v>254407.93124999959</v>
      </c>
      <c r="AN404">
        <v>3</v>
      </c>
    </row>
    <row r="405" spans="3:40" x14ac:dyDescent="0.3">
      <c r="C405">
        <v>1</v>
      </c>
      <c r="D405">
        <f t="shared" si="20"/>
        <v>81</v>
      </c>
      <c r="E405" s="52">
        <f>VLOOKUP(D405,'스테이지별 난이도 설정'!B:C,2,0)</f>
        <v>32.399999999999949</v>
      </c>
      <c r="F405" t="str">
        <f t="shared" si="21"/>
        <v>일반</v>
      </c>
      <c r="G405">
        <f t="shared" si="19"/>
        <v>6</v>
      </c>
      <c r="H405">
        <f>VLOOKUP($F405,'(참고)타워 스텟 가치'!$B$2:$L$6,H$2,0)+(VLOOKUP($F405,'(참고)타워 스텟 가치'!$B$2:$L$6,H$2,0)*$E405)</f>
        <v>250.4999999999996</v>
      </c>
      <c r="I405">
        <f>VLOOKUP($F405,'(참고)타워 스텟 가치'!$B$2:$L$6,I$2,0)+(VLOOKUP($F405,'(참고)타워 스텟 가치'!$B$2:$L$6,I$2,0)*$E405)</f>
        <v>50.099999999999923</v>
      </c>
      <c r="J405">
        <f>VLOOKUP($F405,'(참고)타워 스텟 가치'!$B$2:$L$6,J$2,0)+(VLOOKUP($F405,'(참고)타워 스텟 가치'!$B$2:$L$6,J$2,0)*$E405)</f>
        <v>166999.99999999974</v>
      </c>
      <c r="K405">
        <f>VLOOKUP($F405,'(참고)타워 스텟 가치'!$B$2:$L$6,K$2,0)+(VLOOKUP($F405,'(참고)타워 스텟 가치'!$B$2:$L$6,K$2,0)*$E405)</f>
        <v>1001.9999999999984</v>
      </c>
      <c r="L405">
        <f>VLOOKUP($F405,'(참고)타워 스텟 가치'!$B$2:$L$6,L$2,0)+(VLOOKUP($F405,'(참고)타워 스텟 가치'!$B$2:$L$6,L$2,0)*$E405)</f>
        <v>16.699999999999974</v>
      </c>
      <c r="M405">
        <f>VLOOKUP($F405,'(참고)타워 스텟 가치'!$B$2:$L$6,M$2,0)+(VLOOKUP($F405,'(참고)타워 스텟 가치'!$B$2:$L$6,M$2,0)*$E405)</f>
        <v>10.019999999999985</v>
      </c>
      <c r="N405">
        <f>VLOOKUP($F405,'(참고)타워 스텟 가치'!$B$2:$L$6,N$2,0)+(VLOOKUP($F405,'(참고)타워 스텟 가치'!$B$2:$L$6,N$2,0)*$E405)</f>
        <v>0</v>
      </c>
      <c r="O405">
        <f>VLOOKUP($F405,'(참고)타워 스텟 가치'!$B$2:$L$6,O$2,0)+(VLOOKUP($F405,'(참고)타워 스텟 가치'!$B$2:$L$6,O$2,0)*$E405)</f>
        <v>0</v>
      </c>
      <c r="P405">
        <f>VLOOKUP($F405,'(참고)타워 스텟 가치'!$B$2:$L$6,P$2,0)+(VLOOKUP($F405,'(참고)타워 스텟 가치'!$B$2:$L$6,P$2,0)*$E405)</f>
        <v>23.379999999999963</v>
      </c>
      <c r="Q405">
        <f>SUM('스테이지별 몬스터 스텟'!H405*'(참고)타워 스텟 가치'!$Q$17,'스테이지별 몬스터 스텟'!I405*'(참고)타워 스텟 가치'!$R$17,'스테이지별 몬스터 스텟'!J405*'(참고)타워 스텟 가치'!$S$17,'스테이지별 몬스터 스텟'!K405*'(참고)타워 스텟 가치'!$T$17,'스테이지별 몬스터 스텟'!L405*'(참고)타워 스텟 가치'!$U$17,'스테이지별 몬스터 스텟'!M405*'(참고)타워 스텟 가치'!$V$17,'스테이지별 몬스터 스텟'!N405*'(참고)타워 스텟 가치'!$W$17,'스테이지별 몬스터 스텟'!O405*'(참고)타워 스텟 가치'!$X$17,'스테이지별 몬스터 스텟'!P405*'(참고)타워 스텟 가치'!$Y$17)</f>
        <v>253170.32999999958</v>
      </c>
      <c r="R405">
        <v>1</v>
      </c>
      <c r="S405">
        <f>VLOOKUP($F405,'(참고)타워 스텟 가치'!$B$7:$L$11,S$2,0)+(VLOOKUP($F405,'(참고)타워 스텟 가치'!$B$7:$L$11,S$2,0)*$E405)</f>
        <v>83.499999999999872</v>
      </c>
      <c r="T405">
        <f>VLOOKUP($F405,'(참고)타워 스텟 가치'!$B$7:$L$11,T$2,0)+(VLOOKUP($F405,'(참고)타워 스텟 가치'!$B$7:$L$11,T$2,0)*$E405)</f>
        <v>150.29999999999978</v>
      </c>
      <c r="U405">
        <f>VLOOKUP($F405,'(참고)타워 스텟 가치'!$B$7:$L$11,U$2,0)+(VLOOKUP($F405,'(참고)타워 스텟 가치'!$B$7:$L$11,U$2,0)*$E405)</f>
        <v>166999.99999999974</v>
      </c>
      <c r="V405">
        <f>VLOOKUP($F405,'(참고)타워 스텟 가치'!$B$7:$L$11,V$2,0)+(VLOOKUP($F405,'(참고)타워 스텟 가치'!$B$7:$L$11,V$2,0)*$E405)</f>
        <v>1001.9999999999984</v>
      </c>
      <c r="W405">
        <f>VLOOKUP($F405,'(참고)타워 스텟 가치'!$B$7:$L$11,W$2,0)+(VLOOKUP($F405,'(참고)타워 스텟 가치'!$B$7:$L$11,W$2,0)*$E405)</f>
        <v>16.699999999999974</v>
      </c>
      <c r="X405">
        <f>VLOOKUP($F405,'(참고)타워 스텟 가치'!$B$7:$L$11,X$2,0)+(VLOOKUP($F405,'(참고)타워 스텟 가치'!$B$7:$L$11,X$2,0)*$E405)</f>
        <v>10.019999999999985</v>
      </c>
      <c r="Y405">
        <f>VLOOKUP($F405,'(참고)타워 스텟 가치'!$B$7:$L$11,Y$2,0)+(VLOOKUP($F405,'(참고)타워 스텟 가치'!$B$7:$L$11,Y$2,0)*$E405)</f>
        <v>0</v>
      </c>
      <c r="Z405">
        <f>VLOOKUP($F405,'(참고)타워 스텟 가치'!$B$7:$L$11,Z$2,0)+(VLOOKUP($F405,'(참고)타워 스텟 가치'!$B$7:$L$11,Z$2,0)*$E405)</f>
        <v>0</v>
      </c>
      <c r="AA405">
        <f>VLOOKUP($F405,'(참고)타워 스텟 가치'!$B$7:$L$11,AA$2,0)+(VLOOKUP($F405,'(참고)타워 스텟 가치'!$B$7:$L$11,AA$2,0)*$E405)</f>
        <v>23.379999999999963</v>
      </c>
      <c r="AB405">
        <f>SUM('스테이지별 몬스터 스텟'!S405*'(참고)타워 스텟 가치'!$Q$17,'스테이지별 몬스터 스텟'!T405*'(참고)타워 스텟 가치'!$R$17,'스테이지별 몬스터 스텟'!U405*'(참고)타워 스텟 가치'!$S$17,'스테이지별 몬스터 스텟'!V405*'(참고)타워 스텟 가치'!$T$17,'스테이지별 몬스터 스텟'!W405*'(참고)타워 스텟 가치'!$U$17,'스테이지별 몬스터 스텟'!X405*'(참고)타워 스텟 가치'!$V$17,'스테이지별 몬스터 스텟'!Y405*'(참고)타워 스텟 가치'!$W$17,'스테이지별 몬스터 스텟'!Z405*'(참고)타워 스텟 가치'!$X$17,'스테이지별 몬스터 스텟'!AA405*'(참고)타워 스텟 가치'!$Y$17)</f>
        <v>252986.6299999996</v>
      </c>
      <c r="AC405">
        <v>2</v>
      </c>
      <c r="AD405">
        <f>VLOOKUP($F405,'(참고)타워 스텟 가치'!$B$12:$L$16,AD$2,0)+(VLOOKUP($F405,'(참고)타워 스텟 가치'!$B$12:$L$16,AD$2,0)*$E405)</f>
        <v>83.499999999999872</v>
      </c>
      <c r="AE405">
        <f>VLOOKUP($F405,'(참고)타워 스텟 가치'!$B$12:$L$16,AE$2,0)+(VLOOKUP($F405,'(참고)타워 스텟 가치'!$B$12:$L$16,AE$2,0)*$E405)</f>
        <v>100.19999999999985</v>
      </c>
      <c r="AF405">
        <f>VLOOKUP($F405,'(참고)타워 스텟 가치'!$B$12:$L$16,AF$2,0)+(VLOOKUP($F405,'(참고)타워 스텟 가치'!$B$12:$L$16,AF$2,0)*$E405)</f>
        <v>166999.99999999974</v>
      </c>
      <c r="AG405">
        <f>VLOOKUP($F405,'(참고)타워 스텟 가치'!$B$12:$L$16,AG$2,0)+(VLOOKUP($F405,'(참고)타워 스텟 가치'!$B$12:$L$16,AG$2,0)*$E405)</f>
        <v>500.9999999999992</v>
      </c>
      <c r="AH405">
        <f>VLOOKUP($F405,'(참고)타워 스텟 가치'!$B$12:$L$16,AH$2,0)+(VLOOKUP($F405,'(참고)타워 스텟 가치'!$B$12:$L$16,AH$2,0)*$E405)</f>
        <v>16.699999999999974</v>
      </c>
      <c r="AI405">
        <f>VLOOKUP($F405,'(참고)타워 스텟 가치'!$B$12:$L$16,AI$2,0)+(VLOOKUP($F405,'(참고)타워 스텟 가치'!$B$12:$L$16,AI$2,0)*$E405)</f>
        <v>10.019999999999985</v>
      </c>
      <c r="AJ405">
        <f>VLOOKUP($F405,'(참고)타워 스텟 가치'!$B$12:$L$16,AJ$2,0)+(VLOOKUP($F405,'(참고)타워 스텟 가치'!$B$12:$L$16,AJ$2,0)*$E405)</f>
        <v>0</v>
      </c>
      <c r="AK405">
        <f>VLOOKUP($F405,'(참고)타워 스텟 가치'!$B$12:$L$16,AK$2,0)+(VLOOKUP($F405,'(참고)타워 스텟 가치'!$B$12:$L$16,AK$2,0)*$E405)</f>
        <v>0</v>
      </c>
      <c r="AL405">
        <f>VLOOKUP($F405,'(참고)타워 스텟 가치'!$B$12:$L$16,AL$2,0)+(VLOOKUP($F405,'(참고)타워 스텟 가치'!$B$12:$L$16,AL$2,0)*$E405)</f>
        <v>46.759999999999927</v>
      </c>
      <c r="AM405">
        <f>SUM('스테이지별 몬스터 스텟'!AD405*'(참고)타워 스텟 가치'!$Q$17,'스테이지별 몬스터 스텟'!AE405*'(참고)타워 스텟 가치'!$R$17,'스테이지별 몬스터 스텟'!AF405*'(참고)타워 스텟 가치'!$S$17,'스테이지별 몬스터 스텟'!AG405*'(참고)타워 스텟 가치'!$T$17,'스테이지별 몬스터 스텟'!AH405*'(참고)타워 스텟 가치'!$U$17,'스테이지별 몬스터 스텟'!AI405*'(참고)타워 스텟 가치'!$V$17,'스테이지별 몬스터 스텟'!AJ405*'(참고)타워 스텟 가치'!$W$17,'스테이지별 몬스터 스텟'!AK405*'(참고)타워 스텟 가치'!$X$17,'스테이지별 몬스터 스텟'!AL405*'(참고)타워 스텟 가치'!$Y$17)</f>
        <v>251956.23999999955</v>
      </c>
      <c r="AN405">
        <v>3</v>
      </c>
    </row>
    <row r="406" spans="3:40" x14ac:dyDescent="0.3">
      <c r="C406">
        <v>2</v>
      </c>
      <c r="D406">
        <f t="shared" si="20"/>
        <v>81</v>
      </c>
      <c r="E406" s="52">
        <f>VLOOKUP(D406,'스테이지별 난이도 설정'!B:C,2,0)</f>
        <v>32.399999999999949</v>
      </c>
      <c r="F406" t="str">
        <f t="shared" si="21"/>
        <v>레어</v>
      </c>
      <c r="G406">
        <f t="shared" si="19"/>
        <v>6</v>
      </c>
      <c r="H406">
        <f>VLOOKUP($F406,'(참고)타워 스텟 가치'!$B$2:$L$6,H$2,0)+(VLOOKUP($F406,'(참고)타워 스텟 가치'!$B$2:$L$6,H$2,0)*$E406)</f>
        <v>375.74999999999943</v>
      </c>
      <c r="I406">
        <f>VLOOKUP($F406,'(참고)타워 스텟 가치'!$B$2:$L$6,I$2,0)+(VLOOKUP($F406,'(참고)타워 스텟 가치'!$B$2:$L$6,I$2,0)*$E406)</f>
        <v>75.149999999999892</v>
      </c>
      <c r="J406">
        <f>VLOOKUP($F406,'(참고)타워 스텟 가치'!$B$2:$L$6,J$2,0)+(VLOOKUP($F406,'(참고)타워 스텟 가치'!$B$2:$L$6,J$2,0)*$E406)</f>
        <v>166999.99999999974</v>
      </c>
      <c r="K406">
        <f>VLOOKUP($F406,'(참고)타워 스텟 가치'!$B$2:$L$6,K$2,0)+(VLOOKUP($F406,'(참고)타워 스텟 가치'!$B$2:$L$6,K$2,0)*$E406)</f>
        <v>1502.9999999999977</v>
      </c>
      <c r="L406">
        <f>VLOOKUP($F406,'(참고)타워 스텟 가치'!$B$2:$L$6,L$2,0)+(VLOOKUP($F406,'(참고)타워 스텟 가치'!$B$2:$L$6,L$2,0)*$E406)</f>
        <v>25.049999999999962</v>
      </c>
      <c r="M406">
        <f>VLOOKUP($F406,'(참고)타워 스텟 가치'!$B$2:$L$6,M$2,0)+(VLOOKUP($F406,'(참고)타워 스텟 가치'!$B$2:$L$6,M$2,0)*$E406)</f>
        <v>10.019999999999985</v>
      </c>
      <c r="N406">
        <f>VLOOKUP($F406,'(참고)타워 스텟 가치'!$B$2:$L$6,N$2,0)+(VLOOKUP($F406,'(참고)타워 스텟 가치'!$B$2:$L$6,N$2,0)*$E406)</f>
        <v>0</v>
      </c>
      <c r="O406">
        <f>VLOOKUP($F406,'(참고)타워 스텟 가치'!$B$2:$L$6,O$2,0)+(VLOOKUP($F406,'(참고)타워 스텟 가치'!$B$2:$L$6,O$2,0)*$E406)</f>
        <v>0</v>
      </c>
      <c r="P406">
        <f>VLOOKUP($F406,'(참고)타워 스텟 가치'!$B$2:$L$6,P$2,0)+(VLOOKUP($F406,'(참고)타워 스텟 가치'!$B$2:$L$6,P$2,0)*$E406)</f>
        <v>23.379999999999963</v>
      </c>
      <c r="Q406">
        <f>SUM('스테이지별 몬스터 스텟'!H406*'(참고)타워 스텟 가치'!$Q$17,'스테이지별 몬스터 스텟'!I406*'(참고)타워 스텟 가치'!$R$17,'스테이지별 몬스터 스텟'!J406*'(참고)타워 스텟 가치'!$S$17,'스테이지별 몬스터 스텟'!K406*'(참고)타워 스텟 가치'!$T$17,'스테이지별 몬스터 스텟'!L406*'(참고)타워 스텟 가치'!$U$17,'스테이지별 몬스터 스텟'!M406*'(참고)타워 스텟 가치'!$V$17,'스테이지별 몬스터 스텟'!N406*'(참고)타워 스텟 가치'!$W$17,'스테이지별 몬스터 스텟'!O406*'(참고)타워 스텟 가치'!$X$17,'스테이지별 몬스터 스텟'!P406*'(참고)타워 스텟 가치'!$Y$17)</f>
        <v>254477.1049999996</v>
      </c>
      <c r="R406">
        <v>1</v>
      </c>
      <c r="S406">
        <f>VLOOKUP($F406,'(참고)타워 스텟 가치'!$B$7:$L$11,S$2,0)+(VLOOKUP($F406,'(참고)타워 스텟 가치'!$B$7:$L$11,S$2,0)*$E406)</f>
        <v>125.2499999999998</v>
      </c>
      <c r="T406">
        <f>VLOOKUP($F406,'(참고)타워 스텟 가치'!$B$7:$L$11,T$2,0)+(VLOOKUP($F406,'(참고)타워 스텟 가치'!$B$7:$L$11,T$2,0)*$E406)</f>
        <v>225.44999999999965</v>
      </c>
      <c r="U406">
        <f>VLOOKUP($F406,'(참고)타워 스텟 가치'!$B$7:$L$11,U$2,0)+(VLOOKUP($F406,'(참고)타워 스텟 가치'!$B$7:$L$11,U$2,0)*$E406)</f>
        <v>166999.99999999974</v>
      </c>
      <c r="V406">
        <f>VLOOKUP($F406,'(참고)타워 스텟 가치'!$B$7:$L$11,V$2,0)+(VLOOKUP($F406,'(참고)타워 스텟 가치'!$B$7:$L$11,V$2,0)*$E406)</f>
        <v>1502.9999999999977</v>
      </c>
      <c r="W406">
        <f>VLOOKUP($F406,'(참고)타워 스텟 가치'!$B$7:$L$11,W$2,0)+(VLOOKUP($F406,'(참고)타워 스텟 가치'!$B$7:$L$11,W$2,0)*$E406)</f>
        <v>25.049999999999962</v>
      </c>
      <c r="X406">
        <f>VLOOKUP($F406,'(참고)타워 스텟 가치'!$B$7:$L$11,X$2,0)+(VLOOKUP($F406,'(참고)타워 스텟 가치'!$B$7:$L$11,X$2,0)*$E406)</f>
        <v>10.019999999999985</v>
      </c>
      <c r="Y406">
        <f>VLOOKUP($F406,'(참고)타워 스텟 가치'!$B$7:$L$11,Y$2,0)+(VLOOKUP($F406,'(참고)타워 스텟 가치'!$B$7:$L$11,Y$2,0)*$E406)</f>
        <v>0</v>
      </c>
      <c r="Z406">
        <f>VLOOKUP($F406,'(참고)타워 스텟 가치'!$B$7:$L$11,Z$2,0)+(VLOOKUP($F406,'(참고)타워 스텟 가치'!$B$7:$L$11,Z$2,0)*$E406)</f>
        <v>0</v>
      </c>
      <c r="AA406">
        <f>VLOOKUP($F406,'(참고)타워 스텟 가치'!$B$7:$L$11,AA$2,0)+(VLOOKUP($F406,'(참고)타워 스텟 가치'!$B$7:$L$11,AA$2,0)*$E406)</f>
        <v>23.379999999999963</v>
      </c>
      <c r="AB406">
        <f>SUM('스테이지별 몬스터 스텟'!S406*'(참고)타워 스텟 가치'!$Q$17,'스테이지별 몬스터 스텟'!T406*'(참고)타워 스텟 가치'!$R$17,'스테이지별 몬스터 스텟'!U406*'(참고)타워 스텟 가치'!$S$17,'스테이지별 몬스터 스텟'!V406*'(참고)타워 스텟 가치'!$T$17,'스테이지별 몬스터 스텟'!W406*'(참고)타워 스텟 가치'!$U$17,'스테이지별 몬스터 스텟'!X406*'(참고)타워 스텟 가치'!$V$17,'스테이지별 몬스터 스텟'!Y406*'(참고)타워 스텟 가치'!$W$17,'스테이지별 몬스터 스텟'!Z406*'(참고)타워 스텟 가치'!$X$17,'스테이지별 몬스터 스텟'!AA406*'(참고)타워 스텟 가치'!$Y$17)</f>
        <v>254201.55499999959</v>
      </c>
      <c r="AC406">
        <v>2</v>
      </c>
      <c r="AD406">
        <f>VLOOKUP($F406,'(참고)타워 스텟 가치'!$B$12:$L$16,AD$2,0)+(VLOOKUP($F406,'(참고)타워 스텟 가치'!$B$12:$L$16,AD$2,0)*$E406)</f>
        <v>125.2499999999998</v>
      </c>
      <c r="AE406">
        <f>VLOOKUP($F406,'(참고)타워 스텟 가치'!$B$12:$L$16,AE$2,0)+(VLOOKUP($F406,'(참고)타워 스텟 가치'!$B$12:$L$16,AE$2,0)*$E406)</f>
        <v>150.29999999999978</v>
      </c>
      <c r="AF406">
        <f>VLOOKUP($F406,'(참고)타워 스텟 가치'!$B$12:$L$16,AF$2,0)+(VLOOKUP($F406,'(참고)타워 스텟 가치'!$B$12:$L$16,AF$2,0)*$E406)</f>
        <v>166999.99999999974</v>
      </c>
      <c r="AG406">
        <f>VLOOKUP($F406,'(참고)타워 스텟 가치'!$B$12:$L$16,AG$2,0)+(VLOOKUP($F406,'(참고)타워 스텟 가치'!$B$12:$L$16,AG$2,0)*$E406)</f>
        <v>751.49999999999886</v>
      </c>
      <c r="AH406">
        <f>VLOOKUP($F406,'(참고)타워 스텟 가치'!$B$12:$L$16,AH$2,0)+(VLOOKUP($F406,'(참고)타워 스텟 가치'!$B$12:$L$16,AH$2,0)*$E406)</f>
        <v>25.049999999999962</v>
      </c>
      <c r="AI406">
        <f>VLOOKUP($F406,'(참고)타워 스텟 가치'!$B$12:$L$16,AI$2,0)+(VLOOKUP($F406,'(참고)타워 스텟 가치'!$B$12:$L$16,AI$2,0)*$E406)</f>
        <v>10.019999999999985</v>
      </c>
      <c r="AJ406">
        <f>VLOOKUP($F406,'(참고)타워 스텟 가치'!$B$12:$L$16,AJ$2,0)+(VLOOKUP($F406,'(참고)타워 스텟 가치'!$B$12:$L$16,AJ$2,0)*$E406)</f>
        <v>0</v>
      </c>
      <c r="AK406">
        <f>VLOOKUP($F406,'(참고)타워 스텟 가치'!$B$12:$L$16,AK$2,0)+(VLOOKUP($F406,'(참고)타워 스텟 가치'!$B$12:$L$16,AK$2,0)*$E406)</f>
        <v>0</v>
      </c>
      <c r="AL406">
        <f>VLOOKUP($F406,'(참고)타워 스텟 가치'!$B$12:$L$16,AL$2,0)+(VLOOKUP($F406,'(참고)타워 스텟 가치'!$B$12:$L$16,AL$2,0)*$E406)</f>
        <v>46.759999999999927</v>
      </c>
      <c r="AM406">
        <f>SUM('스테이지별 몬스터 스텟'!AD406*'(참고)타워 스텟 가치'!$Q$17,'스테이지별 몬스터 스텟'!AE406*'(참고)타워 스텟 가치'!$R$17,'스테이지별 몬스터 스텟'!AF406*'(참고)타워 스텟 가치'!$S$17,'스테이지별 몬스터 스텟'!AG406*'(참고)타워 스텟 가치'!$T$17,'스테이지별 몬스터 스텟'!AH406*'(참고)타워 스텟 가치'!$U$17,'스테이지별 몬스터 스텟'!AI406*'(참고)타워 스텟 가치'!$V$17,'스테이지별 몬스터 스텟'!AJ406*'(참고)타워 스텟 가치'!$W$17,'스테이지별 몬스터 스텟'!AK406*'(참고)타워 스텟 가치'!$X$17,'스테이지별 몬스터 스텟'!AL406*'(참고)타워 스텟 가치'!$Y$17)</f>
        <v>252632.58999999959</v>
      </c>
      <c r="AN406">
        <v>3</v>
      </c>
    </row>
    <row r="407" spans="3:40" x14ac:dyDescent="0.3">
      <c r="C407">
        <v>3</v>
      </c>
      <c r="D407">
        <f t="shared" si="20"/>
        <v>81</v>
      </c>
      <c r="E407" s="52">
        <f>VLOOKUP(D407,'스테이지별 난이도 설정'!B:C,2,0)</f>
        <v>32.399999999999949</v>
      </c>
      <c r="F407" t="str">
        <f t="shared" si="21"/>
        <v>에픽</v>
      </c>
      <c r="G407">
        <f t="shared" si="19"/>
        <v>6</v>
      </c>
      <c r="H407">
        <f>VLOOKUP($F407,'(참고)타워 스텟 가치'!$B$2:$L$6,H$2,0)+(VLOOKUP($F407,'(참고)타워 스텟 가치'!$B$2:$L$6,H$2,0)*$E407)</f>
        <v>563.62499999999909</v>
      </c>
      <c r="I407">
        <f>VLOOKUP($F407,'(참고)타워 스텟 가치'!$B$2:$L$6,I$2,0)+(VLOOKUP($F407,'(참고)타워 스텟 가치'!$B$2:$L$6,I$2,0)*$E407)</f>
        <v>112.72499999999982</v>
      </c>
      <c r="J407">
        <f>VLOOKUP($F407,'(참고)타워 스텟 가치'!$B$2:$L$6,J$2,0)+(VLOOKUP($F407,'(참고)타워 스텟 가치'!$B$2:$L$6,J$2,0)*$E407)</f>
        <v>166999.99999999974</v>
      </c>
      <c r="K407">
        <f>VLOOKUP($F407,'(참고)타워 스텟 가치'!$B$2:$L$6,K$2,0)+(VLOOKUP($F407,'(참고)타워 스텟 가치'!$B$2:$L$6,K$2,0)*$E407)</f>
        <v>2254.4999999999964</v>
      </c>
      <c r="L407">
        <f>VLOOKUP($F407,'(참고)타워 스텟 가치'!$B$2:$L$6,L$2,0)+(VLOOKUP($F407,'(참고)타워 스텟 가치'!$B$2:$L$6,L$2,0)*$E407)</f>
        <v>37.574999999999946</v>
      </c>
      <c r="M407">
        <f>VLOOKUP($F407,'(참고)타워 스텟 가치'!$B$2:$L$6,M$2,0)+(VLOOKUP($F407,'(참고)타워 스텟 가치'!$B$2:$L$6,M$2,0)*$E407)</f>
        <v>10.019999999999985</v>
      </c>
      <c r="N407">
        <f>VLOOKUP($F407,'(참고)타워 스텟 가치'!$B$2:$L$6,N$2,0)+(VLOOKUP($F407,'(참고)타워 스텟 가치'!$B$2:$L$6,N$2,0)*$E407)</f>
        <v>0</v>
      </c>
      <c r="O407">
        <f>VLOOKUP($F407,'(참고)타워 스텟 가치'!$B$2:$L$6,O$2,0)+(VLOOKUP($F407,'(참고)타워 스텟 가치'!$B$2:$L$6,O$2,0)*$E407)</f>
        <v>0</v>
      </c>
      <c r="P407">
        <f>VLOOKUP($F407,'(참고)타워 스텟 가치'!$B$2:$L$6,P$2,0)+(VLOOKUP($F407,'(참고)타워 스텟 가치'!$B$2:$L$6,P$2,0)*$E407)</f>
        <v>23.379999999999963</v>
      </c>
      <c r="Q407">
        <f>SUM('스테이지별 몬스터 스텟'!H407*'(참고)타워 스텟 가치'!$Q$17,'스테이지별 몬스터 스텟'!I407*'(참고)타워 스텟 가치'!$R$17,'스테이지별 몬스터 스텟'!J407*'(참고)타워 스텟 가치'!$S$17,'스테이지별 몬스터 스텟'!K407*'(참고)타워 스텟 가치'!$T$17,'스테이지별 몬스터 스텟'!L407*'(참고)타워 스텟 가치'!$U$17,'스테이지별 몬스터 스텟'!M407*'(참고)타워 스텟 가치'!$V$17,'스테이지별 몬스터 스텟'!N407*'(참고)타워 스텟 가치'!$W$17,'스테이지별 몬스터 스텟'!O407*'(참고)타워 스텟 가치'!$X$17,'스테이지별 몬스터 스텟'!P407*'(참고)타워 스텟 가치'!$Y$17)</f>
        <v>256437.26749999958</v>
      </c>
      <c r="R407">
        <v>1</v>
      </c>
      <c r="S407">
        <f>VLOOKUP($F407,'(참고)타워 스텟 가치'!$B$7:$L$11,S$2,0)+(VLOOKUP($F407,'(참고)타워 스텟 가치'!$B$7:$L$11,S$2,0)*$E407)</f>
        <v>187.87499999999972</v>
      </c>
      <c r="T407">
        <f>VLOOKUP($F407,'(참고)타워 스텟 가치'!$B$7:$L$11,T$2,0)+(VLOOKUP($F407,'(참고)타워 스텟 가치'!$B$7:$L$11,T$2,0)*$E407)</f>
        <v>338.1749999999995</v>
      </c>
      <c r="U407">
        <f>VLOOKUP($F407,'(참고)타워 스텟 가치'!$B$7:$L$11,U$2,0)+(VLOOKUP($F407,'(참고)타워 스텟 가치'!$B$7:$L$11,U$2,0)*$E407)</f>
        <v>166999.99999999974</v>
      </c>
      <c r="V407">
        <f>VLOOKUP($F407,'(참고)타워 스텟 가치'!$B$7:$L$11,V$2,0)+(VLOOKUP($F407,'(참고)타워 스텟 가치'!$B$7:$L$11,V$2,0)*$E407)</f>
        <v>2254.4999999999964</v>
      </c>
      <c r="W407">
        <f>VLOOKUP($F407,'(참고)타워 스텟 가치'!$B$7:$L$11,W$2,0)+(VLOOKUP($F407,'(참고)타워 스텟 가치'!$B$7:$L$11,W$2,0)*$E407)</f>
        <v>37.574999999999946</v>
      </c>
      <c r="X407">
        <f>VLOOKUP($F407,'(참고)타워 스텟 가치'!$B$7:$L$11,X$2,0)+(VLOOKUP($F407,'(참고)타워 스텟 가치'!$B$7:$L$11,X$2,0)*$E407)</f>
        <v>10.019999999999985</v>
      </c>
      <c r="Y407">
        <f>VLOOKUP($F407,'(참고)타워 스텟 가치'!$B$7:$L$11,Y$2,0)+(VLOOKUP($F407,'(참고)타워 스텟 가치'!$B$7:$L$11,Y$2,0)*$E407)</f>
        <v>0</v>
      </c>
      <c r="Z407">
        <f>VLOOKUP($F407,'(참고)타워 스텟 가치'!$B$7:$L$11,Z$2,0)+(VLOOKUP($F407,'(참고)타워 스텟 가치'!$B$7:$L$11,Z$2,0)*$E407)</f>
        <v>0</v>
      </c>
      <c r="AA407">
        <f>VLOOKUP($F407,'(참고)타워 스텟 가치'!$B$7:$L$11,AA$2,0)+(VLOOKUP($F407,'(참고)타워 스텟 가치'!$B$7:$L$11,AA$2,0)*$E407)</f>
        <v>23.379999999999963</v>
      </c>
      <c r="AB407">
        <f>SUM('스테이지별 몬스터 스텟'!S407*'(참고)타워 스텟 가치'!$Q$17,'스테이지별 몬스터 스텟'!T407*'(참고)타워 스텟 가치'!$R$17,'스테이지별 몬스터 스텟'!U407*'(참고)타워 스텟 가치'!$S$17,'스테이지별 몬스터 스텟'!V407*'(참고)타워 스텟 가치'!$T$17,'스테이지별 몬스터 스텟'!W407*'(참고)타워 스텟 가치'!$U$17,'스테이지별 몬스터 스텟'!X407*'(참고)타워 스텟 가치'!$V$17,'스테이지별 몬스터 스텟'!Y407*'(참고)타워 스텟 가치'!$W$17,'스테이지별 몬스터 스텟'!Z407*'(참고)타워 스텟 가치'!$X$17,'스테이지별 몬스터 스텟'!AA407*'(참고)타워 스텟 가치'!$Y$17)</f>
        <v>256023.9424999996</v>
      </c>
      <c r="AC407">
        <v>2</v>
      </c>
      <c r="AD407">
        <f>VLOOKUP($F407,'(참고)타워 스텟 가치'!$B$12:$L$16,AD$2,0)+(VLOOKUP($F407,'(참고)타워 스텟 가치'!$B$12:$L$16,AD$2,0)*$E407)</f>
        <v>187.87499999999972</v>
      </c>
      <c r="AE407">
        <f>VLOOKUP($F407,'(참고)타워 스텟 가치'!$B$12:$L$16,AE$2,0)+(VLOOKUP($F407,'(참고)타워 스텟 가치'!$B$12:$L$16,AE$2,0)*$E407)</f>
        <v>225.44999999999965</v>
      </c>
      <c r="AF407">
        <f>VLOOKUP($F407,'(참고)타워 스텟 가치'!$B$12:$L$16,AF$2,0)+(VLOOKUP($F407,'(참고)타워 스텟 가치'!$B$12:$L$16,AF$2,0)*$E407)</f>
        <v>166999.99999999974</v>
      </c>
      <c r="AG407">
        <f>VLOOKUP($F407,'(참고)타워 스텟 가치'!$B$12:$L$16,AG$2,0)+(VLOOKUP($F407,'(참고)타워 스텟 가치'!$B$12:$L$16,AG$2,0)*$E407)</f>
        <v>1127.2499999999982</v>
      </c>
      <c r="AH407">
        <f>VLOOKUP($F407,'(참고)타워 스텟 가치'!$B$12:$L$16,AH$2,0)+(VLOOKUP($F407,'(참고)타워 스텟 가치'!$B$12:$L$16,AH$2,0)*$E407)</f>
        <v>37.574999999999946</v>
      </c>
      <c r="AI407">
        <f>VLOOKUP($F407,'(참고)타워 스텟 가치'!$B$12:$L$16,AI$2,0)+(VLOOKUP($F407,'(참고)타워 스텟 가치'!$B$12:$L$16,AI$2,0)*$E407)</f>
        <v>10.019999999999985</v>
      </c>
      <c r="AJ407">
        <f>VLOOKUP($F407,'(참고)타워 스텟 가치'!$B$12:$L$16,AJ$2,0)+(VLOOKUP($F407,'(참고)타워 스텟 가치'!$B$12:$L$16,AJ$2,0)*$E407)</f>
        <v>0</v>
      </c>
      <c r="AK407">
        <f>VLOOKUP($F407,'(참고)타워 스텟 가치'!$B$12:$L$16,AK$2,0)+(VLOOKUP($F407,'(참고)타워 스텟 가치'!$B$12:$L$16,AK$2,0)*$E407)</f>
        <v>0</v>
      </c>
      <c r="AL407">
        <f>VLOOKUP($F407,'(참고)타워 스텟 가치'!$B$12:$L$16,AL$2,0)+(VLOOKUP($F407,'(참고)타워 스텟 가치'!$B$12:$L$16,AL$2,0)*$E407)</f>
        <v>46.759999999999927</v>
      </c>
      <c r="AM407">
        <f>SUM('스테이지별 몬스터 스텟'!AD407*'(참고)타워 스텟 가치'!$Q$17,'스테이지별 몬스터 스텟'!AE407*'(참고)타워 스텟 가치'!$R$17,'스테이지별 몬스터 스텟'!AF407*'(참고)타워 스텟 가치'!$S$17,'스테이지별 몬스터 스텟'!AG407*'(참고)타워 스텟 가치'!$T$17,'스테이지별 몬스터 스텟'!AH407*'(참고)타워 스텟 가치'!$U$17,'스테이지별 몬스터 스텟'!AI407*'(참고)타워 스텟 가치'!$V$17,'스테이지별 몬스터 스텟'!AJ407*'(참고)타워 스텟 가치'!$W$17,'스테이지별 몬스터 스텟'!AK407*'(참고)타워 스텟 가치'!$X$17,'스테이지별 몬스터 스텟'!AL407*'(참고)타워 스텟 가치'!$Y$17)</f>
        <v>253647.11499999955</v>
      </c>
      <c r="AN407">
        <v>3</v>
      </c>
    </row>
    <row r="408" spans="3:40" x14ac:dyDescent="0.3">
      <c r="C408">
        <v>4</v>
      </c>
      <c r="D408">
        <f t="shared" si="20"/>
        <v>81</v>
      </c>
      <c r="E408" s="52">
        <f>VLOOKUP(D408,'스테이지별 난이도 설정'!B:C,2,0)</f>
        <v>32.399999999999949</v>
      </c>
      <c r="F408" t="str">
        <f t="shared" si="21"/>
        <v>유니크</v>
      </c>
      <c r="G408">
        <f t="shared" si="19"/>
        <v>6</v>
      </c>
      <c r="H408">
        <f>VLOOKUP($F408,'(참고)타워 스텟 가치'!$B$2:$L$6,H$2,0)+(VLOOKUP($F408,'(참고)타워 스텟 가치'!$B$2:$L$6,H$2,0)*$E408)</f>
        <v>845.43749999999875</v>
      </c>
      <c r="I408">
        <f>VLOOKUP($F408,'(참고)타워 스텟 가치'!$B$2:$L$6,I$2,0)+(VLOOKUP($F408,'(참고)타워 스텟 가치'!$B$2:$L$6,I$2,0)*$E408)</f>
        <v>169.08749999999975</v>
      </c>
      <c r="J408">
        <f>VLOOKUP($F408,'(참고)타워 스텟 가치'!$B$2:$L$6,J$2,0)+(VLOOKUP($F408,'(참고)타워 스텟 가치'!$B$2:$L$6,J$2,0)*$E408)</f>
        <v>166999.99999999974</v>
      </c>
      <c r="K408">
        <f>VLOOKUP($F408,'(참고)타워 스텟 가치'!$B$2:$L$6,K$2,0)+(VLOOKUP($F408,'(참고)타워 스텟 가치'!$B$2:$L$6,K$2,0)*$E408)</f>
        <v>3381.749999999995</v>
      </c>
      <c r="L408">
        <f>VLOOKUP($F408,'(참고)타워 스텟 가치'!$B$2:$L$6,L$2,0)+(VLOOKUP($F408,'(참고)타워 스텟 가치'!$B$2:$L$6,L$2,0)*$E408)</f>
        <v>56.362499999999912</v>
      </c>
      <c r="M408">
        <f>VLOOKUP($F408,'(참고)타워 스텟 가치'!$B$2:$L$6,M$2,0)+(VLOOKUP($F408,'(참고)타워 스텟 가치'!$B$2:$L$6,M$2,0)*$E408)</f>
        <v>10.019999999999985</v>
      </c>
      <c r="N408">
        <f>VLOOKUP($F408,'(참고)타워 스텟 가치'!$B$2:$L$6,N$2,0)+(VLOOKUP($F408,'(참고)타워 스텟 가치'!$B$2:$L$6,N$2,0)*$E408)</f>
        <v>0</v>
      </c>
      <c r="O408">
        <f>VLOOKUP($F408,'(참고)타워 스텟 가치'!$B$2:$L$6,O$2,0)+(VLOOKUP($F408,'(참고)타워 스텟 가치'!$B$2:$L$6,O$2,0)*$E408)</f>
        <v>0</v>
      </c>
      <c r="P408">
        <f>VLOOKUP($F408,'(참고)타워 스텟 가치'!$B$2:$L$6,P$2,0)+(VLOOKUP($F408,'(참고)타워 스텟 가치'!$B$2:$L$6,P$2,0)*$E408)</f>
        <v>33.399999999999949</v>
      </c>
      <c r="Q408">
        <f>SUM('스테이지별 몬스터 스텟'!H408*'(참고)타워 스텟 가치'!$Q$17,'스테이지별 몬스터 스텟'!I408*'(참고)타워 스텟 가치'!$R$17,'스테이지별 몬스터 스텟'!J408*'(참고)타워 스텟 가치'!$S$17,'스테이지별 몬스터 스텟'!K408*'(참고)타워 스텟 가치'!$T$17,'스테이지별 몬스터 스텟'!L408*'(참고)타워 스텟 가치'!$U$17,'스테이지별 몬스터 스텟'!M408*'(참고)타워 스텟 가치'!$V$17,'스테이지별 몬스터 스텟'!N408*'(참고)타워 스텟 가치'!$W$17,'스테이지별 몬스터 스텟'!O408*'(참고)타워 스텟 가치'!$X$17,'스테이지별 몬스터 스텟'!P408*'(참고)타워 스텟 가치'!$Y$17)</f>
        <v>259397.55124999958</v>
      </c>
      <c r="R408">
        <v>1</v>
      </c>
      <c r="S408">
        <f>VLOOKUP($F408,'(참고)타워 스텟 가치'!$B$7:$L$11,S$2,0)+(VLOOKUP($F408,'(참고)타워 스텟 가치'!$B$7:$L$11,S$2,0)*$E408)</f>
        <v>281.81249999999955</v>
      </c>
      <c r="T408">
        <f>VLOOKUP($F408,'(참고)타워 스텟 가치'!$B$7:$L$11,T$2,0)+(VLOOKUP($F408,'(참고)타워 스텟 가치'!$B$7:$L$11,T$2,0)*$E408)</f>
        <v>507.26249999999925</v>
      </c>
      <c r="U408">
        <f>VLOOKUP($F408,'(참고)타워 스텟 가치'!$B$7:$L$11,U$2,0)+(VLOOKUP($F408,'(참고)타워 스텟 가치'!$B$7:$L$11,U$2,0)*$E408)</f>
        <v>166999.99999999974</v>
      </c>
      <c r="V408">
        <f>VLOOKUP($F408,'(참고)타워 스텟 가치'!$B$7:$L$11,V$2,0)+(VLOOKUP($F408,'(참고)타워 스텟 가치'!$B$7:$L$11,V$2,0)*$E408)</f>
        <v>3381.749999999995</v>
      </c>
      <c r="W408">
        <f>VLOOKUP($F408,'(참고)타워 스텟 가치'!$B$7:$L$11,W$2,0)+(VLOOKUP($F408,'(참고)타워 스텟 가치'!$B$7:$L$11,W$2,0)*$E408)</f>
        <v>56.362499999999912</v>
      </c>
      <c r="X408">
        <f>VLOOKUP($F408,'(참고)타워 스텟 가치'!$B$7:$L$11,X$2,0)+(VLOOKUP($F408,'(참고)타워 스텟 가치'!$B$7:$L$11,X$2,0)*$E408)</f>
        <v>10.019999999999985</v>
      </c>
      <c r="Y408">
        <f>VLOOKUP($F408,'(참고)타워 스텟 가치'!$B$7:$L$11,Y$2,0)+(VLOOKUP($F408,'(참고)타워 스텟 가치'!$B$7:$L$11,Y$2,0)*$E408)</f>
        <v>0</v>
      </c>
      <c r="Z408">
        <f>VLOOKUP($F408,'(참고)타워 스텟 가치'!$B$7:$L$11,Z$2,0)+(VLOOKUP($F408,'(참고)타워 스텟 가치'!$B$7:$L$11,Z$2,0)*$E408)</f>
        <v>0</v>
      </c>
      <c r="AA408">
        <f>VLOOKUP($F408,'(참고)타워 스텟 가치'!$B$7:$L$11,AA$2,0)+(VLOOKUP($F408,'(참고)타워 스텟 가치'!$B$7:$L$11,AA$2,0)*$E408)</f>
        <v>33.399999999999949</v>
      </c>
      <c r="AB408">
        <f>SUM('스테이지별 몬스터 스텟'!S408*'(참고)타워 스텟 가치'!$Q$17,'스테이지별 몬스터 스텟'!T408*'(참고)타워 스텟 가치'!$R$17,'스테이지별 몬스터 스텟'!U408*'(참고)타워 스텟 가치'!$S$17,'스테이지별 몬스터 스텟'!V408*'(참고)타워 스텟 가치'!$T$17,'스테이지별 몬스터 스텟'!W408*'(참고)타워 스텟 가치'!$U$17,'스테이지별 몬스터 스텟'!X408*'(참고)타워 스텟 가치'!$V$17,'스테이지별 몬스터 스텟'!Y408*'(참고)타워 스텟 가치'!$W$17,'스테이지별 몬스터 스텟'!Z408*'(참고)타워 스텟 가치'!$X$17,'스테이지별 몬스터 스텟'!AA408*'(참고)타워 스텟 가치'!$Y$17)</f>
        <v>258777.56374999956</v>
      </c>
      <c r="AC408">
        <v>2</v>
      </c>
      <c r="AD408">
        <f>VLOOKUP($F408,'(참고)타워 스텟 가치'!$B$12:$L$16,AD$2,0)+(VLOOKUP($F408,'(참고)타워 스텟 가치'!$B$12:$L$16,AD$2,0)*$E408)</f>
        <v>281.81249999999955</v>
      </c>
      <c r="AE408">
        <f>VLOOKUP($F408,'(참고)타워 스텟 가치'!$B$12:$L$16,AE$2,0)+(VLOOKUP($F408,'(참고)타워 스텟 가치'!$B$12:$L$16,AE$2,0)*$E408)</f>
        <v>338.1749999999995</v>
      </c>
      <c r="AF408">
        <f>VLOOKUP($F408,'(참고)타워 스텟 가치'!$B$12:$L$16,AF$2,0)+(VLOOKUP($F408,'(참고)타워 스텟 가치'!$B$12:$L$16,AF$2,0)*$E408)</f>
        <v>166999.99999999974</v>
      </c>
      <c r="AG408">
        <f>VLOOKUP($F408,'(참고)타워 스텟 가치'!$B$12:$L$16,AG$2,0)+(VLOOKUP($F408,'(참고)타워 스텟 가치'!$B$12:$L$16,AG$2,0)*$E408)</f>
        <v>1690.8749999999975</v>
      </c>
      <c r="AH408">
        <f>VLOOKUP($F408,'(참고)타워 스텟 가치'!$B$12:$L$16,AH$2,0)+(VLOOKUP($F408,'(참고)타워 스텟 가치'!$B$12:$L$16,AH$2,0)*$E408)</f>
        <v>56.362499999999912</v>
      </c>
      <c r="AI408">
        <f>VLOOKUP($F408,'(참고)타워 스텟 가치'!$B$12:$L$16,AI$2,0)+(VLOOKUP($F408,'(참고)타워 스텟 가치'!$B$12:$L$16,AI$2,0)*$E408)</f>
        <v>10.019999999999985</v>
      </c>
      <c r="AJ408">
        <f>VLOOKUP($F408,'(참고)타워 스텟 가치'!$B$12:$L$16,AJ$2,0)+(VLOOKUP($F408,'(참고)타워 스텟 가치'!$B$12:$L$16,AJ$2,0)*$E408)</f>
        <v>0</v>
      </c>
      <c r="AK408">
        <f>VLOOKUP($F408,'(참고)타워 스텟 가치'!$B$12:$L$16,AK$2,0)+(VLOOKUP($F408,'(참고)타워 스텟 가치'!$B$12:$L$16,AK$2,0)*$E408)</f>
        <v>0</v>
      </c>
      <c r="AL408">
        <f>VLOOKUP($F408,'(참고)타워 스텟 가치'!$B$12:$L$16,AL$2,0)+(VLOOKUP($F408,'(참고)타워 스텟 가치'!$B$12:$L$16,AL$2,0)*$E408)</f>
        <v>66.799999999999898</v>
      </c>
      <c r="AM408">
        <f>SUM('스테이지별 몬스터 스텟'!AD408*'(참고)타워 스텟 가치'!$Q$17,'스테이지별 몬스터 스텟'!AE408*'(참고)타워 스텟 가치'!$R$17,'스테이지별 몬스터 스텟'!AF408*'(참고)타워 스텟 가치'!$S$17,'스테이지별 몬스터 스텟'!AG408*'(참고)타워 스텟 가치'!$T$17,'스테이지별 몬스터 스텟'!AH408*'(참고)타워 스텟 가치'!$U$17,'스테이지별 몬스터 스텟'!AI408*'(참고)타워 스텟 가치'!$V$17,'스테이지별 몬스터 스텟'!AJ408*'(참고)타워 스텟 가치'!$W$17,'스테이지별 몬스터 스텟'!AK408*'(참고)타워 스텟 가치'!$X$17,'스테이지별 몬스터 스텟'!AL408*'(참고)타워 스텟 가치'!$Y$17)</f>
        <v>255208.98249999961</v>
      </c>
      <c r="AN408">
        <v>3</v>
      </c>
    </row>
    <row r="409" spans="3:40" x14ac:dyDescent="0.3">
      <c r="C409">
        <v>5</v>
      </c>
      <c r="D409">
        <f t="shared" si="20"/>
        <v>81</v>
      </c>
      <c r="E409" s="52">
        <f>VLOOKUP(D409,'스테이지별 난이도 설정'!B:C,2,0)</f>
        <v>32.399999999999949</v>
      </c>
      <c r="F409" t="str">
        <f t="shared" si="21"/>
        <v>스페셜</v>
      </c>
      <c r="G409">
        <f t="shared" si="19"/>
        <v>6</v>
      </c>
      <c r="H409">
        <f>VLOOKUP($F409,'(참고)타워 스텟 가치'!$B$2:$L$6,H$2,0)+(VLOOKUP($F409,'(참고)타워 스텟 가치'!$B$2:$L$6,H$2,0)*$E409)</f>
        <v>1268.156249999998</v>
      </c>
      <c r="I409">
        <f>VLOOKUP($F409,'(참고)타워 스텟 가치'!$B$2:$L$6,I$2,0)+(VLOOKUP($F409,'(참고)타워 스텟 가치'!$B$2:$L$6,I$2,0)*$E409)</f>
        <v>253.63124999999962</v>
      </c>
      <c r="J409">
        <f>VLOOKUP($F409,'(참고)타워 스텟 가치'!$B$2:$L$6,J$2,0)+(VLOOKUP($F409,'(참고)타워 스텟 가치'!$B$2:$L$6,J$2,0)*$E409)</f>
        <v>166999.99999999974</v>
      </c>
      <c r="K409">
        <f>VLOOKUP($F409,'(참고)타워 스텟 가치'!$B$2:$L$6,K$2,0)+(VLOOKUP($F409,'(참고)타워 스텟 가치'!$B$2:$L$6,K$2,0)*$E409)</f>
        <v>5072.6249999999918</v>
      </c>
      <c r="L409">
        <f>VLOOKUP($F409,'(참고)타워 스텟 가치'!$B$2:$L$6,L$2,0)+(VLOOKUP($F409,'(참고)타워 스텟 가치'!$B$2:$L$6,L$2,0)*$E409)</f>
        <v>84.543749999999875</v>
      </c>
      <c r="M409">
        <f>VLOOKUP($F409,'(참고)타워 스텟 가치'!$B$2:$L$6,M$2,0)+(VLOOKUP($F409,'(참고)타워 스텟 가치'!$B$2:$L$6,M$2,0)*$E409)</f>
        <v>10.019999999999985</v>
      </c>
      <c r="N409">
        <f>VLOOKUP($F409,'(참고)타워 스텟 가치'!$B$2:$L$6,N$2,0)+(VLOOKUP($F409,'(참고)타워 스텟 가치'!$B$2:$L$6,N$2,0)*$E409)</f>
        <v>0</v>
      </c>
      <c r="O409">
        <f>VLOOKUP($F409,'(참고)타워 스텟 가치'!$B$2:$L$6,O$2,0)+(VLOOKUP($F409,'(참고)타워 스텟 가치'!$B$2:$L$6,O$2,0)*$E409)</f>
        <v>0</v>
      </c>
      <c r="P409">
        <f>VLOOKUP($F409,'(참고)타워 스텟 가치'!$B$2:$L$6,P$2,0)+(VLOOKUP($F409,'(참고)타워 스텟 가치'!$B$2:$L$6,P$2,0)*$E409)</f>
        <v>33.399999999999949</v>
      </c>
      <c r="Q409">
        <f>SUM('스테이지별 몬스터 스텟'!H409*'(참고)타워 스텟 가치'!$Q$17,'스테이지별 몬스터 스텟'!I409*'(참고)타워 스텟 가치'!$R$17,'스테이지별 몬스터 스텟'!J409*'(참고)타워 스텟 가치'!$S$17,'스테이지별 몬스터 스텟'!K409*'(참고)타워 스텟 가치'!$T$17,'스테이지별 몬스터 스텟'!L409*'(참고)타워 스텟 가치'!$U$17,'스테이지별 몬스터 스텟'!M409*'(참고)타워 스텟 가치'!$V$17,'스테이지별 몬스터 스텟'!N409*'(참고)타워 스텟 가치'!$W$17,'스테이지별 몬스터 스텟'!O409*'(참고)타워 스텟 가치'!$X$17,'스테이지별 몬스터 스텟'!P409*'(참고)타워 스텟 가치'!$Y$17)</f>
        <v>263807.91687499959</v>
      </c>
      <c r="R409">
        <v>1</v>
      </c>
      <c r="S409">
        <f>VLOOKUP($F409,'(참고)타워 스텟 가치'!$B$7:$L$11,S$2,0)+(VLOOKUP($F409,'(참고)타워 스텟 가치'!$B$7:$L$11,S$2,0)*$E409)</f>
        <v>422.71874999999937</v>
      </c>
      <c r="T409">
        <f>VLOOKUP($F409,'(참고)타워 스텟 가치'!$B$7:$L$11,T$2,0)+(VLOOKUP($F409,'(참고)타워 스텟 가치'!$B$7:$L$11,T$2,0)*$E409)</f>
        <v>760.89374999999882</v>
      </c>
      <c r="U409">
        <f>VLOOKUP($F409,'(참고)타워 스텟 가치'!$B$7:$L$11,U$2,0)+(VLOOKUP($F409,'(참고)타워 스텟 가치'!$B$7:$L$11,U$2,0)*$E409)</f>
        <v>166999.99999999974</v>
      </c>
      <c r="V409">
        <f>VLOOKUP($F409,'(참고)타워 스텟 가치'!$B$7:$L$11,V$2,0)+(VLOOKUP($F409,'(참고)타워 스텟 가치'!$B$7:$L$11,V$2,0)*$E409)</f>
        <v>5072.6249999999918</v>
      </c>
      <c r="W409">
        <f>VLOOKUP($F409,'(참고)타워 스텟 가치'!$B$7:$L$11,W$2,0)+(VLOOKUP($F409,'(참고)타워 스텟 가치'!$B$7:$L$11,W$2,0)*$E409)</f>
        <v>84.543749999999875</v>
      </c>
      <c r="X409">
        <f>VLOOKUP($F409,'(참고)타워 스텟 가치'!$B$7:$L$11,X$2,0)+(VLOOKUP($F409,'(참고)타워 스텟 가치'!$B$7:$L$11,X$2,0)*$E409)</f>
        <v>10.019999999999985</v>
      </c>
      <c r="Y409">
        <f>VLOOKUP($F409,'(참고)타워 스텟 가치'!$B$7:$L$11,Y$2,0)+(VLOOKUP($F409,'(참고)타워 스텟 가치'!$B$7:$L$11,Y$2,0)*$E409)</f>
        <v>0</v>
      </c>
      <c r="Z409">
        <f>VLOOKUP($F409,'(참고)타워 스텟 가치'!$B$7:$L$11,Z$2,0)+(VLOOKUP($F409,'(참고)타워 스텟 가치'!$B$7:$L$11,Z$2,0)*$E409)</f>
        <v>0</v>
      </c>
      <c r="AA409">
        <f>VLOOKUP($F409,'(참고)타워 스텟 가치'!$B$7:$L$11,AA$2,0)+(VLOOKUP($F409,'(참고)타워 스텟 가치'!$B$7:$L$11,AA$2,0)*$E409)</f>
        <v>33.399999999999949</v>
      </c>
      <c r="AB409">
        <f>SUM('스테이지별 몬스터 스텟'!S409*'(참고)타워 스텟 가치'!$Q$17,'스테이지별 몬스터 스텟'!T409*'(참고)타워 스텟 가치'!$R$17,'스테이지별 몬스터 스텟'!U409*'(참고)타워 스텟 가치'!$S$17,'스테이지별 몬스터 스텟'!V409*'(참고)타워 스텟 가치'!$T$17,'스테이지별 몬스터 스텟'!W409*'(참고)타워 스텟 가치'!$U$17,'스테이지별 몬스터 스텟'!X409*'(참고)타워 스텟 가치'!$V$17,'스테이지별 몬스터 스텟'!Y409*'(참고)타워 스텟 가치'!$W$17,'스테이지별 몬스터 스텟'!Z409*'(참고)타워 스텟 가치'!$X$17,'스테이지별 몬스터 스텟'!AA409*'(참고)타워 스텟 가치'!$Y$17)</f>
        <v>262877.93562499963</v>
      </c>
      <c r="AC409">
        <v>2</v>
      </c>
      <c r="AD409">
        <f>VLOOKUP($F409,'(참고)타워 스텟 가치'!$B$12:$L$16,AD$2,0)+(VLOOKUP($F409,'(참고)타워 스텟 가치'!$B$12:$L$16,AD$2,0)*$E409)</f>
        <v>422.71874999999937</v>
      </c>
      <c r="AE409">
        <f>VLOOKUP($F409,'(참고)타워 스텟 가치'!$B$12:$L$16,AE$2,0)+(VLOOKUP($F409,'(참고)타워 스텟 가치'!$B$12:$L$16,AE$2,0)*$E409)</f>
        <v>507.26249999999925</v>
      </c>
      <c r="AF409">
        <f>VLOOKUP($F409,'(참고)타워 스텟 가치'!$B$12:$L$16,AF$2,0)+(VLOOKUP($F409,'(참고)타워 스텟 가치'!$B$12:$L$16,AF$2,0)*$E409)</f>
        <v>166999.99999999974</v>
      </c>
      <c r="AG409">
        <f>VLOOKUP($F409,'(참고)타워 스텟 가치'!$B$12:$L$16,AG$2,0)+(VLOOKUP($F409,'(참고)타워 스텟 가치'!$B$12:$L$16,AG$2,0)*$E409)</f>
        <v>2536.3124999999959</v>
      </c>
      <c r="AH409">
        <f>VLOOKUP($F409,'(참고)타워 스텟 가치'!$B$12:$L$16,AH$2,0)+(VLOOKUP($F409,'(참고)타워 스텟 가치'!$B$12:$L$16,AH$2,0)*$E409)</f>
        <v>84.543749999999875</v>
      </c>
      <c r="AI409">
        <f>VLOOKUP($F409,'(참고)타워 스텟 가치'!$B$12:$L$16,AI$2,0)+(VLOOKUP($F409,'(참고)타워 스텟 가치'!$B$12:$L$16,AI$2,0)*$E409)</f>
        <v>10.019999999999985</v>
      </c>
      <c r="AJ409">
        <f>VLOOKUP($F409,'(참고)타워 스텟 가치'!$B$12:$L$16,AJ$2,0)+(VLOOKUP($F409,'(참고)타워 스텟 가치'!$B$12:$L$16,AJ$2,0)*$E409)</f>
        <v>0</v>
      </c>
      <c r="AK409">
        <f>VLOOKUP($F409,'(참고)타워 스텟 가치'!$B$12:$L$16,AK$2,0)+(VLOOKUP($F409,'(참고)타워 스텟 가치'!$B$12:$L$16,AK$2,0)*$E409)</f>
        <v>0</v>
      </c>
      <c r="AL409">
        <f>VLOOKUP($F409,'(참고)타워 스텟 가치'!$B$12:$L$16,AL$2,0)+(VLOOKUP($F409,'(참고)타워 스텟 가치'!$B$12:$L$16,AL$2,0)*$E409)</f>
        <v>66.799999999999898</v>
      </c>
      <c r="AM409">
        <f>SUM('스테이지별 몬스터 스텟'!AD409*'(참고)타워 스텟 가치'!$Q$17,'스테이지별 몬스터 스텟'!AE409*'(참고)타워 스텟 가치'!$R$17,'스테이지별 몬스터 스텟'!AF409*'(참고)타워 스텟 가치'!$S$17,'스테이지별 몬스터 스텟'!AG409*'(참고)타워 스텟 가치'!$T$17,'스테이지별 몬스터 스텟'!AH409*'(참고)타워 스텟 가치'!$U$17,'스테이지별 몬스터 스텟'!AI409*'(참고)타워 스텟 가치'!$V$17,'스테이지별 몬스터 스텟'!AJ409*'(참고)타워 스텟 가치'!$W$17,'스테이지별 몬스터 스텟'!AK409*'(참고)타워 스텟 가치'!$X$17,'스테이지별 몬스터 스텟'!AL409*'(참고)타워 스텟 가치'!$Y$17)</f>
        <v>257491.66374999957</v>
      </c>
      <c r="AN409">
        <v>3</v>
      </c>
    </row>
    <row r="410" spans="3:40" x14ac:dyDescent="0.3">
      <c r="C410">
        <v>1</v>
      </c>
      <c r="D410">
        <f t="shared" si="20"/>
        <v>82</v>
      </c>
      <c r="E410" s="52">
        <f>VLOOKUP(D410,'스테이지별 난이도 설정'!B:C,2,0)</f>
        <v>32.799999999999947</v>
      </c>
      <c r="F410" t="str">
        <f t="shared" si="21"/>
        <v>일반</v>
      </c>
      <c r="G410">
        <f t="shared" si="19"/>
        <v>6</v>
      </c>
      <c r="H410">
        <f>VLOOKUP($F410,'(참고)타워 스텟 가치'!$B$2:$L$6,H$2,0)+(VLOOKUP($F410,'(참고)타워 스텟 가치'!$B$2:$L$6,H$2,0)*$E410)</f>
        <v>253.4999999999996</v>
      </c>
      <c r="I410">
        <f>VLOOKUP($F410,'(참고)타워 스텟 가치'!$B$2:$L$6,I$2,0)+(VLOOKUP($F410,'(참고)타워 스텟 가치'!$B$2:$L$6,I$2,0)*$E410)</f>
        <v>50.699999999999918</v>
      </c>
      <c r="J410">
        <f>VLOOKUP($F410,'(참고)타워 스텟 가치'!$B$2:$L$6,J$2,0)+(VLOOKUP($F410,'(참고)타워 스텟 가치'!$B$2:$L$6,J$2,0)*$E410)</f>
        <v>168999.99999999974</v>
      </c>
      <c r="K410">
        <f>VLOOKUP($F410,'(참고)타워 스텟 가치'!$B$2:$L$6,K$2,0)+(VLOOKUP($F410,'(참고)타워 스텟 가치'!$B$2:$L$6,K$2,0)*$E410)</f>
        <v>1013.9999999999984</v>
      </c>
      <c r="L410">
        <f>VLOOKUP($F410,'(참고)타워 스텟 가치'!$B$2:$L$6,L$2,0)+(VLOOKUP($F410,'(참고)타워 스텟 가치'!$B$2:$L$6,L$2,0)*$E410)</f>
        <v>16.899999999999974</v>
      </c>
      <c r="M410">
        <f>VLOOKUP($F410,'(참고)타워 스텟 가치'!$B$2:$L$6,M$2,0)+(VLOOKUP($F410,'(참고)타워 스텟 가치'!$B$2:$L$6,M$2,0)*$E410)</f>
        <v>10.139999999999985</v>
      </c>
      <c r="N410">
        <f>VLOOKUP($F410,'(참고)타워 스텟 가치'!$B$2:$L$6,N$2,0)+(VLOOKUP($F410,'(참고)타워 스텟 가치'!$B$2:$L$6,N$2,0)*$E410)</f>
        <v>0</v>
      </c>
      <c r="O410">
        <f>VLOOKUP($F410,'(참고)타워 스텟 가치'!$B$2:$L$6,O$2,0)+(VLOOKUP($F410,'(참고)타워 스텟 가치'!$B$2:$L$6,O$2,0)*$E410)</f>
        <v>0</v>
      </c>
      <c r="P410">
        <f>VLOOKUP($F410,'(참고)타워 스텟 가치'!$B$2:$L$6,P$2,0)+(VLOOKUP($F410,'(참고)타워 스텟 가치'!$B$2:$L$6,P$2,0)*$E410)</f>
        <v>23.659999999999961</v>
      </c>
      <c r="Q410">
        <f>SUM('스테이지별 몬스터 스텟'!H410*'(참고)타워 스텟 가치'!$Q$17,'스테이지별 몬스터 스텟'!I410*'(참고)타워 스텟 가치'!$R$17,'스테이지별 몬스터 스텟'!J410*'(참고)타워 스텟 가치'!$S$17,'스테이지별 몬스터 스텟'!K410*'(참고)타워 스텟 가치'!$T$17,'스테이지별 몬스터 스텟'!L410*'(참고)타워 스텟 가치'!$U$17,'스테이지별 몬스터 스텟'!M410*'(참고)타워 스텟 가치'!$V$17,'스테이지별 몬스터 스텟'!N410*'(참고)타워 스텟 가치'!$W$17,'스테이지별 몬스터 스텟'!O410*'(참고)타워 스텟 가치'!$X$17,'스테이지별 몬스터 스텟'!P410*'(참고)타워 스텟 가치'!$Y$17)</f>
        <v>256202.30999999959</v>
      </c>
      <c r="R410">
        <v>1</v>
      </c>
      <c r="S410">
        <f>VLOOKUP($F410,'(참고)타워 스텟 가치'!$B$7:$L$11,S$2,0)+(VLOOKUP($F410,'(참고)타워 스텟 가치'!$B$7:$L$11,S$2,0)*$E410)</f>
        <v>84.499999999999872</v>
      </c>
      <c r="T410">
        <f>VLOOKUP($F410,'(참고)타워 스텟 가치'!$B$7:$L$11,T$2,0)+(VLOOKUP($F410,'(참고)타워 스텟 가치'!$B$7:$L$11,T$2,0)*$E410)</f>
        <v>152.09999999999977</v>
      </c>
      <c r="U410">
        <f>VLOOKUP($F410,'(참고)타워 스텟 가치'!$B$7:$L$11,U$2,0)+(VLOOKUP($F410,'(참고)타워 스텟 가치'!$B$7:$L$11,U$2,0)*$E410)</f>
        <v>168999.99999999974</v>
      </c>
      <c r="V410">
        <f>VLOOKUP($F410,'(참고)타워 스텟 가치'!$B$7:$L$11,V$2,0)+(VLOOKUP($F410,'(참고)타워 스텟 가치'!$B$7:$L$11,V$2,0)*$E410)</f>
        <v>1013.9999999999984</v>
      </c>
      <c r="W410">
        <f>VLOOKUP($F410,'(참고)타워 스텟 가치'!$B$7:$L$11,W$2,0)+(VLOOKUP($F410,'(참고)타워 스텟 가치'!$B$7:$L$11,W$2,0)*$E410)</f>
        <v>16.899999999999974</v>
      </c>
      <c r="X410">
        <f>VLOOKUP($F410,'(참고)타워 스텟 가치'!$B$7:$L$11,X$2,0)+(VLOOKUP($F410,'(참고)타워 스텟 가치'!$B$7:$L$11,X$2,0)*$E410)</f>
        <v>10.139999999999985</v>
      </c>
      <c r="Y410">
        <f>VLOOKUP($F410,'(참고)타워 스텟 가치'!$B$7:$L$11,Y$2,0)+(VLOOKUP($F410,'(참고)타워 스텟 가치'!$B$7:$L$11,Y$2,0)*$E410)</f>
        <v>0</v>
      </c>
      <c r="Z410">
        <f>VLOOKUP($F410,'(참고)타워 스텟 가치'!$B$7:$L$11,Z$2,0)+(VLOOKUP($F410,'(참고)타워 스텟 가치'!$B$7:$L$11,Z$2,0)*$E410)</f>
        <v>0</v>
      </c>
      <c r="AA410">
        <f>VLOOKUP($F410,'(참고)타워 스텟 가치'!$B$7:$L$11,AA$2,0)+(VLOOKUP($F410,'(참고)타워 스텟 가치'!$B$7:$L$11,AA$2,0)*$E410)</f>
        <v>23.659999999999961</v>
      </c>
      <c r="AB410">
        <f>SUM('스테이지별 몬스터 스텟'!S410*'(참고)타워 스텟 가치'!$Q$17,'스테이지별 몬스터 스텟'!T410*'(참고)타워 스텟 가치'!$R$17,'스테이지별 몬스터 스텟'!U410*'(참고)타워 스텟 가치'!$S$17,'스테이지별 몬스터 스텟'!V410*'(참고)타워 스텟 가치'!$T$17,'스테이지별 몬스터 스텟'!W410*'(참고)타워 스텟 가치'!$U$17,'스테이지별 몬스터 스텟'!X410*'(참고)타워 스텟 가치'!$V$17,'스테이지별 몬스터 스텟'!Y410*'(참고)타워 스텟 가치'!$W$17,'스테이지별 몬스터 스텟'!Z410*'(참고)타워 스텟 가치'!$X$17,'스테이지별 몬스터 스텟'!AA410*'(참고)타워 스텟 가치'!$Y$17)</f>
        <v>256016.4099999996</v>
      </c>
      <c r="AC410">
        <v>2</v>
      </c>
      <c r="AD410">
        <f>VLOOKUP($F410,'(참고)타워 스텟 가치'!$B$12:$L$16,AD$2,0)+(VLOOKUP($F410,'(참고)타워 스텟 가치'!$B$12:$L$16,AD$2,0)*$E410)</f>
        <v>84.499999999999872</v>
      </c>
      <c r="AE410">
        <f>VLOOKUP($F410,'(참고)타워 스텟 가치'!$B$12:$L$16,AE$2,0)+(VLOOKUP($F410,'(참고)타워 스텟 가치'!$B$12:$L$16,AE$2,0)*$E410)</f>
        <v>101.39999999999984</v>
      </c>
      <c r="AF410">
        <f>VLOOKUP($F410,'(참고)타워 스텟 가치'!$B$12:$L$16,AF$2,0)+(VLOOKUP($F410,'(참고)타워 스텟 가치'!$B$12:$L$16,AF$2,0)*$E410)</f>
        <v>168999.99999999974</v>
      </c>
      <c r="AG410">
        <f>VLOOKUP($F410,'(참고)타워 스텟 가치'!$B$12:$L$16,AG$2,0)+(VLOOKUP($F410,'(참고)타워 스텟 가치'!$B$12:$L$16,AG$2,0)*$E410)</f>
        <v>506.9999999999992</v>
      </c>
      <c r="AH410">
        <f>VLOOKUP($F410,'(참고)타워 스텟 가치'!$B$12:$L$16,AH$2,0)+(VLOOKUP($F410,'(참고)타워 스텟 가치'!$B$12:$L$16,AH$2,0)*$E410)</f>
        <v>16.899999999999974</v>
      </c>
      <c r="AI410">
        <f>VLOOKUP($F410,'(참고)타워 스텟 가치'!$B$12:$L$16,AI$2,0)+(VLOOKUP($F410,'(참고)타워 스텟 가치'!$B$12:$L$16,AI$2,0)*$E410)</f>
        <v>10.139999999999985</v>
      </c>
      <c r="AJ410">
        <f>VLOOKUP($F410,'(참고)타워 스텟 가치'!$B$12:$L$16,AJ$2,0)+(VLOOKUP($F410,'(참고)타워 스텟 가치'!$B$12:$L$16,AJ$2,0)*$E410)</f>
        <v>0</v>
      </c>
      <c r="AK410">
        <f>VLOOKUP($F410,'(참고)타워 스텟 가치'!$B$12:$L$16,AK$2,0)+(VLOOKUP($F410,'(참고)타워 스텟 가치'!$B$12:$L$16,AK$2,0)*$E410)</f>
        <v>0</v>
      </c>
      <c r="AL410">
        <f>VLOOKUP($F410,'(참고)타워 스텟 가치'!$B$12:$L$16,AL$2,0)+(VLOOKUP($F410,'(참고)타워 스텟 가치'!$B$12:$L$16,AL$2,0)*$E410)</f>
        <v>47.319999999999922</v>
      </c>
      <c r="AM410">
        <f>SUM('스테이지별 몬스터 스텟'!AD410*'(참고)타워 스텟 가치'!$Q$17,'스테이지별 몬스터 스텟'!AE410*'(참고)타워 스텟 가치'!$R$17,'스테이지별 몬스터 스텟'!AF410*'(참고)타워 스텟 가치'!$S$17,'스테이지별 몬스터 스텟'!AG410*'(참고)타워 스텟 가치'!$T$17,'스테이지별 몬스터 스텟'!AH410*'(참고)타워 스텟 가치'!$U$17,'스테이지별 몬스터 스텟'!AI410*'(참고)타워 스텟 가치'!$V$17,'스테이지별 몬스터 스텟'!AJ410*'(참고)타워 스텟 가치'!$W$17,'스테이지별 몬스터 스텟'!AK410*'(참고)타워 스텟 가치'!$X$17,'스테이지별 몬스터 스텟'!AL410*'(참고)타워 스텟 가치'!$Y$17)</f>
        <v>254973.67999999961</v>
      </c>
      <c r="AN410">
        <v>3</v>
      </c>
    </row>
    <row r="411" spans="3:40" x14ac:dyDescent="0.3">
      <c r="C411">
        <v>2</v>
      </c>
      <c r="D411">
        <f t="shared" si="20"/>
        <v>82</v>
      </c>
      <c r="E411" s="52">
        <f>VLOOKUP(D411,'스테이지별 난이도 설정'!B:C,2,0)</f>
        <v>32.799999999999947</v>
      </c>
      <c r="F411" t="str">
        <f t="shared" si="21"/>
        <v>레어</v>
      </c>
      <c r="G411">
        <f t="shared" si="19"/>
        <v>6</v>
      </c>
      <c r="H411">
        <f>VLOOKUP($F411,'(참고)타워 스텟 가치'!$B$2:$L$6,H$2,0)+(VLOOKUP($F411,'(참고)타워 스텟 가치'!$B$2:$L$6,H$2,0)*$E411)</f>
        <v>380.24999999999943</v>
      </c>
      <c r="I411">
        <f>VLOOKUP($F411,'(참고)타워 스텟 가치'!$B$2:$L$6,I$2,0)+(VLOOKUP($F411,'(참고)타워 스텟 가치'!$B$2:$L$6,I$2,0)*$E411)</f>
        <v>76.049999999999883</v>
      </c>
      <c r="J411">
        <f>VLOOKUP($F411,'(참고)타워 스텟 가치'!$B$2:$L$6,J$2,0)+(VLOOKUP($F411,'(참고)타워 스텟 가치'!$B$2:$L$6,J$2,0)*$E411)</f>
        <v>168999.99999999974</v>
      </c>
      <c r="K411">
        <f>VLOOKUP($F411,'(참고)타워 스텟 가치'!$B$2:$L$6,K$2,0)+(VLOOKUP($F411,'(참고)타워 스텟 가치'!$B$2:$L$6,K$2,0)*$E411)</f>
        <v>1520.9999999999977</v>
      </c>
      <c r="L411">
        <f>VLOOKUP($F411,'(참고)타워 스텟 가치'!$B$2:$L$6,L$2,0)+(VLOOKUP($F411,'(참고)타워 스텟 가치'!$B$2:$L$6,L$2,0)*$E411)</f>
        <v>25.349999999999959</v>
      </c>
      <c r="M411">
        <f>VLOOKUP($F411,'(참고)타워 스텟 가치'!$B$2:$L$6,M$2,0)+(VLOOKUP($F411,'(참고)타워 스텟 가치'!$B$2:$L$6,M$2,0)*$E411)</f>
        <v>10.139999999999985</v>
      </c>
      <c r="N411">
        <f>VLOOKUP($F411,'(참고)타워 스텟 가치'!$B$2:$L$6,N$2,0)+(VLOOKUP($F411,'(참고)타워 스텟 가치'!$B$2:$L$6,N$2,0)*$E411)</f>
        <v>0</v>
      </c>
      <c r="O411">
        <f>VLOOKUP($F411,'(참고)타워 스텟 가치'!$B$2:$L$6,O$2,0)+(VLOOKUP($F411,'(참고)타워 스텟 가치'!$B$2:$L$6,O$2,0)*$E411)</f>
        <v>0</v>
      </c>
      <c r="P411">
        <f>VLOOKUP($F411,'(참고)타워 스텟 가치'!$B$2:$L$6,P$2,0)+(VLOOKUP($F411,'(참고)타워 스텟 가치'!$B$2:$L$6,P$2,0)*$E411)</f>
        <v>23.659999999999961</v>
      </c>
      <c r="Q411">
        <f>SUM('스테이지별 몬스터 스텟'!H411*'(참고)타워 스텟 가치'!$Q$17,'스테이지별 몬스터 스텟'!I411*'(참고)타워 스텟 가치'!$R$17,'스테이지별 몬스터 스텟'!J411*'(참고)타워 스텟 가치'!$S$17,'스테이지별 몬스터 스텟'!K411*'(참고)타워 스텟 가치'!$T$17,'스테이지별 몬스터 스텟'!L411*'(참고)타워 스텟 가치'!$U$17,'스테이지별 몬스터 스텟'!M411*'(참고)타워 스텟 가치'!$V$17,'스테이지별 몬스터 스텟'!N411*'(참고)타워 스텟 가치'!$W$17,'스테이지별 몬스터 스텟'!O411*'(참고)타워 스텟 가치'!$X$17,'스테이지별 몬스터 스텟'!P411*'(참고)타워 스텟 가치'!$Y$17)</f>
        <v>257524.73499999964</v>
      </c>
      <c r="R411">
        <v>1</v>
      </c>
      <c r="S411">
        <f>VLOOKUP($F411,'(참고)타워 스텟 가치'!$B$7:$L$11,S$2,0)+(VLOOKUP($F411,'(참고)타워 스텟 가치'!$B$7:$L$11,S$2,0)*$E411)</f>
        <v>126.7499999999998</v>
      </c>
      <c r="T411">
        <f>VLOOKUP($F411,'(참고)타워 스텟 가치'!$B$7:$L$11,T$2,0)+(VLOOKUP($F411,'(참고)타워 스텟 가치'!$B$7:$L$11,T$2,0)*$E411)</f>
        <v>228.14999999999964</v>
      </c>
      <c r="U411">
        <f>VLOOKUP($F411,'(참고)타워 스텟 가치'!$B$7:$L$11,U$2,0)+(VLOOKUP($F411,'(참고)타워 스텟 가치'!$B$7:$L$11,U$2,0)*$E411)</f>
        <v>168999.99999999974</v>
      </c>
      <c r="V411">
        <f>VLOOKUP($F411,'(참고)타워 스텟 가치'!$B$7:$L$11,V$2,0)+(VLOOKUP($F411,'(참고)타워 스텟 가치'!$B$7:$L$11,V$2,0)*$E411)</f>
        <v>1520.9999999999977</v>
      </c>
      <c r="W411">
        <f>VLOOKUP($F411,'(참고)타워 스텟 가치'!$B$7:$L$11,W$2,0)+(VLOOKUP($F411,'(참고)타워 스텟 가치'!$B$7:$L$11,W$2,0)*$E411)</f>
        <v>25.349999999999959</v>
      </c>
      <c r="X411">
        <f>VLOOKUP($F411,'(참고)타워 스텟 가치'!$B$7:$L$11,X$2,0)+(VLOOKUP($F411,'(참고)타워 스텟 가치'!$B$7:$L$11,X$2,0)*$E411)</f>
        <v>10.139999999999985</v>
      </c>
      <c r="Y411">
        <f>VLOOKUP($F411,'(참고)타워 스텟 가치'!$B$7:$L$11,Y$2,0)+(VLOOKUP($F411,'(참고)타워 스텟 가치'!$B$7:$L$11,Y$2,0)*$E411)</f>
        <v>0</v>
      </c>
      <c r="Z411">
        <f>VLOOKUP($F411,'(참고)타워 스텟 가치'!$B$7:$L$11,Z$2,0)+(VLOOKUP($F411,'(참고)타워 스텟 가치'!$B$7:$L$11,Z$2,0)*$E411)</f>
        <v>0</v>
      </c>
      <c r="AA411">
        <f>VLOOKUP($F411,'(참고)타워 스텟 가치'!$B$7:$L$11,AA$2,0)+(VLOOKUP($F411,'(참고)타워 스텟 가치'!$B$7:$L$11,AA$2,0)*$E411)</f>
        <v>23.659999999999961</v>
      </c>
      <c r="AB411">
        <f>SUM('스테이지별 몬스터 스텟'!S411*'(참고)타워 스텟 가치'!$Q$17,'스테이지별 몬스터 스텟'!T411*'(참고)타워 스텟 가치'!$R$17,'스테이지별 몬스터 스텟'!U411*'(참고)타워 스텟 가치'!$S$17,'스테이지별 몬스터 스텟'!V411*'(참고)타워 스텟 가치'!$T$17,'스테이지별 몬스터 스텟'!W411*'(참고)타워 스텟 가치'!$U$17,'스테이지별 몬스터 스텟'!X411*'(참고)타워 스텟 가치'!$V$17,'스테이지별 몬스터 스텟'!Y411*'(참고)타워 스텟 가치'!$W$17,'스테이지별 몬스터 스텟'!Z411*'(참고)타워 스텟 가치'!$X$17,'스테이지별 몬스터 스텟'!AA411*'(참고)타워 스텟 가치'!$Y$17)</f>
        <v>257245.88499999963</v>
      </c>
      <c r="AC411">
        <v>2</v>
      </c>
      <c r="AD411">
        <f>VLOOKUP($F411,'(참고)타워 스텟 가치'!$B$12:$L$16,AD$2,0)+(VLOOKUP($F411,'(참고)타워 스텟 가치'!$B$12:$L$16,AD$2,0)*$E411)</f>
        <v>126.7499999999998</v>
      </c>
      <c r="AE411">
        <f>VLOOKUP($F411,'(참고)타워 스텟 가치'!$B$12:$L$16,AE$2,0)+(VLOOKUP($F411,'(참고)타워 스텟 가치'!$B$12:$L$16,AE$2,0)*$E411)</f>
        <v>152.09999999999977</v>
      </c>
      <c r="AF411">
        <f>VLOOKUP($F411,'(참고)타워 스텟 가치'!$B$12:$L$16,AF$2,0)+(VLOOKUP($F411,'(참고)타워 스텟 가치'!$B$12:$L$16,AF$2,0)*$E411)</f>
        <v>168999.99999999974</v>
      </c>
      <c r="AG411">
        <f>VLOOKUP($F411,'(참고)타워 스텟 가치'!$B$12:$L$16,AG$2,0)+(VLOOKUP($F411,'(참고)타워 스텟 가치'!$B$12:$L$16,AG$2,0)*$E411)</f>
        <v>760.49999999999886</v>
      </c>
      <c r="AH411">
        <f>VLOOKUP($F411,'(참고)타워 스텟 가치'!$B$12:$L$16,AH$2,0)+(VLOOKUP($F411,'(참고)타워 스텟 가치'!$B$12:$L$16,AH$2,0)*$E411)</f>
        <v>25.349999999999959</v>
      </c>
      <c r="AI411">
        <f>VLOOKUP($F411,'(참고)타워 스텟 가치'!$B$12:$L$16,AI$2,0)+(VLOOKUP($F411,'(참고)타워 스텟 가치'!$B$12:$L$16,AI$2,0)*$E411)</f>
        <v>10.139999999999985</v>
      </c>
      <c r="AJ411">
        <f>VLOOKUP($F411,'(참고)타워 스텟 가치'!$B$12:$L$16,AJ$2,0)+(VLOOKUP($F411,'(참고)타워 스텟 가치'!$B$12:$L$16,AJ$2,0)*$E411)</f>
        <v>0</v>
      </c>
      <c r="AK411">
        <f>VLOOKUP($F411,'(참고)타워 스텟 가치'!$B$12:$L$16,AK$2,0)+(VLOOKUP($F411,'(참고)타워 스텟 가치'!$B$12:$L$16,AK$2,0)*$E411)</f>
        <v>0</v>
      </c>
      <c r="AL411">
        <f>VLOOKUP($F411,'(참고)타워 스텟 가치'!$B$12:$L$16,AL$2,0)+(VLOOKUP($F411,'(참고)타워 스텟 가치'!$B$12:$L$16,AL$2,0)*$E411)</f>
        <v>47.319999999999922</v>
      </c>
      <c r="AM411">
        <f>SUM('스테이지별 몬스터 스텟'!AD411*'(참고)타워 스텟 가치'!$Q$17,'스테이지별 몬스터 스텟'!AE411*'(참고)타워 스텟 가치'!$R$17,'스테이지별 몬스터 스텟'!AF411*'(참고)타워 스텟 가치'!$S$17,'스테이지별 몬스터 스텟'!AG411*'(참고)타워 스텟 가치'!$T$17,'스테이지별 몬스터 스텟'!AH411*'(참고)타워 스텟 가치'!$U$17,'스테이지별 몬스터 스텟'!AI411*'(참고)타워 스텟 가치'!$V$17,'스테이지별 몬스터 스텟'!AJ411*'(참고)타워 스텟 가치'!$W$17,'스테이지별 몬스터 스텟'!AK411*'(참고)타워 스텟 가치'!$X$17,'스테이지별 몬스터 스텟'!AL411*'(참고)타워 스텟 가치'!$Y$17)</f>
        <v>255658.12999999963</v>
      </c>
      <c r="AN411">
        <v>3</v>
      </c>
    </row>
    <row r="412" spans="3:40" x14ac:dyDescent="0.3">
      <c r="C412">
        <v>3</v>
      </c>
      <c r="D412">
        <f t="shared" si="20"/>
        <v>82</v>
      </c>
      <c r="E412" s="52">
        <f>VLOOKUP(D412,'스테이지별 난이도 설정'!B:C,2,0)</f>
        <v>32.799999999999947</v>
      </c>
      <c r="F412" t="str">
        <f t="shared" si="21"/>
        <v>에픽</v>
      </c>
      <c r="G412">
        <f t="shared" si="19"/>
        <v>6</v>
      </c>
      <c r="H412">
        <f>VLOOKUP($F412,'(참고)타워 스텟 가치'!$B$2:$L$6,H$2,0)+(VLOOKUP($F412,'(참고)타워 스텟 가치'!$B$2:$L$6,H$2,0)*$E412)</f>
        <v>570.37499999999909</v>
      </c>
      <c r="I412">
        <f>VLOOKUP($F412,'(참고)타워 스텟 가치'!$B$2:$L$6,I$2,0)+(VLOOKUP($F412,'(참고)타워 스텟 가치'!$B$2:$L$6,I$2,0)*$E412)</f>
        <v>114.07499999999982</v>
      </c>
      <c r="J412">
        <f>VLOOKUP($F412,'(참고)타워 스텟 가치'!$B$2:$L$6,J$2,0)+(VLOOKUP($F412,'(참고)타워 스텟 가치'!$B$2:$L$6,J$2,0)*$E412)</f>
        <v>168999.99999999974</v>
      </c>
      <c r="K412">
        <f>VLOOKUP($F412,'(참고)타워 스텟 가치'!$B$2:$L$6,K$2,0)+(VLOOKUP($F412,'(참고)타워 스텟 가치'!$B$2:$L$6,K$2,0)*$E412)</f>
        <v>2281.4999999999964</v>
      </c>
      <c r="L412">
        <f>VLOOKUP($F412,'(참고)타워 스텟 가치'!$B$2:$L$6,L$2,0)+(VLOOKUP($F412,'(참고)타워 스텟 가치'!$B$2:$L$6,L$2,0)*$E412)</f>
        <v>38.024999999999942</v>
      </c>
      <c r="M412">
        <f>VLOOKUP($F412,'(참고)타워 스텟 가치'!$B$2:$L$6,M$2,0)+(VLOOKUP($F412,'(참고)타워 스텟 가치'!$B$2:$L$6,M$2,0)*$E412)</f>
        <v>10.139999999999985</v>
      </c>
      <c r="N412">
        <f>VLOOKUP($F412,'(참고)타워 스텟 가치'!$B$2:$L$6,N$2,0)+(VLOOKUP($F412,'(참고)타워 스텟 가치'!$B$2:$L$6,N$2,0)*$E412)</f>
        <v>0</v>
      </c>
      <c r="O412">
        <f>VLOOKUP($F412,'(참고)타워 스텟 가치'!$B$2:$L$6,O$2,0)+(VLOOKUP($F412,'(참고)타워 스텟 가치'!$B$2:$L$6,O$2,0)*$E412)</f>
        <v>0</v>
      </c>
      <c r="P412">
        <f>VLOOKUP($F412,'(참고)타워 스텟 가치'!$B$2:$L$6,P$2,0)+(VLOOKUP($F412,'(참고)타워 스텟 가치'!$B$2:$L$6,P$2,0)*$E412)</f>
        <v>23.659999999999961</v>
      </c>
      <c r="Q412">
        <f>SUM('스테이지별 몬스터 스텟'!H412*'(참고)타워 스텟 가치'!$Q$17,'스테이지별 몬스터 스텟'!I412*'(참고)타워 스텟 가치'!$R$17,'스테이지별 몬스터 스텟'!J412*'(참고)타워 스텟 가치'!$S$17,'스테이지별 몬스터 스텟'!K412*'(참고)타워 스텟 가치'!$T$17,'스테이지별 몬스터 스텟'!L412*'(참고)타워 스텟 가치'!$U$17,'스테이지별 몬스터 스텟'!M412*'(참고)타워 스텟 가치'!$V$17,'스테이지별 몬스터 스텟'!N412*'(참고)타워 스텟 가치'!$W$17,'스테이지별 몬스터 스텟'!O412*'(참고)타워 스텟 가치'!$X$17,'스테이지별 몬스터 스텟'!P412*'(참고)타워 스텟 가치'!$Y$17)</f>
        <v>259508.37249999959</v>
      </c>
      <c r="R412">
        <v>1</v>
      </c>
      <c r="S412">
        <f>VLOOKUP($F412,'(참고)타워 스텟 가치'!$B$7:$L$11,S$2,0)+(VLOOKUP($F412,'(참고)타워 스텟 가치'!$B$7:$L$11,S$2,0)*$E412)</f>
        <v>190.12499999999972</v>
      </c>
      <c r="T412">
        <f>VLOOKUP($F412,'(참고)타워 스텟 가치'!$B$7:$L$11,T$2,0)+(VLOOKUP($F412,'(참고)타워 스텟 가치'!$B$7:$L$11,T$2,0)*$E412)</f>
        <v>342.22499999999945</v>
      </c>
      <c r="U412">
        <f>VLOOKUP($F412,'(참고)타워 스텟 가치'!$B$7:$L$11,U$2,0)+(VLOOKUP($F412,'(참고)타워 스텟 가치'!$B$7:$L$11,U$2,0)*$E412)</f>
        <v>168999.99999999974</v>
      </c>
      <c r="V412">
        <f>VLOOKUP($F412,'(참고)타워 스텟 가치'!$B$7:$L$11,V$2,0)+(VLOOKUP($F412,'(참고)타워 스텟 가치'!$B$7:$L$11,V$2,0)*$E412)</f>
        <v>2281.4999999999964</v>
      </c>
      <c r="W412">
        <f>VLOOKUP($F412,'(참고)타워 스텟 가치'!$B$7:$L$11,W$2,0)+(VLOOKUP($F412,'(참고)타워 스텟 가치'!$B$7:$L$11,W$2,0)*$E412)</f>
        <v>38.024999999999942</v>
      </c>
      <c r="X412">
        <f>VLOOKUP($F412,'(참고)타워 스텟 가치'!$B$7:$L$11,X$2,0)+(VLOOKUP($F412,'(참고)타워 스텟 가치'!$B$7:$L$11,X$2,0)*$E412)</f>
        <v>10.139999999999985</v>
      </c>
      <c r="Y412">
        <f>VLOOKUP($F412,'(참고)타워 스텟 가치'!$B$7:$L$11,Y$2,0)+(VLOOKUP($F412,'(참고)타워 스텟 가치'!$B$7:$L$11,Y$2,0)*$E412)</f>
        <v>0</v>
      </c>
      <c r="Z412">
        <f>VLOOKUP($F412,'(참고)타워 스텟 가치'!$B$7:$L$11,Z$2,0)+(VLOOKUP($F412,'(참고)타워 스텟 가치'!$B$7:$L$11,Z$2,0)*$E412)</f>
        <v>0</v>
      </c>
      <c r="AA412">
        <f>VLOOKUP($F412,'(참고)타워 스텟 가치'!$B$7:$L$11,AA$2,0)+(VLOOKUP($F412,'(참고)타워 스텟 가치'!$B$7:$L$11,AA$2,0)*$E412)</f>
        <v>23.659999999999961</v>
      </c>
      <c r="AB412">
        <f>SUM('스테이지별 몬스터 스텟'!S412*'(참고)타워 스텟 가치'!$Q$17,'스테이지별 몬스터 스텟'!T412*'(참고)타워 스텟 가치'!$R$17,'스테이지별 몬스터 스텟'!U412*'(참고)타워 스텟 가치'!$S$17,'스테이지별 몬스터 스텟'!V412*'(참고)타워 스텟 가치'!$T$17,'스테이지별 몬스터 스텟'!W412*'(참고)타워 스텟 가치'!$U$17,'스테이지별 몬스터 스텟'!X412*'(참고)타워 스텟 가치'!$V$17,'스테이지별 몬스터 스텟'!Y412*'(참고)타워 스텟 가치'!$W$17,'스테이지별 몬스터 스텟'!Z412*'(참고)타워 스텟 가치'!$X$17,'스테이지별 몬스터 스텟'!AA412*'(참고)타워 스텟 가치'!$Y$17)</f>
        <v>259090.0974999996</v>
      </c>
      <c r="AC412">
        <v>2</v>
      </c>
      <c r="AD412">
        <f>VLOOKUP($F412,'(참고)타워 스텟 가치'!$B$12:$L$16,AD$2,0)+(VLOOKUP($F412,'(참고)타워 스텟 가치'!$B$12:$L$16,AD$2,0)*$E412)</f>
        <v>190.12499999999972</v>
      </c>
      <c r="AE412">
        <f>VLOOKUP($F412,'(참고)타워 스텟 가치'!$B$12:$L$16,AE$2,0)+(VLOOKUP($F412,'(참고)타워 스텟 가치'!$B$12:$L$16,AE$2,0)*$E412)</f>
        <v>228.14999999999964</v>
      </c>
      <c r="AF412">
        <f>VLOOKUP($F412,'(참고)타워 스텟 가치'!$B$12:$L$16,AF$2,0)+(VLOOKUP($F412,'(참고)타워 스텟 가치'!$B$12:$L$16,AF$2,0)*$E412)</f>
        <v>168999.99999999974</v>
      </c>
      <c r="AG412">
        <f>VLOOKUP($F412,'(참고)타워 스텟 가치'!$B$12:$L$16,AG$2,0)+(VLOOKUP($F412,'(참고)타워 스텟 가치'!$B$12:$L$16,AG$2,0)*$E412)</f>
        <v>1140.7499999999982</v>
      </c>
      <c r="AH412">
        <f>VLOOKUP($F412,'(참고)타워 스텟 가치'!$B$12:$L$16,AH$2,0)+(VLOOKUP($F412,'(참고)타워 스텟 가치'!$B$12:$L$16,AH$2,0)*$E412)</f>
        <v>38.024999999999942</v>
      </c>
      <c r="AI412">
        <f>VLOOKUP($F412,'(참고)타워 스텟 가치'!$B$12:$L$16,AI$2,0)+(VLOOKUP($F412,'(참고)타워 스텟 가치'!$B$12:$L$16,AI$2,0)*$E412)</f>
        <v>10.139999999999985</v>
      </c>
      <c r="AJ412">
        <f>VLOOKUP($F412,'(참고)타워 스텟 가치'!$B$12:$L$16,AJ$2,0)+(VLOOKUP($F412,'(참고)타워 스텟 가치'!$B$12:$L$16,AJ$2,0)*$E412)</f>
        <v>0</v>
      </c>
      <c r="AK412">
        <f>VLOOKUP($F412,'(참고)타워 스텟 가치'!$B$12:$L$16,AK$2,0)+(VLOOKUP($F412,'(참고)타워 스텟 가치'!$B$12:$L$16,AK$2,0)*$E412)</f>
        <v>0</v>
      </c>
      <c r="AL412">
        <f>VLOOKUP($F412,'(참고)타워 스텟 가치'!$B$12:$L$16,AL$2,0)+(VLOOKUP($F412,'(참고)타워 스텟 가치'!$B$12:$L$16,AL$2,0)*$E412)</f>
        <v>47.319999999999922</v>
      </c>
      <c r="AM412">
        <f>SUM('스테이지별 몬스터 스텟'!AD412*'(참고)타워 스텟 가치'!$Q$17,'스테이지별 몬스터 스텟'!AE412*'(참고)타워 스텟 가치'!$R$17,'스테이지별 몬스터 스텟'!AF412*'(참고)타워 스텟 가치'!$S$17,'스테이지별 몬스터 스텟'!AG412*'(참고)타워 스텟 가치'!$T$17,'스테이지별 몬스터 스텟'!AH412*'(참고)타워 스텟 가치'!$U$17,'스테이지별 몬스터 스텟'!AI412*'(참고)타워 스텟 가치'!$V$17,'스테이지별 몬스터 스텟'!AJ412*'(참고)타워 스텟 가치'!$W$17,'스테이지별 몬스터 스텟'!AK412*'(참고)타워 스텟 가치'!$X$17,'스테이지별 몬스터 스텟'!AL412*'(참고)타워 스텟 가치'!$Y$17)</f>
        <v>256684.80499999961</v>
      </c>
      <c r="AN412">
        <v>3</v>
      </c>
    </row>
    <row r="413" spans="3:40" x14ac:dyDescent="0.3">
      <c r="C413">
        <v>4</v>
      </c>
      <c r="D413">
        <f t="shared" si="20"/>
        <v>82</v>
      </c>
      <c r="E413" s="52">
        <f>VLOOKUP(D413,'스테이지별 난이도 설정'!B:C,2,0)</f>
        <v>32.799999999999947</v>
      </c>
      <c r="F413" t="str">
        <f t="shared" si="21"/>
        <v>유니크</v>
      </c>
      <c r="G413">
        <f t="shared" si="19"/>
        <v>6</v>
      </c>
      <c r="H413">
        <f>VLOOKUP($F413,'(참고)타워 스텟 가치'!$B$2:$L$6,H$2,0)+(VLOOKUP($F413,'(참고)타워 스텟 가치'!$B$2:$L$6,H$2,0)*$E413)</f>
        <v>855.56249999999864</v>
      </c>
      <c r="I413">
        <f>VLOOKUP($F413,'(참고)타워 스텟 가치'!$B$2:$L$6,I$2,0)+(VLOOKUP($F413,'(참고)타워 스텟 가치'!$B$2:$L$6,I$2,0)*$E413)</f>
        <v>171.11249999999973</v>
      </c>
      <c r="J413">
        <f>VLOOKUP($F413,'(참고)타워 스텟 가치'!$B$2:$L$6,J$2,0)+(VLOOKUP($F413,'(참고)타워 스텟 가치'!$B$2:$L$6,J$2,0)*$E413)</f>
        <v>168999.99999999974</v>
      </c>
      <c r="K413">
        <f>VLOOKUP($F413,'(참고)타워 스텟 가치'!$B$2:$L$6,K$2,0)+(VLOOKUP($F413,'(참고)타워 스텟 가치'!$B$2:$L$6,K$2,0)*$E413)</f>
        <v>3422.2499999999945</v>
      </c>
      <c r="L413">
        <f>VLOOKUP($F413,'(참고)타워 스텟 가치'!$B$2:$L$6,L$2,0)+(VLOOKUP($F413,'(참고)타워 스텟 가치'!$B$2:$L$6,L$2,0)*$E413)</f>
        <v>57.037499999999909</v>
      </c>
      <c r="M413">
        <f>VLOOKUP($F413,'(참고)타워 스텟 가치'!$B$2:$L$6,M$2,0)+(VLOOKUP($F413,'(참고)타워 스텟 가치'!$B$2:$L$6,M$2,0)*$E413)</f>
        <v>10.139999999999985</v>
      </c>
      <c r="N413">
        <f>VLOOKUP($F413,'(참고)타워 스텟 가치'!$B$2:$L$6,N$2,0)+(VLOOKUP($F413,'(참고)타워 스텟 가치'!$B$2:$L$6,N$2,0)*$E413)</f>
        <v>0</v>
      </c>
      <c r="O413">
        <f>VLOOKUP($F413,'(참고)타워 스텟 가치'!$B$2:$L$6,O$2,0)+(VLOOKUP($F413,'(참고)타워 스텟 가치'!$B$2:$L$6,O$2,0)*$E413)</f>
        <v>0</v>
      </c>
      <c r="P413">
        <f>VLOOKUP($F413,'(참고)타워 스텟 가치'!$B$2:$L$6,P$2,0)+(VLOOKUP($F413,'(참고)타워 스텟 가치'!$B$2:$L$6,P$2,0)*$E413)</f>
        <v>33.799999999999947</v>
      </c>
      <c r="Q413">
        <f>SUM('스테이지별 몬스터 스텟'!H413*'(참고)타워 스텟 가치'!$Q$17,'스테이지별 몬스터 스텟'!I413*'(참고)타워 스텟 가치'!$R$17,'스테이지별 몬스터 스텟'!J413*'(참고)타워 스텟 가치'!$S$17,'스테이지별 몬스터 스텟'!K413*'(참고)타워 스텟 가치'!$T$17,'스테이지별 몬스터 스텟'!L413*'(참고)타워 스텟 가치'!$U$17,'스테이지별 몬스터 스텟'!M413*'(참고)타워 스텟 가치'!$V$17,'스테이지별 몬스터 스텟'!N413*'(참고)타워 스텟 가치'!$W$17,'스테이지별 몬스터 스텟'!O413*'(참고)타워 스텟 가치'!$X$17,'스테이지별 몬스터 스텟'!P413*'(참고)타워 스텟 가치'!$Y$17)</f>
        <v>262504.10874999955</v>
      </c>
      <c r="R413">
        <v>1</v>
      </c>
      <c r="S413">
        <f>VLOOKUP($F413,'(참고)타워 스텟 가치'!$B$7:$L$11,S$2,0)+(VLOOKUP($F413,'(참고)타워 스텟 가치'!$B$7:$L$11,S$2,0)*$E413)</f>
        <v>285.18749999999955</v>
      </c>
      <c r="T413">
        <f>VLOOKUP($F413,'(참고)타워 스텟 가치'!$B$7:$L$11,T$2,0)+(VLOOKUP($F413,'(참고)타워 스텟 가치'!$B$7:$L$11,T$2,0)*$E413)</f>
        <v>513.33749999999918</v>
      </c>
      <c r="U413">
        <f>VLOOKUP($F413,'(참고)타워 스텟 가치'!$B$7:$L$11,U$2,0)+(VLOOKUP($F413,'(참고)타워 스텟 가치'!$B$7:$L$11,U$2,0)*$E413)</f>
        <v>168999.99999999974</v>
      </c>
      <c r="V413">
        <f>VLOOKUP($F413,'(참고)타워 스텟 가치'!$B$7:$L$11,V$2,0)+(VLOOKUP($F413,'(참고)타워 스텟 가치'!$B$7:$L$11,V$2,0)*$E413)</f>
        <v>3422.2499999999945</v>
      </c>
      <c r="W413">
        <f>VLOOKUP($F413,'(참고)타워 스텟 가치'!$B$7:$L$11,W$2,0)+(VLOOKUP($F413,'(참고)타워 스텟 가치'!$B$7:$L$11,W$2,0)*$E413)</f>
        <v>57.037499999999909</v>
      </c>
      <c r="X413">
        <f>VLOOKUP($F413,'(참고)타워 스텟 가치'!$B$7:$L$11,X$2,0)+(VLOOKUP($F413,'(참고)타워 스텟 가치'!$B$7:$L$11,X$2,0)*$E413)</f>
        <v>10.139999999999985</v>
      </c>
      <c r="Y413">
        <f>VLOOKUP($F413,'(참고)타워 스텟 가치'!$B$7:$L$11,Y$2,0)+(VLOOKUP($F413,'(참고)타워 스텟 가치'!$B$7:$L$11,Y$2,0)*$E413)</f>
        <v>0</v>
      </c>
      <c r="Z413">
        <f>VLOOKUP($F413,'(참고)타워 스텟 가치'!$B$7:$L$11,Z$2,0)+(VLOOKUP($F413,'(참고)타워 스텟 가치'!$B$7:$L$11,Z$2,0)*$E413)</f>
        <v>0</v>
      </c>
      <c r="AA413">
        <f>VLOOKUP($F413,'(참고)타워 스텟 가치'!$B$7:$L$11,AA$2,0)+(VLOOKUP($F413,'(참고)타워 스텟 가치'!$B$7:$L$11,AA$2,0)*$E413)</f>
        <v>33.799999999999947</v>
      </c>
      <c r="AB413">
        <f>SUM('스테이지별 몬스터 스텟'!S413*'(참고)타워 스텟 가치'!$Q$17,'스테이지별 몬스터 스텟'!T413*'(참고)타워 스텟 가치'!$R$17,'스테이지별 몬스터 스텟'!U413*'(참고)타워 스텟 가치'!$S$17,'스테이지별 몬스터 스텟'!V413*'(참고)타워 스텟 가치'!$T$17,'스테이지별 몬스터 스텟'!W413*'(참고)타워 스텟 가치'!$U$17,'스테이지별 몬스터 스텟'!X413*'(참고)타워 스텟 가치'!$V$17,'스테이지별 몬스터 스텟'!Y413*'(참고)타워 스텟 가치'!$W$17,'스테이지별 몬스터 스텟'!Z413*'(참고)타워 스텟 가치'!$X$17,'스테이지별 몬스터 스텟'!AA413*'(참고)타워 스텟 가치'!$Y$17)</f>
        <v>261876.69624999963</v>
      </c>
      <c r="AC413">
        <v>2</v>
      </c>
      <c r="AD413">
        <f>VLOOKUP($F413,'(참고)타워 스텟 가치'!$B$12:$L$16,AD$2,0)+(VLOOKUP($F413,'(참고)타워 스텟 가치'!$B$12:$L$16,AD$2,0)*$E413)</f>
        <v>285.18749999999955</v>
      </c>
      <c r="AE413">
        <f>VLOOKUP($F413,'(참고)타워 스텟 가치'!$B$12:$L$16,AE$2,0)+(VLOOKUP($F413,'(참고)타워 스텟 가치'!$B$12:$L$16,AE$2,0)*$E413)</f>
        <v>342.22499999999945</v>
      </c>
      <c r="AF413">
        <f>VLOOKUP($F413,'(참고)타워 스텟 가치'!$B$12:$L$16,AF$2,0)+(VLOOKUP($F413,'(참고)타워 스텟 가치'!$B$12:$L$16,AF$2,0)*$E413)</f>
        <v>168999.99999999974</v>
      </c>
      <c r="AG413">
        <f>VLOOKUP($F413,'(참고)타워 스텟 가치'!$B$12:$L$16,AG$2,0)+(VLOOKUP($F413,'(참고)타워 스텟 가치'!$B$12:$L$16,AG$2,0)*$E413)</f>
        <v>1711.1249999999973</v>
      </c>
      <c r="AH413">
        <f>VLOOKUP($F413,'(참고)타워 스텟 가치'!$B$12:$L$16,AH$2,0)+(VLOOKUP($F413,'(참고)타워 스텟 가치'!$B$12:$L$16,AH$2,0)*$E413)</f>
        <v>57.037499999999909</v>
      </c>
      <c r="AI413">
        <f>VLOOKUP($F413,'(참고)타워 스텟 가치'!$B$12:$L$16,AI$2,0)+(VLOOKUP($F413,'(참고)타워 스텟 가치'!$B$12:$L$16,AI$2,0)*$E413)</f>
        <v>10.139999999999985</v>
      </c>
      <c r="AJ413">
        <f>VLOOKUP($F413,'(참고)타워 스텟 가치'!$B$12:$L$16,AJ$2,0)+(VLOOKUP($F413,'(참고)타워 스텟 가치'!$B$12:$L$16,AJ$2,0)*$E413)</f>
        <v>0</v>
      </c>
      <c r="AK413">
        <f>VLOOKUP($F413,'(참고)타워 스텟 가치'!$B$12:$L$16,AK$2,0)+(VLOOKUP($F413,'(참고)타워 스텟 가치'!$B$12:$L$16,AK$2,0)*$E413)</f>
        <v>0</v>
      </c>
      <c r="AL413">
        <f>VLOOKUP($F413,'(참고)타워 스텟 가치'!$B$12:$L$16,AL$2,0)+(VLOOKUP($F413,'(참고)타워 스텟 가치'!$B$12:$L$16,AL$2,0)*$E413)</f>
        <v>67.599999999999895</v>
      </c>
      <c r="AM413">
        <f>SUM('스테이지별 몬스터 스텟'!AD413*'(참고)타워 스텟 가치'!$Q$17,'스테이지별 몬스터 스텟'!AE413*'(참고)타워 스텟 가치'!$R$17,'스테이지별 몬스터 스텟'!AF413*'(참고)타워 스텟 가치'!$S$17,'스테이지별 몬스터 스텟'!AG413*'(참고)타워 스텟 가치'!$T$17,'스테이지별 몬스터 스텟'!AH413*'(참고)타워 스텟 가치'!$U$17,'스테이지별 몬스터 스텟'!AI413*'(참고)타워 스텟 가치'!$V$17,'스테이지별 몬스터 스텟'!AJ413*'(참고)타워 스텟 가치'!$W$17,'스테이지별 몬스터 스텟'!AK413*'(참고)타워 스텟 가치'!$X$17,'스테이지별 몬스터 스텟'!AL413*'(참고)타워 스텟 가치'!$Y$17)</f>
        <v>258265.37749999962</v>
      </c>
      <c r="AN413">
        <v>3</v>
      </c>
    </row>
    <row r="414" spans="3:40" x14ac:dyDescent="0.3">
      <c r="C414">
        <v>5</v>
      </c>
      <c r="D414">
        <f t="shared" si="20"/>
        <v>82</v>
      </c>
      <c r="E414" s="52">
        <f>VLOOKUP(D414,'스테이지별 난이도 설정'!B:C,2,0)</f>
        <v>32.799999999999947</v>
      </c>
      <c r="F414" t="str">
        <f t="shared" si="21"/>
        <v>스페셜</v>
      </c>
      <c r="G414">
        <f t="shared" si="19"/>
        <v>6</v>
      </c>
      <c r="H414">
        <f>VLOOKUP($F414,'(참고)타워 스텟 가치'!$B$2:$L$6,H$2,0)+(VLOOKUP($F414,'(참고)타워 스텟 가치'!$B$2:$L$6,H$2,0)*$E414)</f>
        <v>1283.343749999998</v>
      </c>
      <c r="I414">
        <f>VLOOKUP($F414,'(참고)타워 스텟 가치'!$B$2:$L$6,I$2,0)+(VLOOKUP($F414,'(참고)타워 스텟 가치'!$B$2:$L$6,I$2,0)*$E414)</f>
        <v>256.66874999999959</v>
      </c>
      <c r="J414">
        <f>VLOOKUP($F414,'(참고)타워 스텟 가치'!$B$2:$L$6,J$2,0)+(VLOOKUP($F414,'(참고)타워 스텟 가치'!$B$2:$L$6,J$2,0)*$E414)</f>
        <v>168999.99999999974</v>
      </c>
      <c r="K414">
        <f>VLOOKUP($F414,'(참고)타워 스텟 가치'!$B$2:$L$6,K$2,0)+(VLOOKUP($F414,'(참고)타워 스텟 가치'!$B$2:$L$6,K$2,0)*$E414)</f>
        <v>5133.3749999999918</v>
      </c>
      <c r="L414">
        <f>VLOOKUP($F414,'(참고)타워 스텟 가치'!$B$2:$L$6,L$2,0)+(VLOOKUP($F414,'(참고)타워 스텟 가치'!$B$2:$L$6,L$2,0)*$E414)</f>
        <v>85.556249999999864</v>
      </c>
      <c r="M414">
        <f>VLOOKUP($F414,'(참고)타워 스텟 가치'!$B$2:$L$6,M$2,0)+(VLOOKUP($F414,'(참고)타워 스텟 가치'!$B$2:$L$6,M$2,0)*$E414)</f>
        <v>10.139999999999985</v>
      </c>
      <c r="N414">
        <f>VLOOKUP($F414,'(참고)타워 스텟 가치'!$B$2:$L$6,N$2,0)+(VLOOKUP($F414,'(참고)타워 스텟 가치'!$B$2:$L$6,N$2,0)*$E414)</f>
        <v>0</v>
      </c>
      <c r="O414">
        <f>VLOOKUP($F414,'(참고)타워 스텟 가치'!$B$2:$L$6,O$2,0)+(VLOOKUP($F414,'(참고)타워 스텟 가치'!$B$2:$L$6,O$2,0)*$E414)</f>
        <v>0</v>
      </c>
      <c r="P414">
        <f>VLOOKUP($F414,'(참고)타워 스텟 가치'!$B$2:$L$6,P$2,0)+(VLOOKUP($F414,'(참고)타워 스텟 가치'!$B$2:$L$6,P$2,0)*$E414)</f>
        <v>33.799999999999947</v>
      </c>
      <c r="Q414">
        <f>SUM('스테이지별 몬스터 스텟'!H414*'(참고)타워 스텟 가치'!$Q$17,'스테이지별 몬스터 스텟'!I414*'(참고)타워 스텟 가치'!$R$17,'스테이지별 몬스터 스텟'!J414*'(참고)타워 스텟 가치'!$S$17,'스테이지별 몬스터 스텟'!K414*'(참고)타워 스텟 가치'!$T$17,'스테이지별 몬스터 스텟'!L414*'(참고)타워 스텟 가치'!$U$17,'스테이지별 몬스터 스텟'!M414*'(참고)타워 스텟 가치'!$V$17,'스테이지별 몬스터 스텟'!N414*'(참고)타워 스텟 가치'!$W$17,'스테이지별 몬스터 스텟'!O414*'(참고)타워 스텟 가치'!$X$17,'스테이지별 몬스터 스텟'!P414*'(참고)타워 스텟 가치'!$Y$17)</f>
        <v>266967.29312499956</v>
      </c>
      <c r="R414">
        <v>1</v>
      </c>
      <c r="S414">
        <f>VLOOKUP($F414,'(참고)타워 스텟 가치'!$B$7:$L$11,S$2,0)+(VLOOKUP($F414,'(참고)타워 스텟 가치'!$B$7:$L$11,S$2,0)*$E414)</f>
        <v>427.78124999999932</v>
      </c>
      <c r="T414">
        <f>VLOOKUP($F414,'(참고)타워 스텟 가치'!$B$7:$L$11,T$2,0)+(VLOOKUP($F414,'(참고)타워 스텟 가치'!$B$7:$L$11,T$2,0)*$E414)</f>
        <v>770.00624999999877</v>
      </c>
      <c r="U414">
        <f>VLOOKUP($F414,'(참고)타워 스텟 가치'!$B$7:$L$11,U$2,0)+(VLOOKUP($F414,'(참고)타워 스텟 가치'!$B$7:$L$11,U$2,0)*$E414)</f>
        <v>168999.99999999974</v>
      </c>
      <c r="V414">
        <f>VLOOKUP($F414,'(참고)타워 스텟 가치'!$B$7:$L$11,V$2,0)+(VLOOKUP($F414,'(참고)타워 스텟 가치'!$B$7:$L$11,V$2,0)*$E414)</f>
        <v>5133.3749999999918</v>
      </c>
      <c r="W414">
        <f>VLOOKUP($F414,'(참고)타워 스텟 가치'!$B$7:$L$11,W$2,0)+(VLOOKUP($F414,'(참고)타워 스텟 가치'!$B$7:$L$11,W$2,0)*$E414)</f>
        <v>85.556249999999864</v>
      </c>
      <c r="X414">
        <f>VLOOKUP($F414,'(참고)타워 스텟 가치'!$B$7:$L$11,X$2,0)+(VLOOKUP($F414,'(참고)타워 스텟 가치'!$B$7:$L$11,X$2,0)*$E414)</f>
        <v>10.139999999999985</v>
      </c>
      <c r="Y414">
        <f>VLOOKUP($F414,'(참고)타워 스텟 가치'!$B$7:$L$11,Y$2,0)+(VLOOKUP($F414,'(참고)타워 스텟 가치'!$B$7:$L$11,Y$2,0)*$E414)</f>
        <v>0</v>
      </c>
      <c r="Z414">
        <f>VLOOKUP($F414,'(참고)타워 스텟 가치'!$B$7:$L$11,Z$2,0)+(VLOOKUP($F414,'(참고)타워 스텟 가치'!$B$7:$L$11,Z$2,0)*$E414)</f>
        <v>0</v>
      </c>
      <c r="AA414">
        <f>VLOOKUP($F414,'(참고)타워 스텟 가치'!$B$7:$L$11,AA$2,0)+(VLOOKUP($F414,'(참고)타워 스텟 가치'!$B$7:$L$11,AA$2,0)*$E414)</f>
        <v>33.799999999999947</v>
      </c>
      <c r="AB414">
        <f>SUM('스테이지별 몬스터 스텟'!S414*'(참고)타워 스텟 가치'!$Q$17,'스테이지별 몬스터 스텟'!T414*'(참고)타워 스텟 가치'!$R$17,'스테이지별 몬스터 스텟'!U414*'(참고)타워 스텟 가치'!$S$17,'스테이지별 몬스터 스텟'!V414*'(참고)타워 스텟 가치'!$T$17,'스테이지별 몬스터 스텟'!W414*'(참고)타워 스텟 가치'!$U$17,'스테이지별 몬스터 스텟'!X414*'(참고)타워 스텟 가치'!$V$17,'스테이지별 몬스터 스텟'!Y414*'(참고)타워 스텟 가치'!$W$17,'스테이지별 몬스터 스텟'!Z414*'(참고)타워 스텟 가치'!$X$17,'스테이지별 몬스터 스텟'!AA414*'(참고)타워 스텟 가치'!$Y$17)</f>
        <v>266026.17437499954</v>
      </c>
      <c r="AC414">
        <v>2</v>
      </c>
      <c r="AD414">
        <f>VLOOKUP($F414,'(참고)타워 스텟 가치'!$B$12:$L$16,AD$2,0)+(VLOOKUP($F414,'(참고)타워 스텟 가치'!$B$12:$L$16,AD$2,0)*$E414)</f>
        <v>427.78124999999932</v>
      </c>
      <c r="AE414">
        <f>VLOOKUP($F414,'(참고)타워 스텟 가치'!$B$12:$L$16,AE$2,0)+(VLOOKUP($F414,'(참고)타워 스텟 가치'!$B$12:$L$16,AE$2,0)*$E414)</f>
        <v>513.33749999999918</v>
      </c>
      <c r="AF414">
        <f>VLOOKUP($F414,'(참고)타워 스텟 가치'!$B$12:$L$16,AF$2,0)+(VLOOKUP($F414,'(참고)타워 스텟 가치'!$B$12:$L$16,AF$2,0)*$E414)</f>
        <v>168999.99999999974</v>
      </c>
      <c r="AG414">
        <f>VLOOKUP($F414,'(참고)타워 스텟 가치'!$B$12:$L$16,AG$2,0)+(VLOOKUP($F414,'(참고)타워 스텟 가치'!$B$12:$L$16,AG$2,0)*$E414)</f>
        <v>2566.6874999999959</v>
      </c>
      <c r="AH414">
        <f>VLOOKUP($F414,'(참고)타워 스텟 가치'!$B$12:$L$16,AH$2,0)+(VLOOKUP($F414,'(참고)타워 스텟 가치'!$B$12:$L$16,AH$2,0)*$E414)</f>
        <v>85.556249999999864</v>
      </c>
      <c r="AI414">
        <f>VLOOKUP($F414,'(참고)타워 스텟 가치'!$B$12:$L$16,AI$2,0)+(VLOOKUP($F414,'(참고)타워 스텟 가치'!$B$12:$L$16,AI$2,0)*$E414)</f>
        <v>10.139999999999985</v>
      </c>
      <c r="AJ414">
        <f>VLOOKUP($F414,'(참고)타워 스텟 가치'!$B$12:$L$16,AJ$2,0)+(VLOOKUP($F414,'(참고)타워 스텟 가치'!$B$12:$L$16,AJ$2,0)*$E414)</f>
        <v>0</v>
      </c>
      <c r="AK414">
        <f>VLOOKUP($F414,'(참고)타워 스텟 가치'!$B$12:$L$16,AK$2,0)+(VLOOKUP($F414,'(참고)타워 스텟 가치'!$B$12:$L$16,AK$2,0)*$E414)</f>
        <v>0</v>
      </c>
      <c r="AL414">
        <f>VLOOKUP($F414,'(참고)타워 스텟 가치'!$B$12:$L$16,AL$2,0)+(VLOOKUP($F414,'(참고)타워 스텟 가치'!$B$12:$L$16,AL$2,0)*$E414)</f>
        <v>67.599999999999895</v>
      </c>
      <c r="AM414">
        <f>SUM('스테이지별 몬스터 스텟'!AD414*'(참고)타워 스텟 가치'!$Q$17,'스테이지별 몬스터 스텟'!AE414*'(참고)타워 스텟 가치'!$R$17,'스테이지별 몬스터 스텟'!AF414*'(참고)타워 스텟 가치'!$S$17,'스테이지별 몬스터 스텟'!AG414*'(참고)타워 스텟 가치'!$T$17,'스테이지별 몬스터 스텟'!AH414*'(참고)타워 스텟 가치'!$U$17,'스테이지별 몬스터 스텟'!AI414*'(참고)타워 스텟 가치'!$V$17,'스테이지별 몬스터 스텟'!AJ414*'(참고)타워 스텟 가치'!$W$17,'스테이지별 몬스터 스텟'!AK414*'(참고)타워 스텟 가치'!$X$17,'스테이지별 몬스터 스텟'!AL414*'(참고)타워 스텟 가치'!$Y$17)</f>
        <v>260575.39624999961</v>
      </c>
      <c r="AN414">
        <v>3</v>
      </c>
    </row>
    <row r="415" spans="3:40" x14ac:dyDescent="0.3">
      <c r="C415">
        <v>1</v>
      </c>
      <c r="D415">
        <f t="shared" si="20"/>
        <v>83</v>
      </c>
      <c r="E415" s="52">
        <f>VLOOKUP(D415,'스테이지별 난이도 설정'!B:C,2,0)</f>
        <v>33.199999999999946</v>
      </c>
      <c r="F415" t="str">
        <f t="shared" si="21"/>
        <v>일반</v>
      </c>
      <c r="G415">
        <f t="shared" si="19"/>
        <v>6</v>
      </c>
      <c r="H415">
        <f>VLOOKUP($F415,'(참고)타워 스텟 가치'!$B$2:$L$6,H$2,0)+(VLOOKUP($F415,'(참고)타워 스텟 가치'!$B$2:$L$6,H$2,0)*$E415)</f>
        <v>256.4999999999996</v>
      </c>
      <c r="I415">
        <f>VLOOKUP($F415,'(참고)타워 스텟 가치'!$B$2:$L$6,I$2,0)+(VLOOKUP($F415,'(참고)타워 스텟 가치'!$B$2:$L$6,I$2,0)*$E415)</f>
        <v>51.299999999999919</v>
      </c>
      <c r="J415">
        <f>VLOOKUP($F415,'(참고)타워 스텟 가치'!$B$2:$L$6,J$2,0)+(VLOOKUP($F415,'(참고)타워 스텟 가치'!$B$2:$L$6,J$2,0)*$E415)</f>
        <v>170999.99999999974</v>
      </c>
      <c r="K415">
        <f>VLOOKUP($F415,'(참고)타워 스텟 가치'!$B$2:$L$6,K$2,0)+(VLOOKUP($F415,'(참고)타워 스텟 가치'!$B$2:$L$6,K$2,0)*$E415)</f>
        <v>1025.9999999999984</v>
      </c>
      <c r="L415">
        <f>VLOOKUP($F415,'(참고)타워 스텟 가치'!$B$2:$L$6,L$2,0)+(VLOOKUP($F415,'(참고)타워 스텟 가치'!$B$2:$L$6,L$2,0)*$E415)</f>
        <v>17.099999999999973</v>
      </c>
      <c r="M415">
        <f>VLOOKUP($F415,'(참고)타워 스텟 가치'!$B$2:$L$6,M$2,0)+(VLOOKUP($F415,'(참고)타워 스텟 가치'!$B$2:$L$6,M$2,0)*$E415)</f>
        <v>10.259999999999984</v>
      </c>
      <c r="N415">
        <f>VLOOKUP($F415,'(참고)타워 스텟 가치'!$B$2:$L$6,N$2,0)+(VLOOKUP($F415,'(참고)타워 스텟 가치'!$B$2:$L$6,N$2,0)*$E415)</f>
        <v>0</v>
      </c>
      <c r="O415">
        <f>VLOOKUP($F415,'(참고)타워 스텟 가치'!$B$2:$L$6,O$2,0)+(VLOOKUP($F415,'(참고)타워 스텟 가치'!$B$2:$L$6,O$2,0)*$E415)</f>
        <v>0</v>
      </c>
      <c r="P415">
        <f>VLOOKUP($F415,'(참고)타워 스텟 가치'!$B$2:$L$6,P$2,0)+(VLOOKUP($F415,'(참고)타워 스텟 가치'!$B$2:$L$6,P$2,0)*$E415)</f>
        <v>23.939999999999959</v>
      </c>
      <c r="Q415">
        <f>SUM('스테이지별 몬스터 스텟'!H415*'(참고)타워 스텟 가치'!$Q$17,'스테이지별 몬스터 스텟'!I415*'(참고)타워 스텟 가치'!$R$17,'스테이지별 몬스터 스텟'!J415*'(참고)타워 스텟 가치'!$S$17,'스테이지별 몬스터 스텟'!K415*'(참고)타워 스텟 가치'!$T$17,'스테이지별 몬스터 스텟'!L415*'(참고)타워 스텟 가치'!$U$17,'스테이지별 몬스터 스텟'!M415*'(참고)타워 스텟 가치'!$V$17,'스테이지별 몬스터 스텟'!N415*'(참고)타워 스텟 가치'!$W$17,'스테이지별 몬스터 스텟'!O415*'(참고)타워 스텟 가치'!$X$17,'스테이지별 몬스터 스텟'!P415*'(참고)타워 스텟 가치'!$Y$17)</f>
        <v>259234.28999999963</v>
      </c>
      <c r="R415">
        <v>1</v>
      </c>
      <c r="S415">
        <f>VLOOKUP($F415,'(참고)타워 스텟 가치'!$B$7:$L$11,S$2,0)+(VLOOKUP($F415,'(참고)타워 스텟 가치'!$B$7:$L$11,S$2,0)*$E415)</f>
        <v>85.499999999999858</v>
      </c>
      <c r="T415">
        <f>VLOOKUP($F415,'(참고)타워 스텟 가치'!$B$7:$L$11,T$2,0)+(VLOOKUP($F415,'(참고)타워 스텟 가치'!$B$7:$L$11,T$2,0)*$E415)</f>
        <v>153.89999999999975</v>
      </c>
      <c r="U415">
        <f>VLOOKUP($F415,'(참고)타워 스텟 가치'!$B$7:$L$11,U$2,0)+(VLOOKUP($F415,'(참고)타워 스텟 가치'!$B$7:$L$11,U$2,0)*$E415)</f>
        <v>170999.99999999974</v>
      </c>
      <c r="V415">
        <f>VLOOKUP($F415,'(참고)타워 스텟 가치'!$B$7:$L$11,V$2,0)+(VLOOKUP($F415,'(참고)타워 스텟 가치'!$B$7:$L$11,V$2,0)*$E415)</f>
        <v>1025.9999999999984</v>
      </c>
      <c r="W415">
        <f>VLOOKUP($F415,'(참고)타워 스텟 가치'!$B$7:$L$11,W$2,0)+(VLOOKUP($F415,'(참고)타워 스텟 가치'!$B$7:$L$11,W$2,0)*$E415)</f>
        <v>17.099999999999973</v>
      </c>
      <c r="X415">
        <f>VLOOKUP($F415,'(참고)타워 스텟 가치'!$B$7:$L$11,X$2,0)+(VLOOKUP($F415,'(참고)타워 스텟 가치'!$B$7:$L$11,X$2,0)*$E415)</f>
        <v>10.259999999999984</v>
      </c>
      <c r="Y415">
        <f>VLOOKUP($F415,'(참고)타워 스텟 가치'!$B$7:$L$11,Y$2,0)+(VLOOKUP($F415,'(참고)타워 스텟 가치'!$B$7:$L$11,Y$2,0)*$E415)</f>
        <v>0</v>
      </c>
      <c r="Z415">
        <f>VLOOKUP($F415,'(참고)타워 스텟 가치'!$B$7:$L$11,Z$2,0)+(VLOOKUP($F415,'(참고)타워 스텟 가치'!$B$7:$L$11,Z$2,0)*$E415)</f>
        <v>0</v>
      </c>
      <c r="AA415">
        <f>VLOOKUP($F415,'(참고)타워 스텟 가치'!$B$7:$L$11,AA$2,0)+(VLOOKUP($F415,'(참고)타워 스텟 가치'!$B$7:$L$11,AA$2,0)*$E415)</f>
        <v>23.939999999999959</v>
      </c>
      <c r="AB415">
        <f>SUM('스테이지별 몬스터 스텟'!S415*'(참고)타워 스텟 가치'!$Q$17,'스테이지별 몬스터 스텟'!T415*'(참고)타워 스텟 가치'!$R$17,'스테이지별 몬스터 스텟'!U415*'(참고)타워 스텟 가치'!$S$17,'스테이지별 몬스터 스텟'!V415*'(참고)타워 스텟 가치'!$T$17,'스테이지별 몬스터 스텟'!W415*'(참고)타워 스텟 가치'!$U$17,'스테이지별 몬스터 스텟'!X415*'(참고)타워 스텟 가치'!$V$17,'스테이지별 몬스터 스텟'!Y415*'(참고)타워 스텟 가치'!$W$17,'스테이지별 몬스터 스텟'!Z415*'(참고)타워 스텟 가치'!$X$17,'스테이지별 몬스터 스텟'!AA415*'(참고)타워 스텟 가치'!$Y$17)</f>
        <v>259046.18999999962</v>
      </c>
      <c r="AC415">
        <v>2</v>
      </c>
      <c r="AD415">
        <f>VLOOKUP($F415,'(참고)타워 스텟 가치'!$B$12:$L$16,AD$2,0)+(VLOOKUP($F415,'(참고)타워 스텟 가치'!$B$12:$L$16,AD$2,0)*$E415)</f>
        <v>85.499999999999858</v>
      </c>
      <c r="AE415">
        <f>VLOOKUP($F415,'(참고)타워 스텟 가치'!$B$12:$L$16,AE$2,0)+(VLOOKUP($F415,'(참고)타워 스텟 가치'!$B$12:$L$16,AE$2,0)*$E415)</f>
        <v>102.59999999999984</v>
      </c>
      <c r="AF415">
        <f>VLOOKUP($F415,'(참고)타워 스텟 가치'!$B$12:$L$16,AF$2,0)+(VLOOKUP($F415,'(참고)타워 스텟 가치'!$B$12:$L$16,AF$2,0)*$E415)</f>
        <v>170999.99999999974</v>
      </c>
      <c r="AG415">
        <f>VLOOKUP($F415,'(참고)타워 스텟 가치'!$B$12:$L$16,AG$2,0)+(VLOOKUP($F415,'(참고)타워 스텟 가치'!$B$12:$L$16,AG$2,0)*$E415)</f>
        <v>512.9999999999992</v>
      </c>
      <c r="AH415">
        <f>VLOOKUP($F415,'(참고)타워 스텟 가치'!$B$12:$L$16,AH$2,0)+(VLOOKUP($F415,'(참고)타워 스텟 가치'!$B$12:$L$16,AH$2,0)*$E415)</f>
        <v>17.099999999999973</v>
      </c>
      <c r="AI415">
        <f>VLOOKUP($F415,'(참고)타워 스텟 가치'!$B$12:$L$16,AI$2,0)+(VLOOKUP($F415,'(참고)타워 스텟 가치'!$B$12:$L$16,AI$2,0)*$E415)</f>
        <v>10.259999999999984</v>
      </c>
      <c r="AJ415">
        <f>VLOOKUP($F415,'(참고)타워 스텟 가치'!$B$12:$L$16,AJ$2,0)+(VLOOKUP($F415,'(참고)타워 스텟 가치'!$B$12:$L$16,AJ$2,0)*$E415)</f>
        <v>0</v>
      </c>
      <c r="AK415">
        <f>VLOOKUP($F415,'(참고)타워 스텟 가치'!$B$12:$L$16,AK$2,0)+(VLOOKUP($F415,'(참고)타워 스텟 가치'!$B$12:$L$16,AK$2,0)*$E415)</f>
        <v>0</v>
      </c>
      <c r="AL415">
        <f>VLOOKUP($F415,'(참고)타워 스텟 가치'!$B$12:$L$16,AL$2,0)+(VLOOKUP($F415,'(참고)타워 스텟 가치'!$B$12:$L$16,AL$2,0)*$E415)</f>
        <v>47.879999999999917</v>
      </c>
      <c r="AM415">
        <f>SUM('스테이지별 몬스터 스텟'!AD415*'(참고)타워 스텟 가치'!$Q$17,'스테이지별 몬스터 스텟'!AE415*'(참고)타워 스텟 가치'!$R$17,'스테이지별 몬스터 스텟'!AF415*'(참고)타워 스텟 가치'!$S$17,'스테이지별 몬스터 스텟'!AG415*'(참고)타워 스텟 가치'!$T$17,'스테이지별 몬스터 스텟'!AH415*'(참고)타워 스텟 가치'!$U$17,'스테이지별 몬스터 스텟'!AI415*'(참고)타워 스텟 가치'!$V$17,'스테이지별 몬스터 스텟'!AJ415*'(참고)타워 스텟 가치'!$W$17,'스테이지별 몬스터 스텟'!AK415*'(참고)타워 스텟 가치'!$X$17,'스테이지별 몬스터 스텟'!AL415*'(참고)타워 스텟 가치'!$Y$17)</f>
        <v>257991.11999999962</v>
      </c>
      <c r="AN415">
        <v>3</v>
      </c>
    </row>
    <row r="416" spans="3:40" x14ac:dyDescent="0.3">
      <c r="C416">
        <v>2</v>
      </c>
      <c r="D416">
        <f t="shared" si="20"/>
        <v>83</v>
      </c>
      <c r="E416" s="52">
        <f>VLOOKUP(D416,'스테이지별 난이도 설정'!B:C,2,0)</f>
        <v>33.199999999999946</v>
      </c>
      <c r="F416" t="str">
        <f t="shared" si="21"/>
        <v>레어</v>
      </c>
      <c r="G416">
        <f t="shared" si="19"/>
        <v>6</v>
      </c>
      <c r="H416">
        <f>VLOOKUP($F416,'(참고)타워 스텟 가치'!$B$2:$L$6,H$2,0)+(VLOOKUP($F416,'(참고)타워 스텟 가치'!$B$2:$L$6,H$2,0)*$E416)</f>
        <v>384.74999999999937</v>
      </c>
      <c r="I416">
        <f>VLOOKUP($F416,'(참고)타워 스텟 가치'!$B$2:$L$6,I$2,0)+(VLOOKUP($F416,'(참고)타워 스텟 가치'!$B$2:$L$6,I$2,0)*$E416)</f>
        <v>76.949999999999875</v>
      </c>
      <c r="J416">
        <f>VLOOKUP($F416,'(참고)타워 스텟 가치'!$B$2:$L$6,J$2,0)+(VLOOKUP($F416,'(참고)타워 스텟 가치'!$B$2:$L$6,J$2,0)*$E416)</f>
        <v>170999.99999999974</v>
      </c>
      <c r="K416">
        <f>VLOOKUP($F416,'(참고)타워 스텟 가치'!$B$2:$L$6,K$2,0)+(VLOOKUP($F416,'(참고)타워 스텟 가치'!$B$2:$L$6,K$2,0)*$E416)</f>
        <v>1538.9999999999975</v>
      </c>
      <c r="L416">
        <f>VLOOKUP($F416,'(참고)타워 스텟 가치'!$B$2:$L$6,L$2,0)+(VLOOKUP($F416,'(참고)타워 스텟 가치'!$B$2:$L$6,L$2,0)*$E416)</f>
        <v>25.649999999999959</v>
      </c>
      <c r="M416">
        <f>VLOOKUP($F416,'(참고)타워 스텟 가치'!$B$2:$L$6,M$2,0)+(VLOOKUP($F416,'(참고)타워 스텟 가치'!$B$2:$L$6,M$2,0)*$E416)</f>
        <v>10.259999999999984</v>
      </c>
      <c r="N416">
        <f>VLOOKUP($F416,'(참고)타워 스텟 가치'!$B$2:$L$6,N$2,0)+(VLOOKUP($F416,'(참고)타워 스텟 가치'!$B$2:$L$6,N$2,0)*$E416)</f>
        <v>0</v>
      </c>
      <c r="O416">
        <f>VLOOKUP($F416,'(참고)타워 스텟 가치'!$B$2:$L$6,O$2,0)+(VLOOKUP($F416,'(참고)타워 스텟 가치'!$B$2:$L$6,O$2,0)*$E416)</f>
        <v>0</v>
      </c>
      <c r="P416">
        <f>VLOOKUP($F416,'(참고)타워 스텟 가치'!$B$2:$L$6,P$2,0)+(VLOOKUP($F416,'(참고)타워 스텟 가치'!$B$2:$L$6,P$2,0)*$E416)</f>
        <v>23.939999999999959</v>
      </c>
      <c r="Q416">
        <f>SUM('스테이지별 몬스터 스텟'!H416*'(참고)타워 스텟 가치'!$Q$17,'스테이지별 몬스터 스텟'!I416*'(참고)타워 스텟 가치'!$R$17,'스테이지별 몬스터 스텟'!J416*'(참고)타워 스텟 가치'!$S$17,'스테이지별 몬스터 스텟'!K416*'(참고)타워 스텟 가치'!$T$17,'스테이지별 몬스터 스텟'!L416*'(참고)타워 스텟 가치'!$U$17,'스테이지별 몬스터 스텟'!M416*'(참고)타워 스텟 가치'!$V$17,'스테이지별 몬스터 스텟'!N416*'(참고)타워 스텟 가치'!$W$17,'스테이지별 몬스터 스텟'!O416*'(참고)타워 스텟 가치'!$X$17,'스테이지별 몬스터 스텟'!P416*'(참고)타워 스텟 가치'!$Y$17)</f>
        <v>260572.36499999958</v>
      </c>
      <c r="R416">
        <v>1</v>
      </c>
      <c r="S416">
        <f>VLOOKUP($F416,'(참고)타워 스텟 가치'!$B$7:$L$11,S$2,0)+(VLOOKUP($F416,'(참고)타워 스텟 가치'!$B$7:$L$11,S$2,0)*$E416)</f>
        <v>128.2499999999998</v>
      </c>
      <c r="T416">
        <f>VLOOKUP($F416,'(참고)타워 스텟 가치'!$B$7:$L$11,T$2,0)+(VLOOKUP($F416,'(참고)타워 스텟 가치'!$B$7:$L$11,T$2,0)*$E416)</f>
        <v>230.84999999999962</v>
      </c>
      <c r="U416">
        <f>VLOOKUP($F416,'(참고)타워 스텟 가치'!$B$7:$L$11,U$2,0)+(VLOOKUP($F416,'(참고)타워 스텟 가치'!$B$7:$L$11,U$2,0)*$E416)</f>
        <v>170999.99999999974</v>
      </c>
      <c r="V416">
        <f>VLOOKUP($F416,'(참고)타워 스텟 가치'!$B$7:$L$11,V$2,0)+(VLOOKUP($F416,'(참고)타워 스텟 가치'!$B$7:$L$11,V$2,0)*$E416)</f>
        <v>1538.9999999999975</v>
      </c>
      <c r="W416">
        <f>VLOOKUP($F416,'(참고)타워 스텟 가치'!$B$7:$L$11,W$2,0)+(VLOOKUP($F416,'(참고)타워 스텟 가치'!$B$7:$L$11,W$2,0)*$E416)</f>
        <v>25.649999999999959</v>
      </c>
      <c r="X416">
        <f>VLOOKUP($F416,'(참고)타워 스텟 가치'!$B$7:$L$11,X$2,0)+(VLOOKUP($F416,'(참고)타워 스텟 가치'!$B$7:$L$11,X$2,0)*$E416)</f>
        <v>10.259999999999984</v>
      </c>
      <c r="Y416">
        <f>VLOOKUP($F416,'(참고)타워 스텟 가치'!$B$7:$L$11,Y$2,0)+(VLOOKUP($F416,'(참고)타워 스텟 가치'!$B$7:$L$11,Y$2,0)*$E416)</f>
        <v>0</v>
      </c>
      <c r="Z416">
        <f>VLOOKUP($F416,'(참고)타워 스텟 가치'!$B$7:$L$11,Z$2,0)+(VLOOKUP($F416,'(참고)타워 스텟 가치'!$B$7:$L$11,Z$2,0)*$E416)</f>
        <v>0</v>
      </c>
      <c r="AA416">
        <f>VLOOKUP($F416,'(참고)타워 스텟 가치'!$B$7:$L$11,AA$2,0)+(VLOOKUP($F416,'(참고)타워 스텟 가치'!$B$7:$L$11,AA$2,0)*$E416)</f>
        <v>23.939999999999959</v>
      </c>
      <c r="AB416">
        <f>SUM('스테이지별 몬스터 스텟'!S416*'(참고)타워 스텟 가치'!$Q$17,'스테이지별 몬스터 스텟'!T416*'(참고)타워 스텟 가치'!$R$17,'스테이지별 몬스터 스텟'!U416*'(참고)타워 스텟 가치'!$S$17,'스테이지별 몬스터 스텟'!V416*'(참고)타워 스텟 가치'!$T$17,'스테이지별 몬스터 스텟'!W416*'(참고)타워 스텟 가치'!$U$17,'스테이지별 몬스터 스텟'!X416*'(참고)타워 스텟 가치'!$V$17,'스테이지별 몬스터 스텟'!Y416*'(참고)타워 스텟 가치'!$W$17,'스테이지별 몬스터 스텟'!Z416*'(참고)타워 스텟 가치'!$X$17,'스테이지별 몬스터 스텟'!AA416*'(참고)타워 스텟 가치'!$Y$17)</f>
        <v>260290.21499999959</v>
      </c>
      <c r="AC416">
        <v>2</v>
      </c>
      <c r="AD416">
        <f>VLOOKUP($F416,'(참고)타워 스텟 가치'!$B$12:$L$16,AD$2,0)+(VLOOKUP($F416,'(참고)타워 스텟 가치'!$B$12:$L$16,AD$2,0)*$E416)</f>
        <v>128.2499999999998</v>
      </c>
      <c r="AE416">
        <f>VLOOKUP($F416,'(참고)타워 스텟 가치'!$B$12:$L$16,AE$2,0)+(VLOOKUP($F416,'(참고)타워 스텟 가치'!$B$12:$L$16,AE$2,0)*$E416)</f>
        <v>153.89999999999975</v>
      </c>
      <c r="AF416">
        <f>VLOOKUP($F416,'(참고)타워 스텟 가치'!$B$12:$L$16,AF$2,0)+(VLOOKUP($F416,'(참고)타워 스텟 가치'!$B$12:$L$16,AF$2,0)*$E416)</f>
        <v>170999.99999999974</v>
      </c>
      <c r="AG416">
        <f>VLOOKUP($F416,'(참고)타워 스텟 가치'!$B$12:$L$16,AG$2,0)+(VLOOKUP($F416,'(참고)타워 스텟 가치'!$B$12:$L$16,AG$2,0)*$E416)</f>
        <v>769.49999999999875</v>
      </c>
      <c r="AH416">
        <f>VLOOKUP($F416,'(참고)타워 스텟 가치'!$B$12:$L$16,AH$2,0)+(VLOOKUP($F416,'(참고)타워 스텟 가치'!$B$12:$L$16,AH$2,0)*$E416)</f>
        <v>25.649999999999959</v>
      </c>
      <c r="AI416">
        <f>VLOOKUP($F416,'(참고)타워 스텟 가치'!$B$12:$L$16,AI$2,0)+(VLOOKUP($F416,'(참고)타워 스텟 가치'!$B$12:$L$16,AI$2,0)*$E416)</f>
        <v>10.259999999999984</v>
      </c>
      <c r="AJ416">
        <f>VLOOKUP($F416,'(참고)타워 스텟 가치'!$B$12:$L$16,AJ$2,0)+(VLOOKUP($F416,'(참고)타워 스텟 가치'!$B$12:$L$16,AJ$2,0)*$E416)</f>
        <v>0</v>
      </c>
      <c r="AK416">
        <f>VLOOKUP($F416,'(참고)타워 스텟 가치'!$B$12:$L$16,AK$2,0)+(VLOOKUP($F416,'(참고)타워 스텟 가치'!$B$12:$L$16,AK$2,0)*$E416)</f>
        <v>0</v>
      </c>
      <c r="AL416">
        <f>VLOOKUP($F416,'(참고)타워 스텟 가치'!$B$12:$L$16,AL$2,0)+(VLOOKUP($F416,'(참고)타워 스텟 가치'!$B$12:$L$16,AL$2,0)*$E416)</f>
        <v>47.879999999999917</v>
      </c>
      <c r="AM416">
        <f>SUM('스테이지별 몬스터 스텟'!AD416*'(참고)타워 스텟 가치'!$Q$17,'스테이지별 몬스터 스텟'!AE416*'(참고)타워 스텟 가치'!$R$17,'스테이지별 몬스터 스텟'!AF416*'(참고)타워 스텟 가치'!$S$17,'스테이지별 몬스터 스텟'!AG416*'(참고)타워 스텟 가치'!$T$17,'스테이지별 몬스터 스텟'!AH416*'(참고)타워 스텟 가치'!$U$17,'스테이지별 몬스터 스텟'!AI416*'(참고)타워 스텟 가치'!$V$17,'스테이지별 몬스터 스텟'!AJ416*'(참고)타워 스텟 가치'!$W$17,'스테이지별 몬스터 스텟'!AK416*'(참고)타워 스텟 가치'!$X$17,'스테이지별 몬스터 스텟'!AL416*'(참고)타워 스텟 가치'!$Y$17)</f>
        <v>258683.66999999961</v>
      </c>
      <c r="AN416">
        <v>3</v>
      </c>
    </row>
    <row r="417" spans="3:40" x14ac:dyDescent="0.3">
      <c r="C417">
        <v>3</v>
      </c>
      <c r="D417">
        <f t="shared" si="20"/>
        <v>83</v>
      </c>
      <c r="E417" s="52">
        <f>VLOOKUP(D417,'스테이지별 난이도 설정'!B:C,2,0)</f>
        <v>33.199999999999946</v>
      </c>
      <c r="F417" t="str">
        <f t="shared" si="21"/>
        <v>에픽</v>
      </c>
      <c r="G417">
        <f t="shared" si="19"/>
        <v>6</v>
      </c>
      <c r="H417">
        <f>VLOOKUP($F417,'(참고)타워 스텟 가치'!$B$2:$L$6,H$2,0)+(VLOOKUP($F417,'(참고)타워 스텟 가치'!$B$2:$L$6,H$2,0)*$E417)</f>
        <v>577.12499999999909</v>
      </c>
      <c r="I417">
        <f>VLOOKUP($F417,'(참고)타워 스텟 가치'!$B$2:$L$6,I$2,0)+(VLOOKUP($F417,'(참고)타워 스텟 가치'!$B$2:$L$6,I$2,0)*$E417)</f>
        <v>115.42499999999981</v>
      </c>
      <c r="J417">
        <f>VLOOKUP($F417,'(참고)타워 스텟 가치'!$B$2:$L$6,J$2,0)+(VLOOKUP($F417,'(참고)타워 스텟 가치'!$B$2:$L$6,J$2,0)*$E417)</f>
        <v>170999.99999999974</v>
      </c>
      <c r="K417">
        <f>VLOOKUP($F417,'(참고)타워 스텟 가치'!$B$2:$L$6,K$2,0)+(VLOOKUP($F417,'(참고)타워 스텟 가치'!$B$2:$L$6,K$2,0)*$E417)</f>
        <v>2308.4999999999964</v>
      </c>
      <c r="L417">
        <f>VLOOKUP($F417,'(참고)타워 스텟 가치'!$B$2:$L$6,L$2,0)+(VLOOKUP($F417,'(참고)타워 스텟 가치'!$B$2:$L$6,L$2,0)*$E417)</f>
        <v>38.474999999999937</v>
      </c>
      <c r="M417">
        <f>VLOOKUP($F417,'(참고)타워 스텟 가치'!$B$2:$L$6,M$2,0)+(VLOOKUP($F417,'(참고)타워 스텟 가치'!$B$2:$L$6,M$2,0)*$E417)</f>
        <v>10.259999999999984</v>
      </c>
      <c r="N417">
        <f>VLOOKUP($F417,'(참고)타워 스텟 가치'!$B$2:$L$6,N$2,0)+(VLOOKUP($F417,'(참고)타워 스텟 가치'!$B$2:$L$6,N$2,0)*$E417)</f>
        <v>0</v>
      </c>
      <c r="O417">
        <f>VLOOKUP($F417,'(참고)타워 스텟 가치'!$B$2:$L$6,O$2,0)+(VLOOKUP($F417,'(참고)타워 스텟 가치'!$B$2:$L$6,O$2,0)*$E417)</f>
        <v>0</v>
      </c>
      <c r="P417">
        <f>VLOOKUP($F417,'(참고)타워 스텟 가치'!$B$2:$L$6,P$2,0)+(VLOOKUP($F417,'(참고)타워 스텟 가치'!$B$2:$L$6,P$2,0)*$E417)</f>
        <v>23.939999999999959</v>
      </c>
      <c r="Q417">
        <f>SUM('스테이지별 몬스터 스텟'!H417*'(참고)타워 스텟 가치'!$Q$17,'스테이지별 몬스터 스텟'!I417*'(참고)타워 스텟 가치'!$R$17,'스테이지별 몬스터 스텟'!J417*'(참고)타워 스텟 가치'!$S$17,'스테이지별 몬스터 스텟'!K417*'(참고)타워 스텟 가치'!$T$17,'스테이지별 몬스터 스텟'!L417*'(참고)타워 스텟 가치'!$U$17,'스테이지별 몬스터 스텟'!M417*'(참고)타워 스텟 가치'!$V$17,'스테이지별 몬스터 스텟'!N417*'(참고)타워 스텟 가치'!$W$17,'스테이지별 몬스터 스텟'!O417*'(참고)타워 스텟 가치'!$X$17,'스테이지별 몬스터 스텟'!P417*'(참고)타워 스텟 가치'!$Y$17)</f>
        <v>262579.47749999963</v>
      </c>
      <c r="R417">
        <v>1</v>
      </c>
      <c r="S417">
        <f>VLOOKUP($F417,'(참고)타워 스텟 가치'!$B$7:$L$11,S$2,0)+(VLOOKUP($F417,'(참고)타워 스텟 가치'!$B$7:$L$11,S$2,0)*$E417)</f>
        <v>192.37499999999969</v>
      </c>
      <c r="T417">
        <f>VLOOKUP($F417,'(참고)타워 스텟 가치'!$B$7:$L$11,T$2,0)+(VLOOKUP($F417,'(참고)타워 스텟 가치'!$B$7:$L$11,T$2,0)*$E417)</f>
        <v>346.27499999999947</v>
      </c>
      <c r="U417">
        <f>VLOOKUP($F417,'(참고)타워 스텟 가치'!$B$7:$L$11,U$2,0)+(VLOOKUP($F417,'(참고)타워 스텟 가치'!$B$7:$L$11,U$2,0)*$E417)</f>
        <v>170999.99999999974</v>
      </c>
      <c r="V417">
        <f>VLOOKUP($F417,'(참고)타워 스텟 가치'!$B$7:$L$11,V$2,0)+(VLOOKUP($F417,'(참고)타워 스텟 가치'!$B$7:$L$11,V$2,0)*$E417)</f>
        <v>2308.4999999999964</v>
      </c>
      <c r="W417">
        <f>VLOOKUP($F417,'(참고)타워 스텟 가치'!$B$7:$L$11,W$2,0)+(VLOOKUP($F417,'(참고)타워 스텟 가치'!$B$7:$L$11,W$2,0)*$E417)</f>
        <v>38.474999999999937</v>
      </c>
      <c r="X417">
        <f>VLOOKUP($F417,'(참고)타워 스텟 가치'!$B$7:$L$11,X$2,0)+(VLOOKUP($F417,'(참고)타워 스텟 가치'!$B$7:$L$11,X$2,0)*$E417)</f>
        <v>10.259999999999984</v>
      </c>
      <c r="Y417">
        <f>VLOOKUP($F417,'(참고)타워 스텟 가치'!$B$7:$L$11,Y$2,0)+(VLOOKUP($F417,'(참고)타워 스텟 가치'!$B$7:$L$11,Y$2,0)*$E417)</f>
        <v>0</v>
      </c>
      <c r="Z417">
        <f>VLOOKUP($F417,'(참고)타워 스텟 가치'!$B$7:$L$11,Z$2,0)+(VLOOKUP($F417,'(참고)타워 스텟 가치'!$B$7:$L$11,Z$2,0)*$E417)</f>
        <v>0</v>
      </c>
      <c r="AA417">
        <f>VLOOKUP($F417,'(참고)타워 스텟 가치'!$B$7:$L$11,AA$2,0)+(VLOOKUP($F417,'(참고)타워 스텟 가치'!$B$7:$L$11,AA$2,0)*$E417)</f>
        <v>23.939999999999959</v>
      </c>
      <c r="AB417">
        <f>SUM('스테이지별 몬스터 스텟'!S417*'(참고)타워 스텟 가치'!$Q$17,'스테이지별 몬스터 스텟'!T417*'(참고)타워 스텟 가치'!$R$17,'스테이지별 몬스터 스텟'!U417*'(참고)타워 스텟 가치'!$S$17,'스테이지별 몬스터 스텟'!V417*'(참고)타워 스텟 가치'!$T$17,'스테이지별 몬스터 스텟'!W417*'(참고)타워 스텟 가치'!$U$17,'스테이지별 몬스터 스텟'!X417*'(참고)타워 스텟 가치'!$V$17,'스테이지별 몬스터 스텟'!Y417*'(참고)타워 스텟 가치'!$W$17,'스테이지별 몬스터 스텟'!Z417*'(참고)타워 스텟 가치'!$X$17,'스테이지별 몬스터 스텟'!AA417*'(참고)타워 스텟 가치'!$Y$17)</f>
        <v>262156.25249999959</v>
      </c>
      <c r="AC417">
        <v>2</v>
      </c>
      <c r="AD417">
        <f>VLOOKUP($F417,'(참고)타워 스텟 가치'!$B$12:$L$16,AD$2,0)+(VLOOKUP($F417,'(참고)타워 스텟 가치'!$B$12:$L$16,AD$2,0)*$E417)</f>
        <v>192.37499999999969</v>
      </c>
      <c r="AE417">
        <f>VLOOKUP($F417,'(참고)타워 스텟 가치'!$B$12:$L$16,AE$2,0)+(VLOOKUP($F417,'(참고)타워 스텟 가치'!$B$12:$L$16,AE$2,0)*$E417)</f>
        <v>230.84999999999962</v>
      </c>
      <c r="AF417">
        <f>VLOOKUP($F417,'(참고)타워 스텟 가치'!$B$12:$L$16,AF$2,0)+(VLOOKUP($F417,'(참고)타워 스텟 가치'!$B$12:$L$16,AF$2,0)*$E417)</f>
        <v>170999.99999999974</v>
      </c>
      <c r="AG417">
        <f>VLOOKUP($F417,'(참고)타워 스텟 가치'!$B$12:$L$16,AG$2,0)+(VLOOKUP($F417,'(참고)타워 스텟 가치'!$B$12:$L$16,AG$2,0)*$E417)</f>
        <v>1154.2499999999982</v>
      </c>
      <c r="AH417">
        <f>VLOOKUP($F417,'(참고)타워 스텟 가치'!$B$12:$L$16,AH$2,0)+(VLOOKUP($F417,'(참고)타워 스텟 가치'!$B$12:$L$16,AH$2,0)*$E417)</f>
        <v>38.474999999999937</v>
      </c>
      <c r="AI417">
        <f>VLOOKUP($F417,'(참고)타워 스텟 가치'!$B$12:$L$16,AI$2,0)+(VLOOKUP($F417,'(참고)타워 스텟 가치'!$B$12:$L$16,AI$2,0)*$E417)</f>
        <v>10.259999999999984</v>
      </c>
      <c r="AJ417">
        <f>VLOOKUP($F417,'(참고)타워 스텟 가치'!$B$12:$L$16,AJ$2,0)+(VLOOKUP($F417,'(참고)타워 스텟 가치'!$B$12:$L$16,AJ$2,0)*$E417)</f>
        <v>0</v>
      </c>
      <c r="AK417">
        <f>VLOOKUP($F417,'(참고)타워 스텟 가치'!$B$12:$L$16,AK$2,0)+(VLOOKUP($F417,'(참고)타워 스텟 가치'!$B$12:$L$16,AK$2,0)*$E417)</f>
        <v>0</v>
      </c>
      <c r="AL417">
        <f>VLOOKUP($F417,'(참고)타워 스텟 가치'!$B$12:$L$16,AL$2,0)+(VLOOKUP($F417,'(참고)타워 스텟 가치'!$B$12:$L$16,AL$2,0)*$E417)</f>
        <v>47.879999999999917</v>
      </c>
      <c r="AM417">
        <f>SUM('스테이지별 몬스터 스텟'!AD417*'(참고)타워 스텟 가치'!$Q$17,'스테이지별 몬스터 스텟'!AE417*'(참고)타워 스텟 가치'!$R$17,'스테이지별 몬스터 스텟'!AF417*'(참고)타워 스텟 가치'!$S$17,'스테이지별 몬스터 스텟'!AG417*'(참고)타워 스텟 가치'!$T$17,'스테이지별 몬스터 스텟'!AH417*'(참고)타워 스텟 가치'!$U$17,'스테이지별 몬스터 스텟'!AI417*'(참고)타워 스텟 가치'!$V$17,'스테이지별 몬스터 스텟'!AJ417*'(참고)타워 스텟 가치'!$W$17,'스테이지별 몬스터 스텟'!AK417*'(참고)타워 스텟 가치'!$X$17,'스테이지별 몬스터 스텟'!AL417*'(참고)타워 스텟 가치'!$Y$17)</f>
        <v>259722.49499999962</v>
      </c>
      <c r="AN417">
        <v>3</v>
      </c>
    </row>
    <row r="418" spans="3:40" x14ac:dyDescent="0.3">
      <c r="C418">
        <v>4</v>
      </c>
      <c r="D418">
        <f t="shared" si="20"/>
        <v>83</v>
      </c>
      <c r="E418" s="52">
        <f>VLOOKUP(D418,'스테이지별 난이도 설정'!B:C,2,0)</f>
        <v>33.199999999999946</v>
      </c>
      <c r="F418" t="str">
        <f t="shared" si="21"/>
        <v>유니크</v>
      </c>
      <c r="G418">
        <f t="shared" si="19"/>
        <v>6</v>
      </c>
      <c r="H418">
        <f>VLOOKUP($F418,'(참고)타워 스텟 가치'!$B$2:$L$6,H$2,0)+(VLOOKUP($F418,'(참고)타워 스텟 가치'!$B$2:$L$6,H$2,0)*$E418)</f>
        <v>865.68749999999864</v>
      </c>
      <c r="I418">
        <f>VLOOKUP($F418,'(참고)타워 스텟 가치'!$B$2:$L$6,I$2,0)+(VLOOKUP($F418,'(참고)타워 스텟 가치'!$B$2:$L$6,I$2,0)*$E418)</f>
        <v>173.13749999999973</v>
      </c>
      <c r="J418">
        <f>VLOOKUP($F418,'(참고)타워 스텟 가치'!$B$2:$L$6,J$2,0)+(VLOOKUP($F418,'(참고)타워 스텟 가치'!$B$2:$L$6,J$2,0)*$E418)</f>
        <v>170999.99999999974</v>
      </c>
      <c r="K418">
        <f>VLOOKUP($F418,'(참고)타워 스텟 가치'!$B$2:$L$6,K$2,0)+(VLOOKUP($F418,'(참고)타워 스텟 가치'!$B$2:$L$6,K$2,0)*$E418)</f>
        <v>3462.7499999999945</v>
      </c>
      <c r="L418">
        <f>VLOOKUP($F418,'(참고)타워 스텟 가치'!$B$2:$L$6,L$2,0)+(VLOOKUP($F418,'(참고)타워 스텟 가치'!$B$2:$L$6,L$2,0)*$E418)</f>
        <v>57.712499999999906</v>
      </c>
      <c r="M418">
        <f>VLOOKUP($F418,'(참고)타워 스텟 가치'!$B$2:$L$6,M$2,0)+(VLOOKUP($F418,'(참고)타워 스텟 가치'!$B$2:$L$6,M$2,0)*$E418)</f>
        <v>10.259999999999984</v>
      </c>
      <c r="N418">
        <f>VLOOKUP($F418,'(참고)타워 스텟 가치'!$B$2:$L$6,N$2,0)+(VLOOKUP($F418,'(참고)타워 스텟 가치'!$B$2:$L$6,N$2,0)*$E418)</f>
        <v>0</v>
      </c>
      <c r="O418">
        <f>VLOOKUP($F418,'(참고)타워 스텟 가치'!$B$2:$L$6,O$2,0)+(VLOOKUP($F418,'(참고)타워 스텟 가치'!$B$2:$L$6,O$2,0)*$E418)</f>
        <v>0</v>
      </c>
      <c r="P418">
        <f>VLOOKUP($F418,'(참고)타워 스텟 가치'!$B$2:$L$6,P$2,0)+(VLOOKUP($F418,'(참고)타워 스텟 가치'!$B$2:$L$6,P$2,0)*$E418)</f>
        <v>34.199999999999946</v>
      </c>
      <c r="Q418">
        <f>SUM('스테이지별 몬스터 스텟'!H418*'(참고)타워 스텟 가치'!$Q$17,'스테이지별 몬스터 스텟'!I418*'(참고)타워 스텟 가치'!$R$17,'스테이지별 몬스터 스텟'!J418*'(참고)타워 스텟 가치'!$S$17,'스테이지별 몬스터 스텟'!K418*'(참고)타워 스텟 가치'!$T$17,'스테이지별 몬스터 스텟'!L418*'(참고)타워 스텟 가치'!$U$17,'스테이지별 몬스터 스텟'!M418*'(참고)타워 스텟 가치'!$V$17,'스테이지별 몬스터 스텟'!N418*'(참고)타워 스텟 가치'!$W$17,'스테이지별 몬스터 스텟'!O418*'(참고)타워 스텟 가치'!$X$17,'스테이지별 몬스터 스텟'!P418*'(참고)타워 스텟 가치'!$Y$17)</f>
        <v>265610.6662499996</v>
      </c>
      <c r="R418">
        <v>1</v>
      </c>
      <c r="S418">
        <f>VLOOKUP($F418,'(참고)타워 스텟 가치'!$B$7:$L$11,S$2,0)+(VLOOKUP($F418,'(참고)타워 스텟 가치'!$B$7:$L$11,S$2,0)*$E418)</f>
        <v>288.56249999999955</v>
      </c>
      <c r="T418">
        <f>VLOOKUP($F418,'(참고)타워 스텟 가치'!$B$7:$L$11,T$2,0)+(VLOOKUP($F418,'(참고)타워 스텟 가치'!$B$7:$L$11,T$2,0)*$E418)</f>
        <v>519.41249999999923</v>
      </c>
      <c r="U418">
        <f>VLOOKUP($F418,'(참고)타워 스텟 가치'!$B$7:$L$11,U$2,0)+(VLOOKUP($F418,'(참고)타워 스텟 가치'!$B$7:$L$11,U$2,0)*$E418)</f>
        <v>170999.99999999974</v>
      </c>
      <c r="V418">
        <f>VLOOKUP($F418,'(참고)타워 스텟 가치'!$B$7:$L$11,V$2,0)+(VLOOKUP($F418,'(참고)타워 스텟 가치'!$B$7:$L$11,V$2,0)*$E418)</f>
        <v>3462.7499999999945</v>
      </c>
      <c r="W418">
        <f>VLOOKUP($F418,'(참고)타워 스텟 가치'!$B$7:$L$11,W$2,0)+(VLOOKUP($F418,'(참고)타워 스텟 가치'!$B$7:$L$11,W$2,0)*$E418)</f>
        <v>57.712499999999906</v>
      </c>
      <c r="X418">
        <f>VLOOKUP($F418,'(참고)타워 스텟 가치'!$B$7:$L$11,X$2,0)+(VLOOKUP($F418,'(참고)타워 스텟 가치'!$B$7:$L$11,X$2,0)*$E418)</f>
        <v>10.259999999999984</v>
      </c>
      <c r="Y418">
        <f>VLOOKUP($F418,'(참고)타워 스텟 가치'!$B$7:$L$11,Y$2,0)+(VLOOKUP($F418,'(참고)타워 스텟 가치'!$B$7:$L$11,Y$2,0)*$E418)</f>
        <v>0</v>
      </c>
      <c r="Z418">
        <f>VLOOKUP($F418,'(참고)타워 스텟 가치'!$B$7:$L$11,Z$2,0)+(VLOOKUP($F418,'(참고)타워 스텟 가치'!$B$7:$L$11,Z$2,0)*$E418)</f>
        <v>0</v>
      </c>
      <c r="AA418">
        <f>VLOOKUP($F418,'(참고)타워 스텟 가치'!$B$7:$L$11,AA$2,0)+(VLOOKUP($F418,'(참고)타워 스텟 가치'!$B$7:$L$11,AA$2,0)*$E418)</f>
        <v>34.199999999999946</v>
      </c>
      <c r="AB418">
        <f>SUM('스테이지별 몬스터 스텟'!S418*'(참고)타워 스텟 가치'!$Q$17,'스테이지별 몬스터 스텟'!T418*'(참고)타워 스텟 가치'!$R$17,'스테이지별 몬스터 스텟'!U418*'(참고)타워 스텟 가치'!$S$17,'스테이지별 몬스터 스텟'!V418*'(참고)타워 스텟 가치'!$T$17,'스테이지별 몬스터 스텟'!W418*'(참고)타워 스텟 가치'!$U$17,'스테이지별 몬스터 스텟'!X418*'(참고)타워 스텟 가치'!$V$17,'스테이지별 몬스터 스텟'!Y418*'(참고)타워 스텟 가치'!$W$17,'스테이지별 몬스터 스텟'!Z418*'(참고)타워 스텟 가치'!$X$17,'스테이지별 몬스터 스텟'!AA418*'(참고)타워 스텟 가치'!$Y$17)</f>
        <v>264975.82874999958</v>
      </c>
      <c r="AC418">
        <v>2</v>
      </c>
      <c r="AD418">
        <f>VLOOKUP($F418,'(참고)타워 스텟 가치'!$B$12:$L$16,AD$2,0)+(VLOOKUP($F418,'(참고)타워 스텟 가치'!$B$12:$L$16,AD$2,0)*$E418)</f>
        <v>288.56249999999955</v>
      </c>
      <c r="AE418">
        <f>VLOOKUP($F418,'(참고)타워 스텟 가치'!$B$12:$L$16,AE$2,0)+(VLOOKUP($F418,'(참고)타워 스텟 가치'!$B$12:$L$16,AE$2,0)*$E418)</f>
        <v>346.27499999999947</v>
      </c>
      <c r="AF418">
        <f>VLOOKUP($F418,'(참고)타워 스텟 가치'!$B$12:$L$16,AF$2,0)+(VLOOKUP($F418,'(참고)타워 스텟 가치'!$B$12:$L$16,AF$2,0)*$E418)</f>
        <v>170999.99999999974</v>
      </c>
      <c r="AG418">
        <f>VLOOKUP($F418,'(참고)타워 스텟 가치'!$B$12:$L$16,AG$2,0)+(VLOOKUP($F418,'(참고)타워 스텟 가치'!$B$12:$L$16,AG$2,0)*$E418)</f>
        <v>1731.3749999999973</v>
      </c>
      <c r="AH418">
        <f>VLOOKUP($F418,'(참고)타워 스텟 가치'!$B$12:$L$16,AH$2,0)+(VLOOKUP($F418,'(참고)타워 스텟 가치'!$B$12:$L$16,AH$2,0)*$E418)</f>
        <v>57.712499999999906</v>
      </c>
      <c r="AI418">
        <f>VLOOKUP($F418,'(참고)타워 스텟 가치'!$B$12:$L$16,AI$2,0)+(VLOOKUP($F418,'(참고)타워 스텟 가치'!$B$12:$L$16,AI$2,0)*$E418)</f>
        <v>10.259999999999984</v>
      </c>
      <c r="AJ418">
        <f>VLOOKUP($F418,'(참고)타워 스텟 가치'!$B$12:$L$16,AJ$2,0)+(VLOOKUP($F418,'(참고)타워 스텟 가치'!$B$12:$L$16,AJ$2,0)*$E418)</f>
        <v>0</v>
      </c>
      <c r="AK418">
        <f>VLOOKUP($F418,'(참고)타워 스텟 가치'!$B$12:$L$16,AK$2,0)+(VLOOKUP($F418,'(참고)타워 스텟 가치'!$B$12:$L$16,AK$2,0)*$E418)</f>
        <v>0</v>
      </c>
      <c r="AL418">
        <f>VLOOKUP($F418,'(참고)타워 스텟 가치'!$B$12:$L$16,AL$2,0)+(VLOOKUP($F418,'(참고)타워 스텟 가치'!$B$12:$L$16,AL$2,0)*$E418)</f>
        <v>68.399999999999892</v>
      </c>
      <c r="AM418">
        <f>SUM('스테이지별 몬스터 스텟'!AD418*'(참고)타워 스텟 가치'!$Q$17,'스테이지별 몬스터 스텟'!AE418*'(참고)타워 스텟 가치'!$R$17,'스테이지별 몬스터 스텟'!AF418*'(참고)타워 스텟 가치'!$S$17,'스테이지별 몬스터 스텟'!AG418*'(참고)타워 스텟 가치'!$T$17,'스테이지별 몬스터 스텟'!AH418*'(참고)타워 스텟 가치'!$U$17,'스테이지별 몬스터 스텟'!AI418*'(참고)타워 스텟 가치'!$V$17,'스테이지별 몬스터 스텟'!AJ418*'(참고)타워 스텟 가치'!$W$17,'스테이지별 몬스터 스텟'!AK418*'(참고)타워 스텟 가치'!$X$17,'스테이지별 몬스터 스텟'!AL418*'(참고)타워 스텟 가치'!$Y$17)</f>
        <v>261321.77249999958</v>
      </c>
      <c r="AN418">
        <v>3</v>
      </c>
    </row>
    <row r="419" spans="3:40" x14ac:dyDescent="0.3">
      <c r="C419">
        <v>5</v>
      </c>
      <c r="D419">
        <f t="shared" si="20"/>
        <v>83</v>
      </c>
      <c r="E419" s="52">
        <f>VLOOKUP(D419,'스테이지별 난이도 설정'!B:C,2,0)</f>
        <v>33.199999999999946</v>
      </c>
      <c r="F419" t="str">
        <f t="shared" si="21"/>
        <v>스페셜</v>
      </c>
      <c r="G419">
        <f t="shared" si="19"/>
        <v>6</v>
      </c>
      <c r="H419">
        <f>VLOOKUP($F419,'(참고)타워 스텟 가치'!$B$2:$L$6,H$2,0)+(VLOOKUP($F419,'(참고)타워 스텟 가치'!$B$2:$L$6,H$2,0)*$E419)</f>
        <v>1298.531249999998</v>
      </c>
      <c r="I419">
        <f>VLOOKUP($F419,'(참고)타워 스텟 가치'!$B$2:$L$6,I$2,0)+(VLOOKUP($F419,'(참고)타워 스텟 가치'!$B$2:$L$6,I$2,0)*$E419)</f>
        <v>259.70624999999961</v>
      </c>
      <c r="J419">
        <f>VLOOKUP($F419,'(참고)타워 스텟 가치'!$B$2:$L$6,J$2,0)+(VLOOKUP($F419,'(참고)타워 스텟 가치'!$B$2:$L$6,J$2,0)*$E419)</f>
        <v>170999.99999999974</v>
      </c>
      <c r="K419">
        <f>VLOOKUP($F419,'(참고)타워 스텟 가치'!$B$2:$L$6,K$2,0)+(VLOOKUP($F419,'(참고)타워 스텟 가치'!$B$2:$L$6,K$2,0)*$E419)</f>
        <v>5194.1249999999918</v>
      </c>
      <c r="L419">
        <f>VLOOKUP($F419,'(참고)타워 스텟 가치'!$B$2:$L$6,L$2,0)+(VLOOKUP($F419,'(참고)타워 스텟 가치'!$B$2:$L$6,L$2,0)*$E419)</f>
        <v>86.568749999999866</v>
      </c>
      <c r="M419">
        <f>VLOOKUP($F419,'(참고)타워 스텟 가치'!$B$2:$L$6,M$2,0)+(VLOOKUP($F419,'(참고)타워 스텟 가치'!$B$2:$L$6,M$2,0)*$E419)</f>
        <v>10.259999999999984</v>
      </c>
      <c r="N419">
        <f>VLOOKUP($F419,'(참고)타워 스텟 가치'!$B$2:$L$6,N$2,0)+(VLOOKUP($F419,'(참고)타워 스텟 가치'!$B$2:$L$6,N$2,0)*$E419)</f>
        <v>0</v>
      </c>
      <c r="O419">
        <f>VLOOKUP($F419,'(참고)타워 스텟 가치'!$B$2:$L$6,O$2,0)+(VLOOKUP($F419,'(참고)타워 스텟 가치'!$B$2:$L$6,O$2,0)*$E419)</f>
        <v>0</v>
      </c>
      <c r="P419">
        <f>VLOOKUP($F419,'(참고)타워 스텟 가치'!$B$2:$L$6,P$2,0)+(VLOOKUP($F419,'(참고)타워 스텟 가치'!$B$2:$L$6,P$2,0)*$E419)</f>
        <v>34.199999999999946</v>
      </c>
      <c r="Q419">
        <f>SUM('스테이지별 몬스터 스텟'!H419*'(참고)타워 스텟 가치'!$Q$17,'스테이지별 몬스터 스텟'!I419*'(참고)타워 스텟 가치'!$R$17,'스테이지별 몬스터 스텟'!J419*'(참고)타워 스텟 가치'!$S$17,'스테이지별 몬스터 스텟'!K419*'(참고)타워 스텟 가치'!$T$17,'스테이지별 몬스터 스텟'!L419*'(참고)타워 스텟 가치'!$U$17,'스테이지별 몬스터 스텟'!M419*'(참고)타워 스텟 가치'!$V$17,'스테이지별 몬스터 스텟'!N419*'(참고)타워 스텟 가치'!$W$17,'스테이지별 몬스터 스텟'!O419*'(참고)타워 스텟 가치'!$X$17,'스테이지별 몬스터 스텟'!P419*'(참고)타워 스텟 가치'!$Y$17)</f>
        <v>270126.66937499959</v>
      </c>
      <c r="R419">
        <v>1</v>
      </c>
      <c r="S419">
        <f>VLOOKUP($F419,'(참고)타워 스텟 가치'!$B$7:$L$11,S$2,0)+(VLOOKUP($F419,'(참고)타워 스텟 가치'!$B$7:$L$11,S$2,0)*$E419)</f>
        <v>432.84374999999932</v>
      </c>
      <c r="T419">
        <f>VLOOKUP($F419,'(참고)타워 스텟 가치'!$B$7:$L$11,T$2,0)+(VLOOKUP($F419,'(참고)타워 스텟 가치'!$B$7:$L$11,T$2,0)*$E419)</f>
        <v>779.11874999999873</v>
      </c>
      <c r="U419">
        <f>VLOOKUP($F419,'(참고)타워 스텟 가치'!$B$7:$L$11,U$2,0)+(VLOOKUP($F419,'(참고)타워 스텟 가치'!$B$7:$L$11,U$2,0)*$E419)</f>
        <v>170999.99999999974</v>
      </c>
      <c r="V419">
        <f>VLOOKUP($F419,'(참고)타워 스텟 가치'!$B$7:$L$11,V$2,0)+(VLOOKUP($F419,'(참고)타워 스텟 가치'!$B$7:$L$11,V$2,0)*$E419)</f>
        <v>5194.1249999999918</v>
      </c>
      <c r="W419">
        <f>VLOOKUP($F419,'(참고)타워 스텟 가치'!$B$7:$L$11,W$2,0)+(VLOOKUP($F419,'(참고)타워 스텟 가치'!$B$7:$L$11,W$2,0)*$E419)</f>
        <v>86.568749999999866</v>
      </c>
      <c r="X419">
        <f>VLOOKUP($F419,'(참고)타워 스텟 가치'!$B$7:$L$11,X$2,0)+(VLOOKUP($F419,'(참고)타워 스텟 가치'!$B$7:$L$11,X$2,0)*$E419)</f>
        <v>10.259999999999984</v>
      </c>
      <c r="Y419">
        <f>VLOOKUP($F419,'(참고)타워 스텟 가치'!$B$7:$L$11,Y$2,0)+(VLOOKUP($F419,'(참고)타워 스텟 가치'!$B$7:$L$11,Y$2,0)*$E419)</f>
        <v>0</v>
      </c>
      <c r="Z419">
        <f>VLOOKUP($F419,'(참고)타워 스텟 가치'!$B$7:$L$11,Z$2,0)+(VLOOKUP($F419,'(참고)타워 스텟 가치'!$B$7:$L$11,Z$2,0)*$E419)</f>
        <v>0</v>
      </c>
      <c r="AA419">
        <f>VLOOKUP($F419,'(참고)타워 스텟 가치'!$B$7:$L$11,AA$2,0)+(VLOOKUP($F419,'(참고)타워 스텟 가치'!$B$7:$L$11,AA$2,0)*$E419)</f>
        <v>34.199999999999946</v>
      </c>
      <c r="AB419">
        <f>SUM('스테이지별 몬스터 스텟'!S419*'(참고)타워 스텟 가치'!$Q$17,'스테이지별 몬스터 스텟'!T419*'(참고)타워 스텟 가치'!$R$17,'스테이지별 몬스터 스텟'!U419*'(참고)타워 스텟 가치'!$S$17,'스테이지별 몬스터 스텟'!V419*'(참고)타워 스텟 가치'!$T$17,'스테이지별 몬스터 스텟'!W419*'(참고)타워 스텟 가치'!$U$17,'스테이지별 몬스터 스텟'!X419*'(참고)타워 스텟 가치'!$V$17,'스테이지별 몬스터 스텟'!Y419*'(참고)타워 스텟 가치'!$W$17,'스테이지별 몬스터 스텟'!Z419*'(참고)타워 스텟 가치'!$X$17,'스테이지별 몬스터 스텟'!AA419*'(참고)타워 스텟 가치'!$Y$17)</f>
        <v>269174.41312499961</v>
      </c>
      <c r="AC419">
        <v>2</v>
      </c>
      <c r="AD419">
        <f>VLOOKUP($F419,'(참고)타워 스텟 가치'!$B$12:$L$16,AD$2,0)+(VLOOKUP($F419,'(참고)타워 스텟 가치'!$B$12:$L$16,AD$2,0)*$E419)</f>
        <v>432.84374999999932</v>
      </c>
      <c r="AE419">
        <f>VLOOKUP($F419,'(참고)타워 스텟 가치'!$B$12:$L$16,AE$2,0)+(VLOOKUP($F419,'(참고)타워 스텟 가치'!$B$12:$L$16,AE$2,0)*$E419)</f>
        <v>519.41249999999923</v>
      </c>
      <c r="AF419">
        <f>VLOOKUP($F419,'(참고)타워 스텟 가치'!$B$12:$L$16,AF$2,0)+(VLOOKUP($F419,'(참고)타워 스텟 가치'!$B$12:$L$16,AF$2,0)*$E419)</f>
        <v>170999.99999999974</v>
      </c>
      <c r="AG419">
        <f>VLOOKUP($F419,'(참고)타워 스텟 가치'!$B$12:$L$16,AG$2,0)+(VLOOKUP($F419,'(참고)타워 스텟 가치'!$B$12:$L$16,AG$2,0)*$E419)</f>
        <v>2597.0624999999959</v>
      </c>
      <c r="AH419">
        <f>VLOOKUP($F419,'(참고)타워 스텟 가치'!$B$12:$L$16,AH$2,0)+(VLOOKUP($F419,'(참고)타워 스텟 가치'!$B$12:$L$16,AH$2,0)*$E419)</f>
        <v>86.568749999999866</v>
      </c>
      <c r="AI419">
        <f>VLOOKUP($F419,'(참고)타워 스텟 가치'!$B$12:$L$16,AI$2,0)+(VLOOKUP($F419,'(참고)타워 스텟 가치'!$B$12:$L$16,AI$2,0)*$E419)</f>
        <v>10.259999999999984</v>
      </c>
      <c r="AJ419">
        <f>VLOOKUP($F419,'(참고)타워 스텟 가치'!$B$12:$L$16,AJ$2,0)+(VLOOKUP($F419,'(참고)타워 스텟 가치'!$B$12:$L$16,AJ$2,0)*$E419)</f>
        <v>0</v>
      </c>
      <c r="AK419">
        <f>VLOOKUP($F419,'(참고)타워 스텟 가치'!$B$12:$L$16,AK$2,0)+(VLOOKUP($F419,'(참고)타워 스텟 가치'!$B$12:$L$16,AK$2,0)*$E419)</f>
        <v>0</v>
      </c>
      <c r="AL419">
        <f>VLOOKUP($F419,'(참고)타워 스텟 가치'!$B$12:$L$16,AL$2,0)+(VLOOKUP($F419,'(참고)타워 스텟 가치'!$B$12:$L$16,AL$2,0)*$E419)</f>
        <v>68.399999999999892</v>
      </c>
      <c r="AM419">
        <f>SUM('스테이지별 몬스터 스텟'!AD419*'(참고)타워 스텟 가치'!$Q$17,'스테이지별 몬스터 스텟'!AE419*'(참고)타워 스텟 가치'!$R$17,'스테이지별 몬스터 스텟'!AF419*'(참고)타워 스텟 가치'!$S$17,'스테이지별 몬스터 스텟'!AG419*'(참고)타워 스텟 가치'!$T$17,'스테이지별 몬스터 스텟'!AH419*'(참고)타워 스텟 가치'!$U$17,'스테이지별 몬스터 스텟'!AI419*'(참고)타워 스텟 가치'!$V$17,'스테이지별 몬스터 스텟'!AJ419*'(참고)타워 스텟 가치'!$W$17,'스테이지별 몬스터 스텟'!AK419*'(참고)타워 스텟 가치'!$X$17,'스테이지별 몬스터 스텟'!AL419*'(참고)타워 스텟 가치'!$Y$17)</f>
        <v>263659.12874999957</v>
      </c>
      <c r="AN419">
        <v>3</v>
      </c>
    </row>
    <row r="420" spans="3:40" x14ac:dyDescent="0.3">
      <c r="C420">
        <v>1</v>
      </c>
      <c r="D420">
        <f t="shared" si="20"/>
        <v>84</v>
      </c>
      <c r="E420" s="52">
        <f>VLOOKUP(D420,'스테이지별 난이도 설정'!B:C,2,0)</f>
        <v>33.599999999999945</v>
      </c>
      <c r="F420" t="str">
        <f t="shared" si="21"/>
        <v>일반</v>
      </c>
      <c r="G420">
        <f t="shared" si="19"/>
        <v>6</v>
      </c>
      <c r="H420">
        <f>VLOOKUP($F420,'(참고)타워 스텟 가치'!$B$2:$L$6,H$2,0)+(VLOOKUP($F420,'(참고)타워 스텟 가치'!$B$2:$L$6,H$2,0)*$E420)</f>
        <v>259.49999999999955</v>
      </c>
      <c r="I420">
        <f>VLOOKUP($F420,'(참고)타워 스텟 가치'!$B$2:$L$6,I$2,0)+(VLOOKUP($F420,'(참고)타워 스텟 가치'!$B$2:$L$6,I$2,0)*$E420)</f>
        <v>51.89999999999992</v>
      </c>
      <c r="J420">
        <f>VLOOKUP($F420,'(참고)타워 스텟 가치'!$B$2:$L$6,J$2,0)+(VLOOKUP($F420,'(참고)타워 스텟 가치'!$B$2:$L$6,J$2,0)*$E420)</f>
        <v>172999.99999999971</v>
      </c>
      <c r="K420">
        <f>VLOOKUP($F420,'(참고)타워 스텟 가치'!$B$2:$L$6,K$2,0)+(VLOOKUP($F420,'(참고)타워 스텟 가치'!$B$2:$L$6,K$2,0)*$E420)</f>
        <v>1037.9999999999982</v>
      </c>
      <c r="L420">
        <f>VLOOKUP($F420,'(참고)타워 스텟 가치'!$B$2:$L$6,L$2,0)+(VLOOKUP($F420,'(참고)타워 스텟 가치'!$B$2:$L$6,L$2,0)*$E420)</f>
        <v>17.299999999999972</v>
      </c>
      <c r="M420">
        <f>VLOOKUP($F420,'(참고)타워 스텟 가치'!$B$2:$L$6,M$2,0)+(VLOOKUP($F420,'(참고)타워 스텟 가치'!$B$2:$L$6,M$2,0)*$E420)</f>
        <v>10.379999999999983</v>
      </c>
      <c r="N420">
        <f>VLOOKUP($F420,'(참고)타워 스텟 가치'!$B$2:$L$6,N$2,0)+(VLOOKUP($F420,'(참고)타워 스텟 가치'!$B$2:$L$6,N$2,0)*$E420)</f>
        <v>0</v>
      </c>
      <c r="O420">
        <f>VLOOKUP($F420,'(참고)타워 스텟 가치'!$B$2:$L$6,O$2,0)+(VLOOKUP($F420,'(참고)타워 스텟 가치'!$B$2:$L$6,O$2,0)*$E420)</f>
        <v>0</v>
      </c>
      <c r="P420">
        <f>VLOOKUP($F420,'(참고)타워 스텟 가치'!$B$2:$L$6,P$2,0)+(VLOOKUP($F420,'(참고)타워 스텟 가치'!$B$2:$L$6,P$2,0)*$E420)</f>
        <v>24.21999999999996</v>
      </c>
      <c r="Q420">
        <f>SUM('스테이지별 몬스터 스텟'!H420*'(참고)타워 스텟 가치'!$Q$17,'스테이지별 몬스터 스텟'!I420*'(참고)타워 스텟 가치'!$R$17,'스테이지별 몬스터 스텟'!J420*'(참고)타워 스텟 가치'!$S$17,'스테이지별 몬스터 스텟'!K420*'(참고)타워 스텟 가치'!$T$17,'스테이지별 몬스터 스텟'!L420*'(참고)타워 스텟 가치'!$U$17,'스테이지별 몬스터 스텟'!M420*'(참고)타워 스텟 가치'!$V$17,'스테이지별 몬스터 스텟'!N420*'(참고)타워 스텟 가치'!$W$17,'스테이지별 몬스터 스텟'!O420*'(참고)타워 스텟 가치'!$X$17,'스테이지별 몬스터 스텟'!P420*'(참고)타워 스텟 가치'!$Y$17)</f>
        <v>262266.26999999955</v>
      </c>
      <c r="R420">
        <v>1</v>
      </c>
      <c r="S420">
        <f>VLOOKUP($F420,'(참고)타워 스텟 가치'!$B$7:$L$11,S$2,0)+(VLOOKUP($F420,'(참고)타워 스텟 가치'!$B$7:$L$11,S$2,0)*$E420)</f>
        <v>86.499999999999858</v>
      </c>
      <c r="T420">
        <f>VLOOKUP($F420,'(참고)타워 스텟 가치'!$B$7:$L$11,T$2,0)+(VLOOKUP($F420,'(참고)타워 스텟 가치'!$B$7:$L$11,T$2,0)*$E420)</f>
        <v>155.69999999999976</v>
      </c>
      <c r="U420">
        <f>VLOOKUP($F420,'(참고)타워 스텟 가치'!$B$7:$L$11,U$2,0)+(VLOOKUP($F420,'(참고)타워 스텟 가치'!$B$7:$L$11,U$2,0)*$E420)</f>
        <v>172999.99999999971</v>
      </c>
      <c r="V420">
        <f>VLOOKUP($F420,'(참고)타워 스텟 가치'!$B$7:$L$11,V$2,0)+(VLOOKUP($F420,'(참고)타워 스텟 가치'!$B$7:$L$11,V$2,0)*$E420)</f>
        <v>1037.9999999999982</v>
      </c>
      <c r="W420">
        <f>VLOOKUP($F420,'(참고)타워 스텟 가치'!$B$7:$L$11,W$2,0)+(VLOOKUP($F420,'(참고)타워 스텟 가치'!$B$7:$L$11,W$2,0)*$E420)</f>
        <v>17.299999999999972</v>
      </c>
      <c r="X420">
        <f>VLOOKUP($F420,'(참고)타워 스텟 가치'!$B$7:$L$11,X$2,0)+(VLOOKUP($F420,'(참고)타워 스텟 가치'!$B$7:$L$11,X$2,0)*$E420)</f>
        <v>10.379999999999983</v>
      </c>
      <c r="Y420">
        <f>VLOOKUP($F420,'(참고)타워 스텟 가치'!$B$7:$L$11,Y$2,0)+(VLOOKUP($F420,'(참고)타워 스텟 가치'!$B$7:$L$11,Y$2,0)*$E420)</f>
        <v>0</v>
      </c>
      <c r="Z420">
        <f>VLOOKUP($F420,'(참고)타워 스텟 가치'!$B$7:$L$11,Z$2,0)+(VLOOKUP($F420,'(참고)타워 스텟 가치'!$B$7:$L$11,Z$2,0)*$E420)</f>
        <v>0</v>
      </c>
      <c r="AA420">
        <f>VLOOKUP($F420,'(참고)타워 스텟 가치'!$B$7:$L$11,AA$2,0)+(VLOOKUP($F420,'(참고)타워 스텟 가치'!$B$7:$L$11,AA$2,0)*$E420)</f>
        <v>24.21999999999996</v>
      </c>
      <c r="AB420">
        <f>SUM('스테이지별 몬스터 스텟'!S420*'(참고)타워 스텟 가치'!$Q$17,'스테이지별 몬스터 스텟'!T420*'(참고)타워 스텟 가치'!$R$17,'스테이지별 몬스터 스텟'!U420*'(참고)타워 스텟 가치'!$S$17,'스테이지별 몬스터 스텟'!V420*'(참고)타워 스텟 가치'!$T$17,'스테이지별 몬스터 스텟'!W420*'(참고)타워 스텟 가치'!$U$17,'스테이지별 몬스터 스텟'!X420*'(참고)타워 스텟 가치'!$V$17,'스테이지별 몬스터 스텟'!Y420*'(참고)타워 스텟 가치'!$W$17,'스테이지별 몬스터 스텟'!Z420*'(참고)타워 스텟 가치'!$X$17,'스테이지별 몬스터 스텟'!AA420*'(참고)타워 스텟 가치'!$Y$17)</f>
        <v>262075.96999999956</v>
      </c>
      <c r="AC420">
        <v>2</v>
      </c>
      <c r="AD420">
        <f>VLOOKUP($F420,'(참고)타워 스텟 가치'!$B$12:$L$16,AD$2,0)+(VLOOKUP($F420,'(참고)타워 스텟 가치'!$B$12:$L$16,AD$2,0)*$E420)</f>
        <v>86.499999999999858</v>
      </c>
      <c r="AE420">
        <f>VLOOKUP($F420,'(참고)타워 스텟 가치'!$B$12:$L$16,AE$2,0)+(VLOOKUP($F420,'(참고)타워 스텟 가치'!$B$12:$L$16,AE$2,0)*$E420)</f>
        <v>103.79999999999984</v>
      </c>
      <c r="AF420">
        <f>VLOOKUP($F420,'(참고)타워 스텟 가치'!$B$12:$L$16,AF$2,0)+(VLOOKUP($F420,'(참고)타워 스텟 가치'!$B$12:$L$16,AF$2,0)*$E420)</f>
        <v>172999.99999999971</v>
      </c>
      <c r="AG420">
        <f>VLOOKUP($F420,'(참고)타워 스텟 가치'!$B$12:$L$16,AG$2,0)+(VLOOKUP($F420,'(참고)타워 스텟 가치'!$B$12:$L$16,AG$2,0)*$E420)</f>
        <v>518.99999999999909</v>
      </c>
      <c r="AH420">
        <f>VLOOKUP($F420,'(참고)타워 스텟 가치'!$B$12:$L$16,AH$2,0)+(VLOOKUP($F420,'(참고)타워 스텟 가치'!$B$12:$L$16,AH$2,0)*$E420)</f>
        <v>17.299999999999972</v>
      </c>
      <c r="AI420">
        <f>VLOOKUP($F420,'(참고)타워 스텟 가치'!$B$12:$L$16,AI$2,0)+(VLOOKUP($F420,'(참고)타워 스텟 가치'!$B$12:$L$16,AI$2,0)*$E420)</f>
        <v>10.379999999999983</v>
      </c>
      <c r="AJ420">
        <f>VLOOKUP($F420,'(참고)타워 스텟 가치'!$B$12:$L$16,AJ$2,0)+(VLOOKUP($F420,'(참고)타워 스텟 가치'!$B$12:$L$16,AJ$2,0)*$E420)</f>
        <v>0</v>
      </c>
      <c r="AK420">
        <f>VLOOKUP($F420,'(참고)타워 스텟 가치'!$B$12:$L$16,AK$2,0)+(VLOOKUP($F420,'(참고)타워 스텟 가치'!$B$12:$L$16,AK$2,0)*$E420)</f>
        <v>0</v>
      </c>
      <c r="AL420">
        <f>VLOOKUP($F420,'(참고)타워 스텟 가치'!$B$12:$L$16,AL$2,0)+(VLOOKUP($F420,'(참고)타워 스텟 가치'!$B$12:$L$16,AL$2,0)*$E420)</f>
        <v>48.43999999999992</v>
      </c>
      <c r="AM420">
        <f>SUM('스테이지별 몬스터 스텟'!AD420*'(참고)타워 스텟 가치'!$Q$17,'스테이지별 몬스터 스텟'!AE420*'(참고)타워 스텟 가치'!$R$17,'스테이지별 몬스터 스텟'!AF420*'(참고)타워 스텟 가치'!$S$17,'스테이지별 몬스터 스텟'!AG420*'(참고)타워 스텟 가치'!$T$17,'스테이지별 몬스터 스텟'!AH420*'(참고)타워 스텟 가치'!$U$17,'스테이지별 몬스터 스텟'!AI420*'(참고)타워 스텟 가치'!$V$17,'스테이지별 몬스터 스텟'!AJ420*'(참고)타워 스텟 가치'!$W$17,'스테이지별 몬스터 스텟'!AK420*'(참고)타워 스텟 가치'!$X$17,'스테이지별 몬스터 스텟'!AL420*'(참고)타워 스텟 가치'!$Y$17)</f>
        <v>261008.55999999959</v>
      </c>
      <c r="AN420">
        <v>3</v>
      </c>
    </row>
    <row r="421" spans="3:40" x14ac:dyDescent="0.3">
      <c r="C421">
        <v>2</v>
      </c>
      <c r="D421">
        <f t="shared" si="20"/>
        <v>84</v>
      </c>
      <c r="E421" s="52">
        <f>VLOOKUP(D421,'스테이지별 난이도 설정'!B:C,2,0)</f>
        <v>33.599999999999945</v>
      </c>
      <c r="F421" t="str">
        <f t="shared" si="21"/>
        <v>레어</v>
      </c>
      <c r="G421">
        <f t="shared" si="19"/>
        <v>6</v>
      </c>
      <c r="H421">
        <f>VLOOKUP($F421,'(참고)타워 스텟 가치'!$B$2:$L$6,H$2,0)+(VLOOKUP($F421,'(참고)타워 스텟 가치'!$B$2:$L$6,H$2,0)*$E421)</f>
        <v>389.24999999999937</v>
      </c>
      <c r="I421">
        <f>VLOOKUP($F421,'(참고)타워 스텟 가치'!$B$2:$L$6,I$2,0)+(VLOOKUP($F421,'(참고)타워 스텟 가치'!$B$2:$L$6,I$2,0)*$E421)</f>
        <v>77.849999999999881</v>
      </c>
      <c r="J421">
        <f>VLOOKUP($F421,'(참고)타워 스텟 가치'!$B$2:$L$6,J$2,0)+(VLOOKUP($F421,'(참고)타워 스텟 가치'!$B$2:$L$6,J$2,0)*$E421)</f>
        <v>172999.99999999971</v>
      </c>
      <c r="K421">
        <f>VLOOKUP($F421,'(참고)타워 스텟 가치'!$B$2:$L$6,K$2,0)+(VLOOKUP($F421,'(참고)타워 스텟 가치'!$B$2:$L$6,K$2,0)*$E421)</f>
        <v>1556.9999999999975</v>
      </c>
      <c r="L421">
        <f>VLOOKUP($F421,'(참고)타워 스텟 가치'!$B$2:$L$6,L$2,0)+(VLOOKUP($F421,'(참고)타워 스텟 가치'!$B$2:$L$6,L$2,0)*$E421)</f>
        <v>25.94999999999996</v>
      </c>
      <c r="M421">
        <f>VLOOKUP($F421,'(참고)타워 스텟 가치'!$B$2:$L$6,M$2,0)+(VLOOKUP($F421,'(참고)타워 스텟 가치'!$B$2:$L$6,M$2,0)*$E421)</f>
        <v>10.379999999999983</v>
      </c>
      <c r="N421">
        <f>VLOOKUP($F421,'(참고)타워 스텟 가치'!$B$2:$L$6,N$2,0)+(VLOOKUP($F421,'(참고)타워 스텟 가치'!$B$2:$L$6,N$2,0)*$E421)</f>
        <v>0</v>
      </c>
      <c r="O421">
        <f>VLOOKUP($F421,'(참고)타워 스텟 가치'!$B$2:$L$6,O$2,0)+(VLOOKUP($F421,'(참고)타워 스텟 가치'!$B$2:$L$6,O$2,0)*$E421)</f>
        <v>0</v>
      </c>
      <c r="P421">
        <f>VLOOKUP($F421,'(참고)타워 스텟 가치'!$B$2:$L$6,P$2,0)+(VLOOKUP($F421,'(참고)타워 스텟 가치'!$B$2:$L$6,P$2,0)*$E421)</f>
        <v>24.21999999999996</v>
      </c>
      <c r="Q421">
        <f>SUM('스테이지별 몬스터 스텟'!H421*'(참고)타워 스텟 가치'!$Q$17,'스테이지별 몬스터 스텟'!I421*'(참고)타워 스텟 가치'!$R$17,'스테이지별 몬스터 스텟'!J421*'(참고)타워 스텟 가치'!$S$17,'스테이지별 몬스터 스텟'!K421*'(참고)타워 스텟 가치'!$T$17,'스테이지별 몬스터 스텟'!L421*'(참고)타워 스텟 가치'!$U$17,'스테이지별 몬스터 스텟'!M421*'(참고)타워 스텟 가치'!$V$17,'스테이지별 몬스터 스텟'!N421*'(참고)타워 스텟 가치'!$W$17,'스테이지별 몬스터 스텟'!O421*'(참고)타워 스텟 가치'!$X$17,'스테이지별 몬스터 스텟'!P421*'(참고)타워 스텟 가치'!$Y$17)</f>
        <v>263619.99499999959</v>
      </c>
      <c r="R421">
        <v>1</v>
      </c>
      <c r="S421">
        <f>VLOOKUP($F421,'(참고)타워 스텟 가치'!$B$7:$L$11,S$2,0)+(VLOOKUP($F421,'(참고)타워 스텟 가치'!$B$7:$L$11,S$2,0)*$E421)</f>
        <v>129.74999999999977</v>
      </c>
      <c r="T421">
        <f>VLOOKUP($F421,'(참고)타워 스텟 가치'!$B$7:$L$11,T$2,0)+(VLOOKUP($F421,'(참고)타워 스텟 가치'!$B$7:$L$11,T$2,0)*$E421)</f>
        <v>233.54999999999961</v>
      </c>
      <c r="U421">
        <f>VLOOKUP($F421,'(참고)타워 스텟 가치'!$B$7:$L$11,U$2,0)+(VLOOKUP($F421,'(참고)타워 스텟 가치'!$B$7:$L$11,U$2,0)*$E421)</f>
        <v>172999.99999999971</v>
      </c>
      <c r="V421">
        <f>VLOOKUP($F421,'(참고)타워 스텟 가치'!$B$7:$L$11,V$2,0)+(VLOOKUP($F421,'(참고)타워 스텟 가치'!$B$7:$L$11,V$2,0)*$E421)</f>
        <v>1556.9999999999975</v>
      </c>
      <c r="W421">
        <f>VLOOKUP($F421,'(참고)타워 스텟 가치'!$B$7:$L$11,W$2,0)+(VLOOKUP($F421,'(참고)타워 스텟 가치'!$B$7:$L$11,W$2,0)*$E421)</f>
        <v>25.94999999999996</v>
      </c>
      <c r="X421">
        <f>VLOOKUP($F421,'(참고)타워 스텟 가치'!$B$7:$L$11,X$2,0)+(VLOOKUP($F421,'(참고)타워 스텟 가치'!$B$7:$L$11,X$2,0)*$E421)</f>
        <v>10.379999999999983</v>
      </c>
      <c r="Y421">
        <f>VLOOKUP($F421,'(참고)타워 스텟 가치'!$B$7:$L$11,Y$2,0)+(VLOOKUP($F421,'(참고)타워 스텟 가치'!$B$7:$L$11,Y$2,0)*$E421)</f>
        <v>0</v>
      </c>
      <c r="Z421">
        <f>VLOOKUP($F421,'(참고)타워 스텟 가치'!$B$7:$L$11,Z$2,0)+(VLOOKUP($F421,'(참고)타워 스텟 가치'!$B$7:$L$11,Z$2,0)*$E421)</f>
        <v>0</v>
      </c>
      <c r="AA421">
        <f>VLOOKUP($F421,'(참고)타워 스텟 가치'!$B$7:$L$11,AA$2,0)+(VLOOKUP($F421,'(참고)타워 스텟 가치'!$B$7:$L$11,AA$2,0)*$E421)</f>
        <v>24.21999999999996</v>
      </c>
      <c r="AB421">
        <f>SUM('스테이지별 몬스터 스텟'!S421*'(참고)타워 스텟 가치'!$Q$17,'스테이지별 몬스터 스텟'!T421*'(참고)타워 스텟 가치'!$R$17,'스테이지별 몬스터 스텟'!U421*'(참고)타워 스텟 가치'!$S$17,'스테이지별 몬스터 스텟'!V421*'(참고)타워 스텟 가치'!$T$17,'스테이지별 몬스터 스텟'!W421*'(참고)타워 스텟 가치'!$U$17,'스테이지별 몬스터 스텟'!X421*'(참고)타워 스텟 가치'!$V$17,'스테이지별 몬스터 스텟'!Y421*'(참고)타워 스텟 가치'!$W$17,'스테이지별 몬스터 스텟'!Z421*'(참고)타워 스텟 가치'!$X$17,'스테이지별 몬스터 스텟'!AA421*'(참고)타워 스텟 가치'!$Y$17)</f>
        <v>263334.54499999958</v>
      </c>
      <c r="AC421">
        <v>2</v>
      </c>
      <c r="AD421">
        <f>VLOOKUP($F421,'(참고)타워 스텟 가치'!$B$12:$L$16,AD$2,0)+(VLOOKUP($F421,'(참고)타워 스텟 가치'!$B$12:$L$16,AD$2,0)*$E421)</f>
        <v>129.74999999999977</v>
      </c>
      <c r="AE421">
        <f>VLOOKUP($F421,'(참고)타워 스텟 가치'!$B$12:$L$16,AE$2,0)+(VLOOKUP($F421,'(참고)타워 스텟 가치'!$B$12:$L$16,AE$2,0)*$E421)</f>
        <v>155.69999999999976</v>
      </c>
      <c r="AF421">
        <f>VLOOKUP($F421,'(참고)타워 스텟 가치'!$B$12:$L$16,AF$2,0)+(VLOOKUP($F421,'(참고)타워 스텟 가치'!$B$12:$L$16,AF$2,0)*$E421)</f>
        <v>172999.99999999971</v>
      </c>
      <c r="AG421">
        <f>VLOOKUP($F421,'(참고)타워 스텟 가치'!$B$12:$L$16,AG$2,0)+(VLOOKUP($F421,'(참고)타워 스텟 가치'!$B$12:$L$16,AG$2,0)*$E421)</f>
        <v>778.49999999999875</v>
      </c>
      <c r="AH421">
        <f>VLOOKUP($F421,'(참고)타워 스텟 가치'!$B$12:$L$16,AH$2,0)+(VLOOKUP($F421,'(참고)타워 스텟 가치'!$B$12:$L$16,AH$2,0)*$E421)</f>
        <v>25.94999999999996</v>
      </c>
      <c r="AI421">
        <f>VLOOKUP($F421,'(참고)타워 스텟 가치'!$B$12:$L$16,AI$2,0)+(VLOOKUP($F421,'(참고)타워 스텟 가치'!$B$12:$L$16,AI$2,0)*$E421)</f>
        <v>10.379999999999983</v>
      </c>
      <c r="AJ421">
        <f>VLOOKUP($F421,'(참고)타워 스텟 가치'!$B$12:$L$16,AJ$2,0)+(VLOOKUP($F421,'(참고)타워 스텟 가치'!$B$12:$L$16,AJ$2,0)*$E421)</f>
        <v>0</v>
      </c>
      <c r="AK421">
        <f>VLOOKUP($F421,'(참고)타워 스텟 가치'!$B$12:$L$16,AK$2,0)+(VLOOKUP($F421,'(참고)타워 스텟 가치'!$B$12:$L$16,AK$2,0)*$E421)</f>
        <v>0</v>
      </c>
      <c r="AL421">
        <f>VLOOKUP($F421,'(참고)타워 스텟 가치'!$B$12:$L$16,AL$2,0)+(VLOOKUP($F421,'(참고)타워 스텟 가치'!$B$12:$L$16,AL$2,0)*$E421)</f>
        <v>48.43999999999992</v>
      </c>
      <c r="AM421">
        <f>SUM('스테이지별 몬스터 스텟'!AD421*'(참고)타워 스텟 가치'!$Q$17,'스테이지별 몬스터 스텟'!AE421*'(참고)타워 스텟 가치'!$R$17,'스테이지별 몬스터 스텟'!AF421*'(참고)타워 스텟 가치'!$S$17,'스테이지별 몬스터 스텟'!AG421*'(참고)타워 스텟 가치'!$T$17,'스테이지별 몬스터 스텟'!AH421*'(참고)타워 스텟 가치'!$U$17,'스테이지별 몬스터 스텟'!AI421*'(참고)타워 스텟 가치'!$V$17,'스테이지별 몬스터 스텟'!AJ421*'(참고)타워 스텟 가치'!$W$17,'스테이지별 몬스터 스텟'!AK421*'(참고)타워 스텟 가치'!$X$17,'스테이지별 몬스터 스텟'!AL421*'(참고)타워 스텟 가치'!$Y$17)</f>
        <v>261709.20999999956</v>
      </c>
      <c r="AN421">
        <v>3</v>
      </c>
    </row>
    <row r="422" spans="3:40" x14ac:dyDescent="0.3">
      <c r="C422">
        <v>3</v>
      </c>
      <c r="D422">
        <f t="shared" si="20"/>
        <v>84</v>
      </c>
      <c r="E422" s="52">
        <f>VLOOKUP(D422,'스테이지별 난이도 설정'!B:C,2,0)</f>
        <v>33.599999999999945</v>
      </c>
      <c r="F422" t="str">
        <f t="shared" si="21"/>
        <v>에픽</v>
      </c>
      <c r="G422">
        <f t="shared" si="19"/>
        <v>6</v>
      </c>
      <c r="H422">
        <f>VLOOKUP($F422,'(참고)타워 스텟 가치'!$B$2:$L$6,H$2,0)+(VLOOKUP($F422,'(참고)타워 스텟 가치'!$B$2:$L$6,H$2,0)*$E422)</f>
        <v>583.87499999999909</v>
      </c>
      <c r="I422">
        <f>VLOOKUP($F422,'(참고)타워 스텟 가치'!$B$2:$L$6,I$2,0)+(VLOOKUP($F422,'(참고)타워 스텟 가치'!$B$2:$L$6,I$2,0)*$E422)</f>
        <v>116.77499999999981</v>
      </c>
      <c r="J422">
        <f>VLOOKUP($F422,'(참고)타워 스텟 가치'!$B$2:$L$6,J$2,0)+(VLOOKUP($F422,'(참고)타워 스텟 가치'!$B$2:$L$6,J$2,0)*$E422)</f>
        <v>172999.99999999971</v>
      </c>
      <c r="K422">
        <f>VLOOKUP($F422,'(참고)타워 스텟 가치'!$B$2:$L$6,K$2,0)+(VLOOKUP($F422,'(참고)타워 스텟 가치'!$B$2:$L$6,K$2,0)*$E422)</f>
        <v>2335.4999999999964</v>
      </c>
      <c r="L422">
        <f>VLOOKUP($F422,'(참고)타워 스텟 가치'!$B$2:$L$6,L$2,0)+(VLOOKUP($F422,'(참고)타워 스텟 가치'!$B$2:$L$6,L$2,0)*$E422)</f>
        <v>38.92499999999994</v>
      </c>
      <c r="M422">
        <f>VLOOKUP($F422,'(참고)타워 스텟 가치'!$B$2:$L$6,M$2,0)+(VLOOKUP($F422,'(참고)타워 스텟 가치'!$B$2:$L$6,M$2,0)*$E422)</f>
        <v>10.379999999999983</v>
      </c>
      <c r="N422">
        <f>VLOOKUP($F422,'(참고)타워 스텟 가치'!$B$2:$L$6,N$2,0)+(VLOOKUP($F422,'(참고)타워 스텟 가치'!$B$2:$L$6,N$2,0)*$E422)</f>
        <v>0</v>
      </c>
      <c r="O422">
        <f>VLOOKUP($F422,'(참고)타워 스텟 가치'!$B$2:$L$6,O$2,0)+(VLOOKUP($F422,'(참고)타워 스텟 가치'!$B$2:$L$6,O$2,0)*$E422)</f>
        <v>0</v>
      </c>
      <c r="P422">
        <f>VLOOKUP($F422,'(참고)타워 스텟 가치'!$B$2:$L$6,P$2,0)+(VLOOKUP($F422,'(참고)타워 스텟 가치'!$B$2:$L$6,P$2,0)*$E422)</f>
        <v>24.21999999999996</v>
      </c>
      <c r="Q422">
        <f>SUM('스테이지별 몬스터 스텟'!H422*'(참고)타워 스텟 가치'!$Q$17,'스테이지별 몬스터 스텟'!I422*'(참고)타워 스텟 가치'!$R$17,'스테이지별 몬스터 스텟'!J422*'(참고)타워 스텟 가치'!$S$17,'스테이지별 몬스터 스텟'!K422*'(참고)타워 스텟 가치'!$T$17,'스테이지별 몬스터 스텟'!L422*'(참고)타워 스텟 가치'!$U$17,'스테이지별 몬스터 스텟'!M422*'(참고)타워 스텟 가치'!$V$17,'스테이지별 몬스터 스텟'!N422*'(참고)타워 스텟 가치'!$W$17,'스테이지별 몬스터 스텟'!O422*'(참고)타워 스텟 가치'!$X$17,'스테이지별 몬스터 스텟'!P422*'(참고)타워 스텟 가치'!$Y$17)</f>
        <v>265650.58249999955</v>
      </c>
      <c r="R422">
        <v>1</v>
      </c>
      <c r="S422">
        <f>VLOOKUP($F422,'(참고)타워 스텟 가치'!$B$7:$L$11,S$2,0)+(VLOOKUP($F422,'(참고)타워 스텟 가치'!$B$7:$L$11,S$2,0)*$E422)</f>
        <v>194.62499999999969</v>
      </c>
      <c r="T422">
        <f>VLOOKUP($F422,'(참고)타워 스텟 가치'!$B$7:$L$11,T$2,0)+(VLOOKUP($F422,'(참고)타워 스텟 가치'!$B$7:$L$11,T$2,0)*$E422)</f>
        <v>350.32499999999942</v>
      </c>
      <c r="U422">
        <f>VLOOKUP($F422,'(참고)타워 스텟 가치'!$B$7:$L$11,U$2,0)+(VLOOKUP($F422,'(참고)타워 스텟 가치'!$B$7:$L$11,U$2,0)*$E422)</f>
        <v>172999.99999999971</v>
      </c>
      <c r="V422">
        <f>VLOOKUP($F422,'(참고)타워 스텟 가치'!$B$7:$L$11,V$2,0)+(VLOOKUP($F422,'(참고)타워 스텟 가치'!$B$7:$L$11,V$2,0)*$E422)</f>
        <v>2335.4999999999964</v>
      </c>
      <c r="W422">
        <f>VLOOKUP($F422,'(참고)타워 스텟 가치'!$B$7:$L$11,W$2,0)+(VLOOKUP($F422,'(참고)타워 스텟 가치'!$B$7:$L$11,W$2,0)*$E422)</f>
        <v>38.92499999999994</v>
      </c>
      <c r="X422">
        <f>VLOOKUP($F422,'(참고)타워 스텟 가치'!$B$7:$L$11,X$2,0)+(VLOOKUP($F422,'(참고)타워 스텟 가치'!$B$7:$L$11,X$2,0)*$E422)</f>
        <v>10.379999999999983</v>
      </c>
      <c r="Y422">
        <f>VLOOKUP($F422,'(참고)타워 스텟 가치'!$B$7:$L$11,Y$2,0)+(VLOOKUP($F422,'(참고)타워 스텟 가치'!$B$7:$L$11,Y$2,0)*$E422)</f>
        <v>0</v>
      </c>
      <c r="Z422">
        <f>VLOOKUP($F422,'(참고)타워 스텟 가치'!$B$7:$L$11,Z$2,0)+(VLOOKUP($F422,'(참고)타워 스텟 가치'!$B$7:$L$11,Z$2,0)*$E422)</f>
        <v>0</v>
      </c>
      <c r="AA422">
        <f>VLOOKUP($F422,'(참고)타워 스텟 가치'!$B$7:$L$11,AA$2,0)+(VLOOKUP($F422,'(참고)타워 스텟 가치'!$B$7:$L$11,AA$2,0)*$E422)</f>
        <v>24.21999999999996</v>
      </c>
      <c r="AB422">
        <f>SUM('스테이지별 몬스터 스텟'!S422*'(참고)타워 스텟 가치'!$Q$17,'스테이지별 몬스터 스텟'!T422*'(참고)타워 스텟 가치'!$R$17,'스테이지별 몬스터 스텟'!U422*'(참고)타워 스텟 가치'!$S$17,'스테이지별 몬스터 스텟'!V422*'(참고)타워 스텟 가치'!$T$17,'스테이지별 몬스터 스텟'!W422*'(참고)타워 스텟 가치'!$U$17,'스테이지별 몬스터 스텟'!X422*'(참고)타워 스텟 가치'!$V$17,'스테이지별 몬스터 스텟'!Y422*'(참고)타워 스텟 가치'!$W$17,'스테이지별 몬스터 스텟'!Z422*'(참고)타워 스텟 가치'!$X$17,'스테이지별 몬스터 스텟'!AA422*'(참고)타워 스텟 가치'!$Y$17)</f>
        <v>265222.40749999951</v>
      </c>
      <c r="AC422">
        <v>2</v>
      </c>
      <c r="AD422">
        <f>VLOOKUP($F422,'(참고)타워 스텟 가치'!$B$12:$L$16,AD$2,0)+(VLOOKUP($F422,'(참고)타워 스텟 가치'!$B$12:$L$16,AD$2,0)*$E422)</f>
        <v>194.62499999999969</v>
      </c>
      <c r="AE422">
        <f>VLOOKUP($F422,'(참고)타워 스텟 가치'!$B$12:$L$16,AE$2,0)+(VLOOKUP($F422,'(참고)타워 스텟 가치'!$B$12:$L$16,AE$2,0)*$E422)</f>
        <v>233.54999999999961</v>
      </c>
      <c r="AF422">
        <f>VLOOKUP($F422,'(참고)타워 스텟 가치'!$B$12:$L$16,AF$2,0)+(VLOOKUP($F422,'(참고)타워 스텟 가치'!$B$12:$L$16,AF$2,0)*$E422)</f>
        <v>172999.99999999971</v>
      </c>
      <c r="AG422">
        <f>VLOOKUP($F422,'(참고)타워 스텟 가치'!$B$12:$L$16,AG$2,0)+(VLOOKUP($F422,'(참고)타워 스텟 가치'!$B$12:$L$16,AG$2,0)*$E422)</f>
        <v>1167.7499999999982</v>
      </c>
      <c r="AH422">
        <f>VLOOKUP($F422,'(참고)타워 스텟 가치'!$B$12:$L$16,AH$2,0)+(VLOOKUP($F422,'(참고)타워 스텟 가치'!$B$12:$L$16,AH$2,0)*$E422)</f>
        <v>38.92499999999994</v>
      </c>
      <c r="AI422">
        <f>VLOOKUP($F422,'(참고)타워 스텟 가치'!$B$12:$L$16,AI$2,0)+(VLOOKUP($F422,'(참고)타워 스텟 가치'!$B$12:$L$16,AI$2,0)*$E422)</f>
        <v>10.379999999999983</v>
      </c>
      <c r="AJ422">
        <f>VLOOKUP($F422,'(참고)타워 스텟 가치'!$B$12:$L$16,AJ$2,0)+(VLOOKUP($F422,'(참고)타워 스텟 가치'!$B$12:$L$16,AJ$2,0)*$E422)</f>
        <v>0</v>
      </c>
      <c r="AK422">
        <f>VLOOKUP($F422,'(참고)타워 스텟 가치'!$B$12:$L$16,AK$2,0)+(VLOOKUP($F422,'(참고)타워 스텟 가치'!$B$12:$L$16,AK$2,0)*$E422)</f>
        <v>0</v>
      </c>
      <c r="AL422">
        <f>VLOOKUP($F422,'(참고)타워 스텟 가치'!$B$12:$L$16,AL$2,0)+(VLOOKUP($F422,'(참고)타워 스텟 가치'!$B$12:$L$16,AL$2,0)*$E422)</f>
        <v>48.43999999999992</v>
      </c>
      <c r="AM422">
        <f>SUM('스테이지별 몬스터 스텟'!AD422*'(참고)타워 스텟 가치'!$Q$17,'스테이지별 몬스터 스텟'!AE422*'(참고)타워 스텟 가치'!$R$17,'스테이지별 몬스터 스텟'!AF422*'(참고)타워 스텟 가치'!$S$17,'스테이지별 몬스터 스텟'!AG422*'(참고)타워 스텟 가치'!$T$17,'스테이지별 몬스터 스텟'!AH422*'(참고)타워 스텟 가치'!$U$17,'스테이지별 몬스터 스텟'!AI422*'(참고)타워 스텟 가치'!$V$17,'스테이지별 몬스터 스텟'!AJ422*'(참고)타워 스텟 가치'!$W$17,'스테이지별 몬스터 스텟'!AK422*'(참고)타워 스텟 가치'!$X$17,'스테이지별 몬스터 스텟'!AL422*'(참고)타워 스텟 가치'!$Y$17)</f>
        <v>262760.18499999953</v>
      </c>
      <c r="AN422">
        <v>3</v>
      </c>
    </row>
    <row r="423" spans="3:40" x14ac:dyDescent="0.3">
      <c r="C423">
        <v>4</v>
      </c>
      <c r="D423">
        <f t="shared" si="20"/>
        <v>84</v>
      </c>
      <c r="E423" s="52">
        <f>VLOOKUP(D423,'스테이지별 난이도 설정'!B:C,2,0)</f>
        <v>33.599999999999945</v>
      </c>
      <c r="F423" t="str">
        <f t="shared" si="21"/>
        <v>유니크</v>
      </c>
      <c r="G423">
        <f t="shared" si="19"/>
        <v>6</v>
      </c>
      <c r="H423">
        <f>VLOOKUP($F423,'(참고)타워 스텟 가치'!$B$2:$L$6,H$2,0)+(VLOOKUP($F423,'(참고)타워 스텟 가치'!$B$2:$L$6,H$2,0)*$E423)</f>
        <v>875.81249999999864</v>
      </c>
      <c r="I423">
        <f>VLOOKUP($F423,'(참고)타워 스텟 가치'!$B$2:$L$6,I$2,0)+(VLOOKUP($F423,'(참고)타워 스텟 가치'!$B$2:$L$6,I$2,0)*$E423)</f>
        <v>175.16249999999971</v>
      </c>
      <c r="J423">
        <f>VLOOKUP($F423,'(참고)타워 스텟 가치'!$B$2:$L$6,J$2,0)+(VLOOKUP($F423,'(참고)타워 스텟 가치'!$B$2:$L$6,J$2,0)*$E423)</f>
        <v>172999.99999999971</v>
      </c>
      <c r="K423">
        <f>VLOOKUP($F423,'(참고)타워 스텟 가치'!$B$2:$L$6,K$2,0)+(VLOOKUP($F423,'(참고)타워 스텟 가치'!$B$2:$L$6,K$2,0)*$E423)</f>
        <v>3503.2499999999945</v>
      </c>
      <c r="L423">
        <f>VLOOKUP($F423,'(참고)타워 스텟 가치'!$B$2:$L$6,L$2,0)+(VLOOKUP($F423,'(참고)타워 스텟 가치'!$B$2:$L$6,L$2,0)*$E423)</f>
        <v>58.387499999999903</v>
      </c>
      <c r="M423">
        <f>VLOOKUP($F423,'(참고)타워 스텟 가치'!$B$2:$L$6,M$2,0)+(VLOOKUP($F423,'(참고)타워 스텟 가치'!$B$2:$L$6,M$2,0)*$E423)</f>
        <v>10.379999999999983</v>
      </c>
      <c r="N423">
        <f>VLOOKUP($F423,'(참고)타워 스텟 가치'!$B$2:$L$6,N$2,0)+(VLOOKUP($F423,'(참고)타워 스텟 가치'!$B$2:$L$6,N$2,0)*$E423)</f>
        <v>0</v>
      </c>
      <c r="O423">
        <f>VLOOKUP($F423,'(참고)타워 스텟 가치'!$B$2:$L$6,O$2,0)+(VLOOKUP($F423,'(참고)타워 스텟 가치'!$B$2:$L$6,O$2,0)*$E423)</f>
        <v>0</v>
      </c>
      <c r="P423">
        <f>VLOOKUP($F423,'(참고)타워 스텟 가치'!$B$2:$L$6,P$2,0)+(VLOOKUP($F423,'(참고)타워 스텟 가치'!$B$2:$L$6,P$2,0)*$E423)</f>
        <v>34.599999999999945</v>
      </c>
      <c r="Q423">
        <f>SUM('스테이지별 몬스터 스텟'!H423*'(참고)타워 스텟 가치'!$Q$17,'스테이지별 몬스터 스텟'!I423*'(참고)타워 스텟 가치'!$R$17,'스테이지별 몬스터 스텟'!J423*'(참고)타워 스텟 가치'!$S$17,'스테이지별 몬스터 스텟'!K423*'(참고)타워 스텟 가치'!$T$17,'스테이지별 몬스터 스텟'!L423*'(참고)타워 스텟 가치'!$U$17,'스테이지별 몬스터 스텟'!M423*'(참고)타워 스텟 가치'!$V$17,'스테이지별 몬스터 스텟'!N423*'(참고)타워 스텟 가치'!$W$17,'스테이지별 몬스터 스텟'!O423*'(참고)타워 스텟 가치'!$X$17,'스테이지별 몬스터 스텟'!P423*'(참고)타워 스텟 가치'!$Y$17)</f>
        <v>268717.2237499996</v>
      </c>
      <c r="R423">
        <v>1</v>
      </c>
      <c r="S423">
        <f>VLOOKUP($F423,'(참고)타워 스텟 가치'!$B$7:$L$11,S$2,0)+(VLOOKUP($F423,'(참고)타워 스텟 가치'!$B$7:$L$11,S$2,0)*$E423)</f>
        <v>291.93749999999955</v>
      </c>
      <c r="T423">
        <f>VLOOKUP($F423,'(참고)타워 스텟 가치'!$B$7:$L$11,T$2,0)+(VLOOKUP($F423,'(참고)타워 스텟 가치'!$B$7:$L$11,T$2,0)*$E423)</f>
        <v>525.48749999999916</v>
      </c>
      <c r="U423">
        <f>VLOOKUP($F423,'(참고)타워 스텟 가치'!$B$7:$L$11,U$2,0)+(VLOOKUP($F423,'(참고)타워 스텟 가치'!$B$7:$L$11,U$2,0)*$E423)</f>
        <v>172999.99999999971</v>
      </c>
      <c r="V423">
        <f>VLOOKUP($F423,'(참고)타워 스텟 가치'!$B$7:$L$11,V$2,0)+(VLOOKUP($F423,'(참고)타워 스텟 가치'!$B$7:$L$11,V$2,0)*$E423)</f>
        <v>3503.2499999999945</v>
      </c>
      <c r="W423">
        <f>VLOOKUP($F423,'(참고)타워 스텟 가치'!$B$7:$L$11,W$2,0)+(VLOOKUP($F423,'(참고)타워 스텟 가치'!$B$7:$L$11,W$2,0)*$E423)</f>
        <v>58.387499999999903</v>
      </c>
      <c r="X423">
        <f>VLOOKUP($F423,'(참고)타워 스텟 가치'!$B$7:$L$11,X$2,0)+(VLOOKUP($F423,'(참고)타워 스텟 가치'!$B$7:$L$11,X$2,0)*$E423)</f>
        <v>10.379999999999983</v>
      </c>
      <c r="Y423">
        <f>VLOOKUP($F423,'(참고)타워 스텟 가치'!$B$7:$L$11,Y$2,0)+(VLOOKUP($F423,'(참고)타워 스텟 가치'!$B$7:$L$11,Y$2,0)*$E423)</f>
        <v>0</v>
      </c>
      <c r="Z423">
        <f>VLOOKUP($F423,'(참고)타워 스텟 가치'!$B$7:$L$11,Z$2,0)+(VLOOKUP($F423,'(참고)타워 스텟 가치'!$B$7:$L$11,Z$2,0)*$E423)</f>
        <v>0</v>
      </c>
      <c r="AA423">
        <f>VLOOKUP($F423,'(참고)타워 스텟 가치'!$B$7:$L$11,AA$2,0)+(VLOOKUP($F423,'(참고)타워 스텟 가치'!$B$7:$L$11,AA$2,0)*$E423)</f>
        <v>34.599999999999945</v>
      </c>
      <c r="AB423">
        <f>SUM('스테이지별 몬스터 스텟'!S423*'(참고)타워 스텟 가치'!$Q$17,'스테이지별 몬스터 스텟'!T423*'(참고)타워 스텟 가치'!$R$17,'스테이지별 몬스터 스텟'!U423*'(참고)타워 스텟 가치'!$S$17,'스테이지별 몬스터 스텟'!V423*'(참고)타워 스텟 가치'!$T$17,'스테이지별 몬스터 스텟'!W423*'(참고)타워 스텟 가치'!$U$17,'스테이지별 몬스터 스텟'!X423*'(참고)타워 스텟 가치'!$V$17,'스테이지별 몬스터 스텟'!Y423*'(참고)타워 스텟 가치'!$W$17,'스테이지별 몬스터 스텟'!Z423*'(참고)타워 스텟 가치'!$X$17,'스테이지별 몬스터 스텟'!AA423*'(참고)타워 스텟 가치'!$Y$17)</f>
        <v>268074.96124999959</v>
      </c>
      <c r="AC423">
        <v>2</v>
      </c>
      <c r="AD423">
        <f>VLOOKUP($F423,'(참고)타워 스텟 가치'!$B$12:$L$16,AD$2,0)+(VLOOKUP($F423,'(참고)타워 스텟 가치'!$B$12:$L$16,AD$2,0)*$E423)</f>
        <v>291.93749999999955</v>
      </c>
      <c r="AE423">
        <f>VLOOKUP($F423,'(참고)타워 스텟 가치'!$B$12:$L$16,AE$2,0)+(VLOOKUP($F423,'(참고)타워 스텟 가치'!$B$12:$L$16,AE$2,0)*$E423)</f>
        <v>350.32499999999942</v>
      </c>
      <c r="AF423">
        <f>VLOOKUP($F423,'(참고)타워 스텟 가치'!$B$12:$L$16,AF$2,0)+(VLOOKUP($F423,'(참고)타워 스텟 가치'!$B$12:$L$16,AF$2,0)*$E423)</f>
        <v>172999.99999999971</v>
      </c>
      <c r="AG423">
        <f>VLOOKUP($F423,'(참고)타워 스텟 가치'!$B$12:$L$16,AG$2,0)+(VLOOKUP($F423,'(참고)타워 스텟 가치'!$B$12:$L$16,AG$2,0)*$E423)</f>
        <v>1751.6249999999973</v>
      </c>
      <c r="AH423">
        <f>VLOOKUP($F423,'(참고)타워 스텟 가치'!$B$12:$L$16,AH$2,0)+(VLOOKUP($F423,'(참고)타워 스텟 가치'!$B$12:$L$16,AH$2,0)*$E423)</f>
        <v>58.387499999999903</v>
      </c>
      <c r="AI423">
        <f>VLOOKUP($F423,'(참고)타워 스텟 가치'!$B$12:$L$16,AI$2,0)+(VLOOKUP($F423,'(참고)타워 스텟 가치'!$B$12:$L$16,AI$2,0)*$E423)</f>
        <v>10.379999999999983</v>
      </c>
      <c r="AJ423">
        <f>VLOOKUP($F423,'(참고)타워 스텟 가치'!$B$12:$L$16,AJ$2,0)+(VLOOKUP($F423,'(참고)타워 스텟 가치'!$B$12:$L$16,AJ$2,0)*$E423)</f>
        <v>0</v>
      </c>
      <c r="AK423">
        <f>VLOOKUP($F423,'(참고)타워 스텟 가치'!$B$12:$L$16,AK$2,0)+(VLOOKUP($F423,'(참고)타워 스텟 가치'!$B$12:$L$16,AK$2,0)*$E423)</f>
        <v>0</v>
      </c>
      <c r="AL423">
        <f>VLOOKUP($F423,'(참고)타워 스텟 가치'!$B$12:$L$16,AL$2,0)+(VLOOKUP($F423,'(참고)타워 스텟 가치'!$B$12:$L$16,AL$2,0)*$E423)</f>
        <v>69.199999999999889</v>
      </c>
      <c r="AM423">
        <f>SUM('스테이지별 몬스터 스텟'!AD423*'(참고)타워 스텟 가치'!$Q$17,'스테이지별 몬스터 스텟'!AE423*'(참고)타워 스텟 가치'!$R$17,'스테이지별 몬스터 스텟'!AF423*'(참고)타워 스텟 가치'!$S$17,'스테이지별 몬스터 스텟'!AG423*'(참고)타워 스텟 가치'!$T$17,'스테이지별 몬스터 스텟'!AH423*'(참고)타워 스텟 가치'!$U$17,'스테이지별 몬스터 스텟'!AI423*'(참고)타워 스텟 가치'!$V$17,'스테이지별 몬스터 스텟'!AJ423*'(참고)타워 스텟 가치'!$W$17,'스테이지별 몬스터 스텟'!AK423*'(참고)타워 스텟 가치'!$X$17,'스테이지별 몬스터 스텟'!AL423*'(참고)타워 스텟 가치'!$Y$17)</f>
        <v>264378.16749999957</v>
      </c>
      <c r="AN423">
        <v>3</v>
      </c>
    </row>
    <row r="424" spans="3:40" x14ac:dyDescent="0.3">
      <c r="C424">
        <v>5</v>
      </c>
      <c r="D424">
        <f t="shared" si="20"/>
        <v>84</v>
      </c>
      <c r="E424" s="52">
        <f>VLOOKUP(D424,'스테이지별 난이도 설정'!B:C,2,0)</f>
        <v>33.599999999999945</v>
      </c>
      <c r="F424" t="str">
        <f t="shared" si="21"/>
        <v>스페셜</v>
      </c>
      <c r="G424">
        <f t="shared" si="19"/>
        <v>6</v>
      </c>
      <c r="H424">
        <f>VLOOKUP($F424,'(참고)타워 스텟 가치'!$B$2:$L$6,H$2,0)+(VLOOKUP($F424,'(참고)타워 스텟 가치'!$B$2:$L$6,H$2,0)*$E424)</f>
        <v>1313.718749999998</v>
      </c>
      <c r="I424">
        <f>VLOOKUP($F424,'(참고)타워 스텟 가치'!$B$2:$L$6,I$2,0)+(VLOOKUP($F424,'(참고)타워 스텟 가치'!$B$2:$L$6,I$2,0)*$E424)</f>
        <v>262.74374999999958</v>
      </c>
      <c r="J424">
        <f>VLOOKUP($F424,'(참고)타워 스텟 가치'!$B$2:$L$6,J$2,0)+(VLOOKUP($F424,'(참고)타워 스텟 가치'!$B$2:$L$6,J$2,0)*$E424)</f>
        <v>172999.99999999971</v>
      </c>
      <c r="K424">
        <f>VLOOKUP($F424,'(참고)타워 스텟 가치'!$B$2:$L$6,K$2,0)+(VLOOKUP($F424,'(참고)타워 스텟 가치'!$B$2:$L$6,K$2,0)*$E424)</f>
        <v>5254.8749999999918</v>
      </c>
      <c r="L424">
        <f>VLOOKUP($F424,'(참고)타워 스텟 가치'!$B$2:$L$6,L$2,0)+(VLOOKUP($F424,'(참고)타워 스텟 가치'!$B$2:$L$6,L$2,0)*$E424)</f>
        <v>87.581249999999855</v>
      </c>
      <c r="M424">
        <f>VLOOKUP($F424,'(참고)타워 스텟 가치'!$B$2:$L$6,M$2,0)+(VLOOKUP($F424,'(참고)타워 스텟 가치'!$B$2:$L$6,M$2,0)*$E424)</f>
        <v>10.379999999999983</v>
      </c>
      <c r="N424">
        <f>VLOOKUP($F424,'(참고)타워 스텟 가치'!$B$2:$L$6,N$2,0)+(VLOOKUP($F424,'(참고)타워 스텟 가치'!$B$2:$L$6,N$2,0)*$E424)</f>
        <v>0</v>
      </c>
      <c r="O424">
        <f>VLOOKUP($F424,'(참고)타워 스텟 가치'!$B$2:$L$6,O$2,0)+(VLOOKUP($F424,'(참고)타워 스텟 가치'!$B$2:$L$6,O$2,0)*$E424)</f>
        <v>0</v>
      </c>
      <c r="P424">
        <f>VLOOKUP($F424,'(참고)타워 스텟 가치'!$B$2:$L$6,P$2,0)+(VLOOKUP($F424,'(참고)타워 스텟 가치'!$B$2:$L$6,P$2,0)*$E424)</f>
        <v>34.599999999999945</v>
      </c>
      <c r="Q424">
        <f>SUM('스테이지별 몬스터 스텟'!H424*'(참고)타워 스텟 가치'!$Q$17,'스테이지별 몬스터 스텟'!I424*'(참고)타워 스텟 가치'!$R$17,'스테이지별 몬스터 스텟'!J424*'(참고)타워 스텟 가치'!$S$17,'스테이지별 몬스터 스텟'!K424*'(참고)타워 스텟 가치'!$T$17,'스테이지별 몬스터 스텟'!L424*'(참고)타워 스텟 가치'!$U$17,'스테이지별 몬스터 스텟'!M424*'(참고)타워 스텟 가치'!$V$17,'스테이지별 몬스터 스텟'!N424*'(참고)타워 스텟 가치'!$W$17,'스테이지별 몬스터 스텟'!O424*'(참고)타워 스텟 가치'!$X$17,'스테이지별 몬스터 스텟'!P424*'(참고)타워 스텟 가치'!$Y$17)</f>
        <v>273286.04562499956</v>
      </c>
      <c r="R424">
        <v>1</v>
      </c>
      <c r="S424">
        <f>VLOOKUP($F424,'(참고)타워 스텟 가치'!$B$7:$L$11,S$2,0)+(VLOOKUP($F424,'(참고)타워 스텟 가치'!$B$7:$L$11,S$2,0)*$E424)</f>
        <v>437.90624999999932</v>
      </c>
      <c r="T424">
        <f>VLOOKUP($F424,'(참고)타워 스텟 가치'!$B$7:$L$11,T$2,0)+(VLOOKUP($F424,'(참고)타워 스텟 가치'!$B$7:$L$11,T$2,0)*$E424)</f>
        <v>788.23124999999868</v>
      </c>
      <c r="U424">
        <f>VLOOKUP($F424,'(참고)타워 스텟 가치'!$B$7:$L$11,U$2,0)+(VLOOKUP($F424,'(참고)타워 스텟 가치'!$B$7:$L$11,U$2,0)*$E424)</f>
        <v>172999.99999999971</v>
      </c>
      <c r="V424">
        <f>VLOOKUP($F424,'(참고)타워 스텟 가치'!$B$7:$L$11,V$2,0)+(VLOOKUP($F424,'(참고)타워 스텟 가치'!$B$7:$L$11,V$2,0)*$E424)</f>
        <v>5254.8749999999918</v>
      </c>
      <c r="W424">
        <f>VLOOKUP($F424,'(참고)타워 스텟 가치'!$B$7:$L$11,W$2,0)+(VLOOKUP($F424,'(참고)타워 스텟 가치'!$B$7:$L$11,W$2,0)*$E424)</f>
        <v>87.581249999999855</v>
      </c>
      <c r="X424">
        <f>VLOOKUP($F424,'(참고)타워 스텟 가치'!$B$7:$L$11,X$2,0)+(VLOOKUP($F424,'(참고)타워 스텟 가치'!$B$7:$L$11,X$2,0)*$E424)</f>
        <v>10.379999999999983</v>
      </c>
      <c r="Y424">
        <f>VLOOKUP($F424,'(참고)타워 스텟 가치'!$B$7:$L$11,Y$2,0)+(VLOOKUP($F424,'(참고)타워 스텟 가치'!$B$7:$L$11,Y$2,0)*$E424)</f>
        <v>0</v>
      </c>
      <c r="Z424">
        <f>VLOOKUP($F424,'(참고)타워 스텟 가치'!$B$7:$L$11,Z$2,0)+(VLOOKUP($F424,'(참고)타워 스텟 가치'!$B$7:$L$11,Z$2,0)*$E424)</f>
        <v>0</v>
      </c>
      <c r="AA424">
        <f>VLOOKUP($F424,'(참고)타워 스텟 가치'!$B$7:$L$11,AA$2,0)+(VLOOKUP($F424,'(참고)타워 스텟 가치'!$B$7:$L$11,AA$2,0)*$E424)</f>
        <v>34.599999999999945</v>
      </c>
      <c r="AB424">
        <f>SUM('스테이지별 몬스터 스텟'!S424*'(참고)타워 스텟 가치'!$Q$17,'스테이지별 몬스터 스텟'!T424*'(참고)타워 스텟 가치'!$R$17,'스테이지별 몬스터 스텟'!U424*'(참고)타워 스텟 가치'!$S$17,'스테이지별 몬스터 스텟'!V424*'(참고)타워 스텟 가치'!$T$17,'스테이지별 몬스터 스텟'!W424*'(참고)타워 스텟 가치'!$U$17,'스테이지별 몬스터 스텟'!X424*'(참고)타워 스텟 가치'!$V$17,'스테이지별 몬스터 스텟'!Y424*'(참고)타워 스텟 가치'!$W$17,'스테이지별 몬스터 스텟'!Z424*'(참고)타워 스텟 가치'!$X$17,'스테이지별 몬스터 스텟'!AA424*'(참고)타워 스텟 가치'!$Y$17)</f>
        <v>272322.65187499952</v>
      </c>
      <c r="AC424">
        <v>2</v>
      </c>
      <c r="AD424">
        <f>VLOOKUP($F424,'(참고)타워 스텟 가치'!$B$12:$L$16,AD$2,0)+(VLOOKUP($F424,'(참고)타워 스텟 가치'!$B$12:$L$16,AD$2,0)*$E424)</f>
        <v>437.90624999999932</v>
      </c>
      <c r="AE424">
        <f>VLOOKUP($F424,'(참고)타워 스텟 가치'!$B$12:$L$16,AE$2,0)+(VLOOKUP($F424,'(참고)타워 스텟 가치'!$B$12:$L$16,AE$2,0)*$E424)</f>
        <v>525.48749999999916</v>
      </c>
      <c r="AF424">
        <f>VLOOKUP($F424,'(참고)타워 스텟 가치'!$B$12:$L$16,AF$2,0)+(VLOOKUP($F424,'(참고)타워 스텟 가치'!$B$12:$L$16,AF$2,0)*$E424)</f>
        <v>172999.99999999971</v>
      </c>
      <c r="AG424">
        <f>VLOOKUP($F424,'(참고)타워 스텟 가치'!$B$12:$L$16,AG$2,0)+(VLOOKUP($F424,'(참고)타워 스텟 가치'!$B$12:$L$16,AG$2,0)*$E424)</f>
        <v>2627.4374999999959</v>
      </c>
      <c r="AH424">
        <f>VLOOKUP($F424,'(참고)타워 스텟 가치'!$B$12:$L$16,AH$2,0)+(VLOOKUP($F424,'(참고)타워 스텟 가치'!$B$12:$L$16,AH$2,0)*$E424)</f>
        <v>87.581249999999855</v>
      </c>
      <c r="AI424">
        <f>VLOOKUP($F424,'(참고)타워 스텟 가치'!$B$12:$L$16,AI$2,0)+(VLOOKUP($F424,'(참고)타워 스텟 가치'!$B$12:$L$16,AI$2,0)*$E424)</f>
        <v>10.379999999999983</v>
      </c>
      <c r="AJ424">
        <f>VLOOKUP($F424,'(참고)타워 스텟 가치'!$B$12:$L$16,AJ$2,0)+(VLOOKUP($F424,'(참고)타워 스텟 가치'!$B$12:$L$16,AJ$2,0)*$E424)</f>
        <v>0</v>
      </c>
      <c r="AK424">
        <f>VLOOKUP($F424,'(참고)타워 스텟 가치'!$B$12:$L$16,AK$2,0)+(VLOOKUP($F424,'(참고)타워 스텟 가치'!$B$12:$L$16,AK$2,0)*$E424)</f>
        <v>0</v>
      </c>
      <c r="AL424">
        <f>VLOOKUP($F424,'(참고)타워 스텟 가치'!$B$12:$L$16,AL$2,0)+(VLOOKUP($F424,'(참고)타워 스텟 가치'!$B$12:$L$16,AL$2,0)*$E424)</f>
        <v>69.199999999999889</v>
      </c>
      <c r="AM424">
        <f>SUM('스테이지별 몬스터 스텟'!AD424*'(참고)타워 스텟 가치'!$Q$17,'스테이지별 몬스터 스텟'!AE424*'(참고)타워 스텟 가치'!$R$17,'스테이지별 몬스터 스텟'!AF424*'(참고)타워 스텟 가치'!$S$17,'스테이지별 몬스터 스텟'!AG424*'(참고)타워 스텟 가치'!$T$17,'스테이지별 몬스터 스텟'!AH424*'(참고)타워 스텟 가치'!$U$17,'스테이지별 몬스터 스텟'!AI424*'(참고)타워 스텟 가치'!$V$17,'스테이지별 몬스터 스텟'!AJ424*'(참고)타워 스텟 가치'!$W$17,'스테이지별 몬스터 스텟'!AK424*'(참고)타워 스텟 가치'!$X$17,'스테이지별 몬스터 스텟'!AL424*'(참고)타워 스텟 가치'!$Y$17)</f>
        <v>266742.86124999955</v>
      </c>
      <c r="AN424">
        <v>3</v>
      </c>
    </row>
    <row r="425" spans="3:40" x14ac:dyDescent="0.3">
      <c r="C425">
        <v>1</v>
      </c>
      <c r="D425">
        <f t="shared" si="20"/>
        <v>85</v>
      </c>
      <c r="E425" s="52">
        <f>VLOOKUP(D425,'스테이지별 난이도 설정'!B:C,2,0)</f>
        <v>33.999999999999943</v>
      </c>
      <c r="F425" t="str">
        <f t="shared" si="21"/>
        <v>일반</v>
      </c>
      <c r="G425">
        <f t="shared" si="19"/>
        <v>6</v>
      </c>
      <c r="H425">
        <f>VLOOKUP($F425,'(참고)타워 스텟 가치'!$B$2:$L$6,H$2,0)+(VLOOKUP($F425,'(참고)타워 스텟 가치'!$B$2:$L$6,H$2,0)*$E425)</f>
        <v>262.49999999999955</v>
      </c>
      <c r="I425">
        <f>VLOOKUP($F425,'(참고)타워 스텟 가치'!$B$2:$L$6,I$2,0)+(VLOOKUP($F425,'(참고)타워 스텟 가치'!$B$2:$L$6,I$2,0)*$E425)</f>
        <v>52.499999999999915</v>
      </c>
      <c r="J425">
        <f>VLOOKUP($F425,'(참고)타워 스텟 가치'!$B$2:$L$6,J$2,0)+(VLOOKUP($F425,'(참고)타워 스텟 가치'!$B$2:$L$6,J$2,0)*$E425)</f>
        <v>174999.99999999971</v>
      </c>
      <c r="K425">
        <f>VLOOKUP($F425,'(참고)타워 스텟 가치'!$B$2:$L$6,K$2,0)+(VLOOKUP($F425,'(참고)타워 스텟 가치'!$B$2:$L$6,K$2,0)*$E425)</f>
        <v>1049.9999999999982</v>
      </c>
      <c r="L425">
        <f>VLOOKUP($F425,'(참고)타워 스텟 가치'!$B$2:$L$6,L$2,0)+(VLOOKUP($F425,'(참고)타워 스텟 가치'!$B$2:$L$6,L$2,0)*$E425)</f>
        <v>17.499999999999972</v>
      </c>
      <c r="M425">
        <f>VLOOKUP($F425,'(참고)타워 스텟 가치'!$B$2:$L$6,M$2,0)+(VLOOKUP($F425,'(참고)타워 스텟 가치'!$B$2:$L$6,M$2,0)*$E425)</f>
        <v>10.499999999999984</v>
      </c>
      <c r="N425">
        <f>VLOOKUP($F425,'(참고)타워 스텟 가치'!$B$2:$L$6,N$2,0)+(VLOOKUP($F425,'(참고)타워 스텟 가치'!$B$2:$L$6,N$2,0)*$E425)</f>
        <v>0</v>
      </c>
      <c r="O425">
        <f>VLOOKUP($F425,'(참고)타워 스텟 가치'!$B$2:$L$6,O$2,0)+(VLOOKUP($F425,'(참고)타워 스텟 가치'!$B$2:$L$6,O$2,0)*$E425)</f>
        <v>0</v>
      </c>
      <c r="P425">
        <f>VLOOKUP($F425,'(참고)타워 스텟 가치'!$B$2:$L$6,P$2,0)+(VLOOKUP($F425,'(참고)타워 스텟 가치'!$B$2:$L$6,P$2,0)*$E425)</f>
        <v>24.499999999999957</v>
      </c>
      <c r="Q425">
        <f>SUM('스테이지별 몬스터 스텟'!H425*'(참고)타워 스텟 가치'!$Q$17,'스테이지별 몬스터 스텟'!I425*'(참고)타워 스텟 가치'!$R$17,'스테이지별 몬스터 스텟'!J425*'(참고)타워 스텟 가치'!$S$17,'스테이지별 몬스터 스텟'!K425*'(참고)타워 스텟 가치'!$T$17,'스테이지별 몬스터 스텟'!L425*'(참고)타워 스텟 가치'!$U$17,'스테이지별 몬스터 스텟'!M425*'(참고)타워 스텟 가치'!$V$17,'스테이지별 몬스터 스텟'!N425*'(참고)타워 스텟 가치'!$W$17,'스테이지별 몬스터 스텟'!O425*'(참고)타워 스텟 가치'!$X$17,'스테이지별 몬스터 스텟'!P425*'(참고)타워 스텟 가치'!$Y$17)</f>
        <v>265298.24999999953</v>
      </c>
      <c r="R425">
        <v>1</v>
      </c>
      <c r="S425">
        <f>VLOOKUP($F425,'(참고)타워 스텟 가치'!$B$7:$L$11,S$2,0)+(VLOOKUP($F425,'(참고)타워 스텟 가치'!$B$7:$L$11,S$2,0)*$E425)</f>
        <v>87.499999999999858</v>
      </c>
      <c r="T425">
        <f>VLOOKUP($F425,'(참고)타워 스텟 가치'!$B$7:$L$11,T$2,0)+(VLOOKUP($F425,'(참고)타워 스텟 가치'!$B$7:$L$11,T$2,0)*$E425)</f>
        <v>157.49999999999974</v>
      </c>
      <c r="U425">
        <f>VLOOKUP($F425,'(참고)타워 스텟 가치'!$B$7:$L$11,U$2,0)+(VLOOKUP($F425,'(참고)타워 스텟 가치'!$B$7:$L$11,U$2,0)*$E425)</f>
        <v>174999.99999999971</v>
      </c>
      <c r="V425">
        <f>VLOOKUP($F425,'(참고)타워 스텟 가치'!$B$7:$L$11,V$2,0)+(VLOOKUP($F425,'(참고)타워 스텟 가치'!$B$7:$L$11,V$2,0)*$E425)</f>
        <v>1049.9999999999982</v>
      </c>
      <c r="W425">
        <f>VLOOKUP($F425,'(참고)타워 스텟 가치'!$B$7:$L$11,W$2,0)+(VLOOKUP($F425,'(참고)타워 스텟 가치'!$B$7:$L$11,W$2,0)*$E425)</f>
        <v>17.499999999999972</v>
      </c>
      <c r="X425">
        <f>VLOOKUP($F425,'(참고)타워 스텟 가치'!$B$7:$L$11,X$2,0)+(VLOOKUP($F425,'(참고)타워 스텟 가치'!$B$7:$L$11,X$2,0)*$E425)</f>
        <v>10.499999999999984</v>
      </c>
      <c r="Y425">
        <f>VLOOKUP($F425,'(참고)타워 스텟 가치'!$B$7:$L$11,Y$2,0)+(VLOOKUP($F425,'(참고)타워 스텟 가치'!$B$7:$L$11,Y$2,0)*$E425)</f>
        <v>0</v>
      </c>
      <c r="Z425">
        <f>VLOOKUP($F425,'(참고)타워 스텟 가치'!$B$7:$L$11,Z$2,0)+(VLOOKUP($F425,'(참고)타워 스텟 가치'!$B$7:$L$11,Z$2,0)*$E425)</f>
        <v>0</v>
      </c>
      <c r="AA425">
        <f>VLOOKUP($F425,'(참고)타워 스텟 가치'!$B$7:$L$11,AA$2,0)+(VLOOKUP($F425,'(참고)타워 스텟 가치'!$B$7:$L$11,AA$2,0)*$E425)</f>
        <v>24.499999999999957</v>
      </c>
      <c r="AB425">
        <f>SUM('스테이지별 몬스터 스텟'!S425*'(참고)타워 스텟 가치'!$Q$17,'스테이지별 몬스터 스텟'!T425*'(참고)타워 스텟 가치'!$R$17,'스테이지별 몬스터 스텟'!U425*'(참고)타워 스텟 가치'!$S$17,'스테이지별 몬스터 스텟'!V425*'(참고)타워 스텟 가치'!$T$17,'스테이지별 몬스터 스텟'!W425*'(참고)타워 스텟 가치'!$U$17,'스테이지별 몬스터 스텟'!X425*'(참고)타워 스텟 가치'!$V$17,'스테이지별 몬스터 스텟'!Y425*'(참고)타워 스텟 가치'!$W$17,'스테이지별 몬스터 스텟'!Z425*'(참고)타워 스텟 가치'!$X$17,'스테이지별 몬스터 스텟'!AA425*'(참고)타워 스텟 가치'!$Y$17)</f>
        <v>265105.74999999953</v>
      </c>
      <c r="AC425">
        <v>2</v>
      </c>
      <c r="AD425">
        <f>VLOOKUP($F425,'(참고)타워 스텟 가치'!$B$12:$L$16,AD$2,0)+(VLOOKUP($F425,'(참고)타워 스텟 가치'!$B$12:$L$16,AD$2,0)*$E425)</f>
        <v>87.499999999999858</v>
      </c>
      <c r="AE425">
        <f>VLOOKUP($F425,'(참고)타워 스텟 가치'!$B$12:$L$16,AE$2,0)+(VLOOKUP($F425,'(참고)타워 스텟 가치'!$B$12:$L$16,AE$2,0)*$E425)</f>
        <v>104.99999999999983</v>
      </c>
      <c r="AF425">
        <f>VLOOKUP($F425,'(참고)타워 스텟 가치'!$B$12:$L$16,AF$2,0)+(VLOOKUP($F425,'(참고)타워 스텟 가치'!$B$12:$L$16,AF$2,0)*$E425)</f>
        <v>174999.99999999971</v>
      </c>
      <c r="AG425">
        <f>VLOOKUP($F425,'(참고)타워 스텟 가치'!$B$12:$L$16,AG$2,0)+(VLOOKUP($F425,'(참고)타워 스텟 가치'!$B$12:$L$16,AG$2,0)*$E425)</f>
        <v>524.99999999999909</v>
      </c>
      <c r="AH425">
        <f>VLOOKUP($F425,'(참고)타워 스텟 가치'!$B$12:$L$16,AH$2,0)+(VLOOKUP($F425,'(참고)타워 스텟 가치'!$B$12:$L$16,AH$2,0)*$E425)</f>
        <v>17.499999999999972</v>
      </c>
      <c r="AI425">
        <f>VLOOKUP($F425,'(참고)타워 스텟 가치'!$B$12:$L$16,AI$2,0)+(VLOOKUP($F425,'(참고)타워 스텟 가치'!$B$12:$L$16,AI$2,0)*$E425)</f>
        <v>10.499999999999984</v>
      </c>
      <c r="AJ425">
        <f>VLOOKUP($F425,'(참고)타워 스텟 가치'!$B$12:$L$16,AJ$2,0)+(VLOOKUP($F425,'(참고)타워 스텟 가치'!$B$12:$L$16,AJ$2,0)*$E425)</f>
        <v>0</v>
      </c>
      <c r="AK425">
        <f>VLOOKUP($F425,'(참고)타워 스텟 가치'!$B$12:$L$16,AK$2,0)+(VLOOKUP($F425,'(참고)타워 스텟 가치'!$B$12:$L$16,AK$2,0)*$E425)</f>
        <v>0</v>
      </c>
      <c r="AL425">
        <f>VLOOKUP($F425,'(참고)타워 스텟 가치'!$B$12:$L$16,AL$2,0)+(VLOOKUP($F425,'(참고)타워 스텟 가치'!$B$12:$L$16,AL$2,0)*$E425)</f>
        <v>48.999999999999915</v>
      </c>
      <c r="AM425">
        <f>SUM('스테이지별 몬스터 스텟'!AD425*'(참고)타워 스텟 가치'!$Q$17,'스테이지별 몬스터 스텟'!AE425*'(참고)타워 스텟 가치'!$R$17,'스테이지별 몬스터 스텟'!AF425*'(참고)타워 스텟 가치'!$S$17,'스테이지별 몬스터 스텟'!AG425*'(참고)타워 스텟 가치'!$T$17,'스테이지별 몬스터 스텟'!AH425*'(참고)타워 스텟 가치'!$U$17,'스테이지별 몬스터 스텟'!AI425*'(참고)타워 스텟 가치'!$V$17,'스테이지별 몬스터 스텟'!AJ425*'(참고)타워 스텟 가치'!$W$17,'스테이지별 몬스터 스텟'!AK425*'(참고)타워 스텟 가치'!$X$17,'스테이지별 몬스터 스텟'!AL425*'(참고)타워 스텟 가치'!$Y$17)</f>
        <v>264025.99999999953</v>
      </c>
      <c r="AN425">
        <v>3</v>
      </c>
    </row>
    <row r="426" spans="3:40" x14ac:dyDescent="0.3">
      <c r="C426">
        <v>2</v>
      </c>
      <c r="D426">
        <f t="shared" si="20"/>
        <v>85</v>
      </c>
      <c r="E426" s="52">
        <f>VLOOKUP(D426,'스테이지별 난이도 설정'!B:C,2,0)</f>
        <v>33.999999999999943</v>
      </c>
      <c r="F426" t="str">
        <f t="shared" si="21"/>
        <v>레어</v>
      </c>
      <c r="G426">
        <f t="shared" si="19"/>
        <v>6</v>
      </c>
      <c r="H426">
        <f>VLOOKUP($F426,'(참고)타워 스텟 가치'!$B$2:$L$6,H$2,0)+(VLOOKUP($F426,'(참고)타워 스텟 가치'!$B$2:$L$6,H$2,0)*$E426)</f>
        <v>393.74999999999937</v>
      </c>
      <c r="I426">
        <f>VLOOKUP($F426,'(참고)타워 스텟 가치'!$B$2:$L$6,I$2,0)+(VLOOKUP($F426,'(참고)타워 스텟 가치'!$B$2:$L$6,I$2,0)*$E426)</f>
        <v>78.749999999999872</v>
      </c>
      <c r="J426">
        <f>VLOOKUP($F426,'(참고)타워 스텟 가치'!$B$2:$L$6,J$2,0)+(VLOOKUP($F426,'(참고)타워 스텟 가치'!$B$2:$L$6,J$2,0)*$E426)</f>
        <v>174999.99999999971</v>
      </c>
      <c r="K426">
        <f>VLOOKUP($F426,'(참고)타워 스텟 가치'!$B$2:$L$6,K$2,0)+(VLOOKUP($F426,'(참고)타워 스텟 가치'!$B$2:$L$6,K$2,0)*$E426)</f>
        <v>1574.9999999999975</v>
      </c>
      <c r="L426">
        <f>VLOOKUP($F426,'(참고)타워 스텟 가치'!$B$2:$L$6,L$2,0)+(VLOOKUP($F426,'(참고)타워 스텟 가치'!$B$2:$L$6,L$2,0)*$E426)</f>
        <v>26.249999999999957</v>
      </c>
      <c r="M426">
        <f>VLOOKUP($F426,'(참고)타워 스텟 가치'!$B$2:$L$6,M$2,0)+(VLOOKUP($F426,'(참고)타워 스텟 가치'!$B$2:$L$6,M$2,0)*$E426)</f>
        <v>10.499999999999984</v>
      </c>
      <c r="N426">
        <f>VLOOKUP($F426,'(참고)타워 스텟 가치'!$B$2:$L$6,N$2,0)+(VLOOKUP($F426,'(참고)타워 스텟 가치'!$B$2:$L$6,N$2,0)*$E426)</f>
        <v>0</v>
      </c>
      <c r="O426">
        <f>VLOOKUP($F426,'(참고)타워 스텟 가치'!$B$2:$L$6,O$2,0)+(VLOOKUP($F426,'(참고)타워 스텟 가치'!$B$2:$L$6,O$2,0)*$E426)</f>
        <v>0</v>
      </c>
      <c r="P426">
        <f>VLOOKUP($F426,'(참고)타워 스텟 가치'!$B$2:$L$6,P$2,0)+(VLOOKUP($F426,'(참고)타워 스텟 가치'!$B$2:$L$6,P$2,0)*$E426)</f>
        <v>24.499999999999957</v>
      </c>
      <c r="Q426">
        <f>SUM('스테이지별 몬스터 스텟'!H426*'(참고)타워 스텟 가치'!$Q$17,'스테이지별 몬스터 스텟'!I426*'(참고)타워 스텟 가치'!$R$17,'스테이지별 몬스터 스텟'!J426*'(참고)타워 스텟 가치'!$S$17,'스테이지별 몬스터 스텟'!K426*'(참고)타워 스텟 가치'!$T$17,'스테이지별 몬스터 스텟'!L426*'(참고)타워 스텟 가치'!$U$17,'스테이지별 몬스터 스텟'!M426*'(참고)타워 스텟 가치'!$V$17,'스테이지별 몬스터 스텟'!N426*'(참고)타워 스텟 가치'!$W$17,'스테이지별 몬스터 스텟'!O426*'(참고)타워 스텟 가치'!$X$17,'스테이지별 몬스터 스텟'!P426*'(참고)타워 스텟 가치'!$Y$17)</f>
        <v>266667.62499999953</v>
      </c>
      <c r="R426">
        <v>1</v>
      </c>
      <c r="S426">
        <f>VLOOKUP($F426,'(참고)타워 스텟 가치'!$B$7:$L$11,S$2,0)+(VLOOKUP($F426,'(참고)타워 스텟 가치'!$B$7:$L$11,S$2,0)*$E426)</f>
        <v>131.24999999999977</v>
      </c>
      <c r="T426">
        <f>VLOOKUP($F426,'(참고)타워 스텟 가치'!$B$7:$L$11,T$2,0)+(VLOOKUP($F426,'(참고)타워 스텟 가치'!$B$7:$L$11,T$2,0)*$E426)</f>
        <v>236.2499999999996</v>
      </c>
      <c r="U426">
        <f>VLOOKUP($F426,'(참고)타워 스텟 가치'!$B$7:$L$11,U$2,0)+(VLOOKUP($F426,'(참고)타워 스텟 가치'!$B$7:$L$11,U$2,0)*$E426)</f>
        <v>174999.99999999971</v>
      </c>
      <c r="V426">
        <f>VLOOKUP($F426,'(참고)타워 스텟 가치'!$B$7:$L$11,V$2,0)+(VLOOKUP($F426,'(참고)타워 스텟 가치'!$B$7:$L$11,V$2,0)*$E426)</f>
        <v>1574.9999999999975</v>
      </c>
      <c r="W426">
        <f>VLOOKUP($F426,'(참고)타워 스텟 가치'!$B$7:$L$11,W$2,0)+(VLOOKUP($F426,'(참고)타워 스텟 가치'!$B$7:$L$11,W$2,0)*$E426)</f>
        <v>26.249999999999957</v>
      </c>
      <c r="X426">
        <f>VLOOKUP($F426,'(참고)타워 스텟 가치'!$B$7:$L$11,X$2,0)+(VLOOKUP($F426,'(참고)타워 스텟 가치'!$B$7:$L$11,X$2,0)*$E426)</f>
        <v>10.499999999999984</v>
      </c>
      <c r="Y426">
        <f>VLOOKUP($F426,'(참고)타워 스텟 가치'!$B$7:$L$11,Y$2,0)+(VLOOKUP($F426,'(참고)타워 스텟 가치'!$B$7:$L$11,Y$2,0)*$E426)</f>
        <v>0</v>
      </c>
      <c r="Z426">
        <f>VLOOKUP($F426,'(참고)타워 스텟 가치'!$B$7:$L$11,Z$2,0)+(VLOOKUP($F426,'(참고)타워 스텟 가치'!$B$7:$L$11,Z$2,0)*$E426)</f>
        <v>0</v>
      </c>
      <c r="AA426">
        <f>VLOOKUP($F426,'(참고)타워 스텟 가치'!$B$7:$L$11,AA$2,0)+(VLOOKUP($F426,'(참고)타워 스텟 가치'!$B$7:$L$11,AA$2,0)*$E426)</f>
        <v>24.499999999999957</v>
      </c>
      <c r="AB426">
        <f>SUM('스테이지별 몬스터 스텟'!S426*'(참고)타워 스텟 가치'!$Q$17,'스테이지별 몬스터 스텟'!T426*'(참고)타워 스텟 가치'!$R$17,'스테이지별 몬스터 스텟'!U426*'(참고)타워 스텟 가치'!$S$17,'스테이지별 몬스터 스텟'!V426*'(참고)타워 스텟 가치'!$T$17,'스테이지별 몬스터 스텟'!W426*'(참고)타워 스텟 가치'!$U$17,'스테이지별 몬스터 스텟'!X426*'(참고)타워 스텟 가치'!$V$17,'스테이지별 몬스터 스텟'!Y426*'(참고)타워 스텟 가치'!$W$17,'스테이지별 몬스터 스텟'!Z426*'(참고)타워 스텟 가치'!$X$17,'스테이지별 몬스터 스텟'!AA426*'(참고)타워 스텟 가치'!$Y$17)</f>
        <v>266378.87499999953</v>
      </c>
      <c r="AC426">
        <v>2</v>
      </c>
      <c r="AD426">
        <f>VLOOKUP($F426,'(참고)타워 스텟 가치'!$B$12:$L$16,AD$2,0)+(VLOOKUP($F426,'(참고)타워 스텟 가치'!$B$12:$L$16,AD$2,0)*$E426)</f>
        <v>131.24999999999977</v>
      </c>
      <c r="AE426">
        <f>VLOOKUP($F426,'(참고)타워 스텟 가치'!$B$12:$L$16,AE$2,0)+(VLOOKUP($F426,'(참고)타워 스텟 가치'!$B$12:$L$16,AE$2,0)*$E426)</f>
        <v>157.49999999999974</v>
      </c>
      <c r="AF426">
        <f>VLOOKUP($F426,'(참고)타워 스텟 가치'!$B$12:$L$16,AF$2,0)+(VLOOKUP($F426,'(참고)타워 스텟 가치'!$B$12:$L$16,AF$2,0)*$E426)</f>
        <v>174999.99999999971</v>
      </c>
      <c r="AG426">
        <f>VLOOKUP($F426,'(참고)타워 스텟 가치'!$B$12:$L$16,AG$2,0)+(VLOOKUP($F426,'(참고)타워 스텟 가치'!$B$12:$L$16,AG$2,0)*$E426)</f>
        <v>787.49999999999875</v>
      </c>
      <c r="AH426">
        <f>VLOOKUP($F426,'(참고)타워 스텟 가치'!$B$12:$L$16,AH$2,0)+(VLOOKUP($F426,'(참고)타워 스텟 가치'!$B$12:$L$16,AH$2,0)*$E426)</f>
        <v>26.249999999999957</v>
      </c>
      <c r="AI426">
        <f>VLOOKUP($F426,'(참고)타워 스텟 가치'!$B$12:$L$16,AI$2,0)+(VLOOKUP($F426,'(참고)타워 스텟 가치'!$B$12:$L$16,AI$2,0)*$E426)</f>
        <v>10.499999999999984</v>
      </c>
      <c r="AJ426">
        <f>VLOOKUP($F426,'(참고)타워 스텟 가치'!$B$12:$L$16,AJ$2,0)+(VLOOKUP($F426,'(참고)타워 스텟 가치'!$B$12:$L$16,AJ$2,0)*$E426)</f>
        <v>0</v>
      </c>
      <c r="AK426">
        <f>VLOOKUP($F426,'(참고)타워 스텟 가치'!$B$12:$L$16,AK$2,0)+(VLOOKUP($F426,'(참고)타워 스텟 가치'!$B$12:$L$16,AK$2,0)*$E426)</f>
        <v>0</v>
      </c>
      <c r="AL426">
        <f>VLOOKUP($F426,'(참고)타워 스텟 가치'!$B$12:$L$16,AL$2,0)+(VLOOKUP($F426,'(참고)타워 스텟 가치'!$B$12:$L$16,AL$2,0)*$E426)</f>
        <v>48.999999999999915</v>
      </c>
      <c r="AM426">
        <f>SUM('스테이지별 몬스터 스텟'!AD426*'(참고)타워 스텟 가치'!$Q$17,'스테이지별 몬스터 스텟'!AE426*'(참고)타워 스텟 가치'!$R$17,'스테이지별 몬스터 스텟'!AF426*'(참고)타워 스텟 가치'!$S$17,'스테이지별 몬스터 스텟'!AG426*'(참고)타워 스텟 가치'!$T$17,'스테이지별 몬스터 스텟'!AH426*'(참고)타워 스텟 가치'!$U$17,'스테이지별 몬스터 스텟'!AI426*'(참고)타워 스텟 가치'!$V$17,'스테이지별 몬스터 스텟'!AJ426*'(참고)타워 스텟 가치'!$W$17,'스테이지별 몬스터 스텟'!AK426*'(참고)타워 스텟 가치'!$X$17,'스테이지별 몬스터 스텟'!AL426*'(참고)타워 스텟 가치'!$Y$17)</f>
        <v>264734.74999999953</v>
      </c>
      <c r="AN426">
        <v>3</v>
      </c>
    </row>
    <row r="427" spans="3:40" x14ac:dyDescent="0.3">
      <c r="C427">
        <v>3</v>
      </c>
      <c r="D427">
        <f t="shared" si="20"/>
        <v>85</v>
      </c>
      <c r="E427" s="52">
        <f>VLOOKUP(D427,'스테이지별 난이도 설정'!B:C,2,0)</f>
        <v>33.999999999999943</v>
      </c>
      <c r="F427" t="str">
        <f t="shared" si="21"/>
        <v>에픽</v>
      </c>
      <c r="G427">
        <f t="shared" si="19"/>
        <v>6</v>
      </c>
      <c r="H427">
        <f>VLOOKUP($F427,'(참고)타워 스텟 가치'!$B$2:$L$6,H$2,0)+(VLOOKUP($F427,'(참고)타워 스텟 가치'!$B$2:$L$6,H$2,0)*$E427)</f>
        <v>590.62499999999909</v>
      </c>
      <c r="I427">
        <f>VLOOKUP($F427,'(참고)타워 스텟 가치'!$B$2:$L$6,I$2,0)+(VLOOKUP($F427,'(참고)타워 스텟 가치'!$B$2:$L$6,I$2,0)*$E427)</f>
        <v>118.1249999999998</v>
      </c>
      <c r="J427">
        <f>VLOOKUP($F427,'(참고)타워 스텟 가치'!$B$2:$L$6,J$2,0)+(VLOOKUP($F427,'(참고)타워 스텟 가치'!$B$2:$L$6,J$2,0)*$E427)</f>
        <v>174999.99999999971</v>
      </c>
      <c r="K427">
        <f>VLOOKUP($F427,'(참고)타워 스텟 가치'!$B$2:$L$6,K$2,0)+(VLOOKUP($F427,'(참고)타워 스텟 가치'!$B$2:$L$6,K$2,0)*$E427)</f>
        <v>2362.4999999999964</v>
      </c>
      <c r="L427">
        <f>VLOOKUP($F427,'(참고)타워 스텟 가치'!$B$2:$L$6,L$2,0)+(VLOOKUP($F427,'(참고)타워 스텟 가치'!$B$2:$L$6,L$2,0)*$E427)</f>
        <v>39.374999999999936</v>
      </c>
      <c r="M427">
        <f>VLOOKUP($F427,'(참고)타워 스텟 가치'!$B$2:$L$6,M$2,0)+(VLOOKUP($F427,'(참고)타워 스텟 가치'!$B$2:$L$6,M$2,0)*$E427)</f>
        <v>10.499999999999984</v>
      </c>
      <c r="N427">
        <f>VLOOKUP($F427,'(참고)타워 스텟 가치'!$B$2:$L$6,N$2,0)+(VLOOKUP($F427,'(참고)타워 스텟 가치'!$B$2:$L$6,N$2,0)*$E427)</f>
        <v>0</v>
      </c>
      <c r="O427">
        <f>VLOOKUP($F427,'(참고)타워 스텟 가치'!$B$2:$L$6,O$2,0)+(VLOOKUP($F427,'(참고)타워 스텟 가치'!$B$2:$L$6,O$2,0)*$E427)</f>
        <v>0</v>
      </c>
      <c r="P427">
        <f>VLOOKUP($F427,'(참고)타워 스텟 가치'!$B$2:$L$6,P$2,0)+(VLOOKUP($F427,'(참고)타워 스텟 가치'!$B$2:$L$6,P$2,0)*$E427)</f>
        <v>24.499999999999957</v>
      </c>
      <c r="Q427">
        <f>SUM('스테이지별 몬스터 스텟'!H427*'(참고)타워 스텟 가치'!$Q$17,'스테이지별 몬스터 스텟'!I427*'(참고)타워 스텟 가치'!$R$17,'스테이지별 몬스터 스텟'!J427*'(참고)타워 스텟 가치'!$S$17,'스테이지별 몬스터 스텟'!K427*'(참고)타워 스텟 가치'!$T$17,'스테이지별 몬스터 스텟'!L427*'(참고)타워 스텟 가치'!$U$17,'스테이지별 몬스터 스텟'!M427*'(참고)타워 스텟 가치'!$V$17,'스테이지별 몬스터 스텟'!N427*'(참고)타워 스텟 가치'!$W$17,'스테이지별 몬스터 스텟'!O427*'(참고)타워 스텟 가치'!$X$17,'스테이지별 몬스터 스텟'!P427*'(참고)타워 스텟 가치'!$Y$17)</f>
        <v>268721.68749999953</v>
      </c>
      <c r="R427">
        <v>1</v>
      </c>
      <c r="S427">
        <f>VLOOKUP($F427,'(참고)타워 스텟 가치'!$B$7:$L$11,S$2,0)+(VLOOKUP($F427,'(참고)타워 스텟 가치'!$B$7:$L$11,S$2,0)*$E427)</f>
        <v>196.87499999999969</v>
      </c>
      <c r="T427">
        <f>VLOOKUP($F427,'(참고)타워 스텟 가치'!$B$7:$L$11,T$2,0)+(VLOOKUP($F427,'(참고)타워 스텟 가치'!$B$7:$L$11,T$2,0)*$E427)</f>
        <v>354.37499999999943</v>
      </c>
      <c r="U427">
        <f>VLOOKUP($F427,'(참고)타워 스텟 가치'!$B$7:$L$11,U$2,0)+(VLOOKUP($F427,'(참고)타워 스텟 가치'!$B$7:$L$11,U$2,0)*$E427)</f>
        <v>174999.99999999971</v>
      </c>
      <c r="V427">
        <f>VLOOKUP($F427,'(참고)타워 스텟 가치'!$B$7:$L$11,V$2,0)+(VLOOKUP($F427,'(참고)타워 스텟 가치'!$B$7:$L$11,V$2,0)*$E427)</f>
        <v>2362.4999999999964</v>
      </c>
      <c r="W427">
        <f>VLOOKUP($F427,'(참고)타워 스텟 가치'!$B$7:$L$11,W$2,0)+(VLOOKUP($F427,'(참고)타워 스텟 가치'!$B$7:$L$11,W$2,0)*$E427)</f>
        <v>39.374999999999936</v>
      </c>
      <c r="X427">
        <f>VLOOKUP($F427,'(참고)타워 스텟 가치'!$B$7:$L$11,X$2,0)+(VLOOKUP($F427,'(참고)타워 스텟 가치'!$B$7:$L$11,X$2,0)*$E427)</f>
        <v>10.499999999999984</v>
      </c>
      <c r="Y427">
        <f>VLOOKUP($F427,'(참고)타워 스텟 가치'!$B$7:$L$11,Y$2,0)+(VLOOKUP($F427,'(참고)타워 스텟 가치'!$B$7:$L$11,Y$2,0)*$E427)</f>
        <v>0</v>
      </c>
      <c r="Z427">
        <f>VLOOKUP($F427,'(참고)타워 스텟 가치'!$B$7:$L$11,Z$2,0)+(VLOOKUP($F427,'(참고)타워 스텟 가치'!$B$7:$L$11,Z$2,0)*$E427)</f>
        <v>0</v>
      </c>
      <c r="AA427">
        <f>VLOOKUP($F427,'(참고)타워 스텟 가치'!$B$7:$L$11,AA$2,0)+(VLOOKUP($F427,'(참고)타워 스텟 가치'!$B$7:$L$11,AA$2,0)*$E427)</f>
        <v>24.499999999999957</v>
      </c>
      <c r="AB427">
        <f>SUM('스테이지별 몬스터 스텟'!S427*'(참고)타워 스텟 가치'!$Q$17,'스테이지별 몬스터 스텟'!T427*'(참고)타워 스텟 가치'!$R$17,'스테이지별 몬스터 스텟'!U427*'(참고)타워 스텟 가치'!$S$17,'스테이지별 몬스터 스텟'!V427*'(참고)타워 스텟 가치'!$T$17,'스테이지별 몬스터 스텟'!W427*'(참고)타워 스텟 가치'!$U$17,'스테이지별 몬스터 스텟'!X427*'(참고)타워 스텟 가치'!$V$17,'스테이지별 몬스터 스텟'!Y427*'(참고)타워 스텟 가치'!$W$17,'스테이지별 몬스터 스텟'!Z427*'(참고)타워 스텟 가치'!$X$17,'스테이지별 몬스터 스텟'!AA427*'(참고)타워 스텟 가치'!$Y$17)</f>
        <v>268288.56249999953</v>
      </c>
      <c r="AC427">
        <v>2</v>
      </c>
      <c r="AD427">
        <f>VLOOKUP($F427,'(참고)타워 스텟 가치'!$B$12:$L$16,AD$2,0)+(VLOOKUP($F427,'(참고)타워 스텟 가치'!$B$12:$L$16,AD$2,0)*$E427)</f>
        <v>196.87499999999969</v>
      </c>
      <c r="AE427">
        <f>VLOOKUP($F427,'(참고)타워 스텟 가치'!$B$12:$L$16,AE$2,0)+(VLOOKUP($F427,'(참고)타워 스텟 가치'!$B$12:$L$16,AE$2,0)*$E427)</f>
        <v>236.2499999999996</v>
      </c>
      <c r="AF427">
        <f>VLOOKUP($F427,'(참고)타워 스텟 가치'!$B$12:$L$16,AF$2,0)+(VLOOKUP($F427,'(참고)타워 스텟 가치'!$B$12:$L$16,AF$2,0)*$E427)</f>
        <v>174999.99999999971</v>
      </c>
      <c r="AG427">
        <f>VLOOKUP($F427,'(참고)타워 스텟 가치'!$B$12:$L$16,AG$2,0)+(VLOOKUP($F427,'(참고)타워 스텟 가치'!$B$12:$L$16,AG$2,0)*$E427)</f>
        <v>1181.2499999999982</v>
      </c>
      <c r="AH427">
        <f>VLOOKUP($F427,'(참고)타워 스텟 가치'!$B$12:$L$16,AH$2,0)+(VLOOKUP($F427,'(참고)타워 스텟 가치'!$B$12:$L$16,AH$2,0)*$E427)</f>
        <v>39.374999999999936</v>
      </c>
      <c r="AI427">
        <f>VLOOKUP($F427,'(참고)타워 스텟 가치'!$B$12:$L$16,AI$2,0)+(VLOOKUP($F427,'(참고)타워 스텟 가치'!$B$12:$L$16,AI$2,0)*$E427)</f>
        <v>10.499999999999984</v>
      </c>
      <c r="AJ427">
        <f>VLOOKUP($F427,'(참고)타워 스텟 가치'!$B$12:$L$16,AJ$2,0)+(VLOOKUP($F427,'(참고)타워 스텟 가치'!$B$12:$L$16,AJ$2,0)*$E427)</f>
        <v>0</v>
      </c>
      <c r="AK427">
        <f>VLOOKUP($F427,'(참고)타워 스텟 가치'!$B$12:$L$16,AK$2,0)+(VLOOKUP($F427,'(참고)타워 스텟 가치'!$B$12:$L$16,AK$2,0)*$E427)</f>
        <v>0</v>
      </c>
      <c r="AL427">
        <f>VLOOKUP($F427,'(참고)타워 스텟 가치'!$B$12:$L$16,AL$2,0)+(VLOOKUP($F427,'(참고)타워 스텟 가치'!$B$12:$L$16,AL$2,0)*$E427)</f>
        <v>48.999999999999915</v>
      </c>
      <c r="AM427">
        <f>SUM('스테이지별 몬스터 스텟'!AD427*'(참고)타워 스텟 가치'!$Q$17,'스테이지별 몬스터 스텟'!AE427*'(참고)타워 스텟 가치'!$R$17,'스테이지별 몬스터 스텟'!AF427*'(참고)타워 스텟 가치'!$S$17,'스테이지별 몬스터 스텟'!AG427*'(참고)타워 스텟 가치'!$T$17,'스테이지별 몬스터 스텟'!AH427*'(참고)타워 스텟 가치'!$U$17,'스테이지별 몬스터 스텟'!AI427*'(참고)타워 스텟 가치'!$V$17,'스테이지별 몬스터 스텟'!AJ427*'(참고)타워 스텟 가치'!$W$17,'스테이지별 몬스터 스텟'!AK427*'(참고)타워 스텟 가치'!$X$17,'스테이지별 몬스터 스텟'!AL427*'(참고)타워 스텟 가치'!$Y$17)</f>
        <v>265797.87499999953</v>
      </c>
      <c r="AN427">
        <v>3</v>
      </c>
    </row>
    <row r="428" spans="3:40" x14ac:dyDescent="0.3">
      <c r="C428">
        <v>4</v>
      </c>
      <c r="D428">
        <f t="shared" si="20"/>
        <v>85</v>
      </c>
      <c r="E428" s="52">
        <f>VLOOKUP(D428,'스테이지별 난이도 설정'!B:C,2,0)</f>
        <v>33.999999999999943</v>
      </c>
      <c r="F428" t="str">
        <f t="shared" si="21"/>
        <v>유니크</v>
      </c>
      <c r="G428">
        <f t="shared" si="19"/>
        <v>6</v>
      </c>
      <c r="H428">
        <f>VLOOKUP($F428,'(참고)타워 스텟 가치'!$B$2:$L$6,H$2,0)+(VLOOKUP($F428,'(참고)타워 스텟 가치'!$B$2:$L$6,H$2,0)*$E428)</f>
        <v>885.93749999999852</v>
      </c>
      <c r="I428">
        <f>VLOOKUP($F428,'(참고)타워 스텟 가치'!$B$2:$L$6,I$2,0)+(VLOOKUP($F428,'(참고)타워 스텟 가치'!$B$2:$L$6,I$2,0)*$E428)</f>
        <v>177.18749999999972</v>
      </c>
      <c r="J428">
        <f>VLOOKUP($F428,'(참고)타워 스텟 가치'!$B$2:$L$6,J$2,0)+(VLOOKUP($F428,'(참고)타워 스텟 가치'!$B$2:$L$6,J$2,0)*$E428)</f>
        <v>174999.99999999971</v>
      </c>
      <c r="K428">
        <f>VLOOKUP($F428,'(참고)타워 스텟 가치'!$B$2:$L$6,K$2,0)+(VLOOKUP($F428,'(참고)타워 스텟 가치'!$B$2:$L$6,K$2,0)*$E428)</f>
        <v>3543.7499999999941</v>
      </c>
      <c r="L428">
        <f>VLOOKUP($F428,'(참고)타워 스텟 가치'!$B$2:$L$6,L$2,0)+(VLOOKUP($F428,'(참고)타워 스텟 가치'!$B$2:$L$6,L$2,0)*$E428)</f>
        <v>59.062499999999901</v>
      </c>
      <c r="M428">
        <f>VLOOKUP($F428,'(참고)타워 스텟 가치'!$B$2:$L$6,M$2,0)+(VLOOKUP($F428,'(참고)타워 스텟 가치'!$B$2:$L$6,M$2,0)*$E428)</f>
        <v>10.499999999999984</v>
      </c>
      <c r="N428">
        <f>VLOOKUP($F428,'(참고)타워 스텟 가치'!$B$2:$L$6,N$2,0)+(VLOOKUP($F428,'(참고)타워 스텟 가치'!$B$2:$L$6,N$2,0)*$E428)</f>
        <v>0</v>
      </c>
      <c r="O428">
        <f>VLOOKUP($F428,'(참고)타워 스텟 가치'!$B$2:$L$6,O$2,0)+(VLOOKUP($F428,'(참고)타워 스텟 가치'!$B$2:$L$6,O$2,0)*$E428)</f>
        <v>0</v>
      </c>
      <c r="P428">
        <f>VLOOKUP($F428,'(참고)타워 스텟 가치'!$B$2:$L$6,P$2,0)+(VLOOKUP($F428,'(참고)타워 스텟 가치'!$B$2:$L$6,P$2,0)*$E428)</f>
        <v>34.999999999999943</v>
      </c>
      <c r="Q428">
        <f>SUM('스테이지별 몬스터 스텟'!H428*'(참고)타워 스텟 가치'!$Q$17,'스테이지별 몬스터 스텟'!I428*'(참고)타워 스텟 가치'!$R$17,'스테이지별 몬스터 스텟'!J428*'(참고)타워 스텟 가치'!$S$17,'스테이지별 몬스터 스텟'!K428*'(참고)타워 스텟 가치'!$T$17,'스테이지별 몬스터 스텟'!L428*'(참고)타워 스텟 가치'!$U$17,'스테이지별 몬스터 스텟'!M428*'(참고)타워 스텟 가치'!$V$17,'스테이지별 몬스터 스텟'!N428*'(참고)타워 스텟 가치'!$W$17,'스테이지별 몬스터 스텟'!O428*'(참고)타워 스텟 가치'!$X$17,'스테이지별 몬스터 스텟'!P428*'(참고)타워 스텟 가치'!$Y$17)</f>
        <v>271823.78124999953</v>
      </c>
      <c r="R428">
        <v>1</v>
      </c>
      <c r="S428">
        <f>VLOOKUP($F428,'(참고)타워 스텟 가치'!$B$7:$L$11,S$2,0)+(VLOOKUP($F428,'(참고)타워 스텟 가치'!$B$7:$L$11,S$2,0)*$E428)</f>
        <v>295.31249999999955</v>
      </c>
      <c r="T428">
        <f>VLOOKUP($F428,'(참고)타워 스텟 가치'!$B$7:$L$11,T$2,0)+(VLOOKUP($F428,'(참고)타워 스텟 가치'!$B$7:$L$11,T$2,0)*$E428)</f>
        <v>531.56249999999909</v>
      </c>
      <c r="U428">
        <f>VLOOKUP($F428,'(참고)타워 스텟 가치'!$B$7:$L$11,U$2,0)+(VLOOKUP($F428,'(참고)타워 스텟 가치'!$B$7:$L$11,U$2,0)*$E428)</f>
        <v>174999.99999999971</v>
      </c>
      <c r="V428">
        <f>VLOOKUP($F428,'(참고)타워 스텟 가치'!$B$7:$L$11,V$2,0)+(VLOOKUP($F428,'(참고)타워 스텟 가치'!$B$7:$L$11,V$2,0)*$E428)</f>
        <v>3543.7499999999941</v>
      </c>
      <c r="W428">
        <f>VLOOKUP($F428,'(참고)타워 스텟 가치'!$B$7:$L$11,W$2,0)+(VLOOKUP($F428,'(참고)타워 스텟 가치'!$B$7:$L$11,W$2,0)*$E428)</f>
        <v>59.062499999999901</v>
      </c>
      <c r="X428">
        <f>VLOOKUP($F428,'(참고)타워 스텟 가치'!$B$7:$L$11,X$2,0)+(VLOOKUP($F428,'(참고)타워 스텟 가치'!$B$7:$L$11,X$2,0)*$E428)</f>
        <v>10.499999999999984</v>
      </c>
      <c r="Y428">
        <f>VLOOKUP($F428,'(참고)타워 스텟 가치'!$B$7:$L$11,Y$2,0)+(VLOOKUP($F428,'(참고)타워 스텟 가치'!$B$7:$L$11,Y$2,0)*$E428)</f>
        <v>0</v>
      </c>
      <c r="Z428">
        <f>VLOOKUP($F428,'(참고)타워 스텟 가치'!$B$7:$L$11,Z$2,0)+(VLOOKUP($F428,'(참고)타워 스텟 가치'!$B$7:$L$11,Z$2,0)*$E428)</f>
        <v>0</v>
      </c>
      <c r="AA428">
        <f>VLOOKUP($F428,'(참고)타워 스텟 가치'!$B$7:$L$11,AA$2,0)+(VLOOKUP($F428,'(참고)타워 스텟 가치'!$B$7:$L$11,AA$2,0)*$E428)</f>
        <v>34.999999999999943</v>
      </c>
      <c r="AB428">
        <f>SUM('스테이지별 몬스터 스텟'!S428*'(참고)타워 스텟 가치'!$Q$17,'스테이지별 몬스터 스텟'!T428*'(참고)타워 스텟 가치'!$R$17,'스테이지별 몬스터 스텟'!U428*'(참고)타워 스텟 가치'!$S$17,'스테이지별 몬스터 스텟'!V428*'(참고)타워 스텟 가치'!$T$17,'스테이지별 몬스터 스텟'!W428*'(참고)타워 스텟 가치'!$U$17,'스테이지별 몬스터 스텟'!X428*'(참고)타워 스텟 가치'!$V$17,'스테이지별 몬스터 스텟'!Y428*'(참고)타워 스텟 가치'!$W$17,'스테이지별 몬스터 스텟'!Z428*'(참고)타워 스텟 가치'!$X$17,'스테이지별 몬스터 스텟'!AA428*'(참고)타워 스텟 가치'!$Y$17)</f>
        <v>271174.09374999953</v>
      </c>
      <c r="AC428">
        <v>2</v>
      </c>
      <c r="AD428">
        <f>VLOOKUP($F428,'(참고)타워 스텟 가치'!$B$12:$L$16,AD$2,0)+(VLOOKUP($F428,'(참고)타워 스텟 가치'!$B$12:$L$16,AD$2,0)*$E428)</f>
        <v>295.31249999999955</v>
      </c>
      <c r="AE428">
        <f>VLOOKUP($F428,'(참고)타워 스텟 가치'!$B$12:$L$16,AE$2,0)+(VLOOKUP($F428,'(참고)타워 스텟 가치'!$B$12:$L$16,AE$2,0)*$E428)</f>
        <v>354.37499999999943</v>
      </c>
      <c r="AF428">
        <f>VLOOKUP($F428,'(참고)타워 스텟 가치'!$B$12:$L$16,AF$2,0)+(VLOOKUP($F428,'(참고)타워 스텟 가치'!$B$12:$L$16,AF$2,0)*$E428)</f>
        <v>174999.99999999971</v>
      </c>
      <c r="AG428">
        <f>VLOOKUP($F428,'(참고)타워 스텟 가치'!$B$12:$L$16,AG$2,0)+(VLOOKUP($F428,'(참고)타워 스텟 가치'!$B$12:$L$16,AG$2,0)*$E428)</f>
        <v>1771.874999999997</v>
      </c>
      <c r="AH428">
        <f>VLOOKUP($F428,'(참고)타워 스텟 가치'!$B$12:$L$16,AH$2,0)+(VLOOKUP($F428,'(참고)타워 스텟 가치'!$B$12:$L$16,AH$2,0)*$E428)</f>
        <v>59.062499999999901</v>
      </c>
      <c r="AI428">
        <f>VLOOKUP($F428,'(참고)타워 스텟 가치'!$B$12:$L$16,AI$2,0)+(VLOOKUP($F428,'(참고)타워 스텟 가치'!$B$12:$L$16,AI$2,0)*$E428)</f>
        <v>10.499999999999984</v>
      </c>
      <c r="AJ428">
        <f>VLOOKUP($F428,'(참고)타워 스텟 가치'!$B$12:$L$16,AJ$2,0)+(VLOOKUP($F428,'(참고)타워 스텟 가치'!$B$12:$L$16,AJ$2,0)*$E428)</f>
        <v>0</v>
      </c>
      <c r="AK428">
        <f>VLOOKUP($F428,'(참고)타워 스텟 가치'!$B$12:$L$16,AK$2,0)+(VLOOKUP($F428,'(참고)타워 스텟 가치'!$B$12:$L$16,AK$2,0)*$E428)</f>
        <v>0</v>
      </c>
      <c r="AL428">
        <f>VLOOKUP($F428,'(참고)타워 스텟 가치'!$B$12:$L$16,AL$2,0)+(VLOOKUP($F428,'(참고)타워 스텟 가치'!$B$12:$L$16,AL$2,0)*$E428)</f>
        <v>69.999999999999886</v>
      </c>
      <c r="AM428">
        <f>SUM('스테이지별 몬스터 스텟'!AD428*'(참고)타워 스텟 가치'!$Q$17,'스테이지별 몬스터 스텟'!AE428*'(참고)타워 스텟 가치'!$R$17,'스테이지별 몬스터 스텟'!AF428*'(참고)타워 스텟 가치'!$S$17,'스테이지별 몬스터 스텟'!AG428*'(참고)타워 스텟 가치'!$T$17,'스테이지별 몬스터 스텟'!AH428*'(참고)타워 스텟 가치'!$U$17,'스테이지별 몬스터 스텟'!AI428*'(참고)타워 스텟 가치'!$V$17,'스테이지별 몬스터 스텟'!AJ428*'(참고)타워 스텟 가치'!$W$17,'스테이지별 몬스터 스텟'!AK428*'(참고)타워 스텟 가치'!$X$17,'스테이지별 몬스터 스텟'!AL428*'(참고)타워 스텟 가치'!$Y$17)</f>
        <v>267434.56249999953</v>
      </c>
      <c r="AN428">
        <v>3</v>
      </c>
    </row>
    <row r="429" spans="3:40" x14ac:dyDescent="0.3">
      <c r="C429">
        <v>5</v>
      </c>
      <c r="D429">
        <f t="shared" si="20"/>
        <v>85</v>
      </c>
      <c r="E429" s="52">
        <f>VLOOKUP(D429,'스테이지별 난이도 설정'!B:C,2,0)</f>
        <v>33.999999999999943</v>
      </c>
      <c r="F429" t="str">
        <f t="shared" si="21"/>
        <v>스페셜</v>
      </c>
      <c r="G429">
        <f t="shared" si="19"/>
        <v>6</v>
      </c>
      <c r="H429">
        <f>VLOOKUP($F429,'(참고)타워 스텟 가치'!$B$2:$L$6,H$2,0)+(VLOOKUP($F429,'(참고)타워 스텟 가치'!$B$2:$L$6,H$2,0)*$E429)</f>
        <v>1328.906249999998</v>
      </c>
      <c r="I429">
        <f>VLOOKUP($F429,'(참고)타워 스텟 가치'!$B$2:$L$6,I$2,0)+(VLOOKUP($F429,'(참고)타워 스텟 가치'!$B$2:$L$6,I$2,0)*$E429)</f>
        <v>265.78124999999955</v>
      </c>
      <c r="J429">
        <f>VLOOKUP($F429,'(참고)타워 스텟 가치'!$B$2:$L$6,J$2,0)+(VLOOKUP($F429,'(참고)타워 스텟 가치'!$B$2:$L$6,J$2,0)*$E429)</f>
        <v>174999.99999999971</v>
      </c>
      <c r="K429">
        <f>VLOOKUP($F429,'(참고)타워 스텟 가치'!$B$2:$L$6,K$2,0)+(VLOOKUP($F429,'(참고)타워 스텟 가치'!$B$2:$L$6,K$2,0)*$E429)</f>
        <v>5315.6249999999918</v>
      </c>
      <c r="L429">
        <f>VLOOKUP($F429,'(참고)타워 스텟 가치'!$B$2:$L$6,L$2,0)+(VLOOKUP($F429,'(참고)타워 스텟 가치'!$B$2:$L$6,L$2,0)*$E429)</f>
        <v>88.593749999999858</v>
      </c>
      <c r="M429">
        <f>VLOOKUP($F429,'(참고)타워 스텟 가치'!$B$2:$L$6,M$2,0)+(VLOOKUP($F429,'(참고)타워 스텟 가치'!$B$2:$L$6,M$2,0)*$E429)</f>
        <v>10.499999999999984</v>
      </c>
      <c r="N429">
        <f>VLOOKUP($F429,'(참고)타워 스텟 가치'!$B$2:$L$6,N$2,0)+(VLOOKUP($F429,'(참고)타워 스텟 가치'!$B$2:$L$6,N$2,0)*$E429)</f>
        <v>0</v>
      </c>
      <c r="O429">
        <f>VLOOKUP($F429,'(참고)타워 스텟 가치'!$B$2:$L$6,O$2,0)+(VLOOKUP($F429,'(참고)타워 스텟 가치'!$B$2:$L$6,O$2,0)*$E429)</f>
        <v>0</v>
      </c>
      <c r="P429">
        <f>VLOOKUP($F429,'(참고)타워 스텟 가치'!$B$2:$L$6,P$2,0)+(VLOOKUP($F429,'(참고)타워 스텟 가치'!$B$2:$L$6,P$2,0)*$E429)</f>
        <v>34.999999999999943</v>
      </c>
      <c r="Q429">
        <f>SUM('스테이지별 몬스터 스텟'!H429*'(참고)타워 스텟 가치'!$Q$17,'스테이지별 몬스터 스텟'!I429*'(참고)타워 스텟 가치'!$R$17,'스테이지별 몬스터 스텟'!J429*'(참고)타워 스텟 가치'!$S$17,'스테이지별 몬스터 스텟'!K429*'(참고)타워 스텟 가치'!$T$17,'스테이지별 몬스터 스텟'!L429*'(참고)타워 스텟 가치'!$U$17,'스테이지별 몬스터 스텟'!M429*'(참고)타워 스텟 가치'!$V$17,'스테이지별 몬스터 스텟'!N429*'(참고)타워 스텟 가치'!$W$17,'스테이지별 몬스터 스텟'!O429*'(참고)타워 스텟 가치'!$X$17,'스테이지별 몬스터 스텟'!P429*'(참고)타워 스텟 가치'!$Y$17)</f>
        <v>276445.42187499953</v>
      </c>
      <c r="R429">
        <v>1</v>
      </c>
      <c r="S429">
        <f>VLOOKUP($F429,'(참고)타워 스텟 가치'!$B$7:$L$11,S$2,0)+(VLOOKUP($F429,'(참고)타워 스텟 가치'!$B$7:$L$11,S$2,0)*$E429)</f>
        <v>442.96874999999926</v>
      </c>
      <c r="T429">
        <f>VLOOKUP($F429,'(참고)타워 스텟 가치'!$B$7:$L$11,T$2,0)+(VLOOKUP($F429,'(참고)타워 스텟 가치'!$B$7:$L$11,T$2,0)*$E429)</f>
        <v>797.34374999999875</v>
      </c>
      <c r="U429">
        <f>VLOOKUP($F429,'(참고)타워 스텟 가치'!$B$7:$L$11,U$2,0)+(VLOOKUP($F429,'(참고)타워 스텟 가치'!$B$7:$L$11,U$2,0)*$E429)</f>
        <v>174999.99999999971</v>
      </c>
      <c r="V429">
        <f>VLOOKUP($F429,'(참고)타워 스텟 가치'!$B$7:$L$11,V$2,0)+(VLOOKUP($F429,'(참고)타워 스텟 가치'!$B$7:$L$11,V$2,0)*$E429)</f>
        <v>5315.6249999999918</v>
      </c>
      <c r="W429">
        <f>VLOOKUP($F429,'(참고)타워 스텟 가치'!$B$7:$L$11,W$2,0)+(VLOOKUP($F429,'(참고)타워 스텟 가치'!$B$7:$L$11,W$2,0)*$E429)</f>
        <v>88.593749999999858</v>
      </c>
      <c r="X429">
        <f>VLOOKUP($F429,'(참고)타워 스텟 가치'!$B$7:$L$11,X$2,0)+(VLOOKUP($F429,'(참고)타워 스텟 가치'!$B$7:$L$11,X$2,0)*$E429)</f>
        <v>10.499999999999984</v>
      </c>
      <c r="Y429">
        <f>VLOOKUP($F429,'(참고)타워 스텟 가치'!$B$7:$L$11,Y$2,0)+(VLOOKUP($F429,'(참고)타워 스텟 가치'!$B$7:$L$11,Y$2,0)*$E429)</f>
        <v>0</v>
      </c>
      <c r="Z429">
        <f>VLOOKUP($F429,'(참고)타워 스텟 가치'!$B$7:$L$11,Z$2,0)+(VLOOKUP($F429,'(참고)타워 스텟 가치'!$B$7:$L$11,Z$2,0)*$E429)</f>
        <v>0</v>
      </c>
      <c r="AA429">
        <f>VLOOKUP($F429,'(참고)타워 스텟 가치'!$B$7:$L$11,AA$2,0)+(VLOOKUP($F429,'(참고)타워 스텟 가치'!$B$7:$L$11,AA$2,0)*$E429)</f>
        <v>34.999999999999943</v>
      </c>
      <c r="AB429">
        <f>SUM('스테이지별 몬스터 스텟'!S429*'(참고)타워 스텟 가치'!$Q$17,'스테이지별 몬스터 스텟'!T429*'(참고)타워 스텟 가치'!$R$17,'스테이지별 몬스터 스텟'!U429*'(참고)타워 스텟 가치'!$S$17,'스테이지별 몬스터 스텟'!V429*'(참고)타워 스텟 가치'!$T$17,'스테이지별 몬스터 스텟'!W429*'(참고)타워 스텟 가치'!$U$17,'스테이지별 몬스터 스텟'!X429*'(참고)타워 스텟 가치'!$V$17,'스테이지별 몬스터 스텟'!Y429*'(참고)타워 스텟 가치'!$W$17,'스테이지별 몬스터 스텟'!Z429*'(참고)타워 스텟 가치'!$X$17,'스테이지별 몬스터 스텟'!AA429*'(참고)타워 스텟 가치'!$Y$17)</f>
        <v>275470.89062499953</v>
      </c>
      <c r="AC429">
        <v>2</v>
      </c>
      <c r="AD429">
        <f>VLOOKUP($F429,'(참고)타워 스텟 가치'!$B$12:$L$16,AD$2,0)+(VLOOKUP($F429,'(참고)타워 스텟 가치'!$B$12:$L$16,AD$2,0)*$E429)</f>
        <v>442.96874999999926</v>
      </c>
      <c r="AE429">
        <f>VLOOKUP($F429,'(참고)타워 스텟 가치'!$B$12:$L$16,AE$2,0)+(VLOOKUP($F429,'(참고)타워 스텟 가치'!$B$12:$L$16,AE$2,0)*$E429)</f>
        <v>531.56249999999909</v>
      </c>
      <c r="AF429">
        <f>VLOOKUP($F429,'(참고)타워 스텟 가치'!$B$12:$L$16,AF$2,0)+(VLOOKUP($F429,'(참고)타워 스텟 가치'!$B$12:$L$16,AF$2,0)*$E429)</f>
        <v>174999.99999999971</v>
      </c>
      <c r="AG429">
        <f>VLOOKUP($F429,'(참고)타워 스텟 가치'!$B$12:$L$16,AG$2,0)+(VLOOKUP($F429,'(참고)타워 스텟 가치'!$B$12:$L$16,AG$2,0)*$E429)</f>
        <v>2657.8124999999959</v>
      </c>
      <c r="AH429">
        <f>VLOOKUP($F429,'(참고)타워 스텟 가치'!$B$12:$L$16,AH$2,0)+(VLOOKUP($F429,'(참고)타워 스텟 가치'!$B$12:$L$16,AH$2,0)*$E429)</f>
        <v>88.593749999999858</v>
      </c>
      <c r="AI429">
        <f>VLOOKUP($F429,'(참고)타워 스텟 가치'!$B$12:$L$16,AI$2,0)+(VLOOKUP($F429,'(참고)타워 스텟 가치'!$B$12:$L$16,AI$2,0)*$E429)</f>
        <v>10.499999999999984</v>
      </c>
      <c r="AJ429">
        <f>VLOOKUP($F429,'(참고)타워 스텟 가치'!$B$12:$L$16,AJ$2,0)+(VLOOKUP($F429,'(참고)타워 스텟 가치'!$B$12:$L$16,AJ$2,0)*$E429)</f>
        <v>0</v>
      </c>
      <c r="AK429">
        <f>VLOOKUP($F429,'(참고)타워 스텟 가치'!$B$12:$L$16,AK$2,0)+(VLOOKUP($F429,'(참고)타워 스텟 가치'!$B$12:$L$16,AK$2,0)*$E429)</f>
        <v>0</v>
      </c>
      <c r="AL429">
        <f>VLOOKUP($F429,'(참고)타워 스텟 가치'!$B$12:$L$16,AL$2,0)+(VLOOKUP($F429,'(참고)타워 스텟 가치'!$B$12:$L$16,AL$2,0)*$E429)</f>
        <v>69.999999999999886</v>
      </c>
      <c r="AM429">
        <f>SUM('스테이지별 몬스터 스텟'!AD429*'(참고)타워 스텟 가치'!$Q$17,'스테이지별 몬스터 스텟'!AE429*'(참고)타워 스텟 가치'!$R$17,'스테이지별 몬스터 스텟'!AF429*'(참고)타워 스텟 가치'!$S$17,'스테이지별 몬스터 스텟'!AG429*'(참고)타워 스텟 가치'!$T$17,'스테이지별 몬스터 스텟'!AH429*'(참고)타워 스텟 가치'!$U$17,'스테이지별 몬스터 스텟'!AI429*'(참고)타워 스텟 가치'!$V$17,'스테이지별 몬스터 스텟'!AJ429*'(참고)타워 스텟 가치'!$W$17,'스테이지별 몬스터 스텟'!AK429*'(참고)타워 스텟 가치'!$X$17,'스테이지별 몬스터 스텟'!AL429*'(참고)타워 스텟 가치'!$Y$17)</f>
        <v>269826.59374999953</v>
      </c>
      <c r="AN429">
        <v>3</v>
      </c>
    </row>
    <row r="430" spans="3:40" x14ac:dyDescent="0.3">
      <c r="C430">
        <v>1</v>
      </c>
      <c r="D430">
        <f t="shared" si="20"/>
        <v>86</v>
      </c>
      <c r="E430" s="52">
        <f>VLOOKUP(D430,'스테이지별 난이도 설정'!B:C,2,0)</f>
        <v>34.399999999999942</v>
      </c>
      <c r="F430" t="str">
        <f t="shared" si="21"/>
        <v>일반</v>
      </c>
      <c r="G430">
        <f t="shared" si="19"/>
        <v>6</v>
      </c>
      <c r="H430">
        <f>VLOOKUP($F430,'(참고)타워 스텟 가치'!$B$2:$L$6,H$2,0)+(VLOOKUP($F430,'(참고)타워 스텟 가치'!$B$2:$L$6,H$2,0)*$E430)</f>
        <v>265.49999999999955</v>
      </c>
      <c r="I430">
        <f>VLOOKUP($F430,'(참고)타워 스텟 가치'!$B$2:$L$6,I$2,0)+(VLOOKUP($F430,'(참고)타워 스텟 가치'!$B$2:$L$6,I$2,0)*$E430)</f>
        <v>53.099999999999909</v>
      </c>
      <c r="J430">
        <f>VLOOKUP($F430,'(참고)타워 스텟 가치'!$B$2:$L$6,J$2,0)+(VLOOKUP($F430,'(참고)타워 스텟 가치'!$B$2:$L$6,J$2,0)*$E430)</f>
        <v>176999.99999999971</v>
      </c>
      <c r="K430">
        <f>VLOOKUP($F430,'(참고)타워 스텟 가치'!$B$2:$L$6,K$2,0)+(VLOOKUP($F430,'(참고)타워 스텟 가치'!$B$2:$L$6,K$2,0)*$E430)</f>
        <v>1061.9999999999982</v>
      </c>
      <c r="L430">
        <f>VLOOKUP($F430,'(참고)타워 스텟 가치'!$B$2:$L$6,L$2,0)+(VLOOKUP($F430,'(참고)타워 스텟 가치'!$B$2:$L$6,L$2,0)*$E430)</f>
        <v>17.699999999999971</v>
      </c>
      <c r="M430">
        <f>VLOOKUP($F430,'(참고)타워 스텟 가치'!$B$2:$L$6,M$2,0)+(VLOOKUP($F430,'(참고)타워 스텟 가치'!$B$2:$L$6,M$2,0)*$E430)</f>
        <v>10.619999999999983</v>
      </c>
      <c r="N430">
        <f>VLOOKUP($F430,'(참고)타워 스텟 가치'!$B$2:$L$6,N$2,0)+(VLOOKUP($F430,'(참고)타워 스텟 가치'!$B$2:$L$6,N$2,0)*$E430)</f>
        <v>0</v>
      </c>
      <c r="O430">
        <f>VLOOKUP($F430,'(참고)타워 스텟 가치'!$B$2:$L$6,O$2,0)+(VLOOKUP($F430,'(참고)타워 스텟 가치'!$B$2:$L$6,O$2,0)*$E430)</f>
        <v>0</v>
      </c>
      <c r="P430">
        <f>VLOOKUP($F430,'(참고)타워 스텟 가치'!$B$2:$L$6,P$2,0)+(VLOOKUP($F430,'(참고)타워 스텟 가치'!$B$2:$L$6,P$2,0)*$E430)</f>
        <v>24.779999999999959</v>
      </c>
      <c r="Q430">
        <f>SUM('스테이지별 몬스터 스텟'!H430*'(참고)타워 스텟 가치'!$Q$17,'스테이지별 몬스터 스텟'!I430*'(참고)타워 스텟 가치'!$R$17,'스테이지별 몬스터 스텟'!J430*'(참고)타워 스텟 가치'!$S$17,'스테이지별 몬스터 스텟'!K430*'(참고)타워 스텟 가치'!$T$17,'스테이지별 몬스터 스텟'!L430*'(참고)타워 스텟 가치'!$U$17,'스테이지별 몬스터 스텟'!M430*'(참고)타워 스텟 가치'!$V$17,'스테이지별 몬스터 스텟'!N430*'(참고)타워 스텟 가치'!$W$17,'스테이지별 몬스터 스텟'!O430*'(참고)타워 스텟 가치'!$X$17,'스테이지별 몬스터 스텟'!P430*'(참고)타워 스텟 가치'!$Y$17)</f>
        <v>268330.22999999957</v>
      </c>
      <c r="R430">
        <v>1</v>
      </c>
      <c r="S430">
        <f>VLOOKUP($F430,'(참고)타워 스텟 가치'!$B$7:$L$11,S$2,0)+(VLOOKUP($F430,'(참고)타워 스텟 가치'!$B$7:$L$11,S$2,0)*$E430)</f>
        <v>88.499999999999858</v>
      </c>
      <c r="T430">
        <f>VLOOKUP($F430,'(참고)타워 스텟 가치'!$B$7:$L$11,T$2,0)+(VLOOKUP($F430,'(참고)타워 스텟 가치'!$B$7:$L$11,T$2,0)*$E430)</f>
        <v>159.29999999999973</v>
      </c>
      <c r="U430">
        <f>VLOOKUP($F430,'(참고)타워 스텟 가치'!$B$7:$L$11,U$2,0)+(VLOOKUP($F430,'(참고)타워 스텟 가치'!$B$7:$L$11,U$2,0)*$E430)</f>
        <v>176999.99999999971</v>
      </c>
      <c r="V430">
        <f>VLOOKUP($F430,'(참고)타워 스텟 가치'!$B$7:$L$11,V$2,0)+(VLOOKUP($F430,'(참고)타워 스텟 가치'!$B$7:$L$11,V$2,0)*$E430)</f>
        <v>1061.9999999999982</v>
      </c>
      <c r="W430">
        <f>VLOOKUP($F430,'(참고)타워 스텟 가치'!$B$7:$L$11,W$2,0)+(VLOOKUP($F430,'(참고)타워 스텟 가치'!$B$7:$L$11,W$2,0)*$E430)</f>
        <v>17.699999999999971</v>
      </c>
      <c r="X430">
        <f>VLOOKUP($F430,'(참고)타워 스텟 가치'!$B$7:$L$11,X$2,0)+(VLOOKUP($F430,'(참고)타워 스텟 가치'!$B$7:$L$11,X$2,0)*$E430)</f>
        <v>10.619999999999983</v>
      </c>
      <c r="Y430">
        <f>VLOOKUP($F430,'(참고)타워 스텟 가치'!$B$7:$L$11,Y$2,0)+(VLOOKUP($F430,'(참고)타워 스텟 가치'!$B$7:$L$11,Y$2,0)*$E430)</f>
        <v>0</v>
      </c>
      <c r="Z430">
        <f>VLOOKUP($F430,'(참고)타워 스텟 가치'!$B$7:$L$11,Z$2,0)+(VLOOKUP($F430,'(참고)타워 스텟 가치'!$B$7:$L$11,Z$2,0)*$E430)</f>
        <v>0</v>
      </c>
      <c r="AA430">
        <f>VLOOKUP($F430,'(참고)타워 스텟 가치'!$B$7:$L$11,AA$2,0)+(VLOOKUP($F430,'(참고)타워 스텟 가치'!$B$7:$L$11,AA$2,0)*$E430)</f>
        <v>24.779999999999959</v>
      </c>
      <c r="AB430">
        <f>SUM('스테이지별 몬스터 스텟'!S430*'(참고)타워 스텟 가치'!$Q$17,'스테이지별 몬스터 스텟'!T430*'(참고)타워 스텟 가치'!$R$17,'스테이지별 몬스터 스텟'!U430*'(참고)타워 스텟 가치'!$S$17,'스테이지별 몬스터 스텟'!V430*'(참고)타워 스텟 가치'!$T$17,'스테이지별 몬스터 스텟'!W430*'(참고)타워 스텟 가치'!$U$17,'스테이지별 몬스터 스텟'!X430*'(참고)타워 스텟 가치'!$V$17,'스테이지별 몬스터 스텟'!Y430*'(참고)타워 스텟 가치'!$W$17,'스테이지별 몬스터 스텟'!Z430*'(참고)타워 스텟 가치'!$X$17,'스테이지별 몬스터 스텟'!AA430*'(참고)타워 스텟 가치'!$Y$17)</f>
        <v>268135.52999999956</v>
      </c>
      <c r="AC430">
        <v>2</v>
      </c>
      <c r="AD430">
        <f>VLOOKUP($F430,'(참고)타워 스텟 가치'!$B$12:$L$16,AD$2,0)+(VLOOKUP($F430,'(참고)타워 스텟 가치'!$B$12:$L$16,AD$2,0)*$E430)</f>
        <v>88.499999999999858</v>
      </c>
      <c r="AE430">
        <f>VLOOKUP($F430,'(참고)타워 스텟 가치'!$B$12:$L$16,AE$2,0)+(VLOOKUP($F430,'(참고)타워 스텟 가치'!$B$12:$L$16,AE$2,0)*$E430)</f>
        <v>106.19999999999982</v>
      </c>
      <c r="AF430">
        <f>VLOOKUP($F430,'(참고)타워 스텟 가치'!$B$12:$L$16,AF$2,0)+(VLOOKUP($F430,'(참고)타워 스텟 가치'!$B$12:$L$16,AF$2,0)*$E430)</f>
        <v>176999.99999999971</v>
      </c>
      <c r="AG430">
        <f>VLOOKUP($F430,'(참고)타워 스텟 가치'!$B$12:$L$16,AG$2,0)+(VLOOKUP($F430,'(참고)타워 스텟 가치'!$B$12:$L$16,AG$2,0)*$E430)</f>
        <v>530.99999999999909</v>
      </c>
      <c r="AH430">
        <f>VLOOKUP($F430,'(참고)타워 스텟 가치'!$B$12:$L$16,AH$2,0)+(VLOOKUP($F430,'(참고)타워 스텟 가치'!$B$12:$L$16,AH$2,0)*$E430)</f>
        <v>17.699999999999971</v>
      </c>
      <c r="AI430">
        <f>VLOOKUP($F430,'(참고)타워 스텟 가치'!$B$12:$L$16,AI$2,0)+(VLOOKUP($F430,'(참고)타워 스텟 가치'!$B$12:$L$16,AI$2,0)*$E430)</f>
        <v>10.619999999999983</v>
      </c>
      <c r="AJ430">
        <f>VLOOKUP($F430,'(참고)타워 스텟 가치'!$B$12:$L$16,AJ$2,0)+(VLOOKUP($F430,'(참고)타워 스텟 가치'!$B$12:$L$16,AJ$2,0)*$E430)</f>
        <v>0</v>
      </c>
      <c r="AK430">
        <f>VLOOKUP($F430,'(참고)타워 스텟 가치'!$B$12:$L$16,AK$2,0)+(VLOOKUP($F430,'(참고)타워 스텟 가치'!$B$12:$L$16,AK$2,0)*$E430)</f>
        <v>0</v>
      </c>
      <c r="AL430">
        <f>VLOOKUP($F430,'(참고)타워 스텟 가치'!$B$12:$L$16,AL$2,0)+(VLOOKUP($F430,'(참고)타워 스텟 가치'!$B$12:$L$16,AL$2,0)*$E430)</f>
        <v>49.559999999999917</v>
      </c>
      <c r="AM430">
        <f>SUM('스테이지별 몬스터 스텟'!AD430*'(참고)타워 스텟 가치'!$Q$17,'스테이지별 몬스터 스텟'!AE430*'(참고)타워 스텟 가치'!$R$17,'스테이지별 몬스터 스텟'!AF430*'(참고)타워 스텟 가치'!$S$17,'스테이지별 몬스터 스텟'!AG430*'(참고)타워 스텟 가치'!$T$17,'스테이지별 몬스터 스텟'!AH430*'(참고)타워 스텟 가치'!$U$17,'스테이지별 몬스터 스텟'!AI430*'(참고)타워 스텟 가치'!$V$17,'스테이지별 몬스터 스텟'!AJ430*'(참고)타워 스텟 가치'!$W$17,'스테이지별 몬스터 스텟'!AK430*'(참고)타워 스텟 가치'!$X$17,'스테이지별 몬스터 스텟'!AL430*'(참고)타워 스텟 가치'!$Y$17)</f>
        <v>267043.43999999954</v>
      </c>
      <c r="AN430">
        <v>3</v>
      </c>
    </row>
    <row r="431" spans="3:40" x14ac:dyDescent="0.3">
      <c r="C431">
        <v>2</v>
      </c>
      <c r="D431">
        <f t="shared" si="20"/>
        <v>86</v>
      </c>
      <c r="E431" s="52">
        <f>VLOOKUP(D431,'스테이지별 난이도 설정'!B:C,2,0)</f>
        <v>34.399999999999942</v>
      </c>
      <c r="F431" t="str">
        <f t="shared" si="21"/>
        <v>레어</v>
      </c>
      <c r="G431">
        <f t="shared" si="19"/>
        <v>6</v>
      </c>
      <c r="H431">
        <f>VLOOKUP($F431,'(참고)타워 스텟 가치'!$B$2:$L$6,H$2,0)+(VLOOKUP($F431,'(참고)타워 스텟 가치'!$B$2:$L$6,H$2,0)*$E431)</f>
        <v>398.24999999999932</v>
      </c>
      <c r="I431">
        <f>VLOOKUP($F431,'(참고)타워 스텟 가치'!$B$2:$L$6,I$2,0)+(VLOOKUP($F431,'(참고)타워 스텟 가치'!$B$2:$L$6,I$2,0)*$E431)</f>
        <v>79.649999999999864</v>
      </c>
      <c r="J431">
        <f>VLOOKUP($F431,'(참고)타워 스텟 가치'!$B$2:$L$6,J$2,0)+(VLOOKUP($F431,'(참고)타워 스텟 가치'!$B$2:$L$6,J$2,0)*$E431)</f>
        <v>176999.99999999971</v>
      </c>
      <c r="K431">
        <f>VLOOKUP($F431,'(참고)타워 스텟 가치'!$B$2:$L$6,K$2,0)+(VLOOKUP($F431,'(참고)타워 스텟 가치'!$B$2:$L$6,K$2,0)*$E431)</f>
        <v>1592.9999999999973</v>
      </c>
      <c r="L431">
        <f>VLOOKUP($F431,'(참고)타워 스텟 가치'!$B$2:$L$6,L$2,0)+(VLOOKUP($F431,'(참고)타워 스텟 가치'!$B$2:$L$6,L$2,0)*$E431)</f>
        <v>26.549999999999955</v>
      </c>
      <c r="M431">
        <f>VLOOKUP($F431,'(참고)타워 스텟 가치'!$B$2:$L$6,M$2,0)+(VLOOKUP($F431,'(참고)타워 스텟 가치'!$B$2:$L$6,M$2,0)*$E431)</f>
        <v>10.619999999999983</v>
      </c>
      <c r="N431">
        <f>VLOOKUP($F431,'(참고)타워 스텟 가치'!$B$2:$L$6,N$2,0)+(VLOOKUP($F431,'(참고)타워 스텟 가치'!$B$2:$L$6,N$2,0)*$E431)</f>
        <v>0</v>
      </c>
      <c r="O431">
        <f>VLOOKUP($F431,'(참고)타워 스텟 가치'!$B$2:$L$6,O$2,0)+(VLOOKUP($F431,'(참고)타워 스텟 가치'!$B$2:$L$6,O$2,0)*$E431)</f>
        <v>0</v>
      </c>
      <c r="P431">
        <f>VLOOKUP($F431,'(참고)타워 스텟 가치'!$B$2:$L$6,P$2,0)+(VLOOKUP($F431,'(참고)타워 스텟 가치'!$B$2:$L$6,P$2,0)*$E431)</f>
        <v>24.779999999999959</v>
      </c>
      <c r="Q431">
        <f>SUM('스테이지별 몬스터 스텟'!H431*'(참고)타워 스텟 가치'!$Q$17,'스테이지별 몬스터 스텟'!I431*'(참고)타워 스텟 가치'!$R$17,'스테이지별 몬스터 스텟'!J431*'(참고)타워 스텟 가치'!$S$17,'스테이지별 몬스터 스텟'!K431*'(참고)타워 스텟 가치'!$T$17,'스테이지별 몬스터 스텟'!L431*'(참고)타워 스텟 가치'!$U$17,'스테이지별 몬스터 스텟'!M431*'(참고)타워 스텟 가치'!$V$17,'스테이지별 몬스터 스텟'!N431*'(참고)타워 스텟 가치'!$W$17,'스테이지별 몬스터 스텟'!O431*'(참고)타워 스텟 가치'!$X$17,'스테이지별 몬스터 스텟'!P431*'(참고)타워 스텟 가치'!$Y$17)</f>
        <v>269715.25499999948</v>
      </c>
      <c r="R431">
        <v>1</v>
      </c>
      <c r="S431">
        <f>VLOOKUP($F431,'(참고)타워 스텟 가치'!$B$7:$L$11,S$2,0)+(VLOOKUP($F431,'(참고)타워 스텟 가치'!$B$7:$L$11,S$2,0)*$E431)</f>
        <v>132.74999999999977</v>
      </c>
      <c r="T431">
        <f>VLOOKUP($F431,'(참고)타워 스텟 가치'!$B$7:$L$11,T$2,0)+(VLOOKUP($F431,'(참고)타워 스텟 가치'!$B$7:$L$11,T$2,0)*$E431)</f>
        <v>238.94999999999962</v>
      </c>
      <c r="U431">
        <f>VLOOKUP($F431,'(참고)타워 스텟 가치'!$B$7:$L$11,U$2,0)+(VLOOKUP($F431,'(참고)타워 스텟 가치'!$B$7:$L$11,U$2,0)*$E431)</f>
        <v>176999.99999999971</v>
      </c>
      <c r="V431">
        <f>VLOOKUP($F431,'(참고)타워 스텟 가치'!$B$7:$L$11,V$2,0)+(VLOOKUP($F431,'(참고)타워 스텟 가치'!$B$7:$L$11,V$2,0)*$E431)</f>
        <v>1592.9999999999973</v>
      </c>
      <c r="W431">
        <f>VLOOKUP($F431,'(참고)타워 스텟 가치'!$B$7:$L$11,W$2,0)+(VLOOKUP($F431,'(참고)타워 스텟 가치'!$B$7:$L$11,W$2,0)*$E431)</f>
        <v>26.549999999999955</v>
      </c>
      <c r="X431">
        <f>VLOOKUP($F431,'(참고)타워 스텟 가치'!$B$7:$L$11,X$2,0)+(VLOOKUP($F431,'(참고)타워 스텟 가치'!$B$7:$L$11,X$2,0)*$E431)</f>
        <v>10.619999999999983</v>
      </c>
      <c r="Y431">
        <f>VLOOKUP($F431,'(참고)타워 스텟 가치'!$B$7:$L$11,Y$2,0)+(VLOOKUP($F431,'(참고)타워 스텟 가치'!$B$7:$L$11,Y$2,0)*$E431)</f>
        <v>0</v>
      </c>
      <c r="Z431">
        <f>VLOOKUP($F431,'(참고)타워 스텟 가치'!$B$7:$L$11,Z$2,0)+(VLOOKUP($F431,'(참고)타워 스텟 가치'!$B$7:$L$11,Z$2,0)*$E431)</f>
        <v>0</v>
      </c>
      <c r="AA431">
        <f>VLOOKUP($F431,'(참고)타워 스텟 가치'!$B$7:$L$11,AA$2,0)+(VLOOKUP($F431,'(참고)타워 스텟 가치'!$B$7:$L$11,AA$2,0)*$E431)</f>
        <v>24.779999999999959</v>
      </c>
      <c r="AB431">
        <f>SUM('스테이지별 몬스터 스텟'!S431*'(참고)타워 스텟 가치'!$Q$17,'스테이지별 몬스터 스텟'!T431*'(참고)타워 스텟 가치'!$R$17,'스테이지별 몬스터 스텟'!U431*'(참고)타워 스텟 가치'!$S$17,'스테이지별 몬스터 스텟'!V431*'(참고)타워 스텟 가치'!$T$17,'스테이지별 몬스터 스텟'!W431*'(참고)타워 스텟 가치'!$U$17,'스테이지별 몬스터 스텟'!X431*'(참고)타워 스텟 가치'!$V$17,'스테이지별 몬스터 스텟'!Y431*'(참고)타워 스텟 가치'!$W$17,'스테이지별 몬스터 스텟'!Z431*'(참고)타워 스텟 가치'!$X$17,'스테이지별 몬스터 스텟'!AA431*'(참고)타워 스텟 가치'!$Y$17)</f>
        <v>269423.20499999949</v>
      </c>
      <c r="AC431">
        <v>2</v>
      </c>
      <c r="AD431">
        <f>VLOOKUP($F431,'(참고)타워 스텟 가치'!$B$12:$L$16,AD$2,0)+(VLOOKUP($F431,'(참고)타워 스텟 가치'!$B$12:$L$16,AD$2,0)*$E431)</f>
        <v>132.74999999999977</v>
      </c>
      <c r="AE431">
        <f>VLOOKUP($F431,'(참고)타워 스텟 가치'!$B$12:$L$16,AE$2,0)+(VLOOKUP($F431,'(참고)타워 스텟 가치'!$B$12:$L$16,AE$2,0)*$E431)</f>
        <v>159.29999999999973</v>
      </c>
      <c r="AF431">
        <f>VLOOKUP($F431,'(참고)타워 스텟 가치'!$B$12:$L$16,AF$2,0)+(VLOOKUP($F431,'(참고)타워 스텟 가치'!$B$12:$L$16,AF$2,0)*$E431)</f>
        <v>176999.99999999971</v>
      </c>
      <c r="AG431">
        <f>VLOOKUP($F431,'(참고)타워 스텟 가치'!$B$12:$L$16,AG$2,0)+(VLOOKUP($F431,'(참고)타워 스텟 가치'!$B$12:$L$16,AG$2,0)*$E431)</f>
        <v>796.49999999999864</v>
      </c>
      <c r="AH431">
        <f>VLOOKUP($F431,'(참고)타워 스텟 가치'!$B$12:$L$16,AH$2,0)+(VLOOKUP($F431,'(참고)타워 스텟 가치'!$B$12:$L$16,AH$2,0)*$E431)</f>
        <v>26.549999999999955</v>
      </c>
      <c r="AI431">
        <f>VLOOKUP($F431,'(참고)타워 스텟 가치'!$B$12:$L$16,AI$2,0)+(VLOOKUP($F431,'(참고)타워 스텟 가치'!$B$12:$L$16,AI$2,0)*$E431)</f>
        <v>10.619999999999983</v>
      </c>
      <c r="AJ431">
        <f>VLOOKUP($F431,'(참고)타워 스텟 가치'!$B$12:$L$16,AJ$2,0)+(VLOOKUP($F431,'(참고)타워 스텟 가치'!$B$12:$L$16,AJ$2,0)*$E431)</f>
        <v>0</v>
      </c>
      <c r="AK431">
        <f>VLOOKUP($F431,'(참고)타워 스텟 가치'!$B$12:$L$16,AK$2,0)+(VLOOKUP($F431,'(참고)타워 스텟 가치'!$B$12:$L$16,AK$2,0)*$E431)</f>
        <v>0</v>
      </c>
      <c r="AL431">
        <f>VLOOKUP($F431,'(참고)타워 스텟 가치'!$B$12:$L$16,AL$2,0)+(VLOOKUP($F431,'(참고)타워 스텟 가치'!$B$12:$L$16,AL$2,0)*$E431)</f>
        <v>49.559999999999917</v>
      </c>
      <c r="AM431">
        <f>SUM('스테이지별 몬스터 스텟'!AD431*'(참고)타워 스텟 가치'!$Q$17,'스테이지별 몬스터 스텟'!AE431*'(참고)타워 스텟 가치'!$R$17,'스테이지별 몬스터 스텟'!AF431*'(참고)타워 스텟 가치'!$S$17,'스테이지별 몬스터 스텟'!AG431*'(참고)타워 스텟 가치'!$T$17,'스테이지별 몬스터 스텟'!AH431*'(참고)타워 스텟 가치'!$U$17,'스테이지별 몬스터 스텟'!AI431*'(참고)타워 스텟 가치'!$V$17,'스테이지별 몬스터 스텟'!AJ431*'(참고)타워 스텟 가치'!$W$17,'스테이지별 몬스터 스텟'!AK431*'(참고)타워 스텟 가치'!$X$17,'스테이지별 몬스터 스텟'!AL431*'(참고)타워 스텟 가치'!$Y$17)</f>
        <v>267760.28999999951</v>
      </c>
      <c r="AN431">
        <v>3</v>
      </c>
    </row>
    <row r="432" spans="3:40" x14ac:dyDescent="0.3">
      <c r="C432">
        <v>3</v>
      </c>
      <c r="D432">
        <f t="shared" si="20"/>
        <v>86</v>
      </c>
      <c r="E432" s="52">
        <f>VLOOKUP(D432,'스테이지별 난이도 설정'!B:C,2,0)</f>
        <v>34.399999999999942</v>
      </c>
      <c r="F432" t="str">
        <f t="shared" si="21"/>
        <v>에픽</v>
      </c>
      <c r="G432">
        <f t="shared" si="19"/>
        <v>6</v>
      </c>
      <c r="H432">
        <f>VLOOKUP($F432,'(참고)타워 스텟 가치'!$B$2:$L$6,H$2,0)+(VLOOKUP($F432,'(참고)타워 스텟 가치'!$B$2:$L$6,H$2,0)*$E432)</f>
        <v>597.37499999999898</v>
      </c>
      <c r="I432">
        <f>VLOOKUP($F432,'(참고)타워 스텟 가치'!$B$2:$L$6,I$2,0)+(VLOOKUP($F432,'(참고)타워 스텟 가치'!$B$2:$L$6,I$2,0)*$E432)</f>
        <v>119.47499999999981</v>
      </c>
      <c r="J432">
        <f>VLOOKUP($F432,'(참고)타워 스텟 가치'!$B$2:$L$6,J$2,0)+(VLOOKUP($F432,'(참고)타워 스텟 가치'!$B$2:$L$6,J$2,0)*$E432)</f>
        <v>176999.99999999971</v>
      </c>
      <c r="K432">
        <f>VLOOKUP($F432,'(참고)타워 스텟 가치'!$B$2:$L$6,K$2,0)+(VLOOKUP($F432,'(참고)타워 스텟 가치'!$B$2:$L$6,K$2,0)*$E432)</f>
        <v>2389.4999999999959</v>
      </c>
      <c r="L432">
        <f>VLOOKUP($F432,'(참고)타워 스텟 가치'!$B$2:$L$6,L$2,0)+(VLOOKUP($F432,'(참고)타워 스텟 가치'!$B$2:$L$6,L$2,0)*$E432)</f>
        <v>39.824999999999932</v>
      </c>
      <c r="M432">
        <f>VLOOKUP($F432,'(참고)타워 스텟 가치'!$B$2:$L$6,M$2,0)+(VLOOKUP($F432,'(참고)타워 스텟 가치'!$B$2:$L$6,M$2,0)*$E432)</f>
        <v>10.619999999999983</v>
      </c>
      <c r="N432">
        <f>VLOOKUP($F432,'(참고)타워 스텟 가치'!$B$2:$L$6,N$2,0)+(VLOOKUP($F432,'(참고)타워 스텟 가치'!$B$2:$L$6,N$2,0)*$E432)</f>
        <v>0</v>
      </c>
      <c r="O432">
        <f>VLOOKUP($F432,'(참고)타워 스텟 가치'!$B$2:$L$6,O$2,0)+(VLOOKUP($F432,'(참고)타워 스텟 가치'!$B$2:$L$6,O$2,0)*$E432)</f>
        <v>0</v>
      </c>
      <c r="P432">
        <f>VLOOKUP($F432,'(참고)타워 스텟 가치'!$B$2:$L$6,P$2,0)+(VLOOKUP($F432,'(참고)타워 스텟 가치'!$B$2:$L$6,P$2,0)*$E432)</f>
        <v>24.779999999999959</v>
      </c>
      <c r="Q432">
        <f>SUM('스테이지별 몬스터 스텟'!H432*'(참고)타워 스텟 가치'!$Q$17,'스테이지별 몬스터 스텟'!I432*'(참고)타워 스텟 가치'!$R$17,'스테이지별 몬스터 스텟'!J432*'(참고)타워 스텟 가치'!$S$17,'스테이지별 몬스터 스텟'!K432*'(참고)타워 스텟 가치'!$T$17,'스테이지별 몬스터 스텟'!L432*'(참고)타워 스텟 가치'!$U$17,'스테이지별 몬스터 스텟'!M432*'(참고)타워 스텟 가치'!$V$17,'스테이지별 몬스터 스텟'!N432*'(참고)타워 스텟 가치'!$W$17,'스테이지별 몬스터 스텟'!O432*'(참고)타워 스텟 가치'!$X$17,'스테이지별 몬스터 스텟'!P432*'(참고)타워 스텟 가치'!$Y$17)</f>
        <v>271792.79249999957</v>
      </c>
      <c r="R432">
        <v>1</v>
      </c>
      <c r="S432">
        <f>VLOOKUP($F432,'(참고)타워 스텟 가치'!$B$7:$L$11,S$2,0)+(VLOOKUP($F432,'(참고)타워 스텟 가치'!$B$7:$L$11,S$2,0)*$E432)</f>
        <v>199.12499999999966</v>
      </c>
      <c r="T432">
        <f>VLOOKUP($F432,'(참고)타워 스텟 가치'!$B$7:$L$11,T$2,0)+(VLOOKUP($F432,'(참고)타워 스텟 가치'!$B$7:$L$11,T$2,0)*$E432)</f>
        <v>358.42499999999939</v>
      </c>
      <c r="U432">
        <f>VLOOKUP($F432,'(참고)타워 스텟 가치'!$B$7:$L$11,U$2,0)+(VLOOKUP($F432,'(참고)타워 스텟 가치'!$B$7:$L$11,U$2,0)*$E432)</f>
        <v>176999.99999999971</v>
      </c>
      <c r="V432">
        <f>VLOOKUP($F432,'(참고)타워 스텟 가치'!$B$7:$L$11,V$2,0)+(VLOOKUP($F432,'(참고)타워 스텟 가치'!$B$7:$L$11,V$2,0)*$E432)</f>
        <v>2389.4999999999959</v>
      </c>
      <c r="W432">
        <f>VLOOKUP($F432,'(참고)타워 스텟 가치'!$B$7:$L$11,W$2,0)+(VLOOKUP($F432,'(참고)타워 스텟 가치'!$B$7:$L$11,W$2,0)*$E432)</f>
        <v>39.824999999999932</v>
      </c>
      <c r="X432">
        <f>VLOOKUP($F432,'(참고)타워 스텟 가치'!$B$7:$L$11,X$2,0)+(VLOOKUP($F432,'(참고)타워 스텟 가치'!$B$7:$L$11,X$2,0)*$E432)</f>
        <v>10.619999999999983</v>
      </c>
      <c r="Y432">
        <f>VLOOKUP($F432,'(참고)타워 스텟 가치'!$B$7:$L$11,Y$2,0)+(VLOOKUP($F432,'(참고)타워 스텟 가치'!$B$7:$L$11,Y$2,0)*$E432)</f>
        <v>0</v>
      </c>
      <c r="Z432">
        <f>VLOOKUP($F432,'(참고)타워 스텟 가치'!$B$7:$L$11,Z$2,0)+(VLOOKUP($F432,'(참고)타워 스텟 가치'!$B$7:$L$11,Z$2,0)*$E432)</f>
        <v>0</v>
      </c>
      <c r="AA432">
        <f>VLOOKUP($F432,'(참고)타워 스텟 가치'!$B$7:$L$11,AA$2,0)+(VLOOKUP($F432,'(참고)타워 스텟 가치'!$B$7:$L$11,AA$2,0)*$E432)</f>
        <v>24.779999999999959</v>
      </c>
      <c r="AB432">
        <f>SUM('스테이지별 몬스터 스텟'!S432*'(참고)타워 스텟 가치'!$Q$17,'스테이지별 몬스터 스텟'!T432*'(참고)타워 스텟 가치'!$R$17,'스테이지별 몬스터 스텟'!U432*'(참고)타워 스텟 가치'!$S$17,'스테이지별 몬스터 스텟'!V432*'(참고)타워 스텟 가치'!$T$17,'스테이지별 몬스터 스텟'!W432*'(참고)타워 스텟 가치'!$U$17,'스테이지별 몬스터 스텟'!X432*'(참고)타워 스텟 가치'!$V$17,'스테이지별 몬스터 스텟'!Y432*'(참고)타워 스텟 가치'!$W$17,'스테이지별 몬스터 스텟'!Z432*'(참고)타워 스텟 가치'!$X$17,'스테이지별 몬스터 스텟'!AA432*'(참고)타워 스텟 가치'!$Y$17)</f>
        <v>271354.71749999956</v>
      </c>
      <c r="AC432">
        <v>2</v>
      </c>
      <c r="AD432">
        <f>VLOOKUP($F432,'(참고)타워 스텟 가치'!$B$12:$L$16,AD$2,0)+(VLOOKUP($F432,'(참고)타워 스텟 가치'!$B$12:$L$16,AD$2,0)*$E432)</f>
        <v>199.12499999999966</v>
      </c>
      <c r="AE432">
        <f>VLOOKUP($F432,'(참고)타워 스텟 가치'!$B$12:$L$16,AE$2,0)+(VLOOKUP($F432,'(참고)타워 스텟 가치'!$B$12:$L$16,AE$2,0)*$E432)</f>
        <v>238.94999999999962</v>
      </c>
      <c r="AF432">
        <f>VLOOKUP($F432,'(참고)타워 스텟 가치'!$B$12:$L$16,AF$2,0)+(VLOOKUP($F432,'(참고)타워 스텟 가치'!$B$12:$L$16,AF$2,0)*$E432)</f>
        <v>176999.99999999971</v>
      </c>
      <c r="AG432">
        <f>VLOOKUP($F432,'(참고)타워 스텟 가치'!$B$12:$L$16,AG$2,0)+(VLOOKUP($F432,'(참고)타워 스텟 가치'!$B$12:$L$16,AG$2,0)*$E432)</f>
        <v>1194.749999999998</v>
      </c>
      <c r="AH432">
        <f>VLOOKUP($F432,'(참고)타워 스텟 가치'!$B$12:$L$16,AH$2,0)+(VLOOKUP($F432,'(참고)타워 스텟 가치'!$B$12:$L$16,AH$2,0)*$E432)</f>
        <v>39.824999999999932</v>
      </c>
      <c r="AI432">
        <f>VLOOKUP($F432,'(참고)타워 스텟 가치'!$B$12:$L$16,AI$2,0)+(VLOOKUP($F432,'(참고)타워 스텟 가치'!$B$12:$L$16,AI$2,0)*$E432)</f>
        <v>10.619999999999983</v>
      </c>
      <c r="AJ432">
        <f>VLOOKUP($F432,'(참고)타워 스텟 가치'!$B$12:$L$16,AJ$2,0)+(VLOOKUP($F432,'(참고)타워 스텟 가치'!$B$12:$L$16,AJ$2,0)*$E432)</f>
        <v>0</v>
      </c>
      <c r="AK432">
        <f>VLOOKUP($F432,'(참고)타워 스텟 가치'!$B$12:$L$16,AK$2,0)+(VLOOKUP($F432,'(참고)타워 스텟 가치'!$B$12:$L$16,AK$2,0)*$E432)</f>
        <v>0</v>
      </c>
      <c r="AL432">
        <f>VLOOKUP($F432,'(참고)타워 스텟 가치'!$B$12:$L$16,AL$2,0)+(VLOOKUP($F432,'(참고)타워 스텟 가치'!$B$12:$L$16,AL$2,0)*$E432)</f>
        <v>49.559999999999917</v>
      </c>
      <c r="AM432">
        <f>SUM('스테이지별 몬스터 스텟'!AD432*'(참고)타워 스텟 가치'!$Q$17,'스테이지별 몬스터 스텟'!AE432*'(참고)타워 스텟 가치'!$R$17,'스테이지별 몬스터 스텟'!AF432*'(참고)타워 스텟 가치'!$S$17,'스테이지별 몬스터 스텟'!AG432*'(참고)타워 스텟 가치'!$T$17,'스테이지별 몬스터 스텟'!AH432*'(참고)타워 스텟 가치'!$U$17,'스테이지별 몬스터 스텟'!AI432*'(참고)타워 스텟 가치'!$V$17,'스테이지별 몬스터 스텟'!AJ432*'(참고)타워 스텟 가치'!$W$17,'스테이지별 몬스터 스텟'!AK432*'(참고)타워 스텟 가치'!$X$17,'스테이지별 몬스터 스텟'!AL432*'(참고)타워 스텟 가치'!$Y$17)</f>
        <v>268835.56499999954</v>
      </c>
      <c r="AN432">
        <v>3</v>
      </c>
    </row>
    <row r="433" spans="3:40" x14ac:dyDescent="0.3">
      <c r="C433">
        <v>4</v>
      </c>
      <c r="D433">
        <f t="shared" si="20"/>
        <v>86</v>
      </c>
      <c r="E433" s="52">
        <f>VLOOKUP(D433,'스테이지별 난이도 설정'!B:C,2,0)</f>
        <v>34.399999999999942</v>
      </c>
      <c r="F433" t="str">
        <f t="shared" si="21"/>
        <v>유니크</v>
      </c>
      <c r="G433">
        <f t="shared" si="19"/>
        <v>6</v>
      </c>
      <c r="H433">
        <f>VLOOKUP($F433,'(참고)타워 스텟 가치'!$B$2:$L$6,H$2,0)+(VLOOKUP($F433,'(참고)타워 스텟 가치'!$B$2:$L$6,H$2,0)*$E433)</f>
        <v>896.06249999999852</v>
      </c>
      <c r="I433">
        <f>VLOOKUP($F433,'(참고)타워 스텟 가치'!$B$2:$L$6,I$2,0)+(VLOOKUP($F433,'(참고)타워 스텟 가치'!$B$2:$L$6,I$2,0)*$E433)</f>
        <v>179.21249999999969</v>
      </c>
      <c r="J433">
        <f>VLOOKUP($F433,'(참고)타워 스텟 가치'!$B$2:$L$6,J$2,0)+(VLOOKUP($F433,'(참고)타워 스텟 가치'!$B$2:$L$6,J$2,0)*$E433)</f>
        <v>176999.99999999971</v>
      </c>
      <c r="K433">
        <f>VLOOKUP($F433,'(참고)타워 스텟 가치'!$B$2:$L$6,K$2,0)+(VLOOKUP($F433,'(참고)타워 스텟 가치'!$B$2:$L$6,K$2,0)*$E433)</f>
        <v>3584.2499999999941</v>
      </c>
      <c r="L433">
        <f>VLOOKUP($F433,'(참고)타워 스텟 가치'!$B$2:$L$6,L$2,0)+(VLOOKUP($F433,'(참고)타워 스텟 가치'!$B$2:$L$6,L$2,0)*$E433)</f>
        <v>59.737499999999905</v>
      </c>
      <c r="M433">
        <f>VLOOKUP($F433,'(참고)타워 스텟 가치'!$B$2:$L$6,M$2,0)+(VLOOKUP($F433,'(참고)타워 스텟 가치'!$B$2:$L$6,M$2,0)*$E433)</f>
        <v>10.619999999999983</v>
      </c>
      <c r="N433">
        <f>VLOOKUP($F433,'(참고)타워 스텟 가치'!$B$2:$L$6,N$2,0)+(VLOOKUP($F433,'(참고)타워 스텟 가치'!$B$2:$L$6,N$2,0)*$E433)</f>
        <v>0</v>
      </c>
      <c r="O433">
        <f>VLOOKUP($F433,'(참고)타워 스텟 가치'!$B$2:$L$6,O$2,0)+(VLOOKUP($F433,'(참고)타워 스텟 가치'!$B$2:$L$6,O$2,0)*$E433)</f>
        <v>0</v>
      </c>
      <c r="P433">
        <f>VLOOKUP($F433,'(참고)타워 스텟 가치'!$B$2:$L$6,P$2,0)+(VLOOKUP($F433,'(참고)타워 스텟 가치'!$B$2:$L$6,P$2,0)*$E433)</f>
        <v>35.399999999999942</v>
      </c>
      <c r="Q433">
        <f>SUM('스테이지별 몬스터 스텟'!H433*'(참고)타워 스텟 가치'!$Q$17,'스테이지별 몬스터 스텟'!I433*'(참고)타워 스텟 가치'!$R$17,'스테이지별 몬스터 스텟'!J433*'(참고)타워 스텟 가치'!$S$17,'스테이지별 몬스터 스텟'!K433*'(참고)타워 스텟 가치'!$T$17,'스테이지별 몬스터 스텟'!L433*'(참고)타워 스텟 가치'!$U$17,'스테이지별 몬스터 스텟'!M433*'(참고)타워 스텟 가치'!$V$17,'스테이지별 몬스터 스텟'!N433*'(참고)타워 스텟 가치'!$W$17,'스테이지별 몬스터 스텟'!O433*'(참고)타워 스텟 가치'!$X$17,'스테이지별 몬스터 스텟'!P433*'(참고)타워 스텟 가치'!$Y$17)</f>
        <v>274930.33874999947</v>
      </c>
      <c r="R433">
        <v>1</v>
      </c>
      <c r="S433">
        <f>VLOOKUP($F433,'(참고)타워 스텟 가치'!$B$7:$L$11,S$2,0)+(VLOOKUP($F433,'(참고)타워 스텟 가치'!$B$7:$L$11,S$2,0)*$E433)</f>
        <v>298.68749999999949</v>
      </c>
      <c r="T433">
        <f>VLOOKUP($F433,'(참고)타워 스텟 가치'!$B$7:$L$11,T$2,0)+(VLOOKUP($F433,'(참고)타워 스텟 가치'!$B$7:$L$11,T$2,0)*$E433)</f>
        <v>537.63749999999914</v>
      </c>
      <c r="U433">
        <f>VLOOKUP($F433,'(참고)타워 스텟 가치'!$B$7:$L$11,U$2,0)+(VLOOKUP($F433,'(참고)타워 스텟 가치'!$B$7:$L$11,U$2,0)*$E433)</f>
        <v>176999.99999999971</v>
      </c>
      <c r="V433">
        <f>VLOOKUP($F433,'(참고)타워 스텟 가치'!$B$7:$L$11,V$2,0)+(VLOOKUP($F433,'(참고)타워 스텟 가치'!$B$7:$L$11,V$2,0)*$E433)</f>
        <v>3584.2499999999941</v>
      </c>
      <c r="W433">
        <f>VLOOKUP($F433,'(참고)타워 스텟 가치'!$B$7:$L$11,W$2,0)+(VLOOKUP($F433,'(참고)타워 스텟 가치'!$B$7:$L$11,W$2,0)*$E433)</f>
        <v>59.737499999999905</v>
      </c>
      <c r="X433">
        <f>VLOOKUP($F433,'(참고)타워 스텟 가치'!$B$7:$L$11,X$2,0)+(VLOOKUP($F433,'(참고)타워 스텟 가치'!$B$7:$L$11,X$2,0)*$E433)</f>
        <v>10.619999999999983</v>
      </c>
      <c r="Y433">
        <f>VLOOKUP($F433,'(참고)타워 스텟 가치'!$B$7:$L$11,Y$2,0)+(VLOOKUP($F433,'(참고)타워 스텟 가치'!$B$7:$L$11,Y$2,0)*$E433)</f>
        <v>0</v>
      </c>
      <c r="Z433">
        <f>VLOOKUP($F433,'(참고)타워 스텟 가치'!$B$7:$L$11,Z$2,0)+(VLOOKUP($F433,'(참고)타워 스텟 가치'!$B$7:$L$11,Z$2,0)*$E433)</f>
        <v>0</v>
      </c>
      <c r="AA433">
        <f>VLOOKUP($F433,'(참고)타워 스텟 가치'!$B$7:$L$11,AA$2,0)+(VLOOKUP($F433,'(참고)타워 스텟 가치'!$B$7:$L$11,AA$2,0)*$E433)</f>
        <v>35.399999999999942</v>
      </c>
      <c r="AB433">
        <f>SUM('스테이지별 몬스터 스텟'!S433*'(참고)타워 스텟 가치'!$Q$17,'스테이지별 몬스터 스텟'!T433*'(참고)타워 스텟 가치'!$R$17,'스테이지별 몬스터 스텟'!U433*'(참고)타워 스텟 가치'!$S$17,'스테이지별 몬스터 스텟'!V433*'(참고)타워 스텟 가치'!$T$17,'스테이지별 몬스터 스텟'!W433*'(참고)타워 스텟 가치'!$U$17,'스테이지별 몬스터 스텟'!X433*'(참고)타워 스텟 가치'!$V$17,'스테이지별 몬스터 스텟'!Y433*'(참고)타워 스텟 가치'!$W$17,'스테이지별 몬스터 스텟'!Z433*'(참고)타워 스텟 가치'!$X$17,'스테이지별 몬스터 스텟'!AA433*'(참고)타워 스텟 가치'!$Y$17)</f>
        <v>274273.22624999948</v>
      </c>
      <c r="AC433">
        <v>2</v>
      </c>
      <c r="AD433">
        <f>VLOOKUP($F433,'(참고)타워 스텟 가치'!$B$12:$L$16,AD$2,0)+(VLOOKUP($F433,'(참고)타워 스텟 가치'!$B$12:$L$16,AD$2,0)*$E433)</f>
        <v>298.68749999999949</v>
      </c>
      <c r="AE433">
        <f>VLOOKUP($F433,'(참고)타워 스텟 가치'!$B$12:$L$16,AE$2,0)+(VLOOKUP($F433,'(참고)타워 스텟 가치'!$B$12:$L$16,AE$2,0)*$E433)</f>
        <v>358.42499999999939</v>
      </c>
      <c r="AF433">
        <f>VLOOKUP($F433,'(참고)타워 스텟 가치'!$B$12:$L$16,AF$2,0)+(VLOOKUP($F433,'(참고)타워 스텟 가치'!$B$12:$L$16,AF$2,0)*$E433)</f>
        <v>176999.99999999971</v>
      </c>
      <c r="AG433">
        <f>VLOOKUP($F433,'(참고)타워 스텟 가치'!$B$12:$L$16,AG$2,0)+(VLOOKUP($F433,'(참고)타워 스텟 가치'!$B$12:$L$16,AG$2,0)*$E433)</f>
        <v>1792.124999999997</v>
      </c>
      <c r="AH433">
        <f>VLOOKUP($F433,'(참고)타워 스텟 가치'!$B$12:$L$16,AH$2,0)+(VLOOKUP($F433,'(참고)타워 스텟 가치'!$B$12:$L$16,AH$2,0)*$E433)</f>
        <v>59.737499999999905</v>
      </c>
      <c r="AI433">
        <f>VLOOKUP($F433,'(참고)타워 스텟 가치'!$B$12:$L$16,AI$2,0)+(VLOOKUP($F433,'(참고)타워 스텟 가치'!$B$12:$L$16,AI$2,0)*$E433)</f>
        <v>10.619999999999983</v>
      </c>
      <c r="AJ433">
        <f>VLOOKUP($F433,'(참고)타워 스텟 가치'!$B$12:$L$16,AJ$2,0)+(VLOOKUP($F433,'(참고)타워 스텟 가치'!$B$12:$L$16,AJ$2,0)*$E433)</f>
        <v>0</v>
      </c>
      <c r="AK433">
        <f>VLOOKUP($F433,'(참고)타워 스텟 가치'!$B$12:$L$16,AK$2,0)+(VLOOKUP($F433,'(참고)타워 스텟 가치'!$B$12:$L$16,AK$2,0)*$E433)</f>
        <v>0</v>
      </c>
      <c r="AL433">
        <f>VLOOKUP($F433,'(참고)타워 스텟 가치'!$B$12:$L$16,AL$2,0)+(VLOOKUP($F433,'(참고)타워 스텟 가치'!$B$12:$L$16,AL$2,0)*$E433)</f>
        <v>70.799999999999883</v>
      </c>
      <c r="AM433">
        <f>SUM('스테이지별 몬스터 스텟'!AD433*'(참고)타워 스텟 가치'!$Q$17,'스테이지별 몬스터 스텟'!AE433*'(참고)타워 스텟 가치'!$R$17,'스테이지별 몬스터 스텟'!AF433*'(참고)타워 스텟 가치'!$S$17,'스테이지별 몬스터 스텟'!AG433*'(참고)타워 스텟 가치'!$T$17,'스테이지별 몬스터 스텟'!AH433*'(참고)타워 스텟 가치'!$U$17,'스테이지별 몬스터 스텟'!AI433*'(참고)타워 스텟 가치'!$V$17,'스테이지별 몬스터 스텟'!AJ433*'(참고)타워 스텟 가치'!$W$17,'스테이지별 몬스터 스텟'!AK433*'(참고)타워 스텟 가치'!$X$17,'스테이지별 몬스터 스텟'!AL433*'(참고)타워 스텟 가치'!$Y$17)</f>
        <v>270490.95749999949</v>
      </c>
      <c r="AN433">
        <v>3</v>
      </c>
    </row>
    <row r="434" spans="3:40" x14ac:dyDescent="0.3">
      <c r="C434">
        <v>5</v>
      </c>
      <c r="D434">
        <f t="shared" si="20"/>
        <v>86</v>
      </c>
      <c r="E434" s="52">
        <f>VLOOKUP(D434,'스테이지별 난이도 설정'!B:C,2,0)</f>
        <v>34.399999999999942</v>
      </c>
      <c r="F434" t="str">
        <f t="shared" si="21"/>
        <v>스페셜</v>
      </c>
      <c r="G434">
        <f t="shared" si="19"/>
        <v>6</v>
      </c>
      <c r="H434">
        <f>VLOOKUP($F434,'(참고)타워 스텟 가치'!$B$2:$L$6,H$2,0)+(VLOOKUP($F434,'(참고)타워 스텟 가치'!$B$2:$L$6,H$2,0)*$E434)</f>
        <v>1344.0937499999977</v>
      </c>
      <c r="I434">
        <f>VLOOKUP($F434,'(참고)타워 스텟 가치'!$B$2:$L$6,I$2,0)+(VLOOKUP($F434,'(참고)타워 스텟 가치'!$B$2:$L$6,I$2,0)*$E434)</f>
        <v>268.81874999999957</v>
      </c>
      <c r="J434">
        <f>VLOOKUP($F434,'(참고)타워 스텟 가치'!$B$2:$L$6,J$2,0)+(VLOOKUP($F434,'(참고)타워 스텟 가치'!$B$2:$L$6,J$2,0)*$E434)</f>
        <v>176999.99999999971</v>
      </c>
      <c r="K434">
        <f>VLOOKUP($F434,'(참고)타워 스텟 가치'!$B$2:$L$6,K$2,0)+(VLOOKUP($F434,'(참고)타워 스텟 가치'!$B$2:$L$6,K$2,0)*$E434)</f>
        <v>5376.3749999999909</v>
      </c>
      <c r="L434">
        <f>VLOOKUP($F434,'(참고)타워 스텟 가치'!$B$2:$L$6,L$2,0)+(VLOOKUP($F434,'(참고)타워 스텟 가치'!$B$2:$L$6,L$2,0)*$E434)</f>
        <v>89.606249999999847</v>
      </c>
      <c r="M434">
        <f>VLOOKUP($F434,'(참고)타워 스텟 가치'!$B$2:$L$6,M$2,0)+(VLOOKUP($F434,'(참고)타워 스텟 가치'!$B$2:$L$6,M$2,0)*$E434)</f>
        <v>10.619999999999983</v>
      </c>
      <c r="N434">
        <f>VLOOKUP($F434,'(참고)타워 스텟 가치'!$B$2:$L$6,N$2,0)+(VLOOKUP($F434,'(참고)타워 스텟 가치'!$B$2:$L$6,N$2,0)*$E434)</f>
        <v>0</v>
      </c>
      <c r="O434">
        <f>VLOOKUP($F434,'(참고)타워 스텟 가치'!$B$2:$L$6,O$2,0)+(VLOOKUP($F434,'(참고)타워 스텟 가치'!$B$2:$L$6,O$2,0)*$E434)</f>
        <v>0</v>
      </c>
      <c r="P434">
        <f>VLOOKUP($F434,'(참고)타워 스텟 가치'!$B$2:$L$6,P$2,0)+(VLOOKUP($F434,'(참고)타워 스텟 가치'!$B$2:$L$6,P$2,0)*$E434)</f>
        <v>35.399999999999942</v>
      </c>
      <c r="Q434">
        <f>SUM('스테이지별 몬스터 스텟'!H434*'(참고)타워 스텟 가치'!$Q$17,'스테이지별 몬스터 스텟'!I434*'(참고)타워 스텟 가치'!$R$17,'스테이지별 몬스터 스텟'!J434*'(참고)타워 스텟 가치'!$S$17,'스테이지별 몬스터 스텟'!K434*'(참고)타워 스텟 가치'!$T$17,'스테이지별 몬스터 스텟'!L434*'(참고)타워 스텟 가치'!$U$17,'스테이지별 몬스터 스텟'!M434*'(참고)타워 스텟 가치'!$V$17,'스테이지별 몬스터 스텟'!N434*'(참고)타워 스텟 가치'!$W$17,'스테이지별 몬스터 스텟'!O434*'(참고)타워 스텟 가치'!$X$17,'스테이지별 몬스터 스텟'!P434*'(참고)타워 스텟 가치'!$Y$17)</f>
        <v>279604.79812499956</v>
      </c>
      <c r="R434">
        <v>1</v>
      </c>
      <c r="S434">
        <f>VLOOKUP($F434,'(참고)타워 스텟 가치'!$B$7:$L$11,S$2,0)+(VLOOKUP($F434,'(참고)타워 스텟 가치'!$B$7:$L$11,S$2,0)*$E434)</f>
        <v>448.03124999999926</v>
      </c>
      <c r="T434">
        <f>VLOOKUP($F434,'(참고)타워 스텟 가치'!$B$7:$L$11,T$2,0)+(VLOOKUP($F434,'(참고)타워 스텟 가치'!$B$7:$L$11,T$2,0)*$E434)</f>
        <v>806.4562499999987</v>
      </c>
      <c r="U434">
        <f>VLOOKUP($F434,'(참고)타워 스텟 가치'!$B$7:$L$11,U$2,0)+(VLOOKUP($F434,'(참고)타워 스텟 가치'!$B$7:$L$11,U$2,0)*$E434)</f>
        <v>176999.99999999971</v>
      </c>
      <c r="V434">
        <f>VLOOKUP($F434,'(참고)타워 스텟 가치'!$B$7:$L$11,V$2,0)+(VLOOKUP($F434,'(참고)타워 스텟 가치'!$B$7:$L$11,V$2,0)*$E434)</f>
        <v>5376.3749999999909</v>
      </c>
      <c r="W434">
        <f>VLOOKUP($F434,'(참고)타워 스텟 가치'!$B$7:$L$11,W$2,0)+(VLOOKUP($F434,'(참고)타워 스텟 가치'!$B$7:$L$11,W$2,0)*$E434)</f>
        <v>89.606249999999847</v>
      </c>
      <c r="X434">
        <f>VLOOKUP($F434,'(참고)타워 스텟 가치'!$B$7:$L$11,X$2,0)+(VLOOKUP($F434,'(참고)타워 스텟 가치'!$B$7:$L$11,X$2,0)*$E434)</f>
        <v>10.619999999999983</v>
      </c>
      <c r="Y434">
        <f>VLOOKUP($F434,'(참고)타워 스텟 가치'!$B$7:$L$11,Y$2,0)+(VLOOKUP($F434,'(참고)타워 스텟 가치'!$B$7:$L$11,Y$2,0)*$E434)</f>
        <v>0</v>
      </c>
      <c r="Z434">
        <f>VLOOKUP($F434,'(참고)타워 스텟 가치'!$B$7:$L$11,Z$2,0)+(VLOOKUP($F434,'(참고)타워 스텟 가치'!$B$7:$L$11,Z$2,0)*$E434)</f>
        <v>0</v>
      </c>
      <c r="AA434">
        <f>VLOOKUP($F434,'(참고)타워 스텟 가치'!$B$7:$L$11,AA$2,0)+(VLOOKUP($F434,'(참고)타워 스텟 가치'!$B$7:$L$11,AA$2,0)*$E434)</f>
        <v>35.399999999999942</v>
      </c>
      <c r="AB434">
        <f>SUM('스테이지별 몬스터 스텟'!S434*'(참고)타워 스텟 가치'!$Q$17,'스테이지별 몬스터 스텟'!T434*'(참고)타워 스텟 가치'!$R$17,'스테이지별 몬스터 스텟'!U434*'(참고)타워 스텟 가치'!$S$17,'스테이지별 몬스터 스텟'!V434*'(참고)타워 스텟 가치'!$T$17,'스테이지별 몬스터 스텟'!W434*'(참고)타워 스텟 가치'!$U$17,'스테이지별 몬스터 스텟'!X434*'(참고)타워 스텟 가치'!$V$17,'스테이지별 몬스터 스텟'!Y434*'(참고)타워 스텟 가치'!$W$17,'스테이지별 몬스터 스텟'!Z434*'(참고)타워 스텟 가치'!$X$17,'스테이지별 몬스터 스텟'!AA434*'(참고)타워 스텟 가치'!$Y$17)</f>
        <v>278619.12937499955</v>
      </c>
      <c r="AC434">
        <v>2</v>
      </c>
      <c r="AD434">
        <f>VLOOKUP($F434,'(참고)타워 스텟 가치'!$B$12:$L$16,AD$2,0)+(VLOOKUP($F434,'(참고)타워 스텟 가치'!$B$12:$L$16,AD$2,0)*$E434)</f>
        <v>448.03124999999926</v>
      </c>
      <c r="AE434">
        <f>VLOOKUP($F434,'(참고)타워 스텟 가치'!$B$12:$L$16,AE$2,0)+(VLOOKUP($F434,'(참고)타워 스텟 가치'!$B$12:$L$16,AE$2,0)*$E434)</f>
        <v>537.63749999999914</v>
      </c>
      <c r="AF434">
        <f>VLOOKUP($F434,'(참고)타워 스텟 가치'!$B$12:$L$16,AF$2,0)+(VLOOKUP($F434,'(참고)타워 스텟 가치'!$B$12:$L$16,AF$2,0)*$E434)</f>
        <v>176999.99999999971</v>
      </c>
      <c r="AG434">
        <f>VLOOKUP($F434,'(참고)타워 스텟 가치'!$B$12:$L$16,AG$2,0)+(VLOOKUP($F434,'(참고)타워 스텟 가치'!$B$12:$L$16,AG$2,0)*$E434)</f>
        <v>2688.1874999999955</v>
      </c>
      <c r="AH434">
        <f>VLOOKUP($F434,'(참고)타워 스텟 가치'!$B$12:$L$16,AH$2,0)+(VLOOKUP($F434,'(참고)타워 스텟 가치'!$B$12:$L$16,AH$2,0)*$E434)</f>
        <v>89.606249999999847</v>
      </c>
      <c r="AI434">
        <f>VLOOKUP($F434,'(참고)타워 스텟 가치'!$B$12:$L$16,AI$2,0)+(VLOOKUP($F434,'(참고)타워 스텟 가치'!$B$12:$L$16,AI$2,0)*$E434)</f>
        <v>10.619999999999983</v>
      </c>
      <c r="AJ434">
        <f>VLOOKUP($F434,'(참고)타워 스텟 가치'!$B$12:$L$16,AJ$2,0)+(VLOOKUP($F434,'(참고)타워 스텟 가치'!$B$12:$L$16,AJ$2,0)*$E434)</f>
        <v>0</v>
      </c>
      <c r="AK434">
        <f>VLOOKUP($F434,'(참고)타워 스텟 가치'!$B$12:$L$16,AK$2,0)+(VLOOKUP($F434,'(참고)타워 스텟 가치'!$B$12:$L$16,AK$2,0)*$E434)</f>
        <v>0</v>
      </c>
      <c r="AL434">
        <f>VLOOKUP($F434,'(참고)타워 스텟 가치'!$B$12:$L$16,AL$2,0)+(VLOOKUP($F434,'(참고)타워 스텟 가치'!$B$12:$L$16,AL$2,0)*$E434)</f>
        <v>70.799999999999883</v>
      </c>
      <c r="AM434">
        <f>SUM('스테이지별 몬스터 스텟'!AD434*'(참고)타워 스텟 가치'!$Q$17,'스테이지별 몬스터 스텟'!AE434*'(참고)타워 스텟 가치'!$R$17,'스테이지별 몬스터 스텟'!AF434*'(참고)타워 스텟 가치'!$S$17,'스테이지별 몬스터 스텟'!AG434*'(참고)타워 스텟 가치'!$T$17,'스테이지별 몬스터 스텟'!AH434*'(참고)타워 스텟 가치'!$U$17,'스테이지별 몬스터 스텟'!AI434*'(참고)타워 스텟 가치'!$V$17,'스테이지별 몬스터 스텟'!AJ434*'(참고)타워 스텟 가치'!$W$17,'스테이지별 몬스터 스텟'!AK434*'(참고)타워 스텟 가치'!$X$17,'스테이지별 몬스터 스텟'!AL434*'(참고)타워 스텟 가치'!$Y$17)</f>
        <v>272910.32624999952</v>
      </c>
      <c r="AN434">
        <v>3</v>
      </c>
    </row>
    <row r="435" spans="3:40" x14ac:dyDescent="0.3">
      <c r="C435">
        <v>1</v>
      </c>
      <c r="D435">
        <f t="shared" si="20"/>
        <v>87</v>
      </c>
      <c r="E435" s="52">
        <f>VLOOKUP(D435,'스테이지별 난이도 설정'!B:C,2,0)</f>
        <v>34.79999999999994</v>
      </c>
      <c r="F435" t="str">
        <f t="shared" si="21"/>
        <v>일반</v>
      </c>
      <c r="G435">
        <f t="shared" si="19"/>
        <v>6</v>
      </c>
      <c r="H435">
        <f>VLOOKUP($F435,'(참고)타워 스텟 가치'!$B$2:$L$6,H$2,0)+(VLOOKUP($F435,'(참고)타워 스텟 가치'!$B$2:$L$6,H$2,0)*$E435)</f>
        <v>268.49999999999955</v>
      </c>
      <c r="I435">
        <f>VLOOKUP($F435,'(참고)타워 스텟 가치'!$B$2:$L$6,I$2,0)+(VLOOKUP($F435,'(참고)타워 스텟 가치'!$B$2:$L$6,I$2,0)*$E435)</f>
        <v>53.69999999999991</v>
      </c>
      <c r="J435">
        <f>VLOOKUP($F435,'(참고)타워 스텟 가치'!$B$2:$L$6,J$2,0)+(VLOOKUP($F435,'(참고)타워 스텟 가치'!$B$2:$L$6,J$2,0)*$E435)</f>
        <v>178999.99999999971</v>
      </c>
      <c r="K435">
        <f>VLOOKUP($F435,'(참고)타워 스텟 가치'!$B$2:$L$6,K$2,0)+(VLOOKUP($F435,'(참고)타워 스텟 가치'!$B$2:$L$6,K$2,0)*$E435)</f>
        <v>1073.9999999999982</v>
      </c>
      <c r="L435">
        <f>VLOOKUP($F435,'(참고)타워 스텟 가치'!$B$2:$L$6,L$2,0)+(VLOOKUP($F435,'(참고)타워 스텟 가치'!$B$2:$L$6,L$2,0)*$E435)</f>
        <v>17.89999999999997</v>
      </c>
      <c r="M435">
        <f>VLOOKUP($F435,'(참고)타워 스텟 가치'!$B$2:$L$6,M$2,0)+(VLOOKUP($F435,'(참고)타워 스텟 가치'!$B$2:$L$6,M$2,0)*$E435)</f>
        <v>10.739999999999982</v>
      </c>
      <c r="N435">
        <f>VLOOKUP($F435,'(참고)타워 스텟 가치'!$B$2:$L$6,N$2,0)+(VLOOKUP($F435,'(참고)타워 스텟 가치'!$B$2:$L$6,N$2,0)*$E435)</f>
        <v>0</v>
      </c>
      <c r="O435">
        <f>VLOOKUP($F435,'(참고)타워 스텟 가치'!$B$2:$L$6,O$2,0)+(VLOOKUP($F435,'(참고)타워 스텟 가치'!$B$2:$L$6,O$2,0)*$E435)</f>
        <v>0</v>
      </c>
      <c r="P435">
        <f>VLOOKUP($F435,'(참고)타워 스텟 가치'!$B$2:$L$6,P$2,0)+(VLOOKUP($F435,'(참고)타워 스텟 가치'!$B$2:$L$6,P$2,0)*$E435)</f>
        <v>25.059999999999956</v>
      </c>
      <c r="Q435">
        <f>SUM('스테이지별 몬스터 스텟'!H435*'(참고)타워 스텟 가치'!$Q$17,'스테이지별 몬스터 스텟'!I435*'(참고)타워 스텟 가치'!$R$17,'스테이지별 몬스터 스텟'!J435*'(참고)타워 스텟 가치'!$S$17,'스테이지별 몬스터 스텟'!K435*'(참고)타워 스텟 가치'!$T$17,'스테이지별 몬스터 스텟'!L435*'(참고)타워 스텟 가치'!$U$17,'스테이지별 몬스터 스텟'!M435*'(참고)타워 스텟 가치'!$V$17,'스테이지별 몬스터 스텟'!N435*'(참고)타워 스텟 가치'!$W$17,'스테이지별 몬스터 스텟'!O435*'(참고)타워 스텟 가치'!$X$17,'스테이지별 몬스터 스텟'!P435*'(참고)타워 스텟 가치'!$Y$17)</f>
        <v>271362.2099999995</v>
      </c>
      <c r="R435">
        <v>1</v>
      </c>
      <c r="S435">
        <f>VLOOKUP($F435,'(참고)타워 스텟 가치'!$B$7:$L$11,S$2,0)+(VLOOKUP($F435,'(참고)타워 스텟 가치'!$B$7:$L$11,S$2,0)*$E435)</f>
        <v>89.499999999999858</v>
      </c>
      <c r="T435">
        <f>VLOOKUP($F435,'(참고)타워 스텟 가치'!$B$7:$L$11,T$2,0)+(VLOOKUP($F435,'(참고)타워 스텟 가치'!$B$7:$L$11,T$2,0)*$E435)</f>
        <v>161.09999999999974</v>
      </c>
      <c r="U435">
        <f>VLOOKUP($F435,'(참고)타워 스텟 가치'!$B$7:$L$11,U$2,0)+(VLOOKUP($F435,'(참고)타워 스텟 가치'!$B$7:$L$11,U$2,0)*$E435)</f>
        <v>178999.99999999971</v>
      </c>
      <c r="V435">
        <f>VLOOKUP($F435,'(참고)타워 스텟 가치'!$B$7:$L$11,V$2,0)+(VLOOKUP($F435,'(참고)타워 스텟 가치'!$B$7:$L$11,V$2,0)*$E435)</f>
        <v>1073.9999999999982</v>
      </c>
      <c r="W435">
        <f>VLOOKUP($F435,'(참고)타워 스텟 가치'!$B$7:$L$11,W$2,0)+(VLOOKUP($F435,'(참고)타워 스텟 가치'!$B$7:$L$11,W$2,0)*$E435)</f>
        <v>17.89999999999997</v>
      </c>
      <c r="X435">
        <f>VLOOKUP($F435,'(참고)타워 스텟 가치'!$B$7:$L$11,X$2,0)+(VLOOKUP($F435,'(참고)타워 스텟 가치'!$B$7:$L$11,X$2,0)*$E435)</f>
        <v>10.739999999999982</v>
      </c>
      <c r="Y435">
        <f>VLOOKUP($F435,'(참고)타워 스텟 가치'!$B$7:$L$11,Y$2,0)+(VLOOKUP($F435,'(참고)타워 스텟 가치'!$B$7:$L$11,Y$2,0)*$E435)</f>
        <v>0</v>
      </c>
      <c r="Z435">
        <f>VLOOKUP($F435,'(참고)타워 스텟 가치'!$B$7:$L$11,Z$2,0)+(VLOOKUP($F435,'(참고)타워 스텟 가치'!$B$7:$L$11,Z$2,0)*$E435)</f>
        <v>0</v>
      </c>
      <c r="AA435">
        <f>VLOOKUP($F435,'(참고)타워 스텟 가치'!$B$7:$L$11,AA$2,0)+(VLOOKUP($F435,'(참고)타워 스텟 가치'!$B$7:$L$11,AA$2,0)*$E435)</f>
        <v>25.059999999999956</v>
      </c>
      <c r="AB435">
        <f>SUM('스테이지별 몬스터 스텟'!S435*'(참고)타워 스텟 가치'!$Q$17,'스테이지별 몬스터 스텟'!T435*'(참고)타워 스텟 가치'!$R$17,'스테이지별 몬스터 스텟'!U435*'(참고)타워 스텟 가치'!$S$17,'스테이지별 몬스터 스텟'!V435*'(참고)타워 스텟 가치'!$T$17,'스테이지별 몬스터 스텟'!W435*'(참고)타워 스텟 가치'!$U$17,'스테이지별 몬스터 스텟'!X435*'(참고)타워 스텟 가치'!$V$17,'스테이지별 몬스터 스텟'!Y435*'(참고)타워 스텟 가치'!$W$17,'스테이지별 몬스터 스텟'!Z435*'(참고)타워 스텟 가치'!$X$17,'스테이지별 몬스터 스텟'!AA435*'(참고)타워 스텟 가치'!$Y$17)</f>
        <v>271165.30999999953</v>
      </c>
      <c r="AC435">
        <v>2</v>
      </c>
      <c r="AD435">
        <f>VLOOKUP($F435,'(참고)타워 스텟 가치'!$B$12:$L$16,AD$2,0)+(VLOOKUP($F435,'(참고)타워 스텟 가치'!$B$12:$L$16,AD$2,0)*$E435)</f>
        <v>89.499999999999858</v>
      </c>
      <c r="AE435">
        <f>VLOOKUP($F435,'(참고)타워 스텟 가치'!$B$12:$L$16,AE$2,0)+(VLOOKUP($F435,'(참고)타워 스텟 가치'!$B$12:$L$16,AE$2,0)*$E435)</f>
        <v>107.39999999999982</v>
      </c>
      <c r="AF435">
        <f>VLOOKUP($F435,'(참고)타워 스텟 가치'!$B$12:$L$16,AF$2,0)+(VLOOKUP($F435,'(참고)타워 스텟 가치'!$B$12:$L$16,AF$2,0)*$E435)</f>
        <v>178999.99999999971</v>
      </c>
      <c r="AG435">
        <f>VLOOKUP($F435,'(참고)타워 스텟 가치'!$B$12:$L$16,AG$2,0)+(VLOOKUP($F435,'(참고)타워 스텟 가치'!$B$12:$L$16,AG$2,0)*$E435)</f>
        <v>536.99999999999909</v>
      </c>
      <c r="AH435">
        <f>VLOOKUP($F435,'(참고)타워 스텟 가치'!$B$12:$L$16,AH$2,0)+(VLOOKUP($F435,'(참고)타워 스텟 가치'!$B$12:$L$16,AH$2,0)*$E435)</f>
        <v>17.89999999999997</v>
      </c>
      <c r="AI435">
        <f>VLOOKUP($F435,'(참고)타워 스텟 가치'!$B$12:$L$16,AI$2,0)+(VLOOKUP($F435,'(참고)타워 스텟 가치'!$B$12:$L$16,AI$2,0)*$E435)</f>
        <v>10.739999999999982</v>
      </c>
      <c r="AJ435">
        <f>VLOOKUP($F435,'(참고)타워 스텟 가치'!$B$12:$L$16,AJ$2,0)+(VLOOKUP($F435,'(참고)타워 스텟 가치'!$B$12:$L$16,AJ$2,0)*$E435)</f>
        <v>0</v>
      </c>
      <c r="AK435">
        <f>VLOOKUP($F435,'(참고)타워 스텟 가치'!$B$12:$L$16,AK$2,0)+(VLOOKUP($F435,'(참고)타워 스텟 가치'!$B$12:$L$16,AK$2,0)*$E435)</f>
        <v>0</v>
      </c>
      <c r="AL435">
        <f>VLOOKUP($F435,'(참고)타워 스텟 가치'!$B$12:$L$16,AL$2,0)+(VLOOKUP($F435,'(참고)타워 스텟 가치'!$B$12:$L$16,AL$2,0)*$E435)</f>
        <v>50.119999999999912</v>
      </c>
      <c r="AM435">
        <f>SUM('스테이지별 몬스터 스텟'!AD435*'(참고)타워 스텟 가치'!$Q$17,'스테이지별 몬스터 스텟'!AE435*'(참고)타워 스텟 가치'!$R$17,'스테이지별 몬스터 스텟'!AF435*'(참고)타워 스텟 가치'!$S$17,'스테이지별 몬스터 스텟'!AG435*'(참고)타워 스텟 가치'!$T$17,'스테이지별 몬스터 스텟'!AH435*'(참고)타워 스텟 가치'!$U$17,'스테이지별 몬스터 스텟'!AI435*'(참고)타워 스텟 가치'!$V$17,'스테이지별 몬스터 스텟'!AJ435*'(참고)타워 스텟 가치'!$W$17,'스테이지별 몬스터 스텟'!AK435*'(참고)타워 스텟 가치'!$X$17,'스테이지별 몬스터 스텟'!AL435*'(참고)타워 스텟 가치'!$Y$17)</f>
        <v>270060.87999999948</v>
      </c>
      <c r="AN435">
        <v>3</v>
      </c>
    </row>
    <row r="436" spans="3:40" x14ac:dyDescent="0.3">
      <c r="C436">
        <v>2</v>
      </c>
      <c r="D436">
        <f t="shared" si="20"/>
        <v>87</v>
      </c>
      <c r="E436" s="52">
        <f>VLOOKUP(D436,'스테이지별 난이도 설정'!B:C,2,0)</f>
        <v>34.79999999999994</v>
      </c>
      <c r="F436" t="str">
        <f t="shared" si="21"/>
        <v>레어</v>
      </c>
      <c r="G436">
        <f t="shared" si="19"/>
        <v>6</v>
      </c>
      <c r="H436">
        <f>VLOOKUP($F436,'(참고)타워 스텟 가치'!$B$2:$L$6,H$2,0)+(VLOOKUP($F436,'(참고)타워 스텟 가치'!$B$2:$L$6,H$2,0)*$E436)</f>
        <v>402.74999999999932</v>
      </c>
      <c r="I436">
        <f>VLOOKUP($F436,'(참고)타워 스텟 가치'!$B$2:$L$6,I$2,0)+(VLOOKUP($F436,'(참고)타워 스텟 가치'!$B$2:$L$6,I$2,0)*$E436)</f>
        <v>80.549999999999869</v>
      </c>
      <c r="J436">
        <f>VLOOKUP($F436,'(참고)타워 스텟 가치'!$B$2:$L$6,J$2,0)+(VLOOKUP($F436,'(참고)타워 스텟 가치'!$B$2:$L$6,J$2,0)*$E436)</f>
        <v>178999.99999999971</v>
      </c>
      <c r="K436">
        <f>VLOOKUP($F436,'(참고)타워 스텟 가치'!$B$2:$L$6,K$2,0)+(VLOOKUP($F436,'(참고)타워 스텟 가치'!$B$2:$L$6,K$2,0)*$E436)</f>
        <v>1610.9999999999973</v>
      </c>
      <c r="L436">
        <f>VLOOKUP($F436,'(참고)타워 스텟 가치'!$B$2:$L$6,L$2,0)+(VLOOKUP($F436,'(참고)타워 스텟 가치'!$B$2:$L$6,L$2,0)*$E436)</f>
        <v>26.849999999999955</v>
      </c>
      <c r="M436">
        <f>VLOOKUP($F436,'(참고)타워 스텟 가치'!$B$2:$L$6,M$2,0)+(VLOOKUP($F436,'(참고)타워 스텟 가치'!$B$2:$L$6,M$2,0)*$E436)</f>
        <v>10.739999999999982</v>
      </c>
      <c r="N436">
        <f>VLOOKUP($F436,'(참고)타워 스텟 가치'!$B$2:$L$6,N$2,0)+(VLOOKUP($F436,'(참고)타워 스텟 가치'!$B$2:$L$6,N$2,0)*$E436)</f>
        <v>0</v>
      </c>
      <c r="O436">
        <f>VLOOKUP($F436,'(참고)타워 스텟 가치'!$B$2:$L$6,O$2,0)+(VLOOKUP($F436,'(참고)타워 스텟 가치'!$B$2:$L$6,O$2,0)*$E436)</f>
        <v>0</v>
      </c>
      <c r="P436">
        <f>VLOOKUP($F436,'(참고)타워 스텟 가치'!$B$2:$L$6,P$2,0)+(VLOOKUP($F436,'(참고)타워 스텟 가치'!$B$2:$L$6,P$2,0)*$E436)</f>
        <v>25.059999999999956</v>
      </c>
      <c r="Q436">
        <f>SUM('스테이지별 몬스터 스텟'!H436*'(참고)타워 스텟 가치'!$Q$17,'스테이지별 몬스터 스텟'!I436*'(참고)타워 스텟 가치'!$R$17,'스테이지별 몬스터 스텟'!J436*'(참고)타워 스텟 가치'!$S$17,'스테이지별 몬스터 스텟'!K436*'(참고)타워 스텟 가치'!$T$17,'스테이지별 몬스터 스텟'!L436*'(참고)타워 스텟 가치'!$U$17,'스테이지별 몬스터 스텟'!M436*'(참고)타워 스텟 가치'!$V$17,'스테이지별 몬스터 스텟'!N436*'(참고)타워 스텟 가치'!$W$17,'스테이지별 몬스터 스텟'!O436*'(참고)타워 스텟 가치'!$X$17,'스테이지별 몬스터 스텟'!P436*'(참고)타워 스텟 가치'!$Y$17)</f>
        <v>272762.88499999954</v>
      </c>
      <c r="R436">
        <v>1</v>
      </c>
      <c r="S436">
        <f>VLOOKUP($F436,'(참고)타워 스텟 가치'!$B$7:$L$11,S$2,0)+(VLOOKUP($F436,'(참고)타워 스텟 가치'!$B$7:$L$11,S$2,0)*$E436)</f>
        <v>134.24999999999977</v>
      </c>
      <c r="T436">
        <f>VLOOKUP($F436,'(참고)타워 스텟 가치'!$B$7:$L$11,T$2,0)+(VLOOKUP($F436,'(참고)타워 스텟 가치'!$B$7:$L$11,T$2,0)*$E436)</f>
        <v>241.64999999999961</v>
      </c>
      <c r="U436">
        <f>VLOOKUP($F436,'(참고)타워 스텟 가치'!$B$7:$L$11,U$2,0)+(VLOOKUP($F436,'(참고)타워 스텟 가치'!$B$7:$L$11,U$2,0)*$E436)</f>
        <v>178999.99999999971</v>
      </c>
      <c r="V436">
        <f>VLOOKUP($F436,'(참고)타워 스텟 가치'!$B$7:$L$11,V$2,0)+(VLOOKUP($F436,'(참고)타워 스텟 가치'!$B$7:$L$11,V$2,0)*$E436)</f>
        <v>1610.9999999999973</v>
      </c>
      <c r="W436">
        <f>VLOOKUP($F436,'(참고)타워 스텟 가치'!$B$7:$L$11,W$2,0)+(VLOOKUP($F436,'(참고)타워 스텟 가치'!$B$7:$L$11,W$2,0)*$E436)</f>
        <v>26.849999999999955</v>
      </c>
      <c r="X436">
        <f>VLOOKUP($F436,'(참고)타워 스텟 가치'!$B$7:$L$11,X$2,0)+(VLOOKUP($F436,'(참고)타워 스텟 가치'!$B$7:$L$11,X$2,0)*$E436)</f>
        <v>10.739999999999982</v>
      </c>
      <c r="Y436">
        <f>VLOOKUP($F436,'(참고)타워 스텟 가치'!$B$7:$L$11,Y$2,0)+(VLOOKUP($F436,'(참고)타워 스텟 가치'!$B$7:$L$11,Y$2,0)*$E436)</f>
        <v>0</v>
      </c>
      <c r="Z436">
        <f>VLOOKUP($F436,'(참고)타워 스텟 가치'!$B$7:$L$11,Z$2,0)+(VLOOKUP($F436,'(참고)타워 스텟 가치'!$B$7:$L$11,Z$2,0)*$E436)</f>
        <v>0</v>
      </c>
      <c r="AA436">
        <f>VLOOKUP($F436,'(참고)타워 스텟 가치'!$B$7:$L$11,AA$2,0)+(VLOOKUP($F436,'(참고)타워 스텟 가치'!$B$7:$L$11,AA$2,0)*$E436)</f>
        <v>25.059999999999956</v>
      </c>
      <c r="AB436">
        <f>SUM('스테이지별 몬스터 스텟'!S436*'(참고)타워 스텟 가치'!$Q$17,'스테이지별 몬스터 스텟'!T436*'(참고)타워 스텟 가치'!$R$17,'스테이지별 몬스터 스텟'!U436*'(참고)타워 스텟 가치'!$S$17,'스테이지별 몬스터 스텟'!V436*'(참고)타워 스텟 가치'!$T$17,'스테이지별 몬스터 스텟'!W436*'(참고)타워 스텟 가치'!$U$17,'스테이지별 몬스터 스텟'!X436*'(참고)타워 스텟 가치'!$V$17,'스테이지별 몬스터 스텟'!Y436*'(참고)타워 스텟 가치'!$W$17,'스테이지별 몬스터 스텟'!Z436*'(참고)타워 스텟 가치'!$X$17,'스테이지별 몬스터 스텟'!AA436*'(참고)타워 스텟 가치'!$Y$17)</f>
        <v>272467.53499999951</v>
      </c>
      <c r="AC436">
        <v>2</v>
      </c>
      <c r="AD436">
        <f>VLOOKUP($F436,'(참고)타워 스텟 가치'!$B$12:$L$16,AD$2,0)+(VLOOKUP($F436,'(참고)타워 스텟 가치'!$B$12:$L$16,AD$2,0)*$E436)</f>
        <v>134.24999999999977</v>
      </c>
      <c r="AE436">
        <f>VLOOKUP($F436,'(참고)타워 스텟 가치'!$B$12:$L$16,AE$2,0)+(VLOOKUP($F436,'(참고)타워 스텟 가치'!$B$12:$L$16,AE$2,0)*$E436)</f>
        <v>161.09999999999974</v>
      </c>
      <c r="AF436">
        <f>VLOOKUP($F436,'(참고)타워 스텟 가치'!$B$12:$L$16,AF$2,0)+(VLOOKUP($F436,'(참고)타워 스텟 가치'!$B$12:$L$16,AF$2,0)*$E436)</f>
        <v>178999.99999999971</v>
      </c>
      <c r="AG436">
        <f>VLOOKUP($F436,'(참고)타워 스텟 가치'!$B$12:$L$16,AG$2,0)+(VLOOKUP($F436,'(참고)타워 스텟 가치'!$B$12:$L$16,AG$2,0)*$E436)</f>
        <v>805.49999999999864</v>
      </c>
      <c r="AH436">
        <f>VLOOKUP($F436,'(참고)타워 스텟 가치'!$B$12:$L$16,AH$2,0)+(VLOOKUP($F436,'(참고)타워 스텟 가치'!$B$12:$L$16,AH$2,0)*$E436)</f>
        <v>26.849999999999955</v>
      </c>
      <c r="AI436">
        <f>VLOOKUP($F436,'(참고)타워 스텟 가치'!$B$12:$L$16,AI$2,0)+(VLOOKUP($F436,'(참고)타워 스텟 가치'!$B$12:$L$16,AI$2,0)*$E436)</f>
        <v>10.739999999999982</v>
      </c>
      <c r="AJ436">
        <f>VLOOKUP($F436,'(참고)타워 스텟 가치'!$B$12:$L$16,AJ$2,0)+(VLOOKUP($F436,'(참고)타워 스텟 가치'!$B$12:$L$16,AJ$2,0)*$E436)</f>
        <v>0</v>
      </c>
      <c r="AK436">
        <f>VLOOKUP($F436,'(참고)타워 스텟 가치'!$B$12:$L$16,AK$2,0)+(VLOOKUP($F436,'(참고)타워 스텟 가치'!$B$12:$L$16,AK$2,0)*$E436)</f>
        <v>0</v>
      </c>
      <c r="AL436">
        <f>VLOOKUP($F436,'(참고)타워 스텟 가치'!$B$12:$L$16,AL$2,0)+(VLOOKUP($F436,'(참고)타워 스텟 가치'!$B$12:$L$16,AL$2,0)*$E436)</f>
        <v>50.119999999999912</v>
      </c>
      <c r="AM436">
        <f>SUM('스테이지별 몬스터 스텟'!AD436*'(참고)타워 스텟 가치'!$Q$17,'스테이지별 몬스터 스텟'!AE436*'(참고)타워 스텟 가치'!$R$17,'스테이지별 몬스터 스텟'!AF436*'(참고)타워 스텟 가치'!$S$17,'스테이지별 몬스터 스텟'!AG436*'(참고)타워 스텟 가치'!$T$17,'스테이지별 몬스터 스텟'!AH436*'(참고)타워 스텟 가치'!$U$17,'스테이지별 몬스터 스텟'!AI436*'(참고)타워 스텟 가치'!$V$17,'스테이지별 몬스터 스텟'!AJ436*'(참고)타워 스텟 가치'!$W$17,'스테이지별 몬스터 스텟'!AK436*'(참고)타워 스텟 가치'!$X$17,'스테이지별 몬스터 스텟'!AL436*'(참고)타워 스텟 가치'!$Y$17)</f>
        <v>270785.82999999955</v>
      </c>
      <c r="AN436">
        <v>3</v>
      </c>
    </row>
    <row r="437" spans="3:40" x14ac:dyDescent="0.3">
      <c r="C437">
        <v>3</v>
      </c>
      <c r="D437">
        <f t="shared" si="20"/>
        <v>87</v>
      </c>
      <c r="E437" s="52">
        <f>VLOOKUP(D437,'스테이지별 난이도 설정'!B:C,2,0)</f>
        <v>34.79999999999994</v>
      </c>
      <c r="F437" t="str">
        <f t="shared" si="21"/>
        <v>에픽</v>
      </c>
      <c r="G437">
        <f t="shared" si="19"/>
        <v>6</v>
      </c>
      <c r="H437">
        <f>VLOOKUP($F437,'(참고)타워 스텟 가치'!$B$2:$L$6,H$2,0)+(VLOOKUP($F437,'(참고)타워 스텟 가치'!$B$2:$L$6,H$2,0)*$E437)</f>
        <v>604.12499999999898</v>
      </c>
      <c r="I437">
        <f>VLOOKUP($F437,'(참고)타워 스텟 가치'!$B$2:$L$6,I$2,0)+(VLOOKUP($F437,'(참고)타워 스텟 가치'!$B$2:$L$6,I$2,0)*$E437)</f>
        <v>120.8249999999998</v>
      </c>
      <c r="J437">
        <f>VLOOKUP($F437,'(참고)타워 스텟 가치'!$B$2:$L$6,J$2,0)+(VLOOKUP($F437,'(참고)타워 스텟 가치'!$B$2:$L$6,J$2,0)*$E437)</f>
        <v>178999.99999999971</v>
      </c>
      <c r="K437">
        <f>VLOOKUP($F437,'(참고)타워 스텟 가치'!$B$2:$L$6,K$2,0)+(VLOOKUP($F437,'(참고)타워 스텟 가치'!$B$2:$L$6,K$2,0)*$E437)</f>
        <v>2416.4999999999959</v>
      </c>
      <c r="L437">
        <f>VLOOKUP($F437,'(참고)타워 스텟 가치'!$B$2:$L$6,L$2,0)+(VLOOKUP($F437,'(참고)타워 스텟 가치'!$B$2:$L$6,L$2,0)*$E437)</f>
        <v>40.274999999999935</v>
      </c>
      <c r="M437">
        <f>VLOOKUP($F437,'(참고)타워 스텟 가치'!$B$2:$L$6,M$2,0)+(VLOOKUP($F437,'(참고)타워 스텟 가치'!$B$2:$L$6,M$2,0)*$E437)</f>
        <v>10.739999999999982</v>
      </c>
      <c r="N437">
        <f>VLOOKUP($F437,'(참고)타워 스텟 가치'!$B$2:$L$6,N$2,0)+(VLOOKUP($F437,'(참고)타워 스텟 가치'!$B$2:$L$6,N$2,0)*$E437)</f>
        <v>0</v>
      </c>
      <c r="O437">
        <f>VLOOKUP($F437,'(참고)타워 스텟 가치'!$B$2:$L$6,O$2,0)+(VLOOKUP($F437,'(참고)타워 스텟 가치'!$B$2:$L$6,O$2,0)*$E437)</f>
        <v>0</v>
      </c>
      <c r="P437">
        <f>VLOOKUP($F437,'(참고)타워 스텟 가치'!$B$2:$L$6,P$2,0)+(VLOOKUP($F437,'(참고)타워 스텟 가치'!$B$2:$L$6,P$2,0)*$E437)</f>
        <v>25.059999999999956</v>
      </c>
      <c r="Q437">
        <f>SUM('스테이지별 몬스터 스텟'!H437*'(참고)타워 스텟 가치'!$Q$17,'스테이지별 몬스터 스텟'!I437*'(참고)타워 스텟 가치'!$R$17,'스테이지별 몬스터 스텟'!J437*'(참고)타워 스텟 가치'!$S$17,'스테이지별 몬스터 스텟'!K437*'(참고)타워 스텟 가치'!$T$17,'스테이지별 몬스터 스텟'!L437*'(참고)타워 스텟 가치'!$U$17,'스테이지별 몬스터 스텟'!M437*'(참고)타워 스텟 가치'!$V$17,'스테이지별 몬스터 스텟'!N437*'(참고)타워 스텟 가치'!$W$17,'스테이지별 몬스터 스텟'!O437*'(참고)타워 스텟 가치'!$X$17,'스테이지별 몬스터 스텟'!P437*'(참고)타워 스텟 가치'!$Y$17)</f>
        <v>274863.8974999995</v>
      </c>
      <c r="R437">
        <v>1</v>
      </c>
      <c r="S437">
        <f>VLOOKUP($F437,'(참고)타워 스텟 가치'!$B$7:$L$11,S$2,0)+(VLOOKUP($F437,'(참고)타워 스텟 가치'!$B$7:$L$11,S$2,0)*$E437)</f>
        <v>201.37499999999966</v>
      </c>
      <c r="T437">
        <f>VLOOKUP($F437,'(참고)타워 스텟 가치'!$B$7:$L$11,T$2,0)+(VLOOKUP($F437,'(참고)타워 스텟 가치'!$B$7:$L$11,T$2,0)*$E437)</f>
        <v>362.4749999999994</v>
      </c>
      <c r="U437">
        <f>VLOOKUP($F437,'(참고)타워 스텟 가치'!$B$7:$L$11,U$2,0)+(VLOOKUP($F437,'(참고)타워 스텟 가치'!$B$7:$L$11,U$2,0)*$E437)</f>
        <v>178999.99999999971</v>
      </c>
      <c r="V437">
        <f>VLOOKUP($F437,'(참고)타워 스텟 가치'!$B$7:$L$11,V$2,0)+(VLOOKUP($F437,'(참고)타워 스텟 가치'!$B$7:$L$11,V$2,0)*$E437)</f>
        <v>2416.4999999999959</v>
      </c>
      <c r="W437">
        <f>VLOOKUP($F437,'(참고)타워 스텟 가치'!$B$7:$L$11,W$2,0)+(VLOOKUP($F437,'(참고)타워 스텟 가치'!$B$7:$L$11,W$2,0)*$E437)</f>
        <v>40.274999999999935</v>
      </c>
      <c r="X437">
        <f>VLOOKUP($F437,'(참고)타워 스텟 가치'!$B$7:$L$11,X$2,0)+(VLOOKUP($F437,'(참고)타워 스텟 가치'!$B$7:$L$11,X$2,0)*$E437)</f>
        <v>10.739999999999982</v>
      </c>
      <c r="Y437">
        <f>VLOOKUP($F437,'(참고)타워 스텟 가치'!$B$7:$L$11,Y$2,0)+(VLOOKUP($F437,'(참고)타워 스텟 가치'!$B$7:$L$11,Y$2,0)*$E437)</f>
        <v>0</v>
      </c>
      <c r="Z437">
        <f>VLOOKUP($F437,'(참고)타워 스텟 가치'!$B$7:$L$11,Z$2,0)+(VLOOKUP($F437,'(참고)타워 스텟 가치'!$B$7:$L$11,Z$2,0)*$E437)</f>
        <v>0</v>
      </c>
      <c r="AA437">
        <f>VLOOKUP($F437,'(참고)타워 스텟 가치'!$B$7:$L$11,AA$2,0)+(VLOOKUP($F437,'(참고)타워 스텟 가치'!$B$7:$L$11,AA$2,0)*$E437)</f>
        <v>25.059999999999956</v>
      </c>
      <c r="AB437">
        <f>SUM('스테이지별 몬스터 스텟'!S437*'(참고)타워 스텟 가치'!$Q$17,'스테이지별 몬스터 스텟'!T437*'(참고)타워 스텟 가치'!$R$17,'스테이지별 몬스터 스텟'!U437*'(참고)타워 스텟 가치'!$S$17,'스테이지별 몬스터 스텟'!V437*'(참고)타워 스텟 가치'!$T$17,'스테이지별 몬스터 스텟'!W437*'(참고)타워 스텟 가치'!$U$17,'스테이지별 몬스터 스텟'!X437*'(참고)타워 스텟 가치'!$V$17,'스테이지별 몬스터 스텟'!Y437*'(참고)타워 스텟 가치'!$W$17,'스테이지별 몬스터 스텟'!Z437*'(참고)타워 스텟 가치'!$X$17,'스테이지별 몬스터 스텟'!AA437*'(참고)타워 스텟 가치'!$Y$17)</f>
        <v>274420.87249999953</v>
      </c>
      <c r="AC437">
        <v>2</v>
      </c>
      <c r="AD437">
        <f>VLOOKUP($F437,'(참고)타워 스텟 가치'!$B$12:$L$16,AD$2,0)+(VLOOKUP($F437,'(참고)타워 스텟 가치'!$B$12:$L$16,AD$2,0)*$E437)</f>
        <v>201.37499999999966</v>
      </c>
      <c r="AE437">
        <f>VLOOKUP($F437,'(참고)타워 스텟 가치'!$B$12:$L$16,AE$2,0)+(VLOOKUP($F437,'(참고)타워 스텟 가치'!$B$12:$L$16,AE$2,0)*$E437)</f>
        <v>241.64999999999961</v>
      </c>
      <c r="AF437">
        <f>VLOOKUP($F437,'(참고)타워 스텟 가치'!$B$12:$L$16,AF$2,0)+(VLOOKUP($F437,'(참고)타워 스텟 가치'!$B$12:$L$16,AF$2,0)*$E437)</f>
        <v>178999.99999999971</v>
      </c>
      <c r="AG437">
        <f>VLOOKUP($F437,'(참고)타워 스텟 가치'!$B$12:$L$16,AG$2,0)+(VLOOKUP($F437,'(참고)타워 스텟 가치'!$B$12:$L$16,AG$2,0)*$E437)</f>
        <v>1208.249999999998</v>
      </c>
      <c r="AH437">
        <f>VLOOKUP($F437,'(참고)타워 스텟 가치'!$B$12:$L$16,AH$2,0)+(VLOOKUP($F437,'(참고)타워 스텟 가치'!$B$12:$L$16,AH$2,0)*$E437)</f>
        <v>40.274999999999935</v>
      </c>
      <c r="AI437">
        <f>VLOOKUP($F437,'(참고)타워 스텟 가치'!$B$12:$L$16,AI$2,0)+(VLOOKUP($F437,'(참고)타워 스텟 가치'!$B$12:$L$16,AI$2,0)*$E437)</f>
        <v>10.739999999999982</v>
      </c>
      <c r="AJ437">
        <f>VLOOKUP($F437,'(참고)타워 스텟 가치'!$B$12:$L$16,AJ$2,0)+(VLOOKUP($F437,'(참고)타워 스텟 가치'!$B$12:$L$16,AJ$2,0)*$E437)</f>
        <v>0</v>
      </c>
      <c r="AK437">
        <f>VLOOKUP($F437,'(참고)타워 스텟 가치'!$B$12:$L$16,AK$2,0)+(VLOOKUP($F437,'(참고)타워 스텟 가치'!$B$12:$L$16,AK$2,0)*$E437)</f>
        <v>0</v>
      </c>
      <c r="AL437">
        <f>VLOOKUP($F437,'(참고)타워 스텟 가치'!$B$12:$L$16,AL$2,0)+(VLOOKUP($F437,'(참고)타워 스텟 가치'!$B$12:$L$16,AL$2,0)*$E437)</f>
        <v>50.119999999999912</v>
      </c>
      <c r="AM437">
        <f>SUM('스테이지별 몬스터 스텟'!AD437*'(참고)타워 스텟 가치'!$Q$17,'스테이지별 몬스터 스텟'!AE437*'(참고)타워 스텟 가치'!$R$17,'스테이지별 몬스터 스텟'!AF437*'(참고)타워 스텟 가치'!$S$17,'스테이지별 몬스터 스텟'!AG437*'(참고)타워 스텟 가치'!$T$17,'스테이지별 몬스터 스텟'!AH437*'(참고)타워 스텟 가치'!$U$17,'스테이지별 몬스터 스텟'!AI437*'(참고)타워 스텟 가치'!$V$17,'스테이지별 몬스터 스텟'!AJ437*'(참고)타워 스텟 가치'!$W$17,'스테이지별 몬스터 스텟'!AK437*'(참고)타워 스텟 가치'!$X$17,'스테이지별 몬스터 스텟'!AL437*'(참고)타워 스텟 가치'!$Y$17)</f>
        <v>271873.25499999948</v>
      </c>
      <c r="AN437">
        <v>3</v>
      </c>
    </row>
    <row r="438" spans="3:40" x14ac:dyDescent="0.3">
      <c r="C438">
        <v>4</v>
      </c>
      <c r="D438">
        <f t="shared" si="20"/>
        <v>87</v>
      </c>
      <c r="E438" s="52">
        <f>VLOOKUP(D438,'스테이지별 난이도 설정'!B:C,2,0)</f>
        <v>34.79999999999994</v>
      </c>
      <c r="F438" t="str">
        <f t="shared" si="21"/>
        <v>유니크</v>
      </c>
      <c r="G438">
        <f t="shared" si="19"/>
        <v>6</v>
      </c>
      <c r="H438">
        <f>VLOOKUP($F438,'(참고)타워 스텟 가치'!$B$2:$L$6,H$2,0)+(VLOOKUP($F438,'(참고)타워 스텟 가치'!$B$2:$L$6,H$2,0)*$E438)</f>
        <v>906.18749999999852</v>
      </c>
      <c r="I438">
        <f>VLOOKUP($F438,'(참고)타워 스텟 가치'!$B$2:$L$6,I$2,0)+(VLOOKUP($F438,'(참고)타워 스텟 가치'!$B$2:$L$6,I$2,0)*$E438)</f>
        <v>181.2374999999997</v>
      </c>
      <c r="J438">
        <f>VLOOKUP($F438,'(참고)타워 스텟 가치'!$B$2:$L$6,J$2,0)+(VLOOKUP($F438,'(참고)타워 스텟 가치'!$B$2:$L$6,J$2,0)*$E438)</f>
        <v>178999.99999999971</v>
      </c>
      <c r="K438">
        <f>VLOOKUP($F438,'(참고)타워 스텟 가치'!$B$2:$L$6,K$2,0)+(VLOOKUP($F438,'(참고)타워 스텟 가치'!$B$2:$L$6,K$2,0)*$E438)</f>
        <v>3624.7499999999941</v>
      </c>
      <c r="L438">
        <f>VLOOKUP($F438,'(참고)타워 스텟 가치'!$B$2:$L$6,L$2,0)+(VLOOKUP($F438,'(참고)타워 스텟 가치'!$B$2:$L$6,L$2,0)*$E438)</f>
        <v>60.412499999999902</v>
      </c>
      <c r="M438">
        <f>VLOOKUP($F438,'(참고)타워 스텟 가치'!$B$2:$L$6,M$2,0)+(VLOOKUP($F438,'(참고)타워 스텟 가치'!$B$2:$L$6,M$2,0)*$E438)</f>
        <v>10.739999999999982</v>
      </c>
      <c r="N438">
        <f>VLOOKUP($F438,'(참고)타워 스텟 가치'!$B$2:$L$6,N$2,0)+(VLOOKUP($F438,'(참고)타워 스텟 가치'!$B$2:$L$6,N$2,0)*$E438)</f>
        <v>0</v>
      </c>
      <c r="O438">
        <f>VLOOKUP($F438,'(참고)타워 스텟 가치'!$B$2:$L$6,O$2,0)+(VLOOKUP($F438,'(참고)타워 스텟 가치'!$B$2:$L$6,O$2,0)*$E438)</f>
        <v>0</v>
      </c>
      <c r="P438">
        <f>VLOOKUP($F438,'(참고)타워 스텟 가치'!$B$2:$L$6,P$2,0)+(VLOOKUP($F438,'(참고)타워 스텟 가치'!$B$2:$L$6,P$2,0)*$E438)</f>
        <v>35.79999999999994</v>
      </c>
      <c r="Q438">
        <f>SUM('스테이지별 몬스터 스텟'!H438*'(참고)타워 스텟 가치'!$Q$17,'스테이지별 몬스터 스텟'!I438*'(참고)타워 스텟 가치'!$R$17,'스테이지별 몬스터 스텟'!J438*'(참고)타워 스텟 가치'!$S$17,'스테이지별 몬스터 스텟'!K438*'(참고)타워 스텟 가치'!$T$17,'스테이지별 몬스터 스텟'!L438*'(참고)타워 스텟 가치'!$U$17,'스테이지별 몬스터 스텟'!M438*'(참고)타워 스텟 가치'!$V$17,'스테이지별 몬스터 스텟'!N438*'(참고)타워 스텟 가치'!$W$17,'스테이지별 몬스터 스텟'!O438*'(참고)타워 스텟 가치'!$X$17,'스테이지별 몬스터 스텟'!P438*'(참고)타워 스텟 가치'!$Y$17)</f>
        <v>278036.89624999953</v>
      </c>
      <c r="R438">
        <v>1</v>
      </c>
      <c r="S438">
        <f>VLOOKUP($F438,'(참고)타워 스텟 가치'!$B$7:$L$11,S$2,0)+(VLOOKUP($F438,'(참고)타워 스텟 가치'!$B$7:$L$11,S$2,0)*$E438)</f>
        <v>302.06249999999949</v>
      </c>
      <c r="T438">
        <f>VLOOKUP($F438,'(참고)타워 스텟 가치'!$B$7:$L$11,T$2,0)+(VLOOKUP($F438,'(참고)타워 스텟 가치'!$B$7:$L$11,T$2,0)*$E438)</f>
        <v>543.71249999999907</v>
      </c>
      <c r="U438">
        <f>VLOOKUP($F438,'(참고)타워 스텟 가치'!$B$7:$L$11,U$2,0)+(VLOOKUP($F438,'(참고)타워 스텟 가치'!$B$7:$L$11,U$2,0)*$E438)</f>
        <v>178999.99999999971</v>
      </c>
      <c r="V438">
        <f>VLOOKUP($F438,'(참고)타워 스텟 가치'!$B$7:$L$11,V$2,0)+(VLOOKUP($F438,'(참고)타워 스텟 가치'!$B$7:$L$11,V$2,0)*$E438)</f>
        <v>3624.7499999999941</v>
      </c>
      <c r="W438">
        <f>VLOOKUP($F438,'(참고)타워 스텟 가치'!$B$7:$L$11,W$2,0)+(VLOOKUP($F438,'(참고)타워 스텟 가치'!$B$7:$L$11,W$2,0)*$E438)</f>
        <v>60.412499999999902</v>
      </c>
      <c r="X438">
        <f>VLOOKUP($F438,'(참고)타워 스텟 가치'!$B$7:$L$11,X$2,0)+(VLOOKUP($F438,'(참고)타워 스텟 가치'!$B$7:$L$11,X$2,0)*$E438)</f>
        <v>10.739999999999982</v>
      </c>
      <c r="Y438">
        <f>VLOOKUP($F438,'(참고)타워 스텟 가치'!$B$7:$L$11,Y$2,0)+(VLOOKUP($F438,'(참고)타워 스텟 가치'!$B$7:$L$11,Y$2,0)*$E438)</f>
        <v>0</v>
      </c>
      <c r="Z438">
        <f>VLOOKUP($F438,'(참고)타워 스텟 가치'!$B$7:$L$11,Z$2,0)+(VLOOKUP($F438,'(참고)타워 스텟 가치'!$B$7:$L$11,Z$2,0)*$E438)</f>
        <v>0</v>
      </c>
      <c r="AA438">
        <f>VLOOKUP($F438,'(참고)타워 스텟 가치'!$B$7:$L$11,AA$2,0)+(VLOOKUP($F438,'(참고)타워 스텟 가치'!$B$7:$L$11,AA$2,0)*$E438)</f>
        <v>35.79999999999994</v>
      </c>
      <c r="AB438">
        <f>SUM('스테이지별 몬스터 스텟'!S438*'(참고)타워 스텟 가치'!$Q$17,'스테이지별 몬스터 스텟'!T438*'(참고)타워 스텟 가치'!$R$17,'스테이지별 몬스터 스텟'!U438*'(참고)타워 스텟 가치'!$S$17,'스테이지별 몬스터 스텟'!V438*'(참고)타워 스텟 가치'!$T$17,'스테이지별 몬스터 스텟'!W438*'(참고)타워 스텟 가치'!$U$17,'스테이지별 몬스터 스텟'!X438*'(참고)타워 스텟 가치'!$V$17,'스테이지별 몬스터 스텟'!Y438*'(참고)타워 스텟 가치'!$W$17,'스테이지별 몬스터 스텟'!Z438*'(참고)타워 스텟 가치'!$X$17,'스테이지별 몬스터 스텟'!AA438*'(참고)타워 스텟 가치'!$Y$17)</f>
        <v>277372.35874999949</v>
      </c>
      <c r="AC438">
        <v>2</v>
      </c>
      <c r="AD438">
        <f>VLOOKUP($F438,'(참고)타워 스텟 가치'!$B$12:$L$16,AD$2,0)+(VLOOKUP($F438,'(참고)타워 스텟 가치'!$B$12:$L$16,AD$2,0)*$E438)</f>
        <v>302.06249999999949</v>
      </c>
      <c r="AE438">
        <f>VLOOKUP($F438,'(참고)타워 스텟 가치'!$B$12:$L$16,AE$2,0)+(VLOOKUP($F438,'(참고)타워 스텟 가치'!$B$12:$L$16,AE$2,0)*$E438)</f>
        <v>362.4749999999994</v>
      </c>
      <c r="AF438">
        <f>VLOOKUP($F438,'(참고)타워 스텟 가치'!$B$12:$L$16,AF$2,0)+(VLOOKUP($F438,'(참고)타워 스텟 가치'!$B$12:$L$16,AF$2,0)*$E438)</f>
        <v>178999.99999999971</v>
      </c>
      <c r="AG438">
        <f>VLOOKUP($F438,'(참고)타워 스텟 가치'!$B$12:$L$16,AG$2,0)+(VLOOKUP($F438,'(참고)타워 스텟 가치'!$B$12:$L$16,AG$2,0)*$E438)</f>
        <v>1812.374999999997</v>
      </c>
      <c r="AH438">
        <f>VLOOKUP($F438,'(참고)타워 스텟 가치'!$B$12:$L$16,AH$2,0)+(VLOOKUP($F438,'(참고)타워 스텟 가치'!$B$12:$L$16,AH$2,0)*$E438)</f>
        <v>60.412499999999902</v>
      </c>
      <c r="AI438">
        <f>VLOOKUP($F438,'(참고)타워 스텟 가치'!$B$12:$L$16,AI$2,0)+(VLOOKUP($F438,'(참고)타워 스텟 가치'!$B$12:$L$16,AI$2,0)*$E438)</f>
        <v>10.739999999999982</v>
      </c>
      <c r="AJ438">
        <f>VLOOKUP($F438,'(참고)타워 스텟 가치'!$B$12:$L$16,AJ$2,0)+(VLOOKUP($F438,'(참고)타워 스텟 가치'!$B$12:$L$16,AJ$2,0)*$E438)</f>
        <v>0</v>
      </c>
      <c r="AK438">
        <f>VLOOKUP($F438,'(참고)타워 스텟 가치'!$B$12:$L$16,AK$2,0)+(VLOOKUP($F438,'(참고)타워 스텟 가치'!$B$12:$L$16,AK$2,0)*$E438)</f>
        <v>0</v>
      </c>
      <c r="AL438">
        <f>VLOOKUP($F438,'(참고)타워 스텟 가치'!$B$12:$L$16,AL$2,0)+(VLOOKUP($F438,'(참고)타워 스텟 가치'!$B$12:$L$16,AL$2,0)*$E438)</f>
        <v>71.599999999999881</v>
      </c>
      <c r="AM438">
        <f>SUM('스테이지별 몬스터 스텟'!AD438*'(참고)타워 스텟 가치'!$Q$17,'스테이지별 몬스터 스텟'!AE438*'(참고)타워 스텟 가치'!$R$17,'스테이지별 몬스터 스텟'!AF438*'(참고)타워 스텟 가치'!$S$17,'스테이지별 몬스터 스텟'!AG438*'(참고)타워 스텟 가치'!$T$17,'스테이지별 몬스터 스텟'!AH438*'(참고)타워 스텟 가치'!$U$17,'스테이지별 몬스터 스텟'!AI438*'(참고)타워 스텟 가치'!$V$17,'스테이지별 몬스터 스텟'!AJ438*'(참고)타워 스텟 가치'!$W$17,'스테이지별 몬스터 스텟'!AK438*'(참고)타워 스텟 가치'!$X$17,'스테이지별 몬스터 스텟'!AL438*'(참고)타워 스텟 가치'!$Y$17)</f>
        <v>273547.35249999957</v>
      </c>
      <c r="AN438">
        <v>3</v>
      </c>
    </row>
    <row r="439" spans="3:40" x14ac:dyDescent="0.3">
      <c r="C439">
        <v>5</v>
      </c>
      <c r="D439">
        <f t="shared" si="20"/>
        <v>87</v>
      </c>
      <c r="E439" s="52">
        <f>VLOOKUP(D439,'스테이지별 난이도 설정'!B:C,2,0)</f>
        <v>34.79999999999994</v>
      </c>
      <c r="F439" t="str">
        <f t="shared" si="21"/>
        <v>스페셜</v>
      </c>
      <c r="G439">
        <f t="shared" si="19"/>
        <v>6</v>
      </c>
      <c r="H439">
        <f>VLOOKUP($F439,'(참고)타워 스텟 가치'!$B$2:$L$6,H$2,0)+(VLOOKUP($F439,'(참고)타워 스텟 가치'!$B$2:$L$6,H$2,0)*$E439)</f>
        <v>1359.2812499999977</v>
      </c>
      <c r="I439">
        <f>VLOOKUP($F439,'(참고)타워 스텟 가치'!$B$2:$L$6,I$2,0)+(VLOOKUP($F439,'(참고)타워 스텟 가치'!$B$2:$L$6,I$2,0)*$E439)</f>
        <v>271.85624999999953</v>
      </c>
      <c r="J439">
        <f>VLOOKUP($F439,'(참고)타워 스텟 가치'!$B$2:$L$6,J$2,0)+(VLOOKUP($F439,'(참고)타워 스텟 가치'!$B$2:$L$6,J$2,0)*$E439)</f>
        <v>178999.99999999971</v>
      </c>
      <c r="K439">
        <f>VLOOKUP($F439,'(참고)타워 스텟 가치'!$B$2:$L$6,K$2,0)+(VLOOKUP($F439,'(참고)타워 스텟 가치'!$B$2:$L$6,K$2,0)*$E439)</f>
        <v>5437.1249999999909</v>
      </c>
      <c r="L439">
        <f>VLOOKUP($F439,'(참고)타워 스텟 가치'!$B$2:$L$6,L$2,0)+(VLOOKUP($F439,'(참고)타워 스텟 가치'!$B$2:$L$6,L$2,0)*$E439)</f>
        <v>90.618749999999849</v>
      </c>
      <c r="M439">
        <f>VLOOKUP($F439,'(참고)타워 스텟 가치'!$B$2:$L$6,M$2,0)+(VLOOKUP($F439,'(참고)타워 스텟 가치'!$B$2:$L$6,M$2,0)*$E439)</f>
        <v>10.739999999999982</v>
      </c>
      <c r="N439">
        <f>VLOOKUP($F439,'(참고)타워 스텟 가치'!$B$2:$L$6,N$2,0)+(VLOOKUP($F439,'(참고)타워 스텟 가치'!$B$2:$L$6,N$2,0)*$E439)</f>
        <v>0</v>
      </c>
      <c r="O439">
        <f>VLOOKUP($F439,'(참고)타워 스텟 가치'!$B$2:$L$6,O$2,0)+(VLOOKUP($F439,'(참고)타워 스텟 가치'!$B$2:$L$6,O$2,0)*$E439)</f>
        <v>0</v>
      </c>
      <c r="P439">
        <f>VLOOKUP($F439,'(참고)타워 스텟 가치'!$B$2:$L$6,P$2,0)+(VLOOKUP($F439,'(참고)타워 스텟 가치'!$B$2:$L$6,P$2,0)*$E439)</f>
        <v>35.79999999999994</v>
      </c>
      <c r="Q439">
        <f>SUM('스테이지별 몬스터 스텟'!H439*'(참고)타워 스텟 가치'!$Q$17,'스테이지별 몬스터 스텟'!I439*'(참고)타워 스텟 가치'!$R$17,'스테이지별 몬스터 스텟'!J439*'(참고)타워 스텟 가치'!$S$17,'스테이지별 몬스터 스텟'!K439*'(참고)타워 스텟 가치'!$T$17,'스테이지별 몬스터 스텟'!L439*'(참고)타워 스텟 가치'!$U$17,'스테이지별 몬스터 스텟'!M439*'(참고)타워 스텟 가치'!$V$17,'스테이지별 몬스터 스텟'!N439*'(참고)타워 스텟 가치'!$W$17,'스테이지별 몬스터 스텟'!O439*'(참고)타워 스텟 가치'!$X$17,'스테이지별 몬스터 스텟'!P439*'(참고)타워 스텟 가치'!$Y$17)</f>
        <v>282764.17437499948</v>
      </c>
      <c r="R439">
        <v>1</v>
      </c>
      <c r="S439">
        <f>VLOOKUP($F439,'(참고)타워 스텟 가치'!$B$7:$L$11,S$2,0)+(VLOOKUP($F439,'(참고)타워 스텟 가치'!$B$7:$L$11,S$2,0)*$E439)</f>
        <v>453.09374999999926</v>
      </c>
      <c r="T439">
        <f>VLOOKUP($F439,'(참고)타워 스텟 가치'!$B$7:$L$11,T$2,0)+(VLOOKUP($F439,'(참고)타워 스텟 가치'!$B$7:$L$11,T$2,0)*$E439)</f>
        <v>815.56874999999866</v>
      </c>
      <c r="U439">
        <f>VLOOKUP($F439,'(참고)타워 스텟 가치'!$B$7:$L$11,U$2,0)+(VLOOKUP($F439,'(참고)타워 스텟 가치'!$B$7:$L$11,U$2,0)*$E439)</f>
        <v>178999.99999999971</v>
      </c>
      <c r="V439">
        <f>VLOOKUP($F439,'(참고)타워 스텟 가치'!$B$7:$L$11,V$2,0)+(VLOOKUP($F439,'(참고)타워 스텟 가치'!$B$7:$L$11,V$2,0)*$E439)</f>
        <v>5437.1249999999909</v>
      </c>
      <c r="W439">
        <f>VLOOKUP($F439,'(참고)타워 스텟 가치'!$B$7:$L$11,W$2,0)+(VLOOKUP($F439,'(참고)타워 스텟 가치'!$B$7:$L$11,W$2,0)*$E439)</f>
        <v>90.618749999999849</v>
      </c>
      <c r="X439">
        <f>VLOOKUP($F439,'(참고)타워 스텟 가치'!$B$7:$L$11,X$2,0)+(VLOOKUP($F439,'(참고)타워 스텟 가치'!$B$7:$L$11,X$2,0)*$E439)</f>
        <v>10.739999999999982</v>
      </c>
      <c r="Y439">
        <f>VLOOKUP($F439,'(참고)타워 스텟 가치'!$B$7:$L$11,Y$2,0)+(VLOOKUP($F439,'(참고)타워 스텟 가치'!$B$7:$L$11,Y$2,0)*$E439)</f>
        <v>0</v>
      </c>
      <c r="Z439">
        <f>VLOOKUP($F439,'(참고)타워 스텟 가치'!$B$7:$L$11,Z$2,0)+(VLOOKUP($F439,'(참고)타워 스텟 가치'!$B$7:$L$11,Z$2,0)*$E439)</f>
        <v>0</v>
      </c>
      <c r="AA439">
        <f>VLOOKUP($F439,'(참고)타워 스텟 가치'!$B$7:$L$11,AA$2,0)+(VLOOKUP($F439,'(참고)타워 스텟 가치'!$B$7:$L$11,AA$2,0)*$E439)</f>
        <v>35.79999999999994</v>
      </c>
      <c r="AB439">
        <f>SUM('스테이지별 몬스터 스텟'!S439*'(참고)타워 스텟 가치'!$Q$17,'스테이지별 몬스터 스텟'!T439*'(참고)타워 스텟 가치'!$R$17,'스테이지별 몬스터 스텟'!U439*'(참고)타워 스텟 가치'!$S$17,'스테이지별 몬스터 스텟'!V439*'(참고)타워 스텟 가치'!$T$17,'스테이지별 몬스터 스텟'!W439*'(참고)타워 스텟 가치'!$U$17,'스테이지별 몬스터 스텟'!X439*'(참고)타워 스텟 가치'!$V$17,'스테이지별 몬스터 스텟'!Y439*'(참고)타워 스텟 가치'!$W$17,'스테이지별 몬스터 스텟'!Z439*'(참고)타워 스텟 가치'!$X$17,'스테이지별 몬스터 스텟'!AA439*'(참고)타워 스텟 가치'!$Y$17)</f>
        <v>281767.36812499951</v>
      </c>
      <c r="AC439">
        <v>2</v>
      </c>
      <c r="AD439">
        <f>VLOOKUP($F439,'(참고)타워 스텟 가치'!$B$12:$L$16,AD$2,0)+(VLOOKUP($F439,'(참고)타워 스텟 가치'!$B$12:$L$16,AD$2,0)*$E439)</f>
        <v>453.09374999999926</v>
      </c>
      <c r="AE439">
        <f>VLOOKUP($F439,'(참고)타워 스텟 가치'!$B$12:$L$16,AE$2,0)+(VLOOKUP($F439,'(참고)타워 스텟 가치'!$B$12:$L$16,AE$2,0)*$E439)</f>
        <v>543.71249999999907</v>
      </c>
      <c r="AF439">
        <f>VLOOKUP($F439,'(참고)타워 스텟 가치'!$B$12:$L$16,AF$2,0)+(VLOOKUP($F439,'(참고)타워 스텟 가치'!$B$12:$L$16,AF$2,0)*$E439)</f>
        <v>178999.99999999971</v>
      </c>
      <c r="AG439">
        <f>VLOOKUP($F439,'(참고)타워 스텟 가치'!$B$12:$L$16,AG$2,0)+(VLOOKUP($F439,'(참고)타워 스텟 가치'!$B$12:$L$16,AG$2,0)*$E439)</f>
        <v>2718.5624999999955</v>
      </c>
      <c r="AH439">
        <f>VLOOKUP($F439,'(참고)타워 스텟 가치'!$B$12:$L$16,AH$2,0)+(VLOOKUP($F439,'(참고)타워 스텟 가치'!$B$12:$L$16,AH$2,0)*$E439)</f>
        <v>90.618749999999849</v>
      </c>
      <c r="AI439">
        <f>VLOOKUP($F439,'(참고)타워 스텟 가치'!$B$12:$L$16,AI$2,0)+(VLOOKUP($F439,'(참고)타워 스텟 가치'!$B$12:$L$16,AI$2,0)*$E439)</f>
        <v>10.739999999999982</v>
      </c>
      <c r="AJ439">
        <f>VLOOKUP($F439,'(참고)타워 스텟 가치'!$B$12:$L$16,AJ$2,0)+(VLOOKUP($F439,'(참고)타워 스텟 가치'!$B$12:$L$16,AJ$2,0)*$E439)</f>
        <v>0</v>
      </c>
      <c r="AK439">
        <f>VLOOKUP($F439,'(참고)타워 스텟 가치'!$B$12:$L$16,AK$2,0)+(VLOOKUP($F439,'(참고)타워 스텟 가치'!$B$12:$L$16,AK$2,0)*$E439)</f>
        <v>0</v>
      </c>
      <c r="AL439">
        <f>VLOOKUP($F439,'(참고)타워 스텟 가치'!$B$12:$L$16,AL$2,0)+(VLOOKUP($F439,'(참고)타워 스텟 가치'!$B$12:$L$16,AL$2,0)*$E439)</f>
        <v>71.599999999999881</v>
      </c>
      <c r="AM439">
        <f>SUM('스테이지별 몬스터 스텟'!AD439*'(참고)타워 스텟 가치'!$Q$17,'스테이지별 몬스터 스텟'!AE439*'(참고)타워 스텟 가치'!$R$17,'스테이지별 몬스터 스텟'!AF439*'(참고)타워 스텟 가치'!$S$17,'스테이지별 몬스터 스텟'!AG439*'(참고)타워 스텟 가치'!$T$17,'스테이지별 몬스터 스텟'!AH439*'(참고)타워 스텟 가치'!$U$17,'스테이지별 몬스터 스텟'!AI439*'(참고)타워 스텟 가치'!$V$17,'스테이지별 몬스터 스텟'!AJ439*'(참고)타워 스텟 가치'!$W$17,'스테이지별 몬스터 스텟'!AK439*'(참고)타워 스텟 가치'!$X$17,'스테이지별 몬스터 스텟'!AL439*'(참고)타워 스텟 가치'!$Y$17)</f>
        <v>275994.0587499995</v>
      </c>
      <c r="AN439">
        <v>3</v>
      </c>
    </row>
    <row r="440" spans="3:40" x14ac:dyDescent="0.3">
      <c r="C440">
        <v>1</v>
      </c>
      <c r="D440">
        <f t="shared" si="20"/>
        <v>88</v>
      </c>
      <c r="E440" s="52">
        <f>VLOOKUP(D440,'스테이지별 난이도 설정'!B:C,2,0)</f>
        <v>35.199999999999939</v>
      </c>
      <c r="F440" t="str">
        <f t="shared" si="21"/>
        <v>일반</v>
      </c>
      <c r="G440">
        <f t="shared" si="19"/>
        <v>6</v>
      </c>
      <c r="H440">
        <f>VLOOKUP($F440,'(참고)타워 스텟 가치'!$B$2:$L$6,H$2,0)+(VLOOKUP($F440,'(참고)타워 스텟 가치'!$B$2:$L$6,H$2,0)*$E440)</f>
        <v>271.49999999999955</v>
      </c>
      <c r="I440">
        <f>VLOOKUP($F440,'(참고)타워 스텟 가치'!$B$2:$L$6,I$2,0)+(VLOOKUP($F440,'(참고)타워 스텟 가치'!$B$2:$L$6,I$2,0)*$E440)</f>
        <v>54.299999999999912</v>
      </c>
      <c r="J440">
        <f>VLOOKUP($F440,'(참고)타워 스텟 가치'!$B$2:$L$6,J$2,0)+(VLOOKUP($F440,'(참고)타워 스텟 가치'!$B$2:$L$6,J$2,0)*$E440)</f>
        <v>180999.99999999971</v>
      </c>
      <c r="K440">
        <f>VLOOKUP($F440,'(참고)타워 스텟 가치'!$B$2:$L$6,K$2,0)+(VLOOKUP($F440,'(참고)타워 스텟 가치'!$B$2:$L$6,K$2,0)*$E440)</f>
        <v>1085.9999999999982</v>
      </c>
      <c r="L440">
        <f>VLOOKUP($F440,'(참고)타워 스텟 가치'!$B$2:$L$6,L$2,0)+(VLOOKUP($F440,'(참고)타워 스텟 가치'!$B$2:$L$6,L$2,0)*$E440)</f>
        <v>18.099999999999969</v>
      </c>
      <c r="M440">
        <f>VLOOKUP($F440,'(참고)타워 스텟 가치'!$B$2:$L$6,M$2,0)+(VLOOKUP($F440,'(참고)타워 스텟 가치'!$B$2:$L$6,M$2,0)*$E440)</f>
        <v>10.859999999999982</v>
      </c>
      <c r="N440">
        <f>VLOOKUP($F440,'(참고)타워 스텟 가치'!$B$2:$L$6,N$2,0)+(VLOOKUP($F440,'(참고)타워 스텟 가치'!$B$2:$L$6,N$2,0)*$E440)</f>
        <v>0</v>
      </c>
      <c r="O440">
        <f>VLOOKUP($F440,'(참고)타워 스텟 가치'!$B$2:$L$6,O$2,0)+(VLOOKUP($F440,'(참고)타워 스텟 가치'!$B$2:$L$6,O$2,0)*$E440)</f>
        <v>0</v>
      </c>
      <c r="P440">
        <f>VLOOKUP($F440,'(참고)타워 스텟 가치'!$B$2:$L$6,P$2,0)+(VLOOKUP($F440,'(참고)타워 스텟 가치'!$B$2:$L$6,P$2,0)*$E440)</f>
        <v>25.339999999999954</v>
      </c>
      <c r="Q440">
        <f>SUM('스테이지별 몬스터 스텟'!H440*'(참고)타워 스텟 가치'!$Q$17,'스테이지별 몬스터 스텟'!I440*'(참고)타워 스텟 가치'!$R$17,'스테이지별 몬스터 스텟'!J440*'(참고)타워 스텟 가치'!$S$17,'스테이지별 몬스터 스텟'!K440*'(참고)타워 스텟 가치'!$T$17,'스테이지별 몬스터 스텟'!L440*'(참고)타워 스텟 가치'!$U$17,'스테이지별 몬스터 스텟'!M440*'(참고)타워 스텟 가치'!$V$17,'스테이지별 몬스터 스텟'!N440*'(참고)타워 스텟 가치'!$W$17,'스테이지별 몬스터 스텟'!O440*'(참고)타워 스텟 가치'!$X$17,'스테이지별 몬스터 스텟'!P440*'(참고)타워 스텟 가치'!$Y$17)</f>
        <v>274394.18999999954</v>
      </c>
      <c r="R440">
        <v>1</v>
      </c>
      <c r="S440">
        <f>VLOOKUP($F440,'(참고)타워 스텟 가치'!$B$7:$L$11,S$2,0)+(VLOOKUP($F440,'(참고)타워 스텟 가치'!$B$7:$L$11,S$2,0)*$E440)</f>
        <v>90.499999999999844</v>
      </c>
      <c r="T440">
        <f>VLOOKUP($F440,'(참고)타워 스텟 가치'!$B$7:$L$11,T$2,0)+(VLOOKUP($F440,'(참고)타워 스텟 가치'!$B$7:$L$11,T$2,0)*$E440)</f>
        <v>162.89999999999972</v>
      </c>
      <c r="U440">
        <f>VLOOKUP($F440,'(참고)타워 스텟 가치'!$B$7:$L$11,U$2,0)+(VLOOKUP($F440,'(참고)타워 스텟 가치'!$B$7:$L$11,U$2,0)*$E440)</f>
        <v>180999.99999999971</v>
      </c>
      <c r="V440">
        <f>VLOOKUP($F440,'(참고)타워 스텟 가치'!$B$7:$L$11,V$2,0)+(VLOOKUP($F440,'(참고)타워 스텟 가치'!$B$7:$L$11,V$2,0)*$E440)</f>
        <v>1085.9999999999982</v>
      </c>
      <c r="W440">
        <f>VLOOKUP($F440,'(참고)타워 스텟 가치'!$B$7:$L$11,W$2,0)+(VLOOKUP($F440,'(참고)타워 스텟 가치'!$B$7:$L$11,W$2,0)*$E440)</f>
        <v>18.099999999999969</v>
      </c>
      <c r="X440">
        <f>VLOOKUP($F440,'(참고)타워 스텟 가치'!$B$7:$L$11,X$2,0)+(VLOOKUP($F440,'(참고)타워 스텟 가치'!$B$7:$L$11,X$2,0)*$E440)</f>
        <v>10.859999999999982</v>
      </c>
      <c r="Y440">
        <f>VLOOKUP($F440,'(참고)타워 스텟 가치'!$B$7:$L$11,Y$2,0)+(VLOOKUP($F440,'(참고)타워 스텟 가치'!$B$7:$L$11,Y$2,0)*$E440)</f>
        <v>0</v>
      </c>
      <c r="Z440">
        <f>VLOOKUP($F440,'(참고)타워 스텟 가치'!$B$7:$L$11,Z$2,0)+(VLOOKUP($F440,'(참고)타워 스텟 가치'!$B$7:$L$11,Z$2,0)*$E440)</f>
        <v>0</v>
      </c>
      <c r="AA440">
        <f>VLOOKUP($F440,'(참고)타워 스텟 가치'!$B$7:$L$11,AA$2,0)+(VLOOKUP($F440,'(참고)타워 스텟 가치'!$B$7:$L$11,AA$2,0)*$E440)</f>
        <v>25.339999999999954</v>
      </c>
      <c r="AB440">
        <f>SUM('스테이지별 몬스터 스텟'!S440*'(참고)타워 스텟 가치'!$Q$17,'스테이지별 몬스터 스텟'!T440*'(참고)타워 스텟 가치'!$R$17,'스테이지별 몬스터 스텟'!U440*'(참고)타워 스텟 가치'!$S$17,'스테이지별 몬스터 스텟'!V440*'(참고)타워 스텟 가치'!$T$17,'스테이지별 몬스터 스텟'!W440*'(참고)타워 스텟 가치'!$U$17,'스테이지별 몬스터 스텟'!X440*'(참고)타워 스텟 가치'!$V$17,'스테이지별 몬스터 스텟'!Y440*'(참고)타워 스텟 가치'!$W$17,'스테이지별 몬스터 스텟'!Z440*'(참고)타워 스텟 가치'!$X$17,'스테이지별 몬스터 스텟'!AA440*'(참고)타워 스텟 가치'!$Y$17)</f>
        <v>274195.0899999995</v>
      </c>
      <c r="AC440">
        <v>2</v>
      </c>
      <c r="AD440">
        <f>VLOOKUP($F440,'(참고)타워 스텟 가치'!$B$12:$L$16,AD$2,0)+(VLOOKUP($F440,'(참고)타워 스텟 가치'!$B$12:$L$16,AD$2,0)*$E440)</f>
        <v>90.499999999999844</v>
      </c>
      <c r="AE440">
        <f>VLOOKUP($F440,'(참고)타워 스텟 가치'!$B$12:$L$16,AE$2,0)+(VLOOKUP($F440,'(참고)타워 스텟 가치'!$B$12:$L$16,AE$2,0)*$E440)</f>
        <v>108.59999999999982</v>
      </c>
      <c r="AF440">
        <f>VLOOKUP($F440,'(참고)타워 스텟 가치'!$B$12:$L$16,AF$2,0)+(VLOOKUP($F440,'(참고)타워 스텟 가치'!$B$12:$L$16,AF$2,0)*$E440)</f>
        <v>180999.99999999971</v>
      </c>
      <c r="AG440">
        <f>VLOOKUP($F440,'(참고)타워 스텟 가치'!$B$12:$L$16,AG$2,0)+(VLOOKUP($F440,'(참고)타워 스텟 가치'!$B$12:$L$16,AG$2,0)*$E440)</f>
        <v>542.99999999999909</v>
      </c>
      <c r="AH440">
        <f>VLOOKUP($F440,'(참고)타워 스텟 가치'!$B$12:$L$16,AH$2,0)+(VLOOKUP($F440,'(참고)타워 스텟 가치'!$B$12:$L$16,AH$2,0)*$E440)</f>
        <v>18.099999999999969</v>
      </c>
      <c r="AI440">
        <f>VLOOKUP($F440,'(참고)타워 스텟 가치'!$B$12:$L$16,AI$2,0)+(VLOOKUP($F440,'(참고)타워 스텟 가치'!$B$12:$L$16,AI$2,0)*$E440)</f>
        <v>10.859999999999982</v>
      </c>
      <c r="AJ440">
        <f>VLOOKUP($F440,'(참고)타워 스텟 가치'!$B$12:$L$16,AJ$2,0)+(VLOOKUP($F440,'(참고)타워 스텟 가치'!$B$12:$L$16,AJ$2,0)*$E440)</f>
        <v>0</v>
      </c>
      <c r="AK440">
        <f>VLOOKUP($F440,'(참고)타워 스텟 가치'!$B$12:$L$16,AK$2,0)+(VLOOKUP($F440,'(참고)타워 스텟 가치'!$B$12:$L$16,AK$2,0)*$E440)</f>
        <v>0</v>
      </c>
      <c r="AL440">
        <f>VLOOKUP($F440,'(참고)타워 스텟 가치'!$B$12:$L$16,AL$2,0)+(VLOOKUP($F440,'(참고)타워 스텟 가치'!$B$12:$L$16,AL$2,0)*$E440)</f>
        <v>50.679999999999907</v>
      </c>
      <c r="AM440">
        <f>SUM('스테이지별 몬스터 스텟'!AD440*'(참고)타워 스텟 가치'!$Q$17,'스테이지별 몬스터 스텟'!AE440*'(참고)타워 스텟 가치'!$R$17,'스테이지별 몬스터 스텟'!AF440*'(참고)타워 스텟 가치'!$S$17,'스테이지별 몬스터 스텟'!AG440*'(참고)타워 스텟 가치'!$T$17,'스테이지별 몬스터 스텟'!AH440*'(참고)타워 스텟 가치'!$U$17,'스테이지별 몬스터 스텟'!AI440*'(참고)타워 스텟 가치'!$V$17,'스테이지별 몬스터 스텟'!AJ440*'(참고)타워 스텟 가치'!$W$17,'스테이지별 몬스터 스텟'!AK440*'(참고)타워 스텟 가치'!$X$17,'스테이지별 몬스터 스텟'!AL440*'(참고)타워 스텟 가치'!$Y$17)</f>
        <v>273078.31999999954</v>
      </c>
      <c r="AN440">
        <v>3</v>
      </c>
    </row>
    <row r="441" spans="3:40" x14ac:dyDescent="0.3">
      <c r="C441">
        <v>2</v>
      </c>
      <c r="D441">
        <f t="shared" si="20"/>
        <v>88</v>
      </c>
      <c r="E441" s="52">
        <f>VLOOKUP(D441,'스테이지별 난이도 설정'!B:C,2,0)</f>
        <v>35.199999999999939</v>
      </c>
      <c r="F441" t="str">
        <f t="shared" si="21"/>
        <v>레어</v>
      </c>
      <c r="G441">
        <f t="shared" si="19"/>
        <v>6</v>
      </c>
      <c r="H441">
        <f>VLOOKUP($F441,'(참고)타워 스텟 가치'!$B$2:$L$6,H$2,0)+(VLOOKUP($F441,'(참고)타워 스텟 가치'!$B$2:$L$6,H$2,0)*$E441)</f>
        <v>407.24999999999932</v>
      </c>
      <c r="I441">
        <f>VLOOKUP($F441,'(참고)타워 스텟 가치'!$B$2:$L$6,I$2,0)+(VLOOKUP($F441,'(참고)타워 스텟 가치'!$B$2:$L$6,I$2,0)*$E441)</f>
        <v>81.449999999999861</v>
      </c>
      <c r="J441">
        <f>VLOOKUP($F441,'(참고)타워 스텟 가치'!$B$2:$L$6,J$2,0)+(VLOOKUP($F441,'(참고)타워 스텟 가치'!$B$2:$L$6,J$2,0)*$E441)</f>
        <v>180999.99999999971</v>
      </c>
      <c r="K441">
        <f>VLOOKUP($F441,'(참고)타워 스텟 가치'!$B$2:$L$6,K$2,0)+(VLOOKUP($F441,'(참고)타워 스텟 가치'!$B$2:$L$6,K$2,0)*$E441)</f>
        <v>1628.9999999999973</v>
      </c>
      <c r="L441">
        <f>VLOOKUP($F441,'(참고)타워 스텟 가치'!$B$2:$L$6,L$2,0)+(VLOOKUP($F441,'(참고)타워 스텟 가치'!$B$2:$L$6,L$2,0)*$E441)</f>
        <v>27.149999999999956</v>
      </c>
      <c r="M441">
        <f>VLOOKUP($F441,'(참고)타워 스텟 가치'!$B$2:$L$6,M$2,0)+(VLOOKUP($F441,'(참고)타워 스텟 가치'!$B$2:$L$6,M$2,0)*$E441)</f>
        <v>10.859999999999982</v>
      </c>
      <c r="N441">
        <f>VLOOKUP($F441,'(참고)타워 스텟 가치'!$B$2:$L$6,N$2,0)+(VLOOKUP($F441,'(참고)타워 스텟 가치'!$B$2:$L$6,N$2,0)*$E441)</f>
        <v>0</v>
      </c>
      <c r="O441">
        <f>VLOOKUP($F441,'(참고)타워 스텟 가치'!$B$2:$L$6,O$2,0)+(VLOOKUP($F441,'(참고)타워 스텟 가치'!$B$2:$L$6,O$2,0)*$E441)</f>
        <v>0</v>
      </c>
      <c r="P441">
        <f>VLOOKUP($F441,'(참고)타워 스텟 가치'!$B$2:$L$6,P$2,0)+(VLOOKUP($F441,'(참고)타워 스텟 가치'!$B$2:$L$6,P$2,0)*$E441)</f>
        <v>25.339999999999954</v>
      </c>
      <c r="Q441">
        <f>SUM('스테이지별 몬스터 스텟'!H441*'(참고)타워 스텟 가치'!$Q$17,'스테이지별 몬스터 스텟'!I441*'(참고)타워 스텟 가치'!$R$17,'스테이지별 몬스터 스텟'!J441*'(참고)타워 스텟 가치'!$S$17,'스테이지별 몬스터 스텟'!K441*'(참고)타워 스텟 가치'!$T$17,'스테이지별 몬스터 스텟'!L441*'(참고)타워 스텟 가치'!$U$17,'스테이지별 몬스터 스텟'!M441*'(참고)타워 스텟 가치'!$V$17,'스테이지별 몬스터 스텟'!N441*'(참고)타워 스텟 가치'!$W$17,'스테이지별 몬스터 스텟'!O441*'(참고)타워 스텟 가치'!$X$17,'스테이지별 몬스터 스텟'!P441*'(참고)타워 스텟 가치'!$Y$17)</f>
        <v>275810.51499999949</v>
      </c>
      <c r="R441">
        <v>1</v>
      </c>
      <c r="S441">
        <f>VLOOKUP($F441,'(참고)타워 스텟 가치'!$B$7:$L$11,S$2,0)+(VLOOKUP($F441,'(참고)타워 스텟 가치'!$B$7:$L$11,S$2,0)*$E441)</f>
        <v>135.74999999999977</v>
      </c>
      <c r="T441">
        <f>VLOOKUP($F441,'(참고)타워 스텟 가치'!$B$7:$L$11,T$2,0)+(VLOOKUP($F441,'(참고)타워 스텟 가치'!$B$7:$L$11,T$2,0)*$E441)</f>
        <v>244.3499999999996</v>
      </c>
      <c r="U441">
        <f>VLOOKUP($F441,'(참고)타워 스텟 가치'!$B$7:$L$11,U$2,0)+(VLOOKUP($F441,'(참고)타워 스텟 가치'!$B$7:$L$11,U$2,0)*$E441)</f>
        <v>180999.99999999971</v>
      </c>
      <c r="V441">
        <f>VLOOKUP($F441,'(참고)타워 스텟 가치'!$B$7:$L$11,V$2,0)+(VLOOKUP($F441,'(참고)타워 스텟 가치'!$B$7:$L$11,V$2,0)*$E441)</f>
        <v>1628.9999999999973</v>
      </c>
      <c r="W441">
        <f>VLOOKUP($F441,'(참고)타워 스텟 가치'!$B$7:$L$11,W$2,0)+(VLOOKUP($F441,'(참고)타워 스텟 가치'!$B$7:$L$11,W$2,0)*$E441)</f>
        <v>27.149999999999956</v>
      </c>
      <c r="X441">
        <f>VLOOKUP($F441,'(참고)타워 스텟 가치'!$B$7:$L$11,X$2,0)+(VLOOKUP($F441,'(참고)타워 스텟 가치'!$B$7:$L$11,X$2,0)*$E441)</f>
        <v>10.859999999999982</v>
      </c>
      <c r="Y441">
        <f>VLOOKUP($F441,'(참고)타워 스텟 가치'!$B$7:$L$11,Y$2,0)+(VLOOKUP($F441,'(참고)타워 스텟 가치'!$B$7:$L$11,Y$2,0)*$E441)</f>
        <v>0</v>
      </c>
      <c r="Z441">
        <f>VLOOKUP($F441,'(참고)타워 스텟 가치'!$B$7:$L$11,Z$2,0)+(VLOOKUP($F441,'(참고)타워 스텟 가치'!$B$7:$L$11,Z$2,0)*$E441)</f>
        <v>0</v>
      </c>
      <c r="AA441">
        <f>VLOOKUP($F441,'(참고)타워 스텟 가치'!$B$7:$L$11,AA$2,0)+(VLOOKUP($F441,'(참고)타워 스텟 가치'!$B$7:$L$11,AA$2,0)*$E441)</f>
        <v>25.339999999999954</v>
      </c>
      <c r="AB441">
        <f>SUM('스테이지별 몬스터 스텟'!S441*'(참고)타워 스텟 가치'!$Q$17,'스테이지별 몬스터 스텟'!T441*'(참고)타워 스텟 가치'!$R$17,'스테이지별 몬스터 스텟'!U441*'(참고)타워 스텟 가치'!$S$17,'스테이지별 몬스터 스텟'!V441*'(참고)타워 스텟 가치'!$T$17,'스테이지별 몬스터 스텟'!W441*'(참고)타워 스텟 가치'!$U$17,'스테이지별 몬스터 스텟'!X441*'(참고)타워 스텟 가치'!$V$17,'스테이지별 몬스터 스텟'!Y441*'(참고)타워 스텟 가치'!$W$17,'스테이지별 몬스터 스텟'!Z441*'(참고)타워 스텟 가치'!$X$17,'스테이지별 몬스터 스텟'!AA441*'(참고)타워 스텟 가치'!$Y$17)</f>
        <v>275511.86499999953</v>
      </c>
      <c r="AC441">
        <v>2</v>
      </c>
      <c r="AD441">
        <f>VLOOKUP($F441,'(참고)타워 스텟 가치'!$B$12:$L$16,AD$2,0)+(VLOOKUP($F441,'(참고)타워 스텟 가치'!$B$12:$L$16,AD$2,0)*$E441)</f>
        <v>135.74999999999977</v>
      </c>
      <c r="AE441">
        <f>VLOOKUP($F441,'(참고)타워 스텟 가치'!$B$12:$L$16,AE$2,0)+(VLOOKUP($F441,'(참고)타워 스텟 가치'!$B$12:$L$16,AE$2,0)*$E441)</f>
        <v>162.89999999999972</v>
      </c>
      <c r="AF441">
        <f>VLOOKUP($F441,'(참고)타워 스텟 가치'!$B$12:$L$16,AF$2,0)+(VLOOKUP($F441,'(참고)타워 스텟 가치'!$B$12:$L$16,AF$2,0)*$E441)</f>
        <v>180999.99999999971</v>
      </c>
      <c r="AG441">
        <f>VLOOKUP($F441,'(참고)타워 스텟 가치'!$B$12:$L$16,AG$2,0)+(VLOOKUP($F441,'(참고)타워 스텟 가치'!$B$12:$L$16,AG$2,0)*$E441)</f>
        <v>814.49999999999864</v>
      </c>
      <c r="AH441">
        <f>VLOOKUP($F441,'(참고)타워 스텟 가치'!$B$12:$L$16,AH$2,0)+(VLOOKUP($F441,'(참고)타워 스텟 가치'!$B$12:$L$16,AH$2,0)*$E441)</f>
        <v>27.149999999999956</v>
      </c>
      <c r="AI441">
        <f>VLOOKUP($F441,'(참고)타워 스텟 가치'!$B$12:$L$16,AI$2,0)+(VLOOKUP($F441,'(참고)타워 스텟 가치'!$B$12:$L$16,AI$2,0)*$E441)</f>
        <v>10.859999999999982</v>
      </c>
      <c r="AJ441">
        <f>VLOOKUP($F441,'(참고)타워 스텟 가치'!$B$12:$L$16,AJ$2,0)+(VLOOKUP($F441,'(참고)타워 스텟 가치'!$B$12:$L$16,AJ$2,0)*$E441)</f>
        <v>0</v>
      </c>
      <c r="AK441">
        <f>VLOOKUP($F441,'(참고)타워 스텟 가치'!$B$12:$L$16,AK$2,0)+(VLOOKUP($F441,'(참고)타워 스텟 가치'!$B$12:$L$16,AK$2,0)*$E441)</f>
        <v>0</v>
      </c>
      <c r="AL441">
        <f>VLOOKUP($F441,'(참고)타워 스텟 가치'!$B$12:$L$16,AL$2,0)+(VLOOKUP($F441,'(참고)타워 스텟 가치'!$B$12:$L$16,AL$2,0)*$E441)</f>
        <v>50.679999999999907</v>
      </c>
      <c r="AM441">
        <f>SUM('스테이지별 몬스터 스텟'!AD441*'(참고)타워 스텟 가치'!$Q$17,'스테이지별 몬스터 스텟'!AE441*'(참고)타워 스텟 가치'!$R$17,'스테이지별 몬스터 스텟'!AF441*'(참고)타워 스텟 가치'!$S$17,'스테이지별 몬스터 스텟'!AG441*'(참고)타워 스텟 가치'!$T$17,'스테이지별 몬스터 스텟'!AH441*'(참고)타워 스텟 가치'!$U$17,'스테이지별 몬스터 스텟'!AI441*'(참고)타워 스텟 가치'!$V$17,'스테이지별 몬스터 스텟'!AJ441*'(참고)타워 스텟 가치'!$W$17,'스테이지별 몬스터 스텟'!AK441*'(참고)타워 스텟 가치'!$X$17,'스테이지별 몬스터 스텟'!AL441*'(참고)타워 스텟 가치'!$Y$17)</f>
        <v>273811.36999999947</v>
      </c>
      <c r="AN441">
        <v>3</v>
      </c>
    </row>
    <row r="442" spans="3:40" x14ac:dyDescent="0.3">
      <c r="C442">
        <v>3</v>
      </c>
      <c r="D442">
        <f t="shared" si="20"/>
        <v>88</v>
      </c>
      <c r="E442" s="52">
        <f>VLOOKUP(D442,'스테이지별 난이도 설정'!B:C,2,0)</f>
        <v>35.199999999999939</v>
      </c>
      <c r="F442" t="str">
        <f t="shared" si="21"/>
        <v>에픽</v>
      </c>
      <c r="G442">
        <f t="shared" si="19"/>
        <v>6</v>
      </c>
      <c r="H442">
        <f>VLOOKUP($F442,'(참고)타워 스텟 가치'!$B$2:$L$6,H$2,0)+(VLOOKUP($F442,'(참고)타워 스텟 가치'!$B$2:$L$6,H$2,0)*$E442)</f>
        <v>610.87499999999898</v>
      </c>
      <c r="I442">
        <f>VLOOKUP($F442,'(참고)타워 스텟 가치'!$B$2:$L$6,I$2,0)+(VLOOKUP($F442,'(참고)타워 스텟 가치'!$B$2:$L$6,I$2,0)*$E442)</f>
        <v>122.1749999999998</v>
      </c>
      <c r="J442">
        <f>VLOOKUP($F442,'(참고)타워 스텟 가치'!$B$2:$L$6,J$2,0)+(VLOOKUP($F442,'(참고)타워 스텟 가치'!$B$2:$L$6,J$2,0)*$E442)</f>
        <v>180999.99999999971</v>
      </c>
      <c r="K442">
        <f>VLOOKUP($F442,'(참고)타워 스텟 가치'!$B$2:$L$6,K$2,0)+(VLOOKUP($F442,'(참고)타워 스텟 가치'!$B$2:$L$6,K$2,0)*$E442)</f>
        <v>2443.4999999999959</v>
      </c>
      <c r="L442">
        <f>VLOOKUP($F442,'(참고)타워 스텟 가치'!$B$2:$L$6,L$2,0)+(VLOOKUP($F442,'(참고)타워 스텟 가치'!$B$2:$L$6,L$2,0)*$E442)</f>
        <v>40.72499999999993</v>
      </c>
      <c r="M442">
        <f>VLOOKUP($F442,'(참고)타워 스텟 가치'!$B$2:$L$6,M$2,0)+(VLOOKUP($F442,'(참고)타워 스텟 가치'!$B$2:$L$6,M$2,0)*$E442)</f>
        <v>10.859999999999982</v>
      </c>
      <c r="N442">
        <f>VLOOKUP($F442,'(참고)타워 스텟 가치'!$B$2:$L$6,N$2,0)+(VLOOKUP($F442,'(참고)타워 스텟 가치'!$B$2:$L$6,N$2,0)*$E442)</f>
        <v>0</v>
      </c>
      <c r="O442">
        <f>VLOOKUP($F442,'(참고)타워 스텟 가치'!$B$2:$L$6,O$2,0)+(VLOOKUP($F442,'(참고)타워 스텟 가치'!$B$2:$L$6,O$2,0)*$E442)</f>
        <v>0</v>
      </c>
      <c r="P442">
        <f>VLOOKUP($F442,'(참고)타워 스텟 가치'!$B$2:$L$6,P$2,0)+(VLOOKUP($F442,'(참고)타워 스텟 가치'!$B$2:$L$6,P$2,0)*$E442)</f>
        <v>25.339999999999954</v>
      </c>
      <c r="Q442">
        <f>SUM('스테이지별 몬스터 스텟'!H442*'(참고)타워 스텟 가치'!$Q$17,'스테이지별 몬스터 스텟'!I442*'(참고)타워 스텟 가치'!$R$17,'스테이지별 몬스터 스텟'!J442*'(참고)타워 스텟 가치'!$S$17,'스테이지별 몬스터 스텟'!K442*'(참고)타워 스텟 가치'!$T$17,'스테이지별 몬스터 스텟'!L442*'(참고)타워 스텟 가치'!$U$17,'스테이지별 몬스터 스텟'!M442*'(참고)타워 스텟 가치'!$V$17,'스테이지별 몬스터 스텟'!N442*'(참고)타워 스텟 가치'!$W$17,'스테이지별 몬스터 스텟'!O442*'(참고)타워 스텟 가치'!$X$17,'스테이지별 몬스터 스텟'!P442*'(참고)타워 스텟 가치'!$Y$17)</f>
        <v>277935.00249999954</v>
      </c>
      <c r="R442">
        <v>1</v>
      </c>
      <c r="S442">
        <f>VLOOKUP($F442,'(참고)타워 스텟 가치'!$B$7:$L$11,S$2,0)+(VLOOKUP($F442,'(참고)타워 스텟 가치'!$B$7:$L$11,S$2,0)*$E442)</f>
        <v>203.62499999999966</v>
      </c>
      <c r="T442">
        <f>VLOOKUP($F442,'(참고)타워 스텟 가치'!$B$7:$L$11,T$2,0)+(VLOOKUP($F442,'(참고)타워 스텟 가치'!$B$7:$L$11,T$2,0)*$E442)</f>
        <v>366.52499999999941</v>
      </c>
      <c r="U442">
        <f>VLOOKUP($F442,'(참고)타워 스텟 가치'!$B$7:$L$11,U$2,0)+(VLOOKUP($F442,'(참고)타워 스텟 가치'!$B$7:$L$11,U$2,0)*$E442)</f>
        <v>180999.99999999971</v>
      </c>
      <c r="V442">
        <f>VLOOKUP($F442,'(참고)타워 스텟 가치'!$B$7:$L$11,V$2,0)+(VLOOKUP($F442,'(참고)타워 스텟 가치'!$B$7:$L$11,V$2,0)*$E442)</f>
        <v>2443.4999999999959</v>
      </c>
      <c r="W442">
        <f>VLOOKUP($F442,'(참고)타워 스텟 가치'!$B$7:$L$11,W$2,0)+(VLOOKUP($F442,'(참고)타워 스텟 가치'!$B$7:$L$11,W$2,0)*$E442)</f>
        <v>40.72499999999993</v>
      </c>
      <c r="X442">
        <f>VLOOKUP($F442,'(참고)타워 스텟 가치'!$B$7:$L$11,X$2,0)+(VLOOKUP($F442,'(참고)타워 스텟 가치'!$B$7:$L$11,X$2,0)*$E442)</f>
        <v>10.859999999999982</v>
      </c>
      <c r="Y442">
        <f>VLOOKUP($F442,'(참고)타워 스텟 가치'!$B$7:$L$11,Y$2,0)+(VLOOKUP($F442,'(참고)타워 스텟 가치'!$B$7:$L$11,Y$2,0)*$E442)</f>
        <v>0</v>
      </c>
      <c r="Z442">
        <f>VLOOKUP($F442,'(참고)타워 스텟 가치'!$B$7:$L$11,Z$2,0)+(VLOOKUP($F442,'(참고)타워 스텟 가치'!$B$7:$L$11,Z$2,0)*$E442)</f>
        <v>0</v>
      </c>
      <c r="AA442">
        <f>VLOOKUP($F442,'(참고)타워 스텟 가치'!$B$7:$L$11,AA$2,0)+(VLOOKUP($F442,'(참고)타워 스텟 가치'!$B$7:$L$11,AA$2,0)*$E442)</f>
        <v>25.339999999999954</v>
      </c>
      <c r="AB442">
        <f>SUM('스테이지별 몬스터 스텟'!S442*'(참고)타워 스텟 가치'!$Q$17,'스테이지별 몬스터 스텟'!T442*'(참고)타워 스텟 가치'!$R$17,'스테이지별 몬스터 스텟'!U442*'(참고)타워 스텟 가치'!$S$17,'스테이지별 몬스터 스텟'!V442*'(참고)타워 스텟 가치'!$T$17,'스테이지별 몬스터 스텟'!W442*'(참고)타워 스텟 가치'!$U$17,'스테이지별 몬스터 스텟'!X442*'(참고)타워 스텟 가치'!$V$17,'스테이지별 몬스터 스텟'!Y442*'(참고)타워 스텟 가치'!$W$17,'스테이지별 몬스터 스텟'!Z442*'(참고)타워 스텟 가치'!$X$17,'스테이지별 몬스터 스텟'!AA442*'(참고)타워 스텟 가치'!$Y$17)</f>
        <v>277487.0274999995</v>
      </c>
      <c r="AC442">
        <v>2</v>
      </c>
      <c r="AD442">
        <f>VLOOKUP($F442,'(참고)타워 스텟 가치'!$B$12:$L$16,AD$2,0)+(VLOOKUP($F442,'(참고)타워 스텟 가치'!$B$12:$L$16,AD$2,0)*$E442)</f>
        <v>203.62499999999966</v>
      </c>
      <c r="AE442">
        <f>VLOOKUP($F442,'(참고)타워 스텟 가치'!$B$12:$L$16,AE$2,0)+(VLOOKUP($F442,'(참고)타워 스텟 가치'!$B$12:$L$16,AE$2,0)*$E442)</f>
        <v>244.3499999999996</v>
      </c>
      <c r="AF442">
        <f>VLOOKUP($F442,'(참고)타워 스텟 가치'!$B$12:$L$16,AF$2,0)+(VLOOKUP($F442,'(참고)타워 스텟 가치'!$B$12:$L$16,AF$2,0)*$E442)</f>
        <v>180999.99999999971</v>
      </c>
      <c r="AG442">
        <f>VLOOKUP($F442,'(참고)타워 스텟 가치'!$B$12:$L$16,AG$2,0)+(VLOOKUP($F442,'(참고)타워 스텟 가치'!$B$12:$L$16,AG$2,0)*$E442)</f>
        <v>1221.749999999998</v>
      </c>
      <c r="AH442">
        <f>VLOOKUP($F442,'(참고)타워 스텟 가치'!$B$12:$L$16,AH$2,0)+(VLOOKUP($F442,'(참고)타워 스텟 가치'!$B$12:$L$16,AH$2,0)*$E442)</f>
        <v>40.72499999999993</v>
      </c>
      <c r="AI442">
        <f>VLOOKUP($F442,'(참고)타워 스텟 가치'!$B$12:$L$16,AI$2,0)+(VLOOKUP($F442,'(참고)타워 스텟 가치'!$B$12:$L$16,AI$2,0)*$E442)</f>
        <v>10.859999999999982</v>
      </c>
      <c r="AJ442">
        <f>VLOOKUP($F442,'(참고)타워 스텟 가치'!$B$12:$L$16,AJ$2,0)+(VLOOKUP($F442,'(참고)타워 스텟 가치'!$B$12:$L$16,AJ$2,0)*$E442)</f>
        <v>0</v>
      </c>
      <c r="AK442">
        <f>VLOOKUP($F442,'(참고)타워 스텟 가치'!$B$12:$L$16,AK$2,0)+(VLOOKUP($F442,'(참고)타워 스텟 가치'!$B$12:$L$16,AK$2,0)*$E442)</f>
        <v>0</v>
      </c>
      <c r="AL442">
        <f>VLOOKUP($F442,'(참고)타워 스텟 가치'!$B$12:$L$16,AL$2,0)+(VLOOKUP($F442,'(참고)타워 스텟 가치'!$B$12:$L$16,AL$2,0)*$E442)</f>
        <v>50.679999999999907</v>
      </c>
      <c r="AM442">
        <f>SUM('스테이지별 몬스터 스텟'!AD442*'(참고)타워 스텟 가치'!$Q$17,'스테이지별 몬스터 스텟'!AE442*'(참고)타워 스텟 가치'!$R$17,'스테이지별 몬스터 스텟'!AF442*'(참고)타워 스텟 가치'!$S$17,'스테이지별 몬스터 스텟'!AG442*'(참고)타워 스텟 가치'!$T$17,'스테이지별 몬스터 스텟'!AH442*'(참고)타워 스텟 가치'!$U$17,'스테이지별 몬스터 스텟'!AI442*'(참고)타워 스텟 가치'!$V$17,'스테이지별 몬스터 스텟'!AJ442*'(참고)타워 스텟 가치'!$W$17,'스테이지별 몬스터 스텟'!AK442*'(참고)타워 스텟 가치'!$X$17,'스테이지별 몬스터 스텟'!AL442*'(참고)타워 스텟 가치'!$Y$17)</f>
        <v>274910.94499999954</v>
      </c>
      <c r="AN442">
        <v>3</v>
      </c>
    </row>
    <row r="443" spans="3:40" x14ac:dyDescent="0.3">
      <c r="C443">
        <v>4</v>
      </c>
      <c r="D443">
        <f t="shared" si="20"/>
        <v>88</v>
      </c>
      <c r="E443" s="52">
        <f>VLOOKUP(D443,'스테이지별 난이도 설정'!B:C,2,0)</f>
        <v>35.199999999999939</v>
      </c>
      <c r="F443" t="str">
        <f t="shared" si="21"/>
        <v>유니크</v>
      </c>
      <c r="G443">
        <f t="shared" si="19"/>
        <v>6</v>
      </c>
      <c r="H443">
        <f>VLOOKUP($F443,'(참고)타워 스텟 가치'!$B$2:$L$6,H$2,0)+(VLOOKUP($F443,'(참고)타워 스텟 가치'!$B$2:$L$6,H$2,0)*$E443)</f>
        <v>916.31249999999841</v>
      </c>
      <c r="I443">
        <f>VLOOKUP($F443,'(참고)타워 스텟 가치'!$B$2:$L$6,I$2,0)+(VLOOKUP($F443,'(참고)타워 스텟 가치'!$B$2:$L$6,I$2,0)*$E443)</f>
        <v>183.2624999999997</v>
      </c>
      <c r="J443">
        <f>VLOOKUP($F443,'(참고)타워 스텟 가치'!$B$2:$L$6,J$2,0)+(VLOOKUP($F443,'(참고)타워 스텟 가치'!$B$2:$L$6,J$2,0)*$E443)</f>
        <v>180999.99999999971</v>
      </c>
      <c r="K443">
        <f>VLOOKUP($F443,'(참고)타워 스텟 가치'!$B$2:$L$6,K$2,0)+(VLOOKUP($F443,'(참고)타워 스텟 가치'!$B$2:$L$6,K$2,0)*$E443)</f>
        <v>3665.2499999999936</v>
      </c>
      <c r="L443">
        <f>VLOOKUP($F443,'(참고)타워 스텟 가치'!$B$2:$L$6,L$2,0)+(VLOOKUP($F443,'(참고)타워 스텟 가치'!$B$2:$L$6,L$2,0)*$E443)</f>
        <v>61.087499999999899</v>
      </c>
      <c r="M443">
        <f>VLOOKUP($F443,'(참고)타워 스텟 가치'!$B$2:$L$6,M$2,0)+(VLOOKUP($F443,'(참고)타워 스텟 가치'!$B$2:$L$6,M$2,0)*$E443)</f>
        <v>10.859999999999982</v>
      </c>
      <c r="N443">
        <f>VLOOKUP($F443,'(참고)타워 스텟 가치'!$B$2:$L$6,N$2,0)+(VLOOKUP($F443,'(참고)타워 스텟 가치'!$B$2:$L$6,N$2,0)*$E443)</f>
        <v>0</v>
      </c>
      <c r="O443">
        <f>VLOOKUP($F443,'(참고)타워 스텟 가치'!$B$2:$L$6,O$2,0)+(VLOOKUP($F443,'(참고)타워 스텟 가치'!$B$2:$L$6,O$2,0)*$E443)</f>
        <v>0</v>
      </c>
      <c r="P443">
        <f>VLOOKUP($F443,'(참고)타워 스텟 가치'!$B$2:$L$6,P$2,0)+(VLOOKUP($F443,'(참고)타워 스텟 가치'!$B$2:$L$6,P$2,0)*$E443)</f>
        <v>36.199999999999939</v>
      </c>
      <c r="Q443">
        <f>SUM('스테이지별 몬스터 스텟'!H443*'(참고)타워 스텟 가치'!$Q$17,'스테이지별 몬스터 스텟'!I443*'(참고)타워 스텟 가치'!$R$17,'스테이지별 몬스터 스텟'!J443*'(참고)타워 스텟 가치'!$S$17,'스테이지별 몬스터 스텟'!K443*'(참고)타워 스텟 가치'!$T$17,'스테이지별 몬스터 스텟'!L443*'(참고)타워 스텟 가치'!$U$17,'스테이지별 몬스터 스텟'!M443*'(참고)타워 스텟 가치'!$V$17,'스테이지별 몬스터 스텟'!N443*'(참고)타워 스텟 가치'!$W$17,'스테이지별 몬스터 스텟'!O443*'(참고)타워 스텟 가치'!$X$17,'스테이지별 몬스터 스텟'!P443*'(참고)타워 스텟 가치'!$Y$17)</f>
        <v>281143.45374999952</v>
      </c>
      <c r="R443">
        <v>1</v>
      </c>
      <c r="S443">
        <f>VLOOKUP($F443,'(참고)타워 스텟 가치'!$B$7:$L$11,S$2,0)+(VLOOKUP($F443,'(참고)타워 스텟 가치'!$B$7:$L$11,S$2,0)*$E443)</f>
        <v>305.43749999999949</v>
      </c>
      <c r="T443">
        <f>VLOOKUP($F443,'(참고)타워 스텟 가치'!$B$7:$L$11,T$2,0)+(VLOOKUP($F443,'(참고)타워 스텟 가치'!$B$7:$L$11,T$2,0)*$E443)</f>
        <v>549.78749999999911</v>
      </c>
      <c r="U443">
        <f>VLOOKUP($F443,'(참고)타워 스텟 가치'!$B$7:$L$11,U$2,0)+(VLOOKUP($F443,'(참고)타워 스텟 가치'!$B$7:$L$11,U$2,0)*$E443)</f>
        <v>180999.99999999971</v>
      </c>
      <c r="V443">
        <f>VLOOKUP($F443,'(참고)타워 스텟 가치'!$B$7:$L$11,V$2,0)+(VLOOKUP($F443,'(참고)타워 스텟 가치'!$B$7:$L$11,V$2,0)*$E443)</f>
        <v>3665.2499999999936</v>
      </c>
      <c r="W443">
        <f>VLOOKUP($F443,'(참고)타워 스텟 가치'!$B$7:$L$11,W$2,0)+(VLOOKUP($F443,'(참고)타워 스텟 가치'!$B$7:$L$11,W$2,0)*$E443)</f>
        <v>61.087499999999899</v>
      </c>
      <c r="X443">
        <f>VLOOKUP($F443,'(참고)타워 스텟 가치'!$B$7:$L$11,X$2,0)+(VLOOKUP($F443,'(참고)타워 스텟 가치'!$B$7:$L$11,X$2,0)*$E443)</f>
        <v>10.859999999999982</v>
      </c>
      <c r="Y443">
        <f>VLOOKUP($F443,'(참고)타워 스텟 가치'!$B$7:$L$11,Y$2,0)+(VLOOKUP($F443,'(참고)타워 스텟 가치'!$B$7:$L$11,Y$2,0)*$E443)</f>
        <v>0</v>
      </c>
      <c r="Z443">
        <f>VLOOKUP($F443,'(참고)타워 스텟 가치'!$B$7:$L$11,Z$2,0)+(VLOOKUP($F443,'(참고)타워 스텟 가치'!$B$7:$L$11,Z$2,0)*$E443)</f>
        <v>0</v>
      </c>
      <c r="AA443">
        <f>VLOOKUP($F443,'(참고)타워 스텟 가치'!$B$7:$L$11,AA$2,0)+(VLOOKUP($F443,'(참고)타워 스텟 가치'!$B$7:$L$11,AA$2,0)*$E443)</f>
        <v>36.199999999999939</v>
      </c>
      <c r="AB443">
        <f>SUM('스테이지별 몬스터 스텟'!S443*'(참고)타워 스텟 가치'!$Q$17,'스테이지별 몬스터 스텟'!T443*'(참고)타워 스텟 가치'!$R$17,'스테이지별 몬스터 스텟'!U443*'(참고)타워 스텟 가치'!$S$17,'스테이지별 몬스터 스텟'!V443*'(참고)타워 스텟 가치'!$T$17,'스테이지별 몬스터 스텟'!W443*'(참고)타워 스텟 가치'!$U$17,'스테이지별 몬스터 스텟'!X443*'(참고)타워 스텟 가치'!$V$17,'스테이지별 몬스터 스텟'!Y443*'(참고)타워 스텟 가치'!$W$17,'스테이지별 몬스터 스텟'!Z443*'(참고)타워 스텟 가치'!$X$17,'스테이지별 몬스터 스텟'!AA443*'(참고)타워 스텟 가치'!$Y$17)</f>
        <v>280471.49124999956</v>
      </c>
      <c r="AC443">
        <v>2</v>
      </c>
      <c r="AD443">
        <f>VLOOKUP($F443,'(참고)타워 스텟 가치'!$B$12:$L$16,AD$2,0)+(VLOOKUP($F443,'(참고)타워 스텟 가치'!$B$12:$L$16,AD$2,0)*$E443)</f>
        <v>305.43749999999949</v>
      </c>
      <c r="AE443">
        <f>VLOOKUP($F443,'(참고)타워 스텟 가치'!$B$12:$L$16,AE$2,0)+(VLOOKUP($F443,'(참고)타워 스텟 가치'!$B$12:$L$16,AE$2,0)*$E443)</f>
        <v>366.52499999999941</v>
      </c>
      <c r="AF443">
        <f>VLOOKUP($F443,'(참고)타워 스텟 가치'!$B$12:$L$16,AF$2,0)+(VLOOKUP($F443,'(참고)타워 스텟 가치'!$B$12:$L$16,AF$2,0)*$E443)</f>
        <v>180999.99999999971</v>
      </c>
      <c r="AG443">
        <f>VLOOKUP($F443,'(참고)타워 스텟 가치'!$B$12:$L$16,AG$2,0)+(VLOOKUP($F443,'(참고)타워 스텟 가치'!$B$12:$L$16,AG$2,0)*$E443)</f>
        <v>1832.6249999999968</v>
      </c>
      <c r="AH443">
        <f>VLOOKUP($F443,'(참고)타워 스텟 가치'!$B$12:$L$16,AH$2,0)+(VLOOKUP($F443,'(참고)타워 스텟 가치'!$B$12:$L$16,AH$2,0)*$E443)</f>
        <v>61.087499999999899</v>
      </c>
      <c r="AI443">
        <f>VLOOKUP($F443,'(참고)타워 스텟 가치'!$B$12:$L$16,AI$2,0)+(VLOOKUP($F443,'(참고)타워 스텟 가치'!$B$12:$L$16,AI$2,0)*$E443)</f>
        <v>10.859999999999982</v>
      </c>
      <c r="AJ443">
        <f>VLOOKUP($F443,'(참고)타워 스텟 가치'!$B$12:$L$16,AJ$2,0)+(VLOOKUP($F443,'(참고)타워 스텟 가치'!$B$12:$L$16,AJ$2,0)*$E443)</f>
        <v>0</v>
      </c>
      <c r="AK443">
        <f>VLOOKUP($F443,'(참고)타워 스텟 가치'!$B$12:$L$16,AK$2,0)+(VLOOKUP($F443,'(참고)타워 스텟 가치'!$B$12:$L$16,AK$2,0)*$E443)</f>
        <v>0</v>
      </c>
      <c r="AL443">
        <f>VLOOKUP($F443,'(참고)타워 스텟 가치'!$B$12:$L$16,AL$2,0)+(VLOOKUP($F443,'(참고)타워 스텟 가치'!$B$12:$L$16,AL$2,0)*$E443)</f>
        <v>72.399999999999878</v>
      </c>
      <c r="AM443">
        <f>SUM('스테이지별 몬스터 스텟'!AD443*'(참고)타워 스텟 가치'!$Q$17,'스테이지별 몬스터 스텟'!AE443*'(참고)타워 스텟 가치'!$R$17,'스테이지별 몬스터 스텟'!AF443*'(참고)타워 스텟 가치'!$S$17,'스테이지별 몬스터 스텟'!AG443*'(참고)타워 스텟 가치'!$T$17,'스테이지별 몬스터 스텟'!AH443*'(참고)타워 스텟 가치'!$U$17,'스테이지별 몬스터 스텟'!AI443*'(참고)타워 스텟 가치'!$V$17,'스테이지별 몬스터 스텟'!AJ443*'(참고)타워 스텟 가치'!$W$17,'스테이지별 몬스터 스텟'!AK443*'(참고)타워 스텟 가치'!$X$17,'스테이지별 몬스터 스텟'!AL443*'(참고)타워 스텟 가치'!$Y$17)</f>
        <v>276603.74749999947</v>
      </c>
      <c r="AN443">
        <v>3</v>
      </c>
    </row>
    <row r="444" spans="3:40" x14ac:dyDescent="0.3">
      <c r="C444">
        <v>5</v>
      </c>
      <c r="D444">
        <f t="shared" si="20"/>
        <v>88</v>
      </c>
      <c r="E444" s="52">
        <f>VLOOKUP(D444,'스테이지별 난이도 설정'!B:C,2,0)</f>
        <v>35.199999999999939</v>
      </c>
      <c r="F444" t="str">
        <f t="shared" si="21"/>
        <v>스페셜</v>
      </c>
      <c r="G444">
        <f t="shared" si="19"/>
        <v>6</v>
      </c>
      <c r="H444">
        <f>VLOOKUP($F444,'(참고)타워 스텟 가치'!$B$2:$L$6,H$2,0)+(VLOOKUP($F444,'(참고)타워 스텟 가치'!$B$2:$L$6,H$2,0)*$E444)</f>
        <v>1374.4687499999977</v>
      </c>
      <c r="I444">
        <f>VLOOKUP($F444,'(참고)타워 스텟 가치'!$B$2:$L$6,I$2,0)+(VLOOKUP($F444,'(참고)타워 스텟 가치'!$B$2:$L$6,I$2,0)*$E444)</f>
        <v>274.89374999999956</v>
      </c>
      <c r="J444">
        <f>VLOOKUP($F444,'(참고)타워 스텟 가치'!$B$2:$L$6,J$2,0)+(VLOOKUP($F444,'(참고)타워 스텟 가치'!$B$2:$L$6,J$2,0)*$E444)</f>
        <v>180999.99999999971</v>
      </c>
      <c r="K444">
        <f>VLOOKUP($F444,'(참고)타워 스텟 가치'!$B$2:$L$6,K$2,0)+(VLOOKUP($F444,'(참고)타워 스텟 가치'!$B$2:$L$6,K$2,0)*$E444)</f>
        <v>5497.8749999999909</v>
      </c>
      <c r="L444">
        <f>VLOOKUP($F444,'(참고)타워 스텟 가치'!$B$2:$L$6,L$2,0)+(VLOOKUP($F444,'(참고)타워 스텟 가치'!$B$2:$L$6,L$2,0)*$E444)</f>
        <v>91.631249999999852</v>
      </c>
      <c r="M444">
        <f>VLOOKUP($F444,'(참고)타워 스텟 가치'!$B$2:$L$6,M$2,0)+(VLOOKUP($F444,'(참고)타워 스텟 가치'!$B$2:$L$6,M$2,0)*$E444)</f>
        <v>10.859999999999982</v>
      </c>
      <c r="N444">
        <f>VLOOKUP($F444,'(참고)타워 스텟 가치'!$B$2:$L$6,N$2,0)+(VLOOKUP($F444,'(참고)타워 스텟 가치'!$B$2:$L$6,N$2,0)*$E444)</f>
        <v>0</v>
      </c>
      <c r="O444">
        <f>VLOOKUP($F444,'(참고)타워 스텟 가치'!$B$2:$L$6,O$2,0)+(VLOOKUP($F444,'(참고)타워 스텟 가치'!$B$2:$L$6,O$2,0)*$E444)</f>
        <v>0</v>
      </c>
      <c r="P444">
        <f>VLOOKUP($F444,'(참고)타워 스텟 가치'!$B$2:$L$6,P$2,0)+(VLOOKUP($F444,'(참고)타워 스텟 가치'!$B$2:$L$6,P$2,0)*$E444)</f>
        <v>36.199999999999939</v>
      </c>
      <c r="Q444">
        <f>SUM('스테이지별 몬스터 스텟'!H444*'(참고)타워 스텟 가치'!$Q$17,'스테이지별 몬스터 스텟'!I444*'(참고)타워 스텟 가치'!$R$17,'스테이지별 몬스터 스텟'!J444*'(참고)타워 스텟 가치'!$S$17,'스테이지별 몬스터 스텟'!K444*'(참고)타워 스텟 가치'!$T$17,'스테이지별 몬스터 스텟'!L444*'(참고)타워 스텟 가치'!$U$17,'스테이지별 몬스터 스텟'!M444*'(참고)타워 스텟 가치'!$V$17,'스테이지별 몬스터 스텟'!N444*'(참고)타워 스텟 가치'!$W$17,'스테이지별 몬스터 스텟'!O444*'(참고)타워 스텟 가치'!$X$17,'스테이지별 몬스터 스텟'!P444*'(참고)타워 스텟 가치'!$Y$17)</f>
        <v>285923.55062499957</v>
      </c>
      <c r="R444">
        <v>1</v>
      </c>
      <c r="S444">
        <f>VLOOKUP($F444,'(참고)타워 스텟 가치'!$B$7:$L$11,S$2,0)+(VLOOKUP($F444,'(참고)타워 스텟 가치'!$B$7:$L$11,S$2,0)*$E444)</f>
        <v>458.1562499999992</v>
      </c>
      <c r="T444">
        <f>VLOOKUP($F444,'(참고)타워 스텟 가치'!$B$7:$L$11,T$2,0)+(VLOOKUP($F444,'(참고)타워 스텟 가치'!$B$7:$L$11,T$2,0)*$E444)</f>
        <v>824.68124999999861</v>
      </c>
      <c r="U444">
        <f>VLOOKUP($F444,'(참고)타워 스텟 가치'!$B$7:$L$11,U$2,0)+(VLOOKUP($F444,'(참고)타워 스텟 가치'!$B$7:$L$11,U$2,0)*$E444)</f>
        <v>180999.99999999971</v>
      </c>
      <c r="V444">
        <f>VLOOKUP($F444,'(참고)타워 스텟 가치'!$B$7:$L$11,V$2,0)+(VLOOKUP($F444,'(참고)타워 스텟 가치'!$B$7:$L$11,V$2,0)*$E444)</f>
        <v>5497.8749999999909</v>
      </c>
      <c r="W444">
        <f>VLOOKUP($F444,'(참고)타워 스텟 가치'!$B$7:$L$11,W$2,0)+(VLOOKUP($F444,'(참고)타워 스텟 가치'!$B$7:$L$11,W$2,0)*$E444)</f>
        <v>91.631249999999852</v>
      </c>
      <c r="X444">
        <f>VLOOKUP($F444,'(참고)타워 스텟 가치'!$B$7:$L$11,X$2,0)+(VLOOKUP($F444,'(참고)타워 스텟 가치'!$B$7:$L$11,X$2,0)*$E444)</f>
        <v>10.859999999999982</v>
      </c>
      <c r="Y444">
        <f>VLOOKUP($F444,'(참고)타워 스텟 가치'!$B$7:$L$11,Y$2,0)+(VLOOKUP($F444,'(참고)타워 스텟 가치'!$B$7:$L$11,Y$2,0)*$E444)</f>
        <v>0</v>
      </c>
      <c r="Z444">
        <f>VLOOKUP($F444,'(참고)타워 스텟 가치'!$B$7:$L$11,Z$2,0)+(VLOOKUP($F444,'(참고)타워 스텟 가치'!$B$7:$L$11,Z$2,0)*$E444)</f>
        <v>0</v>
      </c>
      <c r="AA444">
        <f>VLOOKUP($F444,'(참고)타워 스텟 가치'!$B$7:$L$11,AA$2,0)+(VLOOKUP($F444,'(참고)타워 스텟 가치'!$B$7:$L$11,AA$2,0)*$E444)</f>
        <v>36.199999999999939</v>
      </c>
      <c r="AB444">
        <f>SUM('스테이지별 몬스터 스텟'!S444*'(참고)타워 스텟 가치'!$Q$17,'스테이지별 몬스터 스텟'!T444*'(참고)타워 스텟 가치'!$R$17,'스테이지별 몬스터 스텟'!U444*'(참고)타워 스텟 가치'!$S$17,'스테이지별 몬스터 스텟'!V444*'(참고)타워 스텟 가치'!$T$17,'스테이지별 몬스터 스텟'!W444*'(참고)타워 스텟 가치'!$U$17,'스테이지별 몬스터 스텟'!X444*'(참고)타워 스텟 가치'!$V$17,'스테이지별 몬스터 스텟'!Y444*'(참고)타워 스텟 가치'!$W$17,'스테이지별 몬스터 스텟'!Z444*'(참고)타워 스텟 가치'!$X$17,'스테이지별 몬스터 스텟'!AA444*'(참고)타워 스텟 가치'!$Y$17)</f>
        <v>284915.60687499953</v>
      </c>
      <c r="AC444">
        <v>2</v>
      </c>
      <c r="AD444">
        <f>VLOOKUP($F444,'(참고)타워 스텟 가치'!$B$12:$L$16,AD$2,0)+(VLOOKUP($F444,'(참고)타워 스텟 가치'!$B$12:$L$16,AD$2,0)*$E444)</f>
        <v>458.1562499999992</v>
      </c>
      <c r="AE444">
        <f>VLOOKUP($F444,'(참고)타워 스텟 가치'!$B$12:$L$16,AE$2,0)+(VLOOKUP($F444,'(참고)타워 스텟 가치'!$B$12:$L$16,AE$2,0)*$E444)</f>
        <v>549.78749999999911</v>
      </c>
      <c r="AF444">
        <f>VLOOKUP($F444,'(참고)타워 스텟 가치'!$B$12:$L$16,AF$2,0)+(VLOOKUP($F444,'(참고)타워 스텟 가치'!$B$12:$L$16,AF$2,0)*$E444)</f>
        <v>180999.99999999971</v>
      </c>
      <c r="AG444">
        <f>VLOOKUP($F444,'(참고)타워 스텟 가치'!$B$12:$L$16,AG$2,0)+(VLOOKUP($F444,'(참고)타워 스텟 가치'!$B$12:$L$16,AG$2,0)*$E444)</f>
        <v>2748.9374999999955</v>
      </c>
      <c r="AH444">
        <f>VLOOKUP($F444,'(참고)타워 스텟 가치'!$B$12:$L$16,AH$2,0)+(VLOOKUP($F444,'(참고)타워 스텟 가치'!$B$12:$L$16,AH$2,0)*$E444)</f>
        <v>91.631249999999852</v>
      </c>
      <c r="AI444">
        <f>VLOOKUP($F444,'(참고)타워 스텟 가치'!$B$12:$L$16,AI$2,0)+(VLOOKUP($F444,'(참고)타워 스텟 가치'!$B$12:$L$16,AI$2,0)*$E444)</f>
        <v>10.859999999999982</v>
      </c>
      <c r="AJ444">
        <f>VLOOKUP($F444,'(참고)타워 스텟 가치'!$B$12:$L$16,AJ$2,0)+(VLOOKUP($F444,'(참고)타워 스텟 가치'!$B$12:$L$16,AJ$2,0)*$E444)</f>
        <v>0</v>
      </c>
      <c r="AK444">
        <f>VLOOKUP($F444,'(참고)타워 스텟 가치'!$B$12:$L$16,AK$2,0)+(VLOOKUP($F444,'(참고)타워 스텟 가치'!$B$12:$L$16,AK$2,0)*$E444)</f>
        <v>0</v>
      </c>
      <c r="AL444">
        <f>VLOOKUP($F444,'(참고)타워 스텟 가치'!$B$12:$L$16,AL$2,0)+(VLOOKUP($F444,'(참고)타워 스텟 가치'!$B$12:$L$16,AL$2,0)*$E444)</f>
        <v>72.399999999999878</v>
      </c>
      <c r="AM444">
        <f>SUM('스테이지별 몬스터 스텟'!AD444*'(참고)타워 스텟 가치'!$Q$17,'스테이지별 몬스터 스텟'!AE444*'(참고)타워 스텟 가치'!$R$17,'스테이지별 몬스터 스텟'!AF444*'(참고)타워 스텟 가치'!$S$17,'스테이지별 몬스터 스텟'!AG444*'(참고)타워 스텟 가치'!$T$17,'스테이지별 몬스터 스텟'!AH444*'(참고)타워 스텟 가치'!$U$17,'스테이지별 몬스터 스텟'!AI444*'(참고)타워 스텟 가치'!$V$17,'스테이지별 몬스터 스텟'!AJ444*'(참고)타워 스텟 가치'!$W$17,'스테이지별 몬스터 스텟'!AK444*'(참고)타워 스텟 가치'!$X$17,'스테이지별 몬스터 스텟'!AL444*'(참고)타워 스텟 가치'!$Y$17)</f>
        <v>279077.79124999954</v>
      </c>
      <c r="AN444">
        <v>3</v>
      </c>
    </row>
    <row r="445" spans="3:40" x14ac:dyDescent="0.3">
      <c r="C445">
        <v>1</v>
      </c>
      <c r="D445">
        <f t="shared" si="20"/>
        <v>89</v>
      </c>
      <c r="E445" s="52">
        <f>VLOOKUP(D445,'스테이지별 난이도 설정'!B:C,2,0)</f>
        <v>35.599999999999937</v>
      </c>
      <c r="F445" t="str">
        <f t="shared" si="21"/>
        <v>일반</v>
      </c>
      <c r="G445">
        <f t="shared" si="19"/>
        <v>6</v>
      </c>
      <c r="H445">
        <f>VLOOKUP($F445,'(참고)타워 스텟 가치'!$B$2:$L$6,H$2,0)+(VLOOKUP($F445,'(참고)타워 스텟 가치'!$B$2:$L$6,H$2,0)*$E445)</f>
        <v>274.49999999999955</v>
      </c>
      <c r="I445">
        <f>VLOOKUP($F445,'(참고)타워 스텟 가치'!$B$2:$L$6,I$2,0)+(VLOOKUP($F445,'(참고)타워 스텟 가치'!$B$2:$L$6,I$2,0)*$E445)</f>
        <v>54.899999999999906</v>
      </c>
      <c r="J445">
        <f>VLOOKUP($F445,'(참고)타워 스텟 가치'!$B$2:$L$6,J$2,0)+(VLOOKUP($F445,'(참고)타워 스텟 가치'!$B$2:$L$6,J$2,0)*$E445)</f>
        <v>182999.99999999968</v>
      </c>
      <c r="K445">
        <f>VLOOKUP($F445,'(참고)타워 스텟 가치'!$B$2:$L$6,K$2,0)+(VLOOKUP($F445,'(참고)타워 스텟 가치'!$B$2:$L$6,K$2,0)*$E445)</f>
        <v>1097.9999999999982</v>
      </c>
      <c r="L445">
        <f>VLOOKUP($F445,'(참고)타워 스텟 가치'!$B$2:$L$6,L$2,0)+(VLOOKUP($F445,'(참고)타워 스텟 가치'!$B$2:$L$6,L$2,0)*$E445)</f>
        <v>18.299999999999969</v>
      </c>
      <c r="M445">
        <f>VLOOKUP($F445,'(참고)타워 스텟 가치'!$B$2:$L$6,M$2,0)+(VLOOKUP($F445,'(참고)타워 스텟 가치'!$B$2:$L$6,M$2,0)*$E445)</f>
        <v>10.979999999999981</v>
      </c>
      <c r="N445">
        <f>VLOOKUP($F445,'(참고)타워 스텟 가치'!$B$2:$L$6,N$2,0)+(VLOOKUP($F445,'(참고)타워 스텟 가치'!$B$2:$L$6,N$2,0)*$E445)</f>
        <v>0</v>
      </c>
      <c r="O445">
        <f>VLOOKUP($F445,'(참고)타워 스텟 가치'!$B$2:$L$6,O$2,0)+(VLOOKUP($F445,'(참고)타워 스텟 가치'!$B$2:$L$6,O$2,0)*$E445)</f>
        <v>0</v>
      </c>
      <c r="P445">
        <f>VLOOKUP($F445,'(참고)타워 스텟 가치'!$B$2:$L$6,P$2,0)+(VLOOKUP($F445,'(참고)타워 스텟 가치'!$B$2:$L$6,P$2,0)*$E445)</f>
        <v>25.619999999999955</v>
      </c>
      <c r="Q445">
        <f>SUM('스테이지별 몬스터 스텟'!H445*'(참고)타워 스텟 가치'!$Q$17,'스테이지별 몬스터 스텟'!I445*'(참고)타워 스텟 가치'!$R$17,'스테이지별 몬스터 스텟'!J445*'(참고)타워 스텟 가치'!$S$17,'스테이지별 몬스터 스텟'!K445*'(참고)타워 스텟 가치'!$T$17,'스테이지별 몬스터 스텟'!L445*'(참고)타워 스텟 가치'!$U$17,'스테이지별 몬스터 스텟'!M445*'(참고)타워 스텟 가치'!$V$17,'스테이지별 몬스터 스텟'!N445*'(참고)타워 스텟 가치'!$W$17,'스테이지별 몬스터 스텟'!O445*'(참고)타워 스텟 가치'!$X$17,'스테이지별 몬스터 스텟'!P445*'(참고)타워 스텟 가치'!$Y$17)</f>
        <v>277426.16999999946</v>
      </c>
      <c r="R445">
        <v>1</v>
      </c>
      <c r="S445">
        <f>VLOOKUP($F445,'(참고)타워 스텟 가치'!$B$7:$L$11,S$2,0)+(VLOOKUP($F445,'(참고)타워 스텟 가치'!$B$7:$L$11,S$2,0)*$E445)</f>
        <v>91.499999999999844</v>
      </c>
      <c r="T445">
        <f>VLOOKUP($F445,'(참고)타워 스텟 가치'!$B$7:$L$11,T$2,0)+(VLOOKUP($F445,'(참고)타워 스텟 가치'!$B$7:$L$11,T$2,0)*$E445)</f>
        <v>164.6999999999997</v>
      </c>
      <c r="U445">
        <f>VLOOKUP($F445,'(참고)타워 스텟 가치'!$B$7:$L$11,U$2,0)+(VLOOKUP($F445,'(참고)타워 스텟 가치'!$B$7:$L$11,U$2,0)*$E445)</f>
        <v>182999.99999999968</v>
      </c>
      <c r="V445">
        <f>VLOOKUP($F445,'(참고)타워 스텟 가치'!$B$7:$L$11,V$2,0)+(VLOOKUP($F445,'(참고)타워 스텟 가치'!$B$7:$L$11,V$2,0)*$E445)</f>
        <v>1097.9999999999982</v>
      </c>
      <c r="W445">
        <f>VLOOKUP($F445,'(참고)타워 스텟 가치'!$B$7:$L$11,W$2,0)+(VLOOKUP($F445,'(참고)타워 스텟 가치'!$B$7:$L$11,W$2,0)*$E445)</f>
        <v>18.299999999999969</v>
      </c>
      <c r="X445">
        <f>VLOOKUP($F445,'(참고)타워 스텟 가치'!$B$7:$L$11,X$2,0)+(VLOOKUP($F445,'(참고)타워 스텟 가치'!$B$7:$L$11,X$2,0)*$E445)</f>
        <v>10.979999999999981</v>
      </c>
      <c r="Y445">
        <f>VLOOKUP($F445,'(참고)타워 스텟 가치'!$B$7:$L$11,Y$2,0)+(VLOOKUP($F445,'(참고)타워 스텟 가치'!$B$7:$L$11,Y$2,0)*$E445)</f>
        <v>0</v>
      </c>
      <c r="Z445">
        <f>VLOOKUP($F445,'(참고)타워 스텟 가치'!$B$7:$L$11,Z$2,0)+(VLOOKUP($F445,'(참고)타워 스텟 가치'!$B$7:$L$11,Z$2,0)*$E445)</f>
        <v>0</v>
      </c>
      <c r="AA445">
        <f>VLOOKUP($F445,'(참고)타워 스텟 가치'!$B$7:$L$11,AA$2,0)+(VLOOKUP($F445,'(참고)타워 스텟 가치'!$B$7:$L$11,AA$2,0)*$E445)</f>
        <v>25.619999999999955</v>
      </c>
      <c r="AB445">
        <f>SUM('스테이지별 몬스터 스텟'!S445*'(참고)타워 스텟 가치'!$Q$17,'스테이지별 몬스터 스텟'!T445*'(참고)타워 스텟 가치'!$R$17,'스테이지별 몬스터 스텟'!U445*'(참고)타워 스텟 가치'!$S$17,'스테이지별 몬스터 스텟'!V445*'(참고)타워 스텟 가치'!$T$17,'스테이지별 몬스터 스텟'!W445*'(참고)타워 스텟 가치'!$U$17,'스테이지별 몬스터 스텟'!X445*'(참고)타워 스텟 가치'!$V$17,'스테이지별 몬스터 스텟'!Y445*'(참고)타워 스텟 가치'!$W$17,'스테이지별 몬스터 스텟'!Z445*'(참고)타워 스텟 가치'!$X$17,'스테이지별 몬스터 스텟'!AA445*'(참고)타워 스텟 가치'!$Y$17)</f>
        <v>277224.86999999947</v>
      </c>
      <c r="AC445">
        <v>2</v>
      </c>
      <c r="AD445">
        <f>VLOOKUP($F445,'(참고)타워 스텟 가치'!$B$12:$L$16,AD$2,0)+(VLOOKUP($F445,'(참고)타워 스텟 가치'!$B$12:$L$16,AD$2,0)*$E445)</f>
        <v>91.499999999999844</v>
      </c>
      <c r="AE445">
        <f>VLOOKUP($F445,'(참고)타워 스텟 가치'!$B$12:$L$16,AE$2,0)+(VLOOKUP($F445,'(참고)타워 스텟 가치'!$B$12:$L$16,AE$2,0)*$E445)</f>
        <v>109.79999999999981</v>
      </c>
      <c r="AF445">
        <f>VLOOKUP($F445,'(참고)타워 스텟 가치'!$B$12:$L$16,AF$2,0)+(VLOOKUP($F445,'(참고)타워 스텟 가치'!$B$12:$L$16,AF$2,0)*$E445)</f>
        <v>182999.99999999968</v>
      </c>
      <c r="AG445">
        <f>VLOOKUP($F445,'(참고)타워 스텟 가치'!$B$12:$L$16,AG$2,0)+(VLOOKUP($F445,'(참고)타워 스텟 가치'!$B$12:$L$16,AG$2,0)*$E445)</f>
        <v>548.99999999999909</v>
      </c>
      <c r="AH445">
        <f>VLOOKUP($F445,'(참고)타워 스텟 가치'!$B$12:$L$16,AH$2,0)+(VLOOKUP($F445,'(참고)타워 스텟 가치'!$B$12:$L$16,AH$2,0)*$E445)</f>
        <v>18.299999999999969</v>
      </c>
      <c r="AI445">
        <f>VLOOKUP($F445,'(참고)타워 스텟 가치'!$B$12:$L$16,AI$2,0)+(VLOOKUP($F445,'(참고)타워 스텟 가치'!$B$12:$L$16,AI$2,0)*$E445)</f>
        <v>10.979999999999981</v>
      </c>
      <c r="AJ445">
        <f>VLOOKUP($F445,'(참고)타워 스텟 가치'!$B$12:$L$16,AJ$2,0)+(VLOOKUP($F445,'(참고)타워 스텟 가치'!$B$12:$L$16,AJ$2,0)*$E445)</f>
        <v>0</v>
      </c>
      <c r="AK445">
        <f>VLOOKUP($F445,'(참고)타워 스텟 가치'!$B$12:$L$16,AK$2,0)+(VLOOKUP($F445,'(참고)타워 스텟 가치'!$B$12:$L$16,AK$2,0)*$E445)</f>
        <v>0</v>
      </c>
      <c r="AL445">
        <f>VLOOKUP($F445,'(참고)타워 스텟 가치'!$B$12:$L$16,AL$2,0)+(VLOOKUP($F445,'(참고)타워 스텟 가치'!$B$12:$L$16,AL$2,0)*$E445)</f>
        <v>51.23999999999991</v>
      </c>
      <c r="AM445">
        <f>SUM('스테이지별 몬스터 스텟'!AD445*'(참고)타워 스텟 가치'!$Q$17,'스테이지별 몬스터 스텟'!AE445*'(참고)타워 스텟 가치'!$R$17,'스테이지별 몬스터 스텟'!AF445*'(참고)타워 스텟 가치'!$S$17,'스테이지별 몬스터 스텟'!AG445*'(참고)타워 스텟 가치'!$T$17,'스테이지별 몬스터 스텟'!AH445*'(참고)타워 스텟 가치'!$U$17,'스테이지별 몬스터 스텟'!AI445*'(참고)타워 스텟 가치'!$V$17,'스테이지별 몬스터 스텟'!AJ445*'(참고)타워 스텟 가치'!$W$17,'스테이지별 몬스터 스텟'!AK445*'(참고)타워 스텟 가치'!$X$17,'스테이지별 몬스터 스텟'!AL445*'(참고)타워 스텟 가치'!$Y$17)</f>
        <v>276095.75999999949</v>
      </c>
      <c r="AN445">
        <v>3</v>
      </c>
    </row>
    <row r="446" spans="3:40" x14ac:dyDescent="0.3">
      <c r="C446">
        <v>2</v>
      </c>
      <c r="D446">
        <f t="shared" si="20"/>
        <v>89</v>
      </c>
      <c r="E446" s="52">
        <f>VLOOKUP(D446,'스테이지별 난이도 설정'!B:C,2,0)</f>
        <v>35.599999999999937</v>
      </c>
      <c r="F446" t="str">
        <f t="shared" si="21"/>
        <v>레어</v>
      </c>
      <c r="G446">
        <f t="shared" si="19"/>
        <v>6</v>
      </c>
      <c r="H446">
        <f>VLOOKUP($F446,'(참고)타워 스텟 가치'!$B$2:$L$6,H$2,0)+(VLOOKUP($F446,'(참고)타워 스텟 가치'!$B$2:$L$6,H$2,0)*$E446)</f>
        <v>411.74999999999932</v>
      </c>
      <c r="I446">
        <f>VLOOKUP($F446,'(참고)타워 스텟 가치'!$B$2:$L$6,I$2,0)+(VLOOKUP($F446,'(참고)타워 스텟 가치'!$B$2:$L$6,I$2,0)*$E446)</f>
        <v>82.349999999999852</v>
      </c>
      <c r="J446">
        <f>VLOOKUP($F446,'(참고)타워 스텟 가치'!$B$2:$L$6,J$2,0)+(VLOOKUP($F446,'(참고)타워 스텟 가치'!$B$2:$L$6,J$2,0)*$E446)</f>
        <v>182999.99999999968</v>
      </c>
      <c r="K446">
        <f>VLOOKUP($F446,'(참고)타워 스텟 가치'!$B$2:$L$6,K$2,0)+(VLOOKUP($F446,'(참고)타워 스텟 가치'!$B$2:$L$6,K$2,0)*$E446)</f>
        <v>1646.9999999999973</v>
      </c>
      <c r="L446">
        <f>VLOOKUP($F446,'(참고)타워 스텟 가치'!$B$2:$L$6,L$2,0)+(VLOOKUP($F446,'(참고)타워 스텟 가치'!$B$2:$L$6,L$2,0)*$E446)</f>
        <v>27.449999999999953</v>
      </c>
      <c r="M446">
        <f>VLOOKUP($F446,'(참고)타워 스텟 가치'!$B$2:$L$6,M$2,0)+(VLOOKUP($F446,'(참고)타워 스텟 가치'!$B$2:$L$6,M$2,0)*$E446)</f>
        <v>10.979999999999981</v>
      </c>
      <c r="N446">
        <f>VLOOKUP($F446,'(참고)타워 스텟 가치'!$B$2:$L$6,N$2,0)+(VLOOKUP($F446,'(참고)타워 스텟 가치'!$B$2:$L$6,N$2,0)*$E446)</f>
        <v>0</v>
      </c>
      <c r="O446">
        <f>VLOOKUP($F446,'(참고)타워 스텟 가치'!$B$2:$L$6,O$2,0)+(VLOOKUP($F446,'(참고)타워 스텟 가치'!$B$2:$L$6,O$2,0)*$E446)</f>
        <v>0</v>
      </c>
      <c r="P446">
        <f>VLOOKUP($F446,'(참고)타워 스텟 가치'!$B$2:$L$6,P$2,0)+(VLOOKUP($F446,'(참고)타워 스텟 가치'!$B$2:$L$6,P$2,0)*$E446)</f>
        <v>25.619999999999955</v>
      </c>
      <c r="Q446">
        <f>SUM('스테이지별 몬스터 스텟'!H446*'(참고)타워 스텟 가치'!$Q$17,'스테이지별 몬스터 스텟'!I446*'(참고)타워 스텟 가치'!$R$17,'스테이지별 몬스터 스텟'!J446*'(참고)타워 스텟 가치'!$S$17,'스테이지별 몬스터 스텟'!K446*'(참고)타워 스텟 가치'!$T$17,'스테이지별 몬스터 스텟'!L446*'(참고)타워 스텟 가치'!$U$17,'스테이지별 몬스터 스텟'!M446*'(참고)타워 스텟 가치'!$V$17,'스테이지별 몬스터 스텟'!N446*'(참고)타워 스텟 가치'!$W$17,'스테이지별 몬스터 스텟'!O446*'(참고)타워 스텟 가치'!$X$17,'스테이지별 몬스터 스텟'!P446*'(참고)타워 스텟 가치'!$Y$17)</f>
        <v>278858.14499999955</v>
      </c>
      <c r="R446">
        <v>1</v>
      </c>
      <c r="S446">
        <f>VLOOKUP($F446,'(참고)타워 스텟 가치'!$B$7:$L$11,S$2,0)+(VLOOKUP($F446,'(참고)타워 스텟 가치'!$B$7:$L$11,S$2,0)*$E446)</f>
        <v>137.24999999999977</v>
      </c>
      <c r="T446">
        <f>VLOOKUP($F446,'(참고)타워 스텟 가치'!$B$7:$L$11,T$2,0)+(VLOOKUP($F446,'(참고)타워 스텟 가치'!$B$7:$L$11,T$2,0)*$E446)</f>
        <v>247.04999999999959</v>
      </c>
      <c r="U446">
        <f>VLOOKUP($F446,'(참고)타워 스텟 가치'!$B$7:$L$11,U$2,0)+(VLOOKUP($F446,'(참고)타워 스텟 가치'!$B$7:$L$11,U$2,0)*$E446)</f>
        <v>182999.99999999968</v>
      </c>
      <c r="V446">
        <f>VLOOKUP($F446,'(참고)타워 스텟 가치'!$B$7:$L$11,V$2,0)+(VLOOKUP($F446,'(참고)타워 스텟 가치'!$B$7:$L$11,V$2,0)*$E446)</f>
        <v>1646.9999999999973</v>
      </c>
      <c r="W446">
        <f>VLOOKUP($F446,'(참고)타워 스텟 가치'!$B$7:$L$11,W$2,0)+(VLOOKUP($F446,'(참고)타워 스텟 가치'!$B$7:$L$11,W$2,0)*$E446)</f>
        <v>27.449999999999953</v>
      </c>
      <c r="X446">
        <f>VLOOKUP($F446,'(참고)타워 스텟 가치'!$B$7:$L$11,X$2,0)+(VLOOKUP($F446,'(참고)타워 스텟 가치'!$B$7:$L$11,X$2,0)*$E446)</f>
        <v>10.979999999999981</v>
      </c>
      <c r="Y446">
        <f>VLOOKUP($F446,'(참고)타워 스텟 가치'!$B$7:$L$11,Y$2,0)+(VLOOKUP($F446,'(참고)타워 스텟 가치'!$B$7:$L$11,Y$2,0)*$E446)</f>
        <v>0</v>
      </c>
      <c r="Z446">
        <f>VLOOKUP($F446,'(참고)타워 스텟 가치'!$B$7:$L$11,Z$2,0)+(VLOOKUP($F446,'(참고)타워 스텟 가치'!$B$7:$L$11,Z$2,0)*$E446)</f>
        <v>0</v>
      </c>
      <c r="AA446">
        <f>VLOOKUP($F446,'(참고)타워 스텟 가치'!$B$7:$L$11,AA$2,0)+(VLOOKUP($F446,'(참고)타워 스텟 가치'!$B$7:$L$11,AA$2,0)*$E446)</f>
        <v>25.619999999999955</v>
      </c>
      <c r="AB446">
        <f>SUM('스테이지별 몬스터 스텟'!S446*'(참고)타워 스텟 가치'!$Q$17,'스테이지별 몬스터 스텟'!T446*'(참고)타워 스텟 가치'!$R$17,'스테이지별 몬스터 스텟'!U446*'(참고)타워 스텟 가치'!$S$17,'스테이지별 몬스터 스텟'!V446*'(참고)타워 스텟 가치'!$T$17,'스테이지별 몬스터 스텟'!W446*'(참고)타워 스텟 가치'!$U$17,'스테이지별 몬스터 스텟'!X446*'(참고)타워 스텟 가치'!$V$17,'스테이지별 몬스터 스텟'!Y446*'(참고)타워 스텟 가치'!$W$17,'스테이지별 몬스터 스텟'!Z446*'(참고)타워 스텟 가치'!$X$17,'스테이지별 몬스터 스텟'!AA446*'(참고)타워 스텟 가치'!$Y$17)</f>
        <v>278556.19499999954</v>
      </c>
      <c r="AC446">
        <v>2</v>
      </c>
      <c r="AD446">
        <f>VLOOKUP($F446,'(참고)타워 스텟 가치'!$B$12:$L$16,AD$2,0)+(VLOOKUP($F446,'(참고)타워 스텟 가치'!$B$12:$L$16,AD$2,0)*$E446)</f>
        <v>137.24999999999977</v>
      </c>
      <c r="AE446">
        <f>VLOOKUP($F446,'(참고)타워 스텟 가치'!$B$12:$L$16,AE$2,0)+(VLOOKUP($F446,'(참고)타워 스텟 가치'!$B$12:$L$16,AE$2,0)*$E446)</f>
        <v>164.6999999999997</v>
      </c>
      <c r="AF446">
        <f>VLOOKUP($F446,'(참고)타워 스텟 가치'!$B$12:$L$16,AF$2,0)+(VLOOKUP($F446,'(참고)타워 스텟 가치'!$B$12:$L$16,AF$2,0)*$E446)</f>
        <v>182999.99999999968</v>
      </c>
      <c r="AG446">
        <f>VLOOKUP($F446,'(참고)타워 스텟 가치'!$B$12:$L$16,AG$2,0)+(VLOOKUP($F446,'(참고)타워 스텟 가치'!$B$12:$L$16,AG$2,0)*$E446)</f>
        <v>823.49999999999864</v>
      </c>
      <c r="AH446">
        <f>VLOOKUP($F446,'(참고)타워 스텟 가치'!$B$12:$L$16,AH$2,0)+(VLOOKUP($F446,'(참고)타워 스텟 가치'!$B$12:$L$16,AH$2,0)*$E446)</f>
        <v>27.449999999999953</v>
      </c>
      <c r="AI446">
        <f>VLOOKUP($F446,'(참고)타워 스텟 가치'!$B$12:$L$16,AI$2,0)+(VLOOKUP($F446,'(참고)타워 스텟 가치'!$B$12:$L$16,AI$2,0)*$E446)</f>
        <v>10.979999999999981</v>
      </c>
      <c r="AJ446">
        <f>VLOOKUP($F446,'(참고)타워 스텟 가치'!$B$12:$L$16,AJ$2,0)+(VLOOKUP($F446,'(참고)타워 스텟 가치'!$B$12:$L$16,AJ$2,0)*$E446)</f>
        <v>0</v>
      </c>
      <c r="AK446">
        <f>VLOOKUP($F446,'(참고)타워 스텟 가치'!$B$12:$L$16,AK$2,0)+(VLOOKUP($F446,'(참고)타워 스텟 가치'!$B$12:$L$16,AK$2,0)*$E446)</f>
        <v>0</v>
      </c>
      <c r="AL446">
        <f>VLOOKUP($F446,'(참고)타워 스텟 가치'!$B$12:$L$16,AL$2,0)+(VLOOKUP($F446,'(참고)타워 스텟 가치'!$B$12:$L$16,AL$2,0)*$E446)</f>
        <v>51.23999999999991</v>
      </c>
      <c r="AM446">
        <f>SUM('스테이지별 몬스터 스텟'!AD446*'(참고)타워 스텟 가치'!$Q$17,'스테이지별 몬스터 스텟'!AE446*'(참고)타워 스텟 가치'!$R$17,'스테이지별 몬스터 스텟'!AF446*'(참고)타워 스텟 가치'!$S$17,'스테이지별 몬스터 스텟'!AG446*'(참고)타워 스텟 가치'!$T$17,'스테이지별 몬스터 스텟'!AH446*'(참고)타워 스텟 가치'!$U$17,'스테이지별 몬스터 스텟'!AI446*'(참고)타워 스텟 가치'!$V$17,'스테이지별 몬스터 스텟'!AJ446*'(참고)타워 스텟 가치'!$W$17,'스테이지별 몬스터 스텟'!AK446*'(참고)타워 스텟 가치'!$X$17,'스테이지별 몬스터 스텟'!AL446*'(참고)타워 스텟 가치'!$Y$17)</f>
        <v>276836.90999999951</v>
      </c>
      <c r="AN446">
        <v>3</v>
      </c>
    </row>
    <row r="447" spans="3:40" x14ac:dyDescent="0.3">
      <c r="C447">
        <v>3</v>
      </c>
      <c r="D447">
        <f t="shared" si="20"/>
        <v>89</v>
      </c>
      <c r="E447" s="52">
        <f>VLOOKUP(D447,'스테이지별 난이도 설정'!B:C,2,0)</f>
        <v>35.599999999999937</v>
      </c>
      <c r="F447" t="str">
        <f t="shared" si="21"/>
        <v>에픽</v>
      </c>
      <c r="G447">
        <f t="shared" si="19"/>
        <v>6</v>
      </c>
      <c r="H447">
        <f>VLOOKUP($F447,'(참고)타워 스텟 가치'!$B$2:$L$6,H$2,0)+(VLOOKUP($F447,'(참고)타워 스텟 가치'!$B$2:$L$6,H$2,0)*$E447)</f>
        <v>617.62499999999898</v>
      </c>
      <c r="I447">
        <f>VLOOKUP($F447,'(참고)타워 스텟 가치'!$B$2:$L$6,I$2,0)+(VLOOKUP($F447,'(참고)타워 스텟 가치'!$B$2:$L$6,I$2,0)*$E447)</f>
        <v>123.52499999999979</v>
      </c>
      <c r="J447">
        <f>VLOOKUP($F447,'(참고)타워 스텟 가치'!$B$2:$L$6,J$2,0)+(VLOOKUP($F447,'(참고)타워 스텟 가치'!$B$2:$L$6,J$2,0)*$E447)</f>
        <v>182999.99999999968</v>
      </c>
      <c r="K447">
        <f>VLOOKUP($F447,'(참고)타워 스텟 가치'!$B$2:$L$6,K$2,0)+(VLOOKUP($F447,'(참고)타워 스텟 가치'!$B$2:$L$6,K$2,0)*$E447)</f>
        <v>2470.4999999999959</v>
      </c>
      <c r="L447">
        <f>VLOOKUP($F447,'(참고)타워 스텟 가치'!$B$2:$L$6,L$2,0)+(VLOOKUP($F447,'(참고)타워 스텟 가치'!$B$2:$L$6,L$2,0)*$E447)</f>
        <v>41.174999999999926</v>
      </c>
      <c r="M447">
        <f>VLOOKUP($F447,'(참고)타워 스텟 가치'!$B$2:$L$6,M$2,0)+(VLOOKUP($F447,'(참고)타워 스텟 가치'!$B$2:$L$6,M$2,0)*$E447)</f>
        <v>10.979999999999981</v>
      </c>
      <c r="N447">
        <f>VLOOKUP($F447,'(참고)타워 스텟 가치'!$B$2:$L$6,N$2,0)+(VLOOKUP($F447,'(참고)타워 스텟 가치'!$B$2:$L$6,N$2,0)*$E447)</f>
        <v>0</v>
      </c>
      <c r="O447">
        <f>VLOOKUP($F447,'(참고)타워 스텟 가치'!$B$2:$L$6,O$2,0)+(VLOOKUP($F447,'(참고)타워 스텟 가치'!$B$2:$L$6,O$2,0)*$E447)</f>
        <v>0</v>
      </c>
      <c r="P447">
        <f>VLOOKUP($F447,'(참고)타워 스텟 가치'!$B$2:$L$6,P$2,0)+(VLOOKUP($F447,'(참고)타워 스텟 가치'!$B$2:$L$6,P$2,0)*$E447)</f>
        <v>25.619999999999955</v>
      </c>
      <c r="Q447">
        <f>SUM('스테이지별 몬스터 스텟'!H447*'(참고)타워 스텟 가치'!$Q$17,'스테이지별 몬스터 스텟'!I447*'(참고)타워 스텟 가치'!$R$17,'스테이지별 몬스터 스텟'!J447*'(참고)타워 스텟 가치'!$S$17,'스테이지별 몬스터 스텟'!K447*'(참고)타워 스텟 가치'!$T$17,'스테이지별 몬스터 스텟'!L447*'(참고)타워 스텟 가치'!$U$17,'스테이지별 몬스터 스텟'!M447*'(참고)타워 스텟 가치'!$V$17,'스테이지별 몬스터 스텟'!N447*'(참고)타워 스텟 가치'!$W$17,'스테이지별 몬스터 스텟'!O447*'(참고)타워 스텟 가치'!$X$17,'스테이지별 몬스터 스텟'!P447*'(참고)타워 스텟 가치'!$Y$17)</f>
        <v>281006.10749999946</v>
      </c>
      <c r="R447">
        <v>1</v>
      </c>
      <c r="S447">
        <f>VLOOKUP($F447,'(참고)타워 스텟 가치'!$B$7:$L$11,S$2,0)+(VLOOKUP($F447,'(참고)타워 스텟 가치'!$B$7:$L$11,S$2,0)*$E447)</f>
        <v>205.87499999999966</v>
      </c>
      <c r="T447">
        <f>VLOOKUP($F447,'(참고)타워 스텟 가치'!$B$7:$L$11,T$2,0)+(VLOOKUP($F447,'(참고)타워 스텟 가치'!$B$7:$L$11,T$2,0)*$E447)</f>
        <v>370.57499999999936</v>
      </c>
      <c r="U447">
        <f>VLOOKUP($F447,'(참고)타워 스텟 가치'!$B$7:$L$11,U$2,0)+(VLOOKUP($F447,'(참고)타워 스텟 가치'!$B$7:$L$11,U$2,0)*$E447)</f>
        <v>182999.99999999968</v>
      </c>
      <c r="V447">
        <f>VLOOKUP($F447,'(참고)타워 스텟 가치'!$B$7:$L$11,V$2,0)+(VLOOKUP($F447,'(참고)타워 스텟 가치'!$B$7:$L$11,V$2,0)*$E447)</f>
        <v>2470.4999999999959</v>
      </c>
      <c r="W447">
        <f>VLOOKUP($F447,'(참고)타워 스텟 가치'!$B$7:$L$11,W$2,0)+(VLOOKUP($F447,'(참고)타워 스텟 가치'!$B$7:$L$11,W$2,0)*$E447)</f>
        <v>41.174999999999926</v>
      </c>
      <c r="X447">
        <f>VLOOKUP($F447,'(참고)타워 스텟 가치'!$B$7:$L$11,X$2,0)+(VLOOKUP($F447,'(참고)타워 스텟 가치'!$B$7:$L$11,X$2,0)*$E447)</f>
        <v>10.979999999999981</v>
      </c>
      <c r="Y447">
        <f>VLOOKUP($F447,'(참고)타워 스텟 가치'!$B$7:$L$11,Y$2,0)+(VLOOKUP($F447,'(참고)타워 스텟 가치'!$B$7:$L$11,Y$2,0)*$E447)</f>
        <v>0</v>
      </c>
      <c r="Z447">
        <f>VLOOKUP($F447,'(참고)타워 스텟 가치'!$B$7:$L$11,Z$2,0)+(VLOOKUP($F447,'(참고)타워 스텟 가치'!$B$7:$L$11,Z$2,0)*$E447)</f>
        <v>0</v>
      </c>
      <c r="AA447">
        <f>VLOOKUP($F447,'(참고)타워 스텟 가치'!$B$7:$L$11,AA$2,0)+(VLOOKUP($F447,'(참고)타워 스텟 가치'!$B$7:$L$11,AA$2,0)*$E447)</f>
        <v>25.619999999999955</v>
      </c>
      <c r="AB447">
        <f>SUM('스테이지별 몬스터 스텟'!S447*'(참고)타워 스텟 가치'!$Q$17,'스테이지별 몬스터 스텟'!T447*'(참고)타워 스텟 가치'!$R$17,'스테이지별 몬스터 스텟'!U447*'(참고)타워 스텟 가치'!$S$17,'스테이지별 몬스터 스텟'!V447*'(참고)타워 스텟 가치'!$T$17,'스테이지별 몬스터 스텟'!W447*'(참고)타워 스텟 가치'!$U$17,'스테이지별 몬스터 스텟'!X447*'(참고)타워 스텟 가치'!$V$17,'스테이지별 몬스터 스텟'!Y447*'(참고)타워 스텟 가치'!$W$17,'스테이지별 몬스터 스텟'!Z447*'(참고)타워 스텟 가치'!$X$17,'스테이지별 몬스터 스텟'!AA447*'(참고)타워 스텟 가치'!$Y$17)</f>
        <v>280553.18249999947</v>
      </c>
      <c r="AC447">
        <v>2</v>
      </c>
      <c r="AD447">
        <f>VLOOKUP($F447,'(참고)타워 스텟 가치'!$B$12:$L$16,AD$2,0)+(VLOOKUP($F447,'(참고)타워 스텟 가치'!$B$12:$L$16,AD$2,0)*$E447)</f>
        <v>205.87499999999966</v>
      </c>
      <c r="AE447">
        <f>VLOOKUP($F447,'(참고)타워 스텟 가치'!$B$12:$L$16,AE$2,0)+(VLOOKUP($F447,'(참고)타워 스텟 가치'!$B$12:$L$16,AE$2,0)*$E447)</f>
        <v>247.04999999999959</v>
      </c>
      <c r="AF447">
        <f>VLOOKUP($F447,'(참고)타워 스텟 가치'!$B$12:$L$16,AF$2,0)+(VLOOKUP($F447,'(참고)타워 스텟 가치'!$B$12:$L$16,AF$2,0)*$E447)</f>
        <v>182999.99999999968</v>
      </c>
      <c r="AG447">
        <f>VLOOKUP($F447,'(참고)타워 스텟 가치'!$B$12:$L$16,AG$2,0)+(VLOOKUP($F447,'(참고)타워 스텟 가치'!$B$12:$L$16,AG$2,0)*$E447)</f>
        <v>1235.249999999998</v>
      </c>
      <c r="AH447">
        <f>VLOOKUP($F447,'(참고)타워 스텟 가치'!$B$12:$L$16,AH$2,0)+(VLOOKUP($F447,'(참고)타워 스텟 가치'!$B$12:$L$16,AH$2,0)*$E447)</f>
        <v>41.174999999999926</v>
      </c>
      <c r="AI447">
        <f>VLOOKUP($F447,'(참고)타워 스텟 가치'!$B$12:$L$16,AI$2,0)+(VLOOKUP($F447,'(참고)타워 스텟 가치'!$B$12:$L$16,AI$2,0)*$E447)</f>
        <v>10.979999999999981</v>
      </c>
      <c r="AJ447">
        <f>VLOOKUP($F447,'(참고)타워 스텟 가치'!$B$12:$L$16,AJ$2,0)+(VLOOKUP($F447,'(참고)타워 스텟 가치'!$B$12:$L$16,AJ$2,0)*$E447)</f>
        <v>0</v>
      </c>
      <c r="AK447">
        <f>VLOOKUP($F447,'(참고)타워 스텟 가치'!$B$12:$L$16,AK$2,0)+(VLOOKUP($F447,'(참고)타워 스텟 가치'!$B$12:$L$16,AK$2,0)*$E447)</f>
        <v>0</v>
      </c>
      <c r="AL447">
        <f>VLOOKUP($F447,'(참고)타워 스텟 가치'!$B$12:$L$16,AL$2,0)+(VLOOKUP($F447,'(참고)타워 스텟 가치'!$B$12:$L$16,AL$2,0)*$E447)</f>
        <v>51.23999999999991</v>
      </c>
      <c r="AM447">
        <f>SUM('스테이지별 몬스터 스텟'!AD447*'(참고)타워 스텟 가치'!$Q$17,'스테이지별 몬스터 스텟'!AE447*'(참고)타워 스텟 가치'!$R$17,'스테이지별 몬스터 스텟'!AF447*'(참고)타워 스텟 가치'!$S$17,'스테이지별 몬스터 스텟'!AG447*'(참고)타워 스텟 가치'!$T$17,'스테이지별 몬스터 스텟'!AH447*'(참고)타워 스텟 가치'!$U$17,'스테이지별 몬스터 스텟'!AI447*'(참고)타워 스텟 가치'!$V$17,'스테이지별 몬스터 스텟'!AJ447*'(참고)타워 스텟 가치'!$W$17,'스테이지별 몬스터 스텟'!AK447*'(참고)타워 스텟 가치'!$X$17,'스테이지별 몬스터 스텟'!AL447*'(참고)타워 스텟 가치'!$Y$17)</f>
        <v>277948.63499999949</v>
      </c>
      <c r="AN447">
        <v>3</v>
      </c>
    </row>
    <row r="448" spans="3:40" x14ac:dyDescent="0.3">
      <c r="C448">
        <v>4</v>
      </c>
      <c r="D448">
        <f t="shared" si="20"/>
        <v>89</v>
      </c>
      <c r="E448" s="52">
        <f>VLOOKUP(D448,'스테이지별 난이도 설정'!B:C,2,0)</f>
        <v>35.599999999999937</v>
      </c>
      <c r="F448" t="str">
        <f t="shared" si="21"/>
        <v>유니크</v>
      </c>
      <c r="G448">
        <f t="shared" si="19"/>
        <v>6</v>
      </c>
      <c r="H448">
        <f>VLOOKUP($F448,'(참고)타워 스텟 가치'!$B$2:$L$6,H$2,0)+(VLOOKUP($F448,'(참고)타워 스텟 가치'!$B$2:$L$6,H$2,0)*$E448)</f>
        <v>926.43749999999841</v>
      </c>
      <c r="I448">
        <f>VLOOKUP($F448,'(참고)타워 스텟 가치'!$B$2:$L$6,I$2,0)+(VLOOKUP($F448,'(참고)타워 스텟 가치'!$B$2:$L$6,I$2,0)*$E448)</f>
        <v>185.28749999999968</v>
      </c>
      <c r="J448">
        <f>VLOOKUP($F448,'(참고)타워 스텟 가치'!$B$2:$L$6,J$2,0)+(VLOOKUP($F448,'(참고)타워 스텟 가치'!$B$2:$L$6,J$2,0)*$E448)</f>
        <v>182999.99999999968</v>
      </c>
      <c r="K448">
        <f>VLOOKUP($F448,'(참고)타워 스텟 가치'!$B$2:$L$6,K$2,0)+(VLOOKUP($F448,'(참고)타워 스텟 가치'!$B$2:$L$6,K$2,0)*$E448)</f>
        <v>3705.7499999999936</v>
      </c>
      <c r="L448">
        <f>VLOOKUP($F448,'(참고)타워 스텟 가치'!$B$2:$L$6,L$2,0)+(VLOOKUP($F448,'(참고)타워 스텟 가치'!$B$2:$L$6,L$2,0)*$E448)</f>
        <v>61.762499999999896</v>
      </c>
      <c r="M448">
        <f>VLOOKUP($F448,'(참고)타워 스텟 가치'!$B$2:$L$6,M$2,0)+(VLOOKUP($F448,'(참고)타워 스텟 가치'!$B$2:$L$6,M$2,0)*$E448)</f>
        <v>10.979999999999981</v>
      </c>
      <c r="N448">
        <f>VLOOKUP($F448,'(참고)타워 스텟 가치'!$B$2:$L$6,N$2,0)+(VLOOKUP($F448,'(참고)타워 스텟 가치'!$B$2:$L$6,N$2,0)*$E448)</f>
        <v>0</v>
      </c>
      <c r="O448">
        <f>VLOOKUP($F448,'(참고)타워 스텟 가치'!$B$2:$L$6,O$2,0)+(VLOOKUP($F448,'(참고)타워 스텟 가치'!$B$2:$L$6,O$2,0)*$E448)</f>
        <v>0</v>
      </c>
      <c r="P448">
        <f>VLOOKUP($F448,'(참고)타워 스텟 가치'!$B$2:$L$6,P$2,0)+(VLOOKUP($F448,'(참고)타워 스텟 가치'!$B$2:$L$6,P$2,0)*$E448)</f>
        <v>36.599999999999937</v>
      </c>
      <c r="Q448">
        <f>SUM('스테이지별 몬스터 스텟'!H448*'(참고)타워 스텟 가치'!$Q$17,'스테이지별 몬스터 스텟'!I448*'(참고)타워 스텟 가치'!$R$17,'스테이지별 몬스터 스텟'!J448*'(참고)타워 스텟 가치'!$S$17,'스테이지별 몬스터 스텟'!K448*'(참고)타워 스텟 가치'!$T$17,'스테이지별 몬스터 스텟'!L448*'(참고)타워 스텟 가치'!$U$17,'스테이지별 몬스터 스텟'!M448*'(참고)타워 스텟 가치'!$V$17,'스테이지별 몬스터 스텟'!N448*'(참고)타워 스텟 가치'!$W$17,'스테이지별 몬스터 스텟'!O448*'(참고)타워 스텟 가치'!$X$17,'스테이지별 몬스터 스텟'!P448*'(참고)타워 스텟 가치'!$Y$17)</f>
        <v>284250.01124999957</v>
      </c>
      <c r="R448">
        <v>1</v>
      </c>
      <c r="S448">
        <f>VLOOKUP($F448,'(참고)타워 스텟 가치'!$B$7:$L$11,S$2,0)+(VLOOKUP($F448,'(참고)타워 스텟 가치'!$B$7:$L$11,S$2,0)*$E448)</f>
        <v>308.81249999999949</v>
      </c>
      <c r="T448">
        <f>VLOOKUP($F448,'(참고)타워 스텟 가치'!$B$7:$L$11,T$2,0)+(VLOOKUP($F448,'(참고)타워 스텟 가치'!$B$7:$L$11,T$2,0)*$E448)</f>
        <v>555.86249999999905</v>
      </c>
      <c r="U448">
        <f>VLOOKUP($F448,'(참고)타워 스텟 가치'!$B$7:$L$11,U$2,0)+(VLOOKUP($F448,'(참고)타워 스텟 가치'!$B$7:$L$11,U$2,0)*$E448)</f>
        <v>182999.99999999968</v>
      </c>
      <c r="V448">
        <f>VLOOKUP($F448,'(참고)타워 스텟 가치'!$B$7:$L$11,V$2,0)+(VLOOKUP($F448,'(참고)타워 스텟 가치'!$B$7:$L$11,V$2,0)*$E448)</f>
        <v>3705.7499999999936</v>
      </c>
      <c r="W448">
        <f>VLOOKUP($F448,'(참고)타워 스텟 가치'!$B$7:$L$11,W$2,0)+(VLOOKUP($F448,'(참고)타워 스텟 가치'!$B$7:$L$11,W$2,0)*$E448)</f>
        <v>61.762499999999896</v>
      </c>
      <c r="X448">
        <f>VLOOKUP($F448,'(참고)타워 스텟 가치'!$B$7:$L$11,X$2,0)+(VLOOKUP($F448,'(참고)타워 스텟 가치'!$B$7:$L$11,X$2,0)*$E448)</f>
        <v>10.979999999999981</v>
      </c>
      <c r="Y448">
        <f>VLOOKUP($F448,'(참고)타워 스텟 가치'!$B$7:$L$11,Y$2,0)+(VLOOKUP($F448,'(참고)타워 스텟 가치'!$B$7:$L$11,Y$2,0)*$E448)</f>
        <v>0</v>
      </c>
      <c r="Z448">
        <f>VLOOKUP($F448,'(참고)타워 스텟 가치'!$B$7:$L$11,Z$2,0)+(VLOOKUP($F448,'(참고)타워 스텟 가치'!$B$7:$L$11,Z$2,0)*$E448)</f>
        <v>0</v>
      </c>
      <c r="AA448">
        <f>VLOOKUP($F448,'(참고)타워 스텟 가치'!$B$7:$L$11,AA$2,0)+(VLOOKUP($F448,'(참고)타워 스텟 가치'!$B$7:$L$11,AA$2,0)*$E448)</f>
        <v>36.599999999999937</v>
      </c>
      <c r="AB448">
        <f>SUM('스테이지별 몬스터 스텟'!S448*'(참고)타워 스텟 가치'!$Q$17,'스테이지별 몬스터 스텟'!T448*'(참고)타워 스텟 가치'!$R$17,'스테이지별 몬스터 스텟'!U448*'(참고)타워 스텟 가치'!$S$17,'스테이지별 몬스터 스텟'!V448*'(참고)타워 스텟 가치'!$T$17,'스테이지별 몬스터 스텟'!W448*'(참고)타워 스텟 가치'!$U$17,'스테이지별 몬스터 스텟'!X448*'(참고)타워 스텟 가치'!$V$17,'스테이지별 몬스터 스텟'!Y448*'(참고)타워 스텟 가치'!$W$17,'스테이지별 몬스터 스텟'!Z448*'(참고)타워 스텟 가치'!$X$17,'스테이지별 몬스터 스텟'!AA448*'(참고)타워 스텟 가치'!$Y$17)</f>
        <v>283570.62374999956</v>
      </c>
      <c r="AC448">
        <v>2</v>
      </c>
      <c r="AD448">
        <f>VLOOKUP($F448,'(참고)타워 스텟 가치'!$B$12:$L$16,AD$2,0)+(VLOOKUP($F448,'(참고)타워 스텟 가치'!$B$12:$L$16,AD$2,0)*$E448)</f>
        <v>308.81249999999949</v>
      </c>
      <c r="AE448">
        <f>VLOOKUP($F448,'(참고)타워 스텟 가치'!$B$12:$L$16,AE$2,0)+(VLOOKUP($F448,'(참고)타워 스텟 가치'!$B$12:$L$16,AE$2,0)*$E448)</f>
        <v>370.57499999999936</v>
      </c>
      <c r="AF448">
        <f>VLOOKUP($F448,'(참고)타워 스텟 가치'!$B$12:$L$16,AF$2,0)+(VLOOKUP($F448,'(참고)타워 스텟 가치'!$B$12:$L$16,AF$2,0)*$E448)</f>
        <v>182999.99999999968</v>
      </c>
      <c r="AG448">
        <f>VLOOKUP($F448,'(참고)타워 스텟 가치'!$B$12:$L$16,AG$2,0)+(VLOOKUP($F448,'(참고)타워 스텟 가치'!$B$12:$L$16,AG$2,0)*$E448)</f>
        <v>1852.8749999999968</v>
      </c>
      <c r="AH448">
        <f>VLOOKUP($F448,'(참고)타워 스텟 가치'!$B$12:$L$16,AH$2,0)+(VLOOKUP($F448,'(참고)타워 스텟 가치'!$B$12:$L$16,AH$2,0)*$E448)</f>
        <v>61.762499999999896</v>
      </c>
      <c r="AI448">
        <f>VLOOKUP($F448,'(참고)타워 스텟 가치'!$B$12:$L$16,AI$2,0)+(VLOOKUP($F448,'(참고)타워 스텟 가치'!$B$12:$L$16,AI$2,0)*$E448)</f>
        <v>10.979999999999981</v>
      </c>
      <c r="AJ448">
        <f>VLOOKUP($F448,'(참고)타워 스텟 가치'!$B$12:$L$16,AJ$2,0)+(VLOOKUP($F448,'(참고)타워 스텟 가치'!$B$12:$L$16,AJ$2,0)*$E448)</f>
        <v>0</v>
      </c>
      <c r="AK448">
        <f>VLOOKUP($F448,'(참고)타워 스텟 가치'!$B$12:$L$16,AK$2,0)+(VLOOKUP($F448,'(참고)타워 스텟 가치'!$B$12:$L$16,AK$2,0)*$E448)</f>
        <v>0</v>
      </c>
      <c r="AL448">
        <f>VLOOKUP($F448,'(참고)타워 스텟 가치'!$B$12:$L$16,AL$2,0)+(VLOOKUP($F448,'(참고)타워 스텟 가치'!$B$12:$L$16,AL$2,0)*$E448)</f>
        <v>73.199999999999875</v>
      </c>
      <c r="AM448">
        <f>SUM('스테이지별 몬스터 스텟'!AD448*'(참고)타워 스텟 가치'!$Q$17,'스테이지별 몬스터 스텟'!AE448*'(참고)타워 스텟 가치'!$R$17,'스테이지별 몬스터 스텟'!AF448*'(참고)타워 스텟 가치'!$S$17,'스테이지별 몬스터 스텟'!AG448*'(참고)타워 스텟 가치'!$T$17,'스테이지별 몬스터 스텟'!AH448*'(참고)타워 스텟 가치'!$U$17,'스테이지별 몬스터 스텟'!AI448*'(참고)타워 스텟 가치'!$V$17,'스테이지별 몬스터 스텟'!AJ448*'(참고)타워 스텟 가치'!$W$17,'스테이지별 몬스터 스텟'!AK448*'(참고)타워 스텟 가치'!$X$17,'스테이지별 몬스터 스텟'!AL448*'(참고)타워 스텟 가치'!$Y$17)</f>
        <v>279660.14249999955</v>
      </c>
      <c r="AN448">
        <v>3</v>
      </c>
    </row>
    <row r="449" spans="3:40" x14ac:dyDescent="0.3">
      <c r="C449">
        <v>5</v>
      </c>
      <c r="D449">
        <f t="shared" si="20"/>
        <v>89</v>
      </c>
      <c r="E449" s="52">
        <f>VLOOKUP(D449,'스테이지별 난이도 설정'!B:C,2,0)</f>
        <v>35.599999999999937</v>
      </c>
      <c r="F449" t="str">
        <f t="shared" si="21"/>
        <v>스페셜</v>
      </c>
      <c r="G449">
        <f t="shared" si="19"/>
        <v>6</v>
      </c>
      <c r="H449">
        <f>VLOOKUP($F449,'(참고)타워 스텟 가치'!$B$2:$L$6,H$2,0)+(VLOOKUP($F449,'(참고)타워 스텟 가치'!$B$2:$L$6,H$2,0)*$E449)</f>
        <v>1389.6562499999977</v>
      </c>
      <c r="I449">
        <f>VLOOKUP($F449,'(참고)타워 스텟 가치'!$B$2:$L$6,I$2,0)+(VLOOKUP($F449,'(참고)타워 스텟 가치'!$B$2:$L$6,I$2,0)*$E449)</f>
        <v>277.93124999999952</v>
      </c>
      <c r="J449">
        <f>VLOOKUP($F449,'(참고)타워 스텟 가치'!$B$2:$L$6,J$2,0)+(VLOOKUP($F449,'(참고)타워 스텟 가치'!$B$2:$L$6,J$2,0)*$E449)</f>
        <v>182999.99999999968</v>
      </c>
      <c r="K449">
        <f>VLOOKUP($F449,'(참고)타워 스텟 가치'!$B$2:$L$6,K$2,0)+(VLOOKUP($F449,'(참고)타워 스텟 가치'!$B$2:$L$6,K$2,0)*$E449)</f>
        <v>5558.6249999999909</v>
      </c>
      <c r="L449">
        <f>VLOOKUP($F449,'(참고)타워 스텟 가치'!$B$2:$L$6,L$2,0)+(VLOOKUP($F449,'(참고)타워 스텟 가치'!$B$2:$L$6,L$2,0)*$E449)</f>
        <v>92.643749999999841</v>
      </c>
      <c r="M449">
        <f>VLOOKUP($F449,'(참고)타워 스텟 가치'!$B$2:$L$6,M$2,0)+(VLOOKUP($F449,'(참고)타워 스텟 가치'!$B$2:$L$6,M$2,0)*$E449)</f>
        <v>10.979999999999981</v>
      </c>
      <c r="N449">
        <f>VLOOKUP($F449,'(참고)타워 스텟 가치'!$B$2:$L$6,N$2,0)+(VLOOKUP($F449,'(참고)타워 스텟 가치'!$B$2:$L$6,N$2,0)*$E449)</f>
        <v>0</v>
      </c>
      <c r="O449">
        <f>VLOOKUP($F449,'(참고)타워 스텟 가치'!$B$2:$L$6,O$2,0)+(VLOOKUP($F449,'(참고)타워 스텟 가치'!$B$2:$L$6,O$2,0)*$E449)</f>
        <v>0</v>
      </c>
      <c r="P449">
        <f>VLOOKUP($F449,'(참고)타워 스텟 가치'!$B$2:$L$6,P$2,0)+(VLOOKUP($F449,'(참고)타워 스텟 가치'!$B$2:$L$6,P$2,0)*$E449)</f>
        <v>36.599999999999937</v>
      </c>
      <c r="Q449">
        <f>SUM('스테이지별 몬스터 스텟'!H449*'(참고)타워 스텟 가치'!$Q$17,'스테이지별 몬스터 스텟'!I449*'(참고)타워 스텟 가치'!$R$17,'스테이지별 몬스터 스텟'!J449*'(참고)타워 스텟 가치'!$S$17,'스테이지별 몬스터 스텟'!K449*'(참고)타워 스텟 가치'!$T$17,'스테이지별 몬스터 스텟'!L449*'(참고)타워 스텟 가치'!$U$17,'스테이지별 몬스터 스텟'!M449*'(참고)타워 스텟 가치'!$V$17,'스테이지별 몬스터 스텟'!N449*'(참고)타워 스텟 가치'!$W$17,'스테이지별 몬스터 스텟'!O449*'(참고)타워 스텟 가치'!$X$17,'스테이지별 몬스터 스텟'!P449*'(참고)타워 스텟 가치'!$Y$17)</f>
        <v>289082.92687499948</v>
      </c>
      <c r="R449">
        <v>1</v>
      </c>
      <c r="S449">
        <f>VLOOKUP($F449,'(참고)타워 스텟 가치'!$B$7:$L$11,S$2,0)+(VLOOKUP($F449,'(참고)타워 스텟 가치'!$B$7:$L$11,S$2,0)*$E449)</f>
        <v>463.2187499999992</v>
      </c>
      <c r="T449">
        <f>VLOOKUP($F449,'(참고)타워 스텟 가치'!$B$7:$L$11,T$2,0)+(VLOOKUP($F449,'(참고)타워 스텟 가치'!$B$7:$L$11,T$2,0)*$E449)</f>
        <v>833.79374999999857</v>
      </c>
      <c r="U449">
        <f>VLOOKUP($F449,'(참고)타워 스텟 가치'!$B$7:$L$11,U$2,0)+(VLOOKUP($F449,'(참고)타워 스텟 가치'!$B$7:$L$11,U$2,0)*$E449)</f>
        <v>182999.99999999968</v>
      </c>
      <c r="V449">
        <f>VLOOKUP($F449,'(참고)타워 스텟 가치'!$B$7:$L$11,V$2,0)+(VLOOKUP($F449,'(참고)타워 스텟 가치'!$B$7:$L$11,V$2,0)*$E449)</f>
        <v>5558.6249999999909</v>
      </c>
      <c r="W449">
        <f>VLOOKUP($F449,'(참고)타워 스텟 가치'!$B$7:$L$11,W$2,0)+(VLOOKUP($F449,'(참고)타워 스텟 가치'!$B$7:$L$11,W$2,0)*$E449)</f>
        <v>92.643749999999841</v>
      </c>
      <c r="X449">
        <f>VLOOKUP($F449,'(참고)타워 스텟 가치'!$B$7:$L$11,X$2,0)+(VLOOKUP($F449,'(참고)타워 스텟 가치'!$B$7:$L$11,X$2,0)*$E449)</f>
        <v>10.979999999999981</v>
      </c>
      <c r="Y449">
        <f>VLOOKUP($F449,'(참고)타워 스텟 가치'!$B$7:$L$11,Y$2,0)+(VLOOKUP($F449,'(참고)타워 스텟 가치'!$B$7:$L$11,Y$2,0)*$E449)</f>
        <v>0</v>
      </c>
      <c r="Z449">
        <f>VLOOKUP($F449,'(참고)타워 스텟 가치'!$B$7:$L$11,Z$2,0)+(VLOOKUP($F449,'(참고)타워 스텟 가치'!$B$7:$L$11,Z$2,0)*$E449)</f>
        <v>0</v>
      </c>
      <c r="AA449">
        <f>VLOOKUP($F449,'(참고)타워 스텟 가치'!$B$7:$L$11,AA$2,0)+(VLOOKUP($F449,'(참고)타워 스텟 가치'!$B$7:$L$11,AA$2,0)*$E449)</f>
        <v>36.599999999999937</v>
      </c>
      <c r="AB449">
        <f>SUM('스테이지별 몬스터 스텟'!S449*'(참고)타워 스텟 가치'!$Q$17,'스테이지별 몬스터 스텟'!T449*'(참고)타워 스텟 가치'!$R$17,'스테이지별 몬스터 스텟'!U449*'(참고)타워 스텟 가치'!$S$17,'스테이지별 몬스터 스텟'!V449*'(참고)타워 스텟 가치'!$T$17,'스테이지별 몬스터 스텟'!W449*'(참고)타워 스텟 가치'!$U$17,'스테이지별 몬스터 스텟'!X449*'(참고)타워 스텟 가치'!$V$17,'스테이지별 몬스터 스텟'!Y449*'(참고)타워 스텟 가치'!$W$17,'스테이지별 몬스터 스텟'!Z449*'(참고)타워 스텟 가치'!$X$17,'스테이지별 몬스터 스텟'!AA449*'(참고)타워 스텟 가치'!$Y$17)</f>
        <v>288063.84562499949</v>
      </c>
      <c r="AC449">
        <v>2</v>
      </c>
      <c r="AD449">
        <f>VLOOKUP($F449,'(참고)타워 스텟 가치'!$B$12:$L$16,AD$2,0)+(VLOOKUP($F449,'(참고)타워 스텟 가치'!$B$12:$L$16,AD$2,0)*$E449)</f>
        <v>463.2187499999992</v>
      </c>
      <c r="AE449">
        <f>VLOOKUP($F449,'(참고)타워 스텟 가치'!$B$12:$L$16,AE$2,0)+(VLOOKUP($F449,'(참고)타워 스텟 가치'!$B$12:$L$16,AE$2,0)*$E449)</f>
        <v>555.86249999999905</v>
      </c>
      <c r="AF449">
        <f>VLOOKUP($F449,'(참고)타워 스텟 가치'!$B$12:$L$16,AF$2,0)+(VLOOKUP($F449,'(참고)타워 스텟 가치'!$B$12:$L$16,AF$2,0)*$E449)</f>
        <v>182999.99999999968</v>
      </c>
      <c r="AG449">
        <f>VLOOKUP($F449,'(참고)타워 스텟 가치'!$B$12:$L$16,AG$2,0)+(VLOOKUP($F449,'(참고)타워 스텟 가치'!$B$12:$L$16,AG$2,0)*$E449)</f>
        <v>2779.3124999999955</v>
      </c>
      <c r="AH449">
        <f>VLOOKUP($F449,'(참고)타워 스텟 가치'!$B$12:$L$16,AH$2,0)+(VLOOKUP($F449,'(참고)타워 스텟 가치'!$B$12:$L$16,AH$2,0)*$E449)</f>
        <v>92.643749999999841</v>
      </c>
      <c r="AI449">
        <f>VLOOKUP($F449,'(참고)타워 스텟 가치'!$B$12:$L$16,AI$2,0)+(VLOOKUP($F449,'(참고)타워 스텟 가치'!$B$12:$L$16,AI$2,0)*$E449)</f>
        <v>10.979999999999981</v>
      </c>
      <c r="AJ449">
        <f>VLOOKUP($F449,'(참고)타워 스텟 가치'!$B$12:$L$16,AJ$2,0)+(VLOOKUP($F449,'(참고)타워 스텟 가치'!$B$12:$L$16,AJ$2,0)*$E449)</f>
        <v>0</v>
      </c>
      <c r="AK449">
        <f>VLOOKUP($F449,'(참고)타워 스텟 가치'!$B$12:$L$16,AK$2,0)+(VLOOKUP($F449,'(참고)타워 스텟 가치'!$B$12:$L$16,AK$2,0)*$E449)</f>
        <v>0</v>
      </c>
      <c r="AL449">
        <f>VLOOKUP($F449,'(참고)타워 스텟 가치'!$B$12:$L$16,AL$2,0)+(VLOOKUP($F449,'(참고)타워 스텟 가치'!$B$12:$L$16,AL$2,0)*$E449)</f>
        <v>73.199999999999875</v>
      </c>
      <c r="AM449">
        <f>SUM('스테이지별 몬스터 스텟'!AD449*'(참고)타워 스텟 가치'!$Q$17,'스테이지별 몬스터 스텟'!AE449*'(참고)타워 스텟 가치'!$R$17,'스테이지별 몬스터 스텟'!AF449*'(참고)타워 스텟 가치'!$S$17,'스테이지별 몬스터 스텟'!AG449*'(참고)타워 스텟 가치'!$T$17,'스테이지별 몬스터 스텟'!AH449*'(참고)타워 스텟 가치'!$U$17,'스테이지별 몬스터 스텟'!AI449*'(참고)타워 스텟 가치'!$V$17,'스테이지별 몬스터 스텟'!AJ449*'(참고)타워 스텟 가치'!$W$17,'스테이지별 몬스터 스텟'!AK449*'(참고)타워 스텟 가치'!$X$17,'스테이지별 몬스터 스텟'!AL449*'(참고)타워 스텟 가치'!$Y$17)</f>
        <v>282161.52374999953</v>
      </c>
      <c r="AN449">
        <v>3</v>
      </c>
    </row>
    <row r="450" spans="3:40" x14ac:dyDescent="0.3">
      <c r="C450">
        <v>1</v>
      </c>
      <c r="D450">
        <f t="shared" si="20"/>
        <v>90</v>
      </c>
      <c r="E450" s="52">
        <f>VLOOKUP(D450,'스테이지별 난이도 설정'!B:C,2,0)</f>
        <v>35.999999999999936</v>
      </c>
      <c r="F450" t="str">
        <f t="shared" si="21"/>
        <v>일반</v>
      </c>
      <c r="G450">
        <f t="shared" si="19"/>
        <v>6</v>
      </c>
      <c r="H450">
        <f>VLOOKUP($F450,'(참고)타워 스텟 가치'!$B$2:$L$6,H$2,0)+(VLOOKUP($F450,'(참고)타워 스텟 가치'!$B$2:$L$6,H$2,0)*$E450)</f>
        <v>277.49999999999955</v>
      </c>
      <c r="I450">
        <f>VLOOKUP($F450,'(참고)타워 스텟 가치'!$B$2:$L$6,I$2,0)+(VLOOKUP($F450,'(참고)타워 스텟 가치'!$B$2:$L$6,I$2,0)*$E450)</f>
        <v>55.499999999999901</v>
      </c>
      <c r="J450">
        <f>VLOOKUP($F450,'(참고)타워 스텟 가치'!$B$2:$L$6,J$2,0)+(VLOOKUP($F450,'(참고)타워 스텟 가치'!$B$2:$L$6,J$2,0)*$E450)</f>
        <v>184999.99999999968</v>
      </c>
      <c r="K450">
        <f>VLOOKUP($F450,'(참고)타워 스텟 가치'!$B$2:$L$6,K$2,0)+(VLOOKUP($F450,'(참고)타워 스텟 가치'!$B$2:$L$6,K$2,0)*$E450)</f>
        <v>1109.9999999999982</v>
      </c>
      <c r="L450">
        <f>VLOOKUP($F450,'(참고)타워 스텟 가치'!$B$2:$L$6,L$2,0)+(VLOOKUP($F450,'(참고)타워 스텟 가치'!$B$2:$L$6,L$2,0)*$E450)</f>
        <v>18.499999999999968</v>
      </c>
      <c r="M450">
        <f>VLOOKUP($F450,'(참고)타워 스텟 가치'!$B$2:$L$6,M$2,0)+(VLOOKUP($F450,'(참고)타워 스텟 가치'!$B$2:$L$6,M$2,0)*$E450)</f>
        <v>11.099999999999982</v>
      </c>
      <c r="N450">
        <f>VLOOKUP($F450,'(참고)타워 스텟 가치'!$B$2:$L$6,N$2,0)+(VLOOKUP($F450,'(참고)타워 스텟 가치'!$B$2:$L$6,N$2,0)*$E450)</f>
        <v>0</v>
      </c>
      <c r="O450">
        <f>VLOOKUP($F450,'(참고)타워 스텟 가치'!$B$2:$L$6,O$2,0)+(VLOOKUP($F450,'(참고)타워 스텟 가치'!$B$2:$L$6,O$2,0)*$E450)</f>
        <v>0</v>
      </c>
      <c r="P450">
        <f>VLOOKUP($F450,'(참고)타워 스텟 가치'!$B$2:$L$6,P$2,0)+(VLOOKUP($F450,'(참고)타워 스텟 가치'!$B$2:$L$6,P$2,0)*$E450)</f>
        <v>25.899999999999952</v>
      </c>
      <c r="Q450">
        <f>SUM('스테이지별 몬스터 스텟'!H450*'(참고)타워 스텟 가치'!$Q$17,'스테이지별 몬스터 스텟'!I450*'(참고)타워 스텟 가치'!$R$17,'스테이지별 몬스터 스텟'!J450*'(참고)타워 스텟 가치'!$S$17,'스테이지별 몬스터 스텟'!K450*'(참고)타워 스텟 가치'!$T$17,'스테이지별 몬스터 스텟'!L450*'(참고)타워 스텟 가치'!$U$17,'스테이지별 몬스터 스텟'!M450*'(참고)타워 스텟 가치'!$V$17,'스테이지별 몬스터 스텟'!N450*'(참고)타워 스텟 가치'!$W$17,'스테이지별 몬스터 스텟'!O450*'(참고)타워 스텟 가치'!$X$17,'스테이지별 몬스터 스텟'!P450*'(참고)타워 스텟 가치'!$Y$17)</f>
        <v>280458.1499999995</v>
      </c>
      <c r="R450">
        <v>1</v>
      </c>
      <c r="S450">
        <f>VLOOKUP($F450,'(참고)타워 스텟 가치'!$B$7:$L$11,S$2,0)+(VLOOKUP($F450,'(참고)타워 스텟 가치'!$B$7:$L$11,S$2,0)*$E450)</f>
        <v>92.499999999999844</v>
      </c>
      <c r="T450">
        <f>VLOOKUP($F450,'(참고)타워 스텟 가치'!$B$7:$L$11,T$2,0)+(VLOOKUP($F450,'(참고)타워 스텟 가치'!$B$7:$L$11,T$2,0)*$E450)</f>
        <v>166.49999999999972</v>
      </c>
      <c r="U450">
        <f>VLOOKUP($F450,'(참고)타워 스텟 가치'!$B$7:$L$11,U$2,0)+(VLOOKUP($F450,'(참고)타워 스텟 가치'!$B$7:$L$11,U$2,0)*$E450)</f>
        <v>184999.99999999968</v>
      </c>
      <c r="V450">
        <f>VLOOKUP($F450,'(참고)타워 스텟 가치'!$B$7:$L$11,V$2,0)+(VLOOKUP($F450,'(참고)타워 스텟 가치'!$B$7:$L$11,V$2,0)*$E450)</f>
        <v>1109.9999999999982</v>
      </c>
      <c r="W450">
        <f>VLOOKUP($F450,'(참고)타워 스텟 가치'!$B$7:$L$11,W$2,0)+(VLOOKUP($F450,'(참고)타워 스텟 가치'!$B$7:$L$11,W$2,0)*$E450)</f>
        <v>18.499999999999968</v>
      </c>
      <c r="X450">
        <f>VLOOKUP($F450,'(참고)타워 스텟 가치'!$B$7:$L$11,X$2,0)+(VLOOKUP($F450,'(참고)타워 스텟 가치'!$B$7:$L$11,X$2,0)*$E450)</f>
        <v>11.099999999999982</v>
      </c>
      <c r="Y450">
        <f>VLOOKUP($F450,'(참고)타워 스텟 가치'!$B$7:$L$11,Y$2,0)+(VLOOKUP($F450,'(참고)타워 스텟 가치'!$B$7:$L$11,Y$2,0)*$E450)</f>
        <v>0</v>
      </c>
      <c r="Z450">
        <f>VLOOKUP($F450,'(참고)타워 스텟 가치'!$B$7:$L$11,Z$2,0)+(VLOOKUP($F450,'(참고)타워 스텟 가치'!$B$7:$L$11,Z$2,0)*$E450)</f>
        <v>0</v>
      </c>
      <c r="AA450">
        <f>VLOOKUP($F450,'(참고)타워 스텟 가치'!$B$7:$L$11,AA$2,0)+(VLOOKUP($F450,'(참고)타워 스텟 가치'!$B$7:$L$11,AA$2,0)*$E450)</f>
        <v>25.899999999999952</v>
      </c>
      <c r="AB450">
        <f>SUM('스테이지별 몬스터 스텟'!S450*'(참고)타워 스텟 가치'!$Q$17,'스테이지별 몬스터 스텟'!T450*'(참고)타워 스텟 가치'!$R$17,'스테이지별 몬스터 스텟'!U450*'(참고)타워 스텟 가치'!$S$17,'스테이지별 몬스터 스텟'!V450*'(참고)타워 스텟 가치'!$T$17,'스테이지별 몬스터 스텟'!W450*'(참고)타워 스텟 가치'!$U$17,'스테이지별 몬스터 스텟'!X450*'(참고)타워 스텟 가치'!$V$17,'스테이지별 몬스터 스텟'!Y450*'(참고)타워 스텟 가치'!$W$17,'스테이지별 몬스터 스텟'!Z450*'(참고)타워 스텟 가치'!$X$17,'스테이지별 몬스터 스텟'!AA450*'(참고)타워 스텟 가치'!$Y$17)</f>
        <v>280254.6499999995</v>
      </c>
      <c r="AC450">
        <v>2</v>
      </c>
      <c r="AD450">
        <f>VLOOKUP($F450,'(참고)타워 스텟 가치'!$B$12:$L$16,AD$2,0)+(VLOOKUP($F450,'(참고)타워 스텟 가치'!$B$12:$L$16,AD$2,0)*$E450)</f>
        <v>92.499999999999844</v>
      </c>
      <c r="AE450">
        <f>VLOOKUP($F450,'(참고)타워 스텟 가치'!$B$12:$L$16,AE$2,0)+(VLOOKUP($F450,'(참고)타워 스텟 가치'!$B$12:$L$16,AE$2,0)*$E450)</f>
        <v>110.9999999999998</v>
      </c>
      <c r="AF450">
        <f>VLOOKUP($F450,'(참고)타워 스텟 가치'!$B$12:$L$16,AF$2,0)+(VLOOKUP($F450,'(참고)타워 스텟 가치'!$B$12:$L$16,AF$2,0)*$E450)</f>
        <v>184999.99999999968</v>
      </c>
      <c r="AG450">
        <f>VLOOKUP($F450,'(참고)타워 스텟 가치'!$B$12:$L$16,AG$2,0)+(VLOOKUP($F450,'(참고)타워 스텟 가치'!$B$12:$L$16,AG$2,0)*$E450)</f>
        <v>554.99999999999909</v>
      </c>
      <c r="AH450">
        <f>VLOOKUP($F450,'(참고)타워 스텟 가치'!$B$12:$L$16,AH$2,0)+(VLOOKUP($F450,'(참고)타워 스텟 가치'!$B$12:$L$16,AH$2,0)*$E450)</f>
        <v>18.499999999999968</v>
      </c>
      <c r="AI450">
        <f>VLOOKUP($F450,'(참고)타워 스텟 가치'!$B$12:$L$16,AI$2,0)+(VLOOKUP($F450,'(참고)타워 스텟 가치'!$B$12:$L$16,AI$2,0)*$E450)</f>
        <v>11.099999999999982</v>
      </c>
      <c r="AJ450">
        <f>VLOOKUP($F450,'(참고)타워 스텟 가치'!$B$12:$L$16,AJ$2,0)+(VLOOKUP($F450,'(참고)타워 스텟 가치'!$B$12:$L$16,AJ$2,0)*$E450)</f>
        <v>0</v>
      </c>
      <c r="AK450">
        <f>VLOOKUP($F450,'(참고)타워 스텟 가치'!$B$12:$L$16,AK$2,0)+(VLOOKUP($F450,'(참고)타워 스텟 가치'!$B$12:$L$16,AK$2,0)*$E450)</f>
        <v>0</v>
      </c>
      <c r="AL450">
        <f>VLOOKUP($F450,'(참고)타워 스텟 가치'!$B$12:$L$16,AL$2,0)+(VLOOKUP($F450,'(참고)타워 스텟 가치'!$B$12:$L$16,AL$2,0)*$E450)</f>
        <v>51.799999999999905</v>
      </c>
      <c r="AM450">
        <f>SUM('스테이지별 몬스터 스텟'!AD450*'(참고)타워 스텟 가치'!$Q$17,'스테이지별 몬스터 스텟'!AE450*'(참고)타워 스텟 가치'!$R$17,'스테이지별 몬스터 스텟'!AF450*'(참고)타워 스텟 가치'!$S$17,'스테이지별 몬스터 스텟'!AG450*'(참고)타워 스텟 가치'!$T$17,'스테이지별 몬스터 스텟'!AH450*'(참고)타워 스텟 가치'!$U$17,'스테이지별 몬스터 스텟'!AI450*'(참고)타워 스텟 가치'!$V$17,'스테이지별 몬스터 스텟'!AJ450*'(참고)타워 스텟 가치'!$W$17,'스테이지별 몬스터 스텟'!AK450*'(참고)타워 스텟 가치'!$X$17,'스테이지별 몬스터 스텟'!AL450*'(참고)타워 스텟 가치'!$Y$17)</f>
        <v>279113.19999999949</v>
      </c>
      <c r="AN450">
        <v>3</v>
      </c>
    </row>
    <row r="451" spans="3:40" x14ac:dyDescent="0.3">
      <c r="C451">
        <v>2</v>
      </c>
      <c r="D451">
        <f t="shared" si="20"/>
        <v>90</v>
      </c>
      <c r="E451" s="52">
        <f>VLOOKUP(D451,'스테이지별 난이도 설정'!B:C,2,0)</f>
        <v>35.999999999999936</v>
      </c>
      <c r="F451" t="str">
        <f t="shared" si="21"/>
        <v>레어</v>
      </c>
      <c r="G451">
        <f t="shared" si="19"/>
        <v>6</v>
      </c>
      <c r="H451">
        <f>VLOOKUP($F451,'(참고)타워 스텟 가치'!$B$2:$L$6,H$2,0)+(VLOOKUP($F451,'(참고)타워 스텟 가치'!$B$2:$L$6,H$2,0)*$E451)</f>
        <v>416.24999999999926</v>
      </c>
      <c r="I451">
        <f>VLOOKUP($F451,'(참고)타워 스텟 가치'!$B$2:$L$6,I$2,0)+(VLOOKUP($F451,'(참고)타워 스텟 가치'!$B$2:$L$6,I$2,0)*$E451)</f>
        <v>83.249999999999858</v>
      </c>
      <c r="J451">
        <f>VLOOKUP($F451,'(참고)타워 스텟 가치'!$B$2:$L$6,J$2,0)+(VLOOKUP($F451,'(참고)타워 스텟 가치'!$B$2:$L$6,J$2,0)*$E451)</f>
        <v>184999.99999999968</v>
      </c>
      <c r="K451">
        <f>VLOOKUP($F451,'(참고)타워 스텟 가치'!$B$2:$L$6,K$2,0)+(VLOOKUP($F451,'(참고)타워 스텟 가치'!$B$2:$L$6,K$2,0)*$E451)</f>
        <v>1664.999999999997</v>
      </c>
      <c r="L451">
        <f>VLOOKUP($F451,'(참고)타워 스텟 가치'!$B$2:$L$6,L$2,0)+(VLOOKUP($F451,'(참고)타워 스텟 가치'!$B$2:$L$6,L$2,0)*$E451)</f>
        <v>27.74999999999995</v>
      </c>
      <c r="M451">
        <f>VLOOKUP($F451,'(참고)타워 스텟 가치'!$B$2:$L$6,M$2,0)+(VLOOKUP($F451,'(참고)타워 스텟 가치'!$B$2:$L$6,M$2,0)*$E451)</f>
        <v>11.099999999999982</v>
      </c>
      <c r="N451">
        <f>VLOOKUP($F451,'(참고)타워 스텟 가치'!$B$2:$L$6,N$2,0)+(VLOOKUP($F451,'(참고)타워 스텟 가치'!$B$2:$L$6,N$2,0)*$E451)</f>
        <v>0</v>
      </c>
      <c r="O451">
        <f>VLOOKUP($F451,'(참고)타워 스텟 가치'!$B$2:$L$6,O$2,0)+(VLOOKUP($F451,'(참고)타워 스텟 가치'!$B$2:$L$6,O$2,0)*$E451)</f>
        <v>0</v>
      </c>
      <c r="P451">
        <f>VLOOKUP($F451,'(참고)타워 스텟 가치'!$B$2:$L$6,P$2,0)+(VLOOKUP($F451,'(참고)타워 스텟 가치'!$B$2:$L$6,P$2,0)*$E451)</f>
        <v>25.899999999999952</v>
      </c>
      <c r="Q451">
        <f>SUM('스테이지별 몬스터 스텟'!H451*'(참고)타워 스텟 가치'!$Q$17,'스테이지별 몬스터 스텟'!I451*'(참고)타워 스텟 가치'!$R$17,'스테이지별 몬스터 스텟'!J451*'(참고)타워 스텟 가치'!$S$17,'스테이지별 몬스터 스텟'!K451*'(참고)타워 스텟 가치'!$T$17,'스테이지별 몬스터 스텟'!L451*'(참고)타워 스텟 가치'!$U$17,'스테이지별 몬스터 스텟'!M451*'(참고)타워 스텟 가치'!$V$17,'스테이지별 몬스터 스텟'!N451*'(참고)타워 스텟 가치'!$W$17,'스테이지별 몬스터 스텟'!O451*'(참고)타워 스텟 가치'!$X$17,'스테이지별 몬스터 스텟'!P451*'(참고)타워 스텟 가치'!$Y$17)</f>
        <v>281905.7749999995</v>
      </c>
      <c r="R451">
        <v>1</v>
      </c>
      <c r="S451">
        <f>VLOOKUP($F451,'(참고)타워 스텟 가치'!$B$7:$L$11,S$2,0)+(VLOOKUP($F451,'(참고)타워 스텟 가치'!$B$7:$L$11,S$2,0)*$E451)</f>
        <v>138.74999999999977</v>
      </c>
      <c r="T451">
        <f>VLOOKUP($F451,'(참고)타워 스텟 가치'!$B$7:$L$11,T$2,0)+(VLOOKUP($F451,'(참고)타워 스텟 가치'!$B$7:$L$11,T$2,0)*$E451)</f>
        <v>249.74999999999957</v>
      </c>
      <c r="U451">
        <f>VLOOKUP($F451,'(참고)타워 스텟 가치'!$B$7:$L$11,U$2,0)+(VLOOKUP($F451,'(참고)타워 스텟 가치'!$B$7:$L$11,U$2,0)*$E451)</f>
        <v>184999.99999999968</v>
      </c>
      <c r="V451">
        <f>VLOOKUP($F451,'(참고)타워 스텟 가치'!$B$7:$L$11,V$2,0)+(VLOOKUP($F451,'(참고)타워 스텟 가치'!$B$7:$L$11,V$2,0)*$E451)</f>
        <v>1664.999999999997</v>
      </c>
      <c r="W451">
        <f>VLOOKUP($F451,'(참고)타워 스텟 가치'!$B$7:$L$11,W$2,0)+(VLOOKUP($F451,'(참고)타워 스텟 가치'!$B$7:$L$11,W$2,0)*$E451)</f>
        <v>27.74999999999995</v>
      </c>
      <c r="X451">
        <f>VLOOKUP($F451,'(참고)타워 스텟 가치'!$B$7:$L$11,X$2,0)+(VLOOKUP($F451,'(참고)타워 스텟 가치'!$B$7:$L$11,X$2,0)*$E451)</f>
        <v>11.099999999999982</v>
      </c>
      <c r="Y451">
        <f>VLOOKUP($F451,'(참고)타워 스텟 가치'!$B$7:$L$11,Y$2,0)+(VLOOKUP($F451,'(참고)타워 스텟 가치'!$B$7:$L$11,Y$2,0)*$E451)</f>
        <v>0</v>
      </c>
      <c r="Z451">
        <f>VLOOKUP($F451,'(참고)타워 스텟 가치'!$B$7:$L$11,Z$2,0)+(VLOOKUP($F451,'(참고)타워 스텟 가치'!$B$7:$L$11,Z$2,0)*$E451)</f>
        <v>0</v>
      </c>
      <c r="AA451">
        <f>VLOOKUP($F451,'(참고)타워 스텟 가치'!$B$7:$L$11,AA$2,0)+(VLOOKUP($F451,'(참고)타워 스텟 가치'!$B$7:$L$11,AA$2,0)*$E451)</f>
        <v>25.899999999999952</v>
      </c>
      <c r="AB451">
        <f>SUM('스테이지별 몬스터 스텟'!S451*'(참고)타워 스텟 가치'!$Q$17,'스테이지별 몬스터 스텟'!T451*'(참고)타워 스텟 가치'!$R$17,'스테이지별 몬스터 스텟'!U451*'(참고)타워 스텟 가치'!$S$17,'스테이지별 몬스터 스텟'!V451*'(참고)타워 스텟 가치'!$T$17,'스테이지별 몬스터 스텟'!W451*'(참고)타워 스텟 가치'!$U$17,'스테이지별 몬스터 스텟'!X451*'(참고)타워 스텟 가치'!$V$17,'스테이지별 몬스터 스텟'!Y451*'(참고)타워 스텟 가치'!$W$17,'스테이지별 몬스터 스텟'!Z451*'(참고)타워 스텟 가치'!$X$17,'스테이지별 몬스터 스텟'!AA451*'(참고)타워 스텟 가치'!$Y$17)</f>
        <v>281600.5249999995</v>
      </c>
      <c r="AC451">
        <v>2</v>
      </c>
      <c r="AD451">
        <f>VLOOKUP($F451,'(참고)타워 스텟 가치'!$B$12:$L$16,AD$2,0)+(VLOOKUP($F451,'(참고)타워 스텟 가치'!$B$12:$L$16,AD$2,0)*$E451)</f>
        <v>138.74999999999977</v>
      </c>
      <c r="AE451">
        <f>VLOOKUP($F451,'(참고)타워 스텟 가치'!$B$12:$L$16,AE$2,0)+(VLOOKUP($F451,'(참고)타워 스텟 가치'!$B$12:$L$16,AE$2,0)*$E451)</f>
        <v>166.49999999999972</v>
      </c>
      <c r="AF451">
        <f>VLOOKUP($F451,'(참고)타워 스텟 가치'!$B$12:$L$16,AF$2,0)+(VLOOKUP($F451,'(참고)타워 스텟 가치'!$B$12:$L$16,AF$2,0)*$E451)</f>
        <v>184999.99999999968</v>
      </c>
      <c r="AG451">
        <f>VLOOKUP($F451,'(참고)타워 스텟 가치'!$B$12:$L$16,AG$2,0)+(VLOOKUP($F451,'(참고)타워 스텟 가치'!$B$12:$L$16,AG$2,0)*$E451)</f>
        <v>832.49999999999852</v>
      </c>
      <c r="AH451">
        <f>VLOOKUP($F451,'(참고)타워 스텟 가치'!$B$12:$L$16,AH$2,0)+(VLOOKUP($F451,'(참고)타워 스텟 가치'!$B$12:$L$16,AH$2,0)*$E451)</f>
        <v>27.74999999999995</v>
      </c>
      <c r="AI451">
        <f>VLOOKUP($F451,'(참고)타워 스텟 가치'!$B$12:$L$16,AI$2,0)+(VLOOKUP($F451,'(참고)타워 스텟 가치'!$B$12:$L$16,AI$2,0)*$E451)</f>
        <v>11.099999999999982</v>
      </c>
      <c r="AJ451">
        <f>VLOOKUP($F451,'(참고)타워 스텟 가치'!$B$12:$L$16,AJ$2,0)+(VLOOKUP($F451,'(참고)타워 스텟 가치'!$B$12:$L$16,AJ$2,0)*$E451)</f>
        <v>0</v>
      </c>
      <c r="AK451">
        <f>VLOOKUP($F451,'(참고)타워 스텟 가치'!$B$12:$L$16,AK$2,0)+(VLOOKUP($F451,'(참고)타워 스텟 가치'!$B$12:$L$16,AK$2,0)*$E451)</f>
        <v>0</v>
      </c>
      <c r="AL451">
        <f>VLOOKUP($F451,'(참고)타워 스텟 가치'!$B$12:$L$16,AL$2,0)+(VLOOKUP($F451,'(참고)타워 스텟 가치'!$B$12:$L$16,AL$2,0)*$E451)</f>
        <v>51.799999999999905</v>
      </c>
      <c r="AM451">
        <f>SUM('스테이지별 몬스터 스텟'!AD451*'(참고)타워 스텟 가치'!$Q$17,'스테이지별 몬스터 스텟'!AE451*'(참고)타워 스텟 가치'!$R$17,'스테이지별 몬스터 스텟'!AF451*'(참고)타워 스텟 가치'!$S$17,'스테이지별 몬스터 스텟'!AG451*'(참고)타워 스텟 가치'!$T$17,'스테이지별 몬스터 스텟'!AH451*'(참고)타워 스텟 가치'!$U$17,'스테이지별 몬스터 스텟'!AI451*'(참고)타워 스텟 가치'!$V$17,'스테이지별 몬스터 스텟'!AJ451*'(참고)타워 스텟 가치'!$W$17,'스테이지별 몬스터 스텟'!AK451*'(참고)타워 스텟 가치'!$X$17,'스테이지별 몬스터 스텟'!AL451*'(참고)타워 스텟 가치'!$Y$17)</f>
        <v>279862.44999999949</v>
      </c>
      <c r="AN451">
        <v>3</v>
      </c>
    </row>
    <row r="452" spans="3:40" x14ac:dyDescent="0.3">
      <c r="C452">
        <v>3</v>
      </c>
      <c r="D452">
        <f t="shared" si="20"/>
        <v>90</v>
      </c>
      <c r="E452" s="52">
        <f>VLOOKUP(D452,'스테이지별 난이도 설정'!B:C,2,0)</f>
        <v>35.999999999999936</v>
      </c>
      <c r="F452" t="str">
        <f t="shared" si="21"/>
        <v>에픽</v>
      </c>
      <c r="G452">
        <f t="shared" si="19"/>
        <v>6</v>
      </c>
      <c r="H452">
        <f>VLOOKUP($F452,'(참고)타워 스텟 가치'!$B$2:$L$6,H$2,0)+(VLOOKUP($F452,'(참고)타워 스텟 가치'!$B$2:$L$6,H$2,0)*$E452)</f>
        <v>624.37499999999898</v>
      </c>
      <c r="I452">
        <f>VLOOKUP($F452,'(참고)타워 스텟 가치'!$B$2:$L$6,I$2,0)+(VLOOKUP($F452,'(참고)타워 스텟 가치'!$B$2:$L$6,I$2,0)*$E452)</f>
        <v>124.87499999999979</v>
      </c>
      <c r="J452">
        <f>VLOOKUP($F452,'(참고)타워 스텟 가치'!$B$2:$L$6,J$2,0)+(VLOOKUP($F452,'(참고)타워 스텟 가치'!$B$2:$L$6,J$2,0)*$E452)</f>
        <v>184999.99999999968</v>
      </c>
      <c r="K452">
        <f>VLOOKUP($F452,'(참고)타워 스텟 가치'!$B$2:$L$6,K$2,0)+(VLOOKUP($F452,'(참고)타워 스텟 가치'!$B$2:$L$6,K$2,0)*$E452)</f>
        <v>2497.4999999999959</v>
      </c>
      <c r="L452">
        <f>VLOOKUP($F452,'(참고)타워 스텟 가치'!$B$2:$L$6,L$2,0)+(VLOOKUP($F452,'(참고)타워 스텟 가치'!$B$2:$L$6,L$2,0)*$E452)</f>
        <v>41.624999999999929</v>
      </c>
      <c r="M452">
        <f>VLOOKUP($F452,'(참고)타워 스텟 가치'!$B$2:$L$6,M$2,0)+(VLOOKUP($F452,'(참고)타워 스텟 가치'!$B$2:$L$6,M$2,0)*$E452)</f>
        <v>11.099999999999982</v>
      </c>
      <c r="N452">
        <f>VLOOKUP($F452,'(참고)타워 스텟 가치'!$B$2:$L$6,N$2,0)+(VLOOKUP($F452,'(참고)타워 스텟 가치'!$B$2:$L$6,N$2,0)*$E452)</f>
        <v>0</v>
      </c>
      <c r="O452">
        <f>VLOOKUP($F452,'(참고)타워 스텟 가치'!$B$2:$L$6,O$2,0)+(VLOOKUP($F452,'(참고)타워 스텟 가치'!$B$2:$L$6,O$2,0)*$E452)</f>
        <v>0</v>
      </c>
      <c r="P452">
        <f>VLOOKUP($F452,'(참고)타워 스텟 가치'!$B$2:$L$6,P$2,0)+(VLOOKUP($F452,'(참고)타워 스텟 가치'!$B$2:$L$6,P$2,0)*$E452)</f>
        <v>25.899999999999952</v>
      </c>
      <c r="Q452">
        <f>SUM('스테이지별 몬스터 스텟'!H452*'(참고)타워 스텟 가치'!$Q$17,'스테이지별 몬스터 스텟'!I452*'(참고)타워 스텟 가치'!$R$17,'스테이지별 몬스터 스텟'!J452*'(참고)타워 스텟 가치'!$S$17,'스테이지별 몬스터 스텟'!K452*'(참고)타워 스텟 가치'!$T$17,'스테이지별 몬스터 스텟'!L452*'(참고)타워 스텟 가치'!$U$17,'스테이지별 몬스터 스텟'!M452*'(참고)타워 스텟 가치'!$V$17,'스테이지별 몬스터 스텟'!N452*'(참고)타워 스텟 가치'!$W$17,'스테이지별 몬스터 스텟'!O452*'(참고)타워 스텟 가치'!$X$17,'스테이지별 몬스터 스텟'!P452*'(참고)타워 스텟 가치'!$Y$17)</f>
        <v>284077.2124999995</v>
      </c>
      <c r="R452">
        <v>1</v>
      </c>
      <c r="S452">
        <f>VLOOKUP($F452,'(참고)타워 스텟 가치'!$B$7:$L$11,S$2,0)+(VLOOKUP($F452,'(참고)타워 스텟 가치'!$B$7:$L$11,S$2,0)*$E452)</f>
        <v>208.12499999999963</v>
      </c>
      <c r="T452">
        <f>VLOOKUP($F452,'(참고)타워 스텟 가치'!$B$7:$L$11,T$2,0)+(VLOOKUP($F452,'(참고)타워 스텟 가치'!$B$7:$L$11,T$2,0)*$E452)</f>
        <v>374.62499999999937</v>
      </c>
      <c r="U452">
        <f>VLOOKUP($F452,'(참고)타워 스텟 가치'!$B$7:$L$11,U$2,0)+(VLOOKUP($F452,'(참고)타워 스텟 가치'!$B$7:$L$11,U$2,0)*$E452)</f>
        <v>184999.99999999968</v>
      </c>
      <c r="V452">
        <f>VLOOKUP($F452,'(참고)타워 스텟 가치'!$B$7:$L$11,V$2,0)+(VLOOKUP($F452,'(참고)타워 스텟 가치'!$B$7:$L$11,V$2,0)*$E452)</f>
        <v>2497.4999999999959</v>
      </c>
      <c r="W452">
        <f>VLOOKUP($F452,'(참고)타워 스텟 가치'!$B$7:$L$11,W$2,0)+(VLOOKUP($F452,'(참고)타워 스텟 가치'!$B$7:$L$11,W$2,0)*$E452)</f>
        <v>41.624999999999929</v>
      </c>
      <c r="X452">
        <f>VLOOKUP($F452,'(참고)타워 스텟 가치'!$B$7:$L$11,X$2,0)+(VLOOKUP($F452,'(참고)타워 스텟 가치'!$B$7:$L$11,X$2,0)*$E452)</f>
        <v>11.099999999999982</v>
      </c>
      <c r="Y452">
        <f>VLOOKUP($F452,'(참고)타워 스텟 가치'!$B$7:$L$11,Y$2,0)+(VLOOKUP($F452,'(참고)타워 스텟 가치'!$B$7:$L$11,Y$2,0)*$E452)</f>
        <v>0</v>
      </c>
      <c r="Z452">
        <f>VLOOKUP($F452,'(참고)타워 스텟 가치'!$B$7:$L$11,Z$2,0)+(VLOOKUP($F452,'(참고)타워 스텟 가치'!$B$7:$L$11,Z$2,0)*$E452)</f>
        <v>0</v>
      </c>
      <c r="AA452">
        <f>VLOOKUP($F452,'(참고)타워 스텟 가치'!$B$7:$L$11,AA$2,0)+(VLOOKUP($F452,'(참고)타워 스텟 가치'!$B$7:$L$11,AA$2,0)*$E452)</f>
        <v>25.899999999999952</v>
      </c>
      <c r="AB452">
        <f>SUM('스테이지별 몬스터 스텟'!S452*'(참고)타워 스텟 가치'!$Q$17,'스테이지별 몬스터 스텟'!T452*'(참고)타워 스텟 가치'!$R$17,'스테이지별 몬스터 스텟'!U452*'(참고)타워 스텟 가치'!$S$17,'스테이지별 몬스터 스텟'!V452*'(참고)타워 스텟 가치'!$T$17,'스테이지별 몬스터 스텟'!W452*'(참고)타워 스텟 가치'!$U$17,'스테이지별 몬스터 스텟'!X452*'(참고)타워 스텟 가치'!$V$17,'스테이지별 몬스터 스텟'!Y452*'(참고)타워 스텟 가치'!$W$17,'스테이지별 몬스터 스텟'!Z452*'(참고)타워 스텟 가치'!$X$17,'스테이지별 몬스터 스텟'!AA452*'(참고)타워 스텟 가치'!$Y$17)</f>
        <v>283619.3374999995</v>
      </c>
      <c r="AC452">
        <v>2</v>
      </c>
      <c r="AD452">
        <f>VLOOKUP($F452,'(참고)타워 스텟 가치'!$B$12:$L$16,AD$2,0)+(VLOOKUP($F452,'(참고)타워 스텟 가치'!$B$12:$L$16,AD$2,0)*$E452)</f>
        <v>208.12499999999963</v>
      </c>
      <c r="AE452">
        <f>VLOOKUP($F452,'(참고)타워 스텟 가치'!$B$12:$L$16,AE$2,0)+(VLOOKUP($F452,'(참고)타워 스텟 가치'!$B$12:$L$16,AE$2,0)*$E452)</f>
        <v>249.74999999999957</v>
      </c>
      <c r="AF452">
        <f>VLOOKUP($F452,'(참고)타워 스텟 가치'!$B$12:$L$16,AF$2,0)+(VLOOKUP($F452,'(참고)타워 스텟 가치'!$B$12:$L$16,AF$2,0)*$E452)</f>
        <v>184999.99999999968</v>
      </c>
      <c r="AG452">
        <f>VLOOKUP($F452,'(참고)타워 스텟 가치'!$B$12:$L$16,AG$2,0)+(VLOOKUP($F452,'(참고)타워 스텟 가치'!$B$12:$L$16,AG$2,0)*$E452)</f>
        <v>1248.749999999998</v>
      </c>
      <c r="AH452">
        <f>VLOOKUP($F452,'(참고)타워 스텟 가치'!$B$12:$L$16,AH$2,0)+(VLOOKUP($F452,'(참고)타워 스텟 가치'!$B$12:$L$16,AH$2,0)*$E452)</f>
        <v>41.624999999999929</v>
      </c>
      <c r="AI452">
        <f>VLOOKUP($F452,'(참고)타워 스텟 가치'!$B$12:$L$16,AI$2,0)+(VLOOKUP($F452,'(참고)타워 스텟 가치'!$B$12:$L$16,AI$2,0)*$E452)</f>
        <v>11.099999999999982</v>
      </c>
      <c r="AJ452">
        <f>VLOOKUP($F452,'(참고)타워 스텟 가치'!$B$12:$L$16,AJ$2,0)+(VLOOKUP($F452,'(참고)타워 스텟 가치'!$B$12:$L$16,AJ$2,0)*$E452)</f>
        <v>0</v>
      </c>
      <c r="AK452">
        <f>VLOOKUP($F452,'(참고)타워 스텟 가치'!$B$12:$L$16,AK$2,0)+(VLOOKUP($F452,'(참고)타워 스텟 가치'!$B$12:$L$16,AK$2,0)*$E452)</f>
        <v>0</v>
      </c>
      <c r="AL452">
        <f>VLOOKUP($F452,'(참고)타워 스텟 가치'!$B$12:$L$16,AL$2,0)+(VLOOKUP($F452,'(참고)타워 스텟 가치'!$B$12:$L$16,AL$2,0)*$E452)</f>
        <v>51.799999999999905</v>
      </c>
      <c r="AM452">
        <f>SUM('스테이지별 몬스터 스텟'!AD452*'(참고)타워 스텟 가치'!$Q$17,'스테이지별 몬스터 스텟'!AE452*'(참고)타워 스텟 가치'!$R$17,'스테이지별 몬스터 스텟'!AF452*'(참고)타워 스텟 가치'!$S$17,'스테이지별 몬스터 스텟'!AG452*'(참고)타워 스텟 가치'!$T$17,'스테이지별 몬스터 스텟'!AH452*'(참고)타워 스텟 가치'!$U$17,'스테이지별 몬스터 스텟'!AI452*'(참고)타워 스텟 가치'!$V$17,'스테이지별 몬스터 스텟'!AJ452*'(참고)타워 스텟 가치'!$W$17,'스테이지별 몬스터 스텟'!AK452*'(참고)타워 스텟 가치'!$X$17,'스테이지별 몬스터 스텟'!AL452*'(참고)타워 스텟 가치'!$Y$17)</f>
        <v>280986.32499999949</v>
      </c>
      <c r="AN452">
        <v>3</v>
      </c>
    </row>
    <row r="453" spans="3:40" x14ac:dyDescent="0.3">
      <c r="C453">
        <v>4</v>
      </c>
      <c r="D453">
        <f t="shared" si="20"/>
        <v>90</v>
      </c>
      <c r="E453" s="52">
        <f>VLOOKUP(D453,'스테이지별 난이도 설정'!B:C,2,0)</f>
        <v>35.999999999999936</v>
      </c>
      <c r="F453" t="str">
        <f t="shared" si="21"/>
        <v>유니크</v>
      </c>
      <c r="G453">
        <f t="shared" si="19"/>
        <v>6</v>
      </c>
      <c r="H453">
        <f>VLOOKUP($F453,'(참고)타워 스텟 가치'!$B$2:$L$6,H$2,0)+(VLOOKUP($F453,'(참고)타워 스텟 가치'!$B$2:$L$6,H$2,0)*$E453)</f>
        <v>936.56249999999841</v>
      </c>
      <c r="I453">
        <f>VLOOKUP($F453,'(참고)타워 스텟 가치'!$B$2:$L$6,I$2,0)+(VLOOKUP($F453,'(참고)타워 스텟 가치'!$B$2:$L$6,I$2,0)*$E453)</f>
        <v>187.31249999999969</v>
      </c>
      <c r="J453">
        <f>VLOOKUP($F453,'(참고)타워 스텟 가치'!$B$2:$L$6,J$2,0)+(VLOOKUP($F453,'(참고)타워 스텟 가치'!$B$2:$L$6,J$2,0)*$E453)</f>
        <v>184999.99999999968</v>
      </c>
      <c r="K453">
        <f>VLOOKUP($F453,'(참고)타워 스텟 가치'!$B$2:$L$6,K$2,0)+(VLOOKUP($F453,'(참고)타워 스텟 가치'!$B$2:$L$6,K$2,0)*$E453)</f>
        <v>3746.2499999999936</v>
      </c>
      <c r="L453">
        <f>VLOOKUP($F453,'(참고)타워 스텟 가치'!$B$2:$L$6,L$2,0)+(VLOOKUP($F453,'(참고)타워 스텟 가치'!$B$2:$L$6,L$2,0)*$E453)</f>
        <v>62.437499999999893</v>
      </c>
      <c r="M453">
        <f>VLOOKUP($F453,'(참고)타워 스텟 가치'!$B$2:$L$6,M$2,0)+(VLOOKUP($F453,'(참고)타워 스텟 가치'!$B$2:$L$6,M$2,0)*$E453)</f>
        <v>11.099999999999982</v>
      </c>
      <c r="N453">
        <f>VLOOKUP($F453,'(참고)타워 스텟 가치'!$B$2:$L$6,N$2,0)+(VLOOKUP($F453,'(참고)타워 스텟 가치'!$B$2:$L$6,N$2,0)*$E453)</f>
        <v>0</v>
      </c>
      <c r="O453">
        <f>VLOOKUP($F453,'(참고)타워 스텟 가치'!$B$2:$L$6,O$2,0)+(VLOOKUP($F453,'(참고)타워 스텟 가치'!$B$2:$L$6,O$2,0)*$E453)</f>
        <v>0</v>
      </c>
      <c r="P453">
        <f>VLOOKUP($F453,'(참고)타워 스텟 가치'!$B$2:$L$6,P$2,0)+(VLOOKUP($F453,'(참고)타워 스텟 가치'!$B$2:$L$6,P$2,0)*$E453)</f>
        <v>36.999999999999936</v>
      </c>
      <c r="Q453">
        <f>SUM('스테이지별 몬스터 스텟'!H453*'(참고)타워 스텟 가치'!$Q$17,'스테이지별 몬스터 스텟'!I453*'(참고)타워 스텟 가치'!$R$17,'스테이지별 몬스터 스텟'!J453*'(참고)타워 스텟 가치'!$S$17,'스테이지별 몬스터 스텟'!K453*'(참고)타워 스텟 가치'!$T$17,'스테이지별 몬스터 스텟'!L453*'(참고)타워 스텟 가치'!$U$17,'스테이지별 몬스터 스텟'!M453*'(참고)타워 스텟 가치'!$V$17,'스테이지별 몬스터 스텟'!N453*'(참고)타워 스텟 가치'!$W$17,'스테이지별 몬스터 스텟'!O453*'(참고)타워 스텟 가치'!$X$17,'스테이지별 몬스터 스텟'!P453*'(참고)타워 스텟 가치'!$Y$17)</f>
        <v>287356.56874999951</v>
      </c>
      <c r="R453">
        <v>1</v>
      </c>
      <c r="S453">
        <f>VLOOKUP($F453,'(참고)타워 스텟 가치'!$B$7:$L$11,S$2,0)+(VLOOKUP($F453,'(참고)타워 스텟 가치'!$B$7:$L$11,S$2,0)*$E453)</f>
        <v>312.18749999999949</v>
      </c>
      <c r="T453">
        <f>VLOOKUP($F453,'(참고)타워 스텟 가치'!$B$7:$L$11,T$2,0)+(VLOOKUP($F453,'(참고)타워 스텟 가치'!$B$7:$L$11,T$2,0)*$E453)</f>
        <v>561.93749999999898</v>
      </c>
      <c r="U453">
        <f>VLOOKUP($F453,'(참고)타워 스텟 가치'!$B$7:$L$11,U$2,0)+(VLOOKUP($F453,'(참고)타워 스텟 가치'!$B$7:$L$11,U$2,0)*$E453)</f>
        <v>184999.99999999968</v>
      </c>
      <c r="V453">
        <f>VLOOKUP($F453,'(참고)타워 스텟 가치'!$B$7:$L$11,V$2,0)+(VLOOKUP($F453,'(참고)타워 스텟 가치'!$B$7:$L$11,V$2,0)*$E453)</f>
        <v>3746.2499999999936</v>
      </c>
      <c r="W453">
        <f>VLOOKUP($F453,'(참고)타워 스텟 가치'!$B$7:$L$11,W$2,0)+(VLOOKUP($F453,'(참고)타워 스텟 가치'!$B$7:$L$11,W$2,0)*$E453)</f>
        <v>62.437499999999893</v>
      </c>
      <c r="X453">
        <f>VLOOKUP($F453,'(참고)타워 스텟 가치'!$B$7:$L$11,X$2,0)+(VLOOKUP($F453,'(참고)타워 스텟 가치'!$B$7:$L$11,X$2,0)*$E453)</f>
        <v>11.099999999999982</v>
      </c>
      <c r="Y453">
        <f>VLOOKUP($F453,'(참고)타워 스텟 가치'!$B$7:$L$11,Y$2,0)+(VLOOKUP($F453,'(참고)타워 스텟 가치'!$B$7:$L$11,Y$2,0)*$E453)</f>
        <v>0</v>
      </c>
      <c r="Z453">
        <f>VLOOKUP($F453,'(참고)타워 스텟 가치'!$B$7:$L$11,Z$2,0)+(VLOOKUP($F453,'(참고)타워 스텟 가치'!$B$7:$L$11,Z$2,0)*$E453)</f>
        <v>0</v>
      </c>
      <c r="AA453">
        <f>VLOOKUP($F453,'(참고)타워 스텟 가치'!$B$7:$L$11,AA$2,0)+(VLOOKUP($F453,'(참고)타워 스텟 가치'!$B$7:$L$11,AA$2,0)*$E453)</f>
        <v>36.999999999999936</v>
      </c>
      <c r="AB453">
        <f>SUM('스테이지별 몬스터 스텟'!S453*'(참고)타워 스텟 가치'!$Q$17,'스테이지별 몬스터 스텟'!T453*'(참고)타워 스텟 가치'!$R$17,'스테이지별 몬스터 스텟'!U453*'(참고)타워 스텟 가치'!$S$17,'스테이지별 몬스터 스텟'!V453*'(참고)타워 스텟 가치'!$T$17,'스테이지별 몬스터 스텟'!W453*'(참고)타워 스텟 가치'!$U$17,'스테이지별 몬스터 스텟'!X453*'(참고)타워 스텟 가치'!$V$17,'스테이지별 몬스터 스텟'!Y453*'(참고)타워 스텟 가치'!$W$17,'스테이지별 몬스터 스텟'!Z453*'(참고)타워 스텟 가치'!$X$17,'스테이지별 몬스터 스텟'!AA453*'(참고)타워 스텟 가치'!$Y$17)</f>
        <v>286669.75624999951</v>
      </c>
      <c r="AC453">
        <v>2</v>
      </c>
      <c r="AD453">
        <f>VLOOKUP($F453,'(참고)타워 스텟 가치'!$B$12:$L$16,AD$2,0)+(VLOOKUP($F453,'(참고)타워 스텟 가치'!$B$12:$L$16,AD$2,0)*$E453)</f>
        <v>312.18749999999949</v>
      </c>
      <c r="AE453">
        <f>VLOOKUP($F453,'(참고)타워 스텟 가치'!$B$12:$L$16,AE$2,0)+(VLOOKUP($F453,'(참고)타워 스텟 가치'!$B$12:$L$16,AE$2,0)*$E453)</f>
        <v>374.62499999999937</v>
      </c>
      <c r="AF453">
        <f>VLOOKUP($F453,'(참고)타워 스텟 가치'!$B$12:$L$16,AF$2,0)+(VLOOKUP($F453,'(참고)타워 스텟 가치'!$B$12:$L$16,AF$2,0)*$E453)</f>
        <v>184999.99999999968</v>
      </c>
      <c r="AG453">
        <f>VLOOKUP($F453,'(참고)타워 스텟 가치'!$B$12:$L$16,AG$2,0)+(VLOOKUP($F453,'(참고)타워 스텟 가치'!$B$12:$L$16,AG$2,0)*$E453)</f>
        <v>1873.1249999999968</v>
      </c>
      <c r="AH453">
        <f>VLOOKUP($F453,'(참고)타워 스텟 가치'!$B$12:$L$16,AH$2,0)+(VLOOKUP($F453,'(참고)타워 스텟 가치'!$B$12:$L$16,AH$2,0)*$E453)</f>
        <v>62.437499999999893</v>
      </c>
      <c r="AI453">
        <f>VLOOKUP($F453,'(참고)타워 스텟 가치'!$B$12:$L$16,AI$2,0)+(VLOOKUP($F453,'(참고)타워 스텟 가치'!$B$12:$L$16,AI$2,0)*$E453)</f>
        <v>11.099999999999982</v>
      </c>
      <c r="AJ453">
        <f>VLOOKUP($F453,'(참고)타워 스텟 가치'!$B$12:$L$16,AJ$2,0)+(VLOOKUP($F453,'(참고)타워 스텟 가치'!$B$12:$L$16,AJ$2,0)*$E453)</f>
        <v>0</v>
      </c>
      <c r="AK453">
        <f>VLOOKUP($F453,'(참고)타워 스텟 가치'!$B$12:$L$16,AK$2,0)+(VLOOKUP($F453,'(참고)타워 스텟 가치'!$B$12:$L$16,AK$2,0)*$E453)</f>
        <v>0</v>
      </c>
      <c r="AL453">
        <f>VLOOKUP($F453,'(참고)타워 스텟 가치'!$B$12:$L$16,AL$2,0)+(VLOOKUP($F453,'(참고)타워 스텟 가치'!$B$12:$L$16,AL$2,0)*$E453)</f>
        <v>73.999999999999872</v>
      </c>
      <c r="AM453">
        <f>SUM('스테이지별 몬스터 스텟'!AD453*'(참고)타워 스텟 가치'!$Q$17,'스테이지별 몬스터 스텟'!AE453*'(참고)타워 스텟 가치'!$R$17,'스테이지별 몬스터 스텟'!AF453*'(참고)타워 스텟 가치'!$S$17,'스테이지별 몬스터 스텟'!AG453*'(참고)타워 스텟 가치'!$T$17,'스테이지별 몬스터 스텟'!AH453*'(참고)타워 스텟 가치'!$U$17,'스테이지별 몬스터 스텟'!AI453*'(참고)타워 스텟 가치'!$V$17,'스테이지별 몬스터 스텟'!AJ453*'(참고)타워 스텟 가치'!$W$17,'스테이지별 몬스터 스텟'!AK453*'(참고)타워 스텟 가치'!$X$17,'스테이지별 몬스터 스텟'!AL453*'(참고)타워 스텟 가치'!$Y$17)</f>
        <v>282716.53749999951</v>
      </c>
      <c r="AN453">
        <v>3</v>
      </c>
    </row>
    <row r="454" spans="3:40" x14ac:dyDescent="0.3">
      <c r="C454">
        <v>5</v>
      </c>
      <c r="D454">
        <f t="shared" si="20"/>
        <v>90</v>
      </c>
      <c r="E454" s="52">
        <f>VLOOKUP(D454,'스테이지별 난이도 설정'!B:C,2,0)</f>
        <v>35.999999999999936</v>
      </c>
      <c r="F454" t="str">
        <f t="shared" si="21"/>
        <v>스페셜</v>
      </c>
      <c r="G454">
        <f t="shared" ref="G454:G517" si="22">SUM(R454,AC454,AN454)</f>
        <v>6</v>
      </c>
      <c r="H454">
        <f>VLOOKUP($F454,'(참고)타워 스텟 가치'!$B$2:$L$6,H$2,0)+(VLOOKUP($F454,'(참고)타워 스텟 가치'!$B$2:$L$6,H$2,0)*$E454)</f>
        <v>1404.8437499999975</v>
      </c>
      <c r="I454">
        <f>VLOOKUP($F454,'(참고)타워 스텟 가치'!$B$2:$L$6,I$2,0)+(VLOOKUP($F454,'(참고)타워 스텟 가치'!$B$2:$L$6,I$2,0)*$E454)</f>
        <v>280.96874999999949</v>
      </c>
      <c r="J454">
        <f>VLOOKUP($F454,'(참고)타워 스텟 가치'!$B$2:$L$6,J$2,0)+(VLOOKUP($F454,'(참고)타워 스텟 가치'!$B$2:$L$6,J$2,0)*$E454)</f>
        <v>184999.99999999968</v>
      </c>
      <c r="K454">
        <f>VLOOKUP($F454,'(참고)타워 스텟 가치'!$B$2:$L$6,K$2,0)+(VLOOKUP($F454,'(참고)타워 스텟 가치'!$B$2:$L$6,K$2,0)*$E454)</f>
        <v>5619.37499999999</v>
      </c>
      <c r="L454">
        <f>VLOOKUP($F454,'(참고)타워 스텟 가치'!$B$2:$L$6,L$2,0)+(VLOOKUP($F454,'(참고)타워 스텟 가치'!$B$2:$L$6,L$2,0)*$E454)</f>
        <v>93.656249999999844</v>
      </c>
      <c r="M454">
        <f>VLOOKUP($F454,'(참고)타워 스텟 가치'!$B$2:$L$6,M$2,0)+(VLOOKUP($F454,'(참고)타워 스텟 가치'!$B$2:$L$6,M$2,0)*$E454)</f>
        <v>11.099999999999982</v>
      </c>
      <c r="N454">
        <f>VLOOKUP($F454,'(참고)타워 스텟 가치'!$B$2:$L$6,N$2,0)+(VLOOKUP($F454,'(참고)타워 스텟 가치'!$B$2:$L$6,N$2,0)*$E454)</f>
        <v>0</v>
      </c>
      <c r="O454">
        <f>VLOOKUP($F454,'(참고)타워 스텟 가치'!$B$2:$L$6,O$2,0)+(VLOOKUP($F454,'(참고)타워 스텟 가치'!$B$2:$L$6,O$2,0)*$E454)</f>
        <v>0</v>
      </c>
      <c r="P454">
        <f>VLOOKUP($F454,'(참고)타워 스텟 가치'!$B$2:$L$6,P$2,0)+(VLOOKUP($F454,'(참고)타워 스텟 가치'!$B$2:$L$6,P$2,0)*$E454)</f>
        <v>36.999999999999936</v>
      </c>
      <c r="Q454">
        <f>SUM('스테이지별 몬스터 스텟'!H454*'(참고)타워 스텟 가치'!$Q$17,'스테이지별 몬스터 스텟'!I454*'(참고)타워 스텟 가치'!$R$17,'스테이지별 몬스터 스텟'!J454*'(참고)타워 스텟 가치'!$S$17,'스테이지별 몬스터 스텟'!K454*'(참고)타워 스텟 가치'!$T$17,'스테이지별 몬스터 스텟'!L454*'(참고)타워 스텟 가치'!$U$17,'스테이지별 몬스터 스텟'!M454*'(참고)타워 스텟 가치'!$V$17,'스테이지별 몬스터 스텟'!N454*'(참고)타워 스텟 가치'!$W$17,'스테이지별 몬스터 스텟'!O454*'(참고)타워 스텟 가치'!$X$17,'스테이지별 몬스터 스텟'!P454*'(참고)타워 스텟 가치'!$Y$17)</f>
        <v>292242.30312499951</v>
      </c>
      <c r="R454">
        <v>1</v>
      </c>
      <c r="S454">
        <f>VLOOKUP($F454,'(참고)타워 스텟 가치'!$B$7:$L$11,S$2,0)+(VLOOKUP($F454,'(참고)타워 스텟 가치'!$B$7:$L$11,S$2,0)*$E454)</f>
        <v>468.2812499999992</v>
      </c>
      <c r="T454">
        <f>VLOOKUP($F454,'(참고)타워 스텟 가치'!$B$7:$L$11,T$2,0)+(VLOOKUP($F454,'(참고)타워 스텟 가치'!$B$7:$L$11,T$2,0)*$E454)</f>
        <v>842.90624999999852</v>
      </c>
      <c r="U454">
        <f>VLOOKUP($F454,'(참고)타워 스텟 가치'!$B$7:$L$11,U$2,0)+(VLOOKUP($F454,'(참고)타워 스텟 가치'!$B$7:$L$11,U$2,0)*$E454)</f>
        <v>184999.99999999968</v>
      </c>
      <c r="V454">
        <f>VLOOKUP($F454,'(참고)타워 스텟 가치'!$B$7:$L$11,V$2,0)+(VLOOKUP($F454,'(참고)타워 스텟 가치'!$B$7:$L$11,V$2,0)*$E454)</f>
        <v>5619.37499999999</v>
      </c>
      <c r="W454">
        <f>VLOOKUP($F454,'(참고)타워 스텟 가치'!$B$7:$L$11,W$2,0)+(VLOOKUP($F454,'(참고)타워 스텟 가치'!$B$7:$L$11,W$2,0)*$E454)</f>
        <v>93.656249999999844</v>
      </c>
      <c r="X454">
        <f>VLOOKUP($F454,'(참고)타워 스텟 가치'!$B$7:$L$11,X$2,0)+(VLOOKUP($F454,'(참고)타워 스텟 가치'!$B$7:$L$11,X$2,0)*$E454)</f>
        <v>11.099999999999982</v>
      </c>
      <c r="Y454">
        <f>VLOOKUP($F454,'(참고)타워 스텟 가치'!$B$7:$L$11,Y$2,0)+(VLOOKUP($F454,'(참고)타워 스텟 가치'!$B$7:$L$11,Y$2,0)*$E454)</f>
        <v>0</v>
      </c>
      <c r="Z454">
        <f>VLOOKUP($F454,'(참고)타워 스텟 가치'!$B$7:$L$11,Z$2,0)+(VLOOKUP($F454,'(참고)타워 스텟 가치'!$B$7:$L$11,Z$2,0)*$E454)</f>
        <v>0</v>
      </c>
      <c r="AA454">
        <f>VLOOKUP($F454,'(참고)타워 스텟 가치'!$B$7:$L$11,AA$2,0)+(VLOOKUP($F454,'(참고)타워 스텟 가치'!$B$7:$L$11,AA$2,0)*$E454)</f>
        <v>36.999999999999936</v>
      </c>
      <c r="AB454">
        <f>SUM('스테이지별 몬스터 스텟'!S454*'(참고)타워 스텟 가치'!$Q$17,'스테이지별 몬스터 스텟'!T454*'(참고)타워 스텟 가치'!$R$17,'스테이지별 몬스터 스텟'!U454*'(참고)타워 스텟 가치'!$S$17,'스테이지별 몬스터 스텟'!V454*'(참고)타워 스텟 가치'!$T$17,'스테이지별 몬스터 스텟'!W454*'(참고)타워 스텟 가치'!$U$17,'스테이지별 몬스터 스텟'!X454*'(참고)타워 스텟 가치'!$V$17,'스테이지별 몬스터 스텟'!Y454*'(참고)타워 스텟 가치'!$W$17,'스테이지별 몬스터 스텟'!Z454*'(참고)타워 스텟 가치'!$X$17,'스테이지별 몬스터 스텟'!AA454*'(참고)타워 스텟 가치'!$Y$17)</f>
        <v>291212.08437499951</v>
      </c>
      <c r="AC454">
        <v>2</v>
      </c>
      <c r="AD454">
        <f>VLOOKUP($F454,'(참고)타워 스텟 가치'!$B$12:$L$16,AD$2,0)+(VLOOKUP($F454,'(참고)타워 스텟 가치'!$B$12:$L$16,AD$2,0)*$E454)</f>
        <v>468.2812499999992</v>
      </c>
      <c r="AE454">
        <f>VLOOKUP($F454,'(참고)타워 스텟 가치'!$B$12:$L$16,AE$2,0)+(VLOOKUP($F454,'(참고)타워 스텟 가치'!$B$12:$L$16,AE$2,0)*$E454)</f>
        <v>561.93749999999898</v>
      </c>
      <c r="AF454">
        <f>VLOOKUP($F454,'(참고)타워 스텟 가치'!$B$12:$L$16,AF$2,0)+(VLOOKUP($F454,'(참고)타워 스텟 가치'!$B$12:$L$16,AF$2,0)*$E454)</f>
        <v>184999.99999999968</v>
      </c>
      <c r="AG454">
        <f>VLOOKUP($F454,'(참고)타워 스텟 가치'!$B$12:$L$16,AG$2,0)+(VLOOKUP($F454,'(참고)타워 스텟 가치'!$B$12:$L$16,AG$2,0)*$E454)</f>
        <v>2809.687499999995</v>
      </c>
      <c r="AH454">
        <f>VLOOKUP($F454,'(참고)타워 스텟 가치'!$B$12:$L$16,AH$2,0)+(VLOOKUP($F454,'(참고)타워 스텟 가치'!$B$12:$L$16,AH$2,0)*$E454)</f>
        <v>93.656249999999844</v>
      </c>
      <c r="AI454">
        <f>VLOOKUP($F454,'(참고)타워 스텟 가치'!$B$12:$L$16,AI$2,0)+(VLOOKUP($F454,'(참고)타워 스텟 가치'!$B$12:$L$16,AI$2,0)*$E454)</f>
        <v>11.099999999999982</v>
      </c>
      <c r="AJ454">
        <f>VLOOKUP($F454,'(참고)타워 스텟 가치'!$B$12:$L$16,AJ$2,0)+(VLOOKUP($F454,'(참고)타워 스텟 가치'!$B$12:$L$16,AJ$2,0)*$E454)</f>
        <v>0</v>
      </c>
      <c r="AK454">
        <f>VLOOKUP($F454,'(참고)타워 스텟 가치'!$B$12:$L$16,AK$2,0)+(VLOOKUP($F454,'(참고)타워 스텟 가치'!$B$12:$L$16,AK$2,0)*$E454)</f>
        <v>0</v>
      </c>
      <c r="AL454">
        <f>VLOOKUP($F454,'(참고)타워 스텟 가치'!$B$12:$L$16,AL$2,0)+(VLOOKUP($F454,'(참고)타워 스텟 가치'!$B$12:$L$16,AL$2,0)*$E454)</f>
        <v>73.999999999999872</v>
      </c>
      <c r="AM454">
        <f>SUM('스테이지별 몬스터 스텟'!AD454*'(참고)타워 스텟 가치'!$Q$17,'스테이지별 몬스터 스텟'!AE454*'(참고)타워 스텟 가치'!$R$17,'스테이지별 몬스터 스텟'!AF454*'(참고)타워 스텟 가치'!$S$17,'스테이지별 몬스터 스텟'!AG454*'(참고)타워 스텟 가치'!$T$17,'스테이지별 몬스터 스텟'!AH454*'(참고)타워 스텟 가치'!$U$17,'스테이지별 몬스터 스텟'!AI454*'(참고)타워 스텟 가치'!$V$17,'스테이지별 몬스터 스텟'!AJ454*'(참고)타워 스텟 가치'!$W$17,'스테이지별 몬스터 스텟'!AK454*'(참고)타워 스텟 가치'!$X$17,'스테이지별 몬스터 스텟'!AL454*'(참고)타워 스텟 가치'!$Y$17)</f>
        <v>285245.25624999951</v>
      </c>
      <c r="AN454">
        <v>3</v>
      </c>
    </row>
    <row r="455" spans="3:40" x14ac:dyDescent="0.3">
      <c r="C455">
        <v>1</v>
      </c>
      <c r="D455">
        <f t="shared" si="20"/>
        <v>91</v>
      </c>
      <c r="E455" s="52">
        <f>VLOOKUP(D455,'스테이지별 난이도 설정'!B:C,2,0)</f>
        <v>36.399999999999935</v>
      </c>
      <c r="F455" t="str">
        <f t="shared" si="21"/>
        <v>일반</v>
      </c>
      <c r="G455">
        <f t="shared" si="22"/>
        <v>6</v>
      </c>
      <c r="H455">
        <f>VLOOKUP($F455,'(참고)타워 스텟 가치'!$B$2:$L$6,H$2,0)+(VLOOKUP($F455,'(참고)타워 스텟 가치'!$B$2:$L$6,H$2,0)*$E455)</f>
        <v>280.49999999999949</v>
      </c>
      <c r="I455">
        <f>VLOOKUP($F455,'(참고)타워 스텟 가치'!$B$2:$L$6,I$2,0)+(VLOOKUP($F455,'(참고)타워 스텟 가치'!$B$2:$L$6,I$2,0)*$E455)</f>
        <v>56.099999999999902</v>
      </c>
      <c r="J455">
        <f>VLOOKUP($F455,'(참고)타워 스텟 가치'!$B$2:$L$6,J$2,0)+(VLOOKUP($F455,'(참고)타워 스텟 가치'!$B$2:$L$6,J$2,0)*$E455)</f>
        <v>186999.99999999968</v>
      </c>
      <c r="K455">
        <f>VLOOKUP($F455,'(참고)타워 스텟 가치'!$B$2:$L$6,K$2,0)+(VLOOKUP($F455,'(참고)타워 스텟 가치'!$B$2:$L$6,K$2,0)*$E455)</f>
        <v>1121.999999999998</v>
      </c>
      <c r="L455">
        <f>VLOOKUP($F455,'(참고)타워 스텟 가치'!$B$2:$L$6,L$2,0)+(VLOOKUP($F455,'(참고)타워 스텟 가치'!$B$2:$L$6,L$2,0)*$E455)</f>
        <v>18.699999999999967</v>
      </c>
      <c r="M455">
        <f>VLOOKUP($F455,'(참고)타워 스텟 가치'!$B$2:$L$6,M$2,0)+(VLOOKUP($F455,'(참고)타워 스텟 가치'!$B$2:$L$6,M$2,0)*$E455)</f>
        <v>11.219999999999981</v>
      </c>
      <c r="N455">
        <f>VLOOKUP($F455,'(참고)타워 스텟 가치'!$B$2:$L$6,N$2,0)+(VLOOKUP($F455,'(참고)타워 스텟 가치'!$B$2:$L$6,N$2,0)*$E455)</f>
        <v>0</v>
      </c>
      <c r="O455">
        <f>VLOOKUP($F455,'(참고)타워 스텟 가치'!$B$2:$L$6,O$2,0)+(VLOOKUP($F455,'(참고)타워 스텟 가치'!$B$2:$L$6,O$2,0)*$E455)</f>
        <v>0</v>
      </c>
      <c r="P455">
        <f>VLOOKUP($F455,'(참고)타워 스텟 가치'!$B$2:$L$6,P$2,0)+(VLOOKUP($F455,'(참고)타워 스텟 가치'!$B$2:$L$6,P$2,0)*$E455)</f>
        <v>26.179999999999954</v>
      </c>
      <c r="Q455">
        <f>SUM('스테이지별 몬스터 스텟'!H455*'(참고)타워 스텟 가치'!$Q$17,'스테이지별 몬스터 스텟'!I455*'(참고)타워 스텟 가치'!$R$17,'스테이지별 몬스터 스텟'!J455*'(참고)타워 스텟 가치'!$S$17,'스테이지별 몬스터 스텟'!K455*'(참고)타워 스텟 가치'!$T$17,'스테이지별 몬스터 스텟'!L455*'(참고)타워 스텟 가치'!$U$17,'스테이지별 몬스터 스텟'!M455*'(참고)타워 스텟 가치'!$V$17,'스테이지별 몬스터 스텟'!N455*'(참고)타워 스텟 가치'!$W$17,'스테이지별 몬스터 스텟'!O455*'(참고)타워 스텟 가치'!$X$17,'스테이지별 몬스터 스텟'!P455*'(참고)타워 스텟 가치'!$Y$17)</f>
        <v>283490.12999999954</v>
      </c>
      <c r="R455">
        <v>1</v>
      </c>
      <c r="S455">
        <f>VLOOKUP($F455,'(참고)타워 스텟 가치'!$B$7:$L$11,S$2,0)+(VLOOKUP($F455,'(참고)타워 스텟 가치'!$B$7:$L$11,S$2,0)*$E455)</f>
        <v>93.499999999999829</v>
      </c>
      <c r="T455">
        <f>VLOOKUP($F455,'(참고)타워 스텟 가치'!$B$7:$L$11,T$2,0)+(VLOOKUP($F455,'(참고)타워 스텟 가치'!$B$7:$L$11,T$2,0)*$E455)</f>
        <v>168.2999999999997</v>
      </c>
      <c r="U455">
        <f>VLOOKUP($F455,'(참고)타워 스텟 가치'!$B$7:$L$11,U$2,0)+(VLOOKUP($F455,'(참고)타워 스텟 가치'!$B$7:$L$11,U$2,0)*$E455)</f>
        <v>186999.99999999968</v>
      </c>
      <c r="V455">
        <f>VLOOKUP($F455,'(참고)타워 스텟 가치'!$B$7:$L$11,V$2,0)+(VLOOKUP($F455,'(참고)타워 스텟 가치'!$B$7:$L$11,V$2,0)*$E455)</f>
        <v>1121.999999999998</v>
      </c>
      <c r="W455">
        <f>VLOOKUP($F455,'(참고)타워 스텟 가치'!$B$7:$L$11,W$2,0)+(VLOOKUP($F455,'(참고)타워 스텟 가치'!$B$7:$L$11,W$2,0)*$E455)</f>
        <v>18.699999999999967</v>
      </c>
      <c r="X455">
        <f>VLOOKUP($F455,'(참고)타워 스텟 가치'!$B$7:$L$11,X$2,0)+(VLOOKUP($F455,'(참고)타워 스텟 가치'!$B$7:$L$11,X$2,0)*$E455)</f>
        <v>11.219999999999981</v>
      </c>
      <c r="Y455">
        <f>VLOOKUP($F455,'(참고)타워 스텟 가치'!$B$7:$L$11,Y$2,0)+(VLOOKUP($F455,'(참고)타워 스텟 가치'!$B$7:$L$11,Y$2,0)*$E455)</f>
        <v>0</v>
      </c>
      <c r="Z455">
        <f>VLOOKUP($F455,'(참고)타워 스텟 가치'!$B$7:$L$11,Z$2,0)+(VLOOKUP($F455,'(참고)타워 스텟 가치'!$B$7:$L$11,Z$2,0)*$E455)</f>
        <v>0</v>
      </c>
      <c r="AA455">
        <f>VLOOKUP($F455,'(참고)타워 스텟 가치'!$B$7:$L$11,AA$2,0)+(VLOOKUP($F455,'(참고)타워 스텟 가치'!$B$7:$L$11,AA$2,0)*$E455)</f>
        <v>26.179999999999954</v>
      </c>
      <c r="AB455">
        <f>SUM('스테이지별 몬스터 스텟'!S455*'(참고)타워 스텟 가치'!$Q$17,'스테이지별 몬스터 스텟'!T455*'(참고)타워 스텟 가치'!$R$17,'스테이지별 몬스터 스텟'!U455*'(참고)타워 스텟 가치'!$S$17,'스테이지별 몬스터 스텟'!V455*'(참고)타워 스텟 가치'!$T$17,'스테이지별 몬스터 스텟'!W455*'(참고)타워 스텟 가치'!$U$17,'스테이지별 몬스터 스텟'!X455*'(참고)타워 스텟 가치'!$V$17,'스테이지별 몬스터 스텟'!Y455*'(참고)타워 스텟 가치'!$W$17,'스테이지별 몬스터 스텟'!Z455*'(참고)타워 스텟 가치'!$X$17,'스테이지별 몬스터 스텟'!AA455*'(참고)타워 스텟 가치'!$Y$17)</f>
        <v>283284.42999999953</v>
      </c>
      <c r="AC455">
        <v>2</v>
      </c>
      <c r="AD455">
        <f>VLOOKUP($F455,'(참고)타워 스텟 가치'!$B$12:$L$16,AD$2,0)+(VLOOKUP($F455,'(참고)타워 스텟 가치'!$B$12:$L$16,AD$2,0)*$E455)</f>
        <v>93.499999999999829</v>
      </c>
      <c r="AE455">
        <f>VLOOKUP($F455,'(참고)타워 스텟 가치'!$B$12:$L$16,AE$2,0)+(VLOOKUP($F455,'(참고)타워 스텟 가치'!$B$12:$L$16,AE$2,0)*$E455)</f>
        <v>112.1999999999998</v>
      </c>
      <c r="AF455">
        <f>VLOOKUP($F455,'(참고)타워 스텟 가치'!$B$12:$L$16,AF$2,0)+(VLOOKUP($F455,'(참고)타워 스텟 가치'!$B$12:$L$16,AF$2,0)*$E455)</f>
        <v>186999.99999999968</v>
      </c>
      <c r="AG455">
        <f>VLOOKUP($F455,'(참고)타워 스텟 가치'!$B$12:$L$16,AG$2,0)+(VLOOKUP($F455,'(참고)타워 스텟 가치'!$B$12:$L$16,AG$2,0)*$E455)</f>
        <v>560.99999999999898</v>
      </c>
      <c r="AH455">
        <f>VLOOKUP($F455,'(참고)타워 스텟 가치'!$B$12:$L$16,AH$2,0)+(VLOOKUP($F455,'(참고)타워 스텟 가치'!$B$12:$L$16,AH$2,0)*$E455)</f>
        <v>18.699999999999967</v>
      </c>
      <c r="AI455">
        <f>VLOOKUP($F455,'(참고)타워 스텟 가치'!$B$12:$L$16,AI$2,0)+(VLOOKUP($F455,'(참고)타워 스텟 가치'!$B$12:$L$16,AI$2,0)*$E455)</f>
        <v>11.219999999999981</v>
      </c>
      <c r="AJ455">
        <f>VLOOKUP($F455,'(참고)타워 스텟 가치'!$B$12:$L$16,AJ$2,0)+(VLOOKUP($F455,'(참고)타워 스텟 가치'!$B$12:$L$16,AJ$2,0)*$E455)</f>
        <v>0</v>
      </c>
      <c r="AK455">
        <f>VLOOKUP($F455,'(참고)타워 스텟 가치'!$B$12:$L$16,AK$2,0)+(VLOOKUP($F455,'(참고)타워 스텟 가치'!$B$12:$L$16,AK$2,0)*$E455)</f>
        <v>0</v>
      </c>
      <c r="AL455">
        <f>VLOOKUP($F455,'(참고)타워 스텟 가치'!$B$12:$L$16,AL$2,0)+(VLOOKUP($F455,'(참고)타워 스텟 가치'!$B$12:$L$16,AL$2,0)*$E455)</f>
        <v>52.359999999999907</v>
      </c>
      <c r="AM455">
        <f>SUM('스테이지별 몬스터 스텟'!AD455*'(참고)타워 스텟 가치'!$Q$17,'스테이지별 몬스터 스텟'!AE455*'(참고)타워 스텟 가치'!$R$17,'스테이지별 몬스터 스텟'!AF455*'(참고)타워 스텟 가치'!$S$17,'스테이지별 몬스터 스텟'!AG455*'(참고)타워 스텟 가치'!$T$17,'스테이지별 몬스터 스텟'!AH455*'(참고)타워 스텟 가치'!$U$17,'스테이지별 몬스터 스텟'!AI455*'(참고)타워 스텟 가치'!$V$17,'스테이지별 몬스터 스텟'!AJ455*'(참고)타워 스텟 가치'!$W$17,'스테이지별 몬스터 스텟'!AK455*'(참고)타워 스텟 가치'!$X$17,'스테이지별 몬스터 스텟'!AL455*'(참고)타워 스텟 가치'!$Y$17)</f>
        <v>282130.63999999949</v>
      </c>
      <c r="AN455">
        <v>3</v>
      </c>
    </row>
    <row r="456" spans="3:40" x14ac:dyDescent="0.3">
      <c r="C456">
        <v>2</v>
      </c>
      <c r="D456">
        <f t="shared" si="20"/>
        <v>91</v>
      </c>
      <c r="E456" s="52">
        <f>VLOOKUP(D456,'스테이지별 난이도 설정'!B:C,2,0)</f>
        <v>36.399999999999935</v>
      </c>
      <c r="F456" t="str">
        <f t="shared" si="21"/>
        <v>레어</v>
      </c>
      <c r="G456">
        <f t="shared" si="22"/>
        <v>6</v>
      </c>
      <c r="H456">
        <f>VLOOKUP($F456,'(참고)타워 스텟 가치'!$B$2:$L$6,H$2,0)+(VLOOKUP($F456,'(참고)타워 스텟 가치'!$B$2:$L$6,H$2,0)*$E456)</f>
        <v>420.74999999999926</v>
      </c>
      <c r="I456">
        <f>VLOOKUP($F456,'(참고)타워 스텟 가치'!$B$2:$L$6,I$2,0)+(VLOOKUP($F456,'(참고)타워 스텟 가치'!$B$2:$L$6,I$2,0)*$E456)</f>
        <v>84.149999999999849</v>
      </c>
      <c r="J456">
        <f>VLOOKUP($F456,'(참고)타워 스텟 가치'!$B$2:$L$6,J$2,0)+(VLOOKUP($F456,'(참고)타워 스텟 가치'!$B$2:$L$6,J$2,0)*$E456)</f>
        <v>186999.99999999968</v>
      </c>
      <c r="K456">
        <f>VLOOKUP($F456,'(참고)타워 스텟 가치'!$B$2:$L$6,K$2,0)+(VLOOKUP($F456,'(참고)타워 스텟 가치'!$B$2:$L$6,K$2,0)*$E456)</f>
        <v>1682.999999999997</v>
      </c>
      <c r="L456">
        <f>VLOOKUP($F456,'(참고)타워 스텟 가치'!$B$2:$L$6,L$2,0)+(VLOOKUP($F456,'(참고)타워 스텟 가치'!$B$2:$L$6,L$2,0)*$E456)</f>
        <v>28.049999999999951</v>
      </c>
      <c r="M456">
        <f>VLOOKUP($F456,'(참고)타워 스텟 가치'!$B$2:$L$6,M$2,0)+(VLOOKUP($F456,'(참고)타워 스텟 가치'!$B$2:$L$6,M$2,0)*$E456)</f>
        <v>11.219999999999981</v>
      </c>
      <c r="N456">
        <f>VLOOKUP($F456,'(참고)타워 스텟 가치'!$B$2:$L$6,N$2,0)+(VLOOKUP($F456,'(참고)타워 스텟 가치'!$B$2:$L$6,N$2,0)*$E456)</f>
        <v>0</v>
      </c>
      <c r="O456">
        <f>VLOOKUP($F456,'(참고)타워 스텟 가치'!$B$2:$L$6,O$2,0)+(VLOOKUP($F456,'(참고)타워 스텟 가치'!$B$2:$L$6,O$2,0)*$E456)</f>
        <v>0</v>
      </c>
      <c r="P456">
        <f>VLOOKUP($F456,'(참고)타워 스텟 가치'!$B$2:$L$6,P$2,0)+(VLOOKUP($F456,'(참고)타워 스텟 가치'!$B$2:$L$6,P$2,0)*$E456)</f>
        <v>26.179999999999954</v>
      </c>
      <c r="Q456">
        <f>SUM('스테이지별 몬스터 스텟'!H456*'(참고)타워 스텟 가치'!$Q$17,'스테이지별 몬스터 스텟'!I456*'(참고)타워 스텟 가치'!$R$17,'스테이지별 몬스터 스텟'!J456*'(참고)타워 스텟 가치'!$S$17,'스테이지별 몬스터 스텟'!K456*'(참고)타워 스텟 가치'!$T$17,'스테이지별 몬스터 스텟'!L456*'(참고)타워 스텟 가치'!$U$17,'스테이지별 몬스터 스텟'!M456*'(참고)타워 스텟 가치'!$V$17,'스테이지별 몬스터 스텟'!N456*'(참고)타워 스텟 가치'!$W$17,'스테이지별 몬스터 스텟'!O456*'(참고)타워 스텟 가치'!$X$17,'스테이지별 몬스터 스텟'!P456*'(참고)타워 스텟 가치'!$Y$17)</f>
        <v>284953.40499999945</v>
      </c>
      <c r="R456">
        <v>1</v>
      </c>
      <c r="S456">
        <f>VLOOKUP($F456,'(참고)타워 스텟 가치'!$B$7:$L$11,S$2,0)+(VLOOKUP($F456,'(참고)타워 스텟 가치'!$B$7:$L$11,S$2,0)*$E456)</f>
        <v>140.24999999999974</v>
      </c>
      <c r="T456">
        <f>VLOOKUP($F456,'(참고)타워 스텟 가치'!$B$7:$L$11,T$2,0)+(VLOOKUP($F456,'(참고)타워 스텟 가치'!$B$7:$L$11,T$2,0)*$E456)</f>
        <v>252.44999999999956</v>
      </c>
      <c r="U456">
        <f>VLOOKUP($F456,'(참고)타워 스텟 가치'!$B$7:$L$11,U$2,0)+(VLOOKUP($F456,'(참고)타워 스텟 가치'!$B$7:$L$11,U$2,0)*$E456)</f>
        <v>186999.99999999968</v>
      </c>
      <c r="V456">
        <f>VLOOKUP($F456,'(참고)타워 스텟 가치'!$B$7:$L$11,V$2,0)+(VLOOKUP($F456,'(참고)타워 스텟 가치'!$B$7:$L$11,V$2,0)*$E456)</f>
        <v>1682.999999999997</v>
      </c>
      <c r="W456">
        <f>VLOOKUP($F456,'(참고)타워 스텟 가치'!$B$7:$L$11,W$2,0)+(VLOOKUP($F456,'(참고)타워 스텟 가치'!$B$7:$L$11,W$2,0)*$E456)</f>
        <v>28.049999999999951</v>
      </c>
      <c r="X456">
        <f>VLOOKUP($F456,'(참고)타워 스텟 가치'!$B$7:$L$11,X$2,0)+(VLOOKUP($F456,'(참고)타워 스텟 가치'!$B$7:$L$11,X$2,0)*$E456)</f>
        <v>11.219999999999981</v>
      </c>
      <c r="Y456">
        <f>VLOOKUP($F456,'(참고)타워 스텟 가치'!$B$7:$L$11,Y$2,0)+(VLOOKUP($F456,'(참고)타워 스텟 가치'!$B$7:$L$11,Y$2,0)*$E456)</f>
        <v>0</v>
      </c>
      <c r="Z456">
        <f>VLOOKUP($F456,'(참고)타워 스텟 가치'!$B$7:$L$11,Z$2,0)+(VLOOKUP($F456,'(참고)타워 스텟 가치'!$B$7:$L$11,Z$2,0)*$E456)</f>
        <v>0</v>
      </c>
      <c r="AA456">
        <f>VLOOKUP($F456,'(참고)타워 스텟 가치'!$B$7:$L$11,AA$2,0)+(VLOOKUP($F456,'(참고)타워 스텟 가치'!$B$7:$L$11,AA$2,0)*$E456)</f>
        <v>26.179999999999954</v>
      </c>
      <c r="AB456">
        <f>SUM('스테이지별 몬스터 스텟'!S456*'(참고)타워 스텟 가치'!$Q$17,'스테이지별 몬스터 스텟'!T456*'(참고)타워 스텟 가치'!$R$17,'스테이지별 몬스터 스텟'!U456*'(참고)타워 스텟 가치'!$S$17,'스테이지별 몬스터 스텟'!V456*'(참고)타워 스텟 가치'!$T$17,'스테이지별 몬스터 스텟'!W456*'(참고)타워 스텟 가치'!$U$17,'스테이지별 몬스터 스텟'!X456*'(참고)타워 스텟 가치'!$V$17,'스테이지별 몬스터 스텟'!Y456*'(참고)타워 스텟 가치'!$W$17,'스테이지별 몬스터 스텟'!Z456*'(참고)타워 스텟 가치'!$X$17,'스테이지별 몬스터 스텟'!AA456*'(참고)타워 스텟 가치'!$Y$17)</f>
        <v>284644.85499999946</v>
      </c>
      <c r="AC456">
        <v>2</v>
      </c>
      <c r="AD456">
        <f>VLOOKUP($F456,'(참고)타워 스텟 가치'!$B$12:$L$16,AD$2,0)+(VLOOKUP($F456,'(참고)타워 스텟 가치'!$B$12:$L$16,AD$2,0)*$E456)</f>
        <v>140.24999999999974</v>
      </c>
      <c r="AE456">
        <f>VLOOKUP($F456,'(참고)타워 스텟 가치'!$B$12:$L$16,AE$2,0)+(VLOOKUP($F456,'(참고)타워 스텟 가치'!$B$12:$L$16,AE$2,0)*$E456)</f>
        <v>168.2999999999997</v>
      </c>
      <c r="AF456">
        <f>VLOOKUP($F456,'(참고)타워 스텟 가치'!$B$12:$L$16,AF$2,0)+(VLOOKUP($F456,'(참고)타워 스텟 가치'!$B$12:$L$16,AF$2,0)*$E456)</f>
        <v>186999.99999999968</v>
      </c>
      <c r="AG456">
        <f>VLOOKUP($F456,'(참고)타워 스텟 가치'!$B$12:$L$16,AG$2,0)+(VLOOKUP($F456,'(참고)타워 스텟 가치'!$B$12:$L$16,AG$2,0)*$E456)</f>
        <v>841.49999999999852</v>
      </c>
      <c r="AH456">
        <f>VLOOKUP($F456,'(참고)타워 스텟 가치'!$B$12:$L$16,AH$2,0)+(VLOOKUP($F456,'(참고)타워 스텟 가치'!$B$12:$L$16,AH$2,0)*$E456)</f>
        <v>28.049999999999951</v>
      </c>
      <c r="AI456">
        <f>VLOOKUP($F456,'(참고)타워 스텟 가치'!$B$12:$L$16,AI$2,0)+(VLOOKUP($F456,'(참고)타워 스텟 가치'!$B$12:$L$16,AI$2,0)*$E456)</f>
        <v>11.219999999999981</v>
      </c>
      <c r="AJ456">
        <f>VLOOKUP($F456,'(참고)타워 스텟 가치'!$B$12:$L$16,AJ$2,0)+(VLOOKUP($F456,'(참고)타워 스텟 가치'!$B$12:$L$16,AJ$2,0)*$E456)</f>
        <v>0</v>
      </c>
      <c r="AK456">
        <f>VLOOKUP($F456,'(참고)타워 스텟 가치'!$B$12:$L$16,AK$2,0)+(VLOOKUP($F456,'(참고)타워 스텟 가치'!$B$12:$L$16,AK$2,0)*$E456)</f>
        <v>0</v>
      </c>
      <c r="AL456">
        <f>VLOOKUP($F456,'(참고)타워 스텟 가치'!$B$12:$L$16,AL$2,0)+(VLOOKUP($F456,'(참고)타워 스텟 가치'!$B$12:$L$16,AL$2,0)*$E456)</f>
        <v>52.359999999999907</v>
      </c>
      <c r="AM456">
        <f>SUM('스테이지별 몬스터 스텟'!AD456*'(참고)타워 스텟 가치'!$Q$17,'스테이지별 몬스터 스텟'!AE456*'(참고)타워 스텟 가치'!$R$17,'스테이지별 몬스터 스텟'!AF456*'(참고)타워 스텟 가치'!$S$17,'스테이지별 몬스터 스텟'!AG456*'(참고)타워 스텟 가치'!$T$17,'스테이지별 몬스터 스텟'!AH456*'(참고)타워 스텟 가치'!$U$17,'스테이지별 몬스터 스텟'!AI456*'(참고)타워 스텟 가치'!$V$17,'스테이지별 몬스터 스텟'!AJ456*'(참고)타워 스텟 가치'!$W$17,'스테이지별 몬스터 스텟'!AK456*'(참고)타워 스텟 가치'!$X$17,'스테이지별 몬스터 스텟'!AL456*'(참고)타워 스텟 가치'!$Y$17)</f>
        <v>282887.98999999947</v>
      </c>
      <c r="AN456">
        <v>3</v>
      </c>
    </row>
    <row r="457" spans="3:40" x14ac:dyDescent="0.3">
      <c r="C457">
        <v>3</v>
      </c>
      <c r="D457">
        <f t="shared" si="20"/>
        <v>91</v>
      </c>
      <c r="E457" s="52">
        <f>VLOOKUP(D457,'스테이지별 난이도 설정'!B:C,2,0)</f>
        <v>36.399999999999935</v>
      </c>
      <c r="F457" t="str">
        <f t="shared" si="21"/>
        <v>에픽</v>
      </c>
      <c r="G457">
        <f t="shared" si="22"/>
        <v>6</v>
      </c>
      <c r="H457">
        <f>VLOOKUP($F457,'(참고)타워 스텟 가치'!$B$2:$L$6,H$2,0)+(VLOOKUP($F457,'(참고)타워 스텟 가치'!$B$2:$L$6,H$2,0)*$E457)</f>
        <v>631.12499999999886</v>
      </c>
      <c r="I457">
        <f>VLOOKUP($F457,'(참고)타워 스텟 가치'!$B$2:$L$6,I$2,0)+(VLOOKUP($F457,'(참고)타워 스텟 가치'!$B$2:$L$6,I$2,0)*$E457)</f>
        <v>126.22499999999978</v>
      </c>
      <c r="J457">
        <f>VLOOKUP($F457,'(참고)타워 스텟 가치'!$B$2:$L$6,J$2,0)+(VLOOKUP($F457,'(참고)타워 스텟 가치'!$B$2:$L$6,J$2,0)*$E457)</f>
        <v>186999.99999999968</v>
      </c>
      <c r="K457">
        <f>VLOOKUP($F457,'(참고)타워 스텟 가치'!$B$2:$L$6,K$2,0)+(VLOOKUP($F457,'(참고)타워 스텟 가치'!$B$2:$L$6,K$2,0)*$E457)</f>
        <v>2524.4999999999955</v>
      </c>
      <c r="L457">
        <f>VLOOKUP($F457,'(참고)타워 스텟 가치'!$B$2:$L$6,L$2,0)+(VLOOKUP($F457,'(참고)타워 스텟 가치'!$B$2:$L$6,L$2,0)*$E457)</f>
        <v>42.074999999999925</v>
      </c>
      <c r="M457">
        <f>VLOOKUP($F457,'(참고)타워 스텟 가치'!$B$2:$L$6,M$2,0)+(VLOOKUP($F457,'(참고)타워 스텟 가치'!$B$2:$L$6,M$2,0)*$E457)</f>
        <v>11.219999999999981</v>
      </c>
      <c r="N457">
        <f>VLOOKUP($F457,'(참고)타워 스텟 가치'!$B$2:$L$6,N$2,0)+(VLOOKUP($F457,'(참고)타워 스텟 가치'!$B$2:$L$6,N$2,0)*$E457)</f>
        <v>0</v>
      </c>
      <c r="O457">
        <f>VLOOKUP($F457,'(참고)타워 스텟 가치'!$B$2:$L$6,O$2,0)+(VLOOKUP($F457,'(참고)타워 스텟 가치'!$B$2:$L$6,O$2,0)*$E457)</f>
        <v>0</v>
      </c>
      <c r="P457">
        <f>VLOOKUP($F457,'(참고)타워 스텟 가치'!$B$2:$L$6,P$2,0)+(VLOOKUP($F457,'(참고)타워 스텟 가치'!$B$2:$L$6,P$2,0)*$E457)</f>
        <v>26.179999999999954</v>
      </c>
      <c r="Q457">
        <f>SUM('스테이지별 몬스터 스텟'!H457*'(참고)타워 스텟 가치'!$Q$17,'스테이지별 몬스터 스텟'!I457*'(참고)타워 스텟 가치'!$R$17,'스테이지별 몬스터 스텟'!J457*'(참고)타워 스텟 가치'!$S$17,'스테이지별 몬스터 스텟'!K457*'(참고)타워 스텟 가치'!$T$17,'스테이지별 몬스터 스텟'!L457*'(참고)타워 스텟 가치'!$U$17,'스테이지별 몬스터 스텟'!M457*'(참고)타워 스텟 가치'!$V$17,'스테이지별 몬스터 스텟'!N457*'(참고)타워 스텟 가치'!$W$17,'스테이지별 몬스터 스텟'!O457*'(참고)타워 스텟 가치'!$X$17,'스테이지별 몬스터 스텟'!P457*'(참고)타워 스텟 가치'!$Y$17)</f>
        <v>287148.31749999954</v>
      </c>
      <c r="R457">
        <v>1</v>
      </c>
      <c r="S457">
        <f>VLOOKUP($F457,'(참고)타워 스텟 가치'!$B$7:$L$11,S$2,0)+(VLOOKUP($F457,'(참고)타워 스텟 가치'!$B$7:$L$11,S$2,0)*$E457)</f>
        <v>210.37499999999963</v>
      </c>
      <c r="T457">
        <f>VLOOKUP($F457,'(참고)타워 스텟 가치'!$B$7:$L$11,T$2,0)+(VLOOKUP($F457,'(참고)타워 스텟 가치'!$B$7:$L$11,T$2,0)*$E457)</f>
        <v>378.67499999999933</v>
      </c>
      <c r="U457">
        <f>VLOOKUP($F457,'(참고)타워 스텟 가치'!$B$7:$L$11,U$2,0)+(VLOOKUP($F457,'(참고)타워 스텟 가치'!$B$7:$L$11,U$2,0)*$E457)</f>
        <v>186999.99999999968</v>
      </c>
      <c r="V457">
        <f>VLOOKUP($F457,'(참고)타워 스텟 가치'!$B$7:$L$11,V$2,0)+(VLOOKUP($F457,'(참고)타워 스텟 가치'!$B$7:$L$11,V$2,0)*$E457)</f>
        <v>2524.4999999999955</v>
      </c>
      <c r="W457">
        <f>VLOOKUP($F457,'(참고)타워 스텟 가치'!$B$7:$L$11,W$2,0)+(VLOOKUP($F457,'(참고)타워 스텟 가치'!$B$7:$L$11,W$2,0)*$E457)</f>
        <v>42.074999999999925</v>
      </c>
      <c r="X457">
        <f>VLOOKUP($F457,'(참고)타워 스텟 가치'!$B$7:$L$11,X$2,0)+(VLOOKUP($F457,'(참고)타워 스텟 가치'!$B$7:$L$11,X$2,0)*$E457)</f>
        <v>11.219999999999981</v>
      </c>
      <c r="Y457">
        <f>VLOOKUP($F457,'(참고)타워 스텟 가치'!$B$7:$L$11,Y$2,0)+(VLOOKUP($F457,'(참고)타워 스텟 가치'!$B$7:$L$11,Y$2,0)*$E457)</f>
        <v>0</v>
      </c>
      <c r="Z457">
        <f>VLOOKUP($F457,'(참고)타워 스텟 가치'!$B$7:$L$11,Z$2,0)+(VLOOKUP($F457,'(참고)타워 스텟 가치'!$B$7:$L$11,Z$2,0)*$E457)</f>
        <v>0</v>
      </c>
      <c r="AA457">
        <f>VLOOKUP($F457,'(참고)타워 스텟 가치'!$B$7:$L$11,AA$2,0)+(VLOOKUP($F457,'(참고)타워 스텟 가치'!$B$7:$L$11,AA$2,0)*$E457)</f>
        <v>26.179999999999954</v>
      </c>
      <c r="AB457">
        <f>SUM('스테이지별 몬스터 스텟'!S457*'(참고)타워 스텟 가치'!$Q$17,'스테이지별 몬스터 스텟'!T457*'(참고)타워 스텟 가치'!$R$17,'스테이지별 몬스터 스텟'!U457*'(참고)타워 스텟 가치'!$S$17,'스테이지별 몬스터 스텟'!V457*'(참고)타워 스텟 가치'!$T$17,'스테이지별 몬스터 스텟'!W457*'(참고)타워 스텟 가치'!$U$17,'스테이지별 몬스터 스텟'!X457*'(참고)타워 스텟 가치'!$V$17,'스테이지별 몬스터 스텟'!Y457*'(참고)타워 스텟 가치'!$W$17,'스테이지별 몬스터 스텟'!Z457*'(참고)타워 스텟 가치'!$X$17,'스테이지별 몬스터 스텟'!AA457*'(참고)타워 스텟 가치'!$Y$17)</f>
        <v>286685.49249999953</v>
      </c>
      <c r="AC457">
        <v>2</v>
      </c>
      <c r="AD457">
        <f>VLOOKUP($F457,'(참고)타워 스텟 가치'!$B$12:$L$16,AD$2,0)+(VLOOKUP($F457,'(참고)타워 스텟 가치'!$B$12:$L$16,AD$2,0)*$E457)</f>
        <v>210.37499999999963</v>
      </c>
      <c r="AE457">
        <f>VLOOKUP($F457,'(참고)타워 스텟 가치'!$B$12:$L$16,AE$2,0)+(VLOOKUP($F457,'(참고)타워 스텟 가치'!$B$12:$L$16,AE$2,0)*$E457)</f>
        <v>252.44999999999956</v>
      </c>
      <c r="AF457">
        <f>VLOOKUP($F457,'(참고)타워 스텟 가치'!$B$12:$L$16,AF$2,0)+(VLOOKUP($F457,'(참고)타워 스텟 가치'!$B$12:$L$16,AF$2,0)*$E457)</f>
        <v>186999.99999999968</v>
      </c>
      <c r="AG457">
        <f>VLOOKUP($F457,'(참고)타워 스텟 가치'!$B$12:$L$16,AG$2,0)+(VLOOKUP($F457,'(참고)타워 스텟 가치'!$B$12:$L$16,AG$2,0)*$E457)</f>
        <v>1262.2499999999977</v>
      </c>
      <c r="AH457">
        <f>VLOOKUP($F457,'(참고)타워 스텟 가치'!$B$12:$L$16,AH$2,0)+(VLOOKUP($F457,'(참고)타워 스텟 가치'!$B$12:$L$16,AH$2,0)*$E457)</f>
        <v>42.074999999999925</v>
      </c>
      <c r="AI457">
        <f>VLOOKUP($F457,'(참고)타워 스텟 가치'!$B$12:$L$16,AI$2,0)+(VLOOKUP($F457,'(참고)타워 스텟 가치'!$B$12:$L$16,AI$2,0)*$E457)</f>
        <v>11.219999999999981</v>
      </c>
      <c r="AJ457">
        <f>VLOOKUP($F457,'(참고)타워 스텟 가치'!$B$12:$L$16,AJ$2,0)+(VLOOKUP($F457,'(참고)타워 스텟 가치'!$B$12:$L$16,AJ$2,0)*$E457)</f>
        <v>0</v>
      </c>
      <c r="AK457">
        <f>VLOOKUP($F457,'(참고)타워 스텟 가치'!$B$12:$L$16,AK$2,0)+(VLOOKUP($F457,'(참고)타워 스텟 가치'!$B$12:$L$16,AK$2,0)*$E457)</f>
        <v>0</v>
      </c>
      <c r="AL457">
        <f>VLOOKUP($F457,'(참고)타워 스텟 가치'!$B$12:$L$16,AL$2,0)+(VLOOKUP($F457,'(참고)타워 스텟 가치'!$B$12:$L$16,AL$2,0)*$E457)</f>
        <v>52.359999999999907</v>
      </c>
      <c r="AM457">
        <f>SUM('스테이지별 몬스터 스텟'!AD457*'(참고)타워 스텟 가치'!$Q$17,'스테이지별 몬스터 스텟'!AE457*'(참고)타워 스텟 가치'!$R$17,'스테이지별 몬스터 스텟'!AF457*'(참고)타워 스텟 가치'!$S$17,'스테이지별 몬스터 스텟'!AG457*'(참고)타워 스텟 가치'!$T$17,'스테이지별 몬스터 스텟'!AH457*'(참고)타워 스텟 가치'!$U$17,'스테이지별 몬스터 스텟'!AI457*'(참고)타워 스텟 가치'!$V$17,'스테이지별 몬스터 스텟'!AJ457*'(참고)타워 스텟 가치'!$W$17,'스테이지별 몬스터 스텟'!AK457*'(참고)타워 스텟 가치'!$X$17,'스테이지별 몬스터 스텟'!AL457*'(참고)타워 스텟 가치'!$Y$17)</f>
        <v>284024.01499999949</v>
      </c>
      <c r="AN457">
        <v>3</v>
      </c>
    </row>
    <row r="458" spans="3:40" x14ac:dyDescent="0.3">
      <c r="C458">
        <v>4</v>
      </c>
      <c r="D458">
        <f t="shared" si="20"/>
        <v>91</v>
      </c>
      <c r="E458" s="52">
        <f>VLOOKUP(D458,'스테이지별 난이도 설정'!B:C,2,0)</f>
        <v>36.399999999999935</v>
      </c>
      <c r="F458" t="str">
        <f t="shared" si="21"/>
        <v>유니크</v>
      </c>
      <c r="G458">
        <f t="shared" si="22"/>
        <v>6</v>
      </c>
      <c r="H458">
        <f>VLOOKUP($F458,'(참고)타워 스텟 가치'!$B$2:$L$6,H$2,0)+(VLOOKUP($F458,'(참고)타워 스텟 가치'!$B$2:$L$6,H$2,0)*$E458)</f>
        <v>946.68749999999829</v>
      </c>
      <c r="I458">
        <f>VLOOKUP($F458,'(참고)타워 스텟 가치'!$B$2:$L$6,I$2,0)+(VLOOKUP($F458,'(참고)타워 스텟 가치'!$B$2:$L$6,I$2,0)*$E458)</f>
        <v>189.33749999999966</v>
      </c>
      <c r="J458">
        <f>VLOOKUP($F458,'(참고)타워 스텟 가치'!$B$2:$L$6,J$2,0)+(VLOOKUP($F458,'(참고)타워 스텟 가치'!$B$2:$L$6,J$2,0)*$E458)</f>
        <v>186999.99999999968</v>
      </c>
      <c r="K458">
        <f>VLOOKUP($F458,'(참고)타워 스텟 가치'!$B$2:$L$6,K$2,0)+(VLOOKUP($F458,'(참고)타워 스텟 가치'!$B$2:$L$6,K$2,0)*$E458)</f>
        <v>3786.7499999999932</v>
      </c>
      <c r="L458">
        <f>VLOOKUP($F458,'(참고)타워 스텟 가치'!$B$2:$L$6,L$2,0)+(VLOOKUP($F458,'(참고)타워 스텟 가치'!$B$2:$L$6,L$2,0)*$E458)</f>
        <v>63.112499999999891</v>
      </c>
      <c r="M458">
        <f>VLOOKUP($F458,'(참고)타워 스텟 가치'!$B$2:$L$6,M$2,0)+(VLOOKUP($F458,'(참고)타워 스텟 가치'!$B$2:$L$6,M$2,0)*$E458)</f>
        <v>11.219999999999981</v>
      </c>
      <c r="N458">
        <f>VLOOKUP($F458,'(참고)타워 스텟 가치'!$B$2:$L$6,N$2,0)+(VLOOKUP($F458,'(참고)타워 스텟 가치'!$B$2:$L$6,N$2,0)*$E458)</f>
        <v>0</v>
      </c>
      <c r="O458">
        <f>VLOOKUP($F458,'(참고)타워 스텟 가치'!$B$2:$L$6,O$2,0)+(VLOOKUP($F458,'(참고)타워 스텟 가치'!$B$2:$L$6,O$2,0)*$E458)</f>
        <v>0</v>
      </c>
      <c r="P458">
        <f>VLOOKUP($F458,'(참고)타워 스텟 가치'!$B$2:$L$6,P$2,0)+(VLOOKUP($F458,'(참고)타워 스텟 가치'!$B$2:$L$6,P$2,0)*$E458)</f>
        <v>37.399999999999935</v>
      </c>
      <c r="Q458">
        <f>SUM('스테이지별 몬스터 스텟'!H458*'(참고)타워 스텟 가치'!$Q$17,'스테이지별 몬스터 스텟'!I458*'(참고)타워 스텟 가치'!$R$17,'스테이지별 몬스터 스텟'!J458*'(참고)타워 스텟 가치'!$S$17,'스테이지별 몬스터 스텟'!K458*'(참고)타워 스텟 가치'!$T$17,'스테이지별 몬스터 스텟'!L458*'(참고)타워 스텟 가치'!$U$17,'스테이지별 몬스터 스텟'!M458*'(참고)타워 스텟 가치'!$V$17,'스테이지별 몬스터 스텟'!N458*'(참고)타워 스텟 가치'!$W$17,'스테이지별 몬스터 스텟'!O458*'(참고)타워 스텟 가치'!$X$17,'스테이지별 몬스터 스텟'!P458*'(참고)타워 스텟 가치'!$Y$17)</f>
        <v>290463.12624999945</v>
      </c>
      <c r="R458">
        <v>1</v>
      </c>
      <c r="S458">
        <f>VLOOKUP($F458,'(참고)타워 스텟 가치'!$B$7:$L$11,S$2,0)+(VLOOKUP($F458,'(참고)타워 스텟 가치'!$B$7:$L$11,S$2,0)*$E458)</f>
        <v>315.56249999999943</v>
      </c>
      <c r="T458">
        <f>VLOOKUP($F458,'(참고)타워 스텟 가치'!$B$7:$L$11,T$2,0)+(VLOOKUP($F458,'(참고)타워 스텟 가치'!$B$7:$L$11,T$2,0)*$E458)</f>
        <v>568.01249999999902</v>
      </c>
      <c r="U458">
        <f>VLOOKUP($F458,'(참고)타워 스텟 가치'!$B$7:$L$11,U$2,0)+(VLOOKUP($F458,'(참고)타워 스텟 가치'!$B$7:$L$11,U$2,0)*$E458)</f>
        <v>186999.99999999968</v>
      </c>
      <c r="V458">
        <f>VLOOKUP($F458,'(참고)타워 스텟 가치'!$B$7:$L$11,V$2,0)+(VLOOKUP($F458,'(참고)타워 스텟 가치'!$B$7:$L$11,V$2,0)*$E458)</f>
        <v>3786.7499999999932</v>
      </c>
      <c r="W458">
        <f>VLOOKUP($F458,'(참고)타워 스텟 가치'!$B$7:$L$11,W$2,0)+(VLOOKUP($F458,'(참고)타워 스텟 가치'!$B$7:$L$11,W$2,0)*$E458)</f>
        <v>63.112499999999891</v>
      </c>
      <c r="X458">
        <f>VLOOKUP($F458,'(참고)타워 스텟 가치'!$B$7:$L$11,X$2,0)+(VLOOKUP($F458,'(참고)타워 스텟 가치'!$B$7:$L$11,X$2,0)*$E458)</f>
        <v>11.219999999999981</v>
      </c>
      <c r="Y458">
        <f>VLOOKUP($F458,'(참고)타워 스텟 가치'!$B$7:$L$11,Y$2,0)+(VLOOKUP($F458,'(참고)타워 스텟 가치'!$B$7:$L$11,Y$2,0)*$E458)</f>
        <v>0</v>
      </c>
      <c r="Z458">
        <f>VLOOKUP($F458,'(참고)타워 스텟 가치'!$B$7:$L$11,Z$2,0)+(VLOOKUP($F458,'(참고)타워 스텟 가치'!$B$7:$L$11,Z$2,0)*$E458)</f>
        <v>0</v>
      </c>
      <c r="AA458">
        <f>VLOOKUP($F458,'(참고)타워 스텟 가치'!$B$7:$L$11,AA$2,0)+(VLOOKUP($F458,'(참고)타워 스텟 가치'!$B$7:$L$11,AA$2,0)*$E458)</f>
        <v>37.399999999999935</v>
      </c>
      <c r="AB458">
        <f>SUM('스테이지별 몬스터 스텟'!S458*'(참고)타워 스텟 가치'!$Q$17,'스테이지별 몬스터 스텟'!T458*'(참고)타워 스텟 가치'!$R$17,'스테이지별 몬스터 스텟'!U458*'(참고)타워 스텟 가치'!$S$17,'스테이지별 몬스터 스텟'!V458*'(참고)타워 스텟 가치'!$T$17,'스테이지별 몬스터 스텟'!W458*'(참고)타워 스텟 가치'!$U$17,'스테이지별 몬스터 스텟'!X458*'(참고)타워 스텟 가치'!$V$17,'스테이지별 몬스터 스텟'!Y458*'(참고)타워 스텟 가치'!$W$17,'스테이지별 몬스터 스텟'!Z458*'(참고)타워 스텟 가치'!$X$17,'스테이지별 몬스터 스텟'!AA458*'(참고)타워 스텟 가치'!$Y$17)</f>
        <v>289768.88874999946</v>
      </c>
      <c r="AC458">
        <v>2</v>
      </c>
      <c r="AD458">
        <f>VLOOKUP($F458,'(참고)타워 스텟 가치'!$B$12:$L$16,AD$2,0)+(VLOOKUP($F458,'(참고)타워 스텟 가치'!$B$12:$L$16,AD$2,0)*$E458)</f>
        <v>315.56249999999943</v>
      </c>
      <c r="AE458">
        <f>VLOOKUP($F458,'(참고)타워 스텟 가치'!$B$12:$L$16,AE$2,0)+(VLOOKUP($F458,'(참고)타워 스텟 가치'!$B$12:$L$16,AE$2,0)*$E458)</f>
        <v>378.67499999999933</v>
      </c>
      <c r="AF458">
        <f>VLOOKUP($F458,'(참고)타워 스텟 가치'!$B$12:$L$16,AF$2,0)+(VLOOKUP($F458,'(참고)타워 스텟 가치'!$B$12:$L$16,AF$2,0)*$E458)</f>
        <v>186999.99999999968</v>
      </c>
      <c r="AG458">
        <f>VLOOKUP($F458,'(참고)타워 스텟 가치'!$B$12:$L$16,AG$2,0)+(VLOOKUP($F458,'(참고)타워 스텟 가치'!$B$12:$L$16,AG$2,0)*$E458)</f>
        <v>1893.3749999999966</v>
      </c>
      <c r="AH458">
        <f>VLOOKUP($F458,'(참고)타워 스텟 가치'!$B$12:$L$16,AH$2,0)+(VLOOKUP($F458,'(참고)타워 스텟 가치'!$B$12:$L$16,AH$2,0)*$E458)</f>
        <v>63.112499999999891</v>
      </c>
      <c r="AI458">
        <f>VLOOKUP($F458,'(참고)타워 스텟 가치'!$B$12:$L$16,AI$2,0)+(VLOOKUP($F458,'(참고)타워 스텟 가치'!$B$12:$L$16,AI$2,0)*$E458)</f>
        <v>11.219999999999981</v>
      </c>
      <c r="AJ458">
        <f>VLOOKUP($F458,'(참고)타워 스텟 가치'!$B$12:$L$16,AJ$2,0)+(VLOOKUP($F458,'(참고)타워 스텟 가치'!$B$12:$L$16,AJ$2,0)*$E458)</f>
        <v>0</v>
      </c>
      <c r="AK458">
        <f>VLOOKUP($F458,'(참고)타워 스텟 가치'!$B$12:$L$16,AK$2,0)+(VLOOKUP($F458,'(참고)타워 스텟 가치'!$B$12:$L$16,AK$2,0)*$E458)</f>
        <v>0</v>
      </c>
      <c r="AL458">
        <f>VLOOKUP($F458,'(참고)타워 스텟 가치'!$B$12:$L$16,AL$2,0)+(VLOOKUP($F458,'(참고)타워 스텟 가치'!$B$12:$L$16,AL$2,0)*$E458)</f>
        <v>74.799999999999869</v>
      </c>
      <c r="AM458">
        <f>SUM('스테이지별 몬스터 스텟'!AD458*'(참고)타워 스텟 가치'!$Q$17,'스테이지별 몬스터 스텟'!AE458*'(참고)타워 스텟 가치'!$R$17,'스테이지별 몬스터 스텟'!AF458*'(참고)타워 스텟 가치'!$S$17,'스테이지별 몬스터 스텟'!AG458*'(참고)타워 스텟 가치'!$T$17,'스테이지별 몬스터 스텟'!AH458*'(참고)타워 스텟 가치'!$U$17,'스테이지별 몬스터 스텟'!AI458*'(참고)타워 스텟 가치'!$V$17,'스테이지별 몬스터 스텟'!AJ458*'(참고)타워 스텟 가치'!$W$17,'스테이지별 몬스터 스텟'!AK458*'(참고)타워 스텟 가치'!$X$17,'스테이지별 몬스터 스텟'!AL458*'(참고)타워 스텟 가치'!$Y$17)</f>
        <v>285772.93249999947</v>
      </c>
      <c r="AN458">
        <v>3</v>
      </c>
    </row>
    <row r="459" spans="3:40" x14ac:dyDescent="0.3">
      <c r="C459">
        <v>5</v>
      </c>
      <c r="D459">
        <f t="shared" si="20"/>
        <v>91</v>
      </c>
      <c r="E459" s="52">
        <f>VLOOKUP(D459,'스테이지별 난이도 설정'!B:C,2,0)</f>
        <v>36.399999999999935</v>
      </c>
      <c r="F459" t="str">
        <f t="shared" si="21"/>
        <v>스페셜</v>
      </c>
      <c r="G459">
        <f t="shared" si="22"/>
        <v>6</v>
      </c>
      <c r="H459">
        <f>VLOOKUP($F459,'(참고)타워 스텟 가치'!$B$2:$L$6,H$2,0)+(VLOOKUP($F459,'(참고)타워 스텟 가치'!$B$2:$L$6,H$2,0)*$E459)</f>
        <v>1420.0312499999975</v>
      </c>
      <c r="I459">
        <f>VLOOKUP($F459,'(참고)타워 스텟 가치'!$B$2:$L$6,I$2,0)+(VLOOKUP($F459,'(참고)타워 스텟 가치'!$B$2:$L$6,I$2,0)*$E459)</f>
        <v>284.00624999999951</v>
      </c>
      <c r="J459">
        <f>VLOOKUP($F459,'(참고)타워 스텟 가치'!$B$2:$L$6,J$2,0)+(VLOOKUP($F459,'(참고)타워 스텟 가치'!$B$2:$L$6,J$2,0)*$E459)</f>
        <v>186999.99999999968</v>
      </c>
      <c r="K459">
        <f>VLOOKUP($F459,'(참고)타워 스텟 가치'!$B$2:$L$6,K$2,0)+(VLOOKUP($F459,'(참고)타워 스텟 가치'!$B$2:$L$6,K$2,0)*$E459)</f>
        <v>5680.12499999999</v>
      </c>
      <c r="L459">
        <f>VLOOKUP($F459,'(참고)타워 스텟 가치'!$B$2:$L$6,L$2,0)+(VLOOKUP($F459,'(참고)타워 스텟 가치'!$B$2:$L$6,L$2,0)*$E459)</f>
        <v>94.668749999999832</v>
      </c>
      <c r="M459">
        <f>VLOOKUP($F459,'(참고)타워 스텟 가치'!$B$2:$L$6,M$2,0)+(VLOOKUP($F459,'(참고)타워 스텟 가치'!$B$2:$L$6,M$2,0)*$E459)</f>
        <v>11.219999999999981</v>
      </c>
      <c r="N459">
        <f>VLOOKUP($F459,'(참고)타워 스텟 가치'!$B$2:$L$6,N$2,0)+(VLOOKUP($F459,'(참고)타워 스텟 가치'!$B$2:$L$6,N$2,0)*$E459)</f>
        <v>0</v>
      </c>
      <c r="O459">
        <f>VLOOKUP($F459,'(참고)타워 스텟 가치'!$B$2:$L$6,O$2,0)+(VLOOKUP($F459,'(참고)타워 스텟 가치'!$B$2:$L$6,O$2,0)*$E459)</f>
        <v>0</v>
      </c>
      <c r="P459">
        <f>VLOOKUP($F459,'(참고)타워 스텟 가치'!$B$2:$L$6,P$2,0)+(VLOOKUP($F459,'(참고)타워 스텟 가치'!$B$2:$L$6,P$2,0)*$E459)</f>
        <v>37.399999999999935</v>
      </c>
      <c r="Q459">
        <f>SUM('스테이지별 몬스터 스텟'!H459*'(참고)타워 스텟 가치'!$Q$17,'스테이지별 몬스터 스텟'!I459*'(참고)타워 스텟 가치'!$R$17,'스테이지별 몬스터 스텟'!J459*'(참고)타워 스텟 가치'!$S$17,'스테이지별 몬스터 스텟'!K459*'(참고)타워 스텟 가치'!$T$17,'스테이지별 몬스터 스텟'!L459*'(참고)타워 스텟 가치'!$U$17,'스테이지별 몬스터 스텟'!M459*'(참고)타워 스텟 가치'!$V$17,'스테이지별 몬스터 스텟'!N459*'(참고)타워 스텟 가치'!$W$17,'스테이지별 몬스터 스텟'!O459*'(참고)타워 스텟 가치'!$X$17,'스테이지별 몬스터 스텟'!P459*'(참고)타워 스텟 가치'!$Y$17)</f>
        <v>295401.67937499954</v>
      </c>
      <c r="R459">
        <v>1</v>
      </c>
      <c r="S459">
        <f>VLOOKUP($F459,'(참고)타워 스텟 가치'!$B$7:$L$11,S$2,0)+(VLOOKUP($F459,'(참고)타워 스텟 가치'!$B$7:$L$11,S$2,0)*$E459)</f>
        <v>473.34374999999915</v>
      </c>
      <c r="T459">
        <f>VLOOKUP($F459,'(참고)타워 스텟 가치'!$B$7:$L$11,T$2,0)+(VLOOKUP($F459,'(참고)타워 스텟 가치'!$B$7:$L$11,T$2,0)*$E459)</f>
        <v>852.01874999999848</v>
      </c>
      <c r="U459">
        <f>VLOOKUP($F459,'(참고)타워 스텟 가치'!$B$7:$L$11,U$2,0)+(VLOOKUP($F459,'(참고)타워 스텟 가치'!$B$7:$L$11,U$2,0)*$E459)</f>
        <v>186999.99999999968</v>
      </c>
      <c r="V459">
        <f>VLOOKUP($F459,'(참고)타워 스텟 가치'!$B$7:$L$11,V$2,0)+(VLOOKUP($F459,'(참고)타워 스텟 가치'!$B$7:$L$11,V$2,0)*$E459)</f>
        <v>5680.12499999999</v>
      </c>
      <c r="W459">
        <f>VLOOKUP($F459,'(참고)타워 스텟 가치'!$B$7:$L$11,W$2,0)+(VLOOKUP($F459,'(참고)타워 스텟 가치'!$B$7:$L$11,W$2,0)*$E459)</f>
        <v>94.668749999999832</v>
      </c>
      <c r="X459">
        <f>VLOOKUP($F459,'(참고)타워 스텟 가치'!$B$7:$L$11,X$2,0)+(VLOOKUP($F459,'(참고)타워 스텟 가치'!$B$7:$L$11,X$2,0)*$E459)</f>
        <v>11.219999999999981</v>
      </c>
      <c r="Y459">
        <f>VLOOKUP($F459,'(참고)타워 스텟 가치'!$B$7:$L$11,Y$2,0)+(VLOOKUP($F459,'(참고)타워 스텟 가치'!$B$7:$L$11,Y$2,0)*$E459)</f>
        <v>0</v>
      </c>
      <c r="Z459">
        <f>VLOOKUP($F459,'(참고)타워 스텟 가치'!$B$7:$L$11,Z$2,0)+(VLOOKUP($F459,'(참고)타워 스텟 가치'!$B$7:$L$11,Z$2,0)*$E459)</f>
        <v>0</v>
      </c>
      <c r="AA459">
        <f>VLOOKUP($F459,'(참고)타워 스텟 가치'!$B$7:$L$11,AA$2,0)+(VLOOKUP($F459,'(참고)타워 스텟 가치'!$B$7:$L$11,AA$2,0)*$E459)</f>
        <v>37.399999999999935</v>
      </c>
      <c r="AB459">
        <f>SUM('스테이지별 몬스터 스텟'!S459*'(참고)타워 스텟 가치'!$Q$17,'스테이지별 몬스터 스텟'!T459*'(참고)타워 스텟 가치'!$R$17,'스테이지별 몬스터 스텟'!U459*'(참고)타워 스텟 가치'!$S$17,'스테이지별 몬스터 스텟'!V459*'(참고)타워 스텟 가치'!$T$17,'스테이지별 몬스터 스텟'!W459*'(참고)타워 스텟 가치'!$U$17,'스테이지별 몬스터 스텟'!X459*'(참고)타워 스텟 가치'!$V$17,'스테이지별 몬스터 스텟'!Y459*'(참고)타워 스텟 가치'!$W$17,'스테이지별 몬스터 스텟'!Z459*'(참고)타워 스텟 가치'!$X$17,'스테이지별 몬스터 스텟'!AA459*'(참고)타워 스텟 가치'!$Y$17)</f>
        <v>294360.32312499953</v>
      </c>
      <c r="AC459">
        <v>2</v>
      </c>
      <c r="AD459">
        <f>VLOOKUP($F459,'(참고)타워 스텟 가치'!$B$12:$L$16,AD$2,0)+(VLOOKUP($F459,'(참고)타워 스텟 가치'!$B$12:$L$16,AD$2,0)*$E459)</f>
        <v>473.34374999999915</v>
      </c>
      <c r="AE459">
        <f>VLOOKUP($F459,'(참고)타워 스텟 가치'!$B$12:$L$16,AE$2,0)+(VLOOKUP($F459,'(참고)타워 스텟 가치'!$B$12:$L$16,AE$2,0)*$E459)</f>
        <v>568.01249999999902</v>
      </c>
      <c r="AF459">
        <f>VLOOKUP($F459,'(참고)타워 스텟 가치'!$B$12:$L$16,AF$2,0)+(VLOOKUP($F459,'(참고)타워 스텟 가치'!$B$12:$L$16,AF$2,0)*$E459)</f>
        <v>186999.99999999968</v>
      </c>
      <c r="AG459">
        <f>VLOOKUP($F459,'(참고)타워 스텟 가치'!$B$12:$L$16,AG$2,0)+(VLOOKUP($F459,'(참고)타워 스텟 가치'!$B$12:$L$16,AG$2,0)*$E459)</f>
        <v>2840.062499999995</v>
      </c>
      <c r="AH459">
        <f>VLOOKUP($F459,'(참고)타워 스텟 가치'!$B$12:$L$16,AH$2,0)+(VLOOKUP($F459,'(참고)타워 스텟 가치'!$B$12:$L$16,AH$2,0)*$E459)</f>
        <v>94.668749999999832</v>
      </c>
      <c r="AI459">
        <f>VLOOKUP($F459,'(참고)타워 스텟 가치'!$B$12:$L$16,AI$2,0)+(VLOOKUP($F459,'(참고)타워 스텟 가치'!$B$12:$L$16,AI$2,0)*$E459)</f>
        <v>11.219999999999981</v>
      </c>
      <c r="AJ459">
        <f>VLOOKUP($F459,'(참고)타워 스텟 가치'!$B$12:$L$16,AJ$2,0)+(VLOOKUP($F459,'(참고)타워 스텟 가치'!$B$12:$L$16,AJ$2,0)*$E459)</f>
        <v>0</v>
      </c>
      <c r="AK459">
        <f>VLOOKUP($F459,'(참고)타워 스텟 가치'!$B$12:$L$16,AK$2,0)+(VLOOKUP($F459,'(참고)타워 스텟 가치'!$B$12:$L$16,AK$2,0)*$E459)</f>
        <v>0</v>
      </c>
      <c r="AL459">
        <f>VLOOKUP($F459,'(참고)타워 스텟 가치'!$B$12:$L$16,AL$2,0)+(VLOOKUP($F459,'(참고)타워 스텟 가치'!$B$12:$L$16,AL$2,0)*$E459)</f>
        <v>74.799999999999869</v>
      </c>
      <c r="AM459">
        <f>SUM('스테이지별 몬스터 스텟'!AD459*'(참고)타워 스텟 가치'!$Q$17,'스테이지별 몬스터 스텟'!AE459*'(참고)타워 스텟 가치'!$R$17,'스테이지별 몬스터 스텟'!AF459*'(참고)타워 스텟 가치'!$S$17,'스테이지별 몬스터 스텟'!AG459*'(참고)타워 스텟 가치'!$T$17,'스테이지별 몬스터 스텟'!AH459*'(참고)타워 스텟 가치'!$U$17,'스테이지별 몬스터 스텟'!AI459*'(참고)타워 스텟 가치'!$V$17,'스테이지별 몬스터 스텟'!AJ459*'(참고)타워 스텟 가치'!$W$17,'스테이지별 몬스터 스텟'!AK459*'(참고)타워 스텟 가치'!$X$17,'스테이지별 몬스터 스텟'!AL459*'(참고)타워 스텟 가치'!$Y$17)</f>
        <v>288328.98874999949</v>
      </c>
      <c r="AN459">
        <v>3</v>
      </c>
    </row>
    <row r="460" spans="3:40" x14ac:dyDescent="0.3">
      <c r="C460">
        <v>1</v>
      </c>
      <c r="D460">
        <f t="shared" si="20"/>
        <v>92</v>
      </c>
      <c r="E460" s="52">
        <f>VLOOKUP(D460,'스테이지별 난이도 설정'!B:C,2,0)</f>
        <v>36.799999999999933</v>
      </c>
      <c r="F460" t="str">
        <f t="shared" si="21"/>
        <v>일반</v>
      </c>
      <c r="G460">
        <f t="shared" si="22"/>
        <v>6</v>
      </c>
      <c r="H460">
        <f>VLOOKUP($F460,'(참고)타워 스텟 가치'!$B$2:$L$6,H$2,0)+(VLOOKUP($F460,'(참고)타워 스텟 가치'!$B$2:$L$6,H$2,0)*$E460)</f>
        <v>283.49999999999949</v>
      </c>
      <c r="I460">
        <f>VLOOKUP($F460,'(참고)타워 스텟 가치'!$B$2:$L$6,I$2,0)+(VLOOKUP($F460,'(참고)타워 스텟 가치'!$B$2:$L$6,I$2,0)*$E460)</f>
        <v>56.699999999999903</v>
      </c>
      <c r="J460">
        <f>VLOOKUP($F460,'(참고)타워 스텟 가치'!$B$2:$L$6,J$2,0)+(VLOOKUP($F460,'(참고)타워 스텟 가치'!$B$2:$L$6,J$2,0)*$E460)</f>
        <v>188999.99999999968</v>
      </c>
      <c r="K460">
        <f>VLOOKUP($F460,'(참고)타워 스텟 가치'!$B$2:$L$6,K$2,0)+(VLOOKUP($F460,'(참고)타워 스텟 가치'!$B$2:$L$6,K$2,0)*$E460)</f>
        <v>1133.999999999998</v>
      </c>
      <c r="L460">
        <f>VLOOKUP($F460,'(참고)타워 스텟 가치'!$B$2:$L$6,L$2,0)+(VLOOKUP($F460,'(참고)타워 스텟 가치'!$B$2:$L$6,L$2,0)*$E460)</f>
        <v>18.899999999999967</v>
      </c>
      <c r="M460">
        <f>VLOOKUP($F460,'(참고)타워 스텟 가치'!$B$2:$L$6,M$2,0)+(VLOOKUP($F460,'(참고)타워 스텟 가치'!$B$2:$L$6,M$2,0)*$E460)</f>
        <v>11.33999999999998</v>
      </c>
      <c r="N460">
        <f>VLOOKUP($F460,'(참고)타워 스텟 가치'!$B$2:$L$6,N$2,0)+(VLOOKUP($F460,'(참고)타워 스텟 가치'!$B$2:$L$6,N$2,0)*$E460)</f>
        <v>0</v>
      </c>
      <c r="O460">
        <f>VLOOKUP($F460,'(참고)타워 스텟 가치'!$B$2:$L$6,O$2,0)+(VLOOKUP($F460,'(참고)타워 스텟 가치'!$B$2:$L$6,O$2,0)*$E460)</f>
        <v>0</v>
      </c>
      <c r="P460">
        <f>VLOOKUP($F460,'(참고)타워 스텟 가치'!$B$2:$L$6,P$2,0)+(VLOOKUP($F460,'(참고)타워 스텟 가치'!$B$2:$L$6,P$2,0)*$E460)</f>
        <v>26.459999999999951</v>
      </c>
      <c r="Q460">
        <f>SUM('스테이지별 몬스터 스텟'!H460*'(참고)타워 스텟 가치'!$Q$17,'스테이지별 몬스터 스텟'!I460*'(참고)타워 스텟 가치'!$R$17,'스테이지별 몬스터 스텟'!J460*'(참고)타워 스텟 가치'!$S$17,'스테이지별 몬스터 스텟'!K460*'(참고)타워 스텟 가치'!$T$17,'스테이지별 몬스터 스텟'!L460*'(참고)타워 스텟 가치'!$U$17,'스테이지별 몬스터 스텟'!M460*'(참고)타워 스텟 가치'!$V$17,'스테이지별 몬스터 스텟'!N460*'(참고)타워 스텟 가치'!$W$17,'스테이지별 몬스터 스텟'!O460*'(참고)타워 스텟 가치'!$X$17,'스테이지별 몬스터 스텟'!P460*'(참고)타워 스텟 가치'!$Y$17)</f>
        <v>286522.10999999952</v>
      </c>
      <c r="R460">
        <v>1</v>
      </c>
      <c r="S460">
        <f>VLOOKUP($F460,'(참고)타워 스텟 가치'!$B$7:$L$11,S$2,0)+(VLOOKUP($F460,'(참고)타워 스텟 가치'!$B$7:$L$11,S$2,0)*$E460)</f>
        <v>94.499999999999829</v>
      </c>
      <c r="T460">
        <f>VLOOKUP($F460,'(참고)타워 스텟 가치'!$B$7:$L$11,T$2,0)+(VLOOKUP($F460,'(참고)타워 스텟 가치'!$B$7:$L$11,T$2,0)*$E460)</f>
        <v>170.09999999999971</v>
      </c>
      <c r="U460">
        <f>VLOOKUP($F460,'(참고)타워 스텟 가치'!$B$7:$L$11,U$2,0)+(VLOOKUP($F460,'(참고)타워 스텟 가치'!$B$7:$L$11,U$2,0)*$E460)</f>
        <v>188999.99999999968</v>
      </c>
      <c r="V460">
        <f>VLOOKUP($F460,'(참고)타워 스텟 가치'!$B$7:$L$11,V$2,0)+(VLOOKUP($F460,'(참고)타워 스텟 가치'!$B$7:$L$11,V$2,0)*$E460)</f>
        <v>1133.999999999998</v>
      </c>
      <c r="W460">
        <f>VLOOKUP($F460,'(참고)타워 스텟 가치'!$B$7:$L$11,W$2,0)+(VLOOKUP($F460,'(참고)타워 스텟 가치'!$B$7:$L$11,W$2,0)*$E460)</f>
        <v>18.899999999999967</v>
      </c>
      <c r="X460">
        <f>VLOOKUP($F460,'(참고)타워 스텟 가치'!$B$7:$L$11,X$2,0)+(VLOOKUP($F460,'(참고)타워 스텟 가치'!$B$7:$L$11,X$2,0)*$E460)</f>
        <v>11.33999999999998</v>
      </c>
      <c r="Y460">
        <f>VLOOKUP($F460,'(참고)타워 스텟 가치'!$B$7:$L$11,Y$2,0)+(VLOOKUP($F460,'(참고)타워 스텟 가치'!$B$7:$L$11,Y$2,0)*$E460)</f>
        <v>0</v>
      </c>
      <c r="Z460">
        <f>VLOOKUP($F460,'(참고)타워 스텟 가치'!$B$7:$L$11,Z$2,0)+(VLOOKUP($F460,'(참고)타워 스텟 가치'!$B$7:$L$11,Z$2,0)*$E460)</f>
        <v>0</v>
      </c>
      <c r="AA460">
        <f>VLOOKUP($F460,'(참고)타워 스텟 가치'!$B$7:$L$11,AA$2,0)+(VLOOKUP($F460,'(참고)타워 스텟 가치'!$B$7:$L$11,AA$2,0)*$E460)</f>
        <v>26.459999999999951</v>
      </c>
      <c r="AB460">
        <f>SUM('스테이지별 몬스터 스텟'!S460*'(참고)타워 스텟 가치'!$Q$17,'스테이지별 몬스터 스텟'!T460*'(참고)타워 스텟 가치'!$R$17,'스테이지별 몬스터 스텟'!U460*'(참고)타워 스텟 가치'!$S$17,'스테이지별 몬스터 스텟'!V460*'(참고)타워 스텟 가치'!$T$17,'스테이지별 몬스터 스텟'!W460*'(참고)타워 스텟 가치'!$U$17,'스테이지별 몬스터 스텟'!X460*'(참고)타워 스텟 가치'!$V$17,'스테이지별 몬스터 스텟'!Y460*'(참고)타워 스텟 가치'!$W$17,'스테이지별 몬스터 스텟'!Z460*'(참고)타워 스텟 가치'!$X$17,'스테이지별 몬스터 스텟'!AA460*'(참고)타워 스텟 가치'!$Y$17)</f>
        <v>286314.20999999956</v>
      </c>
      <c r="AC460">
        <v>2</v>
      </c>
      <c r="AD460">
        <f>VLOOKUP($F460,'(참고)타워 스텟 가치'!$B$12:$L$16,AD$2,0)+(VLOOKUP($F460,'(참고)타워 스텟 가치'!$B$12:$L$16,AD$2,0)*$E460)</f>
        <v>94.499999999999829</v>
      </c>
      <c r="AE460">
        <f>VLOOKUP($F460,'(참고)타워 스텟 가치'!$B$12:$L$16,AE$2,0)+(VLOOKUP($F460,'(참고)타워 스텟 가치'!$B$12:$L$16,AE$2,0)*$E460)</f>
        <v>113.39999999999981</v>
      </c>
      <c r="AF460">
        <f>VLOOKUP($F460,'(참고)타워 스텟 가치'!$B$12:$L$16,AF$2,0)+(VLOOKUP($F460,'(참고)타워 스텟 가치'!$B$12:$L$16,AF$2,0)*$E460)</f>
        <v>188999.99999999968</v>
      </c>
      <c r="AG460">
        <f>VLOOKUP($F460,'(참고)타워 스텟 가치'!$B$12:$L$16,AG$2,0)+(VLOOKUP($F460,'(참고)타워 스텟 가치'!$B$12:$L$16,AG$2,0)*$E460)</f>
        <v>566.99999999999898</v>
      </c>
      <c r="AH460">
        <f>VLOOKUP($F460,'(참고)타워 스텟 가치'!$B$12:$L$16,AH$2,0)+(VLOOKUP($F460,'(참고)타워 스텟 가치'!$B$12:$L$16,AH$2,0)*$E460)</f>
        <v>18.899999999999967</v>
      </c>
      <c r="AI460">
        <f>VLOOKUP($F460,'(참고)타워 스텟 가치'!$B$12:$L$16,AI$2,0)+(VLOOKUP($F460,'(참고)타워 스텟 가치'!$B$12:$L$16,AI$2,0)*$E460)</f>
        <v>11.33999999999998</v>
      </c>
      <c r="AJ460">
        <f>VLOOKUP($F460,'(참고)타워 스텟 가치'!$B$12:$L$16,AJ$2,0)+(VLOOKUP($F460,'(참고)타워 스텟 가치'!$B$12:$L$16,AJ$2,0)*$E460)</f>
        <v>0</v>
      </c>
      <c r="AK460">
        <f>VLOOKUP($F460,'(참고)타워 스텟 가치'!$B$12:$L$16,AK$2,0)+(VLOOKUP($F460,'(참고)타워 스텟 가치'!$B$12:$L$16,AK$2,0)*$E460)</f>
        <v>0</v>
      </c>
      <c r="AL460">
        <f>VLOOKUP($F460,'(참고)타워 스텟 가치'!$B$12:$L$16,AL$2,0)+(VLOOKUP($F460,'(참고)타워 스텟 가치'!$B$12:$L$16,AL$2,0)*$E460)</f>
        <v>52.919999999999902</v>
      </c>
      <c r="AM460">
        <f>SUM('스테이지별 몬스터 스텟'!AD460*'(참고)타워 스텟 가치'!$Q$17,'스테이지별 몬스터 스텟'!AE460*'(참고)타워 스텟 가치'!$R$17,'스테이지별 몬스터 스텟'!AF460*'(참고)타워 스텟 가치'!$S$17,'스테이지별 몬스터 스텟'!AG460*'(참고)타워 스텟 가치'!$T$17,'스테이지별 몬스터 스텟'!AH460*'(참고)타워 스텟 가치'!$U$17,'스테이지별 몬스터 스텟'!AI460*'(참고)타워 스텟 가치'!$V$17,'스테이지별 몬스터 스텟'!AJ460*'(참고)타워 스텟 가치'!$W$17,'스테이지별 몬스터 스텟'!AK460*'(참고)타워 스텟 가치'!$X$17,'스테이지별 몬스터 스텟'!AL460*'(참고)타워 스텟 가치'!$Y$17)</f>
        <v>285148.07999999955</v>
      </c>
      <c r="AN460">
        <v>3</v>
      </c>
    </row>
    <row r="461" spans="3:40" x14ac:dyDescent="0.3">
      <c r="C461">
        <v>2</v>
      </c>
      <c r="D461">
        <f t="shared" si="20"/>
        <v>92</v>
      </c>
      <c r="E461" s="52">
        <f>VLOOKUP(D461,'스테이지별 난이도 설정'!B:C,2,0)</f>
        <v>36.799999999999933</v>
      </c>
      <c r="F461" t="str">
        <f t="shared" si="21"/>
        <v>레어</v>
      </c>
      <c r="G461">
        <f t="shared" si="22"/>
        <v>6</v>
      </c>
      <c r="H461">
        <f>VLOOKUP($F461,'(참고)타워 스텟 가치'!$B$2:$L$6,H$2,0)+(VLOOKUP($F461,'(참고)타워 스텟 가치'!$B$2:$L$6,H$2,0)*$E461)</f>
        <v>425.24999999999926</v>
      </c>
      <c r="I461">
        <f>VLOOKUP($F461,'(참고)타워 스텟 가치'!$B$2:$L$6,I$2,0)+(VLOOKUP($F461,'(참고)타워 스텟 가치'!$B$2:$L$6,I$2,0)*$E461)</f>
        <v>85.049999999999855</v>
      </c>
      <c r="J461">
        <f>VLOOKUP($F461,'(참고)타워 스텟 가치'!$B$2:$L$6,J$2,0)+(VLOOKUP($F461,'(참고)타워 스텟 가치'!$B$2:$L$6,J$2,0)*$E461)</f>
        <v>188999.99999999968</v>
      </c>
      <c r="K461">
        <f>VLOOKUP($F461,'(참고)타워 스텟 가치'!$B$2:$L$6,K$2,0)+(VLOOKUP($F461,'(참고)타워 스텟 가치'!$B$2:$L$6,K$2,0)*$E461)</f>
        <v>1700.999999999997</v>
      </c>
      <c r="L461">
        <f>VLOOKUP($F461,'(참고)타워 스텟 가치'!$B$2:$L$6,L$2,0)+(VLOOKUP($F461,'(참고)타워 스텟 가치'!$B$2:$L$6,L$2,0)*$E461)</f>
        <v>28.349999999999952</v>
      </c>
      <c r="M461">
        <f>VLOOKUP($F461,'(참고)타워 스텟 가치'!$B$2:$L$6,M$2,0)+(VLOOKUP($F461,'(참고)타워 스텟 가치'!$B$2:$L$6,M$2,0)*$E461)</f>
        <v>11.33999999999998</v>
      </c>
      <c r="N461">
        <f>VLOOKUP($F461,'(참고)타워 스텟 가치'!$B$2:$L$6,N$2,0)+(VLOOKUP($F461,'(참고)타워 스텟 가치'!$B$2:$L$6,N$2,0)*$E461)</f>
        <v>0</v>
      </c>
      <c r="O461">
        <f>VLOOKUP($F461,'(참고)타워 스텟 가치'!$B$2:$L$6,O$2,0)+(VLOOKUP($F461,'(참고)타워 스텟 가치'!$B$2:$L$6,O$2,0)*$E461)</f>
        <v>0</v>
      </c>
      <c r="P461">
        <f>VLOOKUP($F461,'(참고)타워 스텟 가치'!$B$2:$L$6,P$2,0)+(VLOOKUP($F461,'(참고)타워 스텟 가치'!$B$2:$L$6,P$2,0)*$E461)</f>
        <v>26.459999999999951</v>
      </c>
      <c r="Q461">
        <f>SUM('스테이지별 몬스터 스텟'!H461*'(참고)타워 스텟 가치'!$Q$17,'스테이지별 몬스터 스텟'!I461*'(참고)타워 스텟 가치'!$R$17,'스테이지별 몬스터 스텟'!J461*'(참고)타워 스텟 가치'!$S$17,'스테이지별 몬스터 스텟'!K461*'(참고)타워 스텟 가치'!$T$17,'스테이지별 몬스터 스텟'!L461*'(참고)타워 스텟 가치'!$U$17,'스테이지별 몬스터 스텟'!M461*'(참고)타워 스텟 가치'!$V$17,'스테이지별 몬스터 스텟'!N461*'(참고)타워 스텟 가치'!$W$17,'스테이지별 몬스터 스텟'!O461*'(참고)타워 스텟 가치'!$X$17,'스테이지별 몬스터 스텟'!P461*'(참고)타워 스텟 가치'!$Y$17)</f>
        <v>288001.03499999957</v>
      </c>
      <c r="R461">
        <v>1</v>
      </c>
      <c r="S461">
        <f>VLOOKUP($F461,'(참고)타워 스텟 가치'!$B$7:$L$11,S$2,0)+(VLOOKUP($F461,'(참고)타워 스텟 가치'!$B$7:$L$11,S$2,0)*$E461)</f>
        <v>141.74999999999974</v>
      </c>
      <c r="T461">
        <f>VLOOKUP($F461,'(참고)타워 스텟 가치'!$B$7:$L$11,T$2,0)+(VLOOKUP($F461,'(참고)타워 스텟 가치'!$B$7:$L$11,T$2,0)*$E461)</f>
        <v>255.14999999999955</v>
      </c>
      <c r="U461">
        <f>VLOOKUP($F461,'(참고)타워 스텟 가치'!$B$7:$L$11,U$2,0)+(VLOOKUP($F461,'(참고)타워 스텟 가치'!$B$7:$L$11,U$2,0)*$E461)</f>
        <v>188999.99999999968</v>
      </c>
      <c r="V461">
        <f>VLOOKUP($F461,'(참고)타워 스텟 가치'!$B$7:$L$11,V$2,0)+(VLOOKUP($F461,'(참고)타워 스텟 가치'!$B$7:$L$11,V$2,0)*$E461)</f>
        <v>1700.999999999997</v>
      </c>
      <c r="W461">
        <f>VLOOKUP($F461,'(참고)타워 스텟 가치'!$B$7:$L$11,W$2,0)+(VLOOKUP($F461,'(참고)타워 스텟 가치'!$B$7:$L$11,W$2,0)*$E461)</f>
        <v>28.349999999999952</v>
      </c>
      <c r="X461">
        <f>VLOOKUP($F461,'(참고)타워 스텟 가치'!$B$7:$L$11,X$2,0)+(VLOOKUP($F461,'(참고)타워 스텟 가치'!$B$7:$L$11,X$2,0)*$E461)</f>
        <v>11.33999999999998</v>
      </c>
      <c r="Y461">
        <f>VLOOKUP($F461,'(참고)타워 스텟 가치'!$B$7:$L$11,Y$2,0)+(VLOOKUP($F461,'(참고)타워 스텟 가치'!$B$7:$L$11,Y$2,0)*$E461)</f>
        <v>0</v>
      </c>
      <c r="Z461">
        <f>VLOOKUP($F461,'(참고)타워 스텟 가치'!$B$7:$L$11,Z$2,0)+(VLOOKUP($F461,'(참고)타워 스텟 가치'!$B$7:$L$11,Z$2,0)*$E461)</f>
        <v>0</v>
      </c>
      <c r="AA461">
        <f>VLOOKUP($F461,'(참고)타워 스텟 가치'!$B$7:$L$11,AA$2,0)+(VLOOKUP($F461,'(참고)타워 스텟 가치'!$B$7:$L$11,AA$2,0)*$E461)</f>
        <v>26.459999999999951</v>
      </c>
      <c r="AB461">
        <f>SUM('스테이지별 몬스터 스텟'!S461*'(참고)타워 스텟 가치'!$Q$17,'스테이지별 몬스터 스텟'!T461*'(참고)타워 스텟 가치'!$R$17,'스테이지별 몬스터 스텟'!U461*'(참고)타워 스텟 가치'!$S$17,'스테이지별 몬스터 스텟'!V461*'(참고)타워 스텟 가치'!$T$17,'스테이지별 몬스터 스텟'!W461*'(참고)타워 스텟 가치'!$U$17,'스테이지별 몬스터 스텟'!X461*'(참고)타워 스텟 가치'!$V$17,'스테이지별 몬스터 스텟'!Y461*'(참고)타워 스텟 가치'!$W$17,'스테이지별 몬스터 스텟'!Z461*'(참고)타워 스텟 가치'!$X$17,'스테이지별 몬스터 스텟'!AA461*'(참고)타워 스텟 가치'!$Y$17)</f>
        <v>287689.18499999953</v>
      </c>
      <c r="AC461">
        <v>2</v>
      </c>
      <c r="AD461">
        <f>VLOOKUP($F461,'(참고)타워 스텟 가치'!$B$12:$L$16,AD$2,0)+(VLOOKUP($F461,'(참고)타워 스텟 가치'!$B$12:$L$16,AD$2,0)*$E461)</f>
        <v>141.74999999999974</v>
      </c>
      <c r="AE461">
        <f>VLOOKUP($F461,'(참고)타워 스텟 가치'!$B$12:$L$16,AE$2,0)+(VLOOKUP($F461,'(참고)타워 스텟 가치'!$B$12:$L$16,AE$2,0)*$E461)</f>
        <v>170.09999999999971</v>
      </c>
      <c r="AF461">
        <f>VLOOKUP($F461,'(참고)타워 스텟 가치'!$B$12:$L$16,AF$2,0)+(VLOOKUP($F461,'(참고)타워 스텟 가치'!$B$12:$L$16,AF$2,0)*$E461)</f>
        <v>188999.99999999968</v>
      </c>
      <c r="AG461">
        <f>VLOOKUP($F461,'(참고)타워 스텟 가치'!$B$12:$L$16,AG$2,0)+(VLOOKUP($F461,'(참고)타워 스텟 가치'!$B$12:$L$16,AG$2,0)*$E461)</f>
        <v>850.49999999999852</v>
      </c>
      <c r="AH461">
        <f>VLOOKUP($F461,'(참고)타워 스텟 가치'!$B$12:$L$16,AH$2,0)+(VLOOKUP($F461,'(참고)타워 스텟 가치'!$B$12:$L$16,AH$2,0)*$E461)</f>
        <v>28.349999999999952</v>
      </c>
      <c r="AI461">
        <f>VLOOKUP($F461,'(참고)타워 스텟 가치'!$B$12:$L$16,AI$2,0)+(VLOOKUP($F461,'(참고)타워 스텟 가치'!$B$12:$L$16,AI$2,0)*$E461)</f>
        <v>11.33999999999998</v>
      </c>
      <c r="AJ461">
        <f>VLOOKUP($F461,'(참고)타워 스텟 가치'!$B$12:$L$16,AJ$2,0)+(VLOOKUP($F461,'(참고)타워 스텟 가치'!$B$12:$L$16,AJ$2,0)*$E461)</f>
        <v>0</v>
      </c>
      <c r="AK461">
        <f>VLOOKUP($F461,'(참고)타워 스텟 가치'!$B$12:$L$16,AK$2,0)+(VLOOKUP($F461,'(참고)타워 스텟 가치'!$B$12:$L$16,AK$2,0)*$E461)</f>
        <v>0</v>
      </c>
      <c r="AL461">
        <f>VLOOKUP($F461,'(참고)타워 스텟 가치'!$B$12:$L$16,AL$2,0)+(VLOOKUP($F461,'(참고)타워 스텟 가치'!$B$12:$L$16,AL$2,0)*$E461)</f>
        <v>52.919999999999902</v>
      </c>
      <c r="AM461">
        <f>SUM('스테이지별 몬스터 스텟'!AD461*'(참고)타워 스텟 가치'!$Q$17,'스테이지별 몬스터 스텟'!AE461*'(참고)타워 스텟 가치'!$R$17,'스테이지별 몬스터 스텟'!AF461*'(참고)타워 스텟 가치'!$S$17,'스테이지별 몬스터 스텟'!AG461*'(참고)타워 스텟 가치'!$T$17,'스테이지별 몬스터 스텟'!AH461*'(참고)타워 스텟 가치'!$U$17,'스테이지별 몬스터 스텟'!AI461*'(참고)타워 스텟 가치'!$V$17,'스테이지별 몬스터 스텟'!AJ461*'(참고)타워 스텟 가치'!$W$17,'스테이지별 몬스터 스텟'!AK461*'(참고)타워 스텟 가치'!$X$17,'스테이지별 몬스터 스텟'!AL461*'(참고)타워 스텟 가치'!$Y$17)</f>
        <v>285913.52999999962</v>
      </c>
      <c r="AN461">
        <v>3</v>
      </c>
    </row>
    <row r="462" spans="3:40" x14ac:dyDescent="0.3">
      <c r="C462">
        <v>3</v>
      </c>
      <c r="D462">
        <f t="shared" si="20"/>
        <v>92</v>
      </c>
      <c r="E462" s="52">
        <f>VLOOKUP(D462,'스테이지별 난이도 설정'!B:C,2,0)</f>
        <v>36.799999999999933</v>
      </c>
      <c r="F462" t="str">
        <f t="shared" si="21"/>
        <v>에픽</v>
      </c>
      <c r="G462">
        <f t="shared" si="22"/>
        <v>6</v>
      </c>
      <c r="H462">
        <f>VLOOKUP($F462,'(참고)타워 스텟 가치'!$B$2:$L$6,H$2,0)+(VLOOKUP($F462,'(참고)타워 스텟 가치'!$B$2:$L$6,H$2,0)*$E462)</f>
        <v>637.87499999999886</v>
      </c>
      <c r="I462">
        <f>VLOOKUP($F462,'(참고)타워 스텟 가치'!$B$2:$L$6,I$2,0)+(VLOOKUP($F462,'(참고)타워 스텟 가치'!$B$2:$L$6,I$2,0)*$E462)</f>
        <v>127.57499999999978</v>
      </c>
      <c r="J462">
        <f>VLOOKUP($F462,'(참고)타워 스텟 가치'!$B$2:$L$6,J$2,0)+(VLOOKUP($F462,'(참고)타워 스텟 가치'!$B$2:$L$6,J$2,0)*$E462)</f>
        <v>188999.99999999968</v>
      </c>
      <c r="K462">
        <f>VLOOKUP($F462,'(참고)타워 스텟 가치'!$B$2:$L$6,K$2,0)+(VLOOKUP($F462,'(참고)타워 스텟 가치'!$B$2:$L$6,K$2,0)*$E462)</f>
        <v>2551.4999999999955</v>
      </c>
      <c r="L462">
        <f>VLOOKUP($F462,'(참고)타워 스텟 가치'!$B$2:$L$6,L$2,0)+(VLOOKUP($F462,'(참고)타워 스텟 가치'!$B$2:$L$6,L$2,0)*$E462)</f>
        <v>42.524999999999928</v>
      </c>
      <c r="M462">
        <f>VLOOKUP($F462,'(참고)타워 스텟 가치'!$B$2:$L$6,M$2,0)+(VLOOKUP($F462,'(참고)타워 스텟 가치'!$B$2:$L$6,M$2,0)*$E462)</f>
        <v>11.33999999999998</v>
      </c>
      <c r="N462">
        <f>VLOOKUP($F462,'(참고)타워 스텟 가치'!$B$2:$L$6,N$2,0)+(VLOOKUP($F462,'(참고)타워 스텟 가치'!$B$2:$L$6,N$2,0)*$E462)</f>
        <v>0</v>
      </c>
      <c r="O462">
        <f>VLOOKUP($F462,'(참고)타워 스텟 가치'!$B$2:$L$6,O$2,0)+(VLOOKUP($F462,'(참고)타워 스텟 가치'!$B$2:$L$6,O$2,0)*$E462)</f>
        <v>0</v>
      </c>
      <c r="P462">
        <f>VLOOKUP($F462,'(참고)타워 스텟 가치'!$B$2:$L$6,P$2,0)+(VLOOKUP($F462,'(참고)타워 스텟 가치'!$B$2:$L$6,P$2,0)*$E462)</f>
        <v>26.459999999999951</v>
      </c>
      <c r="Q462">
        <f>SUM('스테이지별 몬스터 스텟'!H462*'(참고)타워 스텟 가치'!$Q$17,'스테이지별 몬스터 스텟'!I462*'(참고)타워 스텟 가치'!$R$17,'스테이지별 몬스터 스텟'!J462*'(참고)타워 스텟 가치'!$S$17,'스테이지별 몬스터 스텟'!K462*'(참고)타워 스텟 가치'!$T$17,'스테이지별 몬스터 스텟'!L462*'(참고)타워 스텟 가치'!$U$17,'스테이지별 몬스터 스텟'!M462*'(참고)타워 스텟 가치'!$V$17,'스테이지별 몬스터 스텟'!N462*'(참고)타워 스텟 가치'!$W$17,'스테이지별 몬스터 스텟'!O462*'(참고)타워 스텟 가치'!$X$17,'스테이지별 몬스터 스텟'!P462*'(참고)타워 스텟 가치'!$Y$17)</f>
        <v>290219.42249999952</v>
      </c>
      <c r="R462">
        <v>1</v>
      </c>
      <c r="S462">
        <f>VLOOKUP($F462,'(참고)타워 스텟 가치'!$B$7:$L$11,S$2,0)+(VLOOKUP($F462,'(참고)타워 스텟 가치'!$B$7:$L$11,S$2,0)*$E462)</f>
        <v>212.62499999999963</v>
      </c>
      <c r="T462">
        <f>VLOOKUP($F462,'(참고)타워 스텟 가치'!$B$7:$L$11,T$2,0)+(VLOOKUP($F462,'(참고)타워 스텟 가치'!$B$7:$L$11,T$2,0)*$E462)</f>
        <v>382.72499999999934</v>
      </c>
      <c r="U462">
        <f>VLOOKUP($F462,'(참고)타워 스텟 가치'!$B$7:$L$11,U$2,0)+(VLOOKUP($F462,'(참고)타워 스텟 가치'!$B$7:$L$11,U$2,0)*$E462)</f>
        <v>188999.99999999968</v>
      </c>
      <c r="V462">
        <f>VLOOKUP($F462,'(참고)타워 스텟 가치'!$B$7:$L$11,V$2,0)+(VLOOKUP($F462,'(참고)타워 스텟 가치'!$B$7:$L$11,V$2,0)*$E462)</f>
        <v>2551.4999999999955</v>
      </c>
      <c r="W462">
        <f>VLOOKUP($F462,'(참고)타워 스텟 가치'!$B$7:$L$11,W$2,0)+(VLOOKUP($F462,'(참고)타워 스텟 가치'!$B$7:$L$11,W$2,0)*$E462)</f>
        <v>42.524999999999928</v>
      </c>
      <c r="X462">
        <f>VLOOKUP($F462,'(참고)타워 스텟 가치'!$B$7:$L$11,X$2,0)+(VLOOKUP($F462,'(참고)타워 스텟 가치'!$B$7:$L$11,X$2,0)*$E462)</f>
        <v>11.33999999999998</v>
      </c>
      <c r="Y462">
        <f>VLOOKUP($F462,'(참고)타워 스텟 가치'!$B$7:$L$11,Y$2,0)+(VLOOKUP($F462,'(참고)타워 스텟 가치'!$B$7:$L$11,Y$2,0)*$E462)</f>
        <v>0</v>
      </c>
      <c r="Z462">
        <f>VLOOKUP($F462,'(참고)타워 스텟 가치'!$B$7:$L$11,Z$2,0)+(VLOOKUP($F462,'(참고)타워 스텟 가치'!$B$7:$L$11,Z$2,0)*$E462)</f>
        <v>0</v>
      </c>
      <c r="AA462">
        <f>VLOOKUP($F462,'(참고)타워 스텟 가치'!$B$7:$L$11,AA$2,0)+(VLOOKUP($F462,'(참고)타워 스텟 가치'!$B$7:$L$11,AA$2,0)*$E462)</f>
        <v>26.459999999999951</v>
      </c>
      <c r="AB462">
        <f>SUM('스테이지별 몬스터 스텟'!S462*'(참고)타워 스텟 가치'!$Q$17,'스테이지별 몬스터 스텟'!T462*'(참고)타워 스텟 가치'!$R$17,'스테이지별 몬스터 스텟'!U462*'(참고)타워 스텟 가치'!$S$17,'스테이지별 몬스터 스텟'!V462*'(참고)타워 스텟 가치'!$T$17,'스테이지별 몬스터 스텟'!W462*'(참고)타워 스텟 가치'!$U$17,'스테이지별 몬스터 스텟'!X462*'(참고)타워 스텟 가치'!$V$17,'스테이지별 몬스터 스텟'!Y462*'(참고)타워 스텟 가치'!$W$17,'스테이지별 몬스터 스텟'!Z462*'(참고)타워 스텟 가치'!$X$17,'스테이지별 몬스터 스텟'!AA462*'(참고)타워 스텟 가치'!$Y$17)</f>
        <v>289751.64749999956</v>
      </c>
      <c r="AC462">
        <v>2</v>
      </c>
      <c r="AD462">
        <f>VLOOKUP($F462,'(참고)타워 스텟 가치'!$B$12:$L$16,AD$2,0)+(VLOOKUP($F462,'(참고)타워 스텟 가치'!$B$12:$L$16,AD$2,0)*$E462)</f>
        <v>212.62499999999963</v>
      </c>
      <c r="AE462">
        <f>VLOOKUP($F462,'(참고)타워 스텟 가치'!$B$12:$L$16,AE$2,0)+(VLOOKUP($F462,'(참고)타워 스텟 가치'!$B$12:$L$16,AE$2,0)*$E462)</f>
        <v>255.14999999999955</v>
      </c>
      <c r="AF462">
        <f>VLOOKUP($F462,'(참고)타워 스텟 가치'!$B$12:$L$16,AF$2,0)+(VLOOKUP($F462,'(참고)타워 스텟 가치'!$B$12:$L$16,AF$2,0)*$E462)</f>
        <v>188999.99999999968</v>
      </c>
      <c r="AG462">
        <f>VLOOKUP($F462,'(참고)타워 스텟 가치'!$B$12:$L$16,AG$2,0)+(VLOOKUP($F462,'(참고)타워 스텟 가치'!$B$12:$L$16,AG$2,0)*$E462)</f>
        <v>1275.7499999999977</v>
      </c>
      <c r="AH462">
        <f>VLOOKUP($F462,'(참고)타워 스텟 가치'!$B$12:$L$16,AH$2,0)+(VLOOKUP($F462,'(참고)타워 스텟 가치'!$B$12:$L$16,AH$2,0)*$E462)</f>
        <v>42.524999999999928</v>
      </c>
      <c r="AI462">
        <f>VLOOKUP($F462,'(참고)타워 스텟 가치'!$B$12:$L$16,AI$2,0)+(VLOOKUP($F462,'(참고)타워 스텟 가치'!$B$12:$L$16,AI$2,0)*$E462)</f>
        <v>11.33999999999998</v>
      </c>
      <c r="AJ462">
        <f>VLOOKUP($F462,'(참고)타워 스텟 가치'!$B$12:$L$16,AJ$2,0)+(VLOOKUP($F462,'(참고)타워 스텟 가치'!$B$12:$L$16,AJ$2,0)*$E462)</f>
        <v>0</v>
      </c>
      <c r="AK462">
        <f>VLOOKUP($F462,'(참고)타워 스텟 가치'!$B$12:$L$16,AK$2,0)+(VLOOKUP($F462,'(참고)타워 스텟 가치'!$B$12:$L$16,AK$2,0)*$E462)</f>
        <v>0</v>
      </c>
      <c r="AL462">
        <f>VLOOKUP($F462,'(참고)타워 스텟 가치'!$B$12:$L$16,AL$2,0)+(VLOOKUP($F462,'(참고)타워 스텟 가치'!$B$12:$L$16,AL$2,0)*$E462)</f>
        <v>52.919999999999902</v>
      </c>
      <c r="AM462">
        <f>SUM('스테이지별 몬스터 스텟'!AD462*'(참고)타워 스텟 가치'!$Q$17,'스테이지별 몬스터 스텟'!AE462*'(참고)타워 스텟 가치'!$R$17,'스테이지별 몬스터 스텟'!AF462*'(참고)타워 스텟 가치'!$S$17,'스테이지별 몬스터 스텟'!AG462*'(참고)타워 스텟 가치'!$T$17,'스테이지별 몬스터 스텟'!AH462*'(참고)타워 스텟 가치'!$U$17,'스테이지별 몬스터 스텟'!AI462*'(참고)타워 스텟 가치'!$V$17,'스테이지별 몬스터 스텟'!AJ462*'(참고)타워 스텟 가치'!$W$17,'스테이지별 몬스터 스텟'!AK462*'(참고)타워 스텟 가치'!$X$17,'스테이지별 몬스터 스텟'!AL462*'(참고)타워 스텟 가치'!$Y$17)</f>
        <v>287061.70499999955</v>
      </c>
      <c r="AN462">
        <v>3</v>
      </c>
    </row>
    <row r="463" spans="3:40" x14ac:dyDescent="0.3">
      <c r="C463">
        <v>4</v>
      </c>
      <c r="D463">
        <f t="shared" si="20"/>
        <v>92</v>
      </c>
      <c r="E463" s="52">
        <f>VLOOKUP(D463,'스테이지별 난이도 설정'!B:C,2,0)</f>
        <v>36.799999999999933</v>
      </c>
      <c r="F463" t="str">
        <f t="shared" si="21"/>
        <v>유니크</v>
      </c>
      <c r="G463">
        <f t="shared" si="22"/>
        <v>6</v>
      </c>
      <c r="H463">
        <f>VLOOKUP($F463,'(참고)타워 스텟 가치'!$B$2:$L$6,H$2,0)+(VLOOKUP($F463,'(참고)타워 스텟 가치'!$B$2:$L$6,H$2,0)*$E463)</f>
        <v>956.81249999999829</v>
      </c>
      <c r="I463">
        <f>VLOOKUP($F463,'(참고)타워 스텟 가치'!$B$2:$L$6,I$2,0)+(VLOOKUP($F463,'(참고)타워 스텟 가치'!$B$2:$L$6,I$2,0)*$E463)</f>
        <v>191.36249999999967</v>
      </c>
      <c r="J463">
        <f>VLOOKUP($F463,'(참고)타워 스텟 가치'!$B$2:$L$6,J$2,0)+(VLOOKUP($F463,'(참고)타워 스텟 가치'!$B$2:$L$6,J$2,0)*$E463)</f>
        <v>188999.99999999968</v>
      </c>
      <c r="K463">
        <f>VLOOKUP($F463,'(참고)타워 스텟 가치'!$B$2:$L$6,K$2,0)+(VLOOKUP($F463,'(참고)타워 스텟 가치'!$B$2:$L$6,K$2,0)*$E463)</f>
        <v>3827.2499999999932</v>
      </c>
      <c r="L463">
        <f>VLOOKUP($F463,'(참고)타워 스텟 가치'!$B$2:$L$6,L$2,0)+(VLOOKUP($F463,'(참고)타워 스텟 가치'!$B$2:$L$6,L$2,0)*$E463)</f>
        <v>63.787499999999888</v>
      </c>
      <c r="M463">
        <f>VLOOKUP($F463,'(참고)타워 스텟 가치'!$B$2:$L$6,M$2,0)+(VLOOKUP($F463,'(참고)타워 스텟 가치'!$B$2:$L$6,M$2,0)*$E463)</f>
        <v>11.33999999999998</v>
      </c>
      <c r="N463">
        <f>VLOOKUP($F463,'(참고)타워 스텟 가치'!$B$2:$L$6,N$2,0)+(VLOOKUP($F463,'(참고)타워 스텟 가치'!$B$2:$L$6,N$2,0)*$E463)</f>
        <v>0</v>
      </c>
      <c r="O463">
        <f>VLOOKUP($F463,'(참고)타워 스텟 가치'!$B$2:$L$6,O$2,0)+(VLOOKUP($F463,'(참고)타워 스텟 가치'!$B$2:$L$6,O$2,0)*$E463)</f>
        <v>0</v>
      </c>
      <c r="P463">
        <f>VLOOKUP($F463,'(참고)타워 스텟 가치'!$B$2:$L$6,P$2,0)+(VLOOKUP($F463,'(참고)타워 스텟 가치'!$B$2:$L$6,P$2,0)*$E463)</f>
        <v>37.799999999999933</v>
      </c>
      <c r="Q463">
        <f>SUM('스테이지별 몬스터 스텟'!H463*'(참고)타워 스텟 가치'!$Q$17,'스테이지별 몬스터 스텟'!I463*'(참고)타워 스텟 가치'!$R$17,'스테이지별 몬스터 스텟'!J463*'(참고)타워 스텟 가치'!$S$17,'스테이지별 몬스터 스텟'!K463*'(참고)타워 스텟 가치'!$T$17,'스테이지별 몬스터 스텟'!L463*'(참고)타워 스텟 가치'!$U$17,'스테이지별 몬스터 스텟'!M463*'(참고)타워 스텟 가치'!$V$17,'스테이지별 몬스터 스텟'!N463*'(참고)타워 스텟 가치'!$W$17,'스테이지별 몬스터 스텟'!O463*'(참고)타워 스텟 가치'!$X$17,'스테이지별 몬스터 스텟'!P463*'(참고)타워 스텟 가치'!$Y$17)</f>
        <v>293569.68374999956</v>
      </c>
      <c r="R463">
        <v>1</v>
      </c>
      <c r="S463">
        <f>VLOOKUP($F463,'(참고)타워 스텟 가치'!$B$7:$L$11,S$2,0)+(VLOOKUP($F463,'(참고)타워 스텟 가치'!$B$7:$L$11,S$2,0)*$E463)</f>
        <v>318.93749999999943</v>
      </c>
      <c r="T463">
        <f>VLOOKUP($F463,'(참고)타워 스텟 가치'!$B$7:$L$11,T$2,0)+(VLOOKUP($F463,'(참고)타워 스텟 가치'!$B$7:$L$11,T$2,0)*$E463)</f>
        <v>574.08749999999895</v>
      </c>
      <c r="U463">
        <f>VLOOKUP($F463,'(참고)타워 스텟 가치'!$B$7:$L$11,U$2,0)+(VLOOKUP($F463,'(참고)타워 스텟 가치'!$B$7:$L$11,U$2,0)*$E463)</f>
        <v>188999.99999999968</v>
      </c>
      <c r="V463">
        <f>VLOOKUP($F463,'(참고)타워 스텟 가치'!$B$7:$L$11,V$2,0)+(VLOOKUP($F463,'(참고)타워 스텟 가치'!$B$7:$L$11,V$2,0)*$E463)</f>
        <v>3827.2499999999932</v>
      </c>
      <c r="W463">
        <f>VLOOKUP($F463,'(참고)타워 스텟 가치'!$B$7:$L$11,W$2,0)+(VLOOKUP($F463,'(참고)타워 스텟 가치'!$B$7:$L$11,W$2,0)*$E463)</f>
        <v>63.787499999999888</v>
      </c>
      <c r="X463">
        <f>VLOOKUP($F463,'(참고)타워 스텟 가치'!$B$7:$L$11,X$2,0)+(VLOOKUP($F463,'(참고)타워 스텟 가치'!$B$7:$L$11,X$2,0)*$E463)</f>
        <v>11.33999999999998</v>
      </c>
      <c r="Y463">
        <f>VLOOKUP($F463,'(참고)타워 스텟 가치'!$B$7:$L$11,Y$2,0)+(VLOOKUP($F463,'(참고)타워 스텟 가치'!$B$7:$L$11,Y$2,0)*$E463)</f>
        <v>0</v>
      </c>
      <c r="Z463">
        <f>VLOOKUP($F463,'(참고)타워 스텟 가치'!$B$7:$L$11,Z$2,0)+(VLOOKUP($F463,'(참고)타워 스텟 가치'!$B$7:$L$11,Z$2,0)*$E463)</f>
        <v>0</v>
      </c>
      <c r="AA463">
        <f>VLOOKUP($F463,'(참고)타워 스텟 가치'!$B$7:$L$11,AA$2,0)+(VLOOKUP($F463,'(참고)타워 스텟 가치'!$B$7:$L$11,AA$2,0)*$E463)</f>
        <v>37.799999999999933</v>
      </c>
      <c r="AB463">
        <f>SUM('스테이지별 몬스터 스텟'!S463*'(참고)타워 스텟 가치'!$Q$17,'스테이지별 몬스터 스텟'!T463*'(참고)타워 스텟 가치'!$R$17,'스테이지별 몬스터 스텟'!U463*'(참고)타워 스텟 가치'!$S$17,'스테이지별 몬스터 스텟'!V463*'(참고)타워 스텟 가치'!$T$17,'스테이지별 몬스터 스텟'!W463*'(참고)타워 스텟 가치'!$U$17,'스테이지별 몬스터 스텟'!X463*'(참고)타워 스텟 가치'!$V$17,'스테이지별 몬스터 스텟'!Y463*'(참고)타워 스텟 가치'!$W$17,'스테이지별 몬스터 스텟'!Z463*'(참고)타워 스텟 가치'!$X$17,'스테이지별 몬스터 스텟'!AA463*'(참고)타워 스텟 가치'!$Y$17)</f>
        <v>292868.02124999953</v>
      </c>
      <c r="AC463">
        <v>2</v>
      </c>
      <c r="AD463">
        <f>VLOOKUP($F463,'(참고)타워 스텟 가치'!$B$12:$L$16,AD$2,0)+(VLOOKUP($F463,'(참고)타워 스텟 가치'!$B$12:$L$16,AD$2,0)*$E463)</f>
        <v>318.93749999999943</v>
      </c>
      <c r="AE463">
        <f>VLOOKUP($F463,'(참고)타워 스텟 가치'!$B$12:$L$16,AE$2,0)+(VLOOKUP($F463,'(참고)타워 스텟 가치'!$B$12:$L$16,AE$2,0)*$E463)</f>
        <v>382.72499999999934</v>
      </c>
      <c r="AF463">
        <f>VLOOKUP($F463,'(참고)타워 스텟 가치'!$B$12:$L$16,AF$2,0)+(VLOOKUP($F463,'(참고)타워 스텟 가치'!$B$12:$L$16,AF$2,0)*$E463)</f>
        <v>188999.99999999968</v>
      </c>
      <c r="AG463">
        <f>VLOOKUP($F463,'(참고)타워 스텟 가치'!$B$12:$L$16,AG$2,0)+(VLOOKUP($F463,'(참고)타워 스텟 가치'!$B$12:$L$16,AG$2,0)*$E463)</f>
        <v>1913.6249999999966</v>
      </c>
      <c r="AH463">
        <f>VLOOKUP($F463,'(참고)타워 스텟 가치'!$B$12:$L$16,AH$2,0)+(VLOOKUP($F463,'(참고)타워 스텟 가치'!$B$12:$L$16,AH$2,0)*$E463)</f>
        <v>63.787499999999888</v>
      </c>
      <c r="AI463">
        <f>VLOOKUP($F463,'(참고)타워 스텟 가치'!$B$12:$L$16,AI$2,0)+(VLOOKUP($F463,'(참고)타워 스텟 가치'!$B$12:$L$16,AI$2,0)*$E463)</f>
        <v>11.33999999999998</v>
      </c>
      <c r="AJ463">
        <f>VLOOKUP($F463,'(참고)타워 스텟 가치'!$B$12:$L$16,AJ$2,0)+(VLOOKUP($F463,'(참고)타워 스텟 가치'!$B$12:$L$16,AJ$2,0)*$E463)</f>
        <v>0</v>
      </c>
      <c r="AK463">
        <f>VLOOKUP($F463,'(참고)타워 스텟 가치'!$B$12:$L$16,AK$2,0)+(VLOOKUP($F463,'(참고)타워 스텟 가치'!$B$12:$L$16,AK$2,0)*$E463)</f>
        <v>0</v>
      </c>
      <c r="AL463">
        <f>VLOOKUP($F463,'(참고)타워 스텟 가치'!$B$12:$L$16,AL$2,0)+(VLOOKUP($F463,'(참고)타워 스텟 가치'!$B$12:$L$16,AL$2,0)*$E463)</f>
        <v>75.599999999999866</v>
      </c>
      <c r="AM463">
        <f>SUM('스테이지별 몬스터 스텟'!AD463*'(참고)타워 스텟 가치'!$Q$17,'스테이지별 몬스터 스텟'!AE463*'(참고)타워 스텟 가치'!$R$17,'스테이지별 몬스터 스텟'!AF463*'(참고)타워 스텟 가치'!$S$17,'스테이지별 몬스터 스텟'!AG463*'(참고)타워 스텟 가치'!$T$17,'스테이지별 몬스터 스텟'!AH463*'(참고)타워 스텟 가치'!$U$17,'스테이지별 몬스터 스텟'!AI463*'(참고)타워 스텟 가치'!$V$17,'스테이지별 몬스터 스텟'!AJ463*'(참고)타워 스텟 가치'!$W$17,'스테이지별 몬스터 스텟'!AK463*'(참고)타워 스텟 가치'!$X$17,'스테이지별 몬스터 스텟'!AL463*'(참고)타워 스텟 가치'!$Y$17)</f>
        <v>288829.32749999961</v>
      </c>
      <c r="AN463">
        <v>3</v>
      </c>
    </row>
    <row r="464" spans="3:40" x14ac:dyDescent="0.3">
      <c r="C464">
        <v>5</v>
      </c>
      <c r="D464">
        <f t="shared" ref="D464:D527" si="23">D459+1</f>
        <v>92</v>
      </c>
      <c r="E464" s="52">
        <f>VLOOKUP(D464,'스테이지별 난이도 설정'!B:C,2,0)</f>
        <v>36.799999999999933</v>
      </c>
      <c r="F464" t="str">
        <f t="shared" ref="F464:F527" si="24">F459</f>
        <v>스페셜</v>
      </c>
      <c r="G464">
        <f t="shared" si="22"/>
        <v>6</v>
      </c>
      <c r="H464">
        <f>VLOOKUP($F464,'(참고)타워 스텟 가치'!$B$2:$L$6,H$2,0)+(VLOOKUP($F464,'(참고)타워 스텟 가치'!$B$2:$L$6,H$2,0)*$E464)</f>
        <v>1435.2187499999975</v>
      </c>
      <c r="I464">
        <f>VLOOKUP($F464,'(참고)타워 스텟 가치'!$B$2:$L$6,I$2,0)+(VLOOKUP($F464,'(참고)타워 스텟 가치'!$B$2:$L$6,I$2,0)*$E464)</f>
        <v>287.04374999999948</v>
      </c>
      <c r="J464">
        <f>VLOOKUP($F464,'(참고)타워 스텟 가치'!$B$2:$L$6,J$2,0)+(VLOOKUP($F464,'(참고)타워 스텟 가치'!$B$2:$L$6,J$2,0)*$E464)</f>
        <v>188999.99999999968</v>
      </c>
      <c r="K464">
        <f>VLOOKUP($F464,'(참고)타워 스텟 가치'!$B$2:$L$6,K$2,0)+(VLOOKUP($F464,'(참고)타워 스텟 가치'!$B$2:$L$6,K$2,0)*$E464)</f>
        <v>5740.87499999999</v>
      </c>
      <c r="L464">
        <f>VLOOKUP($F464,'(참고)타워 스텟 가치'!$B$2:$L$6,L$2,0)+(VLOOKUP($F464,'(참고)타워 스텟 가치'!$B$2:$L$6,L$2,0)*$E464)</f>
        <v>95.681249999999835</v>
      </c>
      <c r="M464">
        <f>VLOOKUP($F464,'(참고)타워 스텟 가치'!$B$2:$L$6,M$2,0)+(VLOOKUP($F464,'(참고)타워 스텟 가치'!$B$2:$L$6,M$2,0)*$E464)</f>
        <v>11.33999999999998</v>
      </c>
      <c r="N464">
        <f>VLOOKUP($F464,'(참고)타워 스텟 가치'!$B$2:$L$6,N$2,0)+(VLOOKUP($F464,'(참고)타워 스텟 가치'!$B$2:$L$6,N$2,0)*$E464)</f>
        <v>0</v>
      </c>
      <c r="O464">
        <f>VLOOKUP($F464,'(참고)타워 스텟 가치'!$B$2:$L$6,O$2,0)+(VLOOKUP($F464,'(참고)타워 스텟 가치'!$B$2:$L$6,O$2,0)*$E464)</f>
        <v>0</v>
      </c>
      <c r="P464">
        <f>VLOOKUP($F464,'(참고)타워 스텟 가치'!$B$2:$L$6,P$2,0)+(VLOOKUP($F464,'(참고)타워 스텟 가치'!$B$2:$L$6,P$2,0)*$E464)</f>
        <v>37.799999999999933</v>
      </c>
      <c r="Q464">
        <f>SUM('스테이지별 몬스터 스텟'!H464*'(참고)타워 스텟 가치'!$Q$17,'스테이지별 몬스터 스텟'!I464*'(참고)타워 스텟 가치'!$R$17,'스테이지별 몬스터 스텟'!J464*'(참고)타워 스텟 가치'!$S$17,'스테이지별 몬스터 스텟'!K464*'(참고)타워 스텟 가치'!$T$17,'스테이지별 몬스터 스텟'!L464*'(참고)타워 스텟 가치'!$U$17,'스테이지별 몬스터 스텟'!M464*'(참고)타워 스텟 가치'!$V$17,'스테이지별 몬스터 스텟'!N464*'(참고)타워 스텟 가치'!$W$17,'스테이지별 몬스터 스텟'!O464*'(참고)타워 스텟 가치'!$X$17,'스테이지별 몬스터 스텟'!P464*'(참고)타워 스텟 가치'!$Y$17)</f>
        <v>298561.05562499951</v>
      </c>
      <c r="R464">
        <v>1</v>
      </c>
      <c r="S464">
        <f>VLOOKUP($F464,'(참고)타워 스텟 가치'!$B$7:$L$11,S$2,0)+(VLOOKUP($F464,'(참고)타워 스텟 가치'!$B$7:$L$11,S$2,0)*$E464)</f>
        <v>478.40624999999915</v>
      </c>
      <c r="T464">
        <f>VLOOKUP($F464,'(참고)타워 스텟 가치'!$B$7:$L$11,T$2,0)+(VLOOKUP($F464,'(참고)타워 스텟 가치'!$B$7:$L$11,T$2,0)*$E464)</f>
        <v>861.13124999999843</v>
      </c>
      <c r="U464">
        <f>VLOOKUP($F464,'(참고)타워 스텟 가치'!$B$7:$L$11,U$2,0)+(VLOOKUP($F464,'(참고)타워 스텟 가치'!$B$7:$L$11,U$2,0)*$E464)</f>
        <v>188999.99999999968</v>
      </c>
      <c r="V464">
        <f>VLOOKUP($F464,'(참고)타워 스텟 가치'!$B$7:$L$11,V$2,0)+(VLOOKUP($F464,'(참고)타워 스텟 가치'!$B$7:$L$11,V$2,0)*$E464)</f>
        <v>5740.87499999999</v>
      </c>
      <c r="W464">
        <f>VLOOKUP($F464,'(참고)타워 스텟 가치'!$B$7:$L$11,W$2,0)+(VLOOKUP($F464,'(참고)타워 스텟 가치'!$B$7:$L$11,W$2,0)*$E464)</f>
        <v>95.681249999999835</v>
      </c>
      <c r="X464">
        <f>VLOOKUP($F464,'(참고)타워 스텟 가치'!$B$7:$L$11,X$2,0)+(VLOOKUP($F464,'(참고)타워 스텟 가치'!$B$7:$L$11,X$2,0)*$E464)</f>
        <v>11.33999999999998</v>
      </c>
      <c r="Y464">
        <f>VLOOKUP($F464,'(참고)타워 스텟 가치'!$B$7:$L$11,Y$2,0)+(VLOOKUP($F464,'(참고)타워 스텟 가치'!$B$7:$L$11,Y$2,0)*$E464)</f>
        <v>0</v>
      </c>
      <c r="Z464">
        <f>VLOOKUP($F464,'(참고)타워 스텟 가치'!$B$7:$L$11,Z$2,0)+(VLOOKUP($F464,'(참고)타워 스텟 가치'!$B$7:$L$11,Z$2,0)*$E464)</f>
        <v>0</v>
      </c>
      <c r="AA464">
        <f>VLOOKUP($F464,'(참고)타워 스텟 가치'!$B$7:$L$11,AA$2,0)+(VLOOKUP($F464,'(참고)타워 스텟 가치'!$B$7:$L$11,AA$2,0)*$E464)</f>
        <v>37.799999999999933</v>
      </c>
      <c r="AB464">
        <f>SUM('스테이지별 몬스터 스텟'!S464*'(참고)타워 스텟 가치'!$Q$17,'스테이지별 몬스터 스텟'!T464*'(참고)타워 스텟 가치'!$R$17,'스테이지별 몬스터 스텟'!U464*'(참고)타워 스텟 가치'!$S$17,'스테이지별 몬스터 스텟'!V464*'(참고)타워 스텟 가치'!$T$17,'스테이지별 몬스터 스텟'!W464*'(참고)타워 스텟 가치'!$U$17,'스테이지별 몬스터 스텟'!X464*'(참고)타워 스텟 가치'!$V$17,'스테이지별 몬스터 스텟'!Y464*'(참고)타워 스텟 가치'!$W$17,'스테이지별 몬스터 스텟'!Z464*'(참고)타워 스텟 가치'!$X$17,'스테이지별 몬스터 스텟'!AA464*'(참고)타워 스텟 가치'!$Y$17)</f>
        <v>297508.56187499955</v>
      </c>
      <c r="AC464">
        <v>2</v>
      </c>
      <c r="AD464">
        <f>VLOOKUP($F464,'(참고)타워 스텟 가치'!$B$12:$L$16,AD$2,0)+(VLOOKUP($F464,'(참고)타워 스텟 가치'!$B$12:$L$16,AD$2,0)*$E464)</f>
        <v>478.40624999999915</v>
      </c>
      <c r="AE464">
        <f>VLOOKUP($F464,'(참고)타워 스텟 가치'!$B$12:$L$16,AE$2,0)+(VLOOKUP($F464,'(참고)타워 스텟 가치'!$B$12:$L$16,AE$2,0)*$E464)</f>
        <v>574.08749999999895</v>
      </c>
      <c r="AF464">
        <f>VLOOKUP($F464,'(참고)타워 스텟 가치'!$B$12:$L$16,AF$2,0)+(VLOOKUP($F464,'(참고)타워 스텟 가치'!$B$12:$L$16,AF$2,0)*$E464)</f>
        <v>188999.99999999968</v>
      </c>
      <c r="AG464">
        <f>VLOOKUP($F464,'(참고)타워 스텟 가치'!$B$12:$L$16,AG$2,0)+(VLOOKUP($F464,'(참고)타워 스텟 가치'!$B$12:$L$16,AG$2,0)*$E464)</f>
        <v>2870.437499999995</v>
      </c>
      <c r="AH464">
        <f>VLOOKUP($F464,'(참고)타워 스텟 가치'!$B$12:$L$16,AH$2,0)+(VLOOKUP($F464,'(참고)타워 스텟 가치'!$B$12:$L$16,AH$2,0)*$E464)</f>
        <v>95.681249999999835</v>
      </c>
      <c r="AI464">
        <f>VLOOKUP($F464,'(참고)타워 스텟 가치'!$B$12:$L$16,AI$2,0)+(VLOOKUP($F464,'(참고)타워 스텟 가치'!$B$12:$L$16,AI$2,0)*$E464)</f>
        <v>11.33999999999998</v>
      </c>
      <c r="AJ464">
        <f>VLOOKUP($F464,'(참고)타워 스텟 가치'!$B$12:$L$16,AJ$2,0)+(VLOOKUP($F464,'(참고)타워 스텟 가치'!$B$12:$L$16,AJ$2,0)*$E464)</f>
        <v>0</v>
      </c>
      <c r="AK464">
        <f>VLOOKUP($F464,'(참고)타워 스텟 가치'!$B$12:$L$16,AK$2,0)+(VLOOKUP($F464,'(참고)타워 스텟 가치'!$B$12:$L$16,AK$2,0)*$E464)</f>
        <v>0</v>
      </c>
      <c r="AL464">
        <f>VLOOKUP($F464,'(참고)타워 스텟 가치'!$B$12:$L$16,AL$2,0)+(VLOOKUP($F464,'(참고)타워 스텟 가치'!$B$12:$L$16,AL$2,0)*$E464)</f>
        <v>75.599999999999866</v>
      </c>
      <c r="AM464">
        <f>SUM('스테이지별 몬스터 스텟'!AD464*'(참고)타워 스텟 가치'!$Q$17,'스테이지별 몬스터 스텟'!AE464*'(참고)타워 스텟 가치'!$R$17,'스테이지별 몬스터 스텟'!AF464*'(참고)타워 스텟 가치'!$S$17,'스테이지별 몬스터 스텟'!AG464*'(참고)타워 스텟 가치'!$T$17,'스테이지별 몬스터 스텟'!AH464*'(참고)타워 스텟 가치'!$U$17,'스테이지별 몬스터 스텟'!AI464*'(참고)타워 스텟 가치'!$V$17,'스테이지별 몬스터 스텟'!AJ464*'(참고)타워 스텟 가치'!$W$17,'스테이지별 몬스터 스텟'!AK464*'(참고)타워 스텟 가치'!$X$17,'스테이지별 몬스터 스텟'!AL464*'(참고)타워 스텟 가치'!$Y$17)</f>
        <v>291412.72124999954</v>
      </c>
      <c r="AN464">
        <v>3</v>
      </c>
    </row>
    <row r="465" spans="3:40" x14ac:dyDescent="0.3">
      <c r="C465">
        <v>1</v>
      </c>
      <c r="D465">
        <f t="shared" si="23"/>
        <v>93</v>
      </c>
      <c r="E465" s="52">
        <f>VLOOKUP(D465,'스테이지별 난이도 설정'!B:C,2,0)</f>
        <v>37.199999999999932</v>
      </c>
      <c r="F465" t="str">
        <f t="shared" si="24"/>
        <v>일반</v>
      </c>
      <c r="G465">
        <f t="shared" si="22"/>
        <v>6</v>
      </c>
      <c r="H465">
        <f>VLOOKUP($F465,'(참고)타워 스텟 가치'!$B$2:$L$6,H$2,0)+(VLOOKUP($F465,'(참고)타워 스텟 가치'!$B$2:$L$6,H$2,0)*$E465)</f>
        <v>286.49999999999949</v>
      </c>
      <c r="I465">
        <f>VLOOKUP($F465,'(참고)타워 스텟 가치'!$B$2:$L$6,I$2,0)+(VLOOKUP($F465,'(참고)타워 스텟 가치'!$B$2:$L$6,I$2,0)*$E465)</f>
        <v>57.299999999999898</v>
      </c>
      <c r="J465">
        <f>VLOOKUP($F465,'(참고)타워 스텟 가치'!$B$2:$L$6,J$2,0)+(VLOOKUP($F465,'(참고)타워 스텟 가치'!$B$2:$L$6,J$2,0)*$E465)</f>
        <v>190999.99999999965</v>
      </c>
      <c r="K465">
        <f>VLOOKUP($F465,'(참고)타워 스텟 가치'!$B$2:$L$6,K$2,0)+(VLOOKUP($F465,'(참고)타워 스텟 가치'!$B$2:$L$6,K$2,0)*$E465)</f>
        <v>1145.999999999998</v>
      </c>
      <c r="L465">
        <f>VLOOKUP($F465,'(참고)타워 스텟 가치'!$B$2:$L$6,L$2,0)+(VLOOKUP($F465,'(참고)타워 스텟 가치'!$B$2:$L$6,L$2,0)*$E465)</f>
        <v>19.099999999999966</v>
      </c>
      <c r="M465">
        <f>VLOOKUP($F465,'(참고)타워 스텟 가치'!$B$2:$L$6,M$2,0)+(VLOOKUP($F465,'(참고)타워 스텟 가치'!$B$2:$L$6,M$2,0)*$E465)</f>
        <v>11.45999999999998</v>
      </c>
      <c r="N465">
        <f>VLOOKUP($F465,'(참고)타워 스텟 가치'!$B$2:$L$6,N$2,0)+(VLOOKUP($F465,'(참고)타워 스텟 가치'!$B$2:$L$6,N$2,0)*$E465)</f>
        <v>0</v>
      </c>
      <c r="O465">
        <f>VLOOKUP($F465,'(참고)타워 스텟 가치'!$B$2:$L$6,O$2,0)+(VLOOKUP($F465,'(참고)타워 스텟 가치'!$B$2:$L$6,O$2,0)*$E465)</f>
        <v>0</v>
      </c>
      <c r="P465">
        <f>VLOOKUP($F465,'(참고)타워 스텟 가치'!$B$2:$L$6,P$2,0)+(VLOOKUP($F465,'(참고)타워 스텟 가치'!$B$2:$L$6,P$2,0)*$E465)</f>
        <v>26.739999999999949</v>
      </c>
      <c r="Q465">
        <f>SUM('스테이지별 몬스터 스텟'!H465*'(참고)타워 스텟 가치'!$Q$17,'스테이지별 몬스터 스텟'!I465*'(참고)타워 스텟 가치'!$R$17,'스테이지별 몬스터 스텟'!J465*'(참고)타워 스텟 가치'!$S$17,'스테이지별 몬스터 스텟'!K465*'(참고)타워 스텟 가치'!$T$17,'스테이지별 몬스터 스텟'!L465*'(참고)타워 스텟 가치'!$U$17,'스테이지별 몬스터 스텟'!M465*'(참고)타워 스텟 가치'!$V$17,'스테이지별 몬스터 스텟'!N465*'(참고)타워 스텟 가치'!$W$17,'스테이지별 몬스터 스텟'!O465*'(참고)타워 스텟 가치'!$X$17,'스테이지별 몬스터 스텟'!P465*'(참고)타워 스텟 가치'!$Y$17)</f>
        <v>289554.0899999995</v>
      </c>
      <c r="R465">
        <v>1</v>
      </c>
      <c r="S465">
        <f>VLOOKUP($F465,'(참고)타워 스텟 가치'!$B$7:$L$11,S$2,0)+(VLOOKUP($F465,'(참고)타워 스텟 가치'!$B$7:$L$11,S$2,0)*$E465)</f>
        <v>95.499999999999829</v>
      </c>
      <c r="T465">
        <f>VLOOKUP($F465,'(참고)타워 스텟 가치'!$B$7:$L$11,T$2,0)+(VLOOKUP($F465,'(참고)타워 스텟 가치'!$B$7:$L$11,T$2,0)*$E465)</f>
        <v>171.89999999999969</v>
      </c>
      <c r="U465">
        <f>VLOOKUP($F465,'(참고)타워 스텟 가치'!$B$7:$L$11,U$2,0)+(VLOOKUP($F465,'(참고)타워 스텟 가치'!$B$7:$L$11,U$2,0)*$E465)</f>
        <v>190999.99999999965</v>
      </c>
      <c r="V465">
        <f>VLOOKUP($F465,'(참고)타워 스텟 가치'!$B$7:$L$11,V$2,0)+(VLOOKUP($F465,'(참고)타워 스텟 가치'!$B$7:$L$11,V$2,0)*$E465)</f>
        <v>1145.999999999998</v>
      </c>
      <c r="W465">
        <f>VLOOKUP($F465,'(참고)타워 스텟 가치'!$B$7:$L$11,W$2,0)+(VLOOKUP($F465,'(참고)타워 스텟 가치'!$B$7:$L$11,W$2,0)*$E465)</f>
        <v>19.099999999999966</v>
      </c>
      <c r="X465">
        <f>VLOOKUP($F465,'(참고)타워 스텟 가치'!$B$7:$L$11,X$2,0)+(VLOOKUP($F465,'(참고)타워 스텟 가치'!$B$7:$L$11,X$2,0)*$E465)</f>
        <v>11.45999999999998</v>
      </c>
      <c r="Y465">
        <f>VLOOKUP($F465,'(참고)타워 스텟 가치'!$B$7:$L$11,Y$2,0)+(VLOOKUP($F465,'(참고)타워 스텟 가치'!$B$7:$L$11,Y$2,0)*$E465)</f>
        <v>0</v>
      </c>
      <c r="Z465">
        <f>VLOOKUP($F465,'(참고)타워 스텟 가치'!$B$7:$L$11,Z$2,0)+(VLOOKUP($F465,'(참고)타워 스텟 가치'!$B$7:$L$11,Z$2,0)*$E465)</f>
        <v>0</v>
      </c>
      <c r="AA465">
        <f>VLOOKUP($F465,'(참고)타워 스텟 가치'!$B$7:$L$11,AA$2,0)+(VLOOKUP($F465,'(참고)타워 스텟 가치'!$B$7:$L$11,AA$2,0)*$E465)</f>
        <v>26.739999999999949</v>
      </c>
      <c r="AB465">
        <f>SUM('스테이지별 몬스터 스텟'!S465*'(참고)타워 스텟 가치'!$Q$17,'스테이지별 몬스터 스텟'!T465*'(참고)타워 스텟 가치'!$R$17,'스테이지별 몬스터 스텟'!U465*'(참고)타워 스텟 가치'!$S$17,'스테이지별 몬스터 스텟'!V465*'(참고)타워 스텟 가치'!$T$17,'스테이지별 몬스터 스텟'!W465*'(참고)타워 스텟 가치'!$U$17,'스테이지별 몬스터 스텟'!X465*'(참고)타워 스텟 가치'!$V$17,'스테이지별 몬스터 스텟'!Y465*'(참고)타워 스텟 가치'!$W$17,'스테이지별 몬스터 스텟'!Z465*'(참고)타워 스텟 가치'!$X$17,'스테이지별 몬스터 스텟'!AA465*'(참고)타워 스텟 가치'!$Y$17)</f>
        <v>289343.98999999947</v>
      </c>
      <c r="AC465">
        <v>2</v>
      </c>
      <c r="AD465">
        <f>VLOOKUP($F465,'(참고)타워 스텟 가치'!$B$12:$L$16,AD$2,0)+(VLOOKUP($F465,'(참고)타워 스텟 가치'!$B$12:$L$16,AD$2,0)*$E465)</f>
        <v>95.499999999999829</v>
      </c>
      <c r="AE465">
        <f>VLOOKUP($F465,'(참고)타워 스텟 가치'!$B$12:$L$16,AE$2,0)+(VLOOKUP($F465,'(참고)타워 스텟 가치'!$B$12:$L$16,AE$2,0)*$E465)</f>
        <v>114.5999999999998</v>
      </c>
      <c r="AF465">
        <f>VLOOKUP($F465,'(참고)타워 스텟 가치'!$B$12:$L$16,AF$2,0)+(VLOOKUP($F465,'(참고)타워 스텟 가치'!$B$12:$L$16,AF$2,0)*$E465)</f>
        <v>190999.99999999965</v>
      </c>
      <c r="AG465">
        <f>VLOOKUP($F465,'(참고)타워 스텟 가치'!$B$12:$L$16,AG$2,0)+(VLOOKUP($F465,'(참고)타워 스텟 가치'!$B$12:$L$16,AG$2,0)*$E465)</f>
        <v>572.99999999999898</v>
      </c>
      <c r="AH465">
        <f>VLOOKUP($F465,'(참고)타워 스텟 가치'!$B$12:$L$16,AH$2,0)+(VLOOKUP($F465,'(참고)타워 스텟 가치'!$B$12:$L$16,AH$2,0)*$E465)</f>
        <v>19.099999999999966</v>
      </c>
      <c r="AI465">
        <f>VLOOKUP($F465,'(참고)타워 스텟 가치'!$B$12:$L$16,AI$2,0)+(VLOOKUP($F465,'(참고)타워 스텟 가치'!$B$12:$L$16,AI$2,0)*$E465)</f>
        <v>11.45999999999998</v>
      </c>
      <c r="AJ465">
        <f>VLOOKUP($F465,'(참고)타워 스텟 가치'!$B$12:$L$16,AJ$2,0)+(VLOOKUP($F465,'(참고)타워 스텟 가치'!$B$12:$L$16,AJ$2,0)*$E465)</f>
        <v>0</v>
      </c>
      <c r="AK465">
        <f>VLOOKUP($F465,'(참고)타워 스텟 가치'!$B$12:$L$16,AK$2,0)+(VLOOKUP($F465,'(참고)타워 스텟 가치'!$B$12:$L$16,AK$2,0)*$E465)</f>
        <v>0</v>
      </c>
      <c r="AL465">
        <f>VLOOKUP($F465,'(참고)타워 스텟 가치'!$B$12:$L$16,AL$2,0)+(VLOOKUP($F465,'(참고)타워 스텟 가치'!$B$12:$L$16,AL$2,0)*$E465)</f>
        <v>53.479999999999897</v>
      </c>
      <c r="AM465">
        <f>SUM('스테이지별 몬스터 스텟'!AD465*'(참고)타워 스텟 가치'!$Q$17,'스테이지별 몬스터 스텟'!AE465*'(참고)타워 스텟 가치'!$R$17,'스테이지별 몬스터 스텟'!AF465*'(참고)타워 스텟 가치'!$S$17,'스테이지별 몬스터 스텟'!AG465*'(참고)타워 스텟 가치'!$T$17,'스테이지별 몬스터 스텟'!AH465*'(참고)타워 스텟 가치'!$U$17,'스테이지별 몬스터 스텟'!AI465*'(참고)타워 스텟 가치'!$V$17,'스테이지별 몬스터 스텟'!AJ465*'(참고)타워 스텟 가치'!$W$17,'스테이지별 몬스터 스텟'!AK465*'(참고)타워 스텟 가치'!$X$17,'스테이지별 몬스터 스텟'!AL465*'(참고)타워 스텟 가치'!$Y$17)</f>
        <v>288165.51999999955</v>
      </c>
      <c r="AN465">
        <v>3</v>
      </c>
    </row>
    <row r="466" spans="3:40" x14ac:dyDescent="0.3">
      <c r="C466">
        <v>2</v>
      </c>
      <c r="D466">
        <f t="shared" si="23"/>
        <v>93</v>
      </c>
      <c r="E466" s="52">
        <f>VLOOKUP(D466,'스테이지별 난이도 설정'!B:C,2,0)</f>
        <v>37.199999999999932</v>
      </c>
      <c r="F466" t="str">
        <f t="shared" si="24"/>
        <v>레어</v>
      </c>
      <c r="G466">
        <f t="shared" si="22"/>
        <v>6</v>
      </c>
      <c r="H466">
        <f>VLOOKUP($F466,'(참고)타워 스텟 가치'!$B$2:$L$6,H$2,0)+(VLOOKUP($F466,'(참고)타워 스텟 가치'!$B$2:$L$6,H$2,0)*$E466)</f>
        <v>429.7499999999992</v>
      </c>
      <c r="I466">
        <f>VLOOKUP($F466,'(참고)타워 스텟 가치'!$B$2:$L$6,I$2,0)+(VLOOKUP($F466,'(참고)타워 스텟 가치'!$B$2:$L$6,I$2,0)*$E466)</f>
        <v>85.949999999999847</v>
      </c>
      <c r="J466">
        <f>VLOOKUP($F466,'(참고)타워 스텟 가치'!$B$2:$L$6,J$2,0)+(VLOOKUP($F466,'(참고)타워 스텟 가치'!$B$2:$L$6,J$2,0)*$E466)</f>
        <v>190999.99999999965</v>
      </c>
      <c r="K466">
        <f>VLOOKUP($F466,'(참고)타워 스텟 가치'!$B$2:$L$6,K$2,0)+(VLOOKUP($F466,'(참고)타워 스텟 가치'!$B$2:$L$6,K$2,0)*$E466)</f>
        <v>1718.9999999999968</v>
      </c>
      <c r="L466">
        <f>VLOOKUP($F466,'(참고)타워 스텟 가치'!$B$2:$L$6,L$2,0)+(VLOOKUP($F466,'(참고)타워 스텟 가치'!$B$2:$L$6,L$2,0)*$E466)</f>
        <v>28.649999999999949</v>
      </c>
      <c r="M466">
        <f>VLOOKUP($F466,'(참고)타워 스텟 가치'!$B$2:$L$6,M$2,0)+(VLOOKUP($F466,'(참고)타워 스텟 가치'!$B$2:$L$6,M$2,0)*$E466)</f>
        <v>11.45999999999998</v>
      </c>
      <c r="N466">
        <f>VLOOKUP($F466,'(참고)타워 스텟 가치'!$B$2:$L$6,N$2,0)+(VLOOKUP($F466,'(참고)타워 스텟 가치'!$B$2:$L$6,N$2,0)*$E466)</f>
        <v>0</v>
      </c>
      <c r="O466">
        <f>VLOOKUP($F466,'(참고)타워 스텟 가치'!$B$2:$L$6,O$2,0)+(VLOOKUP($F466,'(참고)타워 스텟 가치'!$B$2:$L$6,O$2,0)*$E466)</f>
        <v>0</v>
      </c>
      <c r="P466">
        <f>VLOOKUP($F466,'(참고)타워 스텟 가치'!$B$2:$L$6,P$2,0)+(VLOOKUP($F466,'(참고)타워 스텟 가치'!$B$2:$L$6,P$2,0)*$E466)</f>
        <v>26.739999999999949</v>
      </c>
      <c r="Q466">
        <f>SUM('스테이지별 몬스터 스텟'!H466*'(참고)타워 스텟 가치'!$Q$17,'스테이지별 몬스터 스텟'!I466*'(참고)타워 스텟 가치'!$R$17,'스테이지별 몬스터 스텟'!J466*'(참고)타워 스텟 가치'!$S$17,'스테이지별 몬스터 스텟'!K466*'(참고)타워 스텟 가치'!$T$17,'스테이지별 몬스터 스텟'!L466*'(참고)타워 스텟 가치'!$U$17,'스테이지별 몬스터 스텟'!M466*'(참고)타워 스텟 가치'!$V$17,'스테이지별 몬스터 스텟'!N466*'(참고)타워 스텟 가치'!$W$17,'스테이지별 몬스터 스텟'!O466*'(참고)타워 스텟 가치'!$X$17,'스테이지별 몬스터 스텟'!P466*'(참고)타워 스텟 가치'!$Y$17)</f>
        <v>291048.66499999946</v>
      </c>
      <c r="R466">
        <v>1</v>
      </c>
      <c r="S466">
        <f>VLOOKUP($F466,'(참고)타워 스텟 가치'!$B$7:$L$11,S$2,0)+(VLOOKUP($F466,'(참고)타워 스텟 가치'!$B$7:$L$11,S$2,0)*$E466)</f>
        <v>143.24999999999974</v>
      </c>
      <c r="T466">
        <f>VLOOKUP($F466,'(참고)타워 스텟 가치'!$B$7:$L$11,T$2,0)+(VLOOKUP($F466,'(참고)타워 스텟 가치'!$B$7:$L$11,T$2,0)*$E466)</f>
        <v>257.84999999999957</v>
      </c>
      <c r="U466">
        <f>VLOOKUP($F466,'(참고)타워 스텟 가치'!$B$7:$L$11,U$2,0)+(VLOOKUP($F466,'(참고)타워 스텟 가치'!$B$7:$L$11,U$2,0)*$E466)</f>
        <v>190999.99999999965</v>
      </c>
      <c r="V466">
        <f>VLOOKUP($F466,'(참고)타워 스텟 가치'!$B$7:$L$11,V$2,0)+(VLOOKUP($F466,'(참고)타워 스텟 가치'!$B$7:$L$11,V$2,0)*$E466)</f>
        <v>1718.9999999999968</v>
      </c>
      <c r="W466">
        <f>VLOOKUP($F466,'(참고)타워 스텟 가치'!$B$7:$L$11,W$2,0)+(VLOOKUP($F466,'(참고)타워 스텟 가치'!$B$7:$L$11,W$2,0)*$E466)</f>
        <v>28.649999999999949</v>
      </c>
      <c r="X466">
        <f>VLOOKUP($F466,'(참고)타워 스텟 가치'!$B$7:$L$11,X$2,0)+(VLOOKUP($F466,'(참고)타워 스텟 가치'!$B$7:$L$11,X$2,0)*$E466)</f>
        <v>11.45999999999998</v>
      </c>
      <c r="Y466">
        <f>VLOOKUP($F466,'(참고)타워 스텟 가치'!$B$7:$L$11,Y$2,0)+(VLOOKUP($F466,'(참고)타워 스텟 가치'!$B$7:$L$11,Y$2,0)*$E466)</f>
        <v>0</v>
      </c>
      <c r="Z466">
        <f>VLOOKUP($F466,'(참고)타워 스텟 가치'!$B$7:$L$11,Z$2,0)+(VLOOKUP($F466,'(참고)타워 스텟 가치'!$B$7:$L$11,Z$2,0)*$E466)</f>
        <v>0</v>
      </c>
      <c r="AA466">
        <f>VLOOKUP($F466,'(참고)타워 스텟 가치'!$B$7:$L$11,AA$2,0)+(VLOOKUP($F466,'(참고)타워 스텟 가치'!$B$7:$L$11,AA$2,0)*$E466)</f>
        <v>26.739999999999949</v>
      </c>
      <c r="AB466">
        <f>SUM('스테이지별 몬스터 스텟'!S466*'(참고)타워 스텟 가치'!$Q$17,'스테이지별 몬스터 스텟'!T466*'(참고)타워 스텟 가치'!$R$17,'스테이지별 몬스터 스텟'!U466*'(참고)타워 스텟 가치'!$S$17,'스테이지별 몬스터 스텟'!V466*'(참고)타워 스텟 가치'!$T$17,'스테이지별 몬스터 스텟'!W466*'(참고)타워 스텟 가치'!$U$17,'스테이지별 몬스터 스텟'!X466*'(참고)타워 스텟 가치'!$V$17,'스테이지별 몬스터 스텟'!Y466*'(참고)타워 스텟 가치'!$W$17,'스테이지별 몬스터 스텟'!Z466*'(참고)타워 스텟 가치'!$X$17,'스테이지별 몬스터 스텟'!AA466*'(참고)타워 스텟 가치'!$Y$17)</f>
        <v>290733.51499999949</v>
      </c>
      <c r="AC466">
        <v>2</v>
      </c>
      <c r="AD466">
        <f>VLOOKUP($F466,'(참고)타워 스텟 가치'!$B$12:$L$16,AD$2,0)+(VLOOKUP($F466,'(참고)타워 스텟 가치'!$B$12:$L$16,AD$2,0)*$E466)</f>
        <v>143.24999999999974</v>
      </c>
      <c r="AE466">
        <f>VLOOKUP($F466,'(참고)타워 스텟 가치'!$B$12:$L$16,AE$2,0)+(VLOOKUP($F466,'(참고)타워 스텟 가치'!$B$12:$L$16,AE$2,0)*$E466)</f>
        <v>171.89999999999969</v>
      </c>
      <c r="AF466">
        <f>VLOOKUP($F466,'(참고)타워 스텟 가치'!$B$12:$L$16,AF$2,0)+(VLOOKUP($F466,'(참고)타워 스텟 가치'!$B$12:$L$16,AF$2,0)*$E466)</f>
        <v>190999.99999999965</v>
      </c>
      <c r="AG466">
        <f>VLOOKUP($F466,'(참고)타워 스텟 가치'!$B$12:$L$16,AG$2,0)+(VLOOKUP($F466,'(참고)타워 스텟 가치'!$B$12:$L$16,AG$2,0)*$E466)</f>
        <v>859.49999999999841</v>
      </c>
      <c r="AH466">
        <f>VLOOKUP($F466,'(참고)타워 스텟 가치'!$B$12:$L$16,AH$2,0)+(VLOOKUP($F466,'(참고)타워 스텟 가치'!$B$12:$L$16,AH$2,0)*$E466)</f>
        <v>28.649999999999949</v>
      </c>
      <c r="AI466">
        <f>VLOOKUP($F466,'(참고)타워 스텟 가치'!$B$12:$L$16,AI$2,0)+(VLOOKUP($F466,'(참고)타워 스텟 가치'!$B$12:$L$16,AI$2,0)*$E466)</f>
        <v>11.45999999999998</v>
      </c>
      <c r="AJ466">
        <f>VLOOKUP($F466,'(참고)타워 스텟 가치'!$B$12:$L$16,AJ$2,0)+(VLOOKUP($F466,'(참고)타워 스텟 가치'!$B$12:$L$16,AJ$2,0)*$E466)</f>
        <v>0</v>
      </c>
      <c r="AK466">
        <f>VLOOKUP($F466,'(참고)타워 스텟 가치'!$B$12:$L$16,AK$2,0)+(VLOOKUP($F466,'(참고)타워 스텟 가치'!$B$12:$L$16,AK$2,0)*$E466)</f>
        <v>0</v>
      </c>
      <c r="AL466">
        <f>VLOOKUP($F466,'(참고)타워 스텟 가치'!$B$12:$L$16,AL$2,0)+(VLOOKUP($F466,'(참고)타워 스텟 가치'!$B$12:$L$16,AL$2,0)*$E466)</f>
        <v>53.479999999999897</v>
      </c>
      <c r="AM466">
        <f>SUM('스테이지별 몬스터 스텟'!AD466*'(참고)타워 스텟 가치'!$Q$17,'스테이지별 몬스터 스텟'!AE466*'(참고)타워 스텟 가치'!$R$17,'스테이지별 몬스터 스텟'!AF466*'(참고)타워 스텟 가치'!$S$17,'스테이지별 몬스터 스텟'!AG466*'(참고)타워 스텟 가치'!$T$17,'스테이지별 몬스터 스텟'!AH466*'(참고)타워 스텟 가치'!$U$17,'스테이지별 몬스터 스텟'!AI466*'(참고)타워 스텟 가치'!$V$17,'스테이지별 몬스터 스텟'!AJ466*'(참고)타워 스텟 가치'!$W$17,'스테이지별 몬스터 스텟'!AK466*'(참고)타워 스텟 가치'!$X$17,'스테이지별 몬스터 스텟'!AL466*'(참고)타워 스텟 가치'!$Y$17)</f>
        <v>288939.06999999948</v>
      </c>
      <c r="AN466">
        <v>3</v>
      </c>
    </row>
    <row r="467" spans="3:40" x14ac:dyDescent="0.3">
      <c r="C467">
        <v>3</v>
      </c>
      <c r="D467">
        <f t="shared" si="23"/>
        <v>93</v>
      </c>
      <c r="E467" s="52">
        <f>VLOOKUP(D467,'스테이지별 난이도 설정'!B:C,2,0)</f>
        <v>37.199999999999932</v>
      </c>
      <c r="F467" t="str">
        <f t="shared" si="24"/>
        <v>에픽</v>
      </c>
      <c r="G467">
        <f t="shared" si="22"/>
        <v>6</v>
      </c>
      <c r="H467">
        <f>VLOOKUP($F467,'(참고)타워 스텟 가치'!$B$2:$L$6,H$2,0)+(VLOOKUP($F467,'(참고)타워 스텟 가치'!$B$2:$L$6,H$2,0)*$E467)</f>
        <v>644.62499999999886</v>
      </c>
      <c r="I467">
        <f>VLOOKUP($F467,'(참고)타워 스텟 가치'!$B$2:$L$6,I$2,0)+(VLOOKUP($F467,'(참고)타워 스텟 가치'!$B$2:$L$6,I$2,0)*$E467)</f>
        <v>128.92499999999978</v>
      </c>
      <c r="J467">
        <f>VLOOKUP($F467,'(참고)타워 스텟 가치'!$B$2:$L$6,J$2,0)+(VLOOKUP($F467,'(참고)타워 스텟 가치'!$B$2:$L$6,J$2,0)*$E467)</f>
        <v>190999.99999999965</v>
      </c>
      <c r="K467">
        <f>VLOOKUP($F467,'(참고)타워 스텟 가치'!$B$2:$L$6,K$2,0)+(VLOOKUP($F467,'(참고)타워 스텟 가치'!$B$2:$L$6,K$2,0)*$E467)</f>
        <v>2578.4999999999955</v>
      </c>
      <c r="L467">
        <f>VLOOKUP($F467,'(참고)타워 스텟 가치'!$B$2:$L$6,L$2,0)+(VLOOKUP($F467,'(참고)타워 스텟 가치'!$B$2:$L$6,L$2,0)*$E467)</f>
        <v>42.974999999999923</v>
      </c>
      <c r="M467">
        <f>VLOOKUP($F467,'(참고)타워 스텟 가치'!$B$2:$L$6,M$2,0)+(VLOOKUP($F467,'(참고)타워 스텟 가치'!$B$2:$L$6,M$2,0)*$E467)</f>
        <v>11.45999999999998</v>
      </c>
      <c r="N467">
        <f>VLOOKUP($F467,'(참고)타워 스텟 가치'!$B$2:$L$6,N$2,0)+(VLOOKUP($F467,'(참고)타워 스텟 가치'!$B$2:$L$6,N$2,0)*$E467)</f>
        <v>0</v>
      </c>
      <c r="O467">
        <f>VLOOKUP($F467,'(참고)타워 스텟 가치'!$B$2:$L$6,O$2,0)+(VLOOKUP($F467,'(참고)타워 스텟 가치'!$B$2:$L$6,O$2,0)*$E467)</f>
        <v>0</v>
      </c>
      <c r="P467">
        <f>VLOOKUP($F467,'(참고)타워 스텟 가치'!$B$2:$L$6,P$2,0)+(VLOOKUP($F467,'(참고)타워 스텟 가치'!$B$2:$L$6,P$2,0)*$E467)</f>
        <v>26.739999999999949</v>
      </c>
      <c r="Q467">
        <f>SUM('스테이지별 몬스터 스텟'!H467*'(참고)타워 스텟 가치'!$Q$17,'스테이지별 몬스터 스텟'!I467*'(참고)타워 스텟 가치'!$R$17,'스테이지별 몬스터 스텟'!J467*'(참고)타워 스텟 가치'!$S$17,'스테이지별 몬스터 스텟'!K467*'(참고)타워 스텟 가치'!$T$17,'스테이지별 몬스터 스텟'!L467*'(참고)타워 스텟 가치'!$U$17,'스테이지별 몬스터 스텟'!M467*'(참고)타워 스텟 가치'!$V$17,'스테이지별 몬스터 스텟'!N467*'(참고)타워 스텟 가치'!$W$17,'스테이지별 몬스터 스텟'!O467*'(참고)타워 스텟 가치'!$X$17,'스테이지별 몬스터 스텟'!P467*'(참고)타워 스텟 가치'!$Y$17)</f>
        <v>293290.5274999995</v>
      </c>
      <c r="R467">
        <v>1</v>
      </c>
      <c r="S467">
        <f>VLOOKUP($F467,'(참고)타워 스텟 가치'!$B$7:$L$11,S$2,0)+(VLOOKUP($F467,'(참고)타워 스텟 가치'!$B$7:$L$11,S$2,0)*$E467)</f>
        <v>214.8749999999996</v>
      </c>
      <c r="T467">
        <f>VLOOKUP($F467,'(참고)타워 스텟 가치'!$B$7:$L$11,T$2,0)+(VLOOKUP($F467,'(참고)타워 스텟 가치'!$B$7:$L$11,T$2,0)*$E467)</f>
        <v>386.7749999999993</v>
      </c>
      <c r="U467">
        <f>VLOOKUP($F467,'(참고)타워 스텟 가치'!$B$7:$L$11,U$2,0)+(VLOOKUP($F467,'(참고)타워 스텟 가치'!$B$7:$L$11,U$2,0)*$E467)</f>
        <v>190999.99999999965</v>
      </c>
      <c r="V467">
        <f>VLOOKUP($F467,'(참고)타워 스텟 가치'!$B$7:$L$11,V$2,0)+(VLOOKUP($F467,'(참고)타워 스텟 가치'!$B$7:$L$11,V$2,0)*$E467)</f>
        <v>2578.4999999999955</v>
      </c>
      <c r="W467">
        <f>VLOOKUP($F467,'(참고)타워 스텟 가치'!$B$7:$L$11,W$2,0)+(VLOOKUP($F467,'(참고)타워 스텟 가치'!$B$7:$L$11,W$2,0)*$E467)</f>
        <v>42.974999999999923</v>
      </c>
      <c r="X467">
        <f>VLOOKUP($F467,'(참고)타워 스텟 가치'!$B$7:$L$11,X$2,0)+(VLOOKUP($F467,'(참고)타워 스텟 가치'!$B$7:$L$11,X$2,0)*$E467)</f>
        <v>11.45999999999998</v>
      </c>
      <c r="Y467">
        <f>VLOOKUP($F467,'(참고)타워 스텟 가치'!$B$7:$L$11,Y$2,0)+(VLOOKUP($F467,'(참고)타워 스텟 가치'!$B$7:$L$11,Y$2,0)*$E467)</f>
        <v>0</v>
      </c>
      <c r="Z467">
        <f>VLOOKUP($F467,'(참고)타워 스텟 가치'!$B$7:$L$11,Z$2,0)+(VLOOKUP($F467,'(참고)타워 스텟 가치'!$B$7:$L$11,Z$2,0)*$E467)</f>
        <v>0</v>
      </c>
      <c r="AA467">
        <f>VLOOKUP($F467,'(참고)타워 스텟 가치'!$B$7:$L$11,AA$2,0)+(VLOOKUP($F467,'(참고)타워 스텟 가치'!$B$7:$L$11,AA$2,0)*$E467)</f>
        <v>26.739999999999949</v>
      </c>
      <c r="AB467">
        <f>SUM('스테이지별 몬스터 스텟'!S467*'(참고)타워 스텟 가치'!$Q$17,'스테이지별 몬스터 스텟'!T467*'(참고)타워 스텟 가치'!$R$17,'스테이지별 몬스터 스텟'!U467*'(참고)타워 스텟 가치'!$S$17,'스테이지별 몬스터 스텟'!V467*'(참고)타워 스텟 가치'!$T$17,'스테이지별 몬스터 스텟'!W467*'(참고)타워 스텟 가치'!$U$17,'스테이지별 몬스터 스텟'!X467*'(참고)타워 스텟 가치'!$V$17,'스테이지별 몬스터 스텟'!Y467*'(참고)타워 스텟 가치'!$W$17,'스테이지별 몬스터 스텟'!Z467*'(참고)타워 스텟 가치'!$X$17,'스테이지별 몬스터 스텟'!AA467*'(참고)타워 스텟 가치'!$Y$17)</f>
        <v>292817.80249999947</v>
      </c>
      <c r="AC467">
        <v>2</v>
      </c>
      <c r="AD467">
        <f>VLOOKUP($F467,'(참고)타워 스텟 가치'!$B$12:$L$16,AD$2,0)+(VLOOKUP($F467,'(참고)타워 스텟 가치'!$B$12:$L$16,AD$2,0)*$E467)</f>
        <v>214.8749999999996</v>
      </c>
      <c r="AE467">
        <f>VLOOKUP($F467,'(참고)타워 스텟 가치'!$B$12:$L$16,AE$2,0)+(VLOOKUP($F467,'(참고)타워 스텟 가치'!$B$12:$L$16,AE$2,0)*$E467)</f>
        <v>257.84999999999957</v>
      </c>
      <c r="AF467">
        <f>VLOOKUP($F467,'(참고)타워 스텟 가치'!$B$12:$L$16,AF$2,0)+(VLOOKUP($F467,'(참고)타워 스텟 가치'!$B$12:$L$16,AF$2,0)*$E467)</f>
        <v>190999.99999999965</v>
      </c>
      <c r="AG467">
        <f>VLOOKUP($F467,'(참고)타워 스텟 가치'!$B$12:$L$16,AG$2,0)+(VLOOKUP($F467,'(참고)타워 스텟 가치'!$B$12:$L$16,AG$2,0)*$E467)</f>
        <v>1289.2499999999977</v>
      </c>
      <c r="AH467">
        <f>VLOOKUP($F467,'(참고)타워 스텟 가치'!$B$12:$L$16,AH$2,0)+(VLOOKUP($F467,'(참고)타워 스텟 가치'!$B$12:$L$16,AH$2,0)*$E467)</f>
        <v>42.974999999999923</v>
      </c>
      <c r="AI467">
        <f>VLOOKUP($F467,'(참고)타워 스텟 가치'!$B$12:$L$16,AI$2,0)+(VLOOKUP($F467,'(참고)타워 스텟 가치'!$B$12:$L$16,AI$2,0)*$E467)</f>
        <v>11.45999999999998</v>
      </c>
      <c r="AJ467">
        <f>VLOOKUP($F467,'(참고)타워 스텟 가치'!$B$12:$L$16,AJ$2,0)+(VLOOKUP($F467,'(참고)타워 스텟 가치'!$B$12:$L$16,AJ$2,0)*$E467)</f>
        <v>0</v>
      </c>
      <c r="AK467">
        <f>VLOOKUP($F467,'(참고)타워 스텟 가치'!$B$12:$L$16,AK$2,0)+(VLOOKUP($F467,'(참고)타워 스텟 가치'!$B$12:$L$16,AK$2,0)*$E467)</f>
        <v>0</v>
      </c>
      <c r="AL467">
        <f>VLOOKUP($F467,'(참고)타워 스텟 가치'!$B$12:$L$16,AL$2,0)+(VLOOKUP($F467,'(참고)타워 스텟 가치'!$B$12:$L$16,AL$2,0)*$E467)</f>
        <v>53.479999999999897</v>
      </c>
      <c r="AM467">
        <f>SUM('스테이지별 몬스터 스텟'!AD467*'(참고)타워 스텟 가치'!$Q$17,'스테이지별 몬스터 스텟'!AE467*'(참고)타워 스텟 가치'!$R$17,'스테이지별 몬스터 스텟'!AF467*'(참고)타워 스텟 가치'!$S$17,'스테이지별 몬스터 스텟'!AG467*'(참고)타워 스텟 가치'!$T$17,'스테이지별 몬스터 스텟'!AH467*'(참고)타워 스텟 가치'!$U$17,'스테이지별 몬스터 스텟'!AI467*'(참고)타워 스텟 가치'!$V$17,'스테이지별 몬스터 스텟'!AJ467*'(참고)타워 스텟 가치'!$W$17,'스테이지별 몬스터 스텟'!AK467*'(참고)타워 스텟 가치'!$X$17,'스테이지별 몬스터 스텟'!AL467*'(참고)타워 스텟 가치'!$Y$17)</f>
        <v>290099.39499999955</v>
      </c>
      <c r="AN467">
        <v>3</v>
      </c>
    </row>
    <row r="468" spans="3:40" x14ac:dyDescent="0.3">
      <c r="C468">
        <v>4</v>
      </c>
      <c r="D468">
        <f t="shared" si="23"/>
        <v>93</v>
      </c>
      <c r="E468" s="52">
        <f>VLOOKUP(D468,'스테이지별 난이도 설정'!B:C,2,0)</f>
        <v>37.199999999999932</v>
      </c>
      <c r="F468" t="str">
        <f t="shared" si="24"/>
        <v>유니크</v>
      </c>
      <c r="G468">
        <f t="shared" si="22"/>
        <v>6</v>
      </c>
      <c r="H468">
        <f>VLOOKUP($F468,'(참고)타워 스텟 가치'!$B$2:$L$6,H$2,0)+(VLOOKUP($F468,'(참고)타워 스텟 가치'!$B$2:$L$6,H$2,0)*$E468)</f>
        <v>966.93749999999829</v>
      </c>
      <c r="I468">
        <f>VLOOKUP($F468,'(참고)타워 스텟 가치'!$B$2:$L$6,I$2,0)+(VLOOKUP($F468,'(참고)타워 스텟 가치'!$B$2:$L$6,I$2,0)*$E468)</f>
        <v>193.38749999999965</v>
      </c>
      <c r="J468">
        <f>VLOOKUP($F468,'(참고)타워 스텟 가치'!$B$2:$L$6,J$2,0)+(VLOOKUP($F468,'(참고)타워 스텟 가치'!$B$2:$L$6,J$2,0)*$E468)</f>
        <v>190999.99999999965</v>
      </c>
      <c r="K468">
        <f>VLOOKUP($F468,'(참고)타워 스텟 가치'!$B$2:$L$6,K$2,0)+(VLOOKUP($F468,'(참고)타워 스텟 가치'!$B$2:$L$6,K$2,0)*$E468)</f>
        <v>3867.7499999999932</v>
      </c>
      <c r="L468">
        <f>VLOOKUP($F468,'(참고)타워 스텟 가치'!$B$2:$L$6,L$2,0)+(VLOOKUP($F468,'(참고)타워 스텟 가치'!$B$2:$L$6,L$2,0)*$E468)</f>
        <v>64.462499999999892</v>
      </c>
      <c r="M468">
        <f>VLOOKUP($F468,'(참고)타워 스텟 가치'!$B$2:$L$6,M$2,0)+(VLOOKUP($F468,'(참고)타워 스텟 가치'!$B$2:$L$6,M$2,0)*$E468)</f>
        <v>11.45999999999998</v>
      </c>
      <c r="N468">
        <f>VLOOKUP($F468,'(참고)타워 스텟 가치'!$B$2:$L$6,N$2,0)+(VLOOKUP($F468,'(참고)타워 스텟 가치'!$B$2:$L$6,N$2,0)*$E468)</f>
        <v>0</v>
      </c>
      <c r="O468">
        <f>VLOOKUP($F468,'(참고)타워 스텟 가치'!$B$2:$L$6,O$2,0)+(VLOOKUP($F468,'(참고)타워 스텟 가치'!$B$2:$L$6,O$2,0)*$E468)</f>
        <v>0</v>
      </c>
      <c r="P468">
        <f>VLOOKUP($F468,'(참고)타워 스텟 가치'!$B$2:$L$6,P$2,0)+(VLOOKUP($F468,'(참고)타워 스텟 가치'!$B$2:$L$6,P$2,0)*$E468)</f>
        <v>38.199999999999932</v>
      </c>
      <c r="Q468">
        <f>SUM('스테이지별 몬스터 스텟'!H468*'(참고)타워 스텟 가치'!$Q$17,'스테이지별 몬스터 스텟'!I468*'(참고)타워 스텟 가치'!$R$17,'스테이지별 몬스터 스텟'!J468*'(참고)타워 스텟 가치'!$S$17,'스테이지별 몬스터 스텟'!K468*'(참고)타워 스텟 가치'!$T$17,'스테이지별 몬스터 스텟'!L468*'(참고)타워 스텟 가치'!$U$17,'스테이지별 몬스터 스텟'!M468*'(참고)타워 스텟 가치'!$V$17,'스테이지별 몬스터 스텟'!N468*'(참고)타워 스텟 가치'!$W$17,'스테이지별 몬스터 스텟'!O468*'(참고)타워 스텟 가치'!$X$17,'스테이지별 몬스터 스텟'!P468*'(참고)타워 스텟 가치'!$Y$17)</f>
        <v>296676.2412499995</v>
      </c>
      <c r="R468">
        <v>1</v>
      </c>
      <c r="S468">
        <f>VLOOKUP($F468,'(참고)타워 스텟 가치'!$B$7:$L$11,S$2,0)+(VLOOKUP($F468,'(참고)타워 스텟 가치'!$B$7:$L$11,S$2,0)*$E468)</f>
        <v>322.31249999999943</v>
      </c>
      <c r="T468">
        <f>VLOOKUP($F468,'(참고)타워 스텟 가치'!$B$7:$L$11,T$2,0)+(VLOOKUP($F468,'(참고)타워 스텟 가치'!$B$7:$L$11,T$2,0)*$E468)</f>
        <v>580.162499999999</v>
      </c>
      <c r="U468">
        <f>VLOOKUP($F468,'(참고)타워 스텟 가치'!$B$7:$L$11,U$2,0)+(VLOOKUP($F468,'(참고)타워 스텟 가치'!$B$7:$L$11,U$2,0)*$E468)</f>
        <v>190999.99999999965</v>
      </c>
      <c r="V468">
        <f>VLOOKUP($F468,'(참고)타워 스텟 가치'!$B$7:$L$11,V$2,0)+(VLOOKUP($F468,'(참고)타워 스텟 가치'!$B$7:$L$11,V$2,0)*$E468)</f>
        <v>3867.7499999999932</v>
      </c>
      <c r="W468">
        <f>VLOOKUP($F468,'(참고)타워 스텟 가치'!$B$7:$L$11,W$2,0)+(VLOOKUP($F468,'(참고)타워 스텟 가치'!$B$7:$L$11,W$2,0)*$E468)</f>
        <v>64.462499999999892</v>
      </c>
      <c r="X468">
        <f>VLOOKUP($F468,'(참고)타워 스텟 가치'!$B$7:$L$11,X$2,0)+(VLOOKUP($F468,'(참고)타워 스텟 가치'!$B$7:$L$11,X$2,0)*$E468)</f>
        <v>11.45999999999998</v>
      </c>
      <c r="Y468">
        <f>VLOOKUP($F468,'(참고)타워 스텟 가치'!$B$7:$L$11,Y$2,0)+(VLOOKUP($F468,'(참고)타워 스텟 가치'!$B$7:$L$11,Y$2,0)*$E468)</f>
        <v>0</v>
      </c>
      <c r="Z468">
        <f>VLOOKUP($F468,'(참고)타워 스텟 가치'!$B$7:$L$11,Z$2,0)+(VLOOKUP($F468,'(참고)타워 스텟 가치'!$B$7:$L$11,Z$2,0)*$E468)</f>
        <v>0</v>
      </c>
      <c r="AA468">
        <f>VLOOKUP($F468,'(참고)타워 스텟 가치'!$B$7:$L$11,AA$2,0)+(VLOOKUP($F468,'(참고)타워 스텟 가치'!$B$7:$L$11,AA$2,0)*$E468)</f>
        <v>38.199999999999932</v>
      </c>
      <c r="AB468">
        <f>SUM('스테이지별 몬스터 스텟'!S468*'(참고)타워 스텟 가치'!$Q$17,'스테이지별 몬스터 스텟'!T468*'(참고)타워 스텟 가치'!$R$17,'스테이지별 몬스터 스텟'!U468*'(참고)타워 스텟 가치'!$S$17,'스테이지별 몬스터 스텟'!V468*'(참고)타워 스텟 가치'!$T$17,'스테이지별 몬스터 스텟'!W468*'(참고)타워 스텟 가치'!$U$17,'스테이지별 몬스터 스텟'!X468*'(참고)타워 스텟 가치'!$V$17,'스테이지별 몬스터 스텟'!Y468*'(참고)타워 스텟 가치'!$W$17,'스테이지별 몬스터 스텟'!Z468*'(참고)타워 스텟 가치'!$X$17,'스테이지별 몬스터 스텟'!AA468*'(참고)타워 스텟 가치'!$Y$17)</f>
        <v>295967.15374999953</v>
      </c>
      <c r="AC468">
        <v>2</v>
      </c>
      <c r="AD468">
        <f>VLOOKUP($F468,'(참고)타워 스텟 가치'!$B$12:$L$16,AD$2,0)+(VLOOKUP($F468,'(참고)타워 스텟 가치'!$B$12:$L$16,AD$2,0)*$E468)</f>
        <v>322.31249999999943</v>
      </c>
      <c r="AE468">
        <f>VLOOKUP($F468,'(참고)타워 스텟 가치'!$B$12:$L$16,AE$2,0)+(VLOOKUP($F468,'(참고)타워 스텟 가치'!$B$12:$L$16,AE$2,0)*$E468)</f>
        <v>386.7749999999993</v>
      </c>
      <c r="AF468">
        <f>VLOOKUP($F468,'(참고)타워 스텟 가치'!$B$12:$L$16,AF$2,0)+(VLOOKUP($F468,'(참고)타워 스텟 가치'!$B$12:$L$16,AF$2,0)*$E468)</f>
        <v>190999.99999999965</v>
      </c>
      <c r="AG468">
        <f>VLOOKUP($F468,'(참고)타워 스텟 가치'!$B$12:$L$16,AG$2,0)+(VLOOKUP($F468,'(참고)타워 스텟 가치'!$B$12:$L$16,AG$2,0)*$E468)</f>
        <v>1933.8749999999966</v>
      </c>
      <c r="AH468">
        <f>VLOOKUP($F468,'(참고)타워 스텟 가치'!$B$12:$L$16,AH$2,0)+(VLOOKUP($F468,'(참고)타워 스텟 가치'!$B$12:$L$16,AH$2,0)*$E468)</f>
        <v>64.462499999999892</v>
      </c>
      <c r="AI468">
        <f>VLOOKUP($F468,'(참고)타워 스텟 가치'!$B$12:$L$16,AI$2,0)+(VLOOKUP($F468,'(참고)타워 스텟 가치'!$B$12:$L$16,AI$2,0)*$E468)</f>
        <v>11.45999999999998</v>
      </c>
      <c r="AJ468">
        <f>VLOOKUP($F468,'(참고)타워 스텟 가치'!$B$12:$L$16,AJ$2,0)+(VLOOKUP($F468,'(참고)타워 스텟 가치'!$B$12:$L$16,AJ$2,0)*$E468)</f>
        <v>0</v>
      </c>
      <c r="AK468">
        <f>VLOOKUP($F468,'(참고)타워 스텟 가치'!$B$12:$L$16,AK$2,0)+(VLOOKUP($F468,'(참고)타워 스텟 가치'!$B$12:$L$16,AK$2,0)*$E468)</f>
        <v>0</v>
      </c>
      <c r="AL468">
        <f>VLOOKUP($F468,'(참고)타워 스텟 가치'!$B$12:$L$16,AL$2,0)+(VLOOKUP($F468,'(참고)타워 스텟 가치'!$B$12:$L$16,AL$2,0)*$E468)</f>
        <v>76.399999999999864</v>
      </c>
      <c r="AM468">
        <f>SUM('스테이지별 몬스터 스텟'!AD468*'(참고)타워 스텟 가치'!$Q$17,'스테이지별 몬스터 스텟'!AE468*'(참고)타워 스텟 가치'!$R$17,'스테이지별 몬스터 스텟'!AF468*'(참고)타워 스텟 가치'!$S$17,'스테이지별 몬스터 스텟'!AG468*'(참고)타워 스텟 가치'!$T$17,'스테이지별 몬스터 스텟'!AH468*'(참고)타워 스텟 가치'!$U$17,'스테이지별 몬스터 스텟'!AI468*'(참고)타워 스텟 가치'!$V$17,'스테이지별 몬스터 스텟'!AJ468*'(참고)타워 스텟 가치'!$W$17,'스테이지별 몬스터 스텟'!AK468*'(참고)타워 스텟 가치'!$X$17,'스테이지별 몬스터 스텟'!AL468*'(참고)타워 스텟 가치'!$Y$17)</f>
        <v>291885.72249999945</v>
      </c>
      <c r="AN468">
        <v>3</v>
      </c>
    </row>
    <row r="469" spans="3:40" x14ac:dyDescent="0.3">
      <c r="C469">
        <v>5</v>
      </c>
      <c r="D469">
        <f t="shared" si="23"/>
        <v>93</v>
      </c>
      <c r="E469" s="52">
        <f>VLOOKUP(D469,'스테이지별 난이도 설정'!B:C,2,0)</f>
        <v>37.199999999999932</v>
      </c>
      <c r="F469" t="str">
        <f t="shared" si="24"/>
        <v>스페셜</v>
      </c>
      <c r="G469">
        <f t="shared" si="22"/>
        <v>6</v>
      </c>
      <c r="H469">
        <f>VLOOKUP($F469,'(참고)타워 스텟 가치'!$B$2:$L$6,H$2,0)+(VLOOKUP($F469,'(참고)타워 스텟 가치'!$B$2:$L$6,H$2,0)*$E469)</f>
        <v>1450.4062499999975</v>
      </c>
      <c r="I469">
        <f>VLOOKUP($F469,'(참고)타워 스텟 가치'!$B$2:$L$6,I$2,0)+(VLOOKUP($F469,'(참고)타워 스텟 가치'!$B$2:$L$6,I$2,0)*$E469)</f>
        <v>290.0812499999995</v>
      </c>
      <c r="J469">
        <f>VLOOKUP($F469,'(참고)타워 스텟 가치'!$B$2:$L$6,J$2,0)+(VLOOKUP($F469,'(참고)타워 스텟 가치'!$B$2:$L$6,J$2,0)*$E469)</f>
        <v>190999.99999999965</v>
      </c>
      <c r="K469">
        <f>VLOOKUP($F469,'(참고)타워 스텟 가치'!$B$2:$L$6,K$2,0)+(VLOOKUP($F469,'(참고)타워 스텟 가치'!$B$2:$L$6,K$2,0)*$E469)</f>
        <v>5801.62499999999</v>
      </c>
      <c r="L469">
        <f>VLOOKUP($F469,'(참고)타워 스텟 가치'!$B$2:$L$6,L$2,0)+(VLOOKUP($F469,'(참고)타워 스텟 가치'!$B$2:$L$6,L$2,0)*$E469)</f>
        <v>96.693749999999824</v>
      </c>
      <c r="M469">
        <f>VLOOKUP($F469,'(참고)타워 스텟 가치'!$B$2:$L$6,M$2,0)+(VLOOKUP($F469,'(참고)타워 스텟 가치'!$B$2:$L$6,M$2,0)*$E469)</f>
        <v>11.45999999999998</v>
      </c>
      <c r="N469">
        <f>VLOOKUP($F469,'(참고)타워 스텟 가치'!$B$2:$L$6,N$2,0)+(VLOOKUP($F469,'(참고)타워 스텟 가치'!$B$2:$L$6,N$2,0)*$E469)</f>
        <v>0</v>
      </c>
      <c r="O469">
        <f>VLOOKUP($F469,'(참고)타워 스텟 가치'!$B$2:$L$6,O$2,0)+(VLOOKUP($F469,'(참고)타워 스텟 가치'!$B$2:$L$6,O$2,0)*$E469)</f>
        <v>0</v>
      </c>
      <c r="P469">
        <f>VLOOKUP($F469,'(참고)타워 스텟 가치'!$B$2:$L$6,P$2,0)+(VLOOKUP($F469,'(참고)타워 스텟 가치'!$B$2:$L$6,P$2,0)*$E469)</f>
        <v>38.199999999999932</v>
      </c>
      <c r="Q469">
        <f>SUM('스테이지별 몬스터 스텟'!H469*'(참고)타워 스텟 가치'!$Q$17,'스테이지별 몬스터 스텟'!I469*'(참고)타워 스텟 가치'!$R$17,'스테이지별 몬스터 스텟'!J469*'(참고)타워 스텟 가치'!$S$17,'스테이지별 몬스터 스텟'!K469*'(참고)타워 스텟 가치'!$T$17,'스테이지별 몬스터 스텟'!L469*'(참고)타워 스텟 가치'!$U$17,'스테이지별 몬스터 스텟'!M469*'(참고)타워 스텟 가치'!$V$17,'스테이지별 몬스터 스텟'!N469*'(참고)타워 스텟 가치'!$W$17,'스테이지별 몬스터 스텟'!O469*'(참고)타워 스텟 가치'!$X$17,'스테이지별 몬스터 스텟'!P469*'(참고)타워 스텟 가치'!$Y$17)</f>
        <v>301720.43187499954</v>
      </c>
      <c r="R469">
        <v>1</v>
      </c>
      <c r="S469">
        <f>VLOOKUP($F469,'(참고)타워 스텟 가치'!$B$7:$L$11,S$2,0)+(VLOOKUP($F469,'(참고)타워 스텟 가치'!$B$7:$L$11,S$2,0)*$E469)</f>
        <v>483.46874999999915</v>
      </c>
      <c r="T469">
        <f>VLOOKUP($F469,'(참고)타워 스텟 가치'!$B$7:$L$11,T$2,0)+(VLOOKUP($F469,'(참고)타워 스텟 가치'!$B$7:$L$11,T$2,0)*$E469)</f>
        <v>870.2437499999985</v>
      </c>
      <c r="U469">
        <f>VLOOKUP($F469,'(참고)타워 스텟 가치'!$B$7:$L$11,U$2,0)+(VLOOKUP($F469,'(참고)타워 스텟 가치'!$B$7:$L$11,U$2,0)*$E469)</f>
        <v>190999.99999999965</v>
      </c>
      <c r="V469">
        <f>VLOOKUP($F469,'(참고)타워 스텟 가치'!$B$7:$L$11,V$2,0)+(VLOOKUP($F469,'(참고)타워 스텟 가치'!$B$7:$L$11,V$2,0)*$E469)</f>
        <v>5801.62499999999</v>
      </c>
      <c r="W469">
        <f>VLOOKUP($F469,'(참고)타워 스텟 가치'!$B$7:$L$11,W$2,0)+(VLOOKUP($F469,'(참고)타워 스텟 가치'!$B$7:$L$11,W$2,0)*$E469)</f>
        <v>96.693749999999824</v>
      </c>
      <c r="X469">
        <f>VLOOKUP($F469,'(참고)타워 스텟 가치'!$B$7:$L$11,X$2,0)+(VLOOKUP($F469,'(참고)타워 스텟 가치'!$B$7:$L$11,X$2,0)*$E469)</f>
        <v>11.45999999999998</v>
      </c>
      <c r="Y469">
        <f>VLOOKUP($F469,'(참고)타워 스텟 가치'!$B$7:$L$11,Y$2,0)+(VLOOKUP($F469,'(참고)타워 스텟 가치'!$B$7:$L$11,Y$2,0)*$E469)</f>
        <v>0</v>
      </c>
      <c r="Z469">
        <f>VLOOKUP($F469,'(참고)타워 스텟 가치'!$B$7:$L$11,Z$2,0)+(VLOOKUP($F469,'(참고)타워 스텟 가치'!$B$7:$L$11,Z$2,0)*$E469)</f>
        <v>0</v>
      </c>
      <c r="AA469">
        <f>VLOOKUP($F469,'(참고)타워 스텟 가치'!$B$7:$L$11,AA$2,0)+(VLOOKUP($F469,'(참고)타워 스텟 가치'!$B$7:$L$11,AA$2,0)*$E469)</f>
        <v>38.199999999999932</v>
      </c>
      <c r="AB469">
        <f>SUM('스테이지별 몬스터 스텟'!S469*'(참고)타워 스텟 가치'!$Q$17,'스테이지별 몬스터 스텟'!T469*'(참고)타워 스텟 가치'!$R$17,'스테이지별 몬스터 스텟'!U469*'(참고)타워 스텟 가치'!$S$17,'스테이지별 몬스터 스텟'!V469*'(참고)타워 스텟 가치'!$T$17,'스테이지별 몬스터 스텟'!W469*'(참고)타워 스텟 가치'!$U$17,'스테이지별 몬스터 스텟'!X469*'(참고)타워 스텟 가치'!$V$17,'스테이지별 몬스터 스텟'!Y469*'(참고)타워 스텟 가치'!$W$17,'스테이지별 몬스터 스텟'!Z469*'(참고)타워 스텟 가치'!$X$17,'스테이지별 몬스터 스텟'!AA469*'(참고)타워 스텟 가치'!$Y$17)</f>
        <v>300656.80062499951</v>
      </c>
      <c r="AC469">
        <v>2</v>
      </c>
      <c r="AD469">
        <f>VLOOKUP($F469,'(참고)타워 스텟 가치'!$B$12:$L$16,AD$2,0)+(VLOOKUP($F469,'(참고)타워 스텟 가치'!$B$12:$L$16,AD$2,0)*$E469)</f>
        <v>483.46874999999915</v>
      </c>
      <c r="AE469">
        <f>VLOOKUP($F469,'(참고)타워 스텟 가치'!$B$12:$L$16,AE$2,0)+(VLOOKUP($F469,'(참고)타워 스텟 가치'!$B$12:$L$16,AE$2,0)*$E469)</f>
        <v>580.162499999999</v>
      </c>
      <c r="AF469">
        <f>VLOOKUP($F469,'(참고)타워 스텟 가치'!$B$12:$L$16,AF$2,0)+(VLOOKUP($F469,'(참고)타워 스텟 가치'!$B$12:$L$16,AF$2,0)*$E469)</f>
        <v>190999.99999999965</v>
      </c>
      <c r="AG469">
        <f>VLOOKUP($F469,'(참고)타워 스텟 가치'!$B$12:$L$16,AG$2,0)+(VLOOKUP($F469,'(참고)타워 스텟 가치'!$B$12:$L$16,AG$2,0)*$E469)</f>
        <v>2900.812499999995</v>
      </c>
      <c r="AH469">
        <f>VLOOKUP($F469,'(참고)타워 스텟 가치'!$B$12:$L$16,AH$2,0)+(VLOOKUP($F469,'(참고)타워 스텟 가치'!$B$12:$L$16,AH$2,0)*$E469)</f>
        <v>96.693749999999824</v>
      </c>
      <c r="AI469">
        <f>VLOOKUP($F469,'(참고)타워 스텟 가치'!$B$12:$L$16,AI$2,0)+(VLOOKUP($F469,'(참고)타워 스텟 가치'!$B$12:$L$16,AI$2,0)*$E469)</f>
        <v>11.45999999999998</v>
      </c>
      <c r="AJ469">
        <f>VLOOKUP($F469,'(참고)타워 스텟 가치'!$B$12:$L$16,AJ$2,0)+(VLOOKUP($F469,'(참고)타워 스텟 가치'!$B$12:$L$16,AJ$2,0)*$E469)</f>
        <v>0</v>
      </c>
      <c r="AK469">
        <f>VLOOKUP($F469,'(참고)타워 스텟 가치'!$B$12:$L$16,AK$2,0)+(VLOOKUP($F469,'(참고)타워 스텟 가치'!$B$12:$L$16,AK$2,0)*$E469)</f>
        <v>0</v>
      </c>
      <c r="AL469">
        <f>VLOOKUP($F469,'(참고)타워 스텟 가치'!$B$12:$L$16,AL$2,0)+(VLOOKUP($F469,'(참고)타워 스텟 가치'!$B$12:$L$16,AL$2,0)*$E469)</f>
        <v>76.399999999999864</v>
      </c>
      <c r="AM469">
        <f>SUM('스테이지별 몬스터 스텟'!AD469*'(참고)타워 스텟 가치'!$Q$17,'스테이지별 몬스터 스텟'!AE469*'(참고)타워 스텟 가치'!$R$17,'스테이지별 몬스터 스텟'!AF469*'(참고)타워 스텟 가치'!$S$17,'스테이지별 몬스터 스텟'!AG469*'(참고)타워 스텟 가치'!$T$17,'스테이지별 몬스터 스텟'!AH469*'(참고)타워 스텟 가치'!$U$17,'스테이지별 몬스터 스텟'!AI469*'(참고)타워 스텟 가치'!$V$17,'스테이지별 몬스터 스텟'!AJ469*'(참고)타워 스텟 가치'!$W$17,'스테이지별 몬스터 스텟'!AK469*'(참고)타워 스텟 가치'!$X$17,'스테이지별 몬스터 스텟'!AL469*'(참고)타워 스텟 가치'!$Y$17)</f>
        <v>294496.45374999952</v>
      </c>
      <c r="AN469">
        <v>3</v>
      </c>
    </row>
    <row r="470" spans="3:40" x14ac:dyDescent="0.3">
      <c r="C470">
        <v>1</v>
      </c>
      <c r="D470">
        <f t="shared" si="23"/>
        <v>94</v>
      </c>
      <c r="E470" s="52">
        <f>VLOOKUP(D470,'스테이지별 난이도 설정'!B:C,2,0)</f>
        <v>37.59999999999993</v>
      </c>
      <c r="F470" t="str">
        <f t="shared" si="24"/>
        <v>일반</v>
      </c>
      <c r="G470">
        <f t="shared" si="22"/>
        <v>6</v>
      </c>
      <c r="H470">
        <f>VLOOKUP($F470,'(참고)타워 스텟 가치'!$B$2:$L$6,H$2,0)+(VLOOKUP($F470,'(참고)타워 스텟 가치'!$B$2:$L$6,H$2,0)*$E470)</f>
        <v>289.49999999999949</v>
      </c>
      <c r="I470">
        <f>VLOOKUP($F470,'(참고)타워 스텟 가치'!$B$2:$L$6,I$2,0)+(VLOOKUP($F470,'(참고)타워 스텟 가치'!$B$2:$L$6,I$2,0)*$E470)</f>
        <v>57.899999999999892</v>
      </c>
      <c r="J470">
        <f>VLOOKUP($F470,'(참고)타워 스텟 가치'!$B$2:$L$6,J$2,0)+(VLOOKUP($F470,'(참고)타워 스텟 가치'!$B$2:$L$6,J$2,0)*$E470)</f>
        <v>192999.99999999965</v>
      </c>
      <c r="K470">
        <f>VLOOKUP($F470,'(참고)타워 스텟 가치'!$B$2:$L$6,K$2,0)+(VLOOKUP($F470,'(참고)타워 스텟 가치'!$B$2:$L$6,K$2,0)*$E470)</f>
        <v>1157.999999999998</v>
      </c>
      <c r="L470">
        <f>VLOOKUP($F470,'(참고)타워 스텟 가치'!$B$2:$L$6,L$2,0)+(VLOOKUP($F470,'(참고)타워 스텟 가치'!$B$2:$L$6,L$2,0)*$E470)</f>
        <v>19.299999999999965</v>
      </c>
      <c r="M470">
        <f>VLOOKUP($F470,'(참고)타워 스텟 가치'!$B$2:$L$6,M$2,0)+(VLOOKUP($F470,'(참고)타워 스텟 가치'!$B$2:$L$6,M$2,0)*$E470)</f>
        <v>11.579999999999979</v>
      </c>
      <c r="N470">
        <f>VLOOKUP($F470,'(참고)타워 스텟 가치'!$B$2:$L$6,N$2,0)+(VLOOKUP($F470,'(참고)타워 스텟 가치'!$B$2:$L$6,N$2,0)*$E470)</f>
        <v>0</v>
      </c>
      <c r="O470">
        <f>VLOOKUP($F470,'(참고)타워 스텟 가치'!$B$2:$L$6,O$2,0)+(VLOOKUP($F470,'(참고)타워 스텟 가치'!$B$2:$L$6,O$2,0)*$E470)</f>
        <v>0</v>
      </c>
      <c r="P470">
        <f>VLOOKUP($F470,'(참고)타워 스텟 가치'!$B$2:$L$6,P$2,0)+(VLOOKUP($F470,'(참고)타워 스텟 가치'!$B$2:$L$6,P$2,0)*$E470)</f>
        <v>27.01999999999995</v>
      </c>
      <c r="Q470">
        <f>SUM('스테이지별 몬스터 스텟'!H470*'(참고)타워 스텟 가치'!$Q$17,'스테이지별 몬스터 스텟'!I470*'(참고)타워 스텟 가치'!$R$17,'스테이지별 몬스터 스텟'!J470*'(참고)타워 스텟 가치'!$S$17,'스테이지별 몬스터 스텟'!K470*'(참고)타워 스텟 가치'!$T$17,'스테이지별 몬스터 스텟'!L470*'(참고)타워 스텟 가치'!$U$17,'스테이지별 몬스터 스텟'!M470*'(참고)타워 스텟 가치'!$V$17,'스테이지별 몬스터 스텟'!N470*'(참고)타워 스텟 가치'!$W$17,'스테이지별 몬스터 스텟'!O470*'(참고)타워 스텟 가치'!$X$17,'스테이지별 몬스터 스텟'!P470*'(참고)타워 스텟 가치'!$Y$17)</f>
        <v>292586.06999999942</v>
      </c>
      <c r="R470">
        <v>1</v>
      </c>
      <c r="S470">
        <f>VLOOKUP($F470,'(참고)타워 스텟 가치'!$B$7:$L$11,S$2,0)+(VLOOKUP($F470,'(참고)타워 스텟 가치'!$B$7:$L$11,S$2,0)*$E470)</f>
        <v>96.499999999999829</v>
      </c>
      <c r="T470">
        <f>VLOOKUP($F470,'(참고)타워 스텟 가치'!$B$7:$L$11,T$2,0)+(VLOOKUP($F470,'(참고)타워 스텟 가치'!$B$7:$L$11,T$2,0)*$E470)</f>
        <v>173.69999999999968</v>
      </c>
      <c r="U470">
        <f>VLOOKUP($F470,'(참고)타워 스텟 가치'!$B$7:$L$11,U$2,0)+(VLOOKUP($F470,'(참고)타워 스텟 가치'!$B$7:$L$11,U$2,0)*$E470)</f>
        <v>192999.99999999965</v>
      </c>
      <c r="V470">
        <f>VLOOKUP($F470,'(참고)타워 스텟 가치'!$B$7:$L$11,V$2,0)+(VLOOKUP($F470,'(참고)타워 스텟 가치'!$B$7:$L$11,V$2,0)*$E470)</f>
        <v>1157.999999999998</v>
      </c>
      <c r="W470">
        <f>VLOOKUP($F470,'(참고)타워 스텟 가치'!$B$7:$L$11,W$2,0)+(VLOOKUP($F470,'(참고)타워 스텟 가치'!$B$7:$L$11,W$2,0)*$E470)</f>
        <v>19.299999999999965</v>
      </c>
      <c r="X470">
        <f>VLOOKUP($F470,'(참고)타워 스텟 가치'!$B$7:$L$11,X$2,0)+(VLOOKUP($F470,'(참고)타워 스텟 가치'!$B$7:$L$11,X$2,0)*$E470)</f>
        <v>11.579999999999979</v>
      </c>
      <c r="Y470">
        <f>VLOOKUP($F470,'(참고)타워 스텟 가치'!$B$7:$L$11,Y$2,0)+(VLOOKUP($F470,'(참고)타워 스텟 가치'!$B$7:$L$11,Y$2,0)*$E470)</f>
        <v>0</v>
      </c>
      <c r="Z470">
        <f>VLOOKUP($F470,'(참고)타워 스텟 가치'!$B$7:$L$11,Z$2,0)+(VLOOKUP($F470,'(참고)타워 스텟 가치'!$B$7:$L$11,Z$2,0)*$E470)</f>
        <v>0</v>
      </c>
      <c r="AA470">
        <f>VLOOKUP($F470,'(참고)타워 스텟 가치'!$B$7:$L$11,AA$2,0)+(VLOOKUP($F470,'(참고)타워 스텟 가치'!$B$7:$L$11,AA$2,0)*$E470)</f>
        <v>27.01999999999995</v>
      </c>
      <c r="AB470">
        <f>SUM('스테이지별 몬스터 스텟'!S470*'(참고)타워 스텟 가치'!$Q$17,'스테이지별 몬스터 스텟'!T470*'(참고)타워 스텟 가치'!$R$17,'스테이지별 몬스터 스텟'!U470*'(참고)타워 스텟 가치'!$S$17,'스테이지별 몬스터 스텟'!V470*'(참고)타워 스텟 가치'!$T$17,'스테이지별 몬스터 스텟'!W470*'(참고)타워 스텟 가치'!$U$17,'스테이지별 몬스터 스텟'!X470*'(참고)타워 스텟 가치'!$V$17,'스테이지별 몬스터 스텟'!Y470*'(참고)타워 스텟 가치'!$W$17,'스테이지별 몬스터 스텟'!Z470*'(참고)타워 스텟 가치'!$X$17,'스테이지별 몬스터 스텟'!AA470*'(참고)타워 스텟 가치'!$Y$17)</f>
        <v>292373.76999999944</v>
      </c>
      <c r="AC470">
        <v>2</v>
      </c>
      <c r="AD470">
        <f>VLOOKUP($F470,'(참고)타워 스텟 가치'!$B$12:$L$16,AD$2,0)+(VLOOKUP($F470,'(참고)타워 스텟 가치'!$B$12:$L$16,AD$2,0)*$E470)</f>
        <v>96.499999999999829</v>
      </c>
      <c r="AE470">
        <f>VLOOKUP($F470,'(참고)타워 스텟 가치'!$B$12:$L$16,AE$2,0)+(VLOOKUP($F470,'(참고)타워 스텟 가치'!$B$12:$L$16,AE$2,0)*$E470)</f>
        <v>115.79999999999978</v>
      </c>
      <c r="AF470">
        <f>VLOOKUP($F470,'(참고)타워 스텟 가치'!$B$12:$L$16,AF$2,0)+(VLOOKUP($F470,'(참고)타워 스텟 가치'!$B$12:$L$16,AF$2,0)*$E470)</f>
        <v>192999.99999999965</v>
      </c>
      <c r="AG470">
        <f>VLOOKUP($F470,'(참고)타워 스텟 가치'!$B$12:$L$16,AG$2,0)+(VLOOKUP($F470,'(참고)타워 스텟 가치'!$B$12:$L$16,AG$2,0)*$E470)</f>
        <v>578.99999999999898</v>
      </c>
      <c r="AH470">
        <f>VLOOKUP($F470,'(참고)타워 스텟 가치'!$B$12:$L$16,AH$2,0)+(VLOOKUP($F470,'(참고)타워 스텟 가치'!$B$12:$L$16,AH$2,0)*$E470)</f>
        <v>19.299999999999965</v>
      </c>
      <c r="AI470">
        <f>VLOOKUP($F470,'(참고)타워 스텟 가치'!$B$12:$L$16,AI$2,0)+(VLOOKUP($F470,'(참고)타워 스텟 가치'!$B$12:$L$16,AI$2,0)*$E470)</f>
        <v>11.579999999999979</v>
      </c>
      <c r="AJ470">
        <f>VLOOKUP($F470,'(참고)타워 스텟 가치'!$B$12:$L$16,AJ$2,0)+(VLOOKUP($F470,'(참고)타워 스텟 가치'!$B$12:$L$16,AJ$2,0)*$E470)</f>
        <v>0</v>
      </c>
      <c r="AK470">
        <f>VLOOKUP($F470,'(참고)타워 스텟 가치'!$B$12:$L$16,AK$2,0)+(VLOOKUP($F470,'(참고)타워 스텟 가치'!$B$12:$L$16,AK$2,0)*$E470)</f>
        <v>0</v>
      </c>
      <c r="AL470">
        <f>VLOOKUP($F470,'(참고)타워 스텟 가치'!$B$12:$L$16,AL$2,0)+(VLOOKUP($F470,'(참고)타워 스텟 가치'!$B$12:$L$16,AL$2,0)*$E470)</f>
        <v>54.0399999999999</v>
      </c>
      <c r="AM470">
        <f>SUM('스테이지별 몬스터 스텟'!AD470*'(참고)타워 스텟 가치'!$Q$17,'스테이지별 몬스터 스텟'!AE470*'(참고)타워 스텟 가치'!$R$17,'스테이지별 몬스터 스텟'!AF470*'(참고)타워 스텟 가치'!$S$17,'스테이지별 몬스터 스텟'!AG470*'(참고)타워 스텟 가치'!$T$17,'스테이지별 몬스터 스텟'!AH470*'(참고)타워 스텟 가치'!$U$17,'스테이지별 몬스터 스텟'!AI470*'(참고)타워 스텟 가치'!$V$17,'스테이지별 몬스터 스텟'!AJ470*'(참고)타워 스텟 가치'!$W$17,'스테이지별 몬스터 스텟'!AK470*'(참고)타워 스텟 가치'!$X$17,'스테이지별 몬스터 스텟'!AL470*'(참고)타워 스텟 가치'!$Y$17)</f>
        <v>291182.9599999995</v>
      </c>
      <c r="AN470">
        <v>3</v>
      </c>
    </row>
    <row r="471" spans="3:40" x14ac:dyDescent="0.3">
      <c r="C471">
        <v>2</v>
      </c>
      <c r="D471">
        <f t="shared" si="23"/>
        <v>94</v>
      </c>
      <c r="E471" s="52">
        <f>VLOOKUP(D471,'스테이지별 난이도 설정'!B:C,2,0)</f>
        <v>37.59999999999993</v>
      </c>
      <c r="F471" t="str">
        <f t="shared" si="24"/>
        <v>레어</v>
      </c>
      <c r="G471">
        <f t="shared" si="22"/>
        <v>6</v>
      </c>
      <c r="H471">
        <f>VLOOKUP($F471,'(참고)타워 스텟 가치'!$B$2:$L$6,H$2,0)+(VLOOKUP($F471,'(참고)타워 스텟 가치'!$B$2:$L$6,H$2,0)*$E471)</f>
        <v>434.2499999999992</v>
      </c>
      <c r="I471">
        <f>VLOOKUP($F471,'(참고)타워 스텟 가치'!$B$2:$L$6,I$2,0)+(VLOOKUP($F471,'(참고)타워 스텟 가치'!$B$2:$L$6,I$2,0)*$E471)</f>
        <v>86.849999999999838</v>
      </c>
      <c r="J471">
        <f>VLOOKUP($F471,'(참고)타워 스텟 가치'!$B$2:$L$6,J$2,0)+(VLOOKUP($F471,'(참고)타워 스텟 가치'!$B$2:$L$6,J$2,0)*$E471)</f>
        <v>192999.99999999965</v>
      </c>
      <c r="K471">
        <f>VLOOKUP($F471,'(참고)타워 스텟 가치'!$B$2:$L$6,K$2,0)+(VLOOKUP($F471,'(참고)타워 스텟 가치'!$B$2:$L$6,K$2,0)*$E471)</f>
        <v>1736.9999999999968</v>
      </c>
      <c r="L471">
        <f>VLOOKUP($F471,'(참고)타워 스텟 가치'!$B$2:$L$6,L$2,0)+(VLOOKUP($F471,'(참고)타워 스텟 가치'!$B$2:$L$6,L$2,0)*$E471)</f>
        <v>28.949999999999946</v>
      </c>
      <c r="M471">
        <f>VLOOKUP($F471,'(참고)타워 스텟 가치'!$B$2:$L$6,M$2,0)+(VLOOKUP($F471,'(참고)타워 스텟 가치'!$B$2:$L$6,M$2,0)*$E471)</f>
        <v>11.579999999999979</v>
      </c>
      <c r="N471">
        <f>VLOOKUP($F471,'(참고)타워 스텟 가치'!$B$2:$L$6,N$2,0)+(VLOOKUP($F471,'(참고)타워 스텟 가치'!$B$2:$L$6,N$2,0)*$E471)</f>
        <v>0</v>
      </c>
      <c r="O471">
        <f>VLOOKUP($F471,'(참고)타워 스텟 가치'!$B$2:$L$6,O$2,0)+(VLOOKUP($F471,'(참고)타워 스텟 가치'!$B$2:$L$6,O$2,0)*$E471)</f>
        <v>0</v>
      </c>
      <c r="P471">
        <f>VLOOKUP($F471,'(참고)타워 스텟 가치'!$B$2:$L$6,P$2,0)+(VLOOKUP($F471,'(참고)타워 스텟 가치'!$B$2:$L$6,P$2,0)*$E471)</f>
        <v>27.01999999999995</v>
      </c>
      <c r="Q471">
        <f>SUM('스테이지별 몬스터 스텟'!H471*'(참고)타워 스텟 가치'!$Q$17,'스테이지별 몬스터 스텟'!I471*'(참고)타워 스텟 가치'!$R$17,'스테이지별 몬스터 스텟'!J471*'(참고)타워 스텟 가치'!$S$17,'스테이지별 몬스터 스텟'!K471*'(참고)타워 스텟 가치'!$T$17,'스테이지별 몬스터 스텟'!L471*'(참고)타워 스텟 가치'!$U$17,'스테이지별 몬스터 스텟'!M471*'(참고)타워 스텟 가치'!$V$17,'스테이지별 몬스터 스텟'!N471*'(참고)타워 스텟 가치'!$W$17,'스테이지별 몬스터 스텟'!O471*'(참고)타워 스텟 가치'!$X$17,'스테이지별 몬스터 스텟'!P471*'(참고)타워 스텟 가치'!$Y$17)</f>
        <v>294096.29499999952</v>
      </c>
      <c r="R471">
        <v>1</v>
      </c>
      <c r="S471">
        <f>VLOOKUP($F471,'(참고)타워 스텟 가치'!$B$7:$L$11,S$2,0)+(VLOOKUP($F471,'(참고)타워 스텟 가치'!$B$7:$L$11,S$2,0)*$E471)</f>
        <v>144.74999999999974</v>
      </c>
      <c r="T471">
        <f>VLOOKUP($F471,'(참고)타워 스텟 가치'!$B$7:$L$11,T$2,0)+(VLOOKUP($F471,'(참고)타워 스텟 가치'!$B$7:$L$11,T$2,0)*$E471)</f>
        <v>260.5499999999995</v>
      </c>
      <c r="U471">
        <f>VLOOKUP($F471,'(참고)타워 스텟 가치'!$B$7:$L$11,U$2,0)+(VLOOKUP($F471,'(참고)타워 스텟 가치'!$B$7:$L$11,U$2,0)*$E471)</f>
        <v>192999.99999999965</v>
      </c>
      <c r="V471">
        <f>VLOOKUP($F471,'(참고)타워 스텟 가치'!$B$7:$L$11,V$2,0)+(VLOOKUP($F471,'(참고)타워 스텟 가치'!$B$7:$L$11,V$2,0)*$E471)</f>
        <v>1736.9999999999968</v>
      </c>
      <c r="W471">
        <f>VLOOKUP($F471,'(참고)타워 스텟 가치'!$B$7:$L$11,W$2,0)+(VLOOKUP($F471,'(참고)타워 스텟 가치'!$B$7:$L$11,W$2,0)*$E471)</f>
        <v>28.949999999999946</v>
      </c>
      <c r="X471">
        <f>VLOOKUP($F471,'(참고)타워 스텟 가치'!$B$7:$L$11,X$2,0)+(VLOOKUP($F471,'(참고)타워 스텟 가치'!$B$7:$L$11,X$2,0)*$E471)</f>
        <v>11.579999999999979</v>
      </c>
      <c r="Y471">
        <f>VLOOKUP($F471,'(참고)타워 스텟 가치'!$B$7:$L$11,Y$2,0)+(VLOOKUP($F471,'(참고)타워 스텟 가치'!$B$7:$L$11,Y$2,0)*$E471)</f>
        <v>0</v>
      </c>
      <c r="Z471">
        <f>VLOOKUP($F471,'(참고)타워 스텟 가치'!$B$7:$L$11,Z$2,0)+(VLOOKUP($F471,'(참고)타워 스텟 가치'!$B$7:$L$11,Z$2,0)*$E471)</f>
        <v>0</v>
      </c>
      <c r="AA471">
        <f>VLOOKUP($F471,'(참고)타워 스텟 가치'!$B$7:$L$11,AA$2,0)+(VLOOKUP($F471,'(참고)타워 스텟 가치'!$B$7:$L$11,AA$2,0)*$E471)</f>
        <v>27.01999999999995</v>
      </c>
      <c r="AB471">
        <f>SUM('스테이지별 몬스터 스텟'!S471*'(참고)타워 스텟 가치'!$Q$17,'스테이지별 몬스터 스텟'!T471*'(참고)타워 스텟 가치'!$R$17,'스테이지별 몬스터 스텟'!U471*'(참고)타워 스텟 가치'!$S$17,'스테이지별 몬스터 스텟'!V471*'(참고)타워 스텟 가치'!$T$17,'스테이지별 몬스터 스텟'!W471*'(참고)타워 스텟 가치'!$U$17,'스테이지별 몬스터 스텟'!X471*'(참고)타워 스텟 가치'!$V$17,'스테이지별 몬스터 스텟'!Y471*'(참고)타워 스텟 가치'!$W$17,'스테이지별 몬스터 스텟'!Z471*'(참고)타워 스텟 가치'!$X$17,'스테이지별 몬스터 스텟'!AA471*'(참고)타워 스텟 가치'!$Y$17)</f>
        <v>293777.84499999951</v>
      </c>
      <c r="AC471">
        <v>2</v>
      </c>
      <c r="AD471">
        <f>VLOOKUP($F471,'(참고)타워 스텟 가치'!$B$12:$L$16,AD$2,0)+(VLOOKUP($F471,'(참고)타워 스텟 가치'!$B$12:$L$16,AD$2,0)*$E471)</f>
        <v>144.74999999999974</v>
      </c>
      <c r="AE471">
        <f>VLOOKUP($F471,'(참고)타워 스텟 가치'!$B$12:$L$16,AE$2,0)+(VLOOKUP($F471,'(참고)타워 스텟 가치'!$B$12:$L$16,AE$2,0)*$E471)</f>
        <v>173.69999999999968</v>
      </c>
      <c r="AF471">
        <f>VLOOKUP($F471,'(참고)타워 스텟 가치'!$B$12:$L$16,AF$2,0)+(VLOOKUP($F471,'(참고)타워 스텟 가치'!$B$12:$L$16,AF$2,0)*$E471)</f>
        <v>192999.99999999965</v>
      </c>
      <c r="AG471">
        <f>VLOOKUP($F471,'(참고)타워 스텟 가치'!$B$12:$L$16,AG$2,0)+(VLOOKUP($F471,'(참고)타워 스텟 가치'!$B$12:$L$16,AG$2,0)*$E471)</f>
        <v>868.49999999999841</v>
      </c>
      <c r="AH471">
        <f>VLOOKUP($F471,'(참고)타워 스텟 가치'!$B$12:$L$16,AH$2,0)+(VLOOKUP($F471,'(참고)타워 스텟 가치'!$B$12:$L$16,AH$2,0)*$E471)</f>
        <v>28.949999999999946</v>
      </c>
      <c r="AI471">
        <f>VLOOKUP($F471,'(참고)타워 스텟 가치'!$B$12:$L$16,AI$2,0)+(VLOOKUP($F471,'(참고)타워 스텟 가치'!$B$12:$L$16,AI$2,0)*$E471)</f>
        <v>11.579999999999979</v>
      </c>
      <c r="AJ471">
        <f>VLOOKUP($F471,'(참고)타워 스텟 가치'!$B$12:$L$16,AJ$2,0)+(VLOOKUP($F471,'(참고)타워 스텟 가치'!$B$12:$L$16,AJ$2,0)*$E471)</f>
        <v>0</v>
      </c>
      <c r="AK471">
        <f>VLOOKUP($F471,'(참고)타워 스텟 가치'!$B$12:$L$16,AK$2,0)+(VLOOKUP($F471,'(참고)타워 스텟 가치'!$B$12:$L$16,AK$2,0)*$E471)</f>
        <v>0</v>
      </c>
      <c r="AL471">
        <f>VLOOKUP($F471,'(참고)타워 스텟 가치'!$B$12:$L$16,AL$2,0)+(VLOOKUP($F471,'(참고)타워 스텟 가치'!$B$12:$L$16,AL$2,0)*$E471)</f>
        <v>54.0399999999999</v>
      </c>
      <c r="AM471">
        <f>SUM('스테이지별 몬스터 스텟'!AD471*'(참고)타워 스텟 가치'!$Q$17,'스테이지별 몬스터 스텟'!AE471*'(참고)타워 스텟 가치'!$R$17,'스테이지별 몬스터 스텟'!AF471*'(참고)타워 스텟 가치'!$S$17,'스테이지별 몬스터 스텟'!AG471*'(참고)타워 스텟 가치'!$T$17,'스테이지별 몬스터 스텟'!AH471*'(참고)타워 스텟 가치'!$U$17,'스테이지별 몬스터 스텟'!AI471*'(참고)타워 스텟 가치'!$V$17,'스테이지별 몬스터 스텟'!AJ471*'(참고)타워 스텟 가치'!$W$17,'스테이지별 몬스터 스텟'!AK471*'(참고)타워 스텟 가치'!$X$17,'스테이지별 몬스터 스텟'!AL471*'(참고)타워 스텟 가치'!$Y$17)</f>
        <v>291964.60999999952</v>
      </c>
      <c r="AN471">
        <v>3</v>
      </c>
    </row>
    <row r="472" spans="3:40" x14ac:dyDescent="0.3">
      <c r="C472">
        <v>3</v>
      </c>
      <c r="D472">
        <f t="shared" si="23"/>
        <v>94</v>
      </c>
      <c r="E472" s="52">
        <f>VLOOKUP(D472,'스테이지별 난이도 설정'!B:C,2,0)</f>
        <v>37.59999999999993</v>
      </c>
      <c r="F472" t="str">
        <f t="shared" si="24"/>
        <v>에픽</v>
      </c>
      <c r="G472">
        <f t="shared" si="22"/>
        <v>6</v>
      </c>
      <c r="H472">
        <f>VLOOKUP($F472,'(참고)타워 스텟 가치'!$B$2:$L$6,H$2,0)+(VLOOKUP($F472,'(참고)타워 스텟 가치'!$B$2:$L$6,H$2,0)*$E472)</f>
        <v>651.37499999999886</v>
      </c>
      <c r="I472">
        <f>VLOOKUP($F472,'(참고)타워 스텟 가치'!$B$2:$L$6,I$2,0)+(VLOOKUP($F472,'(참고)타워 스텟 가치'!$B$2:$L$6,I$2,0)*$E472)</f>
        <v>130.27499999999975</v>
      </c>
      <c r="J472">
        <f>VLOOKUP($F472,'(참고)타워 스텟 가치'!$B$2:$L$6,J$2,0)+(VLOOKUP($F472,'(참고)타워 스텟 가치'!$B$2:$L$6,J$2,0)*$E472)</f>
        <v>192999.99999999965</v>
      </c>
      <c r="K472">
        <f>VLOOKUP($F472,'(참고)타워 스텟 가치'!$B$2:$L$6,K$2,0)+(VLOOKUP($F472,'(참고)타워 스텟 가치'!$B$2:$L$6,K$2,0)*$E472)</f>
        <v>2605.4999999999955</v>
      </c>
      <c r="L472">
        <f>VLOOKUP($F472,'(참고)타워 스텟 가치'!$B$2:$L$6,L$2,0)+(VLOOKUP($F472,'(참고)타워 스텟 가치'!$B$2:$L$6,L$2,0)*$E472)</f>
        <v>43.424999999999919</v>
      </c>
      <c r="M472">
        <f>VLOOKUP($F472,'(참고)타워 스텟 가치'!$B$2:$L$6,M$2,0)+(VLOOKUP($F472,'(참고)타워 스텟 가치'!$B$2:$L$6,M$2,0)*$E472)</f>
        <v>11.579999999999979</v>
      </c>
      <c r="N472">
        <f>VLOOKUP($F472,'(참고)타워 스텟 가치'!$B$2:$L$6,N$2,0)+(VLOOKUP($F472,'(참고)타워 스텟 가치'!$B$2:$L$6,N$2,0)*$E472)</f>
        <v>0</v>
      </c>
      <c r="O472">
        <f>VLOOKUP($F472,'(참고)타워 스텟 가치'!$B$2:$L$6,O$2,0)+(VLOOKUP($F472,'(참고)타워 스텟 가치'!$B$2:$L$6,O$2,0)*$E472)</f>
        <v>0</v>
      </c>
      <c r="P472">
        <f>VLOOKUP($F472,'(참고)타워 스텟 가치'!$B$2:$L$6,P$2,0)+(VLOOKUP($F472,'(참고)타워 스텟 가치'!$B$2:$L$6,P$2,0)*$E472)</f>
        <v>27.01999999999995</v>
      </c>
      <c r="Q472">
        <f>SUM('스테이지별 몬스터 스텟'!H472*'(참고)타워 스텟 가치'!$Q$17,'스테이지별 몬스터 스텟'!I472*'(참고)타워 스텟 가치'!$R$17,'스테이지별 몬스터 스텟'!J472*'(참고)타워 스텟 가치'!$S$17,'스테이지별 몬스터 스텟'!K472*'(참고)타워 스텟 가치'!$T$17,'스테이지별 몬스터 스텟'!L472*'(참고)타워 스텟 가치'!$U$17,'스테이지별 몬스터 스텟'!M472*'(참고)타워 스텟 가치'!$V$17,'스테이지별 몬스터 스텟'!N472*'(참고)타워 스텟 가치'!$W$17,'스테이지별 몬스터 스텟'!O472*'(참고)타워 스텟 가치'!$X$17,'스테이지별 몬스터 스텟'!P472*'(참고)타워 스텟 가치'!$Y$17)</f>
        <v>296361.63249999942</v>
      </c>
      <c r="R472">
        <v>1</v>
      </c>
      <c r="S472">
        <f>VLOOKUP($F472,'(참고)타워 스텟 가치'!$B$7:$L$11,S$2,0)+(VLOOKUP($F472,'(참고)타워 스텟 가치'!$B$7:$L$11,S$2,0)*$E472)</f>
        <v>217.1249999999996</v>
      </c>
      <c r="T472">
        <f>VLOOKUP($F472,'(참고)타워 스텟 가치'!$B$7:$L$11,T$2,0)+(VLOOKUP($F472,'(참고)타워 스텟 가치'!$B$7:$L$11,T$2,0)*$E472)</f>
        <v>390.82499999999931</v>
      </c>
      <c r="U472">
        <f>VLOOKUP($F472,'(참고)타워 스텟 가치'!$B$7:$L$11,U$2,0)+(VLOOKUP($F472,'(참고)타워 스텟 가치'!$B$7:$L$11,U$2,0)*$E472)</f>
        <v>192999.99999999965</v>
      </c>
      <c r="V472">
        <f>VLOOKUP($F472,'(참고)타워 스텟 가치'!$B$7:$L$11,V$2,0)+(VLOOKUP($F472,'(참고)타워 스텟 가치'!$B$7:$L$11,V$2,0)*$E472)</f>
        <v>2605.4999999999955</v>
      </c>
      <c r="W472">
        <f>VLOOKUP($F472,'(참고)타워 스텟 가치'!$B$7:$L$11,W$2,0)+(VLOOKUP($F472,'(참고)타워 스텟 가치'!$B$7:$L$11,W$2,0)*$E472)</f>
        <v>43.424999999999919</v>
      </c>
      <c r="X472">
        <f>VLOOKUP($F472,'(참고)타워 스텟 가치'!$B$7:$L$11,X$2,0)+(VLOOKUP($F472,'(참고)타워 스텟 가치'!$B$7:$L$11,X$2,0)*$E472)</f>
        <v>11.579999999999979</v>
      </c>
      <c r="Y472">
        <f>VLOOKUP($F472,'(참고)타워 스텟 가치'!$B$7:$L$11,Y$2,0)+(VLOOKUP($F472,'(참고)타워 스텟 가치'!$B$7:$L$11,Y$2,0)*$E472)</f>
        <v>0</v>
      </c>
      <c r="Z472">
        <f>VLOOKUP($F472,'(참고)타워 스텟 가치'!$B$7:$L$11,Z$2,0)+(VLOOKUP($F472,'(참고)타워 스텟 가치'!$B$7:$L$11,Z$2,0)*$E472)</f>
        <v>0</v>
      </c>
      <c r="AA472">
        <f>VLOOKUP($F472,'(참고)타워 스텟 가치'!$B$7:$L$11,AA$2,0)+(VLOOKUP($F472,'(참고)타워 스텟 가치'!$B$7:$L$11,AA$2,0)*$E472)</f>
        <v>27.01999999999995</v>
      </c>
      <c r="AB472">
        <f>SUM('스테이지별 몬스터 스텟'!S472*'(참고)타워 스텟 가치'!$Q$17,'스테이지별 몬스터 스텟'!T472*'(참고)타워 스텟 가치'!$R$17,'스테이지별 몬스터 스텟'!U472*'(참고)타워 스텟 가치'!$S$17,'스테이지별 몬스터 스텟'!V472*'(참고)타워 스텟 가치'!$T$17,'스테이지별 몬스터 스텟'!W472*'(참고)타워 스텟 가치'!$U$17,'스테이지별 몬스터 스텟'!X472*'(참고)타워 스텟 가치'!$V$17,'스테이지별 몬스터 스텟'!Y472*'(참고)타워 스텟 가치'!$W$17,'스테이지별 몬스터 스텟'!Z472*'(참고)타워 스텟 가치'!$X$17,'스테이지별 몬스터 스텟'!AA472*'(참고)타워 스텟 가치'!$Y$17)</f>
        <v>295883.95749999944</v>
      </c>
      <c r="AC472">
        <v>2</v>
      </c>
      <c r="AD472">
        <f>VLOOKUP($F472,'(참고)타워 스텟 가치'!$B$12:$L$16,AD$2,0)+(VLOOKUP($F472,'(참고)타워 스텟 가치'!$B$12:$L$16,AD$2,0)*$E472)</f>
        <v>217.1249999999996</v>
      </c>
      <c r="AE472">
        <f>VLOOKUP($F472,'(참고)타워 스텟 가치'!$B$12:$L$16,AE$2,0)+(VLOOKUP($F472,'(참고)타워 스텟 가치'!$B$12:$L$16,AE$2,0)*$E472)</f>
        <v>260.5499999999995</v>
      </c>
      <c r="AF472">
        <f>VLOOKUP($F472,'(참고)타워 스텟 가치'!$B$12:$L$16,AF$2,0)+(VLOOKUP($F472,'(참고)타워 스텟 가치'!$B$12:$L$16,AF$2,0)*$E472)</f>
        <v>192999.99999999965</v>
      </c>
      <c r="AG472">
        <f>VLOOKUP($F472,'(참고)타워 스텟 가치'!$B$12:$L$16,AG$2,0)+(VLOOKUP($F472,'(참고)타워 스텟 가치'!$B$12:$L$16,AG$2,0)*$E472)</f>
        <v>1302.7499999999977</v>
      </c>
      <c r="AH472">
        <f>VLOOKUP($F472,'(참고)타워 스텟 가치'!$B$12:$L$16,AH$2,0)+(VLOOKUP($F472,'(참고)타워 스텟 가치'!$B$12:$L$16,AH$2,0)*$E472)</f>
        <v>43.424999999999919</v>
      </c>
      <c r="AI472">
        <f>VLOOKUP($F472,'(참고)타워 스텟 가치'!$B$12:$L$16,AI$2,0)+(VLOOKUP($F472,'(참고)타워 스텟 가치'!$B$12:$L$16,AI$2,0)*$E472)</f>
        <v>11.579999999999979</v>
      </c>
      <c r="AJ472">
        <f>VLOOKUP($F472,'(참고)타워 스텟 가치'!$B$12:$L$16,AJ$2,0)+(VLOOKUP($F472,'(참고)타워 스텟 가치'!$B$12:$L$16,AJ$2,0)*$E472)</f>
        <v>0</v>
      </c>
      <c r="AK472">
        <f>VLOOKUP($F472,'(참고)타워 스텟 가치'!$B$12:$L$16,AK$2,0)+(VLOOKUP($F472,'(참고)타워 스텟 가치'!$B$12:$L$16,AK$2,0)*$E472)</f>
        <v>0</v>
      </c>
      <c r="AL472">
        <f>VLOOKUP($F472,'(참고)타워 스텟 가치'!$B$12:$L$16,AL$2,0)+(VLOOKUP($F472,'(참고)타워 스텟 가치'!$B$12:$L$16,AL$2,0)*$E472)</f>
        <v>54.0399999999999</v>
      </c>
      <c r="AM472">
        <f>SUM('스테이지별 몬스터 스텟'!AD472*'(참고)타워 스텟 가치'!$Q$17,'스테이지별 몬스터 스텟'!AE472*'(참고)타워 스텟 가치'!$R$17,'스테이지별 몬스터 스텟'!AF472*'(참고)타워 스텟 가치'!$S$17,'스테이지별 몬스터 스텟'!AG472*'(참고)타워 스텟 가치'!$T$17,'스테이지별 몬스터 스텟'!AH472*'(참고)타워 스텟 가치'!$U$17,'스테이지별 몬스터 스텟'!AI472*'(참고)타워 스텟 가치'!$V$17,'스테이지별 몬스터 스텟'!AJ472*'(참고)타워 스텟 가치'!$W$17,'스테이지별 몬스터 스텟'!AK472*'(참고)타워 스텟 가치'!$X$17,'스테이지별 몬스터 스텟'!AL472*'(참고)타워 스텟 가치'!$Y$17)</f>
        <v>293137.0849999995</v>
      </c>
      <c r="AN472">
        <v>3</v>
      </c>
    </row>
    <row r="473" spans="3:40" x14ac:dyDescent="0.3">
      <c r="C473">
        <v>4</v>
      </c>
      <c r="D473">
        <f t="shared" si="23"/>
        <v>94</v>
      </c>
      <c r="E473" s="52">
        <f>VLOOKUP(D473,'스테이지별 난이도 설정'!B:C,2,0)</f>
        <v>37.59999999999993</v>
      </c>
      <c r="F473" t="str">
        <f t="shared" si="24"/>
        <v>유니크</v>
      </c>
      <c r="G473">
        <f t="shared" si="22"/>
        <v>6</v>
      </c>
      <c r="H473">
        <f>VLOOKUP($F473,'(참고)타워 스텟 가치'!$B$2:$L$6,H$2,0)+(VLOOKUP($F473,'(참고)타워 스텟 가치'!$B$2:$L$6,H$2,0)*$E473)</f>
        <v>977.06249999999818</v>
      </c>
      <c r="I473">
        <f>VLOOKUP($F473,'(참고)타워 스텟 가치'!$B$2:$L$6,I$2,0)+(VLOOKUP($F473,'(참고)타워 스텟 가치'!$B$2:$L$6,I$2,0)*$E473)</f>
        <v>195.41249999999965</v>
      </c>
      <c r="J473">
        <f>VLOOKUP($F473,'(참고)타워 스텟 가치'!$B$2:$L$6,J$2,0)+(VLOOKUP($F473,'(참고)타워 스텟 가치'!$B$2:$L$6,J$2,0)*$E473)</f>
        <v>192999.99999999965</v>
      </c>
      <c r="K473">
        <f>VLOOKUP($F473,'(참고)타워 스텟 가치'!$B$2:$L$6,K$2,0)+(VLOOKUP($F473,'(참고)타워 스텟 가치'!$B$2:$L$6,K$2,0)*$E473)</f>
        <v>3908.2499999999927</v>
      </c>
      <c r="L473">
        <f>VLOOKUP($F473,'(참고)타워 스텟 가치'!$B$2:$L$6,L$2,0)+(VLOOKUP($F473,'(참고)타워 스텟 가치'!$B$2:$L$6,L$2,0)*$E473)</f>
        <v>65.137499999999875</v>
      </c>
      <c r="M473">
        <f>VLOOKUP($F473,'(참고)타워 스텟 가치'!$B$2:$L$6,M$2,0)+(VLOOKUP($F473,'(참고)타워 스텟 가치'!$B$2:$L$6,M$2,0)*$E473)</f>
        <v>11.579999999999979</v>
      </c>
      <c r="N473">
        <f>VLOOKUP($F473,'(참고)타워 스텟 가치'!$B$2:$L$6,N$2,0)+(VLOOKUP($F473,'(참고)타워 스텟 가치'!$B$2:$L$6,N$2,0)*$E473)</f>
        <v>0</v>
      </c>
      <c r="O473">
        <f>VLOOKUP($F473,'(참고)타워 스텟 가치'!$B$2:$L$6,O$2,0)+(VLOOKUP($F473,'(참고)타워 스텟 가치'!$B$2:$L$6,O$2,0)*$E473)</f>
        <v>0</v>
      </c>
      <c r="P473">
        <f>VLOOKUP($F473,'(참고)타워 스텟 가치'!$B$2:$L$6,P$2,0)+(VLOOKUP($F473,'(참고)타워 스텟 가치'!$B$2:$L$6,P$2,0)*$E473)</f>
        <v>38.59999999999993</v>
      </c>
      <c r="Q473">
        <f>SUM('스테이지별 몬스터 스텟'!H473*'(참고)타워 스텟 가치'!$Q$17,'스테이지별 몬스터 스텟'!I473*'(참고)타워 스텟 가치'!$R$17,'스테이지별 몬스터 스텟'!J473*'(참고)타워 스텟 가치'!$S$17,'스테이지별 몬스터 스텟'!K473*'(참고)타워 스텟 가치'!$T$17,'스테이지별 몬스터 스텟'!L473*'(참고)타워 스텟 가치'!$U$17,'스테이지별 몬스터 스텟'!M473*'(참고)타워 스텟 가치'!$V$17,'스테이지별 몬스터 스텟'!N473*'(참고)타워 스텟 가치'!$W$17,'스테이지별 몬스터 스텟'!O473*'(참고)타워 스텟 가치'!$X$17,'스테이지별 몬스터 스텟'!P473*'(참고)타워 스텟 가치'!$Y$17)</f>
        <v>299782.79874999955</v>
      </c>
      <c r="R473">
        <v>1</v>
      </c>
      <c r="S473">
        <f>VLOOKUP($F473,'(참고)타워 스텟 가치'!$B$7:$L$11,S$2,0)+(VLOOKUP($F473,'(참고)타워 스텟 가치'!$B$7:$L$11,S$2,0)*$E473)</f>
        <v>325.68749999999943</v>
      </c>
      <c r="T473">
        <f>VLOOKUP($F473,'(참고)타워 스텟 가치'!$B$7:$L$11,T$2,0)+(VLOOKUP($F473,'(참고)타워 스텟 가치'!$B$7:$L$11,T$2,0)*$E473)</f>
        <v>586.23749999999893</v>
      </c>
      <c r="U473">
        <f>VLOOKUP($F473,'(참고)타워 스텟 가치'!$B$7:$L$11,U$2,0)+(VLOOKUP($F473,'(참고)타워 스텟 가치'!$B$7:$L$11,U$2,0)*$E473)</f>
        <v>192999.99999999965</v>
      </c>
      <c r="V473">
        <f>VLOOKUP($F473,'(참고)타워 스텟 가치'!$B$7:$L$11,V$2,0)+(VLOOKUP($F473,'(참고)타워 스텟 가치'!$B$7:$L$11,V$2,0)*$E473)</f>
        <v>3908.2499999999927</v>
      </c>
      <c r="W473">
        <f>VLOOKUP($F473,'(참고)타워 스텟 가치'!$B$7:$L$11,W$2,0)+(VLOOKUP($F473,'(참고)타워 스텟 가치'!$B$7:$L$11,W$2,0)*$E473)</f>
        <v>65.137499999999875</v>
      </c>
      <c r="X473">
        <f>VLOOKUP($F473,'(참고)타워 스텟 가치'!$B$7:$L$11,X$2,0)+(VLOOKUP($F473,'(참고)타워 스텟 가치'!$B$7:$L$11,X$2,0)*$E473)</f>
        <v>11.579999999999979</v>
      </c>
      <c r="Y473">
        <f>VLOOKUP($F473,'(참고)타워 스텟 가치'!$B$7:$L$11,Y$2,0)+(VLOOKUP($F473,'(참고)타워 스텟 가치'!$B$7:$L$11,Y$2,0)*$E473)</f>
        <v>0</v>
      </c>
      <c r="Z473">
        <f>VLOOKUP($F473,'(참고)타워 스텟 가치'!$B$7:$L$11,Z$2,0)+(VLOOKUP($F473,'(참고)타워 스텟 가치'!$B$7:$L$11,Z$2,0)*$E473)</f>
        <v>0</v>
      </c>
      <c r="AA473">
        <f>VLOOKUP($F473,'(참고)타워 스텟 가치'!$B$7:$L$11,AA$2,0)+(VLOOKUP($F473,'(참고)타워 스텟 가치'!$B$7:$L$11,AA$2,0)*$E473)</f>
        <v>38.59999999999993</v>
      </c>
      <c r="AB473">
        <f>SUM('스테이지별 몬스터 스텟'!S473*'(참고)타워 스텟 가치'!$Q$17,'스테이지별 몬스터 스텟'!T473*'(참고)타워 스텟 가치'!$R$17,'스테이지별 몬스터 스텟'!U473*'(참고)타워 스텟 가치'!$S$17,'스테이지별 몬스터 스텟'!V473*'(참고)타워 스텟 가치'!$T$17,'스테이지별 몬스터 스텟'!W473*'(참고)타워 스텟 가치'!$U$17,'스테이지별 몬스터 스텟'!X473*'(참고)타워 스텟 가치'!$V$17,'스테이지별 몬스터 스텟'!Y473*'(참고)타워 스텟 가치'!$W$17,'스테이지별 몬스터 스텟'!Z473*'(참고)타워 스텟 가치'!$X$17,'스테이지별 몬스터 스텟'!AA473*'(참고)타워 스텟 가치'!$Y$17)</f>
        <v>299066.28624999954</v>
      </c>
      <c r="AC473">
        <v>2</v>
      </c>
      <c r="AD473">
        <f>VLOOKUP($F473,'(참고)타워 스텟 가치'!$B$12:$L$16,AD$2,0)+(VLOOKUP($F473,'(참고)타워 스텟 가치'!$B$12:$L$16,AD$2,0)*$E473)</f>
        <v>325.68749999999943</v>
      </c>
      <c r="AE473">
        <f>VLOOKUP($F473,'(참고)타워 스텟 가치'!$B$12:$L$16,AE$2,0)+(VLOOKUP($F473,'(참고)타워 스텟 가치'!$B$12:$L$16,AE$2,0)*$E473)</f>
        <v>390.82499999999931</v>
      </c>
      <c r="AF473">
        <f>VLOOKUP($F473,'(참고)타워 스텟 가치'!$B$12:$L$16,AF$2,0)+(VLOOKUP($F473,'(참고)타워 스텟 가치'!$B$12:$L$16,AF$2,0)*$E473)</f>
        <v>192999.99999999965</v>
      </c>
      <c r="AG473">
        <f>VLOOKUP($F473,'(참고)타워 스텟 가치'!$B$12:$L$16,AG$2,0)+(VLOOKUP($F473,'(참고)타워 스텟 가치'!$B$12:$L$16,AG$2,0)*$E473)</f>
        <v>1954.1249999999964</v>
      </c>
      <c r="AH473">
        <f>VLOOKUP($F473,'(참고)타워 스텟 가치'!$B$12:$L$16,AH$2,0)+(VLOOKUP($F473,'(참고)타워 스텟 가치'!$B$12:$L$16,AH$2,0)*$E473)</f>
        <v>65.137499999999875</v>
      </c>
      <c r="AI473">
        <f>VLOOKUP($F473,'(참고)타워 스텟 가치'!$B$12:$L$16,AI$2,0)+(VLOOKUP($F473,'(참고)타워 스텟 가치'!$B$12:$L$16,AI$2,0)*$E473)</f>
        <v>11.579999999999979</v>
      </c>
      <c r="AJ473">
        <f>VLOOKUP($F473,'(참고)타워 스텟 가치'!$B$12:$L$16,AJ$2,0)+(VLOOKUP($F473,'(참고)타워 스텟 가치'!$B$12:$L$16,AJ$2,0)*$E473)</f>
        <v>0</v>
      </c>
      <c r="AK473">
        <f>VLOOKUP($F473,'(참고)타워 스텟 가치'!$B$12:$L$16,AK$2,0)+(VLOOKUP($F473,'(참고)타워 스텟 가치'!$B$12:$L$16,AK$2,0)*$E473)</f>
        <v>0</v>
      </c>
      <c r="AL473">
        <f>VLOOKUP($F473,'(참고)타워 스텟 가치'!$B$12:$L$16,AL$2,0)+(VLOOKUP($F473,'(참고)타워 스텟 가치'!$B$12:$L$16,AL$2,0)*$E473)</f>
        <v>77.199999999999861</v>
      </c>
      <c r="AM473">
        <f>SUM('스테이지별 몬스터 스텟'!AD473*'(참고)타워 스텟 가치'!$Q$17,'스테이지별 몬스터 스텟'!AE473*'(참고)타워 스텟 가치'!$R$17,'스테이지별 몬스터 스텟'!AF473*'(참고)타워 스텟 가치'!$S$17,'스테이지별 몬스터 스텟'!AG473*'(참고)타워 스텟 가치'!$T$17,'스테이지별 몬스터 스텟'!AH473*'(참고)타워 스텟 가치'!$U$17,'스테이지별 몬스터 스텟'!AI473*'(참고)타워 스텟 가치'!$V$17,'스테이지별 몬스터 스텟'!AJ473*'(참고)타워 스텟 가치'!$W$17,'스테이지별 몬스터 스텟'!AK473*'(참고)타워 스텟 가치'!$X$17,'스테이지별 몬스터 스텟'!AL473*'(참고)타워 스텟 가치'!$Y$17)</f>
        <v>294942.11749999953</v>
      </c>
      <c r="AN473">
        <v>3</v>
      </c>
    </row>
    <row r="474" spans="3:40" x14ac:dyDescent="0.3">
      <c r="C474">
        <v>5</v>
      </c>
      <c r="D474">
        <f t="shared" si="23"/>
        <v>94</v>
      </c>
      <c r="E474" s="52">
        <f>VLOOKUP(D474,'스테이지별 난이도 설정'!B:C,2,0)</f>
        <v>37.59999999999993</v>
      </c>
      <c r="F474" t="str">
        <f t="shared" si="24"/>
        <v>스페셜</v>
      </c>
      <c r="G474">
        <f t="shared" si="22"/>
        <v>6</v>
      </c>
      <c r="H474">
        <f>VLOOKUP($F474,'(참고)타워 스텟 가치'!$B$2:$L$6,H$2,0)+(VLOOKUP($F474,'(참고)타워 스텟 가치'!$B$2:$L$6,H$2,0)*$E474)</f>
        <v>1465.5937499999973</v>
      </c>
      <c r="I474">
        <f>VLOOKUP($F474,'(참고)타워 스텟 가치'!$B$2:$L$6,I$2,0)+(VLOOKUP($F474,'(참고)타워 스텟 가치'!$B$2:$L$6,I$2,0)*$E474)</f>
        <v>293.11874999999947</v>
      </c>
      <c r="J474">
        <f>VLOOKUP($F474,'(참고)타워 스텟 가치'!$B$2:$L$6,J$2,0)+(VLOOKUP($F474,'(참고)타워 스텟 가치'!$B$2:$L$6,J$2,0)*$E474)</f>
        <v>192999.99999999965</v>
      </c>
      <c r="K474">
        <f>VLOOKUP($F474,'(참고)타워 스텟 가치'!$B$2:$L$6,K$2,0)+(VLOOKUP($F474,'(참고)타워 스텟 가치'!$B$2:$L$6,K$2,0)*$E474)</f>
        <v>5862.3749999999891</v>
      </c>
      <c r="L474">
        <f>VLOOKUP($F474,'(참고)타워 스텟 가치'!$B$2:$L$6,L$2,0)+(VLOOKUP($F474,'(참고)타워 스텟 가치'!$B$2:$L$6,L$2,0)*$E474)</f>
        <v>97.706249999999827</v>
      </c>
      <c r="M474">
        <f>VLOOKUP($F474,'(참고)타워 스텟 가치'!$B$2:$L$6,M$2,0)+(VLOOKUP($F474,'(참고)타워 스텟 가치'!$B$2:$L$6,M$2,0)*$E474)</f>
        <v>11.579999999999979</v>
      </c>
      <c r="N474">
        <f>VLOOKUP($F474,'(참고)타워 스텟 가치'!$B$2:$L$6,N$2,0)+(VLOOKUP($F474,'(참고)타워 스텟 가치'!$B$2:$L$6,N$2,0)*$E474)</f>
        <v>0</v>
      </c>
      <c r="O474">
        <f>VLOOKUP($F474,'(참고)타워 스텟 가치'!$B$2:$L$6,O$2,0)+(VLOOKUP($F474,'(참고)타워 스텟 가치'!$B$2:$L$6,O$2,0)*$E474)</f>
        <v>0</v>
      </c>
      <c r="P474">
        <f>VLOOKUP($F474,'(참고)타워 스텟 가치'!$B$2:$L$6,P$2,0)+(VLOOKUP($F474,'(참고)타워 스텟 가치'!$B$2:$L$6,P$2,0)*$E474)</f>
        <v>38.59999999999993</v>
      </c>
      <c r="Q474">
        <f>SUM('스테이지별 몬스터 스텟'!H474*'(참고)타워 스텟 가치'!$Q$17,'스테이지별 몬스터 스텟'!I474*'(참고)타워 스텟 가치'!$R$17,'스테이지별 몬스터 스텟'!J474*'(참고)타워 스텟 가치'!$S$17,'스테이지별 몬스터 스텟'!K474*'(참고)타워 스텟 가치'!$T$17,'스테이지별 몬스터 스텟'!L474*'(참고)타워 스텟 가치'!$U$17,'스테이지별 몬스터 스텟'!M474*'(참고)타워 스텟 가치'!$V$17,'스테이지별 몬스터 스텟'!N474*'(참고)타워 스텟 가치'!$W$17,'스테이지별 몬스터 스텟'!O474*'(참고)타워 스텟 가치'!$X$17,'스테이지별 몬스터 스텟'!P474*'(참고)타워 스텟 가치'!$Y$17)</f>
        <v>304879.80812499946</v>
      </c>
      <c r="R474">
        <v>1</v>
      </c>
      <c r="S474">
        <f>VLOOKUP($F474,'(참고)타워 스텟 가치'!$B$7:$L$11,S$2,0)+(VLOOKUP($F474,'(참고)타워 스텟 가치'!$B$7:$L$11,S$2,0)*$E474)</f>
        <v>488.53124999999909</v>
      </c>
      <c r="T474">
        <f>VLOOKUP($F474,'(참고)타워 스텟 가치'!$B$7:$L$11,T$2,0)+(VLOOKUP($F474,'(참고)타워 스텟 가치'!$B$7:$L$11,T$2,0)*$E474)</f>
        <v>879.35624999999845</v>
      </c>
      <c r="U474">
        <f>VLOOKUP($F474,'(참고)타워 스텟 가치'!$B$7:$L$11,U$2,0)+(VLOOKUP($F474,'(참고)타워 스텟 가치'!$B$7:$L$11,U$2,0)*$E474)</f>
        <v>192999.99999999965</v>
      </c>
      <c r="V474">
        <f>VLOOKUP($F474,'(참고)타워 스텟 가치'!$B$7:$L$11,V$2,0)+(VLOOKUP($F474,'(참고)타워 스텟 가치'!$B$7:$L$11,V$2,0)*$E474)</f>
        <v>5862.3749999999891</v>
      </c>
      <c r="W474">
        <f>VLOOKUP($F474,'(참고)타워 스텟 가치'!$B$7:$L$11,W$2,0)+(VLOOKUP($F474,'(참고)타워 스텟 가치'!$B$7:$L$11,W$2,0)*$E474)</f>
        <v>97.706249999999827</v>
      </c>
      <c r="X474">
        <f>VLOOKUP($F474,'(참고)타워 스텟 가치'!$B$7:$L$11,X$2,0)+(VLOOKUP($F474,'(참고)타워 스텟 가치'!$B$7:$L$11,X$2,0)*$E474)</f>
        <v>11.579999999999979</v>
      </c>
      <c r="Y474">
        <f>VLOOKUP($F474,'(참고)타워 스텟 가치'!$B$7:$L$11,Y$2,0)+(VLOOKUP($F474,'(참고)타워 스텟 가치'!$B$7:$L$11,Y$2,0)*$E474)</f>
        <v>0</v>
      </c>
      <c r="Z474">
        <f>VLOOKUP($F474,'(참고)타워 스텟 가치'!$B$7:$L$11,Z$2,0)+(VLOOKUP($F474,'(참고)타워 스텟 가치'!$B$7:$L$11,Z$2,0)*$E474)</f>
        <v>0</v>
      </c>
      <c r="AA474">
        <f>VLOOKUP($F474,'(참고)타워 스텟 가치'!$B$7:$L$11,AA$2,0)+(VLOOKUP($F474,'(참고)타워 스텟 가치'!$B$7:$L$11,AA$2,0)*$E474)</f>
        <v>38.59999999999993</v>
      </c>
      <c r="AB474">
        <f>SUM('스테이지별 몬스터 스텟'!S474*'(참고)타워 스텟 가치'!$Q$17,'스테이지별 몬스터 스텟'!T474*'(참고)타워 스텟 가치'!$R$17,'스테이지별 몬스터 스텟'!U474*'(참고)타워 스텟 가치'!$S$17,'스테이지별 몬스터 스텟'!V474*'(참고)타워 스텟 가치'!$T$17,'스테이지별 몬스터 스텟'!W474*'(참고)타워 스텟 가치'!$U$17,'스테이지별 몬스터 스텟'!X474*'(참고)타워 스텟 가치'!$V$17,'스테이지별 몬스터 스텟'!Y474*'(참고)타워 스텟 가치'!$W$17,'스테이지별 몬스터 스텟'!Z474*'(참고)타워 스텟 가치'!$X$17,'스테이지별 몬스터 스텟'!AA474*'(참고)타워 스텟 가치'!$Y$17)</f>
        <v>303805.03937499947</v>
      </c>
      <c r="AC474">
        <v>2</v>
      </c>
      <c r="AD474">
        <f>VLOOKUP($F474,'(참고)타워 스텟 가치'!$B$12:$L$16,AD$2,0)+(VLOOKUP($F474,'(참고)타워 스텟 가치'!$B$12:$L$16,AD$2,0)*$E474)</f>
        <v>488.53124999999909</v>
      </c>
      <c r="AE474">
        <f>VLOOKUP($F474,'(참고)타워 스텟 가치'!$B$12:$L$16,AE$2,0)+(VLOOKUP($F474,'(참고)타워 스텟 가치'!$B$12:$L$16,AE$2,0)*$E474)</f>
        <v>586.23749999999893</v>
      </c>
      <c r="AF474">
        <f>VLOOKUP($F474,'(참고)타워 스텟 가치'!$B$12:$L$16,AF$2,0)+(VLOOKUP($F474,'(참고)타워 스텟 가치'!$B$12:$L$16,AF$2,0)*$E474)</f>
        <v>192999.99999999965</v>
      </c>
      <c r="AG474">
        <f>VLOOKUP($F474,'(참고)타워 스텟 가치'!$B$12:$L$16,AG$2,0)+(VLOOKUP($F474,'(참고)타워 스텟 가치'!$B$12:$L$16,AG$2,0)*$E474)</f>
        <v>2931.1874999999945</v>
      </c>
      <c r="AH474">
        <f>VLOOKUP($F474,'(참고)타워 스텟 가치'!$B$12:$L$16,AH$2,0)+(VLOOKUP($F474,'(참고)타워 스텟 가치'!$B$12:$L$16,AH$2,0)*$E474)</f>
        <v>97.706249999999827</v>
      </c>
      <c r="AI474">
        <f>VLOOKUP($F474,'(참고)타워 스텟 가치'!$B$12:$L$16,AI$2,0)+(VLOOKUP($F474,'(참고)타워 스텟 가치'!$B$12:$L$16,AI$2,0)*$E474)</f>
        <v>11.579999999999979</v>
      </c>
      <c r="AJ474">
        <f>VLOOKUP($F474,'(참고)타워 스텟 가치'!$B$12:$L$16,AJ$2,0)+(VLOOKUP($F474,'(참고)타워 스텟 가치'!$B$12:$L$16,AJ$2,0)*$E474)</f>
        <v>0</v>
      </c>
      <c r="AK474">
        <f>VLOOKUP($F474,'(참고)타워 스텟 가치'!$B$12:$L$16,AK$2,0)+(VLOOKUP($F474,'(참고)타워 스텟 가치'!$B$12:$L$16,AK$2,0)*$E474)</f>
        <v>0</v>
      </c>
      <c r="AL474">
        <f>VLOOKUP($F474,'(참고)타워 스텟 가치'!$B$12:$L$16,AL$2,0)+(VLOOKUP($F474,'(참고)타워 스텟 가치'!$B$12:$L$16,AL$2,0)*$E474)</f>
        <v>77.199999999999861</v>
      </c>
      <c r="AM474">
        <f>SUM('스테이지별 몬스터 스텟'!AD474*'(참고)타워 스텟 가치'!$Q$17,'스테이지별 몬스터 스텟'!AE474*'(참고)타워 스텟 가치'!$R$17,'스테이지별 몬스터 스텟'!AF474*'(참고)타워 스텟 가치'!$S$17,'스테이지별 몬스터 스텟'!AG474*'(참고)타워 스텟 가치'!$T$17,'스테이지별 몬스터 스텟'!AH474*'(참고)타워 스텟 가치'!$U$17,'스테이지별 몬스터 스텟'!AI474*'(참고)타워 스텟 가치'!$V$17,'스테이지별 몬스터 스텟'!AJ474*'(참고)타워 스텟 가치'!$W$17,'스테이지별 몬스터 스텟'!AK474*'(참고)타워 스텟 가치'!$X$17,'스테이지별 몬스터 스텟'!AL474*'(참고)타워 스텟 가치'!$Y$17)</f>
        <v>297580.1862499995</v>
      </c>
      <c r="AN474">
        <v>3</v>
      </c>
    </row>
    <row r="475" spans="3:40" x14ac:dyDescent="0.3">
      <c r="C475">
        <v>1</v>
      </c>
      <c r="D475">
        <f t="shared" si="23"/>
        <v>95</v>
      </c>
      <c r="E475" s="52">
        <f>VLOOKUP(D475,'스테이지별 난이도 설정'!B:C,2,0)</f>
        <v>37.999999999999929</v>
      </c>
      <c r="F475" t="str">
        <f t="shared" si="24"/>
        <v>일반</v>
      </c>
      <c r="G475">
        <f t="shared" si="22"/>
        <v>6</v>
      </c>
      <c r="H475">
        <f>VLOOKUP($F475,'(참고)타워 스텟 가치'!$B$2:$L$6,H$2,0)+(VLOOKUP($F475,'(참고)타워 스텟 가치'!$B$2:$L$6,H$2,0)*$E475)</f>
        <v>292.49999999999949</v>
      </c>
      <c r="I475">
        <f>VLOOKUP($F475,'(참고)타워 스텟 가치'!$B$2:$L$6,I$2,0)+(VLOOKUP($F475,'(참고)타워 스텟 가치'!$B$2:$L$6,I$2,0)*$E475)</f>
        <v>58.499999999999893</v>
      </c>
      <c r="J475">
        <f>VLOOKUP($F475,'(참고)타워 스텟 가치'!$B$2:$L$6,J$2,0)+(VLOOKUP($F475,'(참고)타워 스텟 가치'!$B$2:$L$6,J$2,0)*$E475)</f>
        <v>194999.99999999965</v>
      </c>
      <c r="K475">
        <f>VLOOKUP($F475,'(참고)타워 스텟 가치'!$B$2:$L$6,K$2,0)+(VLOOKUP($F475,'(참고)타워 스텟 가치'!$B$2:$L$6,K$2,0)*$E475)</f>
        <v>1169.999999999998</v>
      </c>
      <c r="L475">
        <f>VLOOKUP($F475,'(참고)타워 스텟 가치'!$B$2:$L$6,L$2,0)+(VLOOKUP($F475,'(참고)타워 스텟 가치'!$B$2:$L$6,L$2,0)*$E475)</f>
        <v>19.499999999999964</v>
      </c>
      <c r="M475">
        <f>VLOOKUP($F475,'(참고)타워 스텟 가치'!$B$2:$L$6,M$2,0)+(VLOOKUP($F475,'(참고)타워 스텟 가치'!$B$2:$L$6,M$2,0)*$E475)</f>
        <v>11.69999999999998</v>
      </c>
      <c r="N475">
        <f>VLOOKUP($F475,'(참고)타워 스텟 가치'!$B$2:$L$6,N$2,0)+(VLOOKUP($F475,'(참고)타워 스텟 가치'!$B$2:$L$6,N$2,0)*$E475)</f>
        <v>0</v>
      </c>
      <c r="O475">
        <f>VLOOKUP($F475,'(참고)타워 스텟 가치'!$B$2:$L$6,O$2,0)+(VLOOKUP($F475,'(참고)타워 스텟 가치'!$B$2:$L$6,O$2,0)*$E475)</f>
        <v>0</v>
      </c>
      <c r="P475">
        <f>VLOOKUP($F475,'(참고)타워 스텟 가치'!$B$2:$L$6,P$2,0)+(VLOOKUP($F475,'(참고)타워 스텟 가치'!$B$2:$L$6,P$2,0)*$E475)</f>
        <v>27.299999999999947</v>
      </c>
      <c r="Q475">
        <f>SUM('스테이지별 몬스터 스텟'!H475*'(참고)타워 스텟 가치'!$Q$17,'스테이지별 몬스터 스텟'!I475*'(참고)타워 스텟 가치'!$R$17,'스테이지별 몬스터 스텟'!J475*'(참고)타워 스텟 가치'!$S$17,'스테이지별 몬스터 스텟'!K475*'(참고)타워 스텟 가치'!$T$17,'스테이지별 몬스터 스텟'!L475*'(참고)타워 스텟 가치'!$U$17,'스테이지별 몬스터 스텟'!M475*'(참고)타워 스텟 가치'!$V$17,'스테이지별 몬스터 스텟'!N475*'(참고)타워 스텟 가치'!$W$17,'스테이지별 몬스터 스텟'!O475*'(참고)타워 스텟 가치'!$X$17,'스테이지별 몬스터 스텟'!P475*'(참고)타워 스텟 가치'!$Y$17)</f>
        <v>295618.04999999946</v>
      </c>
      <c r="R475">
        <v>1</v>
      </c>
      <c r="S475">
        <f>VLOOKUP($F475,'(참고)타워 스텟 가치'!$B$7:$L$11,S$2,0)+(VLOOKUP($F475,'(참고)타워 스텟 가치'!$B$7:$L$11,S$2,0)*$E475)</f>
        <v>97.499999999999829</v>
      </c>
      <c r="T475">
        <f>VLOOKUP($F475,'(참고)타워 스텟 가치'!$B$7:$L$11,T$2,0)+(VLOOKUP($F475,'(참고)타워 스텟 가치'!$B$7:$L$11,T$2,0)*$E475)</f>
        <v>175.49999999999969</v>
      </c>
      <c r="U475">
        <f>VLOOKUP($F475,'(참고)타워 스텟 가치'!$B$7:$L$11,U$2,0)+(VLOOKUP($F475,'(참고)타워 스텟 가치'!$B$7:$L$11,U$2,0)*$E475)</f>
        <v>194999.99999999965</v>
      </c>
      <c r="V475">
        <f>VLOOKUP($F475,'(참고)타워 스텟 가치'!$B$7:$L$11,V$2,0)+(VLOOKUP($F475,'(참고)타워 스텟 가치'!$B$7:$L$11,V$2,0)*$E475)</f>
        <v>1169.999999999998</v>
      </c>
      <c r="W475">
        <f>VLOOKUP($F475,'(참고)타워 스텟 가치'!$B$7:$L$11,W$2,0)+(VLOOKUP($F475,'(참고)타워 스텟 가치'!$B$7:$L$11,W$2,0)*$E475)</f>
        <v>19.499999999999964</v>
      </c>
      <c r="X475">
        <f>VLOOKUP($F475,'(참고)타워 스텟 가치'!$B$7:$L$11,X$2,0)+(VLOOKUP($F475,'(참고)타워 스텟 가치'!$B$7:$L$11,X$2,0)*$E475)</f>
        <v>11.69999999999998</v>
      </c>
      <c r="Y475">
        <f>VLOOKUP($F475,'(참고)타워 스텟 가치'!$B$7:$L$11,Y$2,0)+(VLOOKUP($F475,'(참고)타워 스텟 가치'!$B$7:$L$11,Y$2,0)*$E475)</f>
        <v>0</v>
      </c>
      <c r="Z475">
        <f>VLOOKUP($F475,'(참고)타워 스텟 가치'!$B$7:$L$11,Z$2,0)+(VLOOKUP($F475,'(참고)타워 스텟 가치'!$B$7:$L$11,Z$2,0)*$E475)</f>
        <v>0</v>
      </c>
      <c r="AA475">
        <f>VLOOKUP($F475,'(참고)타워 스텟 가치'!$B$7:$L$11,AA$2,0)+(VLOOKUP($F475,'(참고)타워 스텟 가치'!$B$7:$L$11,AA$2,0)*$E475)</f>
        <v>27.299999999999947</v>
      </c>
      <c r="AB475">
        <f>SUM('스테이지별 몬스터 스텟'!S475*'(참고)타워 스텟 가치'!$Q$17,'스테이지별 몬스터 스텟'!T475*'(참고)타워 스텟 가치'!$R$17,'스테이지별 몬스터 스텟'!U475*'(참고)타워 스텟 가치'!$S$17,'스테이지별 몬스터 스텟'!V475*'(참고)타워 스텟 가치'!$T$17,'스테이지별 몬스터 스텟'!W475*'(참고)타워 스텟 가치'!$U$17,'스테이지별 몬스터 스텟'!X475*'(참고)타워 스텟 가치'!$V$17,'스테이지별 몬스터 스텟'!Y475*'(참고)타워 스텟 가치'!$W$17,'스테이지별 몬스터 스텟'!Z475*'(참고)타워 스텟 가치'!$X$17,'스테이지별 몬스터 스텟'!AA475*'(참고)타워 스텟 가치'!$Y$17)</f>
        <v>295403.54999999946</v>
      </c>
      <c r="AC475">
        <v>2</v>
      </c>
      <c r="AD475">
        <f>VLOOKUP($F475,'(참고)타워 스텟 가치'!$B$12:$L$16,AD$2,0)+(VLOOKUP($F475,'(참고)타워 스텟 가치'!$B$12:$L$16,AD$2,0)*$E475)</f>
        <v>97.499999999999829</v>
      </c>
      <c r="AE475">
        <f>VLOOKUP($F475,'(참고)타워 스텟 가치'!$B$12:$L$16,AE$2,0)+(VLOOKUP($F475,'(참고)타워 스텟 가치'!$B$12:$L$16,AE$2,0)*$E475)</f>
        <v>116.99999999999979</v>
      </c>
      <c r="AF475">
        <f>VLOOKUP($F475,'(참고)타워 스텟 가치'!$B$12:$L$16,AF$2,0)+(VLOOKUP($F475,'(참고)타워 스텟 가치'!$B$12:$L$16,AF$2,0)*$E475)</f>
        <v>194999.99999999965</v>
      </c>
      <c r="AG475">
        <f>VLOOKUP($F475,'(참고)타워 스텟 가치'!$B$12:$L$16,AG$2,0)+(VLOOKUP($F475,'(참고)타워 스텟 가치'!$B$12:$L$16,AG$2,0)*$E475)</f>
        <v>584.99999999999898</v>
      </c>
      <c r="AH475">
        <f>VLOOKUP($F475,'(참고)타워 스텟 가치'!$B$12:$L$16,AH$2,0)+(VLOOKUP($F475,'(참고)타워 스텟 가치'!$B$12:$L$16,AH$2,0)*$E475)</f>
        <v>19.499999999999964</v>
      </c>
      <c r="AI475">
        <f>VLOOKUP($F475,'(참고)타워 스텟 가치'!$B$12:$L$16,AI$2,0)+(VLOOKUP($F475,'(참고)타워 스텟 가치'!$B$12:$L$16,AI$2,0)*$E475)</f>
        <v>11.69999999999998</v>
      </c>
      <c r="AJ475">
        <f>VLOOKUP($F475,'(참고)타워 스텟 가치'!$B$12:$L$16,AJ$2,0)+(VLOOKUP($F475,'(참고)타워 스텟 가치'!$B$12:$L$16,AJ$2,0)*$E475)</f>
        <v>0</v>
      </c>
      <c r="AK475">
        <f>VLOOKUP($F475,'(참고)타워 스텟 가치'!$B$12:$L$16,AK$2,0)+(VLOOKUP($F475,'(참고)타워 스텟 가치'!$B$12:$L$16,AK$2,0)*$E475)</f>
        <v>0</v>
      </c>
      <c r="AL475">
        <f>VLOOKUP($F475,'(참고)타워 스텟 가치'!$B$12:$L$16,AL$2,0)+(VLOOKUP($F475,'(참고)타워 스텟 가치'!$B$12:$L$16,AL$2,0)*$E475)</f>
        <v>54.599999999999895</v>
      </c>
      <c r="AM475">
        <f>SUM('스테이지별 몬스터 스텟'!AD475*'(참고)타워 스텟 가치'!$Q$17,'스테이지별 몬스터 스텟'!AE475*'(참고)타워 스텟 가치'!$R$17,'스테이지별 몬스터 스텟'!AF475*'(참고)타워 스텟 가치'!$S$17,'스테이지별 몬스터 스텟'!AG475*'(참고)타워 스텟 가치'!$T$17,'스테이지별 몬스터 스텟'!AH475*'(참고)타워 스텟 가치'!$U$17,'스테이지별 몬스터 스텟'!AI475*'(참고)타워 스텟 가치'!$V$17,'스테이지별 몬스터 스텟'!AJ475*'(참고)타워 스텟 가치'!$W$17,'스테이지별 몬스터 스텟'!AK475*'(참고)타워 스텟 가치'!$X$17,'스테이지별 몬스터 스텟'!AL475*'(참고)타워 스텟 가치'!$Y$17)</f>
        <v>294200.3999999995</v>
      </c>
      <c r="AN475">
        <v>3</v>
      </c>
    </row>
    <row r="476" spans="3:40" x14ac:dyDescent="0.3">
      <c r="C476">
        <v>2</v>
      </c>
      <c r="D476">
        <f t="shared" si="23"/>
        <v>95</v>
      </c>
      <c r="E476" s="52">
        <f>VLOOKUP(D476,'스테이지별 난이도 설정'!B:C,2,0)</f>
        <v>37.999999999999929</v>
      </c>
      <c r="F476" t="str">
        <f t="shared" si="24"/>
        <v>레어</v>
      </c>
      <c r="G476">
        <f t="shared" si="22"/>
        <v>6</v>
      </c>
      <c r="H476">
        <f>VLOOKUP($F476,'(참고)타워 스텟 가치'!$B$2:$L$6,H$2,0)+(VLOOKUP($F476,'(참고)타워 스텟 가치'!$B$2:$L$6,H$2,0)*$E476)</f>
        <v>438.7499999999992</v>
      </c>
      <c r="I476">
        <f>VLOOKUP($F476,'(참고)타워 스텟 가치'!$B$2:$L$6,I$2,0)+(VLOOKUP($F476,'(참고)타워 스텟 가치'!$B$2:$L$6,I$2,0)*$E476)</f>
        <v>87.749999999999844</v>
      </c>
      <c r="J476">
        <f>VLOOKUP($F476,'(참고)타워 스텟 가치'!$B$2:$L$6,J$2,0)+(VLOOKUP($F476,'(참고)타워 스텟 가치'!$B$2:$L$6,J$2,0)*$E476)</f>
        <v>194999.99999999965</v>
      </c>
      <c r="K476">
        <f>VLOOKUP($F476,'(참고)타워 스텟 가치'!$B$2:$L$6,K$2,0)+(VLOOKUP($F476,'(참고)타워 스텟 가치'!$B$2:$L$6,K$2,0)*$E476)</f>
        <v>1754.9999999999968</v>
      </c>
      <c r="L476">
        <f>VLOOKUP($F476,'(참고)타워 스텟 가치'!$B$2:$L$6,L$2,0)+(VLOOKUP($F476,'(참고)타워 스텟 가치'!$B$2:$L$6,L$2,0)*$E476)</f>
        <v>29.249999999999947</v>
      </c>
      <c r="M476">
        <f>VLOOKUP($F476,'(참고)타워 스텟 가치'!$B$2:$L$6,M$2,0)+(VLOOKUP($F476,'(참고)타워 스텟 가치'!$B$2:$L$6,M$2,0)*$E476)</f>
        <v>11.69999999999998</v>
      </c>
      <c r="N476">
        <f>VLOOKUP($F476,'(참고)타워 스텟 가치'!$B$2:$L$6,N$2,0)+(VLOOKUP($F476,'(참고)타워 스텟 가치'!$B$2:$L$6,N$2,0)*$E476)</f>
        <v>0</v>
      </c>
      <c r="O476">
        <f>VLOOKUP($F476,'(참고)타워 스텟 가치'!$B$2:$L$6,O$2,0)+(VLOOKUP($F476,'(참고)타워 스텟 가치'!$B$2:$L$6,O$2,0)*$E476)</f>
        <v>0</v>
      </c>
      <c r="P476">
        <f>VLOOKUP($F476,'(참고)타워 스텟 가치'!$B$2:$L$6,P$2,0)+(VLOOKUP($F476,'(참고)타워 스텟 가치'!$B$2:$L$6,P$2,0)*$E476)</f>
        <v>27.299999999999947</v>
      </c>
      <c r="Q476">
        <f>SUM('스테이지별 몬스터 스텟'!H476*'(참고)타워 스텟 가치'!$Q$17,'스테이지별 몬스터 스텟'!I476*'(참고)타워 스텟 가치'!$R$17,'스테이지별 몬스터 스텟'!J476*'(참고)타워 스텟 가치'!$S$17,'스테이지별 몬스터 스텟'!K476*'(참고)타워 스텟 가치'!$T$17,'스테이지별 몬스터 스텟'!L476*'(참고)타워 스텟 가치'!$U$17,'스테이지별 몬스터 스텟'!M476*'(참고)타워 스텟 가치'!$V$17,'스테이지별 몬스터 스텟'!N476*'(참고)타워 스텟 가치'!$W$17,'스테이지별 몬스터 스텟'!O476*'(참고)타워 스텟 가치'!$X$17,'스테이지별 몬스터 스텟'!P476*'(참고)타워 스텟 가치'!$Y$17)</f>
        <v>297143.92499999946</v>
      </c>
      <c r="R476">
        <v>1</v>
      </c>
      <c r="S476">
        <f>VLOOKUP($F476,'(참고)타워 스텟 가치'!$B$7:$L$11,S$2,0)+(VLOOKUP($F476,'(참고)타워 스텟 가치'!$B$7:$L$11,S$2,0)*$E476)</f>
        <v>146.24999999999974</v>
      </c>
      <c r="T476">
        <f>VLOOKUP($F476,'(참고)타워 스텟 가치'!$B$7:$L$11,T$2,0)+(VLOOKUP($F476,'(참고)타워 스텟 가치'!$B$7:$L$11,T$2,0)*$E476)</f>
        <v>263.24999999999955</v>
      </c>
      <c r="U476">
        <f>VLOOKUP($F476,'(참고)타워 스텟 가치'!$B$7:$L$11,U$2,0)+(VLOOKUP($F476,'(참고)타워 스텟 가치'!$B$7:$L$11,U$2,0)*$E476)</f>
        <v>194999.99999999965</v>
      </c>
      <c r="V476">
        <f>VLOOKUP($F476,'(참고)타워 스텟 가치'!$B$7:$L$11,V$2,0)+(VLOOKUP($F476,'(참고)타워 스텟 가치'!$B$7:$L$11,V$2,0)*$E476)</f>
        <v>1754.9999999999968</v>
      </c>
      <c r="W476">
        <f>VLOOKUP($F476,'(참고)타워 스텟 가치'!$B$7:$L$11,W$2,0)+(VLOOKUP($F476,'(참고)타워 스텟 가치'!$B$7:$L$11,W$2,0)*$E476)</f>
        <v>29.249999999999947</v>
      </c>
      <c r="X476">
        <f>VLOOKUP($F476,'(참고)타워 스텟 가치'!$B$7:$L$11,X$2,0)+(VLOOKUP($F476,'(참고)타워 스텟 가치'!$B$7:$L$11,X$2,0)*$E476)</f>
        <v>11.69999999999998</v>
      </c>
      <c r="Y476">
        <f>VLOOKUP($F476,'(참고)타워 스텟 가치'!$B$7:$L$11,Y$2,0)+(VLOOKUP($F476,'(참고)타워 스텟 가치'!$B$7:$L$11,Y$2,0)*$E476)</f>
        <v>0</v>
      </c>
      <c r="Z476">
        <f>VLOOKUP($F476,'(참고)타워 스텟 가치'!$B$7:$L$11,Z$2,0)+(VLOOKUP($F476,'(참고)타워 스텟 가치'!$B$7:$L$11,Z$2,0)*$E476)</f>
        <v>0</v>
      </c>
      <c r="AA476">
        <f>VLOOKUP($F476,'(참고)타워 스텟 가치'!$B$7:$L$11,AA$2,0)+(VLOOKUP($F476,'(참고)타워 스텟 가치'!$B$7:$L$11,AA$2,0)*$E476)</f>
        <v>27.299999999999947</v>
      </c>
      <c r="AB476">
        <f>SUM('스테이지별 몬스터 스텟'!S476*'(참고)타워 스텟 가치'!$Q$17,'스테이지별 몬스터 스텟'!T476*'(참고)타워 스텟 가치'!$R$17,'스테이지별 몬스터 스텟'!U476*'(참고)타워 스텟 가치'!$S$17,'스테이지별 몬스터 스텟'!V476*'(참고)타워 스텟 가치'!$T$17,'스테이지별 몬스터 스텟'!W476*'(참고)타워 스텟 가치'!$U$17,'스테이지별 몬스터 스텟'!X476*'(참고)타워 스텟 가치'!$V$17,'스테이지별 몬스터 스텟'!Y476*'(참고)타워 스텟 가치'!$W$17,'스테이지별 몬스터 스텟'!Z476*'(참고)타워 스텟 가치'!$X$17,'스테이지별 몬스터 스텟'!AA476*'(참고)타워 스텟 가치'!$Y$17)</f>
        <v>296822.17499999946</v>
      </c>
      <c r="AC476">
        <v>2</v>
      </c>
      <c r="AD476">
        <f>VLOOKUP($F476,'(참고)타워 스텟 가치'!$B$12:$L$16,AD$2,0)+(VLOOKUP($F476,'(참고)타워 스텟 가치'!$B$12:$L$16,AD$2,0)*$E476)</f>
        <v>146.24999999999974</v>
      </c>
      <c r="AE476">
        <f>VLOOKUP($F476,'(참고)타워 스텟 가치'!$B$12:$L$16,AE$2,0)+(VLOOKUP($F476,'(참고)타워 스텟 가치'!$B$12:$L$16,AE$2,0)*$E476)</f>
        <v>175.49999999999969</v>
      </c>
      <c r="AF476">
        <f>VLOOKUP($F476,'(참고)타워 스텟 가치'!$B$12:$L$16,AF$2,0)+(VLOOKUP($F476,'(참고)타워 스텟 가치'!$B$12:$L$16,AF$2,0)*$E476)</f>
        <v>194999.99999999965</v>
      </c>
      <c r="AG476">
        <f>VLOOKUP($F476,'(참고)타워 스텟 가치'!$B$12:$L$16,AG$2,0)+(VLOOKUP($F476,'(참고)타워 스텟 가치'!$B$12:$L$16,AG$2,0)*$E476)</f>
        <v>877.49999999999841</v>
      </c>
      <c r="AH476">
        <f>VLOOKUP($F476,'(참고)타워 스텟 가치'!$B$12:$L$16,AH$2,0)+(VLOOKUP($F476,'(참고)타워 스텟 가치'!$B$12:$L$16,AH$2,0)*$E476)</f>
        <v>29.249999999999947</v>
      </c>
      <c r="AI476">
        <f>VLOOKUP($F476,'(참고)타워 스텟 가치'!$B$12:$L$16,AI$2,0)+(VLOOKUP($F476,'(참고)타워 스텟 가치'!$B$12:$L$16,AI$2,0)*$E476)</f>
        <v>11.69999999999998</v>
      </c>
      <c r="AJ476">
        <f>VLOOKUP($F476,'(참고)타워 스텟 가치'!$B$12:$L$16,AJ$2,0)+(VLOOKUP($F476,'(참고)타워 스텟 가치'!$B$12:$L$16,AJ$2,0)*$E476)</f>
        <v>0</v>
      </c>
      <c r="AK476">
        <f>VLOOKUP($F476,'(참고)타워 스텟 가치'!$B$12:$L$16,AK$2,0)+(VLOOKUP($F476,'(참고)타워 스텟 가치'!$B$12:$L$16,AK$2,0)*$E476)</f>
        <v>0</v>
      </c>
      <c r="AL476">
        <f>VLOOKUP($F476,'(참고)타워 스텟 가치'!$B$12:$L$16,AL$2,0)+(VLOOKUP($F476,'(참고)타워 스텟 가치'!$B$12:$L$16,AL$2,0)*$E476)</f>
        <v>54.599999999999895</v>
      </c>
      <c r="AM476">
        <f>SUM('스테이지별 몬스터 스텟'!AD476*'(참고)타워 스텟 가치'!$Q$17,'스테이지별 몬스터 스텟'!AE476*'(참고)타워 스텟 가치'!$R$17,'스테이지별 몬스터 스텟'!AF476*'(참고)타워 스텟 가치'!$S$17,'스테이지별 몬스터 스텟'!AG476*'(참고)타워 스텟 가치'!$T$17,'스테이지별 몬스터 스텟'!AH476*'(참고)타워 스텟 가치'!$U$17,'스테이지별 몬스터 스텟'!AI476*'(참고)타워 스텟 가치'!$V$17,'스테이지별 몬스터 스텟'!AJ476*'(참고)타워 스텟 가치'!$W$17,'스테이지별 몬스터 스텟'!AK476*'(참고)타워 스텟 가치'!$X$17,'스테이지별 몬스터 스텟'!AL476*'(참고)타워 스텟 가치'!$Y$17)</f>
        <v>294990.1499999995</v>
      </c>
      <c r="AN476">
        <v>3</v>
      </c>
    </row>
    <row r="477" spans="3:40" x14ac:dyDescent="0.3">
      <c r="C477">
        <v>3</v>
      </c>
      <c r="D477">
        <f t="shared" si="23"/>
        <v>95</v>
      </c>
      <c r="E477" s="52">
        <f>VLOOKUP(D477,'스테이지별 난이도 설정'!B:C,2,0)</f>
        <v>37.999999999999929</v>
      </c>
      <c r="F477" t="str">
        <f t="shared" si="24"/>
        <v>에픽</v>
      </c>
      <c r="G477">
        <f t="shared" si="22"/>
        <v>6</v>
      </c>
      <c r="H477">
        <f>VLOOKUP($F477,'(참고)타워 스텟 가치'!$B$2:$L$6,H$2,0)+(VLOOKUP($F477,'(참고)타워 스텟 가치'!$B$2:$L$6,H$2,0)*$E477)</f>
        <v>658.12499999999875</v>
      </c>
      <c r="I477">
        <f>VLOOKUP($F477,'(참고)타워 스텟 가치'!$B$2:$L$6,I$2,0)+(VLOOKUP($F477,'(참고)타워 스텟 가치'!$B$2:$L$6,I$2,0)*$E477)</f>
        <v>131.62499999999977</v>
      </c>
      <c r="J477">
        <f>VLOOKUP($F477,'(참고)타워 스텟 가치'!$B$2:$L$6,J$2,0)+(VLOOKUP($F477,'(참고)타워 스텟 가치'!$B$2:$L$6,J$2,0)*$E477)</f>
        <v>194999.99999999965</v>
      </c>
      <c r="K477">
        <f>VLOOKUP($F477,'(참고)타워 스텟 가치'!$B$2:$L$6,K$2,0)+(VLOOKUP($F477,'(참고)타워 스텟 가치'!$B$2:$L$6,K$2,0)*$E477)</f>
        <v>2632.499999999995</v>
      </c>
      <c r="L477">
        <f>VLOOKUP($F477,'(참고)타워 스텟 가치'!$B$2:$L$6,L$2,0)+(VLOOKUP($F477,'(참고)타워 스텟 가치'!$B$2:$L$6,L$2,0)*$E477)</f>
        <v>43.874999999999922</v>
      </c>
      <c r="M477">
        <f>VLOOKUP($F477,'(참고)타워 스텟 가치'!$B$2:$L$6,M$2,0)+(VLOOKUP($F477,'(참고)타워 스텟 가치'!$B$2:$L$6,M$2,0)*$E477)</f>
        <v>11.69999999999998</v>
      </c>
      <c r="N477">
        <f>VLOOKUP($F477,'(참고)타워 스텟 가치'!$B$2:$L$6,N$2,0)+(VLOOKUP($F477,'(참고)타워 스텟 가치'!$B$2:$L$6,N$2,0)*$E477)</f>
        <v>0</v>
      </c>
      <c r="O477">
        <f>VLOOKUP($F477,'(참고)타워 스텟 가치'!$B$2:$L$6,O$2,0)+(VLOOKUP($F477,'(참고)타워 스텟 가치'!$B$2:$L$6,O$2,0)*$E477)</f>
        <v>0</v>
      </c>
      <c r="P477">
        <f>VLOOKUP($F477,'(참고)타워 스텟 가치'!$B$2:$L$6,P$2,0)+(VLOOKUP($F477,'(참고)타워 스텟 가치'!$B$2:$L$6,P$2,0)*$E477)</f>
        <v>27.299999999999947</v>
      </c>
      <c r="Q477">
        <f>SUM('스테이지별 몬스터 스텟'!H477*'(참고)타워 스텟 가치'!$Q$17,'스테이지별 몬스터 스텟'!I477*'(참고)타워 스텟 가치'!$R$17,'스테이지별 몬스터 스텟'!J477*'(참고)타워 스텟 가치'!$S$17,'스테이지별 몬스터 스텟'!K477*'(참고)타워 스텟 가치'!$T$17,'스테이지별 몬스터 스텟'!L477*'(참고)타워 스텟 가치'!$U$17,'스테이지별 몬스터 스텟'!M477*'(참고)타워 스텟 가치'!$V$17,'스테이지별 몬스터 스텟'!N477*'(참고)타워 스텟 가치'!$W$17,'스테이지별 몬스터 스텟'!O477*'(참고)타워 스텟 가치'!$X$17,'스테이지별 몬스터 스텟'!P477*'(참고)타워 스텟 가치'!$Y$17)</f>
        <v>299432.73749999946</v>
      </c>
      <c r="R477">
        <v>1</v>
      </c>
      <c r="S477">
        <f>VLOOKUP($F477,'(참고)타워 스텟 가치'!$B$7:$L$11,S$2,0)+(VLOOKUP($F477,'(참고)타워 스텟 가치'!$B$7:$L$11,S$2,0)*$E477)</f>
        <v>219.3749999999996</v>
      </c>
      <c r="T477">
        <f>VLOOKUP($F477,'(참고)타워 스텟 가치'!$B$7:$L$11,T$2,0)+(VLOOKUP($F477,'(참고)타워 스텟 가치'!$B$7:$L$11,T$2,0)*$E477)</f>
        <v>394.87499999999926</v>
      </c>
      <c r="U477">
        <f>VLOOKUP($F477,'(참고)타워 스텟 가치'!$B$7:$L$11,U$2,0)+(VLOOKUP($F477,'(참고)타워 스텟 가치'!$B$7:$L$11,U$2,0)*$E477)</f>
        <v>194999.99999999965</v>
      </c>
      <c r="V477">
        <f>VLOOKUP($F477,'(참고)타워 스텟 가치'!$B$7:$L$11,V$2,0)+(VLOOKUP($F477,'(참고)타워 스텟 가치'!$B$7:$L$11,V$2,0)*$E477)</f>
        <v>2632.499999999995</v>
      </c>
      <c r="W477">
        <f>VLOOKUP($F477,'(참고)타워 스텟 가치'!$B$7:$L$11,W$2,0)+(VLOOKUP($F477,'(참고)타워 스텟 가치'!$B$7:$L$11,W$2,0)*$E477)</f>
        <v>43.874999999999922</v>
      </c>
      <c r="X477">
        <f>VLOOKUP($F477,'(참고)타워 스텟 가치'!$B$7:$L$11,X$2,0)+(VLOOKUP($F477,'(참고)타워 스텟 가치'!$B$7:$L$11,X$2,0)*$E477)</f>
        <v>11.69999999999998</v>
      </c>
      <c r="Y477">
        <f>VLOOKUP($F477,'(참고)타워 스텟 가치'!$B$7:$L$11,Y$2,0)+(VLOOKUP($F477,'(참고)타워 스텟 가치'!$B$7:$L$11,Y$2,0)*$E477)</f>
        <v>0</v>
      </c>
      <c r="Z477">
        <f>VLOOKUP($F477,'(참고)타워 스텟 가치'!$B$7:$L$11,Z$2,0)+(VLOOKUP($F477,'(참고)타워 스텟 가치'!$B$7:$L$11,Z$2,0)*$E477)</f>
        <v>0</v>
      </c>
      <c r="AA477">
        <f>VLOOKUP($F477,'(참고)타워 스텟 가치'!$B$7:$L$11,AA$2,0)+(VLOOKUP($F477,'(참고)타워 스텟 가치'!$B$7:$L$11,AA$2,0)*$E477)</f>
        <v>27.299999999999947</v>
      </c>
      <c r="AB477">
        <f>SUM('스테이지별 몬스터 스텟'!S477*'(참고)타워 스텟 가치'!$Q$17,'스테이지별 몬스터 스텟'!T477*'(참고)타워 스텟 가치'!$R$17,'스테이지별 몬스터 스텟'!U477*'(참고)타워 스텟 가치'!$S$17,'스테이지별 몬스터 스텟'!V477*'(참고)타워 스텟 가치'!$T$17,'스테이지별 몬스터 스텟'!W477*'(참고)타워 스텟 가치'!$U$17,'스테이지별 몬스터 스텟'!X477*'(참고)타워 스텟 가치'!$V$17,'스테이지별 몬스터 스텟'!Y477*'(참고)타워 스텟 가치'!$W$17,'스테이지별 몬스터 스텟'!Z477*'(참고)타워 스텟 가치'!$X$17,'스테이지별 몬스터 스텟'!AA477*'(참고)타워 스텟 가치'!$Y$17)</f>
        <v>298950.11249999946</v>
      </c>
      <c r="AC477">
        <v>2</v>
      </c>
      <c r="AD477">
        <f>VLOOKUP($F477,'(참고)타워 스텟 가치'!$B$12:$L$16,AD$2,0)+(VLOOKUP($F477,'(참고)타워 스텟 가치'!$B$12:$L$16,AD$2,0)*$E477)</f>
        <v>219.3749999999996</v>
      </c>
      <c r="AE477">
        <f>VLOOKUP($F477,'(참고)타워 스텟 가치'!$B$12:$L$16,AE$2,0)+(VLOOKUP($F477,'(참고)타워 스텟 가치'!$B$12:$L$16,AE$2,0)*$E477)</f>
        <v>263.24999999999955</v>
      </c>
      <c r="AF477">
        <f>VLOOKUP($F477,'(참고)타워 스텟 가치'!$B$12:$L$16,AF$2,0)+(VLOOKUP($F477,'(참고)타워 스텟 가치'!$B$12:$L$16,AF$2,0)*$E477)</f>
        <v>194999.99999999965</v>
      </c>
      <c r="AG477">
        <f>VLOOKUP($F477,'(참고)타워 스텟 가치'!$B$12:$L$16,AG$2,0)+(VLOOKUP($F477,'(참고)타워 스텟 가치'!$B$12:$L$16,AG$2,0)*$E477)</f>
        <v>1316.2499999999975</v>
      </c>
      <c r="AH477">
        <f>VLOOKUP($F477,'(참고)타워 스텟 가치'!$B$12:$L$16,AH$2,0)+(VLOOKUP($F477,'(참고)타워 스텟 가치'!$B$12:$L$16,AH$2,0)*$E477)</f>
        <v>43.874999999999922</v>
      </c>
      <c r="AI477">
        <f>VLOOKUP($F477,'(참고)타워 스텟 가치'!$B$12:$L$16,AI$2,0)+(VLOOKUP($F477,'(참고)타워 스텟 가치'!$B$12:$L$16,AI$2,0)*$E477)</f>
        <v>11.69999999999998</v>
      </c>
      <c r="AJ477">
        <f>VLOOKUP($F477,'(참고)타워 스텟 가치'!$B$12:$L$16,AJ$2,0)+(VLOOKUP($F477,'(참고)타워 스텟 가치'!$B$12:$L$16,AJ$2,0)*$E477)</f>
        <v>0</v>
      </c>
      <c r="AK477">
        <f>VLOOKUP($F477,'(참고)타워 스텟 가치'!$B$12:$L$16,AK$2,0)+(VLOOKUP($F477,'(참고)타워 스텟 가치'!$B$12:$L$16,AK$2,0)*$E477)</f>
        <v>0</v>
      </c>
      <c r="AL477">
        <f>VLOOKUP($F477,'(참고)타워 스텟 가치'!$B$12:$L$16,AL$2,0)+(VLOOKUP($F477,'(참고)타워 스텟 가치'!$B$12:$L$16,AL$2,0)*$E477)</f>
        <v>54.599999999999895</v>
      </c>
      <c r="AM477">
        <f>SUM('스테이지별 몬스터 스텟'!AD477*'(참고)타워 스텟 가치'!$Q$17,'스테이지별 몬스터 스텟'!AE477*'(참고)타워 스텟 가치'!$R$17,'스테이지별 몬스터 스텟'!AF477*'(참고)타워 스텟 가치'!$S$17,'스테이지별 몬스터 스텟'!AG477*'(참고)타워 스텟 가치'!$T$17,'스테이지별 몬스터 스텟'!AH477*'(참고)타워 스텟 가치'!$U$17,'스테이지별 몬스터 스텟'!AI477*'(참고)타워 스텟 가치'!$V$17,'스테이지별 몬스터 스텟'!AJ477*'(참고)타워 스텟 가치'!$W$17,'스테이지별 몬스터 스텟'!AK477*'(참고)타워 스텟 가치'!$X$17,'스테이지별 몬스터 스텟'!AL477*'(참고)타워 스텟 가치'!$Y$17)</f>
        <v>296174.7749999995</v>
      </c>
      <c r="AN477">
        <v>3</v>
      </c>
    </row>
    <row r="478" spans="3:40" x14ac:dyDescent="0.3">
      <c r="C478">
        <v>4</v>
      </c>
      <c r="D478">
        <f t="shared" si="23"/>
        <v>95</v>
      </c>
      <c r="E478" s="52">
        <f>VLOOKUP(D478,'스테이지별 난이도 설정'!B:C,2,0)</f>
        <v>37.999999999999929</v>
      </c>
      <c r="F478" t="str">
        <f t="shared" si="24"/>
        <v>유니크</v>
      </c>
      <c r="G478">
        <f t="shared" si="22"/>
        <v>6</v>
      </c>
      <c r="H478">
        <f>VLOOKUP($F478,'(참고)타워 스텟 가치'!$B$2:$L$6,H$2,0)+(VLOOKUP($F478,'(참고)타워 스텟 가치'!$B$2:$L$6,H$2,0)*$E478)</f>
        <v>987.18749999999818</v>
      </c>
      <c r="I478">
        <f>VLOOKUP($F478,'(참고)타워 스텟 가치'!$B$2:$L$6,I$2,0)+(VLOOKUP($F478,'(참고)타워 스텟 가치'!$B$2:$L$6,I$2,0)*$E478)</f>
        <v>197.43749999999963</v>
      </c>
      <c r="J478">
        <f>VLOOKUP($F478,'(참고)타워 스텟 가치'!$B$2:$L$6,J$2,0)+(VLOOKUP($F478,'(참고)타워 스텟 가치'!$B$2:$L$6,J$2,0)*$E478)</f>
        <v>194999.99999999965</v>
      </c>
      <c r="K478">
        <f>VLOOKUP($F478,'(참고)타워 스텟 가치'!$B$2:$L$6,K$2,0)+(VLOOKUP($F478,'(참고)타워 스텟 가치'!$B$2:$L$6,K$2,0)*$E478)</f>
        <v>3948.7499999999927</v>
      </c>
      <c r="L478">
        <f>VLOOKUP($F478,'(참고)타워 스텟 가치'!$B$2:$L$6,L$2,0)+(VLOOKUP($F478,'(참고)타워 스텟 가치'!$B$2:$L$6,L$2,0)*$E478)</f>
        <v>65.812499999999886</v>
      </c>
      <c r="M478">
        <f>VLOOKUP($F478,'(참고)타워 스텟 가치'!$B$2:$L$6,M$2,0)+(VLOOKUP($F478,'(참고)타워 스텟 가치'!$B$2:$L$6,M$2,0)*$E478)</f>
        <v>11.69999999999998</v>
      </c>
      <c r="N478">
        <f>VLOOKUP($F478,'(참고)타워 스텟 가치'!$B$2:$L$6,N$2,0)+(VLOOKUP($F478,'(참고)타워 스텟 가치'!$B$2:$L$6,N$2,0)*$E478)</f>
        <v>0</v>
      </c>
      <c r="O478">
        <f>VLOOKUP($F478,'(참고)타워 스텟 가치'!$B$2:$L$6,O$2,0)+(VLOOKUP($F478,'(참고)타워 스텟 가치'!$B$2:$L$6,O$2,0)*$E478)</f>
        <v>0</v>
      </c>
      <c r="P478">
        <f>VLOOKUP($F478,'(참고)타워 스텟 가치'!$B$2:$L$6,P$2,0)+(VLOOKUP($F478,'(참고)타워 스텟 가치'!$B$2:$L$6,P$2,0)*$E478)</f>
        <v>38.999999999999929</v>
      </c>
      <c r="Q478">
        <f>SUM('스테이지별 몬스터 스텟'!H478*'(참고)타워 스텟 가치'!$Q$17,'스테이지별 몬스터 스텟'!I478*'(참고)타워 스텟 가치'!$R$17,'스테이지별 몬스터 스텟'!J478*'(참고)타워 스텟 가치'!$S$17,'스테이지별 몬스터 스텟'!K478*'(참고)타워 스텟 가치'!$T$17,'스테이지별 몬스터 스텟'!L478*'(참고)타워 스텟 가치'!$U$17,'스테이지별 몬스터 스텟'!M478*'(참고)타워 스텟 가치'!$V$17,'스테이지별 몬스터 스텟'!N478*'(참고)타워 스텟 가치'!$W$17,'스테이지별 몬스터 스텟'!O478*'(참고)타워 스텟 가치'!$X$17,'스테이지별 몬스터 스텟'!P478*'(참고)타워 스텟 가치'!$Y$17)</f>
        <v>302889.35624999949</v>
      </c>
      <c r="R478">
        <v>1</v>
      </c>
      <c r="S478">
        <f>VLOOKUP($F478,'(참고)타워 스텟 가치'!$B$7:$L$11,S$2,0)+(VLOOKUP($F478,'(참고)타워 스텟 가치'!$B$7:$L$11,S$2,0)*$E478)</f>
        <v>329.06249999999937</v>
      </c>
      <c r="T478">
        <f>VLOOKUP($F478,'(참고)타워 스텟 가치'!$B$7:$L$11,T$2,0)+(VLOOKUP($F478,'(참고)타워 스텟 가치'!$B$7:$L$11,T$2,0)*$E478)</f>
        <v>592.31249999999898</v>
      </c>
      <c r="U478">
        <f>VLOOKUP($F478,'(참고)타워 스텟 가치'!$B$7:$L$11,U$2,0)+(VLOOKUP($F478,'(참고)타워 스텟 가치'!$B$7:$L$11,U$2,0)*$E478)</f>
        <v>194999.99999999965</v>
      </c>
      <c r="V478">
        <f>VLOOKUP($F478,'(참고)타워 스텟 가치'!$B$7:$L$11,V$2,0)+(VLOOKUP($F478,'(참고)타워 스텟 가치'!$B$7:$L$11,V$2,0)*$E478)</f>
        <v>3948.7499999999927</v>
      </c>
      <c r="W478">
        <f>VLOOKUP($F478,'(참고)타워 스텟 가치'!$B$7:$L$11,W$2,0)+(VLOOKUP($F478,'(참고)타워 스텟 가치'!$B$7:$L$11,W$2,0)*$E478)</f>
        <v>65.812499999999886</v>
      </c>
      <c r="X478">
        <f>VLOOKUP($F478,'(참고)타워 스텟 가치'!$B$7:$L$11,X$2,0)+(VLOOKUP($F478,'(참고)타워 스텟 가치'!$B$7:$L$11,X$2,0)*$E478)</f>
        <v>11.69999999999998</v>
      </c>
      <c r="Y478">
        <f>VLOOKUP($F478,'(참고)타워 스텟 가치'!$B$7:$L$11,Y$2,0)+(VLOOKUP($F478,'(참고)타워 스텟 가치'!$B$7:$L$11,Y$2,0)*$E478)</f>
        <v>0</v>
      </c>
      <c r="Z478">
        <f>VLOOKUP($F478,'(참고)타워 스텟 가치'!$B$7:$L$11,Z$2,0)+(VLOOKUP($F478,'(참고)타워 스텟 가치'!$B$7:$L$11,Z$2,0)*$E478)</f>
        <v>0</v>
      </c>
      <c r="AA478">
        <f>VLOOKUP($F478,'(참고)타워 스텟 가치'!$B$7:$L$11,AA$2,0)+(VLOOKUP($F478,'(참고)타워 스텟 가치'!$B$7:$L$11,AA$2,0)*$E478)</f>
        <v>38.999999999999929</v>
      </c>
      <c r="AB478">
        <f>SUM('스테이지별 몬스터 스텟'!S478*'(참고)타워 스텟 가치'!$Q$17,'스테이지별 몬스터 스텟'!T478*'(참고)타워 스텟 가치'!$R$17,'스테이지별 몬스터 스텟'!U478*'(참고)타워 스텟 가치'!$S$17,'스테이지별 몬스터 스텟'!V478*'(참고)타워 스텟 가치'!$T$17,'스테이지별 몬스터 스텟'!W478*'(참고)타워 스텟 가치'!$U$17,'스테이지별 몬스터 스텟'!X478*'(참고)타워 스텟 가치'!$V$17,'스테이지별 몬스터 스텟'!Y478*'(참고)타워 스텟 가치'!$W$17,'스테이지별 몬스터 스텟'!Z478*'(참고)타워 스텟 가치'!$X$17,'스테이지별 몬스터 스텟'!AA478*'(참고)타워 스텟 가치'!$Y$17)</f>
        <v>302165.41874999949</v>
      </c>
      <c r="AC478">
        <v>2</v>
      </c>
      <c r="AD478">
        <f>VLOOKUP($F478,'(참고)타워 스텟 가치'!$B$12:$L$16,AD$2,0)+(VLOOKUP($F478,'(참고)타워 스텟 가치'!$B$12:$L$16,AD$2,0)*$E478)</f>
        <v>329.06249999999937</v>
      </c>
      <c r="AE478">
        <f>VLOOKUP($F478,'(참고)타워 스텟 가치'!$B$12:$L$16,AE$2,0)+(VLOOKUP($F478,'(참고)타워 스텟 가치'!$B$12:$L$16,AE$2,0)*$E478)</f>
        <v>394.87499999999926</v>
      </c>
      <c r="AF478">
        <f>VLOOKUP($F478,'(참고)타워 스텟 가치'!$B$12:$L$16,AF$2,0)+(VLOOKUP($F478,'(참고)타워 스텟 가치'!$B$12:$L$16,AF$2,0)*$E478)</f>
        <v>194999.99999999965</v>
      </c>
      <c r="AG478">
        <f>VLOOKUP($F478,'(참고)타워 스텟 가치'!$B$12:$L$16,AG$2,0)+(VLOOKUP($F478,'(참고)타워 스텟 가치'!$B$12:$L$16,AG$2,0)*$E478)</f>
        <v>1974.3749999999964</v>
      </c>
      <c r="AH478">
        <f>VLOOKUP($F478,'(참고)타워 스텟 가치'!$B$12:$L$16,AH$2,0)+(VLOOKUP($F478,'(참고)타워 스텟 가치'!$B$12:$L$16,AH$2,0)*$E478)</f>
        <v>65.812499999999886</v>
      </c>
      <c r="AI478">
        <f>VLOOKUP($F478,'(참고)타워 스텟 가치'!$B$12:$L$16,AI$2,0)+(VLOOKUP($F478,'(참고)타워 스텟 가치'!$B$12:$L$16,AI$2,0)*$E478)</f>
        <v>11.69999999999998</v>
      </c>
      <c r="AJ478">
        <f>VLOOKUP($F478,'(참고)타워 스텟 가치'!$B$12:$L$16,AJ$2,0)+(VLOOKUP($F478,'(참고)타워 스텟 가치'!$B$12:$L$16,AJ$2,0)*$E478)</f>
        <v>0</v>
      </c>
      <c r="AK478">
        <f>VLOOKUP($F478,'(참고)타워 스텟 가치'!$B$12:$L$16,AK$2,0)+(VLOOKUP($F478,'(참고)타워 스텟 가치'!$B$12:$L$16,AK$2,0)*$E478)</f>
        <v>0</v>
      </c>
      <c r="AL478">
        <f>VLOOKUP($F478,'(참고)타워 스텟 가치'!$B$12:$L$16,AL$2,0)+(VLOOKUP($F478,'(참고)타워 스텟 가치'!$B$12:$L$16,AL$2,0)*$E478)</f>
        <v>77.999999999999858</v>
      </c>
      <c r="AM478">
        <f>SUM('스테이지별 몬스터 스텟'!AD478*'(참고)타워 스텟 가치'!$Q$17,'스테이지별 몬스터 스텟'!AE478*'(참고)타워 스텟 가치'!$R$17,'스테이지별 몬스터 스텟'!AF478*'(참고)타워 스텟 가치'!$S$17,'스테이지별 몬스터 스텟'!AG478*'(참고)타워 스텟 가치'!$T$17,'스테이지별 몬스터 스텟'!AH478*'(참고)타워 스텟 가치'!$U$17,'스테이지별 몬스터 스텟'!AI478*'(참고)타워 스텟 가치'!$V$17,'스테이지별 몬스터 스텟'!AJ478*'(참고)타워 스텟 가치'!$W$17,'스테이지별 몬스터 스텟'!AK478*'(참고)타워 스텟 가치'!$X$17,'스테이지별 몬스터 스텟'!AL478*'(참고)타워 스텟 가치'!$Y$17)</f>
        <v>297998.51249999949</v>
      </c>
      <c r="AN478">
        <v>3</v>
      </c>
    </row>
    <row r="479" spans="3:40" x14ac:dyDescent="0.3">
      <c r="C479">
        <v>5</v>
      </c>
      <c r="D479">
        <f t="shared" si="23"/>
        <v>95</v>
      </c>
      <c r="E479" s="52">
        <f>VLOOKUP(D479,'스테이지별 난이도 설정'!B:C,2,0)</f>
        <v>37.999999999999929</v>
      </c>
      <c r="F479" t="str">
        <f t="shared" si="24"/>
        <v>스페셜</v>
      </c>
      <c r="G479">
        <f t="shared" si="22"/>
        <v>6</v>
      </c>
      <c r="H479">
        <f>VLOOKUP($F479,'(참고)타워 스텟 가치'!$B$2:$L$6,H$2,0)+(VLOOKUP($F479,'(참고)타워 스텟 가치'!$B$2:$L$6,H$2,0)*$E479)</f>
        <v>1480.7812499999973</v>
      </c>
      <c r="I479">
        <f>VLOOKUP($F479,'(참고)타워 스텟 가치'!$B$2:$L$6,I$2,0)+(VLOOKUP($F479,'(참고)타워 스텟 가치'!$B$2:$L$6,I$2,0)*$E479)</f>
        <v>296.15624999999949</v>
      </c>
      <c r="J479">
        <f>VLOOKUP($F479,'(참고)타워 스텟 가치'!$B$2:$L$6,J$2,0)+(VLOOKUP($F479,'(참고)타워 스텟 가치'!$B$2:$L$6,J$2,0)*$E479)</f>
        <v>194999.99999999965</v>
      </c>
      <c r="K479">
        <f>VLOOKUP($F479,'(참고)타워 스텟 가치'!$B$2:$L$6,K$2,0)+(VLOOKUP($F479,'(참고)타워 스텟 가치'!$B$2:$L$6,K$2,0)*$E479)</f>
        <v>5923.1249999999891</v>
      </c>
      <c r="L479">
        <f>VLOOKUP($F479,'(참고)타워 스텟 가치'!$B$2:$L$6,L$2,0)+(VLOOKUP($F479,'(참고)타워 스텟 가치'!$B$2:$L$6,L$2,0)*$E479)</f>
        <v>98.718749999999815</v>
      </c>
      <c r="M479">
        <f>VLOOKUP($F479,'(참고)타워 스텟 가치'!$B$2:$L$6,M$2,0)+(VLOOKUP($F479,'(참고)타워 스텟 가치'!$B$2:$L$6,M$2,0)*$E479)</f>
        <v>11.69999999999998</v>
      </c>
      <c r="N479">
        <f>VLOOKUP($F479,'(참고)타워 스텟 가치'!$B$2:$L$6,N$2,0)+(VLOOKUP($F479,'(참고)타워 스텟 가치'!$B$2:$L$6,N$2,0)*$E479)</f>
        <v>0</v>
      </c>
      <c r="O479">
        <f>VLOOKUP($F479,'(참고)타워 스텟 가치'!$B$2:$L$6,O$2,0)+(VLOOKUP($F479,'(참고)타워 스텟 가치'!$B$2:$L$6,O$2,0)*$E479)</f>
        <v>0</v>
      </c>
      <c r="P479">
        <f>VLOOKUP($F479,'(참고)타워 스텟 가치'!$B$2:$L$6,P$2,0)+(VLOOKUP($F479,'(참고)타워 스텟 가치'!$B$2:$L$6,P$2,0)*$E479)</f>
        <v>38.999999999999929</v>
      </c>
      <c r="Q479">
        <f>SUM('스테이지별 몬스터 스텟'!H479*'(참고)타워 스텟 가치'!$Q$17,'스테이지별 몬스터 스텟'!I479*'(참고)타워 스텟 가치'!$R$17,'스테이지별 몬스터 스텟'!J479*'(참고)타워 스텟 가치'!$S$17,'스테이지별 몬스터 스텟'!K479*'(참고)타워 스텟 가치'!$T$17,'스테이지별 몬스터 스텟'!L479*'(참고)타워 스텟 가치'!$U$17,'스테이지별 몬스터 스텟'!M479*'(참고)타워 스텟 가치'!$V$17,'스테이지별 몬스터 스텟'!N479*'(참고)타워 스텟 가치'!$W$17,'스테이지별 몬스터 스텟'!O479*'(참고)타워 스텟 가치'!$X$17,'스테이지별 몬스터 스텟'!P479*'(참고)타워 스텟 가치'!$Y$17)</f>
        <v>308039.18437499949</v>
      </c>
      <c r="R479">
        <v>1</v>
      </c>
      <c r="S479">
        <f>VLOOKUP($F479,'(참고)타워 스텟 가치'!$B$7:$L$11,S$2,0)+(VLOOKUP($F479,'(참고)타워 스텟 가치'!$B$7:$L$11,S$2,0)*$E479)</f>
        <v>493.59374999999909</v>
      </c>
      <c r="T479">
        <f>VLOOKUP($F479,'(참고)타워 스텟 가치'!$B$7:$L$11,T$2,0)+(VLOOKUP($F479,'(참고)타워 스텟 가치'!$B$7:$L$11,T$2,0)*$E479)</f>
        <v>888.46874999999841</v>
      </c>
      <c r="U479">
        <f>VLOOKUP($F479,'(참고)타워 스텟 가치'!$B$7:$L$11,U$2,0)+(VLOOKUP($F479,'(참고)타워 스텟 가치'!$B$7:$L$11,U$2,0)*$E479)</f>
        <v>194999.99999999965</v>
      </c>
      <c r="V479">
        <f>VLOOKUP($F479,'(참고)타워 스텟 가치'!$B$7:$L$11,V$2,0)+(VLOOKUP($F479,'(참고)타워 스텟 가치'!$B$7:$L$11,V$2,0)*$E479)</f>
        <v>5923.1249999999891</v>
      </c>
      <c r="W479">
        <f>VLOOKUP($F479,'(참고)타워 스텟 가치'!$B$7:$L$11,W$2,0)+(VLOOKUP($F479,'(참고)타워 스텟 가치'!$B$7:$L$11,W$2,0)*$E479)</f>
        <v>98.718749999999815</v>
      </c>
      <c r="X479">
        <f>VLOOKUP($F479,'(참고)타워 스텟 가치'!$B$7:$L$11,X$2,0)+(VLOOKUP($F479,'(참고)타워 스텟 가치'!$B$7:$L$11,X$2,0)*$E479)</f>
        <v>11.69999999999998</v>
      </c>
      <c r="Y479">
        <f>VLOOKUP($F479,'(참고)타워 스텟 가치'!$B$7:$L$11,Y$2,0)+(VLOOKUP($F479,'(참고)타워 스텟 가치'!$B$7:$L$11,Y$2,0)*$E479)</f>
        <v>0</v>
      </c>
      <c r="Z479">
        <f>VLOOKUP($F479,'(참고)타워 스텟 가치'!$B$7:$L$11,Z$2,0)+(VLOOKUP($F479,'(참고)타워 스텟 가치'!$B$7:$L$11,Z$2,0)*$E479)</f>
        <v>0</v>
      </c>
      <c r="AA479">
        <f>VLOOKUP($F479,'(참고)타워 스텟 가치'!$B$7:$L$11,AA$2,0)+(VLOOKUP($F479,'(참고)타워 스텟 가치'!$B$7:$L$11,AA$2,0)*$E479)</f>
        <v>38.999999999999929</v>
      </c>
      <c r="AB479">
        <f>SUM('스테이지별 몬스터 스텟'!S479*'(참고)타워 스텟 가치'!$Q$17,'스테이지별 몬스터 스텟'!T479*'(참고)타워 스텟 가치'!$R$17,'스테이지별 몬스터 스텟'!U479*'(참고)타워 스텟 가치'!$S$17,'스테이지별 몬스터 스텟'!V479*'(참고)타워 스텟 가치'!$T$17,'스테이지별 몬스터 스텟'!W479*'(참고)타워 스텟 가치'!$U$17,'스테이지별 몬스터 스텟'!X479*'(참고)타워 스텟 가치'!$V$17,'스테이지별 몬스터 스텟'!Y479*'(참고)타워 스텟 가치'!$W$17,'스테이지별 몬스터 스텟'!Z479*'(참고)타워 스텟 가치'!$X$17,'스테이지별 몬스터 스텟'!AA479*'(참고)타워 스텟 가치'!$Y$17)</f>
        <v>306953.27812499949</v>
      </c>
      <c r="AC479">
        <v>2</v>
      </c>
      <c r="AD479">
        <f>VLOOKUP($F479,'(참고)타워 스텟 가치'!$B$12:$L$16,AD$2,0)+(VLOOKUP($F479,'(참고)타워 스텟 가치'!$B$12:$L$16,AD$2,0)*$E479)</f>
        <v>493.59374999999909</v>
      </c>
      <c r="AE479">
        <f>VLOOKUP($F479,'(참고)타워 스텟 가치'!$B$12:$L$16,AE$2,0)+(VLOOKUP($F479,'(참고)타워 스텟 가치'!$B$12:$L$16,AE$2,0)*$E479)</f>
        <v>592.31249999999898</v>
      </c>
      <c r="AF479">
        <f>VLOOKUP($F479,'(참고)타워 스텟 가치'!$B$12:$L$16,AF$2,0)+(VLOOKUP($F479,'(참고)타워 스텟 가치'!$B$12:$L$16,AF$2,0)*$E479)</f>
        <v>194999.99999999965</v>
      </c>
      <c r="AG479">
        <f>VLOOKUP($F479,'(참고)타워 스텟 가치'!$B$12:$L$16,AG$2,0)+(VLOOKUP($F479,'(참고)타워 스텟 가치'!$B$12:$L$16,AG$2,0)*$E479)</f>
        <v>2961.5624999999945</v>
      </c>
      <c r="AH479">
        <f>VLOOKUP($F479,'(참고)타워 스텟 가치'!$B$12:$L$16,AH$2,0)+(VLOOKUP($F479,'(참고)타워 스텟 가치'!$B$12:$L$16,AH$2,0)*$E479)</f>
        <v>98.718749999999815</v>
      </c>
      <c r="AI479">
        <f>VLOOKUP($F479,'(참고)타워 스텟 가치'!$B$12:$L$16,AI$2,0)+(VLOOKUP($F479,'(참고)타워 스텟 가치'!$B$12:$L$16,AI$2,0)*$E479)</f>
        <v>11.69999999999998</v>
      </c>
      <c r="AJ479">
        <f>VLOOKUP($F479,'(참고)타워 스텟 가치'!$B$12:$L$16,AJ$2,0)+(VLOOKUP($F479,'(참고)타워 스텟 가치'!$B$12:$L$16,AJ$2,0)*$E479)</f>
        <v>0</v>
      </c>
      <c r="AK479">
        <f>VLOOKUP($F479,'(참고)타워 스텟 가치'!$B$12:$L$16,AK$2,0)+(VLOOKUP($F479,'(참고)타워 스텟 가치'!$B$12:$L$16,AK$2,0)*$E479)</f>
        <v>0</v>
      </c>
      <c r="AL479">
        <f>VLOOKUP($F479,'(참고)타워 스텟 가치'!$B$12:$L$16,AL$2,0)+(VLOOKUP($F479,'(참고)타워 스텟 가치'!$B$12:$L$16,AL$2,0)*$E479)</f>
        <v>77.999999999999858</v>
      </c>
      <c r="AM479">
        <f>SUM('스테이지별 몬스터 스텟'!AD479*'(참고)타워 스텟 가치'!$Q$17,'스테이지별 몬스터 스텟'!AE479*'(참고)타워 스텟 가치'!$R$17,'스테이지별 몬스터 스텟'!AF479*'(참고)타워 스텟 가치'!$S$17,'스테이지별 몬스터 스텟'!AG479*'(참고)타워 스텟 가치'!$T$17,'스테이지별 몬스터 스텟'!AH479*'(참고)타워 스텟 가치'!$U$17,'스테이지별 몬스터 스텟'!AI479*'(참고)타워 스텟 가치'!$V$17,'스테이지별 몬스터 스텟'!AJ479*'(참고)타워 스텟 가치'!$W$17,'스테이지별 몬스터 스텟'!AK479*'(참고)타워 스텟 가치'!$X$17,'스테이지별 몬스터 스텟'!AL479*'(참고)타워 스텟 가치'!$Y$17)</f>
        <v>300663.91874999949</v>
      </c>
      <c r="AN479">
        <v>3</v>
      </c>
    </row>
    <row r="480" spans="3:40" x14ac:dyDescent="0.3">
      <c r="C480">
        <v>1</v>
      </c>
      <c r="D480">
        <f t="shared" si="23"/>
        <v>96</v>
      </c>
      <c r="E480" s="52">
        <f>VLOOKUP(D480,'스테이지별 난이도 설정'!B:C,2,0)</f>
        <v>38.399999999999928</v>
      </c>
      <c r="F480" t="str">
        <f t="shared" si="24"/>
        <v>일반</v>
      </c>
      <c r="G480">
        <f t="shared" si="22"/>
        <v>6</v>
      </c>
      <c r="H480">
        <f>VLOOKUP($F480,'(참고)타워 스텟 가치'!$B$2:$L$6,H$2,0)+(VLOOKUP($F480,'(참고)타워 스텟 가치'!$B$2:$L$6,H$2,0)*$E480)</f>
        <v>295.49999999999943</v>
      </c>
      <c r="I480">
        <f>VLOOKUP($F480,'(참고)타워 스텟 가치'!$B$2:$L$6,I$2,0)+(VLOOKUP($F480,'(참고)타워 스텟 가치'!$B$2:$L$6,I$2,0)*$E480)</f>
        <v>59.099999999999895</v>
      </c>
      <c r="J480">
        <f>VLOOKUP($F480,'(참고)타워 스텟 가치'!$B$2:$L$6,J$2,0)+(VLOOKUP($F480,'(참고)타워 스텟 가치'!$B$2:$L$6,J$2,0)*$E480)</f>
        <v>196999.99999999965</v>
      </c>
      <c r="K480">
        <f>VLOOKUP($F480,'(참고)타워 스텟 가치'!$B$2:$L$6,K$2,0)+(VLOOKUP($F480,'(참고)타워 스텟 가치'!$B$2:$L$6,K$2,0)*$E480)</f>
        <v>1181.9999999999977</v>
      </c>
      <c r="L480">
        <f>VLOOKUP($F480,'(참고)타워 스텟 가치'!$B$2:$L$6,L$2,0)+(VLOOKUP($F480,'(참고)타워 스텟 가치'!$B$2:$L$6,L$2,0)*$E480)</f>
        <v>19.699999999999964</v>
      </c>
      <c r="M480">
        <f>VLOOKUP($F480,'(참고)타워 스텟 가치'!$B$2:$L$6,M$2,0)+(VLOOKUP($F480,'(참고)타워 스텟 가치'!$B$2:$L$6,M$2,0)*$E480)</f>
        <v>11.819999999999979</v>
      </c>
      <c r="N480">
        <f>VLOOKUP($F480,'(참고)타워 스텟 가치'!$B$2:$L$6,N$2,0)+(VLOOKUP($F480,'(참고)타워 스텟 가치'!$B$2:$L$6,N$2,0)*$E480)</f>
        <v>0</v>
      </c>
      <c r="O480">
        <f>VLOOKUP($F480,'(참고)타워 스텟 가치'!$B$2:$L$6,O$2,0)+(VLOOKUP($F480,'(참고)타워 스텟 가치'!$B$2:$L$6,O$2,0)*$E480)</f>
        <v>0</v>
      </c>
      <c r="P480">
        <f>VLOOKUP($F480,'(참고)타워 스텟 가치'!$B$2:$L$6,P$2,0)+(VLOOKUP($F480,'(참고)타워 스텟 가치'!$B$2:$L$6,P$2,0)*$E480)</f>
        <v>27.579999999999949</v>
      </c>
      <c r="Q480">
        <f>SUM('스테이지별 몬스터 스텟'!H480*'(참고)타워 스텟 가치'!$Q$17,'스테이지별 몬스터 스텟'!I480*'(참고)타워 스텟 가치'!$R$17,'스테이지별 몬스터 스텟'!J480*'(참고)타워 스텟 가치'!$S$17,'스테이지별 몬스터 스텟'!K480*'(참고)타워 스텟 가치'!$T$17,'스테이지별 몬스터 스텟'!L480*'(참고)타워 스텟 가치'!$U$17,'스테이지별 몬스터 스텟'!M480*'(참고)타워 스텟 가치'!$V$17,'스테이지별 몬스터 스텟'!N480*'(참고)타워 스텟 가치'!$W$17,'스테이지별 몬스터 스텟'!O480*'(참고)타워 스텟 가치'!$X$17,'스테이지별 몬스터 스텟'!P480*'(참고)타워 스텟 가치'!$Y$17)</f>
        <v>298650.0299999995</v>
      </c>
      <c r="R480">
        <v>1</v>
      </c>
      <c r="S480">
        <f>VLOOKUP($F480,'(참고)타워 스텟 가치'!$B$7:$L$11,S$2,0)+(VLOOKUP($F480,'(참고)타워 스텟 가치'!$B$7:$L$11,S$2,0)*$E480)</f>
        <v>98.499999999999815</v>
      </c>
      <c r="T480">
        <f>VLOOKUP($F480,'(참고)타워 스텟 가치'!$B$7:$L$11,T$2,0)+(VLOOKUP($F480,'(참고)타워 스텟 가치'!$B$7:$L$11,T$2,0)*$E480)</f>
        <v>177.29999999999967</v>
      </c>
      <c r="U480">
        <f>VLOOKUP($F480,'(참고)타워 스텟 가치'!$B$7:$L$11,U$2,0)+(VLOOKUP($F480,'(참고)타워 스텟 가치'!$B$7:$L$11,U$2,0)*$E480)</f>
        <v>196999.99999999965</v>
      </c>
      <c r="V480">
        <f>VLOOKUP($F480,'(참고)타워 스텟 가치'!$B$7:$L$11,V$2,0)+(VLOOKUP($F480,'(참고)타워 스텟 가치'!$B$7:$L$11,V$2,0)*$E480)</f>
        <v>1181.9999999999977</v>
      </c>
      <c r="W480">
        <f>VLOOKUP($F480,'(참고)타워 스텟 가치'!$B$7:$L$11,W$2,0)+(VLOOKUP($F480,'(참고)타워 스텟 가치'!$B$7:$L$11,W$2,0)*$E480)</f>
        <v>19.699999999999964</v>
      </c>
      <c r="X480">
        <f>VLOOKUP($F480,'(참고)타워 스텟 가치'!$B$7:$L$11,X$2,0)+(VLOOKUP($F480,'(참고)타워 스텟 가치'!$B$7:$L$11,X$2,0)*$E480)</f>
        <v>11.819999999999979</v>
      </c>
      <c r="Y480">
        <f>VLOOKUP($F480,'(참고)타워 스텟 가치'!$B$7:$L$11,Y$2,0)+(VLOOKUP($F480,'(참고)타워 스텟 가치'!$B$7:$L$11,Y$2,0)*$E480)</f>
        <v>0</v>
      </c>
      <c r="Z480">
        <f>VLOOKUP($F480,'(참고)타워 스텟 가치'!$B$7:$L$11,Z$2,0)+(VLOOKUP($F480,'(참고)타워 스텟 가치'!$B$7:$L$11,Z$2,0)*$E480)</f>
        <v>0</v>
      </c>
      <c r="AA480">
        <f>VLOOKUP($F480,'(참고)타워 스텟 가치'!$B$7:$L$11,AA$2,0)+(VLOOKUP($F480,'(참고)타워 스텟 가치'!$B$7:$L$11,AA$2,0)*$E480)</f>
        <v>27.579999999999949</v>
      </c>
      <c r="AB480">
        <f>SUM('스테이지별 몬스터 스텟'!S480*'(참고)타워 스텟 가치'!$Q$17,'스테이지별 몬스터 스텟'!T480*'(참고)타워 스텟 가치'!$R$17,'스테이지별 몬스터 스텟'!U480*'(참고)타워 스텟 가치'!$S$17,'스테이지별 몬스터 스텟'!V480*'(참고)타워 스텟 가치'!$T$17,'스테이지별 몬스터 스텟'!W480*'(참고)타워 스텟 가치'!$U$17,'스테이지별 몬스터 스텟'!X480*'(참고)타워 스텟 가치'!$V$17,'스테이지별 몬스터 스텟'!Y480*'(참고)타워 스텟 가치'!$W$17,'스테이지별 몬스터 스텟'!Z480*'(참고)타워 스텟 가치'!$X$17,'스테이지별 몬스터 스텟'!AA480*'(참고)타워 스텟 가치'!$Y$17)</f>
        <v>298433.32999999949</v>
      </c>
      <c r="AC480">
        <v>2</v>
      </c>
      <c r="AD480">
        <f>VLOOKUP($F480,'(참고)타워 스텟 가치'!$B$12:$L$16,AD$2,0)+(VLOOKUP($F480,'(참고)타워 스텟 가치'!$B$12:$L$16,AD$2,0)*$E480)</f>
        <v>98.499999999999815</v>
      </c>
      <c r="AE480">
        <f>VLOOKUP($F480,'(참고)타워 스텟 가치'!$B$12:$L$16,AE$2,0)+(VLOOKUP($F480,'(참고)타워 스텟 가치'!$B$12:$L$16,AE$2,0)*$E480)</f>
        <v>118.19999999999979</v>
      </c>
      <c r="AF480">
        <f>VLOOKUP($F480,'(참고)타워 스텟 가치'!$B$12:$L$16,AF$2,0)+(VLOOKUP($F480,'(참고)타워 스텟 가치'!$B$12:$L$16,AF$2,0)*$E480)</f>
        <v>196999.99999999965</v>
      </c>
      <c r="AG480">
        <f>VLOOKUP($F480,'(참고)타워 스텟 가치'!$B$12:$L$16,AG$2,0)+(VLOOKUP($F480,'(참고)타워 스텟 가치'!$B$12:$L$16,AG$2,0)*$E480)</f>
        <v>590.99999999999886</v>
      </c>
      <c r="AH480">
        <f>VLOOKUP($F480,'(참고)타워 스텟 가치'!$B$12:$L$16,AH$2,0)+(VLOOKUP($F480,'(참고)타워 스텟 가치'!$B$12:$L$16,AH$2,0)*$E480)</f>
        <v>19.699999999999964</v>
      </c>
      <c r="AI480">
        <f>VLOOKUP($F480,'(참고)타워 스텟 가치'!$B$12:$L$16,AI$2,0)+(VLOOKUP($F480,'(참고)타워 스텟 가치'!$B$12:$L$16,AI$2,0)*$E480)</f>
        <v>11.819999999999979</v>
      </c>
      <c r="AJ480">
        <f>VLOOKUP($F480,'(참고)타워 스텟 가치'!$B$12:$L$16,AJ$2,0)+(VLOOKUP($F480,'(참고)타워 스텟 가치'!$B$12:$L$16,AJ$2,0)*$E480)</f>
        <v>0</v>
      </c>
      <c r="AK480">
        <f>VLOOKUP($F480,'(참고)타워 스텟 가치'!$B$12:$L$16,AK$2,0)+(VLOOKUP($F480,'(참고)타워 스텟 가치'!$B$12:$L$16,AK$2,0)*$E480)</f>
        <v>0</v>
      </c>
      <c r="AL480">
        <f>VLOOKUP($F480,'(참고)타워 스텟 가치'!$B$12:$L$16,AL$2,0)+(VLOOKUP($F480,'(참고)타워 스텟 가치'!$B$12:$L$16,AL$2,0)*$E480)</f>
        <v>55.159999999999897</v>
      </c>
      <c r="AM480">
        <f>SUM('스테이지별 몬스터 스텟'!AD480*'(참고)타워 스텟 가치'!$Q$17,'스테이지별 몬스터 스텟'!AE480*'(참고)타워 스텟 가치'!$R$17,'스테이지별 몬스터 스텟'!AF480*'(참고)타워 스텟 가치'!$S$17,'스테이지별 몬스터 스텟'!AG480*'(참고)타워 스텟 가치'!$T$17,'스테이지별 몬스터 스텟'!AH480*'(참고)타워 스텟 가치'!$U$17,'스테이지별 몬스터 스텟'!AI480*'(참고)타워 스텟 가치'!$V$17,'스테이지별 몬스터 스텟'!AJ480*'(참고)타워 스텟 가치'!$W$17,'스테이지별 몬스터 스텟'!AK480*'(참고)타워 스텟 가치'!$X$17,'스테이지별 몬스터 스텟'!AL480*'(참고)타워 스텟 가치'!$Y$17)</f>
        <v>297217.8399999995</v>
      </c>
      <c r="AN480">
        <v>3</v>
      </c>
    </row>
    <row r="481" spans="3:40" x14ac:dyDescent="0.3">
      <c r="C481">
        <v>2</v>
      </c>
      <c r="D481">
        <f t="shared" si="23"/>
        <v>96</v>
      </c>
      <c r="E481" s="52">
        <f>VLOOKUP(D481,'스테이지별 난이도 설정'!B:C,2,0)</f>
        <v>38.399999999999928</v>
      </c>
      <c r="F481" t="str">
        <f t="shared" si="24"/>
        <v>레어</v>
      </c>
      <c r="G481">
        <f t="shared" si="22"/>
        <v>6</v>
      </c>
      <c r="H481">
        <f>VLOOKUP($F481,'(참고)타워 스텟 가치'!$B$2:$L$6,H$2,0)+(VLOOKUP($F481,'(참고)타워 스텟 가치'!$B$2:$L$6,H$2,0)*$E481)</f>
        <v>443.2499999999992</v>
      </c>
      <c r="I481">
        <f>VLOOKUP($F481,'(참고)타워 스텟 가치'!$B$2:$L$6,I$2,0)+(VLOOKUP($F481,'(참고)타워 스텟 가치'!$B$2:$L$6,I$2,0)*$E481)</f>
        <v>88.649999999999835</v>
      </c>
      <c r="J481">
        <f>VLOOKUP($F481,'(참고)타워 스텟 가치'!$B$2:$L$6,J$2,0)+(VLOOKUP($F481,'(참고)타워 스텟 가치'!$B$2:$L$6,J$2,0)*$E481)</f>
        <v>196999.99999999965</v>
      </c>
      <c r="K481">
        <f>VLOOKUP($F481,'(참고)타워 스텟 가치'!$B$2:$L$6,K$2,0)+(VLOOKUP($F481,'(참고)타워 스텟 가치'!$B$2:$L$6,K$2,0)*$E481)</f>
        <v>1772.9999999999968</v>
      </c>
      <c r="L481">
        <f>VLOOKUP($F481,'(참고)타워 스텟 가치'!$B$2:$L$6,L$2,0)+(VLOOKUP($F481,'(참고)타워 스텟 가치'!$B$2:$L$6,L$2,0)*$E481)</f>
        <v>29.549999999999947</v>
      </c>
      <c r="M481">
        <f>VLOOKUP($F481,'(참고)타워 스텟 가치'!$B$2:$L$6,M$2,0)+(VLOOKUP($F481,'(참고)타워 스텟 가치'!$B$2:$L$6,M$2,0)*$E481)</f>
        <v>11.819999999999979</v>
      </c>
      <c r="N481">
        <f>VLOOKUP($F481,'(참고)타워 스텟 가치'!$B$2:$L$6,N$2,0)+(VLOOKUP($F481,'(참고)타워 스텟 가치'!$B$2:$L$6,N$2,0)*$E481)</f>
        <v>0</v>
      </c>
      <c r="O481">
        <f>VLOOKUP($F481,'(참고)타워 스텟 가치'!$B$2:$L$6,O$2,0)+(VLOOKUP($F481,'(참고)타워 스텟 가치'!$B$2:$L$6,O$2,0)*$E481)</f>
        <v>0</v>
      </c>
      <c r="P481">
        <f>VLOOKUP($F481,'(참고)타워 스텟 가치'!$B$2:$L$6,P$2,0)+(VLOOKUP($F481,'(참고)타워 스텟 가치'!$B$2:$L$6,P$2,0)*$E481)</f>
        <v>27.579999999999949</v>
      </c>
      <c r="Q481">
        <f>SUM('스테이지별 몬스터 스텟'!H481*'(참고)타워 스텟 가치'!$Q$17,'스테이지별 몬스터 스텟'!I481*'(참고)타워 스텟 가치'!$R$17,'스테이지별 몬스터 스텟'!J481*'(참고)타워 스텟 가치'!$S$17,'스테이지별 몬스터 스텟'!K481*'(참고)타워 스텟 가치'!$T$17,'스테이지별 몬스터 스텟'!L481*'(참고)타워 스텟 가치'!$U$17,'스테이지별 몬스터 스텟'!M481*'(참고)타워 스텟 가치'!$V$17,'스테이지별 몬스터 스텟'!N481*'(참고)타워 스텟 가치'!$W$17,'스테이지별 몬스터 스텟'!O481*'(참고)타워 스텟 가치'!$X$17,'스테이지별 몬스터 스텟'!P481*'(참고)타워 스텟 가치'!$Y$17)</f>
        <v>300191.55499999941</v>
      </c>
      <c r="R481">
        <v>1</v>
      </c>
      <c r="S481">
        <f>VLOOKUP($F481,'(참고)타워 스텟 가치'!$B$7:$L$11,S$2,0)+(VLOOKUP($F481,'(참고)타워 스텟 가치'!$B$7:$L$11,S$2,0)*$E481)</f>
        <v>147.74999999999972</v>
      </c>
      <c r="T481">
        <f>VLOOKUP($F481,'(참고)타워 스텟 가치'!$B$7:$L$11,T$2,0)+(VLOOKUP($F481,'(참고)타워 스텟 가치'!$B$7:$L$11,T$2,0)*$E481)</f>
        <v>265.94999999999953</v>
      </c>
      <c r="U481">
        <f>VLOOKUP($F481,'(참고)타워 스텟 가치'!$B$7:$L$11,U$2,0)+(VLOOKUP($F481,'(참고)타워 스텟 가치'!$B$7:$L$11,U$2,0)*$E481)</f>
        <v>196999.99999999965</v>
      </c>
      <c r="V481">
        <f>VLOOKUP($F481,'(참고)타워 스텟 가치'!$B$7:$L$11,V$2,0)+(VLOOKUP($F481,'(참고)타워 스텟 가치'!$B$7:$L$11,V$2,0)*$E481)</f>
        <v>1772.9999999999968</v>
      </c>
      <c r="W481">
        <f>VLOOKUP($F481,'(참고)타워 스텟 가치'!$B$7:$L$11,W$2,0)+(VLOOKUP($F481,'(참고)타워 스텟 가치'!$B$7:$L$11,W$2,0)*$E481)</f>
        <v>29.549999999999947</v>
      </c>
      <c r="X481">
        <f>VLOOKUP($F481,'(참고)타워 스텟 가치'!$B$7:$L$11,X$2,0)+(VLOOKUP($F481,'(참고)타워 스텟 가치'!$B$7:$L$11,X$2,0)*$E481)</f>
        <v>11.819999999999979</v>
      </c>
      <c r="Y481">
        <f>VLOOKUP($F481,'(참고)타워 스텟 가치'!$B$7:$L$11,Y$2,0)+(VLOOKUP($F481,'(참고)타워 스텟 가치'!$B$7:$L$11,Y$2,0)*$E481)</f>
        <v>0</v>
      </c>
      <c r="Z481">
        <f>VLOOKUP($F481,'(참고)타워 스텟 가치'!$B$7:$L$11,Z$2,0)+(VLOOKUP($F481,'(참고)타워 스텟 가치'!$B$7:$L$11,Z$2,0)*$E481)</f>
        <v>0</v>
      </c>
      <c r="AA481">
        <f>VLOOKUP($F481,'(참고)타워 스텟 가치'!$B$7:$L$11,AA$2,0)+(VLOOKUP($F481,'(참고)타워 스텟 가치'!$B$7:$L$11,AA$2,0)*$E481)</f>
        <v>27.579999999999949</v>
      </c>
      <c r="AB481">
        <f>SUM('스테이지별 몬스터 스텟'!S481*'(참고)타워 스텟 가치'!$Q$17,'스테이지별 몬스터 스텟'!T481*'(참고)타워 스텟 가치'!$R$17,'스테이지별 몬스터 스텟'!U481*'(참고)타워 스텟 가치'!$S$17,'스테이지별 몬스터 스텟'!V481*'(참고)타워 스텟 가치'!$T$17,'스테이지별 몬스터 스텟'!W481*'(참고)타워 스텟 가치'!$U$17,'스테이지별 몬스터 스텟'!X481*'(참고)타워 스텟 가치'!$V$17,'스테이지별 몬스터 스텟'!Y481*'(참고)타워 스텟 가치'!$W$17,'스테이지별 몬스터 스텟'!Z481*'(참고)타워 스텟 가치'!$X$17,'스테이지별 몬스터 스텟'!AA481*'(참고)타워 스텟 가치'!$Y$17)</f>
        <v>299866.50499999942</v>
      </c>
      <c r="AC481">
        <v>2</v>
      </c>
      <c r="AD481">
        <f>VLOOKUP($F481,'(참고)타워 스텟 가치'!$B$12:$L$16,AD$2,0)+(VLOOKUP($F481,'(참고)타워 스텟 가치'!$B$12:$L$16,AD$2,0)*$E481)</f>
        <v>147.74999999999972</v>
      </c>
      <c r="AE481">
        <f>VLOOKUP($F481,'(참고)타워 스텟 가치'!$B$12:$L$16,AE$2,0)+(VLOOKUP($F481,'(참고)타워 스텟 가치'!$B$12:$L$16,AE$2,0)*$E481)</f>
        <v>177.29999999999967</v>
      </c>
      <c r="AF481">
        <f>VLOOKUP($F481,'(참고)타워 스텟 가치'!$B$12:$L$16,AF$2,0)+(VLOOKUP($F481,'(참고)타워 스텟 가치'!$B$12:$L$16,AF$2,0)*$E481)</f>
        <v>196999.99999999965</v>
      </c>
      <c r="AG481">
        <f>VLOOKUP($F481,'(참고)타워 스텟 가치'!$B$12:$L$16,AG$2,0)+(VLOOKUP($F481,'(참고)타워 스텟 가치'!$B$12:$L$16,AG$2,0)*$E481)</f>
        <v>886.49999999999841</v>
      </c>
      <c r="AH481">
        <f>VLOOKUP($F481,'(참고)타워 스텟 가치'!$B$12:$L$16,AH$2,0)+(VLOOKUP($F481,'(참고)타워 스텟 가치'!$B$12:$L$16,AH$2,0)*$E481)</f>
        <v>29.549999999999947</v>
      </c>
      <c r="AI481">
        <f>VLOOKUP($F481,'(참고)타워 스텟 가치'!$B$12:$L$16,AI$2,0)+(VLOOKUP($F481,'(참고)타워 스텟 가치'!$B$12:$L$16,AI$2,0)*$E481)</f>
        <v>11.819999999999979</v>
      </c>
      <c r="AJ481">
        <f>VLOOKUP($F481,'(참고)타워 스텟 가치'!$B$12:$L$16,AJ$2,0)+(VLOOKUP($F481,'(참고)타워 스텟 가치'!$B$12:$L$16,AJ$2,0)*$E481)</f>
        <v>0</v>
      </c>
      <c r="AK481">
        <f>VLOOKUP($F481,'(참고)타워 스텟 가치'!$B$12:$L$16,AK$2,0)+(VLOOKUP($F481,'(참고)타워 스텟 가치'!$B$12:$L$16,AK$2,0)*$E481)</f>
        <v>0</v>
      </c>
      <c r="AL481">
        <f>VLOOKUP($F481,'(참고)타워 스텟 가치'!$B$12:$L$16,AL$2,0)+(VLOOKUP($F481,'(참고)타워 스텟 가치'!$B$12:$L$16,AL$2,0)*$E481)</f>
        <v>55.159999999999897</v>
      </c>
      <c r="AM481">
        <f>SUM('스테이지별 몬스터 스텟'!AD481*'(참고)타워 스텟 가치'!$Q$17,'스테이지별 몬스터 스텟'!AE481*'(참고)타워 스텟 가치'!$R$17,'스테이지별 몬스터 스텟'!AF481*'(참고)타워 스텟 가치'!$S$17,'스테이지별 몬스터 스텟'!AG481*'(참고)타워 스텟 가치'!$T$17,'스테이지별 몬스터 스텟'!AH481*'(참고)타워 스텟 가치'!$U$17,'스테이지별 몬스터 스텟'!AI481*'(참고)타워 스텟 가치'!$V$17,'스테이지별 몬스터 스텟'!AJ481*'(참고)타워 스텟 가치'!$W$17,'스테이지별 몬스터 스텟'!AK481*'(참고)타워 스텟 가치'!$X$17,'스테이지별 몬스터 스텟'!AL481*'(참고)타워 스텟 가치'!$Y$17)</f>
        <v>298015.68999999948</v>
      </c>
      <c r="AN481">
        <v>3</v>
      </c>
    </row>
    <row r="482" spans="3:40" x14ac:dyDescent="0.3">
      <c r="C482">
        <v>3</v>
      </c>
      <c r="D482">
        <f t="shared" si="23"/>
        <v>96</v>
      </c>
      <c r="E482" s="52">
        <f>VLOOKUP(D482,'스테이지별 난이도 설정'!B:C,2,0)</f>
        <v>38.399999999999928</v>
      </c>
      <c r="F482" t="str">
        <f t="shared" si="24"/>
        <v>에픽</v>
      </c>
      <c r="G482">
        <f t="shared" si="22"/>
        <v>6</v>
      </c>
      <c r="H482">
        <f>VLOOKUP($F482,'(참고)타워 스텟 가치'!$B$2:$L$6,H$2,0)+(VLOOKUP($F482,'(참고)타워 스텟 가치'!$B$2:$L$6,H$2,0)*$E482)</f>
        <v>664.87499999999875</v>
      </c>
      <c r="I482">
        <f>VLOOKUP($F482,'(참고)타워 스텟 가치'!$B$2:$L$6,I$2,0)+(VLOOKUP($F482,'(참고)타워 스텟 가치'!$B$2:$L$6,I$2,0)*$E482)</f>
        <v>132.97499999999977</v>
      </c>
      <c r="J482">
        <f>VLOOKUP($F482,'(참고)타워 스텟 가치'!$B$2:$L$6,J$2,0)+(VLOOKUP($F482,'(참고)타워 스텟 가치'!$B$2:$L$6,J$2,0)*$E482)</f>
        <v>196999.99999999965</v>
      </c>
      <c r="K482">
        <f>VLOOKUP($F482,'(참고)타워 스텟 가치'!$B$2:$L$6,K$2,0)+(VLOOKUP($F482,'(참고)타워 스텟 가치'!$B$2:$L$6,K$2,0)*$E482)</f>
        <v>2659.499999999995</v>
      </c>
      <c r="L482">
        <f>VLOOKUP($F482,'(참고)타워 스텟 가치'!$B$2:$L$6,L$2,0)+(VLOOKUP($F482,'(참고)타워 스텟 가치'!$B$2:$L$6,L$2,0)*$E482)</f>
        <v>44.324999999999918</v>
      </c>
      <c r="M482">
        <f>VLOOKUP($F482,'(참고)타워 스텟 가치'!$B$2:$L$6,M$2,0)+(VLOOKUP($F482,'(참고)타워 스텟 가치'!$B$2:$L$6,M$2,0)*$E482)</f>
        <v>11.819999999999979</v>
      </c>
      <c r="N482">
        <f>VLOOKUP($F482,'(참고)타워 스텟 가치'!$B$2:$L$6,N$2,0)+(VLOOKUP($F482,'(참고)타워 스텟 가치'!$B$2:$L$6,N$2,0)*$E482)</f>
        <v>0</v>
      </c>
      <c r="O482">
        <f>VLOOKUP($F482,'(참고)타워 스텟 가치'!$B$2:$L$6,O$2,0)+(VLOOKUP($F482,'(참고)타워 스텟 가치'!$B$2:$L$6,O$2,0)*$E482)</f>
        <v>0</v>
      </c>
      <c r="P482">
        <f>VLOOKUP($F482,'(참고)타워 스텟 가치'!$B$2:$L$6,P$2,0)+(VLOOKUP($F482,'(참고)타워 스텟 가치'!$B$2:$L$6,P$2,0)*$E482)</f>
        <v>27.579999999999949</v>
      </c>
      <c r="Q482">
        <f>SUM('스테이지별 몬스터 스텟'!H482*'(참고)타워 스텟 가치'!$Q$17,'스테이지별 몬스터 스텟'!I482*'(참고)타워 스텟 가치'!$R$17,'스테이지별 몬스터 스텟'!J482*'(참고)타워 스텟 가치'!$S$17,'스테이지별 몬스터 스텟'!K482*'(참고)타워 스텟 가치'!$T$17,'스테이지별 몬스터 스텟'!L482*'(참고)타워 스텟 가치'!$U$17,'스테이지별 몬스터 스텟'!M482*'(참고)타워 스텟 가치'!$V$17,'스테이지별 몬스터 스텟'!N482*'(참고)타워 스텟 가치'!$W$17,'스테이지별 몬스터 스텟'!O482*'(참고)타워 스텟 가치'!$X$17,'스테이지별 몬스터 스텟'!P482*'(참고)타워 스텟 가치'!$Y$17)</f>
        <v>302503.8424999995</v>
      </c>
      <c r="R482">
        <v>1</v>
      </c>
      <c r="S482">
        <f>VLOOKUP($F482,'(참고)타워 스텟 가치'!$B$7:$L$11,S$2,0)+(VLOOKUP($F482,'(참고)타워 스텟 가치'!$B$7:$L$11,S$2,0)*$E482)</f>
        <v>221.6249999999996</v>
      </c>
      <c r="T482">
        <f>VLOOKUP($F482,'(참고)타워 스텟 가치'!$B$7:$L$11,T$2,0)+(VLOOKUP($F482,'(참고)타워 스텟 가치'!$B$7:$L$11,T$2,0)*$E482)</f>
        <v>398.92499999999927</v>
      </c>
      <c r="U482">
        <f>VLOOKUP($F482,'(참고)타워 스텟 가치'!$B$7:$L$11,U$2,0)+(VLOOKUP($F482,'(참고)타워 스텟 가치'!$B$7:$L$11,U$2,0)*$E482)</f>
        <v>196999.99999999965</v>
      </c>
      <c r="V482">
        <f>VLOOKUP($F482,'(참고)타워 스텟 가치'!$B$7:$L$11,V$2,0)+(VLOOKUP($F482,'(참고)타워 스텟 가치'!$B$7:$L$11,V$2,0)*$E482)</f>
        <v>2659.499999999995</v>
      </c>
      <c r="W482">
        <f>VLOOKUP($F482,'(참고)타워 스텟 가치'!$B$7:$L$11,W$2,0)+(VLOOKUP($F482,'(참고)타워 스텟 가치'!$B$7:$L$11,W$2,0)*$E482)</f>
        <v>44.324999999999918</v>
      </c>
      <c r="X482">
        <f>VLOOKUP($F482,'(참고)타워 스텟 가치'!$B$7:$L$11,X$2,0)+(VLOOKUP($F482,'(참고)타워 스텟 가치'!$B$7:$L$11,X$2,0)*$E482)</f>
        <v>11.819999999999979</v>
      </c>
      <c r="Y482">
        <f>VLOOKUP($F482,'(참고)타워 스텟 가치'!$B$7:$L$11,Y$2,0)+(VLOOKUP($F482,'(참고)타워 스텟 가치'!$B$7:$L$11,Y$2,0)*$E482)</f>
        <v>0</v>
      </c>
      <c r="Z482">
        <f>VLOOKUP($F482,'(참고)타워 스텟 가치'!$B$7:$L$11,Z$2,0)+(VLOOKUP($F482,'(참고)타워 스텟 가치'!$B$7:$L$11,Z$2,0)*$E482)</f>
        <v>0</v>
      </c>
      <c r="AA482">
        <f>VLOOKUP($F482,'(참고)타워 스텟 가치'!$B$7:$L$11,AA$2,0)+(VLOOKUP($F482,'(참고)타워 스텟 가치'!$B$7:$L$11,AA$2,0)*$E482)</f>
        <v>27.579999999999949</v>
      </c>
      <c r="AB482">
        <f>SUM('스테이지별 몬스터 스텟'!S482*'(참고)타워 스텟 가치'!$Q$17,'스테이지별 몬스터 스텟'!T482*'(참고)타워 스텟 가치'!$R$17,'스테이지별 몬스터 스텟'!U482*'(참고)타워 스텟 가치'!$S$17,'스테이지별 몬스터 스텟'!V482*'(참고)타워 스텟 가치'!$T$17,'스테이지별 몬스터 스텟'!W482*'(참고)타워 스텟 가치'!$U$17,'스테이지별 몬스터 스텟'!X482*'(참고)타워 스텟 가치'!$V$17,'스테이지별 몬스터 스텟'!Y482*'(참고)타워 스텟 가치'!$W$17,'스테이지별 몬스터 스텟'!Z482*'(참고)타워 스텟 가치'!$X$17,'스테이지별 몬스터 스텟'!AA482*'(참고)타워 스텟 가치'!$Y$17)</f>
        <v>302016.26749999949</v>
      </c>
      <c r="AC482">
        <v>2</v>
      </c>
      <c r="AD482">
        <f>VLOOKUP($F482,'(참고)타워 스텟 가치'!$B$12:$L$16,AD$2,0)+(VLOOKUP($F482,'(참고)타워 스텟 가치'!$B$12:$L$16,AD$2,0)*$E482)</f>
        <v>221.6249999999996</v>
      </c>
      <c r="AE482">
        <f>VLOOKUP($F482,'(참고)타워 스텟 가치'!$B$12:$L$16,AE$2,0)+(VLOOKUP($F482,'(참고)타워 스텟 가치'!$B$12:$L$16,AE$2,0)*$E482)</f>
        <v>265.94999999999953</v>
      </c>
      <c r="AF482">
        <f>VLOOKUP($F482,'(참고)타워 스텟 가치'!$B$12:$L$16,AF$2,0)+(VLOOKUP($F482,'(참고)타워 스텟 가치'!$B$12:$L$16,AF$2,0)*$E482)</f>
        <v>196999.99999999965</v>
      </c>
      <c r="AG482">
        <f>VLOOKUP($F482,'(참고)타워 스텟 가치'!$B$12:$L$16,AG$2,0)+(VLOOKUP($F482,'(참고)타워 스텟 가치'!$B$12:$L$16,AG$2,0)*$E482)</f>
        <v>1329.7499999999975</v>
      </c>
      <c r="AH482">
        <f>VLOOKUP($F482,'(참고)타워 스텟 가치'!$B$12:$L$16,AH$2,0)+(VLOOKUP($F482,'(참고)타워 스텟 가치'!$B$12:$L$16,AH$2,0)*$E482)</f>
        <v>44.324999999999918</v>
      </c>
      <c r="AI482">
        <f>VLOOKUP($F482,'(참고)타워 스텟 가치'!$B$12:$L$16,AI$2,0)+(VLOOKUP($F482,'(참고)타워 스텟 가치'!$B$12:$L$16,AI$2,0)*$E482)</f>
        <v>11.819999999999979</v>
      </c>
      <c r="AJ482">
        <f>VLOOKUP($F482,'(참고)타워 스텟 가치'!$B$12:$L$16,AJ$2,0)+(VLOOKUP($F482,'(참고)타워 스텟 가치'!$B$12:$L$16,AJ$2,0)*$E482)</f>
        <v>0</v>
      </c>
      <c r="AK482">
        <f>VLOOKUP($F482,'(참고)타워 스텟 가치'!$B$12:$L$16,AK$2,0)+(VLOOKUP($F482,'(참고)타워 스텟 가치'!$B$12:$L$16,AK$2,0)*$E482)</f>
        <v>0</v>
      </c>
      <c r="AL482">
        <f>VLOOKUP($F482,'(참고)타워 스텟 가치'!$B$12:$L$16,AL$2,0)+(VLOOKUP($F482,'(참고)타워 스텟 가치'!$B$12:$L$16,AL$2,0)*$E482)</f>
        <v>55.159999999999897</v>
      </c>
      <c r="AM482">
        <f>SUM('스테이지별 몬스터 스텟'!AD482*'(참고)타워 스텟 가치'!$Q$17,'스테이지별 몬스터 스텟'!AE482*'(참고)타워 스텟 가치'!$R$17,'스테이지별 몬스터 스텟'!AF482*'(참고)타워 스텟 가치'!$S$17,'스테이지별 몬스터 스텟'!AG482*'(참고)타워 스텟 가치'!$T$17,'스테이지별 몬스터 스텟'!AH482*'(참고)타워 스텟 가치'!$U$17,'스테이지별 몬스터 스텟'!AI482*'(참고)타워 스텟 가치'!$V$17,'스테이지별 몬스터 스텟'!AJ482*'(참고)타워 스텟 가치'!$W$17,'스테이지별 몬스터 스텟'!AK482*'(참고)타워 스텟 가치'!$X$17,'스테이지별 몬스터 스텟'!AL482*'(참고)타워 스텟 가치'!$Y$17)</f>
        <v>299212.4649999995</v>
      </c>
      <c r="AN482">
        <v>3</v>
      </c>
    </row>
    <row r="483" spans="3:40" x14ac:dyDescent="0.3">
      <c r="C483">
        <v>4</v>
      </c>
      <c r="D483">
        <f t="shared" si="23"/>
        <v>96</v>
      </c>
      <c r="E483" s="52">
        <f>VLOOKUP(D483,'스테이지별 난이도 설정'!B:C,2,0)</f>
        <v>38.399999999999928</v>
      </c>
      <c r="F483" t="str">
        <f t="shared" si="24"/>
        <v>유니크</v>
      </c>
      <c r="G483">
        <f t="shared" si="22"/>
        <v>6</v>
      </c>
      <c r="H483">
        <f>VLOOKUP($F483,'(참고)타워 스텟 가치'!$B$2:$L$6,H$2,0)+(VLOOKUP($F483,'(참고)타워 스텟 가치'!$B$2:$L$6,H$2,0)*$E483)</f>
        <v>997.31249999999818</v>
      </c>
      <c r="I483">
        <f>VLOOKUP($F483,'(참고)타워 스텟 가치'!$B$2:$L$6,I$2,0)+(VLOOKUP($F483,'(참고)타워 스텟 가치'!$B$2:$L$6,I$2,0)*$E483)</f>
        <v>199.46249999999964</v>
      </c>
      <c r="J483">
        <f>VLOOKUP($F483,'(참고)타워 스텟 가치'!$B$2:$L$6,J$2,0)+(VLOOKUP($F483,'(참고)타워 스텟 가치'!$B$2:$L$6,J$2,0)*$E483)</f>
        <v>196999.99999999965</v>
      </c>
      <c r="K483">
        <f>VLOOKUP($F483,'(참고)타워 스텟 가치'!$B$2:$L$6,K$2,0)+(VLOOKUP($F483,'(참고)타워 스텟 가치'!$B$2:$L$6,K$2,0)*$E483)</f>
        <v>3989.2499999999927</v>
      </c>
      <c r="L483">
        <f>VLOOKUP($F483,'(참고)타워 스텟 가치'!$B$2:$L$6,L$2,0)+(VLOOKUP($F483,'(참고)타워 스텟 가치'!$B$2:$L$6,L$2,0)*$E483)</f>
        <v>66.487499999999883</v>
      </c>
      <c r="M483">
        <f>VLOOKUP($F483,'(참고)타워 스텟 가치'!$B$2:$L$6,M$2,0)+(VLOOKUP($F483,'(참고)타워 스텟 가치'!$B$2:$L$6,M$2,0)*$E483)</f>
        <v>11.819999999999979</v>
      </c>
      <c r="N483">
        <f>VLOOKUP($F483,'(참고)타워 스텟 가치'!$B$2:$L$6,N$2,0)+(VLOOKUP($F483,'(참고)타워 스텟 가치'!$B$2:$L$6,N$2,0)*$E483)</f>
        <v>0</v>
      </c>
      <c r="O483">
        <f>VLOOKUP($F483,'(참고)타워 스텟 가치'!$B$2:$L$6,O$2,0)+(VLOOKUP($F483,'(참고)타워 스텟 가치'!$B$2:$L$6,O$2,0)*$E483)</f>
        <v>0</v>
      </c>
      <c r="P483">
        <f>VLOOKUP($F483,'(참고)타워 스텟 가치'!$B$2:$L$6,P$2,0)+(VLOOKUP($F483,'(참고)타워 스텟 가치'!$B$2:$L$6,P$2,0)*$E483)</f>
        <v>39.399999999999928</v>
      </c>
      <c r="Q483">
        <f>SUM('스테이지별 몬스터 스텟'!H483*'(참고)타워 스텟 가치'!$Q$17,'스테이지별 몬스터 스텟'!I483*'(참고)타워 스텟 가치'!$R$17,'스테이지별 몬스터 스텟'!J483*'(참고)타워 스텟 가치'!$S$17,'스테이지별 몬스터 스텟'!K483*'(참고)타워 스텟 가치'!$T$17,'스테이지별 몬스터 스텟'!L483*'(참고)타워 스텟 가치'!$U$17,'스테이지별 몬스터 스텟'!M483*'(참고)타워 스텟 가치'!$V$17,'스테이지별 몬스터 스텟'!N483*'(참고)타워 스텟 가치'!$W$17,'스테이지별 몬스터 스텟'!O483*'(참고)타워 스텟 가치'!$X$17,'스테이지별 몬스터 스텟'!P483*'(참고)타워 스텟 가치'!$Y$17)</f>
        <v>305995.91374999942</v>
      </c>
      <c r="R483">
        <v>1</v>
      </c>
      <c r="S483">
        <f>VLOOKUP($F483,'(참고)타워 스텟 가치'!$B$7:$L$11,S$2,0)+(VLOOKUP($F483,'(참고)타워 스텟 가치'!$B$7:$L$11,S$2,0)*$E483)</f>
        <v>332.43749999999937</v>
      </c>
      <c r="T483">
        <f>VLOOKUP($F483,'(참고)타워 스텟 가치'!$B$7:$L$11,T$2,0)+(VLOOKUP($F483,'(참고)타워 스텟 가치'!$B$7:$L$11,T$2,0)*$E483)</f>
        <v>598.38749999999891</v>
      </c>
      <c r="U483">
        <f>VLOOKUP($F483,'(참고)타워 스텟 가치'!$B$7:$L$11,U$2,0)+(VLOOKUP($F483,'(참고)타워 스텟 가치'!$B$7:$L$11,U$2,0)*$E483)</f>
        <v>196999.99999999965</v>
      </c>
      <c r="V483">
        <f>VLOOKUP($F483,'(참고)타워 스텟 가치'!$B$7:$L$11,V$2,0)+(VLOOKUP($F483,'(참고)타워 스텟 가치'!$B$7:$L$11,V$2,0)*$E483)</f>
        <v>3989.2499999999927</v>
      </c>
      <c r="W483">
        <f>VLOOKUP($F483,'(참고)타워 스텟 가치'!$B$7:$L$11,W$2,0)+(VLOOKUP($F483,'(참고)타워 스텟 가치'!$B$7:$L$11,W$2,0)*$E483)</f>
        <v>66.487499999999883</v>
      </c>
      <c r="X483">
        <f>VLOOKUP($F483,'(참고)타워 스텟 가치'!$B$7:$L$11,X$2,0)+(VLOOKUP($F483,'(참고)타워 스텟 가치'!$B$7:$L$11,X$2,0)*$E483)</f>
        <v>11.819999999999979</v>
      </c>
      <c r="Y483">
        <f>VLOOKUP($F483,'(참고)타워 스텟 가치'!$B$7:$L$11,Y$2,0)+(VLOOKUP($F483,'(참고)타워 스텟 가치'!$B$7:$L$11,Y$2,0)*$E483)</f>
        <v>0</v>
      </c>
      <c r="Z483">
        <f>VLOOKUP($F483,'(참고)타워 스텟 가치'!$B$7:$L$11,Z$2,0)+(VLOOKUP($F483,'(참고)타워 스텟 가치'!$B$7:$L$11,Z$2,0)*$E483)</f>
        <v>0</v>
      </c>
      <c r="AA483">
        <f>VLOOKUP($F483,'(참고)타워 스텟 가치'!$B$7:$L$11,AA$2,0)+(VLOOKUP($F483,'(참고)타워 스텟 가치'!$B$7:$L$11,AA$2,0)*$E483)</f>
        <v>39.399999999999928</v>
      </c>
      <c r="AB483">
        <f>SUM('스테이지별 몬스터 스텟'!S483*'(참고)타워 스텟 가치'!$Q$17,'스테이지별 몬스터 스텟'!T483*'(참고)타워 스텟 가치'!$R$17,'스테이지별 몬스터 스텟'!U483*'(참고)타워 스텟 가치'!$S$17,'스테이지별 몬스터 스텟'!V483*'(참고)타워 스텟 가치'!$T$17,'스테이지별 몬스터 스텟'!W483*'(참고)타워 스텟 가치'!$U$17,'스테이지별 몬스터 스텟'!X483*'(참고)타워 스텟 가치'!$V$17,'스테이지별 몬스터 스텟'!Y483*'(참고)타워 스텟 가치'!$W$17,'스테이지별 몬스터 스텟'!Z483*'(참고)타워 스텟 가치'!$X$17,'스테이지별 몬스터 스텟'!AA483*'(참고)타워 스텟 가치'!$Y$17)</f>
        <v>305264.55124999944</v>
      </c>
      <c r="AC483">
        <v>2</v>
      </c>
      <c r="AD483">
        <f>VLOOKUP($F483,'(참고)타워 스텟 가치'!$B$12:$L$16,AD$2,0)+(VLOOKUP($F483,'(참고)타워 스텟 가치'!$B$12:$L$16,AD$2,0)*$E483)</f>
        <v>332.43749999999937</v>
      </c>
      <c r="AE483">
        <f>VLOOKUP($F483,'(참고)타워 스텟 가치'!$B$12:$L$16,AE$2,0)+(VLOOKUP($F483,'(참고)타워 스텟 가치'!$B$12:$L$16,AE$2,0)*$E483)</f>
        <v>398.92499999999927</v>
      </c>
      <c r="AF483">
        <f>VLOOKUP($F483,'(참고)타워 스텟 가치'!$B$12:$L$16,AF$2,0)+(VLOOKUP($F483,'(참고)타워 스텟 가치'!$B$12:$L$16,AF$2,0)*$E483)</f>
        <v>196999.99999999965</v>
      </c>
      <c r="AG483">
        <f>VLOOKUP($F483,'(참고)타워 스텟 가치'!$B$12:$L$16,AG$2,0)+(VLOOKUP($F483,'(참고)타워 스텟 가치'!$B$12:$L$16,AG$2,0)*$E483)</f>
        <v>1994.6249999999964</v>
      </c>
      <c r="AH483">
        <f>VLOOKUP($F483,'(참고)타워 스텟 가치'!$B$12:$L$16,AH$2,0)+(VLOOKUP($F483,'(참고)타워 스텟 가치'!$B$12:$L$16,AH$2,0)*$E483)</f>
        <v>66.487499999999883</v>
      </c>
      <c r="AI483">
        <f>VLOOKUP($F483,'(참고)타워 스텟 가치'!$B$12:$L$16,AI$2,0)+(VLOOKUP($F483,'(참고)타워 스텟 가치'!$B$12:$L$16,AI$2,0)*$E483)</f>
        <v>11.819999999999979</v>
      </c>
      <c r="AJ483">
        <f>VLOOKUP($F483,'(참고)타워 스텟 가치'!$B$12:$L$16,AJ$2,0)+(VLOOKUP($F483,'(참고)타워 스텟 가치'!$B$12:$L$16,AJ$2,0)*$E483)</f>
        <v>0</v>
      </c>
      <c r="AK483">
        <f>VLOOKUP($F483,'(참고)타워 스텟 가치'!$B$12:$L$16,AK$2,0)+(VLOOKUP($F483,'(참고)타워 스텟 가치'!$B$12:$L$16,AK$2,0)*$E483)</f>
        <v>0</v>
      </c>
      <c r="AL483">
        <f>VLOOKUP($F483,'(참고)타워 스텟 가치'!$B$12:$L$16,AL$2,0)+(VLOOKUP($F483,'(참고)타워 스텟 가치'!$B$12:$L$16,AL$2,0)*$E483)</f>
        <v>78.799999999999855</v>
      </c>
      <c r="AM483">
        <f>SUM('스테이지별 몬스터 스텟'!AD483*'(참고)타워 스텟 가치'!$Q$17,'스테이지별 몬스터 스텟'!AE483*'(참고)타워 스텟 가치'!$R$17,'스테이지별 몬스터 스텟'!AF483*'(참고)타워 스텟 가치'!$S$17,'스테이지별 몬스터 스텟'!AG483*'(참고)타워 스텟 가치'!$T$17,'스테이지별 몬스터 스텟'!AH483*'(참고)타워 스텟 가치'!$U$17,'스테이지별 몬스터 스텟'!AI483*'(참고)타워 스텟 가치'!$V$17,'스테이지별 몬스터 스텟'!AJ483*'(참고)타워 스텟 가치'!$W$17,'스테이지별 몬스터 스텟'!AK483*'(참고)타워 스텟 가치'!$X$17,'스테이지별 몬스터 스텟'!AL483*'(참고)타워 스텟 가치'!$Y$17)</f>
        <v>301054.90749999945</v>
      </c>
      <c r="AN483">
        <v>3</v>
      </c>
    </row>
    <row r="484" spans="3:40" x14ac:dyDescent="0.3">
      <c r="C484">
        <v>5</v>
      </c>
      <c r="D484">
        <f t="shared" si="23"/>
        <v>96</v>
      </c>
      <c r="E484" s="52">
        <f>VLOOKUP(D484,'스테이지별 난이도 설정'!B:C,2,0)</f>
        <v>38.399999999999928</v>
      </c>
      <c r="F484" t="str">
        <f t="shared" si="24"/>
        <v>스페셜</v>
      </c>
      <c r="G484">
        <f t="shared" si="22"/>
        <v>6</v>
      </c>
      <c r="H484">
        <f>VLOOKUP($F484,'(참고)타워 스텟 가치'!$B$2:$L$6,H$2,0)+(VLOOKUP($F484,'(참고)타워 스텟 가치'!$B$2:$L$6,H$2,0)*$E484)</f>
        <v>1495.9687499999973</v>
      </c>
      <c r="I484">
        <f>VLOOKUP($F484,'(참고)타워 스텟 가치'!$B$2:$L$6,I$2,0)+(VLOOKUP($F484,'(참고)타워 스텟 가치'!$B$2:$L$6,I$2,0)*$E484)</f>
        <v>299.19374999999945</v>
      </c>
      <c r="J484">
        <f>VLOOKUP($F484,'(참고)타워 스텟 가치'!$B$2:$L$6,J$2,0)+(VLOOKUP($F484,'(참고)타워 스텟 가치'!$B$2:$L$6,J$2,0)*$E484)</f>
        <v>196999.99999999965</v>
      </c>
      <c r="K484">
        <f>VLOOKUP($F484,'(참고)타워 스텟 가치'!$B$2:$L$6,K$2,0)+(VLOOKUP($F484,'(참고)타워 스텟 가치'!$B$2:$L$6,K$2,0)*$E484)</f>
        <v>5983.8749999999891</v>
      </c>
      <c r="L484">
        <f>VLOOKUP($F484,'(참고)타워 스텟 가치'!$B$2:$L$6,L$2,0)+(VLOOKUP($F484,'(참고)타워 스텟 가치'!$B$2:$L$6,L$2,0)*$E484)</f>
        <v>99.731249999999818</v>
      </c>
      <c r="M484">
        <f>VLOOKUP($F484,'(참고)타워 스텟 가치'!$B$2:$L$6,M$2,0)+(VLOOKUP($F484,'(참고)타워 스텟 가치'!$B$2:$L$6,M$2,0)*$E484)</f>
        <v>11.819999999999979</v>
      </c>
      <c r="N484">
        <f>VLOOKUP($F484,'(참고)타워 스텟 가치'!$B$2:$L$6,N$2,0)+(VLOOKUP($F484,'(참고)타워 스텟 가치'!$B$2:$L$6,N$2,0)*$E484)</f>
        <v>0</v>
      </c>
      <c r="O484">
        <f>VLOOKUP($F484,'(참고)타워 스텟 가치'!$B$2:$L$6,O$2,0)+(VLOOKUP($F484,'(참고)타워 스텟 가치'!$B$2:$L$6,O$2,0)*$E484)</f>
        <v>0</v>
      </c>
      <c r="P484">
        <f>VLOOKUP($F484,'(참고)타워 스텟 가치'!$B$2:$L$6,P$2,0)+(VLOOKUP($F484,'(참고)타워 스텟 가치'!$B$2:$L$6,P$2,0)*$E484)</f>
        <v>39.399999999999928</v>
      </c>
      <c r="Q484">
        <f>SUM('스테이지별 몬스터 스텟'!H484*'(참고)타워 스텟 가치'!$Q$17,'스테이지별 몬스터 스텟'!I484*'(참고)타워 스텟 가치'!$R$17,'스테이지별 몬스터 스텟'!J484*'(참고)타워 스텟 가치'!$S$17,'스테이지별 몬스터 스텟'!K484*'(참고)타워 스텟 가치'!$T$17,'스테이지별 몬스터 스텟'!L484*'(참고)타워 스텟 가치'!$U$17,'스테이지별 몬스터 스텟'!M484*'(참고)타워 스텟 가치'!$V$17,'스테이지별 몬스터 스텟'!N484*'(참고)타워 스텟 가치'!$W$17,'스테이지별 몬스터 스텟'!O484*'(참고)타워 스텟 가치'!$X$17,'스테이지별 몬스터 스텟'!P484*'(참고)타워 스텟 가치'!$Y$17)</f>
        <v>311198.56062499946</v>
      </c>
      <c r="R484">
        <v>1</v>
      </c>
      <c r="S484">
        <f>VLOOKUP($F484,'(참고)타워 스텟 가치'!$B$7:$L$11,S$2,0)+(VLOOKUP($F484,'(참고)타워 스텟 가치'!$B$7:$L$11,S$2,0)*$E484)</f>
        <v>498.65624999999909</v>
      </c>
      <c r="T484">
        <f>VLOOKUP($F484,'(참고)타워 스텟 가치'!$B$7:$L$11,T$2,0)+(VLOOKUP($F484,'(참고)타워 스텟 가치'!$B$7:$L$11,T$2,0)*$E484)</f>
        <v>897.58124999999836</v>
      </c>
      <c r="U484">
        <f>VLOOKUP($F484,'(참고)타워 스텟 가치'!$B$7:$L$11,U$2,0)+(VLOOKUP($F484,'(참고)타워 스텟 가치'!$B$7:$L$11,U$2,0)*$E484)</f>
        <v>196999.99999999965</v>
      </c>
      <c r="V484">
        <f>VLOOKUP($F484,'(참고)타워 스텟 가치'!$B$7:$L$11,V$2,0)+(VLOOKUP($F484,'(참고)타워 스텟 가치'!$B$7:$L$11,V$2,0)*$E484)</f>
        <v>5983.8749999999891</v>
      </c>
      <c r="W484">
        <f>VLOOKUP($F484,'(참고)타워 스텟 가치'!$B$7:$L$11,W$2,0)+(VLOOKUP($F484,'(참고)타워 스텟 가치'!$B$7:$L$11,W$2,0)*$E484)</f>
        <v>99.731249999999818</v>
      </c>
      <c r="X484">
        <f>VLOOKUP($F484,'(참고)타워 스텟 가치'!$B$7:$L$11,X$2,0)+(VLOOKUP($F484,'(참고)타워 스텟 가치'!$B$7:$L$11,X$2,0)*$E484)</f>
        <v>11.819999999999979</v>
      </c>
      <c r="Y484">
        <f>VLOOKUP($F484,'(참고)타워 스텟 가치'!$B$7:$L$11,Y$2,0)+(VLOOKUP($F484,'(참고)타워 스텟 가치'!$B$7:$L$11,Y$2,0)*$E484)</f>
        <v>0</v>
      </c>
      <c r="Z484">
        <f>VLOOKUP($F484,'(참고)타워 스텟 가치'!$B$7:$L$11,Z$2,0)+(VLOOKUP($F484,'(참고)타워 스텟 가치'!$B$7:$L$11,Z$2,0)*$E484)</f>
        <v>0</v>
      </c>
      <c r="AA484">
        <f>VLOOKUP($F484,'(참고)타워 스텟 가치'!$B$7:$L$11,AA$2,0)+(VLOOKUP($F484,'(참고)타워 스텟 가치'!$B$7:$L$11,AA$2,0)*$E484)</f>
        <v>39.399999999999928</v>
      </c>
      <c r="AB484">
        <f>SUM('스테이지별 몬스터 스텟'!S484*'(참고)타워 스텟 가치'!$Q$17,'스테이지별 몬스터 스텟'!T484*'(참고)타워 스텟 가치'!$R$17,'스테이지별 몬스터 스텟'!U484*'(참고)타워 스텟 가치'!$S$17,'스테이지별 몬스터 스텟'!V484*'(참고)타워 스텟 가치'!$T$17,'스테이지별 몬스터 스텟'!W484*'(참고)타워 스텟 가치'!$U$17,'스테이지별 몬스터 스텟'!X484*'(참고)타워 스텟 가치'!$V$17,'스테이지별 몬스터 스텟'!Y484*'(참고)타워 스텟 가치'!$W$17,'스테이지별 몬스터 스텟'!Z484*'(참고)타워 스텟 가치'!$X$17,'스테이지별 몬스터 스텟'!AA484*'(참고)타워 스텟 가치'!$Y$17)</f>
        <v>310101.51687499951</v>
      </c>
      <c r="AC484">
        <v>2</v>
      </c>
      <c r="AD484">
        <f>VLOOKUP($F484,'(참고)타워 스텟 가치'!$B$12:$L$16,AD$2,0)+(VLOOKUP($F484,'(참고)타워 스텟 가치'!$B$12:$L$16,AD$2,0)*$E484)</f>
        <v>498.65624999999909</v>
      </c>
      <c r="AE484">
        <f>VLOOKUP($F484,'(참고)타워 스텟 가치'!$B$12:$L$16,AE$2,0)+(VLOOKUP($F484,'(참고)타워 스텟 가치'!$B$12:$L$16,AE$2,0)*$E484)</f>
        <v>598.38749999999891</v>
      </c>
      <c r="AF484">
        <f>VLOOKUP($F484,'(참고)타워 스텟 가치'!$B$12:$L$16,AF$2,0)+(VLOOKUP($F484,'(참고)타워 스텟 가치'!$B$12:$L$16,AF$2,0)*$E484)</f>
        <v>196999.99999999965</v>
      </c>
      <c r="AG484">
        <f>VLOOKUP($F484,'(참고)타워 스텟 가치'!$B$12:$L$16,AG$2,0)+(VLOOKUP($F484,'(참고)타워 스텟 가치'!$B$12:$L$16,AG$2,0)*$E484)</f>
        <v>2991.9374999999945</v>
      </c>
      <c r="AH484">
        <f>VLOOKUP($F484,'(참고)타워 스텟 가치'!$B$12:$L$16,AH$2,0)+(VLOOKUP($F484,'(참고)타워 스텟 가치'!$B$12:$L$16,AH$2,0)*$E484)</f>
        <v>99.731249999999818</v>
      </c>
      <c r="AI484">
        <f>VLOOKUP($F484,'(참고)타워 스텟 가치'!$B$12:$L$16,AI$2,0)+(VLOOKUP($F484,'(참고)타워 스텟 가치'!$B$12:$L$16,AI$2,0)*$E484)</f>
        <v>11.819999999999979</v>
      </c>
      <c r="AJ484">
        <f>VLOOKUP($F484,'(참고)타워 스텟 가치'!$B$12:$L$16,AJ$2,0)+(VLOOKUP($F484,'(참고)타워 스텟 가치'!$B$12:$L$16,AJ$2,0)*$E484)</f>
        <v>0</v>
      </c>
      <c r="AK484">
        <f>VLOOKUP($F484,'(참고)타워 스텟 가치'!$B$12:$L$16,AK$2,0)+(VLOOKUP($F484,'(참고)타워 스텟 가치'!$B$12:$L$16,AK$2,0)*$E484)</f>
        <v>0</v>
      </c>
      <c r="AL484">
        <f>VLOOKUP($F484,'(참고)타워 스텟 가치'!$B$12:$L$16,AL$2,0)+(VLOOKUP($F484,'(참고)타워 스텟 가치'!$B$12:$L$16,AL$2,0)*$E484)</f>
        <v>78.799999999999855</v>
      </c>
      <c r="AM484">
        <f>SUM('스테이지별 몬스터 스텟'!AD484*'(참고)타워 스텟 가치'!$Q$17,'스테이지별 몬스터 스텟'!AE484*'(참고)타워 스텟 가치'!$R$17,'스테이지별 몬스터 스텟'!AF484*'(참고)타워 스텟 가치'!$S$17,'스테이지별 몬스터 스텟'!AG484*'(참고)타워 스텟 가치'!$T$17,'스테이지별 몬스터 스텟'!AH484*'(참고)타워 스텟 가치'!$U$17,'스테이지별 몬스터 스텟'!AI484*'(참고)타워 스텟 가치'!$V$17,'스테이지별 몬스터 스텟'!AJ484*'(참고)타워 스텟 가치'!$W$17,'스테이지별 몬스터 스텟'!AK484*'(참고)타워 스텟 가치'!$X$17,'스테이지별 몬스터 스텟'!AL484*'(참고)타워 스텟 가치'!$Y$17)</f>
        <v>303747.65124999947</v>
      </c>
      <c r="AN484">
        <v>3</v>
      </c>
    </row>
    <row r="485" spans="3:40" x14ac:dyDescent="0.3">
      <c r="C485">
        <v>1</v>
      </c>
      <c r="D485">
        <f t="shared" si="23"/>
        <v>97</v>
      </c>
      <c r="E485" s="52">
        <f>VLOOKUP(D485,'스테이지별 난이도 설정'!B:C,2,0)</f>
        <v>38.799999999999926</v>
      </c>
      <c r="F485" t="str">
        <f t="shared" si="24"/>
        <v>일반</v>
      </c>
      <c r="G485">
        <f t="shared" si="22"/>
        <v>6</v>
      </c>
      <c r="H485">
        <f>VLOOKUP($F485,'(참고)타워 스텟 가치'!$B$2:$L$6,H$2,0)+(VLOOKUP($F485,'(참고)타워 스텟 가치'!$B$2:$L$6,H$2,0)*$E485)</f>
        <v>298.49999999999943</v>
      </c>
      <c r="I485">
        <f>VLOOKUP($F485,'(참고)타워 스텟 가치'!$B$2:$L$6,I$2,0)+(VLOOKUP($F485,'(참고)타워 스텟 가치'!$B$2:$L$6,I$2,0)*$E485)</f>
        <v>59.699999999999889</v>
      </c>
      <c r="J485">
        <f>VLOOKUP($F485,'(참고)타워 스텟 가치'!$B$2:$L$6,J$2,0)+(VLOOKUP($F485,'(참고)타워 스텟 가치'!$B$2:$L$6,J$2,0)*$E485)</f>
        <v>198999.99999999962</v>
      </c>
      <c r="K485">
        <f>VLOOKUP($F485,'(참고)타워 스텟 가치'!$B$2:$L$6,K$2,0)+(VLOOKUP($F485,'(참고)타워 스텟 가치'!$B$2:$L$6,K$2,0)*$E485)</f>
        <v>1193.9999999999977</v>
      </c>
      <c r="L485">
        <f>VLOOKUP($F485,'(참고)타워 스텟 가치'!$B$2:$L$6,L$2,0)+(VLOOKUP($F485,'(참고)타워 스텟 가치'!$B$2:$L$6,L$2,0)*$E485)</f>
        <v>19.899999999999963</v>
      </c>
      <c r="M485">
        <f>VLOOKUP($F485,'(참고)타워 스텟 가치'!$B$2:$L$6,M$2,0)+(VLOOKUP($F485,'(참고)타워 스텟 가치'!$B$2:$L$6,M$2,0)*$E485)</f>
        <v>11.939999999999978</v>
      </c>
      <c r="N485">
        <f>VLOOKUP($F485,'(참고)타워 스텟 가치'!$B$2:$L$6,N$2,0)+(VLOOKUP($F485,'(참고)타워 스텟 가치'!$B$2:$L$6,N$2,0)*$E485)</f>
        <v>0</v>
      </c>
      <c r="O485">
        <f>VLOOKUP($F485,'(참고)타워 스텟 가치'!$B$2:$L$6,O$2,0)+(VLOOKUP($F485,'(참고)타워 스텟 가치'!$B$2:$L$6,O$2,0)*$E485)</f>
        <v>0</v>
      </c>
      <c r="P485">
        <f>VLOOKUP($F485,'(참고)타워 스텟 가치'!$B$2:$L$6,P$2,0)+(VLOOKUP($F485,'(참고)타워 스텟 가치'!$B$2:$L$6,P$2,0)*$E485)</f>
        <v>27.859999999999946</v>
      </c>
      <c r="Q485">
        <f>SUM('스테이지별 몬스터 스텟'!H485*'(참고)타워 스텟 가치'!$Q$17,'스테이지별 몬스터 스텟'!I485*'(참고)타워 스텟 가치'!$R$17,'스테이지별 몬스터 스텟'!J485*'(참고)타워 스텟 가치'!$S$17,'스테이지별 몬스터 스텟'!K485*'(참고)타워 스텟 가치'!$T$17,'스테이지별 몬스터 스텟'!L485*'(참고)타워 스텟 가치'!$U$17,'스테이지별 몬스터 스텟'!M485*'(참고)타워 스텟 가치'!$V$17,'스테이지별 몬스터 스텟'!N485*'(참고)타워 스텟 가치'!$W$17,'스테이지별 몬스터 스텟'!O485*'(참고)타워 스텟 가치'!$X$17,'스테이지별 몬스터 스텟'!P485*'(참고)타워 스텟 가치'!$Y$17)</f>
        <v>301682.00999999937</v>
      </c>
      <c r="R485">
        <v>1</v>
      </c>
      <c r="S485">
        <f>VLOOKUP($F485,'(참고)타워 스텟 가치'!$B$7:$L$11,S$2,0)+(VLOOKUP($F485,'(참고)타워 스텟 가치'!$B$7:$L$11,S$2,0)*$E485)</f>
        <v>99.499999999999815</v>
      </c>
      <c r="T485">
        <f>VLOOKUP($F485,'(참고)타워 스텟 가치'!$B$7:$L$11,T$2,0)+(VLOOKUP($F485,'(참고)타워 스텟 가치'!$B$7:$L$11,T$2,0)*$E485)</f>
        <v>179.09999999999968</v>
      </c>
      <c r="U485">
        <f>VLOOKUP($F485,'(참고)타워 스텟 가치'!$B$7:$L$11,U$2,0)+(VLOOKUP($F485,'(참고)타워 스텟 가치'!$B$7:$L$11,U$2,0)*$E485)</f>
        <v>198999.99999999962</v>
      </c>
      <c r="V485">
        <f>VLOOKUP($F485,'(참고)타워 스텟 가치'!$B$7:$L$11,V$2,0)+(VLOOKUP($F485,'(참고)타워 스텟 가치'!$B$7:$L$11,V$2,0)*$E485)</f>
        <v>1193.9999999999977</v>
      </c>
      <c r="W485">
        <f>VLOOKUP($F485,'(참고)타워 스텟 가치'!$B$7:$L$11,W$2,0)+(VLOOKUP($F485,'(참고)타워 스텟 가치'!$B$7:$L$11,W$2,0)*$E485)</f>
        <v>19.899999999999963</v>
      </c>
      <c r="X485">
        <f>VLOOKUP($F485,'(참고)타워 스텟 가치'!$B$7:$L$11,X$2,0)+(VLOOKUP($F485,'(참고)타워 스텟 가치'!$B$7:$L$11,X$2,0)*$E485)</f>
        <v>11.939999999999978</v>
      </c>
      <c r="Y485">
        <f>VLOOKUP($F485,'(참고)타워 스텟 가치'!$B$7:$L$11,Y$2,0)+(VLOOKUP($F485,'(참고)타워 스텟 가치'!$B$7:$L$11,Y$2,0)*$E485)</f>
        <v>0</v>
      </c>
      <c r="Z485">
        <f>VLOOKUP($F485,'(참고)타워 스텟 가치'!$B$7:$L$11,Z$2,0)+(VLOOKUP($F485,'(참고)타워 스텟 가치'!$B$7:$L$11,Z$2,0)*$E485)</f>
        <v>0</v>
      </c>
      <c r="AA485">
        <f>VLOOKUP($F485,'(참고)타워 스텟 가치'!$B$7:$L$11,AA$2,0)+(VLOOKUP($F485,'(참고)타워 스텟 가치'!$B$7:$L$11,AA$2,0)*$E485)</f>
        <v>27.859999999999946</v>
      </c>
      <c r="AB485">
        <f>SUM('스테이지별 몬스터 스텟'!S485*'(참고)타워 스텟 가치'!$Q$17,'스테이지별 몬스터 스텟'!T485*'(참고)타워 스텟 가치'!$R$17,'스테이지별 몬스터 스텟'!U485*'(참고)타워 스텟 가치'!$S$17,'스테이지별 몬스터 스텟'!V485*'(참고)타워 스텟 가치'!$T$17,'스테이지별 몬스터 스텟'!W485*'(참고)타워 스텟 가치'!$U$17,'스테이지별 몬스터 스텟'!X485*'(참고)타워 스텟 가치'!$V$17,'스테이지별 몬스터 스텟'!Y485*'(참고)타워 스텟 가치'!$W$17,'스테이지별 몬스터 스텟'!Z485*'(참고)타워 스텟 가치'!$X$17,'스테이지별 몬스터 스텟'!AA485*'(참고)타워 스텟 가치'!$Y$17)</f>
        <v>301463.1099999994</v>
      </c>
      <c r="AC485">
        <v>2</v>
      </c>
      <c r="AD485">
        <f>VLOOKUP($F485,'(참고)타워 스텟 가치'!$B$12:$L$16,AD$2,0)+(VLOOKUP($F485,'(참고)타워 스텟 가치'!$B$12:$L$16,AD$2,0)*$E485)</f>
        <v>99.499999999999815</v>
      </c>
      <c r="AE485">
        <f>VLOOKUP($F485,'(참고)타워 스텟 가치'!$B$12:$L$16,AE$2,0)+(VLOOKUP($F485,'(참고)타워 스텟 가치'!$B$12:$L$16,AE$2,0)*$E485)</f>
        <v>119.39999999999978</v>
      </c>
      <c r="AF485">
        <f>VLOOKUP($F485,'(참고)타워 스텟 가치'!$B$12:$L$16,AF$2,0)+(VLOOKUP($F485,'(참고)타워 스텟 가치'!$B$12:$L$16,AF$2,0)*$E485)</f>
        <v>198999.99999999962</v>
      </c>
      <c r="AG485">
        <f>VLOOKUP($F485,'(참고)타워 스텟 가치'!$B$12:$L$16,AG$2,0)+(VLOOKUP($F485,'(참고)타워 스텟 가치'!$B$12:$L$16,AG$2,0)*$E485)</f>
        <v>596.99999999999886</v>
      </c>
      <c r="AH485">
        <f>VLOOKUP($F485,'(참고)타워 스텟 가치'!$B$12:$L$16,AH$2,0)+(VLOOKUP($F485,'(참고)타워 스텟 가치'!$B$12:$L$16,AH$2,0)*$E485)</f>
        <v>19.899999999999963</v>
      </c>
      <c r="AI485">
        <f>VLOOKUP($F485,'(참고)타워 스텟 가치'!$B$12:$L$16,AI$2,0)+(VLOOKUP($F485,'(참고)타워 스텟 가치'!$B$12:$L$16,AI$2,0)*$E485)</f>
        <v>11.939999999999978</v>
      </c>
      <c r="AJ485">
        <f>VLOOKUP($F485,'(참고)타워 스텟 가치'!$B$12:$L$16,AJ$2,0)+(VLOOKUP($F485,'(참고)타워 스텟 가치'!$B$12:$L$16,AJ$2,0)*$E485)</f>
        <v>0</v>
      </c>
      <c r="AK485">
        <f>VLOOKUP($F485,'(참고)타워 스텟 가치'!$B$12:$L$16,AK$2,0)+(VLOOKUP($F485,'(참고)타워 스텟 가치'!$B$12:$L$16,AK$2,0)*$E485)</f>
        <v>0</v>
      </c>
      <c r="AL485">
        <f>VLOOKUP($F485,'(참고)타워 스텟 가치'!$B$12:$L$16,AL$2,0)+(VLOOKUP($F485,'(참고)타워 스텟 가치'!$B$12:$L$16,AL$2,0)*$E485)</f>
        <v>55.719999999999892</v>
      </c>
      <c r="AM485">
        <f>SUM('스테이지별 몬스터 스텟'!AD485*'(참고)타워 스텟 가치'!$Q$17,'스테이지별 몬스터 스텟'!AE485*'(참고)타워 스텟 가치'!$R$17,'스테이지별 몬스터 스텟'!AF485*'(참고)타워 스텟 가치'!$S$17,'스테이지별 몬스터 스텟'!AG485*'(참고)타워 스텟 가치'!$T$17,'스테이지별 몬스터 스텟'!AH485*'(참고)타워 스텟 가치'!$U$17,'스테이지별 몬스터 스텟'!AI485*'(참고)타워 스텟 가치'!$V$17,'스테이지별 몬스터 스텟'!AJ485*'(참고)타워 스텟 가치'!$W$17,'스테이지별 몬스터 스텟'!AK485*'(참고)타워 스텟 가치'!$X$17,'스테이지별 몬스터 스텟'!AL485*'(참고)타워 스텟 가치'!$Y$17)</f>
        <v>300235.27999999939</v>
      </c>
      <c r="AN485">
        <v>3</v>
      </c>
    </row>
    <row r="486" spans="3:40" x14ac:dyDescent="0.3">
      <c r="C486">
        <v>2</v>
      </c>
      <c r="D486">
        <f t="shared" si="23"/>
        <v>97</v>
      </c>
      <c r="E486" s="52">
        <f>VLOOKUP(D486,'스테이지별 난이도 설정'!B:C,2,0)</f>
        <v>38.799999999999926</v>
      </c>
      <c r="F486" t="str">
        <f t="shared" si="24"/>
        <v>레어</v>
      </c>
      <c r="G486">
        <f t="shared" si="22"/>
        <v>6</v>
      </c>
      <c r="H486">
        <f>VLOOKUP($F486,'(참고)타워 스텟 가치'!$B$2:$L$6,H$2,0)+(VLOOKUP($F486,'(참고)타워 스텟 가치'!$B$2:$L$6,H$2,0)*$E486)</f>
        <v>447.74999999999915</v>
      </c>
      <c r="I486">
        <f>VLOOKUP($F486,'(참고)타워 스텟 가치'!$B$2:$L$6,I$2,0)+(VLOOKUP($F486,'(참고)타워 스텟 가치'!$B$2:$L$6,I$2,0)*$E486)</f>
        <v>89.549999999999841</v>
      </c>
      <c r="J486">
        <f>VLOOKUP($F486,'(참고)타워 스텟 가치'!$B$2:$L$6,J$2,0)+(VLOOKUP($F486,'(참고)타워 스텟 가치'!$B$2:$L$6,J$2,0)*$E486)</f>
        <v>198999.99999999962</v>
      </c>
      <c r="K486">
        <f>VLOOKUP($F486,'(참고)타워 스텟 가치'!$B$2:$L$6,K$2,0)+(VLOOKUP($F486,'(참고)타워 스텟 가치'!$B$2:$L$6,K$2,0)*$E486)</f>
        <v>1790.9999999999966</v>
      </c>
      <c r="L486">
        <f>VLOOKUP($F486,'(참고)타워 스텟 가치'!$B$2:$L$6,L$2,0)+(VLOOKUP($F486,'(참고)타워 스텟 가치'!$B$2:$L$6,L$2,0)*$E486)</f>
        <v>29.849999999999945</v>
      </c>
      <c r="M486">
        <f>VLOOKUP($F486,'(참고)타워 스텟 가치'!$B$2:$L$6,M$2,0)+(VLOOKUP($F486,'(참고)타워 스텟 가치'!$B$2:$L$6,M$2,0)*$E486)</f>
        <v>11.939999999999978</v>
      </c>
      <c r="N486">
        <f>VLOOKUP($F486,'(참고)타워 스텟 가치'!$B$2:$L$6,N$2,0)+(VLOOKUP($F486,'(참고)타워 스텟 가치'!$B$2:$L$6,N$2,0)*$E486)</f>
        <v>0</v>
      </c>
      <c r="O486">
        <f>VLOOKUP($F486,'(참고)타워 스텟 가치'!$B$2:$L$6,O$2,0)+(VLOOKUP($F486,'(참고)타워 스텟 가치'!$B$2:$L$6,O$2,0)*$E486)</f>
        <v>0</v>
      </c>
      <c r="P486">
        <f>VLOOKUP($F486,'(참고)타워 스텟 가치'!$B$2:$L$6,P$2,0)+(VLOOKUP($F486,'(참고)타워 스텟 가치'!$B$2:$L$6,P$2,0)*$E486)</f>
        <v>27.859999999999946</v>
      </c>
      <c r="Q486">
        <f>SUM('스테이지별 몬스터 스텟'!H486*'(참고)타워 스텟 가치'!$Q$17,'스테이지별 몬스터 스텟'!I486*'(참고)타워 스텟 가치'!$R$17,'스테이지별 몬스터 스텟'!J486*'(참고)타워 스텟 가치'!$S$17,'스테이지별 몬스터 스텟'!K486*'(참고)타워 스텟 가치'!$T$17,'스테이지별 몬스터 스텟'!L486*'(참고)타워 스텟 가치'!$U$17,'스테이지별 몬스터 스텟'!M486*'(참고)타워 스텟 가치'!$V$17,'스테이지별 몬스터 스텟'!N486*'(참고)타워 스텟 가치'!$W$17,'스테이지별 몬스터 스텟'!O486*'(참고)타워 스텟 가치'!$X$17,'스테이지별 몬스터 스텟'!P486*'(참고)타워 스텟 가치'!$Y$17)</f>
        <v>303239.18499999942</v>
      </c>
      <c r="R486">
        <v>1</v>
      </c>
      <c r="S486">
        <f>VLOOKUP($F486,'(참고)타워 스텟 가치'!$B$7:$L$11,S$2,0)+(VLOOKUP($F486,'(참고)타워 스텟 가치'!$B$7:$L$11,S$2,0)*$E486)</f>
        <v>149.24999999999972</v>
      </c>
      <c r="T486">
        <f>VLOOKUP($F486,'(참고)타워 스텟 가치'!$B$7:$L$11,T$2,0)+(VLOOKUP($F486,'(참고)타워 스텟 가치'!$B$7:$L$11,T$2,0)*$E486)</f>
        <v>268.64999999999952</v>
      </c>
      <c r="U486">
        <f>VLOOKUP($F486,'(참고)타워 스텟 가치'!$B$7:$L$11,U$2,0)+(VLOOKUP($F486,'(참고)타워 스텟 가치'!$B$7:$L$11,U$2,0)*$E486)</f>
        <v>198999.99999999962</v>
      </c>
      <c r="V486">
        <f>VLOOKUP($F486,'(참고)타워 스텟 가치'!$B$7:$L$11,V$2,0)+(VLOOKUP($F486,'(참고)타워 스텟 가치'!$B$7:$L$11,V$2,0)*$E486)</f>
        <v>1790.9999999999966</v>
      </c>
      <c r="W486">
        <f>VLOOKUP($F486,'(참고)타워 스텟 가치'!$B$7:$L$11,W$2,0)+(VLOOKUP($F486,'(참고)타워 스텟 가치'!$B$7:$L$11,W$2,0)*$E486)</f>
        <v>29.849999999999945</v>
      </c>
      <c r="X486">
        <f>VLOOKUP($F486,'(참고)타워 스텟 가치'!$B$7:$L$11,X$2,0)+(VLOOKUP($F486,'(참고)타워 스텟 가치'!$B$7:$L$11,X$2,0)*$E486)</f>
        <v>11.939999999999978</v>
      </c>
      <c r="Y486">
        <f>VLOOKUP($F486,'(참고)타워 스텟 가치'!$B$7:$L$11,Y$2,0)+(VLOOKUP($F486,'(참고)타워 스텟 가치'!$B$7:$L$11,Y$2,0)*$E486)</f>
        <v>0</v>
      </c>
      <c r="Z486">
        <f>VLOOKUP($F486,'(참고)타워 스텟 가치'!$B$7:$L$11,Z$2,0)+(VLOOKUP($F486,'(참고)타워 스텟 가치'!$B$7:$L$11,Z$2,0)*$E486)</f>
        <v>0</v>
      </c>
      <c r="AA486">
        <f>VLOOKUP($F486,'(참고)타워 스텟 가치'!$B$7:$L$11,AA$2,0)+(VLOOKUP($F486,'(참고)타워 스텟 가치'!$B$7:$L$11,AA$2,0)*$E486)</f>
        <v>27.859999999999946</v>
      </c>
      <c r="AB486">
        <f>SUM('스테이지별 몬스터 스텟'!S486*'(참고)타워 스텟 가치'!$Q$17,'스테이지별 몬스터 스텟'!T486*'(참고)타워 스텟 가치'!$R$17,'스테이지별 몬스터 스텟'!U486*'(참고)타워 스텟 가치'!$S$17,'스테이지별 몬스터 스텟'!V486*'(참고)타워 스텟 가치'!$T$17,'스테이지별 몬스터 스텟'!W486*'(참고)타워 스텟 가치'!$U$17,'스테이지별 몬스터 스텟'!X486*'(참고)타워 스텟 가치'!$V$17,'스테이지별 몬스터 스텟'!Y486*'(참고)타워 스텟 가치'!$W$17,'스테이지별 몬스터 스텟'!Z486*'(참고)타워 스텟 가치'!$X$17,'스테이지별 몬스터 스텟'!AA486*'(참고)타워 스텟 가치'!$Y$17)</f>
        <v>302910.83499999938</v>
      </c>
      <c r="AC486">
        <v>2</v>
      </c>
      <c r="AD486">
        <f>VLOOKUP($F486,'(참고)타워 스텟 가치'!$B$12:$L$16,AD$2,0)+(VLOOKUP($F486,'(참고)타워 스텟 가치'!$B$12:$L$16,AD$2,0)*$E486)</f>
        <v>149.24999999999972</v>
      </c>
      <c r="AE486">
        <f>VLOOKUP($F486,'(참고)타워 스텟 가치'!$B$12:$L$16,AE$2,0)+(VLOOKUP($F486,'(참고)타워 스텟 가치'!$B$12:$L$16,AE$2,0)*$E486)</f>
        <v>179.09999999999968</v>
      </c>
      <c r="AF486">
        <f>VLOOKUP($F486,'(참고)타워 스텟 가치'!$B$12:$L$16,AF$2,0)+(VLOOKUP($F486,'(참고)타워 스텟 가치'!$B$12:$L$16,AF$2,0)*$E486)</f>
        <v>198999.99999999962</v>
      </c>
      <c r="AG486">
        <f>VLOOKUP($F486,'(참고)타워 스텟 가치'!$B$12:$L$16,AG$2,0)+(VLOOKUP($F486,'(참고)타워 스텟 가치'!$B$12:$L$16,AG$2,0)*$E486)</f>
        <v>895.49999999999829</v>
      </c>
      <c r="AH486">
        <f>VLOOKUP($F486,'(참고)타워 스텟 가치'!$B$12:$L$16,AH$2,0)+(VLOOKUP($F486,'(참고)타워 스텟 가치'!$B$12:$L$16,AH$2,0)*$E486)</f>
        <v>29.849999999999945</v>
      </c>
      <c r="AI486">
        <f>VLOOKUP($F486,'(참고)타워 스텟 가치'!$B$12:$L$16,AI$2,0)+(VLOOKUP($F486,'(참고)타워 스텟 가치'!$B$12:$L$16,AI$2,0)*$E486)</f>
        <v>11.939999999999978</v>
      </c>
      <c r="AJ486">
        <f>VLOOKUP($F486,'(참고)타워 스텟 가치'!$B$12:$L$16,AJ$2,0)+(VLOOKUP($F486,'(참고)타워 스텟 가치'!$B$12:$L$16,AJ$2,0)*$E486)</f>
        <v>0</v>
      </c>
      <c r="AK486">
        <f>VLOOKUP($F486,'(참고)타워 스텟 가치'!$B$12:$L$16,AK$2,0)+(VLOOKUP($F486,'(참고)타워 스텟 가치'!$B$12:$L$16,AK$2,0)*$E486)</f>
        <v>0</v>
      </c>
      <c r="AL486">
        <f>VLOOKUP($F486,'(참고)타워 스텟 가치'!$B$12:$L$16,AL$2,0)+(VLOOKUP($F486,'(참고)타워 스텟 가치'!$B$12:$L$16,AL$2,0)*$E486)</f>
        <v>55.719999999999892</v>
      </c>
      <c r="AM486">
        <f>SUM('스테이지별 몬스터 스텟'!AD486*'(참고)타워 스텟 가치'!$Q$17,'스테이지별 몬스터 스텟'!AE486*'(참고)타워 스텟 가치'!$R$17,'스테이지별 몬스터 스텟'!AF486*'(참고)타워 스텟 가치'!$S$17,'스테이지별 몬스터 스텟'!AG486*'(참고)타워 스텟 가치'!$T$17,'스테이지별 몬스터 스텟'!AH486*'(참고)타워 스텟 가치'!$U$17,'스테이지별 몬스터 스텟'!AI486*'(참고)타워 스텟 가치'!$V$17,'스테이지별 몬스터 스텟'!AJ486*'(참고)타워 스텟 가치'!$W$17,'스테이지별 몬스터 스텟'!AK486*'(참고)타워 스텟 가치'!$X$17,'스테이지별 몬스터 스텟'!AL486*'(참고)타워 스텟 가치'!$Y$17)</f>
        <v>301041.22999999946</v>
      </c>
      <c r="AN486">
        <v>3</v>
      </c>
    </row>
    <row r="487" spans="3:40" x14ac:dyDescent="0.3">
      <c r="C487">
        <v>3</v>
      </c>
      <c r="D487">
        <f t="shared" si="23"/>
        <v>97</v>
      </c>
      <c r="E487" s="52">
        <f>VLOOKUP(D487,'스테이지별 난이도 설정'!B:C,2,0)</f>
        <v>38.799999999999926</v>
      </c>
      <c r="F487" t="str">
        <f t="shared" si="24"/>
        <v>에픽</v>
      </c>
      <c r="G487">
        <f t="shared" si="22"/>
        <v>6</v>
      </c>
      <c r="H487">
        <f>VLOOKUP($F487,'(참고)타워 스텟 가치'!$B$2:$L$6,H$2,0)+(VLOOKUP($F487,'(참고)타워 스텟 가치'!$B$2:$L$6,H$2,0)*$E487)</f>
        <v>671.62499999999875</v>
      </c>
      <c r="I487">
        <f>VLOOKUP($F487,'(참고)타워 스텟 가치'!$B$2:$L$6,I$2,0)+(VLOOKUP($F487,'(참고)타워 스텟 가치'!$B$2:$L$6,I$2,0)*$E487)</f>
        <v>134.32499999999976</v>
      </c>
      <c r="J487">
        <f>VLOOKUP($F487,'(참고)타워 스텟 가치'!$B$2:$L$6,J$2,0)+(VLOOKUP($F487,'(참고)타워 스텟 가치'!$B$2:$L$6,J$2,0)*$E487)</f>
        <v>198999.99999999962</v>
      </c>
      <c r="K487">
        <f>VLOOKUP($F487,'(참고)타워 스텟 가치'!$B$2:$L$6,K$2,0)+(VLOOKUP($F487,'(참고)타워 스텟 가치'!$B$2:$L$6,K$2,0)*$E487)</f>
        <v>2686.499999999995</v>
      </c>
      <c r="L487">
        <f>VLOOKUP($F487,'(참고)타워 스텟 가치'!$B$2:$L$6,L$2,0)+(VLOOKUP($F487,'(참고)타워 스텟 가치'!$B$2:$L$6,L$2,0)*$E487)</f>
        <v>44.77499999999992</v>
      </c>
      <c r="M487">
        <f>VLOOKUP($F487,'(참고)타워 스텟 가치'!$B$2:$L$6,M$2,0)+(VLOOKUP($F487,'(참고)타워 스텟 가치'!$B$2:$L$6,M$2,0)*$E487)</f>
        <v>11.939999999999978</v>
      </c>
      <c r="N487">
        <f>VLOOKUP($F487,'(참고)타워 스텟 가치'!$B$2:$L$6,N$2,0)+(VLOOKUP($F487,'(참고)타워 스텟 가치'!$B$2:$L$6,N$2,0)*$E487)</f>
        <v>0</v>
      </c>
      <c r="O487">
        <f>VLOOKUP($F487,'(참고)타워 스텟 가치'!$B$2:$L$6,O$2,0)+(VLOOKUP($F487,'(참고)타워 스텟 가치'!$B$2:$L$6,O$2,0)*$E487)</f>
        <v>0</v>
      </c>
      <c r="P487">
        <f>VLOOKUP($F487,'(참고)타워 스텟 가치'!$B$2:$L$6,P$2,0)+(VLOOKUP($F487,'(참고)타워 스텟 가치'!$B$2:$L$6,P$2,0)*$E487)</f>
        <v>27.859999999999946</v>
      </c>
      <c r="Q487">
        <f>SUM('스테이지별 몬스터 스텟'!H487*'(참고)타워 스텟 가치'!$Q$17,'스테이지별 몬스터 스텟'!I487*'(참고)타워 스텟 가치'!$R$17,'스테이지별 몬스터 스텟'!J487*'(참고)타워 스텟 가치'!$S$17,'스테이지별 몬스터 스텟'!K487*'(참고)타워 스텟 가치'!$T$17,'스테이지별 몬스터 스텟'!L487*'(참고)타워 스텟 가치'!$U$17,'스테이지별 몬스터 스텟'!M487*'(참고)타워 스텟 가치'!$V$17,'스테이지별 몬스터 스텟'!N487*'(참고)타워 스텟 가치'!$W$17,'스테이지별 몬스터 스텟'!O487*'(참고)타워 스텟 가치'!$X$17,'스테이지별 몬스터 스텟'!P487*'(참고)타워 스텟 가치'!$Y$17)</f>
        <v>305574.94749999937</v>
      </c>
      <c r="R487">
        <v>1</v>
      </c>
      <c r="S487">
        <f>VLOOKUP($F487,'(참고)타워 스텟 가치'!$B$7:$L$11,S$2,0)+(VLOOKUP($F487,'(참고)타워 스텟 가치'!$B$7:$L$11,S$2,0)*$E487)</f>
        <v>223.87499999999957</v>
      </c>
      <c r="T487">
        <f>VLOOKUP($F487,'(참고)타워 스텟 가치'!$B$7:$L$11,T$2,0)+(VLOOKUP($F487,'(참고)타워 스텟 가치'!$B$7:$L$11,T$2,0)*$E487)</f>
        <v>402.97499999999923</v>
      </c>
      <c r="U487">
        <f>VLOOKUP($F487,'(참고)타워 스텟 가치'!$B$7:$L$11,U$2,0)+(VLOOKUP($F487,'(참고)타워 스텟 가치'!$B$7:$L$11,U$2,0)*$E487)</f>
        <v>198999.99999999962</v>
      </c>
      <c r="V487">
        <f>VLOOKUP($F487,'(참고)타워 스텟 가치'!$B$7:$L$11,V$2,0)+(VLOOKUP($F487,'(참고)타워 스텟 가치'!$B$7:$L$11,V$2,0)*$E487)</f>
        <v>2686.499999999995</v>
      </c>
      <c r="W487">
        <f>VLOOKUP($F487,'(참고)타워 스텟 가치'!$B$7:$L$11,W$2,0)+(VLOOKUP($F487,'(참고)타워 스텟 가치'!$B$7:$L$11,W$2,0)*$E487)</f>
        <v>44.77499999999992</v>
      </c>
      <c r="X487">
        <f>VLOOKUP($F487,'(참고)타워 스텟 가치'!$B$7:$L$11,X$2,0)+(VLOOKUP($F487,'(참고)타워 스텟 가치'!$B$7:$L$11,X$2,0)*$E487)</f>
        <v>11.939999999999978</v>
      </c>
      <c r="Y487">
        <f>VLOOKUP($F487,'(참고)타워 스텟 가치'!$B$7:$L$11,Y$2,0)+(VLOOKUP($F487,'(참고)타워 스텟 가치'!$B$7:$L$11,Y$2,0)*$E487)</f>
        <v>0</v>
      </c>
      <c r="Z487">
        <f>VLOOKUP($F487,'(참고)타워 스텟 가치'!$B$7:$L$11,Z$2,0)+(VLOOKUP($F487,'(참고)타워 스텟 가치'!$B$7:$L$11,Z$2,0)*$E487)</f>
        <v>0</v>
      </c>
      <c r="AA487">
        <f>VLOOKUP($F487,'(참고)타워 스텟 가치'!$B$7:$L$11,AA$2,0)+(VLOOKUP($F487,'(참고)타워 스텟 가치'!$B$7:$L$11,AA$2,0)*$E487)</f>
        <v>27.859999999999946</v>
      </c>
      <c r="AB487">
        <f>SUM('스테이지별 몬스터 스텟'!S487*'(참고)타워 스텟 가치'!$Q$17,'스테이지별 몬스터 스텟'!T487*'(참고)타워 스텟 가치'!$R$17,'스테이지별 몬스터 스텟'!U487*'(참고)타워 스텟 가치'!$S$17,'스테이지별 몬스터 스텟'!V487*'(참고)타워 스텟 가치'!$T$17,'스테이지별 몬스터 스텟'!W487*'(참고)타워 스텟 가치'!$U$17,'스테이지별 몬스터 스텟'!X487*'(참고)타워 스텟 가치'!$V$17,'스테이지별 몬스터 스텟'!Y487*'(참고)타워 스텟 가치'!$W$17,'스테이지별 몬스터 스텟'!Z487*'(참고)타워 스텟 가치'!$X$17,'스테이지별 몬스터 스텟'!AA487*'(참고)타워 스텟 가치'!$Y$17)</f>
        <v>305082.4224999994</v>
      </c>
      <c r="AC487">
        <v>2</v>
      </c>
      <c r="AD487">
        <f>VLOOKUP($F487,'(참고)타워 스텟 가치'!$B$12:$L$16,AD$2,0)+(VLOOKUP($F487,'(참고)타워 스텟 가치'!$B$12:$L$16,AD$2,0)*$E487)</f>
        <v>223.87499999999957</v>
      </c>
      <c r="AE487">
        <f>VLOOKUP($F487,'(참고)타워 스텟 가치'!$B$12:$L$16,AE$2,0)+(VLOOKUP($F487,'(참고)타워 스텟 가치'!$B$12:$L$16,AE$2,0)*$E487)</f>
        <v>268.64999999999952</v>
      </c>
      <c r="AF487">
        <f>VLOOKUP($F487,'(참고)타워 스텟 가치'!$B$12:$L$16,AF$2,0)+(VLOOKUP($F487,'(참고)타워 스텟 가치'!$B$12:$L$16,AF$2,0)*$E487)</f>
        <v>198999.99999999962</v>
      </c>
      <c r="AG487">
        <f>VLOOKUP($F487,'(참고)타워 스텟 가치'!$B$12:$L$16,AG$2,0)+(VLOOKUP($F487,'(참고)타워 스텟 가치'!$B$12:$L$16,AG$2,0)*$E487)</f>
        <v>1343.2499999999975</v>
      </c>
      <c r="AH487">
        <f>VLOOKUP($F487,'(참고)타워 스텟 가치'!$B$12:$L$16,AH$2,0)+(VLOOKUP($F487,'(참고)타워 스텟 가치'!$B$12:$L$16,AH$2,0)*$E487)</f>
        <v>44.77499999999992</v>
      </c>
      <c r="AI487">
        <f>VLOOKUP($F487,'(참고)타워 스텟 가치'!$B$12:$L$16,AI$2,0)+(VLOOKUP($F487,'(참고)타워 스텟 가치'!$B$12:$L$16,AI$2,0)*$E487)</f>
        <v>11.939999999999978</v>
      </c>
      <c r="AJ487">
        <f>VLOOKUP($F487,'(참고)타워 스텟 가치'!$B$12:$L$16,AJ$2,0)+(VLOOKUP($F487,'(참고)타워 스텟 가치'!$B$12:$L$16,AJ$2,0)*$E487)</f>
        <v>0</v>
      </c>
      <c r="AK487">
        <f>VLOOKUP($F487,'(참고)타워 스텟 가치'!$B$12:$L$16,AK$2,0)+(VLOOKUP($F487,'(참고)타워 스텟 가치'!$B$12:$L$16,AK$2,0)*$E487)</f>
        <v>0</v>
      </c>
      <c r="AL487">
        <f>VLOOKUP($F487,'(참고)타워 스텟 가치'!$B$12:$L$16,AL$2,0)+(VLOOKUP($F487,'(참고)타워 스텟 가치'!$B$12:$L$16,AL$2,0)*$E487)</f>
        <v>55.719999999999892</v>
      </c>
      <c r="AM487">
        <f>SUM('스테이지별 몬스터 스텟'!AD487*'(참고)타워 스텟 가치'!$Q$17,'스테이지별 몬스터 스텟'!AE487*'(참고)타워 스텟 가치'!$R$17,'스테이지별 몬스터 스텟'!AF487*'(참고)타워 스텟 가치'!$S$17,'스테이지별 몬스터 스텟'!AG487*'(참고)타워 스텟 가치'!$T$17,'스테이지별 몬스터 스텟'!AH487*'(참고)타워 스텟 가치'!$U$17,'스테이지별 몬스터 스텟'!AI487*'(참고)타워 스텟 가치'!$V$17,'스테이지별 몬스터 스텟'!AJ487*'(참고)타워 스텟 가치'!$W$17,'스테이지별 몬스터 스텟'!AK487*'(참고)타워 스텟 가치'!$X$17,'스테이지별 몬스터 스텟'!AL487*'(참고)타워 스텟 가치'!$Y$17)</f>
        <v>302250.15499999939</v>
      </c>
      <c r="AN487">
        <v>3</v>
      </c>
    </row>
    <row r="488" spans="3:40" x14ac:dyDescent="0.3">
      <c r="C488">
        <v>4</v>
      </c>
      <c r="D488">
        <f t="shared" si="23"/>
        <v>97</v>
      </c>
      <c r="E488" s="52">
        <f>VLOOKUP(D488,'스테이지별 난이도 설정'!B:C,2,0)</f>
        <v>38.799999999999926</v>
      </c>
      <c r="F488" t="str">
        <f t="shared" si="24"/>
        <v>유니크</v>
      </c>
      <c r="G488">
        <f t="shared" si="22"/>
        <v>6</v>
      </c>
      <c r="H488">
        <f>VLOOKUP($F488,'(참고)타워 스텟 가치'!$B$2:$L$6,H$2,0)+(VLOOKUP($F488,'(참고)타워 스텟 가치'!$B$2:$L$6,H$2,0)*$E488)</f>
        <v>1007.4374999999982</v>
      </c>
      <c r="I488">
        <f>VLOOKUP($F488,'(참고)타워 스텟 가치'!$B$2:$L$6,I$2,0)+(VLOOKUP($F488,'(참고)타워 스텟 가치'!$B$2:$L$6,I$2,0)*$E488)</f>
        <v>201.48749999999961</v>
      </c>
      <c r="J488">
        <f>VLOOKUP($F488,'(참고)타워 스텟 가치'!$B$2:$L$6,J$2,0)+(VLOOKUP($F488,'(참고)타워 스텟 가치'!$B$2:$L$6,J$2,0)*$E488)</f>
        <v>198999.99999999962</v>
      </c>
      <c r="K488">
        <f>VLOOKUP($F488,'(참고)타워 스텟 가치'!$B$2:$L$6,K$2,0)+(VLOOKUP($F488,'(참고)타워 스텟 가치'!$B$2:$L$6,K$2,0)*$E488)</f>
        <v>4029.7499999999927</v>
      </c>
      <c r="L488">
        <f>VLOOKUP($F488,'(참고)타워 스텟 가치'!$B$2:$L$6,L$2,0)+(VLOOKUP($F488,'(참고)타워 스텟 가치'!$B$2:$L$6,L$2,0)*$E488)</f>
        <v>67.162499999999881</v>
      </c>
      <c r="M488">
        <f>VLOOKUP($F488,'(참고)타워 스텟 가치'!$B$2:$L$6,M$2,0)+(VLOOKUP($F488,'(참고)타워 스텟 가치'!$B$2:$L$6,M$2,0)*$E488)</f>
        <v>11.939999999999978</v>
      </c>
      <c r="N488">
        <f>VLOOKUP($F488,'(참고)타워 스텟 가치'!$B$2:$L$6,N$2,0)+(VLOOKUP($F488,'(참고)타워 스텟 가치'!$B$2:$L$6,N$2,0)*$E488)</f>
        <v>0</v>
      </c>
      <c r="O488">
        <f>VLOOKUP($F488,'(참고)타워 스텟 가치'!$B$2:$L$6,O$2,0)+(VLOOKUP($F488,'(참고)타워 스텟 가치'!$B$2:$L$6,O$2,0)*$E488)</f>
        <v>0</v>
      </c>
      <c r="P488">
        <f>VLOOKUP($F488,'(참고)타워 스텟 가치'!$B$2:$L$6,P$2,0)+(VLOOKUP($F488,'(참고)타워 스텟 가치'!$B$2:$L$6,P$2,0)*$E488)</f>
        <v>39.799999999999926</v>
      </c>
      <c r="Q488">
        <f>SUM('스테이지별 몬스터 스텟'!H488*'(참고)타워 스텟 가치'!$Q$17,'스테이지별 몬스터 스텟'!I488*'(참고)타워 스텟 가치'!$R$17,'스테이지별 몬스터 스텟'!J488*'(참고)타워 스텟 가치'!$S$17,'스테이지별 몬스터 스텟'!K488*'(참고)타워 스텟 가치'!$T$17,'스테이지별 몬스터 스텟'!L488*'(참고)타워 스텟 가치'!$U$17,'스테이지별 몬스터 스텟'!M488*'(참고)타워 스텟 가치'!$V$17,'스테이지별 몬스터 스텟'!N488*'(참고)타워 스텟 가치'!$W$17,'스테이지별 몬스터 스텟'!O488*'(참고)타워 스텟 가치'!$X$17,'스테이지별 몬스터 스텟'!P488*'(참고)타워 스텟 가치'!$Y$17)</f>
        <v>309102.47124999942</v>
      </c>
      <c r="R488">
        <v>1</v>
      </c>
      <c r="S488">
        <f>VLOOKUP($F488,'(참고)타워 스텟 가치'!$B$7:$L$11,S$2,0)+(VLOOKUP($F488,'(참고)타워 스텟 가치'!$B$7:$L$11,S$2,0)*$E488)</f>
        <v>335.81249999999937</v>
      </c>
      <c r="T488">
        <f>VLOOKUP($F488,'(참고)타워 스텟 가치'!$B$7:$L$11,T$2,0)+(VLOOKUP($F488,'(참고)타워 스텟 가치'!$B$7:$L$11,T$2,0)*$E488)</f>
        <v>604.46249999999884</v>
      </c>
      <c r="U488">
        <f>VLOOKUP($F488,'(참고)타워 스텟 가치'!$B$7:$L$11,U$2,0)+(VLOOKUP($F488,'(참고)타워 스텟 가치'!$B$7:$L$11,U$2,0)*$E488)</f>
        <v>198999.99999999962</v>
      </c>
      <c r="V488">
        <f>VLOOKUP($F488,'(참고)타워 스텟 가치'!$B$7:$L$11,V$2,0)+(VLOOKUP($F488,'(참고)타워 스텟 가치'!$B$7:$L$11,V$2,0)*$E488)</f>
        <v>4029.7499999999927</v>
      </c>
      <c r="W488">
        <f>VLOOKUP($F488,'(참고)타워 스텟 가치'!$B$7:$L$11,W$2,0)+(VLOOKUP($F488,'(참고)타워 스텟 가치'!$B$7:$L$11,W$2,0)*$E488)</f>
        <v>67.162499999999881</v>
      </c>
      <c r="X488">
        <f>VLOOKUP($F488,'(참고)타워 스텟 가치'!$B$7:$L$11,X$2,0)+(VLOOKUP($F488,'(참고)타워 스텟 가치'!$B$7:$L$11,X$2,0)*$E488)</f>
        <v>11.939999999999978</v>
      </c>
      <c r="Y488">
        <f>VLOOKUP($F488,'(참고)타워 스텟 가치'!$B$7:$L$11,Y$2,0)+(VLOOKUP($F488,'(참고)타워 스텟 가치'!$B$7:$L$11,Y$2,0)*$E488)</f>
        <v>0</v>
      </c>
      <c r="Z488">
        <f>VLOOKUP($F488,'(참고)타워 스텟 가치'!$B$7:$L$11,Z$2,0)+(VLOOKUP($F488,'(참고)타워 스텟 가치'!$B$7:$L$11,Z$2,0)*$E488)</f>
        <v>0</v>
      </c>
      <c r="AA488">
        <f>VLOOKUP($F488,'(참고)타워 스텟 가치'!$B$7:$L$11,AA$2,0)+(VLOOKUP($F488,'(참고)타워 스텟 가치'!$B$7:$L$11,AA$2,0)*$E488)</f>
        <v>39.799999999999926</v>
      </c>
      <c r="AB488">
        <f>SUM('스테이지별 몬스터 스텟'!S488*'(참고)타워 스텟 가치'!$Q$17,'스테이지별 몬스터 스텟'!T488*'(참고)타워 스텟 가치'!$R$17,'스테이지별 몬스터 스텟'!U488*'(참고)타워 스텟 가치'!$S$17,'스테이지별 몬스터 스텟'!V488*'(참고)타워 스텟 가치'!$T$17,'스테이지별 몬스터 스텟'!W488*'(참고)타워 스텟 가치'!$U$17,'스테이지별 몬스터 스텟'!X488*'(참고)타워 스텟 가치'!$V$17,'스테이지별 몬스터 스텟'!Y488*'(참고)타워 스텟 가치'!$W$17,'스테이지별 몬스터 스텟'!Z488*'(참고)타워 스텟 가치'!$X$17,'스테이지별 몬스터 스텟'!AA488*'(참고)타워 스텟 가치'!$Y$17)</f>
        <v>308363.68374999939</v>
      </c>
      <c r="AC488">
        <v>2</v>
      </c>
      <c r="AD488">
        <f>VLOOKUP($F488,'(참고)타워 스텟 가치'!$B$12:$L$16,AD$2,0)+(VLOOKUP($F488,'(참고)타워 스텟 가치'!$B$12:$L$16,AD$2,0)*$E488)</f>
        <v>335.81249999999937</v>
      </c>
      <c r="AE488">
        <f>VLOOKUP($F488,'(참고)타워 스텟 가치'!$B$12:$L$16,AE$2,0)+(VLOOKUP($F488,'(참고)타워 스텟 가치'!$B$12:$L$16,AE$2,0)*$E488)</f>
        <v>402.97499999999923</v>
      </c>
      <c r="AF488">
        <f>VLOOKUP($F488,'(참고)타워 스텟 가치'!$B$12:$L$16,AF$2,0)+(VLOOKUP($F488,'(참고)타워 스텟 가치'!$B$12:$L$16,AF$2,0)*$E488)</f>
        <v>198999.99999999962</v>
      </c>
      <c r="AG488">
        <f>VLOOKUP($F488,'(참고)타워 스텟 가치'!$B$12:$L$16,AG$2,0)+(VLOOKUP($F488,'(참고)타워 스텟 가치'!$B$12:$L$16,AG$2,0)*$E488)</f>
        <v>2014.8749999999964</v>
      </c>
      <c r="AH488">
        <f>VLOOKUP($F488,'(참고)타워 스텟 가치'!$B$12:$L$16,AH$2,0)+(VLOOKUP($F488,'(참고)타워 스텟 가치'!$B$12:$L$16,AH$2,0)*$E488)</f>
        <v>67.162499999999881</v>
      </c>
      <c r="AI488">
        <f>VLOOKUP($F488,'(참고)타워 스텟 가치'!$B$12:$L$16,AI$2,0)+(VLOOKUP($F488,'(참고)타워 스텟 가치'!$B$12:$L$16,AI$2,0)*$E488)</f>
        <v>11.939999999999978</v>
      </c>
      <c r="AJ488">
        <f>VLOOKUP($F488,'(참고)타워 스텟 가치'!$B$12:$L$16,AJ$2,0)+(VLOOKUP($F488,'(참고)타워 스텟 가치'!$B$12:$L$16,AJ$2,0)*$E488)</f>
        <v>0</v>
      </c>
      <c r="AK488">
        <f>VLOOKUP($F488,'(참고)타워 스텟 가치'!$B$12:$L$16,AK$2,0)+(VLOOKUP($F488,'(참고)타워 스텟 가치'!$B$12:$L$16,AK$2,0)*$E488)</f>
        <v>0</v>
      </c>
      <c r="AL488">
        <f>VLOOKUP($F488,'(참고)타워 스텟 가치'!$B$12:$L$16,AL$2,0)+(VLOOKUP($F488,'(참고)타워 스텟 가치'!$B$12:$L$16,AL$2,0)*$E488)</f>
        <v>79.599999999999852</v>
      </c>
      <c r="AM488">
        <f>SUM('스테이지별 몬스터 스텟'!AD488*'(참고)타워 스텟 가치'!$Q$17,'스테이지별 몬스터 스텟'!AE488*'(참고)타워 스텟 가치'!$R$17,'스테이지별 몬스터 스텟'!AF488*'(참고)타워 스텟 가치'!$S$17,'스테이지별 몬스터 스텟'!AG488*'(참고)타워 스텟 가치'!$T$17,'스테이지별 몬스터 스텟'!AH488*'(참고)타워 스텟 가치'!$U$17,'스테이지별 몬스터 스텟'!AI488*'(참고)타워 스텟 가치'!$V$17,'스테이지별 몬스터 스텟'!AJ488*'(참고)타워 스텟 가치'!$W$17,'스테이지별 몬스터 스텟'!AK488*'(참고)타워 스텟 가치'!$X$17,'스테이지별 몬스터 스텟'!AL488*'(참고)타워 스텟 가치'!$Y$17)</f>
        <v>304111.30249999947</v>
      </c>
      <c r="AN488">
        <v>3</v>
      </c>
    </row>
    <row r="489" spans="3:40" x14ac:dyDescent="0.3">
      <c r="C489">
        <v>5</v>
      </c>
      <c r="D489">
        <f t="shared" si="23"/>
        <v>97</v>
      </c>
      <c r="E489" s="52">
        <f>VLOOKUP(D489,'스테이지별 난이도 설정'!B:C,2,0)</f>
        <v>38.799999999999926</v>
      </c>
      <c r="F489" t="str">
        <f t="shared" si="24"/>
        <v>스페셜</v>
      </c>
      <c r="G489">
        <f t="shared" si="22"/>
        <v>6</v>
      </c>
      <c r="H489">
        <f>VLOOKUP($F489,'(참고)타워 스텟 가치'!$B$2:$L$6,H$2,0)+(VLOOKUP($F489,'(참고)타워 스텟 가치'!$B$2:$L$6,H$2,0)*$E489)</f>
        <v>1511.1562499999973</v>
      </c>
      <c r="I489">
        <f>VLOOKUP($F489,'(참고)타워 스텟 가치'!$B$2:$L$6,I$2,0)+(VLOOKUP($F489,'(참고)타워 스텟 가치'!$B$2:$L$6,I$2,0)*$E489)</f>
        <v>302.23124999999942</v>
      </c>
      <c r="J489">
        <f>VLOOKUP($F489,'(참고)타워 스텟 가치'!$B$2:$L$6,J$2,0)+(VLOOKUP($F489,'(참고)타워 스텟 가치'!$B$2:$L$6,J$2,0)*$E489)</f>
        <v>198999.99999999962</v>
      </c>
      <c r="K489">
        <f>VLOOKUP($F489,'(참고)타워 스텟 가치'!$B$2:$L$6,K$2,0)+(VLOOKUP($F489,'(참고)타워 스텟 가치'!$B$2:$L$6,K$2,0)*$E489)</f>
        <v>6044.6249999999891</v>
      </c>
      <c r="L489">
        <f>VLOOKUP($F489,'(참고)타워 스텟 가치'!$B$2:$L$6,L$2,0)+(VLOOKUP($F489,'(참고)타워 스텟 가치'!$B$2:$L$6,L$2,0)*$E489)</f>
        <v>100.74374999999981</v>
      </c>
      <c r="M489">
        <f>VLOOKUP($F489,'(참고)타워 스텟 가치'!$B$2:$L$6,M$2,0)+(VLOOKUP($F489,'(참고)타워 스텟 가치'!$B$2:$L$6,M$2,0)*$E489)</f>
        <v>11.939999999999978</v>
      </c>
      <c r="N489">
        <f>VLOOKUP($F489,'(참고)타워 스텟 가치'!$B$2:$L$6,N$2,0)+(VLOOKUP($F489,'(참고)타워 스텟 가치'!$B$2:$L$6,N$2,0)*$E489)</f>
        <v>0</v>
      </c>
      <c r="O489">
        <f>VLOOKUP($F489,'(참고)타워 스텟 가치'!$B$2:$L$6,O$2,0)+(VLOOKUP($F489,'(참고)타워 스텟 가치'!$B$2:$L$6,O$2,0)*$E489)</f>
        <v>0</v>
      </c>
      <c r="P489">
        <f>VLOOKUP($F489,'(참고)타워 스텟 가치'!$B$2:$L$6,P$2,0)+(VLOOKUP($F489,'(참고)타워 스텟 가치'!$B$2:$L$6,P$2,0)*$E489)</f>
        <v>39.799999999999926</v>
      </c>
      <c r="Q489">
        <f>SUM('스테이지별 몬스터 스텟'!H489*'(참고)타워 스텟 가치'!$Q$17,'스테이지별 몬스터 스텟'!I489*'(참고)타워 스텟 가치'!$R$17,'스테이지별 몬스터 스텟'!J489*'(참고)타워 스텟 가치'!$S$17,'스테이지별 몬스터 스텟'!K489*'(참고)타워 스텟 가치'!$T$17,'스테이지별 몬스터 스텟'!L489*'(참고)타워 스텟 가치'!$U$17,'스테이지별 몬스터 스텟'!M489*'(참고)타워 스텟 가치'!$V$17,'스테이지별 몬스터 스텟'!N489*'(참고)타워 스텟 가치'!$W$17,'스테이지별 몬스터 스텟'!O489*'(참고)타워 스텟 가치'!$X$17,'스테이지별 몬스터 스텟'!P489*'(참고)타워 스텟 가치'!$Y$17)</f>
        <v>314357.93687499937</v>
      </c>
      <c r="R489">
        <v>1</v>
      </c>
      <c r="S489">
        <f>VLOOKUP($F489,'(참고)타워 스텟 가치'!$B$7:$L$11,S$2,0)+(VLOOKUP($F489,'(참고)타워 스텟 가치'!$B$7:$L$11,S$2,0)*$E489)</f>
        <v>503.71874999999909</v>
      </c>
      <c r="T489">
        <f>VLOOKUP($F489,'(참고)타워 스텟 가치'!$B$7:$L$11,T$2,0)+(VLOOKUP($F489,'(참고)타워 스텟 가치'!$B$7:$L$11,T$2,0)*$E489)</f>
        <v>906.69374999999832</v>
      </c>
      <c r="U489">
        <f>VLOOKUP($F489,'(참고)타워 스텟 가치'!$B$7:$L$11,U$2,0)+(VLOOKUP($F489,'(참고)타워 스텟 가치'!$B$7:$L$11,U$2,0)*$E489)</f>
        <v>198999.99999999962</v>
      </c>
      <c r="V489">
        <f>VLOOKUP($F489,'(참고)타워 스텟 가치'!$B$7:$L$11,V$2,0)+(VLOOKUP($F489,'(참고)타워 스텟 가치'!$B$7:$L$11,V$2,0)*$E489)</f>
        <v>6044.6249999999891</v>
      </c>
      <c r="W489">
        <f>VLOOKUP($F489,'(참고)타워 스텟 가치'!$B$7:$L$11,W$2,0)+(VLOOKUP($F489,'(참고)타워 스텟 가치'!$B$7:$L$11,W$2,0)*$E489)</f>
        <v>100.74374999999981</v>
      </c>
      <c r="X489">
        <f>VLOOKUP($F489,'(참고)타워 스텟 가치'!$B$7:$L$11,X$2,0)+(VLOOKUP($F489,'(참고)타워 스텟 가치'!$B$7:$L$11,X$2,0)*$E489)</f>
        <v>11.939999999999978</v>
      </c>
      <c r="Y489">
        <f>VLOOKUP($F489,'(참고)타워 스텟 가치'!$B$7:$L$11,Y$2,0)+(VLOOKUP($F489,'(참고)타워 스텟 가치'!$B$7:$L$11,Y$2,0)*$E489)</f>
        <v>0</v>
      </c>
      <c r="Z489">
        <f>VLOOKUP($F489,'(참고)타워 스텟 가치'!$B$7:$L$11,Z$2,0)+(VLOOKUP($F489,'(참고)타워 스텟 가치'!$B$7:$L$11,Z$2,0)*$E489)</f>
        <v>0</v>
      </c>
      <c r="AA489">
        <f>VLOOKUP($F489,'(참고)타워 스텟 가치'!$B$7:$L$11,AA$2,0)+(VLOOKUP($F489,'(참고)타워 스텟 가치'!$B$7:$L$11,AA$2,0)*$E489)</f>
        <v>39.799999999999926</v>
      </c>
      <c r="AB489">
        <f>SUM('스테이지별 몬스터 스텟'!S489*'(참고)타워 스텟 가치'!$Q$17,'스테이지별 몬스터 스텟'!T489*'(참고)타워 스텟 가치'!$R$17,'스테이지별 몬스터 스텟'!U489*'(참고)타워 스텟 가치'!$S$17,'스테이지별 몬스터 스텟'!V489*'(참고)타워 스텟 가치'!$T$17,'스테이지별 몬스터 스텟'!W489*'(참고)타워 스텟 가치'!$U$17,'스테이지별 몬스터 스텟'!X489*'(참고)타워 스텟 가치'!$V$17,'스테이지별 몬스터 스텟'!Y489*'(참고)타워 스텟 가치'!$W$17,'스테이지별 몬스터 스텟'!Z489*'(참고)타워 스텟 가치'!$X$17,'스테이지별 몬스터 스텟'!AA489*'(참고)타워 스텟 가치'!$Y$17)</f>
        <v>313249.75562499941</v>
      </c>
      <c r="AC489">
        <v>2</v>
      </c>
      <c r="AD489">
        <f>VLOOKUP($F489,'(참고)타워 스텟 가치'!$B$12:$L$16,AD$2,0)+(VLOOKUP($F489,'(참고)타워 스텟 가치'!$B$12:$L$16,AD$2,0)*$E489)</f>
        <v>503.71874999999909</v>
      </c>
      <c r="AE489">
        <f>VLOOKUP($F489,'(참고)타워 스텟 가치'!$B$12:$L$16,AE$2,0)+(VLOOKUP($F489,'(참고)타워 스텟 가치'!$B$12:$L$16,AE$2,0)*$E489)</f>
        <v>604.46249999999884</v>
      </c>
      <c r="AF489">
        <f>VLOOKUP($F489,'(참고)타워 스텟 가치'!$B$12:$L$16,AF$2,0)+(VLOOKUP($F489,'(참고)타워 스텟 가치'!$B$12:$L$16,AF$2,0)*$E489)</f>
        <v>198999.99999999962</v>
      </c>
      <c r="AG489">
        <f>VLOOKUP($F489,'(참고)타워 스텟 가치'!$B$12:$L$16,AG$2,0)+(VLOOKUP($F489,'(참고)타워 스텟 가치'!$B$12:$L$16,AG$2,0)*$E489)</f>
        <v>3022.3124999999945</v>
      </c>
      <c r="AH489">
        <f>VLOOKUP($F489,'(참고)타워 스텟 가치'!$B$12:$L$16,AH$2,0)+(VLOOKUP($F489,'(참고)타워 스텟 가치'!$B$12:$L$16,AH$2,0)*$E489)</f>
        <v>100.74374999999981</v>
      </c>
      <c r="AI489">
        <f>VLOOKUP($F489,'(참고)타워 스텟 가치'!$B$12:$L$16,AI$2,0)+(VLOOKUP($F489,'(참고)타워 스텟 가치'!$B$12:$L$16,AI$2,0)*$E489)</f>
        <v>11.939999999999978</v>
      </c>
      <c r="AJ489">
        <f>VLOOKUP($F489,'(참고)타워 스텟 가치'!$B$12:$L$16,AJ$2,0)+(VLOOKUP($F489,'(참고)타워 스텟 가치'!$B$12:$L$16,AJ$2,0)*$E489)</f>
        <v>0</v>
      </c>
      <c r="AK489">
        <f>VLOOKUP($F489,'(참고)타워 스텟 가치'!$B$12:$L$16,AK$2,0)+(VLOOKUP($F489,'(참고)타워 스텟 가치'!$B$12:$L$16,AK$2,0)*$E489)</f>
        <v>0</v>
      </c>
      <c r="AL489">
        <f>VLOOKUP($F489,'(참고)타워 스텟 가치'!$B$12:$L$16,AL$2,0)+(VLOOKUP($F489,'(참고)타워 스텟 가치'!$B$12:$L$16,AL$2,0)*$E489)</f>
        <v>79.599999999999852</v>
      </c>
      <c r="AM489">
        <f>SUM('스테이지별 몬스터 스텟'!AD489*'(참고)타워 스텟 가치'!$Q$17,'스테이지별 몬스터 스텟'!AE489*'(참고)타워 스텟 가치'!$R$17,'스테이지별 몬스터 스텟'!AF489*'(참고)타워 스텟 가치'!$S$17,'스테이지별 몬스터 스텟'!AG489*'(참고)타워 스텟 가치'!$T$17,'스테이지별 몬스터 스텟'!AH489*'(참고)타워 스텟 가치'!$U$17,'스테이지별 몬스터 스텟'!AI489*'(참고)타워 스텟 가치'!$V$17,'스테이지별 몬스터 스텟'!AJ489*'(참고)타워 스텟 가치'!$W$17,'스테이지별 몬스터 스텟'!AK489*'(참고)타워 스텟 가치'!$X$17,'스테이지별 몬스터 스텟'!AL489*'(참고)타워 스텟 가치'!$Y$17)</f>
        <v>306831.3837499994</v>
      </c>
      <c r="AN489">
        <v>3</v>
      </c>
    </row>
    <row r="490" spans="3:40" x14ac:dyDescent="0.3">
      <c r="C490">
        <v>1</v>
      </c>
      <c r="D490">
        <f t="shared" si="23"/>
        <v>98</v>
      </c>
      <c r="E490" s="52">
        <f>VLOOKUP(D490,'스테이지별 난이도 설정'!B:C,2,0)</f>
        <v>39.199999999999925</v>
      </c>
      <c r="F490" t="str">
        <f t="shared" si="24"/>
        <v>일반</v>
      </c>
      <c r="G490">
        <f t="shared" si="22"/>
        <v>6</v>
      </c>
      <c r="H490">
        <f>VLOOKUP($F490,'(참고)타워 스텟 가치'!$B$2:$L$6,H$2,0)+(VLOOKUP($F490,'(참고)타워 스텟 가치'!$B$2:$L$6,H$2,0)*$E490)</f>
        <v>301.49999999999943</v>
      </c>
      <c r="I490">
        <f>VLOOKUP($F490,'(참고)타워 스텟 가치'!$B$2:$L$6,I$2,0)+(VLOOKUP($F490,'(참고)타워 스텟 가치'!$B$2:$L$6,I$2,0)*$E490)</f>
        <v>60.299999999999883</v>
      </c>
      <c r="J490">
        <f>VLOOKUP($F490,'(참고)타워 스텟 가치'!$B$2:$L$6,J$2,0)+(VLOOKUP($F490,'(참고)타워 스텟 가치'!$B$2:$L$6,J$2,0)*$E490)</f>
        <v>200999.99999999962</v>
      </c>
      <c r="K490">
        <f>VLOOKUP($F490,'(참고)타워 스텟 가치'!$B$2:$L$6,K$2,0)+(VLOOKUP($F490,'(참고)타워 스텟 가치'!$B$2:$L$6,K$2,0)*$E490)</f>
        <v>1205.9999999999977</v>
      </c>
      <c r="L490">
        <f>VLOOKUP($F490,'(참고)타워 스텟 가치'!$B$2:$L$6,L$2,0)+(VLOOKUP($F490,'(참고)타워 스텟 가치'!$B$2:$L$6,L$2,0)*$E490)</f>
        <v>20.099999999999962</v>
      </c>
      <c r="M490">
        <f>VLOOKUP($F490,'(참고)타워 스텟 가치'!$B$2:$L$6,M$2,0)+(VLOOKUP($F490,'(참고)타워 스텟 가치'!$B$2:$L$6,M$2,0)*$E490)</f>
        <v>12.059999999999977</v>
      </c>
      <c r="N490">
        <f>VLOOKUP($F490,'(참고)타워 스텟 가치'!$B$2:$L$6,N$2,0)+(VLOOKUP($F490,'(참고)타워 스텟 가치'!$B$2:$L$6,N$2,0)*$E490)</f>
        <v>0</v>
      </c>
      <c r="O490">
        <f>VLOOKUP($F490,'(참고)타워 스텟 가치'!$B$2:$L$6,O$2,0)+(VLOOKUP($F490,'(참고)타워 스텟 가치'!$B$2:$L$6,O$2,0)*$E490)</f>
        <v>0</v>
      </c>
      <c r="P490">
        <f>VLOOKUP($F490,'(참고)타워 스텟 가치'!$B$2:$L$6,P$2,0)+(VLOOKUP($F490,'(참고)타워 스텟 가치'!$B$2:$L$6,P$2,0)*$E490)</f>
        <v>28.139999999999944</v>
      </c>
      <c r="Q490">
        <f>SUM('스테이지별 몬스터 스텟'!H490*'(참고)타워 스텟 가치'!$Q$17,'스테이지별 몬스터 스텟'!I490*'(참고)타워 스텟 가치'!$R$17,'스테이지별 몬스터 스텟'!J490*'(참고)타워 스텟 가치'!$S$17,'스테이지별 몬스터 스텟'!K490*'(참고)타워 스텟 가치'!$T$17,'스테이지별 몬스터 스텟'!L490*'(참고)타워 스텟 가치'!$U$17,'스테이지별 몬스터 스텟'!M490*'(참고)타워 스텟 가치'!$V$17,'스테이지별 몬스터 스텟'!N490*'(참고)타워 스텟 가치'!$W$17,'스테이지별 몬스터 스텟'!O490*'(참고)타워 스텟 가치'!$X$17,'스테이지별 몬스터 스텟'!P490*'(참고)타워 스텟 가치'!$Y$17)</f>
        <v>304713.98999999947</v>
      </c>
      <c r="R490">
        <v>1</v>
      </c>
      <c r="S490">
        <f>VLOOKUP($F490,'(참고)타워 스텟 가치'!$B$7:$L$11,S$2,0)+(VLOOKUP($F490,'(참고)타워 스텟 가치'!$B$7:$L$11,S$2,0)*$E490)</f>
        <v>100.49999999999982</v>
      </c>
      <c r="T490">
        <f>VLOOKUP($F490,'(참고)타워 스텟 가치'!$B$7:$L$11,T$2,0)+(VLOOKUP($F490,'(참고)타워 스텟 가치'!$B$7:$L$11,T$2,0)*$E490)</f>
        <v>180.89999999999966</v>
      </c>
      <c r="U490">
        <f>VLOOKUP($F490,'(참고)타워 스텟 가치'!$B$7:$L$11,U$2,0)+(VLOOKUP($F490,'(참고)타워 스텟 가치'!$B$7:$L$11,U$2,0)*$E490)</f>
        <v>200999.99999999962</v>
      </c>
      <c r="V490">
        <f>VLOOKUP($F490,'(참고)타워 스텟 가치'!$B$7:$L$11,V$2,0)+(VLOOKUP($F490,'(참고)타워 스텟 가치'!$B$7:$L$11,V$2,0)*$E490)</f>
        <v>1205.9999999999977</v>
      </c>
      <c r="W490">
        <f>VLOOKUP($F490,'(참고)타워 스텟 가치'!$B$7:$L$11,W$2,0)+(VLOOKUP($F490,'(참고)타워 스텟 가치'!$B$7:$L$11,W$2,0)*$E490)</f>
        <v>20.099999999999962</v>
      </c>
      <c r="X490">
        <f>VLOOKUP($F490,'(참고)타워 스텟 가치'!$B$7:$L$11,X$2,0)+(VLOOKUP($F490,'(참고)타워 스텟 가치'!$B$7:$L$11,X$2,0)*$E490)</f>
        <v>12.059999999999977</v>
      </c>
      <c r="Y490">
        <f>VLOOKUP($F490,'(참고)타워 스텟 가치'!$B$7:$L$11,Y$2,0)+(VLOOKUP($F490,'(참고)타워 스텟 가치'!$B$7:$L$11,Y$2,0)*$E490)</f>
        <v>0</v>
      </c>
      <c r="Z490">
        <f>VLOOKUP($F490,'(참고)타워 스텟 가치'!$B$7:$L$11,Z$2,0)+(VLOOKUP($F490,'(참고)타워 스텟 가치'!$B$7:$L$11,Z$2,0)*$E490)</f>
        <v>0</v>
      </c>
      <c r="AA490">
        <f>VLOOKUP($F490,'(참고)타워 스텟 가치'!$B$7:$L$11,AA$2,0)+(VLOOKUP($F490,'(참고)타워 스텟 가치'!$B$7:$L$11,AA$2,0)*$E490)</f>
        <v>28.139999999999944</v>
      </c>
      <c r="AB490">
        <f>SUM('스테이지별 몬스터 스텟'!S490*'(참고)타워 스텟 가치'!$Q$17,'스테이지별 몬스터 스텟'!T490*'(참고)타워 스텟 가치'!$R$17,'스테이지별 몬스터 스텟'!U490*'(참고)타워 스텟 가치'!$S$17,'스테이지별 몬스터 스텟'!V490*'(참고)타워 스텟 가치'!$T$17,'스테이지별 몬스터 스텟'!W490*'(참고)타워 스텟 가치'!$U$17,'스테이지별 몬스터 스텟'!X490*'(참고)타워 스텟 가치'!$V$17,'스테이지별 몬스터 스텟'!Y490*'(참고)타워 스텟 가치'!$W$17,'스테이지별 몬스터 스텟'!Z490*'(참고)타워 스텟 가치'!$X$17,'스테이지별 몬스터 스텟'!AA490*'(참고)타워 스텟 가치'!$Y$17)</f>
        <v>304492.88999999943</v>
      </c>
      <c r="AC490">
        <v>2</v>
      </c>
      <c r="AD490">
        <f>VLOOKUP($F490,'(참고)타워 스텟 가치'!$B$12:$L$16,AD$2,0)+(VLOOKUP($F490,'(참고)타워 스텟 가치'!$B$12:$L$16,AD$2,0)*$E490)</f>
        <v>100.49999999999982</v>
      </c>
      <c r="AE490">
        <f>VLOOKUP($F490,'(참고)타워 스텟 가치'!$B$12:$L$16,AE$2,0)+(VLOOKUP($F490,'(참고)타워 스텟 가치'!$B$12:$L$16,AE$2,0)*$E490)</f>
        <v>120.59999999999977</v>
      </c>
      <c r="AF490">
        <f>VLOOKUP($F490,'(참고)타워 스텟 가치'!$B$12:$L$16,AF$2,0)+(VLOOKUP($F490,'(참고)타워 스텟 가치'!$B$12:$L$16,AF$2,0)*$E490)</f>
        <v>200999.99999999962</v>
      </c>
      <c r="AG490">
        <f>VLOOKUP($F490,'(참고)타워 스텟 가치'!$B$12:$L$16,AG$2,0)+(VLOOKUP($F490,'(참고)타워 스텟 가치'!$B$12:$L$16,AG$2,0)*$E490)</f>
        <v>602.99999999999886</v>
      </c>
      <c r="AH490">
        <f>VLOOKUP($F490,'(참고)타워 스텟 가치'!$B$12:$L$16,AH$2,0)+(VLOOKUP($F490,'(참고)타워 스텟 가치'!$B$12:$L$16,AH$2,0)*$E490)</f>
        <v>20.099999999999962</v>
      </c>
      <c r="AI490">
        <f>VLOOKUP($F490,'(참고)타워 스텟 가치'!$B$12:$L$16,AI$2,0)+(VLOOKUP($F490,'(참고)타워 스텟 가치'!$B$12:$L$16,AI$2,0)*$E490)</f>
        <v>12.059999999999977</v>
      </c>
      <c r="AJ490">
        <f>VLOOKUP($F490,'(참고)타워 스텟 가치'!$B$12:$L$16,AJ$2,0)+(VLOOKUP($F490,'(참고)타워 스텟 가치'!$B$12:$L$16,AJ$2,0)*$E490)</f>
        <v>0</v>
      </c>
      <c r="AK490">
        <f>VLOOKUP($F490,'(참고)타워 스텟 가치'!$B$12:$L$16,AK$2,0)+(VLOOKUP($F490,'(참고)타워 스텟 가치'!$B$12:$L$16,AK$2,0)*$E490)</f>
        <v>0</v>
      </c>
      <c r="AL490">
        <f>VLOOKUP($F490,'(참고)타워 스텟 가치'!$B$12:$L$16,AL$2,0)+(VLOOKUP($F490,'(참고)타워 스텟 가치'!$B$12:$L$16,AL$2,0)*$E490)</f>
        <v>56.279999999999887</v>
      </c>
      <c r="AM490">
        <f>SUM('스테이지별 몬스터 스텟'!AD490*'(참고)타워 스텟 가치'!$Q$17,'스테이지별 몬스터 스텟'!AE490*'(참고)타워 스텟 가치'!$R$17,'스테이지별 몬스터 스텟'!AF490*'(참고)타워 스텟 가치'!$S$17,'스테이지별 몬스터 스텟'!AG490*'(참고)타워 스텟 가치'!$T$17,'스테이지별 몬스터 스텟'!AH490*'(참고)타워 스텟 가치'!$U$17,'스테이지별 몬스터 스텟'!AI490*'(참고)타워 스텟 가치'!$V$17,'스테이지별 몬스터 스텟'!AJ490*'(참고)타워 스텟 가치'!$W$17,'스테이지별 몬스터 스텟'!AK490*'(참고)타워 스텟 가치'!$X$17,'스테이지별 몬스터 스텟'!AL490*'(참고)타워 스텟 가치'!$Y$17)</f>
        <v>303252.71999999945</v>
      </c>
      <c r="AN490">
        <v>3</v>
      </c>
    </row>
    <row r="491" spans="3:40" x14ac:dyDescent="0.3">
      <c r="C491">
        <v>2</v>
      </c>
      <c r="D491">
        <f t="shared" si="23"/>
        <v>98</v>
      </c>
      <c r="E491" s="52">
        <f>VLOOKUP(D491,'스테이지별 난이도 설정'!B:C,2,0)</f>
        <v>39.199999999999925</v>
      </c>
      <c r="F491" t="str">
        <f t="shared" si="24"/>
        <v>레어</v>
      </c>
      <c r="G491">
        <f t="shared" si="22"/>
        <v>6</v>
      </c>
      <c r="H491">
        <f>VLOOKUP($F491,'(참고)타워 스텟 가치'!$B$2:$L$6,H$2,0)+(VLOOKUP($F491,'(참고)타워 스텟 가치'!$B$2:$L$6,H$2,0)*$E491)</f>
        <v>452.24999999999915</v>
      </c>
      <c r="I491">
        <f>VLOOKUP($F491,'(참고)타워 스텟 가치'!$B$2:$L$6,I$2,0)+(VLOOKUP($F491,'(참고)타워 스텟 가치'!$B$2:$L$6,I$2,0)*$E491)</f>
        <v>90.449999999999832</v>
      </c>
      <c r="J491">
        <f>VLOOKUP($F491,'(참고)타워 스텟 가치'!$B$2:$L$6,J$2,0)+(VLOOKUP($F491,'(참고)타워 스텟 가치'!$B$2:$L$6,J$2,0)*$E491)</f>
        <v>200999.99999999962</v>
      </c>
      <c r="K491">
        <f>VLOOKUP($F491,'(참고)타워 스텟 가치'!$B$2:$L$6,K$2,0)+(VLOOKUP($F491,'(참고)타워 스텟 가치'!$B$2:$L$6,K$2,0)*$E491)</f>
        <v>1808.9999999999966</v>
      </c>
      <c r="L491">
        <f>VLOOKUP($F491,'(참고)타워 스텟 가치'!$B$2:$L$6,L$2,0)+(VLOOKUP($F491,'(참고)타워 스텟 가치'!$B$2:$L$6,L$2,0)*$E491)</f>
        <v>30.149999999999942</v>
      </c>
      <c r="M491">
        <f>VLOOKUP($F491,'(참고)타워 스텟 가치'!$B$2:$L$6,M$2,0)+(VLOOKUP($F491,'(참고)타워 스텟 가치'!$B$2:$L$6,M$2,0)*$E491)</f>
        <v>12.059999999999977</v>
      </c>
      <c r="N491">
        <f>VLOOKUP($F491,'(참고)타워 스텟 가치'!$B$2:$L$6,N$2,0)+(VLOOKUP($F491,'(참고)타워 스텟 가치'!$B$2:$L$6,N$2,0)*$E491)</f>
        <v>0</v>
      </c>
      <c r="O491">
        <f>VLOOKUP($F491,'(참고)타워 스텟 가치'!$B$2:$L$6,O$2,0)+(VLOOKUP($F491,'(참고)타워 스텟 가치'!$B$2:$L$6,O$2,0)*$E491)</f>
        <v>0</v>
      </c>
      <c r="P491">
        <f>VLOOKUP($F491,'(참고)타워 스텟 가치'!$B$2:$L$6,P$2,0)+(VLOOKUP($F491,'(참고)타워 스텟 가치'!$B$2:$L$6,P$2,0)*$E491)</f>
        <v>28.139999999999944</v>
      </c>
      <c r="Q491">
        <f>SUM('스테이지별 몬스터 스텟'!H491*'(참고)타워 스텟 가치'!$Q$17,'스테이지별 몬스터 스텟'!I491*'(참고)타워 스텟 가치'!$R$17,'스테이지별 몬스터 스텟'!J491*'(참고)타워 스텟 가치'!$S$17,'스테이지별 몬스터 스텟'!K491*'(참고)타워 스텟 가치'!$T$17,'스테이지별 몬스터 스텟'!L491*'(참고)타워 스텟 가치'!$U$17,'스테이지별 몬스터 스텟'!M491*'(참고)타워 스텟 가치'!$V$17,'스테이지별 몬스터 스텟'!N491*'(참고)타워 스텟 가치'!$W$17,'스테이지별 몬스터 스텟'!O491*'(참고)타워 스텟 가치'!$X$17,'스테이지별 몬스터 스텟'!P491*'(참고)타워 스텟 가치'!$Y$17)</f>
        <v>306286.81499999942</v>
      </c>
      <c r="R491">
        <v>1</v>
      </c>
      <c r="S491">
        <f>VLOOKUP($F491,'(참고)타워 스텟 가치'!$B$7:$L$11,S$2,0)+(VLOOKUP($F491,'(참고)타워 스텟 가치'!$B$7:$L$11,S$2,0)*$E491)</f>
        <v>150.74999999999972</v>
      </c>
      <c r="T491">
        <f>VLOOKUP($F491,'(참고)타워 스텟 가치'!$B$7:$L$11,T$2,0)+(VLOOKUP($F491,'(참고)타워 스텟 가치'!$B$7:$L$11,T$2,0)*$E491)</f>
        <v>271.34999999999951</v>
      </c>
      <c r="U491">
        <f>VLOOKUP($F491,'(참고)타워 스텟 가치'!$B$7:$L$11,U$2,0)+(VLOOKUP($F491,'(참고)타워 스텟 가치'!$B$7:$L$11,U$2,0)*$E491)</f>
        <v>200999.99999999962</v>
      </c>
      <c r="V491">
        <f>VLOOKUP($F491,'(참고)타워 스텟 가치'!$B$7:$L$11,V$2,0)+(VLOOKUP($F491,'(참고)타워 스텟 가치'!$B$7:$L$11,V$2,0)*$E491)</f>
        <v>1808.9999999999966</v>
      </c>
      <c r="W491">
        <f>VLOOKUP($F491,'(참고)타워 스텟 가치'!$B$7:$L$11,W$2,0)+(VLOOKUP($F491,'(참고)타워 스텟 가치'!$B$7:$L$11,W$2,0)*$E491)</f>
        <v>30.149999999999942</v>
      </c>
      <c r="X491">
        <f>VLOOKUP($F491,'(참고)타워 스텟 가치'!$B$7:$L$11,X$2,0)+(VLOOKUP($F491,'(참고)타워 스텟 가치'!$B$7:$L$11,X$2,0)*$E491)</f>
        <v>12.059999999999977</v>
      </c>
      <c r="Y491">
        <f>VLOOKUP($F491,'(참고)타워 스텟 가치'!$B$7:$L$11,Y$2,0)+(VLOOKUP($F491,'(참고)타워 스텟 가치'!$B$7:$L$11,Y$2,0)*$E491)</f>
        <v>0</v>
      </c>
      <c r="Z491">
        <f>VLOOKUP($F491,'(참고)타워 스텟 가치'!$B$7:$L$11,Z$2,0)+(VLOOKUP($F491,'(참고)타워 스텟 가치'!$B$7:$L$11,Z$2,0)*$E491)</f>
        <v>0</v>
      </c>
      <c r="AA491">
        <f>VLOOKUP($F491,'(참고)타워 스텟 가치'!$B$7:$L$11,AA$2,0)+(VLOOKUP($F491,'(참고)타워 스텟 가치'!$B$7:$L$11,AA$2,0)*$E491)</f>
        <v>28.139999999999944</v>
      </c>
      <c r="AB491">
        <f>SUM('스테이지별 몬스터 스텟'!S491*'(참고)타워 스텟 가치'!$Q$17,'스테이지별 몬스터 스텟'!T491*'(참고)타워 스텟 가치'!$R$17,'스테이지별 몬스터 스텟'!U491*'(참고)타워 스텟 가치'!$S$17,'스테이지별 몬스터 스텟'!V491*'(참고)타워 스텟 가치'!$T$17,'스테이지별 몬스터 스텟'!W491*'(참고)타워 스텟 가치'!$U$17,'스테이지별 몬스터 스텟'!X491*'(참고)타워 스텟 가치'!$V$17,'스테이지별 몬스터 스텟'!Y491*'(참고)타워 스텟 가치'!$W$17,'스테이지별 몬스터 스텟'!Z491*'(참고)타워 스텟 가치'!$X$17,'스테이지별 몬스터 스텟'!AA491*'(참고)타워 스텟 가치'!$Y$17)</f>
        <v>305955.16499999946</v>
      </c>
      <c r="AC491">
        <v>2</v>
      </c>
      <c r="AD491">
        <f>VLOOKUP($F491,'(참고)타워 스텟 가치'!$B$12:$L$16,AD$2,0)+(VLOOKUP($F491,'(참고)타워 스텟 가치'!$B$12:$L$16,AD$2,0)*$E491)</f>
        <v>150.74999999999972</v>
      </c>
      <c r="AE491">
        <f>VLOOKUP($F491,'(참고)타워 스텟 가치'!$B$12:$L$16,AE$2,0)+(VLOOKUP($F491,'(참고)타워 스텟 가치'!$B$12:$L$16,AE$2,0)*$E491)</f>
        <v>180.89999999999966</v>
      </c>
      <c r="AF491">
        <f>VLOOKUP($F491,'(참고)타워 스텟 가치'!$B$12:$L$16,AF$2,0)+(VLOOKUP($F491,'(참고)타워 스텟 가치'!$B$12:$L$16,AF$2,0)*$E491)</f>
        <v>200999.99999999962</v>
      </c>
      <c r="AG491">
        <f>VLOOKUP($F491,'(참고)타워 스텟 가치'!$B$12:$L$16,AG$2,0)+(VLOOKUP($F491,'(참고)타워 스텟 가치'!$B$12:$L$16,AG$2,0)*$E491)</f>
        <v>904.49999999999829</v>
      </c>
      <c r="AH491">
        <f>VLOOKUP($F491,'(참고)타워 스텟 가치'!$B$12:$L$16,AH$2,0)+(VLOOKUP($F491,'(참고)타워 스텟 가치'!$B$12:$L$16,AH$2,0)*$E491)</f>
        <v>30.149999999999942</v>
      </c>
      <c r="AI491">
        <f>VLOOKUP($F491,'(참고)타워 스텟 가치'!$B$12:$L$16,AI$2,0)+(VLOOKUP($F491,'(참고)타워 스텟 가치'!$B$12:$L$16,AI$2,0)*$E491)</f>
        <v>12.059999999999977</v>
      </c>
      <c r="AJ491">
        <f>VLOOKUP($F491,'(참고)타워 스텟 가치'!$B$12:$L$16,AJ$2,0)+(VLOOKUP($F491,'(참고)타워 스텟 가치'!$B$12:$L$16,AJ$2,0)*$E491)</f>
        <v>0</v>
      </c>
      <c r="AK491">
        <f>VLOOKUP($F491,'(참고)타워 스텟 가치'!$B$12:$L$16,AK$2,0)+(VLOOKUP($F491,'(참고)타워 스텟 가치'!$B$12:$L$16,AK$2,0)*$E491)</f>
        <v>0</v>
      </c>
      <c r="AL491">
        <f>VLOOKUP($F491,'(참고)타워 스텟 가치'!$B$12:$L$16,AL$2,0)+(VLOOKUP($F491,'(참고)타워 스텟 가치'!$B$12:$L$16,AL$2,0)*$E491)</f>
        <v>56.279999999999887</v>
      </c>
      <c r="AM491">
        <f>SUM('스테이지별 몬스터 스텟'!AD491*'(참고)타워 스텟 가치'!$Q$17,'스테이지별 몬스터 스텟'!AE491*'(참고)타워 스텟 가치'!$R$17,'스테이지별 몬스터 스텟'!AF491*'(참고)타워 스텟 가치'!$S$17,'스테이지별 몬스터 스텟'!AG491*'(참고)타워 스텟 가치'!$T$17,'스테이지별 몬스터 스텟'!AH491*'(참고)타워 스텟 가치'!$U$17,'스테이지별 몬스터 스텟'!AI491*'(참고)타워 스텟 가치'!$V$17,'스테이지별 몬스터 스텟'!AJ491*'(참고)타워 스텟 가치'!$W$17,'스테이지별 몬스터 스텟'!AK491*'(참고)타워 스텟 가치'!$X$17,'스테이지별 몬스터 스텟'!AL491*'(참고)타워 스텟 가치'!$Y$17)</f>
        <v>304066.76999999938</v>
      </c>
      <c r="AN491">
        <v>3</v>
      </c>
    </row>
    <row r="492" spans="3:40" x14ac:dyDescent="0.3">
      <c r="C492">
        <v>3</v>
      </c>
      <c r="D492">
        <f t="shared" si="23"/>
        <v>98</v>
      </c>
      <c r="E492" s="52">
        <f>VLOOKUP(D492,'스테이지별 난이도 설정'!B:C,2,0)</f>
        <v>39.199999999999925</v>
      </c>
      <c r="F492" t="str">
        <f t="shared" si="24"/>
        <v>에픽</v>
      </c>
      <c r="G492">
        <f t="shared" si="22"/>
        <v>6</v>
      </c>
      <c r="H492">
        <f>VLOOKUP($F492,'(참고)타워 스텟 가치'!$B$2:$L$6,H$2,0)+(VLOOKUP($F492,'(참고)타워 스텟 가치'!$B$2:$L$6,H$2,0)*$E492)</f>
        <v>678.37499999999875</v>
      </c>
      <c r="I492">
        <f>VLOOKUP($F492,'(참고)타워 스텟 가치'!$B$2:$L$6,I$2,0)+(VLOOKUP($F492,'(참고)타워 스텟 가치'!$B$2:$L$6,I$2,0)*$E492)</f>
        <v>135.67499999999976</v>
      </c>
      <c r="J492">
        <f>VLOOKUP($F492,'(참고)타워 스텟 가치'!$B$2:$L$6,J$2,0)+(VLOOKUP($F492,'(참고)타워 스텟 가치'!$B$2:$L$6,J$2,0)*$E492)</f>
        <v>200999.99999999962</v>
      </c>
      <c r="K492">
        <f>VLOOKUP($F492,'(참고)타워 스텟 가치'!$B$2:$L$6,K$2,0)+(VLOOKUP($F492,'(참고)타워 스텟 가치'!$B$2:$L$6,K$2,0)*$E492)</f>
        <v>2713.499999999995</v>
      </c>
      <c r="L492">
        <f>VLOOKUP($F492,'(참고)타워 스텟 가치'!$B$2:$L$6,L$2,0)+(VLOOKUP($F492,'(참고)타워 스텟 가치'!$B$2:$L$6,L$2,0)*$E492)</f>
        <v>45.224999999999916</v>
      </c>
      <c r="M492">
        <f>VLOOKUP($F492,'(참고)타워 스텟 가치'!$B$2:$L$6,M$2,0)+(VLOOKUP($F492,'(참고)타워 스텟 가치'!$B$2:$L$6,M$2,0)*$E492)</f>
        <v>12.059999999999977</v>
      </c>
      <c r="N492">
        <f>VLOOKUP($F492,'(참고)타워 스텟 가치'!$B$2:$L$6,N$2,0)+(VLOOKUP($F492,'(참고)타워 스텟 가치'!$B$2:$L$6,N$2,0)*$E492)</f>
        <v>0</v>
      </c>
      <c r="O492">
        <f>VLOOKUP($F492,'(참고)타워 스텟 가치'!$B$2:$L$6,O$2,0)+(VLOOKUP($F492,'(참고)타워 스텟 가치'!$B$2:$L$6,O$2,0)*$E492)</f>
        <v>0</v>
      </c>
      <c r="P492">
        <f>VLOOKUP($F492,'(참고)타워 스텟 가치'!$B$2:$L$6,P$2,0)+(VLOOKUP($F492,'(참고)타워 스텟 가치'!$B$2:$L$6,P$2,0)*$E492)</f>
        <v>28.139999999999944</v>
      </c>
      <c r="Q492">
        <f>SUM('스테이지별 몬스터 스텟'!H492*'(참고)타워 스텟 가치'!$Q$17,'스테이지별 몬스터 스텟'!I492*'(참고)타워 스텟 가치'!$R$17,'스테이지별 몬스터 스텟'!J492*'(참고)타워 스텟 가치'!$S$17,'스테이지별 몬스터 스텟'!K492*'(참고)타워 스텟 가치'!$T$17,'스테이지별 몬스터 스텟'!L492*'(참고)타워 스텟 가치'!$U$17,'스테이지별 몬스터 스텟'!M492*'(참고)타워 스텟 가치'!$V$17,'스테이지별 몬스터 스텟'!N492*'(참고)타워 스텟 가치'!$W$17,'스테이지별 몬스터 스텟'!O492*'(참고)타워 스텟 가치'!$X$17,'스테이지별 몬스터 스텟'!P492*'(참고)타워 스텟 가치'!$Y$17)</f>
        <v>308646.05249999947</v>
      </c>
      <c r="R492">
        <v>1</v>
      </c>
      <c r="S492">
        <f>VLOOKUP($F492,'(참고)타워 스텟 가치'!$B$7:$L$11,S$2,0)+(VLOOKUP($F492,'(참고)타워 스텟 가치'!$B$7:$L$11,S$2,0)*$E492)</f>
        <v>226.12499999999957</v>
      </c>
      <c r="T492">
        <f>VLOOKUP($F492,'(참고)타워 스텟 가치'!$B$7:$L$11,T$2,0)+(VLOOKUP($F492,'(참고)타워 스텟 가치'!$B$7:$L$11,T$2,0)*$E492)</f>
        <v>407.02499999999924</v>
      </c>
      <c r="U492">
        <f>VLOOKUP($F492,'(참고)타워 스텟 가치'!$B$7:$L$11,U$2,0)+(VLOOKUP($F492,'(참고)타워 스텟 가치'!$B$7:$L$11,U$2,0)*$E492)</f>
        <v>200999.99999999962</v>
      </c>
      <c r="V492">
        <f>VLOOKUP($F492,'(참고)타워 스텟 가치'!$B$7:$L$11,V$2,0)+(VLOOKUP($F492,'(참고)타워 스텟 가치'!$B$7:$L$11,V$2,0)*$E492)</f>
        <v>2713.499999999995</v>
      </c>
      <c r="W492">
        <f>VLOOKUP($F492,'(참고)타워 스텟 가치'!$B$7:$L$11,W$2,0)+(VLOOKUP($F492,'(참고)타워 스텟 가치'!$B$7:$L$11,W$2,0)*$E492)</f>
        <v>45.224999999999916</v>
      </c>
      <c r="X492">
        <f>VLOOKUP($F492,'(참고)타워 스텟 가치'!$B$7:$L$11,X$2,0)+(VLOOKUP($F492,'(참고)타워 스텟 가치'!$B$7:$L$11,X$2,0)*$E492)</f>
        <v>12.059999999999977</v>
      </c>
      <c r="Y492">
        <f>VLOOKUP($F492,'(참고)타워 스텟 가치'!$B$7:$L$11,Y$2,0)+(VLOOKUP($F492,'(참고)타워 스텟 가치'!$B$7:$L$11,Y$2,0)*$E492)</f>
        <v>0</v>
      </c>
      <c r="Z492">
        <f>VLOOKUP($F492,'(참고)타워 스텟 가치'!$B$7:$L$11,Z$2,0)+(VLOOKUP($F492,'(참고)타워 스텟 가치'!$B$7:$L$11,Z$2,0)*$E492)</f>
        <v>0</v>
      </c>
      <c r="AA492">
        <f>VLOOKUP($F492,'(참고)타워 스텟 가치'!$B$7:$L$11,AA$2,0)+(VLOOKUP($F492,'(참고)타워 스텟 가치'!$B$7:$L$11,AA$2,0)*$E492)</f>
        <v>28.139999999999944</v>
      </c>
      <c r="AB492">
        <f>SUM('스테이지별 몬스터 스텟'!S492*'(참고)타워 스텟 가치'!$Q$17,'스테이지별 몬스터 스텟'!T492*'(참고)타워 스텟 가치'!$R$17,'스테이지별 몬스터 스텟'!U492*'(참고)타워 스텟 가치'!$S$17,'스테이지별 몬스터 스텟'!V492*'(참고)타워 스텟 가치'!$T$17,'스테이지별 몬스터 스텟'!W492*'(참고)타워 스텟 가치'!$U$17,'스테이지별 몬스터 스텟'!X492*'(참고)타워 스텟 가치'!$V$17,'스테이지별 몬스터 스텟'!Y492*'(참고)타워 스텟 가치'!$W$17,'스테이지별 몬스터 스텟'!Z492*'(참고)타워 스텟 가치'!$X$17,'스테이지별 몬스터 스텟'!AA492*'(참고)타워 스텟 가치'!$Y$17)</f>
        <v>308148.57749999943</v>
      </c>
      <c r="AC492">
        <v>2</v>
      </c>
      <c r="AD492">
        <f>VLOOKUP($F492,'(참고)타워 스텟 가치'!$B$12:$L$16,AD$2,0)+(VLOOKUP($F492,'(참고)타워 스텟 가치'!$B$12:$L$16,AD$2,0)*$E492)</f>
        <v>226.12499999999957</v>
      </c>
      <c r="AE492">
        <f>VLOOKUP($F492,'(참고)타워 스텟 가치'!$B$12:$L$16,AE$2,0)+(VLOOKUP($F492,'(참고)타워 스텟 가치'!$B$12:$L$16,AE$2,0)*$E492)</f>
        <v>271.34999999999951</v>
      </c>
      <c r="AF492">
        <f>VLOOKUP($F492,'(참고)타워 스텟 가치'!$B$12:$L$16,AF$2,0)+(VLOOKUP($F492,'(참고)타워 스텟 가치'!$B$12:$L$16,AF$2,0)*$E492)</f>
        <v>200999.99999999962</v>
      </c>
      <c r="AG492">
        <f>VLOOKUP($F492,'(참고)타워 스텟 가치'!$B$12:$L$16,AG$2,0)+(VLOOKUP($F492,'(참고)타워 스텟 가치'!$B$12:$L$16,AG$2,0)*$E492)</f>
        <v>1356.7499999999975</v>
      </c>
      <c r="AH492">
        <f>VLOOKUP($F492,'(참고)타워 스텟 가치'!$B$12:$L$16,AH$2,0)+(VLOOKUP($F492,'(참고)타워 스텟 가치'!$B$12:$L$16,AH$2,0)*$E492)</f>
        <v>45.224999999999916</v>
      </c>
      <c r="AI492">
        <f>VLOOKUP($F492,'(참고)타워 스텟 가치'!$B$12:$L$16,AI$2,0)+(VLOOKUP($F492,'(참고)타워 스텟 가치'!$B$12:$L$16,AI$2,0)*$E492)</f>
        <v>12.059999999999977</v>
      </c>
      <c r="AJ492">
        <f>VLOOKUP($F492,'(참고)타워 스텟 가치'!$B$12:$L$16,AJ$2,0)+(VLOOKUP($F492,'(참고)타워 스텟 가치'!$B$12:$L$16,AJ$2,0)*$E492)</f>
        <v>0</v>
      </c>
      <c r="AK492">
        <f>VLOOKUP($F492,'(참고)타워 스텟 가치'!$B$12:$L$16,AK$2,0)+(VLOOKUP($F492,'(참고)타워 스텟 가치'!$B$12:$L$16,AK$2,0)*$E492)</f>
        <v>0</v>
      </c>
      <c r="AL492">
        <f>VLOOKUP($F492,'(참고)타워 스텟 가치'!$B$12:$L$16,AL$2,0)+(VLOOKUP($F492,'(참고)타워 스텟 가치'!$B$12:$L$16,AL$2,0)*$E492)</f>
        <v>56.279999999999887</v>
      </c>
      <c r="AM492">
        <f>SUM('스테이지별 몬스터 스텟'!AD492*'(참고)타워 스텟 가치'!$Q$17,'스테이지별 몬스터 스텟'!AE492*'(참고)타워 스텟 가치'!$R$17,'스테이지별 몬스터 스텟'!AF492*'(참고)타워 스텟 가치'!$S$17,'스테이지별 몬스터 스텟'!AG492*'(참고)타워 스텟 가치'!$T$17,'스테이지별 몬스터 스텟'!AH492*'(참고)타워 스텟 가치'!$U$17,'스테이지별 몬스터 스텟'!AI492*'(참고)타워 스텟 가치'!$V$17,'스테이지별 몬스터 스텟'!AJ492*'(참고)타워 스텟 가치'!$W$17,'스테이지별 몬스터 스텟'!AK492*'(참고)타워 스텟 가치'!$X$17,'스테이지별 몬스터 스텟'!AL492*'(참고)타워 스텟 가치'!$Y$17)</f>
        <v>305287.84499999945</v>
      </c>
      <c r="AN492">
        <v>3</v>
      </c>
    </row>
    <row r="493" spans="3:40" x14ac:dyDescent="0.3">
      <c r="C493">
        <v>4</v>
      </c>
      <c r="D493">
        <f t="shared" si="23"/>
        <v>98</v>
      </c>
      <c r="E493" s="52">
        <f>VLOOKUP(D493,'스테이지별 난이도 설정'!B:C,2,0)</f>
        <v>39.199999999999925</v>
      </c>
      <c r="F493" t="str">
        <f t="shared" si="24"/>
        <v>유니크</v>
      </c>
      <c r="G493">
        <f t="shared" si="22"/>
        <v>6</v>
      </c>
      <c r="H493">
        <f>VLOOKUP($F493,'(참고)타워 스텟 가치'!$B$2:$L$6,H$2,0)+(VLOOKUP($F493,'(참고)타워 스텟 가치'!$B$2:$L$6,H$2,0)*$E493)</f>
        <v>1017.5624999999981</v>
      </c>
      <c r="I493">
        <f>VLOOKUP($F493,'(참고)타워 스텟 가치'!$B$2:$L$6,I$2,0)+(VLOOKUP($F493,'(참고)타워 스텟 가치'!$B$2:$L$6,I$2,0)*$E493)</f>
        <v>203.51249999999962</v>
      </c>
      <c r="J493">
        <f>VLOOKUP($F493,'(참고)타워 스텟 가치'!$B$2:$L$6,J$2,0)+(VLOOKUP($F493,'(참고)타워 스텟 가치'!$B$2:$L$6,J$2,0)*$E493)</f>
        <v>200999.99999999962</v>
      </c>
      <c r="K493">
        <f>VLOOKUP($F493,'(참고)타워 스텟 가치'!$B$2:$L$6,K$2,0)+(VLOOKUP($F493,'(참고)타워 스텟 가치'!$B$2:$L$6,K$2,0)*$E493)</f>
        <v>4070.2499999999923</v>
      </c>
      <c r="L493">
        <f>VLOOKUP($F493,'(참고)타워 스텟 가치'!$B$2:$L$6,L$2,0)+(VLOOKUP($F493,'(참고)타워 스텟 가치'!$B$2:$L$6,L$2,0)*$E493)</f>
        <v>67.837499999999878</v>
      </c>
      <c r="M493">
        <f>VLOOKUP($F493,'(참고)타워 스텟 가치'!$B$2:$L$6,M$2,0)+(VLOOKUP($F493,'(참고)타워 스텟 가치'!$B$2:$L$6,M$2,0)*$E493)</f>
        <v>12.059999999999977</v>
      </c>
      <c r="N493">
        <f>VLOOKUP($F493,'(참고)타워 스텟 가치'!$B$2:$L$6,N$2,0)+(VLOOKUP($F493,'(참고)타워 스텟 가치'!$B$2:$L$6,N$2,0)*$E493)</f>
        <v>0</v>
      </c>
      <c r="O493">
        <f>VLOOKUP($F493,'(참고)타워 스텟 가치'!$B$2:$L$6,O$2,0)+(VLOOKUP($F493,'(참고)타워 스텟 가치'!$B$2:$L$6,O$2,0)*$E493)</f>
        <v>0</v>
      </c>
      <c r="P493">
        <f>VLOOKUP($F493,'(참고)타워 스텟 가치'!$B$2:$L$6,P$2,0)+(VLOOKUP($F493,'(참고)타워 스텟 가치'!$B$2:$L$6,P$2,0)*$E493)</f>
        <v>40.199999999999925</v>
      </c>
      <c r="Q493">
        <f>SUM('스테이지별 몬스터 스텟'!H493*'(참고)타워 스텟 가치'!$Q$17,'스테이지별 몬스터 스텟'!I493*'(참고)타워 스텟 가치'!$R$17,'스테이지별 몬스터 스텟'!J493*'(참고)타워 스텟 가치'!$S$17,'스테이지별 몬스터 스텟'!K493*'(참고)타워 스텟 가치'!$T$17,'스테이지별 몬스터 스텟'!L493*'(참고)타워 스텟 가치'!$U$17,'스테이지별 몬스터 스텟'!M493*'(참고)타워 스텟 가치'!$V$17,'스테이지별 몬스터 스텟'!N493*'(참고)타워 스텟 가치'!$W$17,'스테이지별 몬스터 스텟'!O493*'(참고)타워 스텟 가치'!$X$17,'스테이지별 몬스터 스텟'!P493*'(참고)타워 스텟 가치'!$Y$17)</f>
        <v>312209.02874999942</v>
      </c>
      <c r="R493">
        <v>1</v>
      </c>
      <c r="S493">
        <f>VLOOKUP($F493,'(참고)타워 스텟 가치'!$B$7:$L$11,S$2,0)+(VLOOKUP($F493,'(참고)타워 스텟 가치'!$B$7:$L$11,S$2,0)*$E493)</f>
        <v>339.18749999999937</v>
      </c>
      <c r="T493">
        <f>VLOOKUP($F493,'(참고)타워 스텟 가치'!$B$7:$L$11,T$2,0)+(VLOOKUP($F493,'(참고)타워 스텟 가치'!$B$7:$L$11,T$2,0)*$E493)</f>
        <v>610.53749999999889</v>
      </c>
      <c r="U493">
        <f>VLOOKUP($F493,'(참고)타워 스텟 가치'!$B$7:$L$11,U$2,0)+(VLOOKUP($F493,'(참고)타워 스텟 가치'!$B$7:$L$11,U$2,0)*$E493)</f>
        <v>200999.99999999962</v>
      </c>
      <c r="V493">
        <f>VLOOKUP($F493,'(참고)타워 스텟 가치'!$B$7:$L$11,V$2,0)+(VLOOKUP($F493,'(참고)타워 스텟 가치'!$B$7:$L$11,V$2,0)*$E493)</f>
        <v>4070.2499999999923</v>
      </c>
      <c r="W493">
        <f>VLOOKUP($F493,'(참고)타워 스텟 가치'!$B$7:$L$11,W$2,0)+(VLOOKUP($F493,'(참고)타워 스텟 가치'!$B$7:$L$11,W$2,0)*$E493)</f>
        <v>67.837499999999878</v>
      </c>
      <c r="X493">
        <f>VLOOKUP($F493,'(참고)타워 스텟 가치'!$B$7:$L$11,X$2,0)+(VLOOKUP($F493,'(참고)타워 스텟 가치'!$B$7:$L$11,X$2,0)*$E493)</f>
        <v>12.059999999999977</v>
      </c>
      <c r="Y493">
        <f>VLOOKUP($F493,'(참고)타워 스텟 가치'!$B$7:$L$11,Y$2,0)+(VLOOKUP($F493,'(참고)타워 스텟 가치'!$B$7:$L$11,Y$2,0)*$E493)</f>
        <v>0</v>
      </c>
      <c r="Z493">
        <f>VLOOKUP($F493,'(참고)타워 스텟 가치'!$B$7:$L$11,Z$2,0)+(VLOOKUP($F493,'(참고)타워 스텟 가치'!$B$7:$L$11,Z$2,0)*$E493)</f>
        <v>0</v>
      </c>
      <c r="AA493">
        <f>VLOOKUP($F493,'(참고)타워 스텟 가치'!$B$7:$L$11,AA$2,0)+(VLOOKUP($F493,'(참고)타워 스텟 가치'!$B$7:$L$11,AA$2,0)*$E493)</f>
        <v>40.199999999999925</v>
      </c>
      <c r="AB493">
        <f>SUM('스테이지별 몬스터 스텟'!S493*'(참고)타워 스텟 가치'!$Q$17,'스테이지별 몬스터 스텟'!T493*'(참고)타워 스텟 가치'!$R$17,'스테이지별 몬스터 스텟'!U493*'(참고)타워 스텟 가치'!$S$17,'스테이지별 몬스터 스텟'!V493*'(참고)타워 스텟 가치'!$T$17,'스테이지별 몬스터 스텟'!W493*'(참고)타워 스텟 가치'!$U$17,'스테이지별 몬스터 스텟'!X493*'(참고)타워 스텟 가치'!$V$17,'스테이지별 몬스터 스텟'!Y493*'(참고)타워 스텟 가치'!$W$17,'스테이지별 몬스터 스텟'!Z493*'(참고)타워 스텟 가치'!$X$17,'스테이지별 몬스터 스텟'!AA493*'(참고)타워 스텟 가치'!$Y$17)</f>
        <v>311462.81624999945</v>
      </c>
      <c r="AC493">
        <v>2</v>
      </c>
      <c r="AD493">
        <f>VLOOKUP($F493,'(참고)타워 스텟 가치'!$B$12:$L$16,AD$2,0)+(VLOOKUP($F493,'(참고)타워 스텟 가치'!$B$12:$L$16,AD$2,0)*$E493)</f>
        <v>339.18749999999937</v>
      </c>
      <c r="AE493">
        <f>VLOOKUP($F493,'(참고)타워 스텟 가치'!$B$12:$L$16,AE$2,0)+(VLOOKUP($F493,'(참고)타워 스텟 가치'!$B$12:$L$16,AE$2,0)*$E493)</f>
        <v>407.02499999999924</v>
      </c>
      <c r="AF493">
        <f>VLOOKUP($F493,'(참고)타워 스텟 가치'!$B$12:$L$16,AF$2,0)+(VLOOKUP($F493,'(참고)타워 스텟 가치'!$B$12:$L$16,AF$2,0)*$E493)</f>
        <v>200999.99999999962</v>
      </c>
      <c r="AG493">
        <f>VLOOKUP($F493,'(참고)타워 스텟 가치'!$B$12:$L$16,AG$2,0)+(VLOOKUP($F493,'(참고)타워 스텟 가치'!$B$12:$L$16,AG$2,0)*$E493)</f>
        <v>2035.1249999999961</v>
      </c>
      <c r="AH493">
        <f>VLOOKUP($F493,'(참고)타워 스텟 가치'!$B$12:$L$16,AH$2,0)+(VLOOKUP($F493,'(참고)타워 스텟 가치'!$B$12:$L$16,AH$2,0)*$E493)</f>
        <v>67.837499999999878</v>
      </c>
      <c r="AI493">
        <f>VLOOKUP($F493,'(참고)타워 스텟 가치'!$B$12:$L$16,AI$2,0)+(VLOOKUP($F493,'(참고)타워 스텟 가치'!$B$12:$L$16,AI$2,0)*$E493)</f>
        <v>12.059999999999977</v>
      </c>
      <c r="AJ493">
        <f>VLOOKUP($F493,'(참고)타워 스텟 가치'!$B$12:$L$16,AJ$2,0)+(VLOOKUP($F493,'(참고)타워 스텟 가치'!$B$12:$L$16,AJ$2,0)*$E493)</f>
        <v>0</v>
      </c>
      <c r="AK493">
        <f>VLOOKUP($F493,'(참고)타워 스텟 가치'!$B$12:$L$16,AK$2,0)+(VLOOKUP($F493,'(참고)타워 스텟 가치'!$B$12:$L$16,AK$2,0)*$E493)</f>
        <v>0</v>
      </c>
      <c r="AL493">
        <f>VLOOKUP($F493,'(참고)타워 스텟 가치'!$B$12:$L$16,AL$2,0)+(VLOOKUP($F493,'(참고)타워 스텟 가치'!$B$12:$L$16,AL$2,0)*$E493)</f>
        <v>80.399999999999849</v>
      </c>
      <c r="AM493">
        <f>SUM('스테이지별 몬스터 스텟'!AD493*'(참고)타워 스텟 가치'!$Q$17,'스테이지별 몬스터 스텟'!AE493*'(참고)타워 스텟 가치'!$R$17,'스테이지별 몬스터 스텟'!AF493*'(참고)타워 스텟 가치'!$S$17,'스테이지별 몬스터 스텟'!AG493*'(참고)타워 스텟 가치'!$T$17,'스테이지별 몬스터 스텟'!AH493*'(참고)타워 스텟 가치'!$U$17,'스테이지별 몬스터 스텟'!AI493*'(참고)타워 스텟 가치'!$V$17,'스테이지별 몬스터 스텟'!AJ493*'(참고)타워 스텟 가치'!$W$17,'스테이지별 몬스터 스텟'!AK493*'(참고)타워 스텟 가치'!$X$17,'스테이지별 몬스터 스텟'!AL493*'(참고)타워 스텟 가치'!$Y$17)</f>
        <v>307167.69749999937</v>
      </c>
      <c r="AN493">
        <v>3</v>
      </c>
    </row>
    <row r="494" spans="3:40" x14ac:dyDescent="0.3">
      <c r="C494">
        <v>5</v>
      </c>
      <c r="D494">
        <f t="shared" si="23"/>
        <v>98</v>
      </c>
      <c r="E494" s="52">
        <f>VLOOKUP(D494,'스테이지별 난이도 설정'!B:C,2,0)</f>
        <v>39.199999999999925</v>
      </c>
      <c r="F494" t="str">
        <f t="shared" si="24"/>
        <v>스페셜</v>
      </c>
      <c r="G494">
        <f t="shared" si="22"/>
        <v>6</v>
      </c>
      <c r="H494">
        <f>VLOOKUP($F494,'(참고)타워 스텟 가치'!$B$2:$L$6,H$2,0)+(VLOOKUP($F494,'(참고)타워 스텟 가치'!$B$2:$L$6,H$2,0)*$E494)</f>
        <v>1526.343749999997</v>
      </c>
      <c r="I494">
        <f>VLOOKUP($F494,'(참고)타워 스텟 가치'!$B$2:$L$6,I$2,0)+(VLOOKUP($F494,'(참고)타워 스텟 가치'!$B$2:$L$6,I$2,0)*$E494)</f>
        <v>305.26874999999944</v>
      </c>
      <c r="J494">
        <f>VLOOKUP($F494,'(참고)타워 스텟 가치'!$B$2:$L$6,J$2,0)+(VLOOKUP($F494,'(참고)타워 스텟 가치'!$B$2:$L$6,J$2,0)*$E494)</f>
        <v>200999.99999999962</v>
      </c>
      <c r="K494">
        <f>VLOOKUP($F494,'(참고)타워 스텟 가치'!$B$2:$L$6,K$2,0)+(VLOOKUP($F494,'(참고)타워 스텟 가치'!$B$2:$L$6,K$2,0)*$E494)</f>
        <v>6105.3749999999882</v>
      </c>
      <c r="L494">
        <f>VLOOKUP($F494,'(참고)타워 스텟 가치'!$B$2:$L$6,L$2,0)+(VLOOKUP($F494,'(참고)타워 스텟 가치'!$B$2:$L$6,L$2,0)*$E494)</f>
        <v>101.75624999999981</v>
      </c>
      <c r="M494">
        <f>VLOOKUP($F494,'(참고)타워 스텟 가치'!$B$2:$L$6,M$2,0)+(VLOOKUP($F494,'(참고)타워 스텟 가치'!$B$2:$L$6,M$2,0)*$E494)</f>
        <v>12.059999999999977</v>
      </c>
      <c r="N494">
        <f>VLOOKUP($F494,'(참고)타워 스텟 가치'!$B$2:$L$6,N$2,0)+(VLOOKUP($F494,'(참고)타워 스텟 가치'!$B$2:$L$6,N$2,0)*$E494)</f>
        <v>0</v>
      </c>
      <c r="O494">
        <f>VLOOKUP($F494,'(참고)타워 스텟 가치'!$B$2:$L$6,O$2,0)+(VLOOKUP($F494,'(참고)타워 스텟 가치'!$B$2:$L$6,O$2,0)*$E494)</f>
        <v>0</v>
      </c>
      <c r="P494">
        <f>VLOOKUP($F494,'(참고)타워 스텟 가치'!$B$2:$L$6,P$2,0)+(VLOOKUP($F494,'(참고)타워 스텟 가치'!$B$2:$L$6,P$2,0)*$E494)</f>
        <v>40.199999999999925</v>
      </c>
      <c r="Q494">
        <f>SUM('스테이지별 몬스터 스텟'!H494*'(참고)타워 스텟 가치'!$Q$17,'스테이지별 몬스터 스텟'!I494*'(참고)타워 스텟 가치'!$R$17,'스테이지별 몬스터 스텟'!J494*'(참고)타워 스텟 가치'!$S$17,'스테이지별 몬스터 스텟'!K494*'(참고)타워 스텟 가치'!$T$17,'스테이지별 몬스터 스텟'!L494*'(참고)타워 스텟 가치'!$U$17,'스테이지별 몬스터 스텟'!M494*'(참고)타워 스텟 가치'!$V$17,'스테이지별 몬스터 스텟'!N494*'(참고)타워 스텟 가치'!$W$17,'스테이지별 몬스터 스텟'!O494*'(참고)타워 스텟 가치'!$X$17,'스테이지별 몬스터 스텟'!P494*'(참고)타워 스텟 가치'!$Y$17)</f>
        <v>317517.31312499946</v>
      </c>
      <c r="R494">
        <v>1</v>
      </c>
      <c r="S494">
        <f>VLOOKUP($F494,'(참고)타워 스텟 가치'!$B$7:$L$11,S$2,0)+(VLOOKUP($F494,'(참고)타워 스텟 가치'!$B$7:$L$11,S$2,0)*$E494)</f>
        <v>508.78124999999903</v>
      </c>
      <c r="T494">
        <f>VLOOKUP($F494,'(참고)타워 스텟 가치'!$B$7:$L$11,T$2,0)+(VLOOKUP($F494,'(참고)타워 스텟 가치'!$B$7:$L$11,T$2,0)*$E494)</f>
        <v>915.80624999999827</v>
      </c>
      <c r="U494">
        <f>VLOOKUP($F494,'(참고)타워 스텟 가치'!$B$7:$L$11,U$2,0)+(VLOOKUP($F494,'(참고)타워 스텟 가치'!$B$7:$L$11,U$2,0)*$E494)</f>
        <v>200999.99999999962</v>
      </c>
      <c r="V494">
        <f>VLOOKUP($F494,'(참고)타워 스텟 가치'!$B$7:$L$11,V$2,0)+(VLOOKUP($F494,'(참고)타워 스텟 가치'!$B$7:$L$11,V$2,0)*$E494)</f>
        <v>6105.3749999999882</v>
      </c>
      <c r="W494">
        <f>VLOOKUP($F494,'(참고)타워 스텟 가치'!$B$7:$L$11,W$2,0)+(VLOOKUP($F494,'(참고)타워 스텟 가치'!$B$7:$L$11,W$2,0)*$E494)</f>
        <v>101.75624999999981</v>
      </c>
      <c r="X494">
        <f>VLOOKUP($F494,'(참고)타워 스텟 가치'!$B$7:$L$11,X$2,0)+(VLOOKUP($F494,'(참고)타워 스텟 가치'!$B$7:$L$11,X$2,0)*$E494)</f>
        <v>12.059999999999977</v>
      </c>
      <c r="Y494">
        <f>VLOOKUP($F494,'(참고)타워 스텟 가치'!$B$7:$L$11,Y$2,0)+(VLOOKUP($F494,'(참고)타워 스텟 가치'!$B$7:$L$11,Y$2,0)*$E494)</f>
        <v>0</v>
      </c>
      <c r="Z494">
        <f>VLOOKUP($F494,'(참고)타워 스텟 가치'!$B$7:$L$11,Z$2,0)+(VLOOKUP($F494,'(참고)타워 스텟 가치'!$B$7:$L$11,Z$2,0)*$E494)</f>
        <v>0</v>
      </c>
      <c r="AA494">
        <f>VLOOKUP($F494,'(참고)타워 스텟 가치'!$B$7:$L$11,AA$2,0)+(VLOOKUP($F494,'(참고)타워 스텟 가치'!$B$7:$L$11,AA$2,0)*$E494)</f>
        <v>40.199999999999925</v>
      </c>
      <c r="AB494">
        <f>SUM('스테이지별 몬스터 스텟'!S494*'(참고)타워 스텟 가치'!$Q$17,'스테이지별 몬스터 스텟'!T494*'(참고)타워 스텟 가치'!$R$17,'스테이지별 몬스터 스텟'!U494*'(참고)타워 스텟 가치'!$S$17,'스테이지별 몬스터 스텟'!V494*'(참고)타워 스텟 가치'!$T$17,'스테이지별 몬스터 스텟'!W494*'(참고)타워 스텟 가치'!$U$17,'스테이지별 몬스터 스텟'!X494*'(참고)타워 스텟 가치'!$V$17,'스테이지별 몬스터 스텟'!Y494*'(참고)타워 스텟 가치'!$W$17,'스테이지별 몬스터 스텟'!Z494*'(참고)타워 스텟 가치'!$X$17,'스테이지별 몬스터 스텟'!AA494*'(참고)타워 스텟 가치'!$Y$17)</f>
        <v>316397.99437499943</v>
      </c>
      <c r="AC494">
        <v>2</v>
      </c>
      <c r="AD494">
        <f>VLOOKUP($F494,'(참고)타워 스텟 가치'!$B$12:$L$16,AD$2,0)+(VLOOKUP($F494,'(참고)타워 스텟 가치'!$B$12:$L$16,AD$2,0)*$E494)</f>
        <v>508.78124999999903</v>
      </c>
      <c r="AE494">
        <f>VLOOKUP($F494,'(참고)타워 스텟 가치'!$B$12:$L$16,AE$2,0)+(VLOOKUP($F494,'(참고)타워 스텟 가치'!$B$12:$L$16,AE$2,0)*$E494)</f>
        <v>610.53749999999889</v>
      </c>
      <c r="AF494">
        <f>VLOOKUP($F494,'(참고)타워 스텟 가치'!$B$12:$L$16,AF$2,0)+(VLOOKUP($F494,'(참고)타워 스텟 가치'!$B$12:$L$16,AF$2,0)*$E494)</f>
        <v>200999.99999999962</v>
      </c>
      <c r="AG494">
        <f>VLOOKUP($F494,'(참고)타워 스텟 가치'!$B$12:$L$16,AG$2,0)+(VLOOKUP($F494,'(참고)타워 스텟 가치'!$B$12:$L$16,AG$2,0)*$E494)</f>
        <v>3052.6874999999941</v>
      </c>
      <c r="AH494">
        <f>VLOOKUP($F494,'(참고)타워 스텟 가치'!$B$12:$L$16,AH$2,0)+(VLOOKUP($F494,'(참고)타워 스텟 가치'!$B$12:$L$16,AH$2,0)*$E494)</f>
        <v>101.75624999999981</v>
      </c>
      <c r="AI494">
        <f>VLOOKUP($F494,'(참고)타워 스텟 가치'!$B$12:$L$16,AI$2,0)+(VLOOKUP($F494,'(참고)타워 스텟 가치'!$B$12:$L$16,AI$2,0)*$E494)</f>
        <v>12.059999999999977</v>
      </c>
      <c r="AJ494">
        <f>VLOOKUP($F494,'(참고)타워 스텟 가치'!$B$12:$L$16,AJ$2,0)+(VLOOKUP($F494,'(참고)타워 스텟 가치'!$B$12:$L$16,AJ$2,0)*$E494)</f>
        <v>0</v>
      </c>
      <c r="AK494">
        <f>VLOOKUP($F494,'(참고)타워 스텟 가치'!$B$12:$L$16,AK$2,0)+(VLOOKUP($F494,'(참고)타워 스텟 가치'!$B$12:$L$16,AK$2,0)*$E494)</f>
        <v>0</v>
      </c>
      <c r="AL494">
        <f>VLOOKUP($F494,'(참고)타워 스텟 가치'!$B$12:$L$16,AL$2,0)+(VLOOKUP($F494,'(참고)타워 스텟 가치'!$B$12:$L$16,AL$2,0)*$E494)</f>
        <v>80.399999999999849</v>
      </c>
      <c r="AM494">
        <f>SUM('스테이지별 몬스터 스텟'!AD494*'(참고)타워 스텟 가치'!$Q$17,'스테이지별 몬스터 스텟'!AE494*'(참고)타워 스텟 가치'!$R$17,'스테이지별 몬스터 스텟'!AF494*'(참고)타워 스텟 가치'!$S$17,'스테이지별 몬스터 스텟'!AG494*'(참고)타워 스텟 가치'!$T$17,'스테이지별 몬스터 스텟'!AH494*'(참고)타워 스텟 가치'!$U$17,'스테이지별 몬스터 스텟'!AI494*'(참고)타워 스텟 가치'!$V$17,'스테이지별 몬스터 스텟'!AJ494*'(참고)타워 스텟 가치'!$W$17,'스테이지별 몬스터 스텟'!AK494*'(참고)타워 스텟 가치'!$X$17,'스테이지별 몬스터 스텟'!AL494*'(참고)타워 스텟 가치'!$Y$17)</f>
        <v>309915.11624999944</v>
      </c>
      <c r="AN494">
        <v>3</v>
      </c>
    </row>
    <row r="495" spans="3:40" x14ac:dyDescent="0.3">
      <c r="C495">
        <v>1</v>
      </c>
      <c r="D495">
        <f t="shared" si="23"/>
        <v>99</v>
      </c>
      <c r="E495" s="52">
        <f>VLOOKUP(D495,'스테이지별 난이도 설정'!B:C,2,0)</f>
        <v>39.599999999999923</v>
      </c>
      <c r="F495" t="str">
        <f t="shared" si="24"/>
        <v>일반</v>
      </c>
      <c r="G495">
        <f t="shared" si="22"/>
        <v>6</v>
      </c>
      <c r="H495">
        <f>VLOOKUP($F495,'(참고)타워 스텟 가치'!$B$2:$L$6,H$2,0)+(VLOOKUP($F495,'(참고)타워 스텟 가치'!$B$2:$L$6,H$2,0)*$E495)</f>
        <v>304.49999999999943</v>
      </c>
      <c r="I495">
        <f>VLOOKUP($F495,'(참고)타워 스텟 가치'!$B$2:$L$6,I$2,0)+(VLOOKUP($F495,'(참고)타워 스텟 가치'!$B$2:$L$6,I$2,0)*$E495)</f>
        <v>60.899999999999885</v>
      </c>
      <c r="J495">
        <f>VLOOKUP($F495,'(참고)타워 스텟 가치'!$B$2:$L$6,J$2,0)+(VLOOKUP($F495,'(참고)타워 스텟 가치'!$B$2:$L$6,J$2,0)*$E495)</f>
        <v>202999.99999999962</v>
      </c>
      <c r="K495">
        <f>VLOOKUP($F495,'(참고)타워 스텟 가치'!$B$2:$L$6,K$2,0)+(VLOOKUP($F495,'(참고)타워 스텟 가치'!$B$2:$L$6,K$2,0)*$E495)</f>
        <v>1217.9999999999977</v>
      </c>
      <c r="L495">
        <f>VLOOKUP($F495,'(참고)타워 스텟 가치'!$B$2:$L$6,L$2,0)+(VLOOKUP($F495,'(참고)타워 스텟 가치'!$B$2:$L$6,L$2,0)*$E495)</f>
        <v>20.299999999999962</v>
      </c>
      <c r="M495">
        <f>VLOOKUP($F495,'(참고)타워 스텟 가치'!$B$2:$L$6,M$2,0)+(VLOOKUP($F495,'(참고)타워 스텟 가치'!$B$2:$L$6,M$2,0)*$E495)</f>
        <v>12.179999999999977</v>
      </c>
      <c r="N495">
        <f>VLOOKUP($F495,'(참고)타워 스텟 가치'!$B$2:$L$6,N$2,0)+(VLOOKUP($F495,'(참고)타워 스텟 가치'!$B$2:$L$6,N$2,0)*$E495)</f>
        <v>0</v>
      </c>
      <c r="O495">
        <f>VLOOKUP($F495,'(참고)타워 스텟 가치'!$B$2:$L$6,O$2,0)+(VLOOKUP($F495,'(참고)타워 스텟 가치'!$B$2:$L$6,O$2,0)*$E495)</f>
        <v>0</v>
      </c>
      <c r="P495">
        <f>VLOOKUP($F495,'(참고)타워 스텟 가치'!$B$2:$L$6,P$2,0)+(VLOOKUP($F495,'(참고)타워 스텟 가치'!$B$2:$L$6,P$2,0)*$E495)</f>
        <v>28.419999999999945</v>
      </c>
      <c r="Q495">
        <f>SUM('스테이지별 몬스터 스텟'!H495*'(참고)타워 스텟 가치'!$Q$17,'스테이지별 몬스터 스텟'!I495*'(참고)타워 스텟 가치'!$R$17,'스테이지별 몬스터 스텟'!J495*'(참고)타워 스텟 가치'!$S$17,'스테이지별 몬스터 스텟'!K495*'(참고)타워 스텟 가치'!$T$17,'스테이지별 몬스터 스텟'!L495*'(참고)타워 스텟 가치'!$U$17,'스테이지별 몬스터 스텟'!M495*'(참고)타워 스텟 가치'!$V$17,'스테이지별 몬스터 스텟'!N495*'(참고)타워 스텟 가치'!$W$17,'스테이지별 몬스터 스텟'!O495*'(참고)타워 스텟 가치'!$X$17,'스테이지별 몬스터 스텟'!P495*'(참고)타워 스텟 가치'!$Y$17)</f>
        <v>307745.96999999939</v>
      </c>
      <c r="R495">
        <v>1</v>
      </c>
      <c r="S495">
        <f>VLOOKUP($F495,'(참고)타워 스텟 가치'!$B$7:$L$11,S$2,0)+(VLOOKUP($F495,'(참고)타워 스텟 가치'!$B$7:$L$11,S$2,0)*$E495)</f>
        <v>101.4999999999998</v>
      </c>
      <c r="T495">
        <f>VLOOKUP($F495,'(참고)타워 스텟 가치'!$B$7:$L$11,T$2,0)+(VLOOKUP($F495,'(참고)타워 스텟 가치'!$B$7:$L$11,T$2,0)*$E495)</f>
        <v>182.69999999999965</v>
      </c>
      <c r="U495">
        <f>VLOOKUP($F495,'(참고)타워 스텟 가치'!$B$7:$L$11,U$2,0)+(VLOOKUP($F495,'(참고)타워 스텟 가치'!$B$7:$L$11,U$2,0)*$E495)</f>
        <v>202999.99999999962</v>
      </c>
      <c r="V495">
        <f>VLOOKUP($F495,'(참고)타워 스텟 가치'!$B$7:$L$11,V$2,0)+(VLOOKUP($F495,'(참고)타워 스텟 가치'!$B$7:$L$11,V$2,0)*$E495)</f>
        <v>1217.9999999999977</v>
      </c>
      <c r="W495">
        <f>VLOOKUP($F495,'(참고)타워 스텟 가치'!$B$7:$L$11,W$2,0)+(VLOOKUP($F495,'(참고)타워 스텟 가치'!$B$7:$L$11,W$2,0)*$E495)</f>
        <v>20.299999999999962</v>
      </c>
      <c r="X495">
        <f>VLOOKUP($F495,'(참고)타워 스텟 가치'!$B$7:$L$11,X$2,0)+(VLOOKUP($F495,'(참고)타워 스텟 가치'!$B$7:$L$11,X$2,0)*$E495)</f>
        <v>12.179999999999977</v>
      </c>
      <c r="Y495">
        <f>VLOOKUP($F495,'(참고)타워 스텟 가치'!$B$7:$L$11,Y$2,0)+(VLOOKUP($F495,'(참고)타워 스텟 가치'!$B$7:$L$11,Y$2,0)*$E495)</f>
        <v>0</v>
      </c>
      <c r="Z495">
        <f>VLOOKUP($F495,'(참고)타워 스텟 가치'!$B$7:$L$11,Z$2,0)+(VLOOKUP($F495,'(참고)타워 스텟 가치'!$B$7:$L$11,Z$2,0)*$E495)</f>
        <v>0</v>
      </c>
      <c r="AA495">
        <f>VLOOKUP($F495,'(참고)타워 스텟 가치'!$B$7:$L$11,AA$2,0)+(VLOOKUP($F495,'(참고)타워 스텟 가치'!$B$7:$L$11,AA$2,0)*$E495)</f>
        <v>28.419999999999945</v>
      </c>
      <c r="AB495">
        <f>SUM('스테이지별 몬스터 스텟'!S495*'(참고)타워 스텟 가치'!$Q$17,'스테이지별 몬스터 스텟'!T495*'(참고)타워 스텟 가치'!$R$17,'스테이지별 몬스터 스텟'!U495*'(참고)타워 스텟 가치'!$S$17,'스테이지별 몬스터 스텟'!V495*'(참고)타워 스텟 가치'!$T$17,'스테이지별 몬스터 스텟'!W495*'(참고)타워 스텟 가치'!$U$17,'스테이지별 몬스터 스텟'!X495*'(참고)타워 스텟 가치'!$V$17,'스테이지별 몬스터 스텟'!Y495*'(참고)타워 스텟 가치'!$W$17,'스테이지별 몬스터 스텟'!Z495*'(참고)타워 스텟 가치'!$X$17,'스테이지별 몬스터 스텟'!AA495*'(참고)타워 스텟 가치'!$Y$17)</f>
        <v>307522.6699999994</v>
      </c>
      <c r="AC495">
        <v>2</v>
      </c>
      <c r="AD495">
        <f>VLOOKUP($F495,'(참고)타워 스텟 가치'!$B$12:$L$16,AD$2,0)+(VLOOKUP($F495,'(참고)타워 스텟 가치'!$B$12:$L$16,AD$2,0)*$E495)</f>
        <v>101.4999999999998</v>
      </c>
      <c r="AE495">
        <f>VLOOKUP($F495,'(참고)타워 스텟 가치'!$B$12:$L$16,AE$2,0)+(VLOOKUP($F495,'(참고)타워 스텟 가치'!$B$12:$L$16,AE$2,0)*$E495)</f>
        <v>121.79999999999977</v>
      </c>
      <c r="AF495">
        <f>VLOOKUP($F495,'(참고)타워 스텟 가치'!$B$12:$L$16,AF$2,0)+(VLOOKUP($F495,'(참고)타워 스텟 가치'!$B$12:$L$16,AF$2,0)*$E495)</f>
        <v>202999.99999999962</v>
      </c>
      <c r="AG495">
        <f>VLOOKUP($F495,'(참고)타워 스텟 가치'!$B$12:$L$16,AG$2,0)+(VLOOKUP($F495,'(참고)타워 스텟 가치'!$B$12:$L$16,AG$2,0)*$E495)</f>
        <v>608.99999999999886</v>
      </c>
      <c r="AH495">
        <f>VLOOKUP($F495,'(참고)타워 스텟 가치'!$B$12:$L$16,AH$2,0)+(VLOOKUP($F495,'(참고)타워 스텟 가치'!$B$12:$L$16,AH$2,0)*$E495)</f>
        <v>20.299999999999962</v>
      </c>
      <c r="AI495">
        <f>VLOOKUP($F495,'(참고)타워 스텟 가치'!$B$12:$L$16,AI$2,0)+(VLOOKUP($F495,'(참고)타워 스텟 가치'!$B$12:$L$16,AI$2,0)*$E495)</f>
        <v>12.179999999999977</v>
      </c>
      <c r="AJ495">
        <f>VLOOKUP($F495,'(참고)타워 스텟 가치'!$B$12:$L$16,AJ$2,0)+(VLOOKUP($F495,'(참고)타워 스텟 가치'!$B$12:$L$16,AJ$2,0)*$E495)</f>
        <v>0</v>
      </c>
      <c r="AK495">
        <f>VLOOKUP($F495,'(참고)타워 스텟 가치'!$B$12:$L$16,AK$2,0)+(VLOOKUP($F495,'(참고)타워 스텟 가치'!$B$12:$L$16,AK$2,0)*$E495)</f>
        <v>0</v>
      </c>
      <c r="AL495">
        <f>VLOOKUP($F495,'(참고)타워 스텟 가치'!$B$12:$L$16,AL$2,0)+(VLOOKUP($F495,'(참고)타워 스텟 가치'!$B$12:$L$16,AL$2,0)*$E495)</f>
        <v>56.83999999999989</v>
      </c>
      <c r="AM495">
        <f>SUM('스테이지별 몬스터 스텟'!AD495*'(참고)타워 스텟 가치'!$Q$17,'스테이지별 몬스터 스텟'!AE495*'(참고)타워 스텟 가치'!$R$17,'스테이지별 몬스터 스텟'!AF495*'(참고)타워 스텟 가치'!$S$17,'스테이지별 몬스터 스텟'!AG495*'(참고)타워 스텟 가치'!$T$17,'스테이지별 몬스터 스텟'!AH495*'(참고)타워 스텟 가치'!$U$17,'스테이지별 몬스터 스텟'!AI495*'(참고)타워 스텟 가치'!$V$17,'스테이지별 몬스터 스텟'!AJ495*'(참고)타워 스텟 가치'!$W$17,'스테이지별 몬스터 스텟'!AK495*'(참고)타워 스텟 가치'!$X$17,'스테이지별 몬스터 스텟'!AL495*'(참고)타워 스텟 가치'!$Y$17)</f>
        <v>306270.15999999939</v>
      </c>
      <c r="AN495">
        <v>3</v>
      </c>
    </row>
    <row r="496" spans="3:40" x14ac:dyDescent="0.3">
      <c r="C496">
        <v>2</v>
      </c>
      <c r="D496">
        <f t="shared" si="23"/>
        <v>99</v>
      </c>
      <c r="E496" s="52">
        <f>VLOOKUP(D496,'스테이지별 난이도 설정'!B:C,2,0)</f>
        <v>39.599999999999923</v>
      </c>
      <c r="F496" t="str">
        <f t="shared" si="24"/>
        <v>레어</v>
      </c>
      <c r="G496">
        <f t="shared" si="22"/>
        <v>6</v>
      </c>
      <c r="H496">
        <f>VLOOKUP($F496,'(참고)타워 스텟 가치'!$B$2:$L$6,H$2,0)+(VLOOKUP($F496,'(참고)타워 스텟 가치'!$B$2:$L$6,H$2,0)*$E496)</f>
        <v>456.74999999999915</v>
      </c>
      <c r="I496">
        <f>VLOOKUP($F496,'(참고)타워 스텟 가치'!$B$2:$L$6,I$2,0)+(VLOOKUP($F496,'(참고)타워 스텟 가치'!$B$2:$L$6,I$2,0)*$E496)</f>
        <v>91.349999999999824</v>
      </c>
      <c r="J496">
        <f>VLOOKUP($F496,'(참고)타워 스텟 가치'!$B$2:$L$6,J$2,0)+(VLOOKUP($F496,'(참고)타워 스텟 가치'!$B$2:$L$6,J$2,0)*$E496)</f>
        <v>202999.99999999962</v>
      </c>
      <c r="K496">
        <f>VLOOKUP($F496,'(참고)타워 스텟 가치'!$B$2:$L$6,K$2,0)+(VLOOKUP($F496,'(참고)타워 스텟 가치'!$B$2:$L$6,K$2,0)*$E496)</f>
        <v>1826.9999999999966</v>
      </c>
      <c r="L496">
        <f>VLOOKUP($F496,'(참고)타워 스텟 가치'!$B$2:$L$6,L$2,0)+(VLOOKUP($F496,'(참고)타워 스텟 가치'!$B$2:$L$6,L$2,0)*$E496)</f>
        <v>30.449999999999942</v>
      </c>
      <c r="M496">
        <f>VLOOKUP($F496,'(참고)타워 스텟 가치'!$B$2:$L$6,M$2,0)+(VLOOKUP($F496,'(참고)타워 스텟 가치'!$B$2:$L$6,M$2,0)*$E496)</f>
        <v>12.179999999999977</v>
      </c>
      <c r="N496">
        <f>VLOOKUP($F496,'(참고)타워 스텟 가치'!$B$2:$L$6,N$2,0)+(VLOOKUP($F496,'(참고)타워 스텟 가치'!$B$2:$L$6,N$2,0)*$E496)</f>
        <v>0</v>
      </c>
      <c r="O496">
        <f>VLOOKUP($F496,'(참고)타워 스텟 가치'!$B$2:$L$6,O$2,0)+(VLOOKUP($F496,'(참고)타워 스텟 가치'!$B$2:$L$6,O$2,0)*$E496)</f>
        <v>0</v>
      </c>
      <c r="P496">
        <f>VLOOKUP($F496,'(참고)타워 스텟 가치'!$B$2:$L$6,P$2,0)+(VLOOKUP($F496,'(참고)타워 스텟 가치'!$B$2:$L$6,P$2,0)*$E496)</f>
        <v>28.419999999999945</v>
      </c>
      <c r="Q496">
        <f>SUM('스테이지별 몬스터 스텟'!H496*'(참고)타워 스텟 가치'!$Q$17,'스테이지별 몬스터 스텟'!I496*'(참고)타워 스텟 가치'!$R$17,'스테이지별 몬스터 스텟'!J496*'(참고)타워 스텟 가치'!$S$17,'스테이지별 몬스터 스텟'!K496*'(참고)타워 스텟 가치'!$T$17,'스테이지별 몬스터 스텟'!L496*'(참고)타워 스텟 가치'!$U$17,'스테이지별 몬스터 스텟'!M496*'(참고)타워 스텟 가치'!$V$17,'스테이지별 몬스터 스텟'!N496*'(참고)타워 스텟 가치'!$W$17,'스테이지별 몬스터 스텟'!O496*'(참고)타워 스텟 가치'!$X$17,'스테이지별 몬스터 스텟'!P496*'(참고)타워 스텟 가치'!$Y$17)</f>
        <v>309334.44499999948</v>
      </c>
      <c r="R496">
        <v>1</v>
      </c>
      <c r="S496">
        <f>VLOOKUP($F496,'(참고)타워 스텟 가치'!$B$7:$L$11,S$2,0)+(VLOOKUP($F496,'(참고)타워 스텟 가치'!$B$7:$L$11,S$2,0)*$E496)</f>
        <v>152.24999999999972</v>
      </c>
      <c r="T496">
        <f>VLOOKUP($F496,'(참고)타워 스텟 가치'!$B$7:$L$11,T$2,0)+(VLOOKUP($F496,'(참고)타워 스텟 가치'!$B$7:$L$11,T$2,0)*$E496)</f>
        <v>274.0499999999995</v>
      </c>
      <c r="U496">
        <f>VLOOKUP($F496,'(참고)타워 스텟 가치'!$B$7:$L$11,U$2,0)+(VLOOKUP($F496,'(참고)타워 스텟 가치'!$B$7:$L$11,U$2,0)*$E496)</f>
        <v>202999.99999999962</v>
      </c>
      <c r="V496">
        <f>VLOOKUP($F496,'(참고)타워 스텟 가치'!$B$7:$L$11,V$2,0)+(VLOOKUP($F496,'(참고)타워 스텟 가치'!$B$7:$L$11,V$2,0)*$E496)</f>
        <v>1826.9999999999966</v>
      </c>
      <c r="W496">
        <f>VLOOKUP($F496,'(참고)타워 스텟 가치'!$B$7:$L$11,W$2,0)+(VLOOKUP($F496,'(참고)타워 스텟 가치'!$B$7:$L$11,W$2,0)*$E496)</f>
        <v>30.449999999999942</v>
      </c>
      <c r="X496">
        <f>VLOOKUP($F496,'(참고)타워 스텟 가치'!$B$7:$L$11,X$2,0)+(VLOOKUP($F496,'(참고)타워 스텟 가치'!$B$7:$L$11,X$2,0)*$E496)</f>
        <v>12.179999999999977</v>
      </c>
      <c r="Y496">
        <f>VLOOKUP($F496,'(참고)타워 스텟 가치'!$B$7:$L$11,Y$2,0)+(VLOOKUP($F496,'(참고)타워 스텟 가치'!$B$7:$L$11,Y$2,0)*$E496)</f>
        <v>0</v>
      </c>
      <c r="Z496">
        <f>VLOOKUP($F496,'(참고)타워 스텟 가치'!$B$7:$L$11,Z$2,0)+(VLOOKUP($F496,'(참고)타워 스텟 가치'!$B$7:$L$11,Z$2,0)*$E496)</f>
        <v>0</v>
      </c>
      <c r="AA496">
        <f>VLOOKUP($F496,'(참고)타워 스텟 가치'!$B$7:$L$11,AA$2,0)+(VLOOKUP($F496,'(참고)타워 스텟 가치'!$B$7:$L$11,AA$2,0)*$E496)</f>
        <v>28.419999999999945</v>
      </c>
      <c r="AB496">
        <f>SUM('스테이지별 몬스터 스텟'!S496*'(참고)타워 스텟 가치'!$Q$17,'스테이지별 몬스터 스텟'!T496*'(참고)타워 스텟 가치'!$R$17,'스테이지별 몬스터 스텟'!U496*'(참고)타워 스텟 가치'!$S$17,'스테이지별 몬스터 스텟'!V496*'(참고)타워 스텟 가치'!$T$17,'스테이지별 몬스터 스텟'!W496*'(참고)타워 스텟 가치'!$U$17,'스테이지별 몬스터 스텟'!X496*'(참고)타워 스텟 가치'!$V$17,'스테이지별 몬스터 스텟'!Y496*'(참고)타워 스텟 가치'!$W$17,'스테이지별 몬스터 스텟'!Z496*'(참고)타워 스텟 가치'!$X$17,'스테이지별 몬스터 스텟'!AA496*'(참고)타워 스텟 가치'!$Y$17)</f>
        <v>308999.49499999947</v>
      </c>
      <c r="AC496">
        <v>2</v>
      </c>
      <c r="AD496">
        <f>VLOOKUP($F496,'(참고)타워 스텟 가치'!$B$12:$L$16,AD$2,0)+(VLOOKUP($F496,'(참고)타워 스텟 가치'!$B$12:$L$16,AD$2,0)*$E496)</f>
        <v>152.24999999999972</v>
      </c>
      <c r="AE496">
        <f>VLOOKUP($F496,'(참고)타워 스텟 가치'!$B$12:$L$16,AE$2,0)+(VLOOKUP($F496,'(참고)타워 스텟 가치'!$B$12:$L$16,AE$2,0)*$E496)</f>
        <v>182.69999999999965</v>
      </c>
      <c r="AF496">
        <f>VLOOKUP($F496,'(참고)타워 스텟 가치'!$B$12:$L$16,AF$2,0)+(VLOOKUP($F496,'(참고)타워 스텟 가치'!$B$12:$L$16,AF$2,0)*$E496)</f>
        <v>202999.99999999962</v>
      </c>
      <c r="AG496">
        <f>VLOOKUP($F496,'(참고)타워 스텟 가치'!$B$12:$L$16,AG$2,0)+(VLOOKUP($F496,'(참고)타워 스텟 가치'!$B$12:$L$16,AG$2,0)*$E496)</f>
        <v>913.49999999999829</v>
      </c>
      <c r="AH496">
        <f>VLOOKUP($F496,'(참고)타워 스텟 가치'!$B$12:$L$16,AH$2,0)+(VLOOKUP($F496,'(참고)타워 스텟 가치'!$B$12:$L$16,AH$2,0)*$E496)</f>
        <v>30.449999999999942</v>
      </c>
      <c r="AI496">
        <f>VLOOKUP($F496,'(참고)타워 스텟 가치'!$B$12:$L$16,AI$2,0)+(VLOOKUP($F496,'(참고)타워 스텟 가치'!$B$12:$L$16,AI$2,0)*$E496)</f>
        <v>12.179999999999977</v>
      </c>
      <c r="AJ496">
        <f>VLOOKUP($F496,'(참고)타워 스텟 가치'!$B$12:$L$16,AJ$2,0)+(VLOOKUP($F496,'(참고)타워 스텟 가치'!$B$12:$L$16,AJ$2,0)*$E496)</f>
        <v>0</v>
      </c>
      <c r="AK496">
        <f>VLOOKUP($F496,'(참고)타워 스텟 가치'!$B$12:$L$16,AK$2,0)+(VLOOKUP($F496,'(참고)타워 스텟 가치'!$B$12:$L$16,AK$2,0)*$E496)</f>
        <v>0</v>
      </c>
      <c r="AL496">
        <f>VLOOKUP($F496,'(참고)타워 스텟 가치'!$B$12:$L$16,AL$2,0)+(VLOOKUP($F496,'(참고)타워 스텟 가치'!$B$12:$L$16,AL$2,0)*$E496)</f>
        <v>56.83999999999989</v>
      </c>
      <c r="AM496">
        <f>SUM('스테이지별 몬스터 스텟'!AD496*'(참고)타워 스텟 가치'!$Q$17,'스테이지별 몬스터 스텟'!AE496*'(참고)타워 스텟 가치'!$R$17,'스테이지별 몬스터 스텟'!AF496*'(참고)타워 스텟 가치'!$S$17,'스테이지별 몬스터 스텟'!AG496*'(참고)타워 스텟 가치'!$T$17,'스테이지별 몬스터 스텟'!AH496*'(참고)타워 스텟 가치'!$U$17,'스테이지별 몬스터 스텟'!AI496*'(참고)타워 스텟 가치'!$V$17,'스테이지별 몬스터 스텟'!AJ496*'(참고)타워 스텟 가치'!$W$17,'스테이지별 몬스터 스텟'!AK496*'(참고)타워 스텟 가치'!$X$17,'스테이지별 몬스터 스텟'!AL496*'(참고)타워 스텟 가치'!$Y$17)</f>
        <v>307092.30999999942</v>
      </c>
      <c r="AN496">
        <v>3</v>
      </c>
    </row>
    <row r="497" spans="3:40" x14ac:dyDescent="0.3">
      <c r="C497">
        <v>3</v>
      </c>
      <c r="D497">
        <f t="shared" si="23"/>
        <v>99</v>
      </c>
      <c r="E497" s="52">
        <f>VLOOKUP(D497,'스테이지별 난이도 설정'!B:C,2,0)</f>
        <v>39.599999999999923</v>
      </c>
      <c r="F497" t="str">
        <f t="shared" si="24"/>
        <v>에픽</v>
      </c>
      <c r="G497">
        <f t="shared" si="22"/>
        <v>6</v>
      </c>
      <c r="H497">
        <f>VLOOKUP($F497,'(참고)타워 스텟 가치'!$B$2:$L$6,H$2,0)+(VLOOKUP($F497,'(참고)타워 스텟 가치'!$B$2:$L$6,H$2,0)*$E497)</f>
        <v>685.12499999999875</v>
      </c>
      <c r="I497">
        <f>VLOOKUP($F497,'(참고)타워 스텟 가치'!$B$2:$L$6,I$2,0)+(VLOOKUP($F497,'(참고)타워 스텟 가치'!$B$2:$L$6,I$2,0)*$E497)</f>
        <v>137.02499999999975</v>
      </c>
      <c r="J497">
        <f>VLOOKUP($F497,'(참고)타워 스텟 가치'!$B$2:$L$6,J$2,0)+(VLOOKUP($F497,'(참고)타워 스텟 가치'!$B$2:$L$6,J$2,0)*$E497)</f>
        <v>202999.99999999962</v>
      </c>
      <c r="K497">
        <f>VLOOKUP($F497,'(참고)타워 스텟 가치'!$B$2:$L$6,K$2,0)+(VLOOKUP($F497,'(참고)타워 스텟 가치'!$B$2:$L$6,K$2,0)*$E497)</f>
        <v>2740.499999999995</v>
      </c>
      <c r="L497">
        <f>VLOOKUP($F497,'(참고)타워 스텟 가치'!$B$2:$L$6,L$2,0)+(VLOOKUP($F497,'(참고)타워 스텟 가치'!$B$2:$L$6,L$2,0)*$E497)</f>
        <v>45.674999999999912</v>
      </c>
      <c r="M497">
        <f>VLOOKUP($F497,'(참고)타워 스텟 가치'!$B$2:$L$6,M$2,0)+(VLOOKUP($F497,'(참고)타워 스텟 가치'!$B$2:$L$6,M$2,0)*$E497)</f>
        <v>12.179999999999977</v>
      </c>
      <c r="N497">
        <f>VLOOKUP($F497,'(참고)타워 스텟 가치'!$B$2:$L$6,N$2,0)+(VLOOKUP($F497,'(참고)타워 스텟 가치'!$B$2:$L$6,N$2,0)*$E497)</f>
        <v>0</v>
      </c>
      <c r="O497">
        <f>VLOOKUP($F497,'(참고)타워 스텟 가치'!$B$2:$L$6,O$2,0)+(VLOOKUP($F497,'(참고)타워 스텟 가치'!$B$2:$L$6,O$2,0)*$E497)</f>
        <v>0</v>
      </c>
      <c r="P497">
        <f>VLOOKUP($F497,'(참고)타워 스텟 가치'!$B$2:$L$6,P$2,0)+(VLOOKUP($F497,'(참고)타워 스텟 가치'!$B$2:$L$6,P$2,0)*$E497)</f>
        <v>28.419999999999945</v>
      </c>
      <c r="Q497">
        <f>SUM('스테이지별 몬스터 스텟'!H497*'(참고)타워 스텟 가치'!$Q$17,'스테이지별 몬스터 스텟'!I497*'(참고)타워 스텟 가치'!$R$17,'스테이지별 몬스터 스텟'!J497*'(참고)타워 스텟 가치'!$S$17,'스테이지별 몬스터 스텟'!K497*'(참고)타워 스텟 가치'!$T$17,'스테이지별 몬스터 스텟'!L497*'(참고)타워 스텟 가치'!$U$17,'스테이지별 몬스터 스텟'!M497*'(참고)타워 스텟 가치'!$V$17,'스테이지별 몬스터 스텟'!N497*'(참고)타워 스텟 가치'!$W$17,'스테이지별 몬스터 스텟'!O497*'(참고)타워 스텟 가치'!$X$17,'스테이지별 몬스터 스텟'!P497*'(참고)타워 스텟 가치'!$Y$17)</f>
        <v>311717.15749999939</v>
      </c>
      <c r="R497">
        <v>1</v>
      </c>
      <c r="S497">
        <f>VLOOKUP($F497,'(참고)타워 스텟 가치'!$B$7:$L$11,S$2,0)+(VLOOKUP($F497,'(참고)타워 스텟 가치'!$B$7:$L$11,S$2,0)*$E497)</f>
        <v>228.37499999999957</v>
      </c>
      <c r="T497">
        <f>VLOOKUP($F497,'(참고)타워 스텟 가치'!$B$7:$L$11,T$2,0)+(VLOOKUP($F497,'(참고)타워 스텟 가치'!$B$7:$L$11,T$2,0)*$E497)</f>
        <v>411.07499999999925</v>
      </c>
      <c r="U497">
        <f>VLOOKUP($F497,'(참고)타워 스텟 가치'!$B$7:$L$11,U$2,0)+(VLOOKUP($F497,'(참고)타워 스텟 가치'!$B$7:$L$11,U$2,0)*$E497)</f>
        <v>202999.99999999962</v>
      </c>
      <c r="V497">
        <f>VLOOKUP($F497,'(참고)타워 스텟 가치'!$B$7:$L$11,V$2,0)+(VLOOKUP($F497,'(참고)타워 스텟 가치'!$B$7:$L$11,V$2,0)*$E497)</f>
        <v>2740.499999999995</v>
      </c>
      <c r="W497">
        <f>VLOOKUP($F497,'(참고)타워 스텟 가치'!$B$7:$L$11,W$2,0)+(VLOOKUP($F497,'(참고)타워 스텟 가치'!$B$7:$L$11,W$2,0)*$E497)</f>
        <v>45.674999999999912</v>
      </c>
      <c r="X497">
        <f>VLOOKUP($F497,'(참고)타워 스텟 가치'!$B$7:$L$11,X$2,0)+(VLOOKUP($F497,'(참고)타워 스텟 가치'!$B$7:$L$11,X$2,0)*$E497)</f>
        <v>12.179999999999977</v>
      </c>
      <c r="Y497">
        <f>VLOOKUP($F497,'(참고)타워 스텟 가치'!$B$7:$L$11,Y$2,0)+(VLOOKUP($F497,'(참고)타워 스텟 가치'!$B$7:$L$11,Y$2,0)*$E497)</f>
        <v>0</v>
      </c>
      <c r="Z497">
        <f>VLOOKUP($F497,'(참고)타워 스텟 가치'!$B$7:$L$11,Z$2,0)+(VLOOKUP($F497,'(참고)타워 스텟 가치'!$B$7:$L$11,Z$2,0)*$E497)</f>
        <v>0</v>
      </c>
      <c r="AA497">
        <f>VLOOKUP($F497,'(참고)타워 스텟 가치'!$B$7:$L$11,AA$2,0)+(VLOOKUP($F497,'(참고)타워 스텟 가치'!$B$7:$L$11,AA$2,0)*$E497)</f>
        <v>28.419999999999945</v>
      </c>
      <c r="AB497">
        <f>SUM('스테이지별 몬스터 스텟'!S497*'(참고)타워 스텟 가치'!$Q$17,'스테이지별 몬스터 스텟'!T497*'(참고)타워 스텟 가치'!$R$17,'스테이지별 몬스터 스텟'!U497*'(참고)타워 스텟 가치'!$S$17,'스테이지별 몬스터 스텟'!V497*'(참고)타워 스텟 가치'!$T$17,'스테이지별 몬스터 스텟'!W497*'(참고)타워 스텟 가치'!$U$17,'스테이지별 몬스터 스텟'!X497*'(참고)타워 스텟 가치'!$V$17,'스테이지별 몬스터 스텟'!Y497*'(참고)타워 스텟 가치'!$W$17,'스테이지별 몬스터 스텟'!Z497*'(참고)타워 스텟 가치'!$X$17,'스테이지별 몬스터 스텟'!AA497*'(참고)타워 스텟 가치'!$Y$17)</f>
        <v>311214.7324999994</v>
      </c>
      <c r="AC497">
        <v>2</v>
      </c>
      <c r="AD497">
        <f>VLOOKUP($F497,'(참고)타워 스텟 가치'!$B$12:$L$16,AD$2,0)+(VLOOKUP($F497,'(참고)타워 스텟 가치'!$B$12:$L$16,AD$2,0)*$E497)</f>
        <v>228.37499999999957</v>
      </c>
      <c r="AE497">
        <f>VLOOKUP($F497,'(참고)타워 스텟 가치'!$B$12:$L$16,AE$2,0)+(VLOOKUP($F497,'(참고)타워 스텟 가치'!$B$12:$L$16,AE$2,0)*$E497)</f>
        <v>274.0499999999995</v>
      </c>
      <c r="AF497">
        <f>VLOOKUP($F497,'(참고)타워 스텟 가치'!$B$12:$L$16,AF$2,0)+(VLOOKUP($F497,'(참고)타워 스텟 가치'!$B$12:$L$16,AF$2,0)*$E497)</f>
        <v>202999.99999999962</v>
      </c>
      <c r="AG497">
        <f>VLOOKUP($F497,'(참고)타워 스텟 가치'!$B$12:$L$16,AG$2,0)+(VLOOKUP($F497,'(참고)타워 스텟 가치'!$B$12:$L$16,AG$2,0)*$E497)</f>
        <v>1370.2499999999975</v>
      </c>
      <c r="AH497">
        <f>VLOOKUP($F497,'(참고)타워 스텟 가치'!$B$12:$L$16,AH$2,0)+(VLOOKUP($F497,'(참고)타워 스텟 가치'!$B$12:$L$16,AH$2,0)*$E497)</f>
        <v>45.674999999999912</v>
      </c>
      <c r="AI497">
        <f>VLOOKUP($F497,'(참고)타워 스텟 가치'!$B$12:$L$16,AI$2,0)+(VLOOKUP($F497,'(참고)타워 스텟 가치'!$B$12:$L$16,AI$2,0)*$E497)</f>
        <v>12.179999999999977</v>
      </c>
      <c r="AJ497">
        <f>VLOOKUP($F497,'(참고)타워 스텟 가치'!$B$12:$L$16,AJ$2,0)+(VLOOKUP($F497,'(참고)타워 스텟 가치'!$B$12:$L$16,AJ$2,0)*$E497)</f>
        <v>0</v>
      </c>
      <c r="AK497">
        <f>VLOOKUP($F497,'(참고)타워 스텟 가치'!$B$12:$L$16,AK$2,0)+(VLOOKUP($F497,'(참고)타워 스텟 가치'!$B$12:$L$16,AK$2,0)*$E497)</f>
        <v>0</v>
      </c>
      <c r="AL497">
        <f>VLOOKUP($F497,'(참고)타워 스텟 가치'!$B$12:$L$16,AL$2,0)+(VLOOKUP($F497,'(참고)타워 스텟 가치'!$B$12:$L$16,AL$2,0)*$E497)</f>
        <v>56.83999999999989</v>
      </c>
      <c r="AM497">
        <f>SUM('스테이지별 몬스터 스텟'!AD497*'(참고)타워 스텟 가치'!$Q$17,'스테이지별 몬스터 스텟'!AE497*'(참고)타워 스텟 가치'!$R$17,'스테이지별 몬스터 스텟'!AF497*'(참고)타워 스텟 가치'!$S$17,'스테이지별 몬스터 스텟'!AG497*'(참고)타워 스텟 가치'!$T$17,'스테이지별 몬스터 스텟'!AH497*'(참고)타워 스텟 가치'!$U$17,'스테이지별 몬스터 스텟'!AI497*'(참고)타워 스텟 가치'!$V$17,'스테이지별 몬스터 스텟'!AJ497*'(참고)타워 스텟 가치'!$W$17,'스테이지별 몬스터 스텟'!AK497*'(참고)타워 스텟 가치'!$X$17,'스테이지별 몬스터 스텟'!AL497*'(참고)타워 스텟 가치'!$Y$17)</f>
        <v>308325.53499999939</v>
      </c>
      <c r="AN497">
        <v>3</v>
      </c>
    </row>
    <row r="498" spans="3:40" x14ac:dyDescent="0.3">
      <c r="C498">
        <v>4</v>
      </c>
      <c r="D498">
        <f t="shared" si="23"/>
        <v>99</v>
      </c>
      <c r="E498" s="52">
        <f>VLOOKUP(D498,'스테이지별 난이도 설정'!B:C,2,0)</f>
        <v>39.599999999999923</v>
      </c>
      <c r="F498" t="str">
        <f t="shared" si="24"/>
        <v>유니크</v>
      </c>
      <c r="G498">
        <f t="shared" si="22"/>
        <v>6</v>
      </c>
      <c r="H498">
        <f>VLOOKUP($F498,'(참고)타워 스텟 가치'!$B$2:$L$6,H$2,0)+(VLOOKUP($F498,'(참고)타워 스텟 가치'!$B$2:$L$6,H$2,0)*$E498)</f>
        <v>1027.6874999999982</v>
      </c>
      <c r="I498">
        <f>VLOOKUP($F498,'(참고)타워 스텟 가치'!$B$2:$L$6,I$2,0)+(VLOOKUP($F498,'(참고)타워 스텟 가치'!$B$2:$L$6,I$2,0)*$E498)</f>
        <v>205.53749999999962</v>
      </c>
      <c r="J498">
        <f>VLOOKUP($F498,'(참고)타워 스텟 가치'!$B$2:$L$6,J$2,0)+(VLOOKUP($F498,'(참고)타워 스텟 가치'!$B$2:$L$6,J$2,0)*$E498)</f>
        <v>202999.99999999962</v>
      </c>
      <c r="K498">
        <f>VLOOKUP($F498,'(참고)타워 스텟 가치'!$B$2:$L$6,K$2,0)+(VLOOKUP($F498,'(참고)타워 스텟 가치'!$B$2:$L$6,K$2,0)*$E498)</f>
        <v>4110.7499999999927</v>
      </c>
      <c r="L498">
        <f>VLOOKUP($F498,'(참고)타워 스텟 가치'!$B$2:$L$6,L$2,0)+(VLOOKUP($F498,'(참고)타워 스텟 가치'!$B$2:$L$6,L$2,0)*$E498)</f>
        <v>68.512499999999875</v>
      </c>
      <c r="M498">
        <f>VLOOKUP($F498,'(참고)타워 스텟 가치'!$B$2:$L$6,M$2,0)+(VLOOKUP($F498,'(참고)타워 스텟 가치'!$B$2:$L$6,M$2,0)*$E498)</f>
        <v>12.179999999999977</v>
      </c>
      <c r="N498">
        <f>VLOOKUP($F498,'(참고)타워 스텟 가치'!$B$2:$L$6,N$2,0)+(VLOOKUP($F498,'(참고)타워 스텟 가치'!$B$2:$L$6,N$2,0)*$E498)</f>
        <v>0</v>
      </c>
      <c r="O498">
        <f>VLOOKUP($F498,'(참고)타워 스텟 가치'!$B$2:$L$6,O$2,0)+(VLOOKUP($F498,'(참고)타워 스텟 가치'!$B$2:$L$6,O$2,0)*$E498)</f>
        <v>0</v>
      </c>
      <c r="P498">
        <f>VLOOKUP($F498,'(참고)타워 스텟 가치'!$B$2:$L$6,P$2,0)+(VLOOKUP($F498,'(참고)타워 스텟 가치'!$B$2:$L$6,P$2,0)*$E498)</f>
        <v>40.599999999999923</v>
      </c>
      <c r="Q498">
        <f>SUM('스테이지별 몬스터 스텟'!H498*'(참고)타워 스텟 가치'!$Q$17,'스테이지별 몬스터 스텟'!I498*'(참고)타워 스텟 가치'!$R$17,'스테이지별 몬스터 스텟'!J498*'(참고)타워 스텟 가치'!$S$17,'스테이지별 몬스터 스텟'!K498*'(참고)타워 스텟 가치'!$T$17,'스테이지별 몬스터 스텟'!L498*'(참고)타워 스텟 가치'!$U$17,'스테이지별 몬스터 스텟'!M498*'(참고)타워 스텟 가치'!$V$17,'스테이지별 몬스터 스텟'!N498*'(참고)타워 스텟 가치'!$W$17,'스테이지별 몬스터 스텟'!O498*'(참고)타워 스텟 가치'!$X$17,'스테이지별 몬스터 스텟'!P498*'(참고)타워 스텟 가치'!$Y$17)</f>
        <v>315315.58624999947</v>
      </c>
      <c r="R498">
        <v>1</v>
      </c>
      <c r="S498">
        <f>VLOOKUP($F498,'(참고)타워 스텟 가치'!$B$7:$L$11,S$2,0)+(VLOOKUP($F498,'(참고)타워 스텟 가치'!$B$7:$L$11,S$2,0)*$E498)</f>
        <v>342.56249999999937</v>
      </c>
      <c r="T498">
        <f>VLOOKUP($F498,'(참고)타워 스텟 가치'!$B$7:$L$11,T$2,0)+(VLOOKUP($F498,'(참고)타워 스텟 가치'!$B$7:$L$11,T$2,0)*$E498)</f>
        <v>616.61249999999882</v>
      </c>
      <c r="U498">
        <f>VLOOKUP($F498,'(참고)타워 스텟 가치'!$B$7:$L$11,U$2,0)+(VLOOKUP($F498,'(참고)타워 스텟 가치'!$B$7:$L$11,U$2,0)*$E498)</f>
        <v>202999.99999999962</v>
      </c>
      <c r="V498">
        <f>VLOOKUP($F498,'(참고)타워 스텟 가치'!$B$7:$L$11,V$2,0)+(VLOOKUP($F498,'(참고)타워 스텟 가치'!$B$7:$L$11,V$2,0)*$E498)</f>
        <v>4110.7499999999927</v>
      </c>
      <c r="W498">
        <f>VLOOKUP($F498,'(참고)타워 스텟 가치'!$B$7:$L$11,W$2,0)+(VLOOKUP($F498,'(참고)타워 스텟 가치'!$B$7:$L$11,W$2,0)*$E498)</f>
        <v>68.512499999999875</v>
      </c>
      <c r="X498">
        <f>VLOOKUP($F498,'(참고)타워 스텟 가치'!$B$7:$L$11,X$2,0)+(VLOOKUP($F498,'(참고)타워 스텟 가치'!$B$7:$L$11,X$2,0)*$E498)</f>
        <v>12.179999999999977</v>
      </c>
      <c r="Y498">
        <f>VLOOKUP($F498,'(참고)타워 스텟 가치'!$B$7:$L$11,Y$2,0)+(VLOOKUP($F498,'(참고)타워 스텟 가치'!$B$7:$L$11,Y$2,0)*$E498)</f>
        <v>0</v>
      </c>
      <c r="Z498">
        <f>VLOOKUP($F498,'(참고)타워 스텟 가치'!$B$7:$L$11,Z$2,0)+(VLOOKUP($F498,'(참고)타워 스텟 가치'!$B$7:$L$11,Z$2,0)*$E498)</f>
        <v>0</v>
      </c>
      <c r="AA498">
        <f>VLOOKUP($F498,'(참고)타워 스텟 가치'!$B$7:$L$11,AA$2,0)+(VLOOKUP($F498,'(참고)타워 스텟 가치'!$B$7:$L$11,AA$2,0)*$E498)</f>
        <v>40.599999999999923</v>
      </c>
      <c r="AB498">
        <f>SUM('스테이지별 몬스터 스텟'!S498*'(참고)타워 스텟 가치'!$Q$17,'스테이지별 몬스터 스텟'!T498*'(참고)타워 스텟 가치'!$R$17,'스테이지별 몬스터 스텟'!U498*'(참고)타워 스텟 가치'!$S$17,'스테이지별 몬스터 스텟'!V498*'(참고)타워 스텟 가치'!$T$17,'스테이지별 몬스터 스텟'!W498*'(참고)타워 스텟 가치'!$U$17,'스테이지별 몬스터 스텟'!X498*'(참고)타워 스텟 가치'!$V$17,'스테이지별 몬스터 스텟'!Y498*'(참고)타워 스텟 가치'!$W$17,'스테이지별 몬스터 스텟'!Z498*'(참고)타워 스텟 가치'!$X$17,'스테이지별 몬스터 스텟'!AA498*'(참고)타워 스텟 가치'!$Y$17)</f>
        <v>314561.94874999946</v>
      </c>
      <c r="AC498">
        <v>2</v>
      </c>
      <c r="AD498">
        <f>VLOOKUP($F498,'(참고)타워 스텟 가치'!$B$12:$L$16,AD$2,0)+(VLOOKUP($F498,'(참고)타워 스텟 가치'!$B$12:$L$16,AD$2,0)*$E498)</f>
        <v>342.56249999999937</v>
      </c>
      <c r="AE498">
        <f>VLOOKUP($F498,'(참고)타워 스텟 가치'!$B$12:$L$16,AE$2,0)+(VLOOKUP($F498,'(참고)타워 스텟 가치'!$B$12:$L$16,AE$2,0)*$E498)</f>
        <v>411.07499999999925</v>
      </c>
      <c r="AF498">
        <f>VLOOKUP($F498,'(참고)타워 스텟 가치'!$B$12:$L$16,AF$2,0)+(VLOOKUP($F498,'(참고)타워 스텟 가치'!$B$12:$L$16,AF$2,0)*$E498)</f>
        <v>202999.99999999962</v>
      </c>
      <c r="AG498">
        <f>VLOOKUP($F498,'(참고)타워 스텟 가치'!$B$12:$L$16,AG$2,0)+(VLOOKUP($F498,'(참고)타워 스텟 가치'!$B$12:$L$16,AG$2,0)*$E498)</f>
        <v>2055.3749999999964</v>
      </c>
      <c r="AH498">
        <f>VLOOKUP($F498,'(참고)타워 스텟 가치'!$B$12:$L$16,AH$2,0)+(VLOOKUP($F498,'(참고)타워 스텟 가치'!$B$12:$L$16,AH$2,0)*$E498)</f>
        <v>68.512499999999875</v>
      </c>
      <c r="AI498">
        <f>VLOOKUP($F498,'(참고)타워 스텟 가치'!$B$12:$L$16,AI$2,0)+(VLOOKUP($F498,'(참고)타워 스텟 가치'!$B$12:$L$16,AI$2,0)*$E498)</f>
        <v>12.179999999999977</v>
      </c>
      <c r="AJ498">
        <f>VLOOKUP($F498,'(참고)타워 스텟 가치'!$B$12:$L$16,AJ$2,0)+(VLOOKUP($F498,'(참고)타워 스텟 가치'!$B$12:$L$16,AJ$2,0)*$E498)</f>
        <v>0</v>
      </c>
      <c r="AK498">
        <f>VLOOKUP($F498,'(참고)타워 스텟 가치'!$B$12:$L$16,AK$2,0)+(VLOOKUP($F498,'(참고)타워 스텟 가치'!$B$12:$L$16,AK$2,0)*$E498)</f>
        <v>0</v>
      </c>
      <c r="AL498">
        <f>VLOOKUP($F498,'(참고)타워 스텟 가치'!$B$12:$L$16,AL$2,0)+(VLOOKUP($F498,'(참고)타워 스텟 가치'!$B$12:$L$16,AL$2,0)*$E498)</f>
        <v>81.199999999999847</v>
      </c>
      <c r="AM498">
        <f>SUM('스테이지별 몬스터 스텟'!AD498*'(참고)타워 스텟 가치'!$Q$17,'스테이지별 몬스터 스텟'!AE498*'(참고)타워 스텟 가치'!$R$17,'스테이지별 몬스터 스텟'!AF498*'(참고)타워 스텟 가치'!$S$17,'스테이지별 몬스터 스텟'!AG498*'(참고)타워 스텟 가치'!$T$17,'스테이지별 몬스터 스텟'!AH498*'(참고)타워 스텟 가치'!$U$17,'스테이지별 몬스터 스텟'!AI498*'(참고)타워 스텟 가치'!$V$17,'스테이지별 몬스터 스텟'!AJ498*'(참고)타워 스텟 가치'!$W$17,'스테이지별 몬스터 스텟'!AK498*'(참고)타워 스텟 가치'!$X$17,'스테이지별 몬스터 스텟'!AL498*'(참고)타워 스텟 가치'!$Y$17)</f>
        <v>310224.09249999945</v>
      </c>
      <c r="AN498">
        <v>3</v>
      </c>
    </row>
    <row r="499" spans="3:40" x14ac:dyDescent="0.3">
      <c r="C499">
        <v>5</v>
      </c>
      <c r="D499">
        <f t="shared" si="23"/>
        <v>99</v>
      </c>
      <c r="E499" s="52">
        <f>VLOOKUP(D499,'스테이지별 난이도 설정'!B:C,2,0)</f>
        <v>39.599999999999923</v>
      </c>
      <c r="F499" t="str">
        <f t="shared" si="24"/>
        <v>스페셜</v>
      </c>
      <c r="G499">
        <f t="shared" si="22"/>
        <v>6</v>
      </c>
      <c r="H499">
        <f>VLOOKUP($F499,'(참고)타워 스텟 가치'!$B$2:$L$6,H$2,0)+(VLOOKUP($F499,'(참고)타워 스텟 가치'!$B$2:$L$6,H$2,0)*$E499)</f>
        <v>1541.531249999997</v>
      </c>
      <c r="I499">
        <f>VLOOKUP($F499,'(참고)타워 스텟 가치'!$B$2:$L$6,I$2,0)+(VLOOKUP($F499,'(참고)타워 스텟 가치'!$B$2:$L$6,I$2,0)*$E499)</f>
        <v>308.30624999999941</v>
      </c>
      <c r="J499">
        <f>VLOOKUP($F499,'(참고)타워 스텟 가치'!$B$2:$L$6,J$2,0)+(VLOOKUP($F499,'(참고)타워 스텟 가치'!$B$2:$L$6,J$2,0)*$E499)</f>
        <v>202999.99999999962</v>
      </c>
      <c r="K499">
        <f>VLOOKUP($F499,'(참고)타워 스텟 가치'!$B$2:$L$6,K$2,0)+(VLOOKUP($F499,'(참고)타워 스텟 가치'!$B$2:$L$6,K$2,0)*$E499)</f>
        <v>6166.1249999999882</v>
      </c>
      <c r="L499">
        <f>VLOOKUP($F499,'(참고)타워 스텟 가치'!$B$2:$L$6,L$2,0)+(VLOOKUP($F499,'(참고)타워 스텟 가치'!$B$2:$L$6,L$2,0)*$E499)</f>
        <v>102.76874999999981</v>
      </c>
      <c r="M499">
        <f>VLOOKUP($F499,'(참고)타워 스텟 가치'!$B$2:$L$6,M$2,0)+(VLOOKUP($F499,'(참고)타워 스텟 가치'!$B$2:$L$6,M$2,0)*$E499)</f>
        <v>12.179999999999977</v>
      </c>
      <c r="N499">
        <f>VLOOKUP($F499,'(참고)타워 스텟 가치'!$B$2:$L$6,N$2,0)+(VLOOKUP($F499,'(참고)타워 스텟 가치'!$B$2:$L$6,N$2,0)*$E499)</f>
        <v>0</v>
      </c>
      <c r="O499">
        <f>VLOOKUP($F499,'(참고)타워 스텟 가치'!$B$2:$L$6,O$2,0)+(VLOOKUP($F499,'(참고)타워 스텟 가치'!$B$2:$L$6,O$2,0)*$E499)</f>
        <v>0</v>
      </c>
      <c r="P499">
        <f>VLOOKUP($F499,'(참고)타워 스텟 가치'!$B$2:$L$6,P$2,0)+(VLOOKUP($F499,'(참고)타워 스텟 가치'!$B$2:$L$6,P$2,0)*$E499)</f>
        <v>40.599999999999923</v>
      </c>
      <c r="Q499">
        <f>SUM('스테이지별 몬스터 스텟'!H499*'(참고)타워 스텟 가치'!$Q$17,'스테이지별 몬스터 스텟'!I499*'(참고)타워 스텟 가치'!$R$17,'스테이지별 몬스터 스텟'!J499*'(참고)타워 스텟 가치'!$S$17,'스테이지별 몬스터 스텟'!K499*'(참고)타워 스텟 가치'!$T$17,'스테이지별 몬스터 스텟'!L499*'(참고)타워 스텟 가치'!$U$17,'스테이지별 몬스터 스텟'!M499*'(참고)타워 스텟 가치'!$V$17,'스테이지별 몬스터 스텟'!N499*'(참고)타워 스텟 가치'!$W$17,'스테이지별 몬스터 스텟'!O499*'(참고)타워 스텟 가치'!$X$17,'스테이지별 몬스터 스텟'!P499*'(참고)타워 스텟 가치'!$Y$17)</f>
        <v>320676.68937499938</v>
      </c>
      <c r="R499">
        <v>1</v>
      </c>
      <c r="S499">
        <f>VLOOKUP($F499,'(참고)타워 스텟 가치'!$B$7:$L$11,S$2,0)+(VLOOKUP($F499,'(참고)타워 스텟 가치'!$B$7:$L$11,S$2,0)*$E499)</f>
        <v>513.84374999999909</v>
      </c>
      <c r="T499">
        <f>VLOOKUP($F499,'(참고)타워 스텟 가치'!$B$7:$L$11,T$2,0)+(VLOOKUP($F499,'(참고)타워 스텟 가치'!$B$7:$L$11,T$2,0)*$E499)</f>
        <v>924.91874999999823</v>
      </c>
      <c r="U499">
        <f>VLOOKUP($F499,'(참고)타워 스텟 가치'!$B$7:$L$11,U$2,0)+(VLOOKUP($F499,'(참고)타워 스텟 가치'!$B$7:$L$11,U$2,0)*$E499)</f>
        <v>202999.99999999962</v>
      </c>
      <c r="V499">
        <f>VLOOKUP($F499,'(참고)타워 스텟 가치'!$B$7:$L$11,V$2,0)+(VLOOKUP($F499,'(참고)타워 스텟 가치'!$B$7:$L$11,V$2,0)*$E499)</f>
        <v>6166.1249999999882</v>
      </c>
      <c r="W499">
        <f>VLOOKUP($F499,'(참고)타워 스텟 가치'!$B$7:$L$11,W$2,0)+(VLOOKUP($F499,'(참고)타워 스텟 가치'!$B$7:$L$11,W$2,0)*$E499)</f>
        <v>102.76874999999981</v>
      </c>
      <c r="X499">
        <f>VLOOKUP($F499,'(참고)타워 스텟 가치'!$B$7:$L$11,X$2,0)+(VLOOKUP($F499,'(참고)타워 스텟 가치'!$B$7:$L$11,X$2,0)*$E499)</f>
        <v>12.179999999999977</v>
      </c>
      <c r="Y499">
        <f>VLOOKUP($F499,'(참고)타워 스텟 가치'!$B$7:$L$11,Y$2,0)+(VLOOKUP($F499,'(참고)타워 스텟 가치'!$B$7:$L$11,Y$2,0)*$E499)</f>
        <v>0</v>
      </c>
      <c r="Z499">
        <f>VLOOKUP($F499,'(참고)타워 스텟 가치'!$B$7:$L$11,Z$2,0)+(VLOOKUP($F499,'(참고)타워 스텟 가치'!$B$7:$L$11,Z$2,0)*$E499)</f>
        <v>0</v>
      </c>
      <c r="AA499">
        <f>VLOOKUP($F499,'(참고)타워 스텟 가치'!$B$7:$L$11,AA$2,0)+(VLOOKUP($F499,'(참고)타워 스텟 가치'!$B$7:$L$11,AA$2,0)*$E499)</f>
        <v>40.599999999999923</v>
      </c>
      <c r="AB499">
        <f>SUM('스테이지별 몬스터 스텟'!S499*'(참고)타워 스텟 가치'!$Q$17,'스테이지별 몬스터 스텟'!T499*'(참고)타워 스텟 가치'!$R$17,'스테이지별 몬스터 스텟'!U499*'(참고)타워 스텟 가치'!$S$17,'스테이지별 몬스터 스텟'!V499*'(참고)타워 스텟 가치'!$T$17,'스테이지별 몬스터 스텟'!W499*'(참고)타워 스텟 가치'!$U$17,'스테이지별 몬스터 스텟'!X499*'(참고)타워 스텟 가치'!$V$17,'스테이지별 몬스터 스텟'!Y499*'(참고)타워 스텟 가치'!$W$17,'스테이지별 몬스터 스텟'!Z499*'(참고)타워 스텟 가치'!$X$17,'스테이지별 몬스터 스텟'!AA499*'(참고)타워 스텟 가치'!$Y$17)</f>
        <v>319546.23312499939</v>
      </c>
      <c r="AC499">
        <v>2</v>
      </c>
      <c r="AD499">
        <f>VLOOKUP($F499,'(참고)타워 스텟 가치'!$B$12:$L$16,AD$2,0)+(VLOOKUP($F499,'(참고)타워 스텟 가치'!$B$12:$L$16,AD$2,0)*$E499)</f>
        <v>513.84374999999909</v>
      </c>
      <c r="AE499">
        <f>VLOOKUP($F499,'(참고)타워 스텟 가치'!$B$12:$L$16,AE$2,0)+(VLOOKUP($F499,'(참고)타워 스텟 가치'!$B$12:$L$16,AE$2,0)*$E499)</f>
        <v>616.61249999999882</v>
      </c>
      <c r="AF499">
        <f>VLOOKUP($F499,'(참고)타워 스텟 가치'!$B$12:$L$16,AF$2,0)+(VLOOKUP($F499,'(참고)타워 스텟 가치'!$B$12:$L$16,AF$2,0)*$E499)</f>
        <v>202999.99999999962</v>
      </c>
      <c r="AG499">
        <f>VLOOKUP($F499,'(참고)타워 스텟 가치'!$B$12:$L$16,AG$2,0)+(VLOOKUP($F499,'(참고)타워 스텟 가치'!$B$12:$L$16,AG$2,0)*$E499)</f>
        <v>3083.0624999999941</v>
      </c>
      <c r="AH499">
        <f>VLOOKUP($F499,'(참고)타워 스텟 가치'!$B$12:$L$16,AH$2,0)+(VLOOKUP($F499,'(참고)타워 스텟 가치'!$B$12:$L$16,AH$2,0)*$E499)</f>
        <v>102.76874999999981</v>
      </c>
      <c r="AI499">
        <f>VLOOKUP($F499,'(참고)타워 스텟 가치'!$B$12:$L$16,AI$2,0)+(VLOOKUP($F499,'(참고)타워 스텟 가치'!$B$12:$L$16,AI$2,0)*$E499)</f>
        <v>12.179999999999977</v>
      </c>
      <c r="AJ499">
        <f>VLOOKUP($F499,'(참고)타워 스텟 가치'!$B$12:$L$16,AJ$2,0)+(VLOOKUP($F499,'(참고)타워 스텟 가치'!$B$12:$L$16,AJ$2,0)*$E499)</f>
        <v>0</v>
      </c>
      <c r="AK499">
        <f>VLOOKUP($F499,'(참고)타워 스텟 가치'!$B$12:$L$16,AK$2,0)+(VLOOKUP($F499,'(참고)타워 스텟 가치'!$B$12:$L$16,AK$2,0)*$E499)</f>
        <v>0</v>
      </c>
      <c r="AL499">
        <f>VLOOKUP($F499,'(참고)타워 스텟 가치'!$B$12:$L$16,AL$2,0)+(VLOOKUP($F499,'(참고)타워 스텟 가치'!$B$12:$L$16,AL$2,0)*$E499)</f>
        <v>81.199999999999847</v>
      </c>
      <c r="AM499">
        <f>SUM('스테이지별 몬스터 스텟'!AD499*'(참고)타워 스텟 가치'!$Q$17,'스테이지별 몬스터 스텟'!AE499*'(참고)타워 스텟 가치'!$R$17,'스테이지별 몬스터 스텟'!AF499*'(참고)타워 스텟 가치'!$S$17,'스테이지별 몬스터 스텟'!AG499*'(참고)타워 스텟 가치'!$T$17,'스테이지별 몬스터 스텟'!AH499*'(참고)타워 스텟 가치'!$U$17,'스테이지별 몬스터 스텟'!AI499*'(참고)타워 스텟 가치'!$V$17,'스테이지별 몬스터 스텟'!AJ499*'(참고)타워 스텟 가치'!$W$17,'스테이지별 몬스터 스텟'!AK499*'(참고)타워 스텟 가치'!$X$17,'스테이지별 몬스터 스텟'!AL499*'(참고)타워 스텟 가치'!$Y$17)</f>
        <v>312998.84874999942</v>
      </c>
      <c r="AN499">
        <v>3</v>
      </c>
    </row>
    <row r="500" spans="3:40" x14ac:dyDescent="0.3">
      <c r="C500">
        <v>1</v>
      </c>
      <c r="D500">
        <f t="shared" si="23"/>
        <v>100</v>
      </c>
      <c r="E500" s="52">
        <f>VLOOKUP(D500,'스테이지별 난이도 설정'!B:C,2,0)</f>
        <v>39.999999999999922</v>
      </c>
      <c r="F500" t="str">
        <f t="shared" si="24"/>
        <v>일반</v>
      </c>
      <c r="G500">
        <f t="shared" si="22"/>
        <v>6</v>
      </c>
      <c r="H500">
        <f>VLOOKUP($F500,'(참고)타워 스텟 가치'!$B$2:$L$6,H$2,0)+(VLOOKUP($F500,'(참고)타워 스텟 가치'!$B$2:$L$6,H$2,0)*$E500)</f>
        <v>307.49999999999943</v>
      </c>
      <c r="I500">
        <f>VLOOKUP($F500,'(참고)타워 스텟 가치'!$B$2:$L$6,I$2,0)+(VLOOKUP($F500,'(참고)타워 스텟 가치'!$B$2:$L$6,I$2,0)*$E500)</f>
        <v>61.499999999999886</v>
      </c>
      <c r="J500">
        <f>VLOOKUP($F500,'(참고)타워 스텟 가치'!$B$2:$L$6,J$2,0)+(VLOOKUP($F500,'(참고)타워 스텟 가치'!$B$2:$L$6,J$2,0)*$E500)</f>
        <v>204999.99999999962</v>
      </c>
      <c r="K500">
        <f>VLOOKUP($F500,'(참고)타워 스텟 가치'!$B$2:$L$6,K$2,0)+(VLOOKUP($F500,'(참고)타워 스텟 가치'!$B$2:$L$6,K$2,0)*$E500)</f>
        <v>1229.9999999999977</v>
      </c>
      <c r="L500">
        <f>VLOOKUP($F500,'(참고)타워 스텟 가치'!$B$2:$L$6,L$2,0)+(VLOOKUP($F500,'(참고)타워 스텟 가치'!$B$2:$L$6,L$2,0)*$E500)</f>
        <v>20.499999999999961</v>
      </c>
      <c r="M500">
        <f>VLOOKUP($F500,'(참고)타워 스텟 가치'!$B$2:$L$6,M$2,0)+(VLOOKUP($F500,'(참고)타워 스텟 가치'!$B$2:$L$6,M$2,0)*$E500)</f>
        <v>12.299999999999978</v>
      </c>
      <c r="N500">
        <f>VLOOKUP($F500,'(참고)타워 스텟 가치'!$B$2:$L$6,N$2,0)+(VLOOKUP($F500,'(참고)타워 스텟 가치'!$B$2:$L$6,N$2,0)*$E500)</f>
        <v>0</v>
      </c>
      <c r="O500">
        <f>VLOOKUP($F500,'(참고)타워 스텟 가치'!$B$2:$L$6,O$2,0)+(VLOOKUP($F500,'(참고)타워 스텟 가치'!$B$2:$L$6,O$2,0)*$E500)</f>
        <v>0</v>
      </c>
      <c r="P500">
        <f>VLOOKUP($F500,'(참고)타워 스텟 가치'!$B$2:$L$6,P$2,0)+(VLOOKUP($F500,'(참고)타워 스텟 가치'!$B$2:$L$6,P$2,0)*$E500)</f>
        <v>28.699999999999942</v>
      </c>
      <c r="Q500">
        <f>SUM('스테이지별 몬스터 스텟'!H500*'(참고)타워 스텟 가치'!$Q$17,'스테이지별 몬스터 스텟'!I500*'(참고)타워 스텟 가치'!$R$17,'스테이지별 몬스터 스텟'!J500*'(참고)타워 스텟 가치'!$S$17,'스테이지별 몬스터 스텟'!K500*'(참고)타워 스텟 가치'!$T$17,'스테이지별 몬스터 스텟'!L500*'(참고)타워 스텟 가치'!$U$17,'스테이지별 몬스터 스텟'!M500*'(참고)타워 스텟 가치'!$V$17,'스테이지별 몬스터 스텟'!N500*'(참고)타워 스텟 가치'!$W$17,'스테이지별 몬스터 스텟'!O500*'(참고)타워 스텟 가치'!$X$17,'스테이지별 몬스터 스텟'!P500*'(참고)타워 스텟 가치'!$Y$17)</f>
        <v>310777.94999999943</v>
      </c>
      <c r="R500">
        <v>1</v>
      </c>
      <c r="S500">
        <f>VLOOKUP($F500,'(참고)타워 스텟 가치'!$B$7:$L$11,S$2,0)+(VLOOKUP($F500,'(참고)타워 스텟 가치'!$B$7:$L$11,S$2,0)*$E500)</f>
        <v>102.4999999999998</v>
      </c>
      <c r="T500">
        <f>VLOOKUP($F500,'(참고)타워 스텟 가치'!$B$7:$L$11,T$2,0)+(VLOOKUP($F500,'(참고)타워 스텟 가치'!$B$7:$L$11,T$2,0)*$E500)</f>
        <v>184.49999999999966</v>
      </c>
      <c r="U500">
        <f>VLOOKUP($F500,'(참고)타워 스텟 가치'!$B$7:$L$11,U$2,0)+(VLOOKUP($F500,'(참고)타워 스텟 가치'!$B$7:$L$11,U$2,0)*$E500)</f>
        <v>204999.99999999962</v>
      </c>
      <c r="V500">
        <f>VLOOKUP($F500,'(참고)타워 스텟 가치'!$B$7:$L$11,V$2,0)+(VLOOKUP($F500,'(참고)타워 스텟 가치'!$B$7:$L$11,V$2,0)*$E500)</f>
        <v>1229.9999999999977</v>
      </c>
      <c r="W500">
        <f>VLOOKUP($F500,'(참고)타워 스텟 가치'!$B$7:$L$11,W$2,0)+(VLOOKUP($F500,'(참고)타워 스텟 가치'!$B$7:$L$11,W$2,0)*$E500)</f>
        <v>20.499999999999961</v>
      </c>
      <c r="X500">
        <f>VLOOKUP($F500,'(참고)타워 스텟 가치'!$B$7:$L$11,X$2,0)+(VLOOKUP($F500,'(참고)타워 스텟 가치'!$B$7:$L$11,X$2,0)*$E500)</f>
        <v>12.299999999999978</v>
      </c>
      <c r="Y500">
        <f>VLOOKUP($F500,'(참고)타워 스텟 가치'!$B$7:$L$11,Y$2,0)+(VLOOKUP($F500,'(참고)타워 스텟 가치'!$B$7:$L$11,Y$2,0)*$E500)</f>
        <v>0</v>
      </c>
      <c r="Z500">
        <f>VLOOKUP($F500,'(참고)타워 스텟 가치'!$B$7:$L$11,Z$2,0)+(VLOOKUP($F500,'(참고)타워 스텟 가치'!$B$7:$L$11,Z$2,0)*$E500)</f>
        <v>0</v>
      </c>
      <c r="AA500">
        <f>VLOOKUP($F500,'(참고)타워 스텟 가치'!$B$7:$L$11,AA$2,0)+(VLOOKUP($F500,'(참고)타워 스텟 가치'!$B$7:$L$11,AA$2,0)*$E500)</f>
        <v>28.699999999999942</v>
      </c>
      <c r="AB500">
        <f>SUM('스테이지별 몬스터 스텟'!S500*'(참고)타워 스텟 가치'!$Q$17,'스테이지별 몬스터 스텟'!T500*'(참고)타워 스텟 가치'!$R$17,'스테이지별 몬스터 스텟'!U500*'(참고)타워 스텟 가치'!$S$17,'스테이지별 몬스터 스텟'!V500*'(참고)타워 스텟 가치'!$T$17,'스테이지별 몬스터 스텟'!W500*'(참고)타워 스텟 가치'!$U$17,'스테이지별 몬스터 스텟'!X500*'(참고)타워 스텟 가치'!$V$17,'스테이지별 몬스터 스텟'!Y500*'(참고)타워 스텟 가치'!$W$17,'스테이지별 몬스터 스텟'!Z500*'(참고)타워 스텟 가치'!$X$17,'스테이지별 몬스터 스텟'!AA500*'(참고)타워 스텟 가치'!$Y$17)</f>
        <v>310552.44999999943</v>
      </c>
      <c r="AC500">
        <v>2</v>
      </c>
      <c r="AD500">
        <f>VLOOKUP($F500,'(참고)타워 스텟 가치'!$B$12:$L$16,AD$2,0)+(VLOOKUP($F500,'(참고)타워 스텟 가치'!$B$12:$L$16,AD$2,0)*$E500)</f>
        <v>102.4999999999998</v>
      </c>
      <c r="AE500">
        <f>VLOOKUP($F500,'(참고)타워 스텟 가치'!$B$12:$L$16,AE$2,0)+(VLOOKUP($F500,'(참고)타워 스텟 가치'!$B$12:$L$16,AE$2,0)*$E500)</f>
        <v>122.99999999999977</v>
      </c>
      <c r="AF500">
        <f>VLOOKUP($F500,'(참고)타워 스텟 가치'!$B$12:$L$16,AF$2,0)+(VLOOKUP($F500,'(참고)타워 스텟 가치'!$B$12:$L$16,AF$2,0)*$E500)</f>
        <v>204999.99999999962</v>
      </c>
      <c r="AG500">
        <f>VLOOKUP($F500,'(참고)타워 스텟 가치'!$B$12:$L$16,AG$2,0)+(VLOOKUP($F500,'(참고)타워 스텟 가치'!$B$12:$L$16,AG$2,0)*$E500)</f>
        <v>614.99999999999886</v>
      </c>
      <c r="AH500">
        <f>VLOOKUP($F500,'(참고)타워 스텟 가치'!$B$12:$L$16,AH$2,0)+(VLOOKUP($F500,'(참고)타워 스텟 가치'!$B$12:$L$16,AH$2,0)*$E500)</f>
        <v>20.499999999999961</v>
      </c>
      <c r="AI500">
        <f>VLOOKUP($F500,'(참고)타워 스텟 가치'!$B$12:$L$16,AI$2,0)+(VLOOKUP($F500,'(참고)타워 스텟 가치'!$B$12:$L$16,AI$2,0)*$E500)</f>
        <v>12.299999999999978</v>
      </c>
      <c r="AJ500">
        <f>VLOOKUP($F500,'(참고)타워 스텟 가치'!$B$12:$L$16,AJ$2,0)+(VLOOKUP($F500,'(참고)타워 스텟 가치'!$B$12:$L$16,AJ$2,0)*$E500)</f>
        <v>0</v>
      </c>
      <c r="AK500">
        <f>VLOOKUP($F500,'(참고)타워 스텟 가치'!$B$12:$L$16,AK$2,0)+(VLOOKUP($F500,'(참고)타워 스텟 가치'!$B$12:$L$16,AK$2,0)*$E500)</f>
        <v>0</v>
      </c>
      <c r="AL500">
        <f>VLOOKUP($F500,'(참고)타워 스텟 가치'!$B$12:$L$16,AL$2,0)+(VLOOKUP($F500,'(참고)타워 스텟 가치'!$B$12:$L$16,AL$2,0)*$E500)</f>
        <v>57.399999999999885</v>
      </c>
      <c r="AM500">
        <f>SUM('스테이지별 몬스터 스텟'!AD500*'(참고)타워 스텟 가치'!$Q$17,'스테이지별 몬스터 스텟'!AE500*'(참고)타워 스텟 가치'!$R$17,'스테이지별 몬스터 스텟'!AF500*'(참고)타워 스텟 가치'!$S$17,'스테이지별 몬스터 스텟'!AG500*'(참고)타워 스텟 가치'!$T$17,'스테이지별 몬스터 스텟'!AH500*'(참고)타워 스텟 가치'!$U$17,'스테이지별 몬스터 스텟'!AI500*'(참고)타워 스텟 가치'!$V$17,'스테이지별 몬스터 스텟'!AJ500*'(참고)타워 스텟 가치'!$W$17,'스테이지별 몬스터 스텟'!AK500*'(참고)타워 스텟 가치'!$X$17,'스테이지별 몬스터 스텟'!AL500*'(참고)타워 스텟 가치'!$Y$17)</f>
        <v>309287.59999999939</v>
      </c>
      <c r="AN500">
        <v>3</v>
      </c>
    </row>
    <row r="501" spans="3:40" x14ac:dyDescent="0.3">
      <c r="C501">
        <v>2</v>
      </c>
      <c r="D501">
        <f t="shared" si="23"/>
        <v>100</v>
      </c>
      <c r="E501" s="52">
        <f>VLOOKUP(D501,'스테이지별 난이도 설정'!B:C,2,0)</f>
        <v>39.999999999999922</v>
      </c>
      <c r="F501" t="str">
        <f t="shared" si="24"/>
        <v>레어</v>
      </c>
      <c r="G501">
        <f t="shared" si="22"/>
        <v>6</v>
      </c>
      <c r="H501">
        <f>VLOOKUP($F501,'(참고)타워 스텟 가치'!$B$2:$L$6,H$2,0)+(VLOOKUP($F501,'(참고)타워 스텟 가치'!$B$2:$L$6,H$2,0)*$E501)</f>
        <v>461.24999999999915</v>
      </c>
      <c r="I501">
        <f>VLOOKUP($F501,'(참고)타워 스텟 가치'!$B$2:$L$6,I$2,0)+(VLOOKUP($F501,'(참고)타워 스텟 가치'!$B$2:$L$6,I$2,0)*$E501)</f>
        <v>92.249999999999829</v>
      </c>
      <c r="J501">
        <f>VLOOKUP($F501,'(참고)타워 스텟 가치'!$B$2:$L$6,J$2,0)+(VLOOKUP($F501,'(참고)타워 스텟 가치'!$B$2:$L$6,J$2,0)*$E501)</f>
        <v>204999.99999999962</v>
      </c>
      <c r="K501">
        <f>VLOOKUP($F501,'(참고)타워 스텟 가치'!$B$2:$L$6,K$2,0)+(VLOOKUP($F501,'(참고)타워 스텟 가치'!$B$2:$L$6,K$2,0)*$E501)</f>
        <v>1844.9999999999966</v>
      </c>
      <c r="L501">
        <f>VLOOKUP($F501,'(참고)타워 스텟 가치'!$B$2:$L$6,L$2,0)+(VLOOKUP($F501,'(참고)타워 스텟 가치'!$B$2:$L$6,L$2,0)*$E501)</f>
        <v>30.749999999999943</v>
      </c>
      <c r="M501">
        <f>VLOOKUP($F501,'(참고)타워 스텟 가치'!$B$2:$L$6,M$2,0)+(VLOOKUP($F501,'(참고)타워 스텟 가치'!$B$2:$L$6,M$2,0)*$E501)</f>
        <v>12.299999999999978</v>
      </c>
      <c r="N501">
        <f>VLOOKUP($F501,'(참고)타워 스텟 가치'!$B$2:$L$6,N$2,0)+(VLOOKUP($F501,'(참고)타워 스텟 가치'!$B$2:$L$6,N$2,0)*$E501)</f>
        <v>0</v>
      </c>
      <c r="O501">
        <f>VLOOKUP($F501,'(참고)타워 스텟 가치'!$B$2:$L$6,O$2,0)+(VLOOKUP($F501,'(참고)타워 스텟 가치'!$B$2:$L$6,O$2,0)*$E501)</f>
        <v>0</v>
      </c>
      <c r="P501">
        <f>VLOOKUP($F501,'(참고)타워 스텟 가치'!$B$2:$L$6,P$2,0)+(VLOOKUP($F501,'(참고)타워 스텟 가치'!$B$2:$L$6,P$2,0)*$E501)</f>
        <v>28.699999999999942</v>
      </c>
      <c r="Q501">
        <f>SUM('스테이지별 몬스터 스텟'!H501*'(참고)타워 스텟 가치'!$Q$17,'스테이지별 몬스터 스텟'!I501*'(참고)타워 스텟 가치'!$R$17,'스테이지별 몬스터 스텟'!J501*'(참고)타워 스텟 가치'!$S$17,'스테이지별 몬스터 스텟'!K501*'(참고)타워 스텟 가치'!$T$17,'스테이지별 몬스터 스텟'!L501*'(참고)타워 스텟 가치'!$U$17,'스테이지별 몬스터 스텟'!M501*'(참고)타워 스텟 가치'!$V$17,'스테이지별 몬스터 스텟'!N501*'(참고)타워 스텟 가치'!$W$17,'스테이지별 몬스터 스텟'!O501*'(참고)타워 스텟 가치'!$X$17,'스테이지별 몬스터 스텟'!P501*'(참고)타워 스텟 가치'!$Y$17)</f>
        <v>312382.07499999943</v>
      </c>
      <c r="R501">
        <v>1</v>
      </c>
      <c r="S501">
        <f>VLOOKUP($F501,'(참고)타워 스텟 가치'!$B$7:$L$11,S$2,0)+(VLOOKUP($F501,'(참고)타워 스텟 가치'!$B$7:$L$11,S$2,0)*$E501)</f>
        <v>153.74999999999972</v>
      </c>
      <c r="T501">
        <f>VLOOKUP($F501,'(참고)타워 스텟 가치'!$B$7:$L$11,T$2,0)+(VLOOKUP($F501,'(참고)타워 스텟 가치'!$B$7:$L$11,T$2,0)*$E501)</f>
        <v>276.74999999999949</v>
      </c>
      <c r="U501">
        <f>VLOOKUP($F501,'(참고)타워 스텟 가치'!$B$7:$L$11,U$2,0)+(VLOOKUP($F501,'(참고)타워 스텟 가치'!$B$7:$L$11,U$2,0)*$E501)</f>
        <v>204999.99999999962</v>
      </c>
      <c r="V501">
        <f>VLOOKUP($F501,'(참고)타워 스텟 가치'!$B$7:$L$11,V$2,0)+(VLOOKUP($F501,'(참고)타워 스텟 가치'!$B$7:$L$11,V$2,0)*$E501)</f>
        <v>1844.9999999999966</v>
      </c>
      <c r="W501">
        <f>VLOOKUP($F501,'(참고)타워 스텟 가치'!$B$7:$L$11,W$2,0)+(VLOOKUP($F501,'(참고)타워 스텟 가치'!$B$7:$L$11,W$2,0)*$E501)</f>
        <v>30.749999999999943</v>
      </c>
      <c r="X501">
        <f>VLOOKUP($F501,'(참고)타워 스텟 가치'!$B$7:$L$11,X$2,0)+(VLOOKUP($F501,'(참고)타워 스텟 가치'!$B$7:$L$11,X$2,0)*$E501)</f>
        <v>12.299999999999978</v>
      </c>
      <c r="Y501">
        <f>VLOOKUP($F501,'(참고)타워 스텟 가치'!$B$7:$L$11,Y$2,0)+(VLOOKUP($F501,'(참고)타워 스텟 가치'!$B$7:$L$11,Y$2,0)*$E501)</f>
        <v>0</v>
      </c>
      <c r="Z501">
        <f>VLOOKUP($F501,'(참고)타워 스텟 가치'!$B$7:$L$11,Z$2,0)+(VLOOKUP($F501,'(참고)타워 스텟 가치'!$B$7:$L$11,Z$2,0)*$E501)</f>
        <v>0</v>
      </c>
      <c r="AA501">
        <f>VLOOKUP($F501,'(참고)타워 스텟 가치'!$B$7:$L$11,AA$2,0)+(VLOOKUP($F501,'(참고)타워 스텟 가치'!$B$7:$L$11,AA$2,0)*$E501)</f>
        <v>28.699999999999942</v>
      </c>
      <c r="AB501">
        <f>SUM('스테이지별 몬스터 스텟'!S501*'(참고)타워 스텟 가치'!$Q$17,'스테이지별 몬스터 스텟'!T501*'(참고)타워 스텟 가치'!$R$17,'스테이지별 몬스터 스텟'!U501*'(참고)타워 스텟 가치'!$S$17,'스테이지별 몬스터 스텟'!V501*'(참고)타워 스텟 가치'!$T$17,'스테이지별 몬스터 스텟'!W501*'(참고)타워 스텟 가치'!$U$17,'스테이지별 몬스터 스텟'!X501*'(참고)타워 스텟 가치'!$V$17,'스테이지별 몬스터 스텟'!Y501*'(참고)타워 스텟 가치'!$W$17,'스테이지별 몬스터 스텟'!Z501*'(참고)타워 스텟 가치'!$X$17,'스테이지별 몬스터 스텟'!AA501*'(참고)타워 스텟 가치'!$Y$17)</f>
        <v>312043.82499999943</v>
      </c>
      <c r="AC501">
        <v>2</v>
      </c>
      <c r="AD501">
        <f>VLOOKUP($F501,'(참고)타워 스텟 가치'!$B$12:$L$16,AD$2,0)+(VLOOKUP($F501,'(참고)타워 스텟 가치'!$B$12:$L$16,AD$2,0)*$E501)</f>
        <v>153.74999999999972</v>
      </c>
      <c r="AE501">
        <f>VLOOKUP($F501,'(참고)타워 스텟 가치'!$B$12:$L$16,AE$2,0)+(VLOOKUP($F501,'(참고)타워 스텟 가치'!$B$12:$L$16,AE$2,0)*$E501)</f>
        <v>184.49999999999966</v>
      </c>
      <c r="AF501">
        <f>VLOOKUP($F501,'(참고)타워 스텟 가치'!$B$12:$L$16,AF$2,0)+(VLOOKUP($F501,'(참고)타워 스텟 가치'!$B$12:$L$16,AF$2,0)*$E501)</f>
        <v>204999.99999999962</v>
      </c>
      <c r="AG501">
        <f>VLOOKUP($F501,'(참고)타워 스텟 가치'!$B$12:$L$16,AG$2,0)+(VLOOKUP($F501,'(참고)타워 스텟 가치'!$B$12:$L$16,AG$2,0)*$E501)</f>
        <v>922.49999999999829</v>
      </c>
      <c r="AH501">
        <f>VLOOKUP($F501,'(참고)타워 스텟 가치'!$B$12:$L$16,AH$2,0)+(VLOOKUP($F501,'(참고)타워 스텟 가치'!$B$12:$L$16,AH$2,0)*$E501)</f>
        <v>30.749999999999943</v>
      </c>
      <c r="AI501">
        <f>VLOOKUP($F501,'(참고)타워 스텟 가치'!$B$12:$L$16,AI$2,0)+(VLOOKUP($F501,'(참고)타워 스텟 가치'!$B$12:$L$16,AI$2,0)*$E501)</f>
        <v>12.299999999999978</v>
      </c>
      <c r="AJ501">
        <f>VLOOKUP($F501,'(참고)타워 스텟 가치'!$B$12:$L$16,AJ$2,0)+(VLOOKUP($F501,'(참고)타워 스텟 가치'!$B$12:$L$16,AJ$2,0)*$E501)</f>
        <v>0</v>
      </c>
      <c r="AK501">
        <f>VLOOKUP($F501,'(참고)타워 스텟 가치'!$B$12:$L$16,AK$2,0)+(VLOOKUP($F501,'(참고)타워 스텟 가치'!$B$12:$L$16,AK$2,0)*$E501)</f>
        <v>0</v>
      </c>
      <c r="AL501">
        <f>VLOOKUP($F501,'(참고)타워 스텟 가치'!$B$12:$L$16,AL$2,0)+(VLOOKUP($F501,'(참고)타워 스텟 가치'!$B$12:$L$16,AL$2,0)*$E501)</f>
        <v>57.399999999999885</v>
      </c>
      <c r="AM501">
        <f>SUM('스테이지별 몬스터 스텟'!AD501*'(참고)타워 스텟 가치'!$Q$17,'스테이지별 몬스터 스텟'!AE501*'(참고)타워 스텟 가치'!$R$17,'스테이지별 몬스터 스텟'!AF501*'(참고)타워 스텟 가치'!$S$17,'스테이지별 몬스터 스텟'!AG501*'(참고)타워 스텟 가치'!$T$17,'스테이지별 몬스터 스텟'!AH501*'(참고)타워 스텟 가치'!$U$17,'스테이지별 몬스터 스텟'!AI501*'(참고)타워 스텟 가치'!$V$17,'스테이지별 몬스터 스텟'!AJ501*'(참고)타워 스텟 가치'!$W$17,'스테이지별 몬스터 스텟'!AK501*'(참고)타워 스텟 가치'!$X$17,'스테이지별 몬스터 스텟'!AL501*'(참고)타워 스텟 가치'!$Y$17)</f>
        <v>310117.84999999939</v>
      </c>
      <c r="AN501">
        <v>3</v>
      </c>
    </row>
    <row r="502" spans="3:40" x14ac:dyDescent="0.3">
      <c r="C502">
        <v>3</v>
      </c>
      <c r="D502">
        <f t="shared" si="23"/>
        <v>100</v>
      </c>
      <c r="E502" s="52">
        <f>VLOOKUP(D502,'스테이지별 난이도 설정'!B:C,2,0)</f>
        <v>39.999999999999922</v>
      </c>
      <c r="F502" t="str">
        <f t="shared" si="24"/>
        <v>에픽</v>
      </c>
      <c r="G502">
        <f t="shared" si="22"/>
        <v>6</v>
      </c>
      <c r="H502">
        <f>VLOOKUP($F502,'(참고)타워 스텟 가치'!$B$2:$L$6,H$2,0)+(VLOOKUP($F502,'(참고)타워 스텟 가치'!$B$2:$L$6,H$2,0)*$E502)</f>
        <v>691.87499999999864</v>
      </c>
      <c r="I502">
        <f>VLOOKUP($F502,'(참고)타워 스텟 가치'!$B$2:$L$6,I$2,0)+(VLOOKUP($F502,'(참고)타워 스텟 가치'!$B$2:$L$6,I$2,0)*$E502)</f>
        <v>138.37499999999974</v>
      </c>
      <c r="J502">
        <f>VLOOKUP($F502,'(참고)타워 스텟 가치'!$B$2:$L$6,J$2,0)+(VLOOKUP($F502,'(참고)타워 스텟 가치'!$B$2:$L$6,J$2,0)*$E502)</f>
        <v>204999.99999999962</v>
      </c>
      <c r="K502">
        <f>VLOOKUP($F502,'(참고)타워 스텟 가치'!$B$2:$L$6,K$2,0)+(VLOOKUP($F502,'(참고)타워 스텟 가치'!$B$2:$L$6,K$2,0)*$E502)</f>
        <v>2767.4999999999945</v>
      </c>
      <c r="L502">
        <f>VLOOKUP($F502,'(참고)타워 스텟 가치'!$B$2:$L$6,L$2,0)+(VLOOKUP($F502,'(참고)타워 스텟 가치'!$B$2:$L$6,L$2,0)*$E502)</f>
        <v>46.124999999999915</v>
      </c>
      <c r="M502">
        <f>VLOOKUP($F502,'(참고)타워 스텟 가치'!$B$2:$L$6,M$2,0)+(VLOOKUP($F502,'(참고)타워 스텟 가치'!$B$2:$L$6,M$2,0)*$E502)</f>
        <v>12.299999999999978</v>
      </c>
      <c r="N502">
        <f>VLOOKUP($F502,'(참고)타워 스텟 가치'!$B$2:$L$6,N$2,0)+(VLOOKUP($F502,'(참고)타워 스텟 가치'!$B$2:$L$6,N$2,0)*$E502)</f>
        <v>0</v>
      </c>
      <c r="O502">
        <f>VLOOKUP($F502,'(참고)타워 스텟 가치'!$B$2:$L$6,O$2,0)+(VLOOKUP($F502,'(참고)타워 스텟 가치'!$B$2:$L$6,O$2,0)*$E502)</f>
        <v>0</v>
      </c>
      <c r="P502">
        <f>VLOOKUP($F502,'(참고)타워 스텟 가치'!$B$2:$L$6,P$2,0)+(VLOOKUP($F502,'(참고)타워 스텟 가치'!$B$2:$L$6,P$2,0)*$E502)</f>
        <v>28.699999999999942</v>
      </c>
      <c r="Q502">
        <f>SUM('스테이지별 몬스터 스텟'!H502*'(참고)타워 스텟 가치'!$Q$17,'스테이지별 몬스터 스텟'!I502*'(참고)타워 스텟 가치'!$R$17,'스테이지별 몬스터 스텟'!J502*'(참고)타워 스텟 가치'!$S$17,'스테이지별 몬스터 스텟'!K502*'(참고)타워 스텟 가치'!$T$17,'스테이지별 몬스터 스텟'!L502*'(참고)타워 스텟 가치'!$U$17,'스테이지별 몬스터 스텟'!M502*'(참고)타워 스텟 가치'!$V$17,'스테이지별 몬스터 스텟'!N502*'(참고)타워 스텟 가치'!$W$17,'스테이지별 몬스터 스텟'!O502*'(참고)타워 스텟 가치'!$X$17,'스테이지별 몬스터 스텟'!P502*'(참고)타워 스텟 가치'!$Y$17)</f>
        <v>314788.26249999943</v>
      </c>
      <c r="R502">
        <v>1</v>
      </c>
      <c r="S502">
        <f>VLOOKUP($F502,'(참고)타워 스텟 가치'!$B$7:$L$11,S$2,0)+(VLOOKUP($F502,'(참고)타워 스텟 가치'!$B$7:$L$11,S$2,0)*$E502)</f>
        <v>230.62499999999957</v>
      </c>
      <c r="T502">
        <f>VLOOKUP($F502,'(참고)타워 스텟 가치'!$B$7:$L$11,T$2,0)+(VLOOKUP($F502,'(참고)타워 스텟 가치'!$B$7:$L$11,T$2,0)*$E502)</f>
        <v>415.1249999999992</v>
      </c>
      <c r="U502">
        <f>VLOOKUP($F502,'(참고)타워 스텟 가치'!$B$7:$L$11,U$2,0)+(VLOOKUP($F502,'(참고)타워 스텟 가치'!$B$7:$L$11,U$2,0)*$E502)</f>
        <v>204999.99999999962</v>
      </c>
      <c r="V502">
        <f>VLOOKUP($F502,'(참고)타워 스텟 가치'!$B$7:$L$11,V$2,0)+(VLOOKUP($F502,'(참고)타워 스텟 가치'!$B$7:$L$11,V$2,0)*$E502)</f>
        <v>2767.4999999999945</v>
      </c>
      <c r="W502">
        <f>VLOOKUP($F502,'(참고)타워 스텟 가치'!$B$7:$L$11,W$2,0)+(VLOOKUP($F502,'(참고)타워 스텟 가치'!$B$7:$L$11,W$2,0)*$E502)</f>
        <v>46.124999999999915</v>
      </c>
      <c r="X502">
        <f>VLOOKUP($F502,'(참고)타워 스텟 가치'!$B$7:$L$11,X$2,0)+(VLOOKUP($F502,'(참고)타워 스텟 가치'!$B$7:$L$11,X$2,0)*$E502)</f>
        <v>12.299999999999978</v>
      </c>
      <c r="Y502">
        <f>VLOOKUP($F502,'(참고)타워 스텟 가치'!$B$7:$L$11,Y$2,0)+(VLOOKUP($F502,'(참고)타워 스텟 가치'!$B$7:$L$11,Y$2,0)*$E502)</f>
        <v>0</v>
      </c>
      <c r="Z502">
        <f>VLOOKUP($F502,'(참고)타워 스텟 가치'!$B$7:$L$11,Z$2,0)+(VLOOKUP($F502,'(참고)타워 스텟 가치'!$B$7:$L$11,Z$2,0)*$E502)</f>
        <v>0</v>
      </c>
      <c r="AA502">
        <f>VLOOKUP($F502,'(참고)타워 스텟 가치'!$B$7:$L$11,AA$2,0)+(VLOOKUP($F502,'(참고)타워 스텟 가치'!$B$7:$L$11,AA$2,0)*$E502)</f>
        <v>28.699999999999942</v>
      </c>
      <c r="AB502">
        <f>SUM('스테이지별 몬스터 스텟'!S502*'(참고)타워 스텟 가치'!$Q$17,'스테이지별 몬스터 스텟'!T502*'(참고)타워 스텟 가치'!$R$17,'스테이지별 몬스터 스텟'!U502*'(참고)타워 스텟 가치'!$S$17,'스테이지별 몬스터 스텟'!V502*'(참고)타워 스텟 가치'!$T$17,'스테이지별 몬스터 스텟'!W502*'(참고)타워 스텟 가치'!$U$17,'스테이지별 몬스터 스텟'!X502*'(참고)타워 스텟 가치'!$V$17,'스테이지별 몬스터 스텟'!Y502*'(참고)타워 스텟 가치'!$W$17,'스테이지별 몬스터 스텟'!Z502*'(참고)타워 스텟 가치'!$X$17,'스테이지별 몬스터 스텟'!AA502*'(참고)타워 스텟 가치'!$Y$17)</f>
        <v>314280.88749999943</v>
      </c>
      <c r="AC502">
        <v>2</v>
      </c>
      <c r="AD502">
        <f>VLOOKUP($F502,'(참고)타워 스텟 가치'!$B$12:$L$16,AD$2,0)+(VLOOKUP($F502,'(참고)타워 스텟 가치'!$B$12:$L$16,AD$2,0)*$E502)</f>
        <v>230.62499999999957</v>
      </c>
      <c r="AE502">
        <f>VLOOKUP($F502,'(참고)타워 스텟 가치'!$B$12:$L$16,AE$2,0)+(VLOOKUP($F502,'(참고)타워 스텟 가치'!$B$12:$L$16,AE$2,0)*$E502)</f>
        <v>276.74999999999949</v>
      </c>
      <c r="AF502">
        <f>VLOOKUP($F502,'(참고)타워 스텟 가치'!$B$12:$L$16,AF$2,0)+(VLOOKUP($F502,'(참고)타워 스텟 가치'!$B$12:$L$16,AF$2,0)*$E502)</f>
        <v>204999.99999999962</v>
      </c>
      <c r="AG502">
        <f>VLOOKUP($F502,'(참고)타워 스텟 가치'!$B$12:$L$16,AG$2,0)+(VLOOKUP($F502,'(참고)타워 스텟 가치'!$B$12:$L$16,AG$2,0)*$E502)</f>
        <v>1383.7499999999973</v>
      </c>
      <c r="AH502">
        <f>VLOOKUP($F502,'(참고)타워 스텟 가치'!$B$12:$L$16,AH$2,0)+(VLOOKUP($F502,'(참고)타워 스텟 가치'!$B$12:$L$16,AH$2,0)*$E502)</f>
        <v>46.124999999999915</v>
      </c>
      <c r="AI502">
        <f>VLOOKUP($F502,'(참고)타워 스텟 가치'!$B$12:$L$16,AI$2,0)+(VLOOKUP($F502,'(참고)타워 스텟 가치'!$B$12:$L$16,AI$2,0)*$E502)</f>
        <v>12.299999999999978</v>
      </c>
      <c r="AJ502">
        <f>VLOOKUP($F502,'(참고)타워 스텟 가치'!$B$12:$L$16,AJ$2,0)+(VLOOKUP($F502,'(참고)타워 스텟 가치'!$B$12:$L$16,AJ$2,0)*$E502)</f>
        <v>0</v>
      </c>
      <c r="AK502">
        <f>VLOOKUP($F502,'(참고)타워 스텟 가치'!$B$12:$L$16,AK$2,0)+(VLOOKUP($F502,'(참고)타워 스텟 가치'!$B$12:$L$16,AK$2,0)*$E502)</f>
        <v>0</v>
      </c>
      <c r="AL502">
        <f>VLOOKUP($F502,'(참고)타워 스텟 가치'!$B$12:$L$16,AL$2,0)+(VLOOKUP($F502,'(참고)타워 스텟 가치'!$B$12:$L$16,AL$2,0)*$E502)</f>
        <v>57.399999999999885</v>
      </c>
      <c r="AM502">
        <f>SUM('스테이지별 몬스터 스텟'!AD502*'(참고)타워 스텟 가치'!$Q$17,'스테이지별 몬스터 스텟'!AE502*'(참고)타워 스텟 가치'!$R$17,'스테이지별 몬스터 스텟'!AF502*'(참고)타워 스텟 가치'!$S$17,'스테이지별 몬스터 스텟'!AG502*'(참고)타워 스텟 가치'!$T$17,'스테이지별 몬스터 스텟'!AH502*'(참고)타워 스텟 가치'!$U$17,'스테이지별 몬스터 스텟'!AI502*'(참고)타워 스텟 가치'!$V$17,'스테이지별 몬스터 스텟'!AJ502*'(참고)타워 스텟 가치'!$W$17,'스테이지별 몬스터 스텟'!AK502*'(참고)타워 스텟 가치'!$X$17,'스테이지별 몬스터 스텟'!AL502*'(참고)타워 스텟 가치'!$Y$17)</f>
        <v>311363.22499999939</v>
      </c>
      <c r="AN502">
        <v>3</v>
      </c>
    </row>
    <row r="503" spans="3:40" x14ac:dyDescent="0.3">
      <c r="C503">
        <v>4</v>
      </c>
      <c r="D503">
        <f t="shared" si="23"/>
        <v>100</v>
      </c>
      <c r="E503" s="52">
        <f>VLOOKUP(D503,'스테이지별 난이도 설정'!B:C,2,0)</f>
        <v>39.999999999999922</v>
      </c>
      <c r="F503" t="str">
        <f t="shared" si="24"/>
        <v>유니크</v>
      </c>
      <c r="G503">
        <f t="shared" si="22"/>
        <v>6</v>
      </c>
      <c r="H503">
        <f>VLOOKUP($F503,'(참고)타워 스텟 가치'!$B$2:$L$6,H$2,0)+(VLOOKUP($F503,'(참고)타워 스텟 가치'!$B$2:$L$6,H$2,0)*$E503)</f>
        <v>1037.8124999999982</v>
      </c>
      <c r="I503">
        <f>VLOOKUP($F503,'(참고)타워 스텟 가치'!$B$2:$L$6,I$2,0)+(VLOOKUP($F503,'(참고)타워 스텟 가치'!$B$2:$L$6,I$2,0)*$E503)</f>
        <v>207.5624999999996</v>
      </c>
      <c r="J503">
        <f>VLOOKUP($F503,'(참고)타워 스텟 가치'!$B$2:$L$6,J$2,0)+(VLOOKUP($F503,'(참고)타워 스텟 가치'!$B$2:$L$6,J$2,0)*$E503)</f>
        <v>204999.99999999962</v>
      </c>
      <c r="K503">
        <f>VLOOKUP($F503,'(참고)타워 스텟 가치'!$B$2:$L$6,K$2,0)+(VLOOKUP($F503,'(참고)타워 스텟 가치'!$B$2:$L$6,K$2,0)*$E503)</f>
        <v>4151.2499999999927</v>
      </c>
      <c r="L503">
        <f>VLOOKUP($F503,'(참고)타워 스텟 가치'!$B$2:$L$6,L$2,0)+(VLOOKUP($F503,'(참고)타워 스텟 가치'!$B$2:$L$6,L$2,0)*$E503)</f>
        <v>69.187499999999872</v>
      </c>
      <c r="M503">
        <f>VLOOKUP($F503,'(참고)타워 스텟 가치'!$B$2:$L$6,M$2,0)+(VLOOKUP($F503,'(참고)타워 스텟 가치'!$B$2:$L$6,M$2,0)*$E503)</f>
        <v>12.299999999999978</v>
      </c>
      <c r="N503">
        <f>VLOOKUP($F503,'(참고)타워 스텟 가치'!$B$2:$L$6,N$2,0)+(VLOOKUP($F503,'(참고)타워 스텟 가치'!$B$2:$L$6,N$2,0)*$E503)</f>
        <v>0</v>
      </c>
      <c r="O503">
        <f>VLOOKUP($F503,'(참고)타워 스텟 가치'!$B$2:$L$6,O$2,0)+(VLOOKUP($F503,'(참고)타워 스텟 가치'!$B$2:$L$6,O$2,0)*$E503)</f>
        <v>0</v>
      </c>
      <c r="P503">
        <f>VLOOKUP($F503,'(참고)타워 스텟 가치'!$B$2:$L$6,P$2,0)+(VLOOKUP($F503,'(참고)타워 스텟 가치'!$B$2:$L$6,P$2,0)*$E503)</f>
        <v>40.999999999999922</v>
      </c>
      <c r="Q503">
        <f>SUM('스테이지별 몬스터 스텟'!H503*'(참고)타워 스텟 가치'!$Q$17,'스테이지별 몬스터 스텟'!I503*'(참고)타워 스텟 가치'!$R$17,'스테이지별 몬스터 스텟'!J503*'(참고)타워 스텟 가치'!$S$17,'스테이지별 몬스터 스텟'!K503*'(참고)타워 스텟 가치'!$T$17,'스테이지별 몬스터 스텟'!L503*'(참고)타워 스텟 가치'!$U$17,'스테이지별 몬스터 스텟'!M503*'(참고)타워 스텟 가치'!$V$17,'스테이지별 몬스터 스텟'!N503*'(참고)타워 스텟 가치'!$W$17,'스테이지별 몬스터 스텟'!O503*'(참고)타워 스텟 가치'!$X$17,'스테이지별 몬스터 스텟'!P503*'(참고)타워 스텟 가치'!$Y$17)</f>
        <v>318422.14374999941</v>
      </c>
      <c r="R503">
        <v>1</v>
      </c>
      <c r="S503">
        <f>VLOOKUP($F503,'(참고)타워 스텟 가치'!$B$7:$L$11,S$2,0)+(VLOOKUP($F503,'(참고)타워 스텟 가치'!$B$7:$L$11,S$2,0)*$E503)</f>
        <v>345.93749999999932</v>
      </c>
      <c r="T503">
        <f>VLOOKUP($F503,'(참고)타워 스텟 가치'!$B$7:$L$11,T$2,0)+(VLOOKUP($F503,'(참고)타워 스텟 가치'!$B$7:$L$11,T$2,0)*$E503)</f>
        <v>622.68749999999886</v>
      </c>
      <c r="U503">
        <f>VLOOKUP($F503,'(참고)타워 스텟 가치'!$B$7:$L$11,U$2,0)+(VLOOKUP($F503,'(참고)타워 스텟 가치'!$B$7:$L$11,U$2,0)*$E503)</f>
        <v>204999.99999999962</v>
      </c>
      <c r="V503">
        <f>VLOOKUP($F503,'(참고)타워 스텟 가치'!$B$7:$L$11,V$2,0)+(VLOOKUP($F503,'(참고)타워 스텟 가치'!$B$7:$L$11,V$2,0)*$E503)</f>
        <v>4151.2499999999927</v>
      </c>
      <c r="W503">
        <f>VLOOKUP($F503,'(참고)타워 스텟 가치'!$B$7:$L$11,W$2,0)+(VLOOKUP($F503,'(참고)타워 스텟 가치'!$B$7:$L$11,W$2,0)*$E503)</f>
        <v>69.187499999999872</v>
      </c>
      <c r="X503">
        <f>VLOOKUP($F503,'(참고)타워 스텟 가치'!$B$7:$L$11,X$2,0)+(VLOOKUP($F503,'(참고)타워 스텟 가치'!$B$7:$L$11,X$2,0)*$E503)</f>
        <v>12.299999999999978</v>
      </c>
      <c r="Y503">
        <f>VLOOKUP($F503,'(참고)타워 스텟 가치'!$B$7:$L$11,Y$2,0)+(VLOOKUP($F503,'(참고)타워 스텟 가치'!$B$7:$L$11,Y$2,0)*$E503)</f>
        <v>0</v>
      </c>
      <c r="Z503">
        <f>VLOOKUP($F503,'(참고)타워 스텟 가치'!$B$7:$L$11,Z$2,0)+(VLOOKUP($F503,'(참고)타워 스텟 가치'!$B$7:$L$11,Z$2,0)*$E503)</f>
        <v>0</v>
      </c>
      <c r="AA503">
        <f>VLOOKUP($F503,'(참고)타워 스텟 가치'!$B$7:$L$11,AA$2,0)+(VLOOKUP($F503,'(참고)타워 스텟 가치'!$B$7:$L$11,AA$2,0)*$E503)</f>
        <v>40.999999999999922</v>
      </c>
      <c r="AB503">
        <f>SUM('스테이지별 몬스터 스텟'!S503*'(참고)타워 스텟 가치'!$Q$17,'스테이지별 몬스터 스텟'!T503*'(참고)타워 스텟 가치'!$R$17,'스테이지별 몬스터 스텟'!U503*'(참고)타워 스텟 가치'!$S$17,'스테이지별 몬스터 스텟'!V503*'(참고)타워 스텟 가치'!$T$17,'스테이지별 몬스터 스텟'!W503*'(참고)타워 스텟 가치'!$U$17,'스테이지별 몬스터 스텟'!X503*'(참고)타워 스텟 가치'!$V$17,'스테이지별 몬스터 스텟'!Y503*'(참고)타워 스텟 가치'!$W$17,'스테이지별 몬스터 스텟'!Z503*'(참고)타워 스텟 가치'!$X$17,'스테이지별 몬스터 스텟'!AA503*'(참고)타워 스텟 가치'!$Y$17)</f>
        <v>317661.08124999941</v>
      </c>
      <c r="AC503">
        <v>2</v>
      </c>
      <c r="AD503">
        <f>VLOOKUP($F503,'(참고)타워 스텟 가치'!$B$12:$L$16,AD$2,0)+(VLOOKUP($F503,'(참고)타워 스텟 가치'!$B$12:$L$16,AD$2,0)*$E503)</f>
        <v>345.93749999999932</v>
      </c>
      <c r="AE503">
        <f>VLOOKUP($F503,'(참고)타워 스텟 가치'!$B$12:$L$16,AE$2,0)+(VLOOKUP($F503,'(참고)타워 스텟 가치'!$B$12:$L$16,AE$2,0)*$E503)</f>
        <v>415.1249999999992</v>
      </c>
      <c r="AF503">
        <f>VLOOKUP($F503,'(참고)타워 스텟 가치'!$B$12:$L$16,AF$2,0)+(VLOOKUP($F503,'(참고)타워 스텟 가치'!$B$12:$L$16,AF$2,0)*$E503)</f>
        <v>204999.99999999962</v>
      </c>
      <c r="AG503">
        <f>VLOOKUP($F503,'(참고)타워 스텟 가치'!$B$12:$L$16,AG$2,0)+(VLOOKUP($F503,'(참고)타워 스텟 가치'!$B$12:$L$16,AG$2,0)*$E503)</f>
        <v>2075.6249999999964</v>
      </c>
      <c r="AH503">
        <f>VLOOKUP($F503,'(참고)타워 스텟 가치'!$B$12:$L$16,AH$2,0)+(VLOOKUP($F503,'(참고)타워 스텟 가치'!$B$12:$L$16,AH$2,0)*$E503)</f>
        <v>69.187499999999872</v>
      </c>
      <c r="AI503">
        <f>VLOOKUP($F503,'(참고)타워 스텟 가치'!$B$12:$L$16,AI$2,0)+(VLOOKUP($F503,'(참고)타워 스텟 가치'!$B$12:$L$16,AI$2,0)*$E503)</f>
        <v>12.299999999999978</v>
      </c>
      <c r="AJ503">
        <f>VLOOKUP($F503,'(참고)타워 스텟 가치'!$B$12:$L$16,AJ$2,0)+(VLOOKUP($F503,'(참고)타워 스텟 가치'!$B$12:$L$16,AJ$2,0)*$E503)</f>
        <v>0</v>
      </c>
      <c r="AK503">
        <f>VLOOKUP($F503,'(참고)타워 스텟 가치'!$B$12:$L$16,AK$2,0)+(VLOOKUP($F503,'(참고)타워 스텟 가치'!$B$12:$L$16,AK$2,0)*$E503)</f>
        <v>0</v>
      </c>
      <c r="AL503">
        <f>VLOOKUP($F503,'(참고)타워 스텟 가치'!$B$12:$L$16,AL$2,0)+(VLOOKUP($F503,'(참고)타워 스텟 가치'!$B$12:$L$16,AL$2,0)*$E503)</f>
        <v>81.999999999999844</v>
      </c>
      <c r="AM503">
        <f>SUM('스테이지별 몬스터 스텟'!AD503*'(참고)타워 스텟 가치'!$Q$17,'스테이지별 몬스터 스텟'!AE503*'(참고)타워 스텟 가치'!$R$17,'스테이지별 몬스터 스텟'!AF503*'(참고)타워 스텟 가치'!$S$17,'스테이지별 몬스터 스텟'!AG503*'(참고)타워 스텟 가치'!$T$17,'스테이지별 몬스터 스텟'!AH503*'(참고)타워 스텟 가치'!$U$17,'스테이지별 몬스터 스텟'!AI503*'(참고)타워 스텟 가치'!$V$17,'스테이지별 몬스터 스텟'!AJ503*'(참고)타워 스텟 가치'!$W$17,'스테이지별 몬스터 스텟'!AK503*'(참고)타워 스텟 가치'!$X$17,'스테이지별 몬스터 스텟'!AL503*'(참고)타워 스텟 가치'!$Y$17)</f>
        <v>313280.48749999941</v>
      </c>
      <c r="AN503">
        <v>3</v>
      </c>
    </row>
    <row r="504" spans="3:40" x14ac:dyDescent="0.3">
      <c r="C504">
        <v>5</v>
      </c>
      <c r="D504">
        <f t="shared" si="23"/>
        <v>100</v>
      </c>
      <c r="E504" s="52">
        <f>VLOOKUP(D504,'스테이지별 난이도 설정'!B:C,2,0)</f>
        <v>39.999999999999922</v>
      </c>
      <c r="F504" t="str">
        <f t="shared" si="24"/>
        <v>스페셜</v>
      </c>
      <c r="G504">
        <f t="shared" si="22"/>
        <v>6</v>
      </c>
      <c r="H504">
        <f>VLOOKUP($F504,'(참고)타워 스텟 가치'!$B$2:$L$6,H$2,0)+(VLOOKUP($F504,'(참고)타워 스텟 가치'!$B$2:$L$6,H$2,0)*$E504)</f>
        <v>1556.718749999997</v>
      </c>
      <c r="I504">
        <f>VLOOKUP($F504,'(참고)타워 스텟 가치'!$B$2:$L$6,I$2,0)+(VLOOKUP($F504,'(참고)타워 스텟 가치'!$B$2:$L$6,I$2,0)*$E504)</f>
        <v>311.34374999999943</v>
      </c>
      <c r="J504">
        <f>VLOOKUP($F504,'(참고)타워 스텟 가치'!$B$2:$L$6,J$2,0)+(VLOOKUP($F504,'(참고)타워 스텟 가치'!$B$2:$L$6,J$2,0)*$E504)</f>
        <v>204999.99999999962</v>
      </c>
      <c r="K504">
        <f>VLOOKUP($F504,'(참고)타워 스텟 가치'!$B$2:$L$6,K$2,0)+(VLOOKUP($F504,'(참고)타워 스텟 가치'!$B$2:$L$6,K$2,0)*$E504)</f>
        <v>6226.8749999999882</v>
      </c>
      <c r="L504">
        <f>VLOOKUP($F504,'(참고)타워 스텟 가치'!$B$2:$L$6,L$2,0)+(VLOOKUP($F504,'(참고)타워 스텟 가치'!$B$2:$L$6,L$2,0)*$E504)</f>
        <v>103.7812499999998</v>
      </c>
      <c r="M504">
        <f>VLOOKUP($F504,'(참고)타워 스텟 가치'!$B$2:$L$6,M$2,0)+(VLOOKUP($F504,'(참고)타워 스텟 가치'!$B$2:$L$6,M$2,0)*$E504)</f>
        <v>12.299999999999978</v>
      </c>
      <c r="N504">
        <f>VLOOKUP($F504,'(참고)타워 스텟 가치'!$B$2:$L$6,N$2,0)+(VLOOKUP($F504,'(참고)타워 스텟 가치'!$B$2:$L$6,N$2,0)*$E504)</f>
        <v>0</v>
      </c>
      <c r="O504">
        <f>VLOOKUP($F504,'(참고)타워 스텟 가치'!$B$2:$L$6,O$2,0)+(VLOOKUP($F504,'(참고)타워 스텟 가치'!$B$2:$L$6,O$2,0)*$E504)</f>
        <v>0</v>
      </c>
      <c r="P504">
        <f>VLOOKUP($F504,'(참고)타워 스텟 가치'!$B$2:$L$6,P$2,0)+(VLOOKUP($F504,'(참고)타워 스텟 가치'!$B$2:$L$6,P$2,0)*$E504)</f>
        <v>40.999999999999922</v>
      </c>
      <c r="Q504">
        <f>SUM('스테이지별 몬스터 스텟'!H504*'(참고)타워 스텟 가치'!$Q$17,'스테이지별 몬스터 스텟'!I504*'(참고)타워 스텟 가치'!$R$17,'스테이지별 몬스터 스텟'!J504*'(참고)타워 스텟 가치'!$S$17,'스테이지별 몬스터 스텟'!K504*'(참고)타워 스텟 가치'!$T$17,'스테이지별 몬스터 스텟'!L504*'(참고)타워 스텟 가치'!$U$17,'스테이지별 몬스터 스텟'!M504*'(참고)타워 스텟 가치'!$V$17,'스테이지별 몬스터 스텟'!N504*'(참고)타워 스텟 가치'!$W$17,'스테이지별 몬스터 스텟'!O504*'(참고)타워 스텟 가치'!$X$17,'스테이지별 몬스터 스텟'!P504*'(참고)타워 스텟 가치'!$Y$17)</f>
        <v>323836.06562499941</v>
      </c>
      <c r="R504">
        <v>1</v>
      </c>
      <c r="S504">
        <f>VLOOKUP($F504,'(참고)타워 스텟 가치'!$B$7:$L$11,S$2,0)+(VLOOKUP($F504,'(참고)타워 스텟 가치'!$B$7:$L$11,S$2,0)*$E504)</f>
        <v>518.90624999999909</v>
      </c>
      <c r="T504">
        <f>VLOOKUP($F504,'(참고)타워 스텟 가치'!$B$7:$L$11,T$2,0)+(VLOOKUP($F504,'(참고)타워 스텟 가치'!$B$7:$L$11,T$2,0)*$E504)</f>
        <v>934.03124999999818</v>
      </c>
      <c r="U504">
        <f>VLOOKUP($F504,'(참고)타워 스텟 가치'!$B$7:$L$11,U$2,0)+(VLOOKUP($F504,'(참고)타워 스텟 가치'!$B$7:$L$11,U$2,0)*$E504)</f>
        <v>204999.99999999962</v>
      </c>
      <c r="V504">
        <f>VLOOKUP($F504,'(참고)타워 스텟 가치'!$B$7:$L$11,V$2,0)+(VLOOKUP($F504,'(참고)타워 스텟 가치'!$B$7:$L$11,V$2,0)*$E504)</f>
        <v>6226.8749999999882</v>
      </c>
      <c r="W504">
        <f>VLOOKUP($F504,'(참고)타워 스텟 가치'!$B$7:$L$11,W$2,0)+(VLOOKUP($F504,'(참고)타워 스텟 가치'!$B$7:$L$11,W$2,0)*$E504)</f>
        <v>103.7812499999998</v>
      </c>
      <c r="X504">
        <f>VLOOKUP($F504,'(참고)타워 스텟 가치'!$B$7:$L$11,X$2,0)+(VLOOKUP($F504,'(참고)타워 스텟 가치'!$B$7:$L$11,X$2,0)*$E504)</f>
        <v>12.299999999999978</v>
      </c>
      <c r="Y504">
        <f>VLOOKUP($F504,'(참고)타워 스텟 가치'!$B$7:$L$11,Y$2,0)+(VLOOKUP($F504,'(참고)타워 스텟 가치'!$B$7:$L$11,Y$2,0)*$E504)</f>
        <v>0</v>
      </c>
      <c r="Z504">
        <f>VLOOKUP($F504,'(참고)타워 스텟 가치'!$B$7:$L$11,Z$2,0)+(VLOOKUP($F504,'(참고)타워 스텟 가치'!$B$7:$L$11,Z$2,0)*$E504)</f>
        <v>0</v>
      </c>
      <c r="AA504">
        <f>VLOOKUP($F504,'(참고)타워 스텟 가치'!$B$7:$L$11,AA$2,0)+(VLOOKUP($F504,'(참고)타워 스텟 가치'!$B$7:$L$11,AA$2,0)*$E504)</f>
        <v>40.999999999999922</v>
      </c>
      <c r="AB504">
        <f>SUM('스테이지별 몬스터 스텟'!S504*'(참고)타워 스텟 가치'!$Q$17,'스테이지별 몬스터 스텟'!T504*'(참고)타워 스텟 가치'!$R$17,'스테이지별 몬스터 스텟'!U504*'(참고)타워 스텟 가치'!$S$17,'스테이지별 몬스터 스텟'!V504*'(참고)타워 스텟 가치'!$T$17,'스테이지별 몬스터 스텟'!W504*'(참고)타워 스텟 가치'!$U$17,'스테이지별 몬스터 스텟'!X504*'(참고)타워 스텟 가치'!$V$17,'스테이지별 몬스터 스텟'!Y504*'(참고)타워 스텟 가치'!$W$17,'스테이지별 몬스터 스텟'!Z504*'(참고)타워 스텟 가치'!$X$17,'스테이지별 몬스터 스텟'!AA504*'(참고)타워 스텟 가치'!$Y$17)</f>
        <v>322694.47187499941</v>
      </c>
      <c r="AC504">
        <v>2</v>
      </c>
      <c r="AD504">
        <f>VLOOKUP($F504,'(참고)타워 스텟 가치'!$B$12:$L$16,AD$2,0)+(VLOOKUP($F504,'(참고)타워 스텟 가치'!$B$12:$L$16,AD$2,0)*$E504)</f>
        <v>518.90624999999909</v>
      </c>
      <c r="AE504">
        <f>VLOOKUP($F504,'(참고)타워 스텟 가치'!$B$12:$L$16,AE$2,0)+(VLOOKUP($F504,'(참고)타워 스텟 가치'!$B$12:$L$16,AE$2,0)*$E504)</f>
        <v>622.68749999999886</v>
      </c>
      <c r="AF504">
        <f>VLOOKUP($F504,'(참고)타워 스텟 가치'!$B$12:$L$16,AF$2,0)+(VLOOKUP($F504,'(참고)타워 스텟 가치'!$B$12:$L$16,AF$2,0)*$E504)</f>
        <v>204999.99999999962</v>
      </c>
      <c r="AG504">
        <f>VLOOKUP($F504,'(참고)타워 스텟 가치'!$B$12:$L$16,AG$2,0)+(VLOOKUP($F504,'(참고)타워 스텟 가치'!$B$12:$L$16,AG$2,0)*$E504)</f>
        <v>3113.4374999999941</v>
      </c>
      <c r="AH504">
        <f>VLOOKUP($F504,'(참고)타워 스텟 가치'!$B$12:$L$16,AH$2,0)+(VLOOKUP($F504,'(참고)타워 스텟 가치'!$B$12:$L$16,AH$2,0)*$E504)</f>
        <v>103.7812499999998</v>
      </c>
      <c r="AI504">
        <f>VLOOKUP($F504,'(참고)타워 스텟 가치'!$B$12:$L$16,AI$2,0)+(VLOOKUP($F504,'(참고)타워 스텟 가치'!$B$12:$L$16,AI$2,0)*$E504)</f>
        <v>12.299999999999978</v>
      </c>
      <c r="AJ504">
        <f>VLOOKUP($F504,'(참고)타워 스텟 가치'!$B$12:$L$16,AJ$2,0)+(VLOOKUP($F504,'(참고)타워 스텟 가치'!$B$12:$L$16,AJ$2,0)*$E504)</f>
        <v>0</v>
      </c>
      <c r="AK504">
        <f>VLOOKUP($F504,'(참고)타워 스텟 가치'!$B$12:$L$16,AK$2,0)+(VLOOKUP($F504,'(참고)타워 스텟 가치'!$B$12:$L$16,AK$2,0)*$E504)</f>
        <v>0</v>
      </c>
      <c r="AL504">
        <f>VLOOKUP($F504,'(참고)타워 스텟 가치'!$B$12:$L$16,AL$2,0)+(VLOOKUP($F504,'(참고)타워 스텟 가치'!$B$12:$L$16,AL$2,0)*$E504)</f>
        <v>81.999999999999844</v>
      </c>
      <c r="AM504">
        <f>SUM('스테이지별 몬스터 스텟'!AD504*'(참고)타워 스텟 가치'!$Q$17,'스테이지별 몬스터 스텟'!AE504*'(참고)타워 스텟 가치'!$R$17,'스테이지별 몬스터 스텟'!AF504*'(참고)타워 스텟 가치'!$S$17,'스테이지별 몬스터 스텟'!AG504*'(참고)타워 스텟 가치'!$T$17,'스테이지별 몬스터 스텟'!AH504*'(참고)타워 스텟 가치'!$U$17,'스테이지별 몬스터 스텟'!AI504*'(참고)타워 스텟 가치'!$V$17,'스테이지별 몬스터 스텟'!AJ504*'(참고)타워 스텟 가치'!$W$17,'스테이지별 몬스터 스텟'!AK504*'(참고)타워 스텟 가치'!$X$17,'스테이지별 몬스터 스텟'!AL504*'(참고)타워 스텟 가치'!$Y$17)</f>
        <v>316082.58124999941</v>
      </c>
      <c r="AN504">
        <v>3</v>
      </c>
    </row>
    <row r="505" spans="3:40" x14ac:dyDescent="0.3">
      <c r="C505">
        <v>1</v>
      </c>
      <c r="D505">
        <f t="shared" si="23"/>
        <v>101</v>
      </c>
      <c r="E505" s="52">
        <f>VLOOKUP(D505,'스테이지별 난이도 설정'!B:C,2,0)</f>
        <v>40.39999999999992</v>
      </c>
      <c r="F505" t="str">
        <f t="shared" si="24"/>
        <v>일반</v>
      </c>
      <c r="G505">
        <f t="shared" si="22"/>
        <v>6</v>
      </c>
      <c r="H505">
        <f>VLOOKUP($F505,'(참고)타워 스텟 가치'!$B$2:$L$6,H$2,0)+(VLOOKUP($F505,'(참고)타워 스텟 가치'!$B$2:$L$6,H$2,0)*$E505)</f>
        <v>310.49999999999943</v>
      </c>
      <c r="I505">
        <f>VLOOKUP($F505,'(참고)타워 스텟 가치'!$B$2:$L$6,I$2,0)+(VLOOKUP($F505,'(참고)타워 스텟 가치'!$B$2:$L$6,I$2,0)*$E505)</f>
        <v>62.099999999999881</v>
      </c>
      <c r="J505">
        <f>VLOOKUP($F505,'(참고)타워 스텟 가치'!$B$2:$L$6,J$2,0)+(VLOOKUP($F505,'(참고)타워 스텟 가치'!$B$2:$L$6,J$2,0)*$E505)</f>
        <v>206999.99999999959</v>
      </c>
      <c r="K505">
        <f>VLOOKUP($F505,'(참고)타워 스텟 가치'!$B$2:$L$6,K$2,0)+(VLOOKUP($F505,'(참고)타워 스텟 가치'!$B$2:$L$6,K$2,0)*$E505)</f>
        <v>1241.9999999999977</v>
      </c>
      <c r="L505">
        <f>VLOOKUP($F505,'(참고)타워 스텟 가치'!$B$2:$L$6,L$2,0)+(VLOOKUP($F505,'(참고)타워 스텟 가치'!$B$2:$L$6,L$2,0)*$E505)</f>
        <v>20.69999999999996</v>
      </c>
      <c r="M505">
        <f>VLOOKUP($F505,'(참고)타워 스텟 가치'!$B$2:$L$6,M$2,0)+(VLOOKUP($F505,'(참고)타워 스텟 가치'!$B$2:$L$6,M$2,0)*$E505)</f>
        <v>12.419999999999977</v>
      </c>
      <c r="N505">
        <f>VLOOKUP($F505,'(참고)타워 스텟 가치'!$B$2:$L$6,N$2,0)+(VLOOKUP($F505,'(참고)타워 스텟 가치'!$B$2:$L$6,N$2,0)*$E505)</f>
        <v>0</v>
      </c>
      <c r="O505">
        <f>VLOOKUP($F505,'(참고)타워 스텟 가치'!$B$2:$L$6,O$2,0)+(VLOOKUP($F505,'(참고)타워 스텟 가치'!$B$2:$L$6,O$2,0)*$E505)</f>
        <v>0</v>
      </c>
      <c r="P505">
        <f>VLOOKUP($F505,'(참고)타워 스텟 가치'!$B$2:$L$6,P$2,0)+(VLOOKUP($F505,'(참고)타워 스텟 가치'!$B$2:$L$6,P$2,0)*$E505)</f>
        <v>28.97999999999994</v>
      </c>
      <c r="Q505">
        <f>SUM('스테이지별 몬스터 스텟'!H505*'(참고)타워 스텟 가치'!$Q$17,'스테이지별 몬스터 스텟'!I505*'(참고)타워 스텟 가치'!$R$17,'스테이지별 몬스터 스텟'!J505*'(참고)타워 스텟 가치'!$S$17,'스테이지별 몬스터 스텟'!K505*'(참고)타워 스텟 가치'!$T$17,'스테이지별 몬스터 스텟'!L505*'(참고)타워 스텟 가치'!$U$17,'스테이지별 몬스터 스텟'!M505*'(참고)타워 스텟 가치'!$V$17,'스테이지별 몬스터 스텟'!N505*'(참고)타워 스텟 가치'!$W$17,'스테이지별 몬스터 스텟'!O505*'(참고)타워 스텟 가치'!$X$17,'스테이지별 몬스터 스텟'!P505*'(참고)타워 스텟 가치'!$Y$17)</f>
        <v>313809.92999999947</v>
      </c>
      <c r="R505">
        <v>1</v>
      </c>
      <c r="S505">
        <f>VLOOKUP($F505,'(참고)타워 스텟 가치'!$B$7:$L$11,S$2,0)+(VLOOKUP($F505,'(참고)타워 스텟 가치'!$B$7:$L$11,S$2,0)*$E505)</f>
        <v>103.4999999999998</v>
      </c>
      <c r="T505">
        <f>VLOOKUP($F505,'(참고)타워 스텟 가치'!$B$7:$L$11,T$2,0)+(VLOOKUP($F505,'(참고)타워 스텟 가치'!$B$7:$L$11,T$2,0)*$E505)</f>
        <v>186.29999999999964</v>
      </c>
      <c r="U505">
        <f>VLOOKUP($F505,'(참고)타워 스텟 가치'!$B$7:$L$11,U$2,0)+(VLOOKUP($F505,'(참고)타워 스텟 가치'!$B$7:$L$11,U$2,0)*$E505)</f>
        <v>206999.99999999959</v>
      </c>
      <c r="V505">
        <f>VLOOKUP($F505,'(참고)타워 스텟 가치'!$B$7:$L$11,V$2,0)+(VLOOKUP($F505,'(참고)타워 스텟 가치'!$B$7:$L$11,V$2,0)*$E505)</f>
        <v>1241.9999999999977</v>
      </c>
      <c r="W505">
        <f>VLOOKUP($F505,'(참고)타워 스텟 가치'!$B$7:$L$11,W$2,0)+(VLOOKUP($F505,'(참고)타워 스텟 가치'!$B$7:$L$11,W$2,0)*$E505)</f>
        <v>20.69999999999996</v>
      </c>
      <c r="X505">
        <f>VLOOKUP($F505,'(참고)타워 스텟 가치'!$B$7:$L$11,X$2,0)+(VLOOKUP($F505,'(참고)타워 스텟 가치'!$B$7:$L$11,X$2,0)*$E505)</f>
        <v>12.419999999999977</v>
      </c>
      <c r="Y505">
        <f>VLOOKUP($F505,'(참고)타워 스텟 가치'!$B$7:$L$11,Y$2,0)+(VLOOKUP($F505,'(참고)타워 스텟 가치'!$B$7:$L$11,Y$2,0)*$E505)</f>
        <v>0</v>
      </c>
      <c r="Z505">
        <f>VLOOKUP($F505,'(참고)타워 스텟 가치'!$B$7:$L$11,Z$2,0)+(VLOOKUP($F505,'(참고)타워 스텟 가치'!$B$7:$L$11,Z$2,0)*$E505)</f>
        <v>0</v>
      </c>
      <c r="AA505">
        <f>VLOOKUP($F505,'(참고)타워 스텟 가치'!$B$7:$L$11,AA$2,0)+(VLOOKUP($F505,'(참고)타워 스텟 가치'!$B$7:$L$11,AA$2,0)*$E505)</f>
        <v>28.97999999999994</v>
      </c>
      <c r="AB505">
        <f>SUM('스테이지별 몬스터 스텟'!S505*'(참고)타워 스텟 가치'!$Q$17,'스테이지별 몬스터 스텟'!T505*'(참고)타워 스텟 가치'!$R$17,'스테이지별 몬스터 스텟'!U505*'(참고)타워 스텟 가치'!$S$17,'스테이지별 몬스터 스텟'!V505*'(참고)타워 스텟 가치'!$T$17,'스테이지별 몬스터 스텟'!W505*'(참고)타워 스텟 가치'!$U$17,'스테이지별 몬스터 스텟'!X505*'(참고)타워 스텟 가치'!$V$17,'스테이지별 몬스터 스텟'!Y505*'(참고)타워 스텟 가치'!$W$17,'스테이지별 몬스터 스텟'!Z505*'(참고)타워 스텟 가치'!$X$17,'스테이지별 몬스터 스텟'!AA505*'(참고)타워 스텟 가치'!$Y$17)</f>
        <v>313582.22999999946</v>
      </c>
      <c r="AC505">
        <v>2</v>
      </c>
      <c r="AD505">
        <f>VLOOKUP($F505,'(참고)타워 스텟 가치'!$B$12:$L$16,AD$2,0)+(VLOOKUP($F505,'(참고)타워 스텟 가치'!$B$12:$L$16,AD$2,0)*$E505)</f>
        <v>103.4999999999998</v>
      </c>
      <c r="AE505">
        <f>VLOOKUP($F505,'(참고)타워 스텟 가치'!$B$12:$L$16,AE$2,0)+(VLOOKUP($F505,'(참고)타워 스텟 가치'!$B$12:$L$16,AE$2,0)*$E505)</f>
        <v>124.19999999999976</v>
      </c>
      <c r="AF505">
        <f>VLOOKUP($F505,'(참고)타워 스텟 가치'!$B$12:$L$16,AF$2,0)+(VLOOKUP($F505,'(참고)타워 스텟 가치'!$B$12:$L$16,AF$2,0)*$E505)</f>
        <v>206999.99999999959</v>
      </c>
      <c r="AG505">
        <f>VLOOKUP($F505,'(참고)타워 스텟 가치'!$B$12:$L$16,AG$2,0)+(VLOOKUP($F505,'(참고)타워 스텟 가치'!$B$12:$L$16,AG$2,0)*$E505)</f>
        <v>620.99999999999886</v>
      </c>
      <c r="AH505">
        <f>VLOOKUP($F505,'(참고)타워 스텟 가치'!$B$12:$L$16,AH$2,0)+(VLOOKUP($F505,'(참고)타워 스텟 가치'!$B$12:$L$16,AH$2,0)*$E505)</f>
        <v>20.69999999999996</v>
      </c>
      <c r="AI505">
        <f>VLOOKUP($F505,'(참고)타워 스텟 가치'!$B$12:$L$16,AI$2,0)+(VLOOKUP($F505,'(참고)타워 스텟 가치'!$B$12:$L$16,AI$2,0)*$E505)</f>
        <v>12.419999999999977</v>
      </c>
      <c r="AJ505">
        <f>VLOOKUP($F505,'(참고)타워 스텟 가치'!$B$12:$L$16,AJ$2,0)+(VLOOKUP($F505,'(참고)타워 스텟 가치'!$B$12:$L$16,AJ$2,0)*$E505)</f>
        <v>0</v>
      </c>
      <c r="AK505">
        <f>VLOOKUP($F505,'(참고)타워 스텟 가치'!$B$12:$L$16,AK$2,0)+(VLOOKUP($F505,'(참고)타워 스텟 가치'!$B$12:$L$16,AK$2,0)*$E505)</f>
        <v>0</v>
      </c>
      <c r="AL505">
        <f>VLOOKUP($F505,'(참고)타워 스텟 가치'!$B$12:$L$16,AL$2,0)+(VLOOKUP($F505,'(참고)타워 스텟 가치'!$B$12:$L$16,AL$2,0)*$E505)</f>
        <v>57.95999999999988</v>
      </c>
      <c r="AM505">
        <f>SUM('스테이지별 몬스터 스텟'!AD505*'(참고)타워 스텟 가치'!$Q$17,'스테이지별 몬스터 스텟'!AE505*'(참고)타워 스텟 가치'!$R$17,'스테이지별 몬스터 스텟'!AF505*'(참고)타워 스텟 가치'!$S$17,'스테이지별 몬스터 스텟'!AG505*'(참고)타워 스텟 가치'!$T$17,'스테이지별 몬스터 스텟'!AH505*'(참고)타워 스텟 가치'!$U$17,'스테이지별 몬스터 스텟'!AI505*'(참고)타워 스텟 가치'!$V$17,'스테이지별 몬스터 스텟'!AJ505*'(참고)타워 스텟 가치'!$W$17,'스테이지별 몬스터 스텟'!AK505*'(참고)타워 스텟 가치'!$X$17,'스테이지별 몬스터 스텟'!AL505*'(참고)타워 스텟 가치'!$Y$17)</f>
        <v>312305.0399999994</v>
      </c>
      <c r="AN505">
        <v>3</v>
      </c>
    </row>
    <row r="506" spans="3:40" x14ac:dyDescent="0.3">
      <c r="C506">
        <v>2</v>
      </c>
      <c r="D506">
        <f t="shared" si="23"/>
        <v>101</v>
      </c>
      <c r="E506" s="52">
        <f>VLOOKUP(D506,'스테이지별 난이도 설정'!B:C,2,0)</f>
        <v>40.39999999999992</v>
      </c>
      <c r="F506" t="str">
        <f t="shared" si="24"/>
        <v>레어</v>
      </c>
      <c r="G506">
        <f t="shared" si="22"/>
        <v>6</v>
      </c>
      <c r="H506">
        <f>VLOOKUP($F506,'(참고)타워 스텟 가치'!$B$2:$L$6,H$2,0)+(VLOOKUP($F506,'(참고)타워 스텟 가치'!$B$2:$L$6,H$2,0)*$E506)</f>
        <v>465.74999999999909</v>
      </c>
      <c r="I506">
        <f>VLOOKUP($F506,'(참고)타워 스텟 가치'!$B$2:$L$6,I$2,0)+(VLOOKUP($F506,'(참고)타워 스텟 가치'!$B$2:$L$6,I$2,0)*$E506)</f>
        <v>93.149999999999821</v>
      </c>
      <c r="J506">
        <f>VLOOKUP($F506,'(참고)타워 스텟 가치'!$B$2:$L$6,J$2,0)+(VLOOKUP($F506,'(참고)타워 스텟 가치'!$B$2:$L$6,J$2,0)*$E506)</f>
        <v>206999.99999999959</v>
      </c>
      <c r="K506">
        <f>VLOOKUP($F506,'(참고)타워 스텟 가치'!$B$2:$L$6,K$2,0)+(VLOOKUP($F506,'(참고)타워 스텟 가치'!$B$2:$L$6,K$2,0)*$E506)</f>
        <v>1862.9999999999964</v>
      </c>
      <c r="L506">
        <f>VLOOKUP($F506,'(참고)타워 스텟 가치'!$B$2:$L$6,L$2,0)+(VLOOKUP($F506,'(참고)타워 스텟 가치'!$B$2:$L$6,L$2,0)*$E506)</f>
        <v>31.04999999999994</v>
      </c>
      <c r="M506">
        <f>VLOOKUP($F506,'(참고)타워 스텟 가치'!$B$2:$L$6,M$2,0)+(VLOOKUP($F506,'(참고)타워 스텟 가치'!$B$2:$L$6,M$2,0)*$E506)</f>
        <v>12.419999999999977</v>
      </c>
      <c r="N506">
        <f>VLOOKUP($F506,'(참고)타워 스텟 가치'!$B$2:$L$6,N$2,0)+(VLOOKUP($F506,'(참고)타워 스텟 가치'!$B$2:$L$6,N$2,0)*$E506)</f>
        <v>0</v>
      </c>
      <c r="O506">
        <f>VLOOKUP($F506,'(참고)타워 스텟 가치'!$B$2:$L$6,O$2,0)+(VLOOKUP($F506,'(참고)타워 스텟 가치'!$B$2:$L$6,O$2,0)*$E506)</f>
        <v>0</v>
      </c>
      <c r="P506">
        <f>VLOOKUP($F506,'(참고)타워 스텟 가치'!$B$2:$L$6,P$2,0)+(VLOOKUP($F506,'(참고)타워 스텟 가치'!$B$2:$L$6,P$2,0)*$E506)</f>
        <v>28.97999999999994</v>
      </c>
      <c r="Q506">
        <f>SUM('스테이지별 몬스터 스텟'!H506*'(참고)타워 스텟 가치'!$Q$17,'스테이지별 몬스터 스텟'!I506*'(참고)타워 스텟 가치'!$R$17,'스테이지별 몬스터 스텟'!J506*'(참고)타워 스텟 가치'!$S$17,'스테이지별 몬스터 스텟'!K506*'(참고)타워 스텟 가치'!$T$17,'스테이지별 몬스터 스텟'!L506*'(참고)타워 스텟 가치'!$U$17,'스테이지별 몬스터 스텟'!M506*'(참고)타워 스텟 가치'!$V$17,'스테이지별 몬스터 스텟'!N506*'(참고)타워 스텟 가치'!$W$17,'스테이지별 몬스터 스텟'!O506*'(참고)타워 스텟 가치'!$X$17,'스테이지별 몬스터 스텟'!P506*'(참고)타워 스텟 가치'!$Y$17)</f>
        <v>315429.70499999938</v>
      </c>
      <c r="R506">
        <v>1</v>
      </c>
      <c r="S506">
        <f>VLOOKUP($F506,'(참고)타워 스텟 가치'!$B$7:$L$11,S$2,0)+(VLOOKUP($F506,'(참고)타워 스텟 가치'!$B$7:$L$11,S$2,0)*$E506)</f>
        <v>155.24999999999972</v>
      </c>
      <c r="T506">
        <f>VLOOKUP($F506,'(참고)타워 스텟 가치'!$B$7:$L$11,T$2,0)+(VLOOKUP($F506,'(참고)타워 스텟 가치'!$B$7:$L$11,T$2,0)*$E506)</f>
        <v>279.44999999999948</v>
      </c>
      <c r="U506">
        <f>VLOOKUP($F506,'(참고)타워 스텟 가치'!$B$7:$L$11,U$2,0)+(VLOOKUP($F506,'(참고)타워 스텟 가치'!$B$7:$L$11,U$2,0)*$E506)</f>
        <v>206999.99999999959</v>
      </c>
      <c r="V506">
        <f>VLOOKUP($F506,'(참고)타워 스텟 가치'!$B$7:$L$11,V$2,0)+(VLOOKUP($F506,'(참고)타워 스텟 가치'!$B$7:$L$11,V$2,0)*$E506)</f>
        <v>1862.9999999999964</v>
      </c>
      <c r="W506">
        <f>VLOOKUP($F506,'(참고)타워 스텟 가치'!$B$7:$L$11,W$2,0)+(VLOOKUP($F506,'(참고)타워 스텟 가치'!$B$7:$L$11,W$2,0)*$E506)</f>
        <v>31.04999999999994</v>
      </c>
      <c r="X506">
        <f>VLOOKUP($F506,'(참고)타워 스텟 가치'!$B$7:$L$11,X$2,0)+(VLOOKUP($F506,'(참고)타워 스텟 가치'!$B$7:$L$11,X$2,0)*$E506)</f>
        <v>12.419999999999977</v>
      </c>
      <c r="Y506">
        <f>VLOOKUP($F506,'(참고)타워 스텟 가치'!$B$7:$L$11,Y$2,0)+(VLOOKUP($F506,'(참고)타워 스텟 가치'!$B$7:$L$11,Y$2,0)*$E506)</f>
        <v>0</v>
      </c>
      <c r="Z506">
        <f>VLOOKUP($F506,'(참고)타워 스텟 가치'!$B$7:$L$11,Z$2,0)+(VLOOKUP($F506,'(참고)타워 스텟 가치'!$B$7:$L$11,Z$2,0)*$E506)</f>
        <v>0</v>
      </c>
      <c r="AA506">
        <f>VLOOKUP($F506,'(참고)타워 스텟 가치'!$B$7:$L$11,AA$2,0)+(VLOOKUP($F506,'(참고)타워 스텟 가치'!$B$7:$L$11,AA$2,0)*$E506)</f>
        <v>28.97999999999994</v>
      </c>
      <c r="AB506">
        <f>SUM('스테이지별 몬스터 스텟'!S506*'(참고)타워 스텟 가치'!$Q$17,'스테이지별 몬스터 스텟'!T506*'(참고)타워 스텟 가치'!$R$17,'스테이지별 몬스터 스텟'!U506*'(참고)타워 스텟 가치'!$S$17,'스테이지별 몬스터 스텟'!V506*'(참고)타워 스텟 가치'!$T$17,'스테이지별 몬스터 스텟'!W506*'(참고)타워 스텟 가치'!$U$17,'스테이지별 몬스터 스텟'!X506*'(참고)타워 스텟 가치'!$V$17,'스테이지별 몬스터 스텟'!Y506*'(참고)타워 스텟 가치'!$W$17,'스테이지별 몬스터 스텟'!Z506*'(참고)타워 스텟 가치'!$X$17,'스테이지별 몬스터 스텟'!AA506*'(참고)타워 스텟 가치'!$Y$17)</f>
        <v>315088.15499999939</v>
      </c>
      <c r="AC506">
        <v>2</v>
      </c>
      <c r="AD506">
        <f>VLOOKUP($F506,'(참고)타워 스텟 가치'!$B$12:$L$16,AD$2,0)+(VLOOKUP($F506,'(참고)타워 스텟 가치'!$B$12:$L$16,AD$2,0)*$E506)</f>
        <v>155.24999999999972</v>
      </c>
      <c r="AE506">
        <f>VLOOKUP($F506,'(참고)타워 스텟 가치'!$B$12:$L$16,AE$2,0)+(VLOOKUP($F506,'(참고)타워 스텟 가치'!$B$12:$L$16,AE$2,0)*$E506)</f>
        <v>186.29999999999964</v>
      </c>
      <c r="AF506">
        <f>VLOOKUP($F506,'(참고)타워 스텟 가치'!$B$12:$L$16,AF$2,0)+(VLOOKUP($F506,'(참고)타워 스텟 가치'!$B$12:$L$16,AF$2,0)*$E506)</f>
        <v>206999.99999999959</v>
      </c>
      <c r="AG506">
        <f>VLOOKUP($F506,'(참고)타워 스텟 가치'!$B$12:$L$16,AG$2,0)+(VLOOKUP($F506,'(참고)타워 스텟 가치'!$B$12:$L$16,AG$2,0)*$E506)</f>
        <v>931.49999999999818</v>
      </c>
      <c r="AH506">
        <f>VLOOKUP($F506,'(참고)타워 스텟 가치'!$B$12:$L$16,AH$2,0)+(VLOOKUP($F506,'(참고)타워 스텟 가치'!$B$12:$L$16,AH$2,0)*$E506)</f>
        <v>31.04999999999994</v>
      </c>
      <c r="AI506">
        <f>VLOOKUP($F506,'(참고)타워 스텟 가치'!$B$12:$L$16,AI$2,0)+(VLOOKUP($F506,'(참고)타워 스텟 가치'!$B$12:$L$16,AI$2,0)*$E506)</f>
        <v>12.419999999999977</v>
      </c>
      <c r="AJ506">
        <f>VLOOKUP($F506,'(참고)타워 스텟 가치'!$B$12:$L$16,AJ$2,0)+(VLOOKUP($F506,'(참고)타워 스텟 가치'!$B$12:$L$16,AJ$2,0)*$E506)</f>
        <v>0</v>
      </c>
      <c r="AK506">
        <f>VLOOKUP($F506,'(참고)타워 스텟 가치'!$B$12:$L$16,AK$2,0)+(VLOOKUP($F506,'(참고)타워 스텟 가치'!$B$12:$L$16,AK$2,0)*$E506)</f>
        <v>0</v>
      </c>
      <c r="AL506">
        <f>VLOOKUP($F506,'(참고)타워 스텟 가치'!$B$12:$L$16,AL$2,0)+(VLOOKUP($F506,'(참고)타워 스텟 가치'!$B$12:$L$16,AL$2,0)*$E506)</f>
        <v>57.95999999999988</v>
      </c>
      <c r="AM506">
        <f>SUM('스테이지별 몬스터 스텟'!AD506*'(참고)타워 스텟 가치'!$Q$17,'스테이지별 몬스터 스텟'!AE506*'(참고)타워 스텟 가치'!$R$17,'스테이지별 몬스터 스텟'!AF506*'(참고)타워 스텟 가치'!$S$17,'스테이지별 몬스터 스텟'!AG506*'(참고)타워 스텟 가치'!$T$17,'스테이지별 몬스터 스텟'!AH506*'(참고)타워 스텟 가치'!$U$17,'스테이지별 몬스터 스텟'!AI506*'(참고)타워 스텟 가치'!$V$17,'스테이지별 몬스터 스텟'!AJ506*'(참고)타워 스텟 가치'!$W$17,'스테이지별 몬스터 스텟'!AK506*'(참고)타워 스텟 가치'!$X$17,'스테이지별 몬스터 스텟'!AL506*'(참고)타워 스텟 가치'!$Y$17)</f>
        <v>313143.38999999937</v>
      </c>
      <c r="AN506">
        <v>3</v>
      </c>
    </row>
    <row r="507" spans="3:40" x14ac:dyDescent="0.3">
      <c r="C507">
        <v>3</v>
      </c>
      <c r="D507">
        <f t="shared" si="23"/>
        <v>101</v>
      </c>
      <c r="E507" s="52">
        <f>VLOOKUP(D507,'스테이지별 난이도 설정'!B:C,2,0)</f>
        <v>40.39999999999992</v>
      </c>
      <c r="F507" t="str">
        <f t="shared" si="24"/>
        <v>에픽</v>
      </c>
      <c r="G507">
        <f t="shared" si="22"/>
        <v>6</v>
      </c>
      <c r="H507">
        <f>VLOOKUP($F507,'(참고)타워 스텟 가치'!$B$2:$L$6,H$2,0)+(VLOOKUP($F507,'(참고)타워 스텟 가치'!$B$2:$L$6,H$2,0)*$E507)</f>
        <v>698.62499999999864</v>
      </c>
      <c r="I507">
        <f>VLOOKUP($F507,'(참고)타워 스텟 가치'!$B$2:$L$6,I$2,0)+(VLOOKUP($F507,'(참고)타워 스텟 가치'!$B$2:$L$6,I$2,0)*$E507)</f>
        <v>139.72499999999974</v>
      </c>
      <c r="J507">
        <f>VLOOKUP($F507,'(참고)타워 스텟 가치'!$B$2:$L$6,J$2,0)+(VLOOKUP($F507,'(참고)타워 스텟 가치'!$B$2:$L$6,J$2,0)*$E507)</f>
        <v>206999.99999999959</v>
      </c>
      <c r="K507">
        <f>VLOOKUP($F507,'(참고)타워 스텟 가치'!$B$2:$L$6,K$2,0)+(VLOOKUP($F507,'(참고)타워 스텟 가치'!$B$2:$L$6,K$2,0)*$E507)</f>
        <v>2794.4999999999945</v>
      </c>
      <c r="L507">
        <f>VLOOKUP($F507,'(참고)타워 스텟 가치'!$B$2:$L$6,L$2,0)+(VLOOKUP($F507,'(참고)타워 스텟 가치'!$B$2:$L$6,L$2,0)*$E507)</f>
        <v>46.57499999999991</v>
      </c>
      <c r="M507">
        <f>VLOOKUP($F507,'(참고)타워 스텟 가치'!$B$2:$L$6,M$2,0)+(VLOOKUP($F507,'(참고)타워 스텟 가치'!$B$2:$L$6,M$2,0)*$E507)</f>
        <v>12.419999999999977</v>
      </c>
      <c r="N507">
        <f>VLOOKUP($F507,'(참고)타워 스텟 가치'!$B$2:$L$6,N$2,0)+(VLOOKUP($F507,'(참고)타워 스텟 가치'!$B$2:$L$6,N$2,0)*$E507)</f>
        <v>0</v>
      </c>
      <c r="O507">
        <f>VLOOKUP($F507,'(참고)타워 스텟 가치'!$B$2:$L$6,O$2,0)+(VLOOKUP($F507,'(참고)타워 스텟 가치'!$B$2:$L$6,O$2,0)*$E507)</f>
        <v>0</v>
      </c>
      <c r="P507">
        <f>VLOOKUP($F507,'(참고)타워 스텟 가치'!$B$2:$L$6,P$2,0)+(VLOOKUP($F507,'(참고)타워 스텟 가치'!$B$2:$L$6,P$2,0)*$E507)</f>
        <v>28.97999999999994</v>
      </c>
      <c r="Q507">
        <f>SUM('스테이지별 몬스터 스텟'!H507*'(참고)타워 스텟 가치'!$Q$17,'스테이지별 몬스터 스텟'!I507*'(참고)타워 스텟 가치'!$R$17,'스테이지별 몬스터 스텟'!J507*'(참고)타워 스텟 가치'!$S$17,'스테이지별 몬스터 스텟'!K507*'(참고)타워 스텟 가치'!$T$17,'스테이지별 몬스터 스텟'!L507*'(참고)타워 스텟 가치'!$U$17,'스테이지별 몬스터 스텟'!M507*'(참고)타워 스텟 가치'!$V$17,'스테이지별 몬스터 스텟'!N507*'(참고)타워 스텟 가치'!$W$17,'스테이지별 몬스터 스텟'!O507*'(참고)타워 스텟 가치'!$X$17,'스테이지별 몬스터 스텟'!P507*'(참고)타워 스텟 가치'!$Y$17)</f>
        <v>317859.36749999947</v>
      </c>
      <c r="R507">
        <v>1</v>
      </c>
      <c r="S507">
        <f>VLOOKUP($F507,'(참고)타워 스텟 가치'!$B$7:$L$11,S$2,0)+(VLOOKUP($F507,'(참고)타워 스텟 가치'!$B$7:$L$11,S$2,0)*$E507)</f>
        <v>232.87499999999955</v>
      </c>
      <c r="T507">
        <f>VLOOKUP($F507,'(참고)타워 스텟 가치'!$B$7:$L$11,T$2,0)+(VLOOKUP($F507,'(참고)타워 스텟 가치'!$B$7:$L$11,T$2,0)*$E507)</f>
        <v>419.17499999999922</v>
      </c>
      <c r="U507">
        <f>VLOOKUP($F507,'(참고)타워 스텟 가치'!$B$7:$L$11,U$2,0)+(VLOOKUP($F507,'(참고)타워 스텟 가치'!$B$7:$L$11,U$2,0)*$E507)</f>
        <v>206999.99999999959</v>
      </c>
      <c r="V507">
        <f>VLOOKUP($F507,'(참고)타워 스텟 가치'!$B$7:$L$11,V$2,0)+(VLOOKUP($F507,'(참고)타워 스텟 가치'!$B$7:$L$11,V$2,0)*$E507)</f>
        <v>2794.4999999999945</v>
      </c>
      <c r="W507">
        <f>VLOOKUP($F507,'(참고)타워 스텟 가치'!$B$7:$L$11,W$2,0)+(VLOOKUP($F507,'(참고)타워 스텟 가치'!$B$7:$L$11,W$2,0)*$E507)</f>
        <v>46.57499999999991</v>
      </c>
      <c r="X507">
        <f>VLOOKUP($F507,'(참고)타워 스텟 가치'!$B$7:$L$11,X$2,0)+(VLOOKUP($F507,'(참고)타워 스텟 가치'!$B$7:$L$11,X$2,0)*$E507)</f>
        <v>12.419999999999977</v>
      </c>
      <c r="Y507">
        <f>VLOOKUP($F507,'(참고)타워 스텟 가치'!$B$7:$L$11,Y$2,0)+(VLOOKUP($F507,'(참고)타워 스텟 가치'!$B$7:$L$11,Y$2,0)*$E507)</f>
        <v>0</v>
      </c>
      <c r="Z507">
        <f>VLOOKUP($F507,'(참고)타워 스텟 가치'!$B$7:$L$11,Z$2,0)+(VLOOKUP($F507,'(참고)타워 스텟 가치'!$B$7:$L$11,Z$2,0)*$E507)</f>
        <v>0</v>
      </c>
      <c r="AA507">
        <f>VLOOKUP($F507,'(참고)타워 스텟 가치'!$B$7:$L$11,AA$2,0)+(VLOOKUP($F507,'(참고)타워 스텟 가치'!$B$7:$L$11,AA$2,0)*$E507)</f>
        <v>28.97999999999994</v>
      </c>
      <c r="AB507">
        <f>SUM('스테이지별 몬스터 스텟'!S507*'(참고)타워 스텟 가치'!$Q$17,'스테이지별 몬스터 스텟'!T507*'(참고)타워 스텟 가치'!$R$17,'스테이지별 몬스터 스텟'!U507*'(참고)타워 스텟 가치'!$S$17,'스테이지별 몬스터 스텟'!V507*'(참고)타워 스텟 가치'!$T$17,'스테이지별 몬스터 스텟'!W507*'(참고)타워 스텟 가치'!$U$17,'스테이지별 몬스터 스텟'!X507*'(참고)타워 스텟 가치'!$V$17,'스테이지별 몬스터 스텟'!Y507*'(참고)타워 스텟 가치'!$W$17,'스테이지별 몬스터 스텟'!Z507*'(참고)타워 스텟 가치'!$X$17,'스테이지별 몬스터 스텟'!AA507*'(참고)타워 스텟 가치'!$Y$17)</f>
        <v>317347.04249999946</v>
      </c>
      <c r="AC507">
        <v>2</v>
      </c>
      <c r="AD507">
        <f>VLOOKUP($F507,'(참고)타워 스텟 가치'!$B$12:$L$16,AD$2,0)+(VLOOKUP($F507,'(참고)타워 스텟 가치'!$B$12:$L$16,AD$2,0)*$E507)</f>
        <v>232.87499999999955</v>
      </c>
      <c r="AE507">
        <f>VLOOKUP($F507,'(참고)타워 스텟 가치'!$B$12:$L$16,AE$2,0)+(VLOOKUP($F507,'(참고)타워 스텟 가치'!$B$12:$L$16,AE$2,0)*$E507)</f>
        <v>279.44999999999948</v>
      </c>
      <c r="AF507">
        <f>VLOOKUP($F507,'(참고)타워 스텟 가치'!$B$12:$L$16,AF$2,0)+(VLOOKUP($F507,'(참고)타워 스텟 가치'!$B$12:$L$16,AF$2,0)*$E507)</f>
        <v>206999.99999999959</v>
      </c>
      <c r="AG507">
        <f>VLOOKUP($F507,'(참고)타워 스텟 가치'!$B$12:$L$16,AG$2,0)+(VLOOKUP($F507,'(참고)타워 스텟 가치'!$B$12:$L$16,AG$2,0)*$E507)</f>
        <v>1397.2499999999973</v>
      </c>
      <c r="AH507">
        <f>VLOOKUP($F507,'(참고)타워 스텟 가치'!$B$12:$L$16,AH$2,0)+(VLOOKUP($F507,'(참고)타워 스텟 가치'!$B$12:$L$16,AH$2,0)*$E507)</f>
        <v>46.57499999999991</v>
      </c>
      <c r="AI507">
        <f>VLOOKUP($F507,'(참고)타워 스텟 가치'!$B$12:$L$16,AI$2,0)+(VLOOKUP($F507,'(참고)타워 스텟 가치'!$B$12:$L$16,AI$2,0)*$E507)</f>
        <v>12.419999999999977</v>
      </c>
      <c r="AJ507">
        <f>VLOOKUP($F507,'(참고)타워 스텟 가치'!$B$12:$L$16,AJ$2,0)+(VLOOKUP($F507,'(참고)타워 스텟 가치'!$B$12:$L$16,AJ$2,0)*$E507)</f>
        <v>0</v>
      </c>
      <c r="AK507">
        <f>VLOOKUP($F507,'(참고)타워 스텟 가치'!$B$12:$L$16,AK$2,0)+(VLOOKUP($F507,'(참고)타워 스텟 가치'!$B$12:$L$16,AK$2,0)*$E507)</f>
        <v>0</v>
      </c>
      <c r="AL507">
        <f>VLOOKUP($F507,'(참고)타워 스텟 가치'!$B$12:$L$16,AL$2,0)+(VLOOKUP($F507,'(참고)타워 스텟 가치'!$B$12:$L$16,AL$2,0)*$E507)</f>
        <v>57.95999999999988</v>
      </c>
      <c r="AM507">
        <f>SUM('스테이지별 몬스터 스텟'!AD507*'(참고)타워 스텟 가치'!$Q$17,'스테이지별 몬스터 스텟'!AE507*'(참고)타워 스텟 가치'!$R$17,'스테이지별 몬스터 스텟'!AF507*'(참고)타워 스텟 가치'!$S$17,'스테이지별 몬스터 스텟'!AG507*'(참고)타워 스텟 가치'!$T$17,'스테이지별 몬스터 스텟'!AH507*'(참고)타워 스텟 가치'!$U$17,'스테이지별 몬스터 스텟'!AI507*'(참고)타워 스텟 가치'!$V$17,'스테이지별 몬스터 스텟'!AJ507*'(참고)타워 스텟 가치'!$W$17,'스테이지별 몬스터 스텟'!AK507*'(참고)타워 스텟 가치'!$X$17,'스테이지별 몬스터 스텟'!AL507*'(참고)타워 스텟 가치'!$Y$17)</f>
        <v>314400.9149999994</v>
      </c>
      <c r="AN507">
        <v>3</v>
      </c>
    </row>
    <row r="508" spans="3:40" x14ac:dyDescent="0.3">
      <c r="C508">
        <v>4</v>
      </c>
      <c r="D508">
        <f t="shared" si="23"/>
        <v>101</v>
      </c>
      <c r="E508" s="52">
        <f>VLOOKUP(D508,'스테이지별 난이도 설정'!B:C,2,0)</f>
        <v>40.39999999999992</v>
      </c>
      <c r="F508" t="str">
        <f t="shared" si="24"/>
        <v>유니크</v>
      </c>
      <c r="G508">
        <f t="shared" si="22"/>
        <v>6</v>
      </c>
      <c r="H508">
        <f>VLOOKUP($F508,'(참고)타워 스텟 가치'!$B$2:$L$6,H$2,0)+(VLOOKUP($F508,'(참고)타워 스텟 가치'!$B$2:$L$6,H$2,0)*$E508)</f>
        <v>1047.937499999998</v>
      </c>
      <c r="I508">
        <f>VLOOKUP($F508,'(참고)타워 스텟 가치'!$B$2:$L$6,I$2,0)+(VLOOKUP($F508,'(참고)타워 스텟 가치'!$B$2:$L$6,I$2,0)*$E508)</f>
        <v>209.58749999999961</v>
      </c>
      <c r="J508">
        <f>VLOOKUP($F508,'(참고)타워 스텟 가치'!$B$2:$L$6,J$2,0)+(VLOOKUP($F508,'(참고)타워 스텟 가치'!$B$2:$L$6,J$2,0)*$E508)</f>
        <v>206999.99999999959</v>
      </c>
      <c r="K508">
        <f>VLOOKUP($F508,'(참고)타워 스텟 가치'!$B$2:$L$6,K$2,0)+(VLOOKUP($F508,'(참고)타워 스텟 가치'!$B$2:$L$6,K$2,0)*$E508)</f>
        <v>4191.7499999999918</v>
      </c>
      <c r="L508">
        <f>VLOOKUP($F508,'(참고)타워 스텟 가치'!$B$2:$L$6,L$2,0)+(VLOOKUP($F508,'(참고)타워 스텟 가치'!$B$2:$L$6,L$2,0)*$E508)</f>
        <v>69.862499999999869</v>
      </c>
      <c r="M508">
        <f>VLOOKUP($F508,'(참고)타워 스텟 가치'!$B$2:$L$6,M$2,0)+(VLOOKUP($F508,'(참고)타워 스텟 가치'!$B$2:$L$6,M$2,0)*$E508)</f>
        <v>12.419999999999977</v>
      </c>
      <c r="N508">
        <f>VLOOKUP($F508,'(참고)타워 스텟 가치'!$B$2:$L$6,N$2,0)+(VLOOKUP($F508,'(참고)타워 스텟 가치'!$B$2:$L$6,N$2,0)*$E508)</f>
        <v>0</v>
      </c>
      <c r="O508">
        <f>VLOOKUP($F508,'(참고)타워 스텟 가치'!$B$2:$L$6,O$2,0)+(VLOOKUP($F508,'(참고)타워 스텟 가치'!$B$2:$L$6,O$2,0)*$E508)</f>
        <v>0</v>
      </c>
      <c r="P508">
        <f>VLOOKUP($F508,'(참고)타워 스텟 가치'!$B$2:$L$6,P$2,0)+(VLOOKUP($F508,'(참고)타워 스텟 가치'!$B$2:$L$6,P$2,0)*$E508)</f>
        <v>41.39999999999992</v>
      </c>
      <c r="Q508">
        <f>SUM('스테이지별 몬스터 스텟'!H508*'(참고)타워 스텟 가치'!$Q$17,'스테이지별 몬스터 스텟'!I508*'(참고)타워 스텟 가치'!$R$17,'스테이지별 몬스터 스텟'!J508*'(참고)타워 스텟 가치'!$S$17,'스테이지별 몬스터 스텟'!K508*'(참고)타워 스텟 가치'!$T$17,'스테이지별 몬스터 스텟'!L508*'(참고)타워 스텟 가치'!$U$17,'스테이지별 몬스터 스텟'!M508*'(참고)타워 스텟 가치'!$V$17,'스테이지별 몬스터 스텟'!N508*'(참고)타워 스텟 가치'!$W$17,'스테이지별 몬스터 스텟'!O508*'(참고)타워 스텟 가치'!$X$17,'스테이지별 몬스터 스텟'!P508*'(참고)타워 스텟 가치'!$Y$17)</f>
        <v>321528.70124999934</v>
      </c>
      <c r="R508">
        <v>1</v>
      </c>
      <c r="S508">
        <f>VLOOKUP($F508,'(참고)타워 스텟 가치'!$B$7:$L$11,S$2,0)+(VLOOKUP($F508,'(참고)타워 스텟 가치'!$B$7:$L$11,S$2,0)*$E508)</f>
        <v>349.31249999999932</v>
      </c>
      <c r="T508">
        <f>VLOOKUP($F508,'(참고)타워 스텟 가치'!$B$7:$L$11,T$2,0)+(VLOOKUP($F508,'(참고)타워 스텟 가치'!$B$7:$L$11,T$2,0)*$E508)</f>
        <v>628.76249999999879</v>
      </c>
      <c r="U508">
        <f>VLOOKUP($F508,'(참고)타워 스텟 가치'!$B$7:$L$11,U$2,0)+(VLOOKUP($F508,'(참고)타워 스텟 가치'!$B$7:$L$11,U$2,0)*$E508)</f>
        <v>206999.99999999959</v>
      </c>
      <c r="V508">
        <f>VLOOKUP($F508,'(참고)타워 스텟 가치'!$B$7:$L$11,V$2,0)+(VLOOKUP($F508,'(참고)타워 스텟 가치'!$B$7:$L$11,V$2,0)*$E508)</f>
        <v>4191.7499999999918</v>
      </c>
      <c r="W508">
        <f>VLOOKUP($F508,'(참고)타워 스텟 가치'!$B$7:$L$11,W$2,0)+(VLOOKUP($F508,'(참고)타워 스텟 가치'!$B$7:$L$11,W$2,0)*$E508)</f>
        <v>69.862499999999869</v>
      </c>
      <c r="X508">
        <f>VLOOKUP($F508,'(참고)타워 스텟 가치'!$B$7:$L$11,X$2,0)+(VLOOKUP($F508,'(참고)타워 스텟 가치'!$B$7:$L$11,X$2,0)*$E508)</f>
        <v>12.419999999999977</v>
      </c>
      <c r="Y508">
        <f>VLOOKUP($F508,'(참고)타워 스텟 가치'!$B$7:$L$11,Y$2,0)+(VLOOKUP($F508,'(참고)타워 스텟 가치'!$B$7:$L$11,Y$2,0)*$E508)</f>
        <v>0</v>
      </c>
      <c r="Z508">
        <f>VLOOKUP($F508,'(참고)타워 스텟 가치'!$B$7:$L$11,Z$2,0)+(VLOOKUP($F508,'(참고)타워 스텟 가치'!$B$7:$L$11,Z$2,0)*$E508)</f>
        <v>0</v>
      </c>
      <c r="AA508">
        <f>VLOOKUP($F508,'(참고)타워 스텟 가치'!$B$7:$L$11,AA$2,0)+(VLOOKUP($F508,'(참고)타워 스텟 가치'!$B$7:$L$11,AA$2,0)*$E508)</f>
        <v>41.39999999999992</v>
      </c>
      <c r="AB508">
        <f>SUM('스테이지별 몬스터 스텟'!S508*'(참고)타워 스텟 가치'!$Q$17,'스테이지별 몬스터 스텟'!T508*'(참고)타워 스텟 가치'!$R$17,'스테이지별 몬스터 스텟'!U508*'(참고)타워 스텟 가치'!$S$17,'스테이지별 몬스터 스텟'!V508*'(참고)타워 스텟 가치'!$T$17,'스테이지별 몬스터 스텟'!W508*'(참고)타워 스텟 가치'!$U$17,'스테이지별 몬스터 스텟'!X508*'(참고)타워 스텟 가치'!$V$17,'스테이지별 몬스터 스텟'!Y508*'(참고)타워 스텟 가치'!$W$17,'스테이지별 몬스터 스텟'!Z508*'(참고)타워 스텟 가치'!$X$17,'스테이지별 몬스터 스텟'!AA508*'(참고)타워 스텟 가치'!$Y$17)</f>
        <v>320760.21374999936</v>
      </c>
      <c r="AC508">
        <v>2</v>
      </c>
      <c r="AD508">
        <f>VLOOKUP($F508,'(참고)타워 스텟 가치'!$B$12:$L$16,AD$2,0)+(VLOOKUP($F508,'(참고)타워 스텟 가치'!$B$12:$L$16,AD$2,0)*$E508)</f>
        <v>349.31249999999932</v>
      </c>
      <c r="AE508">
        <f>VLOOKUP($F508,'(참고)타워 스텟 가치'!$B$12:$L$16,AE$2,0)+(VLOOKUP($F508,'(참고)타워 스텟 가치'!$B$12:$L$16,AE$2,0)*$E508)</f>
        <v>419.17499999999922</v>
      </c>
      <c r="AF508">
        <f>VLOOKUP($F508,'(참고)타워 스텟 가치'!$B$12:$L$16,AF$2,0)+(VLOOKUP($F508,'(참고)타워 스텟 가치'!$B$12:$L$16,AF$2,0)*$E508)</f>
        <v>206999.99999999959</v>
      </c>
      <c r="AG508">
        <f>VLOOKUP($F508,'(참고)타워 스텟 가치'!$B$12:$L$16,AG$2,0)+(VLOOKUP($F508,'(참고)타워 스텟 가치'!$B$12:$L$16,AG$2,0)*$E508)</f>
        <v>2095.8749999999959</v>
      </c>
      <c r="AH508">
        <f>VLOOKUP($F508,'(참고)타워 스텟 가치'!$B$12:$L$16,AH$2,0)+(VLOOKUP($F508,'(참고)타워 스텟 가치'!$B$12:$L$16,AH$2,0)*$E508)</f>
        <v>69.862499999999869</v>
      </c>
      <c r="AI508">
        <f>VLOOKUP($F508,'(참고)타워 스텟 가치'!$B$12:$L$16,AI$2,0)+(VLOOKUP($F508,'(참고)타워 스텟 가치'!$B$12:$L$16,AI$2,0)*$E508)</f>
        <v>12.419999999999977</v>
      </c>
      <c r="AJ508">
        <f>VLOOKUP($F508,'(참고)타워 스텟 가치'!$B$12:$L$16,AJ$2,0)+(VLOOKUP($F508,'(참고)타워 스텟 가치'!$B$12:$L$16,AJ$2,0)*$E508)</f>
        <v>0</v>
      </c>
      <c r="AK508">
        <f>VLOOKUP($F508,'(참고)타워 스텟 가치'!$B$12:$L$16,AK$2,0)+(VLOOKUP($F508,'(참고)타워 스텟 가치'!$B$12:$L$16,AK$2,0)*$E508)</f>
        <v>0</v>
      </c>
      <c r="AL508">
        <f>VLOOKUP($F508,'(참고)타워 스텟 가치'!$B$12:$L$16,AL$2,0)+(VLOOKUP($F508,'(참고)타워 스텟 가치'!$B$12:$L$16,AL$2,0)*$E508)</f>
        <v>82.799999999999841</v>
      </c>
      <c r="AM508">
        <f>SUM('스테이지별 몬스터 스텟'!AD508*'(참고)타워 스텟 가치'!$Q$17,'스테이지별 몬스터 스텟'!AE508*'(참고)타워 스텟 가치'!$R$17,'스테이지별 몬스터 스텟'!AF508*'(참고)타워 스텟 가치'!$S$17,'스테이지별 몬스터 스텟'!AG508*'(참고)타워 스텟 가치'!$T$17,'스테이지별 몬스터 스텟'!AH508*'(참고)타워 스텟 가치'!$U$17,'스테이지별 몬스터 스텟'!AI508*'(참고)타워 스텟 가치'!$V$17,'스테이지별 몬스터 스텟'!AJ508*'(참고)타워 스텟 가치'!$W$17,'스테이지별 몬스터 스텟'!AK508*'(참고)타워 스텟 가치'!$X$17,'스테이지별 몬스터 스텟'!AL508*'(참고)타워 스텟 가치'!$Y$17)</f>
        <v>316336.88249999937</v>
      </c>
      <c r="AN508">
        <v>3</v>
      </c>
    </row>
    <row r="509" spans="3:40" x14ac:dyDescent="0.3">
      <c r="C509">
        <v>5</v>
      </c>
      <c r="D509">
        <f t="shared" si="23"/>
        <v>101</v>
      </c>
      <c r="E509" s="52">
        <f>VLOOKUP(D509,'스테이지별 난이도 설정'!B:C,2,0)</f>
        <v>40.39999999999992</v>
      </c>
      <c r="F509" t="str">
        <f t="shared" si="24"/>
        <v>스페셜</v>
      </c>
      <c r="G509">
        <f t="shared" si="22"/>
        <v>6</v>
      </c>
      <c r="H509">
        <f>VLOOKUP($F509,'(참고)타워 스텟 가치'!$B$2:$L$6,H$2,0)+(VLOOKUP($F509,'(참고)타워 스텟 가치'!$B$2:$L$6,H$2,0)*$E509)</f>
        <v>1571.906249999997</v>
      </c>
      <c r="I509">
        <f>VLOOKUP($F509,'(참고)타워 스텟 가치'!$B$2:$L$6,I$2,0)+(VLOOKUP($F509,'(참고)타워 스텟 가치'!$B$2:$L$6,I$2,0)*$E509)</f>
        <v>314.3812499999994</v>
      </c>
      <c r="J509">
        <f>VLOOKUP($F509,'(참고)타워 스텟 가치'!$B$2:$L$6,J$2,0)+(VLOOKUP($F509,'(참고)타워 스텟 가치'!$B$2:$L$6,J$2,0)*$E509)</f>
        <v>206999.99999999959</v>
      </c>
      <c r="K509">
        <f>VLOOKUP($F509,'(참고)타워 스텟 가치'!$B$2:$L$6,K$2,0)+(VLOOKUP($F509,'(참고)타워 스텟 가치'!$B$2:$L$6,K$2,0)*$E509)</f>
        <v>6287.6249999999882</v>
      </c>
      <c r="L509">
        <f>VLOOKUP($F509,'(참고)타워 스텟 가치'!$B$2:$L$6,L$2,0)+(VLOOKUP($F509,'(참고)타워 스텟 가치'!$B$2:$L$6,L$2,0)*$E509)</f>
        <v>104.7937499999998</v>
      </c>
      <c r="M509">
        <f>VLOOKUP($F509,'(참고)타워 스텟 가치'!$B$2:$L$6,M$2,0)+(VLOOKUP($F509,'(참고)타워 스텟 가치'!$B$2:$L$6,M$2,0)*$E509)</f>
        <v>12.419999999999977</v>
      </c>
      <c r="N509">
        <f>VLOOKUP($F509,'(참고)타워 스텟 가치'!$B$2:$L$6,N$2,0)+(VLOOKUP($F509,'(참고)타워 스텟 가치'!$B$2:$L$6,N$2,0)*$E509)</f>
        <v>0</v>
      </c>
      <c r="O509">
        <f>VLOOKUP($F509,'(참고)타워 스텟 가치'!$B$2:$L$6,O$2,0)+(VLOOKUP($F509,'(참고)타워 스텟 가치'!$B$2:$L$6,O$2,0)*$E509)</f>
        <v>0</v>
      </c>
      <c r="P509">
        <f>VLOOKUP($F509,'(참고)타워 스텟 가치'!$B$2:$L$6,P$2,0)+(VLOOKUP($F509,'(참고)타워 스텟 가치'!$B$2:$L$6,P$2,0)*$E509)</f>
        <v>41.39999999999992</v>
      </c>
      <c r="Q509">
        <f>SUM('스테이지별 몬스터 스텟'!H509*'(참고)타워 스텟 가치'!$Q$17,'스테이지별 몬스터 스텟'!I509*'(참고)타워 스텟 가치'!$R$17,'스테이지별 몬스터 스텟'!J509*'(참고)타워 스텟 가치'!$S$17,'스테이지별 몬스터 스텟'!K509*'(참고)타워 스텟 가치'!$T$17,'스테이지별 몬스터 스텟'!L509*'(참고)타워 스텟 가치'!$U$17,'스테이지별 몬스터 스텟'!M509*'(참고)타워 스텟 가치'!$V$17,'스테이지별 몬스터 스텟'!N509*'(참고)타워 스텟 가치'!$W$17,'스테이지별 몬스터 스텟'!O509*'(참고)타워 스텟 가치'!$X$17,'스테이지별 몬스터 스텟'!P509*'(참고)타워 스텟 가치'!$Y$17)</f>
        <v>326995.44187499938</v>
      </c>
      <c r="R509">
        <v>1</v>
      </c>
      <c r="S509">
        <f>VLOOKUP($F509,'(참고)타워 스텟 가치'!$B$7:$L$11,S$2,0)+(VLOOKUP($F509,'(참고)타워 스텟 가치'!$B$7:$L$11,S$2,0)*$E509)</f>
        <v>523.96874999999898</v>
      </c>
      <c r="T509">
        <f>VLOOKUP($F509,'(참고)타워 스텟 가치'!$B$7:$L$11,T$2,0)+(VLOOKUP($F509,'(참고)타워 스텟 가치'!$B$7:$L$11,T$2,0)*$E509)</f>
        <v>943.14374999999814</v>
      </c>
      <c r="U509">
        <f>VLOOKUP($F509,'(참고)타워 스텟 가치'!$B$7:$L$11,U$2,0)+(VLOOKUP($F509,'(참고)타워 스텟 가치'!$B$7:$L$11,U$2,0)*$E509)</f>
        <v>206999.99999999959</v>
      </c>
      <c r="V509">
        <f>VLOOKUP($F509,'(참고)타워 스텟 가치'!$B$7:$L$11,V$2,0)+(VLOOKUP($F509,'(참고)타워 스텟 가치'!$B$7:$L$11,V$2,0)*$E509)</f>
        <v>6287.6249999999882</v>
      </c>
      <c r="W509">
        <f>VLOOKUP($F509,'(참고)타워 스텟 가치'!$B$7:$L$11,W$2,0)+(VLOOKUP($F509,'(참고)타워 스텟 가치'!$B$7:$L$11,W$2,0)*$E509)</f>
        <v>104.7937499999998</v>
      </c>
      <c r="X509">
        <f>VLOOKUP($F509,'(참고)타워 스텟 가치'!$B$7:$L$11,X$2,0)+(VLOOKUP($F509,'(참고)타워 스텟 가치'!$B$7:$L$11,X$2,0)*$E509)</f>
        <v>12.419999999999977</v>
      </c>
      <c r="Y509">
        <f>VLOOKUP($F509,'(참고)타워 스텟 가치'!$B$7:$L$11,Y$2,0)+(VLOOKUP($F509,'(참고)타워 스텟 가치'!$B$7:$L$11,Y$2,0)*$E509)</f>
        <v>0</v>
      </c>
      <c r="Z509">
        <f>VLOOKUP($F509,'(참고)타워 스텟 가치'!$B$7:$L$11,Z$2,0)+(VLOOKUP($F509,'(참고)타워 스텟 가치'!$B$7:$L$11,Z$2,0)*$E509)</f>
        <v>0</v>
      </c>
      <c r="AA509">
        <f>VLOOKUP($F509,'(참고)타워 스텟 가치'!$B$7:$L$11,AA$2,0)+(VLOOKUP($F509,'(참고)타워 스텟 가치'!$B$7:$L$11,AA$2,0)*$E509)</f>
        <v>41.39999999999992</v>
      </c>
      <c r="AB509">
        <f>SUM('스테이지별 몬스터 스텟'!S509*'(참고)타워 스텟 가치'!$Q$17,'스테이지별 몬스터 스텟'!T509*'(참고)타워 스텟 가치'!$R$17,'스테이지별 몬스터 스텟'!U509*'(참고)타워 스텟 가치'!$S$17,'스테이지별 몬스터 스텟'!V509*'(참고)타워 스텟 가치'!$T$17,'스테이지별 몬스터 스텟'!W509*'(참고)타워 스텟 가치'!$U$17,'스테이지별 몬스터 스텟'!X509*'(참고)타워 스텟 가치'!$V$17,'스테이지별 몬스터 스텟'!Y509*'(참고)타워 스텟 가치'!$W$17,'스테이지별 몬스터 스텟'!Z509*'(참고)타워 스텟 가치'!$X$17,'스테이지별 몬스터 스텟'!AA509*'(참고)타워 스텟 가치'!$Y$17)</f>
        <v>325842.71062499942</v>
      </c>
      <c r="AC509">
        <v>2</v>
      </c>
      <c r="AD509">
        <f>VLOOKUP($F509,'(참고)타워 스텟 가치'!$B$12:$L$16,AD$2,0)+(VLOOKUP($F509,'(참고)타워 스텟 가치'!$B$12:$L$16,AD$2,0)*$E509)</f>
        <v>523.96874999999898</v>
      </c>
      <c r="AE509">
        <f>VLOOKUP($F509,'(참고)타워 스텟 가치'!$B$12:$L$16,AE$2,0)+(VLOOKUP($F509,'(참고)타워 스텟 가치'!$B$12:$L$16,AE$2,0)*$E509)</f>
        <v>628.76249999999879</v>
      </c>
      <c r="AF509">
        <f>VLOOKUP($F509,'(참고)타워 스텟 가치'!$B$12:$L$16,AF$2,0)+(VLOOKUP($F509,'(참고)타워 스텟 가치'!$B$12:$L$16,AF$2,0)*$E509)</f>
        <v>206999.99999999959</v>
      </c>
      <c r="AG509">
        <f>VLOOKUP($F509,'(참고)타워 스텟 가치'!$B$12:$L$16,AG$2,0)+(VLOOKUP($F509,'(참고)타워 스텟 가치'!$B$12:$L$16,AG$2,0)*$E509)</f>
        <v>3143.8124999999941</v>
      </c>
      <c r="AH509">
        <f>VLOOKUP($F509,'(참고)타워 스텟 가치'!$B$12:$L$16,AH$2,0)+(VLOOKUP($F509,'(참고)타워 스텟 가치'!$B$12:$L$16,AH$2,0)*$E509)</f>
        <v>104.7937499999998</v>
      </c>
      <c r="AI509">
        <f>VLOOKUP($F509,'(참고)타워 스텟 가치'!$B$12:$L$16,AI$2,0)+(VLOOKUP($F509,'(참고)타워 스텟 가치'!$B$12:$L$16,AI$2,0)*$E509)</f>
        <v>12.419999999999977</v>
      </c>
      <c r="AJ509">
        <f>VLOOKUP($F509,'(참고)타워 스텟 가치'!$B$12:$L$16,AJ$2,0)+(VLOOKUP($F509,'(참고)타워 스텟 가치'!$B$12:$L$16,AJ$2,0)*$E509)</f>
        <v>0</v>
      </c>
      <c r="AK509">
        <f>VLOOKUP($F509,'(참고)타워 스텟 가치'!$B$12:$L$16,AK$2,0)+(VLOOKUP($F509,'(참고)타워 스텟 가치'!$B$12:$L$16,AK$2,0)*$E509)</f>
        <v>0</v>
      </c>
      <c r="AL509">
        <f>VLOOKUP($F509,'(참고)타워 스텟 가치'!$B$12:$L$16,AL$2,0)+(VLOOKUP($F509,'(참고)타워 스텟 가치'!$B$12:$L$16,AL$2,0)*$E509)</f>
        <v>82.799999999999841</v>
      </c>
      <c r="AM509">
        <f>SUM('스테이지별 몬스터 스텟'!AD509*'(참고)타워 스텟 가치'!$Q$17,'스테이지별 몬스터 스텟'!AE509*'(참고)타워 스텟 가치'!$R$17,'스테이지별 몬스터 스텟'!AF509*'(참고)타워 스텟 가치'!$S$17,'스테이지별 몬스터 스텟'!AG509*'(참고)타워 스텟 가치'!$T$17,'스테이지별 몬스터 스텟'!AH509*'(참고)타워 스텟 가치'!$U$17,'스테이지별 몬스터 스텟'!AI509*'(참고)타워 스텟 가치'!$V$17,'스테이지별 몬스터 스텟'!AJ509*'(참고)타워 스텟 가치'!$W$17,'스테이지별 몬스터 스텟'!AK509*'(참고)타워 스텟 가치'!$X$17,'스테이지별 몬스터 스텟'!AL509*'(참고)타워 스텟 가치'!$Y$17)</f>
        <v>319166.31374999939</v>
      </c>
      <c r="AN509">
        <v>3</v>
      </c>
    </row>
    <row r="510" spans="3:40" x14ac:dyDescent="0.3">
      <c r="C510">
        <v>1</v>
      </c>
      <c r="D510">
        <f t="shared" si="23"/>
        <v>102</v>
      </c>
      <c r="E510" s="52">
        <f>VLOOKUP(D510,'스테이지별 난이도 설정'!B:C,2,0)</f>
        <v>40.799999999999919</v>
      </c>
      <c r="F510" t="str">
        <f t="shared" si="24"/>
        <v>일반</v>
      </c>
      <c r="G510">
        <f t="shared" si="22"/>
        <v>6</v>
      </c>
      <c r="H510">
        <f>VLOOKUP($F510,'(참고)타워 스텟 가치'!$B$2:$L$6,H$2,0)+(VLOOKUP($F510,'(참고)타워 스텟 가치'!$B$2:$L$6,H$2,0)*$E510)</f>
        <v>313.49999999999937</v>
      </c>
      <c r="I510">
        <f>VLOOKUP($F510,'(참고)타워 스텟 가치'!$B$2:$L$6,I$2,0)+(VLOOKUP($F510,'(참고)타워 스텟 가치'!$B$2:$L$6,I$2,0)*$E510)</f>
        <v>62.699999999999875</v>
      </c>
      <c r="J510">
        <f>VLOOKUP($F510,'(참고)타워 스텟 가치'!$B$2:$L$6,J$2,0)+(VLOOKUP($F510,'(참고)타워 스텟 가치'!$B$2:$L$6,J$2,0)*$E510)</f>
        <v>208999.99999999959</v>
      </c>
      <c r="K510">
        <f>VLOOKUP($F510,'(참고)타워 스텟 가치'!$B$2:$L$6,K$2,0)+(VLOOKUP($F510,'(참고)타워 스텟 가치'!$B$2:$L$6,K$2,0)*$E510)</f>
        <v>1253.9999999999975</v>
      </c>
      <c r="L510">
        <f>VLOOKUP($F510,'(참고)타워 스텟 가치'!$B$2:$L$6,L$2,0)+(VLOOKUP($F510,'(참고)타워 스텟 가치'!$B$2:$L$6,L$2,0)*$E510)</f>
        <v>20.899999999999959</v>
      </c>
      <c r="M510">
        <f>VLOOKUP($F510,'(참고)타워 스텟 가치'!$B$2:$L$6,M$2,0)+(VLOOKUP($F510,'(참고)타워 스텟 가치'!$B$2:$L$6,M$2,0)*$E510)</f>
        <v>12.539999999999976</v>
      </c>
      <c r="N510">
        <f>VLOOKUP($F510,'(참고)타워 스텟 가치'!$B$2:$L$6,N$2,0)+(VLOOKUP($F510,'(참고)타워 스텟 가치'!$B$2:$L$6,N$2,0)*$E510)</f>
        <v>0</v>
      </c>
      <c r="O510">
        <f>VLOOKUP($F510,'(참고)타워 스텟 가치'!$B$2:$L$6,O$2,0)+(VLOOKUP($F510,'(참고)타워 스텟 가치'!$B$2:$L$6,O$2,0)*$E510)</f>
        <v>0</v>
      </c>
      <c r="P510">
        <f>VLOOKUP($F510,'(참고)타워 스텟 가치'!$B$2:$L$6,P$2,0)+(VLOOKUP($F510,'(참고)타워 스텟 가치'!$B$2:$L$6,P$2,0)*$E510)</f>
        <v>29.259999999999941</v>
      </c>
      <c r="Q510">
        <f>SUM('스테이지별 몬스터 스텟'!H510*'(참고)타워 스텟 가치'!$Q$17,'스테이지별 몬스터 스텟'!I510*'(참고)타워 스텟 가치'!$R$17,'스테이지별 몬스터 스텟'!J510*'(참고)타워 스텟 가치'!$S$17,'스테이지별 몬스터 스텟'!K510*'(참고)타워 스텟 가치'!$T$17,'스테이지별 몬스터 스텟'!L510*'(참고)타워 스텟 가치'!$U$17,'스테이지별 몬스터 스텟'!M510*'(참고)타워 스텟 가치'!$V$17,'스테이지별 몬스터 스텟'!N510*'(참고)타워 스텟 가치'!$W$17,'스테이지별 몬스터 스텟'!O510*'(참고)타워 스텟 가치'!$X$17,'스테이지별 몬스터 스텟'!P510*'(참고)타워 스텟 가치'!$Y$17)</f>
        <v>316841.90999999939</v>
      </c>
      <c r="R510">
        <v>1</v>
      </c>
      <c r="S510">
        <f>VLOOKUP($F510,'(참고)타워 스텟 가치'!$B$7:$L$11,S$2,0)+(VLOOKUP($F510,'(참고)타워 스텟 가치'!$B$7:$L$11,S$2,0)*$E510)</f>
        <v>104.4999999999998</v>
      </c>
      <c r="T510">
        <f>VLOOKUP($F510,'(참고)타워 스텟 가치'!$B$7:$L$11,T$2,0)+(VLOOKUP($F510,'(참고)타워 스텟 가치'!$B$7:$L$11,T$2,0)*$E510)</f>
        <v>188.09999999999962</v>
      </c>
      <c r="U510">
        <f>VLOOKUP($F510,'(참고)타워 스텟 가치'!$B$7:$L$11,U$2,0)+(VLOOKUP($F510,'(참고)타워 스텟 가치'!$B$7:$L$11,U$2,0)*$E510)</f>
        <v>208999.99999999959</v>
      </c>
      <c r="V510">
        <f>VLOOKUP($F510,'(참고)타워 스텟 가치'!$B$7:$L$11,V$2,0)+(VLOOKUP($F510,'(참고)타워 스텟 가치'!$B$7:$L$11,V$2,0)*$E510)</f>
        <v>1253.9999999999975</v>
      </c>
      <c r="W510">
        <f>VLOOKUP($F510,'(참고)타워 스텟 가치'!$B$7:$L$11,W$2,0)+(VLOOKUP($F510,'(참고)타워 스텟 가치'!$B$7:$L$11,W$2,0)*$E510)</f>
        <v>20.899999999999959</v>
      </c>
      <c r="X510">
        <f>VLOOKUP($F510,'(참고)타워 스텟 가치'!$B$7:$L$11,X$2,0)+(VLOOKUP($F510,'(참고)타워 스텟 가치'!$B$7:$L$11,X$2,0)*$E510)</f>
        <v>12.539999999999976</v>
      </c>
      <c r="Y510">
        <f>VLOOKUP($F510,'(참고)타워 스텟 가치'!$B$7:$L$11,Y$2,0)+(VLOOKUP($F510,'(참고)타워 스텟 가치'!$B$7:$L$11,Y$2,0)*$E510)</f>
        <v>0</v>
      </c>
      <c r="Z510">
        <f>VLOOKUP($F510,'(참고)타워 스텟 가치'!$B$7:$L$11,Z$2,0)+(VLOOKUP($F510,'(참고)타워 스텟 가치'!$B$7:$L$11,Z$2,0)*$E510)</f>
        <v>0</v>
      </c>
      <c r="AA510">
        <f>VLOOKUP($F510,'(참고)타워 스텟 가치'!$B$7:$L$11,AA$2,0)+(VLOOKUP($F510,'(참고)타워 스텟 가치'!$B$7:$L$11,AA$2,0)*$E510)</f>
        <v>29.259999999999941</v>
      </c>
      <c r="AB510">
        <f>SUM('스테이지별 몬스터 스텟'!S510*'(참고)타워 스텟 가치'!$Q$17,'스테이지별 몬스터 스텟'!T510*'(참고)타워 스텟 가치'!$R$17,'스테이지별 몬스터 스텟'!U510*'(참고)타워 스텟 가치'!$S$17,'스테이지별 몬스터 스텟'!V510*'(참고)타워 스텟 가치'!$T$17,'스테이지별 몬스터 스텟'!W510*'(참고)타워 스텟 가치'!$U$17,'스테이지별 몬스터 스텟'!X510*'(참고)타워 스텟 가치'!$V$17,'스테이지별 몬스터 스텟'!Y510*'(참고)타워 스텟 가치'!$W$17,'스테이지별 몬스터 스텟'!Z510*'(참고)타워 스텟 가치'!$X$17,'스테이지별 몬스터 스텟'!AA510*'(참고)타워 스텟 가치'!$Y$17)</f>
        <v>316612.00999999943</v>
      </c>
      <c r="AC510">
        <v>2</v>
      </c>
      <c r="AD510">
        <f>VLOOKUP($F510,'(참고)타워 스텟 가치'!$B$12:$L$16,AD$2,0)+(VLOOKUP($F510,'(참고)타워 스텟 가치'!$B$12:$L$16,AD$2,0)*$E510)</f>
        <v>104.4999999999998</v>
      </c>
      <c r="AE510">
        <f>VLOOKUP($F510,'(참고)타워 스텟 가치'!$B$12:$L$16,AE$2,0)+(VLOOKUP($F510,'(참고)타워 스텟 가치'!$B$12:$L$16,AE$2,0)*$E510)</f>
        <v>125.39999999999975</v>
      </c>
      <c r="AF510">
        <f>VLOOKUP($F510,'(참고)타워 스텟 가치'!$B$12:$L$16,AF$2,0)+(VLOOKUP($F510,'(참고)타워 스텟 가치'!$B$12:$L$16,AF$2,0)*$E510)</f>
        <v>208999.99999999959</v>
      </c>
      <c r="AG510">
        <f>VLOOKUP($F510,'(참고)타워 스텟 가치'!$B$12:$L$16,AG$2,0)+(VLOOKUP($F510,'(참고)타워 스텟 가치'!$B$12:$L$16,AG$2,0)*$E510)</f>
        <v>626.99999999999875</v>
      </c>
      <c r="AH510">
        <f>VLOOKUP($F510,'(참고)타워 스텟 가치'!$B$12:$L$16,AH$2,0)+(VLOOKUP($F510,'(참고)타워 스텟 가치'!$B$12:$L$16,AH$2,0)*$E510)</f>
        <v>20.899999999999959</v>
      </c>
      <c r="AI510">
        <f>VLOOKUP($F510,'(참고)타워 스텟 가치'!$B$12:$L$16,AI$2,0)+(VLOOKUP($F510,'(참고)타워 스텟 가치'!$B$12:$L$16,AI$2,0)*$E510)</f>
        <v>12.539999999999976</v>
      </c>
      <c r="AJ510">
        <f>VLOOKUP($F510,'(참고)타워 스텟 가치'!$B$12:$L$16,AJ$2,0)+(VLOOKUP($F510,'(참고)타워 스텟 가치'!$B$12:$L$16,AJ$2,0)*$E510)</f>
        <v>0</v>
      </c>
      <c r="AK510">
        <f>VLOOKUP($F510,'(참고)타워 스텟 가치'!$B$12:$L$16,AK$2,0)+(VLOOKUP($F510,'(참고)타워 스텟 가치'!$B$12:$L$16,AK$2,0)*$E510)</f>
        <v>0</v>
      </c>
      <c r="AL510">
        <f>VLOOKUP($F510,'(참고)타워 스텟 가치'!$B$12:$L$16,AL$2,0)+(VLOOKUP($F510,'(참고)타워 스텟 가치'!$B$12:$L$16,AL$2,0)*$E510)</f>
        <v>58.519999999999882</v>
      </c>
      <c r="AM510">
        <f>SUM('스테이지별 몬스터 스텟'!AD510*'(참고)타워 스텟 가치'!$Q$17,'스테이지별 몬스터 스텟'!AE510*'(참고)타워 스텟 가치'!$R$17,'스테이지별 몬스터 스텟'!AF510*'(참고)타워 스텟 가치'!$S$17,'스테이지별 몬스터 스텟'!AG510*'(참고)타워 스텟 가치'!$T$17,'스테이지별 몬스터 스텟'!AH510*'(참고)타워 스텟 가치'!$U$17,'스테이지별 몬스터 스텟'!AI510*'(참고)타워 스텟 가치'!$V$17,'스테이지별 몬스터 스텟'!AJ510*'(참고)타워 스텟 가치'!$W$17,'스테이지별 몬스터 스텟'!AK510*'(참고)타워 스텟 가치'!$X$17,'스테이지별 몬스터 스텟'!AL510*'(참고)타워 스텟 가치'!$Y$17)</f>
        <v>315322.47999999934</v>
      </c>
      <c r="AN510">
        <v>3</v>
      </c>
    </row>
    <row r="511" spans="3:40" x14ac:dyDescent="0.3">
      <c r="C511">
        <v>2</v>
      </c>
      <c r="D511">
        <f t="shared" si="23"/>
        <v>102</v>
      </c>
      <c r="E511" s="52">
        <f>VLOOKUP(D511,'스테이지별 난이도 설정'!B:C,2,0)</f>
        <v>40.799999999999919</v>
      </c>
      <c r="F511" t="str">
        <f t="shared" si="24"/>
        <v>레어</v>
      </c>
      <c r="G511">
        <f t="shared" si="22"/>
        <v>6</v>
      </c>
      <c r="H511">
        <f>VLOOKUP($F511,'(참고)타워 스텟 가치'!$B$2:$L$6,H$2,0)+(VLOOKUP($F511,'(참고)타워 스텟 가치'!$B$2:$L$6,H$2,0)*$E511)</f>
        <v>470.24999999999909</v>
      </c>
      <c r="I511">
        <f>VLOOKUP($F511,'(참고)타워 스텟 가치'!$B$2:$L$6,I$2,0)+(VLOOKUP($F511,'(참고)타워 스텟 가치'!$B$2:$L$6,I$2,0)*$E511)</f>
        <v>94.049999999999812</v>
      </c>
      <c r="J511">
        <f>VLOOKUP($F511,'(참고)타워 스텟 가치'!$B$2:$L$6,J$2,0)+(VLOOKUP($F511,'(참고)타워 스텟 가치'!$B$2:$L$6,J$2,0)*$E511)</f>
        <v>208999.99999999959</v>
      </c>
      <c r="K511">
        <f>VLOOKUP($F511,'(참고)타워 스텟 가치'!$B$2:$L$6,K$2,0)+(VLOOKUP($F511,'(참고)타워 스텟 가치'!$B$2:$L$6,K$2,0)*$E511)</f>
        <v>1880.9999999999964</v>
      </c>
      <c r="L511">
        <f>VLOOKUP($F511,'(참고)타워 스텟 가치'!$B$2:$L$6,L$2,0)+(VLOOKUP($F511,'(참고)타워 스텟 가치'!$B$2:$L$6,L$2,0)*$E511)</f>
        <v>31.349999999999937</v>
      </c>
      <c r="M511">
        <f>VLOOKUP($F511,'(참고)타워 스텟 가치'!$B$2:$L$6,M$2,0)+(VLOOKUP($F511,'(참고)타워 스텟 가치'!$B$2:$L$6,M$2,0)*$E511)</f>
        <v>12.539999999999976</v>
      </c>
      <c r="N511">
        <f>VLOOKUP($F511,'(참고)타워 스텟 가치'!$B$2:$L$6,N$2,0)+(VLOOKUP($F511,'(참고)타워 스텟 가치'!$B$2:$L$6,N$2,0)*$E511)</f>
        <v>0</v>
      </c>
      <c r="O511">
        <f>VLOOKUP($F511,'(참고)타워 스텟 가치'!$B$2:$L$6,O$2,0)+(VLOOKUP($F511,'(참고)타워 스텟 가치'!$B$2:$L$6,O$2,0)*$E511)</f>
        <v>0</v>
      </c>
      <c r="P511">
        <f>VLOOKUP($F511,'(참고)타워 스텟 가치'!$B$2:$L$6,P$2,0)+(VLOOKUP($F511,'(참고)타워 스텟 가치'!$B$2:$L$6,P$2,0)*$E511)</f>
        <v>29.259999999999941</v>
      </c>
      <c r="Q511">
        <f>SUM('스테이지별 몬스터 스텟'!H511*'(참고)타워 스텟 가치'!$Q$17,'스테이지별 몬스터 스텟'!I511*'(참고)타워 스텟 가치'!$R$17,'스테이지별 몬스터 스텟'!J511*'(참고)타워 스텟 가치'!$S$17,'스테이지별 몬스터 스텟'!K511*'(참고)타워 스텟 가치'!$T$17,'스테이지별 몬스터 스텟'!L511*'(참고)타워 스텟 가치'!$U$17,'스테이지별 몬스터 스텟'!M511*'(참고)타워 스텟 가치'!$V$17,'스테이지별 몬스터 스텟'!N511*'(참고)타워 스텟 가치'!$W$17,'스테이지별 몬스터 스텟'!O511*'(참고)타워 스텟 가치'!$X$17,'스테이지별 몬스터 스텟'!P511*'(참고)타워 스텟 가치'!$Y$17)</f>
        <v>318477.33499999944</v>
      </c>
      <c r="R511">
        <v>1</v>
      </c>
      <c r="S511">
        <f>VLOOKUP($F511,'(참고)타워 스텟 가치'!$B$7:$L$11,S$2,0)+(VLOOKUP($F511,'(참고)타워 스텟 가치'!$B$7:$L$11,S$2,0)*$E511)</f>
        <v>156.74999999999969</v>
      </c>
      <c r="T511">
        <f>VLOOKUP($F511,'(참고)타워 스텟 가치'!$B$7:$L$11,T$2,0)+(VLOOKUP($F511,'(참고)타워 스텟 가치'!$B$7:$L$11,T$2,0)*$E511)</f>
        <v>282.14999999999947</v>
      </c>
      <c r="U511">
        <f>VLOOKUP($F511,'(참고)타워 스텟 가치'!$B$7:$L$11,U$2,0)+(VLOOKUP($F511,'(참고)타워 스텟 가치'!$B$7:$L$11,U$2,0)*$E511)</f>
        <v>208999.99999999959</v>
      </c>
      <c r="V511">
        <f>VLOOKUP($F511,'(참고)타워 스텟 가치'!$B$7:$L$11,V$2,0)+(VLOOKUP($F511,'(참고)타워 스텟 가치'!$B$7:$L$11,V$2,0)*$E511)</f>
        <v>1880.9999999999964</v>
      </c>
      <c r="W511">
        <f>VLOOKUP($F511,'(참고)타워 스텟 가치'!$B$7:$L$11,W$2,0)+(VLOOKUP($F511,'(참고)타워 스텟 가치'!$B$7:$L$11,W$2,0)*$E511)</f>
        <v>31.349999999999937</v>
      </c>
      <c r="X511">
        <f>VLOOKUP($F511,'(참고)타워 스텟 가치'!$B$7:$L$11,X$2,0)+(VLOOKUP($F511,'(참고)타워 스텟 가치'!$B$7:$L$11,X$2,0)*$E511)</f>
        <v>12.539999999999976</v>
      </c>
      <c r="Y511">
        <f>VLOOKUP($F511,'(참고)타워 스텟 가치'!$B$7:$L$11,Y$2,0)+(VLOOKUP($F511,'(참고)타워 스텟 가치'!$B$7:$L$11,Y$2,0)*$E511)</f>
        <v>0</v>
      </c>
      <c r="Z511">
        <f>VLOOKUP($F511,'(참고)타워 스텟 가치'!$B$7:$L$11,Z$2,0)+(VLOOKUP($F511,'(참고)타워 스텟 가치'!$B$7:$L$11,Z$2,0)*$E511)</f>
        <v>0</v>
      </c>
      <c r="AA511">
        <f>VLOOKUP($F511,'(참고)타워 스텟 가치'!$B$7:$L$11,AA$2,0)+(VLOOKUP($F511,'(참고)타워 스텟 가치'!$B$7:$L$11,AA$2,0)*$E511)</f>
        <v>29.259999999999941</v>
      </c>
      <c r="AB511">
        <f>SUM('스테이지별 몬스터 스텟'!S511*'(참고)타워 스텟 가치'!$Q$17,'스테이지별 몬스터 스텟'!T511*'(참고)타워 스텟 가치'!$R$17,'스테이지별 몬스터 스텟'!U511*'(참고)타워 스텟 가치'!$S$17,'스테이지별 몬스터 스텟'!V511*'(참고)타워 스텟 가치'!$T$17,'스테이지별 몬스터 스텟'!W511*'(참고)타워 스텟 가치'!$U$17,'스테이지별 몬스터 스텟'!X511*'(참고)타워 스텟 가치'!$V$17,'스테이지별 몬스터 스텟'!Y511*'(참고)타워 스텟 가치'!$W$17,'스테이지별 몬스터 스텟'!Z511*'(참고)타워 스텟 가치'!$X$17,'스테이지별 몬스터 스텟'!AA511*'(참고)타워 스텟 가치'!$Y$17)</f>
        <v>318132.4849999994</v>
      </c>
      <c r="AC511">
        <v>2</v>
      </c>
      <c r="AD511">
        <f>VLOOKUP($F511,'(참고)타워 스텟 가치'!$B$12:$L$16,AD$2,0)+(VLOOKUP($F511,'(참고)타워 스텟 가치'!$B$12:$L$16,AD$2,0)*$E511)</f>
        <v>156.74999999999969</v>
      </c>
      <c r="AE511">
        <f>VLOOKUP($F511,'(참고)타워 스텟 가치'!$B$12:$L$16,AE$2,0)+(VLOOKUP($F511,'(참고)타워 스텟 가치'!$B$12:$L$16,AE$2,0)*$E511)</f>
        <v>188.09999999999962</v>
      </c>
      <c r="AF511">
        <f>VLOOKUP($F511,'(참고)타워 스텟 가치'!$B$12:$L$16,AF$2,0)+(VLOOKUP($F511,'(참고)타워 스텟 가치'!$B$12:$L$16,AF$2,0)*$E511)</f>
        <v>208999.99999999959</v>
      </c>
      <c r="AG511">
        <f>VLOOKUP($F511,'(참고)타워 스텟 가치'!$B$12:$L$16,AG$2,0)+(VLOOKUP($F511,'(참고)타워 스텟 가치'!$B$12:$L$16,AG$2,0)*$E511)</f>
        <v>940.49999999999818</v>
      </c>
      <c r="AH511">
        <f>VLOOKUP($F511,'(참고)타워 스텟 가치'!$B$12:$L$16,AH$2,0)+(VLOOKUP($F511,'(참고)타워 스텟 가치'!$B$12:$L$16,AH$2,0)*$E511)</f>
        <v>31.349999999999937</v>
      </c>
      <c r="AI511">
        <f>VLOOKUP($F511,'(참고)타워 스텟 가치'!$B$12:$L$16,AI$2,0)+(VLOOKUP($F511,'(참고)타워 스텟 가치'!$B$12:$L$16,AI$2,0)*$E511)</f>
        <v>12.539999999999976</v>
      </c>
      <c r="AJ511">
        <f>VLOOKUP($F511,'(참고)타워 스텟 가치'!$B$12:$L$16,AJ$2,0)+(VLOOKUP($F511,'(참고)타워 스텟 가치'!$B$12:$L$16,AJ$2,0)*$E511)</f>
        <v>0</v>
      </c>
      <c r="AK511">
        <f>VLOOKUP($F511,'(참고)타워 스텟 가치'!$B$12:$L$16,AK$2,0)+(VLOOKUP($F511,'(참고)타워 스텟 가치'!$B$12:$L$16,AK$2,0)*$E511)</f>
        <v>0</v>
      </c>
      <c r="AL511">
        <f>VLOOKUP($F511,'(참고)타워 스텟 가치'!$B$12:$L$16,AL$2,0)+(VLOOKUP($F511,'(참고)타워 스텟 가치'!$B$12:$L$16,AL$2,0)*$E511)</f>
        <v>58.519999999999882</v>
      </c>
      <c r="AM511">
        <f>SUM('스테이지별 몬스터 스텟'!AD511*'(참고)타워 스텟 가치'!$Q$17,'스테이지별 몬스터 스텟'!AE511*'(참고)타워 스텟 가치'!$R$17,'스테이지별 몬스터 스텟'!AF511*'(참고)타워 스텟 가치'!$S$17,'스테이지별 몬스터 스텟'!AG511*'(참고)타워 스텟 가치'!$T$17,'스테이지별 몬스터 스텟'!AH511*'(참고)타워 스텟 가치'!$U$17,'스테이지별 몬스터 스텟'!AI511*'(참고)타워 스텟 가치'!$V$17,'스테이지별 몬스터 스텟'!AJ511*'(참고)타워 스텟 가치'!$W$17,'스테이지별 몬스터 스텟'!AK511*'(참고)타워 스텟 가치'!$X$17,'스테이지별 몬스터 스텟'!AL511*'(참고)타워 스텟 가치'!$Y$17)</f>
        <v>316168.92999999941</v>
      </c>
      <c r="AN511">
        <v>3</v>
      </c>
    </row>
    <row r="512" spans="3:40" x14ac:dyDescent="0.3">
      <c r="C512">
        <v>3</v>
      </c>
      <c r="D512">
        <f t="shared" si="23"/>
        <v>102</v>
      </c>
      <c r="E512" s="52">
        <f>VLOOKUP(D512,'스테이지별 난이도 설정'!B:C,2,0)</f>
        <v>40.799999999999919</v>
      </c>
      <c r="F512" t="str">
        <f t="shared" si="24"/>
        <v>에픽</v>
      </c>
      <c r="G512">
        <f t="shared" si="22"/>
        <v>6</v>
      </c>
      <c r="H512">
        <f>VLOOKUP($F512,'(참고)타워 스텟 가치'!$B$2:$L$6,H$2,0)+(VLOOKUP($F512,'(참고)타워 스텟 가치'!$B$2:$L$6,H$2,0)*$E512)</f>
        <v>705.37499999999864</v>
      </c>
      <c r="I512">
        <f>VLOOKUP($F512,'(참고)타워 스텟 가치'!$B$2:$L$6,I$2,0)+(VLOOKUP($F512,'(참고)타워 스텟 가치'!$B$2:$L$6,I$2,0)*$E512)</f>
        <v>141.07499999999973</v>
      </c>
      <c r="J512">
        <f>VLOOKUP($F512,'(참고)타워 스텟 가치'!$B$2:$L$6,J$2,0)+(VLOOKUP($F512,'(참고)타워 스텟 가치'!$B$2:$L$6,J$2,0)*$E512)</f>
        <v>208999.99999999959</v>
      </c>
      <c r="K512">
        <f>VLOOKUP($F512,'(참고)타워 스텟 가치'!$B$2:$L$6,K$2,0)+(VLOOKUP($F512,'(참고)타워 스텟 가치'!$B$2:$L$6,K$2,0)*$E512)</f>
        <v>2821.4999999999945</v>
      </c>
      <c r="L512">
        <f>VLOOKUP($F512,'(참고)타워 스텟 가치'!$B$2:$L$6,L$2,0)+(VLOOKUP($F512,'(참고)타워 스텟 가치'!$B$2:$L$6,L$2,0)*$E512)</f>
        <v>47.024999999999906</v>
      </c>
      <c r="M512">
        <f>VLOOKUP($F512,'(참고)타워 스텟 가치'!$B$2:$L$6,M$2,0)+(VLOOKUP($F512,'(참고)타워 스텟 가치'!$B$2:$L$6,M$2,0)*$E512)</f>
        <v>12.539999999999976</v>
      </c>
      <c r="N512">
        <f>VLOOKUP($F512,'(참고)타워 스텟 가치'!$B$2:$L$6,N$2,0)+(VLOOKUP($F512,'(참고)타워 스텟 가치'!$B$2:$L$6,N$2,0)*$E512)</f>
        <v>0</v>
      </c>
      <c r="O512">
        <f>VLOOKUP($F512,'(참고)타워 스텟 가치'!$B$2:$L$6,O$2,0)+(VLOOKUP($F512,'(참고)타워 스텟 가치'!$B$2:$L$6,O$2,0)*$E512)</f>
        <v>0</v>
      </c>
      <c r="P512">
        <f>VLOOKUP($F512,'(참고)타워 스텟 가치'!$B$2:$L$6,P$2,0)+(VLOOKUP($F512,'(참고)타워 스텟 가치'!$B$2:$L$6,P$2,0)*$E512)</f>
        <v>29.259999999999941</v>
      </c>
      <c r="Q512">
        <f>SUM('스테이지별 몬스터 스텟'!H512*'(참고)타워 스텟 가치'!$Q$17,'스테이지별 몬스터 스텟'!I512*'(참고)타워 스텟 가치'!$R$17,'스테이지별 몬스터 스텟'!J512*'(참고)타워 스텟 가치'!$S$17,'스테이지별 몬스터 스텟'!K512*'(참고)타워 스텟 가치'!$T$17,'스테이지별 몬스터 스텟'!L512*'(참고)타워 스텟 가치'!$U$17,'스테이지별 몬스터 스텟'!M512*'(참고)타워 스텟 가치'!$V$17,'스테이지별 몬스터 스텟'!N512*'(참고)타워 스텟 가치'!$W$17,'스테이지별 몬스터 스텟'!O512*'(참고)타워 스텟 가치'!$X$17,'스테이지별 몬스터 스텟'!P512*'(참고)타워 스텟 가치'!$Y$17)</f>
        <v>320930.47249999939</v>
      </c>
      <c r="R512">
        <v>1</v>
      </c>
      <c r="S512">
        <f>VLOOKUP($F512,'(참고)타워 스텟 가치'!$B$7:$L$11,S$2,0)+(VLOOKUP($F512,'(참고)타워 스텟 가치'!$B$7:$L$11,S$2,0)*$E512)</f>
        <v>235.12499999999955</v>
      </c>
      <c r="T512">
        <f>VLOOKUP($F512,'(참고)타워 스텟 가치'!$B$7:$L$11,T$2,0)+(VLOOKUP($F512,'(참고)타워 스텟 가치'!$B$7:$L$11,T$2,0)*$E512)</f>
        <v>423.22499999999917</v>
      </c>
      <c r="U512">
        <f>VLOOKUP($F512,'(참고)타워 스텟 가치'!$B$7:$L$11,U$2,0)+(VLOOKUP($F512,'(참고)타워 스텟 가치'!$B$7:$L$11,U$2,0)*$E512)</f>
        <v>208999.99999999959</v>
      </c>
      <c r="V512">
        <f>VLOOKUP($F512,'(참고)타워 스텟 가치'!$B$7:$L$11,V$2,0)+(VLOOKUP($F512,'(참고)타워 스텟 가치'!$B$7:$L$11,V$2,0)*$E512)</f>
        <v>2821.4999999999945</v>
      </c>
      <c r="W512">
        <f>VLOOKUP($F512,'(참고)타워 스텟 가치'!$B$7:$L$11,W$2,0)+(VLOOKUP($F512,'(참고)타워 스텟 가치'!$B$7:$L$11,W$2,0)*$E512)</f>
        <v>47.024999999999906</v>
      </c>
      <c r="X512">
        <f>VLOOKUP($F512,'(참고)타워 스텟 가치'!$B$7:$L$11,X$2,0)+(VLOOKUP($F512,'(참고)타워 스텟 가치'!$B$7:$L$11,X$2,0)*$E512)</f>
        <v>12.539999999999976</v>
      </c>
      <c r="Y512">
        <f>VLOOKUP($F512,'(참고)타워 스텟 가치'!$B$7:$L$11,Y$2,0)+(VLOOKUP($F512,'(참고)타워 스텟 가치'!$B$7:$L$11,Y$2,0)*$E512)</f>
        <v>0</v>
      </c>
      <c r="Z512">
        <f>VLOOKUP($F512,'(참고)타워 스텟 가치'!$B$7:$L$11,Z$2,0)+(VLOOKUP($F512,'(참고)타워 스텟 가치'!$B$7:$L$11,Z$2,0)*$E512)</f>
        <v>0</v>
      </c>
      <c r="AA512">
        <f>VLOOKUP($F512,'(참고)타워 스텟 가치'!$B$7:$L$11,AA$2,0)+(VLOOKUP($F512,'(참고)타워 스텟 가치'!$B$7:$L$11,AA$2,0)*$E512)</f>
        <v>29.259999999999941</v>
      </c>
      <c r="AB512">
        <f>SUM('스테이지별 몬스터 스텟'!S512*'(참고)타워 스텟 가치'!$Q$17,'스테이지별 몬스터 스텟'!T512*'(참고)타워 스텟 가치'!$R$17,'스테이지별 몬스터 스텟'!U512*'(참고)타워 스텟 가치'!$S$17,'스테이지별 몬스터 스텟'!V512*'(참고)타워 스텟 가치'!$T$17,'스테이지별 몬스터 스텟'!W512*'(참고)타워 스텟 가치'!$U$17,'스테이지별 몬스터 스텟'!X512*'(참고)타워 스텟 가치'!$V$17,'스테이지별 몬스터 스텟'!Y512*'(참고)타워 스텟 가치'!$W$17,'스테이지별 몬스터 스텟'!Z512*'(참고)타워 스텟 가치'!$X$17,'스테이지별 몬스터 스텟'!AA512*'(참고)타워 스텟 가치'!$Y$17)</f>
        <v>320413.19749999943</v>
      </c>
      <c r="AC512">
        <v>2</v>
      </c>
      <c r="AD512">
        <f>VLOOKUP($F512,'(참고)타워 스텟 가치'!$B$12:$L$16,AD$2,0)+(VLOOKUP($F512,'(참고)타워 스텟 가치'!$B$12:$L$16,AD$2,0)*$E512)</f>
        <v>235.12499999999955</v>
      </c>
      <c r="AE512">
        <f>VLOOKUP($F512,'(참고)타워 스텟 가치'!$B$12:$L$16,AE$2,0)+(VLOOKUP($F512,'(참고)타워 스텟 가치'!$B$12:$L$16,AE$2,0)*$E512)</f>
        <v>282.14999999999947</v>
      </c>
      <c r="AF512">
        <f>VLOOKUP($F512,'(참고)타워 스텟 가치'!$B$12:$L$16,AF$2,0)+(VLOOKUP($F512,'(참고)타워 스텟 가치'!$B$12:$L$16,AF$2,0)*$E512)</f>
        <v>208999.99999999959</v>
      </c>
      <c r="AG512">
        <f>VLOOKUP($F512,'(참고)타워 스텟 가치'!$B$12:$L$16,AG$2,0)+(VLOOKUP($F512,'(참고)타워 스텟 가치'!$B$12:$L$16,AG$2,0)*$E512)</f>
        <v>1410.7499999999973</v>
      </c>
      <c r="AH512">
        <f>VLOOKUP($F512,'(참고)타워 스텟 가치'!$B$12:$L$16,AH$2,0)+(VLOOKUP($F512,'(참고)타워 스텟 가치'!$B$12:$L$16,AH$2,0)*$E512)</f>
        <v>47.024999999999906</v>
      </c>
      <c r="AI512">
        <f>VLOOKUP($F512,'(참고)타워 스텟 가치'!$B$12:$L$16,AI$2,0)+(VLOOKUP($F512,'(참고)타워 스텟 가치'!$B$12:$L$16,AI$2,0)*$E512)</f>
        <v>12.539999999999976</v>
      </c>
      <c r="AJ512">
        <f>VLOOKUP($F512,'(참고)타워 스텟 가치'!$B$12:$L$16,AJ$2,0)+(VLOOKUP($F512,'(참고)타워 스텟 가치'!$B$12:$L$16,AJ$2,0)*$E512)</f>
        <v>0</v>
      </c>
      <c r="AK512">
        <f>VLOOKUP($F512,'(참고)타워 스텟 가치'!$B$12:$L$16,AK$2,0)+(VLOOKUP($F512,'(참고)타워 스텟 가치'!$B$12:$L$16,AK$2,0)*$E512)</f>
        <v>0</v>
      </c>
      <c r="AL512">
        <f>VLOOKUP($F512,'(참고)타워 스텟 가치'!$B$12:$L$16,AL$2,0)+(VLOOKUP($F512,'(참고)타워 스텟 가치'!$B$12:$L$16,AL$2,0)*$E512)</f>
        <v>58.519999999999882</v>
      </c>
      <c r="AM512">
        <f>SUM('스테이지별 몬스터 스텟'!AD512*'(참고)타워 스텟 가치'!$Q$17,'스테이지별 몬스터 스텟'!AE512*'(참고)타워 스텟 가치'!$R$17,'스테이지별 몬스터 스텟'!AF512*'(참고)타워 스텟 가치'!$S$17,'스테이지별 몬스터 스텟'!AG512*'(참고)타워 스텟 가치'!$T$17,'스테이지별 몬스터 스텟'!AH512*'(참고)타워 스텟 가치'!$U$17,'스테이지별 몬스터 스텟'!AI512*'(참고)타워 스텟 가치'!$V$17,'스테이지별 몬스터 스텟'!AJ512*'(참고)타워 스텟 가치'!$W$17,'스테이지별 몬스터 스텟'!AK512*'(참고)타워 스텟 가치'!$X$17,'스테이지별 몬스터 스텟'!AL512*'(참고)타워 스텟 가치'!$Y$17)</f>
        <v>317438.60499999934</v>
      </c>
      <c r="AN512">
        <v>3</v>
      </c>
    </row>
    <row r="513" spans="3:40" x14ac:dyDescent="0.3">
      <c r="C513">
        <v>4</v>
      </c>
      <c r="D513">
        <f t="shared" si="23"/>
        <v>102</v>
      </c>
      <c r="E513" s="52">
        <f>VLOOKUP(D513,'스테이지별 난이도 설정'!B:C,2,0)</f>
        <v>40.799999999999919</v>
      </c>
      <c r="F513" t="str">
        <f t="shared" si="24"/>
        <v>유니크</v>
      </c>
      <c r="G513">
        <f t="shared" si="22"/>
        <v>6</v>
      </c>
      <c r="H513">
        <f>VLOOKUP($F513,'(참고)타워 스텟 가치'!$B$2:$L$6,H$2,0)+(VLOOKUP($F513,'(참고)타워 스텟 가치'!$B$2:$L$6,H$2,0)*$E513)</f>
        <v>1058.062499999998</v>
      </c>
      <c r="I513">
        <f>VLOOKUP($F513,'(참고)타워 스텟 가치'!$B$2:$L$6,I$2,0)+(VLOOKUP($F513,'(참고)타워 스텟 가치'!$B$2:$L$6,I$2,0)*$E513)</f>
        <v>211.61249999999959</v>
      </c>
      <c r="J513">
        <f>VLOOKUP($F513,'(참고)타워 스텟 가치'!$B$2:$L$6,J$2,0)+(VLOOKUP($F513,'(참고)타워 스텟 가치'!$B$2:$L$6,J$2,0)*$E513)</f>
        <v>208999.99999999959</v>
      </c>
      <c r="K513">
        <f>VLOOKUP($F513,'(참고)타워 스텟 가치'!$B$2:$L$6,K$2,0)+(VLOOKUP($F513,'(참고)타워 스텟 가치'!$B$2:$L$6,K$2,0)*$E513)</f>
        <v>4232.2499999999918</v>
      </c>
      <c r="L513">
        <f>VLOOKUP($F513,'(참고)타워 스텟 가치'!$B$2:$L$6,L$2,0)+(VLOOKUP($F513,'(참고)타워 스텟 가치'!$B$2:$L$6,L$2,0)*$E513)</f>
        <v>70.537499999999866</v>
      </c>
      <c r="M513">
        <f>VLOOKUP($F513,'(참고)타워 스텟 가치'!$B$2:$L$6,M$2,0)+(VLOOKUP($F513,'(참고)타워 스텟 가치'!$B$2:$L$6,M$2,0)*$E513)</f>
        <v>12.539999999999976</v>
      </c>
      <c r="N513">
        <f>VLOOKUP($F513,'(참고)타워 스텟 가치'!$B$2:$L$6,N$2,0)+(VLOOKUP($F513,'(참고)타워 스텟 가치'!$B$2:$L$6,N$2,0)*$E513)</f>
        <v>0</v>
      </c>
      <c r="O513">
        <f>VLOOKUP($F513,'(참고)타워 스텟 가치'!$B$2:$L$6,O$2,0)+(VLOOKUP($F513,'(참고)타워 스텟 가치'!$B$2:$L$6,O$2,0)*$E513)</f>
        <v>0</v>
      </c>
      <c r="P513">
        <f>VLOOKUP($F513,'(참고)타워 스텟 가치'!$B$2:$L$6,P$2,0)+(VLOOKUP($F513,'(참고)타워 스텟 가치'!$B$2:$L$6,P$2,0)*$E513)</f>
        <v>41.799999999999919</v>
      </c>
      <c r="Q513">
        <f>SUM('스테이지별 몬스터 스텟'!H513*'(참고)타워 스텟 가치'!$Q$17,'스테이지별 몬스터 스텟'!I513*'(참고)타워 스텟 가치'!$R$17,'스테이지별 몬스터 스텟'!J513*'(참고)타워 스텟 가치'!$S$17,'스테이지별 몬스터 스텟'!K513*'(참고)타워 스텟 가치'!$T$17,'스테이지별 몬스터 스텟'!L513*'(참고)타워 스텟 가치'!$U$17,'스테이지별 몬스터 스텟'!M513*'(참고)타워 스텟 가치'!$V$17,'스테이지별 몬스터 스텟'!N513*'(참고)타워 스텟 가치'!$W$17,'스테이지별 몬스터 스텟'!O513*'(참고)타워 스텟 가치'!$X$17,'스테이지별 몬스터 스텟'!P513*'(참고)타워 스텟 가치'!$Y$17)</f>
        <v>324635.2587499994</v>
      </c>
      <c r="R513">
        <v>1</v>
      </c>
      <c r="S513">
        <f>VLOOKUP($F513,'(참고)타워 스텟 가치'!$B$7:$L$11,S$2,0)+(VLOOKUP($F513,'(참고)타워 스텟 가치'!$B$7:$L$11,S$2,0)*$E513)</f>
        <v>352.68749999999932</v>
      </c>
      <c r="T513">
        <f>VLOOKUP($F513,'(참고)타워 스텟 가치'!$B$7:$L$11,T$2,0)+(VLOOKUP($F513,'(참고)타워 스텟 가치'!$B$7:$L$11,T$2,0)*$E513)</f>
        <v>634.83749999999873</v>
      </c>
      <c r="U513">
        <f>VLOOKUP($F513,'(참고)타워 스텟 가치'!$B$7:$L$11,U$2,0)+(VLOOKUP($F513,'(참고)타워 스텟 가치'!$B$7:$L$11,U$2,0)*$E513)</f>
        <v>208999.99999999959</v>
      </c>
      <c r="V513">
        <f>VLOOKUP($F513,'(참고)타워 스텟 가치'!$B$7:$L$11,V$2,0)+(VLOOKUP($F513,'(참고)타워 스텟 가치'!$B$7:$L$11,V$2,0)*$E513)</f>
        <v>4232.2499999999918</v>
      </c>
      <c r="W513">
        <f>VLOOKUP($F513,'(참고)타워 스텟 가치'!$B$7:$L$11,W$2,0)+(VLOOKUP($F513,'(참고)타워 스텟 가치'!$B$7:$L$11,W$2,0)*$E513)</f>
        <v>70.537499999999866</v>
      </c>
      <c r="X513">
        <f>VLOOKUP($F513,'(참고)타워 스텟 가치'!$B$7:$L$11,X$2,0)+(VLOOKUP($F513,'(참고)타워 스텟 가치'!$B$7:$L$11,X$2,0)*$E513)</f>
        <v>12.539999999999976</v>
      </c>
      <c r="Y513">
        <f>VLOOKUP($F513,'(참고)타워 스텟 가치'!$B$7:$L$11,Y$2,0)+(VLOOKUP($F513,'(참고)타워 스텟 가치'!$B$7:$L$11,Y$2,0)*$E513)</f>
        <v>0</v>
      </c>
      <c r="Z513">
        <f>VLOOKUP($F513,'(참고)타워 스텟 가치'!$B$7:$L$11,Z$2,0)+(VLOOKUP($F513,'(참고)타워 스텟 가치'!$B$7:$L$11,Z$2,0)*$E513)</f>
        <v>0</v>
      </c>
      <c r="AA513">
        <f>VLOOKUP($F513,'(참고)타워 스텟 가치'!$B$7:$L$11,AA$2,0)+(VLOOKUP($F513,'(참고)타워 스텟 가치'!$B$7:$L$11,AA$2,0)*$E513)</f>
        <v>41.799999999999919</v>
      </c>
      <c r="AB513">
        <f>SUM('스테이지별 몬스터 스텟'!S513*'(참고)타워 스텟 가치'!$Q$17,'스테이지별 몬스터 스텟'!T513*'(참고)타워 스텟 가치'!$R$17,'스테이지별 몬스터 스텟'!U513*'(참고)타워 스텟 가치'!$S$17,'스테이지별 몬스터 스텟'!V513*'(참고)타워 스텟 가치'!$T$17,'스테이지별 몬스터 스텟'!W513*'(참고)타워 스텟 가치'!$U$17,'스테이지별 몬스터 스텟'!X513*'(참고)타워 스텟 가치'!$V$17,'스테이지별 몬스터 스텟'!Y513*'(참고)타워 스텟 가치'!$W$17,'스테이지별 몬스터 스텟'!Z513*'(참고)타워 스텟 가치'!$X$17,'스테이지별 몬스터 스텟'!AA513*'(참고)타워 스텟 가치'!$Y$17)</f>
        <v>323859.34624999936</v>
      </c>
      <c r="AC513">
        <v>2</v>
      </c>
      <c r="AD513">
        <f>VLOOKUP($F513,'(참고)타워 스텟 가치'!$B$12:$L$16,AD$2,0)+(VLOOKUP($F513,'(참고)타워 스텟 가치'!$B$12:$L$16,AD$2,0)*$E513)</f>
        <v>352.68749999999932</v>
      </c>
      <c r="AE513">
        <f>VLOOKUP($F513,'(참고)타워 스텟 가치'!$B$12:$L$16,AE$2,0)+(VLOOKUP($F513,'(참고)타워 스텟 가치'!$B$12:$L$16,AE$2,0)*$E513)</f>
        <v>423.22499999999917</v>
      </c>
      <c r="AF513">
        <f>VLOOKUP($F513,'(참고)타워 스텟 가치'!$B$12:$L$16,AF$2,0)+(VLOOKUP($F513,'(참고)타워 스텟 가치'!$B$12:$L$16,AF$2,0)*$E513)</f>
        <v>208999.99999999959</v>
      </c>
      <c r="AG513">
        <f>VLOOKUP($F513,'(참고)타워 스텟 가치'!$B$12:$L$16,AG$2,0)+(VLOOKUP($F513,'(참고)타워 스텟 가치'!$B$12:$L$16,AG$2,0)*$E513)</f>
        <v>2116.1249999999959</v>
      </c>
      <c r="AH513">
        <f>VLOOKUP($F513,'(참고)타워 스텟 가치'!$B$12:$L$16,AH$2,0)+(VLOOKUP($F513,'(참고)타워 스텟 가치'!$B$12:$L$16,AH$2,0)*$E513)</f>
        <v>70.537499999999866</v>
      </c>
      <c r="AI513">
        <f>VLOOKUP($F513,'(참고)타워 스텟 가치'!$B$12:$L$16,AI$2,0)+(VLOOKUP($F513,'(참고)타워 스텟 가치'!$B$12:$L$16,AI$2,0)*$E513)</f>
        <v>12.539999999999976</v>
      </c>
      <c r="AJ513">
        <f>VLOOKUP($F513,'(참고)타워 스텟 가치'!$B$12:$L$16,AJ$2,0)+(VLOOKUP($F513,'(참고)타워 스텟 가치'!$B$12:$L$16,AJ$2,0)*$E513)</f>
        <v>0</v>
      </c>
      <c r="AK513">
        <f>VLOOKUP($F513,'(참고)타워 스텟 가치'!$B$12:$L$16,AK$2,0)+(VLOOKUP($F513,'(참고)타워 스텟 가치'!$B$12:$L$16,AK$2,0)*$E513)</f>
        <v>0</v>
      </c>
      <c r="AL513">
        <f>VLOOKUP($F513,'(참고)타워 스텟 가치'!$B$12:$L$16,AL$2,0)+(VLOOKUP($F513,'(참고)타워 스텟 가치'!$B$12:$L$16,AL$2,0)*$E513)</f>
        <v>83.599999999999838</v>
      </c>
      <c r="AM513">
        <f>SUM('스테이지별 몬스터 스텟'!AD513*'(참고)타워 스텟 가치'!$Q$17,'스테이지별 몬스터 스텟'!AE513*'(참고)타워 스텟 가치'!$R$17,'스테이지별 몬스터 스텟'!AF513*'(참고)타워 스텟 가치'!$S$17,'스테이지별 몬스터 스텟'!AG513*'(참고)타워 스텟 가치'!$T$17,'스테이지별 몬스터 스텟'!AH513*'(참고)타워 스텟 가치'!$U$17,'스테이지별 몬스터 스텟'!AI513*'(참고)타워 스텟 가치'!$V$17,'스테이지별 몬스터 스텟'!AJ513*'(참고)타워 스텟 가치'!$W$17,'스테이지별 몬스터 스텟'!AK513*'(참고)타워 스텟 가치'!$X$17,'스테이지별 몬스터 스텟'!AL513*'(참고)타워 스텟 가치'!$Y$17)</f>
        <v>319393.27749999944</v>
      </c>
      <c r="AN513">
        <v>3</v>
      </c>
    </row>
    <row r="514" spans="3:40" x14ac:dyDescent="0.3">
      <c r="C514">
        <v>5</v>
      </c>
      <c r="D514">
        <f t="shared" si="23"/>
        <v>102</v>
      </c>
      <c r="E514" s="52">
        <f>VLOOKUP(D514,'스테이지별 난이도 설정'!B:C,2,0)</f>
        <v>40.799999999999919</v>
      </c>
      <c r="F514" t="str">
        <f t="shared" si="24"/>
        <v>스페셜</v>
      </c>
      <c r="G514">
        <f t="shared" si="22"/>
        <v>6</v>
      </c>
      <c r="H514">
        <f>VLOOKUP($F514,'(참고)타워 스텟 가치'!$B$2:$L$6,H$2,0)+(VLOOKUP($F514,'(참고)타워 스텟 가치'!$B$2:$L$6,H$2,0)*$E514)</f>
        <v>1587.0937499999968</v>
      </c>
      <c r="I514">
        <f>VLOOKUP($F514,'(참고)타워 스텟 가치'!$B$2:$L$6,I$2,0)+(VLOOKUP($F514,'(참고)타워 스텟 가치'!$B$2:$L$6,I$2,0)*$E514)</f>
        <v>317.41874999999936</v>
      </c>
      <c r="J514">
        <f>VLOOKUP($F514,'(참고)타워 스텟 가치'!$B$2:$L$6,J$2,0)+(VLOOKUP($F514,'(참고)타워 스텟 가치'!$B$2:$L$6,J$2,0)*$E514)</f>
        <v>208999.99999999959</v>
      </c>
      <c r="K514">
        <f>VLOOKUP($F514,'(참고)타워 스텟 가치'!$B$2:$L$6,K$2,0)+(VLOOKUP($F514,'(참고)타워 스텟 가치'!$B$2:$L$6,K$2,0)*$E514)</f>
        <v>6348.3749999999873</v>
      </c>
      <c r="L514">
        <f>VLOOKUP($F514,'(참고)타워 스텟 가치'!$B$2:$L$6,L$2,0)+(VLOOKUP($F514,'(참고)타워 스텟 가치'!$B$2:$L$6,L$2,0)*$E514)</f>
        <v>105.80624999999979</v>
      </c>
      <c r="M514">
        <f>VLOOKUP($F514,'(참고)타워 스텟 가치'!$B$2:$L$6,M$2,0)+(VLOOKUP($F514,'(참고)타워 스텟 가치'!$B$2:$L$6,M$2,0)*$E514)</f>
        <v>12.539999999999976</v>
      </c>
      <c r="N514">
        <f>VLOOKUP($F514,'(참고)타워 스텟 가치'!$B$2:$L$6,N$2,0)+(VLOOKUP($F514,'(참고)타워 스텟 가치'!$B$2:$L$6,N$2,0)*$E514)</f>
        <v>0</v>
      </c>
      <c r="O514">
        <f>VLOOKUP($F514,'(참고)타워 스텟 가치'!$B$2:$L$6,O$2,0)+(VLOOKUP($F514,'(참고)타워 스텟 가치'!$B$2:$L$6,O$2,0)*$E514)</f>
        <v>0</v>
      </c>
      <c r="P514">
        <f>VLOOKUP($F514,'(참고)타워 스텟 가치'!$B$2:$L$6,P$2,0)+(VLOOKUP($F514,'(참고)타워 스텟 가치'!$B$2:$L$6,P$2,0)*$E514)</f>
        <v>41.799999999999919</v>
      </c>
      <c r="Q514">
        <f>SUM('스테이지별 몬스터 스텟'!H514*'(참고)타워 스텟 가치'!$Q$17,'스테이지별 몬스터 스텟'!I514*'(참고)타워 스텟 가치'!$R$17,'스테이지별 몬스터 스텟'!J514*'(참고)타워 스텟 가치'!$S$17,'스테이지별 몬스터 스텟'!K514*'(참고)타워 스텟 가치'!$T$17,'스테이지별 몬스터 스텟'!L514*'(참고)타워 스텟 가치'!$U$17,'스테이지별 몬스터 스텟'!M514*'(참고)타워 스텟 가치'!$V$17,'스테이지별 몬스터 스텟'!N514*'(참고)타워 스텟 가치'!$W$17,'스테이지별 몬스터 스텟'!O514*'(참고)타워 스텟 가치'!$X$17,'스테이지별 몬스터 스텟'!P514*'(참고)타워 스텟 가치'!$Y$17)</f>
        <v>330154.81812499935</v>
      </c>
      <c r="R514">
        <v>1</v>
      </c>
      <c r="S514">
        <f>VLOOKUP($F514,'(참고)타워 스텟 가치'!$B$7:$L$11,S$2,0)+(VLOOKUP($F514,'(참고)타워 스텟 가치'!$B$7:$L$11,S$2,0)*$E514)</f>
        <v>529.03124999999898</v>
      </c>
      <c r="T514">
        <f>VLOOKUP($F514,'(참고)타워 스텟 가치'!$B$7:$L$11,T$2,0)+(VLOOKUP($F514,'(참고)타워 스텟 가치'!$B$7:$L$11,T$2,0)*$E514)</f>
        <v>952.2562499999982</v>
      </c>
      <c r="U514">
        <f>VLOOKUP($F514,'(참고)타워 스텟 가치'!$B$7:$L$11,U$2,0)+(VLOOKUP($F514,'(참고)타워 스텟 가치'!$B$7:$L$11,U$2,0)*$E514)</f>
        <v>208999.99999999959</v>
      </c>
      <c r="V514">
        <f>VLOOKUP($F514,'(참고)타워 스텟 가치'!$B$7:$L$11,V$2,0)+(VLOOKUP($F514,'(참고)타워 스텟 가치'!$B$7:$L$11,V$2,0)*$E514)</f>
        <v>6348.3749999999873</v>
      </c>
      <c r="W514">
        <f>VLOOKUP($F514,'(참고)타워 스텟 가치'!$B$7:$L$11,W$2,0)+(VLOOKUP($F514,'(참고)타워 스텟 가치'!$B$7:$L$11,W$2,0)*$E514)</f>
        <v>105.80624999999979</v>
      </c>
      <c r="X514">
        <f>VLOOKUP($F514,'(참고)타워 스텟 가치'!$B$7:$L$11,X$2,0)+(VLOOKUP($F514,'(참고)타워 스텟 가치'!$B$7:$L$11,X$2,0)*$E514)</f>
        <v>12.539999999999976</v>
      </c>
      <c r="Y514">
        <f>VLOOKUP($F514,'(참고)타워 스텟 가치'!$B$7:$L$11,Y$2,0)+(VLOOKUP($F514,'(참고)타워 스텟 가치'!$B$7:$L$11,Y$2,0)*$E514)</f>
        <v>0</v>
      </c>
      <c r="Z514">
        <f>VLOOKUP($F514,'(참고)타워 스텟 가치'!$B$7:$L$11,Z$2,0)+(VLOOKUP($F514,'(참고)타워 스텟 가치'!$B$7:$L$11,Z$2,0)*$E514)</f>
        <v>0</v>
      </c>
      <c r="AA514">
        <f>VLOOKUP($F514,'(참고)타워 스텟 가치'!$B$7:$L$11,AA$2,0)+(VLOOKUP($F514,'(참고)타워 스텟 가치'!$B$7:$L$11,AA$2,0)*$E514)</f>
        <v>41.799999999999919</v>
      </c>
      <c r="AB514">
        <f>SUM('스테이지별 몬스터 스텟'!S514*'(참고)타워 스텟 가치'!$Q$17,'스테이지별 몬스터 스텟'!T514*'(참고)타워 스텟 가치'!$R$17,'스테이지별 몬스터 스텟'!U514*'(참고)타워 스텟 가치'!$S$17,'스테이지별 몬스터 스텟'!V514*'(참고)타워 스텟 가치'!$T$17,'스테이지별 몬스터 스텟'!W514*'(참고)타워 스텟 가치'!$U$17,'스테이지별 몬스터 스텟'!X514*'(참고)타워 스텟 가치'!$V$17,'스테이지별 몬스터 스텟'!Y514*'(참고)타워 스텟 가치'!$W$17,'스테이지별 몬스터 스텟'!Z514*'(참고)타워 스텟 가치'!$X$17,'스테이지별 몬스터 스텟'!AA514*'(참고)타워 스텟 가치'!$Y$17)</f>
        <v>328990.94937499939</v>
      </c>
      <c r="AC514">
        <v>2</v>
      </c>
      <c r="AD514">
        <f>VLOOKUP($F514,'(참고)타워 스텟 가치'!$B$12:$L$16,AD$2,0)+(VLOOKUP($F514,'(참고)타워 스텟 가치'!$B$12:$L$16,AD$2,0)*$E514)</f>
        <v>529.03124999999898</v>
      </c>
      <c r="AE514">
        <f>VLOOKUP($F514,'(참고)타워 스텟 가치'!$B$12:$L$16,AE$2,0)+(VLOOKUP($F514,'(참고)타워 스텟 가치'!$B$12:$L$16,AE$2,0)*$E514)</f>
        <v>634.83749999999873</v>
      </c>
      <c r="AF514">
        <f>VLOOKUP($F514,'(참고)타워 스텟 가치'!$B$12:$L$16,AF$2,0)+(VLOOKUP($F514,'(참고)타워 스텟 가치'!$B$12:$L$16,AF$2,0)*$E514)</f>
        <v>208999.99999999959</v>
      </c>
      <c r="AG514">
        <f>VLOOKUP($F514,'(참고)타워 스텟 가치'!$B$12:$L$16,AG$2,0)+(VLOOKUP($F514,'(참고)타워 스텟 가치'!$B$12:$L$16,AG$2,0)*$E514)</f>
        <v>3174.1874999999936</v>
      </c>
      <c r="AH514">
        <f>VLOOKUP($F514,'(참고)타워 스텟 가치'!$B$12:$L$16,AH$2,0)+(VLOOKUP($F514,'(참고)타워 스텟 가치'!$B$12:$L$16,AH$2,0)*$E514)</f>
        <v>105.80624999999979</v>
      </c>
      <c r="AI514">
        <f>VLOOKUP($F514,'(참고)타워 스텟 가치'!$B$12:$L$16,AI$2,0)+(VLOOKUP($F514,'(참고)타워 스텟 가치'!$B$12:$L$16,AI$2,0)*$E514)</f>
        <v>12.539999999999976</v>
      </c>
      <c r="AJ514">
        <f>VLOOKUP($F514,'(참고)타워 스텟 가치'!$B$12:$L$16,AJ$2,0)+(VLOOKUP($F514,'(참고)타워 스텟 가치'!$B$12:$L$16,AJ$2,0)*$E514)</f>
        <v>0</v>
      </c>
      <c r="AK514">
        <f>VLOOKUP($F514,'(참고)타워 스텟 가치'!$B$12:$L$16,AK$2,0)+(VLOOKUP($F514,'(참고)타워 스텟 가치'!$B$12:$L$16,AK$2,0)*$E514)</f>
        <v>0</v>
      </c>
      <c r="AL514">
        <f>VLOOKUP($F514,'(참고)타워 스텟 가치'!$B$12:$L$16,AL$2,0)+(VLOOKUP($F514,'(참고)타워 스텟 가치'!$B$12:$L$16,AL$2,0)*$E514)</f>
        <v>83.599999999999838</v>
      </c>
      <c r="AM514">
        <f>SUM('스테이지별 몬스터 스텟'!AD514*'(참고)타워 스텟 가치'!$Q$17,'스테이지별 몬스터 스텟'!AE514*'(참고)타워 스텟 가치'!$R$17,'스테이지별 몬스터 스텟'!AF514*'(참고)타워 스텟 가치'!$S$17,'스테이지별 몬스터 스텟'!AG514*'(참고)타워 스텟 가치'!$T$17,'스테이지별 몬스터 스텟'!AH514*'(참고)타워 스텟 가치'!$U$17,'스테이지별 몬스터 스텟'!AI514*'(참고)타워 스텟 가치'!$V$17,'스테이지별 몬스터 스텟'!AJ514*'(참고)타워 스텟 가치'!$W$17,'스테이지별 몬스터 스텟'!AK514*'(참고)타워 스텟 가치'!$X$17,'스테이지별 몬스터 스텟'!AL514*'(참고)타워 스텟 가치'!$Y$17)</f>
        <v>322250.04624999937</v>
      </c>
      <c r="AN514">
        <v>3</v>
      </c>
    </row>
    <row r="515" spans="3:40" x14ac:dyDescent="0.3">
      <c r="C515">
        <v>1</v>
      </c>
      <c r="D515">
        <f t="shared" si="23"/>
        <v>103</v>
      </c>
      <c r="E515" s="52">
        <f>VLOOKUP(D515,'스테이지별 난이도 설정'!B:C,2,0)</f>
        <v>41.199999999999918</v>
      </c>
      <c r="F515" t="str">
        <f t="shared" si="24"/>
        <v>일반</v>
      </c>
      <c r="G515">
        <f t="shared" si="22"/>
        <v>6</v>
      </c>
      <c r="H515">
        <f>VLOOKUP($F515,'(참고)타워 스텟 가치'!$B$2:$L$6,H$2,0)+(VLOOKUP($F515,'(참고)타워 스텟 가치'!$B$2:$L$6,H$2,0)*$E515)</f>
        <v>316.49999999999937</v>
      </c>
      <c r="I515">
        <f>VLOOKUP($F515,'(참고)타워 스텟 가치'!$B$2:$L$6,I$2,0)+(VLOOKUP($F515,'(참고)타워 스텟 가치'!$B$2:$L$6,I$2,0)*$E515)</f>
        <v>63.299999999999876</v>
      </c>
      <c r="J515">
        <f>VLOOKUP($F515,'(참고)타워 스텟 가치'!$B$2:$L$6,J$2,0)+(VLOOKUP($F515,'(참고)타워 스텟 가치'!$B$2:$L$6,J$2,0)*$E515)</f>
        <v>210999.99999999959</v>
      </c>
      <c r="K515">
        <f>VLOOKUP($F515,'(참고)타워 스텟 가치'!$B$2:$L$6,K$2,0)+(VLOOKUP($F515,'(참고)타워 스텟 가치'!$B$2:$L$6,K$2,0)*$E515)</f>
        <v>1265.9999999999975</v>
      </c>
      <c r="L515">
        <f>VLOOKUP($F515,'(참고)타워 스텟 가치'!$B$2:$L$6,L$2,0)+(VLOOKUP($F515,'(참고)타워 스텟 가치'!$B$2:$L$6,L$2,0)*$E515)</f>
        <v>21.099999999999959</v>
      </c>
      <c r="M515">
        <f>VLOOKUP($F515,'(참고)타워 스텟 가치'!$B$2:$L$6,M$2,0)+(VLOOKUP($F515,'(참고)타워 스텟 가치'!$B$2:$L$6,M$2,0)*$E515)</f>
        <v>12.659999999999975</v>
      </c>
      <c r="N515">
        <f>VLOOKUP($F515,'(참고)타워 스텟 가치'!$B$2:$L$6,N$2,0)+(VLOOKUP($F515,'(참고)타워 스텟 가치'!$B$2:$L$6,N$2,0)*$E515)</f>
        <v>0</v>
      </c>
      <c r="O515">
        <f>VLOOKUP($F515,'(참고)타워 스텟 가치'!$B$2:$L$6,O$2,0)+(VLOOKUP($F515,'(참고)타워 스텟 가치'!$B$2:$L$6,O$2,0)*$E515)</f>
        <v>0</v>
      </c>
      <c r="P515">
        <f>VLOOKUP($F515,'(참고)타워 스텟 가치'!$B$2:$L$6,P$2,0)+(VLOOKUP($F515,'(참고)타워 스텟 가치'!$B$2:$L$6,P$2,0)*$E515)</f>
        <v>29.539999999999939</v>
      </c>
      <c r="Q515">
        <f>SUM('스테이지별 몬스터 스텟'!H515*'(참고)타워 스텟 가치'!$Q$17,'스테이지별 몬스터 스텟'!I515*'(참고)타워 스텟 가치'!$R$17,'스테이지별 몬스터 스텟'!J515*'(참고)타워 스텟 가치'!$S$17,'스테이지별 몬스터 스텟'!K515*'(참고)타워 스텟 가치'!$T$17,'스테이지별 몬스터 스텟'!L515*'(참고)타워 스텟 가치'!$U$17,'스테이지별 몬스터 스텟'!M515*'(참고)타워 스텟 가치'!$V$17,'스테이지별 몬스터 스텟'!N515*'(참고)타워 스텟 가치'!$W$17,'스테이지별 몬스터 스텟'!O515*'(참고)타워 스텟 가치'!$X$17,'스테이지별 몬스터 스텟'!P515*'(참고)타워 스텟 가치'!$Y$17)</f>
        <v>319873.88999999943</v>
      </c>
      <c r="R515">
        <v>1</v>
      </c>
      <c r="S515">
        <f>VLOOKUP($F515,'(참고)타워 스텟 가치'!$B$7:$L$11,S$2,0)+(VLOOKUP($F515,'(참고)타워 스텟 가치'!$B$7:$L$11,S$2,0)*$E515)</f>
        <v>105.4999999999998</v>
      </c>
      <c r="T515">
        <f>VLOOKUP($F515,'(참고)타워 스텟 가치'!$B$7:$L$11,T$2,0)+(VLOOKUP($F515,'(참고)타워 스텟 가치'!$B$7:$L$11,T$2,0)*$E515)</f>
        <v>189.89999999999964</v>
      </c>
      <c r="U515">
        <f>VLOOKUP($F515,'(참고)타워 스텟 가치'!$B$7:$L$11,U$2,0)+(VLOOKUP($F515,'(참고)타워 스텟 가치'!$B$7:$L$11,U$2,0)*$E515)</f>
        <v>210999.99999999959</v>
      </c>
      <c r="V515">
        <f>VLOOKUP($F515,'(참고)타워 스텟 가치'!$B$7:$L$11,V$2,0)+(VLOOKUP($F515,'(참고)타워 스텟 가치'!$B$7:$L$11,V$2,0)*$E515)</f>
        <v>1265.9999999999975</v>
      </c>
      <c r="W515">
        <f>VLOOKUP($F515,'(참고)타워 스텟 가치'!$B$7:$L$11,W$2,0)+(VLOOKUP($F515,'(참고)타워 스텟 가치'!$B$7:$L$11,W$2,0)*$E515)</f>
        <v>21.099999999999959</v>
      </c>
      <c r="X515">
        <f>VLOOKUP($F515,'(참고)타워 스텟 가치'!$B$7:$L$11,X$2,0)+(VLOOKUP($F515,'(참고)타워 스텟 가치'!$B$7:$L$11,X$2,0)*$E515)</f>
        <v>12.659999999999975</v>
      </c>
      <c r="Y515">
        <f>VLOOKUP($F515,'(참고)타워 스텟 가치'!$B$7:$L$11,Y$2,0)+(VLOOKUP($F515,'(참고)타워 스텟 가치'!$B$7:$L$11,Y$2,0)*$E515)</f>
        <v>0</v>
      </c>
      <c r="Z515">
        <f>VLOOKUP($F515,'(참고)타워 스텟 가치'!$B$7:$L$11,Z$2,0)+(VLOOKUP($F515,'(참고)타워 스텟 가치'!$B$7:$L$11,Z$2,0)*$E515)</f>
        <v>0</v>
      </c>
      <c r="AA515">
        <f>VLOOKUP($F515,'(참고)타워 스텟 가치'!$B$7:$L$11,AA$2,0)+(VLOOKUP($F515,'(참고)타워 스텟 가치'!$B$7:$L$11,AA$2,0)*$E515)</f>
        <v>29.539999999999939</v>
      </c>
      <c r="AB515">
        <f>SUM('스테이지별 몬스터 스텟'!S515*'(참고)타워 스텟 가치'!$Q$17,'스테이지별 몬스터 스텟'!T515*'(참고)타워 스텟 가치'!$R$17,'스테이지별 몬스터 스텟'!U515*'(참고)타워 스텟 가치'!$S$17,'스테이지별 몬스터 스텟'!V515*'(참고)타워 스텟 가치'!$T$17,'스테이지별 몬스터 스텟'!W515*'(참고)타워 스텟 가치'!$U$17,'스테이지별 몬스터 스텟'!X515*'(참고)타워 스텟 가치'!$V$17,'스테이지별 몬스터 스텟'!Y515*'(참고)타워 스텟 가치'!$W$17,'스테이지별 몬스터 스텟'!Z515*'(참고)타워 스텟 가치'!$X$17,'스테이지별 몬스터 스텟'!AA515*'(참고)타워 스텟 가치'!$Y$17)</f>
        <v>319641.7899999994</v>
      </c>
      <c r="AC515">
        <v>2</v>
      </c>
      <c r="AD515">
        <f>VLOOKUP($F515,'(참고)타워 스텟 가치'!$B$12:$L$16,AD$2,0)+(VLOOKUP($F515,'(참고)타워 스텟 가치'!$B$12:$L$16,AD$2,0)*$E515)</f>
        <v>105.4999999999998</v>
      </c>
      <c r="AE515">
        <f>VLOOKUP($F515,'(참고)타워 스텟 가치'!$B$12:$L$16,AE$2,0)+(VLOOKUP($F515,'(참고)타워 스텟 가치'!$B$12:$L$16,AE$2,0)*$E515)</f>
        <v>126.59999999999975</v>
      </c>
      <c r="AF515">
        <f>VLOOKUP($F515,'(참고)타워 스텟 가치'!$B$12:$L$16,AF$2,0)+(VLOOKUP($F515,'(참고)타워 스텟 가치'!$B$12:$L$16,AF$2,0)*$E515)</f>
        <v>210999.99999999959</v>
      </c>
      <c r="AG515">
        <f>VLOOKUP($F515,'(참고)타워 스텟 가치'!$B$12:$L$16,AG$2,0)+(VLOOKUP($F515,'(참고)타워 스텟 가치'!$B$12:$L$16,AG$2,0)*$E515)</f>
        <v>632.99999999999875</v>
      </c>
      <c r="AH515">
        <f>VLOOKUP($F515,'(참고)타워 스텟 가치'!$B$12:$L$16,AH$2,0)+(VLOOKUP($F515,'(참고)타워 스텟 가치'!$B$12:$L$16,AH$2,0)*$E515)</f>
        <v>21.099999999999959</v>
      </c>
      <c r="AI515">
        <f>VLOOKUP($F515,'(참고)타워 스텟 가치'!$B$12:$L$16,AI$2,0)+(VLOOKUP($F515,'(참고)타워 스텟 가치'!$B$12:$L$16,AI$2,0)*$E515)</f>
        <v>12.659999999999975</v>
      </c>
      <c r="AJ515">
        <f>VLOOKUP($F515,'(참고)타워 스텟 가치'!$B$12:$L$16,AJ$2,0)+(VLOOKUP($F515,'(참고)타워 스텟 가치'!$B$12:$L$16,AJ$2,0)*$E515)</f>
        <v>0</v>
      </c>
      <c r="AK515">
        <f>VLOOKUP($F515,'(참고)타워 스텟 가치'!$B$12:$L$16,AK$2,0)+(VLOOKUP($F515,'(참고)타워 스텟 가치'!$B$12:$L$16,AK$2,0)*$E515)</f>
        <v>0</v>
      </c>
      <c r="AL515">
        <f>VLOOKUP($F515,'(참고)타워 스텟 가치'!$B$12:$L$16,AL$2,0)+(VLOOKUP($F515,'(참고)타워 스텟 가치'!$B$12:$L$16,AL$2,0)*$E515)</f>
        <v>59.079999999999878</v>
      </c>
      <c r="AM515">
        <f>SUM('스테이지별 몬스터 스텟'!AD515*'(참고)타워 스텟 가치'!$Q$17,'스테이지별 몬스터 스텟'!AE515*'(참고)타워 스텟 가치'!$R$17,'스테이지별 몬스터 스텟'!AF515*'(참고)타워 스텟 가치'!$S$17,'스테이지별 몬스터 스텟'!AG515*'(참고)타워 스텟 가치'!$T$17,'스테이지별 몬스터 스텟'!AH515*'(참고)타워 스텟 가치'!$U$17,'스테이지별 몬스터 스텟'!AI515*'(참고)타워 스텟 가치'!$V$17,'스테이지별 몬스터 스텟'!AJ515*'(참고)타워 스텟 가치'!$W$17,'스테이지별 몬스터 스텟'!AK515*'(참고)타워 스텟 가치'!$X$17,'스테이지별 몬스터 스텟'!AL515*'(참고)타워 스텟 가치'!$Y$17)</f>
        <v>318339.9199999994</v>
      </c>
      <c r="AN515">
        <v>3</v>
      </c>
    </row>
    <row r="516" spans="3:40" x14ac:dyDescent="0.3">
      <c r="C516">
        <v>2</v>
      </c>
      <c r="D516">
        <f t="shared" si="23"/>
        <v>103</v>
      </c>
      <c r="E516" s="52">
        <f>VLOOKUP(D516,'스테이지별 난이도 설정'!B:C,2,0)</f>
        <v>41.199999999999918</v>
      </c>
      <c r="F516" t="str">
        <f t="shared" si="24"/>
        <v>레어</v>
      </c>
      <c r="G516">
        <f t="shared" si="22"/>
        <v>6</v>
      </c>
      <c r="H516">
        <f>VLOOKUP($F516,'(참고)타워 스텟 가치'!$B$2:$L$6,H$2,0)+(VLOOKUP($F516,'(참고)타워 스텟 가치'!$B$2:$L$6,H$2,0)*$E516)</f>
        <v>474.74999999999909</v>
      </c>
      <c r="I516">
        <f>VLOOKUP($F516,'(참고)타워 스텟 가치'!$B$2:$L$6,I$2,0)+(VLOOKUP($F516,'(참고)타워 스텟 가치'!$B$2:$L$6,I$2,0)*$E516)</f>
        <v>94.949999999999818</v>
      </c>
      <c r="J516">
        <f>VLOOKUP($F516,'(참고)타워 스텟 가치'!$B$2:$L$6,J$2,0)+(VLOOKUP($F516,'(참고)타워 스텟 가치'!$B$2:$L$6,J$2,0)*$E516)</f>
        <v>210999.99999999959</v>
      </c>
      <c r="K516">
        <f>VLOOKUP($F516,'(참고)타워 스텟 가치'!$B$2:$L$6,K$2,0)+(VLOOKUP($F516,'(참고)타워 스텟 가치'!$B$2:$L$6,K$2,0)*$E516)</f>
        <v>1898.9999999999964</v>
      </c>
      <c r="L516">
        <f>VLOOKUP($F516,'(참고)타워 스텟 가치'!$B$2:$L$6,L$2,0)+(VLOOKUP($F516,'(참고)타워 스텟 가치'!$B$2:$L$6,L$2,0)*$E516)</f>
        <v>31.649999999999938</v>
      </c>
      <c r="M516">
        <f>VLOOKUP($F516,'(참고)타워 스텟 가치'!$B$2:$L$6,M$2,0)+(VLOOKUP($F516,'(참고)타워 스텟 가치'!$B$2:$L$6,M$2,0)*$E516)</f>
        <v>12.659999999999975</v>
      </c>
      <c r="N516">
        <f>VLOOKUP($F516,'(참고)타워 스텟 가치'!$B$2:$L$6,N$2,0)+(VLOOKUP($F516,'(참고)타워 스텟 가치'!$B$2:$L$6,N$2,0)*$E516)</f>
        <v>0</v>
      </c>
      <c r="O516">
        <f>VLOOKUP($F516,'(참고)타워 스텟 가치'!$B$2:$L$6,O$2,0)+(VLOOKUP($F516,'(참고)타워 스텟 가치'!$B$2:$L$6,O$2,0)*$E516)</f>
        <v>0</v>
      </c>
      <c r="P516">
        <f>VLOOKUP($F516,'(참고)타워 스텟 가치'!$B$2:$L$6,P$2,0)+(VLOOKUP($F516,'(참고)타워 스텟 가치'!$B$2:$L$6,P$2,0)*$E516)</f>
        <v>29.539999999999939</v>
      </c>
      <c r="Q516">
        <f>SUM('스테이지별 몬스터 스텟'!H516*'(참고)타워 스텟 가치'!$Q$17,'스테이지별 몬스터 스텟'!I516*'(참고)타워 스텟 가치'!$R$17,'스테이지별 몬스터 스텟'!J516*'(참고)타워 스텟 가치'!$S$17,'스테이지별 몬스터 스텟'!K516*'(참고)타워 스텟 가치'!$T$17,'스테이지별 몬스터 스텟'!L516*'(참고)타워 스텟 가치'!$U$17,'스테이지별 몬스터 스텟'!M516*'(참고)타워 스텟 가치'!$V$17,'스테이지별 몬스터 스텟'!N516*'(참고)타워 스텟 가치'!$W$17,'스테이지별 몬스터 스텟'!O516*'(참고)타워 스텟 가치'!$X$17,'스테이지별 몬스터 스텟'!P516*'(참고)타워 스텟 가치'!$Y$17)</f>
        <v>321524.96499999939</v>
      </c>
      <c r="R516">
        <v>1</v>
      </c>
      <c r="S516">
        <f>VLOOKUP($F516,'(참고)타워 스텟 가치'!$B$7:$L$11,S$2,0)+(VLOOKUP($F516,'(참고)타워 스텟 가치'!$B$7:$L$11,S$2,0)*$E516)</f>
        <v>158.24999999999969</v>
      </c>
      <c r="T516">
        <f>VLOOKUP($F516,'(참고)타워 스텟 가치'!$B$7:$L$11,T$2,0)+(VLOOKUP($F516,'(참고)타워 스텟 가치'!$B$7:$L$11,T$2,0)*$E516)</f>
        <v>284.84999999999945</v>
      </c>
      <c r="U516">
        <f>VLOOKUP($F516,'(참고)타워 스텟 가치'!$B$7:$L$11,U$2,0)+(VLOOKUP($F516,'(참고)타워 스텟 가치'!$B$7:$L$11,U$2,0)*$E516)</f>
        <v>210999.99999999959</v>
      </c>
      <c r="V516">
        <f>VLOOKUP($F516,'(참고)타워 스텟 가치'!$B$7:$L$11,V$2,0)+(VLOOKUP($F516,'(참고)타워 스텟 가치'!$B$7:$L$11,V$2,0)*$E516)</f>
        <v>1898.9999999999964</v>
      </c>
      <c r="W516">
        <f>VLOOKUP($F516,'(참고)타워 스텟 가치'!$B$7:$L$11,W$2,0)+(VLOOKUP($F516,'(참고)타워 스텟 가치'!$B$7:$L$11,W$2,0)*$E516)</f>
        <v>31.649999999999938</v>
      </c>
      <c r="X516">
        <f>VLOOKUP($F516,'(참고)타워 스텟 가치'!$B$7:$L$11,X$2,0)+(VLOOKUP($F516,'(참고)타워 스텟 가치'!$B$7:$L$11,X$2,0)*$E516)</f>
        <v>12.659999999999975</v>
      </c>
      <c r="Y516">
        <f>VLOOKUP($F516,'(참고)타워 스텟 가치'!$B$7:$L$11,Y$2,0)+(VLOOKUP($F516,'(참고)타워 스텟 가치'!$B$7:$L$11,Y$2,0)*$E516)</f>
        <v>0</v>
      </c>
      <c r="Z516">
        <f>VLOOKUP($F516,'(참고)타워 스텟 가치'!$B$7:$L$11,Z$2,0)+(VLOOKUP($F516,'(참고)타워 스텟 가치'!$B$7:$L$11,Z$2,0)*$E516)</f>
        <v>0</v>
      </c>
      <c r="AA516">
        <f>VLOOKUP($F516,'(참고)타워 스텟 가치'!$B$7:$L$11,AA$2,0)+(VLOOKUP($F516,'(참고)타워 스텟 가치'!$B$7:$L$11,AA$2,0)*$E516)</f>
        <v>29.539999999999939</v>
      </c>
      <c r="AB516">
        <f>SUM('스테이지별 몬스터 스텟'!S516*'(참고)타워 스텟 가치'!$Q$17,'스테이지별 몬스터 스텟'!T516*'(참고)타워 스텟 가치'!$R$17,'스테이지별 몬스터 스텟'!U516*'(참고)타워 스텟 가치'!$S$17,'스테이지별 몬스터 스텟'!V516*'(참고)타워 스텟 가치'!$T$17,'스테이지별 몬스터 스텟'!W516*'(참고)타워 스텟 가치'!$U$17,'스테이지별 몬스터 스텟'!X516*'(참고)타워 스텟 가치'!$V$17,'스테이지별 몬스터 스텟'!Y516*'(참고)타워 스텟 가치'!$W$17,'스테이지별 몬스터 스텟'!Z516*'(참고)타워 스텟 가치'!$X$17,'스테이지별 몬스터 스텟'!AA516*'(참고)타워 스텟 가치'!$Y$17)</f>
        <v>321176.81499999942</v>
      </c>
      <c r="AC516">
        <v>2</v>
      </c>
      <c r="AD516">
        <f>VLOOKUP($F516,'(참고)타워 스텟 가치'!$B$12:$L$16,AD$2,0)+(VLOOKUP($F516,'(참고)타워 스텟 가치'!$B$12:$L$16,AD$2,0)*$E516)</f>
        <v>158.24999999999969</v>
      </c>
      <c r="AE516">
        <f>VLOOKUP($F516,'(참고)타워 스텟 가치'!$B$12:$L$16,AE$2,0)+(VLOOKUP($F516,'(참고)타워 스텟 가치'!$B$12:$L$16,AE$2,0)*$E516)</f>
        <v>189.89999999999964</v>
      </c>
      <c r="AF516">
        <f>VLOOKUP($F516,'(참고)타워 스텟 가치'!$B$12:$L$16,AF$2,0)+(VLOOKUP($F516,'(참고)타워 스텟 가치'!$B$12:$L$16,AF$2,0)*$E516)</f>
        <v>210999.99999999959</v>
      </c>
      <c r="AG516">
        <f>VLOOKUP($F516,'(참고)타워 스텟 가치'!$B$12:$L$16,AG$2,0)+(VLOOKUP($F516,'(참고)타워 스텟 가치'!$B$12:$L$16,AG$2,0)*$E516)</f>
        <v>949.49999999999818</v>
      </c>
      <c r="AH516">
        <f>VLOOKUP($F516,'(참고)타워 스텟 가치'!$B$12:$L$16,AH$2,0)+(VLOOKUP($F516,'(참고)타워 스텟 가치'!$B$12:$L$16,AH$2,0)*$E516)</f>
        <v>31.649999999999938</v>
      </c>
      <c r="AI516">
        <f>VLOOKUP($F516,'(참고)타워 스텟 가치'!$B$12:$L$16,AI$2,0)+(VLOOKUP($F516,'(참고)타워 스텟 가치'!$B$12:$L$16,AI$2,0)*$E516)</f>
        <v>12.659999999999975</v>
      </c>
      <c r="AJ516">
        <f>VLOOKUP($F516,'(참고)타워 스텟 가치'!$B$12:$L$16,AJ$2,0)+(VLOOKUP($F516,'(참고)타워 스텟 가치'!$B$12:$L$16,AJ$2,0)*$E516)</f>
        <v>0</v>
      </c>
      <c r="AK516">
        <f>VLOOKUP($F516,'(참고)타워 스텟 가치'!$B$12:$L$16,AK$2,0)+(VLOOKUP($F516,'(참고)타워 스텟 가치'!$B$12:$L$16,AK$2,0)*$E516)</f>
        <v>0</v>
      </c>
      <c r="AL516">
        <f>VLOOKUP($F516,'(참고)타워 스텟 가치'!$B$12:$L$16,AL$2,0)+(VLOOKUP($F516,'(참고)타워 스텟 가치'!$B$12:$L$16,AL$2,0)*$E516)</f>
        <v>59.079999999999878</v>
      </c>
      <c r="AM516">
        <f>SUM('스테이지별 몬스터 스텟'!AD516*'(참고)타워 스텟 가치'!$Q$17,'스테이지별 몬스터 스텟'!AE516*'(참고)타워 스텟 가치'!$R$17,'스테이지별 몬스터 스텟'!AF516*'(참고)타워 스텟 가치'!$S$17,'스테이지별 몬스터 스텟'!AG516*'(참고)타워 스텟 가치'!$T$17,'스테이지별 몬스터 스텟'!AH516*'(참고)타워 스텟 가치'!$U$17,'스테이지별 몬스터 스텟'!AI516*'(참고)타워 스텟 가치'!$V$17,'스테이지별 몬스터 스텟'!AJ516*'(참고)타워 스텟 가치'!$W$17,'스테이지별 몬스터 스텟'!AK516*'(참고)타워 스텟 가치'!$X$17,'스테이지별 몬스터 스텟'!AL516*'(참고)타워 스텟 가치'!$Y$17)</f>
        <v>319194.46999999933</v>
      </c>
      <c r="AN516">
        <v>3</v>
      </c>
    </row>
    <row r="517" spans="3:40" x14ac:dyDescent="0.3">
      <c r="C517">
        <v>3</v>
      </c>
      <c r="D517">
        <f t="shared" si="23"/>
        <v>103</v>
      </c>
      <c r="E517" s="52">
        <f>VLOOKUP(D517,'스테이지별 난이도 설정'!B:C,2,0)</f>
        <v>41.199999999999918</v>
      </c>
      <c r="F517" t="str">
        <f t="shared" si="24"/>
        <v>에픽</v>
      </c>
      <c r="G517">
        <f t="shared" si="22"/>
        <v>6</v>
      </c>
      <c r="H517">
        <f>VLOOKUP($F517,'(참고)타워 스텟 가치'!$B$2:$L$6,H$2,0)+(VLOOKUP($F517,'(참고)타워 스텟 가치'!$B$2:$L$6,H$2,0)*$E517)</f>
        <v>712.12499999999864</v>
      </c>
      <c r="I517">
        <f>VLOOKUP($F517,'(참고)타워 스텟 가치'!$B$2:$L$6,I$2,0)+(VLOOKUP($F517,'(참고)타워 스텟 가치'!$B$2:$L$6,I$2,0)*$E517)</f>
        <v>142.42499999999973</v>
      </c>
      <c r="J517">
        <f>VLOOKUP($F517,'(참고)타워 스텟 가치'!$B$2:$L$6,J$2,0)+(VLOOKUP($F517,'(참고)타워 스텟 가치'!$B$2:$L$6,J$2,0)*$E517)</f>
        <v>210999.99999999959</v>
      </c>
      <c r="K517">
        <f>VLOOKUP($F517,'(참고)타워 스텟 가치'!$B$2:$L$6,K$2,0)+(VLOOKUP($F517,'(참고)타워 스텟 가치'!$B$2:$L$6,K$2,0)*$E517)</f>
        <v>2848.4999999999945</v>
      </c>
      <c r="L517">
        <f>VLOOKUP($F517,'(참고)타워 스텟 가치'!$B$2:$L$6,L$2,0)+(VLOOKUP($F517,'(참고)타워 스텟 가치'!$B$2:$L$6,L$2,0)*$E517)</f>
        <v>47.474999999999909</v>
      </c>
      <c r="M517">
        <f>VLOOKUP($F517,'(참고)타워 스텟 가치'!$B$2:$L$6,M$2,0)+(VLOOKUP($F517,'(참고)타워 스텟 가치'!$B$2:$L$6,M$2,0)*$E517)</f>
        <v>12.659999999999975</v>
      </c>
      <c r="N517">
        <f>VLOOKUP($F517,'(참고)타워 스텟 가치'!$B$2:$L$6,N$2,0)+(VLOOKUP($F517,'(참고)타워 스텟 가치'!$B$2:$L$6,N$2,0)*$E517)</f>
        <v>0</v>
      </c>
      <c r="O517">
        <f>VLOOKUP($F517,'(참고)타워 스텟 가치'!$B$2:$L$6,O$2,0)+(VLOOKUP($F517,'(참고)타워 스텟 가치'!$B$2:$L$6,O$2,0)*$E517)</f>
        <v>0</v>
      </c>
      <c r="P517">
        <f>VLOOKUP($F517,'(참고)타워 스텟 가치'!$B$2:$L$6,P$2,0)+(VLOOKUP($F517,'(참고)타워 스텟 가치'!$B$2:$L$6,P$2,0)*$E517)</f>
        <v>29.539999999999939</v>
      </c>
      <c r="Q517">
        <f>SUM('스테이지별 몬스터 스텟'!H517*'(참고)타워 스텟 가치'!$Q$17,'스테이지별 몬스터 스텟'!I517*'(참고)타워 스텟 가치'!$R$17,'스테이지별 몬스터 스텟'!J517*'(참고)타워 스텟 가치'!$S$17,'스테이지별 몬스터 스텟'!K517*'(참고)타워 스텟 가치'!$T$17,'스테이지별 몬스터 스텟'!L517*'(참고)타워 스텟 가치'!$U$17,'스테이지별 몬스터 스텟'!M517*'(참고)타워 스텟 가치'!$V$17,'스테이지별 몬스터 스텟'!N517*'(참고)타워 스텟 가치'!$W$17,'스테이지별 몬스터 스텟'!O517*'(참고)타워 스텟 가치'!$X$17,'스테이지별 몬스터 스텟'!P517*'(참고)타워 스텟 가치'!$Y$17)</f>
        <v>324001.57749999943</v>
      </c>
      <c r="R517">
        <v>1</v>
      </c>
      <c r="S517">
        <f>VLOOKUP($F517,'(참고)타워 스텟 가치'!$B$7:$L$11,S$2,0)+(VLOOKUP($F517,'(참고)타워 스텟 가치'!$B$7:$L$11,S$2,0)*$E517)</f>
        <v>237.37499999999955</v>
      </c>
      <c r="T517">
        <f>VLOOKUP($F517,'(참고)타워 스텟 가치'!$B$7:$L$11,T$2,0)+(VLOOKUP($F517,'(참고)타워 스텟 가치'!$B$7:$L$11,T$2,0)*$E517)</f>
        <v>427.27499999999918</v>
      </c>
      <c r="U517">
        <f>VLOOKUP($F517,'(참고)타워 스텟 가치'!$B$7:$L$11,U$2,0)+(VLOOKUP($F517,'(참고)타워 스텟 가치'!$B$7:$L$11,U$2,0)*$E517)</f>
        <v>210999.99999999959</v>
      </c>
      <c r="V517">
        <f>VLOOKUP($F517,'(참고)타워 스텟 가치'!$B$7:$L$11,V$2,0)+(VLOOKUP($F517,'(참고)타워 스텟 가치'!$B$7:$L$11,V$2,0)*$E517)</f>
        <v>2848.4999999999945</v>
      </c>
      <c r="W517">
        <f>VLOOKUP($F517,'(참고)타워 스텟 가치'!$B$7:$L$11,W$2,0)+(VLOOKUP($F517,'(참고)타워 스텟 가치'!$B$7:$L$11,W$2,0)*$E517)</f>
        <v>47.474999999999909</v>
      </c>
      <c r="X517">
        <f>VLOOKUP($F517,'(참고)타워 스텟 가치'!$B$7:$L$11,X$2,0)+(VLOOKUP($F517,'(참고)타워 스텟 가치'!$B$7:$L$11,X$2,0)*$E517)</f>
        <v>12.659999999999975</v>
      </c>
      <c r="Y517">
        <f>VLOOKUP($F517,'(참고)타워 스텟 가치'!$B$7:$L$11,Y$2,0)+(VLOOKUP($F517,'(참고)타워 스텟 가치'!$B$7:$L$11,Y$2,0)*$E517)</f>
        <v>0</v>
      </c>
      <c r="Z517">
        <f>VLOOKUP($F517,'(참고)타워 스텟 가치'!$B$7:$L$11,Z$2,0)+(VLOOKUP($F517,'(참고)타워 스텟 가치'!$B$7:$L$11,Z$2,0)*$E517)</f>
        <v>0</v>
      </c>
      <c r="AA517">
        <f>VLOOKUP($F517,'(참고)타워 스텟 가치'!$B$7:$L$11,AA$2,0)+(VLOOKUP($F517,'(참고)타워 스텟 가치'!$B$7:$L$11,AA$2,0)*$E517)</f>
        <v>29.539999999999939</v>
      </c>
      <c r="AB517">
        <f>SUM('스테이지별 몬스터 스텟'!S517*'(참고)타워 스텟 가치'!$Q$17,'스테이지별 몬스터 스텟'!T517*'(참고)타워 스텟 가치'!$R$17,'스테이지별 몬스터 스텟'!U517*'(참고)타워 스텟 가치'!$S$17,'스테이지별 몬스터 스텟'!V517*'(참고)타워 스텟 가치'!$T$17,'스테이지별 몬스터 스텟'!W517*'(참고)타워 스텟 가치'!$U$17,'스테이지별 몬스터 스텟'!X517*'(참고)타워 스텟 가치'!$V$17,'스테이지별 몬스터 스텟'!Y517*'(참고)타워 스텟 가치'!$W$17,'스테이지별 몬스터 스텟'!Z517*'(참고)타워 스텟 가치'!$X$17,'스테이지별 몬스터 스텟'!AA517*'(참고)타워 스텟 가치'!$Y$17)</f>
        <v>323479.3524999994</v>
      </c>
      <c r="AC517">
        <v>2</v>
      </c>
      <c r="AD517">
        <f>VLOOKUP($F517,'(참고)타워 스텟 가치'!$B$12:$L$16,AD$2,0)+(VLOOKUP($F517,'(참고)타워 스텟 가치'!$B$12:$L$16,AD$2,0)*$E517)</f>
        <v>237.37499999999955</v>
      </c>
      <c r="AE517">
        <f>VLOOKUP($F517,'(참고)타워 스텟 가치'!$B$12:$L$16,AE$2,0)+(VLOOKUP($F517,'(참고)타워 스텟 가치'!$B$12:$L$16,AE$2,0)*$E517)</f>
        <v>284.84999999999945</v>
      </c>
      <c r="AF517">
        <f>VLOOKUP($F517,'(참고)타워 스텟 가치'!$B$12:$L$16,AF$2,0)+(VLOOKUP($F517,'(참고)타워 스텟 가치'!$B$12:$L$16,AF$2,0)*$E517)</f>
        <v>210999.99999999959</v>
      </c>
      <c r="AG517">
        <f>VLOOKUP($F517,'(참고)타워 스텟 가치'!$B$12:$L$16,AG$2,0)+(VLOOKUP($F517,'(참고)타워 스텟 가치'!$B$12:$L$16,AG$2,0)*$E517)</f>
        <v>1424.2499999999973</v>
      </c>
      <c r="AH517">
        <f>VLOOKUP($F517,'(참고)타워 스텟 가치'!$B$12:$L$16,AH$2,0)+(VLOOKUP($F517,'(참고)타워 스텟 가치'!$B$12:$L$16,AH$2,0)*$E517)</f>
        <v>47.474999999999909</v>
      </c>
      <c r="AI517">
        <f>VLOOKUP($F517,'(참고)타워 스텟 가치'!$B$12:$L$16,AI$2,0)+(VLOOKUP($F517,'(참고)타워 스텟 가치'!$B$12:$L$16,AI$2,0)*$E517)</f>
        <v>12.659999999999975</v>
      </c>
      <c r="AJ517">
        <f>VLOOKUP($F517,'(참고)타워 스텟 가치'!$B$12:$L$16,AJ$2,0)+(VLOOKUP($F517,'(참고)타워 스텟 가치'!$B$12:$L$16,AJ$2,0)*$E517)</f>
        <v>0</v>
      </c>
      <c r="AK517">
        <f>VLOOKUP($F517,'(참고)타워 스텟 가치'!$B$12:$L$16,AK$2,0)+(VLOOKUP($F517,'(참고)타워 스텟 가치'!$B$12:$L$16,AK$2,0)*$E517)</f>
        <v>0</v>
      </c>
      <c r="AL517">
        <f>VLOOKUP($F517,'(참고)타워 스텟 가치'!$B$12:$L$16,AL$2,0)+(VLOOKUP($F517,'(참고)타워 스텟 가치'!$B$12:$L$16,AL$2,0)*$E517)</f>
        <v>59.079999999999878</v>
      </c>
      <c r="AM517">
        <f>SUM('스테이지별 몬스터 스텟'!AD517*'(참고)타워 스텟 가치'!$Q$17,'스테이지별 몬스터 스텟'!AE517*'(참고)타워 스텟 가치'!$R$17,'스테이지별 몬스터 스텟'!AF517*'(참고)타워 스텟 가치'!$S$17,'스테이지별 몬스터 스텟'!AG517*'(참고)타워 스텟 가치'!$T$17,'스테이지별 몬스터 스텟'!AH517*'(참고)타워 스텟 가치'!$U$17,'스테이지별 몬스터 스텟'!AI517*'(참고)타워 스텟 가치'!$V$17,'스테이지별 몬스터 스텟'!AJ517*'(참고)타워 스텟 가치'!$W$17,'스테이지별 몬스터 스텟'!AK517*'(참고)타워 스텟 가치'!$X$17,'스테이지별 몬스터 스텟'!AL517*'(참고)타워 스텟 가치'!$Y$17)</f>
        <v>320476.2949999994</v>
      </c>
      <c r="AN517">
        <v>3</v>
      </c>
    </row>
    <row r="518" spans="3:40" x14ac:dyDescent="0.3">
      <c r="C518">
        <v>4</v>
      </c>
      <c r="D518">
        <f t="shared" si="23"/>
        <v>103</v>
      </c>
      <c r="E518" s="52">
        <f>VLOOKUP(D518,'스테이지별 난이도 설정'!B:C,2,0)</f>
        <v>41.199999999999918</v>
      </c>
      <c r="F518" t="str">
        <f t="shared" si="24"/>
        <v>유니크</v>
      </c>
      <c r="G518">
        <f t="shared" ref="G518:G581" si="25">SUM(R518,AC518,AN518)</f>
        <v>6</v>
      </c>
      <c r="H518">
        <f>VLOOKUP($F518,'(참고)타워 스텟 가치'!$B$2:$L$6,H$2,0)+(VLOOKUP($F518,'(참고)타워 스텟 가치'!$B$2:$L$6,H$2,0)*$E518)</f>
        <v>1068.187499999998</v>
      </c>
      <c r="I518">
        <f>VLOOKUP($F518,'(참고)타워 스텟 가치'!$B$2:$L$6,I$2,0)+(VLOOKUP($F518,'(참고)타워 스텟 가치'!$B$2:$L$6,I$2,0)*$E518)</f>
        <v>213.63749999999959</v>
      </c>
      <c r="J518">
        <f>VLOOKUP($F518,'(참고)타워 스텟 가치'!$B$2:$L$6,J$2,0)+(VLOOKUP($F518,'(참고)타워 스텟 가치'!$B$2:$L$6,J$2,0)*$E518)</f>
        <v>210999.99999999959</v>
      </c>
      <c r="K518">
        <f>VLOOKUP($F518,'(참고)타워 스텟 가치'!$B$2:$L$6,K$2,0)+(VLOOKUP($F518,'(참고)타워 스텟 가치'!$B$2:$L$6,K$2,0)*$E518)</f>
        <v>4272.7499999999918</v>
      </c>
      <c r="L518">
        <f>VLOOKUP($F518,'(참고)타워 스텟 가치'!$B$2:$L$6,L$2,0)+(VLOOKUP($F518,'(참고)타워 스텟 가치'!$B$2:$L$6,L$2,0)*$E518)</f>
        <v>71.212499999999864</v>
      </c>
      <c r="M518">
        <f>VLOOKUP($F518,'(참고)타워 스텟 가치'!$B$2:$L$6,M$2,0)+(VLOOKUP($F518,'(참고)타워 스텟 가치'!$B$2:$L$6,M$2,0)*$E518)</f>
        <v>12.659999999999975</v>
      </c>
      <c r="N518">
        <f>VLOOKUP($F518,'(참고)타워 스텟 가치'!$B$2:$L$6,N$2,0)+(VLOOKUP($F518,'(참고)타워 스텟 가치'!$B$2:$L$6,N$2,0)*$E518)</f>
        <v>0</v>
      </c>
      <c r="O518">
        <f>VLOOKUP($F518,'(참고)타워 스텟 가치'!$B$2:$L$6,O$2,0)+(VLOOKUP($F518,'(참고)타워 스텟 가치'!$B$2:$L$6,O$2,0)*$E518)</f>
        <v>0</v>
      </c>
      <c r="P518">
        <f>VLOOKUP($F518,'(참고)타워 스텟 가치'!$B$2:$L$6,P$2,0)+(VLOOKUP($F518,'(참고)타워 스텟 가치'!$B$2:$L$6,P$2,0)*$E518)</f>
        <v>42.199999999999918</v>
      </c>
      <c r="Q518">
        <f>SUM('스테이지별 몬스터 스텟'!H518*'(참고)타워 스텟 가치'!$Q$17,'스테이지별 몬스터 스텟'!I518*'(참고)타워 스텟 가치'!$R$17,'스테이지별 몬스터 스텟'!J518*'(참고)타워 스텟 가치'!$S$17,'스테이지별 몬스터 스텟'!K518*'(참고)타워 스텟 가치'!$T$17,'스테이지별 몬스터 스텟'!L518*'(참고)타워 스텟 가치'!$U$17,'스테이지별 몬스터 스텟'!M518*'(참고)타워 스텟 가치'!$V$17,'스테이지별 몬스터 스텟'!N518*'(참고)타워 스텟 가치'!$W$17,'스테이지별 몬스터 스텟'!O518*'(참고)타워 스텟 가치'!$X$17,'스테이지별 몬스터 스텟'!P518*'(참고)타워 스텟 가치'!$Y$17)</f>
        <v>327741.81624999939</v>
      </c>
      <c r="R518">
        <v>1</v>
      </c>
      <c r="S518">
        <f>VLOOKUP($F518,'(참고)타워 스텟 가치'!$B$7:$L$11,S$2,0)+(VLOOKUP($F518,'(참고)타워 스텟 가치'!$B$7:$L$11,S$2,0)*$E518)</f>
        <v>356.06249999999932</v>
      </c>
      <c r="T518">
        <f>VLOOKUP($F518,'(참고)타워 스텟 가치'!$B$7:$L$11,T$2,0)+(VLOOKUP($F518,'(참고)타워 스텟 가치'!$B$7:$L$11,T$2,0)*$E518)</f>
        <v>640.91249999999877</v>
      </c>
      <c r="U518">
        <f>VLOOKUP($F518,'(참고)타워 스텟 가치'!$B$7:$L$11,U$2,0)+(VLOOKUP($F518,'(참고)타워 스텟 가치'!$B$7:$L$11,U$2,0)*$E518)</f>
        <v>210999.99999999959</v>
      </c>
      <c r="V518">
        <f>VLOOKUP($F518,'(참고)타워 스텟 가치'!$B$7:$L$11,V$2,0)+(VLOOKUP($F518,'(참고)타워 스텟 가치'!$B$7:$L$11,V$2,0)*$E518)</f>
        <v>4272.7499999999918</v>
      </c>
      <c r="W518">
        <f>VLOOKUP($F518,'(참고)타워 스텟 가치'!$B$7:$L$11,W$2,0)+(VLOOKUP($F518,'(참고)타워 스텟 가치'!$B$7:$L$11,W$2,0)*$E518)</f>
        <v>71.212499999999864</v>
      </c>
      <c r="X518">
        <f>VLOOKUP($F518,'(참고)타워 스텟 가치'!$B$7:$L$11,X$2,0)+(VLOOKUP($F518,'(참고)타워 스텟 가치'!$B$7:$L$11,X$2,0)*$E518)</f>
        <v>12.659999999999975</v>
      </c>
      <c r="Y518">
        <f>VLOOKUP($F518,'(참고)타워 스텟 가치'!$B$7:$L$11,Y$2,0)+(VLOOKUP($F518,'(참고)타워 스텟 가치'!$B$7:$L$11,Y$2,0)*$E518)</f>
        <v>0</v>
      </c>
      <c r="Z518">
        <f>VLOOKUP($F518,'(참고)타워 스텟 가치'!$B$7:$L$11,Z$2,0)+(VLOOKUP($F518,'(참고)타워 스텟 가치'!$B$7:$L$11,Z$2,0)*$E518)</f>
        <v>0</v>
      </c>
      <c r="AA518">
        <f>VLOOKUP($F518,'(참고)타워 스텟 가치'!$B$7:$L$11,AA$2,0)+(VLOOKUP($F518,'(참고)타워 스텟 가치'!$B$7:$L$11,AA$2,0)*$E518)</f>
        <v>42.199999999999918</v>
      </c>
      <c r="AB518">
        <f>SUM('스테이지별 몬스터 스텟'!S518*'(참고)타워 스텟 가치'!$Q$17,'스테이지별 몬스터 스텟'!T518*'(참고)타워 스텟 가치'!$R$17,'스테이지별 몬스터 스텟'!U518*'(참고)타워 스텟 가치'!$S$17,'스테이지별 몬스터 스텟'!V518*'(참고)타워 스텟 가치'!$T$17,'스테이지별 몬스터 스텟'!W518*'(참고)타워 스텟 가치'!$U$17,'스테이지별 몬스터 스텟'!X518*'(참고)타워 스텟 가치'!$V$17,'스테이지별 몬스터 스텟'!Y518*'(참고)타워 스텟 가치'!$W$17,'스테이지별 몬스터 스텟'!Z518*'(참고)타워 스텟 가치'!$X$17,'스테이지별 몬스터 스텟'!AA518*'(참고)타워 스텟 가치'!$Y$17)</f>
        <v>326958.47874999943</v>
      </c>
      <c r="AC518">
        <v>2</v>
      </c>
      <c r="AD518">
        <f>VLOOKUP($F518,'(참고)타워 스텟 가치'!$B$12:$L$16,AD$2,0)+(VLOOKUP($F518,'(참고)타워 스텟 가치'!$B$12:$L$16,AD$2,0)*$E518)</f>
        <v>356.06249999999932</v>
      </c>
      <c r="AE518">
        <f>VLOOKUP($F518,'(참고)타워 스텟 가치'!$B$12:$L$16,AE$2,0)+(VLOOKUP($F518,'(참고)타워 스텟 가치'!$B$12:$L$16,AE$2,0)*$E518)</f>
        <v>427.27499999999918</v>
      </c>
      <c r="AF518">
        <f>VLOOKUP($F518,'(참고)타워 스텟 가치'!$B$12:$L$16,AF$2,0)+(VLOOKUP($F518,'(참고)타워 스텟 가치'!$B$12:$L$16,AF$2,0)*$E518)</f>
        <v>210999.99999999959</v>
      </c>
      <c r="AG518">
        <f>VLOOKUP($F518,'(참고)타워 스텟 가치'!$B$12:$L$16,AG$2,0)+(VLOOKUP($F518,'(참고)타워 스텟 가치'!$B$12:$L$16,AG$2,0)*$E518)</f>
        <v>2136.3749999999959</v>
      </c>
      <c r="AH518">
        <f>VLOOKUP($F518,'(참고)타워 스텟 가치'!$B$12:$L$16,AH$2,0)+(VLOOKUP($F518,'(참고)타워 스텟 가치'!$B$12:$L$16,AH$2,0)*$E518)</f>
        <v>71.212499999999864</v>
      </c>
      <c r="AI518">
        <f>VLOOKUP($F518,'(참고)타워 스텟 가치'!$B$12:$L$16,AI$2,0)+(VLOOKUP($F518,'(참고)타워 스텟 가치'!$B$12:$L$16,AI$2,0)*$E518)</f>
        <v>12.659999999999975</v>
      </c>
      <c r="AJ518">
        <f>VLOOKUP($F518,'(참고)타워 스텟 가치'!$B$12:$L$16,AJ$2,0)+(VLOOKUP($F518,'(참고)타워 스텟 가치'!$B$12:$L$16,AJ$2,0)*$E518)</f>
        <v>0</v>
      </c>
      <c r="AK518">
        <f>VLOOKUP($F518,'(참고)타워 스텟 가치'!$B$12:$L$16,AK$2,0)+(VLOOKUP($F518,'(참고)타워 스텟 가치'!$B$12:$L$16,AK$2,0)*$E518)</f>
        <v>0</v>
      </c>
      <c r="AL518">
        <f>VLOOKUP($F518,'(참고)타워 스텟 가치'!$B$12:$L$16,AL$2,0)+(VLOOKUP($F518,'(참고)타워 스텟 가치'!$B$12:$L$16,AL$2,0)*$E518)</f>
        <v>84.399999999999835</v>
      </c>
      <c r="AM518">
        <f>SUM('스테이지별 몬스터 스텟'!AD518*'(참고)타워 스텟 가치'!$Q$17,'스테이지별 몬스터 스텟'!AE518*'(참고)타워 스텟 가치'!$R$17,'스테이지별 몬스터 스텟'!AF518*'(참고)타워 스텟 가치'!$S$17,'스테이지별 몬스터 스텟'!AG518*'(참고)타워 스텟 가치'!$T$17,'스테이지별 몬스터 스텟'!AH518*'(참고)타워 스텟 가치'!$U$17,'스테이지별 몬스터 스텟'!AI518*'(참고)타워 스텟 가치'!$V$17,'스테이지별 몬스터 스텟'!AJ518*'(참고)타워 스텟 가치'!$W$17,'스테이지별 몬스터 스텟'!AK518*'(참고)타워 스텟 가치'!$X$17,'스테이지별 몬스터 스텟'!AL518*'(참고)타워 스텟 가치'!$Y$17)</f>
        <v>322449.67249999935</v>
      </c>
      <c r="AN518">
        <v>3</v>
      </c>
    </row>
    <row r="519" spans="3:40" x14ac:dyDescent="0.3">
      <c r="C519">
        <v>5</v>
      </c>
      <c r="D519">
        <f t="shared" si="23"/>
        <v>103</v>
      </c>
      <c r="E519" s="52">
        <f>VLOOKUP(D519,'스테이지별 난이도 설정'!B:C,2,0)</f>
        <v>41.199999999999918</v>
      </c>
      <c r="F519" t="str">
        <f t="shared" si="24"/>
        <v>스페셜</v>
      </c>
      <c r="G519">
        <f t="shared" si="25"/>
        <v>6</v>
      </c>
      <c r="H519">
        <f>VLOOKUP($F519,'(참고)타워 스텟 가치'!$B$2:$L$6,H$2,0)+(VLOOKUP($F519,'(참고)타워 스텟 가치'!$B$2:$L$6,H$2,0)*$E519)</f>
        <v>1602.2812499999968</v>
      </c>
      <c r="I519">
        <f>VLOOKUP($F519,'(참고)타워 스텟 가치'!$B$2:$L$6,I$2,0)+(VLOOKUP($F519,'(참고)타워 스텟 가치'!$B$2:$L$6,I$2,0)*$E519)</f>
        <v>320.45624999999939</v>
      </c>
      <c r="J519">
        <f>VLOOKUP($F519,'(참고)타워 스텟 가치'!$B$2:$L$6,J$2,0)+(VLOOKUP($F519,'(참고)타워 스텟 가치'!$B$2:$L$6,J$2,0)*$E519)</f>
        <v>210999.99999999959</v>
      </c>
      <c r="K519">
        <f>VLOOKUP($F519,'(참고)타워 스텟 가치'!$B$2:$L$6,K$2,0)+(VLOOKUP($F519,'(참고)타워 스텟 가치'!$B$2:$L$6,K$2,0)*$E519)</f>
        <v>6409.1249999999873</v>
      </c>
      <c r="L519">
        <f>VLOOKUP($F519,'(참고)타워 스텟 가치'!$B$2:$L$6,L$2,0)+(VLOOKUP($F519,'(참고)타워 스텟 가치'!$B$2:$L$6,L$2,0)*$E519)</f>
        <v>106.8187499999998</v>
      </c>
      <c r="M519">
        <f>VLOOKUP($F519,'(참고)타워 스텟 가치'!$B$2:$L$6,M$2,0)+(VLOOKUP($F519,'(참고)타워 스텟 가치'!$B$2:$L$6,M$2,0)*$E519)</f>
        <v>12.659999999999975</v>
      </c>
      <c r="N519">
        <f>VLOOKUP($F519,'(참고)타워 스텟 가치'!$B$2:$L$6,N$2,0)+(VLOOKUP($F519,'(참고)타워 스텟 가치'!$B$2:$L$6,N$2,0)*$E519)</f>
        <v>0</v>
      </c>
      <c r="O519">
        <f>VLOOKUP($F519,'(참고)타워 스텟 가치'!$B$2:$L$6,O$2,0)+(VLOOKUP($F519,'(참고)타워 스텟 가치'!$B$2:$L$6,O$2,0)*$E519)</f>
        <v>0</v>
      </c>
      <c r="P519">
        <f>VLOOKUP($F519,'(참고)타워 스텟 가치'!$B$2:$L$6,P$2,0)+(VLOOKUP($F519,'(참고)타워 스텟 가치'!$B$2:$L$6,P$2,0)*$E519)</f>
        <v>42.199999999999918</v>
      </c>
      <c r="Q519">
        <f>SUM('스테이지별 몬스터 스텟'!H519*'(참고)타워 스텟 가치'!$Q$17,'스테이지별 몬스터 스텟'!I519*'(참고)타워 스텟 가치'!$R$17,'스테이지별 몬스터 스텟'!J519*'(참고)타워 스텟 가치'!$S$17,'스테이지별 몬스터 스텟'!K519*'(참고)타워 스텟 가치'!$T$17,'스테이지별 몬스터 스텟'!L519*'(참고)타워 스텟 가치'!$U$17,'스테이지별 몬스터 스텟'!M519*'(참고)타워 스텟 가치'!$V$17,'스테이지별 몬스터 스텟'!N519*'(참고)타워 스텟 가치'!$W$17,'스테이지별 몬스터 스텟'!O519*'(참고)타워 스텟 가치'!$X$17,'스테이지별 몬스터 스텟'!P519*'(참고)타워 스텟 가치'!$Y$17)</f>
        <v>333314.19437499944</v>
      </c>
      <c r="R519">
        <v>1</v>
      </c>
      <c r="S519">
        <f>VLOOKUP($F519,'(참고)타워 스텟 가치'!$B$7:$L$11,S$2,0)+(VLOOKUP($F519,'(참고)타워 스텟 가치'!$B$7:$L$11,S$2,0)*$E519)</f>
        <v>534.09374999999898</v>
      </c>
      <c r="T519">
        <f>VLOOKUP($F519,'(참고)타워 스텟 가치'!$B$7:$L$11,T$2,0)+(VLOOKUP($F519,'(참고)타워 스텟 가치'!$B$7:$L$11,T$2,0)*$E519)</f>
        <v>961.36874999999816</v>
      </c>
      <c r="U519">
        <f>VLOOKUP($F519,'(참고)타워 스텟 가치'!$B$7:$L$11,U$2,0)+(VLOOKUP($F519,'(참고)타워 스텟 가치'!$B$7:$L$11,U$2,0)*$E519)</f>
        <v>210999.99999999959</v>
      </c>
      <c r="V519">
        <f>VLOOKUP($F519,'(참고)타워 스텟 가치'!$B$7:$L$11,V$2,0)+(VLOOKUP($F519,'(참고)타워 스텟 가치'!$B$7:$L$11,V$2,0)*$E519)</f>
        <v>6409.1249999999873</v>
      </c>
      <c r="W519">
        <f>VLOOKUP($F519,'(참고)타워 스텟 가치'!$B$7:$L$11,W$2,0)+(VLOOKUP($F519,'(참고)타워 스텟 가치'!$B$7:$L$11,W$2,0)*$E519)</f>
        <v>106.8187499999998</v>
      </c>
      <c r="X519">
        <f>VLOOKUP($F519,'(참고)타워 스텟 가치'!$B$7:$L$11,X$2,0)+(VLOOKUP($F519,'(참고)타워 스텟 가치'!$B$7:$L$11,X$2,0)*$E519)</f>
        <v>12.659999999999975</v>
      </c>
      <c r="Y519">
        <f>VLOOKUP($F519,'(참고)타워 스텟 가치'!$B$7:$L$11,Y$2,0)+(VLOOKUP($F519,'(참고)타워 스텟 가치'!$B$7:$L$11,Y$2,0)*$E519)</f>
        <v>0</v>
      </c>
      <c r="Z519">
        <f>VLOOKUP($F519,'(참고)타워 스텟 가치'!$B$7:$L$11,Z$2,0)+(VLOOKUP($F519,'(참고)타워 스텟 가치'!$B$7:$L$11,Z$2,0)*$E519)</f>
        <v>0</v>
      </c>
      <c r="AA519">
        <f>VLOOKUP($F519,'(참고)타워 스텟 가치'!$B$7:$L$11,AA$2,0)+(VLOOKUP($F519,'(참고)타워 스텟 가치'!$B$7:$L$11,AA$2,0)*$E519)</f>
        <v>42.199999999999918</v>
      </c>
      <c r="AB519">
        <f>SUM('스테이지별 몬스터 스텟'!S519*'(참고)타워 스텟 가치'!$Q$17,'스테이지별 몬스터 스텟'!T519*'(참고)타워 스텟 가치'!$R$17,'스테이지별 몬스터 스텟'!U519*'(참고)타워 스텟 가치'!$S$17,'스테이지별 몬스터 스텟'!V519*'(참고)타워 스텟 가치'!$T$17,'스테이지별 몬스터 스텟'!W519*'(참고)타워 스텟 가치'!$U$17,'스테이지별 몬스터 스텟'!X519*'(참고)타워 스텟 가치'!$V$17,'스테이지별 몬스터 스텟'!Y519*'(참고)타워 스텟 가치'!$W$17,'스테이지별 몬스터 스텟'!Z519*'(참고)타워 스텟 가치'!$X$17,'스테이지별 몬스터 스텟'!AA519*'(참고)타워 스텟 가치'!$Y$17)</f>
        <v>332139.1881249994</v>
      </c>
      <c r="AC519">
        <v>2</v>
      </c>
      <c r="AD519">
        <f>VLOOKUP($F519,'(참고)타워 스텟 가치'!$B$12:$L$16,AD$2,0)+(VLOOKUP($F519,'(참고)타워 스텟 가치'!$B$12:$L$16,AD$2,0)*$E519)</f>
        <v>534.09374999999898</v>
      </c>
      <c r="AE519">
        <f>VLOOKUP($F519,'(참고)타워 스텟 가치'!$B$12:$L$16,AE$2,0)+(VLOOKUP($F519,'(참고)타워 스텟 가치'!$B$12:$L$16,AE$2,0)*$E519)</f>
        <v>640.91249999999877</v>
      </c>
      <c r="AF519">
        <f>VLOOKUP($F519,'(참고)타워 스텟 가치'!$B$12:$L$16,AF$2,0)+(VLOOKUP($F519,'(참고)타워 스텟 가치'!$B$12:$L$16,AF$2,0)*$E519)</f>
        <v>210999.99999999959</v>
      </c>
      <c r="AG519">
        <f>VLOOKUP($F519,'(참고)타워 스텟 가치'!$B$12:$L$16,AG$2,0)+(VLOOKUP($F519,'(참고)타워 스텟 가치'!$B$12:$L$16,AG$2,0)*$E519)</f>
        <v>3204.5624999999936</v>
      </c>
      <c r="AH519">
        <f>VLOOKUP($F519,'(참고)타워 스텟 가치'!$B$12:$L$16,AH$2,0)+(VLOOKUP($F519,'(참고)타워 스텟 가치'!$B$12:$L$16,AH$2,0)*$E519)</f>
        <v>106.8187499999998</v>
      </c>
      <c r="AI519">
        <f>VLOOKUP($F519,'(참고)타워 스텟 가치'!$B$12:$L$16,AI$2,0)+(VLOOKUP($F519,'(참고)타워 스텟 가치'!$B$12:$L$16,AI$2,0)*$E519)</f>
        <v>12.659999999999975</v>
      </c>
      <c r="AJ519">
        <f>VLOOKUP($F519,'(참고)타워 스텟 가치'!$B$12:$L$16,AJ$2,0)+(VLOOKUP($F519,'(참고)타워 스텟 가치'!$B$12:$L$16,AJ$2,0)*$E519)</f>
        <v>0</v>
      </c>
      <c r="AK519">
        <f>VLOOKUP($F519,'(참고)타워 스텟 가치'!$B$12:$L$16,AK$2,0)+(VLOOKUP($F519,'(참고)타워 스텟 가치'!$B$12:$L$16,AK$2,0)*$E519)</f>
        <v>0</v>
      </c>
      <c r="AL519">
        <f>VLOOKUP($F519,'(참고)타워 스텟 가치'!$B$12:$L$16,AL$2,0)+(VLOOKUP($F519,'(참고)타워 스텟 가치'!$B$12:$L$16,AL$2,0)*$E519)</f>
        <v>84.399999999999835</v>
      </c>
      <c r="AM519">
        <f>SUM('스테이지별 몬스터 스텟'!AD519*'(참고)타워 스텟 가치'!$Q$17,'스테이지별 몬스터 스텟'!AE519*'(참고)타워 스텟 가치'!$R$17,'스테이지별 몬스터 스텟'!AF519*'(참고)타워 스텟 가치'!$S$17,'스테이지별 몬스터 스텟'!AG519*'(참고)타워 스텟 가치'!$T$17,'스테이지별 몬스터 스텟'!AH519*'(참고)타워 스텟 가치'!$U$17,'스테이지별 몬스터 스텟'!AI519*'(참고)타워 스텟 가치'!$V$17,'스테이지별 몬스터 스텟'!AJ519*'(참고)타워 스텟 가치'!$W$17,'스테이지별 몬스터 스텟'!AK519*'(참고)타워 스텟 가치'!$X$17,'스테이지별 몬스터 스텟'!AL519*'(참고)타워 스텟 가치'!$Y$17)</f>
        <v>325333.77874999942</v>
      </c>
      <c r="AN519">
        <v>3</v>
      </c>
    </row>
    <row r="520" spans="3:40" x14ac:dyDescent="0.3">
      <c r="C520">
        <v>1</v>
      </c>
      <c r="D520">
        <f t="shared" si="23"/>
        <v>104</v>
      </c>
      <c r="E520" s="52">
        <f>VLOOKUP(D520,'스테이지별 난이도 설정'!B:C,2,0)</f>
        <v>41.599999999999916</v>
      </c>
      <c r="F520" t="str">
        <f t="shared" si="24"/>
        <v>일반</v>
      </c>
      <c r="G520">
        <f t="shared" si="25"/>
        <v>6</v>
      </c>
      <c r="H520">
        <f>VLOOKUP($F520,'(참고)타워 스텟 가치'!$B$2:$L$6,H$2,0)+(VLOOKUP($F520,'(참고)타워 스텟 가치'!$B$2:$L$6,H$2,0)*$E520)</f>
        <v>319.49999999999937</v>
      </c>
      <c r="I520">
        <f>VLOOKUP($F520,'(참고)타워 스텟 가치'!$B$2:$L$6,I$2,0)+(VLOOKUP($F520,'(참고)타워 스텟 가치'!$B$2:$L$6,I$2,0)*$E520)</f>
        <v>63.899999999999878</v>
      </c>
      <c r="J520">
        <f>VLOOKUP($F520,'(참고)타워 스텟 가치'!$B$2:$L$6,J$2,0)+(VLOOKUP($F520,'(참고)타워 스텟 가치'!$B$2:$L$6,J$2,0)*$E520)</f>
        <v>212999.99999999959</v>
      </c>
      <c r="K520">
        <f>VLOOKUP($F520,'(참고)타워 스텟 가치'!$B$2:$L$6,K$2,0)+(VLOOKUP($F520,'(참고)타워 스텟 가치'!$B$2:$L$6,K$2,0)*$E520)</f>
        <v>1277.9999999999975</v>
      </c>
      <c r="L520">
        <f>VLOOKUP($F520,'(참고)타워 스텟 가치'!$B$2:$L$6,L$2,0)+(VLOOKUP($F520,'(참고)타워 스텟 가치'!$B$2:$L$6,L$2,0)*$E520)</f>
        <v>21.299999999999958</v>
      </c>
      <c r="M520">
        <f>VLOOKUP($F520,'(참고)타워 스텟 가치'!$B$2:$L$6,M$2,0)+(VLOOKUP($F520,'(참고)타워 스텟 가치'!$B$2:$L$6,M$2,0)*$E520)</f>
        <v>12.779999999999974</v>
      </c>
      <c r="N520">
        <f>VLOOKUP($F520,'(참고)타워 스텟 가치'!$B$2:$L$6,N$2,0)+(VLOOKUP($F520,'(참고)타워 스텟 가치'!$B$2:$L$6,N$2,0)*$E520)</f>
        <v>0</v>
      </c>
      <c r="O520">
        <f>VLOOKUP($F520,'(참고)타워 스텟 가치'!$B$2:$L$6,O$2,0)+(VLOOKUP($F520,'(참고)타워 스텟 가치'!$B$2:$L$6,O$2,0)*$E520)</f>
        <v>0</v>
      </c>
      <c r="P520">
        <f>VLOOKUP($F520,'(참고)타워 스텟 가치'!$B$2:$L$6,P$2,0)+(VLOOKUP($F520,'(참고)타워 스텟 가치'!$B$2:$L$6,P$2,0)*$E520)</f>
        <v>29.81999999999994</v>
      </c>
      <c r="Q520">
        <f>SUM('스테이지별 몬스터 스텟'!H520*'(참고)타워 스텟 가치'!$Q$17,'스테이지별 몬스터 스텟'!I520*'(참고)타워 스텟 가치'!$R$17,'스테이지별 몬스터 스텟'!J520*'(참고)타워 스텟 가치'!$S$17,'스테이지별 몬스터 스텟'!K520*'(참고)타워 스텟 가치'!$T$17,'스테이지별 몬스터 스텟'!L520*'(참고)타워 스텟 가치'!$U$17,'스테이지별 몬스터 스텟'!M520*'(참고)타워 스텟 가치'!$V$17,'스테이지별 몬스터 스텟'!N520*'(참고)타워 스텟 가치'!$W$17,'스테이지별 몬스터 스텟'!O520*'(참고)타워 스텟 가치'!$X$17,'스테이지별 몬스터 스텟'!P520*'(참고)타워 스텟 가치'!$Y$17)</f>
        <v>322905.86999999941</v>
      </c>
      <c r="R520">
        <v>1</v>
      </c>
      <c r="S520">
        <f>VLOOKUP($F520,'(참고)타워 스텟 가치'!$B$7:$L$11,S$2,0)+(VLOOKUP($F520,'(참고)타워 스텟 가치'!$B$7:$L$11,S$2,0)*$E520)</f>
        <v>106.49999999999979</v>
      </c>
      <c r="T520">
        <f>VLOOKUP($F520,'(참고)타워 스텟 가치'!$B$7:$L$11,T$2,0)+(VLOOKUP($F520,'(참고)타워 스텟 가치'!$B$7:$L$11,T$2,0)*$E520)</f>
        <v>191.69999999999962</v>
      </c>
      <c r="U520">
        <f>VLOOKUP($F520,'(참고)타워 스텟 가치'!$B$7:$L$11,U$2,0)+(VLOOKUP($F520,'(참고)타워 스텟 가치'!$B$7:$L$11,U$2,0)*$E520)</f>
        <v>212999.99999999959</v>
      </c>
      <c r="V520">
        <f>VLOOKUP($F520,'(참고)타워 스텟 가치'!$B$7:$L$11,V$2,0)+(VLOOKUP($F520,'(참고)타워 스텟 가치'!$B$7:$L$11,V$2,0)*$E520)</f>
        <v>1277.9999999999975</v>
      </c>
      <c r="W520">
        <f>VLOOKUP($F520,'(참고)타워 스텟 가치'!$B$7:$L$11,W$2,0)+(VLOOKUP($F520,'(참고)타워 스텟 가치'!$B$7:$L$11,W$2,0)*$E520)</f>
        <v>21.299999999999958</v>
      </c>
      <c r="X520">
        <f>VLOOKUP($F520,'(참고)타워 스텟 가치'!$B$7:$L$11,X$2,0)+(VLOOKUP($F520,'(참고)타워 스텟 가치'!$B$7:$L$11,X$2,0)*$E520)</f>
        <v>12.779999999999974</v>
      </c>
      <c r="Y520">
        <f>VLOOKUP($F520,'(참고)타워 스텟 가치'!$B$7:$L$11,Y$2,0)+(VLOOKUP($F520,'(참고)타워 스텟 가치'!$B$7:$L$11,Y$2,0)*$E520)</f>
        <v>0</v>
      </c>
      <c r="Z520">
        <f>VLOOKUP($F520,'(참고)타워 스텟 가치'!$B$7:$L$11,Z$2,0)+(VLOOKUP($F520,'(참고)타워 스텟 가치'!$B$7:$L$11,Z$2,0)*$E520)</f>
        <v>0</v>
      </c>
      <c r="AA520">
        <f>VLOOKUP($F520,'(참고)타워 스텟 가치'!$B$7:$L$11,AA$2,0)+(VLOOKUP($F520,'(참고)타워 스텟 가치'!$B$7:$L$11,AA$2,0)*$E520)</f>
        <v>29.81999999999994</v>
      </c>
      <c r="AB520">
        <f>SUM('스테이지별 몬스터 스텟'!S520*'(참고)타워 스텟 가치'!$Q$17,'스테이지별 몬스터 스텟'!T520*'(참고)타워 스텟 가치'!$R$17,'스테이지별 몬스터 스텟'!U520*'(참고)타워 스텟 가치'!$S$17,'스테이지별 몬스터 스텟'!V520*'(참고)타워 스텟 가치'!$T$17,'스테이지별 몬스터 스텟'!W520*'(참고)타워 스텟 가치'!$U$17,'스테이지별 몬스터 스텟'!X520*'(참고)타워 스텟 가치'!$V$17,'스테이지별 몬스터 스텟'!Y520*'(참고)타워 스텟 가치'!$W$17,'스테이지별 몬스터 스텟'!Z520*'(참고)타워 스텟 가치'!$X$17,'스테이지별 몬스터 스텟'!AA520*'(참고)타워 스텟 가치'!$Y$17)</f>
        <v>322671.56999999942</v>
      </c>
      <c r="AC520">
        <v>2</v>
      </c>
      <c r="AD520">
        <f>VLOOKUP($F520,'(참고)타워 스텟 가치'!$B$12:$L$16,AD$2,0)+(VLOOKUP($F520,'(참고)타워 스텟 가치'!$B$12:$L$16,AD$2,0)*$E520)</f>
        <v>106.49999999999979</v>
      </c>
      <c r="AE520">
        <f>VLOOKUP($F520,'(참고)타워 스텟 가치'!$B$12:$L$16,AE$2,0)+(VLOOKUP($F520,'(참고)타워 스텟 가치'!$B$12:$L$16,AE$2,0)*$E520)</f>
        <v>127.79999999999976</v>
      </c>
      <c r="AF520">
        <f>VLOOKUP($F520,'(참고)타워 스텟 가치'!$B$12:$L$16,AF$2,0)+(VLOOKUP($F520,'(참고)타워 스텟 가치'!$B$12:$L$16,AF$2,0)*$E520)</f>
        <v>212999.99999999959</v>
      </c>
      <c r="AG520">
        <f>VLOOKUP($F520,'(참고)타워 스텟 가치'!$B$12:$L$16,AG$2,0)+(VLOOKUP($F520,'(참고)타워 스텟 가치'!$B$12:$L$16,AG$2,0)*$E520)</f>
        <v>638.99999999999875</v>
      </c>
      <c r="AH520">
        <f>VLOOKUP($F520,'(참고)타워 스텟 가치'!$B$12:$L$16,AH$2,0)+(VLOOKUP($F520,'(참고)타워 스텟 가치'!$B$12:$L$16,AH$2,0)*$E520)</f>
        <v>21.299999999999958</v>
      </c>
      <c r="AI520">
        <f>VLOOKUP($F520,'(참고)타워 스텟 가치'!$B$12:$L$16,AI$2,0)+(VLOOKUP($F520,'(참고)타워 스텟 가치'!$B$12:$L$16,AI$2,0)*$E520)</f>
        <v>12.779999999999974</v>
      </c>
      <c r="AJ520">
        <f>VLOOKUP($F520,'(참고)타워 스텟 가치'!$B$12:$L$16,AJ$2,0)+(VLOOKUP($F520,'(참고)타워 스텟 가치'!$B$12:$L$16,AJ$2,0)*$E520)</f>
        <v>0</v>
      </c>
      <c r="AK520">
        <f>VLOOKUP($F520,'(참고)타워 스텟 가치'!$B$12:$L$16,AK$2,0)+(VLOOKUP($F520,'(참고)타워 스텟 가치'!$B$12:$L$16,AK$2,0)*$E520)</f>
        <v>0</v>
      </c>
      <c r="AL520">
        <f>VLOOKUP($F520,'(참고)타워 스텟 가치'!$B$12:$L$16,AL$2,0)+(VLOOKUP($F520,'(참고)타워 스텟 가치'!$B$12:$L$16,AL$2,0)*$E520)</f>
        <v>59.63999999999988</v>
      </c>
      <c r="AM520">
        <f>SUM('스테이지별 몬스터 스텟'!AD520*'(참고)타워 스텟 가치'!$Q$17,'스테이지별 몬스터 스텟'!AE520*'(참고)타워 스텟 가치'!$R$17,'스테이지별 몬스터 스텟'!AF520*'(참고)타워 스텟 가치'!$S$17,'스테이지별 몬스터 스텟'!AG520*'(참고)타워 스텟 가치'!$T$17,'스테이지별 몬스터 스텟'!AH520*'(참고)타워 스텟 가치'!$U$17,'스테이지별 몬스터 스텟'!AI520*'(참고)타워 스텟 가치'!$V$17,'스테이지별 몬스터 스텟'!AJ520*'(참고)타워 스텟 가치'!$W$17,'스테이지별 몬스터 스텟'!AK520*'(참고)타워 스텟 가치'!$X$17,'스테이지별 몬스터 스텟'!AL520*'(참고)타워 스텟 가치'!$Y$17)</f>
        <v>321357.35999999946</v>
      </c>
      <c r="AN520">
        <v>3</v>
      </c>
    </row>
    <row r="521" spans="3:40" x14ac:dyDescent="0.3">
      <c r="C521">
        <v>2</v>
      </c>
      <c r="D521">
        <f t="shared" si="23"/>
        <v>104</v>
      </c>
      <c r="E521" s="52">
        <f>VLOOKUP(D521,'스테이지별 난이도 설정'!B:C,2,0)</f>
        <v>41.599999999999916</v>
      </c>
      <c r="F521" t="str">
        <f t="shared" si="24"/>
        <v>레어</v>
      </c>
      <c r="G521">
        <f t="shared" si="25"/>
        <v>6</v>
      </c>
      <c r="H521">
        <f>VLOOKUP($F521,'(참고)타워 스텟 가치'!$B$2:$L$6,H$2,0)+(VLOOKUP($F521,'(참고)타워 스텟 가치'!$B$2:$L$6,H$2,0)*$E521)</f>
        <v>479.24999999999903</v>
      </c>
      <c r="I521">
        <f>VLOOKUP($F521,'(참고)타워 스텟 가치'!$B$2:$L$6,I$2,0)+(VLOOKUP($F521,'(참고)타워 스텟 가치'!$B$2:$L$6,I$2,0)*$E521)</f>
        <v>95.84999999999981</v>
      </c>
      <c r="J521">
        <f>VLOOKUP($F521,'(참고)타워 스텟 가치'!$B$2:$L$6,J$2,0)+(VLOOKUP($F521,'(참고)타워 스텟 가치'!$B$2:$L$6,J$2,0)*$E521)</f>
        <v>212999.99999999959</v>
      </c>
      <c r="K521">
        <f>VLOOKUP($F521,'(참고)타워 스텟 가치'!$B$2:$L$6,K$2,0)+(VLOOKUP($F521,'(참고)타워 스텟 가치'!$B$2:$L$6,K$2,0)*$E521)</f>
        <v>1916.9999999999961</v>
      </c>
      <c r="L521">
        <f>VLOOKUP($F521,'(참고)타워 스텟 가치'!$B$2:$L$6,L$2,0)+(VLOOKUP($F521,'(참고)타워 스텟 가치'!$B$2:$L$6,L$2,0)*$E521)</f>
        <v>31.949999999999939</v>
      </c>
      <c r="M521">
        <f>VLOOKUP($F521,'(참고)타워 스텟 가치'!$B$2:$L$6,M$2,0)+(VLOOKUP($F521,'(참고)타워 스텟 가치'!$B$2:$L$6,M$2,0)*$E521)</f>
        <v>12.779999999999974</v>
      </c>
      <c r="N521">
        <f>VLOOKUP($F521,'(참고)타워 스텟 가치'!$B$2:$L$6,N$2,0)+(VLOOKUP($F521,'(참고)타워 스텟 가치'!$B$2:$L$6,N$2,0)*$E521)</f>
        <v>0</v>
      </c>
      <c r="O521">
        <f>VLOOKUP($F521,'(참고)타워 스텟 가치'!$B$2:$L$6,O$2,0)+(VLOOKUP($F521,'(참고)타워 스텟 가치'!$B$2:$L$6,O$2,0)*$E521)</f>
        <v>0</v>
      </c>
      <c r="P521">
        <f>VLOOKUP($F521,'(참고)타워 스텟 가치'!$B$2:$L$6,P$2,0)+(VLOOKUP($F521,'(참고)타워 스텟 가치'!$B$2:$L$6,P$2,0)*$E521)</f>
        <v>29.81999999999994</v>
      </c>
      <c r="Q521">
        <f>SUM('스테이지별 몬스터 스텟'!H521*'(참고)타워 스텟 가치'!$Q$17,'스테이지별 몬스터 스텟'!I521*'(참고)타워 스텟 가치'!$R$17,'스테이지별 몬스터 스텟'!J521*'(참고)타워 스텟 가치'!$S$17,'스테이지별 몬스터 스텟'!K521*'(참고)타워 스텟 가치'!$T$17,'스테이지별 몬스터 스텟'!L521*'(참고)타워 스텟 가치'!$U$17,'스테이지별 몬스터 스텟'!M521*'(참고)타워 스텟 가치'!$V$17,'스테이지별 몬스터 스텟'!N521*'(참고)타워 스텟 가치'!$W$17,'스테이지별 몬스터 스텟'!O521*'(참고)타워 스텟 가치'!$X$17,'스테이지별 몬스터 스텟'!P521*'(참고)타워 스텟 가치'!$Y$17)</f>
        <v>324572.59499999951</v>
      </c>
      <c r="R521">
        <v>1</v>
      </c>
      <c r="S521">
        <f>VLOOKUP($F521,'(참고)타워 스텟 가치'!$B$7:$L$11,S$2,0)+(VLOOKUP($F521,'(참고)타워 스텟 가치'!$B$7:$L$11,S$2,0)*$E521)</f>
        <v>159.74999999999969</v>
      </c>
      <c r="T521">
        <f>VLOOKUP($F521,'(참고)타워 스텟 가치'!$B$7:$L$11,T$2,0)+(VLOOKUP($F521,'(참고)타워 스텟 가치'!$B$7:$L$11,T$2,0)*$E521)</f>
        <v>287.54999999999944</v>
      </c>
      <c r="U521">
        <f>VLOOKUP($F521,'(참고)타워 스텟 가치'!$B$7:$L$11,U$2,0)+(VLOOKUP($F521,'(참고)타워 스텟 가치'!$B$7:$L$11,U$2,0)*$E521)</f>
        <v>212999.99999999959</v>
      </c>
      <c r="V521">
        <f>VLOOKUP($F521,'(참고)타워 스텟 가치'!$B$7:$L$11,V$2,0)+(VLOOKUP($F521,'(참고)타워 스텟 가치'!$B$7:$L$11,V$2,0)*$E521)</f>
        <v>1916.9999999999961</v>
      </c>
      <c r="W521">
        <f>VLOOKUP($F521,'(참고)타워 스텟 가치'!$B$7:$L$11,W$2,0)+(VLOOKUP($F521,'(참고)타워 스텟 가치'!$B$7:$L$11,W$2,0)*$E521)</f>
        <v>31.949999999999939</v>
      </c>
      <c r="X521">
        <f>VLOOKUP($F521,'(참고)타워 스텟 가치'!$B$7:$L$11,X$2,0)+(VLOOKUP($F521,'(참고)타워 스텟 가치'!$B$7:$L$11,X$2,0)*$E521)</f>
        <v>12.779999999999974</v>
      </c>
      <c r="Y521">
        <f>VLOOKUP($F521,'(참고)타워 스텟 가치'!$B$7:$L$11,Y$2,0)+(VLOOKUP($F521,'(참고)타워 스텟 가치'!$B$7:$L$11,Y$2,0)*$E521)</f>
        <v>0</v>
      </c>
      <c r="Z521">
        <f>VLOOKUP($F521,'(참고)타워 스텟 가치'!$B$7:$L$11,Z$2,0)+(VLOOKUP($F521,'(참고)타워 스텟 가치'!$B$7:$L$11,Z$2,0)*$E521)</f>
        <v>0</v>
      </c>
      <c r="AA521">
        <f>VLOOKUP($F521,'(참고)타워 스텟 가치'!$B$7:$L$11,AA$2,0)+(VLOOKUP($F521,'(참고)타워 스텟 가치'!$B$7:$L$11,AA$2,0)*$E521)</f>
        <v>29.81999999999994</v>
      </c>
      <c r="AB521">
        <f>SUM('스테이지별 몬스터 스텟'!S521*'(참고)타워 스텟 가치'!$Q$17,'스테이지별 몬스터 스텟'!T521*'(참고)타워 스텟 가치'!$R$17,'스테이지별 몬스터 스텟'!U521*'(참고)타워 스텟 가치'!$S$17,'스테이지별 몬스터 스텟'!V521*'(참고)타워 스텟 가치'!$T$17,'스테이지별 몬스터 스텟'!W521*'(참고)타워 스텟 가치'!$U$17,'스테이지별 몬스터 스텟'!X521*'(참고)타워 스텟 가치'!$V$17,'스테이지별 몬스터 스텟'!Y521*'(참고)타워 스텟 가치'!$W$17,'스테이지별 몬스터 스텟'!Z521*'(참고)타워 스텟 가치'!$X$17,'스테이지별 몬스터 스텟'!AA521*'(참고)타워 스텟 가치'!$Y$17)</f>
        <v>324221.14499999949</v>
      </c>
      <c r="AC521">
        <v>2</v>
      </c>
      <c r="AD521">
        <f>VLOOKUP($F521,'(참고)타워 스텟 가치'!$B$12:$L$16,AD$2,0)+(VLOOKUP($F521,'(참고)타워 스텟 가치'!$B$12:$L$16,AD$2,0)*$E521)</f>
        <v>159.74999999999969</v>
      </c>
      <c r="AE521">
        <f>VLOOKUP($F521,'(참고)타워 스텟 가치'!$B$12:$L$16,AE$2,0)+(VLOOKUP($F521,'(참고)타워 스텟 가치'!$B$12:$L$16,AE$2,0)*$E521)</f>
        <v>191.69999999999962</v>
      </c>
      <c r="AF521">
        <f>VLOOKUP($F521,'(참고)타워 스텟 가치'!$B$12:$L$16,AF$2,0)+(VLOOKUP($F521,'(참고)타워 스텟 가치'!$B$12:$L$16,AF$2,0)*$E521)</f>
        <v>212999.99999999959</v>
      </c>
      <c r="AG521">
        <f>VLOOKUP($F521,'(참고)타워 스텟 가치'!$B$12:$L$16,AG$2,0)+(VLOOKUP($F521,'(참고)타워 스텟 가치'!$B$12:$L$16,AG$2,0)*$E521)</f>
        <v>958.49999999999807</v>
      </c>
      <c r="AH521">
        <f>VLOOKUP($F521,'(참고)타워 스텟 가치'!$B$12:$L$16,AH$2,0)+(VLOOKUP($F521,'(참고)타워 스텟 가치'!$B$12:$L$16,AH$2,0)*$E521)</f>
        <v>31.949999999999939</v>
      </c>
      <c r="AI521">
        <f>VLOOKUP($F521,'(참고)타워 스텟 가치'!$B$12:$L$16,AI$2,0)+(VLOOKUP($F521,'(참고)타워 스텟 가치'!$B$12:$L$16,AI$2,0)*$E521)</f>
        <v>12.779999999999974</v>
      </c>
      <c r="AJ521">
        <f>VLOOKUP($F521,'(참고)타워 스텟 가치'!$B$12:$L$16,AJ$2,0)+(VLOOKUP($F521,'(참고)타워 스텟 가치'!$B$12:$L$16,AJ$2,0)*$E521)</f>
        <v>0</v>
      </c>
      <c r="AK521">
        <f>VLOOKUP($F521,'(참고)타워 스텟 가치'!$B$12:$L$16,AK$2,0)+(VLOOKUP($F521,'(참고)타워 스텟 가치'!$B$12:$L$16,AK$2,0)*$E521)</f>
        <v>0</v>
      </c>
      <c r="AL521">
        <f>VLOOKUP($F521,'(참고)타워 스텟 가치'!$B$12:$L$16,AL$2,0)+(VLOOKUP($F521,'(참고)타워 스텟 가치'!$B$12:$L$16,AL$2,0)*$E521)</f>
        <v>59.63999999999988</v>
      </c>
      <c r="AM521">
        <f>SUM('스테이지별 몬스터 스텟'!AD521*'(참고)타워 스텟 가치'!$Q$17,'스테이지별 몬스터 스텟'!AE521*'(참고)타워 스텟 가치'!$R$17,'스테이지별 몬스터 스텟'!AF521*'(참고)타워 스텟 가치'!$S$17,'스테이지별 몬스터 스텟'!AG521*'(참고)타워 스텟 가치'!$T$17,'스테이지별 몬스터 스텟'!AH521*'(참고)타워 스텟 가치'!$U$17,'스테이지별 몬스터 스텟'!AI521*'(참고)타워 스텟 가치'!$V$17,'스테이지별 몬스터 스텟'!AJ521*'(참고)타워 스텟 가치'!$W$17,'스테이지별 몬스터 스텟'!AK521*'(참고)타워 스텟 가치'!$X$17,'스테이지별 몬스터 스텟'!AL521*'(참고)타워 스텟 가치'!$Y$17)</f>
        <v>322220.00999999949</v>
      </c>
      <c r="AN521">
        <v>3</v>
      </c>
    </row>
    <row r="522" spans="3:40" x14ac:dyDescent="0.3">
      <c r="C522">
        <v>3</v>
      </c>
      <c r="D522">
        <f t="shared" si="23"/>
        <v>104</v>
      </c>
      <c r="E522" s="52">
        <f>VLOOKUP(D522,'스테이지별 난이도 설정'!B:C,2,0)</f>
        <v>41.599999999999916</v>
      </c>
      <c r="F522" t="str">
        <f t="shared" si="24"/>
        <v>에픽</v>
      </c>
      <c r="G522">
        <f t="shared" si="25"/>
        <v>6</v>
      </c>
      <c r="H522">
        <f>VLOOKUP($F522,'(참고)타워 스텟 가치'!$B$2:$L$6,H$2,0)+(VLOOKUP($F522,'(참고)타워 스텟 가치'!$B$2:$L$6,H$2,0)*$E522)</f>
        <v>718.87499999999864</v>
      </c>
      <c r="I522">
        <f>VLOOKUP($F522,'(참고)타워 스텟 가치'!$B$2:$L$6,I$2,0)+(VLOOKUP($F522,'(참고)타워 스텟 가치'!$B$2:$L$6,I$2,0)*$E522)</f>
        <v>143.77499999999972</v>
      </c>
      <c r="J522">
        <f>VLOOKUP($F522,'(참고)타워 스텟 가치'!$B$2:$L$6,J$2,0)+(VLOOKUP($F522,'(참고)타워 스텟 가치'!$B$2:$L$6,J$2,0)*$E522)</f>
        <v>212999.99999999959</v>
      </c>
      <c r="K522">
        <f>VLOOKUP($F522,'(참고)타워 스텟 가치'!$B$2:$L$6,K$2,0)+(VLOOKUP($F522,'(참고)타워 스텟 가치'!$B$2:$L$6,K$2,0)*$E522)</f>
        <v>2875.4999999999945</v>
      </c>
      <c r="L522">
        <f>VLOOKUP($F522,'(참고)타워 스텟 가치'!$B$2:$L$6,L$2,0)+(VLOOKUP($F522,'(참고)타워 스텟 가치'!$B$2:$L$6,L$2,0)*$E522)</f>
        <v>47.924999999999905</v>
      </c>
      <c r="M522">
        <f>VLOOKUP($F522,'(참고)타워 스텟 가치'!$B$2:$L$6,M$2,0)+(VLOOKUP($F522,'(참고)타워 스텟 가치'!$B$2:$L$6,M$2,0)*$E522)</f>
        <v>12.779999999999974</v>
      </c>
      <c r="N522">
        <f>VLOOKUP($F522,'(참고)타워 스텟 가치'!$B$2:$L$6,N$2,0)+(VLOOKUP($F522,'(참고)타워 스텟 가치'!$B$2:$L$6,N$2,0)*$E522)</f>
        <v>0</v>
      </c>
      <c r="O522">
        <f>VLOOKUP($F522,'(참고)타워 스텟 가치'!$B$2:$L$6,O$2,0)+(VLOOKUP($F522,'(참고)타워 스텟 가치'!$B$2:$L$6,O$2,0)*$E522)</f>
        <v>0</v>
      </c>
      <c r="P522">
        <f>VLOOKUP($F522,'(참고)타워 스텟 가치'!$B$2:$L$6,P$2,0)+(VLOOKUP($F522,'(참고)타워 스텟 가치'!$B$2:$L$6,P$2,0)*$E522)</f>
        <v>29.81999999999994</v>
      </c>
      <c r="Q522">
        <f>SUM('스테이지별 몬스터 스텟'!H522*'(참고)타워 스텟 가치'!$Q$17,'스테이지별 몬스터 스텟'!I522*'(참고)타워 스텟 가치'!$R$17,'스테이지별 몬스터 스텟'!J522*'(참고)타워 스텟 가치'!$S$17,'스테이지별 몬스터 스텟'!K522*'(참고)타워 스텟 가치'!$T$17,'스테이지별 몬스터 스텟'!L522*'(참고)타워 스텟 가치'!$U$17,'스테이지별 몬스터 스텟'!M522*'(참고)타워 스텟 가치'!$V$17,'스테이지별 몬스터 스텟'!N522*'(참고)타워 스텟 가치'!$W$17,'스테이지별 몬스터 스텟'!O522*'(참고)타워 스텟 가치'!$X$17,'스테이지별 몬스터 스텟'!P522*'(참고)타워 스텟 가치'!$Y$17)</f>
        <v>327072.68249999941</v>
      </c>
      <c r="R522">
        <v>1</v>
      </c>
      <c r="S522">
        <f>VLOOKUP($F522,'(참고)타워 스텟 가치'!$B$7:$L$11,S$2,0)+(VLOOKUP($F522,'(참고)타워 스텟 가치'!$B$7:$L$11,S$2,0)*$E522)</f>
        <v>239.62499999999952</v>
      </c>
      <c r="T522">
        <f>VLOOKUP($F522,'(참고)타워 스텟 가치'!$B$7:$L$11,T$2,0)+(VLOOKUP($F522,'(참고)타워 스텟 가치'!$B$7:$L$11,T$2,0)*$E522)</f>
        <v>431.32499999999914</v>
      </c>
      <c r="U522">
        <f>VLOOKUP($F522,'(참고)타워 스텟 가치'!$B$7:$L$11,U$2,0)+(VLOOKUP($F522,'(참고)타워 스텟 가치'!$B$7:$L$11,U$2,0)*$E522)</f>
        <v>212999.99999999959</v>
      </c>
      <c r="V522">
        <f>VLOOKUP($F522,'(참고)타워 스텟 가치'!$B$7:$L$11,V$2,0)+(VLOOKUP($F522,'(참고)타워 스텟 가치'!$B$7:$L$11,V$2,0)*$E522)</f>
        <v>2875.4999999999945</v>
      </c>
      <c r="W522">
        <f>VLOOKUP($F522,'(참고)타워 스텟 가치'!$B$7:$L$11,W$2,0)+(VLOOKUP($F522,'(참고)타워 스텟 가치'!$B$7:$L$11,W$2,0)*$E522)</f>
        <v>47.924999999999905</v>
      </c>
      <c r="X522">
        <f>VLOOKUP($F522,'(참고)타워 스텟 가치'!$B$7:$L$11,X$2,0)+(VLOOKUP($F522,'(참고)타워 스텟 가치'!$B$7:$L$11,X$2,0)*$E522)</f>
        <v>12.779999999999974</v>
      </c>
      <c r="Y522">
        <f>VLOOKUP($F522,'(참고)타워 스텟 가치'!$B$7:$L$11,Y$2,0)+(VLOOKUP($F522,'(참고)타워 스텟 가치'!$B$7:$L$11,Y$2,0)*$E522)</f>
        <v>0</v>
      </c>
      <c r="Z522">
        <f>VLOOKUP($F522,'(참고)타워 스텟 가치'!$B$7:$L$11,Z$2,0)+(VLOOKUP($F522,'(참고)타워 스텟 가치'!$B$7:$L$11,Z$2,0)*$E522)</f>
        <v>0</v>
      </c>
      <c r="AA522">
        <f>VLOOKUP($F522,'(참고)타워 스텟 가치'!$B$7:$L$11,AA$2,0)+(VLOOKUP($F522,'(참고)타워 스텟 가치'!$B$7:$L$11,AA$2,0)*$E522)</f>
        <v>29.81999999999994</v>
      </c>
      <c r="AB522">
        <f>SUM('스테이지별 몬스터 스텟'!S522*'(참고)타워 스텟 가치'!$Q$17,'스테이지별 몬스터 스텟'!T522*'(참고)타워 스텟 가치'!$R$17,'스테이지별 몬스터 스텟'!U522*'(참고)타워 스텟 가치'!$S$17,'스테이지별 몬스터 스텟'!V522*'(참고)타워 스텟 가치'!$T$17,'스테이지별 몬스터 스텟'!W522*'(참고)타워 스텟 가치'!$U$17,'스테이지별 몬스터 스텟'!X522*'(참고)타워 스텟 가치'!$V$17,'스테이지별 몬스터 스텟'!Y522*'(참고)타워 스텟 가치'!$W$17,'스테이지별 몬스터 스텟'!Z522*'(참고)타워 스텟 가치'!$X$17,'스테이지별 몬스터 스텟'!AA522*'(참고)타워 스텟 가치'!$Y$17)</f>
        <v>326545.50749999942</v>
      </c>
      <c r="AC522">
        <v>2</v>
      </c>
      <c r="AD522">
        <f>VLOOKUP($F522,'(참고)타워 스텟 가치'!$B$12:$L$16,AD$2,0)+(VLOOKUP($F522,'(참고)타워 스텟 가치'!$B$12:$L$16,AD$2,0)*$E522)</f>
        <v>239.62499999999952</v>
      </c>
      <c r="AE522">
        <f>VLOOKUP($F522,'(참고)타워 스텟 가치'!$B$12:$L$16,AE$2,0)+(VLOOKUP($F522,'(참고)타워 스텟 가치'!$B$12:$L$16,AE$2,0)*$E522)</f>
        <v>287.54999999999944</v>
      </c>
      <c r="AF522">
        <f>VLOOKUP($F522,'(참고)타워 스텟 가치'!$B$12:$L$16,AF$2,0)+(VLOOKUP($F522,'(참고)타워 스텟 가치'!$B$12:$L$16,AF$2,0)*$E522)</f>
        <v>212999.99999999959</v>
      </c>
      <c r="AG522">
        <f>VLOOKUP($F522,'(참고)타워 스텟 가치'!$B$12:$L$16,AG$2,0)+(VLOOKUP($F522,'(참고)타워 스텟 가치'!$B$12:$L$16,AG$2,0)*$E522)</f>
        <v>1437.7499999999973</v>
      </c>
      <c r="AH522">
        <f>VLOOKUP($F522,'(참고)타워 스텟 가치'!$B$12:$L$16,AH$2,0)+(VLOOKUP($F522,'(참고)타워 스텟 가치'!$B$12:$L$16,AH$2,0)*$E522)</f>
        <v>47.924999999999905</v>
      </c>
      <c r="AI522">
        <f>VLOOKUP($F522,'(참고)타워 스텟 가치'!$B$12:$L$16,AI$2,0)+(VLOOKUP($F522,'(참고)타워 스텟 가치'!$B$12:$L$16,AI$2,0)*$E522)</f>
        <v>12.779999999999974</v>
      </c>
      <c r="AJ522">
        <f>VLOOKUP($F522,'(참고)타워 스텟 가치'!$B$12:$L$16,AJ$2,0)+(VLOOKUP($F522,'(참고)타워 스텟 가치'!$B$12:$L$16,AJ$2,0)*$E522)</f>
        <v>0</v>
      </c>
      <c r="AK522">
        <f>VLOOKUP($F522,'(참고)타워 스텟 가치'!$B$12:$L$16,AK$2,0)+(VLOOKUP($F522,'(참고)타워 스텟 가치'!$B$12:$L$16,AK$2,0)*$E522)</f>
        <v>0</v>
      </c>
      <c r="AL522">
        <f>VLOOKUP($F522,'(참고)타워 스텟 가치'!$B$12:$L$16,AL$2,0)+(VLOOKUP($F522,'(참고)타워 스텟 가치'!$B$12:$L$16,AL$2,0)*$E522)</f>
        <v>59.63999999999988</v>
      </c>
      <c r="AM522">
        <f>SUM('스테이지별 몬스터 스텟'!AD522*'(참고)타워 스텟 가치'!$Q$17,'스테이지별 몬스터 스텟'!AE522*'(참고)타워 스텟 가치'!$R$17,'스테이지별 몬스터 스텟'!AF522*'(참고)타워 스텟 가치'!$S$17,'스테이지별 몬스터 스텟'!AG522*'(참고)타워 스텟 가치'!$T$17,'스테이지별 몬스터 스텟'!AH522*'(참고)타워 스텟 가치'!$U$17,'스테이지별 몬스터 스텟'!AI522*'(참고)타워 스텟 가치'!$V$17,'스테이지별 몬스터 스텟'!AJ522*'(참고)타워 스텟 가치'!$W$17,'스테이지별 몬스터 스텟'!AK522*'(참고)타워 스텟 가치'!$X$17,'스테이지별 몬스터 스텟'!AL522*'(참고)타워 스텟 가치'!$Y$17)</f>
        <v>323513.98499999946</v>
      </c>
      <c r="AN522">
        <v>3</v>
      </c>
    </row>
    <row r="523" spans="3:40" x14ac:dyDescent="0.3">
      <c r="C523">
        <v>4</v>
      </c>
      <c r="D523">
        <f t="shared" si="23"/>
        <v>104</v>
      </c>
      <c r="E523" s="52">
        <f>VLOOKUP(D523,'스테이지별 난이도 설정'!B:C,2,0)</f>
        <v>41.599999999999916</v>
      </c>
      <c r="F523" t="str">
        <f t="shared" si="24"/>
        <v>유니크</v>
      </c>
      <c r="G523">
        <f t="shared" si="25"/>
        <v>6</v>
      </c>
      <c r="H523">
        <f>VLOOKUP($F523,'(참고)타워 스텟 가치'!$B$2:$L$6,H$2,0)+(VLOOKUP($F523,'(참고)타워 스텟 가치'!$B$2:$L$6,H$2,0)*$E523)</f>
        <v>1078.312499999998</v>
      </c>
      <c r="I523">
        <f>VLOOKUP($F523,'(참고)타워 스텟 가치'!$B$2:$L$6,I$2,0)+(VLOOKUP($F523,'(참고)타워 스텟 가치'!$B$2:$L$6,I$2,0)*$E523)</f>
        <v>215.66249999999957</v>
      </c>
      <c r="J523">
        <f>VLOOKUP($F523,'(참고)타워 스텟 가치'!$B$2:$L$6,J$2,0)+(VLOOKUP($F523,'(참고)타워 스텟 가치'!$B$2:$L$6,J$2,0)*$E523)</f>
        <v>212999.99999999959</v>
      </c>
      <c r="K523">
        <f>VLOOKUP($F523,'(참고)타워 스텟 가치'!$B$2:$L$6,K$2,0)+(VLOOKUP($F523,'(참고)타워 스텟 가치'!$B$2:$L$6,K$2,0)*$E523)</f>
        <v>4313.2499999999918</v>
      </c>
      <c r="L523">
        <f>VLOOKUP($F523,'(참고)타워 스텟 가치'!$B$2:$L$6,L$2,0)+(VLOOKUP($F523,'(참고)타워 스텟 가치'!$B$2:$L$6,L$2,0)*$E523)</f>
        <v>71.887499999999861</v>
      </c>
      <c r="M523">
        <f>VLOOKUP($F523,'(참고)타워 스텟 가치'!$B$2:$L$6,M$2,0)+(VLOOKUP($F523,'(참고)타워 스텟 가치'!$B$2:$L$6,M$2,0)*$E523)</f>
        <v>12.779999999999974</v>
      </c>
      <c r="N523">
        <f>VLOOKUP($F523,'(참고)타워 스텟 가치'!$B$2:$L$6,N$2,0)+(VLOOKUP($F523,'(참고)타워 스텟 가치'!$B$2:$L$6,N$2,0)*$E523)</f>
        <v>0</v>
      </c>
      <c r="O523">
        <f>VLOOKUP($F523,'(참고)타워 스텟 가치'!$B$2:$L$6,O$2,0)+(VLOOKUP($F523,'(참고)타워 스텟 가치'!$B$2:$L$6,O$2,0)*$E523)</f>
        <v>0</v>
      </c>
      <c r="P523">
        <f>VLOOKUP($F523,'(참고)타워 스텟 가치'!$B$2:$L$6,P$2,0)+(VLOOKUP($F523,'(참고)타워 스텟 가치'!$B$2:$L$6,P$2,0)*$E523)</f>
        <v>42.599999999999916</v>
      </c>
      <c r="Q523">
        <f>SUM('스테이지별 몬스터 스텟'!H523*'(참고)타워 스텟 가치'!$Q$17,'스테이지별 몬스터 스텟'!I523*'(참고)타워 스텟 가치'!$R$17,'스테이지별 몬스터 스텟'!J523*'(참고)타워 스텟 가치'!$S$17,'스테이지별 몬스터 스텟'!K523*'(참고)타워 스텟 가치'!$T$17,'스테이지별 몬스터 스텟'!L523*'(참고)타워 스텟 가치'!$U$17,'스테이지별 몬스터 스텟'!M523*'(참고)타워 스텟 가치'!$V$17,'스테이지별 몬스터 스텟'!N523*'(참고)타워 스텟 가치'!$W$17,'스테이지별 몬스터 스텟'!O523*'(참고)타워 스텟 가치'!$X$17,'스테이지별 몬스터 스텟'!P523*'(참고)타워 스텟 가치'!$Y$17)</f>
        <v>330848.3737499995</v>
      </c>
      <c r="R523">
        <v>1</v>
      </c>
      <c r="S523">
        <f>VLOOKUP($F523,'(참고)타워 스텟 가치'!$B$7:$L$11,S$2,0)+(VLOOKUP($F523,'(참고)타워 스텟 가치'!$B$7:$L$11,S$2,0)*$E523)</f>
        <v>359.43749999999932</v>
      </c>
      <c r="T523">
        <f>VLOOKUP($F523,'(참고)타워 스텟 가치'!$B$7:$L$11,T$2,0)+(VLOOKUP($F523,'(참고)타워 스텟 가치'!$B$7:$L$11,T$2,0)*$E523)</f>
        <v>646.9874999999987</v>
      </c>
      <c r="U523">
        <f>VLOOKUP($F523,'(참고)타워 스텟 가치'!$B$7:$L$11,U$2,0)+(VLOOKUP($F523,'(참고)타워 스텟 가치'!$B$7:$L$11,U$2,0)*$E523)</f>
        <v>212999.99999999959</v>
      </c>
      <c r="V523">
        <f>VLOOKUP($F523,'(참고)타워 스텟 가치'!$B$7:$L$11,V$2,0)+(VLOOKUP($F523,'(참고)타워 스텟 가치'!$B$7:$L$11,V$2,0)*$E523)</f>
        <v>4313.2499999999918</v>
      </c>
      <c r="W523">
        <f>VLOOKUP($F523,'(참고)타워 스텟 가치'!$B$7:$L$11,W$2,0)+(VLOOKUP($F523,'(참고)타워 스텟 가치'!$B$7:$L$11,W$2,0)*$E523)</f>
        <v>71.887499999999861</v>
      </c>
      <c r="X523">
        <f>VLOOKUP($F523,'(참고)타워 스텟 가치'!$B$7:$L$11,X$2,0)+(VLOOKUP($F523,'(참고)타워 스텟 가치'!$B$7:$L$11,X$2,0)*$E523)</f>
        <v>12.779999999999974</v>
      </c>
      <c r="Y523">
        <f>VLOOKUP($F523,'(참고)타워 스텟 가치'!$B$7:$L$11,Y$2,0)+(VLOOKUP($F523,'(참고)타워 스텟 가치'!$B$7:$L$11,Y$2,0)*$E523)</f>
        <v>0</v>
      </c>
      <c r="Z523">
        <f>VLOOKUP($F523,'(참고)타워 스텟 가치'!$B$7:$L$11,Z$2,0)+(VLOOKUP($F523,'(참고)타워 스텟 가치'!$B$7:$L$11,Z$2,0)*$E523)</f>
        <v>0</v>
      </c>
      <c r="AA523">
        <f>VLOOKUP($F523,'(참고)타워 스텟 가치'!$B$7:$L$11,AA$2,0)+(VLOOKUP($F523,'(참고)타워 스텟 가치'!$B$7:$L$11,AA$2,0)*$E523)</f>
        <v>42.599999999999916</v>
      </c>
      <c r="AB523">
        <f>SUM('스테이지별 몬스터 스텟'!S523*'(참고)타워 스텟 가치'!$Q$17,'스테이지별 몬스터 스텟'!T523*'(참고)타워 스텟 가치'!$R$17,'스테이지별 몬스터 스텟'!U523*'(참고)타워 스텟 가치'!$S$17,'스테이지별 몬스터 스텟'!V523*'(참고)타워 스텟 가치'!$T$17,'스테이지별 몬스터 스텟'!W523*'(참고)타워 스텟 가치'!$U$17,'스테이지별 몬스터 스텟'!X523*'(참고)타워 스텟 가치'!$V$17,'스테이지별 몬스터 스텟'!Y523*'(참고)타워 스텟 가치'!$W$17,'스테이지별 몬스터 스텟'!Z523*'(참고)타워 스텟 가치'!$X$17,'스테이지별 몬스터 스텟'!AA523*'(참고)타워 스텟 가치'!$Y$17)</f>
        <v>330057.61124999949</v>
      </c>
      <c r="AC523">
        <v>2</v>
      </c>
      <c r="AD523">
        <f>VLOOKUP($F523,'(참고)타워 스텟 가치'!$B$12:$L$16,AD$2,0)+(VLOOKUP($F523,'(참고)타워 스텟 가치'!$B$12:$L$16,AD$2,0)*$E523)</f>
        <v>359.43749999999932</v>
      </c>
      <c r="AE523">
        <f>VLOOKUP($F523,'(참고)타워 스텟 가치'!$B$12:$L$16,AE$2,0)+(VLOOKUP($F523,'(참고)타워 스텟 가치'!$B$12:$L$16,AE$2,0)*$E523)</f>
        <v>431.32499999999914</v>
      </c>
      <c r="AF523">
        <f>VLOOKUP($F523,'(참고)타워 스텟 가치'!$B$12:$L$16,AF$2,0)+(VLOOKUP($F523,'(참고)타워 스텟 가치'!$B$12:$L$16,AF$2,0)*$E523)</f>
        <v>212999.99999999959</v>
      </c>
      <c r="AG523">
        <f>VLOOKUP($F523,'(참고)타워 스텟 가치'!$B$12:$L$16,AG$2,0)+(VLOOKUP($F523,'(참고)타워 스텟 가치'!$B$12:$L$16,AG$2,0)*$E523)</f>
        <v>2156.6249999999959</v>
      </c>
      <c r="AH523">
        <f>VLOOKUP($F523,'(참고)타워 스텟 가치'!$B$12:$L$16,AH$2,0)+(VLOOKUP($F523,'(참고)타워 스텟 가치'!$B$12:$L$16,AH$2,0)*$E523)</f>
        <v>71.887499999999861</v>
      </c>
      <c r="AI523">
        <f>VLOOKUP($F523,'(참고)타워 스텟 가치'!$B$12:$L$16,AI$2,0)+(VLOOKUP($F523,'(참고)타워 스텟 가치'!$B$12:$L$16,AI$2,0)*$E523)</f>
        <v>12.779999999999974</v>
      </c>
      <c r="AJ523">
        <f>VLOOKUP($F523,'(참고)타워 스텟 가치'!$B$12:$L$16,AJ$2,0)+(VLOOKUP($F523,'(참고)타워 스텟 가치'!$B$12:$L$16,AJ$2,0)*$E523)</f>
        <v>0</v>
      </c>
      <c r="AK523">
        <f>VLOOKUP($F523,'(참고)타워 스텟 가치'!$B$12:$L$16,AK$2,0)+(VLOOKUP($F523,'(참고)타워 스텟 가치'!$B$12:$L$16,AK$2,0)*$E523)</f>
        <v>0</v>
      </c>
      <c r="AL523">
        <f>VLOOKUP($F523,'(참고)타워 스텟 가치'!$B$12:$L$16,AL$2,0)+(VLOOKUP($F523,'(참고)타워 스텟 가치'!$B$12:$L$16,AL$2,0)*$E523)</f>
        <v>85.199999999999832</v>
      </c>
      <c r="AM523">
        <f>SUM('스테이지별 몬스터 스텟'!AD523*'(참고)타워 스텟 가치'!$Q$17,'스테이지별 몬스터 스텟'!AE523*'(참고)타워 스텟 가치'!$R$17,'스테이지별 몬스터 스텟'!AF523*'(참고)타워 스텟 가치'!$S$17,'스테이지별 몬스터 스텟'!AG523*'(참고)타워 스텟 가치'!$T$17,'스테이지별 몬스터 스텟'!AH523*'(참고)타워 스텟 가치'!$U$17,'스테이지별 몬스터 스텟'!AI523*'(참고)타워 스텟 가치'!$V$17,'스테이지별 몬스터 스텟'!AJ523*'(참고)타워 스텟 가치'!$W$17,'스테이지별 몬스터 스텟'!AK523*'(참고)타워 스텟 가치'!$X$17,'스테이지별 몬스터 스텟'!AL523*'(참고)타워 스텟 가치'!$Y$17)</f>
        <v>325506.06749999948</v>
      </c>
      <c r="AN523">
        <v>3</v>
      </c>
    </row>
    <row r="524" spans="3:40" x14ac:dyDescent="0.3">
      <c r="C524">
        <v>5</v>
      </c>
      <c r="D524">
        <f t="shared" si="23"/>
        <v>104</v>
      </c>
      <c r="E524" s="52">
        <f>VLOOKUP(D524,'스테이지별 난이도 설정'!B:C,2,0)</f>
        <v>41.599999999999916</v>
      </c>
      <c r="F524" t="str">
        <f t="shared" si="24"/>
        <v>스페셜</v>
      </c>
      <c r="G524">
        <f t="shared" si="25"/>
        <v>6</v>
      </c>
      <c r="H524">
        <f>VLOOKUP($F524,'(참고)타워 스텟 가치'!$B$2:$L$6,H$2,0)+(VLOOKUP($F524,'(참고)타워 스텟 가치'!$B$2:$L$6,H$2,0)*$E524)</f>
        <v>1617.4687499999968</v>
      </c>
      <c r="I524">
        <f>VLOOKUP($F524,'(참고)타워 스텟 가치'!$B$2:$L$6,I$2,0)+(VLOOKUP($F524,'(참고)타워 스텟 가치'!$B$2:$L$6,I$2,0)*$E524)</f>
        <v>323.49374999999935</v>
      </c>
      <c r="J524">
        <f>VLOOKUP($F524,'(참고)타워 스텟 가치'!$B$2:$L$6,J$2,0)+(VLOOKUP($F524,'(참고)타워 스텟 가치'!$B$2:$L$6,J$2,0)*$E524)</f>
        <v>212999.99999999959</v>
      </c>
      <c r="K524">
        <f>VLOOKUP($F524,'(참고)타워 스텟 가치'!$B$2:$L$6,K$2,0)+(VLOOKUP($F524,'(참고)타워 스텟 가치'!$B$2:$L$6,K$2,0)*$E524)</f>
        <v>6469.8749999999873</v>
      </c>
      <c r="L524">
        <f>VLOOKUP($F524,'(참고)타워 스텟 가치'!$B$2:$L$6,L$2,0)+(VLOOKUP($F524,'(참고)타워 스텟 가치'!$B$2:$L$6,L$2,0)*$E524)</f>
        <v>107.83124999999978</v>
      </c>
      <c r="M524">
        <f>VLOOKUP($F524,'(참고)타워 스텟 가치'!$B$2:$L$6,M$2,0)+(VLOOKUP($F524,'(참고)타워 스텟 가치'!$B$2:$L$6,M$2,0)*$E524)</f>
        <v>12.779999999999974</v>
      </c>
      <c r="N524">
        <f>VLOOKUP($F524,'(참고)타워 스텟 가치'!$B$2:$L$6,N$2,0)+(VLOOKUP($F524,'(참고)타워 스텟 가치'!$B$2:$L$6,N$2,0)*$E524)</f>
        <v>0</v>
      </c>
      <c r="O524">
        <f>VLOOKUP($F524,'(참고)타워 스텟 가치'!$B$2:$L$6,O$2,0)+(VLOOKUP($F524,'(참고)타워 스텟 가치'!$B$2:$L$6,O$2,0)*$E524)</f>
        <v>0</v>
      </c>
      <c r="P524">
        <f>VLOOKUP($F524,'(참고)타워 스텟 가치'!$B$2:$L$6,P$2,0)+(VLOOKUP($F524,'(참고)타워 스텟 가치'!$B$2:$L$6,P$2,0)*$E524)</f>
        <v>42.599999999999916</v>
      </c>
      <c r="Q524">
        <f>SUM('스테이지별 몬스터 스텟'!H524*'(참고)타워 스텟 가치'!$Q$17,'스테이지별 몬스터 스텟'!I524*'(참고)타워 스텟 가치'!$R$17,'스테이지별 몬스터 스텟'!J524*'(참고)타워 스텟 가치'!$S$17,'스테이지별 몬스터 스텟'!K524*'(참고)타워 스텟 가치'!$T$17,'스테이지별 몬스터 스텟'!L524*'(참고)타워 스텟 가치'!$U$17,'스테이지별 몬스터 스텟'!M524*'(참고)타워 스텟 가치'!$V$17,'스테이지별 몬스터 스텟'!N524*'(참고)타워 스텟 가치'!$W$17,'스테이지별 몬스터 스텟'!O524*'(참고)타워 스텟 가치'!$X$17,'스테이지별 몬스터 스텟'!P524*'(참고)타워 스텟 가치'!$Y$17)</f>
        <v>336473.57062499941</v>
      </c>
      <c r="R524">
        <v>1</v>
      </c>
      <c r="S524">
        <f>VLOOKUP($F524,'(참고)타워 스텟 가치'!$B$7:$L$11,S$2,0)+(VLOOKUP($F524,'(참고)타워 스텟 가치'!$B$7:$L$11,S$2,0)*$E524)</f>
        <v>539.15624999999898</v>
      </c>
      <c r="T524">
        <f>VLOOKUP($F524,'(참고)타워 스텟 가치'!$B$7:$L$11,T$2,0)+(VLOOKUP($F524,'(참고)타워 스텟 가치'!$B$7:$L$11,T$2,0)*$E524)</f>
        <v>970.48124999999811</v>
      </c>
      <c r="U524">
        <f>VLOOKUP($F524,'(참고)타워 스텟 가치'!$B$7:$L$11,U$2,0)+(VLOOKUP($F524,'(참고)타워 스텟 가치'!$B$7:$L$11,U$2,0)*$E524)</f>
        <v>212999.99999999959</v>
      </c>
      <c r="V524">
        <f>VLOOKUP($F524,'(참고)타워 스텟 가치'!$B$7:$L$11,V$2,0)+(VLOOKUP($F524,'(참고)타워 스텟 가치'!$B$7:$L$11,V$2,0)*$E524)</f>
        <v>6469.8749999999873</v>
      </c>
      <c r="W524">
        <f>VLOOKUP($F524,'(참고)타워 스텟 가치'!$B$7:$L$11,W$2,0)+(VLOOKUP($F524,'(참고)타워 스텟 가치'!$B$7:$L$11,W$2,0)*$E524)</f>
        <v>107.83124999999978</v>
      </c>
      <c r="X524">
        <f>VLOOKUP($F524,'(참고)타워 스텟 가치'!$B$7:$L$11,X$2,0)+(VLOOKUP($F524,'(참고)타워 스텟 가치'!$B$7:$L$11,X$2,0)*$E524)</f>
        <v>12.779999999999974</v>
      </c>
      <c r="Y524">
        <f>VLOOKUP($F524,'(참고)타워 스텟 가치'!$B$7:$L$11,Y$2,0)+(VLOOKUP($F524,'(참고)타워 스텟 가치'!$B$7:$L$11,Y$2,0)*$E524)</f>
        <v>0</v>
      </c>
      <c r="Z524">
        <f>VLOOKUP($F524,'(참고)타워 스텟 가치'!$B$7:$L$11,Z$2,0)+(VLOOKUP($F524,'(참고)타워 스텟 가치'!$B$7:$L$11,Z$2,0)*$E524)</f>
        <v>0</v>
      </c>
      <c r="AA524">
        <f>VLOOKUP($F524,'(참고)타워 스텟 가치'!$B$7:$L$11,AA$2,0)+(VLOOKUP($F524,'(참고)타워 스텟 가치'!$B$7:$L$11,AA$2,0)*$E524)</f>
        <v>42.599999999999916</v>
      </c>
      <c r="AB524">
        <f>SUM('스테이지별 몬스터 스텟'!S524*'(참고)타워 스텟 가치'!$Q$17,'스테이지별 몬스터 스텟'!T524*'(참고)타워 스텟 가치'!$R$17,'스테이지별 몬스터 스텟'!U524*'(참고)타워 스텟 가치'!$S$17,'스테이지별 몬스터 스텟'!V524*'(참고)타워 스텟 가치'!$T$17,'스테이지별 몬스터 스텟'!W524*'(참고)타워 스텟 가치'!$U$17,'스테이지별 몬스터 스텟'!X524*'(참고)타워 스텟 가치'!$V$17,'스테이지별 몬스터 스텟'!Y524*'(참고)타워 스텟 가치'!$W$17,'스테이지별 몬스터 스텟'!Z524*'(참고)타워 스텟 가치'!$X$17,'스테이지별 몬스터 스텟'!AA524*'(참고)타워 스텟 가치'!$Y$17)</f>
        <v>335287.42687499942</v>
      </c>
      <c r="AC524">
        <v>2</v>
      </c>
      <c r="AD524">
        <f>VLOOKUP($F524,'(참고)타워 스텟 가치'!$B$12:$L$16,AD$2,0)+(VLOOKUP($F524,'(참고)타워 스텟 가치'!$B$12:$L$16,AD$2,0)*$E524)</f>
        <v>539.15624999999898</v>
      </c>
      <c r="AE524">
        <f>VLOOKUP($F524,'(참고)타워 스텟 가치'!$B$12:$L$16,AE$2,0)+(VLOOKUP($F524,'(참고)타워 스텟 가치'!$B$12:$L$16,AE$2,0)*$E524)</f>
        <v>646.9874999999987</v>
      </c>
      <c r="AF524">
        <f>VLOOKUP($F524,'(참고)타워 스텟 가치'!$B$12:$L$16,AF$2,0)+(VLOOKUP($F524,'(참고)타워 스텟 가치'!$B$12:$L$16,AF$2,0)*$E524)</f>
        <v>212999.99999999959</v>
      </c>
      <c r="AG524">
        <f>VLOOKUP($F524,'(참고)타워 스텟 가치'!$B$12:$L$16,AG$2,0)+(VLOOKUP($F524,'(참고)타워 스텟 가치'!$B$12:$L$16,AG$2,0)*$E524)</f>
        <v>3234.9374999999936</v>
      </c>
      <c r="AH524">
        <f>VLOOKUP($F524,'(참고)타워 스텟 가치'!$B$12:$L$16,AH$2,0)+(VLOOKUP($F524,'(참고)타워 스텟 가치'!$B$12:$L$16,AH$2,0)*$E524)</f>
        <v>107.83124999999978</v>
      </c>
      <c r="AI524">
        <f>VLOOKUP($F524,'(참고)타워 스텟 가치'!$B$12:$L$16,AI$2,0)+(VLOOKUP($F524,'(참고)타워 스텟 가치'!$B$12:$L$16,AI$2,0)*$E524)</f>
        <v>12.779999999999974</v>
      </c>
      <c r="AJ524">
        <f>VLOOKUP($F524,'(참고)타워 스텟 가치'!$B$12:$L$16,AJ$2,0)+(VLOOKUP($F524,'(참고)타워 스텟 가치'!$B$12:$L$16,AJ$2,0)*$E524)</f>
        <v>0</v>
      </c>
      <c r="AK524">
        <f>VLOOKUP($F524,'(참고)타워 스텟 가치'!$B$12:$L$16,AK$2,0)+(VLOOKUP($F524,'(참고)타워 스텟 가치'!$B$12:$L$16,AK$2,0)*$E524)</f>
        <v>0</v>
      </c>
      <c r="AL524">
        <f>VLOOKUP($F524,'(참고)타워 스텟 가치'!$B$12:$L$16,AL$2,0)+(VLOOKUP($F524,'(참고)타워 스텟 가치'!$B$12:$L$16,AL$2,0)*$E524)</f>
        <v>85.199999999999832</v>
      </c>
      <c r="AM524">
        <f>SUM('스테이지별 몬스터 스텟'!AD524*'(참고)타워 스텟 가치'!$Q$17,'스테이지별 몬스터 스텟'!AE524*'(참고)타워 스텟 가치'!$R$17,'스테이지별 몬스터 스텟'!AF524*'(참고)타워 스텟 가치'!$S$17,'스테이지별 몬스터 스텟'!AG524*'(참고)타워 스텟 가치'!$T$17,'스테이지별 몬스터 스텟'!AH524*'(참고)타워 스텟 가치'!$U$17,'스테이지별 몬스터 스텟'!AI524*'(참고)타워 스텟 가치'!$V$17,'스테이지별 몬스터 스텟'!AJ524*'(참고)타워 스텟 가치'!$W$17,'스테이지별 몬스터 스텟'!AK524*'(참고)타워 스텟 가치'!$X$17,'스테이지별 몬스터 스텟'!AL524*'(참고)타워 스텟 가치'!$Y$17)</f>
        <v>328417.51124999946</v>
      </c>
      <c r="AN524">
        <v>3</v>
      </c>
    </row>
    <row r="525" spans="3:40" x14ac:dyDescent="0.3">
      <c r="C525">
        <v>1</v>
      </c>
      <c r="D525">
        <f t="shared" si="23"/>
        <v>105</v>
      </c>
      <c r="E525" s="52">
        <f>VLOOKUP(D525,'스테이지별 난이도 설정'!B:C,2,0)</f>
        <v>41.999999999999915</v>
      </c>
      <c r="F525" t="str">
        <f t="shared" si="24"/>
        <v>일반</v>
      </c>
      <c r="G525">
        <f t="shared" si="25"/>
        <v>6</v>
      </c>
      <c r="H525">
        <f>VLOOKUP($F525,'(참고)타워 스텟 가치'!$B$2:$L$6,H$2,0)+(VLOOKUP($F525,'(참고)타워 스텟 가치'!$B$2:$L$6,H$2,0)*$E525)</f>
        <v>322.49999999999937</v>
      </c>
      <c r="I525">
        <f>VLOOKUP($F525,'(참고)타워 스텟 가치'!$B$2:$L$6,I$2,0)+(VLOOKUP($F525,'(참고)타워 스텟 가치'!$B$2:$L$6,I$2,0)*$E525)</f>
        <v>64.499999999999872</v>
      </c>
      <c r="J525">
        <f>VLOOKUP($F525,'(참고)타워 스텟 가치'!$B$2:$L$6,J$2,0)+(VLOOKUP($F525,'(참고)타워 스텟 가치'!$B$2:$L$6,J$2,0)*$E525)</f>
        <v>214999.99999999956</v>
      </c>
      <c r="K525">
        <f>VLOOKUP($F525,'(참고)타워 스텟 가치'!$B$2:$L$6,K$2,0)+(VLOOKUP($F525,'(참고)타워 스텟 가치'!$B$2:$L$6,K$2,0)*$E525)</f>
        <v>1289.9999999999975</v>
      </c>
      <c r="L525">
        <f>VLOOKUP($F525,'(참고)타워 스텟 가치'!$B$2:$L$6,L$2,0)+(VLOOKUP($F525,'(참고)타워 스텟 가치'!$B$2:$L$6,L$2,0)*$E525)</f>
        <v>21.499999999999957</v>
      </c>
      <c r="M525">
        <f>VLOOKUP($F525,'(참고)타워 스텟 가치'!$B$2:$L$6,M$2,0)+(VLOOKUP($F525,'(참고)타워 스텟 가치'!$B$2:$L$6,M$2,0)*$E525)</f>
        <v>12.899999999999975</v>
      </c>
      <c r="N525">
        <f>VLOOKUP($F525,'(참고)타워 스텟 가치'!$B$2:$L$6,N$2,0)+(VLOOKUP($F525,'(참고)타워 스텟 가치'!$B$2:$L$6,N$2,0)*$E525)</f>
        <v>0</v>
      </c>
      <c r="O525">
        <f>VLOOKUP($F525,'(참고)타워 스텟 가치'!$B$2:$L$6,O$2,0)+(VLOOKUP($F525,'(참고)타워 스텟 가치'!$B$2:$L$6,O$2,0)*$E525)</f>
        <v>0</v>
      </c>
      <c r="P525">
        <f>VLOOKUP($F525,'(참고)타워 스텟 가치'!$B$2:$L$6,P$2,0)+(VLOOKUP($F525,'(참고)타워 스텟 가치'!$B$2:$L$6,P$2,0)*$E525)</f>
        <v>30.099999999999937</v>
      </c>
      <c r="Q525">
        <f>SUM('스테이지별 몬스터 스텟'!H525*'(참고)타워 스텟 가치'!$Q$17,'스테이지별 몬스터 스텟'!I525*'(참고)타워 스텟 가치'!$R$17,'스테이지별 몬스터 스텟'!J525*'(참고)타워 스텟 가치'!$S$17,'스테이지별 몬스터 스텟'!K525*'(참고)타워 스텟 가치'!$T$17,'스테이지별 몬스터 스텟'!L525*'(참고)타워 스텟 가치'!$U$17,'스테이지별 몬스터 스텟'!M525*'(참고)타워 스텟 가치'!$V$17,'스테이지별 몬스터 스텟'!N525*'(참고)타워 스텟 가치'!$W$17,'스테이지별 몬스터 스텟'!O525*'(참고)타워 스텟 가치'!$X$17,'스테이지별 몬스터 스텟'!P525*'(참고)타워 스텟 가치'!$Y$17)</f>
        <v>325937.84999999939</v>
      </c>
      <c r="R525">
        <v>1</v>
      </c>
      <c r="S525">
        <f>VLOOKUP($F525,'(참고)타워 스텟 가치'!$B$7:$L$11,S$2,0)+(VLOOKUP($F525,'(참고)타워 스텟 가치'!$B$7:$L$11,S$2,0)*$E525)</f>
        <v>107.49999999999979</v>
      </c>
      <c r="T525">
        <f>VLOOKUP($F525,'(참고)타워 스텟 가치'!$B$7:$L$11,T$2,0)+(VLOOKUP($F525,'(참고)타워 스텟 가치'!$B$7:$L$11,T$2,0)*$E525)</f>
        <v>193.4999999999996</v>
      </c>
      <c r="U525">
        <f>VLOOKUP($F525,'(참고)타워 스텟 가치'!$B$7:$L$11,U$2,0)+(VLOOKUP($F525,'(참고)타워 스텟 가치'!$B$7:$L$11,U$2,0)*$E525)</f>
        <v>214999.99999999956</v>
      </c>
      <c r="V525">
        <f>VLOOKUP($F525,'(참고)타워 스텟 가치'!$B$7:$L$11,V$2,0)+(VLOOKUP($F525,'(참고)타워 스텟 가치'!$B$7:$L$11,V$2,0)*$E525)</f>
        <v>1289.9999999999975</v>
      </c>
      <c r="W525">
        <f>VLOOKUP($F525,'(참고)타워 스텟 가치'!$B$7:$L$11,W$2,0)+(VLOOKUP($F525,'(참고)타워 스텟 가치'!$B$7:$L$11,W$2,0)*$E525)</f>
        <v>21.499999999999957</v>
      </c>
      <c r="X525">
        <f>VLOOKUP($F525,'(참고)타워 스텟 가치'!$B$7:$L$11,X$2,0)+(VLOOKUP($F525,'(참고)타워 스텟 가치'!$B$7:$L$11,X$2,0)*$E525)</f>
        <v>12.899999999999975</v>
      </c>
      <c r="Y525">
        <f>VLOOKUP($F525,'(참고)타워 스텟 가치'!$B$7:$L$11,Y$2,0)+(VLOOKUP($F525,'(참고)타워 스텟 가치'!$B$7:$L$11,Y$2,0)*$E525)</f>
        <v>0</v>
      </c>
      <c r="Z525">
        <f>VLOOKUP($F525,'(참고)타워 스텟 가치'!$B$7:$L$11,Z$2,0)+(VLOOKUP($F525,'(참고)타워 스텟 가치'!$B$7:$L$11,Z$2,0)*$E525)</f>
        <v>0</v>
      </c>
      <c r="AA525">
        <f>VLOOKUP($F525,'(참고)타워 스텟 가치'!$B$7:$L$11,AA$2,0)+(VLOOKUP($F525,'(참고)타워 스텟 가치'!$B$7:$L$11,AA$2,0)*$E525)</f>
        <v>30.099999999999937</v>
      </c>
      <c r="AB525">
        <f>SUM('스테이지별 몬스터 스텟'!S525*'(참고)타워 스텟 가치'!$Q$17,'스테이지별 몬스터 스텟'!T525*'(참고)타워 스텟 가치'!$R$17,'스테이지별 몬스터 스텟'!U525*'(참고)타워 스텟 가치'!$S$17,'스테이지별 몬스터 스텟'!V525*'(참고)타워 스텟 가치'!$T$17,'스테이지별 몬스터 스텟'!W525*'(참고)타워 스텟 가치'!$U$17,'스테이지별 몬스터 스텟'!X525*'(참고)타워 스텟 가치'!$V$17,'스테이지별 몬스터 스텟'!Y525*'(참고)타워 스텟 가치'!$W$17,'스테이지별 몬스터 스텟'!Z525*'(참고)타워 스텟 가치'!$X$17,'스테이지별 몬스터 스텟'!AA525*'(참고)타워 스텟 가치'!$Y$17)</f>
        <v>325701.34999999939</v>
      </c>
      <c r="AC525">
        <v>2</v>
      </c>
      <c r="AD525">
        <f>VLOOKUP($F525,'(참고)타워 스텟 가치'!$B$12:$L$16,AD$2,0)+(VLOOKUP($F525,'(참고)타워 스텟 가치'!$B$12:$L$16,AD$2,0)*$E525)</f>
        <v>107.49999999999979</v>
      </c>
      <c r="AE525">
        <f>VLOOKUP($F525,'(참고)타워 스텟 가치'!$B$12:$L$16,AE$2,0)+(VLOOKUP($F525,'(참고)타워 스텟 가치'!$B$12:$L$16,AE$2,0)*$E525)</f>
        <v>128.99999999999974</v>
      </c>
      <c r="AF525">
        <f>VLOOKUP($F525,'(참고)타워 스텟 가치'!$B$12:$L$16,AF$2,0)+(VLOOKUP($F525,'(참고)타워 스텟 가치'!$B$12:$L$16,AF$2,0)*$E525)</f>
        <v>214999.99999999956</v>
      </c>
      <c r="AG525">
        <f>VLOOKUP($F525,'(참고)타워 스텟 가치'!$B$12:$L$16,AG$2,0)+(VLOOKUP($F525,'(참고)타워 스텟 가치'!$B$12:$L$16,AG$2,0)*$E525)</f>
        <v>644.99999999999875</v>
      </c>
      <c r="AH525">
        <f>VLOOKUP($F525,'(참고)타워 스텟 가치'!$B$12:$L$16,AH$2,0)+(VLOOKUP($F525,'(참고)타워 스텟 가치'!$B$12:$L$16,AH$2,0)*$E525)</f>
        <v>21.499999999999957</v>
      </c>
      <c r="AI525">
        <f>VLOOKUP($F525,'(참고)타워 스텟 가치'!$B$12:$L$16,AI$2,0)+(VLOOKUP($F525,'(참고)타워 스텟 가치'!$B$12:$L$16,AI$2,0)*$E525)</f>
        <v>12.899999999999975</v>
      </c>
      <c r="AJ525">
        <f>VLOOKUP($F525,'(참고)타워 스텟 가치'!$B$12:$L$16,AJ$2,0)+(VLOOKUP($F525,'(참고)타워 스텟 가치'!$B$12:$L$16,AJ$2,0)*$E525)</f>
        <v>0</v>
      </c>
      <c r="AK525">
        <f>VLOOKUP($F525,'(참고)타워 스텟 가치'!$B$12:$L$16,AK$2,0)+(VLOOKUP($F525,'(참고)타워 스텟 가치'!$B$12:$L$16,AK$2,0)*$E525)</f>
        <v>0</v>
      </c>
      <c r="AL525">
        <f>VLOOKUP($F525,'(참고)타워 스텟 가치'!$B$12:$L$16,AL$2,0)+(VLOOKUP($F525,'(참고)타워 스텟 가치'!$B$12:$L$16,AL$2,0)*$E525)</f>
        <v>60.199999999999875</v>
      </c>
      <c r="AM525">
        <f>SUM('스테이지별 몬스터 스텟'!AD525*'(참고)타워 스텟 가치'!$Q$17,'스테이지별 몬스터 스텟'!AE525*'(참고)타워 스텟 가치'!$R$17,'스테이지별 몬스터 스텟'!AF525*'(참고)타워 스텟 가치'!$S$17,'스테이지별 몬스터 스텟'!AG525*'(참고)타워 스텟 가치'!$T$17,'스테이지별 몬스터 스텟'!AH525*'(참고)타워 스텟 가치'!$U$17,'스테이지별 몬스터 스텟'!AI525*'(참고)타워 스텟 가치'!$V$17,'스테이지별 몬스터 스텟'!AJ525*'(참고)타워 스텟 가치'!$W$17,'스테이지별 몬스터 스텟'!AK525*'(참고)타워 스텟 가치'!$X$17,'스테이지별 몬스터 스텟'!AL525*'(참고)타워 스텟 가치'!$Y$17)</f>
        <v>324374.79999999941</v>
      </c>
      <c r="AN525">
        <v>3</v>
      </c>
    </row>
    <row r="526" spans="3:40" x14ac:dyDescent="0.3">
      <c r="C526">
        <v>2</v>
      </c>
      <c r="D526">
        <f t="shared" si="23"/>
        <v>105</v>
      </c>
      <c r="E526" s="52">
        <f>VLOOKUP(D526,'스테이지별 난이도 설정'!B:C,2,0)</f>
        <v>41.999999999999915</v>
      </c>
      <c r="F526" t="str">
        <f t="shared" si="24"/>
        <v>레어</v>
      </c>
      <c r="G526">
        <f t="shared" si="25"/>
        <v>6</v>
      </c>
      <c r="H526">
        <f>VLOOKUP($F526,'(참고)타워 스텟 가치'!$B$2:$L$6,H$2,0)+(VLOOKUP($F526,'(참고)타워 스텟 가치'!$B$2:$L$6,H$2,0)*$E526)</f>
        <v>483.74999999999903</v>
      </c>
      <c r="I526">
        <f>VLOOKUP($F526,'(참고)타워 스텟 가치'!$B$2:$L$6,I$2,0)+(VLOOKUP($F526,'(참고)타워 스텟 가치'!$B$2:$L$6,I$2,0)*$E526)</f>
        <v>96.749999999999801</v>
      </c>
      <c r="J526">
        <f>VLOOKUP($F526,'(참고)타워 스텟 가치'!$B$2:$L$6,J$2,0)+(VLOOKUP($F526,'(참고)타워 스텟 가치'!$B$2:$L$6,J$2,0)*$E526)</f>
        <v>214999.99999999956</v>
      </c>
      <c r="K526">
        <f>VLOOKUP($F526,'(참고)타워 스텟 가치'!$B$2:$L$6,K$2,0)+(VLOOKUP($F526,'(참고)타워 스텟 가치'!$B$2:$L$6,K$2,0)*$E526)</f>
        <v>1934.9999999999961</v>
      </c>
      <c r="L526">
        <f>VLOOKUP($F526,'(참고)타워 스텟 가치'!$B$2:$L$6,L$2,0)+(VLOOKUP($F526,'(참고)타워 스텟 가치'!$B$2:$L$6,L$2,0)*$E526)</f>
        <v>32.249999999999936</v>
      </c>
      <c r="M526">
        <f>VLOOKUP($F526,'(참고)타워 스텟 가치'!$B$2:$L$6,M$2,0)+(VLOOKUP($F526,'(참고)타워 스텟 가치'!$B$2:$L$6,M$2,0)*$E526)</f>
        <v>12.899999999999975</v>
      </c>
      <c r="N526">
        <f>VLOOKUP($F526,'(참고)타워 스텟 가치'!$B$2:$L$6,N$2,0)+(VLOOKUP($F526,'(참고)타워 스텟 가치'!$B$2:$L$6,N$2,0)*$E526)</f>
        <v>0</v>
      </c>
      <c r="O526">
        <f>VLOOKUP($F526,'(참고)타워 스텟 가치'!$B$2:$L$6,O$2,0)+(VLOOKUP($F526,'(참고)타워 스텟 가치'!$B$2:$L$6,O$2,0)*$E526)</f>
        <v>0</v>
      </c>
      <c r="P526">
        <f>VLOOKUP($F526,'(참고)타워 스텟 가치'!$B$2:$L$6,P$2,0)+(VLOOKUP($F526,'(참고)타워 스텟 가치'!$B$2:$L$6,P$2,0)*$E526)</f>
        <v>30.099999999999937</v>
      </c>
      <c r="Q526">
        <f>SUM('스테이지별 몬스터 스텟'!H526*'(참고)타워 스텟 가치'!$Q$17,'스테이지별 몬스터 스텟'!I526*'(참고)타워 스텟 가치'!$R$17,'스테이지별 몬스터 스텟'!J526*'(참고)타워 스텟 가치'!$S$17,'스테이지별 몬스터 스텟'!K526*'(참고)타워 스텟 가치'!$T$17,'스테이지별 몬스터 스텟'!L526*'(참고)타워 스텟 가치'!$U$17,'스테이지별 몬스터 스텟'!M526*'(참고)타워 스텟 가치'!$V$17,'스테이지별 몬스터 스텟'!N526*'(참고)타워 스텟 가치'!$W$17,'스테이지별 몬스터 스텟'!O526*'(참고)타워 스텟 가치'!$X$17,'스테이지별 몬스터 스텟'!P526*'(참고)타워 스텟 가치'!$Y$17)</f>
        <v>327620.22499999939</v>
      </c>
      <c r="R526">
        <v>1</v>
      </c>
      <c r="S526">
        <f>VLOOKUP($F526,'(참고)타워 스텟 가치'!$B$7:$L$11,S$2,0)+(VLOOKUP($F526,'(참고)타워 스텟 가치'!$B$7:$L$11,S$2,0)*$E526)</f>
        <v>161.24999999999969</v>
      </c>
      <c r="T526">
        <f>VLOOKUP($F526,'(참고)타워 스텟 가치'!$B$7:$L$11,T$2,0)+(VLOOKUP($F526,'(참고)타워 스텟 가치'!$B$7:$L$11,T$2,0)*$E526)</f>
        <v>290.24999999999943</v>
      </c>
      <c r="U526">
        <f>VLOOKUP($F526,'(참고)타워 스텟 가치'!$B$7:$L$11,U$2,0)+(VLOOKUP($F526,'(참고)타워 스텟 가치'!$B$7:$L$11,U$2,0)*$E526)</f>
        <v>214999.99999999956</v>
      </c>
      <c r="V526">
        <f>VLOOKUP($F526,'(참고)타워 스텟 가치'!$B$7:$L$11,V$2,0)+(VLOOKUP($F526,'(참고)타워 스텟 가치'!$B$7:$L$11,V$2,0)*$E526)</f>
        <v>1934.9999999999961</v>
      </c>
      <c r="W526">
        <f>VLOOKUP($F526,'(참고)타워 스텟 가치'!$B$7:$L$11,W$2,0)+(VLOOKUP($F526,'(참고)타워 스텟 가치'!$B$7:$L$11,W$2,0)*$E526)</f>
        <v>32.249999999999936</v>
      </c>
      <c r="X526">
        <f>VLOOKUP($F526,'(참고)타워 스텟 가치'!$B$7:$L$11,X$2,0)+(VLOOKUP($F526,'(참고)타워 스텟 가치'!$B$7:$L$11,X$2,0)*$E526)</f>
        <v>12.899999999999975</v>
      </c>
      <c r="Y526">
        <f>VLOOKUP($F526,'(참고)타워 스텟 가치'!$B$7:$L$11,Y$2,0)+(VLOOKUP($F526,'(참고)타워 스텟 가치'!$B$7:$L$11,Y$2,0)*$E526)</f>
        <v>0</v>
      </c>
      <c r="Z526">
        <f>VLOOKUP($F526,'(참고)타워 스텟 가치'!$B$7:$L$11,Z$2,0)+(VLOOKUP($F526,'(참고)타워 스텟 가치'!$B$7:$L$11,Z$2,0)*$E526)</f>
        <v>0</v>
      </c>
      <c r="AA526">
        <f>VLOOKUP($F526,'(참고)타워 스텟 가치'!$B$7:$L$11,AA$2,0)+(VLOOKUP($F526,'(참고)타워 스텟 가치'!$B$7:$L$11,AA$2,0)*$E526)</f>
        <v>30.099999999999937</v>
      </c>
      <c r="AB526">
        <f>SUM('스테이지별 몬스터 스텟'!S526*'(참고)타워 스텟 가치'!$Q$17,'스테이지별 몬스터 스텟'!T526*'(참고)타워 스텟 가치'!$R$17,'스테이지별 몬스터 스텟'!U526*'(참고)타워 스텟 가치'!$S$17,'스테이지별 몬스터 스텟'!V526*'(참고)타워 스텟 가치'!$T$17,'스테이지별 몬스터 스텟'!W526*'(참고)타워 스텟 가치'!$U$17,'스테이지별 몬스터 스텟'!X526*'(참고)타워 스텟 가치'!$V$17,'스테이지별 몬스터 스텟'!Y526*'(참고)타워 스텟 가치'!$W$17,'스테이지별 몬스터 스텟'!Z526*'(참고)타워 스텟 가치'!$X$17,'스테이지별 몬스터 스텟'!AA526*'(참고)타워 스텟 가치'!$Y$17)</f>
        <v>327265.47499999939</v>
      </c>
      <c r="AC526">
        <v>2</v>
      </c>
      <c r="AD526">
        <f>VLOOKUP($F526,'(참고)타워 스텟 가치'!$B$12:$L$16,AD$2,0)+(VLOOKUP($F526,'(참고)타워 스텟 가치'!$B$12:$L$16,AD$2,0)*$E526)</f>
        <v>161.24999999999969</v>
      </c>
      <c r="AE526">
        <f>VLOOKUP($F526,'(참고)타워 스텟 가치'!$B$12:$L$16,AE$2,0)+(VLOOKUP($F526,'(참고)타워 스텟 가치'!$B$12:$L$16,AE$2,0)*$E526)</f>
        <v>193.4999999999996</v>
      </c>
      <c r="AF526">
        <f>VLOOKUP($F526,'(참고)타워 스텟 가치'!$B$12:$L$16,AF$2,0)+(VLOOKUP($F526,'(참고)타워 스텟 가치'!$B$12:$L$16,AF$2,0)*$E526)</f>
        <v>214999.99999999956</v>
      </c>
      <c r="AG526">
        <f>VLOOKUP($F526,'(참고)타워 스텟 가치'!$B$12:$L$16,AG$2,0)+(VLOOKUP($F526,'(참고)타워 스텟 가치'!$B$12:$L$16,AG$2,0)*$E526)</f>
        <v>967.49999999999807</v>
      </c>
      <c r="AH526">
        <f>VLOOKUP($F526,'(참고)타워 스텟 가치'!$B$12:$L$16,AH$2,0)+(VLOOKUP($F526,'(참고)타워 스텟 가치'!$B$12:$L$16,AH$2,0)*$E526)</f>
        <v>32.249999999999936</v>
      </c>
      <c r="AI526">
        <f>VLOOKUP($F526,'(참고)타워 스텟 가치'!$B$12:$L$16,AI$2,0)+(VLOOKUP($F526,'(참고)타워 스텟 가치'!$B$12:$L$16,AI$2,0)*$E526)</f>
        <v>12.899999999999975</v>
      </c>
      <c r="AJ526">
        <f>VLOOKUP($F526,'(참고)타워 스텟 가치'!$B$12:$L$16,AJ$2,0)+(VLOOKUP($F526,'(참고)타워 스텟 가치'!$B$12:$L$16,AJ$2,0)*$E526)</f>
        <v>0</v>
      </c>
      <c r="AK526">
        <f>VLOOKUP($F526,'(참고)타워 스텟 가치'!$B$12:$L$16,AK$2,0)+(VLOOKUP($F526,'(참고)타워 스텟 가치'!$B$12:$L$16,AK$2,0)*$E526)</f>
        <v>0</v>
      </c>
      <c r="AL526">
        <f>VLOOKUP($F526,'(참고)타워 스텟 가치'!$B$12:$L$16,AL$2,0)+(VLOOKUP($F526,'(참고)타워 스텟 가치'!$B$12:$L$16,AL$2,0)*$E526)</f>
        <v>60.199999999999875</v>
      </c>
      <c r="AM526">
        <f>SUM('스테이지별 몬스터 스텟'!AD526*'(참고)타워 스텟 가치'!$Q$17,'스테이지별 몬스터 스텟'!AE526*'(참고)타워 스텟 가치'!$R$17,'스테이지별 몬스터 스텟'!AF526*'(참고)타워 스텟 가치'!$S$17,'스테이지별 몬스터 스텟'!AG526*'(참고)타워 스텟 가치'!$T$17,'스테이지별 몬스터 스텟'!AH526*'(참고)타워 스텟 가치'!$U$17,'스테이지별 몬스터 스텟'!AI526*'(참고)타워 스텟 가치'!$V$17,'스테이지별 몬스터 스텟'!AJ526*'(참고)타워 스텟 가치'!$W$17,'스테이지별 몬스터 스텟'!AK526*'(참고)타워 스텟 가치'!$X$17,'스테이지별 몬스터 스텟'!AL526*'(참고)타워 스텟 가치'!$Y$17)</f>
        <v>325245.54999999941</v>
      </c>
      <c r="AN526">
        <v>3</v>
      </c>
    </row>
    <row r="527" spans="3:40" x14ac:dyDescent="0.3">
      <c r="C527">
        <v>3</v>
      </c>
      <c r="D527">
        <f t="shared" si="23"/>
        <v>105</v>
      </c>
      <c r="E527" s="52">
        <f>VLOOKUP(D527,'스테이지별 난이도 설정'!B:C,2,0)</f>
        <v>41.999999999999915</v>
      </c>
      <c r="F527" t="str">
        <f t="shared" si="24"/>
        <v>에픽</v>
      </c>
      <c r="G527">
        <f t="shared" si="25"/>
        <v>6</v>
      </c>
      <c r="H527">
        <f>VLOOKUP($F527,'(참고)타워 스텟 가치'!$B$2:$L$6,H$2,0)+(VLOOKUP($F527,'(참고)타워 스텟 가치'!$B$2:$L$6,H$2,0)*$E527)</f>
        <v>725.62499999999852</v>
      </c>
      <c r="I527">
        <f>VLOOKUP($F527,'(참고)타워 스텟 가치'!$B$2:$L$6,I$2,0)+(VLOOKUP($F527,'(참고)타워 스텟 가치'!$B$2:$L$6,I$2,0)*$E527)</f>
        <v>145.12499999999972</v>
      </c>
      <c r="J527">
        <f>VLOOKUP($F527,'(참고)타워 스텟 가치'!$B$2:$L$6,J$2,0)+(VLOOKUP($F527,'(참고)타워 스텟 가치'!$B$2:$L$6,J$2,0)*$E527)</f>
        <v>214999.99999999956</v>
      </c>
      <c r="K527">
        <f>VLOOKUP($F527,'(참고)타워 스텟 가치'!$B$2:$L$6,K$2,0)+(VLOOKUP($F527,'(참고)타워 스텟 가치'!$B$2:$L$6,K$2,0)*$E527)</f>
        <v>2902.4999999999941</v>
      </c>
      <c r="L527">
        <f>VLOOKUP($F527,'(참고)타워 스텟 가치'!$B$2:$L$6,L$2,0)+(VLOOKUP($F527,'(참고)타워 스텟 가치'!$B$2:$L$6,L$2,0)*$E527)</f>
        <v>48.374999999999901</v>
      </c>
      <c r="M527">
        <f>VLOOKUP($F527,'(참고)타워 스텟 가치'!$B$2:$L$6,M$2,0)+(VLOOKUP($F527,'(참고)타워 스텟 가치'!$B$2:$L$6,M$2,0)*$E527)</f>
        <v>12.899999999999975</v>
      </c>
      <c r="N527">
        <f>VLOOKUP($F527,'(참고)타워 스텟 가치'!$B$2:$L$6,N$2,0)+(VLOOKUP($F527,'(참고)타워 스텟 가치'!$B$2:$L$6,N$2,0)*$E527)</f>
        <v>0</v>
      </c>
      <c r="O527">
        <f>VLOOKUP($F527,'(참고)타워 스텟 가치'!$B$2:$L$6,O$2,0)+(VLOOKUP($F527,'(참고)타워 스텟 가치'!$B$2:$L$6,O$2,0)*$E527)</f>
        <v>0</v>
      </c>
      <c r="P527">
        <f>VLOOKUP($F527,'(참고)타워 스텟 가치'!$B$2:$L$6,P$2,0)+(VLOOKUP($F527,'(참고)타워 스텟 가치'!$B$2:$L$6,P$2,0)*$E527)</f>
        <v>30.099999999999937</v>
      </c>
      <c r="Q527">
        <f>SUM('스테이지별 몬스터 스텟'!H527*'(참고)타워 스텟 가치'!$Q$17,'스테이지별 몬스터 스텟'!I527*'(참고)타워 스텟 가치'!$R$17,'스테이지별 몬스터 스텟'!J527*'(참고)타워 스텟 가치'!$S$17,'스테이지별 몬스터 스텟'!K527*'(참고)타워 스텟 가치'!$T$17,'스테이지별 몬스터 스텟'!L527*'(참고)타워 스텟 가치'!$U$17,'스테이지별 몬스터 스텟'!M527*'(참고)타워 스텟 가치'!$V$17,'스테이지별 몬스터 스텟'!N527*'(참고)타워 스텟 가치'!$W$17,'스테이지별 몬스터 스텟'!O527*'(참고)타워 스텟 가치'!$X$17,'스테이지별 몬스터 스텟'!P527*'(참고)타워 스텟 가치'!$Y$17)</f>
        <v>330143.78749999939</v>
      </c>
      <c r="R527">
        <v>1</v>
      </c>
      <c r="S527">
        <f>VLOOKUP($F527,'(참고)타워 스텟 가치'!$B$7:$L$11,S$2,0)+(VLOOKUP($F527,'(참고)타워 스텟 가치'!$B$7:$L$11,S$2,0)*$E527)</f>
        <v>241.87499999999952</v>
      </c>
      <c r="T527">
        <f>VLOOKUP($F527,'(참고)타워 스텟 가치'!$B$7:$L$11,T$2,0)+(VLOOKUP($F527,'(참고)타워 스텟 가치'!$B$7:$L$11,T$2,0)*$E527)</f>
        <v>435.37499999999915</v>
      </c>
      <c r="U527">
        <f>VLOOKUP($F527,'(참고)타워 스텟 가치'!$B$7:$L$11,U$2,0)+(VLOOKUP($F527,'(참고)타워 스텟 가치'!$B$7:$L$11,U$2,0)*$E527)</f>
        <v>214999.99999999956</v>
      </c>
      <c r="V527">
        <f>VLOOKUP($F527,'(참고)타워 스텟 가치'!$B$7:$L$11,V$2,0)+(VLOOKUP($F527,'(참고)타워 스텟 가치'!$B$7:$L$11,V$2,0)*$E527)</f>
        <v>2902.4999999999941</v>
      </c>
      <c r="W527">
        <f>VLOOKUP($F527,'(참고)타워 스텟 가치'!$B$7:$L$11,W$2,0)+(VLOOKUP($F527,'(참고)타워 스텟 가치'!$B$7:$L$11,W$2,0)*$E527)</f>
        <v>48.374999999999901</v>
      </c>
      <c r="X527">
        <f>VLOOKUP($F527,'(참고)타워 스텟 가치'!$B$7:$L$11,X$2,0)+(VLOOKUP($F527,'(참고)타워 스텟 가치'!$B$7:$L$11,X$2,0)*$E527)</f>
        <v>12.899999999999975</v>
      </c>
      <c r="Y527">
        <f>VLOOKUP($F527,'(참고)타워 스텟 가치'!$B$7:$L$11,Y$2,0)+(VLOOKUP($F527,'(참고)타워 스텟 가치'!$B$7:$L$11,Y$2,0)*$E527)</f>
        <v>0</v>
      </c>
      <c r="Z527">
        <f>VLOOKUP($F527,'(참고)타워 스텟 가치'!$B$7:$L$11,Z$2,0)+(VLOOKUP($F527,'(참고)타워 스텟 가치'!$B$7:$L$11,Z$2,0)*$E527)</f>
        <v>0</v>
      </c>
      <c r="AA527">
        <f>VLOOKUP($F527,'(참고)타워 스텟 가치'!$B$7:$L$11,AA$2,0)+(VLOOKUP($F527,'(참고)타워 스텟 가치'!$B$7:$L$11,AA$2,0)*$E527)</f>
        <v>30.099999999999937</v>
      </c>
      <c r="AB527">
        <f>SUM('스테이지별 몬스터 스텟'!S527*'(참고)타워 스텟 가치'!$Q$17,'스테이지별 몬스터 스텟'!T527*'(참고)타워 스텟 가치'!$R$17,'스테이지별 몬스터 스텟'!U527*'(참고)타워 스텟 가치'!$S$17,'스테이지별 몬스터 스텟'!V527*'(참고)타워 스텟 가치'!$T$17,'스테이지별 몬스터 스텟'!W527*'(참고)타워 스텟 가치'!$U$17,'스테이지별 몬스터 스텟'!X527*'(참고)타워 스텟 가치'!$V$17,'스테이지별 몬스터 스텟'!Y527*'(참고)타워 스텟 가치'!$W$17,'스테이지별 몬스터 스텟'!Z527*'(참고)타워 스텟 가치'!$X$17,'스테이지별 몬스터 스텟'!AA527*'(참고)타워 스텟 가치'!$Y$17)</f>
        <v>329611.66249999939</v>
      </c>
      <c r="AC527">
        <v>2</v>
      </c>
      <c r="AD527">
        <f>VLOOKUP($F527,'(참고)타워 스텟 가치'!$B$12:$L$16,AD$2,0)+(VLOOKUP($F527,'(참고)타워 스텟 가치'!$B$12:$L$16,AD$2,0)*$E527)</f>
        <v>241.87499999999952</v>
      </c>
      <c r="AE527">
        <f>VLOOKUP($F527,'(참고)타워 스텟 가치'!$B$12:$L$16,AE$2,0)+(VLOOKUP($F527,'(참고)타워 스텟 가치'!$B$12:$L$16,AE$2,0)*$E527)</f>
        <v>290.24999999999943</v>
      </c>
      <c r="AF527">
        <f>VLOOKUP($F527,'(참고)타워 스텟 가치'!$B$12:$L$16,AF$2,0)+(VLOOKUP($F527,'(참고)타워 스텟 가치'!$B$12:$L$16,AF$2,0)*$E527)</f>
        <v>214999.99999999956</v>
      </c>
      <c r="AG527">
        <f>VLOOKUP($F527,'(참고)타워 스텟 가치'!$B$12:$L$16,AG$2,0)+(VLOOKUP($F527,'(참고)타워 스텟 가치'!$B$12:$L$16,AG$2,0)*$E527)</f>
        <v>1451.249999999997</v>
      </c>
      <c r="AH527">
        <f>VLOOKUP($F527,'(참고)타워 스텟 가치'!$B$12:$L$16,AH$2,0)+(VLOOKUP($F527,'(참고)타워 스텟 가치'!$B$12:$L$16,AH$2,0)*$E527)</f>
        <v>48.374999999999901</v>
      </c>
      <c r="AI527">
        <f>VLOOKUP($F527,'(참고)타워 스텟 가치'!$B$12:$L$16,AI$2,0)+(VLOOKUP($F527,'(참고)타워 스텟 가치'!$B$12:$L$16,AI$2,0)*$E527)</f>
        <v>12.899999999999975</v>
      </c>
      <c r="AJ527">
        <f>VLOOKUP($F527,'(참고)타워 스텟 가치'!$B$12:$L$16,AJ$2,0)+(VLOOKUP($F527,'(참고)타워 스텟 가치'!$B$12:$L$16,AJ$2,0)*$E527)</f>
        <v>0</v>
      </c>
      <c r="AK527">
        <f>VLOOKUP($F527,'(참고)타워 스텟 가치'!$B$12:$L$16,AK$2,0)+(VLOOKUP($F527,'(참고)타워 스텟 가치'!$B$12:$L$16,AK$2,0)*$E527)</f>
        <v>0</v>
      </c>
      <c r="AL527">
        <f>VLOOKUP($F527,'(참고)타워 스텟 가치'!$B$12:$L$16,AL$2,0)+(VLOOKUP($F527,'(참고)타워 스텟 가치'!$B$12:$L$16,AL$2,0)*$E527)</f>
        <v>60.199999999999875</v>
      </c>
      <c r="AM527">
        <f>SUM('스테이지별 몬스터 스텟'!AD527*'(참고)타워 스텟 가치'!$Q$17,'스테이지별 몬스터 스텟'!AE527*'(참고)타워 스텟 가치'!$R$17,'스테이지별 몬스터 스텟'!AF527*'(참고)타워 스텟 가치'!$S$17,'스테이지별 몬스터 스텟'!AG527*'(참고)타워 스텟 가치'!$T$17,'스테이지별 몬스터 스텟'!AH527*'(참고)타워 스텟 가치'!$U$17,'스테이지별 몬스터 스텟'!AI527*'(참고)타워 스텟 가치'!$V$17,'스테이지별 몬스터 스텟'!AJ527*'(참고)타워 스텟 가치'!$W$17,'스테이지별 몬스터 스텟'!AK527*'(참고)타워 스텟 가치'!$X$17,'스테이지별 몬스터 스텟'!AL527*'(참고)타워 스텟 가치'!$Y$17)</f>
        <v>326551.67499999941</v>
      </c>
      <c r="AN527">
        <v>3</v>
      </c>
    </row>
    <row r="528" spans="3:40" x14ac:dyDescent="0.3">
      <c r="C528">
        <v>4</v>
      </c>
      <c r="D528">
        <f t="shared" ref="D528:D591" si="26">D523+1</f>
        <v>105</v>
      </c>
      <c r="E528" s="52">
        <f>VLOOKUP(D528,'스테이지별 난이도 설정'!B:C,2,0)</f>
        <v>41.999999999999915</v>
      </c>
      <c r="F528" t="str">
        <f t="shared" ref="F528:F591" si="27">F523</f>
        <v>유니크</v>
      </c>
      <c r="G528">
        <f t="shared" si="25"/>
        <v>6</v>
      </c>
      <c r="H528">
        <f>VLOOKUP($F528,'(참고)타워 스텟 가치'!$B$2:$L$6,H$2,0)+(VLOOKUP($F528,'(참고)타워 스텟 가치'!$B$2:$L$6,H$2,0)*$E528)</f>
        <v>1088.437499999998</v>
      </c>
      <c r="I528">
        <f>VLOOKUP($F528,'(참고)타워 스텟 가치'!$B$2:$L$6,I$2,0)+(VLOOKUP($F528,'(참고)타워 스텟 가치'!$B$2:$L$6,I$2,0)*$E528)</f>
        <v>217.68749999999957</v>
      </c>
      <c r="J528">
        <f>VLOOKUP($F528,'(참고)타워 스텟 가치'!$B$2:$L$6,J$2,0)+(VLOOKUP($F528,'(참고)타워 스텟 가치'!$B$2:$L$6,J$2,0)*$E528)</f>
        <v>214999.99999999956</v>
      </c>
      <c r="K528">
        <f>VLOOKUP($F528,'(참고)타워 스텟 가치'!$B$2:$L$6,K$2,0)+(VLOOKUP($F528,'(참고)타워 스텟 가치'!$B$2:$L$6,K$2,0)*$E528)</f>
        <v>4353.7499999999918</v>
      </c>
      <c r="L528">
        <f>VLOOKUP($F528,'(참고)타워 스텟 가치'!$B$2:$L$6,L$2,0)+(VLOOKUP($F528,'(참고)타워 스텟 가치'!$B$2:$L$6,L$2,0)*$E528)</f>
        <v>72.562499999999858</v>
      </c>
      <c r="M528">
        <f>VLOOKUP($F528,'(참고)타워 스텟 가치'!$B$2:$L$6,M$2,0)+(VLOOKUP($F528,'(참고)타워 스텟 가치'!$B$2:$L$6,M$2,0)*$E528)</f>
        <v>12.899999999999975</v>
      </c>
      <c r="N528">
        <f>VLOOKUP($F528,'(참고)타워 스텟 가치'!$B$2:$L$6,N$2,0)+(VLOOKUP($F528,'(참고)타워 스텟 가치'!$B$2:$L$6,N$2,0)*$E528)</f>
        <v>0</v>
      </c>
      <c r="O528">
        <f>VLOOKUP($F528,'(참고)타워 스텟 가치'!$B$2:$L$6,O$2,0)+(VLOOKUP($F528,'(참고)타워 스텟 가치'!$B$2:$L$6,O$2,0)*$E528)</f>
        <v>0</v>
      </c>
      <c r="P528">
        <f>VLOOKUP($F528,'(참고)타워 스텟 가치'!$B$2:$L$6,P$2,0)+(VLOOKUP($F528,'(참고)타워 스텟 가치'!$B$2:$L$6,P$2,0)*$E528)</f>
        <v>42.999999999999915</v>
      </c>
      <c r="Q528">
        <f>SUM('스테이지별 몬스터 스텟'!H528*'(참고)타워 스텟 가치'!$Q$17,'스테이지별 몬스터 스텟'!I528*'(참고)타워 스텟 가치'!$R$17,'스테이지별 몬스터 스텟'!J528*'(참고)타워 스텟 가치'!$S$17,'스테이지별 몬스터 스텟'!K528*'(참고)타워 스텟 가치'!$T$17,'스테이지별 몬스터 스텟'!L528*'(참고)타워 스텟 가치'!$U$17,'스테이지별 몬스터 스텟'!M528*'(참고)타워 스텟 가치'!$V$17,'스테이지별 몬스터 스텟'!N528*'(참고)타워 스텟 가치'!$W$17,'스테이지별 몬스터 스텟'!O528*'(참고)타워 스텟 가치'!$X$17,'스테이지별 몬스터 스텟'!P528*'(참고)타워 스텟 가치'!$Y$17)</f>
        <v>333954.93124999938</v>
      </c>
      <c r="R528">
        <v>1</v>
      </c>
      <c r="S528">
        <f>VLOOKUP($F528,'(참고)타워 스텟 가치'!$B$7:$L$11,S$2,0)+(VLOOKUP($F528,'(참고)타워 스텟 가치'!$B$7:$L$11,S$2,0)*$E528)</f>
        <v>362.81249999999926</v>
      </c>
      <c r="T528">
        <f>VLOOKUP($F528,'(참고)타워 스텟 가치'!$B$7:$L$11,T$2,0)+(VLOOKUP($F528,'(참고)타워 스텟 가치'!$B$7:$L$11,T$2,0)*$E528)</f>
        <v>653.06249999999875</v>
      </c>
      <c r="U528">
        <f>VLOOKUP($F528,'(참고)타워 스텟 가치'!$B$7:$L$11,U$2,0)+(VLOOKUP($F528,'(참고)타워 스텟 가치'!$B$7:$L$11,U$2,0)*$E528)</f>
        <v>214999.99999999956</v>
      </c>
      <c r="V528">
        <f>VLOOKUP($F528,'(참고)타워 스텟 가치'!$B$7:$L$11,V$2,0)+(VLOOKUP($F528,'(참고)타워 스텟 가치'!$B$7:$L$11,V$2,0)*$E528)</f>
        <v>4353.7499999999918</v>
      </c>
      <c r="W528">
        <f>VLOOKUP($F528,'(참고)타워 스텟 가치'!$B$7:$L$11,W$2,0)+(VLOOKUP($F528,'(참고)타워 스텟 가치'!$B$7:$L$11,W$2,0)*$E528)</f>
        <v>72.562499999999858</v>
      </c>
      <c r="X528">
        <f>VLOOKUP($F528,'(참고)타워 스텟 가치'!$B$7:$L$11,X$2,0)+(VLOOKUP($F528,'(참고)타워 스텟 가치'!$B$7:$L$11,X$2,0)*$E528)</f>
        <v>12.899999999999975</v>
      </c>
      <c r="Y528">
        <f>VLOOKUP($F528,'(참고)타워 스텟 가치'!$B$7:$L$11,Y$2,0)+(VLOOKUP($F528,'(참고)타워 스텟 가치'!$B$7:$L$11,Y$2,0)*$E528)</f>
        <v>0</v>
      </c>
      <c r="Z528">
        <f>VLOOKUP($F528,'(참고)타워 스텟 가치'!$B$7:$L$11,Z$2,0)+(VLOOKUP($F528,'(참고)타워 스텟 가치'!$B$7:$L$11,Z$2,0)*$E528)</f>
        <v>0</v>
      </c>
      <c r="AA528">
        <f>VLOOKUP($F528,'(참고)타워 스텟 가치'!$B$7:$L$11,AA$2,0)+(VLOOKUP($F528,'(참고)타워 스텟 가치'!$B$7:$L$11,AA$2,0)*$E528)</f>
        <v>42.999999999999915</v>
      </c>
      <c r="AB528">
        <f>SUM('스테이지별 몬스터 스텟'!S528*'(참고)타워 스텟 가치'!$Q$17,'스테이지별 몬스터 스텟'!T528*'(참고)타워 스텟 가치'!$R$17,'스테이지별 몬스터 스텟'!U528*'(참고)타워 스텟 가치'!$S$17,'스테이지별 몬스터 스텟'!V528*'(참고)타워 스텟 가치'!$T$17,'스테이지별 몬스터 스텟'!W528*'(참고)타워 스텟 가치'!$U$17,'스테이지별 몬스터 스텟'!X528*'(참고)타워 스텟 가치'!$V$17,'스테이지별 몬스터 스텟'!Y528*'(참고)타워 스텟 가치'!$W$17,'스테이지별 몬스터 스텟'!Z528*'(참고)타워 스텟 가치'!$X$17,'스테이지별 몬스터 스텟'!AA528*'(참고)타워 스텟 가치'!$Y$17)</f>
        <v>333156.74374999938</v>
      </c>
      <c r="AC528">
        <v>2</v>
      </c>
      <c r="AD528">
        <f>VLOOKUP($F528,'(참고)타워 스텟 가치'!$B$12:$L$16,AD$2,0)+(VLOOKUP($F528,'(참고)타워 스텟 가치'!$B$12:$L$16,AD$2,0)*$E528)</f>
        <v>362.81249999999926</v>
      </c>
      <c r="AE528">
        <f>VLOOKUP($F528,'(참고)타워 스텟 가치'!$B$12:$L$16,AE$2,0)+(VLOOKUP($F528,'(참고)타워 스텟 가치'!$B$12:$L$16,AE$2,0)*$E528)</f>
        <v>435.37499999999915</v>
      </c>
      <c r="AF528">
        <f>VLOOKUP($F528,'(참고)타워 스텟 가치'!$B$12:$L$16,AF$2,0)+(VLOOKUP($F528,'(참고)타워 스텟 가치'!$B$12:$L$16,AF$2,0)*$E528)</f>
        <v>214999.99999999956</v>
      </c>
      <c r="AG528">
        <f>VLOOKUP($F528,'(참고)타워 스텟 가치'!$B$12:$L$16,AG$2,0)+(VLOOKUP($F528,'(참고)타워 스텟 가치'!$B$12:$L$16,AG$2,0)*$E528)</f>
        <v>2176.8749999999959</v>
      </c>
      <c r="AH528">
        <f>VLOOKUP($F528,'(참고)타워 스텟 가치'!$B$12:$L$16,AH$2,0)+(VLOOKUP($F528,'(참고)타워 스텟 가치'!$B$12:$L$16,AH$2,0)*$E528)</f>
        <v>72.562499999999858</v>
      </c>
      <c r="AI528">
        <f>VLOOKUP($F528,'(참고)타워 스텟 가치'!$B$12:$L$16,AI$2,0)+(VLOOKUP($F528,'(참고)타워 스텟 가치'!$B$12:$L$16,AI$2,0)*$E528)</f>
        <v>12.899999999999975</v>
      </c>
      <c r="AJ528">
        <f>VLOOKUP($F528,'(참고)타워 스텟 가치'!$B$12:$L$16,AJ$2,0)+(VLOOKUP($F528,'(참고)타워 스텟 가치'!$B$12:$L$16,AJ$2,0)*$E528)</f>
        <v>0</v>
      </c>
      <c r="AK528">
        <f>VLOOKUP($F528,'(참고)타워 스텟 가치'!$B$12:$L$16,AK$2,0)+(VLOOKUP($F528,'(참고)타워 스텟 가치'!$B$12:$L$16,AK$2,0)*$E528)</f>
        <v>0</v>
      </c>
      <c r="AL528">
        <f>VLOOKUP($F528,'(참고)타워 스텟 가치'!$B$12:$L$16,AL$2,0)+(VLOOKUP($F528,'(참고)타워 스텟 가치'!$B$12:$L$16,AL$2,0)*$E528)</f>
        <v>85.999999999999829</v>
      </c>
      <c r="AM528">
        <f>SUM('스테이지별 몬스터 스텟'!AD528*'(참고)타워 스텟 가치'!$Q$17,'스테이지별 몬스터 스텟'!AE528*'(참고)타워 스텟 가치'!$R$17,'스테이지별 몬스터 스텟'!AF528*'(참고)타워 스텟 가치'!$S$17,'스테이지별 몬스터 스텟'!AG528*'(참고)타워 스텟 가치'!$T$17,'스테이지별 몬스터 스텟'!AH528*'(참고)타워 스텟 가치'!$U$17,'스테이지별 몬스터 스텟'!AI528*'(참고)타워 스텟 가치'!$V$17,'스테이지별 몬스터 스텟'!AJ528*'(참고)타워 스텟 가치'!$W$17,'스테이지별 몬스터 스텟'!AK528*'(참고)타워 스텟 가치'!$X$17,'스테이지별 몬스터 스텟'!AL528*'(참고)타워 스텟 가치'!$Y$17)</f>
        <v>328562.46249999938</v>
      </c>
      <c r="AN528">
        <v>3</v>
      </c>
    </row>
    <row r="529" spans="3:40" x14ac:dyDescent="0.3">
      <c r="C529">
        <v>5</v>
      </c>
      <c r="D529">
        <f t="shared" si="26"/>
        <v>105</v>
      </c>
      <c r="E529" s="52">
        <f>VLOOKUP(D529,'스테이지별 난이도 설정'!B:C,2,0)</f>
        <v>41.999999999999915</v>
      </c>
      <c r="F529" t="str">
        <f t="shared" si="27"/>
        <v>스페셜</v>
      </c>
      <c r="G529">
        <f t="shared" si="25"/>
        <v>6</v>
      </c>
      <c r="H529">
        <f>VLOOKUP($F529,'(참고)타워 스텟 가치'!$B$2:$L$6,H$2,0)+(VLOOKUP($F529,'(참고)타워 스텟 가치'!$B$2:$L$6,H$2,0)*$E529)</f>
        <v>1632.6562499999968</v>
      </c>
      <c r="I529">
        <f>VLOOKUP($F529,'(참고)타워 스텟 가치'!$B$2:$L$6,I$2,0)+(VLOOKUP($F529,'(참고)타워 스텟 가치'!$B$2:$L$6,I$2,0)*$E529)</f>
        <v>326.53124999999937</v>
      </c>
      <c r="J529">
        <f>VLOOKUP($F529,'(참고)타워 스텟 가치'!$B$2:$L$6,J$2,0)+(VLOOKUP($F529,'(참고)타워 스텟 가치'!$B$2:$L$6,J$2,0)*$E529)</f>
        <v>214999.99999999956</v>
      </c>
      <c r="K529">
        <f>VLOOKUP($F529,'(참고)타워 스텟 가치'!$B$2:$L$6,K$2,0)+(VLOOKUP($F529,'(참고)타워 스텟 가치'!$B$2:$L$6,K$2,0)*$E529)</f>
        <v>6530.6249999999873</v>
      </c>
      <c r="L529">
        <f>VLOOKUP($F529,'(참고)타워 스텟 가치'!$B$2:$L$6,L$2,0)+(VLOOKUP($F529,'(참고)타워 스텟 가치'!$B$2:$L$6,L$2,0)*$E529)</f>
        <v>108.84374999999979</v>
      </c>
      <c r="M529">
        <f>VLOOKUP($F529,'(참고)타워 스텟 가치'!$B$2:$L$6,M$2,0)+(VLOOKUP($F529,'(참고)타워 스텟 가치'!$B$2:$L$6,M$2,0)*$E529)</f>
        <v>12.899999999999975</v>
      </c>
      <c r="N529">
        <f>VLOOKUP($F529,'(참고)타워 스텟 가치'!$B$2:$L$6,N$2,0)+(VLOOKUP($F529,'(참고)타워 스텟 가치'!$B$2:$L$6,N$2,0)*$E529)</f>
        <v>0</v>
      </c>
      <c r="O529">
        <f>VLOOKUP($F529,'(참고)타워 스텟 가치'!$B$2:$L$6,O$2,0)+(VLOOKUP($F529,'(참고)타워 스텟 가치'!$B$2:$L$6,O$2,0)*$E529)</f>
        <v>0</v>
      </c>
      <c r="P529">
        <f>VLOOKUP($F529,'(참고)타워 스텟 가치'!$B$2:$L$6,P$2,0)+(VLOOKUP($F529,'(참고)타워 스텟 가치'!$B$2:$L$6,P$2,0)*$E529)</f>
        <v>42.999999999999915</v>
      </c>
      <c r="Q529">
        <f>SUM('스테이지별 몬스터 스텟'!H529*'(참고)타워 스텟 가치'!$Q$17,'스테이지별 몬스터 스텟'!I529*'(참고)타워 스텟 가치'!$R$17,'스테이지별 몬스터 스텟'!J529*'(참고)타워 스텟 가치'!$S$17,'스테이지별 몬스터 스텟'!K529*'(참고)타워 스텟 가치'!$T$17,'스테이지별 몬스터 스텟'!L529*'(참고)타워 스텟 가치'!$U$17,'스테이지별 몬스터 스텟'!M529*'(참고)타워 스텟 가치'!$V$17,'스테이지별 몬스터 스텟'!N529*'(참고)타워 스텟 가치'!$W$17,'스테이지별 몬스터 스텟'!O529*'(참고)타워 스텟 가치'!$X$17,'스테이지별 몬스터 스텟'!P529*'(참고)타워 스텟 가치'!$Y$17)</f>
        <v>339632.94687499938</v>
      </c>
      <c r="R529">
        <v>1</v>
      </c>
      <c r="S529">
        <f>VLOOKUP($F529,'(참고)타워 스텟 가치'!$B$7:$L$11,S$2,0)+(VLOOKUP($F529,'(참고)타워 스텟 가치'!$B$7:$L$11,S$2,0)*$E529)</f>
        <v>544.21874999999898</v>
      </c>
      <c r="T529">
        <f>VLOOKUP($F529,'(참고)타워 스텟 가치'!$B$7:$L$11,T$2,0)+(VLOOKUP($F529,'(참고)타워 스텟 가치'!$B$7:$L$11,T$2,0)*$E529)</f>
        <v>979.59374999999807</v>
      </c>
      <c r="U529">
        <f>VLOOKUP($F529,'(참고)타워 스텟 가치'!$B$7:$L$11,U$2,0)+(VLOOKUP($F529,'(참고)타워 스텟 가치'!$B$7:$L$11,U$2,0)*$E529)</f>
        <v>214999.99999999956</v>
      </c>
      <c r="V529">
        <f>VLOOKUP($F529,'(참고)타워 스텟 가치'!$B$7:$L$11,V$2,0)+(VLOOKUP($F529,'(참고)타워 스텟 가치'!$B$7:$L$11,V$2,0)*$E529)</f>
        <v>6530.6249999999873</v>
      </c>
      <c r="W529">
        <f>VLOOKUP($F529,'(참고)타워 스텟 가치'!$B$7:$L$11,W$2,0)+(VLOOKUP($F529,'(참고)타워 스텟 가치'!$B$7:$L$11,W$2,0)*$E529)</f>
        <v>108.84374999999979</v>
      </c>
      <c r="X529">
        <f>VLOOKUP($F529,'(참고)타워 스텟 가치'!$B$7:$L$11,X$2,0)+(VLOOKUP($F529,'(참고)타워 스텟 가치'!$B$7:$L$11,X$2,0)*$E529)</f>
        <v>12.899999999999975</v>
      </c>
      <c r="Y529">
        <f>VLOOKUP($F529,'(참고)타워 스텟 가치'!$B$7:$L$11,Y$2,0)+(VLOOKUP($F529,'(참고)타워 스텟 가치'!$B$7:$L$11,Y$2,0)*$E529)</f>
        <v>0</v>
      </c>
      <c r="Z529">
        <f>VLOOKUP($F529,'(참고)타워 스텟 가치'!$B$7:$L$11,Z$2,0)+(VLOOKUP($F529,'(참고)타워 스텟 가치'!$B$7:$L$11,Z$2,0)*$E529)</f>
        <v>0</v>
      </c>
      <c r="AA529">
        <f>VLOOKUP($F529,'(참고)타워 스텟 가치'!$B$7:$L$11,AA$2,0)+(VLOOKUP($F529,'(참고)타워 스텟 가치'!$B$7:$L$11,AA$2,0)*$E529)</f>
        <v>42.999999999999915</v>
      </c>
      <c r="AB529">
        <f>SUM('스테이지별 몬스터 스텟'!S529*'(참고)타워 스텟 가치'!$Q$17,'스테이지별 몬스터 스텟'!T529*'(참고)타워 스텟 가치'!$R$17,'스테이지별 몬스터 스텟'!U529*'(참고)타워 스텟 가치'!$S$17,'스테이지별 몬스터 스텟'!V529*'(참고)타워 스텟 가치'!$T$17,'스테이지별 몬스터 스텟'!W529*'(참고)타워 스텟 가치'!$U$17,'스테이지별 몬스터 스텟'!X529*'(참고)타워 스텟 가치'!$V$17,'스테이지별 몬스터 스텟'!Y529*'(참고)타워 스텟 가치'!$W$17,'스테이지별 몬스터 스텟'!Z529*'(참고)타워 스텟 가치'!$X$17,'스테이지별 몬스터 스텟'!AA529*'(참고)타워 스텟 가치'!$Y$17)</f>
        <v>338435.66562499938</v>
      </c>
      <c r="AC529">
        <v>2</v>
      </c>
      <c r="AD529">
        <f>VLOOKUP($F529,'(참고)타워 스텟 가치'!$B$12:$L$16,AD$2,0)+(VLOOKUP($F529,'(참고)타워 스텟 가치'!$B$12:$L$16,AD$2,0)*$E529)</f>
        <v>544.21874999999898</v>
      </c>
      <c r="AE529">
        <f>VLOOKUP($F529,'(참고)타워 스텟 가치'!$B$12:$L$16,AE$2,0)+(VLOOKUP($F529,'(참고)타워 스텟 가치'!$B$12:$L$16,AE$2,0)*$E529)</f>
        <v>653.06249999999875</v>
      </c>
      <c r="AF529">
        <f>VLOOKUP($F529,'(참고)타워 스텟 가치'!$B$12:$L$16,AF$2,0)+(VLOOKUP($F529,'(참고)타워 스텟 가치'!$B$12:$L$16,AF$2,0)*$E529)</f>
        <v>214999.99999999956</v>
      </c>
      <c r="AG529">
        <f>VLOOKUP($F529,'(참고)타워 스텟 가치'!$B$12:$L$16,AG$2,0)+(VLOOKUP($F529,'(참고)타워 스텟 가치'!$B$12:$L$16,AG$2,0)*$E529)</f>
        <v>3265.3124999999936</v>
      </c>
      <c r="AH529">
        <f>VLOOKUP($F529,'(참고)타워 스텟 가치'!$B$12:$L$16,AH$2,0)+(VLOOKUP($F529,'(참고)타워 스텟 가치'!$B$12:$L$16,AH$2,0)*$E529)</f>
        <v>108.84374999999979</v>
      </c>
      <c r="AI529">
        <f>VLOOKUP($F529,'(참고)타워 스텟 가치'!$B$12:$L$16,AI$2,0)+(VLOOKUP($F529,'(참고)타워 스텟 가치'!$B$12:$L$16,AI$2,0)*$E529)</f>
        <v>12.899999999999975</v>
      </c>
      <c r="AJ529">
        <f>VLOOKUP($F529,'(참고)타워 스텟 가치'!$B$12:$L$16,AJ$2,0)+(VLOOKUP($F529,'(참고)타워 스텟 가치'!$B$12:$L$16,AJ$2,0)*$E529)</f>
        <v>0</v>
      </c>
      <c r="AK529">
        <f>VLOOKUP($F529,'(참고)타워 스텟 가치'!$B$12:$L$16,AK$2,0)+(VLOOKUP($F529,'(참고)타워 스텟 가치'!$B$12:$L$16,AK$2,0)*$E529)</f>
        <v>0</v>
      </c>
      <c r="AL529">
        <f>VLOOKUP($F529,'(참고)타워 스텟 가치'!$B$12:$L$16,AL$2,0)+(VLOOKUP($F529,'(참고)타워 스텟 가치'!$B$12:$L$16,AL$2,0)*$E529)</f>
        <v>85.999999999999829</v>
      </c>
      <c r="AM529">
        <f>SUM('스테이지별 몬스터 스텟'!AD529*'(참고)타워 스텟 가치'!$Q$17,'스테이지별 몬스터 스텟'!AE529*'(참고)타워 스텟 가치'!$R$17,'스테이지별 몬스터 스텟'!AF529*'(참고)타워 스텟 가치'!$S$17,'스테이지별 몬스터 스텟'!AG529*'(참고)타워 스텟 가치'!$T$17,'스테이지별 몬스터 스텟'!AH529*'(참고)타워 스텟 가치'!$U$17,'스테이지별 몬스터 스텟'!AI529*'(참고)타워 스텟 가치'!$V$17,'스테이지별 몬스터 스텟'!AJ529*'(참고)타워 스텟 가치'!$W$17,'스테이지별 몬스터 스텟'!AK529*'(참고)타워 스텟 가치'!$X$17,'스테이지별 몬스터 스텟'!AL529*'(참고)타워 스텟 가치'!$Y$17)</f>
        <v>331501.24374999938</v>
      </c>
      <c r="AN529">
        <v>3</v>
      </c>
    </row>
    <row r="530" spans="3:40" x14ac:dyDescent="0.3">
      <c r="C530">
        <v>1</v>
      </c>
      <c r="D530">
        <f t="shared" si="26"/>
        <v>106</v>
      </c>
      <c r="E530" s="52">
        <f>VLOOKUP(D530,'스테이지별 난이도 설정'!B:C,2,0)</f>
        <v>42.399999999999913</v>
      </c>
      <c r="F530" t="str">
        <f t="shared" si="27"/>
        <v>일반</v>
      </c>
      <c r="G530">
        <f t="shared" si="25"/>
        <v>6</v>
      </c>
      <c r="H530">
        <f>VLOOKUP($F530,'(참고)타워 스텟 가치'!$B$2:$L$6,H$2,0)+(VLOOKUP($F530,'(참고)타워 스텟 가치'!$B$2:$L$6,H$2,0)*$E530)</f>
        <v>325.49999999999937</v>
      </c>
      <c r="I530">
        <f>VLOOKUP($F530,'(참고)타워 스텟 가치'!$B$2:$L$6,I$2,0)+(VLOOKUP($F530,'(참고)타워 스텟 가치'!$B$2:$L$6,I$2,0)*$E530)</f>
        <v>65.099999999999866</v>
      </c>
      <c r="J530">
        <f>VLOOKUP($F530,'(참고)타워 스텟 가치'!$B$2:$L$6,J$2,0)+(VLOOKUP($F530,'(참고)타워 스텟 가치'!$B$2:$L$6,J$2,0)*$E530)</f>
        <v>216999.99999999956</v>
      </c>
      <c r="K530">
        <f>VLOOKUP($F530,'(참고)타워 스텟 가치'!$B$2:$L$6,K$2,0)+(VLOOKUP($F530,'(참고)타워 스텟 가치'!$B$2:$L$6,K$2,0)*$E530)</f>
        <v>1301.9999999999975</v>
      </c>
      <c r="L530">
        <f>VLOOKUP($F530,'(참고)타워 스텟 가치'!$B$2:$L$6,L$2,0)+(VLOOKUP($F530,'(참고)타워 스텟 가치'!$B$2:$L$6,L$2,0)*$E530)</f>
        <v>21.699999999999957</v>
      </c>
      <c r="M530">
        <f>VLOOKUP($F530,'(참고)타워 스텟 가치'!$B$2:$L$6,M$2,0)+(VLOOKUP($F530,'(참고)타워 스텟 가치'!$B$2:$L$6,M$2,0)*$E530)</f>
        <v>13.019999999999975</v>
      </c>
      <c r="N530">
        <f>VLOOKUP($F530,'(참고)타워 스텟 가치'!$B$2:$L$6,N$2,0)+(VLOOKUP($F530,'(참고)타워 스텟 가치'!$B$2:$L$6,N$2,0)*$E530)</f>
        <v>0</v>
      </c>
      <c r="O530">
        <f>VLOOKUP($F530,'(참고)타워 스텟 가치'!$B$2:$L$6,O$2,0)+(VLOOKUP($F530,'(참고)타워 스텟 가치'!$B$2:$L$6,O$2,0)*$E530)</f>
        <v>0</v>
      </c>
      <c r="P530">
        <f>VLOOKUP($F530,'(참고)타워 스텟 가치'!$B$2:$L$6,P$2,0)+(VLOOKUP($F530,'(참고)타워 스텟 가치'!$B$2:$L$6,P$2,0)*$E530)</f>
        <v>30.379999999999935</v>
      </c>
      <c r="Q530">
        <f>SUM('스테이지별 몬스터 스텟'!H530*'(참고)타워 스텟 가치'!$Q$17,'스테이지별 몬스터 스텟'!I530*'(참고)타워 스텟 가치'!$R$17,'스테이지별 몬스터 스텟'!J530*'(참고)타워 스텟 가치'!$S$17,'스테이지별 몬스터 스텟'!K530*'(참고)타워 스텟 가치'!$T$17,'스테이지별 몬스터 스텟'!L530*'(참고)타워 스텟 가치'!$U$17,'스테이지별 몬스터 스텟'!M530*'(참고)타워 스텟 가치'!$V$17,'스테이지별 몬스터 스텟'!N530*'(참고)타워 스텟 가치'!$W$17,'스테이지별 몬스터 스텟'!O530*'(참고)타워 스텟 가치'!$X$17,'스테이지별 몬스터 스텟'!P530*'(참고)타워 스텟 가치'!$Y$17)</f>
        <v>328969.82999999943</v>
      </c>
      <c r="R530">
        <v>1</v>
      </c>
      <c r="S530">
        <f>VLOOKUP($F530,'(참고)타워 스텟 가치'!$B$7:$L$11,S$2,0)+(VLOOKUP($F530,'(참고)타워 스텟 가치'!$B$7:$L$11,S$2,0)*$E530)</f>
        <v>108.49999999999979</v>
      </c>
      <c r="T530">
        <f>VLOOKUP($F530,'(참고)타워 스텟 가치'!$B$7:$L$11,T$2,0)+(VLOOKUP($F530,'(참고)타워 스텟 가치'!$B$7:$L$11,T$2,0)*$E530)</f>
        <v>195.29999999999961</v>
      </c>
      <c r="U530">
        <f>VLOOKUP($F530,'(참고)타워 스텟 가치'!$B$7:$L$11,U$2,0)+(VLOOKUP($F530,'(참고)타워 스텟 가치'!$B$7:$L$11,U$2,0)*$E530)</f>
        <v>216999.99999999956</v>
      </c>
      <c r="V530">
        <f>VLOOKUP($F530,'(참고)타워 스텟 가치'!$B$7:$L$11,V$2,0)+(VLOOKUP($F530,'(참고)타워 스텟 가치'!$B$7:$L$11,V$2,0)*$E530)</f>
        <v>1301.9999999999975</v>
      </c>
      <c r="W530">
        <f>VLOOKUP($F530,'(참고)타워 스텟 가치'!$B$7:$L$11,W$2,0)+(VLOOKUP($F530,'(참고)타워 스텟 가치'!$B$7:$L$11,W$2,0)*$E530)</f>
        <v>21.699999999999957</v>
      </c>
      <c r="X530">
        <f>VLOOKUP($F530,'(참고)타워 스텟 가치'!$B$7:$L$11,X$2,0)+(VLOOKUP($F530,'(참고)타워 스텟 가치'!$B$7:$L$11,X$2,0)*$E530)</f>
        <v>13.019999999999975</v>
      </c>
      <c r="Y530">
        <f>VLOOKUP($F530,'(참고)타워 스텟 가치'!$B$7:$L$11,Y$2,0)+(VLOOKUP($F530,'(참고)타워 스텟 가치'!$B$7:$L$11,Y$2,0)*$E530)</f>
        <v>0</v>
      </c>
      <c r="Z530">
        <f>VLOOKUP($F530,'(참고)타워 스텟 가치'!$B$7:$L$11,Z$2,0)+(VLOOKUP($F530,'(참고)타워 스텟 가치'!$B$7:$L$11,Z$2,0)*$E530)</f>
        <v>0</v>
      </c>
      <c r="AA530">
        <f>VLOOKUP($F530,'(참고)타워 스텟 가치'!$B$7:$L$11,AA$2,0)+(VLOOKUP($F530,'(참고)타워 스텟 가치'!$B$7:$L$11,AA$2,0)*$E530)</f>
        <v>30.379999999999935</v>
      </c>
      <c r="AB530">
        <f>SUM('스테이지별 몬스터 스텟'!S530*'(참고)타워 스텟 가치'!$Q$17,'스테이지별 몬스터 스텟'!T530*'(참고)타워 스텟 가치'!$R$17,'스테이지별 몬스터 스텟'!U530*'(참고)타워 스텟 가치'!$S$17,'스테이지별 몬스터 스텟'!V530*'(참고)타워 스텟 가치'!$T$17,'스테이지별 몬스터 스텟'!W530*'(참고)타워 스텟 가치'!$U$17,'스테이지별 몬스터 스텟'!X530*'(참고)타워 스텟 가치'!$V$17,'스테이지별 몬스터 스텟'!Y530*'(참고)타워 스텟 가치'!$W$17,'스테이지별 몬스터 스텟'!Z530*'(참고)타워 스텟 가치'!$X$17,'스테이지별 몬스터 스텟'!AA530*'(참고)타워 스텟 가치'!$Y$17)</f>
        <v>328731.12999999942</v>
      </c>
      <c r="AC530">
        <v>2</v>
      </c>
      <c r="AD530">
        <f>VLOOKUP($F530,'(참고)타워 스텟 가치'!$B$12:$L$16,AD$2,0)+(VLOOKUP($F530,'(참고)타워 스텟 가치'!$B$12:$L$16,AD$2,0)*$E530)</f>
        <v>108.49999999999979</v>
      </c>
      <c r="AE530">
        <f>VLOOKUP($F530,'(참고)타워 스텟 가치'!$B$12:$L$16,AE$2,0)+(VLOOKUP($F530,'(참고)타워 스텟 가치'!$B$12:$L$16,AE$2,0)*$E530)</f>
        <v>130.19999999999973</v>
      </c>
      <c r="AF530">
        <f>VLOOKUP($F530,'(참고)타워 스텟 가치'!$B$12:$L$16,AF$2,0)+(VLOOKUP($F530,'(참고)타워 스텟 가치'!$B$12:$L$16,AF$2,0)*$E530)</f>
        <v>216999.99999999956</v>
      </c>
      <c r="AG530">
        <f>VLOOKUP($F530,'(참고)타워 스텟 가치'!$B$12:$L$16,AG$2,0)+(VLOOKUP($F530,'(참고)타워 스텟 가치'!$B$12:$L$16,AG$2,0)*$E530)</f>
        <v>650.99999999999875</v>
      </c>
      <c r="AH530">
        <f>VLOOKUP($F530,'(참고)타워 스텟 가치'!$B$12:$L$16,AH$2,0)+(VLOOKUP($F530,'(참고)타워 스텟 가치'!$B$12:$L$16,AH$2,0)*$E530)</f>
        <v>21.699999999999957</v>
      </c>
      <c r="AI530">
        <f>VLOOKUP($F530,'(참고)타워 스텟 가치'!$B$12:$L$16,AI$2,0)+(VLOOKUP($F530,'(참고)타워 스텟 가치'!$B$12:$L$16,AI$2,0)*$E530)</f>
        <v>13.019999999999975</v>
      </c>
      <c r="AJ530">
        <f>VLOOKUP($F530,'(참고)타워 스텟 가치'!$B$12:$L$16,AJ$2,0)+(VLOOKUP($F530,'(참고)타워 스텟 가치'!$B$12:$L$16,AJ$2,0)*$E530)</f>
        <v>0</v>
      </c>
      <c r="AK530">
        <f>VLOOKUP($F530,'(참고)타워 스텟 가치'!$B$12:$L$16,AK$2,0)+(VLOOKUP($F530,'(참고)타워 스텟 가치'!$B$12:$L$16,AK$2,0)*$E530)</f>
        <v>0</v>
      </c>
      <c r="AL530">
        <f>VLOOKUP($F530,'(참고)타워 스텟 가치'!$B$12:$L$16,AL$2,0)+(VLOOKUP($F530,'(참고)타워 스텟 가치'!$B$12:$L$16,AL$2,0)*$E530)</f>
        <v>60.75999999999987</v>
      </c>
      <c r="AM530">
        <f>SUM('스테이지별 몬스터 스텟'!AD530*'(참고)타워 스텟 가치'!$Q$17,'스테이지별 몬스터 스텟'!AE530*'(참고)타워 스텟 가치'!$R$17,'스테이지별 몬스터 스텟'!AF530*'(참고)타워 스텟 가치'!$S$17,'스테이지별 몬스터 스텟'!AG530*'(참고)타워 스텟 가치'!$T$17,'스테이지별 몬스터 스텟'!AH530*'(참고)타워 스텟 가치'!$U$17,'스테이지별 몬스터 스텟'!AI530*'(참고)타워 스텟 가치'!$V$17,'스테이지별 몬스터 스텟'!AJ530*'(참고)타워 스텟 가치'!$W$17,'스테이지별 몬스터 스텟'!AK530*'(참고)타워 스텟 가치'!$X$17,'스테이지별 몬스터 스텟'!AL530*'(참고)타워 스텟 가치'!$Y$17)</f>
        <v>327392.23999999941</v>
      </c>
      <c r="AN530">
        <v>3</v>
      </c>
    </row>
    <row r="531" spans="3:40" x14ac:dyDescent="0.3">
      <c r="C531">
        <v>2</v>
      </c>
      <c r="D531">
        <f t="shared" si="26"/>
        <v>106</v>
      </c>
      <c r="E531" s="52">
        <f>VLOOKUP(D531,'스테이지별 난이도 설정'!B:C,2,0)</f>
        <v>42.399999999999913</v>
      </c>
      <c r="F531" t="str">
        <f t="shared" si="27"/>
        <v>레어</v>
      </c>
      <c r="G531">
        <f t="shared" si="25"/>
        <v>6</v>
      </c>
      <c r="H531">
        <f>VLOOKUP($F531,'(참고)타워 스텟 가치'!$B$2:$L$6,H$2,0)+(VLOOKUP($F531,'(참고)타워 스텟 가치'!$B$2:$L$6,H$2,0)*$E531)</f>
        <v>488.24999999999903</v>
      </c>
      <c r="I531">
        <f>VLOOKUP($F531,'(참고)타워 스텟 가치'!$B$2:$L$6,I$2,0)+(VLOOKUP($F531,'(참고)타워 스텟 가치'!$B$2:$L$6,I$2,0)*$E531)</f>
        <v>97.649999999999807</v>
      </c>
      <c r="J531">
        <f>VLOOKUP($F531,'(참고)타워 스텟 가치'!$B$2:$L$6,J$2,0)+(VLOOKUP($F531,'(참고)타워 스텟 가치'!$B$2:$L$6,J$2,0)*$E531)</f>
        <v>216999.99999999956</v>
      </c>
      <c r="K531">
        <f>VLOOKUP($F531,'(참고)타워 스텟 가치'!$B$2:$L$6,K$2,0)+(VLOOKUP($F531,'(참고)타워 스텟 가치'!$B$2:$L$6,K$2,0)*$E531)</f>
        <v>1952.9999999999961</v>
      </c>
      <c r="L531">
        <f>VLOOKUP($F531,'(참고)타워 스텟 가치'!$B$2:$L$6,L$2,0)+(VLOOKUP($F531,'(참고)타워 스텟 가치'!$B$2:$L$6,L$2,0)*$E531)</f>
        <v>32.549999999999933</v>
      </c>
      <c r="M531">
        <f>VLOOKUP($F531,'(참고)타워 스텟 가치'!$B$2:$L$6,M$2,0)+(VLOOKUP($F531,'(참고)타워 스텟 가치'!$B$2:$L$6,M$2,0)*$E531)</f>
        <v>13.019999999999975</v>
      </c>
      <c r="N531">
        <f>VLOOKUP($F531,'(참고)타워 스텟 가치'!$B$2:$L$6,N$2,0)+(VLOOKUP($F531,'(참고)타워 스텟 가치'!$B$2:$L$6,N$2,0)*$E531)</f>
        <v>0</v>
      </c>
      <c r="O531">
        <f>VLOOKUP($F531,'(참고)타워 스텟 가치'!$B$2:$L$6,O$2,0)+(VLOOKUP($F531,'(참고)타워 스텟 가치'!$B$2:$L$6,O$2,0)*$E531)</f>
        <v>0</v>
      </c>
      <c r="P531">
        <f>VLOOKUP($F531,'(참고)타워 스텟 가치'!$B$2:$L$6,P$2,0)+(VLOOKUP($F531,'(참고)타워 스텟 가치'!$B$2:$L$6,P$2,0)*$E531)</f>
        <v>30.379999999999935</v>
      </c>
      <c r="Q531">
        <f>SUM('스테이지별 몬스터 스텟'!H531*'(참고)타워 스텟 가치'!$Q$17,'스테이지별 몬스터 스텟'!I531*'(참고)타워 스텟 가치'!$R$17,'스테이지별 몬스터 스텟'!J531*'(참고)타워 스텟 가치'!$S$17,'스테이지별 몬스터 스텟'!K531*'(참고)타워 스텟 가치'!$T$17,'스테이지별 몬스터 스텟'!L531*'(참고)타워 스텟 가치'!$U$17,'스테이지별 몬스터 스텟'!M531*'(참고)타워 스텟 가치'!$V$17,'스테이지별 몬스터 스텟'!N531*'(참고)타워 스텟 가치'!$W$17,'스테이지별 몬스터 스텟'!O531*'(참고)타워 스텟 가치'!$X$17,'스테이지별 몬스터 스텟'!P531*'(참고)타워 스텟 가치'!$Y$17)</f>
        <v>330667.85499999934</v>
      </c>
      <c r="R531">
        <v>1</v>
      </c>
      <c r="S531">
        <f>VLOOKUP($F531,'(참고)타워 스텟 가치'!$B$7:$L$11,S$2,0)+(VLOOKUP($F531,'(참고)타워 스텟 가치'!$B$7:$L$11,S$2,0)*$E531)</f>
        <v>162.74999999999969</v>
      </c>
      <c r="T531">
        <f>VLOOKUP($F531,'(참고)타워 스텟 가치'!$B$7:$L$11,T$2,0)+(VLOOKUP($F531,'(참고)타워 스텟 가치'!$B$7:$L$11,T$2,0)*$E531)</f>
        <v>292.94999999999942</v>
      </c>
      <c r="U531">
        <f>VLOOKUP($F531,'(참고)타워 스텟 가치'!$B$7:$L$11,U$2,0)+(VLOOKUP($F531,'(참고)타워 스텟 가치'!$B$7:$L$11,U$2,0)*$E531)</f>
        <v>216999.99999999956</v>
      </c>
      <c r="V531">
        <f>VLOOKUP($F531,'(참고)타워 스텟 가치'!$B$7:$L$11,V$2,0)+(VLOOKUP($F531,'(참고)타워 스텟 가치'!$B$7:$L$11,V$2,0)*$E531)</f>
        <v>1952.9999999999961</v>
      </c>
      <c r="W531">
        <f>VLOOKUP($F531,'(참고)타워 스텟 가치'!$B$7:$L$11,W$2,0)+(VLOOKUP($F531,'(참고)타워 스텟 가치'!$B$7:$L$11,W$2,0)*$E531)</f>
        <v>32.549999999999933</v>
      </c>
      <c r="X531">
        <f>VLOOKUP($F531,'(참고)타워 스텟 가치'!$B$7:$L$11,X$2,0)+(VLOOKUP($F531,'(참고)타워 스텟 가치'!$B$7:$L$11,X$2,0)*$E531)</f>
        <v>13.019999999999975</v>
      </c>
      <c r="Y531">
        <f>VLOOKUP($F531,'(참고)타워 스텟 가치'!$B$7:$L$11,Y$2,0)+(VLOOKUP($F531,'(참고)타워 스텟 가치'!$B$7:$L$11,Y$2,0)*$E531)</f>
        <v>0</v>
      </c>
      <c r="Z531">
        <f>VLOOKUP($F531,'(참고)타워 스텟 가치'!$B$7:$L$11,Z$2,0)+(VLOOKUP($F531,'(참고)타워 스텟 가치'!$B$7:$L$11,Z$2,0)*$E531)</f>
        <v>0</v>
      </c>
      <c r="AA531">
        <f>VLOOKUP($F531,'(참고)타워 스텟 가치'!$B$7:$L$11,AA$2,0)+(VLOOKUP($F531,'(참고)타워 스텟 가치'!$B$7:$L$11,AA$2,0)*$E531)</f>
        <v>30.379999999999935</v>
      </c>
      <c r="AB531">
        <f>SUM('스테이지별 몬스터 스텟'!S531*'(참고)타워 스텟 가치'!$Q$17,'스테이지별 몬스터 스텟'!T531*'(참고)타워 스텟 가치'!$R$17,'스테이지별 몬스터 스텟'!U531*'(참고)타워 스텟 가치'!$S$17,'스테이지별 몬스터 스텟'!V531*'(참고)타워 스텟 가치'!$T$17,'스테이지별 몬스터 스텟'!W531*'(참고)타워 스텟 가치'!$U$17,'스테이지별 몬스터 스텟'!X531*'(참고)타워 스텟 가치'!$V$17,'스테이지별 몬스터 스텟'!Y531*'(참고)타워 스텟 가치'!$W$17,'스테이지별 몬스터 스텟'!Z531*'(참고)타워 스텟 가치'!$X$17,'스테이지별 몬스터 스텟'!AA531*'(참고)타워 스텟 가치'!$Y$17)</f>
        <v>330309.80499999935</v>
      </c>
      <c r="AC531">
        <v>2</v>
      </c>
      <c r="AD531">
        <f>VLOOKUP($F531,'(참고)타워 스텟 가치'!$B$12:$L$16,AD$2,0)+(VLOOKUP($F531,'(참고)타워 스텟 가치'!$B$12:$L$16,AD$2,0)*$E531)</f>
        <v>162.74999999999969</v>
      </c>
      <c r="AE531">
        <f>VLOOKUP($F531,'(참고)타워 스텟 가치'!$B$12:$L$16,AE$2,0)+(VLOOKUP($F531,'(참고)타워 스텟 가치'!$B$12:$L$16,AE$2,0)*$E531)</f>
        <v>195.29999999999961</v>
      </c>
      <c r="AF531">
        <f>VLOOKUP($F531,'(참고)타워 스텟 가치'!$B$12:$L$16,AF$2,0)+(VLOOKUP($F531,'(참고)타워 스텟 가치'!$B$12:$L$16,AF$2,0)*$E531)</f>
        <v>216999.99999999956</v>
      </c>
      <c r="AG531">
        <f>VLOOKUP($F531,'(참고)타워 스텟 가치'!$B$12:$L$16,AG$2,0)+(VLOOKUP($F531,'(참고)타워 스텟 가치'!$B$12:$L$16,AG$2,0)*$E531)</f>
        <v>976.49999999999807</v>
      </c>
      <c r="AH531">
        <f>VLOOKUP($F531,'(참고)타워 스텟 가치'!$B$12:$L$16,AH$2,0)+(VLOOKUP($F531,'(참고)타워 스텟 가치'!$B$12:$L$16,AH$2,0)*$E531)</f>
        <v>32.549999999999933</v>
      </c>
      <c r="AI531">
        <f>VLOOKUP($F531,'(참고)타워 스텟 가치'!$B$12:$L$16,AI$2,0)+(VLOOKUP($F531,'(참고)타워 스텟 가치'!$B$12:$L$16,AI$2,0)*$E531)</f>
        <v>13.019999999999975</v>
      </c>
      <c r="AJ531">
        <f>VLOOKUP($F531,'(참고)타워 스텟 가치'!$B$12:$L$16,AJ$2,0)+(VLOOKUP($F531,'(참고)타워 스텟 가치'!$B$12:$L$16,AJ$2,0)*$E531)</f>
        <v>0</v>
      </c>
      <c r="AK531">
        <f>VLOOKUP($F531,'(참고)타워 스텟 가치'!$B$12:$L$16,AK$2,0)+(VLOOKUP($F531,'(참고)타워 스텟 가치'!$B$12:$L$16,AK$2,0)*$E531)</f>
        <v>0</v>
      </c>
      <c r="AL531">
        <f>VLOOKUP($F531,'(참고)타워 스텟 가치'!$B$12:$L$16,AL$2,0)+(VLOOKUP($F531,'(참고)타워 스텟 가치'!$B$12:$L$16,AL$2,0)*$E531)</f>
        <v>60.75999999999987</v>
      </c>
      <c r="AM531">
        <f>SUM('스테이지별 몬스터 스텟'!AD531*'(참고)타워 스텟 가치'!$Q$17,'스테이지별 몬스터 스텟'!AE531*'(참고)타워 스텟 가치'!$R$17,'스테이지별 몬스터 스텟'!AF531*'(참고)타워 스텟 가치'!$S$17,'스테이지별 몬스터 스텟'!AG531*'(참고)타워 스텟 가치'!$T$17,'스테이지별 몬스터 스텟'!AH531*'(참고)타워 스텟 가치'!$U$17,'스테이지별 몬스터 스텟'!AI531*'(참고)타워 스텟 가치'!$V$17,'스테이지별 몬스터 스텟'!AJ531*'(참고)타워 스텟 가치'!$W$17,'스테이지별 몬스터 스텟'!AK531*'(참고)타워 스텟 가치'!$X$17,'스테이지별 몬스터 스텟'!AL531*'(참고)타워 스텟 가치'!$Y$17)</f>
        <v>328271.08999999939</v>
      </c>
      <c r="AN531">
        <v>3</v>
      </c>
    </row>
    <row r="532" spans="3:40" x14ac:dyDescent="0.3">
      <c r="C532">
        <v>3</v>
      </c>
      <c r="D532">
        <f t="shared" si="26"/>
        <v>106</v>
      </c>
      <c r="E532" s="52">
        <f>VLOOKUP(D532,'스테이지별 난이도 설정'!B:C,2,0)</f>
        <v>42.399999999999913</v>
      </c>
      <c r="F532" t="str">
        <f t="shared" si="27"/>
        <v>에픽</v>
      </c>
      <c r="G532">
        <f t="shared" si="25"/>
        <v>6</v>
      </c>
      <c r="H532">
        <f>VLOOKUP($F532,'(참고)타워 스텟 가치'!$B$2:$L$6,H$2,0)+(VLOOKUP($F532,'(참고)타워 스텟 가치'!$B$2:$L$6,H$2,0)*$E532)</f>
        <v>732.37499999999852</v>
      </c>
      <c r="I532">
        <f>VLOOKUP($F532,'(참고)타워 스텟 가치'!$B$2:$L$6,I$2,0)+(VLOOKUP($F532,'(참고)타워 스텟 가치'!$B$2:$L$6,I$2,0)*$E532)</f>
        <v>146.47499999999971</v>
      </c>
      <c r="J532">
        <f>VLOOKUP($F532,'(참고)타워 스텟 가치'!$B$2:$L$6,J$2,0)+(VLOOKUP($F532,'(참고)타워 스텟 가치'!$B$2:$L$6,J$2,0)*$E532)</f>
        <v>216999.99999999956</v>
      </c>
      <c r="K532">
        <f>VLOOKUP($F532,'(참고)타워 스텟 가치'!$B$2:$L$6,K$2,0)+(VLOOKUP($F532,'(참고)타워 스텟 가치'!$B$2:$L$6,K$2,0)*$E532)</f>
        <v>2929.4999999999941</v>
      </c>
      <c r="L532">
        <f>VLOOKUP($F532,'(참고)타워 스텟 가치'!$B$2:$L$6,L$2,0)+(VLOOKUP($F532,'(참고)타워 스텟 가치'!$B$2:$L$6,L$2,0)*$E532)</f>
        <v>48.824999999999903</v>
      </c>
      <c r="M532">
        <f>VLOOKUP($F532,'(참고)타워 스텟 가치'!$B$2:$L$6,M$2,0)+(VLOOKUP($F532,'(참고)타워 스텟 가치'!$B$2:$L$6,M$2,0)*$E532)</f>
        <v>13.019999999999975</v>
      </c>
      <c r="N532">
        <f>VLOOKUP($F532,'(참고)타워 스텟 가치'!$B$2:$L$6,N$2,0)+(VLOOKUP($F532,'(참고)타워 스텟 가치'!$B$2:$L$6,N$2,0)*$E532)</f>
        <v>0</v>
      </c>
      <c r="O532">
        <f>VLOOKUP($F532,'(참고)타워 스텟 가치'!$B$2:$L$6,O$2,0)+(VLOOKUP($F532,'(참고)타워 스텟 가치'!$B$2:$L$6,O$2,0)*$E532)</f>
        <v>0</v>
      </c>
      <c r="P532">
        <f>VLOOKUP($F532,'(참고)타워 스텟 가치'!$B$2:$L$6,P$2,0)+(VLOOKUP($F532,'(참고)타워 스텟 가치'!$B$2:$L$6,P$2,0)*$E532)</f>
        <v>30.379999999999935</v>
      </c>
      <c r="Q532">
        <f>SUM('스테이지별 몬스터 스텟'!H532*'(참고)타워 스텟 가치'!$Q$17,'스테이지별 몬스터 스텟'!I532*'(참고)타워 스텟 가치'!$R$17,'스테이지별 몬스터 스텟'!J532*'(참고)타워 스텟 가치'!$S$17,'스테이지별 몬스터 스텟'!K532*'(참고)타워 스텟 가치'!$T$17,'스테이지별 몬스터 스텟'!L532*'(참고)타워 스텟 가치'!$U$17,'스테이지별 몬스터 스텟'!M532*'(참고)타워 스텟 가치'!$V$17,'스테이지별 몬스터 스텟'!N532*'(참고)타워 스텟 가치'!$W$17,'스테이지별 몬스터 스텟'!O532*'(참고)타워 스텟 가치'!$X$17,'스테이지별 몬스터 스텟'!P532*'(참고)타워 스텟 가치'!$Y$17)</f>
        <v>333214.89249999943</v>
      </c>
      <c r="R532">
        <v>1</v>
      </c>
      <c r="S532">
        <f>VLOOKUP($F532,'(참고)타워 스텟 가치'!$B$7:$L$11,S$2,0)+(VLOOKUP($F532,'(참고)타워 스텟 가치'!$B$7:$L$11,S$2,0)*$E532)</f>
        <v>244.12499999999952</v>
      </c>
      <c r="T532">
        <f>VLOOKUP($F532,'(참고)타워 스텟 가치'!$B$7:$L$11,T$2,0)+(VLOOKUP($F532,'(참고)타워 스텟 가치'!$B$7:$L$11,T$2,0)*$E532)</f>
        <v>439.4249999999991</v>
      </c>
      <c r="U532">
        <f>VLOOKUP($F532,'(참고)타워 스텟 가치'!$B$7:$L$11,U$2,0)+(VLOOKUP($F532,'(참고)타워 스텟 가치'!$B$7:$L$11,U$2,0)*$E532)</f>
        <v>216999.99999999956</v>
      </c>
      <c r="V532">
        <f>VLOOKUP($F532,'(참고)타워 스텟 가치'!$B$7:$L$11,V$2,0)+(VLOOKUP($F532,'(참고)타워 스텟 가치'!$B$7:$L$11,V$2,0)*$E532)</f>
        <v>2929.4999999999941</v>
      </c>
      <c r="W532">
        <f>VLOOKUP($F532,'(참고)타워 스텟 가치'!$B$7:$L$11,W$2,0)+(VLOOKUP($F532,'(참고)타워 스텟 가치'!$B$7:$L$11,W$2,0)*$E532)</f>
        <v>48.824999999999903</v>
      </c>
      <c r="X532">
        <f>VLOOKUP($F532,'(참고)타워 스텟 가치'!$B$7:$L$11,X$2,0)+(VLOOKUP($F532,'(참고)타워 스텟 가치'!$B$7:$L$11,X$2,0)*$E532)</f>
        <v>13.019999999999975</v>
      </c>
      <c r="Y532">
        <f>VLOOKUP($F532,'(참고)타워 스텟 가치'!$B$7:$L$11,Y$2,0)+(VLOOKUP($F532,'(참고)타워 스텟 가치'!$B$7:$L$11,Y$2,0)*$E532)</f>
        <v>0</v>
      </c>
      <c r="Z532">
        <f>VLOOKUP($F532,'(참고)타워 스텟 가치'!$B$7:$L$11,Z$2,0)+(VLOOKUP($F532,'(참고)타워 스텟 가치'!$B$7:$L$11,Z$2,0)*$E532)</f>
        <v>0</v>
      </c>
      <c r="AA532">
        <f>VLOOKUP($F532,'(참고)타워 스텟 가치'!$B$7:$L$11,AA$2,0)+(VLOOKUP($F532,'(참고)타워 스텟 가치'!$B$7:$L$11,AA$2,0)*$E532)</f>
        <v>30.379999999999935</v>
      </c>
      <c r="AB532">
        <f>SUM('스테이지별 몬스터 스텟'!S532*'(참고)타워 스텟 가치'!$Q$17,'스테이지별 몬스터 스텟'!T532*'(참고)타워 스텟 가치'!$R$17,'스테이지별 몬스터 스텟'!U532*'(참고)타워 스텟 가치'!$S$17,'스테이지별 몬스터 스텟'!V532*'(참고)타워 스텟 가치'!$T$17,'스테이지별 몬스터 스텟'!W532*'(참고)타워 스텟 가치'!$U$17,'스테이지별 몬스터 스텟'!X532*'(참고)타워 스텟 가치'!$V$17,'스테이지별 몬스터 스텟'!Y532*'(참고)타워 스텟 가치'!$W$17,'스테이지별 몬스터 스텟'!Z532*'(참고)타워 스텟 가치'!$X$17,'스테이지별 몬스터 스텟'!AA532*'(참고)타워 스텟 가치'!$Y$17)</f>
        <v>332677.81749999942</v>
      </c>
      <c r="AC532">
        <v>2</v>
      </c>
      <c r="AD532">
        <f>VLOOKUP($F532,'(참고)타워 스텟 가치'!$B$12:$L$16,AD$2,0)+(VLOOKUP($F532,'(참고)타워 스텟 가치'!$B$12:$L$16,AD$2,0)*$E532)</f>
        <v>244.12499999999952</v>
      </c>
      <c r="AE532">
        <f>VLOOKUP($F532,'(참고)타워 스텟 가치'!$B$12:$L$16,AE$2,0)+(VLOOKUP($F532,'(참고)타워 스텟 가치'!$B$12:$L$16,AE$2,0)*$E532)</f>
        <v>292.94999999999942</v>
      </c>
      <c r="AF532">
        <f>VLOOKUP($F532,'(참고)타워 스텟 가치'!$B$12:$L$16,AF$2,0)+(VLOOKUP($F532,'(참고)타워 스텟 가치'!$B$12:$L$16,AF$2,0)*$E532)</f>
        <v>216999.99999999956</v>
      </c>
      <c r="AG532">
        <f>VLOOKUP($F532,'(참고)타워 스텟 가치'!$B$12:$L$16,AG$2,0)+(VLOOKUP($F532,'(참고)타워 스텟 가치'!$B$12:$L$16,AG$2,0)*$E532)</f>
        <v>1464.749999999997</v>
      </c>
      <c r="AH532">
        <f>VLOOKUP($F532,'(참고)타워 스텟 가치'!$B$12:$L$16,AH$2,0)+(VLOOKUP($F532,'(참고)타워 스텟 가치'!$B$12:$L$16,AH$2,0)*$E532)</f>
        <v>48.824999999999903</v>
      </c>
      <c r="AI532">
        <f>VLOOKUP($F532,'(참고)타워 스텟 가치'!$B$12:$L$16,AI$2,0)+(VLOOKUP($F532,'(참고)타워 스텟 가치'!$B$12:$L$16,AI$2,0)*$E532)</f>
        <v>13.019999999999975</v>
      </c>
      <c r="AJ532">
        <f>VLOOKUP($F532,'(참고)타워 스텟 가치'!$B$12:$L$16,AJ$2,0)+(VLOOKUP($F532,'(참고)타워 스텟 가치'!$B$12:$L$16,AJ$2,0)*$E532)</f>
        <v>0</v>
      </c>
      <c r="AK532">
        <f>VLOOKUP($F532,'(참고)타워 스텟 가치'!$B$12:$L$16,AK$2,0)+(VLOOKUP($F532,'(참고)타워 스텟 가치'!$B$12:$L$16,AK$2,0)*$E532)</f>
        <v>0</v>
      </c>
      <c r="AL532">
        <f>VLOOKUP($F532,'(참고)타워 스텟 가치'!$B$12:$L$16,AL$2,0)+(VLOOKUP($F532,'(참고)타워 스텟 가치'!$B$12:$L$16,AL$2,0)*$E532)</f>
        <v>60.75999999999987</v>
      </c>
      <c r="AM532">
        <f>SUM('스테이지별 몬스터 스텟'!AD532*'(참고)타워 스텟 가치'!$Q$17,'스테이지별 몬스터 스텟'!AE532*'(참고)타워 스텟 가치'!$R$17,'스테이지별 몬스터 스텟'!AF532*'(참고)타워 스텟 가치'!$S$17,'스테이지별 몬스터 스텟'!AG532*'(참고)타워 스텟 가치'!$T$17,'스테이지별 몬스터 스텟'!AH532*'(참고)타워 스텟 가치'!$U$17,'스테이지별 몬스터 스텟'!AI532*'(참고)타워 스텟 가치'!$V$17,'스테이지별 몬스터 스텟'!AJ532*'(참고)타워 스텟 가치'!$W$17,'스테이지별 몬스터 스텟'!AK532*'(참고)타워 스텟 가치'!$X$17,'스테이지별 몬스터 스텟'!AL532*'(참고)타워 스텟 가치'!$Y$17)</f>
        <v>329589.36499999941</v>
      </c>
      <c r="AN532">
        <v>3</v>
      </c>
    </row>
    <row r="533" spans="3:40" x14ac:dyDescent="0.3">
      <c r="C533">
        <v>4</v>
      </c>
      <c r="D533">
        <f t="shared" si="26"/>
        <v>106</v>
      </c>
      <c r="E533" s="52">
        <f>VLOOKUP(D533,'스테이지별 난이도 설정'!B:C,2,0)</f>
        <v>42.399999999999913</v>
      </c>
      <c r="F533" t="str">
        <f t="shared" si="27"/>
        <v>유니크</v>
      </c>
      <c r="G533">
        <f t="shared" si="25"/>
        <v>6</v>
      </c>
      <c r="H533">
        <f>VLOOKUP($F533,'(참고)타워 스텟 가치'!$B$2:$L$6,H$2,0)+(VLOOKUP($F533,'(참고)타워 스텟 가치'!$B$2:$L$6,H$2,0)*$E533)</f>
        <v>1098.5624999999977</v>
      </c>
      <c r="I533">
        <f>VLOOKUP($F533,'(참고)타워 스텟 가치'!$B$2:$L$6,I$2,0)+(VLOOKUP($F533,'(참고)타워 스텟 가치'!$B$2:$L$6,I$2,0)*$E533)</f>
        <v>219.71249999999955</v>
      </c>
      <c r="J533">
        <f>VLOOKUP($F533,'(참고)타워 스텟 가치'!$B$2:$L$6,J$2,0)+(VLOOKUP($F533,'(참고)타워 스텟 가치'!$B$2:$L$6,J$2,0)*$E533)</f>
        <v>216999.99999999956</v>
      </c>
      <c r="K533">
        <f>VLOOKUP($F533,'(참고)타워 스텟 가치'!$B$2:$L$6,K$2,0)+(VLOOKUP($F533,'(참고)타워 스텟 가치'!$B$2:$L$6,K$2,0)*$E533)</f>
        <v>4394.2499999999909</v>
      </c>
      <c r="L533">
        <f>VLOOKUP($F533,'(참고)타워 스텟 가치'!$B$2:$L$6,L$2,0)+(VLOOKUP($F533,'(참고)타워 스텟 가치'!$B$2:$L$6,L$2,0)*$E533)</f>
        <v>73.237499999999855</v>
      </c>
      <c r="M533">
        <f>VLOOKUP($F533,'(참고)타워 스텟 가치'!$B$2:$L$6,M$2,0)+(VLOOKUP($F533,'(참고)타워 스텟 가치'!$B$2:$L$6,M$2,0)*$E533)</f>
        <v>13.019999999999975</v>
      </c>
      <c r="N533">
        <f>VLOOKUP($F533,'(참고)타워 스텟 가치'!$B$2:$L$6,N$2,0)+(VLOOKUP($F533,'(참고)타워 스텟 가치'!$B$2:$L$6,N$2,0)*$E533)</f>
        <v>0</v>
      </c>
      <c r="O533">
        <f>VLOOKUP($F533,'(참고)타워 스텟 가치'!$B$2:$L$6,O$2,0)+(VLOOKUP($F533,'(참고)타워 스텟 가치'!$B$2:$L$6,O$2,0)*$E533)</f>
        <v>0</v>
      </c>
      <c r="P533">
        <f>VLOOKUP($F533,'(참고)타워 스텟 가치'!$B$2:$L$6,P$2,0)+(VLOOKUP($F533,'(참고)타워 스텟 가치'!$B$2:$L$6,P$2,0)*$E533)</f>
        <v>43.399999999999913</v>
      </c>
      <c r="Q533">
        <f>SUM('스테이지별 몬스터 스텟'!H533*'(참고)타워 스텟 가치'!$Q$17,'스테이지별 몬스터 스텟'!I533*'(참고)타워 스텟 가치'!$R$17,'스테이지별 몬스터 스텟'!J533*'(참고)타워 스텟 가치'!$S$17,'스테이지별 몬스터 스텟'!K533*'(참고)타워 스텟 가치'!$T$17,'스테이지별 몬스터 스텟'!L533*'(참고)타워 스텟 가치'!$U$17,'스테이지별 몬스터 스텟'!M533*'(참고)타워 스텟 가치'!$V$17,'스테이지별 몬스터 스텟'!N533*'(참고)타워 스텟 가치'!$W$17,'스테이지별 몬스터 스텟'!O533*'(참고)타워 스텟 가치'!$X$17,'스테이지별 몬스터 스텟'!P533*'(참고)타워 스텟 가치'!$Y$17)</f>
        <v>337061.48874999932</v>
      </c>
      <c r="R533">
        <v>1</v>
      </c>
      <c r="S533">
        <f>VLOOKUP($F533,'(참고)타워 스텟 가치'!$B$7:$L$11,S$2,0)+(VLOOKUP($F533,'(참고)타워 스텟 가치'!$B$7:$L$11,S$2,0)*$E533)</f>
        <v>366.18749999999926</v>
      </c>
      <c r="T533">
        <f>VLOOKUP($F533,'(참고)타워 스텟 가치'!$B$7:$L$11,T$2,0)+(VLOOKUP($F533,'(참고)타워 스텟 가치'!$B$7:$L$11,T$2,0)*$E533)</f>
        <v>659.13749999999868</v>
      </c>
      <c r="U533">
        <f>VLOOKUP($F533,'(참고)타워 스텟 가치'!$B$7:$L$11,U$2,0)+(VLOOKUP($F533,'(참고)타워 스텟 가치'!$B$7:$L$11,U$2,0)*$E533)</f>
        <v>216999.99999999956</v>
      </c>
      <c r="V533">
        <f>VLOOKUP($F533,'(참고)타워 스텟 가치'!$B$7:$L$11,V$2,0)+(VLOOKUP($F533,'(참고)타워 스텟 가치'!$B$7:$L$11,V$2,0)*$E533)</f>
        <v>4394.2499999999909</v>
      </c>
      <c r="W533">
        <f>VLOOKUP($F533,'(참고)타워 스텟 가치'!$B$7:$L$11,W$2,0)+(VLOOKUP($F533,'(참고)타워 스텟 가치'!$B$7:$L$11,W$2,0)*$E533)</f>
        <v>73.237499999999855</v>
      </c>
      <c r="X533">
        <f>VLOOKUP($F533,'(참고)타워 스텟 가치'!$B$7:$L$11,X$2,0)+(VLOOKUP($F533,'(참고)타워 스텟 가치'!$B$7:$L$11,X$2,0)*$E533)</f>
        <v>13.019999999999975</v>
      </c>
      <c r="Y533">
        <f>VLOOKUP($F533,'(참고)타워 스텟 가치'!$B$7:$L$11,Y$2,0)+(VLOOKUP($F533,'(참고)타워 스텟 가치'!$B$7:$L$11,Y$2,0)*$E533)</f>
        <v>0</v>
      </c>
      <c r="Z533">
        <f>VLOOKUP($F533,'(참고)타워 스텟 가치'!$B$7:$L$11,Z$2,0)+(VLOOKUP($F533,'(참고)타워 스텟 가치'!$B$7:$L$11,Z$2,0)*$E533)</f>
        <v>0</v>
      </c>
      <c r="AA533">
        <f>VLOOKUP($F533,'(참고)타워 스텟 가치'!$B$7:$L$11,AA$2,0)+(VLOOKUP($F533,'(참고)타워 스텟 가치'!$B$7:$L$11,AA$2,0)*$E533)</f>
        <v>43.399999999999913</v>
      </c>
      <c r="AB533">
        <f>SUM('스테이지별 몬스터 스텟'!S533*'(참고)타워 스텟 가치'!$Q$17,'스테이지별 몬스터 스텟'!T533*'(참고)타워 스텟 가치'!$R$17,'스테이지별 몬스터 스텟'!U533*'(참고)타워 스텟 가치'!$S$17,'스테이지별 몬스터 스텟'!V533*'(참고)타워 스텟 가치'!$T$17,'스테이지별 몬스터 스텟'!W533*'(참고)타워 스텟 가치'!$U$17,'스테이지별 몬스터 스텟'!X533*'(참고)타워 스텟 가치'!$V$17,'스테이지별 몬스터 스텟'!Y533*'(참고)타워 스텟 가치'!$W$17,'스테이지별 몬스터 스텟'!Z533*'(참고)타워 스텟 가치'!$X$17,'스테이지별 몬스터 스텟'!AA533*'(참고)타워 스텟 가치'!$Y$17)</f>
        <v>336255.87624999933</v>
      </c>
      <c r="AC533">
        <v>2</v>
      </c>
      <c r="AD533">
        <f>VLOOKUP($F533,'(참고)타워 스텟 가치'!$B$12:$L$16,AD$2,0)+(VLOOKUP($F533,'(참고)타워 스텟 가치'!$B$12:$L$16,AD$2,0)*$E533)</f>
        <v>366.18749999999926</v>
      </c>
      <c r="AE533">
        <f>VLOOKUP($F533,'(참고)타워 스텟 가치'!$B$12:$L$16,AE$2,0)+(VLOOKUP($F533,'(참고)타워 스텟 가치'!$B$12:$L$16,AE$2,0)*$E533)</f>
        <v>439.4249999999991</v>
      </c>
      <c r="AF533">
        <f>VLOOKUP($F533,'(참고)타워 스텟 가치'!$B$12:$L$16,AF$2,0)+(VLOOKUP($F533,'(참고)타워 스텟 가치'!$B$12:$L$16,AF$2,0)*$E533)</f>
        <v>216999.99999999956</v>
      </c>
      <c r="AG533">
        <f>VLOOKUP($F533,'(참고)타워 스텟 가치'!$B$12:$L$16,AG$2,0)+(VLOOKUP($F533,'(참고)타워 스텟 가치'!$B$12:$L$16,AG$2,0)*$E533)</f>
        <v>2197.1249999999955</v>
      </c>
      <c r="AH533">
        <f>VLOOKUP($F533,'(참고)타워 스텟 가치'!$B$12:$L$16,AH$2,0)+(VLOOKUP($F533,'(참고)타워 스텟 가치'!$B$12:$L$16,AH$2,0)*$E533)</f>
        <v>73.237499999999855</v>
      </c>
      <c r="AI533">
        <f>VLOOKUP($F533,'(참고)타워 스텟 가치'!$B$12:$L$16,AI$2,0)+(VLOOKUP($F533,'(참고)타워 스텟 가치'!$B$12:$L$16,AI$2,0)*$E533)</f>
        <v>13.019999999999975</v>
      </c>
      <c r="AJ533">
        <f>VLOOKUP($F533,'(참고)타워 스텟 가치'!$B$12:$L$16,AJ$2,0)+(VLOOKUP($F533,'(참고)타워 스텟 가치'!$B$12:$L$16,AJ$2,0)*$E533)</f>
        <v>0</v>
      </c>
      <c r="AK533">
        <f>VLOOKUP($F533,'(참고)타워 스텟 가치'!$B$12:$L$16,AK$2,0)+(VLOOKUP($F533,'(참고)타워 스텟 가치'!$B$12:$L$16,AK$2,0)*$E533)</f>
        <v>0</v>
      </c>
      <c r="AL533">
        <f>VLOOKUP($F533,'(참고)타워 스텟 가치'!$B$12:$L$16,AL$2,0)+(VLOOKUP($F533,'(참고)타워 스텟 가치'!$B$12:$L$16,AL$2,0)*$E533)</f>
        <v>86.799999999999827</v>
      </c>
      <c r="AM533">
        <f>SUM('스테이지별 몬스터 스텟'!AD533*'(참고)타워 스텟 가치'!$Q$17,'스테이지별 몬스터 스텟'!AE533*'(참고)타워 스텟 가치'!$R$17,'스테이지별 몬스터 스텟'!AF533*'(참고)타워 스텟 가치'!$S$17,'스테이지별 몬스터 스텟'!AG533*'(참고)타워 스텟 가치'!$T$17,'스테이지별 몬스터 스텟'!AH533*'(참고)타워 스텟 가치'!$U$17,'스테이지별 몬스터 스텟'!AI533*'(참고)타워 스텟 가치'!$V$17,'스테이지별 몬스터 스텟'!AJ533*'(참고)타워 스텟 가치'!$W$17,'스테이지별 몬스터 스텟'!AK533*'(참고)타워 스텟 가치'!$X$17,'스테이지별 몬스터 스텟'!AL533*'(참고)타워 스텟 가치'!$Y$17)</f>
        <v>331618.85749999934</v>
      </c>
      <c r="AN533">
        <v>3</v>
      </c>
    </row>
    <row r="534" spans="3:40" x14ac:dyDescent="0.3">
      <c r="C534">
        <v>5</v>
      </c>
      <c r="D534">
        <f t="shared" si="26"/>
        <v>106</v>
      </c>
      <c r="E534" s="52">
        <f>VLOOKUP(D534,'스테이지별 난이도 설정'!B:C,2,0)</f>
        <v>42.399999999999913</v>
      </c>
      <c r="F534" t="str">
        <f t="shared" si="27"/>
        <v>스페셜</v>
      </c>
      <c r="G534">
        <f t="shared" si="25"/>
        <v>6</v>
      </c>
      <c r="H534">
        <f>VLOOKUP($F534,'(참고)타워 스텟 가치'!$B$2:$L$6,H$2,0)+(VLOOKUP($F534,'(참고)타워 스텟 가치'!$B$2:$L$6,H$2,0)*$E534)</f>
        <v>1647.8437499999968</v>
      </c>
      <c r="I534">
        <f>VLOOKUP($F534,'(참고)타워 스텟 가치'!$B$2:$L$6,I$2,0)+(VLOOKUP($F534,'(참고)타워 스텟 가치'!$B$2:$L$6,I$2,0)*$E534)</f>
        <v>329.56874999999934</v>
      </c>
      <c r="J534">
        <f>VLOOKUP($F534,'(참고)타워 스텟 가치'!$B$2:$L$6,J$2,0)+(VLOOKUP($F534,'(참고)타워 스텟 가치'!$B$2:$L$6,J$2,0)*$E534)</f>
        <v>216999.99999999956</v>
      </c>
      <c r="K534">
        <f>VLOOKUP($F534,'(참고)타워 스텟 가치'!$B$2:$L$6,K$2,0)+(VLOOKUP($F534,'(참고)타워 스텟 가치'!$B$2:$L$6,K$2,0)*$E534)</f>
        <v>6591.3749999999873</v>
      </c>
      <c r="L534">
        <f>VLOOKUP($F534,'(참고)타워 스텟 가치'!$B$2:$L$6,L$2,0)+(VLOOKUP($F534,'(참고)타워 스텟 가치'!$B$2:$L$6,L$2,0)*$E534)</f>
        <v>109.85624999999978</v>
      </c>
      <c r="M534">
        <f>VLOOKUP($F534,'(참고)타워 스텟 가치'!$B$2:$L$6,M$2,0)+(VLOOKUP($F534,'(참고)타워 스텟 가치'!$B$2:$L$6,M$2,0)*$E534)</f>
        <v>13.019999999999975</v>
      </c>
      <c r="N534">
        <f>VLOOKUP($F534,'(참고)타워 스텟 가치'!$B$2:$L$6,N$2,0)+(VLOOKUP($F534,'(참고)타워 스텟 가치'!$B$2:$L$6,N$2,0)*$E534)</f>
        <v>0</v>
      </c>
      <c r="O534">
        <f>VLOOKUP($F534,'(참고)타워 스텟 가치'!$B$2:$L$6,O$2,0)+(VLOOKUP($F534,'(참고)타워 스텟 가치'!$B$2:$L$6,O$2,0)*$E534)</f>
        <v>0</v>
      </c>
      <c r="P534">
        <f>VLOOKUP($F534,'(참고)타워 스텟 가치'!$B$2:$L$6,P$2,0)+(VLOOKUP($F534,'(참고)타워 스텟 가치'!$B$2:$L$6,P$2,0)*$E534)</f>
        <v>43.399999999999913</v>
      </c>
      <c r="Q534">
        <f>SUM('스테이지별 몬스터 스텟'!H534*'(참고)타워 스텟 가치'!$Q$17,'스테이지별 몬스터 스텟'!I534*'(참고)타워 스텟 가치'!$R$17,'스테이지별 몬스터 스텟'!J534*'(참고)타워 스텟 가치'!$S$17,'스테이지별 몬스터 스텟'!K534*'(참고)타워 스텟 가치'!$T$17,'스테이지별 몬스터 스텟'!L534*'(참고)타워 스텟 가치'!$U$17,'스테이지별 몬스터 스텟'!M534*'(참고)타워 스텟 가치'!$V$17,'스테이지별 몬스터 스텟'!N534*'(참고)타워 스텟 가치'!$W$17,'스테이지별 몬스터 스텟'!O534*'(참고)타워 스텟 가치'!$X$17,'스테이지별 몬스터 스텟'!P534*'(참고)타워 스텟 가치'!$Y$17)</f>
        <v>342792.32312499936</v>
      </c>
      <c r="R534">
        <v>1</v>
      </c>
      <c r="S534">
        <f>VLOOKUP($F534,'(참고)타워 스텟 가치'!$B$7:$L$11,S$2,0)+(VLOOKUP($F534,'(참고)타워 스텟 가치'!$B$7:$L$11,S$2,0)*$E534)</f>
        <v>549.28124999999886</v>
      </c>
      <c r="T534">
        <f>VLOOKUP($F534,'(참고)타워 스텟 가치'!$B$7:$L$11,T$2,0)+(VLOOKUP($F534,'(참고)타워 스텟 가치'!$B$7:$L$11,T$2,0)*$E534)</f>
        <v>988.70624999999802</v>
      </c>
      <c r="U534">
        <f>VLOOKUP($F534,'(참고)타워 스텟 가치'!$B$7:$L$11,U$2,0)+(VLOOKUP($F534,'(참고)타워 스텟 가치'!$B$7:$L$11,U$2,0)*$E534)</f>
        <v>216999.99999999956</v>
      </c>
      <c r="V534">
        <f>VLOOKUP($F534,'(참고)타워 스텟 가치'!$B$7:$L$11,V$2,0)+(VLOOKUP($F534,'(참고)타워 스텟 가치'!$B$7:$L$11,V$2,0)*$E534)</f>
        <v>6591.3749999999873</v>
      </c>
      <c r="W534">
        <f>VLOOKUP($F534,'(참고)타워 스텟 가치'!$B$7:$L$11,W$2,0)+(VLOOKUP($F534,'(참고)타워 스텟 가치'!$B$7:$L$11,W$2,0)*$E534)</f>
        <v>109.85624999999978</v>
      </c>
      <c r="X534">
        <f>VLOOKUP($F534,'(참고)타워 스텟 가치'!$B$7:$L$11,X$2,0)+(VLOOKUP($F534,'(참고)타워 스텟 가치'!$B$7:$L$11,X$2,0)*$E534)</f>
        <v>13.019999999999975</v>
      </c>
      <c r="Y534">
        <f>VLOOKUP($F534,'(참고)타워 스텟 가치'!$B$7:$L$11,Y$2,0)+(VLOOKUP($F534,'(참고)타워 스텟 가치'!$B$7:$L$11,Y$2,0)*$E534)</f>
        <v>0</v>
      </c>
      <c r="Z534">
        <f>VLOOKUP($F534,'(참고)타워 스텟 가치'!$B$7:$L$11,Z$2,0)+(VLOOKUP($F534,'(참고)타워 스텟 가치'!$B$7:$L$11,Z$2,0)*$E534)</f>
        <v>0</v>
      </c>
      <c r="AA534">
        <f>VLOOKUP($F534,'(참고)타워 스텟 가치'!$B$7:$L$11,AA$2,0)+(VLOOKUP($F534,'(참고)타워 스텟 가치'!$B$7:$L$11,AA$2,0)*$E534)</f>
        <v>43.399999999999913</v>
      </c>
      <c r="AB534">
        <f>SUM('스테이지별 몬스터 스텟'!S534*'(참고)타워 스텟 가치'!$Q$17,'스테이지별 몬스터 스텟'!T534*'(참고)타워 스텟 가치'!$R$17,'스테이지별 몬스터 스텟'!U534*'(참고)타워 스텟 가치'!$S$17,'스테이지별 몬스터 스텟'!V534*'(참고)타워 스텟 가치'!$T$17,'스테이지별 몬스터 스텟'!W534*'(참고)타워 스텟 가치'!$U$17,'스테이지별 몬스터 스텟'!X534*'(참고)타워 스텟 가치'!$V$17,'스테이지별 몬스터 스텟'!Y534*'(참고)타워 스텟 가치'!$W$17,'스테이지별 몬스터 스텟'!Z534*'(참고)타워 스텟 가치'!$X$17,'스테이지별 몬스터 스텟'!AA534*'(참고)타워 스텟 가치'!$Y$17)</f>
        <v>341583.9043749994</v>
      </c>
      <c r="AC534">
        <v>2</v>
      </c>
      <c r="AD534">
        <f>VLOOKUP($F534,'(참고)타워 스텟 가치'!$B$12:$L$16,AD$2,0)+(VLOOKUP($F534,'(참고)타워 스텟 가치'!$B$12:$L$16,AD$2,0)*$E534)</f>
        <v>549.28124999999886</v>
      </c>
      <c r="AE534">
        <f>VLOOKUP($F534,'(참고)타워 스텟 가치'!$B$12:$L$16,AE$2,0)+(VLOOKUP($F534,'(참고)타워 스텟 가치'!$B$12:$L$16,AE$2,0)*$E534)</f>
        <v>659.13749999999868</v>
      </c>
      <c r="AF534">
        <f>VLOOKUP($F534,'(참고)타워 스텟 가치'!$B$12:$L$16,AF$2,0)+(VLOOKUP($F534,'(참고)타워 스텟 가치'!$B$12:$L$16,AF$2,0)*$E534)</f>
        <v>216999.99999999956</v>
      </c>
      <c r="AG534">
        <f>VLOOKUP($F534,'(참고)타워 스텟 가치'!$B$12:$L$16,AG$2,0)+(VLOOKUP($F534,'(참고)타워 스텟 가치'!$B$12:$L$16,AG$2,0)*$E534)</f>
        <v>3295.6874999999936</v>
      </c>
      <c r="AH534">
        <f>VLOOKUP($F534,'(참고)타워 스텟 가치'!$B$12:$L$16,AH$2,0)+(VLOOKUP($F534,'(참고)타워 스텟 가치'!$B$12:$L$16,AH$2,0)*$E534)</f>
        <v>109.85624999999978</v>
      </c>
      <c r="AI534">
        <f>VLOOKUP($F534,'(참고)타워 스텟 가치'!$B$12:$L$16,AI$2,0)+(VLOOKUP($F534,'(참고)타워 스텟 가치'!$B$12:$L$16,AI$2,0)*$E534)</f>
        <v>13.019999999999975</v>
      </c>
      <c r="AJ534">
        <f>VLOOKUP($F534,'(참고)타워 스텟 가치'!$B$12:$L$16,AJ$2,0)+(VLOOKUP($F534,'(참고)타워 스텟 가치'!$B$12:$L$16,AJ$2,0)*$E534)</f>
        <v>0</v>
      </c>
      <c r="AK534">
        <f>VLOOKUP($F534,'(참고)타워 스텟 가치'!$B$12:$L$16,AK$2,0)+(VLOOKUP($F534,'(참고)타워 스텟 가치'!$B$12:$L$16,AK$2,0)*$E534)</f>
        <v>0</v>
      </c>
      <c r="AL534">
        <f>VLOOKUP($F534,'(참고)타워 스텟 가치'!$B$12:$L$16,AL$2,0)+(VLOOKUP($F534,'(참고)타워 스텟 가치'!$B$12:$L$16,AL$2,0)*$E534)</f>
        <v>86.799999999999827</v>
      </c>
      <c r="AM534">
        <f>SUM('스테이지별 몬스터 스텟'!AD534*'(참고)타워 스텟 가치'!$Q$17,'스테이지별 몬스터 스텟'!AE534*'(참고)타워 스텟 가치'!$R$17,'스테이지별 몬스터 스텟'!AF534*'(참고)타워 스텟 가치'!$S$17,'스테이지별 몬스터 스텟'!AG534*'(참고)타워 스텟 가치'!$T$17,'스테이지별 몬스터 스텟'!AH534*'(참고)타워 스텟 가치'!$U$17,'스테이지별 몬스터 스텟'!AI534*'(참고)타워 스텟 가치'!$V$17,'스테이지별 몬스터 스텟'!AJ534*'(참고)타워 스텟 가치'!$W$17,'스테이지별 몬스터 스텟'!AK534*'(참고)타워 스텟 가치'!$X$17,'스테이지별 몬스터 스텟'!AL534*'(참고)타워 스텟 가치'!$Y$17)</f>
        <v>334584.97624999937</v>
      </c>
      <c r="AN534">
        <v>3</v>
      </c>
    </row>
    <row r="535" spans="3:40" x14ac:dyDescent="0.3">
      <c r="C535">
        <v>1</v>
      </c>
      <c r="D535">
        <f t="shared" si="26"/>
        <v>107</v>
      </c>
      <c r="E535" s="52">
        <f>VLOOKUP(D535,'스테이지별 난이도 설정'!B:C,2,0)</f>
        <v>42.799999999999912</v>
      </c>
      <c r="F535" t="str">
        <f t="shared" si="27"/>
        <v>일반</v>
      </c>
      <c r="G535">
        <f t="shared" si="25"/>
        <v>6</v>
      </c>
      <c r="H535">
        <f>VLOOKUP($F535,'(참고)타워 스텟 가치'!$B$2:$L$6,H$2,0)+(VLOOKUP($F535,'(참고)타워 스텟 가치'!$B$2:$L$6,H$2,0)*$E535)</f>
        <v>328.49999999999932</v>
      </c>
      <c r="I535">
        <f>VLOOKUP($F535,'(참고)타워 스텟 가치'!$B$2:$L$6,I$2,0)+(VLOOKUP($F535,'(참고)타워 스텟 가치'!$B$2:$L$6,I$2,0)*$E535)</f>
        <v>65.699999999999875</v>
      </c>
      <c r="J535">
        <f>VLOOKUP($F535,'(참고)타워 스텟 가치'!$B$2:$L$6,J$2,0)+(VLOOKUP($F535,'(참고)타워 스텟 가치'!$B$2:$L$6,J$2,0)*$E535)</f>
        <v>218999.99999999956</v>
      </c>
      <c r="K535">
        <f>VLOOKUP($F535,'(참고)타워 스텟 가치'!$B$2:$L$6,K$2,0)+(VLOOKUP($F535,'(참고)타워 스텟 가치'!$B$2:$L$6,K$2,0)*$E535)</f>
        <v>1313.9999999999973</v>
      </c>
      <c r="L535">
        <f>VLOOKUP($F535,'(참고)타워 스텟 가치'!$B$2:$L$6,L$2,0)+(VLOOKUP($F535,'(참고)타워 스텟 가치'!$B$2:$L$6,L$2,0)*$E535)</f>
        <v>21.899999999999956</v>
      </c>
      <c r="M535">
        <f>VLOOKUP($F535,'(참고)타워 스텟 가치'!$B$2:$L$6,M$2,0)+(VLOOKUP($F535,'(참고)타워 스텟 가치'!$B$2:$L$6,M$2,0)*$E535)</f>
        <v>13.139999999999974</v>
      </c>
      <c r="N535">
        <f>VLOOKUP($F535,'(참고)타워 스텟 가치'!$B$2:$L$6,N$2,0)+(VLOOKUP($F535,'(참고)타워 스텟 가치'!$B$2:$L$6,N$2,0)*$E535)</f>
        <v>0</v>
      </c>
      <c r="O535">
        <f>VLOOKUP($F535,'(참고)타워 스텟 가치'!$B$2:$L$6,O$2,0)+(VLOOKUP($F535,'(참고)타워 스텟 가치'!$B$2:$L$6,O$2,0)*$E535)</f>
        <v>0</v>
      </c>
      <c r="P535">
        <f>VLOOKUP($F535,'(참고)타워 스텟 가치'!$B$2:$L$6,P$2,0)+(VLOOKUP($F535,'(참고)타워 스텟 가치'!$B$2:$L$6,P$2,0)*$E535)</f>
        <v>30.659999999999936</v>
      </c>
      <c r="Q535">
        <f>SUM('스테이지별 몬스터 스텟'!H535*'(참고)타워 스텟 가치'!$Q$17,'스테이지별 몬스터 스텟'!I535*'(참고)타워 스텟 가치'!$R$17,'스테이지별 몬스터 스텟'!J535*'(참고)타워 스텟 가치'!$S$17,'스테이지별 몬스터 스텟'!K535*'(참고)타워 스텟 가치'!$T$17,'스테이지별 몬스터 스텟'!L535*'(참고)타워 스텟 가치'!$U$17,'스테이지별 몬스터 스텟'!M535*'(참고)타워 스텟 가치'!$V$17,'스테이지별 몬스터 스텟'!N535*'(참고)타워 스텟 가치'!$W$17,'스테이지별 몬스터 스텟'!O535*'(참고)타워 스텟 가치'!$X$17,'스테이지별 몬스터 스텟'!P535*'(참고)타워 스텟 가치'!$Y$17)</f>
        <v>332001.80999999936</v>
      </c>
      <c r="R535">
        <v>1</v>
      </c>
      <c r="S535">
        <f>VLOOKUP($F535,'(참고)타워 스텟 가치'!$B$7:$L$11,S$2,0)+(VLOOKUP($F535,'(참고)타워 스텟 가치'!$B$7:$L$11,S$2,0)*$E535)</f>
        <v>109.49999999999977</v>
      </c>
      <c r="T535">
        <f>VLOOKUP($F535,'(참고)타워 스텟 가치'!$B$7:$L$11,T$2,0)+(VLOOKUP($F535,'(참고)타워 스텟 가치'!$B$7:$L$11,T$2,0)*$E535)</f>
        <v>197.0999999999996</v>
      </c>
      <c r="U535">
        <f>VLOOKUP($F535,'(참고)타워 스텟 가치'!$B$7:$L$11,U$2,0)+(VLOOKUP($F535,'(참고)타워 스텟 가치'!$B$7:$L$11,U$2,0)*$E535)</f>
        <v>218999.99999999956</v>
      </c>
      <c r="V535">
        <f>VLOOKUP($F535,'(참고)타워 스텟 가치'!$B$7:$L$11,V$2,0)+(VLOOKUP($F535,'(참고)타워 스텟 가치'!$B$7:$L$11,V$2,0)*$E535)</f>
        <v>1313.9999999999973</v>
      </c>
      <c r="W535">
        <f>VLOOKUP($F535,'(참고)타워 스텟 가치'!$B$7:$L$11,W$2,0)+(VLOOKUP($F535,'(참고)타워 스텟 가치'!$B$7:$L$11,W$2,0)*$E535)</f>
        <v>21.899999999999956</v>
      </c>
      <c r="X535">
        <f>VLOOKUP($F535,'(참고)타워 스텟 가치'!$B$7:$L$11,X$2,0)+(VLOOKUP($F535,'(참고)타워 스텟 가치'!$B$7:$L$11,X$2,0)*$E535)</f>
        <v>13.139999999999974</v>
      </c>
      <c r="Y535">
        <f>VLOOKUP($F535,'(참고)타워 스텟 가치'!$B$7:$L$11,Y$2,0)+(VLOOKUP($F535,'(참고)타워 스텟 가치'!$B$7:$L$11,Y$2,0)*$E535)</f>
        <v>0</v>
      </c>
      <c r="Z535">
        <f>VLOOKUP($F535,'(참고)타워 스텟 가치'!$B$7:$L$11,Z$2,0)+(VLOOKUP($F535,'(참고)타워 스텟 가치'!$B$7:$L$11,Z$2,0)*$E535)</f>
        <v>0</v>
      </c>
      <c r="AA535">
        <f>VLOOKUP($F535,'(참고)타워 스텟 가치'!$B$7:$L$11,AA$2,0)+(VLOOKUP($F535,'(참고)타워 스텟 가치'!$B$7:$L$11,AA$2,0)*$E535)</f>
        <v>30.659999999999936</v>
      </c>
      <c r="AB535">
        <f>SUM('스테이지별 몬스터 스텟'!S535*'(참고)타워 스텟 가치'!$Q$17,'스테이지별 몬스터 스텟'!T535*'(참고)타워 스텟 가치'!$R$17,'스테이지별 몬스터 스텟'!U535*'(참고)타워 스텟 가치'!$S$17,'스테이지별 몬스터 스텟'!V535*'(참고)타워 스텟 가치'!$T$17,'스테이지별 몬스터 스텟'!W535*'(참고)타워 스텟 가치'!$U$17,'스테이지별 몬스터 스텟'!X535*'(참고)타워 스텟 가치'!$V$17,'스테이지별 몬스터 스텟'!Y535*'(참고)타워 스텟 가치'!$W$17,'스테이지별 몬스터 스텟'!Z535*'(참고)타워 스텟 가치'!$X$17,'스테이지별 몬스터 스텟'!AA535*'(참고)타워 스텟 가치'!$Y$17)</f>
        <v>331760.90999999939</v>
      </c>
      <c r="AC535">
        <v>2</v>
      </c>
      <c r="AD535">
        <f>VLOOKUP($F535,'(참고)타워 스텟 가치'!$B$12:$L$16,AD$2,0)+(VLOOKUP($F535,'(참고)타워 스텟 가치'!$B$12:$L$16,AD$2,0)*$E535)</f>
        <v>109.49999999999977</v>
      </c>
      <c r="AE535">
        <f>VLOOKUP($F535,'(참고)타워 스텟 가치'!$B$12:$L$16,AE$2,0)+(VLOOKUP($F535,'(참고)타워 스텟 가치'!$B$12:$L$16,AE$2,0)*$E535)</f>
        <v>131.39999999999975</v>
      </c>
      <c r="AF535">
        <f>VLOOKUP($F535,'(참고)타워 스텟 가치'!$B$12:$L$16,AF$2,0)+(VLOOKUP($F535,'(참고)타워 스텟 가치'!$B$12:$L$16,AF$2,0)*$E535)</f>
        <v>218999.99999999956</v>
      </c>
      <c r="AG535">
        <f>VLOOKUP($F535,'(참고)타워 스텟 가치'!$B$12:$L$16,AG$2,0)+(VLOOKUP($F535,'(참고)타워 스텟 가치'!$B$12:$L$16,AG$2,0)*$E535)</f>
        <v>656.99999999999864</v>
      </c>
      <c r="AH535">
        <f>VLOOKUP($F535,'(참고)타워 스텟 가치'!$B$12:$L$16,AH$2,0)+(VLOOKUP($F535,'(참고)타워 스텟 가치'!$B$12:$L$16,AH$2,0)*$E535)</f>
        <v>21.899999999999956</v>
      </c>
      <c r="AI535">
        <f>VLOOKUP($F535,'(참고)타워 스텟 가치'!$B$12:$L$16,AI$2,0)+(VLOOKUP($F535,'(참고)타워 스텟 가치'!$B$12:$L$16,AI$2,0)*$E535)</f>
        <v>13.139999999999974</v>
      </c>
      <c r="AJ535">
        <f>VLOOKUP($F535,'(참고)타워 스텟 가치'!$B$12:$L$16,AJ$2,0)+(VLOOKUP($F535,'(참고)타워 스텟 가치'!$B$12:$L$16,AJ$2,0)*$E535)</f>
        <v>0</v>
      </c>
      <c r="AK535">
        <f>VLOOKUP($F535,'(참고)타워 스텟 가치'!$B$12:$L$16,AK$2,0)+(VLOOKUP($F535,'(참고)타워 스텟 가치'!$B$12:$L$16,AK$2,0)*$E535)</f>
        <v>0</v>
      </c>
      <c r="AL535">
        <f>VLOOKUP($F535,'(참고)타워 스텟 가치'!$B$12:$L$16,AL$2,0)+(VLOOKUP($F535,'(참고)타워 스텟 가치'!$B$12:$L$16,AL$2,0)*$E535)</f>
        <v>61.319999999999872</v>
      </c>
      <c r="AM535">
        <f>SUM('스테이지별 몬스터 스텟'!AD535*'(참고)타워 스텟 가치'!$Q$17,'스테이지별 몬스터 스텟'!AE535*'(참고)타워 스텟 가치'!$R$17,'스테이지별 몬스터 스텟'!AF535*'(참고)타워 스텟 가치'!$S$17,'스테이지별 몬스터 스텟'!AG535*'(참고)타워 스텟 가치'!$T$17,'스테이지별 몬스터 스텟'!AH535*'(참고)타워 스텟 가치'!$U$17,'스테이지별 몬스터 스텟'!AI535*'(참고)타워 스텟 가치'!$V$17,'스테이지별 몬스터 스텟'!AJ535*'(참고)타워 스텟 가치'!$W$17,'스테이지별 몬스터 스텟'!AK535*'(참고)타워 스텟 가치'!$X$17,'스테이지별 몬스터 스텟'!AL535*'(참고)타워 스텟 가치'!$Y$17)</f>
        <v>330409.67999999935</v>
      </c>
      <c r="AN535">
        <v>3</v>
      </c>
    </row>
    <row r="536" spans="3:40" x14ac:dyDescent="0.3">
      <c r="C536">
        <v>2</v>
      </c>
      <c r="D536">
        <f t="shared" si="26"/>
        <v>107</v>
      </c>
      <c r="E536" s="52">
        <f>VLOOKUP(D536,'스테이지별 난이도 설정'!B:C,2,0)</f>
        <v>42.799999999999912</v>
      </c>
      <c r="F536" t="str">
        <f t="shared" si="27"/>
        <v>레어</v>
      </c>
      <c r="G536">
        <f t="shared" si="25"/>
        <v>6</v>
      </c>
      <c r="H536">
        <f>VLOOKUP($F536,'(참고)타워 스텟 가치'!$B$2:$L$6,H$2,0)+(VLOOKUP($F536,'(참고)타워 스텟 가치'!$B$2:$L$6,H$2,0)*$E536)</f>
        <v>492.74999999999903</v>
      </c>
      <c r="I536">
        <f>VLOOKUP($F536,'(참고)타워 스텟 가치'!$B$2:$L$6,I$2,0)+(VLOOKUP($F536,'(참고)타워 스텟 가치'!$B$2:$L$6,I$2,0)*$E536)</f>
        <v>98.549999999999798</v>
      </c>
      <c r="J536">
        <f>VLOOKUP($F536,'(참고)타워 스텟 가치'!$B$2:$L$6,J$2,0)+(VLOOKUP($F536,'(참고)타워 스텟 가치'!$B$2:$L$6,J$2,0)*$E536)</f>
        <v>218999.99999999956</v>
      </c>
      <c r="K536">
        <f>VLOOKUP($F536,'(참고)타워 스텟 가치'!$B$2:$L$6,K$2,0)+(VLOOKUP($F536,'(참고)타워 스텟 가치'!$B$2:$L$6,K$2,0)*$E536)</f>
        <v>1970.9999999999961</v>
      </c>
      <c r="L536">
        <f>VLOOKUP($F536,'(참고)타워 스텟 가치'!$B$2:$L$6,L$2,0)+(VLOOKUP($F536,'(참고)타워 스텟 가치'!$B$2:$L$6,L$2,0)*$E536)</f>
        <v>32.849999999999937</v>
      </c>
      <c r="M536">
        <f>VLOOKUP($F536,'(참고)타워 스텟 가치'!$B$2:$L$6,M$2,0)+(VLOOKUP($F536,'(참고)타워 스텟 가치'!$B$2:$L$6,M$2,0)*$E536)</f>
        <v>13.139999999999974</v>
      </c>
      <c r="N536">
        <f>VLOOKUP($F536,'(참고)타워 스텟 가치'!$B$2:$L$6,N$2,0)+(VLOOKUP($F536,'(참고)타워 스텟 가치'!$B$2:$L$6,N$2,0)*$E536)</f>
        <v>0</v>
      </c>
      <c r="O536">
        <f>VLOOKUP($F536,'(참고)타워 스텟 가치'!$B$2:$L$6,O$2,0)+(VLOOKUP($F536,'(참고)타워 스텟 가치'!$B$2:$L$6,O$2,0)*$E536)</f>
        <v>0</v>
      </c>
      <c r="P536">
        <f>VLOOKUP($F536,'(참고)타워 스텟 가치'!$B$2:$L$6,P$2,0)+(VLOOKUP($F536,'(참고)타워 스텟 가치'!$B$2:$L$6,P$2,0)*$E536)</f>
        <v>30.659999999999936</v>
      </c>
      <c r="Q536">
        <f>SUM('스테이지별 몬스터 스텟'!H536*'(참고)타워 스텟 가치'!$Q$17,'스테이지별 몬스터 스텟'!I536*'(참고)타워 스텟 가치'!$R$17,'스테이지별 몬스터 스텟'!J536*'(참고)타워 스텟 가치'!$S$17,'스테이지별 몬스터 스텟'!K536*'(참고)타워 스텟 가치'!$T$17,'스테이지별 몬스터 스텟'!L536*'(참고)타워 스텟 가치'!$U$17,'스테이지별 몬스터 스텟'!M536*'(참고)타워 스텟 가치'!$V$17,'스테이지별 몬스터 스텟'!N536*'(참고)타워 스텟 가치'!$W$17,'스테이지별 몬스터 스텟'!O536*'(참고)타워 스텟 가치'!$X$17,'스테이지별 몬스터 스텟'!P536*'(참고)타워 스텟 가치'!$Y$17)</f>
        <v>333715.4849999994</v>
      </c>
      <c r="R536">
        <v>1</v>
      </c>
      <c r="S536">
        <f>VLOOKUP($F536,'(참고)타워 스텟 가치'!$B$7:$L$11,S$2,0)+(VLOOKUP($F536,'(참고)타워 스텟 가치'!$B$7:$L$11,S$2,0)*$E536)</f>
        <v>164.24999999999966</v>
      </c>
      <c r="T536">
        <f>VLOOKUP($F536,'(참고)타워 스텟 가치'!$B$7:$L$11,T$2,0)+(VLOOKUP($F536,'(참고)타워 스텟 가치'!$B$7:$L$11,T$2,0)*$E536)</f>
        <v>295.64999999999941</v>
      </c>
      <c r="U536">
        <f>VLOOKUP($F536,'(참고)타워 스텟 가치'!$B$7:$L$11,U$2,0)+(VLOOKUP($F536,'(참고)타워 스텟 가치'!$B$7:$L$11,U$2,0)*$E536)</f>
        <v>218999.99999999956</v>
      </c>
      <c r="V536">
        <f>VLOOKUP($F536,'(참고)타워 스텟 가치'!$B$7:$L$11,V$2,0)+(VLOOKUP($F536,'(참고)타워 스텟 가치'!$B$7:$L$11,V$2,0)*$E536)</f>
        <v>1970.9999999999961</v>
      </c>
      <c r="W536">
        <f>VLOOKUP($F536,'(참고)타워 스텟 가치'!$B$7:$L$11,W$2,0)+(VLOOKUP($F536,'(참고)타워 스텟 가치'!$B$7:$L$11,W$2,0)*$E536)</f>
        <v>32.849999999999937</v>
      </c>
      <c r="X536">
        <f>VLOOKUP($F536,'(참고)타워 스텟 가치'!$B$7:$L$11,X$2,0)+(VLOOKUP($F536,'(참고)타워 스텟 가치'!$B$7:$L$11,X$2,0)*$E536)</f>
        <v>13.139999999999974</v>
      </c>
      <c r="Y536">
        <f>VLOOKUP($F536,'(참고)타워 스텟 가치'!$B$7:$L$11,Y$2,0)+(VLOOKUP($F536,'(참고)타워 스텟 가치'!$B$7:$L$11,Y$2,0)*$E536)</f>
        <v>0</v>
      </c>
      <c r="Z536">
        <f>VLOOKUP($F536,'(참고)타워 스텟 가치'!$B$7:$L$11,Z$2,0)+(VLOOKUP($F536,'(참고)타워 스텟 가치'!$B$7:$L$11,Z$2,0)*$E536)</f>
        <v>0</v>
      </c>
      <c r="AA536">
        <f>VLOOKUP($F536,'(참고)타워 스텟 가치'!$B$7:$L$11,AA$2,0)+(VLOOKUP($F536,'(참고)타워 스텟 가치'!$B$7:$L$11,AA$2,0)*$E536)</f>
        <v>30.659999999999936</v>
      </c>
      <c r="AB536">
        <f>SUM('스테이지별 몬스터 스텟'!S536*'(참고)타워 스텟 가치'!$Q$17,'스테이지별 몬스터 스텟'!T536*'(참고)타워 스텟 가치'!$R$17,'스테이지별 몬스터 스텟'!U536*'(참고)타워 스텟 가치'!$S$17,'스테이지별 몬스터 스텟'!V536*'(참고)타워 스텟 가치'!$T$17,'스테이지별 몬스터 스텟'!W536*'(참고)타워 스텟 가치'!$U$17,'스테이지별 몬스터 스텟'!X536*'(참고)타워 스텟 가치'!$V$17,'스테이지별 몬스터 스텟'!Y536*'(참고)타워 스텟 가치'!$W$17,'스테이지별 몬스터 스텟'!Z536*'(참고)타워 스텟 가치'!$X$17,'스테이지별 몬스터 스텟'!AA536*'(참고)타워 스텟 가치'!$Y$17)</f>
        <v>333354.13499999937</v>
      </c>
      <c r="AC536">
        <v>2</v>
      </c>
      <c r="AD536">
        <f>VLOOKUP($F536,'(참고)타워 스텟 가치'!$B$12:$L$16,AD$2,0)+(VLOOKUP($F536,'(참고)타워 스텟 가치'!$B$12:$L$16,AD$2,0)*$E536)</f>
        <v>164.24999999999966</v>
      </c>
      <c r="AE536">
        <f>VLOOKUP($F536,'(참고)타워 스텟 가치'!$B$12:$L$16,AE$2,0)+(VLOOKUP($F536,'(참고)타워 스텟 가치'!$B$12:$L$16,AE$2,0)*$E536)</f>
        <v>197.0999999999996</v>
      </c>
      <c r="AF536">
        <f>VLOOKUP($F536,'(참고)타워 스텟 가치'!$B$12:$L$16,AF$2,0)+(VLOOKUP($F536,'(참고)타워 스텟 가치'!$B$12:$L$16,AF$2,0)*$E536)</f>
        <v>218999.99999999956</v>
      </c>
      <c r="AG536">
        <f>VLOOKUP($F536,'(참고)타워 스텟 가치'!$B$12:$L$16,AG$2,0)+(VLOOKUP($F536,'(참고)타워 스텟 가치'!$B$12:$L$16,AG$2,0)*$E536)</f>
        <v>985.49999999999807</v>
      </c>
      <c r="AH536">
        <f>VLOOKUP($F536,'(참고)타워 스텟 가치'!$B$12:$L$16,AH$2,0)+(VLOOKUP($F536,'(참고)타워 스텟 가치'!$B$12:$L$16,AH$2,0)*$E536)</f>
        <v>32.849999999999937</v>
      </c>
      <c r="AI536">
        <f>VLOOKUP($F536,'(참고)타워 스텟 가치'!$B$12:$L$16,AI$2,0)+(VLOOKUP($F536,'(참고)타워 스텟 가치'!$B$12:$L$16,AI$2,0)*$E536)</f>
        <v>13.139999999999974</v>
      </c>
      <c r="AJ536">
        <f>VLOOKUP($F536,'(참고)타워 스텟 가치'!$B$12:$L$16,AJ$2,0)+(VLOOKUP($F536,'(참고)타워 스텟 가치'!$B$12:$L$16,AJ$2,0)*$E536)</f>
        <v>0</v>
      </c>
      <c r="AK536">
        <f>VLOOKUP($F536,'(참고)타워 스텟 가치'!$B$12:$L$16,AK$2,0)+(VLOOKUP($F536,'(참고)타워 스텟 가치'!$B$12:$L$16,AK$2,0)*$E536)</f>
        <v>0</v>
      </c>
      <c r="AL536">
        <f>VLOOKUP($F536,'(참고)타워 스텟 가치'!$B$12:$L$16,AL$2,0)+(VLOOKUP($F536,'(참고)타워 스텟 가치'!$B$12:$L$16,AL$2,0)*$E536)</f>
        <v>61.319999999999872</v>
      </c>
      <c r="AM536">
        <f>SUM('스테이지별 몬스터 스텟'!AD536*'(참고)타워 스텟 가치'!$Q$17,'스테이지별 몬스터 스텟'!AE536*'(참고)타워 스텟 가치'!$R$17,'스테이지별 몬스터 스텟'!AF536*'(참고)타워 스텟 가치'!$S$17,'스테이지별 몬스터 스텟'!AG536*'(참고)타워 스텟 가치'!$T$17,'스테이지별 몬스터 스텟'!AH536*'(참고)타워 스텟 가치'!$U$17,'스테이지별 몬스터 스텟'!AI536*'(참고)타워 스텟 가치'!$V$17,'스테이지별 몬스터 스텟'!AJ536*'(참고)타워 스텟 가치'!$W$17,'스테이지별 몬스터 스텟'!AK536*'(참고)타워 스텟 가치'!$X$17,'스테이지별 몬스터 스텟'!AL536*'(참고)타워 스텟 가치'!$Y$17)</f>
        <v>331296.62999999942</v>
      </c>
      <c r="AN536">
        <v>3</v>
      </c>
    </row>
    <row r="537" spans="3:40" x14ac:dyDescent="0.3">
      <c r="C537">
        <v>3</v>
      </c>
      <c r="D537">
        <f t="shared" si="26"/>
        <v>107</v>
      </c>
      <c r="E537" s="52">
        <f>VLOOKUP(D537,'스테이지별 난이도 설정'!B:C,2,0)</f>
        <v>42.799999999999912</v>
      </c>
      <c r="F537" t="str">
        <f t="shared" si="27"/>
        <v>에픽</v>
      </c>
      <c r="G537">
        <f t="shared" si="25"/>
        <v>6</v>
      </c>
      <c r="H537">
        <f>VLOOKUP($F537,'(참고)타워 스텟 가치'!$B$2:$L$6,H$2,0)+(VLOOKUP($F537,'(참고)타워 스텟 가치'!$B$2:$L$6,H$2,0)*$E537)</f>
        <v>739.12499999999852</v>
      </c>
      <c r="I537">
        <f>VLOOKUP($F537,'(참고)타워 스텟 가치'!$B$2:$L$6,I$2,0)+(VLOOKUP($F537,'(참고)타워 스텟 가치'!$B$2:$L$6,I$2,0)*$E537)</f>
        <v>147.8249999999997</v>
      </c>
      <c r="J537">
        <f>VLOOKUP($F537,'(참고)타워 스텟 가치'!$B$2:$L$6,J$2,0)+(VLOOKUP($F537,'(참고)타워 스텟 가치'!$B$2:$L$6,J$2,0)*$E537)</f>
        <v>218999.99999999956</v>
      </c>
      <c r="K537">
        <f>VLOOKUP($F537,'(참고)타워 스텟 가치'!$B$2:$L$6,K$2,0)+(VLOOKUP($F537,'(참고)타워 스텟 가치'!$B$2:$L$6,K$2,0)*$E537)</f>
        <v>2956.4999999999941</v>
      </c>
      <c r="L537">
        <f>VLOOKUP($F537,'(참고)타워 스텟 가치'!$B$2:$L$6,L$2,0)+(VLOOKUP($F537,'(참고)타워 스텟 가치'!$B$2:$L$6,L$2,0)*$E537)</f>
        <v>49.274999999999899</v>
      </c>
      <c r="M537">
        <f>VLOOKUP($F537,'(참고)타워 스텟 가치'!$B$2:$L$6,M$2,0)+(VLOOKUP($F537,'(참고)타워 스텟 가치'!$B$2:$L$6,M$2,0)*$E537)</f>
        <v>13.139999999999974</v>
      </c>
      <c r="N537">
        <f>VLOOKUP($F537,'(참고)타워 스텟 가치'!$B$2:$L$6,N$2,0)+(VLOOKUP($F537,'(참고)타워 스텟 가치'!$B$2:$L$6,N$2,0)*$E537)</f>
        <v>0</v>
      </c>
      <c r="O537">
        <f>VLOOKUP($F537,'(참고)타워 스텟 가치'!$B$2:$L$6,O$2,0)+(VLOOKUP($F537,'(참고)타워 스텟 가치'!$B$2:$L$6,O$2,0)*$E537)</f>
        <v>0</v>
      </c>
      <c r="P537">
        <f>VLOOKUP($F537,'(참고)타워 스텟 가치'!$B$2:$L$6,P$2,0)+(VLOOKUP($F537,'(참고)타워 스텟 가치'!$B$2:$L$6,P$2,0)*$E537)</f>
        <v>30.659999999999936</v>
      </c>
      <c r="Q537">
        <f>SUM('스테이지별 몬스터 스텟'!H537*'(참고)타워 스텟 가치'!$Q$17,'스테이지별 몬스터 스텟'!I537*'(참고)타워 스텟 가치'!$R$17,'스테이지별 몬스터 스텟'!J537*'(참고)타워 스텟 가치'!$S$17,'스테이지별 몬스터 스텟'!K537*'(참고)타워 스텟 가치'!$T$17,'스테이지별 몬스터 스텟'!L537*'(참고)타워 스텟 가치'!$U$17,'스테이지별 몬스터 스텟'!M537*'(참고)타워 스텟 가치'!$V$17,'스테이지별 몬스터 스텟'!N537*'(참고)타워 스텟 가치'!$W$17,'스테이지별 몬스터 스텟'!O537*'(참고)타워 스텟 가치'!$X$17,'스테이지별 몬스터 스텟'!P537*'(참고)타워 스텟 가치'!$Y$17)</f>
        <v>336285.99749999936</v>
      </c>
      <c r="R537">
        <v>1</v>
      </c>
      <c r="S537">
        <f>VLOOKUP($F537,'(참고)타워 스텟 가치'!$B$7:$L$11,S$2,0)+(VLOOKUP($F537,'(참고)타워 스텟 가치'!$B$7:$L$11,S$2,0)*$E537)</f>
        <v>246.37499999999952</v>
      </c>
      <c r="T537">
        <f>VLOOKUP($F537,'(참고)타워 스텟 가치'!$B$7:$L$11,T$2,0)+(VLOOKUP($F537,'(참고)타워 스텟 가치'!$B$7:$L$11,T$2,0)*$E537)</f>
        <v>443.47499999999911</v>
      </c>
      <c r="U537">
        <f>VLOOKUP($F537,'(참고)타워 스텟 가치'!$B$7:$L$11,U$2,0)+(VLOOKUP($F537,'(참고)타워 스텟 가치'!$B$7:$L$11,U$2,0)*$E537)</f>
        <v>218999.99999999956</v>
      </c>
      <c r="V537">
        <f>VLOOKUP($F537,'(참고)타워 스텟 가치'!$B$7:$L$11,V$2,0)+(VLOOKUP($F537,'(참고)타워 스텟 가치'!$B$7:$L$11,V$2,0)*$E537)</f>
        <v>2956.4999999999941</v>
      </c>
      <c r="W537">
        <f>VLOOKUP($F537,'(참고)타워 스텟 가치'!$B$7:$L$11,W$2,0)+(VLOOKUP($F537,'(참고)타워 스텟 가치'!$B$7:$L$11,W$2,0)*$E537)</f>
        <v>49.274999999999899</v>
      </c>
      <c r="X537">
        <f>VLOOKUP($F537,'(참고)타워 스텟 가치'!$B$7:$L$11,X$2,0)+(VLOOKUP($F537,'(참고)타워 스텟 가치'!$B$7:$L$11,X$2,0)*$E537)</f>
        <v>13.139999999999974</v>
      </c>
      <c r="Y537">
        <f>VLOOKUP($F537,'(참고)타워 스텟 가치'!$B$7:$L$11,Y$2,0)+(VLOOKUP($F537,'(참고)타워 스텟 가치'!$B$7:$L$11,Y$2,0)*$E537)</f>
        <v>0</v>
      </c>
      <c r="Z537">
        <f>VLOOKUP($F537,'(참고)타워 스텟 가치'!$B$7:$L$11,Z$2,0)+(VLOOKUP($F537,'(참고)타워 스텟 가치'!$B$7:$L$11,Z$2,0)*$E537)</f>
        <v>0</v>
      </c>
      <c r="AA537">
        <f>VLOOKUP($F537,'(참고)타워 스텟 가치'!$B$7:$L$11,AA$2,0)+(VLOOKUP($F537,'(참고)타워 스텟 가치'!$B$7:$L$11,AA$2,0)*$E537)</f>
        <v>30.659999999999936</v>
      </c>
      <c r="AB537">
        <f>SUM('스테이지별 몬스터 스텟'!S537*'(참고)타워 스텟 가치'!$Q$17,'스테이지별 몬스터 스텟'!T537*'(참고)타워 스텟 가치'!$R$17,'스테이지별 몬스터 스텟'!U537*'(참고)타워 스텟 가치'!$S$17,'스테이지별 몬스터 스텟'!V537*'(참고)타워 스텟 가치'!$T$17,'스테이지별 몬스터 스텟'!W537*'(참고)타워 스텟 가치'!$U$17,'스테이지별 몬스터 스텟'!X537*'(참고)타워 스텟 가치'!$V$17,'스테이지별 몬스터 스텟'!Y537*'(참고)타워 스텟 가치'!$W$17,'스테이지별 몬스터 스텟'!Z537*'(참고)타워 스텟 가치'!$X$17,'스테이지별 몬스터 스텟'!AA537*'(참고)타워 스텟 가치'!$Y$17)</f>
        <v>335743.97249999939</v>
      </c>
      <c r="AC537">
        <v>2</v>
      </c>
      <c r="AD537">
        <f>VLOOKUP($F537,'(참고)타워 스텟 가치'!$B$12:$L$16,AD$2,0)+(VLOOKUP($F537,'(참고)타워 스텟 가치'!$B$12:$L$16,AD$2,0)*$E537)</f>
        <v>246.37499999999952</v>
      </c>
      <c r="AE537">
        <f>VLOOKUP($F537,'(참고)타워 스텟 가치'!$B$12:$L$16,AE$2,0)+(VLOOKUP($F537,'(참고)타워 스텟 가치'!$B$12:$L$16,AE$2,0)*$E537)</f>
        <v>295.64999999999941</v>
      </c>
      <c r="AF537">
        <f>VLOOKUP($F537,'(참고)타워 스텟 가치'!$B$12:$L$16,AF$2,0)+(VLOOKUP($F537,'(참고)타워 스텟 가치'!$B$12:$L$16,AF$2,0)*$E537)</f>
        <v>218999.99999999956</v>
      </c>
      <c r="AG537">
        <f>VLOOKUP($F537,'(참고)타워 스텟 가치'!$B$12:$L$16,AG$2,0)+(VLOOKUP($F537,'(참고)타워 스텟 가치'!$B$12:$L$16,AG$2,0)*$E537)</f>
        <v>1478.249999999997</v>
      </c>
      <c r="AH537">
        <f>VLOOKUP($F537,'(참고)타워 스텟 가치'!$B$12:$L$16,AH$2,0)+(VLOOKUP($F537,'(참고)타워 스텟 가치'!$B$12:$L$16,AH$2,0)*$E537)</f>
        <v>49.274999999999899</v>
      </c>
      <c r="AI537">
        <f>VLOOKUP($F537,'(참고)타워 스텟 가치'!$B$12:$L$16,AI$2,0)+(VLOOKUP($F537,'(참고)타워 스텟 가치'!$B$12:$L$16,AI$2,0)*$E537)</f>
        <v>13.139999999999974</v>
      </c>
      <c r="AJ537">
        <f>VLOOKUP($F537,'(참고)타워 스텟 가치'!$B$12:$L$16,AJ$2,0)+(VLOOKUP($F537,'(참고)타워 스텟 가치'!$B$12:$L$16,AJ$2,0)*$E537)</f>
        <v>0</v>
      </c>
      <c r="AK537">
        <f>VLOOKUP($F537,'(참고)타워 스텟 가치'!$B$12:$L$16,AK$2,0)+(VLOOKUP($F537,'(참고)타워 스텟 가치'!$B$12:$L$16,AK$2,0)*$E537)</f>
        <v>0</v>
      </c>
      <c r="AL537">
        <f>VLOOKUP($F537,'(참고)타워 스텟 가치'!$B$12:$L$16,AL$2,0)+(VLOOKUP($F537,'(참고)타워 스텟 가치'!$B$12:$L$16,AL$2,0)*$E537)</f>
        <v>61.319999999999872</v>
      </c>
      <c r="AM537">
        <f>SUM('스테이지별 몬스터 스텟'!AD537*'(참고)타워 스텟 가치'!$Q$17,'스테이지별 몬스터 스텟'!AE537*'(참고)타워 스텟 가치'!$R$17,'스테이지별 몬스터 스텟'!AF537*'(참고)타워 스텟 가치'!$S$17,'스테이지별 몬스터 스텟'!AG537*'(참고)타워 스텟 가치'!$T$17,'스테이지별 몬스터 스텟'!AH537*'(참고)타워 스텟 가치'!$U$17,'스테이지별 몬스터 스텟'!AI537*'(참고)타워 스텟 가치'!$V$17,'스테이지별 몬스터 스텟'!AJ537*'(참고)타워 스텟 가치'!$W$17,'스테이지별 몬스터 스텟'!AK537*'(참고)타워 스텟 가치'!$X$17,'스테이지별 몬스터 스텟'!AL537*'(참고)타워 스텟 가치'!$Y$17)</f>
        <v>332627.05499999935</v>
      </c>
      <c r="AN537">
        <v>3</v>
      </c>
    </row>
    <row r="538" spans="3:40" x14ac:dyDescent="0.3">
      <c r="C538">
        <v>4</v>
      </c>
      <c r="D538">
        <f t="shared" si="26"/>
        <v>107</v>
      </c>
      <c r="E538" s="52">
        <f>VLOOKUP(D538,'스테이지별 난이도 설정'!B:C,2,0)</f>
        <v>42.799999999999912</v>
      </c>
      <c r="F538" t="str">
        <f t="shared" si="27"/>
        <v>유니크</v>
      </c>
      <c r="G538">
        <f t="shared" si="25"/>
        <v>6</v>
      </c>
      <c r="H538">
        <f>VLOOKUP($F538,'(참고)타워 스텟 가치'!$B$2:$L$6,H$2,0)+(VLOOKUP($F538,'(참고)타워 스텟 가치'!$B$2:$L$6,H$2,0)*$E538)</f>
        <v>1108.6874999999977</v>
      </c>
      <c r="I538">
        <f>VLOOKUP($F538,'(참고)타워 스텟 가치'!$B$2:$L$6,I$2,0)+(VLOOKUP($F538,'(참고)타워 스텟 가치'!$B$2:$L$6,I$2,0)*$E538)</f>
        <v>221.73749999999956</v>
      </c>
      <c r="J538">
        <f>VLOOKUP($F538,'(참고)타워 스텟 가치'!$B$2:$L$6,J$2,0)+(VLOOKUP($F538,'(참고)타워 스텟 가치'!$B$2:$L$6,J$2,0)*$E538)</f>
        <v>218999.99999999956</v>
      </c>
      <c r="K538">
        <f>VLOOKUP($F538,'(참고)타워 스텟 가치'!$B$2:$L$6,K$2,0)+(VLOOKUP($F538,'(참고)타워 스텟 가치'!$B$2:$L$6,K$2,0)*$E538)</f>
        <v>4434.7499999999909</v>
      </c>
      <c r="L538">
        <f>VLOOKUP($F538,'(참고)타워 스텟 가치'!$B$2:$L$6,L$2,0)+(VLOOKUP($F538,'(참고)타워 스텟 가치'!$B$2:$L$6,L$2,0)*$E538)</f>
        <v>73.912499999999852</v>
      </c>
      <c r="M538">
        <f>VLOOKUP($F538,'(참고)타워 스텟 가치'!$B$2:$L$6,M$2,0)+(VLOOKUP($F538,'(참고)타워 스텟 가치'!$B$2:$L$6,M$2,0)*$E538)</f>
        <v>13.139999999999974</v>
      </c>
      <c r="N538">
        <f>VLOOKUP($F538,'(참고)타워 스텟 가치'!$B$2:$L$6,N$2,0)+(VLOOKUP($F538,'(참고)타워 스텟 가치'!$B$2:$L$6,N$2,0)*$E538)</f>
        <v>0</v>
      </c>
      <c r="O538">
        <f>VLOOKUP($F538,'(참고)타워 스텟 가치'!$B$2:$L$6,O$2,0)+(VLOOKUP($F538,'(참고)타워 스텟 가치'!$B$2:$L$6,O$2,0)*$E538)</f>
        <v>0</v>
      </c>
      <c r="P538">
        <f>VLOOKUP($F538,'(참고)타워 스텟 가치'!$B$2:$L$6,P$2,0)+(VLOOKUP($F538,'(참고)타워 스텟 가치'!$B$2:$L$6,P$2,0)*$E538)</f>
        <v>43.799999999999912</v>
      </c>
      <c r="Q538">
        <f>SUM('스테이지별 몬스터 스텟'!H538*'(참고)타워 스텟 가치'!$Q$17,'스테이지별 몬스터 스텟'!I538*'(참고)타워 스텟 가치'!$R$17,'스테이지별 몬스터 스텟'!J538*'(참고)타워 스텟 가치'!$S$17,'스테이지별 몬스터 스텟'!K538*'(참고)타워 스텟 가치'!$T$17,'스테이지별 몬스터 스텟'!L538*'(참고)타워 스텟 가치'!$U$17,'스테이지별 몬스터 스텟'!M538*'(참고)타워 스텟 가치'!$V$17,'스테이지별 몬스터 스텟'!N538*'(참고)타워 스텟 가치'!$W$17,'스테이지별 몬스터 스텟'!O538*'(참고)타워 스텟 가치'!$X$17,'스테이지별 몬스터 스텟'!P538*'(참고)타워 스텟 가치'!$Y$17)</f>
        <v>340168.04624999937</v>
      </c>
      <c r="R538">
        <v>1</v>
      </c>
      <c r="S538">
        <f>VLOOKUP($F538,'(참고)타워 스텟 가치'!$B$7:$L$11,S$2,0)+(VLOOKUP($F538,'(참고)타워 스텟 가치'!$B$7:$L$11,S$2,0)*$E538)</f>
        <v>369.56249999999926</v>
      </c>
      <c r="T538">
        <f>VLOOKUP($F538,'(참고)타워 스텟 가치'!$B$7:$L$11,T$2,0)+(VLOOKUP($F538,'(참고)타워 스텟 가치'!$B$7:$L$11,T$2,0)*$E538)</f>
        <v>665.21249999999861</v>
      </c>
      <c r="U538">
        <f>VLOOKUP($F538,'(참고)타워 스텟 가치'!$B$7:$L$11,U$2,0)+(VLOOKUP($F538,'(참고)타워 스텟 가치'!$B$7:$L$11,U$2,0)*$E538)</f>
        <v>218999.99999999956</v>
      </c>
      <c r="V538">
        <f>VLOOKUP($F538,'(참고)타워 스텟 가치'!$B$7:$L$11,V$2,0)+(VLOOKUP($F538,'(참고)타워 스텟 가치'!$B$7:$L$11,V$2,0)*$E538)</f>
        <v>4434.7499999999909</v>
      </c>
      <c r="W538">
        <f>VLOOKUP($F538,'(참고)타워 스텟 가치'!$B$7:$L$11,W$2,0)+(VLOOKUP($F538,'(참고)타워 스텟 가치'!$B$7:$L$11,W$2,0)*$E538)</f>
        <v>73.912499999999852</v>
      </c>
      <c r="X538">
        <f>VLOOKUP($F538,'(참고)타워 스텟 가치'!$B$7:$L$11,X$2,0)+(VLOOKUP($F538,'(참고)타워 스텟 가치'!$B$7:$L$11,X$2,0)*$E538)</f>
        <v>13.139999999999974</v>
      </c>
      <c r="Y538">
        <f>VLOOKUP($F538,'(참고)타워 스텟 가치'!$B$7:$L$11,Y$2,0)+(VLOOKUP($F538,'(참고)타워 스텟 가치'!$B$7:$L$11,Y$2,0)*$E538)</f>
        <v>0</v>
      </c>
      <c r="Z538">
        <f>VLOOKUP($F538,'(참고)타워 스텟 가치'!$B$7:$L$11,Z$2,0)+(VLOOKUP($F538,'(참고)타워 스텟 가치'!$B$7:$L$11,Z$2,0)*$E538)</f>
        <v>0</v>
      </c>
      <c r="AA538">
        <f>VLOOKUP($F538,'(참고)타워 스텟 가치'!$B$7:$L$11,AA$2,0)+(VLOOKUP($F538,'(참고)타워 스텟 가치'!$B$7:$L$11,AA$2,0)*$E538)</f>
        <v>43.799999999999912</v>
      </c>
      <c r="AB538">
        <f>SUM('스테이지별 몬스터 스텟'!S538*'(참고)타워 스텟 가치'!$Q$17,'스테이지별 몬스터 스텟'!T538*'(참고)타워 스텟 가치'!$R$17,'스테이지별 몬스터 스텟'!U538*'(참고)타워 스텟 가치'!$S$17,'스테이지별 몬스터 스텟'!V538*'(참고)타워 스텟 가치'!$T$17,'스테이지별 몬스터 스텟'!W538*'(참고)타워 스텟 가치'!$U$17,'스테이지별 몬스터 스텟'!X538*'(참고)타워 스텟 가치'!$V$17,'스테이지별 몬스터 스텟'!Y538*'(참고)타워 스텟 가치'!$W$17,'스테이지별 몬스터 스텟'!Z538*'(참고)타워 스텟 가치'!$X$17,'스테이지별 몬스터 스텟'!AA538*'(참고)타워 스텟 가치'!$Y$17)</f>
        <v>339355.00874999934</v>
      </c>
      <c r="AC538">
        <v>2</v>
      </c>
      <c r="AD538">
        <f>VLOOKUP($F538,'(참고)타워 스텟 가치'!$B$12:$L$16,AD$2,0)+(VLOOKUP($F538,'(참고)타워 스텟 가치'!$B$12:$L$16,AD$2,0)*$E538)</f>
        <v>369.56249999999926</v>
      </c>
      <c r="AE538">
        <f>VLOOKUP($F538,'(참고)타워 스텟 가치'!$B$12:$L$16,AE$2,0)+(VLOOKUP($F538,'(참고)타워 스텟 가치'!$B$12:$L$16,AE$2,0)*$E538)</f>
        <v>443.47499999999911</v>
      </c>
      <c r="AF538">
        <f>VLOOKUP($F538,'(참고)타워 스텟 가치'!$B$12:$L$16,AF$2,0)+(VLOOKUP($F538,'(참고)타워 스텟 가치'!$B$12:$L$16,AF$2,0)*$E538)</f>
        <v>218999.99999999956</v>
      </c>
      <c r="AG538">
        <f>VLOOKUP($F538,'(참고)타워 스텟 가치'!$B$12:$L$16,AG$2,0)+(VLOOKUP($F538,'(참고)타워 스텟 가치'!$B$12:$L$16,AG$2,0)*$E538)</f>
        <v>2217.3749999999955</v>
      </c>
      <c r="AH538">
        <f>VLOOKUP($F538,'(참고)타워 스텟 가치'!$B$12:$L$16,AH$2,0)+(VLOOKUP($F538,'(참고)타워 스텟 가치'!$B$12:$L$16,AH$2,0)*$E538)</f>
        <v>73.912499999999852</v>
      </c>
      <c r="AI538">
        <f>VLOOKUP($F538,'(참고)타워 스텟 가치'!$B$12:$L$16,AI$2,0)+(VLOOKUP($F538,'(참고)타워 스텟 가치'!$B$12:$L$16,AI$2,0)*$E538)</f>
        <v>13.139999999999974</v>
      </c>
      <c r="AJ538">
        <f>VLOOKUP($F538,'(참고)타워 스텟 가치'!$B$12:$L$16,AJ$2,0)+(VLOOKUP($F538,'(참고)타워 스텟 가치'!$B$12:$L$16,AJ$2,0)*$E538)</f>
        <v>0</v>
      </c>
      <c r="AK538">
        <f>VLOOKUP($F538,'(참고)타워 스텟 가치'!$B$12:$L$16,AK$2,0)+(VLOOKUP($F538,'(참고)타워 스텟 가치'!$B$12:$L$16,AK$2,0)*$E538)</f>
        <v>0</v>
      </c>
      <c r="AL538">
        <f>VLOOKUP($F538,'(참고)타워 스텟 가치'!$B$12:$L$16,AL$2,0)+(VLOOKUP($F538,'(참고)타워 스텟 가치'!$B$12:$L$16,AL$2,0)*$E538)</f>
        <v>87.599999999999824</v>
      </c>
      <c r="AM538">
        <f>SUM('스테이지별 몬스터 스텟'!AD538*'(참고)타워 스텟 가치'!$Q$17,'스테이지별 몬스터 스텟'!AE538*'(참고)타워 스텟 가치'!$R$17,'스테이지별 몬스터 스텟'!AF538*'(참고)타워 스텟 가치'!$S$17,'스테이지별 몬스터 스텟'!AG538*'(참고)타워 스텟 가치'!$T$17,'스테이지별 몬스터 스텟'!AH538*'(참고)타워 스텟 가치'!$U$17,'스테이지별 몬스터 스텟'!AI538*'(참고)타워 스텟 가치'!$V$17,'스테이지별 몬스터 스텟'!AJ538*'(참고)타워 스텟 가치'!$W$17,'스테이지별 몬스터 스텟'!AK538*'(참고)타워 스텟 가치'!$X$17,'스테이지별 몬스터 스텟'!AL538*'(참고)타워 스텟 가치'!$Y$17)</f>
        <v>334675.25249999942</v>
      </c>
      <c r="AN538">
        <v>3</v>
      </c>
    </row>
    <row r="539" spans="3:40" x14ac:dyDescent="0.3">
      <c r="C539">
        <v>5</v>
      </c>
      <c r="D539">
        <f t="shared" si="26"/>
        <v>107</v>
      </c>
      <c r="E539" s="52">
        <f>VLOOKUP(D539,'스테이지별 난이도 설정'!B:C,2,0)</f>
        <v>42.799999999999912</v>
      </c>
      <c r="F539" t="str">
        <f t="shared" si="27"/>
        <v>스페셜</v>
      </c>
      <c r="G539">
        <f t="shared" si="25"/>
        <v>6</v>
      </c>
      <c r="H539">
        <f>VLOOKUP($F539,'(참고)타워 스텟 가치'!$B$2:$L$6,H$2,0)+(VLOOKUP($F539,'(참고)타워 스텟 가치'!$B$2:$L$6,H$2,0)*$E539)</f>
        <v>1663.0312499999966</v>
      </c>
      <c r="I539">
        <f>VLOOKUP($F539,'(참고)타워 스텟 가치'!$B$2:$L$6,I$2,0)+(VLOOKUP($F539,'(참고)타워 스텟 가치'!$B$2:$L$6,I$2,0)*$E539)</f>
        <v>332.60624999999931</v>
      </c>
      <c r="J539">
        <f>VLOOKUP($F539,'(참고)타워 스텟 가치'!$B$2:$L$6,J$2,0)+(VLOOKUP($F539,'(참고)타워 스텟 가치'!$B$2:$L$6,J$2,0)*$E539)</f>
        <v>218999.99999999956</v>
      </c>
      <c r="K539">
        <f>VLOOKUP($F539,'(참고)타워 스텟 가치'!$B$2:$L$6,K$2,0)+(VLOOKUP($F539,'(참고)타워 스텟 가치'!$B$2:$L$6,K$2,0)*$E539)</f>
        <v>6652.1249999999864</v>
      </c>
      <c r="L539">
        <f>VLOOKUP($F539,'(참고)타워 스텟 가치'!$B$2:$L$6,L$2,0)+(VLOOKUP($F539,'(참고)타워 스텟 가치'!$B$2:$L$6,L$2,0)*$E539)</f>
        <v>110.86874999999978</v>
      </c>
      <c r="M539">
        <f>VLOOKUP($F539,'(참고)타워 스텟 가치'!$B$2:$L$6,M$2,0)+(VLOOKUP($F539,'(참고)타워 스텟 가치'!$B$2:$L$6,M$2,0)*$E539)</f>
        <v>13.139999999999974</v>
      </c>
      <c r="N539">
        <f>VLOOKUP($F539,'(참고)타워 스텟 가치'!$B$2:$L$6,N$2,0)+(VLOOKUP($F539,'(참고)타워 스텟 가치'!$B$2:$L$6,N$2,0)*$E539)</f>
        <v>0</v>
      </c>
      <c r="O539">
        <f>VLOOKUP($F539,'(참고)타워 스텟 가치'!$B$2:$L$6,O$2,0)+(VLOOKUP($F539,'(참고)타워 스텟 가치'!$B$2:$L$6,O$2,0)*$E539)</f>
        <v>0</v>
      </c>
      <c r="P539">
        <f>VLOOKUP($F539,'(참고)타워 스텟 가치'!$B$2:$L$6,P$2,0)+(VLOOKUP($F539,'(참고)타워 스텟 가치'!$B$2:$L$6,P$2,0)*$E539)</f>
        <v>43.799999999999912</v>
      </c>
      <c r="Q539">
        <f>SUM('스테이지별 몬스터 스텟'!H539*'(참고)타워 스텟 가치'!$Q$17,'스테이지별 몬스터 스텟'!I539*'(참고)타워 스텟 가치'!$R$17,'스테이지별 몬스터 스텟'!J539*'(참고)타워 스텟 가치'!$S$17,'스테이지별 몬스터 스텟'!K539*'(참고)타워 스텟 가치'!$T$17,'스테이지별 몬스터 스텟'!L539*'(참고)타워 스텟 가치'!$U$17,'스테이지별 몬스터 스텟'!M539*'(참고)타워 스텟 가치'!$V$17,'스테이지별 몬스터 스텟'!N539*'(참고)타워 스텟 가치'!$W$17,'스테이지별 몬스터 스텟'!O539*'(참고)타워 스텟 가치'!$X$17,'스테이지별 몬스터 스텟'!P539*'(참고)타워 스텟 가치'!$Y$17)</f>
        <v>345951.69937499933</v>
      </c>
      <c r="R539">
        <v>1</v>
      </c>
      <c r="S539">
        <f>VLOOKUP($F539,'(참고)타워 스텟 가치'!$B$7:$L$11,S$2,0)+(VLOOKUP($F539,'(참고)타워 스텟 가치'!$B$7:$L$11,S$2,0)*$E539)</f>
        <v>554.34374999999886</v>
      </c>
      <c r="T539">
        <f>VLOOKUP($F539,'(참고)타워 스텟 가치'!$B$7:$L$11,T$2,0)+(VLOOKUP($F539,'(참고)타워 스텟 가치'!$B$7:$L$11,T$2,0)*$E539)</f>
        <v>997.81874999999798</v>
      </c>
      <c r="U539">
        <f>VLOOKUP($F539,'(참고)타워 스텟 가치'!$B$7:$L$11,U$2,0)+(VLOOKUP($F539,'(참고)타워 스텟 가치'!$B$7:$L$11,U$2,0)*$E539)</f>
        <v>218999.99999999956</v>
      </c>
      <c r="V539">
        <f>VLOOKUP($F539,'(참고)타워 스텟 가치'!$B$7:$L$11,V$2,0)+(VLOOKUP($F539,'(참고)타워 스텟 가치'!$B$7:$L$11,V$2,0)*$E539)</f>
        <v>6652.1249999999864</v>
      </c>
      <c r="W539">
        <f>VLOOKUP($F539,'(참고)타워 스텟 가치'!$B$7:$L$11,W$2,0)+(VLOOKUP($F539,'(참고)타워 스텟 가치'!$B$7:$L$11,W$2,0)*$E539)</f>
        <v>110.86874999999978</v>
      </c>
      <c r="X539">
        <f>VLOOKUP($F539,'(참고)타워 스텟 가치'!$B$7:$L$11,X$2,0)+(VLOOKUP($F539,'(참고)타워 스텟 가치'!$B$7:$L$11,X$2,0)*$E539)</f>
        <v>13.139999999999974</v>
      </c>
      <c r="Y539">
        <f>VLOOKUP($F539,'(참고)타워 스텟 가치'!$B$7:$L$11,Y$2,0)+(VLOOKUP($F539,'(참고)타워 스텟 가치'!$B$7:$L$11,Y$2,0)*$E539)</f>
        <v>0</v>
      </c>
      <c r="Z539">
        <f>VLOOKUP($F539,'(참고)타워 스텟 가치'!$B$7:$L$11,Z$2,0)+(VLOOKUP($F539,'(참고)타워 스텟 가치'!$B$7:$L$11,Z$2,0)*$E539)</f>
        <v>0</v>
      </c>
      <c r="AA539">
        <f>VLOOKUP($F539,'(참고)타워 스텟 가치'!$B$7:$L$11,AA$2,0)+(VLOOKUP($F539,'(참고)타워 스텟 가치'!$B$7:$L$11,AA$2,0)*$E539)</f>
        <v>43.799999999999912</v>
      </c>
      <c r="AB539">
        <f>SUM('스테이지별 몬스터 스텟'!S539*'(참고)타워 스텟 가치'!$Q$17,'스테이지별 몬스터 스텟'!T539*'(참고)타워 스텟 가치'!$R$17,'스테이지별 몬스터 스텟'!U539*'(참고)타워 스텟 가치'!$S$17,'스테이지별 몬스터 스텟'!V539*'(참고)타워 스텟 가치'!$T$17,'스테이지별 몬스터 스텟'!W539*'(참고)타워 스텟 가치'!$U$17,'스테이지별 몬스터 스텟'!X539*'(참고)타워 스텟 가치'!$V$17,'스테이지별 몬스터 스텟'!Y539*'(참고)타워 스텟 가치'!$W$17,'스테이지별 몬스터 스텟'!Z539*'(참고)타워 스텟 가치'!$X$17,'스테이지별 몬스터 스텟'!AA539*'(참고)타워 스텟 가치'!$Y$17)</f>
        <v>344732.14312499936</v>
      </c>
      <c r="AC539">
        <v>2</v>
      </c>
      <c r="AD539">
        <f>VLOOKUP($F539,'(참고)타워 스텟 가치'!$B$12:$L$16,AD$2,0)+(VLOOKUP($F539,'(참고)타워 스텟 가치'!$B$12:$L$16,AD$2,0)*$E539)</f>
        <v>554.34374999999886</v>
      </c>
      <c r="AE539">
        <f>VLOOKUP($F539,'(참고)타워 스텟 가치'!$B$12:$L$16,AE$2,0)+(VLOOKUP($F539,'(참고)타워 스텟 가치'!$B$12:$L$16,AE$2,0)*$E539)</f>
        <v>665.21249999999861</v>
      </c>
      <c r="AF539">
        <f>VLOOKUP($F539,'(참고)타워 스텟 가치'!$B$12:$L$16,AF$2,0)+(VLOOKUP($F539,'(참고)타워 스텟 가치'!$B$12:$L$16,AF$2,0)*$E539)</f>
        <v>218999.99999999956</v>
      </c>
      <c r="AG539">
        <f>VLOOKUP($F539,'(참고)타워 스텟 가치'!$B$12:$L$16,AG$2,0)+(VLOOKUP($F539,'(참고)타워 스텟 가치'!$B$12:$L$16,AG$2,0)*$E539)</f>
        <v>3326.0624999999932</v>
      </c>
      <c r="AH539">
        <f>VLOOKUP($F539,'(참고)타워 스텟 가치'!$B$12:$L$16,AH$2,0)+(VLOOKUP($F539,'(참고)타워 스텟 가치'!$B$12:$L$16,AH$2,0)*$E539)</f>
        <v>110.86874999999978</v>
      </c>
      <c r="AI539">
        <f>VLOOKUP($F539,'(참고)타워 스텟 가치'!$B$12:$L$16,AI$2,0)+(VLOOKUP($F539,'(참고)타워 스텟 가치'!$B$12:$L$16,AI$2,0)*$E539)</f>
        <v>13.139999999999974</v>
      </c>
      <c r="AJ539">
        <f>VLOOKUP($F539,'(참고)타워 스텟 가치'!$B$12:$L$16,AJ$2,0)+(VLOOKUP($F539,'(참고)타워 스텟 가치'!$B$12:$L$16,AJ$2,0)*$E539)</f>
        <v>0</v>
      </c>
      <c r="AK539">
        <f>VLOOKUP($F539,'(참고)타워 스텟 가치'!$B$12:$L$16,AK$2,0)+(VLOOKUP($F539,'(참고)타워 스텟 가치'!$B$12:$L$16,AK$2,0)*$E539)</f>
        <v>0</v>
      </c>
      <c r="AL539">
        <f>VLOOKUP($F539,'(참고)타워 스텟 가치'!$B$12:$L$16,AL$2,0)+(VLOOKUP($F539,'(참고)타워 스텟 가치'!$B$12:$L$16,AL$2,0)*$E539)</f>
        <v>87.599999999999824</v>
      </c>
      <c r="AM539">
        <f>SUM('스테이지별 몬스터 스텟'!AD539*'(참고)타워 스텟 가치'!$Q$17,'스테이지별 몬스터 스텟'!AE539*'(참고)타워 스텟 가치'!$R$17,'스테이지별 몬스터 스텟'!AF539*'(참고)타워 스텟 가치'!$S$17,'스테이지별 몬스터 스텟'!AG539*'(참고)타워 스텟 가치'!$T$17,'스테이지별 몬스터 스텟'!AH539*'(참고)타워 스텟 가치'!$U$17,'스테이지별 몬스터 스텟'!AI539*'(참고)타워 스텟 가치'!$V$17,'스테이지별 몬스터 스텟'!AJ539*'(참고)타워 스텟 가치'!$W$17,'스테이지별 몬스터 스텟'!AK539*'(참고)타워 스텟 가치'!$X$17,'스테이지별 몬스터 스텟'!AL539*'(참고)타워 스텟 가치'!$Y$17)</f>
        <v>337668.70874999935</v>
      </c>
      <c r="AN539">
        <v>3</v>
      </c>
    </row>
    <row r="540" spans="3:40" x14ac:dyDescent="0.3">
      <c r="C540">
        <v>1</v>
      </c>
      <c r="D540">
        <f t="shared" si="26"/>
        <v>108</v>
      </c>
      <c r="E540" s="52">
        <f>VLOOKUP(D540,'스테이지별 난이도 설정'!B:C,2,0)</f>
        <v>43.19999999999991</v>
      </c>
      <c r="F540" t="str">
        <f t="shared" si="27"/>
        <v>일반</v>
      </c>
      <c r="G540">
        <f t="shared" si="25"/>
        <v>6</v>
      </c>
      <c r="H540">
        <f>VLOOKUP($F540,'(참고)타워 스텟 가치'!$B$2:$L$6,H$2,0)+(VLOOKUP($F540,'(참고)타워 스텟 가치'!$B$2:$L$6,H$2,0)*$E540)</f>
        <v>331.49999999999932</v>
      </c>
      <c r="I540">
        <f>VLOOKUP($F540,'(참고)타워 스텟 가치'!$B$2:$L$6,I$2,0)+(VLOOKUP($F540,'(참고)타워 스텟 가치'!$B$2:$L$6,I$2,0)*$E540)</f>
        <v>66.299999999999869</v>
      </c>
      <c r="J540">
        <f>VLOOKUP($F540,'(참고)타워 스텟 가치'!$B$2:$L$6,J$2,0)+(VLOOKUP($F540,'(참고)타워 스텟 가치'!$B$2:$L$6,J$2,0)*$E540)</f>
        <v>220999.99999999956</v>
      </c>
      <c r="K540">
        <f>VLOOKUP($F540,'(참고)타워 스텟 가치'!$B$2:$L$6,K$2,0)+(VLOOKUP($F540,'(참고)타워 스텟 가치'!$B$2:$L$6,K$2,0)*$E540)</f>
        <v>1325.9999999999973</v>
      </c>
      <c r="L540">
        <f>VLOOKUP($F540,'(참고)타워 스텟 가치'!$B$2:$L$6,L$2,0)+(VLOOKUP($F540,'(참고)타워 스텟 가치'!$B$2:$L$6,L$2,0)*$E540)</f>
        <v>22.099999999999955</v>
      </c>
      <c r="M540">
        <f>VLOOKUP($F540,'(참고)타워 스텟 가치'!$B$2:$L$6,M$2,0)+(VLOOKUP($F540,'(참고)타워 스텟 가치'!$B$2:$L$6,M$2,0)*$E540)</f>
        <v>13.259999999999973</v>
      </c>
      <c r="N540">
        <f>VLOOKUP($F540,'(참고)타워 스텟 가치'!$B$2:$L$6,N$2,0)+(VLOOKUP($F540,'(참고)타워 스텟 가치'!$B$2:$L$6,N$2,0)*$E540)</f>
        <v>0</v>
      </c>
      <c r="O540">
        <f>VLOOKUP($F540,'(참고)타워 스텟 가치'!$B$2:$L$6,O$2,0)+(VLOOKUP($F540,'(참고)타워 스텟 가치'!$B$2:$L$6,O$2,0)*$E540)</f>
        <v>0</v>
      </c>
      <c r="P540">
        <f>VLOOKUP($F540,'(참고)타워 스텟 가치'!$B$2:$L$6,P$2,0)+(VLOOKUP($F540,'(참고)타워 스텟 가치'!$B$2:$L$6,P$2,0)*$E540)</f>
        <v>30.939999999999934</v>
      </c>
      <c r="Q540">
        <f>SUM('스테이지별 몬스터 스텟'!H540*'(참고)타워 스텟 가치'!$Q$17,'스테이지별 몬스터 스텟'!I540*'(참고)타워 스텟 가치'!$R$17,'스테이지별 몬스터 스텟'!J540*'(참고)타워 스텟 가치'!$S$17,'스테이지별 몬스터 스텟'!K540*'(참고)타워 스텟 가치'!$T$17,'스테이지별 몬스터 스텟'!L540*'(참고)타워 스텟 가치'!$U$17,'스테이지별 몬스터 스텟'!M540*'(참고)타워 스텟 가치'!$V$17,'스테이지별 몬스터 스텟'!N540*'(참고)타워 스텟 가치'!$W$17,'스테이지별 몬스터 스텟'!O540*'(참고)타워 스텟 가치'!$X$17,'스테이지별 몬스터 스텟'!P540*'(참고)타워 스텟 가치'!$Y$17)</f>
        <v>335033.7899999994</v>
      </c>
      <c r="R540">
        <v>1</v>
      </c>
      <c r="S540">
        <f>VLOOKUP($F540,'(참고)타워 스텟 가치'!$B$7:$L$11,S$2,0)+(VLOOKUP($F540,'(참고)타워 스텟 가치'!$B$7:$L$11,S$2,0)*$E540)</f>
        <v>110.49999999999977</v>
      </c>
      <c r="T540">
        <f>VLOOKUP($F540,'(참고)타워 스텟 가치'!$B$7:$L$11,T$2,0)+(VLOOKUP($F540,'(참고)타워 스텟 가치'!$B$7:$L$11,T$2,0)*$E540)</f>
        <v>198.89999999999961</v>
      </c>
      <c r="U540">
        <f>VLOOKUP($F540,'(참고)타워 스텟 가치'!$B$7:$L$11,U$2,0)+(VLOOKUP($F540,'(참고)타워 스텟 가치'!$B$7:$L$11,U$2,0)*$E540)</f>
        <v>220999.99999999956</v>
      </c>
      <c r="V540">
        <f>VLOOKUP($F540,'(참고)타워 스텟 가치'!$B$7:$L$11,V$2,0)+(VLOOKUP($F540,'(참고)타워 스텟 가치'!$B$7:$L$11,V$2,0)*$E540)</f>
        <v>1325.9999999999973</v>
      </c>
      <c r="W540">
        <f>VLOOKUP($F540,'(참고)타워 스텟 가치'!$B$7:$L$11,W$2,0)+(VLOOKUP($F540,'(참고)타워 스텟 가치'!$B$7:$L$11,W$2,0)*$E540)</f>
        <v>22.099999999999955</v>
      </c>
      <c r="X540">
        <f>VLOOKUP($F540,'(참고)타워 스텟 가치'!$B$7:$L$11,X$2,0)+(VLOOKUP($F540,'(참고)타워 스텟 가치'!$B$7:$L$11,X$2,0)*$E540)</f>
        <v>13.259999999999973</v>
      </c>
      <c r="Y540">
        <f>VLOOKUP($F540,'(참고)타워 스텟 가치'!$B$7:$L$11,Y$2,0)+(VLOOKUP($F540,'(참고)타워 스텟 가치'!$B$7:$L$11,Y$2,0)*$E540)</f>
        <v>0</v>
      </c>
      <c r="Z540">
        <f>VLOOKUP($F540,'(참고)타워 스텟 가치'!$B$7:$L$11,Z$2,0)+(VLOOKUP($F540,'(참고)타워 스텟 가치'!$B$7:$L$11,Z$2,0)*$E540)</f>
        <v>0</v>
      </c>
      <c r="AA540">
        <f>VLOOKUP($F540,'(참고)타워 스텟 가치'!$B$7:$L$11,AA$2,0)+(VLOOKUP($F540,'(참고)타워 스텟 가치'!$B$7:$L$11,AA$2,0)*$E540)</f>
        <v>30.939999999999934</v>
      </c>
      <c r="AB540">
        <f>SUM('스테이지별 몬스터 스텟'!S540*'(참고)타워 스텟 가치'!$Q$17,'스테이지별 몬스터 스텟'!T540*'(참고)타워 스텟 가치'!$R$17,'스테이지별 몬스터 스텟'!U540*'(참고)타워 스텟 가치'!$S$17,'스테이지별 몬스터 스텟'!V540*'(참고)타워 스텟 가치'!$T$17,'스테이지별 몬스터 스텟'!W540*'(참고)타워 스텟 가치'!$U$17,'스테이지별 몬스터 스텟'!X540*'(참고)타워 스텟 가치'!$V$17,'스테이지별 몬스터 스텟'!Y540*'(참고)타워 스텟 가치'!$W$17,'스테이지별 몬스터 스텟'!Z540*'(참고)타워 스텟 가치'!$X$17,'스테이지별 몬스터 스텟'!AA540*'(참고)타워 스텟 가치'!$Y$17)</f>
        <v>334790.68999999936</v>
      </c>
      <c r="AC540">
        <v>2</v>
      </c>
      <c r="AD540">
        <f>VLOOKUP($F540,'(참고)타워 스텟 가치'!$B$12:$L$16,AD$2,0)+(VLOOKUP($F540,'(참고)타워 스텟 가치'!$B$12:$L$16,AD$2,0)*$E540)</f>
        <v>110.49999999999977</v>
      </c>
      <c r="AE540">
        <f>VLOOKUP($F540,'(참고)타워 스텟 가치'!$B$12:$L$16,AE$2,0)+(VLOOKUP($F540,'(참고)타워 스텟 가치'!$B$12:$L$16,AE$2,0)*$E540)</f>
        <v>132.59999999999974</v>
      </c>
      <c r="AF540">
        <f>VLOOKUP($F540,'(참고)타워 스텟 가치'!$B$12:$L$16,AF$2,0)+(VLOOKUP($F540,'(참고)타워 스텟 가치'!$B$12:$L$16,AF$2,0)*$E540)</f>
        <v>220999.99999999956</v>
      </c>
      <c r="AG540">
        <f>VLOOKUP($F540,'(참고)타워 스텟 가치'!$B$12:$L$16,AG$2,0)+(VLOOKUP($F540,'(참고)타워 스텟 가치'!$B$12:$L$16,AG$2,0)*$E540)</f>
        <v>662.99999999999864</v>
      </c>
      <c r="AH540">
        <f>VLOOKUP($F540,'(참고)타워 스텟 가치'!$B$12:$L$16,AH$2,0)+(VLOOKUP($F540,'(참고)타워 스텟 가치'!$B$12:$L$16,AH$2,0)*$E540)</f>
        <v>22.099999999999955</v>
      </c>
      <c r="AI540">
        <f>VLOOKUP($F540,'(참고)타워 스텟 가치'!$B$12:$L$16,AI$2,0)+(VLOOKUP($F540,'(참고)타워 스텟 가치'!$B$12:$L$16,AI$2,0)*$E540)</f>
        <v>13.259999999999973</v>
      </c>
      <c r="AJ540">
        <f>VLOOKUP($F540,'(참고)타워 스텟 가치'!$B$12:$L$16,AJ$2,0)+(VLOOKUP($F540,'(참고)타워 스텟 가치'!$B$12:$L$16,AJ$2,0)*$E540)</f>
        <v>0</v>
      </c>
      <c r="AK540">
        <f>VLOOKUP($F540,'(참고)타워 스텟 가치'!$B$12:$L$16,AK$2,0)+(VLOOKUP($F540,'(참고)타워 스텟 가치'!$B$12:$L$16,AK$2,0)*$E540)</f>
        <v>0</v>
      </c>
      <c r="AL540">
        <f>VLOOKUP($F540,'(참고)타워 스텟 가치'!$B$12:$L$16,AL$2,0)+(VLOOKUP($F540,'(참고)타워 스텟 가치'!$B$12:$L$16,AL$2,0)*$E540)</f>
        <v>61.879999999999868</v>
      </c>
      <c r="AM540">
        <f>SUM('스테이지별 몬스터 스텟'!AD540*'(참고)타워 스텟 가치'!$Q$17,'스테이지별 몬스터 스텟'!AE540*'(참고)타워 스텟 가치'!$R$17,'스테이지별 몬스터 스텟'!AF540*'(참고)타워 스텟 가치'!$S$17,'스테이지별 몬스터 스텟'!AG540*'(참고)타워 스텟 가치'!$T$17,'스테이지별 몬스터 스텟'!AH540*'(참고)타워 스텟 가치'!$U$17,'스테이지별 몬스터 스텟'!AI540*'(참고)타워 스텟 가치'!$V$17,'스테이지별 몬스터 스텟'!AJ540*'(참고)타워 스텟 가치'!$W$17,'스테이지별 몬스터 스텟'!AK540*'(참고)타워 스텟 가치'!$X$17,'스테이지별 몬스터 스텟'!AL540*'(참고)타워 스텟 가치'!$Y$17)</f>
        <v>333427.11999999941</v>
      </c>
      <c r="AN540">
        <v>3</v>
      </c>
    </row>
    <row r="541" spans="3:40" x14ac:dyDescent="0.3">
      <c r="C541">
        <v>2</v>
      </c>
      <c r="D541">
        <f t="shared" si="26"/>
        <v>108</v>
      </c>
      <c r="E541" s="52">
        <f>VLOOKUP(D541,'스테이지별 난이도 설정'!B:C,2,0)</f>
        <v>43.19999999999991</v>
      </c>
      <c r="F541" t="str">
        <f t="shared" si="27"/>
        <v>레어</v>
      </c>
      <c r="G541">
        <f t="shared" si="25"/>
        <v>6</v>
      </c>
      <c r="H541">
        <f>VLOOKUP($F541,'(참고)타워 스텟 가치'!$B$2:$L$6,H$2,0)+(VLOOKUP($F541,'(참고)타워 스텟 가치'!$B$2:$L$6,H$2,0)*$E541)</f>
        <v>497.24999999999898</v>
      </c>
      <c r="I541">
        <f>VLOOKUP($F541,'(참고)타워 스텟 가치'!$B$2:$L$6,I$2,0)+(VLOOKUP($F541,'(참고)타워 스텟 가치'!$B$2:$L$6,I$2,0)*$E541)</f>
        <v>99.449999999999804</v>
      </c>
      <c r="J541">
        <f>VLOOKUP($F541,'(참고)타워 스텟 가치'!$B$2:$L$6,J$2,0)+(VLOOKUP($F541,'(참고)타워 스텟 가치'!$B$2:$L$6,J$2,0)*$E541)</f>
        <v>220999.99999999956</v>
      </c>
      <c r="K541">
        <f>VLOOKUP($F541,'(참고)타워 스텟 가치'!$B$2:$L$6,K$2,0)+(VLOOKUP($F541,'(참고)타워 스텟 가치'!$B$2:$L$6,K$2,0)*$E541)</f>
        <v>1988.9999999999959</v>
      </c>
      <c r="L541">
        <f>VLOOKUP($F541,'(참고)타워 스텟 가치'!$B$2:$L$6,L$2,0)+(VLOOKUP($F541,'(참고)타워 스텟 가치'!$B$2:$L$6,L$2,0)*$E541)</f>
        <v>33.149999999999935</v>
      </c>
      <c r="M541">
        <f>VLOOKUP($F541,'(참고)타워 스텟 가치'!$B$2:$L$6,M$2,0)+(VLOOKUP($F541,'(참고)타워 스텟 가치'!$B$2:$L$6,M$2,0)*$E541)</f>
        <v>13.259999999999973</v>
      </c>
      <c r="N541">
        <f>VLOOKUP($F541,'(참고)타워 스텟 가치'!$B$2:$L$6,N$2,0)+(VLOOKUP($F541,'(참고)타워 스텟 가치'!$B$2:$L$6,N$2,0)*$E541)</f>
        <v>0</v>
      </c>
      <c r="O541">
        <f>VLOOKUP($F541,'(참고)타워 스텟 가치'!$B$2:$L$6,O$2,0)+(VLOOKUP($F541,'(참고)타워 스텟 가치'!$B$2:$L$6,O$2,0)*$E541)</f>
        <v>0</v>
      </c>
      <c r="P541">
        <f>VLOOKUP($F541,'(참고)타워 스텟 가치'!$B$2:$L$6,P$2,0)+(VLOOKUP($F541,'(참고)타워 스텟 가치'!$B$2:$L$6,P$2,0)*$E541)</f>
        <v>30.939999999999934</v>
      </c>
      <c r="Q541">
        <f>SUM('스테이지별 몬스터 스텟'!H541*'(참고)타워 스텟 가치'!$Q$17,'스테이지별 몬스터 스텟'!I541*'(참고)타워 스텟 가치'!$R$17,'스테이지별 몬스터 스텟'!J541*'(참고)타워 스텟 가치'!$S$17,'스테이지별 몬스터 스텟'!K541*'(참고)타워 스텟 가치'!$T$17,'스테이지별 몬스터 스텟'!L541*'(참고)타워 스텟 가치'!$U$17,'스테이지별 몬스터 스텟'!M541*'(참고)타워 스텟 가치'!$V$17,'스테이지별 몬스터 스텟'!N541*'(참고)타워 스텟 가치'!$W$17,'스테이지별 몬스터 스텟'!O541*'(참고)타워 스텟 가치'!$X$17,'스테이지별 몬스터 스텟'!P541*'(참고)타워 스텟 가치'!$Y$17)</f>
        <v>336763.11499999935</v>
      </c>
      <c r="R541">
        <v>1</v>
      </c>
      <c r="S541">
        <f>VLOOKUP($F541,'(참고)타워 스텟 가치'!$B$7:$L$11,S$2,0)+(VLOOKUP($F541,'(참고)타워 스텟 가치'!$B$7:$L$11,S$2,0)*$E541)</f>
        <v>165.74999999999966</v>
      </c>
      <c r="T541">
        <f>VLOOKUP($F541,'(참고)타워 스텟 가치'!$B$7:$L$11,T$2,0)+(VLOOKUP($F541,'(참고)타워 스텟 가치'!$B$7:$L$11,T$2,0)*$E541)</f>
        <v>298.3499999999994</v>
      </c>
      <c r="U541">
        <f>VLOOKUP($F541,'(참고)타워 스텟 가치'!$B$7:$L$11,U$2,0)+(VLOOKUP($F541,'(참고)타워 스텟 가치'!$B$7:$L$11,U$2,0)*$E541)</f>
        <v>220999.99999999956</v>
      </c>
      <c r="V541">
        <f>VLOOKUP($F541,'(참고)타워 스텟 가치'!$B$7:$L$11,V$2,0)+(VLOOKUP($F541,'(참고)타워 스텟 가치'!$B$7:$L$11,V$2,0)*$E541)</f>
        <v>1988.9999999999959</v>
      </c>
      <c r="W541">
        <f>VLOOKUP($F541,'(참고)타워 스텟 가치'!$B$7:$L$11,W$2,0)+(VLOOKUP($F541,'(참고)타워 스텟 가치'!$B$7:$L$11,W$2,0)*$E541)</f>
        <v>33.149999999999935</v>
      </c>
      <c r="X541">
        <f>VLOOKUP($F541,'(참고)타워 스텟 가치'!$B$7:$L$11,X$2,0)+(VLOOKUP($F541,'(참고)타워 스텟 가치'!$B$7:$L$11,X$2,0)*$E541)</f>
        <v>13.259999999999973</v>
      </c>
      <c r="Y541">
        <f>VLOOKUP($F541,'(참고)타워 스텟 가치'!$B$7:$L$11,Y$2,0)+(VLOOKUP($F541,'(참고)타워 스텟 가치'!$B$7:$L$11,Y$2,0)*$E541)</f>
        <v>0</v>
      </c>
      <c r="Z541">
        <f>VLOOKUP($F541,'(참고)타워 스텟 가치'!$B$7:$L$11,Z$2,0)+(VLOOKUP($F541,'(참고)타워 스텟 가치'!$B$7:$L$11,Z$2,0)*$E541)</f>
        <v>0</v>
      </c>
      <c r="AA541">
        <f>VLOOKUP($F541,'(참고)타워 스텟 가치'!$B$7:$L$11,AA$2,0)+(VLOOKUP($F541,'(참고)타워 스텟 가치'!$B$7:$L$11,AA$2,0)*$E541)</f>
        <v>30.939999999999934</v>
      </c>
      <c r="AB541">
        <f>SUM('스테이지별 몬스터 스텟'!S541*'(참고)타워 스텟 가치'!$Q$17,'스테이지별 몬스터 스텟'!T541*'(참고)타워 스텟 가치'!$R$17,'스테이지별 몬스터 스텟'!U541*'(참고)타워 스텟 가치'!$S$17,'스테이지별 몬스터 스텟'!V541*'(참고)타워 스텟 가치'!$T$17,'스테이지별 몬스터 스텟'!W541*'(참고)타워 스텟 가치'!$U$17,'스테이지별 몬스터 스텟'!X541*'(참고)타워 스텟 가치'!$V$17,'스테이지별 몬스터 스텟'!Y541*'(참고)타워 스텟 가치'!$W$17,'스테이지별 몬스터 스텟'!Z541*'(참고)타워 스텟 가치'!$X$17,'스테이지별 몬스터 스텟'!AA541*'(참고)타워 스텟 가치'!$Y$17)</f>
        <v>336398.46499999939</v>
      </c>
      <c r="AC541">
        <v>2</v>
      </c>
      <c r="AD541">
        <f>VLOOKUP($F541,'(참고)타워 스텟 가치'!$B$12:$L$16,AD$2,0)+(VLOOKUP($F541,'(참고)타워 스텟 가치'!$B$12:$L$16,AD$2,0)*$E541)</f>
        <v>165.74999999999966</v>
      </c>
      <c r="AE541">
        <f>VLOOKUP($F541,'(참고)타워 스텟 가치'!$B$12:$L$16,AE$2,0)+(VLOOKUP($F541,'(참고)타워 스텟 가치'!$B$12:$L$16,AE$2,0)*$E541)</f>
        <v>198.89999999999961</v>
      </c>
      <c r="AF541">
        <f>VLOOKUP($F541,'(참고)타워 스텟 가치'!$B$12:$L$16,AF$2,0)+(VLOOKUP($F541,'(참고)타워 스텟 가치'!$B$12:$L$16,AF$2,0)*$E541)</f>
        <v>220999.99999999956</v>
      </c>
      <c r="AG541">
        <f>VLOOKUP($F541,'(참고)타워 스텟 가치'!$B$12:$L$16,AG$2,0)+(VLOOKUP($F541,'(참고)타워 스텟 가치'!$B$12:$L$16,AG$2,0)*$E541)</f>
        <v>994.49999999999795</v>
      </c>
      <c r="AH541">
        <f>VLOOKUP($F541,'(참고)타워 스텟 가치'!$B$12:$L$16,AH$2,0)+(VLOOKUP($F541,'(참고)타워 스텟 가치'!$B$12:$L$16,AH$2,0)*$E541)</f>
        <v>33.149999999999935</v>
      </c>
      <c r="AI541">
        <f>VLOOKUP($F541,'(참고)타워 스텟 가치'!$B$12:$L$16,AI$2,0)+(VLOOKUP($F541,'(참고)타워 스텟 가치'!$B$12:$L$16,AI$2,0)*$E541)</f>
        <v>13.259999999999973</v>
      </c>
      <c r="AJ541">
        <f>VLOOKUP($F541,'(참고)타워 스텟 가치'!$B$12:$L$16,AJ$2,0)+(VLOOKUP($F541,'(참고)타워 스텟 가치'!$B$12:$L$16,AJ$2,0)*$E541)</f>
        <v>0</v>
      </c>
      <c r="AK541">
        <f>VLOOKUP($F541,'(참고)타워 스텟 가치'!$B$12:$L$16,AK$2,0)+(VLOOKUP($F541,'(참고)타워 스텟 가치'!$B$12:$L$16,AK$2,0)*$E541)</f>
        <v>0</v>
      </c>
      <c r="AL541">
        <f>VLOOKUP($F541,'(참고)타워 스텟 가치'!$B$12:$L$16,AL$2,0)+(VLOOKUP($F541,'(참고)타워 스텟 가치'!$B$12:$L$16,AL$2,0)*$E541)</f>
        <v>61.879999999999868</v>
      </c>
      <c r="AM541">
        <f>SUM('스테이지별 몬스터 스텟'!AD541*'(참고)타워 스텟 가치'!$Q$17,'스테이지별 몬스터 스텟'!AE541*'(참고)타워 스텟 가치'!$R$17,'스테이지별 몬스터 스텟'!AF541*'(참고)타워 스텟 가치'!$S$17,'스테이지별 몬스터 스텟'!AG541*'(참고)타워 스텟 가치'!$T$17,'스테이지별 몬스터 스텟'!AH541*'(참고)타워 스텟 가치'!$U$17,'스테이지별 몬스터 스텟'!AI541*'(참고)타워 스텟 가치'!$V$17,'스테이지별 몬스터 스텟'!AJ541*'(참고)타워 스텟 가치'!$W$17,'스테이지별 몬스터 스텟'!AK541*'(참고)타워 스텟 가치'!$X$17,'스테이지별 몬스터 스텟'!AL541*'(참고)타워 스텟 가치'!$Y$17)</f>
        <v>334322.16999999934</v>
      </c>
      <c r="AN541">
        <v>3</v>
      </c>
    </row>
    <row r="542" spans="3:40" x14ac:dyDescent="0.3">
      <c r="C542">
        <v>3</v>
      </c>
      <c r="D542">
        <f t="shared" si="26"/>
        <v>108</v>
      </c>
      <c r="E542" s="52">
        <f>VLOOKUP(D542,'스테이지별 난이도 설정'!B:C,2,0)</f>
        <v>43.19999999999991</v>
      </c>
      <c r="F542" t="str">
        <f t="shared" si="27"/>
        <v>에픽</v>
      </c>
      <c r="G542">
        <f t="shared" si="25"/>
        <v>6</v>
      </c>
      <c r="H542">
        <f>VLOOKUP($F542,'(참고)타워 스텟 가치'!$B$2:$L$6,H$2,0)+(VLOOKUP($F542,'(참고)타워 스텟 가치'!$B$2:$L$6,H$2,0)*$E542)</f>
        <v>745.87499999999852</v>
      </c>
      <c r="I542">
        <f>VLOOKUP($F542,'(참고)타워 스텟 가치'!$B$2:$L$6,I$2,0)+(VLOOKUP($F542,'(참고)타워 스텟 가치'!$B$2:$L$6,I$2,0)*$E542)</f>
        <v>149.1749999999997</v>
      </c>
      <c r="J542">
        <f>VLOOKUP($F542,'(참고)타워 스텟 가치'!$B$2:$L$6,J$2,0)+(VLOOKUP($F542,'(참고)타워 스텟 가치'!$B$2:$L$6,J$2,0)*$E542)</f>
        <v>220999.99999999956</v>
      </c>
      <c r="K542">
        <f>VLOOKUP($F542,'(참고)타워 스텟 가치'!$B$2:$L$6,K$2,0)+(VLOOKUP($F542,'(참고)타워 스텟 가치'!$B$2:$L$6,K$2,0)*$E542)</f>
        <v>2983.4999999999941</v>
      </c>
      <c r="L542">
        <f>VLOOKUP($F542,'(참고)타워 스텟 가치'!$B$2:$L$6,L$2,0)+(VLOOKUP($F542,'(참고)타워 스텟 가치'!$B$2:$L$6,L$2,0)*$E542)</f>
        <v>49.724999999999902</v>
      </c>
      <c r="M542">
        <f>VLOOKUP($F542,'(참고)타워 스텟 가치'!$B$2:$L$6,M$2,0)+(VLOOKUP($F542,'(참고)타워 스텟 가치'!$B$2:$L$6,M$2,0)*$E542)</f>
        <v>13.259999999999973</v>
      </c>
      <c r="N542">
        <f>VLOOKUP($F542,'(참고)타워 스텟 가치'!$B$2:$L$6,N$2,0)+(VLOOKUP($F542,'(참고)타워 스텟 가치'!$B$2:$L$6,N$2,0)*$E542)</f>
        <v>0</v>
      </c>
      <c r="O542">
        <f>VLOOKUP($F542,'(참고)타워 스텟 가치'!$B$2:$L$6,O$2,0)+(VLOOKUP($F542,'(참고)타워 스텟 가치'!$B$2:$L$6,O$2,0)*$E542)</f>
        <v>0</v>
      </c>
      <c r="P542">
        <f>VLOOKUP($F542,'(참고)타워 스텟 가치'!$B$2:$L$6,P$2,0)+(VLOOKUP($F542,'(참고)타워 스텟 가치'!$B$2:$L$6,P$2,0)*$E542)</f>
        <v>30.939999999999934</v>
      </c>
      <c r="Q542">
        <f>SUM('스테이지별 몬스터 스텟'!H542*'(참고)타워 스텟 가치'!$Q$17,'스테이지별 몬스터 스텟'!I542*'(참고)타워 스텟 가치'!$R$17,'스테이지별 몬스터 스텟'!J542*'(참고)타워 스텟 가치'!$S$17,'스테이지별 몬스터 스텟'!K542*'(참고)타워 스텟 가치'!$T$17,'스테이지별 몬스터 스텟'!L542*'(참고)타워 스텟 가치'!$U$17,'스테이지별 몬스터 스텟'!M542*'(참고)타워 스텟 가치'!$V$17,'스테이지별 몬스터 스텟'!N542*'(참고)타워 스텟 가치'!$W$17,'스테이지별 몬스터 스텟'!O542*'(참고)타워 스텟 가치'!$X$17,'스테이지별 몬스터 스텟'!P542*'(참고)타워 스텟 가치'!$Y$17)</f>
        <v>339357.1024999994</v>
      </c>
      <c r="R542">
        <v>1</v>
      </c>
      <c r="S542">
        <f>VLOOKUP($F542,'(참고)타워 스텟 가치'!$B$7:$L$11,S$2,0)+(VLOOKUP($F542,'(참고)타워 스텟 가치'!$B$7:$L$11,S$2,0)*$E542)</f>
        <v>248.62499999999949</v>
      </c>
      <c r="T542">
        <f>VLOOKUP($F542,'(참고)타워 스텟 가치'!$B$7:$L$11,T$2,0)+(VLOOKUP($F542,'(참고)타워 스텟 가치'!$B$7:$L$11,T$2,0)*$E542)</f>
        <v>447.52499999999907</v>
      </c>
      <c r="U542">
        <f>VLOOKUP($F542,'(참고)타워 스텟 가치'!$B$7:$L$11,U$2,0)+(VLOOKUP($F542,'(참고)타워 스텟 가치'!$B$7:$L$11,U$2,0)*$E542)</f>
        <v>220999.99999999956</v>
      </c>
      <c r="V542">
        <f>VLOOKUP($F542,'(참고)타워 스텟 가치'!$B$7:$L$11,V$2,0)+(VLOOKUP($F542,'(참고)타워 스텟 가치'!$B$7:$L$11,V$2,0)*$E542)</f>
        <v>2983.4999999999941</v>
      </c>
      <c r="W542">
        <f>VLOOKUP($F542,'(참고)타워 스텟 가치'!$B$7:$L$11,W$2,0)+(VLOOKUP($F542,'(참고)타워 스텟 가치'!$B$7:$L$11,W$2,0)*$E542)</f>
        <v>49.724999999999902</v>
      </c>
      <c r="X542">
        <f>VLOOKUP($F542,'(참고)타워 스텟 가치'!$B$7:$L$11,X$2,0)+(VLOOKUP($F542,'(참고)타워 스텟 가치'!$B$7:$L$11,X$2,0)*$E542)</f>
        <v>13.259999999999973</v>
      </c>
      <c r="Y542">
        <f>VLOOKUP($F542,'(참고)타워 스텟 가치'!$B$7:$L$11,Y$2,0)+(VLOOKUP($F542,'(참고)타워 스텟 가치'!$B$7:$L$11,Y$2,0)*$E542)</f>
        <v>0</v>
      </c>
      <c r="Z542">
        <f>VLOOKUP($F542,'(참고)타워 스텟 가치'!$B$7:$L$11,Z$2,0)+(VLOOKUP($F542,'(참고)타워 스텟 가치'!$B$7:$L$11,Z$2,0)*$E542)</f>
        <v>0</v>
      </c>
      <c r="AA542">
        <f>VLOOKUP($F542,'(참고)타워 스텟 가치'!$B$7:$L$11,AA$2,0)+(VLOOKUP($F542,'(참고)타워 스텟 가치'!$B$7:$L$11,AA$2,0)*$E542)</f>
        <v>30.939999999999934</v>
      </c>
      <c r="AB542">
        <f>SUM('스테이지별 몬스터 스텟'!S542*'(참고)타워 스텟 가치'!$Q$17,'스테이지별 몬스터 스텟'!T542*'(참고)타워 스텟 가치'!$R$17,'스테이지별 몬스터 스텟'!U542*'(참고)타워 스텟 가치'!$S$17,'스테이지별 몬스터 스텟'!V542*'(참고)타워 스텟 가치'!$T$17,'스테이지별 몬스터 스텟'!W542*'(참고)타워 스텟 가치'!$U$17,'스테이지별 몬스터 스텟'!X542*'(참고)타워 스텟 가치'!$V$17,'스테이지별 몬스터 스텟'!Y542*'(참고)타워 스텟 가치'!$W$17,'스테이지별 몬스터 스텟'!Z542*'(참고)타워 스텟 가치'!$X$17,'스테이지별 몬스터 스텟'!AA542*'(참고)타워 스텟 가치'!$Y$17)</f>
        <v>338810.12749999936</v>
      </c>
      <c r="AC542">
        <v>2</v>
      </c>
      <c r="AD542">
        <f>VLOOKUP($F542,'(참고)타워 스텟 가치'!$B$12:$L$16,AD$2,0)+(VLOOKUP($F542,'(참고)타워 스텟 가치'!$B$12:$L$16,AD$2,0)*$E542)</f>
        <v>248.62499999999949</v>
      </c>
      <c r="AE542">
        <f>VLOOKUP($F542,'(참고)타워 스텟 가치'!$B$12:$L$16,AE$2,0)+(VLOOKUP($F542,'(참고)타워 스텟 가치'!$B$12:$L$16,AE$2,0)*$E542)</f>
        <v>298.3499999999994</v>
      </c>
      <c r="AF542">
        <f>VLOOKUP($F542,'(참고)타워 스텟 가치'!$B$12:$L$16,AF$2,0)+(VLOOKUP($F542,'(참고)타워 스텟 가치'!$B$12:$L$16,AF$2,0)*$E542)</f>
        <v>220999.99999999956</v>
      </c>
      <c r="AG542">
        <f>VLOOKUP($F542,'(참고)타워 스텟 가치'!$B$12:$L$16,AG$2,0)+(VLOOKUP($F542,'(참고)타워 스텟 가치'!$B$12:$L$16,AG$2,0)*$E542)</f>
        <v>1491.749999999997</v>
      </c>
      <c r="AH542">
        <f>VLOOKUP($F542,'(참고)타워 스텟 가치'!$B$12:$L$16,AH$2,0)+(VLOOKUP($F542,'(참고)타워 스텟 가치'!$B$12:$L$16,AH$2,0)*$E542)</f>
        <v>49.724999999999902</v>
      </c>
      <c r="AI542">
        <f>VLOOKUP($F542,'(참고)타워 스텟 가치'!$B$12:$L$16,AI$2,0)+(VLOOKUP($F542,'(참고)타워 스텟 가치'!$B$12:$L$16,AI$2,0)*$E542)</f>
        <v>13.259999999999973</v>
      </c>
      <c r="AJ542">
        <f>VLOOKUP($F542,'(참고)타워 스텟 가치'!$B$12:$L$16,AJ$2,0)+(VLOOKUP($F542,'(참고)타워 스텟 가치'!$B$12:$L$16,AJ$2,0)*$E542)</f>
        <v>0</v>
      </c>
      <c r="AK542">
        <f>VLOOKUP($F542,'(참고)타워 스텟 가치'!$B$12:$L$16,AK$2,0)+(VLOOKUP($F542,'(참고)타워 스텟 가치'!$B$12:$L$16,AK$2,0)*$E542)</f>
        <v>0</v>
      </c>
      <c r="AL542">
        <f>VLOOKUP($F542,'(참고)타워 스텟 가치'!$B$12:$L$16,AL$2,0)+(VLOOKUP($F542,'(참고)타워 스텟 가치'!$B$12:$L$16,AL$2,0)*$E542)</f>
        <v>61.879999999999868</v>
      </c>
      <c r="AM542">
        <f>SUM('스테이지별 몬스터 스텟'!AD542*'(참고)타워 스텟 가치'!$Q$17,'스테이지별 몬스터 스텟'!AE542*'(참고)타워 스텟 가치'!$R$17,'스테이지별 몬스터 스텟'!AF542*'(참고)타워 스텟 가치'!$S$17,'스테이지별 몬스터 스텟'!AG542*'(참고)타워 스텟 가치'!$T$17,'스테이지별 몬스터 스텟'!AH542*'(참고)타워 스텟 가치'!$U$17,'스테이지별 몬스터 스텟'!AI542*'(참고)타워 스텟 가치'!$V$17,'스테이지별 몬스터 스텟'!AJ542*'(참고)타워 스텟 가치'!$W$17,'스테이지별 몬스터 스텟'!AK542*'(참고)타워 스텟 가치'!$X$17,'스테이지별 몬스터 스텟'!AL542*'(참고)타워 스텟 가치'!$Y$17)</f>
        <v>335664.74499999941</v>
      </c>
      <c r="AN542">
        <v>3</v>
      </c>
    </row>
    <row r="543" spans="3:40" x14ac:dyDescent="0.3">
      <c r="C543">
        <v>4</v>
      </c>
      <c r="D543">
        <f t="shared" si="26"/>
        <v>108</v>
      </c>
      <c r="E543" s="52">
        <f>VLOOKUP(D543,'스테이지별 난이도 설정'!B:C,2,0)</f>
        <v>43.19999999999991</v>
      </c>
      <c r="F543" t="str">
        <f t="shared" si="27"/>
        <v>유니크</v>
      </c>
      <c r="G543">
        <f t="shared" si="25"/>
        <v>6</v>
      </c>
      <c r="H543">
        <f>VLOOKUP($F543,'(참고)타워 스텟 가치'!$B$2:$L$6,H$2,0)+(VLOOKUP($F543,'(참고)타워 스텟 가치'!$B$2:$L$6,H$2,0)*$E543)</f>
        <v>1118.8124999999977</v>
      </c>
      <c r="I543">
        <f>VLOOKUP($F543,'(참고)타워 스텟 가치'!$B$2:$L$6,I$2,0)+(VLOOKUP($F543,'(참고)타워 스텟 가치'!$B$2:$L$6,I$2,0)*$E543)</f>
        <v>223.76249999999953</v>
      </c>
      <c r="J543">
        <f>VLOOKUP($F543,'(참고)타워 스텟 가치'!$B$2:$L$6,J$2,0)+(VLOOKUP($F543,'(참고)타워 스텟 가치'!$B$2:$L$6,J$2,0)*$E543)</f>
        <v>220999.99999999956</v>
      </c>
      <c r="K543">
        <f>VLOOKUP($F543,'(참고)타워 스텟 가치'!$B$2:$L$6,K$2,0)+(VLOOKUP($F543,'(참고)타워 스텟 가치'!$B$2:$L$6,K$2,0)*$E543)</f>
        <v>4475.2499999999909</v>
      </c>
      <c r="L543">
        <f>VLOOKUP($F543,'(참고)타워 스텟 가치'!$B$2:$L$6,L$2,0)+(VLOOKUP($F543,'(참고)타워 스텟 가치'!$B$2:$L$6,L$2,0)*$E543)</f>
        <v>74.587499999999849</v>
      </c>
      <c r="M543">
        <f>VLOOKUP($F543,'(참고)타워 스텟 가치'!$B$2:$L$6,M$2,0)+(VLOOKUP($F543,'(참고)타워 스텟 가치'!$B$2:$L$6,M$2,0)*$E543)</f>
        <v>13.259999999999973</v>
      </c>
      <c r="N543">
        <f>VLOOKUP($F543,'(참고)타워 스텟 가치'!$B$2:$L$6,N$2,0)+(VLOOKUP($F543,'(참고)타워 스텟 가치'!$B$2:$L$6,N$2,0)*$E543)</f>
        <v>0</v>
      </c>
      <c r="O543">
        <f>VLOOKUP($F543,'(참고)타워 스텟 가치'!$B$2:$L$6,O$2,0)+(VLOOKUP($F543,'(참고)타워 스텟 가치'!$B$2:$L$6,O$2,0)*$E543)</f>
        <v>0</v>
      </c>
      <c r="P543">
        <f>VLOOKUP($F543,'(참고)타워 스텟 가치'!$B$2:$L$6,P$2,0)+(VLOOKUP($F543,'(참고)타워 스텟 가치'!$B$2:$L$6,P$2,0)*$E543)</f>
        <v>44.19999999999991</v>
      </c>
      <c r="Q543">
        <f>SUM('스테이지별 몬스터 스텟'!H543*'(참고)타워 스텟 가치'!$Q$17,'스테이지별 몬스터 스텟'!I543*'(참고)타워 스텟 가치'!$R$17,'스테이지별 몬스터 스텟'!J543*'(참고)타워 스텟 가치'!$S$17,'스테이지별 몬스터 스텟'!K543*'(참고)타워 스텟 가치'!$T$17,'스테이지별 몬스터 스텟'!L543*'(참고)타워 스텟 가치'!$U$17,'스테이지별 몬스터 스텟'!M543*'(참고)타워 스텟 가치'!$V$17,'스테이지별 몬스터 스텟'!N543*'(참고)타워 스텟 가치'!$W$17,'스테이지별 몬스터 스텟'!O543*'(참고)타워 스텟 가치'!$X$17,'스테이지별 몬스터 스텟'!P543*'(참고)타워 스텟 가치'!$Y$17)</f>
        <v>343274.60374999937</v>
      </c>
      <c r="R543">
        <v>1</v>
      </c>
      <c r="S543">
        <f>VLOOKUP($F543,'(참고)타워 스텟 가치'!$B$7:$L$11,S$2,0)+(VLOOKUP($F543,'(참고)타워 스텟 가치'!$B$7:$L$11,S$2,0)*$E543)</f>
        <v>372.93749999999926</v>
      </c>
      <c r="T543">
        <f>VLOOKUP($F543,'(참고)타워 스텟 가치'!$B$7:$L$11,T$2,0)+(VLOOKUP($F543,'(참고)타워 스텟 가치'!$B$7:$L$11,T$2,0)*$E543)</f>
        <v>671.28749999999866</v>
      </c>
      <c r="U543">
        <f>VLOOKUP($F543,'(참고)타워 스텟 가치'!$B$7:$L$11,U$2,0)+(VLOOKUP($F543,'(참고)타워 스텟 가치'!$B$7:$L$11,U$2,0)*$E543)</f>
        <v>220999.99999999956</v>
      </c>
      <c r="V543">
        <f>VLOOKUP($F543,'(참고)타워 스텟 가치'!$B$7:$L$11,V$2,0)+(VLOOKUP($F543,'(참고)타워 스텟 가치'!$B$7:$L$11,V$2,0)*$E543)</f>
        <v>4475.2499999999909</v>
      </c>
      <c r="W543">
        <f>VLOOKUP($F543,'(참고)타워 스텟 가치'!$B$7:$L$11,W$2,0)+(VLOOKUP($F543,'(참고)타워 스텟 가치'!$B$7:$L$11,W$2,0)*$E543)</f>
        <v>74.587499999999849</v>
      </c>
      <c r="X543">
        <f>VLOOKUP($F543,'(참고)타워 스텟 가치'!$B$7:$L$11,X$2,0)+(VLOOKUP($F543,'(참고)타워 스텟 가치'!$B$7:$L$11,X$2,0)*$E543)</f>
        <v>13.259999999999973</v>
      </c>
      <c r="Y543">
        <f>VLOOKUP($F543,'(참고)타워 스텟 가치'!$B$7:$L$11,Y$2,0)+(VLOOKUP($F543,'(참고)타워 스텟 가치'!$B$7:$L$11,Y$2,0)*$E543)</f>
        <v>0</v>
      </c>
      <c r="Z543">
        <f>VLOOKUP($F543,'(참고)타워 스텟 가치'!$B$7:$L$11,Z$2,0)+(VLOOKUP($F543,'(참고)타워 스텟 가치'!$B$7:$L$11,Z$2,0)*$E543)</f>
        <v>0</v>
      </c>
      <c r="AA543">
        <f>VLOOKUP($F543,'(참고)타워 스텟 가치'!$B$7:$L$11,AA$2,0)+(VLOOKUP($F543,'(참고)타워 스텟 가치'!$B$7:$L$11,AA$2,0)*$E543)</f>
        <v>44.19999999999991</v>
      </c>
      <c r="AB543">
        <f>SUM('스테이지별 몬스터 스텟'!S543*'(참고)타워 스텟 가치'!$Q$17,'스테이지별 몬스터 스텟'!T543*'(참고)타워 스텟 가치'!$R$17,'스테이지별 몬스터 스텟'!U543*'(참고)타워 스텟 가치'!$S$17,'스테이지별 몬스터 스텟'!V543*'(참고)타워 스텟 가치'!$T$17,'스테이지별 몬스터 스텟'!W543*'(참고)타워 스텟 가치'!$U$17,'스테이지별 몬스터 스텟'!X543*'(참고)타워 스텟 가치'!$V$17,'스테이지별 몬스터 스텟'!Y543*'(참고)타워 스텟 가치'!$W$17,'스테이지별 몬스터 스텟'!Z543*'(참고)타워 스텟 가치'!$X$17,'스테이지별 몬스터 스텟'!AA543*'(참고)타워 스텟 가치'!$Y$17)</f>
        <v>342454.1412499994</v>
      </c>
      <c r="AC543">
        <v>2</v>
      </c>
      <c r="AD543">
        <f>VLOOKUP($F543,'(참고)타워 스텟 가치'!$B$12:$L$16,AD$2,0)+(VLOOKUP($F543,'(참고)타워 스텟 가치'!$B$12:$L$16,AD$2,0)*$E543)</f>
        <v>372.93749999999926</v>
      </c>
      <c r="AE543">
        <f>VLOOKUP($F543,'(참고)타워 스텟 가치'!$B$12:$L$16,AE$2,0)+(VLOOKUP($F543,'(참고)타워 스텟 가치'!$B$12:$L$16,AE$2,0)*$E543)</f>
        <v>447.52499999999907</v>
      </c>
      <c r="AF543">
        <f>VLOOKUP($F543,'(참고)타워 스텟 가치'!$B$12:$L$16,AF$2,0)+(VLOOKUP($F543,'(참고)타워 스텟 가치'!$B$12:$L$16,AF$2,0)*$E543)</f>
        <v>220999.99999999956</v>
      </c>
      <c r="AG543">
        <f>VLOOKUP($F543,'(참고)타워 스텟 가치'!$B$12:$L$16,AG$2,0)+(VLOOKUP($F543,'(참고)타워 스텟 가치'!$B$12:$L$16,AG$2,0)*$E543)</f>
        <v>2237.6249999999955</v>
      </c>
      <c r="AH543">
        <f>VLOOKUP($F543,'(참고)타워 스텟 가치'!$B$12:$L$16,AH$2,0)+(VLOOKUP($F543,'(참고)타워 스텟 가치'!$B$12:$L$16,AH$2,0)*$E543)</f>
        <v>74.587499999999849</v>
      </c>
      <c r="AI543">
        <f>VLOOKUP($F543,'(참고)타워 스텟 가치'!$B$12:$L$16,AI$2,0)+(VLOOKUP($F543,'(참고)타워 스텟 가치'!$B$12:$L$16,AI$2,0)*$E543)</f>
        <v>13.259999999999973</v>
      </c>
      <c r="AJ543">
        <f>VLOOKUP($F543,'(참고)타워 스텟 가치'!$B$12:$L$16,AJ$2,0)+(VLOOKUP($F543,'(참고)타워 스텟 가치'!$B$12:$L$16,AJ$2,0)*$E543)</f>
        <v>0</v>
      </c>
      <c r="AK543">
        <f>VLOOKUP($F543,'(참고)타워 스텟 가치'!$B$12:$L$16,AK$2,0)+(VLOOKUP($F543,'(참고)타워 스텟 가치'!$B$12:$L$16,AK$2,0)*$E543)</f>
        <v>0</v>
      </c>
      <c r="AL543">
        <f>VLOOKUP($F543,'(참고)타워 스텟 가치'!$B$12:$L$16,AL$2,0)+(VLOOKUP($F543,'(참고)타워 스텟 가치'!$B$12:$L$16,AL$2,0)*$E543)</f>
        <v>88.399999999999821</v>
      </c>
      <c r="AM543">
        <f>SUM('스테이지별 몬스터 스텟'!AD543*'(참고)타워 스텟 가치'!$Q$17,'스테이지별 몬스터 스텟'!AE543*'(참고)타워 스텟 가치'!$R$17,'스테이지별 몬스터 스텟'!AF543*'(참고)타워 스텟 가치'!$S$17,'스테이지별 몬스터 스텟'!AG543*'(참고)타워 스텟 가치'!$T$17,'스테이지별 몬스터 스텟'!AH543*'(참고)타워 스텟 가치'!$U$17,'스테이지별 몬스터 스텟'!AI543*'(참고)타워 스텟 가치'!$V$17,'스테이지별 몬스터 스텟'!AJ543*'(참고)타워 스텟 가치'!$W$17,'스테이지별 몬스터 스텟'!AK543*'(참고)타워 스텟 가치'!$X$17,'스테이지별 몬스터 스텟'!AL543*'(참고)타워 스텟 가치'!$Y$17)</f>
        <v>337731.64749999932</v>
      </c>
      <c r="AN543">
        <v>3</v>
      </c>
    </row>
    <row r="544" spans="3:40" x14ac:dyDescent="0.3">
      <c r="C544">
        <v>5</v>
      </c>
      <c r="D544">
        <f t="shared" si="26"/>
        <v>108</v>
      </c>
      <c r="E544" s="52">
        <f>VLOOKUP(D544,'스테이지별 난이도 설정'!B:C,2,0)</f>
        <v>43.19999999999991</v>
      </c>
      <c r="F544" t="str">
        <f t="shared" si="27"/>
        <v>스페셜</v>
      </c>
      <c r="G544">
        <f t="shared" si="25"/>
        <v>6</v>
      </c>
      <c r="H544">
        <f>VLOOKUP($F544,'(참고)타워 스텟 가치'!$B$2:$L$6,H$2,0)+(VLOOKUP($F544,'(참고)타워 스텟 가치'!$B$2:$L$6,H$2,0)*$E544)</f>
        <v>1678.2187499999966</v>
      </c>
      <c r="I544">
        <f>VLOOKUP($F544,'(참고)타워 스텟 가치'!$B$2:$L$6,I$2,0)+(VLOOKUP($F544,'(참고)타워 스텟 가치'!$B$2:$L$6,I$2,0)*$E544)</f>
        <v>335.64374999999933</v>
      </c>
      <c r="J544">
        <f>VLOOKUP($F544,'(참고)타워 스텟 가치'!$B$2:$L$6,J$2,0)+(VLOOKUP($F544,'(참고)타워 스텟 가치'!$B$2:$L$6,J$2,0)*$E544)</f>
        <v>220999.99999999956</v>
      </c>
      <c r="K544">
        <f>VLOOKUP($F544,'(참고)타워 스텟 가치'!$B$2:$L$6,K$2,0)+(VLOOKUP($F544,'(참고)타워 스텟 가치'!$B$2:$L$6,K$2,0)*$E544)</f>
        <v>6712.8749999999864</v>
      </c>
      <c r="L544">
        <f>VLOOKUP($F544,'(참고)타워 스텟 가치'!$B$2:$L$6,L$2,0)+(VLOOKUP($F544,'(참고)타워 스텟 가치'!$B$2:$L$6,L$2,0)*$E544)</f>
        <v>111.88124999999977</v>
      </c>
      <c r="M544">
        <f>VLOOKUP($F544,'(참고)타워 스텟 가치'!$B$2:$L$6,M$2,0)+(VLOOKUP($F544,'(참고)타워 스텟 가치'!$B$2:$L$6,M$2,0)*$E544)</f>
        <v>13.259999999999973</v>
      </c>
      <c r="N544">
        <f>VLOOKUP($F544,'(참고)타워 스텟 가치'!$B$2:$L$6,N$2,0)+(VLOOKUP($F544,'(참고)타워 스텟 가치'!$B$2:$L$6,N$2,0)*$E544)</f>
        <v>0</v>
      </c>
      <c r="O544">
        <f>VLOOKUP($F544,'(참고)타워 스텟 가치'!$B$2:$L$6,O$2,0)+(VLOOKUP($F544,'(참고)타워 스텟 가치'!$B$2:$L$6,O$2,0)*$E544)</f>
        <v>0</v>
      </c>
      <c r="P544">
        <f>VLOOKUP($F544,'(참고)타워 스텟 가치'!$B$2:$L$6,P$2,0)+(VLOOKUP($F544,'(참고)타워 스텟 가치'!$B$2:$L$6,P$2,0)*$E544)</f>
        <v>44.19999999999991</v>
      </c>
      <c r="Q544">
        <f>SUM('스테이지별 몬스터 스텟'!H544*'(참고)타워 스텟 가치'!$Q$17,'스테이지별 몬스터 스텟'!I544*'(참고)타워 스텟 가치'!$R$17,'스테이지별 몬스터 스텟'!J544*'(참고)타워 스텟 가치'!$S$17,'스테이지별 몬스터 스텟'!K544*'(참고)타워 스텟 가치'!$T$17,'스테이지별 몬스터 스텟'!L544*'(참고)타워 스텟 가치'!$U$17,'스테이지별 몬스터 스텟'!M544*'(참고)타워 스텟 가치'!$V$17,'스테이지별 몬스터 스텟'!N544*'(참고)타워 스텟 가치'!$W$17,'스테이지별 몬스터 스텟'!O544*'(참고)타워 스텟 가치'!$X$17,'스테이지별 몬스터 스텟'!P544*'(참고)타워 스텟 가치'!$Y$17)</f>
        <v>349111.07562499942</v>
      </c>
      <c r="R544">
        <v>1</v>
      </c>
      <c r="S544">
        <f>VLOOKUP($F544,'(참고)타워 스텟 가치'!$B$7:$L$11,S$2,0)+(VLOOKUP($F544,'(참고)타워 스텟 가치'!$B$7:$L$11,S$2,0)*$E544)</f>
        <v>559.40624999999886</v>
      </c>
      <c r="T544">
        <f>VLOOKUP($F544,'(참고)타워 스텟 가치'!$B$7:$L$11,T$2,0)+(VLOOKUP($F544,'(참고)타워 스텟 가치'!$B$7:$L$11,T$2,0)*$E544)</f>
        <v>1006.9312499999979</v>
      </c>
      <c r="U544">
        <f>VLOOKUP($F544,'(참고)타워 스텟 가치'!$B$7:$L$11,U$2,0)+(VLOOKUP($F544,'(참고)타워 스텟 가치'!$B$7:$L$11,U$2,0)*$E544)</f>
        <v>220999.99999999956</v>
      </c>
      <c r="V544">
        <f>VLOOKUP($F544,'(참고)타워 스텟 가치'!$B$7:$L$11,V$2,0)+(VLOOKUP($F544,'(참고)타워 스텟 가치'!$B$7:$L$11,V$2,0)*$E544)</f>
        <v>6712.8749999999864</v>
      </c>
      <c r="W544">
        <f>VLOOKUP($F544,'(참고)타워 스텟 가치'!$B$7:$L$11,W$2,0)+(VLOOKUP($F544,'(참고)타워 스텟 가치'!$B$7:$L$11,W$2,0)*$E544)</f>
        <v>111.88124999999977</v>
      </c>
      <c r="X544">
        <f>VLOOKUP($F544,'(참고)타워 스텟 가치'!$B$7:$L$11,X$2,0)+(VLOOKUP($F544,'(참고)타워 스텟 가치'!$B$7:$L$11,X$2,0)*$E544)</f>
        <v>13.259999999999973</v>
      </c>
      <c r="Y544">
        <f>VLOOKUP($F544,'(참고)타워 스텟 가치'!$B$7:$L$11,Y$2,0)+(VLOOKUP($F544,'(참고)타워 스텟 가치'!$B$7:$L$11,Y$2,0)*$E544)</f>
        <v>0</v>
      </c>
      <c r="Z544">
        <f>VLOOKUP($F544,'(참고)타워 스텟 가치'!$B$7:$L$11,Z$2,0)+(VLOOKUP($F544,'(참고)타워 스텟 가치'!$B$7:$L$11,Z$2,0)*$E544)</f>
        <v>0</v>
      </c>
      <c r="AA544">
        <f>VLOOKUP($F544,'(참고)타워 스텟 가치'!$B$7:$L$11,AA$2,0)+(VLOOKUP($F544,'(참고)타워 스텟 가치'!$B$7:$L$11,AA$2,0)*$E544)</f>
        <v>44.19999999999991</v>
      </c>
      <c r="AB544">
        <f>SUM('스테이지별 몬스터 스텟'!S544*'(참고)타워 스텟 가치'!$Q$17,'스테이지별 몬스터 스텟'!T544*'(참고)타워 스텟 가치'!$R$17,'스테이지별 몬스터 스텟'!U544*'(참고)타워 스텟 가치'!$S$17,'스테이지별 몬스터 스텟'!V544*'(참고)타워 스텟 가치'!$T$17,'스테이지별 몬스터 스텟'!W544*'(참고)타워 스텟 가치'!$U$17,'스테이지별 몬스터 스텟'!X544*'(참고)타워 스텟 가치'!$V$17,'스테이지별 몬스터 스텟'!Y544*'(참고)타워 스텟 가치'!$W$17,'스테이지별 몬스터 스텟'!Z544*'(참고)타워 스텟 가치'!$X$17,'스테이지별 몬스터 스텟'!AA544*'(참고)타워 스텟 가치'!$Y$17)</f>
        <v>347880.38187499938</v>
      </c>
      <c r="AC544">
        <v>2</v>
      </c>
      <c r="AD544">
        <f>VLOOKUP($F544,'(참고)타워 스텟 가치'!$B$12:$L$16,AD$2,0)+(VLOOKUP($F544,'(참고)타워 스텟 가치'!$B$12:$L$16,AD$2,0)*$E544)</f>
        <v>559.40624999999886</v>
      </c>
      <c r="AE544">
        <f>VLOOKUP($F544,'(참고)타워 스텟 가치'!$B$12:$L$16,AE$2,0)+(VLOOKUP($F544,'(참고)타워 스텟 가치'!$B$12:$L$16,AE$2,0)*$E544)</f>
        <v>671.28749999999866</v>
      </c>
      <c r="AF544">
        <f>VLOOKUP($F544,'(참고)타워 스텟 가치'!$B$12:$L$16,AF$2,0)+(VLOOKUP($F544,'(참고)타워 스텟 가치'!$B$12:$L$16,AF$2,0)*$E544)</f>
        <v>220999.99999999956</v>
      </c>
      <c r="AG544">
        <f>VLOOKUP($F544,'(참고)타워 스텟 가치'!$B$12:$L$16,AG$2,0)+(VLOOKUP($F544,'(참고)타워 스텟 가치'!$B$12:$L$16,AG$2,0)*$E544)</f>
        <v>3356.4374999999932</v>
      </c>
      <c r="AH544">
        <f>VLOOKUP($F544,'(참고)타워 스텟 가치'!$B$12:$L$16,AH$2,0)+(VLOOKUP($F544,'(참고)타워 스텟 가치'!$B$12:$L$16,AH$2,0)*$E544)</f>
        <v>111.88124999999977</v>
      </c>
      <c r="AI544">
        <f>VLOOKUP($F544,'(참고)타워 스텟 가치'!$B$12:$L$16,AI$2,0)+(VLOOKUP($F544,'(참고)타워 스텟 가치'!$B$12:$L$16,AI$2,0)*$E544)</f>
        <v>13.259999999999973</v>
      </c>
      <c r="AJ544">
        <f>VLOOKUP($F544,'(참고)타워 스텟 가치'!$B$12:$L$16,AJ$2,0)+(VLOOKUP($F544,'(참고)타워 스텟 가치'!$B$12:$L$16,AJ$2,0)*$E544)</f>
        <v>0</v>
      </c>
      <c r="AK544">
        <f>VLOOKUP($F544,'(참고)타워 스텟 가치'!$B$12:$L$16,AK$2,0)+(VLOOKUP($F544,'(참고)타워 스텟 가치'!$B$12:$L$16,AK$2,0)*$E544)</f>
        <v>0</v>
      </c>
      <c r="AL544">
        <f>VLOOKUP($F544,'(참고)타워 스텟 가치'!$B$12:$L$16,AL$2,0)+(VLOOKUP($F544,'(참고)타워 스텟 가치'!$B$12:$L$16,AL$2,0)*$E544)</f>
        <v>88.399999999999821</v>
      </c>
      <c r="AM544">
        <f>SUM('스테이지별 몬스터 스텟'!AD544*'(참고)타워 스텟 가치'!$Q$17,'스테이지별 몬스터 스텟'!AE544*'(참고)타워 스텟 가치'!$R$17,'스테이지별 몬스터 스텟'!AF544*'(참고)타워 스텟 가치'!$S$17,'스테이지별 몬스터 스텟'!AG544*'(참고)타워 스텟 가치'!$T$17,'스테이지별 몬스터 스텟'!AH544*'(참고)타워 스텟 가치'!$U$17,'스테이지별 몬스터 스텟'!AI544*'(참고)타워 스텟 가치'!$V$17,'스테이지별 몬스터 스텟'!AJ544*'(참고)타워 스텟 가치'!$W$17,'스테이지별 몬스터 스텟'!AK544*'(참고)타워 스텟 가치'!$X$17,'스테이지별 몬스터 스텟'!AL544*'(참고)타워 스텟 가치'!$Y$17)</f>
        <v>340752.44124999939</v>
      </c>
      <c r="AN544">
        <v>3</v>
      </c>
    </row>
    <row r="545" spans="3:40" x14ac:dyDescent="0.3">
      <c r="C545">
        <v>1</v>
      </c>
      <c r="D545">
        <f t="shared" si="26"/>
        <v>109</v>
      </c>
      <c r="E545" s="52">
        <f>VLOOKUP(D545,'스테이지별 난이도 설정'!B:C,2,0)</f>
        <v>43.599999999999909</v>
      </c>
      <c r="F545" t="str">
        <f t="shared" si="27"/>
        <v>일반</v>
      </c>
      <c r="G545">
        <f t="shared" si="25"/>
        <v>6</v>
      </c>
      <c r="H545">
        <f>VLOOKUP($F545,'(참고)타워 스텟 가치'!$B$2:$L$6,H$2,0)+(VLOOKUP($F545,'(참고)타워 스텟 가치'!$B$2:$L$6,H$2,0)*$E545)</f>
        <v>334.49999999999932</v>
      </c>
      <c r="I545">
        <f>VLOOKUP($F545,'(참고)타워 스텟 가치'!$B$2:$L$6,I$2,0)+(VLOOKUP($F545,'(참고)타워 스텟 가치'!$B$2:$L$6,I$2,0)*$E545)</f>
        <v>66.899999999999864</v>
      </c>
      <c r="J545">
        <f>VLOOKUP($F545,'(참고)타워 스텟 가치'!$B$2:$L$6,J$2,0)+(VLOOKUP($F545,'(참고)타워 스텟 가치'!$B$2:$L$6,J$2,0)*$E545)</f>
        <v>222999.99999999953</v>
      </c>
      <c r="K545">
        <f>VLOOKUP($F545,'(참고)타워 스텟 가치'!$B$2:$L$6,K$2,0)+(VLOOKUP($F545,'(참고)타워 스텟 가치'!$B$2:$L$6,K$2,0)*$E545)</f>
        <v>1337.9999999999973</v>
      </c>
      <c r="L545">
        <f>VLOOKUP($F545,'(참고)타워 스텟 가치'!$B$2:$L$6,L$2,0)+(VLOOKUP($F545,'(참고)타워 스텟 가치'!$B$2:$L$6,L$2,0)*$E545)</f>
        <v>22.299999999999955</v>
      </c>
      <c r="M545">
        <f>VLOOKUP($F545,'(참고)타워 스텟 가치'!$B$2:$L$6,M$2,0)+(VLOOKUP($F545,'(참고)타워 스텟 가치'!$B$2:$L$6,M$2,0)*$E545)</f>
        <v>13.379999999999972</v>
      </c>
      <c r="N545">
        <f>VLOOKUP($F545,'(참고)타워 스텟 가치'!$B$2:$L$6,N$2,0)+(VLOOKUP($F545,'(참고)타워 스텟 가치'!$B$2:$L$6,N$2,0)*$E545)</f>
        <v>0</v>
      </c>
      <c r="O545">
        <f>VLOOKUP($F545,'(참고)타워 스텟 가치'!$B$2:$L$6,O$2,0)+(VLOOKUP($F545,'(참고)타워 스텟 가치'!$B$2:$L$6,O$2,0)*$E545)</f>
        <v>0</v>
      </c>
      <c r="P545">
        <f>VLOOKUP($F545,'(참고)타워 스텟 가치'!$B$2:$L$6,P$2,0)+(VLOOKUP($F545,'(참고)타워 스텟 가치'!$B$2:$L$6,P$2,0)*$E545)</f>
        <v>31.219999999999935</v>
      </c>
      <c r="Q545">
        <f>SUM('스테이지별 몬스터 스텟'!H545*'(참고)타워 스텟 가치'!$Q$17,'스테이지별 몬스터 스텟'!I545*'(참고)타워 스텟 가치'!$R$17,'스테이지별 몬스터 스텟'!J545*'(참고)타워 스텟 가치'!$S$17,'스테이지별 몬스터 스텟'!K545*'(참고)타워 스텟 가치'!$T$17,'스테이지별 몬스터 스텟'!L545*'(참고)타워 스텟 가치'!$U$17,'스테이지별 몬스터 스텟'!M545*'(참고)타워 스텟 가치'!$V$17,'스테이지별 몬스터 스텟'!N545*'(참고)타워 스텟 가치'!$W$17,'스테이지별 몬스터 스텟'!O545*'(참고)타워 스텟 가치'!$X$17,'스테이지별 몬스터 스텟'!P545*'(참고)타워 스텟 가치'!$Y$17)</f>
        <v>338065.76999999926</v>
      </c>
      <c r="R545">
        <v>1</v>
      </c>
      <c r="S545">
        <f>VLOOKUP($F545,'(참고)타워 스텟 가치'!$B$7:$L$11,S$2,0)+(VLOOKUP($F545,'(참고)타워 스텟 가치'!$B$7:$L$11,S$2,0)*$E545)</f>
        <v>111.49999999999977</v>
      </c>
      <c r="T545">
        <f>VLOOKUP($F545,'(참고)타워 스텟 가치'!$B$7:$L$11,T$2,0)+(VLOOKUP($F545,'(참고)타워 스텟 가치'!$B$7:$L$11,T$2,0)*$E545)</f>
        <v>200.69999999999959</v>
      </c>
      <c r="U545">
        <f>VLOOKUP($F545,'(참고)타워 스텟 가치'!$B$7:$L$11,U$2,0)+(VLOOKUP($F545,'(참고)타워 스텟 가치'!$B$7:$L$11,U$2,0)*$E545)</f>
        <v>222999.99999999953</v>
      </c>
      <c r="V545">
        <f>VLOOKUP($F545,'(참고)타워 스텟 가치'!$B$7:$L$11,V$2,0)+(VLOOKUP($F545,'(참고)타워 스텟 가치'!$B$7:$L$11,V$2,0)*$E545)</f>
        <v>1337.9999999999973</v>
      </c>
      <c r="W545">
        <f>VLOOKUP($F545,'(참고)타워 스텟 가치'!$B$7:$L$11,W$2,0)+(VLOOKUP($F545,'(참고)타워 스텟 가치'!$B$7:$L$11,W$2,0)*$E545)</f>
        <v>22.299999999999955</v>
      </c>
      <c r="X545">
        <f>VLOOKUP($F545,'(참고)타워 스텟 가치'!$B$7:$L$11,X$2,0)+(VLOOKUP($F545,'(참고)타워 스텟 가치'!$B$7:$L$11,X$2,0)*$E545)</f>
        <v>13.379999999999972</v>
      </c>
      <c r="Y545">
        <f>VLOOKUP($F545,'(참고)타워 스텟 가치'!$B$7:$L$11,Y$2,0)+(VLOOKUP($F545,'(참고)타워 스텟 가치'!$B$7:$L$11,Y$2,0)*$E545)</f>
        <v>0</v>
      </c>
      <c r="Z545">
        <f>VLOOKUP($F545,'(참고)타워 스텟 가치'!$B$7:$L$11,Z$2,0)+(VLOOKUP($F545,'(참고)타워 스텟 가치'!$B$7:$L$11,Z$2,0)*$E545)</f>
        <v>0</v>
      </c>
      <c r="AA545">
        <f>VLOOKUP($F545,'(참고)타워 스텟 가치'!$B$7:$L$11,AA$2,0)+(VLOOKUP($F545,'(참고)타워 스텟 가치'!$B$7:$L$11,AA$2,0)*$E545)</f>
        <v>31.219999999999935</v>
      </c>
      <c r="AB545">
        <f>SUM('스테이지별 몬스터 스텟'!S545*'(참고)타워 스텟 가치'!$Q$17,'스테이지별 몬스터 스텟'!T545*'(참고)타워 스텟 가치'!$R$17,'스테이지별 몬스터 스텟'!U545*'(참고)타워 스텟 가치'!$S$17,'스테이지별 몬스터 스텟'!V545*'(참고)타워 스텟 가치'!$T$17,'스테이지별 몬스터 스텟'!W545*'(참고)타워 스텟 가치'!$U$17,'스테이지별 몬스터 스텟'!X545*'(참고)타워 스텟 가치'!$V$17,'스테이지별 몬스터 스텟'!Y545*'(참고)타워 스텟 가치'!$W$17,'스테이지별 몬스터 스텟'!Z545*'(참고)타워 스텟 가치'!$X$17,'스테이지별 몬스터 스텟'!AA545*'(참고)타워 스텟 가치'!$Y$17)</f>
        <v>337820.46999999927</v>
      </c>
      <c r="AC545">
        <v>2</v>
      </c>
      <c r="AD545">
        <f>VLOOKUP($F545,'(참고)타워 스텟 가치'!$B$12:$L$16,AD$2,0)+(VLOOKUP($F545,'(참고)타워 스텟 가치'!$B$12:$L$16,AD$2,0)*$E545)</f>
        <v>111.49999999999977</v>
      </c>
      <c r="AE545">
        <f>VLOOKUP($F545,'(참고)타워 스텟 가치'!$B$12:$L$16,AE$2,0)+(VLOOKUP($F545,'(참고)타워 스텟 가치'!$B$12:$L$16,AE$2,0)*$E545)</f>
        <v>133.79999999999973</v>
      </c>
      <c r="AF545">
        <f>VLOOKUP($F545,'(참고)타워 스텟 가치'!$B$12:$L$16,AF$2,0)+(VLOOKUP($F545,'(참고)타워 스텟 가치'!$B$12:$L$16,AF$2,0)*$E545)</f>
        <v>222999.99999999953</v>
      </c>
      <c r="AG545">
        <f>VLOOKUP($F545,'(참고)타워 스텟 가치'!$B$12:$L$16,AG$2,0)+(VLOOKUP($F545,'(참고)타워 스텟 가치'!$B$12:$L$16,AG$2,0)*$E545)</f>
        <v>668.99999999999864</v>
      </c>
      <c r="AH545">
        <f>VLOOKUP($F545,'(참고)타워 스텟 가치'!$B$12:$L$16,AH$2,0)+(VLOOKUP($F545,'(참고)타워 스텟 가치'!$B$12:$L$16,AH$2,0)*$E545)</f>
        <v>22.299999999999955</v>
      </c>
      <c r="AI545">
        <f>VLOOKUP($F545,'(참고)타워 스텟 가치'!$B$12:$L$16,AI$2,0)+(VLOOKUP($F545,'(참고)타워 스텟 가치'!$B$12:$L$16,AI$2,0)*$E545)</f>
        <v>13.379999999999972</v>
      </c>
      <c r="AJ545">
        <f>VLOOKUP($F545,'(참고)타워 스텟 가치'!$B$12:$L$16,AJ$2,0)+(VLOOKUP($F545,'(참고)타워 스텟 가치'!$B$12:$L$16,AJ$2,0)*$E545)</f>
        <v>0</v>
      </c>
      <c r="AK545">
        <f>VLOOKUP($F545,'(참고)타워 스텟 가치'!$B$12:$L$16,AK$2,0)+(VLOOKUP($F545,'(참고)타워 스텟 가치'!$B$12:$L$16,AK$2,0)*$E545)</f>
        <v>0</v>
      </c>
      <c r="AL545">
        <f>VLOOKUP($F545,'(참고)타워 스텟 가치'!$B$12:$L$16,AL$2,0)+(VLOOKUP($F545,'(참고)타워 스텟 가치'!$B$12:$L$16,AL$2,0)*$E545)</f>
        <v>62.43999999999987</v>
      </c>
      <c r="AM545">
        <f>SUM('스테이지별 몬스터 스텟'!AD545*'(참고)타워 스텟 가치'!$Q$17,'스테이지별 몬스터 스텟'!AE545*'(참고)타워 스텟 가치'!$R$17,'스테이지별 몬스터 스텟'!AF545*'(참고)타워 스텟 가치'!$S$17,'스테이지별 몬스터 스텟'!AG545*'(참고)타워 스텟 가치'!$T$17,'스테이지별 몬스터 스텟'!AH545*'(참고)타워 스텟 가치'!$U$17,'스테이지별 몬스터 스텟'!AI545*'(참고)타워 스텟 가치'!$V$17,'스테이지별 몬스터 스텟'!AJ545*'(참고)타워 스텟 가치'!$W$17,'스테이지별 몬스터 스텟'!AK545*'(참고)타워 스텟 가치'!$X$17,'스테이지별 몬스터 스텟'!AL545*'(참고)타워 스텟 가치'!$Y$17)</f>
        <v>336444.5599999993</v>
      </c>
      <c r="AN545">
        <v>3</v>
      </c>
    </row>
    <row r="546" spans="3:40" x14ac:dyDescent="0.3">
      <c r="C546">
        <v>2</v>
      </c>
      <c r="D546">
        <f t="shared" si="26"/>
        <v>109</v>
      </c>
      <c r="E546" s="52">
        <f>VLOOKUP(D546,'스테이지별 난이도 설정'!B:C,2,0)</f>
        <v>43.599999999999909</v>
      </c>
      <c r="F546" t="str">
        <f t="shared" si="27"/>
        <v>레어</v>
      </c>
      <c r="G546">
        <f t="shared" si="25"/>
        <v>6</v>
      </c>
      <c r="H546">
        <f>VLOOKUP($F546,'(참고)타워 스텟 가치'!$B$2:$L$6,H$2,0)+(VLOOKUP($F546,'(참고)타워 스텟 가치'!$B$2:$L$6,H$2,0)*$E546)</f>
        <v>501.74999999999898</v>
      </c>
      <c r="I546">
        <f>VLOOKUP($F546,'(참고)타워 스텟 가치'!$B$2:$L$6,I$2,0)+(VLOOKUP($F546,'(참고)타워 스텟 가치'!$B$2:$L$6,I$2,0)*$E546)</f>
        <v>100.3499999999998</v>
      </c>
      <c r="J546">
        <f>VLOOKUP($F546,'(참고)타워 스텟 가치'!$B$2:$L$6,J$2,0)+(VLOOKUP($F546,'(참고)타워 스텟 가치'!$B$2:$L$6,J$2,0)*$E546)</f>
        <v>222999.99999999953</v>
      </c>
      <c r="K546">
        <f>VLOOKUP($F546,'(참고)타워 스텟 가치'!$B$2:$L$6,K$2,0)+(VLOOKUP($F546,'(참고)타워 스텟 가치'!$B$2:$L$6,K$2,0)*$E546)</f>
        <v>2006.9999999999959</v>
      </c>
      <c r="L546">
        <f>VLOOKUP($F546,'(참고)타워 스텟 가치'!$B$2:$L$6,L$2,0)+(VLOOKUP($F546,'(참고)타워 스텟 가치'!$B$2:$L$6,L$2,0)*$E546)</f>
        <v>33.449999999999932</v>
      </c>
      <c r="M546">
        <f>VLOOKUP($F546,'(참고)타워 스텟 가치'!$B$2:$L$6,M$2,0)+(VLOOKUP($F546,'(참고)타워 스텟 가치'!$B$2:$L$6,M$2,0)*$E546)</f>
        <v>13.379999999999972</v>
      </c>
      <c r="N546">
        <f>VLOOKUP($F546,'(참고)타워 스텟 가치'!$B$2:$L$6,N$2,0)+(VLOOKUP($F546,'(참고)타워 스텟 가치'!$B$2:$L$6,N$2,0)*$E546)</f>
        <v>0</v>
      </c>
      <c r="O546">
        <f>VLOOKUP($F546,'(참고)타워 스텟 가치'!$B$2:$L$6,O$2,0)+(VLOOKUP($F546,'(참고)타워 스텟 가치'!$B$2:$L$6,O$2,0)*$E546)</f>
        <v>0</v>
      </c>
      <c r="P546">
        <f>VLOOKUP($F546,'(참고)타워 스텟 가치'!$B$2:$L$6,P$2,0)+(VLOOKUP($F546,'(참고)타워 스텟 가치'!$B$2:$L$6,P$2,0)*$E546)</f>
        <v>31.219999999999935</v>
      </c>
      <c r="Q546">
        <f>SUM('스테이지별 몬스터 스텟'!H546*'(참고)타워 스텟 가치'!$Q$17,'스테이지별 몬스터 스텟'!I546*'(참고)타워 스텟 가치'!$R$17,'스테이지별 몬스터 스텟'!J546*'(참고)타워 스텟 가치'!$S$17,'스테이지별 몬스터 스텟'!K546*'(참고)타워 스텟 가치'!$T$17,'스테이지별 몬스터 스텟'!L546*'(참고)타워 스텟 가치'!$U$17,'스테이지별 몬스터 스텟'!M546*'(참고)타워 스텟 가치'!$V$17,'스테이지별 몬스터 스텟'!N546*'(참고)타워 스텟 가치'!$W$17,'스테이지별 몬스터 스텟'!O546*'(참고)타워 스텟 가치'!$X$17,'스테이지별 몬스터 스텟'!P546*'(참고)타워 스텟 가치'!$Y$17)</f>
        <v>339810.74499999936</v>
      </c>
      <c r="R546">
        <v>1</v>
      </c>
      <c r="S546">
        <f>VLOOKUP($F546,'(참고)타워 스텟 가치'!$B$7:$L$11,S$2,0)+(VLOOKUP($F546,'(참고)타워 스텟 가치'!$B$7:$L$11,S$2,0)*$E546)</f>
        <v>167.24999999999966</v>
      </c>
      <c r="T546">
        <f>VLOOKUP($F546,'(참고)타워 스텟 가치'!$B$7:$L$11,T$2,0)+(VLOOKUP($F546,'(참고)타워 스텟 가치'!$B$7:$L$11,T$2,0)*$E546)</f>
        <v>301.04999999999939</v>
      </c>
      <c r="U546">
        <f>VLOOKUP($F546,'(참고)타워 스텟 가치'!$B$7:$L$11,U$2,0)+(VLOOKUP($F546,'(참고)타워 스텟 가치'!$B$7:$L$11,U$2,0)*$E546)</f>
        <v>222999.99999999953</v>
      </c>
      <c r="V546">
        <f>VLOOKUP($F546,'(참고)타워 스텟 가치'!$B$7:$L$11,V$2,0)+(VLOOKUP($F546,'(참고)타워 스텟 가치'!$B$7:$L$11,V$2,0)*$E546)</f>
        <v>2006.9999999999959</v>
      </c>
      <c r="W546">
        <f>VLOOKUP($F546,'(참고)타워 스텟 가치'!$B$7:$L$11,W$2,0)+(VLOOKUP($F546,'(참고)타워 스텟 가치'!$B$7:$L$11,W$2,0)*$E546)</f>
        <v>33.449999999999932</v>
      </c>
      <c r="X546">
        <f>VLOOKUP($F546,'(참고)타워 스텟 가치'!$B$7:$L$11,X$2,0)+(VLOOKUP($F546,'(참고)타워 스텟 가치'!$B$7:$L$11,X$2,0)*$E546)</f>
        <v>13.379999999999972</v>
      </c>
      <c r="Y546">
        <f>VLOOKUP($F546,'(참고)타워 스텟 가치'!$B$7:$L$11,Y$2,0)+(VLOOKUP($F546,'(참고)타워 스텟 가치'!$B$7:$L$11,Y$2,0)*$E546)</f>
        <v>0</v>
      </c>
      <c r="Z546">
        <f>VLOOKUP($F546,'(참고)타워 스텟 가치'!$B$7:$L$11,Z$2,0)+(VLOOKUP($F546,'(참고)타워 스텟 가치'!$B$7:$L$11,Z$2,0)*$E546)</f>
        <v>0</v>
      </c>
      <c r="AA546">
        <f>VLOOKUP($F546,'(참고)타워 스텟 가치'!$B$7:$L$11,AA$2,0)+(VLOOKUP($F546,'(참고)타워 스텟 가치'!$B$7:$L$11,AA$2,0)*$E546)</f>
        <v>31.219999999999935</v>
      </c>
      <c r="AB546">
        <f>SUM('스테이지별 몬스터 스텟'!S546*'(참고)타워 스텟 가치'!$Q$17,'스테이지별 몬스터 스텟'!T546*'(참고)타워 스텟 가치'!$R$17,'스테이지별 몬스터 스텟'!U546*'(참고)타워 스텟 가치'!$S$17,'스테이지별 몬스터 스텟'!V546*'(참고)타워 스텟 가치'!$T$17,'스테이지별 몬스터 스텟'!W546*'(참고)타워 스텟 가치'!$U$17,'스테이지별 몬스터 스텟'!X546*'(참고)타워 스텟 가치'!$V$17,'스테이지별 몬스터 스텟'!Y546*'(참고)타워 스텟 가치'!$W$17,'스테이지별 몬스터 스텟'!Z546*'(참고)타워 스텟 가치'!$X$17,'스테이지별 몬스터 스텟'!AA546*'(참고)타워 스텟 가치'!$Y$17)</f>
        <v>339442.79499999934</v>
      </c>
      <c r="AC546">
        <v>2</v>
      </c>
      <c r="AD546">
        <f>VLOOKUP($F546,'(참고)타워 스텟 가치'!$B$12:$L$16,AD$2,0)+(VLOOKUP($F546,'(참고)타워 스텟 가치'!$B$12:$L$16,AD$2,0)*$E546)</f>
        <v>167.24999999999966</v>
      </c>
      <c r="AE546">
        <f>VLOOKUP($F546,'(참고)타워 스텟 가치'!$B$12:$L$16,AE$2,0)+(VLOOKUP($F546,'(참고)타워 스텟 가치'!$B$12:$L$16,AE$2,0)*$E546)</f>
        <v>200.69999999999959</v>
      </c>
      <c r="AF546">
        <f>VLOOKUP($F546,'(참고)타워 스텟 가치'!$B$12:$L$16,AF$2,0)+(VLOOKUP($F546,'(참고)타워 스텟 가치'!$B$12:$L$16,AF$2,0)*$E546)</f>
        <v>222999.99999999953</v>
      </c>
      <c r="AG546">
        <f>VLOOKUP($F546,'(참고)타워 스텟 가치'!$B$12:$L$16,AG$2,0)+(VLOOKUP($F546,'(참고)타워 스텟 가치'!$B$12:$L$16,AG$2,0)*$E546)</f>
        <v>1003.499999999998</v>
      </c>
      <c r="AH546">
        <f>VLOOKUP($F546,'(참고)타워 스텟 가치'!$B$12:$L$16,AH$2,0)+(VLOOKUP($F546,'(참고)타워 스텟 가치'!$B$12:$L$16,AH$2,0)*$E546)</f>
        <v>33.449999999999932</v>
      </c>
      <c r="AI546">
        <f>VLOOKUP($F546,'(참고)타워 스텟 가치'!$B$12:$L$16,AI$2,0)+(VLOOKUP($F546,'(참고)타워 스텟 가치'!$B$12:$L$16,AI$2,0)*$E546)</f>
        <v>13.379999999999972</v>
      </c>
      <c r="AJ546">
        <f>VLOOKUP($F546,'(참고)타워 스텟 가치'!$B$12:$L$16,AJ$2,0)+(VLOOKUP($F546,'(참고)타워 스텟 가치'!$B$12:$L$16,AJ$2,0)*$E546)</f>
        <v>0</v>
      </c>
      <c r="AK546">
        <f>VLOOKUP($F546,'(참고)타워 스텟 가치'!$B$12:$L$16,AK$2,0)+(VLOOKUP($F546,'(참고)타워 스텟 가치'!$B$12:$L$16,AK$2,0)*$E546)</f>
        <v>0</v>
      </c>
      <c r="AL546">
        <f>VLOOKUP($F546,'(참고)타워 스텟 가치'!$B$12:$L$16,AL$2,0)+(VLOOKUP($F546,'(참고)타워 스텟 가치'!$B$12:$L$16,AL$2,0)*$E546)</f>
        <v>62.43999999999987</v>
      </c>
      <c r="AM546">
        <f>SUM('스테이지별 몬스터 스텟'!AD546*'(참고)타워 스텟 가치'!$Q$17,'스테이지별 몬스터 스텟'!AE546*'(참고)타워 스텟 가치'!$R$17,'스테이지별 몬스터 스텟'!AF546*'(참고)타워 스텟 가치'!$S$17,'스테이지별 몬스터 스텟'!AG546*'(참고)타워 스텟 가치'!$T$17,'스테이지별 몬스터 스텟'!AH546*'(참고)타워 스텟 가치'!$U$17,'스테이지별 몬스터 스텟'!AI546*'(참고)타워 스텟 가치'!$V$17,'스테이지별 몬스터 스텟'!AJ546*'(참고)타워 스텟 가치'!$W$17,'스테이지별 몬스터 스텟'!AK546*'(참고)타워 스텟 가치'!$X$17,'스테이지별 몬스터 스텟'!AL546*'(참고)타워 스텟 가치'!$Y$17)</f>
        <v>337347.70999999932</v>
      </c>
      <c r="AN546">
        <v>3</v>
      </c>
    </row>
    <row r="547" spans="3:40" x14ac:dyDescent="0.3">
      <c r="C547">
        <v>3</v>
      </c>
      <c r="D547">
        <f t="shared" si="26"/>
        <v>109</v>
      </c>
      <c r="E547" s="52">
        <f>VLOOKUP(D547,'스테이지별 난이도 설정'!B:C,2,0)</f>
        <v>43.599999999999909</v>
      </c>
      <c r="F547" t="str">
        <f t="shared" si="27"/>
        <v>에픽</v>
      </c>
      <c r="G547">
        <f t="shared" si="25"/>
        <v>6</v>
      </c>
      <c r="H547">
        <f>VLOOKUP($F547,'(참고)타워 스텟 가치'!$B$2:$L$6,H$2,0)+(VLOOKUP($F547,'(참고)타워 스텟 가치'!$B$2:$L$6,H$2,0)*$E547)</f>
        <v>752.62499999999841</v>
      </c>
      <c r="I547">
        <f>VLOOKUP($F547,'(참고)타워 스텟 가치'!$B$2:$L$6,I$2,0)+(VLOOKUP($F547,'(참고)타워 스텟 가치'!$B$2:$L$6,I$2,0)*$E547)</f>
        <v>150.52499999999969</v>
      </c>
      <c r="J547">
        <f>VLOOKUP($F547,'(참고)타워 스텟 가치'!$B$2:$L$6,J$2,0)+(VLOOKUP($F547,'(참고)타워 스텟 가치'!$B$2:$L$6,J$2,0)*$E547)</f>
        <v>222999.99999999953</v>
      </c>
      <c r="K547">
        <f>VLOOKUP($F547,'(참고)타워 스텟 가치'!$B$2:$L$6,K$2,0)+(VLOOKUP($F547,'(참고)타워 스텟 가치'!$B$2:$L$6,K$2,0)*$E547)</f>
        <v>3010.4999999999936</v>
      </c>
      <c r="L547">
        <f>VLOOKUP($F547,'(참고)타워 스텟 가치'!$B$2:$L$6,L$2,0)+(VLOOKUP($F547,'(참고)타워 스텟 가치'!$B$2:$L$6,L$2,0)*$E547)</f>
        <v>50.174999999999898</v>
      </c>
      <c r="M547">
        <f>VLOOKUP($F547,'(참고)타워 스텟 가치'!$B$2:$L$6,M$2,0)+(VLOOKUP($F547,'(참고)타워 스텟 가치'!$B$2:$L$6,M$2,0)*$E547)</f>
        <v>13.379999999999972</v>
      </c>
      <c r="N547">
        <f>VLOOKUP($F547,'(참고)타워 스텟 가치'!$B$2:$L$6,N$2,0)+(VLOOKUP($F547,'(참고)타워 스텟 가치'!$B$2:$L$6,N$2,0)*$E547)</f>
        <v>0</v>
      </c>
      <c r="O547">
        <f>VLOOKUP($F547,'(참고)타워 스텟 가치'!$B$2:$L$6,O$2,0)+(VLOOKUP($F547,'(참고)타워 스텟 가치'!$B$2:$L$6,O$2,0)*$E547)</f>
        <v>0</v>
      </c>
      <c r="P547">
        <f>VLOOKUP($F547,'(참고)타워 스텟 가치'!$B$2:$L$6,P$2,0)+(VLOOKUP($F547,'(참고)타워 스텟 가치'!$B$2:$L$6,P$2,0)*$E547)</f>
        <v>31.219999999999935</v>
      </c>
      <c r="Q547">
        <f>SUM('스테이지별 몬스터 스텟'!H547*'(참고)타워 스텟 가치'!$Q$17,'스테이지별 몬스터 스텟'!I547*'(참고)타워 스텟 가치'!$R$17,'스테이지별 몬스터 스텟'!J547*'(참고)타워 스텟 가치'!$S$17,'스테이지별 몬스터 스텟'!K547*'(참고)타워 스텟 가치'!$T$17,'스테이지별 몬스터 스텟'!L547*'(참고)타워 스텟 가치'!$U$17,'스테이지별 몬스터 스텟'!M547*'(참고)타워 스텟 가치'!$V$17,'스테이지별 몬스터 스텟'!N547*'(참고)타워 스텟 가치'!$W$17,'스테이지별 몬스터 스텟'!O547*'(참고)타워 스텟 가치'!$X$17,'스테이지별 몬스터 스텟'!P547*'(참고)타워 스텟 가치'!$Y$17)</f>
        <v>342428.20749999926</v>
      </c>
      <c r="R547">
        <v>1</v>
      </c>
      <c r="S547">
        <f>VLOOKUP($F547,'(참고)타워 스텟 가치'!$B$7:$L$11,S$2,0)+(VLOOKUP($F547,'(참고)타워 스텟 가치'!$B$7:$L$11,S$2,0)*$E547)</f>
        <v>250.87499999999949</v>
      </c>
      <c r="T547">
        <f>VLOOKUP($F547,'(참고)타워 스텟 가치'!$B$7:$L$11,T$2,0)+(VLOOKUP($F547,'(참고)타워 스텟 가치'!$B$7:$L$11,T$2,0)*$E547)</f>
        <v>451.57499999999908</v>
      </c>
      <c r="U547">
        <f>VLOOKUP($F547,'(참고)타워 스텟 가치'!$B$7:$L$11,U$2,0)+(VLOOKUP($F547,'(참고)타워 스텟 가치'!$B$7:$L$11,U$2,0)*$E547)</f>
        <v>222999.99999999953</v>
      </c>
      <c r="V547">
        <f>VLOOKUP($F547,'(참고)타워 스텟 가치'!$B$7:$L$11,V$2,0)+(VLOOKUP($F547,'(참고)타워 스텟 가치'!$B$7:$L$11,V$2,0)*$E547)</f>
        <v>3010.4999999999936</v>
      </c>
      <c r="W547">
        <f>VLOOKUP($F547,'(참고)타워 스텟 가치'!$B$7:$L$11,W$2,0)+(VLOOKUP($F547,'(참고)타워 스텟 가치'!$B$7:$L$11,W$2,0)*$E547)</f>
        <v>50.174999999999898</v>
      </c>
      <c r="X547">
        <f>VLOOKUP($F547,'(참고)타워 스텟 가치'!$B$7:$L$11,X$2,0)+(VLOOKUP($F547,'(참고)타워 스텟 가치'!$B$7:$L$11,X$2,0)*$E547)</f>
        <v>13.379999999999972</v>
      </c>
      <c r="Y547">
        <f>VLOOKUP($F547,'(참고)타워 스텟 가치'!$B$7:$L$11,Y$2,0)+(VLOOKUP($F547,'(참고)타워 스텟 가치'!$B$7:$L$11,Y$2,0)*$E547)</f>
        <v>0</v>
      </c>
      <c r="Z547">
        <f>VLOOKUP($F547,'(참고)타워 스텟 가치'!$B$7:$L$11,Z$2,0)+(VLOOKUP($F547,'(참고)타워 스텟 가치'!$B$7:$L$11,Z$2,0)*$E547)</f>
        <v>0</v>
      </c>
      <c r="AA547">
        <f>VLOOKUP($F547,'(참고)타워 스텟 가치'!$B$7:$L$11,AA$2,0)+(VLOOKUP($F547,'(참고)타워 스텟 가치'!$B$7:$L$11,AA$2,0)*$E547)</f>
        <v>31.219999999999935</v>
      </c>
      <c r="AB547">
        <f>SUM('스테이지별 몬스터 스텟'!S547*'(참고)타워 스텟 가치'!$Q$17,'스테이지별 몬스터 스텟'!T547*'(참고)타워 스텟 가치'!$R$17,'스테이지별 몬스터 스텟'!U547*'(참고)타워 스텟 가치'!$S$17,'스테이지별 몬스터 스텟'!V547*'(참고)타워 스텟 가치'!$T$17,'스테이지별 몬스터 스텟'!W547*'(참고)타워 스텟 가치'!$U$17,'스테이지별 몬스터 스텟'!X547*'(참고)타워 스텟 가치'!$V$17,'스테이지별 몬스터 스텟'!Y547*'(참고)타워 스텟 가치'!$W$17,'스테이지별 몬스터 스텟'!Z547*'(참고)타워 스텟 가치'!$X$17,'스테이지별 몬스터 스텟'!AA547*'(참고)타워 스텟 가치'!$Y$17)</f>
        <v>341876.28249999927</v>
      </c>
      <c r="AC547">
        <v>2</v>
      </c>
      <c r="AD547">
        <f>VLOOKUP($F547,'(참고)타워 스텟 가치'!$B$12:$L$16,AD$2,0)+(VLOOKUP($F547,'(참고)타워 스텟 가치'!$B$12:$L$16,AD$2,0)*$E547)</f>
        <v>250.87499999999949</v>
      </c>
      <c r="AE547">
        <f>VLOOKUP($F547,'(참고)타워 스텟 가치'!$B$12:$L$16,AE$2,0)+(VLOOKUP($F547,'(참고)타워 스텟 가치'!$B$12:$L$16,AE$2,0)*$E547)</f>
        <v>301.04999999999939</v>
      </c>
      <c r="AF547">
        <f>VLOOKUP($F547,'(참고)타워 스텟 가치'!$B$12:$L$16,AF$2,0)+(VLOOKUP($F547,'(참고)타워 스텟 가치'!$B$12:$L$16,AF$2,0)*$E547)</f>
        <v>222999.99999999953</v>
      </c>
      <c r="AG547">
        <f>VLOOKUP($F547,'(참고)타워 스텟 가치'!$B$12:$L$16,AG$2,0)+(VLOOKUP($F547,'(참고)타워 스텟 가치'!$B$12:$L$16,AG$2,0)*$E547)</f>
        <v>1505.2499999999968</v>
      </c>
      <c r="AH547">
        <f>VLOOKUP($F547,'(참고)타워 스텟 가치'!$B$12:$L$16,AH$2,0)+(VLOOKUP($F547,'(참고)타워 스텟 가치'!$B$12:$L$16,AH$2,0)*$E547)</f>
        <v>50.174999999999898</v>
      </c>
      <c r="AI547">
        <f>VLOOKUP($F547,'(참고)타워 스텟 가치'!$B$12:$L$16,AI$2,0)+(VLOOKUP($F547,'(참고)타워 스텟 가치'!$B$12:$L$16,AI$2,0)*$E547)</f>
        <v>13.379999999999972</v>
      </c>
      <c r="AJ547">
        <f>VLOOKUP($F547,'(참고)타워 스텟 가치'!$B$12:$L$16,AJ$2,0)+(VLOOKUP($F547,'(참고)타워 스텟 가치'!$B$12:$L$16,AJ$2,0)*$E547)</f>
        <v>0</v>
      </c>
      <c r="AK547">
        <f>VLOOKUP($F547,'(참고)타워 스텟 가치'!$B$12:$L$16,AK$2,0)+(VLOOKUP($F547,'(참고)타워 스텟 가치'!$B$12:$L$16,AK$2,0)*$E547)</f>
        <v>0</v>
      </c>
      <c r="AL547">
        <f>VLOOKUP($F547,'(참고)타워 스텟 가치'!$B$12:$L$16,AL$2,0)+(VLOOKUP($F547,'(참고)타워 스텟 가치'!$B$12:$L$16,AL$2,0)*$E547)</f>
        <v>62.43999999999987</v>
      </c>
      <c r="AM547">
        <f>SUM('스테이지별 몬스터 스텟'!AD547*'(참고)타워 스텟 가치'!$Q$17,'스테이지별 몬스터 스텟'!AE547*'(참고)타워 스텟 가치'!$R$17,'스테이지별 몬스터 스텟'!AF547*'(참고)타워 스텟 가치'!$S$17,'스테이지별 몬스터 스텟'!AG547*'(참고)타워 스텟 가치'!$T$17,'스테이지별 몬스터 스텟'!AH547*'(참고)타워 스텟 가치'!$U$17,'스테이지별 몬스터 스텟'!AI547*'(참고)타워 스텟 가치'!$V$17,'스테이지별 몬스터 스텟'!AJ547*'(참고)타워 스텟 가치'!$W$17,'스테이지별 몬스터 스텟'!AK547*'(참고)타워 스텟 가치'!$X$17,'스테이지별 몬스터 스텟'!AL547*'(참고)타워 스텟 가치'!$Y$17)</f>
        <v>338702.4349999993</v>
      </c>
      <c r="AN547">
        <v>3</v>
      </c>
    </row>
    <row r="548" spans="3:40" x14ac:dyDescent="0.3">
      <c r="C548">
        <v>4</v>
      </c>
      <c r="D548">
        <f t="shared" si="26"/>
        <v>109</v>
      </c>
      <c r="E548" s="52">
        <f>VLOOKUP(D548,'스테이지별 난이도 설정'!B:C,2,0)</f>
        <v>43.599999999999909</v>
      </c>
      <c r="F548" t="str">
        <f t="shared" si="27"/>
        <v>유니크</v>
      </c>
      <c r="G548">
        <f t="shared" si="25"/>
        <v>6</v>
      </c>
      <c r="H548">
        <f>VLOOKUP($F548,'(참고)타워 스텟 가치'!$B$2:$L$6,H$2,0)+(VLOOKUP($F548,'(참고)타워 스텟 가치'!$B$2:$L$6,H$2,0)*$E548)</f>
        <v>1128.9374999999977</v>
      </c>
      <c r="I548">
        <f>VLOOKUP($F548,'(참고)타워 스텟 가치'!$B$2:$L$6,I$2,0)+(VLOOKUP($F548,'(참고)타워 스텟 가치'!$B$2:$L$6,I$2,0)*$E548)</f>
        <v>225.78749999999954</v>
      </c>
      <c r="J548">
        <f>VLOOKUP($F548,'(참고)타워 스텟 가치'!$B$2:$L$6,J$2,0)+(VLOOKUP($F548,'(참고)타워 스텟 가치'!$B$2:$L$6,J$2,0)*$E548)</f>
        <v>222999.99999999953</v>
      </c>
      <c r="K548">
        <f>VLOOKUP($F548,'(참고)타워 스텟 가치'!$B$2:$L$6,K$2,0)+(VLOOKUP($F548,'(참고)타워 스텟 가치'!$B$2:$L$6,K$2,0)*$E548)</f>
        <v>4515.7499999999909</v>
      </c>
      <c r="L548">
        <f>VLOOKUP($F548,'(참고)타워 스텟 가치'!$B$2:$L$6,L$2,0)+(VLOOKUP($F548,'(참고)타워 스텟 가치'!$B$2:$L$6,L$2,0)*$E548)</f>
        <v>75.262499999999847</v>
      </c>
      <c r="M548">
        <f>VLOOKUP($F548,'(참고)타워 스텟 가치'!$B$2:$L$6,M$2,0)+(VLOOKUP($F548,'(참고)타워 스텟 가치'!$B$2:$L$6,M$2,0)*$E548)</f>
        <v>13.379999999999972</v>
      </c>
      <c r="N548">
        <f>VLOOKUP($F548,'(참고)타워 스텟 가치'!$B$2:$L$6,N$2,0)+(VLOOKUP($F548,'(참고)타워 스텟 가치'!$B$2:$L$6,N$2,0)*$E548)</f>
        <v>0</v>
      </c>
      <c r="O548">
        <f>VLOOKUP($F548,'(참고)타워 스텟 가치'!$B$2:$L$6,O$2,0)+(VLOOKUP($F548,'(참고)타워 스텟 가치'!$B$2:$L$6,O$2,0)*$E548)</f>
        <v>0</v>
      </c>
      <c r="P548">
        <f>VLOOKUP($F548,'(참고)타워 스텟 가치'!$B$2:$L$6,P$2,0)+(VLOOKUP($F548,'(참고)타워 스텟 가치'!$B$2:$L$6,P$2,0)*$E548)</f>
        <v>44.599999999999909</v>
      </c>
      <c r="Q548">
        <f>SUM('스테이지별 몬스터 스텟'!H548*'(참고)타워 스텟 가치'!$Q$17,'스테이지별 몬스터 스텟'!I548*'(참고)타워 스텟 가치'!$R$17,'스테이지별 몬스터 스텟'!J548*'(참고)타워 스텟 가치'!$S$17,'스테이지별 몬스터 스텟'!K548*'(참고)타워 스텟 가치'!$T$17,'스테이지별 몬스터 스텟'!L548*'(참고)타워 스텟 가치'!$U$17,'스테이지별 몬스터 스텟'!M548*'(참고)타워 스텟 가치'!$V$17,'스테이지별 몬스터 스텟'!N548*'(참고)타워 스텟 가치'!$W$17,'스테이지별 몬스터 스텟'!O548*'(참고)타워 스텟 가치'!$X$17,'스테이지별 몬스터 스텟'!P548*'(참고)타워 스텟 가치'!$Y$17)</f>
        <v>346381.16124999936</v>
      </c>
      <c r="R548">
        <v>1</v>
      </c>
      <c r="S548">
        <f>VLOOKUP($F548,'(참고)타워 스텟 가치'!$B$7:$L$11,S$2,0)+(VLOOKUP($F548,'(참고)타워 스텟 가치'!$B$7:$L$11,S$2,0)*$E548)</f>
        <v>376.3124999999992</v>
      </c>
      <c r="T548">
        <f>VLOOKUP($F548,'(참고)타워 스텟 가치'!$B$7:$L$11,T$2,0)+(VLOOKUP($F548,'(참고)타워 스텟 가치'!$B$7:$L$11,T$2,0)*$E548)</f>
        <v>677.36249999999859</v>
      </c>
      <c r="U548">
        <f>VLOOKUP($F548,'(참고)타워 스텟 가치'!$B$7:$L$11,U$2,0)+(VLOOKUP($F548,'(참고)타워 스텟 가치'!$B$7:$L$11,U$2,0)*$E548)</f>
        <v>222999.99999999953</v>
      </c>
      <c r="V548">
        <f>VLOOKUP($F548,'(참고)타워 스텟 가치'!$B$7:$L$11,V$2,0)+(VLOOKUP($F548,'(참고)타워 스텟 가치'!$B$7:$L$11,V$2,0)*$E548)</f>
        <v>4515.7499999999909</v>
      </c>
      <c r="W548">
        <f>VLOOKUP($F548,'(참고)타워 스텟 가치'!$B$7:$L$11,W$2,0)+(VLOOKUP($F548,'(참고)타워 스텟 가치'!$B$7:$L$11,W$2,0)*$E548)</f>
        <v>75.262499999999847</v>
      </c>
      <c r="X548">
        <f>VLOOKUP($F548,'(참고)타워 스텟 가치'!$B$7:$L$11,X$2,0)+(VLOOKUP($F548,'(참고)타워 스텟 가치'!$B$7:$L$11,X$2,0)*$E548)</f>
        <v>13.379999999999972</v>
      </c>
      <c r="Y548">
        <f>VLOOKUP($F548,'(참고)타워 스텟 가치'!$B$7:$L$11,Y$2,0)+(VLOOKUP($F548,'(참고)타워 스텟 가치'!$B$7:$L$11,Y$2,0)*$E548)</f>
        <v>0</v>
      </c>
      <c r="Z548">
        <f>VLOOKUP($F548,'(참고)타워 스텟 가치'!$B$7:$L$11,Z$2,0)+(VLOOKUP($F548,'(참고)타워 스텟 가치'!$B$7:$L$11,Z$2,0)*$E548)</f>
        <v>0</v>
      </c>
      <c r="AA548">
        <f>VLOOKUP($F548,'(참고)타워 스텟 가치'!$B$7:$L$11,AA$2,0)+(VLOOKUP($F548,'(참고)타워 스텟 가치'!$B$7:$L$11,AA$2,0)*$E548)</f>
        <v>44.599999999999909</v>
      </c>
      <c r="AB548">
        <f>SUM('스테이지별 몬스터 스텟'!S548*'(참고)타워 스텟 가치'!$Q$17,'스테이지별 몬스터 스텟'!T548*'(참고)타워 스텟 가치'!$R$17,'스테이지별 몬스터 스텟'!U548*'(참고)타워 스텟 가치'!$S$17,'스테이지별 몬스터 스텟'!V548*'(참고)타워 스텟 가치'!$T$17,'스테이지별 몬스터 스텟'!W548*'(참고)타워 스텟 가치'!$U$17,'스테이지별 몬스터 스텟'!X548*'(참고)타워 스텟 가치'!$V$17,'스테이지별 몬스터 스텟'!Y548*'(참고)타워 스텟 가치'!$W$17,'스테이지별 몬스터 스텟'!Z548*'(참고)타워 스텟 가치'!$X$17,'스테이지별 몬스터 스텟'!AA548*'(참고)타워 스텟 가치'!$Y$17)</f>
        <v>345553.27374999935</v>
      </c>
      <c r="AC548">
        <v>2</v>
      </c>
      <c r="AD548">
        <f>VLOOKUP($F548,'(참고)타워 스텟 가치'!$B$12:$L$16,AD$2,0)+(VLOOKUP($F548,'(참고)타워 스텟 가치'!$B$12:$L$16,AD$2,0)*$E548)</f>
        <v>376.3124999999992</v>
      </c>
      <c r="AE548">
        <f>VLOOKUP($F548,'(참고)타워 스텟 가치'!$B$12:$L$16,AE$2,0)+(VLOOKUP($F548,'(참고)타워 스텟 가치'!$B$12:$L$16,AE$2,0)*$E548)</f>
        <v>451.57499999999908</v>
      </c>
      <c r="AF548">
        <f>VLOOKUP($F548,'(참고)타워 스텟 가치'!$B$12:$L$16,AF$2,0)+(VLOOKUP($F548,'(참고)타워 스텟 가치'!$B$12:$L$16,AF$2,0)*$E548)</f>
        <v>222999.99999999953</v>
      </c>
      <c r="AG548">
        <f>VLOOKUP($F548,'(참고)타워 스텟 가치'!$B$12:$L$16,AG$2,0)+(VLOOKUP($F548,'(참고)타워 스텟 가치'!$B$12:$L$16,AG$2,0)*$E548)</f>
        <v>2257.8749999999955</v>
      </c>
      <c r="AH548">
        <f>VLOOKUP($F548,'(참고)타워 스텟 가치'!$B$12:$L$16,AH$2,0)+(VLOOKUP($F548,'(참고)타워 스텟 가치'!$B$12:$L$16,AH$2,0)*$E548)</f>
        <v>75.262499999999847</v>
      </c>
      <c r="AI548">
        <f>VLOOKUP($F548,'(참고)타워 스텟 가치'!$B$12:$L$16,AI$2,0)+(VLOOKUP($F548,'(참고)타워 스텟 가치'!$B$12:$L$16,AI$2,0)*$E548)</f>
        <v>13.379999999999972</v>
      </c>
      <c r="AJ548">
        <f>VLOOKUP($F548,'(참고)타워 스텟 가치'!$B$12:$L$16,AJ$2,0)+(VLOOKUP($F548,'(참고)타워 스텟 가치'!$B$12:$L$16,AJ$2,0)*$E548)</f>
        <v>0</v>
      </c>
      <c r="AK548">
        <f>VLOOKUP($F548,'(참고)타워 스텟 가치'!$B$12:$L$16,AK$2,0)+(VLOOKUP($F548,'(참고)타워 스텟 가치'!$B$12:$L$16,AK$2,0)*$E548)</f>
        <v>0</v>
      </c>
      <c r="AL548">
        <f>VLOOKUP($F548,'(참고)타워 스텟 가치'!$B$12:$L$16,AL$2,0)+(VLOOKUP($F548,'(참고)타워 스텟 가치'!$B$12:$L$16,AL$2,0)*$E548)</f>
        <v>89.199999999999818</v>
      </c>
      <c r="AM548">
        <f>SUM('스테이지별 몬스터 스텟'!AD548*'(참고)타워 스텟 가치'!$Q$17,'스테이지별 몬스터 스텟'!AE548*'(참고)타워 스텟 가치'!$R$17,'스테이지별 몬스터 스텟'!AF548*'(참고)타워 스텟 가치'!$S$17,'스테이지별 몬스터 스텟'!AG548*'(참고)타워 스텟 가치'!$T$17,'스테이지별 몬스터 스텟'!AH548*'(참고)타워 스텟 가치'!$U$17,'스테이지별 몬스터 스텟'!AI548*'(참고)타워 스텟 가치'!$V$17,'스테이지별 몬스터 스텟'!AJ548*'(참고)타워 스텟 가치'!$W$17,'스테이지별 몬스터 스텟'!AK548*'(참고)타워 스텟 가치'!$X$17,'스테이지별 몬스터 스텟'!AL548*'(참고)타워 스텟 가치'!$Y$17)</f>
        <v>340788.04249999934</v>
      </c>
      <c r="AN548">
        <v>3</v>
      </c>
    </row>
    <row r="549" spans="3:40" x14ac:dyDescent="0.3">
      <c r="C549">
        <v>5</v>
      </c>
      <c r="D549">
        <f t="shared" si="26"/>
        <v>109</v>
      </c>
      <c r="E549" s="52">
        <f>VLOOKUP(D549,'스테이지별 난이도 설정'!B:C,2,0)</f>
        <v>43.599999999999909</v>
      </c>
      <c r="F549" t="str">
        <f t="shared" si="27"/>
        <v>스페셜</v>
      </c>
      <c r="G549">
        <f t="shared" si="25"/>
        <v>6</v>
      </c>
      <c r="H549">
        <f>VLOOKUP($F549,'(참고)타워 스텟 가치'!$B$2:$L$6,H$2,0)+(VLOOKUP($F549,'(참고)타워 스텟 가치'!$B$2:$L$6,H$2,0)*$E549)</f>
        <v>1693.4062499999966</v>
      </c>
      <c r="I549">
        <f>VLOOKUP($F549,'(참고)타워 스텟 가치'!$B$2:$L$6,I$2,0)+(VLOOKUP($F549,'(참고)타워 스텟 가치'!$B$2:$L$6,I$2,0)*$E549)</f>
        <v>338.6812499999993</v>
      </c>
      <c r="J549">
        <f>VLOOKUP($F549,'(참고)타워 스텟 가치'!$B$2:$L$6,J$2,0)+(VLOOKUP($F549,'(참고)타워 스텟 가치'!$B$2:$L$6,J$2,0)*$E549)</f>
        <v>222999.99999999953</v>
      </c>
      <c r="K549">
        <f>VLOOKUP($F549,'(참고)타워 스텟 가치'!$B$2:$L$6,K$2,0)+(VLOOKUP($F549,'(참고)타워 스텟 가치'!$B$2:$L$6,K$2,0)*$E549)</f>
        <v>6773.6249999999864</v>
      </c>
      <c r="L549">
        <f>VLOOKUP($F549,'(참고)타워 스텟 가치'!$B$2:$L$6,L$2,0)+(VLOOKUP($F549,'(참고)타워 스텟 가치'!$B$2:$L$6,L$2,0)*$E549)</f>
        <v>112.89374999999977</v>
      </c>
      <c r="M549">
        <f>VLOOKUP($F549,'(참고)타워 스텟 가치'!$B$2:$L$6,M$2,0)+(VLOOKUP($F549,'(참고)타워 스텟 가치'!$B$2:$L$6,M$2,0)*$E549)</f>
        <v>13.379999999999972</v>
      </c>
      <c r="N549">
        <f>VLOOKUP($F549,'(참고)타워 스텟 가치'!$B$2:$L$6,N$2,0)+(VLOOKUP($F549,'(참고)타워 스텟 가치'!$B$2:$L$6,N$2,0)*$E549)</f>
        <v>0</v>
      </c>
      <c r="O549">
        <f>VLOOKUP($F549,'(참고)타워 스텟 가치'!$B$2:$L$6,O$2,0)+(VLOOKUP($F549,'(참고)타워 스텟 가치'!$B$2:$L$6,O$2,0)*$E549)</f>
        <v>0</v>
      </c>
      <c r="P549">
        <f>VLOOKUP($F549,'(참고)타워 스텟 가치'!$B$2:$L$6,P$2,0)+(VLOOKUP($F549,'(참고)타워 스텟 가치'!$B$2:$L$6,P$2,0)*$E549)</f>
        <v>44.599999999999909</v>
      </c>
      <c r="Q549">
        <f>SUM('스테이지별 몬스터 스텟'!H549*'(참고)타워 스텟 가치'!$Q$17,'스테이지별 몬스터 스텟'!I549*'(참고)타워 스텟 가치'!$R$17,'스테이지별 몬스터 스텟'!J549*'(참고)타워 스텟 가치'!$S$17,'스테이지별 몬스터 스텟'!K549*'(참고)타워 스텟 가치'!$T$17,'스테이지별 몬스터 스텟'!L549*'(참고)타워 스텟 가치'!$U$17,'스테이지별 몬스터 스텟'!M549*'(참고)타워 스텟 가치'!$V$17,'스테이지별 몬스터 스텟'!N549*'(참고)타워 스텟 가치'!$W$17,'스테이지별 몬스터 스텟'!O549*'(참고)타워 스텟 가치'!$X$17,'스테이지별 몬스터 스텟'!P549*'(참고)타워 스텟 가치'!$Y$17)</f>
        <v>352270.45187499927</v>
      </c>
      <c r="R549">
        <v>1</v>
      </c>
      <c r="S549">
        <f>VLOOKUP($F549,'(참고)타워 스텟 가치'!$B$7:$L$11,S$2,0)+(VLOOKUP($F549,'(참고)타워 스텟 가치'!$B$7:$L$11,S$2,0)*$E549)</f>
        <v>564.46874999999886</v>
      </c>
      <c r="T549">
        <f>VLOOKUP($F549,'(참고)타워 스텟 가치'!$B$7:$L$11,T$2,0)+(VLOOKUP($F549,'(참고)타워 스텟 가치'!$B$7:$L$11,T$2,0)*$E549)</f>
        <v>1016.0437499999979</v>
      </c>
      <c r="U549">
        <f>VLOOKUP($F549,'(참고)타워 스텟 가치'!$B$7:$L$11,U$2,0)+(VLOOKUP($F549,'(참고)타워 스텟 가치'!$B$7:$L$11,U$2,0)*$E549)</f>
        <v>222999.99999999953</v>
      </c>
      <c r="V549">
        <f>VLOOKUP($F549,'(참고)타워 스텟 가치'!$B$7:$L$11,V$2,0)+(VLOOKUP($F549,'(참고)타워 스텟 가치'!$B$7:$L$11,V$2,0)*$E549)</f>
        <v>6773.6249999999864</v>
      </c>
      <c r="W549">
        <f>VLOOKUP($F549,'(참고)타워 스텟 가치'!$B$7:$L$11,W$2,0)+(VLOOKUP($F549,'(참고)타워 스텟 가치'!$B$7:$L$11,W$2,0)*$E549)</f>
        <v>112.89374999999977</v>
      </c>
      <c r="X549">
        <f>VLOOKUP($F549,'(참고)타워 스텟 가치'!$B$7:$L$11,X$2,0)+(VLOOKUP($F549,'(참고)타워 스텟 가치'!$B$7:$L$11,X$2,0)*$E549)</f>
        <v>13.379999999999972</v>
      </c>
      <c r="Y549">
        <f>VLOOKUP($F549,'(참고)타워 스텟 가치'!$B$7:$L$11,Y$2,0)+(VLOOKUP($F549,'(참고)타워 스텟 가치'!$B$7:$L$11,Y$2,0)*$E549)</f>
        <v>0</v>
      </c>
      <c r="Z549">
        <f>VLOOKUP($F549,'(참고)타워 스텟 가치'!$B$7:$L$11,Z$2,0)+(VLOOKUP($F549,'(참고)타워 스텟 가치'!$B$7:$L$11,Z$2,0)*$E549)</f>
        <v>0</v>
      </c>
      <c r="AA549">
        <f>VLOOKUP($F549,'(참고)타워 스텟 가치'!$B$7:$L$11,AA$2,0)+(VLOOKUP($F549,'(참고)타워 스텟 가치'!$B$7:$L$11,AA$2,0)*$E549)</f>
        <v>44.599999999999909</v>
      </c>
      <c r="AB549">
        <f>SUM('스테이지별 몬스터 스텟'!S549*'(참고)타워 스텟 가치'!$Q$17,'스테이지별 몬스터 스텟'!T549*'(참고)타워 스텟 가치'!$R$17,'스테이지별 몬스터 스텟'!U549*'(참고)타워 스텟 가치'!$S$17,'스테이지별 몬스터 스텟'!V549*'(참고)타워 스텟 가치'!$T$17,'스테이지별 몬스터 스텟'!W549*'(참고)타워 스텟 가치'!$U$17,'스테이지별 몬스터 스텟'!X549*'(참고)타워 스텟 가치'!$V$17,'스테이지별 몬스터 스텟'!Y549*'(참고)타워 스텟 가치'!$W$17,'스테이지별 몬스터 스텟'!Z549*'(참고)타워 스텟 가치'!$X$17,'스테이지별 몬스터 스텟'!AA549*'(참고)타워 스텟 가치'!$Y$17)</f>
        <v>351028.62062499928</v>
      </c>
      <c r="AC549">
        <v>2</v>
      </c>
      <c r="AD549">
        <f>VLOOKUP($F549,'(참고)타워 스텟 가치'!$B$12:$L$16,AD$2,0)+(VLOOKUP($F549,'(참고)타워 스텟 가치'!$B$12:$L$16,AD$2,0)*$E549)</f>
        <v>564.46874999999886</v>
      </c>
      <c r="AE549">
        <f>VLOOKUP($F549,'(참고)타워 스텟 가치'!$B$12:$L$16,AE$2,0)+(VLOOKUP($F549,'(참고)타워 스텟 가치'!$B$12:$L$16,AE$2,0)*$E549)</f>
        <v>677.36249999999859</v>
      </c>
      <c r="AF549">
        <f>VLOOKUP($F549,'(참고)타워 스텟 가치'!$B$12:$L$16,AF$2,0)+(VLOOKUP($F549,'(참고)타워 스텟 가치'!$B$12:$L$16,AF$2,0)*$E549)</f>
        <v>222999.99999999953</v>
      </c>
      <c r="AG549">
        <f>VLOOKUP($F549,'(참고)타워 스텟 가치'!$B$12:$L$16,AG$2,0)+(VLOOKUP($F549,'(참고)타워 스텟 가치'!$B$12:$L$16,AG$2,0)*$E549)</f>
        <v>3386.8124999999932</v>
      </c>
      <c r="AH549">
        <f>VLOOKUP($F549,'(참고)타워 스텟 가치'!$B$12:$L$16,AH$2,0)+(VLOOKUP($F549,'(참고)타워 스텟 가치'!$B$12:$L$16,AH$2,0)*$E549)</f>
        <v>112.89374999999977</v>
      </c>
      <c r="AI549">
        <f>VLOOKUP($F549,'(참고)타워 스텟 가치'!$B$12:$L$16,AI$2,0)+(VLOOKUP($F549,'(참고)타워 스텟 가치'!$B$12:$L$16,AI$2,0)*$E549)</f>
        <v>13.379999999999972</v>
      </c>
      <c r="AJ549">
        <f>VLOOKUP($F549,'(참고)타워 스텟 가치'!$B$12:$L$16,AJ$2,0)+(VLOOKUP($F549,'(참고)타워 스텟 가치'!$B$12:$L$16,AJ$2,0)*$E549)</f>
        <v>0</v>
      </c>
      <c r="AK549">
        <f>VLOOKUP($F549,'(참고)타워 스텟 가치'!$B$12:$L$16,AK$2,0)+(VLOOKUP($F549,'(참고)타워 스텟 가치'!$B$12:$L$16,AK$2,0)*$E549)</f>
        <v>0</v>
      </c>
      <c r="AL549">
        <f>VLOOKUP($F549,'(참고)타워 스텟 가치'!$B$12:$L$16,AL$2,0)+(VLOOKUP($F549,'(참고)타워 스텟 가치'!$B$12:$L$16,AL$2,0)*$E549)</f>
        <v>89.199999999999818</v>
      </c>
      <c r="AM549">
        <f>SUM('스테이지별 몬스터 스텟'!AD549*'(참고)타워 스텟 가치'!$Q$17,'스테이지별 몬스터 스텟'!AE549*'(참고)타워 스텟 가치'!$R$17,'스테이지별 몬스터 스텟'!AF549*'(참고)타워 스텟 가치'!$S$17,'스테이지별 몬스터 스텟'!AG549*'(참고)타워 스텟 가치'!$T$17,'스테이지별 몬스터 스텟'!AH549*'(참고)타워 스텟 가치'!$U$17,'스테이지별 몬스터 스텟'!AI549*'(참고)타워 스텟 가치'!$V$17,'스테이지별 몬스터 스텟'!AJ549*'(참고)타워 스텟 가치'!$W$17,'스테이지별 몬스터 스텟'!AK549*'(참고)타워 스텟 가치'!$X$17,'스테이지별 몬스터 스텟'!AL549*'(참고)타워 스텟 가치'!$Y$17)</f>
        <v>343836.17374999932</v>
      </c>
      <c r="AN549">
        <v>3</v>
      </c>
    </row>
    <row r="550" spans="3:40" x14ac:dyDescent="0.3">
      <c r="C550">
        <v>1</v>
      </c>
      <c r="D550">
        <f t="shared" si="26"/>
        <v>110</v>
      </c>
      <c r="E550" s="52">
        <f>VLOOKUP(D550,'스테이지별 난이도 설정'!B:C,2,0)</f>
        <v>43.999999999999908</v>
      </c>
      <c r="F550" t="str">
        <f t="shared" si="27"/>
        <v>일반</v>
      </c>
      <c r="G550">
        <f t="shared" si="25"/>
        <v>6</v>
      </c>
      <c r="H550">
        <f>VLOOKUP($F550,'(참고)타워 스텟 가치'!$B$2:$L$6,H$2,0)+(VLOOKUP($F550,'(참고)타워 스텟 가치'!$B$2:$L$6,H$2,0)*$E550)</f>
        <v>337.49999999999932</v>
      </c>
      <c r="I550">
        <f>VLOOKUP($F550,'(참고)타워 스텟 가치'!$B$2:$L$6,I$2,0)+(VLOOKUP($F550,'(참고)타워 스텟 가치'!$B$2:$L$6,I$2,0)*$E550)</f>
        <v>67.499999999999858</v>
      </c>
      <c r="J550">
        <f>VLOOKUP($F550,'(참고)타워 스텟 가치'!$B$2:$L$6,J$2,0)+(VLOOKUP($F550,'(참고)타워 스텟 가치'!$B$2:$L$6,J$2,0)*$E550)</f>
        <v>224999.99999999953</v>
      </c>
      <c r="K550">
        <f>VLOOKUP($F550,'(참고)타워 스텟 가치'!$B$2:$L$6,K$2,0)+(VLOOKUP($F550,'(참고)타워 스텟 가치'!$B$2:$L$6,K$2,0)*$E550)</f>
        <v>1349.9999999999973</v>
      </c>
      <c r="L550">
        <f>VLOOKUP($F550,'(참고)타워 스텟 가치'!$B$2:$L$6,L$2,0)+(VLOOKUP($F550,'(참고)타워 스텟 가치'!$B$2:$L$6,L$2,0)*$E550)</f>
        <v>22.499999999999954</v>
      </c>
      <c r="M550">
        <f>VLOOKUP($F550,'(참고)타워 스텟 가치'!$B$2:$L$6,M$2,0)+(VLOOKUP($F550,'(참고)타워 스텟 가치'!$B$2:$L$6,M$2,0)*$E550)</f>
        <v>13.499999999999973</v>
      </c>
      <c r="N550">
        <f>VLOOKUP($F550,'(참고)타워 스텟 가치'!$B$2:$L$6,N$2,0)+(VLOOKUP($F550,'(참고)타워 스텟 가치'!$B$2:$L$6,N$2,0)*$E550)</f>
        <v>0</v>
      </c>
      <c r="O550">
        <f>VLOOKUP($F550,'(참고)타워 스텟 가치'!$B$2:$L$6,O$2,0)+(VLOOKUP($F550,'(참고)타워 스텟 가치'!$B$2:$L$6,O$2,0)*$E550)</f>
        <v>0</v>
      </c>
      <c r="P550">
        <f>VLOOKUP($F550,'(참고)타워 스텟 가치'!$B$2:$L$6,P$2,0)+(VLOOKUP($F550,'(참고)타워 스텟 가치'!$B$2:$L$6,P$2,0)*$E550)</f>
        <v>31.499999999999932</v>
      </c>
      <c r="Q550">
        <f>SUM('스테이지별 몬스터 스텟'!H550*'(참고)타워 스텟 가치'!$Q$17,'스테이지별 몬스터 스텟'!I550*'(참고)타워 스텟 가치'!$R$17,'스테이지별 몬스터 스텟'!J550*'(참고)타워 스텟 가치'!$S$17,'스테이지별 몬스터 스텟'!K550*'(참고)타워 스텟 가치'!$T$17,'스테이지별 몬스터 스텟'!L550*'(참고)타워 스텟 가치'!$U$17,'스테이지별 몬스터 스텟'!M550*'(참고)타워 스텟 가치'!$V$17,'스테이지별 몬스터 스텟'!N550*'(참고)타워 스텟 가치'!$W$17,'스테이지별 몬스터 스텟'!O550*'(참고)타워 스텟 가치'!$X$17,'스테이지별 몬스터 스텟'!P550*'(참고)타워 스텟 가치'!$Y$17)</f>
        <v>341097.7499999993</v>
      </c>
      <c r="R550">
        <v>1</v>
      </c>
      <c r="S550">
        <f>VLOOKUP($F550,'(참고)타워 스텟 가치'!$B$7:$L$11,S$2,0)+(VLOOKUP($F550,'(참고)타워 스텟 가치'!$B$7:$L$11,S$2,0)*$E550)</f>
        <v>112.49999999999977</v>
      </c>
      <c r="T550">
        <f>VLOOKUP($F550,'(참고)타워 스텟 가치'!$B$7:$L$11,T$2,0)+(VLOOKUP($F550,'(참고)타워 스텟 가치'!$B$7:$L$11,T$2,0)*$E550)</f>
        <v>202.49999999999957</v>
      </c>
      <c r="U550">
        <f>VLOOKUP($F550,'(참고)타워 스텟 가치'!$B$7:$L$11,U$2,0)+(VLOOKUP($F550,'(참고)타워 스텟 가치'!$B$7:$L$11,U$2,0)*$E550)</f>
        <v>224999.99999999953</v>
      </c>
      <c r="V550">
        <f>VLOOKUP($F550,'(참고)타워 스텟 가치'!$B$7:$L$11,V$2,0)+(VLOOKUP($F550,'(참고)타워 스텟 가치'!$B$7:$L$11,V$2,0)*$E550)</f>
        <v>1349.9999999999973</v>
      </c>
      <c r="W550">
        <f>VLOOKUP($F550,'(참고)타워 스텟 가치'!$B$7:$L$11,W$2,0)+(VLOOKUP($F550,'(참고)타워 스텟 가치'!$B$7:$L$11,W$2,0)*$E550)</f>
        <v>22.499999999999954</v>
      </c>
      <c r="X550">
        <f>VLOOKUP($F550,'(참고)타워 스텟 가치'!$B$7:$L$11,X$2,0)+(VLOOKUP($F550,'(참고)타워 스텟 가치'!$B$7:$L$11,X$2,0)*$E550)</f>
        <v>13.499999999999973</v>
      </c>
      <c r="Y550">
        <f>VLOOKUP($F550,'(참고)타워 스텟 가치'!$B$7:$L$11,Y$2,0)+(VLOOKUP($F550,'(참고)타워 스텟 가치'!$B$7:$L$11,Y$2,0)*$E550)</f>
        <v>0</v>
      </c>
      <c r="Z550">
        <f>VLOOKUP($F550,'(참고)타워 스텟 가치'!$B$7:$L$11,Z$2,0)+(VLOOKUP($F550,'(참고)타워 스텟 가치'!$B$7:$L$11,Z$2,0)*$E550)</f>
        <v>0</v>
      </c>
      <c r="AA550">
        <f>VLOOKUP($F550,'(참고)타워 스텟 가치'!$B$7:$L$11,AA$2,0)+(VLOOKUP($F550,'(참고)타워 스텟 가치'!$B$7:$L$11,AA$2,0)*$E550)</f>
        <v>31.499999999999932</v>
      </c>
      <c r="AB550">
        <f>SUM('스테이지별 몬스터 스텟'!S550*'(참고)타워 스텟 가치'!$Q$17,'스테이지별 몬스터 스텟'!T550*'(참고)타워 스텟 가치'!$R$17,'스테이지별 몬스터 스텟'!U550*'(참고)타워 스텟 가치'!$S$17,'스테이지별 몬스터 스텟'!V550*'(참고)타워 스텟 가치'!$T$17,'스테이지별 몬스터 스텟'!W550*'(참고)타워 스텟 가치'!$U$17,'스테이지별 몬스터 스텟'!X550*'(참고)타워 스텟 가치'!$V$17,'스테이지별 몬스터 스텟'!Y550*'(참고)타워 스텟 가치'!$W$17,'스테이지별 몬스터 스텟'!Z550*'(참고)타워 스텟 가치'!$X$17,'스테이지별 몬스터 스텟'!AA550*'(참고)타워 스텟 가치'!$Y$17)</f>
        <v>340850.2499999993</v>
      </c>
      <c r="AC550">
        <v>2</v>
      </c>
      <c r="AD550">
        <f>VLOOKUP($F550,'(참고)타워 스텟 가치'!$B$12:$L$16,AD$2,0)+(VLOOKUP($F550,'(참고)타워 스텟 가치'!$B$12:$L$16,AD$2,0)*$E550)</f>
        <v>112.49999999999977</v>
      </c>
      <c r="AE550">
        <f>VLOOKUP($F550,'(참고)타워 스텟 가치'!$B$12:$L$16,AE$2,0)+(VLOOKUP($F550,'(참고)타워 스텟 가치'!$B$12:$L$16,AE$2,0)*$E550)</f>
        <v>134.99999999999972</v>
      </c>
      <c r="AF550">
        <f>VLOOKUP($F550,'(참고)타워 스텟 가치'!$B$12:$L$16,AF$2,0)+(VLOOKUP($F550,'(참고)타워 스텟 가치'!$B$12:$L$16,AF$2,0)*$E550)</f>
        <v>224999.99999999953</v>
      </c>
      <c r="AG550">
        <f>VLOOKUP($F550,'(참고)타워 스텟 가치'!$B$12:$L$16,AG$2,0)+(VLOOKUP($F550,'(참고)타워 스텟 가치'!$B$12:$L$16,AG$2,0)*$E550)</f>
        <v>674.99999999999864</v>
      </c>
      <c r="AH550">
        <f>VLOOKUP($F550,'(참고)타워 스텟 가치'!$B$12:$L$16,AH$2,0)+(VLOOKUP($F550,'(참고)타워 스텟 가치'!$B$12:$L$16,AH$2,0)*$E550)</f>
        <v>22.499999999999954</v>
      </c>
      <c r="AI550">
        <f>VLOOKUP($F550,'(참고)타워 스텟 가치'!$B$12:$L$16,AI$2,0)+(VLOOKUP($F550,'(참고)타워 스텟 가치'!$B$12:$L$16,AI$2,0)*$E550)</f>
        <v>13.499999999999973</v>
      </c>
      <c r="AJ550">
        <f>VLOOKUP($F550,'(참고)타워 스텟 가치'!$B$12:$L$16,AJ$2,0)+(VLOOKUP($F550,'(참고)타워 스텟 가치'!$B$12:$L$16,AJ$2,0)*$E550)</f>
        <v>0</v>
      </c>
      <c r="AK550">
        <f>VLOOKUP($F550,'(참고)타워 스텟 가치'!$B$12:$L$16,AK$2,0)+(VLOOKUP($F550,'(참고)타워 스텟 가치'!$B$12:$L$16,AK$2,0)*$E550)</f>
        <v>0</v>
      </c>
      <c r="AL550">
        <f>VLOOKUP($F550,'(참고)타워 스텟 가치'!$B$12:$L$16,AL$2,0)+(VLOOKUP($F550,'(참고)타워 스텟 가치'!$B$12:$L$16,AL$2,0)*$E550)</f>
        <v>62.999999999999865</v>
      </c>
      <c r="AM550">
        <f>SUM('스테이지별 몬스터 스텟'!AD550*'(참고)타워 스텟 가치'!$Q$17,'스테이지별 몬스터 스텟'!AE550*'(참고)타워 스텟 가치'!$R$17,'스테이지별 몬스터 스텟'!AF550*'(참고)타워 스텟 가치'!$S$17,'스테이지별 몬스터 스텟'!AG550*'(참고)타워 스텟 가치'!$T$17,'스테이지별 몬스터 스텟'!AH550*'(참고)타워 스텟 가치'!$U$17,'스테이지별 몬스터 스텟'!AI550*'(참고)타워 스텟 가치'!$V$17,'스테이지별 몬스터 스텟'!AJ550*'(참고)타워 스텟 가치'!$W$17,'스테이지별 몬스터 스텟'!AK550*'(참고)타워 스텟 가치'!$X$17,'스테이지별 몬스터 스텟'!AL550*'(참고)타워 스텟 가치'!$Y$17)</f>
        <v>339461.9999999993</v>
      </c>
      <c r="AN550">
        <v>3</v>
      </c>
    </row>
    <row r="551" spans="3:40" x14ac:dyDescent="0.3">
      <c r="C551">
        <v>2</v>
      </c>
      <c r="D551">
        <f t="shared" si="26"/>
        <v>110</v>
      </c>
      <c r="E551" s="52">
        <f>VLOOKUP(D551,'스테이지별 난이도 설정'!B:C,2,0)</f>
        <v>43.999999999999908</v>
      </c>
      <c r="F551" t="str">
        <f t="shared" si="27"/>
        <v>레어</v>
      </c>
      <c r="G551">
        <f t="shared" si="25"/>
        <v>6</v>
      </c>
      <c r="H551">
        <f>VLOOKUP($F551,'(참고)타워 스텟 가치'!$B$2:$L$6,H$2,0)+(VLOOKUP($F551,'(참고)타워 스텟 가치'!$B$2:$L$6,H$2,0)*$E551)</f>
        <v>506.24999999999898</v>
      </c>
      <c r="I551">
        <f>VLOOKUP($F551,'(참고)타워 스텟 가치'!$B$2:$L$6,I$2,0)+(VLOOKUP($F551,'(참고)타워 스텟 가치'!$B$2:$L$6,I$2,0)*$E551)</f>
        <v>101.24999999999979</v>
      </c>
      <c r="J551">
        <f>VLOOKUP($F551,'(참고)타워 스텟 가치'!$B$2:$L$6,J$2,0)+(VLOOKUP($F551,'(참고)타워 스텟 가치'!$B$2:$L$6,J$2,0)*$E551)</f>
        <v>224999.99999999953</v>
      </c>
      <c r="K551">
        <f>VLOOKUP($F551,'(참고)타워 스텟 가치'!$B$2:$L$6,K$2,0)+(VLOOKUP($F551,'(참고)타워 스텟 가치'!$B$2:$L$6,K$2,0)*$E551)</f>
        <v>2024.9999999999959</v>
      </c>
      <c r="L551">
        <f>VLOOKUP($F551,'(참고)타워 스텟 가치'!$B$2:$L$6,L$2,0)+(VLOOKUP($F551,'(참고)타워 스텟 가치'!$B$2:$L$6,L$2,0)*$E551)</f>
        <v>33.749999999999929</v>
      </c>
      <c r="M551">
        <f>VLOOKUP($F551,'(참고)타워 스텟 가치'!$B$2:$L$6,M$2,0)+(VLOOKUP($F551,'(참고)타워 스텟 가치'!$B$2:$L$6,M$2,0)*$E551)</f>
        <v>13.499999999999973</v>
      </c>
      <c r="N551">
        <f>VLOOKUP($F551,'(참고)타워 스텟 가치'!$B$2:$L$6,N$2,0)+(VLOOKUP($F551,'(참고)타워 스텟 가치'!$B$2:$L$6,N$2,0)*$E551)</f>
        <v>0</v>
      </c>
      <c r="O551">
        <f>VLOOKUP($F551,'(참고)타워 스텟 가치'!$B$2:$L$6,O$2,0)+(VLOOKUP($F551,'(참고)타워 스텟 가치'!$B$2:$L$6,O$2,0)*$E551)</f>
        <v>0</v>
      </c>
      <c r="P551">
        <f>VLOOKUP($F551,'(참고)타워 스텟 가치'!$B$2:$L$6,P$2,0)+(VLOOKUP($F551,'(참고)타워 스텟 가치'!$B$2:$L$6,P$2,0)*$E551)</f>
        <v>31.499999999999932</v>
      </c>
      <c r="Q551">
        <f>SUM('스테이지별 몬스터 스텟'!H551*'(참고)타워 스텟 가치'!$Q$17,'스테이지별 몬스터 스텟'!I551*'(참고)타워 스텟 가치'!$R$17,'스테이지별 몬스터 스텟'!J551*'(참고)타워 스텟 가치'!$S$17,'스테이지별 몬스터 스텟'!K551*'(참고)타워 스텟 가치'!$T$17,'스테이지별 몬스터 스텟'!L551*'(참고)타워 스텟 가치'!$U$17,'스테이지별 몬스터 스텟'!M551*'(참고)타워 스텟 가치'!$V$17,'스테이지별 몬스터 스텟'!N551*'(참고)타워 스텟 가치'!$W$17,'스테이지별 몬스터 스텟'!O551*'(참고)타워 스텟 가치'!$X$17,'스테이지별 몬스터 스텟'!P551*'(참고)타워 스텟 가치'!$Y$17)</f>
        <v>342858.3749999993</v>
      </c>
      <c r="R551">
        <v>1</v>
      </c>
      <c r="S551">
        <f>VLOOKUP($F551,'(참고)타워 스텟 가치'!$B$7:$L$11,S$2,0)+(VLOOKUP($F551,'(참고)타워 스텟 가치'!$B$7:$L$11,S$2,0)*$E551)</f>
        <v>168.74999999999966</v>
      </c>
      <c r="T551">
        <f>VLOOKUP($F551,'(참고)타워 스텟 가치'!$B$7:$L$11,T$2,0)+(VLOOKUP($F551,'(참고)타워 스텟 가치'!$B$7:$L$11,T$2,0)*$E551)</f>
        <v>303.74999999999937</v>
      </c>
      <c r="U551">
        <f>VLOOKUP($F551,'(참고)타워 스텟 가치'!$B$7:$L$11,U$2,0)+(VLOOKUP($F551,'(참고)타워 스텟 가치'!$B$7:$L$11,U$2,0)*$E551)</f>
        <v>224999.99999999953</v>
      </c>
      <c r="V551">
        <f>VLOOKUP($F551,'(참고)타워 스텟 가치'!$B$7:$L$11,V$2,0)+(VLOOKUP($F551,'(참고)타워 스텟 가치'!$B$7:$L$11,V$2,0)*$E551)</f>
        <v>2024.9999999999959</v>
      </c>
      <c r="W551">
        <f>VLOOKUP($F551,'(참고)타워 스텟 가치'!$B$7:$L$11,W$2,0)+(VLOOKUP($F551,'(참고)타워 스텟 가치'!$B$7:$L$11,W$2,0)*$E551)</f>
        <v>33.749999999999929</v>
      </c>
      <c r="X551">
        <f>VLOOKUP($F551,'(참고)타워 스텟 가치'!$B$7:$L$11,X$2,0)+(VLOOKUP($F551,'(참고)타워 스텟 가치'!$B$7:$L$11,X$2,0)*$E551)</f>
        <v>13.499999999999973</v>
      </c>
      <c r="Y551">
        <f>VLOOKUP($F551,'(참고)타워 스텟 가치'!$B$7:$L$11,Y$2,0)+(VLOOKUP($F551,'(참고)타워 스텟 가치'!$B$7:$L$11,Y$2,0)*$E551)</f>
        <v>0</v>
      </c>
      <c r="Z551">
        <f>VLOOKUP($F551,'(참고)타워 스텟 가치'!$B$7:$L$11,Z$2,0)+(VLOOKUP($F551,'(참고)타워 스텟 가치'!$B$7:$L$11,Z$2,0)*$E551)</f>
        <v>0</v>
      </c>
      <c r="AA551">
        <f>VLOOKUP($F551,'(참고)타워 스텟 가치'!$B$7:$L$11,AA$2,0)+(VLOOKUP($F551,'(참고)타워 스텟 가치'!$B$7:$L$11,AA$2,0)*$E551)</f>
        <v>31.499999999999932</v>
      </c>
      <c r="AB551">
        <f>SUM('스테이지별 몬스터 스텟'!S551*'(참고)타워 스텟 가치'!$Q$17,'스테이지별 몬스터 스텟'!T551*'(참고)타워 스텟 가치'!$R$17,'스테이지별 몬스터 스텟'!U551*'(참고)타워 스텟 가치'!$S$17,'스테이지별 몬스터 스텟'!V551*'(참고)타워 스텟 가치'!$T$17,'스테이지별 몬스터 스텟'!W551*'(참고)타워 스텟 가치'!$U$17,'스테이지별 몬스터 스텟'!X551*'(참고)타워 스텟 가치'!$V$17,'스테이지별 몬스터 스텟'!Y551*'(참고)타워 스텟 가치'!$W$17,'스테이지별 몬스터 스텟'!Z551*'(참고)타워 스텟 가치'!$X$17,'스테이지별 몬스터 스텟'!AA551*'(참고)타워 스텟 가치'!$Y$17)</f>
        <v>342487.1249999993</v>
      </c>
      <c r="AC551">
        <v>2</v>
      </c>
      <c r="AD551">
        <f>VLOOKUP($F551,'(참고)타워 스텟 가치'!$B$12:$L$16,AD$2,0)+(VLOOKUP($F551,'(참고)타워 스텟 가치'!$B$12:$L$16,AD$2,0)*$E551)</f>
        <v>168.74999999999966</v>
      </c>
      <c r="AE551">
        <f>VLOOKUP($F551,'(참고)타워 스텟 가치'!$B$12:$L$16,AE$2,0)+(VLOOKUP($F551,'(참고)타워 스텟 가치'!$B$12:$L$16,AE$2,0)*$E551)</f>
        <v>202.49999999999957</v>
      </c>
      <c r="AF551">
        <f>VLOOKUP($F551,'(참고)타워 스텟 가치'!$B$12:$L$16,AF$2,0)+(VLOOKUP($F551,'(참고)타워 스텟 가치'!$B$12:$L$16,AF$2,0)*$E551)</f>
        <v>224999.99999999953</v>
      </c>
      <c r="AG551">
        <f>VLOOKUP($F551,'(참고)타워 스텟 가치'!$B$12:$L$16,AG$2,0)+(VLOOKUP($F551,'(참고)타워 스텟 가치'!$B$12:$L$16,AG$2,0)*$E551)</f>
        <v>1012.499999999998</v>
      </c>
      <c r="AH551">
        <f>VLOOKUP($F551,'(참고)타워 스텟 가치'!$B$12:$L$16,AH$2,0)+(VLOOKUP($F551,'(참고)타워 스텟 가치'!$B$12:$L$16,AH$2,0)*$E551)</f>
        <v>33.749999999999929</v>
      </c>
      <c r="AI551">
        <f>VLOOKUP($F551,'(참고)타워 스텟 가치'!$B$12:$L$16,AI$2,0)+(VLOOKUP($F551,'(참고)타워 스텟 가치'!$B$12:$L$16,AI$2,0)*$E551)</f>
        <v>13.499999999999973</v>
      </c>
      <c r="AJ551">
        <f>VLOOKUP($F551,'(참고)타워 스텟 가치'!$B$12:$L$16,AJ$2,0)+(VLOOKUP($F551,'(참고)타워 스텟 가치'!$B$12:$L$16,AJ$2,0)*$E551)</f>
        <v>0</v>
      </c>
      <c r="AK551">
        <f>VLOOKUP($F551,'(참고)타워 스텟 가치'!$B$12:$L$16,AK$2,0)+(VLOOKUP($F551,'(참고)타워 스텟 가치'!$B$12:$L$16,AK$2,0)*$E551)</f>
        <v>0</v>
      </c>
      <c r="AL551">
        <f>VLOOKUP($F551,'(참고)타워 스텟 가치'!$B$12:$L$16,AL$2,0)+(VLOOKUP($F551,'(참고)타워 스텟 가치'!$B$12:$L$16,AL$2,0)*$E551)</f>
        <v>62.999999999999865</v>
      </c>
      <c r="AM551">
        <f>SUM('스테이지별 몬스터 스텟'!AD551*'(참고)타워 스텟 가치'!$Q$17,'스테이지별 몬스터 스텟'!AE551*'(참고)타워 스텟 가치'!$R$17,'스테이지별 몬스터 스텟'!AF551*'(참고)타워 스텟 가치'!$S$17,'스테이지별 몬스터 스텟'!AG551*'(참고)타워 스텟 가치'!$T$17,'스테이지별 몬스터 스텟'!AH551*'(참고)타워 스텟 가치'!$U$17,'스테이지별 몬스터 스텟'!AI551*'(참고)타워 스텟 가치'!$V$17,'스테이지별 몬스터 스텟'!AJ551*'(참고)타워 스텟 가치'!$W$17,'스테이지별 몬스터 스텟'!AK551*'(참고)타워 스텟 가치'!$X$17,'스테이지별 몬스터 스텟'!AL551*'(참고)타워 스텟 가치'!$Y$17)</f>
        <v>340373.2499999993</v>
      </c>
      <c r="AN551">
        <v>3</v>
      </c>
    </row>
    <row r="552" spans="3:40" x14ac:dyDescent="0.3">
      <c r="C552">
        <v>3</v>
      </c>
      <c r="D552">
        <f t="shared" si="26"/>
        <v>110</v>
      </c>
      <c r="E552" s="52">
        <f>VLOOKUP(D552,'스테이지별 난이도 설정'!B:C,2,0)</f>
        <v>43.999999999999908</v>
      </c>
      <c r="F552" t="str">
        <f t="shared" si="27"/>
        <v>에픽</v>
      </c>
      <c r="G552">
        <f t="shared" si="25"/>
        <v>6</v>
      </c>
      <c r="H552">
        <f>VLOOKUP($F552,'(참고)타워 스텟 가치'!$B$2:$L$6,H$2,0)+(VLOOKUP($F552,'(참고)타워 스텟 가치'!$B$2:$L$6,H$2,0)*$E552)</f>
        <v>759.37499999999841</v>
      </c>
      <c r="I552">
        <f>VLOOKUP($F552,'(참고)타워 스텟 가치'!$B$2:$L$6,I$2,0)+(VLOOKUP($F552,'(참고)타워 스텟 가치'!$B$2:$L$6,I$2,0)*$E552)</f>
        <v>151.87499999999969</v>
      </c>
      <c r="J552">
        <f>VLOOKUP($F552,'(참고)타워 스텟 가치'!$B$2:$L$6,J$2,0)+(VLOOKUP($F552,'(참고)타워 스텟 가치'!$B$2:$L$6,J$2,0)*$E552)</f>
        <v>224999.99999999953</v>
      </c>
      <c r="K552">
        <f>VLOOKUP($F552,'(참고)타워 스텟 가치'!$B$2:$L$6,K$2,0)+(VLOOKUP($F552,'(참고)타워 스텟 가치'!$B$2:$L$6,K$2,0)*$E552)</f>
        <v>3037.4999999999936</v>
      </c>
      <c r="L552">
        <f>VLOOKUP($F552,'(참고)타워 스텟 가치'!$B$2:$L$6,L$2,0)+(VLOOKUP($F552,'(참고)타워 스텟 가치'!$B$2:$L$6,L$2,0)*$E552)</f>
        <v>50.624999999999893</v>
      </c>
      <c r="M552">
        <f>VLOOKUP($F552,'(참고)타워 스텟 가치'!$B$2:$L$6,M$2,0)+(VLOOKUP($F552,'(참고)타워 스텟 가치'!$B$2:$L$6,M$2,0)*$E552)</f>
        <v>13.499999999999973</v>
      </c>
      <c r="N552">
        <f>VLOOKUP($F552,'(참고)타워 스텟 가치'!$B$2:$L$6,N$2,0)+(VLOOKUP($F552,'(참고)타워 스텟 가치'!$B$2:$L$6,N$2,0)*$E552)</f>
        <v>0</v>
      </c>
      <c r="O552">
        <f>VLOOKUP($F552,'(참고)타워 스텟 가치'!$B$2:$L$6,O$2,0)+(VLOOKUP($F552,'(참고)타워 스텟 가치'!$B$2:$L$6,O$2,0)*$E552)</f>
        <v>0</v>
      </c>
      <c r="P552">
        <f>VLOOKUP($F552,'(참고)타워 스텟 가치'!$B$2:$L$6,P$2,0)+(VLOOKUP($F552,'(참고)타워 스텟 가치'!$B$2:$L$6,P$2,0)*$E552)</f>
        <v>31.499999999999932</v>
      </c>
      <c r="Q552">
        <f>SUM('스테이지별 몬스터 스텟'!H552*'(참고)타워 스텟 가치'!$Q$17,'스테이지별 몬스터 스텟'!I552*'(참고)타워 스텟 가치'!$R$17,'스테이지별 몬스터 스텟'!J552*'(참고)타워 스텟 가치'!$S$17,'스테이지별 몬스터 스텟'!K552*'(참고)타워 스텟 가치'!$T$17,'스테이지별 몬스터 스텟'!L552*'(참고)타워 스텟 가치'!$U$17,'스테이지별 몬스터 스텟'!M552*'(참고)타워 스텟 가치'!$V$17,'스테이지별 몬스터 스텟'!N552*'(참고)타워 스텟 가치'!$W$17,'스테이지별 몬스터 스텟'!O552*'(참고)타워 스텟 가치'!$X$17,'스테이지별 몬스터 스텟'!P552*'(참고)타워 스텟 가치'!$Y$17)</f>
        <v>345499.3124999993</v>
      </c>
      <c r="R552">
        <v>1</v>
      </c>
      <c r="S552">
        <f>VLOOKUP($F552,'(참고)타워 스텟 가치'!$B$7:$L$11,S$2,0)+(VLOOKUP($F552,'(참고)타워 스텟 가치'!$B$7:$L$11,S$2,0)*$E552)</f>
        <v>253.12499999999949</v>
      </c>
      <c r="T552">
        <f>VLOOKUP($F552,'(참고)타워 스텟 가치'!$B$7:$L$11,T$2,0)+(VLOOKUP($F552,'(참고)타워 스텟 가치'!$B$7:$L$11,T$2,0)*$E552)</f>
        <v>455.62499999999909</v>
      </c>
      <c r="U552">
        <f>VLOOKUP($F552,'(참고)타워 스텟 가치'!$B$7:$L$11,U$2,0)+(VLOOKUP($F552,'(참고)타워 스텟 가치'!$B$7:$L$11,U$2,0)*$E552)</f>
        <v>224999.99999999953</v>
      </c>
      <c r="V552">
        <f>VLOOKUP($F552,'(참고)타워 스텟 가치'!$B$7:$L$11,V$2,0)+(VLOOKUP($F552,'(참고)타워 스텟 가치'!$B$7:$L$11,V$2,0)*$E552)</f>
        <v>3037.4999999999936</v>
      </c>
      <c r="W552">
        <f>VLOOKUP($F552,'(참고)타워 스텟 가치'!$B$7:$L$11,W$2,0)+(VLOOKUP($F552,'(참고)타워 스텟 가치'!$B$7:$L$11,W$2,0)*$E552)</f>
        <v>50.624999999999893</v>
      </c>
      <c r="X552">
        <f>VLOOKUP($F552,'(참고)타워 스텟 가치'!$B$7:$L$11,X$2,0)+(VLOOKUP($F552,'(참고)타워 스텟 가치'!$B$7:$L$11,X$2,0)*$E552)</f>
        <v>13.499999999999973</v>
      </c>
      <c r="Y552">
        <f>VLOOKUP($F552,'(참고)타워 스텟 가치'!$B$7:$L$11,Y$2,0)+(VLOOKUP($F552,'(참고)타워 스텟 가치'!$B$7:$L$11,Y$2,0)*$E552)</f>
        <v>0</v>
      </c>
      <c r="Z552">
        <f>VLOOKUP($F552,'(참고)타워 스텟 가치'!$B$7:$L$11,Z$2,0)+(VLOOKUP($F552,'(참고)타워 스텟 가치'!$B$7:$L$11,Z$2,0)*$E552)</f>
        <v>0</v>
      </c>
      <c r="AA552">
        <f>VLOOKUP($F552,'(참고)타워 스텟 가치'!$B$7:$L$11,AA$2,0)+(VLOOKUP($F552,'(참고)타워 스텟 가치'!$B$7:$L$11,AA$2,0)*$E552)</f>
        <v>31.499999999999932</v>
      </c>
      <c r="AB552">
        <f>SUM('스테이지별 몬스터 스텟'!S552*'(참고)타워 스텟 가치'!$Q$17,'스테이지별 몬스터 스텟'!T552*'(참고)타워 스텟 가치'!$R$17,'스테이지별 몬스터 스텟'!U552*'(참고)타워 스텟 가치'!$S$17,'스테이지별 몬스터 스텟'!V552*'(참고)타워 스텟 가치'!$T$17,'스테이지별 몬스터 스텟'!W552*'(참고)타워 스텟 가치'!$U$17,'스테이지별 몬스터 스텟'!X552*'(참고)타워 스텟 가치'!$V$17,'스테이지별 몬스터 스텟'!Y552*'(참고)타워 스텟 가치'!$W$17,'스테이지별 몬스터 스텟'!Z552*'(참고)타워 스텟 가치'!$X$17,'스테이지별 몬스터 스텟'!AA552*'(참고)타워 스텟 가치'!$Y$17)</f>
        <v>344942.4374999993</v>
      </c>
      <c r="AC552">
        <v>2</v>
      </c>
      <c r="AD552">
        <f>VLOOKUP($F552,'(참고)타워 스텟 가치'!$B$12:$L$16,AD$2,0)+(VLOOKUP($F552,'(참고)타워 스텟 가치'!$B$12:$L$16,AD$2,0)*$E552)</f>
        <v>253.12499999999949</v>
      </c>
      <c r="AE552">
        <f>VLOOKUP($F552,'(참고)타워 스텟 가치'!$B$12:$L$16,AE$2,0)+(VLOOKUP($F552,'(참고)타워 스텟 가치'!$B$12:$L$16,AE$2,0)*$E552)</f>
        <v>303.74999999999937</v>
      </c>
      <c r="AF552">
        <f>VLOOKUP($F552,'(참고)타워 스텟 가치'!$B$12:$L$16,AF$2,0)+(VLOOKUP($F552,'(참고)타워 스텟 가치'!$B$12:$L$16,AF$2,0)*$E552)</f>
        <v>224999.99999999953</v>
      </c>
      <c r="AG552">
        <f>VLOOKUP($F552,'(참고)타워 스텟 가치'!$B$12:$L$16,AG$2,0)+(VLOOKUP($F552,'(참고)타워 스텟 가치'!$B$12:$L$16,AG$2,0)*$E552)</f>
        <v>1518.7499999999968</v>
      </c>
      <c r="AH552">
        <f>VLOOKUP($F552,'(참고)타워 스텟 가치'!$B$12:$L$16,AH$2,0)+(VLOOKUP($F552,'(참고)타워 스텟 가치'!$B$12:$L$16,AH$2,0)*$E552)</f>
        <v>50.624999999999893</v>
      </c>
      <c r="AI552">
        <f>VLOOKUP($F552,'(참고)타워 스텟 가치'!$B$12:$L$16,AI$2,0)+(VLOOKUP($F552,'(참고)타워 스텟 가치'!$B$12:$L$16,AI$2,0)*$E552)</f>
        <v>13.499999999999973</v>
      </c>
      <c r="AJ552">
        <f>VLOOKUP($F552,'(참고)타워 스텟 가치'!$B$12:$L$16,AJ$2,0)+(VLOOKUP($F552,'(참고)타워 스텟 가치'!$B$12:$L$16,AJ$2,0)*$E552)</f>
        <v>0</v>
      </c>
      <c r="AK552">
        <f>VLOOKUP($F552,'(참고)타워 스텟 가치'!$B$12:$L$16,AK$2,0)+(VLOOKUP($F552,'(참고)타워 스텟 가치'!$B$12:$L$16,AK$2,0)*$E552)</f>
        <v>0</v>
      </c>
      <c r="AL552">
        <f>VLOOKUP($F552,'(참고)타워 스텟 가치'!$B$12:$L$16,AL$2,0)+(VLOOKUP($F552,'(참고)타워 스텟 가치'!$B$12:$L$16,AL$2,0)*$E552)</f>
        <v>62.999999999999865</v>
      </c>
      <c r="AM552">
        <f>SUM('스테이지별 몬스터 스텟'!AD552*'(참고)타워 스텟 가치'!$Q$17,'스테이지별 몬스터 스텟'!AE552*'(참고)타워 스텟 가치'!$R$17,'스테이지별 몬스터 스텟'!AF552*'(참고)타워 스텟 가치'!$S$17,'스테이지별 몬스터 스텟'!AG552*'(참고)타워 스텟 가치'!$T$17,'스테이지별 몬스터 스텟'!AH552*'(참고)타워 스텟 가치'!$U$17,'스테이지별 몬스터 스텟'!AI552*'(참고)타워 스텟 가치'!$V$17,'스테이지별 몬스터 스텟'!AJ552*'(참고)타워 스텟 가치'!$W$17,'스테이지별 몬스터 스텟'!AK552*'(참고)타워 스텟 가치'!$X$17,'스테이지별 몬스터 스텟'!AL552*'(참고)타워 스텟 가치'!$Y$17)</f>
        <v>341740.1249999993</v>
      </c>
      <c r="AN552">
        <v>3</v>
      </c>
    </row>
    <row r="553" spans="3:40" x14ac:dyDescent="0.3">
      <c r="C553">
        <v>4</v>
      </c>
      <c r="D553">
        <f t="shared" si="26"/>
        <v>110</v>
      </c>
      <c r="E553" s="52">
        <f>VLOOKUP(D553,'스테이지별 난이도 설정'!B:C,2,0)</f>
        <v>43.999999999999908</v>
      </c>
      <c r="F553" t="str">
        <f t="shared" si="27"/>
        <v>유니크</v>
      </c>
      <c r="G553">
        <f t="shared" si="25"/>
        <v>6</v>
      </c>
      <c r="H553">
        <f>VLOOKUP($F553,'(참고)타워 스텟 가치'!$B$2:$L$6,H$2,0)+(VLOOKUP($F553,'(참고)타워 스텟 가치'!$B$2:$L$6,H$2,0)*$E553)</f>
        <v>1139.0624999999977</v>
      </c>
      <c r="I553">
        <f>VLOOKUP($F553,'(참고)타워 스텟 가치'!$B$2:$L$6,I$2,0)+(VLOOKUP($F553,'(참고)타워 스텟 가치'!$B$2:$L$6,I$2,0)*$E553)</f>
        <v>227.81249999999955</v>
      </c>
      <c r="J553">
        <f>VLOOKUP($F553,'(참고)타워 스텟 가치'!$B$2:$L$6,J$2,0)+(VLOOKUP($F553,'(참고)타워 스텟 가치'!$B$2:$L$6,J$2,0)*$E553)</f>
        <v>224999.99999999953</v>
      </c>
      <c r="K553">
        <f>VLOOKUP($F553,'(참고)타워 스텟 가치'!$B$2:$L$6,K$2,0)+(VLOOKUP($F553,'(참고)타워 스텟 가치'!$B$2:$L$6,K$2,0)*$E553)</f>
        <v>4556.2499999999909</v>
      </c>
      <c r="L553">
        <f>VLOOKUP($F553,'(참고)타워 스텟 가치'!$B$2:$L$6,L$2,0)+(VLOOKUP($F553,'(참고)타워 스텟 가치'!$B$2:$L$6,L$2,0)*$E553)</f>
        <v>75.937499999999844</v>
      </c>
      <c r="M553">
        <f>VLOOKUP($F553,'(참고)타워 스텟 가치'!$B$2:$L$6,M$2,0)+(VLOOKUP($F553,'(참고)타워 스텟 가치'!$B$2:$L$6,M$2,0)*$E553)</f>
        <v>13.499999999999973</v>
      </c>
      <c r="N553">
        <f>VLOOKUP($F553,'(참고)타워 스텟 가치'!$B$2:$L$6,N$2,0)+(VLOOKUP($F553,'(참고)타워 스텟 가치'!$B$2:$L$6,N$2,0)*$E553)</f>
        <v>0</v>
      </c>
      <c r="O553">
        <f>VLOOKUP($F553,'(참고)타워 스텟 가치'!$B$2:$L$6,O$2,0)+(VLOOKUP($F553,'(참고)타워 스텟 가치'!$B$2:$L$6,O$2,0)*$E553)</f>
        <v>0</v>
      </c>
      <c r="P553">
        <f>VLOOKUP($F553,'(참고)타워 스텟 가치'!$B$2:$L$6,P$2,0)+(VLOOKUP($F553,'(참고)타워 스텟 가치'!$B$2:$L$6,P$2,0)*$E553)</f>
        <v>44.999999999999908</v>
      </c>
      <c r="Q553">
        <f>SUM('스테이지별 몬스터 스텟'!H553*'(참고)타워 스텟 가치'!$Q$17,'스테이지별 몬스터 스텟'!I553*'(참고)타워 스텟 가치'!$R$17,'스테이지별 몬스터 스텟'!J553*'(참고)타워 스텟 가치'!$S$17,'스테이지별 몬스터 스텟'!K553*'(참고)타워 스텟 가치'!$T$17,'스테이지별 몬스터 스텟'!L553*'(참고)타워 스텟 가치'!$U$17,'스테이지별 몬스터 스텟'!M553*'(참고)타워 스텟 가치'!$V$17,'스테이지별 몬스터 스텟'!N553*'(참고)타워 스텟 가치'!$W$17,'스테이지별 몬스터 스텟'!O553*'(참고)타워 스텟 가치'!$X$17,'스테이지별 몬스터 스텟'!P553*'(참고)타워 스텟 가치'!$Y$17)</f>
        <v>349487.7187499993</v>
      </c>
      <c r="R553">
        <v>1</v>
      </c>
      <c r="S553">
        <f>VLOOKUP($F553,'(참고)타워 스텟 가치'!$B$7:$L$11,S$2,0)+(VLOOKUP($F553,'(참고)타워 스텟 가치'!$B$7:$L$11,S$2,0)*$E553)</f>
        <v>379.6874999999992</v>
      </c>
      <c r="T553">
        <f>VLOOKUP($F553,'(참고)타워 스텟 가치'!$B$7:$L$11,T$2,0)+(VLOOKUP($F553,'(참고)타워 스텟 가치'!$B$7:$L$11,T$2,0)*$E553)</f>
        <v>683.43749999999864</v>
      </c>
      <c r="U553">
        <f>VLOOKUP($F553,'(참고)타워 스텟 가치'!$B$7:$L$11,U$2,0)+(VLOOKUP($F553,'(참고)타워 스텟 가치'!$B$7:$L$11,U$2,0)*$E553)</f>
        <v>224999.99999999953</v>
      </c>
      <c r="V553">
        <f>VLOOKUP($F553,'(참고)타워 스텟 가치'!$B$7:$L$11,V$2,0)+(VLOOKUP($F553,'(참고)타워 스텟 가치'!$B$7:$L$11,V$2,0)*$E553)</f>
        <v>4556.2499999999909</v>
      </c>
      <c r="W553">
        <f>VLOOKUP($F553,'(참고)타워 스텟 가치'!$B$7:$L$11,W$2,0)+(VLOOKUP($F553,'(참고)타워 스텟 가치'!$B$7:$L$11,W$2,0)*$E553)</f>
        <v>75.937499999999844</v>
      </c>
      <c r="X553">
        <f>VLOOKUP($F553,'(참고)타워 스텟 가치'!$B$7:$L$11,X$2,0)+(VLOOKUP($F553,'(참고)타워 스텟 가치'!$B$7:$L$11,X$2,0)*$E553)</f>
        <v>13.499999999999973</v>
      </c>
      <c r="Y553">
        <f>VLOOKUP($F553,'(참고)타워 스텟 가치'!$B$7:$L$11,Y$2,0)+(VLOOKUP($F553,'(참고)타워 스텟 가치'!$B$7:$L$11,Y$2,0)*$E553)</f>
        <v>0</v>
      </c>
      <c r="Z553">
        <f>VLOOKUP($F553,'(참고)타워 스텟 가치'!$B$7:$L$11,Z$2,0)+(VLOOKUP($F553,'(참고)타워 스텟 가치'!$B$7:$L$11,Z$2,0)*$E553)</f>
        <v>0</v>
      </c>
      <c r="AA553">
        <f>VLOOKUP($F553,'(참고)타워 스텟 가치'!$B$7:$L$11,AA$2,0)+(VLOOKUP($F553,'(참고)타워 스텟 가치'!$B$7:$L$11,AA$2,0)*$E553)</f>
        <v>44.999999999999908</v>
      </c>
      <c r="AB553">
        <f>SUM('스테이지별 몬스터 스텟'!S553*'(참고)타워 스텟 가치'!$Q$17,'스테이지별 몬스터 스텟'!T553*'(참고)타워 스텟 가치'!$R$17,'스테이지별 몬스터 스텟'!U553*'(참고)타워 스텟 가치'!$S$17,'스테이지별 몬스터 스텟'!V553*'(참고)타워 스텟 가치'!$T$17,'스테이지별 몬스터 스텟'!W553*'(참고)타워 스텟 가치'!$U$17,'스테이지별 몬스터 스텟'!X553*'(참고)타워 스텟 가치'!$V$17,'스테이지별 몬스터 스텟'!Y553*'(참고)타워 스텟 가치'!$W$17,'스테이지별 몬스터 스텟'!Z553*'(참고)타워 스텟 가치'!$X$17,'스테이지별 몬스터 스텟'!AA553*'(참고)타워 스텟 가치'!$Y$17)</f>
        <v>348652.4062499993</v>
      </c>
      <c r="AC553">
        <v>2</v>
      </c>
      <c r="AD553">
        <f>VLOOKUP($F553,'(참고)타워 스텟 가치'!$B$12:$L$16,AD$2,0)+(VLOOKUP($F553,'(참고)타워 스텟 가치'!$B$12:$L$16,AD$2,0)*$E553)</f>
        <v>379.6874999999992</v>
      </c>
      <c r="AE553">
        <f>VLOOKUP($F553,'(참고)타워 스텟 가치'!$B$12:$L$16,AE$2,0)+(VLOOKUP($F553,'(참고)타워 스텟 가치'!$B$12:$L$16,AE$2,0)*$E553)</f>
        <v>455.62499999999909</v>
      </c>
      <c r="AF553">
        <f>VLOOKUP($F553,'(참고)타워 스텟 가치'!$B$12:$L$16,AF$2,0)+(VLOOKUP($F553,'(참고)타워 스텟 가치'!$B$12:$L$16,AF$2,0)*$E553)</f>
        <v>224999.99999999953</v>
      </c>
      <c r="AG553">
        <f>VLOOKUP($F553,'(참고)타워 스텟 가치'!$B$12:$L$16,AG$2,0)+(VLOOKUP($F553,'(참고)타워 스텟 가치'!$B$12:$L$16,AG$2,0)*$E553)</f>
        <v>2278.1249999999955</v>
      </c>
      <c r="AH553">
        <f>VLOOKUP($F553,'(참고)타워 스텟 가치'!$B$12:$L$16,AH$2,0)+(VLOOKUP($F553,'(참고)타워 스텟 가치'!$B$12:$L$16,AH$2,0)*$E553)</f>
        <v>75.937499999999844</v>
      </c>
      <c r="AI553">
        <f>VLOOKUP($F553,'(참고)타워 스텟 가치'!$B$12:$L$16,AI$2,0)+(VLOOKUP($F553,'(참고)타워 스텟 가치'!$B$12:$L$16,AI$2,0)*$E553)</f>
        <v>13.499999999999973</v>
      </c>
      <c r="AJ553">
        <f>VLOOKUP($F553,'(참고)타워 스텟 가치'!$B$12:$L$16,AJ$2,0)+(VLOOKUP($F553,'(참고)타워 스텟 가치'!$B$12:$L$16,AJ$2,0)*$E553)</f>
        <v>0</v>
      </c>
      <c r="AK553">
        <f>VLOOKUP($F553,'(참고)타워 스텟 가치'!$B$12:$L$16,AK$2,0)+(VLOOKUP($F553,'(참고)타워 스텟 가치'!$B$12:$L$16,AK$2,0)*$E553)</f>
        <v>0</v>
      </c>
      <c r="AL553">
        <f>VLOOKUP($F553,'(참고)타워 스텟 가치'!$B$12:$L$16,AL$2,0)+(VLOOKUP($F553,'(참고)타워 스텟 가치'!$B$12:$L$16,AL$2,0)*$E553)</f>
        <v>89.999999999999815</v>
      </c>
      <c r="AM553">
        <f>SUM('스테이지별 몬스터 스텟'!AD553*'(참고)타워 스텟 가치'!$Q$17,'스테이지별 몬스터 스텟'!AE553*'(참고)타워 스텟 가치'!$R$17,'스테이지별 몬스터 스텟'!AF553*'(참고)타워 스텟 가치'!$S$17,'스테이지별 몬스터 스텟'!AG553*'(참고)타워 스텟 가치'!$T$17,'스테이지별 몬스터 스텟'!AH553*'(참고)타워 스텟 가치'!$U$17,'스테이지별 몬스터 스텟'!AI553*'(참고)타워 스텟 가치'!$V$17,'스테이지별 몬스터 스텟'!AJ553*'(참고)타워 스텟 가치'!$W$17,'스테이지별 몬스터 스텟'!AK553*'(참고)타워 스텟 가치'!$X$17,'스테이지별 몬스터 스텟'!AL553*'(참고)타워 스텟 가치'!$Y$17)</f>
        <v>343844.4374999993</v>
      </c>
      <c r="AN553">
        <v>3</v>
      </c>
    </row>
    <row r="554" spans="3:40" x14ac:dyDescent="0.3">
      <c r="C554">
        <v>5</v>
      </c>
      <c r="D554">
        <f t="shared" si="26"/>
        <v>110</v>
      </c>
      <c r="E554" s="52">
        <f>VLOOKUP(D554,'스테이지별 난이도 설정'!B:C,2,0)</f>
        <v>43.999999999999908</v>
      </c>
      <c r="F554" t="str">
        <f t="shared" si="27"/>
        <v>스페셜</v>
      </c>
      <c r="G554">
        <f t="shared" si="25"/>
        <v>6</v>
      </c>
      <c r="H554">
        <f>VLOOKUP($F554,'(참고)타워 스텟 가치'!$B$2:$L$6,H$2,0)+(VLOOKUP($F554,'(참고)타워 스텟 가치'!$B$2:$L$6,H$2,0)*$E554)</f>
        <v>1708.5937499999966</v>
      </c>
      <c r="I554">
        <f>VLOOKUP($F554,'(참고)타워 스텟 가치'!$B$2:$L$6,I$2,0)+(VLOOKUP($F554,'(참고)타워 스텟 가치'!$B$2:$L$6,I$2,0)*$E554)</f>
        <v>341.71874999999932</v>
      </c>
      <c r="J554">
        <f>VLOOKUP($F554,'(참고)타워 스텟 가치'!$B$2:$L$6,J$2,0)+(VLOOKUP($F554,'(참고)타워 스텟 가치'!$B$2:$L$6,J$2,0)*$E554)</f>
        <v>224999.99999999953</v>
      </c>
      <c r="K554">
        <f>VLOOKUP($F554,'(참고)타워 스텟 가치'!$B$2:$L$6,K$2,0)+(VLOOKUP($F554,'(참고)타워 스텟 가치'!$B$2:$L$6,K$2,0)*$E554)</f>
        <v>6834.3749999999864</v>
      </c>
      <c r="L554">
        <f>VLOOKUP($F554,'(참고)타워 스텟 가치'!$B$2:$L$6,L$2,0)+(VLOOKUP($F554,'(참고)타워 스텟 가치'!$B$2:$L$6,L$2,0)*$E554)</f>
        <v>113.90624999999977</v>
      </c>
      <c r="M554">
        <f>VLOOKUP($F554,'(참고)타워 스텟 가치'!$B$2:$L$6,M$2,0)+(VLOOKUP($F554,'(참고)타워 스텟 가치'!$B$2:$L$6,M$2,0)*$E554)</f>
        <v>13.499999999999973</v>
      </c>
      <c r="N554">
        <f>VLOOKUP($F554,'(참고)타워 스텟 가치'!$B$2:$L$6,N$2,0)+(VLOOKUP($F554,'(참고)타워 스텟 가치'!$B$2:$L$6,N$2,0)*$E554)</f>
        <v>0</v>
      </c>
      <c r="O554">
        <f>VLOOKUP($F554,'(참고)타워 스텟 가치'!$B$2:$L$6,O$2,0)+(VLOOKUP($F554,'(참고)타워 스텟 가치'!$B$2:$L$6,O$2,0)*$E554)</f>
        <v>0</v>
      </c>
      <c r="P554">
        <f>VLOOKUP($F554,'(참고)타워 스텟 가치'!$B$2:$L$6,P$2,0)+(VLOOKUP($F554,'(참고)타워 스텟 가치'!$B$2:$L$6,P$2,0)*$E554)</f>
        <v>44.999999999999908</v>
      </c>
      <c r="Q554">
        <f>SUM('스테이지별 몬스터 스텟'!H554*'(참고)타워 스텟 가치'!$Q$17,'스테이지별 몬스터 스텟'!I554*'(참고)타워 스텟 가치'!$R$17,'스테이지별 몬스터 스텟'!J554*'(참고)타워 스텟 가치'!$S$17,'스테이지별 몬스터 스텟'!K554*'(참고)타워 스텟 가치'!$T$17,'스테이지별 몬스터 스텟'!L554*'(참고)타워 스텟 가치'!$U$17,'스테이지별 몬스터 스텟'!M554*'(참고)타워 스텟 가치'!$V$17,'스테이지별 몬스터 스텟'!N554*'(참고)타워 스텟 가치'!$W$17,'스테이지별 몬스터 스텟'!O554*'(참고)타워 스텟 가치'!$X$17,'스테이지별 몬스터 스텟'!P554*'(참고)타워 스텟 가치'!$Y$17)</f>
        <v>355429.8281249993</v>
      </c>
      <c r="R554">
        <v>1</v>
      </c>
      <c r="S554">
        <f>VLOOKUP($F554,'(참고)타워 스텟 가치'!$B$7:$L$11,S$2,0)+(VLOOKUP($F554,'(참고)타워 스텟 가치'!$B$7:$L$11,S$2,0)*$E554)</f>
        <v>569.53124999999886</v>
      </c>
      <c r="T554">
        <f>VLOOKUP($F554,'(참고)타워 스텟 가치'!$B$7:$L$11,T$2,0)+(VLOOKUP($F554,'(참고)타워 스텟 가치'!$B$7:$L$11,T$2,0)*$E554)</f>
        <v>1025.1562499999977</v>
      </c>
      <c r="U554">
        <f>VLOOKUP($F554,'(참고)타워 스텟 가치'!$B$7:$L$11,U$2,0)+(VLOOKUP($F554,'(참고)타워 스텟 가치'!$B$7:$L$11,U$2,0)*$E554)</f>
        <v>224999.99999999953</v>
      </c>
      <c r="V554">
        <f>VLOOKUP($F554,'(참고)타워 스텟 가치'!$B$7:$L$11,V$2,0)+(VLOOKUP($F554,'(참고)타워 스텟 가치'!$B$7:$L$11,V$2,0)*$E554)</f>
        <v>6834.3749999999864</v>
      </c>
      <c r="W554">
        <f>VLOOKUP($F554,'(참고)타워 스텟 가치'!$B$7:$L$11,W$2,0)+(VLOOKUP($F554,'(참고)타워 스텟 가치'!$B$7:$L$11,W$2,0)*$E554)</f>
        <v>113.90624999999977</v>
      </c>
      <c r="X554">
        <f>VLOOKUP($F554,'(참고)타워 스텟 가치'!$B$7:$L$11,X$2,0)+(VLOOKUP($F554,'(참고)타워 스텟 가치'!$B$7:$L$11,X$2,0)*$E554)</f>
        <v>13.499999999999973</v>
      </c>
      <c r="Y554">
        <f>VLOOKUP($F554,'(참고)타워 스텟 가치'!$B$7:$L$11,Y$2,0)+(VLOOKUP($F554,'(참고)타워 스텟 가치'!$B$7:$L$11,Y$2,0)*$E554)</f>
        <v>0</v>
      </c>
      <c r="Z554">
        <f>VLOOKUP($F554,'(참고)타워 스텟 가치'!$B$7:$L$11,Z$2,0)+(VLOOKUP($F554,'(참고)타워 스텟 가치'!$B$7:$L$11,Z$2,0)*$E554)</f>
        <v>0</v>
      </c>
      <c r="AA554">
        <f>VLOOKUP($F554,'(참고)타워 스텟 가치'!$B$7:$L$11,AA$2,0)+(VLOOKUP($F554,'(참고)타워 스텟 가치'!$B$7:$L$11,AA$2,0)*$E554)</f>
        <v>44.999999999999908</v>
      </c>
      <c r="AB554">
        <f>SUM('스테이지별 몬스터 스텟'!S554*'(참고)타워 스텟 가치'!$Q$17,'스테이지별 몬스터 스텟'!T554*'(참고)타워 스텟 가치'!$R$17,'스테이지별 몬스터 스텟'!U554*'(참고)타워 스텟 가치'!$S$17,'스테이지별 몬스터 스텟'!V554*'(참고)타워 스텟 가치'!$T$17,'스테이지별 몬스터 스텟'!W554*'(참고)타워 스텟 가치'!$U$17,'스테이지별 몬스터 스텟'!X554*'(참고)타워 스텟 가치'!$V$17,'스테이지별 몬스터 스텟'!Y554*'(참고)타워 스텟 가치'!$W$17,'스테이지별 몬스터 스텟'!Z554*'(참고)타워 스텟 가치'!$X$17,'스테이지별 몬스터 스텟'!AA554*'(참고)타워 스텟 가치'!$Y$17)</f>
        <v>354176.8593749993</v>
      </c>
      <c r="AC554">
        <v>2</v>
      </c>
      <c r="AD554">
        <f>VLOOKUP($F554,'(참고)타워 스텟 가치'!$B$12:$L$16,AD$2,0)+(VLOOKUP($F554,'(참고)타워 스텟 가치'!$B$12:$L$16,AD$2,0)*$E554)</f>
        <v>569.53124999999886</v>
      </c>
      <c r="AE554">
        <f>VLOOKUP($F554,'(참고)타워 스텟 가치'!$B$12:$L$16,AE$2,0)+(VLOOKUP($F554,'(참고)타워 스텟 가치'!$B$12:$L$16,AE$2,0)*$E554)</f>
        <v>683.43749999999864</v>
      </c>
      <c r="AF554">
        <f>VLOOKUP($F554,'(참고)타워 스텟 가치'!$B$12:$L$16,AF$2,0)+(VLOOKUP($F554,'(참고)타워 스텟 가치'!$B$12:$L$16,AF$2,0)*$E554)</f>
        <v>224999.99999999953</v>
      </c>
      <c r="AG554">
        <f>VLOOKUP($F554,'(참고)타워 스텟 가치'!$B$12:$L$16,AG$2,0)+(VLOOKUP($F554,'(참고)타워 스텟 가치'!$B$12:$L$16,AG$2,0)*$E554)</f>
        <v>3417.1874999999932</v>
      </c>
      <c r="AH554">
        <f>VLOOKUP($F554,'(참고)타워 스텟 가치'!$B$12:$L$16,AH$2,0)+(VLOOKUP($F554,'(참고)타워 스텟 가치'!$B$12:$L$16,AH$2,0)*$E554)</f>
        <v>113.90624999999977</v>
      </c>
      <c r="AI554">
        <f>VLOOKUP($F554,'(참고)타워 스텟 가치'!$B$12:$L$16,AI$2,0)+(VLOOKUP($F554,'(참고)타워 스텟 가치'!$B$12:$L$16,AI$2,0)*$E554)</f>
        <v>13.499999999999973</v>
      </c>
      <c r="AJ554">
        <f>VLOOKUP($F554,'(참고)타워 스텟 가치'!$B$12:$L$16,AJ$2,0)+(VLOOKUP($F554,'(참고)타워 스텟 가치'!$B$12:$L$16,AJ$2,0)*$E554)</f>
        <v>0</v>
      </c>
      <c r="AK554">
        <f>VLOOKUP($F554,'(참고)타워 스텟 가치'!$B$12:$L$16,AK$2,0)+(VLOOKUP($F554,'(참고)타워 스텟 가치'!$B$12:$L$16,AK$2,0)*$E554)</f>
        <v>0</v>
      </c>
      <c r="AL554">
        <f>VLOOKUP($F554,'(참고)타워 스텟 가치'!$B$12:$L$16,AL$2,0)+(VLOOKUP($F554,'(참고)타워 스텟 가치'!$B$12:$L$16,AL$2,0)*$E554)</f>
        <v>89.999999999999815</v>
      </c>
      <c r="AM554">
        <f>SUM('스테이지별 몬스터 스텟'!AD554*'(참고)타워 스텟 가치'!$Q$17,'스테이지별 몬스터 스텟'!AE554*'(참고)타워 스텟 가치'!$R$17,'스테이지별 몬스터 스텟'!AF554*'(참고)타워 스텟 가치'!$S$17,'스테이지별 몬스터 스텟'!AG554*'(참고)타워 스텟 가치'!$T$17,'스테이지별 몬스터 스텟'!AH554*'(참고)타워 스텟 가치'!$U$17,'스테이지별 몬스터 스텟'!AI554*'(참고)타워 스텟 가치'!$V$17,'스테이지별 몬스터 스텟'!AJ554*'(참고)타워 스텟 가치'!$W$17,'스테이지별 몬스터 스텟'!AK554*'(참고)타워 스텟 가치'!$X$17,'스테이지별 몬스터 스텟'!AL554*'(참고)타워 스텟 가치'!$Y$17)</f>
        <v>346919.9062499993</v>
      </c>
      <c r="AN554">
        <v>3</v>
      </c>
    </row>
    <row r="555" spans="3:40" x14ac:dyDescent="0.3">
      <c r="C555">
        <v>1</v>
      </c>
      <c r="D555">
        <f t="shared" si="26"/>
        <v>111</v>
      </c>
      <c r="E555" s="52">
        <f>VLOOKUP(D555,'스테이지별 난이도 설정'!B:C,2,0)</f>
        <v>44.399999999999906</v>
      </c>
      <c r="F555" t="str">
        <f t="shared" si="27"/>
        <v>일반</v>
      </c>
      <c r="G555">
        <f t="shared" si="25"/>
        <v>6</v>
      </c>
      <c r="H555">
        <f>VLOOKUP($F555,'(참고)타워 스텟 가치'!$B$2:$L$6,H$2,0)+(VLOOKUP($F555,'(참고)타워 스텟 가치'!$B$2:$L$6,H$2,0)*$E555)</f>
        <v>340.49999999999932</v>
      </c>
      <c r="I555">
        <f>VLOOKUP($F555,'(참고)타워 스텟 가치'!$B$2:$L$6,I$2,0)+(VLOOKUP($F555,'(참고)타워 스텟 가치'!$B$2:$L$6,I$2,0)*$E555)</f>
        <v>68.099999999999852</v>
      </c>
      <c r="J555">
        <f>VLOOKUP($F555,'(참고)타워 스텟 가치'!$B$2:$L$6,J$2,0)+(VLOOKUP($F555,'(참고)타워 스텟 가치'!$B$2:$L$6,J$2,0)*$E555)</f>
        <v>226999.99999999953</v>
      </c>
      <c r="K555">
        <f>VLOOKUP($F555,'(참고)타워 스텟 가치'!$B$2:$L$6,K$2,0)+(VLOOKUP($F555,'(참고)타워 스텟 가치'!$B$2:$L$6,K$2,0)*$E555)</f>
        <v>1361.9999999999973</v>
      </c>
      <c r="L555">
        <f>VLOOKUP($F555,'(참고)타워 스텟 가치'!$B$2:$L$6,L$2,0)+(VLOOKUP($F555,'(참고)타워 스텟 가치'!$B$2:$L$6,L$2,0)*$E555)</f>
        <v>22.699999999999953</v>
      </c>
      <c r="M555">
        <f>VLOOKUP($F555,'(참고)타워 스텟 가치'!$B$2:$L$6,M$2,0)+(VLOOKUP($F555,'(참고)타워 스텟 가치'!$B$2:$L$6,M$2,0)*$E555)</f>
        <v>13.619999999999973</v>
      </c>
      <c r="N555">
        <f>VLOOKUP($F555,'(참고)타워 스텟 가치'!$B$2:$L$6,N$2,0)+(VLOOKUP($F555,'(참고)타워 스텟 가치'!$B$2:$L$6,N$2,0)*$E555)</f>
        <v>0</v>
      </c>
      <c r="O555">
        <f>VLOOKUP($F555,'(참고)타워 스텟 가치'!$B$2:$L$6,O$2,0)+(VLOOKUP($F555,'(참고)타워 스텟 가치'!$B$2:$L$6,O$2,0)*$E555)</f>
        <v>0</v>
      </c>
      <c r="P555">
        <f>VLOOKUP($F555,'(참고)타워 스텟 가치'!$B$2:$L$6,P$2,0)+(VLOOKUP($F555,'(참고)타워 스텟 가치'!$B$2:$L$6,P$2,0)*$E555)</f>
        <v>31.77999999999993</v>
      </c>
      <c r="Q555">
        <f>SUM('스테이지별 몬스터 스텟'!H555*'(참고)타워 스텟 가치'!$Q$17,'스테이지별 몬스터 스텟'!I555*'(참고)타워 스텟 가치'!$R$17,'스테이지별 몬스터 스텟'!J555*'(참고)타워 스텟 가치'!$S$17,'스테이지별 몬스터 스텟'!K555*'(참고)타워 스텟 가치'!$T$17,'스테이지별 몬스터 스텟'!L555*'(참고)타워 스텟 가치'!$U$17,'스테이지별 몬스터 스텟'!M555*'(참고)타워 스텟 가치'!$V$17,'스테이지별 몬스터 스텟'!N555*'(참고)타워 스텟 가치'!$W$17,'스테이지별 몬스터 스텟'!O555*'(참고)타워 스텟 가치'!$X$17,'스테이지별 몬스터 스텟'!P555*'(참고)타워 스텟 가치'!$Y$17)</f>
        <v>344129.72999999934</v>
      </c>
      <c r="R555">
        <v>1</v>
      </c>
      <c r="S555">
        <f>VLOOKUP($F555,'(참고)타워 스텟 가치'!$B$7:$L$11,S$2,0)+(VLOOKUP($F555,'(참고)타워 스텟 가치'!$B$7:$L$11,S$2,0)*$E555)</f>
        <v>113.49999999999977</v>
      </c>
      <c r="T555">
        <f>VLOOKUP($F555,'(참고)타워 스텟 가치'!$B$7:$L$11,T$2,0)+(VLOOKUP($F555,'(참고)타워 스텟 가치'!$B$7:$L$11,T$2,0)*$E555)</f>
        <v>204.29999999999959</v>
      </c>
      <c r="U555">
        <f>VLOOKUP($F555,'(참고)타워 스텟 가치'!$B$7:$L$11,U$2,0)+(VLOOKUP($F555,'(참고)타워 스텟 가치'!$B$7:$L$11,U$2,0)*$E555)</f>
        <v>226999.99999999953</v>
      </c>
      <c r="V555">
        <f>VLOOKUP($F555,'(참고)타워 스텟 가치'!$B$7:$L$11,V$2,0)+(VLOOKUP($F555,'(참고)타워 스텟 가치'!$B$7:$L$11,V$2,0)*$E555)</f>
        <v>1361.9999999999973</v>
      </c>
      <c r="W555">
        <f>VLOOKUP($F555,'(참고)타워 스텟 가치'!$B$7:$L$11,W$2,0)+(VLOOKUP($F555,'(참고)타워 스텟 가치'!$B$7:$L$11,W$2,0)*$E555)</f>
        <v>22.699999999999953</v>
      </c>
      <c r="X555">
        <f>VLOOKUP($F555,'(참고)타워 스텟 가치'!$B$7:$L$11,X$2,0)+(VLOOKUP($F555,'(참고)타워 스텟 가치'!$B$7:$L$11,X$2,0)*$E555)</f>
        <v>13.619999999999973</v>
      </c>
      <c r="Y555">
        <f>VLOOKUP($F555,'(참고)타워 스텟 가치'!$B$7:$L$11,Y$2,0)+(VLOOKUP($F555,'(참고)타워 스텟 가치'!$B$7:$L$11,Y$2,0)*$E555)</f>
        <v>0</v>
      </c>
      <c r="Z555">
        <f>VLOOKUP($F555,'(참고)타워 스텟 가치'!$B$7:$L$11,Z$2,0)+(VLOOKUP($F555,'(참고)타워 스텟 가치'!$B$7:$L$11,Z$2,0)*$E555)</f>
        <v>0</v>
      </c>
      <c r="AA555">
        <f>VLOOKUP($F555,'(참고)타워 스텟 가치'!$B$7:$L$11,AA$2,0)+(VLOOKUP($F555,'(참고)타워 스텟 가치'!$B$7:$L$11,AA$2,0)*$E555)</f>
        <v>31.77999999999993</v>
      </c>
      <c r="AB555">
        <f>SUM('스테이지별 몬스터 스텟'!S555*'(참고)타워 스텟 가치'!$Q$17,'스테이지별 몬스터 스텟'!T555*'(참고)타워 스텟 가치'!$R$17,'스테이지별 몬스터 스텟'!U555*'(참고)타워 스텟 가치'!$S$17,'스테이지별 몬스터 스텟'!V555*'(참고)타워 스텟 가치'!$T$17,'스테이지별 몬스터 스텟'!W555*'(참고)타워 스텟 가치'!$U$17,'스테이지별 몬스터 스텟'!X555*'(참고)타워 스텟 가치'!$V$17,'스테이지별 몬스터 스텟'!Y555*'(참고)타워 스텟 가치'!$W$17,'스테이지별 몬스터 스텟'!Z555*'(참고)타워 스텟 가치'!$X$17,'스테이지별 몬스터 스텟'!AA555*'(참고)타워 스텟 가치'!$Y$17)</f>
        <v>343880.02999999933</v>
      </c>
      <c r="AC555">
        <v>2</v>
      </c>
      <c r="AD555">
        <f>VLOOKUP($F555,'(참고)타워 스텟 가치'!$B$12:$L$16,AD$2,0)+(VLOOKUP($F555,'(참고)타워 스텟 가치'!$B$12:$L$16,AD$2,0)*$E555)</f>
        <v>113.49999999999977</v>
      </c>
      <c r="AE555">
        <f>VLOOKUP($F555,'(참고)타워 스텟 가치'!$B$12:$L$16,AE$2,0)+(VLOOKUP($F555,'(참고)타워 스텟 가치'!$B$12:$L$16,AE$2,0)*$E555)</f>
        <v>136.1999999999997</v>
      </c>
      <c r="AF555">
        <f>VLOOKUP($F555,'(참고)타워 스텟 가치'!$B$12:$L$16,AF$2,0)+(VLOOKUP($F555,'(참고)타워 스텟 가치'!$B$12:$L$16,AF$2,0)*$E555)</f>
        <v>226999.99999999953</v>
      </c>
      <c r="AG555">
        <f>VLOOKUP($F555,'(참고)타워 스텟 가치'!$B$12:$L$16,AG$2,0)+(VLOOKUP($F555,'(참고)타워 스텟 가치'!$B$12:$L$16,AG$2,0)*$E555)</f>
        <v>680.99999999999864</v>
      </c>
      <c r="AH555">
        <f>VLOOKUP($F555,'(참고)타워 스텟 가치'!$B$12:$L$16,AH$2,0)+(VLOOKUP($F555,'(참고)타워 스텟 가치'!$B$12:$L$16,AH$2,0)*$E555)</f>
        <v>22.699999999999953</v>
      </c>
      <c r="AI555">
        <f>VLOOKUP($F555,'(참고)타워 스텟 가치'!$B$12:$L$16,AI$2,0)+(VLOOKUP($F555,'(참고)타워 스텟 가치'!$B$12:$L$16,AI$2,0)*$E555)</f>
        <v>13.619999999999973</v>
      </c>
      <c r="AJ555">
        <f>VLOOKUP($F555,'(참고)타워 스텟 가치'!$B$12:$L$16,AJ$2,0)+(VLOOKUP($F555,'(참고)타워 스텟 가치'!$B$12:$L$16,AJ$2,0)*$E555)</f>
        <v>0</v>
      </c>
      <c r="AK555">
        <f>VLOOKUP($F555,'(참고)타워 스텟 가치'!$B$12:$L$16,AK$2,0)+(VLOOKUP($F555,'(참고)타워 스텟 가치'!$B$12:$L$16,AK$2,0)*$E555)</f>
        <v>0</v>
      </c>
      <c r="AL555">
        <f>VLOOKUP($F555,'(참고)타워 스텟 가치'!$B$12:$L$16,AL$2,0)+(VLOOKUP($F555,'(참고)타워 스텟 가치'!$B$12:$L$16,AL$2,0)*$E555)</f>
        <v>63.55999999999986</v>
      </c>
      <c r="AM555">
        <f>SUM('스테이지별 몬스터 스텟'!AD555*'(참고)타워 스텟 가치'!$Q$17,'스테이지별 몬스터 스텟'!AE555*'(참고)타워 스텟 가치'!$R$17,'스테이지별 몬스터 스텟'!AF555*'(참고)타워 스텟 가치'!$S$17,'스테이지별 몬스터 스텟'!AG555*'(참고)타워 스텟 가치'!$T$17,'스테이지별 몬스터 스텟'!AH555*'(참고)타워 스텟 가치'!$U$17,'스테이지별 몬스터 스텟'!AI555*'(참고)타워 스텟 가치'!$V$17,'스테이지별 몬스터 스텟'!AJ555*'(참고)타워 스텟 가치'!$W$17,'스테이지별 몬스터 스텟'!AK555*'(참고)타워 스텟 가치'!$X$17,'스테이지별 몬스터 스텟'!AL555*'(참고)타워 스텟 가치'!$Y$17)</f>
        <v>342479.4399999993</v>
      </c>
      <c r="AN555">
        <v>3</v>
      </c>
    </row>
    <row r="556" spans="3:40" x14ac:dyDescent="0.3">
      <c r="C556">
        <v>2</v>
      </c>
      <c r="D556">
        <f t="shared" si="26"/>
        <v>111</v>
      </c>
      <c r="E556" s="52">
        <f>VLOOKUP(D556,'스테이지별 난이도 설정'!B:C,2,0)</f>
        <v>44.399999999999906</v>
      </c>
      <c r="F556" t="str">
        <f t="shared" si="27"/>
        <v>레어</v>
      </c>
      <c r="G556">
        <f t="shared" si="25"/>
        <v>6</v>
      </c>
      <c r="H556">
        <f>VLOOKUP($F556,'(참고)타워 스텟 가치'!$B$2:$L$6,H$2,0)+(VLOOKUP($F556,'(참고)타워 스텟 가치'!$B$2:$L$6,H$2,0)*$E556)</f>
        <v>510.74999999999892</v>
      </c>
      <c r="I556">
        <f>VLOOKUP($F556,'(참고)타워 스텟 가치'!$B$2:$L$6,I$2,0)+(VLOOKUP($F556,'(참고)타워 스텟 가치'!$B$2:$L$6,I$2,0)*$E556)</f>
        <v>102.14999999999979</v>
      </c>
      <c r="J556">
        <f>VLOOKUP($F556,'(참고)타워 스텟 가치'!$B$2:$L$6,J$2,0)+(VLOOKUP($F556,'(참고)타워 스텟 가치'!$B$2:$L$6,J$2,0)*$E556)</f>
        <v>226999.99999999953</v>
      </c>
      <c r="K556">
        <f>VLOOKUP($F556,'(참고)타워 스텟 가치'!$B$2:$L$6,K$2,0)+(VLOOKUP($F556,'(참고)타워 스텟 가치'!$B$2:$L$6,K$2,0)*$E556)</f>
        <v>2042.9999999999957</v>
      </c>
      <c r="L556">
        <f>VLOOKUP($F556,'(참고)타워 스텟 가치'!$B$2:$L$6,L$2,0)+(VLOOKUP($F556,'(참고)타워 스텟 가치'!$B$2:$L$6,L$2,0)*$E556)</f>
        <v>34.049999999999926</v>
      </c>
      <c r="M556">
        <f>VLOOKUP($F556,'(참고)타워 스텟 가치'!$B$2:$L$6,M$2,0)+(VLOOKUP($F556,'(참고)타워 스텟 가치'!$B$2:$L$6,M$2,0)*$E556)</f>
        <v>13.619999999999973</v>
      </c>
      <c r="N556">
        <f>VLOOKUP($F556,'(참고)타워 스텟 가치'!$B$2:$L$6,N$2,0)+(VLOOKUP($F556,'(참고)타워 스텟 가치'!$B$2:$L$6,N$2,0)*$E556)</f>
        <v>0</v>
      </c>
      <c r="O556">
        <f>VLOOKUP($F556,'(참고)타워 스텟 가치'!$B$2:$L$6,O$2,0)+(VLOOKUP($F556,'(참고)타워 스텟 가치'!$B$2:$L$6,O$2,0)*$E556)</f>
        <v>0</v>
      </c>
      <c r="P556">
        <f>VLOOKUP($F556,'(참고)타워 스텟 가치'!$B$2:$L$6,P$2,0)+(VLOOKUP($F556,'(참고)타워 스텟 가치'!$B$2:$L$6,P$2,0)*$E556)</f>
        <v>31.77999999999993</v>
      </c>
      <c r="Q556">
        <f>SUM('스테이지별 몬스터 스텟'!H556*'(참고)타워 스텟 가치'!$Q$17,'스테이지별 몬스터 스텟'!I556*'(참고)타워 스텟 가치'!$R$17,'스테이지별 몬스터 스텟'!J556*'(참고)타워 스텟 가치'!$S$17,'스테이지별 몬스터 스텟'!K556*'(참고)타워 스텟 가치'!$T$17,'스테이지별 몬스터 스텟'!L556*'(참고)타워 스텟 가치'!$U$17,'스테이지별 몬스터 스텟'!M556*'(참고)타워 스텟 가치'!$V$17,'스테이지별 몬스터 스텟'!N556*'(참고)타워 스텟 가치'!$W$17,'스테이지별 몬스터 스텟'!O556*'(참고)타워 스텟 가치'!$X$17,'스테이지별 몬스터 스텟'!P556*'(참고)타워 스텟 가치'!$Y$17)</f>
        <v>345906.00499999925</v>
      </c>
      <c r="R556">
        <v>1</v>
      </c>
      <c r="S556">
        <f>VLOOKUP($F556,'(참고)타워 스텟 가치'!$B$7:$L$11,S$2,0)+(VLOOKUP($F556,'(참고)타워 스텟 가치'!$B$7:$L$11,S$2,0)*$E556)</f>
        <v>170.24999999999966</v>
      </c>
      <c r="T556">
        <f>VLOOKUP($F556,'(참고)타워 스텟 가치'!$B$7:$L$11,T$2,0)+(VLOOKUP($F556,'(참고)타워 스텟 가치'!$B$7:$L$11,T$2,0)*$E556)</f>
        <v>306.44999999999936</v>
      </c>
      <c r="U556">
        <f>VLOOKUP($F556,'(참고)타워 스텟 가치'!$B$7:$L$11,U$2,0)+(VLOOKUP($F556,'(참고)타워 스텟 가치'!$B$7:$L$11,U$2,0)*$E556)</f>
        <v>226999.99999999953</v>
      </c>
      <c r="V556">
        <f>VLOOKUP($F556,'(참고)타워 스텟 가치'!$B$7:$L$11,V$2,0)+(VLOOKUP($F556,'(참고)타워 스텟 가치'!$B$7:$L$11,V$2,0)*$E556)</f>
        <v>2042.9999999999957</v>
      </c>
      <c r="W556">
        <f>VLOOKUP($F556,'(참고)타워 스텟 가치'!$B$7:$L$11,W$2,0)+(VLOOKUP($F556,'(참고)타워 스텟 가치'!$B$7:$L$11,W$2,0)*$E556)</f>
        <v>34.049999999999926</v>
      </c>
      <c r="X556">
        <f>VLOOKUP($F556,'(참고)타워 스텟 가치'!$B$7:$L$11,X$2,0)+(VLOOKUP($F556,'(참고)타워 스텟 가치'!$B$7:$L$11,X$2,0)*$E556)</f>
        <v>13.619999999999973</v>
      </c>
      <c r="Y556">
        <f>VLOOKUP($F556,'(참고)타워 스텟 가치'!$B$7:$L$11,Y$2,0)+(VLOOKUP($F556,'(참고)타워 스텟 가치'!$B$7:$L$11,Y$2,0)*$E556)</f>
        <v>0</v>
      </c>
      <c r="Z556">
        <f>VLOOKUP($F556,'(참고)타워 스텟 가치'!$B$7:$L$11,Z$2,0)+(VLOOKUP($F556,'(참고)타워 스텟 가치'!$B$7:$L$11,Z$2,0)*$E556)</f>
        <v>0</v>
      </c>
      <c r="AA556">
        <f>VLOOKUP($F556,'(참고)타워 스텟 가치'!$B$7:$L$11,AA$2,0)+(VLOOKUP($F556,'(참고)타워 스텟 가치'!$B$7:$L$11,AA$2,0)*$E556)</f>
        <v>31.77999999999993</v>
      </c>
      <c r="AB556">
        <f>SUM('스테이지별 몬스터 스텟'!S556*'(참고)타워 스텟 가치'!$Q$17,'스테이지별 몬스터 스텟'!T556*'(참고)타워 스텟 가치'!$R$17,'스테이지별 몬스터 스텟'!U556*'(참고)타워 스텟 가치'!$S$17,'스테이지별 몬스터 스텟'!V556*'(참고)타워 스텟 가치'!$T$17,'스테이지별 몬스터 스텟'!W556*'(참고)타워 스텟 가치'!$U$17,'스테이지별 몬스터 스텟'!X556*'(참고)타워 스텟 가치'!$V$17,'스테이지별 몬스터 스텟'!Y556*'(참고)타워 스텟 가치'!$W$17,'스테이지별 몬스터 스텟'!Z556*'(참고)타워 스텟 가치'!$X$17,'스테이지별 몬스터 스텟'!AA556*'(참고)타워 스텟 가치'!$Y$17)</f>
        <v>345531.45499999926</v>
      </c>
      <c r="AC556">
        <v>2</v>
      </c>
      <c r="AD556">
        <f>VLOOKUP($F556,'(참고)타워 스텟 가치'!$B$12:$L$16,AD$2,0)+(VLOOKUP($F556,'(참고)타워 스텟 가치'!$B$12:$L$16,AD$2,0)*$E556)</f>
        <v>170.24999999999966</v>
      </c>
      <c r="AE556">
        <f>VLOOKUP($F556,'(참고)타워 스텟 가치'!$B$12:$L$16,AE$2,0)+(VLOOKUP($F556,'(참고)타워 스텟 가치'!$B$12:$L$16,AE$2,0)*$E556)</f>
        <v>204.29999999999959</v>
      </c>
      <c r="AF556">
        <f>VLOOKUP($F556,'(참고)타워 스텟 가치'!$B$12:$L$16,AF$2,0)+(VLOOKUP($F556,'(참고)타워 스텟 가치'!$B$12:$L$16,AF$2,0)*$E556)</f>
        <v>226999.99999999953</v>
      </c>
      <c r="AG556">
        <f>VLOOKUP($F556,'(참고)타워 스텟 가치'!$B$12:$L$16,AG$2,0)+(VLOOKUP($F556,'(참고)타워 스텟 가치'!$B$12:$L$16,AG$2,0)*$E556)</f>
        <v>1021.4999999999978</v>
      </c>
      <c r="AH556">
        <f>VLOOKUP($F556,'(참고)타워 스텟 가치'!$B$12:$L$16,AH$2,0)+(VLOOKUP($F556,'(참고)타워 스텟 가치'!$B$12:$L$16,AH$2,0)*$E556)</f>
        <v>34.049999999999926</v>
      </c>
      <c r="AI556">
        <f>VLOOKUP($F556,'(참고)타워 스텟 가치'!$B$12:$L$16,AI$2,0)+(VLOOKUP($F556,'(참고)타워 스텟 가치'!$B$12:$L$16,AI$2,0)*$E556)</f>
        <v>13.619999999999973</v>
      </c>
      <c r="AJ556">
        <f>VLOOKUP($F556,'(참고)타워 스텟 가치'!$B$12:$L$16,AJ$2,0)+(VLOOKUP($F556,'(참고)타워 스텟 가치'!$B$12:$L$16,AJ$2,0)*$E556)</f>
        <v>0</v>
      </c>
      <c r="AK556">
        <f>VLOOKUP($F556,'(참고)타워 스텟 가치'!$B$12:$L$16,AK$2,0)+(VLOOKUP($F556,'(참고)타워 스텟 가치'!$B$12:$L$16,AK$2,0)*$E556)</f>
        <v>0</v>
      </c>
      <c r="AL556">
        <f>VLOOKUP($F556,'(참고)타워 스텟 가치'!$B$12:$L$16,AL$2,0)+(VLOOKUP($F556,'(참고)타워 스텟 가치'!$B$12:$L$16,AL$2,0)*$E556)</f>
        <v>63.55999999999986</v>
      </c>
      <c r="AM556">
        <f>SUM('스테이지별 몬스터 스텟'!AD556*'(참고)타워 스텟 가치'!$Q$17,'스테이지별 몬스터 스텟'!AE556*'(참고)타워 스텟 가치'!$R$17,'스테이지별 몬스터 스텟'!AF556*'(참고)타워 스텟 가치'!$S$17,'스테이지별 몬스터 스텟'!AG556*'(참고)타워 스텟 가치'!$T$17,'스테이지별 몬스터 스텟'!AH556*'(참고)타워 스텟 가치'!$U$17,'스테이지별 몬스터 스텟'!AI556*'(참고)타워 스텟 가치'!$V$17,'스테이지별 몬스터 스텟'!AJ556*'(참고)타워 스텟 가치'!$W$17,'스테이지별 몬스터 스텟'!AK556*'(참고)타워 스텟 가치'!$X$17,'스테이지별 몬스터 스텟'!AL556*'(참고)타워 스텟 가치'!$Y$17)</f>
        <v>343398.78999999928</v>
      </c>
      <c r="AN556">
        <v>3</v>
      </c>
    </row>
    <row r="557" spans="3:40" x14ac:dyDescent="0.3">
      <c r="C557">
        <v>3</v>
      </c>
      <c r="D557">
        <f t="shared" si="26"/>
        <v>111</v>
      </c>
      <c r="E557" s="52">
        <f>VLOOKUP(D557,'스테이지별 난이도 설정'!B:C,2,0)</f>
        <v>44.399999999999906</v>
      </c>
      <c r="F557" t="str">
        <f t="shared" si="27"/>
        <v>에픽</v>
      </c>
      <c r="G557">
        <f t="shared" si="25"/>
        <v>6</v>
      </c>
      <c r="H557">
        <f>VLOOKUP($F557,'(참고)타워 스텟 가치'!$B$2:$L$6,H$2,0)+(VLOOKUP($F557,'(참고)타워 스텟 가치'!$B$2:$L$6,H$2,0)*$E557)</f>
        <v>766.12499999999841</v>
      </c>
      <c r="I557">
        <f>VLOOKUP($F557,'(참고)타워 스텟 가치'!$B$2:$L$6,I$2,0)+(VLOOKUP($F557,'(참고)타워 스텟 가치'!$B$2:$L$6,I$2,0)*$E557)</f>
        <v>153.22499999999968</v>
      </c>
      <c r="J557">
        <f>VLOOKUP($F557,'(참고)타워 스텟 가치'!$B$2:$L$6,J$2,0)+(VLOOKUP($F557,'(참고)타워 스텟 가치'!$B$2:$L$6,J$2,0)*$E557)</f>
        <v>226999.99999999953</v>
      </c>
      <c r="K557">
        <f>VLOOKUP($F557,'(참고)타워 스텟 가치'!$B$2:$L$6,K$2,0)+(VLOOKUP($F557,'(참고)타워 스텟 가치'!$B$2:$L$6,K$2,0)*$E557)</f>
        <v>3064.4999999999936</v>
      </c>
      <c r="L557">
        <f>VLOOKUP($F557,'(참고)타워 스텟 가치'!$B$2:$L$6,L$2,0)+(VLOOKUP($F557,'(참고)타워 스텟 가치'!$B$2:$L$6,L$2,0)*$E557)</f>
        <v>51.074999999999896</v>
      </c>
      <c r="M557">
        <f>VLOOKUP($F557,'(참고)타워 스텟 가치'!$B$2:$L$6,M$2,0)+(VLOOKUP($F557,'(참고)타워 스텟 가치'!$B$2:$L$6,M$2,0)*$E557)</f>
        <v>13.619999999999973</v>
      </c>
      <c r="N557">
        <f>VLOOKUP($F557,'(참고)타워 스텟 가치'!$B$2:$L$6,N$2,0)+(VLOOKUP($F557,'(참고)타워 스텟 가치'!$B$2:$L$6,N$2,0)*$E557)</f>
        <v>0</v>
      </c>
      <c r="O557">
        <f>VLOOKUP($F557,'(참고)타워 스텟 가치'!$B$2:$L$6,O$2,0)+(VLOOKUP($F557,'(참고)타워 스텟 가치'!$B$2:$L$6,O$2,0)*$E557)</f>
        <v>0</v>
      </c>
      <c r="P557">
        <f>VLOOKUP($F557,'(참고)타워 스텟 가치'!$B$2:$L$6,P$2,0)+(VLOOKUP($F557,'(참고)타워 스텟 가치'!$B$2:$L$6,P$2,0)*$E557)</f>
        <v>31.77999999999993</v>
      </c>
      <c r="Q557">
        <f>SUM('스테이지별 몬스터 스텟'!H557*'(참고)타워 스텟 가치'!$Q$17,'스테이지별 몬스터 스텟'!I557*'(참고)타워 스텟 가치'!$R$17,'스테이지별 몬스터 스텟'!J557*'(참고)타워 스텟 가치'!$S$17,'스테이지별 몬스터 스텟'!K557*'(참고)타워 스텟 가치'!$T$17,'스테이지별 몬스터 스텟'!L557*'(참고)타워 스텟 가치'!$U$17,'스테이지별 몬스터 스텟'!M557*'(참고)타워 스텟 가치'!$V$17,'스테이지별 몬스터 스텟'!N557*'(참고)타워 스텟 가치'!$W$17,'스테이지별 몬스터 스텟'!O557*'(참고)타워 스텟 가치'!$X$17,'스테이지별 몬스터 스텟'!P557*'(참고)타워 스텟 가치'!$Y$17)</f>
        <v>348570.41749999934</v>
      </c>
      <c r="R557">
        <v>1</v>
      </c>
      <c r="S557">
        <f>VLOOKUP($F557,'(참고)타워 스텟 가치'!$B$7:$L$11,S$2,0)+(VLOOKUP($F557,'(참고)타워 스텟 가치'!$B$7:$L$11,S$2,0)*$E557)</f>
        <v>255.37499999999946</v>
      </c>
      <c r="T557">
        <f>VLOOKUP($F557,'(참고)타워 스텟 가치'!$B$7:$L$11,T$2,0)+(VLOOKUP($F557,'(참고)타워 스텟 가치'!$B$7:$L$11,T$2,0)*$E557)</f>
        <v>459.67499999999905</v>
      </c>
      <c r="U557">
        <f>VLOOKUP($F557,'(참고)타워 스텟 가치'!$B$7:$L$11,U$2,0)+(VLOOKUP($F557,'(참고)타워 스텟 가치'!$B$7:$L$11,U$2,0)*$E557)</f>
        <v>226999.99999999953</v>
      </c>
      <c r="V557">
        <f>VLOOKUP($F557,'(참고)타워 스텟 가치'!$B$7:$L$11,V$2,0)+(VLOOKUP($F557,'(참고)타워 스텟 가치'!$B$7:$L$11,V$2,0)*$E557)</f>
        <v>3064.4999999999936</v>
      </c>
      <c r="W557">
        <f>VLOOKUP($F557,'(참고)타워 스텟 가치'!$B$7:$L$11,W$2,0)+(VLOOKUP($F557,'(참고)타워 스텟 가치'!$B$7:$L$11,W$2,0)*$E557)</f>
        <v>51.074999999999896</v>
      </c>
      <c r="X557">
        <f>VLOOKUP($F557,'(참고)타워 스텟 가치'!$B$7:$L$11,X$2,0)+(VLOOKUP($F557,'(참고)타워 스텟 가치'!$B$7:$L$11,X$2,0)*$E557)</f>
        <v>13.619999999999973</v>
      </c>
      <c r="Y557">
        <f>VLOOKUP($F557,'(참고)타워 스텟 가치'!$B$7:$L$11,Y$2,0)+(VLOOKUP($F557,'(참고)타워 스텟 가치'!$B$7:$L$11,Y$2,0)*$E557)</f>
        <v>0</v>
      </c>
      <c r="Z557">
        <f>VLOOKUP($F557,'(참고)타워 스텟 가치'!$B$7:$L$11,Z$2,0)+(VLOOKUP($F557,'(참고)타워 스텟 가치'!$B$7:$L$11,Z$2,0)*$E557)</f>
        <v>0</v>
      </c>
      <c r="AA557">
        <f>VLOOKUP($F557,'(참고)타워 스텟 가치'!$B$7:$L$11,AA$2,0)+(VLOOKUP($F557,'(참고)타워 스텟 가치'!$B$7:$L$11,AA$2,0)*$E557)</f>
        <v>31.77999999999993</v>
      </c>
      <c r="AB557">
        <f>SUM('스테이지별 몬스터 스텟'!S557*'(참고)타워 스텟 가치'!$Q$17,'스테이지별 몬스터 스텟'!T557*'(참고)타워 스텟 가치'!$R$17,'스테이지별 몬스터 스텟'!U557*'(참고)타워 스텟 가치'!$S$17,'스테이지별 몬스터 스텟'!V557*'(참고)타워 스텟 가치'!$T$17,'스테이지별 몬스터 스텟'!W557*'(참고)타워 스텟 가치'!$U$17,'스테이지별 몬스터 스텟'!X557*'(참고)타워 스텟 가치'!$V$17,'스테이지별 몬스터 스텟'!Y557*'(참고)타워 스텟 가치'!$W$17,'스테이지별 몬스터 스텟'!Z557*'(참고)타워 스텟 가치'!$X$17,'스테이지별 몬스터 스텟'!AA557*'(참고)타워 스텟 가치'!$Y$17)</f>
        <v>348008.59249999933</v>
      </c>
      <c r="AC557">
        <v>2</v>
      </c>
      <c r="AD557">
        <f>VLOOKUP($F557,'(참고)타워 스텟 가치'!$B$12:$L$16,AD$2,0)+(VLOOKUP($F557,'(참고)타워 스텟 가치'!$B$12:$L$16,AD$2,0)*$E557)</f>
        <v>255.37499999999946</v>
      </c>
      <c r="AE557">
        <f>VLOOKUP($F557,'(참고)타워 스텟 가치'!$B$12:$L$16,AE$2,0)+(VLOOKUP($F557,'(참고)타워 스텟 가치'!$B$12:$L$16,AE$2,0)*$E557)</f>
        <v>306.44999999999936</v>
      </c>
      <c r="AF557">
        <f>VLOOKUP($F557,'(참고)타워 스텟 가치'!$B$12:$L$16,AF$2,0)+(VLOOKUP($F557,'(참고)타워 스텟 가치'!$B$12:$L$16,AF$2,0)*$E557)</f>
        <v>226999.99999999953</v>
      </c>
      <c r="AG557">
        <f>VLOOKUP($F557,'(참고)타워 스텟 가치'!$B$12:$L$16,AG$2,0)+(VLOOKUP($F557,'(참고)타워 스텟 가치'!$B$12:$L$16,AG$2,0)*$E557)</f>
        <v>1532.2499999999968</v>
      </c>
      <c r="AH557">
        <f>VLOOKUP($F557,'(참고)타워 스텟 가치'!$B$12:$L$16,AH$2,0)+(VLOOKUP($F557,'(참고)타워 스텟 가치'!$B$12:$L$16,AH$2,0)*$E557)</f>
        <v>51.074999999999896</v>
      </c>
      <c r="AI557">
        <f>VLOOKUP($F557,'(참고)타워 스텟 가치'!$B$12:$L$16,AI$2,0)+(VLOOKUP($F557,'(참고)타워 스텟 가치'!$B$12:$L$16,AI$2,0)*$E557)</f>
        <v>13.619999999999973</v>
      </c>
      <c r="AJ557">
        <f>VLOOKUP($F557,'(참고)타워 스텟 가치'!$B$12:$L$16,AJ$2,0)+(VLOOKUP($F557,'(참고)타워 스텟 가치'!$B$12:$L$16,AJ$2,0)*$E557)</f>
        <v>0</v>
      </c>
      <c r="AK557">
        <f>VLOOKUP($F557,'(참고)타워 스텟 가치'!$B$12:$L$16,AK$2,0)+(VLOOKUP($F557,'(참고)타워 스텟 가치'!$B$12:$L$16,AK$2,0)*$E557)</f>
        <v>0</v>
      </c>
      <c r="AL557">
        <f>VLOOKUP($F557,'(참고)타워 스텟 가치'!$B$12:$L$16,AL$2,0)+(VLOOKUP($F557,'(참고)타워 스텟 가치'!$B$12:$L$16,AL$2,0)*$E557)</f>
        <v>63.55999999999986</v>
      </c>
      <c r="AM557">
        <f>SUM('스테이지별 몬스터 스텟'!AD557*'(참고)타워 스텟 가치'!$Q$17,'스테이지별 몬스터 스텟'!AE557*'(참고)타워 스텟 가치'!$R$17,'스테이지별 몬스터 스텟'!AF557*'(참고)타워 스텟 가치'!$S$17,'스테이지별 몬스터 스텟'!AG557*'(참고)타워 스텟 가치'!$T$17,'스테이지별 몬스터 스텟'!AH557*'(참고)타워 스텟 가치'!$U$17,'스테이지별 몬스터 스텟'!AI557*'(참고)타워 스텟 가치'!$V$17,'스테이지별 몬스터 스텟'!AJ557*'(참고)타워 스텟 가치'!$W$17,'스테이지별 몬스터 스텟'!AK557*'(참고)타워 스텟 가치'!$X$17,'스테이지별 몬스터 스텟'!AL557*'(참고)타워 스텟 가치'!$Y$17)</f>
        <v>344777.8149999993</v>
      </c>
      <c r="AN557">
        <v>3</v>
      </c>
    </row>
    <row r="558" spans="3:40" x14ac:dyDescent="0.3">
      <c r="C558">
        <v>4</v>
      </c>
      <c r="D558">
        <f t="shared" si="26"/>
        <v>111</v>
      </c>
      <c r="E558" s="52">
        <f>VLOOKUP(D558,'스테이지별 난이도 설정'!B:C,2,0)</f>
        <v>44.399999999999906</v>
      </c>
      <c r="F558" t="str">
        <f t="shared" si="27"/>
        <v>유니크</v>
      </c>
      <c r="G558">
        <f t="shared" si="25"/>
        <v>6</v>
      </c>
      <c r="H558">
        <f>VLOOKUP($F558,'(참고)타워 스텟 가치'!$B$2:$L$6,H$2,0)+(VLOOKUP($F558,'(참고)타워 스텟 가치'!$B$2:$L$6,H$2,0)*$E558)</f>
        <v>1149.1874999999977</v>
      </c>
      <c r="I558">
        <f>VLOOKUP($F558,'(참고)타워 스텟 가치'!$B$2:$L$6,I$2,0)+(VLOOKUP($F558,'(참고)타워 스텟 가치'!$B$2:$L$6,I$2,0)*$E558)</f>
        <v>229.83749999999952</v>
      </c>
      <c r="J558">
        <f>VLOOKUP($F558,'(참고)타워 스텟 가치'!$B$2:$L$6,J$2,0)+(VLOOKUP($F558,'(참고)타워 스텟 가치'!$B$2:$L$6,J$2,0)*$E558)</f>
        <v>226999.99999999953</v>
      </c>
      <c r="K558">
        <f>VLOOKUP($F558,'(참고)타워 스텟 가치'!$B$2:$L$6,K$2,0)+(VLOOKUP($F558,'(참고)타워 스텟 가치'!$B$2:$L$6,K$2,0)*$E558)</f>
        <v>4596.7499999999909</v>
      </c>
      <c r="L558">
        <f>VLOOKUP($F558,'(참고)타워 스텟 가치'!$B$2:$L$6,L$2,0)+(VLOOKUP($F558,'(참고)타워 스텟 가치'!$B$2:$L$6,L$2,0)*$E558)</f>
        <v>76.612499999999841</v>
      </c>
      <c r="M558">
        <f>VLOOKUP($F558,'(참고)타워 스텟 가치'!$B$2:$L$6,M$2,0)+(VLOOKUP($F558,'(참고)타워 스텟 가치'!$B$2:$L$6,M$2,0)*$E558)</f>
        <v>13.619999999999973</v>
      </c>
      <c r="N558">
        <f>VLOOKUP($F558,'(참고)타워 스텟 가치'!$B$2:$L$6,N$2,0)+(VLOOKUP($F558,'(참고)타워 스텟 가치'!$B$2:$L$6,N$2,0)*$E558)</f>
        <v>0</v>
      </c>
      <c r="O558">
        <f>VLOOKUP($F558,'(참고)타워 스텟 가치'!$B$2:$L$6,O$2,0)+(VLOOKUP($F558,'(참고)타워 스텟 가치'!$B$2:$L$6,O$2,0)*$E558)</f>
        <v>0</v>
      </c>
      <c r="P558">
        <f>VLOOKUP($F558,'(참고)타워 스텟 가치'!$B$2:$L$6,P$2,0)+(VLOOKUP($F558,'(참고)타워 스텟 가치'!$B$2:$L$6,P$2,0)*$E558)</f>
        <v>45.399999999999906</v>
      </c>
      <c r="Q558">
        <f>SUM('스테이지별 몬스터 스텟'!H558*'(참고)타워 스텟 가치'!$Q$17,'스테이지별 몬스터 스텟'!I558*'(참고)타워 스텟 가치'!$R$17,'스테이지별 몬스터 스텟'!J558*'(참고)타워 스텟 가치'!$S$17,'스테이지별 몬스터 스텟'!K558*'(참고)타워 스텟 가치'!$T$17,'스테이지별 몬스터 스텟'!L558*'(참고)타워 스텟 가치'!$U$17,'스테이지별 몬스터 스텟'!M558*'(참고)타워 스텟 가치'!$V$17,'스테이지별 몬스터 스텟'!N558*'(참고)타워 스텟 가치'!$W$17,'스테이지별 몬스터 스텟'!O558*'(참고)타워 스텟 가치'!$X$17,'스테이지별 몬스터 스텟'!P558*'(참고)타워 스텟 가치'!$Y$17)</f>
        <v>352594.27624999924</v>
      </c>
      <c r="R558">
        <v>1</v>
      </c>
      <c r="S558">
        <f>VLOOKUP($F558,'(참고)타워 스텟 가치'!$B$7:$L$11,S$2,0)+(VLOOKUP($F558,'(참고)타워 스텟 가치'!$B$7:$L$11,S$2,0)*$E558)</f>
        <v>383.0624999999992</v>
      </c>
      <c r="T558">
        <f>VLOOKUP($F558,'(참고)타워 스텟 가치'!$B$7:$L$11,T$2,0)+(VLOOKUP($F558,'(참고)타워 스텟 가치'!$B$7:$L$11,T$2,0)*$E558)</f>
        <v>689.51249999999857</v>
      </c>
      <c r="U558">
        <f>VLOOKUP($F558,'(참고)타워 스텟 가치'!$B$7:$L$11,U$2,0)+(VLOOKUP($F558,'(참고)타워 스텟 가치'!$B$7:$L$11,U$2,0)*$E558)</f>
        <v>226999.99999999953</v>
      </c>
      <c r="V558">
        <f>VLOOKUP($F558,'(참고)타워 스텟 가치'!$B$7:$L$11,V$2,0)+(VLOOKUP($F558,'(참고)타워 스텟 가치'!$B$7:$L$11,V$2,0)*$E558)</f>
        <v>4596.7499999999909</v>
      </c>
      <c r="W558">
        <f>VLOOKUP($F558,'(참고)타워 스텟 가치'!$B$7:$L$11,W$2,0)+(VLOOKUP($F558,'(참고)타워 스텟 가치'!$B$7:$L$11,W$2,0)*$E558)</f>
        <v>76.612499999999841</v>
      </c>
      <c r="X558">
        <f>VLOOKUP($F558,'(참고)타워 스텟 가치'!$B$7:$L$11,X$2,0)+(VLOOKUP($F558,'(참고)타워 스텟 가치'!$B$7:$L$11,X$2,0)*$E558)</f>
        <v>13.619999999999973</v>
      </c>
      <c r="Y558">
        <f>VLOOKUP($F558,'(참고)타워 스텟 가치'!$B$7:$L$11,Y$2,0)+(VLOOKUP($F558,'(참고)타워 스텟 가치'!$B$7:$L$11,Y$2,0)*$E558)</f>
        <v>0</v>
      </c>
      <c r="Z558">
        <f>VLOOKUP($F558,'(참고)타워 스텟 가치'!$B$7:$L$11,Z$2,0)+(VLOOKUP($F558,'(참고)타워 스텟 가치'!$B$7:$L$11,Z$2,0)*$E558)</f>
        <v>0</v>
      </c>
      <c r="AA558">
        <f>VLOOKUP($F558,'(참고)타워 스텟 가치'!$B$7:$L$11,AA$2,0)+(VLOOKUP($F558,'(참고)타워 스텟 가치'!$B$7:$L$11,AA$2,0)*$E558)</f>
        <v>45.399999999999906</v>
      </c>
      <c r="AB558">
        <f>SUM('스테이지별 몬스터 스텟'!S558*'(참고)타워 스텟 가치'!$Q$17,'스테이지별 몬스터 스텟'!T558*'(참고)타워 스텟 가치'!$R$17,'스테이지별 몬스터 스텟'!U558*'(참고)타워 스텟 가치'!$S$17,'스테이지별 몬스터 스텟'!V558*'(참고)타워 스텟 가치'!$T$17,'스테이지별 몬스터 스텟'!W558*'(참고)타워 스텟 가치'!$U$17,'스테이지별 몬스터 스텟'!X558*'(참고)타워 스텟 가치'!$V$17,'스테이지별 몬스터 스텟'!Y558*'(참고)타워 스텟 가치'!$W$17,'스테이지별 몬스터 스텟'!Z558*'(참고)타워 스텟 가치'!$X$17,'스테이지별 몬스터 스텟'!AA558*'(참고)타워 스텟 가치'!$Y$17)</f>
        <v>351751.53874999925</v>
      </c>
      <c r="AC558">
        <v>2</v>
      </c>
      <c r="AD558">
        <f>VLOOKUP($F558,'(참고)타워 스텟 가치'!$B$12:$L$16,AD$2,0)+(VLOOKUP($F558,'(참고)타워 스텟 가치'!$B$12:$L$16,AD$2,0)*$E558)</f>
        <v>383.0624999999992</v>
      </c>
      <c r="AE558">
        <f>VLOOKUP($F558,'(참고)타워 스텟 가치'!$B$12:$L$16,AE$2,0)+(VLOOKUP($F558,'(참고)타워 스텟 가치'!$B$12:$L$16,AE$2,0)*$E558)</f>
        <v>459.67499999999905</v>
      </c>
      <c r="AF558">
        <f>VLOOKUP($F558,'(참고)타워 스텟 가치'!$B$12:$L$16,AF$2,0)+(VLOOKUP($F558,'(참고)타워 스텟 가치'!$B$12:$L$16,AF$2,0)*$E558)</f>
        <v>226999.99999999953</v>
      </c>
      <c r="AG558">
        <f>VLOOKUP($F558,'(참고)타워 스텟 가치'!$B$12:$L$16,AG$2,0)+(VLOOKUP($F558,'(참고)타워 스텟 가치'!$B$12:$L$16,AG$2,0)*$E558)</f>
        <v>2298.3749999999955</v>
      </c>
      <c r="AH558">
        <f>VLOOKUP($F558,'(참고)타워 스텟 가치'!$B$12:$L$16,AH$2,0)+(VLOOKUP($F558,'(참고)타워 스텟 가치'!$B$12:$L$16,AH$2,0)*$E558)</f>
        <v>76.612499999999841</v>
      </c>
      <c r="AI558">
        <f>VLOOKUP($F558,'(참고)타워 스텟 가치'!$B$12:$L$16,AI$2,0)+(VLOOKUP($F558,'(참고)타워 스텟 가치'!$B$12:$L$16,AI$2,0)*$E558)</f>
        <v>13.619999999999973</v>
      </c>
      <c r="AJ558">
        <f>VLOOKUP($F558,'(참고)타워 스텟 가치'!$B$12:$L$16,AJ$2,0)+(VLOOKUP($F558,'(참고)타워 스텟 가치'!$B$12:$L$16,AJ$2,0)*$E558)</f>
        <v>0</v>
      </c>
      <c r="AK558">
        <f>VLOOKUP($F558,'(참고)타워 스텟 가치'!$B$12:$L$16,AK$2,0)+(VLOOKUP($F558,'(참고)타워 스텟 가치'!$B$12:$L$16,AK$2,0)*$E558)</f>
        <v>0</v>
      </c>
      <c r="AL558">
        <f>VLOOKUP($F558,'(참고)타워 스텟 가치'!$B$12:$L$16,AL$2,0)+(VLOOKUP($F558,'(참고)타워 스텟 가치'!$B$12:$L$16,AL$2,0)*$E558)</f>
        <v>90.799999999999812</v>
      </c>
      <c r="AM558">
        <f>SUM('스테이지별 몬스터 스텟'!AD558*'(참고)타워 스텟 가치'!$Q$17,'스테이지별 몬스터 스텟'!AE558*'(참고)타워 스텟 가치'!$R$17,'스테이지별 몬스터 스텟'!AF558*'(참고)타워 스텟 가치'!$S$17,'스테이지별 몬스터 스텟'!AG558*'(참고)타워 스텟 가치'!$T$17,'스테이지별 몬스터 스텟'!AH558*'(참고)타워 스텟 가치'!$U$17,'스테이지별 몬스터 스텟'!AI558*'(참고)타워 스텟 가치'!$V$17,'스테이지별 몬스터 스텟'!AJ558*'(참고)타워 스텟 가치'!$W$17,'스테이지별 몬스터 스텟'!AK558*'(참고)타워 스텟 가치'!$X$17,'스테이지별 몬스터 스텟'!AL558*'(참고)타워 스텟 가치'!$Y$17)</f>
        <v>346900.83249999926</v>
      </c>
      <c r="AN558">
        <v>3</v>
      </c>
    </row>
    <row r="559" spans="3:40" x14ac:dyDescent="0.3">
      <c r="C559">
        <v>5</v>
      </c>
      <c r="D559">
        <f t="shared" si="26"/>
        <v>111</v>
      </c>
      <c r="E559" s="52">
        <f>VLOOKUP(D559,'스테이지별 난이도 설정'!B:C,2,0)</f>
        <v>44.399999999999906</v>
      </c>
      <c r="F559" t="str">
        <f t="shared" si="27"/>
        <v>스페셜</v>
      </c>
      <c r="G559">
        <f t="shared" si="25"/>
        <v>6</v>
      </c>
      <c r="H559">
        <f>VLOOKUP($F559,'(참고)타워 스텟 가치'!$B$2:$L$6,H$2,0)+(VLOOKUP($F559,'(참고)타워 스텟 가치'!$B$2:$L$6,H$2,0)*$E559)</f>
        <v>1723.7812499999964</v>
      </c>
      <c r="I559">
        <f>VLOOKUP($F559,'(참고)타워 스텟 가치'!$B$2:$L$6,I$2,0)+(VLOOKUP($F559,'(참고)타워 스텟 가치'!$B$2:$L$6,I$2,0)*$E559)</f>
        <v>344.75624999999928</v>
      </c>
      <c r="J559">
        <f>VLOOKUP($F559,'(참고)타워 스텟 가치'!$B$2:$L$6,J$2,0)+(VLOOKUP($F559,'(참고)타워 스텟 가치'!$B$2:$L$6,J$2,0)*$E559)</f>
        <v>226999.99999999953</v>
      </c>
      <c r="K559">
        <f>VLOOKUP($F559,'(참고)타워 스텟 가치'!$B$2:$L$6,K$2,0)+(VLOOKUP($F559,'(참고)타워 스텟 가치'!$B$2:$L$6,K$2,0)*$E559)</f>
        <v>6895.1249999999854</v>
      </c>
      <c r="L559">
        <f>VLOOKUP($F559,'(참고)타워 스텟 가치'!$B$2:$L$6,L$2,0)+(VLOOKUP($F559,'(참고)타워 스텟 가치'!$B$2:$L$6,L$2,0)*$E559)</f>
        <v>114.91874999999976</v>
      </c>
      <c r="M559">
        <f>VLOOKUP($F559,'(참고)타워 스텟 가치'!$B$2:$L$6,M$2,0)+(VLOOKUP($F559,'(참고)타워 스텟 가치'!$B$2:$L$6,M$2,0)*$E559)</f>
        <v>13.619999999999973</v>
      </c>
      <c r="N559">
        <f>VLOOKUP($F559,'(참고)타워 스텟 가치'!$B$2:$L$6,N$2,0)+(VLOOKUP($F559,'(참고)타워 스텟 가치'!$B$2:$L$6,N$2,0)*$E559)</f>
        <v>0</v>
      </c>
      <c r="O559">
        <f>VLOOKUP($F559,'(참고)타워 스텟 가치'!$B$2:$L$6,O$2,0)+(VLOOKUP($F559,'(참고)타워 스텟 가치'!$B$2:$L$6,O$2,0)*$E559)</f>
        <v>0</v>
      </c>
      <c r="P559">
        <f>VLOOKUP($F559,'(참고)타워 스텟 가치'!$B$2:$L$6,P$2,0)+(VLOOKUP($F559,'(참고)타워 스텟 가치'!$B$2:$L$6,P$2,0)*$E559)</f>
        <v>45.399999999999906</v>
      </c>
      <c r="Q559">
        <f>SUM('스테이지별 몬스터 스텟'!H559*'(참고)타워 스텟 가치'!$Q$17,'스테이지별 몬스터 스텟'!I559*'(참고)타워 스텟 가치'!$R$17,'스테이지별 몬스터 스텟'!J559*'(참고)타워 스텟 가치'!$S$17,'스테이지별 몬스터 스텟'!K559*'(참고)타워 스텟 가치'!$T$17,'스테이지별 몬스터 스텟'!L559*'(참고)타워 스텟 가치'!$U$17,'스테이지별 몬스터 스텟'!M559*'(참고)타워 스텟 가치'!$V$17,'스테이지별 몬스터 스텟'!N559*'(참고)타워 스텟 가치'!$W$17,'스테이지별 몬스터 스텟'!O559*'(참고)타워 스텟 가치'!$X$17,'스테이지별 몬스터 스텟'!P559*'(참고)타워 스텟 가치'!$Y$17)</f>
        <v>358589.20437499922</v>
      </c>
      <c r="R559">
        <v>1</v>
      </c>
      <c r="S559">
        <f>VLOOKUP($F559,'(참고)타워 스텟 가치'!$B$7:$L$11,S$2,0)+(VLOOKUP($F559,'(참고)타워 스텟 가치'!$B$7:$L$11,S$2,0)*$E559)</f>
        <v>574.59374999999886</v>
      </c>
      <c r="T559">
        <f>VLOOKUP($F559,'(참고)타워 스텟 가치'!$B$7:$L$11,T$2,0)+(VLOOKUP($F559,'(참고)타워 스텟 가치'!$B$7:$L$11,T$2,0)*$E559)</f>
        <v>1034.2687499999979</v>
      </c>
      <c r="U559">
        <f>VLOOKUP($F559,'(참고)타워 스텟 가치'!$B$7:$L$11,U$2,0)+(VLOOKUP($F559,'(참고)타워 스텟 가치'!$B$7:$L$11,U$2,0)*$E559)</f>
        <v>226999.99999999953</v>
      </c>
      <c r="V559">
        <f>VLOOKUP($F559,'(참고)타워 스텟 가치'!$B$7:$L$11,V$2,0)+(VLOOKUP($F559,'(참고)타워 스텟 가치'!$B$7:$L$11,V$2,0)*$E559)</f>
        <v>6895.1249999999854</v>
      </c>
      <c r="W559">
        <f>VLOOKUP($F559,'(참고)타워 스텟 가치'!$B$7:$L$11,W$2,0)+(VLOOKUP($F559,'(참고)타워 스텟 가치'!$B$7:$L$11,W$2,0)*$E559)</f>
        <v>114.91874999999976</v>
      </c>
      <c r="X559">
        <f>VLOOKUP($F559,'(참고)타워 스텟 가치'!$B$7:$L$11,X$2,0)+(VLOOKUP($F559,'(참고)타워 스텟 가치'!$B$7:$L$11,X$2,0)*$E559)</f>
        <v>13.619999999999973</v>
      </c>
      <c r="Y559">
        <f>VLOOKUP($F559,'(참고)타워 스텟 가치'!$B$7:$L$11,Y$2,0)+(VLOOKUP($F559,'(참고)타워 스텟 가치'!$B$7:$L$11,Y$2,0)*$E559)</f>
        <v>0</v>
      </c>
      <c r="Z559">
        <f>VLOOKUP($F559,'(참고)타워 스텟 가치'!$B$7:$L$11,Z$2,0)+(VLOOKUP($F559,'(참고)타워 스텟 가치'!$B$7:$L$11,Z$2,0)*$E559)</f>
        <v>0</v>
      </c>
      <c r="AA559">
        <f>VLOOKUP($F559,'(참고)타워 스텟 가치'!$B$7:$L$11,AA$2,0)+(VLOOKUP($F559,'(참고)타워 스텟 가치'!$B$7:$L$11,AA$2,0)*$E559)</f>
        <v>45.399999999999906</v>
      </c>
      <c r="AB559">
        <f>SUM('스테이지별 몬스터 스텟'!S559*'(참고)타워 스텟 가치'!$Q$17,'스테이지별 몬스터 스텟'!T559*'(참고)타워 스텟 가치'!$R$17,'스테이지별 몬스터 스텟'!U559*'(참고)타워 스텟 가치'!$S$17,'스테이지별 몬스터 스텟'!V559*'(참고)타워 스텟 가치'!$T$17,'스테이지별 몬스터 스텟'!W559*'(참고)타워 스텟 가치'!$U$17,'스테이지별 몬스터 스텟'!X559*'(참고)타워 스텟 가치'!$V$17,'스테이지별 몬스터 스텟'!Y559*'(참고)타워 스텟 가치'!$W$17,'스테이지별 몬스터 스텟'!Z559*'(참고)타워 스텟 가치'!$X$17,'스테이지별 몬스터 스텟'!AA559*'(참고)타워 스텟 가치'!$Y$17)</f>
        <v>357325.09812499926</v>
      </c>
      <c r="AC559">
        <v>2</v>
      </c>
      <c r="AD559">
        <f>VLOOKUP($F559,'(참고)타워 스텟 가치'!$B$12:$L$16,AD$2,0)+(VLOOKUP($F559,'(참고)타워 스텟 가치'!$B$12:$L$16,AD$2,0)*$E559)</f>
        <v>574.59374999999886</v>
      </c>
      <c r="AE559">
        <f>VLOOKUP($F559,'(참고)타워 스텟 가치'!$B$12:$L$16,AE$2,0)+(VLOOKUP($F559,'(참고)타워 스텟 가치'!$B$12:$L$16,AE$2,0)*$E559)</f>
        <v>689.51249999999857</v>
      </c>
      <c r="AF559">
        <f>VLOOKUP($F559,'(참고)타워 스텟 가치'!$B$12:$L$16,AF$2,0)+(VLOOKUP($F559,'(참고)타워 스텟 가치'!$B$12:$L$16,AF$2,0)*$E559)</f>
        <v>226999.99999999953</v>
      </c>
      <c r="AG559">
        <f>VLOOKUP($F559,'(참고)타워 스텟 가치'!$B$12:$L$16,AG$2,0)+(VLOOKUP($F559,'(참고)타워 스텟 가치'!$B$12:$L$16,AG$2,0)*$E559)</f>
        <v>3447.5624999999927</v>
      </c>
      <c r="AH559">
        <f>VLOOKUP($F559,'(참고)타워 스텟 가치'!$B$12:$L$16,AH$2,0)+(VLOOKUP($F559,'(참고)타워 스텟 가치'!$B$12:$L$16,AH$2,0)*$E559)</f>
        <v>114.91874999999976</v>
      </c>
      <c r="AI559">
        <f>VLOOKUP($F559,'(참고)타워 스텟 가치'!$B$12:$L$16,AI$2,0)+(VLOOKUP($F559,'(참고)타워 스텟 가치'!$B$12:$L$16,AI$2,0)*$E559)</f>
        <v>13.619999999999973</v>
      </c>
      <c r="AJ559">
        <f>VLOOKUP($F559,'(참고)타워 스텟 가치'!$B$12:$L$16,AJ$2,0)+(VLOOKUP($F559,'(참고)타워 스텟 가치'!$B$12:$L$16,AJ$2,0)*$E559)</f>
        <v>0</v>
      </c>
      <c r="AK559">
        <f>VLOOKUP($F559,'(참고)타워 스텟 가치'!$B$12:$L$16,AK$2,0)+(VLOOKUP($F559,'(참고)타워 스텟 가치'!$B$12:$L$16,AK$2,0)*$E559)</f>
        <v>0</v>
      </c>
      <c r="AL559">
        <f>VLOOKUP($F559,'(참고)타워 스텟 가치'!$B$12:$L$16,AL$2,0)+(VLOOKUP($F559,'(참고)타워 스텟 가치'!$B$12:$L$16,AL$2,0)*$E559)</f>
        <v>90.799999999999812</v>
      </c>
      <c r="AM559">
        <f>SUM('스테이지별 몬스터 스텟'!AD559*'(참고)타워 스텟 가치'!$Q$17,'스테이지별 몬스터 스텟'!AE559*'(참고)타워 스텟 가치'!$R$17,'스테이지별 몬스터 스텟'!AF559*'(참고)타워 스텟 가치'!$S$17,'스테이지별 몬스터 스텟'!AG559*'(참고)타워 스텟 가치'!$T$17,'스테이지별 몬스터 스텟'!AH559*'(참고)타워 스텟 가치'!$U$17,'스테이지별 몬스터 스텟'!AI559*'(참고)타워 스텟 가치'!$V$17,'스테이지별 몬스터 스텟'!AJ559*'(참고)타워 스텟 가치'!$W$17,'스테이지별 몬스터 스텟'!AK559*'(참고)타워 스텟 가치'!$X$17,'스테이지별 몬스터 스텟'!AL559*'(참고)타워 스텟 가치'!$Y$17)</f>
        <v>350003.63874999929</v>
      </c>
      <c r="AN559">
        <v>3</v>
      </c>
    </row>
    <row r="560" spans="3:40" x14ac:dyDescent="0.3">
      <c r="C560">
        <v>1</v>
      </c>
      <c r="D560">
        <f t="shared" si="26"/>
        <v>112</v>
      </c>
      <c r="E560" s="52">
        <f>VLOOKUP(D560,'스테이지별 난이도 설정'!B:C,2,0)</f>
        <v>44.799999999999905</v>
      </c>
      <c r="F560" t="str">
        <f t="shared" si="27"/>
        <v>일반</v>
      </c>
      <c r="G560">
        <f t="shared" si="25"/>
        <v>6</v>
      </c>
      <c r="H560">
        <f>VLOOKUP($F560,'(참고)타워 스텟 가치'!$B$2:$L$6,H$2,0)+(VLOOKUP($F560,'(참고)타워 스텟 가치'!$B$2:$L$6,H$2,0)*$E560)</f>
        <v>343.49999999999926</v>
      </c>
      <c r="I560">
        <f>VLOOKUP($F560,'(참고)타워 스텟 가치'!$B$2:$L$6,I$2,0)+(VLOOKUP($F560,'(참고)타워 스텟 가치'!$B$2:$L$6,I$2,0)*$E560)</f>
        <v>68.699999999999861</v>
      </c>
      <c r="J560">
        <f>VLOOKUP($F560,'(참고)타워 스텟 가치'!$B$2:$L$6,J$2,0)+(VLOOKUP($F560,'(참고)타워 스텟 가치'!$B$2:$L$6,J$2,0)*$E560)</f>
        <v>228999.99999999953</v>
      </c>
      <c r="K560">
        <f>VLOOKUP($F560,'(참고)타워 스텟 가치'!$B$2:$L$6,K$2,0)+(VLOOKUP($F560,'(참고)타워 스텟 가치'!$B$2:$L$6,K$2,0)*$E560)</f>
        <v>1373.999999999997</v>
      </c>
      <c r="L560">
        <f>VLOOKUP($F560,'(참고)타워 스텟 가치'!$B$2:$L$6,L$2,0)+(VLOOKUP($F560,'(참고)타워 스텟 가치'!$B$2:$L$6,L$2,0)*$E560)</f>
        <v>22.899999999999952</v>
      </c>
      <c r="M560">
        <f>VLOOKUP($F560,'(참고)타워 스텟 가치'!$B$2:$L$6,M$2,0)+(VLOOKUP($F560,'(참고)타워 스텟 가치'!$B$2:$L$6,M$2,0)*$E560)</f>
        <v>13.739999999999972</v>
      </c>
      <c r="N560">
        <f>VLOOKUP($F560,'(참고)타워 스텟 가치'!$B$2:$L$6,N$2,0)+(VLOOKUP($F560,'(참고)타워 스텟 가치'!$B$2:$L$6,N$2,0)*$E560)</f>
        <v>0</v>
      </c>
      <c r="O560">
        <f>VLOOKUP($F560,'(참고)타워 스텟 가치'!$B$2:$L$6,O$2,0)+(VLOOKUP($F560,'(참고)타워 스텟 가치'!$B$2:$L$6,O$2,0)*$E560)</f>
        <v>0</v>
      </c>
      <c r="P560">
        <f>VLOOKUP($F560,'(참고)타워 스텟 가치'!$B$2:$L$6,P$2,0)+(VLOOKUP($F560,'(참고)타워 스텟 가치'!$B$2:$L$6,P$2,0)*$E560)</f>
        <v>32.059999999999931</v>
      </c>
      <c r="Q560">
        <f>SUM('스테이지별 몬스터 스텟'!H560*'(참고)타워 스텟 가치'!$Q$17,'스테이지별 몬스터 스텟'!I560*'(참고)타워 스텟 가치'!$R$17,'스테이지별 몬스터 스텟'!J560*'(참고)타워 스텟 가치'!$S$17,'스테이지별 몬스터 스텟'!K560*'(참고)타워 스텟 가치'!$T$17,'스테이지별 몬스터 스텟'!L560*'(참고)타워 스텟 가치'!$U$17,'스테이지별 몬스터 스텟'!M560*'(참고)타워 스텟 가치'!$V$17,'스테이지별 몬스터 스텟'!N560*'(참고)타워 스텟 가치'!$W$17,'스테이지별 몬스터 스텟'!O560*'(참고)타워 스텟 가치'!$X$17,'스테이지별 몬스터 스텟'!P560*'(참고)타워 스텟 가치'!$Y$17)</f>
        <v>347161.70999999926</v>
      </c>
      <c r="R560">
        <v>1</v>
      </c>
      <c r="S560">
        <f>VLOOKUP($F560,'(참고)타워 스텟 가치'!$B$7:$L$11,S$2,0)+(VLOOKUP($F560,'(참고)타워 스텟 가치'!$B$7:$L$11,S$2,0)*$E560)</f>
        <v>114.49999999999976</v>
      </c>
      <c r="T560">
        <f>VLOOKUP($F560,'(참고)타워 스텟 가치'!$B$7:$L$11,T$2,0)+(VLOOKUP($F560,'(참고)타워 스텟 가치'!$B$7:$L$11,T$2,0)*$E560)</f>
        <v>206.09999999999957</v>
      </c>
      <c r="U560">
        <f>VLOOKUP($F560,'(참고)타워 스텟 가치'!$B$7:$L$11,U$2,0)+(VLOOKUP($F560,'(참고)타워 스텟 가치'!$B$7:$L$11,U$2,0)*$E560)</f>
        <v>228999.99999999953</v>
      </c>
      <c r="V560">
        <f>VLOOKUP($F560,'(참고)타워 스텟 가치'!$B$7:$L$11,V$2,0)+(VLOOKUP($F560,'(참고)타워 스텟 가치'!$B$7:$L$11,V$2,0)*$E560)</f>
        <v>1373.999999999997</v>
      </c>
      <c r="W560">
        <f>VLOOKUP($F560,'(참고)타워 스텟 가치'!$B$7:$L$11,W$2,0)+(VLOOKUP($F560,'(참고)타워 스텟 가치'!$B$7:$L$11,W$2,0)*$E560)</f>
        <v>22.899999999999952</v>
      </c>
      <c r="X560">
        <f>VLOOKUP($F560,'(참고)타워 스텟 가치'!$B$7:$L$11,X$2,0)+(VLOOKUP($F560,'(참고)타워 스텟 가치'!$B$7:$L$11,X$2,0)*$E560)</f>
        <v>13.739999999999972</v>
      </c>
      <c r="Y560">
        <f>VLOOKUP($F560,'(참고)타워 스텟 가치'!$B$7:$L$11,Y$2,0)+(VLOOKUP($F560,'(참고)타워 스텟 가치'!$B$7:$L$11,Y$2,0)*$E560)</f>
        <v>0</v>
      </c>
      <c r="Z560">
        <f>VLOOKUP($F560,'(참고)타워 스텟 가치'!$B$7:$L$11,Z$2,0)+(VLOOKUP($F560,'(참고)타워 스텟 가치'!$B$7:$L$11,Z$2,0)*$E560)</f>
        <v>0</v>
      </c>
      <c r="AA560">
        <f>VLOOKUP($F560,'(참고)타워 스텟 가치'!$B$7:$L$11,AA$2,0)+(VLOOKUP($F560,'(참고)타워 스텟 가치'!$B$7:$L$11,AA$2,0)*$E560)</f>
        <v>32.059999999999931</v>
      </c>
      <c r="AB560">
        <f>SUM('스테이지별 몬스터 스텟'!S560*'(참고)타워 스텟 가치'!$Q$17,'스테이지별 몬스터 스텟'!T560*'(참고)타워 스텟 가치'!$R$17,'스테이지별 몬스터 스텟'!U560*'(참고)타워 스텟 가치'!$S$17,'스테이지별 몬스터 스텟'!V560*'(참고)타워 스텟 가치'!$T$17,'스테이지별 몬스터 스텟'!W560*'(참고)타워 스텟 가치'!$U$17,'스테이지별 몬스터 스텟'!X560*'(참고)타워 스텟 가치'!$V$17,'스테이지별 몬스터 스텟'!Y560*'(참고)타워 스텟 가치'!$W$17,'스테이지별 몬스터 스텟'!Z560*'(참고)타워 스텟 가치'!$X$17,'스테이지별 몬스터 스텟'!AA560*'(참고)타워 스텟 가치'!$Y$17)</f>
        <v>346909.8099999993</v>
      </c>
      <c r="AC560">
        <v>2</v>
      </c>
      <c r="AD560">
        <f>VLOOKUP($F560,'(참고)타워 스텟 가치'!$B$12:$L$16,AD$2,0)+(VLOOKUP($F560,'(참고)타워 스텟 가치'!$B$12:$L$16,AD$2,0)*$E560)</f>
        <v>114.49999999999976</v>
      </c>
      <c r="AE560">
        <f>VLOOKUP($F560,'(참고)타워 스텟 가치'!$B$12:$L$16,AE$2,0)+(VLOOKUP($F560,'(참고)타워 스텟 가치'!$B$12:$L$16,AE$2,0)*$E560)</f>
        <v>137.39999999999972</v>
      </c>
      <c r="AF560">
        <f>VLOOKUP($F560,'(참고)타워 스텟 가치'!$B$12:$L$16,AF$2,0)+(VLOOKUP($F560,'(참고)타워 스텟 가치'!$B$12:$L$16,AF$2,0)*$E560)</f>
        <v>228999.99999999953</v>
      </c>
      <c r="AG560">
        <f>VLOOKUP($F560,'(참고)타워 스텟 가치'!$B$12:$L$16,AG$2,0)+(VLOOKUP($F560,'(참고)타워 스텟 가치'!$B$12:$L$16,AG$2,0)*$E560)</f>
        <v>686.99999999999852</v>
      </c>
      <c r="AH560">
        <f>VLOOKUP($F560,'(참고)타워 스텟 가치'!$B$12:$L$16,AH$2,0)+(VLOOKUP($F560,'(참고)타워 스텟 가치'!$B$12:$L$16,AH$2,0)*$E560)</f>
        <v>22.899999999999952</v>
      </c>
      <c r="AI560">
        <f>VLOOKUP($F560,'(참고)타워 스텟 가치'!$B$12:$L$16,AI$2,0)+(VLOOKUP($F560,'(참고)타워 스텟 가치'!$B$12:$L$16,AI$2,0)*$E560)</f>
        <v>13.739999999999972</v>
      </c>
      <c r="AJ560">
        <f>VLOOKUP($F560,'(참고)타워 스텟 가치'!$B$12:$L$16,AJ$2,0)+(VLOOKUP($F560,'(참고)타워 스텟 가치'!$B$12:$L$16,AJ$2,0)*$E560)</f>
        <v>0</v>
      </c>
      <c r="AK560">
        <f>VLOOKUP($F560,'(참고)타워 스텟 가치'!$B$12:$L$16,AK$2,0)+(VLOOKUP($F560,'(참고)타워 스텟 가치'!$B$12:$L$16,AK$2,0)*$E560)</f>
        <v>0</v>
      </c>
      <c r="AL560">
        <f>VLOOKUP($F560,'(참고)타워 스텟 가치'!$B$12:$L$16,AL$2,0)+(VLOOKUP($F560,'(참고)타워 스텟 가치'!$B$12:$L$16,AL$2,0)*$E560)</f>
        <v>64.119999999999862</v>
      </c>
      <c r="AM560">
        <f>SUM('스테이지별 몬스터 스텟'!AD560*'(참고)타워 스텟 가치'!$Q$17,'스테이지별 몬스터 스텟'!AE560*'(참고)타워 스텟 가치'!$R$17,'스테이지별 몬스터 스텟'!AF560*'(참고)타워 스텟 가치'!$S$17,'스테이지별 몬스터 스텟'!AG560*'(참고)타워 스텟 가치'!$T$17,'스테이지별 몬스터 스텟'!AH560*'(참고)타워 스텟 가치'!$U$17,'스테이지별 몬스터 스텟'!AI560*'(참고)타워 스텟 가치'!$V$17,'스테이지별 몬스터 스텟'!AJ560*'(참고)타워 스텟 가치'!$W$17,'스테이지별 몬스터 스텟'!AK560*'(참고)타워 스텟 가치'!$X$17,'스테이지별 몬스터 스텟'!AL560*'(참고)타워 스텟 가치'!$Y$17)</f>
        <v>345496.87999999925</v>
      </c>
      <c r="AN560">
        <v>3</v>
      </c>
    </row>
    <row r="561" spans="3:40" x14ac:dyDescent="0.3">
      <c r="C561">
        <v>2</v>
      </c>
      <c r="D561">
        <f t="shared" si="26"/>
        <v>112</v>
      </c>
      <c r="E561" s="52">
        <f>VLOOKUP(D561,'스테이지별 난이도 설정'!B:C,2,0)</f>
        <v>44.799999999999905</v>
      </c>
      <c r="F561" t="str">
        <f t="shared" si="27"/>
        <v>레어</v>
      </c>
      <c r="G561">
        <f t="shared" si="25"/>
        <v>6</v>
      </c>
      <c r="H561">
        <f>VLOOKUP($F561,'(참고)타워 스텟 가치'!$B$2:$L$6,H$2,0)+(VLOOKUP($F561,'(참고)타워 스텟 가치'!$B$2:$L$6,H$2,0)*$E561)</f>
        <v>515.24999999999886</v>
      </c>
      <c r="I561">
        <f>VLOOKUP($F561,'(참고)타워 스텟 가치'!$B$2:$L$6,I$2,0)+(VLOOKUP($F561,'(참고)타워 스텟 가치'!$B$2:$L$6,I$2,0)*$E561)</f>
        <v>103.04999999999978</v>
      </c>
      <c r="J561">
        <f>VLOOKUP($F561,'(참고)타워 스텟 가치'!$B$2:$L$6,J$2,0)+(VLOOKUP($F561,'(참고)타워 스텟 가치'!$B$2:$L$6,J$2,0)*$E561)</f>
        <v>228999.99999999953</v>
      </c>
      <c r="K561">
        <f>VLOOKUP($F561,'(참고)타워 스텟 가치'!$B$2:$L$6,K$2,0)+(VLOOKUP($F561,'(참고)타워 스텟 가치'!$B$2:$L$6,K$2,0)*$E561)</f>
        <v>2060.9999999999955</v>
      </c>
      <c r="L561">
        <f>VLOOKUP($F561,'(참고)타워 스텟 가치'!$B$2:$L$6,L$2,0)+(VLOOKUP($F561,'(참고)타워 스텟 가치'!$B$2:$L$6,L$2,0)*$E561)</f>
        <v>34.34999999999993</v>
      </c>
      <c r="M561">
        <f>VLOOKUP($F561,'(참고)타워 스텟 가치'!$B$2:$L$6,M$2,0)+(VLOOKUP($F561,'(참고)타워 스텟 가치'!$B$2:$L$6,M$2,0)*$E561)</f>
        <v>13.739999999999972</v>
      </c>
      <c r="N561">
        <f>VLOOKUP($F561,'(참고)타워 스텟 가치'!$B$2:$L$6,N$2,0)+(VLOOKUP($F561,'(참고)타워 스텟 가치'!$B$2:$L$6,N$2,0)*$E561)</f>
        <v>0</v>
      </c>
      <c r="O561">
        <f>VLOOKUP($F561,'(참고)타워 스텟 가치'!$B$2:$L$6,O$2,0)+(VLOOKUP($F561,'(참고)타워 스텟 가치'!$B$2:$L$6,O$2,0)*$E561)</f>
        <v>0</v>
      </c>
      <c r="P561">
        <f>VLOOKUP($F561,'(참고)타워 스텟 가치'!$B$2:$L$6,P$2,0)+(VLOOKUP($F561,'(참고)타워 스텟 가치'!$B$2:$L$6,P$2,0)*$E561)</f>
        <v>32.059999999999931</v>
      </c>
      <c r="Q561">
        <f>SUM('스테이지별 몬스터 스텟'!H561*'(참고)타워 스텟 가치'!$Q$17,'스테이지별 몬스터 스텟'!I561*'(참고)타워 스텟 가치'!$R$17,'스테이지별 몬스터 스텟'!J561*'(참고)타워 스텟 가치'!$S$17,'스테이지별 몬스터 스텟'!K561*'(참고)타워 스텟 가치'!$T$17,'스테이지별 몬스터 스텟'!L561*'(참고)타워 스텟 가치'!$U$17,'스테이지별 몬스터 스텟'!M561*'(참고)타워 스텟 가치'!$V$17,'스테이지별 몬스터 스텟'!N561*'(참고)타워 스텟 가치'!$W$17,'스테이지별 몬스터 스텟'!O561*'(참고)타워 스텟 가치'!$X$17,'스테이지별 몬스터 스텟'!P561*'(참고)타워 스텟 가치'!$Y$17)</f>
        <v>348953.63499999931</v>
      </c>
      <c r="R561">
        <v>1</v>
      </c>
      <c r="S561">
        <f>VLOOKUP($F561,'(참고)타워 스텟 가치'!$B$7:$L$11,S$2,0)+(VLOOKUP($F561,'(참고)타워 스텟 가치'!$B$7:$L$11,S$2,0)*$E561)</f>
        <v>171.74999999999963</v>
      </c>
      <c r="T561">
        <f>VLOOKUP($F561,'(참고)타워 스텟 가치'!$B$7:$L$11,T$2,0)+(VLOOKUP($F561,'(참고)타워 스텟 가치'!$B$7:$L$11,T$2,0)*$E561)</f>
        <v>309.14999999999935</v>
      </c>
      <c r="U561">
        <f>VLOOKUP($F561,'(참고)타워 스텟 가치'!$B$7:$L$11,U$2,0)+(VLOOKUP($F561,'(참고)타워 스텟 가치'!$B$7:$L$11,U$2,0)*$E561)</f>
        <v>228999.99999999953</v>
      </c>
      <c r="V561">
        <f>VLOOKUP($F561,'(참고)타워 스텟 가치'!$B$7:$L$11,V$2,0)+(VLOOKUP($F561,'(참고)타워 스텟 가치'!$B$7:$L$11,V$2,0)*$E561)</f>
        <v>2060.9999999999955</v>
      </c>
      <c r="W561">
        <f>VLOOKUP($F561,'(참고)타워 스텟 가치'!$B$7:$L$11,W$2,0)+(VLOOKUP($F561,'(참고)타워 스텟 가치'!$B$7:$L$11,W$2,0)*$E561)</f>
        <v>34.34999999999993</v>
      </c>
      <c r="X561">
        <f>VLOOKUP($F561,'(참고)타워 스텟 가치'!$B$7:$L$11,X$2,0)+(VLOOKUP($F561,'(참고)타워 스텟 가치'!$B$7:$L$11,X$2,0)*$E561)</f>
        <v>13.739999999999972</v>
      </c>
      <c r="Y561">
        <f>VLOOKUP($F561,'(참고)타워 스텟 가치'!$B$7:$L$11,Y$2,0)+(VLOOKUP($F561,'(참고)타워 스텟 가치'!$B$7:$L$11,Y$2,0)*$E561)</f>
        <v>0</v>
      </c>
      <c r="Z561">
        <f>VLOOKUP($F561,'(참고)타워 스텟 가치'!$B$7:$L$11,Z$2,0)+(VLOOKUP($F561,'(참고)타워 스텟 가치'!$B$7:$L$11,Z$2,0)*$E561)</f>
        <v>0</v>
      </c>
      <c r="AA561">
        <f>VLOOKUP($F561,'(참고)타워 스텟 가치'!$B$7:$L$11,AA$2,0)+(VLOOKUP($F561,'(참고)타워 스텟 가치'!$B$7:$L$11,AA$2,0)*$E561)</f>
        <v>32.059999999999931</v>
      </c>
      <c r="AB561">
        <f>SUM('스테이지별 몬스터 스텟'!S561*'(참고)타워 스텟 가치'!$Q$17,'스테이지별 몬스터 스텟'!T561*'(참고)타워 스텟 가치'!$R$17,'스테이지별 몬스터 스텟'!U561*'(참고)타워 스텟 가치'!$S$17,'스테이지별 몬스터 스텟'!V561*'(참고)타워 스텟 가치'!$T$17,'스테이지별 몬스터 스텟'!W561*'(참고)타워 스텟 가치'!$U$17,'스테이지별 몬스터 스텟'!X561*'(참고)타워 스텟 가치'!$V$17,'스테이지별 몬스터 스텟'!Y561*'(참고)타워 스텟 가치'!$W$17,'스테이지별 몬스터 스텟'!Z561*'(참고)타워 스텟 가치'!$X$17,'스테이지별 몬스터 스텟'!AA561*'(참고)타워 스텟 가치'!$Y$17)</f>
        <v>348575.78499999928</v>
      </c>
      <c r="AC561">
        <v>2</v>
      </c>
      <c r="AD561">
        <f>VLOOKUP($F561,'(참고)타워 스텟 가치'!$B$12:$L$16,AD$2,0)+(VLOOKUP($F561,'(참고)타워 스텟 가치'!$B$12:$L$16,AD$2,0)*$E561)</f>
        <v>171.74999999999963</v>
      </c>
      <c r="AE561">
        <f>VLOOKUP($F561,'(참고)타워 스텟 가치'!$B$12:$L$16,AE$2,0)+(VLOOKUP($F561,'(참고)타워 스텟 가치'!$B$12:$L$16,AE$2,0)*$E561)</f>
        <v>206.09999999999957</v>
      </c>
      <c r="AF561">
        <f>VLOOKUP($F561,'(참고)타워 스텟 가치'!$B$12:$L$16,AF$2,0)+(VLOOKUP($F561,'(참고)타워 스텟 가치'!$B$12:$L$16,AF$2,0)*$E561)</f>
        <v>228999.99999999953</v>
      </c>
      <c r="AG561">
        <f>VLOOKUP($F561,'(참고)타워 스텟 가치'!$B$12:$L$16,AG$2,0)+(VLOOKUP($F561,'(참고)타워 스텟 가치'!$B$12:$L$16,AG$2,0)*$E561)</f>
        <v>1030.4999999999977</v>
      </c>
      <c r="AH561">
        <f>VLOOKUP($F561,'(참고)타워 스텟 가치'!$B$12:$L$16,AH$2,0)+(VLOOKUP($F561,'(참고)타워 스텟 가치'!$B$12:$L$16,AH$2,0)*$E561)</f>
        <v>34.34999999999993</v>
      </c>
      <c r="AI561">
        <f>VLOOKUP($F561,'(참고)타워 스텟 가치'!$B$12:$L$16,AI$2,0)+(VLOOKUP($F561,'(참고)타워 스텟 가치'!$B$12:$L$16,AI$2,0)*$E561)</f>
        <v>13.739999999999972</v>
      </c>
      <c r="AJ561">
        <f>VLOOKUP($F561,'(참고)타워 스텟 가치'!$B$12:$L$16,AJ$2,0)+(VLOOKUP($F561,'(참고)타워 스텟 가치'!$B$12:$L$16,AJ$2,0)*$E561)</f>
        <v>0</v>
      </c>
      <c r="AK561">
        <f>VLOOKUP($F561,'(참고)타워 스텟 가치'!$B$12:$L$16,AK$2,0)+(VLOOKUP($F561,'(참고)타워 스텟 가치'!$B$12:$L$16,AK$2,0)*$E561)</f>
        <v>0</v>
      </c>
      <c r="AL561">
        <f>VLOOKUP($F561,'(참고)타워 스텟 가치'!$B$12:$L$16,AL$2,0)+(VLOOKUP($F561,'(참고)타워 스텟 가치'!$B$12:$L$16,AL$2,0)*$E561)</f>
        <v>64.119999999999862</v>
      </c>
      <c r="AM561">
        <f>SUM('스테이지별 몬스터 스텟'!AD561*'(참고)타워 스텟 가치'!$Q$17,'스테이지별 몬스터 스텟'!AE561*'(참고)타워 스텟 가치'!$R$17,'스테이지별 몬스터 스텟'!AF561*'(참고)타워 스텟 가치'!$S$17,'스테이지별 몬스터 스텟'!AG561*'(참고)타워 스텟 가치'!$T$17,'스테이지별 몬스터 스텟'!AH561*'(참고)타워 스텟 가치'!$U$17,'스테이지별 몬스터 스텟'!AI561*'(참고)타워 스텟 가치'!$V$17,'스테이지별 몬스터 스텟'!AJ561*'(참고)타워 스텟 가치'!$W$17,'스테이지별 몬스터 스텟'!AK561*'(참고)타워 스텟 가치'!$X$17,'스테이지별 몬스터 스텟'!AL561*'(참고)타워 스텟 가치'!$Y$17)</f>
        <v>346424.32999999932</v>
      </c>
      <c r="AN561">
        <v>3</v>
      </c>
    </row>
    <row r="562" spans="3:40" x14ac:dyDescent="0.3">
      <c r="C562">
        <v>3</v>
      </c>
      <c r="D562">
        <f t="shared" si="26"/>
        <v>112</v>
      </c>
      <c r="E562" s="52">
        <f>VLOOKUP(D562,'스테이지별 난이도 설정'!B:C,2,0)</f>
        <v>44.799999999999905</v>
      </c>
      <c r="F562" t="str">
        <f t="shared" si="27"/>
        <v>에픽</v>
      </c>
      <c r="G562">
        <f t="shared" si="25"/>
        <v>6</v>
      </c>
      <c r="H562">
        <f>VLOOKUP($F562,'(참고)타워 스텟 가치'!$B$2:$L$6,H$2,0)+(VLOOKUP($F562,'(참고)타워 스텟 가치'!$B$2:$L$6,H$2,0)*$E562)</f>
        <v>772.87499999999841</v>
      </c>
      <c r="I562">
        <f>VLOOKUP($F562,'(참고)타워 스텟 가치'!$B$2:$L$6,I$2,0)+(VLOOKUP($F562,'(참고)타워 스텟 가치'!$B$2:$L$6,I$2,0)*$E562)</f>
        <v>154.57499999999968</v>
      </c>
      <c r="J562">
        <f>VLOOKUP($F562,'(참고)타워 스텟 가치'!$B$2:$L$6,J$2,0)+(VLOOKUP($F562,'(참고)타워 스텟 가치'!$B$2:$L$6,J$2,0)*$E562)</f>
        <v>228999.99999999953</v>
      </c>
      <c r="K562">
        <f>VLOOKUP($F562,'(참고)타워 스텟 가치'!$B$2:$L$6,K$2,0)+(VLOOKUP($F562,'(참고)타워 스텟 가치'!$B$2:$L$6,K$2,0)*$E562)</f>
        <v>3091.4999999999936</v>
      </c>
      <c r="L562">
        <f>VLOOKUP($F562,'(참고)타워 스텟 가치'!$B$2:$L$6,L$2,0)+(VLOOKUP($F562,'(참고)타워 스텟 가치'!$B$2:$L$6,L$2,0)*$E562)</f>
        <v>51.524999999999892</v>
      </c>
      <c r="M562">
        <f>VLOOKUP($F562,'(참고)타워 스텟 가치'!$B$2:$L$6,M$2,0)+(VLOOKUP($F562,'(참고)타워 스텟 가치'!$B$2:$L$6,M$2,0)*$E562)</f>
        <v>13.739999999999972</v>
      </c>
      <c r="N562">
        <f>VLOOKUP($F562,'(참고)타워 스텟 가치'!$B$2:$L$6,N$2,0)+(VLOOKUP($F562,'(참고)타워 스텟 가치'!$B$2:$L$6,N$2,0)*$E562)</f>
        <v>0</v>
      </c>
      <c r="O562">
        <f>VLOOKUP($F562,'(참고)타워 스텟 가치'!$B$2:$L$6,O$2,0)+(VLOOKUP($F562,'(참고)타워 스텟 가치'!$B$2:$L$6,O$2,0)*$E562)</f>
        <v>0</v>
      </c>
      <c r="P562">
        <f>VLOOKUP($F562,'(참고)타워 스텟 가치'!$B$2:$L$6,P$2,0)+(VLOOKUP($F562,'(참고)타워 스텟 가치'!$B$2:$L$6,P$2,0)*$E562)</f>
        <v>32.059999999999931</v>
      </c>
      <c r="Q562">
        <f>SUM('스테이지별 몬스터 스텟'!H562*'(참고)타워 스텟 가치'!$Q$17,'스테이지별 몬스터 스텟'!I562*'(참고)타워 스텟 가치'!$R$17,'스테이지별 몬스터 스텟'!J562*'(참고)타워 스텟 가치'!$S$17,'스테이지별 몬스터 스텟'!K562*'(참고)타워 스텟 가치'!$T$17,'스테이지별 몬스터 스텟'!L562*'(참고)타워 스텟 가치'!$U$17,'스테이지별 몬스터 스텟'!M562*'(참고)타워 스텟 가치'!$V$17,'스테이지별 몬스터 스텟'!N562*'(참고)타워 스텟 가치'!$W$17,'스테이지별 몬스터 스텟'!O562*'(참고)타워 스텟 가치'!$X$17,'스테이지별 몬스터 스텟'!P562*'(참고)타워 스텟 가치'!$Y$17)</f>
        <v>351641.52249999926</v>
      </c>
      <c r="R562">
        <v>1</v>
      </c>
      <c r="S562">
        <f>VLOOKUP($F562,'(참고)타워 스텟 가치'!$B$7:$L$11,S$2,0)+(VLOOKUP($F562,'(참고)타워 스텟 가치'!$B$7:$L$11,S$2,0)*$E562)</f>
        <v>257.62499999999943</v>
      </c>
      <c r="T562">
        <f>VLOOKUP($F562,'(참고)타워 스텟 가치'!$B$7:$L$11,T$2,0)+(VLOOKUP($F562,'(참고)타워 스텟 가치'!$B$7:$L$11,T$2,0)*$E562)</f>
        <v>463.72499999999906</v>
      </c>
      <c r="U562">
        <f>VLOOKUP($F562,'(참고)타워 스텟 가치'!$B$7:$L$11,U$2,0)+(VLOOKUP($F562,'(참고)타워 스텟 가치'!$B$7:$L$11,U$2,0)*$E562)</f>
        <v>228999.99999999953</v>
      </c>
      <c r="V562">
        <f>VLOOKUP($F562,'(참고)타워 스텟 가치'!$B$7:$L$11,V$2,0)+(VLOOKUP($F562,'(참고)타워 스텟 가치'!$B$7:$L$11,V$2,0)*$E562)</f>
        <v>3091.4999999999936</v>
      </c>
      <c r="W562">
        <f>VLOOKUP($F562,'(참고)타워 스텟 가치'!$B$7:$L$11,W$2,0)+(VLOOKUP($F562,'(참고)타워 스텟 가치'!$B$7:$L$11,W$2,0)*$E562)</f>
        <v>51.524999999999892</v>
      </c>
      <c r="X562">
        <f>VLOOKUP($F562,'(참고)타워 스텟 가치'!$B$7:$L$11,X$2,0)+(VLOOKUP($F562,'(참고)타워 스텟 가치'!$B$7:$L$11,X$2,0)*$E562)</f>
        <v>13.739999999999972</v>
      </c>
      <c r="Y562">
        <f>VLOOKUP($F562,'(참고)타워 스텟 가치'!$B$7:$L$11,Y$2,0)+(VLOOKUP($F562,'(참고)타워 스텟 가치'!$B$7:$L$11,Y$2,0)*$E562)</f>
        <v>0</v>
      </c>
      <c r="Z562">
        <f>VLOOKUP($F562,'(참고)타워 스텟 가치'!$B$7:$L$11,Z$2,0)+(VLOOKUP($F562,'(참고)타워 스텟 가치'!$B$7:$L$11,Z$2,0)*$E562)</f>
        <v>0</v>
      </c>
      <c r="AA562">
        <f>VLOOKUP($F562,'(참고)타워 스텟 가치'!$B$7:$L$11,AA$2,0)+(VLOOKUP($F562,'(참고)타워 스텟 가치'!$B$7:$L$11,AA$2,0)*$E562)</f>
        <v>32.059999999999931</v>
      </c>
      <c r="AB562">
        <f>SUM('스테이지별 몬스터 스텟'!S562*'(참고)타워 스텟 가치'!$Q$17,'스테이지별 몬스터 스텟'!T562*'(참고)타워 스텟 가치'!$R$17,'스테이지별 몬스터 스텟'!U562*'(참고)타워 스텟 가치'!$S$17,'스테이지별 몬스터 스텟'!V562*'(참고)타워 스텟 가치'!$T$17,'스테이지별 몬스터 스텟'!W562*'(참고)타워 스텟 가치'!$U$17,'스테이지별 몬스터 스텟'!X562*'(참고)타워 스텟 가치'!$V$17,'스테이지별 몬스터 스텟'!Y562*'(참고)타워 스텟 가치'!$W$17,'스테이지별 몬스터 스텟'!Z562*'(참고)타워 스텟 가치'!$X$17,'스테이지별 몬스터 스텟'!AA562*'(참고)타워 스텟 가치'!$Y$17)</f>
        <v>351074.7474999993</v>
      </c>
      <c r="AC562">
        <v>2</v>
      </c>
      <c r="AD562">
        <f>VLOOKUP($F562,'(참고)타워 스텟 가치'!$B$12:$L$16,AD$2,0)+(VLOOKUP($F562,'(참고)타워 스텟 가치'!$B$12:$L$16,AD$2,0)*$E562)</f>
        <v>257.62499999999943</v>
      </c>
      <c r="AE562">
        <f>VLOOKUP($F562,'(참고)타워 스텟 가치'!$B$12:$L$16,AE$2,0)+(VLOOKUP($F562,'(참고)타워 스텟 가치'!$B$12:$L$16,AE$2,0)*$E562)</f>
        <v>309.14999999999935</v>
      </c>
      <c r="AF562">
        <f>VLOOKUP($F562,'(참고)타워 스텟 가치'!$B$12:$L$16,AF$2,0)+(VLOOKUP($F562,'(참고)타워 스텟 가치'!$B$12:$L$16,AF$2,0)*$E562)</f>
        <v>228999.99999999953</v>
      </c>
      <c r="AG562">
        <f>VLOOKUP($F562,'(참고)타워 스텟 가치'!$B$12:$L$16,AG$2,0)+(VLOOKUP($F562,'(참고)타워 스텟 가치'!$B$12:$L$16,AG$2,0)*$E562)</f>
        <v>1545.7499999999968</v>
      </c>
      <c r="AH562">
        <f>VLOOKUP($F562,'(참고)타워 스텟 가치'!$B$12:$L$16,AH$2,0)+(VLOOKUP($F562,'(참고)타워 스텟 가치'!$B$12:$L$16,AH$2,0)*$E562)</f>
        <v>51.524999999999892</v>
      </c>
      <c r="AI562">
        <f>VLOOKUP($F562,'(참고)타워 스텟 가치'!$B$12:$L$16,AI$2,0)+(VLOOKUP($F562,'(참고)타워 스텟 가치'!$B$12:$L$16,AI$2,0)*$E562)</f>
        <v>13.739999999999972</v>
      </c>
      <c r="AJ562">
        <f>VLOOKUP($F562,'(참고)타워 스텟 가치'!$B$12:$L$16,AJ$2,0)+(VLOOKUP($F562,'(참고)타워 스텟 가치'!$B$12:$L$16,AJ$2,0)*$E562)</f>
        <v>0</v>
      </c>
      <c r="AK562">
        <f>VLOOKUP($F562,'(참고)타워 스텟 가치'!$B$12:$L$16,AK$2,0)+(VLOOKUP($F562,'(참고)타워 스텟 가치'!$B$12:$L$16,AK$2,0)*$E562)</f>
        <v>0</v>
      </c>
      <c r="AL562">
        <f>VLOOKUP($F562,'(참고)타워 스텟 가치'!$B$12:$L$16,AL$2,0)+(VLOOKUP($F562,'(참고)타워 스텟 가치'!$B$12:$L$16,AL$2,0)*$E562)</f>
        <v>64.119999999999862</v>
      </c>
      <c r="AM562">
        <f>SUM('스테이지별 몬스터 스텟'!AD562*'(참고)타워 스텟 가치'!$Q$17,'스테이지별 몬스터 스텟'!AE562*'(참고)타워 스텟 가치'!$R$17,'스테이지별 몬스터 스텟'!AF562*'(참고)타워 스텟 가치'!$S$17,'스테이지별 몬스터 스텟'!AG562*'(참고)타워 스텟 가치'!$T$17,'스테이지별 몬스터 스텟'!AH562*'(참고)타워 스텟 가치'!$U$17,'스테이지별 몬스터 스텟'!AI562*'(참고)타워 스텟 가치'!$V$17,'스테이지별 몬스터 스텟'!AJ562*'(참고)타워 스텟 가치'!$W$17,'스테이지별 몬스터 스텟'!AK562*'(참고)타워 스텟 가치'!$X$17,'스테이지별 몬스터 스텟'!AL562*'(참고)타워 스텟 가치'!$Y$17)</f>
        <v>347815.50499999925</v>
      </c>
      <c r="AN562">
        <v>3</v>
      </c>
    </row>
    <row r="563" spans="3:40" x14ac:dyDescent="0.3">
      <c r="C563">
        <v>4</v>
      </c>
      <c r="D563">
        <f t="shared" si="26"/>
        <v>112</v>
      </c>
      <c r="E563" s="52">
        <f>VLOOKUP(D563,'스테이지별 난이도 설정'!B:C,2,0)</f>
        <v>44.799999999999905</v>
      </c>
      <c r="F563" t="str">
        <f t="shared" si="27"/>
        <v>유니크</v>
      </c>
      <c r="G563">
        <f t="shared" si="25"/>
        <v>6</v>
      </c>
      <c r="H563">
        <f>VLOOKUP($F563,'(참고)타워 스텟 가치'!$B$2:$L$6,H$2,0)+(VLOOKUP($F563,'(참고)타워 스텟 가치'!$B$2:$L$6,H$2,0)*$E563)</f>
        <v>1159.3124999999975</v>
      </c>
      <c r="I563">
        <f>VLOOKUP($F563,'(참고)타워 스텟 가치'!$B$2:$L$6,I$2,0)+(VLOOKUP($F563,'(참고)타워 스텟 가치'!$B$2:$L$6,I$2,0)*$E563)</f>
        <v>231.86249999999953</v>
      </c>
      <c r="J563">
        <f>VLOOKUP($F563,'(참고)타워 스텟 가치'!$B$2:$L$6,J$2,0)+(VLOOKUP($F563,'(참고)타워 스텟 가치'!$B$2:$L$6,J$2,0)*$E563)</f>
        <v>228999.99999999953</v>
      </c>
      <c r="K563">
        <f>VLOOKUP($F563,'(참고)타워 스텟 가치'!$B$2:$L$6,K$2,0)+(VLOOKUP($F563,'(참고)타워 스텟 가치'!$B$2:$L$6,K$2,0)*$E563)</f>
        <v>4637.24999999999</v>
      </c>
      <c r="L563">
        <f>VLOOKUP($F563,'(참고)타워 스텟 가치'!$B$2:$L$6,L$2,0)+(VLOOKUP($F563,'(참고)타워 스텟 가치'!$B$2:$L$6,L$2,0)*$E563)</f>
        <v>77.287499999999838</v>
      </c>
      <c r="M563">
        <f>VLOOKUP($F563,'(참고)타워 스텟 가치'!$B$2:$L$6,M$2,0)+(VLOOKUP($F563,'(참고)타워 스텟 가치'!$B$2:$L$6,M$2,0)*$E563)</f>
        <v>13.739999999999972</v>
      </c>
      <c r="N563">
        <f>VLOOKUP($F563,'(참고)타워 스텟 가치'!$B$2:$L$6,N$2,0)+(VLOOKUP($F563,'(참고)타워 스텟 가치'!$B$2:$L$6,N$2,0)*$E563)</f>
        <v>0</v>
      </c>
      <c r="O563">
        <f>VLOOKUP($F563,'(참고)타워 스텟 가치'!$B$2:$L$6,O$2,0)+(VLOOKUP($F563,'(참고)타워 스텟 가치'!$B$2:$L$6,O$2,0)*$E563)</f>
        <v>0</v>
      </c>
      <c r="P563">
        <f>VLOOKUP($F563,'(참고)타워 스텟 가치'!$B$2:$L$6,P$2,0)+(VLOOKUP($F563,'(참고)타워 스텟 가치'!$B$2:$L$6,P$2,0)*$E563)</f>
        <v>45.799999999999905</v>
      </c>
      <c r="Q563">
        <f>SUM('스테이지별 몬스터 스텟'!H563*'(참고)타워 스텟 가치'!$Q$17,'스테이지별 몬스터 스텟'!I563*'(참고)타워 스텟 가치'!$R$17,'스테이지별 몬스터 스텟'!J563*'(참고)타워 스텟 가치'!$S$17,'스테이지별 몬스터 스텟'!K563*'(참고)타워 스텟 가치'!$T$17,'스테이지별 몬스터 스텟'!L563*'(참고)타워 스텟 가치'!$U$17,'스테이지별 몬스터 스텟'!M563*'(참고)타워 스텟 가치'!$V$17,'스테이지별 몬스터 스텟'!N563*'(참고)타워 스텟 가치'!$W$17,'스테이지별 몬스터 스텟'!O563*'(참고)타워 스텟 가치'!$X$17,'스테이지별 몬스터 스텟'!P563*'(참고)타워 스텟 가치'!$Y$17)</f>
        <v>355700.83374999929</v>
      </c>
      <c r="R563">
        <v>1</v>
      </c>
      <c r="S563">
        <f>VLOOKUP($F563,'(참고)타워 스텟 가치'!$B$7:$L$11,S$2,0)+(VLOOKUP($F563,'(참고)타워 스텟 가치'!$B$7:$L$11,S$2,0)*$E563)</f>
        <v>386.4374999999992</v>
      </c>
      <c r="T563">
        <f>VLOOKUP($F563,'(참고)타워 스텟 가치'!$B$7:$L$11,T$2,0)+(VLOOKUP($F563,'(참고)타워 스텟 가치'!$B$7:$L$11,T$2,0)*$E563)</f>
        <v>695.5874999999985</v>
      </c>
      <c r="U563">
        <f>VLOOKUP($F563,'(참고)타워 스텟 가치'!$B$7:$L$11,U$2,0)+(VLOOKUP($F563,'(참고)타워 스텟 가치'!$B$7:$L$11,U$2,0)*$E563)</f>
        <v>228999.99999999953</v>
      </c>
      <c r="V563">
        <f>VLOOKUP($F563,'(참고)타워 스텟 가치'!$B$7:$L$11,V$2,0)+(VLOOKUP($F563,'(참고)타워 스텟 가치'!$B$7:$L$11,V$2,0)*$E563)</f>
        <v>4637.24999999999</v>
      </c>
      <c r="W563">
        <f>VLOOKUP($F563,'(참고)타워 스텟 가치'!$B$7:$L$11,W$2,0)+(VLOOKUP($F563,'(참고)타워 스텟 가치'!$B$7:$L$11,W$2,0)*$E563)</f>
        <v>77.287499999999838</v>
      </c>
      <c r="X563">
        <f>VLOOKUP($F563,'(참고)타워 스텟 가치'!$B$7:$L$11,X$2,0)+(VLOOKUP($F563,'(참고)타워 스텟 가치'!$B$7:$L$11,X$2,0)*$E563)</f>
        <v>13.739999999999972</v>
      </c>
      <c r="Y563">
        <f>VLOOKUP($F563,'(참고)타워 스텟 가치'!$B$7:$L$11,Y$2,0)+(VLOOKUP($F563,'(참고)타워 스텟 가치'!$B$7:$L$11,Y$2,0)*$E563)</f>
        <v>0</v>
      </c>
      <c r="Z563">
        <f>VLOOKUP($F563,'(참고)타워 스텟 가치'!$B$7:$L$11,Z$2,0)+(VLOOKUP($F563,'(참고)타워 스텟 가치'!$B$7:$L$11,Z$2,0)*$E563)</f>
        <v>0</v>
      </c>
      <c r="AA563">
        <f>VLOOKUP($F563,'(참고)타워 스텟 가치'!$B$7:$L$11,AA$2,0)+(VLOOKUP($F563,'(참고)타워 스텟 가치'!$B$7:$L$11,AA$2,0)*$E563)</f>
        <v>45.799999999999905</v>
      </c>
      <c r="AB563">
        <f>SUM('스테이지별 몬스터 스텟'!S563*'(참고)타워 스텟 가치'!$Q$17,'스테이지별 몬스터 스텟'!T563*'(참고)타워 스텟 가치'!$R$17,'스테이지별 몬스터 스텟'!U563*'(참고)타워 스텟 가치'!$S$17,'스테이지별 몬스터 스텟'!V563*'(참고)타워 스텟 가치'!$T$17,'스테이지별 몬스터 스텟'!W563*'(참고)타워 스텟 가치'!$U$17,'스테이지별 몬스터 스텟'!X563*'(참고)타워 스텟 가치'!$V$17,'스테이지별 몬스터 스텟'!Y563*'(참고)타워 스텟 가치'!$W$17,'스테이지별 몬스터 스텟'!Z563*'(참고)타워 스텟 가치'!$X$17,'스테이지별 몬스터 스텟'!AA563*'(참고)타워 스텟 가치'!$Y$17)</f>
        <v>354850.67124999926</v>
      </c>
      <c r="AC563">
        <v>2</v>
      </c>
      <c r="AD563">
        <f>VLOOKUP($F563,'(참고)타워 스텟 가치'!$B$12:$L$16,AD$2,0)+(VLOOKUP($F563,'(참고)타워 스텟 가치'!$B$12:$L$16,AD$2,0)*$E563)</f>
        <v>386.4374999999992</v>
      </c>
      <c r="AE563">
        <f>VLOOKUP($F563,'(참고)타워 스텟 가치'!$B$12:$L$16,AE$2,0)+(VLOOKUP($F563,'(참고)타워 스텟 가치'!$B$12:$L$16,AE$2,0)*$E563)</f>
        <v>463.72499999999906</v>
      </c>
      <c r="AF563">
        <f>VLOOKUP($F563,'(참고)타워 스텟 가치'!$B$12:$L$16,AF$2,0)+(VLOOKUP($F563,'(참고)타워 스텟 가치'!$B$12:$L$16,AF$2,0)*$E563)</f>
        <v>228999.99999999953</v>
      </c>
      <c r="AG563">
        <f>VLOOKUP($F563,'(참고)타워 스텟 가치'!$B$12:$L$16,AG$2,0)+(VLOOKUP($F563,'(참고)타워 스텟 가치'!$B$12:$L$16,AG$2,0)*$E563)</f>
        <v>2318.624999999995</v>
      </c>
      <c r="AH563">
        <f>VLOOKUP($F563,'(참고)타워 스텟 가치'!$B$12:$L$16,AH$2,0)+(VLOOKUP($F563,'(참고)타워 스텟 가치'!$B$12:$L$16,AH$2,0)*$E563)</f>
        <v>77.287499999999838</v>
      </c>
      <c r="AI563">
        <f>VLOOKUP($F563,'(참고)타워 스텟 가치'!$B$12:$L$16,AI$2,0)+(VLOOKUP($F563,'(참고)타워 스텟 가치'!$B$12:$L$16,AI$2,0)*$E563)</f>
        <v>13.739999999999972</v>
      </c>
      <c r="AJ563">
        <f>VLOOKUP($F563,'(참고)타워 스텟 가치'!$B$12:$L$16,AJ$2,0)+(VLOOKUP($F563,'(참고)타워 스텟 가치'!$B$12:$L$16,AJ$2,0)*$E563)</f>
        <v>0</v>
      </c>
      <c r="AK563">
        <f>VLOOKUP($F563,'(참고)타워 스텟 가치'!$B$12:$L$16,AK$2,0)+(VLOOKUP($F563,'(참고)타워 스텟 가치'!$B$12:$L$16,AK$2,0)*$E563)</f>
        <v>0</v>
      </c>
      <c r="AL563">
        <f>VLOOKUP($F563,'(참고)타워 스텟 가치'!$B$12:$L$16,AL$2,0)+(VLOOKUP($F563,'(참고)타워 스텟 가치'!$B$12:$L$16,AL$2,0)*$E563)</f>
        <v>91.59999999999981</v>
      </c>
      <c r="AM563">
        <f>SUM('스테이지별 몬스터 스텟'!AD563*'(참고)타워 스텟 가치'!$Q$17,'스테이지별 몬스터 스텟'!AE563*'(참고)타워 스텟 가치'!$R$17,'스테이지별 몬스터 스텟'!AF563*'(참고)타워 스텟 가치'!$S$17,'스테이지별 몬스터 스텟'!AG563*'(참고)타워 스텟 가치'!$T$17,'스테이지별 몬스터 스텟'!AH563*'(참고)타워 스텟 가치'!$U$17,'스테이지별 몬스터 스텟'!AI563*'(참고)타워 스텟 가치'!$V$17,'스테이지별 몬스터 스텟'!AJ563*'(참고)타워 스텟 가치'!$W$17,'스테이지별 몬스터 스텟'!AK563*'(참고)타워 스텟 가치'!$X$17,'스테이지별 몬스터 스텟'!AL563*'(참고)타워 스텟 가치'!$Y$17)</f>
        <v>349957.22749999934</v>
      </c>
      <c r="AN563">
        <v>3</v>
      </c>
    </row>
    <row r="564" spans="3:40" x14ac:dyDescent="0.3">
      <c r="C564">
        <v>5</v>
      </c>
      <c r="D564">
        <f t="shared" si="26"/>
        <v>112</v>
      </c>
      <c r="E564" s="52">
        <f>VLOOKUP(D564,'스테이지별 난이도 설정'!B:C,2,0)</f>
        <v>44.799999999999905</v>
      </c>
      <c r="F564" t="str">
        <f t="shared" si="27"/>
        <v>스페셜</v>
      </c>
      <c r="G564">
        <f t="shared" si="25"/>
        <v>6</v>
      </c>
      <c r="H564">
        <f>VLOOKUP($F564,'(참고)타워 스텟 가치'!$B$2:$L$6,H$2,0)+(VLOOKUP($F564,'(참고)타워 스텟 가치'!$B$2:$L$6,H$2,0)*$E564)</f>
        <v>1738.9687499999964</v>
      </c>
      <c r="I564">
        <f>VLOOKUP($F564,'(참고)타워 스텟 가치'!$B$2:$L$6,I$2,0)+(VLOOKUP($F564,'(참고)타워 스텟 가치'!$B$2:$L$6,I$2,0)*$E564)</f>
        <v>347.79374999999925</v>
      </c>
      <c r="J564">
        <f>VLOOKUP($F564,'(참고)타워 스텟 가치'!$B$2:$L$6,J$2,0)+(VLOOKUP($F564,'(참고)타워 스텟 가치'!$B$2:$L$6,J$2,0)*$E564)</f>
        <v>228999.99999999953</v>
      </c>
      <c r="K564">
        <f>VLOOKUP($F564,'(참고)타워 스텟 가치'!$B$2:$L$6,K$2,0)+(VLOOKUP($F564,'(참고)타워 스텟 가치'!$B$2:$L$6,K$2,0)*$E564)</f>
        <v>6955.8749999999854</v>
      </c>
      <c r="L564">
        <f>VLOOKUP($F564,'(참고)타워 스텟 가치'!$B$2:$L$6,L$2,0)+(VLOOKUP($F564,'(참고)타워 스텟 가치'!$B$2:$L$6,L$2,0)*$E564)</f>
        <v>115.93124999999976</v>
      </c>
      <c r="M564">
        <f>VLOOKUP($F564,'(참고)타워 스텟 가치'!$B$2:$L$6,M$2,0)+(VLOOKUP($F564,'(참고)타워 스텟 가치'!$B$2:$L$6,M$2,0)*$E564)</f>
        <v>13.739999999999972</v>
      </c>
      <c r="N564">
        <f>VLOOKUP($F564,'(참고)타워 스텟 가치'!$B$2:$L$6,N$2,0)+(VLOOKUP($F564,'(참고)타워 스텟 가치'!$B$2:$L$6,N$2,0)*$E564)</f>
        <v>0</v>
      </c>
      <c r="O564">
        <f>VLOOKUP($F564,'(참고)타워 스텟 가치'!$B$2:$L$6,O$2,0)+(VLOOKUP($F564,'(참고)타워 스텟 가치'!$B$2:$L$6,O$2,0)*$E564)</f>
        <v>0</v>
      </c>
      <c r="P564">
        <f>VLOOKUP($F564,'(참고)타워 스텟 가치'!$B$2:$L$6,P$2,0)+(VLOOKUP($F564,'(참고)타워 스텟 가치'!$B$2:$L$6,P$2,0)*$E564)</f>
        <v>45.799999999999905</v>
      </c>
      <c r="Q564">
        <f>SUM('스테이지별 몬스터 스텟'!H564*'(참고)타워 스텟 가치'!$Q$17,'스테이지별 몬스터 스텟'!I564*'(참고)타워 스텟 가치'!$R$17,'스테이지별 몬스터 스텟'!J564*'(참고)타워 스텟 가치'!$S$17,'스테이지별 몬스터 스텟'!K564*'(참고)타워 스텟 가치'!$T$17,'스테이지별 몬스터 스텟'!L564*'(참고)타워 스텟 가치'!$U$17,'스테이지별 몬스터 스텟'!M564*'(참고)타워 스텟 가치'!$V$17,'스테이지별 몬스터 스텟'!N564*'(참고)타워 스텟 가치'!$W$17,'스테이지별 몬스터 스텟'!O564*'(참고)타워 스텟 가치'!$X$17,'스테이지별 몬스터 스텟'!P564*'(참고)타워 스텟 가치'!$Y$17)</f>
        <v>361748.58062499919</v>
      </c>
      <c r="R564">
        <v>1</v>
      </c>
      <c r="S564">
        <f>VLOOKUP($F564,'(참고)타워 스텟 가치'!$B$7:$L$11,S$2,0)+(VLOOKUP($F564,'(참고)타워 스텟 가치'!$B$7:$L$11,S$2,0)*$E564)</f>
        <v>579.65624999999875</v>
      </c>
      <c r="T564">
        <f>VLOOKUP($F564,'(참고)타워 스텟 가치'!$B$7:$L$11,T$2,0)+(VLOOKUP($F564,'(참고)타워 스텟 가치'!$B$7:$L$11,T$2,0)*$E564)</f>
        <v>1043.3812499999979</v>
      </c>
      <c r="U564">
        <f>VLOOKUP($F564,'(참고)타워 스텟 가치'!$B$7:$L$11,U$2,0)+(VLOOKUP($F564,'(참고)타워 스텟 가치'!$B$7:$L$11,U$2,0)*$E564)</f>
        <v>228999.99999999953</v>
      </c>
      <c r="V564">
        <f>VLOOKUP($F564,'(참고)타워 스텟 가치'!$B$7:$L$11,V$2,0)+(VLOOKUP($F564,'(참고)타워 스텟 가치'!$B$7:$L$11,V$2,0)*$E564)</f>
        <v>6955.8749999999854</v>
      </c>
      <c r="W564">
        <f>VLOOKUP($F564,'(참고)타워 스텟 가치'!$B$7:$L$11,W$2,0)+(VLOOKUP($F564,'(참고)타워 스텟 가치'!$B$7:$L$11,W$2,0)*$E564)</f>
        <v>115.93124999999976</v>
      </c>
      <c r="X564">
        <f>VLOOKUP($F564,'(참고)타워 스텟 가치'!$B$7:$L$11,X$2,0)+(VLOOKUP($F564,'(참고)타워 스텟 가치'!$B$7:$L$11,X$2,0)*$E564)</f>
        <v>13.739999999999972</v>
      </c>
      <c r="Y564">
        <f>VLOOKUP($F564,'(참고)타워 스텟 가치'!$B$7:$L$11,Y$2,0)+(VLOOKUP($F564,'(참고)타워 스텟 가치'!$B$7:$L$11,Y$2,0)*$E564)</f>
        <v>0</v>
      </c>
      <c r="Z564">
        <f>VLOOKUP($F564,'(참고)타워 스텟 가치'!$B$7:$L$11,Z$2,0)+(VLOOKUP($F564,'(참고)타워 스텟 가치'!$B$7:$L$11,Z$2,0)*$E564)</f>
        <v>0</v>
      </c>
      <c r="AA564">
        <f>VLOOKUP($F564,'(참고)타워 스텟 가치'!$B$7:$L$11,AA$2,0)+(VLOOKUP($F564,'(참고)타워 스텟 가치'!$B$7:$L$11,AA$2,0)*$E564)</f>
        <v>45.799999999999905</v>
      </c>
      <c r="AB564">
        <f>SUM('스테이지별 몬스터 스텟'!S564*'(참고)타워 스텟 가치'!$Q$17,'스테이지별 몬스터 스텟'!T564*'(참고)타워 스텟 가치'!$R$17,'스테이지별 몬스터 스텟'!U564*'(참고)타워 스텟 가치'!$S$17,'스테이지별 몬스터 스텟'!V564*'(참고)타워 스텟 가치'!$T$17,'스테이지별 몬스터 스텟'!W564*'(참고)타워 스텟 가치'!$U$17,'스테이지별 몬스터 스텟'!X564*'(참고)타워 스텟 가치'!$V$17,'스테이지별 몬스터 스텟'!Y564*'(참고)타워 스텟 가치'!$W$17,'스테이지별 몬스터 스텟'!Z564*'(참고)타워 스텟 가치'!$X$17,'스테이지별 몬스터 스텟'!AA564*'(참고)타워 스텟 가치'!$Y$17)</f>
        <v>360473.33687499928</v>
      </c>
      <c r="AC564">
        <v>2</v>
      </c>
      <c r="AD564">
        <f>VLOOKUP($F564,'(참고)타워 스텟 가치'!$B$12:$L$16,AD$2,0)+(VLOOKUP($F564,'(참고)타워 스텟 가치'!$B$12:$L$16,AD$2,0)*$E564)</f>
        <v>579.65624999999875</v>
      </c>
      <c r="AE564">
        <f>VLOOKUP($F564,'(참고)타워 스텟 가치'!$B$12:$L$16,AE$2,0)+(VLOOKUP($F564,'(참고)타워 스텟 가치'!$B$12:$L$16,AE$2,0)*$E564)</f>
        <v>695.5874999999985</v>
      </c>
      <c r="AF564">
        <f>VLOOKUP($F564,'(참고)타워 스텟 가치'!$B$12:$L$16,AF$2,0)+(VLOOKUP($F564,'(참고)타워 스텟 가치'!$B$12:$L$16,AF$2,0)*$E564)</f>
        <v>228999.99999999953</v>
      </c>
      <c r="AG564">
        <f>VLOOKUP($F564,'(참고)타워 스텟 가치'!$B$12:$L$16,AG$2,0)+(VLOOKUP($F564,'(참고)타워 스텟 가치'!$B$12:$L$16,AG$2,0)*$E564)</f>
        <v>3477.9374999999927</v>
      </c>
      <c r="AH564">
        <f>VLOOKUP($F564,'(참고)타워 스텟 가치'!$B$12:$L$16,AH$2,0)+(VLOOKUP($F564,'(참고)타워 스텟 가치'!$B$12:$L$16,AH$2,0)*$E564)</f>
        <v>115.93124999999976</v>
      </c>
      <c r="AI564">
        <f>VLOOKUP($F564,'(참고)타워 스텟 가치'!$B$12:$L$16,AI$2,0)+(VLOOKUP($F564,'(참고)타워 스텟 가치'!$B$12:$L$16,AI$2,0)*$E564)</f>
        <v>13.739999999999972</v>
      </c>
      <c r="AJ564">
        <f>VLOOKUP($F564,'(참고)타워 스텟 가치'!$B$12:$L$16,AJ$2,0)+(VLOOKUP($F564,'(참고)타워 스텟 가치'!$B$12:$L$16,AJ$2,0)*$E564)</f>
        <v>0</v>
      </c>
      <c r="AK564">
        <f>VLOOKUP($F564,'(참고)타워 스텟 가치'!$B$12:$L$16,AK$2,0)+(VLOOKUP($F564,'(참고)타워 스텟 가치'!$B$12:$L$16,AK$2,0)*$E564)</f>
        <v>0</v>
      </c>
      <c r="AL564">
        <f>VLOOKUP($F564,'(참고)타워 스텟 가치'!$B$12:$L$16,AL$2,0)+(VLOOKUP($F564,'(참고)타워 스텟 가치'!$B$12:$L$16,AL$2,0)*$E564)</f>
        <v>91.59999999999981</v>
      </c>
      <c r="AM564">
        <f>SUM('스테이지별 몬스터 스텟'!AD564*'(참고)타워 스텟 가치'!$Q$17,'스테이지별 몬스터 스텟'!AE564*'(참고)타워 스텟 가치'!$R$17,'스테이지별 몬스터 스텟'!AF564*'(참고)타워 스텟 가치'!$S$17,'스테이지별 몬스터 스텟'!AG564*'(참고)타워 스텟 가치'!$T$17,'스테이지별 몬스터 스텟'!AH564*'(참고)타워 스텟 가치'!$U$17,'스테이지별 몬스터 스텟'!AI564*'(참고)타워 스텟 가치'!$V$17,'스테이지별 몬스터 스텟'!AJ564*'(참고)타워 스텟 가치'!$W$17,'스테이지별 몬스터 스텟'!AK564*'(참고)타워 스텟 가치'!$X$17,'스테이지별 몬스터 스텟'!AL564*'(참고)타워 스텟 가치'!$Y$17)</f>
        <v>353087.37124999927</v>
      </c>
      <c r="AN564">
        <v>3</v>
      </c>
    </row>
    <row r="565" spans="3:40" x14ac:dyDescent="0.3">
      <c r="C565">
        <v>1</v>
      </c>
      <c r="D565">
        <f t="shared" si="26"/>
        <v>113</v>
      </c>
      <c r="E565" s="52">
        <f>VLOOKUP(D565,'스테이지별 난이도 설정'!B:C,2,0)</f>
        <v>45.199999999999903</v>
      </c>
      <c r="F565" t="str">
        <f t="shared" si="27"/>
        <v>일반</v>
      </c>
      <c r="G565">
        <f t="shared" si="25"/>
        <v>6</v>
      </c>
      <c r="H565">
        <f>VLOOKUP($F565,'(참고)타워 스텟 가치'!$B$2:$L$6,H$2,0)+(VLOOKUP($F565,'(참고)타워 스텟 가치'!$B$2:$L$6,H$2,0)*$E565)</f>
        <v>346.49999999999926</v>
      </c>
      <c r="I565">
        <f>VLOOKUP($F565,'(참고)타워 스텟 가치'!$B$2:$L$6,I$2,0)+(VLOOKUP($F565,'(참고)타워 스텟 가치'!$B$2:$L$6,I$2,0)*$E565)</f>
        <v>69.299999999999855</v>
      </c>
      <c r="J565">
        <f>VLOOKUP($F565,'(참고)타워 스텟 가치'!$B$2:$L$6,J$2,0)+(VLOOKUP($F565,'(참고)타워 스텟 가치'!$B$2:$L$6,J$2,0)*$E565)</f>
        <v>230999.99999999951</v>
      </c>
      <c r="K565">
        <f>VLOOKUP($F565,'(참고)타워 스텟 가치'!$B$2:$L$6,K$2,0)+(VLOOKUP($F565,'(참고)타워 스텟 가치'!$B$2:$L$6,K$2,0)*$E565)</f>
        <v>1385.999999999997</v>
      </c>
      <c r="L565">
        <f>VLOOKUP($F565,'(참고)타워 스텟 가치'!$B$2:$L$6,L$2,0)+(VLOOKUP($F565,'(참고)타워 스텟 가치'!$B$2:$L$6,L$2,0)*$E565)</f>
        <v>23.099999999999952</v>
      </c>
      <c r="M565">
        <f>VLOOKUP($F565,'(참고)타워 스텟 가치'!$B$2:$L$6,M$2,0)+(VLOOKUP($F565,'(참고)타워 스텟 가치'!$B$2:$L$6,M$2,0)*$E565)</f>
        <v>13.859999999999971</v>
      </c>
      <c r="N565">
        <f>VLOOKUP($F565,'(참고)타워 스텟 가치'!$B$2:$L$6,N$2,0)+(VLOOKUP($F565,'(참고)타워 스텟 가치'!$B$2:$L$6,N$2,0)*$E565)</f>
        <v>0</v>
      </c>
      <c r="O565">
        <f>VLOOKUP($F565,'(참고)타워 스텟 가치'!$B$2:$L$6,O$2,0)+(VLOOKUP($F565,'(참고)타워 스텟 가치'!$B$2:$L$6,O$2,0)*$E565)</f>
        <v>0</v>
      </c>
      <c r="P565">
        <f>VLOOKUP($F565,'(참고)타워 스텟 가치'!$B$2:$L$6,P$2,0)+(VLOOKUP($F565,'(참고)타워 스텟 가치'!$B$2:$L$6,P$2,0)*$E565)</f>
        <v>32.339999999999932</v>
      </c>
      <c r="Q565">
        <f>SUM('스테이지별 몬스터 스텟'!H565*'(참고)타워 스텟 가치'!$Q$17,'스테이지별 몬스터 스텟'!I565*'(참고)타워 스텟 가치'!$R$17,'스테이지별 몬스터 스텟'!J565*'(참고)타워 스텟 가치'!$S$17,'스테이지별 몬스터 스텟'!K565*'(참고)타워 스텟 가치'!$T$17,'스테이지별 몬스터 스텟'!L565*'(참고)타워 스텟 가치'!$U$17,'스테이지별 몬스터 스텟'!M565*'(참고)타워 스텟 가치'!$V$17,'스테이지별 몬스터 스텟'!N565*'(참고)타워 스텟 가치'!$W$17,'스테이지별 몬스터 스텟'!O565*'(참고)타워 스텟 가치'!$X$17,'스테이지별 몬스터 스텟'!P565*'(참고)타워 스텟 가치'!$Y$17)</f>
        <v>350193.68999999925</v>
      </c>
      <c r="R565">
        <v>1</v>
      </c>
      <c r="S565">
        <f>VLOOKUP($F565,'(참고)타워 스텟 가치'!$B$7:$L$11,S$2,0)+(VLOOKUP($F565,'(참고)타워 스텟 가치'!$B$7:$L$11,S$2,0)*$E565)</f>
        <v>115.49999999999976</v>
      </c>
      <c r="T565">
        <f>VLOOKUP($F565,'(참고)타워 스텟 가치'!$B$7:$L$11,T$2,0)+(VLOOKUP($F565,'(참고)타워 스텟 가치'!$B$7:$L$11,T$2,0)*$E565)</f>
        <v>207.89999999999958</v>
      </c>
      <c r="U565">
        <f>VLOOKUP($F565,'(참고)타워 스텟 가치'!$B$7:$L$11,U$2,0)+(VLOOKUP($F565,'(참고)타워 스텟 가치'!$B$7:$L$11,U$2,0)*$E565)</f>
        <v>230999.99999999951</v>
      </c>
      <c r="V565">
        <f>VLOOKUP($F565,'(참고)타워 스텟 가치'!$B$7:$L$11,V$2,0)+(VLOOKUP($F565,'(참고)타워 스텟 가치'!$B$7:$L$11,V$2,0)*$E565)</f>
        <v>1385.999999999997</v>
      </c>
      <c r="W565">
        <f>VLOOKUP($F565,'(참고)타워 스텟 가치'!$B$7:$L$11,W$2,0)+(VLOOKUP($F565,'(참고)타워 스텟 가치'!$B$7:$L$11,W$2,0)*$E565)</f>
        <v>23.099999999999952</v>
      </c>
      <c r="X565">
        <f>VLOOKUP($F565,'(참고)타워 스텟 가치'!$B$7:$L$11,X$2,0)+(VLOOKUP($F565,'(참고)타워 스텟 가치'!$B$7:$L$11,X$2,0)*$E565)</f>
        <v>13.859999999999971</v>
      </c>
      <c r="Y565">
        <f>VLOOKUP($F565,'(참고)타워 스텟 가치'!$B$7:$L$11,Y$2,0)+(VLOOKUP($F565,'(참고)타워 스텟 가치'!$B$7:$L$11,Y$2,0)*$E565)</f>
        <v>0</v>
      </c>
      <c r="Z565">
        <f>VLOOKUP($F565,'(참고)타워 스텟 가치'!$B$7:$L$11,Z$2,0)+(VLOOKUP($F565,'(참고)타워 스텟 가치'!$B$7:$L$11,Z$2,0)*$E565)</f>
        <v>0</v>
      </c>
      <c r="AA565">
        <f>VLOOKUP($F565,'(참고)타워 스텟 가치'!$B$7:$L$11,AA$2,0)+(VLOOKUP($F565,'(참고)타워 스텟 가치'!$B$7:$L$11,AA$2,0)*$E565)</f>
        <v>32.339999999999932</v>
      </c>
      <c r="AB565">
        <f>SUM('스테이지별 몬스터 스텟'!S565*'(참고)타워 스텟 가치'!$Q$17,'스테이지별 몬스터 스텟'!T565*'(참고)타워 스텟 가치'!$R$17,'스테이지별 몬스터 스텟'!U565*'(참고)타워 스텟 가치'!$S$17,'스테이지별 몬스터 스텟'!V565*'(참고)타워 스텟 가치'!$T$17,'스테이지별 몬스터 스텟'!W565*'(참고)타워 스텟 가치'!$U$17,'스테이지별 몬스터 스텟'!X565*'(참고)타워 스텟 가치'!$V$17,'스테이지별 몬스터 스텟'!Y565*'(참고)타워 스텟 가치'!$W$17,'스테이지별 몬스터 스텟'!Z565*'(참고)타워 스텟 가치'!$X$17,'스테이지별 몬스터 스텟'!AA565*'(참고)타워 스텟 가치'!$Y$17)</f>
        <v>349939.58999999921</v>
      </c>
      <c r="AC565">
        <v>2</v>
      </c>
      <c r="AD565">
        <f>VLOOKUP($F565,'(참고)타워 스텟 가치'!$B$12:$L$16,AD$2,0)+(VLOOKUP($F565,'(참고)타워 스텟 가치'!$B$12:$L$16,AD$2,0)*$E565)</f>
        <v>115.49999999999976</v>
      </c>
      <c r="AE565">
        <f>VLOOKUP($F565,'(참고)타워 스텟 가치'!$B$12:$L$16,AE$2,0)+(VLOOKUP($F565,'(참고)타워 스텟 가치'!$B$12:$L$16,AE$2,0)*$E565)</f>
        <v>138.59999999999971</v>
      </c>
      <c r="AF565">
        <f>VLOOKUP($F565,'(참고)타워 스텟 가치'!$B$12:$L$16,AF$2,0)+(VLOOKUP($F565,'(참고)타워 스텟 가치'!$B$12:$L$16,AF$2,0)*$E565)</f>
        <v>230999.99999999951</v>
      </c>
      <c r="AG565">
        <f>VLOOKUP($F565,'(참고)타워 스텟 가치'!$B$12:$L$16,AG$2,0)+(VLOOKUP($F565,'(참고)타워 스텟 가치'!$B$12:$L$16,AG$2,0)*$E565)</f>
        <v>692.99999999999852</v>
      </c>
      <c r="AH565">
        <f>VLOOKUP($F565,'(참고)타워 스텟 가치'!$B$12:$L$16,AH$2,0)+(VLOOKUP($F565,'(참고)타워 스텟 가치'!$B$12:$L$16,AH$2,0)*$E565)</f>
        <v>23.099999999999952</v>
      </c>
      <c r="AI565">
        <f>VLOOKUP($F565,'(참고)타워 스텟 가치'!$B$12:$L$16,AI$2,0)+(VLOOKUP($F565,'(참고)타워 스텟 가치'!$B$12:$L$16,AI$2,0)*$E565)</f>
        <v>13.859999999999971</v>
      </c>
      <c r="AJ565">
        <f>VLOOKUP($F565,'(참고)타워 스텟 가치'!$B$12:$L$16,AJ$2,0)+(VLOOKUP($F565,'(참고)타워 스텟 가치'!$B$12:$L$16,AJ$2,0)*$E565)</f>
        <v>0</v>
      </c>
      <c r="AK565">
        <f>VLOOKUP($F565,'(참고)타워 스텟 가치'!$B$12:$L$16,AK$2,0)+(VLOOKUP($F565,'(참고)타워 스텟 가치'!$B$12:$L$16,AK$2,0)*$E565)</f>
        <v>0</v>
      </c>
      <c r="AL565">
        <f>VLOOKUP($F565,'(참고)타워 스텟 가치'!$B$12:$L$16,AL$2,0)+(VLOOKUP($F565,'(참고)타워 스텟 가치'!$B$12:$L$16,AL$2,0)*$E565)</f>
        <v>64.679999999999865</v>
      </c>
      <c r="AM565">
        <f>SUM('스테이지별 몬스터 스텟'!AD565*'(참고)타워 스텟 가치'!$Q$17,'스테이지별 몬스터 스텟'!AE565*'(참고)타워 스텟 가치'!$R$17,'스테이지별 몬스터 스텟'!AF565*'(참고)타워 스텟 가치'!$S$17,'스테이지별 몬스터 스텟'!AG565*'(참고)타워 스텟 가치'!$T$17,'스테이지별 몬스터 스텟'!AH565*'(참고)타워 스텟 가치'!$U$17,'스테이지별 몬스터 스텟'!AI565*'(참고)타워 스텟 가치'!$V$17,'스테이지별 몬스터 스텟'!AJ565*'(참고)타워 스텟 가치'!$W$17,'스테이지별 몬스터 스텟'!AK565*'(참고)타워 스텟 가치'!$X$17,'스테이지별 몬스터 스텟'!AL565*'(참고)타워 스텟 가치'!$Y$17)</f>
        <v>348514.31999999925</v>
      </c>
      <c r="AN565">
        <v>3</v>
      </c>
    </row>
    <row r="566" spans="3:40" x14ac:dyDescent="0.3">
      <c r="C566">
        <v>2</v>
      </c>
      <c r="D566">
        <f t="shared" si="26"/>
        <v>113</v>
      </c>
      <c r="E566" s="52">
        <f>VLOOKUP(D566,'스테이지별 난이도 설정'!B:C,2,0)</f>
        <v>45.199999999999903</v>
      </c>
      <c r="F566" t="str">
        <f t="shared" si="27"/>
        <v>레어</v>
      </c>
      <c r="G566">
        <f t="shared" si="25"/>
        <v>6</v>
      </c>
      <c r="H566">
        <f>VLOOKUP($F566,'(참고)타워 스텟 가치'!$B$2:$L$6,H$2,0)+(VLOOKUP($F566,'(참고)타워 스텟 가치'!$B$2:$L$6,H$2,0)*$E566)</f>
        <v>519.74999999999886</v>
      </c>
      <c r="I566">
        <f>VLOOKUP($F566,'(참고)타워 스텟 가치'!$B$2:$L$6,I$2,0)+(VLOOKUP($F566,'(참고)타워 스텟 가치'!$B$2:$L$6,I$2,0)*$E566)</f>
        <v>103.94999999999979</v>
      </c>
      <c r="J566">
        <f>VLOOKUP($F566,'(참고)타워 스텟 가치'!$B$2:$L$6,J$2,0)+(VLOOKUP($F566,'(참고)타워 스텟 가치'!$B$2:$L$6,J$2,0)*$E566)</f>
        <v>230999.99999999951</v>
      </c>
      <c r="K566">
        <f>VLOOKUP($F566,'(참고)타워 스텟 가치'!$B$2:$L$6,K$2,0)+(VLOOKUP($F566,'(참고)타워 스텟 가치'!$B$2:$L$6,K$2,0)*$E566)</f>
        <v>2078.9999999999955</v>
      </c>
      <c r="L566">
        <f>VLOOKUP($F566,'(참고)타워 스텟 가치'!$B$2:$L$6,L$2,0)+(VLOOKUP($F566,'(참고)타워 스텟 가치'!$B$2:$L$6,L$2,0)*$E566)</f>
        <v>34.649999999999928</v>
      </c>
      <c r="M566">
        <f>VLOOKUP($F566,'(참고)타워 스텟 가치'!$B$2:$L$6,M$2,0)+(VLOOKUP($F566,'(참고)타워 스텟 가치'!$B$2:$L$6,M$2,0)*$E566)</f>
        <v>13.859999999999971</v>
      </c>
      <c r="N566">
        <f>VLOOKUP($F566,'(참고)타워 스텟 가치'!$B$2:$L$6,N$2,0)+(VLOOKUP($F566,'(참고)타워 스텟 가치'!$B$2:$L$6,N$2,0)*$E566)</f>
        <v>0</v>
      </c>
      <c r="O566">
        <f>VLOOKUP($F566,'(참고)타워 스텟 가치'!$B$2:$L$6,O$2,0)+(VLOOKUP($F566,'(참고)타워 스텟 가치'!$B$2:$L$6,O$2,0)*$E566)</f>
        <v>0</v>
      </c>
      <c r="P566">
        <f>VLOOKUP($F566,'(참고)타워 스텟 가치'!$B$2:$L$6,P$2,0)+(VLOOKUP($F566,'(참고)타워 스텟 가치'!$B$2:$L$6,P$2,0)*$E566)</f>
        <v>32.339999999999932</v>
      </c>
      <c r="Q566">
        <f>SUM('스테이지별 몬스터 스텟'!H566*'(참고)타워 스텟 가치'!$Q$17,'스테이지별 몬스터 스텟'!I566*'(참고)타워 스텟 가치'!$R$17,'스테이지별 몬스터 스텟'!J566*'(참고)타워 스텟 가치'!$S$17,'스테이지별 몬스터 스텟'!K566*'(참고)타워 스텟 가치'!$T$17,'스테이지별 몬스터 스텟'!L566*'(참고)타워 스텟 가치'!$U$17,'스테이지별 몬스터 스텟'!M566*'(참고)타워 스텟 가치'!$V$17,'스테이지별 몬스터 스텟'!N566*'(참고)타워 스텟 가치'!$W$17,'스테이지별 몬스터 스텟'!O566*'(참고)타워 스텟 가치'!$X$17,'스테이지별 몬스터 스텟'!P566*'(참고)타워 스텟 가치'!$Y$17)</f>
        <v>352001.2649999992</v>
      </c>
      <c r="R566">
        <v>1</v>
      </c>
      <c r="S566">
        <f>VLOOKUP($F566,'(참고)타워 스텟 가치'!$B$7:$L$11,S$2,0)+(VLOOKUP($F566,'(참고)타워 스텟 가치'!$B$7:$L$11,S$2,0)*$E566)</f>
        <v>173.24999999999963</v>
      </c>
      <c r="T566">
        <f>VLOOKUP($F566,'(참고)타워 스텟 가치'!$B$7:$L$11,T$2,0)+(VLOOKUP($F566,'(참고)타워 스텟 가치'!$B$7:$L$11,T$2,0)*$E566)</f>
        <v>311.84999999999934</v>
      </c>
      <c r="U566">
        <f>VLOOKUP($F566,'(참고)타워 스텟 가치'!$B$7:$L$11,U$2,0)+(VLOOKUP($F566,'(참고)타워 스텟 가치'!$B$7:$L$11,U$2,0)*$E566)</f>
        <v>230999.99999999951</v>
      </c>
      <c r="V566">
        <f>VLOOKUP($F566,'(참고)타워 스텟 가치'!$B$7:$L$11,V$2,0)+(VLOOKUP($F566,'(참고)타워 스텟 가치'!$B$7:$L$11,V$2,0)*$E566)</f>
        <v>2078.9999999999955</v>
      </c>
      <c r="W566">
        <f>VLOOKUP($F566,'(참고)타워 스텟 가치'!$B$7:$L$11,W$2,0)+(VLOOKUP($F566,'(참고)타워 스텟 가치'!$B$7:$L$11,W$2,0)*$E566)</f>
        <v>34.649999999999928</v>
      </c>
      <c r="X566">
        <f>VLOOKUP($F566,'(참고)타워 스텟 가치'!$B$7:$L$11,X$2,0)+(VLOOKUP($F566,'(참고)타워 스텟 가치'!$B$7:$L$11,X$2,0)*$E566)</f>
        <v>13.859999999999971</v>
      </c>
      <c r="Y566">
        <f>VLOOKUP($F566,'(참고)타워 스텟 가치'!$B$7:$L$11,Y$2,0)+(VLOOKUP($F566,'(참고)타워 스텟 가치'!$B$7:$L$11,Y$2,0)*$E566)</f>
        <v>0</v>
      </c>
      <c r="Z566">
        <f>VLOOKUP($F566,'(참고)타워 스텟 가치'!$B$7:$L$11,Z$2,0)+(VLOOKUP($F566,'(참고)타워 스텟 가치'!$B$7:$L$11,Z$2,0)*$E566)</f>
        <v>0</v>
      </c>
      <c r="AA566">
        <f>VLOOKUP($F566,'(참고)타워 스텟 가치'!$B$7:$L$11,AA$2,0)+(VLOOKUP($F566,'(참고)타워 스텟 가치'!$B$7:$L$11,AA$2,0)*$E566)</f>
        <v>32.339999999999932</v>
      </c>
      <c r="AB566">
        <f>SUM('스테이지별 몬스터 스텟'!S566*'(참고)타워 스텟 가치'!$Q$17,'스테이지별 몬스터 스텟'!T566*'(참고)타워 스텟 가치'!$R$17,'스테이지별 몬스터 스텟'!U566*'(참고)타워 스텟 가치'!$S$17,'스테이지별 몬스터 스텟'!V566*'(참고)타워 스텟 가치'!$T$17,'스테이지별 몬스터 스텟'!W566*'(참고)타워 스텟 가치'!$U$17,'스테이지별 몬스터 스텟'!X566*'(참고)타워 스텟 가치'!$V$17,'스테이지별 몬스터 스텟'!Y566*'(참고)타워 스텟 가치'!$W$17,'스테이지별 몬스터 스텟'!Z566*'(참고)타워 스텟 가치'!$X$17,'스테이지별 몬스터 스텟'!AA566*'(참고)타워 스텟 가치'!$Y$17)</f>
        <v>351620.11499999923</v>
      </c>
      <c r="AC566">
        <v>2</v>
      </c>
      <c r="AD566">
        <f>VLOOKUP($F566,'(참고)타워 스텟 가치'!$B$12:$L$16,AD$2,0)+(VLOOKUP($F566,'(참고)타워 스텟 가치'!$B$12:$L$16,AD$2,0)*$E566)</f>
        <v>173.24999999999963</v>
      </c>
      <c r="AE566">
        <f>VLOOKUP($F566,'(참고)타워 스텟 가치'!$B$12:$L$16,AE$2,0)+(VLOOKUP($F566,'(참고)타워 스텟 가치'!$B$12:$L$16,AE$2,0)*$E566)</f>
        <v>207.89999999999958</v>
      </c>
      <c r="AF566">
        <f>VLOOKUP($F566,'(참고)타워 스텟 가치'!$B$12:$L$16,AF$2,0)+(VLOOKUP($F566,'(참고)타워 스텟 가치'!$B$12:$L$16,AF$2,0)*$E566)</f>
        <v>230999.99999999951</v>
      </c>
      <c r="AG566">
        <f>VLOOKUP($F566,'(참고)타워 스텟 가치'!$B$12:$L$16,AG$2,0)+(VLOOKUP($F566,'(참고)타워 스텟 가치'!$B$12:$L$16,AG$2,0)*$E566)</f>
        <v>1039.4999999999977</v>
      </c>
      <c r="AH566">
        <f>VLOOKUP($F566,'(참고)타워 스텟 가치'!$B$12:$L$16,AH$2,0)+(VLOOKUP($F566,'(참고)타워 스텟 가치'!$B$12:$L$16,AH$2,0)*$E566)</f>
        <v>34.649999999999928</v>
      </c>
      <c r="AI566">
        <f>VLOOKUP($F566,'(참고)타워 스텟 가치'!$B$12:$L$16,AI$2,0)+(VLOOKUP($F566,'(참고)타워 스텟 가치'!$B$12:$L$16,AI$2,0)*$E566)</f>
        <v>13.859999999999971</v>
      </c>
      <c r="AJ566">
        <f>VLOOKUP($F566,'(참고)타워 스텟 가치'!$B$12:$L$16,AJ$2,0)+(VLOOKUP($F566,'(참고)타워 스텟 가치'!$B$12:$L$16,AJ$2,0)*$E566)</f>
        <v>0</v>
      </c>
      <c r="AK566">
        <f>VLOOKUP($F566,'(참고)타워 스텟 가치'!$B$12:$L$16,AK$2,0)+(VLOOKUP($F566,'(참고)타워 스텟 가치'!$B$12:$L$16,AK$2,0)*$E566)</f>
        <v>0</v>
      </c>
      <c r="AL566">
        <f>VLOOKUP($F566,'(참고)타워 스텟 가치'!$B$12:$L$16,AL$2,0)+(VLOOKUP($F566,'(참고)타워 스텟 가치'!$B$12:$L$16,AL$2,0)*$E566)</f>
        <v>64.679999999999865</v>
      </c>
      <c r="AM566">
        <f>SUM('스테이지별 몬스터 스텟'!AD566*'(참고)타워 스텟 가치'!$Q$17,'스테이지별 몬스터 스텟'!AE566*'(참고)타워 스텟 가치'!$R$17,'스테이지별 몬스터 스텟'!AF566*'(참고)타워 스텟 가치'!$S$17,'스테이지별 몬스터 스텟'!AG566*'(참고)타워 스텟 가치'!$T$17,'스테이지별 몬스터 스텟'!AH566*'(참고)타워 스텟 가치'!$U$17,'스테이지별 몬스터 스텟'!AI566*'(참고)타워 스텟 가치'!$V$17,'스테이지별 몬스터 스텟'!AJ566*'(참고)타워 스텟 가치'!$W$17,'스테이지별 몬스터 스텟'!AK566*'(참고)타워 스텟 가치'!$X$17,'스테이지별 몬스터 스텟'!AL566*'(참고)타워 스텟 가치'!$Y$17)</f>
        <v>349449.86999999918</v>
      </c>
      <c r="AN566">
        <v>3</v>
      </c>
    </row>
    <row r="567" spans="3:40" x14ac:dyDescent="0.3">
      <c r="C567">
        <v>3</v>
      </c>
      <c r="D567">
        <f t="shared" si="26"/>
        <v>113</v>
      </c>
      <c r="E567" s="52">
        <f>VLOOKUP(D567,'스테이지별 난이도 설정'!B:C,2,0)</f>
        <v>45.199999999999903</v>
      </c>
      <c r="F567" t="str">
        <f t="shared" si="27"/>
        <v>에픽</v>
      </c>
      <c r="G567">
        <f t="shared" si="25"/>
        <v>6</v>
      </c>
      <c r="H567">
        <f>VLOOKUP($F567,'(참고)타워 스텟 가치'!$B$2:$L$6,H$2,0)+(VLOOKUP($F567,'(참고)타워 스텟 가치'!$B$2:$L$6,H$2,0)*$E567)</f>
        <v>779.62499999999841</v>
      </c>
      <c r="I567">
        <f>VLOOKUP($F567,'(참고)타워 스텟 가치'!$B$2:$L$6,I$2,0)+(VLOOKUP($F567,'(참고)타워 스텟 가치'!$B$2:$L$6,I$2,0)*$E567)</f>
        <v>155.92499999999967</v>
      </c>
      <c r="J567">
        <f>VLOOKUP($F567,'(참고)타워 스텟 가치'!$B$2:$L$6,J$2,0)+(VLOOKUP($F567,'(참고)타워 스텟 가치'!$B$2:$L$6,J$2,0)*$E567)</f>
        <v>230999.99999999951</v>
      </c>
      <c r="K567">
        <f>VLOOKUP($F567,'(참고)타워 스텟 가치'!$B$2:$L$6,K$2,0)+(VLOOKUP($F567,'(참고)타워 스텟 가치'!$B$2:$L$6,K$2,0)*$E567)</f>
        <v>3118.4999999999936</v>
      </c>
      <c r="L567">
        <f>VLOOKUP($F567,'(참고)타워 스텟 가치'!$B$2:$L$6,L$2,0)+(VLOOKUP($F567,'(참고)타워 스텟 가치'!$B$2:$L$6,L$2,0)*$E567)</f>
        <v>51.974999999999895</v>
      </c>
      <c r="M567">
        <f>VLOOKUP($F567,'(참고)타워 스텟 가치'!$B$2:$L$6,M$2,0)+(VLOOKUP($F567,'(참고)타워 스텟 가치'!$B$2:$L$6,M$2,0)*$E567)</f>
        <v>13.859999999999971</v>
      </c>
      <c r="N567">
        <f>VLOOKUP($F567,'(참고)타워 스텟 가치'!$B$2:$L$6,N$2,0)+(VLOOKUP($F567,'(참고)타워 스텟 가치'!$B$2:$L$6,N$2,0)*$E567)</f>
        <v>0</v>
      </c>
      <c r="O567">
        <f>VLOOKUP($F567,'(참고)타워 스텟 가치'!$B$2:$L$6,O$2,0)+(VLOOKUP($F567,'(참고)타워 스텟 가치'!$B$2:$L$6,O$2,0)*$E567)</f>
        <v>0</v>
      </c>
      <c r="P567">
        <f>VLOOKUP($F567,'(참고)타워 스텟 가치'!$B$2:$L$6,P$2,0)+(VLOOKUP($F567,'(참고)타워 스텟 가치'!$B$2:$L$6,P$2,0)*$E567)</f>
        <v>32.339999999999932</v>
      </c>
      <c r="Q567">
        <f>SUM('스테이지별 몬스터 스텟'!H567*'(참고)타워 스텟 가치'!$Q$17,'스테이지별 몬스터 스텟'!I567*'(참고)타워 스텟 가치'!$R$17,'스테이지별 몬스터 스텟'!J567*'(참고)타워 스텟 가치'!$S$17,'스테이지별 몬스터 스텟'!K567*'(참고)타워 스텟 가치'!$T$17,'스테이지별 몬스터 스텟'!L567*'(참고)타워 스텟 가치'!$U$17,'스테이지별 몬스터 스텟'!M567*'(참고)타워 스텟 가치'!$V$17,'스테이지별 몬스터 스텟'!N567*'(참고)타워 스텟 가치'!$W$17,'스테이지별 몬스터 스텟'!O567*'(참고)타워 스텟 가치'!$X$17,'스테이지별 몬스터 스텟'!P567*'(참고)타워 스텟 가치'!$Y$17)</f>
        <v>354712.62749999925</v>
      </c>
      <c r="R567">
        <v>1</v>
      </c>
      <c r="S567">
        <f>VLOOKUP($F567,'(참고)타워 스텟 가치'!$B$7:$L$11,S$2,0)+(VLOOKUP($F567,'(참고)타워 스텟 가치'!$B$7:$L$11,S$2,0)*$E567)</f>
        <v>259.87499999999943</v>
      </c>
      <c r="T567">
        <f>VLOOKUP($F567,'(참고)타워 스텟 가치'!$B$7:$L$11,T$2,0)+(VLOOKUP($F567,'(참고)타워 스텟 가치'!$B$7:$L$11,T$2,0)*$E567)</f>
        <v>467.77499999999901</v>
      </c>
      <c r="U567">
        <f>VLOOKUP($F567,'(참고)타워 스텟 가치'!$B$7:$L$11,U$2,0)+(VLOOKUP($F567,'(참고)타워 스텟 가치'!$B$7:$L$11,U$2,0)*$E567)</f>
        <v>230999.99999999951</v>
      </c>
      <c r="V567">
        <f>VLOOKUP($F567,'(참고)타워 스텟 가치'!$B$7:$L$11,V$2,0)+(VLOOKUP($F567,'(참고)타워 스텟 가치'!$B$7:$L$11,V$2,0)*$E567)</f>
        <v>3118.4999999999936</v>
      </c>
      <c r="W567">
        <f>VLOOKUP($F567,'(참고)타워 스텟 가치'!$B$7:$L$11,W$2,0)+(VLOOKUP($F567,'(참고)타워 스텟 가치'!$B$7:$L$11,W$2,0)*$E567)</f>
        <v>51.974999999999895</v>
      </c>
      <c r="X567">
        <f>VLOOKUP($F567,'(참고)타워 스텟 가치'!$B$7:$L$11,X$2,0)+(VLOOKUP($F567,'(참고)타워 스텟 가치'!$B$7:$L$11,X$2,0)*$E567)</f>
        <v>13.859999999999971</v>
      </c>
      <c r="Y567">
        <f>VLOOKUP($F567,'(참고)타워 스텟 가치'!$B$7:$L$11,Y$2,0)+(VLOOKUP($F567,'(참고)타워 스텟 가치'!$B$7:$L$11,Y$2,0)*$E567)</f>
        <v>0</v>
      </c>
      <c r="Z567">
        <f>VLOOKUP($F567,'(참고)타워 스텟 가치'!$B$7:$L$11,Z$2,0)+(VLOOKUP($F567,'(참고)타워 스텟 가치'!$B$7:$L$11,Z$2,0)*$E567)</f>
        <v>0</v>
      </c>
      <c r="AA567">
        <f>VLOOKUP($F567,'(참고)타워 스텟 가치'!$B$7:$L$11,AA$2,0)+(VLOOKUP($F567,'(참고)타워 스텟 가치'!$B$7:$L$11,AA$2,0)*$E567)</f>
        <v>32.339999999999932</v>
      </c>
      <c r="AB567">
        <f>SUM('스테이지별 몬스터 스텟'!S567*'(참고)타워 스텟 가치'!$Q$17,'스테이지별 몬스터 스텟'!T567*'(참고)타워 스텟 가치'!$R$17,'스테이지별 몬스터 스텟'!U567*'(참고)타워 스텟 가치'!$S$17,'스테이지별 몬스터 스텟'!V567*'(참고)타워 스텟 가치'!$T$17,'스테이지별 몬스터 스텟'!W567*'(참고)타워 스텟 가치'!$U$17,'스테이지별 몬스터 스텟'!X567*'(참고)타워 스텟 가치'!$V$17,'스테이지별 몬스터 스텟'!Y567*'(참고)타워 스텟 가치'!$W$17,'스테이지별 몬스터 스텟'!Z567*'(참고)타워 스텟 가치'!$X$17,'스테이지별 몬스터 스텟'!AA567*'(참고)타워 스텟 가치'!$Y$17)</f>
        <v>354140.90249999921</v>
      </c>
      <c r="AC567">
        <v>2</v>
      </c>
      <c r="AD567">
        <f>VLOOKUP($F567,'(참고)타워 스텟 가치'!$B$12:$L$16,AD$2,0)+(VLOOKUP($F567,'(참고)타워 스텟 가치'!$B$12:$L$16,AD$2,0)*$E567)</f>
        <v>259.87499999999943</v>
      </c>
      <c r="AE567">
        <f>VLOOKUP($F567,'(참고)타워 스텟 가치'!$B$12:$L$16,AE$2,0)+(VLOOKUP($F567,'(참고)타워 스텟 가치'!$B$12:$L$16,AE$2,0)*$E567)</f>
        <v>311.84999999999934</v>
      </c>
      <c r="AF567">
        <f>VLOOKUP($F567,'(참고)타워 스텟 가치'!$B$12:$L$16,AF$2,0)+(VLOOKUP($F567,'(참고)타워 스텟 가치'!$B$12:$L$16,AF$2,0)*$E567)</f>
        <v>230999.99999999951</v>
      </c>
      <c r="AG567">
        <f>VLOOKUP($F567,'(참고)타워 스텟 가치'!$B$12:$L$16,AG$2,0)+(VLOOKUP($F567,'(참고)타워 스텟 가치'!$B$12:$L$16,AG$2,0)*$E567)</f>
        <v>1559.2499999999968</v>
      </c>
      <c r="AH567">
        <f>VLOOKUP($F567,'(참고)타워 스텟 가치'!$B$12:$L$16,AH$2,0)+(VLOOKUP($F567,'(참고)타워 스텟 가치'!$B$12:$L$16,AH$2,0)*$E567)</f>
        <v>51.974999999999895</v>
      </c>
      <c r="AI567">
        <f>VLOOKUP($F567,'(참고)타워 스텟 가치'!$B$12:$L$16,AI$2,0)+(VLOOKUP($F567,'(참고)타워 스텟 가치'!$B$12:$L$16,AI$2,0)*$E567)</f>
        <v>13.859999999999971</v>
      </c>
      <c r="AJ567">
        <f>VLOOKUP($F567,'(참고)타워 스텟 가치'!$B$12:$L$16,AJ$2,0)+(VLOOKUP($F567,'(참고)타워 스텟 가치'!$B$12:$L$16,AJ$2,0)*$E567)</f>
        <v>0</v>
      </c>
      <c r="AK567">
        <f>VLOOKUP($F567,'(참고)타워 스텟 가치'!$B$12:$L$16,AK$2,0)+(VLOOKUP($F567,'(참고)타워 스텟 가치'!$B$12:$L$16,AK$2,0)*$E567)</f>
        <v>0</v>
      </c>
      <c r="AL567">
        <f>VLOOKUP($F567,'(참고)타워 스텟 가치'!$B$12:$L$16,AL$2,0)+(VLOOKUP($F567,'(참고)타워 스텟 가치'!$B$12:$L$16,AL$2,0)*$E567)</f>
        <v>64.679999999999865</v>
      </c>
      <c r="AM567">
        <f>SUM('스테이지별 몬스터 스텟'!AD567*'(참고)타워 스텟 가치'!$Q$17,'스테이지별 몬스터 스텟'!AE567*'(참고)타워 스텟 가치'!$R$17,'스테이지별 몬스터 스텟'!AF567*'(참고)타워 스텟 가치'!$S$17,'스테이지별 몬스터 스텟'!AG567*'(참고)타워 스텟 가치'!$T$17,'스테이지별 몬스터 스텟'!AH567*'(참고)타워 스텟 가치'!$U$17,'스테이지별 몬스터 스텟'!AI567*'(참고)타워 스텟 가치'!$V$17,'스테이지별 몬스터 스텟'!AJ567*'(참고)타워 스텟 가치'!$W$17,'스테이지별 몬스터 스텟'!AK567*'(참고)타워 스텟 가치'!$X$17,'스테이지별 몬스터 스텟'!AL567*'(참고)타워 스텟 가치'!$Y$17)</f>
        <v>350853.19499999925</v>
      </c>
      <c r="AN567">
        <v>3</v>
      </c>
    </row>
    <row r="568" spans="3:40" x14ac:dyDescent="0.3">
      <c r="C568">
        <v>4</v>
      </c>
      <c r="D568">
        <f t="shared" si="26"/>
        <v>113</v>
      </c>
      <c r="E568" s="52">
        <f>VLOOKUP(D568,'스테이지별 난이도 설정'!B:C,2,0)</f>
        <v>45.199999999999903</v>
      </c>
      <c r="F568" t="str">
        <f t="shared" si="27"/>
        <v>유니크</v>
      </c>
      <c r="G568">
        <f t="shared" si="25"/>
        <v>6</v>
      </c>
      <c r="H568">
        <f>VLOOKUP($F568,'(참고)타워 스텟 가치'!$B$2:$L$6,H$2,0)+(VLOOKUP($F568,'(참고)타워 스텟 가치'!$B$2:$L$6,H$2,0)*$E568)</f>
        <v>1169.4374999999975</v>
      </c>
      <c r="I568">
        <f>VLOOKUP($F568,'(참고)타워 스텟 가치'!$B$2:$L$6,I$2,0)+(VLOOKUP($F568,'(참고)타워 스텟 가치'!$B$2:$L$6,I$2,0)*$E568)</f>
        <v>233.88749999999951</v>
      </c>
      <c r="J568">
        <f>VLOOKUP($F568,'(참고)타워 스텟 가치'!$B$2:$L$6,J$2,0)+(VLOOKUP($F568,'(참고)타워 스텟 가치'!$B$2:$L$6,J$2,0)*$E568)</f>
        <v>230999.99999999951</v>
      </c>
      <c r="K568">
        <f>VLOOKUP($F568,'(참고)타워 스텟 가치'!$B$2:$L$6,K$2,0)+(VLOOKUP($F568,'(참고)타워 스텟 가치'!$B$2:$L$6,K$2,0)*$E568)</f>
        <v>4677.74999999999</v>
      </c>
      <c r="L568">
        <f>VLOOKUP($F568,'(참고)타워 스텟 가치'!$B$2:$L$6,L$2,0)+(VLOOKUP($F568,'(참고)타워 스텟 가치'!$B$2:$L$6,L$2,0)*$E568)</f>
        <v>77.962499999999835</v>
      </c>
      <c r="M568">
        <f>VLOOKUP($F568,'(참고)타워 스텟 가치'!$B$2:$L$6,M$2,0)+(VLOOKUP($F568,'(참고)타워 스텟 가치'!$B$2:$L$6,M$2,0)*$E568)</f>
        <v>13.859999999999971</v>
      </c>
      <c r="N568">
        <f>VLOOKUP($F568,'(참고)타워 스텟 가치'!$B$2:$L$6,N$2,0)+(VLOOKUP($F568,'(참고)타워 스텟 가치'!$B$2:$L$6,N$2,0)*$E568)</f>
        <v>0</v>
      </c>
      <c r="O568">
        <f>VLOOKUP($F568,'(참고)타워 스텟 가치'!$B$2:$L$6,O$2,0)+(VLOOKUP($F568,'(참고)타워 스텟 가치'!$B$2:$L$6,O$2,0)*$E568)</f>
        <v>0</v>
      </c>
      <c r="P568">
        <f>VLOOKUP($F568,'(참고)타워 스텟 가치'!$B$2:$L$6,P$2,0)+(VLOOKUP($F568,'(참고)타워 스텟 가치'!$B$2:$L$6,P$2,0)*$E568)</f>
        <v>46.199999999999903</v>
      </c>
      <c r="Q568">
        <f>SUM('스테이지별 몬스터 스텟'!H568*'(참고)타워 스텟 가치'!$Q$17,'스테이지별 몬스터 스텟'!I568*'(참고)타워 스텟 가치'!$R$17,'스테이지별 몬스터 스텟'!J568*'(참고)타워 스텟 가치'!$S$17,'스테이지별 몬스터 스텟'!K568*'(참고)타워 스텟 가치'!$T$17,'스테이지별 몬스터 스텟'!L568*'(참고)타워 스텟 가치'!$U$17,'스테이지별 몬스터 스텟'!M568*'(참고)타워 스텟 가치'!$V$17,'스테이지별 몬스터 스텟'!N568*'(참고)타워 스텟 가치'!$W$17,'스테이지별 몬스터 스텟'!O568*'(참고)타워 스텟 가치'!$X$17,'스테이지별 몬스터 스텟'!P568*'(참고)타워 스텟 가치'!$Y$17)</f>
        <v>358807.39124999923</v>
      </c>
      <c r="R568">
        <v>1</v>
      </c>
      <c r="S568">
        <f>VLOOKUP($F568,'(참고)타워 스텟 가치'!$B$7:$L$11,S$2,0)+(VLOOKUP($F568,'(참고)타워 스텟 가치'!$B$7:$L$11,S$2,0)*$E568)</f>
        <v>389.8124999999992</v>
      </c>
      <c r="T568">
        <f>VLOOKUP($F568,'(참고)타워 스텟 가치'!$B$7:$L$11,T$2,0)+(VLOOKUP($F568,'(참고)타워 스텟 가치'!$B$7:$L$11,T$2,0)*$E568)</f>
        <v>701.66249999999854</v>
      </c>
      <c r="U568">
        <f>VLOOKUP($F568,'(참고)타워 스텟 가치'!$B$7:$L$11,U$2,0)+(VLOOKUP($F568,'(참고)타워 스텟 가치'!$B$7:$L$11,U$2,0)*$E568)</f>
        <v>230999.99999999951</v>
      </c>
      <c r="V568">
        <f>VLOOKUP($F568,'(참고)타워 스텟 가치'!$B$7:$L$11,V$2,0)+(VLOOKUP($F568,'(참고)타워 스텟 가치'!$B$7:$L$11,V$2,0)*$E568)</f>
        <v>4677.74999999999</v>
      </c>
      <c r="W568">
        <f>VLOOKUP($F568,'(참고)타워 스텟 가치'!$B$7:$L$11,W$2,0)+(VLOOKUP($F568,'(참고)타워 스텟 가치'!$B$7:$L$11,W$2,0)*$E568)</f>
        <v>77.962499999999835</v>
      </c>
      <c r="X568">
        <f>VLOOKUP($F568,'(참고)타워 스텟 가치'!$B$7:$L$11,X$2,0)+(VLOOKUP($F568,'(참고)타워 스텟 가치'!$B$7:$L$11,X$2,0)*$E568)</f>
        <v>13.859999999999971</v>
      </c>
      <c r="Y568">
        <f>VLOOKUP($F568,'(참고)타워 스텟 가치'!$B$7:$L$11,Y$2,0)+(VLOOKUP($F568,'(참고)타워 스텟 가치'!$B$7:$L$11,Y$2,0)*$E568)</f>
        <v>0</v>
      </c>
      <c r="Z568">
        <f>VLOOKUP($F568,'(참고)타워 스텟 가치'!$B$7:$L$11,Z$2,0)+(VLOOKUP($F568,'(참고)타워 스텟 가치'!$B$7:$L$11,Z$2,0)*$E568)</f>
        <v>0</v>
      </c>
      <c r="AA568">
        <f>VLOOKUP($F568,'(참고)타워 스텟 가치'!$B$7:$L$11,AA$2,0)+(VLOOKUP($F568,'(참고)타워 스텟 가치'!$B$7:$L$11,AA$2,0)*$E568)</f>
        <v>46.199999999999903</v>
      </c>
      <c r="AB568">
        <f>SUM('스테이지별 몬스터 스텟'!S568*'(참고)타워 스텟 가치'!$Q$17,'스테이지별 몬스터 스텟'!T568*'(참고)타워 스텟 가치'!$R$17,'스테이지별 몬스터 스텟'!U568*'(참고)타워 스텟 가치'!$S$17,'스테이지별 몬스터 스텟'!V568*'(참고)타워 스텟 가치'!$T$17,'스테이지별 몬스터 스텟'!W568*'(참고)타워 스텟 가치'!$U$17,'스테이지별 몬스터 스텟'!X568*'(참고)타워 스텟 가치'!$V$17,'스테이지별 몬스터 스텟'!Y568*'(참고)타워 스텟 가치'!$W$17,'스테이지별 몬스터 스텟'!Z568*'(참고)타워 스텟 가치'!$X$17,'스테이지별 몬스터 스텟'!AA568*'(참고)타워 스텟 가치'!$Y$17)</f>
        <v>357949.80374999926</v>
      </c>
      <c r="AC568">
        <v>2</v>
      </c>
      <c r="AD568">
        <f>VLOOKUP($F568,'(참고)타워 스텟 가치'!$B$12:$L$16,AD$2,0)+(VLOOKUP($F568,'(참고)타워 스텟 가치'!$B$12:$L$16,AD$2,0)*$E568)</f>
        <v>389.8124999999992</v>
      </c>
      <c r="AE568">
        <f>VLOOKUP($F568,'(참고)타워 스텟 가치'!$B$12:$L$16,AE$2,0)+(VLOOKUP($F568,'(참고)타워 스텟 가치'!$B$12:$L$16,AE$2,0)*$E568)</f>
        <v>467.77499999999901</v>
      </c>
      <c r="AF568">
        <f>VLOOKUP($F568,'(참고)타워 스텟 가치'!$B$12:$L$16,AF$2,0)+(VLOOKUP($F568,'(참고)타워 스텟 가치'!$B$12:$L$16,AF$2,0)*$E568)</f>
        <v>230999.99999999951</v>
      </c>
      <c r="AG568">
        <f>VLOOKUP($F568,'(참고)타워 스텟 가치'!$B$12:$L$16,AG$2,0)+(VLOOKUP($F568,'(참고)타워 스텟 가치'!$B$12:$L$16,AG$2,0)*$E568)</f>
        <v>2338.874999999995</v>
      </c>
      <c r="AH568">
        <f>VLOOKUP($F568,'(참고)타워 스텟 가치'!$B$12:$L$16,AH$2,0)+(VLOOKUP($F568,'(참고)타워 스텟 가치'!$B$12:$L$16,AH$2,0)*$E568)</f>
        <v>77.962499999999835</v>
      </c>
      <c r="AI568">
        <f>VLOOKUP($F568,'(참고)타워 스텟 가치'!$B$12:$L$16,AI$2,0)+(VLOOKUP($F568,'(참고)타워 스텟 가치'!$B$12:$L$16,AI$2,0)*$E568)</f>
        <v>13.859999999999971</v>
      </c>
      <c r="AJ568">
        <f>VLOOKUP($F568,'(참고)타워 스텟 가치'!$B$12:$L$16,AJ$2,0)+(VLOOKUP($F568,'(참고)타워 스텟 가치'!$B$12:$L$16,AJ$2,0)*$E568)</f>
        <v>0</v>
      </c>
      <c r="AK568">
        <f>VLOOKUP($F568,'(참고)타워 스텟 가치'!$B$12:$L$16,AK$2,0)+(VLOOKUP($F568,'(참고)타워 스텟 가치'!$B$12:$L$16,AK$2,0)*$E568)</f>
        <v>0</v>
      </c>
      <c r="AL568">
        <f>VLOOKUP($F568,'(참고)타워 스텟 가치'!$B$12:$L$16,AL$2,0)+(VLOOKUP($F568,'(참고)타워 스텟 가치'!$B$12:$L$16,AL$2,0)*$E568)</f>
        <v>92.399999999999807</v>
      </c>
      <c r="AM568">
        <f>SUM('스테이지별 몬스터 스텟'!AD568*'(참고)타워 스텟 가치'!$Q$17,'스테이지별 몬스터 스텟'!AE568*'(참고)타워 스텟 가치'!$R$17,'스테이지별 몬스터 스텟'!AF568*'(참고)타워 스텟 가치'!$S$17,'스테이지별 몬스터 스텟'!AG568*'(참고)타워 스텟 가치'!$T$17,'스테이지별 몬스터 스텟'!AH568*'(참고)타워 스텟 가치'!$U$17,'스테이지별 몬스터 스텟'!AI568*'(참고)타워 스텟 가치'!$V$17,'스테이지별 몬스터 스텟'!AJ568*'(참고)타워 스텟 가치'!$W$17,'스테이지별 몬스터 스텟'!AK568*'(참고)타워 스텟 가치'!$X$17,'스테이지별 몬스터 스텟'!AL568*'(참고)타워 스텟 가치'!$Y$17)</f>
        <v>353013.62249999918</v>
      </c>
      <c r="AN568">
        <v>3</v>
      </c>
    </row>
    <row r="569" spans="3:40" x14ac:dyDescent="0.3">
      <c r="C569">
        <v>5</v>
      </c>
      <c r="D569">
        <f t="shared" si="26"/>
        <v>113</v>
      </c>
      <c r="E569" s="52">
        <f>VLOOKUP(D569,'스테이지별 난이도 설정'!B:C,2,0)</f>
        <v>45.199999999999903</v>
      </c>
      <c r="F569" t="str">
        <f t="shared" si="27"/>
        <v>스페셜</v>
      </c>
      <c r="G569">
        <f t="shared" si="25"/>
        <v>6</v>
      </c>
      <c r="H569">
        <f>VLOOKUP($F569,'(참고)타워 스텟 가치'!$B$2:$L$6,H$2,0)+(VLOOKUP($F569,'(참고)타워 스텟 가치'!$B$2:$L$6,H$2,0)*$E569)</f>
        <v>1754.1562499999964</v>
      </c>
      <c r="I569">
        <f>VLOOKUP($F569,'(참고)타워 스텟 가치'!$B$2:$L$6,I$2,0)+(VLOOKUP($F569,'(참고)타워 스텟 가치'!$B$2:$L$6,I$2,0)*$E569)</f>
        <v>350.83124999999927</v>
      </c>
      <c r="J569">
        <f>VLOOKUP($F569,'(참고)타워 스텟 가치'!$B$2:$L$6,J$2,0)+(VLOOKUP($F569,'(참고)타워 스텟 가치'!$B$2:$L$6,J$2,0)*$E569)</f>
        <v>230999.99999999951</v>
      </c>
      <c r="K569">
        <f>VLOOKUP($F569,'(참고)타워 스텟 가치'!$B$2:$L$6,K$2,0)+(VLOOKUP($F569,'(참고)타워 스텟 가치'!$B$2:$L$6,K$2,0)*$E569)</f>
        <v>7016.6249999999854</v>
      </c>
      <c r="L569">
        <f>VLOOKUP($F569,'(참고)타워 스텟 가치'!$B$2:$L$6,L$2,0)+(VLOOKUP($F569,'(참고)타워 스텟 가치'!$B$2:$L$6,L$2,0)*$E569)</f>
        <v>116.94374999999975</v>
      </c>
      <c r="M569">
        <f>VLOOKUP($F569,'(참고)타워 스텟 가치'!$B$2:$L$6,M$2,0)+(VLOOKUP($F569,'(참고)타워 스텟 가치'!$B$2:$L$6,M$2,0)*$E569)</f>
        <v>13.859999999999971</v>
      </c>
      <c r="N569">
        <f>VLOOKUP($F569,'(참고)타워 스텟 가치'!$B$2:$L$6,N$2,0)+(VLOOKUP($F569,'(참고)타워 스텟 가치'!$B$2:$L$6,N$2,0)*$E569)</f>
        <v>0</v>
      </c>
      <c r="O569">
        <f>VLOOKUP($F569,'(참고)타워 스텟 가치'!$B$2:$L$6,O$2,0)+(VLOOKUP($F569,'(참고)타워 스텟 가치'!$B$2:$L$6,O$2,0)*$E569)</f>
        <v>0</v>
      </c>
      <c r="P569">
        <f>VLOOKUP($F569,'(참고)타워 스텟 가치'!$B$2:$L$6,P$2,0)+(VLOOKUP($F569,'(참고)타워 스텟 가치'!$B$2:$L$6,P$2,0)*$E569)</f>
        <v>46.199999999999903</v>
      </c>
      <c r="Q569">
        <f>SUM('스테이지별 몬스터 스텟'!H569*'(참고)타워 스텟 가치'!$Q$17,'스테이지별 몬스터 스텟'!I569*'(참고)타워 스텟 가치'!$R$17,'스테이지별 몬스터 스텟'!J569*'(참고)타워 스텟 가치'!$S$17,'스테이지별 몬스터 스텟'!K569*'(참고)타워 스텟 가치'!$T$17,'스테이지별 몬스터 스텟'!L569*'(참고)타워 스텟 가치'!$U$17,'스테이지별 몬스터 스텟'!M569*'(참고)타워 스텟 가치'!$V$17,'스테이지별 몬스터 스텟'!N569*'(참고)타워 스텟 가치'!$W$17,'스테이지별 몬스터 스텟'!O569*'(참고)타워 스텟 가치'!$X$17,'스테이지별 몬스터 스텟'!P569*'(참고)타워 스텟 가치'!$Y$17)</f>
        <v>364907.95687499928</v>
      </c>
      <c r="R569">
        <v>1</v>
      </c>
      <c r="S569">
        <f>VLOOKUP($F569,'(참고)타워 스텟 가치'!$B$7:$L$11,S$2,0)+(VLOOKUP($F569,'(참고)타워 스텟 가치'!$B$7:$L$11,S$2,0)*$E569)</f>
        <v>584.71874999999875</v>
      </c>
      <c r="T569">
        <f>VLOOKUP($F569,'(참고)타워 스텟 가치'!$B$7:$L$11,T$2,0)+(VLOOKUP($F569,'(참고)타워 스텟 가치'!$B$7:$L$11,T$2,0)*$E569)</f>
        <v>1052.4937499999978</v>
      </c>
      <c r="U569">
        <f>VLOOKUP($F569,'(참고)타워 스텟 가치'!$B$7:$L$11,U$2,0)+(VLOOKUP($F569,'(참고)타워 스텟 가치'!$B$7:$L$11,U$2,0)*$E569)</f>
        <v>230999.99999999951</v>
      </c>
      <c r="V569">
        <f>VLOOKUP($F569,'(참고)타워 스텟 가치'!$B$7:$L$11,V$2,0)+(VLOOKUP($F569,'(참고)타워 스텟 가치'!$B$7:$L$11,V$2,0)*$E569)</f>
        <v>7016.6249999999854</v>
      </c>
      <c r="W569">
        <f>VLOOKUP($F569,'(참고)타워 스텟 가치'!$B$7:$L$11,W$2,0)+(VLOOKUP($F569,'(참고)타워 스텟 가치'!$B$7:$L$11,W$2,0)*$E569)</f>
        <v>116.94374999999975</v>
      </c>
      <c r="X569">
        <f>VLOOKUP($F569,'(참고)타워 스텟 가치'!$B$7:$L$11,X$2,0)+(VLOOKUP($F569,'(참고)타워 스텟 가치'!$B$7:$L$11,X$2,0)*$E569)</f>
        <v>13.859999999999971</v>
      </c>
      <c r="Y569">
        <f>VLOOKUP($F569,'(참고)타워 스텟 가치'!$B$7:$L$11,Y$2,0)+(VLOOKUP($F569,'(참고)타워 스텟 가치'!$B$7:$L$11,Y$2,0)*$E569)</f>
        <v>0</v>
      </c>
      <c r="Z569">
        <f>VLOOKUP($F569,'(참고)타워 스텟 가치'!$B$7:$L$11,Z$2,0)+(VLOOKUP($F569,'(참고)타워 스텟 가치'!$B$7:$L$11,Z$2,0)*$E569)</f>
        <v>0</v>
      </c>
      <c r="AA569">
        <f>VLOOKUP($F569,'(참고)타워 스텟 가치'!$B$7:$L$11,AA$2,0)+(VLOOKUP($F569,'(참고)타워 스텟 가치'!$B$7:$L$11,AA$2,0)*$E569)</f>
        <v>46.199999999999903</v>
      </c>
      <c r="AB569">
        <f>SUM('스테이지별 몬스터 스텟'!S569*'(참고)타워 스텟 가치'!$Q$17,'스테이지별 몬스터 스텟'!T569*'(참고)타워 스텟 가치'!$R$17,'스테이지별 몬스터 스텟'!U569*'(참고)타워 스텟 가치'!$S$17,'스테이지별 몬스터 스텟'!V569*'(참고)타워 스텟 가치'!$T$17,'스테이지별 몬스터 스텟'!W569*'(참고)타워 스텟 가치'!$U$17,'스테이지별 몬스터 스텟'!X569*'(참고)타워 스텟 가치'!$V$17,'스테이지별 몬스터 스텟'!Y569*'(참고)타워 스텟 가치'!$W$17,'스테이지별 몬스터 스텟'!Z569*'(참고)타워 스텟 가치'!$X$17,'스테이지별 몬스터 스텟'!AA569*'(참고)타워 스텟 가치'!$Y$17)</f>
        <v>363621.57562499918</v>
      </c>
      <c r="AC569">
        <v>2</v>
      </c>
      <c r="AD569">
        <f>VLOOKUP($F569,'(참고)타워 스텟 가치'!$B$12:$L$16,AD$2,0)+(VLOOKUP($F569,'(참고)타워 스텟 가치'!$B$12:$L$16,AD$2,0)*$E569)</f>
        <v>584.71874999999875</v>
      </c>
      <c r="AE569">
        <f>VLOOKUP($F569,'(참고)타워 스텟 가치'!$B$12:$L$16,AE$2,0)+(VLOOKUP($F569,'(참고)타워 스텟 가치'!$B$12:$L$16,AE$2,0)*$E569)</f>
        <v>701.66249999999854</v>
      </c>
      <c r="AF569">
        <f>VLOOKUP($F569,'(참고)타워 스텟 가치'!$B$12:$L$16,AF$2,0)+(VLOOKUP($F569,'(참고)타워 스텟 가치'!$B$12:$L$16,AF$2,0)*$E569)</f>
        <v>230999.99999999951</v>
      </c>
      <c r="AG569">
        <f>VLOOKUP($F569,'(참고)타워 스텟 가치'!$B$12:$L$16,AG$2,0)+(VLOOKUP($F569,'(참고)타워 스텟 가치'!$B$12:$L$16,AG$2,0)*$E569)</f>
        <v>3508.3124999999927</v>
      </c>
      <c r="AH569">
        <f>VLOOKUP($F569,'(참고)타워 스텟 가치'!$B$12:$L$16,AH$2,0)+(VLOOKUP($F569,'(참고)타워 스텟 가치'!$B$12:$L$16,AH$2,0)*$E569)</f>
        <v>116.94374999999975</v>
      </c>
      <c r="AI569">
        <f>VLOOKUP($F569,'(참고)타워 스텟 가치'!$B$12:$L$16,AI$2,0)+(VLOOKUP($F569,'(참고)타워 스텟 가치'!$B$12:$L$16,AI$2,0)*$E569)</f>
        <v>13.859999999999971</v>
      </c>
      <c r="AJ569">
        <f>VLOOKUP($F569,'(참고)타워 스텟 가치'!$B$12:$L$16,AJ$2,0)+(VLOOKUP($F569,'(참고)타워 스텟 가치'!$B$12:$L$16,AJ$2,0)*$E569)</f>
        <v>0</v>
      </c>
      <c r="AK569">
        <f>VLOOKUP($F569,'(참고)타워 스텟 가치'!$B$12:$L$16,AK$2,0)+(VLOOKUP($F569,'(참고)타워 스텟 가치'!$B$12:$L$16,AK$2,0)*$E569)</f>
        <v>0</v>
      </c>
      <c r="AL569">
        <f>VLOOKUP($F569,'(참고)타워 스텟 가치'!$B$12:$L$16,AL$2,0)+(VLOOKUP($F569,'(참고)타워 스텟 가치'!$B$12:$L$16,AL$2,0)*$E569)</f>
        <v>92.399999999999807</v>
      </c>
      <c r="AM569">
        <f>SUM('스테이지별 몬스터 스텟'!AD569*'(참고)타워 스텟 가치'!$Q$17,'스테이지별 몬스터 스텟'!AE569*'(참고)타워 스텟 가치'!$R$17,'스테이지별 몬스터 스텟'!AF569*'(참고)타워 스텟 가치'!$S$17,'스테이지별 몬스터 스텟'!AG569*'(참고)타워 스텟 가치'!$T$17,'스테이지별 몬스터 스텟'!AH569*'(참고)타워 스텟 가치'!$U$17,'스테이지별 몬스터 스텟'!AI569*'(참고)타워 스텟 가치'!$V$17,'스테이지별 몬스터 스텟'!AJ569*'(참고)타워 스텟 가치'!$W$17,'스테이지별 몬스터 스텟'!AK569*'(참고)타워 스텟 가치'!$X$17,'스테이지별 몬스터 스텟'!AL569*'(참고)타워 스텟 가치'!$Y$17)</f>
        <v>356171.10374999925</v>
      </c>
      <c r="AN569">
        <v>3</v>
      </c>
    </row>
    <row r="570" spans="3:40" x14ac:dyDescent="0.3">
      <c r="C570">
        <v>1</v>
      </c>
      <c r="D570">
        <f t="shared" si="26"/>
        <v>114</v>
      </c>
      <c r="E570" s="52">
        <f>VLOOKUP(D570,'스테이지별 난이도 설정'!B:C,2,0)</f>
        <v>45.599999999999902</v>
      </c>
      <c r="F570" t="str">
        <f t="shared" si="27"/>
        <v>일반</v>
      </c>
      <c r="G570">
        <f t="shared" si="25"/>
        <v>6</v>
      </c>
      <c r="H570">
        <f>VLOOKUP($F570,'(참고)타워 스텟 가치'!$B$2:$L$6,H$2,0)+(VLOOKUP($F570,'(참고)타워 스텟 가치'!$B$2:$L$6,H$2,0)*$E570)</f>
        <v>349.49999999999926</v>
      </c>
      <c r="I570">
        <f>VLOOKUP($F570,'(참고)타워 스텟 가치'!$B$2:$L$6,I$2,0)+(VLOOKUP($F570,'(참고)타워 스텟 가치'!$B$2:$L$6,I$2,0)*$E570)</f>
        <v>69.899999999999849</v>
      </c>
      <c r="J570">
        <f>VLOOKUP($F570,'(참고)타워 스텟 가치'!$B$2:$L$6,J$2,0)+(VLOOKUP($F570,'(참고)타워 스텟 가치'!$B$2:$L$6,J$2,0)*$E570)</f>
        <v>232999.99999999951</v>
      </c>
      <c r="K570">
        <f>VLOOKUP($F570,'(참고)타워 스텟 가치'!$B$2:$L$6,K$2,0)+(VLOOKUP($F570,'(참고)타워 스텟 가치'!$B$2:$L$6,K$2,0)*$E570)</f>
        <v>1397.999999999997</v>
      </c>
      <c r="L570">
        <f>VLOOKUP($F570,'(참고)타워 스텟 가치'!$B$2:$L$6,L$2,0)+(VLOOKUP($F570,'(참고)타워 스텟 가치'!$B$2:$L$6,L$2,0)*$E570)</f>
        <v>23.299999999999951</v>
      </c>
      <c r="M570">
        <f>VLOOKUP($F570,'(참고)타워 스텟 가치'!$B$2:$L$6,M$2,0)+(VLOOKUP($F570,'(참고)타워 스텟 가치'!$B$2:$L$6,M$2,0)*$E570)</f>
        <v>13.97999999999997</v>
      </c>
      <c r="N570">
        <f>VLOOKUP($F570,'(참고)타워 스텟 가치'!$B$2:$L$6,N$2,0)+(VLOOKUP($F570,'(참고)타워 스텟 가치'!$B$2:$L$6,N$2,0)*$E570)</f>
        <v>0</v>
      </c>
      <c r="O570">
        <f>VLOOKUP($F570,'(참고)타워 스텟 가치'!$B$2:$L$6,O$2,0)+(VLOOKUP($F570,'(참고)타워 스텟 가치'!$B$2:$L$6,O$2,0)*$E570)</f>
        <v>0</v>
      </c>
      <c r="P570">
        <f>VLOOKUP($F570,'(참고)타워 스텟 가치'!$B$2:$L$6,P$2,0)+(VLOOKUP($F570,'(참고)타워 스텟 가치'!$B$2:$L$6,P$2,0)*$E570)</f>
        <v>32.619999999999933</v>
      </c>
      <c r="Q570">
        <f>SUM('스테이지별 몬스터 스텟'!H570*'(참고)타워 스텟 가치'!$Q$17,'스테이지별 몬스터 스텟'!I570*'(참고)타워 스텟 가치'!$R$17,'스테이지별 몬스터 스텟'!J570*'(참고)타워 스텟 가치'!$S$17,'스테이지별 몬스터 스텟'!K570*'(참고)타워 스텟 가치'!$T$17,'스테이지별 몬스터 스텟'!L570*'(참고)타워 스텟 가치'!$U$17,'스테이지별 몬스터 스텟'!M570*'(참고)타워 스텟 가치'!$V$17,'스테이지별 몬스터 스텟'!N570*'(참고)타워 스텟 가치'!$W$17,'스테이지별 몬스터 스텟'!O570*'(참고)타워 스텟 가치'!$X$17,'스테이지별 몬스터 스텟'!P570*'(참고)타워 스텟 가치'!$Y$17)</f>
        <v>353225.66999999917</v>
      </c>
      <c r="R570">
        <v>1</v>
      </c>
      <c r="S570">
        <f>VLOOKUP($F570,'(참고)타워 스텟 가치'!$B$7:$L$11,S$2,0)+(VLOOKUP($F570,'(참고)타워 스텟 가치'!$B$7:$L$11,S$2,0)*$E570)</f>
        <v>116.49999999999976</v>
      </c>
      <c r="T570">
        <f>VLOOKUP($F570,'(참고)타워 스텟 가치'!$B$7:$L$11,T$2,0)+(VLOOKUP($F570,'(참고)타워 스텟 가치'!$B$7:$L$11,T$2,0)*$E570)</f>
        <v>209.69999999999956</v>
      </c>
      <c r="U570">
        <f>VLOOKUP($F570,'(참고)타워 스텟 가치'!$B$7:$L$11,U$2,0)+(VLOOKUP($F570,'(참고)타워 스텟 가치'!$B$7:$L$11,U$2,0)*$E570)</f>
        <v>232999.99999999951</v>
      </c>
      <c r="V570">
        <f>VLOOKUP($F570,'(참고)타워 스텟 가치'!$B$7:$L$11,V$2,0)+(VLOOKUP($F570,'(참고)타워 스텟 가치'!$B$7:$L$11,V$2,0)*$E570)</f>
        <v>1397.999999999997</v>
      </c>
      <c r="W570">
        <f>VLOOKUP($F570,'(참고)타워 스텟 가치'!$B$7:$L$11,W$2,0)+(VLOOKUP($F570,'(참고)타워 스텟 가치'!$B$7:$L$11,W$2,0)*$E570)</f>
        <v>23.299999999999951</v>
      </c>
      <c r="X570">
        <f>VLOOKUP($F570,'(참고)타워 스텟 가치'!$B$7:$L$11,X$2,0)+(VLOOKUP($F570,'(참고)타워 스텟 가치'!$B$7:$L$11,X$2,0)*$E570)</f>
        <v>13.97999999999997</v>
      </c>
      <c r="Y570">
        <f>VLOOKUP($F570,'(참고)타워 스텟 가치'!$B$7:$L$11,Y$2,0)+(VLOOKUP($F570,'(참고)타워 스텟 가치'!$B$7:$L$11,Y$2,0)*$E570)</f>
        <v>0</v>
      </c>
      <c r="Z570">
        <f>VLOOKUP($F570,'(참고)타워 스텟 가치'!$B$7:$L$11,Z$2,0)+(VLOOKUP($F570,'(참고)타워 스텟 가치'!$B$7:$L$11,Z$2,0)*$E570)</f>
        <v>0</v>
      </c>
      <c r="AA570">
        <f>VLOOKUP($F570,'(참고)타워 스텟 가치'!$B$7:$L$11,AA$2,0)+(VLOOKUP($F570,'(참고)타워 스텟 가치'!$B$7:$L$11,AA$2,0)*$E570)</f>
        <v>32.619999999999933</v>
      </c>
      <c r="AB570">
        <f>SUM('스테이지별 몬스터 스텟'!S570*'(참고)타워 스텟 가치'!$Q$17,'스테이지별 몬스터 스텟'!T570*'(참고)타워 스텟 가치'!$R$17,'스테이지별 몬스터 스텟'!U570*'(참고)타워 스텟 가치'!$S$17,'스테이지별 몬스터 스텟'!V570*'(참고)타워 스텟 가치'!$T$17,'스테이지별 몬스터 스텟'!W570*'(참고)타워 스텟 가치'!$U$17,'스테이지별 몬스터 스텟'!X570*'(참고)타워 스텟 가치'!$V$17,'스테이지별 몬스터 스텟'!Y570*'(참고)타워 스텟 가치'!$W$17,'스테이지별 몬스터 스텟'!Z570*'(참고)타워 스텟 가치'!$X$17,'스테이지별 몬스터 스텟'!AA570*'(참고)타워 스텟 가치'!$Y$17)</f>
        <v>352969.36999999918</v>
      </c>
      <c r="AC570">
        <v>2</v>
      </c>
      <c r="AD570">
        <f>VLOOKUP($F570,'(참고)타워 스텟 가치'!$B$12:$L$16,AD$2,0)+(VLOOKUP($F570,'(참고)타워 스텟 가치'!$B$12:$L$16,AD$2,0)*$E570)</f>
        <v>116.49999999999976</v>
      </c>
      <c r="AE570">
        <f>VLOOKUP($F570,'(참고)타워 스텟 가치'!$B$12:$L$16,AE$2,0)+(VLOOKUP($F570,'(참고)타워 스텟 가치'!$B$12:$L$16,AE$2,0)*$E570)</f>
        <v>139.7999999999997</v>
      </c>
      <c r="AF570">
        <f>VLOOKUP($F570,'(참고)타워 스텟 가치'!$B$12:$L$16,AF$2,0)+(VLOOKUP($F570,'(참고)타워 스텟 가치'!$B$12:$L$16,AF$2,0)*$E570)</f>
        <v>232999.99999999951</v>
      </c>
      <c r="AG570">
        <f>VLOOKUP($F570,'(참고)타워 스텟 가치'!$B$12:$L$16,AG$2,0)+(VLOOKUP($F570,'(참고)타워 스텟 가치'!$B$12:$L$16,AG$2,0)*$E570)</f>
        <v>698.99999999999852</v>
      </c>
      <c r="AH570">
        <f>VLOOKUP($F570,'(참고)타워 스텟 가치'!$B$12:$L$16,AH$2,0)+(VLOOKUP($F570,'(참고)타워 스텟 가치'!$B$12:$L$16,AH$2,0)*$E570)</f>
        <v>23.299999999999951</v>
      </c>
      <c r="AI570">
        <f>VLOOKUP($F570,'(참고)타워 스텟 가치'!$B$12:$L$16,AI$2,0)+(VLOOKUP($F570,'(참고)타워 스텟 가치'!$B$12:$L$16,AI$2,0)*$E570)</f>
        <v>13.97999999999997</v>
      </c>
      <c r="AJ570">
        <f>VLOOKUP($F570,'(참고)타워 스텟 가치'!$B$12:$L$16,AJ$2,0)+(VLOOKUP($F570,'(참고)타워 스텟 가치'!$B$12:$L$16,AJ$2,0)*$E570)</f>
        <v>0</v>
      </c>
      <c r="AK570">
        <f>VLOOKUP($F570,'(참고)타워 스텟 가치'!$B$12:$L$16,AK$2,0)+(VLOOKUP($F570,'(참고)타워 스텟 가치'!$B$12:$L$16,AK$2,0)*$E570)</f>
        <v>0</v>
      </c>
      <c r="AL570">
        <f>VLOOKUP($F570,'(참고)타워 스텟 가치'!$B$12:$L$16,AL$2,0)+(VLOOKUP($F570,'(참고)타워 스텟 가치'!$B$12:$L$16,AL$2,0)*$E570)</f>
        <v>65.239999999999867</v>
      </c>
      <c r="AM570">
        <f>SUM('스테이지별 몬스터 스텟'!AD570*'(참고)타워 스텟 가치'!$Q$17,'스테이지별 몬스터 스텟'!AE570*'(참고)타워 스텟 가치'!$R$17,'스테이지별 몬스터 스텟'!AF570*'(참고)타워 스텟 가치'!$S$17,'스테이지별 몬스터 스텟'!AG570*'(참고)타워 스텟 가치'!$T$17,'스테이지별 몬스터 스텟'!AH570*'(참고)타워 스텟 가치'!$U$17,'스테이지별 몬스터 스텟'!AI570*'(참고)타워 스텟 가치'!$V$17,'스테이지별 몬스터 스텟'!AJ570*'(참고)타워 스텟 가치'!$W$17,'스테이지별 몬스터 스텟'!AK570*'(참고)타워 스텟 가치'!$X$17,'스테이지별 몬스터 스텟'!AL570*'(참고)타워 스텟 가치'!$Y$17)</f>
        <v>351531.75999999919</v>
      </c>
      <c r="AN570">
        <v>3</v>
      </c>
    </row>
    <row r="571" spans="3:40" x14ac:dyDescent="0.3">
      <c r="C571">
        <v>2</v>
      </c>
      <c r="D571">
        <f t="shared" si="26"/>
        <v>114</v>
      </c>
      <c r="E571" s="52">
        <f>VLOOKUP(D571,'스테이지별 난이도 설정'!B:C,2,0)</f>
        <v>45.599999999999902</v>
      </c>
      <c r="F571" t="str">
        <f t="shared" si="27"/>
        <v>레어</v>
      </c>
      <c r="G571">
        <f t="shared" si="25"/>
        <v>6</v>
      </c>
      <c r="H571">
        <f>VLOOKUP($F571,'(참고)타워 스텟 가치'!$B$2:$L$6,H$2,0)+(VLOOKUP($F571,'(참고)타워 스텟 가치'!$B$2:$L$6,H$2,0)*$E571)</f>
        <v>524.24999999999886</v>
      </c>
      <c r="I571">
        <f>VLOOKUP($F571,'(참고)타워 스텟 가치'!$B$2:$L$6,I$2,0)+(VLOOKUP($F571,'(참고)타워 스텟 가치'!$B$2:$L$6,I$2,0)*$E571)</f>
        <v>104.84999999999978</v>
      </c>
      <c r="J571">
        <f>VLOOKUP($F571,'(참고)타워 스텟 가치'!$B$2:$L$6,J$2,0)+(VLOOKUP($F571,'(참고)타워 스텟 가치'!$B$2:$L$6,J$2,0)*$E571)</f>
        <v>232999.99999999951</v>
      </c>
      <c r="K571">
        <f>VLOOKUP($F571,'(참고)타워 스텟 가치'!$B$2:$L$6,K$2,0)+(VLOOKUP($F571,'(참고)타워 스텟 가치'!$B$2:$L$6,K$2,0)*$E571)</f>
        <v>2096.9999999999955</v>
      </c>
      <c r="L571">
        <f>VLOOKUP($F571,'(참고)타워 스텟 가치'!$B$2:$L$6,L$2,0)+(VLOOKUP($F571,'(참고)타워 스텟 가치'!$B$2:$L$6,L$2,0)*$E571)</f>
        <v>34.949999999999925</v>
      </c>
      <c r="M571">
        <f>VLOOKUP($F571,'(참고)타워 스텟 가치'!$B$2:$L$6,M$2,0)+(VLOOKUP($F571,'(참고)타워 스텟 가치'!$B$2:$L$6,M$2,0)*$E571)</f>
        <v>13.97999999999997</v>
      </c>
      <c r="N571">
        <f>VLOOKUP($F571,'(참고)타워 스텟 가치'!$B$2:$L$6,N$2,0)+(VLOOKUP($F571,'(참고)타워 스텟 가치'!$B$2:$L$6,N$2,0)*$E571)</f>
        <v>0</v>
      </c>
      <c r="O571">
        <f>VLOOKUP($F571,'(참고)타워 스텟 가치'!$B$2:$L$6,O$2,0)+(VLOOKUP($F571,'(참고)타워 스텟 가치'!$B$2:$L$6,O$2,0)*$E571)</f>
        <v>0</v>
      </c>
      <c r="P571">
        <f>VLOOKUP($F571,'(참고)타워 스텟 가치'!$B$2:$L$6,P$2,0)+(VLOOKUP($F571,'(참고)타워 스텟 가치'!$B$2:$L$6,P$2,0)*$E571)</f>
        <v>32.619999999999933</v>
      </c>
      <c r="Q571">
        <f>SUM('스테이지별 몬스터 스텟'!H571*'(참고)타워 스텟 가치'!$Q$17,'스테이지별 몬스터 스텟'!I571*'(참고)타워 스텟 가치'!$R$17,'스테이지별 몬스터 스텟'!J571*'(참고)타워 스텟 가치'!$S$17,'스테이지별 몬스터 스텟'!K571*'(참고)타워 스텟 가치'!$T$17,'스테이지별 몬스터 스텟'!L571*'(참고)타워 스텟 가치'!$U$17,'스테이지별 몬스터 스텟'!M571*'(참고)타워 스텟 가치'!$V$17,'스테이지별 몬스터 스텟'!N571*'(참고)타워 스텟 가치'!$W$17,'스테이지별 몬스터 스텟'!O571*'(참고)타워 스텟 가치'!$X$17,'스테이지별 몬스터 스텟'!P571*'(참고)타워 스텟 가치'!$Y$17)</f>
        <v>355048.89499999926</v>
      </c>
      <c r="R571">
        <v>1</v>
      </c>
      <c r="S571">
        <f>VLOOKUP($F571,'(참고)타워 스텟 가치'!$B$7:$L$11,S$2,0)+(VLOOKUP($F571,'(참고)타워 스텟 가치'!$B$7:$L$11,S$2,0)*$E571)</f>
        <v>174.74999999999963</v>
      </c>
      <c r="T571">
        <f>VLOOKUP($F571,'(참고)타워 스텟 가치'!$B$7:$L$11,T$2,0)+(VLOOKUP($F571,'(참고)타워 스텟 가치'!$B$7:$L$11,T$2,0)*$E571)</f>
        <v>314.54999999999933</v>
      </c>
      <c r="U571">
        <f>VLOOKUP($F571,'(참고)타워 스텟 가치'!$B$7:$L$11,U$2,0)+(VLOOKUP($F571,'(참고)타워 스텟 가치'!$B$7:$L$11,U$2,0)*$E571)</f>
        <v>232999.99999999951</v>
      </c>
      <c r="V571">
        <f>VLOOKUP($F571,'(참고)타워 스텟 가치'!$B$7:$L$11,V$2,0)+(VLOOKUP($F571,'(참고)타워 스텟 가치'!$B$7:$L$11,V$2,0)*$E571)</f>
        <v>2096.9999999999955</v>
      </c>
      <c r="W571">
        <f>VLOOKUP($F571,'(참고)타워 스텟 가치'!$B$7:$L$11,W$2,0)+(VLOOKUP($F571,'(참고)타워 스텟 가치'!$B$7:$L$11,W$2,0)*$E571)</f>
        <v>34.949999999999925</v>
      </c>
      <c r="X571">
        <f>VLOOKUP($F571,'(참고)타워 스텟 가치'!$B$7:$L$11,X$2,0)+(VLOOKUP($F571,'(참고)타워 스텟 가치'!$B$7:$L$11,X$2,0)*$E571)</f>
        <v>13.97999999999997</v>
      </c>
      <c r="Y571">
        <f>VLOOKUP($F571,'(참고)타워 스텟 가치'!$B$7:$L$11,Y$2,0)+(VLOOKUP($F571,'(참고)타워 스텟 가치'!$B$7:$L$11,Y$2,0)*$E571)</f>
        <v>0</v>
      </c>
      <c r="Z571">
        <f>VLOOKUP($F571,'(참고)타워 스텟 가치'!$B$7:$L$11,Z$2,0)+(VLOOKUP($F571,'(참고)타워 스텟 가치'!$B$7:$L$11,Z$2,0)*$E571)</f>
        <v>0</v>
      </c>
      <c r="AA571">
        <f>VLOOKUP($F571,'(참고)타워 스텟 가치'!$B$7:$L$11,AA$2,0)+(VLOOKUP($F571,'(참고)타워 스텟 가치'!$B$7:$L$11,AA$2,0)*$E571)</f>
        <v>32.619999999999933</v>
      </c>
      <c r="AB571">
        <f>SUM('스테이지별 몬스터 스텟'!S571*'(참고)타워 스텟 가치'!$Q$17,'스테이지별 몬스터 스텟'!T571*'(참고)타워 스텟 가치'!$R$17,'스테이지별 몬스터 스텟'!U571*'(참고)타워 스텟 가치'!$S$17,'스테이지별 몬스터 스텟'!V571*'(참고)타워 스텟 가치'!$T$17,'스테이지별 몬스터 스텟'!W571*'(참고)타워 스텟 가치'!$U$17,'스테이지별 몬스터 스텟'!X571*'(참고)타워 스텟 가치'!$V$17,'스테이지별 몬스터 스텟'!Y571*'(참고)타워 스텟 가치'!$W$17,'스테이지별 몬스터 스텟'!Z571*'(참고)타워 스텟 가치'!$X$17,'스테이지별 몬스터 스텟'!AA571*'(참고)타워 스텟 가치'!$Y$17)</f>
        <v>354664.44499999925</v>
      </c>
      <c r="AC571">
        <v>2</v>
      </c>
      <c r="AD571">
        <f>VLOOKUP($F571,'(참고)타워 스텟 가치'!$B$12:$L$16,AD$2,0)+(VLOOKUP($F571,'(참고)타워 스텟 가치'!$B$12:$L$16,AD$2,0)*$E571)</f>
        <v>174.74999999999963</v>
      </c>
      <c r="AE571">
        <f>VLOOKUP($F571,'(참고)타워 스텟 가치'!$B$12:$L$16,AE$2,0)+(VLOOKUP($F571,'(참고)타워 스텟 가치'!$B$12:$L$16,AE$2,0)*$E571)</f>
        <v>209.69999999999956</v>
      </c>
      <c r="AF571">
        <f>VLOOKUP($F571,'(참고)타워 스텟 가치'!$B$12:$L$16,AF$2,0)+(VLOOKUP($F571,'(참고)타워 스텟 가치'!$B$12:$L$16,AF$2,0)*$E571)</f>
        <v>232999.99999999951</v>
      </c>
      <c r="AG571">
        <f>VLOOKUP($F571,'(참고)타워 스텟 가치'!$B$12:$L$16,AG$2,0)+(VLOOKUP($F571,'(참고)타워 스텟 가치'!$B$12:$L$16,AG$2,0)*$E571)</f>
        <v>1048.4999999999977</v>
      </c>
      <c r="AH571">
        <f>VLOOKUP($F571,'(참고)타워 스텟 가치'!$B$12:$L$16,AH$2,0)+(VLOOKUP($F571,'(참고)타워 스텟 가치'!$B$12:$L$16,AH$2,0)*$E571)</f>
        <v>34.949999999999925</v>
      </c>
      <c r="AI571">
        <f>VLOOKUP($F571,'(참고)타워 스텟 가치'!$B$12:$L$16,AI$2,0)+(VLOOKUP($F571,'(참고)타워 스텟 가치'!$B$12:$L$16,AI$2,0)*$E571)</f>
        <v>13.97999999999997</v>
      </c>
      <c r="AJ571">
        <f>VLOOKUP($F571,'(참고)타워 스텟 가치'!$B$12:$L$16,AJ$2,0)+(VLOOKUP($F571,'(참고)타워 스텟 가치'!$B$12:$L$16,AJ$2,0)*$E571)</f>
        <v>0</v>
      </c>
      <c r="AK571">
        <f>VLOOKUP($F571,'(참고)타워 스텟 가치'!$B$12:$L$16,AK$2,0)+(VLOOKUP($F571,'(참고)타워 스텟 가치'!$B$12:$L$16,AK$2,0)*$E571)</f>
        <v>0</v>
      </c>
      <c r="AL571">
        <f>VLOOKUP($F571,'(참고)타워 스텟 가치'!$B$12:$L$16,AL$2,0)+(VLOOKUP($F571,'(참고)타워 스텟 가치'!$B$12:$L$16,AL$2,0)*$E571)</f>
        <v>65.239999999999867</v>
      </c>
      <c r="AM571">
        <f>SUM('스테이지별 몬스터 스텟'!AD571*'(참고)타워 스텟 가치'!$Q$17,'스테이지별 몬스터 스텟'!AE571*'(참고)타워 스텟 가치'!$R$17,'스테이지별 몬스터 스텟'!AF571*'(참고)타워 스텟 가치'!$S$17,'스테이지별 몬스터 스텟'!AG571*'(참고)타워 스텟 가치'!$T$17,'스테이지별 몬스터 스텟'!AH571*'(참고)타워 스텟 가치'!$U$17,'스테이지별 몬스터 스텟'!AI571*'(참고)타워 스텟 가치'!$V$17,'스테이지별 몬스터 스텟'!AJ571*'(참고)타워 스텟 가치'!$W$17,'스테이지별 몬스터 스텟'!AK571*'(참고)타워 스텟 가치'!$X$17,'스테이지별 몬스터 스텟'!AL571*'(참고)타워 스텟 가치'!$Y$17)</f>
        <v>352475.40999999922</v>
      </c>
      <c r="AN571">
        <v>3</v>
      </c>
    </row>
    <row r="572" spans="3:40" x14ac:dyDescent="0.3">
      <c r="C572">
        <v>3</v>
      </c>
      <c r="D572">
        <f t="shared" si="26"/>
        <v>114</v>
      </c>
      <c r="E572" s="52">
        <f>VLOOKUP(D572,'스테이지별 난이도 설정'!B:C,2,0)</f>
        <v>45.599999999999902</v>
      </c>
      <c r="F572" t="str">
        <f t="shared" si="27"/>
        <v>에픽</v>
      </c>
      <c r="G572">
        <f t="shared" si="25"/>
        <v>6</v>
      </c>
      <c r="H572">
        <f>VLOOKUP($F572,'(참고)타워 스텟 가치'!$B$2:$L$6,H$2,0)+(VLOOKUP($F572,'(참고)타워 스텟 가치'!$B$2:$L$6,H$2,0)*$E572)</f>
        <v>786.37499999999829</v>
      </c>
      <c r="I572">
        <f>VLOOKUP($F572,'(참고)타워 스텟 가치'!$B$2:$L$6,I$2,0)+(VLOOKUP($F572,'(참고)타워 스텟 가치'!$B$2:$L$6,I$2,0)*$E572)</f>
        <v>157.27499999999966</v>
      </c>
      <c r="J572">
        <f>VLOOKUP($F572,'(참고)타워 스텟 가치'!$B$2:$L$6,J$2,0)+(VLOOKUP($F572,'(참고)타워 스텟 가치'!$B$2:$L$6,J$2,0)*$E572)</f>
        <v>232999.99999999951</v>
      </c>
      <c r="K572">
        <f>VLOOKUP($F572,'(참고)타워 스텟 가치'!$B$2:$L$6,K$2,0)+(VLOOKUP($F572,'(참고)타워 스텟 가치'!$B$2:$L$6,K$2,0)*$E572)</f>
        <v>3145.4999999999932</v>
      </c>
      <c r="L572">
        <f>VLOOKUP($F572,'(참고)타워 스텟 가치'!$B$2:$L$6,L$2,0)+(VLOOKUP($F572,'(참고)타워 스텟 가치'!$B$2:$L$6,L$2,0)*$E572)</f>
        <v>52.424999999999891</v>
      </c>
      <c r="M572">
        <f>VLOOKUP($F572,'(참고)타워 스텟 가치'!$B$2:$L$6,M$2,0)+(VLOOKUP($F572,'(참고)타워 스텟 가치'!$B$2:$L$6,M$2,0)*$E572)</f>
        <v>13.97999999999997</v>
      </c>
      <c r="N572">
        <f>VLOOKUP($F572,'(참고)타워 스텟 가치'!$B$2:$L$6,N$2,0)+(VLOOKUP($F572,'(참고)타워 스텟 가치'!$B$2:$L$6,N$2,0)*$E572)</f>
        <v>0</v>
      </c>
      <c r="O572">
        <f>VLOOKUP($F572,'(참고)타워 스텟 가치'!$B$2:$L$6,O$2,0)+(VLOOKUP($F572,'(참고)타워 스텟 가치'!$B$2:$L$6,O$2,0)*$E572)</f>
        <v>0</v>
      </c>
      <c r="P572">
        <f>VLOOKUP($F572,'(참고)타워 스텟 가치'!$B$2:$L$6,P$2,0)+(VLOOKUP($F572,'(참고)타워 스텟 가치'!$B$2:$L$6,P$2,0)*$E572)</f>
        <v>32.619999999999933</v>
      </c>
      <c r="Q572">
        <f>SUM('스테이지별 몬스터 스텟'!H572*'(참고)타워 스텟 가치'!$Q$17,'스테이지별 몬스터 스텟'!I572*'(참고)타워 스텟 가치'!$R$17,'스테이지별 몬스터 스텟'!J572*'(참고)타워 스텟 가치'!$S$17,'스테이지별 몬스터 스텟'!K572*'(참고)타워 스텟 가치'!$T$17,'스테이지별 몬스터 스텟'!L572*'(참고)타워 스텟 가치'!$U$17,'스테이지별 몬스터 스텟'!M572*'(참고)타워 스텟 가치'!$V$17,'스테이지별 몬스터 스텟'!N572*'(참고)타워 스텟 가치'!$W$17,'스테이지별 몬스터 스텟'!O572*'(참고)타워 스텟 가치'!$X$17,'스테이지별 몬스터 스텟'!P572*'(참고)타워 스텟 가치'!$Y$17)</f>
        <v>357783.73249999917</v>
      </c>
      <c r="R572">
        <v>1</v>
      </c>
      <c r="S572">
        <f>VLOOKUP($F572,'(참고)타워 스텟 가치'!$B$7:$L$11,S$2,0)+(VLOOKUP($F572,'(참고)타워 스텟 가치'!$B$7:$L$11,S$2,0)*$E572)</f>
        <v>262.12499999999943</v>
      </c>
      <c r="T572">
        <f>VLOOKUP($F572,'(참고)타워 스텟 가치'!$B$7:$L$11,T$2,0)+(VLOOKUP($F572,'(참고)타워 스텟 가치'!$B$7:$L$11,T$2,0)*$E572)</f>
        <v>471.82499999999902</v>
      </c>
      <c r="U572">
        <f>VLOOKUP($F572,'(참고)타워 스텟 가치'!$B$7:$L$11,U$2,0)+(VLOOKUP($F572,'(참고)타워 스텟 가치'!$B$7:$L$11,U$2,0)*$E572)</f>
        <v>232999.99999999951</v>
      </c>
      <c r="V572">
        <f>VLOOKUP($F572,'(참고)타워 스텟 가치'!$B$7:$L$11,V$2,0)+(VLOOKUP($F572,'(참고)타워 스텟 가치'!$B$7:$L$11,V$2,0)*$E572)</f>
        <v>3145.4999999999932</v>
      </c>
      <c r="W572">
        <f>VLOOKUP($F572,'(참고)타워 스텟 가치'!$B$7:$L$11,W$2,0)+(VLOOKUP($F572,'(참고)타워 스텟 가치'!$B$7:$L$11,W$2,0)*$E572)</f>
        <v>52.424999999999891</v>
      </c>
      <c r="X572">
        <f>VLOOKUP($F572,'(참고)타워 스텟 가치'!$B$7:$L$11,X$2,0)+(VLOOKUP($F572,'(참고)타워 스텟 가치'!$B$7:$L$11,X$2,0)*$E572)</f>
        <v>13.97999999999997</v>
      </c>
      <c r="Y572">
        <f>VLOOKUP($F572,'(참고)타워 스텟 가치'!$B$7:$L$11,Y$2,0)+(VLOOKUP($F572,'(참고)타워 스텟 가치'!$B$7:$L$11,Y$2,0)*$E572)</f>
        <v>0</v>
      </c>
      <c r="Z572">
        <f>VLOOKUP($F572,'(참고)타워 스텟 가치'!$B$7:$L$11,Z$2,0)+(VLOOKUP($F572,'(참고)타워 스텟 가치'!$B$7:$L$11,Z$2,0)*$E572)</f>
        <v>0</v>
      </c>
      <c r="AA572">
        <f>VLOOKUP($F572,'(참고)타워 스텟 가치'!$B$7:$L$11,AA$2,0)+(VLOOKUP($F572,'(참고)타워 스텟 가치'!$B$7:$L$11,AA$2,0)*$E572)</f>
        <v>32.619999999999933</v>
      </c>
      <c r="AB572">
        <f>SUM('스테이지별 몬스터 스텟'!S572*'(참고)타워 스텟 가치'!$Q$17,'스테이지별 몬스터 스텟'!T572*'(참고)타워 스텟 가치'!$R$17,'스테이지별 몬스터 스텟'!U572*'(참고)타워 스텟 가치'!$S$17,'스테이지별 몬스터 스텟'!V572*'(참고)타워 스텟 가치'!$T$17,'스테이지별 몬스터 스텟'!W572*'(참고)타워 스텟 가치'!$U$17,'스테이지별 몬스터 스텟'!X572*'(참고)타워 스텟 가치'!$V$17,'스테이지별 몬스터 스텟'!Y572*'(참고)타워 스텟 가치'!$W$17,'스테이지별 몬스터 스텟'!Z572*'(참고)타워 스텟 가치'!$X$17,'스테이지별 몬스터 스텟'!AA572*'(참고)타워 스텟 가치'!$Y$17)</f>
        <v>357207.05749999918</v>
      </c>
      <c r="AC572">
        <v>2</v>
      </c>
      <c r="AD572">
        <f>VLOOKUP($F572,'(참고)타워 스텟 가치'!$B$12:$L$16,AD$2,0)+(VLOOKUP($F572,'(참고)타워 스텟 가치'!$B$12:$L$16,AD$2,0)*$E572)</f>
        <v>262.12499999999943</v>
      </c>
      <c r="AE572">
        <f>VLOOKUP($F572,'(참고)타워 스텟 가치'!$B$12:$L$16,AE$2,0)+(VLOOKUP($F572,'(참고)타워 스텟 가치'!$B$12:$L$16,AE$2,0)*$E572)</f>
        <v>314.54999999999933</v>
      </c>
      <c r="AF572">
        <f>VLOOKUP($F572,'(참고)타워 스텟 가치'!$B$12:$L$16,AF$2,0)+(VLOOKUP($F572,'(참고)타워 스텟 가치'!$B$12:$L$16,AF$2,0)*$E572)</f>
        <v>232999.99999999951</v>
      </c>
      <c r="AG572">
        <f>VLOOKUP($F572,'(참고)타워 스텟 가치'!$B$12:$L$16,AG$2,0)+(VLOOKUP($F572,'(참고)타워 스텟 가치'!$B$12:$L$16,AG$2,0)*$E572)</f>
        <v>1572.7499999999966</v>
      </c>
      <c r="AH572">
        <f>VLOOKUP($F572,'(참고)타워 스텟 가치'!$B$12:$L$16,AH$2,0)+(VLOOKUP($F572,'(참고)타워 스텟 가치'!$B$12:$L$16,AH$2,0)*$E572)</f>
        <v>52.424999999999891</v>
      </c>
      <c r="AI572">
        <f>VLOOKUP($F572,'(참고)타워 스텟 가치'!$B$12:$L$16,AI$2,0)+(VLOOKUP($F572,'(참고)타워 스텟 가치'!$B$12:$L$16,AI$2,0)*$E572)</f>
        <v>13.97999999999997</v>
      </c>
      <c r="AJ572">
        <f>VLOOKUP($F572,'(참고)타워 스텟 가치'!$B$12:$L$16,AJ$2,0)+(VLOOKUP($F572,'(참고)타워 스텟 가치'!$B$12:$L$16,AJ$2,0)*$E572)</f>
        <v>0</v>
      </c>
      <c r="AK572">
        <f>VLOOKUP($F572,'(참고)타워 스텟 가치'!$B$12:$L$16,AK$2,0)+(VLOOKUP($F572,'(참고)타워 스텟 가치'!$B$12:$L$16,AK$2,0)*$E572)</f>
        <v>0</v>
      </c>
      <c r="AL572">
        <f>VLOOKUP($F572,'(참고)타워 스텟 가치'!$B$12:$L$16,AL$2,0)+(VLOOKUP($F572,'(참고)타워 스텟 가치'!$B$12:$L$16,AL$2,0)*$E572)</f>
        <v>65.239999999999867</v>
      </c>
      <c r="AM572">
        <f>SUM('스테이지별 몬스터 스텟'!AD572*'(참고)타워 스텟 가치'!$Q$17,'스테이지별 몬스터 스텟'!AE572*'(참고)타워 스텟 가치'!$R$17,'스테이지별 몬스터 스텟'!AF572*'(참고)타워 스텟 가치'!$S$17,'스테이지별 몬스터 스텟'!AG572*'(참고)타워 스텟 가치'!$T$17,'스테이지별 몬스터 스텟'!AH572*'(참고)타워 스텟 가치'!$U$17,'스테이지별 몬스터 스텟'!AI572*'(참고)타워 스텟 가치'!$V$17,'스테이지별 몬스터 스텟'!AJ572*'(참고)타워 스텟 가치'!$W$17,'스테이지별 몬스터 스텟'!AK572*'(참고)타워 스텟 가치'!$X$17,'스테이지별 몬스터 스텟'!AL572*'(참고)타워 스텟 가치'!$Y$17)</f>
        <v>353890.88499999919</v>
      </c>
      <c r="AN572">
        <v>3</v>
      </c>
    </row>
    <row r="573" spans="3:40" x14ac:dyDescent="0.3">
      <c r="C573">
        <v>4</v>
      </c>
      <c r="D573">
        <f t="shared" si="26"/>
        <v>114</v>
      </c>
      <c r="E573" s="52">
        <f>VLOOKUP(D573,'스테이지별 난이도 설정'!B:C,2,0)</f>
        <v>45.599999999999902</v>
      </c>
      <c r="F573" t="str">
        <f t="shared" si="27"/>
        <v>유니크</v>
      </c>
      <c r="G573">
        <f t="shared" si="25"/>
        <v>6</v>
      </c>
      <c r="H573">
        <f>VLOOKUP($F573,'(참고)타워 스텟 가치'!$B$2:$L$6,H$2,0)+(VLOOKUP($F573,'(참고)타워 스텟 가치'!$B$2:$L$6,H$2,0)*$E573)</f>
        <v>1179.5624999999975</v>
      </c>
      <c r="I573">
        <f>VLOOKUP($F573,'(참고)타워 스텟 가치'!$B$2:$L$6,I$2,0)+(VLOOKUP($F573,'(참고)타워 스텟 가치'!$B$2:$L$6,I$2,0)*$E573)</f>
        <v>235.91249999999951</v>
      </c>
      <c r="J573">
        <f>VLOOKUP($F573,'(참고)타워 스텟 가치'!$B$2:$L$6,J$2,0)+(VLOOKUP($F573,'(참고)타워 스텟 가치'!$B$2:$L$6,J$2,0)*$E573)</f>
        <v>232999.99999999951</v>
      </c>
      <c r="K573">
        <f>VLOOKUP($F573,'(참고)타워 스텟 가치'!$B$2:$L$6,K$2,0)+(VLOOKUP($F573,'(참고)타워 스텟 가치'!$B$2:$L$6,K$2,0)*$E573)</f>
        <v>4718.24999999999</v>
      </c>
      <c r="L573">
        <f>VLOOKUP($F573,'(참고)타워 스텟 가치'!$B$2:$L$6,L$2,0)+(VLOOKUP($F573,'(참고)타워 스텟 가치'!$B$2:$L$6,L$2,0)*$E573)</f>
        <v>78.637499999999832</v>
      </c>
      <c r="M573">
        <f>VLOOKUP($F573,'(참고)타워 스텟 가치'!$B$2:$L$6,M$2,0)+(VLOOKUP($F573,'(참고)타워 스텟 가치'!$B$2:$L$6,M$2,0)*$E573)</f>
        <v>13.97999999999997</v>
      </c>
      <c r="N573">
        <f>VLOOKUP($F573,'(참고)타워 스텟 가치'!$B$2:$L$6,N$2,0)+(VLOOKUP($F573,'(참고)타워 스텟 가치'!$B$2:$L$6,N$2,0)*$E573)</f>
        <v>0</v>
      </c>
      <c r="O573">
        <f>VLOOKUP($F573,'(참고)타워 스텟 가치'!$B$2:$L$6,O$2,0)+(VLOOKUP($F573,'(참고)타워 스텟 가치'!$B$2:$L$6,O$2,0)*$E573)</f>
        <v>0</v>
      </c>
      <c r="P573">
        <f>VLOOKUP($F573,'(참고)타워 스텟 가치'!$B$2:$L$6,P$2,0)+(VLOOKUP($F573,'(참고)타워 스텟 가치'!$B$2:$L$6,P$2,0)*$E573)</f>
        <v>46.599999999999902</v>
      </c>
      <c r="Q573">
        <f>SUM('스테이지별 몬스터 스텟'!H573*'(참고)타워 스텟 가치'!$Q$17,'스테이지별 몬스터 스텟'!I573*'(참고)타워 스텟 가치'!$R$17,'스테이지별 몬스터 스텟'!J573*'(참고)타워 스텟 가치'!$S$17,'스테이지별 몬스터 스텟'!K573*'(참고)타워 스텟 가치'!$T$17,'스테이지별 몬스터 스텟'!L573*'(참고)타워 스텟 가치'!$U$17,'스테이지별 몬스터 스텟'!M573*'(참고)타워 스텟 가치'!$V$17,'스테이지별 몬스터 스텟'!N573*'(참고)타워 스텟 가치'!$W$17,'스테이지별 몬스터 스텟'!O573*'(참고)타워 스텟 가치'!$X$17,'스테이지별 몬스터 스텟'!P573*'(참고)타워 스텟 가치'!$Y$17)</f>
        <v>361913.94874999922</v>
      </c>
      <c r="R573">
        <v>1</v>
      </c>
      <c r="S573">
        <f>VLOOKUP($F573,'(참고)타워 스텟 가치'!$B$7:$L$11,S$2,0)+(VLOOKUP($F573,'(참고)타워 스텟 가치'!$B$7:$L$11,S$2,0)*$E573)</f>
        <v>393.18749999999915</v>
      </c>
      <c r="T573">
        <f>VLOOKUP($F573,'(참고)타워 스텟 가치'!$B$7:$L$11,T$2,0)+(VLOOKUP($F573,'(참고)타워 스텟 가치'!$B$7:$L$11,T$2,0)*$E573)</f>
        <v>707.73749999999848</v>
      </c>
      <c r="U573">
        <f>VLOOKUP($F573,'(참고)타워 스텟 가치'!$B$7:$L$11,U$2,0)+(VLOOKUP($F573,'(참고)타워 스텟 가치'!$B$7:$L$11,U$2,0)*$E573)</f>
        <v>232999.99999999951</v>
      </c>
      <c r="V573">
        <f>VLOOKUP($F573,'(참고)타워 스텟 가치'!$B$7:$L$11,V$2,0)+(VLOOKUP($F573,'(참고)타워 스텟 가치'!$B$7:$L$11,V$2,0)*$E573)</f>
        <v>4718.24999999999</v>
      </c>
      <c r="W573">
        <f>VLOOKUP($F573,'(참고)타워 스텟 가치'!$B$7:$L$11,W$2,0)+(VLOOKUP($F573,'(참고)타워 스텟 가치'!$B$7:$L$11,W$2,0)*$E573)</f>
        <v>78.637499999999832</v>
      </c>
      <c r="X573">
        <f>VLOOKUP($F573,'(참고)타워 스텟 가치'!$B$7:$L$11,X$2,0)+(VLOOKUP($F573,'(참고)타워 스텟 가치'!$B$7:$L$11,X$2,0)*$E573)</f>
        <v>13.97999999999997</v>
      </c>
      <c r="Y573">
        <f>VLOOKUP($F573,'(참고)타워 스텟 가치'!$B$7:$L$11,Y$2,0)+(VLOOKUP($F573,'(참고)타워 스텟 가치'!$B$7:$L$11,Y$2,0)*$E573)</f>
        <v>0</v>
      </c>
      <c r="Z573">
        <f>VLOOKUP($F573,'(참고)타워 스텟 가치'!$B$7:$L$11,Z$2,0)+(VLOOKUP($F573,'(참고)타워 스텟 가치'!$B$7:$L$11,Z$2,0)*$E573)</f>
        <v>0</v>
      </c>
      <c r="AA573">
        <f>VLOOKUP($F573,'(참고)타워 스텟 가치'!$B$7:$L$11,AA$2,0)+(VLOOKUP($F573,'(참고)타워 스텟 가치'!$B$7:$L$11,AA$2,0)*$E573)</f>
        <v>46.599999999999902</v>
      </c>
      <c r="AB573">
        <f>SUM('스테이지별 몬스터 스텟'!S573*'(참고)타워 스텟 가치'!$Q$17,'스테이지별 몬스터 스텟'!T573*'(참고)타워 스텟 가치'!$R$17,'스테이지별 몬스터 스텟'!U573*'(참고)타워 스텟 가치'!$S$17,'스테이지별 몬스터 스텟'!V573*'(참고)타워 스텟 가치'!$T$17,'스테이지별 몬스터 스텟'!W573*'(참고)타워 스텟 가치'!$U$17,'스테이지별 몬스터 스텟'!X573*'(참고)타워 스텟 가치'!$V$17,'스테이지별 몬스터 스텟'!Y573*'(참고)타워 스텟 가치'!$W$17,'스테이지별 몬스터 스텟'!Z573*'(참고)타워 스텟 가치'!$X$17,'스테이지별 몬스터 스텟'!AA573*'(참고)타워 스텟 가치'!$Y$17)</f>
        <v>361048.93624999927</v>
      </c>
      <c r="AC573">
        <v>2</v>
      </c>
      <c r="AD573">
        <f>VLOOKUP($F573,'(참고)타워 스텟 가치'!$B$12:$L$16,AD$2,0)+(VLOOKUP($F573,'(참고)타워 스텟 가치'!$B$12:$L$16,AD$2,0)*$E573)</f>
        <v>393.18749999999915</v>
      </c>
      <c r="AE573">
        <f>VLOOKUP($F573,'(참고)타워 스텟 가치'!$B$12:$L$16,AE$2,0)+(VLOOKUP($F573,'(참고)타워 스텟 가치'!$B$12:$L$16,AE$2,0)*$E573)</f>
        <v>471.82499999999902</v>
      </c>
      <c r="AF573">
        <f>VLOOKUP($F573,'(참고)타워 스텟 가치'!$B$12:$L$16,AF$2,0)+(VLOOKUP($F573,'(참고)타워 스텟 가치'!$B$12:$L$16,AF$2,0)*$E573)</f>
        <v>232999.99999999951</v>
      </c>
      <c r="AG573">
        <f>VLOOKUP($F573,'(참고)타워 스텟 가치'!$B$12:$L$16,AG$2,0)+(VLOOKUP($F573,'(참고)타워 스텟 가치'!$B$12:$L$16,AG$2,0)*$E573)</f>
        <v>2359.124999999995</v>
      </c>
      <c r="AH573">
        <f>VLOOKUP($F573,'(참고)타워 스텟 가치'!$B$12:$L$16,AH$2,0)+(VLOOKUP($F573,'(참고)타워 스텟 가치'!$B$12:$L$16,AH$2,0)*$E573)</f>
        <v>78.637499999999832</v>
      </c>
      <c r="AI573">
        <f>VLOOKUP($F573,'(참고)타워 스텟 가치'!$B$12:$L$16,AI$2,0)+(VLOOKUP($F573,'(참고)타워 스텟 가치'!$B$12:$L$16,AI$2,0)*$E573)</f>
        <v>13.97999999999997</v>
      </c>
      <c r="AJ573">
        <f>VLOOKUP($F573,'(참고)타워 스텟 가치'!$B$12:$L$16,AJ$2,0)+(VLOOKUP($F573,'(참고)타워 스텟 가치'!$B$12:$L$16,AJ$2,0)*$E573)</f>
        <v>0</v>
      </c>
      <c r="AK573">
        <f>VLOOKUP($F573,'(참고)타워 스텟 가치'!$B$12:$L$16,AK$2,0)+(VLOOKUP($F573,'(참고)타워 스텟 가치'!$B$12:$L$16,AK$2,0)*$E573)</f>
        <v>0</v>
      </c>
      <c r="AL573">
        <f>VLOOKUP($F573,'(참고)타워 스텟 가치'!$B$12:$L$16,AL$2,0)+(VLOOKUP($F573,'(참고)타워 스텟 가치'!$B$12:$L$16,AL$2,0)*$E573)</f>
        <v>93.199999999999804</v>
      </c>
      <c r="AM573">
        <f>SUM('스테이지별 몬스터 스텟'!AD573*'(참고)타워 스텟 가치'!$Q$17,'스테이지별 몬스터 스텟'!AE573*'(참고)타워 스텟 가치'!$R$17,'스테이지별 몬스터 스텟'!AF573*'(참고)타워 스텟 가치'!$S$17,'스테이지별 몬스터 스텟'!AG573*'(참고)타워 스텟 가치'!$T$17,'스테이지별 몬스터 스텟'!AH573*'(참고)타워 스텟 가치'!$U$17,'스테이지별 몬스터 스텟'!AI573*'(참고)타워 스텟 가치'!$V$17,'스테이지별 몬스터 스텟'!AJ573*'(참고)타워 스텟 가치'!$W$17,'스테이지별 몬스터 스텟'!AK573*'(참고)타워 스텟 가치'!$X$17,'스테이지별 몬스터 스텟'!AL573*'(참고)타워 스텟 가치'!$Y$17)</f>
        <v>356070.01749999926</v>
      </c>
      <c r="AN573">
        <v>3</v>
      </c>
    </row>
    <row r="574" spans="3:40" x14ac:dyDescent="0.3">
      <c r="C574">
        <v>5</v>
      </c>
      <c r="D574">
        <f t="shared" si="26"/>
        <v>114</v>
      </c>
      <c r="E574" s="52">
        <f>VLOOKUP(D574,'스테이지별 난이도 설정'!B:C,2,0)</f>
        <v>45.599999999999902</v>
      </c>
      <c r="F574" t="str">
        <f t="shared" si="27"/>
        <v>스페셜</v>
      </c>
      <c r="G574">
        <f t="shared" si="25"/>
        <v>6</v>
      </c>
      <c r="H574">
        <f>VLOOKUP($F574,'(참고)타워 스텟 가치'!$B$2:$L$6,H$2,0)+(VLOOKUP($F574,'(참고)타워 스텟 가치'!$B$2:$L$6,H$2,0)*$E574)</f>
        <v>1769.3437499999964</v>
      </c>
      <c r="I574">
        <f>VLOOKUP($F574,'(참고)타워 스텟 가치'!$B$2:$L$6,I$2,0)+(VLOOKUP($F574,'(참고)타워 스텟 가치'!$B$2:$L$6,I$2,0)*$E574)</f>
        <v>353.86874999999924</v>
      </c>
      <c r="J574">
        <f>VLOOKUP($F574,'(참고)타워 스텟 가치'!$B$2:$L$6,J$2,0)+(VLOOKUP($F574,'(참고)타워 스텟 가치'!$B$2:$L$6,J$2,0)*$E574)</f>
        <v>232999.99999999951</v>
      </c>
      <c r="K574">
        <f>VLOOKUP($F574,'(참고)타워 스텟 가치'!$B$2:$L$6,K$2,0)+(VLOOKUP($F574,'(참고)타워 스텟 가치'!$B$2:$L$6,K$2,0)*$E574)</f>
        <v>7077.3749999999854</v>
      </c>
      <c r="L574">
        <f>VLOOKUP($F574,'(참고)타워 스텟 가치'!$B$2:$L$6,L$2,0)+(VLOOKUP($F574,'(참고)타워 스텟 가치'!$B$2:$L$6,L$2,0)*$E574)</f>
        <v>117.95624999999976</v>
      </c>
      <c r="M574">
        <f>VLOOKUP($F574,'(참고)타워 스텟 가치'!$B$2:$L$6,M$2,0)+(VLOOKUP($F574,'(참고)타워 스텟 가치'!$B$2:$L$6,M$2,0)*$E574)</f>
        <v>13.97999999999997</v>
      </c>
      <c r="N574">
        <f>VLOOKUP($F574,'(참고)타워 스텟 가치'!$B$2:$L$6,N$2,0)+(VLOOKUP($F574,'(참고)타워 스텟 가치'!$B$2:$L$6,N$2,0)*$E574)</f>
        <v>0</v>
      </c>
      <c r="O574">
        <f>VLOOKUP($F574,'(참고)타워 스텟 가치'!$B$2:$L$6,O$2,0)+(VLOOKUP($F574,'(참고)타워 스텟 가치'!$B$2:$L$6,O$2,0)*$E574)</f>
        <v>0</v>
      </c>
      <c r="P574">
        <f>VLOOKUP($F574,'(참고)타워 스텟 가치'!$B$2:$L$6,P$2,0)+(VLOOKUP($F574,'(참고)타워 스텟 가치'!$B$2:$L$6,P$2,0)*$E574)</f>
        <v>46.599999999999902</v>
      </c>
      <c r="Q574">
        <f>SUM('스테이지별 몬스터 스텟'!H574*'(참고)타워 스텟 가치'!$Q$17,'스테이지별 몬스터 스텟'!I574*'(참고)타워 스텟 가치'!$R$17,'스테이지별 몬스터 스텟'!J574*'(참고)타워 스텟 가치'!$S$17,'스테이지별 몬스터 스텟'!K574*'(참고)타워 스텟 가치'!$T$17,'스테이지별 몬스터 스텟'!L574*'(참고)타워 스텟 가치'!$U$17,'스테이지별 몬스터 스텟'!M574*'(참고)타워 스텟 가치'!$V$17,'스테이지별 몬스터 스텟'!N574*'(참고)타워 스텟 가치'!$W$17,'스테이지별 몬스터 스텟'!O574*'(참고)타워 스텟 가치'!$X$17,'스테이지별 몬스터 스텟'!P574*'(참고)타워 스텟 가치'!$Y$17)</f>
        <v>368067.33312499913</v>
      </c>
      <c r="R574">
        <v>1</v>
      </c>
      <c r="S574">
        <f>VLOOKUP($F574,'(참고)타워 스텟 가치'!$B$7:$L$11,S$2,0)+(VLOOKUP($F574,'(참고)타워 스텟 가치'!$B$7:$L$11,S$2,0)*$E574)</f>
        <v>589.78124999999875</v>
      </c>
      <c r="T574">
        <f>VLOOKUP($F574,'(참고)타워 스텟 가치'!$B$7:$L$11,T$2,0)+(VLOOKUP($F574,'(참고)타워 스텟 가치'!$B$7:$L$11,T$2,0)*$E574)</f>
        <v>1061.6062499999978</v>
      </c>
      <c r="U574">
        <f>VLOOKUP($F574,'(참고)타워 스텟 가치'!$B$7:$L$11,U$2,0)+(VLOOKUP($F574,'(참고)타워 스텟 가치'!$B$7:$L$11,U$2,0)*$E574)</f>
        <v>232999.99999999951</v>
      </c>
      <c r="V574">
        <f>VLOOKUP($F574,'(참고)타워 스텟 가치'!$B$7:$L$11,V$2,0)+(VLOOKUP($F574,'(참고)타워 스텟 가치'!$B$7:$L$11,V$2,0)*$E574)</f>
        <v>7077.3749999999854</v>
      </c>
      <c r="W574">
        <f>VLOOKUP($F574,'(참고)타워 스텟 가치'!$B$7:$L$11,W$2,0)+(VLOOKUP($F574,'(참고)타워 스텟 가치'!$B$7:$L$11,W$2,0)*$E574)</f>
        <v>117.95624999999976</v>
      </c>
      <c r="X574">
        <f>VLOOKUP($F574,'(참고)타워 스텟 가치'!$B$7:$L$11,X$2,0)+(VLOOKUP($F574,'(참고)타워 스텟 가치'!$B$7:$L$11,X$2,0)*$E574)</f>
        <v>13.97999999999997</v>
      </c>
      <c r="Y574">
        <f>VLOOKUP($F574,'(참고)타워 스텟 가치'!$B$7:$L$11,Y$2,0)+(VLOOKUP($F574,'(참고)타워 스텟 가치'!$B$7:$L$11,Y$2,0)*$E574)</f>
        <v>0</v>
      </c>
      <c r="Z574">
        <f>VLOOKUP($F574,'(참고)타워 스텟 가치'!$B$7:$L$11,Z$2,0)+(VLOOKUP($F574,'(참고)타워 스텟 가치'!$B$7:$L$11,Z$2,0)*$E574)</f>
        <v>0</v>
      </c>
      <c r="AA574">
        <f>VLOOKUP($F574,'(참고)타워 스텟 가치'!$B$7:$L$11,AA$2,0)+(VLOOKUP($F574,'(참고)타워 스텟 가치'!$B$7:$L$11,AA$2,0)*$E574)</f>
        <v>46.599999999999902</v>
      </c>
      <c r="AB574">
        <f>SUM('스테이지별 몬스터 스텟'!S574*'(참고)타워 스텟 가치'!$Q$17,'스테이지별 몬스터 스텟'!T574*'(참고)타워 스텟 가치'!$R$17,'스테이지별 몬스터 스텟'!U574*'(참고)타워 스텟 가치'!$S$17,'스테이지별 몬스터 스텟'!V574*'(참고)타워 스텟 가치'!$T$17,'스테이지별 몬스터 스텟'!W574*'(참고)타워 스텟 가치'!$U$17,'스테이지별 몬스터 스텟'!X574*'(참고)타워 스텟 가치'!$V$17,'스테이지별 몬스터 스텟'!Y574*'(참고)타워 스텟 가치'!$W$17,'스테이지별 몬스터 스텟'!Z574*'(참고)타워 스텟 가치'!$X$17,'스테이지별 몬스터 스텟'!AA574*'(참고)타워 스텟 가치'!$Y$17)</f>
        <v>366769.8143749992</v>
      </c>
      <c r="AC574">
        <v>2</v>
      </c>
      <c r="AD574">
        <f>VLOOKUP($F574,'(참고)타워 스텟 가치'!$B$12:$L$16,AD$2,0)+(VLOOKUP($F574,'(참고)타워 스텟 가치'!$B$12:$L$16,AD$2,0)*$E574)</f>
        <v>589.78124999999875</v>
      </c>
      <c r="AE574">
        <f>VLOOKUP($F574,'(참고)타워 스텟 가치'!$B$12:$L$16,AE$2,0)+(VLOOKUP($F574,'(참고)타워 스텟 가치'!$B$12:$L$16,AE$2,0)*$E574)</f>
        <v>707.73749999999848</v>
      </c>
      <c r="AF574">
        <f>VLOOKUP($F574,'(참고)타워 스텟 가치'!$B$12:$L$16,AF$2,0)+(VLOOKUP($F574,'(참고)타워 스텟 가치'!$B$12:$L$16,AF$2,0)*$E574)</f>
        <v>232999.99999999951</v>
      </c>
      <c r="AG574">
        <f>VLOOKUP($F574,'(참고)타워 스텟 가치'!$B$12:$L$16,AG$2,0)+(VLOOKUP($F574,'(참고)타워 스텟 가치'!$B$12:$L$16,AG$2,0)*$E574)</f>
        <v>3538.6874999999927</v>
      </c>
      <c r="AH574">
        <f>VLOOKUP($F574,'(참고)타워 스텟 가치'!$B$12:$L$16,AH$2,0)+(VLOOKUP($F574,'(참고)타워 스텟 가치'!$B$12:$L$16,AH$2,0)*$E574)</f>
        <v>117.95624999999976</v>
      </c>
      <c r="AI574">
        <f>VLOOKUP($F574,'(참고)타워 스텟 가치'!$B$12:$L$16,AI$2,0)+(VLOOKUP($F574,'(참고)타워 스텟 가치'!$B$12:$L$16,AI$2,0)*$E574)</f>
        <v>13.97999999999997</v>
      </c>
      <c r="AJ574">
        <f>VLOOKUP($F574,'(참고)타워 스텟 가치'!$B$12:$L$16,AJ$2,0)+(VLOOKUP($F574,'(참고)타워 스텟 가치'!$B$12:$L$16,AJ$2,0)*$E574)</f>
        <v>0</v>
      </c>
      <c r="AK574">
        <f>VLOOKUP($F574,'(참고)타워 스텟 가치'!$B$12:$L$16,AK$2,0)+(VLOOKUP($F574,'(참고)타워 스텟 가치'!$B$12:$L$16,AK$2,0)*$E574)</f>
        <v>0</v>
      </c>
      <c r="AL574">
        <f>VLOOKUP($F574,'(참고)타워 스텟 가치'!$B$12:$L$16,AL$2,0)+(VLOOKUP($F574,'(참고)타워 스텟 가치'!$B$12:$L$16,AL$2,0)*$E574)</f>
        <v>93.199999999999804</v>
      </c>
      <c r="AM574">
        <f>SUM('스테이지별 몬스터 스텟'!AD574*'(참고)타워 스텟 가치'!$Q$17,'스테이지별 몬스터 스텟'!AE574*'(참고)타워 스텟 가치'!$R$17,'스테이지별 몬스터 스텟'!AF574*'(참고)타워 스텟 가치'!$S$17,'스테이지별 몬스터 스텟'!AG574*'(참고)타워 스텟 가치'!$T$17,'스테이지별 몬스터 스텟'!AH574*'(참고)타워 스텟 가치'!$U$17,'스테이지별 몬스터 스텟'!AI574*'(참고)타워 스텟 가치'!$V$17,'스테이지별 몬스터 스텟'!AJ574*'(참고)타워 스텟 가치'!$W$17,'스테이지별 몬스터 스텟'!AK574*'(참고)타워 스텟 가치'!$X$17,'스테이지별 몬스터 스텟'!AL574*'(참고)타워 스텟 가치'!$Y$17)</f>
        <v>359254.83624999924</v>
      </c>
      <c r="AN574">
        <v>3</v>
      </c>
    </row>
    <row r="575" spans="3:40" x14ac:dyDescent="0.3">
      <c r="C575">
        <v>1</v>
      </c>
      <c r="D575">
        <f t="shared" si="26"/>
        <v>115</v>
      </c>
      <c r="E575" s="52">
        <f>VLOOKUP(D575,'스테이지별 난이도 설정'!B:C,2,0)</f>
        <v>45.999999999999901</v>
      </c>
      <c r="F575" t="str">
        <f t="shared" si="27"/>
        <v>일반</v>
      </c>
      <c r="G575">
        <f t="shared" si="25"/>
        <v>6</v>
      </c>
      <c r="H575">
        <f>VLOOKUP($F575,'(참고)타워 스텟 가치'!$B$2:$L$6,H$2,0)+(VLOOKUP($F575,'(참고)타워 스텟 가치'!$B$2:$L$6,H$2,0)*$E575)</f>
        <v>352.49999999999926</v>
      </c>
      <c r="I575">
        <f>VLOOKUP($F575,'(참고)타워 스텟 가치'!$B$2:$L$6,I$2,0)+(VLOOKUP($F575,'(참고)타워 스텟 가치'!$B$2:$L$6,I$2,0)*$E575)</f>
        <v>70.499999999999858</v>
      </c>
      <c r="J575">
        <f>VLOOKUP($F575,'(참고)타워 스텟 가치'!$B$2:$L$6,J$2,0)+(VLOOKUP($F575,'(참고)타워 스텟 가치'!$B$2:$L$6,J$2,0)*$E575)</f>
        <v>234999.99999999951</v>
      </c>
      <c r="K575">
        <f>VLOOKUP($F575,'(참고)타워 스텟 가치'!$B$2:$L$6,K$2,0)+(VLOOKUP($F575,'(참고)타워 스텟 가치'!$B$2:$L$6,K$2,0)*$E575)</f>
        <v>1409.999999999997</v>
      </c>
      <c r="L575">
        <f>VLOOKUP($F575,'(참고)타워 스텟 가치'!$B$2:$L$6,L$2,0)+(VLOOKUP($F575,'(참고)타워 스텟 가치'!$B$2:$L$6,L$2,0)*$E575)</f>
        <v>23.49999999999995</v>
      </c>
      <c r="M575">
        <f>VLOOKUP($F575,'(참고)타워 스텟 가치'!$B$2:$L$6,M$2,0)+(VLOOKUP($F575,'(참고)타워 스텟 가치'!$B$2:$L$6,M$2,0)*$E575)</f>
        <v>14.099999999999971</v>
      </c>
      <c r="N575">
        <f>VLOOKUP($F575,'(참고)타워 스텟 가치'!$B$2:$L$6,N$2,0)+(VLOOKUP($F575,'(참고)타워 스텟 가치'!$B$2:$L$6,N$2,0)*$E575)</f>
        <v>0</v>
      </c>
      <c r="O575">
        <f>VLOOKUP($F575,'(참고)타워 스텟 가치'!$B$2:$L$6,O$2,0)+(VLOOKUP($F575,'(참고)타워 스텟 가치'!$B$2:$L$6,O$2,0)*$E575)</f>
        <v>0</v>
      </c>
      <c r="P575">
        <f>VLOOKUP($F575,'(참고)타워 스텟 가치'!$B$2:$L$6,P$2,0)+(VLOOKUP($F575,'(참고)타워 스텟 가치'!$B$2:$L$6,P$2,0)*$E575)</f>
        <v>32.899999999999935</v>
      </c>
      <c r="Q575">
        <f>SUM('스테이지별 몬스터 스텟'!H575*'(참고)타워 스텟 가치'!$Q$17,'스테이지별 몬스터 스텟'!I575*'(참고)타워 스텟 가치'!$R$17,'스테이지별 몬스터 스텟'!J575*'(참고)타워 스텟 가치'!$S$17,'스테이지별 몬스터 스텟'!K575*'(참고)타워 스텟 가치'!$T$17,'스테이지별 몬스터 스텟'!L575*'(참고)타워 스텟 가치'!$U$17,'스테이지별 몬스터 스텟'!M575*'(참고)타워 스텟 가치'!$V$17,'스테이지별 몬스터 스텟'!N575*'(참고)타워 스텟 가치'!$W$17,'스테이지별 몬스터 스텟'!O575*'(참고)타워 스텟 가치'!$X$17,'스테이지별 몬스터 스텟'!P575*'(참고)타워 스텟 가치'!$Y$17)</f>
        <v>356257.64999999921</v>
      </c>
      <c r="R575">
        <v>1</v>
      </c>
      <c r="S575">
        <f>VLOOKUP($F575,'(참고)타워 스텟 가치'!$B$7:$L$11,S$2,0)+(VLOOKUP($F575,'(참고)타워 스텟 가치'!$B$7:$L$11,S$2,0)*$E575)</f>
        <v>117.49999999999974</v>
      </c>
      <c r="T575">
        <f>VLOOKUP($F575,'(참고)타워 스텟 가치'!$B$7:$L$11,T$2,0)+(VLOOKUP($F575,'(참고)타워 스텟 가치'!$B$7:$L$11,T$2,0)*$E575)</f>
        <v>211.49999999999955</v>
      </c>
      <c r="U575">
        <f>VLOOKUP($F575,'(참고)타워 스텟 가치'!$B$7:$L$11,U$2,0)+(VLOOKUP($F575,'(참고)타워 스텟 가치'!$B$7:$L$11,U$2,0)*$E575)</f>
        <v>234999.99999999951</v>
      </c>
      <c r="V575">
        <f>VLOOKUP($F575,'(참고)타워 스텟 가치'!$B$7:$L$11,V$2,0)+(VLOOKUP($F575,'(참고)타워 스텟 가치'!$B$7:$L$11,V$2,0)*$E575)</f>
        <v>1409.999999999997</v>
      </c>
      <c r="W575">
        <f>VLOOKUP($F575,'(참고)타워 스텟 가치'!$B$7:$L$11,W$2,0)+(VLOOKUP($F575,'(참고)타워 스텟 가치'!$B$7:$L$11,W$2,0)*$E575)</f>
        <v>23.49999999999995</v>
      </c>
      <c r="X575">
        <f>VLOOKUP($F575,'(참고)타워 스텟 가치'!$B$7:$L$11,X$2,0)+(VLOOKUP($F575,'(참고)타워 스텟 가치'!$B$7:$L$11,X$2,0)*$E575)</f>
        <v>14.099999999999971</v>
      </c>
      <c r="Y575">
        <f>VLOOKUP($F575,'(참고)타워 스텟 가치'!$B$7:$L$11,Y$2,0)+(VLOOKUP($F575,'(참고)타워 스텟 가치'!$B$7:$L$11,Y$2,0)*$E575)</f>
        <v>0</v>
      </c>
      <c r="Z575">
        <f>VLOOKUP($F575,'(참고)타워 스텟 가치'!$B$7:$L$11,Z$2,0)+(VLOOKUP($F575,'(참고)타워 스텟 가치'!$B$7:$L$11,Z$2,0)*$E575)</f>
        <v>0</v>
      </c>
      <c r="AA575">
        <f>VLOOKUP($F575,'(참고)타워 스텟 가치'!$B$7:$L$11,AA$2,0)+(VLOOKUP($F575,'(참고)타워 스텟 가치'!$B$7:$L$11,AA$2,0)*$E575)</f>
        <v>32.899999999999935</v>
      </c>
      <c r="AB575">
        <f>SUM('스테이지별 몬스터 스텟'!S575*'(참고)타워 스텟 가치'!$Q$17,'스테이지별 몬스터 스텟'!T575*'(참고)타워 스텟 가치'!$R$17,'스테이지별 몬스터 스텟'!U575*'(참고)타워 스텟 가치'!$S$17,'스테이지별 몬스터 스텟'!V575*'(참고)타워 스텟 가치'!$T$17,'스테이지별 몬스터 스텟'!W575*'(참고)타워 스텟 가치'!$U$17,'스테이지별 몬스터 스텟'!X575*'(참고)타워 스텟 가치'!$V$17,'스테이지별 몬스터 스텟'!Y575*'(참고)타워 스텟 가치'!$W$17,'스테이지별 몬스터 스텟'!Z575*'(참고)타워 스텟 가치'!$X$17,'스테이지별 몬스터 스텟'!AA575*'(참고)타워 스텟 가치'!$Y$17)</f>
        <v>355999.14999999921</v>
      </c>
      <c r="AC575">
        <v>2</v>
      </c>
      <c r="AD575">
        <f>VLOOKUP($F575,'(참고)타워 스텟 가치'!$B$12:$L$16,AD$2,0)+(VLOOKUP($F575,'(참고)타워 스텟 가치'!$B$12:$L$16,AD$2,0)*$E575)</f>
        <v>117.49999999999974</v>
      </c>
      <c r="AE575">
        <f>VLOOKUP($F575,'(참고)타워 스텟 가치'!$B$12:$L$16,AE$2,0)+(VLOOKUP($F575,'(참고)타워 스텟 가치'!$B$12:$L$16,AE$2,0)*$E575)</f>
        <v>140.99999999999972</v>
      </c>
      <c r="AF575">
        <f>VLOOKUP($F575,'(참고)타워 스텟 가치'!$B$12:$L$16,AF$2,0)+(VLOOKUP($F575,'(참고)타워 스텟 가치'!$B$12:$L$16,AF$2,0)*$E575)</f>
        <v>234999.99999999951</v>
      </c>
      <c r="AG575">
        <f>VLOOKUP($F575,'(참고)타워 스텟 가치'!$B$12:$L$16,AG$2,0)+(VLOOKUP($F575,'(참고)타워 스텟 가치'!$B$12:$L$16,AG$2,0)*$E575)</f>
        <v>704.99999999999852</v>
      </c>
      <c r="AH575">
        <f>VLOOKUP($F575,'(참고)타워 스텟 가치'!$B$12:$L$16,AH$2,0)+(VLOOKUP($F575,'(참고)타워 스텟 가치'!$B$12:$L$16,AH$2,0)*$E575)</f>
        <v>23.49999999999995</v>
      </c>
      <c r="AI575">
        <f>VLOOKUP($F575,'(참고)타워 스텟 가치'!$B$12:$L$16,AI$2,0)+(VLOOKUP($F575,'(참고)타워 스텟 가치'!$B$12:$L$16,AI$2,0)*$E575)</f>
        <v>14.099999999999971</v>
      </c>
      <c r="AJ575">
        <f>VLOOKUP($F575,'(참고)타워 스텟 가치'!$B$12:$L$16,AJ$2,0)+(VLOOKUP($F575,'(참고)타워 스텟 가치'!$B$12:$L$16,AJ$2,0)*$E575)</f>
        <v>0</v>
      </c>
      <c r="AK575">
        <f>VLOOKUP($F575,'(참고)타워 스텟 가치'!$B$12:$L$16,AK$2,0)+(VLOOKUP($F575,'(참고)타워 스텟 가치'!$B$12:$L$16,AK$2,0)*$E575)</f>
        <v>0</v>
      </c>
      <c r="AL575">
        <f>VLOOKUP($F575,'(참고)타워 스텟 가치'!$B$12:$L$16,AL$2,0)+(VLOOKUP($F575,'(참고)타워 스텟 가치'!$B$12:$L$16,AL$2,0)*$E575)</f>
        <v>65.799999999999869</v>
      </c>
      <c r="AM575">
        <f>SUM('스테이지별 몬스터 스텟'!AD575*'(참고)타워 스텟 가치'!$Q$17,'스테이지별 몬스터 스텟'!AE575*'(참고)타워 스텟 가치'!$R$17,'스테이지별 몬스터 스텟'!AF575*'(참고)타워 스텟 가치'!$S$17,'스테이지별 몬스터 스텟'!AG575*'(참고)타워 스텟 가치'!$T$17,'스테이지별 몬스터 스텟'!AH575*'(참고)타워 스텟 가치'!$U$17,'스테이지별 몬스터 스텟'!AI575*'(참고)타워 스텟 가치'!$V$17,'스테이지별 몬스터 스텟'!AJ575*'(참고)타워 스텟 가치'!$W$17,'스테이지별 몬스터 스텟'!AK575*'(참고)타워 스텟 가치'!$X$17,'스테이지별 몬스터 스텟'!AL575*'(참고)타워 스텟 가치'!$Y$17)</f>
        <v>354549.1999999992</v>
      </c>
      <c r="AN575">
        <v>3</v>
      </c>
    </row>
    <row r="576" spans="3:40" x14ac:dyDescent="0.3">
      <c r="C576">
        <v>2</v>
      </c>
      <c r="D576">
        <f t="shared" si="26"/>
        <v>115</v>
      </c>
      <c r="E576" s="52">
        <f>VLOOKUP(D576,'스테이지별 난이도 설정'!B:C,2,0)</f>
        <v>45.999999999999901</v>
      </c>
      <c r="F576" t="str">
        <f t="shared" si="27"/>
        <v>레어</v>
      </c>
      <c r="G576">
        <f t="shared" si="25"/>
        <v>6</v>
      </c>
      <c r="H576">
        <f>VLOOKUP($F576,'(참고)타워 스텟 가치'!$B$2:$L$6,H$2,0)+(VLOOKUP($F576,'(참고)타워 스텟 가치'!$B$2:$L$6,H$2,0)*$E576)</f>
        <v>528.74999999999886</v>
      </c>
      <c r="I576">
        <f>VLOOKUP($F576,'(참고)타워 스텟 가치'!$B$2:$L$6,I$2,0)+(VLOOKUP($F576,'(참고)타워 스텟 가치'!$B$2:$L$6,I$2,0)*$E576)</f>
        <v>105.74999999999977</v>
      </c>
      <c r="J576">
        <f>VLOOKUP($F576,'(참고)타워 스텟 가치'!$B$2:$L$6,J$2,0)+(VLOOKUP($F576,'(참고)타워 스텟 가치'!$B$2:$L$6,J$2,0)*$E576)</f>
        <v>234999.99999999951</v>
      </c>
      <c r="K576">
        <f>VLOOKUP($F576,'(참고)타워 스텟 가치'!$B$2:$L$6,K$2,0)+(VLOOKUP($F576,'(참고)타워 스텟 가치'!$B$2:$L$6,K$2,0)*$E576)</f>
        <v>2114.9999999999955</v>
      </c>
      <c r="L576">
        <f>VLOOKUP($F576,'(참고)타워 스텟 가치'!$B$2:$L$6,L$2,0)+(VLOOKUP($F576,'(참고)타워 스텟 가치'!$B$2:$L$6,L$2,0)*$E576)</f>
        <v>35.249999999999929</v>
      </c>
      <c r="M576">
        <f>VLOOKUP($F576,'(참고)타워 스텟 가치'!$B$2:$L$6,M$2,0)+(VLOOKUP($F576,'(참고)타워 스텟 가치'!$B$2:$L$6,M$2,0)*$E576)</f>
        <v>14.099999999999971</v>
      </c>
      <c r="N576">
        <f>VLOOKUP($F576,'(참고)타워 스텟 가치'!$B$2:$L$6,N$2,0)+(VLOOKUP($F576,'(참고)타워 스텟 가치'!$B$2:$L$6,N$2,0)*$E576)</f>
        <v>0</v>
      </c>
      <c r="O576">
        <f>VLOOKUP($F576,'(참고)타워 스텟 가치'!$B$2:$L$6,O$2,0)+(VLOOKUP($F576,'(참고)타워 스텟 가치'!$B$2:$L$6,O$2,0)*$E576)</f>
        <v>0</v>
      </c>
      <c r="P576">
        <f>VLOOKUP($F576,'(참고)타워 스텟 가치'!$B$2:$L$6,P$2,0)+(VLOOKUP($F576,'(참고)타워 스텟 가치'!$B$2:$L$6,P$2,0)*$E576)</f>
        <v>32.899999999999935</v>
      </c>
      <c r="Q576">
        <f>SUM('스테이지별 몬스터 스텟'!H576*'(참고)타워 스텟 가치'!$Q$17,'스테이지별 몬스터 스텟'!I576*'(참고)타워 스텟 가치'!$R$17,'스테이지별 몬스터 스텟'!J576*'(참고)타워 스텟 가치'!$S$17,'스테이지별 몬스터 스텟'!K576*'(참고)타워 스텟 가치'!$T$17,'스테이지별 몬스터 스텟'!L576*'(참고)타워 스텟 가치'!$U$17,'스테이지별 몬스터 스텟'!M576*'(참고)타워 스텟 가치'!$V$17,'스테이지별 몬스터 스텟'!N576*'(참고)타워 스텟 가치'!$W$17,'스테이지별 몬스터 스텟'!O576*'(참고)타워 스텟 가치'!$X$17,'스테이지별 몬스터 스텟'!P576*'(참고)타워 스텟 가치'!$Y$17)</f>
        <v>358096.52499999921</v>
      </c>
      <c r="R576">
        <v>1</v>
      </c>
      <c r="S576">
        <f>VLOOKUP($F576,'(참고)타워 스텟 가치'!$B$7:$L$11,S$2,0)+(VLOOKUP($F576,'(참고)타워 스텟 가치'!$B$7:$L$11,S$2,0)*$E576)</f>
        <v>176.24999999999963</v>
      </c>
      <c r="T576">
        <f>VLOOKUP($F576,'(참고)타워 스텟 가치'!$B$7:$L$11,T$2,0)+(VLOOKUP($F576,'(참고)타워 스텟 가치'!$B$7:$L$11,T$2,0)*$E576)</f>
        <v>317.24999999999932</v>
      </c>
      <c r="U576">
        <f>VLOOKUP($F576,'(참고)타워 스텟 가치'!$B$7:$L$11,U$2,0)+(VLOOKUP($F576,'(참고)타워 스텟 가치'!$B$7:$L$11,U$2,0)*$E576)</f>
        <v>234999.99999999951</v>
      </c>
      <c r="V576">
        <f>VLOOKUP($F576,'(참고)타워 스텟 가치'!$B$7:$L$11,V$2,0)+(VLOOKUP($F576,'(참고)타워 스텟 가치'!$B$7:$L$11,V$2,0)*$E576)</f>
        <v>2114.9999999999955</v>
      </c>
      <c r="W576">
        <f>VLOOKUP($F576,'(참고)타워 스텟 가치'!$B$7:$L$11,W$2,0)+(VLOOKUP($F576,'(참고)타워 스텟 가치'!$B$7:$L$11,W$2,0)*$E576)</f>
        <v>35.249999999999929</v>
      </c>
      <c r="X576">
        <f>VLOOKUP($F576,'(참고)타워 스텟 가치'!$B$7:$L$11,X$2,0)+(VLOOKUP($F576,'(참고)타워 스텟 가치'!$B$7:$L$11,X$2,0)*$E576)</f>
        <v>14.099999999999971</v>
      </c>
      <c r="Y576">
        <f>VLOOKUP($F576,'(참고)타워 스텟 가치'!$B$7:$L$11,Y$2,0)+(VLOOKUP($F576,'(참고)타워 스텟 가치'!$B$7:$L$11,Y$2,0)*$E576)</f>
        <v>0</v>
      </c>
      <c r="Z576">
        <f>VLOOKUP($F576,'(참고)타워 스텟 가치'!$B$7:$L$11,Z$2,0)+(VLOOKUP($F576,'(참고)타워 스텟 가치'!$B$7:$L$11,Z$2,0)*$E576)</f>
        <v>0</v>
      </c>
      <c r="AA576">
        <f>VLOOKUP($F576,'(참고)타워 스텟 가치'!$B$7:$L$11,AA$2,0)+(VLOOKUP($F576,'(참고)타워 스텟 가치'!$B$7:$L$11,AA$2,0)*$E576)</f>
        <v>32.899999999999935</v>
      </c>
      <c r="AB576">
        <f>SUM('스테이지별 몬스터 스텟'!S576*'(참고)타워 스텟 가치'!$Q$17,'스테이지별 몬스터 스텟'!T576*'(참고)타워 스텟 가치'!$R$17,'스테이지별 몬스터 스텟'!U576*'(참고)타워 스텟 가치'!$S$17,'스테이지별 몬스터 스텟'!V576*'(참고)타워 스텟 가치'!$T$17,'스테이지별 몬스터 스텟'!W576*'(참고)타워 스텟 가치'!$U$17,'스테이지별 몬스터 스텟'!X576*'(참고)타워 스텟 가치'!$V$17,'스테이지별 몬스터 스텟'!Y576*'(참고)타워 스텟 가치'!$W$17,'스테이지별 몬스터 스텟'!Z576*'(참고)타워 스텟 가치'!$X$17,'스테이지별 몬스터 스텟'!AA576*'(참고)타워 스텟 가치'!$Y$17)</f>
        <v>357708.77499999921</v>
      </c>
      <c r="AC576">
        <v>2</v>
      </c>
      <c r="AD576">
        <f>VLOOKUP($F576,'(참고)타워 스텟 가치'!$B$12:$L$16,AD$2,0)+(VLOOKUP($F576,'(참고)타워 스텟 가치'!$B$12:$L$16,AD$2,0)*$E576)</f>
        <v>176.24999999999963</v>
      </c>
      <c r="AE576">
        <f>VLOOKUP($F576,'(참고)타워 스텟 가치'!$B$12:$L$16,AE$2,0)+(VLOOKUP($F576,'(참고)타워 스텟 가치'!$B$12:$L$16,AE$2,0)*$E576)</f>
        <v>211.49999999999955</v>
      </c>
      <c r="AF576">
        <f>VLOOKUP($F576,'(참고)타워 스텟 가치'!$B$12:$L$16,AF$2,0)+(VLOOKUP($F576,'(참고)타워 스텟 가치'!$B$12:$L$16,AF$2,0)*$E576)</f>
        <v>234999.99999999951</v>
      </c>
      <c r="AG576">
        <f>VLOOKUP($F576,'(참고)타워 스텟 가치'!$B$12:$L$16,AG$2,0)+(VLOOKUP($F576,'(참고)타워 스텟 가치'!$B$12:$L$16,AG$2,0)*$E576)</f>
        <v>1057.4999999999977</v>
      </c>
      <c r="AH576">
        <f>VLOOKUP($F576,'(참고)타워 스텟 가치'!$B$12:$L$16,AH$2,0)+(VLOOKUP($F576,'(참고)타워 스텟 가치'!$B$12:$L$16,AH$2,0)*$E576)</f>
        <v>35.249999999999929</v>
      </c>
      <c r="AI576">
        <f>VLOOKUP($F576,'(참고)타워 스텟 가치'!$B$12:$L$16,AI$2,0)+(VLOOKUP($F576,'(참고)타워 스텟 가치'!$B$12:$L$16,AI$2,0)*$E576)</f>
        <v>14.099999999999971</v>
      </c>
      <c r="AJ576">
        <f>VLOOKUP($F576,'(참고)타워 스텟 가치'!$B$12:$L$16,AJ$2,0)+(VLOOKUP($F576,'(참고)타워 스텟 가치'!$B$12:$L$16,AJ$2,0)*$E576)</f>
        <v>0</v>
      </c>
      <c r="AK576">
        <f>VLOOKUP($F576,'(참고)타워 스텟 가치'!$B$12:$L$16,AK$2,0)+(VLOOKUP($F576,'(참고)타워 스텟 가치'!$B$12:$L$16,AK$2,0)*$E576)</f>
        <v>0</v>
      </c>
      <c r="AL576">
        <f>VLOOKUP($F576,'(참고)타워 스텟 가치'!$B$12:$L$16,AL$2,0)+(VLOOKUP($F576,'(참고)타워 스텟 가치'!$B$12:$L$16,AL$2,0)*$E576)</f>
        <v>65.799999999999869</v>
      </c>
      <c r="AM576">
        <f>SUM('스테이지별 몬스터 스텟'!AD576*'(참고)타워 스텟 가치'!$Q$17,'스테이지별 몬스터 스텟'!AE576*'(참고)타워 스텟 가치'!$R$17,'스테이지별 몬스터 스텟'!AF576*'(참고)타워 스텟 가치'!$S$17,'스테이지별 몬스터 스텟'!AG576*'(참고)타워 스텟 가치'!$T$17,'스테이지별 몬스터 스텟'!AH576*'(참고)타워 스텟 가치'!$U$17,'스테이지별 몬스터 스텟'!AI576*'(참고)타워 스텟 가치'!$V$17,'스테이지별 몬스터 스텟'!AJ576*'(참고)타워 스텟 가치'!$W$17,'스테이지별 몬스터 스텟'!AK576*'(참고)타워 스텟 가치'!$X$17,'스테이지별 몬스터 스텟'!AL576*'(참고)타워 스텟 가치'!$Y$17)</f>
        <v>355500.9499999992</v>
      </c>
      <c r="AN576">
        <v>3</v>
      </c>
    </row>
    <row r="577" spans="3:40" x14ac:dyDescent="0.3">
      <c r="C577">
        <v>3</v>
      </c>
      <c r="D577">
        <f t="shared" si="26"/>
        <v>115</v>
      </c>
      <c r="E577" s="52">
        <f>VLOOKUP(D577,'스테이지별 난이도 설정'!B:C,2,0)</f>
        <v>45.999999999999901</v>
      </c>
      <c r="F577" t="str">
        <f t="shared" si="27"/>
        <v>에픽</v>
      </c>
      <c r="G577">
        <f t="shared" si="25"/>
        <v>6</v>
      </c>
      <c r="H577">
        <f>VLOOKUP($F577,'(참고)타워 스텟 가치'!$B$2:$L$6,H$2,0)+(VLOOKUP($F577,'(참고)타워 스텟 가치'!$B$2:$L$6,H$2,0)*$E577)</f>
        <v>793.12499999999829</v>
      </c>
      <c r="I577">
        <f>VLOOKUP($F577,'(참고)타워 스텟 가치'!$B$2:$L$6,I$2,0)+(VLOOKUP($F577,'(참고)타워 스텟 가치'!$B$2:$L$6,I$2,0)*$E577)</f>
        <v>158.62499999999966</v>
      </c>
      <c r="J577">
        <f>VLOOKUP($F577,'(참고)타워 스텟 가치'!$B$2:$L$6,J$2,0)+(VLOOKUP($F577,'(참고)타워 스텟 가치'!$B$2:$L$6,J$2,0)*$E577)</f>
        <v>234999.99999999951</v>
      </c>
      <c r="K577">
        <f>VLOOKUP($F577,'(참고)타워 스텟 가치'!$B$2:$L$6,K$2,0)+(VLOOKUP($F577,'(참고)타워 스텟 가치'!$B$2:$L$6,K$2,0)*$E577)</f>
        <v>3172.4999999999932</v>
      </c>
      <c r="L577">
        <f>VLOOKUP($F577,'(참고)타워 스텟 가치'!$B$2:$L$6,L$2,0)+(VLOOKUP($F577,'(참고)타워 스텟 가치'!$B$2:$L$6,L$2,0)*$E577)</f>
        <v>52.874999999999886</v>
      </c>
      <c r="M577">
        <f>VLOOKUP($F577,'(참고)타워 스텟 가치'!$B$2:$L$6,M$2,0)+(VLOOKUP($F577,'(참고)타워 스텟 가치'!$B$2:$L$6,M$2,0)*$E577)</f>
        <v>14.099999999999971</v>
      </c>
      <c r="N577">
        <f>VLOOKUP($F577,'(참고)타워 스텟 가치'!$B$2:$L$6,N$2,0)+(VLOOKUP($F577,'(참고)타워 스텟 가치'!$B$2:$L$6,N$2,0)*$E577)</f>
        <v>0</v>
      </c>
      <c r="O577">
        <f>VLOOKUP($F577,'(참고)타워 스텟 가치'!$B$2:$L$6,O$2,0)+(VLOOKUP($F577,'(참고)타워 스텟 가치'!$B$2:$L$6,O$2,0)*$E577)</f>
        <v>0</v>
      </c>
      <c r="P577">
        <f>VLOOKUP($F577,'(참고)타워 스텟 가치'!$B$2:$L$6,P$2,0)+(VLOOKUP($F577,'(참고)타워 스텟 가치'!$B$2:$L$6,P$2,0)*$E577)</f>
        <v>32.899999999999935</v>
      </c>
      <c r="Q577">
        <f>SUM('스테이지별 몬스터 스텟'!H577*'(참고)타워 스텟 가치'!$Q$17,'스테이지별 몬스터 스텟'!I577*'(참고)타워 스텟 가치'!$R$17,'스테이지별 몬스터 스텟'!J577*'(참고)타워 스텟 가치'!$S$17,'스테이지별 몬스터 스텟'!K577*'(참고)타워 스텟 가치'!$T$17,'스테이지별 몬스터 스텟'!L577*'(참고)타워 스텟 가치'!$U$17,'스테이지별 몬스터 스텟'!M577*'(참고)타워 스텟 가치'!$V$17,'스테이지별 몬스터 스텟'!N577*'(참고)타워 스텟 가치'!$W$17,'스테이지별 몬스터 스텟'!O577*'(참고)타워 스텟 가치'!$X$17,'스테이지별 몬스터 스텟'!P577*'(참고)타워 스텟 가치'!$Y$17)</f>
        <v>360854.83749999921</v>
      </c>
      <c r="R577">
        <v>1</v>
      </c>
      <c r="S577">
        <f>VLOOKUP($F577,'(참고)타워 스텟 가치'!$B$7:$L$11,S$2,0)+(VLOOKUP($F577,'(참고)타워 스텟 가치'!$B$7:$L$11,S$2,0)*$E577)</f>
        <v>264.37499999999943</v>
      </c>
      <c r="T577">
        <f>VLOOKUP($F577,'(참고)타워 스텟 가치'!$B$7:$L$11,T$2,0)+(VLOOKUP($F577,'(참고)타워 스텟 가치'!$B$7:$L$11,T$2,0)*$E577)</f>
        <v>475.87499999999898</v>
      </c>
      <c r="U577">
        <f>VLOOKUP($F577,'(참고)타워 스텟 가치'!$B$7:$L$11,U$2,0)+(VLOOKUP($F577,'(참고)타워 스텟 가치'!$B$7:$L$11,U$2,0)*$E577)</f>
        <v>234999.99999999951</v>
      </c>
      <c r="V577">
        <f>VLOOKUP($F577,'(참고)타워 스텟 가치'!$B$7:$L$11,V$2,0)+(VLOOKUP($F577,'(참고)타워 스텟 가치'!$B$7:$L$11,V$2,0)*$E577)</f>
        <v>3172.4999999999932</v>
      </c>
      <c r="W577">
        <f>VLOOKUP($F577,'(참고)타워 스텟 가치'!$B$7:$L$11,W$2,0)+(VLOOKUP($F577,'(참고)타워 스텟 가치'!$B$7:$L$11,W$2,0)*$E577)</f>
        <v>52.874999999999886</v>
      </c>
      <c r="X577">
        <f>VLOOKUP($F577,'(참고)타워 스텟 가치'!$B$7:$L$11,X$2,0)+(VLOOKUP($F577,'(참고)타워 스텟 가치'!$B$7:$L$11,X$2,0)*$E577)</f>
        <v>14.099999999999971</v>
      </c>
      <c r="Y577">
        <f>VLOOKUP($F577,'(참고)타워 스텟 가치'!$B$7:$L$11,Y$2,0)+(VLOOKUP($F577,'(참고)타워 스텟 가치'!$B$7:$L$11,Y$2,0)*$E577)</f>
        <v>0</v>
      </c>
      <c r="Z577">
        <f>VLOOKUP($F577,'(참고)타워 스텟 가치'!$B$7:$L$11,Z$2,0)+(VLOOKUP($F577,'(참고)타워 스텟 가치'!$B$7:$L$11,Z$2,0)*$E577)</f>
        <v>0</v>
      </c>
      <c r="AA577">
        <f>VLOOKUP($F577,'(참고)타워 스텟 가치'!$B$7:$L$11,AA$2,0)+(VLOOKUP($F577,'(참고)타워 스텟 가치'!$B$7:$L$11,AA$2,0)*$E577)</f>
        <v>32.899999999999935</v>
      </c>
      <c r="AB577">
        <f>SUM('스테이지별 몬스터 스텟'!S577*'(참고)타워 스텟 가치'!$Q$17,'스테이지별 몬스터 스텟'!T577*'(참고)타워 스텟 가치'!$R$17,'스테이지별 몬스터 스텟'!U577*'(참고)타워 스텟 가치'!$S$17,'스테이지별 몬스터 스텟'!V577*'(참고)타워 스텟 가치'!$T$17,'스테이지별 몬스터 스텟'!W577*'(참고)타워 스텟 가치'!$U$17,'스테이지별 몬스터 스텟'!X577*'(참고)타워 스텟 가치'!$V$17,'스테이지별 몬스터 스텟'!Y577*'(참고)타워 스텟 가치'!$W$17,'스테이지별 몬스터 스텟'!Z577*'(참고)타워 스텟 가치'!$X$17,'스테이지별 몬스터 스텟'!AA577*'(참고)타워 스텟 가치'!$Y$17)</f>
        <v>360273.21249999921</v>
      </c>
      <c r="AC577">
        <v>2</v>
      </c>
      <c r="AD577">
        <f>VLOOKUP($F577,'(참고)타워 스텟 가치'!$B$12:$L$16,AD$2,0)+(VLOOKUP($F577,'(참고)타워 스텟 가치'!$B$12:$L$16,AD$2,0)*$E577)</f>
        <v>264.37499999999943</v>
      </c>
      <c r="AE577">
        <f>VLOOKUP($F577,'(참고)타워 스텟 가치'!$B$12:$L$16,AE$2,0)+(VLOOKUP($F577,'(참고)타워 스텟 가치'!$B$12:$L$16,AE$2,0)*$E577)</f>
        <v>317.24999999999932</v>
      </c>
      <c r="AF577">
        <f>VLOOKUP($F577,'(참고)타워 스텟 가치'!$B$12:$L$16,AF$2,0)+(VLOOKUP($F577,'(참고)타워 스텟 가치'!$B$12:$L$16,AF$2,0)*$E577)</f>
        <v>234999.99999999951</v>
      </c>
      <c r="AG577">
        <f>VLOOKUP($F577,'(참고)타워 스텟 가치'!$B$12:$L$16,AG$2,0)+(VLOOKUP($F577,'(참고)타워 스텟 가치'!$B$12:$L$16,AG$2,0)*$E577)</f>
        <v>1586.2499999999966</v>
      </c>
      <c r="AH577">
        <f>VLOOKUP($F577,'(참고)타워 스텟 가치'!$B$12:$L$16,AH$2,0)+(VLOOKUP($F577,'(참고)타워 스텟 가치'!$B$12:$L$16,AH$2,0)*$E577)</f>
        <v>52.874999999999886</v>
      </c>
      <c r="AI577">
        <f>VLOOKUP($F577,'(참고)타워 스텟 가치'!$B$12:$L$16,AI$2,0)+(VLOOKUP($F577,'(참고)타워 스텟 가치'!$B$12:$L$16,AI$2,0)*$E577)</f>
        <v>14.099999999999971</v>
      </c>
      <c r="AJ577">
        <f>VLOOKUP($F577,'(참고)타워 스텟 가치'!$B$12:$L$16,AJ$2,0)+(VLOOKUP($F577,'(참고)타워 스텟 가치'!$B$12:$L$16,AJ$2,0)*$E577)</f>
        <v>0</v>
      </c>
      <c r="AK577">
        <f>VLOOKUP($F577,'(참고)타워 스텟 가치'!$B$12:$L$16,AK$2,0)+(VLOOKUP($F577,'(참고)타워 스텟 가치'!$B$12:$L$16,AK$2,0)*$E577)</f>
        <v>0</v>
      </c>
      <c r="AL577">
        <f>VLOOKUP($F577,'(참고)타워 스텟 가치'!$B$12:$L$16,AL$2,0)+(VLOOKUP($F577,'(참고)타워 스텟 가치'!$B$12:$L$16,AL$2,0)*$E577)</f>
        <v>65.799999999999869</v>
      </c>
      <c r="AM577">
        <f>SUM('스테이지별 몬스터 스텟'!AD577*'(참고)타워 스텟 가치'!$Q$17,'스테이지별 몬스터 스텟'!AE577*'(참고)타워 스텟 가치'!$R$17,'스테이지별 몬스터 스텟'!AF577*'(참고)타워 스텟 가치'!$S$17,'스테이지별 몬스터 스텟'!AG577*'(참고)타워 스텟 가치'!$T$17,'스테이지별 몬스터 스텟'!AH577*'(참고)타워 스텟 가치'!$U$17,'스테이지별 몬스터 스텟'!AI577*'(참고)타워 스텟 가치'!$V$17,'스테이지별 몬스터 스텟'!AJ577*'(참고)타워 스텟 가치'!$W$17,'스테이지별 몬스터 스텟'!AK577*'(참고)타워 스텟 가치'!$X$17,'스테이지별 몬스터 스텟'!AL577*'(참고)타워 스텟 가치'!$Y$17)</f>
        <v>356928.5749999992</v>
      </c>
      <c r="AN577">
        <v>3</v>
      </c>
    </row>
    <row r="578" spans="3:40" x14ac:dyDescent="0.3">
      <c r="C578">
        <v>4</v>
      </c>
      <c r="D578">
        <f t="shared" si="26"/>
        <v>115</v>
      </c>
      <c r="E578" s="52">
        <f>VLOOKUP(D578,'스테이지별 난이도 설정'!B:C,2,0)</f>
        <v>45.999999999999901</v>
      </c>
      <c r="F578" t="str">
        <f t="shared" si="27"/>
        <v>유니크</v>
      </c>
      <c r="G578">
        <f t="shared" si="25"/>
        <v>6</v>
      </c>
      <c r="H578">
        <f>VLOOKUP($F578,'(참고)타워 스텟 가치'!$B$2:$L$6,H$2,0)+(VLOOKUP($F578,'(참고)타워 스텟 가치'!$B$2:$L$6,H$2,0)*$E578)</f>
        <v>1189.6874999999975</v>
      </c>
      <c r="I578">
        <f>VLOOKUP($F578,'(참고)타워 스텟 가치'!$B$2:$L$6,I$2,0)+(VLOOKUP($F578,'(참고)타워 스텟 가치'!$B$2:$L$6,I$2,0)*$E578)</f>
        <v>237.93749999999949</v>
      </c>
      <c r="J578">
        <f>VLOOKUP($F578,'(참고)타워 스텟 가치'!$B$2:$L$6,J$2,0)+(VLOOKUP($F578,'(참고)타워 스텟 가치'!$B$2:$L$6,J$2,0)*$E578)</f>
        <v>234999.99999999951</v>
      </c>
      <c r="K578">
        <f>VLOOKUP($F578,'(참고)타워 스텟 가치'!$B$2:$L$6,K$2,0)+(VLOOKUP($F578,'(참고)타워 스텟 가치'!$B$2:$L$6,K$2,0)*$E578)</f>
        <v>4758.74999999999</v>
      </c>
      <c r="L578">
        <f>VLOOKUP($F578,'(참고)타워 스텟 가치'!$B$2:$L$6,L$2,0)+(VLOOKUP($F578,'(참고)타워 스텟 가치'!$B$2:$L$6,L$2,0)*$E578)</f>
        <v>79.312499999999829</v>
      </c>
      <c r="M578">
        <f>VLOOKUP($F578,'(참고)타워 스텟 가치'!$B$2:$L$6,M$2,0)+(VLOOKUP($F578,'(참고)타워 스텟 가치'!$B$2:$L$6,M$2,0)*$E578)</f>
        <v>14.099999999999971</v>
      </c>
      <c r="N578">
        <f>VLOOKUP($F578,'(참고)타워 스텟 가치'!$B$2:$L$6,N$2,0)+(VLOOKUP($F578,'(참고)타워 스텟 가치'!$B$2:$L$6,N$2,0)*$E578)</f>
        <v>0</v>
      </c>
      <c r="O578">
        <f>VLOOKUP($F578,'(참고)타워 스텟 가치'!$B$2:$L$6,O$2,0)+(VLOOKUP($F578,'(참고)타워 스텟 가치'!$B$2:$L$6,O$2,0)*$E578)</f>
        <v>0</v>
      </c>
      <c r="P578">
        <f>VLOOKUP($F578,'(참고)타워 스텟 가치'!$B$2:$L$6,P$2,0)+(VLOOKUP($F578,'(참고)타워 스텟 가치'!$B$2:$L$6,P$2,0)*$E578)</f>
        <v>46.999999999999901</v>
      </c>
      <c r="Q578">
        <f>SUM('스테이지별 몬스터 스텟'!H578*'(참고)타워 스텟 가치'!$Q$17,'스테이지별 몬스터 스텟'!I578*'(참고)타워 스텟 가치'!$R$17,'스테이지별 몬스터 스텟'!J578*'(참고)타워 스텟 가치'!$S$17,'스테이지별 몬스터 스텟'!K578*'(참고)타워 스텟 가치'!$T$17,'스테이지별 몬스터 스텟'!L578*'(참고)타워 스텟 가치'!$U$17,'스테이지별 몬스터 스텟'!M578*'(참고)타워 스텟 가치'!$V$17,'스테이지별 몬스터 스텟'!N578*'(참고)타워 스텟 가치'!$W$17,'스테이지별 몬스터 스텟'!O578*'(참고)타워 스텟 가치'!$X$17,'스테이지별 몬스터 스텟'!P578*'(참고)타워 스텟 가치'!$Y$17)</f>
        <v>365020.50624999922</v>
      </c>
      <c r="R578">
        <v>1</v>
      </c>
      <c r="S578">
        <f>VLOOKUP($F578,'(참고)타워 스텟 가치'!$B$7:$L$11,S$2,0)+(VLOOKUP($F578,'(참고)타워 스텟 가치'!$B$7:$L$11,S$2,0)*$E578)</f>
        <v>396.56249999999915</v>
      </c>
      <c r="T578">
        <f>VLOOKUP($F578,'(참고)타워 스텟 가치'!$B$7:$L$11,T$2,0)+(VLOOKUP($F578,'(참고)타워 스텟 가치'!$B$7:$L$11,T$2,0)*$E578)</f>
        <v>713.81249999999852</v>
      </c>
      <c r="U578">
        <f>VLOOKUP($F578,'(참고)타워 스텟 가치'!$B$7:$L$11,U$2,0)+(VLOOKUP($F578,'(참고)타워 스텟 가치'!$B$7:$L$11,U$2,0)*$E578)</f>
        <v>234999.99999999951</v>
      </c>
      <c r="V578">
        <f>VLOOKUP($F578,'(참고)타워 스텟 가치'!$B$7:$L$11,V$2,0)+(VLOOKUP($F578,'(참고)타워 스텟 가치'!$B$7:$L$11,V$2,0)*$E578)</f>
        <v>4758.74999999999</v>
      </c>
      <c r="W578">
        <f>VLOOKUP($F578,'(참고)타워 스텟 가치'!$B$7:$L$11,W$2,0)+(VLOOKUP($F578,'(참고)타워 스텟 가치'!$B$7:$L$11,W$2,0)*$E578)</f>
        <v>79.312499999999829</v>
      </c>
      <c r="X578">
        <f>VLOOKUP($F578,'(참고)타워 스텟 가치'!$B$7:$L$11,X$2,0)+(VLOOKUP($F578,'(참고)타워 스텟 가치'!$B$7:$L$11,X$2,0)*$E578)</f>
        <v>14.099999999999971</v>
      </c>
      <c r="Y578">
        <f>VLOOKUP($F578,'(참고)타워 스텟 가치'!$B$7:$L$11,Y$2,0)+(VLOOKUP($F578,'(참고)타워 스텟 가치'!$B$7:$L$11,Y$2,0)*$E578)</f>
        <v>0</v>
      </c>
      <c r="Z578">
        <f>VLOOKUP($F578,'(참고)타워 스텟 가치'!$B$7:$L$11,Z$2,0)+(VLOOKUP($F578,'(참고)타워 스텟 가치'!$B$7:$L$11,Z$2,0)*$E578)</f>
        <v>0</v>
      </c>
      <c r="AA578">
        <f>VLOOKUP($F578,'(참고)타워 스텟 가치'!$B$7:$L$11,AA$2,0)+(VLOOKUP($F578,'(참고)타워 스텟 가치'!$B$7:$L$11,AA$2,0)*$E578)</f>
        <v>46.999999999999901</v>
      </c>
      <c r="AB578">
        <f>SUM('스테이지별 몬스터 스텟'!S578*'(참고)타워 스텟 가치'!$Q$17,'스테이지별 몬스터 스텟'!T578*'(참고)타워 스텟 가치'!$R$17,'스테이지별 몬스터 스텟'!U578*'(참고)타워 스텟 가치'!$S$17,'스테이지별 몬스터 스텟'!V578*'(참고)타워 스텟 가치'!$T$17,'스테이지별 몬스터 스텟'!W578*'(참고)타워 스텟 가치'!$U$17,'스테이지별 몬스터 스텟'!X578*'(참고)타워 스텟 가치'!$V$17,'스테이지별 몬스터 스텟'!Y578*'(참고)타워 스텟 가치'!$W$17,'스테이지별 몬스터 스텟'!Z578*'(참고)타워 스텟 가치'!$X$17,'스테이지별 몬스터 스텟'!AA578*'(참고)타워 스텟 가치'!$Y$17)</f>
        <v>364148.06874999922</v>
      </c>
      <c r="AC578">
        <v>2</v>
      </c>
      <c r="AD578">
        <f>VLOOKUP($F578,'(참고)타워 스텟 가치'!$B$12:$L$16,AD$2,0)+(VLOOKUP($F578,'(참고)타워 스텟 가치'!$B$12:$L$16,AD$2,0)*$E578)</f>
        <v>396.56249999999915</v>
      </c>
      <c r="AE578">
        <f>VLOOKUP($F578,'(참고)타워 스텟 가치'!$B$12:$L$16,AE$2,0)+(VLOOKUP($F578,'(참고)타워 스텟 가치'!$B$12:$L$16,AE$2,0)*$E578)</f>
        <v>475.87499999999898</v>
      </c>
      <c r="AF578">
        <f>VLOOKUP($F578,'(참고)타워 스텟 가치'!$B$12:$L$16,AF$2,0)+(VLOOKUP($F578,'(참고)타워 스텟 가치'!$B$12:$L$16,AF$2,0)*$E578)</f>
        <v>234999.99999999951</v>
      </c>
      <c r="AG578">
        <f>VLOOKUP($F578,'(참고)타워 스텟 가치'!$B$12:$L$16,AG$2,0)+(VLOOKUP($F578,'(참고)타워 스텟 가치'!$B$12:$L$16,AG$2,0)*$E578)</f>
        <v>2379.374999999995</v>
      </c>
      <c r="AH578">
        <f>VLOOKUP($F578,'(참고)타워 스텟 가치'!$B$12:$L$16,AH$2,0)+(VLOOKUP($F578,'(참고)타워 스텟 가치'!$B$12:$L$16,AH$2,0)*$E578)</f>
        <v>79.312499999999829</v>
      </c>
      <c r="AI578">
        <f>VLOOKUP($F578,'(참고)타워 스텟 가치'!$B$12:$L$16,AI$2,0)+(VLOOKUP($F578,'(참고)타워 스텟 가치'!$B$12:$L$16,AI$2,0)*$E578)</f>
        <v>14.099999999999971</v>
      </c>
      <c r="AJ578">
        <f>VLOOKUP($F578,'(참고)타워 스텟 가치'!$B$12:$L$16,AJ$2,0)+(VLOOKUP($F578,'(참고)타워 스텟 가치'!$B$12:$L$16,AJ$2,0)*$E578)</f>
        <v>0</v>
      </c>
      <c r="AK578">
        <f>VLOOKUP($F578,'(참고)타워 스텟 가치'!$B$12:$L$16,AK$2,0)+(VLOOKUP($F578,'(참고)타워 스텟 가치'!$B$12:$L$16,AK$2,0)*$E578)</f>
        <v>0</v>
      </c>
      <c r="AL578">
        <f>VLOOKUP($F578,'(참고)타워 스텟 가치'!$B$12:$L$16,AL$2,0)+(VLOOKUP($F578,'(참고)타워 스텟 가치'!$B$12:$L$16,AL$2,0)*$E578)</f>
        <v>93.999999999999801</v>
      </c>
      <c r="AM578">
        <f>SUM('스테이지별 몬스터 스텟'!AD578*'(참고)타워 스텟 가치'!$Q$17,'스테이지별 몬스터 스텟'!AE578*'(참고)타워 스텟 가치'!$R$17,'스테이지별 몬스터 스텟'!AF578*'(참고)타워 스텟 가치'!$S$17,'스테이지별 몬스터 스텟'!AG578*'(참고)타워 스텟 가치'!$T$17,'스테이지별 몬스터 스텟'!AH578*'(참고)타워 스텟 가치'!$U$17,'스테이지별 몬스터 스텟'!AI578*'(참고)타워 스텟 가치'!$V$17,'스테이지별 몬스터 스텟'!AJ578*'(참고)타워 스텟 가치'!$W$17,'스테이지별 몬스터 스텟'!AK578*'(참고)타워 스텟 가치'!$X$17,'스테이지별 몬스터 스텟'!AL578*'(참고)타워 스텟 가치'!$Y$17)</f>
        <v>359126.41249999922</v>
      </c>
      <c r="AN578">
        <v>3</v>
      </c>
    </row>
    <row r="579" spans="3:40" x14ac:dyDescent="0.3">
      <c r="C579">
        <v>5</v>
      </c>
      <c r="D579">
        <f t="shared" si="26"/>
        <v>115</v>
      </c>
      <c r="E579" s="52">
        <f>VLOOKUP(D579,'스테이지별 난이도 설정'!B:C,2,0)</f>
        <v>45.999999999999901</v>
      </c>
      <c r="F579" t="str">
        <f t="shared" si="27"/>
        <v>스페셜</v>
      </c>
      <c r="G579">
        <f t="shared" si="25"/>
        <v>6</v>
      </c>
      <c r="H579">
        <f>VLOOKUP($F579,'(참고)타워 스텟 가치'!$B$2:$L$6,H$2,0)+(VLOOKUP($F579,'(참고)타워 스텟 가치'!$B$2:$L$6,H$2,0)*$E579)</f>
        <v>1784.5312499999961</v>
      </c>
      <c r="I579">
        <f>VLOOKUP($F579,'(참고)타워 스텟 가치'!$B$2:$L$6,I$2,0)+(VLOOKUP($F579,'(참고)타워 스텟 가치'!$B$2:$L$6,I$2,0)*$E579)</f>
        <v>356.90624999999926</v>
      </c>
      <c r="J579">
        <f>VLOOKUP($F579,'(참고)타워 스텟 가치'!$B$2:$L$6,J$2,0)+(VLOOKUP($F579,'(참고)타워 스텟 가치'!$B$2:$L$6,J$2,0)*$E579)</f>
        <v>234999.99999999951</v>
      </c>
      <c r="K579">
        <f>VLOOKUP($F579,'(참고)타워 스텟 가치'!$B$2:$L$6,K$2,0)+(VLOOKUP($F579,'(참고)타워 스텟 가치'!$B$2:$L$6,K$2,0)*$E579)</f>
        <v>7138.1249999999845</v>
      </c>
      <c r="L579">
        <f>VLOOKUP($F579,'(참고)타워 스텟 가치'!$B$2:$L$6,L$2,0)+(VLOOKUP($F579,'(참고)타워 스텟 가치'!$B$2:$L$6,L$2,0)*$E579)</f>
        <v>118.96874999999974</v>
      </c>
      <c r="M579">
        <f>VLOOKUP($F579,'(참고)타워 스텟 가치'!$B$2:$L$6,M$2,0)+(VLOOKUP($F579,'(참고)타워 스텟 가치'!$B$2:$L$6,M$2,0)*$E579)</f>
        <v>14.099999999999971</v>
      </c>
      <c r="N579">
        <f>VLOOKUP($F579,'(참고)타워 스텟 가치'!$B$2:$L$6,N$2,0)+(VLOOKUP($F579,'(참고)타워 스텟 가치'!$B$2:$L$6,N$2,0)*$E579)</f>
        <v>0</v>
      </c>
      <c r="O579">
        <f>VLOOKUP($F579,'(참고)타워 스텟 가치'!$B$2:$L$6,O$2,0)+(VLOOKUP($F579,'(참고)타워 스텟 가치'!$B$2:$L$6,O$2,0)*$E579)</f>
        <v>0</v>
      </c>
      <c r="P579">
        <f>VLOOKUP($F579,'(참고)타워 스텟 가치'!$B$2:$L$6,P$2,0)+(VLOOKUP($F579,'(참고)타워 스텟 가치'!$B$2:$L$6,P$2,0)*$E579)</f>
        <v>46.999999999999901</v>
      </c>
      <c r="Q579">
        <f>SUM('스테이지별 몬스터 스텟'!H579*'(참고)타워 스텟 가치'!$Q$17,'스테이지별 몬스터 스텟'!I579*'(참고)타워 스텟 가치'!$R$17,'스테이지별 몬스터 스텟'!J579*'(참고)타워 스텟 가치'!$S$17,'스테이지별 몬스터 스텟'!K579*'(참고)타워 스텟 가치'!$T$17,'스테이지별 몬스터 스텟'!L579*'(참고)타워 스텟 가치'!$U$17,'스테이지별 몬스터 스텟'!M579*'(참고)타워 스텟 가치'!$V$17,'스테이지별 몬스터 스텟'!N579*'(참고)타워 스텟 가치'!$W$17,'스테이지별 몬스터 스텟'!O579*'(참고)타워 스텟 가치'!$X$17,'스테이지별 몬스터 스텟'!P579*'(참고)타워 스텟 가치'!$Y$17)</f>
        <v>371226.70937499916</v>
      </c>
      <c r="R579">
        <v>1</v>
      </c>
      <c r="S579">
        <f>VLOOKUP($F579,'(참고)타워 스텟 가치'!$B$7:$L$11,S$2,0)+(VLOOKUP($F579,'(참고)타워 스텟 가치'!$B$7:$L$11,S$2,0)*$E579)</f>
        <v>594.84374999999875</v>
      </c>
      <c r="T579">
        <f>VLOOKUP($F579,'(참고)타워 스텟 가치'!$B$7:$L$11,T$2,0)+(VLOOKUP($F579,'(참고)타워 스텟 가치'!$B$7:$L$11,T$2,0)*$E579)</f>
        <v>1070.7187499999977</v>
      </c>
      <c r="U579">
        <f>VLOOKUP($F579,'(참고)타워 스텟 가치'!$B$7:$L$11,U$2,0)+(VLOOKUP($F579,'(참고)타워 스텟 가치'!$B$7:$L$11,U$2,0)*$E579)</f>
        <v>234999.99999999951</v>
      </c>
      <c r="V579">
        <f>VLOOKUP($F579,'(참고)타워 스텟 가치'!$B$7:$L$11,V$2,0)+(VLOOKUP($F579,'(참고)타워 스텟 가치'!$B$7:$L$11,V$2,0)*$E579)</f>
        <v>7138.1249999999845</v>
      </c>
      <c r="W579">
        <f>VLOOKUP($F579,'(참고)타워 스텟 가치'!$B$7:$L$11,W$2,0)+(VLOOKUP($F579,'(참고)타워 스텟 가치'!$B$7:$L$11,W$2,0)*$E579)</f>
        <v>118.96874999999974</v>
      </c>
      <c r="X579">
        <f>VLOOKUP($F579,'(참고)타워 스텟 가치'!$B$7:$L$11,X$2,0)+(VLOOKUP($F579,'(참고)타워 스텟 가치'!$B$7:$L$11,X$2,0)*$E579)</f>
        <v>14.099999999999971</v>
      </c>
      <c r="Y579">
        <f>VLOOKUP($F579,'(참고)타워 스텟 가치'!$B$7:$L$11,Y$2,0)+(VLOOKUP($F579,'(참고)타워 스텟 가치'!$B$7:$L$11,Y$2,0)*$E579)</f>
        <v>0</v>
      </c>
      <c r="Z579">
        <f>VLOOKUP($F579,'(참고)타워 스텟 가치'!$B$7:$L$11,Z$2,0)+(VLOOKUP($F579,'(참고)타워 스텟 가치'!$B$7:$L$11,Z$2,0)*$E579)</f>
        <v>0</v>
      </c>
      <c r="AA579">
        <f>VLOOKUP($F579,'(참고)타워 스텟 가치'!$B$7:$L$11,AA$2,0)+(VLOOKUP($F579,'(참고)타워 스텟 가치'!$B$7:$L$11,AA$2,0)*$E579)</f>
        <v>46.999999999999901</v>
      </c>
      <c r="AB579">
        <f>SUM('스테이지별 몬스터 스텟'!S579*'(참고)타워 스텟 가치'!$Q$17,'스테이지별 몬스터 스텟'!T579*'(참고)타워 스텟 가치'!$R$17,'스테이지별 몬스터 스텟'!U579*'(참고)타워 스텟 가치'!$S$17,'스테이지별 몬스터 스텟'!V579*'(참고)타워 스텟 가치'!$T$17,'스테이지별 몬스터 스텟'!W579*'(참고)타워 스텟 가치'!$U$17,'스테이지별 몬스터 스텟'!X579*'(참고)타워 스텟 가치'!$V$17,'스테이지별 몬스터 스텟'!Y579*'(참고)타워 스텟 가치'!$W$17,'스테이지별 몬스터 스텟'!Z579*'(참고)타워 스텟 가치'!$X$17,'스테이지별 몬스터 스텟'!AA579*'(참고)타워 스텟 가치'!$Y$17)</f>
        <v>369918.05312499916</v>
      </c>
      <c r="AC579">
        <v>2</v>
      </c>
      <c r="AD579">
        <f>VLOOKUP($F579,'(참고)타워 스텟 가치'!$B$12:$L$16,AD$2,0)+(VLOOKUP($F579,'(참고)타워 스텟 가치'!$B$12:$L$16,AD$2,0)*$E579)</f>
        <v>594.84374999999875</v>
      </c>
      <c r="AE579">
        <f>VLOOKUP($F579,'(참고)타워 스텟 가치'!$B$12:$L$16,AE$2,0)+(VLOOKUP($F579,'(참고)타워 스텟 가치'!$B$12:$L$16,AE$2,0)*$E579)</f>
        <v>713.81249999999852</v>
      </c>
      <c r="AF579">
        <f>VLOOKUP($F579,'(참고)타워 스텟 가치'!$B$12:$L$16,AF$2,0)+(VLOOKUP($F579,'(참고)타워 스텟 가치'!$B$12:$L$16,AF$2,0)*$E579)</f>
        <v>234999.99999999951</v>
      </c>
      <c r="AG579">
        <f>VLOOKUP($F579,'(참고)타워 스텟 가치'!$B$12:$L$16,AG$2,0)+(VLOOKUP($F579,'(참고)타워 스텟 가치'!$B$12:$L$16,AG$2,0)*$E579)</f>
        <v>3569.0624999999923</v>
      </c>
      <c r="AH579">
        <f>VLOOKUP($F579,'(참고)타워 스텟 가치'!$B$12:$L$16,AH$2,0)+(VLOOKUP($F579,'(참고)타워 스텟 가치'!$B$12:$L$16,AH$2,0)*$E579)</f>
        <v>118.96874999999974</v>
      </c>
      <c r="AI579">
        <f>VLOOKUP($F579,'(참고)타워 스텟 가치'!$B$12:$L$16,AI$2,0)+(VLOOKUP($F579,'(참고)타워 스텟 가치'!$B$12:$L$16,AI$2,0)*$E579)</f>
        <v>14.099999999999971</v>
      </c>
      <c r="AJ579">
        <f>VLOOKUP($F579,'(참고)타워 스텟 가치'!$B$12:$L$16,AJ$2,0)+(VLOOKUP($F579,'(참고)타워 스텟 가치'!$B$12:$L$16,AJ$2,0)*$E579)</f>
        <v>0</v>
      </c>
      <c r="AK579">
        <f>VLOOKUP($F579,'(참고)타워 스텟 가치'!$B$12:$L$16,AK$2,0)+(VLOOKUP($F579,'(참고)타워 스텟 가치'!$B$12:$L$16,AK$2,0)*$E579)</f>
        <v>0</v>
      </c>
      <c r="AL579">
        <f>VLOOKUP($F579,'(참고)타워 스텟 가치'!$B$12:$L$16,AL$2,0)+(VLOOKUP($F579,'(참고)타워 스텟 가치'!$B$12:$L$16,AL$2,0)*$E579)</f>
        <v>93.999999999999801</v>
      </c>
      <c r="AM579">
        <f>SUM('스테이지별 몬스터 스텟'!AD579*'(참고)타워 스텟 가치'!$Q$17,'스테이지별 몬스터 스텟'!AE579*'(참고)타워 스텟 가치'!$R$17,'스테이지별 몬스터 스텟'!AF579*'(참고)타워 스텟 가치'!$S$17,'스테이지별 몬스터 스텟'!AG579*'(참고)타워 스텟 가치'!$T$17,'스테이지별 몬스터 스텟'!AH579*'(참고)타워 스텟 가치'!$U$17,'스테이지별 몬스터 스텟'!AI579*'(참고)타워 스텟 가치'!$V$17,'스테이지별 몬스터 스텟'!AJ579*'(참고)타워 스텟 가치'!$W$17,'스테이지별 몬스터 스텟'!AK579*'(참고)타워 스텟 가치'!$X$17,'스테이지별 몬스터 스텟'!AL579*'(참고)타워 스텟 가치'!$Y$17)</f>
        <v>362338.56874999922</v>
      </c>
      <c r="AN579">
        <v>3</v>
      </c>
    </row>
    <row r="580" spans="3:40" x14ac:dyDescent="0.3">
      <c r="C580">
        <v>1</v>
      </c>
      <c r="D580">
        <f t="shared" si="26"/>
        <v>116</v>
      </c>
      <c r="E580" s="52">
        <f>VLOOKUP(D580,'스테이지별 난이도 설정'!B:C,2,0)</f>
        <v>46.399999999999899</v>
      </c>
      <c r="F580" t="str">
        <f t="shared" si="27"/>
        <v>일반</v>
      </c>
      <c r="G580">
        <f t="shared" si="25"/>
        <v>6</v>
      </c>
      <c r="H580">
        <f>VLOOKUP($F580,'(참고)타워 스텟 가치'!$B$2:$L$6,H$2,0)+(VLOOKUP($F580,'(참고)타워 스텟 가치'!$B$2:$L$6,H$2,0)*$E580)</f>
        <v>355.49999999999926</v>
      </c>
      <c r="I580">
        <f>VLOOKUP($F580,'(참고)타워 스텟 가치'!$B$2:$L$6,I$2,0)+(VLOOKUP($F580,'(참고)타워 스텟 가치'!$B$2:$L$6,I$2,0)*$E580)</f>
        <v>71.099999999999852</v>
      </c>
      <c r="J580">
        <f>VLOOKUP($F580,'(참고)타워 스텟 가치'!$B$2:$L$6,J$2,0)+(VLOOKUP($F580,'(참고)타워 스텟 가치'!$B$2:$L$6,J$2,0)*$E580)</f>
        <v>236999.99999999951</v>
      </c>
      <c r="K580">
        <f>VLOOKUP($F580,'(참고)타워 스텟 가치'!$B$2:$L$6,K$2,0)+(VLOOKUP($F580,'(참고)타워 스텟 가치'!$B$2:$L$6,K$2,0)*$E580)</f>
        <v>1421.999999999997</v>
      </c>
      <c r="L580">
        <f>VLOOKUP($F580,'(참고)타워 스텟 가치'!$B$2:$L$6,L$2,0)+(VLOOKUP($F580,'(참고)타워 스텟 가치'!$B$2:$L$6,L$2,0)*$E580)</f>
        <v>23.69999999999995</v>
      </c>
      <c r="M580">
        <f>VLOOKUP($F580,'(참고)타워 스텟 가치'!$B$2:$L$6,M$2,0)+(VLOOKUP($F580,'(참고)타워 스텟 가치'!$B$2:$L$6,M$2,0)*$E580)</f>
        <v>14.21999999999997</v>
      </c>
      <c r="N580">
        <f>VLOOKUP($F580,'(참고)타워 스텟 가치'!$B$2:$L$6,N$2,0)+(VLOOKUP($F580,'(참고)타워 스텟 가치'!$B$2:$L$6,N$2,0)*$E580)</f>
        <v>0</v>
      </c>
      <c r="O580">
        <f>VLOOKUP($F580,'(참고)타워 스텟 가치'!$B$2:$L$6,O$2,0)+(VLOOKUP($F580,'(참고)타워 스텟 가치'!$B$2:$L$6,O$2,0)*$E580)</f>
        <v>0</v>
      </c>
      <c r="P580">
        <f>VLOOKUP($F580,'(참고)타워 스텟 가치'!$B$2:$L$6,P$2,0)+(VLOOKUP($F580,'(참고)타워 스텟 가치'!$B$2:$L$6,P$2,0)*$E580)</f>
        <v>33.179999999999929</v>
      </c>
      <c r="Q580">
        <f>SUM('스테이지별 몬스터 스텟'!H580*'(참고)타워 스텟 가치'!$Q$17,'스테이지별 몬스터 스텟'!I580*'(참고)타워 스텟 가치'!$R$17,'스테이지별 몬스터 스텟'!J580*'(참고)타워 스텟 가치'!$S$17,'스테이지별 몬스터 스텟'!K580*'(참고)타워 스텟 가치'!$T$17,'스테이지별 몬스터 스텟'!L580*'(참고)타워 스텟 가치'!$U$17,'스테이지별 몬스터 스텟'!M580*'(참고)타워 스텟 가치'!$V$17,'스테이지별 몬스터 스텟'!N580*'(참고)타워 스텟 가치'!$W$17,'스테이지별 몬스터 스텟'!O580*'(참고)타워 스텟 가치'!$X$17,'스테이지별 몬스터 스텟'!P580*'(참고)타워 스텟 가치'!$Y$17)</f>
        <v>359289.62999999925</v>
      </c>
      <c r="R580">
        <v>1</v>
      </c>
      <c r="S580">
        <f>VLOOKUP($F580,'(참고)타워 스텟 가치'!$B$7:$L$11,S$2,0)+(VLOOKUP($F580,'(참고)타워 스텟 가치'!$B$7:$L$11,S$2,0)*$E580)</f>
        <v>118.49999999999974</v>
      </c>
      <c r="T580">
        <f>VLOOKUP($F580,'(참고)타워 스텟 가치'!$B$7:$L$11,T$2,0)+(VLOOKUP($F580,'(참고)타워 스텟 가치'!$B$7:$L$11,T$2,0)*$E580)</f>
        <v>213.29999999999956</v>
      </c>
      <c r="U580">
        <f>VLOOKUP($F580,'(참고)타워 스텟 가치'!$B$7:$L$11,U$2,0)+(VLOOKUP($F580,'(참고)타워 스텟 가치'!$B$7:$L$11,U$2,0)*$E580)</f>
        <v>236999.99999999951</v>
      </c>
      <c r="V580">
        <f>VLOOKUP($F580,'(참고)타워 스텟 가치'!$B$7:$L$11,V$2,0)+(VLOOKUP($F580,'(참고)타워 스텟 가치'!$B$7:$L$11,V$2,0)*$E580)</f>
        <v>1421.999999999997</v>
      </c>
      <c r="W580">
        <f>VLOOKUP($F580,'(참고)타워 스텟 가치'!$B$7:$L$11,W$2,0)+(VLOOKUP($F580,'(참고)타워 스텟 가치'!$B$7:$L$11,W$2,0)*$E580)</f>
        <v>23.69999999999995</v>
      </c>
      <c r="X580">
        <f>VLOOKUP($F580,'(참고)타워 스텟 가치'!$B$7:$L$11,X$2,0)+(VLOOKUP($F580,'(참고)타워 스텟 가치'!$B$7:$L$11,X$2,0)*$E580)</f>
        <v>14.21999999999997</v>
      </c>
      <c r="Y580">
        <f>VLOOKUP($F580,'(참고)타워 스텟 가치'!$B$7:$L$11,Y$2,0)+(VLOOKUP($F580,'(참고)타워 스텟 가치'!$B$7:$L$11,Y$2,0)*$E580)</f>
        <v>0</v>
      </c>
      <c r="Z580">
        <f>VLOOKUP($F580,'(참고)타워 스텟 가치'!$B$7:$L$11,Z$2,0)+(VLOOKUP($F580,'(참고)타워 스텟 가치'!$B$7:$L$11,Z$2,0)*$E580)</f>
        <v>0</v>
      </c>
      <c r="AA580">
        <f>VLOOKUP($F580,'(참고)타워 스텟 가치'!$B$7:$L$11,AA$2,0)+(VLOOKUP($F580,'(참고)타워 스텟 가치'!$B$7:$L$11,AA$2,0)*$E580)</f>
        <v>33.179999999999929</v>
      </c>
      <c r="AB580">
        <f>SUM('스테이지별 몬스터 스텟'!S580*'(참고)타워 스텟 가치'!$Q$17,'스테이지별 몬스터 스텟'!T580*'(참고)타워 스텟 가치'!$R$17,'스테이지별 몬스터 스텟'!U580*'(참고)타워 스텟 가치'!$S$17,'스테이지별 몬스터 스텟'!V580*'(참고)타워 스텟 가치'!$T$17,'스테이지별 몬스터 스텟'!W580*'(참고)타워 스텟 가치'!$U$17,'스테이지별 몬스터 스텟'!X580*'(참고)타워 스텟 가치'!$V$17,'스테이지별 몬스터 스텟'!Y580*'(참고)타워 스텟 가치'!$W$17,'스테이지별 몬스터 스텟'!Z580*'(참고)타워 스텟 가치'!$X$17,'스테이지별 몬스터 스텟'!AA580*'(참고)타워 스텟 가치'!$Y$17)</f>
        <v>359028.92999999924</v>
      </c>
      <c r="AC580">
        <v>2</v>
      </c>
      <c r="AD580">
        <f>VLOOKUP($F580,'(참고)타워 스텟 가치'!$B$12:$L$16,AD$2,0)+(VLOOKUP($F580,'(참고)타워 스텟 가치'!$B$12:$L$16,AD$2,0)*$E580)</f>
        <v>118.49999999999974</v>
      </c>
      <c r="AE580">
        <f>VLOOKUP($F580,'(참고)타워 스텟 가치'!$B$12:$L$16,AE$2,0)+(VLOOKUP($F580,'(참고)타워 스텟 가치'!$B$12:$L$16,AE$2,0)*$E580)</f>
        <v>142.1999999999997</v>
      </c>
      <c r="AF580">
        <f>VLOOKUP($F580,'(참고)타워 스텟 가치'!$B$12:$L$16,AF$2,0)+(VLOOKUP($F580,'(참고)타워 스텟 가치'!$B$12:$L$16,AF$2,0)*$E580)</f>
        <v>236999.99999999951</v>
      </c>
      <c r="AG580">
        <f>VLOOKUP($F580,'(참고)타워 스텟 가치'!$B$12:$L$16,AG$2,0)+(VLOOKUP($F580,'(참고)타워 스텟 가치'!$B$12:$L$16,AG$2,0)*$E580)</f>
        <v>710.99999999999852</v>
      </c>
      <c r="AH580">
        <f>VLOOKUP($F580,'(참고)타워 스텟 가치'!$B$12:$L$16,AH$2,0)+(VLOOKUP($F580,'(참고)타워 스텟 가치'!$B$12:$L$16,AH$2,0)*$E580)</f>
        <v>23.69999999999995</v>
      </c>
      <c r="AI580">
        <f>VLOOKUP($F580,'(참고)타워 스텟 가치'!$B$12:$L$16,AI$2,0)+(VLOOKUP($F580,'(참고)타워 스텟 가치'!$B$12:$L$16,AI$2,0)*$E580)</f>
        <v>14.21999999999997</v>
      </c>
      <c r="AJ580">
        <f>VLOOKUP($F580,'(참고)타워 스텟 가치'!$B$12:$L$16,AJ$2,0)+(VLOOKUP($F580,'(참고)타워 스텟 가치'!$B$12:$L$16,AJ$2,0)*$E580)</f>
        <v>0</v>
      </c>
      <c r="AK580">
        <f>VLOOKUP($F580,'(참고)타워 스텟 가치'!$B$12:$L$16,AK$2,0)+(VLOOKUP($F580,'(참고)타워 스텟 가치'!$B$12:$L$16,AK$2,0)*$E580)</f>
        <v>0</v>
      </c>
      <c r="AL580">
        <f>VLOOKUP($F580,'(참고)타워 스텟 가치'!$B$12:$L$16,AL$2,0)+(VLOOKUP($F580,'(참고)타워 스텟 가치'!$B$12:$L$16,AL$2,0)*$E580)</f>
        <v>66.359999999999857</v>
      </c>
      <c r="AM580">
        <f>SUM('스테이지별 몬스터 스텟'!AD580*'(참고)타워 스텟 가치'!$Q$17,'스테이지별 몬스터 스텟'!AE580*'(참고)타워 스텟 가치'!$R$17,'스테이지별 몬스터 스텟'!AF580*'(참고)타워 스텟 가치'!$S$17,'스테이지별 몬스터 스텟'!AG580*'(참고)타워 스텟 가치'!$T$17,'스테이지별 몬스터 스텟'!AH580*'(참고)타워 스텟 가치'!$U$17,'스테이지별 몬스터 스텟'!AI580*'(참고)타워 스텟 가치'!$V$17,'스테이지별 몬스터 스텟'!AJ580*'(참고)타워 스텟 가치'!$W$17,'스테이지별 몬스터 스텟'!AK580*'(참고)타워 스텟 가치'!$X$17,'스테이지별 몬스터 스텟'!AL580*'(참고)타워 스텟 가치'!$Y$17)</f>
        <v>357566.6399999992</v>
      </c>
      <c r="AN580">
        <v>3</v>
      </c>
    </row>
    <row r="581" spans="3:40" x14ac:dyDescent="0.3">
      <c r="C581">
        <v>2</v>
      </c>
      <c r="D581">
        <f t="shared" si="26"/>
        <v>116</v>
      </c>
      <c r="E581" s="52">
        <f>VLOOKUP(D581,'스테이지별 난이도 설정'!B:C,2,0)</f>
        <v>46.399999999999899</v>
      </c>
      <c r="F581" t="str">
        <f t="shared" si="27"/>
        <v>레어</v>
      </c>
      <c r="G581">
        <f t="shared" si="25"/>
        <v>6</v>
      </c>
      <c r="H581">
        <f>VLOOKUP($F581,'(참고)타워 스텟 가치'!$B$2:$L$6,H$2,0)+(VLOOKUP($F581,'(참고)타워 스텟 가치'!$B$2:$L$6,H$2,0)*$E581)</f>
        <v>533.24999999999886</v>
      </c>
      <c r="I581">
        <f>VLOOKUP($F581,'(참고)타워 스텟 가치'!$B$2:$L$6,I$2,0)+(VLOOKUP($F581,'(참고)타워 스텟 가치'!$B$2:$L$6,I$2,0)*$E581)</f>
        <v>106.64999999999978</v>
      </c>
      <c r="J581">
        <f>VLOOKUP($F581,'(참고)타워 스텟 가치'!$B$2:$L$6,J$2,0)+(VLOOKUP($F581,'(참고)타워 스텟 가치'!$B$2:$L$6,J$2,0)*$E581)</f>
        <v>236999.99999999951</v>
      </c>
      <c r="K581">
        <f>VLOOKUP($F581,'(참고)타워 스텟 가치'!$B$2:$L$6,K$2,0)+(VLOOKUP($F581,'(참고)타워 스텟 가치'!$B$2:$L$6,K$2,0)*$E581)</f>
        <v>2132.9999999999955</v>
      </c>
      <c r="L581">
        <f>VLOOKUP($F581,'(참고)타워 스텟 가치'!$B$2:$L$6,L$2,0)+(VLOOKUP($F581,'(참고)타워 스텟 가치'!$B$2:$L$6,L$2,0)*$E581)</f>
        <v>35.549999999999926</v>
      </c>
      <c r="M581">
        <f>VLOOKUP($F581,'(참고)타워 스텟 가치'!$B$2:$L$6,M$2,0)+(VLOOKUP($F581,'(참고)타워 스텟 가치'!$B$2:$L$6,M$2,0)*$E581)</f>
        <v>14.21999999999997</v>
      </c>
      <c r="N581">
        <f>VLOOKUP($F581,'(참고)타워 스텟 가치'!$B$2:$L$6,N$2,0)+(VLOOKUP($F581,'(참고)타워 스텟 가치'!$B$2:$L$6,N$2,0)*$E581)</f>
        <v>0</v>
      </c>
      <c r="O581">
        <f>VLOOKUP($F581,'(참고)타워 스텟 가치'!$B$2:$L$6,O$2,0)+(VLOOKUP($F581,'(참고)타워 스텟 가치'!$B$2:$L$6,O$2,0)*$E581)</f>
        <v>0</v>
      </c>
      <c r="P581">
        <f>VLOOKUP($F581,'(참고)타워 스텟 가치'!$B$2:$L$6,P$2,0)+(VLOOKUP($F581,'(참고)타워 스텟 가치'!$B$2:$L$6,P$2,0)*$E581)</f>
        <v>33.179999999999929</v>
      </c>
      <c r="Q581">
        <f>SUM('스테이지별 몬스터 스텟'!H581*'(참고)타워 스텟 가치'!$Q$17,'스테이지별 몬스터 스텟'!I581*'(참고)타워 스텟 가치'!$R$17,'스테이지별 몬스터 스텟'!J581*'(참고)타워 스텟 가치'!$S$17,'스테이지별 몬스터 스텟'!K581*'(참고)타워 스텟 가치'!$T$17,'스테이지별 몬스터 스텟'!L581*'(참고)타워 스텟 가치'!$U$17,'스테이지별 몬스터 스텟'!M581*'(참고)타워 스텟 가치'!$V$17,'스테이지별 몬스터 스텟'!N581*'(참고)타워 스텟 가치'!$W$17,'스테이지별 몬스터 스텟'!O581*'(참고)타워 스텟 가치'!$X$17,'스테이지별 몬스터 스텟'!P581*'(참고)타워 스텟 가치'!$Y$17)</f>
        <v>361144.15499999915</v>
      </c>
      <c r="R581">
        <v>1</v>
      </c>
      <c r="S581">
        <f>VLOOKUP($F581,'(참고)타워 스텟 가치'!$B$7:$L$11,S$2,0)+(VLOOKUP($F581,'(참고)타워 스텟 가치'!$B$7:$L$11,S$2,0)*$E581)</f>
        <v>177.74999999999963</v>
      </c>
      <c r="T581">
        <f>VLOOKUP($F581,'(참고)타워 스텟 가치'!$B$7:$L$11,T$2,0)+(VLOOKUP($F581,'(참고)타워 스텟 가치'!$B$7:$L$11,T$2,0)*$E581)</f>
        <v>319.94999999999931</v>
      </c>
      <c r="U581">
        <f>VLOOKUP($F581,'(참고)타워 스텟 가치'!$B$7:$L$11,U$2,0)+(VLOOKUP($F581,'(참고)타워 스텟 가치'!$B$7:$L$11,U$2,0)*$E581)</f>
        <v>236999.99999999951</v>
      </c>
      <c r="V581">
        <f>VLOOKUP($F581,'(참고)타워 스텟 가치'!$B$7:$L$11,V$2,0)+(VLOOKUP($F581,'(참고)타워 스텟 가치'!$B$7:$L$11,V$2,0)*$E581)</f>
        <v>2132.9999999999955</v>
      </c>
      <c r="W581">
        <f>VLOOKUP($F581,'(참고)타워 스텟 가치'!$B$7:$L$11,W$2,0)+(VLOOKUP($F581,'(참고)타워 스텟 가치'!$B$7:$L$11,W$2,0)*$E581)</f>
        <v>35.549999999999926</v>
      </c>
      <c r="X581">
        <f>VLOOKUP($F581,'(참고)타워 스텟 가치'!$B$7:$L$11,X$2,0)+(VLOOKUP($F581,'(참고)타워 스텟 가치'!$B$7:$L$11,X$2,0)*$E581)</f>
        <v>14.21999999999997</v>
      </c>
      <c r="Y581">
        <f>VLOOKUP($F581,'(참고)타워 스텟 가치'!$B$7:$L$11,Y$2,0)+(VLOOKUP($F581,'(참고)타워 스텟 가치'!$B$7:$L$11,Y$2,0)*$E581)</f>
        <v>0</v>
      </c>
      <c r="Z581">
        <f>VLOOKUP($F581,'(참고)타워 스텟 가치'!$B$7:$L$11,Z$2,0)+(VLOOKUP($F581,'(참고)타워 스텟 가치'!$B$7:$L$11,Z$2,0)*$E581)</f>
        <v>0</v>
      </c>
      <c r="AA581">
        <f>VLOOKUP($F581,'(참고)타워 스텟 가치'!$B$7:$L$11,AA$2,0)+(VLOOKUP($F581,'(참고)타워 스텟 가치'!$B$7:$L$11,AA$2,0)*$E581)</f>
        <v>33.179999999999929</v>
      </c>
      <c r="AB581">
        <f>SUM('스테이지별 몬스터 스텟'!S581*'(참고)타워 스텟 가치'!$Q$17,'스테이지별 몬스터 스텟'!T581*'(참고)타워 스텟 가치'!$R$17,'스테이지별 몬스터 스텟'!U581*'(참고)타워 스텟 가치'!$S$17,'스테이지별 몬스터 스텟'!V581*'(참고)타워 스텟 가치'!$T$17,'스테이지별 몬스터 스텟'!W581*'(참고)타워 스텟 가치'!$U$17,'스테이지별 몬스터 스텟'!X581*'(참고)타워 스텟 가치'!$V$17,'스테이지별 몬스터 스텟'!Y581*'(참고)타워 스텟 가치'!$W$17,'스테이지별 몬스터 스텟'!Z581*'(참고)타워 스텟 가치'!$X$17,'스테이지별 몬스터 스텟'!AA581*'(참고)타워 스텟 가치'!$Y$17)</f>
        <v>360753.10499999917</v>
      </c>
      <c r="AC581">
        <v>2</v>
      </c>
      <c r="AD581">
        <f>VLOOKUP($F581,'(참고)타워 스텟 가치'!$B$12:$L$16,AD$2,0)+(VLOOKUP($F581,'(참고)타워 스텟 가치'!$B$12:$L$16,AD$2,0)*$E581)</f>
        <v>177.74999999999963</v>
      </c>
      <c r="AE581">
        <f>VLOOKUP($F581,'(참고)타워 스텟 가치'!$B$12:$L$16,AE$2,0)+(VLOOKUP($F581,'(참고)타워 스텟 가치'!$B$12:$L$16,AE$2,0)*$E581)</f>
        <v>213.29999999999956</v>
      </c>
      <c r="AF581">
        <f>VLOOKUP($F581,'(참고)타워 스텟 가치'!$B$12:$L$16,AF$2,0)+(VLOOKUP($F581,'(참고)타워 스텟 가치'!$B$12:$L$16,AF$2,0)*$E581)</f>
        <v>236999.99999999951</v>
      </c>
      <c r="AG581">
        <f>VLOOKUP($F581,'(참고)타워 스텟 가치'!$B$12:$L$16,AG$2,0)+(VLOOKUP($F581,'(참고)타워 스텟 가치'!$B$12:$L$16,AG$2,0)*$E581)</f>
        <v>1066.4999999999977</v>
      </c>
      <c r="AH581">
        <f>VLOOKUP($F581,'(참고)타워 스텟 가치'!$B$12:$L$16,AH$2,0)+(VLOOKUP($F581,'(참고)타워 스텟 가치'!$B$12:$L$16,AH$2,0)*$E581)</f>
        <v>35.549999999999926</v>
      </c>
      <c r="AI581">
        <f>VLOOKUP($F581,'(참고)타워 스텟 가치'!$B$12:$L$16,AI$2,0)+(VLOOKUP($F581,'(참고)타워 스텟 가치'!$B$12:$L$16,AI$2,0)*$E581)</f>
        <v>14.21999999999997</v>
      </c>
      <c r="AJ581">
        <f>VLOOKUP($F581,'(참고)타워 스텟 가치'!$B$12:$L$16,AJ$2,0)+(VLOOKUP($F581,'(참고)타워 스텟 가치'!$B$12:$L$16,AJ$2,0)*$E581)</f>
        <v>0</v>
      </c>
      <c r="AK581">
        <f>VLOOKUP($F581,'(참고)타워 스텟 가치'!$B$12:$L$16,AK$2,0)+(VLOOKUP($F581,'(참고)타워 스텟 가치'!$B$12:$L$16,AK$2,0)*$E581)</f>
        <v>0</v>
      </c>
      <c r="AL581">
        <f>VLOOKUP($F581,'(참고)타워 스텟 가치'!$B$12:$L$16,AL$2,0)+(VLOOKUP($F581,'(참고)타워 스텟 가치'!$B$12:$L$16,AL$2,0)*$E581)</f>
        <v>66.359999999999857</v>
      </c>
      <c r="AM581">
        <f>SUM('스테이지별 몬스터 스텟'!AD581*'(참고)타워 스텟 가치'!$Q$17,'스테이지별 몬스터 스텟'!AE581*'(참고)타워 스텟 가치'!$R$17,'스테이지별 몬스터 스텟'!AF581*'(참고)타워 스텟 가치'!$S$17,'스테이지별 몬스터 스텟'!AG581*'(참고)타워 스텟 가치'!$T$17,'스테이지별 몬스터 스텟'!AH581*'(참고)타워 스텟 가치'!$U$17,'스테이지별 몬스터 스텟'!AI581*'(참고)타워 스텟 가치'!$V$17,'스테이지별 몬스터 스텟'!AJ581*'(참고)타워 스텟 가치'!$W$17,'스테이지별 몬스터 스텟'!AK581*'(참고)타워 스텟 가치'!$X$17,'스테이지별 몬스터 스텟'!AL581*'(참고)타워 스텟 가치'!$Y$17)</f>
        <v>358526.48999999918</v>
      </c>
      <c r="AN581">
        <v>3</v>
      </c>
    </row>
    <row r="582" spans="3:40" x14ac:dyDescent="0.3">
      <c r="C582">
        <v>3</v>
      </c>
      <c r="D582">
        <f t="shared" si="26"/>
        <v>116</v>
      </c>
      <c r="E582" s="52">
        <f>VLOOKUP(D582,'스테이지별 난이도 설정'!B:C,2,0)</f>
        <v>46.399999999999899</v>
      </c>
      <c r="F582" t="str">
        <f t="shared" si="27"/>
        <v>에픽</v>
      </c>
      <c r="G582">
        <f t="shared" ref="G582:G645" si="28">SUM(R582,AC582,AN582)</f>
        <v>6</v>
      </c>
      <c r="H582">
        <f>VLOOKUP($F582,'(참고)타워 스텟 가치'!$B$2:$L$6,H$2,0)+(VLOOKUP($F582,'(참고)타워 스텟 가치'!$B$2:$L$6,H$2,0)*$E582)</f>
        <v>799.87499999999829</v>
      </c>
      <c r="I582">
        <f>VLOOKUP($F582,'(참고)타워 스텟 가치'!$B$2:$L$6,I$2,0)+(VLOOKUP($F582,'(참고)타워 스텟 가치'!$B$2:$L$6,I$2,0)*$E582)</f>
        <v>159.97499999999965</v>
      </c>
      <c r="J582">
        <f>VLOOKUP($F582,'(참고)타워 스텟 가치'!$B$2:$L$6,J$2,0)+(VLOOKUP($F582,'(참고)타워 스텟 가치'!$B$2:$L$6,J$2,0)*$E582)</f>
        <v>236999.99999999951</v>
      </c>
      <c r="K582">
        <f>VLOOKUP($F582,'(참고)타워 스텟 가치'!$B$2:$L$6,K$2,0)+(VLOOKUP($F582,'(참고)타워 스텟 가치'!$B$2:$L$6,K$2,0)*$E582)</f>
        <v>3199.4999999999932</v>
      </c>
      <c r="L582">
        <f>VLOOKUP($F582,'(참고)타워 스텟 가치'!$B$2:$L$6,L$2,0)+(VLOOKUP($F582,'(참고)타워 스텟 가치'!$B$2:$L$6,L$2,0)*$E582)</f>
        <v>53.324999999999889</v>
      </c>
      <c r="M582">
        <f>VLOOKUP($F582,'(참고)타워 스텟 가치'!$B$2:$L$6,M$2,0)+(VLOOKUP($F582,'(참고)타워 스텟 가치'!$B$2:$L$6,M$2,0)*$E582)</f>
        <v>14.21999999999997</v>
      </c>
      <c r="N582">
        <f>VLOOKUP($F582,'(참고)타워 스텟 가치'!$B$2:$L$6,N$2,0)+(VLOOKUP($F582,'(참고)타워 스텟 가치'!$B$2:$L$6,N$2,0)*$E582)</f>
        <v>0</v>
      </c>
      <c r="O582">
        <f>VLOOKUP($F582,'(참고)타워 스텟 가치'!$B$2:$L$6,O$2,0)+(VLOOKUP($F582,'(참고)타워 스텟 가치'!$B$2:$L$6,O$2,0)*$E582)</f>
        <v>0</v>
      </c>
      <c r="P582">
        <f>VLOOKUP($F582,'(참고)타워 스텟 가치'!$B$2:$L$6,P$2,0)+(VLOOKUP($F582,'(참고)타워 스텟 가치'!$B$2:$L$6,P$2,0)*$E582)</f>
        <v>33.179999999999929</v>
      </c>
      <c r="Q582">
        <f>SUM('스테이지별 몬스터 스텟'!H582*'(참고)타워 스텟 가치'!$Q$17,'스테이지별 몬스터 스텟'!I582*'(참고)타워 스텟 가치'!$R$17,'스테이지별 몬스터 스텟'!J582*'(참고)타워 스텟 가치'!$S$17,'스테이지별 몬스터 스텟'!K582*'(참고)타워 스텟 가치'!$T$17,'스테이지별 몬스터 스텟'!L582*'(참고)타워 스텟 가치'!$U$17,'스테이지별 몬스터 스텟'!M582*'(참고)타워 스텟 가치'!$V$17,'스테이지별 몬스터 스텟'!N582*'(참고)타워 스텟 가치'!$W$17,'스테이지별 몬스터 스텟'!O582*'(참고)타워 스텟 가치'!$X$17,'스테이지별 몬스터 스텟'!P582*'(참고)타워 스텟 가치'!$Y$17)</f>
        <v>363925.94249999925</v>
      </c>
      <c r="R582">
        <v>1</v>
      </c>
      <c r="S582">
        <f>VLOOKUP($F582,'(참고)타워 스텟 가치'!$B$7:$L$11,S$2,0)+(VLOOKUP($F582,'(참고)타워 스텟 가치'!$B$7:$L$11,S$2,0)*$E582)</f>
        <v>266.62499999999943</v>
      </c>
      <c r="T582">
        <f>VLOOKUP($F582,'(참고)타워 스텟 가치'!$B$7:$L$11,T$2,0)+(VLOOKUP($F582,'(참고)타워 스텟 가치'!$B$7:$L$11,T$2,0)*$E582)</f>
        <v>479.92499999999899</v>
      </c>
      <c r="U582">
        <f>VLOOKUP($F582,'(참고)타워 스텟 가치'!$B$7:$L$11,U$2,0)+(VLOOKUP($F582,'(참고)타워 스텟 가치'!$B$7:$L$11,U$2,0)*$E582)</f>
        <v>236999.99999999951</v>
      </c>
      <c r="V582">
        <f>VLOOKUP($F582,'(참고)타워 스텟 가치'!$B$7:$L$11,V$2,0)+(VLOOKUP($F582,'(참고)타워 스텟 가치'!$B$7:$L$11,V$2,0)*$E582)</f>
        <v>3199.4999999999932</v>
      </c>
      <c r="W582">
        <f>VLOOKUP($F582,'(참고)타워 스텟 가치'!$B$7:$L$11,W$2,0)+(VLOOKUP($F582,'(참고)타워 스텟 가치'!$B$7:$L$11,W$2,0)*$E582)</f>
        <v>53.324999999999889</v>
      </c>
      <c r="X582">
        <f>VLOOKUP($F582,'(참고)타워 스텟 가치'!$B$7:$L$11,X$2,0)+(VLOOKUP($F582,'(참고)타워 스텟 가치'!$B$7:$L$11,X$2,0)*$E582)</f>
        <v>14.21999999999997</v>
      </c>
      <c r="Y582">
        <f>VLOOKUP($F582,'(참고)타워 스텟 가치'!$B$7:$L$11,Y$2,0)+(VLOOKUP($F582,'(참고)타워 스텟 가치'!$B$7:$L$11,Y$2,0)*$E582)</f>
        <v>0</v>
      </c>
      <c r="Z582">
        <f>VLOOKUP($F582,'(참고)타워 스텟 가치'!$B$7:$L$11,Z$2,0)+(VLOOKUP($F582,'(참고)타워 스텟 가치'!$B$7:$L$11,Z$2,0)*$E582)</f>
        <v>0</v>
      </c>
      <c r="AA582">
        <f>VLOOKUP($F582,'(참고)타워 스텟 가치'!$B$7:$L$11,AA$2,0)+(VLOOKUP($F582,'(참고)타워 스텟 가치'!$B$7:$L$11,AA$2,0)*$E582)</f>
        <v>33.179999999999929</v>
      </c>
      <c r="AB582">
        <f>SUM('스테이지별 몬스터 스텟'!S582*'(참고)타워 스텟 가치'!$Q$17,'스테이지별 몬스터 스텟'!T582*'(참고)타워 스텟 가치'!$R$17,'스테이지별 몬스터 스텟'!U582*'(참고)타워 스텟 가치'!$S$17,'스테이지별 몬스터 스텟'!V582*'(참고)타워 스텟 가치'!$T$17,'스테이지별 몬스터 스텟'!W582*'(참고)타워 스텟 가치'!$U$17,'스테이지별 몬스터 스텟'!X582*'(참고)타워 스텟 가치'!$V$17,'스테이지별 몬스터 스텟'!Y582*'(참고)타워 스텟 가치'!$W$17,'스테이지별 몬스터 스텟'!Z582*'(참고)타워 스텟 가치'!$X$17,'스테이지별 몬스터 스텟'!AA582*'(참고)타워 스텟 가치'!$Y$17)</f>
        <v>363339.36749999924</v>
      </c>
      <c r="AC582">
        <v>2</v>
      </c>
      <c r="AD582">
        <f>VLOOKUP($F582,'(참고)타워 스텟 가치'!$B$12:$L$16,AD$2,0)+(VLOOKUP($F582,'(참고)타워 스텟 가치'!$B$12:$L$16,AD$2,0)*$E582)</f>
        <v>266.62499999999943</v>
      </c>
      <c r="AE582">
        <f>VLOOKUP($F582,'(참고)타워 스텟 가치'!$B$12:$L$16,AE$2,0)+(VLOOKUP($F582,'(참고)타워 스텟 가치'!$B$12:$L$16,AE$2,0)*$E582)</f>
        <v>319.94999999999931</v>
      </c>
      <c r="AF582">
        <f>VLOOKUP($F582,'(참고)타워 스텟 가치'!$B$12:$L$16,AF$2,0)+(VLOOKUP($F582,'(참고)타워 스텟 가치'!$B$12:$L$16,AF$2,0)*$E582)</f>
        <v>236999.99999999951</v>
      </c>
      <c r="AG582">
        <f>VLOOKUP($F582,'(참고)타워 스텟 가치'!$B$12:$L$16,AG$2,0)+(VLOOKUP($F582,'(참고)타워 스텟 가치'!$B$12:$L$16,AG$2,0)*$E582)</f>
        <v>1599.7499999999966</v>
      </c>
      <c r="AH582">
        <f>VLOOKUP($F582,'(참고)타워 스텟 가치'!$B$12:$L$16,AH$2,0)+(VLOOKUP($F582,'(참고)타워 스텟 가치'!$B$12:$L$16,AH$2,0)*$E582)</f>
        <v>53.324999999999889</v>
      </c>
      <c r="AI582">
        <f>VLOOKUP($F582,'(참고)타워 스텟 가치'!$B$12:$L$16,AI$2,0)+(VLOOKUP($F582,'(참고)타워 스텟 가치'!$B$12:$L$16,AI$2,0)*$E582)</f>
        <v>14.21999999999997</v>
      </c>
      <c r="AJ582">
        <f>VLOOKUP($F582,'(참고)타워 스텟 가치'!$B$12:$L$16,AJ$2,0)+(VLOOKUP($F582,'(참고)타워 스텟 가치'!$B$12:$L$16,AJ$2,0)*$E582)</f>
        <v>0</v>
      </c>
      <c r="AK582">
        <f>VLOOKUP($F582,'(참고)타워 스텟 가치'!$B$12:$L$16,AK$2,0)+(VLOOKUP($F582,'(참고)타워 스텟 가치'!$B$12:$L$16,AK$2,0)*$E582)</f>
        <v>0</v>
      </c>
      <c r="AL582">
        <f>VLOOKUP($F582,'(참고)타워 스텟 가치'!$B$12:$L$16,AL$2,0)+(VLOOKUP($F582,'(참고)타워 스텟 가치'!$B$12:$L$16,AL$2,0)*$E582)</f>
        <v>66.359999999999857</v>
      </c>
      <c r="AM582">
        <f>SUM('스테이지별 몬스터 스텟'!AD582*'(참고)타워 스텟 가치'!$Q$17,'스테이지별 몬스터 스텟'!AE582*'(참고)타워 스텟 가치'!$R$17,'스테이지별 몬스터 스텟'!AF582*'(참고)타워 스텟 가치'!$S$17,'스테이지별 몬스터 스텟'!AG582*'(참고)타워 스텟 가치'!$T$17,'스테이지별 몬스터 스텟'!AH582*'(참고)타워 스텟 가치'!$U$17,'스테이지별 몬스터 스텟'!AI582*'(참고)타워 스텟 가치'!$V$17,'스테이지별 몬스터 스텟'!AJ582*'(참고)타워 스텟 가치'!$W$17,'스테이지별 몬스터 스텟'!AK582*'(참고)타워 스텟 가치'!$X$17,'스테이지별 몬스터 스텟'!AL582*'(참고)타워 스텟 가치'!$Y$17)</f>
        <v>359966.2649999992</v>
      </c>
      <c r="AN582">
        <v>3</v>
      </c>
    </row>
    <row r="583" spans="3:40" x14ac:dyDescent="0.3">
      <c r="C583">
        <v>4</v>
      </c>
      <c r="D583">
        <f t="shared" si="26"/>
        <v>116</v>
      </c>
      <c r="E583" s="52">
        <f>VLOOKUP(D583,'스테이지별 난이도 설정'!B:C,2,0)</f>
        <v>46.399999999999899</v>
      </c>
      <c r="F583" t="str">
        <f t="shared" si="27"/>
        <v>유니크</v>
      </c>
      <c r="G583">
        <f t="shared" si="28"/>
        <v>6</v>
      </c>
      <c r="H583">
        <f>VLOOKUP($F583,'(참고)타워 스텟 가치'!$B$2:$L$6,H$2,0)+(VLOOKUP($F583,'(참고)타워 스텟 가치'!$B$2:$L$6,H$2,0)*$E583)</f>
        <v>1199.8124999999975</v>
      </c>
      <c r="I583">
        <f>VLOOKUP($F583,'(참고)타워 스텟 가치'!$B$2:$L$6,I$2,0)+(VLOOKUP($F583,'(참고)타워 스텟 가치'!$B$2:$L$6,I$2,0)*$E583)</f>
        <v>239.96249999999949</v>
      </c>
      <c r="J583">
        <f>VLOOKUP($F583,'(참고)타워 스텟 가치'!$B$2:$L$6,J$2,0)+(VLOOKUP($F583,'(참고)타워 스텟 가치'!$B$2:$L$6,J$2,0)*$E583)</f>
        <v>236999.99999999951</v>
      </c>
      <c r="K583">
        <f>VLOOKUP($F583,'(참고)타워 스텟 가치'!$B$2:$L$6,K$2,0)+(VLOOKUP($F583,'(참고)타워 스텟 가치'!$B$2:$L$6,K$2,0)*$E583)</f>
        <v>4799.24999999999</v>
      </c>
      <c r="L583">
        <f>VLOOKUP($F583,'(참고)타워 스텟 가치'!$B$2:$L$6,L$2,0)+(VLOOKUP($F583,'(참고)타워 스텟 가치'!$B$2:$L$6,L$2,0)*$E583)</f>
        <v>79.987499999999827</v>
      </c>
      <c r="M583">
        <f>VLOOKUP($F583,'(참고)타워 스텟 가치'!$B$2:$L$6,M$2,0)+(VLOOKUP($F583,'(참고)타워 스텟 가치'!$B$2:$L$6,M$2,0)*$E583)</f>
        <v>14.21999999999997</v>
      </c>
      <c r="N583">
        <f>VLOOKUP($F583,'(참고)타워 스텟 가치'!$B$2:$L$6,N$2,0)+(VLOOKUP($F583,'(참고)타워 스텟 가치'!$B$2:$L$6,N$2,0)*$E583)</f>
        <v>0</v>
      </c>
      <c r="O583">
        <f>VLOOKUP($F583,'(참고)타워 스텟 가치'!$B$2:$L$6,O$2,0)+(VLOOKUP($F583,'(참고)타워 스텟 가치'!$B$2:$L$6,O$2,0)*$E583)</f>
        <v>0</v>
      </c>
      <c r="P583">
        <f>VLOOKUP($F583,'(참고)타워 스텟 가치'!$B$2:$L$6,P$2,0)+(VLOOKUP($F583,'(참고)타워 스텟 가치'!$B$2:$L$6,P$2,0)*$E583)</f>
        <v>47.399999999999899</v>
      </c>
      <c r="Q583">
        <f>SUM('스테이지별 몬스터 스텟'!H583*'(참고)타워 스텟 가치'!$Q$17,'스테이지별 몬스터 스텟'!I583*'(참고)타워 스텟 가치'!$R$17,'스테이지별 몬스터 스텟'!J583*'(참고)타워 스텟 가치'!$S$17,'스테이지별 몬스터 스텟'!K583*'(참고)타워 스텟 가치'!$T$17,'스테이지별 몬스터 스텟'!L583*'(참고)타워 스텟 가치'!$U$17,'스테이지별 몬스터 스텟'!M583*'(참고)타워 스텟 가치'!$V$17,'스테이지별 몬스터 스텟'!N583*'(참고)타워 스텟 가치'!$W$17,'스테이지별 몬스터 스텟'!O583*'(참고)타워 스텟 가치'!$X$17,'스테이지별 몬스터 스텟'!P583*'(참고)타워 스텟 가치'!$Y$17)</f>
        <v>368127.06374999916</v>
      </c>
      <c r="R583">
        <v>1</v>
      </c>
      <c r="S583">
        <f>VLOOKUP($F583,'(참고)타워 스텟 가치'!$B$7:$L$11,S$2,0)+(VLOOKUP($F583,'(참고)타워 스텟 가치'!$B$7:$L$11,S$2,0)*$E583)</f>
        <v>399.93749999999915</v>
      </c>
      <c r="T583">
        <f>VLOOKUP($F583,'(참고)타워 스텟 가치'!$B$7:$L$11,T$2,0)+(VLOOKUP($F583,'(참고)타워 스텟 가치'!$B$7:$L$11,T$2,0)*$E583)</f>
        <v>719.88749999999845</v>
      </c>
      <c r="U583">
        <f>VLOOKUP($F583,'(참고)타워 스텟 가치'!$B$7:$L$11,U$2,0)+(VLOOKUP($F583,'(참고)타워 스텟 가치'!$B$7:$L$11,U$2,0)*$E583)</f>
        <v>236999.99999999951</v>
      </c>
      <c r="V583">
        <f>VLOOKUP($F583,'(참고)타워 스텟 가치'!$B$7:$L$11,V$2,0)+(VLOOKUP($F583,'(참고)타워 스텟 가치'!$B$7:$L$11,V$2,0)*$E583)</f>
        <v>4799.24999999999</v>
      </c>
      <c r="W583">
        <f>VLOOKUP($F583,'(참고)타워 스텟 가치'!$B$7:$L$11,W$2,0)+(VLOOKUP($F583,'(참고)타워 스텟 가치'!$B$7:$L$11,W$2,0)*$E583)</f>
        <v>79.987499999999827</v>
      </c>
      <c r="X583">
        <f>VLOOKUP($F583,'(참고)타워 스텟 가치'!$B$7:$L$11,X$2,0)+(VLOOKUP($F583,'(참고)타워 스텟 가치'!$B$7:$L$11,X$2,0)*$E583)</f>
        <v>14.21999999999997</v>
      </c>
      <c r="Y583">
        <f>VLOOKUP($F583,'(참고)타워 스텟 가치'!$B$7:$L$11,Y$2,0)+(VLOOKUP($F583,'(참고)타워 스텟 가치'!$B$7:$L$11,Y$2,0)*$E583)</f>
        <v>0</v>
      </c>
      <c r="Z583">
        <f>VLOOKUP($F583,'(참고)타워 스텟 가치'!$B$7:$L$11,Z$2,0)+(VLOOKUP($F583,'(참고)타워 스텟 가치'!$B$7:$L$11,Z$2,0)*$E583)</f>
        <v>0</v>
      </c>
      <c r="AA583">
        <f>VLOOKUP($F583,'(참고)타워 스텟 가치'!$B$7:$L$11,AA$2,0)+(VLOOKUP($F583,'(참고)타워 스텟 가치'!$B$7:$L$11,AA$2,0)*$E583)</f>
        <v>47.399999999999899</v>
      </c>
      <c r="AB583">
        <f>SUM('스테이지별 몬스터 스텟'!S583*'(참고)타워 스텟 가치'!$Q$17,'스테이지별 몬스터 스텟'!T583*'(참고)타워 스텟 가치'!$R$17,'스테이지별 몬스터 스텟'!U583*'(참고)타워 스텟 가치'!$S$17,'스테이지별 몬스터 스텟'!V583*'(참고)타워 스텟 가치'!$T$17,'스테이지별 몬스터 스텟'!W583*'(참고)타워 스텟 가치'!$U$17,'스테이지별 몬스터 스텟'!X583*'(참고)타워 스텟 가치'!$V$17,'스테이지별 몬스터 스텟'!Y583*'(참고)타워 스텟 가치'!$W$17,'스테이지별 몬스터 스텟'!Z583*'(참고)타워 스텟 가치'!$X$17,'스테이지별 몬스터 스텟'!AA583*'(참고)타워 스텟 가치'!$Y$17)</f>
        <v>367247.20124999917</v>
      </c>
      <c r="AC583">
        <v>2</v>
      </c>
      <c r="AD583">
        <f>VLOOKUP($F583,'(참고)타워 스텟 가치'!$B$12:$L$16,AD$2,0)+(VLOOKUP($F583,'(참고)타워 스텟 가치'!$B$12:$L$16,AD$2,0)*$E583)</f>
        <v>399.93749999999915</v>
      </c>
      <c r="AE583">
        <f>VLOOKUP($F583,'(참고)타워 스텟 가치'!$B$12:$L$16,AE$2,0)+(VLOOKUP($F583,'(참고)타워 스텟 가치'!$B$12:$L$16,AE$2,0)*$E583)</f>
        <v>479.92499999999899</v>
      </c>
      <c r="AF583">
        <f>VLOOKUP($F583,'(참고)타워 스텟 가치'!$B$12:$L$16,AF$2,0)+(VLOOKUP($F583,'(참고)타워 스텟 가치'!$B$12:$L$16,AF$2,0)*$E583)</f>
        <v>236999.99999999951</v>
      </c>
      <c r="AG583">
        <f>VLOOKUP($F583,'(참고)타워 스텟 가치'!$B$12:$L$16,AG$2,0)+(VLOOKUP($F583,'(참고)타워 스텟 가치'!$B$12:$L$16,AG$2,0)*$E583)</f>
        <v>2399.624999999995</v>
      </c>
      <c r="AH583">
        <f>VLOOKUP($F583,'(참고)타워 스텟 가치'!$B$12:$L$16,AH$2,0)+(VLOOKUP($F583,'(참고)타워 스텟 가치'!$B$12:$L$16,AH$2,0)*$E583)</f>
        <v>79.987499999999827</v>
      </c>
      <c r="AI583">
        <f>VLOOKUP($F583,'(참고)타워 스텟 가치'!$B$12:$L$16,AI$2,0)+(VLOOKUP($F583,'(참고)타워 스텟 가치'!$B$12:$L$16,AI$2,0)*$E583)</f>
        <v>14.21999999999997</v>
      </c>
      <c r="AJ583">
        <f>VLOOKUP($F583,'(참고)타워 스텟 가치'!$B$12:$L$16,AJ$2,0)+(VLOOKUP($F583,'(참고)타워 스텟 가치'!$B$12:$L$16,AJ$2,0)*$E583)</f>
        <v>0</v>
      </c>
      <c r="AK583">
        <f>VLOOKUP($F583,'(참고)타워 스텟 가치'!$B$12:$L$16,AK$2,0)+(VLOOKUP($F583,'(참고)타워 스텟 가치'!$B$12:$L$16,AK$2,0)*$E583)</f>
        <v>0</v>
      </c>
      <c r="AL583">
        <f>VLOOKUP($F583,'(참고)타워 스텟 가치'!$B$12:$L$16,AL$2,0)+(VLOOKUP($F583,'(참고)타워 스텟 가치'!$B$12:$L$16,AL$2,0)*$E583)</f>
        <v>94.799999999999798</v>
      </c>
      <c r="AM583">
        <f>SUM('스테이지별 몬스터 스텟'!AD583*'(참고)타워 스텟 가치'!$Q$17,'스테이지별 몬스터 스텟'!AE583*'(참고)타워 스텟 가치'!$R$17,'스테이지별 몬스터 스텟'!AF583*'(참고)타워 스텟 가치'!$S$17,'스테이지별 몬스터 스텟'!AG583*'(참고)타워 스텟 가치'!$T$17,'스테이지별 몬스터 스텟'!AH583*'(참고)타워 스텟 가치'!$U$17,'스테이지별 몬스터 스텟'!AI583*'(참고)타워 스텟 가치'!$V$17,'스테이지별 몬스터 스텟'!AJ583*'(참고)타워 스텟 가치'!$W$17,'스테이지별 몬스터 스텟'!AK583*'(참고)타워 스텟 가치'!$X$17,'스테이지별 몬스터 스텟'!AL583*'(참고)타워 스텟 가치'!$Y$17)</f>
        <v>362182.80749999918</v>
      </c>
      <c r="AN583">
        <v>3</v>
      </c>
    </row>
    <row r="584" spans="3:40" x14ac:dyDescent="0.3">
      <c r="C584">
        <v>5</v>
      </c>
      <c r="D584">
        <f t="shared" si="26"/>
        <v>116</v>
      </c>
      <c r="E584" s="52">
        <f>VLOOKUP(D584,'스테이지별 난이도 설정'!B:C,2,0)</f>
        <v>46.399999999999899</v>
      </c>
      <c r="F584" t="str">
        <f t="shared" si="27"/>
        <v>스페셜</v>
      </c>
      <c r="G584">
        <f t="shared" si="28"/>
        <v>6</v>
      </c>
      <c r="H584">
        <f>VLOOKUP($F584,'(참고)타워 스텟 가치'!$B$2:$L$6,H$2,0)+(VLOOKUP($F584,'(참고)타워 스텟 가치'!$B$2:$L$6,H$2,0)*$E584)</f>
        <v>1799.7187499999961</v>
      </c>
      <c r="I584">
        <f>VLOOKUP($F584,'(참고)타워 스텟 가치'!$B$2:$L$6,I$2,0)+(VLOOKUP($F584,'(참고)타워 스텟 가치'!$B$2:$L$6,I$2,0)*$E584)</f>
        <v>359.94374999999923</v>
      </c>
      <c r="J584">
        <f>VLOOKUP($F584,'(참고)타워 스텟 가치'!$B$2:$L$6,J$2,0)+(VLOOKUP($F584,'(참고)타워 스텟 가치'!$B$2:$L$6,J$2,0)*$E584)</f>
        <v>236999.99999999951</v>
      </c>
      <c r="K584">
        <f>VLOOKUP($F584,'(참고)타워 스텟 가치'!$B$2:$L$6,K$2,0)+(VLOOKUP($F584,'(참고)타워 스텟 가치'!$B$2:$L$6,K$2,0)*$E584)</f>
        <v>7198.8749999999845</v>
      </c>
      <c r="L584">
        <f>VLOOKUP($F584,'(참고)타워 스텟 가치'!$B$2:$L$6,L$2,0)+(VLOOKUP($F584,'(참고)타워 스텟 가치'!$B$2:$L$6,L$2,0)*$E584)</f>
        <v>119.98124999999975</v>
      </c>
      <c r="M584">
        <f>VLOOKUP($F584,'(참고)타워 스텟 가치'!$B$2:$L$6,M$2,0)+(VLOOKUP($F584,'(참고)타워 스텟 가치'!$B$2:$L$6,M$2,0)*$E584)</f>
        <v>14.21999999999997</v>
      </c>
      <c r="N584">
        <f>VLOOKUP($F584,'(참고)타워 스텟 가치'!$B$2:$L$6,N$2,0)+(VLOOKUP($F584,'(참고)타워 스텟 가치'!$B$2:$L$6,N$2,0)*$E584)</f>
        <v>0</v>
      </c>
      <c r="O584">
        <f>VLOOKUP($F584,'(참고)타워 스텟 가치'!$B$2:$L$6,O$2,0)+(VLOOKUP($F584,'(참고)타워 스텟 가치'!$B$2:$L$6,O$2,0)*$E584)</f>
        <v>0</v>
      </c>
      <c r="P584">
        <f>VLOOKUP($F584,'(참고)타워 스텟 가치'!$B$2:$L$6,P$2,0)+(VLOOKUP($F584,'(참고)타워 스텟 가치'!$B$2:$L$6,P$2,0)*$E584)</f>
        <v>47.399999999999899</v>
      </c>
      <c r="Q584">
        <f>SUM('스테이지별 몬스터 스텟'!H584*'(참고)타워 스텟 가치'!$Q$17,'스테이지별 몬스터 스텟'!I584*'(참고)타워 스텟 가치'!$R$17,'스테이지별 몬스터 스텟'!J584*'(참고)타워 스텟 가치'!$S$17,'스테이지별 몬스터 스텟'!K584*'(참고)타워 스텟 가치'!$T$17,'스테이지별 몬스터 스텟'!L584*'(참고)타워 스텟 가치'!$U$17,'스테이지별 몬스터 스텟'!M584*'(참고)타워 스텟 가치'!$V$17,'스테이지별 몬스터 스텟'!N584*'(참고)타워 스텟 가치'!$W$17,'스테이지별 몬스터 스텟'!O584*'(참고)타워 스텟 가치'!$X$17,'스테이지별 몬스터 스텟'!P584*'(참고)타워 스텟 가치'!$Y$17)</f>
        <v>374386.08562499913</v>
      </c>
      <c r="R584">
        <v>1</v>
      </c>
      <c r="S584">
        <f>VLOOKUP($F584,'(참고)타워 스텟 가치'!$B$7:$L$11,S$2,0)+(VLOOKUP($F584,'(참고)타워 스텟 가치'!$B$7:$L$11,S$2,0)*$E584)</f>
        <v>599.90624999999875</v>
      </c>
      <c r="T584">
        <f>VLOOKUP($F584,'(참고)타워 스텟 가치'!$B$7:$L$11,T$2,0)+(VLOOKUP($F584,'(참고)타워 스텟 가치'!$B$7:$L$11,T$2,0)*$E584)</f>
        <v>1079.8312499999977</v>
      </c>
      <c r="U584">
        <f>VLOOKUP($F584,'(참고)타워 스텟 가치'!$B$7:$L$11,U$2,0)+(VLOOKUP($F584,'(참고)타워 스텟 가치'!$B$7:$L$11,U$2,0)*$E584)</f>
        <v>236999.99999999951</v>
      </c>
      <c r="V584">
        <f>VLOOKUP($F584,'(참고)타워 스텟 가치'!$B$7:$L$11,V$2,0)+(VLOOKUP($F584,'(참고)타워 스텟 가치'!$B$7:$L$11,V$2,0)*$E584)</f>
        <v>7198.8749999999845</v>
      </c>
      <c r="W584">
        <f>VLOOKUP($F584,'(참고)타워 스텟 가치'!$B$7:$L$11,W$2,0)+(VLOOKUP($F584,'(참고)타워 스텟 가치'!$B$7:$L$11,W$2,0)*$E584)</f>
        <v>119.98124999999975</v>
      </c>
      <c r="X584">
        <f>VLOOKUP($F584,'(참고)타워 스텟 가치'!$B$7:$L$11,X$2,0)+(VLOOKUP($F584,'(참고)타워 스텟 가치'!$B$7:$L$11,X$2,0)*$E584)</f>
        <v>14.21999999999997</v>
      </c>
      <c r="Y584">
        <f>VLOOKUP($F584,'(참고)타워 스텟 가치'!$B$7:$L$11,Y$2,0)+(VLOOKUP($F584,'(참고)타워 스텟 가치'!$B$7:$L$11,Y$2,0)*$E584)</f>
        <v>0</v>
      </c>
      <c r="Z584">
        <f>VLOOKUP($F584,'(참고)타워 스텟 가치'!$B$7:$L$11,Z$2,0)+(VLOOKUP($F584,'(참고)타워 스텟 가치'!$B$7:$L$11,Z$2,0)*$E584)</f>
        <v>0</v>
      </c>
      <c r="AA584">
        <f>VLOOKUP($F584,'(참고)타워 스텟 가치'!$B$7:$L$11,AA$2,0)+(VLOOKUP($F584,'(참고)타워 스텟 가치'!$B$7:$L$11,AA$2,0)*$E584)</f>
        <v>47.399999999999899</v>
      </c>
      <c r="AB584">
        <f>SUM('스테이지별 몬스터 스텟'!S584*'(참고)타워 스텟 가치'!$Q$17,'스테이지별 몬스터 스텟'!T584*'(참고)타워 스텟 가치'!$R$17,'스테이지별 몬스터 스텟'!U584*'(참고)타워 스텟 가치'!$S$17,'스테이지별 몬스터 스텟'!V584*'(참고)타워 스텟 가치'!$T$17,'스테이지별 몬스터 스텟'!W584*'(참고)타워 스텟 가치'!$U$17,'스테이지별 몬스터 스텟'!X584*'(참고)타워 스텟 가치'!$V$17,'스테이지별 몬스터 스텟'!Y584*'(참고)타워 스텟 가치'!$W$17,'스테이지별 몬스터 스텟'!Z584*'(참고)타워 스텟 가치'!$X$17,'스테이지별 몬스터 스텟'!AA584*'(참고)타워 스텟 가치'!$Y$17)</f>
        <v>373066.29187499918</v>
      </c>
      <c r="AC584">
        <v>2</v>
      </c>
      <c r="AD584">
        <f>VLOOKUP($F584,'(참고)타워 스텟 가치'!$B$12:$L$16,AD$2,0)+(VLOOKUP($F584,'(참고)타워 스텟 가치'!$B$12:$L$16,AD$2,0)*$E584)</f>
        <v>599.90624999999875</v>
      </c>
      <c r="AE584">
        <f>VLOOKUP($F584,'(참고)타워 스텟 가치'!$B$12:$L$16,AE$2,0)+(VLOOKUP($F584,'(참고)타워 스텟 가치'!$B$12:$L$16,AE$2,0)*$E584)</f>
        <v>719.88749999999845</v>
      </c>
      <c r="AF584">
        <f>VLOOKUP($F584,'(참고)타워 스텟 가치'!$B$12:$L$16,AF$2,0)+(VLOOKUP($F584,'(참고)타워 스텟 가치'!$B$12:$L$16,AF$2,0)*$E584)</f>
        <v>236999.99999999951</v>
      </c>
      <c r="AG584">
        <f>VLOOKUP($F584,'(참고)타워 스텟 가치'!$B$12:$L$16,AG$2,0)+(VLOOKUP($F584,'(참고)타워 스텟 가치'!$B$12:$L$16,AG$2,0)*$E584)</f>
        <v>3599.4374999999923</v>
      </c>
      <c r="AH584">
        <f>VLOOKUP($F584,'(참고)타워 스텟 가치'!$B$12:$L$16,AH$2,0)+(VLOOKUP($F584,'(참고)타워 스텟 가치'!$B$12:$L$16,AH$2,0)*$E584)</f>
        <v>119.98124999999975</v>
      </c>
      <c r="AI584">
        <f>VLOOKUP($F584,'(참고)타워 스텟 가치'!$B$12:$L$16,AI$2,0)+(VLOOKUP($F584,'(참고)타워 스텟 가치'!$B$12:$L$16,AI$2,0)*$E584)</f>
        <v>14.21999999999997</v>
      </c>
      <c r="AJ584">
        <f>VLOOKUP($F584,'(참고)타워 스텟 가치'!$B$12:$L$16,AJ$2,0)+(VLOOKUP($F584,'(참고)타워 스텟 가치'!$B$12:$L$16,AJ$2,0)*$E584)</f>
        <v>0</v>
      </c>
      <c r="AK584">
        <f>VLOOKUP($F584,'(참고)타워 스텟 가치'!$B$12:$L$16,AK$2,0)+(VLOOKUP($F584,'(참고)타워 스텟 가치'!$B$12:$L$16,AK$2,0)*$E584)</f>
        <v>0</v>
      </c>
      <c r="AL584">
        <f>VLOOKUP($F584,'(참고)타워 스텟 가치'!$B$12:$L$16,AL$2,0)+(VLOOKUP($F584,'(참고)타워 스텟 가치'!$B$12:$L$16,AL$2,0)*$E584)</f>
        <v>94.799999999999798</v>
      </c>
      <c r="AM584">
        <f>SUM('스테이지별 몬스터 스텟'!AD584*'(참고)타워 스텟 가치'!$Q$17,'스테이지별 몬스터 스텟'!AE584*'(참고)타워 스텟 가치'!$R$17,'스테이지별 몬스터 스텟'!AF584*'(참고)타워 스텟 가치'!$S$17,'스테이지별 몬스터 스텟'!AG584*'(참고)타워 스텟 가치'!$T$17,'스테이지별 몬스터 스텟'!AH584*'(참고)타워 스텟 가치'!$U$17,'스테이지별 몬스터 스텟'!AI584*'(참고)타워 스텟 가치'!$V$17,'스테이지별 몬스터 스텟'!AJ584*'(참고)타워 스텟 가치'!$W$17,'스테이지별 몬스터 스텟'!AK584*'(참고)타워 스텟 가치'!$X$17,'스테이지별 몬스터 스텟'!AL584*'(참고)타워 스텟 가치'!$Y$17)</f>
        <v>365422.3012499992</v>
      </c>
      <c r="AN584">
        <v>3</v>
      </c>
    </row>
    <row r="585" spans="3:40" x14ac:dyDescent="0.3">
      <c r="C585">
        <v>1</v>
      </c>
      <c r="D585">
        <f t="shared" si="26"/>
        <v>117</v>
      </c>
      <c r="E585" s="52">
        <f>VLOOKUP(D585,'스테이지별 난이도 설정'!B:C,2,0)</f>
        <v>46.799999999999898</v>
      </c>
      <c r="F585" t="str">
        <f t="shared" si="27"/>
        <v>일반</v>
      </c>
      <c r="G585">
        <f t="shared" si="28"/>
        <v>6</v>
      </c>
      <c r="H585">
        <f>VLOOKUP($F585,'(참고)타워 스텟 가치'!$B$2:$L$6,H$2,0)+(VLOOKUP($F585,'(참고)타워 스텟 가치'!$B$2:$L$6,H$2,0)*$E585)</f>
        <v>358.4999999999992</v>
      </c>
      <c r="I585">
        <f>VLOOKUP($F585,'(참고)타워 스텟 가치'!$B$2:$L$6,I$2,0)+(VLOOKUP($F585,'(참고)타워 스텟 가치'!$B$2:$L$6,I$2,0)*$E585)</f>
        <v>71.699999999999847</v>
      </c>
      <c r="J585">
        <f>VLOOKUP($F585,'(참고)타워 스텟 가치'!$B$2:$L$6,J$2,0)+(VLOOKUP($F585,'(참고)타워 스텟 가치'!$B$2:$L$6,J$2,0)*$E585)</f>
        <v>238999.99999999948</v>
      </c>
      <c r="K585">
        <f>VLOOKUP($F585,'(참고)타워 스텟 가치'!$B$2:$L$6,K$2,0)+(VLOOKUP($F585,'(참고)타워 스텟 가치'!$B$2:$L$6,K$2,0)*$E585)</f>
        <v>1433.9999999999968</v>
      </c>
      <c r="L585">
        <f>VLOOKUP($F585,'(참고)타워 스텟 가치'!$B$2:$L$6,L$2,0)+(VLOOKUP($F585,'(참고)타워 스텟 가치'!$B$2:$L$6,L$2,0)*$E585)</f>
        <v>23.899999999999949</v>
      </c>
      <c r="M585">
        <f>VLOOKUP($F585,'(참고)타워 스텟 가치'!$B$2:$L$6,M$2,0)+(VLOOKUP($F585,'(참고)타워 스텟 가치'!$B$2:$L$6,M$2,0)*$E585)</f>
        <v>14.33999999999997</v>
      </c>
      <c r="N585">
        <f>VLOOKUP($F585,'(참고)타워 스텟 가치'!$B$2:$L$6,N$2,0)+(VLOOKUP($F585,'(참고)타워 스텟 가치'!$B$2:$L$6,N$2,0)*$E585)</f>
        <v>0</v>
      </c>
      <c r="O585">
        <f>VLOOKUP($F585,'(참고)타워 스텟 가치'!$B$2:$L$6,O$2,0)+(VLOOKUP($F585,'(참고)타워 스텟 가치'!$B$2:$L$6,O$2,0)*$E585)</f>
        <v>0</v>
      </c>
      <c r="P585">
        <f>VLOOKUP($F585,'(참고)타워 스텟 가치'!$B$2:$L$6,P$2,0)+(VLOOKUP($F585,'(참고)타워 스텟 가치'!$B$2:$L$6,P$2,0)*$E585)</f>
        <v>33.45999999999993</v>
      </c>
      <c r="Q585">
        <f>SUM('스테이지별 몬스터 스텟'!H585*'(참고)타워 스텟 가치'!$Q$17,'스테이지별 몬스터 스텟'!I585*'(참고)타워 스텟 가치'!$R$17,'스테이지별 몬스터 스텟'!J585*'(참고)타워 스텟 가치'!$S$17,'스테이지별 몬스터 스텟'!K585*'(참고)타워 스텟 가치'!$T$17,'스테이지별 몬스터 스텟'!L585*'(참고)타워 스텟 가치'!$U$17,'스테이지별 몬스터 스텟'!M585*'(참고)타워 스텟 가치'!$V$17,'스테이지별 몬스터 스텟'!N585*'(참고)타워 스텟 가치'!$W$17,'스테이지별 몬스터 스텟'!O585*'(참고)타워 스텟 가치'!$X$17,'스테이지별 몬스터 스텟'!P585*'(참고)타워 스텟 가치'!$Y$17)</f>
        <v>362321.60999999917</v>
      </c>
      <c r="R585">
        <v>1</v>
      </c>
      <c r="S585">
        <f>VLOOKUP($F585,'(참고)타워 스텟 가치'!$B$7:$L$11,S$2,0)+(VLOOKUP($F585,'(참고)타워 스텟 가치'!$B$7:$L$11,S$2,0)*$E585)</f>
        <v>119.49999999999974</v>
      </c>
      <c r="T585">
        <f>VLOOKUP($F585,'(참고)타워 스텟 가치'!$B$7:$L$11,T$2,0)+(VLOOKUP($F585,'(참고)타워 스텟 가치'!$B$7:$L$11,T$2,0)*$E585)</f>
        <v>215.09999999999954</v>
      </c>
      <c r="U585">
        <f>VLOOKUP($F585,'(참고)타워 스텟 가치'!$B$7:$L$11,U$2,0)+(VLOOKUP($F585,'(참고)타워 스텟 가치'!$B$7:$L$11,U$2,0)*$E585)</f>
        <v>238999.99999999948</v>
      </c>
      <c r="V585">
        <f>VLOOKUP($F585,'(참고)타워 스텟 가치'!$B$7:$L$11,V$2,0)+(VLOOKUP($F585,'(참고)타워 스텟 가치'!$B$7:$L$11,V$2,0)*$E585)</f>
        <v>1433.9999999999968</v>
      </c>
      <c r="W585">
        <f>VLOOKUP($F585,'(참고)타워 스텟 가치'!$B$7:$L$11,W$2,0)+(VLOOKUP($F585,'(참고)타워 스텟 가치'!$B$7:$L$11,W$2,0)*$E585)</f>
        <v>23.899999999999949</v>
      </c>
      <c r="X585">
        <f>VLOOKUP($F585,'(참고)타워 스텟 가치'!$B$7:$L$11,X$2,0)+(VLOOKUP($F585,'(참고)타워 스텟 가치'!$B$7:$L$11,X$2,0)*$E585)</f>
        <v>14.33999999999997</v>
      </c>
      <c r="Y585">
        <f>VLOOKUP($F585,'(참고)타워 스텟 가치'!$B$7:$L$11,Y$2,0)+(VLOOKUP($F585,'(참고)타워 스텟 가치'!$B$7:$L$11,Y$2,0)*$E585)</f>
        <v>0</v>
      </c>
      <c r="Z585">
        <f>VLOOKUP($F585,'(참고)타워 스텟 가치'!$B$7:$L$11,Z$2,0)+(VLOOKUP($F585,'(참고)타워 스텟 가치'!$B$7:$L$11,Z$2,0)*$E585)</f>
        <v>0</v>
      </c>
      <c r="AA585">
        <f>VLOOKUP($F585,'(참고)타워 스텟 가치'!$B$7:$L$11,AA$2,0)+(VLOOKUP($F585,'(참고)타워 스텟 가치'!$B$7:$L$11,AA$2,0)*$E585)</f>
        <v>33.45999999999993</v>
      </c>
      <c r="AB585">
        <f>SUM('스테이지별 몬스터 스텟'!S585*'(참고)타워 스텟 가치'!$Q$17,'스테이지별 몬스터 스텟'!T585*'(참고)타워 스텟 가치'!$R$17,'스테이지별 몬스터 스텟'!U585*'(참고)타워 스텟 가치'!$S$17,'스테이지별 몬스터 스텟'!V585*'(참고)타워 스텟 가치'!$T$17,'스테이지별 몬스터 스텟'!W585*'(참고)타워 스텟 가치'!$U$17,'스테이지별 몬스터 스텟'!X585*'(참고)타워 스텟 가치'!$V$17,'스테이지별 몬스터 스텟'!Y585*'(참고)타워 스텟 가치'!$W$17,'스테이지별 몬스터 스텟'!Z585*'(참고)타워 스텟 가치'!$X$17,'스테이지별 몬스터 스텟'!AA585*'(참고)타워 스텟 가치'!$Y$17)</f>
        <v>362058.70999999921</v>
      </c>
      <c r="AC585">
        <v>2</v>
      </c>
      <c r="AD585">
        <f>VLOOKUP($F585,'(참고)타워 스텟 가치'!$B$12:$L$16,AD$2,0)+(VLOOKUP($F585,'(참고)타워 스텟 가치'!$B$12:$L$16,AD$2,0)*$E585)</f>
        <v>119.49999999999974</v>
      </c>
      <c r="AE585">
        <f>VLOOKUP($F585,'(참고)타워 스텟 가치'!$B$12:$L$16,AE$2,0)+(VLOOKUP($F585,'(참고)타워 스텟 가치'!$B$12:$L$16,AE$2,0)*$E585)</f>
        <v>143.39999999999969</v>
      </c>
      <c r="AF585">
        <f>VLOOKUP($F585,'(참고)타워 스텟 가치'!$B$12:$L$16,AF$2,0)+(VLOOKUP($F585,'(참고)타워 스텟 가치'!$B$12:$L$16,AF$2,0)*$E585)</f>
        <v>238999.99999999948</v>
      </c>
      <c r="AG585">
        <f>VLOOKUP($F585,'(참고)타워 스텟 가치'!$B$12:$L$16,AG$2,0)+(VLOOKUP($F585,'(참고)타워 스텟 가치'!$B$12:$L$16,AG$2,0)*$E585)</f>
        <v>716.99999999999841</v>
      </c>
      <c r="AH585">
        <f>VLOOKUP($F585,'(참고)타워 스텟 가치'!$B$12:$L$16,AH$2,0)+(VLOOKUP($F585,'(참고)타워 스텟 가치'!$B$12:$L$16,AH$2,0)*$E585)</f>
        <v>23.899999999999949</v>
      </c>
      <c r="AI585">
        <f>VLOOKUP($F585,'(참고)타워 스텟 가치'!$B$12:$L$16,AI$2,0)+(VLOOKUP($F585,'(참고)타워 스텟 가치'!$B$12:$L$16,AI$2,0)*$E585)</f>
        <v>14.33999999999997</v>
      </c>
      <c r="AJ585">
        <f>VLOOKUP($F585,'(참고)타워 스텟 가치'!$B$12:$L$16,AJ$2,0)+(VLOOKUP($F585,'(참고)타워 스텟 가치'!$B$12:$L$16,AJ$2,0)*$E585)</f>
        <v>0</v>
      </c>
      <c r="AK585">
        <f>VLOOKUP($F585,'(참고)타워 스텟 가치'!$B$12:$L$16,AK$2,0)+(VLOOKUP($F585,'(참고)타워 스텟 가치'!$B$12:$L$16,AK$2,0)*$E585)</f>
        <v>0</v>
      </c>
      <c r="AL585">
        <f>VLOOKUP($F585,'(참고)타워 스텟 가치'!$B$12:$L$16,AL$2,0)+(VLOOKUP($F585,'(참고)타워 스텟 가치'!$B$12:$L$16,AL$2,0)*$E585)</f>
        <v>66.91999999999986</v>
      </c>
      <c r="AM585">
        <f>SUM('스테이지별 몬스터 스텟'!AD585*'(참고)타워 스텟 가치'!$Q$17,'스테이지별 몬스터 스텟'!AE585*'(참고)타워 스텟 가치'!$R$17,'스테이지별 몬스터 스텟'!AF585*'(참고)타워 스텟 가치'!$S$17,'스테이지별 몬스터 스텟'!AG585*'(참고)타워 스텟 가치'!$T$17,'스테이지별 몬스터 스텟'!AH585*'(참고)타워 스텟 가치'!$U$17,'스테이지별 몬스터 스텟'!AI585*'(참고)타워 스텟 가치'!$V$17,'스테이지별 몬스터 스텟'!AJ585*'(참고)타워 스텟 가치'!$W$17,'스테이지별 몬스터 스텟'!AK585*'(참고)타워 스텟 가치'!$X$17,'스테이지별 몬스터 스텟'!AL585*'(참고)타워 스텟 가치'!$Y$17)</f>
        <v>360584.0799999992</v>
      </c>
      <c r="AN585">
        <v>3</v>
      </c>
    </row>
    <row r="586" spans="3:40" x14ac:dyDescent="0.3">
      <c r="C586">
        <v>2</v>
      </c>
      <c r="D586">
        <f t="shared" si="26"/>
        <v>117</v>
      </c>
      <c r="E586" s="52">
        <f>VLOOKUP(D586,'스테이지별 난이도 설정'!B:C,2,0)</f>
        <v>46.799999999999898</v>
      </c>
      <c r="F586" t="str">
        <f t="shared" si="27"/>
        <v>레어</v>
      </c>
      <c r="G586">
        <f t="shared" si="28"/>
        <v>6</v>
      </c>
      <c r="H586">
        <f>VLOOKUP($F586,'(참고)타워 스텟 가치'!$B$2:$L$6,H$2,0)+(VLOOKUP($F586,'(참고)타워 스텟 가치'!$B$2:$L$6,H$2,0)*$E586)</f>
        <v>537.74999999999886</v>
      </c>
      <c r="I586">
        <f>VLOOKUP($F586,'(참고)타워 스텟 가치'!$B$2:$L$6,I$2,0)+(VLOOKUP($F586,'(참고)타워 스텟 가치'!$B$2:$L$6,I$2,0)*$E586)</f>
        <v>107.54999999999977</v>
      </c>
      <c r="J586">
        <f>VLOOKUP($F586,'(참고)타워 스텟 가치'!$B$2:$L$6,J$2,0)+(VLOOKUP($F586,'(참고)타워 스텟 가치'!$B$2:$L$6,J$2,0)*$E586)</f>
        <v>238999.99999999948</v>
      </c>
      <c r="K586">
        <f>VLOOKUP($F586,'(참고)타워 스텟 가치'!$B$2:$L$6,K$2,0)+(VLOOKUP($F586,'(참고)타워 스텟 가치'!$B$2:$L$6,K$2,0)*$E586)</f>
        <v>2150.9999999999955</v>
      </c>
      <c r="L586">
        <f>VLOOKUP($F586,'(참고)타워 스텟 가치'!$B$2:$L$6,L$2,0)+(VLOOKUP($F586,'(참고)타워 스텟 가치'!$B$2:$L$6,L$2,0)*$E586)</f>
        <v>35.849999999999923</v>
      </c>
      <c r="M586">
        <f>VLOOKUP($F586,'(참고)타워 스텟 가치'!$B$2:$L$6,M$2,0)+(VLOOKUP($F586,'(참고)타워 스텟 가치'!$B$2:$L$6,M$2,0)*$E586)</f>
        <v>14.33999999999997</v>
      </c>
      <c r="N586">
        <f>VLOOKUP($F586,'(참고)타워 스텟 가치'!$B$2:$L$6,N$2,0)+(VLOOKUP($F586,'(참고)타워 스텟 가치'!$B$2:$L$6,N$2,0)*$E586)</f>
        <v>0</v>
      </c>
      <c r="O586">
        <f>VLOOKUP($F586,'(참고)타워 스텟 가치'!$B$2:$L$6,O$2,0)+(VLOOKUP($F586,'(참고)타워 스텟 가치'!$B$2:$L$6,O$2,0)*$E586)</f>
        <v>0</v>
      </c>
      <c r="P586">
        <f>VLOOKUP($F586,'(참고)타워 스텟 가치'!$B$2:$L$6,P$2,0)+(VLOOKUP($F586,'(참고)타워 스텟 가치'!$B$2:$L$6,P$2,0)*$E586)</f>
        <v>33.45999999999993</v>
      </c>
      <c r="Q586">
        <f>SUM('스테이지별 몬스터 스텟'!H586*'(참고)타워 스텟 가치'!$Q$17,'스테이지별 몬스터 스텟'!I586*'(참고)타워 스텟 가치'!$R$17,'스테이지별 몬스터 스텟'!J586*'(참고)타워 스텟 가치'!$S$17,'스테이지별 몬스터 스텟'!K586*'(참고)타워 스텟 가치'!$T$17,'스테이지별 몬스터 스텟'!L586*'(참고)타워 스텟 가치'!$U$17,'스테이지별 몬스터 스텟'!M586*'(참고)타워 스텟 가치'!$V$17,'스테이지별 몬스터 스텟'!N586*'(참고)타워 스텟 가치'!$W$17,'스테이지별 몬스터 스텟'!O586*'(참고)타워 스텟 가치'!$X$17,'스테이지별 몬스터 스텟'!P586*'(참고)타워 스텟 가치'!$Y$17)</f>
        <v>364191.78499999922</v>
      </c>
      <c r="R586">
        <v>1</v>
      </c>
      <c r="S586">
        <f>VLOOKUP($F586,'(참고)타워 스텟 가치'!$B$7:$L$11,S$2,0)+(VLOOKUP($F586,'(참고)타워 스텟 가치'!$B$7:$L$11,S$2,0)*$E586)</f>
        <v>179.2499999999996</v>
      </c>
      <c r="T586">
        <f>VLOOKUP($F586,'(참고)타워 스텟 가치'!$B$7:$L$11,T$2,0)+(VLOOKUP($F586,'(참고)타워 스텟 가치'!$B$7:$L$11,T$2,0)*$E586)</f>
        <v>322.6499999999993</v>
      </c>
      <c r="U586">
        <f>VLOOKUP($F586,'(참고)타워 스텟 가치'!$B$7:$L$11,U$2,0)+(VLOOKUP($F586,'(참고)타워 스텟 가치'!$B$7:$L$11,U$2,0)*$E586)</f>
        <v>238999.99999999948</v>
      </c>
      <c r="V586">
        <f>VLOOKUP($F586,'(참고)타워 스텟 가치'!$B$7:$L$11,V$2,0)+(VLOOKUP($F586,'(참고)타워 스텟 가치'!$B$7:$L$11,V$2,0)*$E586)</f>
        <v>2150.9999999999955</v>
      </c>
      <c r="W586">
        <f>VLOOKUP($F586,'(참고)타워 스텟 가치'!$B$7:$L$11,W$2,0)+(VLOOKUP($F586,'(참고)타워 스텟 가치'!$B$7:$L$11,W$2,0)*$E586)</f>
        <v>35.849999999999923</v>
      </c>
      <c r="X586">
        <f>VLOOKUP($F586,'(참고)타워 스텟 가치'!$B$7:$L$11,X$2,0)+(VLOOKUP($F586,'(참고)타워 스텟 가치'!$B$7:$L$11,X$2,0)*$E586)</f>
        <v>14.33999999999997</v>
      </c>
      <c r="Y586">
        <f>VLOOKUP($F586,'(참고)타워 스텟 가치'!$B$7:$L$11,Y$2,0)+(VLOOKUP($F586,'(참고)타워 스텟 가치'!$B$7:$L$11,Y$2,0)*$E586)</f>
        <v>0</v>
      </c>
      <c r="Z586">
        <f>VLOOKUP($F586,'(참고)타워 스텟 가치'!$B$7:$L$11,Z$2,0)+(VLOOKUP($F586,'(참고)타워 스텟 가치'!$B$7:$L$11,Z$2,0)*$E586)</f>
        <v>0</v>
      </c>
      <c r="AA586">
        <f>VLOOKUP($F586,'(참고)타워 스텟 가치'!$B$7:$L$11,AA$2,0)+(VLOOKUP($F586,'(참고)타워 스텟 가치'!$B$7:$L$11,AA$2,0)*$E586)</f>
        <v>33.45999999999993</v>
      </c>
      <c r="AB586">
        <f>SUM('스테이지별 몬스터 스텟'!S586*'(참고)타워 스텟 가치'!$Q$17,'스테이지별 몬스터 스텟'!T586*'(참고)타워 스텟 가치'!$R$17,'스테이지별 몬스터 스텟'!U586*'(참고)타워 스텟 가치'!$S$17,'스테이지별 몬스터 스텟'!V586*'(참고)타워 스텟 가치'!$T$17,'스테이지별 몬스터 스텟'!W586*'(참고)타워 스텟 가치'!$U$17,'스테이지별 몬스터 스텟'!X586*'(참고)타워 스텟 가치'!$V$17,'스테이지별 몬스터 스텟'!Y586*'(참고)타워 스텟 가치'!$W$17,'스테이지별 몬스터 스텟'!Z586*'(참고)타워 스텟 가치'!$X$17,'스테이지별 몬스터 스텟'!AA586*'(참고)타워 스텟 가치'!$Y$17)</f>
        <v>363797.43499999918</v>
      </c>
      <c r="AC586">
        <v>2</v>
      </c>
      <c r="AD586">
        <f>VLOOKUP($F586,'(참고)타워 스텟 가치'!$B$12:$L$16,AD$2,0)+(VLOOKUP($F586,'(참고)타워 스텟 가치'!$B$12:$L$16,AD$2,0)*$E586)</f>
        <v>179.2499999999996</v>
      </c>
      <c r="AE586">
        <f>VLOOKUP($F586,'(참고)타워 스텟 가치'!$B$12:$L$16,AE$2,0)+(VLOOKUP($F586,'(참고)타워 스텟 가치'!$B$12:$L$16,AE$2,0)*$E586)</f>
        <v>215.09999999999954</v>
      </c>
      <c r="AF586">
        <f>VLOOKUP($F586,'(참고)타워 스텟 가치'!$B$12:$L$16,AF$2,0)+(VLOOKUP($F586,'(참고)타워 스텟 가치'!$B$12:$L$16,AF$2,0)*$E586)</f>
        <v>238999.99999999948</v>
      </c>
      <c r="AG586">
        <f>VLOOKUP($F586,'(참고)타워 스텟 가치'!$B$12:$L$16,AG$2,0)+(VLOOKUP($F586,'(참고)타워 스텟 가치'!$B$12:$L$16,AG$2,0)*$E586)</f>
        <v>1075.4999999999977</v>
      </c>
      <c r="AH586">
        <f>VLOOKUP($F586,'(참고)타워 스텟 가치'!$B$12:$L$16,AH$2,0)+(VLOOKUP($F586,'(참고)타워 스텟 가치'!$B$12:$L$16,AH$2,0)*$E586)</f>
        <v>35.849999999999923</v>
      </c>
      <c r="AI586">
        <f>VLOOKUP($F586,'(참고)타워 스텟 가치'!$B$12:$L$16,AI$2,0)+(VLOOKUP($F586,'(참고)타워 스텟 가치'!$B$12:$L$16,AI$2,0)*$E586)</f>
        <v>14.33999999999997</v>
      </c>
      <c r="AJ586">
        <f>VLOOKUP($F586,'(참고)타워 스텟 가치'!$B$12:$L$16,AJ$2,0)+(VLOOKUP($F586,'(참고)타워 스텟 가치'!$B$12:$L$16,AJ$2,0)*$E586)</f>
        <v>0</v>
      </c>
      <c r="AK586">
        <f>VLOOKUP($F586,'(참고)타워 스텟 가치'!$B$12:$L$16,AK$2,0)+(VLOOKUP($F586,'(참고)타워 스텟 가치'!$B$12:$L$16,AK$2,0)*$E586)</f>
        <v>0</v>
      </c>
      <c r="AL586">
        <f>VLOOKUP($F586,'(참고)타워 스텟 가치'!$B$12:$L$16,AL$2,0)+(VLOOKUP($F586,'(참고)타워 스텟 가치'!$B$12:$L$16,AL$2,0)*$E586)</f>
        <v>66.91999999999986</v>
      </c>
      <c r="AM586">
        <f>SUM('스테이지별 몬스터 스텟'!AD586*'(참고)타워 스텟 가치'!$Q$17,'스테이지별 몬스터 스텟'!AE586*'(참고)타워 스텟 가치'!$R$17,'스테이지별 몬스터 스텟'!AF586*'(참고)타워 스텟 가치'!$S$17,'스테이지별 몬스터 스텟'!AG586*'(참고)타워 스텟 가치'!$T$17,'스테이지별 몬스터 스텟'!AH586*'(참고)타워 스텟 가치'!$U$17,'스테이지별 몬스터 스텟'!AI586*'(참고)타워 스텟 가치'!$V$17,'스테이지별 몬스터 스텟'!AJ586*'(참고)타워 스텟 가치'!$W$17,'스테이지별 몬스터 스텟'!AK586*'(참고)타워 스텟 가치'!$X$17,'스테이지별 몬스터 스텟'!AL586*'(참고)타워 스텟 가치'!$Y$17)</f>
        <v>361552.02999999927</v>
      </c>
      <c r="AN586">
        <v>3</v>
      </c>
    </row>
    <row r="587" spans="3:40" x14ac:dyDescent="0.3">
      <c r="C587">
        <v>3</v>
      </c>
      <c r="D587">
        <f t="shared" si="26"/>
        <v>117</v>
      </c>
      <c r="E587" s="52">
        <f>VLOOKUP(D587,'스테이지별 난이도 설정'!B:C,2,0)</f>
        <v>46.799999999999898</v>
      </c>
      <c r="F587" t="str">
        <f t="shared" si="27"/>
        <v>에픽</v>
      </c>
      <c r="G587">
        <f t="shared" si="28"/>
        <v>6</v>
      </c>
      <c r="H587">
        <f>VLOOKUP($F587,'(참고)타워 스텟 가치'!$B$2:$L$6,H$2,0)+(VLOOKUP($F587,'(참고)타워 스텟 가치'!$B$2:$L$6,H$2,0)*$E587)</f>
        <v>806.62499999999829</v>
      </c>
      <c r="I587">
        <f>VLOOKUP($F587,'(참고)타워 스텟 가치'!$B$2:$L$6,I$2,0)+(VLOOKUP($F587,'(참고)타워 스텟 가치'!$B$2:$L$6,I$2,0)*$E587)</f>
        <v>161.32499999999965</v>
      </c>
      <c r="J587">
        <f>VLOOKUP($F587,'(참고)타워 스텟 가치'!$B$2:$L$6,J$2,0)+(VLOOKUP($F587,'(참고)타워 스텟 가치'!$B$2:$L$6,J$2,0)*$E587)</f>
        <v>238999.99999999948</v>
      </c>
      <c r="K587">
        <f>VLOOKUP($F587,'(참고)타워 스텟 가치'!$B$2:$L$6,K$2,0)+(VLOOKUP($F587,'(참고)타워 스텟 가치'!$B$2:$L$6,K$2,0)*$E587)</f>
        <v>3226.4999999999932</v>
      </c>
      <c r="L587">
        <f>VLOOKUP($F587,'(참고)타워 스텟 가치'!$B$2:$L$6,L$2,0)+(VLOOKUP($F587,'(참고)타워 스텟 가치'!$B$2:$L$6,L$2,0)*$E587)</f>
        <v>53.774999999999885</v>
      </c>
      <c r="M587">
        <f>VLOOKUP($F587,'(참고)타워 스텟 가치'!$B$2:$L$6,M$2,0)+(VLOOKUP($F587,'(참고)타워 스텟 가치'!$B$2:$L$6,M$2,0)*$E587)</f>
        <v>14.33999999999997</v>
      </c>
      <c r="N587">
        <f>VLOOKUP($F587,'(참고)타워 스텟 가치'!$B$2:$L$6,N$2,0)+(VLOOKUP($F587,'(참고)타워 스텟 가치'!$B$2:$L$6,N$2,0)*$E587)</f>
        <v>0</v>
      </c>
      <c r="O587">
        <f>VLOOKUP($F587,'(참고)타워 스텟 가치'!$B$2:$L$6,O$2,0)+(VLOOKUP($F587,'(참고)타워 스텟 가치'!$B$2:$L$6,O$2,0)*$E587)</f>
        <v>0</v>
      </c>
      <c r="P587">
        <f>VLOOKUP($F587,'(참고)타워 스텟 가치'!$B$2:$L$6,P$2,0)+(VLOOKUP($F587,'(참고)타워 스텟 가치'!$B$2:$L$6,P$2,0)*$E587)</f>
        <v>33.45999999999993</v>
      </c>
      <c r="Q587">
        <f>SUM('스테이지별 몬스터 스텟'!H587*'(참고)타워 스텟 가치'!$Q$17,'스테이지별 몬스터 스텟'!I587*'(참고)타워 스텟 가치'!$R$17,'스테이지별 몬스터 스텟'!J587*'(참고)타워 스텟 가치'!$S$17,'스테이지별 몬스터 스텟'!K587*'(참고)타워 스텟 가치'!$T$17,'스테이지별 몬스터 스텟'!L587*'(참고)타워 스텟 가치'!$U$17,'스테이지별 몬스터 스텟'!M587*'(참고)타워 스텟 가치'!$V$17,'스테이지별 몬스터 스텟'!N587*'(참고)타워 스텟 가치'!$W$17,'스테이지별 몬스터 스텟'!O587*'(참고)타워 스텟 가치'!$X$17,'스테이지별 몬스터 스텟'!P587*'(참고)타워 스텟 가치'!$Y$17)</f>
        <v>366997.04749999917</v>
      </c>
      <c r="R587">
        <v>1</v>
      </c>
      <c r="S587">
        <f>VLOOKUP($F587,'(참고)타워 스텟 가치'!$B$7:$L$11,S$2,0)+(VLOOKUP($F587,'(참고)타워 스텟 가치'!$B$7:$L$11,S$2,0)*$E587)</f>
        <v>268.87499999999943</v>
      </c>
      <c r="T587">
        <f>VLOOKUP($F587,'(참고)타워 스텟 가치'!$B$7:$L$11,T$2,0)+(VLOOKUP($F587,'(참고)타워 스텟 가치'!$B$7:$L$11,T$2,0)*$E587)</f>
        <v>483.97499999999894</v>
      </c>
      <c r="U587">
        <f>VLOOKUP($F587,'(참고)타워 스텟 가치'!$B$7:$L$11,U$2,0)+(VLOOKUP($F587,'(참고)타워 스텟 가치'!$B$7:$L$11,U$2,0)*$E587)</f>
        <v>238999.99999999948</v>
      </c>
      <c r="V587">
        <f>VLOOKUP($F587,'(참고)타워 스텟 가치'!$B$7:$L$11,V$2,0)+(VLOOKUP($F587,'(참고)타워 스텟 가치'!$B$7:$L$11,V$2,0)*$E587)</f>
        <v>3226.4999999999932</v>
      </c>
      <c r="W587">
        <f>VLOOKUP($F587,'(참고)타워 스텟 가치'!$B$7:$L$11,W$2,0)+(VLOOKUP($F587,'(참고)타워 스텟 가치'!$B$7:$L$11,W$2,0)*$E587)</f>
        <v>53.774999999999885</v>
      </c>
      <c r="X587">
        <f>VLOOKUP($F587,'(참고)타워 스텟 가치'!$B$7:$L$11,X$2,0)+(VLOOKUP($F587,'(참고)타워 스텟 가치'!$B$7:$L$11,X$2,0)*$E587)</f>
        <v>14.33999999999997</v>
      </c>
      <c r="Y587">
        <f>VLOOKUP($F587,'(참고)타워 스텟 가치'!$B$7:$L$11,Y$2,0)+(VLOOKUP($F587,'(참고)타워 스텟 가치'!$B$7:$L$11,Y$2,0)*$E587)</f>
        <v>0</v>
      </c>
      <c r="Z587">
        <f>VLOOKUP($F587,'(참고)타워 스텟 가치'!$B$7:$L$11,Z$2,0)+(VLOOKUP($F587,'(참고)타워 스텟 가치'!$B$7:$L$11,Z$2,0)*$E587)</f>
        <v>0</v>
      </c>
      <c r="AA587">
        <f>VLOOKUP($F587,'(참고)타워 스텟 가치'!$B$7:$L$11,AA$2,0)+(VLOOKUP($F587,'(참고)타워 스텟 가치'!$B$7:$L$11,AA$2,0)*$E587)</f>
        <v>33.45999999999993</v>
      </c>
      <c r="AB587">
        <f>SUM('스테이지별 몬스터 스텟'!S587*'(참고)타워 스텟 가치'!$Q$17,'스테이지별 몬스터 스텟'!T587*'(참고)타워 스텟 가치'!$R$17,'스테이지별 몬스터 스텟'!U587*'(참고)타워 스텟 가치'!$S$17,'스테이지별 몬스터 스텟'!V587*'(참고)타워 스텟 가치'!$T$17,'스테이지별 몬스터 스텟'!W587*'(참고)타워 스텟 가치'!$U$17,'스테이지별 몬스터 스텟'!X587*'(참고)타워 스텟 가치'!$V$17,'스테이지별 몬스터 스텟'!Y587*'(참고)타워 스텟 가치'!$W$17,'스테이지별 몬스터 스텟'!Z587*'(참고)타워 스텟 가치'!$X$17,'스테이지별 몬스터 스텟'!AA587*'(참고)타워 스텟 가치'!$Y$17)</f>
        <v>366405.52249999921</v>
      </c>
      <c r="AC587">
        <v>2</v>
      </c>
      <c r="AD587">
        <f>VLOOKUP($F587,'(참고)타워 스텟 가치'!$B$12:$L$16,AD$2,0)+(VLOOKUP($F587,'(참고)타워 스텟 가치'!$B$12:$L$16,AD$2,0)*$E587)</f>
        <v>268.87499999999943</v>
      </c>
      <c r="AE587">
        <f>VLOOKUP($F587,'(참고)타워 스텟 가치'!$B$12:$L$16,AE$2,0)+(VLOOKUP($F587,'(참고)타워 스텟 가치'!$B$12:$L$16,AE$2,0)*$E587)</f>
        <v>322.6499999999993</v>
      </c>
      <c r="AF587">
        <f>VLOOKUP($F587,'(참고)타워 스텟 가치'!$B$12:$L$16,AF$2,0)+(VLOOKUP($F587,'(참고)타워 스텟 가치'!$B$12:$L$16,AF$2,0)*$E587)</f>
        <v>238999.99999999948</v>
      </c>
      <c r="AG587">
        <f>VLOOKUP($F587,'(참고)타워 스텟 가치'!$B$12:$L$16,AG$2,0)+(VLOOKUP($F587,'(참고)타워 스텟 가치'!$B$12:$L$16,AG$2,0)*$E587)</f>
        <v>1613.2499999999966</v>
      </c>
      <c r="AH587">
        <f>VLOOKUP($F587,'(참고)타워 스텟 가치'!$B$12:$L$16,AH$2,0)+(VLOOKUP($F587,'(참고)타워 스텟 가치'!$B$12:$L$16,AH$2,0)*$E587)</f>
        <v>53.774999999999885</v>
      </c>
      <c r="AI587">
        <f>VLOOKUP($F587,'(참고)타워 스텟 가치'!$B$12:$L$16,AI$2,0)+(VLOOKUP($F587,'(참고)타워 스텟 가치'!$B$12:$L$16,AI$2,0)*$E587)</f>
        <v>14.33999999999997</v>
      </c>
      <c r="AJ587">
        <f>VLOOKUP($F587,'(참고)타워 스텟 가치'!$B$12:$L$16,AJ$2,0)+(VLOOKUP($F587,'(참고)타워 스텟 가치'!$B$12:$L$16,AJ$2,0)*$E587)</f>
        <v>0</v>
      </c>
      <c r="AK587">
        <f>VLOOKUP($F587,'(참고)타워 스텟 가치'!$B$12:$L$16,AK$2,0)+(VLOOKUP($F587,'(참고)타워 스텟 가치'!$B$12:$L$16,AK$2,0)*$E587)</f>
        <v>0</v>
      </c>
      <c r="AL587">
        <f>VLOOKUP($F587,'(참고)타워 스텟 가치'!$B$12:$L$16,AL$2,0)+(VLOOKUP($F587,'(참고)타워 스텟 가치'!$B$12:$L$16,AL$2,0)*$E587)</f>
        <v>66.91999999999986</v>
      </c>
      <c r="AM587">
        <f>SUM('스테이지별 몬스터 스텟'!AD587*'(참고)타워 스텟 가치'!$Q$17,'스테이지별 몬스터 스텟'!AE587*'(참고)타워 스텟 가치'!$R$17,'스테이지별 몬스터 스텟'!AF587*'(참고)타워 스텟 가치'!$S$17,'스테이지별 몬스터 스텟'!AG587*'(참고)타워 스텟 가치'!$T$17,'스테이지별 몬스터 스텟'!AH587*'(참고)타워 스텟 가치'!$U$17,'스테이지별 몬스터 스텟'!AI587*'(참고)타워 스텟 가치'!$V$17,'스테이지별 몬스터 스텟'!AJ587*'(참고)타워 스텟 가치'!$W$17,'스테이지별 몬스터 스텟'!AK587*'(참고)타워 스텟 가치'!$X$17,'스테이지별 몬스터 스텟'!AL587*'(참고)타워 스텟 가치'!$Y$17)</f>
        <v>363003.9549999992</v>
      </c>
      <c r="AN587">
        <v>3</v>
      </c>
    </row>
    <row r="588" spans="3:40" x14ac:dyDescent="0.3">
      <c r="C588">
        <v>4</v>
      </c>
      <c r="D588">
        <f t="shared" si="26"/>
        <v>117</v>
      </c>
      <c r="E588" s="52">
        <f>VLOOKUP(D588,'스테이지별 난이도 설정'!B:C,2,0)</f>
        <v>46.799999999999898</v>
      </c>
      <c r="F588" t="str">
        <f t="shared" si="27"/>
        <v>유니크</v>
      </c>
      <c r="G588">
        <f t="shared" si="28"/>
        <v>6</v>
      </c>
      <c r="H588">
        <f>VLOOKUP($F588,'(참고)타워 스텟 가치'!$B$2:$L$6,H$2,0)+(VLOOKUP($F588,'(참고)타워 스텟 가치'!$B$2:$L$6,H$2,0)*$E588)</f>
        <v>1209.9374999999975</v>
      </c>
      <c r="I588">
        <f>VLOOKUP($F588,'(참고)타워 스텟 가치'!$B$2:$L$6,I$2,0)+(VLOOKUP($F588,'(참고)타워 스텟 가치'!$B$2:$L$6,I$2,0)*$E588)</f>
        <v>241.98749999999947</v>
      </c>
      <c r="J588">
        <f>VLOOKUP($F588,'(참고)타워 스텟 가치'!$B$2:$L$6,J$2,0)+(VLOOKUP($F588,'(참고)타워 스텟 가치'!$B$2:$L$6,J$2,0)*$E588)</f>
        <v>238999.99999999948</v>
      </c>
      <c r="K588">
        <f>VLOOKUP($F588,'(참고)타워 스텟 가치'!$B$2:$L$6,K$2,0)+(VLOOKUP($F588,'(참고)타워 스텟 가치'!$B$2:$L$6,K$2,0)*$E588)</f>
        <v>4839.74999999999</v>
      </c>
      <c r="L588">
        <f>VLOOKUP($F588,'(참고)타워 스텟 가치'!$B$2:$L$6,L$2,0)+(VLOOKUP($F588,'(참고)타워 스텟 가치'!$B$2:$L$6,L$2,0)*$E588)</f>
        <v>80.662499999999824</v>
      </c>
      <c r="M588">
        <f>VLOOKUP($F588,'(참고)타워 스텟 가치'!$B$2:$L$6,M$2,0)+(VLOOKUP($F588,'(참고)타워 스텟 가치'!$B$2:$L$6,M$2,0)*$E588)</f>
        <v>14.33999999999997</v>
      </c>
      <c r="N588">
        <f>VLOOKUP($F588,'(참고)타워 스텟 가치'!$B$2:$L$6,N$2,0)+(VLOOKUP($F588,'(참고)타워 스텟 가치'!$B$2:$L$6,N$2,0)*$E588)</f>
        <v>0</v>
      </c>
      <c r="O588">
        <f>VLOOKUP($F588,'(참고)타워 스텟 가치'!$B$2:$L$6,O$2,0)+(VLOOKUP($F588,'(참고)타워 스텟 가치'!$B$2:$L$6,O$2,0)*$E588)</f>
        <v>0</v>
      </c>
      <c r="P588">
        <f>VLOOKUP($F588,'(참고)타워 스텟 가치'!$B$2:$L$6,P$2,0)+(VLOOKUP($F588,'(참고)타워 스텟 가치'!$B$2:$L$6,P$2,0)*$E588)</f>
        <v>47.799999999999898</v>
      </c>
      <c r="Q588">
        <f>SUM('스테이지별 몬스터 스텟'!H588*'(참고)타워 스텟 가치'!$Q$17,'스테이지별 몬스터 스텟'!I588*'(참고)타워 스텟 가치'!$R$17,'스테이지별 몬스터 스텟'!J588*'(참고)타워 스텟 가치'!$S$17,'스테이지별 몬스터 스텟'!K588*'(참고)타워 스텟 가치'!$T$17,'스테이지별 몬스터 스텟'!L588*'(참고)타워 스텟 가치'!$U$17,'스테이지별 몬스터 스텟'!M588*'(참고)타워 스텟 가치'!$V$17,'스테이지별 몬스터 스텟'!N588*'(참고)타워 스텟 가치'!$W$17,'스테이지별 몬스터 스텟'!O588*'(참고)타워 스텟 가치'!$X$17,'스테이지별 몬스터 스텟'!P588*'(참고)타워 스텟 가치'!$Y$17)</f>
        <v>371233.62124999921</v>
      </c>
      <c r="R588">
        <v>1</v>
      </c>
      <c r="S588">
        <f>VLOOKUP($F588,'(참고)타워 스텟 가치'!$B$7:$L$11,S$2,0)+(VLOOKUP($F588,'(참고)타워 스텟 가치'!$B$7:$L$11,S$2,0)*$E588)</f>
        <v>403.31249999999915</v>
      </c>
      <c r="T588">
        <f>VLOOKUP($F588,'(참고)타워 스텟 가치'!$B$7:$L$11,T$2,0)+(VLOOKUP($F588,'(참고)타워 스텟 가치'!$B$7:$L$11,T$2,0)*$E588)</f>
        <v>725.9624999999985</v>
      </c>
      <c r="U588">
        <f>VLOOKUP($F588,'(참고)타워 스텟 가치'!$B$7:$L$11,U$2,0)+(VLOOKUP($F588,'(참고)타워 스텟 가치'!$B$7:$L$11,U$2,0)*$E588)</f>
        <v>238999.99999999948</v>
      </c>
      <c r="V588">
        <f>VLOOKUP($F588,'(참고)타워 스텟 가치'!$B$7:$L$11,V$2,0)+(VLOOKUP($F588,'(참고)타워 스텟 가치'!$B$7:$L$11,V$2,0)*$E588)</f>
        <v>4839.74999999999</v>
      </c>
      <c r="W588">
        <f>VLOOKUP($F588,'(참고)타워 스텟 가치'!$B$7:$L$11,W$2,0)+(VLOOKUP($F588,'(참고)타워 스텟 가치'!$B$7:$L$11,W$2,0)*$E588)</f>
        <v>80.662499999999824</v>
      </c>
      <c r="X588">
        <f>VLOOKUP($F588,'(참고)타워 스텟 가치'!$B$7:$L$11,X$2,0)+(VLOOKUP($F588,'(참고)타워 스텟 가치'!$B$7:$L$11,X$2,0)*$E588)</f>
        <v>14.33999999999997</v>
      </c>
      <c r="Y588">
        <f>VLOOKUP($F588,'(참고)타워 스텟 가치'!$B$7:$L$11,Y$2,0)+(VLOOKUP($F588,'(참고)타워 스텟 가치'!$B$7:$L$11,Y$2,0)*$E588)</f>
        <v>0</v>
      </c>
      <c r="Z588">
        <f>VLOOKUP($F588,'(참고)타워 스텟 가치'!$B$7:$L$11,Z$2,0)+(VLOOKUP($F588,'(참고)타워 스텟 가치'!$B$7:$L$11,Z$2,0)*$E588)</f>
        <v>0</v>
      </c>
      <c r="AA588">
        <f>VLOOKUP($F588,'(참고)타워 스텟 가치'!$B$7:$L$11,AA$2,0)+(VLOOKUP($F588,'(참고)타워 스텟 가치'!$B$7:$L$11,AA$2,0)*$E588)</f>
        <v>47.799999999999898</v>
      </c>
      <c r="AB588">
        <f>SUM('스테이지별 몬스터 스텟'!S588*'(참고)타워 스텟 가치'!$Q$17,'스테이지별 몬스터 스텟'!T588*'(참고)타워 스텟 가치'!$R$17,'스테이지별 몬스터 스텟'!U588*'(참고)타워 스텟 가치'!$S$17,'스테이지별 몬스터 스텟'!V588*'(참고)타워 스텟 가치'!$T$17,'스테이지별 몬스터 스텟'!W588*'(참고)타워 스텟 가치'!$U$17,'스테이지별 몬스터 스텟'!X588*'(참고)타워 스텟 가치'!$V$17,'스테이지별 몬스터 스텟'!Y588*'(참고)타워 스텟 가치'!$W$17,'스테이지별 몬스터 스텟'!Z588*'(참고)타워 스텟 가치'!$X$17,'스테이지별 몬스터 스텟'!AA588*'(참고)타워 스텟 가치'!$Y$17)</f>
        <v>370346.33374999918</v>
      </c>
      <c r="AC588">
        <v>2</v>
      </c>
      <c r="AD588">
        <f>VLOOKUP($F588,'(참고)타워 스텟 가치'!$B$12:$L$16,AD$2,0)+(VLOOKUP($F588,'(참고)타워 스텟 가치'!$B$12:$L$16,AD$2,0)*$E588)</f>
        <v>403.31249999999915</v>
      </c>
      <c r="AE588">
        <f>VLOOKUP($F588,'(참고)타워 스텟 가치'!$B$12:$L$16,AE$2,0)+(VLOOKUP($F588,'(참고)타워 스텟 가치'!$B$12:$L$16,AE$2,0)*$E588)</f>
        <v>483.97499999999894</v>
      </c>
      <c r="AF588">
        <f>VLOOKUP($F588,'(참고)타워 스텟 가치'!$B$12:$L$16,AF$2,0)+(VLOOKUP($F588,'(참고)타워 스텟 가치'!$B$12:$L$16,AF$2,0)*$E588)</f>
        <v>238999.99999999948</v>
      </c>
      <c r="AG588">
        <f>VLOOKUP($F588,'(참고)타워 스텟 가치'!$B$12:$L$16,AG$2,0)+(VLOOKUP($F588,'(참고)타워 스텟 가치'!$B$12:$L$16,AG$2,0)*$E588)</f>
        <v>2419.874999999995</v>
      </c>
      <c r="AH588">
        <f>VLOOKUP($F588,'(참고)타워 스텟 가치'!$B$12:$L$16,AH$2,0)+(VLOOKUP($F588,'(참고)타워 스텟 가치'!$B$12:$L$16,AH$2,0)*$E588)</f>
        <v>80.662499999999824</v>
      </c>
      <c r="AI588">
        <f>VLOOKUP($F588,'(참고)타워 스텟 가치'!$B$12:$L$16,AI$2,0)+(VLOOKUP($F588,'(참고)타워 스텟 가치'!$B$12:$L$16,AI$2,0)*$E588)</f>
        <v>14.33999999999997</v>
      </c>
      <c r="AJ588">
        <f>VLOOKUP($F588,'(참고)타워 스텟 가치'!$B$12:$L$16,AJ$2,0)+(VLOOKUP($F588,'(참고)타워 스텟 가치'!$B$12:$L$16,AJ$2,0)*$E588)</f>
        <v>0</v>
      </c>
      <c r="AK588">
        <f>VLOOKUP($F588,'(참고)타워 스텟 가치'!$B$12:$L$16,AK$2,0)+(VLOOKUP($F588,'(참고)타워 스텟 가치'!$B$12:$L$16,AK$2,0)*$E588)</f>
        <v>0</v>
      </c>
      <c r="AL588">
        <f>VLOOKUP($F588,'(참고)타워 스텟 가치'!$B$12:$L$16,AL$2,0)+(VLOOKUP($F588,'(참고)타워 스텟 가치'!$B$12:$L$16,AL$2,0)*$E588)</f>
        <v>95.599999999999795</v>
      </c>
      <c r="AM588">
        <f>SUM('스테이지별 몬스터 스텟'!AD588*'(참고)타워 스텟 가치'!$Q$17,'스테이지별 몬스터 스텟'!AE588*'(참고)타워 스텟 가치'!$R$17,'스테이지별 몬스터 스텟'!AF588*'(참고)타워 스텟 가치'!$S$17,'스테이지별 몬스터 스텟'!AG588*'(참고)타워 스텟 가치'!$T$17,'스테이지별 몬스터 스텟'!AH588*'(참고)타워 스텟 가치'!$U$17,'스테이지별 몬스터 스텟'!AI588*'(참고)타워 스텟 가치'!$V$17,'스테이지별 몬스터 스텟'!AJ588*'(참고)타워 스텟 가치'!$W$17,'스테이지별 몬스터 스텟'!AK588*'(참고)타워 스텟 가치'!$X$17,'스테이지별 몬스터 스텟'!AL588*'(참고)타워 스텟 가치'!$Y$17)</f>
        <v>365239.20249999926</v>
      </c>
      <c r="AN588">
        <v>3</v>
      </c>
    </row>
    <row r="589" spans="3:40" x14ac:dyDescent="0.3">
      <c r="C589">
        <v>5</v>
      </c>
      <c r="D589">
        <f t="shared" si="26"/>
        <v>117</v>
      </c>
      <c r="E589" s="52">
        <f>VLOOKUP(D589,'스테이지별 난이도 설정'!B:C,2,0)</f>
        <v>46.799999999999898</v>
      </c>
      <c r="F589" t="str">
        <f t="shared" si="27"/>
        <v>스페셜</v>
      </c>
      <c r="G589">
        <f t="shared" si="28"/>
        <v>6</v>
      </c>
      <c r="H589">
        <f>VLOOKUP($F589,'(참고)타워 스텟 가치'!$B$2:$L$6,H$2,0)+(VLOOKUP($F589,'(참고)타워 스텟 가치'!$B$2:$L$6,H$2,0)*$E589)</f>
        <v>1814.9062499999961</v>
      </c>
      <c r="I589">
        <f>VLOOKUP($F589,'(참고)타워 스텟 가치'!$B$2:$L$6,I$2,0)+(VLOOKUP($F589,'(참고)타워 스텟 가치'!$B$2:$L$6,I$2,0)*$E589)</f>
        <v>362.98124999999925</v>
      </c>
      <c r="J589">
        <f>VLOOKUP($F589,'(참고)타워 스텟 가치'!$B$2:$L$6,J$2,0)+(VLOOKUP($F589,'(참고)타워 스텟 가치'!$B$2:$L$6,J$2,0)*$E589)</f>
        <v>238999.99999999948</v>
      </c>
      <c r="K589">
        <f>VLOOKUP($F589,'(참고)타워 스텟 가치'!$B$2:$L$6,K$2,0)+(VLOOKUP($F589,'(참고)타워 스텟 가치'!$B$2:$L$6,K$2,0)*$E589)</f>
        <v>7259.6249999999845</v>
      </c>
      <c r="L589">
        <f>VLOOKUP($F589,'(참고)타워 스텟 가치'!$B$2:$L$6,L$2,0)+(VLOOKUP($F589,'(참고)타워 스텟 가치'!$B$2:$L$6,L$2,0)*$E589)</f>
        <v>120.99374999999974</v>
      </c>
      <c r="M589">
        <f>VLOOKUP($F589,'(참고)타워 스텟 가치'!$B$2:$L$6,M$2,0)+(VLOOKUP($F589,'(참고)타워 스텟 가치'!$B$2:$L$6,M$2,0)*$E589)</f>
        <v>14.33999999999997</v>
      </c>
      <c r="N589">
        <f>VLOOKUP($F589,'(참고)타워 스텟 가치'!$B$2:$L$6,N$2,0)+(VLOOKUP($F589,'(참고)타워 스텟 가치'!$B$2:$L$6,N$2,0)*$E589)</f>
        <v>0</v>
      </c>
      <c r="O589">
        <f>VLOOKUP($F589,'(참고)타워 스텟 가치'!$B$2:$L$6,O$2,0)+(VLOOKUP($F589,'(참고)타워 스텟 가치'!$B$2:$L$6,O$2,0)*$E589)</f>
        <v>0</v>
      </c>
      <c r="P589">
        <f>VLOOKUP($F589,'(참고)타워 스텟 가치'!$B$2:$L$6,P$2,0)+(VLOOKUP($F589,'(참고)타워 스텟 가치'!$B$2:$L$6,P$2,0)*$E589)</f>
        <v>47.799999999999898</v>
      </c>
      <c r="Q589">
        <f>SUM('스테이지별 몬스터 스텟'!H589*'(참고)타워 스텟 가치'!$Q$17,'스테이지별 몬스터 스텟'!I589*'(참고)타워 스텟 가치'!$R$17,'스테이지별 몬스터 스텟'!J589*'(참고)타워 스텟 가치'!$S$17,'스테이지별 몬스터 스텟'!K589*'(참고)타워 스텟 가치'!$T$17,'스테이지별 몬스터 스텟'!L589*'(참고)타워 스텟 가치'!$U$17,'스테이지별 몬스터 스텟'!M589*'(참고)타워 스텟 가치'!$V$17,'스테이지별 몬스터 스텟'!N589*'(참고)타워 스텟 가치'!$W$17,'스테이지별 몬스터 스텟'!O589*'(참고)타워 스텟 가치'!$X$17,'스테이지별 몬스터 스텟'!P589*'(참고)타워 스텟 가치'!$Y$17)</f>
        <v>377545.46187499911</v>
      </c>
      <c r="R589">
        <v>1</v>
      </c>
      <c r="S589">
        <f>VLOOKUP($F589,'(참고)타워 스텟 가치'!$B$7:$L$11,S$2,0)+(VLOOKUP($F589,'(참고)타워 스텟 가치'!$B$7:$L$11,S$2,0)*$E589)</f>
        <v>604.96874999999875</v>
      </c>
      <c r="T589">
        <f>VLOOKUP($F589,'(참고)타워 스텟 가치'!$B$7:$L$11,T$2,0)+(VLOOKUP($F589,'(참고)타워 스텟 가치'!$B$7:$L$11,T$2,0)*$E589)</f>
        <v>1088.9437499999976</v>
      </c>
      <c r="U589">
        <f>VLOOKUP($F589,'(참고)타워 스텟 가치'!$B$7:$L$11,U$2,0)+(VLOOKUP($F589,'(참고)타워 스텟 가치'!$B$7:$L$11,U$2,0)*$E589)</f>
        <v>238999.99999999948</v>
      </c>
      <c r="V589">
        <f>VLOOKUP($F589,'(참고)타워 스텟 가치'!$B$7:$L$11,V$2,0)+(VLOOKUP($F589,'(참고)타워 스텟 가치'!$B$7:$L$11,V$2,0)*$E589)</f>
        <v>7259.6249999999845</v>
      </c>
      <c r="W589">
        <f>VLOOKUP($F589,'(참고)타워 스텟 가치'!$B$7:$L$11,W$2,0)+(VLOOKUP($F589,'(참고)타워 스텟 가치'!$B$7:$L$11,W$2,0)*$E589)</f>
        <v>120.99374999999974</v>
      </c>
      <c r="X589">
        <f>VLOOKUP($F589,'(참고)타워 스텟 가치'!$B$7:$L$11,X$2,0)+(VLOOKUP($F589,'(참고)타워 스텟 가치'!$B$7:$L$11,X$2,0)*$E589)</f>
        <v>14.33999999999997</v>
      </c>
      <c r="Y589">
        <f>VLOOKUP($F589,'(참고)타워 스텟 가치'!$B$7:$L$11,Y$2,0)+(VLOOKUP($F589,'(참고)타워 스텟 가치'!$B$7:$L$11,Y$2,0)*$E589)</f>
        <v>0</v>
      </c>
      <c r="Z589">
        <f>VLOOKUP($F589,'(참고)타워 스텟 가치'!$B$7:$L$11,Z$2,0)+(VLOOKUP($F589,'(참고)타워 스텟 가치'!$B$7:$L$11,Z$2,0)*$E589)</f>
        <v>0</v>
      </c>
      <c r="AA589">
        <f>VLOOKUP($F589,'(참고)타워 스텟 가치'!$B$7:$L$11,AA$2,0)+(VLOOKUP($F589,'(참고)타워 스텟 가치'!$B$7:$L$11,AA$2,0)*$E589)</f>
        <v>47.799999999999898</v>
      </c>
      <c r="AB589">
        <f>SUM('스테이지별 몬스터 스텟'!S589*'(참고)타워 스텟 가치'!$Q$17,'스테이지별 몬스터 스텟'!T589*'(참고)타워 스텟 가치'!$R$17,'스테이지별 몬스터 스텟'!U589*'(참고)타워 스텟 가치'!$S$17,'스테이지별 몬스터 스텟'!V589*'(참고)타워 스텟 가치'!$T$17,'스테이지별 몬스터 스텟'!W589*'(참고)타워 스텟 가치'!$U$17,'스테이지별 몬스터 스텟'!X589*'(참고)타워 스텟 가치'!$V$17,'스테이지별 몬스터 스텟'!Y589*'(참고)타워 스텟 가치'!$W$17,'스테이지별 몬스터 스텟'!Z589*'(참고)타워 스텟 가치'!$X$17,'스테이지별 몬스터 스텟'!AA589*'(참고)타워 스텟 가치'!$Y$17)</f>
        <v>376214.53062499914</v>
      </c>
      <c r="AC589">
        <v>2</v>
      </c>
      <c r="AD589">
        <f>VLOOKUP($F589,'(참고)타워 스텟 가치'!$B$12:$L$16,AD$2,0)+(VLOOKUP($F589,'(참고)타워 스텟 가치'!$B$12:$L$16,AD$2,0)*$E589)</f>
        <v>604.96874999999875</v>
      </c>
      <c r="AE589">
        <f>VLOOKUP($F589,'(참고)타워 스텟 가치'!$B$12:$L$16,AE$2,0)+(VLOOKUP($F589,'(참고)타워 스텟 가치'!$B$12:$L$16,AE$2,0)*$E589)</f>
        <v>725.9624999999985</v>
      </c>
      <c r="AF589">
        <f>VLOOKUP($F589,'(참고)타워 스텟 가치'!$B$12:$L$16,AF$2,0)+(VLOOKUP($F589,'(참고)타워 스텟 가치'!$B$12:$L$16,AF$2,0)*$E589)</f>
        <v>238999.99999999948</v>
      </c>
      <c r="AG589">
        <f>VLOOKUP($F589,'(참고)타워 스텟 가치'!$B$12:$L$16,AG$2,0)+(VLOOKUP($F589,'(참고)타워 스텟 가치'!$B$12:$L$16,AG$2,0)*$E589)</f>
        <v>3629.8124999999923</v>
      </c>
      <c r="AH589">
        <f>VLOOKUP($F589,'(참고)타워 스텟 가치'!$B$12:$L$16,AH$2,0)+(VLOOKUP($F589,'(참고)타워 스텟 가치'!$B$12:$L$16,AH$2,0)*$E589)</f>
        <v>120.99374999999974</v>
      </c>
      <c r="AI589">
        <f>VLOOKUP($F589,'(참고)타워 스텟 가치'!$B$12:$L$16,AI$2,0)+(VLOOKUP($F589,'(참고)타워 스텟 가치'!$B$12:$L$16,AI$2,0)*$E589)</f>
        <v>14.33999999999997</v>
      </c>
      <c r="AJ589">
        <f>VLOOKUP($F589,'(참고)타워 스텟 가치'!$B$12:$L$16,AJ$2,0)+(VLOOKUP($F589,'(참고)타워 스텟 가치'!$B$12:$L$16,AJ$2,0)*$E589)</f>
        <v>0</v>
      </c>
      <c r="AK589">
        <f>VLOOKUP($F589,'(참고)타워 스텟 가치'!$B$12:$L$16,AK$2,0)+(VLOOKUP($F589,'(참고)타워 스텟 가치'!$B$12:$L$16,AK$2,0)*$E589)</f>
        <v>0</v>
      </c>
      <c r="AL589">
        <f>VLOOKUP($F589,'(참고)타워 스텟 가치'!$B$12:$L$16,AL$2,0)+(VLOOKUP($F589,'(참고)타워 스텟 가치'!$B$12:$L$16,AL$2,0)*$E589)</f>
        <v>95.599999999999795</v>
      </c>
      <c r="AM589">
        <f>SUM('스테이지별 몬스터 스텟'!AD589*'(참고)타워 스텟 가치'!$Q$17,'스테이지별 몬스터 스텟'!AE589*'(참고)타워 스텟 가치'!$R$17,'스테이지별 몬스터 스텟'!AF589*'(참고)타워 스텟 가치'!$S$17,'스테이지별 몬스터 스텟'!AG589*'(참고)타워 스텟 가치'!$T$17,'스테이지별 몬스터 스텟'!AH589*'(참고)타워 스텟 가치'!$U$17,'스테이지별 몬스터 스텟'!AI589*'(참고)타워 스텟 가치'!$V$17,'스테이지별 몬스터 스텟'!AJ589*'(참고)타워 스텟 가치'!$W$17,'스테이지별 몬스터 스텟'!AK589*'(참고)타워 스텟 가치'!$X$17,'스테이지별 몬스터 스텟'!AL589*'(참고)타워 스텟 가치'!$Y$17)</f>
        <v>368506.03374999919</v>
      </c>
      <c r="AN589">
        <v>3</v>
      </c>
    </row>
    <row r="590" spans="3:40" x14ac:dyDescent="0.3">
      <c r="C590">
        <v>1</v>
      </c>
      <c r="D590">
        <f t="shared" si="26"/>
        <v>118</v>
      </c>
      <c r="E590" s="52">
        <f>VLOOKUP(D590,'스테이지별 난이도 설정'!B:C,2,0)</f>
        <v>47.199999999999896</v>
      </c>
      <c r="F590" t="str">
        <f t="shared" si="27"/>
        <v>일반</v>
      </c>
      <c r="G590">
        <f t="shared" si="28"/>
        <v>6</v>
      </c>
      <c r="H590">
        <f>VLOOKUP($F590,'(참고)타워 스텟 가치'!$B$2:$L$6,H$2,0)+(VLOOKUP($F590,'(참고)타워 스텟 가치'!$B$2:$L$6,H$2,0)*$E590)</f>
        <v>361.4999999999992</v>
      </c>
      <c r="I590">
        <f>VLOOKUP($F590,'(참고)타워 스텟 가치'!$B$2:$L$6,I$2,0)+(VLOOKUP($F590,'(참고)타워 스텟 가치'!$B$2:$L$6,I$2,0)*$E590)</f>
        <v>72.299999999999841</v>
      </c>
      <c r="J590">
        <f>VLOOKUP($F590,'(참고)타워 스텟 가치'!$B$2:$L$6,J$2,0)+(VLOOKUP($F590,'(참고)타워 스텟 가치'!$B$2:$L$6,J$2,0)*$E590)</f>
        <v>240999.99999999948</v>
      </c>
      <c r="K590">
        <f>VLOOKUP($F590,'(참고)타워 스텟 가치'!$B$2:$L$6,K$2,0)+(VLOOKUP($F590,'(참고)타워 스텟 가치'!$B$2:$L$6,K$2,0)*$E590)</f>
        <v>1445.9999999999968</v>
      </c>
      <c r="L590">
        <f>VLOOKUP($F590,'(참고)타워 스텟 가치'!$B$2:$L$6,L$2,0)+(VLOOKUP($F590,'(참고)타워 스텟 가치'!$B$2:$L$6,L$2,0)*$E590)</f>
        <v>24.099999999999948</v>
      </c>
      <c r="M590">
        <f>VLOOKUP($F590,'(참고)타워 스텟 가치'!$B$2:$L$6,M$2,0)+(VLOOKUP($F590,'(참고)타워 스텟 가치'!$B$2:$L$6,M$2,0)*$E590)</f>
        <v>14.459999999999969</v>
      </c>
      <c r="N590">
        <f>VLOOKUP($F590,'(참고)타워 스텟 가치'!$B$2:$L$6,N$2,0)+(VLOOKUP($F590,'(참고)타워 스텟 가치'!$B$2:$L$6,N$2,0)*$E590)</f>
        <v>0</v>
      </c>
      <c r="O590">
        <f>VLOOKUP($F590,'(참고)타워 스텟 가치'!$B$2:$L$6,O$2,0)+(VLOOKUP($F590,'(참고)타워 스텟 가치'!$B$2:$L$6,O$2,0)*$E590)</f>
        <v>0</v>
      </c>
      <c r="P590">
        <f>VLOOKUP($F590,'(참고)타워 스텟 가치'!$B$2:$L$6,P$2,0)+(VLOOKUP($F590,'(참고)타워 스텟 가치'!$B$2:$L$6,P$2,0)*$E590)</f>
        <v>33.739999999999931</v>
      </c>
      <c r="Q590">
        <f>SUM('스테이지별 몬스터 스텟'!H590*'(참고)타워 스텟 가치'!$Q$17,'스테이지별 몬스터 스텟'!I590*'(참고)타워 스텟 가치'!$R$17,'스테이지별 몬스터 스텟'!J590*'(참고)타워 스텟 가치'!$S$17,'스테이지별 몬스터 스텟'!K590*'(참고)타워 스텟 가치'!$T$17,'스테이지별 몬스터 스텟'!L590*'(참고)타워 스텟 가치'!$U$17,'스테이지별 몬스터 스텟'!M590*'(참고)타워 스텟 가치'!$V$17,'스테이지별 몬스터 스텟'!N590*'(참고)타워 스텟 가치'!$W$17,'스테이지별 몬스터 스텟'!O590*'(참고)타워 스텟 가치'!$X$17,'스테이지별 몬스터 스텟'!P590*'(참고)타워 스텟 가치'!$Y$17)</f>
        <v>365353.58999999921</v>
      </c>
      <c r="R590">
        <v>1</v>
      </c>
      <c r="S590">
        <f>VLOOKUP($F590,'(참고)타워 스텟 가치'!$B$7:$L$11,S$2,0)+(VLOOKUP($F590,'(참고)타워 스텟 가치'!$B$7:$L$11,S$2,0)*$E590)</f>
        <v>120.49999999999974</v>
      </c>
      <c r="T590">
        <f>VLOOKUP($F590,'(참고)타워 스텟 가치'!$B$7:$L$11,T$2,0)+(VLOOKUP($F590,'(참고)타워 스텟 가치'!$B$7:$L$11,T$2,0)*$E590)</f>
        <v>216.89999999999952</v>
      </c>
      <c r="U590">
        <f>VLOOKUP($F590,'(참고)타워 스텟 가치'!$B$7:$L$11,U$2,0)+(VLOOKUP($F590,'(참고)타워 스텟 가치'!$B$7:$L$11,U$2,0)*$E590)</f>
        <v>240999.99999999948</v>
      </c>
      <c r="V590">
        <f>VLOOKUP($F590,'(참고)타워 스텟 가치'!$B$7:$L$11,V$2,0)+(VLOOKUP($F590,'(참고)타워 스텟 가치'!$B$7:$L$11,V$2,0)*$E590)</f>
        <v>1445.9999999999968</v>
      </c>
      <c r="W590">
        <f>VLOOKUP($F590,'(참고)타워 스텟 가치'!$B$7:$L$11,W$2,0)+(VLOOKUP($F590,'(참고)타워 스텟 가치'!$B$7:$L$11,W$2,0)*$E590)</f>
        <v>24.099999999999948</v>
      </c>
      <c r="X590">
        <f>VLOOKUP($F590,'(참고)타워 스텟 가치'!$B$7:$L$11,X$2,0)+(VLOOKUP($F590,'(참고)타워 스텟 가치'!$B$7:$L$11,X$2,0)*$E590)</f>
        <v>14.459999999999969</v>
      </c>
      <c r="Y590">
        <f>VLOOKUP($F590,'(참고)타워 스텟 가치'!$B$7:$L$11,Y$2,0)+(VLOOKUP($F590,'(참고)타워 스텟 가치'!$B$7:$L$11,Y$2,0)*$E590)</f>
        <v>0</v>
      </c>
      <c r="Z590">
        <f>VLOOKUP($F590,'(참고)타워 스텟 가치'!$B$7:$L$11,Z$2,0)+(VLOOKUP($F590,'(참고)타워 스텟 가치'!$B$7:$L$11,Z$2,0)*$E590)</f>
        <v>0</v>
      </c>
      <c r="AA590">
        <f>VLOOKUP($F590,'(참고)타워 스텟 가치'!$B$7:$L$11,AA$2,0)+(VLOOKUP($F590,'(참고)타워 스텟 가치'!$B$7:$L$11,AA$2,0)*$E590)</f>
        <v>33.739999999999931</v>
      </c>
      <c r="AB590">
        <f>SUM('스테이지별 몬스터 스텟'!S590*'(참고)타워 스텟 가치'!$Q$17,'스테이지별 몬스터 스텟'!T590*'(참고)타워 스텟 가치'!$R$17,'스테이지별 몬스터 스텟'!U590*'(참고)타워 스텟 가치'!$S$17,'스테이지별 몬스터 스텟'!V590*'(참고)타워 스텟 가치'!$T$17,'스테이지별 몬스터 스텟'!W590*'(참고)타워 스텟 가치'!$U$17,'스테이지별 몬스터 스텟'!X590*'(참고)타워 스텟 가치'!$V$17,'스테이지별 몬스터 스텟'!Y590*'(참고)타워 스텟 가치'!$W$17,'스테이지별 몬스터 스텟'!Z590*'(참고)타워 스텟 가치'!$X$17,'스테이지별 몬스터 스텟'!AA590*'(참고)타워 스텟 가치'!$Y$17)</f>
        <v>365088.48999999918</v>
      </c>
      <c r="AC590">
        <v>2</v>
      </c>
      <c r="AD590">
        <f>VLOOKUP($F590,'(참고)타워 스텟 가치'!$B$12:$L$16,AD$2,0)+(VLOOKUP($F590,'(참고)타워 스텟 가치'!$B$12:$L$16,AD$2,0)*$E590)</f>
        <v>120.49999999999974</v>
      </c>
      <c r="AE590">
        <f>VLOOKUP($F590,'(참고)타워 스텟 가치'!$B$12:$L$16,AE$2,0)+(VLOOKUP($F590,'(참고)타워 스텟 가치'!$B$12:$L$16,AE$2,0)*$E590)</f>
        <v>144.59999999999968</v>
      </c>
      <c r="AF590">
        <f>VLOOKUP($F590,'(참고)타워 스텟 가치'!$B$12:$L$16,AF$2,0)+(VLOOKUP($F590,'(참고)타워 스텟 가치'!$B$12:$L$16,AF$2,0)*$E590)</f>
        <v>240999.99999999948</v>
      </c>
      <c r="AG590">
        <f>VLOOKUP($F590,'(참고)타워 스텟 가치'!$B$12:$L$16,AG$2,0)+(VLOOKUP($F590,'(참고)타워 스텟 가치'!$B$12:$L$16,AG$2,0)*$E590)</f>
        <v>722.99999999999841</v>
      </c>
      <c r="AH590">
        <f>VLOOKUP($F590,'(참고)타워 스텟 가치'!$B$12:$L$16,AH$2,0)+(VLOOKUP($F590,'(참고)타워 스텟 가치'!$B$12:$L$16,AH$2,0)*$E590)</f>
        <v>24.099999999999948</v>
      </c>
      <c r="AI590">
        <f>VLOOKUP($F590,'(참고)타워 스텟 가치'!$B$12:$L$16,AI$2,0)+(VLOOKUP($F590,'(참고)타워 스텟 가치'!$B$12:$L$16,AI$2,0)*$E590)</f>
        <v>14.459999999999969</v>
      </c>
      <c r="AJ590">
        <f>VLOOKUP($F590,'(참고)타워 스텟 가치'!$B$12:$L$16,AJ$2,0)+(VLOOKUP($F590,'(참고)타워 스텟 가치'!$B$12:$L$16,AJ$2,0)*$E590)</f>
        <v>0</v>
      </c>
      <c r="AK590">
        <f>VLOOKUP($F590,'(참고)타워 스텟 가치'!$B$12:$L$16,AK$2,0)+(VLOOKUP($F590,'(참고)타워 스텟 가치'!$B$12:$L$16,AK$2,0)*$E590)</f>
        <v>0</v>
      </c>
      <c r="AL590">
        <f>VLOOKUP($F590,'(참고)타워 스텟 가치'!$B$12:$L$16,AL$2,0)+(VLOOKUP($F590,'(참고)타워 스텟 가치'!$B$12:$L$16,AL$2,0)*$E590)</f>
        <v>67.479999999999862</v>
      </c>
      <c r="AM590">
        <f>SUM('스테이지별 몬스터 스텟'!AD590*'(참고)타워 스텟 가치'!$Q$17,'스테이지별 몬스터 스텟'!AE590*'(참고)타워 스텟 가치'!$R$17,'스테이지별 몬스터 스텟'!AF590*'(참고)타워 스텟 가치'!$S$17,'스테이지별 몬스터 스텟'!AG590*'(참고)타워 스텟 가치'!$T$17,'스테이지별 몬스터 스텟'!AH590*'(참고)타워 스텟 가치'!$U$17,'스테이지별 몬스터 스텟'!AI590*'(참고)타워 스텟 가치'!$V$17,'스테이지별 몬스터 스텟'!AJ590*'(참고)타워 스텟 가치'!$W$17,'스테이지별 몬스터 스텟'!AK590*'(참고)타워 스텟 가치'!$X$17,'스테이지별 몬스터 스텟'!AL590*'(참고)타워 스텟 가치'!$Y$17)</f>
        <v>363601.51999999926</v>
      </c>
      <c r="AN590">
        <v>3</v>
      </c>
    </row>
    <row r="591" spans="3:40" x14ac:dyDescent="0.3">
      <c r="C591">
        <v>2</v>
      </c>
      <c r="D591">
        <f t="shared" si="26"/>
        <v>118</v>
      </c>
      <c r="E591" s="52">
        <f>VLOOKUP(D591,'스테이지별 난이도 설정'!B:C,2,0)</f>
        <v>47.199999999999896</v>
      </c>
      <c r="F591" t="str">
        <f t="shared" si="27"/>
        <v>레어</v>
      </c>
      <c r="G591">
        <f t="shared" si="28"/>
        <v>6</v>
      </c>
      <c r="H591">
        <f>VLOOKUP($F591,'(참고)타워 스텟 가치'!$B$2:$L$6,H$2,0)+(VLOOKUP($F591,'(참고)타워 스텟 가치'!$B$2:$L$6,H$2,0)*$E591)</f>
        <v>542.24999999999886</v>
      </c>
      <c r="I591">
        <f>VLOOKUP($F591,'(참고)타워 스텟 가치'!$B$2:$L$6,I$2,0)+(VLOOKUP($F591,'(참고)타워 스텟 가치'!$B$2:$L$6,I$2,0)*$E591)</f>
        <v>108.44999999999976</v>
      </c>
      <c r="J591">
        <f>VLOOKUP($F591,'(참고)타워 스텟 가치'!$B$2:$L$6,J$2,0)+(VLOOKUP($F591,'(참고)타워 스텟 가치'!$B$2:$L$6,J$2,0)*$E591)</f>
        <v>240999.99999999948</v>
      </c>
      <c r="K591">
        <f>VLOOKUP($F591,'(참고)타워 스텟 가치'!$B$2:$L$6,K$2,0)+(VLOOKUP($F591,'(참고)타워 스텟 가치'!$B$2:$L$6,K$2,0)*$E591)</f>
        <v>2168.9999999999955</v>
      </c>
      <c r="L591">
        <f>VLOOKUP($F591,'(참고)타워 스텟 가치'!$B$2:$L$6,L$2,0)+(VLOOKUP($F591,'(참고)타워 스텟 가치'!$B$2:$L$6,L$2,0)*$E591)</f>
        <v>36.14999999999992</v>
      </c>
      <c r="M591">
        <f>VLOOKUP($F591,'(참고)타워 스텟 가치'!$B$2:$L$6,M$2,0)+(VLOOKUP($F591,'(참고)타워 스텟 가치'!$B$2:$L$6,M$2,0)*$E591)</f>
        <v>14.459999999999969</v>
      </c>
      <c r="N591">
        <f>VLOOKUP($F591,'(참고)타워 스텟 가치'!$B$2:$L$6,N$2,0)+(VLOOKUP($F591,'(참고)타워 스텟 가치'!$B$2:$L$6,N$2,0)*$E591)</f>
        <v>0</v>
      </c>
      <c r="O591">
        <f>VLOOKUP($F591,'(참고)타워 스텟 가치'!$B$2:$L$6,O$2,0)+(VLOOKUP($F591,'(참고)타워 스텟 가치'!$B$2:$L$6,O$2,0)*$E591)</f>
        <v>0</v>
      </c>
      <c r="P591">
        <f>VLOOKUP($F591,'(참고)타워 스텟 가치'!$B$2:$L$6,P$2,0)+(VLOOKUP($F591,'(참고)타워 스텟 가치'!$B$2:$L$6,P$2,0)*$E591)</f>
        <v>33.739999999999931</v>
      </c>
      <c r="Q591">
        <f>SUM('스테이지별 몬스터 스텟'!H591*'(참고)타워 스텟 가치'!$Q$17,'스테이지별 몬스터 스텟'!I591*'(참고)타워 스텟 가치'!$R$17,'스테이지별 몬스터 스텟'!J591*'(참고)타워 스텟 가치'!$S$17,'스테이지별 몬스터 스텟'!K591*'(참고)타워 스텟 가치'!$T$17,'스테이지별 몬스터 스텟'!L591*'(참고)타워 스텟 가치'!$U$17,'스테이지별 몬스터 스텟'!M591*'(참고)타워 스텟 가치'!$V$17,'스테이지별 몬스터 스텟'!N591*'(참고)타워 스텟 가치'!$W$17,'스테이지별 몬스터 스텟'!O591*'(참고)타워 스텟 가치'!$X$17,'스테이지별 몬스터 스텟'!P591*'(참고)타워 스텟 가치'!$Y$17)</f>
        <v>367239.41499999916</v>
      </c>
      <c r="R591">
        <v>1</v>
      </c>
      <c r="S591">
        <f>VLOOKUP($F591,'(참고)타워 스텟 가치'!$B$7:$L$11,S$2,0)+(VLOOKUP($F591,'(참고)타워 스텟 가치'!$B$7:$L$11,S$2,0)*$E591)</f>
        <v>180.7499999999996</v>
      </c>
      <c r="T591">
        <f>VLOOKUP($F591,'(참고)타워 스텟 가치'!$B$7:$L$11,T$2,0)+(VLOOKUP($F591,'(참고)타워 스텟 가치'!$B$7:$L$11,T$2,0)*$E591)</f>
        <v>325.34999999999928</v>
      </c>
      <c r="U591">
        <f>VLOOKUP($F591,'(참고)타워 스텟 가치'!$B$7:$L$11,U$2,0)+(VLOOKUP($F591,'(참고)타워 스텟 가치'!$B$7:$L$11,U$2,0)*$E591)</f>
        <v>240999.99999999948</v>
      </c>
      <c r="V591">
        <f>VLOOKUP($F591,'(참고)타워 스텟 가치'!$B$7:$L$11,V$2,0)+(VLOOKUP($F591,'(참고)타워 스텟 가치'!$B$7:$L$11,V$2,0)*$E591)</f>
        <v>2168.9999999999955</v>
      </c>
      <c r="W591">
        <f>VLOOKUP($F591,'(참고)타워 스텟 가치'!$B$7:$L$11,W$2,0)+(VLOOKUP($F591,'(참고)타워 스텟 가치'!$B$7:$L$11,W$2,0)*$E591)</f>
        <v>36.14999999999992</v>
      </c>
      <c r="X591">
        <f>VLOOKUP($F591,'(참고)타워 스텟 가치'!$B$7:$L$11,X$2,0)+(VLOOKUP($F591,'(참고)타워 스텟 가치'!$B$7:$L$11,X$2,0)*$E591)</f>
        <v>14.459999999999969</v>
      </c>
      <c r="Y591">
        <f>VLOOKUP($F591,'(참고)타워 스텟 가치'!$B$7:$L$11,Y$2,0)+(VLOOKUP($F591,'(참고)타워 스텟 가치'!$B$7:$L$11,Y$2,0)*$E591)</f>
        <v>0</v>
      </c>
      <c r="Z591">
        <f>VLOOKUP($F591,'(참고)타워 스텟 가치'!$B$7:$L$11,Z$2,0)+(VLOOKUP($F591,'(참고)타워 스텟 가치'!$B$7:$L$11,Z$2,0)*$E591)</f>
        <v>0</v>
      </c>
      <c r="AA591">
        <f>VLOOKUP($F591,'(참고)타워 스텟 가치'!$B$7:$L$11,AA$2,0)+(VLOOKUP($F591,'(참고)타워 스텟 가치'!$B$7:$L$11,AA$2,0)*$E591)</f>
        <v>33.739999999999931</v>
      </c>
      <c r="AB591">
        <f>SUM('스테이지별 몬스터 스텟'!S591*'(참고)타워 스텟 가치'!$Q$17,'스테이지별 몬스터 스텟'!T591*'(참고)타워 스텟 가치'!$R$17,'스테이지별 몬스터 스텟'!U591*'(참고)타워 스텟 가치'!$S$17,'스테이지별 몬스터 스텟'!V591*'(참고)타워 스텟 가치'!$T$17,'스테이지별 몬스터 스텟'!W591*'(참고)타워 스텟 가치'!$U$17,'스테이지별 몬스터 스텟'!X591*'(참고)타워 스텟 가치'!$V$17,'스테이지별 몬스터 스텟'!Y591*'(참고)타워 스텟 가치'!$W$17,'스테이지별 몬스터 스텟'!Z591*'(참고)타워 스텟 가치'!$X$17,'스테이지별 몬스터 스텟'!AA591*'(참고)타워 스텟 가치'!$Y$17)</f>
        <v>366841.7649999992</v>
      </c>
      <c r="AC591">
        <v>2</v>
      </c>
      <c r="AD591">
        <f>VLOOKUP($F591,'(참고)타워 스텟 가치'!$B$12:$L$16,AD$2,0)+(VLOOKUP($F591,'(참고)타워 스텟 가치'!$B$12:$L$16,AD$2,0)*$E591)</f>
        <v>180.7499999999996</v>
      </c>
      <c r="AE591">
        <f>VLOOKUP($F591,'(참고)타워 스텟 가치'!$B$12:$L$16,AE$2,0)+(VLOOKUP($F591,'(참고)타워 스텟 가치'!$B$12:$L$16,AE$2,0)*$E591)</f>
        <v>216.89999999999952</v>
      </c>
      <c r="AF591">
        <f>VLOOKUP($F591,'(참고)타워 스텟 가치'!$B$12:$L$16,AF$2,0)+(VLOOKUP($F591,'(참고)타워 스텟 가치'!$B$12:$L$16,AF$2,0)*$E591)</f>
        <v>240999.99999999948</v>
      </c>
      <c r="AG591">
        <f>VLOOKUP($F591,'(참고)타워 스텟 가치'!$B$12:$L$16,AG$2,0)+(VLOOKUP($F591,'(참고)타워 스텟 가치'!$B$12:$L$16,AG$2,0)*$E591)</f>
        <v>1084.4999999999977</v>
      </c>
      <c r="AH591">
        <f>VLOOKUP($F591,'(참고)타워 스텟 가치'!$B$12:$L$16,AH$2,0)+(VLOOKUP($F591,'(참고)타워 스텟 가치'!$B$12:$L$16,AH$2,0)*$E591)</f>
        <v>36.14999999999992</v>
      </c>
      <c r="AI591">
        <f>VLOOKUP($F591,'(참고)타워 스텟 가치'!$B$12:$L$16,AI$2,0)+(VLOOKUP($F591,'(참고)타워 스텟 가치'!$B$12:$L$16,AI$2,0)*$E591)</f>
        <v>14.459999999999969</v>
      </c>
      <c r="AJ591">
        <f>VLOOKUP($F591,'(참고)타워 스텟 가치'!$B$12:$L$16,AJ$2,0)+(VLOOKUP($F591,'(참고)타워 스텟 가치'!$B$12:$L$16,AJ$2,0)*$E591)</f>
        <v>0</v>
      </c>
      <c r="AK591">
        <f>VLOOKUP($F591,'(참고)타워 스텟 가치'!$B$12:$L$16,AK$2,0)+(VLOOKUP($F591,'(참고)타워 스텟 가치'!$B$12:$L$16,AK$2,0)*$E591)</f>
        <v>0</v>
      </c>
      <c r="AL591">
        <f>VLOOKUP($F591,'(참고)타워 스텟 가치'!$B$12:$L$16,AL$2,0)+(VLOOKUP($F591,'(참고)타워 스텟 가치'!$B$12:$L$16,AL$2,0)*$E591)</f>
        <v>67.479999999999862</v>
      </c>
      <c r="AM591">
        <f>SUM('스테이지별 몬스터 스텟'!AD591*'(참고)타워 스텟 가치'!$Q$17,'스테이지별 몬스터 스텟'!AE591*'(참고)타워 스텟 가치'!$R$17,'스테이지별 몬스터 스텟'!AF591*'(참고)타워 스텟 가치'!$S$17,'스테이지별 몬스터 스텟'!AG591*'(참고)타워 스텟 가치'!$T$17,'스테이지별 몬스터 스텟'!AH591*'(참고)타워 스텟 가치'!$U$17,'스테이지별 몬스터 스텟'!AI591*'(참고)타워 스텟 가치'!$V$17,'스테이지별 몬스터 스텟'!AJ591*'(참고)타워 스텟 가치'!$W$17,'스테이지별 몬스터 스텟'!AK591*'(참고)타워 스텟 가치'!$X$17,'스테이지별 몬스터 스텟'!AL591*'(참고)타워 스텟 가치'!$Y$17)</f>
        <v>364577.56999999919</v>
      </c>
      <c r="AN591">
        <v>3</v>
      </c>
    </row>
    <row r="592" spans="3:40" x14ac:dyDescent="0.3">
      <c r="C592">
        <v>3</v>
      </c>
      <c r="D592">
        <f t="shared" ref="D592:D655" si="29">D587+1</f>
        <v>118</v>
      </c>
      <c r="E592" s="52">
        <f>VLOOKUP(D592,'스테이지별 난이도 설정'!B:C,2,0)</f>
        <v>47.199999999999896</v>
      </c>
      <c r="F592" t="str">
        <f t="shared" ref="F592:F655" si="30">F587</f>
        <v>에픽</v>
      </c>
      <c r="G592">
        <f t="shared" si="28"/>
        <v>6</v>
      </c>
      <c r="H592">
        <f>VLOOKUP($F592,'(참고)타워 스텟 가치'!$B$2:$L$6,H$2,0)+(VLOOKUP($F592,'(참고)타워 스텟 가치'!$B$2:$L$6,H$2,0)*$E592)</f>
        <v>813.37499999999829</v>
      </c>
      <c r="I592">
        <f>VLOOKUP($F592,'(참고)타워 스텟 가치'!$B$2:$L$6,I$2,0)+(VLOOKUP($F592,'(참고)타워 스텟 가치'!$B$2:$L$6,I$2,0)*$E592)</f>
        <v>162.67499999999964</v>
      </c>
      <c r="J592">
        <f>VLOOKUP($F592,'(참고)타워 스텟 가치'!$B$2:$L$6,J$2,0)+(VLOOKUP($F592,'(참고)타워 스텟 가치'!$B$2:$L$6,J$2,0)*$E592)</f>
        <v>240999.99999999948</v>
      </c>
      <c r="K592">
        <f>VLOOKUP($F592,'(참고)타워 스텟 가치'!$B$2:$L$6,K$2,0)+(VLOOKUP($F592,'(참고)타워 스텟 가치'!$B$2:$L$6,K$2,0)*$E592)</f>
        <v>3253.4999999999932</v>
      </c>
      <c r="L592">
        <f>VLOOKUP($F592,'(참고)타워 스텟 가치'!$B$2:$L$6,L$2,0)+(VLOOKUP($F592,'(참고)타워 스텟 가치'!$B$2:$L$6,L$2,0)*$E592)</f>
        <v>54.224999999999881</v>
      </c>
      <c r="M592">
        <f>VLOOKUP($F592,'(참고)타워 스텟 가치'!$B$2:$L$6,M$2,0)+(VLOOKUP($F592,'(참고)타워 스텟 가치'!$B$2:$L$6,M$2,0)*$E592)</f>
        <v>14.459999999999969</v>
      </c>
      <c r="N592">
        <f>VLOOKUP($F592,'(참고)타워 스텟 가치'!$B$2:$L$6,N$2,0)+(VLOOKUP($F592,'(참고)타워 스텟 가치'!$B$2:$L$6,N$2,0)*$E592)</f>
        <v>0</v>
      </c>
      <c r="O592">
        <f>VLOOKUP($F592,'(참고)타워 스텟 가치'!$B$2:$L$6,O$2,0)+(VLOOKUP($F592,'(참고)타워 스텟 가치'!$B$2:$L$6,O$2,0)*$E592)</f>
        <v>0</v>
      </c>
      <c r="P592">
        <f>VLOOKUP($F592,'(참고)타워 스텟 가치'!$B$2:$L$6,P$2,0)+(VLOOKUP($F592,'(참고)타워 스텟 가치'!$B$2:$L$6,P$2,0)*$E592)</f>
        <v>33.739999999999931</v>
      </c>
      <c r="Q592">
        <f>SUM('스테이지별 몬스터 스텟'!H592*'(참고)타워 스텟 가치'!$Q$17,'스테이지별 몬스터 스텟'!I592*'(참고)타워 스텟 가치'!$R$17,'스테이지별 몬스터 스텟'!J592*'(참고)타워 스텟 가치'!$S$17,'스테이지별 몬스터 스텟'!K592*'(참고)타워 스텟 가치'!$T$17,'스테이지별 몬스터 스텟'!L592*'(참고)타워 스텟 가치'!$U$17,'스테이지별 몬스터 스텟'!M592*'(참고)타워 스텟 가치'!$V$17,'스테이지별 몬스터 스텟'!N592*'(참고)타워 스텟 가치'!$W$17,'스테이지별 몬스터 스텟'!O592*'(참고)타워 스텟 가치'!$X$17,'스테이지별 몬스터 스텟'!P592*'(참고)타워 스텟 가치'!$Y$17)</f>
        <v>370068.15249999921</v>
      </c>
      <c r="R592">
        <v>1</v>
      </c>
      <c r="S592">
        <f>VLOOKUP($F592,'(참고)타워 스텟 가치'!$B$7:$L$11,S$2,0)+(VLOOKUP($F592,'(참고)타워 스텟 가치'!$B$7:$L$11,S$2,0)*$E592)</f>
        <v>271.12499999999943</v>
      </c>
      <c r="T592">
        <f>VLOOKUP($F592,'(참고)타워 스텟 가치'!$B$7:$L$11,T$2,0)+(VLOOKUP($F592,'(참고)타워 스텟 가치'!$B$7:$L$11,T$2,0)*$E592)</f>
        <v>488.02499999999895</v>
      </c>
      <c r="U592">
        <f>VLOOKUP($F592,'(참고)타워 스텟 가치'!$B$7:$L$11,U$2,0)+(VLOOKUP($F592,'(참고)타워 스텟 가치'!$B$7:$L$11,U$2,0)*$E592)</f>
        <v>240999.99999999948</v>
      </c>
      <c r="V592">
        <f>VLOOKUP($F592,'(참고)타워 스텟 가치'!$B$7:$L$11,V$2,0)+(VLOOKUP($F592,'(참고)타워 스텟 가치'!$B$7:$L$11,V$2,0)*$E592)</f>
        <v>3253.4999999999932</v>
      </c>
      <c r="W592">
        <f>VLOOKUP($F592,'(참고)타워 스텟 가치'!$B$7:$L$11,W$2,0)+(VLOOKUP($F592,'(참고)타워 스텟 가치'!$B$7:$L$11,W$2,0)*$E592)</f>
        <v>54.224999999999881</v>
      </c>
      <c r="X592">
        <f>VLOOKUP($F592,'(참고)타워 스텟 가치'!$B$7:$L$11,X$2,0)+(VLOOKUP($F592,'(참고)타워 스텟 가치'!$B$7:$L$11,X$2,0)*$E592)</f>
        <v>14.459999999999969</v>
      </c>
      <c r="Y592">
        <f>VLOOKUP($F592,'(참고)타워 스텟 가치'!$B$7:$L$11,Y$2,0)+(VLOOKUP($F592,'(참고)타워 스텟 가치'!$B$7:$L$11,Y$2,0)*$E592)</f>
        <v>0</v>
      </c>
      <c r="Z592">
        <f>VLOOKUP($F592,'(참고)타워 스텟 가치'!$B$7:$L$11,Z$2,0)+(VLOOKUP($F592,'(참고)타워 스텟 가치'!$B$7:$L$11,Z$2,0)*$E592)</f>
        <v>0</v>
      </c>
      <c r="AA592">
        <f>VLOOKUP($F592,'(참고)타워 스텟 가치'!$B$7:$L$11,AA$2,0)+(VLOOKUP($F592,'(참고)타워 스텟 가치'!$B$7:$L$11,AA$2,0)*$E592)</f>
        <v>33.739999999999931</v>
      </c>
      <c r="AB592">
        <f>SUM('스테이지별 몬스터 스텟'!S592*'(참고)타워 스텟 가치'!$Q$17,'스테이지별 몬스터 스텟'!T592*'(참고)타워 스텟 가치'!$R$17,'스테이지별 몬스터 스텟'!U592*'(참고)타워 스텟 가치'!$S$17,'스테이지별 몬스터 스텟'!V592*'(참고)타워 스텟 가치'!$T$17,'스테이지별 몬스터 스텟'!W592*'(참고)타워 스텟 가치'!$U$17,'스테이지별 몬스터 스텟'!X592*'(참고)타워 스텟 가치'!$V$17,'스테이지별 몬스터 스텟'!Y592*'(참고)타워 스텟 가치'!$W$17,'스테이지별 몬스터 스텟'!Z592*'(참고)타워 스텟 가치'!$X$17,'스테이지별 몬스터 스텟'!AA592*'(참고)타워 스텟 가치'!$Y$17)</f>
        <v>369471.67749999918</v>
      </c>
      <c r="AC592">
        <v>2</v>
      </c>
      <c r="AD592">
        <f>VLOOKUP($F592,'(참고)타워 스텟 가치'!$B$12:$L$16,AD$2,0)+(VLOOKUP($F592,'(참고)타워 스텟 가치'!$B$12:$L$16,AD$2,0)*$E592)</f>
        <v>271.12499999999943</v>
      </c>
      <c r="AE592">
        <f>VLOOKUP($F592,'(참고)타워 스텟 가치'!$B$12:$L$16,AE$2,0)+(VLOOKUP($F592,'(참고)타워 스텟 가치'!$B$12:$L$16,AE$2,0)*$E592)</f>
        <v>325.34999999999928</v>
      </c>
      <c r="AF592">
        <f>VLOOKUP($F592,'(참고)타워 스텟 가치'!$B$12:$L$16,AF$2,0)+(VLOOKUP($F592,'(참고)타워 스텟 가치'!$B$12:$L$16,AF$2,0)*$E592)</f>
        <v>240999.99999999948</v>
      </c>
      <c r="AG592">
        <f>VLOOKUP($F592,'(참고)타워 스텟 가치'!$B$12:$L$16,AG$2,0)+(VLOOKUP($F592,'(참고)타워 스텟 가치'!$B$12:$L$16,AG$2,0)*$E592)</f>
        <v>1626.7499999999966</v>
      </c>
      <c r="AH592">
        <f>VLOOKUP($F592,'(참고)타워 스텟 가치'!$B$12:$L$16,AH$2,0)+(VLOOKUP($F592,'(참고)타워 스텟 가치'!$B$12:$L$16,AH$2,0)*$E592)</f>
        <v>54.224999999999881</v>
      </c>
      <c r="AI592">
        <f>VLOOKUP($F592,'(참고)타워 스텟 가치'!$B$12:$L$16,AI$2,0)+(VLOOKUP($F592,'(참고)타워 스텟 가치'!$B$12:$L$16,AI$2,0)*$E592)</f>
        <v>14.459999999999969</v>
      </c>
      <c r="AJ592">
        <f>VLOOKUP($F592,'(참고)타워 스텟 가치'!$B$12:$L$16,AJ$2,0)+(VLOOKUP($F592,'(참고)타워 스텟 가치'!$B$12:$L$16,AJ$2,0)*$E592)</f>
        <v>0</v>
      </c>
      <c r="AK592">
        <f>VLOOKUP($F592,'(참고)타워 스텟 가치'!$B$12:$L$16,AK$2,0)+(VLOOKUP($F592,'(참고)타워 스텟 가치'!$B$12:$L$16,AK$2,0)*$E592)</f>
        <v>0</v>
      </c>
      <c r="AL592">
        <f>VLOOKUP($F592,'(참고)타워 스텟 가치'!$B$12:$L$16,AL$2,0)+(VLOOKUP($F592,'(참고)타워 스텟 가치'!$B$12:$L$16,AL$2,0)*$E592)</f>
        <v>67.479999999999862</v>
      </c>
      <c r="AM592">
        <f>SUM('스테이지별 몬스터 스텟'!AD592*'(참고)타워 스텟 가치'!$Q$17,'스테이지별 몬스터 스텟'!AE592*'(참고)타워 스텟 가치'!$R$17,'스테이지별 몬스터 스텟'!AF592*'(참고)타워 스텟 가치'!$S$17,'스테이지별 몬스터 스텟'!AG592*'(참고)타워 스텟 가치'!$T$17,'스테이지별 몬스터 스텟'!AH592*'(참고)타워 스텟 가치'!$U$17,'스테이지별 몬스터 스텟'!AI592*'(참고)타워 스텟 가치'!$V$17,'스테이지별 몬스터 스텟'!AJ592*'(참고)타워 스텟 가치'!$W$17,'스테이지별 몬스터 스텟'!AK592*'(참고)타워 스텟 가치'!$X$17,'스테이지별 몬스터 스텟'!AL592*'(참고)타워 스텟 가치'!$Y$17)</f>
        <v>366041.64499999926</v>
      </c>
      <c r="AN592">
        <v>3</v>
      </c>
    </row>
    <row r="593" spans="3:40" x14ac:dyDescent="0.3">
      <c r="C593">
        <v>4</v>
      </c>
      <c r="D593">
        <f t="shared" si="29"/>
        <v>118</v>
      </c>
      <c r="E593" s="52">
        <f>VLOOKUP(D593,'스테이지별 난이도 설정'!B:C,2,0)</f>
        <v>47.199999999999896</v>
      </c>
      <c r="F593" t="str">
        <f t="shared" si="30"/>
        <v>유니크</v>
      </c>
      <c r="G593">
        <f t="shared" si="28"/>
        <v>6</v>
      </c>
      <c r="H593">
        <f>VLOOKUP($F593,'(참고)타워 스텟 가치'!$B$2:$L$6,H$2,0)+(VLOOKUP($F593,'(참고)타워 스텟 가치'!$B$2:$L$6,H$2,0)*$E593)</f>
        <v>1220.0624999999973</v>
      </c>
      <c r="I593">
        <f>VLOOKUP($F593,'(참고)타워 스텟 가치'!$B$2:$L$6,I$2,0)+(VLOOKUP($F593,'(참고)타워 스텟 가치'!$B$2:$L$6,I$2,0)*$E593)</f>
        <v>244.01249999999948</v>
      </c>
      <c r="J593">
        <f>VLOOKUP($F593,'(참고)타워 스텟 가치'!$B$2:$L$6,J$2,0)+(VLOOKUP($F593,'(참고)타워 스텟 가치'!$B$2:$L$6,J$2,0)*$E593)</f>
        <v>240999.99999999948</v>
      </c>
      <c r="K593">
        <f>VLOOKUP($F593,'(참고)타워 스텟 가치'!$B$2:$L$6,K$2,0)+(VLOOKUP($F593,'(참고)타워 스텟 가치'!$B$2:$L$6,K$2,0)*$E593)</f>
        <v>4880.2499999999891</v>
      </c>
      <c r="L593">
        <f>VLOOKUP($F593,'(참고)타워 스텟 가치'!$B$2:$L$6,L$2,0)+(VLOOKUP($F593,'(참고)타워 스텟 가치'!$B$2:$L$6,L$2,0)*$E593)</f>
        <v>81.337499999999821</v>
      </c>
      <c r="M593">
        <f>VLOOKUP($F593,'(참고)타워 스텟 가치'!$B$2:$L$6,M$2,0)+(VLOOKUP($F593,'(참고)타워 스텟 가치'!$B$2:$L$6,M$2,0)*$E593)</f>
        <v>14.459999999999969</v>
      </c>
      <c r="N593">
        <f>VLOOKUP($F593,'(참고)타워 스텟 가치'!$B$2:$L$6,N$2,0)+(VLOOKUP($F593,'(참고)타워 스텟 가치'!$B$2:$L$6,N$2,0)*$E593)</f>
        <v>0</v>
      </c>
      <c r="O593">
        <f>VLOOKUP($F593,'(참고)타워 스텟 가치'!$B$2:$L$6,O$2,0)+(VLOOKUP($F593,'(참고)타워 스텟 가치'!$B$2:$L$6,O$2,0)*$E593)</f>
        <v>0</v>
      </c>
      <c r="P593">
        <f>VLOOKUP($F593,'(참고)타워 스텟 가치'!$B$2:$L$6,P$2,0)+(VLOOKUP($F593,'(참고)타워 스텟 가치'!$B$2:$L$6,P$2,0)*$E593)</f>
        <v>48.199999999999896</v>
      </c>
      <c r="Q593">
        <f>SUM('스테이지별 몬스터 스텟'!H593*'(참고)타워 스텟 가치'!$Q$17,'스테이지별 몬스터 스텟'!I593*'(참고)타워 스텟 가치'!$R$17,'스테이지별 몬스터 스텟'!J593*'(참고)타워 스텟 가치'!$S$17,'스테이지별 몬스터 스텟'!K593*'(참고)타워 스텟 가치'!$T$17,'스테이지별 몬스터 스텟'!L593*'(참고)타워 스텟 가치'!$U$17,'스테이지별 몬스터 스텟'!M593*'(참고)타워 스텟 가치'!$V$17,'스테이지별 몬스터 스텟'!N593*'(참고)타워 스텟 가치'!$W$17,'스테이지별 몬스터 스텟'!O593*'(참고)타워 스텟 가치'!$X$17,'스테이지별 몬스터 스텟'!P593*'(참고)타워 스텟 가치'!$Y$17)</f>
        <v>374340.17874999921</v>
      </c>
      <c r="R593">
        <v>1</v>
      </c>
      <c r="S593">
        <f>VLOOKUP($F593,'(참고)타워 스텟 가치'!$B$7:$L$11,S$2,0)+(VLOOKUP($F593,'(참고)타워 스텟 가치'!$B$7:$L$11,S$2,0)*$E593)</f>
        <v>406.68749999999915</v>
      </c>
      <c r="T593">
        <f>VLOOKUP($F593,'(참고)타워 스텟 가치'!$B$7:$L$11,T$2,0)+(VLOOKUP($F593,'(참고)타워 스텟 가치'!$B$7:$L$11,T$2,0)*$E593)</f>
        <v>732.03749999999843</v>
      </c>
      <c r="U593">
        <f>VLOOKUP($F593,'(참고)타워 스텟 가치'!$B$7:$L$11,U$2,0)+(VLOOKUP($F593,'(참고)타워 스텟 가치'!$B$7:$L$11,U$2,0)*$E593)</f>
        <v>240999.99999999948</v>
      </c>
      <c r="V593">
        <f>VLOOKUP($F593,'(참고)타워 스텟 가치'!$B$7:$L$11,V$2,0)+(VLOOKUP($F593,'(참고)타워 스텟 가치'!$B$7:$L$11,V$2,0)*$E593)</f>
        <v>4880.2499999999891</v>
      </c>
      <c r="W593">
        <f>VLOOKUP($F593,'(참고)타워 스텟 가치'!$B$7:$L$11,W$2,0)+(VLOOKUP($F593,'(참고)타워 스텟 가치'!$B$7:$L$11,W$2,0)*$E593)</f>
        <v>81.337499999999821</v>
      </c>
      <c r="X593">
        <f>VLOOKUP($F593,'(참고)타워 스텟 가치'!$B$7:$L$11,X$2,0)+(VLOOKUP($F593,'(참고)타워 스텟 가치'!$B$7:$L$11,X$2,0)*$E593)</f>
        <v>14.459999999999969</v>
      </c>
      <c r="Y593">
        <f>VLOOKUP($F593,'(참고)타워 스텟 가치'!$B$7:$L$11,Y$2,0)+(VLOOKUP($F593,'(참고)타워 스텟 가치'!$B$7:$L$11,Y$2,0)*$E593)</f>
        <v>0</v>
      </c>
      <c r="Z593">
        <f>VLOOKUP($F593,'(참고)타워 스텟 가치'!$B$7:$L$11,Z$2,0)+(VLOOKUP($F593,'(참고)타워 스텟 가치'!$B$7:$L$11,Z$2,0)*$E593)</f>
        <v>0</v>
      </c>
      <c r="AA593">
        <f>VLOOKUP($F593,'(참고)타워 스텟 가치'!$B$7:$L$11,AA$2,0)+(VLOOKUP($F593,'(참고)타워 스텟 가치'!$B$7:$L$11,AA$2,0)*$E593)</f>
        <v>48.199999999999896</v>
      </c>
      <c r="AB593">
        <f>SUM('스테이지별 몬스터 스텟'!S593*'(참고)타워 스텟 가치'!$Q$17,'스테이지별 몬스터 스텟'!T593*'(참고)타워 스텟 가치'!$R$17,'스테이지별 몬스터 스텟'!U593*'(참고)타워 스텟 가치'!$S$17,'스테이지별 몬스터 스텟'!V593*'(참고)타워 스텟 가치'!$T$17,'스테이지별 몬스터 스텟'!W593*'(참고)타워 스텟 가치'!$U$17,'스테이지별 몬스터 스텟'!X593*'(참고)타워 스텟 가치'!$V$17,'스테이지별 몬스터 스텟'!Y593*'(참고)타워 스텟 가치'!$W$17,'스테이지별 몬스터 스텟'!Z593*'(참고)타워 스텟 가치'!$X$17,'스테이지별 몬스터 스텟'!AA593*'(참고)타워 스텟 가치'!$Y$17)</f>
        <v>373445.46624999924</v>
      </c>
      <c r="AC593">
        <v>2</v>
      </c>
      <c r="AD593">
        <f>VLOOKUP($F593,'(참고)타워 스텟 가치'!$B$12:$L$16,AD$2,0)+(VLOOKUP($F593,'(참고)타워 스텟 가치'!$B$12:$L$16,AD$2,0)*$E593)</f>
        <v>406.68749999999915</v>
      </c>
      <c r="AE593">
        <f>VLOOKUP($F593,'(참고)타워 스텟 가치'!$B$12:$L$16,AE$2,0)+(VLOOKUP($F593,'(참고)타워 스텟 가치'!$B$12:$L$16,AE$2,0)*$E593)</f>
        <v>488.02499999999895</v>
      </c>
      <c r="AF593">
        <f>VLOOKUP($F593,'(참고)타워 스텟 가치'!$B$12:$L$16,AF$2,0)+(VLOOKUP($F593,'(참고)타워 스텟 가치'!$B$12:$L$16,AF$2,0)*$E593)</f>
        <v>240999.99999999948</v>
      </c>
      <c r="AG593">
        <f>VLOOKUP($F593,'(참고)타워 스텟 가치'!$B$12:$L$16,AG$2,0)+(VLOOKUP($F593,'(참고)타워 스텟 가치'!$B$12:$L$16,AG$2,0)*$E593)</f>
        <v>2440.1249999999945</v>
      </c>
      <c r="AH593">
        <f>VLOOKUP($F593,'(참고)타워 스텟 가치'!$B$12:$L$16,AH$2,0)+(VLOOKUP($F593,'(참고)타워 스텟 가치'!$B$12:$L$16,AH$2,0)*$E593)</f>
        <v>81.337499999999821</v>
      </c>
      <c r="AI593">
        <f>VLOOKUP($F593,'(참고)타워 스텟 가치'!$B$12:$L$16,AI$2,0)+(VLOOKUP($F593,'(참고)타워 스텟 가치'!$B$12:$L$16,AI$2,0)*$E593)</f>
        <v>14.459999999999969</v>
      </c>
      <c r="AJ593">
        <f>VLOOKUP($F593,'(참고)타워 스텟 가치'!$B$12:$L$16,AJ$2,0)+(VLOOKUP($F593,'(참고)타워 스텟 가치'!$B$12:$L$16,AJ$2,0)*$E593)</f>
        <v>0</v>
      </c>
      <c r="AK593">
        <f>VLOOKUP($F593,'(참고)타워 스텟 가치'!$B$12:$L$16,AK$2,0)+(VLOOKUP($F593,'(참고)타워 스텟 가치'!$B$12:$L$16,AK$2,0)*$E593)</f>
        <v>0</v>
      </c>
      <c r="AL593">
        <f>VLOOKUP($F593,'(참고)타워 스텟 가치'!$B$12:$L$16,AL$2,0)+(VLOOKUP($F593,'(참고)타워 스텟 가치'!$B$12:$L$16,AL$2,0)*$E593)</f>
        <v>96.399999999999793</v>
      </c>
      <c r="AM593">
        <f>SUM('스테이지별 몬스터 스텟'!AD593*'(참고)타워 스텟 가치'!$Q$17,'스테이지별 몬스터 스텟'!AE593*'(참고)타워 스텟 가치'!$R$17,'스테이지별 몬스터 스텟'!AF593*'(참고)타워 스텟 가치'!$S$17,'스테이지별 몬스터 스텟'!AG593*'(참고)타워 스텟 가치'!$T$17,'스테이지별 몬스터 스텟'!AH593*'(참고)타워 스텟 가치'!$U$17,'스테이지별 몬스터 스텟'!AI593*'(참고)타워 스텟 가치'!$V$17,'스테이지별 몬스터 스텟'!AJ593*'(참고)타워 스텟 가치'!$W$17,'스테이지별 몬스터 스텟'!AK593*'(참고)타워 스텟 가치'!$X$17,'스테이지별 몬스터 스텟'!AL593*'(참고)타워 스텟 가치'!$Y$17)</f>
        <v>368295.59749999916</v>
      </c>
      <c r="AN593">
        <v>3</v>
      </c>
    </row>
    <row r="594" spans="3:40" x14ac:dyDescent="0.3">
      <c r="C594">
        <v>5</v>
      </c>
      <c r="D594">
        <f t="shared" si="29"/>
        <v>118</v>
      </c>
      <c r="E594" s="52">
        <f>VLOOKUP(D594,'스테이지별 난이도 설정'!B:C,2,0)</f>
        <v>47.199999999999896</v>
      </c>
      <c r="F594" t="str">
        <f t="shared" si="30"/>
        <v>스페셜</v>
      </c>
      <c r="G594">
        <f t="shared" si="28"/>
        <v>6</v>
      </c>
      <c r="H594">
        <f>VLOOKUP($F594,'(참고)타워 스텟 가치'!$B$2:$L$6,H$2,0)+(VLOOKUP($F594,'(참고)타워 스텟 가치'!$B$2:$L$6,H$2,0)*$E594)</f>
        <v>1830.0937499999961</v>
      </c>
      <c r="I594">
        <f>VLOOKUP($F594,'(참고)타워 스텟 가치'!$B$2:$L$6,I$2,0)+(VLOOKUP($F594,'(참고)타워 스텟 가치'!$B$2:$L$6,I$2,0)*$E594)</f>
        <v>366.01874999999922</v>
      </c>
      <c r="J594">
        <f>VLOOKUP($F594,'(참고)타워 스텟 가치'!$B$2:$L$6,J$2,0)+(VLOOKUP($F594,'(참고)타워 스텟 가치'!$B$2:$L$6,J$2,0)*$E594)</f>
        <v>240999.99999999948</v>
      </c>
      <c r="K594">
        <f>VLOOKUP($F594,'(참고)타워 스텟 가치'!$B$2:$L$6,K$2,0)+(VLOOKUP($F594,'(참고)타워 스텟 가치'!$B$2:$L$6,K$2,0)*$E594)</f>
        <v>7320.3749999999845</v>
      </c>
      <c r="L594">
        <f>VLOOKUP($F594,'(참고)타워 스텟 가치'!$B$2:$L$6,L$2,0)+(VLOOKUP($F594,'(참고)타워 스텟 가치'!$B$2:$L$6,L$2,0)*$E594)</f>
        <v>122.00624999999974</v>
      </c>
      <c r="M594">
        <f>VLOOKUP($F594,'(참고)타워 스텟 가치'!$B$2:$L$6,M$2,0)+(VLOOKUP($F594,'(참고)타워 스텟 가치'!$B$2:$L$6,M$2,0)*$E594)</f>
        <v>14.459999999999969</v>
      </c>
      <c r="N594">
        <f>VLOOKUP($F594,'(참고)타워 스텟 가치'!$B$2:$L$6,N$2,0)+(VLOOKUP($F594,'(참고)타워 스텟 가치'!$B$2:$L$6,N$2,0)*$E594)</f>
        <v>0</v>
      </c>
      <c r="O594">
        <f>VLOOKUP($F594,'(참고)타워 스텟 가치'!$B$2:$L$6,O$2,0)+(VLOOKUP($F594,'(참고)타워 스텟 가치'!$B$2:$L$6,O$2,0)*$E594)</f>
        <v>0</v>
      </c>
      <c r="P594">
        <f>VLOOKUP($F594,'(참고)타워 스텟 가치'!$B$2:$L$6,P$2,0)+(VLOOKUP($F594,'(참고)타워 스텟 가치'!$B$2:$L$6,P$2,0)*$E594)</f>
        <v>48.199999999999896</v>
      </c>
      <c r="Q594">
        <f>SUM('스테이지별 몬스터 스텟'!H594*'(참고)타워 스텟 가치'!$Q$17,'스테이지별 몬스터 스텟'!I594*'(참고)타워 스텟 가치'!$R$17,'스테이지별 몬스터 스텟'!J594*'(참고)타워 스텟 가치'!$S$17,'스테이지별 몬스터 스텟'!K594*'(참고)타워 스텟 가치'!$T$17,'스테이지별 몬스터 스텟'!L594*'(참고)타워 스텟 가치'!$U$17,'스테이지별 몬스터 스텟'!M594*'(참고)타워 스텟 가치'!$V$17,'스테이지별 몬스터 스텟'!N594*'(참고)타워 스텟 가치'!$W$17,'스테이지별 몬스터 스텟'!O594*'(참고)타워 스텟 가치'!$X$17,'스테이지별 몬스터 스텟'!P594*'(참고)타워 스텟 가치'!$Y$17)</f>
        <v>380704.83812499919</v>
      </c>
      <c r="R594">
        <v>1</v>
      </c>
      <c r="S594">
        <f>VLOOKUP($F594,'(참고)타워 스텟 가치'!$B$7:$L$11,S$2,0)+(VLOOKUP($F594,'(참고)타워 스텟 가치'!$B$7:$L$11,S$2,0)*$E594)</f>
        <v>610.03124999999864</v>
      </c>
      <c r="T594">
        <f>VLOOKUP($F594,'(참고)타워 스텟 가치'!$B$7:$L$11,T$2,0)+(VLOOKUP($F594,'(참고)타워 스텟 가치'!$B$7:$L$11,T$2,0)*$E594)</f>
        <v>1098.0562499999976</v>
      </c>
      <c r="U594">
        <f>VLOOKUP($F594,'(참고)타워 스텟 가치'!$B$7:$L$11,U$2,0)+(VLOOKUP($F594,'(참고)타워 스텟 가치'!$B$7:$L$11,U$2,0)*$E594)</f>
        <v>240999.99999999948</v>
      </c>
      <c r="V594">
        <f>VLOOKUP($F594,'(참고)타워 스텟 가치'!$B$7:$L$11,V$2,0)+(VLOOKUP($F594,'(참고)타워 스텟 가치'!$B$7:$L$11,V$2,0)*$E594)</f>
        <v>7320.3749999999845</v>
      </c>
      <c r="W594">
        <f>VLOOKUP($F594,'(참고)타워 스텟 가치'!$B$7:$L$11,W$2,0)+(VLOOKUP($F594,'(참고)타워 스텟 가치'!$B$7:$L$11,W$2,0)*$E594)</f>
        <v>122.00624999999974</v>
      </c>
      <c r="X594">
        <f>VLOOKUP($F594,'(참고)타워 스텟 가치'!$B$7:$L$11,X$2,0)+(VLOOKUP($F594,'(참고)타워 스텟 가치'!$B$7:$L$11,X$2,0)*$E594)</f>
        <v>14.459999999999969</v>
      </c>
      <c r="Y594">
        <f>VLOOKUP($F594,'(참고)타워 스텟 가치'!$B$7:$L$11,Y$2,0)+(VLOOKUP($F594,'(참고)타워 스텟 가치'!$B$7:$L$11,Y$2,0)*$E594)</f>
        <v>0</v>
      </c>
      <c r="Z594">
        <f>VLOOKUP($F594,'(참고)타워 스텟 가치'!$B$7:$L$11,Z$2,0)+(VLOOKUP($F594,'(참고)타워 스텟 가치'!$B$7:$L$11,Z$2,0)*$E594)</f>
        <v>0</v>
      </c>
      <c r="AA594">
        <f>VLOOKUP($F594,'(참고)타워 스텟 가치'!$B$7:$L$11,AA$2,0)+(VLOOKUP($F594,'(참고)타워 스텟 가치'!$B$7:$L$11,AA$2,0)*$E594)</f>
        <v>48.199999999999896</v>
      </c>
      <c r="AB594">
        <f>SUM('스테이지별 몬스터 스텟'!S594*'(참고)타워 스텟 가치'!$Q$17,'스테이지별 몬스터 스텟'!T594*'(참고)타워 스텟 가치'!$R$17,'스테이지별 몬스터 스텟'!U594*'(참고)타워 스텟 가치'!$S$17,'스테이지별 몬스터 스텟'!V594*'(참고)타워 스텟 가치'!$T$17,'스테이지별 몬스터 스텟'!W594*'(참고)타워 스텟 가치'!$U$17,'스테이지별 몬스터 스텟'!X594*'(참고)타워 스텟 가치'!$V$17,'스테이지별 몬스터 스텟'!Y594*'(참고)타워 스텟 가치'!$W$17,'스테이지별 몬스터 스텟'!Z594*'(참고)타워 스텟 가치'!$X$17,'스테이지별 몬스터 스텟'!AA594*'(참고)타워 스텟 가치'!$Y$17)</f>
        <v>379362.76937499916</v>
      </c>
      <c r="AC594">
        <v>2</v>
      </c>
      <c r="AD594">
        <f>VLOOKUP($F594,'(참고)타워 스텟 가치'!$B$12:$L$16,AD$2,0)+(VLOOKUP($F594,'(참고)타워 스텟 가치'!$B$12:$L$16,AD$2,0)*$E594)</f>
        <v>610.03124999999864</v>
      </c>
      <c r="AE594">
        <f>VLOOKUP($F594,'(참고)타워 스텟 가치'!$B$12:$L$16,AE$2,0)+(VLOOKUP($F594,'(참고)타워 스텟 가치'!$B$12:$L$16,AE$2,0)*$E594)</f>
        <v>732.03749999999843</v>
      </c>
      <c r="AF594">
        <f>VLOOKUP($F594,'(참고)타워 스텟 가치'!$B$12:$L$16,AF$2,0)+(VLOOKUP($F594,'(참고)타워 스텟 가치'!$B$12:$L$16,AF$2,0)*$E594)</f>
        <v>240999.99999999948</v>
      </c>
      <c r="AG594">
        <f>VLOOKUP($F594,'(참고)타워 스텟 가치'!$B$12:$L$16,AG$2,0)+(VLOOKUP($F594,'(참고)타워 스텟 가치'!$B$12:$L$16,AG$2,0)*$E594)</f>
        <v>3660.1874999999923</v>
      </c>
      <c r="AH594">
        <f>VLOOKUP($F594,'(참고)타워 스텟 가치'!$B$12:$L$16,AH$2,0)+(VLOOKUP($F594,'(참고)타워 스텟 가치'!$B$12:$L$16,AH$2,0)*$E594)</f>
        <v>122.00624999999974</v>
      </c>
      <c r="AI594">
        <f>VLOOKUP($F594,'(참고)타워 스텟 가치'!$B$12:$L$16,AI$2,0)+(VLOOKUP($F594,'(참고)타워 스텟 가치'!$B$12:$L$16,AI$2,0)*$E594)</f>
        <v>14.459999999999969</v>
      </c>
      <c r="AJ594">
        <f>VLOOKUP($F594,'(참고)타워 스텟 가치'!$B$12:$L$16,AJ$2,0)+(VLOOKUP($F594,'(참고)타워 스텟 가치'!$B$12:$L$16,AJ$2,0)*$E594)</f>
        <v>0</v>
      </c>
      <c r="AK594">
        <f>VLOOKUP($F594,'(참고)타워 스텟 가치'!$B$12:$L$16,AK$2,0)+(VLOOKUP($F594,'(참고)타워 스텟 가치'!$B$12:$L$16,AK$2,0)*$E594)</f>
        <v>0</v>
      </c>
      <c r="AL594">
        <f>VLOOKUP($F594,'(참고)타워 스텟 가치'!$B$12:$L$16,AL$2,0)+(VLOOKUP($F594,'(참고)타워 스텟 가치'!$B$12:$L$16,AL$2,0)*$E594)</f>
        <v>96.399999999999793</v>
      </c>
      <c r="AM594">
        <f>SUM('스테이지별 몬스터 스텟'!AD594*'(참고)타워 스텟 가치'!$Q$17,'스테이지별 몬스터 스텟'!AE594*'(참고)타워 스텟 가치'!$R$17,'스테이지별 몬스터 스텟'!AF594*'(참고)타워 스텟 가치'!$S$17,'스테이지별 몬스터 스텟'!AG594*'(참고)타워 스텟 가치'!$T$17,'스테이지별 몬스터 스텟'!AH594*'(참고)타워 스텟 가치'!$U$17,'스테이지별 몬스터 스텟'!AI594*'(참고)타워 스텟 가치'!$V$17,'스테이지별 몬스터 스텟'!AJ594*'(참고)타워 스텟 가치'!$W$17,'스테이지별 몬스터 스텟'!AK594*'(참고)타워 스텟 가치'!$X$17,'스테이지별 몬스터 스텟'!AL594*'(참고)타워 스텟 가치'!$Y$17)</f>
        <v>371589.76624999923</v>
      </c>
      <c r="AN594">
        <v>3</v>
      </c>
    </row>
    <row r="595" spans="3:40" x14ac:dyDescent="0.3">
      <c r="C595">
        <v>1</v>
      </c>
      <c r="D595">
        <f t="shared" si="29"/>
        <v>119</v>
      </c>
      <c r="E595" s="52">
        <f>VLOOKUP(D595,'스테이지별 난이도 설정'!B:C,2,0)</f>
        <v>47.599999999999895</v>
      </c>
      <c r="F595" t="str">
        <f t="shared" si="30"/>
        <v>일반</v>
      </c>
      <c r="G595">
        <f t="shared" si="28"/>
        <v>6</v>
      </c>
      <c r="H595">
        <f>VLOOKUP($F595,'(참고)타워 스텟 가치'!$B$2:$L$6,H$2,0)+(VLOOKUP($F595,'(참고)타워 스텟 가치'!$B$2:$L$6,H$2,0)*$E595)</f>
        <v>364.4999999999992</v>
      </c>
      <c r="I595">
        <f>VLOOKUP($F595,'(참고)타워 스텟 가치'!$B$2:$L$6,I$2,0)+(VLOOKUP($F595,'(참고)타워 스텟 가치'!$B$2:$L$6,I$2,0)*$E595)</f>
        <v>72.899999999999835</v>
      </c>
      <c r="J595">
        <f>VLOOKUP($F595,'(참고)타워 스텟 가치'!$B$2:$L$6,J$2,0)+(VLOOKUP($F595,'(참고)타워 스텟 가치'!$B$2:$L$6,J$2,0)*$E595)</f>
        <v>242999.99999999948</v>
      </c>
      <c r="K595">
        <f>VLOOKUP($F595,'(참고)타워 스텟 가치'!$B$2:$L$6,K$2,0)+(VLOOKUP($F595,'(참고)타워 스텟 가치'!$B$2:$L$6,K$2,0)*$E595)</f>
        <v>1457.9999999999968</v>
      </c>
      <c r="L595">
        <f>VLOOKUP($F595,'(참고)타워 스텟 가치'!$B$2:$L$6,L$2,0)+(VLOOKUP($F595,'(참고)타워 스텟 가치'!$B$2:$L$6,L$2,0)*$E595)</f>
        <v>24.299999999999947</v>
      </c>
      <c r="M595">
        <f>VLOOKUP($F595,'(참고)타워 스텟 가치'!$B$2:$L$6,M$2,0)+(VLOOKUP($F595,'(참고)타워 스텟 가치'!$B$2:$L$6,M$2,0)*$E595)</f>
        <v>14.579999999999968</v>
      </c>
      <c r="N595">
        <f>VLOOKUP($F595,'(참고)타워 스텟 가치'!$B$2:$L$6,N$2,0)+(VLOOKUP($F595,'(참고)타워 스텟 가치'!$B$2:$L$6,N$2,0)*$E595)</f>
        <v>0</v>
      </c>
      <c r="O595">
        <f>VLOOKUP($F595,'(참고)타워 스텟 가치'!$B$2:$L$6,O$2,0)+(VLOOKUP($F595,'(참고)타워 스텟 가치'!$B$2:$L$6,O$2,0)*$E595)</f>
        <v>0</v>
      </c>
      <c r="P595">
        <f>VLOOKUP($F595,'(참고)타워 스텟 가치'!$B$2:$L$6,P$2,0)+(VLOOKUP($F595,'(참고)타워 스텟 가치'!$B$2:$L$6,P$2,0)*$E595)</f>
        <v>34.019999999999925</v>
      </c>
      <c r="Q595">
        <f>SUM('스테이지별 몬스터 스텟'!H595*'(참고)타워 스텟 가치'!$Q$17,'스테이지별 몬스터 스텟'!I595*'(참고)타워 스텟 가치'!$R$17,'스테이지별 몬스터 스텟'!J595*'(참고)타워 스텟 가치'!$S$17,'스테이지별 몬스터 스텟'!K595*'(참고)타워 스텟 가치'!$T$17,'스테이지별 몬스터 스텟'!L595*'(참고)타워 스텟 가치'!$U$17,'스테이지별 몬스터 스텟'!M595*'(참고)타워 스텟 가치'!$V$17,'스테이지별 몬스터 스텟'!N595*'(참고)타워 스텟 가치'!$W$17,'스테이지별 몬스터 스텟'!O595*'(참고)타워 스텟 가치'!$X$17,'스테이지별 몬스터 스텟'!P595*'(참고)타워 스텟 가치'!$Y$17)</f>
        <v>368385.56999999913</v>
      </c>
      <c r="R595">
        <v>1</v>
      </c>
      <c r="S595">
        <f>VLOOKUP($F595,'(참고)타워 스텟 가치'!$B$7:$L$11,S$2,0)+(VLOOKUP($F595,'(참고)타워 스텟 가치'!$B$7:$L$11,S$2,0)*$E595)</f>
        <v>121.49999999999974</v>
      </c>
      <c r="T595">
        <f>VLOOKUP($F595,'(참고)타워 스텟 가치'!$B$7:$L$11,T$2,0)+(VLOOKUP($F595,'(참고)타워 스텟 가치'!$B$7:$L$11,T$2,0)*$E595)</f>
        <v>218.69999999999953</v>
      </c>
      <c r="U595">
        <f>VLOOKUP($F595,'(참고)타워 스텟 가치'!$B$7:$L$11,U$2,0)+(VLOOKUP($F595,'(참고)타워 스텟 가치'!$B$7:$L$11,U$2,0)*$E595)</f>
        <v>242999.99999999948</v>
      </c>
      <c r="V595">
        <f>VLOOKUP($F595,'(참고)타워 스텟 가치'!$B$7:$L$11,V$2,0)+(VLOOKUP($F595,'(참고)타워 스텟 가치'!$B$7:$L$11,V$2,0)*$E595)</f>
        <v>1457.9999999999968</v>
      </c>
      <c r="W595">
        <f>VLOOKUP($F595,'(참고)타워 스텟 가치'!$B$7:$L$11,W$2,0)+(VLOOKUP($F595,'(참고)타워 스텟 가치'!$B$7:$L$11,W$2,0)*$E595)</f>
        <v>24.299999999999947</v>
      </c>
      <c r="X595">
        <f>VLOOKUP($F595,'(참고)타워 스텟 가치'!$B$7:$L$11,X$2,0)+(VLOOKUP($F595,'(참고)타워 스텟 가치'!$B$7:$L$11,X$2,0)*$E595)</f>
        <v>14.579999999999968</v>
      </c>
      <c r="Y595">
        <f>VLOOKUP($F595,'(참고)타워 스텟 가치'!$B$7:$L$11,Y$2,0)+(VLOOKUP($F595,'(참고)타워 스텟 가치'!$B$7:$L$11,Y$2,0)*$E595)</f>
        <v>0</v>
      </c>
      <c r="Z595">
        <f>VLOOKUP($F595,'(참고)타워 스텟 가치'!$B$7:$L$11,Z$2,0)+(VLOOKUP($F595,'(참고)타워 스텟 가치'!$B$7:$L$11,Z$2,0)*$E595)</f>
        <v>0</v>
      </c>
      <c r="AA595">
        <f>VLOOKUP($F595,'(참고)타워 스텟 가치'!$B$7:$L$11,AA$2,0)+(VLOOKUP($F595,'(참고)타워 스텟 가치'!$B$7:$L$11,AA$2,0)*$E595)</f>
        <v>34.019999999999925</v>
      </c>
      <c r="AB595">
        <f>SUM('스테이지별 몬스터 스텟'!S595*'(참고)타워 스텟 가치'!$Q$17,'스테이지별 몬스터 스텟'!T595*'(참고)타워 스텟 가치'!$R$17,'스테이지별 몬스터 스텟'!U595*'(참고)타워 스텟 가치'!$S$17,'스테이지별 몬스터 스텟'!V595*'(참고)타워 스텟 가치'!$T$17,'스테이지별 몬스터 스텟'!W595*'(참고)타워 스텟 가치'!$U$17,'스테이지별 몬스터 스텟'!X595*'(참고)타워 스텟 가치'!$V$17,'스테이지별 몬스터 스텟'!Y595*'(참고)타워 스텟 가치'!$W$17,'스테이지별 몬스터 스텟'!Z595*'(참고)타워 스텟 가치'!$X$17,'스테이지별 몬스터 스텟'!AA595*'(참고)타워 스텟 가치'!$Y$17)</f>
        <v>368118.26999999915</v>
      </c>
      <c r="AC595">
        <v>2</v>
      </c>
      <c r="AD595">
        <f>VLOOKUP($F595,'(참고)타워 스텟 가치'!$B$12:$L$16,AD$2,0)+(VLOOKUP($F595,'(참고)타워 스텟 가치'!$B$12:$L$16,AD$2,0)*$E595)</f>
        <v>121.49999999999974</v>
      </c>
      <c r="AE595">
        <f>VLOOKUP($F595,'(참고)타워 스텟 가치'!$B$12:$L$16,AE$2,0)+(VLOOKUP($F595,'(참고)타워 스텟 가치'!$B$12:$L$16,AE$2,0)*$E595)</f>
        <v>145.79999999999967</v>
      </c>
      <c r="AF595">
        <f>VLOOKUP($F595,'(참고)타워 스텟 가치'!$B$12:$L$16,AF$2,0)+(VLOOKUP($F595,'(참고)타워 스텟 가치'!$B$12:$L$16,AF$2,0)*$E595)</f>
        <v>242999.99999999948</v>
      </c>
      <c r="AG595">
        <f>VLOOKUP($F595,'(참고)타워 스텟 가치'!$B$12:$L$16,AG$2,0)+(VLOOKUP($F595,'(참고)타워 스텟 가치'!$B$12:$L$16,AG$2,0)*$E595)</f>
        <v>728.99999999999841</v>
      </c>
      <c r="AH595">
        <f>VLOOKUP($F595,'(참고)타워 스텟 가치'!$B$12:$L$16,AH$2,0)+(VLOOKUP($F595,'(참고)타워 스텟 가치'!$B$12:$L$16,AH$2,0)*$E595)</f>
        <v>24.299999999999947</v>
      </c>
      <c r="AI595">
        <f>VLOOKUP($F595,'(참고)타워 스텟 가치'!$B$12:$L$16,AI$2,0)+(VLOOKUP($F595,'(참고)타워 스텟 가치'!$B$12:$L$16,AI$2,0)*$E595)</f>
        <v>14.579999999999968</v>
      </c>
      <c r="AJ595">
        <f>VLOOKUP($F595,'(참고)타워 스텟 가치'!$B$12:$L$16,AJ$2,0)+(VLOOKUP($F595,'(참고)타워 스텟 가치'!$B$12:$L$16,AJ$2,0)*$E595)</f>
        <v>0</v>
      </c>
      <c r="AK595">
        <f>VLOOKUP($F595,'(참고)타워 스텟 가치'!$B$12:$L$16,AK$2,0)+(VLOOKUP($F595,'(참고)타워 스텟 가치'!$B$12:$L$16,AK$2,0)*$E595)</f>
        <v>0</v>
      </c>
      <c r="AL595">
        <f>VLOOKUP($F595,'(참고)타워 스텟 가치'!$B$12:$L$16,AL$2,0)+(VLOOKUP($F595,'(참고)타워 스텟 가치'!$B$12:$L$16,AL$2,0)*$E595)</f>
        <v>68.03999999999985</v>
      </c>
      <c r="AM595">
        <f>SUM('스테이지별 몬스터 스텟'!AD595*'(참고)타워 스텟 가치'!$Q$17,'스테이지별 몬스터 스텟'!AE595*'(참고)타워 스텟 가치'!$R$17,'스테이지별 몬스터 스텟'!AF595*'(참고)타워 스텟 가치'!$S$17,'스테이지별 몬스터 스텟'!AG595*'(참고)타워 스텟 가치'!$T$17,'스테이지별 몬스터 스텟'!AH595*'(참고)타워 스텟 가치'!$U$17,'스테이지별 몬스터 스텟'!AI595*'(참고)타워 스텟 가치'!$V$17,'스테이지별 몬스터 스텟'!AJ595*'(참고)타워 스텟 가치'!$W$17,'스테이지별 몬스터 스텟'!AK595*'(참고)타워 스텟 가치'!$X$17,'스테이지별 몬스터 스텟'!AL595*'(참고)타워 스텟 가치'!$Y$17)</f>
        <v>366618.95999999921</v>
      </c>
      <c r="AN595">
        <v>3</v>
      </c>
    </row>
    <row r="596" spans="3:40" x14ac:dyDescent="0.3">
      <c r="C596">
        <v>2</v>
      </c>
      <c r="D596">
        <f t="shared" si="29"/>
        <v>119</v>
      </c>
      <c r="E596" s="52">
        <f>VLOOKUP(D596,'스테이지별 난이도 설정'!B:C,2,0)</f>
        <v>47.599999999999895</v>
      </c>
      <c r="F596" t="str">
        <f t="shared" si="30"/>
        <v>레어</v>
      </c>
      <c r="G596">
        <f t="shared" si="28"/>
        <v>6</v>
      </c>
      <c r="H596">
        <f>VLOOKUP($F596,'(참고)타워 스텟 가치'!$B$2:$L$6,H$2,0)+(VLOOKUP($F596,'(참고)타워 스텟 가치'!$B$2:$L$6,H$2,0)*$E596)</f>
        <v>546.74999999999886</v>
      </c>
      <c r="I596">
        <f>VLOOKUP($F596,'(참고)타워 스텟 가치'!$B$2:$L$6,I$2,0)+(VLOOKUP($F596,'(참고)타워 스텟 가치'!$B$2:$L$6,I$2,0)*$E596)</f>
        <v>109.34999999999977</v>
      </c>
      <c r="J596">
        <f>VLOOKUP($F596,'(참고)타워 스텟 가치'!$B$2:$L$6,J$2,0)+(VLOOKUP($F596,'(참고)타워 스텟 가치'!$B$2:$L$6,J$2,0)*$E596)</f>
        <v>242999.99999999948</v>
      </c>
      <c r="K596">
        <f>VLOOKUP($F596,'(참고)타워 스텟 가치'!$B$2:$L$6,K$2,0)+(VLOOKUP($F596,'(참고)타워 스텟 가치'!$B$2:$L$6,K$2,0)*$E596)</f>
        <v>2186.9999999999955</v>
      </c>
      <c r="L596">
        <f>VLOOKUP($F596,'(참고)타워 스텟 가치'!$B$2:$L$6,L$2,0)+(VLOOKUP($F596,'(참고)타워 스텟 가치'!$B$2:$L$6,L$2,0)*$E596)</f>
        <v>36.449999999999918</v>
      </c>
      <c r="M596">
        <f>VLOOKUP($F596,'(참고)타워 스텟 가치'!$B$2:$L$6,M$2,0)+(VLOOKUP($F596,'(참고)타워 스텟 가치'!$B$2:$L$6,M$2,0)*$E596)</f>
        <v>14.579999999999968</v>
      </c>
      <c r="N596">
        <f>VLOOKUP($F596,'(참고)타워 스텟 가치'!$B$2:$L$6,N$2,0)+(VLOOKUP($F596,'(참고)타워 스텟 가치'!$B$2:$L$6,N$2,0)*$E596)</f>
        <v>0</v>
      </c>
      <c r="O596">
        <f>VLOOKUP($F596,'(참고)타워 스텟 가치'!$B$2:$L$6,O$2,0)+(VLOOKUP($F596,'(참고)타워 스텟 가치'!$B$2:$L$6,O$2,0)*$E596)</f>
        <v>0</v>
      </c>
      <c r="P596">
        <f>VLOOKUP($F596,'(참고)타워 스텟 가치'!$B$2:$L$6,P$2,0)+(VLOOKUP($F596,'(참고)타워 스텟 가치'!$B$2:$L$6,P$2,0)*$E596)</f>
        <v>34.019999999999925</v>
      </c>
      <c r="Q596">
        <f>SUM('스테이지별 몬스터 스텟'!H596*'(참고)타워 스텟 가치'!$Q$17,'스테이지별 몬스터 스텟'!I596*'(참고)타워 스텟 가치'!$R$17,'스테이지별 몬스터 스텟'!J596*'(참고)타워 스텟 가치'!$S$17,'스테이지별 몬스터 스텟'!K596*'(참고)타워 스텟 가치'!$T$17,'스테이지별 몬스터 스텟'!L596*'(참고)타워 스텟 가치'!$U$17,'스테이지별 몬스터 스텟'!M596*'(참고)타워 스텟 가치'!$V$17,'스테이지별 몬스터 스텟'!N596*'(참고)타워 스텟 가치'!$W$17,'스테이지별 몬스터 스텟'!O596*'(참고)타워 스텟 가치'!$X$17,'스테이지별 몬스터 스텟'!P596*'(참고)타워 스텟 가치'!$Y$17)</f>
        <v>370287.04499999923</v>
      </c>
      <c r="R596">
        <v>1</v>
      </c>
      <c r="S596">
        <f>VLOOKUP($F596,'(참고)타워 스텟 가치'!$B$7:$L$11,S$2,0)+(VLOOKUP($F596,'(참고)타워 스텟 가치'!$B$7:$L$11,S$2,0)*$E596)</f>
        <v>182.2499999999996</v>
      </c>
      <c r="T596">
        <f>VLOOKUP($F596,'(참고)타워 스텟 가치'!$B$7:$L$11,T$2,0)+(VLOOKUP($F596,'(참고)타워 스텟 가치'!$B$7:$L$11,T$2,0)*$E596)</f>
        <v>328.04999999999927</v>
      </c>
      <c r="U596">
        <f>VLOOKUP($F596,'(참고)타워 스텟 가치'!$B$7:$L$11,U$2,0)+(VLOOKUP($F596,'(참고)타워 스텟 가치'!$B$7:$L$11,U$2,0)*$E596)</f>
        <v>242999.99999999948</v>
      </c>
      <c r="V596">
        <f>VLOOKUP($F596,'(참고)타워 스텟 가치'!$B$7:$L$11,V$2,0)+(VLOOKUP($F596,'(참고)타워 스텟 가치'!$B$7:$L$11,V$2,0)*$E596)</f>
        <v>2186.9999999999955</v>
      </c>
      <c r="W596">
        <f>VLOOKUP($F596,'(참고)타워 스텟 가치'!$B$7:$L$11,W$2,0)+(VLOOKUP($F596,'(참고)타워 스텟 가치'!$B$7:$L$11,W$2,0)*$E596)</f>
        <v>36.449999999999918</v>
      </c>
      <c r="X596">
        <f>VLOOKUP($F596,'(참고)타워 스텟 가치'!$B$7:$L$11,X$2,0)+(VLOOKUP($F596,'(참고)타워 스텟 가치'!$B$7:$L$11,X$2,0)*$E596)</f>
        <v>14.579999999999968</v>
      </c>
      <c r="Y596">
        <f>VLOOKUP($F596,'(참고)타워 스텟 가치'!$B$7:$L$11,Y$2,0)+(VLOOKUP($F596,'(참고)타워 스텟 가치'!$B$7:$L$11,Y$2,0)*$E596)</f>
        <v>0</v>
      </c>
      <c r="Z596">
        <f>VLOOKUP($F596,'(참고)타워 스텟 가치'!$B$7:$L$11,Z$2,0)+(VLOOKUP($F596,'(참고)타워 스텟 가치'!$B$7:$L$11,Z$2,0)*$E596)</f>
        <v>0</v>
      </c>
      <c r="AA596">
        <f>VLOOKUP($F596,'(참고)타워 스텟 가치'!$B$7:$L$11,AA$2,0)+(VLOOKUP($F596,'(참고)타워 스텟 가치'!$B$7:$L$11,AA$2,0)*$E596)</f>
        <v>34.019999999999925</v>
      </c>
      <c r="AB596">
        <f>SUM('스테이지별 몬스터 스텟'!S596*'(참고)타워 스텟 가치'!$Q$17,'스테이지별 몬스터 스텟'!T596*'(참고)타워 스텟 가치'!$R$17,'스테이지별 몬스터 스텟'!U596*'(참고)타워 스텟 가치'!$S$17,'스테이지별 몬스터 스텟'!V596*'(참고)타워 스텟 가치'!$T$17,'스테이지별 몬스터 스텟'!W596*'(참고)타워 스텟 가치'!$U$17,'스테이지별 몬스터 스텟'!X596*'(참고)타워 스텟 가치'!$V$17,'스테이지별 몬스터 스텟'!Y596*'(참고)타워 스텟 가치'!$W$17,'스테이지별 몬스터 스텟'!Z596*'(참고)타워 스텟 가치'!$X$17,'스테이지별 몬스터 스텟'!AA596*'(참고)타워 스텟 가치'!$Y$17)</f>
        <v>369886.09499999922</v>
      </c>
      <c r="AC596">
        <v>2</v>
      </c>
      <c r="AD596">
        <f>VLOOKUP($F596,'(참고)타워 스텟 가치'!$B$12:$L$16,AD$2,0)+(VLOOKUP($F596,'(참고)타워 스텟 가치'!$B$12:$L$16,AD$2,0)*$E596)</f>
        <v>182.2499999999996</v>
      </c>
      <c r="AE596">
        <f>VLOOKUP($F596,'(참고)타워 스텟 가치'!$B$12:$L$16,AE$2,0)+(VLOOKUP($F596,'(참고)타워 스텟 가치'!$B$12:$L$16,AE$2,0)*$E596)</f>
        <v>218.69999999999953</v>
      </c>
      <c r="AF596">
        <f>VLOOKUP($F596,'(참고)타워 스텟 가치'!$B$12:$L$16,AF$2,0)+(VLOOKUP($F596,'(참고)타워 스텟 가치'!$B$12:$L$16,AF$2,0)*$E596)</f>
        <v>242999.99999999948</v>
      </c>
      <c r="AG596">
        <f>VLOOKUP($F596,'(참고)타워 스텟 가치'!$B$12:$L$16,AG$2,0)+(VLOOKUP($F596,'(참고)타워 스텟 가치'!$B$12:$L$16,AG$2,0)*$E596)</f>
        <v>1093.4999999999977</v>
      </c>
      <c r="AH596">
        <f>VLOOKUP($F596,'(참고)타워 스텟 가치'!$B$12:$L$16,AH$2,0)+(VLOOKUP($F596,'(참고)타워 스텟 가치'!$B$12:$L$16,AH$2,0)*$E596)</f>
        <v>36.449999999999918</v>
      </c>
      <c r="AI596">
        <f>VLOOKUP($F596,'(참고)타워 스텟 가치'!$B$12:$L$16,AI$2,0)+(VLOOKUP($F596,'(참고)타워 스텟 가치'!$B$12:$L$16,AI$2,0)*$E596)</f>
        <v>14.579999999999968</v>
      </c>
      <c r="AJ596">
        <f>VLOOKUP($F596,'(참고)타워 스텟 가치'!$B$12:$L$16,AJ$2,0)+(VLOOKUP($F596,'(참고)타워 스텟 가치'!$B$12:$L$16,AJ$2,0)*$E596)</f>
        <v>0</v>
      </c>
      <c r="AK596">
        <f>VLOOKUP($F596,'(참고)타워 스텟 가치'!$B$12:$L$16,AK$2,0)+(VLOOKUP($F596,'(참고)타워 스텟 가치'!$B$12:$L$16,AK$2,0)*$E596)</f>
        <v>0</v>
      </c>
      <c r="AL596">
        <f>VLOOKUP($F596,'(참고)타워 스텟 가치'!$B$12:$L$16,AL$2,0)+(VLOOKUP($F596,'(참고)타워 스텟 가치'!$B$12:$L$16,AL$2,0)*$E596)</f>
        <v>68.03999999999985</v>
      </c>
      <c r="AM596">
        <f>SUM('스테이지별 몬스터 스텟'!AD596*'(참고)타워 스텟 가치'!$Q$17,'스테이지별 몬스터 스텟'!AE596*'(참고)타워 스텟 가치'!$R$17,'스테이지별 몬스터 스텟'!AF596*'(참고)타워 스텟 가치'!$S$17,'스테이지별 몬스터 스텟'!AG596*'(참고)타워 스텟 가치'!$T$17,'스테이지별 몬스터 스텟'!AH596*'(참고)타워 스텟 가치'!$U$17,'스테이지별 몬스터 스텟'!AI596*'(참고)타워 스텟 가치'!$V$17,'스테이지별 몬스터 스텟'!AJ596*'(참고)타워 스텟 가치'!$W$17,'스테이지별 몬스터 스텟'!AK596*'(참고)타워 스텟 가치'!$X$17,'스테이지별 몬스터 스텟'!AL596*'(참고)타워 스텟 가치'!$Y$17)</f>
        <v>367603.10999999923</v>
      </c>
      <c r="AN596">
        <v>3</v>
      </c>
    </row>
    <row r="597" spans="3:40" x14ac:dyDescent="0.3">
      <c r="C597">
        <v>3</v>
      </c>
      <c r="D597">
        <f t="shared" si="29"/>
        <v>119</v>
      </c>
      <c r="E597" s="52">
        <f>VLOOKUP(D597,'스테이지별 난이도 설정'!B:C,2,0)</f>
        <v>47.599999999999895</v>
      </c>
      <c r="F597" t="str">
        <f t="shared" si="30"/>
        <v>에픽</v>
      </c>
      <c r="G597">
        <f t="shared" si="28"/>
        <v>6</v>
      </c>
      <c r="H597">
        <f>VLOOKUP($F597,'(참고)타워 스텟 가치'!$B$2:$L$6,H$2,0)+(VLOOKUP($F597,'(참고)타워 스텟 가치'!$B$2:$L$6,H$2,0)*$E597)</f>
        <v>820.12499999999818</v>
      </c>
      <c r="I597">
        <f>VLOOKUP($F597,'(참고)타워 스텟 가치'!$B$2:$L$6,I$2,0)+(VLOOKUP($F597,'(참고)타워 스텟 가치'!$B$2:$L$6,I$2,0)*$E597)</f>
        <v>164.02499999999964</v>
      </c>
      <c r="J597">
        <f>VLOOKUP($F597,'(참고)타워 스텟 가치'!$B$2:$L$6,J$2,0)+(VLOOKUP($F597,'(참고)타워 스텟 가치'!$B$2:$L$6,J$2,0)*$E597)</f>
        <v>242999.99999999948</v>
      </c>
      <c r="K597">
        <f>VLOOKUP($F597,'(참고)타워 스텟 가치'!$B$2:$L$6,K$2,0)+(VLOOKUP($F597,'(참고)타워 스텟 가치'!$B$2:$L$6,K$2,0)*$E597)</f>
        <v>3280.4999999999927</v>
      </c>
      <c r="L597">
        <f>VLOOKUP($F597,'(참고)타워 스텟 가치'!$B$2:$L$6,L$2,0)+(VLOOKUP($F597,'(참고)타워 스텟 가치'!$B$2:$L$6,L$2,0)*$E597)</f>
        <v>54.674999999999883</v>
      </c>
      <c r="M597">
        <f>VLOOKUP($F597,'(참고)타워 스텟 가치'!$B$2:$L$6,M$2,0)+(VLOOKUP($F597,'(참고)타워 스텟 가치'!$B$2:$L$6,M$2,0)*$E597)</f>
        <v>14.579999999999968</v>
      </c>
      <c r="N597">
        <f>VLOOKUP($F597,'(참고)타워 스텟 가치'!$B$2:$L$6,N$2,0)+(VLOOKUP($F597,'(참고)타워 스텟 가치'!$B$2:$L$6,N$2,0)*$E597)</f>
        <v>0</v>
      </c>
      <c r="O597">
        <f>VLOOKUP($F597,'(참고)타워 스텟 가치'!$B$2:$L$6,O$2,0)+(VLOOKUP($F597,'(참고)타워 스텟 가치'!$B$2:$L$6,O$2,0)*$E597)</f>
        <v>0</v>
      </c>
      <c r="P597">
        <f>VLOOKUP($F597,'(참고)타워 스텟 가치'!$B$2:$L$6,P$2,0)+(VLOOKUP($F597,'(참고)타워 스텟 가치'!$B$2:$L$6,P$2,0)*$E597)</f>
        <v>34.019999999999925</v>
      </c>
      <c r="Q597">
        <f>SUM('스테이지별 몬스터 스텟'!H597*'(참고)타워 스텟 가치'!$Q$17,'스테이지별 몬스터 스텟'!I597*'(참고)타워 스텟 가치'!$R$17,'스테이지별 몬스터 스텟'!J597*'(참고)타워 스텟 가치'!$S$17,'스테이지별 몬스터 스텟'!K597*'(참고)타워 스텟 가치'!$T$17,'스테이지별 몬스터 스텟'!L597*'(참고)타워 스텟 가치'!$U$17,'스테이지별 몬스터 스텟'!M597*'(참고)타워 스텟 가치'!$V$17,'스테이지별 몬스터 스텟'!N597*'(참고)타워 스텟 가치'!$W$17,'스테이지별 몬스터 스텟'!O597*'(참고)타워 스텟 가치'!$X$17,'스테이지별 몬스터 스텟'!P597*'(참고)타워 스텟 가치'!$Y$17)</f>
        <v>373139.25749999913</v>
      </c>
      <c r="R597">
        <v>1</v>
      </c>
      <c r="S597">
        <f>VLOOKUP($F597,'(참고)타워 스텟 가치'!$B$7:$L$11,S$2,0)+(VLOOKUP($F597,'(참고)타워 스텟 가치'!$B$7:$L$11,S$2,0)*$E597)</f>
        <v>273.37499999999943</v>
      </c>
      <c r="T597">
        <f>VLOOKUP($F597,'(참고)타워 스텟 가치'!$B$7:$L$11,T$2,0)+(VLOOKUP($F597,'(참고)타워 스텟 가치'!$B$7:$L$11,T$2,0)*$E597)</f>
        <v>492.07499999999891</v>
      </c>
      <c r="U597">
        <f>VLOOKUP($F597,'(참고)타워 스텟 가치'!$B$7:$L$11,U$2,0)+(VLOOKUP($F597,'(참고)타워 스텟 가치'!$B$7:$L$11,U$2,0)*$E597)</f>
        <v>242999.99999999948</v>
      </c>
      <c r="V597">
        <f>VLOOKUP($F597,'(참고)타워 스텟 가치'!$B$7:$L$11,V$2,0)+(VLOOKUP($F597,'(참고)타워 스텟 가치'!$B$7:$L$11,V$2,0)*$E597)</f>
        <v>3280.4999999999927</v>
      </c>
      <c r="W597">
        <f>VLOOKUP($F597,'(참고)타워 스텟 가치'!$B$7:$L$11,W$2,0)+(VLOOKUP($F597,'(참고)타워 스텟 가치'!$B$7:$L$11,W$2,0)*$E597)</f>
        <v>54.674999999999883</v>
      </c>
      <c r="X597">
        <f>VLOOKUP($F597,'(참고)타워 스텟 가치'!$B$7:$L$11,X$2,0)+(VLOOKUP($F597,'(참고)타워 스텟 가치'!$B$7:$L$11,X$2,0)*$E597)</f>
        <v>14.579999999999968</v>
      </c>
      <c r="Y597">
        <f>VLOOKUP($F597,'(참고)타워 스텟 가치'!$B$7:$L$11,Y$2,0)+(VLOOKUP($F597,'(참고)타워 스텟 가치'!$B$7:$L$11,Y$2,0)*$E597)</f>
        <v>0</v>
      </c>
      <c r="Z597">
        <f>VLOOKUP($F597,'(참고)타워 스텟 가치'!$B$7:$L$11,Z$2,0)+(VLOOKUP($F597,'(참고)타워 스텟 가치'!$B$7:$L$11,Z$2,0)*$E597)</f>
        <v>0</v>
      </c>
      <c r="AA597">
        <f>VLOOKUP($F597,'(참고)타워 스텟 가치'!$B$7:$L$11,AA$2,0)+(VLOOKUP($F597,'(참고)타워 스텟 가치'!$B$7:$L$11,AA$2,0)*$E597)</f>
        <v>34.019999999999925</v>
      </c>
      <c r="AB597">
        <f>SUM('스테이지별 몬스터 스텟'!S597*'(참고)타워 스텟 가치'!$Q$17,'스테이지별 몬스터 스텟'!T597*'(참고)타워 스텟 가치'!$R$17,'스테이지별 몬스터 스텟'!U597*'(참고)타워 스텟 가치'!$S$17,'스테이지별 몬스터 스텟'!V597*'(참고)타워 스텟 가치'!$T$17,'스테이지별 몬스터 스텟'!W597*'(참고)타워 스텟 가치'!$U$17,'스테이지별 몬스터 스텟'!X597*'(참고)타워 스텟 가치'!$V$17,'스테이지별 몬스터 스텟'!Y597*'(참고)타워 스텟 가치'!$W$17,'스테이지별 몬스터 스텟'!Z597*'(참고)타워 스텟 가치'!$X$17,'스테이지별 몬스터 스텟'!AA597*'(참고)타워 스텟 가치'!$Y$17)</f>
        <v>372537.83249999915</v>
      </c>
      <c r="AC597">
        <v>2</v>
      </c>
      <c r="AD597">
        <f>VLOOKUP($F597,'(참고)타워 스텟 가치'!$B$12:$L$16,AD$2,0)+(VLOOKUP($F597,'(참고)타워 스텟 가치'!$B$12:$L$16,AD$2,0)*$E597)</f>
        <v>273.37499999999943</v>
      </c>
      <c r="AE597">
        <f>VLOOKUP($F597,'(참고)타워 스텟 가치'!$B$12:$L$16,AE$2,0)+(VLOOKUP($F597,'(참고)타워 스텟 가치'!$B$12:$L$16,AE$2,0)*$E597)</f>
        <v>328.04999999999927</v>
      </c>
      <c r="AF597">
        <f>VLOOKUP($F597,'(참고)타워 스텟 가치'!$B$12:$L$16,AF$2,0)+(VLOOKUP($F597,'(참고)타워 스텟 가치'!$B$12:$L$16,AF$2,0)*$E597)</f>
        <v>242999.99999999948</v>
      </c>
      <c r="AG597">
        <f>VLOOKUP($F597,'(참고)타워 스텟 가치'!$B$12:$L$16,AG$2,0)+(VLOOKUP($F597,'(참고)타워 스텟 가치'!$B$12:$L$16,AG$2,0)*$E597)</f>
        <v>1640.2499999999964</v>
      </c>
      <c r="AH597">
        <f>VLOOKUP($F597,'(참고)타워 스텟 가치'!$B$12:$L$16,AH$2,0)+(VLOOKUP($F597,'(참고)타워 스텟 가치'!$B$12:$L$16,AH$2,0)*$E597)</f>
        <v>54.674999999999883</v>
      </c>
      <c r="AI597">
        <f>VLOOKUP($F597,'(참고)타워 스텟 가치'!$B$12:$L$16,AI$2,0)+(VLOOKUP($F597,'(참고)타워 스텟 가치'!$B$12:$L$16,AI$2,0)*$E597)</f>
        <v>14.579999999999968</v>
      </c>
      <c r="AJ597">
        <f>VLOOKUP($F597,'(참고)타워 스텟 가치'!$B$12:$L$16,AJ$2,0)+(VLOOKUP($F597,'(참고)타워 스텟 가치'!$B$12:$L$16,AJ$2,0)*$E597)</f>
        <v>0</v>
      </c>
      <c r="AK597">
        <f>VLOOKUP($F597,'(참고)타워 스텟 가치'!$B$12:$L$16,AK$2,0)+(VLOOKUP($F597,'(참고)타워 스텟 가치'!$B$12:$L$16,AK$2,0)*$E597)</f>
        <v>0</v>
      </c>
      <c r="AL597">
        <f>VLOOKUP($F597,'(참고)타워 스텟 가치'!$B$12:$L$16,AL$2,0)+(VLOOKUP($F597,'(참고)타워 스텟 가치'!$B$12:$L$16,AL$2,0)*$E597)</f>
        <v>68.03999999999985</v>
      </c>
      <c r="AM597">
        <f>SUM('스테이지별 몬스터 스텟'!AD597*'(참고)타워 스텟 가치'!$Q$17,'스테이지별 몬스터 스텟'!AE597*'(참고)타워 스텟 가치'!$R$17,'스테이지별 몬스터 스텟'!AF597*'(참고)타워 스텟 가치'!$S$17,'스테이지별 몬스터 스텟'!AG597*'(참고)타워 스텟 가치'!$T$17,'스테이지별 몬스터 스텟'!AH597*'(참고)타워 스텟 가치'!$U$17,'스테이지별 몬스터 스텟'!AI597*'(참고)타워 스텟 가치'!$V$17,'스테이지별 몬스터 스텟'!AJ597*'(참고)타워 스텟 가치'!$W$17,'스테이지별 몬스터 스텟'!AK597*'(참고)타워 스텟 가치'!$X$17,'스테이지별 몬스터 스텟'!AL597*'(참고)타워 스텟 가치'!$Y$17)</f>
        <v>369079.33499999921</v>
      </c>
      <c r="AN597">
        <v>3</v>
      </c>
    </row>
    <row r="598" spans="3:40" x14ac:dyDescent="0.3">
      <c r="C598">
        <v>4</v>
      </c>
      <c r="D598">
        <f t="shared" si="29"/>
        <v>119</v>
      </c>
      <c r="E598" s="52">
        <f>VLOOKUP(D598,'스테이지별 난이도 설정'!B:C,2,0)</f>
        <v>47.599999999999895</v>
      </c>
      <c r="F598" t="str">
        <f t="shared" si="30"/>
        <v>유니크</v>
      </c>
      <c r="G598">
        <f t="shared" si="28"/>
        <v>6</v>
      </c>
      <c r="H598">
        <f>VLOOKUP($F598,'(참고)타워 스텟 가치'!$B$2:$L$6,H$2,0)+(VLOOKUP($F598,'(참고)타워 스텟 가치'!$B$2:$L$6,H$2,0)*$E598)</f>
        <v>1230.1874999999973</v>
      </c>
      <c r="I598">
        <f>VLOOKUP($F598,'(참고)타워 스텟 가치'!$B$2:$L$6,I$2,0)+(VLOOKUP($F598,'(참고)타워 스텟 가치'!$B$2:$L$6,I$2,0)*$E598)</f>
        <v>246.03749999999945</v>
      </c>
      <c r="J598">
        <f>VLOOKUP($F598,'(참고)타워 스텟 가치'!$B$2:$L$6,J$2,0)+(VLOOKUP($F598,'(참고)타워 스텟 가치'!$B$2:$L$6,J$2,0)*$E598)</f>
        <v>242999.99999999948</v>
      </c>
      <c r="K598">
        <f>VLOOKUP($F598,'(참고)타워 스텟 가치'!$B$2:$L$6,K$2,0)+(VLOOKUP($F598,'(참고)타워 스텟 가치'!$B$2:$L$6,K$2,0)*$E598)</f>
        <v>4920.7499999999891</v>
      </c>
      <c r="L598">
        <f>VLOOKUP($F598,'(참고)타워 스텟 가치'!$B$2:$L$6,L$2,0)+(VLOOKUP($F598,'(참고)타워 스텟 가치'!$B$2:$L$6,L$2,0)*$E598)</f>
        <v>82.012499999999818</v>
      </c>
      <c r="M598">
        <f>VLOOKUP($F598,'(참고)타워 스텟 가치'!$B$2:$L$6,M$2,0)+(VLOOKUP($F598,'(참고)타워 스텟 가치'!$B$2:$L$6,M$2,0)*$E598)</f>
        <v>14.579999999999968</v>
      </c>
      <c r="N598">
        <f>VLOOKUP($F598,'(참고)타워 스텟 가치'!$B$2:$L$6,N$2,0)+(VLOOKUP($F598,'(참고)타워 스텟 가치'!$B$2:$L$6,N$2,0)*$E598)</f>
        <v>0</v>
      </c>
      <c r="O598">
        <f>VLOOKUP($F598,'(참고)타워 스텟 가치'!$B$2:$L$6,O$2,0)+(VLOOKUP($F598,'(참고)타워 스텟 가치'!$B$2:$L$6,O$2,0)*$E598)</f>
        <v>0</v>
      </c>
      <c r="P598">
        <f>VLOOKUP($F598,'(참고)타워 스텟 가치'!$B$2:$L$6,P$2,0)+(VLOOKUP($F598,'(참고)타워 스텟 가치'!$B$2:$L$6,P$2,0)*$E598)</f>
        <v>48.599999999999895</v>
      </c>
      <c r="Q598">
        <f>SUM('스테이지별 몬스터 스텟'!H598*'(참고)타워 스텟 가치'!$Q$17,'스테이지별 몬스터 스텟'!I598*'(참고)타워 스텟 가치'!$R$17,'스테이지별 몬스터 스텟'!J598*'(참고)타워 스텟 가치'!$S$17,'스테이지별 몬스터 스텟'!K598*'(참고)타워 스텟 가치'!$T$17,'스테이지별 몬스터 스텟'!L598*'(참고)타워 스텟 가치'!$U$17,'스테이지별 몬스터 스텟'!M598*'(참고)타워 스텟 가치'!$V$17,'스테이지별 몬스터 스텟'!N598*'(참고)타워 스텟 가치'!$W$17,'스테이지별 몬스터 스텟'!O598*'(참고)타워 스텟 가치'!$X$17,'스테이지별 몬스터 스텟'!P598*'(참고)타워 스텟 가치'!$Y$17)</f>
        <v>377446.7362499992</v>
      </c>
      <c r="R598">
        <v>1</v>
      </c>
      <c r="S598">
        <f>VLOOKUP($F598,'(참고)타워 스텟 가치'!$B$7:$L$11,S$2,0)+(VLOOKUP($F598,'(참고)타워 스텟 가치'!$B$7:$L$11,S$2,0)*$E598)</f>
        <v>410.06249999999909</v>
      </c>
      <c r="T598">
        <f>VLOOKUP($F598,'(참고)타워 스텟 가치'!$B$7:$L$11,T$2,0)+(VLOOKUP($F598,'(참고)타워 스텟 가치'!$B$7:$L$11,T$2,0)*$E598)</f>
        <v>738.11249999999836</v>
      </c>
      <c r="U598">
        <f>VLOOKUP($F598,'(참고)타워 스텟 가치'!$B$7:$L$11,U$2,0)+(VLOOKUP($F598,'(참고)타워 스텟 가치'!$B$7:$L$11,U$2,0)*$E598)</f>
        <v>242999.99999999948</v>
      </c>
      <c r="V598">
        <f>VLOOKUP($F598,'(참고)타워 스텟 가치'!$B$7:$L$11,V$2,0)+(VLOOKUP($F598,'(참고)타워 스텟 가치'!$B$7:$L$11,V$2,0)*$E598)</f>
        <v>4920.7499999999891</v>
      </c>
      <c r="W598">
        <f>VLOOKUP($F598,'(참고)타워 스텟 가치'!$B$7:$L$11,W$2,0)+(VLOOKUP($F598,'(참고)타워 스텟 가치'!$B$7:$L$11,W$2,0)*$E598)</f>
        <v>82.012499999999818</v>
      </c>
      <c r="X598">
        <f>VLOOKUP($F598,'(참고)타워 스텟 가치'!$B$7:$L$11,X$2,0)+(VLOOKUP($F598,'(참고)타워 스텟 가치'!$B$7:$L$11,X$2,0)*$E598)</f>
        <v>14.579999999999968</v>
      </c>
      <c r="Y598">
        <f>VLOOKUP($F598,'(참고)타워 스텟 가치'!$B$7:$L$11,Y$2,0)+(VLOOKUP($F598,'(참고)타워 스텟 가치'!$B$7:$L$11,Y$2,0)*$E598)</f>
        <v>0</v>
      </c>
      <c r="Z598">
        <f>VLOOKUP($F598,'(참고)타워 스텟 가치'!$B$7:$L$11,Z$2,0)+(VLOOKUP($F598,'(참고)타워 스텟 가치'!$B$7:$L$11,Z$2,0)*$E598)</f>
        <v>0</v>
      </c>
      <c r="AA598">
        <f>VLOOKUP($F598,'(참고)타워 스텟 가치'!$B$7:$L$11,AA$2,0)+(VLOOKUP($F598,'(참고)타워 스텟 가치'!$B$7:$L$11,AA$2,0)*$E598)</f>
        <v>48.599999999999895</v>
      </c>
      <c r="AB598">
        <f>SUM('스테이지별 몬스터 스텟'!S598*'(참고)타워 스텟 가치'!$Q$17,'스테이지별 몬스터 스텟'!T598*'(참고)타워 스텟 가치'!$R$17,'스테이지별 몬스터 스텟'!U598*'(참고)타워 스텟 가치'!$S$17,'스테이지별 몬스터 스텟'!V598*'(참고)타워 스텟 가치'!$T$17,'스테이지별 몬스터 스텟'!W598*'(참고)타워 스텟 가치'!$U$17,'스테이지별 몬스터 스텟'!X598*'(참고)타워 스텟 가치'!$V$17,'스테이지별 몬스터 스텟'!Y598*'(참고)타워 스텟 가치'!$W$17,'스테이지별 몬스터 스텟'!Z598*'(참고)타워 스텟 가치'!$X$17,'스테이지별 몬스터 스텟'!AA598*'(참고)타워 스텟 가치'!$Y$17)</f>
        <v>376544.59874999925</v>
      </c>
      <c r="AC598">
        <v>2</v>
      </c>
      <c r="AD598">
        <f>VLOOKUP($F598,'(참고)타워 스텟 가치'!$B$12:$L$16,AD$2,0)+(VLOOKUP($F598,'(참고)타워 스텟 가치'!$B$12:$L$16,AD$2,0)*$E598)</f>
        <v>410.06249999999909</v>
      </c>
      <c r="AE598">
        <f>VLOOKUP($F598,'(참고)타워 스텟 가치'!$B$12:$L$16,AE$2,0)+(VLOOKUP($F598,'(참고)타워 스텟 가치'!$B$12:$L$16,AE$2,0)*$E598)</f>
        <v>492.07499999999891</v>
      </c>
      <c r="AF598">
        <f>VLOOKUP($F598,'(참고)타워 스텟 가치'!$B$12:$L$16,AF$2,0)+(VLOOKUP($F598,'(참고)타워 스텟 가치'!$B$12:$L$16,AF$2,0)*$E598)</f>
        <v>242999.99999999948</v>
      </c>
      <c r="AG598">
        <f>VLOOKUP($F598,'(참고)타워 스텟 가치'!$B$12:$L$16,AG$2,0)+(VLOOKUP($F598,'(참고)타워 스텟 가치'!$B$12:$L$16,AG$2,0)*$E598)</f>
        <v>2460.3749999999945</v>
      </c>
      <c r="AH598">
        <f>VLOOKUP($F598,'(참고)타워 스텟 가치'!$B$12:$L$16,AH$2,0)+(VLOOKUP($F598,'(참고)타워 스텟 가치'!$B$12:$L$16,AH$2,0)*$E598)</f>
        <v>82.012499999999818</v>
      </c>
      <c r="AI598">
        <f>VLOOKUP($F598,'(참고)타워 스텟 가치'!$B$12:$L$16,AI$2,0)+(VLOOKUP($F598,'(참고)타워 스텟 가치'!$B$12:$L$16,AI$2,0)*$E598)</f>
        <v>14.579999999999968</v>
      </c>
      <c r="AJ598">
        <f>VLOOKUP($F598,'(참고)타워 스텟 가치'!$B$12:$L$16,AJ$2,0)+(VLOOKUP($F598,'(참고)타워 스텟 가치'!$B$12:$L$16,AJ$2,0)*$E598)</f>
        <v>0</v>
      </c>
      <c r="AK598">
        <f>VLOOKUP($F598,'(참고)타워 스텟 가치'!$B$12:$L$16,AK$2,0)+(VLOOKUP($F598,'(참고)타워 스텟 가치'!$B$12:$L$16,AK$2,0)*$E598)</f>
        <v>0</v>
      </c>
      <c r="AL598">
        <f>VLOOKUP($F598,'(참고)타워 스텟 가치'!$B$12:$L$16,AL$2,0)+(VLOOKUP($F598,'(참고)타워 스텟 가치'!$B$12:$L$16,AL$2,0)*$E598)</f>
        <v>97.19999999999979</v>
      </c>
      <c r="AM598">
        <f>SUM('스테이지별 몬스터 스텟'!AD598*'(참고)타워 스텟 가치'!$Q$17,'스테이지별 몬스터 스텟'!AE598*'(참고)타워 스텟 가치'!$R$17,'스테이지별 몬스터 스텟'!AF598*'(참고)타워 스텟 가치'!$S$17,'스테이지별 몬스터 스텟'!AG598*'(참고)타워 스텟 가치'!$T$17,'스테이지별 몬스터 스텟'!AH598*'(참고)타워 스텟 가치'!$U$17,'스테이지별 몬스터 스텟'!AI598*'(참고)타워 스텟 가치'!$V$17,'스테이지별 몬스터 스텟'!AJ598*'(참고)타워 스텟 가치'!$W$17,'스테이지별 몬스터 스텟'!AK598*'(참고)타워 스텟 가치'!$X$17,'스테이지별 몬스터 스텟'!AL598*'(참고)타워 스텟 가치'!$Y$17)</f>
        <v>371351.99249999924</v>
      </c>
      <c r="AN598">
        <v>3</v>
      </c>
    </row>
    <row r="599" spans="3:40" x14ac:dyDescent="0.3">
      <c r="C599">
        <v>5</v>
      </c>
      <c r="D599">
        <f t="shared" si="29"/>
        <v>119</v>
      </c>
      <c r="E599" s="52">
        <f>VLOOKUP(D599,'스테이지별 난이도 설정'!B:C,2,0)</f>
        <v>47.599999999999895</v>
      </c>
      <c r="F599" t="str">
        <f t="shared" si="30"/>
        <v>스페셜</v>
      </c>
      <c r="G599">
        <f t="shared" si="28"/>
        <v>6</v>
      </c>
      <c r="H599">
        <f>VLOOKUP($F599,'(참고)타워 스텟 가치'!$B$2:$L$6,H$2,0)+(VLOOKUP($F599,'(참고)타워 스텟 가치'!$B$2:$L$6,H$2,0)*$E599)</f>
        <v>1845.2812499999959</v>
      </c>
      <c r="I599">
        <f>VLOOKUP($F599,'(참고)타워 스텟 가치'!$B$2:$L$6,I$2,0)+(VLOOKUP($F599,'(참고)타워 스텟 가치'!$B$2:$L$6,I$2,0)*$E599)</f>
        <v>369.05624999999918</v>
      </c>
      <c r="J599">
        <f>VLOOKUP($F599,'(참고)타워 스텟 가치'!$B$2:$L$6,J$2,0)+(VLOOKUP($F599,'(참고)타워 스텟 가치'!$B$2:$L$6,J$2,0)*$E599)</f>
        <v>242999.99999999948</v>
      </c>
      <c r="K599">
        <f>VLOOKUP($F599,'(참고)타워 스텟 가치'!$B$2:$L$6,K$2,0)+(VLOOKUP($F599,'(참고)타워 스텟 가치'!$B$2:$L$6,K$2,0)*$E599)</f>
        <v>7381.1249999999836</v>
      </c>
      <c r="L599">
        <f>VLOOKUP($F599,'(참고)타워 스텟 가치'!$B$2:$L$6,L$2,0)+(VLOOKUP($F599,'(참고)타워 스텟 가치'!$B$2:$L$6,L$2,0)*$E599)</f>
        <v>123.01874999999973</v>
      </c>
      <c r="M599">
        <f>VLOOKUP($F599,'(참고)타워 스텟 가치'!$B$2:$L$6,M$2,0)+(VLOOKUP($F599,'(참고)타워 스텟 가치'!$B$2:$L$6,M$2,0)*$E599)</f>
        <v>14.579999999999968</v>
      </c>
      <c r="N599">
        <f>VLOOKUP($F599,'(참고)타워 스텟 가치'!$B$2:$L$6,N$2,0)+(VLOOKUP($F599,'(참고)타워 스텟 가치'!$B$2:$L$6,N$2,0)*$E599)</f>
        <v>0</v>
      </c>
      <c r="O599">
        <f>VLOOKUP($F599,'(참고)타워 스텟 가치'!$B$2:$L$6,O$2,0)+(VLOOKUP($F599,'(참고)타워 스텟 가치'!$B$2:$L$6,O$2,0)*$E599)</f>
        <v>0</v>
      </c>
      <c r="P599">
        <f>VLOOKUP($F599,'(참고)타워 스텟 가치'!$B$2:$L$6,P$2,0)+(VLOOKUP($F599,'(참고)타워 스텟 가치'!$B$2:$L$6,P$2,0)*$E599)</f>
        <v>48.599999999999895</v>
      </c>
      <c r="Q599">
        <f>SUM('스테이지별 몬스터 스텟'!H599*'(참고)타워 스텟 가치'!$Q$17,'스테이지별 몬스터 스텟'!I599*'(참고)타워 스텟 가치'!$R$17,'스테이지별 몬스터 스텟'!J599*'(참고)타워 스텟 가치'!$S$17,'스테이지별 몬스터 스텟'!K599*'(참고)타워 스텟 가치'!$T$17,'스테이지별 몬스터 스텟'!L599*'(참고)타워 스텟 가치'!$U$17,'스테이지별 몬스터 스텟'!M599*'(참고)타워 스텟 가치'!$V$17,'스테이지별 몬스터 스텟'!N599*'(참고)타워 스텟 가치'!$W$17,'스테이지별 몬스터 스텟'!O599*'(참고)타워 스텟 가치'!$X$17,'스테이지별 몬스터 스텟'!P599*'(참고)타워 스텟 가치'!$Y$17)</f>
        <v>383864.21437499911</v>
      </c>
      <c r="R599">
        <v>1</v>
      </c>
      <c r="S599">
        <f>VLOOKUP($F599,'(참고)타워 스텟 가치'!$B$7:$L$11,S$2,0)+(VLOOKUP($F599,'(참고)타워 스텟 가치'!$B$7:$L$11,S$2,0)*$E599)</f>
        <v>615.09374999999864</v>
      </c>
      <c r="T599">
        <f>VLOOKUP($F599,'(참고)타워 스텟 가치'!$B$7:$L$11,T$2,0)+(VLOOKUP($F599,'(참고)타워 스텟 가치'!$B$7:$L$11,T$2,0)*$E599)</f>
        <v>1107.1687499999975</v>
      </c>
      <c r="U599">
        <f>VLOOKUP($F599,'(참고)타워 스텟 가치'!$B$7:$L$11,U$2,0)+(VLOOKUP($F599,'(참고)타워 스텟 가치'!$B$7:$L$11,U$2,0)*$E599)</f>
        <v>242999.99999999948</v>
      </c>
      <c r="V599">
        <f>VLOOKUP($F599,'(참고)타워 스텟 가치'!$B$7:$L$11,V$2,0)+(VLOOKUP($F599,'(참고)타워 스텟 가치'!$B$7:$L$11,V$2,0)*$E599)</f>
        <v>7381.1249999999836</v>
      </c>
      <c r="W599">
        <f>VLOOKUP($F599,'(참고)타워 스텟 가치'!$B$7:$L$11,W$2,0)+(VLOOKUP($F599,'(참고)타워 스텟 가치'!$B$7:$L$11,W$2,0)*$E599)</f>
        <v>123.01874999999973</v>
      </c>
      <c r="X599">
        <f>VLOOKUP($F599,'(참고)타워 스텟 가치'!$B$7:$L$11,X$2,0)+(VLOOKUP($F599,'(참고)타워 스텟 가치'!$B$7:$L$11,X$2,0)*$E599)</f>
        <v>14.579999999999968</v>
      </c>
      <c r="Y599">
        <f>VLOOKUP($F599,'(참고)타워 스텟 가치'!$B$7:$L$11,Y$2,0)+(VLOOKUP($F599,'(참고)타워 스텟 가치'!$B$7:$L$11,Y$2,0)*$E599)</f>
        <v>0</v>
      </c>
      <c r="Z599">
        <f>VLOOKUP($F599,'(참고)타워 스텟 가치'!$B$7:$L$11,Z$2,0)+(VLOOKUP($F599,'(참고)타워 스텟 가치'!$B$7:$L$11,Z$2,0)*$E599)</f>
        <v>0</v>
      </c>
      <c r="AA599">
        <f>VLOOKUP($F599,'(참고)타워 스텟 가치'!$B$7:$L$11,AA$2,0)+(VLOOKUP($F599,'(참고)타워 스텟 가치'!$B$7:$L$11,AA$2,0)*$E599)</f>
        <v>48.599999999999895</v>
      </c>
      <c r="AB599">
        <f>SUM('스테이지별 몬스터 스텟'!S599*'(참고)타워 스텟 가치'!$Q$17,'스테이지별 몬스터 스텟'!T599*'(참고)타워 스텟 가치'!$R$17,'스테이지별 몬스터 스텟'!U599*'(참고)타워 스텟 가치'!$S$17,'스테이지별 몬스터 스텟'!V599*'(참고)타워 스텟 가치'!$T$17,'스테이지별 몬스터 스텟'!W599*'(참고)타워 스텟 가치'!$U$17,'스테이지별 몬스터 스텟'!X599*'(참고)타워 스텟 가치'!$V$17,'스테이지별 몬스터 스텟'!Y599*'(참고)타워 스텟 가치'!$W$17,'스테이지별 몬스터 스텟'!Z599*'(참고)타워 스텟 가치'!$X$17,'스테이지별 몬스터 스텟'!AA599*'(참고)타워 스텟 가치'!$Y$17)</f>
        <v>382511.00812499912</v>
      </c>
      <c r="AC599">
        <v>2</v>
      </c>
      <c r="AD599">
        <f>VLOOKUP($F599,'(참고)타워 스텟 가치'!$B$12:$L$16,AD$2,0)+(VLOOKUP($F599,'(참고)타워 스텟 가치'!$B$12:$L$16,AD$2,0)*$E599)</f>
        <v>615.09374999999864</v>
      </c>
      <c r="AE599">
        <f>VLOOKUP($F599,'(참고)타워 스텟 가치'!$B$12:$L$16,AE$2,0)+(VLOOKUP($F599,'(참고)타워 스텟 가치'!$B$12:$L$16,AE$2,0)*$E599)</f>
        <v>738.11249999999836</v>
      </c>
      <c r="AF599">
        <f>VLOOKUP($F599,'(참고)타워 스텟 가치'!$B$12:$L$16,AF$2,0)+(VLOOKUP($F599,'(참고)타워 스텟 가치'!$B$12:$L$16,AF$2,0)*$E599)</f>
        <v>242999.99999999948</v>
      </c>
      <c r="AG599">
        <f>VLOOKUP($F599,'(참고)타워 스텟 가치'!$B$12:$L$16,AG$2,0)+(VLOOKUP($F599,'(참고)타워 스텟 가치'!$B$12:$L$16,AG$2,0)*$E599)</f>
        <v>3690.5624999999918</v>
      </c>
      <c r="AH599">
        <f>VLOOKUP($F599,'(참고)타워 스텟 가치'!$B$12:$L$16,AH$2,0)+(VLOOKUP($F599,'(참고)타워 스텟 가치'!$B$12:$L$16,AH$2,0)*$E599)</f>
        <v>123.01874999999973</v>
      </c>
      <c r="AI599">
        <f>VLOOKUP($F599,'(참고)타워 스텟 가치'!$B$12:$L$16,AI$2,0)+(VLOOKUP($F599,'(참고)타워 스텟 가치'!$B$12:$L$16,AI$2,0)*$E599)</f>
        <v>14.579999999999968</v>
      </c>
      <c r="AJ599">
        <f>VLOOKUP($F599,'(참고)타워 스텟 가치'!$B$12:$L$16,AJ$2,0)+(VLOOKUP($F599,'(참고)타워 스텟 가치'!$B$12:$L$16,AJ$2,0)*$E599)</f>
        <v>0</v>
      </c>
      <c r="AK599">
        <f>VLOOKUP($F599,'(참고)타워 스텟 가치'!$B$12:$L$16,AK$2,0)+(VLOOKUP($F599,'(참고)타워 스텟 가치'!$B$12:$L$16,AK$2,0)*$E599)</f>
        <v>0</v>
      </c>
      <c r="AL599">
        <f>VLOOKUP($F599,'(참고)타워 스텟 가치'!$B$12:$L$16,AL$2,0)+(VLOOKUP($F599,'(참고)타워 스텟 가치'!$B$12:$L$16,AL$2,0)*$E599)</f>
        <v>97.19999999999979</v>
      </c>
      <c r="AM599">
        <f>SUM('스테이지별 몬스터 스텟'!AD599*'(참고)타워 스텟 가치'!$Q$17,'스테이지별 몬스터 스텟'!AE599*'(참고)타워 스텟 가치'!$R$17,'스테이지별 몬스터 스텟'!AF599*'(참고)타워 스텟 가치'!$S$17,'스테이지별 몬스터 스텟'!AG599*'(참고)타워 스텟 가치'!$T$17,'스테이지별 몬스터 스텟'!AH599*'(참고)타워 스텟 가치'!$U$17,'스테이지별 몬스터 스텟'!AI599*'(참고)타워 스텟 가치'!$V$17,'스테이지별 몬스터 스텟'!AJ599*'(참고)타워 스텟 가치'!$W$17,'스테이지별 몬스터 스텟'!AK599*'(참고)타워 스텟 가치'!$X$17,'스테이지별 몬스터 스텟'!AL599*'(참고)타워 스텟 가치'!$Y$17)</f>
        <v>374673.49874999921</v>
      </c>
      <c r="AN599">
        <v>3</v>
      </c>
    </row>
    <row r="600" spans="3:40" x14ac:dyDescent="0.3">
      <c r="C600">
        <v>1</v>
      </c>
      <c r="D600">
        <f t="shared" si="29"/>
        <v>120</v>
      </c>
      <c r="E600" s="52">
        <f>VLOOKUP(D600,'스테이지별 난이도 설정'!B:C,2,0)</f>
        <v>47.999999999999893</v>
      </c>
      <c r="F600" t="str">
        <f t="shared" si="30"/>
        <v>일반</v>
      </c>
      <c r="G600">
        <f t="shared" si="28"/>
        <v>6</v>
      </c>
      <c r="H600">
        <f>VLOOKUP($F600,'(참고)타워 스텟 가치'!$B$2:$L$6,H$2,0)+(VLOOKUP($F600,'(참고)타워 스텟 가치'!$B$2:$L$6,H$2,0)*$E600)</f>
        <v>367.4999999999992</v>
      </c>
      <c r="I600">
        <f>VLOOKUP($F600,'(참고)타워 스텟 가치'!$B$2:$L$6,I$2,0)+(VLOOKUP($F600,'(참고)타워 스텟 가치'!$B$2:$L$6,I$2,0)*$E600)</f>
        <v>73.499999999999844</v>
      </c>
      <c r="J600">
        <f>VLOOKUP($F600,'(참고)타워 스텟 가치'!$B$2:$L$6,J$2,0)+(VLOOKUP($F600,'(참고)타워 스텟 가치'!$B$2:$L$6,J$2,0)*$E600)</f>
        <v>244999.99999999948</v>
      </c>
      <c r="K600">
        <f>VLOOKUP($F600,'(참고)타워 스텟 가치'!$B$2:$L$6,K$2,0)+(VLOOKUP($F600,'(참고)타워 스텟 가치'!$B$2:$L$6,K$2,0)*$E600)</f>
        <v>1469.9999999999968</v>
      </c>
      <c r="L600">
        <f>VLOOKUP($F600,'(참고)타워 스텟 가치'!$B$2:$L$6,L$2,0)+(VLOOKUP($F600,'(참고)타워 스텟 가치'!$B$2:$L$6,L$2,0)*$E600)</f>
        <v>24.499999999999947</v>
      </c>
      <c r="M600">
        <f>VLOOKUP($F600,'(참고)타워 스텟 가치'!$B$2:$L$6,M$2,0)+(VLOOKUP($F600,'(참고)타워 스텟 가치'!$B$2:$L$6,M$2,0)*$E600)</f>
        <v>14.699999999999967</v>
      </c>
      <c r="N600">
        <f>VLOOKUP($F600,'(참고)타워 스텟 가치'!$B$2:$L$6,N$2,0)+(VLOOKUP($F600,'(참고)타워 스텟 가치'!$B$2:$L$6,N$2,0)*$E600)</f>
        <v>0</v>
      </c>
      <c r="O600">
        <f>VLOOKUP($F600,'(참고)타워 스텟 가치'!$B$2:$L$6,O$2,0)+(VLOOKUP($F600,'(참고)타워 스텟 가치'!$B$2:$L$6,O$2,0)*$E600)</f>
        <v>0</v>
      </c>
      <c r="P600">
        <f>VLOOKUP($F600,'(참고)타워 스텟 가치'!$B$2:$L$6,P$2,0)+(VLOOKUP($F600,'(참고)타워 스텟 가치'!$B$2:$L$6,P$2,0)*$E600)</f>
        <v>34.299999999999926</v>
      </c>
      <c r="Q600">
        <f>SUM('스테이지별 몬스터 스텟'!H600*'(참고)타워 스텟 가치'!$Q$17,'스테이지별 몬스터 스텟'!I600*'(참고)타워 스텟 가치'!$R$17,'스테이지별 몬스터 스텟'!J600*'(참고)타워 스텟 가치'!$S$17,'스테이지별 몬스터 스텟'!K600*'(참고)타워 스텟 가치'!$T$17,'스테이지별 몬스터 스텟'!L600*'(참고)타워 스텟 가치'!$U$17,'스테이지별 몬스터 스텟'!M600*'(참고)타워 스텟 가치'!$V$17,'스테이지별 몬스터 스텟'!N600*'(참고)타워 스텟 가치'!$W$17,'스테이지별 몬스터 스텟'!O600*'(참고)타워 스텟 가치'!$X$17,'스테이지별 몬스터 스텟'!P600*'(참고)타워 스텟 가치'!$Y$17)</f>
        <v>371417.54999999917</v>
      </c>
      <c r="R600">
        <v>1</v>
      </c>
      <c r="S600">
        <f>VLOOKUP($F600,'(참고)타워 스텟 가치'!$B$7:$L$11,S$2,0)+(VLOOKUP($F600,'(참고)타워 스텟 가치'!$B$7:$L$11,S$2,0)*$E600)</f>
        <v>122.49999999999973</v>
      </c>
      <c r="T600">
        <f>VLOOKUP($F600,'(참고)타워 스텟 가치'!$B$7:$L$11,T$2,0)+(VLOOKUP($F600,'(참고)타워 스텟 가치'!$B$7:$L$11,T$2,0)*$E600)</f>
        <v>220.49999999999952</v>
      </c>
      <c r="U600">
        <f>VLOOKUP($F600,'(참고)타워 스텟 가치'!$B$7:$L$11,U$2,0)+(VLOOKUP($F600,'(참고)타워 스텟 가치'!$B$7:$L$11,U$2,0)*$E600)</f>
        <v>244999.99999999948</v>
      </c>
      <c r="V600">
        <f>VLOOKUP($F600,'(참고)타워 스텟 가치'!$B$7:$L$11,V$2,0)+(VLOOKUP($F600,'(참고)타워 스텟 가치'!$B$7:$L$11,V$2,0)*$E600)</f>
        <v>1469.9999999999968</v>
      </c>
      <c r="W600">
        <f>VLOOKUP($F600,'(참고)타워 스텟 가치'!$B$7:$L$11,W$2,0)+(VLOOKUP($F600,'(참고)타워 스텟 가치'!$B$7:$L$11,W$2,0)*$E600)</f>
        <v>24.499999999999947</v>
      </c>
      <c r="X600">
        <f>VLOOKUP($F600,'(참고)타워 스텟 가치'!$B$7:$L$11,X$2,0)+(VLOOKUP($F600,'(참고)타워 스텟 가치'!$B$7:$L$11,X$2,0)*$E600)</f>
        <v>14.699999999999967</v>
      </c>
      <c r="Y600">
        <f>VLOOKUP($F600,'(참고)타워 스텟 가치'!$B$7:$L$11,Y$2,0)+(VLOOKUP($F600,'(참고)타워 스텟 가치'!$B$7:$L$11,Y$2,0)*$E600)</f>
        <v>0</v>
      </c>
      <c r="Z600">
        <f>VLOOKUP($F600,'(참고)타워 스텟 가치'!$B$7:$L$11,Z$2,0)+(VLOOKUP($F600,'(참고)타워 스텟 가치'!$B$7:$L$11,Z$2,0)*$E600)</f>
        <v>0</v>
      </c>
      <c r="AA600">
        <f>VLOOKUP($F600,'(참고)타워 스텟 가치'!$B$7:$L$11,AA$2,0)+(VLOOKUP($F600,'(참고)타워 스텟 가치'!$B$7:$L$11,AA$2,0)*$E600)</f>
        <v>34.299999999999926</v>
      </c>
      <c r="AB600">
        <f>SUM('스테이지별 몬스터 스텟'!S600*'(참고)타워 스텟 가치'!$Q$17,'스테이지별 몬스터 스텟'!T600*'(참고)타워 스텟 가치'!$R$17,'스테이지별 몬스터 스텟'!U600*'(참고)타워 스텟 가치'!$S$17,'스테이지별 몬스터 스텟'!V600*'(참고)타워 스텟 가치'!$T$17,'스테이지별 몬스터 스텟'!W600*'(참고)타워 스텟 가치'!$U$17,'스테이지별 몬스터 스텟'!X600*'(참고)타워 스텟 가치'!$V$17,'스테이지별 몬스터 스텟'!Y600*'(참고)타워 스텟 가치'!$W$17,'스테이지별 몬스터 스텟'!Z600*'(참고)타워 스텟 가치'!$X$17,'스테이지별 몬스터 스텟'!AA600*'(참고)타워 스텟 가치'!$Y$17)</f>
        <v>371148.04999999917</v>
      </c>
      <c r="AC600">
        <v>2</v>
      </c>
      <c r="AD600">
        <f>VLOOKUP($F600,'(참고)타워 스텟 가치'!$B$12:$L$16,AD$2,0)+(VLOOKUP($F600,'(참고)타워 스텟 가치'!$B$12:$L$16,AD$2,0)*$E600)</f>
        <v>122.49999999999973</v>
      </c>
      <c r="AE600">
        <f>VLOOKUP($F600,'(참고)타워 스텟 가치'!$B$12:$L$16,AE$2,0)+(VLOOKUP($F600,'(참고)타워 스텟 가치'!$B$12:$L$16,AE$2,0)*$E600)</f>
        <v>146.99999999999969</v>
      </c>
      <c r="AF600">
        <f>VLOOKUP($F600,'(참고)타워 스텟 가치'!$B$12:$L$16,AF$2,0)+(VLOOKUP($F600,'(참고)타워 스텟 가치'!$B$12:$L$16,AF$2,0)*$E600)</f>
        <v>244999.99999999948</v>
      </c>
      <c r="AG600">
        <f>VLOOKUP($F600,'(참고)타워 스텟 가치'!$B$12:$L$16,AG$2,0)+(VLOOKUP($F600,'(참고)타워 스텟 가치'!$B$12:$L$16,AG$2,0)*$E600)</f>
        <v>734.99999999999841</v>
      </c>
      <c r="AH600">
        <f>VLOOKUP($F600,'(참고)타워 스텟 가치'!$B$12:$L$16,AH$2,0)+(VLOOKUP($F600,'(참고)타워 스텟 가치'!$B$12:$L$16,AH$2,0)*$E600)</f>
        <v>24.499999999999947</v>
      </c>
      <c r="AI600">
        <f>VLOOKUP($F600,'(참고)타워 스텟 가치'!$B$12:$L$16,AI$2,0)+(VLOOKUP($F600,'(참고)타워 스텟 가치'!$B$12:$L$16,AI$2,0)*$E600)</f>
        <v>14.699999999999967</v>
      </c>
      <c r="AJ600">
        <f>VLOOKUP($F600,'(참고)타워 스텟 가치'!$B$12:$L$16,AJ$2,0)+(VLOOKUP($F600,'(참고)타워 스텟 가치'!$B$12:$L$16,AJ$2,0)*$E600)</f>
        <v>0</v>
      </c>
      <c r="AK600">
        <f>VLOOKUP($F600,'(참고)타워 스텟 가치'!$B$12:$L$16,AK$2,0)+(VLOOKUP($F600,'(참고)타워 스텟 가치'!$B$12:$L$16,AK$2,0)*$E600)</f>
        <v>0</v>
      </c>
      <c r="AL600">
        <f>VLOOKUP($F600,'(참고)타워 스텟 가치'!$B$12:$L$16,AL$2,0)+(VLOOKUP($F600,'(참고)타워 스텟 가치'!$B$12:$L$16,AL$2,0)*$E600)</f>
        <v>68.599999999999852</v>
      </c>
      <c r="AM600">
        <f>SUM('스테이지별 몬스터 스텟'!AD600*'(참고)타워 스텟 가치'!$Q$17,'스테이지별 몬스터 스텟'!AE600*'(참고)타워 스텟 가치'!$R$17,'스테이지별 몬스터 스텟'!AF600*'(참고)타워 스텟 가치'!$S$17,'스테이지별 몬스터 스텟'!AG600*'(참고)타워 스텟 가치'!$T$17,'스테이지별 몬스터 스텟'!AH600*'(참고)타워 스텟 가치'!$U$17,'스테이지별 몬스터 스텟'!AI600*'(참고)타워 스텟 가치'!$V$17,'스테이지별 몬스터 스텟'!AJ600*'(참고)타워 스텟 가치'!$W$17,'스테이지별 몬스터 스텟'!AK600*'(참고)타워 스텟 가치'!$X$17,'스테이지별 몬스터 스텟'!AL600*'(참고)타워 스텟 가치'!$Y$17)</f>
        <v>369636.39999999921</v>
      </c>
      <c r="AN600">
        <v>3</v>
      </c>
    </row>
    <row r="601" spans="3:40" x14ac:dyDescent="0.3">
      <c r="C601">
        <v>2</v>
      </c>
      <c r="D601">
        <f t="shared" si="29"/>
        <v>120</v>
      </c>
      <c r="E601" s="52">
        <f>VLOOKUP(D601,'스테이지별 난이도 설정'!B:C,2,0)</f>
        <v>47.999999999999893</v>
      </c>
      <c r="F601" t="str">
        <f t="shared" si="30"/>
        <v>레어</v>
      </c>
      <c r="G601">
        <f t="shared" si="28"/>
        <v>6</v>
      </c>
      <c r="H601">
        <f>VLOOKUP($F601,'(참고)타워 스텟 가치'!$B$2:$L$6,H$2,0)+(VLOOKUP($F601,'(참고)타워 스텟 가치'!$B$2:$L$6,H$2,0)*$E601)</f>
        <v>551.24999999999875</v>
      </c>
      <c r="I601">
        <f>VLOOKUP($F601,'(참고)타워 스텟 가치'!$B$2:$L$6,I$2,0)+(VLOOKUP($F601,'(참고)타워 스텟 가치'!$B$2:$L$6,I$2,0)*$E601)</f>
        <v>110.24999999999976</v>
      </c>
      <c r="J601">
        <f>VLOOKUP($F601,'(참고)타워 스텟 가치'!$B$2:$L$6,J$2,0)+(VLOOKUP($F601,'(참고)타워 스텟 가치'!$B$2:$L$6,J$2,0)*$E601)</f>
        <v>244999.99999999948</v>
      </c>
      <c r="K601">
        <f>VLOOKUP($F601,'(참고)타워 스텟 가치'!$B$2:$L$6,K$2,0)+(VLOOKUP($F601,'(참고)타워 스텟 가치'!$B$2:$L$6,K$2,0)*$E601)</f>
        <v>2204.999999999995</v>
      </c>
      <c r="L601">
        <f>VLOOKUP($F601,'(참고)타워 스텟 가치'!$B$2:$L$6,L$2,0)+(VLOOKUP($F601,'(참고)타워 스텟 가치'!$B$2:$L$6,L$2,0)*$E601)</f>
        <v>36.749999999999922</v>
      </c>
      <c r="M601">
        <f>VLOOKUP($F601,'(참고)타워 스텟 가치'!$B$2:$L$6,M$2,0)+(VLOOKUP($F601,'(참고)타워 스텟 가치'!$B$2:$L$6,M$2,0)*$E601)</f>
        <v>14.699999999999967</v>
      </c>
      <c r="N601">
        <f>VLOOKUP($F601,'(참고)타워 스텟 가치'!$B$2:$L$6,N$2,0)+(VLOOKUP($F601,'(참고)타워 스텟 가치'!$B$2:$L$6,N$2,0)*$E601)</f>
        <v>0</v>
      </c>
      <c r="O601">
        <f>VLOOKUP($F601,'(참고)타워 스텟 가치'!$B$2:$L$6,O$2,0)+(VLOOKUP($F601,'(참고)타워 스텟 가치'!$B$2:$L$6,O$2,0)*$E601)</f>
        <v>0</v>
      </c>
      <c r="P601">
        <f>VLOOKUP($F601,'(참고)타워 스텟 가치'!$B$2:$L$6,P$2,0)+(VLOOKUP($F601,'(참고)타워 스텟 가치'!$B$2:$L$6,P$2,0)*$E601)</f>
        <v>34.299999999999926</v>
      </c>
      <c r="Q601">
        <f>SUM('스테이지별 몬스터 스텟'!H601*'(참고)타워 스텟 가치'!$Q$17,'스테이지별 몬스터 스텟'!I601*'(참고)타워 스텟 가치'!$R$17,'스테이지별 몬스터 스텟'!J601*'(참고)타워 스텟 가치'!$S$17,'스테이지별 몬스터 스텟'!K601*'(참고)타워 스텟 가치'!$T$17,'스테이지별 몬스터 스텟'!L601*'(참고)타워 스텟 가치'!$U$17,'스테이지별 몬스터 스텟'!M601*'(참고)타워 스텟 가치'!$V$17,'스테이지별 몬스터 스텟'!N601*'(참고)타워 스텟 가치'!$W$17,'스테이지별 몬스터 스텟'!O601*'(참고)타워 스텟 가치'!$X$17,'스테이지별 몬스터 스텟'!P601*'(참고)타워 스텟 가치'!$Y$17)</f>
        <v>373334.67499999917</v>
      </c>
      <c r="R601">
        <v>1</v>
      </c>
      <c r="S601">
        <f>VLOOKUP($F601,'(참고)타워 스텟 가치'!$B$7:$L$11,S$2,0)+(VLOOKUP($F601,'(참고)타워 스텟 가치'!$B$7:$L$11,S$2,0)*$E601)</f>
        <v>183.7499999999996</v>
      </c>
      <c r="T601">
        <f>VLOOKUP($F601,'(참고)타워 스텟 가치'!$B$7:$L$11,T$2,0)+(VLOOKUP($F601,'(참고)타워 스텟 가치'!$B$7:$L$11,T$2,0)*$E601)</f>
        <v>330.74999999999926</v>
      </c>
      <c r="U601">
        <f>VLOOKUP($F601,'(참고)타워 스텟 가치'!$B$7:$L$11,U$2,0)+(VLOOKUP($F601,'(참고)타워 스텟 가치'!$B$7:$L$11,U$2,0)*$E601)</f>
        <v>244999.99999999948</v>
      </c>
      <c r="V601">
        <f>VLOOKUP($F601,'(참고)타워 스텟 가치'!$B$7:$L$11,V$2,0)+(VLOOKUP($F601,'(참고)타워 스텟 가치'!$B$7:$L$11,V$2,0)*$E601)</f>
        <v>2204.999999999995</v>
      </c>
      <c r="W601">
        <f>VLOOKUP($F601,'(참고)타워 스텟 가치'!$B$7:$L$11,W$2,0)+(VLOOKUP($F601,'(참고)타워 스텟 가치'!$B$7:$L$11,W$2,0)*$E601)</f>
        <v>36.749999999999922</v>
      </c>
      <c r="X601">
        <f>VLOOKUP($F601,'(참고)타워 스텟 가치'!$B$7:$L$11,X$2,0)+(VLOOKUP($F601,'(참고)타워 스텟 가치'!$B$7:$L$11,X$2,0)*$E601)</f>
        <v>14.699999999999967</v>
      </c>
      <c r="Y601">
        <f>VLOOKUP($F601,'(참고)타워 스텟 가치'!$B$7:$L$11,Y$2,0)+(VLOOKUP($F601,'(참고)타워 스텟 가치'!$B$7:$L$11,Y$2,0)*$E601)</f>
        <v>0</v>
      </c>
      <c r="Z601">
        <f>VLOOKUP($F601,'(참고)타워 스텟 가치'!$B$7:$L$11,Z$2,0)+(VLOOKUP($F601,'(참고)타워 스텟 가치'!$B$7:$L$11,Z$2,0)*$E601)</f>
        <v>0</v>
      </c>
      <c r="AA601">
        <f>VLOOKUP($F601,'(참고)타워 스텟 가치'!$B$7:$L$11,AA$2,0)+(VLOOKUP($F601,'(참고)타워 스텟 가치'!$B$7:$L$11,AA$2,0)*$E601)</f>
        <v>34.299999999999926</v>
      </c>
      <c r="AB601">
        <f>SUM('스테이지별 몬스터 스텟'!S601*'(참고)타워 스텟 가치'!$Q$17,'스테이지별 몬스터 스텟'!T601*'(참고)타워 스텟 가치'!$R$17,'스테이지별 몬스터 스텟'!U601*'(참고)타워 스텟 가치'!$S$17,'스테이지별 몬스터 스텟'!V601*'(참고)타워 스텟 가치'!$T$17,'스테이지별 몬스터 스텟'!W601*'(참고)타워 스텟 가치'!$U$17,'스테이지별 몬스터 스텟'!X601*'(참고)타워 스텟 가치'!$V$17,'스테이지별 몬스터 스텟'!Y601*'(참고)타워 스텟 가치'!$W$17,'스테이지별 몬스터 스텟'!Z601*'(참고)타워 스텟 가치'!$X$17,'스테이지별 몬스터 스텟'!AA601*'(참고)타워 스텟 가치'!$Y$17)</f>
        <v>372930.42499999917</v>
      </c>
      <c r="AC601">
        <v>2</v>
      </c>
      <c r="AD601">
        <f>VLOOKUP($F601,'(참고)타워 스텟 가치'!$B$12:$L$16,AD$2,0)+(VLOOKUP($F601,'(참고)타워 스텟 가치'!$B$12:$L$16,AD$2,0)*$E601)</f>
        <v>183.7499999999996</v>
      </c>
      <c r="AE601">
        <f>VLOOKUP($F601,'(참고)타워 스텟 가치'!$B$12:$L$16,AE$2,0)+(VLOOKUP($F601,'(참고)타워 스텟 가치'!$B$12:$L$16,AE$2,0)*$E601)</f>
        <v>220.49999999999952</v>
      </c>
      <c r="AF601">
        <f>VLOOKUP($F601,'(참고)타워 스텟 가치'!$B$12:$L$16,AF$2,0)+(VLOOKUP($F601,'(참고)타워 스텟 가치'!$B$12:$L$16,AF$2,0)*$E601)</f>
        <v>244999.99999999948</v>
      </c>
      <c r="AG601">
        <f>VLOOKUP($F601,'(참고)타워 스텟 가치'!$B$12:$L$16,AG$2,0)+(VLOOKUP($F601,'(참고)타워 스텟 가치'!$B$12:$L$16,AG$2,0)*$E601)</f>
        <v>1102.4999999999975</v>
      </c>
      <c r="AH601">
        <f>VLOOKUP($F601,'(참고)타워 스텟 가치'!$B$12:$L$16,AH$2,0)+(VLOOKUP($F601,'(참고)타워 스텟 가치'!$B$12:$L$16,AH$2,0)*$E601)</f>
        <v>36.749999999999922</v>
      </c>
      <c r="AI601">
        <f>VLOOKUP($F601,'(참고)타워 스텟 가치'!$B$12:$L$16,AI$2,0)+(VLOOKUP($F601,'(참고)타워 스텟 가치'!$B$12:$L$16,AI$2,0)*$E601)</f>
        <v>14.699999999999967</v>
      </c>
      <c r="AJ601">
        <f>VLOOKUP($F601,'(참고)타워 스텟 가치'!$B$12:$L$16,AJ$2,0)+(VLOOKUP($F601,'(참고)타워 스텟 가치'!$B$12:$L$16,AJ$2,0)*$E601)</f>
        <v>0</v>
      </c>
      <c r="AK601">
        <f>VLOOKUP($F601,'(참고)타워 스텟 가치'!$B$12:$L$16,AK$2,0)+(VLOOKUP($F601,'(참고)타워 스텟 가치'!$B$12:$L$16,AK$2,0)*$E601)</f>
        <v>0</v>
      </c>
      <c r="AL601">
        <f>VLOOKUP($F601,'(참고)타워 스텟 가치'!$B$12:$L$16,AL$2,0)+(VLOOKUP($F601,'(참고)타워 스텟 가치'!$B$12:$L$16,AL$2,0)*$E601)</f>
        <v>68.599999999999852</v>
      </c>
      <c r="AM601">
        <f>SUM('스테이지별 몬스터 스텟'!AD601*'(참고)타워 스텟 가치'!$Q$17,'스테이지별 몬스터 스텟'!AE601*'(참고)타워 스텟 가치'!$R$17,'스테이지별 몬스터 스텟'!AF601*'(참고)타워 스텟 가치'!$S$17,'스테이지별 몬스터 스텟'!AG601*'(참고)타워 스텟 가치'!$T$17,'스테이지별 몬스터 스텟'!AH601*'(참고)타워 스텟 가치'!$U$17,'스테이지별 몬스터 스텟'!AI601*'(참고)타워 스텟 가치'!$V$17,'스테이지별 몬스터 스텟'!AJ601*'(참고)타워 스텟 가치'!$W$17,'스테이지별 몬스터 스텟'!AK601*'(참고)타워 스텟 가치'!$X$17,'스테이지별 몬스터 스텟'!AL601*'(참고)타워 스텟 가치'!$Y$17)</f>
        <v>370628.64999999921</v>
      </c>
      <c r="AN601">
        <v>3</v>
      </c>
    </row>
    <row r="602" spans="3:40" x14ac:dyDescent="0.3">
      <c r="C602">
        <v>3</v>
      </c>
      <c r="D602">
        <f t="shared" si="29"/>
        <v>120</v>
      </c>
      <c r="E602" s="52">
        <f>VLOOKUP(D602,'스테이지별 난이도 설정'!B:C,2,0)</f>
        <v>47.999999999999893</v>
      </c>
      <c r="F602" t="str">
        <f t="shared" si="30"/>
        <v>에픽</v>
      </c>
      <c r="G602">
        <f t="shared" si="28"/>
        <v>6</v>
      </c>
      <c r="H602">
        <f>VLOOKUP($F602,'(참고)타워 스텟 가치'!$B$2:$L$6,H$2,0)+(VLOOKUP($F602,'(참고)타워 스텟 가치'!$B$2:$L$6,H$2,0)*$E602)</f>
        <v>826.87499999999818</v>
      </c>
      <c r="I602">
        <f>VLOOKUP($F602,'(참고)타워 스텟 가치'!$B$2:$L$6,I$2,0)+(VLOOKUP($F602,'(참고)타워 스텟 가치'!$B$2:$L$6,I$2,0)*$E602)</f>
        <v>165.37499999999963</v>
      </c>
      <c r="J602">
        <f>VLOOKUP($F602,'(참고)타워 스텟 가치'!$B$2:$L$6,J$2,0)+(VLOOKUP($F602,'(참고)타워 스텟 가치'!$B$2:$L$6,J$2,0)*$E602)</f>
        <v>244999.99999999948</v>
      </c>
      <c r="K602">
        <f>VLOOKUP($F602,'(참고)타워 스텟 가치'!$B$2:$L$6,K$2,0)+(VLOOKUP($F602,'(참고)타워 스텟 가치'!$B$2:$L$6,K$2,0)*$E602)</f>
        <v>3307.4999999999927</v>
      </c>
      <c r="L602">
        <f>VLOOKUP($F602,'(참고)타워 스텟 가치'!$B$2:$L$6,L$2,0)+(VLOOKUP($F602,'(참고)타워 스텟 가치'!$B$2:$L$6,L$2,0)*$E602)</f>
        <v>55.124999999999879</v>
      </c>
      <c r="M602">
        <f>VLOOKUP($F602,'(참고)타워 스텟 가치'!$B$2:$L$6,M$2,0)+(VLOOKUP($F602,'(참고)타워 스텟 가치'!$B$2:$L$6,M$2,0)*$E602)</f>
        <v>14.699999999999967</v>
      </c>
      <c r="N602">
        <f>VLOOKUP($F602,'(참고)타워 스텟 가치'!$B$2:$L$6,N$2,0)+(VLOOKUP($F602,'(참고)타워 스텟 가치'!$B$2:$L$6,N$2,0)*$E602)</f>
        <v>0</v>
      </c>
      <c r="O602">
        <f>VLOOKUP($F602,'(참고)타워 스텟 가치'!$B$2:$L$6,O$2,0)+(VLOOKUP($F602,'(참고)타워 스텟 가치'!$B$2:$L$6,O$2,0)*$E602)</f>
        <v>0</v>
      </c>
      <c r="P602">
        <f>VLOOKUP($F602,'(참고)타워 스텟 가치'!$B$2:$L$6,P$2,0)+(VLOOKUP($F602,'(참고)타워 스텟 가치'!$B$2:$L$6,P$2,0)*$E602)</f>
        <v>34.299999999999926</v>
      </c>
      <c r="Q602">
        <f>SUM('스테이지별 몬스터 스텟'!H602*'(참고)타워 스텟 가치'!$Q$17,'스테이지별 몬스터 스텟'!I602*'(참고)타워 스텟 가치'!$R$17,'스테이지별 몬스터 스텟'!J602*'(참고)타워 스텟 가치'!$S$17,'스테이지별 몬스터 스텟'!K602*'(참고)타워 스텟 가치'!$T$17,'스테이지별 몬스터 스텟'!L602*'(참고)타워 스텟 가치'!$U$17,'스테이지별 몬스터 스텟'!M602*'(참고)타워 스텟 가치'!$V$17,'스테이지별 몬스터 스텟'!N602*'(참고)타워 스텟 가치'!$W$17,'스테이지별 몬스터 스텟'!O602*'(참고)타워 스텟 가치'!$X$17,'스테이지별 몬스터 스텟'!P602*'(참고)타워 스텟 가치'!$Y$17)</f>
        <v>376210.36249999917</v>
      </c>
      <c r="R602">
        <v>1</v>
      </c>
      <c r="S602">
        <f>VLOOKUP($F602,'(참고)타워 스텟 가치'!$B$7:$L$11,S$2,0)+(VLOOKUP($F602,'(참고)타워 스텟 가치'!$B$7:$L$11,S$2,0)*$E602)</f>
        <v>275.62499999999937</v>
      </c>
      <c r="T602">
        <f>VLOOKUP($F602,'(참고)타워 스텟 가치'!$B$7:$L$11,T$2,0)+(VLOOKUP($F602,'(참고)타워 스텟 가치'!$B$7:$L$11,T$2,0)*$E602)</f>
        <v>496.12499999999892</v>
      </c>
      <c r="U602">
        <f>VLOOKUP($F602,'(참고)타워 스텟 가치'!$B$7:$L$11,U$2,0)+(VLOOKUP($F602,'(참고)타워 스텟 가치'!$B$7:$L$11,U$2,0)*$E602)</f>
        <v>244999.99999999948</v>
      </c>
      <c r="V602">
        <f>VLOOKUP($F602,'(참고)타워 스텟 가치'!$B$7:$L$11,V$2,0)+(VLOOKUP($F602,'(참고)타워 스텟 가치'!$B$7:$L$11,V$2,0)*$E602)</f>
        <v>3307.4999999999927</v>
      </c>
      <c r="W602">
        <f>VLOOKUP($F602,'(참고)타워 스텟 가치'!$B$7:$L$11,W$2,0)+(VLOOKUP($F602,'(참고)타워 스텟 가치'!$B$7:$L$11,W$2,0)*$E602)</f>
        <v>55.124999999999879</v>
      </c>
      <c r="X602">
        <f>VLOOKUP($F602,'(참고)타워 스텟 가치'!$B$7:$L$11,X$2,0)+(VLOOKUP($F602,'(참고)타워 스텟 가치'!$B$7:$L$11,X$2,0)*$E602)</f>
        <v>14.699999999999967</v>
      </c>
      <c r="Y602">
        <f>VLOOKUP($F602,'(참고)타워 스텟 가치'!$B$7:$L$11,Y$2,0)+(VLOOKUP($F602,'(참고)타워 스텟 가치'!$B$7:$L$11,Y$2,0)*$E602)</f>
        <v>0</v>
      </c>
      <c r="Z602">
        <f>VLOOKUP($F602,'(참고)타워 스텟 가치'!$B$7:$L$11,Z$2,0)+(VLOOKUP($F602,'(참고)타워 스텟 가치'!$B$7:$L$11,Z$2,0)*$E602)</f>
        <v>0</v>
      </c>
      <c r="AA602">
        <f>VLOOKUP($F602,'(참고)타워 스텟 가치'!$B$7:$L$11,AA$2,0)+(VLOOKUP($F602,'(참고)타워 스텟 가치'!$B$7:$L$11,AA$2,0)*$E602)</f>
        <v>34.299999999999926</v>
      </c>
      <c r="AB602">
        <f>SUM('스테이지별 몬스터 스텟'!S602*'(참고)타워 스텟 가치'!$Q$17,'스테이지별 몬스터 스텟'!T602*'(참고)타워 스텟 가치'!$R$17,'스테이지별 몬스터 스텟'!U602*'(참고)타워 스텟 가치'!$S$17,'스테이지별 몬스터 스텟'!V602*'(참고)타워 스텟 가치'!$T$17,'스테이지별 몬스터 스텟'!W602*'(참고)타워 스텟 가치'!$U$17,'스테이지별 몬스터 스텟'!X602*'(참고)타워 스텟 가치'!$V$17,'스테이지별 몬스터 스텟'!Y602*'(참고)타워 스텟 가치'!$W$17,'스테이지별 몬스터 스텟'!Z602*'(참고)타워 스텟 가치'!$X$17,'스테이지별 몬스터 스텟'!AA602*'(참고)타워 스텟 가치'!$Y$17)</f>
        <v>375603.98749999917</v>
      </c>
      <c r="AC602">
        <v>2</v>
      </c>
      <c r="AD602">
        <f>VLOOKUP($F602,'(참고)타워 스텟 가치'!$B$12:$L$16,AD$2,0)+(VLOOKUP($F602,'(참고)타워 스텟 가치'!$B$12:$L$16,AD$2,0)*$E602)</f>
        <v>275.62499999999937</v>
      </c>
      <c r="AE602">
        <f>VLOOKUP($F602,'(참고)타워 스텟 가치'!$B$12:$L$16,AE$2,0)+(VLOOKUP($F602,'(참고)타워 스텟 가치'!$B$12:$L$16,AE$2,0)*$E602)</f>
        <v>330.74999999999926</v>
      </c>
      <c r="AF602">
        <f>VLOOKUP($F602,'(참고)타워 스텟 가치'!$B$12:$L$16,AF$2,0)+(VLOOKUP($F602,'(참고)타워 스텟 가치'!$B$12:$L$16,AF$2,0)*$E602)</f>
        <v>244999.99999999948</v>
      </c>
      <c r="AG602">
        <f>VLOOKUP($F602,'(참고)타워 스텟 가치'!$B$12:$L$16,AG$2,0)+(VLOOKUP($F602,'(참고)타워 스텟 가치'!$B$12:$L$16,AG$2,0)*$E602)</f>
        <v>1653.7499999999964</v>
      </c>
      <c r="AH602">
        <f>VLOOKUP($F602,'(참고)타워 스텟 가치'!$B$12:$L$16,AH$2,0)+(VLOOKUP($F602,'(참고)타워 스텟 가치'!$B$12:$L$16,AH$2,0)*$E602)</f>
        <v>55.124999999999879</v>
      </c>
      <c r="AI602">
        <f>VLOOKUP($F602,'(참고)타워 스텟 가치'!$B$12:$L$16,AI$2,0)+(VLOOKUP($F602,'(참고)타워 스텟 가치'!$B$12:$L$16,AI$2,0)*$E602)</f>
        <v>14.699999999999967</v>
      </c>
      <c r="AJ602">
        <f>VLOOKUP($F602,'(참고)타워 스텟 가치'!$B$12:$L$16,AJ$2,0)+(VLOOKUP($F602,'(참고)타워 스텟 가치'!$B$12:$L$16,AJ$2,0)*$E602)</f>
        <v>0</v>
      </c>
      <c r="AK602">
        <f>VLOOKUP($F602,'(참고)타워 스텟 가치'!$B$12:$L$16,AK$2,0)+(VLOOKUP($F602,'(참고)타워 스텟 가치'!$B$12:$L$16,AK$2,0)*$E602)</f>
        <v>0</v>
      </c>
      <c r="AL602">
        <f>VLOOKUP($F602,'(참고)타워 스텟 가치'!$B$12:$L$16,AL$2,0)+(VLOOKUP($F602,'(참고)타워 스텟 가치'!$B$12:$L$16,AL$2,0)*$E602)</f>
        <v>68.599999999999852</v>
      </c>
      <c r="AM602">
        <f>SUM('스테이지별 몬스터 스텟'!AD602*'(참고)타워 스텟 가치'!$Q$17,'스테이지별 몬스터 스텟'!AE602*'(참고)타워 스텟 가치'!$R$17,'스테이지별 몬스터 스텟'!AF602*'(참고)타워 스텟 가치'!$S$17,'스테이지별 몬스터 스텟'!AG602*'(참고)타워 스텟 가치'!$T$17,'스테이지별 몬스터 스텟'!AH602*'(참고)타워 스텟 가치'!$U$17,'스테이지별 몬스터 스텟'!AI602*'(참고)타워 스텟 가치'!$V$17,'스테이지별 몬스터 스텟'!AJ602*'(참고)타워 스텟 가치'!$W$17,'스테이지별 몬스터 스텟'!AK602*'(참고)타워 스텟 가치'!$X$17,'스테이지별 몬스터 스텟'!AL602*'(참고)타워 스텟 가치'!$Y$17)</f>
        <v>372117.02499999921</v>
      </c>
      <c r="AN602">
        <v>3</v>
      </c>
    </row>
    <row r="603" spans="3:40" x14ac:dyDescent="0.3">
      <c r="C603">
        <v>4</v>
      </c>
      <c r="D603">
        <f t="shared" si="29"/>
        <v>120</v>
      </c>
      <c r="E603" s="52">
        <f>VLOOKUP(D603,'스테이지별 난이도 설정'!B:C,2,0)</f>
        <v>47.999999999999893</v>
      </c>
      <c r="F603" t="str">
        <f t="shared" si="30"/>
        <v>유니크</v>
      </c>
      <c r="G603">
        <f t="shared" si="28"/>
        <v>6</v>
      </c>
      <c r="H603">
        <f>VLOOKUP($F603,'(참고)타워 스텟 가치'!$B$2:$L$6,H$2,0)+(VLOOKUP($F603,'(참고)타워 스텟 가치'!$B$2:$L$6,H$2,0)*$E603)</f>
        <v>1240.3124999999973</v>
      </c>
      <c r="I603">
        <f>VLOOKUP($F603,'(참고)타워 스텟 가치'!$B$2:$L$6,I$2,0)+(VLOOKUP($F603,'(참고)타워 스텟 가치'!$B$2:$L$6,I$2,0)*$E603)</f>
        <v>248.06249999999946</v>
      </c>
      <c r="J603">
        <f>VLOOKUP($F603,'(참고)타워 스텟 가치'!$B$2:$L$6,J$2,0)+(VLOOKUP($F603,'(참고)타워 스텟 가치'!$B$2:$L$6,J$2,0)*$E603)</f>
        <v>244999.99999999948</v>
      </c>
      <c r="K603">
        <f>VLOOKUP($F603,'(참고)타워 스텟 가치'!$B$2:$L$6,K$2,0)+(VLOOKUP($F603,'(참고)타워 스텟 가치'!$B$2:$L$6,K$2,0)*$E603)</f>
        <v>4961.2499999999891</v>
      </c>
      <c r="L603">
        <f>VLOOKUP($F603,'(참고)타워 스텟 가치'!$B$2:$L$6,L$2,0)+(VLOOKUP($F603,'(참고)타워 스텟 가치'!$B$2:$L$6,L$2,0)*$E603)</f>
        <v>82.687499999999815</v>
      </c>
      <c r="M603">
        <f>VLOOKUP($F603,'(참고)타워 스텟 가치'!$B$2:$L$6,M$2,0)+(VLOOKUP($F603,'(참고)타워 스텟 가치'!$B$2:$L$6,M$2,0)*$E603)</f>
        <v>14.699999999999967</v>
      </c>
      <c r="N603">
        <f>VLOOKUP($F603,'(참고)타워 스텟 가치'!$B$2:$L$6,N$2,0)+(VLOOKUP($F603,'(참고)타워 스텟 가치'!$B$2:$L$6,N$2,0)*$E603)</f>
        <v>0</v>
      </c>
      <c r="O603">
        <f>VLOOKUP($F603,'(참고)타워 스텟 가치'!$B$2:$L$6,O$2,0)+(VLOOKUP($F603,'(참고)타워 스텟 가치'!$B$2:$L$6,O$2,0)*$E603)</f>
        <v>0</v>
      </c>
      <c r="P603">
        <f>VLOOKUP($F603,'(참고)타워 스텟 가치'!$B$2:$L$6,P$2,0)+(VLOOKUP($F603,'(참고)타워 스텟 가치'!$B$2:$L$6,P$2,0)*$E603)</f>
        <v>48.999999999999893</v>
      </c>
      <c r="Q603">
        <f>SUM('스테이지별 몬스터 스텟'!H603*'(참고)타워 스텟 가치'!$Q$17,'스테이지별 몬스터 스텟'!I603*'(참고)타워 스텟 가치'!$R$17,'스테이지별 몬스터 스텟'!J603*'(참고)타워 스텟 가치'!$S$17,'스테이지별 몬스터 스텟'!K603*'(참고)타워 스텟 가치'!$T$17,'스테이지별 몬스터 스텟'!L603*'(참고)타워 스텟 가치'!$U$17,'스테이지별 몬스터 스텟'!M603*'(참고)타워 스텟 가치'!$V$17,'스테이지별 몬스터 스텟'!N603*'(참고)타워 스텟 가치'!$W$17,'스테이지별 몬스터 스텟'!O603*'(참고)타워 스텟 가치'!$X$17,'스테이지별 몬스터 스텟'!P603*'(참고)타워 스텟 가치'!$Y$17)</f>
        <v>380553.2937499992</v>
      </c>
      <c r="R603">
        <v>1</v>
      </c>
      <c r="S603">
        <f>VLOOKUP($F603,'(참고)타워 스텟 가치'!$B$7:$L$11,S$2,0)+(VLOOKUP($F603,'(참고)타워 스텟 가치'!$B$7:$L$11,S$2,0)*$E603)</f>
        <v>413.43749999999909</v>
      </c>
      <c r="T603">
        <f>VLOOKUP($F603,'(참고)타워 스텟 가치'!$B$7:$L$11,T$2,0)+(VLOOKUP($F603,'(참고)타워 스텟 가치'!$B$7:$L$11,T$2,0)*$E603)</f>
        <v>744.18749999999841</v>
      </c>
      <c r="U603">
        <f>VLOOKUP($F603,'(참고)타워 스텟 가치'!$B$7:$L$11,U$2,0)+(VLOOKUP($F603,'(참고)타워 스텟 가치'!$B$7:$L$11,U$2,0)*$E603)</f>
        <v>244999.99999999948</v>
      </c>
      <c r="V603">
        <f>VLOOKUP($F603,'(참고)타워 스텟 가치'!$B$7:$L$11,V$2,0)+(VLOOKUP($F603,'(참고)타워 스텟 가치'!$B$7:$L$11,V$2,0)*$E603)</f>
        <v>4961.2499999999891</v>
      </c>
      <c r="W603">
        <f>VLOOKUP($F603,'(참고)타워 스텟 가치'!$B$7:$L$11,W$2,0)+(VLOOKUP($F603,'(참고)타워 스텟 가치'!$B$7:$L$11,W$2,0)*$E603)</f>
        <v>82.687499999999815</v>
      </c>
      <c r="X603">
        <f>VLOOKUP($F603,'(참고)타워 스텟 가치'!$B$7:$L$11,X$2,0)+(VLOOKUP($F603,'(참고)타워 스텟 가치'!$B$7:$L$11,X$2,0)*$E603)</f>
        <v>14.699999999999967</v>
      </c>
      <c r="Y603">
        <f>VLOOKUP($F603,'(참고)타워 스텟 가치'!$B$7:$L$11,Y$2,0)+(VLOOKUP($F603,'(참고)타워 스텟 가치'!$B$7:$L$11,Y$2,0)*$E603)</f>
        <v>0</v>
      </c>
      <c r="Z603">
        <f>VLOOKUP($F603,'(참고)타워 스텟 가치'!$B$7:$L$11,Z$2,0)+(VLOOKUP($F603,'(참고)타워 스텟 가치'!$B$7:$L$11,Z$2,0)*$E603)</f>
        <v>0</v>
      </c>
      <c r="AA603">
        <f>VLOOKUP($F603,'(참고)타워 스텟 가치'!$B$7:$L$11,AA$2,0)+(VLOOKUP($F603,'(참고)타워 스텟 가치'!$B$7:$L$11,AA$2,0)*$E603)</f>
        <v>48.999999999999893</v>
      </c>
      <c r="AB603">
        <f>SUM('스테이지별 몬스터 스텟'!S603*'(참고)타워 스텟 가치'!$Q$17,'스테이지별 몬스터 스텟'!T603*'(참고)타워 스텟 가치'!$R$17,'스테이지별 몬스터 스텟'!U603*'(참고)타워 스텟 가치'!$S$17,'스테이지별 몬스터 스텟'!V603*'(참고)타워 스텟 가치'!$T$17,'스테이지별 몬스터 스텟'!W603*'(참고)타워 스텟 가치'!$U$17,'스테이지별 몬스터 스텟'!X603*'(참고)타워 스텟 가치'!$V$17,'스테이지별 몬스터 스텟'!Y603*'(참고)타워 스텟 가치'!$W$17,'스테이지별 몬스터 스텟'!Z603*'(참고)타워 스텟 가치'!$X$17,'스테이지별 몬스터 스텟'!AA603*'(참고)타워 스텟 가치'!$Y$17)</f>
        <v>379643.7312499992</v>
      </c>
      <c r="AC603">
        <v>2</v>
      </c>
      <c r="AD603">
        <f>VLOOKUP($F603,'(참고)타워 스텟 가치'!$B$12:$L$16,AD$2,0)+(VLOOKUP($F603,'(참고)타워 스텟 가치'!$B$12:$L$16,AD$2,0)*$E603)</f>
        <v>413.43749999999909</v>
      </c>
      <c r="AE603">
        <f>VLOOKUP($F603,'(참고)타워 스텟 가치'!$B$12:$L$16,AE$2,0)+(VLOOKUP($F603,'(참고)타워 스텟 가치'!$B$12:$L$16,AE$2,0)*$E603)</f>
        <v>496.12499999999892</v>
      </c>
      <c r="AF603">
        <f>VLOOKUP($F603,'(참고)타워 스텟 가치'!$B$12:$L$16,AF$2,0)+(VLOOKUP($F603,'(참고)타워 스텟 가치'!$B$12:$L$16,AF$2,0)*$E603)</f>
        <v>244999.99999999948</v>
      </c>
      <c r="AG603">
        <f>VLOOKUP($F603,'(참고)타워 스텟 가치'!$B$12:$L$16,AG$2,0)+(VLOOKUP($F603,'(참고)타워 스텟 가치'!$B$12:$L$16,AG$2,0)*$E603)</f>
        <v>2480.6249999999945</v>
      </c>
      <c r="AH603">
        <f>VLOOKUP($F603,'(참고)타워 스텟 가치'!$B$12:$L$16,AH$2,0)+(VLOOKUP($F603,'(참고)타워 스텟 가치'!$B$12:$L$16,AH$2,0)*$E603)</f>
        <v>82.687499999999815</v>
      </c>
      <c r="AI603">
        <f>VLOOKUP($F603,'(참고)타워 스텟 가치'!$B$12:$L$16,AI$2,0)+(VLOOKUP($F603,'(참고)타워 스텟 가치'!$B$12:$L$16,AI$2,0)*$E603)</f>
        <v>14.699999999999967</v>
      </c>
      <c r="AJ603">
        <f>VLOOKUP($F603,'(참고)타워 스텟 가치'!$B$12:$L$16,AJ$2,0)+(VLOOKUP($F603,'(참고)타워 스텟 가치'!$B$12:$L$16,AJ$2,0)*$E603)</f>
        <v>0</v>
      </c>
      <c r="AK603">
        <f>VLOOKUP($F603,'(참고)타워 스텟 가치'!$B$12:$L$16,AK$2,0)+(VLOOKUP($F603,'(참고)타워 스텟 가치'!$B$12:$L$16,AK$2,0)*$E603)</f>
        <v>0</v>
      </c>
      <c r="AL603">
        <f>VLOOKUP($F603,'(참고)타워 스텟 가치'!$B$12:$L$16,AL$2,0)+(VLOOKUP($F603,'(참고)타워 스텟 가치'!$B$12:$L$16,AL$2,0)*$E603)</f>
        <v>97.999999999999787</v>
      </c>
      <c r="AM603">
        <f>SUM('스테이지별 몬스터 스텟'!AD603*'(참고)타워 스텟 가치'!$Q$17,'스테이지별 몬스터 스텟'!AE603*'(참고)타워 스텟 가치'!$R$17,'스테이지별 몬스터 스텟'!AF603*'(참고)타워 스텟 가치'!$S$17,'스테이지별 몬스터 스텟'!AG603*'(참고)타워 스텟 가치'!$T$17,'스테이지별 몬스터 스텟'!AH603*'(참고)타워 스텟 가치'!$U$17,'스테이지별 몬스터 스텟'!AI603*'(참고)타워 스텟 가치'!$V$17,'스테이지별 몬스터 스텟'!AJ603*'(참고)타워 스텟 가치'!$W$17,'스테이지별 몬스터 스텟'!AK603*'(참고)타워 스텟 가치'!$X$17,'스테이지별 몬스터 스텟'!AL603*'(참고)타워 스텟 가치'!$Y$17)</f>
        <v>374408.3874999992</v>
      </c>
      <c r="AN603">
        <v>3</v>
      </c>
    </row>
    <row r="604" spans="3:40" x14ac:dyDescent="0.3">
      <c r="C604">
        <v>5</v>
      </c>
      <c r="D604">
        <f t="shared" si="29"/>
        <v>120</v>
      </c>
      <c r="E604" s="52">
        <f>VLOOKUP(D604,'스테이지별 난이도 설정'!B:C,2,0)</f>
        <v>47.999999999999893</v>
      </c>
      <c r="F604" t="str">
        <f t="shared" si="30"/>
        <v>스페셜</v>
      </c>
      <c r="G604">
        <f t="shared" si="28"/>
        <v>6</v>
      </c>
      <c r="H604">
        <f>VLOOKUP($F604,'(참고)타워 스텟 가치'!$B$2:$L$6,H$2,0)+(VLOOKUP($F604,'(참고)타워 스텟 가치'!$B$2:$L$6,H$2,0)*$E604)</f>
        <v>1860.4687499999959</v>
      </c>
      <c r="I604">
        <f>VLOOKUP($F604,'(참고)타워 스텟 가치'!$B$2:$L$6,I$2,0)+(VLOOKUP($F604,'(참고)타워 스텟 가치'!$B$2:$L$6,I$2,0)*$E604)</f>
        <v>372.0937499999992</v>
      </c>
      <c r="J604">
        <f>VLOOKUP($F604,'(참고)타워 스텟 가치'!$B$2:$L$6,J$2,0)+(VLOOKUP($F604,'(참고)타워 스텟 가치'!$B$2:$L$6,J$2,0)*$E604)</f>
        <v>244999.99999999948</v>
      </c>
      <c r="K604">
        <f>VLOOKUP($F604,'(참고)타워 스텟 가치'!$B$2:$L$6,K$2,0)+(VLOOKUP($F604,'(참고)타워 스텟 가치'!$B$2:$L$6,K$2,0)*$E604)</f>
        <v>7441.8749999999836</v>
      </c>
      <c r="L604">
        <f>VLOOKUP($F604,'(참고)타워 스텟 가치'!$B$2:$L$6,L$2,0)+(VLOOKUP($F604,'(참고)타워 스텟 가치'!$B$2:$L$6,L$2,0)*$E604)</f>
        <v>124.03124999999973</v>
      </c>
      <c r="M604">
        <f>VLOOKUP($F604,'(참고)타워 스텟 가치'!$B$2:$L$6,M$2,0)+(VLOOKUP($F604,'(참고)타워 스텟 가치'!$B$2:$L$6,M$2,0)*$E604)</f>
        <v>14.699999999999967</v>
      </c>
      <c r="N604">
        <f>VLOOKUP($F604,'(참고)타워 스텟 가치'!$B$2:$L$6,N$2,0)+(VLOOKUP($F604,'(참고)타워 스텟 가치'!$B$2:$L$6,N$2,0)*$E604)</f>
        <v>0</v>
      </c>
      <c r="O604">
        <f>VLOOKUP($F604,'(참고)타워 스텟 가치'!$B$2:$L$6,O$2,0)+(VLOOKUP($F604,'(참고)타워 스텟 가치'!$B$2:$L$6,O$2,0)*$E604)</f>
        <v>0</v>
      </c>
      <c r="P604">
        <f>VLOOKUP($F604,'(참고)타워 스텟 가치'!$B$2:$L$6,P$2,0)+(VLOOKUP($F604,'(참고)타워 스텟 가치'!$B$2:$L$6,P$2,0)*$E604)</f>
        <v>48.999999999999893</v>
      </c>
      <c r="Q604">
        <f>SUM('스테이지별 몬스터 스텟'!H604*'(참고)타워 스텟 가치'!$Q$17,'스테이지별 몬스터 스텟'!I604*'(참고)타워 스텟 가치'!$R$17,'스테이지별 몬스터 스텟'!J604*'(참고)타워 스텟 가치'!$S$17,'스테이지별 몬스터 스텟'!K604*'(참고)타워 스텟 가치'!$T$17,'스테이지별 몬스터 스텟'!L604*'(참고)타워 스텟 가치'!$U$17,'스테이지별 몬스터 스텟'!M604*'(참고)타워 스텟 가치'!$V$17,'스테이지별 몬스터 스텟'!N604*'(참고)타워 스텟 가치'!$W$17,'스테이지별 몬스터 스텟'!O604*'(참고)타워 스텟 가치'!$X$17,'스테이지별 몬스터 스텟'!P604*'(참고)타워 스텟 가치'!$Y$17)</f>
        <v>387023.59062499914</v>
      </c>
      <c r="R604">
        <v>1</v>
      </c>
      <c r="S604">
        <f>VLOOKUP($F604,'(참고)타워 스텟 가치'!$B$7:$L$11,S$2,0)+(VLOOKUP($F604,'(참고)타워 스텟 가치'!$B$7:$L$11,S$2,0)*$E604)</f>
        <v>620.15624999999864</v>
      </c>
      <c r="T604">
        <f>VLOOKUP($F604,'(참고)타워 스텟 가치'!$B$7:$L$11,T$2,0)+(VLOOKUP($F604,'(참고)타워 스텟 가치'!$B$7:$L$11,T$2,0)*$E604)</f>
        <v>1116.2812499999975</v>
      </c>
      <c r="U604">
        <f>VLOOKUP($F604,'(참고)타워 스텟 가치'!$B$7:$L$11,U$2,0)+(VLOOKUP($F604,'(참고)타워 스텟 가치'!$B$7:$L$11,U$2,0)*$E604)</f>
        <v>244999.99999999948</v>
      </c>
      <c r="V604">
        <f>VLOOKUP($F604,'(참고)타워 스텟 가치'!$B$7:$L$11,V$2,0)+(VLOOKUP($F604,'(참고)타워 스텟 가치'!$B$7:$L$11,V$2,0)*$E604)</f>
        <v>7441.8749999999836</v>
      </c>
      <c r="W604">
        <f>VLOOKUP($F604,'(참고)타워 스텟 가치'!$B$7:$L$11,W$2,0)+(VLOOKUP($F604,'(참고)타워 스텟 가치'!$B$7:$L$11,W$2,0)*$E604)</f>
        <v>124.03124999999973</v>
      </c>
      <c r="X604">
        <f>VLOOKUP($F604,'(참고)타워 스텟 가치'!$B$7:$L$11,X$2,0)+(VLOOKUP($F604,'(참고)타워 스텟 가치'!$B$7:$L$11,X$2,0)*$E604)</f>
        <v>14.699999999999967</v>
      </c>
      <c r="Y604">
        <f>VLOOKUP($F604,'(참고)타워 스텟 가치'!$B$7:$L$11,Y$2,0)+(VLOOKUP($F604,'(참고)타워 스텟 가치'!$B$7:$L$11,Y$2,0)*$E604)</f>
        <v>0</v>
      </c>
      <c r="Z604">
        <f>VLOOKUP($F604,'(참고)타워 스텟 가치'!$B$7:$L$11,Z$2,0)+(VLOOKUP($F604,'(참고)타워 스텟 가치'!$B$7:$L$11,Z$2,0)*$E604)</f>
        <v>0</v>
      </c>
      <c r="AA604">
        <f>VLOOKUP($F604,'(참고)타워 스텟 가치'!$B$7:$L$11,AA$2,0)+(VLOOKUP($F604,'(참고)타워 스텟 가치'!$B$7:$L$11,AA$2,0)*$E604)</f>
        <v>48.999999999999893</v>
      </c>
      <c r="AB604">
        <f>SUM('스테이지별 몬스터 스텟'!S604*'(참고)타워 스텟 가치'!$Q$17,'스테이지별 몬스터 스텟'!T604*'(참고)타워 스텟 가치'!$R$17,'스테이지별 몬스터 스텟'!U604*'(참고)타워 스텟 가치'!$S$17,'스테이지별 몬스터 스텟'!V604*'(참고)타워 스텟 가치'!$T$17,'스테이지별 몬스터 스텟'!W604*'(참고)타워 스텟 가치'!$U$17,'스테이지별 몬스터 스텟'!X604*'(참고)타워 스텟 가치'!$V$17,'스테이지별 몬스터 스텟'!Y604*'(참고)타워 스텟 가치'!$W$17,'스테이지별 몬스터 스텟'!Z604*'(참고)타워 스텟 가치'!$X$17,'스테이지별 몬스터 스텟'!AA604*'(참고)타워 스텟 가치'!$Y$17)</f>
        <v>385659.24687499914</v>
      </c>
      <c r="AC604">
        <v>2</v>
      </c>
      <c r="AD604">
        <f>VLOOKUP($F604,'(참고)타워 스텟 가치'!$B$12:$L$16,AD$2,0)+(VLOOKUP($F604,'(참고)타워 스텟 가치'!$B$12:$L$16,AD$2,0)*$E604)</f>
        <v>620.15624999999864</v>
      </c>
      <c r="AE604">
        <f>VLOOKUP($F604,'(참고)타워 스텟 가치'!$B$12:$L$16,AE$2,0)+(VLOOKUP($F604,'(참고)타워 스텟 가치'!$B$12:$L$16,AE$2,0)*$E604)</f>
        <v>744.18749999999841</v>
      </c>
      <c r="AF604">
        <f>VLOOKUP($F604,'(참고)타워 스텟 가치'!$B$12:$L$16,AF$2,0)+(VLOOKUP($F604,'(참고)타워 스텟 가치'!$B$12:$L$16,AF$2,0)*$E604)</f>
        <v>244999.99999999948</v>
      </c>
      <c r="AG604">
        <f>VLOOKUP($F604,'(참고)타워 스텟 가치'!$B$12:$L$16,AG$2,0)+(VLOOKUP($F604,'(참고)타워 스텟 가치'!$B$12:$L$16,AG$2,0)*$E604)</f>
        <v>3720.9374999999918</v>
      </c>
      <c r="AH604">
        <f>VLOOKUP($F604,'(참고)타워 스텟 가치'!$B$12:$L$16,AH$2,0)+(VLOOKUP($F604,'(참고)타워 스텟 가치'!$B$12:$L$16,AH$2,0)*$E604)</f>
        <v>124.03124999999973</v>
      </c>
      <c r="AI604">
        <f>VLOOKUP($F604,'(참고)타워 스텟 가치'!$B$12:$L$16,AI$2,0)+(VLOOKUP($F604,'(참고)타워 스텟 가치'!$B$12:$L$16,AI$2,0)*$E604)</f>
        <v>14.699999999999967</v>
      </c>
      <c r="AJ604">
        <f>VLOOKUP($F604,'(참고)타워 스텟 가치'!$B$12:$L$16,AJ$2,0)+(VLOOKUP($F604,'(참고)타워 스텟 가치'!$B$12:$L$16,AJ$2,0)*$E604)</f>
        <v>0</v>
      </c>
      <c r="AK604">
        <f>VLOOKUP($F604,'(참고)타워 스텟 가치'!$B$12:$L$16,AK$2,0)+(VLOOKUP($F604,'(참고)타워 스텟 가치'!$B$12:$L$16,AK$2,0)*$E604)</f>
        <v>0</v>
      </c>
      <c r="AL604">
        <f>VLOOKUP($F604,'(참고)타워 스텟 가치'!$B$12:$L$16,AL$2,0)+(VLOOKUP($F604,'(참고)타워 스텟 가치'!$B$12:$L$16,AL$2,0)*$E604)</f>
        <v>97.999999999999787</v>
      </c>
      <c r="AM604">
        <f>SUM('스테이지별 몬스터 스텟'!AD604*'(참고)타워 스텟 가치'!$Q$17,'스테이지별 몬스터 스텟'!AE604*'(참고)타워 스텟 가치'!$R$17,'스테이지별 몬스터 스텟'!AF604*'(참고)타워 스텟 가치'!$S$17,'스테이지별 몬스터 스텟'!AG604*'(참고)타워 스텟 가치'!$T$17,'스테이지별 몬스터 스텟'!AH604*'(참고)타워 스텟 가치'!$U$17,'스테이지별 몬스터 스텟'!AI604*'(참고)타워 스텟 가치'!$V$17,'스테이지별 몬스터 스텟'!AJ604*'(참고)타워 스텟 가치'!$W$17,'스테이지별 몬스터 스텟'!AK604*'(참고)타워 스텟 가치'!$X$17,'스테이지별 몬스터 스텟'!AL604*'(참고)타워 스텟 가치'!$Y$17)</f>
        <v>377757.2312499992</v>
      </c>
      <c r="AN604">
        <v>3</v>
      </c>
    </row>
    <row r="605" spans="3:40" x14ac:dyDescent="0.3">
      <c r="C605">
        <v>1</v>
      </c>
      <c r="D605">
        <f t="shared" si="29"/>
        <v>121</v>
      </c>
      <c r="E605" s="52">
        <f>VLOOKUP(D605,'스테이지별 난이도 설정'!B:C,2,0)</f>
        <v>48.399999999999892</v>
      </c>
      <c r="F605" t="str">
        <f t="shared" si="30"/>
        <v>일반</v>
      </c>
      <c r="G605">
        <f t="shared" si="28"/>
        <v>6</v>
      </c>
      <c r="H605">
        <f>VLOOKUP($F605,'(참고)타워 스텟 가치'!$B$2:$L$6,H$2,0)+(VLOOKUP($F605,'(참고)타워 스텟 가치'!$B$2:$L$6,H$2,0)*$E605)</f>
        <v>370.4999999999992</v>
      </c>
      <c r="I605">
        <f>VLOOKUP($F605,'(참고)타워 스텟 가치'!$B$2:$L$6,I$2,0)+(VLOOKUP($F605,'(참고)타워 스텟 가치'!$B$2:$L$6,I$2,0)*$E605)</f>
        <v>74.099999999999838</v>
      </c>
      <c r="J605">
        <f>VLOOKUP($F605,'(참고)타워 스텟 가치'!$B$2:$L$6,J$2,0)+(VLOOKUP($F605,'(참고)타워 스텟 가치'!$B$2:$L$6,J$2,0)*$E605)</f>
        <v>246999.99999999945</v>
      </c>
      <c r="K605">
        <f>VLOOKUP($F605,'(참고)타워 스텟 가치'!$B$2:$L$6,K$2,0)+(VLOOKUP($F605,'(참고)타워 스텟 가치'!$B$2:$L$6,K$2,0)*$E605)</f>
        <v>1481.9999999999968</v>
      </c>
      <c r="L605">
        <f>VLOOKUP($F605,'(참고)타워 스텟 가치'!$B$2:$L$6,L$2,0)+(VLOOKUP($F605,'(참고)타워 스텟 가치'!$B$2:$L$6,L$2,0)*$E605)</f>
        <v>24.699999999999946</v>
      </c>
      <c r="M605">
        <f>VLOOKUP($F605,'(참고)타워 스텟 가치'!$B$2:$L$6,M$2,0)+(VLOOKUP($F605,'(참고)타워 스텟 가치'!$B$2:$L$6,M$2,0)*$E605)</f>
        <v>14.819999999999968</v>
      </c>
      <c r="N605">
        <f>VLOOKUP($F605,'(참고)타워 스텟 가치'!$B$2:$L$6,N$2,0)+(VLOOKUP($F605,'(참고)타워 스텟 가치'!$B$2:$L$6,N$2,0)*$E605)</f>
        <v>0</v>
      </c>
      <c r="O605">
        <f>VLOOKUP($F605,'(참고)타워 스텟 가치'!$B$2:$L$6,O$2,0)+(VLOOKUP($F605,'(참고)타워 스텟 가치'!$B$2:$L$6,O$2,0)*$E605)</f>
        <v>0</v>
      </c>
      <c r="P605">
        <f>VLOOKUP($F605,'(참고)타워 스텟 가치'!$B$2:$L$6,P$2,0)+(VLOOKUP($F605,'(참고)타워 스텟 가치'!$B$2:$L$6,P$2,0)*$E605)</f>
        <v>34.579999999999927</v>
      </c>
      <c r="Q605">
        <f>SUM('스테이지별 몬스터 스텟'!H605*'(참고)타워 스텟 가치'!$Q$17,'스테이지별 몬스터 스텟'!I605*'(참고)타워 스텟 가치'!$R$17,'스테이지별 몬스터 스텟'!J605*'(참고)타워 스텟 가치'!$S$17,'스테이지별 몬스터 스텟'!K605*'(참고)타워 스텟 가치'!$T$17,'스테이지별 몬스터 스텟'!L605*'(참고)타워 스텟 가치'!$U$17,'스테이지별 몬스터 스텟'!M605*'(참고)타워 스텟 가치'!$V$17,'스테이지별 몬스터 스텟'!N605*'(참고)타워 스텟 가치'!$W$17,'스테이지별 몬스터 스텟'!O605*'(참고)타워 스텟 가치'!$X$17,'스테이지별 몬스터 스텟'!P605*'(참고)타워 스텟 가치'!$Y$17)</f>
        <v>374449.52999999921</v>
      </c>
      <c r="R605">
        <v>1</v>
      </c>
      <c r="S605">
        <f>VLOOKUP($F605,'(참고)타워 스텟 가치'!$B$7:$L$11,S$2,0)+(VLOOKUP($F605,'(참고)타워 스텟 가치'!$B$7:$L$11,S$2,0)*$E605)</f>
        <v>123.49999999999973</v>
      </c>
      <c r="T605">
        <f>VLOOKUP($F605,'(참고)타워 스텟 가치'!$B$7:$L$11,T$2,0)+(VLOOKUP($F605,'(참고)타워 스텟 가치'!$B$7:$L$11,T$2,0)*$E605)</f>
        <v>222.2999999999995</v>
      </c>
      <c r="U605">
        <f>VLOOKUP($F605,'(참고)타워 스텟 가치'!$B$7:$L$11,U$2,0)+(VLOOKUP($F605,'(참고)타워 스텟 가치'!$B$7:$L$11,U$2,0)*$E605)</f>
        <v>246999.99999999945</v>
      </c>
      <c r="V605">
        <f>VLOOKUP($F605,'(참고)타워 스텟 가치'!$B$7:$L$11,V$2,0)+(VLOOKUP($F605,'(참고)타워 스텟 가치'!$B$7:$L$11,V$2,0)*$E605)</f>
        <v>1481.9999999999968</v>
      </c>
      <c r="W605">
        <f>VLOOKUP($F605,'(참고)타워 스텟 가치'!$B$7:$L$11,W$2,0)+(VLOOKUP($F605,'(참고)타워 스텟 가치'!$B$7:$L$11,W$2,0)*$E605)</f>
        <v>24.699999999999946</v>
      </c>
      <c r="X605">
        <f>VLOOKUP($F605,'(참고)타워 스텟 가치'!$B$7:$L$11,X$2,0)+(VLOOKUP($F605,'(참고)타워 스텟 가치'!$B$7:$L$11,X$2,0)*$E605)</f>
        <v>14.819999999999968</v>
      </c>
      <c r="Y605">
        <f>VLOOKUP($F605,'(참고)타워 스텟 가치'!$B$7:$L$11,Y$2,0)+(VLOOKUP($F605,'(참고)타워 스텟 가치'!$B$7:$L$11,Y$2,0)*$E605)</f>
        <v>0</v>
      </c>
      <c r="Z605">
        <f>VLOOKUP($F605,'(참고)타워 스텟 가치'!$B$7:$L$11,Z$2,0)+(VLOOKUP($F605,'(참고)타워 스텟 가치'!$B$7:$L$11,Z$2,0)*$E605)</f>
        <v>0</v>
      </c>
      <c r="AA605">
        <f>VLOOKUP($F605,'(참고)타워 스텟 가치'!$B$7:$L$11,AA$2,0)+(VLOOKUP($F605,'(참고)타워 스텟 가치'!$B$7:$L$11,AA$2,0)*$E605)</f>
        <v>34.579999999999927</v>
      </c>
      <c r="AB605">
        <f>SUM('스테이지별 몬스터 스텟'!S605*'(참고)타워 스텟 가치'!$Q$17,'스테이지별 몬스터 스텟'!T605*'(참고)타워 스텟 가치'!$R$17,'스테이지별 몬스터 스텟'!U605*'(참고)타워 스텟 가치'!$S$17,'스테이지별 몬스터 스텟'!V605*'(참고)타워 스텟 가치'!$T$17,'스테이지별 몬스터 스텟'!W605*'(참고)타워 스텟 가치'!$U$17,'스테이지별 몬스터 스텟'!X605*'(참고)타워 스텟 가치'!$V$17,'스테이지별 몬스터 스텟'!Y605*'(참고)타워 스텟 가치'!$W$17,'스테이지별 몬스터 스텟'!Z605*'(참고)타워 스텟 가치'!$X$17,'스테이지별 몬스터 스텟'!AA605*'(참고)타워 스텟 가치'!$Y$17)</f>
        <v>374177.8299999992</v>
      </c>
      <c r="AC605">
        <v>2</v>
      </c>
      <c r="AD605">
        <f>VLOOKUP($F605,'(참고)타워 스텟 가치'!$B$12:$L$16,AD$2,0)+(VLOOKUP($F605,'(참고)타워 스텟 가치'!$B$12:$L$16,AD$2,0)*$E605)</f>
        <v>123.49999999999973</v>
      </c>
      <c r="AE605">
        <f>VLOOKUP($F605,'(참고)타워 스텟 가치'!$B$12:$L$16,AE$2,0)+(VLOOKUP($F605,'(참고)타워 스텟 가치'!$B$12:$L$16,AE$2,0)*$E605)</f>
        <v>148.19999999999968</v>
      </c>
      <c r="AF605">
        <f>VLOOKUP($F605,'(참고)타워 스텟 가치'!$B$12:$L$16,AF$2,0)+(VLOOKUP($F605,'(참고)타워 스텟 가치'!$B$12:$L$16,AF$2,0)*$E605)</f>
        <v>246999.99999999945</v>
      </c>
      <c r="AG605">
        <f>VLOOKUP($F605,'(참고)타워 스텟 가치'!$B$12:$L$16,AG$2,0)+(VLOOKUP($F605,'(참고)타워 스텟 가치'!$B$12:$L$16,AG$2,0)*$E605)</f>
        <v>740.99999999999841</v>
      </c>
      <c r="AH605">
        <f>VLOOKUP($F605,'(참고)타워 스텟 가치'!$B$12:$L$16,AH$2,0)+(VLOOKUP($F605,'(참고)타워 스텟 가치'!$B$12:$L$16,AH$2,0)*$E605)</f>
        <v>24.699999999999946</v>
      </c>
      <c r="AI605">
        <f>VLOOKUP($F605,'(참고)타워 스텟 가치'!$B$12:$L$16,AI$2,0)+(VLOOKUP($F605,'(참고)타워 스텟 가치'!$B$12:$L$16,AI$2,0)*$E605)</f>
        <v>14.819999999999968</v>
      </c>
      <c r="AJ605">
        <f>VLOOKUP($F605,'(참고)타워 스텟 가치'!$B$12:$L$16,AJ$2,0)+(VLOOKUP($F605,'(참고)타워 스텟 가치'!$B$12:$L$16,AJ$2,0)*$E605)</f>
        <v>0</v>
      </c>
      <c r="AK605">
        <f>VLOOKUP($F605,'(참고)타워 스텟 가치'!$B$12:$L$16,AK$2,0)+(VLOOKUP($F605,'(참고)타워 스텟 가치'!$B$12:$L$16,AK$2,0)*$E605)</f>
        <v>0</v>
      </c>
      <c r="AL605">
        <f>VLOOKUP($F605,'(참고)타워 스텟 가치'!$B$12:$L$16,AL$2,0)+(VLOOKUP($F605,'(참고)타워 스텟 가치'!$B$12:$L$16,AL$2,0)*$E605)</f>
        <v>69.159999999999854</v>
      </c>
      <c r="AM605">
        <f>SUM('스테이지별 몬스터 스텟'!AD605*'(참고)타워 스텟 가치'!$Q$17,'스테이지별 몬스터 스텟'!AE605*'(참고)타워 스텟 가치'!$R$17,'스테이지별 몬스터 스텟'!AF605*'(참고)타워 스텟 가치'!$S$17,'스테이지별 몬스터 스텟'!AG605*'(참고)타워 스텟 가치'!$T$17,'스테이지별 몬스터 스텟'!AH605*'(참고)타워 스텟 가치'!$U$17,'스테이지별 몬스터 스텟'!AI605*'(참고)타워 스텟 가치'!$V$17,'스테이지별 몬스터 스텟'!AJ605*'(참고)타워 스텟 가치'!$W$17,'스테이지별 몬스터 스텟'!AK605*'(참고)타워 스텟 가치'!$X$17,'스테이지별 몬스터 스텟'!AL605*'(참고)타워 스텟 가치'!$Y$17)</f>
        <v>372653.83999999921</v>
      </c>
      <c r="AN605">
        <v>3</v>
      </c>
    </row>
    <row r="606" spans="3:40" x14ac:dyDescent="0.3">
      <c r="C606">
        <v>2</v>
      </c>
      <c r="D606">
        <f t="shared" si="29"/>
        <v>121</v>
      </c>
      <c r="E606" s="52">
        <f>VLOOKUP(D606,'스테이지별 난이도 설정'!B:C,2,0)</f>
        <v>48.399999999999892</v>
      </c>
      <c r="F606" t="str">
        <f t="shared" si="30"/>
        <v>레어</v>
      </c>
      <c r="G606">
        <f t="shared" si="28"/>
        <v>6</v>
      </c>
      <c r="H606">
        <f>VLOOKUP($F606,'(참고)타워 스텟 가치'!$B$2:$L$6,H$2,0)+(VLOOKUP($F606,'(참고)타워 스텟 가치'!$B$2:$L$6,H$2,0)*$E606)</f>
        <v>555.74999999999875</v>
      </c>
      <c r="I606">
        <f>VLOOKUP($F606,'(참고)타워 스텟 가치'!$B$2:$L$6,I$2,0)+(VLOOKUP($F606,'(참고)타워 스텟 가치'!$B$2:$L$6,I$2,0)*$E606)</f>
        <v>111.14999999999975</v>
      </c>
      <c r="J606">
        <f>VLOOKUP($F606,'(참고)타워 스텟 가치'!$B$2:$L$6,J$2,0)+(VLOOKUP($F606,'(참고)타워 스텟 가치'!$B$2:$L$6,J$2,0)*$E606)</f>
        <v>246999.99999999945</v>
      </c>
      <c r="K606">
        <f>VLOOKUP($F606,'(참고)타워 스텟 가치'!$B$2:$L$6,K$2,0)+(VLOOKUP($F606,'(참고)타워 스텟 가치'!$B$2:$L$6,K$2,0)*$E606)</f>
        <v>2222.999999999995</v>
      </c>
      <c r="L606">
        <f>VLOOKUP($F606,'(참고)타워 스텟 가치'!$B$2:$L$6,L$2,0)+(VLOOKUP($F606,'(참고)타워 스텟 가치'!$B$2:$L$6,L$2,0)*$E606)</f>
        <v>37.049999999999919</v>
      </c>
      <c r="M606">
        <f>VLOOKUP($F606,'(참고)타워 스텟 가치'!$B$2:$L$6,M$2,0)+(VLOOKUP($F606,'(참고)타워 스텟 가치'!$B$2:$L$6,M$2,0)*$E606)</f>
        <v>14.819999999999968</v>
      </c>
      <c r="N606">
        <f>VLOOKUP($F606,'(참고)타워 스텟 가치'!$B$2:$L$6,N$2,0)+(VLOOKUP($F606,'(참고)타워 스텟 가치'!$B$2:$L$6,N$2,0)*$E606)</f>
        <v>0</v>
      </c>
      <c r="O606">
        <f>VLOOKUP($F606,'(참고)타워 스텟 가치'!$B$2:$L$6,O$2,0)+(VLOOKUP($F606,'(참고)타워 스텟 가치'!$B$2:$L$6,O$2,0)*$E606)</f>
        <v>0</v>
      </c>
      <c r="P606">
        <f>VLOOKUP($F606,'(참고)타워 스텟 가치'!$B$2:$L$6,P$2,0)+(VLOOKUP($F606,'(참고)타워 스텟 가치'!$B$2:$L$6,P$2,0)*$E606)</f>
        <v>34.579999999999927</v>
      </c>
      <c r="Q606">
        <f>SUM('스테이지별 몬스터 스텟'!H606*'(참고)타워 스텟 가치'!$Q$17,'스테이지별 몬스터 스텟'!I606*'(참고)타워 스텟 가치'!$R$17,'스테이지별 몬스터 스텟'!J606*'(참고)타워 스텟 가치'!$S$17,'스테이지별 몬스터 스텟'!K606*'(참고)타워 스텟 가치'!$T$17,'스테이지별 몬스터 스텟'!L606*'(참고)타워 스텟 가치'!$U$17,'스테이지별 몬스터 스텟'!M606*'(참고)타워 스텟 가치'!$V$17,'스테이지별 몬스터 스텟'!N606*'(참고)타워 스텟 가치'!$W$17,'스테이지별 몬스터 스텟'!O606*'(참고)타워 스텟 가치'!$X$17,'스테이지별 몬스터 스텟'!P606*'(참고)타워 스텟 가치'!$Y$17)</f>
        <v>376382.30499999912</v>
      </c>
      <c r="R606">
        <v>1</v>
      </c>
      <c r="S606">
        <f>VLOOKUP($F606,'(참고)타워 스텟 가치'!$B$7:$L$11,S$2,0)+(VLOOKUP($F606,'(참고)타워 스텟 가치'!$B$7:$L$11,S$2,0)*$E606)</f>
        <v>185.2499999999996</v>
      </c>
      <c r="T606">
        <f>VLOOKUP($F606,'(참고)타워 스텟 가치'!$B$7:$L$11,T$2,0)+(VLOOKUP($F606,'(참고)타워 스텟 가치'!$B$7:$L$11,T$2,0)*$E606)</f>
        <v>333.44999999999925</v>
      </c>
      <c r="U606">
        <f>VLOOKUP($F606,'(참고)타워 스텟 가치'!$B$7:$L$11,U$2,0)+(VLOOKUP($F606,'(참고)타워 스텟 가치'!$B$7:$L$11,U$2,0)*$E606)</f>
        <v>246999.99999999945</v>
      </c>
      <c r="V606">
        <f>VLOOKUP($F606,'(참고)타워 스텟 가치'!$B$7:$L$11,V$2,0)+(VLOOKUP($F606,'(참고)타워 스텟 가치'!$B$7:$L$11,V$2,0)*$E606)</f>
        <v>2222.999999999995</v>
      </c>
      <c r="W606">
        <f>VLOOKUP($F606,'(참고)타워 스텟 가치'!$B$7:$L$11,W$2,0)+(VLOOKUP($F606,'(참고)타워 스텟 가치'!$B$7:$L$11,W$2,0)*$E606)</f>
        <v>37.049999999999919</v>
      </c>
      <c r="X606">
        <f>VLOOKUP($F606,'(참고)타워 스텟 가치'!$B$7:$L$11,X$2,0)+(VLOOKUP($F606,'(참고)타워 스텟 가치'!$B$7:$L$11,X$2,0)*$E606)</f>
        <v>14.819999999999968</v>
      </c>
      <c r="Y606">
        <f>VLOOKUP($F606,'(참고)타워 스텟 가치'!$B$7:$L$11,Y$2,0)+(VLOOKUP($F606,'(참고)타워 스텟 가치'!$B$7:$L$11,Y$2,0)*$E606)</f>
        <v>0</v>
      </c>
      <c r="Z606">
        <f>VLOOKUP($F606,'(참고)타워 스텟 가치'!$B$7:$L$11,Z$2,0)+(VLOOKUP($F606,'(참고)타워 스텟 가치'!$B$7:$L$11,Z$2,0)*$E606)</f>
        <v>0</v>
      </c>
      <c r="AA606">
        <f>VLOOKUP($F606,'(참고)타워 스텟 가치'!$B$7:$L$11,AA$2,0)+(VLOOKUP($F606,'(참고)타워 스텟 가치'!$B$7:$L$11,AA$2,0)*$E606)</f>
        <v>34.579999999999927</v>
      </c>
      <c r="AB606">
        <f>SUM('스테이지별 몬스터 스텟'!S606*'(참고)타워 스텟 가치'!$Q$17,'스테이지별 몬스터 스텟'!T606*'(참고)타워 스텟 가치'!$R$17,'스테이지별 몬스터 스텟'!U606*'(참고)타워 스텟 가치'!$S$17,'스테이지별 몬스터 스텟'!V606*'(참고)타워 스텟 가치'!$T$17,'스테이지별 몬스터 스텟'!W606*'(참고)타워 스텟 가치'!$U$17,'스테이지별 몬스터 스텟'!X606*'(참고)타워 스텟 가치'!$V$17,'스테이지별 몬스터 스텟'!Y606*'(참고)타워 스텟 가치'!$W$17,'스테이지별 몬스터 스텟'!Z606*'(참고)타워 스텟 가치'!$X$17,'스테이지별 몬스터 스텟'!AA606*'(참고)타워 스텟 가치'!$Y$17)</f>
        <v>375974.75499999913</v>
      </c>
      <c r="AC606">
        <v>2</v>
      </c>
      <c r="AD606">
        <f>VLOOKUP($F606,'(참고)타워 스텟 가치'!$B$12:$L$16,AD$2,0)+(VLOOKUP($F606,'(참고)타워 스텟 가치'!$B$12:$L$16,AD$2,0)*$E606)</f>
        <v>185.2499999999996</v>
      </c>
      <c r="AE606">
        <f>VLOOKUP($F606,'(참고)타워 스텟 가치'!$B$12:$L$16,AE$2,0)+(VLOOKUP($F606,'(참고)타워 스텟 가치'!$B$12:$L$16,AE$2,0)*$E606)</f>
        <v>222.2999999999995</v>
      </c>
      <c r="AF606">
        <f>VLOOKUP($F606,'(참고)타워 스텟 가치'!$B$12:$L$16,AF$2,0)+(VLOOKUP($F606,'(참고)타워 스텟 가치'!$B$12:$L$16,AF$2,0)*$E606)</f>
        <v>246999.99999999945</v>
      </c>
      <c r="AG606">
        <f>VLOOKUP($F606,'(참고)타워 스텟 가치'!$B$12:$L$16,AG$2,0)+(VLOOKUP($F606,'(참고)타워 스텟 가치'!$B$12:$L$16,AG$2,0)*$E606)</f>
        <v>1111.4999999999975</v>
      </c>
      <c r="AH606">
        <f>VLOOKUP($F606,'(참고)타워 스텟 가치'!$B$12:$L$16,AH$2,0)+(VLOOKUP($F606,'(참고)타워 스텟 가치'!$B$12:$L$16,AH$2,0)*$E606)</f>
        <v>37.049999999999919</v>
      </c>
      <c r="AI606">
        <f>VLOOKUP($F606,'(참고)타워 스텟 가치'!$B$12:$L$16,AI$2,0)+(VLOOKUP($F606,'(참고)타워 스텟 가치'!$B$12:$L$16,AI$2,0)*$E606)</f>
        <v>14.819999999999968</v>
      </c>
      <c r="AJ606">
        <f>VLOOKUP($F606,'(참고)타워 스텟 가치'!$B$12:$L$16,AJ$2,0)+(VLOOKUP($F606,'(참고)타워 스텟 가치'!$B$12:$L$16,AJ$2,0)*$E606)</f>
        <v>0</v>
      </c>
      <c r="AK606">
        <f>VLOOKUP($F606,'(참고)타워 스텟 가치'!$B$12:$L$16,AK$2,0)+(VLOOKUP($F606,'(참고)타워 스텟 가치'!$B$12:$L$16,AK$2,0)*$E606)</f>
        <v>0</v>
      </c>
      <c r="AL606">
        <f>VLOOKUP($F606,'(참고)타워 스텟 가치'!$B$12:$L$16,AL$2,0)+(VLOOKUP($F606,'(참고)타워 스텟 가치'!$B$12:$L$16,AL$2,0)*$E606)</f>
        <v>69.159999999999854</v>
      </c>
      <c r="AM606">
        <f>SUM('스테이지별 몬스터 스텟'!AD606*'(참고)타워 스텟 가치'!$Q$17,'스테이지별 몬스터 스텟'!AE606*'(참고)타워 스텟 가치'!$R$17,'스테이지별 몬스터 스텟'!AF606*'(참고)타워 스텟 가치'!$S$17,'스테이지별 몬스터 스텟'!AG606*'(참고)타워 스텟 가치'!$T$17,'스테이지별 몬스터 스텟'!AH606*'(참고)타워 스텟 가치'!$U$17,'스테이지별 몬스터 스텟'!AI606*'(참고)타워 스텟 가치'!$V$17,'스테이지별 몬스터 스텟'!AJ606*'(참고)타워 스텟 가치'!$W$17,'스테이지별 몬스터 스텟'!AK606*'(참고)타워 스텟 가치'!$X$17,'스테이지별 몬스터 스텟'!AL606*'(참고)타워 스텟 가치'!$Y$17)</f>
        <v>373654.18999999919</v>
      </c>
      <c r="AN606">
        <v>3</v>
      </c>
    </row>
    <row r="607" spans="3:40" x14ac:dyDescent="0.3">
      <c r="C607">
        <v>3</v>
      </c>
      <c r="D607">
        <f t="shared" si="29"/>
        <v>121</v>
      </c>
      <c r="E607" s="52">
        <f>VLOOKUP(D607,'스테이지별 난이도 설정'!B:C,2,0)</f>
        <v>48.399999999999892</v>
      </c>
      <c r="F607" t="str">
        <f t="shared" si="30"/>
        <v>에픽</v>
      </c>
      <c r="G607">
        <f t="shared" si="28"/>
        <v>6</v>
      </c>
      <c r="H607">
        <f>VLOOKUP($F607,'(참고)타워 스텟 가치'!$B$2:$L$6,H$2,0)+(VLOOKUP($F607,'(참고)타워 스텟 가치'!$B$2:$L$6,H$2,0)*$E607)</f>
        <v>833.62499999999818</v>
      </c>
      <c r="I607">
        <f>VLOOKUP($F607,'(참고)타워 스텟 가치'!$B$2:$L$6,I$2,0)+(VLOOKUP($F607,'(참고)타워 스텟 가치'!$B$2:$L$6,I$2,0)*$E607)</f>
        <v>166.72499999999962</v>
      </c>
      <c r="J607">
        <f>VLOOKUP($F607,'(참고)타워 스텟 가치'!$B$2:$L$6,J$2,0)+(VLOOKUP($F607,'(참고)타워 스텟 가치'!$B$2:$L$6,J$2,0)*$E607)</f>
        <v>246999.99999999945</v>
      </c>
      <c r="K607">
        <f>VLOOKUP($F607,'(참고)타워 스텟 가치'!$B$2:$L$6,K$2,0)+(VLOOKUP($F607,'(참고)타워 스텟 가치'!$B$2:$L$6,K$2,0)*$E607)</f>
        <v>3334.4999999999927</v>
      </c>
      <c r="L607">
        <f>VLOOKUP($F607,'(참고)타워 스텟 가치'!$B$2:$L$6,L$2,0)+(VLOOKUP($F607,'(참고)타워 스텟 가치'!$B$2:$L$6,L$2,0)*$E607)</f>
        <v>55.574999999999875</v>
      </c>
      <c r="M607">
        <f>VLOOKUP($F607,'(참고)타워 스텟 가치'!$B$2:$L$6,M$2,0)+(VLOOKUP($F607,'(참고)타워 스텟 가치'!$B$2:$L$6,M$2,0)*$E607)</f>
        <v>14.819999999999968</v>
      </c>
      <c r="N607">
        <f>VLOOKUP($F607,'(참고)타워 스텟 가치'!$B$2:$L$6,N$2,0)+(VLOOKUP($F607,'(참고)타워 스텟 가치'!$B$2:$L$6,N$2,0)*$E607)</f>
        <v>0</v>
      </c>
      <c r="O607">
        <f>VLOOKUP($F607,'(참고)타워 스텟 가치'!$B$2:$L$6,O$2,0)+(VLOOKUP($F607,'(참고)타워 스텟 가치'!$B$2:$L$6,O$2,0)*$E607)</f>
        <v>0</v>
      </c>
      <c r="P607">
        <f>VLOOKUP($F607,'(참고)타워 스텟 가치'!$B$2:$L$6,P$2,0)+(VLOOKUP($F607,'(참고)타워 스텟 가치'!$B$2:$L$6,P$2,0)*$E607)</f>
        <v>34.579999999999927</v>
      </c>
      <c r="Q607">
        <f>SUM('스테이지별 몬스터 스텟'!H607*'(참고)타워 스텟 가치'!$Q$17,'스테이지별 몬스터 스텟'!I607*'(참고)타워 스텟 가치'!$R$17,'스테이지별 몬스터 스텟'!J607*'(참고)타워 스텟 가치'!$S$17,'스테이지별 몬스터 스텟'!K607*'(참고)타워 스텟 가치'!$T$17,'스테이지별 몬스터 스텟'!L607*'(참고)타워 스텟 가치'!$U$17,'스테이지별 몬스터 스텟'!M607*'(참고)타워 스텟 가치'!$V$17,'스테이지별 몬스터 스텟'!N607*'(참고)타워 스텟 가치'!$W$17,'스테이지별 몬스터 스텟'!O607*'(참고)타워 스텟 가치'!$X$17,'스테이지별 몬스터 스텟'!P607*'(참고)타워 스텟 가치'!$Y$17)</f>
        <v>379281.46749999921</v>
      </c>
      <c r="R607">
        <v>1</v>
      </c>
      <c r="S607">
        <f>VLOOKUP($F607,'(참고)타워 스텟 가치'!$B$7:$L$11,S$2,0)+(VLOOKUP($F607,'(참고)타워 스텟 가치'!$B$7:$L$11,S$2,0)*$E607)</f>
        <v>277.87499999999937</v>
      </c>
      <c r="T607">
        <f>VLOOKUP($F607,'(참고)타워 스텟 가치'!$B$7:$L$11,T$2,0)+(VLOOKUP($F607,'(참고)타워 스텟 가치'!$B$7:$L$11,T$2,0)*$E607)</f>
        <v>500.17499999999893</v>
      </c>
      <c r="U607">
        <f>VLOOKUP($F607,'(참고)타워 스텟 가치'!$B$7:$L$11,U$2,0)+(VLOOKUP($F607,'(참고)타워 스텟 가치'!$B$7:$L$11,U$2,0)*$E607)</f>
        <v>246999.99999999945</v>
      </c>
      <c r="V607">
        <f>VLOOKUP($F607,'(참고)타워 스텟 가치'!$B$7:$L$11,V$2,0)+(VLOOKUP($F607,'(참고)타워 스텟 가치'!$B$7:$L$11,V$2,0)*$E607)</f>
        <v>3334.4999999999927</v>
      </c>
      <c r="W607">
        <f>VLOOKUP($F607,'(참고)타워 스텟 가치'!$B$7:$L$11,W$2,0)+(VLOOKUP($F607,'(참고)타워 스텟 가치'!$B$7:$L$11,W$2,0)*$E607)</f>
        <v>55.574999999999875</v>
      </c>
      <c r="X607">
        <f>VLOOKUP($F607,'(참고)타워 스텟 가치'!$B$7:$L$11,X$2,0)+(VLOOKUP($F607,'(참고)타워 스텟 가치'!$B$7:$L$11,X$2,0)*$E607)</f>
        <v>14.819999999999968</v>
      </c>
      <c r="Y607">
        <f>VLOOKUP($F607,'(참고)타워 스텟 가치'!$B$7:$L$11,Y$2,0)+(VLOOKUP($F607,'(참고)타워 스텟 가치'!$B$7:$L$11,Y$2,0)*$E607)</f>
        <v>0</v>
      </c>
      <c r="Z607">
        <f>VLOOKUP($F607,'(참고)타워 스텟 가치'!$B$7:$L$11,Z$2,0)+(VLOOKUP($F607,'(참고)타워 스텟 가치'!$B$7:$L$11,Z$2,0)*$E607)</f>
        <v>0</v>
      </c>
      <c r="AA607">
        <f>VLOOKUP($F607,'(참고)타워 스텟 가치'!$B$7:$L$11,AA$2,0)+(VLOOKUP($F607,'(참고)타워 스텟 가치'!$B$7:$L$11,AA$2,0)*$E607)</f>
        <v>34.579999999999927</v>
      </c>
      <c r="AB607">
        <f>SUM('스테이지별 몬스터 스텟'!S607*'(참고)타워 스텟 가치'!$Q$17,'스테이지별 몬스터 스텟'!T607*'(참고)타워 스텟 가치'!$R$17,'스테이지별 몬스터 스텟'!U607*'(참고)타워 스텟 가치'!$S$17,'스테이지별 몬스터 스텟'!V607*'(참고)타워 스텟 가치'!$T$17,'스테이지별 몬스터 스텟'!W607*'(참고)타워 스텟 가치'!$U$17,'스테이지별 몬스터 스텟'!X607*'(참고)타워 스텟 가치'!$V$17,'스테이지별 몬스터 스텟'!Y607*'(참고)타워 스텟 가치'!$W$17,'스테이지별 몬스터 스텟'!Z607*'(참고)타워 스텟 가치'!$X$17,'스테이지별 몬스터 스텟'!AA607*'(참고)타워 스텟 가치'!$Y$17)</f>
        <v>378670.1424999992</v>
      </c>
      <c r="AC607">
        <v>2</v>
      </c>
      <c r="AD607">
        <f>VLOOKUP($F607,'(참고)타워 스텟 가치'!$B$12:$L$16,AD$2,0)+(VLOOKUP($F607,'(참고)타워 스텟 가치'!$B$12:$L$16,AD$2,0)*$E607)</f>
        <v>277.87499999999937</v>
      </c>
      <c r="AE607">
        <f>VLOOKUP($F607,'(참고)타워 스텟 가치'!$B$12:$L$16,AE$2,0)+(VLOOKUP($F607,'(참고)타워 스텟 가치'!$B$12:$L$16,AE$2,0)*$E607)</f>
        <v>333.44999999999925</v>
      </c>
      <c r="AF607">
        <f>VLOOKUP($F607,'(참고)타워 스텟 가치'!$B$12:$L$16,AF$2,0)+(VLOOKUP($F607,'(참고)타워 스텟 가치'!$B$12:$L$16,AF$2,0)*$E607)</f>
        <v>246999.99999999945</v>
      </c>
      <c r="AG607">
        <f>VLOOKUP($F607,'(참고)타워 스텟 가치'!$B$12:$L$16,AG$2,0)+(VLOOKUP($F607,'(참고)타워 스텟 가치'!$B$12:$L$16,AG$2,0)*$E607)</f>
        <v>1667.2499999999964</v>
      </c>
      <c r="AH607">
        <f>VLOOKUP($F607,'(참고)타워 스텟 가치'!$B$12:$L$16,AH$2,0)+(VLOOKUP($F607,'(참고)타워 스텟 가치'!$B$12:$L$16,AH$2,0)*$E607)</f>
        <v>55.574999999999875</v>
      </c>
      <c r="AI607">
        <f>VLOOKUP($F607,'(참고)타워 스텟 가치'!$B$12:$L$16,AI$2,0)+(VLOOKUP($F607,'(참고)타워 스텟 가치'!$B$12:$L$16,AI$2,0)*$E607)</f>
        <v>14.819999999999968</v>
      </c>
      <c r="AJ607">
        <f>VLOOKUP($F607,'(참고)타워 스텟 가치'!$B$12:$L$16,AJ$2,0)+(VLOOKUP($F607,'(참고)타워 스텟 가치'!$B$12:$L$16,AJ$2,0)*$E607)</f>
        <v>0</v>
      </c>
      <c r="AK607">
        <f>VLOOKUP($F607,'(참고)타워 스텟 가치'!$B$12:$L$16,AK$2,0)+(VLOOKUP($F607,'(참고)타워 스텟 가치'!$B$12:$L$16,AK$2,0)*$E607)</f>
        <v>0</v>
      </c>
      <c r="AL607">
        <f>VLOOKUP($F607,'(참고)타워 스텟 가치'!$B$12:$L$16,AL$2,0)+(VLOOKUP($F607,'(참고)타워 스텟 가치'!$B$12:$L$16,AL$2,0)*$E607)</f>
        <v>69.159999999999854</v>
      </c>
      <c r="AM607">
        <f>SUM('스테이지별 몬스터 스텟'!AD607*'(참고)타워 스텟 가치'!$Q$17,'스테이지별 몬스터 스텟'!AE607*'(참고)타워 스텟 가치'!$R$17,'스테이지별 몬스터 스텟'!AF607*'(참고)타워 스텟 가치'!$S$17,'스테이지별 몬스터 스텟'!AG607*'(참고)타워 스텟 가치'!$T$17,'스테이지별 몬스터 스텟'!AH607*'(참고)타워 스텟 가치'!$U$17,'스테이지별 몬스터 스텟'!AI607*'(참고)타워 스텟 가치'!$V$17,'스테이지별 몬스터 스텟'!AJ607*'(참고)타워 스텟 가치'!$W$17,'스테이지별 몬스터 스텟'!AK607*'(참고)타워 스텟 가치'!$X$17,'스테이지별 몬스터 스텟'!AL607*'(참고)타워 스텟 가치'!$Y$17)</f>
        <v>375154.71499999921</v>
      </c>
      <c r="AN607">
        <v>3</v>
      </c>
    </row>
    <row r="608" spans="3:40" x14ac:dyDescent="0.3">
      <c r="C608">
        <v>4</v>
      </c>
      <c r="D608">
        <f t="shared" si="29"/>
        <v>121</v>
      </c>
      <c r="E608" s="52">
        <f>VLOOKUP(D608,'스테이지별 난이도 설정'!B:C,2,0)</f>
        <v>48.399999999999892</v>
      </c>
      <c r="F608" t="str">
        <f t="shared" si="30"/>
        <v>유니크</v>
      </c>
      <c r="G608">
        <f t="shared" si="28"/>
        <v>6</v>
      </c>
      <c r="H608">
        <f>VLOOKUP($F608,'(참고)타워 스텟 가치'!$B$2:$L$6,H$2,0)+(VLOOKUP($F608,'(참고)타워 스텟 가치'!$B$2:$L$6,H$2,0)*$E608)</f>
        <v>1250.4374999999973</v>
      </c>
      <c r="I608">
        <f>VLOOKUP($F608,'(참고)타워 스텟 가치'!$B$2:$L$6,I$2,0)+(VLOOKUP($F608,'(참고)타워 스텟 가치'!$B$2:$L$6,I$2,0)*$E608)</f>
        <v>250.08749999999947</v>
      </c>
      <c r="J608">
        <f>VLOOKUP($F608,'(참고)타워 스텟 가치'!$B$2:$L$6,J$2,0)+(VLOOKUP($F608,'(참고)타워 스텟 가치'!$B$2:$L$6,J$2,0)*$E608)</f>
        <v>246999.99999999945</v>
      </c>
      <c r="K608">
        <f>VLOOKUP($F608,'(참고)타워 스텟 가치'!$B$2:$L$6,K$2,0)+(VLOOKUP($F608,'(참고)타워 스텟 가치'!$B$2:$L$6,K$2,0)*$E608)</f>
        <v>5001.7499999999891</v>
      </c>
      <c r="L608">
        <f>VLOOKUP($F608,'(참고)타워 스텟 가치'!$B$2:$L$6,L$2,0)+(VLOOKUP($F608,'(참고)타워 스텟 가치'!$B$2:$L$6,L$2,0)*$E608)</f>
        <v>83.362499999999812</v>
      </c>
      <c r="M608">
        <f>VLOOKUP($F608,'(참고)타워 스텟 가치'!$B$2:$L$6,M$2,0)+(VLOOKUP($F608,'(참고)타워 스텟 가치'!$B$2:$L$6,M$2,0)*$E608)</f>
        <v>14.819999999999968</v>
      </c>
      <c r="N608">
        <f>VLOOKUP($F608,'(참고)타워 스텟 가치'!$B$2:$L$6,N$2,0)+(VLOOKUP($F608,'(참고)타워 스텟 가치'!$B$2:$L$6,N$2,0)*$E608)</f>
        <v>0</v>
      </c>
      <c r="O608">
        <f>VLOOKUP($F608,'(참고)타워 스텟 가치'!$B$2:$L$6,O$2,0)+(VLOOKUP($F608,'(참고)타워 스텟 가치'!$B$2:$L$6,O$2,0)*$E608)</f>
        <v>0</v>
      </c>
      <c r="P608">
        <f>VLOOKUP($F608,'(참고)타워 스텟 가치'!$B$2:$L$6,P$2,0)+(VLOOKUP($F608,'(참고)타워 스텟 가치'!$B$2:$L$6,P$2,0)*$E608)</f>
        <v>49.399999999999892</v>
      </c>
      <c r="Q608">
        <f>SUM('스테이지별 몬스터 스텟'!H608*'(참고)타워 스텟 가치'!$Q$17,'스테이지별 몬스터 스텟'!I608*'(참고)타워 스텟 가치'!$R$17,'스테이지별 몬스터 스텟'!J608*'(참고)타워 스텟 가치'!$S$17,'스테이지별 몬스터 스텟'!K608*'(참고)타워 스텟 가치'!$T$17,'스테이지별 몬스터 스텟'!L608*'(참고)타워 스텟 가치'!$U$17,'스테이지별 몬스터 스텟'!M608*'(참고)타워 스텟 가치'!$V$17,'스테이지별 몬스터 스텟'!N608*'(참고)타워 스텟 가치'!$W$17,'스테이지별 몬스터 스텟'!O608*'(참고)타워 스텟 가치'!$X$17,'스테이지별 몬스터 스텟'!P608*'(참고)타워 스텟 가치'!$Y$17)</f>
        <v>383659.85124999913</v>
      </c>
      <c r="R608">
        <v>1</v>
      </c>
      <c r="S608">
        <f>VLOOKUP($F608,'(참고)타워 스텟 가치'!$B$7:$L$11,S$2,0)+(VLOOKUP($F608,'(참고)타워 스텟 가치'!$B$7:$L$11,S$2,0)*$E608)</f>
        <v>416.81249999999909</v>
      </c>
      <c r="T608">
        <f>VLOOKUP($F608,'(참고)타워 스텟 가치'!$B$7:$L$11,T$2,0)+(VLOOKUP($F608,'(참고)타워 스텟 가치'!$B$7:$L$11,T$2,0)*$E608)</f>
        <v>750.26249999999834</v>
      </c>
      <c r="U608">
        <f>VLOOKUP($F608,'(참고)타워 스텟 가치'!$B$7:$L$11,U$2,0)+(VLOOKUP($F608,'(참고)타워 스텟 가치'!$B$7:$L$11,U$2,0)*$E608)</f>
        <v>246999.99999999945</v>
      </c>
      <c r="V608">
        <f>VLOOKUP($F608,'(참고)타워 스텟 가치'!$B$7:$L$11,V$2,0)+(VLOOKUP($F608,'(참고)타워 스텟 가치'!$B$7:$L$11,V$2,0)*$E608)</f>
        <v>5001.7499999999891</v>
      </c>
      <c r="W608">
        <f>VLOOKUP($F608,'(참고)타워 스텟 가치'!$B$7:$L$11,W$2,0)+(VLOOKUP($F608,'(참고)타워 스텟 가치'!$B$7:$L$11,W$2,0)*$E608)</f>
        <v>83.362499999999812</v>
      </c>
      <c r="X608">
        <f>VLOOKUP($F608,'(참고)타워 스텟 가치'!$B$7:$L$11,X$2,0)+(VLOOKUP($F608,'(참고)타워 스텟 가치'!$B$7:$L$11,X$2,0)*$E608)</f>
        <v>14.819999999999968</v>
      </c>
      <c r="Y608">
        <f>VLOOKUP($F608,'(참고)타워 스텟 가치'!$B$7:$L$11,Y$2,0)+(VLOOKUP($F608,'(참고)타워 스텟 가치'!$B$7:$L$11,Y$2,0)*$E608)</f>
        <v>0</v>
      </c>
      <c r="Z608">
        <f>VLOOKUP($F608,'(참고)타워 스텟 가치'!$B$7:$L$11,Z$2,0)+(VLOOKUP($F608,'(참고)타워 스텟 가치'!$B$7:$L$11,Z$2,0)*$E608)</f>
        <v>0</v>
      </c>
      <c r="AA608">
        <f>VLOOKUP($F608,'(참고)타워 스텟 가치'!$B$7:$L$11,AA$2,0)+(VLOOKUP($F608,'(참고)타워 스텟 가치'!$B$7:$L$11,AA$2,0)*$E608)</f>
        <v>49.399999999999892</v>
      </c>
      <c r="AB608">
        <f>SUM('스테이지별 몬스터 스텟'!S608*'(참고)타워 스텟 가치'!$Q$17,'스테이지별 몬스터 스텟'!T608*'(참고)타워 스텟 가치'!$R$17,'스테이지별 몬스터 스텟'!U608*'(참고)타워 스텟 가치'!$S$17,'스테이지별 몬스터 스텟'!V608*'(참고)타워 스텟 가치'!$T$17,'스테이지별 몬스터 스텟'!W608*'(참고)타워 스텟 가치'!$U$17,'스테이지별 몬스터 스텟'!X608*'(참고)타워 스텟 가치'!$V$17,'스테이지별 몬스터 스텟'!Y608*'(참고)타워 스텟 가치'!$W$17,'스테이지별 몬스터 스텟'!Z608*'(참고)타워 스텟 가치'!$X$17,'스테이지별 몬스터 스텟'!AA608*'(참고)타워 스텟 가치'!$Y$17)</f>
        <v>382742.86374999915</v>
      </c>
      <c r="AC608">
        <v>2</v>
      </c>
      <c r="AD608">
        <f>VLOOKUP($F608,'(참고)타워 스텟 가치'!$B$12:$L$16,AD$2,0)+(VLOOKUP($F608,'(참고)타워 스텟 가치'!$B$12:$L$16,AD$2,0)*$E608)</f>
        <v>416.81249999999909</v>
      </c>
      <c r="AE608">
        <f>VLOOKUP($F608,'(참고)타워 스텟 가치'!$B$12:$L$16,AE$2,0)+(VLOOKUP($F608,'(참고)타워 스텟 가치'!$B$12:$L$16,AE$2,0)*$E608)</f>
        <v>500.17499999999893</v>
      </c>
      <c r="AF608">
        <f>VLOOKUP($F608,'(참고)타워 스텟 가치'!$B$12:$L$16,AF$2,0)+(VLOOKUP($F608,'(참고)타워 스텟 가치'!$B$12:$L$16,AF$2,0)*$E608)</f>
        <v>246999.99999999945</v>
      </c>
      <c r="AG608">
        <f>VLOOKUP($F608,'(참고)타워 스텟 가치'!$B$12:$L$16,AG$2,0)+(VLOOKUP($F608,'(참고)타워 스텟 가치'!$B$12:$L$16,AG$2,0)*$E608)</f>
        <v>2500.8749999999945</v>
      </c>
      <c r="AH608">
        <f>VLOOKUP($F608,'(참고)타워 스텟 가치'!$B$12:$L$16,AH$2,0)+(VLOOKUP($F608,'(참고)타워 스텟 가치'!$B$12:$L$16,AH$2,0)*$E608)</f>
        <v>83.362499999999812</v>
      </c>
      <c r="AI608">
        <f>VLOOKUP($F608,'(참고)타워 스텟 가치'!$B$12:$L$16,AI$2,0)+(VLOOKUP($F608,'(참고)타워 스텟 가치'!$B$12:$L$16,AI$2,0)*$E608)</f>
        <v>14.819999999999968</v>
      </c>
      <c r="AJ608">
        <f>VLOOKUP($F608,'(참고)타워 스텟 가치'!$B$12:$L$16,AJ$2,0)+(VLOOKUP($F608,'(참고)타워 스텟 가치'!$B$12:$L$16,AJ$2,0)*$E608)</f>
        <v>0</v>
      </c>
      <c r="AK608">
        <f>VLOOKUP($F608,'(참고)타워 스텟 가치'!$B$12:$L$16,AK$2,0)+(VLOOKUP($F608,'(참고)타워 스텟 가치'!$B$12:$L$16,AK$2,0)*$E608)</f>
        <v>0</v>
      </c>
      <c r="AL608">
        <f>VLOOKUP($F608,'(참고)타워 스텟 가치'!$B$12:$L$16,AL$2,0)+(VLOOKUP($F608,'(참고)타워 스텟 가치'!$B$12:$L$16,AL$2,0)*$E608)</f>
        <v>98.799999999999784</v>
      </c>
      <c r="AM608">
        <f>SUM('스테이지별 몬스터 스텟'!AD608*'(참고)타워 스텟 가치'!$Q$17,'스테이지별 몬스터 스텟'!AE608*'(참고)타워 스텟 가치'!$R$17,'스테이지별 몬스터 스텟'!AF608*'(참고)타워 스텟 가치'!$S$17,'스테이지별 몬스터 스텟'!AG608*'(참고)타워 스텟 가치'!$T$17,'스테이지별 몬스터 스텟'!AH608*'(참고)타워 스텟 가치'!$U$17,'스테이지별 몬스터 스텟'!AI608*'(참고)타워 스텟 가치'!$V$17,'스테이지별 몬스터 스텟'!AJ608*'(참고)타워 스텟 가치'!$W$17,'스테이지별 몬스터 스텟'!AK608*'(참고)타워 스텟 가치'!$X$17,'스테이지별 몬스터 스텟'!AL608*'(참고)타워 스텟 가치'!$Y$17)</f>
        <v>377464.78249999916</v>
      </c>
      <c r="AN608">
        <v>3</v>
      </c>
    </row>
    <row r="609" spans="3:40" x14ac:dyDescent="0.3">
      <c r="C609">
        <v>5</v>
      </c>
      <c r="D609">
        <f t="shared" si="29"/>
        <v>121</v>
      </c>
      <c r="E609" s="52">
        <f>VLOOKUP(D609,'스테이지별 난이도 설정'!B:C,2,0)</f>
        <v>48.399999999999892</v>
      </c>
      <c r="F609" t="str">
        <f t="shared" si="30"/>
        <v>스페셜</v>
      </c>
      <c r="G609">
        <f t="shared" si="28"/>
        <v>6</v>
      </c>
      <c r="H609">
        <f>VLOOKUP($F609,'(참고)타워 스텟 가치'!$B$2:$L$6,H$2,0)+(VLOOKUP($F609,'(참고)타워 스텟 가치'!$B$2:$L$6,H$2,0)*$E609)</f>
        <v>1875.6562499999959</v>
      </c>
      <c r="I609">
        <f>VLOOKUP($F609,'(참고)타워 스텟 가치'!$B$2:$L$6,I$2,0)+(VLOOKUP($F609,'(참고)타워 스텟 가치'!$B$2:$L$6,I$2,0)*$E609)</f>
        <v>375.13124999999917</v>
      </c>
      <c r="J609">
        <f>VLOOKUP($F609,'(참고)타워 스텟 가치'!$B$2:$L$6,J$2,0)+(VLOOKUP($F609,'(참고)타워 스텟 가치'!$B$2:$L$6,J$2,0)*$E609)</f>
        <v>246999.99999999945</v>
      </c>
      <c r="K609">
        <f>VLOOKUP($F609,'(참고)타워 스텟 가치'!$B$2:$L$6,K$2,0)+(VLOOKUP($F609,'(참고)타워 스텟 가치'!$B$2:$L$6,K$2,0)*$E609)</f>
        <v>7502.6249999999836</v>
      </c>
      <c r="L609">
        <f>VLOOKUP($F609,'(참고)타워 스텟 가치'!$B$2:$L$6,L$2,0)+(VLOOKUP($F609,'(참고)타워 스텟 가치'!$B$2:$L$6,L$2,0)*$E609)</f>
        <v>125.04374999999973</v>
      </c>
      <c r="M609">
        <f>VLOOKUP($F609,'(참고)타워 스텟 가치'!$B$2:$L$6,M$2,0)+(VLOOKUP($F609,'(참고)타워 스텟 가치'!$B$2:$L$6,M$2,0)*$E609)</f>
        <v>14.819999999999968</v>
      </c>
      <c r="N609">
        <f>VLOOKUP($F609,'(참고)타워 스텟 가치'!$B$2:$L$6,N$2,0)+(VLOOKUP($F609,'(참고)타워 스텟 가치'!$B$2:$L$6,N$2,0)*$E609)</f>
        <v>0</v>
      </c>
      <c r="O609">
        <f>VLOOKUP($F609,'(참고)타워 스텟 가치'!$B$2:$L$6,O$2,0)+(VLOOKUP($F609,'(참고)타워 스텟 가치'!$B$2:$L$6,O$2,0)*$E609)</f>
        <v>0</v>
      </c>
      <c r="P609">
        <f>VLOOKUP($F609,'(참고)타워 스텟 가치'!$B$2:$L$6,P$2,0)+(VLOOKUP($F609,'(참고)타워 스텟 가치'!$B$2:$L$6,P$2,0)*$E609)</f>
        <v>49.399999999999892</v>
      </c>
      <c r="Q609">
        <f>SUM('스테이지별 몬스터 스텟'!H609*'(참고)타워 스텟 가치'!$Q$17,'스테이지별 몬스터 스텟'!I609*'(참고)타워 스텟 가치'!$R$17,'스테이지별 몬스터 스텟'!J609*'(참고)타워 스텟 가치'!$S$17,'스테이지별 몬스터 스텟'!K609*'(참고)타워 스텟 가치'!$T$17,'스테이지별 몬스터 스텟'!L609*'(참고)타워 스텟 가치'!$U$17,'스테이지별 몬스터 스텟'!M609*'(참고)타워 스텟 가치'!$V$17,'스테이지별 몬스터 스텟'!N609*'(참고)타워 스텟 가치'!$W$17,'스테이지별 몬스터 스텟'!O609*'(참고)타워 스텟 가치'!$X$17,'스테이지별 몬스터 스텟'!P609*'(참고)타워 스텟 가치'!$Y$17)</f>
        <v>390182.96687499911</v>
      </c>
      <c r="R609">
        <v>1</v>
      </c>
      <c r="S609">
        <f>VLOOKUP($F609,'(참고)타워 스텟 가치'!$B$7:$L$11,S$2,0)+(VLOOKUP($F609,'(참고)타워 스텟 가치'!$B$7:$L$11,S$2,0)*$E609)</f>
        <v>625.21874999999864</v>
      </c>
      <c r="T609">
        <f>VLOOKUP($F609,'(참고)타워 스텟 가치'!$B$7:$L$11,T$2,0)+(VLOOKUP($F609,'(참고)타워 스텟 가치'!$B$7:$L$11,T$2,0)*$E609)</f>
        <v>1125.3937499999975</v>
      </c>
      <c r="U609">
        <f>VLOOKUP($F609,'(참고)타워 스텟 가치'!$B$7:$L$11,U$2,0)+(VLOOKUP($F609,'(참고)타워 스텟 가치'!$B$7:$L$11,U$2,0)*$E609)</f>
        <v>246999.99999999945</v>
      </c>
      <c r="V609">
        <f>VLOOKUP($F609,'(참고)타워 스텟 가치'!$B$7:$L$11,V$2,0)+(VLOOKUP($F609,'(참고)타워 스텟 가치'!$B$7:$L$11,V$2,0)*$E609)</f>
        <v>7502.6249999999836</v>
      </c>
      <c r="W609">
        <f>VLOOKUP($F609,'(참고)타워 스텟 가치'!$B$7:$L$11,W$2,0)+(VLOOKUP($F609,'(참고)타워 스텟 가치'!$B$7:$L$11,W$2,0)*$E609)</f>
        <v>125.04374999999973</v>
      </c>
      <c r="X609">
        <f>VLOOKUP($F609,'(참고)타워 스텟 가치'!$B$7:$L$11,X$2,0)+(VLOOKUP($F609,'(참고)타워 스텟 가치'!$B$7:$L$11,X$2,0)*$E609)</f>
        <v>14.819999999999968</v>
      </c>
      <c r="Y609">
        <f>VLOOKUP($F609,'(참고)타워 스텟 가치'!$B$7:$L$11,Y$2,0)+(VLOOKUP($F609,'(참고)타워 스텟 가치'!$B$7:$L$11,Y$2,0)*$E609)</f>
        <v>0</v>
      </c>
      <c r="Z609">
        <f>VLOOKUP($F609,'(참고)타워 스텟 가치'!$B$7:$L$11,Z$2,0)+(VLOOKUP($F609,'(참고)타워 스텟 가치'!$B$7:$L$11,Z$2,0)*$E609)</f>
        <v>0</v>
      </c>
      <c r="AA609">
        <f>VLOOKUP($F609,'(참고)타워 스텟 가치'!$B$7:$L$11,AA$2,0)+(VLOOKUP($F609,'(참고)타워 스텟 가치'!$B$7:$L$11,AA$2,0)*$E609)</f>
        <v>49.399999999999892</v>
      </c>
      <c r="AB609">
        <f>SUM('스테이지별 몬스터 스텟'!S609*'(참고)타워 스텟 가치'!$Q$17,'스테이지별 몬스터 스텟'!T609*'(참고)타워 스텟 가치'!$R$17,'스테이지별 몬스터 스텟'!U609*'(참고)타워 스텟 가치'!$S$17,'스테이지별 몬스터 스텟'!V609*'(참고)타워 스텟 가치'!$T$17,'스테이지별 몬스터 스텟'!W609*'(참고)타워 스텟 가치'!$U$17,'스테이지별 몬스터 스텟'!X609*'(참고)타워 스텟 가치'!$V$17,'스테이지별 몬스터 스텟'!Y609*'(참고)타워 스텟 가치'!$W$17,'스테이지별 몬스터 스텟'!Z609*'(참고)타워 스텟 가치'!$X$17,'스테이지별 몬스터 스텟'!AA609*'(참고)타워 스텟 가치'!$Y$17)</f>
        <v>388807.48562499916</v>
      </c>
      <c r="AC609">
        <v>2</v>
      </c>
      <c r="AD609">
        <f>VLOOKUP($F609,'(참고)타워 스텟 가치'!$B$12:$L$16,AD$2,0)+(VLOOKUP($F609,'(참고)타워 스텟 가치'!$B$12:$L$16,AD$2,0)*$E609)</f>
        <v>625.21874999999864</v>
      </c>
      <c r="AE609">
        <f>VLOOKUP($F609,'(참고)타워 스텟 가치'!$B$12:$L$16,AE$2,0)+(VLOOKUP($F609,'(참고)타워 스텟 가치'!$B$12:$L$16,AE$2,0)*$E609)</f>
        <v>750.26249999999834</v>
      </c>
      <c r="AF609">
        <f>VLOOKUP($F609,'(참고)타워 스텟 가치'!$B$12:$L$16,AF$2,0)+(VLOOKUP($F609,'(참고)타워 스텟 가치'!$B$12:$L$16,AF$2,0)*$E609)</f>
        <v>246999.99999999945</v>
      </c>
      <c r="AG609">
        <f>VLOOKUP($F609,'(참고)타워 스텟 가치'!$B$12:$L$16,AG$2,0)+(VLOOKUP($F609,'(참고)타워 스텟 가치'!$B$12:$L$16,AG$2,0)*$E609)</f>
        <v>3751.3124999999918</v>
      </c>
      <c r="AH609">
        <f>VLOOKUP($F609,'(참고)타워 스텟 가치'!$B$12:$L$16,AH$2,0)+(VLOOKUP($F609,'(참고)타워 스텟 가치'!$B$12:$L$16,AH$2,0)*$E609)</f>
        <v>125.04374999999973</v>
      </c>
      <c r="AI609">
        <f>VLOOKUP($F609,'(참고)타워 스텟 가치'!$B$12:$L$16,AI$2,0)+(VLOOKUP($F609,'(참고)타워 스텟 가치'!$B$12:$L$16,AI$2,0)*$E609)</f>
        <v>14.819999999999968</v>
      </c>
      <c r="AJ609">
        <f>VLOOKUP($F609,'(참고)타워 스텟 가치'!$B$12:$L$16,AJ$2,0)+(VLOOKUP($F609,'(참고)타워 스텟 가치'!$B$12:$L$16,AJ$2,0)*$E609)</f>
        <v>0</v>
      </c>
      <c r="AK609">
        <f>VLOOKUP($F609,'(참고)타워 스텟 가치'!$B$12:$L$16,AK$2,0)+(VLOOKUP($F609,'(참고)타워 스텟 가치'!$B$12:$L$16,AK$2,0)*$E609)</f>
        <v>0</v>
      </c>
      <c r="AL609">
        <f>VLOOKUP($F609,'(참고)타워 스텟 가치'!$B$12:$L$16,AL$2,0)+(VLOOKUP($F609,'(참고)타워 스텟 가치'!$B$12:$L$16,AL$2,0)*$E609)</f>
        <v>98.799999999999784</v>
      </c>
      <c r="AM609">
        <f>SUM('스테이지별 몬스터 스텟'!AD609*'(참고)타워 스텟 가치'!$Q$17,'스테이지별 몬스터 스텟'!AE609*'(참고)타워 스텟 가치'!$R$17,'스테이지별 몬스터 스텟'!AF609*'(참고)타워 스텟 가치'!$S$17,'스테이지별 몬스터 스텟'!AG609*'(참고)타워 스텟 가치'!$T$17,'스테이지별 몬스터 스텟'!AH609*'(참고)타워 스텟 가치'!$U$17,'스테이지별 몬스터 스텟'!AI609*'(참고)타워 스텟 가치'!$V$17,'스테이지별 몬스터 스텟'!AJ609*'(참고)타워 스텟 가치'!$W$17,'스테이지별 몬스터 스텟'!AK609*'(참고)타워 스텟 가치'!$X$17,'스테이지별 몬스터 스텟'!AL609*'(참고)타워 스텟 가치'!$Y$17)</f>
        <v>380840.96374999918</v>
      </c>
      <c r="AN609">
        <v>3</v>
      </c>
    </row>
    <row r="610" spans="3:40" x14ac:dyDescent="0.3">
      <c r="C610">
        <v>1</v>
      </c>
      <c r="D610">
        <f t="shared" si="29"/>
        <v>122</v>
      </c>
      <c r="E610" s="52">
        <f>VLOOKUP(D610,'스테이지별 난이도 설정'!B:C,2,0)</f>
        <v>48.799999999999891</v>
      </c>
      <c r="F610" t="str">
        <f t="shared" si="30"/>
        <v>일반</v>
      </c>
      <c r="G610">
        <f t="shared" si="28"/>
        <v>6</v>
      </c>
      <c r="H610">
        <f>VLOOKUP($F610,'(참고)타워 스텟 가치'!$B$2:$L$6,H$2,0)+(VLOOKUP($F610,'(참고)타워 스텟 가치'!$B$2:$L$6,H$2,0)*$E610)</f>
        <v>373.4999999999992</v>
      </c>
      <c r="I610">
        <f>VLOOKUP($F610,'(참고)타워 스텟 가치'!$B$2:$L$6,I$2,0)+(VLOOKUP($F610,'(참고)타워 스텟 가치'!$B$2:$L$6,I$2,0)*$E610)</f>
        <v>74.699999999999832</v>
      </c>
      <c r="J610">
        <f>VLOOKUP($F610,'(참고)타워 스텟 가치'!$B$2:$L$6,J$2,0)+(VLOOKUP($F610,'(참고)타워 스텟 가치'!$B$2:$L$6,J$2,0)*$E610)</f>
        <v>248999.99999999945</v>
      </c>
      <c r="K610">
        <f>VLOOKUP($F610,'(참고)타워 스텟 가치'!$B$2:$L$6,K$2,0)+(VLOOKUP($F610,'(참고)타워 스텟 가치'!$B$2:$L$6,K$2,0)*$E610)</f>
        <v>1493.9999999999968</v>
      </c>
      <c r="L610">
        <f>VLOOKUP($F610,'(참고)타워 스텟 가치'!$B$2:$L$6,L$2,0)+(VLOOKUP($F610,'(참고)타워 스텟 가치'!$B$2:$L$6,L$2,0)*$E610)</f>
        <v>24.899999999999945</v>
      </c>
      <c r="M610">
        <f>VLOOKUP($F610,'(참고)타워 스텟 가치'!$B$2:$L$6,M$2,0)+(VLOOKUP($F610,'(참고)타워 스텟 가치'!$B$2:$L$6,M$2,0)*$E610)</f>
        <v>14.939999999999968</v>
      </c>
      <c r="N610">
        <f>VLOOKUP($F610,'(참고)타워 스텟 가치'!$B$2:$L$6,N$2,0)+(VLOOKUP($F610,'(참고)타워 스텟 가치'!$B$2:$L$6,N$2,0)*$E610)</f>
        <v>0</v>
      </c>
      <c r="O610">
        <f>VLOOKUP($F610,'(참고)타워 스텟 가치'!$B$2:$L$6,O$2,0)+(VLOOKUP($F610,'(참고)타워 스텟 가치'!$B$2:$L$6,O$2,0)*$E610)</f>
        <v>0</v>
      </c>
      <c r="P610">
        <f>VLOOKUP($F610,'(참고)타워 스텟 가치'!$B$2:$L$6,P$2,0)+(VLOOKUP($F610,'(참고)타워 스텟 가치'!$B$2:$L$6,P$2,0)*$E610)</f>
        <v>34.859999999999921</v>
      </c>
      <c r="Q610">
        <f>SUM('스테이지별 몬스터 스텟'!H610*'(참고)타워 스텟 가치'!$Q$17,'스테이지별 몬스터 스텟'!I610*'(참고)타워 스텟 가치'!$R$17,'스테이지별 몬스터 스텟'!J610*'(참고)타워 스텟 가치'!$S$17,'스테이지별 몬스터 스텟'!K610*'(참고)타워 스텟 가치'!$T$17,'스테이지별 몬스터 스텟'!L610*'(참고)타워 스텟 가치'!$U$17,'스테이지별 몬스터 스텟'!M610*'(참고)타워 스텟 가치'!$V$17,'스테이지별 몬스터 스텟'!N610*'(참고)타워 스텟 가치'!$W$17,'스테이지별 몬스터 스텟'!O610*'(참고)타워 스텟 가치'!$X$17,'스테이지별 몬스터 스텟'!P610*'(참고)타워 스텟 가치'!$Y$17)</f>
        <v>377481.50999999914</v>
      </c>
      <c r="R610">
        <v>1</v>
      </c>
      <c r="S610">
        <f>VLOOKUP($F610,'(참고)타워 스텟 가치'!$B$7:$L$11,S$2,0)+(VLOOKUP($F610,'(참고)타워 스텟 가치'!$B$7:$L$11,S$2,0)*$E610)</f>
        <v>124.49999999999973</v>
      </c>
      <c r="T610">
        <f>VLOOKUP($F610,'(참고)타워 스텟 가치'!$B$7:$L$11,T$2,0)+(VLOOKUP($F610,'(참고)타워 스텟 가치'!$B$7:$L$11,T$2,0)*$E610)</f>
        <v>224.09999999999951</v>
      </c>
      <c r="U610">
        <f>VLOOKUP($F610,'(참고)타워 스텟 가치'!$B$7:$L$11,U$2,0)+(VLOOKUP($F610,'(참고)타워 스텟 가치'!$B$7:$L$11,U$2,0)*$E610)</f>
        <v>248999.99999999945</v>
      </c>
      <c r="V610">
        <f>VLOOKUP($F610,'(참고)타워 스텟 가치'!$B$7:$L$11,V$2,0)+(VLOOKUP($F610,'(참고)타워 스텟 가치'!$B$7:$L$11,V$2,0)*$E610)</f>
        <v>1493.9999999999968</v>
      </c>
      <c r="W610">
        <f>VLOOKUP($F610,'(참고)타워 스텟 가치'!$B$7:$L$11,W$2,0)+(VLOOKUP($F610,'(참고)타워 스텟 가치'!$B$7:$L$11,W$2,0)*$E610)</f>
        <v>24.899999999999945</v>
      </c>
      <c r="X610">
        <f>VLOOKUP($F610,'(참고)타워 스텟 가치'!$B$7:$L$11,X$2,0)+(VLOOKUP($F610,'(참고)타워 스텟 가치'!$B$7:$L$11,X$2,0)*$E610)</f>
        <v>14.939999999999968</v>
      </c>
      <c r="Y610">
        <f>VLOOKUP($F610,'(참고)타워 스텟 가치'!$B$7:$L$11,Y$2,0)+(VLOOKUP($F610,'(참고)타워 스텟 가치'!$B$7:$L$11,Y$2,0)*$E610)</f>
        <v>0</v>
      </c>
      <c r="Z610">
        <f>VLOOKUP($F610,'(참고)타워 스텟 가치'!$B$7:$L$11,Z$2,0)+(VLOOKUP($F610,'(참고)타워 스텟 가치'!$B$7:$L$11,Z$2,0)*$E610)</f>
        <v>0</v>
      </c>
      <c r="AA610">
        <f>VLOOKUP($F610,'(참고)타워 스텟 가치'!$B$7:$L$11,AA$2,0)+(VLOOKUP($F610,'(참고)타워 스텟 가치'!$B$7:$L$11,AA$2,0)*$E610)</f>
        <v>34.859999999999921</v>
      </c>
      <c r="AB610">
        <f>SUM('스테이지별 몬스터 스텟'!S610*'(참고)타워 스텟 가치'!$Q$17,'스테이지별 몬스터 스텟'!T610*'(참고)타워 스텟 가치'!$R$17,'스테이지별 몬스터 스텟'!U610*'(참고)타워 스텟 가치'!$S$17,'스테이지별 몬스터 스텟'!V610*'(참고)타워 스텟 가치'!$T$17,'스테이지별 몬스터 스텟'!W610*'(참고)타워 스텟 가치'!$U$17,'스테이지별 몬스터 스텟'!X610*'(참고)타워 스텟 가치'!$V$17,'스테이지별 몬스터 스텟'!Y610*'(참고)타워 스텟 가치'!$W$17,'스테이지별 몬스터 스텟'!Z610*'(참고)타워 스텟 가치'!$X$17,'스테이지별 몬스터 스텟'!AA610*'(참고)타워 스텟 가치'!$Y$17)</f>
        <v>377207.60999999917</v>
      </c>
      <c r="AC610">
        <v>2</v>
      </c>
      <c r="AD610">
        <f>VLOOKUP($F610,'(참고)타워 스텟 가치'!$B$12:$L$16,AD$2,0)+(VLOOKUP($F610,'(참고)타워 스텟 가치'!$B$12:$L$16,AD$2,0)*$E610)</f>
        <v>124.49999999999973</v>
      </c>
      <c r="AE610">
        <f>VLOOKUP($F610,'(참고)타워 스텟 가치'!$B$12:$L$16,AE$2,0)+(VLOOKUP($F610,'(참고)타워 스텟 가치'!$B$12:$L$16,AE$2,0)*$E610)</f>
        <v>149.39999999999966</v>
      </c>
      <c r="AF610">
        <f>VLOOKUP($F610,'(참고)타워 스텟 가치'!$B$12:$L$16,AF$2,0)+(VLOOKUP($F610,'(참고)타워 스텟 가치'!$B$12:$L$16,AF$2,0)*$E610)</f>
        <v>248999.99999999945</v>
      </c>
      <c r="AG610">
        <f>VLOOKUP($F610,'(참고)타워 스텟 가치'!$B$12:$L$16,AG$2,0)+(VLOOKUP($F610,'(참고)타워 스텟 가치'!$B$12:$L$16,AG$2,0)*$E610)</f>
        <v>746.99999999999841</v>
      </c>
      <c r="AH610">
        <f>VLOOKUP($F610,'(참고)타워 스텟 가치'!$B$12:$L$16,AH$2,0)+(VLOOKUP($F610,'(참고)타워 스텟 가치'!$B$12:$L$16,AH$2,0)*$E610)</f>
        <v>24.899999999999945</v>
      </c>
      <c r="AI610">
        <f>VLOOKUP($F610,'(참고)타워 스텟 가치'!$B$12:$L$16,AI$2,0)+(VLOOKUP($F610,'(참고)타워 스텟 가치'!$B$12:$L$16,AI$2,0)*$E610)</f>
        <v>14.939999999999968</v>
      </c>
      <c r="AJ610">
        <f>VLOOKUP($F610,'(참고)타워 스텟 가치'!$B$12:$L$16,AJ$2,0)+(VLOOKUP($F610,'(참고)타워 스텟 가치'!$B$12:$L$16,AJ$2,0)*$E610)</f>
        <v>0</v>
      </c>
      <c r="AK610">
        <f>VLOOKUP($F610,'(참고)타워 스텟 가치'!$B$12:$L$16,AK$2,0)+(VLOOKUP($F610,'(참고)타워 스텟 가치'!$B$12:$L$16,AK$2,0)*$E610)</f>
        <v>0</v>
      </c>
      <c r="AL610">
        <f>VLOOKUP($F610,'(참고)타워 스텟 가치'!$B$12:$L$16,AL$2,0)+(VLOOKUP($F610,'(참고)타워 스텟 가치'!$B$12:$L$16,AL$2,0)*$E610)</f>
        <v>69.719999999999843</v>
      </c>
      <c r="AM610">
        <f>SUM('스테이지별 몬스터 스텟'!AD610*'(참고)타워 스텟 가치'!$Q$17,'스테이지별 몬스터 스텟'!AE610*'(참고)타워 스텟 가치'!$R$17,'스테이지별 몬스터 스텟'!AF610*'(참고)타워 스텟 가치'!$S$17,'스테이지별 몬스터 스텟'!AG610*'(참고)타워 스텟 가치'!$T$17,'스테이지별 몬스터 스텟'!AH610*'(참고)타워 스텟 가치'!$U$17,'스테이지별 몬스터 스텟'!AI610*'(참고)타워 스텟 가치'!$V$17,'스테이지별 몬스터 스텟'!AJ610*'(참고)타워 스텟 가치'!$W$17,'스테이지별 몬스터 스텟'!AK610*'(참고)타워 스텟 가치'!$X$17,'스테이지별 몬스터 스텟'!AL610*'(참고)타워 스텟 가치'!$Y$17)</f>
        <v>375671.27999999915</v>
      </c>
      <c r="AN610">
        <v>3</v>
      </c>
    </row>
    <row r="611" spans="3:40" x14ac:dyDescent="0.3">
      <c r="C611">
        <v>2</v>
      </c>
      <c r="D611">
        <f t="shared" si="29"/>
        <v>122</v>
      </c>
      <c r="E611" s="52">
        <f>VLOOKUP(D611,'스테이지별 난이도 설정'!B:C,2,0)</f>
        <v>48.799999999999891</v>
      </c>
      <c r="F611" t="str">
        <f t="shared" si="30"/>
        <v>레어</v>
      </c>
      <c r="G611">
        <f t="shared" si="28"/>
        <v>6</v>
      </c>
      <c r="H611">
        <f>VLOOKUP($F611,'(참고)타워 스텟 가치'!$B$2:$L$6,H$2,0)+(VLOOKUP($F611,'(참고)타워 스텟 가치'!$B$2:$L$6,H$2,0)*$E611)</f>
        <v>560.24999999999875</v>
      </c>
      <c r="I611">
        <f>VLOOKUP($F611,'(참고)타워 스텟 가치'!$B$2:$L$6,I$2,0)+(VLOOKUP($F611,'(참고)타워 스텟 가치'!$B$2:$L$6,I$2,0)*$E611)</f>
        <v>112.04999999999976</v>
      </c>
      <c r="J611">
        <f>VLOOKUP($F611,'(참고)타워 스텟 가치'!$B$2:$L$6,J$2,0)+(VLOOKUP($F611,'(참고)타워 스텟 가치'!$B$2:$L$6,J$2,0)*$E611)</f>
        <v>248999.99999999945</v>
      </c>
      <c r="K611">
        <f>VLOOKUP($F611,'(참고)타워 스텟 가치'!$B$2:$L$6,K$2,0)+(VLOOKUP($F611,'(참고)타워 스텟 가치'!$B$2:$L$6,K$2,0)*$E611)</f>
        <v>2240.999999999995</v>
      </c>
      <c r="L611">
        <f>VLOOKUP($F611,'(참고)타워 스텟 가치'!$B$2:$L$6,L$2,0)+(VLOOKUP($F611,'(참고)타워 스텟 가치'!$B$2:$L$6,L$2,0)*$E611)</f>
        <v>37.349999999999916</v>
      </c>
      <c r="M611">
        <f>VLOOKUP($F611,'(참고)타워 스텟 가치'!$B$2:$L$6,M$2,0)+(VLOOKUP($F611,'(참고)타워 스텟 가치'!$B$2:$L$6,M$2,0)*$E611)</f>
        <v>14.939999999999968</v>
      </c>
      <c r="N611">
        <f>VLOOKUP($F611,'(참고)타워 스텟 가치'!$B$2:$L$6,N$2,0)+(VLOOKUP($F611,'(참고)타워 스텟 가치'!$B$2:$L$6,N$2,0)*$E611)</f>
        <v>0</v>
      </c>
      <c r="O611">
        <f>VLOOKUP($F611,'(참고)타워 스텟 가치'!$B$2:$L$6,O$2,0)+(VLOOKUP($F611,'(참고)타워 스텟 가치'!$B$2:$L$6,O$2,0)*$E611)</f>
        <v>0</v>
      </c>
      <c r="P611">
        <f>VLOOKUP($F611,'(참고)타워 스텟 가치'!$B$2:$L$6,P$2,0)+(VLOOKUP($F611,'(참고)타워 스텟 가치'!$B$2:$L$6,P$2,0)*$E611)</f>
        <v>34.859999999999921</v>
      </c>
      <c r="Q611">
        <f>SUM('스테이지별 몬스터 스텟'!H611*'(참고)타워 스텟 가치'!$Q$17,'스테이지별 몬스터 스텟'!I611*'(참고)타워 스텟 가치'!$R$17,'스테이지별 몬스터 스텟'!J611*'(참고)타워 스텟 가치'!$S$17,'스테이지별 몬스터 스텟'!K611*'(참고)타워 스텟 가치'!$T$17,'스테이지별 몬스터 스텟'!L611*'(참고)타워 스텟 가치'!$U$17,'스테이지별 몬스터 스텟'!M611*'(참고)타워 스텟 가치'!$V$17,'스테이지별 몬스터 스텟'!N611*'(참고)타워 스텟 가치'!$W$17,'스테이지별 몬스터 스텟'!O611*'(참고)타워 스텟 가치'!$X$17,'스테이지별 몬스터 스텟'!P611*'(참고)타워 스텟 가치'!$Y$17)</f>
        <v>379429.93499999918</v>
      </c>
      <c r="R611">
        <v>1</v>
      </c>
      <c r="S611">
        <f>VLOOKUP($F611,'(참고)타워 스텟 가치'!$B$7:$L$11,S$2,0)+(VLOOKUP($F611,'(참고)타워 스텟 가치'!$B$7:$L$11,S$2,0)*$E611)</f>
        <v>186.7499999999996</v>
      </c>
      <c r="T611">
        <f>VLOOKUP($F611,'(참고)타워 스텟 가치'!$B$7:$L$11,T$2,0)+(VLOOKUP($F611,'(참고)타워 스텟 가치'!$B$7:$L$11,T$2,0)*$E611)</f>
        <v>336.14999999999924</v>
      </c>
      <c r="U611">
        <f>VLOOKUP($F611,'(참고)타워 스텟 가치'!$B$7:$L$11,U$2,0)+(VLOOKUP($F611,'(참고)타워 스텟 가치'!$B$7:$L$11,U$2,0)*$E611)</f>
        <v>248999.99999999945</v>
      </c>
      <c r="V611">
        <f>VLOOKUP($F611,'(참고)타워 스텟 가치'!$B$7:$L$11,V$2,0)+(VLOOKUP($F611,'(참고)타워 스텟 가치'!$B$7:$L$11,V$2,0)*$E611)</f>
        <v>2240.999999999995</v>
      </c>
      <c r="W611">
        <f>VLOOKUP($F611,'(참고)타워 스텟 가치'!$B$7:$L$11,W$2,0)+(VLOOKUP($F611,'(참고)타워 스텟 가치'!$B$7:$L$11,W$2,0)*$E611)</f>
        <v>37.349999999999916</v>
      </c>
      <c r="X611">
        <f>VLOOKUP($F611,'(참고)타워 스텟 가치'!$B$7:$L$11,X$2,0)+(VLOOKUP($F611,'(참고)타워 스텟 가치'!$B$7:$L$11,X$2,0)*$E611)</f>
        <v>14.939999999999968</v>
      </c>
      <c r="Y611">
        <f>VLOOKUP($F611,'(참고)타워 스텟 가치'!$B$7:$L$11,Y$2,0)+(VLOOKUP($F611,'(참고)타워 스텟 가치'!$B$7:$L$11,Y$2,0)*$E611)</f>
        <v>0</v>
      </c>
      <c r="Z611">
        <f>VLOOKUP($F611,'(참고)타워 스텟 가치'!$B$7:$L$11,Z$2,0)+(VLOOKUP($F611,'(참고)타워 스텟 가치'!$B$7:$L$11,Z$2,0)*$E611)</f>
        <v>0</v>
      </c>
      <c r="AA611">
        <f>VLOOKUP($F611,'(참고)타워 스텟 가치'!$B$7:$L$11,AA$2,0)+(VLOOKUP($F611,'(참고)타워 스텟 가치'!$B$7:$L$11,AA$2,0)*$E611)</f>
        <v>34.859999999999921</v>
      </c>
      <c r="AB611">
        <f>SUM('스테이지별 몬스터 스텟'!S611*'(참고)타워 스텟 가치'!$Q$17,'스테이지별 몬스터 스텟'!T611*'(참고)타워 스텟 가치'!$R$17,'스테이지별 몬스터 스텟'!U611*'(참고)타워 스텟 가치'!$S$17,'스테이지별 몬스터 스텟'!V611*'(참고)타워 스텟 가치'!$T$17,'스테이지별 몬스터 스텟'!W611*'(참고)타워 스텟 가치'!$U$17,'스테이지별 몬스터 스텟'!X611*'(참고)타워 스텟 가치'!$V$17,'스테이지별 몬스터 스텟'!Y611*'(참고)타워 스텟 가치'!$W$17,'스테이지별 몬스터 스텟'!Z611*'(참고)타워 스텟 가치'!$X$17,'스테이지별 몬스터 스텟'!AA611*'(참고)타워 스텟 가치'!$Y$17)</f>
        <v>379019.08499999915</v>
      </c>
      <c r="AC611">
        <v>2</v>
      </c>
      <c r="AD611">
        <f>VLOOKUP($F611,'(참고)타워 스텟 가치'!$B$12:$L$16,AD$2,0)+(VLOOKUP($F611,'(참고)타워 스텟 가치'!$B$12:$L$16,AD$2,0)*$E611)</f>
        <v>186.7499999999996</v>
      </c>
      <c r="AE611">
        <f>VLOOKUP($F611,'(참고)타워 스텟 가치'!$B$12:$L$16,AE$2,0)+(VLOOKUP($F611,'(참고)타워 스텟 가치'!$B$12:$L$16,AE$2,0)*$E611)</f>
        <v>224.09999999999951</v>
      </c>
      <c r="AF611">
        <f>VLOOKUP($F611,'(참고)타워 스텟 가치'!$B$12:$L$16,AF$2,0)+(VLOOKUP($F611,'(참고)타워 스텟 가치'!$B$12:$L$16,AF$2,0)*$E611)</f>
        <v>248999.99999999945</v>
      </c>
      <c r="AG611">
        <f>VLOOKUP($F611,'(참고)타워 스텟 가치'!$B$12:$L$16,AG$2,0)+(VLOOKUP($F611,'(참고)타워 스텟 가치'!$B$12:$L$16,AG$2,0)*$E611)</f>
        <v>1120.4999999999975</v>
      </c>
      <c r="AH611">
        <f>VLOOKUP($F611,'(참고)타워 스텟 가치'!$B$12:$L$16,AH$2,0)+(VLOOKUP($F611,'(참고)타워 스텟 가치'!$B$12:$L$16,AH$2,0)*$E611)</f>
        <v>37.349999999999916</v>
      </c>
      <c r="AI611">
        <f>VLOOKUP($F611,'(참고)타워 스텟 가치'!$B$12:$L$16,AI$2,0)+(VLOOKUP($F611,'(참고)타워 스텟 가치'!$B$12:$L$16,AI$2,0)*$E611)</f>
        <v>14.939999999999968</v>
      </c>
      <c r="AJ611">
        <f>VLOOKUP($F611,'(참고)타워 스텟 가치'!$B$12:$L$16,AJ$2,0)+(VLOOKUP($F611,'(참고)타워 스텟 가치'!$B$12:$L$16,AJ$2,0)*$E611)</f>
        <v>0</v>
      </c>
      <c r="AK611">
        <f>VLOOKUP($F611,'(참고)타워 스텟 가치'!$B$12:$L$16,AK$2,0)+(VLOOKUP($F611,'(참고)타워 스텟 가치'!$B$12:$L$16,AK$2,0)*$E611)</f>
        <v>0</v>
      </c>
      <c r="AL611">
        <f>VLOOKUP($F611,'(참고)타워 스텟 가치'!$B$12:$L$16,AL$2,0)+(VLOOKUP($F611,'(참고)타워 스텟 가치'!$B$12:$L$16,AL$2,0)*$E611)</f>
        <v>69.719999999999843</v>
      </c>
      <c r="AM611">
        <f>SUM('스테이지별 몬스터 스텟'!AD611*'(참고)타워 스텟 가치'!$Q$17,'스테이지별 몬스터 스텟'!AE611*'(참고)타워 스텟 가치'!$R$17,'스테이지별 몬스터 스텟'!AF611*'(참고)타워 스텟 가치'!$S$17,'스테이지별 몬스터 스텟'!AG611*'(참고)타워 스텟 가치'!$T$17,'스테이지별 몬스터 스텟'!AH611*'(참고)타워 스텟 가치'!$U$17,'스테이지별 몬스터 스텟'!AI611*'(참고)타워 스텟 가치'!$V$17,'스테이지별 몬스터 스텟'!AJ611*'(참고)타워 스텟 가치'!$W$17,'스테이지별 몬스터 스텟'!AK611*'(참고)타워 스텟 가치'!$X$17,'스테이지별 몬스터 스텟'!AL611*'(참고)타워 스텟 가치'!$Y$17)</f>
        <v>376679.72999999922</v>
      </c>
      <c r="AN611">
        <v>3</v>
      </c>
    </row>
    <row r="612" spans="3:40" x14ac:dyDescent="0.3">
      <c r="C612">
        <v>3</v>
      </c>
      <c r="D612">
        <f t="shared" si="29"/>
        <v>122</v>
      </c>
      <c r="E612" s="52">
        <f>VLOOKUP(D612,'스테이지별 난이도 설정'!B:C,2,0)</f>
        <v>48.799999999999891</v>
      </c>
      <c r="F612" t="str">
        <f t="shared" si="30"/>
        <v>에픽</v>
      </c>
      <c r="G612">
        <f t="shared" si="28"/>
        <v>6</v>
      </c>
      <c r="H612">
        <f>VLOOKUP($F612,'(참고)타워 스텟 가치'!$B$2:$L$6,H$2,0)+(VLOOKUP($F612,'(참고)타워 스텟 가치'!$B$2:$L$6,H$2,0)*$E612)</f>
        <v>840.37499999999818</v>
      </c>
      <c r="I612">
        <f>VLOOKUP($F612,'(참고)타워 스텟 가치'!$B$2:$L$6,I$2,0)+(VLOOKUP($F612,'(참고)타워 스텟 가치'!$B$2:$L$6,I$2,0)*$E612)</f>
        <v>168.07499999999962</v>
      </c>
      <c r="J612">
        <f>VLOOKUP($F612,'(참고)타워 스텟 가치'!$B$2:$L$6,J$2,0)+(VLOOKUP($F612,'(참고)타워 스텟 가치'!$B$2:$L$6,J$2,0)*$E612)</f>
        <v>248999.99999999945</v>
      </c>
      <c r="K612">
        <f>VLOOKUP($F612,'(참고)타워 스텟 가치'!$B$2:$L$6,K$2,0)+(VLOOKUP($F612,'(참고)타워 스텟 가치'!$B$2:$L$6,K$2,0)*$E612)</f>
        <v>3361.4999999999927</v>
      </c>
      <c r="L612">
        <f>VLOOKUP($F612,'(참고)타워 스텟 가치'!$B$2:$L$6,L$2,0)+(VLOOKUP($F612,'(참고)타워 스텟 가치'!$B$2:$L$6,L$2,0)*$E612)</f>
        <v>56.024999999999878</v>
      </c>
      <c r="M612">
        <f>VLOOKUP($F612,'(참고)타워 스텟 가치'!$B$2:$L$6,M$2,0)+(VLOOKUP($F612,'(참고)타워 스텟 가치'!$B$2:$L$6,M$2,0)*$E612)</f>
        <v>14.939999999999968</v>
      </c>
      <c r="N612">
        <f>VLOOKUP($F612,'(참고)타워 스텟 가치'!$B$2:$L$6,N$2,0)+(VLOOKUP($F612,'(참고)타워 스텟 가치'!$B$2:$L$6,N$2,0)*$E612)</f>
        <v>0</v>
      </c>
      <c r="O612">
        <f>VLOOKUP($F612,'(참고)타워 스텟 가치'!$B$2:$L$6,O$2,0)+(VLOOKUP($F612,'(참고)타워 스텟 가치'!$B$2:$L$6,O$2,0)*$E612)</f>
        <v>0</v>
      </c>
      <c r="P612">
        <f>VLOOKUP($F612,'(참고)타워 스텟 가치'!$B$2:$L$6,P$2,0)+(VLOOKUP($F612,'(참고)타워 스텟 가치'!$B$2:$L$6,P$2,0)*$E612)</f>
        <v>34.859999999999921</v>
      </c>
      <c r="Q612">
        <f>SUM('스테이지별 몬스터 스텟'!H612*'(참고)타워 스텟 가치'!$Q$17,'스테이지별 몬스터 스텟'!I612*'(참고)타워 스텟 가치'!$R$17,'스테이지별 몬스터 스텟'!J612*'(참고)타워 스텟 가치'!$S$17,'스테이지별 몬스터 스텟'!K612*'(참고)타워 스텟 가치'!$T$17,'스테이지별 몬스터 스텟'!L612*'(참고)타워 스텟 가치'!$U$17,'스테이지별 몬스터 스텟'!M612*'(참고)타워 스텟 가치'!$V$17,'스테이지별 몬스터 스텟'!N612*'(참고)타워 스텟 가치'!$W$17,'스테이지별 몬스터 스텟'!O612*'(참고)타워 스텟 가치'!$X$17,'스테이지별 몬스터 스텟'!P612*'(참고)타워 스텟 가치'!$Y$17)</f>
        <v>382352.57249999914</v>
      </c>
      <c r="R612">
        <v>1</v>
      </c>
      <c r="S612">
        <f>VLOOKUP($F612,'(참고)타워 스텟 가치'!$B$7:$L$11,S$2,0)+(VLOOKUP($F612,'(참고)타워 스텟 가치'!$B$7:$L$11,S$2,0)*$E612)</f>
        <v>280.12499999999937</v>
      </c>
      <c r="T612">
        <f>VLOOKUP($F612,'(참고)타워 스텟 가치'!$B$7:$L$11,T$2,0)+(VLOOKUP($F612,'(참고)타워 스텟 가치'!$B$7:$L$11,T$2,0)*$E612)</f>
        <v>504.22499999999889</v>
      </c>
      <c r="U612">
        <f>VLOOKUP($F612,'(참고)타워 스텟 가치'!$B$7:$L$11,U$2,0)+(VLOOKUP($F612,'(참고)타워 스텟 가치'!$B$7:$L$11,U$2,0)*$E612)</f>
        <v>248999.99999999945</v>
      </c>
      <c r="V612">
        <f>VLOOKUP($F612,'(참고)타워 스텟 가치'!$B$7:$L$11,V$2,0)+(VLOOKUP($F612,'(참고)타워 스텟 가치'!$B$7:$L$11,V$2,0)*$E612)</f>
        <v>3361.4999999999927</v>
      </c>
      <c r="W612">
        <f>VLOOKUP($F612,'(참고)타워 스텟 가치'!$B$7:$L$11,W$2,0)+(VLOOKUP($F612,'(참고)타워 스텟 가치'!$B$7:$L$11,W$2,0)*$E612)</f>
        <v>56.024999999999878</v>
      </c>
      <c r="X612">
        <f>VLOOKUP($F612,'(참고)타워 스텟 가치'!$B$7:$L$11,X$2,0)+(VLOOKUP($F612,'(참고)타워 스텟 가치'!$B$7:$L$11,X$2,0)*$E612)</f>
        <v>14.939999999999968</v>
      </c>
      <c r="Y612">
        <f>VLOOKUP($F612,'(참고)타워 스텟 가치'!$B$7:$L$11,Y$2,0)+(VLOOKUP($F612,'(참고)타워 스텟 가치'!$B$7:$L$11,Y$2,0)*$E612)</f>
        <v>0</v>
      </c>
      <c r="Z612">
        <f>VLOOKUP($F612,'(참고)타워 스텟 가치'!$B$7:$L$11,Z$2,0)+(VLOOKUP($F612,'(참고)타워 스텟 가치'!$B$7:$L$11,Z$2,0)*$E612)</f>
        <v>0</v>
      </c>
      <c r="AA612">
        <f>VLOOKUP($F612,'(참고)타워 스텟 가치'!$B$7:$L$11,AA$2,0)+(VLOOKUP($F612,'(참고)타워 스텟 가치'!$B$7:$L$11,AA$2,0)*$E612)</f>
        <v>34.859999999999921</v>
      </c>
      <c r="AB612">
        <f>SUM('스테이지별 몬스터 스텟'!S612*'(참고)타워 스텟 가치'!$Q$17,'스테이지별 몬스터 스텟'!T612*'(참고)타워 스텟 가치'!$R$17,'스테이지별 몬스터 스텟'!U612*'(참고)타워 스텟 가치'!$S$17,'스테이지별 몬스터 스텟'!V612*'(참고)타워 스텟 가치'!$T$17,'스테이지별 몬스터 스텟'!W612*'(참고)타워 스텟 가치'!$U$17,'스테이지별 몬스터 스텟'!X612*'(참고)타워 스텟 가치'!$V$17,'스테이지별 몬스터 스텟'!Y612*'(참고)타워 스텟 가치'!$W$17,'스테이지별 몬스터 스텟'!Z612*'(참고)타워 스텟 가치'!$X$17,'스테이지별 몬스터 스텟'!AA612*'(참고)타워 스텟 가치'!$Y$17)</f>
        <v>381736.29749999917</v>
      </c>
      <c r="AC612">
        <v>2</v>
      </c>
      <c r="AD612">
        <f>VLOOKUP($F612,'(참고)타워 스텟 가치'!$B$12:$L$16,AD$2,0)+(VLOOKUP($F612,'(참고)타워 스텟 가치'!$B$12:$L$16,AD$2,0)*$E612)</f>
        <v>280.12499999999937</v>
      </c>
      <c r="AE612">
        <f>VLOOKUP($F612,'(참고)타워 스텟 가치'!$B$12:$L$16,AE$2,0)+(VLOOKUP($F612,'(참고)타워 스텟 가치'!$B$12:$L$16,AE$2,0)*$E612)</f>
        <v>336.14999999999924</v>
      </c>
      <c r="AF612">
        <f>VLOOKUP($F612,'(참고)타워 스텟 가치'!$B$12:$L$16,AF$2,0)+(VLOOKUP($F612,'(참고)타워 스텟 가치'!$B$12:$L$16,AF$2,0)*$E612)</f>
        <v>248999.99999999945</v>
      </c>
      <c r="AG612">
        <f>VLOOKUP($F612,'(참고)타워 스텟 가치'!$B$12:$L$16,AG$2,0)+(VLOOKUP($F612,'(참고)타워 스텟 가치'!$B$12:$L$16,AG$2,0)*$E612)</f>
        <v>1680.7499999999964</v>
      </c>
      <c r="AH612">
        <f>VLOOKUP($F612,'(참고)타워 스텟 가치'!$B$12:$L$16,AH$2,0)+(VLOOKUP($F612,'(참고)타워 스텟 가치'!$B$12:$L$16,AH$2,0)*$E612)</f>
        <v>56.024999999999878</v>
      </c>
      <c r="AI612">
        <f>VLOOKUP($F612,'(참고)타워 스텟 가치'!$B$12:$L$16,AI$2,0)+(VLOOKUP($F612,'(참고)타워 스텟 가치'!$B$12:$L$16,AI$2,0)*$E612)</f>
        <v>14.939999999999968</v>
      </c>
      <c r="AJ612">
        <f>VLOOKUP($F612,'(참고)타워 스텟 가치'!$B$12:$L$16,AJ$2,0)+(VLOOKUP($F612,'(참고)타워 스텟 가치'!$B$12:$L$16,AJ$2,0)*$E612)</f>
        <v>0</v>
      </c>
      <c r="AK612">
        <f>VLOOKUP($F612,'(참고)타워 스텟 가치'!$B$12:$L$16,AK$2,0)+(VLOOKUP($F612,'(참고)타워 스텟 가치'!$B$12:$L$16,AK$2,0)*$E612)</f>
        <v>0</v>
      </c>
      <c r="AL612">
        <f>VLOOKUP($F612,'(참고)타워 스텟 가치'!$B$12:$L$16,AL$2,0)+(VLOOKUP($F612,'(참고)타워 스텟 가치'!$B$12:$L$16,AL$2,0)*$E612)</f>
        <v>69.719999999999843</v>
      </c>
      <c r="AM612">
        <f>SUM('스테이지별 몬스터 스텟'!AD612*'(참고)타워 스텟 가치'!$Q$17,'스테이지별 몬스터 스텟'!AE612*'(참고)타워 스텟 가치'!$R$17,'스테이지별 몬스터 스텟'!AF612*'(참고)타워 스텟 가치'!$S$17,'스테이지별 몬스터 스텟'!AG612*'(참고)타워 스텟 가치'!$T$17,'스테이지별 몬스터 스텟'!AH612*'(참고)타워 스텟 가치'!$U$17,'스테이지별 몬스터 스텟'!AI612*'(참고)타워 스텟 가치'!$V$17,'스테이지별 몬스터 스텟'!AJ612*'(참고)타워 스텟 가치'!$W$17,'스테이지별 몬스터 스텟'!AK612*'(참고)타워 스텟 가치'!$X$17,'스테이지별 몬스터 스텟'!AL612*'(참고)타워 스텟 가치'!$Y$17)</f>
        <v>378192.40499999915</v>
      </c>
      <c r="AN612">
        <v>3</v>
      </c>
    </row>
    <row r="613" spans="3:40" x14ac:dyDescent="0.3">
      <c r="C613">
        <v>4</v>
      </c>
      <c r="D613">
        <f t="shared" si="29"/>
        <v>122</v>
      </c>
      <c r="E613" s="52">
        <f>VLOOKUP(D613,'스테이지별 난이도 설정'!B:C,2,0)</f>
        <v>48.799999999999891</v>
      </c>
      <c r="F613" t="str">
        <f t="shared" si="30"/>
        <v>유니크</v>
      </c>
      <c r="G613">
        <f t="shared" si="28"/>
        <v>6</v>
      </c>
      <c r="H613">
        <f>VLOOKUP($F613,'(참고)타워 스텟 가치'!$B$2:$L$6,H$2,0)+(VLOOKUP($F613,'(참고)타워 스텟 가치'!$B$2:$L$6,H$2,0)*$E613)</f>
        <v>1260.5624999999973</v>
      </c>
      <c r="I613">
        <f>VLOOKUP($F613,'(참고)타워 스텟 가치'!$B$2:$L$6,I$2,0)+(VLOOKUP($F613,'(참고)타워 스텟 가치'!$B$2:$L$6,I$2,0)*$E613)</f>
        <v>252.11249999999944</v>
      </c>
      <c r="J613">
        <f>VLOOKUP($F613,'(참고)타워 스텟 가치'!$B$2:$L$6,J$2,0)+(VLOOKUP($F613,'(참고)타워 스텟 가치'!$B$2:$L$6,J$2,0)*$E613)</f>
        <v>248999.99999999945</v>
      </c>
      <c r="K613">
        <f>VLOOKUP($F613,'(참고)타워 스텟 가치'!$B$2:$L$6,K$2,0)+(VLOOKUP($F613,'(참고)타워 스텟 가치'!$B$2:$L$6,K$2,0)*$E613)</f>
        <v>5042.2499999999891</v>
      </c>
      <c r="L613">
        <f>VLOOKUP($F613,'(참고)타워 스텟 가치'!$B$2:$L$6,L$2,0)+(VLOOKUP($F613,'(참고)타워 스텟 가치'!$B$2:$L$6,L$2,0)*$E613)</f>
        <v>84.03749999999981</v>
      </c>
      <c r="M613">
        <f>VLOOKUP($F613,'(참고)타워 스텟 가치'!$B$2:$L$6,M$2,0)+(VLOOKUP($F613,'(참고)타워 스텟 가치'!$B$2:$L$6,M$2,0)*$E613)</f>
        <v>14.939999999999968</v>
      </c>
      <c r="N613">
        <f>VLOOKUP($F613,'(참고)타워 스텟 가치'!$B$2:$L$6,N$2,0)+(VLOOKUP($F613,'(참고)타워 스텟 가치'!$B$2:$L$6,N$2,0)*$E613)</f>
        <v>0</v>
      </c>
      <c r="O613">
        <f>VLOOKUP($F613,'(참고)타워 스텟 가치'!$B$2:$L$6,O$2,0)+(VLOOKUP($F613,'(참고)타워 스텟 가치'!$B$2:$L$6,O$2,0)*$E613)</f>
        <v>0</v>
      </c>
      <c r="P613">
        <f>VLOOKUP($F613,'(참고)타워 스텟 가치'!$B$2:$L$6,P$2,0)+(VLOOKUP($F613,'(참고)타워 스텟 가치'!$B$2:$L$6,P$2,0)*$E613)</f>
        <v>49.799999999999891</v>
      </c>
      <c r="Q613">
        <f>SUM('스테이지별 몬스터 스텟'!H613*'(참고)타워 스텟 가치'!$Q$17,'스테이지별 몬스터 스텟'!I613*'(참고)타워 스텟 가치'!$R$17,'스테이지별 몬스터 스텟'!J613*'(참고)타워 스텟 가치'!$S$17,'스테이지별 몬스터 스텟'!K613*'(참고)타워 스텟 가치'!$T$17,'스테이지별 몬스터 스텟'!L613*'(참고)타워 스텟 가치'!$U$17,'스테이지별 몬스터 스텟'!M613*'(참고)타워 스텟 가치'!$V$17,'스테이지별 몬스터 스텟'!N613*'(참고)타워 스텟 가치'!$W$17,'스테이지별 몬스터 스텟'!O613*'(참고)타워 스텟 가치'!$X$17,'스테이지별 몬스터 스텟'!P613*'(참고)타워 스텟 가치'!$Y$17)</f>
        <v>386766.40874999919</v>
      </c>
      <c r="R613">
        <v>1</v>
      </c>
      <c r="S613">
        <f>VLOOKUP($F613,'(참고)타워 스텟 가치'!$B$7:$L$11,S$2,0)+(VLOOKUP($F613,'(참고)타워 스텟 가치'!$B$7:$L$11,S$2,0)*$E613)</f>
        <v>420.18749999999909</v>
      </c>
      <c r="T613">
        <f>VLOOKUP($F613,'(참고)타워 스텟 가치'!$B$7:$L$11,T$2,0)+(VLOOKUP($F613,'(참고)타워 스텟 가치'!$B$7:$L$11,T$2,0)*$E613)</f>
        <v>756.33749999999839</v>
      </c>
      <c r="U613">
        <f>VLOOKUP($F613,'(참고)타워 스텟 가치'!$B$7:$L$11,U$2,0)+(VLOOKUP($F613,'(참고)타워 스텟 가치'!$B$7:$L$11,U$2,0)*$E613)</f>
        <v>248999.99999999945</v>
      </c>
      <c r="V613">
        <f>VLOOKUP($F613,'(참고)타워 스텟 가치'!$B$7:$L$11,V$2,0)+(VLOOKUP($F613,'(참고)타워 스텟 가치'!$B$7:$L$11,V$2,0)*$E613)</f>
        <v>5042.2499999999891</v>
      </c>
      <c r="W613">
        <f>VLOOKUP($F613,'(참고)타워 스텟 가치'!$B$7:$L$11,W$2,0)+(VLOOKUP($F613,'(참고)타워 스텟 가치'!$B$7:$L$11,W$2,0)*$E613)</f>
        <v>84.03749999999981</v>
      </c>
      <c r="X613">
        <f>VLOOKUP($F613,'(참고)타워 스텟 가치'!$B$7:$L$11,X$2,0)+(VLOOKUP($F613,'(참고)타워 스텟 가치'!$B$7:$L$11,X$2,0)*$E613)</f>
        <v>14.939999999999968</v>
      </c>
      <c r="Y613">
        <f>VLOOKUP($F613,'(참고)타워 스텟 가치'!$B$7:$L$11,Y$2,0)+(VLOOKUP($F613,'(참고)타워 스텟 가치'!$B$7:$L$11,Y$2,0)*$E613)</f>
        <v>0</v>
      </c>
      <c r="Z613">
        <f>VLOOKUP($F613,'(참고)타워 스텟 가치'!$B$7:$L$11,Z$2,0)+(VLOOKUP($F613,'(참고)타워 스텟 가치'!$B$7:$L$11,Z$2,0)*$E613)</f>
        <v>0</v>
      </c>
      <c r="AA613">
        <f>VLOOKUP($F613,'(참고)타워 스텟 가치'!$B$7:$L$11,AA$2,0)+(VLOOKUP($F613,'(참고)타워 스텟 가치'!$B$7:$L$11,AA$2,0)*$E613)</f>
        <v>49.799999999999891</v>
      </c>
      <c r="AB613">
        <f>SUM('스테이지별 몬스터 스텟'!S613*'(참고)타워 스텟 가치'!$Q$17,'스테이지별 몬스터 스텟'!T613*'(참고)타워 스텟 가치'!$R$17,'스테이지별 몬스터 스텟'!U613*'(참고)타워 스텟 가치'!$S$17,'스테이지별 몬스터 스텟'!V613*'(참고)타워 스텟 가치'!$T$17,'스테이지별 몬스터 스텟'!W613*'(참고)타워 스텟 가치'!$U$17,'스테이지별 몬스터 스텟'!X613*'(참고)타워 스텟 가치'!$V$17,'스테이지별 몬스터 스텟'!Y613*'(참고)타워 스텟 가치'!$W$17,'스테이지별 몬스터 스텟'!Z613*'(참고)타워 스텟 가치'!$X$17,'스테이지별 몬스터 스텟'!AA613*'(참고)타워 스텟 가치'!$Y$17)</f>
        <v>385841.99624999915</v>
      </c>
      <c r="AC613">
        <v>2</v>
      </c>
      <c r="AD613">
        <f>VLOOKUP($F613,'(참고)타워 스텟 가치'!$B$12:$L$16,AD$2,0)+(VLOOKUP($F613,'(참고)타워 스텟 가치'!$B$12:$L$16,AD$2,0)*$E613)</f>
        <v>420.18749999999909</v>
      </c>
      <c r="AE613">
        <f>VLOOKUP($F613,'(참고)타워 스텟 가치'!$B$12:$L$16,AE$2,0)+(VLOOKUP($F613,'(참고)타워 스텟 가치'!$B$12:$L$16,AE$2,0)*$E613)</f>
        <v>504.22499999999889</v>
      </c>
      <c r="AF613">
        <f>VLOOKUP($F613,'(참고)타워 스텟 가치'!$B$12:$L$16,AF$2,0)+(VLOOKUP($F613,'(참고)타워 스텟 가치'!$B$12:$L$16,AF$2,0)*$E613)</f>
        <v>248999.99999999945</v>
      </c>
      <c r="AG613">
        <f>VLOOKUP($F613,'(참고)타워 스텟 가치'!$B$12:$L$16,AG$2,0)+(VLOOKUP($F613,'(참고)타워 스텟 가치'!$B$12:$L$16,AG$2,0)*$E613)</f>
        <v>2521.1249999999945</v>
      </c>
      <c r="AH613">
        <f>VLOOKUP($F613,'(참고)타워 스텟 가치'!$B$12:$L$16,AH$2,0)+(VLOOKUP($F613,'(참고)타워 스텟 가치'!$B$12:$L$16,AH$2,0)*$E613)</f>
        <v>84.03749999999981</v>
      </c>
      <c r="AI613">
        <f>VLOOKUP($F613,'(참고)타워 스텟 가치'!$B$12:$L$16,AI$2,0)+(VLOOKUP($F613,'(참고)타워 스텟 가치'!$B$12:$L$16,AI$2,0)*$E613)</f>
        <v>14.939999999999968</v>
      </c>
      <c r="AJ613">
        <f>VLOOKUP($F613,'(참고)타워 스텟 가치'!$B$12:$L$16,AJ$2,0)+(VLOOKUP($F613,'(참고)타워 스텟 가치'!$B$12:$L$16,AJ$2,0)*$E613)</f>
        <v>0</v>
      </c>
      <c r="AK613">
        <f>VLOOKUP($F613,'(참고)타워 스텟 가치'!$B$12:$L$16,AK$2,0)+(VLOOKUP($F613,'(참고)타워 스텟 가치'!$B$12:$L$16,AK$2,0)*$E613)</f>
        <v>0</v>
      </c>
      <c r="AL613">
        <f>VLOOKUP($F613,'(참고)타워 스텟 가치'!$B$12:$L$16,AL$2,0)+(VLOOKUP($F613,'(참고)타워 스텟 가치'!$B$12:$L$16,AL$2,0)*$E613)</f>
        <v>99.599999999999781</v>
      </c>
      <c r="AM613">
        <f>SUM('스테이지별 몬스터 스텟'!AD613*'(참고)타워 스텟 가치'!$Q$17,'스테이지별 몬스터 스텟'!AE613*'(참고)타워 스텟 가치'!$R$17,'스테이지별 몬스터 스텟'!AF613*'(참고)타워 스텟 가치'!$S$17,'스테이지별 몬스터 스텟'!AG613*'(참고)타워 스텟 가치'!$T$17,'스테이지별 몬스터 스텟'!AH613*'(참고)타워 스텟 가치'!$U$17,'스테이지별 몬스터 스텟'!AI613*'(참고)타워 스텟 가치'!$V$17,'스테이지별 몬스터 스텟'!AJ613*'(참고)타워 스텟 가치'!$W$17,'스테이지별 몬스터 스텟'!AK613*'(참고)타워 스텟 가치'!$X$17,'스테이지별 몬스터 스텟'!AL613*'(참고)타워 스텟 가치'!$Y$17)</f>
        <v>380521.17749999923</v>
      </c>
      <c r="AN613">
        <v>3</v>
      </c>
    </row>
    <row r="614" spans="3:40" x14ac:dyDescent="0.3">
      <c r="C614">
        <v>5</v>
      </c>
      <c r="D614">
        <f t="shared" si="29"/>
        <v>122</v>
      </c>
      <c r="E614" s="52">
        <f>VLOOKUP(D614,'스테이지별 난이도 설정'!B:C,2,0)</f>
        <v>48.799999999999891</v>
      </c>
      <c r="F614" t="str">
        <f t="shared" si="30"/>
        <v>스페셜</v>
      </c>
      <c r="G614">
        <f t="shared" si="28"/>
        <v>6</v>
      </c>
      <c r="H614">
        <f>VLOOKUP($F614,'(참고)타워 스텟 가치'!$B$2:$L$6,H$2,0)+(VLOOKUP($F614,'(참고)타워 스텟 가치'!$B$2:$L$6,H$2,0)*$E614)</f>
        <v>1890.8437499999959</v>
      </c>
      <c r="I614">
        <f>VLOOKUP($F614,'(참고)타워 스텟 가치'!$B$2:$L$6,I$2,0)+(VLOOKUP($F614,'(참고)타워 스텟 가치'!$B$2:$L$6,I$2,0)*$E614)</f>
        <v>378.16874999999919</v>
      </c>
      <c r="J614">
        <f>VLOOKUP($F614,'(참고)타워 스텟 가치'!$B$2:$L$6,J$2,0)+(VLOOKUP($F614,'(참고)타워 스텟 가치'!$B$2:$L$6,J$2,0)*$E614)</f>
        <v>248999.99999999945</v>
      </c>
      <c r="K614">
        <f>VLOOKUP($F614,'(참고)타워 스텟 가치'!$B$2:$L$6,K$2,0)+(VLOOKUP($F614,'(참고)타워 스텟 가치'!$B$2:$L$6,K$2,0)*$E614)</f>
        <v>7563.3749999999836</v>
      </c>
      <c r="L614">
        <f>VLOOKUP($F614,'(참고)타워 스텟 가치'!$B$2:$L$6,L$2,0)+(VLOOKUP($F614,'(참고)타워 스텟 가치'!$B$2:$L$6,L$2,0)*$E614)</f>
        <v>126.05624999999972</v>
      </c>
      <c r="M614">
        <f>VLOOKUP($F614,'(참고)타워 스텟 가치'!$B$2:$L$6,M$2,0)+(VLOOKUP($F614,'(참고)타워 스텟 가치'!$B$2:$L$6,M$2,0)*$E614)</f>
        <v>14.939999999999968</v>
      </c>
      <c r="N614">
        <f>VLOOKUP($F614,'(참고)타워 스텟 가치'!$B$2:$L$6,N$2,0)+(VLOOKUP($F614,'(참고)타워 스텟 가치'!$B$2:$L$6,N$2,0)*$E614)</f>
        <v>0</v>
      </c>
      <c r="O614">
        <f>VLOOKUP($F614,'(참고)타워 스텟 가치'!$B$2:$L$6,O$2,0)+(VLOOKUP($F614,'(참고)타워 스텟 가치'!$B$2:$L$6,O$2,0)*$E614)</f>
        <v>0</v>
      </c>
      <c r="P614">
        <f>VLOOKUP($F614,'(참고)타워 스텟 가치'!$B$2:$L$6,P$2,0)+(VLOOKUP($F614,'(참고)타워 스텟 가치'!$B$2:$L$6,P$2,0)*$E614)</f>
        <v>49.799999999999891</v>
      </c>
      <c r="Q614">
        <f>SUM('스테이지별 몬스터 스텟'!H614*'(참고)타워 스텟 가치'!$Q$17,'스테이지별 몬스터 스텟'!I614*'(참고)타워 스텟 가치'!$R$17,'스테이지별 몬스터 스텟'!J614*'(참고)타워 스텟 가치'!$S$17,'스테이지별 몬스터 스텟'!K614*'(참고)타워 스텟 가치'!$T$17,'스테이지별 몬스터 스텟'!L614*'(참고)타워 스텟 가치'!$U$17,'스테이지별 몬스터 스텟'!M614*'(참고)타워 스텟 가치'!$V$17,'스테이지별 몬스터 스텟'!N614*'(참고)타워 스텟 가치'!$W$17,'스테이지별 몬스터 스텟'!O614*'(참고)타워 스텟 가치'!$X$17,'스테이지별 몬스터 스텟'!P614*'(참고)타워 스텟 가치'!$Y$17)</f>
        <v>393342.34312499908</v>
      </c>
      <c r="R614">
        <v>1</v>
      </c>
      <c r="S614">
        <f>VLOOKUP($F614,'(참고)타워 스텟 가치'!$B$7:$L$11,S$2,0)+(VLOOKUP($F614,'(참고)타워 스텟 가치'!$B$7:$L$11,S$2,0)*$E614)</f>
        <v>630.28124999999864</v>
      </c>
      <c r="T614">
        <f>VLOOKUP($F614,'(참고)타워 스텟 가치'!$B$7:$L$11,T$2,0)+(VLOOKUP($F614,'(참고)타워 스텟 가치'!$B$7:$L$11,T$2,0)*$E614)</f>
        <v>1134.5062499999974</v>
      </c>
      <c r="U614">
        <f>VLOOKUP($F614,'(참고)타워 스텟 가치'!$B$7:$L$11,U$2,0)+(VLOOKUP($F614,'(참고)타워 스텟 가치'!$B$7:$L$11,U$2,0)*$E614)</f>
        <v>248999.99999999945</v>
      </c>
      <c r="V614">
        <f>VLOOKUP($F614,'(참고)타워 스텟 가치'!$B$7:$L$11,V$2,0)+(VLOOKUP($F614,'(참고)타워 스텟 가치'!$B$7:$L$11,V$2,0)*$E614)</f>
        <v>7563.3749999999836</v>
      </c>
      <c r="W614">
        <f>VLOOKUP($F614,'(참고)타워 스텟 가치'!$B$7:$L$11,W$2,0)+(VLOOKUP($F614,'(참고)타워 스텟 가치'!$B$7:$L$11,W$2,0)*$E614)</f>
        <v>126.05624999999972</v>
      </c>
      <c r="X614">
        <f>VLOOKUP($F614,'(참고)타워 스텟 가치'!$B$7:$L$11,X$2,0)+(VLOOKUP($F614,'(참고)타워 스텟 가치'!$B$7:$L$11,X$2,0)*$E614)</f>
        <v>14.939999999999968</v>
      </c>
      <c r="Y614">
        <f>VLOOKUP($F614,'(참고)타워 스텟 가치'!$B$7:$L$11,Y$2,0)+(VLOOKUP($F614,'(참고)타워 스텟 가치'!$B$7:$L$11,Y$2,0)*$E614)</f>
        <v>0</v>
      </c>
      <c r="Z614">
        <f>VLOOKUP($F614,'(참고)타워 스텟 가치'!$B$7:$L$11,Z$2,0)+(VLOOKUP($F614,'(참고)타워 스텟 가치'!$B$7:$L$11,Z$2,0)*$E614)</f>
        <v>0</v>
      </c>
      <c r="AA614">
        <f>VLOOKUP($F614,'(참고)타워 스텟 가치'!$B$7:$L$11,AA$2,0)+(VLOOKUP($F614,'(참고)타워 스텟 가치'!$B$7:$L$11,AA$2,0)*$E614)</f>
        <v>49.799999999999891</v>
      </c>
      <c r="AB614">
        <f>SUM('스테이지별 몬스터 스텟'!S614*'(참고)타워 스텟 가치'!$Q$17,'스테이지별 몬스터 스텟'!T614*'(참고)타워 스텟 가치'!$R$17,'스테이지별 몬스터 스텟'!U614*'(참고)타워 스텟 가치'!$S$17,'스테이지별 몬스터 스텟'!V614*'(참고)타워 스텟 가치'!$T$17,'스테이지별 몬스터 스텟'!W614*'(참고)타워 스텟 가치'!$U$17,'스테이지별 몬스터 스텟'!X614*'(참고)타워 스텟 가치'!$V$17,'스테이지별 몬스터 스텟'!Y614*'(참고)타워 스텟 가치'!$W$17,'스테이지별 몬스터 스텟'!Z614*'(참고)타워 스텟 가치'!$X$17,'스테이지별 몬스터 스텟'!AA614*'(참고)타워 스텟 가치'!$Y$17)</f>
        <v>391955.72437499906</v>
      </c>
      <c r="AC614">
        <v>2</v>
      </c>
      <c r="AD614">
        <f>VLOOKUP($F614,'(참고)타워 스텟 가치'!$B$12:$L$16,AD$2,0)+(VLOOKUP($F614,'(참고)타워 스텟 가치'!$B$12:$L$16,AD$2,0)*$E614)</f>
        <v>630.28124999999864</v>
      </c>
      <c r="AE614">
        <f>VLOOKUP($F614,'(참고)타워 스텟 가치'!$B$12:$L$16,AE$2,0)+(VLOOKUP($F614,'(참고)타워 스텟 가치'!$B$12:$L$16,AE$2,0)*$E614)</f>
        <v>756.33749999999839</v>
      </c>
      <c r="AF614">
        <f>VLOOKUP($F614,'(참고)타워 스텟 가치'!$B$12:$L$16,AF$2,0)+(VLOOKUP($F614,'(참고)타워 스텟 가치'!$B$12:$L$16,AF$2,0)*$E614)</f>
        <v>248999.99999999945</v>
      </c>
      <c r="AG614">
        <f>VLOOKUP($F614,'(참고)타워 스텟 가치'!$B$12:$L$16,AG$2,0)+(VLOOKUP($F614,'(참고)타워 스텟 가치'!$B$12:$L$16,AG$2,0)*$E614)</f>
        <v>3781.6874999999918</v>
      </c>
      <c r="AH614">
        <f>VLOOKUP($F614,'(참고)타워 스텟 가치'!$B$12:$L$16,AH$2,0)+(VLOOKUP($F614,'(참고)타워 스텟 가치'!$B$12:$L$16,AH$2,0)*$E614)</f>
        <v>126.05624999999972</v>
      </c>
      <c r="AI614">
        <f>VLOOKUP($F614,'(참고)타워 스텟 가치'!$B$12:$L$16,AI$2,0)+(VLOOKUP($F614,'(참고)타워 스텟 가치'!$B$12:$L$16,AI$2,0)*$E614)</f>
        <v>14.939999999999968</v>
      </c>
      <c r="AJ614">
        <f>VLOOKUP($F614,'(참고)타워 스텟 가치'!$B$12:$L$16,AJ$2,0)+(VLOOKUP($F614,'(참고)타워 스텟 가치'!$B$12:$L$16,AJ$2,0)*$E614)</f>
        <v>0</v>
      </c>
      <c r="AK614">
        <f>VLOOKUP($F614,'(참고)타워 스텟 가치'!$B$12:$L$16,AK$2,0)+(VLOOKUP($F614,'(참고)타워 스텟 가치'!$B$12:$L$16,AK$2,0)*$E614)</f>
        <v>0</v>
      </c>
      <c r="AL614">
        <f>VLOOKUP($F614,'(참고)타워 스텟 가치'!$B$12:$L$16,AL$2,0)+(VLOOKUP($F614,'(참고)타워 스텟 가치'!$B$12:$L$16,AL$2,0)*$E614)</f>
        <v>99.599999999999781</v>
      </c>
      <c r="AM614">
        <f>SUM('스테이지별 몬스터 스텟'!AD614*'(참고)타워 스텟 가치'!$Q$17,'스테이지별 몬스터 스텟'!AE614*'(참고)타워 스텟 가치'!$R$17,'스테이지별 몬스터 스텟'!AF614*'(참고)타워 스텟 가치'!$S$17,'스테이지별 몬스터 스텟'!AG614*'(참고)타워 스텟 가치'!$T$17,'스테이지별 몬스터 스텟'!AH614*'(참고)타워 스텟 가치'!$U$17,'스테이지별 몬스터 스텟'!AI614*'(참고)타워 스텟 가치'!$V$17,'스테이지별 몬스터 스텟'!AJ614*'(참고)타워 스텟 가치'!$W$17,'스테이지별 몬스터 스텟'!AK614*'(참고)타워 스텟 가치'!$X$17,'스테이지별 몬스터 스텟'!AL614*'(참고)타워 스텟 가치'!$Y$17)</f>
        <v>383924.69624999916</v>
      </c>
      <c r="AN614">
        <v>3</v>
      </c>
    </row>
    <row r="615" spans="3:40" x14ac:dyDescent="0.3">
      <c r="C615">
        <v>1</v>
      </c>
      <c r="D615">
        <f t="shared" si="29"/>
        <v>123</v>
      </c>
      <c r="E615" s="52">
        <f>VLOOKUP(D615,'스테이지별 난이도 설정'!B:C,2,0)</f>
        <v>49.199999999999889</v>
      </c>
      <c r="F615" t="str">
        <f t="shared" si="30"/>
        <v>일반</v>
      </c>
      <c r="G615">
        <f t="shared" si="28"/>
        <v>6</v>
      </c>
      <c r="H615">
        <f>VLOOKUP($F615,'(참고)타워 스텟 가치'!$B$2:$L$6,H$2,0)+(VLOOKUP($F615,'(참고)타워 스텟 가치'!$B$2:$L$6,H$2,0)*$E615)</f>
        <v>376.49999999999915</v>
      </c>
      <c r="I615">
        <f>VLOOKUP($F615,'(참고)타워 스텟 가치'!$B$2:$L$6,I$2,0)+(VLOOKUP($F615,'(참고)타워 스텟 가치'!$B$2:$L$6,I$2,0)*$E615)</f>
        <v>75.299999999999841</v>
      </c>
      <c r="J615">
        <f>VLOOKUP($F615,'(참고)타워 스텟 가치'!$B$2:$L$6,J$2,0)+(VLOOKUP($F615,'(참고)타워 스텟 가치'!$B$2:$L$6,J$2,0)*$E615)</f>
        <v>250999.99999999945</v>
      </c>
      <c r="K615">
        <f>VLOOKUP($F615,'(참고)타워 스텟 가치'!$B$2:$L$6,K$2,0)+(VLOOKUP($F615,'(참고)타워 스텟 가치'!$B$2:$L$6,K$2,0)*$E615)</f>
        <v>1505.9999999999966</v>
      </c>
      <c r="L615">
        <f>VLOOKUP($F615,'(참고)타워 스텟 가치'!$B$2:$L$6,L$2,0)+(VLOOKUP($F615,'(참고)타워 스텟 가치'!$B$2:$L$6,L$2,0)*$E615)</f>
        <v>25.099999999999945</v>
      </c>
      <c r="M615">
        <f>VLOOKUP($F615,'(참고)타워 스텟 가치'!$B$2:$L$6,M$2,0)+(VLOOKUP($F615,'(참고)타워 스텟 가치'!$B$2:$L$6,M$2,0)*$E615)</f>
        <v>15.059999999999967</v>
      </c>
      <c r="N615">
        <f>VLOOKUP($F615,'(참고)타워 스텟 가치'!$B$2:$L$6,N$2,0)+(VLOOKUP($F615,'(참고)타워 스텟 가치'!$B$2:$L$6,N$2,0)*$E615)</f>
        <v>0</v>
      </c>
      <c r="O615">
        <f>VLOOKUP($F615,'(참고)타워 스텟 가치'!$B$2:$L$6,O$2,0)+(VLOOKUP($F615,'(참고)타워 스텟 가치'!$B$2:$L$6,O$2,0)*$E615)</f>
        <v>0</v>
      </c>
      <c r="P615">
        <f>VLOOKUP($F615,'(참고)타워 스텟 가치'!$B$2:$L$6,P$2,0)+(VLOOKUP($F615,'(참고)타워 스텟 가치'!$B$2:$L$6,P$2,0)*$E615)</f>
        <v>35.139999999999922</v>
      </c>
      <c r="Q615">
        <f>SUM('스테이지별 몬스터 스텟'!H615*'(참고)타워 스텟 가치'!$Q$17,'스테이지별 몬스터 스텟'!I615*'(참고)타워 스텟 가치'!$R$17,'스테이지별 몬스터 스텟'!J615*'(참고)타워 스텟 가치'!$S$17,'스테이지별 몬스터 스텟'!K615*'(참고)타워 스텟 가치'!$T$17,'스테이지별 몬스터 스텟'!L615*'(참고)타워 스텟 가치'!$U$17,'스테이지별 몬스터 스텟'!M615*'(참고)타워 스텟 가치'!$V$17,'스테이지별 몬스터 스텟'!N615*'(참고)타워 스텟 가치'!$W$17,'스테이지별 몬스터 스텟'!O615*'(참고)타워 스텟 가치'!$X$17,'스테이지별 몬스터 스텟'!P615*'(참고)타워 스텟 가치'!$Y$17)</f>
        <v>380513.48999999923</v>
      </c>
      <c r="R615">
        <v>1</v>
      </c>
      <c r="S615">
        <f>VLOOKUP($F615,'(참고)타워 스텟 가치'!$B$7:$L$11,S$2,0)+(VLOOKUP($F615,'(참고)타워 스텟 가치'!$B$7:$L$11,S$2,0)*$E615)</f>
        <v>125.49999999999972</v>
      </c>
      <c r="T615">
        <f>VLOOKUP($F615,'(참고)타워 스텟 가치'!$B$7:$L$11,T$2,0)+(VLOOKUP($F615,'(참고)타워 스텟 가치'!$B$7:$L$11,T$2,0)*$E615)</f>
        <v>225.89999999999949</v>
      </c>
      <c r="U615">
        <f>VLOOKUP($F615,'(참고)타워 스텟 가치'!$B$7:$L$11,U$2,0)+(VLOOKUP($F615,'(참고)타워 스텟 가치'!$B$7:$L$11,U$2,0)*$E615)</f>
        <v>250999.99999999945</v>
      </c>
      <c r="V615">
        <f>VLOOKUP($F615,'(참고)타워 스텟 가치'!$B$7:$L$11,V$2,0)+(VLOOKUP($F615,'(참고)타워 스텟 가치'!$B$7:$L$11,V$2,0)*$E615)</f>
        <v>1505.9999999999966</v>
      </c>
      <c r="W615">
        <f>VLOOKUP($F615,'(참고)타워 스텟 가치'!$B$7:$L$11,W$2,0)+(VLOOKUP($F615,'(참고)타워 스텟 가치'!$B$7:$L$11,W$2,0)*$E615)</f>
        <v>25.099999999999945</v>
      </c>
      <c r="X615">
        <f>VLOOKUP($F615,'(참고)타워 스텟 가치'!$B$7:$L$11,X$2,0)+(VLOOKUP($F615,'(참고)타워 스텟 가치'!$B$7:$L$11,X$2,0)*$E615)</f>
        <v>15.059999999999967</v>
      </c>
      <c r="Y615">
        <f>VLOOKUP($F615,'(참고)타워 스텟 가치'!$B$7:$L$11,Y$2,0)+(VLOOKUP($F615,'(참고)타워 스텟 가치'!$B$7:$L$11,Y$2,0)*$E615)</f>
        <v>0</v>
      </c>
      <c r="Z615">
        <f>VLOOKUP($F615,'(참고)타워 스텟 가치'!$B$7:$L$11,Z$2,0)+(VLOOKUP($F615,'(참고)타워 스텟 가치'!$B$7:$L$11,Z$2,0)*$E615)</f>
        <v>0</v>
      </c>
      <c r="AA615">
        <f>VLOOKUP($F615,'(참고)타워 스텟 가치'!$B$7:$L$11,AA$2,0)+(VLOOKUP($F615,'(참고)타워 스텟 가치'!$B$7:$L$11,AA$2,0)*$E615)</f>
        <v>35.139999999999922</v>
      </c>
      <c r="AB615">
        <f>SUM('스테이지별 몬스터 스텟'!S615*'(참고)타워 스텟 가치'!$Q$17,'스테이지별 몬스터 스텟'!T615*'(참고)타워 스텟 가치'!$R$17,'스테이지별 몬스터 스텟'!U615*'(참고)타워 스텟 가치'!$S$17,'스테이지별 몬스터 스텟'!V615*'(참고)타워 스텟 가치'!$T$17,'스테이지별 몬스터 스텟'!W615*'(참고)타워 스텟 가치'!$U$17,'스테이지별 몬스터 스텟'!X615*'(참고)타워 스텟 가치'!$V$17,'스테이지별 몬스터 스텟'!Y615*'(참고)타워 스텟 가치'!$W$17,'스테이지별 몬스터 스텟'!Z615*'(참고)타워 스텟 가치'!$X$17,'스테이지별 몬스터 스텟'!AA615*'(참고)타워 스텟 가치'!$Y$17)</f>
        <v>380237.3899999992</v>
      </c>
      <c r="AC615">
        <v>2</v>
      </c>
      <c r="AD615">
        <f>VLOOKUP($F615,'(참고)타워 스텟 가치'!$B$12:$L$16,AD$2,0)+(VLOOKUP($F615,'(참고)타워 스텟 가치'!$B$12:$L$16,AD$2,0)*$E615)</f>
        <v>125.49999999999972</v>
      </c>
      <c r="AE615">
        <f>VLOOKUP($F615,'(참고)타워 스텟 가치'!$B$12:$L$16,AE$2,0)+(VLOOKUP($F615,'(참고)타워 스텟 가치'!$B$12:$L$16,AE$2,0)*$E615)</f>
        <v>150.59999999999968</v>
      </c>
      <c r="AF615">
        <f>VLOOKUP($F615,'(참고)타워 스텟 가치'!$B$12:$L$16,AF$2,0)+(VLOOKUP($F615,'(참고)타워 스텟 가치'!$B$12:$L$16,AF$2,0)*$E615)</f>
        <v>250999.99999999945</v>
      </c>
      <c r="AG615">
        <f>VLOOKUP($F615,'(참고)타워 스텟 가치'!$B$12:$L$16,AG$2,0)+(VLOOKUP($F615,'(참고)타워 스텟 가치'!$B$12:$L$16,AG$2,0)*$E615)</f>
        <v>752.99999999999829</v>
      </c>
      <c r="AH615">
        <f>VLOOKUP($F615,'(참고)타워 스텟 가치'!$B$12:$L$16,AH$2,0)+(VLOOKUP($F615,'(참고)타워 스텟 가치'!$B$12:$L$16,AH$2,0)*$E615)</f>
        <v>25.099999999999945</v>
      </c>
      <c r="AI615">
        <f>VLOOKUP($F615,'(참고)타워 스텟 가치'!$B$12:$L$16,AI$2,0)+(VLOOKUP($F615,'(참고)타워 스텟 가치'!$B$12:$L$16,AI$2,0)*$E615)</f>
        <v>15.059999999999967</v>
      </c>
      <c r="AJ615">
        <f>VLOOKUP($F615,'(참고)타워 스텟 가치'!$B$12:$L$16,AJ$2,0)+(VLOOKUP($F615,'(참고)타워 스텟 가치'!$B$12:$L$16,AJ$2,0)*$E615)</f>
        <v>0</v>
      </c>
      <c r="AK615">
        <f>VLOOKUP($F615,'(참고)타워 스텟 가치'!$B$12:$L$16,AK$2,0)+(VLOOKUP($F615,'(참고)타워 스텟 가치'!$B$12:$L$16,AK$2,0)*$E615)</f>
        <v>0</v>
      </c>
      <c r="AL615">
        <f>VLOOKUP($F615,'(참고)타워 스텟 가치'!$B$12:$L$16,AL$2,0)+(VLOOKUP($F615,'(참고)타워 스텟 가치'!$B$12:$L$16,AL$2,0)*$E615)</f>
        <v>70.279999999999845</v>
      </c>
      <c r="AM615">
        <f>SUM('스테이지별 몬스터 스텟'!AD615*'(참고)타워 스텟 가치'!$Q$17,'스테이지별 몬스터 스텟'!AE615*'(참고)타워 스텟 가치'!$R$17,'스테이지별 몬스터 스텟'!AF615*'(참고)타워 스텟 가치'!$S$17,'스테이지별 몬스터 스텟'!AG615*'(참고)타워 스텟 가치'!$T$17,'스테이지별 몬스터 스텟'!AH615*'(참고)타워 스텟 가치'!$U$17,'스테이지별 몬스터 스텟'!AI615*'(참고)타워 스텟 가치'!$V$17,'스테이지별 몬스터 스텟'!AJ615*'(참고)타워 스텟 가치'!$W$17,'스테이지별 몬스터 스텟'!AK615*'(참고)타워 스텟 가치'!$X$17,'스테이지별 몬스터 스텟'!AL615*'(참고)타워 스텟 가치'!$Y$17)</f>
        <v>378688.71999999922</v>
      </c>
      <c r="AN615">
        <v>3</v>
      </c>
    </row>
    <row r="616" spans="3:40" x14ac:dyDescent="0.3">
      <c r="C616">
        <v>2</v>
      </c>
      <c r="D616">
        <f t="shared" si="29"/>
        <v>123</v>
      </c>
      <c r="E616" s="52">
        <f>VLOOKUP(D616,'스테이지별 난이도 설정'!B:C,2,0)</f>
        <v>49.199999999999889</v>
      </c>
      <c r="F616" t="str">
        <f t="shared" si="30"/>
        <v>레어</v>
      </c>
      <c r="G616">
        <f t="shared" si="28"/>
        <v>6</v>
      </c>
      <c r="H616">
        <f>VLOOKUP($F616,'(참고)타워 스텟 가치'!$B$2:$L$6,H$2,0)+(VLOOKUP($F616,'(참고)타워 스텟 가치'!$B$2:$L$6,H$2,0)*$E616)</f>
        <v>564.74999999999875</v>
      </c>
      <c r="I616">
        <f>VLOOKUP($F616,'(참고)타워 스텟 가치'!$B$2:$L$6,I$2,0)+(VLOOKUP($F616,'(참고)타워 스텟 가치'!$B$2:$L$6,I$2,0)*$E616)</f>
        <v>112.94999999999975</v>
      </c>
      <c r="J616">
        <f>VLOOKUP($F616,'(참고)타워 스텟 가치'!$B$2:$L$6,J$2,0)+(VLOOKUP($F616,'(참고)타워 스텟 가치'!$B$2:$L$6,J$2,0)*$E616)</f>
        <v>250999.99999999945</v>
      </c>
      <c r="K616">
        <f>VLOOKUP($F616,'(참고)타워 스텟 가치'!$B$2:$L$6,K$2,0)+(VLOOKUP($F616,'(참고)타워 스텟 가치'!$B$2:$L$6,K$2,0)*$E616)</f>
        <v>2258.999999999995</v>
      </c>
      <c r="L616">
        <f>VLOOKUP($F616,'(참고)타워 스텟 가치'!$B$2:$L$6,L$2,0)+(VLOOKUP($F616,'(참고)타워 스텟 가치'!$B$2:$L$6,L$2,0)*$E616)</f>
        <v>37.64999999999992</v>
      </c>
      <c r="M616">
        <f>VLOOKUP($F616,'(참고)타워 스텟 가치'!$B$2:$L$6,M$2,0)+(VLOOKUP($F616,'(참고)타워 스텟 가치'!$B$2:$L$6,M$2,0)*$E616)</f>
        <v>15.059999999999967</v>
      </c>
      <c r="N616">
        <f>VLOOKUP($F616,'(참고)타워 스텟 가치'!$B$2:$L$6,N$2,0)+(VLOOKUP($F616,'(참고)타워 스텟 가치'!$B$2:$L$6,N$2,0)*$E616)</f>
        <v>0</v>
      </c>
      <c r="O616">
        <f>VLOOKUP($F616,'(참고)타워 스텟 가치'!$B$2:$L$6,O$2,0)+(VLOOKUP($F616,'(참고)타워 스텟 가치'!$B$2:$L$6,O$2,0)*$E616)</f>
        <v>0</v>
      </c>
      <c r="P616">
        <f>VLOOKUP($F616,'(참고)타워 스텟 가치'!$B$2:$L$6,P$2,0)+(VLOOKUP($F616,'(참고)타워 스텟 가치'!$B$2:$L$6,P$2,0)*$E616)</f>
        <v>35.139999999999922</v>
      </c>
      <c r="Q616">
        <f>SUM('스테이지별 몬스터 스텟'!H616*'(참고)타워 스텟 가치'!$Q$17,'스테이지별 몬스터 스텟'!I616*'(참고)타워 스텟 가치'!$R$17,'스테이지별 몬스터 스텟'!J616*'(참고)타워 스텟 가치'!$S$17,'스테이지별 몬스터 스텟'!K616*'(참고)타워 스텟 가치'!$T$17,'스테이지별 몬스터 스텟'!L616*'(참고)타워 스텟 가치'!$U$17,'스테이지별 몬스터 스텟'!M616*'(참고)타워 스텟 가치'!$V$17,'스테이지별 몬스터 스텟'!N616*'(참고)타워 스텟 가치'!$W$17,'스테이지별 몬스터 스텟'!O616*'(참고)타워 스텟 가치'!$X$17,'스테이지별 몬스터 스텟'!P616*'(참고)타워 스텟 가치'!$Y$17)</f>
        <v>382477.56499999919</v>
      </c>
      <c r="R616">
        <v>1</v>
      </c>
      <c r="S616">
        <f>VLOOKUP($F616,'(참고)타워 스텟 가치'!$B$7:$L$11,S$2,0)+(VLOOKUP($F616,'(참고)타워 스텟 가치'!$B$7:$L$11,S$2,0)*$E616)</f>
        <v>188.24999999999957</v>
      </c>
      <c r="T616">
        <f>VLOOKUP($F616,'(참고)타워 스텟 가치'!$B$7:$L$11,T$2,0)+(VLOOKUP($F616,'(참고)타워 스텟 가치'!$B$7:$L$11,T$2,0)*$E616)</f>
        <v>338.84999999999923</v>
      </c>
      <c r="U616">
        <f>VLOOKUP($F616,'(참고)타워 스텟 가치'!$B$7:$L$11,U$2,0)+(VLOOKUP($F616,'(참고)타워 스텟 가치'!$B$7:$L$11,U$2,0)*$E616)</f>
        <v>250999.99999999945</v>
      </c>
      <c r="V616">
        <f>VLOOKUP($F616,'(참고)타워 스텟 가치'!$B$7:$L$11,V$2,0)+(VLOOKUP($F616,'(참고)타워 스텟 가치'!$B$7:$L$11,V$2,0)*$E616)</f>
        <v>2258.999999999995</v>
      </c>
      <c r="W616">
        <f>VLOOKUP($F616,'(참고)타워 스텟 가치'!$B$7:$L$11,W$2,0)+(VLOOKUP($F616,'(참고)타워 스텟 가치'!$B$7:$L$11,W$2,0)*$E616)</f>
        <v>37.64999999999992</v>
      </c>
      <c r="X616">
        <f>VLOOKUP($F616,'(참고)타워 스텟 가치'!$B$7:$L$11,X$2,0)+(VLOOKUP($F616,'(참고)타워 스텟 가치'!$B$7:$L$11,X$2,0)*$E616)</f>
        <v>15.059999999999967</v>
      </c>
      <c r="Y616">
        <f>VLOOKUP($F616,'(참고)타워 스텟 가치'!$B$7:$L$11,Y$2,0)+(VLOOKUP($F616,'(참고)타워 스텟 가치'!$B$7:$L$11,Y$2,0)*$E616)</f>
        <v>0</v>
      </c>
      <c r="Z616">
        <f>VLOOKUP($F616,'(참고)타워 스텟 가치'!$B$7:$L$11,Z$2,0)+(VLOOKUP($F616,'(참고)타워 스텟 가치'!$B$7:$L$11,Z$2,0)*$E616)</f>
        <v>0</v>
      </c>
      <c r="AA616">
        <f>VLOOKUP($F616,'(참고)타워 스텟 가치'!$B$7:$L$11,AA$2,0)+(VLOOKUP($F616,'(참고)타워 스텟 가치'!$B$7:$L$11,AA$2,0)*$E616)</f>
        <v>35.139999999999922</v>
      </c>
      <c r="AB616">
        <f>SUM('스테이지별 몬스터 스텟'!S616*'(참고)타워 스텟 가치'!$Q$17,'스테이지별 몬스터 스텟'!T616*'(참고)타워 스텟 가치'!$R$17,'스테이지별 몬스터 스텟'!U616*'(참고)타워 스텟 가치'!$S$17,'스테이지별 몬스터 스텟'!V616*'(참고)타워 스텟 가치'!$T$17,'스테이지별 몬스터 스텟'!W616*'(참고)타워 스텟 가치'!$U$17,'스테이지별 몬스터 스텟'!X616*'(참고)타워 스텟 가치'!$V$17,'스테이지별 몬스터 스텟'!Y616*'(참고)타워 스텟 가치'!$W$17,'스테이지별 몬스터 스텟'!Z616*'(참고)타워 스텟 가치'!$X$17,'스테이지별 몬스터 스텟'!AA616*'(참고)타워 스텟 가치'!$Y$17)</f>
        <v>382063.41499999922</v>
      </c>
      <c r="AC616">
        <v>2</v>
      </c>
      <c r="AD616">
        <f>VLOOKUP($F616,'(참고)타워 스텟 가치'!$B$12:$L$16,AD$2,0)+(VLOOKUP($F616,'(참고)타워 스텟 가치'!$B$12:$L$16,AD$2,0)*$E616)</f>
        <v>188.24999999999957</v>
      </c>
      <c r="AE616">
        <f>VLOOKUP($F616,'(참고)타워 스텟 가치'!$B$12:$L$16,AE$2,0)+(VLOOKUP($F616,'(참고)타워 스텟 가치'!$B$12:$L$16,AE$2,0)*$E616)</f>
        <v>225.89999999999949</v>
      </c>
      <c r="AF616">
        <f>VLOOKUP($F616,'(참고)타워 스텟 가치'!$B$12:$L$16,AF$2,0)+(VLOOKUP($F616,'(참고)타워 스텟 가치'!$B$12:$L$16,AF$2,0)*$E616)</f>
        <v>250999.99999999945</v>
      </c>
      <c r="AG616">
        <f>VLOOKUP($F616,'(참고)타워 스텟 가치'!$B$12:$L$16,AG$2,0)+(VLOOKUP($F616,'(참고)타워 스텟 가치'!$B$12:$L$16,AG$2,0)*$E616)</f>
        <v>1129.4999999999975</v>
      </c>
      <c r="AH616">
        <f>VLOOKUP($F616,'(참고)타워 스텟 가치'!$B$12:$L$16,AH$2,0)+(VLOOKUP($F616,'(참고)타워 스텟 가치'!$B$12:$L$16,AH$2,0)*$E616)</f>
        <v>37.64999999999992</v>
      </c>
      <c r="AI616">
        <f>VLOOKUP($F616,'(참고)타워 스텟 가치'!$B$12:$L$16,AI$2,0)+(VLOOKUP($F616,'(참고)타워 스텟 가치'!$B$12:$L$16,AI$2,0)*$E616)</f>
        <v>15.059999999999967</v>
      </c>
      <c r="AJ616">
        <f>VLOOKUP($F616,'(참고)타워 스텟 가치'!$B$12:$L$16,AJ$2,0)+(VLOOKUP($F616,'(참고)타워 스텟 가치'!$B$12:$L$16,AJ$2,0)*$E616)</f>
        <v>0</v>
      </c>
      <c r="AK616">
        <f>VLOOKUP($F616,'(참고)타워 스텟 가치'!$B$12:$L$16,AK$2,0)+(VLOOKUP($F616,'(참고)타워 스텟 가치'!$B$12:$L$16,AK$2,0)*$E616)</f>
        <v>0</v>
      </c>
      <c r="AL616">
        <f>VLOOKUP($F616,'(참고)타워 스텟 가치'!$B$12:$L$16,AL$2,0)+(VLOOKUP($F616,'(참고)타워 스텟 가치'!$B$12:$L$16,AL$2,0)*$E616)</f>
        <v>70.279999999999845</v>
      </c>
      <c r="AM616">
        <f>SUM('스테이지별 몬스터 스텟'!AD616*'(참고)타워 스텟 가치'!$Q$17,'스테이지별 몬스터 스텟'!AE616*'(참고)타워 스텟 가치'!$R$17,'스테이지별 몬스터 스텟'!AF616*'(참고)타워 스텟 가치'!$S$17,'스테이지별 몬스터 스텟'!AG616*'(참고)타워 스텟 가치'!$T$17,'스테이지별 몬스터 스텟'!AH616*'(참고)타워 스텟 가치'!$U$17,'스테이지별 몬스터 스텟'!AI616*'(참고)타워 스텟 가치'!$V$17,'스테이지별 몬스터 스텟'!AJ616*'(참고)타워 스텟 가치'!$W$17,'스테이지별 몬스터 스텟'!AK616*'(참고)타워 스텟 가치'!$X$17,'스테이지별 몬스터 스텟'!AL616*'(참고)타워 스텟 가치'!$Y$17)</f>
        <v>379705.26999999915</v>
      </c>
      <c r="AN616">
        <v>3</v>
      </c>
    </row>
    <row r="617" spans="3:40" x14ac:dyDescent="0.3">
      <c r="C617">
        <v>3</v>
      </c>
      <c r="D617">
        <f t="shared" si="29"/>
        <v>123</v>
      </c>
      <c r="E617" s="52">
        <f>VLOOKUP(D617,'스테이지별 난이도 설정'!B:C,2,0)</f>
        <v>49.199999999999889</v>
      </c>
      <c r="F617" t="str">
        <f t="shared" si="30"/>
        <v>에픽</v>
      </c>
      <c r="G617">
        <f t="shared" si="28"/>
        <v>6</v>
      </c>
      <c r="H617">
        <f>VLOOKUP($F617,'(참고)타워 스텟 가치'!$B$2:$L$6,H$2,0)+(VLOOKUP($F617,'(참고)타워 스텟 가치'!$B$2:$L$6,H$2,0)*$E617)</f>
        <v>847.12499999999818</v>
      </c>
      <c r="I617">
        <f>VLOOKUP($F617,'(참고)타워 스텟 가치'!$B$2:$L$6,I$2,0)+(VLOOKUP($F617,'(참고)타워 스텟 가치'!$B$2:$L$6,I$2,0)*$E617)</f>
        <v>169.42499999999961</v>
      </c>
      <c r="J617">
        <f>VLOOKUP($F617,'(참고)타워 스텟 가치'!$B$2:$L$6,J$2,0)+(VLOOKUP($F617,'(참고)타워 스텟 가치'!$B$2:$L$6,J$2,0)*$E617)</f>
        <v>250999.99999999945</v>
      </c>
      <c r="K617">
        <f>VLOOKUP($F617,'(참고)타워 스텟 가치'!$B$2:$L$6,K$2,0)+(VLOOKUP($F617,'(참고)타워 스텟 가치'!$B$2:$L$6,K$2,0)*$E617)</f>
        <v>3388.4999999999927</v>
      </c>
      <c r="L617">
        <f>VLOOKUP($F617,'(참고)타워 스텟 가치'!$B$2:$L$6,L$2,0)+(VLOOKUP($F617,'(참고)타워 스텟 가치'!$B$2:$L$6,L$2,0)*$E617)</f>
        <v>56.474999999999874</v>
      </c>
      <c r="M617">
        <f>VLOOKUP($F617,'(참고)타워 스텟 가치'!$B$2:$L$6,M$2,0)+(VLOOKUP($F617,'(참고)타워 스텟 가치'!$B$2:$L$6,M$2,0)*$E617)</f>
        <v>15.059999999999967</v>
      </c>
      <c r="N617">
        <f>VLOOKUP($F617,'(참고)타워 스텟 가치'!$B$2:$L$6,N$2,0)+(VLOOKUP($F617,'(참고)타워 스텟 가치'!$B$2:$L$6,N$2,0)*$E617)</f>
        <v>0</v>
      </c>
      <c r="O617">
        <f>VLOOKUP($F617,'(참고)타워 스텟 가치'!$B$2:$L$6,O$2,0)+(VLOOKUP($F617,'(참고)타워 스텟 가치'!$B$2:$L$6,O$2,0)*$E617)</f>
        <v>0</v>
      </c>
      <c r="P617">
        <f>VLOOKUP($F617,'(참고)타워 스텟 가치'!$B$2:$L$6,P$2,0)+(VLOOKUP($F617,'(참고)타워 스텟 가치'!$B$2:$L$6,P$2,0)*$E617)</f>
        <v>35.139999999999922</v>
      </c>
      <c r="Q617">
        <f>SUM('스테이지별 몬스터 스텟'!H617*'(참고)타워 스텟 가치'!$Q$17,'스테이지별 몬스터 스텟'!I617*'(참고)타워 스텟 가치'!$R$17,'스테이지별 몬스터 스텟'!J617*'(참고)타워 스텟 가치'!$S$17,'스테이지별 몬스터 스텟'!K617*'(참고)타워 스텟 가치'!$T$17,'스테이지별 몬스터 스텟'!L617*'(참고)타워 스텟 가치'!$U$17,'스테이지별 몬스터 스텟'!M617*'(참고)타워 스텟 가치'!$V$17,'스테이지별 몬스터 스텟'!N617*'(참고)타워 스텟 가치'!$W$17,'스테이지별 몬스터 스텟'!O617*'(참고)타워 스텟 가치'!$X$17,'스테이지별 몬스터 스텟'!P617*'(참고)타워 스텟 가치'!$Y$17)</f>
        <v>385423.67749999923</v>
      </c>
      <c r="R617">
        <v>1</v>
      </c>
      <c r="S617">
        <f>VLOOKUP($F617,'(참고)타워 스텟 가치'!$B$7:$L$11,S$2,0)+(VLOOKUP($F617,'(참고)타워 스텟 가치'!$B$7:$L$11,S$2,0)*$E617)</f>
        <v>282.37499999999937</v>
      </c>
      <c r="T617">
        <f>VLOOKUP($F617,'(참고)타워 스텟 가치'!$B$7:$L$11,T$2,0)+(VLOOKUP($F617,'(참고)타워 스텟 가치'!$B$7:$L$11,T$2,0)*$E617)</f>
        <v>508.2749999999989</v>
      </c>
      <c r="U617">
        <f>VLOOKUP($F617,'(참고)타워 스텟 가치'!$B$7:$L$11,U$2,0)+(VLOOKUP($F617,'(참고)타워 스텟 가치'!$B$7:$L$11,U$2,0)*$E617)</f>
        <v>250999.99999999945</v>
      </c>
      <c r="V617">
        <f>VLOOKUP($F617,'(참고)타워 스텟 가치'!$B$7:$L$11,V$2,0)+(VLOOKUP($F617,'(참고)타워 스텟 가치'!$B$7:$L$11,V$2,0)*$E617)</f>
        <v>3388.4999999999927</v>
      </c>
      <c r="W617">
        <f>VLOOKUP($F617,'(참고)타워 스텟 가치'!$B$7:$L$11,W$2,0)+(VLOOKUP($F617,'(참고)타워 스텟 가치'!$B$7:$L$11,W$2,0)*$E617)</f>
        <v>56.474999999999874</v>
      </c>
      <c r="X617">
        <f>VLOOKUP($F617,'(참고)타워 스텟 가치'!$B$7:$L$11,X$2,0)+(VLOOKUP($F617,'(참고)타워 스텟 가치'!$B$7:$L$11,X$2,0)*$E617)</f>
        <v>15.059999999999967</v>
      </c>
      <c r="Y617">
        <f>VLOOKUP($F617,'(참고)타워 스텟 가치'!$B$7:$L$11,Y$2,0)+(VLOOKUP($F617,'(참고)타워 스텟 가치'!$B$7:$L$11,Y$2,0)*$E617)</f>
        <v>0</v>
      </c>
      <c r="Z617">
        <f>VLOOKUP($F617,'(참고)타워 스텟 가치'!$B$7:$L$11,Z$2,0)+(VLOOKUP($F617,'(참고)타워 스텟 가치'!$B$7:$L$11,Z$2,0)*$E617)</f>
        <v>0</v>
      </c>
      <c r="AA617">
        <f>VLOOKUP($F617,'(참고)타워 스텟 가치'!$B$7:$L$11,AA$2,0)+(VLOOKUP($F617,'(참고)타워 스텟 가치'!$B$7:$L$11,AA$2,0)*$E617)</f>
        <v>35.139999999999922</v>
      </c>
      <c r="AB617">
        <f>SUM('스테이지별 몬스터 스텟'!S617*'(참고)타워 스텟 가치'!$Q$17,'스테이지별 몬스터 스텟'!T617*'(참고)타워 스텟 가치'!$R$17,'스테이지별 몬스터 스텟'!U617*'(참고)타워 스텟 가치'!$S$17,'스테이지별 몬스터 스텟'!V617*'(참고)타워 스텟 가치'!$T$17,'스테이지별 몬스터 스텟'!W617*'(참고)타워 스텟 가치'!$U$17,'스테이지별 몬스터 스텟'!X617*'(참고)타워 스텟 가치'!$V$17,'스테이지별 몬스터 스텟'!Y617*'(참고)타워 스텟 가치'!$W$17,'스테이지별 몬스터 스텟'!Z617*'(참고)타워 스텟 가치'!$X$17,'스테이지별 몬스터 스텟'!AA617*'(참고)타워 스텟 가치'!$Y$17)</f>
        <v>384802.4524999992</v>
      </c>
      <c r="AC617">
        <v>2</v>
      </c>
      <c r="AD617">
        <f>VLOOKUP($F617,'(참고)타워 스텟 가치'!$B$12:$L$16,AD$2,0)+(VLOOKUP($F617,'(참고)타워 스텟 가치'!$B$12:$L$16,AD$2,0)*$E617)</f>
        <v>282.37499999999937</v>
      </c>
      <c r="AE617">
        <f>VLOOKUP($F617,'(참고)타워 스텟 가치'!$B$12:$L$16,AE$2,0)+(VLOOKUP($F617,'(참고)타워 스텟 가치'!$B$12:$L$16,AE$2,0)*$E617)</f>
        <v>338.84999999999923</v>
      </c>
      <c r="AF617">
        <f>VLOOKUP($F617,'(참고)타워 스텟 가치'!$B$12:$L$16,AF$2,0)+(VLOOKUP($F617,'(참고)타워 스텟 가치'!$B$12:$L$16,AF$2,0)*$E617)</f>
        <v>250999.99999999945</v>
      </c>
      <c r="AG617">
        <f>VLOOKUP($F617,'(참고)타워 스텟 가치'!$B$12:$L$16,AG$2,0)+(VLOOKUP($F617,'(참고)타워 스텟 가치'!$B$12:$L$16,AG$2,0)*$E617)</f>
        <v>1694.2499999999964</v>
      </c>
      <c r="AH617">
        <f>VLOOKUP($F617,'(참고)타워 스텟 가치'!$B$12:$L$16,AH$2,0)+(VLOOKUP($F617,'(참고)타워 스텟 가치'!$B$12:$L$16,AH$2,0)*$E617)</f>
        <v>56.474999999999874</v>
      </c>
      <c r="AI617">
        <f>VLOOKUP($F617,'(참고)타워 스텟 가치'!$B$12:$L$16,AI$2,0)+(VLOOKUP($F617,'(참고)타워 스텟 가치'!$B$12:$L$16,AI$2,0)*$E617)</f>
        <v>15.059999999999967</v>
      </c>
      <c r="AJ617">
        <f>VLOOKUP($F617,'(참고)타워 스텟 가치'!$B$12:$L$16,AJ$2,0)+(VLOOKUP($F617,'(참고)타워 스텟 가치'!$B$12:$L$16,AJ$2,0)*$E617)</f>
        <v>0</v>
      </c>
      <c r="AK617">
        <f>VLOOKUP($F617,'(참고)타워 스텟 가치'!$B$12:$L$16,AK$2,0)+(VLOOKUP($F617,'(참고)타워 스텟 가치'!$B$12:$L$16,AK$2,0)*$E617)</f>
        <v>0</v>
      </c>
      <c r="AL617">
        <f>VLOOKUP($F617,'(참고)타워 스텟 가치'!$B$12:$L$16,AL$2,0)+(VLOOKUP($F617,'(참고)타워 스텟 가치'!$B$12:$L$16,AL$2,0)*$E617)</f>
        <v>70.279999999999845</v>
      </c>
      <c r="AM617">
        <f>SUM('스테이지별 몬스터 스텟'!AD617*'(참고)타워 스텟 가치'!$Q$17,'스테이지별 몬스터 스텟'!AE617*'(참고)타워 스텟 가치'!$R$17,'스테이지별 몬스터 스텟'!AF617*'(참고)타워 스텟 가치'!$S$17,'스테이지별 몬스터 스텟'!AG617*'(참고)타워 스텟 가치'!$T$17,'스테이지별 몬스터 스텟'!AH617*'(참고)타워 스텟 가치'!$U$17,'스테이지별 몬스터 스텟'!AI617*'(참고)타워 스텟 가치'!$V$17,'스테이지별 몬스터 스텟'!AJ617*'(참고)타워 스텟 가치'!$W$17,'스테이지별 몬스터 스텟'!AK617*'(참고)타워 스텟 가치'!$X$17,'스테이지별 몬스터 스텟'!AL617*'(참고)타워 스텟 가치'!$Y$17)</f>
        <v>381230.09499999922</v>
      </c>
      <c r="AN617">
        <v>3</v>
      </c>
    </row>
    <row r="618" spans="3:40" x14ac:dyDescent="0.3">
      <c r="C618">
        <v>4</v>
      </c>
      <c r="D618">
        <f t="shared" si="29"/>
        <v>123</v>
      </c>
      <c r="E618" s="52">
        <f>VLOOKUP(D618,'스테이지별 난이도 설정'!B:C,2,0)</f>
        <v>49.199999999999889</v>
      </c>
      <c r="F618" t="str">
        <f t="shared" si="30"/>
        <v>유니크</v>
      </c>
      <c r="G618">
        <f t="shared" si="28"/>
        <v>6</v>
      </c>
      <c r="H618">
        <f>VLOOKUP($F618,'(참고)타워 스텟 가치'!$B$2:$L$6,H$2,0)+(VLOOKUP($F618,'(참고)타워 스텟 가치'!$B$2:$L$6,H$2,0)*$E618)</f>
        <v>1270.6874999999973</v>
      </c>
      <c r="I618">
        <f>VLOOKUP($F618,'(참고)타워 스텟 가치'!$B$2:$L$6,I$2,0)+(VLOOKUP($F618,'(참고)타워 스텟 가치'!$B$2:$L$6,I$2,0)*$E618)</f>
        <v>254.13749999999945</v>
      </c>
      <c r="J618">
        <f>VLOOKUP($F618,'(참고)타워 스텟 가치'!$B$2:$L$6,J$2,0)+(VLOOKUP($F618,'(참고)타워 스텟 가치'!$B$2:$L$6,J$2,0)*$E618)</f>
        <v>250999.99999999945</v>
      </c>
      <c r="K618">
        <f>VLOOKUP($F618,'(참고)타워 스텟 가치'!$B$2:$L$6,K$2,0)+(VLOOKUP($F618,'(참고)타워 스텟 가치'!$B$2:$L$6,K$2,0)*$E618)</f>
        <v>5082.7499999999891</v>
      </c>
      <c r="L618">
        <f>VLOOKUP($F618,'(참고)타워 스텟 가치'!$B$2:$L$6,L$2,0)+(VLOOKUP($F618,'(참고)타워 스텟 가치'!$B$2:$L$6,L$2,0)*$E618)</f>
        <v>84.712499999999807</v>
      </c>
      <c r="M618">
        <f>VLOOKUP($F618,'(참고)타워 스텟 가치'!$B$2:$L$6,M$2,0)+(VLOOKUP($F618,'(참고)타워 스텟 가치'!$B$2:$L$6,M$2,0)*$E618)</f>
        <v>15.059999999999967</v>
      </c>
      <c r="N618">
        <f>VLOOKUP($F618,'(참고)타워 스텟 가치'!$B$2:$L$6,N$2,0)+(VLOOKUP($F618,'(참고)타워 스텟 가치'!$B$2:$L$6,N$2,0)*$E618)</f>
        <v>0</v>
      </c>
      <c r="O618">
        <f>VLOOKUP($F618,'(참고)타워 스텟 가치'!$B$2:$L$6,O$2,0)+(VLOOKUP($F618,'(참고)타워 스텟 가치'!$B$2:$L$6,O$2,0)*$E618)</f>
        <v>0</v>
      </c>
      <c r="P618">
        <f>VLOOKUP($F618,'(참고)타워 스텟 가치'!$B$2:$L$6,P$2,0)+(VLOOKUP($F618,'(참고)타워 스텟 가치'!$B$2:$L$6,P$2,0)*$E618)</f>
        <v>50.199999999999889</v>
      </c>
      <c r="Q618">
        <f>SUM('스테이지별 몬스터 스텟'!H618*'(참고)타워 스텟 가치'!$Q$17,'스테이지별 몬스터 스텟'!I618*'(참고)타워 스텟 가치'!$R$17,'스테이지별 몬스터 스텟'!J618*'(참고)타워 스텟 가치'!$S$17,'스테이지별 몬스터 스텟'!K618*'(참고)타워 스텟 가치'!$T$17,'스테이지별 몬스터 스텟'!L618*'(참고)타워 스텟 가치'!$U$17,'스테이지별 몬스터 스텟'!M618*'(참고)타워 스텟 가치'!$V$17,'스테이지별 몬스터 스텟'!N618*'(참고)타워 스텟 가치'!$W$17,'스테이지별 몬스터 스텟'!O618*'(참고)타워 스텟 가치'!$X$17,'스테이지별 몬스터 스텟'!P618*'(참고)타워 스텟 가치'!$Y$17)</f>
        <v>389872.96624999918</v>
      </c>
      <c r="R618">
        <v>1</v>
      </c>
      <c r="S618">
        <f>VLOOKUP($F618,'(참고)타워 스텟 가치'!$B$7:$L$11,S$2,0)+(VLOOKUP($F618,'(참고)타워 스텟 가치'!$B$7:$L$11,S$2,0)*$E618)</f>
        <v>423.56249999999909</v>
      </c>
      <c r="T618">
        <f>VLOOKUP($F618,'(참고)타워 스텟 가치'!$B$7:$L$11,T$2,0)+(VLOOKUP($F618,'(참고)타워 스텟 가치'!$B$7:$L$11,T$2,0)*$E618)</f>
        <v>762.41249999999832</v>
      </c>
      <c r="U618">
        <f>VLOOKUP($F618,'(참고)타워 스텟 가치'!$B$7:$L$11,U$2,0)+(VLOOKUP($F618,'(참고)타워 스텟 가치'!$B$7:$L$11,U$2,0)*$E618)</f>
        <v>250999.99999999945</v>
      </c>
      <c r="V618">
        <f>VLOOKUP($F618,'(참고)타워 스텟 가치'!$B$7:$L$11,V$2,0)+(VLOOKUP($F618,'(참고)타워 스텟 가치'!$B$7:$L$11,V$2,0)*$E618)</f>
        <v>5082.7499999999891</v>
      </c>
      <c r="W618">
        <f>VLOOKUP($F618,'(참고)타워 스텟 가치'!$B$7:$L$11,W$2,0)+(VLOOKUP($F618,'(참고)타워 스텟 가치'!$B$7:$L$11,W$2,0)*$E618)</f>
        <v>84.712499999999807</v>
      </c>
      <c r="X618">
        <f>VLOOKUP($F618,'(참고)타워 스텟 가치'!$B$7:$L$11,X$2,0)+(VLOOKUP($F618,'(참고)타워 스텟 가치'!$B$7:$L$11,X$2,0)*$E618)</f>
        <v>15.059999999999967</v>
      </c>
      <c r="Y618">
        <f>VLOOKUP($F618,'(참고)타워 스텟 가치'!$B$7:$L$11,Y$2,0)+(VLOOKUP($F618,'(참고)타워 스텟 가치'!$B$7:$L$11,Y$2,0)*$E618)</f>
        <v>0</v>
      </c>
      <c r="Z618">
        <f>VLOOKUP($F618,'(참고)타워 스텟 가치'!$B$7:$L$11,Z$2,0)+(VLOOKUP($F618,'(참고)타워 스텟 가치'!$B$7:$L$11,Z$2,0)*$E618)</f>
        <v>0</v>
      </c>
      <c r="AA618">
        <f>VLOOKUP($F618,'(참고)타워 스텟 가치'!$B$7:$L$11,AA$2,0)+(VLOOKUP($F618,'(참고)타워 스텟 가치'!$B$7:$L$11,AA$2,0)*$E618)</f>
        <v>50.199999999999889</v>
      </c>
      <c r="AB618">
        <f>SUM('스테이지별 몬스터 스텟'!S618*'(참고)타워 스텟 가치'!$Q$17,'스테이지별 몬스터 스텟'!T618*'(참고)타워 스텟 가치'!$R$17,'스테이지별 몬스터 스텟'!U618*'(참고)타워 스텟 가치'!$S$17,'스테이지별 몬스터 스텟'!V618*'(참고)타워 스텟 가치'!$T$17,'스테이지별 몬스터 스텟'!W618*'(참고)타워 스텟 가치'!$U$17,'스테이지별 몬스터 스텟'!X618*'(참고)타워 스텟 가치'!$V$17,'스테이지별 몬스터 스텟'!Y618*'(참고)타워 스텟 가치'!$W$17,'스테이지별 몬스터 스텟'!Z618*'(참고)타워 스텟 가치'!$X$17,'스테이지별 몬스터 스텟'!AA618*'(참고)타워 스텟 가치'!$Y$17)</f>
        <v>388941.12874999922</v>
      </c>
      <c r="AC618">
        <v>2</v>
      </c>
      <c r="AD618">
        <f>VLOOKUP($F618,'(참고)타워 스텟 가치'!$B$12:$L$16,AD$2,0)+(VLOOKUP($F618,'(참고)타워 스텟 가치'!$B$12:$L$16,AD$2,0)*$E618)</f>
        <v>423.56249999999909</v>
      </c>
      <c r="AE618">
        <f>VLOOKUP($F618,'(참고)타워 스텟 가치'!$B$12:$L$16,AE$2,0)+(VLOOKUP($F618,'(참고)타워 스텟 가치'!$B$12:$L$16,AE$2,0)*$E618)</f>
        <v>508.2749999999989</v>
      </c>
      <c r="AF618">
        <f>VLOOKUP($F618,'(참고)타워 스텟 가치'!$B$12:$L$16,AF$2,0)+(VLOOKUP($F618,'(참고)타워 스텟 가치'!$B$12:$L$16,AF$2,0)*$E618)</f>
        <v>250999.99999999945</v>
      </c>
      <c r="AG618">
        <f>VLOOKUP($F618,'(참고)타워 스텟 가치'!$B$12:$L$16,AG$2,0)+(VLOOKUP($F618,'(참고)타워 스텟 가치'!$B$12:$L$16,AG$2,0)*$E618)</f>
        <v>2541.3749999999945</v>
      </c>
      <c r="AH618">
        <f>VLOOKUP($F618,'(참고)타워 스텟 가치'!$B$12:$L$16,AH$2,0)+(VLOOKUP($F618,'(참고)타워 스텟 가치'!$B$12:$L$16,AH$2,0)*$E618)</f>
        <v>84.712499999999807</v>
      </c>
      <c r="AI618">
        <f>VLOOKUP($F618,'(참고)타워 스텟 가치'!$B$12:$L$16,AI$2,0)+(VLOOKUP($F618,'(참고)타워 스텟 가치'!$B$12:$L$16,AI$2,0)*$E618)</f>
        <v>15.059999999999967</v>
      </c>
      <c r="AJ618">
        <f>VLOOKUP($F618,'(참고)타워 스텟 가치'!$B$12:$L$16,AJ$2,0)+(VLOOKUP($F618,'(참고)타워 스텟 가치'!$B$12:$L$16,AJ$2,0)*$E618)</f>
        <v>0</v>
      </c>
      <c r="AK618">
        <f>VLOOKUP($F618,'(참고)타워 스텟 가치'!$B$12:$L$16,AK$2,0)+(VLOOKUP($F618,'(참고)타워 스텟 가치'!$B$12:$L$16,AK$2,0)*$E618)</f>
        <v>0</v>
      </c>
      <c r="AL618">
        <f>VLOOKUP($F618,'(참고)타워 스텟 가치'!$B$12:$L$16,AL$2,0)+(VLOOKUP($F618,'(참고)타워 스텟 가치'!$B$12:$L$16,AL$2,0)*$E618)</f>
        <v>100.39999999999978</v>
      </c>
      <c r="AM618">
        <f>SUM('스테이지별 몬스터 스텟'!AD618*'(참고)타워 스텟 가치'!$Q$17,'스테이지별 몬스터 스텟'!AE618*'(참고)타워 스텟 가치'!$R$17,'스테이지별 몬스터 스텟'!AF618*'(참고)타워 스텟 가치'!$S$17,'스테이지별 몬스터 스텟'!AG618*'(참고)타워 스텟 가치'!$T$17,'스테이지별 몬스터 스텟'!AH618*'(참고)타워 스텟 가치'!$U$17,'스테이지별 몬스터 스텟'!AI618*'(참고)타워 스텟 가치'!$V$17,'스테이지별 몬스터 스텟'!AJ618*'(참고)타워 스텟 가치'!$W$17,'스테이지별 몬스터 스텟'!AK618*'(참고)타워 스텟 가치'!$X$17,'스테이지별 몬스터 스텟'!AL618*'(참고)타워 스텟 가치'!$Y$17)</f>
        <v>383577.57249999914</v>
      </c>
      <c r="AN618">
        <v>3</v>
      </c>
    </row>
    <row r="619" spans="3:40" x14ac:dyDescent="0.3">
      <c r="C619">
        <v>5</v>
      </c>
      <c r="D619">
        <f t="shared" si="29"/>
        <v>123</v>
      </c>
      <c r="E619" s="52">
        <f>VLOOKUP(D619,'스테이지별 난이도 설정'!B:C,2,0)</f>
        <v>49.199999999999889</v>
      </c>
      <c r="F619" t="str">
        <f t="shared" si="30"/>
        <v>스페셜</v>
      </c>
      <c r="G619">
        <f t="shared" si="28"/>
        <v>6</v>
      </c>
      <c r="H619">
        <f>VLOOKUP($F619,'(참고)타워 스텟 가치'!$B$2:$L$6,H$2,0)+(VLOOKUP($F619,'(참고)타워 스텟 가치'!$B$2:$L$6,H$2,0)*$E619)</f>
        <v>1906.0312499999957</v>
      </c>
      <c r="I619">
        <f>VLOOKUP($F619,'(참고)타워 스텟 가치'!$B$2:$L$6,I$2,0)+(VLOOKUP($F619,'(참고)타워 스텟 가치'!$B$2:$L$6,I$2,0)*$E619)</f>
        <v>381.20624999999916</v>
      </c>
      <c r="J619">
        <f>VLOOKUP($F619,'(참고)타워 스텟 가치'!$B$2:$L$6,J$2,0)+(VLOOKUP($F619,'(참고)타워 스텟 가치'!$B$2:$L$6,J$2,0)*$E619)</f>
        <v>250999.99999999945</v>
      </c>
      <c r="K619">
        <f>VLOOKUP($F619,'(참고)타워 스텟 가치'!$B$2:$L$6,K$2,0)+(VLOOKUP($F619,'(참고)타워 스텟 가치'!$B$2:$L$6,K$2,0)*$E619)</f>
        <v>7624.1249999999827</v>
      </c>
      <c r="L619">
        <f>VLOOKUP($F619,'(참고)타워 스텟 가치'!$B$2:$L$6,L$2,0)+(VLOOKUP($F619,'(참고)타워 스텟 가치'!$B$2:$L$6,L$2,0)*$E619)</f>
        <v>127.06874999999972</v>
      </c>
      <c r="M619">
        <f>VLOOKUP($F619,'(참고)타워 스텟 가치'!$B$2:$L$6,M$2,0)+(VLOOKUP($F619,'(참고)타워 스텟 가치'!$B$2:$L$6,M$2,0)*$E619)</f>
        <v>15.059999999999967</v>
      </c>
      <c r="N619">
        <f>VLOOKUP($F619,'(참고)타워 스텟 가치'!$B$2:$L$6,N$2,0)+(VLOOKUP($F619,'(참고)타워 스텟 가치'!$B$2:$L$6,N$2,0)*$E619)</f>
        <v>0</v>
      </c>
      <c r="O619">
        <f>VLOOKUP($F619,'(참고)타워 스텟 가치'!$B$2:$L$6,O$2,0)+(VLOOKUP($F619,'(참고)타워 스텟 가치'!$B$2:$L$6,O$2,0)*$E619)</f>
        <v>0</v>
      </c>
      <c r="P619">
        <f>VLOOKUP($F619,'(참고)타워 스텟 가치'!$B$2:$L$6,P$2,0)+(VLOOKUP($F619,'(참고)타워 스텟 가치'!$B$2:$L$6,P$2,0)*$E619)</f>
        <v>50.199999999999889</v>
      </c>
      <c r="Q619">
        <f>SUM('스테이지별 몬스터 스텟'!H619*'(참고)타워 스텟 가치'!$Q$17,'스테이지별 몬스터 스텟'!I619*'(참고)타워 스텟 가치'!$R$17,'스테이지별 몬스터 스텟'!J619*'(참고)타워 스텟 가치'!$S$17,'스테이지별 몬스터 스텟'!K619*'(참고)타워 스텟 가치'!$T$17,'스테이지별 몬스터 스텟'!L619*'(참고)타워 스텟 가치'!$U$17,'스테이지별 몬스터 스텟'!M619*'(참고)타워 스텟 가치'!$V$17,'스테이지별 몬스터 스텟'!N619*'(참고)타워 스텟 가치'!$W$17,'스테이지별 몬스터 스텟'!O619*'(참고)타워 스텟 가치'!$X$17,'스테이지별 몬스터 스텟'!P619*'(참고)타워 스텟 가치'!$Y$17)</f>
        <v>396501.71937499917</v>
      </c>
      <c r="R619">
        <v>1</v>
      </c>
      <c r="S619">
        <f>VLOOKUP($F619,'(참고)타워 스텟 가치'!$B$7:$L$11,S$2,0)+(VLOOKUP($F619,'(참고)타워 스텟 가치'!$B$7:$L$11,S$2,0)*$E619)</f>
        <v>635.34374999999864</v>
      </c>
      <c r="T619">
        <f>VLOOKUP($F619,'(참고)타워 스텟 가치'!$B$7:$L$11,T$2,0)+(VLOOKUP($F619,'(참고)타워 스텟 가치'!$B$7:$L$11,T$2,0)*$E619)</f>
        <v>1143.6187499999974</v>
      </c>
      <c r="U619">
        <f>VLOOKUP($F619,'(참고)타워 스텟 가치'!$B$7:$L$11,U$2,0)+(VLOOKUP($F619,'(참고)타워 스텟 가치'!$B$7:$L$11,U$2,0)*$E619)</f>
        <v>250999.99999999945</v>
      </c>
      <c r="V619">
        <f>VLOOKUP($F619,'(참고)타워 스텟 가치'!$B$7:$L$11,V$2,0)+(VLOOKUP($F619,'(참고)타워 스텟 가치'!$B$7:$L$11,V$2,0)*$E619)</f>
        <v>7624.1249999999827</v>
      </c>
      <c r="W619">
        <f>VLOOKUP($F619,'(참고)타워 스텟 가치'!$B$7:$L$11,W$2,0)+(VLOOKUP($F619,'(참고)타워 스텟 가치'!$B$7:$L$11,W$2,0)*$E619)</f>
        <v>127.06874999999972</v>
      </c>
      <c r="X619">
        <f>VLOOKUP($F619,'(참고)타워 스텟 가치'!$B$7:$L$11,X$2,0)+(VLOOKUP($F619,'(참고)타워 스텟 가치'!$B$7:$L$11,X$2,0)*$E619)</f>
        <v>15.059999999999967</v>
      </c>
      <c r="Y619">
        <f>VLOOKUP($F619,'(참고)타워 스텟 가치'!$B$7:$L$11,Y$2,0)+(VLOOKUP($F619,'(참고)타워 스텟 가치'!$B$7:$L$11,Y$2,0)*$E619)</f>
        <v>0</v>
      </c>
      <c r="Z619">
        <f>VLOOKUP($F619,'(참고)타워 스텟 가치'!$B$7:$L$11,Z$2,0)+(VLOOKUP($F619,'(참고)타워 스텟 가치'!$B$7:$L$11,Z$2,0)*$E619)</f>
        <v>0</v>
      </c>
      <c r="AA619">
        <f>VLOOKUP($F619,'(참고)타워 스텟 가치'!$B$7:$L$11,AA$2,0)+(VLOOKUP($F619,'(참고)타워 스텟 가치'!$B$7:$L$11,AA$2,0)*$E619)</f>
        <v>50.199999999999889</v>
      </c>
      <c r="AB619">
        <f>SUM('스테이지별 몬스터 스텟'!S619*'(참고)타워 스텟 가치'!$Q$17,'스테이지별 몬스터 스텟'!T619*'(참고)타워 스텟 가치'!$R$17,'스테이지별 몬스터 스텟'!U619*'(참고)타워 스텟 가치'!$S$17,'스테이지별 몬스터 스텟'!V619*'(참고)타워 스텟 가치'!$T$17,'스테이지별 몬스터 스텟'!W619*'(참고)타워 스텟 가치'!$U$17,'스테이지별 몬스터 스텟'!X619*'(참고)타워 스텟 가치'!$V$17,'스테이지별 몬스터 스텟'!Y619*'(참고)타워 스텟 가치'!$W$17,'스테이지별 몬스터 스텟'!Z619*'(참고)타워 스텟 가치'!$X$17,'스테이지별 몬스터 스텟'!AA619*'(참고)타워 스텟 가치'!$Y$17)</f>
        <v>395103.96312499914</v>
      </c>
      <c r="AC619">
        <v>2</v>
      </c>
      <c r="AD619">
        <f>VLOOKUP($F619,'(참고)타워 스텟 가치'!$B$12:$L$16,AD$2,0)+(VLOOKUP($F619,'(참고)타워 스텟 가치'!$B$12:$L$16,AD$2,0)*$E619)</f>
        <v>635.34374999999864</v>
      </c>
      <c r="AE619">
        <f>VLOOKUP($F619,'(참고)타워 스텟 가치'!$B$12:$L$16,AE$2,0)+(VLOOKUP($F619,'(참고)타워 스텟 가치'!$B$12:$L$16,AE$2,0)*$E619)</f>
        <v>762.41249999999832</v>
      </c>
      <c r="AF619">
        <f>VLOOKUP($F619,'(참고)타워 스텟 가치'!$B$12:$L$16,AF$2,0)+(VLOOKUP($F619,'(참고)타워 스텟 가치'!$B$12:$L$16,AF$2,0)*$E619)</f>
        <v>250999.99999999945</v>
      </c>
      <c r="AG619">
        <f>VLOOKUP($F619,'(참고)타워 스텟 가치'!$B$12:$L$16,AG$2,0)+(VLOOKUP($F619,'(참고)타워 스텟 가치'!$B$12:$L$16,AG$2,0)*$E619)</f>
        <v>3812.0624999999914</v>
      </c>
      <c r="AH619">
        <f>VLOOKUP($F619,'(참고)타워 스텟 가치'!$B$12:$L$16,AH$2,0)+(VLOOKUP($F619,'(참고)타워 스텟 가치'!$B$12:$L$16,AH$2,0)*$E619)</f>
        <v>127.06874999999972</v>
      </c>
      <c r="AI619">
        <f>VLOOKUP($F619,'(참고)타워 스텟 가치'!$B$12:$L$16,AI$2,0)+(VLOOKUP($F619,'(참고)타워 스텟 가치'!$B$12:$L$16,AI$2,0)*$E619)</f>
        <v>15.059999999999967</v>
      </c>
      <c r="AJ619">
        <f>VLOOKUP($F619,'(참고)타워 스텟 가치'!$B$12:$L$16,AJ$2,0)+(VLOOKUP($F619,'(참고)타워 스텟 가치'!$B$12:$L$16,AJ$2,0)*$E619)</f>
        <v>0</v>
      </c>
      <c r="AK619">
        <f>VLOOKUP($F619,'(참고)타워 스텟 가치'!$B$12:$L$16,AK$2,0)+(VLOOKUP($F619,'(참고)타워 스텟 가치'!$B$12:$L$16,AK$2,0)*$E619)</f>
        <v>0</v>
      </c>
      <c r="AL619">
        <f>VLOOKUP($F619,'(참고)타워 스텟 가치'!$B$12:$L$16,AL$2,0)+(VLOOKUP($F619,'(참고)타워 스텟 가치'!$B$12:$L$16,AL$2,0)*$E619)</f>
        <v>100.39999999999978</v>
      </c>
      <c r="AM619">
        <f>SUM('스테이지별 몬스터 스텟'!AD619*'(참고)타워 스텟 가치'!$Q$17,'스테이지별 몬스터 스텟'!AE619*'(참고)타워 스텟 가치'!$R$17,'스테이지별 몬스터 스텟'!AF619*'(참고)타워 스텟 가치'!$S$17,'스테이지별 몬스터 스텟'!AG619*'(참고)타워 스텟 가치'!$T$17,'스테이지별 몬스터 스텟'!AH619*'(참고)타워 스텟 가치'!$U$17,'스테이지별 몬스터 스텟'!AI619*'(참고)타워 스텟 가치'!$V$17,'스테이지별 몬스터 스텟'!AJ619*'(참고)타워 스텟 가치'!$W$17,'스테이지별 몬스터 스텟'!AK619*'(참고)타워 스텟 가치'!$X$17,'스테이지별 몬스터 스텟'!AL619*'(참고)타워 스텟 가치'!$Y$17)</f>
        <v>387008.42874999921</v>
      </c>
      <c r="AN619">
        <v>3</v>
      </c>
    </row>
    <row r="620" spans="3:40" x14ac:dyDescent="0.3">
      <c r="C620">
        <v>1</v>
      </c>
      <c r="D620">
        <f t="shared" si="29"/>
        <v>124</v>
      </c>
      <c r="E620" s="52">
        <f>VLOOKUP(D620,'스테이지별 난이도 설정'!B:C,2,0)</f>
        <v>49.599999999999888</v>
      </c>
      <c r="F620" t="str">
        <f t="shared" si="30"/>
        <v>일반</v>
      </c>
      <c r="G620">
        <f t="shared" si="28"/>
        <v>6</v>
      </c>
      <c r="H620">
        <f>VLOOKUP($F620,'(참고)타워 스텟 가치'!$B$2:$L$6,H$2,0)+(VLOOKUP($F620,'(참고)타워 스텟 가치'!$B$2:$L$6,H$2,0)*$E620)</f>
        <v>379.49999999999915</v>
      </c>
      <c r="I620">
        <f>VLOOKUP($F620,'(참고)타워 스텟 가치'!$B$2:$L$6,I$2,0)+(VLOOKUP($F620,'(참고)타워 스텟 가치'!$B$2:$L$6,I$2,0)*$E620)</f>
        <v>75.899999999999835</v>
      </c>
      <c r="J620">
        <f>VLOOKUP($F620,'(참고)타워 스텟 가치'!$B$2:$L$6,J$2,0)+(VLOOKUP($F620,'(참고)타워 스텟 가치'!$B$2:$L$6,J$2,0)*$E620)</f>
        <v>252999.99999999945</v>
      </c>
      <c r="K620">
        <f>VLOOKUP($F620,'(참고)타워 스텟 가치'!$B$2:$L$6,K$2,0)+(VLOOKUP($F620,'(참고)타워 스텟 가치'!$B$2:$L$6,K$2,0)*$E620)</f>
        <v>1517.9999999999966</v>
      </c>
      <c r="L620">
        <f>VLOOKUP($F620,'(참고)타워 스텟 가치'!$B$2:$L$6,L$2,0)+(VLOOKUP($F620,'(참고)타워 스텟 가치'!$B$2:$L$6,L$2,0)*$E620)</f>
        <v>25.299999999999944</v>
      </c>
      <c r="M620">
        <f>VLOOKUP($F620,'(참고)타워 스텟 가치'!$B$2:$L$6,M$2,0)+(VLOOKUP($F620,'(참고)타워 스텟 가치'!$B$2:$L$6,M$2,0)*$E620)</f>
        <v>15.179999999999966</v>
      </c>
      <c r="N620">
        <f>VLOOKUP($F620,'(참고)타워 스텟 가치'!$B$2:$L$6,N$2,0)+(VLOOKUP($F620,'(참고)타워 스텟 가치'!$B$2:$L$6,N$2,0)*$E620)</f>
        <v>0</v>
      </c>
      <c r="O620">
        <f>VLOOKUP($F620,'(참고)타워 스텟 가치'!$B$2:$L$6,O$2,0)+(VLOOKUP($F620,'(참고)타워 스텟 가치'!$B$2:$L$6,O$2,0)*$E620)</f>
        <v>0</v>
      </c>
      <c r="P620">
        <f>VLOOKUP($F620,'(참고)타워 스텟 가치'!$B$2:$L$6,P$2,0)+(VLOOKUP($F620,'(참고)타워 스텟 가치'!$B$2:$L$6,P$2,0)*$E620)</f>
        <v>35.419999999999924</v>
      </c>
      <c r="Q620">
        <f>SUM('스테이지별 몬스터 스텟'!H620*'(참고)타워 스텟 가치'!$Q$17,'스테이지별 몬스터 스텟'!I620*'(참고)타워 스텟 가치'!$R$17,'스테이지별 몬스터 스텟'!J620*'(참고)타워 스텟 가치'!$S$17,'스테이지별 몬스터 스텟'!K620*'(참고)타워 스텟 가치'!$T$17,'스테이지별 몬스터 스텟'!L620*'(참고)타워 스텟 가치'!$U$17,'스테이지별 몬스터 스텟'!M620*'(참고)타워 스텟 가치'!$V$17,'스테이지별 몬스터 스텟'!N620*'(참고)타워 스텟 가치'!$W$17,'스테이지별 몬스터 스텟'!O620*'(참고)타워 스텟 가치'!$X$17,'스테이지별 몬스터 스텟'!P620*'(참고)타워 스텟 가치'!$Y$17)</f>
        <v>383545.46999999916</v>
      </c>
      <c r="R620">
        <v>1</v>
      </c>
      <c r="S620">
        <f>VLOOKUP($F620,'(참고)타워 스텟 가치'!$B$7:$L$11,S$2,0)+(VLOOKUP($F620,'(참고)타워 스텟 가치'!$B$7:$L$11,S$2,0)*$E620)</f>
        <v>126.49999999999972</v>
      </c>
      <c r="T620">
        <f>VLOOKUP($F620,'(참고)타워 스텟 가치'!$B$7:$L$11,T$2,0)+(VLOOKUP($F620,'(참고)타워 스텟 가치'!$B$7:$L$11,T$2,0)*$E620)</f>
        <v>227.69999999999951</v>
      </c>
      <c r="U620">
        <f>VLOOKUP($F620,'(참고)타워 스텟 가치'!$B$7:$L$11,U$2,0)+(VLOOKUP($F620,'(참고)타워 스텟 가치'!$B$7:$L$11,U$2,0)*$E620)</f>
        <v>252999.99999999945</v>
      </c>
      <c r="V620">
        <f>VLOOKUP($F620,'(참고)타워 스텟 가치'!$B$7:$L$11,V$2,0)+(VLOOKUP($F620,'(참고)타워 스텟 가치'!$B$7:$L$11,V$2,0)*$E620)</f>
        <v>1517.9999999999966</v>
      </c>
      <c r="W620">
        <f>VLOOKUP($F620,'(참고)타워 스텟 가치'!$B$7:$L$11,W$2,0)+(VLOOKUP($F620,'(참고)타워 스텟 가치'!$B$7:$L$11,W$2,0)*$E620)</f>
        <v>25.299999999999944</v>
      </c>
      <c r="X620">
        <f>VLOOKUP($F620,'(참고)타워 스텟 가치'!$B$7:$L$11,X$2,0)+(VLOOKUP($F620,'(참고)타워 스텟 가치'!$B$7:$L$11,X$2,0)*$E620)</f>
        <v>15.179999999999966</v>
      </c>
      <c r="Y620">
        <f>VLOOKUP($F620,'(참고)타워 스텟 가치'!$B$7:$L$11,Y$2,0)+(VLOOKUP($F620,'(참고)타워 스텟 가치'!$B$7:$L$11,Y$2,0)*$E620)</f>
        <v>0</v>
      </c>
      <c r="Z620">
        <f>VLOOKUP($F620,'(참고)타워 스텟 가치'!$B$7:$L$11,Z$2,0)+(VLOOKUP($F620,'(참고)타워 스텟 가치'!$B$7:$L$11,Z$2,0)*$E620)</f>
        <v>0</v>
      </c>
      <c r="AA620">
        <f>VLOOKUP($F620,'(참고)타워 스텟 가치'!$B$7:$L$11,AA$2,0)+(VLOOKUP($F620,'(참고)타워 스텟 가치'!$B$7:$L$11,AA$2,0)*$E620)</f>
        <v>35.419999999999924</v>
      </c>
      <c r="AB620">
        <f>SUM('스테이지별 몬스터 스텟'!S620*'(참고)타워 스텟 가치'!$Q$17,'스테이지별 몬스터 스텟'!T620*'(참고)타워 스텟 가치'!$R$17,'스테이지별 몬스터 스텟'!U620*'(참고)타워 스텟 가치'!$S$17,'스테이지별 몬스터 스텟'!V620*'(참고)타워 스텟 가치'!$T$17,'스테이지별 몬스터 스텟'!W620*'(참고)타워 스텟 가치'!$U$17,'스테이지별 몬스터 스텟'!X620*'(참고)타워 스텟 가치'!$V$17,'스테이지별 몬스터 스텟'!Y620*'(참고)타워 스텟 가치'!$W$17,'스테이지별 몬스터 스텟'!Z620*'(참고)타워 스텟 가치'!$X$17,'스테이지별 몬스터 스텟'!AA620*'(참고)타워 스텟 가치'!$Y$17)</f>
        <v>383267.16999999917</v>
      </c>
      <c r="AC620">
        <v>2</v>
      </c>
      <c r="AD620">
        <f>VLOOKUP($F620,'(참고)타워 스텟 가치'!$B$12:$L$16,AD$2,0)+(VLOOKUP($F620,'(참고)타워 스텟 가치'!$B$12:$L$16,AD$2,0)*$E620)</f>
        <v>126.49999999999972</v>
      </c>
      <c r="AE620">
        <f>VLOOKUP($F620,'(참고)타워 스텟 가치'!$B$12:$L$16,AE$2,0)+(VLOOKUP($F620,'(참고)타워 스텟 가치'!$B$12:$L$16,AE$2,0)*$E620)</f>
        <v>151.79999999999967</v>
      </c>
      <c r="AF620">
        <f>VLOOKUP($F620,'(참고)타워 스텟 가치'!$B$12:$L$16,AF$2,0)+(VLOOKUP($F620,'(참고)타워 스텟 가치'!$B$12:$L$16,AF$2,0)*$E620)</f>
        <v>252999.99999999945</v>
      </c>
      <c r="AG620">
        <f>VLOOKUP($F620,'(참고)타워 스텟 가치'!$B$12:$L$16,AG$2,0)+(VLOOKUP($F620,'(참고)타워 스텟 가치'!$B$12:$L$16,AG$2,0)*$E620)</f>
        <v>758.99999999999829</v>
      </c>
      <c r="AH620">
        <f>VLOOKUP($F620,'(참고)타워 스텟 가치'!$B$12:$L$16,AH$2,0)+(VLOOKUP($F620,'(참고)타워 스텟 가치'!$B$12:$L$16,AH$2,0)*$E620)</f>
        <v>25.299999999999944</v>
      </c>
      <c r="AI620">
        <f>VLOOKUP($F620,'(참고)타워 스텟 가치'!$B$12:$L$16,AI$2,0)+(VLOOKUP($F620,'(참고)타워 스텟 가치'!$B$12:$L$16,AI$2,0)*$E620)</f>
        <v>15.179999999999966</v>
      </c>
      <c r="AJ620">
        <f>VLOOKUP($F620,'(참고)타워 스텟 가치'!$B$12:$L$16,AJ$2,0)+(VLOOKUP($F620,'(참고)타워 스텟 가치'!$B$12:$L$16,AJ$2,0)*$E620)</f>
        <v>0</v>
      </c>
      <c r="AK620">
        <f>VLOOKUP($F620,'(참고)타워 스텟 가치'!$B$12:$L$16,AK$2,0)+(VLOOKUP($F620,'(참고)타워 스텟 가치'!$B$12:$L$16,AK$2,0)*$E620)</f>
        <v>0</v>
      </c>
      <c r="AL620">
        <f>VLOOKUP($F620,'(참고)타워 스텟 가치'!$B$12:$L$16,AL$2,0)+(VLOOKUP($F620,'(참고)타워 스텟 가치'!$B$12:$L$16,AL$2,0)*$E620)</f>
        <v>70.839999999999847</v>
      </c>
      <c r="AM620">
        <f>SUM('스테이지별 몬스터 스텟'!AD620*'(참고)타워 스텟 가치'!$Q$17,'스테이지별 몬스터 스텟'!AE620*'(참고)타워 스텟 가치'!$R$17,'스테이지별 몬스터 스텟'!AF620*'(참고)타워 스텟 가치'!$S$17,'스테이지별 몬스터 스텟'!AG620*'(참고)타워 스텟 가치'!$T$17,'스테이지별 몬스터 스텟'!AH620*'(참고)타워 스텟 가치'!$U$17,'스테이지별 몬스터 스텟'!AI620*'(참고)타워 스텟 가치'!$V$17,'스테이지별 몬스터 스텟'!AJ620*'(참고)타워 스텟 가치'!$W$17,'스테이지별 몬스터 스텟'!AK620*'(참고)타워 스텟 가치'!$X$17,'스테이지별 몬스터 스텟'!AL620*'(참고)타워 스텟 가치'!$Y$17)</f>
        <v>381706.15999999916</v>
      </c>
      <c r="AN620">
        <v>3</v>
      </c>
    </row>
    <row r="621" spans="3:40" x14ac:dyDescent="0.3">
      <c r="C621">
        <v>2</v>
      </c>
      <c r="D621">
        <f t="shared" si="29"/>
        <v>124</v>
      </c>
      <c r="E621" s="52">
        <f>VLOOKUP(D621,'스테이지별 난이도 설정'!B:C,2,0)</f>
        <v>49.599999999999888</v>
      </c>
      <c r="F621" t="str">
        <f t="shared" si="30"/>
        <v>레어</v>
      </c>
      <c r="G621">
        <f t="shared" si="28"/>
        <v>6</v>
      </c>
      <c r="H621">
        <f>VLOOKUP($F621,'(참고)타워 스텟 가치'!$B$2:$L$6,H$2,0)+(VLOOKUP($F621,'(참고)타워 스텟 가치'!$B$2:$L$6,H$2,0)*$E621)</f>
        <v>569.24999999999875</v>
      </c>
      <c r="I621">
        <f>VLOOKUP($F621,'(참고)타워 스텟 가치'!$B$2:$L$6,I$2,0)+(VLOOKUP($F621,'(참고)타워 스텟 가치'!$B$2:$L$6,I$2,0)*$E621)</f>
        <v>113.84999999999975</v>
      </c>
      <c r="J621">
        <f>VLOOKUP($F621,'(참고)타워 스텟 가치'!$B$2:$L$6,J$2,0)+(VLOOKUP($F621,'(참고)타워 스텟 가치'!$B$2:$L$6,J$2,0)*$E621)</f>
        <v>252999.99999999945</v>
      </c>
      <c r="K621">
        <f>VLOOKUP($F621,'(참고)타워 스텟 가치'!$B$2:$L$6,K$2,0)+(VLOOKUP($F621,'(참고)타워 스텟 가치'!$B$2:$L$6,K$2,0)*$E621)</f>
        <v>2276.999999999995</v>
      </c>
      <c r="L621">
        <f>VLOOKUP($F621,'(참고)타워 스텟 가치'!$B$2:$L$6,L$2,0)+(VLOOKUP($F621,'(참고)타워 스텟 가치'!$B$2:$L$6,L$2,0)*$E621)</f>
        <v>37.949999999999918</v>
      </c>
      <c r="M621">
        <f>VLOOKUP($F621,'(참고)타워 스텟 가치'!$B$2:$L$6,M$2,0)+(VLOOKUP($F621,'(참고)타워 스텟 가치'!$B$2:$L$6,M$2,0)*$E621)</f>
        <v>15.179999999999966</v>
      </c>
      <c r="N621">
        <f>VLOOKUP($F621,'(참고)타워 스텟 가치'!$B$2:$L$6,N$2,0)+(VLOOKUP($F621,'(참고)타워 스텟 가치'!$B$2:$L$6,N$2,0)*$E621)</f>
        <v>0</v>
      </c>
      <c r="O621">
        <f>VLOOKUP($F621,'(참고)타워 스텟 가치'!$B$2:$L$6,O$2,0)+(VLOOKUP($F621,'(참고)타워 스텟 가치'!$B$2:$L$6,O$2,0)*$E621)</f>
        <v>0</v>
      </c>
      <c r="P621">
        <f>VLOOKUP($F621,'(참고)타워 스텟 가치'!$B$2:$L$6,P$2,0)+(VLOOKUP($F621,'(참고)타워 스텟 가치'!$B$2:$L$6,P$2,0)*$E621)</f>
        <v>35.419999999999924</v>
      </c>
      <c r="Q621">
        <f>SUM('스테이지별 몬스터 스텟'!H621*'(참고)타워 스텟 가치'!$Q$17,'스테이지별 몬스터 스텟'!I621*'(참고)타워 스텟 가치'!$R$17,'스테이지별 몬스터 스텟'!J621*'(참고)타워 스텟 가치'!$S$17,'스테이지별 몬스터 스텟'!K621*'(참고)타워 스텟 가치'!$T$17,'스테이지별 몬스터 스텟'!L621*'(참고)타워 스텟 가치'!$U$17,'스테이지별 몬스터 스텟'!M621*'(참고)타워 스텟 가치'!$V$17,'스테이지별 몬스터 스텟'!N621*'(참고)타워 스텟 가치'!$W$17,'스테이지별 몬스터 스텟'!O621*'(참고)타워 스텟 가치'!$X$17,'스테이지별 몬스터 스텟'!P621*'(참고)타워 스텟 가치'!$Y$17)</f>
        <v>385525.19499999925</v>
      </c>
      <c r="R621">
        <v>1</v>
      </c>
      <c r="S621">
        <f>VLOOKUP($F621,'(참고)타워 스텟 가치'!$B$7:$L$11,S$2,0)+(VLOOKUP($F621,'(참고)타워 스텟 가치'!$B$7:$L$11,S$2,0)*$E621)</f>
        <v>189.74999999999957</v>
      </c>
      <c r="T621">
        <f>VLOOKUP($F621,'(참고)타워 스텟 가치'!$B$7:$L$11,T$2,0)+(VLOOKUP($F621,'(참고)타워 스텟 가치'!$B$7:$L$11,T$2,0)*$E621)</f>
        <v>341.54999999999922</v>
      </c>
      <c r="U621">
        <f>VLOOKUP($F621,'(참고)타워 스텟 가치'!$B$7:$L$11,U$2,0)+(VLOOKUP($F621,'(참고)타워 스텟 가치'!$B$7:$L$11,U$2,0)*$E621)</f>
        <v>252999.99999999945</v>
      </c>
      <c r="V621">
        <f>VLOOKUP($F621,'(참고)타워 스텟 가치'!$B$7:$L$11,V$2,0)+(VLOOKUP($F621,'(참고)타워 스텟 가치'!$B$7:$L$11,V$2,0)*$E621)</f>
        <v>2276.999999999995</v>
      </c>
      <c r="W621">
        <f>VLOOKUP($F621,'(참고)타워 스텟 가치'!$B$7:$L$11,W$2,0)+(VLOOKUP($F621,'(참고)타워 스텟 가치'!$B$7:$L$11,W$2,0)*$E621)</f>
        <v>37.949999999999918</v>
      </c>
      <c r="X621">
        <f>VLOOKUP($F621,'(참고)타워 스텟 가치'!$B$7:$L$11,X$2,0)+(VLOOKUP($F621,'(참고)타워 스텟 가치'!$B$7:$L$11,X$2,0)*$E621)</f>
        <v>15.179999999999966</v>
      </c>
      <c r="Y621">
        <f>VLOOKUP($F621,'(참고)타워 스텟 가치'!$B$7:$L$11,Y$2,0)+(VLOOKUP($F621,'(참고)타워 스텟 가치'!$B$7:$L$11,Y$2,0)*$E621)</f>
        <v>0</v>
      </c>
      <c r="Z621">
        <f>VLOOKUP($F621,'(참고)타워 스텟 가치'!$B$7:$L$11,Z$2,0)+(VLOOKUP($F621,'(참고)타워 스텟 가치'!$B$7:$L$11,Z$2,0)*$E621)</f>
        <v>0</v>
      </c>
      <c r="AA621">
        <f>VLOOKUP($F621,'(참고)타워 스텟 가치'!$B$7:$L$11,AA$2,0)+(VLOOKUP($F621,'(참고)타워 스텟 가치'!$B$7:$L$11,AA$2,0)*$E621)</f>
        <v>35.419999999999924</v>
      </c>
      <c r="AB621">
        <f>SUM('스테이지별 몬스터 스텟'!S621*'(참고)타워 스텟 가치'!$Q$17,'스테이지별 몬스터 스텟'!T621*'(참고)타워 스텟 가치'!$R$17,'스테이지별 몬스터 스텟'!U621*'(참고)타워 스텟 가치'!$S$17,'스테이지별 몬스터 스텟'!V621*'(참고)타워 스텟 가치'!$T$17,'스테이지별 몬스터 스텟'!W621*'(참고)타워 스텟 가치'!$U$17,'스테이지별 몬스터 스텟'!X621*'(참고)타워 스텟 가치'!$V$17,'스테이지별 몬스터 스텟'!Y621*'(참고)타워 스텟 가치'!$W$17,'스테이지별 몬스터 스텟'!Z621*'(참고)타워 스텟 가치'!$X$17,'스테이지별 몬스터 스텟'!AA621*'(참고)타워 스텟 가치'!$Y$17)</f>
        <v>385107.74499999924</v>
      </c>
      <c r="AC621">
        <v>2</v>
      </c>
      <c r="AD621">
        <f>VLOOKUP($F621,'(참고)타워 스텟 가치'!$B$12:$L$16,AD$2,0)+(VLOOKUP($F621,'(참고)타워 스텟 가치'!$B$12:$L$16,AD$2,0)*$E621)</f>
        <v>189.74999999999957</v>
      </c>
      <c r="AE621">
        <f>VLOOKUP($F621,'(참고)타워 스텟 가치'!$B$12:$L$16,AE$2,0)+(VLOOKUP($F621,'(참고)타워 스텟 가치'!$B$12:$L$16,AE$2,0)*$E621)</f>
        <v>227.69999999999951</v>
      </c>
      <c r="AF621">
        <f>VLOOKUP($F621,'(참고)타워 스텟 가치'!$B$12:$L$16,AF$2,0)+(VLOOKUP($F621,'(참고)타워 스텟 가치'!$B$12:$L$16,AF$2,0)*$E621)</f>
        <v>252999.99999999945</v>
      </c>
      <c r="AG621">
        <f>VLOOKUP($F621,'(참고)타워 스텟 가치'!$B$12:$L$16,AG$2,0)+(VLOOKUP($F621,'(참고)타워 스텟 가치'!$B$12:$L$16,AG$2,0)*$E621)</f>
        <v>1138.4999999999975</v>
      </c>
      <c r="AH621">
        <f>VLOOKUP($F621,'(참고)타워 스텟 가치'!$B$12:$L$16,AH$2,0)+(VLOOKUP($F621,'(참고)타워 스텟 가치'!$B$12:$L$16,AH$2,0)*$E621)</f>
        <v>37.949999999999918</v>
      </c>
      <c r="AI621">
        <f>VLOOKUP($F621,'(참고)타워 스텟 가치'!$B$12:$L$16,AI$2,0)+(VLOOKUP($F621,'(참고)타워 스텟 가치'!$B$12:$L$16,AI$2,0)*$E621)</f>
        <v>15.179999999999966</v>
      </c>
      <c r="AJ621">
        <f>VLOOKUP($F621,'(참고)타워 스텟 가치'!$B$12:$L$16,AJ$2,0)+(VLOOKUP($F621,'(참고)타워 스텟 가치'!$B$12:$L$16,AJ$2,0)*$E621)</f>
        <v>0</v>
      </c>
      <c r="AK621">
        <f>VLOOKUP($F621,'(참고)타워 스텟 가치'!$B$12:$L$16,AK$2,0)+(VLOOKUP($F621,'(참고)타워 스텟 가치'!$B$12:$L$16,AK$2,0)*$E621)</f>
        <v>0</v>
      </c>
      <c r="AL621">
        <f>VLOOKUP($F621,'(참고)타워 스텟 가치'!$B$12:$L$16,AL$2,0)+(VLOOKUP($F621,'(참고)타워 스텟 가치'!$B$12:$L$16,AL$2,0)*$E621)</f>
        <v>70.839999999999847</v>
      </c>
      <c r="AM621">
        <f>SUM('스테이지별 몬스터 스텟'!AD621*'(참고)타워 스텟 가치'!$Q$17,'스테이지별 몬스터 스텟'!AE621*'(참고)타워 스텟 가치'!$R$17,'스테이지별 몬스터 스텟'!AF621*'(참고)타워 스텟 가치'!$S$17,'스테이지별 몬스터 스텟'!AG621*'(참고)타워 스텟 가치'!$T$17,'스테이지별 몬스터 스텟'!AH621*'(참고)타워 스텟 가치'!$U$17,'스테이지별 몬스터 스텟'!AI621*'(참고)타워 스텟 가치'!$V$17,'스테이지별 몬스터 스텟'!AJ621*'(참고)타워 스텟 가치'!$W$17,'스테이지별 몬스터 스텟'!AK621*'(참고)타워 스텟 가치'!$X$17,'스테이지별 몬스터 스텟'!AL621*'(참고)타워 스텟 가치'!$Y$17)</f>
        <v>382730.80999999918</v>
      </c>
      <c r="AN621">
        <v>3</v>
      </c>
    </row>
    <row r="622" spans="3:40" x14ac:dyDescent="0.3">
      <c r="C622">
        <v>3</v>
      </c>
      <c r="D622">
        <f t="shared" si="29"/>
        <v>124</v>
      </c>
      <c r="E622" s="52">
        <f>VLOOKUP(D622,'스테이지별 난이도 설정'!B:C,2,0)</f>
        <v>49.599999999999888</v>
      </c>
      <c r="F622" t="str">
        <f t="shared" si="30"/>
        <v>에픽</v>
      </c>
      <c r="G622">
        <f t="shared" si="28"/>
        <v>6</v>
      </c>
      <c r="H622">
        <f>VLOOKUP($F622,'(참고)타워 스텟 가치'!$B$2:$L$6,H$2,0)+(VLOOKUP($F622,'(참고)타워 스텟 가치'!$B$2:$L$6,H$2,0)*$E622)</f>
        <v>853.87499999999807</v>
      </c>
      <c r="I622">
        <f>VLOOKUP($F622,'(참고)타워 스텟 가치'!$B$2:$L$6,I$2,0)+(VLOOKUP($F622,'(참고)타워 스텟 가치'!$B$2:$L$6,I$2,0)*$E622)</f>
        <v>170.77499999999961</v>
      </c>
      <c r="J622">
        <f>VLOOKUP($F622,'(참고)타워 스텟 가치'!$B$2:$L$6,J$2,0)+(VLOOKUP($F622,'(참고)타워 스텟 가치'!$B$2:$L$6,J$2,0)*$E622)</f>
        <v>252999.99999999945</v>
      </c>
      <c r="K622">
        <f>VLOOKUP($F622,'(참고)타워 스텟 가치'!$B$2:$L$6,K$2,0)+(VLOOKUP($F622,'(참고)타워 스텟 가치'!$B$2:$L$6,K$2,0)*$E622)</f>
        <v>3415.4999999999923</v>
      </c>
      <c r="L622">
        <f>VLOOKUP($F622,'(참고)타워 스텟 가치'!$B$2:$L$6,L$2,0)+(VLOOKUP($F622,'(참고)타워 스텟 가치'!$B$2:$L$6,L$2,0)*$E622)</f>
        <v>56.924999999999876</v>
      </c>
      <c r="M622">
        <f>VLOOKUP($F622,'(참고)타워 스텟 가치'!$B$2:$L$6,M$2,0)+(VLOOKUP($F622,'(참고)타워 스텟 가치'!$B$2:$L$6,M$2,0)*$E622)</f>
        <v>15.179999999999966</v>
      </c>
      <c r="N622">
        <f>VLOOKUP($F622,'(참고)타워 스텟 가치'!$B$2:$L$6,N$2,0)+(VLOOKUP($F622,'(참고)타워 스텟 가치'!$B$2:$L$6,N$2,0)*$E622)</f>
        <v>0</v>
      </c>
      <c r="O622">
        <f>VLOOKUP($F622,'(참고)타워 스텟 가치'!$B$2:$L$6,O$2,0)+(VLOOKUP($F622,'(참고)타워 스텟 가치'!$B$2:$L$6,O$2,0)*$E622)</f>
        <v>0</v>
      </c>
      <c r="P622">
        <f>VLOOKUP($F622,'(참고)타워 스텟 가치'!$B$2:$L$6,P$2,0)+(VLOOKUP($F622,'(참고)타워 스텟 가치'!$B$2:$L$6,P$2,0)*$E622)</f>
        <v>35.419999999999924</v>
      </c>
      <c r="Q622">
        <f>SUM('스테이지별 몬스터 스텟'!H622*'(참고)타워 스텟 가치'!$Q$17,'스테이지별 몬스터 스텟'!I622*'(참고)타워 스텟 가치'!$R$17,'스테이지별 몬스터 스텟'!J622*'(참고)타워 스텟 가치'!$S$17,'스테이지별 몬스터 스텟'!K622*'(참고)타워 스텟 가치'!$T$17,'스테이지별 몬스터 스텟'!L622*'(참고)타워 스텟 가치'!$U$17,'스테이지별 몬스터 스텟'!M622*'(참고)타워 스텟 가치'!$V$17,'스테이지별 몬스터 스텟'!N622*'(참고)타워 스텟 가치'!$W$17,'스테이지별 몬스터 스텟'!O622*'(참고)타워 스텟 가치'!$X$17,'스테이지별 몬스터 스텟'!P622*'(참고)타워 스텟 가치'!$Y$17)</f>
        <v>388494.78249999916</v>
      </c>
      <c r="R622">
        <v>1</v>
      </c>
      <c r="S622">
        <f>VLOOKUP($F622,'(참고)타워 스텟 가치'!$B$7:$L$11,S$2,0)+(VLOOKUP($F622,'(참고)타워 스텟 가치'!$B$7:$L$11,S$2,0)*$E622)</f>
        <v>284.62499999999937</v>
      </c>
      <c r="T622">
        <f>VLOOKUP($F622,'(참고)타워 스텟 가치'!$B$7:$L$11,T$2,0)+(VLOOKUP($F622,'(참고)타워 스텟 가치'!$B$7:$L$11,T$2,0)*$E622)</f>
        <v>512.32499999999891</v>
      </c>
      <c r="U622">
        <f>VLOOKUP($F622,'(참고)타워 스텟 가치'!$B$7:$L$11,U$2,0)+(VLOOKUP($F622,'(참고)타워 스텟 가치'!$B$7:$L$11,U$2,0)*$E622)</f>
        <v>252999.99999999945</v>
      </c>
      <c r="V622">
        <f>VLOOKUP($F622,'(참고)타워 스텟 가치'!$B$7:$L$11,V$2,0)+(VLOOKUP($F622,'(참고)타워 스텟 가치'!$B$7:$L$11,V$2,0)*$E622)</f>
        <v>3415.4999999999923</v>
      </c>
      <c r="W622">
        <f>VLOOKUP($F622,'(참고)타워 스텟 가치'!$B$7:$L$11,W$2,0)+(VLOOKUP($F622,'(참고)타워 스텟 가치'!$B$7:$L$11,W$2,0)*$E622)</f>
        <v>56.924999999999876</v>
      </c>
      <c r="X622">
        <f>VLOOKUP($F622,'(참고)타워 스텟 가치'!$B$7:$L$11,X$2,0)+(VLOOKUP($F622,'(참고)타워 스텟 가치'!$B$7:$L$11,X$2,0)*$E622)</f>
        <v>15.179999999999966</v>
      </c>
      <c r="Y622">
        <f>VLOOKUP($F622,'(참고)타워 스텟 가치'!$B$7:$L$11,Y$2,0)+(VLOOKUP($F622,'(참고)타워 스텟 가치'!$B$7:$L$11,Y$2,0)*$E622)</f>
        <v>0</v>
      </c>
      <c r="Z622">
        <f>VLOOKUP($F622,'(참고)타워 스텟 가치'!$B$7:$L$11,Z$2,0)+(VLOOKUP($F622,'(참고)타워 스텟 가치'!$B$7:$L$11,Z$2,0)*$E622)</f>
        <v>0</v>
      </c>
      <c r="AA622">
        <f>VLOOKUP($F622,'(참고)타워 스텟 가치'!$B$7:$L$11,AA$2,0)+(VLOOKUP($F622,'(참고)타워 스텟 가치'!$B$7:$L$11,AA$2,0)*$E622)</f>
        <v>35.419999999999924</v>
      </c>
      <c r="AB622">
        <f>SUM('스테이지별 몬스터 스텟'!S622*'(참고)타워 스텟 가치'!$Q$17,'스테이지별 몬스터 스텟'!T622*'(참고)타워 스텟 가치'!$R$17,'스테이지별 몬스터 스텟'!U622*'(참고)타워 스텟 가치'!$S$17,'스테이지별 몬스터 스텟'!V622*'(참고)타워 스텟 가치'!$T$17,'스테이지별 몬스터 스텟'!W622*'(참고)타워 스텟 가치'!$U$17,'스테이지별 몬스터 스텟'!X622*'(참고)타워 스텟 가치'!$V$17,'스테이지별 몬스터 스텟'!Y622*'(참고)타워 스텟 가치'!$W$17,'스테이지별 몬스터 스텟'!Z622*'(참고)타워 스텟 가치'!$X$17,'스테이지별 몬스터 스텟'!AA622*'(참고)타워 스텟 가치'!$Y$17)</f>
        <v>387868.60749999917</v>
      </c>
      <c r="AC622">
        <v>2</v>
      </c>
      <c r="AD622">
        <f>VLOOKUP($F622,'(참고)타워 스텟 가치'!$B$12:$L$16,AD$2,0)+(VLOOKUP($F622,'(참고)타워 스텟 가치'!$B$12:$L$16,AD$2,0)*$E622)</f>
        <v>284.62499999999937</v>
      </c>
      <c r="AE622">
        <f>VLOOKUP($F622,'(참고)타워 스텟 가치'!$B$12:$L$16,AE$2,0)+(VLOOKUP($F622,'(참고)타워 스텟 가치'!$B$12:$L$16,AE$2,0)*$E622)</f>
        <v>341.54999999999922</v>
      </c>
      <c r="AF622">
        <f>VLOOKUP($F622,'(참고)타워 스텟 가치'!$B$12:$L$16,AF$2,0)+(VLOOKUP($F622,'(참고)타워 스텟 가치'!$B$12:$L$16,AF$2,0)*$E622)</f>
        <v>252999.99999999945</v>
      </c>
      <c r="AG622">
        <f>VLOOKUP($F622,'(참고)타워 스텟 가치'!$B$12:$L$16,AG$2,0)+(VLOOKUP($F622,'(참고)타워 스텟 가치'!$B$12:$L$16,AG$2,0)*$E622)</f>
        <v>1707.7499999999961</v>
      </c>
      <c r="AH622">
        <f>VLOOKUP($F622,'(참고)타워 스텟 가치'!$B$12:$L$16,AH$2,0)+(VLOOKUP($F622,'(참고)타워 스텟 가치'!$B$12:$L$16,AH$2,0)*$E622)</f>
        <v>56.924999999999876</v>
      </c>
      <c r="AI622">
        <f>VLOOKUP($F622,'(참고)타워 스텟 가치'!$B$12:$L$16,AI$2,0)+(VLOOKUP($F622,'(참고)타워 스텟 가치'!$B$12:$L$16,AI$2,0)*$E622)</f>
        <v>15.179999999999966</v>
      </c>
      <c r="AJ622">
        <f>VLOOKUP($F622,'(참고)타워 스텟 가치'!$B$12:$L$16,AJ$2,0)+(VLOOKUP($F622,'(참고)타워 스텟 가치'!$B$12:$L$16,AJ$2,0)*$E622)</f>
        <v>0</v>
      </c>
      <c r="AK622">
        <f>VLOOKUP($F622,'(참고)타워 스텟 가치'!$B$12:$L$16,AK$2,0)+(VLOOKUP($F622,'(참고)타워 스텟 가치'!$B$12:$L$16,AK$2,0)*$E622)</f>
        <v>0</v>
      </c>
      <c r="AL622">
        <f>VLOOKUP($F622,'(참고)타워 스텟 가치'!$B$12:$L$16,AL$2,0)+(VLOOKUP($F622,'(참고)타워 스텟 가치'!$B$12:$L$16,AL$2,0)*$E622)</f>
        <v>70.839999999999847</v>
      </c>
      <c r="AM622">
        <f>SUM('스테이지별 몬스터 스텟'!AD622*'(참고)타워 스텟 가치'!$Q$17,'스테이지별 몬스터 스텟'!AE622*'(참고)타워 스텟 가치'!$R$17,'스테이지별 몬스터 스텟'!AF622*'(참고)타워 스텟 가치'!$S$17,'스테이지별 몬스터 스텟'!AG622*'(참고)타워 스텟 가치'!$T$17,'스테이지별 몬스터 스텟'!AH622*'(참고)타워 스텟 가치'!$U$17,'스테이지별 몬스터 스텟'!AI622*'(참고)타워 스텟 가치'!$V$17,'스테이지별 몬스터 스텟'!AJ622*'(참고)타워 스텟 가치'!$W$17,'스테이지별 몬스터 스텟'!AK622*'(참고)타워 스텟 가치'!$X$17,'스테이지별 몬스터 스텟'!AL622*'(참고)타워 스텟 가치'!$Y$17)</f>
        <v>384267.78499999916</v>
      </c>
      <c r="AN622">
        <v>3</v>
      </c>
    </row>
    <row r="623" spans="3:40" x14ac:dyDescent="0.3">
      <c r="C623">
        <v>4</v>
      </c>
      <c r="D623">
        <f t="shared" si="29"/>
        <v>124</v>
      </c>
      <c r="E623" s="52">
        <f>VLOOKUP(D623,'스테이지별 난이도 설정'!B:C,2,0)</f>
        <v>49.599999999999888</v>
      </c>
      <c r="F623" t="str">
        <f t="shared" si="30"/>
        <v>유니크</v>
      </c>
      <c r="G623">
        <f t="shared" si="28"/>
        <v>6</v>
      </c>
      <c r="H623">
        <f>VLOOKUP($F623,'(참고)타워 스텟 가치'!$B$2:$L$6,H$2,0)+(VLOOKUP($F623,'(참고)타워 스텟 가치'!$B$2:$L$6,H$2,0)*$E623)</f>
        <v>1280.8124999999973</v>
      </c>
      <c r="I623">
        <f>VLOOKUP($F623,'(참고)타워 스텟 가치'!$B$2:$L$6,I$2,0)+(VLOOKUP($F623,'(참고)타워 스텟 가치'!$B$2:$L$6,I$2,0)*$E623)</f>
        <v>256.16249999999945</v>
      </c>
      <c r="J623">
        <f>VLOOKUP($F623,'(참고)타워 스텟 가치'!$B$2:$L$6,J$2,0)+(VLOOKUP($F623,'(참고)타워 스텟 가치'!$B$2:$L$6,J$2,0)*$E623)</f>
        <v>252999.99999999945</v>
      </c>
      <c r="K623">
        <f>VLOOKUP($F623,'(참고)타워 스텟 가치'!$B$2:$L$6,K$2,0)+(VLOOKUP($F623,'(참고)타워 스텟 가치'!$B$2:$L$6,K$2,0)*$E623)</f>
        <v>5123.2499999999891</v>
      </c>
      <c r="L623">
        <f>VLOOKUP($F623,'(참고)타워 스텟 가치'!$B$2:$L$6,L$2,0)+(VLOOKUP($F623,'(참고)타워 스텟 가치'!$B$2:$L$6,L$2,0)*$E623)</f>
        <v>85.387499999999804</v>
      </c>
      <c r="M623">
        <f>VLOOKUP($F623,'(참고)타워 스텟 가치'!$B$2:$L$6,M$2,0)+(VLOOKUP($F623,'(참고)타워 스텟 가치'!$B$2:$L$6,M$2,0)*$E623)</f>
        <v>15.179999999999966</v>
      </c>
      <c r="N623">
        <f>VLOOKUP($F623,'(참고)타워 스텟 가치'!$B$2:$L$6,N$2,0)+(VLOOKUP($F623,'(참고)타워 스텟 가치'!$B$2:$L$6,N$2,0)*$E623)</f>
        <v>0</v>
      </c>
      <c r="O623">
        <f>VLOOKUP($F623,'(참고)타워 스텟 가치'!$B$2:$L$6,O$2,0)+(VLOOKUP($F623,'(참고)타워 스텟 가치'!$B$2:$L$6,O$2,0)*$E623)</f>
        <v>0</v>
      </c>
      <c r="P623">
        <f>VLOOKUP($F623,'(참고)타워 스텟 가치'!$B$2:$L$6,P$2,0)+(VLOOKUP($F623,'(참고)타워 스텟 가치'!$B$2:$L$6,P$2,0)*$E623)</f>
        <v>50.599999999999888</v>
      </c>
      <c r="Q623">
        <f>SUM('스테이지별 몬스터 스텟'!H623*'(참고)타워 스텟 가치'!$Q$17,'스테이지별 몬스터 스텟'!I623*'(참고)타워 스텟 가치'!$R$17,'스테이지별 몬스터 스텟'!J623*'(참고)타워 스텟 가치'!$S$17,'스테이지별 몬스터 스텟'!K623*'(참고)타워 스텟 가치'!$T$17,'스테이지별 몬스터 스텟'!L623*'(참고)타워 스텟 가치'!$U$17,'스테이지별 몬스터 스텟'!M623*'(참고)타워 스텟 가치'!$V$17,'스테이지별 몬스터 스텟'!N623*'(참고)타워 스텟 가치'!$W$17,'스테이지별 몬스터 스텟'!O623*'(참고)타워 스텟 가치'!$X$17,'스테이지별 몬스터 스텟'!P623*'(참고)타워 스텟 가치'!$Y$17)</f>
        <v>392979.52374999918</v>
      </c>
      <c r="R623">
        <v>1</v>
      </c>
      <c r="S623">
        <f>VLOOKUP($F623,'(참고)타워 스텟 가치'!$B$7:$L$11,S$2,0)+(VLOOKUP($F623,'(참고)타워 스텟 가치'!$B$7:$L$11,S$2,0)*$E623)</f>
        <v>426.93749999999903</v>
      </c>
      <c r="T623">
        <f>VLOOKUP($F623,'(참고)타워 스텟 가치'!$B$7:$L$11,T$2,0)+(VLOOKUP($F623,'(참고)타워 스텟 가치'!$B$7:$L$11,T$2,0)*$E623)</f>
        <v>768.48749999999825</v>
      </c>
      <c r="U623">
        <f>VLOOKUP($F623,'(참고)타워 스텟 가치'!$B$7:$L$11,U$2,0)+(VLOOKUP($F623,'(참고)타워 스텟 가치'!$B$7:$L$11,U$2,0)*$E623)</f>
        <v>252999.99999999945</v>
      </c>
      <c r="V623">
        <f>VLOOKUP($F623,'(참고)타워 스텟 가치'!$B$7:$L$11,V$2,0)+(VLOOKUP($F623,'(참고)타워 스텟 가치'!$B$7:$L$11,V$2,0)*$E623)</f>
        <v>5123.2499999999891</v>
      </c>
      <c r="W623">
        <f>VLOOKUP($F623,'(참고)타워 스텟 가치'!$B$7:$L$11,W$2,0)+(VLOOKUP($F623,'(참고)타워 스텟 가치'!$B$7:$L$11,W$2,0)*$E623)</f>
        <v>85.387499999999804</v>
      </c>
      <c r="X623">
        <f>VLOOKUP($F623,'(참고)타워 스텟 가치'!$B$7:$L$11,X$2,0)+(VLOOKUP($F623,'(참고)타워 스텟 가치'!$B$7:$L$11,X$2,0)*$E623)</f>
        <v>15.179999999999966</v>
      </c>
      <c r="Y623">
        <f>VLOOKUP($F623,'(참고)타워 스텟 가치'!$B$7:$L$11,Y$2,0)+(VLOOKUP($F623,'(참고)타워 스텟 가치'!$B$7:$L$11,Y$2,0)*$E623)</f>
        <v>0</v>
      </c>
      <c r="Z623">
        <f>VLOOKUP($F623,'(참고)타워 스텟 가치'!$B$7:$L$11,Z$2,0)+(VLOOKUP($F623,'(참고)타워 스텟 가치'!$B$7:$L$11,Z$2,0)*$E623)</f>
        <v>0</v>
      </c>
      <c r="AA623">
        <f>VLOOKUP($F623,'(참고)타워 스텟 가치'!$B$7:$L$11,AA$2,0)+(VLOOKUP($F623,'(참고)타워 스텟 가치'!$B$7:$L$11,AA$2,0)*$E623)</f>
        <v>50.599999999999888</v>
      </c>
      <c r="AB623">
        <f>SUM('스테이지별 몬스터 스텟'!S623*'(참고)타워 스텟 가치'!$Q$17,'스테이지별 몬스터 스텟'!T623*'(참고)타워 스텟 가치'!$R$17,'스테이지별 몬스터 스텟'!U623*'(참고)타워 스텟 가치'!$S$17,'스테이지별 몬스터 스텟'!V623*'(참고)타워 스텟 가치'!$T$17,'스테이지별 몬스터 스텟'!W623*'(참고)타워 스텟 가치'!$U$17,'스테이지별 몬스터 스텟'!X623*'(참고)타워 스텟 가치'!$V$17,'스테이지별 몬스터 스텟'!Y623*'(참고)타워 스텟 가치'!$W$17,'스테이지별 몬스터 스텟'!Z623*'(참고)타워 스텟 가치'!$X$17,'스테이지별 몬스터 스텟'!AA623*'(참고)타워 스텟 가치'!$Y$17)</f>
        <v>392040.26124999922</v>
      </c>
      <c r="AC623">
        <v>2</v>
      </c>
      <c r="AD623">
        <f>VLOOKUP($F623,'(참고)타워 스텟 가치'!$B$12:$L$16,AD$2,0)+(VLOOKUP($F623,'(참고)타워 스텟 가치'!$B$12:$L$16,AD$2,0)*$E623)</f>
        <v>426.93749999999903</v>
      </c>
      <c r="AE623">
        <f>VLOOKUP($F623,'(참고)타워 스텟 가치'!$B$12:$L$16,AE$2,0)+(VLOOKUP($F623,'(참고)타워 스텟 가치'!$B$12:$L$16,AE$2,0)*$E623)</f>
        <v>512.32499999999891</v>
      </c>
      <c r="AF623">
        <f>VLOOKUP($F623,'(참고)타워 스텟 가치'!$B$12:$L$16,AF$2,0)+(VLOOKUP($F623,'(참고)타워 스텟 가치'!$B$12:$L$16,AF$2,0)*$E623)</f>
        <v>252999.99999999945</v>
      </c>
      <c r="AG623">
        <f>VLOOKUP($F623,'(참고)타워 스텟 가치'!$B$12:$L$16,AG$2,0)+(VLOOKUP($F623,'(참고)타워 스텟 가치'!$B$12:$L$16,AG$2,0)*$E623)</f>
        <v>2561.6249999999945</v>
      </c>
      <c r="AH623">
        <f>VLOOKUP($F623,'(참고)타워 스텟 가치'!$B$12:$L$16,AH$2,0)+(VLOOKUP($F623,'(참고)타워 스텟 가치'!$B$12:$L$16,AH$2,0)*$E623)</f>
        <v>85.387499999999804</v>
      </c>
      <c r="AI623">
        <f>VLOOKUP($F623,'(참고)타워 스텟 가치'!$B$12:$L$16,AI$2,0)+(VLOOKUP($F623,'(참고)타워 스텟 가치'!$B$12:$L$16,AI$2,0)*$E623)</f>
        <v>15.179999999999966</v>
      </c>
      <c r="AJ623">
        <f>VLOOKUP($F623,'(참고)타워 스텟 가치'!$B$12:$L$16,AJ$2,0)+(VLOOKUP($F623,'(참고)타워 스텟 가치'!$B$12:$L$16,AJ$2,0)*$E623)</f>
        <v>0</v>
      </c>
      <c r="AK623">
        <f>VLOOKUP($F623,'(참고)타워 스텟 가치'!$B$12:$L$16,AK$2,0)+(VLOOKUP($F623,'(참고)타워 스텟 가치'!$B$12:$L$16,AK$2,0)*$E623)</f>
        <v>0</v>
      </c>
      <c r="AL623">
        <f>VLOOKUP($F623,'(참고)타워 스텟 가치'!$B$12:$L$16,AL$2,0)+(VLOOKUP($F623,'(참고)타워 스텟 가치'!$B$12:$L$16,AL$2,0)*$E623)</f>
        <v>101.19999999999978</v>
      </c>
      <c r="AM623">
        <f>SUM('스테이지별 몬스터 스텟'!AD623*'(참고)타워 스텟 가치'!$Q$17,'스테이지별 몬스터 스텟'!AE623*'(참고)타워 스텟 가치'!$R$17,'스테이지별 몬스터 스텟'!AF623*'(참고)타워 스텟 가치'!$S$17,'스테이지별 몬스터 스텟'!AG623*'(참고)타워 스텟 가치'!$T$17,'스테이지별 몬스터 스텟'!AH623*'(참고)타워 스텟 가치'!$U$17,'스테이지별 몬스터 스텟'!AI623*'(참고)타워 스텟 가치'!$V$17,'스테이지별 몬스터 스텟'!AJ623*'(참고)타워 스텟 가치'!$W$17,'스테이지별 몬스터 스텟'!AK623*'(참고)타워 스텟 가치'!$X$17,'스테이지별 몬스터 스텟'!AL623*'(참고)타워 스텟 가치'!$Y$17)</f>
        <v>386633.96749999921</v>
      </c>
      <c r="AN623">
        <v>3</v>
      </c>
    </row>
    <row r="624" spans="3:40" x14ac:dyDescent="0.3">
      <c r="C624">
        <v>5</v>
      </c>
      <c r="D624">
        <f t="shared" si="29"/>
        <v>124</v>
      </c>
      <c r="E624" s="52">
        <f>VLOOKUP(D624,'스테이지별 난이도 설정'!B:C,2,0)</f>
        <v>49.599999999999888</v>
      </c>
      <c r="F624" t="str">
        <f t="shared" si="30"/>
        <v>스페셜</v>
      </c>
      <c r="G624">
        <f t="shared" si="28"/>
        <v>6</v>
      </c>
      <c r="H624">
        <f>VLOOKUP($F624,'(참고)타워 스텟 가치'!$B$2:$L$6,H$2,0)+(VLOOKUP($F624,'(참고)타워 스텟 가치'!$B$2:$L$6,H$2,0)*$E624)</f>
        <v>1921.2187499999957</v>
      </c>
      <c r="I624">
        <f>VLOOKUP($F624,'(참고)타워 스텟 가치'!$B$2:$L$6,I$2,0)+(VLOOKUP($F624,'(참고)타워 스텟 가치'!$B$2:$L$6,I$2,0)*$E624)</f>
        <v>384.24374999999912</v>
      </c>
      <c r="J624">
        <f>VLOOKUP($F624,'(참고)타워 스텟 가치'!$B$2:$L$6,J$2,0)+(VLOOKUP($F624,'(참고)타워 스텟 가치'!$B$2:$L$6,J$2,0)*$E624)</f>
        <v>252999.99999999945</v>
      </c>
      <c r="K624">
        <f>VLOOKUP($F624,'(참고)타워 스텟 가치'!$B$2:$L$6,K$2,0)+(VLOOKUP($F624,'(참고)타워 스텟 가치'!$B$2:$L$6,K$2,0)*$E624)</f>
        <v>7684.8749999999827</v>
      </c>
      <c r="L624">
        <f>VLOOKUP($F624,'(참고)타워 스텟 가치'!$B$2:$L$6,L$2,0)+(VLOOKUP($F624,'(참고)타워 스텟 가치'!$B$2:$L$6,L$2,0)*$E624)</f>
        <v>128.08124999999973</v>
      </c>
      <c r="M624">
        <f>VLOOKUP($F624,'(참고)타워 스텟 가치'!$B$2:$L$6,M$2,0)+(VLOOKUP($F624,'(참고)타워 스텟 가치'!$B$2:$L$6,M$2,0)*$E624)</f>
        <v>15.179999999999966</v>
      </c>
      <c r="N624">
        <f>VLOOKUP($F624,'(참고)타워 스텟 가치'!$B$2:$L$6,N$2,0)+(VLOOKUP($F624,'(참고)타워 스텟 가치'!$B$2:$L$6,N$2,0)*$E624)</f>
        <v>0</v>
      </c>
      <c r="O624">
        <f>VLOOKUP($F624,'(참고)타워 스텟 가치'!$B$2:$L$6,O$2,0)+(VLOOKUP($F624,'(참고)타워 스텟 가치'!$B$2:$L$6,O$2,0)*$E624)</f>
        <v>0</v>
      </c>
      <c r="P624">
        <f>VLOOKUP($F624,'(참고)타워 스텟 가치'!$B$2:$L$6,P$2,0)+(VLOOKUP($F624,'(참고)타워 스텟 가치'!$B$2:$L$6,P$2,0)*$E624)</f>
        <v>50.599999999999888</v>
      </c>
      <c r="Q624">
        <f>SUM('스테이지별 몬스터 스텟'!H624*'(참고)타워 스텟 가치'!$Q$17,'스테이지별 몬스터 스텟'!I624*'(참고)타워 스텟 가치'!$R$17,'스테이지별 몬스터 스텟'!J624*'(참고)타워 스텟 가치'!$S$17,'스테이지별 몬스터 스텟'!K624*'(참고)타워 스텟 가치'!$T$17,'스테이지별 몬스터 스텟'!L624*'(참고)타워 스텟 가치'!$U$17,'스테이지별 몬스터 스텟'!M624*'(참고)타워 스텟 가치'!$V$17,'스테이지별 몬스터 스텟'!N624*'(참고)타워 스텟 가치'!$W$17,'스테이지별 몬스터 스텟'!O624*'(참고)타워 스텟 가치'!$X$17,'스테이지별 몬스터 스텟'!P624*'(참고)타워 스텟 가치'!$Y$17)</f>
        <v>399661.09562499908</v>
      </c>
      <c r="R624">
        <v>1</v>
      </c>
      <c r="S624">
        <f>VLOOKUP($F624,'(참고)타워 스텟 가치'!$B$7:$L$11,S$2,0)+(VLOOKUP($F624,'(참고)타워 스텟 가치'!$B$7:$L$11,S$2,0)*$E624)</f>
        <v>640.40624999999864</v>
      </c>
      <c r="T624">
        <f>VLOOKUP($F624,'(참고)타워 스텟 가치'!$B$7:$L$11,T$2,0)+(VLOOKUP($F624,'(참고)타워 스텟 가치'!$B$7:$L$11,T$2,0)*$E624)</f>
        <v>1152.7312499999975</v>
      </c>
      <c r="U624">
        <f>VLOOKUP($F624,'(참고)타워 스텟 가치'!$B$7:$L$11,U$2,0)+(VLOOKUP($F624,'(참고)타워 스텟 가치'!$B$7:$L$11,U$2,0)*$E624)</f>
        <v>252999.99999999945</v>
      </c>
      <c r="V624">
        <f>VLOOKUP($F624,'(참고)타워 스텟 가치'!$B$7:$L$11,V$2,0)+(VLOOKUP($F624,'(참고)타워 스텟 가치'!$B$7:$L$11,V$2,0)*$E624)</f>
        <v>7684.8749999999827</v>
      </c>
      <c r="W624">
        <f>VLOOKUP($F624,'(참고)타워 스텟 가치'!$B$7:$L$11,W$2,0)+(VLOOKUP($F624,'(참고)타워 스텟 가치'!$B$7:$L$11,W$2,0)*$E624)</f>
        <v>128.08124999999973</v>
      </c>
      <c r="X624">
        <f>VLOOKUP($F624,'(참고)타워 스텟 가치'!$B$7:$L$11,X$2,0)+(VLOOKUP($F624,'(참고)타워 스텟 가치'!$B$7:$L$11,X$2,0)*$E624)</f>
        <v>15.179999999999966</v>
      </c>
      <c r="Y624">
        <f>VLOOKUP($F624,'(참고)타워 스텟 가치'!$B$7:$L$11,Y$2,0)+(VLOOKUP($F624,'(참고)타워 스텟 가치'!$B$7:$L$11,Y$2,0)*$E624)</f>
        <v>0</v>
      </c>
      <c r="Z624">
        <f>VLOOKUP($F624,'(참고)타워 스텟 가치'!$B$7:$L$11,Z$2,0)+(VLOOKUP($F624,'(참고)타워 스텟 가치'!$B$7:$L$11,Z$2,0)*$E624)</f>
        <v>0</v>
      </c>
      <c r="AA624">
        <f>VLOOKUP($F624,'(참고)타워 스텟 가치'!$B$7:$L$11,AA$2,0)+(VLOOKUP($F624,'(참고)타워 스텟 가치'!$B$7:$L$11,AA$2,0)*$E624)</f>
        <v>50.599999999999888</v>
      </c>
      <c r="AB624">
        <f>SUM('스테이지별 몬스터 스텟'!S624*'(참고)타워 스텟 가치'!$Q$17,'스테이지별 몬스터 스텟'!T624*'(참고)타워 스텟 가치'!$R$17,'스테이지별 몬스터 스텟'!U624*'(참고)타워 스텟 가치'!$S$17,'스테이지별 몬스터 스텟'!V624*'(참고)타워 스텟 가치'!$T$17,'스테이지별 몬스터 스텟'!W624*'(참고)타워 스텟 가치'!$U$17,'스테이지별 몬스터 스텟'!X624*'(참고)타워 스텟 가치'!$V$17,'스테이지별 몬스터 스텟'!Y624*'(참고)타워 스텟 가치'!$W$17,'스테이지별 몬스터 스텟'!Z624*'(참고)타워 스텟 가치'!$X$17,'스테이지별 몬스터 스텟'!AA624*'(참고)타워 스텟 가치'!$Y$17)</f>
        <v>398252.2018749991</v>
      </c>
      <c r="AC624">
        <v>2</v>
      </c>
      <c r="AD624">
        <f>VLOOKUP($F624,'(참고)타워 스텟 가치'!$B$12:$L$16,AD$2,0)+(VLOOKUP($F624,'(참고)타워 스텟 가치'!$B$12:$L$16,AD$2,0)*$E624)</f>
        <v>640.40624999999864</v>
      </c>
      <c r="AE624">
        <f>VLOOKUP($F624,'(참고)타워 스텟 가치'!$B$12:$L$16,AE$2,0)+(VLOOKUP($F624,'(참고)타워 스텟 가치'!$B$12:$L$16,AE$2,0)*$E624)</f>
        <v>768.48749999999825</v>
      </c>
      <c r="AF624">
        <f>VLOOKUP($F624,'(참고)타워 스텟 가치'!$B$12:$L$16,AF$2,0)+(VLOOKUP($F624,'(참고)타워 스텟 가치'!$B$12:$L$16,AF$2,0)*$E624)</f>
        <v>252999.99999999945</v>
      </c>
      <c r="AG624">
        <f>VLOOKUP($F624,'(참고)타워 스텟 가치'!$B$12:$L$16,AG$2,0)+(VLOOKUP($F624,'(참고)타워 스텟 가치'!$B$12:$L$16,AG$2,0)*$E624)</f>
        <v>3842.4374999999914</v>
      </c>
      <c r="AH624">
        <f>VLOOKUP($F624,'(참고)타워 스텟 가치'!$B$12:$L$16,AH$2,0)+(VLOOKUP($F624,'(참고)타워 스텟 가치'!$B$12:$L$16,AH$2,0)*$E624)</f>
        <v>128.08124999999973</v>
      </c>
      <c r="AI624">
        <f>VLOOKUP($F624,'(참고)타워 스텟 가치'!$B$12:$L$16,AI$2,0)+(VLOOKUP($F624,'(참고)타워 스텟 가치'!$B$12:$L$16,AI$2,0)*$E624)</f>
        <v>15.179999999999966</v>
      </c>
      <c r="AJ624">
        <f>VLOOKUP($F624,'(참고)타워 스텟 가치'!$B$12:$L$16,AJ$2,0)+(VLOOKUP($F624,'(참고)타워 스텟 가치'!$B$12:$L$16,AJ$2,0)*$E624)</f>
        <v>0</v>
      </c>
      <c r="AK624">
        <f>VLOOKUP($F624,'(참고)타워 스텟 가치'!$B$12:$L$16,AK$2,0)+(VLOOKUP($F624,'(참고)타워 스텟 가치'!$B$12:$L$16,AK$2,0)*$E624)</f>
        <v>0</v>
      </c>
      <c r="AL624">
        <f>VLOOKUP($F624,'(참고)타워 스텟 가치'!$B$12:$L$16,AL$2,0)+(VLOOKUP($F624,'(참고)타워 스텟 가치'!$B$12:$L$16,AL$2,0)*$E624)</f>
        <v>101.19999999999978</v>
      </c>
      <c r="AM624">
        <f>SUM('스테이지별 몬스터 스텟'!AD624*'(참고)타워 스텟 가치'!$Q$17,'스테이지별 몬스터 스텟'!AE624*'(참고)타워 스텟 가치'!$R$17,'스테이지별 몬스터 스텟'!AF624*'(참고)타워 스텟 가치'!$S$17,'스테이지별 몬스터 스텟'!AG624*'(참고)타워 스텟 가치'!$T$17,'스테이지별 몬스터 스텟'!AH624*'(참고)타워 스텟 가치'!$U$17,'스테이지별 몬스터 스텟'!AI624*'(참고)타워 스텟 가치'!$V$17,'스테이지별 몬스터 스텟'!AJ624*'(참고)타워 스텟 가치'!$W$17,'스테이지별 몬스터 스텟'!AK624*'(참고)타워 스텟 가치'!$X$17,'스테이지별 몬스터 스텟'!AL624*'(참고)타워 스텟 가치'!$Y$17)</f>
        <v>390092.16124999919</v>
      </c>
      <c r="AN624">
        <v>3</v>
      </c>
    </row>
    <row r="625" spans="3:40" x14ac:dyDescent="0.3">
      <c r="C625">
        <v>1</v>
      </c>
      <c r="D625">
        <f t="shared" si="29"/>
        <v>125</v>
      </c>
      <c r="E625" s="52">
        <f>VLOOKUP(D625,'스테이지별 난이도 설정'!B:C,2,0)</f>
        <v>49.999999999999886</v>
      </c>
      <c r="F625" t="str">
        <f t="shared" si="30"/>
        <v>일반</v>
      </c>
      <c r="G625">
        <f t="shared" si="28"/>
        <v>6</v>
      </c>
      <c r="H625">
        <f>VLOOKUP($F625,'(참고)타워 스텟 가치'!$B$2:$L$6,H$2,0)+(VLOOKUP($F625,'(참고)타워 스텟 가치'!$B$2:$L$6,H$2,0)*$E625)</f>
        <v>382.49999999999915</v>
      </c>
      <c r="I625">
        <f>VLOOKUP($F625,'(참고)타워 스텟 가치'!$B$2:$L$6,I$2,0)+(VLOOKUP($F625,'(참고)타워 스텟 가치'!$B$2:$L$6,I$2,0)*$E625)</f>
        <v>76.499999999999829</v>
      </c>
      <c r="J625">
        <f>VLOOKUP($F625,'(참고)타워 스텟 가치'!$B$2:$L$6,J$2,0)+(VLOOKUP($F625,'(참고)타워 스텟 가치'!$B$2:$L$6,J$2,0)*$E625)</f>
        <v>254999.99999999942</v>
      </c>
      <c r="K625">
        <f>VLOOKUP($F625,'(참고)타워 스텟 가치'!$B$2:$L$6,K$2,0)+(VLOOKUP($F625,'(참고)타워 스텟 가치'!$B$2:$L$6,K$2,0)*$E625)</f>
        <v>1529.9999999999966</v>
      </c>
      <c r="L625">
        <f>VLOOKUP($F625,'(참고)타워 스텟 가치'!$B$2:$L$6,L$2,0)+(VLOOKUP($F625,'(참고)타워 스텟 가치'!$B$2:$L$6,L$2,0)*$E625)</f>
        <v>25.499999999999943</v>
      </c>
      <c r="M625">
        <f>VLOOKUP($F625,'(참고)타워 스텟 가치'!$B$2:$L$6,M$2,0)+(VLOOKUP($F625,'(참고)타워 스텟 가치'!$B$2:$L$6,M$2,0)*$E625)</f>
        <v>15.299999999999965</v>
      </c>
      <c r="N625">
        <f>VLOOKUP($F625,'(참고)타워 스텟 가치'!$B$2:$L$6,N$2,0)+(VLOOKUP($F625,'(참고)타워 스텟 가치'!$B$2:$L$6,N$2,0)*$E625)</f>
        <v>0</v>
      </c>
      <c r="O625">
        <f>VLOOKUP($F625,'(참고)타워 스텟 가치'!$B$2:$L$6,O$2,0)+(VLOOKUP($F625,'(참고)타워 스텟 가치'!$B$2:$L$6,O$2,0)*$E625)</f>
        <v>0</v>
      </c>
      <c r="P625">
        <f>VLOOKUP($F625,'(참고)타워 스텟 가치'!$B$2:$L$6,P$2,0)+(VLOOKUP($F625,'(참고)타워 스텟 가치'!$B$2:$L$6,P$2,0)*$E625)</f>
        <v>35.699999999999918</v>
      </c>
      <c r="Q625">
        <f>SUM('스테이지별 몬스터 스텟'!H625*'(참고)타워 스텟 가치'!$Q$17,'스테이지별 몬스터 스텟'!I625*'(참고)타워 스텟 가치'!$R$17,'스테이지별 몬스터 스텟'!J625*'(참고)타워 스텟 가치'!$S$17,'스테이지별 몬스터 스텟'!K625*'(참고)타워 스텟 가치'!$T$17,'스테이지별 몬스터 스텟'!L625*'(참고)타워 스텟 가치'!$U$17,'스테이지별 몬스터 스텟'!M625*'(참고)타워 스텟 가치'!$V$17,'스테이지별 몬스터 스텟'!N625*'(참고)타워 스텟 가치'!$W$17,'스테이지별 몬스터 스텟'!O625*'(참고)타워 스텟 가치'!$X$17,'스테이지별 몬스터 스텟'!P625*'(참고)타워 스텟 가치'!$Y$17)</f>
        <v>386577.44999999914</v>
      </c>
      <c r="R625">
        <v>1</v>
      </c>
      <c r="S625">
        <f>VLOOKUP($F625,'(참고)타워 스텟 가치'!$B$7:$L$11,S$2,0)+(VLOOKUP($F625,'(참고)타워 스텟 가치'!$B$7:$L$11,S$2,0)*$E625)</f>
        <v>127.49999999999972</v>
      </c>
      <c r="T625">
        <f>VLOOKUP($F625,'(참고)타워 스텟 가치'!$B$7:$L$11,T$2,0)+(VLOOKUP($F625,'(참고)타워 스텟 가치'!$B$7:$L$11,T$2,0)*$E625)</f>
        <v>229.49999999999949</v>
      </c>
      <c r="U625">
        <f>VLOOKUP($F625,'(참고)타워 스텟 가치'!$B$7:$L$11,U$2,0)+(VLOOKUP($F625,'(참고)타워 스텟 가치'!$B$7:$L$11,U$2,0)*$E625)</f>
        <v>254999.99999999942</v>
      </c>
      <c r="V625">
        <f>VLOOKUP($F625,'(참고)타워 스텟 가치'!$B$7:$L$11,V$2,0)+(VLOOKUP($F625,'(참고)타워 스텟 가치'!$B$7:$L$11,V$2,0)*$E625)</f>
        <v>1529.9999999999966</v>
      </c>
      <c r="W625">
        <f>VLOOKUP($F625,'(참고)타워 스텟 가치'!$B$7:$L$11,W$2,0)+(VLOOKUP($F625,'(참고)타워 스텟 가치'!$B$7:$L$11,W$2,0)*$E625)</f>
        <v>25.499999999999943</v>
      </c>
      <c r="X625">
        <f>VLOOKUP($F625,'(참고)타워 스텟 가치'!$B$7:$L$11,X$2,0)+(VLOOKUP($F625,'(참고)타워 스텟 가치'!$B$7:$L$11,X$2,0)*$E625)</f>
        <v>15.299999999999965</v>
      </c>
      <c r="Y625">
        <f>VLOOKUP($F625,'(참고)타워 스텟 가치'!$B$7:$L$11,Y$2,0)+(VLOOKUP($F625,'(참고)타워 스텟 가치'!$B$7:$L$11,Y$2,0)*$E625)</f>
        <v>0</v>
      </c>
      <c r="Z625">
        <f>VLOOKUP($F625,'(참고)타워 스텟 가치'!$B$7:$L$11,Z$2,0)+(VLOOKUP($F625,'(참고)타워 스텟 가치'!$B$7:$L$11,Z$2,0)*$E625)</f>
        <v>0</v>
      </c>
      <c r="AA625">
        <f>VLOOKUP($F625,'(참고)타워 스텟 가치'!$B$7:$L$11,AA$2,0)+(VLOOKUP($F625,'(참고)타워 스텟 가치'!$B$7:$L$11,AA$2,0)*$E625)</f>
        <v>35.699999999999918</v>
      </c>
      <c r="AB625">
        <f>SUM('스테이지별 몬스터 스텟'!S625*'(참고)타워 스텟 가치'!$Q$17,'스테이지별 몬스터 스텟'!T625*'(참고)타워 스텟 가치'!$R$17,'스테이지별 몬스터 스텟'!U625*'(참고)타워 스텟 가치'!$S$17,'스테이지별 몬스터 스텟'!V625*'(참고)타워 스텟 가치'!$T$17,'스테이지별 몬스터 스텟'!W625*'(참고)타워 스텟 가치'!$U$17,'스테이지별 몬스터 스텟'!X625*'(참고)타워 스텟 가치'!$V$17,'스테이지별 몬스터 스텟'!Y625*'(참고)타워 스텟 가치'!$W$17,'스테이지별 몬스터 스텟'!Z625*'(참고)타워 스텟 가치'!$X$17,'스테이지별 몬스터 스텟'!AA625*'(참고)타워 스텟 가치'!$Y$17)</f>
        <v>386296.94999999914</v>
      </c>
      <c r="AC625">
        <v>2</v>
      </c>
      <c r="AD625">
        <f>VLOOKUP($F625,'(참고)타워 스텟 가치'!$B$12:$L$16,AD$2,0)+(VLOOKUP($F625,'(참고)타워 스텟 가치'!$B$12:$L$16,AD$2,0)*$E625)</f>
        <v>127.49999999999972</v>
      </c>
      <c r="AE625">
        <f>VLOOKUP($F625,'(참고)타워 스텟 가치'!$B$12:$L$16,AE$2,0)+(VLOOKUP($F625,'(참고)타워 스텟 가치'!$B$12:$L$16,AE$2,0)*$E625)</f>
        <v>152.99999999999966</v>
      </c>
      <c r="AF625">
        <f>VLOOKUP($F625,'(참고)타워 스텟 가치'!$B$12:$L$16,AF$2,0)+(VLOOKUP($F625,'(참고)타워 스텟 가치'!$B$12:$L$16,AF$2,0)*$E625)</f>
        <v>254999.99999999942</v>
      </c>
      <c r="AG625">
        <f>VLOOKUP($F625,'(참고)타워 스텟 가치'!$B$12:$L$16,AG$2,0)+(VLOOKUP($F625,'(참고)타워 스텟 가치'!$B$12:$L$16,AG$2,0)*$E625)</f>
        <v>764.99999999999829</v>
      </c>
      <c r="AH625">
        <f>VLOOKUP($F625,'(참고)타워 스텟 가치'!$B$12:$L$16,AH$2,0)+(VLOOKUP($F625,'(참고)타워 스텟 가치'!$B$12:$L$16,AH$2,0)*$E625)</f>
        <v>25.499999999999943</v>
      </c>
      <c r="AI625">
        <f>VLOOKUP($F625,'(참고)타워 스텟 가치'!$B$12:$L$16,AI$2,0)+(VLOOKUP($F625,'(참고)타워 스텟 가치'!$B$12:$L$16,AI$2,0)*$E625)</f>
        <v>15.299999999999965</v>
      </c>
      <c r="AJ625">
        <f>VLOOKUP($F625,'(참고)타워 스텟 가치'!$B$12:$L$16,AJ$2,0)+(VLOOKUP($F625,'(참고)타워 스텟 가치'!$B$12:$L$16,AJ$2,0)*$E625)</f>
        <v>0</v>
      </c>
      <c r="AK625">
        <f>VLOOKUP($F625,'(참고)타워 스텟 가치'!$B$12:$L$16,AK$2,0)+(VLOOKUP($F625,'(참고)타워 스텟 가치'!$B$12:$L$16,AK$2,0)*$E625)</f>
        <v>0</v>
      </c>
      <c r="AL625">
        <f>VLOOKUP($F625,'(참고)타워 스텟 가치'!$B$12:$L$16,AL$2,0)+(VLOOKUP($F625,'(참고)타워 스텟 가치'!$B$12:$L$16,AL$2,0)*$E625)</f>
        <v>71.399999999999835</v>
      </c>
      <c r="AM625">
        <f>SUM('스테이지별 몬스터 스텟'!AD625*'(참고)타워 스텟 가치'!$Q$17,'스테이지별 몬스터 스텟'!AE625*'(참고)타워 스텟 가치'!$R$17,'스테이지별 몬스터 스텟'!AF625*'(참고)타워 스텟 가치'!$S$17,'스테이지별 몬스터 스텟'!AG625*'(참고)타워 스텟 가치'!$T$17,'스테이지별 몬스터 스텟'!AH625*'(참고)타워 스텟 가치'!$U$17,'스테이지별 몬스터 스텟'!AI625*'(참고)타워 스텟 가치'!$V$17,'스테이지별 몬스터 스텟'!AJ625*'(참고)타워 스텟 가치'!$W$17,'스테이지별 몬스터 스텟'!AK625*'(참고)타워 스텟 가치'!$X$17,'스테이지별 몬스터 스텟'!AL625*'(참고)타워 스텟 가치'!$Y$17)</f>
        <v>384723.5999999991</v>
      </c>
      <c r="AN625">
        <v>3</v>
      </c>
    </row>
    <row r="626" spans="3:40" x14ac:dyDescent="0.3">
      <c r="C626">
        <v>2</v>
      </c>
      <c r="D626">
        <f t="shared" si="29"/>
        <v>125</v>
      </c>
      <c r="E626" s="52">
        <f>VLOOKUP(D626,'스테이지별 난이도 설정'!B:C,2,0)</f>
        <v>49.999999999999886</v>
      </c>
      <c r="F626" t="str">
        <f t="shared" si="30"/>
        <v>레어</v>
      </c>
      <c r="G626">
        <f t="shared" si="28"/>
        <v>6</v>
      </c>
      <c r="H626">
        <f>VLOOKUP($F626,'(참고)타워 스텟 가치'!$B$2:$L$6,H$2,0)+(VLOOKUP($F626,'(참고)타워 스텟 가치'!$B$2:$L$6,H$2,0)*$E626)</f>
        <v>573.74999999999875</v>
      </c>
      <c r="I626">
        <f>VLOOKUP($F626,'(참고)타워 스텟 가치'!$B$2:$L$6,I$2,0)+(VLOOKUP($F626,'(참고)타워 스텟 가치'!$B$2:$L$6,I$2,0)*$E626)</f>
        <v>114.74999999999974</v>
      </c>
      <c r="J626">
        <f>VLOOKUP($F626,'(참고)타워 스텟 가치'!$B$2:$L$6,J$2,0)+(VLOOKUP($F626,'(참고)타워 스텟 가치'!$B$2:$L$6,J$2,0)*$E626)</f>
        <v>254999.99999999942</v>
      </c>
      <c r="K626">
        <f>VLOOKUP($F626,'(참고)타워 스텟 가치'!$B$2:$L$6,K$2,0)+(VLOOKUP($F626,'(참고)타워 스텟 가치'!$B$2:$L$6,K$2,0)*$E626)</f>
        <v>2294.999999999995</v>
      </c>
      <c r="L626">
        <f>VLOOKUP($F626,'(참고)타워 스텟 가치'!$B$2:$L$6,L$2,0)+(VLOOKUP($F626,'(참고)타워 스텟 가치'!$B$2:$L$6,L$2,0)*$E626)</f>
        <v>38.249999999999915</v>
      </c>
      <c r="M626">
        <f>VLOOKUP($F626,'(참고)타워 스텟 가치'!$B$2:$L$6,M$2,0)+(VLOOKUP($F626,'(참고)타워 스텟 가치'!$B$2:$L$6,M$2,0)*$E626)</f>
        <v>15.299999999999965</v>
      </c>
      <c r="N626">
        <f>VLOOKUP($F626,'(참고)타워 스텟 가치'!$B$2:$L$6,N$2,0)+(VLOOKUP($F626,'(참고)타워 스텟 가치'!$B$2:$L$6,N$2,0)*$E626)</f>
        <v>0</v>
      </c>
      <c r="O626">
        <f>VLOOKUP($F626,'(참고)타워 스텟 가치'!$B$2:$L$6,O$2,0)+(VLOOKUP($F626,'(참고)타워 스텟 가치'!$B$2:$L$6,O$2,0)*$E626)</f>
        <v>0</v>
      </c>
      <c r="P626">
        <f>VLOOKUP($F626,'(참고)타워 스텟 가치'!$B$2:$L$6,P$2,0)+(VLOOKUP($F626,'(참고)타워 스텟 가치'!$B$2:$L$6,P$2,0)*$E626)</f>
        <v>35.699999999999918</v>
      </c>
      <c r="Q626">
        <f>SUM('스테이지별 몬스터 스텟'!H626*'(참고)타워 스텟 가치'!$Q$17,'스테이지별 몬스터 스텟'!I626*'(참고)타워 스텟 가치'!$R$17,'스테이지별 몬스터 스텟'!J626*'(참고)타워 스텟 가치'!$S$17,'스테이지별 몬스터 스텟'!K626*'(참고)타워 스텟 가치'!$T$17,'스테이지별 몬스터 스텟'!L626*'(참고)타워 스텟 가치'!$U$17,'스테이지별 몬스터 스텟'!M626*'(참고)타워 스텟 가치'!$V$17,'스테이지별 몬스터 스텟'!N626*'(참고)타워 스텟 가치'!$W$17,'스테이지별 몬스터 스텟'!O626*'(참고)타워 스텟 가치'!$X$17,'스테이지별 몬스터 스텟'!P626*'(참고)타워 스텟 가치'!$Y$17)</f>
        <v>388572.82499999914</v>
      </c>
      <c r="R626">
        <v>1</v>
      </c>
      <c r="S626">
        <f>VLOOKUP($F626,'(참고)타워 스텟 가치'!$B$7:$L$11,S$2,0)+(VLOOKUP($F626,'(참고)타워 스텟 가치'!$B$7:$L$11,S$2,0)*$E626)</f>
        <v>191.24999999999957</v>
      </c>
      <c r="T626">
        <f>VLOOKUP($F626,'(참고)타워 스텟 가치'!$B$7:$L$11,T$2,0)+(VLOOKUP($F626,'(참고)타워 스텟 가치'!$B$7:$L$11,T$2,0)*$E626)</f>
        <v>344.2499999999992</v>
      </c>
      <c r="U626">
        <f>VLOOKUP($F626,'(참고)타워 스텟 가치'!$B$7:$L$11,U$2,0)+(VLOOKUP($F626,'(참고)타워 스텟 가치'!$B$7:$L$11,U$2,0)*$E626)</f>
        <v>254999.99999999942</v>
      </c>
      <c r="V626">
        <f>VLOOKUP($F626,'(참고)타워 스텟 가치'!$B$7:$L$11,V$2,0)+(VLOOKUP($F626,'(참고)타워 스텟 가치'!$B$7:$L$11,V$2,0)*$E626)</f>
        <v>2294.999999999995</v>
      </c>
      <c r="W626">
        <f>VLOOKUP($F626,'(참고)타워 스텟 가치'!$B$7:$L$11,W$2,0)+(VLOOKUP($F626,'(참고)타워 스텟 가치'!$B$7:$L$11,W$2,0)*$E626)</f>
        <v>38.249999999999915</v>
      </c>
      <c r="X626">
        <f>VLOOKUP($F626,'(참고)타워 스텟 가치'!$B$7:$L$11,X$2,0)+(VLOOKUP($F626,'(참고)타워 스텟 가치'!$B$7:$L$11,X$2,0)*$E626)</f>
        <v>15.299999999999965</v>
      </c>
      <c r="Y626">
        <f>VLOOKUP($F626,'(참고)타워 스텟 가치'!$B$7:$L$11,Y$2,0)+(VLOOKUP($F626,'(참고)타워 스텟 가치'!$B$7:$L$11,Y$2,0)*$E626)</f>
        <v>0</v>
      </c>
      <c r="Z626">
        <f>VLOOKUP($F626,'(참고)타워 스텟 가치'!$B$7:$L$11,Z$2,0)+(VLOOKUP($F626,'(참고)타워 스텟 가치'!$B$7:$L$11,Z$2,0)*$E626)</f>
        <v>0</v>
      </c>
      <c r="AA626">
        <f>VLOOKUP($F626,'(참고)타워 스텟 가치'!$B$7:$L$11,AA$2,0)+(VLOOKUP($F626,'(참고)타워 스텟 가치'!$B$7:$L$11,AA$2,0)*$E626)</f>
        <v>35.699999999999918</v>
      </c>
      <c r="AB626">
        <f>SUM('스테이지별 몬스터 스텟'!S626*'(참고)타워 스텟 가치'!$Q$17,'스테이지별 몬스터 스텟'!T626*'(참고)타워 스텟 가치'!$R$17,'스테이지별 몬스터 스텟'!U626*'(참고)타워 스텟 가치'!$S$17,'스테이지별 몬스터 스텟'!V626*'(참고)타워 스텟 가치'!$T$17,'스테이지별 몬스터 스텟'!W626*'(참고)타워 스텟 가치'!$U$17,'스테이지별 몬스터 스텟'!X626*'(참고)타워 스텟 가치'!$V$17,'스테이지별 몬스터 스텟'!Y626*'(참고)타워 스텟 가치'!$W$17,'스테이지별 몬스터 스텟'!Z626*'(참고)타워 스텟 가치'!$X$17,'스테이지별 몬스터 스텟'!AA626*'(참고)타워 스텟 가치'!$Y$17)</f>
        <v>388152.07499999914</v>
      </c>
      <c r="AC626">
        <v>2</v>
      </c>
      <c r="AD626">
        <f>VLOOKUP($F626,'(참고)타워 스텟 가치'!$B$12:$L$16,AD$2,0)+(VLOOKUP($F626,'(참고)타워 스텟 가치'!$B$12:$L$16,AD$2,0)*$E626)</f>
        <v>191.24999999999957</v>
      </c>
      <c r="AE626">
        <f>VLOOKUP($F626,'(참고)타워 스텟 가치'!$B$12:$L$16,AE$2,0)+(VLOOKUP($F626,'(참고)타워 스텟 가치'!$B$12:$L$16,AE$2,0)*$E626)</f>
        <v>229.49999999999949</v>
      </c>
      <c r="AF626">
        <f>VLOOKUP($F626,'(참고)타워 스텟 가치'!$B$12:$L$16,AF$2,0)+(VLOOKUP($F626,'(참고)타워 스텟 가치'!$B$12:$L$16,AF$2,0)*$E626)</f>
        <v>254999.99999999942</v>
      </c>
      <c r="AG626">
        <f>VLOOKUP($F626,'(참고)타워 스텟 가치'!$B$12:$L$16,AG$2,0)+(VLOOKUP($F626,'(참고)타워 스텟 가치'!$B$12:$L$16,AG$2,0)*$E626)</f>
        <v>1147.4999999999975</v>
      </c>
      <c r="AH626">
        <f>VLOOKUP($F626,'(참고)타워 스텟 가치'!$B$12:$L$16,AH$2,0)+(VLOOKUP($F626,'(참고)타워 스텟 가치'!$B$12:$L$16,AH$2,0)*$E626)</f>
        <v>38.249999999999915</v>
      </c>
      <c r="AI626">
        <f>VLOOKUP($F626,'(참고)타워 스텟 가치'!$B$12:$L$16,AI$2,0)+(VLOOKUP($F626,'(참고)타워 스텟 가치'!$B$12:$L$16,AI$2,0)*$E626)</f>
        <v>15.299999999999965</v>
      </c>
      <c r="AJ626">
        <f>VLOOKUP($F626,'(참고)타워 스텟 가치'!$B$12:$L$16,AJ$2,0)+(VLOOKUP($F626,'(참고)타워 스텟 가치'!$B$12:$L$16,AJ$2,0)*$E626)</f>
        <v>0</v>
      </c>
      <c r="AK626">
        <f>VLOOKUP($F626,'(참고)타워 스텟 가치'!$B$12:$L$16,AK$2,0)+(VLOOKUP($F626,'(참고)타워 스텟 가치'!$B$12:$L$16,AK$2,0)*$E626)</f>
        <v>0</v>
      </c>
      <c r="AL626">
        <f>VLOOKUP($F626,'(참고)타워 스텟 가치'!$B$12:$L$16,AL$2,0)+(VLOOKUP($F626,'(참고)타워 스텟 가치'!$B$12:$L$16,AL$2,0)*$E626)</f>
        <v>71.399999999999835</v>
      </c>
      <c r="AM626">
        <f>SUM('스테이지별 몬스터 스텟'!AD626*'(참고)타워 스텟 가치'!$Q$17,'스테이지별 몬스터 스텟'!AE626*'(참고)타워 스텟 가치'!$R$17,'스테이지별 몬스터 스텟'!AF626*'(참고)타워 스텟 가치'!$S$17,'스테이지별 몬스터 스텟'!AG626*'(참고)타워 스텟 가치'!$T$17,'스테이지별 몬스터 스텟'!AH626*'(참고)타워 스텟 가치'!$U$17,'스테이지별 몬스터 스텟'!AI626*'(참고)타워 스텟 가치'!$V$17,'스테이지별 몬스터 스텟'!AJ626*'(참고)타워 스텟 가치'!$W$17,'스테이지별 몬스터 스텟'!AK626*'(참고)타워 스텟 가치'!$X$17,'스테이지별 몬스터 스텟'!AL626*'(참고)타워 스텟 가치'!$Y$17)</f>
        <v>385756.3499999991</v>
      </c>
      <c r="AN626">
        <v>3</v>
      </c>
    </row>
    <row r="627" spans="3:40" x14ac:dyDescent="0.3">
      <c r="C627">
        <v>3</v>
      </c>
      <c r="D627">
        <f t="shared" si="29"/>
        <v>125</v>
      </c>
      <c r="E627" s="52">
        <f>VLOOKUP(D627,'스테이지별 난이도 설정'!B:C,2,0)</f>
        <v>49.999999999999886</v>
      </c>
      <c r="F627" t="str">
        <f t="shared" si="30"/>
        <v>에픽</v>
      </c>
      <c r="G627">
        <f t="shared" si="28"/>
        <v>6</v>
      </c>
      <c r="H627">
        <f>VLOOKUP($F627,'(참고)타워 스텟 가치'!$B$2:$L$6,H$2,0)+(VLOOKUP($F627,'(참고)타워 스텟 가치'!$B$2:$L$6,H$2,0)*$E627)</f>
        <v>860.62499999999807</v>
      </c>
      <c r="I627">
        <f>VLOOKUP($F627,'(참고)타워 스텟 가치'!$B$2:$L$6,I$2,0)+(VLOOKUP($F627,'(참고)타워 스텟 가치'!$B$2:$L$6,I$2,0)*$E627)</f>
        <v>172.1249999999996</v>
      </c>
      <c r="J627">
        <f>VLOOKUP($F627,'(참고)타워 스텟 가치'!$B$2:$L$6,J$2,0)+(VLOOKUP($F627,'(참고)타워 스텟 가치'!$B$2:$L$6,J$2,0)*$E627)</f>
        <v>254999.99999999942</v>
      </c>
      <c r="K627">
        <f>VLOOKUP($F627,'(참고)타워 스텟 가치'!$B$2:$L$6,K$2,0)+(VLOOKUP($F627,'(참고)타워 스텟 가치'!$B$2:$L$6,K$2,0)*$E627)</f>
        <v>3442.4999999999923</v>
      </c>
      <c r="L627">
        <f>VLOOKUP($F627,'(참고)타워 스텟 가치'!$B$2:$L$6,L$2,0)+(VLOOKUP($F627,'(참고)타워 스텟 가치'!$B$2:$L$6,L$2,0)*$E627)</f>
        <v>57.374999999999872</v>
      </c>
      <c r="M627">
        <f>VLOOKUP($F627,'(참고)타워 스텟 가치'!$B$2:$L$6,M$2,0)+(VLOOKUP($F627,'(참고)타워 스텟 가치'!$B$2:$L$6,M$2,0)*$E627)</f>
        <v>15.299999999999965</v>
      </c>
      <c r="N627">
        <f>VLOOKUP($F627,'(참고)타워 스텟 가치'!$B$2:$L$6,N$2,0)+(VLOOKUP($F627,'(참고)타워 스텟 가치'!$B$2:$L$6,N$2,0)*$E627)</f>
        <v>0</v>
      </c>
      <c r="O627">
        <f>VLOOKUP($F627,'(참고)타워 스텟 가치'!$B$2:$L$6,O$2,0)+(VLOOKUP($F627,'(참고)타워 스텟 가치'!$B$2:$L$6,O$2,0)*$E627)</f>
        <v>0</v>
      </c>
      <c r="P627">
        <f>VLOOKUP($F627,'(참고)타워 스텟 가치'!$B$2:$L$6,P$2,0)+(VLOOKUP($F627,'(참고)타워 스텟 가치'!$B$2:$L$6,P$2,0)*$E627)</f>
        <v>35.699999999999918</v>
      </c>
      <c r="Q627">
        <f>SUM('스테이지별 몬스터 스텟'!H627*'(참고)타워 스텟 가치'!$Q$17,'스테이지별 몬스터 스텟'!I627*'(참고)타워 스텟 가치'!$R$17,'스테이지별 몬스터 스텟'!J627*'(참고)타워 스텟 가치'!$S$17,'스테이지별 몬스터 스텟'!K627*'(참고)타워 스텟 가치'!$T$17,'스테이지별 몬스터 스텟'!L627*'(참고)타워 스텟 가치'!$U$17,'스테이지별 몬스터 스텟'!M627*'(참고)타워 스텟 가치'!$V$17,'스테이지별 몬스터 스텟'!N627*'(참고)타워 스텟 가치'!$W$17,'스테이지별 몬스터 스텟'!O627*'(참고)타워 스텟 가치'!$X$17,'스테이지별 몬스터 스텟'!P627*'(참고)타워 스텟 가치'!$Y$17)</f>
        <v>391565.88749999914</v>
      </c>
      <c r="R627">
        <v>1</v>
      </c>
      <c r="S627">
        <f>VLOOKUP($F627,'(참고)타워 스텟 가치'!$B$7:$L$11,S$2,0)+(VLOOKUP($F627,'(참고)타워 스텟 가치'!$B$7:$L$11,S$2,0)*$E627)</f>
        <v>286.87499999999937</v>
      </c>
      <c r="T627">
        <f>VLOOKUP($F627,'(참고)타워 스텟 가치'!$B$7:$L$11,T$2,0)+(VLOOKUP($F627,'(참고)타워 스텟 가치'!$B$7:$L$11,T$2,0)*$E627)</f>
        <v>516.37499999999886</v>
      </c>
      <c r="U627">
        <f>VLOOKUP($F627,'(참고)타워 스텟 가치'!$B$7:$L$11,U$2,0)+(VLOOKUP($F627,'(참고)타워 스텟 가치'!$B$7:$L$11,U$2,0)*$E627)</f>
        <v>254999.99999999942</v>
      </c>
      <c r="V627">
        <f>VLOOKUP($F627,'(참고)타워 스텟 가치'!$B$7:$L$11,V$2,0)+(VLOOKUP($F627,'(참고)타워 스텟 가치'!$B$7:$L$11,V$2,0)*$E627)</f>
        <v>3442.4999999999923</v>
      </c>
      <c r="W627">
        <f>VLOOKUP($F627,'(참고)타워 스텟 가치'!$B$7:$L$11,W$2,0)+(VLOOKUP($F627,'(참고)타워 스텟 가치'!$B$7:$L$11,W$2,0)*$E627)</f>
        <v>57.374999999999872</v>
      </c>
      <c r="X627">
        <f>VLOOKUP($F627,'(참고)타워 스텟 가치'!$B$7:$L$11,X$2,0)+(VLOOKUP($F627,'(참고)타워 스텟 가치'!$B$7:$L$11,X$2,0)*$E627)</f>
        <v>15.299999999999965</v>
      </c>
      <c r="Y627">
        <f>VLOOKUP($F627,'(참고)타워 스텟 가치'!$B$7:$L$11,Y$2,0)+(VLOOKUP($F627,'(참고)타워 스텟 가치'!$B$7:$L$11,Y$2,0)*$E627)</f>
        <v>0</v>
      </c>
      <c r="Z627">
        <f>VLOOKUP($F627,'(참고)타워 스텟 가치'!$B$7:$L$11,Z$2,0)+(VLOOKUP($F627,'(참고)타워 스텟 가치'!$B$7:$L$11,Z$2,0)*$E627)</f>
        <v>0</v>
      </c>
      <c r="AA627">
        <f>VLOOKUP($F627,'(참고)타워 스텟 가치'!$B$7:$L$11,AA$2,0)+(VLOOKUP($F627,'(참고)타워 스텟 가치'!$B$7:$L$11,AA$2,0)*$E627)</f>
        <v>35.699999999999918</v>
      </c>
      <c r="AB627">
        <f>SUM('스테이지별 몬스터 스텟'!S627*'(참고)타워 스텟 가치'!$Q$17,'스테이지별 몬스터 스텟'!T627*'(참고)타워 스텟 가치'!$R$17,'스테이지별 몬스터 스텟'!U627*'(참고)타워 스텟 가치'!$S$17,'스테이지별 몬스터 스텟'!V627*'(참고)타워 스텟 가치'!$T$17,'스테이지별 몬스터 스텟'!W627*'(참고)타워 스텟 가치'!$U$17,'스테이지별 몬스터 스텟'!X627*'(참고)타워 스텟 가치'!$V$17,'스테이지별 몬스터 스텟'!Y627*'(참고)타워 스텟 가치'!$W$17,'스테이지별 몬스터 스텟'!Z627*'(참고)타워 스텟 가치'!$X$17,'스테이지별 몬스터 스텟'!AA627*'(참고)타워 스텟 가치'!$Y$17)</f>
        <v>390934.76249999914</v>
      </c>
      <c r="AC627">
        <v>2</v>
      </c>
      <c r="AD627">
        <f>VLOOKUP($F627,'(참고)타워 스텟 가치'!$B$12:$L$16,AD$2,0)+(VLOOKUP($F627,'(참고)타워 스텟 가치'!$B$12:$L$16,AD$2,0)*$E627)</f>
        <v>286.87499999999937</v>
      </c>
      <c r="AE627">
        <f>VLOOKUP($F627,'(참고)타워 스텟 가치'!$B$12:$L$16,AE$2,0)+(VLOOKUP($F627,'(참고)타워 스텟 가치'!$B$12:$L$16,AE$2,0)*$E627)</f>
        <v>344.2499999999992</v>
      </c>
      <c r="AF627">
        <f>VLOOKUP($F627,'(참고)타워 스텟 가치'!$B$12:$L$16,AF$2,0)+(VLOOKUP($F627,'(참고)타워 스텟 가치'!$B$12:$L$16,AF$2,0)*$E627)</f>
        <v>254999.99999999942</v>
      </c>
      <c r="AG627">
        <f>VLOOKUP($F627,'(참고)타워 스텟 가치'!$B$12:$L$16,AG$2,0)+(VLOOKUP($F627,'(참고)타워 스텟 가치'!$B$12:$L$16,AG$2,0)*$E627)</f>
        <v>1721.2499999999961</v>
      </c>
      <c r="AH627">
        <f>VLOOKUP($F627,'(참고)타워 스텟 가치'!$B$12:$L$16,AH$2,0)+(VLOOKUP($F627,'(참고)타워 스텟 가치'!$B$12:$L$16,AH$2,0)*$E627)</f>
        <v>57.374999999999872</v>
      </c>
      <c r="AI627">
        <f>VLOOKUP($F627,'(참고)타워 스텟 가치'!$B$12:$L$16,AI$2,0)+(VLOOKUP($F627,'(참고)타워 스텟 가치'!$B$12:$L$16,AI$2,0)*$E627)</f>
        <v>15.299999999999965</v>
      </c>
      <c r="AJ627">
        <f>VLOOKUP($F627,'(참고)타워 스텟 가치'!$B$12:$L$16,AJ$2,0)+(VLOOKUP($F627,'(참고)타워 스텟 가치'!$B$12:$L$16,AJ$2,0)*$E627)</f>
        <v>0</v>
      </c>
      <c r="AK627">
        <f>VLOOKUP($F627,'(참고)타워 스텟 가치'!$B$12:$L$16,AK$2,0)+(VLOOKUP($F627,'(참고)타워 스텟 가치'!$B$12:$L$16,AK$2,0)*$E627)</f>
        <v>0</v>
      </c>
      <c r="AL627">
        <f>VLOOKUP($F627,'(참고)타워 스텟 가치'!$B$12:$L$16,AL$2,0)+(VLOOKUP($F627,'(참고)타워 스텟 가치'!$B$12:$L$16,AL$2,0)*$E627)</f>
        <v>71.399999999999835</v>
      </c>
      <c r="AM627">
        <f>SUM('스테이지별 몬스터 스텟'!AD627*'(참고)타워 스텟 가치'!$Q$17,'스테이지별 몬스터 스텟'!AE627*'(참고)타워 스텟 가치'!$R$17,'스테이지별 몬스터 스텟'!AF627*'(참고)타워 스텟 가치'!$S$17,'스테이지별 몬스터 스텟'!AG627*'(참고)타워 스텟 가치'!$T$17,'스테이지별 몬스터 스텟'!AH627*'(참고)타워 스텟 가치'!$U$17,'스테이지별 몬스터 스텟'!AI627*'(참고)타워 스텟 가치'!$V$17,'스테이지별 몬스터 스텟'!AJ627*'(참고)타워 스텟 가치'!$W$17,'스테이지별 몬스터 스텟'!AK627*'(참고)타워 스텟 가치'!$X$17,'스테이지별 몬스터 스텟'!AL627*'(참고)타워 스텟 가치'!$Y$17)</f>
        <v>387305.4749999991</v>
      </c>
      <c r="AN627">
        <v>3</v>
      </c>
    </row>
    <row r="628" spans="3:40" x14ac:dyDescent="0.3">
      <c r="C628">
        <v>4</v>
      </c>
      <c r="D628">
        <f t="shared" si="29"/>
        <v>125</v>
      </c>
      <c r="E628" s="52">
        <f>VLOOKUP(D628,'스테이지별 난이도 설정'!B:C,2,0)</f>
        <v>49.999999999999886</v>
      </c>
      <c r="F628" t="str">
        <f t="shared" si="30"/>
        <v>유니크</v>
      </c>
      <c r="G628">
        <f t="shared" si="28"/>
        <v>6</v>
      </c>
      <c r="H628">
        <f>VLOOKUP($F628,'(참고)타워 스텟 가치'!$B$2:$L$6,H$2,0)+(VLOOKUP($F628,'(참고)타워 스텟 가치'!$B$2:$L$6,H$2,0)*$E628)</f>
        <v>1290.937499999997</v>
      </c>
      <c r="I628">
        <f>VLOOKUP($F628,'(참고)타워 스텟 가치'!$B$2:$L$6,I$2,0)+(VLOOKUP($F628,'(참고)타워 스텟 가치'!$B$2:$L$6,I$2,0)*$E628)</f>
        <v>258.18749999999943</v>
      </c>
      <c r="J628">
        <f>VLOOKUP($F628,'(참고)타워 스텟 가치'!$B$2:$L$6,J$2,0)+(VLOOKUP($F628,'(참고)타워 스텟 가치'!$B$2:$L$6,J$2,0)*$E628)</f>
        <v>254999.99999999942</v>
      </c>
      <c r="K628">
        <f>VLOOKUP($F628,'(참고)타워 스텟 가치'!$B$2:$L$6,K$2,0)+(VLOOKUP($F628,'(참고)타워 스텟 가치'!$B$2:$L$6,K$2,0)*$E628)</f>
        <v>5163.7499999999882</v>
      </c>
      <c r="L628">
        <f>VLOOKUP($F628,'(참고)타워 스텟 가치'!$B$2:$L$6,L$2,0)+(VLOOKUP($F628,'(참고)타워 스텟 가치'!$B$2:$L$6,L$2,0)*$E628)</f>
        <v>86.062499999999801</v>
      </c>
      <c r="M628">
        <f>VLOOKUP($F628,'(참고)타워 스텟 가치'!$B$2:$L$6,M$2,0)+(VLOOKUP($F628,'(참고)타워 스텟 가치'!$B$2:$L$6,M$2,0)*$E628)</f>
        <v>15.299999999999965</v>
      </c>
      <c r="N628">
        <f>VLOOKUP($F628,'(참고)타워 스텟 가치'!$B$2:$L$6,N$2,0)+(VLOOKUP($F628,'(참고)타워 스텟 가치'!$B$2:$L$6,N$2,0)*$E628)</f>
        <v>0</v>
      </c>
      <c r="O628">
        <f>VLOOKUP($F628,'(참고)타워 스텟 가치'!$B$2:$L$6,O$2,0)+(VLOOKUP($F628,'(참고)타워 스텟 가치'!$B$2:$L$6,O$2,0)*$E628)</f>
        <v>0</v>
      </c>
      <c r="P628">
        <f>VLOOKUP($F628,'(참고)타워 스텟 가치'!$B$2:$L$6,P$2,0)+(VLOOKUP($F628,'(참고)타워 스텟 가치'!$B$2:$L$6,P$2,0)*$E628)</f>
        <v>50.999999999999886</v>
      </c>
      <c r="Q628">
        <f>SUM('스테이지별 몬스터 스텟'!H628*'(참고)타워 스텟 가치'!$Q$17,'스테이지별 몬스터 스텟'!I628*'(참고)타워 스텟 가치'!$R$17,'스테이지별 몬스터 스텟'!J628*'(참고)타워 스텟 가치'!$S$17,'스테이지별 몬스터 스텟'!K628*'(참고)타워 스텟 가치'!$T$17,'스테이지별 몬스터 스텟'!L628*'(참고)타워 스텟 가치'!$U$17,'스테이지별 몬스터 스텟'!M628*'(참고)타워 스텟 가치'!$V$17,'스테이지별 몬스터 스텟'!N628*'(참고)타워 스텟 가치'!$W$17,'스테이지별 몬스터 스텟'!O628*'(참고)타워 스텟 가치'!$X$17,'스테이지별 몬스터 스텟'!P628*'(참고)타워 스텟 가치'!$Y$17)</f>
        <v>396086.08124999912</v>
      </c>
      <c r="R628">
        <v>1</v>
      </c>
      <c r="S628">
        <f>VLOOKUP($F628,'(참고)타워 스텟 가치'!$B$7:$L$11,S$2,0)+(VLOOKUP($F628,'(참고)타워 스텟 가치'!$B$7:$L$11,S$2,0)*$E628)</f>
        <v>430.31249999999903</v>
      </c>
      <c r="T628">
        <f>VLOOKUP($F628,'(참고)타워 스텟 가치'!$B$7:$L$11,T$2,0)+(VLOOKUP($F628,'(참고)타워 스텟 가치'!$B$7:$L$11,T$2,0)*$E628)</f>
        <v>774.56249999999829</v>
      </c>
      <c r="U628">
        <f>VLOOKUP($F628,'(참고)타워 스텟 가치'!$B$7:$L$11,U$2,0)+(VLOOKUP($F628,'(참고)타워 스텟 가치'!$B$7:$L$11,U$2,0)*$E628)</f>
        <v>254999.99999999942</v>
      </c>
      <c r="V628">
        <f>VLOOKUP($F628,'(참고)타워 스텟 가치'!$B$7:$L$11,V$2,0)+(VLOOKUP($F628,'(참고)타워 스텟 가치'!$B$7:$L$11,V$2,0)*$E628)</f>
        <v>5163.7499999999882</v>
      </c>
      <c r="W628">
        <f>VLOOKUP($F628,'(참고)타워 스텟 가치'!$B$7:$L$11,W$2,0)+(VLOOKUP($F628,'(참고)타워 스텟 가치'!$B$7:$L$11,W$2,0)*$E628)</f>
        <v>86.062499999999801</v>
      </c>
      <c r="X628">
        <f>VLOOKUP($F628,'(참고)타워 스텟 가치'!$B$7:$L$11,X$2,0)+(VLOOKUP($F628,'(참고)타워 스텟 가치'!$B$7:$L$11,X$2,0)*$E628)</f>
        <v>15.299999999999965</v>
      </c>
      <c r="Y628">
        <f>VLOOKUP($F628,'(참고)타워 스텟 가치'!$B$7:$L$11,Y$2,0)+(VLOOKUP($F628,'(참고)타워 스텟 가치'!$B$7:$L$11,Y$2,0)*$E628)</f>
        <v>0</v>
      </c>
      <c r="Z628">
        <f>VLOOKUP($F628,'(참고)타워 스텟 가치'!$B$7:$L$11,Z$2,0)+(VLOOKUP($F628,'(참고)타워 스텟 가치'!$B$7:$L$11,Z$2,0)*$E628)</f>
        <v>0</v>
      </c>
      <c r="AA628">
        <f>VLOOKUP($F628,'(참고)타워 스텟 가치'!$B$7:$L$11,AA$2,0)+(VLOOKUP($F628,'(참고)타워 스텟 가치'!$B$7:$L$11,AA$2,0)*$E628)</f>
        <v>50.999999999999886</v>
      </c>
      <c r="AB628">
        <f>SUM('스테이지별 몬스터 스텟'!S628*'(참고)타워 스텟 가치'!$Q$17,'스테이지별 몬스터 스텟'!T628*'(참고)타워 스텟 가치'!$R$17,'스테이지별 몬스터 스텟'!U628*'(참고)타워 스텟 가치'!$S$17,'스테이지별 몬스터 스텟'!V628*'(참고)타워 스텟 가치'!$T$17,'스테이지별 몬스터 스텟'!W628*'(참고)타워 스텟 가치'!$U$17,'스테이지별 몬스터 스텟'!X628*'(참고)타워 스텟 가치'!$V$17,'스테이지별 몬스터 스텟'!Y628*'(참고)타워 스텟 가치'!$W$17,'스테이지별 몬스터 스텟'!Z628*'(참고)타워 스텟 가치'!$X$17,'스테이지별 몬스터 스텟'!AA628*'(참고)타워 스텟 가치'!$Y$17)</f>
        <v>395139.39374999912</v>
      </c>
      <c r="AC628">
        <v>2</v>
      </c>
      <c r="AD628">
        <f>VLOOKUP($F628,'(참고)타워 스텟 가치'!$B$12:$L$16,AD$2,0)+(VLOOKUP($F628,'(참고)타워 스텟 가치'!$B$12:$L$16,AD$2,0)*$E628)</f>
        <v>430.31249999999903</v>
      </c>
      <c r="AE628">
        <f>VLOOKUP($F628,'(참고)타워 스텟 가치'!$B$12:$L$16,AE$2,0)+(VLOOKUP($F628,'(참고)타워 스텟 가치'!$B$12:$L$16,AE$2,0)*$E628)</f>
        <v>516.37499999999886</v>
      </c>
      <c r="AF628">
        <f>VLOOKUP($F628,'(참고)타워 스텟 가치'!$B$12:$L$16,AF$2,0)+(VLOOKUP($F628,'(참고)타워 스텟 가치'!$B$12:$L$16,AF$2,0)*$E628)</f>
        <v>254999.99999999942</v>
      </c>
      <c r="AG628">
        <f>VLOOKUP($F628,'(참고)타워 스텟 가치'!$B$12:$L$16,AG$2,0)+(VLOOKUP($F628,'(참고)타워 스텟 가치'!$B$12:$L$16,AG$2,0)*$E628)</f>
        <v>2581.8749999999941</v>
      </c>
      <c r="AH628">
        <f>VLOOKUP($F628,'(참고)타워 스텟 가치'!$B$12:$L$16,AH$2,0)+(VLOOKUP($F628,'(참고)타워 스텟 가치'!$B$12:$L$16,AH$2,0)*$E628)</f>
        <v>86.062499999999801</v>
      </c>
      <c r="AI628">
        <f>VLOOKUP($F628,'(참고)타워 스텟 가치'!$B$12:$L$16,AI$2,0)+(VLOOKUP($F628,'(참고)타워 스텟 가치'!$B$12:$L$16,AI$2,0)*$E628)</f>
        <v>15.299999999999965</v>
      </c>
      <c r="AJ628">
        <f>VLOOKUP($F628,'(참고)타워 스텟 가치'!$B$12:$L$16,AJ$2,0)+(VLOOKUP($F628,'(참고)타워 스텟 가치'!$B$12:$L$16,AJ$2,0)*$E628)</f>
        <v>0</v>
      </c>
      <c r="AK628">
        <f>VLOOKUP($F628,'(참고)타워 스텟 가치'!$B$12:$L$16,AK$2,0)+(VLOOKUP($F628,'(참고)타워 스텟 가치'!$B$12:$L$16,AK$2,0)*$E628)</f>
        <v>0</v>
      </c>
      <c r="AL628">
        <f>VLOOKUP($F628,'(참고)타워 스텟 가치'!$B$12:$L$16,AL$2,0)+(VLOOKUP($F628,'(참고)타워 스텟 가치'!$B$12:$L$16,AL$2,0)*$E628)</f>
        <v>101.99999999999977</v>
      </c>
      <c r="AM628">
        <f>SUM('스테이지별 몬스터 스텟'!AD628*'(참고)타워 스텟 가치'!$Q$17,'스테이지별 몬스터 스텟'!AE628*'(참고)타워 스텟 가치'!$R$17,'스테이지별 몬스터 스텟'!AF628*'(참고)타워 스텟 가치'!$S$17,'스테이지별 몬스터 스텟'!AG628*'(참고)타워 스텟 가치'!$T$17,'스테이지별 몬스터 스텟'!AH628*'(참고)타워 스텟 가치'!$U$17,'스테이지별 몬스터 스텟'!AI628*'(참고)타워 스텟 가치'!$V$17,'스테이지별 몬스터 스텟'!AJ628*'(참고)타워 스텟 가치'!$W$17,'스테이지별 몬스터 스텟'!AK628*'(참고)타워 스텟 가치'!$X$17,'스테이지별 몬스터 스텟'!AL628*'(참고)타워 스텟 가치'!$Y$17)</f>
        <v>389690.36249999912</v>
      </c>
      <c r="AN628">
        <v>3</v>
      </c>
    </row>
    <row r="629" spans="3:40" x14ac:dyDescent="0.3">
      <c r="C629">
        <v>5</v>
      </c>
      <c r="D629">
        <f t="shared" si="29"/>
        <v>125</v>
      </c>
      <c r="E629" s="52">
        <f>VLOOKUP(D629,'스테이지별 난이도 설정'!B:C,2,0)</f>
        <v>49.999999999999886</v>
      </c>
      <c r="F629" t="str">
        <f t="shared" si="30"/>
        <v>스페셜</v>
      </c>
      <c r="G629">
        <f t="shared" si="28"/>
        <v>6</v>
      </c>
      <c r="H629">
        <f>VLOOKUP($F629,'(참고)타워 스텟 가치'!$B$2:$L$6,H$2,0)+(VLOOKUP($F629,'(참고)타워 스텟 가치'!$B$2:$L$6,H$2,0)*$E629)</f>
        <v>1936.4062499999957</v>
      </c>
      <c r="I629">
        <f>VLOOKUP($F629,'(참고)타워 스텟 가치'!$B$2:$L$6,I$2,0)+(VLOOKUP($F629,'(참고)타워 스텟 가치'!$B$2:$L$6,I$2,0)*$E629)</f>
        <v>387.28124999999915</v>
      </c>
      <c r="J629">
        <f>VLOOKUP($F629,'(참고)타워 스텟 가치'!$B$2:$L$6,J$2,0)+(VLOOKUP($F629,'(참고)타워 스텟 가치'!$B$2:$L$6,J$2,0)*$E629)</f>
        <v>254999.99999999942</v>
      </c>
      <c r="K629">
        <f>VLOOKUP($F629,'(참고)타워 스텟 가치'!$B$2:$L$6,K$2,0)+(VLOOKUP($F629,'(참고)타워 스텟 가치'!$B$2:$L$6,K$2,0)*$E629)</f>
        <v>7745.6249999999827</v>
      </c>
      <c r="L629">
        <f>VLOOKUP($F629,'(참고)타워 스텟 가치'!$B$2:$L$6,L$2,0)+(VLOOKUP($F629,'(참고)타워 스텟 가치'!$B$2:$L$6,L$2,0)*$E629)</f>
        <v>129.09374999999972</v>
      </c>
      <c r="M629">
        <f>VLOOKUP($F629,'(참고)타워 스텟 가치'!$B$2:$L$6,M$2,0)+(VLOOKUP($F629,'(참고)타워 스텟 가치'!$B$2:$L$6,M$2,0)*$E629)</f>
        <v>15.299999999999965</v>
      </c>
      <c r="N629">
        <f>VLOOKUP($F629,'(참고)타워 스텟 가치'!$B$2:$L$6,N$2,0)+(VLOOKUP($F629,'(참고)타워 스텟 가치'!$B$2:$L$6,N$2,0)*$E629)</f>
        <v>0</v>
      </c>
      <c r="O629">
        <f>VLOOKUP($F629,'(참고)타워 스텟 가치'!$B$2:$L$6,O$2,0)+(VLOOKUP($F629,'(참고)타워 스텟 가치'!$B$2:$L$6,O$2,0)*$E629)</f>
        <v>0</v>
      </c>
      <c r="P629">
        <f>VLOOKUP($F629,'(참고)타워 스텟 가치'!$B$2:$L$6,P$2,0)+(VLOOKUP($F629,'(참고)타워 스텟 가치'!$B$2:$L$6,P$2,0)*$E629)</f>
        <v>50.999999999999886</v>
      </c>
      <c r="Q629">
        <f>SUM('스테이지별 몬스터 스텟'!H629*'(참고)타워 스텟 가치'!$Q$17,'스테이지별 몬스터 스텟'!I629*'(참고)타워 스텟 가치'!$R$17,'스테이지별 몬스터 스텟'!J629*'(참고)타워 스텟 가치'!$S$17,'스테이지별 몬스터 스텟'!K629*'(참고)타워 스텟 가치'!$T$17,'스테이지별 몬스터 스텟'!L629*'(참고)타워 스텟 가치'!$U$17,'스테이지별 몬스터 스텟'!M629*'(참고)타워 스텟 가치'!$V$17,'스테이지별 몬스터 스텟'!N629*'(참고)타워 스텟 가치'!$W$17,'스테이지별 몬스터 스텟'!O629*'(참고)타워 스텟 가치'!$X$17,'스테이지별 몬스터 스텟'!P629*'(참고)타워 스텟 가치'!$Y$17)</f>
        <v>402820.47187499906</v>
      </c>
      <c r="R629">
        <v>1</v>
      </c>
      <c r="S629">
        <f>VLOOKUP($F629,'(참고)타워 스텟 가치'!$B$7:$L$11,S$2,0)+(VLOOKUP($F629,'(참고)타워 스텟 가치'!$B$7:$L$11,S$2,0)*$E629)</f>
        <v>645.46874999999852</v>
      </c>
      <c r="T629">
        <f>VLOOKUP($F629,'(참고)타워 스텟 가치'!$B$7:$L$11,T$2,0)+(VLOOKUP($F629,'(참고)타워 스텟 가치'!$B$7:$L$11,T$2,0)*$E629)</f>
        <v>1161.8437499999975</v>
      </c>
      <c r="U629">
        <f>VLOOKUP($F629,'(참고)타워 스텟 가치'!$B$7:$L$11,U$2,0)+(VLOOKUP($F629,'(참고)타워 스텟 가치'!$B$7:$L$11,U$2,0)*$E629)</f>
        <v>254999.99999999942</v>
      </c>
      <c r="V629">
        <f>VLOOKUP($F629,'(참고)타워 스텟 가치'!$B$7:$L$11,V$2,0)+(VLOOKUP($F629,'(참고)타워 스텟 가치'!$B$7:$L$11,V$2,0)*$E629)</f>
        <v>7745.6249999999827</v>
      </c>
      <c r="W629">
        <f>VLOOKUP($F629,'(참고)타워 스텟 가치'!$B$7:$L$11,W$2,0)+(VLOOKUP($F629,'(참고)타워 스텟 가치'!$B$7:$L$11,W$2,0)*$E629)</f>
        <v>129.09374999999972</v>
      </c>
      <c r="X629">
        <f>VLOOKUP($F629,'(참고)타워 스텟 가치'!$B$7:$L$11,X$2,0)+(VLOOKUP($F629,'(참고)타워 스텟 가치'!$B$7:$L$11,X$2,0)*$E629)</f>
        <v>15.299999999999965</v>
      </c>
      <c r="Y629">
        <f>VLOOKUP($F629,'(참고)타워 스텟 가치'!$B$7:$L$11,Y$2,0)+(VLOOKUP($F629,'(참고)타워 스텟 가치'!$B$7:$L$11,Y$2,0)*$E629)</f>
        <v>0</v>
      </c>
      <c r="Z629">
        <f>VLOOKUP($F629,'(참고)타워 스텟 가치'!$B$7:$L$11,Z$2,0)+(VLOOKUP($F629,'(참고)타워 스텟 가치'!$B$7:$L$11,Z$2,0)*$E629)</f>
        <v>0</v>
      </c>
      <c r="AA629">
        <f>VLOOKUP($F629,'(참고)타워 스텟 가치'!$B$7:$L$11,AA$2,0)+(VLOOKUP($F629,'(참고)타워 스텟 가치'!$B$7:$L$11,AA$2,0)*$E629)</f>
        <v>50.999999999999886</v>
      </c>
      <c r="AB629">
        <f>SUM('스테이지별 몬스터 스텟'!S629*'(참고)타워 스텟 가치'!$Q$17,'스테이지별 몬스터 스텟'!T629*'(참고)타워 스텟 가치'!$R$17,'스테이지별 몬스터 스텟'!U629*'(참고)타워 스텟 가치'!$S$17,'스테이지별 몬스터 스텟'!V629*'(참고)타워 스텟 가치'!$T$17,'스테이지별 몬스터 스텟'!W629*'(참고)타워 스텟 가치'!$U$17,'스테이지별 몬스터 스텟'!X629*'(참고)타워 스텟 가치'!$V$17,'스테이지별 몬스터 스텟'!Y629*'(참고)타워 스텟 가치'!$W$17,'스테이지별 몬스터 스텟'!Z629*'(참고)타워 스텟 가치'!$X$17,'스테이지별 몬스터 스텟'!AA629*'(참고)타워 스텟 가치'!$Y$17)</f>
        <v>401400.44062499906</v>
      </c>
      <c r="AC629">
        <v>2</v>
      </c>
      <c r="AD629">
        <f>VLOOKUP($F629,'(참고)타워 스텟 가치'!$B$12:$L$16,AD$2,0)+(VLOOKUP($F629,'(참고)타워 스텟 가치'!$B$12:$L$16,AD$2,0)*$E629)</f>
        <v>645.46874999999852</v>
      </c>
      <c r="AE629">
        <f>VLOOKUP($F629,'(참고)타워 스텟 가치'!$B$12:$L$16,AE$2,0)+(VLOOKUP($F629,'(참고)타워 스텟 가치'!$B$12:$L$16,AE$2,0)*$E629)</f>
        <v>774.56249999999829</v>
      </c>
      <c r="AF629">
        <f>VLOOKUP($F629,'(참고)타워 스텟 가치'!$B$12:$L$16,AF$2,0)+(VLOOKUP($F629,'(참고)타워 스텟 가치'!$B$12:$L$16,AF$2,0)*$E629)</f>
        <v>254999.99999999942</v>
      </c>
      <c r="AG629">
        <f>VLOOKUP($F629,'(참고)타워 스텟 가치'!$B$12:$L$16,AG$2,0)+(VLOOKUP($F629,'(참고)타워 스텟 가치'!$B$12:$L$16,AG$2,0)*$E629)</f>
        <v>3872.8124999999914</v>
      </c>
      <c r="AH629">
        <f>VLOOKUP($F629,'(참고)타워 스텟 가치'!$B$12:$L$16,AH$2,0)+(VLOOKUP($F629,'(참고)타워 스텟 가치'!$B$12:$L$16,AH$2,0)*$E629)</f>
        <v>129.09374999999972</v>
      </c>
      <c r="AI629">
        <f>VLOOKUP($F629,'(참고)타워 스텟 가치'!$B$12:$L$16,AI$2,0)+(VLOOKUP($F629,'(참고)타워 스텟 가치'!$B$12:$L$16,AI$2,0)*$E629)</f>
        <v>15.299999999999965</v>
      </c>
      <c r="AJ629">
        <f>VLOOKUP($F629,'(참고)타워 스텟 가치'!$B$12:$L$16,AJ$2,0)+(VLOOKUP($F629,'(참고)타워 스텟 가치'!$B$12:$L$16,AJ$2,0)*$E629)</f>
        <v>0</v>
      </c>
      <c r="AK629">
        <f>VLOOKUP($F629,'(참고)타워 스텟 가치'!$B$12:$L$16,AK$2,0)+(VLOOKUP($F629,'(참고)타워 스텟 가치'!$B$12:$L$16,AK$2,0)*$E629)</f>
        <v>0</v>
      </c>
      <c r="AL629">
        <f>VLOOKUP($F629,'(참고)타워 스텟 가치'!$B$12:$L$16,AL$2,0)+(VLOOKUP($F629,'(참고)타워 스텟 가치'!$B$12:$L$16,AL$2,0)*$E629)</f>
        <v>101.99999999999977</v>
      </c>
      <c r="AM629">
        <f>SUM('스테이지별 몬스터 스텟'!AD629*'(참고)타워 스텟 가치'!$Q$17,'스테이지별 몬스터 스텟'!AE629*'(참고)타워 스텟 가치'!$R$17,'스테이지별 몬스터 스텟'!AF629*'(참고)타워 스텟 가치'!$S$17,'스테이지별 몬스터 스텟'!AG629*'(참고)타워 스텟 가치'!$T$17,'스테이지별 몬스터 스텟'!AH629*'(참고)타워 스텟 가치'!$U$17,'스테이지별 몬스터 스텟'!AI629*'(참고)타워 스텟 가치'!$V$17,'스테이지별 몬스터 스텟'!AJ629*'(참고)타워 스텟 가치'!$W$17,'스테이지별 몬스터 스텟'!AK629*'(참고)타워 스텟 가치'!$X$17,'스테이지별 몬스터 스텟'!AL629*'(참고)타워 스텟 가치'!$Y$17)</f>
        <v>393175.89374999912</v>
      </c>
      <c r="AN629">
        <v>3</v>
      </c>
    </row>
    <row r="630" spans="3:40" x14ac:dyDescent="0.3">
      <c r="C630">
        <v>1</v>
      </c>
      <c r="D630">
        <f t="shared" si="29"/>
        <v>126</v>
      </c>
      <c r="E630" s="52">
        <f>VLOOKUP(D630,'스테이지별 난이도 설정'!B:C,2,0)</f>
        <v>50.399999999999885</v>
      </c>
      <c r="F630" t="str">
        <f t="shared" si="30"/>
        <v>일반</v>
      </c>
      <c r="G630">
        <f t="shared" si="28"/>
        <v>6</v>
      </c>
      <c r="H630">
        <f>VLOOKUP($F630,'(참고)타워 스텟 가치'!$B$2:$L$6,H$2,0)+(VLOOKUP($F630,'(참고)타워 스텟 가치'!$B$2:$L$6,H$2,0)*$E630)</f>
        <v>385.49999999999915</v>
      </c>
      <c r="I630">
        <f>VLOOKUP($F630,'(참고)타워 스텟 가치'!$B$2:$L$6,I$2,0)+(VLOOKUP($F630,'(참고)타워 스텟 가치'!$B$2:$L$6,I$2,0)*$E630)</f>
        <v>77.099999999999824</v>
      </c>
      <c r="J630">
        <f>VLOOKUP($F630,'(참고)타워 스텟 가치'!$B$2:$L$6,J$2,0)+(VLOOKUP($F630,'(참고)타워 스텟 가치'!$B$2:$L$6,J$2,0)*$E630)</f>
        <v>256999.99999999942</v>
      </c>
      <c r="K630">
        <f>VLOOKUP($F630,'(참고)타워 스텟 가치'!$B$2:$L$6,K$2,0)+(VLOOKUP($F630,'(참고)타워 스텟 가치'!$B$2:$L$6,K$2,0)*$E630)</f>
        <v>1541.9999999999966</v>
      </c>
      <c r="L630">
        <f>VLOOKUP($F630,'(참고)타워 스텟 가치'!$B$2:$L$6,L$2,0)+(VLOOKUP($F630,'(참고)타워 스텟 가치'!$B$2:$L$6,L$2,0)*$E630)</f>
        <v>25.699999999999942</v>
      </c>
      <c r="M630">
        <f>VLOOKUP($F630,'(참고)타워 스텟 가치'!$B$2:$L$6,M$2,0)+(VLOOKUP($F630,'(참고)타워 스텟 가치'!$B$2:$L$6,M$2,0)*$E630)</f>
        <v>15.419999999999966</v>
      </c>
      <c r="N630">
        <f>VLOOKUP($F630,'(참고)타워 스텟 가치'!$B$2:$L$6,N$2,0)+(VLOOKUP($F630,'(참고)타워 스텟 가치'!$B$2:$L$6,N$2,0)*$E630)</f>
        <v>0</v>
      </c>
      <c r="O630">
        <f>VLOOKUP($F630,'(참고)타워 스텟 가치'!$B$2:$L$6,O$2,0)+(VLOOKUP($F630,'(참고)타워 스텟 가치'!$B$2:$L$6,O$2,0)*$E630)</f>
        <v>0</v>
      </c>
      <c r="P630">
        <f>VLOOKUP($F630,'(참고)타워 스텟 가치'!$B$2:$L$6,P$2,0)+(VLOOKUP($F630,'(참고)타워 스텟 가치'!$B$2:$L$6,P$2,0)*$E630)</f>
        <v>35.979999999999919</v>
      </c>
      <c r="Q630">
        <f>SUM('스테이지별 몬스터 스텟'!H630*'(참고)타워 스텟 가치'!$Q$17,'스테이지별 몬스터 스텟'!I630*'(참고)타워 스텟 가치'!$R$17,'스테이지별 몬스터 스텟'!J630*'(참고)타워 스텟 가치'!$S$17,'스테이지별 몬스터 스텟'!K630*'(참고)타워 스텟 가치'!$T$17,'스테이지별 몬스터 스텟'!L630*'(참고)타워 스텟 가치'!$U$17,'스테이지별 몬스터 스텟'!M630*'(참고)타워 스텟 가치'!$V$17,'스테이지별 몬스터 스텟'!N630*'(참고)타워 스텟 가치'!$W$17,'스테이지별 몬스터 스텟'!O630*'(참고)타워 스텟 가치'!$X$17,'스테이지별 몬스터 스텟'!P630*'(참고)타워 스텟 가치'!$Y$17)</f>
        <v>389609.42999999918</v>
      </c>
      <c r="R630">
        <v>1</v>
      </c>
      <c r="S630">
        <f>VLOOKUP($F630,'(참고)타워 스텟 가치'!$B$7:$L$11,S$2,0)+(VLOOKUP($F630,'(참고)타워 스텟 가치'!$B$7:$L$11,S$2,0)*$E630)</f>
        <v>128.49999999999972</v>
      </c>
      <c r="T630">
        <f>VLOOKUP($F630,'(참고)타워 스텟 가치'!$B$7:$L$11,T$2,0)+(VLOOKUP($F630,'(참고)타워 스텟 가치'!$B$7:$L$11,T$2,0)*$E630)</f>
        <v>231.29999999999947</v>
      </c>
      <c r="U630">
        <f>VLOOKUP($F630,'(참고)타워 스텟 가치'!$B$7:$L$11,U$2,0)+(VLOOKUP($F630,'(참고)타워 스텟 가치'!$B$7:$L$11,U$2,0)*$E630)</f>
        <v>256999.99999999942</v>
      </c>
      <c r="V630">
        <f>VLOOKUP($F630,'(참고)타워 스텟 가치'!$B$7:$L$11,V$2,0)+(VLOOKUP($F630,'(참고)타워 스텟 가치'!$B$7:$L$11,V$2,0)*$E630)</f>
        <v>1541.9999999999966</v>
      </c>
      <c r="W630">
        <f>VLOOKUP($F630,'(참고)타워 스텟 가치'!$B$7:$L$11,W$2,0)+(VLOOKUP($F630,'(참고)타워 스텟 가치'!$B$7:$L$11,W$2,0)*$E630)</f>
        <v>25.699999999999942</v>
      </c>
      <c r="X630">
        <f>VLOOKUP($F630,'(참고)타워 스텟 가치'!$B$7:$L$11,X$2,0)+(VLOOKUP($F630,'(참고)타워 스텟 가치'!$B$7:$L$11,X$2,0)*$E630)</f>
        <v>15.419999999999966</v>
      </c>
      <c r="Y630">
        <f>VLOOKUP($F630,'(참고)타워 스텟 가치'!$B$7:$L$11,Y$2,0)+(VLOOKUP($F630,'(참고)타워 스텟 가치'!$B$7:$L$11,Y$2,0)*$E630)</f>
        <v>0</v>
      </c>
      <c r="Z630">
        <f>VLOOKUP($F630,'(참고)타워 스텟 가치'!$B$7:$L$11,Z$2,0)+(VLOOKUP($F630,'(참고)타워 스텟 가치'!$B$7:$L$11,Z$2,0)*$E630)</f>
        <v>0</v>
      </c>
      <c r="AA630">
        <f>VLOOKUP($F630,'(참고)타워 스텟 가치'!$B$7:$L$11,AA$2,0)+(VLOOKUP($F630,'(참고)타워 스텟 가치'!$B$7:$L$11,AA$2,0)*$E630)</f>
        <v>35.979999999999919</v>
      </c>
      <c r="AB630">
        <f>SUM('스테이지별 몬스터 스텟'!S630*'(참고)타워 스텟 가치'!$Q$17,'스테이지별 몬스터 스텟'!T630*'(참고)타워 스텟 가치'!$R$17,'스테이지별 몬스터 스텟'!U630*'(참고)타워 스텟 가치'!$S$17,'스테이지별 몬스터 스텟'!V630*'(참고)타워 스텟 가치'!$T$17,'스테이지별 몬스터 스텟'!W630*'(참고)타워 스텟 가치'!$U$17,'스테이지별 몬스터 스텟'!X630*'(참고)타워 스텟 가치'!$V$17,'스테이지별 몬스터 스텟'!Y630*'(참고)타워 스텟 가치'!$W$17,'스테이지별 몬스터 스텟'!Z630*'(참고)타워 스텟 가치'!$X$17,'스테이지별 몬스터 스텟'!AA630*'(참고)타워 스텟 가치'!$Y$17)</f>
        <v>389326.72999999917</v>
      </c>
      <c r="AC630">
        <v>2</v>
      </c>
      <c r="AD630">
        <f>VLOOKUP($F630,'(참고)타워 스텟 가치'!$B$12:$L$16,AD$2,0)+(VLOOKUP($F630,'(참고)타워 스텟 가치'!$B$12:$L$16,AD$2,0)*$E630)</f>
        <v>128.49999999999972</v>
      </c>
      <c r="AE630">
        <f>VLOOKUP($F630,'(참고)타워 스텟 가치'!$B$12:$L$16,AE$2,0)+(VLOOKUP($F630,'(참고)타워 스텟 가치'!$B$12:$L$16,AE$2,0)*$E630)</f>
        <v>154.19999999999965</v>
      </c>
      <c r="AF630">
        <f>VLOOKUP($F630,'(참고)타워 스텟 가치'!$B$12:$L$16,AF$2,0)+(VLOOKUP($F630,'(참고)타워 스텟 가치'!$B$12:$L$16,AF$2,0)*$E630)</f>
        <v>256999.99999999942</v>
      </c>
      <c r="AG630">
        <f>VLOOKUP($F630,'(참고)타워 스텟 가치'!$B$12:$L$16,AG$2,0)+(VLOOKUP($F630,'(참고)타워 스텟 가치'!$B$12:$L$16,AG$2,0)*$E630)</f>
        <v>770.99999999999829</v>
      </c>
      <c r="AH630">
        <f>VLOOKUP($F630,'(참고)타워 스텟 가치'!$B$12:$L$16,AH$2,0)+(VLOOKUP($F630,'(참고)타워 스텟 가치'!$B$12:$L$16,AH$2,0)*$E630)</f>
        <v>25.699999999999942</v>
      </c>
      <c r="AI630">
        <f>VLOOKUP($F630,'(참고)타워 스텟 가치'!$B$12:$L$16,AI$2,0)+(VLOOKUP($F630,'(참고)타워 스텟 가치'!$B$12:$L$16,AI$2,0)*$E630)</f>
        <v>15.419999999999966</v>
      </c>
      <c r="AJ630">
        <f>VLOOKUP($F630,'(참고)타워 스텟 가치'!$B$12:$L$16,AJ$2,0)+(VLOOKUP($F630,'(참고)타워 스텟 가치'!$B$12:$L$16,AJ$2,0)*$E630)</f>
        <v>0</v>
      </c>
      <c r="AK630">
        <f>VLOOKUP($F630,'(참고)타워 스텟 가치'!$B$12:$L$16,AK$2,0)+(VLOOKUP($F630,'(참고)타워 스텟 가치'!$B$12:$L$16,AK$2,0)*$E630)</f>
        <v>0</v>
      </c>
      <c r="AL630">
        <f>VLOOKUP($F630,'(참고)타워 스텟 가치'!$B$12:$L$16,AL$2,0)+(VLOOKUP($F630,'(참고)타워 스텟 가치'!$B$12:$L$16,AL$2,0)*$E630)</f>
        <v>71.959999999999837</v>
      </c>
      <c r="AM630">
        <f>SUM('스테이지별 몬스터 스텟'!AD630*'(참고)타워 스텟 가치'!$Q$17,'스테이지별 몬스터 스텟'!AE630*'(참고)타워 스텟 가치'!$R$17,'스테이지별 몬스터 스텟'!AF630*'(참고)타워 스텟 가치'!$S$17,'스테이지별 몬스터 스텟'!AG630*'(참고)타워 스텟 가치'!$T$17,'스테이지별 몬스터 스텟'!AH630*'(참고)타워 스텟 가치'!$U$17,'스테이지별 몬스터 스텟'!AI630*'(참고)타워 스텟 가치'!$V$17,'스테이지별 몬스터 스텟'!AJ630*'(참고)타워 스텟 가치'!$W$17,'스테이지별 몬스터 스텟'!AK630*'(참고)타워 스텟 가치'!$X$17,'스테이지별 몬스터 스텟'!AL630*'(참고)타워 스텟 가치'!$Y$17)</f>
        <v>387741.03999999911</v>
      </c>
      <c r="AN630">
        <v>3</v>
      </c>
    </row>
    <row r="631" spans="3:40" x14ac:dyDescent="0.3">
      <c r="C631">
        <v>2</v>
      </c>
      <c r="D631">
        <f t="shared" si="29"/>
        <v>126</v>
      </c>
      <c r="E631" s="52">
        <f>VLOOKUP(D631,'스테이지별 난이도 설정'!B:C,2,0)</f>
        <v>50.399999999999885</v>
      </c>
      <c r="F631" t="str">
        <f t="shared" si="30"/>
        <v>레어</v>
      </c>
      <c r="G631">
        <f t="shared" si="28"/>
        <v>6</v>
      </c>
      <c r="H631">
        <f>VLOOKUP($F631,'(참고)타워 스텟 가치'!$B$2:$L$6,H$2,0)+(VLOOKUP($F631,'(참고)타워 스텟 가치'!$B$2:$L$6,H$2,0)*$E631)</f>
        <v>578.24999999999875</v>
      </c>
      <c r="I631">
        <f>VLOOKUP($F631,'(참고)타워 스텟 가치'!$B$2:$L$6,I$2,0)+(VLOOKUP($F631,'(참고)타워 스텟 가치'!$B$2:$L$6,I$2,0)*$E631)</f>
        <v>115.64999999999974</v>
      </c>
      <c r="J631">
        <f>VLOOKUP($F631,'(참고)타워 스텟 가치'!$B$2:$L$6,J$2,0)+(VLOOKUP($F631,'(참고)타워 스텟 가치'!$B$2:$L$6,J$2,0)*$E631)</f>
        <v>256999.99999999942</v>
      </c>
      <c r="K631">
        <f>VLOOKUP($F631,'(참고)타워 스텟 가치'!$B$2:$L$6,K$2,0)+(VLOOKUP($F631,'(참고)타워 스텟 가치'!$B$2:$L$6,K$2,0)*$E631)</f>
        <v>2312.999999999995</v>
      </c>
      <c r="L631">
        <f>VLOOKUP($F631,'(참고)타워 스텟 가치'!$B$2:$L$6,L$2,0)+(VLOOKUP($F631,'(참고)타워 스텟 가치'!$B$2:$L$6,L$2,0)*$E631)</f>
        <v>38.549999999999912</v>
      </c>
      <c r="M631">
        <f>VLOOKUP($F631,'(참고)타워 스텟 가치'!$B$2:$L$6,M$2,0)+(VLOOKUP($F631,'(참고)타워 스텟 가치'!$B$2:$L$6,M$2,0)*$E631)</f>
        <v>15.419999999999966</v>
      </c>
      <c r="N631">
        <f>VLOOKUP($F631,'(참고)타워 스텟 가치'!$B$2:$L$6,N$2,0)+(VLOOKUP($F631,'(참고)타워 스텟 가치'!$B$2:$L$6,N$2,0)*$E631)</f>
        <v>0</v>
      </c>
      <c r="O631">
        <f>VLOOKUP($F631,'(참고)타워 스텟 가치'!$B$2:$L$6,O$2,0)+(VLOOKUP($F631,'(참고)타워 스텟 가치'!$B$2:$L$6,O$2,0)*$E631)</f>
        <v>0</v>
      </c>
      <c r="P631">
        <f>VLOOKUP($F631,'(참고)타워 스텟 가치'!$B$2:$L$6,P$2,0)+(VLOOKUP($F631,'(참고)타워 스텟 가치'!$B$2:$L$6,P$2,0)*$E631)</f>
        <v>35.979999999999919</v>
      </c>
      <c r="Q631">
        <f>SUM('스테이지별 몬스터 스텟'!H631*'(참고)타워 스텟 가치'!$Q$17,'스테이지별 몬스터 스텟'!I631*'(참고)타워 스텟 가치'!$R$17,'스테이지별 몬스터 스텟'!J631*'(참고)타워 스텟 가치'!$S$17,'스테이지별 몬스터 스텟'!K631*'(참고)타워 스텟 가치'!$T$17,'스테이지별 몬스터 스텟'!L631*'(참고)타워 스텟 가치'!$U$17,'스테이지별 몬스터 스텟'!M631*'(참고)타워 스텟 가치'!$V$17,'스테이지별 몬스터 스텟'!N631*'(참고)타워 스텟 가치'!$W$17,'스테이지별 몬스터 스텟'!O631*'(참고)타워 스텟 가치'!$X$17,'스테이지별 몬스터 스텟'!P631*'(참고)타워 스텟 가치'!$Y$17)</f>
        <v>391620.45499999908</v>
      </c>
      <c r="R631">
        <v>1</v>
      </c>
      <c r="S631">
        <f>VLOOKUP($F631,'(참고)타워 스텟 가치'!$B$7:$L$11,S$2,0)+(VLOOKUP($F631,'(참고)타워 스텟 가치'!$B$7:$L$11,S$2,0)*$E631)</f>
        <v>192.74999999999957</v>
      </c>
      <c r="T631">
        <f>VLOOKUP($F631,'(참고)타워 스텟 가치'!$B$7:$L$11,T$2,0)+(VLOOKUP($F631,'(참고)타워 스텟 가치'!$B$7:$L$11,T$2,0)*$E631)</f>
        <v>346.94999999999925</v>
      </c>
      <c r="U631">
        <f>VLOOKUP($F631,'(참고)타워 스텟 가치'!$B$7:$L$11,U$2,0)+(VLOOKUP($F631,'(참고)타워 스텟 가치'!$B$7:$L$11,U$2,0)*$E631)</f>
        <v>256999.99999999942</v>
      </c>
      <c r="V631">
        <f>VLOOKUP($F631,'(참고)타워 스텟 가치'!$B$7:$L$11,V$2,0)+(VLOOKUP($F631,'(참고)타워 스텟 가치'!$B$7:$L$11,V$2,0)*$E631)</f>
        <v>2312.999999999995</v>
      </c>
      <c r="W631">
        <f>VLOOKUP($F631,'(참고)타워 스텟 가치'!$B$7:$L$11,W$2,0)+(VLOOKUP($F631,'(참고)타워 스텟 가치'!$B$7:$L$11,W$2,0)*$E631)</f>
        <v>38.549999999999912</v>
      </c>
      <c r="X631">
        <f>VLOOKUP($F631,'(참고)타워 스텟 가치'!$B$7:$L$11,X$2,0)+(VLOOKUP($F631,'(참고)타워 스텟 가치'!$B$7:$L$11,X$2,0)*$E631)</f>
        <v>15.419999999999966</v>
      </c>
      <c r="Y631">
        <f>VLOOKUP($F631,'(참고)타워 스텟 가치'!$B$7:$L$11,Y$2,0)+(VLOOKUP($F631,'(참고)타워 스텟 가치'!$B$7:$L$11,Y$2,0)*$E631)</f>
        <v>0</v>
      </c>
      <c r="Z631">
        <f>VLOOKUP($F631,'(참고)타워 스텟 가치'!$B$7:$L$11,Z$2,0)+(VLOOKUP($F631,'(참고)타워 스텟 가치'!$B$7:$L$11,Z$2,0)*$E631)</f>
        <v>0</v>
      </c>
      <c r="AA631">
        <f>VLOOKUP($F631,'(참고)타워 스텟 가치'!$B$7:$L$11,AA$2,0)+(VLOOKUP($F631,'(참고)타워 스텟 가치'!$B$7:$L$11,AA$2,0)*$E631)</f>
        <v>35.979999999999919</v>
      </c>
      <c r="AB631">
        <f>SUM('스테이지별 몬스터 스텟'!S631*'(참고)타워 스텟 가치'!$Q$17,'스테이지별 몬스터 스텟'!T631*'(참고)타워 스텟 가치'!$R$17,'스테이지별 몬스터 스텟'!U631*'(참고)타워 스텟 가치'!$S$17,'스테이지별 몬스터 스텟'!V631*'(참고)타워 스텟 가치'!$T$17,'스테이지별 몬스터 스텟'!W631*'(참고)타워 스텟 가치'!$U$17,'스테이지별 몬스터 스텟'!X631*'(참고)타워 스텟 가치'!$V$17,'스테이지별 몬스터 스텟'!Y631*'(참고)타워 스텟 가치'!$W$17,'스테이지별 몬스터 스텟'!Z631*'(참고)타워 스텟 가치'!$X$17,'스테이지별 몬스터 스텟'!AA631*'(참고)타워 스텟 가치'!$Y$17)</f>
        <v>391196.4049999991</v>
      </c>
      <c r="AC631">
        <v>2</v>
      </c>
      <c r="AD631">
        <f>VLOOKUP($F631,'(참고)타워 스텟 가치'!$B$12:$L$16,AD$2,0)+(VLOOKUP($F631,'(참고)타워 스텟 가치'!$B$12:$L$16,AD$2,0)*$E631)</f>
        <v>192.74999999999957</v>
      </c>
      <c r="AE631">
        <f>VLOOKUP($F631,'(참고)타워 스텟 가치'!$B$12:$L$16,AE$2,0)+(VLOOKUP($F631,'(참고)타워 스텟 가치'!$B$12:$L$16,AE$2,0)*$E631)</f>
        <v>231.29999999999947</v>
      </c>
      <c r="AF631">
        <f>VLOOKUP($F631,'(참고)타워 스텟 가치'!$B$12:$L$16,AF$2,0)+(VLOOKUP($F631,'(참고)타워 스텟 가치'!$B$12:$L$16,AF$2,0)*$E631)</f>
        <v>256999.99999999942</v>
      </c>
      <c r="AG631">
        <f>VLOOKUP($F631,'(참고)타워 스텟 가치'!$B$12:$L$16,AG$2,0)+(VLOOKUP($F631,'(참고)타워 스텟 가치'!$B$12:$L$16,AG$2,0)*$E631)</f>
        <v>1156.4999999999975</v>
      </c>
      <c r="AH631">
        <f>VLOOKUP($F631,'(참고)타워 스텟 가치'!$B$12:$L$16,AH$2,0)+(VLOOKUP($F631,'(참고)타워 스텟 가치'!$B$12:$L$16,AH$2,0)*$E631)</f>
        <v>38.549999999999912</v>
      </c>
      <c r="AI631">
        <f>VLOOKUP($F631,'(참고)타워 스텟 가치'!$B$12:$L$16,AI$2,0)+(VLOOKUP($F631,'(참고)타워 스텟 가치'!$B$12:$L$16,AI$2,0)*$E631)</f>
        <v>15.419999999999966</v>
      </c>
      <c r="AJ631">
        <f>VLOOKUP($F631,'(참고)타워 스텟 가치'!$B$12:$L$16,AJ$2,0)+(VLOOKUP($F631,'(참고)타워 스텟 가치'!$B$12:$L$16,AJ$2,0)*$E631)</f>
        <v>0</v>
      </c>
      <c r="AK631">
        <f>VLOOKUP($F631,'(참고)타워 스텟 가치'!$B$12:$L$16,AK$2,0)+(VLOOKUP($F631,'(참고)타워 스텟 가치'!$B$12:$L$16,AK$2,0)*$E631)</f>
        <v>0</v>
      </c>
      <c r="AL631">
        <f>VLOOKUP($F631,'(참고)타워 스텟 가치'!$B$12:$L$16,AL$2,0)+(VLOOKUP($F631,'(참고)타워 스텟 가치'!$B$12:$L$16,AL$2,0)*$E631)</f>
        <v>71.959999999999837</v>
      </c>
      <c r="AM631">
        <f>SUM('스테이지별 몬스터 스텟'!AD631*'(참고)타워 스텟 가치'!$Q$17,'스테이지별 몬스터 스텟'!AE631*'(참고)타워 스텟 가치'!$R$17,'스테이지별 몬스터 스텟'!AF631*'(참고)타워 스텟 가치'!$S$17,'스테이지별 몬스터 스텟'!AG631*'(참고)타워 스텟 가치'!$T$17,'스테이지별 몬스터 스텟'!AH631*'(참고)타워 스텟 가치'!$U$17,'스테이지별 몬스터 스텟'!AI631*'(참고)타워 스텟 가치'!$V$17,'스테이지별 몬스터 스텟'!AJ631*'(참고)타워 스텟 가치'!$W$17,'스테이지별 몬스터 스텟'!AK631*'(참고)타워 스텟 가치'!$X$17,'스테이지별 몬스터 스텟'!AL631*'(참고)타워 스텟 가치'!$Y$17)</f>
        <v>388781.88999999908</v>
      </c>
      <c r="AN631">
        <v>3</v>
      </c>
    </row>
    <row r="632" spans="3:40" x14ac:dyDescent="0.3">
      <c r="C632">
        <v>3</v>
      </c>
      <c r="D632">
        <f t="shared" si="29"/>
        <v>126</v>
      </c>
      <c r="E632" s="52">
        <f>VLOOKUP(D632,'스테이지별 난이도 설정'!B:C,2,0)</f>
        <v>50.399999999999885</v>
      </c>
      <c r="F632" t="str">
        <f t="shared" si="30"/>
        <v>에픽</v>
      </c>
      <c r="G632">
        <f t="shared" si="28"/>
        <v>6</v>
      </c>
      <c r="H632">
        <f>VLOOKUP($F632,'(참고)타워 스텟 가치'!$B$2:$L$6,H$2,0)+(VLOOKUP($F632,'(참고)타워 스텟 가치'!$B$2:$L$6,H$2,0)*$E632)</f>
        <v>867.37499999999807</v>
      </c>
      <c r="I632">
        <f>VLOOKUP($F632,'(참고)타워 스텟 가치'!$B$2:$L$6,I$2,0)+(VLOOKUP($F632,'(참고)타워 스텟 가치'!$B$2:$L$6,I$2,0)*$E632)</f>
        <v>173.47499999999962</v>
      </c>
      <c r="J632">
        <f>VLOOKUP($F632,'(참고)타워 스텟 가치'!$B$2:$L$6,J$2,0)+(VLOOKUP($F632,'(참고)타워 스텟 가치'!$B$2:$L$6,J$2,0)*$E632)</f>
        <v>256999.99999999942</v>
      </c>
      <c r="K632">
        <f>VLOOKUP($F632,'(참고)타워 스텟 가치'!$B$2:$L$6,K$2,0)+(VLOOKUP($F632,'(참고)타워 스텟 가치'!$B$2:$L$6,K$2,0)*$E632)</f>
        <v>3469.4999999999923</v>
      </c>
      <c r="L632">
        <f>VLOOKUP($F632,'(참고)타워 스텟 가치'!$B$2:$L$6,L$2,0)+(VLOOKUP($F632,'(참고)타워 스텟 가치'!$B$2:$L$6,L$2,0)*$E632)</f>
        <v>57.824999999999868</v>
      </c>
      <c r="M632">
        <f>VLOOKUP($F632,'(참고)타워 스텟 가치'!$B$2:$L$6,M$2,0)+(VLOOKUP($F632,'(참고)타워 스텟 가치'!$B$2:$L$6,M$2,0)*$E632)</f>
        <v>15.419999999999966</v>
      </c>
      <c r="N632">
        <f>VLOOKUP($F632,'(참고)타워 스텟 가치'!$B$2:$L$6,N$2,0)+(VLOOKUP($F632,'(참고)타워 스텟 가치'!$B$2:$L$6,N$2,0)*$E632)</f>
        <v>0</v>
      </c>
      <c r="O632">
        <f>VLOOKUP($F632,'(참고)타워 스텟 가치'!$B$2:$L$6,O$2,0)+(VLOOKUP($F632,'(참고)타워 스텟 가치'!$B$2:$L$6,O$2,0)*$E632)</f>
        <v>0</v>
      </c>
      <c r="P632">
        <f>VLOOKUP($F632,'(참고)타워 스텟 가치'!$B$2:$L$6,P$2,0)+(VLOOKUP($F632,'(참고)타워 스텟 가치'!$B$2:$L$6,P$2,0)*$E632)</f>
        <v>35.979999999999919</v>
      </c>
      <c r="Q632">
        <f>SUM('스테이지별 몬스터 스텟'!H632*'(참고)타워 스텟 가치'!$Q$17,'스테이지별 몬스터 스텟'!I632*'(참고)타워 스텟 가치'!$R$17,'스테이지별 몬스터 스텟'!J632*'(참고)타워 스텟 가치'!$S$17,'스테이지별 몬스터 스텟'!K632*'(참고)타워 스텟 가치'!$T$17,'스테이지별 몬스터 스텟'!L632*'(참고)타워 스텟 가치'!$U$17,'스테이지별 몬스터 스텟'!M632*'(참고)타워 스텟 가치'!$V$17,'스테이지별 몬스터 스텟'!N632*'(참고)타워 스텟 가치'!$W$17,'스테이지별 몬스터 스텟'!O632*'(참고)타워 스텟 가치'!$X$17,'스테이지별 몬스터 스텟'!P632*'(참고)타워 스텟 가치'!$Y$17)</f>
        <v>394636.99249999918</v>
      </c>
      <c r="R632">
        <v>1</v>
      </c>
      <c r="S632">
        <f>VLOOKUP($F632,'(참고)타워 스텟 가치'!$B$7:$L$11,S$2,0)+(VLOOKUP($F632,'(참고)타워 스텟 가치'!$B$7:$L$11,S$2,0)*$E632)</f>
        <v>289.12499999999937</v>
      </c>
      <c r="T632">
        <f>VLOOKUP($F632,'(참고)타워 스텟 가치'!$B$7:$L$11,T$2,0)+(VLOOKUP($F632,'(참고)타워 스텟 가치'!$B$7:$L$11,T$2,0)*$E632)</f>
        <v>520.42499999999882</v>
      </c>
      <c r="U632">
        <f>VLOOKUP($F632,'(참고)타워 스텟 가치'!$B$7:$L$11,U$2,0)+(VLOOKUP($F632,'(참고)타워 스텟 가치'!$B$7:$L$11,U$2,0)*$E632)</f>
        <v>256999.99999999942</v>
      </c>
      <c r="V632">
        <f>VLOOKUP($F632,'(참고)타워 스텟 가치'!$B$7:$L$11,V$2,0)+(VLOOKUP($F632,'(참고)타워 스텟 가치'!$B$7:$L$11,V$2,0)*$E632)</f>
        <v>3469.4999999999923</v>
      </c>
      <c r="W632">
        <f>VLOOKUP($F632,'(참고)타워 스텟 가치'!$B$7:$L$11,W$2,0)+(VLOOKUP($F632,'(참고)타워 스텟 가치'!$B$7:$L$11,W$2,0)*$E632)</f>
        <v>57.824999999999868</v>
      </c>
      <c r="X632">
        <f>VLOOKUP($F632,'(참고)타워 스텟 가치'!$B$7:$L$11,X$2,0)+(VLOOKUP($F632,'(참고)타워 스텟 가치'!$B$7:$L$11,X$2,0)*$E632)</f>
        <v>15.419999999999966</v>
      </c>
      <c r="Y632">
        <f>VLOOKUP($F632,'(참고)타워 스텟 가치'!$B$7:$L$11,Y$2,0)+(VLOOKUP($F632,'(참고)타워 스텟 가치'!$B$7:$L$11,Y$2,0)*$E632)</f>
        <v>0</v>
      </c>
      <c r="Z632">
        <f>VLOOKUP($F632,'(참고)타워 스텟 가치'!$B$7:$L$11,Z$2,0)+(VLOOKUP($F632,'(참고)타워 스텟 가치'!$B$7:$L$11,Z$2,0)*$E632)</f>
        <v>0</v>
      </c>
      <c r="AA632">
        <f>VLOOKUP($F632,'(참고)타워 스텟 가치'!$B$7:$L$11,AA$2,0)+(VLOOKUP($F632,'(참고)타워 스텟 가치'!$B$7:$L$11,AA$2,0)*$E632)</f>
        <v>35.979999999999919</v>
      </c>
      <c r="AB632">
        <f>SUM('스테이지별 몬스터 스텟'!S632*'(참고)타워 스텟 가치'!$Q$17,'스테이지별 몬스터 스텟'!T632*'(참고)타워 스텟 가치'!$R$17,'스테이지별 몬스터 스텟'!U632*'(참고)타워 스텟 가치'!$S$17,'스테이지별 몬스터 스텟'!V632*'(참고)타워 스텟 가치'!$T$17,'스테이지별 몬스터 스텟'!W632*'(참고)타워 스텟 가치'!$U$17,'스테이지별 몬스터 스텟'!X632*'(참고)타워 스텟 가치'!$V$17,'스테이지별 몬스터 스텟'!Y632*'(참고)타워 스텟 가치'!$W$17,'스테이지별 몬스터 스텟'!Z632*'(참고)타워 스텟 가치'!$X$17,'스테이지별 몬스터 스텟'!AA632*'(참고)타워 스텟 가치'!$Y$17)</f>
        <v>394000.91749999917</v>
      </c>
      <c r="AC632">
        <v>2</v>
      </c>
      <c r="AD632">
        <f>VLOOKUP($F632,'(참고)타워 스텟 가치'!$B$12:$L$16,AD$2,0)+(VLOOKUP($F632,'(참고)타워 스텟 가치'!$B$12:$L$16,AD$2,0)*$E632)</f>
        <v>289.12499999999937</v>
      </c>
      <c r="AE632">
        <f>VLOOKUP($F632,'(참고)타워 스텟 가치'!$B$12:$L$16,AE$2,0)+(VLOOKUP($F632,'(참고)타워 스텟 가치'!$B$12:$L$16,AE$2,0)*$E632)</f>
        <v>346.94999999999925</v>
      </c>
      <c r="AF632">
        <f>VLOOKUP($F632,'(참고)타워 스텟 가치'!$B$12:$L$16,AF$2,0)+(VLOOKUP($F632,'(참고)타워 스텟 가치'!$B$12:$L$16,AF$2,0)*$E632)</f>
        <v>256999.99999999942</v>
      </c>
      <c r="AG632">
        <f>VLOOKUP($F632,'(참고)타워 스텟 가치'!$B$12:$L$16,AG$2,0)+(VLOOKUP($F632,'(참고)타워 스텟 가치'!$B$12:$L$16,AG$2,0)*$E632)</f>
        <v>1734.7499999999961</v>
      </c>
      <c r="AH632">
        <f>VLOOKUP($F632,'(참고)타워 스텟 가치'!$B$12:$L$16,AH$2,0)+(VLOOKUP($F632,'(참고)타워 스텟 가치'!$B$12:$L$16,AH$2,0)*$E632)</f>
        <v>57.824999999999868</v>
      </c>
      <c r="AI632">
        <f>VLOOKUP($F632,'(참고)타워 스텟 가치'!$B$12:$L$16,AI$2,0)+(VLOOKUP($F632,'(참고)타워 스텟 가치'!$B$12:$L$16,AI$2,0)*$E632)</f>
        <v>15.419999999999966</v>
      </c>
      <c r="AJ632">
        <f>VLOOKUP($F632,'(참고)타워 스텟 가치'!$B$12:$L$16,AJ$2,0)+(VLOOKUP($F632,'(참고)타워 스텟 가치'!$B$12:$L$16,AJ$2,0)*$E632)</f>
        <v>0</v>
      </c>
      <c r="AK632">
        <f>VLOOKUP($F632,'(참고)타워 스텟 가치'!$B$12:$L$16,AK$2,0)+(VLOOKUP($F632,'(참고)타워 스텟 가치'!$B$12:$L$16,AK$2,0)*$E632)</f>
        <v>0</v>
      </c>
      <c r="AL632">
        <f>VLOOKUP($F632,'(참고)타워 스텟 가치'!$B$12:$L$16,AL$2,0)+(VLOOKUP($F632,'(참고)타워 스텟 가치'!$B$12:$L$16,AL$2,0)*$E632)</f>
        <v>71.959999999999837</v>
      </c>
      <c r="AM632">
        <f>SUM('스테이지별 몬스터 스텟'!AD632*'(참고)타워 스텟 가치'!$Q$17,'스테이지별 몬스터 스텟'!AE632*'(참고)타워 스텟 가치'!$R$17,'스테이지별 몬스터 스텟'!AF632*'(참고)타워 스텟 가치'!$S$17,'스테이지별 몬스터 스텟'!AG632*'(참고)타워 스텟 가치'!$T$17,'스테이지별 몬스터 스텟'!AH632*'(참고)타워 스텟 가치'!$U$17,'스테이지별 몬스터 스텟'!AI632*'(참고)타워 스텟 가치'!$V$17,'스테이지별 몬스터 스텟'!AJ632*'(참고)타워 스텟 가치'!$W$17,'스테이지별 몬스터 스텟'!AK632*'(참고)타워 스텟 가치'!$X$17,'스테이지별 몬스터 스텟'!AL632*'(참고)타워 스텟 가치'!$Y$17)</f>
        <v>390343.16499999911</v>
      </c>
      <c r="AN632">
        <v>3</v>
      </c>
    </row>
    <row r="633" spans="3:40" x14ac:dyDescent="0.3">
      <c r="C633">
        <v>4</v>
      </c>
      <c r="D633">
        <f t="shared" si="29"/>
        <v>126</v>
      </c>
      <c r="E633" s="52">
        <f>VLOOKUP(D633,'스테이지별 난이도 설정'!B:C,2,0)</f>
        <v>50.399999999999885</v>
      </c>
      <c r="F633" t="str">
        <f t="shared" si="30"/>
        <v>유니크</v>
      </c>
      <c r="G633">
        <f t="shared" si="28"/>
        <v>6</v>
      </c>
      <c r="H633">
        <f>VLOOKUP($F633,'(참고)타워 스텟 가치'!$B$2:$L$6,H$2,0)+(VLOOKUP($F633,'(참고)타워 스텟 가치'!$B$2:$L$6,H$2,0)*$E633)</f>
        <v>1301.062499999997</v>
      </c>
      <c r="I633">
        <f>VLOOKUP($F633,'(참고)타워 스텟 가치'!$B$2:$L$6,I$2,0)+(VLOOKUP($F633,'(참고)타워 스텟 가치'!$B$2:$L$6,I$2,0)*$E633)</f>
        <v>260.21249999999941</v>
      </c>
      <c r="J633">
        <f>VLOOKUP($F633,'(참고)타워 스텟 가치'!$B$2:$L$6,J$2,0)+(VLOOKUP($F633,'(참고)타워 스텟 가치'!$B$2:$L$6,J$2,0)*$E633)</f>
        <v>256999.99999999942</v>
      </c>
      <c r="K633">
        <f>VLOOKUP($F633,'(참고)타워 스텟 가치'!$B$2:$L$6,K$2,0)+(VLOOKUP($F633,'(참고)타워 스텟 가치'!$B$2:$L$6,K$2,0)*$E633)</f>
        <v>5204.2499999999882</v>
      </c>
      <c r="L633">
        <f>VLOOKUP($F633,'(참고)타워 스텟 가치'!$B$2:$L$6,L$2,0)+(VLOOKUP($F633,'(참고)타워 스텟 가치'!$B$2:$L$6,L$2,0)*$E633)</f>
        <v>86.737499999999812</v>
      </c>
      <c r="M633">
        <f>VLOOKUP($F633,'(참고)타워 스텟 가치'!$B$2:$L$6,M$2,0)+(VLOOKUP($F633,'(참고)타워 스텟 가치'!$B$2:$L$6,M$2,0)*$E633)</f>
        <v>15.419999999999966</v>
      </c>
      <c r="N633">
        <f>VLOOKUP($F633,'(참고)타워 스텟 가치'!$B$2:$L$6,N$2,0)+(VLOOKUP($F633,'(참고)타워 스텟 가치'!$B$2:$L$6,N$2,0)*$E633)</f>
        <v>0</v>
      </c>
      <c r="O633">
        <f>VLOOKUP($F633,'(참고)타워 스텟 가치'!$B$2:$L$6,O$2,0)+(VLOOKUP($F633,'(참고)타워 스텟 가치'!$B$2:$L$6,O$2,0)*$E633)</f>
        <v>0</v>
      </c>
      <c r="P633">
        <f>VLOOKUP($F633,'(참고)타워 스텟 가치'!$B$2:$L$6,P$2,0)+(VLOOKUP($F633,'(참고)타워 스텟 가치'!$B$2:$L$6,P$2,0)*$E633)</f>
        <v>51.399999999999885</v>
      </c>
      <c r="Q633">
        <f>SUM('스테이지별 몬스터 스텟'!H633*'(참고)타워 스텟 가치'!$Q$17,'스테이지별 몬스터 스텟'!I633*'(참고)타워 스텟 가치'!$R$17,'스테이지별 몬스터 스텟'!J633*'(참고)타워 스텟 가치'!$S$17,'스테이지별 몬스터 스텟'!K633*'(참고)타워 스텟 가치'!$T$17,'스테이지별 몬스터 스텟'!L633*'(참고)타워 스텟 가치'!$U$17,'스테이지별 몬스터 스텟'!M633*'(참고)타워 스텟 가치'!$V$17,'스테이지별 몬스터 스텟'!N633*'(참고)타워 스텟 가치'!$W$17,'스테이지별 몬스터 스텟'!O633*'(참고)타워 스텟 가치'!$X$17,'스테이지별 몬스터 스텟'!P633*'(참고)타워 스텟 가치'!$Y$17)</f>
        <v>399192.63874999905</v>
      </c>
      <c r="R633">
        <v>1</v>
      </c>
      <c r="S633">
        <f>VLOOKUP($F633,'(참고)타워 스텟 가치'!$B$7:$L$11,S$2,0)+(VLOOKUP($F633,'(참고)타워 스텟 가치'!$B$7:$L$11,S$2,0)*$E633)</f>
        <v>433.68749999999903</v>
      </c>
      <c r="T633">
        <f>VLOOKUP($F633,'(참고)타워 스텟 가치'!$B$7:$L$11,T$2,0)+(VLOOKUP($F633,'(참고)타워 스텟 가치'!$B$7:$L$11,T$2,0)*$E633)</f>
        <v>780.63749999999823</v>
      </c>
      <c r="U633">
        <f>VLOOKUP($F633,'(참고)타워 스텟 가치'!$B$7:$L$11,U$2,0)+(VLOOKUP($F633,'(참고)타워 스텟 가치'!$B$7:$L$11,U$2,0)*$E633)</f>
        <v>256999.99999999942</v>
      </c>
      <c r="V633">
        <f>VLOOKUP($F633,'(참고)타워 스텟 가치'!$B$7:$L$11,V$2,0)+(VLOOKUP($F633,'(참고)타워 스텟 가치'!$B$7:$L$11,V$2,0)*$E633)</f>
        <v>5204.2499999999882</v>
      </c>
      <c r="W633">
        <f>VLOOKUP($F633,'(참고)타워 스텟 가치'!$B$7:$L$11,W$2,0)+(VLOOKUP($F633,'(참고)타워 스텟 가치'!$B$7:$L$11,W$2,0)*$E633)</f>
        <v>86.737499999999812</v>
      </c>
      <c r="X633">
        <f>VLOOKUP($F633,'(참고)타워 스텟 가치'!$B$7:$L$11,X$2,0)+(VLOOKUP($F633,'(참고)타워 스텟 가치'!$B$7:$L$11,X$2,0)*$E633)</f>
        <v>15.419999999999966</v>
      </c>
      <c r="Y633">
        <f>VLOOKUP($F633,'(참고)타워 스텟 가치'!$B$7:$L$11,Y$2,0)+(VLOOKUP($F633,'(참고)타워 스텟 가치'!$B$7:$L$11,Y$2,0)*$E633)</f>
        <v>0</v>
      </c>
      <c r="Z633">
        <f>VLOOKUP($F633,'(참고)타워 스텟 가치'!$B$7:$L$11,Z$2,0)+(VLOOKUP($F633,'(참고)타워 스텟 가치'!$B$7:$L$11,Z$2,0)*$E633)</f>
        <v>0</v>
      </c>
      <c r="AA633">
        <f>VLOOKUP($F633,'(참고)타워 스텟 가치'!$B$7:$L$11,AA$2,0)+(VLOOKUP($F633,'(참고)타워 스텟 가치'!$B$7:$L$11,AA$2,0)*$E633)</f>
        <v>51.399999999999885</v>
      </c>
      <c r="AB633">
        <f>SUM('스테이지별 몬스터 스텟'!S633*'(참고)타워 스텟 가치'!$Q$17,'스테이지별 몬스터 스텟'!T633*'(참고)타워 스텟 가치'!$R$17,'스테이지별 몬스터 스텟'!U633*'(참고)타워 스텟 가치'!$S$17,'스테이지별 몬스터 스텟'!V633*'(참고)타워 스텟 가치'!$T$17,'스테이지별 몬스터 스텟'!W633*'(참고)타워 스텟 가치'!$U$17,'스테이지별 몬스터 스텟'!X633*'(참고)타워 스텟 가치'!$V$17,'스테이지별 몬스터 스텟'!Y633*'(참고)타워 스텟 가치'!$W$17,'스테이지별 몬스터 스텟'!Z633*'(참고)타워 스텟 가치'!$X$17,'스테이지별 몬스터 스텟'!AA633*'(참고)타워 스텟 가치'!$Y$17)</f>
        <v>398238.52624999906</v>
      </c>
      <c r="AC633">
        <v>2</v>
      </c>
      <c r="AD633">
        <f>VLOOKUP($F633,'(참고)타워 스텟 가치'!$B$12:$L$16,AD$2,0)+(VLOOKUP($F633,'(참고)타워 스텟 가치'!$B$12:$L$16,AD$2,0)*$E633)</f>
        <v>433.68749999999903</v>
      </c>
      <c r="AE633">
        <f>VLOOKUP($F633,'(참고)타워 스텟 가치'!$B$12:$L$16,AE$2,0)+(VLOOKUP($F633,'(참고)타워 스텟 가치'!$B$12:$L$16,AE$2,0)*$E633)</f>
        <v>520.42499999999882</v>
      </c>
      <c r="AF633">
        <f>VLOOKUP($F633,'(참고)타워 스텟 가치'!$B$12:$L$16,AF$2,0)+(VLOOKUP($F633,'(참고)타워 스텟 가치'!$B$12:$L$16,AF$2,0)*$E633)</f>
        <v>256999.99999999942</v>
      </c>
      <c r="AG633">
        <f>VLOOKUP($F633,'(참고)타워 스텟 가치'!$B$12:$L$16,AG$2,0)+(VLOOKUP($F633,'(참고)타워 스텟 가치'!$B$12:$L$16,AG$2,0)*$E633)</f>
        <v>2602.1249999999941</v>
      </c>
      <c r="AH633">
        <f>VLOOKUP($F633,'(참고)타워 스텟 가치'!$B$12:$L$16,AH$2,0)+(VLOOKUP($F633,'(참고)타워 스텟 가치'!$B$12:$L$16,AH$2,0)*$E633)</f>
        <v>86.737499999999812</v>
      </c>
      <c r="AI633">
        <f>VLOOKUP($F633,'(참고)타워 스텟 가치'!$B$12:$L$16,AI$2,0)+(VLOOKUP($F633,'(참고)타워 스텟 가치'!$B$12:$L$16,AI$2,0)*$E633)</f>
        <v>15.419999999999966</v>
      </c>
      <c r="AJ633">
        <f>VLOOKUP($F633,'(참고)타워 스텟 가치'!$B$12:$L$16,AJ$2,0)+(VLOOKUP($F633,'(참고)타워 스텟 가치'!$B$12:$L$16,AJ$2,0)*$E633)</f>
        <v>0</v>
      </c>
      <c r="AK633">
        <f>VLOOKUP($F633,'(참고)타워 스텟 가치'!$B$12:$L$16,AK$2,0)+(VLOOKUP($F633,'(참고)타워 스텟 가치'!$B$12:$L$16,AK$2,0)*$E633)</f>
        <v>0</v>
      </c>
      <c r="AL633">
        <f>VLOOKUP($F633,'(참고)타워 스텟 가치'!$B$12:$L$16,AL$2,0)+(VLOOKUP($F633,'(참고)타워 스텟 가치'!$B$12:$L$16,AL$2,0)*$E633)</f>
        <v>102.79999999999977</v>
      </c>
      <c r="AM633">
        <f>SUM('스테이지별 몬스터 스텟'!AD633*'(참고)타워 스텟 가치'!$Q$17,'스테이지별 몬스터 스텟'!AE633*'(참고)타워 스텟 가치'!$R$17,'스테이지별 몬스터 스텟'!AF633*'(참고)타워 스텟 가치'!$S$17,'스테이지별 몬스터 스텟'!AG633*'(참고)타워 스텟 가치'!$T$17,'스테이지별 몬스터 스텟'!AH633*'(참고)타워 스텟 가치'!$U$17,'스테이지별 몬스터 스텟'!AI633*'(참고)타워 스텟 가치'!$V$17,'스테이지별 몬스터 스텟'!AJ633*'(참고)타워 스텟 가치'!$W$17,'스테이지별 몬스터 스텟'!AK633*'(참고)타워 스텟 가치'!$X$17,'스테이지별 몬스터 스텟'!AL633*'(참고)타워 스텟 가치'!$Y$17)</f>
        <v>392746.75749999908</v>
      </c>
      <c r="AN633">
        <v>3</v>
      </c>
    </row>
    <row r="634" spans="3:40" x14ac:dyDescent="0.3">
      <c r="C634">
        <v>5</v>
      </c>
      <c r="D634">
        <f t="shared" si="29"/>
        <v>126</v>
      </c>
      <c r="E634" s="52">
        <f>VLOOKUP(D634,'스테이지별 난이도 설정'!B:C,2,0)</f>
        <v>50.399999999999885</v>
      </c>
      <c r="F634" t="str">
        <f t="shared" si="30"/>
        <v>스페셜</v>
      </c>
      <c r="G634">
        <f t="shared" si="28"/>
        <v>6</v>
      </c>
      <c r="H634">
        <f>VLOOKUP($F634,'(참고)타워 스텟 가치'!$B$2:$L$6,H$2,0)+(VLOOKUP($F634,'(참고)타워 스텟 가치'!$B$2:$L$6,H$2,0)*$E634)</f>
        <v>1951.5937499999957</v>
      </c>
      <c r="I634">
        <f>VLOOKUP($F634,'(참고)타워 스텟 가치'!$B$2:$L$6,I$2,0)+(VLOOKUP($F634,'(참고)타워 스텟 가치'!$B$2:$L$6,I$2,0)*$E634)</f>
        <v>390.31874999999911</v>
      </c>
      <c r="J634">
        <f>VLOOKUP($F634,'(참고)타워 스텟 가치'!$B$2:$L$6,J$2,0)+(VLOOKUP($F634,'(참고)타워 스텟 가치'!$B$2:$L$6,J$2,0)*$E634)</f>
        <v>256999.99999999942</v>
      </c>
      <c r="K634">
        <f>VLOOKUP($F634,'(참고)타워 스텟 가치'!$B$2:$L$6,K$2,0)+(VLOOKUP($F634,'(참고)타워 스텟 가치'!$B$2:$L$6,K$2,0)*$E634)</f>
        <v>7806.3749999999827</v>
      </c>
      <c r="L634">
        <f>VLOOKUP($F634,'(참고)타워 스텟 가치'!$B$2:$L$6,L$2,0)+(VLOOKUP($F634,'(참고)타워 스텟 가치'!$B$2:$L$6,L$2,0)*$E634)</f>
        <v>130.1062499999997</v>
      </c>
      <c r="M634">
        <f>VLOOKUP($F634,'(참고)타워 스텟 가치'!$B$2:$L$6,M$2,0)+(VLOOKUP($F634,'(참고)타워 스텟 가치'!$B$2:$L$6,M$2,0)*$E634)</f>
        <v>15.419999999999966</v>
      </c>
      <c r="N634">
        <f>VLOOKUP($F634,'(참고)타워 스텟 가치'!$B$2:$L$6,N$2,0)+(VLOOKUP($F634,'(참고)타워 스텟 가치'!$B$2:$L$6,N$2,0)*$E634)</f>
        <v>0</v>
      </c>
      <c r="O634">
        <f>VLOOKUP($F634,'(참고)타워 스텟 가치'!$B$2:$L$6,O$2,0)+(VLOOKUP($F634,'(참고)타워 스텟 가치'!$B$2:$L$6,O$2,0)*$E634)</f>
        <v>0</v>
      </c>
      <c r="P634">
        <f>VLOOKUP($F634,'(참고)타워 스텟 가치'!$B$2:$L$6,P$2,0)+(VLOOKUP($F634,'(참고)타워 스텟 가치'!$B$2:$L$6,P$2,0)*$E634)</f>
        <v>51.399999999999885</v>
      </c>
      <c r="Q634">
        <f>SUM('스테이지별 몬스터 스텟'!H634*'(참고)타워 스텟 가치'!$Q$17,'스테이지별 몬스터 스텟'!I634*'(참고)타워 스텟 가치'!$R$17,'스테이지별 몬스터 스텟'!J634*'(참고)타워 스텟 가치'!$S$17,'스테이지별 몬스터 스텟'!K634*'(참고)타워 스텟 가치'!$T$17,'스테이지별 몬스터 스텟'!L634*'(참고)타워 스텟 가치'!$U$17,'스테이지별 몬스터 스텟'!M634*'(참고)타워 스텟 가치'!$V$17,'스테이지별 몬스터 스텟'!N634*'(참고)타워 스텟 가치'!$W$17,'스테이지별 몬스터 스텟'!O634*'(참고)타워 스텟 가치'!$X$17,'스테이지별 몬스터 스텟'!P634*'(참고)타워 스텟 가치'!$Y$17)</f>
        <v>405979.84812499903</v>
      </c>
      <c r="R634">
        <v>1</v>
      </c>
      <c r="S634">
        <f>VLOOKUP($F634,'(참고)타워 스텟 가치'!$B$7:$L$11,S$2,0)+(VLOOKUP($F634,'(참고)타워 스텟 가치'!$B$7:$L$11,S$2,0)*$E634)</f>
        <v>650.53124999999852</v>
      </c>
      <c r="T634">
        <f>VLOOKUP($F634,'(참고)타워 스텟 가치'!$B$7:$L$11,T$2,0)+(VLOOKUP($F634,'(참고)타워 스텟 가치'!$B$7:$L$11,T$2,0)*$E634)</f>
        <v>1170.9562499999975</v>
      </c>
      <c r="U634">
        <f>VLOOKUP($F634,'(참고)타워 스텟 가치'!$B$7:$L$11,U$2,0)+(VLOOKUP($F634,'(참고)타워 스텟 가치'!$B$7:$L$11,U$2,0)*$E634)</f>
        <v>256999.99999999942</v>
      </c>
      <c r="V634">
        <f>VLOOKUP($F634,'(참고)타워 스텟 가치'!$B$7:$L$11,V$2,0)+(VLOOKUP($F634,'(참고)타워 스텟 가치'!$B$7:$L$11,V$2,0)*$E634)</f>
        <v>7806.3749999999827</v>
      </c>
      <c r="W634">
        <f>VLOOKUP($F634,'(참고)타워 스텟 가치'!$B$7:$L$11,W$2,0)+(VLOOKUP($F634,'(참고)타워 스텟 가치'!$B$7:$L$11,W$2,0)*$E634)</f>
        <v>130.1062499999997</v>
      </c>
      <c r="X634">
        <f>VLOOKUP($F634,'(참고)타워 스텟 가치'!$B$7:$L$11,X$2,0)+(VLOOKUP($F634,'(참고)타워 스텟 가치'!$B$7:$L$11,X$2,0)*$E634)</f>
        <v>15.419999999999966</v>
      </c>
      <c r="Y634">
        <f>VLOOKUP($F634,'(참고)타워 스텟 가치'!$B$7:$L$11,Y$2,0)+(VLOOKUP($F634,'(참고)타워 스텟 가치'!$B$7:$L$11,Y$2,0)*$E634)</f>
        <v>0</v>
      </c>
      <c r="Z634">
        <f>VLOOKUP($F634,'(참고)타워 스텟 가치'!$B$7:$L$11,Z$2,0)+(VLOOKUP($F634,'(참고)타워 스텟 가치'!$B$7:$L$11,Z$2,0)*$E634)</f>
        <v>0</v>
      </c>
      <c r="AA634">
        <f>VLOOKUP($F634,'(참고)타워 스텟 가치'!$B$7:$L$11,AA$2,0)+(VLOOKUP($F634,'(참고)타워 스텟 가치'!$B$7:$L$11,AA$2,0)*$E634)</f>
        <v>51.399999999999885</v>
      </c>
      <c r="AB634">
        <f>SUM('스테이지별 몬스터 스텟'!S634*'(참고)타워 스텟 가치'!$Q$17,'스테이지별 몬스터 스텟'!T634*'(참고)타워 스텟 가치'!$R$17,'스테이지별 몬스터 스텟'!U634*'(참고)타워 스텟 가치'!$S$17,'스테이지별 몬스터 스텟'!V634*'(참고)타워 스텟 가치'!$T$17,'스테이지별 몬스터 스텟'!W634*'(참고)타워 스텟 가치'!$U$17,'스테이지별 몬스터 스텟'!X634*'(참고)타워 스텟 가치'!$V$17,'스테이지별 몬스터 스텟'!Y634*'(참고)타워 스텟 가치'!$W$17,'스테이지별 몬스터 스텟'!Z634*'(참고)타워 스텟 가치'!$X$17,'스테이지별 몬스터 스텟'!AA634*'(참고)타워 스텟 가치'!$Y$17)</f>
        <v>404548.67937499908</v>
      </c>
      <c r="AC634">
        <v>2</v>
      </c>
      <c r="AD634">
        <f>VLOOKUP($F634,'(참고)타워 스텟 가치'!$B$12:$L$16,AD$2,0)+(VLOOKUP($F634,'(참고)타워 스텟 가치'!$B$12:$L$16,AD$2,0)*$E634)</f>
        <v>650.53124999999852</v>
      </c>
      <c r="AE634">
        <f>VLOOKUP($F634,'(참고)타워 스텟 가치'!$B$12:$L$16,AE$2,0)+(VLOOKUP($F634,'(참고)타워 스텟 가치'!$B$12:$L$16,AE$2,0)*$E634)</f>
        <v>780.63749999999823</v>
      </c>
      <c r="AF634">
        <f>VLOOKUP($F634,'(참고)타워 스텟 가치'!$B$12:$L$16,AF$2,0)+(VLOOKUP($F634,'(참고)타워 스텟 가치'!$B$12:$L$16,AF$2,0)*$E634)</f>
        <v>256999.99999999942</v>
      </c>
      <c r="AG634">
        <f>VLOOKUP($F634,'(참고)타워 스텟 가치'!$B$12:$L$16,AG$2,0)+(VLOOKUP($F634,'(참고)타워 스텟 가치'!$B$12:$L$16,AG$2,0)*$E634)</f>
        <v>3903.1874999999914</v>
      </c>
      <c r="AH634">
        <f>VLOOKUP($F634,'(참고)타워 스텟 가치'!$B$12:$L$16,AH$2,0)+(VLOOKUP($F634,'(참고)타워 스텟 가치'!$B$12:$L$16,AH$2,0)*$E634)</f>
        <v>130.1062499999997</v>
      </c>
      <c r="AI634">
        <f>VLOOKUP($F634,'(참고)타워 스텟 가치'!$B$12:$L$16,AI$2,0)+(VLOOKUP($F634,'(참고)타워 스텟 가치'!$B$12:$L$16,AI$2,0)*$E634)</f>
        <v>15.419999999999966</v>
      </c>
      <c r="AJ634">
        <f>VLOOKUP($F634,'(참고)타워 스텟 가치'!$B$12:$L$16,AJ$2,0)+(VLOOKUP($F634,'(참고)타워 스텟 가치'!$B$12:$L$16,AJ$2,0)*$E634)</f>
        <v>0</v>
      </c>
      <c r="AK634">
        <f>VLOOKUP($F634,'(참고)타워 스텟 가치'!$B$12:$L$16,AK$2,0)+(VLOOKUP($F634,'(참고)타워 스텟 가치'!$B$12:$L$16,AK$2,0)*$E634)</f>
        <v>0</v>
      </c>
      <c r="AL634">
        <f>VLOOKUP($F634,'(참고)타워 스텟 가치'!$B$12:$L$16,AL$2,0)+(VLOOKUP($F634,'(참고)타워 스텟 가치'!$B$12:$L$16,AL$2,0)*$E634)</f>
        <v>102.79999999999977</v>
      </c>
      <c r="AM634">
        <f>SUM('스테이지별 몬스터 스텟'!AD634*'(참고)타워 스텟 가치'!$Q$17,'스테이지별 몬스터 스텟'!AE634*'(참고)타워 스텟 가치'!$R$17,'스테이지별 몬스터 스텟'!AF634*'(참고)타워 스텟 가치'!$S$17,'스테이지별 몬스터 스텟'!AG634*'(참고)타워 스텟 가치'!$T$17,'스테이지별 몬스터 스텟'!AH634*'(참고)타워 스텟 가치'!$U$17,'스테이지별 몬스터 스텟'!AI634*'(참고)타워 스텟 가치'!$V$17,'스테이지별 몬스터 스텟'!AJ634*'(참고)타워 스텟 가치'!$W$17,'스테이지별 몬스터 스텟'!AK634*'(참고)타워 스텟 가치'!$X$17,'스테이지별 몬스터 스텟'!AL634*'(참고)타워 스텟 가치'!$Y$17)</f>
        <v>396259.6262499991</v>
      </c>
      <c r="AN634">
        <v>3</v>
      </c>
    </row>
    <row r="635" spans="3:40" x14ac:dyDescent="0.3">
      <c r="C635">
        <v>1</v>
      </c>
      <c r="D635">
        <f t="shared" si="29"/>
        <v>127</v>
      </c>
      <c r="E635" s="52">
        <f>VLOOKUP(D635,'스테이지별 난이도 설정'!B:C,2,0)</f>
        <v>50.799999999999883</v>
      </c>
      <c r="F635" t="str">
        <f t="shared" si="30"/>
        <v>일반</v>
      </c>
      <c r="G635">
        <f t="shared" si="28"/>
        <v>6</v>
      </c>
      <c r="H635">
        <f>VLOOKUP($F635,'(참고)타워 스텟 가치'!$B$2:$L$6,H$2,0)+(VLOOKUP($F635,'(참고)타워 스텟 가치'!$B$2:$L$6,H$2,0)*$E635)</f>
        <v>388.49999999999915</v>
      </c>
      <c r="I635">
        <f>VLOOKUP($F635,'(참고)타워 스텟 가치'!$B$2:$L$6,I$2,0)+(VLOOKUP($F635,'(참고)타워 스텟 가치'!$B$2:$L$6,I$2,0)*$E635)</f>
        <v>77.699999999999818</v>
      </c>
      <c r="J635">
        <f>VLOOKUP($F635,'(참고)타워 스텟 가치'!$B$2:$L$6,J$2,0)+(VLOOKUP($F635,'(참고)타워 스텟 가치'!$B$2:$L$6,J$2,0)*$E635)</f>
        <v>258999.99999999942</v>
      </c>
      <c r="K635">
        <f>VLOOKUP($F635,'(참고)타워 스텟 가치'!$B$2:$L$6,K$2,0)+(VLOOKUP($F635,'(참고)타워 스텟 가치'!$B$2:$L$6,K$2,0)*$E635)</f>
        <v>1553.9999999999966</v>
      </c>
      <c r="L635">
        <f>VLOOKUP($F635,'(참고)타워 스텟 가치'!$B$2:$L$6,L$2,0)+(VLOOKUP($F635,'(참고)타워 스텟 가치'!$B$2:$L$6,L$2,0)*$E635)</f>
        <v>25.899999999999942</v>
      </c>
      <c r="M635">
        <f>VLOOKUP($F635,'(참고)타워 스텟 가치'!$B$2:$L$6,M$2,0)+(VLOOKUP($F635,'(참고)타워 스텟 가치'!$B$2:$L$6,M$2,0)*$E635)</f>
        <v>15.539999999999965</v>
      </c>
      <c r="N635">
        <f>VLOOKUP($F635,'(참고)타워 스텟 가치'!$B$2:$L$6,N$2,0)+(VLOOKUP($F635,'(참고)타워 스텟 가치'!$B$2:$L$6,N$2,0)*$E635)</f>
        <v>0</v>
      </c>
      <c r="O635">
        <f>VLOOKUP($F635,'(참고)타워 스텟 가치'!$B$2:$L$6,O$2,0)+(VLOOKUP($F635,'(참고)타워 스텟 가치'!$B$2:$L$6,O$2,0)*$E635)</f>
        <v>0</v>
      </c>
      <c r="P635">
        <f>VLOOKUP($F635,'(참고)타워 스텟 가치'!$B$2:$L$6,P$2,0)+(VLOOKUP($F635,'(참고)타워 스텟 가치'!$B$2:$L$6,P$2,0)*$E635)</f>
        <v>36.25999999999992</v>
      </c>
      <c r="Q635">
        <f>SUM('스테이지별 몬스터 스텟'!H635*'(참고)타워 스텟 가치'!$Q$17,'스테이지별 몬스터 스텟'!I635*'(참고)타워 스텟 가치'!$R$17,'스테이지별 몬스터 스텟'!J635*'(참고)타워 스텟 가치'!$S$17,'스테이지별 몬스터 스텟'!K635*'(참고)타워 스텟 가치'!$T$17,'스테이지별 몬스터 스텟'!L635*'(참고)타워 스텟 가치'!$U$17,'스테이지별 몬스터 스텟'!M635*'(참고)타워 스텟 가치'!$V$17,'스테이지별 몬스터 스텟'!N635*'(참고)타워 스텟 가치'!$W$17,'스테이지별 몬스터 스텟'!O635*'(참고)타워 스텟 가치'!$X$17,'스테이지별 몬스터 스텟'!P635*'(참고)타워 스텟 가치'!$Y$17)</f>
        <v>392641.4099999991</v>
      </c>
      <c r="R635">
        <v>1</v>
      </c>
      <c r="S635">
        <f>VLOOKUP($F635,'(참고)타워 스텟 가치'!$B$7:$L$11,S$2,0)+(VLOOKUP($F635,'(참고)타워 스텟 가치'!$B$7:$L$11,S$2,0)*$E635)</f>
        <v>129.49999999999972</v>
      </c>
      <c r="T635">
        <f>VLOOKUP($F635,'(참고)타워 스텟 가치'!$B$7:$L$11,T$2,0)+(VLOOKUP($F635,'(참고)타워 스텟 가치'!$B$7:$L$11,T$2,0)*$E635)</f>
        <v>233.09999999999948</v>
      </c>
      <c r="U635">
        <f>VLOOKUP($F635,'(참고)타워 스텟 가치'!$B$7:$L$11,U$2,0)+(VLOOKUP($F635,'(참고)타워 스텟 가치'!$B$7:$L$11,U$2,0)*$E635)</f>
        <v>258999.99999999942</v>
      </c>
      <c r="V635">
        <f>VLOOKUP($F635,'(참고)타워 스텟 가치'!$B$7:$L$11,V$2,0)+(VLOOKUP($F635,'(참고)타워 스텟 가치'!$B$7:$L$11,V$2,0)*$E635)</f>
        <v>1553.9999999999966</v>
      </c>
      <c r="W635">
        <f>VLOOKUP($F635,'(참고)타워 스텟 가치'!$B$7:$L$11,W$2,0)+(VLOOKUP($F635,'(참고)타워 스텟 가치'!$B$7:$L$11,W$2,0)*$E635)</f>
        <v>25.899999999999942</v>
      </c>
      <c r="X635">
        <f>VLOOKUP($F635,'(참고)타워 스텟 가치'!$B$7:$L$11,X$2,0)+(VLOOKUP($F635,'(참고)타워 스텟 가치'!$B$7:$L$11,X$2,0)*$E635)</f>
        <v>15.539999999999965</v>
      </c>
      <c r="Y635">
        <f>VLOOKUP($F635,'(참고)타워 스텟 가치'!$B$7:$L$11,Y$2,0)+(VLOOKUP($F635,'(참고)타워 스텟 가치'!$B$7:$L$11,Y$2,0)*$E635)</f>
        <v>0</v>
      </c>
      <c r="Z635">
        <f>VLOOKUP($F635,'(참고)타워 스텟 가치'!$B$7:$L$11,Z$2,0)+(VLOOKUP($F635,'(참고)타워 스텟 가치'!$B$7:$L$11,Z$2,0)*$E635)</f>
        <v>0</v>
      </c>
      <c r="AA635">
        <f>VLOOKUP($F635,'(참고)타워 스텟 가치'!$B$7:$L$11,AA$2,0)+(VLOOKUP($F635,'(참고)타워 스텟 가치'!$B$7:$L$11,AA$2,0)*$E635)</f>
        <v>36.25999999999992</v>
      </c>
      <c r="AB635">
        <f>SUM('스테이지별 몬스터 스텟'!S635*'(참고)타워 스텟 가치'!$Q$17,'스테이지별 몬스터 스텟'!T635*'(참고)타워 스텟 가치'!$R$17,'스테이지별 몬스터 스텟'!U635*'(참고)타워 스텟 가치'!$S$17,'스테이지별 몬스터 스텟'!V635*'(참고)타워 스텟 가치'!$T$17,'스테이지별 몬스터 스텟'!W635*'(참고)타워 스텟 가치'!$U$17,'스테이지별 몬스터 스텟'!X635*'(참고)타워 스텟 가치'!$V$17,'스테이지별 몬스터 스텟'!Y635*'(참고)타워 스텟 가치'!$W$17,'스테이지별 몬스터 스텟'!Z635*'(참고)타워 스텟 가치'!$X$17,'스테이지별 몬스터 스텟'!AA635*'(참고)타워 스텟 가치'!$Y$17)</f>
        <v>392356.50999999914</v>
      </c>
      <c r="AC635">
        <v>2</v>
      </c>
      <c r="AD635">
        <f>VLOOKUP($F635,'(참고)타워 스텟 가치'!$B$12:$L$16,AD$2,0)+(VLOOKUP($F635,'(참고)타워 스텟 가치'!$B$12:$L$16,AD$2,0)*$E635)</f>
        <v>129.49999999999972</v>
      </c>
      <c r="AE635">
        <f>VLOOKUP($F635,'(참고)타워 스텟 가치'!$B$12:$L$16,AE$2,0)+(VLOOKUP($F635,'(참고)타워 스텟 가치'!$B$12:$L$16,AE$2,0)*$E635)</f>
        <v>155.39999999999964</v>
      </c>
      <c r="AF635">
        <f>VLOOKUP($F635,'(참고)타워 스텟 가치'!$B$12:$L$16,AF$2,0)+(VLOOKUP($F635,'(참고)타워 스텟 가치'!$B$12:$L$16,AF$2,0)*$E635)</f>
        <v>258999.99999999942</v>
      </c>
      <c r="AG635">
        <f>VLOOKUP($F635,'(참고)타워 스텟 가치'!$B$12:$L$16,AG$2,0)+(VLOOKUP($F635,'(참고)타워 스텟 가치'!$B$12:$L$16,AG$2,0)*$E635)</f>
        <v>776.99999999999829</v>
      </c>
      <c r="AH635">
        <f>VLOOKUP($F635,'(참고)타워 스텟 가치'!$B$12:$L$16,AH$2,0)+(VLOOKUP($F635,'(참고)타워 스텟 가치'!$B$12:$L$16,AH$2,0)*$E635)</f>
        <v>25.899999999999942</v>
      </c>
      <c r="AI635">
        <f>VLOOKUP($F635,'(참고)타워 스텟 가치'!$B$12:$L$16,AI$2,0)+(VLOOKUP($F635,'(참고)타워 스텟 가치'!$B$12:$L$16,AI$2,0)*$E635)</f>
        <v>15.539999999999965</v>
      </c>
      <c r="AJ635">
        <f>VLOOKUP($F635,'(참고)타워 스텟 가치'!$B$12:$L$16,AJ$2,0)+(VLOOKUP($F635,'(참고)타워 스텟 가치'!$B$12:$L$16,AJ$2,0)*$E635)</f>
        <v>0</v>
      </c>
      <c r="AK635">
        <f>VLOOKUP($F635,'(참고)타워 스텟 가치'!$B$12:$L$16,AK$2,0)+(VLOOKUP($F635,'(참고)타워 스텟 가치'!$B$12:$L$16,AK$2,0)*$E635)</f>
        <v>0</v>
      </c>
      <c r="AL635">
        <f>VLOOKUP($F635,'(참고)타워 스텟 가치'!$B$12:$L$16,AL$2,0)+(VLOOKUP($F635,'(참고)타워 스텟 가치'!$B$12:$L$16,AL$2,0)*$E635)</f>
        <v>72.51999999999984</v>
      </c>
      <c r="AM635">
        <f>SUM('스테이지별 몬스터 스텟'!AD635*'(참고)타워 스텟 가치'!$Q$17,'스테이지별 몬스터 스텟'!AE635*'(참고)타워 스텟 가치'!$R$17,'스테이지별 몬스터 스텟'!AF635*'(참고)타워 스텟 가치'!$S$17,'스테이지별 몬스터 스텟'!AG635*'(참고)타워 스텟 가치'!$T$17,'스테이지별 몬스터 스텟'!AH635*'(참고)타워 스텟 가치'!$U$17,'스테이지별 몬스터 스텟'!AI635*'(참고)타워 스텟 가치'!$V$17,'스테이지별 몬스터 스텟'!AJ635*'(참고)타워 스텟 가치'!$W$17,'스테이지별 몬스터 스텟'!AK635*'(참고)타워 스텟 가치'!$X$17,'스테이지별 몬스터 스텟'!AL635*'(참고)타워 스텟 가치'!$Y$17)</f>
        <v>390758.47999999905</v>
      </c>
      <c r="AN635">
        <v>3</v>
      </c>
    </row>
    <row r="636" spans="3:40" x14ac:dyDescent="0.3">
      <c r="C636">
        <v>2</v>
      </c>
      <c r="D636">
        <f t="shared" si="29"/>
        <v>127</v>
      </c>
      <c r="E636" s="52">
        <f>VLOOKUP(D636,'스테이지별 난이도 설정'!B:C,2,0)</f>
        <v>50.799999999999883</v>
      </c>
      <c r="F636" t="str">
        <f t="shared" si="30"/>
        <v>레어</v>
      </c>
      <c r="G636">
        <f t="shared" si="28"/>
        <v>6</v>
      </c>
      <c r="H636">
        <f>VLOOKUP($F636,'(참고)타워 스텟 가치'!$B$2:$L$6,H$2,0)+(VLOOKUP($F636,'(참고)타워 스텟 가치'!$B$2:$L$6,H$2,0)*$E636)</f>
        <v>582.74999999999864</v>
      </c>
      <c r="I636">
        <f>VLOOKUP($F636,'(참고)타워 스텟 가치'!$B$2:$L$6,I$2,0)+(VLOOKUP($F636,'(참고)타워 스텟 가치'!$B$2:$L$6,I$2,0)*$E636)</f>
        <v>116.54999999999974</v>
      </c>
      <c r="J636">
        <f>VLOOKUP($F636,'(참고)타워 스텟 가치'!$B$2:$L$6,J$2,0)+(VLOOKUP($F636,'(참고)타워 스텟 가치'!$B$2:$L$6,J$2,0)*$E636)</f>
        <v>258999.99999999942</v>
      </c>
      <c r="K636">
        <f>VLOOKUP($F636,'(참고)타워 스텟 가치'!$B$2:$L$6,K$2,0)+(VLOOKUP($F636,'(참고)타워 스텟 가치'!$B$2:$L$6,K$2,0)*$E636)</f>
        <v>2330.9999999999945</v>
      </c>
      <c r="L636">
        <f>VLOOKUP($F636,'(참고)타워 스텟 가치'!$B$2:$L$6,L$2,0)+(VLOOKUP($F636,'(참고)타워 스텟 가치'!$B$2:$L$6,L$2,0)*$E636)</f>
        <v>38.849999999999909</v>
      </c>
      <c r="M636">
        <f>VLOOKUP($F636,'(참고)타워 스텟 가치'!$B$2:$L$6,M$2,0)+(VLOOKUP($F636,'(참고)타워 스텟 가치'!$B$2:$L$6,M$2,0)*$E636)</f>
        <v>15.539999999999965</v>
      </c>
      <c r="N636">
        <f>VLOOKUP($F636,'(참고)타워 스텟 가치'!$B$2:$L$6,N$2,0)+(VLOOKUP($F636,'(참고)타워 스텟 가치'!$B$2:$L$6,N$2,0)*$E636)</f>
        <v>0</v>
      </c>
      <c r="O636">
        <f>VLOOKUP($F636,'(참고)타워 스텟 가치'!$B$2:$L$6,O$2,0)+(VLOOKUP($F636,'(참고)타워 스텟 가치'!$B$2:$L$6,O$2,0)*$E636)</f>
        <v>0</v>
      </c>
      <c r="P636">
        <f>VLOOKUP($F636,'(참고)타워 스텟 가치'!$B$2:$L$6,P$2,0)+(VLOOKUP($F636,'(참고)타워 스텟 가치'!$B$2:$L$6,P$2,0)*$E636)</f>
        <v>36.25999999999992</v>
      </c>
      <c r="Q636">
        <f>SUM('스테이지별 몬스터 스텟'!H636*'(참고)타워 스텟 가치'!$Q$17,'스테이지별 몬스터 스텟'!I636*'(참고)타워 스텟 가치'!$R$17,'스테이지별 몬스터 스텟'!J636*'(참고)타워 스텟 가치'!$S$17,'스테이지별 몬스터 스텟'!K636*'(참고)타워 스텟 가치'!$T$17,'스테이지별 몬스터 스텟'!L636*'(참고)타워 스텟 가치'!$U$17,'스테이지별 몬스터 스텟'!M636*'(참고)타워 스텟 가치'!$V$17,'스테이지별 몬스터 스텟'!N636*'(참고)타워 스텟 가치'!$W$17,'스테이지별 몬스터 스텟'!O636*'(참고)타워 스텟 가치'!$X$17,'스테이지별 몬스터 스텟'!P636*'(참고)타워 스텟 가치'!$Y$17)</f>
        <v>394668.08499999915</v>
      </c>
      <c r="R636">
        <v>1</v>
      </c>
      <c r="S636">
        <f>VLOOKUP($F636,'(참고)타워 스텟 가치'!$B$7:$L$11,S$2,0)+(VLOOKUP($F636,'(참고)타워 스텟 가치'!$B$7:$L$11,S$2,0)*$E636)</f>
        <v>194.24999999999957</v>
      </c>
      <c r="T636">
        <f>VLOOKUP($F636,'(참고)타워 스텟 가치'!$B$7:$L$11,T$2,0)+(VLOOKUP($F636,'(참고)타워 스텟 가치'!$B$7:$L$11,T$2,0)*$E636)</f>
        <v>349.64999999999924</v>
      </c>
      <c r="U636">
        <f>VLOOKUP($F636,'(참고)타워 스텟 가치'!$B$7:$L$11,U$2,0)+(VLOOKUP($F636,'(참고)타워 스텟 가치'!$B$7:$L$11,U$2,0)*$E636)</f>
        <v>258999.99999999942</v>
      </c>
      <c r="V636">
        <f>VLOOKUP($F636,'(참고)타워 스텟 가치'!$B$7:$L$11,V$2,0)+(VLOOKUP($F636,'(참고)타워 스텟 가치'!$B$7:$L$11,V$2,0)*$E636)</f>
        <v>2330.9999999999945</v>
      </c>
      <c r="W636">
        <f>VLOOKUP($F636,'(참고)타워 스텟 가치'!$B$7:$L$11,W$2,0)+(VLOOKUP($F636,'(참고)타워 스텟 가치'!$B$7:$L$11,W$2,0)*$E636)</f>
        <v>38.849999999999909</v>
      </c>
      <c r="X636">
        <f>VLOOKUP($F636,'(참고)타워 스텟 가치'!$B$7:$L$11,X$2,0)+(VLOOKUP($F636,'(참고)타워 스텟 가치'!$B$7:$L$11,X$2,0)*$E636)</f>
        <v>15.539999999999965</v>
      </c>
      <c r="Y636">
        <f>VLOOKUP($F636,'(참고)타워 스텟 가치'!$B$7:$L$11,Y$2,0)+(VLOOKUP($F636,'(참고)타워 스텟 가치'!$B$7:$L$11,Y$2,0)*$E636)</f>
        <v>0</v>
      </c>
      <c r="Z636">
        <f>VLOOKUP($F636,'(참고)타워 스텟 가치'!$B$7:$L$11,Z$2,0)+(VLOOKUP($F636,'(참고)타워 스텟 가치'!$B$7:$L$11,Z$2,0)*$E636)</f>
        <v>0</v>
      </c>
      <c r="AA636">
        <f>VLOOKUP($F636,'(참고)타워 스텟 가치'!$B$7:$L$11,AA$2,0)+(VLOOKUP($F636,'(참고)타워 스텟 가치'!$B$7:$L$11,AA$2,0)*$E636)</f>
        <v>36.25999999999992</v>
      </c>
      <c r="AB636">
        <f>SUM('스테이지별 몬스터 스텟'!S636*'(참고)타워 스텟 가치'!$Q$17,'스테이지별 몬스터 스텟'!T636*'(참고)타워 스텟 가치'!$R$17,'스테이지별 몬스터 스텟'!U636*'(참고)타워 스텟 가치'!$S$17,'스테이지별 몬스터 스텟'!V636*'(참고)타워 스텟 가치'!$T$17,'스테이지별 몬스터 스텟'!W636*'(참고)타워 스텟 가치'!$U$17,'스테이지별 몬스터 스텟'!X636*'(참고)타워 스텟 가치'!$V$17,'스테이지별 몬스터 스텟'!Y636*'(참고)타워 스텟 가치'!$W$17,'스테이지별 몬스터 스텟'!Z636*'(참고)타워 스텟 가치'!$X$17,'스테이지별 몬스터 스텟'!AA636*'(참고)타워 스텟 가치'!$Y$17)</f>
        <v>394240.73499999911</v>
      </c>
      <c r="AC636">
        <v>2</v>
      </c>
      <c r="AD636">
        <f>VLOOKUP($F636,'(참고)타워 스텟 가치'!$B$12:$L$16,AD$2,0)+(VLOOKUP($F636,'(참고)타워 스텟 가치'!$B$12:$L$16,AD$2,0)*$E636)</f>
        <v>194.24999999999957</v>
      </c>
      <c r="AE636">
        <f>VLOOKUP($F636,'(참고)타워 스텟 가치'!$B$12:$L$16,AE$2,0)+(VLOOKUP($F636,'(참고)타워 스텟 가치'!$B$12:$L$16,AE$2,0)*$E636)</f>
        <v>233.09999999999948</v>
      </c>
      <c r="AF636">
        <f>VLOOKUP($F636,'(참고)타워 스텟 가치'!$B$12:$L$16,AF$2,0)+(VLOOKUP($F636,'(참고)타워 스텟 가치'!$B$12:$L$16,AF$2,0)*$E636)</f>
        <v>258999.99999999942</v>
      </c>
      <c r="AG636">
        <f>VLOOKUP($F636,'(참고)타워 스텟 가치'!$B$12:$L$16,AG$2,0)+(VLOOKUP($F636,'(참고)타워 스텟 가치'!$B$12:$L$16,AG$2,0)*$E636)</f>
        <v>1165.4999999999973</v>
      </c>
      <c r="AH636">
        <f>VLOOKUP($F636,'(참고)타워 스텟 가치'!$B$12:$L$16,AH$2,0)+(VLOOKUP($F636,'(참고)타워 스텟 가치'!$B$12:$L$16,AH$2,0)*$E636)</f>
        <v>38.849999999999909</v>
      </c>
      <c r="AI636">
        <f>VLOOKUP($F636,'(참고)타워 스텟 가치'!$B$12:$L$16,AI$2,0)+(VLOOKUP($F636,'(참고)타워 스텟 가치'!$B$12:$L$16,AI$2,0)*$E636)</f>
        <v>15.539999999999965</v>
      </c>
      <c r="AJ636">
        <f>VLOOKUP($F636,'(참고)타워 스텟 가치'!$B$12:$L$16,AJ$2,0)+(VLOOKUP($F636,'(참고)타워 스텟 가치'!$B$12:$L$16,AJ$2,0)*$E636)</f>
        <v>0</v>
      </c>
      <c r="AK636">
        <f>VLOOKUP($F636,'(참고)타워 스텟 가치'!$B$12:$L$16,AK$2,0)+(VLOOKUP($F636,'(참고)타워 스텟 가치'!$B$12:$L$16,AK$2,0)*$E636)</f>
        <v>0</v>
      </c>
      <c r="AL636">
        <f>VLOOKUP($F636,'(참고)타워 스텟 가치'!$B$12:$L$16,AL$2,0)+(VLOOKUP($F636,'(참고)타워 스텟 가치'!$B$12:$L$16,AL$2,0)*$E636)</f>
        <v>72.51999999999984</v>
      </c>
      <c r="AM636">
        <f>SUM('스테이지별 몬스터 스텟'!AD636*'(참고)타워 스텟 가치'!$Q$17,'스테이지별 몬스터 스텟'!AE636*'(참고)타워 스텟 가치'!$R$17,'스테이지별 몬스터 스텟'!AF636*'(참고)타워 스텟 가치'!$S$17,'스테이지별 몬스터 스텟'!AG636*'(참고)타워 스텟 가치'!$T$17,'스테이지별 몬스터 스텟'!AH636*'(참고)타워 스텟 가치'!$U$17,'스테이지별 몬스터 스텟'!AI636*'(참고)타워 스텟 가치'!$V$17,'스테이지별 몬스터 스텟'!AJ636*'(참고)타워 스텟 가치'!$W$17,'스테이지별 몬스터 스텟'!AK636*'(참고)타워 스텟 가치'!$X$17,'스테이지별 몬스터 스텟'!AL636*'(참고)타워 스텟 가치'!$Y$17)</f>
        <v>391807.42999999912</v>
      </c>
      <c r="AN636">
        <v>3</v>
      </c>
    </row>
    <row r="637" spans="3:40" x14ac:dyDescent="0.3">
      <c r="C637">
        <v>3</v>
      </c>
      <c r="D637">
        <f t="shared" si="29"/>
        <v>127</v>
      </c>
      <c r="E637" s="52">
        <f>VLOOKUP(D637,'스테이지별 난이도 설정'!B:C,2,0)</f>
        <v>50.799999999999883</v>
      </c>
      <c r="F637" t="str">
        <f t="shared" si="30"/>
        <v>에픽</v>
      </c>
      <c r="G637">
        <f t="shared" si="28"/>
        <v>6</v>
      </c>
      <c r="H637">
        <f>VLOOKUP($F637,'(참고)타워 스텟 가치'!$B$2:$L$6,H$2,0)+(VLOOKUP($F637,'(참고)타워 스텟 가치'!$B$2:$L$6,H$2,0)*$E637)</f>
        <v>874.12499999999807</v>
      </c>
      <c r="I637">
        <f>VLOOKUP($F637,'(참고)타워 스텟 가치'!$B$2:$L$6,I$2,0)+(VLOOKUP($F637,'(참고)타워 스텟 가치'!$B$2:$L$6,I$2,0)*$E637)</f>
        <v>174.82499999999962</v>
      </c>
      <c r="J637">
        <f>VLOOKUP($F637,'(참고)타워 스텟 가치'!$B$2:$L$6,J$2,0)+(VLOOKUP($F637,'(참고)타워 스텟 가치'!$B$2:$L$6,J$2,0)*$E637)</f>
        <v>258999.99999999942</v>
      </c>
      <c r="K637">
        <f>VLOOKUP($F637,'(참고)타워 스텟 가치'!$B$2:$L$6,K$2,0)+(VLOOKUP($F637,'(참고)타워 스텟 가치'!$B$2:$L$6,K$2,0)*$E637)</f>
        <v>3496.4999999999923</v>
      </c>
      <c r="L637">
        <f>VLOOKUP($F637,'(참고)타워 스텟 가치'!$B$2:$L$6,L$2,0)+(VLOOKUP($F637,'(참고)타워 스텟 가치'!$B$2:$L$6,L$2,0)*$E637)</f>
        <v>58.274999999999871</v>
      </c>
      <c r="M637">
        <f>VLOOKUP($F637,'(참고)타워 스텟 가치'!$B$2:$L$6,M$2,0)+(VLOOKUP($F637,'(참고)타워 스텟 가치'!$B$2:$L$6,M$2,0)*$E637)</f>
        <v>15.539999999999965</v>
      </c>
      <c r="N637">
        <f>VLOOKUP($F637,'(참고)타워 스텟 가치'!$B$2:$L$6,N$2,0)+(VLOOKUP($F637,'(참고)타워 스텟 가치'!$B$2:$L$6,N$2,0)*$E637)</f>
        <v>0</v>
      </c>
      <c r="O637">
        <f>VLOOKUP($F637,'(참고)타워 스텟 가치'!$B$2:$L$6,O$2,0)+(VLOOKUP($F637,'(참고)타워 스텟 가치'!$B$2:$L$6,O$2,0)*$E637)</f>
        <v>0</v>
      </c>
      <c r="P637">
        <f>VLOOKUP($F637,'(참고)타워 스텟 가치'!$B$2:$L$6,P$2,0)+(VLOOKUP($F637,'(참고)타워 스텟 가치'!$B$2:$L$6,P$2,0)*$E637)</f>
        <v>36.25999999999992</v>
      </c>
      <c r="Q637">
        <f>SUM('스테이지별 몬스터 스텟'!H637*'(참고)타워 스텟 가치'!$Q$17,'스테이지별 몬스터 스텟'!I637*'(참고)타워 스텟 가치'!$R$17,'스테이지별 몬스터 스텟'!J637*'(참고)타워 스텟 가치'!$S$17,'스테이지별 몬스터 스텟'!K637*'(참고)타워 스텟 가치'!$T$17,'스테이지별 몬스터 스텟'!L637*'(참고)타워 스텟 가치'!$U$17,'스테이지별 몬스터 스텟'!M637*'(참고)타워 스텟 가치'!$V$17,'스테이지별 몬스터 스텟'!N637*'(참고)타워 스텟 가치'!$W$17,'스테이지별 몬스터 스텟'!O637*'(참고)타워 스텟 가치'!$X$17,'스테이지별 몬스터 스텟'!P637*'(참고)타워 스텟 가치'!$Y$17)</f>
        <v>397708.0974999991</v>
      </c>
      <c r="R637">
        <v>1</v>
      </c>
      <c r="S637">
        <f>VLOOKUP($F637,'(참고)타워 스텟 가치'!$B$7:$L$11,S$2,0)+(VLOOKUP($F637,'(참고)타워 스텟 가치'!$B$7:$L$11,S$2,0)*$E637)</f>
        <v>291.37499999999932</v>
      </c>
      <c r="T637">
        <f>VLOOKUP($F637,'(참고)타워 스텟 가치'!$B$7:$L$11,T$2,0)+(VLOOKUP($F637,'(참고)타워 스텟 가치'!$B$7:$L$11,T$2,0)*$E637)</f>
        <v>524.47499999999877</v>
      </c>
      <c r="U637">
        <f>VLOOKUP($F637,'(참고)타워 스텟 가치'!$B$7:$L$11,U$2,0)+(VLOOKUP($F637,'(참고)타워 스텟 가치'!$B$7:$L$11,U$2,0)*$E637)</f>
        <v>258999.99999999942</v>
      </c>
      <c r="V637">
        <f>VLOOKUP($F637,'(참고)타워 스텟 가치'!$B$7:$L$11,V$2,0)+(VLOOKUP($F637,'(참고)타워 스텟 가치'!$B$7:$L$11,V$2,0)*$E637)</f>
        <v>3496.4999999999923</v>
      </c>
      <c r="W637">
        <f>VLOOKUP($F637,'(참고)타워 스텟 가치'!$B$7:$L$11,W$2,0)+(VLOOKUP($F637,'(참고)타워 스텟 가치'!$B$7:$L$11,W$2,0)*$E637)</f>
        <v>58.274999999999871</v>
      </c>
      <c r="X637">
        <f>VLOOKUP($F637,'(참고)타워 스텟 가치'!$B$7:$L$11,X$2,0)+(VLOOKUP($F637,'(참고)타워 스텟 가치'!$B$7:$L$11,X$2,0)*$E637)</f>
        <v>15.539999999999965</v>
      </c>
      <c r="Y637">
        <f>VLOOKUP($F637,'(참고)타워 스텟 가치'!$B$7:$L$11,Y$2,0)+(VLOOKUP($F637,'(참고)타워 스텟 가치'!$B$7:$L$11,Y$2,0)*$E637)</f>
        <v>0</v>
      </c>
      <c r="Z637">
        <f>VLOOKUP($F637,'(참고)타워 스텟 가치'!$B$7:$L$11,Z$2,0)+(VLOOKUP($F637,'(참고)타워 스텟 가치'!$B$7:$L$11,Z$2,0)*$E637)</f>
        <v>0</v>
      </c>
      <c r="AA637">
        <f>VLOOKUP($F637,'(참고)타워 스텟 가치'!$B$7:$L$11,AA$2,0)+(VLOOKUP($F637,'(참고)타워 스텟 가치'!$B$7:$L$11,AA$2,0)*$E637)</f>
        <v>36.25999999999992</v>
      </c>
      <c r="AB637">
        <f>SUM('스테이지별 몬스터 스텟'!S637*'(참고)타워 스텟 가치'!$Q$17,'스테이지별 몬스터 스텟'!T637*'(참고)타워 스텟 가치'!$R$17,'스테이지별 몬스터 스텟'!U637*'(참고)타워 스텟 가치'!$S$17,'스테이지별 몬스터 스텟'!V637*'(참고)타워 스텟 가치'!$T$17,'스테이지별 몬스터 스텟'!W637*'(참고)타워 스텟 가치'!$U$17,'스테이지별 몬스터 스텟'!X637*'(참고)타워 스텟 가치'!$V$17,'스테이지별 몬스터 스텟'!Y637*'(참고)타워 스텟 가치'!$W$17,'스테이지별 몬스터 스텟'!Z637*'(참고)타워 스텟 가치'!$X$17,'스테이지별 몬스터 스텟'!AA637*'(참고)타워 스텟 가치'!$Y$17)</f>
        <v>397067.07249999914</v>
      </c>
      <c r="AC637">
        <v>2</v>
      </c>
      <c r="AD637">
        <f>VLOOKUP($F637,'(참고)타워 스텟 가치'!$B$12:$L$16,AD$2,0)+(VLOOKUP($F637,'(참고)타워 스텟 가치'!$B$12:$L$16,AD$2,0)*$E637)</f>
        <v>291.37499999999932</v>
      </c>
      <c r="AE637">
        <f>VLOOKUP($F637,'(참고)타워 스텟 가치'!$B$12:$L$16,AE$2,0)+(VLOOKUP($F637,'(참고)타워 스텟 가치'!$B$12:$L$16,AE$2,0)*$E637)</f>
        <v>349.64999999999924</v>
      </c>
      <c r="AF637">
        <f>VLOOKUP($F637,'(참고)타워 스텟 가치'!$B$12:$L$16,AF$2,0)+(VLOOKUP($F637,'(참고)타워 스텟 가치'!$B$12:$L$16,AF$2,0)*$E637)</f>
        <v>258999.99999999942</v>
      </c>
      <c r="AG637">
        <f>VLOOKUP($F637,'(참고)타워 스텟 가치'!$B$12:$L$16,AG$2,0)+(VLOOKUP($F637,'(참고)타워 스텟 가치'!$B$12:$L$16,AG$2,0)*$E637)</f>
        <v>1748.2499999999961</v>
      </c>
      <c r="AH637">
        <f>VLOOKUP($F637,'(참고)타워 스텟 가치'!$B$12:$L$16,AH$2,0)+(VLOOKUP($F637,'(참고)타워 스텟 가치'!$B$12:$L$16,AH$2,0)*$E637)</f>
        <v>58.274999999999871</v>
      </c>
      <c r="AI637">
        <f>VLOOKUP($F637,'(참고)타워 스텟 가치'!$B$12:$L$16,AI$2,0)+(VLOOKUP($F637,'(참고)타워 스텟 가치'!$B$12:$L$16,AI$2,0)*$E637)</f>
        <v>15.539999999999965</v>
      </c>
      <c r="AJ637">
        <f>VLOOKUP($F637,'(참고)타워 스텟 가치'!$B$12:$L$16,AJ$2,0)+(VLOOKUP($F637,'(참고)타워 스텟 가치'!$B$12:$L$16,AJ$2,0)*$E637)</f>
        <v>0</v>
      </c>
      <c r="AK637">
        <f>VLOOKUP($F637,'(참고)타워 스텟 가치'!$B$12:$L$16,AK$2,0)+(VLOOKUP($F637,'(참고)타워 스텟 가치'!$B$12:$L$16,AK$2,0)*$E637)</f>
        <v>0</v>
      </c>
      <c r="AL637">
        <f>VLOOKUP($F637,'(참고)타워 스텟 가치'!$B$12:$L$16,AL$2,0)+(VLOOKUP($F637,'(참고)타워 스텟 가치'!$B$12:$L$16,AL$2,0)*$E637)</f>
        <v>72.51999999999984</v>
      </c>
      <c r="AM637">
        <f>SUM('스테이지별 몬스터 스텟'!AD637*'(참고)타워 스텟 가치'!$Q$17,'스테이지별 몬스터 스텟'!AE637*'(참고)타워 스텟 가치'!$R$17,'스테이지별 몬스터 스텟'!AF637*'(참고)타워 스텟 가치'!$S$17,'스테이지별 몬스터 스텟'!AG637*'(참고)타워 스텟 가치'!$T$17,'스테이지별 몬스터 스텟'!AH637*'(참고)타워 스텟 가치'!$U$17,'스테이지별 몬스터 스텟'!AI637*'(참고)타워 스텟 가치'!$V$17,'스테이지별 몬스터 스텟'!AJ637*'(참고)타워 스텟 가치'!$W$17,'스테이지별 몬스터 스텟'!AK637*'(참고)타워 스텟 가치'!$X$17,'스테이지별 몬스터 스텟'!AL637*'(참고)타워 스텟 가치'!$Y$17)</f>
        <v>393380.85499999905</v>
      </c>
      <c r="AN637">
        <v>3</v>
      </c>
    </row>
    <row r="638" spans="3:40" x14ac:dyDescent="0.3">
      <c r="C638">
        <v>4</v>
      </c>
      <c r="D638">
        <f t="shared" si="29"/>
        <v>127</v>
      </c>
      <c r="E638" s="52">
        <f>VLOOKUP(D638,'스테이지별 난이도 설정'!B:C,2,0)</f>
        <v>50.799999999999883</v>
      </c>
      <c r="F638" t="str">
        <f t="shared" si="30"/>
        <v>유니크</v>
      </c>
      <c r="G638">
        <f t="shared" si="28"/>
        <v>6</v>
      </c>
      <c r="H638">
        <f>VLOOKUP($F638,'(참고)타워 스텟 가치'!$B$2:$L$6,H$2,0)+(VLOOKUP($F638,'(참고)타워 스텟 가치'!$B$2:$L$6,H$2,0)*$E638)</f>
        <v>1311.187499999997</v>
      </c>
      <c r="I638">
        <f>VLOOKUP($F638,'(참고)타워 스텟 가치'!$B$2:$L$6,I$2,0)+(VLOOKUP($F638,'(참고)타워 스텟 가치'!$B$2:$L$6,I$2,0)*$E638)</f>
        <v>262.23749999999939</v>
      </c>
      <c r="J638">
        <f>VLOOKUP($F638,'(참고)타워 스텟 가치'!$B$2:$L$6,J$2,0)+(VLOOKUP($F638,'(참고)타워 스텟 가치'!$B$2:$L$6,J$2,0)*$E638)</f>
        <v>258999.99999999942</v>
      </c>
      <c r="K638">
        <f>VLOOKUP($F638,'(참고)타워 스텟 가치'!$B$2:$L$6,K$2,0)+(VLOOKUP($F638,'(참고)타워 스텟 가치'!$B$2:$L$6,K$2,0)*$E638)</f>
        <v>5244.7499999999882</v>
      </c>
      <c r="L638">
        <f>VLOOKUP($F638,'(참고)타워 스텟 가치'!$B$2:$L$6,L$2,0)+(VLOOKUP($F638,'(참고)타워 스텟 가치'!$B$2:$L$6,L$2,0)*$E638)</f>
        <v>87.41249999999981</v>
      </c>
      <c r="M638">
        <f>VLOOKUP($F638,'(참고)타워 스텟 가치'!$B$2:$L$6,M$2,0)+(VLOOKUP($F638,'(참고)타워 스텟 가치'!$B$2:$L$6,M$2,0)*$E638)</f>
        <v>15.539999999999965</v>
      </c>
      <c r="N638">
        <f>VLOOKUP($F638,'(참고)타워 스텟 가치'!$B$2:$L$6,N$2,0)+(VLOOKUP($F638,'(참고)타워 스텟 가치'!$B$2:$L$6,N$2,0)*$E638)</f>
        <v>0</v>
      </c>
      <c r="O638">
        <f>VLOOKUP($F638,'(참고)타워 스텟 가치'!$B$2:$L$6,O$2,0)+(VLOOKUP($F638,'(참고)타워 스텟 가치'!$B$2:$L$6,O$2,0)*$E638)</f>
        <v>0</v>
      </c>
      <c r="P638">
        <f>VLOOKUP($F638,'(참고)타워 스텟 가치'!$B$2:$L$6,P$2,0)+(VLOOKUP($F638,'(참고)타워 스텟 가치'!$B$2:$L$6,P$2,0)*$E638)</f>
        <v>51.799999999999883</v>
      </c>
      <c r="Q638">
        <f>SUM('스테이지별 몬스터 스텟'!H638*'(참고)타워 스텟 가치'!$Q$17,'스테이지별 몬스터 스텟'!I638*'(참고)타워 스텟 가치'!$R$17,'스테이지별 몬스터 스텟'!J638*'(참고)타워 스텟 가치'!$S$17,'스테이지별 몬스터 스텟'!K638*'(참고)타워 스텟 가치'!$T$17,'스테이지별 몬스터 스텟'!L638*'(참고)타워 스텟 가치'!$U$17,'스테이지별 몬스터 스텟'!M638*'(참고)타워 스텟 가치'!$V$17,'스테이지별 몬스터 스텟'!N638*'(참고)타워 스텟 가치'!$W$17,'스테이지별 몬스터 스텟'!O638*'(참고)타워 스텟 가치'!$X$17,'스테이지별 몬스터 스텟'!P638*'(참고)타워 스텟 가치'!$Y$17)</f>
        <v>402299.19624999911</v>
      </c>
      <c r="R638">
        <v>1</v>
      </c>
      <c r="S638">
        <f>VLOOKUP($F638,'(참고)타워 스텟 가치'!$B$7:$L$11,S$2,0)+(VLOOKUP($F638,'(참고)타워 스텟 가치'!$B$7:$L$11,S$2,0)*$E638)</f>
        <v>437.06249999999903</v>
      </c>
      <c r="T638">
        <f>VLOOKUP($F638,'(참고)타워 스텟 가치'!$B$7:$L$11,T$2,0)+(VLOOKUP($F638,'(참고)타워 스텟 가치'!$B$7:$L$11,T$2,0)*$E638)</f>
        <v>786.71249999999827</v>
      </c>
      <c r="U638">
        <f>VLOOKUP($F638,'(참고)타워 스텟 가치'!$B$7:$L$11,U$2,0)+(VLOOKUP($F638,'(참고)타워 스텟 가치'!$B$7:$L$11,U$2,0)*$E638)</f>
        <v>258999.99999999942</v>
      </c>
      <c r="V638">
        <f>VLOOKUP($F638,'(참고)타워 스텟 가치'!$B$7:$L$11,V$2,0)+(VLOOKUP($F638,'(참고)타워 스텟 가치'!$B$7:$L$11,V$2,0)*$E638)</f>
        <v>5244.7499999999882</v>
      </c>
      <c r="W638">
        <f>VLOOKUP($F638,'(참고)타워 스텟 가치'!$B$7:$L$11,W$2,0)+(VLOOKUP($F638,'(참고)타워 스텟 가치'!$B$7:$L$11,W$2,0)*$E638)</f>
        <v>87.41249999999981</v>
      </c>
      <c r="X638">
        <f>VLOOKUP($F638,'(참고)타워 스텟 가치'!$B$7:$L$11,X$2,0)+(VLOOKUP($F638,'(참고)타워 스텟 가치'!$B$7:$L$11,X$2,0)*$E638)</f>
        <v>15.539999999999965</v>
      </c>
      <c r="Y638">
        <f>VLOOKUP($F638,'(참고)타워 스텟 가치'!$B$7:$L$11,Y$2,0)+(VLOOKUP($F638,'(참고)타워 스텟 가치'!$B$7:$L$11,Y$2,0)*$E638)</f>
        <v>0</v>
      </c>
      <c r="Z638">
        <f>VLOOKUP($F638,'(참고)타워 스텟 가치'!$B$7:$L$11,Z$2,0)+(VLOOKUP($F638,'(참고)타워 스텟 가치'!$B$7:$L$11,Z$2,0)*$E638)</f>
        <v>0</v>
      </c>
      <c r="AA638">
        <f>VLOOKUP($F638,'(참고)타워 스텟 가치'!$B$7:$L$11,AA$2,0)+(VLOOKUP($F638,'(참고)타워 스텟 가치'!$B$7:$L$11,AA$2,0)*$E638)</f>
        <v>51.799999999999883</v>
      </c>
      <c r="AB638">
        <f>SUM('스테이지별 몬스터 스텟'!S638*'(참고)타워 스텟 가치'!$Q$17,'스테이지별 몬스터 스텟'!T638*'(참고)타워 스텟 가치'!$R$17,'스테이지별 몬스터 스텟'!U638*'(참고)타워 스텟 가치'!$S$17,'스테이지별 몬스터 스텟'!V638*'(참고)타워 스텟 가치'!$T$17,'스테이지별 몬스터 스텟'!W638*'(참고)타워 스텟 가치'!$U$17,'스테이지별 몬스터 스텟'!X638*'(참고)타워 스텟 가치'!$V$17,'스테이지별 몬스터 스텟'!Y638*'(참고)타워 스텟 가치'!$W$17,'스테이지별 몬스터 스텟'!Z638*'(참고)타워 스텟 가치'!$X$17,'스테이지별 몬스터 스텟'!AA638*'(참고)타워 스텟 가치'!$Y$17)</f>
        <v>401337.65874999907</v>
      </c>
      <c r="AC638">
        <v>2</v>
      </c>
      <c r="AD638">
        <f>VLOOKUP($F638,'(참고)타워 스텟 가치'!$B$12:$L$16,AD$2,0)+(VLOOKUP($F638,'(참고)타워 스텟 가치'!$B$12:$L$16,AD$2,0)*$E638)</f>
        <v>437.06249999999903</v>
      </c>
      <c r="AE638">
        <f>VLOOKUP($F638,'(참고)타워 스텟 가치'!$B$12:$L$16,AE$2,0)+(VLOOKUP($F638,'(참고)타워 스텟 가치'!$B$12:$L$16,AE$2,0)*$E638)</f>
        <v>524.47499999999877</v>
      </c>
      <c r="AF638">
        <f>VLOOKUP($F638,'(참고)타워 스텟 가치'!$B$12:$L$16,AF$2,0)+(VLOOKUP($F638,'(참고)타워 스텟 가치'!$B$12:$L$16,AF$2,0)*$E638)</f>
        <v>258999.99999999942</v>
      </c>
      <c r="AG638">
        <f>VLOOKUP($F638,'(참고)타워 스텟 가치'!$B$12:$L$16,AG$2,0)+(VLOOKUP($F638,'(참고)타워 스텟 가치'!$B$12:$L$16,AG$2,0)*$E638)</f>
        <v>2622.3749999999941</v>
      </c>
      <c r="AH638">
        <f>VLOOKUP($F638,'(참고)타워 스텟 가치'!$B$12:$L$16,AH$2,0)+(VLOOKUP($F638,'(참고)타워 스텟 가치'!$B$12:$L$16,AH$2,0)*$E638)</f>
        <v>87.41249999999981</v>
      </c>
      <c r="AI638">
        <f>VLOOKUP($F638,'(참고)타워 스텟 가치'!$B$12:$L$16,AI$2,0)+(VLOOKUP($F638,'(참고)타워 스텟 가치'!$B$12:$L$16,AI$2,0)*$E638)</f>
        <v>15.539999999999965</v>
      </c>
      <c r="AJ638">
        <f>VLOOKUP($F638,'(참고)타워 스텟 가치'!$B$12:$L$16,AJ$2,0)+(VLOOKUP($F638,'(참고)타워 스텟 가치'!$B$12:$L$16,AJ$2,0)*$E638)</f>
        <v>0</v>
      </c>
      <c r="AK638">
        <f>VLOOKUP($F638,'(참고)타워 스텟 가치'!$B$12:$L$16,AK$2,0)+(VLOOKUP($F638,'(참고)타워 스텟 가치'!$B$12:$L$16,AK$2,0)*$E638)</f>
        <v>0</v>
      </c>
      <c r="AL638">
        <f>VLOOKUP($F638,'(참고)타워 스텟 가치'!$B$12:$L$16,AL$2,0)+(VLOOKUP($F638,'(참고)타워 스텟 가치'!$B$12:$L$16,AL$2,0)*$E638)</f>
        <v>103.59999999999977</v>
      </c>
      <c r="AM638">
        <f>SUM('스테이지별 몬스터 스텟'!AD638*'(참고)타워 스텟 가치'!$Q$17,'스테이지별 몬스터 스텟'!AE638*'(참고)타워 스텟 가치'!$R$17,'스테이지별 몬스터 스텟'!AF638*'(참고)타워 스텟 가치'!$S$17,'스테이지별 몬스터 스텟'!AG638*'(참고)타워 스텟 가치'!$T$17,'스테이지별 몬스터 스텟'!AH638*'(참고)타워 스텟 가치'!$U$17,'스테이지별 몬스터 스텟'!AI638*'(참고)타워 스텟 가치'!$V$17,'스테이지별 몬스터 스텟'!AJ638*'(참고)타워 스텟 가치'!$W$17,'스테이지별 몬스터 스텟'!AK638*'(참고)타워 스텟 가치'!$X$17,'스테이지별 몬스터 스텟'!AL638*'(참고)타워 스텟 가치'!$Y$17)</f>
        <v>395803.15249999915</v>
      </c>
      <c r="AN638">
        <v>3</v>
      </c>
    </row>
    <row r="639" spans="3:40" x14ac:dyDescent="0.3">
      <c r="C639">
        <v>5</v>
      </c>
      <c r="D639">
        <f t="shared" si="29"/>
        <v>127</v>
      </c>
      <c r="E639" s="52">
        <f>VLOOKUP(D639,'스테이지별 난이도 설정'!B:C,2,0)</f>
        <v>50.799999999999883</v>
      </c>
      <c r="F639" t="str">
        <f t="shared" si="30"/>
        <v>스페셜</v>
      </c>
      <c r="G639">
        <f t="shared" si="28"/>
        <v>6</v>
      </c>
      <c r="H639">
        <f>VLOOKUP($F639,'(참고)타워 스텟 가치'!$B$2:$L$6,H$2,0)+(VLOOKUP($F639,'(참고)타워 스텟 가치'!$B$2:$L$6,H$2,0)*$E639)</f>
        <v>1966.7812499999957</v>
      </c>
      <c r="I639">
        <f>VLOOKUP($F639,'(참고)타워 스텟 가치'!$B$2:$L$6,I$2,0)+(VLOOKUP($F639,'(참고)타워 스텟 가치'!$B$2:$L$6,I$2,0)*$E639)</f>
        <v>393.35624999999914</v>
      </c>
      <c r="J639">
        <f>VLOOKUP($F639,'(참고)타워 스텟 가치'!$B$2:$L$6,J$2,0)+(VLOOKUP($F639,'(참고)타워 스텟 가치'!$B$2:$L$6,J$2,0)*$E639)</f>
        <v>258999.99999999942</v>
      </c>
      <c r="K639">
        <f>VLOOKUP($F639,'(참고)타워 스텟 가치'!$B$2:$L$6,K$2,0)+(VLOOKUP($F639,'(참고)타워 스텟 가치'!$B$2:$L$6,K$2,0)*$E639)</f>
        <v>7867.1249999999827</v>
      </c>
      <c r="L639">
        <f>VLOOKUP($F639,'(참고)타워 스텟 가치'!$B$2:$L$6,L$2,0)+(VLOOKUP($F639,'(참고)타워 스텟 가치'!$B$2:$L$6,L$2,0)*$E639)</f>
        <v>131.11874999999969</v>
      </c>
      <c r="M639">
        <f>VLOOKUP($F639,'(참고)타워 스텟 가치'!$B$2:$L$6,M$2,0)+(VLOOKUP($F639,'(참고)타워 스텟 가치'!$B$2:$L$6,M$2,0)*$E639)</f>
        <v>15.539999999999965</v>
      </c>
      <c r="N639">
        <f>VLOOKUP($F639,'(참고)타워 스텟 가치'!$B$2:$L$6,N$2,0)+(VLOOKUP($F639,'(참고)타워 스텟 가치'!$B$2:$L$6,N$2,0)*$E639)</f>
        <v>0</v>
      </c>
      <c r="O639">
        <f>VLOOKUP($F639,'(참고)타워 스텟 가치'!$B$2:$L$6,O$2,0)+(VLOOKUP($F639,'(참고)타워 스텟 가치'!$B$2:$L$6,O$2,0)*$E639)</f>
        <v>0</v>
      </c>
      <c r="P639">
        <f>VLOOKUP($F639,'(참고)타워 스텟 가치'!$B$2:$L$6,P$2,0)+(VLOOKUP($F639,'(참고)타워 스텟 가치'!$B$2:$L$6,P$2,0)*$E639)</f>
        <v>51.799999999999883</v>
      </c>
      <c r="Q639">
        <f>SUM('스테이지별 몬스터 스텟'!H639*'(참고)타워 스텟 가치'!$Q$17,'스테이지별 몬스터 스텟'!I639*'(참고)타워 스텟 가치'!$R$17,'스테이지별 몬스터 스텟'!J639*'(참고)타워 스텟 가치'!$S$17,'스테이지별 몬스터 스텟'!K639*'(참고)타워 스텟 가치'!$T$17,'스테이지별 몬스터 스텟'!L639*'(참고)타워 스텟 가치'!$U$17,'스테이지별 몬스터 스텟'!M639*'(참고)타워 스텟 가치'!$V$17,'스테이지별 몬스터 스텟'!N639*'(참고)타워 스텟 가치'!$W$17,'스테이지별 몬스터 스텟'!O639*'(참고)타워 스텟 가치'!$X$17,'스테이지별 몬스터 스텟'!P639*'(참고)타워 스텟 가치'!$Y$17)</f>
        <v>409139.224374999</v>
      </c>
      <c r="R639">
        <v>1</v>
      </c>
      <c r="S639">
        <f>VLOOKUP($F639,'(참고)타워 스텟 가치'!$B$7:$L$11,S$2,0)+(VLOOKUP($F639,'(참고)타워 스텟 가치'!$B$7:$L$11,S$2,0)*$E639)</f>
        <v>655.59374999999852</v>
      </c>
      <c r="T639">
        <f>VLOOKUP($F639,'(참고)타워 스텟 가치'!$B$7:$L$11,T$2,0)+(VLOOKUP($F639,'(참고)타워 스텟 가치'!$B$7:$L$11,T$2,0)*$E639)</f>
        <v>1180.0687499999974</v>
      </c>
      <c r="U639">
        <f>VLOOKUP($F639,'(참고)타워 스텟 가치'!$B$7:$L$11,U$2,0)+(VLOOKUP($F639,'(참고)타워 스텟 가치'!$B$7:$L$11,U$2,0)*$E639)</f>
        <v>258999.99999999942</v>
      </c>
      <c r="V639">
        <f>VLOOKUP($F639,'(참고)타워 스텟 가치'!$B$7:$L$11,V$2,0)+(VLOOKUP($F639,'(참고)타워 스텟 가치'!$B$7:$L$11,V$2,0)*$E639)</f>
        <v>7867.1249999999827</v>
      </c>
      <c r="W639">
        <f>VLOOKUP($F639,'(참고)타워 스텟 가치'!$B$7:$L$11,W$2,0)+(VLOOKUP($F639,'(참고)타워 스텟 가치'!$B$7:$L$11,W$2,0)*$E639)</f>
        <v>131.11874999999969</v>
      </c>
      <c r="X639">
        <f>VLOOKUP($F639,'(참고)타워 스텟 가치'!$B$7:$L$11,X$2,0)+(VLOOKUP($F639,'(참고)타워 스텟 가치'!$B$7:$L$11,X$2,0)*$E639)</f>
        <v>15.539999999999965</v>
      </c>
      <c r="Y639">
        <f>VLOOKUP($F639,'(참고)타워 스텟 가치'!$B$7:$L$11,Y$2,0)+(VLOOKUP($F639,'(참고)타워 스텟 가치'!$B$7:$L$11,Y$2,0)*$E639)</f>
        <v>0</v>
      </c>
      <c r="Z639">
        <f>VLOOKUP($F639,'(참고)타워 스텟 가치'!$B$7:$L$11,Z$2,0)+(VLOOKUP($F639,'(참고)타워 스텟 가치'!$B$7:$L$11,Z$2,0)*$E639)</f>
        <v>0</v>
      </c>
      <c r="AA639">
        <f>VLOOKUP($F639,'(참고)타워 스텟 가치'!$B$7:$L$11,AA$2,0)+(VLOOKUP($F639,'(참고)타워 스텟 가치'!$B$7:$L$11,AA$2,0)*$E639)</f>
        <v>51.799999999999883</v>
      </c>
      <c r="AB639">
        <f>SUM('스테이지별 몬스터 스텟'!S639*'(참고)타워 스텟 가치'!$Q$17,'스테이지별 몬스터 스텟'!T639*'(참고)타워 스텟 가치'!$R$17,'스테이지별 몬스터 스텟'!U639*'(참고)타워 스텟 가치'!$S$17,'스테이지별 몬스터 스텟'!V639*'(참고)타워 스텟 가치'!$T$17,'스테이지별 몬스터 스텟'!W639*'(참고)타워 스텟 가치'!$U$17,'스테이지별 몬스터 스텟'!X639*'(참고)타워 스텟 가치'!$V$17,'스테이지별 몬스터 스텟'!Y639*'(참고)타워 스텟 가치'!$W$17,'스테이지별 몬스터 스텟'!Z639*'(참고)타워 스텟 가치'!$X$17,'스테이지별 몬스터 스텟'!AA639*'(참고)타워 스텟 가치'!$Y$17)</f>
        <v>407696.91812499898</v>
      </c>
      <c r="AC639">
        <v>2</v>
      </c>
      <c r="AD639">
        <f>VLOOKUP($F639,'(참고)타워 스텟 가치'!$B$12:$L$16,AD$2,0)+(VLOOKUP($F639,'(참고)타워 스텟 가치'!$B$12:$L$16,AD$2,0)*$E639)</f>
        <v>655.59374999999852</v>
      </c>
      <c r="AE639">
        <f>VLOOKUP($F639,'(참고)타워 스텟 가치'!$B$12:$L$16,AE$2,0)+(VLOOKUP($F639,'(참고)타워 스텟 가치'!$B$12:$L$16,AE$2,0)*$E639)</f>
        <v>786.71249999999827</v>
      </c>
      <c r="AF639">
        <f>VLOOKUP($F639,'(참고)타워 스텟 가치'!$B$12:$L$16,AF$2,0)+(VLOOKUP($F639,'(참고)타워 스텟 가치'!$B$12:$L$16,AF$2,0)*$E639)</f>
        <v>258999.99999999942</v>
      </c>
      <c r="AG639">
        <f>VLOOKUP($F639,'(참고)타워 스텟 가치'!$B$12:$L$16,AG$2,0)+(VLOOKUP($F639,'(참고)타워 스텟 가치'!$B$12:$L$16,AG$2,0)*$E639)</f>
        <v>3933.5624999999914</v>
      </c>
      <c r="AH639">
        <f>VLOOKUP($F639,'(참고)타워 스텟 가치'!$B$12:$L$16,AH$2,0)+(VLOOKUP($F639,'(참고)타워 스텟 가치'!$B$12:$L$16,AH$2,0)*$E639)</f>
        <v>131.11874999999969</v>
      </c>
      <c r="AI639">
        <f>VLOOKUP($F639,'(참고)타워 스텟 가치'!$B$12:$L$16,AI$2,0)+(VLOOKUP($F639,'(참고)타워 스텟 가치'!$B$12:$L$16,AI$2,0)*$E639)</f>
        <v>15.539999999999965</v>
      </c>
      <c r="AJ639">
        <f>VLOOKUP($F639,'(참고)타워 스텟 가치'!$B$12:$L$16,AJ$2,0)+(VLOOKUP($F639,'(참고)타워 스텟 가치'!$B$12:$L$16,AJ$2,0)*$E639)</f>
        <v>0</v>
      </c>
      <c r="AK639">
        <f>VLOOKUP($F639,'(참고)타워 스텟 가치'!$B$12:$L$16,AK$2,0)+(VLOOKUP($F639,'(참고)타워 스텟 가치'!$B$12:$L$16,AK$2,0)*$E639)</f>
        <v>0</v>
      </c>
      <c r="AL639">
        <f>VLOOKUP($F639,'(참고)타워 스텟 가치'!$B$12:$L$16,AL$2,0)+(VLOOKUP($F639,'(참고)타워 스텟 가치'!$B$12:$L$16,AL$2,0)*$E639)</f>
        <v>103.59999999999977</v>
      </c>
      <c r="AM639">
        <f>SUM('스테이지별 몬스터 스텟'!AD639*'(참고)타워 스텟 가치'!$Q$17,'스테이지별 몬스터 스텟'!AE639*'(참고)타워 스텟 가치'!$R$17,'스테이지별 몬스터 스텟'!AF639*'(참고)타워 스텟 가치'!$S$17,'스테이지별 몬스터 스텟'!AG639*'(참고)타워 스텟 가치'!$T$17,'스테이지별 몬스터 스텟'!AH639*'(참고)타워 스텟 가치'!$U$17,'스테이지별 몬스터 스텟'!AI639*'(참고)타워 스텟 가치'!$V$17,'스테이지별 몬스터 스텟'!AJ639*'(참고)타워 스텟 가치'!$W$17,'스테이지별 몬스터 스텟'!AK639*'(참고)타워 스텟 가치'!$X$17,'스테이지별 몬스터 스텟'!AL639*'(참고)타워 스텟 가치'!$Y$17)</f>
        <v>399343.35874999908</v>
      </c>
      <c r="AN639">
        <v>3</v>
      </c>
    </row>
    <row r="640" spans="3:40" x14ac:dyDescent="0.3">
      <c r="C640">
        <v>1</v>
      </c>
      <c r="D640">
        <f t="shared" si="29"/>
        <v>128</v>
      </c>
      <c r="E640" s="52">
        <f>VLOOKUP(D640,'스테이지별 난이도 설정'!B:C,2,0)</f>
        <v>51.199999999999882</v>
      </c>
      <c r="F640" t="str">
        <f t="shared" si="30"/>
        <v>일반</v>
      </c>
      <c r="G640">
        <f t="shared" si="28"/>
        <v>6</v>
      </c>
      <c r="H640">
        <f>VLOOKUP($F640,'(참고)타워 스텟 가치'!$B$2:$L$6,H$2,0)+(VLOOKUP($F640,'(참고)타워 스텟 가치'!$B$2:$L$6,H$2,0)*$E640)</f>
        <v>391.49999999999909</v>
      </c>
      <c r="I640">
        <f>VLOOKUP($F640,'(참고)타워 스텟 가치'!$B$2:$L$6,I$2,0)+(VLOOKUP($F640,'(참고)타워 스텟 가치'!$B$2:$L$6,I$2,0)*$E640)</f>
        <v>78.299999999999827</v>
      </c>
      <c r="J640">
        <f>VLOOKUP($F640,'(참고)타워 스텟 가치'!$B$2:$L$6,J$2,0)+(VLOOKUP($F640,'(참고)타워 스텟 가치'!$B$2:$L$6,J$2,0)*$E640)</f>
        <v>260999.99999999942</v>
      </c>
      <c r="K640">
        <f>VLOOKUP($F640,'(참고)타워 스텟 가치'!$B$2:$L$6,K$2,0)+(VLOOKUP($F640,'(참고)타워 스텟 가치'!$B$2:$L$6,K$2,0)*$E640)</f>
        <v>1565.9999999999964</v>
      </c>
      <c r="L640">
        <f>VLOOKUP($F640,'(참고)타워 스텟 가치'!$B$2:$L$6,L$2,0)+(VLOOKUP($F640,'(참고)타워 스텟 가치'!$B$2:$L$6,L$2,0)*$E640)</f>
        <v>26.099999999999941</v>
      </c>
      <c r="M640">
        <f>VLOOKUP($F640,'(참고)타워 스텟 가치'!$B$2:$L$6,M$2,0)+(VLOOKUP($F640,'(참고)타워 스텟 가치'!$B$2:$L$6,M$2,0)*$E640)</f>
        <v>15.659999999999965</v>
      </c>
      <c r="N640">
        <f>VLOOKUP($F640,'(참고)타워 스텟 가치'!$B$2:$L$6,N$2,0)+(VLOOKUP($F640,'(참고)타워 스텟 가치'!$B$2:$L$6,N$2,0)*$E640)</f>
        <v>0</v>
      </c>
      <c r="O640">
        <f>VLOOKUP($F640,'(참고)타워 스텟 가치'!$B$2:$L$6,O$2,0)+(VLOOKUP($F640,'(참고)타워 스텟 가치'!$B$2:$L$6,O$2,0)*$E640)</f>
        <v>0</v>
      </c>
      <c r="P640">
        <f>VLOOKUP($F640,'(참고)타워 스텟 가치'!$B$2:$L$6,P$2,0)+(VLOOKUP($F640,'(참고)타워 스텟 가치'!$B$2:$L$6,P$2,0)*$E640)</f>
        <v>36.539999999999921</v>
      </c>
      <c r="Q640">
        <f>SUM('스테이지별 몬스터 스텟'!H640*'(참고)타워 스텟 가치'!$Q$17,'스테이지별 몬스터 스텟'!I640*'(참고)타워 스텟 가치'!$R$17,'스테이지별 몬스터 스텟'!J640*'(참고)타워 스텟 가치'!$S$17,'스테이지별 몬스터 스텟'!K640*'(참고)타워 스텟 가치'!$T$17,'스테이지별 몬스터 스텟'!L640*'(참고)타워 스텟 가치'!$U$17,'스테이지별 몬스터 스텟'!M640*'(참고)타워 스텟 가치'!$V$17,'스테이지별 몬스터 스텟'!N640*'(참고)타워 스텟 가치'!$W$17,'스테이지별 몬스터 스텟'!O640*'(참고)타워 스텟 가치'!$X$17,'스테이지별 몬스터 스텟'!P640*'(참고)타워 스텟 가치'!$Y$17)</f>
        <v>395673.38999999914</v>
      </c>
      <c r="R640">
        <v>1</v>
      </c>
      <c r="S640">
        <f>VLOOKUP($F640,'(참고)타워 스텟 가치'!$B$7:$L$11,S$2,0)+(VLOOKUP($F640,'(참고)타워 스텟 가치'!$B$7:$L$11,S$2,0)*$E640)</f>
        <v>130.49999999999972</v>
      </c>
      <c r="T640">
        <f>VLOOKUP($F640,'(참고)타워 스텟 가치'!$B$7:$L$11,T$2,0)+(VLOOKUP($F640,'(참고)타워 스텟 가치'!$B$7:$L$11,T$2,0)*$E640)</f>
        <v>234.89999999999947</v>
      </c>
      <c r="U640">
        <f>VLOOKUP($F640,'(참고)타워 스텟 가치'!$B$7:$L$11,U$2,0)+(VLOOKUP($F640,'(참고)타워 스텟 가치'!$B$7:$L$11,U$2,0)*$E640)</f>
        <v>260999.99999999942</v>
      </c>
      <c r="V640">
        <f>VLOOKUP($F640,'(참고)타워 스텟 가치'!$B$7:$L$11,V$2,0)+(VLOOKUP($F640,'(참고)타워 스텟 가치'!$B$7:$L$11,V$2,0)*$E640)</f>
        <v>1565.9999999999964</v>
      </c>
      <c r="W640">
        <f>VLOOKUP($F640,'(참고)타워 스텟 가치'!$B$7:$L$11,W$2,0)+(VLOOKUP($F640,'(참고)타워 스텟 가치'!$B$7:$L$11,W$2,0)*$E640)</f>
        <v>26.099999999999941</v>
      </c>
      <c r="X640">
        <f>VLOOKUP($F640,'(참고)타워 스텟 가치'!$B$7:$L$11,X$2,0)+(VLOOKUP($F640,'(참고)타워 스텟 가치'!$B$7:$L$11,X$2,0)*$E640)</f>
        <v>15.659999999999965</v>
      </c>
      <c r="Y640">
        <f>VLOOKUP($F640,'(참고)타워 스텟 가치'!$B$7:$L$11,Y$2,0)+(VLOOKUP($F640,'(참고)타워 스텟 가치'!$B$7:$L$11,Y$2,0)*$E640)</f>
        <v>0</v>
      </c>
      <c r="Z640">
        <f>VLOOKUP($F640,'(참고)타워 스텟 가치'!$B$7:$L$11,Z$2,0)+(VLOOKUP($F640,'(참고)타워 스텟 가치'!$B$7:$L$11,Z$2,0)*$E640)</f>
        <v>0</v>
      </c>
      <c r="AA640">
        <f>VLOOKUP($F640,'(참고)타워 스텟 가치'!$B$7:$L$11,AA$2,0)+(VLOOKUP($F640,'(참고)타워 스텟 가치'!$B$7:$L$11,AA$2,0)*$E640)</f>
        <v>36.539999999999921</v>
      </c>
      <c r="AB640">
        <f>SUM('스테이지별 몬스터 스텟'!S640*'(참고)타워 스텟 가치'!$Q$17,'스테이지별 몬스터 스텟'!T640*'(참고)타워 스텟 가치'!$R$17,'스테이지별 몬스터 스텟'!U640*'(참고)타워 스텟 가치'!$S$17,'스테이지별 몬스터 스텟'!V640*'(참고)타워 스텟 가치'!$T$17,'스테이지별 몬스터 스텟'!W640*'(참고)타워 스텟 가치'!$U$17,'스테이지별 몬스터 스텟'!X640*'(참고)타워 스텟 가치'!$V$17,'스테이지별 몬스터 스텟'!Y640*'(참고)타워 스텟 가치'!$W$17,'스테이지별 몬스터 스텟'!Z640*'(참고)타워 스텟 가치'!$X$17,'스테이지별 몬스터 스텟'!AA640*'(참고)타워 스텟 가치'!$Y$17)</f>
        <v>395386.28999999911</v>
      </c>
      <c r="AC640">
        <v>2</v>
      </c>
      <c r="AD640">
        <f>VLOOKUP($F640,'(참고)타워 스텟 가치'!$B$12:$L$16,AD$2,0)+(VLOOKUP($F640,'(참고)타워 스텟 가치'!$B$12:$L$16,AD$2,0)*$E640)</f>
        <v>130.49999999999972</v>
      </c>
      <c r="AE640">
        <f>VLOOKUP($F640,'(참고)타워 스텟 가치'!$B$12:$L$16,AE$2,0)+(VLOOKUP($F640,'(참고)타워 스텟 가치'!$B$12:$L$16,AE$2,0)*$E640)</f>
        <v>156.59999999999965</v>
      </c>
      <c r="AF640">
        <f>VLOOKUP($F640,'(참고)타워 스텟 가치'!$B$12:$L$16,AF$2,0)+(VLOOKUP($F640,'(참고)타워 스텟 가치'!$B$12:$L$16,AF$2,0)*$E640)</f>
        <v>260999.99999999942</v>
      </c>
      <c r="AG640">
        <f>VLOOKUP($F640,'(참고)타워 스텟 가치'!$B$12:$L$16,AG$2,0)+(VLOOKUP($F640,'(참고)타워 스텟 가치'!$B$12:$L$16,AG$2,0)*$E640)</f>
        <v>782.99999999999818</v>
      </c>
      <c r="AH640">
        <f>VLOOKUP($F640,'(참고)타워 스텟 가치'!$B$12:$L$16,AH$2,0)+(VLOOKUP($F640,'(참고)타워 스텟 가치'!$B$12:$L$16,AH$2,0)*$E640)</f>
        <v>26.099999999999941</v>
      </c>
      <c r="AI640">
        <f>VLOOKUP($F640,'(참고)타워 스텟 가치'!$B$12:$L$16,AI$2,0)+(VLOOKUP($F640,'(참고)타워 스텟 가치'!$B$12:$L$16,AI$2,0)*$E640)</f>
        <v>15.659999999999965</v>
      </c>
      <c r="AJ640">
        <f>VLOOKUP($F640,'(참고)타워 스텟 가치'!$B$12:$L$16,AJ$2,0)+(VLOOKUP($F640,'(참고)타워 스텟 가치'!$B$12:$L$16,AJ$2,0)*$E640)</f>
        <v>0</v>
      </c>
      <c r="AK640">
        <f>VLOOKUP($F640,'(참고)타워 스텟 가치'!$B$12:$L$16,AK$2,0)+(VLOOKUP($F640,'(참고)타워 스텟 가치'!$B$12:$L$16,AK$2,0)*$E640)</f>
        <v>0</v>
      </c>
      <c r="AL640">
        <f>VLOOKUP($F640,'(참고)타워 스텟 가치'!$B$12:$L$16,AL$2,0)+(VLOOKUP($F640,'(참고)타워 스텟 가치'!$B$12:$L$16,AL$2,0)*$E640)</f>
        <v>73.079999999999842</v>
      </c>
      <c r="AM640">
        <f>SUM('스테이지별 몬스터 스텟'!AD640*'(참고)타워 스텟 가치'!$Q$17,'스테이지별 몬스터 스텟'!AE640*'(참고)타워 스텟 가치'!$R$17,'스테이지별 몬스터 스텟'!AF640*'(참고)타워 스텟 가치'!$S$17,'스테이지별 몬스터 스텟'!AG640*'(참고)타워 스텟 가치'!$T$17,'스테이지별 몬스터 스텟'!AH640*'(참고)타워 스텟 가치'!$U$17,'스테이지별 몬스터 스텟'!AI640*'(참고)타워 스텟 가치'!$V$17,'스테이지별 몬스터 스텟'!AJ640*'(참고)타워 스텟 가치'!$W$17,'스테이지별 몬스터 스텟'!AK640*'(참고)타워 스텟 가치'!$X$17,'스테이지별 몬스터 스텟'!AL640*'(참고)타워 스텟 가치'!$Y$17)</f>
        <v>393775.91999999911</v>
      </c>
      <c r="AN640">
        <v>3</v>
      </c>
    </row>
    <row r="641" spans="3:40" x14ac:dyDescent="0.3">
      <c r="C641">
        <v>2</v>
      </c>
      <c r="D641">
        <f t="shared" si="29"/>
        <v>128</v>
      </c>
      <c r="E641" s="52">
        <f>VLOOKUP(D641,'스테이지별 난이도 설정'!B:C,2,0)</f>
        <v>51.199999999999882</v>
      </c>
      <c r="F641" t="str">
        <f t="shared" si="30"/>
        <v>레어</v>
      </c>
      <c r="G641">
        <f t="shared" si="28"/>
        <v>6</v>
      </c>
      <c r="H641">
        <f>VLOOKUP($F641,'(참고)타워 스텟 가치'!$B$2:$L$6,H$2,0)+(VLOOKUP($F641,'(참고)타워 스텟 가치'!$B$2:$L$6,H$2,0)*$E641)</f>
        <v>587.24999999999864</v>
      </c>
      <c r="I641">
        <f>VLOOKUP($F641,'(참고)타워 스텟 가치'!$B$2:$L$6,I$2,0)+(VLOOKUP($F641,'(참고)타워 스텟 가치'!$B$2:$L$6,I$2,0)*$E641)</f>
        <v>117.44999999999973</v>
      </c>
      <c r="J641">
        <f>VLOOKUP($F641,'(참고)타워 스텟 가치'!$B$2:$L$6,J$2,0)+(VLOOKUP($F641,'(참고)타워 스텟 가치'!$B$2:$L$6,J$2,0)*$E641)</f>
        <v>260999.99999999942</v>
      </c>
      <c r="K641">
        <f>VLOOKUP($F641,'(참고)타워 스텟 가치'!$B$2:$L$6,K$2,0)+(VLOOKUP($F641,'(참고)타워 스텟 가치'!$B$2:$L$6,K$2,0)*$E641)</f>
        <v>2348.9999999999945</v>
      </c>
      <c r="L641">
        <f>VLOOKUP($F641,'(참고)타워 스텟 가치'!$B$2:$L$6,L$2,0)+(VLOOKUP($F641,'(참고)타워 스텟 가치'!$B$2:$L$6,L$2,0)*$E641)</f>
        <v>39.149999999999913</v>
      </c>
      <c r="M641">
        <f>VLOOKUP($F641,'(참고)타워 스텟 가치'!$B$2:$L$6,M$2,0)+(VLOOKUP($F641,'(참고)타워 스텟 가치'!$B$2:$L$6,M$2,0)*$E641)</f>
        <v>15.659999999999965</v>
      </c>
      <c r="N641">
        <f>VLOOKUP($F641,'(참고)타워 스텟 가치'!$B$2:$L$6,N$2,0)+(VLOOKUP($F641,'(참고)타워 스텟 가치'!$B$2:$L$6,N$2,0)*$E641)</f>
        <v>0</v>
      </c>
      <c r="O641">
        <f>VLOOKUP($F641,'(참고)타워 스텟 가치'!$B$2:$L$6,O$2,0)+(VLOOKUP($F641,'(참고)타워 스텟 가치'!$B$2:$L$6,O$2,0)*$E641)</f>
        <v>0</v>
      </c>
      <c r="P641">
        <f>VLOOKUP($F641,'(참고)타워 스텟 가치'!$B$2:$L$6,P$2,0)+(VLOOKUP($F641,'(참고)타워 스텟 가치'!$B$2:$L$6,P$2,0)*$E641)</f>
        <v>36.539999999999921</v>
      </c>
      <c r="Q641">
        <f>SUM('스테이지별 몬스터 스텟'!H641*'(참고)타워 스텟 가치'!$Q$17,'스테이지별 몬스터 스텟'!I641*'(참고)타워 스텟 가치'!$R$17,'스테이지별 몬스터 스텟'!J641*'(참고)타워 스텟 가치'!$S$17,'스테이지별 몬스터 스텟'!K641*'(참고)타워 스텟 가치'!$T$17,'스테이지별 몬스터 스텟'!L641*'(참고)타워 스텟 가치'!$U$17,'스테이지별 몬스터 스텟'!M641*'(참고)타워 스텟 가치'!$V$17,'스테이지별 몬스터 스텟'!N641*'(참고)타워 스텟 가치'!$W$17,'스테이지별 몬스터 스텟'!O641*'(참고)타워 스텟 가치'!$X$17,'스테이지별 몬스터 스텟'!P641*'(참고)타워 스텟 가치'!$Y$17)</f>
        <v>397715.71499999909</v>
      </c>
      <c r="R641">
        <v>1</v>
      </c>
      <c r="S641">
        <f>VLOOKUP($F641,'(참고)타워 스텟 가치'!$B$7:$L$11,S$2,0)+(VLOOKUP($F641,'(참고)타워 스텟 가치'!$B$7:$L$11,S$2,0)*$E641)</f>
        <v>195.74999999999955</v>
      </c>
      <c r="T641">
        <f>VLOOKUP($F641,'(참고)타워 스텟 가치'!$B$7:$L$11,T$2,0)+(VLOOKUP($F641,'(참고)타워 스텟 가치'!$B$7:$L$11,T$2,0)*$E641)</f>
        <v>352.34999999999923</v>
      </c>
      <c r="U641">
        <f>VLOOKUP($F641,'(참고)타워 스텟 가치'!$B$7:$L$11,U$2,0)+(VLOOKUP($F641,'(참고)타워 스텟 가치'!$B$7:$L$11,U$2,0)*$E641)</f>
        <v>260999.99999999942</v>
      </c>
      <c r="V641">
        <f>VLOOKUP($F641,'(참고)타워 스텟 가치'!$B$7:$L$11,V$2,0)+(VLOOKUP($F641,'(참고)타워 스텟 가치'!$B$7:$L$11,V$2,0)*$E641)</f>
        <v>2348.9999999999945</v>
      </c>
      <c r="W641">
        <f>VLOOKUP($F641,'(참고)타워 스텟 가치'!$B$7:$L$11,W$2,0)+(VLOOKUP($F641,'(참고)타워 스텟 가치'!$B$7:$L$11,W$2,0)*$E641)</f>
        <v>39.149999999999913</v>
      </c>
      <c r="X641">
        <f>VLOOKUP($F641,'(참고)타워 스텟 가치'!$B$7:$L$11,X$2,0)+(VLOOKUP($F641,'(참고)타워 스텟 가치'!$B$7:$L$11,X$2,0)*$E641)</f>
        <v>15.659999999999965</v>
      </c>
      <c r="Y641">
        <f>VLOOKUP($F641,'(참고)타워 스텟 가치'!$B$7:$L$11,Y$2,0)+(VLOOKUP($F641,'(참고)타워 스텟 가치'!$B$7:$L$11,Y$2,0)*$E641)</f>
        <v>0</v>
      </c>
      <c r="Z641">
        <f>VLOOKUP($F641,'(참고)타워 스텟 가치'!$B$7:$L$11,Z$2,0)+(VLOOKUP($F641,'(참고)타워 스텟 가치'!$B$7:$L$11,Z$2,0)*$E641)</f>
        <v>0</v>
      </c>
      <c r="AA641">
        <f>VLOOKUP($F641,'(참고)타워 스텟 가치'!$B$7:$L$11,AA$2,0)+(VLOOKUP($F641,'(참고)타워 스텟 가치'!$B$7:$L$11,AA$2,0)*$E641)</f>
        <v>36.539999999999921</v>
      </c>
      <c r="AB641">
        <f>SUM('스테이지별 몬스터 스텟'!S641*'(참고)타워 스텟 가치'!$Q$17,'스테이지별 몬스터 스텟'!T641*'(참고)타워 스텟 가치'!$R$17,'스테이지별 몬스터 스텟'!U641*'(참고)타워 스텟 가치'!$S$17,'스테이지별 몬스터 스텟'!V641*'(참고)타워 스텟 가치'!$T$17,'스테이지별 몬스터 스텟'!W641*'(참고)타워 스텟 가치'!$U$17,'스테이지별 몬스터 스텟'!X641*'(참고)타워 스텟 가치'!$V$17,'스테이지별 몬스터 스텟'!Y641*'(참고)타워 스텟 가치'!$W$17,'스테이지별 몬스터 스텟'!Z641*'(참고)타워 스텟 가치'!$X$17,'스테이지별 몬스터 스텟'!AA641*'(참고)타워 스텟 가치'!$Y$17)</f>
        <v>397285.06499999913</v>
      </c>
      <c r="AC641">
        <v>2</v>
      </c>
      <c r="AD641">
        <f>VLOOKUP($F641,'(참고)타워 스텟 가치'!$B$12:$L$16,AD$2,0)+(VLOOKUP($F641,'(참고)타워 스텟 가치'!$B$12:$L$16,AD$2,0)*$E641)</f>
        <v>195.74999999999955</v>
      </c>
      <c r="AE641">
        <f>VLOOKUP($F641,'(참고)타워 스텟 가치'!$B$12:$L$16,AE$2,0)+(VLOOKUP($F641,'(참고)타워 스텟 가치'!$B$12:$L$16,AE$2,0)*$E641)</f>
        <v>234.89999999999947</v>
      </c>
      <c r="AF641">
        <f>VLOOKUP($F641,'(참고)타워 스텟 가치'!$B$12:$L$16,AF$2,0)+(VLOOKUP($F641,'(참고)타워 스텟 가치'!$B$12:$L$16,AF$2,0)*$E641)</f>
        <v>260999.99999999942</v>
      </c>
      <c r="AG641">
        <f>VLOOKUP($F641,'(참고)타워 스텟 가치'!$B$12:$L$16,AG$2,0)+(VLOOKUP($F641,'(참고)타워 스텟 가치'!$B$12:$L$16,AG$2,0)*$E641)</f>
        <v>1174.4999999999973</v>
      </c>
      <c r="AH641">
        <f>VLOOKUP($F641,'(참고)타워 스텟 가치'!$B$12:$L$16,AH$2,0)+(VLOOKUP($F641,'(참고)타워 스텟 가치'!$B$12:$L$16,AH$2,0)*$E641)</f>
        <v>39.149999999999913</v>
      </c>
      <c r="AI641">
        <f>VLOOKUP($F641,'(참고)타워 스텟 가치'!$B$12:$L$16,AI$2,0)+(VLOOKUP($F641,'(참고)타워 스텟 가치'!$B$12:$L$16,AI$2,0)*$E641)</f>
        <v>15.659999999999965</v>
      </c>
      <c r="AJ641">
        <f>VLOOKUP($F641,'(참고)타워 스텟 가치'!$B$12:$L$16,AJ$2,0)+(VLOOKUP($F641,'(참고)타워 스텟 가치'!$B$12:$L$16,AJ$2,0)*$E641)</f>
        <v>0</v>
      </c>
      <c r="AK641">
        <f>VLOOKUP($F641,'(참고)타워 스텟 가치'!$B$12:$L$16,AK$2,0)+(VLOOKUP($F641,'(참고)타워 스텟 가치'!$B$12:$L$16,AK$2,0)*$E641)</f>
        <v>0</v>
      </c>
      <c r="AL641">
        <f>VLOOKUP($F641,'(참고)타워 스텟 가치'!$B$12:$L$16,AL$2,0)+(VLOOKUP($F641,'(참고)타워 스텟 가치'!$B$12:$L$16,AL$2,0)*$E641)</f>
        <v>73.079999999999842</v>
      </c>
      <c r="AM641">
        <f>SUM('스테이지별 몬스터 스텟'!AD641*'(참고)타워 스텟 가치'!$Q$17,'스테이지별 몬스터 스텟'!AE641*'(참고)타워 스텟 가치'!$R$17,'스테이지별 몬스터 스텟'!AF641*'(참고)타워 스텟 가치'!$S$17,'스테이지별 몬스터 스텟'!AG641*'(참고)타워 스텟 가치'!$T$17,'스테이지별 몬스터 스텟'!AH641*'(참고)타워 스텟 가치'!$U$17,'스테이지별 몬스터 스텟'!AI641*'(참고)타워 스텟 가치'!$V$17,'스테이지별 몬스터 스텟'!AJ641*'(참고)타워 스텟 가치'!$W$17,'스테이지별 몬스터 스텟'!AK641*'(참고)타워 스텟 가치'!$X$17,'스테이지별 몬스터 스텟'!AL641*'(참고)타워 스텟 가치'!$Y$17)</f>
        <v>394832.96999999904</v>
      </c>
      <c r="AN641">
        <v>3</v>
      </c>
    </row>
    <row r="642" spans="3:40" x14ac:dyDescent="0.3">
      <c r="C642">
        <v>3</v>
      </c>
      <c r="D642">
        <f t="shared" si="29"/>
        <v>128</v>
      </c>
      <c r="E642" s="52">
        <f>VLOOKUP(D642,'스테이지별 난이도 설정'!B:C,2,0)</f>
        <v>51.199999999999882</v>
      </c>
      <c r="F642" t="str">
        <f t="shared" si="30"/>
        <v>에픽</v>
      </c>
      <c r="G642">
        <f t="shared" si="28"/>
        <v>6</v>
      </c>
      <c r="H642">
        <f>VLOOKUP($F642,'(참고)타워 스텟 가치'!$B$2:$L$6,H$2,0)+(VLOOKUP($F642,'(참고)타워 스텟 가치'!$B$2:$L$6,H$2,0)*$E642)</f>
        <v>880.87499999999795</v>
      </c>
      <c r="I642">
        <f>VLOOKUP($F642,'(참고)타워 스텟 가치'!$B$2:$L$6,I$2,0)+(VLOOKUP($F642,'(참고)타워 스텟 가치'!$B$2:$L$6,I$2,0)*$E642)</f>
        <v>176.17499999999961</v>
      </c>
      <c r="J642">
        <f>VLOOKUP($F642,'(참고)타워 스텟 가치'!$B$2:$L$6,J$2,0)+(VLOOKUP($F642,'(참고)타워 스텟 가치'!$B$2:$L$6,J$2,0)*$E642)</f>
        <v>260999.99999999942</v>
      </c>
      <c r="K642">
        <f>VLOOKUP($F642,'(참고)타워 스텟 가치'!$B$2:$L$6,K$2,0)+(VLOOKUP($F642,'(참고)타워 스텟 가치'!$B$2:$L$6,K$2,0)*$E642)</f>
        <v>3523.4999999999918</v>
      </c>
      <c r="L642">
        <f>VLOOKUP($F642,'(참고)타워 스텟 가치'!$B$2:$L$6,L$2,0)+(VLOOKUP($F642,'(참고)타워 스텟 가치'!$B$2:$L$6,L$2,0)*$E642)</f>
        <v>58.724999999999866</v>
      </c>
      <c r="M642">
        <f>VLOOKUP($F642,'(참고)타워 스텟 가치'!$B$2:$L$6,M$2,0)+(VLOOKUP($F642,'(참고)타워 스텟 가치'!$B$2:$L$6,M$2,0)*$E642)</f>
        <v>15.659999999999965</v>
      </c>
      <c r="N642">
        <f>VLOOKUP($F642,'(참고)타워 스텟 가치'!$B$2:$L$6,N$2,0)+(VLOOKUP($F642,'(참고)타워 스텟 가치'!$B$2:$L$6,N$2,0)*$E642)</f>
        <v>0</v>
      </c>
      <c r="O642">
        <f>VLOOKUP($F642,'(참고)타워 스텟 가치'!$B$2:$L$6,O$2,0)+(VLOOKUP($F642,'(참고)타워 스텟 가치'!$B$2:$L$6,O$2,0)*$E642)</f>
        <v>0</v>
      </c>
      <c r="P642">
        <f>VLOOKUP($F642,'(참고)타워 스텟 가치'!$B$2:$L$6,P$2,0)+(VLOOKUP($F642,'(참고)타워 스텟 가치'!$B$2:$L$6,P$2,0)*$E642)</f>
        <v>36.539999999999921</v>
      </c>
      <c r="Q642">
        <f>SUM('스테이지별 몬스터 스텟'!H642*'(참고)타워 스텟 가치'!$Q$17,'스테이지별 몬스터 스텟'!I642*'(참고)타워 스텟 가치'!$R$17,'스테이지별 몬스터 스텟'!J642*'(참고)타워 스텟 가치'!$S$17,'스테이지별 몬스터 스텟'!K642*'(참고)타워 스텟 가치'!$T$17,'스테이지별 몬스터 스텟'!L642*'(참고)타워 스텟 가치'!$U$17,'스테이지별 몬스터 스텟'!M642*'(참고)타워 스텟 가치'!$V$17,'스테이지별 몬스터 스텟'!N642*'(참고)타워 스텟 가치'!$W$17,'스테이지별 몬스터 스텟'!O642*'(참고)타워 스텟 가치'!$X$17,'스테이지별 몬스터 스텟'!P642*'(참고)타워 스텟 가치'!$Y$17)</f>
        <v>400779.20249999914</v>
      </c>
      <c r="R642">
        <v>1</v>
      </c>
      <c r="S642">
        <f>VLOOKUP($F642,'(참고)타워 스텟 가치'!$B$7:$L$11,S$2,0)+(VLOOKUP($F642,'(참고)타워 스텟 가치'!$B$7:$L$11,S$2,0)*$E642)</f>
        <v>293.62499999999932</v>
      </c>
      <c r="T642">
        <f>VLOOKUP($F642,'(참고)타워 스텟 가치'!$B$7:$L$11,T$2,0)+(VLOOKUP($F642,'(참고)타워 스텟 가치'!$B$7:$L$11,T$2,0)*$E642)</f>
        <v>528.52499999999884</v>
      </c>
      <c r="U642">
        <f>VLOOKUP($F642,'(참고)타워 스텟 가치'!$B$7:$L$11,U$2,0)+(VLOOKUP($F642,'(참고)타워 스텟 가치'!$B$7:$L$11,U$2,0)*$E642)</f>
        <v>260999.99999999942</v>
      </c>
      <c r="V642">
        <f>VLOOKUP($F642,'(참고)타워 스텟 가치'!$B$7:$L$11,V$2,0)+(VLOOKUP($F642,'(참고)타워 스텟 가치'!$B$7:$L$11,V$2,0)*$E642)</f>
        <v>3523.4999999999918</v>
      </c>
      <c r="W642">
        <f>VLOOKUP($F642,'(참고)타워 스텟 가치'!$B$7:$L$11,W$2,0)+(VLOOKUP($F642,'(참고)타워 스텟 가치'!$B$7:$L$11,W$2,0)*$E642)</f>
        <v>58.724999999999866</v>
      </c>
      <c r="X642">
        <f>VLOOKUP($F642,'(참고)타워 스텟 가치'!$B$7:$L$11,X$2,0)+(VLOOKUP($F642,'(참고)타워 스텟 가치'!$B$7:$L$11,X$2,0)*$E642)</f>
        <v>15.659999999999965</v>
      </c>
      <c r="Y642">
        <f>VLOOKUP($F642,'(참고)타워 스텟 가치'!$B$7:$L$11,Y$2,0)+(VLOOKUP($F642,'(참고)타워 스텟 가치'!$B$7:$L$11,Y$2,0)*$E642)</f>
        <v>0</v>
      </c>
      <c r="Z642">
        <f>VLOOKUP($F642,'(참고)타워 스텟 가치'!$B$7:$L$11,Z$2,0)+(VLOOKUP($F642,'(참고)타워 스텟 가치'!$B$7:$L$11,Z$2,0)*$E642)</f>
        <v>0</v>
      </c>
      <c r="AA642">
        <f>VLOOKUP($F642,'(참고)타워 스텟 가치'!$B$7:$L$11,AA$2,0)+(VLOOKUP($F642,'(참고)타워 스텟 가치'!$B$7:$L$11,AA$2,0)*$E642)</f>
        <v>36.539999999999921</v>
      </c>
      <c r="AB642">
        <f>SUM('스테이지별 몬스터 스텟'!S642*'(참고)타워 스텟 가치'!$Q$17,'스테이지별 몬스터 스텟'!T642*'(참고)타워 스텟 가치'!$R$17,'스테이지별 몬스터 스텟'!U642*'(참고)타워 스텟 가치'!$S$17,'스테이지별 몬스터 스텟'!V642*'(참고)타워 스텟 가치'!$T$17,'스테이지별 몬스터 스텟'!W642*'(참고)타워 스텟 가치'!$U$17,'스테이지별 몬스터 스텟'!X642*'(참고)타워 스텟 가치'!$V$17,'스테이지별 몬스터 스텟'!Y642*'(참고)타워 스텟 가치'!$W$17,'스테이지별 몬스터 스텟'!Z642*'(참고)타워 스텟 가치'!$X$17,'스테이지별 몬스터 스텟'!AA642*'(참고)타워 스텟 가치'!$Y$17)</f>
        <v>400133.22749999911</v>
      </c>
      <c r="AC642">
        <v>2</v>
      </c>
      <c r="AD642">
        <f>VLOOKUP($F642,'(참고)타워 스텟 가치'!$B$12:$L$16,AD$2,0)+(VLOOKUP($F642,'(참고)타워 스텟 가치'!$B$12:$L$16,AD$2,0)*$E642)</f>
        <v>293.62499999999932</v>
      </c>
      <c r="AE642">
        <f>VLOOKUP($F642,'(참고)타워 스텟 가치'!$B$12:$L$16,AE$2,0)+(VLOOKUP($F642,'(참고)타워 스텟 가치'!$B$12:$L$16,AE$2,0)*$E642)</f>
        <v>352.34999999999923</v>
      </c>
      <c r="AF642">
        <f>VLOOKUP($F642,'(참고)타워 스텟 가치'!$B$12:$L$16,AF$2,0)+(VLOOKUP($F642,'(참고)타워 스텟 가치'!$B$12:$L$16,AF$2,0)*$E642)</f>
        <v>260999.99999999942</v>
      </c>
      <c r="AG642">
        <f>VLOOKUP($F642,'(참고)타워 스텟 가치'!$B$12:$L$16,AG$2,0)+(VLOOKUP($F642,'(참고)타워 스텟 가치'!$B$12:$L$16,AG$2,0)*$E642)</f>
        <v>1761.7499999999959</v>
      </c>
      <c r="AH642">
        <f>VLOOKUP($F642,'(참고)타워 스텟 가치'!$B$12:$L$16,AH$2,0)+(VLOOKUP($F642,'(참고)타워 스텟 가치'!$B$12:$L$16,AH$2,0)*$E642)</f>
        <v>58.724999999999866</v>
      </c>
      <c r="AI642">
        <f>VLOOKUP($F642,'(참고)타워 스텟 가치'!$B$12:$L$16,AI$2,0)+(VLOOKUP($F642,'(참고)타워 스텟 가치'!$B$12:$L$16,AI$2,0)*$E642)</f>
        <v>15.659999999999965</v>
      </c>
      <c r="AJ642">
        <f>VLOOKUP($F642,'(참고)타워 스텟 가치'!$B$12:$L$16,AJ$2,0)+(VLOOKUP($F642,'(참고)타워 스텟 가치'!$B$12:$L$16,AJ$2,0)*$E642)</f>
        <v>0</v>
      </c>
      <c r="AK642">
        <f>VLOOKUP($F642,'(참고)타워 스텟 가치'!$B$12:$L$16,AK$2,0)+(VLOOKUP($F642,'(참고)타워 스텟 가치'!$B$12:$L$16,AK$2,0)*$E642)</f>
        <v>0</v>
      </c>
      <c r="AL642">
        <f>VLOOKUP($F642,'(참고)타워 스텟 가치'!$B$12:$L$16,AL$2,0)+(VLOOKUP($F642,'(참고)타워 스텟 가치'!$B$12:$L$16,AL$2,0)*$E642)</f>
        <v>73.079999999999842</v>
      </c>
      <c r="AM642">
        <f>SUM('스테이지별 몬스터 스텟'!AD642*'(참고)타워 스텟 가치'!$Q$17,'스테이지별 몬스터 스텟'!AE642*'(참고)타워 스텟 가치'!$R$17,'스테이지별 몬스터 스텟'!AF642*'(참고)타워 스텟 가치'!$S$17,'스테이지별 몬스터 스텟'!AG642*'(참고)타워 스텟 가치'!$T$17,'스테이지별 몬스터 스텟'!AH642*'(참고)타워 스텟 가치'!$U$17,'스테이지별 몬스터 스텟'!AI642*'(참고)타워 스텟 가치'!$V$17,'스테이지별 몬스터 스텟'!AJ642*'(참고)타워 스텟 가치'!$W$17,'스테이지별 몬스터 스텟'!AK642*'(참고)타워 스텟 가치'!$X$17,'스테이지별 몬스터 스텟'!AL642*'(참고)타워 스텟 가치'!$Y$17)</f>
        <v>396418.54499999911</v>
      </c>
      <c r="AN642">
        <v>3</v>
      </c>
    </row>
    <row r="643" spans="3:40" x14ac:dyDescent="0.3">
      <c r="C643">
        <v>4</v>
      </c>
      <c r="D643">
        <f t="shared" si="29"/>
        <v>128</v>
      </c>
      <c r="E643" s="52">
        <f>VLOOKUP(D643,'스테이지별 난이도 설정'!B:C,2,0)</f>
        <v>51.199999999999882</v>
      </c>
      <c r="F643" t="str">
        <f t="shared" si="30"/>
        <v>유니크</v>
      </c>
      <c r="G643">
        <f t="shared" si="28"/>
        <v>6</v>
      </c>
      <c r="H643">
        <f>VLOOKUP($F643,'(참고)타워 스텟 가치'!$B$2:$L$6,H$2,0)+(VLOOKUP($F643,'(참고)타워 스텟 가치'!$B$2:$L$6,H$2,0)*$E643)</f>
        <v>1321.312499999997</v>
      </c>
      <c r="I643">
        <f>VLOOKUP($F643,'(참고)타워 스텟 가치'!$B$2:$L$6,I$2,0)+(VLOOKUP($F643,'(참고)타워 스텟 가치'!$B$2:$L$6,I$2,0)*$E643)</f>
        <v>264.26249999999942</v>
      </c>
      <c r="J643">
        <f>VLOOKUP($F643,'(참고)타워 스텟 가치'!$B$2:$L$6,J$2,0)+(VLOOKUP($F643,'(참고)타워 스텟 가치'!$B$2:$L$6,J$2,0)*$E643)</f>
        <v>260999.99999999942</v>
      </c>
      <c r="K643">
        <f>VLOOKUP($F643,'(참고)타워 스텟 가치'!$B$2:$L$6,K$2,0)+(VLOOKUP($F643,'(참고)타워 스텟 가치'!$B$2:$L$6,K$2,0)*$E643)</f>
        <v>5285.2499999999882</v>
      </c>
      <c r="L643">
        <f>VLOOKUP($F643,'(참고)타워 스텟 가치'!$B$2:$L$6,L$2,0)+(VLOOKUP($F643,'(참고)타워 스텟 가치'!$B$2:$L$6,L$2,0)*$E643)</f>
        <v>88.087499999999807</v>
      </c>
      <c r="M643">
        <f>VLOOKUP($F643,'(참고)타워 스텟 가치'!$B$2:$L$6,M$2,0)+(VLOOKUP($F643,'(참고)타워 스텟 가치'!$B$2:$L$6,M$2,0)*$E643)</f>
        <v>15.659999999999965</v>
      </c>
      <c r="N643">
        <f>VLOOKUP($F643,'(참고)타워 스텟 가치'!$B$2:$L$6,N$2,0)+(VLOOKUP($F643,'(참고)타워 스텟 가치'!$B$2:$L$6,N$2,0)*$E643)</f>
        <v>0</v>
      </c>
      <c r="O643">
        <f>VLOOKUP($F643,'(참고)타워 스텟 가치'!$B$2:$L$6,O$2,0)+(VLOOKUP($F643,'(참고)타워 스텟 가치'!$B$2:$L$6,O$2,0)*$E643)</f>
        <v>0</v>
      </c>
      <c r="P643">
        <f>VLOOKUP($F643,'(참고)타워 스텟 가치'!$B$2:$L$6,P$2,0)+(VLOOKUP($F643,'(참고)타워 스텟 가치'!$B$2:$L$6,P$2,0)*$E643)</f>
        <v>52.199999999999882</v>
      </c>
      <c r="Q643">
        <f>SUM('스테이지별 몬스터 스텟'!H643*'(참고)타워 스텟 가치'!$Q$17,'스테이지별 몬스터 스텟'!I643*'(참고)타워 스텟 가치'!$R$17,'스테이지별 몬스터 스텟'!J643*'(참고)타워 스텟 가치'!$S$17,'스테이지별 몬스터 스텟'!K643*'(참고)타워 스텟 가치'!$T$17,'스테이지별 몬스터 스텟'!L643*'(참고)타워 스텟 가치'!$U$17,'스테이지별 몬스터 스텟'!M643*'(참고)타워 스텟 가치'!$V$17,'스테이지별 몬스터 스텟'!N643*'(참고)타워 스텟 가치'!$W$17,'스테이지별 몬스터 스텟'!O643*'(참고)타워 스텟 가치'!$X$17,'스테이지별 몬스터 스텟'!P643*'(참고)타워 스텟 가치'!$Y$17)</f>
        <v>405405.7537499991</v>
      </c>
      <c r="R643">
        <v>1</v>
      </c>
      <c r="S643">
        <f>VLOOKUP($F643,'(참고)타워 스텟 가치'!$B$7:$L$11,S$2,0)+(VLOOKUP($F643,'(참고)타워 스텟 가치'!$B$7:$L$11,S$2,0)*$E643)</f>
        <v>440.43749999999898</v>
      </c>
      <c r="T643">
        <f>VLOOKUP($F643,'(참고)타워 스텟 가치'!$B$7:$L$11,T$2,0)+(VLOOKUP($F643,'(참고)타워 스텟 가치'!$B$7:$L$11,T$2,0)*$E643)</f>
        <v>792.7874999999982</v>
      </c>
      <c r="U643">
        <f>VLOOKUP($F643,'(참고)타워 스텟 가치'!$B$7:$L$11,U$2,0)+(VLOOKUP($F643,'(참고)타워 스텟 가치'!$B$7:$L$11,U$2,0)*$E643)</f>
        <v>260999.99999999942</v>
      </c>
      <c r="V643">
        <f>VLOOKUP($F643,'(참고)타워 스텟 가치'!$B$7:$L$11,V$2,0)+(VLOOKUP($F643,'(참고)타워 스텟 가치'!$B$7:$L$11,V$2,0)*$E643)</f>
        <v>5285.2499999999882</v>
      </c>
      <c r="W643">
        <f>VLOOKUP($F643,'(참고)타워 스텟 가치'!$B$7:$L$11,W$2,0)+(VLOOKUP($F643,'(참고)타워 스텟 가치'!$B$7:$L$11,W$2,0)*$E643)</f>
        <v>88.087499999999807</v>
      </c>
      <c r="X643">
        <f>VLOOKUP($F643,'(참고)타워 스텟 가치'!$B$7:$L$11,X$2,0)+(VLOOKUP($F643,'(참고)타워 스텟 가치'!$B$7:$L$11,X$2,0)*$E643)</f>
        <v>15.659999999999965</v>
      </c>
      <c r="Y643">
        <f>VLOOKUP($F643,'(참고)타워 스텟 가치'!$B$7:$L$11,Y$2,0)+(VLOOKUP($F643,'(참고)타워 스텟 가치'!$B$7:$L$11,Y$2,0)*$E643)</f>
        <v>0</v>
      </c>
      <c r="Z643">
        <f>VLOOKUP($F643,'(참고)타워 스텟 가치'!$B$7:$L$11,Z$2,0)+(VLOOKUP($F643,'(참고)타워 스텟 가치'!$B$7:$L$11,Z$2,0)*$E643)</f>
        <v>0</v>
      </c>
      <c r="AA643">
        <f>VLOOKUP($F643,'(참고)타워 스텟 가치'!$B$7:$L$11,AA$2,0)+(VLOOKUP($F643,'(참고)타워 스텟 가치'!$B$7:$L$11,AA$2,0)*$E643)</f>
        <v>52.199999999999882</v>
      </c>
      <c r="AB643">
        <f>SUM('스테이지별 몬스터 스텟'!S643*'(참고)타워 스텟 가치'!$Q$17,'스테이지별 몬스터 스텟'!T643*'(참고)타워 스텟 가치'!$R$17,'스테이지별 몬스터 스텟'!U643*'(참고)타워 스텟 가치'!$S$17,'스테이지별 몬스터 스텟'!V643*'(참고)타워 스텟 가치'!$T$17,'스테이지별 몬스터 스텟'!W643*'(참고)타워 스텟 가치'!$U$17,'스테이지별 몬스터 스텟'!X643*'(참고)타워 스텟 가치'!$V$17,'스테이지별 몬스터 스텟'!Y643*'(참고)타워 스텟 가치'!$W$17,'스테이지별 몬스터 스텟'!Z643*'(참고)타워 스텟 가치'!$X$17,'스테이지별 몬스터 스텟'!AA643*'(참고)타워 스텟 가치'!$Y$17)</f>
        <v>404436.79124999914</v>
      </c>
      <c r="AC643">
        <v>2</v>
      </c>
      <c r="AD643">
        <f>VLOOKUP($F643,'(참고)타워 스텟 가치'!$B$12:$L$16,AD$2,0)+(VLOOKUP($F643,'(참고)타워 스텟 가치'!$B$12:$L$16,AD$2,0)*$E643)</f>
        <v>440.43749999999898</v>
      </c>
      <c r="AE643">
        <f>VLOOKUP($F643,'(참고)타워 스텟 가치'!$B$12:$L$16,AE$2,0)+(VLOOKUP($F643,'(참고)타워 스텟 가치'!$B$12:$L$16,AE$2,0)*$E643)</f>
        <v>528.52499999999884</v>
      </c>
      <c r="AF643">
        <f>VLOOKUP($F643,'(참고)타워 스텟 가치'!$B$12:$L$16,AF$2,0)+(VLOOKUP($F643,'(참고)타워 스텟 가치'!$B$12:$L$16,AF$2,0)*$E643)</f>
        <v>260999.99999999942</v>
      </c>
      <c r="AG643">
        <f>VLOOKUP($F643,'(참고)타워 스텟 가치'!$B$12:$L$16,AG$2,0)+(VLOOKUP($F643,'(참고)타워 스텟 가치'!$B$12:$L$16,AG$2,0)*$E643)</f>
        <v>2642.6249999999941</v>
      </c>
      <c r="AH643">
        <f>VLOOKUP($F643,'(참고)타워 스텟 가치'!$B$12:$L$16,AH$2,0)+(VLOOKUP($F643,'(참고)타워 스텟 가치'!$B$12:$L$16,AH$2,0)*$E643)</f>
        <v>88.087499999999807</v>
      </c>
      <c r="AI643">
        <f>VLOOKUP($F643,'(참고)타워 스텟 가치'!$B$12:$L$16,AI$2,0)+(VLOOKUP($F643,'(참고)타워 스텟 가치'!$B$12:$L$16,AI$2,0)*$E643)</f>
        <v>15.659999999999965</v>
      </c>
      <c r="AJ643">
        <f>VLOOKUP($F643,'(참고)타워 스텟 가치'!$B$12:$L$16,AJ$2,0)+(VLOOKUP($F643,'(참고)타워 스텟 가치'!$B$12:$L$16,AJ$2,0)*$E643)</f>
        <v>0</v>
      </c>
      <c r="AK643">
        <f>VLOOKUP($F643,'(참고)타워 스텟 가치'!$B$12:$L$16,AK$2,0)+(VLOOKUP($F643,'(참고)타워 스텟 가치'!$B$12:$L$16,AK$2,0)*$E643)</f>
        <v>0</v>
      </c>
      <c r="AL643">
        <f>VLOOKUP($F643,'(참고)타워 스텟 가치'!$B$12:$L$16,AL$2,0)+(VLOOKUP($F643,'(참고)타워 스텟 가치'!$B$12:$L$16,AL$2,0)*$E643)</f>
        <v>104.39999999999976</v>
      </c>
      <c r="AM643">
        <f>SUM('스테이지별 몬스터 스텟'!AD643*'(참고)타워 스텟 가치'!$Q$17,'스테이지별 몬스터 스텟'!AE643*'(참고)타워 스텟 가치'!$R$17,'스테이지별 몬스터 스텟'!AF643*'(참고)타워 스텟 가치'!$S$17,'스테이지별 몬스터 스텟'!AG643*'(참고)타워 스텟 가치'!$T$17,'스테이지별 몬스터 스텟'!AH643*'(참고)타워 스텟 가치'!$U$17,'스테이지별 몬스터 스텟'!AI643*'(참고)타워 스텟 가치'!$V$17,'스테이지별 몬스터 스텟'!AJ643*'(참고)타워 스텟 가치'!$W$17,'스테이지별 몬스터 스텟'!AK643*'(참고)타워 스텟 가치'!$X$17,'스테이지별 몬스터 스텟'!AL643*'(참고)타워 스텟 가치'!$Y$17)</f>
        <v>398859.54749999905</v>
      </c>
      <c r="AN643">
        <v>3</v>
      </c>
    </row>
    <row r="644" spans="3:40" x14ac:dyDescent="0.3">
      <c r="C644">
        <v>5</v>
      </c>
      <c r="D644">
        <f t="shared" si="29"/>
        <v>128</v>
      </c>
      <c r="E644" s="52">
        <f>VLOOKUP(D644,'스테이지별 난이도 설정'!B:C,2,0)</f>
        <v>51.199999999999882</v>
      </c>
      <c r="F644" t="str">
        <f t="shared" si="30"/>
        <v>스페셜</v>
      </c>
      <c r="G644">
        <f t="shared" si="28"/>
        <v>6</v>
      </c>
      <c r="H644">
        <f>VLOOKUP($F644,'(참고)타워 스텟 가치'!$B$2:$L$6,H$2,0)+(VLOOKUP($F644,'(참고)타워 스텟 가치'!$B$2:$L$6,H$2,0)*$E644)</f>
        <v>1981.9687499999955</v>
      </c>
      <c r="I644">
        <f>VLOOKUP($F644,'(참고)타워 스텟 가치'!$B$2:$L$6,I$2,0)+(VLOOKUP($F644,'(참고)타워 스텟 가치'!$B$2:$L$6,I$2,0)*$E644)</f>
        <v>396.3937499999991</v>
      </c>
      <c r="J644">
        <f>VLOOKUP($F644,'(참고)타워 스텟 가치'!$B$2:$L$6,J$2,0)+(VLOOKUP($F644,'(참고)타워 스텟 가치'!$B$2:$L$6,J$2,0)*$E644)</f>
        <v>260999.99999999942</v>
      </c>
      <c r="K644">
        <f>VLOOKUP($F644,'(참고)타워 스텟 가치'!$B$2:$L$6,K$2,0)+(VLOOKUP($F644,'(참고)타워 스텟 가치'!$B$2:$L$6,K$2,0)*$E644)</f>
        <v>7927.8749999999818</v>
      </c>
      <c r="L644">
        <f>VLOOKUP($F644,'(참고)타워 스텟 가치'!$B$2:$L$6,L$2,0)+(VLOOKUP($F644,'(참고)타워 스텟 가치'!$B$2:$L$6,L$2,0)*$E644)</f>
        <v>132.13124999999971</v>
      </c>
      <c r="M644">
        <f>VLOOKUP($F644,'(참고)타워 스텟 가치'!$B$2:$L$6,M$2,0)+(VLOOKUP($F644,'(참고)타워 스텟 가치'!$B$2:$L$6,M$2,0)*$E644)</f>
        <v>15.659999999999965</v>
      </c>
      <c r="N644">
        <f>VLOOKUP($F644,'(참고)타워 스텟 가치'!$B$2:$L$6,N$2,0)+(VLOOKUP($F644,'(참고)타워 스텟 가치'!$B$2:$L$6,N$2,0)*$E644)</f>
        <v>0</v>
      </c>
      <c r="O644">
        <f>VLOOKUP($F644,'(참고)타워 스텟 가치'!$B$2:$L$6,O$2,0)+(VLOOKUP($F644,'(참고)타워 스텟 가치'!$B$2:$L$6,O$2,0)*$E644)</f>
        <v>0</v>
      </c>
      <c r="P644">
        <f>VLOOKUP($F644,'(참고)타워 스텟 가치'!$B$2:$L$6,P$2,0)+(VLOOKUP($F644,'(참고)타워 스텟 가치'!$B$2:$L$6,P$2,0)*$E644)</f>
        <v>52.199999999999882</v>
      </c>
      <c r="Q644">
        <f>SUM('스테이지별 몬스터 스텟'!H644*'(참고)타워 스텟 가치'!$Q$17,'스테이지별 몬스터 스텟'!I644*'(참고)타워 스텟 가치'!$R$17,'스테이지별 몬스터 스텟'!J644*'(참고)타워 스텟 가치'!$S$17,'스테이지별 몬스터 스텟'!K644*'(참고)타워 스텟 가치'!$T$17,'스테이지별 몬스터 스텟'!L644*'(참고)타워 스텟 가치'!$U$17,'스테이지별 몬스터 스텟'!M644*'(참고)타워 스텟 가치'!$V$17,'스테이지별 몬스터 스텟'!N644*'(참고)타워 스텟 가치'!$W$17,'스테이지별 몬스터 스텟'!O644*'(참고)타워 스텟 가치'!$X$17,'스테이지별 몬스터 스텟'!P644*'(참고)타워 스텟 가치'!$Y$17)</f>
        <v>412298.60062499909</v>
      </c>
      <c r="R644">
        <v>1</v>
      </c>
      <c r="S644">
        <f>VLOOKUP($F644,'(참고)타워 스텟 가치'!$B$7:$L$11,S$2,0)+(VLOOKUP($F644,'(참고)타워 스텟 가치'!$B$7:$L$11,S$2,0)*$E644)</f>
        <v>660.65624999999852</v>
      </c>
      <c r="T644">
        <f>VLOOKUP($F644,'(참고)타워 스텟 가치'!$B$7:$L$11,T$2,0)+(VLOOKUP($F644,'(참고)타워 스텟 가치'!$B$7:$L$11,T$2,0)*$E644)</f>
        <v>1189.1812499999974</v>
      </c>
      <c r="U644">
        <f>VLOOKUP($F644,'(참고)타워 스텟 가치'!$B$7:$L$11,U$2,0)+(VLOOKUP($F644,'(참고)타워 스텟 가치'!$B$7:$L$11,U$2,0)*$E644)</f>
        <v>260999.99999999942</v>
      </c>
      <c r="V644">
        <f>VLOOKUP($F644,'(참고)타워 스텟 가치'!$B$7:$L$11,V$2,0)+(VLOOKUP($F644,'(참고)타워 스텟 가치'!$B$7:$L$11,V$2,0)*$E644)</f>
        <v>7927.8749999999818</v>
      </c>
      <c r="W644">
        <f>VLOOKUP($F644,'(참고)타워 스텟 가치'!$B$7:$L$11,W$2,0)+(VLOOKUP($F644,'(참고)타워 스텟 가치'!$B$7:$L$11,W$2,0)*$E644)</f>
        <v>132.13124999999971</v>
      </c>
      <c r="X644">
        <f>VLOOKUP($F644,'(참고)타워 스텟 가치'!$B$7:$L$11,X$2,0)+(VLOOKUP($F644,'(참고)타워 스텟 가치'!$B$7:$L$11,X$2,0)*$E644)</f>
        <v>15.659999999999965</v>
      </c>
      <c r="Y644">
        <f>VLOOKUP($F644,'(참고)타워 스텟 가치'!$B$7:$L$11,Y$2,0)+(VLOOKUP($F644,'(참고)타워 스텟 가치'!$B$7:$L$11,Y$2,0)*$E644)</f>
        <v>0</v>
      </c>
      <c r="Z644">
        <f>VLOOKUP($F644,'(참고)타워 스텟 가치'!$B$7:$L$11,Z$2,0)+(VLOOKUP($F644,'(참고)타워 스텟 가치'!$B$7:$L$11,Z$2,0)*$E644)</f>
        <v>0</v>
      </c>
      <c r="AA644">
        <f>VLOOKUP($F644,'(참고)타워 스텟 가치'!$B$7:$L$11,AA$2,0)+(VLOOKUP($F644,'(참고)타워 스텟 가치'!$B$7:$L$11,AA$2,0)*$E644)</f>
        <v>52.199999999999882</v>
      </c>
      <c r="AB644">
        <f>SUM('스테이지별 몬스터 스텟'!S644*'(참고)타워 스텟 가치'!$Q$17,'스테이지별 몬스터 스텟'!T644*'(참고)타워 스텟 가치'!$R$17,'스테이지별 몬스터 스텟'!U644*'(참고)타워 스텟 가치'!$S$17,'스테이지별 몬스터 스텟'!V644*'(참고)타워 스텟 가치'!$T$17,'스테이지별 몬스터 스텟'!W644*'(참고)타워 스텟 가치'!$U$17,'스테이지별 몬스터 스텟'!X644*'(참고)타워 스텟 가치'!$V$17,'스테이지별 몬스터 스텟'!Y644*'(참고)타워 스텟 가치'!$W$17,'스테이지별 몬스터 스텟'!Z644*'(참고)타워 스텟 가치'!$X$17,'스테이지별 몬스터 스텟'!AA644*'(참고)타워 스텟 가치'!$Y$17)</f>
        <v>410845.15687499905</v>
      </c>
      <c r="AC644">
        <v>2</v>
      </c>
      <c r="AD644">
        <f>VLOOKUP($F644,'(참고)타워 스텟 가치'!$B$12:$L$16,AD$2,0)+(VLOOKUP($F644,'(참고)타워 스텟 가치'!$B$12:$L$16,AD$2,0)*$E644)</f>
        <v>660.65624999999852</v>
      </c>
      <c r="AE644">
        <f>VLOOKUP($F644,'(참고)타워 스텟 가치'!$B$12:$L$16,AE$2,0)+(VLOOKUP($F644,'(참고)타워 스텟 가치'!$B$12:$L$16,AE$2,0)*$E644)</f>
        <v>792.7874999999982</v>
      </c>
      <c r="AF644">
        <f>VLOOKUP($F644,'(참고)타워 스텟 가치'!$B$12:$L$16,AF$2,0)+(VLOOKUP($F644,'(참고)타워 스텟 가치'!$B$12:$L$16,AF$2,0)*$E644)</f>
        <v>260999.99999999942</v>
      </c>
      <c r="AG644">
        <f>VLOOKUP($F644,'(참고)타워 스텟 가치'!$B$12:$L$16,AG$2,0)+(VLOOKUP($F644,'(참고)타워 스텟 가치'!$B$12:$L$16,AG$2,0)*$E644)</f>
        <v>3963.9374999999909</v>
      </c>
      <c r="AH644">
        <f>VLOOKUP($F644,'(참고)타워 스텟 가치'!$B$12:$L$16,AH$2,0)+(VLOOKUP($F644,'(참고)타워 스텟 가치'!$B$12:$L$16,AH$2,0)*$E644)</f>
        <v>132.13124999999971</v>
      </c>
      <c r="AI644">
        <f>VLOOKUP($F644,'(참고)타워 스텟 가치'!$B$12:$L$16,AI$2,0)+(VLOOKUP($F644,'(참고)타워 스텟 가치'!$B$12:$L$16,AI$2,0)*$E644)</f>
        <v>15.659999999999965</v>
      </c>
      <c r="AJ644">
        <f>VLOOKUP($F644,'(참고)타워 스텟 가치'!$B$12:$L$16,AJ$2,0)+(VLOOKUP($F644,'(참고)타워 스텟 가치'!$B$12:$L$16,AJ$2,0)*$E644)</f>
        <v>0</v>
      </c>
      <c r="AK644">
        <f>VLOOKUP($F644,'(참고)타워 스텟 가치'!$B$12:$L$16,AK$2,0)+(VLOOKUP($F644,'(참고)타워 스텟 가치'!$B$12:$L$16,AK$2,0)*$E644)</f>
        <v>0</v>
      </c>
      <c r="AL644">
        <f>VLOOKUP($F644,'(참고)타워 스텟 가치'!$B$12:$L$16,AL$2,0)+(VLOOKUP($F644,'(참고)타워 스텟 가치'!$B$12:$L$16,AL$2,0)*$E644)</f>
        <v>104.39999999999976</v>
      </c>
      <c r="AM644">
        <f>SUM('스테이지별 몬스터 스텟'!AD644*'(참고)타워 스텟 가치'!$Q$17,'스테이지별 몬스터 스텟'!AE644*'(참고)타워 스텟 가치'!$R$17,'스테이지별 몬스터 스텟'!AF644*'(참고)타워 스텟 가치'!$S$17,'스테이지별 몬스터 스텟'!AG644*'(참고)타워 스텟 가치'!$T$17,'스테이지별 몬스터 스텟'!AH644*'(참고)타워 스텟 가치'!$U$17,'스테이지별 몬스터 스텟'!AI644*'(참고)타워 스텟 가치'!$V$17,'스테이지별 몬스터 스텟'!AJ644*'(참고)타워 스텟 가치'!$W$17,'스테이지별 몬스터 스텟'!AK644*'(참고)타워 스텟 가치'!$X$17,'스테이지별 몬스터 스텟'!AL644*'(참고)타워 스텟 가치'!$Y$17)</f>
        <v>402427.09124999907</v>
      </c>
      <c r="AN644">
        <v>3</v>
      </c>
    </row>
    <row r="645" spans="3:40" x14ac:dyDescent="0.3">
      <c r="C645">
        <v>1</v>
      </c>
      <c r="D645">
        <f t="shared" si="29"/>
        <v>129</v>
      </c>
      <c r="E645" s="52">
        <f>VLOOKUP(D645,'스테이지별 난이도 설정'!B:C,2,0)</f>
        <v>51.599999999999881</v>
      </c>
      <c r="F645" t="str">
        <f t="shared" si="30"/>
        <v>일반</v>
      </c>
      <c r="G645">
        <f t="shared" si="28"/>
        <v>6</v>
      </c>
      <c r="H645">
        <f>VLOOKUP($F645,'(참고)타워 스텟 가치'!$B$2:$L$6,H$2,0)+(VLOOKUP($F645,'(참고)타워 스텟 가치'!$B$2:$L$6,H$2,0)*$E645)</f>
        <v>394.49999999999909</v>
      </c>
      <c r="I645">
        <f>VLOOKUP($F645,'(참고)타워 스텟 가치'!$B$2:$L$6,I$2,0)+(VLOOKUP($F645,'(참고)타워 스텟 가치'!$B$2:$L$6,I$2,0)*$E645)</f>
        <v>78.899999999999821</v>
      </c>
      <c r="J645">
        <f>VLOOKUP($F645,'(참고)타워 스텟 가치'!$B$2:$L$6,J$2,0)+(VLOOKUP($F645,'(참고)타워 스텟 가치'!$B$2:$L$6,J$2,0)*$E645)</f>
        <v>262999.99999999942</v>
      </c>
      <c r="K645">
        <f>VLOOKUP($F645,'(참고)타워 스텟 가치'!$B$2:$L$6,K$2,0)+(VLOOKUP($F645,'(참고)타워 스텟 가치'!$B$2:$L$6,K$2,0)*$E645)</f>
        <v>1577.9999999999964</v>
      </c>
      <c r="L645">
        <f>VLOOKUP($F645,'(참고)타워 스텟 가치'!$B$2:$L$6,L$2,0)+(VLOOKUP($F645,'(참고)타워 스텟 가치'!$B$2:$L$6,L$2,0)*$E645)</f>
        <v>26.29999999999994</v>
      </c>
      <c r="M645">
        <f>VLOOKUP($F645,'(참고)타워 스텟 가치'!$B$2:$L$6,M$2,0)+(VLOOKUP($F645,'(참고)타워 스텟 가치'!$B$2:$L$6,M$2,0)*$E645)</f>
        <v>15.779999999999964</v>
      </c>
      <c r="N645">
        <f>VLOOKUP($F645,'(참고)타워 스텟 가치'!$B$2:$L$6,N$2,0)+(VLOOKUP($F645,'(참고)타워 스텟 가치'!$B$2:$L$6,N$2,0)*$E645)</f>
        <v>0</v>
      </c>
      <c r="O645">
        <f>VLOOKUP($F645,'(참고)타워 스텟 가치'!$B$2:$L$6,O$2,0)+(VLOOKUP($F645,'(참고)타워 스텟 가치'!$B$2:$L$6,O$2,0)*$E645)</f>
        <v>0</v>
      </c>
      <c r="P645">
        <f>VLOOKUP($F645,'(참고)타워 스텟 가치'!$B$2:$L$6,P$2,0)+(VLOOKUP($F645,'(참고)타워 스텟 가치'!$B$2:$L$6,P$2,0)*$E645)</f>
        <v>36.819999999999915</v>
      </c>
      <c r="Q645">
        <f>SUM('스테이지별 몬스터 스텟'!H645*'(참고)타워 스텟 가치'!$Q$17,'스테이지별 몬스터 스텟'!I645*'(참고)타워 스텟 가치'!$R$17,'스테이지별 몬스터 스텟'!J645*'(참고)타워 스텟 가치'!$S$17,'스테이지별 몬스터 스텟'!K645*'(참고)타워 스텟 가치'!$T$17,'스테이지별 몬스터 스텟'!L645*'(참고)타워 스텟 가치'!$U$17,'스테이지별 몬스터 스텟'!M645*'(참고)타워 스텟 가치'!$V$17,'스테이지별 몬스터 스텟'!N645*'(참고)타워 스텟 가치'!$W$17,'스테이지별 몬스터 스텟'!O645*'(참고)타워 스텟 가치'!$X$17,'스테이지별 몬스터 스텟'!P645*'(참고)타워 스텟 가치'!$Y$17)</f>
        <v>398705.36999999912</v>
      </c>
      <c r="R645">
        <v>1</v>
      </c>
      <c r="S645">
        <f>VLOOKUP($F645,'(참고)타워 스텟 가치'!$B$7:$L$11,S$2,0)+(VLOOKUP($F645,'(참고)타워 스텟 가치'!$B$7:$L$11,S$2,0)*$E645)</f>
        <v>131.49999999999972</v>
      </c>
      <c r="T645">
        <f>VLOOKUP($F645,'(참고)타워 스텟 가치'!$B$7:$L$11,T$2,0)+(VLOOKUP($F645,'(참고)타워 스텟 가치'!$B$7:$L$11,T$2,0)*$E645)</f>
        <v>236.69999999999948</v>
      </c>
      <c r="U645">
        <f>VLOOKUP($F645,'(참고)타워 스텟 가치'!$B$7:$L$11,U$2,0)+(VLOOKUP($F645,'(참고)타워 스텟 가치'!$B$7:$L$11,U$2,0)*$E645)</f>
        <v>262999.99999999942</v>
      </c>
      <c r="V645">
        <f>VLOOKUP($F645,'(참고)타워 스텟 가치'!$B$7:$L$11,V$2,0)+(VLOOKUP($F645,'(참고)타워 스텟 가치'!$B$7:$L$11,V$2,0)*$E645)</f>
        <v>1577.9999999999964</v>
      </c>
      <c r="W645">
        <f>VLOOKUP($F645,'(참고)타워 스텟 가치'!$B$7:$L$11,W$2,0)+(VLOOKUP($F645,'(참고)타워 스텟 가치'!$B$7:$L$11,W$2,0)*$E645)</f>
        <v>26.29999999999994</v>
      </c>
      <c r="X645">
        <f>VLOOKUP($F645,'(참고)타워 스텟 가치'!$B$7:$L$11,X$2,0)+(VLOOKUP($F645,'(참고)타워 스텟 가치'!$B$7:$L$11,X$2,0)*$E645)</f>
        <v>15.779999999999964</v>
      </c>
      <c r="Y645">
        <f>VLOOKUP($F645,'(참고)타워 스텟 가치'!$B$7:$L$11,Y$2,0)+(VLOOKUP($F645,'(참고)타워 스텟 가치'!$B$7:$L$11,Y$2,0)*$E645)</f>
        <v>0</v>
      </c>
      <c r="Z645">
        <f>VLOOKUP($F645,'(참고)타워 스텟 가치'!$B$7:$L$11,Z$2,0)+(VLOOKUP($F645,'(참고)타워 스텟 가치'!$B$7:$L$11,Z$2,0)*$E645)</f>
        <v>0</v>
      </c>
      <c r="AA645">
        <f>VLOOKUP($F645,'(참고)타워 스텟 가치'!$B$7:$L$11,AA$2,0)+(VLOOKUP($F645,'(참고)타워 스텟 가치'!$B$7:$L$11,AA$2,0)*$E645)</f>
        <v>36.819999999999915</v>
      </c>
      <c r="AB645">
        <f>SUM('스테이지별 몬스터 스텟'!S645*'(참고)타워 스텟 가치'!$Q$17,'스테이지별 몬스터 스텟'!T645*'(참고)타워 스텟 가치'!$R$17,'스테이지별 몬스터 스텟'!U645*'(참고)타워 스텟 가치'!$S$17,'스테이지별 몬스터 스텟'!V645*'(참고)타워 스텟 가치'!$T$17,'스테이지별 몬스터 스텟'!W645*'(참고)타워 스텟 가치'!$U$17,'스테이지별 몬스터 스텟'!X645*'(참고)타워 스텟 가치'!$V$17,'스테이지별 몬스터 스텟'!Y645*'(참고)타워 스텟 가치'!$W$17,'스테이지별 몬스터 스텟'!Z645*'(참고)타워 스텟 가치'!$X$17,'스테이지별 몬스터 스텟'!AA645*'(참고)타워 스텟 가치'!$Y$17)</f>
        <v>398416.06999999913</v>
      </c>
      <c r="AC645">
        <v>2</v>
      </c>
      <c r="AD645">
        <f>VLOOKUP($F645,'(참고)타워 스텟 가치'!$B$12:$L$16,AD$2,0)+(VLOOKUP($F645,'(참고)타워 스텟 가치'!$B$12:$L$16,AD$2,0)*$E645)</f>
        <v>131.49999999999972</v>
      </c>
      <c r="AE645">
        <f>VLOOKUP($F645,'(참고)타워 스텟 가치'!$B$12:$L$16,AE$2,0)+(VLOOKUP($F645,'(참고)타워 스텟 가치'!$B$12:$L$16,AE$2,0)*$E645)</f>
        <v>157.79999999999964</v>
      </c>
      <c r="AF645">
        <f>VLOOKUP($F645,'(참고)타워 스텟 가치'!$B$12:$L$16,AF$2,0)+(VLOOKUP($F645,'(참고)타워 스텟 가치'!$B$12:$L$16,AF$2,0)*$E645)</f>
        <v>262999.99999999942</v>
      </c>
      <c r="AG645">
        <f>VLOOKUP($F645,'(참고)타워 스텟 가치'!$B$12:$L$16,AG$2,0)+(VLOOKUP($F645,'(참고)타워 스텟 가치'!$B$12:$L$16,AG$2,0)*$E645)</f>
        <v>788.99999999999818</v>
      </c>
      <c r="AH645">
        <f>VLOOKUP($F645,'(참고)타워 스텟 가치'!$B$12:$L$16,AH$2,0)+(VLOOKUP($F645,'(참고)타워 스텟 가치'!$B$12:$L$16,AH$2,0)*$E645)</f>
        <v>26.29999999999994</v>
      </c>
      <c r="AI645">
        <f>VLOOKUP($F645,'(참고)타워 스텟 가치'!$B$12:$L$16,AI$2,0)+(VLOOKUP($F645,'(참고)타워 스텟 가치'!$B$12:$L$16,AI$2,0)*$E645)</f>
        <v>15.779999999999964</v>
      </c>
      <c r="AJ645">
        <f>VLOOKUP($F645,'(참고)타워 스텟 가치'!$B$12:$L$16,AJ$2,0)+(VLOOKUP($F645,'(참고)타워 스텟 가치'!$B$12:$L$16,AJ$2,0)*$E645)</f>
        <v>0</v>
      </c>
      <c r="AK645">
        <f>VLOOKUP($F645,'(참고)타워 스텟 가치'!$B$12:$L$16,AK$2,0)+(VLOOKUP($F645,'(참고)타워 스텟 가치'!$B$12:$L$16,AK$2,0)*$E645)</f>
        <v>0</v>
      </c>
      <c r="AL645">
        <f>VLOOKUP($F645,'(참고)타워 스텟 가치'!$B$12:$L$16,AL$2,0)+(VLOOKUP($F645,'(참고)타워 스텟 가치'!$B$12:$L$16,AL$2,0)*$E645)</f>
        <v>73.63999999999983</v>
      </c>
      <c r="AM645">
        <f>SUM('스테이지별 몬스터 스텟'!AD645*'(참고)타워 스텟 가치'!$Q$17,'스테이지별 몬스터 스텟'!AE645*'(참고)타워 스텟 가치'!$R$17,'스테이지별 몬스터 스텟'!AF645*'(참고)타워 스텟 가치'!$S$17,'스테이지별 몬스터 스텟'!AG645*'(참고)타워 스텟 가치'!$T$17,'스테이지별 몬스터 스텟'!AH645*'(참고)타워 스텟 가치'!$U$17,'스테이지별 몬스터 스텟'!AI645*'(참고)타워 스텟 가치'!$V$17,'스테이지별 몬스터 스텟'!AJ645*'(참고)타워 스텟 가치'!$W$17,'스테이지별 몬스터 스텟'!AK645*'(참고)타워 스텟 가치'!$X$17,'스테이지별 몬스터 스텟'!AL645*'(참고)타워 스텟 가치'!$Y$17)</f>
        <v>396793.35999999917</v>
      </c>
      <c r="AN645">
        <v>3</v>
      </c>
    </row>
    <row r="646" spans="3:40" x14ac:dyDescent="0.3">
      <c r="C646">
        <v>2</v>
      </c>
      <c r="D646">
        <f t="shared" si="29"/>
        <v>129</v>
      </c>
      <c r="E646" s="52">
        <f>VLOOKUP(D646,'스테이지별 난이도 설정'!B:C,2,0)</f>
        <v>51.599999999999881</v>
      </c>
      <c r="F646" t="str">
        <f t="shared" si="30"/>
        <v>레어</v>
      </c>
      <c r="G646">
        <f t="shared" ref="G646:G709" si="31">SUM(R646,AC646,AN646)</f>
        <v>6</v>
      </c>
      <c r="H646">
        <f>VLOOKUP($F646,'(참고)타워 스텟 가치'!$B$2:$L$6,H$2,0)+(VLOOKUP($F646,'(참고)타워 스텟 가치'!$B$2:$L$6,H$2,0)*$E646)</f>
        <v>591.74999999999864</v>
      </c>
      <c r="I646">
        <f>VLOOKUP($F646,'(참고)타워 스텟 가치'!$B$2:$L$6,I$2,0)+(VLOOKUP($F646,'(참고)타워 스텟 가치'!$B$2:$L$6,I$2,0)*$E646)</f>
        <v>118.34999999999974</v>
      </c>
      <c r="J646">
        <f>VLOOKUP($F646,'(참고)타워 스텟 가치'!$B$2:$L$6,J$2,0)+(VLOOKUP($F646,'(참고)타워 스텟 가치'!$B$2:$L$6,J$2,0)*$E646)</f>
        <v>262999.99999999942</v>
      </c>
      <c r="K646">
        <f>VLOOKUP($F646,'(참고)타워 스텟 가치'!$B$2:$L$6,K$2,0)+(VLOOKUP($F646,'(참고)타워 스텟 가치'!$B$2:$L$6,K$2,0)*$E646)</f>
        <v>2366.9999999999945</v>
      </c>
      <c r="L646">
        <f>VLOOKUP($F646,'(참고)타워 스텟 가치'!$B$2:$L$6,L$2,0)+(VLOOKUP($F646,'(참고)타워 스텟 가치'!$B$2:$L$6,L$2,0)*$E646)</f>
        <v>39.44999999999991</v>
      </c>
      <c r="M646">
        <f>VLOOKUP($F646,'(참고)타워 스텟 가치'!$B$2:$L$6,M$2,0)+(VLOOKUP($F646,'(참고)타워 스텟 가치'!$B$2:$L$6,M$2,0)*$E646)</f>
        <v>15.779999999999964</v>
      </c>
      <c r="N646">
        <f>VLOOKUP($F646,'(참고)타워 스텟 가치'!$B$2:$L$6,N$2,0)+(VLOOKUP($F646,'(참고)타워 스텟 가치'!$B$2:$L$6,N$2,0)*$E646)</f>
        <v>0</v>
      </c>
      <c r="O646">
        <f>VLOOKUP($F646,'(참고)타워 스텟 가치'!$B$2:$L$6,O$2,0)+(VLOOKUP($F646,'(참고)타워 스텟 가치'!$B$2:$L$6,O$2,0)*$E646)</f>
        <v>0</v>
      </c>
      <c r="P646">
        <f>VLOOKUP($F646,'(참고)타워 스텟 가치'!$B$2:$L$6,P$2,0)+(VLOOKUP($F646,'(참고)타워 스텟 가치'!$B$2:$L$6,P$2,0)*$E646)</f>
        <v>36.819999999999915</v>
      </c>
      <c r="Q646">
        <f>SUM('스테이지별 몬스터 스텟'!H646*'(참고)타워 스텟 가치'!$Q$17,'스테이지별 몬스터 스텟'!I646*'(참고)타워 스텟 가치'!$R$17,'스테이지별 몬스터 스텟'!J646*'(참고)타워 스텟 가치'!$S$17,'스테이지별 몬스터 스텟'!K646*'(참고)타워 스텟 가치'!$T$17,'스테이지별 몬스터 스텟'!L646*'(참고)타워 스텟 가치'!$U$17,'스테이지별 몬스터 스텟'!M646*'(참고)타워 스텟 가치'!$V$17,'스테이지별 몬스터 스텟'!N646*'(참고)타워 스텟 가치'!$W$17,'스테이지별 몬스터 스텟'!O646*'(참고)타워 스텟 가치'!$X$17,'스테이지별 몬스터 스텟'!P646*'(참고)타워 스텟 가치'!$Y$17)</f>
        <v>400763.34499999922</v>
      </c>
      <c r="R646">
        <v>1</v>
      </c>
      <c r="S646">
        <f>VLOOKUP($F646,'(참고)타워 스텟 가치'!$B$7:$L$11,S$2,0)+(VLOOKUP($F646,'(참고)타워 스텟 가치'!$B$7:$L$11,S$2,0)*$E646)</f>
        <v>197.24999999999955</v>
      </c>
      <c r="T646">
        <f>VLOOKUP($F646,'(참고)타워 스텟 가치'!$B$7:$L$11,T$2,0)+(VLOOKUP($F646,'(참고)타워 스텟 가치'!$B$7:$L$11,T$2,0)*$E646)</f>
        <v>355.04999999999922</v>
      </c>
      <c r="U646">
        <f>VLOOKUP($F646,'(참고)타워 스텟 가치'!$B$7:$L$11,U$2,0)+(VLOOKUP($F646,'(참고)타워 스텟 가치'!$B$7:$L$11,U$2,0)*$E646)</f>
        <v>262999.99999999942</v>
      </c>
      <c r="V646">
        <f>VLOOKUP($F646,'(참고)타워 스텟 가치'!$B$7:$L$11,V$2,0)+(VLOOKUP($F646,'(참고)타워 스텟 가치'!$B$7:$L$11,V$2,0)*$E646)</f>
        <v>2366.9999999999945</v>
      </c>
      <c r="W646">
        <f>VLOOKUP($F646,'(참고)타워 스텟 가치'!$B$7:$L$11,W$2,0)+(VLOOKUP($F646,'(참고)타워 스텟 가치'!$B$7:$L$11,W$2,0)*$E646)</f>
        <v>39.44999999999991</v>
      </c>
      <c r="X646">
        <f>VLOOKUP($F646,'(참고)타워 스텟 가치'!$B$7:$L$11,X$2,0)+(VLOOKUP($F646,'(참고)타워 스텟 가치'!$B$7:$L$11,X$2,0)*$E646)</f>
        <v>15.779999999999964</v>
      </c>
      <c r="Y646">
        <f>VLOOKUP($F646,'(참고)타워 스텟 가치'!$B$7:$L$11,Y$2,0)+(VLOOKUP($F646,'(참고)타워 스텟 가치'!$B$7:$L$11,Y$2,0)*$E646)</f>
        <v>0</v>
      </c>
      <c r="Z646">
        <f>VLOOKUP($F646,'(참고)타워 스텟 가치'!$B$7:$L$11,Z$2,0)+(VLOOKUP($F646,'(참고)타워 스텟 가치'!$B$7:$L$11,Z$2,0)*$E646)</f>
        <v>0</v>
      </c>
      <c r="AA646">
        <f>VLOOKUP($F646,'(참고)타워 스텟 가치'!$B$7:$L$11,AA$2,0)+(VLOOKUP($F646,'(참고)타워 스텟 가치'!$B$7:$L$11,AA$2,0)*$E646)</f>
        <v>36.819999999999915</v>
      </c>
      <c r="AB646">
        <f>SUM('스테이지별 몬스터 스텟'!S646*'(참고)타워 스텟 가치'!$Q$17,'스테이지별 몬스터 스텟'!T646*'(참고)타워 스텟 가치'!$R$17,'스테이지별 몬스터 스텟'!U646*'(참고)타워 스텟 가치'!$S$17,'스테이지별 몬스터 스텟'!V646*'(참고)타워 스텟 가치'!$T$17,'스테이지별 몬스터 스텟'!W646*'(참고)타워 스텟 가치'!$U$17,'스테이지별 몬스터 스텟'!X646*'(참고)타워 스텟 가치'!$V$17,'스테이지별 몬스터 스텟'!Y646*'(참고)타워 스텟 가치'!$W$17,'스테이지별 몬스터 스텟'!Z646*'(참고)타워 스텟 가치'!$X$17,'스테이지별 몬스터 스텟'!AA646*'(참고)타워 스텟 가치'!$Y$17)</f>
        <v>400329.3949999992</v>
      </c>
      <c r="AC646">
        <v>2</v>
      </c>
      <c r="AD646">
        <f>VLOOKUP($F646,'(참고)타워 스텟 가치'!$B$12:$L$16,AD$2,0)+(VLOOKUP($F646,'(참고)타워 스텟 가치'!$B$12:$L$16,AD$2,0)*$E646)</f>
        <v>197.24999999999955</v>
      </c>
      <c r="AE646">
        <f>VLOOKUP($F646,'(참고)타워 스텟 가치'!$B$12:$L$16,AE$2,0)+(VLOOKUP($F646,'(참고)타워 스텟 가치'!$B$12:$L$16,AE$2,0)*$E646)</f>
        <v>236.69999999999948</v>
      </c>
      <c r="AF646">
        <f>VLOOKUP($F646,'(참고)타워 스텟 가치'!$B$12:$L$16,AF$2,0)+(VLOOKUP($F646,'(참고)타워 스텟 가치'!$B$12:$L$16,AF$2,0)*$E646)</f>
        <v>262999.99999999942</v>
      </c>
      <c r="AG646">
        <f>VLOOKUP($F646,'(참고)타워 스텟 가치'!$B$12:$L$16,AG$2,0)+(VLOOKUP($F646,'(참고)타워 스텟 가치'!$B$12:$L$16,AG$2,0)*$E646)</f>
        <v>1183.4999999999973</v>
      </c>
      <c r="AH646">
        <f>VLOOKUP($F646,'(참고)타워 스텟 가치'!$B$12:$L$16,AH$2,0)+(VLOOKUP($F646,'(참고)타워 스텟 가치'!$B$12:$L$16,AH$2,0)*$E646)</f>
        <v>39.44999999999991</v>
      </c>
      <c r="AI646">
        <f>VLOOKUP($F646,'(참고)타워 스텟 가치'!$B$12:$L$16,AI$2,0)+(VLOOKUP($F646,'(참고)타워 스텟 가치'!$B$12:$L$16,AI$2,0)*$E646)</f>
        <v>15.779999999999964</v>
      </c>
      <c r="AJ646">
        <f>VLOOKUP($F646,'(참고)타워 스텟 가치'!$B$12:$L$16,AJ$2,0)+(VLOOKUP($F646,'(참고)타워 스텟 가치'!$B$12:$L$16,AJ$2,0)*$E646)</f>
        <v>0</v>
      </c>
      <c r="AK646">
        <f>VLOOKUP($F646,'(참고)타워 스텟 가치'!$B$12:$L$16,AK$2,0)+(VLOOKUP($F646,'(참고)타워 스텟 가치'!$B$12:$L$16,AK$2,0)*$E646)</f>
        <v>0</v>
      </c>
      <c r="AL646">
        <f>VLOOKUP($F646,'(참고)타워 스텟 가치'!$B$12:$L$16,AL$2,0)+(VLOOKUP($F646,'(참고)타워 스텟 가치'!$B$12:$L$16,AL$2,0)*$E646)</f>
        <v>73.63999999999983</v>
      </c>
      <c r="AM646">
        <f>SUM('스테이지별 몬스터 스텟'!AD646*'(참고)타워 스텟 가치'!$Q$17,'스테이지별 몬스터 스텟'!AE646*'(참고)타워 스텟 가치'!$R$17,'스테이지별 몬스터 스텟'!AF646*'(참고)타워 스텟 가치'!$S$17,'스테이지별 몬스터 스텟'!AG646*'(참고)타워 스텟 가치'!$T$17,'스테이지별 몬스터 스텟'!AH646*'(참고)타워 스텟 가치'!$U$17,'스테이지별 몬스터 스텟'!AI646*'(참고)타워 스텟 가치'!$V$17,'스테이지별 몬스터 스텟'!AJ646*'(참고)타워 스텟 가치'!$W$17,'스테이지별 몬스터 스텟'!AK646*'(참고)타워 스텟 가치'!$X$17,'스테이지별 몬스터 스텟'!AL646*'(참고)타워 스텟 가치'!$Y$17)</f>
        <v>397858.50999999919</v>
      </c>
      <c r="AN646">
        <v>3</v>
      </c>
    </row>
    <row r="647" spans="3:40" x14ac:dyDescent="0.3">
      <c r="C647">
        <v>3</v>
      </c>
      <c r="D647">
        <f t="shared" si="29"/>
        <v>129</v>
      </c>
      <c r="E647" s="52">
        <f>VLOOKUP(D647,'스테이지별 난이도 설정'!B:C,2,0)</f>
        <v>51.599999999999881</v>
      </c>
      <c r="F647" t="str">
        <f t="shared" si="30"/>
        <v>에픽</v>
      </c>
      <c r="G647">
        <f t="shared" si="31"/>
        <v>6</v>
      </c>
      <c r="H647">
        <f>VLOOKUP($F647,'(참고)타워 스텟 가치'!$B$2:$L$6,H$2,0)+(VLOOKUP($F647,'(참고)타워 스텟 가치'!$B$2:$L$6,H$2,0)*$E647)</f>
        <v>887.62499999999795</v>
      </c>
      <c r="I647">
        <f>VLOOKUP($F647,'(참고)타워 스텟 가치'!$B$2:$L$6,I$2,0)+(VLOOKUP($F647,'(참고)타워 스텟 가치'!$B$2:$L$6,I$2,0)*$E647)</f>
        <v>177.52499999999961</v>
      </c>
      <c r="J647">
        <f>VLOOKUP($F647,'(참고)타워 스텟 가치'!$B$2:$L$6,J$2,0)+(VLOOKUP($F647,'(참고)타워 스텟 가치'!$B$2:$L$6,J$2,0)*$E647)</f>
        <v>262999.99999999942</v>
      </c>
      <c r="K647">
        <f>VLOOKUP($F647,'(참고)타워 스텟 가치'!$B$2:$L$6,K$2,0)+(VLOOKUP($F647,'(참고)타워 스텟 가치'!$B$2:$L$6,K$2,0)*$E647)</f>
        <v>3550.4999999999918</v>
      </c>
      <c r="L647">
        <f>VLOOKUP($F647,'(참고)타워 스텟 가치'!$B$2:$L$6,L$2,0)+(VLOOKUP($F647,'(참고)타워 스텟 가치'!$B$2:$L$6,L$2,0)*$E647)</f>
        <v>59.174999999999869</v>
      </c>
      <c r="M647">
        <f>VLOOKUP($F647,'(참고)타워 스텟 가치'!$B$2:$L$6,M$2,0)+(VLOOKUP($F647,'(참고)타워 스텟 가치'!$B$2:$L$6,M$2,0)*$E647)</f>
        <v>15.779999999999964</v>
      </c>
      <c r="N647">
        <f>VLOOKUP($F647,'(참고)타워 스텟 가치'!$B$2:$L$6,N$2,0)+(VLOOKUP($F647,'(참고)타워 스텟 가치'!$B$2:$L$6,N$2,0)*$E647)</f>
        <v>0</v>
      </c>
      <c r="O647">
        <f>VLOOKUP($F647,'(참고)타워 스텟 가치'!$B$2:$L$6,O$2,0)+(VLOOKUP($F647,'(참고)타워 스텟 가치'!$B$2:$L$6,O$2,0)*$E647)</f>
        <v>0</v>
      </c>
      <c r="P647">
        <f>VLOOKUP($F647,'(참고)타워 스텟 가치'!$B$2:$L$6,P$2,0)+(VLOOKUP($F647,'(참고)타워 스텟 가치'!$B$2:$L$6,P$2,0)*$E647)</f>
        <v>36.819999999999915</v>
      </c>
      <c r="Q647">
        <f>SUM('스테이지별 몬스터 스텟'!H647*'(참고)타워 스텟 가치'!$Q$17,'스테이지별 몬스터 스텟'!I647*'(참고)타워 스텟 가치'!$R$17,'스테이지별 몬스터 스텟'!J647*'(참고)타워 스텟 가치'!$S$17,'스테이지별 몬스터 스텟'!K647*'(참고)타워 스텟 가치'!$T$17,'스테이지별 몬스터 스텟'!L647*'(참고)타워 스텟 가치'!$U$17,'스테이지별 몬스터 스텟'!M647*'(참고)타워 스텟 가치'!$V$17,'스테이지별 몬스터 스텟'!N647*'(참고)타워 스텟 가치'!$W$17,'스테이지별 몬스터 스텟'!O647*'(참고)타워 스텟 가치'!$X$17,'스테이지별 몬스터 스텟'!P647*'(참고)타워 스텟 가치'!$Y$17)</f>
        <v>403850.30749999912</v>
      </c>
      <c r="R647">
        <v>1</v>
      </c>
      <c r="S647">
        <f>VLOOKUP($F647,'(참고)타워 스텟 가치'!$B$7:$L$11,S$2,0)+(VLOOKUP($F647,'(참고)타워 스텟 가치'!$B$7:$L$11,S$2,0)*$E647)</f>
        <v>295.87499999999932</v>
      </c>
      <c r="T647">
        <f>VLOOKUP($F647,'(참고)타워 스텟 가치'!$B$7:$L$11,T$2,0)+(VLOOKUP($F647,'(참고)타워 스텟 가치'!$B$7:$L$11,T$2,0)*$E647)</f>
        <v>532.57499999999879</v>
      </c>
      <c r="U647">
        <f>VLOOKUP($F647,'(참고)타워 스텟 가치'!$B$7:$L$11,U$2,0)+(VLOOKUP($F647,'(참고)타워 스텟 가치'!$B$7:$L$11,U$2,0)*$E647)</f>
        <v>262999.99999999942</v>
      </c>
      <c r="V647">
        <f>VLOOKUP($F647,'(참고)타워 스텟 가치'!$B$7:$L$11,V$2,0)+(VLOOKUP($F647,'(참고)타워 스텟 가치'!$B$7:$L$11,V$2,0)*$E647)</f>
        <v>3550.4999999999918</v>
      </c>
      <c r="W647">
        <f>VLOOKUP($F647,'(참고)타워 스텟 가치'!$B$7:$L$11,W$2,0)+(VLOOKUP($F647,'(참고)타워 스텟 가치'!$B$7:$L$11,W$2,0)*$E647)</f>
        <v>59.174999999999869</v>
      </c>
      <c r="X647">
        <f>VLOOKUP($F647,'(참고)타워 스텟 가치'!$B$7:$L$11,X$2,0)+(VLOOKUP($F647,'(참고)타워 스텟 가치'!$B$7:$L$11,X$2,0)*$E647)</f>
        <v>15.779999999999964</v>
      </c>
      <c r="Y647">
        <f>VLOOKUP($F647,'(참고)타워 스텟 가치'!$B$7:$L$11,Y$2,0)+(VLOOKUP($F647,'(참고)타워 스텟 가치'!$B$7:$L$11,Y$2,0)*$E647)</f>
        <v>0</v>
      </c>
      <c r="Z647">
        <f>VLOOKUP($F647,'(참고)타워 스텟 가치'!$B$7:$L$11,Z$2,0)+(VLOOKUP($F647,'(참고)타워 스텟 가치'!$B$7:$L$11,Z$2,0)*$E647)</f>
        <v>0</v>
      </c>
      <c r="AA647">
        <f>VLOOKUP($F647,'(참고)타워 스텟 가치'!$B$7:$L$11,AA$2,0)+(VLOOKUP($F647,'(참고)타워 스텟 가치'!$B$7:$L$11,AA$2,0)*$E647)</f>
        <v>36.819999999999915</v>
      </c>
      <c r="AB647">
        <f>SUM('스테이지별 몬스터 스텟'!S647*'(참고)타워 스텟 가치'!$Q$17,'스테이지별 몬스터 스텟'!T647*'(참고)타워 스텟 가치'!$R$17,'스테이지별 몬스터 스텟'!U647*'(참고)타워 스텟 가치'!$S$17,'스테이지별 몬스터 스텟'!V647*'(참고)타워 스텟 가치'!$T$17,'스테이지별 몬스터 스텟'!W647*'(참고)타워 스텟 가치'!$U$17,'스테이지별 몬스터 스텟'!X647*'(참고)타워 스텟 가치'!$V$17,'스테이지별 몬스터 스텟'!Y647*'(참고)타워 스텟 가치'!$W$17,'스테이지별 몬스터 스텟'!Z647*'(참고)타워 스텟 가치'!$X$17,'스테이지별 몬스터 스텟'!AA647*'(참고)타워 스텟 가치'!$Y$17)</f>
        <v>403199.38249999913</v>
      </c>
      <c r="AC647">
        <v>2</v>
      </c>
      <c r="AD647">
        <f>VLOOKUP($F647,'(참고)타워 스텟 가치'!$B$12:$L$16,AD$2,0)+(VLOOKUP($F647,'(참고)타워 스텟 가치'!$B$12:$L$16,AD$2,0)*$E647)</f>
        <v>295.87499999999932</v>
      </c>
      <c r="AE647">
        <f>VLOOKUP($F647,'(참고)타워 스텟 가치'!$B$12:$L$16,AE$2,0)+(VLOOKUP($F647,'(참고)타워 스텟 가치'!$B$12:$L$16,AE$2,0)*$E647)</f>
        <v>355.04999999999922</v>
      </c>
      <c r="AF647">
        <f>VLOOKUP($F647,'(참고)타워 스텟 가치'!$B$12:$L$16,AF$2,0)+(VLOOKUP($F647,'(참고)타워 스텟 가치'!$B$12:$L$16,AF$2,0)*$E647)</f>
        <v>262999.99999999942</v>
      </c>
      <c r="AG647">
        <f>VLOOKUP($F647,'(참고)타워 스텟 가치'!$B$12:$L$16,AG$2,0)+(VLOOKUP($F647,'(참고)타워 스텟 가치'!$B$12:$L$16,AG$2,0)*$E647)</f>
        <v>1775.2499999999959</v>
      </c>
      <c r="AH647">
        <f>VLOOKUP($F647,'(참고)타워 스텟 가치'!$B$12:$L$16,AH$2,0)+(VLOOKUP($F647,'(참고)타워 스텟 가치'!$B$12:$L$16,AH$2,0)*$E647)</f>
        <v>59.174999999999869</v>
      </c>
      <c r="AI647">
        <f>VLOOKUP($F647,'(참고)타워 스텟 가치'!$B$12:$L$16,AI$2,0)+(VLOOKUP($F647,'(참고)타워 스텟 가치'!$B$12:$L$16,AI$2,0)*$E647)</f>
        <v>15.779999999999964</v>
      </c>
      <c r="AJ647">
        <f>VLOOKUP($F647,'(참고)타워 스텟 가치'!$B$12:$L$16,AJ$2,0)+(VLOOKUP($F647,'(참고)타워 스텟 가치'!$B$12:$L$16,AJ$2,0)*$E647)</f>
        <v>0</v>
      </c>
      <c r="AK647">
        <f>VLOOKUP($F647,'(참고)타워 스텟 가치'!$B$12:$L$16,AK$2,0)+(VLOOKUP($F647,'(참고)타워 스텟 가치'!$B$12:$L$16,AK$2,0)*$E647)</f>
        <v>0</v>
      </c>
      <c r="AL647">
        <f>VLOOKUP($F647,'(참고)타워 스텟 가치'!$B$12:$L$16,AL$2,0)+(VLOOKUP($F647,'(참고)타워 스텟 가치'!$B$12:$L$16,AL$2,0)*$E647)</f>
        <v>73.63999999999983</v>
      </c>
      <c r="AM647">
        <f>SUM('스테이지별 몬스터 스텟'!AD647*'(참고)타워 스텟 가치'!$Q$17,'스테이지별 몬스터 스텟'!AE647*'(참고)타워 스텟 가치'!$R$17,'스테이지별 몬스터 스텟'!AF647*'(참고)타워 스텟 가치'!$S$17,'스테이지별 몬스터 스텟'!AG647*'(참고)타워 스텟 가치'!$T$17,'스테이지별 몬스터 스텟'!AH647*'(참고)타워 스텟 가치'!$U$17,'스테이지별 몬스터 스텟'!AI647*'(참고)타워 스텟 가치'!$V$17,'스테이지별 몬스터 스텟'!AJ647*'(참고)타워 스텟 가치'!$W$17,'스테이지별 몬스터 스텟'!AK647*'(참고)타워 스텟 가치'!$X$17,'스테이지별 몬스터 스텟'!AL647*'(참고)타워 스텟 가치'!$Y$17)</f>
        <v>399456.23499999917</v>
      </c>
      <c r="AN647">
        <v>3</v>
      </c>
    </row>
    <row r="648" spans="3:40" x14ac:dyDescent="0.3">
      <c r="C648">
        <v>4</v>
      </c>
      <c r="D648">
        <f t="shared" si="29"/>
        <v>129</v>
      </c>
      <c r="E648" s="52">
        <f>VLOOKUP(D648,'스테이지별 난이도 설정'!B:C,2,0)</f>
        <v>51.599999999999881</v>
      </c>
      <c r="F648" t="str">
        <f t="shared" si="30"/>
        <v>유니크</v>
      </c>
      <c r="G648">
        <f t="shared" si="31"/>
        <v>6</v>
      </c>
      <c r="H648">
        <f>VLOOKUP($F648,'(참고)타워 스텟 가치'!$B$2:$L$6,H$2,0)+(VLOOKUP($F648,'(참고)타워 스텟 가치'!$B$2:$L$6,H$2,0)*$E648)</f>
        <v>1331.437499999997</v>
      </c>
      <c r="I648">
        <f>VLOOKUP($F648,'(참고)타워 스텟 가치'!$B$2:$L$6,I$2,0)+(VLOOKUP($F648,'(참고)타워 스텟 가치'!$B$2:$L$6,I$2,0)*$E648)</f>
        <v>266.2874999999994</v>
      </c>
      <c r="J648">
        <f>VLOOKUP($F648,'(참고)타워 스텟 가치'!$B$2:$L$6,J$2,0)+(VLOOKUP($F648,'(참고)타워 스텟 가치'!$B$2:$L$6,J$2,0)*$E648)</f>
        <v>262999.99999999942</v>
      </c>
      <c r="K648">
        <f>VLOOKUP($F648,'(참고)타워 스텟 가치'!$B$2:$L$6,K$2,0)+(VLOOKUP($F648,'(참고)타워 스텟 가치'!$B$2:$L$6,K$2,0)*$E648)</f>
        <v>5325.7499999999882</v>
      </c>
      <c r="L648">
        <f>VLOOKUP($F648,'(참고)타워 스텟 가치'!$B$2:$L$6,L$2,0)+(VLOOKUP($F648,'(참고)타워 스텟 가치'!$B$2:$L$6,L$2,0)*$E648)</f>
        <v>88.762499999999804</v>
      </c>
      <c r="M648">
        <f>VLOOKUP($F648,'(참고)타워 스텟 가치'!$B$2:$L$6,M$2,0)+(VLOOKUP($F648,'(참고)타워 스텟 가치'!$B$2:$L$6,M$2,0)*$E648)</f>
        <v>15.779999999999964</v>
      </c>
      <c r="N648">
        <f>VLOOKUP($F648,'(참고)타워 스텟 가치'!$B$2:$L$6,N$2,0)+(VLOOKUP($F648,'(참고)타워 스텟 가치'!$B$2:$L$6,N$2,0)*$E648)</f>
        <v>0</v>
      </c>
      <c r="O648">
        <f>VLOOKUP($F648,'(참고)타워 스텟 가치'!$B$2:$L$6,O$2,0)+(VLOOKUP($F648,'(참고)타워 스텟 가치'!$B$2:$L$6,O$2,0)*$E648)</f>
        <v>0</v>
      </c>
      <c r="P648">
        <f>VLOOKUP($F648,'(참고)타워 스텟 가치'!$B$2:$L$6,P$2,0)+(VLOOKUP($F648,'(참고)타워 스텟 가치'!$B$2:$L$6,P$2,0)*$E648)</f>
        <v>52.599999999999881</v>
      </c>
      <c r="Q648">
        <f>SUM('스테이지별 몬스터 스텟'!H648*'(참고)타워 스텟 가치'!$Q$17,'스테이지별 몬스터 스텟'!I648*'(참고)타워 스텟 가치'!$R$17,'스테이지별 몬스터 스텟'!J648*'(참고)타워 스텟 가치'!$S$17,'스테이지별 몬스터 스텟'!K648*'(참고)타워 스텟 가치'!$T$17,'스테이지별 몬스터 스텟'!L648*'(참고)타워 스텟 가치'!$U$17,'스테이지별 몬스터 스텟'!M648*'(참고)타워 스텟 가치'!$V$17,'스테이지별 몬스터 스텟'!N648*'(참고)타워 스텟 가치'!$W$17,'스테이지별 몬스터 스텟'!O648*'(참고)타워 스텟 가치'!$X$17,'스테이지별 몬스터 스텟'!P648*'(참고)타워 스텟 가치'!$Y$17)</f>
        <v>408512.31124999915</v>
      </c>
      <c r="R648">
        <v>1</v>
      </c>
      <c r="S648">
        <f>VLOOKUP($F648,'(참고)타워 스텟 가치'!$B$7:$L$11,S$2,0)+(VLOOKUP($F648,'(참고)타워 스텟 가치'!$B$7:$L$11,S$2,0)*$E648)</f>
        <v>443.81249999999898</v>
      </c>
      <c r="T648">
        <f>VLOOKUP($F648,'(참고)타워 스텟 가치'!$B$7:$L$11,T$2,0)+(VLOOKUP($F648,'(참고)타워 스텟 가치'!$B$7:$L$11,T$2,0)*$E648)</f>
        <v>798.86249999999814</v>
      </c>
      <c r="U648">
        <f>VLOOKUP($F648,'(참고)타워 스텟 가치'!$B$7:$L$11,U$2,0)+(VLOOKUP($F648,'(참고)타워 스텟 가치'!$B$7:$L$11,U$2,0)*$E648)</f>
        <v>262999.99999999942</v>
      </c>
      <c r="V648">
        <f>VLOOKUP($F648,'(참고)타워 스텟 가치'!$B$7:$L$11,V$2,0)+(VLOOKUP($F648,'(참고)타워 스텟 가치'!$B$7:$L$11,V$2,0)*$E648)</f>
        <v>5325.7499999999882</v>
      </c>
      <c r="W648">
        <f>VLOOKUP($F648,'(참고)타워 스텟 가치'!$B$7:$L$11,W$2,0)+(VLOOKUP($F648,'(참고)타워 스텟 가치'!$B$7:$L$11,W$2,0)*$E648)</f>
        <v>88.762499999999804</v>
      </c>
      <c r="X648">
        <f>VLOOKUP($F648,'(참고)타워 스텟 가치'!$B$7:$L$11,X$2,0)+(VLOOKUP($F648,'(참고)타워 스텟 가치'!$B$7:$L$11,X$2,0)*$E648)</f>
        <v>15.779999999999964</v>
      </c>
      <c r="Y648">
        <f>VLOOKUP($F648,'(참고)타워 스텟 가치'!$B$7:$L$11,Y$2,0)+(VLOOKUP($F648,'(참고)타워 스텟 가치'!$B$7:$L$11,Y$2,0)*$E648)</f>
        <v>0</v>
      </c>
      <c r="Z648">
        <f>VLOOKUP($F648,'(참고)타워 스텟 가치'!$B$7:$L$11,Z$2,0)+(VLOOKUP($F648,'(참고)타워 스텟 가치'!$B$7:$L$11,Z$2,0)*$E648)</f>
        <v>0</v>
      </c>
      <c r="AA648">
        <f>VLOOKUP($F648,'(참고)타워 스텟 가치'!$B$7:$L$11,AA$2,0)+(VLOOKUP($F648,'(참고)타워 스텟 가치'!$B$7:$L$11,AA$2,0)*$E648)</f>
        <v>52.599999999999881</v>
      </c>
      <c r="AB648">
        <f>SUM('스테이지별 몬스터 스텟'!S648*'(참고)타워 스텟 가치'!$Q$17,'스테이지별 몬스터 스텟'!T648*'(참고)타워 스텟 가치'!$R$17,'스테이지별 몬스터 스텟'!U648*'(참고)타워 스텟 가치'!$S$17,'스테이지별 몬스터 스텟'!V648*'(참고)타워 스텟 가치'!$T$17,'스테이지별 몬스터 스텟'!W648*'(참고)타워 스텟 가치'!$U$17,'스테이지별 몬스터 스텟'!X648*'(참고)타워 스텟 가치'!$V$17,'스테이지별 몬스터 스텟'!Y648*'(참고)타워 스텟 가치'!$W$17,'스테이지별 몬스터 스텟'!Z648*'(참고)타워 스텟 가치'!$X$17,'스테이지별 몬스터 스텟'!AA648*'(참고)타워 스텟 가치'!$Y$17)</f>
        <v>407535.9237499992</v>
      </c>
      <c r="AC648">
        <v>2</v>
      </c>
      <c r="AD648">
        <f>VLOOKUP($F648,'(참고)타워 스텟 가치'!$B$12:$L$16,AD$2,0)+(VLOOKUP($F648,'(참고)타워 스텟 가치'!$B$12:$L$16,AD$2,0)*$E648)</f>
        <v>443.81249999999898</v>
      </c>
      <c r="AE648">
        <f>VLOOKUP($F648,'(참고)타워 스텟 가치'!$B$12:$L$16,AE$2,0)+(VLOOKUP($F648,'(참고)타워 스텟 가치'!$B$12:$L$16,AE$2,0)*$E648)</f>
        <v>532.57499999999879</v>
      </c>
      <c r="AF648">
        <f>VLOOKUP($F648,'(참고)타워 스텟 가치'!$B$12:$L$16,AF$2,0)+(VLOOKUP($F648,'(참고)타워 스텟 가치'!$B$12:$L$16,AF$2,0)*$E648)</f>
        <v>262999.99999999942</v>
      </c>
      <c r="AG648">
        <f>VLOOKUP($F648,'(참고)타워 스텟 가치'!$B$12:$L$16,AG$2,0)+(VLOOKUP($F648,'(참고)타워 스텟 가치'!$B$12:$L$16,AG$2,0)*$E648)</f>
        <v>2662.8749999999941</v>
      </c>
      <c r="AH648">
        <f>VLOOKUP($F648,'(참고)타워 스텟 가치'!$B$12:$L$16,AH$2,0)+(VLOOKUP($F648,'(참고)타워 스텟 가치'!$B$12:$L$16,AH$2,0)*$E648)</f>
        <v>88.762499999999804</v>
      </c>
      <c r="AI648">
        <f>VLOOKUP($F648,'(참고)타워 스텟 가치'!$B$12:$L$16,AI$2,0)+(VLOOKUP($F648,'(참고)타워 스텟 가치'!$B$12:$L$16,AI$2,0)*$E648)</f>
        <v>15.779999999999964</v>
      </c>
      <c r="AJ648">
        <f>VLOOKUP($F648,'(참고)타워 스텟 가치'!$B$12:$L$16,AJ$2,0)+(VLOOKUP($F648,'(참고)타워 스텟 가치'!$B$12:$L$16,AJ$2,0)*$E648)</f>
        <v>0</v>
      </c>
      <c r="AK648">
        <f>VLOOKUP($F648,'(참고)타워 스텟 가치'!$B$12:$L$16,AK$2,0)+(VLOOKUP($F648,'(참고)타워 스텟 가치'!$B$12:$L$16,AK$2,0)*$E648)</f>
        <v>0</v>
      </c>
      <c r="AL648">
        <f>VLOOKUP($F648,'(참고)타워 스텟 가치'!$B$12:$L$16,AL$2,0)+(VLOOKUP($F648,'(참고)타워 스텟 가치'!$B$12:$L$16,AL$2,0)*$E648)</f>
        <v>105.19999999999976</v>
      </c>
      <c r="AM648">
        <f>SUM('스테이지별 몬스터 스텟'!AD648*'(참고)타워 스텟 가치'!$Q$17,'스테이지별 몬스터 스텟'!AE648*'(참고)타워 스텟 가치'!$R$17,'스테이지별 몬스터 스텟'!AF648*'(참고)타워 스텟 가치'!$S$17,'스테이지별 몬스터 스텟'!AG648*'(참고)타워 스텟 가치'!$T$17,'스테이지별 몬스터 스텟'!AH648*'(참고)타워 스텟 가치'!$U$17,'스테이지별 몬스터 스텟'!AI648*'(참고)타워 스텟 가치'!$V$17,'스테이지별 몬스터 스텟'!AJ648*'(참고)타워 스텟 가치'!$W$17,'스테이지별 몬스터 스텟'!AK648*'(참고)타워 스텟 가치'!$X$17,'스테이지별 몬스터 스텟'!AL648*'(참고)타워 스텟 가치'!$Y$17)</f>
        <v>401915.94249999919</v>
      </c>
      <c r="AN648">
        <v>3</v>
      </c>
    </row>
    <row r="649" spans="3:40" x14ac:dyDescent="0.3">
      <c r="C649">
        <v>5</v>
      </c>
      <c r="D649">
        <f t="shared" si="29"/>
        <v>129</v>
      </c>
      <c r="E649" s="52">
        <f>VLOOKUP(D649,'스테이지별 난이도 설정'!B:C,2,0)</f>
        <v>51.599999999999881</v>
      </c>
      <c r="F649" t="str">
        <f t="shared" si="30"/>
        <v>스페셜</v>
      </c>
      <c r="G649">
        <f t="shared" si="31"/>
        <v>6</v>
      </c>
      <c r="H649">
        <f>VLOOKUP($F649,'(참고)타워 스텟 가치'!$B$2:$L$6,H$2,0)+(VLOOKUP($F649,'(참고)타워 스텟 가치'!$B$2:$L$6,H$2,0)*$E649)</f>
        <v>1997.1562499999955</v>
      </c>
      <c r="I649">
        <f>VLOOKUP($F649,'(참고)타워 스텟 가치'!$B$2:$L$6,I$2,0)+(VLOOKUP($F649,'(참고)타워 스텟 가치'!$B$2:$L$6,I$2,0)*$E649)</f>
        <v>399.43124999999907</v>
      </c>
      <c r="J649">
        <f>VLOOKUP($F649,'(참고)타워 스텟 가치'!$B$2:$L$6,J$2,0)+(VLOOKUP($F649,'(참고)타워 스텟 가치'!$B$2:$L$6,J$2,0)*$E649)</f>
        <v>262999.99999999942</v>
      </c>
      <c r="K649">
        <f>VLOOKUP($F649,'(참고)타워 스텟 가치'!$B$2:$L$6,K$2,0)+(VLOOKUP($F649,'(참고)타워 스텟 가치'!$B$2:$L$6,K$2,0)*$E649)</f>
        <v>7988.6249999999818</v>
      </c>
      <c r="L649">
        <f>VLOOKUP($F649,'(참고)타워 스텟 가치'!$B$2:$L$6,L$2,0)+(VLOOKUP($F649,'(참고)타워 스텟 가치'!$B$2:$L$6,L$2,0)*$E649)</f>
        <v>133.1437499999997</v>
      </c>
      <c r="M649">
        <f>VLOOKUP($F649,'(참고)타워 스텟 가치'!$B$2:$L$6,M$2,0)+(VLOOKUP($F649,'(참고)타워 스텟 가치'!$B$2:$L$6,M$2,0)*$E649)</f>
        <v>15.779999999999964</v>
      </c>
      <c r="N649">
        <f>VLOOKUP($F649,'(참고)타워 스텟 가치'!$B$2:$L$6,N$2,0)+(VLOOKUP($F649,'(참고)타워 스텟 가치'!$B$2:$L$6,N$2,0)*$E649)</f>
        <v>0</v>
      </c>
      <c r="O649">
        <f>VLOOKUP($F649,'(참고)타워 스텟 가치'!$B$2:$L$6,O$2,0)+(VLOOKUP($F649,'(참고)타워 스텟 가치'!$B$2:$L$6,O$2,0)*$E649)</f>
        <v>0</v>
      </c>
      <c r="P649">
        <f>VLOOKUP($F649,'(참고)타워 스텟 가치'!$B$2:$L$6,P$2,0)+(VLOOKUP($F649,'(참고)타워 스텟 가치'!$B$2:$L$6,P$2,0)*$E649)</f>
        <v>52.599999999999881</v>
      </c>
      <c r="Q649">
        <f>SUM('스테이지별 몬스터 스텟'!H649*'(참고)타워 스텟 가치'!$Q$17,'스테이지별 몬스터 스텟'!I649*'(참고)타워 스텟 가치'!$R$17,'스테이지별 몬스터 스텟'!J649*'(참고)타워 스텟 가치'!$S$17,'스테이지별 몬스터 스텟'!K649*'(참고)타워 스텟 가치'!$T$17,'스테이지별 몬스터 스텟'!L649*'(참고)타워 스텟 가치'!$U$17,'스테이지별 몬스터 스텟'!M649*'(참고)타워 스텟 가치'!$V$17,'스테이지별 몬스터 스텟'!N649*'(참고)타워 스텟 가치'!$W$17,'스테이지별 몬스터 스텟'!O649*'(참고)타워 스텟 가치'!$X$17,'스테이지별 몬스터 스텟'!P649*'(참고)타워 스텟 가치'!$Y$17)</f>
        <v>415457.97687499906</v>
      </c>
      <c r="R649">
        <v>1</v>
      </c>
      <c r="S649">
        <f>VLOOKUP($F649,'(참고)타워 스텟 가치'!$B$7:$L$11,S$2,0)+(VLOOKUP($F649,'(참고)타워 스텟 가치'!$B$7:$L$11,S$2,0)*$E649)</f>
        <v>665.71874999999852</v>
      </c>
      <c r="T649">
        <f>VLOOKUP($F649,'(참고)타워 스텟 가치'!$B$7:$L$11,T$2,0)+(VLOOKUP($F649,'(참고)타워 스텟 가치'!$B$7:$L$11,T$2,0)*$E649)</f>
        <v>1198.2937499999973</v>
      </c>
      <c r="U649">
        <f>VLOOKUP($F649,'(참고)타워 스텟 가치'!$B$7:$L$11,U$2,0)+(VLOOKUP($F649,'(참고)타워 스텟 가치'!$B$7:$L$11,U$2,0)*$E649)</f>
        <v>262999.99999999942</v>
      </c>
      <c r="V649">
        <f>VLOOKUP($F649,'(참고)타워 스텟 가치'!$B$7:$L$11,V$2,0)+(VLOOKUP($F649,'(참고)타워 스텟 가치'!$B$7:$L$11,V$2,0)*$E649)</f>
        <v>7988.6249999999818</v>
      </c>
      <c r="W649">
        <f>VLOOKUP($F649,'(참고)타워 스텟 가치'!$B$7:$L$11,W$2,0)+(VLOOKUP($F649,'(참고)타워 스텟 가치'!$B$7:$L$11,W$2,0)*$E649)</f>
        <v>133.1437499999997</v>
      </c>
      <c r="X649">
        <f>VLOOKUP($F649,'(참고)타워 스텟 가치'!$B$7:$L$11,X$2,0)+(VLOOKUP($F649,'(참고)타워 스텟 가치'!$B$7:$L$11,X$2,0)*$E649)</f>
        <v>15.779999999999964</v>
      </c>
      <c r="Y649">
        <f>VLOOKUP($F649,'(참고)타워 스텟 가치'!$B$7:$L$11,Y$2,0)+(VLOOKUP($F649,'(참고)타워 스텟 가치'!$B$7:$L$11,Y$2,0)*$E649)</f>
        <v>0</v>
      </c>
      <c r="Z649">
        <f>VLOOKUP($F649,'(참고)타워 스텟 가치'!$B$7:$L$11,Z$2,0)+(VLOOKUP($F649,'(참고)타워 스텟 가치'!$B$7:$L$11,Z$2,0)*$E649)</f>
        <v>0</v>
      </c>
      <c r="AA649">
        <f>VLOOKUP($F649,'(참고)타워 스텟 가치'!$B$7:$L$11,AA$2,0)+(VLOOKUP($F649,'(참고)타워 스텟 가치'!$B$7:$L$11,AA$2,0)*$E649)</f>
        <v>52.599999999999881</v>
      </c>
      <c r="AB649">
        <f>SUM('스테이지별 몬스터 스텟'!S649*'(참고)타워 스텟 가치'!$Q$17,'스테이지별 몬스터 스텟'!T649*'(참고)타워 스텟 가치'!$R$17,'스테이지별 몬스터 스텟'!U649*'(참고)타워 스텟 가치'!$S$17,'스테이지별 몬스터 스텟'!V649*'(참고)타워 스텟 가치'!$T$17,'스테이지별 몬스터 스텟'!W649*'(참고)타워 스텟 가치'!$U$17,'스테이지별 몬스터 스텟'!X649*'(참고)타워 스텟 가치'!$V$17,'스테이지별 몬스터 스텟'!Y649*'(참고)타워 스텟 가치'!$W$17,'스테이지별 몬스터 스텟'!Z649*'(참고)타워 스텟 가치'!$X$17,'스테이지별 몬스터 스텟'!AA649*'(참고)타워 스텟 가치'!$Y$17)</f>
        <v>413993.39562499907</v>
      </c>
      <c r="AC649">
        <v>2</v>
      </c>
      <c r="AD649">
        <f>VLOOKUP($F649,'(참고)타워 스텟 가치'!$B$12:$L$16,AD$2,0)+(VLOOKUP($F649,'(참고)타워 스텟 가치'!$B$12:$L$16,AD$2,0)*$E649)</f>
        <v>665.71874999999852</v>
      </c>
      <c r="AE649">
        <f>VLOOKUP($F649,'(참고)타워 스텟 가치'!$B$12:$L$16,AE$2,0)+(VLOOKUP($F649,'(참고)타워 스텟 가치'!$B$12:$L$16,AE$2,0)*$E649)</f>
        <v>798.86249999999814</v>
      </c>
      <c r="AF649">
        <f>VLOOKUP($F649,'(참고)타워 스텟 가치'!$B$12:$L$16,AF$2,0)+(VLOOKUP($F649,'(참고)타워 스텟 가치'!$B$12:$L$16,AF$2,0)*$E649)</f>
        <v>262999.99999999942</v>
      </c>
      <c r="AG649">
        <f>VLOOKUP($F649,'(참고)타워 스텟 가치'!$B$12:$L$16,AG$2,0)+(VLOOKUP($F649,'(참고)타워 스텟 가치'!$B$12:$L$16,AG$2,0)*$E649)</f>
        <v>3994.3124999999909</v>
      </c>
      <c r="AH649">
        <f>VLOOKUP($F649,'(참고)타워 스텟 가치'!$B$12:$L$16,AH$2,0)+(VLOOKUP($F649,'(참고)타워 스텟 가치'!$B$12:$L$16,AH$2,0)*$E649)</f>
        <v>133.1437499999997</v>
      </c>
      <c r="AI649">
        <f>VLOOKUP($F649,'(참고)타워 스텟 가치'!$B$12:$L$16,AI$2,0)+(VLOOKUP($F649,'(참고)타워 스텟 가치'!$B$12:$L$16,AI$2,0)*$E649)</f>
        <v>15.779999999999964</v>
      </c>
      <c r="AJ649">
        <f>VLOOKUP($F649,'(참고)타워 스텟 가치'!$B$12:$L$16,AJ$2,0)+(VLOOKUP($F649,'(참고)타워 스텟 가치'!$B$12:$L$16,AJ$2,0)*$E649)</f>
        <v>0</v>
      </c>
      <c r="AK649">
        <f>VLOOKUP($F649,'(참고)타워 스텟 가치'!$B$12:$L$16,AK$2,0)+(VLOOKUP($F649,'(참고)타워 스텟 가치'!$B$12:$L$16,AK$2,0)*$E649)</f>
        <v>0</v>
      </c>
      <c r="AL649">
        <f>VLOOKUP($F649,'(참고)타워 스텟 가치'!$B$12:$L$16,AL$2,0)+(VLOOKUP($F649,'(참고)타워 스텟 가치'!$B$12:$L$16,AL$2,0)*$E649)</f>
        <v>105.19999999999976</v>
      </c>
      <c r="AM649">
        <f>SUM('스테이지별 몬스터 스텟'!AD649*'(참고)타워 스텟 가치'!$Q$17,'스테이지별 몬스터 스텟'!AE649*'(참고)타워 스텟 가치'!$R$17,'스테이지별 몬스터 스텟'!AF649*'(참고)타워 스텟 가치'!$S$17,'스테이지별 몬스터 스텟'!AG649*'(참고)타워 스텟 가치'!$T$17,'스테이지별 몬스터 스텟'!AH649*'(참고)타워 스텟 가치'!$U$17,'스테이지별 몬스터 스텟'!AI649*'(참고)타워 스텟 가치'!$V$17,'스테이지별 몬스터 스텟'!AJ649*'(참고)타워 스텟 가치'!$W$17,'스테이지별 몬스터 스텟'!AK649*'(참고)타워 스텟 가치'!$X$17,'스테이지별 몬스터 스텟'!AL649*'(참고)타워 스텟 가치'!$Y$17)</f>
        <v>405510.82374999917</v>
      </c>
      <c r="AN649">
        <v>3</v>
      </c>
    </row>
    <row r="650" spans="3:40" x14ac:dyDescent="0.3">
      <c r="C650">
        <v>1</v>
      </c>
      <c r="D650">
        <f t="shared" si="29"/>
        <v>130</v>
      </c>
      <c r="E650" s="52">
        <f>VLOOKUP(D650,'스테이지별 난이도 설정'!B:C,2,0)</f>
        <v>51.999999999999879</v>
      </c>
      <c r="F650" t="str">
        <f t="shared" si="30"/>
        <v>일반</v>
      </c>
      <c r="G650">
        <f t="shared" si="31"/>
        <v>6</v>
      </c>
      <c r="H650">
        <f>VLOOKUP($F650,'(참고)타워 스텟 가치'!$B$2:$L$6,H$2,0)+(VLOOKUP($F650,'(참고)타워 스텟 가치'!$B$2:$L$6,H$2,0)*$E650)</f>
        <v>397.49999999999909</v>
      </c>
      <c r="I650">
        <f>VLOOKUP($F650,'(참고)타워 스텟 가치'!$B$2:$L$6,I$2,0)+(VLOOKUP($F650,'(참고)타워 스텟 가치'!$B$2:$L$6,I$2,0)*$E650)</f>
        <v>79.499999999999815</v>
      </c>
      <c r="J650">
        <f>VLOOKUP($F650,'(참고)타워 스텟 가치'!$B$2:$L$6,J$2,0)+(VLOOKUP($F650,'(참고)타워 스텟 가치'!$B$2:$L$6,J$2,0)*$E650)</f>
        <v>264999.99999999942</v>
      </c>
      <c r="K650">
        <f>VLOOKUP($F650,'(참고)타워 스텟 가치'!$B$2:$L$6,K$2,0)+(VLOOKUP($F650,'(참고)타워 스텟 가치'!$B$2:$L$6,K$2,0)*$E650)</f>
        <v>1589.9999999999964</v>
      </c>
      <c r="L650">
        <f>VLOOKUP($F650,'(참고)타워 스텟 가치'!$B$2:$L$6,L$2,0)+(VLOOKUP($F650,'(참고)타워 스텟 가치'!$B$2:$L$6,L$2,0)*$E650)</f>
        <v>26.49999999999994</v>
      </c>
      <c r="M650">
        <f>VLOOKUP($F650,'(참고)타워 스텟 가치'!$B$2:$L$6,M$2,0)+(VLOOKUP($F650,'(참고)타워 스텟 가치'!$B$2:$L$6,M$2,0)*$E650)</f>
        <v>15.899999999999963</v>
      </c>
      <c r="N650">
        <f>VLOOKUP($F650,'(참고)타워 스텟 가치'!$B$2:$L$6,N$2,0)+(VLOOKUP($F650,'(참고)타워 스텟 가치'!$B$2:$L$6,N$2,0)*$E650)</f>
        <v>0</v>
      </c>
      <c r="O650">
        <f>VLOOKUP($F650,'(참고)타워 스텟 가치'!$B$2:$L$6,O$2,0)+(VLOOKUP($F650,'(참고)타워 스텟 가치'!$B$2:$L$6,O$2,0)*$E650)</f>
        <v>0</v>
      </c>
      <c r="P650">
        <f>VLOOKUP($F650,'(참고)타워 스텟 가치'!$B$2:$L$6,P$2,0)+(VLOOKUP($F650,'(참고)타워 스텟 가치'!$B$2:$L$6,P$2,0)*$E650)</f>
        <v>37.099999999999916</v>
      </c>
      <c r="Q650">
        <f>SUM('스테이지별 몬스터 스텟'!H650*'(참고)타워 스텟 가치'!$Q$17,'스테이지별 몬스터 스텟'!I650*'(참고)타워 스텟 가치'!$R$17,'스테이지별 몬스터 스텟'!J650*'(참고)타워 스텟 가치'!$S$17,'스테이지별 몬스터 스텟'!K650*'(참고)타워 스텟 가치'!$T$17,'스테이지별 몬스터 스텟'!L650*'(참고)타워 스텟 가치'!$U$17,'스테이지별 몬스터 스텟'!M650*'(참고)타워 스텟 가치'!$V$17,'스테이지별 몬스터 스텟'!N650*'(참고)타워 스텟 가치'!$W$17,'스테이지별 몬스터 스텟'!O650*'(참고)타워 스텟 가치'!$X$17,'스테이지별 몬스터 스텟'!P650*'(참고)타워 스텟 가치'!$Y$17)</f>
        <v>401737.34999999916</v>
      </c>
      <c r="R650">
        <v>1</v>
      </c>
      <c r="S650">
        <f>VLOOKUP($F650,'(참고)타워 스텟 가치'!$B$7:$L$11,S$2,0)+(VLOOKUP($F650,'(참고)타워 스텟 가치'!$B$7:$L$11,S$2,0)*$E650)</f>
        <v>132.49999999999969</v>
      </c>
      <c r="T650">
        <f>VLOOKUP($F650,'(참고)타워 스텟 가치'!$B$7:$L$11,T$2,0)+(VLOOKUP($F650,'(참고)타워 스텟 가치'!$B$7:$L$11,T$2,0)*$E650)</f>
        <v>238.49999999999946</v>
      </c>
      <c r="U650">
        <f>VLOOKUP($F650,'(참고)타워 스텟 가치'!$B$7:$L$11,U$2,0)+(VLOOKUP($F650,'(참고)타워 스텟 가치'!$B$7:$L$11,U$2,0)*$E650)</f>
        <v>264999.99999999942</v>
      </c>
      <c r="V650">
        <f>VLOOKUP($F650,'(참고)타워 스텟 가치'!$B$7:$L$11,V$2,0)+(VLOOKUP($F650,'(참고)타워 스텟 가치'!$B$7:$L$11,V$2,0)*$E650)</f>
        <v>1589.9999999999964</v>
      </c>
      <c r="W650">
        <f>VLOOKUP($F650,'(참고)타워 스텟 가치'!$B$7:$L$11,W$2,0)+(VLOOKUP($F650,'(참고)타워 스텟 가치'!$B$7:$L$11,W$2,0)*$E650)</f>
        <v>26.49999999999994</v>
      </c>
      <c r="X650">
        <f>VLOOKUP($F650,'(참고)타워 스텟 가치'!$B$7:$L$11,X$2,0)+(VLOOKUP($F650,'(참고)타워 스텟 가치'!$B$7:$L$11,X$2,0)*$E650)</f>
        <v>15.899999999999963</v>
      </c>
      <c r="Y650">
        <f>VLOOKUP($F650,'(참고)타워 스텟 가치'!$B$7:$L$11,Y$2,0)+(VLOOKUP($F650,'(참고)타워 스텟 가치'!$B$7:$L$11,Y$2,0)*$E650)</f>
        <v>0</v>
      </c>
      <c r="Z650">
        <f>VLOOKUP($F650,'(참고)타워 스텟 가치'!$B$7:$L$11,Z$2,0)+(VLOOKUP($F650,'(참고)타워 스텟 가치'!$B$7:$L$11,Z$2,0)*$E650)</f>
        <v>0</v>
      </c>
      <c r="AA650">
        <f>VLOOKUP($F650,'(참고)타워 스텟 가치'!$B$7:$L$11,AA$2,0)+(VLOOKUP($F650,'(참고)타워 스텟 가치'!$B$7:$L$11,AA$2,0)*$E650)</f>
        <v>37.099999999999916</v>
      </c>
      <c r="AB650">
        <f>SUM('스테이지별 몬스터 스텟'!S650*'(참고)타워 스텟 가치'!$Q$17,'스테이지별 몬스터 스텟'!T650*'(참고)타워 스텟 가치'!$R$17,'스테이지별 몬스터 스텟'!U650*'(참고)타워 스텟 가치'!$S$17,'스테이지별 몬스터 스텟'!V650*'(참고)타워 스텟 가치'!$T$17,'스테이지별 몬스터 스텟'!W650*'(참고)타워 스텟 가치'!$U$17,'스테이지별 몬스터 스텟'!X650*'(참고)타워 스텟 가치'!$V$17,'스테이지별 몬스터 스텟'!Y650*'(참고)타워 스텟 가치'!$W$17,'스테이지별 몬스터 스텟'!Z650*'(참고)타워 스텟 가치'!$X$17,'스테이지별 몬스터 스텟'!AA650*'(참고)타워 스텟 가치'!$Y$17)</f>
        <v>401445.84999999916</v>
      </c>
      <c r="AC650">
        <v>2</v>
      </c>
      <c r="AD650">
        <f>VLOOKUP($F650,'(참고)타워 스텟 가치'!$B$12:$L$16,AD$2,0)+(VLOOKUP($F650,'(참고)타워 스텟 가치'!$B$12:$L$16,AD$2,0)*$E650)</f>
        <v>132.49999999999969</v>
      </c>
      <c r="AE650">
        <f>VLOOKUP($F650,'(참고)타워 스텟 가치'!$B$12:$L$16,AE$2,0)+(VLOOKUP($F650,'(참고)타워 스텟 가치'!$B$12:$L$16,AE$2,0)*$E650)</f>
        <v>158.99999999999963</v>
      </c>
      <c r="AF650">
        <f>VLOOKUP($F650,'(참고)타워 스텟 가치'!$B$12:$L$16,AF$2,0)+(VLOOKUP($F650,'(참고)타워 스텟 가치'!$B$12:$L$16,AF$2,0)*$E650)</f>
        <v>264999.99999999942</v>
      </c>
      <c r="AG650">
        <f>VLOOKUP($F650,'(참고)타워 스텟 가치'!$B$12:$L$16,AG$2,0)+(VLOOKUP($F650,'(참고)타워 스텟 가치'!$B$12:$L$16,AG$2,0)*$E650)</f>
        <v>794.99999999999818</v>
      </c>
      <c r="AH650">
        <f>VLOOKUP($F650,'(참고)타워 스텟 가치'!$B$12:$L$16,AH$2,0)+(VLOOKUP($F650,'(참고)타워 스텟 가치'!$B$12:$L$16,AH$2,0)*$E650)</f>
        <v>26.49999999999994</v>
      </c>
      <c r="AI650">
        <f>VLOOKUP($F650,'(참고)타워 스텟 가치'!$B$12:$L$16,AI$2,0)+(VLOOKUP($F650,'(참고)타워 스텟 가치'!$B$12:$L$16,AI$2,0)*$E650)</f>
        <v>15.899999999999963</v>
      </c>
      <c r="AJ650">
        <f>VLOOKUP($F650,'(참고)타워 스텟 가치'!$B$12:$L$16,AJ$2,0)+(VLOOKUP($F650,'(참고)타워 스텟 가치'!$B$12:$L$16,AJ$2,0)*$E650)</f>
        <v>0</v>
      </c>
      <c r="AK650">
        <f>VLOOKUP($F650,'(참고)타워 스텟 가치'!$B$12:$L$16,AK$2,0)+(VLOOKUP($F650,'(참고)타워 스텟 가치'!$B$12:$L$16,AK$2,0)*$E650)</f>
        <v>0</v>
      </c>
      <c r="AL650">
        <f>VLOOKUP($F650,'(참고)타워 스텟 가치'!$B$12:$L$16,AL$2,0)+(VLOOKUP($F650,'(참고)타워 스텟 가치'!$B$12:$L$16,AL$2,0)*$E650)</f>
        <v>74.199999999999832</v>
      </c>
      <c r="AM650">
        <f>SUM('스테이지별 몬스터 스텟'!AD650*'(참고)타워 스텟 가치'!$Q$17,'스테이지별 몬스터 스텟'!AE650*'(참고)타워 스텟 가치'!$R$17,'스테이지별 몬스터 스텟'!AF650*'(참고)타워 스텟 가치'!$S$17,'스테이지별 몬스터 스텟'!AG650*'(참고)타워 스텟 가치'!$T$17,'스테이지별 몬스터 스텟'!AH650*'(참고)타워 스텟 가치'!$U$17,'스테이지별 몬스터 스텟'!AI650*'(참고)타워 스텟 가치'!$V$17,'스테이지별 몬스터 스텟'!AJ650*'(참고)타워 스텟 가치'!$W$17,'스테이지별 몬스터 스텟'!AK650*'(참고)타워 스텟 가치'!$X$17,'스테이지별 몬스터 스텟'!AL650*'(참고)타워 스텟 가치'!$Y$17)</f>
        <v>399810.79999999917</v>
      </c>
      <c r="AN650">
        <v>3</v>
      </c>
    </row>
    <row r="651" spans="3:40" x14ac:dyDescent="0.3">
      <c r="C651">
        <v>2</v>
      </c>
      <c r="D651">
        <f t="shared" si="29"/>
        <v>130</v>
      </c>
      <c r="E651" s="52">
        <f>VLOOKUP(D651,'스테이지별 난이도 설정'!B:C,2,0)</f>
        <v>51.999999999999879</v>
      </c>
      <c r="F651" t="str">
        <f t="shared" si="30"/>
        <v>레어</v>
      </c>
      <c r="G651">
        <f t="shared" si="31"/>
        <v>6</v>
      </c>
      <c r="H651">
        <f>VLOOKUP($F651,'(참고)타워 스텟 가치'!$B$2:$L$6,H$2,0)+(VLOOKUP($F651,'(참고)타워 스텟 가치'!$B$2:$L$6,H$2,0)*$E651)</f>
        <v>596.24999999999864</v>
      </c>
      <c r="I651">
        <f>VLOOKUP($F651,'(참고)타워 스텟 가치'!$B$2:$L$6,I$2,0)+(VLOOKUP($F651,'(참고)타워 스텟 가치'!$B$2:$L$6,I$2,0)*$E651)</f>
        <v>119.24999999999973</v>
      </c>
      <c r="J651">
        <f>VLOOKUP($F651,'(참고)타워 스텟 가치'!$B$2:$L$6,J$2,0)+(VLOOKUP($F651,'(참고)타워 스텟 가치'!$B$2:$L$6,J$2,0)*$E651)</f>
        <v>264999.99999999942</v>
      </c>
      <c r="K651">
        <f>VLOOKUP($F651,'(참고)타워 스텟 가치'!$B$2:$L$6,K$2,0)+(VLOOKUP($F651,'(참고)타워 스텟 가치'!$B$2:$L$6,K$2,0)*$E651)</f>
        <v>2384.9999999999945</v>
      </c>
      <c r="L651">
        <f>VLOOKUP($F651,'(참고)타워 스텟 가치'!$B$2:$L$6,L$2,0)+(VLOOKUP($F651,'(참고)타워 스텟 가치'!$B$2:$L$6,L$2,0)*$E651)</f>
        <v>39.749999999999908</v>
      </c>
      <c r="M651">
        <f>VLOOKUP($F651,'(참고)타워 스텟 가치'!$B$2:$L$6,M$2,0)+(VLOOKUP($F651,'(참고)타워 스텟 가치'!$B$2:$L$6,M$2,0)*$E651)</f>
        <v>15.899999999999963</v>
      </c>
      <c r="N651">
        <f>VLOOKUP($F651,'(참고)타워 스텟 가치'!$B$2:$L$6,N$2,0)+(VLOOKUP($F651,'(참고)타워 스텟 가치'!$B$2:$L$6,N$2,0)*$E651)</f>
        <v>0</v>
      </c>
      <c r="O651">
        <f>VLOOKUP($F651,'(참고)타워 스텟 가치'!$B$2:$L$6,O$2,0)+(VLOOKUP($F651,'(참고)타워 스텟 가치'!$B$2:$L$6,O$2,0)*$E651)</f>
        <v>0</v>
      </c>
      <c r="P651">
        <f>VLOOKUP($F651,'(참고)타워 스텟 가치'!$B$2:$L$6,P$2,0)+(VLOOKUP($F651,'(참고)타워 스텟 가치'!$B$2:$L$6,P$2,0)*$E651)</f>
        <v>37.099999999999916</v>
      </c>
      <c r="Q651">
        <f>SUM('스테이지별 몬스터 스텟'!H651*'(참고)타워 스텟 가치'!$Q$17,'스테이지별 몬스터 스텟'!I651*'(참고)타워 스텟 가치'!$R$17,'스테이지별 몬스터 스텟'!J651*'(참고)타워 스텟 가치'!$S$17,'스테이지별 몬스터 스텟'!K651*'(참고)타워 스텟 가치'!$T$17,'스테이지별 몬스터 스텟'!L651*'(참고)타워 스텟 가치'!$U$17,'스테이지별 몬스터 스텟'!M651*'(참고)타워 스텟 가치'!$V$17,'스테이지별 몬스터 스텟'!N651*'(참고)타워 스텟 가치'!$W$17,'스테이지별 몬스터 스텟'!O651*'(참고)타워 스텟 가치'!$X$17,'스테이지별 몬스터 스텟'!P651*'(참고)타워 스텟 가치'!$Y$17)</f>
        <v>403810.97499999916</v>
      </c>
      <c r="R651">
        <v>1</v>
      </c>
      <c r="S651">
        <f>VLOOKUP($F651,'(참고)타워 스텟 가치'!$B$7:$L$11,S$2,0)+(VLOOKUP($F651,'(참고)타워 스텟 가치'!$B$7:$L$11,S$2,0)*$E651)</f>
        <v>198.74999999999955</v>
      </c>
      <c r="T651">
        <f>VLOOKUP($F651,'(참고)타워 스텟 가치'!$B$7:$L$11,T$2,0)+(VLOOKUP($F651,'(참고)타워 스텟 가치'!$B$7:$L$11,T$2,0)*$E651)</f>
        <v>357.7499999999992</v>
      </c>
      <c r="U651">
        <f>VLOOKUP($F651,'(참고)타워 스텟 가치'!$B$7:$L$11,U$2,0)+(VLOOKUP($F651,'(참고)타워 스텟 가치'!$B$7:$L$11,U$2,0)*$E651)</f>
        <v>264999.99999999942</v>
      </c>
      <c r="V651">
        <f>VLOOKUP($F651,'(참고)타워 스텟 가치'!$B$7:$L$11,V$2,0)+(VLOOKUP($F651,'(참고)타워 스텟 가치'!$B$7:$L$11,V$2,0)*$E651)</f>
        <v>2384.9999999999945</v>
      </c>
      <c r="W651">
        <f>VLOOKUP($F651,'(참고)타워 스텟 가치'!$B$7:$L$11,W$2,0)+(VLOOKUP($F651,'(참고)타워 스텟 가치'!$B$7:$L$11,W$2,0)*$E651)</f>
        <v>39.749999999999908</v>
      </c>
      <c r="X651">
        <f>VLOOKUP($F651,'(참고)타워 스텟 가치'!$B$7:$L$11,X$2,0)+(VLOOKUP($F651,'(참고)타워 스텟 가치'!$B$7:$L$11,X$2,0)*$E651)</f>
        <v>15.899999999999963</v>
      </c>
      <c r="Y651">
        <f>VLOOKUP($F651,'(참고)타워 스텟 가치'!$B$7:$L$11,Y$2,0)+(VLOOKUP($F651,'(참고)타워 스텟 가치'!$B$7:$L$11,Y$2,0)*$E651)</f>
        <v>0</v>
      </c>
      <c r="Z651">
        <f>VLOOKUP($F651,'(참고)타워 스텟 가치'!$B$7:$L$11,Z$2,0)+(VLOOKUP($F651,'(참고)타워 스텟 가치'!$B$7:$L$11,Z$2,0)*$E651)</f>
        <v>0</v>
      </c>
      <c r="AA651">
        <f>VLOOKUP($F651,'(참고)타워 스텟 가치'!$B$7:$L$11,AA$2,0)+(VLOOKUP($F651,'(참고)타워 스텟 가치'!$B$7:$L$11,AA$2,0)*$E651)</f>
        <v>37.099999999999916</v>
      </c>
      <c r="AB651">
        <f>SUM('스테이지별 몬스터 스텟'!S651*'(참고)타워 스텟 가치'!$Q$17,'스테이지별 몬스터 스텟'!T651*'(참고)타워 스텟 가치'!$R$17,'스테이지별 몬스터 스텟'!U651*'(참고)타워 스텟 가치'!$S$17,'스테이지별 몬스터 스텟'!V651*'(참고)타워 스텟 가치'!$T$17,'스테이지별 몬스터 스텟'!W651*'(참고)타워 스텟 가치'!$U$17,'스테이지별 몬스터 스텟'!X651*'(참고)타워 스텟 가치'!$V$17,'스테이지별 몬스터 스텟'!Y651*'(참고)타워 스텟 가치'!$W$17,'스테이지별 몬스터 스텟'!Z651*'(참고)타워 스텟 가치'!$X$17,'스테이지별 몬스터 스텟'!AA651*'(참고)타워 스텟 가치'!$Y$17)</f>
        <v>403373.72499999916</v>
      </c>
      <c r="AC651">
        <v>2</v>
      </c>
      <c r="AD651">
        <f>VLOOKUP($F651,'(참고)타워 스텟 가치'!$B$12:$L$16,AD$2,0)+(VLOOKUP($F651,'(참고)타워 스텟 가치'!$B$12:$L$16,AD$2,0)*$E651)</f>
        <v>198.74999999999955</v>
      </c>
      <c r="AE651">
        <f>VLOOKUP($F651,'(참고)타워 스텟 가치'!$B$12:$L$16,AE$2,0)+(VLOOKUP($F651,'(참고)타워 스텟 가치'!$B$12:$L$16,AE$2,0)*$E651)</f>
        <v>238.49999999999946</v>
      </c>
      <c r="AF651">
        <f>VLOOKUP($F651,'(참고)타워 스텟 가치'!$B$12:$L$16,AF$2,0)+(VLOOKUP($F651,'(참고)타워 스텟 가치'!$B$12:$L$16,AF$2,0)*$E651)</f>
        <v>264999.99999999942</v>
      </c>
      <c r="AG651">
        <f>VLOOKUP($F651,'(참고)타워 스텟 가치'!$B$12:$L$16,AG$2,0)+(VLOOKUP($F651,'(참고)타워 스텟 가치'!$B$12:$L$16,AG$2,0)*$E651)</f>
        <v>1192.4999999999973</v>
      </c>
      <c r="AH651">
        <f>VLOOKUP($F651,'(참고)타워 스텟 가치'!$B$12:$L$16,AH$2,0)+(VLOOKUP($F651,'(참고)타워 스텟 가치'!$B$12:$L$16,AH$2,0)*$E651)</f>
        <v>39.749999999999908</v>
      </c>
      <c r="AI651">
        <f>VLOOKUP($F651,'(참고)타워 스텟 가치'!$B$12:$L$16,AI$2,0)+(VLOOKUP($F651,'(참고)타워 스텟 가치'!$B$12:$L$16,AI$2,0)*$E651)</f>
        <v>15.899999999999963</v>
      </c>
      <c r="AJ651">
        <f>VLOOKUP($F651,'(참고)타워 스텟 가치'!$B$12:$L$16,AJ$2,0)+(VLOOKUP($F651,'(참고)타워 스텟 가치'!$B$12:$L$16,AJ$2,0)*$E651)</f>
        <v>0</v>
      </c>
      <c r="AK651">
        <f>VLOOKUP($F651,'(참고)타워 스텟 가치'!$B$12:$L$16,AK$2,0)+(VLOOKUP($F651,'(참고)타워 스텟 가치'!$B$12:$L$16,AK$2,0)*$E651)</f>
        <v>0</v>
      </c>
      <c r="AL651">
        <f>VLOOKUP($F651,'(참고)타워 스텟 가치'!$B$12:$L$16,AL$2,0)+(VLOOKUP($F651,'(참고)타워 스텟 가치'!$B$12:$L$16,AL$2,0)*$E651)</f>
        <v>74.199999999999832</v>
      </c>
      <c r="AM651">
        <f>SUM('스테이지별 몬스터 스텟'!AD651*'(참고)타워 스텟 가치'!$Q$17,'스테이지별 몬스터 스텟'!AE651*'(참고)타워 스텟 가치'!$R$17,'스테이지별 몬스터 스텟'!AF651*'(참고)타워 스텟 가치'!$S$17,'스테이지별 몬스터 스텟'!AG651*'(참고)타워 스텟 가치'!$T$17,'스테이지별 몬스터 스텟'!AH651*'(참고)타워 스텟 가치'!$U$17,'스테이지별 몬스터 스텟'!AI651*'(참고)타워 스텟 가치'!$V$17,'스테이지별 몬스터 스텟'!AJ651*'(참고)타워 스텟 가치'!$W$17,'스테이지별 몬스터 스텟'!AK651*'(참고)타워 스텟 가치'!$X$17,'스테이지별 몬스터 스텟'!AL651*'(참고)타워 스텟 가치'!$Y$17)</f>
        <v>400884.04999999917</v>
      </c>
      <c r="AN651">
        <v>3</v>
      </c>
    </row>
    <row r="652" spans="3:40" x14ac:dyDescent="0.3">
      <c r="C652">
        <v>3</v>
      </c>
      <c r="D652">
        <f t="shared" si="29"/>
        <v>130</v>
      </c>
      <c r="E652" s="52">
        <f>VLOOKUP(D652,'스테이지별 난이도 설정'!B:C,2,0)</f>
        <v>51.999999999999879</v>
      </c>
      <c r="F652" t="str">
        <f t="shared" si="30"/>
        <v>에픽</v>
      </c>
      <c r="G652">
        <f t="shared" si="31"/>
        <v>6</v>
      </c>
      <c r="H652">
        <f>VLOOKUP($F652,'(참고)타워 스텟 가치'!$B$2:$L$6,H$2,0)+(VLOOKUP($F652,'(참고)타워 스텟 가치'!$B$2:$L$6,H$2,0)*$E652)</f>
        <v>894.37499999999795</v>
      </c>
      <c r="I652">
        <f>VLOOKUP($F652,'(참고)타워 스텟 가치'!$B$2:$L$6,I$2,0)+(VLOOKUP($F652,'(참고)타워 스텟 가치'!$B$2:$L$6,I$2,0)*$E652)</f>
        <v>178.8749999999996</v>
      </c>
      <c r="J652">
        <f>VLOOKUP($F652,'(참고)타워 스텟 가치'!$B$2:$L$6,J$2,0)+(VLOOKUP($F652,'(참고)타워 스텟 가치'!$B$2:$L$6,J$2,0)*$E652)</f>
        <v>264999.99999999942</v>
      </c>
      <c r="K652">
        <f>VLOOKUP($F652,'(참고)타워 스텟 가치'!$B$2:$L$6,K$2,0)+(VLOOKUP($F652,'(참고)타워 스텟 가치'!$B$2:$L$6,K$2,0)*$E652)</f>
        <v>3577.4999999999918</v>
      </c>
      <c r="L652">
        <f>VLOOKUP($F652,'(참고)타워 스텟 가치'!$B$2:$L$6,L$2,0)+(VLOOKUP($F652,'(참고)타워 스텟 가치'!$B$2:$L$6,L$2,0)*$E652)</f>
        <v>59.624999999999865</v>
      </c>
      <c r="M652">
        <f>VLOOKUP($F652,'(참고)타워 스텟 가치'!$B$2:$L$6,M$2,0)+(VLOOKUP($F652,'(참고)타워 스텟 가치'!$B$2:$L$6,M$2,0)*$E652)</f>
        <v>15.899999999999963</v>
      </c>
      <c r="N652">
        <f>VLOOKUP($F652,'(참고)타워 스텟 가치'!$B$2:$L$6,N$2,0)+(VLOOKUP($F652,'(참고)타워 스텟 가치'!$B$2:$L$6,N$2,0)*$E652)</f>
        <v>0</v>
      </c>
      <c r="O652">
        <f>VLOOKUP($F652,'(참고)타워 스텟 가치'!$B$2:$L$6,O$2,0)+(VLOOKUP($F652,'(참고)타워 스텟 가치'!$B$2:$L$6,O$2,0)*$E652)</f>
        <v>0</v>
      </c>
      <c r="P652">
        <f>VLOOKUP($F652,'(참고)타워 스텟 가치'!$B$2:$L$6,P$2,0)+(VLOOKUP($F652,'(참고)타워 스텟 가치'!$B$2:$L$6,P$2,0)*$E652)</f>
        <v>37.099999999999916</v>
      </c>
      <c r="Q652">
        <f>SUM('스테이지별 몬스터 스텟'!H652*'(참고)타워 스텟 가치'!$Q$17,'스테이지별 몬스터 스텟'!I652*'(참고)타워 스텟 가치'!$R$17,'스테이지별 몬스터 스텟'!J652*'(참고)타워 스텟 가치'!$S$17,'스테이지별 몬스터 스텟'!K652*'(참고)타워 스텟 가치'!$T$17,'스테이지별 몬스터 스텟'!L652*'(참고)타워 스텟 가치'!$U$17,'스테이지별 몬스터 스텟'!M652*'(참고)타워 스텟 가치'!$V$17,'스테이지별 몬스터 스텟'!N652*'(참고)타워 스텟 가치'!$W$17,'스테이지별 몬스터 스텟'!O652*'(참고)타워 스텟 가치'!$X$17,'스테이지별 몬스터 스텟'!P652*'(참고)타워 스텟 가치'!$Y$17)</f>
        <v>406921.41249999916</v>
      </c>
      <c r="R652">
        <v>1</v>
      </c>
      <c r="S652">
        <f>VLOOKUP($F652,'(참고)타워 스텟 가치'!$B$7:$L$11,S$2,0)+(VLOOKUP($F652,'(참고)타워 스텟 가치'!$B$7:$L$11,S$2,0)*$E652)</f>
        <v>298.12499999999932</v>
      </c>
      <c r="T652">
        <f>VLOOKUP($F652,'(참고)타워 스텟 가치'!$B$7:$L$11,T$2,0)+(VLOOKUP($F652,'(참고)타워 스텟 가치'!$B$7:$L$11,T$2,0)*$E652)</f>
        <v>536.62499999999875</v>
      </c>
      <c r="U652">
        <f>VLOOKUP($F652,'(참고)타워 스텟 가치'!$B$7:$L$11,U$2,0)+(VLOOKUP($F652,'(참고)타워 스텟 가치'!$B$7:$L$11,U$2,0)*$E652)</f>
        <v>264999.99999999942</v>
      </c>
      <c r="V652">
        <f>VLOOKUP($F652,'(참고)타워 스텟 가치'!$B$7:$L$11,V$2,0)+(VLOOKUP($F652,'(참고)타워 스텟 가치'!$B$7:$L$11,V$2,0)*$E652)</f>
        <v>3577.4999999999918</v>
      </c>
      <c r="W652">
        <f>VLOOKUP($F652,'(참고)타워 스텟 가치'!$B$7:$L$11,W$2,0)+(VLOOKUP($F652,'(참고)타워 스텟 가치'!$B$7:$L$11,W$2,0)*$E652)</f>
        <v>59.624999999999865</v>
      </c>
      <c r="X652">
        <f>VLOOKUP($F652,'(참고)타워 스텟 가치'!$B$7:$L$11,X$2,0)+(VLOOKUP($F652,'(참고)타워 스텟 가치'!$B$7:$L$11,X$2,0)*$E652)</f>
        <v>15.899999999999963</v>
      </c>
      <c r="Y652">
        <f>VLOOKUP($F652,'(참고)타워 스텟 가치'!$B$7:$L$11,Y$2,0)+(VLOOKUP($F652,'(참고)타워 스텟 가치'!$B$7:$L$11,Y$2,0)*$E652)</f>
        <v>0</v>
      </c>
      <c r="Z652">
        <f>VLOOKUP($F652,'(참고)타워 스텟 가치'!$B$7:$L$11,Z$2,0)+(VLOOKUP($F652,'(참고)타워 스텟 가치'!$B$7:$L$11,Z$2,0)*$E652)</f>
        <v>0</v>
      </c>
      <c r="AA652">
        <f>VLOOKUP($F652,'(참고)타워 스텟 가치'!$B$7:$L$11,AA$2,0)+(VLOOKUP($F652,'(참고)타워 스텟 가치'!$B$7:$L$11,AA$2,0)*$E652)</f>
        <v>37.099999999999916</v>
      </c>
      <c r="AB652">
        <f>SUM('스테이지별 몬스터 스텟'!S652*'(참고)타워 스텟 가치'!$Q$17,'스테이지별 몬스터 스텟'!T652*'(참고)타워 스텟 가치'!$R$17,'스테이지별 몬스터 스텟'!U652*'(참고)타워 스텟 가치'!$S$17,'스테이지별 몬스터 스텟'!V652*'(참고)타워 스텟 가치'!$T$17,'스테이지별 몬스터 스텟'!W652*'(참고)타워 스텟 가치'!$U$17,'스테이지별 몬스터 스텟'!X652*'(참고)타워 스텟 가치'!$V$17,'스테이지별 몬스터 스텟'!Y652*'(참고)타워 스텟 가치'!$W$17,'스테이지별 몬스터 스텟'!Z652*'(참고)타워 스텟 가치'!$X$17,'스테이지별 몬스터 스텟'!AA652*'(참고)타워 스텟 가치'!$Y$17)</f>
        <v>406265.53749999916</v>
      </c>
      <c r="AC652">
        <v>2</v>
      </c>
      <c r="AD652">
        <f>VLOOKUP($F652,'(참고)타워 스텟 가치'!$B$12:$L$16,AD$2,0)+(VLOOKUP($F652,'(참고)타워 스텟 가치'!$B$12:$L$16,AD$2,0)*$E652)</f>
        <v>298.12499999999932</v>
      </c>
      <c r="AE652">
        <f>VLOOKUP($F652,'(참고)타워 스텟 가치'!$B$12:$L$16,AE$2,0)+(VLOOKUP($F652,'(참고)타워 스텟 가치'!$B$12:$L$16,AE$2,0)*$E652)</f>
        <v>357.7499999999992</v>
      </c>
      <c r="AF652">
        <f>VLOOKUP($F652,'(참고)타워 스텟 가치'!$B$12:$L$16,AF$2,0)+(VLOOKUP($F652,'(참고)타워 스텟 가치'!$B$12:$L$16,AF$2,0)*$E652)</f>
        <v>264999.99999999942</v>
      </c>
      <c r="AG652">
        <f>VLOOKUP($F652,'(참고)타워 스텟 가치'!$B$12:$L$16,AG$2,0)+(VLOOKUP($F652,'(참고)타워 스텟 가치'!$B$12:$L$16,AG$2,0)*$E652)</f>
        <v>1788.7499999999959</v>
      </c>
      <c r="AH652">
        <f>VLOOKUP($F652,'(참고)타워 스텟 가치'!$B$12:$L$16,AH$2,0)+(VLOOKUP($F652,'(참고)타워 스텟 가치'!$B$12:$L$16,AH$2,0)*$E652)</f>
        <v>59.624999999999865</v>
      </c>
      <c r="AI652">
        <f>VLOOKUP($F652,'(참고)타워 스텟 가치'!$B$12:$L$16,AI$2,0)+(VLOOKUP($F652,'(참고)타워 스텟 가치'!$B$12:$L$16,AI$2,0)*$E652)</f>
        <v>15.899999999999963</v>
      </c>
      <c r="AJ652">
        <f>VLOOKUP($F652,'(참고)타워 스텟 가치'!$B$12:$L$16,AJ$2,0)+(VLOOKUP($F652,'(참고)타워 스텟 가치'!$B$12:$L$16,AJ$2,0)*$E652)</f>
        <v>0</v>
      </c>
      <c r="AK652">
        <f>VLOOKUP($F652,'(참고)타워 스텟 가치'!$B$12:$L$16,AK$2,0)+(VLOOKUP($F652,'(참고)타워 스텟 가치'!$B$12:$L$16,AK$2,0)*$E652)</f>
        <v>0</v>
      </c>
      <c r="AL652">
        <f>VLOOKUP($F652,'(참고)타워 스텟 가치'!$B$12:$L$16,AL$2,0)+(VLOOKUP($F652,'(참고)타워 스텟 가치'!$B$12:$L$16,AL$2,0)*$E652)</f>
        <v>74.199999999999832</v>
      </c>
      <c r="AM652">
        <f>SUM('스테이지별 몬스터 스텟'!AD652*'(참고)타워 스텟 가치'!$Q$17,'스테이지별 몬스터 스텟'!AE652*'(참고)타워 스텟 가치'!$R$17,'스테이지별 몬스터 스텟'!AF652*'(참고)타워 스텟 가치'!$S$17,'스테이지별 몬스터 스텟'!AG652*'(참고)타워 스텟 가치'!$T$17,'스테이지별 몬스터 스텟'!AH652*'(참고)타워 스텟 가치'!$U$17,'스테이지별 몬스터 스텟'!AI652*'(참고)타워 스텟 가치'!$V$17,'스테이지별 몬스터 스텟'!AJ652*'(참고)타워 스텟 가치'!$W$17,'스테이지별 몬스터 스텟'!AK652*'(참고)타워 스텟 가치'!$X$17,'스테이지별 몬스터 스텟'!AL652*'(참고)타워 스텟 가치'!$Y$17)</f>
        <v>402493.92499999917</v>
      </c>
      <c r="AN652">
        <v>3</v>
      </c>
    </row>
    <row r="653" spans="3:40" x14ac:dyDescent="0.3">
      <c r="C653">
        <v>4</v>
      </c>
      <c r="D653">
        <f t="shared" si="29"/>
        <v>130</v>
      </c>
      <c r="E653" s="52">
        <f>VLOOKUP(D653,'스테이지별 난이도 설정'!B:C,2,0)</f>
        <v>51.999999999999879</v>
      </c>
      <c r="F653" t="str">
        <f t="shared" si="30"/>
        <v>유니크</v>
      </c>
      <c r="G653">
        <f t="shared" si="31"/>
        <v>6</v>
      </c>
      <c r="H653">
        <f>VLOOKUP($F653,'(참고)타워 스텟 가치'!$B$2:$L$6,H$2,0)+(VLOOKUP($F653,'(참고)타워 스텟 가치'!$B$2:$L$6,H$2,0)*$E653)</f>
        <v>1341.562499999997</v>
      </c>
      <c r="I653">
        <f>VLOOKUP($F653,'(참고)타워 스텟 가치'!$B$2:$L$6,I$2,0)+(VLOOKUP($F653,'(참고)타워 스텟 가치'!$B$2:$L$6,I$2,0)*$E653)</f>
        <v>268.31249999999937</v>
      </c>
      <c r="J653">
        <f>VLOOKUP($F653,'(참고)타워 스텟 가치'!$B$2:$L$6,J$2,0)+(VLOOKUP($F653,'(참고)타워 스텟 가치'!$B$2:$L$6,J$2,0)*$E653)</f>
        <v>264999.99999999942</v>
      </c>
      <c r="K653">
        <f>VLOOKUP($F653,'(참고)타워 스텟 가치'!$B$2:$L$6,K$2,0)+(VLOOKUP($F653,'(참고)타워 스텟 가치'!$B$2:$L$6,K$2,0)*$E653)</f>
        <v>5366.2499999999882</v>
      </c>
      <c r="L653">
        <f>VLOOKUP($F653,'(참고)타워 스텟 가치'!$B$2:$L$6,L$2,0)+(VLOOKUP($F653,'(참고)타워 스텟 가치'!$B$2:$L$6,L$2,0)*$E653)</f>
        <v>89.437499999999801</v>
      </c>
      <c r="M653">
        <f>VLOOKUP($F653,'(참고)타워 스텟 가치'!$B$2:$L$6,M$2,0)+(VLOOKUP($F653,'(참고)타워 스텟 가치'!$B$2:$L$6,M$2,0)*$E653)</f>
        <v>15.899999999999963</v>
      </c>
      <c r="N653">
        <f>VLOOKUP($F653,'(참고)타워 스텟 가치'!$B$2:$L$6,N$2,0)+(VLOOKUP($F653,'(참고)타워 스텟 가치'!$B$2:$L$6,N$2,0)*$E653)</f>
        <v>0</v>
      </c>
      <c r="O653">
        <f>VLOOKUP($F653,'(참고)타워 스텟 가치'!$B$2:$L$6,O$2,0)+(VLOOKUP($F653,'(참고)타워 스텟 가치'!$B$2:$L$6,O$2,0)*$E653)</f>
        <v>0</v>
      </c>
      <c r="P653">
        <f>VLOOKUP($F653,'(참고)타워 스텟 가치'!$B$2:$L$6,P$2,0)+(VLOOKUP($F653,'(참고)타워 스텟 가치'!$B$2:$L$6,P$2,0)*$E653)</f>
        <v>52.999999999999879</v>
      </c>
      <c r="Q653">
        <f>SUM('스테이지별 몬스터 스텟'!H653*'(참고)타워 스텟 가치'!$Q$17,'스테이지별 몬스터 스텟'!I653*'(참고)타워 스텟 가치'!$R$17,'스테이지별 몬스터 스텟'!J653*'(참고)타워 스텟 가치'!$S$17,'스테이지별 몬스터 스텟'!K653*'(참고)타워 스텟 가치'!$T$17,'스테이지별 몬스터 스텟'!L653*'(참고)타워 스텟 가치'!$U$17,'스테이지별 몬스터 스텟'!M653*'(참고)타워 스텟 가치'!$V$17,'스테이지별 몬스터 스텟'!N653*'(참고)타워 스텟 가치'!$W$17,'스테이지별 몬스터 스텟'!O653*'(참고)타워 스텟 가치'!$X$17,'스테이지별 몬스터 스텟'!P653*'(참고)타워 스텟 가치'!$Y$17)</f>
        <v>411618.86874999915</v>
      </c>
      <c r="R653">
        <v>1</v>
      </c>
      <c r="S653">
        <f>VLOOKUP($F653,'(참고)타워 스텟 가치'!$B$7:$L$11,S$2,0)+(VLOOKUP($F653,'(참고)타워 스텟 가치'!$B$7:$L$11,S$2,0)*$E653)</f>
        <v>447.18749999999898</v>
      </c>
      <c r="T653">
        <f>VLOOKUP($F653,'(참고)타워 스텟 가치'!$B$7:$L$11,T$2,0)+(VLOOKUP($F653,'(참고)타워 스텟 가치'!$B$7:$L$11,T$2,0)*$E653)</f>
        <v>804.93749999999818</v>
      </c>
      <c r="U653">
        <f>VLOOKUP($F653,'(참고)타워 스텟 가치'!$B$7:$L$11,U$2,0)+(VLOOKUP($F653,'(참고)타워 스텟 가치'!$B$7:$L$11,U$2,0)*$E653)</f>
        <v>264999.99999999942</v>
      </c>
      <c r="V653">
        <f>VLOOKUP($F653,'(참고)타워 스텟 가치'!$B$7:$L$11,V$2,0)+(VLOOKUP($F653,'(참고)타워 스텟 가치'!$B$7:$L$11,V$2,0)*$E653)</f>
        <v>5366.2499999999882</v>
      </c>
      <c r="W653">
        <f>VLOOKUP($F653,'(참고)타워 스텟 가치'!$B$7:$L$11,W$2,0)+(VLOOKUP($F653,'(참고)타워 스텟 가치'!$B$7:$L$11,W$2,0)*$E653)</f>
        <v>89.437499999999801</v>
      </c>
      <c r="X653">
        <f>VLOOKUP($F653,'(참고)타워 스텟 가치'!$B$7:$L$11,X$2,0)+(VLOOKUP($F653,'(참고)타워 스텟 가치'!$B$7:$L$11,X$2,0)*$E653)</f>
        <v>15.899999999999963</v>
      </c>
      <c r="Y653">
        <f>VLOOKUP($F653,'(참고)타워 스텟 가치'!$B$7:$L$11,Y$2,0)+(VLOOKUP($F653,'(참고)타워 스텟 가치'!$B$7:$L$11,Y$2,0)*$E653)</f>
        <v>0</v>
      </c>
      <c r="Z653">
        <f>VLOOKUP($F653,'(참고)타워 스텟 가치'!$B$7:$L$11,Z$2,0)+(VLOOKUP($F653,'(참고)타워 스텟 가치'!$B$7:$L$11,Z$2,0)*$E653)</f>
        <v>0</v>
      </c>
      <c r="AA653">
        <f>VLOOKUP($F653,'(참고)타워 스텟 가치'!$B$7:$L$11,AA$2,0)+(VLOOKUP($F653,'(참고)타워 스텟 가치'!$B$7:$L$11,AA$2,0)*$E653)</f>
        <v>52.999999999999879</v>
      </c>
      <c r="AB653">
        <f>SUM('스테이지별 몬스터 스텟'!S653*'(참고)타워 스텟 가치'!$Q$17,'스테이지별 몬스터 스텟'!T653*'(참고)타워 스텟 가치'!$R$17,'스테이지별 몬스터 스텟'!U653*'(참고)타워 스텟 가치'!$S$17,'스테이지별 몬스터 스텟'!V653*'(참고)타워 스텟 가치'!$T$17,'스테이지별 몬스터 스텟'!W653*'(참고)타워 스텟 가치'!$U$17,'스테이지별 몬스터 스텟'!X653*'(참고)타워 스텟 가치'!$V$17,'스테이지별 몬스터 스텟'!Y653*'(참고)타워 스텟 가치'!$W$17,'스테이지별 몬스터 스텟'!Z653*'(참고)타워 스텟 가치'!$X$17,'스테이지별 몬스터 스텟'!AA653*'(참고)타워 스텟 가치'!$Y$17)</f>
        <v>410635.05624999915</v>
      </c>
      <c r="AC653">
        <v>2</v>
      </c>
      <c r="AD653">
        <f>VLOOKUP($F653,'(참고)타워 스텟 가치'!$B$12:$L$16,AD$2,0)+(VLOOKUP($F653,'(참고)타워 스텟 가치'!$B$12:$L$16,AD$2,0)*$E653)</f>
        <v>447.18749999999898</v>
      </c>
      <c r="AE653">
        <f>VLOOKUP($F653,'(참고)타워 스텟 가치'!$B$12:$L$16,AE$2,0)+(VLOOKUP($F653,'(참고)타워 스텟 가치'!$B$12:$L$16,AE$2,0)*$E653)</f>
        <v>536.62499999999875</v>
      </c>
      <c r="AF653">
        <f>VLOOKUP($F653,'(참고)타워 스텟 가치'!$B$12:$L$16,AF$2,0)+(VLOOKUP($F653,'(참고)타워 스텟 가치'!$B$12:$L$16,AF$2,0)*$E653)</f>
        <v>264999.99999999942</v>
      </c>
      <c r="AG653">
        <f>VLOOKUP($F653,'(참고)타워 스텟 가치'!$B$12:$L$16,AG$2,0)+(VLOOKUP($F653,'(참고)타워 스텟 가치'!$B$12:$L$16,AG$2,0)*$E653)</f>
        <v>2683.1249999999941</v>
      </c>
      <c r="AH653">
        <f>VLOOKUP($F653,'(참고)타워 스텟 가치'!$B$12:$L$16,AH$2,0)+(VLOOKUP($F653,'(참고)타워 스텟 가치'!$B$12:$L$16,AH$2,0)*$E653)</f>
        <v>89.437499999999801</v>
      </c>
      <c r="AI653">
        <f>VLOOKUP($F653,'(참고)타워 스텟 가치'!$B$12:$L$16,AI$2,0)+(VLOOKUP($F653,'(참고)타워 스텟 가치'!$B$12:$L$16,AI$2,0)*$E653)</f>
        <v>15.899999999999963</v>
      </c>
      <c r="AJ653">
        <f>VLOOKUP($F653,'(참고)타워 스텟 가치'!$B$12:$L$16,AJ$2,0)+(VLOOKUP($F653,'(참고)타워 스텟 가치'!$B$12:$L$16,AJ$2,0)*$E653)</f>
        <v>0</v>
      </c>
      <c r="AK653">
        <f>VLOOKUP($F653,'(참고)타워 스텟 가치'!$B$12:$L$16,AK$2,0)+(VLOOKUP($F653,'(참고)타워 스텟 가치'!$B$12:$L$16,AK$2,0)*$E653)</f>
        <v>0</v>
      </c>
      <c r="AL653">
        <f>VLOOKUP($F653,'(참고)타워 스텟 가치'!$B$12:$L$16,AL$2,0)+(VLOOKUP($F653,'(참고)타워 스텟 가치'!$B$12:$L$16,AL$2,0)*$E653)</f>
        <v>105.99999999999976</v>
      </c>
      <c r="AM653">
        <f>SUM('스테이지별 몬스터 스텟'!AD653*'(참고)타워 스텟 가치'!$Q$17,'스테이지별 몬스터 스텟'!AE653*'(참고)타워 스텟 가치'!$R$17,'스테이지별 몬스터 스텟'!AF653*'(참고)타워 스텟 가치'!$S$17,'스테이지별 몬스터 스텟'!AG653*'(참고)타워 스텟 가치'!$T$17,'스테이지별 몬스터 스텟'!AH653*'(참고)타워 스텟 가치'!$U$17,'스테이지별 몬스터 스텟'!AI653*'(참고)타워 스텟 가치'!$V$17,'스테이지별 몬스터 스텟'!AJ653*'(참고)타워 스텟 가치'!$W$17,'스테이지별 몬스터 스텟'!AK653*'(참고)타워 스텟 가치'!$X$17,'스테이지별 몬스터 스텟'!AL653*'(참고)타워 스텟 가치'!$Y$17)</f>
        <v>404972.33749999915</v>
      </c>
      <c r="AN653">
        <v>3</v>
      </c>
    </row>
    <row r="654" spans="3:40" x14ac:dyDescent="0.3">
      <c r="C654">
        <v>5</v>
      </c>
      <c r="D654">
        <f t="shared" si="29"/>
        <v>130</v>
      </c>
      <c r="E654" s="52">
        <f>VLOOKUP(D654,'스테이지별 난이도 설정'!B:C,2,0)</f>
        <v>51.999999999999879</v>
      </c>
      <c r="F654" t="str">
        <f t="shared" si="30"/>
        <v>스페셜</v>
      </c>
      <c r="G654">
        <f t="shared" si="31"/>
        <v>6</v>
      </c>
      <c r="H654">
        <f>VLOOKUP($F654,'(참고)타워 스텟 가치'!$B$2:$L$6,H$2,0)+(VLOOKUP($F654,'(참고)타워 스텟 가치'!$B$2:$L$6,H$2,0)*$E654)</f>
        <v>2012.3437499999955</v>
      </c>
      <c r="I654">
        <f>VLOOKUP($F654,'(참고)타워 스텟 가치'!$B$2:$L$6,I$2,0)+(VLOOKUP($F654,'(참고)타워 스텟 가치'!$B$2:$L$6,I$2,0)*$E654)</f>
        <v>402.46874999999909</v>
      </c>
      <c r="J654">
        <f>VLOOKUP($F654,'(참고)타워 스텟 가치'!$B$2:$L$6,J$2,0)+(VLOOKUP($F654,'(참고)타워 스텟 가치'!$B$2:$L$6,J$2,0)*$E654)</f>
        <v>264999.99999999942</v>
      </c>
      <c r="K654">
        <f>VLOOKUP($F654,'(참고)타워 스텟 가치'!$B$2:$L$6,K$2,0)+(VLOOKUP($F654,'(참고)타워 스텟 가치'!$B$2:$L$6,K$2,0)*$E654)</f>
        <v>8049.3749999999818</v>
      </c>
      <c r="L654">
        <f>VLOOKUP($F654,'(참고)타워 스텟 가치'!$B$2:$L$6,L$2,0)+(VLOOKUP($F654,'(참고)타워 스텟 가치'!$B$2:$L$6,L$2,0)*$E654)</f>
        <v>134.15624999999969</v>
      </c>
      <c r="M654">
        <f>VLOOKUP($F654,'(참고)타워 스텟 가치'!$B$2:$L$6,M$2,0)+(VLOOKUP($F654,'(참고)타워 스텟 가치'!$B$2:$L$6,M$2,0)*$E654)</f>
        <v>15.899999999999963</v>
      </c>
      <c r="N654">
        <f>VLOOKUP($F654,'(참고)타워 스텟 가치'!$B$2:$L$6,N$2,0)+(VLOOKUP($F654,'(참고)타워 스텟 가치'!$B$2:$L$6,N$2,0)*$E654)</f>
        <v>0</v>
      </c>
      <c r="O654">
        <f>VLOOKUP($F654,'(참고)타워 스텟 가치'!$B$2:$L$6,O$2,0)+(VLOOKUP($F654,'(참고)타워 스텟 가치'!$B$2:$L$6,O$2,0)*$E654)</f>
        <v>0</v>
      </c>
      <c r="P654">
        <f>VLOOKUP($F654,'(참고)타워 스텟 가치'!$B$2:$L$6,P$2,0)+(VLOOKUP($F654,'(참고)타워 스텟 가치'!$B$2:$L$6,P$2,0)*$E654)</f>
        <v>52.999999999999879</v>
      </c>
      <c r="Q654">
        <f>SUM('스테이지별 몬스터 스텟'!H654*'(참고)타워 스텟 가치'!$Q$17,'스테이지별 몬스터 스텟'!I654*'(참고)타워 스텟 가치'!$R$17,'스테이지별 몬스터 스텟'!J654*'(참고)타워 스텟 가치'!$S$17,'스테이지별 몬스터 스텟'!K654*'(참고)타워 스텟 가치'!$T$17,'스테이지별 몬스터 스텟'!L654*'(참고)타워 스텟 가치'!$U$17,'스테이지별 몬스터 스텟'!M654*'(참고)타워 스텟 가치'!$V$17,'스테이지별 몬스터 스텟'!N654*'(참고)타워 스텟 가치'!$W$17,'스테이지별 몬스터 스텟'!O654*'(참고)타워 스텟 가치'!$X$17,'스테이지별 몬스터 스텟'!P654*'(참고)타워 스텟 가치'!$Y$17)</f>
        <v>418617.35312499909</v>
      </c>
      <c r="R654">
        <v>1</v>
      </c>
      <c r="S654">
        <f>VLOOKUP($F654,'(참고)타워 스텟 가치'!$B$7:$L$11,S$2,0)+(VLOOKUP($F654,'(참고)타워 스텟 가치'!$B$7:$L$11,S$2,0)*$E654)</f>
        <v>670.78124999999852</v>
      </c>
      <c r="T654">
        <f>VLOOKUP($F654,'(참고)타워 스텟 가치'!$B$7:$L$11,T$2,0)+(VLOOKUP($F654,'(참고)타워 스텟 가치'!$B$7:$L$11,T$2,0)*$E654)</f>
        <v>1207.4062499999973</v>
      </c>
      <c r="U654">
        <f>VLOOKUP($F654,'(참고)타워 스텟 가치'!$B$7:$L$11,U$2,0)+(VLOOKUP($F654,'(참고)타워 스텟 가치'!$B$7:$L$11,U$2,0)*$E654)</f>
        <v>264999.99999999942</v>
      </c>
      <c r="V654">
        <f>VLOOKUP($F654,'(참고)타워 스텟 가치'!$B$7:$L$11,V$2,0)+(VLOOKUP($F654,'(참고)타워 스텟 가치'!$B$7:$L$11,V$2,0)*$E654)</f>
        <v>8049.3749999999818</v>
      </c>
      <c r="W654">
        <f>VLOOKUP($F654,'(참고)타워 스텟 가치'!$B$7:$L$11,W$2,0)+(VLOOKUP($F654,'(참고)타워 스텟 가치'!$B$7:$L$11,W$2,0)*$E654)</f>
        <v>134.15624999999969</v>
      </c>
      <c r="X654">
        <f>VLOOKUP($F654,'(참고)타워 스텟 가치'!$B$7:$L$11,X$2,0)+(VLOOKUP($F654,'(참고)타워 스텟 가치'!$B$7:$L$11,X$2,0)*$E654)</f>
        <v>15.899999999999963</v>
      </c>
      <c r="Y654">
        <f>VLOOKUP($F654,'(참고)타워 스텟 가치'!$B$7:$L$11,Y$2,0)+(VLOOKUP($F654,'(참고)타워 스텟 가치'!$B$7:$L$11,Y$2,0)*$E654)</f>
        <v>0</v>
      </c>
      <c r="Z654">
        <f>VLOOKUP($F654,'(참고)타워 스텟 가치'!$B$7:$L$11,Z$2,0)+(VLOOKUP($F654,'(참고)타워 스텟 가치'!$B$7:$L$11,Z$2,0)*$E654)</f>
        <v>0</v>
      </c>
      <c r="AA654">
        <f>VLOOKUP($F654,'(참고)타워 스텟 가치'!$B$7:$L$11,AA$2,0)+(VLOOKUP($F654,'(참고)타워 스텟 가치'!$B$7:$L$11,AA$2,0)*$E654)</f>
        <v>52.999999999999879</v>
      </c>
      <c r="AB654">
        <f>SUM('스테이지별 몬스터 스텟'!S654*'(참고)타워 스텟 가치'!$Q$17,'스테이지별 몬스터 스텟'!T654*'(참고)타워 스텟 가치'!$R$17,'스테이지별 몬스터 스텟'!U654*'(참고)타워 스텟 가치'!$S$17,'스테이지별 몬스터 스텟'!V654*'(참고)타워 스텟 가치'!$T$17,'스테이지별 몬스터 스텟'!W654*'(참고)타워 스텟 가치'!$U$17,'스테이지별 몬스터 스텟'!X654*'(참고)타워 스텟 가치'!$V$17,'스테이지별 몬스터 스텟'!Y654*'(참고)타워 스텟 가치'!$W$17,'스테이지별 몬스터 스텟'!Z654*'(참고)타워 스텟 가치'!$X$17,'스테이지별 몬스터 스텟'!AA654*'(참고)타워 스텟 가치'!$Y$17)</f>
        <v>417141.63437499909</v>
      </c>
      <c r="AC654">
        <v>2</v>
      </c>
      <c r="AD654">
        <f>VLOOKUP($F654,'(참고)타워 스텟 가치'!$B$12:$L$16,AD$2,0)+(VLOOKUP($F654,'(참고)타워 스텟 가치'!$B$12:$L$16,AD$2,0)*$E654)</f>
        <v>670.78124999999852</v>
      </c>
      <c r="AE654">
        <f>VLOOKUP($F654,'(참고)타워 스텟 가치'!$B$12:$L$16,AE$2,0)+(VLOOKUP($F654,'(참고)타워 스텟 가치'!$B$12:$L$16,AE$2,0)*$E654)</f>
        <v>804.93749999999818</v>
      </c>
      <c r="AF654">
        <f>VLOOKUP($F654,'(참고)타워 스텟 가치'!$B$12:$L$16,AF$2,0)+(VLOOKUP($F654,'(참고)타워 스텟 가치'!$B$12:$L$16,AF$2,0)*$E654)</f>
        <v>264999.99999999942</v>
      </c>
      <c r="AG654">
        <f>VLOOKUP($F654,'(참고)타워 스텟 가치'!$B$12:$L$16,AG$2,0)+(VLOOKUP($F654,'(참고)타워 스텟 가치'!$B$12:$L$16,AG$2,0)*$E654)</f>
        <v>4024.6874999999909</v>
      </c>
      <c r="AH654">
        <f>VLOOKUP($F654,'(참고)타워 스텟 가치'!$B$12:$L$16,AH$2,0)+(VLOOKUP($F654,'(참고)타워 스텟 가치'!$B$12:$L$16,AH$2,0)*$E654)</f>
        <v>134.15624999999969</v>
      </c>
      <c r="AI654">
        <f>VLOOKUP($F654,'(참고)타워 스텟 가치'!$B$12:$L$16,AI$2,0)+(VLOOKUP($F654,'(참고)타워 스텟 가치'!$B$12:$L$16,AI$2,0)*$E654)</f>
        <v>15.899999999999963</v>
      </c>
      <c r="AJ654">
        <f>VLOOKUP($F654,'(참고)타워 스텟 가치'!$B$12:$L$16,AJ$2,0)+(VLOOKUP($F654,'(참고)타워 스텟 가치'!$B$12:$L$16,AJ$2,0)*$E654)</f>
        <v>0</v>
      </c>
      <c r="AK654">
        <f>VLOOKUP($F654,'(참고)타워 스텟 가치'!$B$12:$L$16,AK$2,0)+(VLOOKUP($F654,'(참고)타워 스텟 가치'!$B$12:$L$16,AK$2,0)*$E654)</f>
        <v>0</v>
      </c>
      <c r="AL654">
        <f>VLOOKUP($F654,'(참고)타워 스텟 가치'!$B$12:$L$16,AL$2,0)+(VLOOKUP($F654,'(참고)타워 스텟 가치'!$B$12:$L$16,AL$2,0)*$E654)</f>
        <v>105.99999999999976</v>
      </c>
      <c r="AM654">
        <f>SUM('스테이지별 몬스터 스텟'!AD654*'(참고)타워 스텟 가치'!$Q$17,'스테이지별 몬스터 스텟'!AE654*'(참고)타워 스텟 가치'!$R$17,'스테이지별 몬스터 스텟'!AF654*'(참고)타워 스텟 가치'!$S$17,'스테이지별 몬스터 스텟'!AG654*'(참고)타워 스텟 가치'!$T$17,'스테이지별 몬스터 스텟'!AH654*'(참고)타워 스텟 가치'!$U$17,'스테이지별 몬스터 스텟'!AI654*'(참고)타워 스텟 가치'!$V$17,'스테이지별 몬스터 스텟'!AJ654*'(참고)타워 스텟 가치'!$W$17,'스테이지별 몬스터 스텟'!AK654*'(참고)타워 스텟 가치'!$X$17,'스테이지별 몬스터 스텟'!AL654*'(참고)타워 스텟 가치'!$Y$17)</f>
        <v>408594.55624999915</v>
      </c>
      <c r="AN654">
        <v>3</v>
      </c>
    </row>
    <row r="655" spans="3:40" x14ac:dyDescent="0.3">
      <c r="C655">
        <v>1</v>
      </c>
      <c r="D655">
        <f t="shared" si="29"/>
        <v>131</v>
      </c>
      <c r="E655" s="52">
        <f>VLOOKUP(D655,'스테이지별 난이도 설정'!B:C,2,0)</f>
        <v>52.399999999999878</v>
      </c>
      <c r="F655" t="str">
        <f t="shared" si="30"/>
        <v>일반</v>
      </c>
      <c r="G655">
        <f t="shared" si="31"/>
        <v>6</v>
      </c>
      <c r="H655">
        <f>VLOOKUP($F655,'(참고)타워 스텟 가치'!$B$2:$L$6,H$2,0)+(VLOOKUP($F655,'(참고)타워 스텟 가치'!$B$2:$L$6,H$2,0)*$E655)</f>
        <v>400.49999999999909</v>
      </c>
      <c r="I655">
        <f>VLOOKUP($F655,'(참고)타워 스텟 가치'!$B$2:$L$6,I$2,0)+(VLOOKUP($F655,'(참고)타워 스텟 가치'!$B$2:$L$6,I$2,0)*$E655)</f>
        <v>80.099999999999824</v>
      </c>
      <c r="J655">
        <f>VLOOKUP($F655,'(참고)타워 스텟 가치'!$B$2:$L$6,J$2,0)+(VLOOKUP($F655,'(참고)타워 스텟 가치'!$B$2:$L$6,J$2,0)*$E655)</f>
        <v>266999.99999999942</v>
      </c>
      <c r="K655">
        <f>VLOOKUP($F655,'(참고)타워 스텟 가치'!$B$2:$L$6,K$2,0)+(VLOOKUP($F655,'(참고)타워 스텟 가치'!$B$2:$L$6,K$2,0)*$E655)</f>
        <v>1601.9999999999964</v>
      </c>
      <c r="L655">
        <f>VLOOKUP($F655,'(참고)타워 스텟 가치'!$B$2:$L$6,L$2,0)+(VLOOKUP($F655,'(참고)타워 스텟 가치'!$B$2:$L$6,L$2,0)*$E655)</f>
        <v>26.699999999999939</v>
      </c>
      <c r="M655">
        <f>VLOOKUP($F655,'(참고)타워 스텟 가치'!$B$2:$L$6,M$2,0)+(VLOOKUP($F655,'(참고)타워 스텟 가치'!$B$2:$L$6,M$2,0)*$E655)</f>
        <v>16.019999999999964</v>
      </c>
      <c r="N655">
        <f>VLOOKUP($F655,'(참고)타워 스텟 가치'!$B$2:$L$6,N$2,0)+(VLOOKUP($F655,'(참고)타워 스텟 가치'!$B$2:$L$6,N$2,0)*$E655)</f>
        <v>0</v>
      </c>
      <c r="O655">
        <f>VLOOKUP($F655,'(참고)타워 스텟 가치'!$B$2:$L$6,O$2,0)+(VLOOKUP($F655,'(참고)타워 스텟 가치'!$B$2:$L$6,O$2,0)*$E655)</f>
        <v>0</v>
      </c>
      <c r="P655">
        <f>VLOOKUP($F655,'(참고)타워 스텟 가치'!$B$2:$L$6,P$2,0)+(VLOOKUP($F655,'(참고)타워 스텟 가치'!$B$2:$L$6,P$2,0)*$E655)</f>
        <v>37.379999999999917</v>
      </c>
      <c r="Q655">
        <f>SUM('스테이지별 몬스터 스텟'!H655*'(참고)타워 스텟 가치'!$Q$17,'스테이지별 몬스터 스텟'!I655*'(참고)타워 스텟 가치'!$R$17,'스테이지별 몬스터 스텟'!J655*'(참고)타워 스텟 가치'!$S$17,'스테이지별 몬스터 스텟'!K655*'(참고)타워 스텟 가치'!$T$17,'스테이지별 몬스터 스텟'!L655*'(참고)타워 스텟 가치'!$U$17,'스테이지별 몬스터 스텟'!M655*'(참고)타워 스텟 가치'!$V$17,'스테이지별 몬스터 스텟'!N655*'(참고)타워 스텟 가치'!$W$17,'스테이지별 몬스터 스텟'!O655*'(참고)타워 스텟 가치'!$X$17,'스테이지별 몬스터 스텟'!P655*'(참고)타워 스텟 가치'!$Y$17)</f>
        <v>404769.3299999992</v>
      </c>
      <c r="R655">
        <v>1</v>
      </c>
      <c r="S655">
        <f>VLOOKUP($F655,'(참고)타워 스텟 가치'!$B$7:$L$11,S$2,0)+(VLOOKUP($F655,'(참고)타워 스텟 가치'!$B$7:$L$11,S$2,0)*$E655)</f>
        <v>133.49999999999969</v>
      </c>
      <c r="T655">
        <f>VLOOKUP($F655,'(참고)타워 스텟 가치'!$B$7:$L$11,T$2,0)+(VLOOKUP($F655,'(참고)타워 스텟 가치'!$B$7:$L$11,T$2,0)*$E655)</f>
        <v>240.29999999999944</v>
      </c>
      <c r="U655">
        <f>VLOOKUP($F655,'(참고)타워 스텟 가치'!$B$7:$L$11,U$2,0)+(VLOOKUP($F655,'(참고)타워 스텟 가치'!$B$7:$L$11,U$2,0)*$E655)</f>
        <v>266999.99999999942</v>
      </c>
      <c r="V655">
        <f>VLOOKUP($F655,'(참고)타워 스텟 가치'!$B$7:$L$11,V$2,0)+(VLOOKUP($F655,'(참고)타워 스텟 가치'!$B$7:$L$11,V$2,0)*$E655)</f>
        <v>1601.9999999999964</v>
      </c>
      <c r="W655">
        <f>VLOOKUP($F655,'(참고)타워 스텟 가치'!$B$7:$L$11,W$2,0)+(VLOOKUP($F655,'(참고)타워 스텟 가치'!$B$7:$L$11,W$2,0)*$E655)</f>
        <v>26.699999999999939</v>
      </c>
      <c r="X655">
        <f>VLOOKUP($F655,'(참고)타워 스텟 가치'!$B$7:$L$11,X$2,0)+(VLOOKUP($F655,'(참고)타워 스텟 가치'!$B$7:$L$11,X$2,0)*$E655)</f>
        <v>16.019999999999964</v>
      </c>
      <c r="Y655">
        <f>VLOOKUP($F655,'(참고)타워 스텟 가치'!$B$7:$L$11,Y$2,0)+(VLOOKUP($F655,'(참고)타워 스텟 가치'!$B$7:$L$11,Y$2,0)*$E655)</f>
        <v>0</v>
      </c>
      <c r="Z655">
        <f>VLOOKUP($F655,'(참고)타워 스텟 가치'!$B$7:$L$11,Z$2,0)+(VLOOKUP($F655,'(참고)타워 스텟 가치'!$B$7:$L$11,Z$2,0)*$E655)</f>
        <v>0</v>
      </c>
      <c r="AA655">
        <f>VLOOKUP($F655,'(참고)타워 스텟 가치'!$B$7:$L$11,AA$2,0)+(VLOOKUP($F655,'(참고)타워 스텟 가치'!$B$7:$L$11,AA$2,0)*$E655)</f>
        <v>37.379999999999917</v>
      </c>
      <c r="AB655">
        <f>SUM('스테이지별 몬스터 스텟'!S655*'(참고)타워 스텟 가치'!$Q$17,'스테이지별 몬스터 스텟'!T655*'(참고)타워 스텟 가치'!$R$17,'스테이지별 몬스터 스텟'!U655*'(참고)타워 스텟 가치'!$S$17,'스테이지별 몬스터 스텟'!V655*'(참고)타워 스텟 가치'!$T$17,'스테이지별 몬스터 스텟'!W655*'(참고)타워 스텟 가치'!$U$17,'스테이지별 몬스터 스텟'!X655*'(참고)타워 스텟 가치'!$V$17,'스테이지별 몬스터 스텟'!Y655*'(참고)타워 스텟 가치'!$W$17,'스테이지별 몬스터 스텟'!Z655*'(참고)타워 스텟 가치'!$X$17,'스테이지별 몬스터 스텟'!AA655*'(참고)타워 스텟 가치'!$Y$17)</f>
        <v>404475.62999999919</v>
      </c>
      <c r="AC655">
        <v>2</v>
      </c>
      <c r="AD655">
        <f>VLOOKUP($F655,'(참고)타워 스텟 가치'!$B$12:$L$16,AD$2,0)+(VLOOKUP($F655,'(참고)타워 스텟 가치'!$B$12:$L$16,AD$2,0)*$E655)</f>
        <v>133.49999999999969</v>
      </c>
      <c r="AE655">
        <f>VLOOKUP($F655,'(참고)타워 스텟 가치'!$B$12:$L$16,AE$2,0)+(VLOOKUP($F655,'(참고)타워 스텟 가치'!$B$12:$L$16,AE$2,0)*$E655)</f>
        <v>160.19999999999965</v>
      </c>
      <c r="AF655">
        <f>VLOOKUP($F655,'(참고)타워 스텟 가치'!$B$12:$L$16,AF$2,0)+(VLOOKUP($F655,'(참고)타워 스텟 가치'!$B$12:$L$16,AF$2,0)*$E655)</f>
        <v>266999.99999999942</v>
      </c>
      <c r="AG655">
        <f>VLOOKUP($F655,'(참고)타워 스텟 가치'!$B$12:$L$16,AG$2,0)+(VLOOKUP($F655,'(참고)타워 스텟 가치'!$B$12:$L$16,AG$2,0)*$E655)</f>
        <v>800.99999999999818</v>
      </c>
      <c r="AH655">
        <f>VLOOKUP($F655,'(참고)타워 스텟 가치'!$B$12:$L$16,AH$2,0)+(VLOOKUP($F655,'(참고)타워 스텟 가치'!$B$12:$L$16,AH$2,0)*$E655)</f>
        <v>26.699999999999939</v>
      </c>
      <c r="AI655">
        <f>VLOOKUP($F655,'(참고)타워 스텟 가치'!$B$12:$L$16,AI$2,0)+(VLOOKUP($F655,'(참고)타워 스텟 가치'!$B$12:$L$16,AI$2,0)*$E655)</f>
        <v>16.019999999999964</v>
      </c>
      <c r="AJ655">
        <f>VLOOKUP($F655,'(참고)타워 스텟 가치'!$B$12:$L$16,AJ$2,0)+(VLOOKUP($F655,'(참고)타워 스텟 가치'!$B$12:$L$16,AJ$2,0)*$E655)</f>
        <v>0</v>
      </c>
      <c r="AK655">
        <f>VLOOKUP($F655,'(참고)타워 스텟 가치'!$B$12:$L$16,AK$2,0)+(VLOOKUP($F655,'(참고)타워 스텟 가치'!$B$12:$L$16,AK$2,0)*$E655)</f>
        <v>0</v>
      </c>
      <c r="AL655">
        <f>VLOOKUP($F655,'(참고)타워 스텟 가치'!$B$12:$L$16,AL$2,0)+(VLOOKUP($F655,'(참고)타워 스텟 가치'!$B$12:$L$16,AL$2,0)*$E655)</f>
        <v>74.759999999999835</v>
      </c>
      <c r="AM655">
        <f>SUM('스테이지별 몬스터 스텟'!AD655*'(참고)타워 스텟 가치'!$Q$17,'스테이지별 몬스터 스텟'!AE655*'(참고)타워 스텟 가치'!$R$17,'스테이지별 몬스터 스텟'!AF655*'(참고)타워 스텟 가치'!$S$17,'스테이지별 몬스터 스텟'!AG655*'(참고)타워 스텟 가치'!$T$17,'스테이지별 몬스터 스텟'!AH655*'(참고)타워 스텟 가치'!$U$17,'스테이지별 몬스터 스텟'!AI655*'(참고)타워 스텟 가치'!$V$17,'스테이지별 몬스터 스텟'!AJ655*'(참고)타워 스텟 가치'!$W$17,'스테이지별 몬스터 스텟'!AK655*'(참고)타워 스텟 가치'!$X$17,'스테이지별 몬스터 스텟'!AL655*'(참고)타워 스텟 가치'!$Y$17)</f>
        <v>402828.23999999918</v>
      </c>
      <c r="AN655">
        <v>3</v>
      </c>
    </row>
    <row r="656" spans="3:40" x14ac:dyDescent="0.3">
      <c r="C656">
        <v>2</v>
      </c>
      <c r="D656">
        <f t="shared" ref="D656:D719" si="32">D651+1</f>
        <v>131</v>
      </c>
      <c r="E656" s="52">
        <f>VLOOKUP(D656,'스테이지별 난이도 설정'!B:C,2,0)</f>
        <v>52.399999999999878</v>
      </c>
      <c r="F656" t="str">
        <f t="shared" ref="F656:F719" si="33">F651</f>
        <v>레어</v>
      </c>
      <c r="G656">
        <f t="shared" si="31"/>
        <v>6</v>
      </c>
      <c r="H656">
        <f>VLOOKUP($F656,'(참고)타워 스텟 가치'!$B$2:$L$6,H$2,0)+(VLOOKUP($F656,'(참고)타워 스텟 가치'!$B$2:$L$6,H$2,0)*$E656)</f>
        <v>600.74999999999864</v>
      </c>
      <c r="I656">
        <f>VLOOKUP($F656,'(참고)타워 스텟 가치'!$B$2:$L$6,I$2,0)+(VLOOKUP($F656,'(참고)타워 스텟 가치'!$B$2:$L$6,I$2,0)*$E656)</f>
        <v>120.14999999999972</v>
      </c>
      <c r="J656">
        <f>VLOOKUP($F656,'(참고)타워 스텟 가치'!$B$2:$L$6,J$2,0)+(VLOOKUP($F656,'(참고)타워 스텟 가치'!$B$2:$L$6,J$2,0)*$E656)</f>
        <v>266999.99999999942</v>
      </c>
      <c r="K656">
        <f>VLOOKUP($F656,'(참고)타워 스텟 가치'!$B$2:$L$6,K$2,0)+(VLOOKUP($F656,'(참고)타워 스텟 가치'!$B$2:$L$6,K$2,0)*$E656)</f>
        <v>2402.9999999999945</v>
      </c>
      <c r="L656">
        <f>VLOOKUP($F656,'(참고)타워 스텟 가치'!$B$2:$L$6,L$2,0)+(VLOOKUP($F656,'(참고)타워 스텟 가치'!$B$2:$L$6,L$2,0)*$E656)</f>
        <v>40.049999999999912</v>
      </c>
      <c r="M656">
        <f>VLOOKUP($F656,'(참고)타워 스텟 가치'!$B$2:$L$6,M$2,0)+(VLOOKUP($F656,'(참고)타워 스텟 가치'!$B$2:$L$6,M$2,0)*$E656)</f>
        <v>16.019999999999964</v>
      </c>
      <c r="N656">
        <f>VLOOKUP($F656,'(참고)타워 스텟 가치'!$B$2:$L$6,N$2,0)+(VLOOKUP($F656,'(참고)타워 스텟 가치'!$B$2:$L$6,N$2,0)*$E656)</f>
        <v>0</v>
      </c>
      <c r="O656">
        <f>VLOOKUP($F656,'(참고)타워 스텟 가치'!$B$2:$L$6,O$2,0)+(VLOOKUP($F656,'(참고)타워 스텟 가치'!$B$2:$L$6,O$2,0)*$E656)</f>
        <v>0</v>
      </c>
      <c r="P656">
        <f>VLOOKUP($F656,'(참고)타워 스텟 가치'!$B$2:$L$6,P$2,0)+(VLOOKUP($F656,'(참고)타워 스텟 가치'!$B$2:$L$6,P$2,0)*$E656)</f>
        <v>37.379999999999917</v>
      </c>
      <c r="Q656">
        <f>SUM('스테이지별 몬스터 스텟'!H656*'(참고)타워 스텟 가치'!$Q$17,'스테이지별 몬스터 스텟'!I656*'(참고)타워 스텟 가치'!$R$17,'스테이지별 몬스터 스텟'!J656*'(참고)타워 스텟 가치'!$S$17,'스테이지별 몬스터 스텟'!K656*'(참고)타워 스텟 가치'!$T$17,'스테이지별 몬스터 스텟'!L656*'(참고)타워 스텟 가치'!$U$17,'스테이지별 몬스터 스텟'!M656*'(참고)타워 스텟 가치'!$V$17,'스테이지별 몬스터 스텟'!N656*'(참고)타워 스텟 가치'!$W$17,'스테이지별 몬스터 스텟'!O656*'(참고)타워 스텟 가치'!$X$17,'스테이지별 몬스터 스텟'!P656*'(참고)타워 스텟 가치'!$Y$17)</f>
        <v>406858.60499999911</v>
      </c>
      <c r="R656">
        <v>1</v>
      </c>
      <c r="S656">
        <f>VLOOKUP($F656,'(참고)타워 스텟 가치'!$B$7:$L$11,S$2,0)+(VLOOKUP($F656,'(참고)타워 스텟 가치'!$B$7:$L$11,S$2,0)*$E656)</f>
        <v>200.24999999999955</v>
      </c>
      <c r="T656">
        <f>VLOOKUP($F656,'(참고)타워 스텟 가치'!$B$7:$L$11,T$2,0)+(VLOOKUP($F656,'(참고)타워 스텟 가치'!$B$7:$L$11,T$2,0)*$E656)</f>
        <v>360.44999999999919</v>
      </c>
      <c r="U656">
        <f>VLOOKUP($F656,'(참고)타워 스텟 가치'!$B$7:$L$11,U$2,0)+(VLOOKUP($F656,'(참고)타워 스텟 가치'!$B$7:$L$11,U$2,0)*$E656)</f>
        <v>266999.99999999942</v>
      </c>
      <c r="V656">
        <f>VLOOKUP($F656,'(참고)타워 스텟 가치'!$B$7:$L$11,V$2,0)+(VLOOKUP($F656,'(참고)타워 스텟 가치'!$B$7:$L$11,V$2,0)*$E656)</f>
        <v>2402.9999999999945</v>
      </c>
      <c r="W656">
        <f>VLOOKUP($F656,'(참고)타워 스텟 가치'!$B$7:$L$11,W$2,0)+(VLOOKUP($F656,'(참고)타워 스텟 가치'!$B$7:$L$11,W$2,0)*$E656)</f>
        <v>40.049999999999912</v>
      </c>
      <c r="X656">
        <f>VLOOKUP($F656,'(참고)타워 스텟 가치'!$B$7:$L$11,X$2,0)+(VLOOKUP($F656,'(참고)타워 스텟 가치'!$B$7:$L$11,X$2,0)*$E656)</f>
        <v>16.019999999999964</v>
      </c>
      <c r="Y656">
        <f>VLOOKUP($F656,'(참고)타워 스텟 가치'!$B$7:$L$11,Y$2,0)+(VLOOKUP($F656,'(참고)타워 스텟 가치'!$B$7:$L$11,Y$2,0)*$E656)</f>
        <v>0</v>
      </c>
      <c r="Z656">
        <f>VLOOKUP($F656,'(참고)타워 스텟 가치'!$B$7:$L$11,Z$2,0)+(VLOOKUP($F656,'(참고)타워 스텟 가치'!$B$7:$L$11,Z$2,0)*$E656)</f>
        <v>0</v>
      </c>
      <c r="AA656">
        <f>VLOOKUP($F656,'(참고)타워 스텟 가치'!$B$7:$L$11,AA$2,0)+(VLOOKUP($F656,'(참고)타워 스텟 가치'!$B$7:$L$11,AA$2,0)*$E656)</f>
        <v>37.379999999999917</v>
      </c>
      <c r="AB656">
        <f>SUM('스테이지별 몬스터 스텟'!S656*'(참고)타워 스텟 가치'!$Q$17,'스테이지별 몬스터 스텟'!T656*'(참고)타워 스텟 가치'!$R$17,'스테이지별 몬스터 스텟'!U656*'(참고)타워 스텟 가치'!$S$17,'스테이지별 몬스터 스텟'!V656*'(참고)타워 스텟 가치'!$T$17,'스테이지별 몬스터 스텟'!W656*'(참고)타워 스텟 가치'!$U$17,'스테이지별 몬스터 스텟'!X656*'(참고)타워 스텟 가치'!$V$17,'스테이지별 몬스터 스텟'!Y656*'(참고)타워 스텟 가치'!$W$17,'스테이지별 몬스터 스텟'!Z656*'(참고)타워 스텟 가치'!$X$17,'스테이지별 몬스터 스텟'!AA656*'(참고)타워 스텟 가치'!$Y$17)</f>
        <v>406418.05499999912</v>
      </c>
      <c r="AC656">
        <v>2</v>
      </c>
      <c r="AD656">
        <f>VLOOKUP($F656,'(참고)타워 스텟 가치'!$B$12:$L$16,AD$2,0)+(VLOOKUP($F656,'(참고)타워 스텟 가치'!$B$12:$L$16,AD$2,0)*$E656)</f>
        <v>200.24999999999955</v>
      </c>
      <c r="AE656">
        <f>VLOOKUP($F656,'(참고)타워 스텟 가치'!$B$12:$L$16,AE$2,0)+(VLOOKUP($F656,'(참고)타워 스텟 가치'!$B$12:$L$16,AE$2,0)*$E656)</f>
        <v>240.29999999999944</v>
      </c>
      <c r="AF656">
        <f>VLOOKUP($F656,'(참고)타워 스텟 가치'!$B$12:$L$16,AF$2,0)+(VLOOKUP($F656,'(참고)타워 스텟 가치'!$B$12:$L$16,AF$2,0)*$E656)</f>
        <v>266999.99999999942</v>
      </c>
      <c r="AG656">
        <f>VLOOKUP($F656,'(참고)타워 스텟 가치'!$B$12:$L$16,AG$2,0)+(VLOOKUP($F656,'(참고)타워 스텟 가치'!$B$12:$L$16,AG$2,0)*$E656)</f>
        <v>1201.4999999999973</v>
      </c>
      <c r="AH656">
        <f>VLOOKUP($F656,'(참고)타워 스텟 가치'!$B$12:$L$16,AH$2,0)+(VLOOKUP($F656,'(참고)타워 스텟 가치'!$B$12:$L$16,AH$2,0)*$E656)</f>
        <v>40.049999999999912</v>
      </c>
      <c r="AI656">
        <f>VLOOKUP($F656,'(참고)타워 스텟 가치'!$B$12:$L$16,AI$2,0)+(VLOOKUP($F656,'(참고)타워 스텟 가치'!$B$12:$L$16,AI$2,0)*$E656)</f>
        <v>16.019999999999964</v>
      </c>
      <c r="AJ656">
        <f>VLOOKUP($F656,'(참고)타워 스텟 가치'!$B$12:$L$16,AJ$2,0)+(VLOOKUP($F656,'(참고)타워 스텟 가치'!$B$12:$L$16,AJ$2,0)*$E656)</f>
        <v>0</v>
      </c>
      <c r="AK656">
        <f>VLOOKUP($F656,'(참고)타워 스텟 가치'!$B$12:$L$16,AK$2,0)+(VLOOKUP($F656,'(참고)타워 스텟 가치'!$B$12:$L$16,AK$2,0)*$E656)</f>
        <v>0</v>
      </c>
      <c r="AL656">
        <f>VLOOKUP($F656,'(참고)타워 스텟 가치'!$B$12:$L$16,AL$2,0)+(VLOOKUP($F656,'(참고)타워 스텟 가치'!$B$12:$L$16,AL$2,0)*$E656)</f>
        <v>74.759999999999835</v>
      </c>
      <c r="AM656">
        <f>SUM('스테이지별 몬스터 스텟'!AD656*'(참고)타워 스텟 가치'!$Q$17,'스테이지별 몬스터 스텟'!AE656*'(참고)타워 스텟 가치'!$R$17,'스테이지별 몬스터 스텟'!AF656*'(참고)타워 스텟 가치'!$S$17,'스테이지별 몬스터 스텟'!AG656*'(참고)타워 스텟 가치'!$T$17,'스테이지별 몬스터 스텟'!AH656*'(참고)타워 스텟 가치'!$U$17,'스테이지별 몬스터 스텟'!AI656*'(참고)타워 스텟 가치'!$V$17,'스테이지별 몬스터 스텟'!AJ656*'(참고)타워 스텟 가치'!$W$17,'스테이지별 몬스터 스텟'!AK656*'(참고)타워 스텟 가치'!$X$17,'스테이지별 몬스터 스텟'!AL656*'(참고)타워 스텟 가치'!$Y$17)</f>
        <v>403909.58999999915</v>
      </c>
      <c r="AN656">
        <v>3</v>
      </c>
    </row>
    <row r="657" spans="3:40" x14ac:dyDescent="0.3">
      <c r="C657">
        <v>3</v>
      </c>
      <c r="D657">
        <f t="shared" si="32"/>
        <v>131</v>
      </c>
      <c r="E657" s="52">
        <f>VLOOKUP(D657,'스테이지별 난이도 설정'!B:C,2,0)</f>
        <v>52.399999999999878</v>
      </c>
      <c r="F657" t="str">
        <f t="shared" si="33"/>
        <v>에픽</v>
      </c>
      <c r="G657">
        <f t="shared" si="31"/>
        <v>6</v>
      </c>
      <c r="H657">
        <f>VLOOKUP($F657,'(참고)타워 스텟 가치'!$B$2:$L$6,H$2,0)+(VLOOKUP($F657,'(참고)타워 스텟 가치'!$B$2:$L$6,H$2,0)*$E657)</f>
        <v>901.12499999999795</v>
      </c>
      <c r="I657">
        <f>VLOOKUP($F657,'(참고)타워 스텟 가치'!$B$2:$L$6,I$2,0)+(VLOOKUP($F657,'(참고)타워 스텟 가치'!$B$2:$L$6,I$2,0)*$E657)</f>
        <v>180.2249999999996</v>
      </c>
      <c r="J657">
        <f>VLOOKUP($F657,'(참고)타워 스텟 가치'!$B$2:$L$6,J$2,0)+(VLOOKUP($F657,'(참고)타워 스텟 가치'!$B$2:$L$6,J$2,0)*$E657)</f>
        <v>266999.99999999942</v>
      </c>
      <c r="K657">
        <f>VLOOKUP($F657,'(참고)타워 스텟 가치'!$B$2:$L$6,K$2,0)+(VLOOKUP($F657,'(참고)타워 스텟 가치'!$B$2:$L$6,K$2,0)*$E657)</f>
        <v>3604.4999999999918</v>
      </c>
      <c r="L657">
        <f>VLOOKUP($F657,'(참고)타워 스텟 가치'!$B$2:$L$6,L$2,0)+(VLOOKUP($F657,'(참고)타워 스텟 가치'!$B$2:$L$6,L$2,0)*$E657)</f>
        <v>60.074999999999861</v>
      </c>
      <c r="M657">
        <f>VLOOKUP($F657,'(참고)타워 스텟 가치'!$B$2:$L$6,M$2,0)+(VLOOKUP($F657,'(참고)타워 스텟 가치'!$B$2:$L$6,M$2,0)*$E657)</f>
        <v>16.019999999999964</v>
      </c>
      <c r="N657">
        <f>VLOOKUP($F657,'(참고)타워 스텟 가치'!$B$2:$L$6,N$2,0)+(VLOOKUP($F657,'(참고)타워 스텟 가치'!$B$2:$L$6,N$2,0)*$E657)</f>
        <v>0</v>
      </c>
      <c r="O657">
        <f>VLOOKUP($F657,'(참고)타워 스텟 가치'!$B$2:$L$6,O$2,0)+(VLOOKUP($F657,'(참고)타워 스텟 가치'!$B$2:$L$6,O$2,0)*$E657)</f>
        <v>0</v>
      </c>
      <c r="P657">
        <f>VLOOKUP($F657,'(참고)타워 스텟 가치'!$B$2:$L$6,P$2,0)+(VLOOKUP($F657,'(참고)타워 스텟 가치'!$B$2:$L$6,P$2,0)*$E657)</f>
        <v>37.379999999999917</v>
      </c>
      <c r="Q657">
        <f>SUM('스테이지별 몬스터 스텟'!H657*'(참고)타워 스텟 가치'!$Q$17,'스테이지별 몬스터 스텟'!I657*'(참고)타워 스텟 가치'!$R$17,'스테이지별 몬스터 스텟'!J657*'(참고)타워 스텟 가치'!$S$17,'스테이지별 몬스터 스텟'!K657*'(참고)타워 스텟 가치'!$T$17,'스테이지별 몬스터 스텟'!L657*'(참고)타워 스텟 가치'!$U$17,'스테이지별 몬스터 스텟'!M657*'(참고)타워 스텟 가치'!$V$17,'스테이지별 몬스터 스텟'!N657*'(참고)타워 스텟 가치'!$W$17,'스테이지별 몬스터 스텟'!O657*'(참고)타워 스텟 가치'!$X$17,'스테이지별 몬스터 스텟'!P657*'(참고)타워 스텟 가치'!$Y$17)</f>
        <v>409992.5174999992</v>
      </c>
      <c r="R657">
        <v>1</v>
      </c>
      <c r="S657">
        <f>VLOOKUP($F657,'(참고)타워 스텟 가치'!$B$7:$L$11,S$2,0)+(VLOOKUP($F657,'(참고)타워 스텟 가치'!$B$7:$L$11,S$2,0)*$E657)</f>
        <v>300.37499999999932</v>
      </c>
      <c r="T657">
        <f>VLOOKUP($F657,'(참고)타워 스텟 가치'!$B$7:$L$11,T$2,0)+(VLOOKUP($F657,'(참고)타워 스텟 가치'!$B$7:$L$11,T$2,0)*$E657)</f>
        <v>540.67499999999882</v>
      </c>
      <c r="U657">
        <f>VLOOKUP($F657,'(참고)타워 스텟 가치'!$B$7:$L$11,U$2,0)+(VLOOKUP($F657,'(참고)타워 스텟 가치'!$B$7:$L$11,U$2,0)*$E657)</f>
        <v>266999.99999999942</v>
      </c>
      <c r="V657">
        <f>VLOOKUP($F657,'(참고)타워 스텟 가치'!$B$7:$L$11,V$2,0)+(VLOOKUP($F657,'(참고)타워 스텟 가치'!$B$7:$L$11,V$2,0)*$E657)</f>
        <v>3604.4999999999918</v>
      </c>
      <c r="W657">
        <f>VLOOKUP($F657,'(참고)타워 스텟 가치'!$B$7:$L$11,W$2,0)+(VLOOKUP($F657,'(참고)타워 스텟 가치'!$B$7:$L$11,W$2,0)*$E657)</f>
        <v>60.074999999999861</v>
      </c>
      <c r="X657">
        <f>VLOOKUP($F657,'(참고)타워 스텟 가치'!$B$7:$L$11,X$2,0)+(VLOOKUP($F657,'(참고)타워 스텟 가치'!$B$7:$L$11,X$2,0)*$E657)</f>
        <v>16.019999999999964</v>
      </c>
      <c r="Y657">
        <f>VLOOKUP($F657,'(참고)타워 스텟 가치'!$B$7:$L$11,Y$2,0)+(VLOOKUP($F657,'(참고)타워 스텟 가치'!$B$7:$L$11,Y$2,0)*$E657)</f>
        <v>0</v>
      </c>
      <c r="Z657">
        <f>VLOOKUP($F657,'(참고)타워 스텟 가치'!$B$7:$L$11,Z$2,0)+(VLOOKUP($F657,'(참고)타워 스텟 가치'!$B$7:$L$11,Z$2,0)*$E657)</f>
        <v>0</v>
      </c>
      <c r="AA657">
        <f>VLOOKUP($F657,'(참고)타워 스텟 가치'!$B$7:$L$11,AA$2,0)+(VLOOKUP($F657,'(참고)타워 스텟 가치'!$B$7:$L$11,AA$2,0)*$E657)</f>
        <v>37.379999999999917</v>
      </c>
      <c r="AB657">
        <f>SUM('스테이지별 몬스터 스텟'!S657*'(참고)타워 스텟 가치'!$Q$17,'스테이지별 몬스터 스텟'!T657*'(참고)타워 스텟 가치'!$R$17,'스테이지별 몬스터 스텟'!U657*'(참고)타워 스텟 가치'!$S$17,'스테이지별 몬스터 스텟'!V657*'(참고)타워 스텟 가치'!$T$17,'스테이지별 몬스터 스텟'!W657*'(참고)타워 스텟 가치'!$U$17,'스테이지별 몬스터 스텟'!X657*'(참고)타워 스텟 가치'!$V$17,'스테이지별 몬스터 스텟'!Y657*'(참고)타워 스텟 가치'!$W$17,'스테이지별 몬스터 스텟'!Z657*'(참고)타워 스텟 가치'!$X$17,'스테이지별 몬스터 스텟'!AA657*'(참고)타워 스텟 가치'!$Y$17)</f>
        <v>409331.69249999919</v>
      </c>
      <c r="AC657">
        <v>2</v>
      </c>
      <c r="AD657">
        <f>VLOOKUP($F657,'(참고)타워 스텟 가치'!$B$12:$L$16,AD$2,0)+(VLOOKUP($F657,'(참고)타워 스텟 가치'!$B$12:$L$16,AD$2,0)*$E657)</f>
        <v>300.37499999999932</v>
      </c>
      <c r="AE657">
        <f>VLOOKUP($F657,'(참고)타워 스텟 가치'!$B$12:$L$16,AE$2,0)+(VLOOKUP($F657,'(참고)타워 스텟 가치'!$B$12:$L$16,AE$2,0)*$E657)</f>
        <v>360.44999999999919</v>
      </c>
      <c r="AF657">
        <f>VLOOKUP($F657,'(참고)타워 스텟 가치'!$B$12:$L$16,AF$2,0)+(VLOOKUP($F657,'(참고)타워 스텟 가치'!$B$12:$L$16,AF$2,0)*$E657)</f>
        <v>266999.99999999942</v>
      </c>
      <c r="AG657">
        <f>VLOOKUP($F657,'(참고)타워 스텟 가치'!$B$12:$L$16,AG$2,0)+(VLOOKUP($F657,'(참고)타워 스텟 가치'!$B$12:$L$16,AG$2,0)*$E657)</f>
        <v>1802.2499999999959</v>
      </c>
      <c r="AH657">
        <f>VLOOKUP($F657,'(참고)타워 스텟 가치'!$B$12:$L$16,AH$2,0)+(VLOOKUP($F657,'(참고)타워 스텟 가치'!$B$12:$L$16,AH$2,0)*$E657)</f>
        <v>60.074999999999861</v>
      </c>
      <c r="AI657">
        <f>VLOOKUP($F657,'(참고)타워 스텟 가치'!$B$12:$L$16,AI$2,0)+(VLOOKUP($F657,'(참고)타워 스텟 가치'!$B$12:$L$16,AI$2,0)*$E657)</f>
        <v>16.019999999999964</v>
      </c>
      <c r="AJ657">
        <f>VLOOKUP($F657,'(참고)타워 스텟 가치'!$B$12:$L$16,AJ$2,0)+(VLOOKUP($F657,'(참고)타워 스텟 가치'!$B$12:$L$16,AJ$2,0)*$E657)</f>
        <v>0</v>
      </c>
      <c r="AK657">
        <f>VLOOKUP($F657,'(참고)타워 스텟 가치'!$B$12:$L$16,AK$2,0)+(VLOOKUP($F657,'(참고)타워 스텟 가치'!$B$12:$L$16,AK$2,0)*$E657)</f>
        <v>0</v>
      </c>
      <c r="AL657">
        <f>VLOOKUP($F657,'(참고)타워 스텟 가치'!$B$12:$L$16,AL$2,0)+(VLOOKUP($F657,'(참고)타워 스텟 가치'!$B$12:$L$16,AL$2,0)*$E657)</f>
        <v>74.759999999999835</v>
      </c>
      <c r="AM657">
        <f>SUM('스테이지별 몬스터 스텟'!AD657*'(참고)타워 스텟 가치'!$Q$17,'스테이지별 몬스터 스텟'!AE657*'(참고)타워 스텟 가치'!$R$17,'스테이지별 몬스터 스텟'!AF657*'(참고)타워 스텟 가치'!$S$17,'스테이지별 몬스터 스텟'!AG657*'(참고)타워 스텟 가치'!$T$17,'스테이지별 몬스터 스텟'!AH657*'(참고)타워 스텟 가치'!$U$17,'스테이지별 몬스터 스텟'!AI657*'(참고)타워 스텟 가치'!$V$17,'스테이지별 몬스터 스텟'!AJ657*'(참고)타워 스텟 가치'!$W$17,'스테이지별 몬스터 스텟'!AK657*'(참고)타워 스텟 가치'!$X$17,'스테이지별 몬스터 스텟'!AL657*'(참고)타워 스텟 가치'!$Y$17)</f>
        <v>405531.61499999918</v>
      </c>
      <c r="AN657">
        <v>3</v>
      </c>
    </row>
    <row r="658" spans="3:40" x14ac:dyDescent="0.3">
      <c r="C658">
        <v>4</v>
      </c>
      <c r="D658">
        <f t="shared" si="32"/>
        <v>131</v>
      </c>
      <c r="E658" s="52">
        <f>VLOOKUP(D658,'스테이지별 난이도 설정'!B:C,2,0)</f>
        <v>52.399999999999878</v>
      </c>
      <c r="F658" t="str">
        <f t="shared" si="33"/>
        <v>유니크</v>
      </c>
      <c r="G658">
        <f t="shared" si="31"/>
        <v>6</v>
      </c>
      <c r="H658">
        <f>VLOOKUP($F658,'(참고)타워 스텟 가치'!$B$2:$L$6,H$2,0)+(VLOOKUP($F658,'(참고)타워 스텟 가치'!$B$2:$L$6,H$2,0)*$E658)</f>
        <v>1351.6874999999968</v>
      </c>
      <c r="I658">
        <f>VLOOKUP($F658,'(참고)타워 스텟 가치'!$B$2:$L$6,I$2,0)+(VLOOKUP($F658,'(참고)타워 스텟 가치'!$B$2:$L$6,I$2,0)*$E658)</f>
        <v>270.33749999999941</v>
      </c>
      <c r="J658">
        <f>VLOOKUP($F658,'(참고)타워 스텟 가치'!$B$2:$L$6,J$2,0)+(VLOOKUP($F658,'(참고)타워 스텟 가치'!$B$2:$L$6,J$2,0)*$E658)</f>
        <v>266999.99999999942</v>
      </c>
      <c r="K658">
        <f>VLOOKUP($F658,'(참고)타워 스텟 가치'!$B$2:$L$6,K$2,0)+(VLOOKUP($F658,'(참고)타워 스텟 가치'!$B$2:$L$6,K$2,0)*$E658)</f>
        <v>5406.7499999999873</v>
      </c>
      <c r="L658">
        <f>VLOOKUP($F658,'(참고)타워 스텟 가치'!$B$2:$L$6,L$2,0)+(VLOOKUP($F658,'(참고)타워 스텟 가치'!$B$2:$L$6,L$2,0)*$E658)</f>
        <v>90.112499999999798</v>
      </c>
      <c r="M658">
        <f>VLOOKUP($F658,'(참고)타워 스텟 가치'!$B$2:$L$6,M$2,0)+(VLOOKUP($F658,'(참고)타워 스텟 가치'!$B$2:$L$6,M$2,0)*$E658)</f>
        <v>16.019999999999964</v>
      </c>
      <c r="N658">
        <f>VLOOKUP($F658,'(참고)타워 스텟 가치'!$B$2:$L$6,N$2,0)+(VLOOKUP($F658,'(참고)타워 스텟 가치'!$B$2:$L$6,N$2,0)*$E658)</f>
        <v>0</v>
      </c>
      <c r="O658">
        <f>VLOOKUP($F658,'(참고)타워 스텟 가치'!$B$2:$L$6,O$2,0)+(VLOOKUP($F658,'(참고)타워 스텟 가치'!$B$2:$L$6,O$2,0)*$E658)</f>
        <v>0</v>
      </c>
      <c r="P658">
        <f>VLOOKUP($F658,'(참고)타워 스텟 가치'!$B$2:$L$6,P$2,0)+(VLOOKUP($F658,'(참고)타워 스텟 가치'!$B$2:$L$6,P$2,0)*$E658)</f>
        <v>53.399999999999878</v>
      </c>
      <c r="Q658">
        <f>SUM('스테이지별 몬스터 스텟'!H658*'(참고)타워 스텟 가치'!$Q$17,'스테이지별 몬스터 스텟'!I658*'(참고)타워 스텟 가치'!$R$17,'스테이지별 몬스터 스텟'!J658*'(참고)타워 스텟 가치'!$S$17,'스테이지별 몬스터 스텟'!K658*'(참고)타워 스텟 가치'!$T$17,'스테이지별 몬스터 스텟'!L658*'(참고)타워 스텟 가치'!$U$17,'스테이지별 몬스터 스텟'!M658*'(참고)타워 스텟 가치'!$V$17,'스테이지별 몬스터 스텟'!N658*'(참고)타워 스텟 가치'!$W$17,'스테이지별 몬스터 스텟'!O658*'(참고)타워 스텟 가치'!$X$17,'스테이지별 몬스터 스텟'!P658*'(참고)타워 스텟 가치'!$Y$17)</f>
        <v>414725.42624999909</v>
      </c>
      <c r="R658">
        <v>1</v>
      </c>
      <c r="S658">
        <f>VLOOKUP($F658,'(참고)타워 스텟 가치'!$B$7:$L$11,S$2,0)+(VLOOKUP($F658,'(참고)타워 스텟 가치'!$B$7:$L$11,S$2,0)*$E658)</f>
        <v>450.56249999999898</v>
      </c>
      <c r="T658">
        <f>VLOOKUP($F658,'(참고)타워 스텟 가치'!$B$7:$L$11,T$2,0)+(VLOOKUP($F658,'(참고)타워 스텟 가치'!$B$7:$L$11,T$2,0)*$E658)</f>
        <v>811.01249999999811</v>
      </c>
      <c r="U658">
        <f>VLOOKUP($F658,'(참고)타워 스텟 가치'!$B$7:$L$11,U$2,0)+(VLOOKUP($F658,'(참고)타워 스텟 가치'!$B$7:$L$11,U$2,0)*$E658)</f>
        <v>266999.99999999942</v>
      </c>
      <c r="V658">
        <f>VLOOKUP($F658,'(참고)타워 스텟 가치'!$B$7:$L$11,V$2,0)+(VLOOKUP($F658,'(참고)타워 스텟 가치'!$B$7:$L$11,V$2,0)*$E658)</f>
        <v>5406.7499999999873</v>
      </c>
      <c r="W658">
        <f>VLOOKUP($F658,'(참고)타워 스텟 가치'!$B$7:$L$11,W$2,0)+(VLOOKUP($F658,'(참고)타워 스텟 가치'!$B$7:$L$11,W$2,0)*$E658)</f>
        <v>90.112499999999798</v>
      </c>
      <c r="X658">
        <f>VLOOKUP($F658,'(참고)타워 스텟 가치'!$B$7:$L$11,X$2,0)+(VLOOKUP($F658,'(참고)타워 스텟 가치'!$B$7:$L$11,X$2,0)*$E658)</f>
        <v>16.019999999999964</v>
      </c>
      <c r="Y658">
        <f>VLOOKUP($F658,'(참고)타워 스텟 가치'!$B$7:$L$11,Y$2,0)+(VLOOKUP($F658,'(참고)타워 스텟 가치'!$B$7:$L$11,Y$2,0)*$E658)</f>
        <v>0</v>
      </c>
      <c r="Z658">
        <f>VLOOKUP($F658,'(참고)타워 스텟 가치'!$B$7:$L$11,Z$2,0)+(VLOOKUP($F658,'(참고)타워 스텟 가치'!$B$7:$L$11,Z$2,0)*$E658)</f>
        <v>0</v>
      </c>
      <c r="AA658">
        <f>VLOOKUP($F658,'(참고)타워 스텟 가치'!$B$7:$L$11,AA$2,0)+(VLOOKUP($F658,'(참고)타워 스텟 가치'!$B$7:$L$11,AA$2,0)*$E658)</f>
        <v>53.399999999999878</v>
      </c>
      <c r="AB658">
        <f>SUM('스테이지별 몬스터 스텟'!S658*'(참고)타워 스텟 가치'!$Q$17,'스테이지별 몬스터 스텟'!T658*'(참고)타워 스텟 가치'!$R$17,'스테이지별 몬스터 스텟'!U658*'(참고)타워 스텟 가치'!$S$17,'스테이지별 몬스터 스텟'!V658*'(참고)타워 스텟 가치'!$T$17,'스테이지별 몬스터 스텟'!W658*'(참고)타워 스텟 가치'!$U$17,'스테이지별 몬스터 스텟'!X658*'(참고)타워 스텟 가치'!$V$17,'스테이지별 몬스터 스텟'!Y658*'(참고)타워 스텟 가치'!$W$17,'스테이지별 몬스터 스텟'!Z658*'(참고)타워 스텟 가치'!$X$17,'스테이지별 몬스터 스텟'!AA658*'(참고)타워 스텟 가치'!$Y$17)</f>
        <v>413734.1887499991</v>
      </c>
      <c r="AC658">
        <v>2</v>
      </c>
      <c r="AD658">
        <f>VLOOKUP($F658,'(참고)타워 스텟 가치'!$B$12:$L$16,AD$2,0)+(VLOOKUP($F658,'(참고)타워 스텟 가치'!$B$12:$L$16,AD$2,0)*$E658)</f>
        <v>450.56249999999898</v>
      </c>
      <c r="AE658">
        <f>VLOOKUP($F658,'(참고)타워 스텟 가치'!$B$12:$L$16,AE$2,0)+(VLOOKUP($F658,'(참고)타워 스텟 가치'!$B$12:$L$16,AE$2,0)*$E658)</f>
        <v>540.67499999999882</v>
      </c>
      <c r="AF658">
        <f>VLOOKUP($F658,'(참고)타워 스텟 가치'!$B$12:$L$16,AF$2,0)+(VLOOKUP($F658,'(참고)타워 스텟 가치'!$B$12:$L$16,AF$2,0)*$E658)</f>
        <v>266999.99999999942</v>
      </c>
      <c r="AG658">
        <f>VLOOKUP($F658,'(참고)타워 스텟 가치'!$B$12:$L$16,AG$2,0)+(VLOOKUP($F658,'(참고)타워 스텟 가치'!$B$12:$L$16,AG$2,0)*$E658)</f>
        <v>2703.3749999999936</v>
      </c>
      <c r="AH658">
        <f>VLOOKUP($F658,'(참고)타워 스텟 가치'!$B$12:$L$16,AH$2,0)+(VLOOKUP($F658,'(참고)타워 스텟 가치'!$B$12:$L$16,AH$2,0)*$E658)</f>
        <v>90.112499999999798</v>
      </c>
      <c r="AI658">
        <f>VLOOKUP($F658,'(참고)타워 스텟 가치'!$B$12:$L$16,AI$2,0)+(VLOOKUP($F658,'(참고)타워 스텟 가치'!$B$12:$L$16,AI$2,0)*$E658)</f>
        <v>16.019999999999964</v>
      </c>
      <c r="AJ658">
        <f>VLOOKUP($F658,'(참고)타워 스텟 가치'!$B$12:$L$16,AJ$2,0)+(VLOOKUP($F658,'(참고)타워 스텟 가치'!$B$12:$L$16,AJ$2,0)*$E658)</f>
        <v>0</v>
      </c>
      <c r="AK658">
        <f>VLOOKUP($F658,'(참고)타워 스텟 가치'!$B$12:$L$16,AK$2,0)+(VLOOKUP($F658,'(참고)타워 스텟 가치'!$B$12:$L$16,AK$2,0)*$E658)</f>
        <v>0</v>
      </c>
      <c r="AL658">
        <f>VLOOKUP($F658,'(참고)타워 스텟 가치'!$B$12:$L$16,AL$2,0)+(VLOOKUP($F658,'(참고)타워 스텟 가치'!$B$12:$L$16,AL$2,0)*$E658)</f>
        <v>106.79999999999976</v>
      </c>
      <c r="AM658">
        <f>SUM('스테이지별 몬스터 스텟'!AD658*'(참고)타워 스텟 가치'!$Q$17,'스테이지별 몬스터 스텟'!AE658*'(참고)타워 스텟 가치'!$R$17,'스테이지별 몬스터 스텟'!AF658*'(참고)타워 스텟 가치'!$S$17,'스테이지별 몬스터 스텟'!AG658*'(참고)타워 스텟 가치'!$T$17,'스테이지별 몬스터 스텟'!AH658*'(참고)타워 스텟 가치'!$U$17,'스테이지별 몬스터 스텟'!AI658*'(참고)타워 스텟 가치'!$V$17,'스테이지별 몬스터 스텟'!AJ658*'(참고)타워 스텟 가치'!$W$17,'스테이지별 몬스터 스텟'!AK658*'(참고)타워 스텟 가치'!$X$17,'스테이지별 몬스터 스텟'!AL658*'(참고)타워 스텟 가치'!$Y$17)</f>
        <v>408028.73249999911</v>
      </c>
      <c r="AN658">
        <v>3</v>
      </c>
    </row>
    <row r="659" spans="3:40" x14ac:dyDescent="0.3">
      <c r="C659">
        <v>5</v>
      </c>
      <c r="D659">
        <f t="shared" si="32"/>
        <v>131</v>
      </c>
      <c r="E659" s="52">
        <f>VLOOKUP(D659,'스테이지별 난이도 설정'!B:C,2,0)</f>
        <v>52.399999999999878</v>
      </c>
      <c r="F659" t="str">
        <f t="shared" si="33"/>
        <v>스페셜</v>
      </c>
      <c r="G659">
        <f t="shared" si="31"/>
        <v>6</v>
      </c>
      <c r="H659">
        <f>VLOOKUP($F659,'(참고)타워 스텟 가치'!$B$2:$L$6,H$2,0)+(VLOOKUP($F659,'(참고)타워 스텟 가치'!$B$2:$L$6,H$2,0)*$E659)</f>
        <v>2027.5312499999955</v>
      </c>
      <c r="I659">
        <f>VLOOKUP($F659,'(참고)타워 스텟 가치'!$B$2:$L$6,I$2,0)+(VLOOKUP($F659,'(참고)타워 스텟 가치'!$B$2:$L$6,I$2,0)*$E659)</f>
        <v>405.50624999999906</v>
      </c>
      <c r="J659">
        <f>VLOOKUP($F659,'(참고)타워 스텟 가치'!$B$2:$L$6,J$2,0)+(VLOOKUP($F659,'(참고)타워 스텟 가치'!$B$2:$L$6,J$2,0)*$E659)</f>
        <v>266999.99999999942</v>
      </c>
      <c r="K659">
        <f>VLOOKUP($F659,'(참고)타워 스텟 가치'!$B$2:$L$6,K$2,0)+(VLOOKUP($F659,'(참고)타워 스텟 가치'!$B$2:$L$6,K$2,0)*$E659)</f>
        <v>8110.1249999999818</v>
      </c>
      <c r="L659">
        <f>VLOOKUP($F659,'(참고)타워 스텟 가치'!$B$2:$L$6,L$2,0)+(VLOOKUP($F659,'(참고)타워 스텟 가치'!$B$2:$L$6,L$2,0)*$E659)</f>
        <v>135.1687499999997</v>
      </c>
      <c r="M659">
        <f>VLOOKUP($F659,'(참고)타워 스텟 가치'!$B$2:$L$6,M$2,0)+(VLOOKUP($F659,'(참고)타워 스텟 가치'!$B$2:$L$6,M$2,0)*$E659)</f>
        <v>16.019999999999964</v>
      </c>
      <c r="N659">
        <f>VLOOKUP($F659,'(참고)타워 스텟 가치'!$B$2:$L$6,N$2,0)+(VLOOKUP($F659,'(참고)타워 스텟 가치'!$B$2:$L$6,N$2,0)*$E659)</f>
        <v>0</v>
      </c>
      <c r="O659">
        <f>VLOOKUP($F659,'(참고)타워 스텟 가치'!$B$2:$L$6,O$2,0)+(VLOOKUP($F659,'(참고)타워 스텟 가치'!$B$2:$L$6,O$2,0)*$E659)</f>
        <v>0</v>
      </c>
      <c r="P659">
        <f>VLOOKUP($F659,'(참고)타워 스텟 가치'!$B$2:$L$6,P$2,0)+(VLOOKUP($F659,'(참고)타워 스텟 가치'!$B$2:$L$6,P$2,0)*$E659)</f>
        <v>53.399999999999878</v>
      </c>
      <c r="Q659">
        <f>SUM('스테이지별 몬스터 스텟'!H659*'(참고)타워 스텟 가치'!$Q$17,'스테이지별 몬스터 스텟'!I659*'(참고)타워 스텟 가치'!$R$17,'스테이지별 몬스터 스텟'!J659*'(참고)타워 스텟 가치'!$S$17,'스테이지별 몬스터 스텟'!K659*'(참고)타워 스텟 가치'!$T$17,'스테이지별 몬스터 스텟'!L659*'(참고)타워 스텟 가치'!$U$17,'스테이지별 몬스터 스텟'!M659*'(참고)타워 스텟 가치'!$V$17,'스테이지별 몬스터 스텟'!N659*'(참고)타워 스텟 가치'!$W$17,'스테이지별 몬스터 스텟'!O659*'(참고)타워 스텟 가치'!$X$17,'스테이지별 몬스터 스텟'!P659*'(참고)타워 스텟 가치'!$Y$17)</f>
        <v>421776.72937499906</v>
      </c>
      <c r="R659">
        <v>1</v>
      </c>
      <c r="S659">
        <f>VLOOKUP($F659,'(참고)타워 스텟 가치'!$B$7:$L$11,S$2,0)+(VLOOKUP($F659,'(참고)타워 스텟 가치'!$B$7:$L$11,S$2,0)*$E659)</f>
        <v>675.84374999999841</v>
      </c>
      <c r="T659">
        <f>VLOOKUP($F659,'(참고)타워 스텟 가치'!$B$7:$L$11,T$2,0)+(VLOOKUP($F659,'(참고)타워 스텟 가치'!$B$7:$L$11,T$2,0)*$E659)</f>
        <v>1216.5187499999972</v>
      </c>
      <c r="U659">
        <f>VLOOKUP($F659,'(참고)타워 스텟 가치'!$B$7:$L$11,U$2,0)+(VLOOKUP($F659,'(참고)타워 스텟 가치'!$B$7:$L$11,U$2,0)*$E659)</f>
        <v>266999.99999999942</v>
      </c>
      <c r="V659">
        <f>VLOOKUP($F659,'(참고)타워 스텟 가치'!$B$7:$L$11,V$2,0)+(VLOOKUP($F659,'(참고)타워 스텟 가치'!$B$7:$L$11,V$2,0)*$E659)</f>
        <v>8110.1249999999818</v>
      </c>
      <c r="W659">
        <f>VLOOKUP($F659,'(참고)타워 스텟 가치'!$B$7:$L$11,W$2,0)+(VLOOKUP($F659,'(참고)타워 스텟 가치'!$B$7:$L$11,W$2,0)*$E659)</f>
        <v>135.1687499999997</v>
      </c>
      <c r="X659">
        <f>VLOOKUP($F659,'(참고)타워 스텟 가치'!$B$7:$L$11,X$2,0)+(VLOOKUP($F659,'(참고)타워 스텟 가치'!$B$7:$L$11,X$2,0)*$E659)</f>
        <v>16.019999999999964</v>
      </c>
      <c r="Y659">
        <f>VLOOKUP($F659,'(참고)타워 스텟 가치'!$B$7:$L$11,Y$2,0)+(VLOOKUP($F659,'(참고)타워 스텟 가치'!$B$7:$L$11,Y$2,0)*$E659)</f>
        <v>0</v>
      </c>
      <c r="Z659">
        <f>VLOOKUP($F659,'(참고)타워 스텟 가치'!$B$7:$L$11,Z$2,0)+(VLOOKUP($F659,'(참고)타워 스텟 가치'!$B$7:$L$11,Z$2,0)*$E659)</f>
        <v>0</v>
      </c>
      <c r="AA659">
        <f>VLOOKUP($F659,'(참고)타워 스텟 가치'!$B$7:$L$11,AA$2,0)+(VLOOKUP($F659,'(참고)타워 스텟 가치'!$B$7:$L$11,AA$2,0)*$E659)</f>
        <v>53.399999999999878</v>
      </c>
      <c r="AB659">
        <f>SUM('스테이지별 몬스터 스텟'!S659*'(참고)타워 스텟 가치'!$Q$17,'스테이지별 몬스터 스텟'!T659*'(참고)타워 스텟 가치'!$R$17,'스테이지별 몬스터 스텟'!U659*'(참고)타워 스텟 가치'!$S$17,'스테이지별 몬스터 스텟'!V659*'(참고)타워 스텟 가치'!$T$17,'스테이지별 몬스터 스텟'!W659*'(참고)타워 스텟 가치'!$U$17,'스테이지별 몬스터 스텟'!X659*'(참고)타워 스텟 가치'!$V$17,'스테이지별 몬스터 스텟'!Y659*'(참고)타워 스텟 가치'!$W$17,'스테이지별 몬스터 스텟'!Z659*'(참고)타워 스텟 가치'!$X$17,'스테이지별 몬스터 스텟'!AA659*'(참고)타워 스텟 가치'!$Y$17)</f>
        <v>420289.87312499911</v>
      </c>
      <c r="AC659">
        <v>2</v>
      </c>
      <c r="AD659">
        <f>VLOOKUP($F659,'(참고)타워 스텟 가치'!$B$12:$L$16,AD$2,0)+(VLOOKUP($F659,'(참고)타워 스텟 가치'!$B$12:$L$16,AD$2,0)*$E659)</f>
        <v>675.84374999999841</v>
      </c>
      <c r="AE659">
        <f>VLOOKUP($F659,'(참고)타워 스텟 가치'!$B$12:$L$16,AE$2,0)+(VLOOKUP($F659,'(참고)타워 스텟 가치'!$B$12:$L$16,AE$2,0)*$E659)</f>
        <v>811.01249999999811</v>
      </c>
      <c r="AF659">
        <f>VLOOKUP($F659,'(참고)타워 스텟 가치'!$B$12:$L$16,AF$2,0)+(VLOOKUP($F659,'(참고)타워 스텟 가치'!$B$12:$L$16,AF$2,0)*$E659)</f>
        <v>266999.99999999942</v>
      </c>
      <c r="AG659">
        <f>VLOOKUP($F659,'(참고)타워 스텟 가치'!$B$12:$L$16,AG$2,0)+(VLOOKUP($F659,'(참고)타워 스텟 가치'!$B$12:$L$16,AG$2,0)*$E659)</f>
        <v>4055.0624999999909</v>
      </c>
      <c r="AH659">
        <f>VLOOKUP($F659,'(참고)타워 스텟 가치'!$B$12:$L$16,AH$2,0)+(VLOOKUP($F659,'(참고)타워 스텟 가치'!$B$12:$L$16,AH$2,0)*$E659)</f>
        <v>135.1687499999997</v>
      </c>
      <c r="AI659">
        <f>VLOOKUP($F659,'(참고)타워 스텟 가치'!$B$12:$L$16,AI$2,0)+(VLOOKUP($F659,'(참고)타워 스텟 가치'!$B$12:$L$16,AI$2,0)*$E659)</f>
        <v>16.019999999999964</v>
      </c>
      <c r="AJ659">
        <f>VLOOKUP($F659,'(참고)타워 스텟 가치'!$B$12:$L$16,AJ$2,0)+(VLOOKUP($F659,'(참고)타워 스텟 가치'!$B$12:$L$16,AJ$2,0)*$E659)</f>
        <v>0</v>
      </c>
      <c r="AK659">
        <f>VLOOKUP($F659,'(참고)타워 스텟 가치'!$B$12:$L$16,AK$2,0)+(VLOOKUP($F659,'(참고)타워 스텟 가치'!$B$12:$L$16,AK$2,0)*$E659)</f>
        <v>0</v>
      </c>
      <c r="AL659">
        <f>VLOOKUP($F659,'(참고)타워 스텟 가치'!$B$12:$L$16,AL$2,0)+(VLOOKUP($F659,'(참고)타워 스텟 가치'!$B$12:$L$16,AL$2,0)*$E659)</f>
        <v>106.79999999999976</v>
      </c>
      <c r="AM659">
        <f>SUM('스테이지별 몬스터 스텟'!AD659*'(참고)타워 스텟 가치'!$Q$17,'스테이지별 몬스터 스텟'!AE659*'(참고)타워 스텟 가치'!$R$17,'스테이지별 몬스터 스텟'!AF659*'(참고)타워 스텟 가치'!$S$17,'스테이지별 몬스터 스텟'!AG659*'(참고)타워 스텟 가치'!$T$17,'스테이지별 몬스터 스텟'!AH659*'(참고)타워 스텟 가치'!$U$17,'스테이지별 몬스터 스텟'!AI659*'(참고)타워 스텟 가치'!$V$17,'스테이지별 몬스터 스텟'!AJ659*'(참고)타워 스텟 가치'!$W$17,'스테이지별 몬스터 스텟'!AK659*'(참고)타워 스텟 가치'!$X$17,'스테이지별 몬스터 스텟'!AL659*'(참고)타워 스텟 가치'!$Y$17)</f>
        <v>411678.28874999913</v>
      </c>
      <c r="AN659">
        <v>3</v>
      </c>
    </row>
    <row r="660" spans="3:40" x14ac:dyDescent="0.3">
      <c r="C660">
        <v>1</v>
      </c>
      <c r="D660">
        <f t="shared" si="32"/>
        <v>132</v>
      </c>
      <c r="E660" s="52">
        <f>VLOOKUP(D660,'스테이지별 난이도 설정'!B:C,2,0)</f>
        <v>52.799999999999876</v>
      </c>
      <c r="F660" t="str">
        <f t="shared" si="33"/>
        <v>일반</v>
      </c>
      <c r="G660">
        <f t="shared" si="31"/>
        <v>6</v>
      </c>
      <c r="H660">
        <f>VLOOKUP($F660,'(참고)타워 스텟 가치'!$B$2:$L$6,H$2,0)+(VLOOKUP($F660,'(참고)타워 스텟 가치'!$B$2:$L$6,H$2,0)*$E660)</f>
        <v>403.49999999999909</v>
      </c>
      <c r="I660">
        <f>VLOOKUP($F660,'(참고)타워 스텟 가치'!$B$2:$L$6,I$2,0)+(VLOOKUP($F660,'(참고)타워 스텟 가치'!$B$2:$L$6,I$2,0)*$E660)</f>
        <v>80.699999999999818</v>
      </c>
      <c r="J660">
        <f>VLOOKUP($F660,'(참고)타워 스텟 가치'!$B$2:$L$6,J$2,0)+(VLOOKUP($F660,'(참고)타워 스텟 가치'!$B$2:$L$6,J$2,0)*$E660)</f>
        <v>268999.99999999936</v>
      </c>
      <c r="K660">
        <f>VLOOKUP($F660,'(참고)타워 스텟 가치'!$B$2:$L$6,K$2,0)+(VLOOKUP($F660,'(참고)타워 스텟 가치'!$B$2:$L$6,K$2,0)*$E660)</f>
        <v>1613.9999999999964</v>
      </c>
      <c r="L660">
        <f>VLOOKUP($F660,'(참고)타워 스텟 가치'!$B$2:$L$6,L$2,0)+(VLOOKUP($F660,'(참고)타워 스텟 가치'!$B$2:$L$6,L$2,0)*$E660)</f>
        <v>26.899999999999938</v>
      </c>
      <c r="M660">
        <f>VLOOKUP($F660,'(참고)타워 스텟 가치'!$B$2:$L$6,M$2,0)+(VLOOKUP($F660,'(참고)타워 스텟 가치'!$B$2:$L$6,M$2,0)*$E660)</f>
        <v>16.139999999999961</v>
      </c>
      <c r="N660">
        <f>VLOOKUP($F660,'(참고)타워 스텟 가치'!$B$2:$L$6,N$2,0)+(VLOOKUP($F660,'(참고)타워 스텟 가치'!$B$2:$L$6,N$2,0)*$E660)</f>
        <v>0</v>
      </c>
      <c r="O660">
        <f>VLOOKUP($F660,'(참고)타워 스텟 가치'!$B$2:$L$6,O$2,0)+(VLOOKUP($F660,'(참고)타워 스텟 가치'!$B$2:$L$6,O$2,0)*$E660)</f>
        <v>0</v>
      </c>
      <c r="P660">
        <f>VLOOKUP($F660,'(참고)타워 스텟 가치'!$B$2:$L$6,P$2,0)+(VLOOKUP($F660,'(참고)타워 스텟 가치'!$B$2:$L$6,P$2,0)*$E660)</f>
        <v>37.659999999999911</v>
      </c>
      <c r="Q660">
        <f>SUM('스테이지별 몬스터 스텟'!H660*'(참고)타워 스텟 가치'!$Q$17,'스테이지별 몬스터 스텟'!I660*'(참고)타워 스텟 가치'!$R$17,'스테이지별 몬스터 스텟'!J660*'(참고)타워 스텟 가치'!$S$17,'스테이지별 몬스터 스텟'!K660*'(참고)타워 스텟 가치'!$T$17,'스테이지별 몬스터 스텟'!L660*'(참고)타워 스텟 가치'!$U$17,'스테이지별 몬스터 스텟'!M660*'(참고)타워 스텟 가치'!$V$17,'스테이지별 몬스터 스텟'!N660*'(참고)타워 스텟 가치'!$W$17,'스테이지별 몬스터 스텟'!O660*'(참고)타워 스텟 가치'!$X$17,'스테이지별 몬스터 스텟'!P660*'(참고)타워 스텟 가치'!$Y$17)</f>
        <v>407801.30999999907</v>
      </c>
      <c r="R660">
        <v>1</v>
      </c>
      <c r="S660">
        <f>VLOOKUP($F660,'(참고)타워 스텟 가치'!$B$7:$L$11,S$2,0)+(VLOOKUP($F660,'(참고)타워 스텟 가치'!$B$7:$L$11,S$2,0)*$E660)</f>
        <v>134.49999999999969</v>
      </c>
      <c r="T660">
        <f>VLOOKUP($F660,'(참고)타워 스텟 가치'!$B$7:$L$11,T$2,0)+(VLOOKUP($F660,'(참고)타워 스텟 가치'!$B$7:$L$11,T$2,0)*$E660)</f>
        <v>242.09999999999945</v>
      </c>
      <c r="U660">
        <f>VLOOKUP($F660,'(참고)타워 스텟 가치'!$B$7:$L$11,U$2,0)+(VLOOKUP($F660,'(참고)타워 스텟 가치'!$B$7:$L$11,U$2,0)*$E660)</f>
        <v>268999.99999999936</v>
      </c>
      <c r="V660">
        <f>VLOOKUP($F660,'(참고)타워 스텟 가치'!$B$7:$L$11,V$2,0)+(VLOOKUP($F660,'(참고)타워 스텟 가치'!$B$7:$L$11,V$2,0)*$E660)</f>
        <v>1613.9999999999964</v>
      </c>
      <c r="W660">
        <f>VLOOKUP($F660,'(참고)타워 스텟 가치'!$B$7:$L$11,W$2,0)+(VLOOKUP($F660,'(참고)타워 스텟 가치'!$B$7:$L$11,W$2,0)*$E660)</f>
        <v>26.899999999999938</v>
      </c>
      <c r="X660">
        <f>VLOOKUP($F660,'(참고)타워 스텟 가치'!$B$7:$L$11,X$2,0)+(VLOOKUP($F660,'(참고)타워 스텟 가치'!$B$7:$L$11,X$2,0)*$E660)</f>
        <v>16.139999999999961</v>
      </c>
      <c r="Y660">
        <f>VLOOKUP($F660,'(참고)타워 스텟 가치'!$B$7:$L$11,Y$2,0)+(VLOOKUP($F660,'(참고)타워 스텟 가치'!$B$7:$L$11,Y$2,0)*$E660)</f>
        <v>0</v>
      </c>
      <c r="Z660">
        <f>VLOOKUP($F660,'(참고)타워 스텟 가치'!$B$7:$L$11,Z$2,0)+(VLOOKUP($F660,'(참고)타워 스텟 가치'!$B$7:$L$11,Z$2,0)*$E660)</f>
        <v>0</v>
      </c>
      <c r="AA660">
        <f>VLOOKUP($F660,'(참고)타워 스텟 가치'!$B$7:$L$11,AA$2,0)+(VLOOKUP($F660,'(참고)타워 스텟 가치'!$B$7:$L$11,AA$2,0)*$E660)</f>
        <v>37.659999999999911</v>
      </c>
      <c r="AB660">
        <f>SUM('스테이지별 몬스터 스텟'!S660*'(참고)타워 스텟 가치'!$Q$17,'스테이지별 몬스터 스텟'!T660*'(참고)타워 스텟 가치'!$R$17,'스테이지별 몬스터 스텟'!U660*'(참고)타워 스텟 가치'!$S$17,'스테이지별 몬스터 스텟'!V660*'(참고)타워 스텟 가치'!$T$17,'스테이지별 몬스터 스텟'!W660*'(참고)타워 스텟 가치'!$U$17,'스테이지별 몬스터 스텟'!X660*'(참고)타워 스텟 가치'!$V$17,'스테이지별 몬스터 스텟'!Y660*'(참고)타워 스텟 가치'!$W$17,'스테이지별 몬스터 스텟'!Z660*'(참고)타워 스텟 가치'!$X$17,'스테이지별 몬스터 스텟'!AA660*'(참고)타워 스텟 가치'!$Y$17)</f>
        <v>407505.4099999991</v>
      </c>
      <c r="AC660">
        <v>2</v>
      </c>
      <c r="AD660">
        <f>VLOOKUP($F660,'(참고)타워 스텟 가치'!$B$12:$L$16,AD$2,0)+(VLOOKUP($F660,'(참고)타워 스텟 가치'!$B$12:$L$16,AD$2,0)*$E660)</f>
        <v>134.49999999999969</v>
      </c>
      <c r="AE660">
        <f>VLOOKUP($F660,'(참고)타워 스텟 가치'!$B$12:$L$16,AE$2,0)+(VLOOKUP($F660,'(참고)타워 스텟 가치'!$B$12:$L$16,AE$2,0)*$E660)</f>
        <v>161.39999999999964</v>
      </c>
      <c r="AF660">
        <f>VLOOKUP($F660,'(참고)타워 스텟 가치'!$B$12:$L$16,AF$2,0)+(VLOOKUP($F660,'(참고)타워 스텟 가치'!$B$12:$L$16,AF$2,0)*$E660)</f>
        <v>268999.99999999936</v>
      </c>
      <c r="AG660">
        <f>VLOOKUP($F660,'(참고)타워 스텟 가치'!$B$12:$L$16,AG$2,0)+(VLOOKUP($F660,'(참고)타워 스텟 가치'!$B$12:$L$16,AG$2,0)*$E660)</f>
        <v>806.99999999999818</v>
      </c>
      <c r="AH660">
        <f>VLOOKUP($F660,'(참고)타워 스텟 가치'!$B$12:$L$16,AH$2,0)+(VLOOKUP($F660,'(참고)타워 스텟 가치'!$B$12:$L$16,AH$2,0)*$E660)</f>
        <v>26.899999999999938</v>
      </c>
      <c r="AI660">
        <f>VLOOKUP($F660,'(참고)타워 스텟 가치'!$B$12:$L$16,AI$2,0)+(VLOOKUP($F660,'(참고)타워 스텟 가치'!$B$12:$L$16,AI$2,0)*$E660)</f>
        <v>16.139999999999961</v>
      </c>
      <c r="AJ660">
        <f>VLOOKUP($F660,'(참고)타워 스텟 가치'!$B$12:$L$16,AJ$2,0)+(VLOOKUP($F660,'(참고)타워 스텟 가치'!$B$12:$L$16,AJ$2,0)*$E660)</f>
        <v>0</v>
      </c>
      <c r="AK660">
        <f>VLOOKUP($F660,'(참고)타워 스텟 가치'!$B$12:$L$16,AK$2,0)+(VLOOKUP($F660,'(참고)타워 스텟 가치'!$B$12:$L$16,AK$2,0)*$E660)</f>
        <v>0</v>
      </c>
      <c r="AL660">
        <f>VLOOKUP($F660,'(참고)타워 스텟 가치'!$B$12:$L$16,AL$2,0)+(VLOOKUP($F660,'(참고)타워 스텟 가치'!$B$12:$L$16,AL$2,0)*$E660)</f>
        <v>75.319999999999823</v>
      </c>
      <c r="AM660">
        <f>SUM('스테이지별 몬스터 스텟'!AD660*'(참고)타워 스텟 가치'!$Q$17,'스테이지별 몬스터 스텟'!AE660*'(참고)타워 스텟 가치'!$R$17,'스테이지별 몬스터 스텟'!AF660*'(참고)타워 스텟 가치'!$S$17,'스테이지별 몬스터 스텟'!AG660*'(참고)타워 스텟 가치'!$T$17,'스테이지별 몬스터 스텟'!AH660*'(참고)타워 스텟 가치'!$U$17,'스테이지별 몬스터 스텟'!AI660*'(참고)타워 스텟 가치'!$V$17,'스테이지별 몬스터 스텟'!AJ660*'(참고)타워 스텟 가치'!$W$17,'스테이지별 몬스터 스텟'!AK660*'(참고)타워 스텟 가치'!$X$17,'스테이지별 몬스터 스텟'!AL660*'(참고)타워 스텟 가치'!$Y$17)</f>
        <v>405845.67999999906</v>
      </c>
      <c r="AN660">
        <v>3</v>
      </c>
    </row>
    <row r="661" spans="3:40" x14ac:dyDescent="0.3">
      <c r="C661">
        <v>2</v>
      </c>
      <c r="D661">
        <f t="shared" si="32"/>
        <v>132</v>
      </c>
      <c r="E661" s="52">
        <f>VLOOKUP(D661,'스테이지별 난이도 설정'!B:C,2,0)</f>
        <v>52.799999999999876</v>
      </c>
      <c r="F661" t="str">
        <f t="shared" si="33"/>
        <v>레어</v>
      </c>
      <c r="G661">
        <f t="shared" si="31"/>
        <v>6</v>
      </c>
      <c r="H661">
        <f>VLOOKUP($F661,'(참고)타워 스텟 가치'!$B$2:$L$6,H$2,0)+(VLOOKUP($F661,'(참고)타워 스텟 가치'!$B$2:$L$6,H$2,0)*$E661)</f>
        <v>605.24999999999864</v>
      </c>
      <c r="I661">
        <f>VLOOKUP($F661,'(참고)타워 스텟 가치'!$B$2:$L$6,I$2,0)+(VLOOKUP($F661,'(참고)타워 스텟 가치'!$B$2:$L$6,I$2,0)*$E661)</f>
        <v>121.04999999999973</v>
      </c>
      <c r="J661">
        <f>VLOOKUP($F661,'(참고)타워 스텟 가치'!$B$2:$L$6,J$2,0)+(VLOOKUP($F661,'(참고)타워 스텟 가치'!$B$2:$L$6,J$2,0)*$E661)</f>
        <v>268999.99999999936</v>
      </c>
      <c r="K661">
        <f>VLOOKUP($F661,'(참고)타워 스텟 가치'!$B$2:$L$6,K$2,0)+(VLOOKUP($F661,'(참고)타워 스텟 가치'!$B$2:$L$6,K$2,0)*$E661)</f>
        <v>2420.9999999999945</v>
      </c>
      <c r="L661">
        <f>VLOOKUP($F661,'(참고)타워 스텟 가치'!$B$2:$L$6,L$2,0)+(VLOOKUP($F661,'(참고)타워 스텟 가치'!$B$2:$L$6,L$2,0)*$E661)</f>
        <v>40.349999999999909</v>
      </c>
      <c r="M661">
        <f>VLOOKUP($F661,'(참고)타워 스텟 가치'!$B$2:$L$6,M$2,0)+(VLOOKUP($F661,'(참고)타워 스텟 가치'!$B$2:$L$6,M$2,0)*$E661)</f>
        <v>16.139999999999961</v>
      </c>
      <c r="N661">
        <f>VLOOKUP($F661,'(참고)타워 스텟 가치'!$B$2:$L$6,N$2,0)+(VLOOKUP($F661,'(참고)타워 스텟 가치'!$B$2:$L$6,N$2,0)*$E661)</f>
        <v>0</v>
      </c>
      <c r="O661">
        <f>VLOOKUP($F661,'(참고)타워 스텟 가치'!$B$2:$L$6,O$2,0)+(VLOOKUP($F661,'(참고)타워 스텟 가치'!$B$2:$L$6,O$2,0)*$E661)</f>
        <v>0</v>
      </c>
      <c r="P661">
        <f>VLOOKUP($F661,'(참고)타워 스텟 가치'!$B$2:$L$6,P$2,0)+(VLOOKUP($F661,'(참고)타워 스텟 가치'!$B$2:$L$6,P$2,0)*$E661)</f>
        <v>37.659999999999911</v>
      </c>
      <c r="Q661">
        <f>SUM('스테이지별 몬스터 스텟'!H661*'(참고)타워 스텟 가치'!$Q$17,'스테이지별 몬스터 스텟'!I661*'(참고)타워 스텟 가치'!$R$17,'스테이지별 몬스터 스텟'!J661*'(참고)타워 스텟 가치'!$S$17,'스테이지별 몬스터 스텟'!K661*'(참고)타워 스텟 가치'!$T$17,'스테이지별 몬스터 스텟'!L661*'(참고)타워 스텟 가치'!$U$17,'스테이지별 몬스터 스텟'!M661*'(참고)타워 스텟 가치'!$V$17,'스테이지별 몬스터 스텟'!N661*'(참고)타워 스텟 가치'!$W$17,'스테이지별 몬스터 스텟'!O661*'(참고)타워 스텟 가치'!$X$17,'스테이지별 몬스터 스텟'!P661*'(참고)타워 스텟 가치'!$Y$17)</f>
        <v>409906.23499999911</v>
      </c>
      <c r="R661">
        <v>1</v>
      </c>
      <c r="S661">
        <f>VLOOKUP($F661,'(참고)타워 스텟 가치'!$B$7:$L$11,S$2,0)+(VLOOKUP($F661,'(참고)타워 스텟 가치'!$B$7:$L$11,S$2,0)*$E661)</f>
        <v>201.74999999999955</v>
      </c>
      <c r="T661">
        <f>VLOOKUP($F661,'(참고)타워 스텟 가치'!$B$7:$L$11,T$2,0)+(VLOOKUP($F661,'(참고)타워 스텟 가치'!$B$7:$L$11,T$2,0)*$E661)</f>
        <v>363.14999999999918</v>
      </c>
      <c r="U661">
        <f>VLOOKUP($F661,'(참고)타워 스텟 가치'!$B$7:$L$11,U$2,0)+(VLOOKUP($F661,'(참고)타워 스텟 가치'!$B$7:$L$11,U$2,0)*$E661)</f>
        <v>268999.99999999936</v>
      </c>
      <c r="V661">
        <f>VLOOKUP($F661,'(참고)타워 스텟 가치'!$B$7:$L$11,V$2,0)+(VLOOKUP($F661,'(참고)타워 스텟 가치'!$B$7:$L$11,V$2,0)*$E661)</f>
        <v>2420.9999999999945</v>
      </c>
      <c r="W661">
        <f>VLOOKUP($F661,'(참고)타워 스텟 가치'!$B$7:$L$11,W$2,0)+(VLOOKUP($F661,'(참고)타워 스텟 가치'!$B$7:$L$11,W$2,0)*$E661)</f>
        <v>40.349999999999909</v>
      </c>
      <c r="X661">
        <f>VLOOKUP($F661,'(참고)타워 스텟 가치'!$B$7:$L$11,X$2,0)+(VLOOKUP($F661,'(참고)타워 스텟 가치'!$B$7:$L$11,X$2,0)*$E661)</f>
        <v>16.139999999999961</v>
      </c>
      <c r="Y661">
        <f>VLOOKUP($F661,'(참고)타워 스텟 가치'!$B$7:$L$11,Y$2,0)+(VLOOKUP($F661,'(참고)타워 스텟 가치'!$B$7:$L$11,Y$2,0)*$E661)</f>
        <v>0</v>
      </c>
      <c r="Z661">
        <f>VLOOKUP($F661,'(참고)타워 스텟 가치'!$B$7:$L$11,Z$2,0)+(VLOOKUP($F661,'(참고)타워 스텟 가치'!$B$7:$L$11,Z$2,0)*$E661)</f>
        <v>0</v>
      </c>
      <c r="AA661">
        <f>VLOOKUP($F661,'(참고)타워 스텟 가치'!$B$7:$L$11,AA$2,0)+(VLOOKUP($F661,'(참고)타워 스텟 가치'!$B$7:$L$11,AA$2,0)*$E661)</f>
        <v>37.659999999999911</v>
      </c>
      <c r="AB661">
        <f>SUM('스테이지별 몬스터 스텟'!S661*'(참고)타워 스텟 가치'!$Q$17,'스테이지별 몬스터 스텟'!T661*'(참고)타워 스텟 가치'!$R$17,'스테이지별 몬스터 스텟'!U661*'(참고)타워 스텟 가치'!$S$17,'스테이지별 몬스터 스텟'!V661*'(참고)타워 스텟 가치'!$T$17,'스테이지별 몬스터 스텟'!W661*'(참고)타워 스텟 가치'!$U$17,'스테이지별 몬스터 스텟'!X661*'(참고)타워 스텟 가치'!$V$17,'스테이지별 몬스터 스텟'!Y661*'(참고)타워 스텟 가치'!$W$17,'스테이지별 몬스터 스텟'!Z661*'(참고)타워 스텟 가치'!$X$17,'스테이지별 몬스터 스텟'!AA661*'(참고)타워 스텟 가치'!$Y$17)</f>
        <v>409462.38499999908</v>
      </c>
      <c r="AC661">
        <v>2</v>
      </c>
      <c r="AD661">
        <f>VLOOKUP($F661,'(참고)타워 스텟 가치'!$B$12:$L$16,AD$2,0)+(VLOOKUP($F661,'(참고)타워 스텟 가치'!$B$12:$L$16,AD$2,0)*$E661)</f>
        <v>201.74999999999955</v>
      </c>
      <c r="AE661">
        <f>VLOOKUP($F661,'(참고)타워 스텟 가치'!$B$12:$L$16,AE$2,0)+(VLOOKUP($F661,'(참고)타워 스텟 가치'!$B$12:$L$16,AE$2,0)*$E661)</f>
        <v>242.09999999999945</v>
      </c>
      <c r="AF661">
        <f>VLOOKUP($F661,'(참고)타워 스텟 가치'!$B$12:$L$16,AF$2,0)+(VLOOKUP($F661,'(참고)타워 스텟 가치'!$B$12:$L$16,AF$2,0)*$E661)</f>
        <v>268999.99999999936</v>
      </c>
      <c r="AG661">
        <f>VLOOKUP($F661,'(참고)타워 스텟 가치'!$B$12:$L$16,AG$2,0)+(VLOOKUP($F661,'(참고)타워 스텟 가치'!$B$12:$L$16,AG$2,0)*$E661)</f>
        <v>1210.4999999999973</v>
      </c>
      <c r="AH661">
        <f>VLOOKUP($F661,'(참고)타워 스텟 가치'!$B$12:$L$16,AH$2,0)+(VLOOKUP($F661,'(참고)타워 스텟 가치'!$B$12:$L$16,AH$2,0)*$E661)</f>
        <v>40.349999999999909</v>
      </c>
      <c r="AI661">
        <f>VLOOKUP($F661,'(참고)타워 스텟 가치'!$B$12:$L$16,AI$2,0)+(VLOOKUP($F661,'(참고)타워 스텟 가치'!$B$12:$L$16,AI$2,0)*$E661)</f>
        <v>16.139999999999961</v>
      </c>
      <c r="AJ661">
        <f>VLOOKUP($F661,'(참고)타워 스텟 가치'!$B$12:$L$16,AJ$2,0)+(VLOOKUP($F661,'(참고)타워 스텟 가치'!$B$12:$L$16,AJ$2,0)*$E661)</f>
        <v>0</v>
      </c>
      <c r="AK661">
        <f>VLOOKUP($F661,'(참고)타워 스텟 가치'!$B$12:$L$16,AK$2,0)+(VLOOKUP($F661,'(참고)타워 스텟 가치'!$B$12:$L$16,AK$2,0)*$E661)</f>
        <v>0</v>
      </c>
      <c r="AL661">
        <f>VLOOKUP($F661,'(참고)타워 스텟 가치'!$B$12:$L$16,AL$2,0)+(VLOOKUP($F661,'(참고)타워 스텟 가치'!$B$12:$L$16,AL$2,0)*$E661)</f>
        <v>75.319999999999823</v>
      </c>
      <c r="AM661">
        <f>SUM('스테이지별 몬스터 스텟'!AD661*'(참고)타워 스텟 가치'!$Q$17,'스테이지별 몬스터 스텟'!AE661*'(참고)타워 스텟 가치'!$R$17,'스테이지별 몬스터 스텟'!AF661*'(참고)타워 스텟 가치'!$S$17,'스테이지별 몬스터 스텟'!AG661*'(참고)타워 스텟 가치'!$T$17,'스테이지별 몬스터 스텟'!AH661*'(참고)타워 스텟 가치'!$U$17,'스테이지별 몬스터 스텟'!AI661*'(참고)타워 스텟 가치'!$V$17,'스테이지별 몬스터 스텟'!AJ661*'(참고)타워 스텟 가치'!$W$17,'스테이지별 몬스터 스텟'!AK661*'(참고)타워 스텟 가치'!$X$17,'스테이지별 몬스터 스텟'!AL661*'(참고)타워 스텟 가치'!$Y$17)</f>
        <v>406935.12999999913</v>
      </c>
      <c r="AN661">
        <v>3</v>
      </c>
    </row>
    <row r="662" spans="3:40" x14ac:dyDescent="0.3">
      <c r="C662">
        <v>3</v>
      </c>
      <c r="D662">
        <f t="shared" si="32"/>
        <v>132</v>
      </c>
      <c r="E662" s="52">
        <f>VLOOKUP(D662,'스테이지별 난이도 설정'!B:C,2,0)</f>
        <v>52.799999999999876</v>
      </c>
      <c r="F662" t="str">
        <f t="shared" si="33"/>
        <v>에픽</v>
      </c>
      <c r="G662">
        <f t="shared" si="31"/>
        <v>6</v>
      </c>
      <c r="H662">
        <f>VLOOKUP($F662,'(참고)타워 스텟 가치'!$B$2:$L$6,H$2,0)+(VLOOKUP($F662,'(참고)타워 스텟 가치'!$B$2:$L$6,H$2,0)*$E662)</f>
        <v>907.87499999999795</v>
      </c>
      <c r="I662">
        <f>VLOOKUP($F662,'(참고)타워 스텟 가치'!$B$2:$L$6,I$2,0)+(VLOOKUP($F662,'(참고)타워 스텟 가치'!$B$2:$L$6,I$2,0)*$E662)</f>
        <v>181.57499999999959</v>
      </c>
      <c r="J662">
        <f>VLOOKUP($F662,'(참고)타워 스텟 가치'!$B$2:$L$6,J$2,0)+(VLOOKUP($F662,'(참고)타워 스텟 가치'!$B$2:$L$6,J$2,0)*$E662)</f>
        <v>268999.99999999936</v>
      </c>
      <c r="K662">
        <f>VLOOKUP($F662,'(참고)타워 스텟 가치'!$B$2:$L$6,K$2,0)+(VLOOKUP($F662,'(참고)타워 스텟 가치'!$B$2:$L$6,K$2,0)*$E662)</f>
        <v>3631.4999999999918</v>
      </c>
      <c r="L662">
        <f>VLOOKUP($F662,'(참고)타워 스텟 가치'!$B$2:$L$6,L$2,0)+(VLOOKUP($F662,'(참고)타워 스텟 가치'!$B$2:$L$6,L$2,0)*$E662)</f>
        <v>60.524999999999864</v>
      </c>
      <c r="M662">
        <f>VLOOKUP($F662,'(참고)타워 스텟 가치'!$B$2:$L$6,M$2,0)+(VLOOKUP($F662,'(참고)타워 스텟 가치'!$B$2:$L$6,M$2,0)*$E662)</f>
        <v>16.139999999999961</v>
      </c>
      <c r="N662">
        <f>VLOOKUP($F662,'(참고)타워 스텟 가치'!$B$2:$L$6,N$2,0)+(VLOOKUP($F662,'(참고)타워 스텟 가치'!$B$2:$L$6,N$2,0)*$E662)</f>
        <v>0</v>
      </c>
      <c r="O662">
        <f>VLOOKUP($F662,'(참고)타워 스텟 가치'!$B$2:$L$6,O$2,0)+(VLOOKUP($F662,'(참고)타워 스텟 가치'!$B$2:$L$6,O$2,0)*$E662)</f>
        <v>0</v>
      </c>
      <c r="P662">
        <f>VLOOKUP($F662,'(참고)타워 스텟 가치'!$B$2:$L$6,P$2,0)+(VLOOKUP($F662,'(참고)타워 스텟 가치'!$B$2:$L$6,P$2,0)*$E662)</f>
        <v>37.659999999999911</v>
      </c>
      <c r="Q662">
        <f>SUM('스테이지별 몬스터 스텟'!H662*'(참고)타워 스텟 가치'!$Q$17,'스테이지별 몬스터 스텟'!I662*'(참고)타워 스텟 가치'!$R$17,'스테이지별 몬스터 스텟'!J662*'(참고)타워 스텟 가치'!$S$17,'스테이지별 몬스터 스텟'!K662*'(참고)타워 스텟 가치'!$T$17,'스테이지별 몬스터 스텟'!L662*'(참고)타워 스텟 가치'!$U$17,'스테이지별 몬스터 스텟'!M662*'(참고)타워 스텟 가치'!$V$17,'스테이지별 몬스터 스텟'!N662*'(참고)타워 스텟 가치'!$W$17,'스테이지별 몬스터 스텟'!O662*'(참고)타워 스텟 가치'!$X$17,'스테이지별 몬스터 스텟'!P662*'(참고)타워 스텟 가치'!$Y$17)</f>
        <v>413063.62249999907</v>
      </c>
      <c r="R662">
        <v>1</v>
      </c>
      <c r="S662">
        <f>VLOOKUP($F662,'(참고)타워 스텟 가치'!$B$7:$L$11,S$2,0)+(VLOOKUP($F662,'(참고)타워 스텟 가치'!$B$7:$L$11,S$2,0)*$E662)</f>
        <v>302.62499999999932</v>
      </c>
      <c r="T662">
        <f>VLOOKUP($F662,'(참고)타워 스텟 가치'!$B$7:$L$11,T$2,0)+(VLOOKUP($F662,'(참고)타워 스텟 가치'!$B$7:$L$11,T$2,0)*$E662)</f>
        <v>544.72499999999877</v>
      </c>
      <c r="U662">
        <f>VLOOKUP($F662,'(참고)타워 스텟 가치'!$B$7:$L$11,U$2,0)+(VLOOKUP($F662,'(참고)타워 스텟 가치'!$B$7:$L$11,U$2,0)*$E662)</f>
        <v>268999.99999999936</v>
      </c>
      <c r="V662">
        <f>VLOOKUP($F662,'(참고)타워 스텟 가치'!$B$7:$L$11,V$2,0)+(VLOOKUP($F662,'(참고)타워 스텟 가치'!$B$7:$L$11,V$2,0)*$E662)</f>
        <v>3631.4999999999918</v>
      </c>
      <c r="W662">
        <f>VLOOKUP($F662,'(참고)타워 스텟 가치'!$B$7:$L$11,W$2,0)+(VLOOKUP($F662,'(참고)타워 스텟 가치'!$B$7:$L$11,W$2,0)*$E662)</f>
        <v>60.524999999999864</v>
      </c>
      <c r="X662">
        <f>VLOOKUP($F662,'(참고)타워 스텟 가치'!$B$7:$L$11,X$2,0)+(VLOOKUP($F662,'(참고)타워 스텟 가치'!$B$7:$L$11,X$2,0)*$E662)</f>
        <v>16.139999999999961</v>
      </c>
      <c r="Y662">
        <f>VLOOKUP($F662,'(참고)타워 스텟 가치'!$B$7:$L$11,Y$2,0)+(VLOOKUP($F662,'(참고)타워 스텟 가치'!$B$7:$L$11,Y$2,0)*$E662)</f>
        <v>0</v>
      </c>
      <c r="Z662">
        <f>VLOOKUP($F662,'(참고)타워 스텟 가치'!$B$7:$L$11,Z$2,0)+(VLOOKUP($F662,'(참고)타워 스텟 가치'!$B$7:$L$11,Z$2,0)*$E662)</f>
        <v>0</v>
      </c>
      <c r="AA662">
        <f>VLOOKUP($F662,'(참고)타워 스텟 가치'!$B$7:$L$11,AA$2,0)+(VLOOKUP($F662,'(참고)타워 스텟 가치'!$B$7:$L$11,AA$2,0)*$E662)</f>
        <v>37.659999999999911</v>
      </c>
      <c r="AB662">
        <f>SUM('스테이지별 몬스터 스텟'!S662*'(참고)타워 스텟 가치'!$Q$17,'스테이지별 몬스터 스텟'!T662*'(참고)타워 스텟 가치'!$R$17,'스테이지별 몬스터 스텟'!U662*'(참고)타워 스텟 가치'!$S$17,'스테이지별 몬스터 스텟'!V662*'(참고)타워 스텟 가치'!$T$17,'스테이지별 몬스터 스텟'!W662*'(참고)타워 스텟 가치'!$U$17,'스테이지별 몬스터 스텟'!X662*'(참고)타워 스텟 가치'!$V$17,'스테이지별 몬스터 스텟'!Y662*'(참고)타워 스텟 가치'!$W$17,'스테이지별 몬스터 스텟'!Z662*'(참고)타워 스텟 가치'!$X$17,'스테이지별 몬스터 스텟'!AA662*'(참고)타워 스텟 가치'!$Y$17)</f>
        <v>412397.8474999991</v>
      </c>
      <c r="AC662">
        <v>2</v>
      </c>
      <c r="AD662">
        <f>VLOOKUP($F662,'(참고)타워 스텟 가치'!$B$12:$L$16,AD$2,0)+(VLOOKUP($F662,'(참고)타워 스텟 가치'!$B$12:$L$16,AD$2,0)*$E662)</f>
        <v>302.62499999999932</v>
      </c>
      <c r="AE662">
        <f>VLOOKUP($F662,'(참고)타워 스텟 가치'!$B$12:$L$16,AE$2,0)+(VLOOKUP($F662,'(참고)타워 스텟 가치'!$B$12:$L$16,AE$2,0)*$E662)</f>
        <v>363.14999999999918</v>
      </c>
      <c r="AF662">
        <f>VLOOKUP($F662,'(참고)타워 스텟 가치'!$B$12:$L$16,AF$2,0)+(VLOOKUP($F662,'(참고)타워 스텟 가치'!$B$12:$L$16,AF$2,0)*$E662)</f>
        <v>268999.99999999936</v>
      </c>
      <c r="AG662">
        <f>VLOOKUP($F662,'(참고)타워 스텟 가치'!$B$12:$L$16,AG$2,0)+(VLOOKUP($F662,'(참고)타워 스텟 가치'!$B$12:$L$16,AG$2,0)*$E662)</f>
        <v>1815.7499999999959</v>
      </c>
      <c r="AH662">
        <f>VLOOKUP($F662,'(참고)타워 스텟 가치'!$B$12:$L$16,AH$2,0)+(VLOOKUP($F662,'(참고)타워 스텟 가치'!$B$12:$L$16,AH$2,0)*$E662)</f>
        <v>60.524999999999864</v>
      </c>
      <c r="AI662">
        <f>VLOOKUP($F662,'(참고)타워 스텟 가치'!$B$12:$L$16,AI$2,0)+(VLOOKUP($F662,'(참고)타워 스텟 가치'!$B$12:$L$16,AI$2,0)*$E662)</f>
        <v>16.139999999999961</v>
      </c>
      <c r="AJ662">
        <f>VLOOKUP($F662,'(참고)타워 스텟 가치'!$B$12:$L$16,AJ$2,0)+(VLOOKUP($F662,'(참고)타워 스텟 가치'!$B$12:$L$16,AJ$2,0)*$E662)</f>
        <v>0</v>
      </c>
      <c r="AK662">
        <f>VLOOKUP($F662,'(참고)타워 스텟 가치'!$B$12:$L$16,AK$2,0)+(VLOOKUP($F662,'(참고)타워 스텟 가치'!$B$12:$L$16,AK$2,0)*$E662)</f>
        <v>0</v>
      </c>
      <c r="AL662">
        <f>VLOOKUP($F662,'(참고)타워 스텟 가치'!$B$12:$L$16,AL$2,0)+(VLOOKUP($F662,'(참고)타워 스텟 가치'!$B$12:$L$16,AL$2,0)*$E662)</f>
        <v>75.319999999999823</v>
      </c>
      <c r="AM662">
        <f>SUM('스테이지별 몬스터 스텟'!AD662*'(참고)타워 스텟 가치'!$Q$17,'스테이지별 몬스터 스텟'!AE662*'(참고)타워 스텟 가치'!$R$17,'스테이지별 몬스터 스텟'!AF662*'(참고)타워 스텟 가치'!$S$17,'스테이지별 몬스터 스텟'!AG662*'(참고)타워 스텟 가치'!$T$17,'스테이지별 몬스터 스텟'!AH662*'(참고)타워 스텟 가치'!$U$17,'스테이지별 몬스터 스텟'!AI662*'(참고)타워 스텟 가치'!$V$17,'스테이지별 몬스터 스텟'!AJ662*'(참고)타워 스텟 가치'!$W$17,'스테이지별 몬스터 스텟'!AK662*'(참고)타워 스텟 가치'!$X$17,'스테이지별 몬스터 스텟'!AL662*'(참고)타워 스텟 가치'!$Y$17)</f>
        <v>408569.30499999906</v>
      </c>
      <c r="AN662">
        <v>3</v>
      </c>
    </row>
    <row r="663" spans="3:40" x14ac:dyDescent="0.3">
      <c r="C663">
        <v>4</v>
      </c>
      <c r="D663">
        <f t="shared" si="32"/>
        <v>132</v>
      </c>
      <c r="E663" s="52">
        <f>VLOOKUP(D663,'스테이지별 난이도 설정'!B:C,2,0)</f>
        <v>52.799999999999876</v>
      </c>
      <c r="F663" t="str">
        <f t="shared" si="33"/>
        <v>유니크</v>
      </c>
      <c r="G663">
        <f t="shared" si="31"/>
        <v>6</v>
      </c>
      <c r="H663">
        <f>VLOOKUP($F663,'(참고)타워 스텟 가치'!$B$2:$L$6,H$2,0)+(VLOOKUP($F663,'(참고)타워 스텟 가치'!$B$2:$L$6,H$2,0)*$E663)</f>
        <v>1361.8124999999968</v>
      </c>
      <c r="I663">
        <f>VLOOKUP($F663,'(참고)타워 스텟 가치'!$B$2:$L$6,I$2,0)+(VLOOKUP($F663,'(참고)타워 스텟 가치'!$B$2:$L$6,I$2,0)*$E663)</f>
        <v>272.36249999999939</v>
      </c>
      <c r="J663">
        <f>VLOOKUP($F663,'(참고)타워 스텟 가치'!$B$2:$L$6,J$2,0)+(VLOOKUP($F663,'(참고)타워 스텟 가치'!$B$2:$L$6,J$2,0)*$E663)</f>
        <v>268999.99999999936</v>
      </c>
      <c r="K663">
        <f>VLOOKUP($F663,'(참고)타워 스텟 가치'!$B$2:$L$6,K$2,0)+(VLOOKUP($F663,'(참고)타워 스텟 가치'!$B$2:$L$6,K$2,0)*$E663)</f>
        <v>5447.2499999999873</v>
      </c>
      <c r="L663">
        <f>VLOOKUP($F663,'(참고)타워 스텟 가치'!$B$2:$L$6,L$2,0)+(VLOOKUP($F663,'(참고)타워 스텟 가치'!$B$2:$L$6,L$2,0)*$E663)</f>
        <v>90.787499999999795</v>
      </c>
      <c r="M663">
        <f>VLOOKUP($F663,'(참고)타워 스텟 가치'!$B$2:$L$6,M$2,0)+(VLOOKUP($F663,'(참고)타워 스텟 가치'!$B$2:$L$6,M$2,0)*$E663)</f>
        <v>16.139999999999961</v>
      </c>
      <c r="N663">
        <f>VLOOKUP($F663,'(참고)타워 스텟 가치'!$B$2:$L$6,N$2,0)+(VLOOKUP($F663,'(참고)타워 스텟 가치'!$B$2:$L$6,N$2,0)*$E663)</f>
        <v>0</v>
      </c>
      <c r="O663">
        <f>VLOOKUP($F663,'(참고)타워 스텟 가치'!$B$2:$L$6,O$2,0)+(VLOOKUP($F663,'(참고)타워 스텟 가치'!$B$2:$L$6,O$2,0)*$E663)</f>
        <v>0</v>
      </c>
      <c r="P663">
        <f>VLOOKUP($F663,'(참고)타워 스텟 가치'!$B$2:$L$6,P$2,0)+(VLOOKUP($F663,'(참고)타워 스텟 가치'!$B$2:$L$6,P$2,0)*$E663)</f>
        <v>53.799999999999876</v>
      </c>
      <c r="Q663">
        <f>SUM('스테이지별 몬스터 스텟'!H663*'(참고)타워 스텟 가치'!$Q$17,'스테이지별 몬스터 스텟'!I663*'(참고)타워 스텟 가치'!$R$17,'스테이지별 몬스터 스텟'!J663*'(참고)타워 스텟 가치'!$S$17,'스테이지별 몬스터 스텟'!K663*'(참고)타워 스텟 가치'!$T$17,'스테이지별 몬스터 스텟'!L663*'(참고)타워 스텟 가치'!$U$17,'스테이지별 몬스터 스텟'!M663*'(참고)타워 스텟 가치'!$V$17,'스테이지별 몬스터 스텟'!N663*'(참고)타워 스텟 가치'!$W$17,'스테이지별 몬스터 스텟'!O663*'(참고)타워 스텟 가치'!$X$17,'스테이지별 몬스터 스텟'!P663*'(참고)타워 스텟 가치'!$Y$17)</f>
        <v>417831.98374999908</v>
      </c>
      <c r="R663">
        <v>1</v>
      </c>
      <c r="S663">
        <f>VLOOKUP($F663,'(참고)타워 스텟 가치'!$B$7:$L$11,S$2,0)+(VLOOKUP($F663,'(참고)타워 스텟 가치'!$B$7:$L$11,S$2,0)*$E663)</f>
        <v>453.93749999999898</v>
      </c>
      <c r="T663">
        <f>VLOOKUP($F663,'(참고)타워 스텟 가치'!$B$7:$L$11,T$2,0)+(VLOOKUP($F663,'(참고)타워 스텟 가치'!$B$7:$L$11,T$2,0)*$E663)</f>
        <v>817.08749999999816</v>
      </c>
      <c r="U663">
        <f>VLOOKUP($F663,'(참고)타워 스텟 가치'!$B$7:$L$11,U$2,0)+(VLOOKUP($F663,'(참고)타워 스텟 가치'!$B$7:$L$11,U$2,0)*$E663)</f>
        <v>268999.99999999936</v>
      </c>
      <c r="V663">
        <f>VLOOKUP($F663,'(참고)타워 스텟 가치'!$B$7:$L$11,V$2,0)+(VLOOKUP($F663,'(참고)타워 스텟 가치'!$B$7:$L$11,V$2,0)*$E663)</f>
        <v>5447.2499999999873</v>
      </c>
      <c r="W663">
        <f>VLOOKUP($F663,'(참고)타워 스텟 가치'!$B$7:$L$11,W$2,0)+(VLOOKUP($F663,'(참고)타워 스텟 가치'!$B$7:$L$11,W$2,0)*$E663)</f>
        <v>90.787499999999795</v>
      </c>
      <c r="X663">
        <f>VLOOKUP($F663,'(참고)타워 스텟 가치'!$B$7:$L$11,X$2,0)+(VLOOKUP($F663,'(참고)타워 스텟 가치'!$B$7:$L$11,X$2,0)*$E663)</f>
        <v>16.139999999999961</v>
      </c>
      <c r="Y663">
        <f>VLOOKUP($F663,'(참고)타워 스텟 가치'!$B$7:$L$11,Y$2,0)+(VLOOKUP($F663,'(참고)타워 스텟 가치'!$B$7:$L$11,Y$2,0)*$E663)</f>
        <v>0</v>
      </c>
      <c r="Z663">
        <f>VLOOKUP($F663,'(참고)타워 스텟 가치'!$B$7:$L$11,Z$2,0)+(VLOOKUP($F663,'(참고)타워 스텟 가치'!$B$7:$L$11,Z$2,0)*$E663)</f>
        <v>0</v>
      </c>
      <c r="AA663">
        <f>VLOOKUP($F663,'(참고)타워 스텟 가치'!$B$7:$L$11,AA$2,0)+(VLOOKUP($F663,'(참고)타워 스텟 가치'!$B$7:$L$11,AA$2,0)*$E663)</f>
        <v>53.799999999999876</v>
      </c>
      <c r="AB663">
        <f>SUM('스테이지별 몬스터 스텟'!S663*'(참고)타워 스텟 가치'!$Q$17,'스테이지별 몬스터 스텟'!T663*'(참고)타워 스텟 가치'!$R$17,'스테이지별 몬스터 스텟'!U663*'(참고)타워 스텟 가치'!$S$17,'스테이지별 몬스터 스텟'!V663*'(참고)타워 스텟 가치'!$T$17,'스테이지별 몬스터 스텟'!W663*'(참고)타워 스텟 가치'!$U$17,'스테이지별 몬스터 스텟'!X663*'(참고)타워 스텟 가치'!$V$17,'스테이지별 몬스터 스텟'!Y663*'(참고)타워 스텟 가치'!$W$17,'스테이지별 몬스터 스텟'!Z663*'(참고)타워 스텟 가치'!$X$17,'스테이지별 몬스터 스텟'!AA663*'(참고)타워 스텟 가치'!$Y$17)</f>
        <v>416833.32124999905</v>
      </c>
      <c r="AC663">
        <v>2</v>
      </c>
      <c r="AD663">
        <f>VLOOKUP($F663,'(참고)타워 스텟 가치'!$B$12:$L$16,AD$2,0)+(VLOOKUP($F663,'(참고)타워 스텟 가치'!$B$12:$L$16,AD$2,0)*$E663)</f>
        <v>453.93749999999898</v>
      </c>
      <c r="AE663">
        <f>VLOOKUP($F663,'(참고)타워 스텟 가치'!$B$12:$L$16,AE$2,0)+(VLOOKUP($F663,'(참고)타워 스텟 가치'!$B$12:$L$16,AE$2,0)*$E663)</f>
        <v>544.72499999999877</v>
      </c>
      <c r="AF663">
        <f>VLOOKUP($F663,'(참고)타워 스텟 가치'!$B$12:$L$16,AF$2,0)+(VLOOKUP($F663,'(참고)타워 스텟 가치'!$B$12:$L$16,AF$2,0)*$E663)</f>
        <v>268999.99999999936</v>
      </c>
      <c r="AG663">
        <f>VLOOKUP($F663,'(참고)타워 스텟 가치'!$B$12:$L$16,AG$2,0)+(VLOOKUP($F663,'(참고)타워 스텟 가치'!$B$12:$L$16,AG$2,0)*$E663)</f>
        <v>2723.6249999999936</v>
      </c>
      <c r="AH663">
        <f>VLOOKUP($F663,'(참고)타워 스텟 가치'!$B$12:$L$16,AH$2,0)+(VLOOKUP($F663,'(참고)타워 스텟 가치'!$B$12:$L$16,AH$2,0)*$E663)</f>
        <v>90.787499999999795</v>
      </c>
      <c r="AI663">
        <f>VLOOKUP($F663,'(참고)타워 스텟 가치'!$B$12:$L$16,AI$2,0)+(VLOOKUP($F663,'(참고)타워 스텟 가치'!$B$12:$L$16,AI$2,0)*$E663)</f>
        <v>16.139999999999961</v>
      </c>
      <c r="AJ663">
        <f>VLOOKUP($F663,'(참고)타워 스텟 가치'!$B$12:$L$16,AJ$2,0)+(VLOOKUP($F663,'(참고)타워 스텟 가치'!$B$12:$L$16,AJ$2,0)*$E663)</f>
        <v>0</v>
      </c>
      <c r="AK663">
        <f>VLOOKUP($F663,'(참고)타워 스텟 가치'!$B$12:$L$16,AK$2,0)+(VLOOKUP($F663,'(참고)타워 스텟 가치'!$B$12:$L$16,AK$2,0)*$E663)</f>
        <v>0</v>
      </c>
      <c r="AL663">
        <f>VLOOKUP($F663,'(참고)타워 스텟 가치'!$B$12:$L$16,AL$2,0)+(VLOOKUP($F663,'(참고)타워 스텟 가치'!$B$12:$L$16,AL$2,0)*$E663)</f>
        <v>107.59999999999975</v>
      </c>
      <c r="AM663">
        <f>SUM('스테이지별 몬스터 스텟'!AD663*'(참고)타워 스텟 가치'!$Q$17,'스테이지별 몬스터 스텟'!AE663*'(참고)타워 스텟 가치'!$R$17,'스테이지별 몬스터 스텟'!AF663*'(참고)타워 스텟 가치'!$S$17,'스테이지별 몬스터 스텟'!AG663*'(참고)타워 스텟 가치'!$T$17,'스테이지별 몬스터 스텟'!AH663*'(참고)타워 스텟 가치'!$U$17,'스테이지별 몬스터 스텟'!AI663*'(참고)타워 스텟 가치'!$V$17,'스테이지별 몬스터 스텟'!AJ663*'(참고)타워 스텟 가치'!$W$17,'스테이지별 몬스터 스텟'!AK663*'(참고)타워 스텟 가치'!$X$17,'스테이지별 몬스터 스텟'!AL663*'(참고)타워 스텟 가치'!$Y$17)</f>
        <v>411085.12749999913</v>
      </c>
      <c r="AN663">
        <v>3</v>
      </c>
    </row>
    <row r="664" spans="3:40" x14ac:dyDescent="0.3">
      <c r="C664">
        <v>5</v>
      </c>
      <c r="D664">
        <f t="shared" si="32"/>
        <v>132</v>
      </c>
      <c r="E664" s="52">
        <f>VLOOKUP(D664,'스테이지별 난이도 설정'!B:C,2,0)</f>
        <v>52.799999999999876</v>
      </c>
      <c r="F664" t="str">
        <f t="shared" si="33"/>
        <v>스페셜</v>
      </c>
      <c r="G664">
        <f t="shared" si="31"/>
        <v>6</v>
      </c>
      <c r="H664">
        <f>VLOOKUP($F664,'(참고)타워 스텟 가치'!$B$2:$L$6,H$2,0)+(VLOOKUP($F664,'(참고)타워 스텟 가치'!$B$2:$L$6,H$2,0)*$E664)</f>
        <v>2042.7187499999952</v>
      </c>
      <c r="I664">
        <f>VLOOKUP($F664,'(참고)타워 스텟 가치'!$B$2:$L$6,I$2,0)+(VLOOKUP($F664,'(참고)타워 스텟 가치'!$B$2:$L$6,I$2,0)*$E664)</f>
        <v>408.54374999999908</v>
      </c>
      <c r="J664">
        <f>VLOOKUP($F664,'(참고)타워 스텟 가치'!$B$2:$L$6,J$2,0)+(VLOOKUP($F664,'(참고)타워 스텟 가치'!$B$2:$L$6,J$2,0)*$E664)</f>
        <v>268999.99999999936</v>
      </c>
      <c r="K664">
        <f>VLOOKUP($F664,'(참고)타워 스텟 가치'!$B$2:$L$6,K$2,0)+(VLOOKUP($F664,'(참고)타워 스텟 가치'!$B$2:$L$6,K$2,0)*$E664)</f>
        <v>8170.8749999999809</v>
      </c>
      <c r="L664">
        <f>VLOOKUP($F664,'(참고)타워 스텟 가치'!$B$2:$L$6,L$2,0)+(VLOOKUP($F664,'(참고)타워 스텟 가치'!$B$2:$L$6,L$2,0)*$E664)</f>
        <v>136.18124999999969</v>
      </c>
      <c r="M664">
        <f>VLOOKUP($F664,'(참고)타워 스텟 가치'!$B$2:$L$6,M$2,0)+(VLOOKUP($F664,'(참고)타워 스텟 가치'!$B$2:$L$6,M$2,0)*$E664)</f>
        <v>16.139999999999961</v>
      </c>
      <c r="N664">
        <f>VLOOKUP($F664,'(참고)타워 스텟 가치'!$B$2:$L$6,N$2,0)+(VLOOKUP($F664,'(참고)타워 스텟 가치'!$B$2:$L$6,N$2,0)*$E664)</f>
        <v>0</v>
      </c>
      <c r="O664">
        <f>VLOOKUP($F664,'(참고)타워 스텟 가치'!$B$2:$L$6,O$2,0)+(VLOOKUP($F664,'(참고)타워 스텟 가치'!$B$2:$L$6,O$2,0)*$E664)</f>
        <v>0</v>
      </c>
      <c r="P664">
        <f>VLOOKUP($F664,'(참고)타워 스텟 가치'!$B$2:$L$6,P$2,0)+(VLOOKUP($F664,'(참고)타워 스텟 가치'!$B$2:$L$6,P$2,0)*$E664)</f>
        <v>53.799999999999876</v>
      </c>
      <c r="Q664">
        <f>SUM('스테이지별 몬스터 스텟'!H664*'(참고)타워 스텟 가치'!$Q$17,'스테이지별 몬스터 스텟'!I664*'(참고)타워 스텟 가치'!$R$17,'스테이지별 몬스터 스텟'!J664*'(참고)타워 스텟 가치'!$S$17,'스테이지별 몬스터 스텟'!K664*'(참고)타워 스텟 가치'!$T$17,'스테이지별 몬스터 스텟'!L664*'(참고)타워 스텟 가치'!$U$17,'스테이지별 몬스터 스텟'!M664*'(참고)타워 스텟 가치'!$V$17,'스테이지별 몬스터 스텟'!N664*'(참고)타워 스텟 가치'!$W$17,'스테이지별 몬스터 스텟'!O664*'(참고)타워 스텟 가치'!$X$17,'스테이지별 몬스터 스텟'!P664*'(참고)타워 스텟 가치'!$Y$17)</f>
        <v>424936.10562499898</v>
      </c>
      <c r="R664">
        <v>1</v>
      </c>
      <c r="S664">
        <f>VLOOKUP($F664,'(참고)타워 스텟 가치'!$B$7:$L$11,S$2,0)+(VLOOKUP($F664,'(참고)타워 스텟 가치'!$B$7:$L$11,S$2,0)*$E664)</f>
        <v>680.90624999999841</v>
      </c>
      <c r="T664">
        <f>VLOOKUP($F664,'(참고)타워 스텟 가치'!$B$7:$L$11,T$2,0)+(VLOOKUP($F664,'(참고)타워 스텟 가치'!$B$7:$L$11,T$2,0)*$E664)</f>
        <v>1225.6312499999972</v>
      </c>
      <c r="U664">
        <f>VLOOKUP($F664,'(참고)타워 스텟 가치'!$B$7:$L$11,U$2,0)+(VLOOKUP($F664,'(참고)타워 스텟 가치'!$B$7:$L$11,U$2,0)*$E664)</f>
        <v>268999.99999999936</v>
      </c>
      <c r="V664">
        <f>VLOOKUP($F664,'(참고)타워 스텟 가치'!$B$7:$L$11,V$2,0)+(VLOOKUP($F664,'(참고)타워 스텟 가치'!$B$7:$L$11,V$2,0)*$E664)</f>
        <v>8170.8749999999809</v>
      </c>
      <c r="W664">
        <f>VLOOKUP($F664,'(참고)타워 스텟 가치'!$B$7:$L$11,W$2,0)+(VLOOKUP($F664,'(참고)타워 스텟 가치'!$B$7:$L$11,W$2,0)*$E664)</f>
        <v>136.18124999999969</v>
      </c>
      <c r="X664">
        <f>VLOOKUP($F664,'(참고)타워 스텟 가치'!$B$7:$L$11,X$2,0)+(VLOOKUP($F664,'(참고)타워 스텟 가치'!$B$7:$L$11,X$2,0)*$E664)</f>
        <v>16.139999999999961</v>
      </c>
      <c r="Y664">
        <f>VLOOKUP($F664,'(참고)타워 스텟 가치'!$B$7:$L$11,Y$2,0)+(VLOOKUP($F664,'(참고)타워 스텟 가치'!$B$7:$L$11,Y$2,0)*$E664)</f>
        <v>0</v>
      </c>
      <c r="Z664">
        <f>VLOOKUP($F664,'(참고)타워 스텟 가치'!$B$7:$L$11,Z$2,0)+(VLOOKUP($F664,'(참고)타워 스텟 가치'!$B$7:$L$11,Z$2,0)*$E664)</f>
        <v>0</v>
      </c>
      <c r="AA664">
        <f>VLOOKUP($F664,'(참고)타워 스텟 가치'!$B$7:$L$11,AA$2,0)+(VLOOKUP($F664,'(참고)타워 스텟 가치'!$B$7:$L$11,AA$2,0)*$E664)</f>
        <v>53.799999999999876</v>
      </c>
      <c r="AB664">
        <f>SUM('스테이지별 몬스터 스텟'!S664*'(참고)타워 스텟 가치'!$Q$17,'스테이지별 몬스터 스텟'!T664*'(참고)타워 스텟 가치'!$R$17,'스테이지별 몬스터 스텟'!U664*'(참고)타워 스텟 가치'!$S$17,'스테이지별 몬스터 스텟'!V664*'(참고)타워 스텟 가치'!$T$17,'스테이지별 몬스터 스텟'!W664*'(참고)타워 스텟 가치'!$U$17,'스테이지별 몬스터 스텟'!X664*'(참고)타워 스텟 가치'!$V$17,'스테이지별 몬스터 스텟'!Y664*'(참고)타워 스텟 가치'!$W$17,'스테이지별 몬스터 스텟'!Z664*'(참고)타워 스텟 가치'!$X$17,'스테이지별 몬스터 스텟'!AA664*'(참고)타워 스텟 가치'!$Y$17)</f>
        <v>423438.11187499895</v>
      </c>
      <c r="AC664">
        <v>2</v>
      </c>
      <c r="AD664">
        <f>VLOOKUP($F664,'(참고)타워 스텟 가치'!$B$12:$L$16,AD$2,0)+(VLOOKUP($F664,'(참고)타워 스텟 가치'!$B$12:$L$16,AD$2,0)*$E664)</f>
        <v>680.90624999999841</v>
      </c>
      <c r="AE664">
        <f>VLOOKUP($F664,'(참고)타워 스텟 가치'!$B$12:$L$16,AE$2,0)+(VLOOKUP($F664,'(참고)타워 스텟 가치'!$B$12:$L$16,AE$2,0)*$E664)</f>
        <v>817.08749999999816</v>
      </c>
      <c r="AF664">
        <f>VLOOKUP($F664,'(참고)타워 스텟 가치'!$B$12:$L$16,AF$2,0)+(VLOOKUP($F664,'(참고)타워 스텟 가치'!$B$12:$L$16,AF$2,0)*$E664)</f>
        <v>268999.99999999936</v>
      </c>
      <c r="AG664">
        <f>VLOOKUP($F664,'(참고)타워 스텟 가치'!$B$12:$L$16,AG$2,0)+(VLOOKUP($F664,'(참고)타워 스텟 가치'!$B$12:$L$16,AG$2,0)*$E664)</f>
        <v>4085.4374999999905</v>
      </c>
      <c r="AH664">
        <f>VLOOKUP($F664,'(참고)타워 스텟 가치'!$B$12:$L$16,AH$2,0)+(VLOOKUP($F664,'(참고)타워 스텟 가치'!$B$12:$L$16,AH$2,0)*$E664)</f>
        <v>136.18124999999969</v>
      </c>
      <c r="AI664">
        <f>VLOOKUP($F664,'(참고)타워 스텟 가치'!$B$12:$L$16,AI$2,0)+(VLOOKUP($F664,'(참고)타워 스텟 가치'!$B$12:$L$16,AI$2,0)*$E664)</f>
        <v>16.139999999999961</v>
      </c>
      <c r="AJ664">
        <f>VLOOKUP($F664,'(참고)타워 스텟 가치'!$B$12:$L$16,AJ$2,0)+(VLOOKUP($F664,'(참고)타워 스텟 가치'!$B$12:$L$16,AJ$2,0)*$E664)</f>
        <v>0</v>
      </c>
      <c r="AK664">
        <f>VLOOKUP($F664,'(참고)타워 스텟 가치'!$B$12:$L$16,AK$2,0)+(VLOOKUP($F664,'(참고)타워 스텟 가치'!$B$12:$L$16,AK$2,0)*$E664)</f>
        <v>0</v>
      </c>
      <c r="AL664">
        <f>VLOOKUP($F664,'(참고)타워 스텟 가치'!$B$12:$L$16,AL$2,0)+(VLOOKUP($F664,'(참고)타워 스텟 가치'!$B$12:$L$16,AL$2,0)*$E664)</f>
        <v>107.59999999999975</v>
      </c>
      <c r="AM664">
        <f>SUM('스테이지별 몬스터 스텟'!AD664*'(참고)타워 스텟 가치'!$Q$17,'스테이지별 몬스터 스텟'!AE664*'(참고)타워 스텟 가치'!$R$17,'스테이지별 몬스터 스텟'!AF664*'(참고)타워 스텟 가치'!$S$17,'스테이지별 몬스터 스텟'!AG664*'(참고)타워 스텟 가치'!$T$17,'스테이지별 몬스터 스텟'!AH664*'(참고)타워 스텟 가치'!$U$17,'스테이지별 몬스터 스텟'!AI664*'(참고)타워 스텟 가치'!$V$17,'스테이지별 몬스터 스텟'!AJ664*'(참고)타워 스텟 가치'!$W$17,'스테이지별 몬스터 스텟'!AK664*'(참고)타워 스텟 가치'!$X$17,'스테이지별 몬스터 스텟'!AL664*'(참고)타워 스텟 가치'!$Y$17)</f>
        <v>414762.02124999906</v>
      </c>
      <c r="AN664">
        <v>3</v>
      </c>
    </row>
    <row r="665" spans="3:40" x14ac:dyDescent="0.3">
      <c r="C665">
        <v>1</v>
      </c>
      <c r="D665">
        <f t="shared" si="32"/>
        <v>133</v>
      </c>
      <c r="E665" s="52">
        <f>VLOOKUP(D665,'스테이지별 난이도 설정'!B:C,2,0)</f>
        <v>53.199999999999875</v>
      </c>
      <c r="F665" t="str">
        <f t="shared" si="33"/>
        <v>일반</v>
      </c>
      <c r="G665">
        <f t="shared" si="31"/>
        <v>6</v>
      </c>
      <c r="H665">
        <f>VLOOKUP($F665,'(참고)타워 스텟 가치'!$B$2:$L$6,H$2,0)+(VLOOKUP($F665,'(참고)타워 스텟 가치'!$B$2:$L$6,H$2,0)*$E665)</f>
        <v>406.49999999999909</v>
      </c>
      <c r="I665">
        <f>VLOOKUP($F665,'(참고)타워 스텟 가치'!$B$2:$L$6,I$2,0)+(VLOOKUP($F665,'(참고)타워 스텟 가치'!$B$2:$L$6,I$2,0)*$E665)</f>
        <v>81.299999999999812</v>
      </c>
      <c r="J665">
        <f>VLOOKUP($F665,'(참고)타워 스텟 가치'!$B$2:$L$6,J$2,0)+(VLOOKUP($F665,'(참고)타워 스텟 가치'!$B$2:$L$6,J$2,0)*$E665)</f>
        <v>270999.99999999936</v>
      </c>
      <c r="K665">
        <f>VLOOKUP($F665,'(참고)타워 스텟 가치'!$B$2:$L$6,K$2,0)+(VLOOKUP($F665,'(참고)타워 스텟 가치'!$B$2:$L$6,K$2,0)*$E665)</f>
        <v>1625.9999999999964</v>
      </c>
      <c r="L665">
        <f>VLOOKUP($F665,'(참고)타워 스텟 가치'!$B$2:$L$6,L$2,0)+(VLOOKUP($F665,'(참고)타워 스텟 가치'!$B$2:$L$6,L$2,0)*$E665)</f>
        <v>27.099999999999937</v>
      </c>
      <c r="M665">
        <f>VLOOKUP($F665,'(참고)타워 스텟 가치'!$B$2:$L$6,M$2,0)+(VLOOKUP($F665,'(참고)타워 스텟 가치'!$B$2:$L$6,M$2,0)*$E665)</f>
        <v>16.259999999999962</v>
      </c>
      <c r="N665">
        <f>VLOOKUP($F665,'(참고)타워 스텟 가치'!$B$2:$L$6,N$2,0)+(VLOOKUP($F665,'(참고)타워 스텟 가치'!$B$2:$L$6,N$2,0)*$E665)</f>
        <v>0</v>
      </c>
      <c r="O665">
        <f>VLOOKUP($F665,'(참고)타워 스텟 가치'!$B$2:$L$6,O$2,0)+(VLOOKUP($F665,'(참고)타워 스텟 가치'!$B$2:$L$6,O$2,0)*$E665)</f>
        <v>0</v>
      </c>
      <c r="P665">
        <f>VLOOKUP($F665,'(참고)타워 스텟 가치'!$B$2:$L$6,P$2,0)+(VLOOKUP($F665,'(참고)타워 스텟 가치'!$B$2:$L$6,P$2,0)*$E665)</f>
        <v>37.939999999999912</v>
      </c>
      <c r="Q665">
        <f>SUM('스테이지별 몬스터 스텟'!H665*'(참고)타워 스텟 가치'!$Q$17,'스테이지별 몬스터 스텟'!I665*'(참고)타워 스텟 가치'!$R$17,'스테이지별 몬스터 스텟'!J665*'(참고)타워 스텟 가치'!$S$17,'스테이지별 몬스터 스텟'!K665*'(참고)타워 스텟 가치'!$T$17,'스테이지별 몬스터 스텟'!L665*'(참고)타워 스텟 가치'!$U$17,'스테이지별 몬스터 스텟'!M665*'(참고)타워 스텟 가치'!$V$17,'스테이지별 몬스터 스텟'!N665*'(참고)타워 스텟 가치'!$W$17,'스테이지별 몬스터 스텟'!O665*'(참고)타워 스텟 가치'!$X$17,'스테이지별 몬스터 스텟'!P665*'(참고)타워 스텟 가치'!$Y$17)</f>
        <v>410833.28999999911</v>
      </c>
      <c r="R665">
        <v>1</v>
      </c>
      <c r="S665">
        <f>VLOOKUP($F665,'(참고)타워 스텟 가치'!$B$7:$L$11,S$2,0)+(VLOOKUP($F665,'(참고)타워 스텟 가치'!$B$7:$L$11,S$2,0)*$E665)</f>
        <v>135.49999999999969</v>
      </c>
      <c r="T665">
        <f>VLOOKUP($F665,'(참고)타워 스텟 가치'!$B$7:$L$11,T$2,0)+(VLOOKUP($F665,'(참고)타워 스텟 가치'!$B$7:$L$11,T$2,0)*$E665)</f>
        <v>243.89999999999944</v>
      </c>
      <c r="U665">
        <f>VLOOKUP($F665,'(참고)타워 스텟 가치'!$B$7:$L$11,U$2,0)+(VLOOKUP($F665,'(참고)타워 스텟 가치'!$B$7:$L$11,U$2,0)*$E665)</f>
        <v>270999.99999999936</v>
      </c>
      <c r="V665">
        <f>VLOOKUP($F665,'(참고)타워 스텟 가치'!$B$7:$L$11,V$2,0)+(VLOOKUP($F665,'(참고)타워 스텟 가치'!$B$7:$L$11,V$2,0)*$E665)</f>
        <v>1625.9999999999964</v>
      </c>
      <c r="W665">
        <f>VLOOKUP($F665,'(참고)타워 스텟 가치'!$B$7:$L$11,W$2,0)+(VLOOKUP($F665,'(참고)타워 스텟 가치'!$B$7:$L$11,W$2,0)*$E665)</f>
        <v>27.099999999999937</v>
      </c>
      <c r="X665">
        <f>VLOOKUP($F665,'(참고)타워 스텟 가치'!$B$7:$L$11,X$2,0)+(VLOOKUP($F665,'(참고)타워 스텟 가치'!$B$7:$L$11,X$2,0)*$E665)</f>
        <v>16.259999999999962</v>
      </c>
      <c r="Y665">
        <f>VLOOKUP($F665,'(참고)타워 스텟 가치'!$B$7:$L$11,Y$2,0)+(VLOOKUP($F665,'(참고)타워 스텟 가치'!$B$7:$L$11,Y$2,0)*$E665)</f>
        <v>0</v>
      </c>
      <c r="Z665">
        <f>VLOOKUP($F665,'(참고)타워 스텟 가치'!$B$7:$L$11,Z$2,0)+(VLOOKUP($F665,'(참고)타워 스텟 가치'!$B$7:$L$11,Z$2,0)*$E665)</f>
        <v>0</v>
      </c>
      <c r="AA665">
        <f>VLOOKUP($F665,'(참고)타워 스텟 가치'!$B$7:$L$11,AA$2,0)+(VLOOKUP($F665,'(참고)타워 스텟 가치'!$B$7:$L$11,AA$2,0)*$E665)</f>
        <v>37.939999999999912</v>
      </c>
      <c r="AB665">
        <f>SUM('스테이지별 몬스터 스텟'!S665*'(참고)타워 스텟 가치'!$Q$17,'스테이지별 몬스터 스텟'!T665*'(참고)타워 스텟 가치'!$R$17,'스테이지별 몬스터 스텟'!U665*'(참고)타워 스텟 가치'!$S$17,'스테이지별 몬스터 스텟'!V665*'(참고)타워 스텟 가치'!$T$17,'스테이지별 몬스터 스텟'!W665*'(참고)타워 스텟 가치'!$U$17,'스테이지별 몬스터 스텟'!X665*'(참고)타워 스텟 가치'!$V$17,'스테이지별 몬스터 스텟'!Y665*'(참고)타워 스텟 가치'!$W$17,'스테이지별 몬스터 스텟'!Z665*'(참고)타워 스텟 가치'!$X$17,'스테이지별 몬스터 스텟'!AA665*'(참고)타워 스텟 가치'!$Y$17)</f>
        <v>410535.18999999907</v>
      </c>
      <c r="AC665">
        <v>2</v>
      </c>
      <c r="AD665">
        <f>VLOOKUP($F665,'(참고)타워 스텟 가치'!$B$12:$L$16,AD$2,0)+(VLOOKUP($F665,'(참고)타워 스텟 가치'!$B$12:$L$16,AD$2,0)*$E665)</f>
        <v>135.49999999999969</v>
      </c>
      <c r="AE665">
        <f>VLOOKUP($F665,'(참고)타워 스텟 가치'!$B$12:$L$16,AE$2,0)+(VLOOKUP($F665,'(참고)타워 스텟 가치'!$B$12:$L$16,AE$2,0)*$E665)</f>
        <v>162.59999999999962</v>
      </c>
      <c r="AF665">
        <f>VLOOKUP($F665,'(참고)타워 스텟 가치'!$B$12:$L$16,AF$2,0)+(VLOOKUP($F665,'(참고)타워 스텟 가치'!$B$12:$L$16,AF$2,0)*$E665)</f>
        <v>270999.99999999936</v>
      </c>
      <c r="AG665">
        <f>VLOOKUP($F665,'(참고)타워 스텟 가치'!$B$12:$L$16,AG$2,0)+(VLOOKUP($F665,'(참고)타워 스텟 가치'!$B$12:$L$16,AG$2,0)*$E665)</f>
        <v>812.99999999999818</v>
      </c>
      <c r="AH665">
        <f>VLOOKUP($F665,'(참고)타워 스텟 가치'!$B$12:$L$16,AH$2,0)+(VLOOKUP($F665,'(참고)타워 스텟 가치'!$B$12:$L$16,AH$2,0)*$E665)</f>
        <v>27.099999999999937</v>
      </c>
      <c r="AI665">
        <f>VLOOKUP($F665,'(참고)타워 스텟 가치'!$B$12:$L$16,AI$2,0)+(VLOOKUP($F665,'(참고)타워 스텟 가치'!$B$12:$L$16,AI$2,0)*$E665)</f>
        <v>16.259999999999962</v>
      </c>
      <c r="AJ665">
        <f>VLOOKUP($F665,'(참고)타워 스텟 가치'!$B$12:$L$16,AJ$2,0)+(VLOOKUP($F665,'(참고)타워 스텟 가치'!$B$12:$L$16,AJ$2,0)*$E665)</f>
        <v>0</v>
      </c>
      <c r="AK665">
        <f>VLOOKUP($F665,'(참고)타워 스텟 가치'!$B$12:$L$16,AK$2,0)+(VLOOKUP($F665,'(참고)타워 스텟 가치'!$B$12:$L$16,AK$2,0)*$E665)</f>
        <v>0</v>
      </c>
      <c r="AL665">
        <f>VLOOKUP($F665,'(참고)타워 스텟 가치'!$B$12:$L$16,AL$2,0)+(VLOOKUP($F665,'(참고)타워 스텟 가치'!$B$12:$L$16,AL$2,0)*$E665)</f>
        <v>75.879999999999825</v>
      </c>
      <c r="AM665">
        <f>SUM('스테이지별 몬스터 스텟'!AD665*'(참고)타워 스텟 가치'!$Q$17,'스테이지별 몬스터 스텟'!AE665*'(참고)타워 스텟 가치'!$R$17,'스테이지별 몬스터 스텟'!AF665*'(참고)타워 스텟 가치'!$S$17,'스테이지별 몬스터 스텟'!AG665*'(참고)타워 스텟 가치'!$T$17,'스테이지별 몬스터 스텟'!AH665*'(참고)타워 스텟 가치'!$U$17,'스테이지별 몬스터 스텟'!AI665*'(참고)타워 스텟 가치'!$V$17,'스테이지별 몬스터 스텟'!AJ665*'(참고)타워 스텟 가치'!$W$17,'스테이지별 몬스터 스텟'!AK665*'(참고)타워 스텟 가치'!$X$17,'스테이지별 몬스터 스텟'!AL665*'(참고)타워 스텟 가치'!$Y$17)</f>
        <v>408863.11999999912</v>
      </c>
      <c r="AN665">
        <v>3</v>
      </c>
    </row>
    <row r="666" spans="3:40" x14ac:dyDescent="0.3">
      <c r="C666">
        <v>2</v>
      </c>
      <c r="D666">
        <f t="shared" si="32"/>
        <v>133</v>
      </c>
      <c r="E666" s="52">
        <f>VLOOKUP(D666,'스테이지별 난이도 설정'!B:C,2,0)</f>
        <v>53.199999999999875</v>
      </c>
      <c r="F666" t="str">
        <f t="shared" si="33"/>
        <v>레어</v>
      </c>
      <c r="G666">
        <f t="shared" si="31"/>
        <v>6</v>
      </c>
      <c r="H666">
        <f>VLOOKUP($F666,'(참고)타워 스텟 가치'!$B$2:$L$6,H$2,0)+(VLOOKUP($F666,'(참고)타워 스텟 가치'!$B$2:$L$6,H$2,0)*$E666)</f>
        <v>609.74999999999864</v>
      </c>
      <c r="I666">
        <f>VLOOKUP($F666,'(참고)타워 스텟 가치'!$B$2:$L$6,I$2,0)+(VLOOKUP($F666,'(참고)타워 스텟 가치'!$B$2:$L$6,I$2,0)*$E666)</f>
        <v>121.94999999999972</v>
      </c>
      <c r="J666">
        <f>VLOOKUP($F666,'(참고)타워 스텟 가치'!$B$2:$L$6,J$2,0)+(VLOOKUP($F666,'(참고)타워 스텟 가치'!$B$2:$L$6,J$2,0)*$E666)</f>
        <v>270999.99999999936</v>
      </c>
      <c r="K666">
        <f>VLOOKUP($F666,'(참고)타워 스텟 가치'!$B$2:$L$6,K$2,0)+(VLOOKUP($F666,'(참고)타워 스텟 가치'!$B$2:$L$6,K$2,0)*$E666)</f>
        <v>2438.9999999999945</v>
      </c>
      <c r="L666">
        <f>VLOOKUP($F666,'(참고)타워 스텟 가치'!$B$2:$L$6,L$2,0)+(VLOOKUP($F666,'(참고)타워 스텟 가치'!$B$2:$L$6,L$2,0)*$E666)</f>
        <v>40.649999999999906</v>
      </c>
      <c r="M666">
        <f>VLOOKUP($F666,'(참고)타워 스텟 가치'!$B$2:$L$6,M$2,0)+(VLOOKUP($F666,'(참고)타워 스텟 가치'!$B$2:$L$6,M$2,0)*$E666)</f>
        <v>16.259999999999962</v>
      </c>
      <c r="N666">
        <f>VLOOKUP($F666,'(참고)타워 스텟 가치'!$B$2:$L$6,N$2,0)+(VLOOKUP($F666,'(참고)타워 스텟 가치'!$B$2:$L$6,N$2,0)*$E666)</f>
        <v>0</v>
      </c>
      <c r="O666">
        <f>VLOOKUP($F666,'(참고)타워 스텟 가치'!$B$2:$L$6,O$2,0)+(VLOOKUP($F666,'(참고)타워 스텟 가치'!$B$2:$L$6,O$2,0)*$E666)</f>
        <v>0</v>
      </c>
      <c r="P666">
        <f>VLOOKUP($F666,'(참고)타워 스텟 가치'!$B$2:$L$6,P$2,0)+(VLOOKUP($F666,'(참고)타워 스텟 가치'!$B$2:$L$6,P$2,0)*$E666)</f>
        <v>37.939999999999912</v>
      </c>
      <c r="Q666">
        <f>SUM('스테이지별 몬스터 스텟'!H666*'(참고)타워 스텟 가치'!$Q$17,'스테이지별 몬스터 스텟'!I666*'(참고)타워 스텟 가치'!$R$17,'스테이지별 몬스터 스텟'!J666*'(참고)타워 스텟 가치'!$S$17,'스테이지별 몬스터 스텟'!K666*'(참고)타워 스텟 가치'!$T$17,'스테이지별 몬스터 스텟'!L666*'(참고)타워 스텟 가치'!$U$17,'스테이지별 몬스터 스텟'!M666*'(참고)타워 스텟 가치'!$V$17,'스테이지별 몬스터 스텟'!N666*'(참고)타워 스텟 가치'!$W$17,'스테이지별 몬스터 스텟'!O666*'(참고)타워 스텟 가치'!$X$17,'스테이지별 몬스터 스텟'!P666*'(참고)타워 스텟 가치'!$Y$17)</f>
        <v>412953.86499999906</v>
      </c>
      <c r="R666">
        <v>1</v>
      </c>
      <c r="S666">
        <f>VLOOKUP($F666,'(참고)타워 스텟 가치'!$B$7:$L$11,S$2,0)+(VLOOKUP($F666,'(참고)타워 스텟 가치'!$B$7:$L$11,S$2,0)*$E666)</f>
        <v>203.24999999999955</v>
      </c>
      <c r="T666">
        <f>VLOOKUP($F666,'(참고)타워 스텟 가치'!$B$7:$L$11,T$2,0)+(VLOOKUP($F666,'(참고)타워 스텟 가치'!$B$7:$L$11,T$2,0)*$E666)</f>
        <v>365.84999999999917</v>
      </c>
      <c r="U666">
        <f>VLOOKUP($F666,'(참고)타워 스텟 가치'!$B$7:$L$11,U$2,0)+(VLOOKUP($F666,'(참고)타워 스텟 가치'!$B$7:$L$11,U$2,0)*$E666)</f>
        <v>270999.99999999936</v>
      </c>
      <c r="V666">
        <f>VLOOKUP($F666,'(참고)타워 스텟 가치'!$B$7:$L$11,V$2,0)+(VLOOKUP($F666,'(참고)타워 스텟 가치'!$B$7:$L$11,V$2,0)*$E666)</f>
        <v>2438.9999999999945</v>
      </c>
      <c r="W666">
        <f>VLOOKUP($F666,'(참고)타워 스텟 가치'!$B$7:$L$11,W$2,0)+(VLOOKUP($F666,'(참고)타워 스텟 가치'!$B$7:$L$11,W$2,0)*$E666)</f>
        <v>40.649999999999906</v>
      </c>
      <c r="X666">
        <f>VLOOKUP($F666,'(참고)타워 스텟 가치'!$B$7:$L$11,X$2,0)+(VLOOKUP($F666,'(참고)타워 스텟 가치'!$B$7:$L$11,X$2,0)*$E666)</f>
        <v>16.259999999999962</v>
      </c>
      <c r="Y666">
        <f>VLOOKUP($F666,'(참고)타워 스텟 가치'!$B$7:$L$11,Y$2,0)+(VLOOKUP($F666,'(참고)타워 스텟 가치'!$B$7:$L$11,Y$2,0)*$E666)</f>
        <v>0</v>
      </c>
      <c r="Z666">
        <f>VLOOKUP($F666,'(참고)타워 스텟 가치'!$B$7:$L$11,Z$2,0)+(VLOOKUP($F666,'(참고)타워 스텟 가치'!$B$7:$L$11,Z$2,0)*$E666)</f>
        <v>0</v>
      </c>
      <c r="AA666">
        <f>VLOOKUP($F666,'(참고)타워 스텟 가치'!$B$7:$L$11,AA$2,0)+(VLOOKUP($F666,'(참고)타워 스텟 가치'!$B$7:$L$11,AA$2,0)*$E666)</f>
        <v>37.939999999999912</v>
      </c>
      <c r="AB666">
        <f>SUM('스테이지별 몬스터 스텟'!S666*'(참고)타워 스텟 가치'!$Q$17,'스테이지별 몬스터 스텟'!T666*'(참고)타워 스텟 가치'!$R$17,'스테이지별 몬스터 스텟'!U666*'(참고)타워 스텟 가치'!$S$17,'스테이지별 몬스터 스텟'!V666*'(참고)타워 스텟 가치'!$T$17,'스테이지별 몬스터 스텟'!W666*'(참고)타워 스텟 가치'!$U$17,'스테이지별 몬스터 스텟'!X666*'(참고)타워 스텟 가치'!$V$17,'스테이지별 몬스터 스텟'!Y666*'(참고)타워 스텟 가치'!$W$17,'스테이지별 몬스터 스텟'!Z666*'(참고)타워 스텟 가치'!$X$17,'스테이지별 몬스터 스텟'!AA666*'(참고)타워 스텟 가치'!$Y$17)</f>
        <v>412506.71499999909</v>
      </c>
      <c r="AC666">
        <v>2</v>
      </c>
      <c r="AD666">
        <f>VLOOKUP($F666,'(참고)타워 스텟 가치'!$B$12:$L$16,AD$2,0)+(VLOOKUP($F666,'(참고)타워 스텟 가치'!$B$12:$L$16,AD$2,0)*$E666)</f>
        <v>203.24999999999955</v>
      </c>
      <c r="AE666">
        <f>VLOOKUP($F666,'(참고)타워 스텟 가치'!$B$12:$L$16,AE$2,0)+(VLOOKUP($F666,'(참고)타워 스텟 가치'!$B$12:$L$16,AE$2,0)*$E666)</f>
        <v>243.89999999999944</v>
      </c>
      <c r="AF666">
        <f>VLOOKUP($F666,'(참고)타워 스텟 가치'!$B$12:$L$16,AF$2,0)+(VLOOKUP($F666,'(참고)타워 스텟 가치'!$B$12:$L$16,AF$2,0)*$E666)</f>
        <v>270999.99999999936</v>
      </c>
      <c r="AG666">
        <f>VLOOKUP($F666,'(참고)타워 스텟 가치'!$B$12:$L$16,AG$2,0)+(VLOOKUP($F666,'(참고)타워 스텟 가치'!$B$12:$L$16,AG$2,0)*$E666)</f>
        <v>1219.4999999999973</v>
      </c>
      <c r="AH666">
        <f>VLOOKUP($F666,'(참고)타워 스텟 가치'!$B$12:$L$16,AH$2,0)+(VLOOKUP($F666,'(참고)타워 스텟 가치'!$B$12:$L$16,AH$2,0)*$E666)</f>
        <v>40.649999999999906</v>
      </c>
      <c r="AI666">
        <f>VLOOKUP($F666,'(참고)타워 스텟 가치'!$B$12:$L$16,AI$2,0)+(VLOOKUP($F666,'(참고)타워 스텟 가치'!$B$12:$L$16,AI$2,0)*$E666)</f>
        <v>16.259999999999962</v>
      </c>
      <c r="AJ666">
        <f>VLOOKUP($F666,'(참고)타워 스텟 가치'!$B$12:$L$16,AJ$2,0)+(VLOOKUP($F666,'(참고)타워 스텟 가치'!$B$12:$L$16,AJ$2,0)*$E666)</f>
        <v>0</v>
      </c>
      <c r="AK666">
        <f>VLOOKUP($F666,'(참고)타워 스텟 가치'!$B$12:$L$16,AK$2,0)+(VLOOKUP($F666,'(참고)타워 스텟 가치'!$B$12:$L$16,AK$2,0)*$E666)</f>
        <v>0</v>
      </c>
      <c r="AL666">
        <f>VLOOKUP($F666,'(참고)타워 스텟 가치'!$B$12:$L$16,AL$2,0)+(VLOOKUP($F666,'(참고)타워 스텟 가치'!$B$12:$L$16,AL$2,0)*$E666)</f>
        <v>75.879999999999825</v>
      </c>
      <c r="AM666">
        <f>SUM('스테이지별 몬스터 스텟'!AD666*'(참고)타워 스텟 가치'!$Q$17,'스테이지별 몬스터 스텟'!AE666*'(참고)타워 스텟 가치'!$R$17,'스테이지별 몬스터 스텟'!AF666*'(참고)타워 스텟 가치'!$S$17,'스테이지별 몬스터 스텟'!AG666*'(참고)타워 스텟 가치'!$T$17,'스테이지별 몬스터 스텟'!AH666*'(참고)타워 스텟 가치'!$U$17,'스테이지별 몬스터 스텟'!AI666*'(참고)타워 스텟 가치'!$V$17,'스테이지별 몬스터 스텟'!AJ666*'(참고)타워 스텟 가치'!$W$17,'스테이지별 몬스터 스텟'!AK666*'(참고)타워 스텟 가치'!$X$17,'스테이지별 몬스터 스텟'!AL666*'(참고)타워 스텟 가치'!$Y$17)</f>
        <v>409960.66999999905</v>
      </c>
      <c r="AN666">
        <v>3</v>
      </c>
    </row>
    <row r="667" spans="3:40" x14ac:dyDescent="0.3">
      <c r="C667">
        <v>3</v>
      </c>
      <c r="D667">
        <f t="shared" si="32"/>
        <v>133</v>
      </c>
      <c r="E667" s="52">
        <f>VLOOKUP(D667,'스테이지별 난이도 설정'!B:C,2,0)</f>
        <v>53.199999999999875</v>
      </c>
      <c r="F667" t="str">
        <f t="shared" si="33"/>
        <v>에픽</v>
      </c>
      <c r="G667">
        <f t="shared" si="31"/>
        <v>6</v>
      </c>
      <c r="H667">
        <f>VLOOKUP($F667,'(참고)타워 스텟 가치'!$B$2:$L$6,H$2,0)+(VLOOKUP($F667,'(참고)타워 스텟 가치'!$B$2:$L$6,H$2,0)*$E667)</f>
        <v>914.62499999999784</v>
      </c>
      <c r="I667">
        <f>VLOOKUP($F667,'(참고)타워 스텟 가치'!$B$2:$L$6,I$2,0)+(VLOOKUP($F667,'(참고)타워 스텟 가치'!$B$2:$L$6,I$2,0)*$E667)</f>
        <v>182.92499999999959</v>
      </c>
      <c r="J667">
        <f>VLOOKUP($F667,'(참고)타워 스텟 가치'!$B$2:$L$6,J$2,0)+(VLOOKUP($F667,'(참고)타워 스텟 가치'!$B$2:$L$6,J$2,0)*$E667)</f>
        <v>270999.99999999936</v>
      </c>
      <c r="K667">
        <f>VLOOKUP($F667,'(참고)타워 스텟 가치'!$B$2:$L$6,K$2,0)+(VLOOKUP($F667,'(참고)타워 스텟 가치'!$B$2:$L$6,K$2,0)*$E667)</f>
        <v>3658.4999999999914</v>
      </c>
      <c r="L667">
        <f>VLOOKUP($F667,'(참고)타워 스텟 가치'!$B$2:$L$6,L$2,0)+(VLOOKUP($F667,'(참고)타워 스텟 가치'!$B$2:$L$6,L$2,0)*$E667)</f>
        <v>60.974999999999859</v>
      </c>
      <c r="M667">
        <f>VLOOKUP($F667,'(참고)타워 스텟 가치'!$B$2:$L$6,M$2,0)+(VLOOKUP($F667,'(참고)타워 스텟 가치'!$B$2:$L$6,M$2,0)*$E667)</f>
        <v>16.259999999999962</v>
      </c>
      <c r="N667">
        <f>VLOOKUP($F667,'(참고)타워 스텟 가치'!$B$2:$L$6,N$2,0)+(VLOOKUP($F667,'(참고)타워 스텟 가치'!$B$2:$L$6,N$2,0)*$E667)</f>
        <v>0</v>
      </c>
      <c r="O667">
        <f>VLOOKUP($F667,'(참고)타워 스텟 가치'!$B$2:$L$6,O$2,0)+(VLOOKUP($F667,'(참고)타워 스텟 가치'!$B$2:$L$6,O$2,0)*$E667)</f>
        <v>0</v>
      </c>
      <c r="P667">
        <f>VLOOKUP($F667,'(참고)타워 스텟 가치'!$B$2:$L$6,P$2,0)+(VLOOKUP($F667,'(참고)타워 스텟 가치'!$B$2:$L$6,P$2,0)*$E667)</f>
        <v>37.939999999999912</v>
      </c>
      <c r="Q667">
        <f>SUM('스테이지별 몬스터 스텟'!H667*'(참고)타워 스텟 가치'!$Q$17,'스테이지별 몬스터 스텟'!I667*'(참고)타워 스텟 가치'!$R$17,'스테이지별 몬스터 스텟'!J667*'(참고)타워 스텟 가치'!$S$17,'스테이지별 몬스터 스텟'!K667*'(참고)타워 스텟 가치'!$T$17,'스테이지별 몬스터 스텟'!L667*'(참고)타워 스텟 가치'!$U$17,'스테이지별 몬스터 스텟'!M667*'(참고)타워 스텟 가치'!$V$17,'스테이지별 몬스터 스텟'!N667*'(참고)타워 스텟 가치'!$W$17,'스테이지별 몬스터 스텟'!O667*'(참고)타워 스텟 가치'!$X$17,'스테이지별 몬스터 스텟'!P667*'(참고)타워 스텟 가치'!$Y$17)</f>
        <v>416134.72749999911</v>
      </c>
      <c r="R667">
        <v>1</v>
      </c>
      <c r="S667">
        <f>VLOOKUP($F667,'(참고)타워 스텟 가치'!$B$7:$L$11,S$2,0)+(VLOOKUP($F667,'(참고)타워 스텟 가치'!$B$7:$L$11,S$2,0)*$E667)</f>
        <v>304.87499999999932</v>
      </c>
      <c r="T667">
        <f>VLOOKUP($F667,'(참고)타워 스텟 가치'!$B$7:$L$11,T$2,0)+(VLOOKUP($F667,'(참고)타워 스텟 가치'!$B$7:$L$11,T$2,0)*$E667)</f>
        <v>548.77499999999873</v>
      </c>
      <c r="U667">
        <f>VLOOKUP($F667,'(참고)타워 스텟 가치'!$B$7:$L$11,U$2,0)+(VLOOKUP($F667,'(참고)타워 스텟 가치'!$B$7:$L$11,U$2,0)*$E667)</f>
        <v>270999.99999999936</v>
      </c>
      <c r="V667">
        <f>VLOOKUP($F667,'(참고)타워 스텟 가치'!$B$7:$L$11,V$2,0)+(VLOOKUP($F667,'(참고)타워 스텟 가치'!$B$7:$L$11,V$2,0)*$E667)</f>
        <v>3658.4999999999914</v>
      </c>
      <c r="W667">
        <f>VLOOKUP($F667,'(참고)타워 스텟 가치'!$B$7:$L$11,W$2,0)+(VLOOKUP($F667,'(참고)타워 스텟 가치'!$B$7:$L$11,W$2,0)*$E667)</f>
        <v>60.974999999999859</v>
      </c>
      <c r="X667">
        <f>VLOOKUP($F667,'(참고)타워 스텟 가치'!$B$7:$L$11,X$2,0)+(VLOOKUP($F667,'(참고)타워 스텟 가치'!$B$7:$L$11,X$2,0)*$E667)</f>
        <v>16.259999999999962</v>
      </c>
      <c r="Y667">
        <f>VLOOKUP($F667,'(참고)타워 스텟 가치'!$B$7:$L$11,Y$2,0)+(VLOOKUP($F667,'(참고)타워 스텟 가치'!$B$7:$L$11,Y$2,0)*$E667)</f>
        <v>0</v>
      </c>
      <c r="Z667">
        <f>VLOOKUP($F667,'(참고)타워 스텟 가치'!$B$7:$L$11,Z$2,0)+(VLOOKUP($F667,'(참고)타워 스텟 가치'!$B$7:$L$11,Z$2,0)*$E667)</f>
        <v>0</v>
      </c>
      <c r="AA667">
        <f>VLOOKUP($F667,'(참고)타워 스텟 가치'!$B$7:$L$11,AA$2,0)+(VLOOKUP($F667,'(참고)타워 스텟 가치'!$B$7:$L$11,AA$2,0)*$E667)</f>
        <v>37.939999999999912</v>
      </c>
      <c r="AB667">
        <f>SUM('스테이지별 몬스터 스텟'!S667*'(참고)타워 스텟 가치'!$Q$17,'스테이지별 몬스터 스텟'!T667*'(참고)타워 스텟 가치'!$R$17,'스테이지별 몬스터 스텟'!U667*'(참고)타워 스텟 가치'!$S$17,'스테이지별 몬스터 스텟'!V667*'(참고)타워 스텟 가치'!$T$17,'스테이지별 몬스터 스텟'!W667*'(참고)타워 스텟 가치'!$U$17,'스테이지별 몬스터 스텟'!X667*'(참고)타워 스텟 가치'!$V$17,'스테이지별 몬스터 스텟'!Y667*'(참고)타워 스텟 가치'!$W$17,'스테이지별 몬스터 스텟'!Z667*'(참고)타워 스텟 가치'!$X$17,'스테이지별 몬스터 스텟'!AA667*'(참고)타워 스텟 가치'!$Y$17)</f>
        <v>415464.00249999907</v>
      </c>
      <c r="AC667">
        <v>2</v>
      </c>
      <c r="AD667">
        <f>VLOOKUP($F667,'(참고)타워 스텟 가치'!$B$12:$L$16,AD$2,0)+(VLOOKUP($F667,'(참고)타워 스텟 가치'!$B$12:$L$16,AD$2,0)*$E667)</f>
        <v>304.87499999999932</v>
      </c>
      <c r="AE667">
        <f>VLOOKUP($F667,'(참고)타워 스텟 가치'!$B$12:$L$16,AE$2,0)+(VLOOKUP($F667,'(참고)타워 스텟 가치'!$B$12:$L$16,AE$2,0)*$E667)</f>
        <v>365.84999999999917</v>
      </c>
      <c r="AF667">
        <f>VLOOKUP($F667,'(참고)타워 스텟 가치'!$B$12:$L$16,AF$2,0)+(VLOOKUP($F667,'(참고)타워 스텟 가치'!$B$12:$L$16,AF$2,0)*$E667)</f>
        <v>270999.99999999936</v>
      </c>
      <c r="AG667">
        <f>VLOOKUP($F667,'(참고)타워 스텟 가치'!$B$12:$L$16,AG$2,0)+(VLOOKUP($F667,'(참고)타워 스텟 가치'!$B$12:$L$16,AG$2,0)*$E667)</f>
        <v>1829.2499999999957</v>
      </c>
      <c r="AH667">
        <f>VLOOKUP($F667,'(참고)타워 스텟 가치'!$B$12:$L$16,AH$2,0)+(VLOOKUP($F667,'(참고)타워 스텟 가치'!$B$12:$L$16,AH$2,0)*$E667)</f>
        <v>60.974999999999859</v>
      </c>
      <c r="AI667">
        <f>VLOOKUP($F667,'(참고)타워 스텟 가치'!$B$12:$L$16,AI$2,0)+(VLOOKUP($F667,'(참고)타워 스텟 가치'!$B$12:$L$16,AI$2,0)*$E667)</f>
        <v>16.259999999999962</v>
      </c>
      <c r="AJ667">
        <f>VLOOKUP($F667,'(참고)타워 스텟 가치'!$B$12:$L$16,AJ$2,0)+(VLOOKUP($F667,'(참고)타워 스텟 가치'!$B$12:$L$16,AJ$2,0)*$E667)</f>
        <v>0</v>
      </c>
      <c r="AK667">
        <f>VLOOKUP($F667,'(참고)타워 스텟 가치'!$B$12:$L$16,AK$2,0)+(VLOOKUP($F667,'(참고)타워 스텟 가치'!$B$12:$L$16,AK$2,0)*$E667)</f>
        <v>0</v>
      </c>
      <c r="AL667">
        <f>VLOOKUP($F667,'(참고)타워 스텟 가치'!$B$12:$L$16,AL$2,0)+(VLOOKUP($F667,'(참고)타워 스텟 가치'!$B$12:$L$16,AL$2,0)*$E667)</f>
        <v>75.879999999999825</v>
      </c>
      <c r="AM667">
        <f>SUM('스테이지별 몬스터 스텟'!AD667*'(참고)타워 스텟 가치'!$Q$17,'스테이지별 몬스터 스텟'!AE667*'(참고)타워 스텟 가치'!$R$17,'스테이지별 몬스터 스텟'!AF667*'(참고)타워 스텟 가치'!$S$17,'스테이지별 몬스터 스텟'!AG667*'(참고)타워 스텟 가치'!$T$17,'스테이지별 몬스터 스텟'!AH667*'(참고)타워 스텟 가치'!$U$17,'스테이지별 몬스터 스텟'!AI667*'(참고)타워 스텟 가치'!$V$17,'스테이지별 몬스터 스텟'!AJ667*'(참고)타워 스텟 가치'!$W$17,'스테이지별 몬스터 스텟'!AK667*'(참고)타워 스텟 가치'!$X$17,'스테이지별 몬스터 스텟'!AL667*'(참고)타워 스텟 가치'!$Y$17)</f>
        <v>411606.99499999912</v>
      </c>
      <c r="AN667">
        <v>3</v>
      </c>
    </row>
    <row r="668" spans="3:40" x14ac:dyDescent="0.3">
      <c r="C668">
        <v>4</v>
      </c>
      <c r="D668">
        <f t="shared" si="32"/>
        <v>133</v>
      </c>
      <c r="E668" s="52">
        <f>VLOOKUP(D668,'스테이지별 난이도 설정'!B:C,2,0)</f>
        <v>53.199999999999875</v>
      </c>
      <c r="F668" t="str">
        <f t="shared" si="33"/>
        <v>유니크</v>
      </c>
      <c r="G668">
        <f t="shared" si="31"/>
        <v>6</v>
      </c>
      <c r="H668">
        <f>VLOOKUP($F668,'(참고)타워 스텟 가치'!$B$2:$L$6,H$2,0)+(VLOOKUP($F668,'(참고)타워 스텟 가치'!$B$2:$L$6,H$2,0)*$E668)</f>
        <v>1371.9374999999968</v>
      </c>
      <c r="I668">
        <f>VLOOKUP($F668,'(참고)타워 스텟 가치'!$B$2:$L$6,I$2,0)+(VLOOKUP($F668,'(참고)타워 스텟 가치'!$B$2:$L$6,I$2,0)*$E668)</f>
        <v>274.38749999999936</v>
      </c>
      <c r="J668">
        <f>VLOOKUP($F668,'(참고)타워 스텟 가치'!$B$2:$L$6,J$2,0)+(VLOOKUP($F668,'(참고)타워 스텟 가치'!$B$2:$L$6,J$2,0)*$E668)</f>
        <v>270999.99999999936</v>
      </c>
      <c r="K668">
        <f>VLOOKUP($F668,'(참고)타워 스텟 가치'!$B$2:$L$6,K$2,0)+(VLOOKUP($F668,'(참고)타워 스텟 가치'!$B$2:$L$6,K$2,0)*$E668)</f>
        <v>5487.7499999999873</v>
      </c>
      <c r="L668">
        <f>VLOOKUP($F668,'(참고)타워 스텟 가치'!$B$2:$L$6,L$2,0)+(VLOOKUP($F668,'(참고)타워 스텟 가치'!$B$2:$L$6,L$2,0)*$E668)</f>
        <v>91.462499999999793</v>
      </c>
      <c r="M668">
        <f>VLOOKUP($F668,'(참고)타워 스텟 가치'!$B$2:$L$6,M$2,0)+(VLOOKUP($F668,'(참고)타워 스텟 가치'!$B$2:$L$6,M$2,0)*$E668)</f>
        <v>16.259999999999962</v>
      </c>
      <c r="N668">
        <f>VLOOKUP($F668,'(참고)타워 스텟 가치'!$B$2:$L$6,N$2,0)+(VLOOKUP($F668,'(참고)타워 스텟 가치'!$B$2:$L$6,N$2,0)*$E668)</f>
        <v>0</v>
      </c>
      <c r="O668">
        <f>VLOOKUP($F668,'(참고)타워 스텟 가치'!$B$2:$L$6,O$2,0)+(VLOOKUP($F668,'(참고)타워 스텟 가치'!$B$2:$L$6,O$2,0)*$E668)</f>
        <v>0</v>
      </c>
      <c r="P668">
        <f>VLOOKUP($F668,'(참고)타워 스텟 가치'!$B$2:$L$6,P$2,0)+(VLOOKUP($F668,'(참고)타워 스텟 가치'!$B$2:$L$6,P$2,0)*$E668)</f>
        <v>54.199999999999875</v>
      </c>
      <c r="Q668">
        <f>SUM('스테이지별 몬스터 스텟'!H668*'(참고)타워 스텟 가치'!$Q$17,'스테이지별 몬스터 스텟'!I668*'(참고)타워 스텟 가치'!$R$17,'스테이지별 몬스터 스텟'!J668*'(참고)타워 스텟 가치'!$S$17,'스테이지별 몬스터 스텟'!K668*'(참고)타워 스텟 가치'!$T$17,'스테이지별 몬스터 스텟'!L668*'(참고)타워 스텟 가치'!$U$17,'스테이지별 몬스터 스텟'!M668*'(참고)타워 스텟 가치'!$V$17,'스테이지별 몬스터 스텟'!N668*'(참고)타워 스텟 가치'!$W$17,'스테이지별 몬스터 스텟'!O668*'(참고)타워 스텟 가치'!$X$17,'스테이지별 몬스터 스텟'!P668*'(참고)타워 스텟 가치'!$Y$17)</f>
        <v>420938.54124999908</v>
      </c>
      <c r="R668">
        <v>1</v>
      </c>
      <c r="S668">
        <f>VLOOKUP($F668,'(참고)타워 스텟 가치'!$B$7:$L$11,S$2,0)+(VLOOKUP($F668,'(참고)타워 스텟 가치'!$B$7:$L$11,S$2,0)*$E668)</f>
        <v>457.31249999999892</v>
      </c>
      <c r="T668">
        <f>VLOOKUP($F668,'(참고)타워 스텟 가치'!$B$7:$L$11,T$2,0)+(VLOOKUP($F668,'(참고)타워 스텟 가치'!$B$7:$L$11,T$2,0)*$E668)</f>
        <v>823.16249999999809</v>
      </c>
      <c r="U668">
        <f>VLOOKUP($F668,'(참고)타워 스텟 가치'!$B$7:$L$11,U$2,0)+(VLOOKUP($F668,'(참고)타워 스텟 가치'!$B$7:$L$11,U$2,0)*$E668)</f>
        <v>270999.99999999936</v>
      </c>
      <c r="V668">
        <f>VLOOKUP($F668,'(참고)타워 스텟 가치'!$B$7:$L$11,V$2,0)+(VLOOKUP($F668,'(참고)타워 스텟 가치'!$B$7:$L$11,V$2,0)*$E668)</f>
        <v>5487.7499999999873</v>
      </c>
      <c r="W668">
        <f>VLOOKUP($F668,'(참고)타워 스텟 가치'!$B$7:$L$11,W$2,0)+(VLOOKUP($F668,'(참고)타워 스텟 가치'!$B$7:$L$11,W$2,0)*$E668)</f>
        <v>91.462499999999793</v>
      </c>
      <c r="X668">
        <f>VLOOKUP($F668,'(참고)타워 스텟 가치'!$B$7:$L$11,X$2,0)+(VLOOKUP($F668,'(참고)타워 스텟 가치'!$B$7:$L$11,X$2,0)*$E668)</f>
        <v>16.259999999999962</v>
      </c>
      <c r="Y668">
        <f>VLOOKUP($F668,'(참고)타워 스텟 가치'!$B$7:$L$11,Y$2,0)+(VLOOKUP($F668,'(참고)타워 스텟 가치'!$B$7:$L$11,Y$2,0)*$E668)</f>
        <v>0</v>
      </c>
      <c r="Z668">
        <f>VLOOKUP($F668,'(참고)타워 스텟 가치'!$B$7:$L$11,Z$2,0)+(VLOOKUP($F668,'(참고)타워 스텟 가치'!$B$7:$L$11,Z$2,0)*$E668)</f>
        <v>0</v>
      </c>
      <c r="AA668">
        <f>VLOOKUP($F668,'(참고)타워 스텟 가치'!$B$7:$L$11,AA$2,0)+(VLOOKUP($F668,'(참고)타워 스텟 가치'!$B$7:$L$11,AA$2,0)*$E668)</f>
        <v>54.199999999999875</v>
      </c>
      <c r="AB668">
        <f>SUM('스테이지별 몬스터 스텟'!S668*'(참고)타워 스텟 가치'!$Q$17,'스테이지별 몬스터 스텟'!T668*'(참고)타워 스텟 가치'!$R$17,'스테이지별 몬스터 스텟'!U668*'(참고)타워 스텟 가치'!$S$17,'스테이지별 몬스터 스텟'!V668*'(참고)타워 스텟 가치'!$T$17,'스테이지별 몬스터 스텟'!W668*'(참고)타워 스텟 가치'!$U$17,'스테이지별 몬스터 스텟'!X668*'(참고)타워 스텟 가치'!$V$17,'스테이지별 몬스터 스텟'!Y668*'(참고)타워 스텟 가치'!$W$17,'스테이지별 몬스터 스텟'!Z668*'(참고)타워 스텟 가치'!$X$17,'스테이지별 몬스터 스텟'!AA668*'(참고)타워 스텟 가치'!$Y$17)</f>
        <v>419932.45374999911</v>
      </c>
      <c r="AC668">
        <v>2</v>
      </c>
      <c r="AD668">
        <f>VLOOKUP($F668,'(참고)타워 스텟 가치'!$B$12:$L$16,AD$2,0)+(VLOOKUP($F668,'(참고)타워 스텟 가치'!$B$12:$L$16,AD$2,0)*$E668)</f>
        <v>457.31249999999892</v>
      </c>
      <c r="AE668">
        <f>VLOOKUP($F668,'(참고)타워 스텟 가치'!$B$12:$L$16,AE$2,0)+(VLOOKUP($F668,'(참고)타워 스텟 가치'!$B$12:$L$16,AE$2,0)*$E668)</f>
        <v>548.77499999999873</v>
      </c>
      <c r="AF668">
        <f>VLOOKUP($F668,'(참고)타워 스텟 가치'!$B$12:$L$16,AF$2,0)+(VLOOKUP($F668,'(참고)타워 스텟 가치'!$B$12:$L$16,AF$2,0)*$E668)</f>
        <v>270999.99999999936</v>
      </c>
      <c r="AG668">
        <f>VLOOKUP($F668,'(참고)타워 스텟 가치'!$B$12:$L$16,AG$2,0)+(VLOOKUP($F668,'(참고)타워 스텟 가치'!$B$12:$L$16,AG$2,0)*$E668)</f>
        <v>2743.8749999999936</v>
      </c>
      <c r="AH668">
        <f>VLOOKUP($F668,'(참고)타워 스텟 가치'!$B$12:$L$16,AH$2,0)+(VLOOKUP($F668,'(참고)타워 스텟 가치'!$B$12:$L$16,AH$2,0)*$E668)</f>
        <v>91.462499999999793</v>
      </c>
      <c r="AI668">
        <f>VLOOKUP($F668,'(참고)타워 스텟 가치'!$B$12:$L$16,AI$2,0)+(VLOOKUP($F668,'(참고)타워 스텟 가치'!$B$12:$L$16,AI$2,0)*$E668)</f>
        <v>16.259999999999962</v>
      </c>
      <c r="AJ668">
        <f>VLOOKUP($F668,'(참고)타워 스텟 가치'!$B$12:$L$16,AJ$2,0)+(VLOOKUP($F668,'(참고)타워 스텟 가치'!$B$12:$L$16,AJ$2,0)*$E668)</f>
        <v>0</v>
      </c>
      <c r="AK668">
        <f>VLOOKUP($F668,'(참고)타워 스텟 가치'!$B$12:$L$16,AK$2,0)+(VLOOKUP($F668,'(참고)타워 스텟 가치'!$B$12:$L$16,AK$2,0)*$E668)</f>
        <v>0</v>
      </c>
      <c r="AL668">
        <f>VLOOKUP($F668,'(참고)타워 스텟 가치'!$B$12:$L$16,AL$2,0)+(VLOOKUP($F668,'(참고)타워 스텟 가치'!$B$12:$L$16,AL$2,0)*$E668)</f>
        <v>108.39999999999975</v>
      </c>
      <c r="AM668">
        <f>SUM('스테이지별 몬스터 스텟'!AD668*'(참고)타워 스텟 가치'!$Q$17,'스테이지별 몬스터 스텟'!AE668*'(참고)타워 스텟 가치'!$R$17,'스테이지별 몬스터 스텟'!AF668*'(참고)타워 스텟 가치'!$S$17,'스테이지별 몬스터 스텟'!AG668*'(참고)타워 스텟 가치'!$T$17,'스테이지별 몬스터 스텟'!AH668*'(참고)타워 스텟 가치'!$U$17,'스테이지별 몬스터 스텟'!AI668*'(참고)타워 스텟 가치'!$V$17,'스테이지별 몬스터 스텟'!AJ668*'(참고)타워 스텟 가치'!$W$17,'스테이지별 몬스터 스텟'!AK668*'(참고)타워 스텟 가치'!$X$17,'스테이지별 몬스터 스텟'!AL668*'(참고)타워 스텟 가치'!$Y$17)</f>
        <v>414141.52249999903</v>
      </c>
      <c r="AN668">
        <v>3</v>
      </c>
    </row>
    <row r="669" spans="3:40" x14ac:dyDescent="0.3">
      <c r="C669">
        <v>5</v>
      </c>
      <c r="D669">
        <f t="shared" si="32"/>
        <v>133</v>
      </c>
      <c r="E669" s="52">
        <f>VLOOKUP(D669,'스테이지별 난이도 설정'!B:C,2,0)</f>
        <v>53.199999999999875</v>
      </c>
      <c r="F669" t="str">
        <f t="shared" si="33"/>
        <v>스페셜</v>
      </c>
      <c r="G669">
        <f t="shared" si="31"/>
        <v>6</v>
      </c>
      <c r="H669">
        <f>VLOOKUP($F669,'(참고)타워 스텟 가치'!$B$2:$L$6,H$2,0)+(VLOOKUP($F669,'(참고)타워 스텟 가치'!$B$2:$L$6,H$2,0)*$E669)</f>
        <v>2057.9062499999955</v>
      </c>
      <c r="I669">
        <f>VLOOKUP($F669,'(참고)타워 스텟 가치'!$B$2:$L$6,I$2,0)+(VLOOKUP($F669,'(참고)타워 스텟 가치'!$B$2:$L$6,I$2,0)*$E669)</f>
        <v>411.58124999999905</v>
      </c>
      <c r="J669">
        <f>VLOOKUP($F669,'(참고)타워 스텟 가치'!$B$2:$L$6,J$2,0)+(VLOOKUP($F669,'(참고)타워 스텟 가치'!$B$2:$L$6,J$2,0)*$E669)</f>
        <v>270999.99999999936</v>
      </c>
      <c r="K669">
        <f>VLOOKUP($F669,'(참고)타워 스텟 가치'!$B$2:$L$6,K$2,0)+(VLOOKUP($F669,'(참고)타워 스텟 가치'!$B$2:$L$6,K$2,0)*$E669)</f>
        <v>8231.6249999999818</v>
      </c>
      <c r="L669">
        <f>VLOOKUP($F669,'(참고)타워 스텟 가치'!$B$2:$L$6,L$2,0)+(VLOOKUP($F669,'(참고)타워 스텟 가치'!$B$2:$L$6,L$2,0)*$E669)</f>
        <v>137.19374999999968</v>
      </c>
      <c r="M669">
        <f>VLOOKUP($F669,'(참고)타워 스텟 가치'!$B$2:$L$6,M$2,0)+(VLOOKUP($F669,'(참고)타워 스텟 가치'!$B$2:$L$6,M$2,0)*$E669)</f>
        <v>16.259999999999962</v>
      </c>
      <c r="N669">
        <f>VLOOKUP($F669,'(참고)타워 스텟 가치'!$B$2:$L$6,N$2,0)+(VLOOKUP($F669,'(참고)타워 스텟 가치'!$B$2:$L$6,N$2,0)*$E669)</f>
        <v>0</v>
      </c>
      <c r="O669">
        <f>VLOOKUP($F669,'(참고)타워 스텟 가치'!$B$2:$L$6,O$2,0)+(VLOOKUP($F669,'(참고)타워 스텟 가치'!$B$2:$L$6,O$2,0)*$E669)</f>
        <v>0</v>
      </c>
      <c r="P669">
        <f>VLOOKUP($F669,'(참고)타워 스텟 가치'!$B$2:$L$6,P$2,0)+(VLOOKUP($F669,'(참고)타워 스텟 가치'!$B$2:$L$6,P$2,0)*$E669)</f>
        <v>54.199999999999875</v>
      </c>
      <c r="Q669">
        <f>SUM('스테이지별 몬스터 스텟'!H669*'(참고)타워 스텟 가치'!$Q$17,'스테이지별 몬스터 스텟'!I669*'(참고)타워 스텟 가치'!$R$17,'스테이지별 몬스터 스텟'!J669*'(참고)타워 스텟 가치'!$S$17,'스테이지별 몬스터 스텟'!K669*'(참고)타워 스텟 가치'!$T$17,'스테이지별 몬스터 스텟'!L669*'(참고)타워 스텟 가치'!$U$17,'스테이지별 몬스터 스텟'!M669*'(참고)타워 스텟 가치'!$V$17,'스테이지별 몬스터 스텟'!N669*'(참고)타워 스텟 가치'!$W$17,'스테이지별 몬스터 스텟'!O669*'(참고)타워 스텟 가치'!$X$17,'스테이지별 몬스터 스텟'!P669*'(참고)타워 스텟 가치'!$Y$17)</f>
        <v>428095.48187499907</v>
      </c>
      <c r="R669">
        <v>1</v>
      </c>
      <c r="S669">
        <f>VLOOKUP($F669,'(참고)타워 스텟 가치'!$B$7:$L$11,S$2,0)+(VLOOKUP($F669,'(참고)타워 스텟 가치'!$B$7:$L$11,S$2,0)*$E669)</f>
        <v>685.96874999999841</v>
      </c>
      <c r="T669">
        <f>VLOOKUP($F669,'(참고)타워 스텟 가치'!$B$7:$L$11,T$2,0)+(VLOOKUP($F669,'(참고)타워 스텟 가치'!$B$7:$L$11,T$2,0)*$E669)</f>
        <v>1234.7437499999971</v>
      </c>
      <c r="U669">
        <f>VLOOKUP($F669,'(참고)타워 스텟 가치'!$B$7:$L$11,U$2,0)+(VLOOKUP($F669,'(참고)타워 스텟 가치'!$B$7:$L$11,U$2,0)*$E669)</f>
        <v>270999.99999999936</v>
      </c>
      <c r="V669">
        <f>VLOOKUP($F669,'(참고)타워 스텟 가치'!$B$7:$L$11,V$2,0)+(VLOOKUP($F669,'(참고)타워 스텟 가치'!$B$7:$L$11,V$2,0)*$E669)</f>
        <v>8231.6249999999818</v>
      </c>
      <c r="W669">
        <f>VLOOKUP($F669,'(참고)타워 스텟 가치'!$B$7:$L$11,W$2,0)+(VLOOKUP($F669,'(참고)타워 스텟 가치'!$B$7:$L$11,W$2,0)*$E669)</f>
        <v>137.19374999999968</v>
      </c>
      <c r="X669">
        <f>VLOOKUP($F669,'(참고)타워 스텟 가치'!$B$7:$L$11,X$2,0)+(VLOOKUP($F669,'(참고)타워 스텟 가치'!$B$7:$L$11,X$2,0)*$E669)</f>
        <v>16.259999999999962</v>
      </c>
      <c r="Y669">
        <f>VLOOKUP($F669,'(참고)타워 스텟 가치'!$B$7:$L$11,Y$2,0)+(VLOOKUP($F669,'(참고)타워 스텟 가치'!$B$7:$L$11,Y$2,0)*$E669)</f>
        <v>0</v>
      </c>
      <c r="Z669">
        <f>VLOOKUP($F669,'(참고)타워 스텟 가치'!$B$7:$L$11,Z$2,0)+(VLOOKUP($F669,'(참고)타워 스텟 가치'!$B$7:$L$11,Z$2,0)*$E669)</f>
        <v>0</v>
      </c>
      <c r="AA669">
        <f>VLOOKUP($F669,'(참고)타워 스텟 가치'!$B$7:$L$11,AA$2,0)+(VLOOKUP($F669,'(참고)타워 스텟 가치'!$B$7:$L$11,AA$2,0)*$E669)</f>
        <v>54.199999999999875</v>
      </c>
      <c r="AB669">
        <f>SUM('스테이지별 몬스터 스텟'!S669*'(참고)타워 스텟 가치'!$Q$17,'스테이지별 몬스터 스텟'!T669*'(참고)타워 스텟 가치'!$R$17,'스테이지별 몬스터 스텟'!U669*'(참고)타워 스텟 가치'!$S$17,'스테이지별 몬스터 스텟'!V669*'(참고)타워 스텟 가치'!$T$17,'스테이지별 몬스터 스텟'!W669*'(참고)타워 스텟 가치'!$U$17,'스테이지별 몬스터 스텟'!X669*'(참고)타워 스텟 가치'!$V$17,'스테이지별 몬스터 스텟'!Y669*'(참고)타워 스텟 가치'!$W$17,'스테이지별 몬스터 스텟'!Z669*'(참고)타워 스텟 가치'!$X$17,'스테이지별 몬스터 스텟'!AA669*'(참고)타워 스텟 가치'!$Y$17)</f>
        <v>426586.35062499903</v>
      </c>
      <c r="AC669">
        <v>2</v>
      </c>
      <c r="AD669">
        <f>VLOOKUP($F669,'(참고)타워 스텟 가치'!$B$12:$L$16,AD$2,0)+(VLOOKUP($F669,'(참고)타워 스텟 가치'!$B$12:$L$16,AD$2,0)*$E669)</f>
        <v>685.96874999999841</v>
      </c>
      <c r="AE669">
        <f>VLOOKUP($F669,'(참고)타워 스텟 가치'!$B$12:$L$16,AE$2,0)+(VLOOKUP($F669,'(참고)타워 스텟 가치'!$B$12:$L$16,AE$2,0)*$E669)</f>
        <v>823.16249999999809</v>
      </c>
      <c r="AF669">
        <f>VLOOKUP($F669,'(참고)타워 스텟 가치'!$B$12:$L$16,AF$2,0)+(VLOOKUP($F669,'(참고)타워 스텟 가치'!$B$12:$L$16,AF$2,0)*$E669)</f>
        <v>270999.99999999936</v>
      </c>
      <c r="AG669">
        <f>VLOOKUP($F669,'(참고)타워 스텟 가치'!$B$12:$L$16,AG$2,0)+(VLOOKUP($F669,'(참고)타워 스텟 가치'!$B$12:$L$16,AG$2,0)*$E669)</f>
        <v>4115.8124999999909</v>
      </c>
      <c r="AH669">
        <f>VLOOKUP($F669,'(참고)타워 스텟 가치'!$B$12:$L$16,AH$2,0)+(VLOOKUP($F669,'(참고)타워 스텟 가치'!$B$12:$L$16,AH$2,0)*$E669)</f>
        <v>137.19374999999968</v>
      </c>
      <c r="AI669">
        <f>VLOOKUP($F669,'(참고)타워 스텟 가치'!$B$12:$L$16,AI$2,0)+(VLOOKUP($F669,'(참고)타워 스텟 가치'!$B$12:$L$16,AI$2,0)*$E669)</f>
        <v>16.259999999999962</v>
      </c>
      <c r="AJ669">
        <f>VLOOKUP($F669,'(참고)타워 스텟 가치'!$B$12:$L$16,AJ$2,0)+(VLOOKUP($F669,'(참고)타워 스텟 가치'!$B$12:$L$16,AJ$2,0)*$E669)</f>
        <v>0</v>
      </c>
      <c r="AK669">
        <f>VLOOKUP($F669,'(참고)타워 스텟 가치'!$B$12:$L$16,AK$2,0)+(VLOOKUP($F669,'(참고)타워 스텟 가치'!$B$12:$L$16,AK$2,0)*$E669)</f>
        <v>0</v>
      </c>
      <c r="AL669">
        <f>VLOOKUP($F669,'(참고)타워 스텟 가치'!$B$12:$L$16,AL$2,0)+(VLOOKUP($F669,'(참고)타워 스텟 가치'!$B$12:$L$16,AL$2,0)*$E669)</f>
        <v>108.39999999999975</v>
      </c>
      <c r="AM669">
        <f>SUM('스테이지별 몬스터 스텟'!AD669*'(참고)타워 스텟 가치'!$Q$17,'스테이지별 몬스터 스텟'!AE669*'(참고)타워 스텟 가치'!$R$17,'스테이지별 몬스터 스텟'!AF669*'(참고)타워 스텟 가치'!$S$17,'스테이지별 몬스터 스텟'!AG669*'(참고)타워 스텟 가치'!$T$17,'스테이지별 몬스터 스텟'!AH669*'(참고)타워 스텟 가치'!$U$17,'스테이지별 몬스터 스텟'!AI669*'(참고)타워 스텟 가치'!$V$17,'스테이지별 몬스터 스텟'!AJ669*'(참고)타워 스텟 가치'!$W$17,'스테이지별 몬스터 스텟'!AK669*'(참고)타워 스텟 가치'!$X$17,'스테이지별 몬스터 스텟'!AL669*'(참고)타워 스텟 가치'!$Y$17)</f>
        <v>417845.7537499991</v>
      </c>
      <c r="AN669">
        <v>3</v>
      </c>
    </row>
    <row r="670" spans="3:40" x14ac:dyDescent="0.3">
      <c r="C670">
        <v>1</v>
      </c>
      <c r="D670">
        <f t="shared" si="32"/>
        <v>134</v>
      </c>
      <c r="E670" s="52">
        <f>VLOOKUP(D670,'스테이지별 난이도 설정'!B:C,2,0)</f>
        <v>53.599999999999874</v>
      </c>
      <c r="F670" t="str">
        <f t="shared" si="33"/>
        <v>일반</v>
      </c>
      <c r="G670">
        <f t="shared" si="31"/>
        <v>6</v>
      </c>
      <c r="H670">
        <f>VLOOKUP($F670,'(참고)타워 스텟 가치'!$B$2:$L$6,H$2,0)+(VLOOKUP($F670,'(참고)타워 스텟 가치'!$B$2:$L$6,H$2,0)*$E670)</f>
        <v>409.49999999999903</v>
      </c>
      <c r="I670">
        <f>VLOOKUP($F670,'(참고)타워 스텟 가치'!$B$2:$L$6,I$2,0)+(VLOOKUP($F670,'(참고)타워 스텟 가치'!$B$2:$L$6,I$2,0)*$E670)</f>
        <v>81.899999999999807</v>
      </c>
      <c r="J670">
        <f>VLOOKUP($F670,'(참고)타워 스텟 가치'!$B$2:$L$6,J$2,0)+(VLOOKUP($F670,'(참고)타워 스텟 가치'!$B$2:$L$6,J$2,0)*$E670)</f>
        <v>272999.99999999936</v>
      </c>
      <c r="K670">
        <f>VLOOKUP($F670,'(참고)타워 스텟 가치'!$B$2:$L$6,K$2,0)+(VLOOKUP($F670,'(참고)타워 스텟 가치'!$B$2:$L$6,K$2,0)*$E670)</f>
        <v>1637.9999999999961</v>
      </c>
      <c r="L670">
        <f>VLOOKUP($F670,'(참고)타워 스텟 가치'!$B$2:$L$6,L$2,0)+(VLOOKUP($F670,'(참고)타워 스텟 가치'!$B$2:$L$6,L$2,0)*$E670)</f>
        <v>27.299999999999937</v>
      </c>
      <c r="M670">
        <f>VLOOKUP($F670,'(참고)타워 스텟 가치'!$B$2:$L$6,M$2,0)+(VLOOKUP($F670,'(참고)타워 스텟 가치'!$B$2:$L$6,M$2,0)*$E670)</f>
        <v>16.379999999999963</v>
      </c>
      <c r="N670">
        <f>VLOOKUP($F670,'(참고)타워 스텟 가치'!$B$2:$L$6,N$2,0)+(VLOOKUP($F670,'(참고)타워 스텟 가치'!$B$2:$L$6,N$2,0)*$E670)</f>
        <v>0</v>
      </c>
      <c r="O670">
        <f>VLOOKUP($F670,'(참고)타워 스텟 가치'!$B$2:$L$6,O$2,0)+(VLOOKUP($F670,'(참고)타워 스텟 가치'!$B$2:$L$6,O$2,0)*$E670)</f>
        <v>0</v>
      </c>
      <c r="P670">
        <f>VLOOKUP($F670,'(참고)타워 스텟 가치'!$B$2:$L$6,P$2,0)+(VLOOKUP($F670,'(참고)타워 스텟 가치'!$B$2:$L$6,P$2,0)*$E670)</f>
        <v>38.219999999999914</v>
      </c>
      <c r="Q670">
        <f>SUM('스테이지별 몬스터 스텟'!H670*'(참고)타워 스텟 가치'!$Q$17,'스테이지별 몬스터 스텟'!I670*'(참고)타워 스텟 가치'!$R$17,'스테이지별 몬스터 스텟'!J670*'(참고)타워 스텟 가치'!$S$17,'스테이지별 몬스터 스텟'!K670*'(참고)타워 스텟 가치'!$T$17,'스테이지별 몬스터 스텟'!L670*'(참고)타워 스텟 가치'!$U$17,'스테이지별 몬스터 스텟'!M670*'(참고)타워 스텟 가치'!$V$17,'스테이지별 몬스터 스텟'!N670*'(참고)타워 스텟 가치'!$W$17,'스테이지별 몬스터 스텟'!O670*'(참고)타워 스텟 가치'!$X$17,'스테이지별 몬스터 스텟'!P670*'(참고)타워 스텟 가치'!$Y$17)</f>
        <v>413865.26999999903</v>
      </c>
      <c r="R670">
        <v>1</v>
      </c>
      <c r="S670">
        <f>VLOOKUP($F670,'(참고)타워 스텟 가치'!$B$7:$L$11,S$2,0)+(VLOOKUP($F670,'(참고)타워 스텟 가치'!$B$7:$L$11,S$2,0)*$E670)</f>
        <v>136.49999999999969</v>
      </c>
      <c r="T670">
        <f>VLOOKUP($F670,'(참고)타워 스텟 가치'!$B$7:$L$11,T$2,0)+(VLOOKUP($F670,'(참고)타워 스텟 가치'!$B$7:$L$11,T$2,0)*$E670)</f>
        <v>245.69999999999942</v>
      </c>
      <c r="U670">
        <f>VLOOKUP($F670,'(참고)타워 스텟 가치'!$B$7:$L$11,U$2,0)+(VLOOKUP($F670,'(참고)타워 스텟 가치'!$B$7:$L$11,U$2,0)*$E670)</f>
        <v>272999.99999999936</v>
      </c>
      <c r="V670">
        <f>VLOOKUP($F670,'(참고)타워 스텟 가치'!$B$7:$L$11,V$2,0)+(VLOOKUP($F670,'(참고)타워 스텟 가치'!$B$7:$L$11,V$2,0)*$E670)</f>
        <v>1637.9999999999961</v>
      </c>
      <c r="W670">
        <f>VLOOKUP($F670,'(참고)타워 스텟 가치'!$B$7:$L$11,W$2,0)+(VLOOKUP($F670,'(참고)타워 스텟 가치'!$B$7:$L$11,W$2,0)*$E670)</f>
        <v>27.299999999999937</v>
      </c>
      <c r="X670">
        <f>VLOOKUP($F670,'(참고)타워 스텟 가치'!$B$7:$L$11,X$2,0)+(VLOOKUP($F670,'(참고)타워 스텟 가치'!$B$7:$L$11,X$2,0)*$E670)</f>
        <v>16.379999999999963</v>
      </c>
      <c r="Y670">
        <f>VLOOKUP($F670,'(참고)타워 스텟 가치'!$B$7:$L$11,Y$2,0)+(VLOOKUP($F670,'(참고)타워 스텟 가치'!$B$7:$L$11,Y$2,0)*$E670)</f>
        <v>0</v>
      </c>
      <c r="Z670">
        <f>VLOOKUP($F670,'(참고)타워 스텟 가치'!$B$7:$L$11,Z$2,0)+(VLOOKUP($F670,'(참고)타워 스텟 가치'!$B$7:$L$11,Z$2,0)*$E670)</f>
        <v>0</v>
      </c>
      <c r="AA670">
        <f>VLOOKUP($F670,'(참고)타워 스텟 가치'!$B$7:$L$11,AA$2,0)+(VLOOKUP($F670,'(참고)타워 스텟 가치'!$B$7:$L$11,AA$2,0)*$E670)</f>
        <v>38.219999999999914</v>
      </c>
      <c r="AB670">
        <f>SUM('스테이지별 몬스터 스텟'!S670*'(참고)타워 스텟 가치'!$Q$17,'스테이지별 몬스터 스텟'!T670*'(참고)타워 스텟 가치'!$R$17,'스테이지별 몬스터 스텟'!U670*'(참고)타워 스텟 가치'!$S$17,'스테이지별 몬스터 스텟'!V670*'(참고)타워 스텟 가치'!$T$17,'스테이지별 몬스터 스텟'!W670*'(참고)타워 스텟 가치'!$U$17,'스테이지별 몬스터 스텟'!X670*'(참고)타워 스텟 가치'!$V$17,'스테이지별 몬스터 스텟'!Y670*'(참고)타워 스텟 가치'!$W$17,'스테이지별 몬스터 스텟'!Z670*'(참고)타워 스텟 가치'!$X$17,'스테이지별 몬스터 스텟'!AA670*'(참고)타워 스텟 가치'!$Y$17)</f>
        <v>413564.96999999904</v>
      </c>
      <c r="AC670">
        <v>2</v>
      </c>
      <c r="AD670">
        <f>VLOOKUP($F670,'(참고)타워 스텟 가치'!$B$12:$L$16,AD$2,0)+(VLOOKUP($F670,'(참고)타워 스텟 가치'!$B$12:$L$16,AD$2,0)*$E670)</f>
        <v>136.49999999999969</v>
      </c>
      <c r="AE670">
        <f>VLOOKUP($F670,'(참고)타워 스텟 가치'!$B$12:$L$16,AE$2,0)+(VLOOKUP($F670,'(참고)타워 스텟 가치'!$B$12:$L$16,AE$2,0)*$E670)</f>
        <v>163.79999999999961</v>
      </c>
      <c r="AF670">
        <f>VLOOKUP($F670,'(참고)타워 스텟 가치'!$B$12:$L$16,AF$2,0)+(VLOOKUP($F670,'(참고)타워 스텟 가치'!$B$12:$L$16,AF$2,0)*$E670)</f>
        <v>272999.99999999936</v>
      </c>
      <c r="AG670">
        <f>VLOOKUP($F670,'(참고)타워 스텟 가치'!$B$12:$L$16,AG$2,0)+(VLOOKUP($F670,'(참고)타워 스텟 가치'!$B$12:$L$16,AG$2,0)*$E670)</f>
        <v>818.99999999999807</v>
      </c>
      <c r="AH670">
        <f>VLOOKUP($F670,'(참고)타워 스텟 가치'!$B$12:$L$16,AH$2,0)+(VLOOKUP($F670,'(참고)타워 스텟 가치'!$B$12:$L$16,AH$2,0)*$E670)</f>
        <v>27.299999999999937</v>
      </c>
      <c r="AI670">
        <f>VLOOKUP($F670,'(참고)타워 스텟 가치'!$B$12:$L$16,AI$2,0)+(VLOOKUP($F670,'(참고)타워 스텟 가치'!$B$12:$L$16,AI$2,0)*$E670)</f>
        <v>16.379999999999963</v>
      </c>
      <c r="AJ670">
        <f>VLOOKUP($F670,'(참고)타워 스텟 가치'!$B$12:$L$16,AJ$2,0)+(VLOOKUP($F670,'(참고)타워 스텟 가치'!$B$12:$L$16,AJ$2,0)*$E670)</f>
        <v>0</v>
      </c>
      <c r="AK670">
        <f>VLOOKUP($F670,'(참고)타워 스텟 가치'!$B$12:$L$16,AK$2,0)+(VLOOKUP($F670,'(참고)타워 스텟 가치'!$B$12:$L$16,AK$2,0)*$E670)</f>
        <v>0</v>
      </c>
      <c r="AL670">
        <f>VLOOKUP($F670,'(참고)타워 스텟 가치'!$B$12:$L$16,AL$2,0)+(VLOOKUP($F670,'(참고)타워 스텟 가치'!$B$12:$L$16,AL$2,0)*$E670)</f>
        <v>76.439999999999827</v>
      </c>
      <c r="AM670">
        <f>SUM('스테이지별 몬스터 스텟'!AD670*'(참고)타워 스텟 가치'!$Q$17,'스테이지별 몬스터 스텟'!AE670*'(참고)타워 스텟 가치'!$R$17,'스테이지별 몬스터 스텟'!AF670*'(참고)타워 스텟 가치'!$S$17,'스테이지별 몬스터 스텟'!AG670*'(참고)타워 스텟 가치'!$T$17,'스테이지별 몬스터 스텟'!AH670*'(참고)타워 스텟 가치'!$U$17,'스테이지별 몬스터 스텟'!AI670*'(참고)타워 스텟 가치'!$V$17,'스테이지별 몬스터 스텟'!AJ670*'(참고)타워 스텟 가치'!$W$17,'스테이지별 몬스터 스텟'!AK670*'(참고)타워 스텟 가치'!$X$17,'스테이지별 몬스터 스텟'!AL670*'(참고)타워 스텟 가치'!$Y$17)</f>
        <v>411880.55999999907</v>
      </c>
      <c r="AN670">
        <v>3</v>
      </c>
    </row>
    <row r="671" spans="3:40" x14ac:dyDescent="0.3">
      <c r="C671">
        <v>2</v>
      </c>
      <c r="D671">
        <f t="shared" si="32"/>
        <v>134</v>
      </c>
      <c r="E671" s="52">
        <f>VLOOKUP(D671,'스테이지별 난이도 설정'!B:C,2,0)</f>
        <v>53.599999999999874</v>
      </c>
      <c r="F671" t="str">
        <f t="shared" si="33"/>
        <v>레어</v>
      </c>
      <c r="G671">
        <f t="shared" si="31"/>
        <v>6</v>
      </c>
      <c r="H671">
        <f>VLOOKUP($F671,'(참고)타워 스텟 가치'!$B$2:$L$6,H$2,0)+(VLOOKUP($F671,'(참고)타워 스텟 가치'!$B$2:$L$6,H$2,0)*$E671)</f>
        <v>614.24999999999852</v>
      </c>
      <c r="I671">
        <f>VLOOKUP($F671,'(참고)타워 스텟 가치'!$B$2:$L$6,I$2,0)+(VLOOKUP($F671,'(참고)타워 스텟 가치'!$B$2:$L$6,I$2,0)*$E671)</f>
        <v>122.84999999999971</v>
      </c>
      <c r="J671">
        <f>VLOOKUP($F671,'(참고)타워 스텟 가치'!$B$2:$L$6,J$2,0)+(VLOOKUP($F671,'(참고)타워 스텟 가치'!$B$2:$L$6,J$2,0)*$E671)</f>
        <v>272999.99999999936</v>
      </c>
      <c r="K671">
        <f>VLOOKUP($F671,'(참고)타워 스텟 가치'!$B$2:$L$6,K$2,0)+(VLOOKUP($F671,'(참고)타워 스텟 가치'!$B$2:$L$6,K$2,0)*$E671)</f>
        <v>2456.9999999999941</v>
      </c>
      <c r="L671">
        <f>VLOOKUP($F671,'(참고)타워 스텟 가치'!$B$2:$L$6,L$2,0)+(VLOOKUP($F671,'(참고)타워 스텟 가치'!$B$2:$L$6,L$2,0)*$E671)</f>
        <v>40.949999999999903</v>
      </c>
      <c r="M671">
        <f>VLOOKUP($F671,'(참고)타워 스텟 가치'!$B$2:$L$6,M$2,0)+(VLOOKUP($F671,'(참고)타워 스텟 가치'!$B$2:$L$6,M$2,0)*$E671)</f>
        <v>16.379999999999963</v>
      </c>
      <c r="N671">
        <f>VLOOKUP($F671,'(참고)타워 스텟 가치'!$B$2:$L$6,N$2,0)+(VLOOKUP($F671,'(참고)타워 스텟 가치'!$B$2:$L$6,N$2,0)*$E671)</f>
        <v>0</v>
      </c>
      <c r="O671">
        <f>VLOOKUP($F671,'(참고)타워 스텟 가치'!$B$2:$L$6,O$2,0)+(VLOOKUP($F671,'(참고)타워 스텟 가치'!$B$2:$L$6,O$2,0)*$E671)</f>
        <v>0</v>
      </c>
      <c r="P671">
        <f>VLOOKUP($F671,'(참고)타워 스텟 가치'!$B$2:$L$6,P$2,0)+(VLOOKUP($F671,'(참고)타워 스텟 가치'!$B$2:$L$6,P$2,0)*$E671)</f>
        <v>38.219999999999914</v>
      </c>
      <c r="Q671">
        <f>SUM('스테이지별 몬스터 스텟'!H671*'(참고)타워 스텟 가치'!$Q$17,'스테이지별 몬스터 스텟'!I671*'(참고)타워 스텟 가치'!$R$17,'스테이지별 몬스터 스텟'!J671*'(참고)타워 스텟 가치'!$S$17,'스테이지별 몬스터 스텟'!K671*'(참고)타워 스텟 가치'!$T$17,'스테이지별 몬스터 스텟'!L671*'(참고)타워 스텟 가치'!$U$17,'스테이지별 몬스터 스텟'!M671*'(참고)타워 스텟 가치'!$V$17,'스테이지별 몬스터 스텟'!N671*'(참고)타워 스텟 가치'!$W$17,'스테이지별 몬스터 스텟'!O671*'(참고)타워 스텟 가치'!$X$17,'스테이지별 몬스터 스텟'!P671*'(참고)타워 스텟 가치'!$Y$17)</f>
        <v>416001.49499999912</v>
      </c>
      <c r="R671">
        <v>1</v>
      </c>
      <c r="S671">
        <f>VLOOKUP($F671,'(참고)타워 스텟 가치'!$B$7:$L$11,S$2,0)+(VLOOKUP($F671,'(참고)타워 스텟 가치'!$B$7:$L$11,S$2,0)*$E671)</f>
        <v>204.74999999999952</v>
      </c>
      <c r="T671">
        <f>VLOOKUP($F671,'(참고)타워 스텟 가치'!$B$7:$L$11,T$2,0)+(VLOOKUP($F671,'(참고)타워 스텟 가치'!$B$7:$L$11,T$2,0)*$E671)</f>
        <v>368.54999999999916</v>
      </c>
      <c r="U671">
        <f>VLOOKUP($F671,'(참고)타워 스텟 가치'!$B$7:$L$11,U$2,0)+(VLOOKUP($F671,'(참고)타워 스텟 가치'!$B$7:$L$11,U$2,0)*$E671)</f>
        <v>272999.99999999936</v>
      </c>
      <c r="V671">
        <f>VLOOKUP($F671,'(참고)타워 스텟 가치'!$B$7:$L$11,V$2,0)+(VLOOKUP($F671,'(참고)타워 스텟 가치'!$B$7:$L$11,V$2,0)*$E671)</f>
        <v>2456.9999999999941</v>
      </c>
      <c r="W671">
        <f>VLOOKUP($F671,'(참고)타워 스텟 가치'!$B$7:$L$11,W$2,0)+(VLOOKUP($F671,'(참고)타워 스텟 가치'!$B$7:$L$11,W$2,0)*$E671)</f>
        <v>40.949999999999903</v>
      </c>
      <c r="X671">
        <f>VLOOKUP($F671,'(참고)타워 스텟 가치'!$B$7:$L$11,X$2,0)+(VLOOKUP($F671,'(참고)타워 스텟 가치'!$B$7:$L$11,X$2,0)*$E671)</f>
        <v>16.379999999999963</v>
      </c>
      <c r="Y671">
        <f>VLOOKUP($F671,'(참고)타워 스텟 가치'!$B$7:$L$11,Y$2,0)+(VLOOKUP($F671,'(참고)타워 스텟 가치'!$B$7:$L$11,Y$2,0)*$E671)</f>
        <v>0</v>
      </c>
      <c r="Z671">
        <f>VLOOKUP($F671,'(참고)타워 스텟 가치'!$B$7:$L$11,Z$2,0)+(VLOOKUP($F671,'(참고)타워 스텟 가치'!$B$7:$L$11,Z$2,0)*$E671)</f>
        <v>0</v>
      </c>
      <c r="AA671">
        <f>VLOOKUP($F671,'(참고)타워 스텟 가치'!$B$7:$L$11,AA$2,0)+(VLOOKUP($F671,'(참고)타워 스텟 가치'!$B$7:$L$11,AA$2,0)*$E671)</f>
        <v>38.219999999999914</v>
      </c>
      <c r="AB671">
        <f>SUM('스테이지별 몬스터 스텟'!S671*'(참고)타워 스텟 가치'!$Q$17,'스테이지별 몬스터 스텟'!T671*'(참고)타워 스텟 가치'!$R$17,'스테이지별 몬스터 스텟'!U671*'(참고)타워 스텟 가치'!$S$17,'스테이지별 몬스터 스텟'!V671*'(참고)타워 스텟 가치'!$T$17,'스테이지별 몬스터 스텟'!W671*'(참고)타워 스텟 가치'!$U$17,'스테이지별 몬스터 스텟'!X671*'(참고)타워 스텟 가치'!$V$17,'스테이지별 몬스터 스텟'!Y671*'(참고)타워 스텟 가치'!$W$17,'스테이지별 몬스터 스텟'!Z671*'(참고)타워 스텟 가치'!$X$17,'스테이지별 몬스터 스텟'!AA671*'(참고)타워 스텟 가치'!$Y$17)</f>
        <v>415551.04499999911</v>
      </c>
      <c r="AC671">
        <v>2</v>
      </c>
      <c r="AD671">
        <f>VLOOKUP($F671,'(참고)타워 스텟 가치'!$B$12:$L$16,AD$2,0)+(VLOOKUP($F671,'(참고)타워 스텟 가치'!$B$12:$L$16,AD$2,0)*$E671)</f>
        <v>204.74999999999952</v>
      </c>
      <c r="AE671">
        <f>VLOOKUP($F671,'(참고)타워 스텟 가치'!$B$12:$L$16,AE$2,0)+(VLOOKUP($F671,'(참고)타워 스텟 가치'!$B$12:$L$16,AE$2,0)*$E671)</f>
        <v>245.69999999999942</v>
      </c>
      <c r="AF671">
        <f>VLOOKUP($F671,'(참고)타워 스텟 가치'!$B$12:$L$16,AF$2,0)+(VLOOKUP($F671,'(참고)타워 스텟 가치'!$B$12:$L$16,AF$2,0)*$E671)</f>
        <v>272999.99999999936</v>
      </c>
      <c r="AG671">
        <f>VLOOKUP($F671,'(참고)타워 스텟 가치'!$B$12:$L$16,AG$2,0)+(VLOOKUP($F671,'(참고)타워 스텟 가치'!$B$12:$L$16,AG$2,0)*$E671)</f>
        <v>1228.499999999997</v>
      </c>
      <c r="AH671">
        <f>VLOOKUP($F671,'(참고)타워 스텟 가치'!$B$12:$L$16,AH$2,0)+(VLOOKUP($F671,'(참고)타워 스텟 가치'!$B$12:$L$16,AH$2,0)*$E671)</f>
        <v>40.949999999999903</v>
      </c>
      <c r="AI671">
        <f>VLOOKUP($F671,'(참고)타워 스텟 가치'!$B$12:$L$16,AI$2,0)+(VLOOKUP($F671,'(참고)타워 스텟 가치'!$B$12:$L$16,AI$2,0)*$E671)</f>
        <v>16.379999999999963</v>
      </c>
      <c r="AJ671">
        <f>VLOOKUP($F671,'(참고)타워 스텟 가치'!$B$12:$L$16,AJ$2,0)+(VLOOKUP($F671,'(참고)타워 스텟 가치'!$B$12:$L$16,AJ$2,0)*$E671)</f>
        <v>0</v>
      </c>
      <c r="AK671">
        <f>VLOOKUP($F671,'(참고)타워 스텟 가치'!$B$12:$L$16,AK$2,0)+(VLOOKUP($F671,'(참고)타워 스텟 가치'!$B$12:$L$16,AK$2,0)*$E671)</f>
        <v>0</v>
      </c>
      <c r="AL671">
        <f>VLOOKUP($F671,'(참고)타워 스텟 가치'!$B$12:$L$16,AL$2,0)+(VLOOKUP($F671,'(참고)타워 스텟 가치'!$B$12:$L$16,AL$2,0)*$E671)</f>
        <v>76.439999999999827</v>
      </c>
      <c r="AM671">
        <f>SUM('스테이지별 몬스터 스텟'!AD671*'(참고)타워 스텟 가치'!$Q$17,'스테이지별 몬스터 스텟'!AE671*'(참고)타워 스텟 가치'!$R$17,'스테이지별 몬스터 스텟'!AF671*'(참고)타워 스텟 가치'!$S$17,'스테이지별 몬스터 스텟'!AG671*'(참고)타워 스텟 가치'!$T$17,'스테이지별 몬스터 스텟'!AH671*'(참고)타워 스텟 가치'!$U$17,'스테이지별 몬스터 스텟'!AI671*'(참고)타워 스텟 가치'!$V$17,'스테이지별 몬스터 스텟'!AJ671*'(참고)타워 스텟 가치'!$W$17,'스테이지별 몬스터 스텟'!AK671*'(참고)타워 스텟 가치'!$X$17,'스테이지별 몬스터 스텟'!AL671*'(참고)타워 스텟 가치'!$Y$17)</f>
        <v>412986.20999999909</v>
      </c>
      <c r="AN671">
        <v>3</v>
      </c>
    </row>
    <row r="672" spans="3:40" x14ac:dyDescent="0.3">
      <c r="C672">
        <v>3</v>
      </c>
      <c r="D672">
        <f t="shared" si="32"/>
        <v>134</v>
      </c>
      <c r="E672" s="52">
        <f>VLOOKUP(D672,'스테이지별 난이도 설정'!B:C,2,0)</f>
        <v>53.599999999999874</v>
      </c>
      <c r="F672" t="str">
        <f t="shared" si="33"/>
        <v>에픽</v>
      </c>
      <c r="G672">
        <f t="shared" si="31"/>
        <v>6</v>
      </c>
      <c r="H672">
        <f>VLOOKUP($F672,'(참고)타워 스텟 가치'!$B$2:$L$6,H$2,0)+(VLOOKUP($F672,'(참고)타워 스텟 가치'!$B$2:$L$6,H$2,0)*$E672)</f>
        <v>921.37499999999784</v>
      </c>
      <c r="I672">
        <f>VLOOKUP($F672,'(참고)타워 스텟 가치'!$B$2:$L$6,I$2,0)+(VLOOKUP($F672,'(참고)타워 스텟 가치'!$B$2:$L$6,I$2,0)*$E672)</f>
        <v>184.27499999999958</v>
      </c>
      <c r="J672">
        <f>VLOOKUP($F672,'(참고)타워 스텟 가치'!$B$2:$L$6,J$2,0)+(VLOOKUP($F672,'(참고)타워 스텟 가치'!$B$2:$L$6,J$2,0)*$E672)</f>
        <v>272999.99999999936</v>
      </c>
      <c r="K672">
        <f>VLOOKUP($F672,'(참고)타워 스텟 가치'!$B$2:$L$6,K$2,0)+(VLOOKUP($F672,'(참고)타워 스텟 가치'!$B$2:$L$6,K$2,0)*$E672)</f>
        <v>3685.4999999999914</v>
      </c>
      <c r="L672">
        <f>VLOOKUP($F672,'(참고)타워 스텟 가치'!$B$2:$L$6,L$2,0)+(VLOOKUP($F672,'(참고)타워 스텟 가치'!$B$2:$L$6,L$2,0)*$E672)</f>
        <v>61.424999999999855</v>
      </c>
      <c r="M672">
        <f>VLOOKUP($F672,'(참고)타워 스텟 가치'!$B$2:$L$6,M$2,0)+(VLOOKUP($F672,'(참고)타워 스텟 가치'!$B$2:$L$6,M$2,0)*$E672)</f>
        <v>16.379999999999963</v>
      </c>
      <c r="N672">
        <f>VLOOKUP($F672,'(참고)타워 스텟 가치'!$B$2:$L$6,N$2,0)+(VLOOKUP($F672,'(참고)타워 스텟 가치'!$B$2:$L$6,N$2,0)*$E672)</f>
        <v>0</v>
      </c>
      <c r="O672">
        <f>VLOOKUP($F672,'(참고)타워 스텟 가치'!$B$2:$L$6,O$2,0)+(VLOOKUP($F672,'(참고)타워 스텟 가치'!$B$2:$L$6,O$2,0)*$E672)</f>
        <v>0</v>
      </c>
      <c r="P672">
        <f>VLOOKUP($F672,'(참고)타워 스텟 가치'!$B$2:$L$6,P$2,0)+(VLOOKUP($F672,'(참고)타워 스텟 가치'!$B$2:$L$6,P$2,0)*$E672)</f>
        <v>38.219999999999914</v>
      </c>
      <c r="Q672">
        <f>SUM('스테이지별 몬스터 스텟'!H672*'(참고)타워 스텟 가치'!$Q$17,'스테이지별 몬스터 스텟'!I672*'(참고)타워 스텟 가치'!$R$17,'스테이지별 몬스터 스텟'!J672*'(참고)타워 스텟 가치'!$S$17,'스테이지별 몬스터 스텟'!K672*'(참고)타워 스텟 가치'!$T$17,'스테이지별 몬스터 스텟'!L672*'(참고)타워 스텟 가치'!$U$17,'스테이지별 몬스터 스텟'!M672*'(참고)타워 스텟 가치'!$V$17,'스테이지별 몬스터 스텟'!N672*'(참고)타워 스텟 가치'!$W$17,'스테이지별 몬스터 스텟'!O672*'(참고)타워 스텟 가치'!$X$17,'스테이지별 몬스터 스텟'!P672*'(참고)타워 스텟 가치'!$Y$17)</f>
        <v>419205.83249999903</v>
      </c>
      <c r="R672">
        <v>1</v>
      </c>
      <c r="S672">
        <f>VLOOKUP($F672,'(참고)타워 스텟 가치'!$B$7:$L$11,S$2,0)+(VLOOKUP($F672,'(참고)타워 스텟 가치'!$B$7:$L$11,S$2,0)*$E672)</f>
        <v>307.12499999999926</v>
      </c>
      <c r="T672">
        <f>VLOOKUP($F672,'(참고)타워 스텟 가치'!$B$7:$L$11,T$2,0)+(VLOOKUP($F672,'(참고)타워 스텟 가치'!$B$7:$L$11,T$2,0)*$E672)</f>
        <v>552.82499999999868</v>
      </c>
      <c r="U672">
        <f>VLOOKUP($F672,'(참고)타워 스텟 가치'!$B$7:$L$11,U$2,0)+(VLOOKUP($F672,'(참고)타워 스텟 가치'!$B$7:$L$11,U$2,0)*$E672)</f>
        <v>272999.99999999936</v>
      </c>
      <c r="V672">
        <f>VLOOKUP($F672,'(참고)타워 스텟 가치'!$B$7:$L$11,V$2,0)+(VLOOKUP($F672,'(참고)타워 스텟 가치'!$B$7:$L$11,V$2,0)*$E672)</f>
        <v>3685.4999999999914</v>
      </c>
      <c r="W672">
        <f>VLOOKUP($F672,'(참고)타워 스텟 가치'!$B$7:$L$11,W$2,0)+(VLOOKUP($F672,'(참고)타워 스텟 가치'!$B$7:$L$11,W$2,0)*$E672)</f>
        <v>61.424999999999855</v>
      </c>
      <c r="X672">
        <f>VLOOKUP($F672,'(참고)타워 스텟 가치'!$B$7:$L$11,X$2,0)+(VLOOKUP($F672,'(참고)타워 스텟 가치'!$B$7:$L$11,X$2,0)*$E672)</f>
        <v>16.379999999999963</v>
      </c>
      <c r="Y672">
        <f>VLOOKUP($F672,'(참고)타워 스텟 가치'!$B$7:$L$11,Y$2,0)+(VLOOKUP($F672,'(참고)타워 스텟 가치'!$B$7:$L$11,Y$2,0)*$E672)</f>
        <v>0</v>
      </c>
      <c r="Z672">
        <f>VLOOKUP($F672,'(참고)타워 스텟 가치'!$B$7:$L$11,Z$2,0)+(VLOOKUP($F672,'(참고)타워 스텟 가치'!$B$7:$L$11,Z$2,0)*$E672)</f>
        <v>0</v>
      </c>
      <c r="AA672">
        <f>VLOOKUP($F672,'(참고)타워 스텟 가치'!$B$7:$L$11,AA$2,0)+(VLOOKUP($F672,'(참고)타워 스텟 가치'!$B$7:$L$11,AA$2,0)*$E672)</f>
        <v>38.219999999999914</v>
      </c>
      <c r="AB672">
        <f>SUM('스테이지별 몬스터 스텟'!S672*'(참고)타워 스텟 가치'!$Q$17,'스테이지별 몬스터 스텟'!T672*'(참고)타워 스텟 가치'!$R$17,'스테이지별 몬스터 스텟'!U672*'(참고)타워 스텟 가치'!$S$17,'스테이지별 몬스터 스텟'!V672*'(참고)타워 스텟 가치'!$T$17,'스테이지별 몬스터 스텟'!W672*'(참고)타워 스텟 가치'!$U$17,'스테이지별 몬스터 스텟'!X672*'(참고)타워 스텟 가치'!$V$17,'스테이지별 몬스터 스텟'!Y672*'(참고)타워 스텟 가치'!$W$17,'스테이지별 몬스터 스텟'!Z672*'(참고)타워 스텟 가치'!$X$17,'스테이지별 몬스터 스텟'!AA672*'(참고)타워 스텟 가치'!$Y$17)</f>
        <v>418530.15749999904</v>
      </c>
      <c r="AC672">
        <v>2</v>
      </c>
      <c r="AD672">
        <f>VLOOKUP($F672,'(참고)타워 스텟 가치'!$B$12:$L$16,AD$2,0)+(VLOOKUP($F672,'(참고)타워 스텟 가치'!$B$12:$L$16,AD$2,0)*$E672)</f>
        <v>307.12499999999926</v>
      </c>
      <c r="AE672">
        <f>VLOOKUP($F672,'(참고)타워 스텟 가치'!$B$12:$L$16,AE$2,0)+(VLOOKUP($F672,'(참고)타워 스텟 가치'!$B$12:$L$16,AE$2,0)*$E672)</f>
        <v>368.54999999999916</v>
      </c>
      <c r="AF672">
        <f>VLOOKUP($F672,'(참고)타워 스텟 가치'!$B$12:$L$16,AF$2,0)+(VLOOKUP($F672,'(참고)타워 스텟 가치'!$B$12:$L$16,AF$2,0)*$E672)</f>
        <v>272999.99999999936</v>
      </c>
      <c r="AG672">
        <f>VLOOKUP($F672,'(참고)타워 스텟 가치'!$B$12:$L$16,AG$2,0)+(VLOOKUP($F672,'(참고)타워 스텟 가치'!$B$12:$L$16,AG$2,0)*$E672)</f>
        <v>1842.7499999999957</v>
      </c>
      <c r="AH672">
        <f>VLOOKUP($F672,'(참고)타워 스텟 가치'!$B$12:$L$16,AH$2,0)+(VLOOKUP($F672,'(참고)타워 스텟 가치'!$B$12:$L$16,AH$2,0)*$E672)</f>
        <v>61.424999999999855</v>
      </c>
      <c r="AI672">
        <f>VLOOKUP($F672,'(참고)타워 스텟 가치'!$B$12:$L$16,AI$2,0)+(VLOOKUP($F672,'(참고)타워 스텟 가치'!$B$12:$L$16,AI$2,0)*$E672)</f>
        <v>16.379999999999963</v>
      </c>
      <c r="AJ672">
        <f>VLOOKUP($F672,'(참고)타워 스텟 가치'!$B$12:$L$16,AJ$2,0)+(VLOOKUP($F672,'(참고)타워 스텟 가치'!$B$12:$L$16,AJ$2,0)*$E672)</f>
        <v>0</v>
      </c>
      <c r="AK672">
        <f>VLOOKUP($F672,'(참고)타워 스텟 가치'!$B$12:$L$16,AK$2,0)+(VLOOKUP($F672,'(참고)타워 스텟 가치'!$B$12:$L$16,AK$2,0)*$E672)</f>
        <v>0</v>
      </c>
      <c r="AL672">
        <f>VLOOKUP($F672,'(참고)타워 스텟 가치'!$B$12:$L$16,AL$2,0)+(VLOOKUP($F672,'(참고)타워 스텟 가치'!$B$12:$L$16,AL$2,0)*$E672)</f>
        <v>76.439999999999827</v>
      </c>
      <c r="AM672">
        <f>SUM('스테이지별 몬스터 스텟'!AD672*'(참고)타워 스텟 가치'!$Q$17,'스테이지별 몬스터 스텟'!AE672*'(참고)타워 스텟 가치'!$R$17,'스테이지별 몬스터 스텟'!AF672*'(참고)타워 스텟 가치'!$S$17,'스테이지별 몬스터 스텟'!AG672*'(참고)타워 스텟 가치'!$T$17,'스테이지별 몬스터 스텟'!AH672*'(참고)타워 스텟 가치'!$U$17,'스테이지별 몬스터 스텟'!AI672*'(참고)타워 스텟 가치'!$V$17,'스테이지별 몬스터 스텟'!AJ672*'(참고)타워 스텟 가치'!$W$17,'스테이지별 몬스터 스텟'!AK672*'(참고)타워 스텟 가치'!$X$17,'스테이지별 몬스터 스텟'!AL672*'(참고)타워 스텟 가치'!$Y$17)</f>
        <v>414644.68499999907</v>
      </c>
      <c r="AN672">
        <v>3</v>
      </c>
    </row>
    <row r="673" spans="3:40" x14ac:dyDescent="0.3">
      <c r="C673">
        <v>4</v>
      </c>
      <c r="D673">
        <f t="shared" si="32"/>
        <v>134</v>
      </c>
      <c r="E673" s="52">
        <f>VLOOKUP(D673,'스테이지별 난이도 설정'!B:C,2,0)</f>
        <v>53.599999999999874</v>
      </c>
      <c r="F673" t="str">
        <f t="shared" si="33"/>
        <v>유니크</v>
      </c>
      <c r="G673">
        <f t="shared" si="31"/>
        <v>6</v>
      </c>
      <c r="H673">
        <f>VLOOKUP($F673,'(참고)타워 스텟 가치'!$B$2:$L$6,H$2,0)+(VLOOKUP($F673,'(참고)타워 스텟 가치'!$B$2:$L$6,H$2,0)*$E673)</f>
        <v>1382.0624999999968</v>
      </c>
      <c r="I673">
        <f>VLOOKUP($F673,'(참고)타워 스텟 가치'!$B$2:$L$6,I$2,0)+(VLOOKUP($F673,'(참고)타워 스텟 가치'!$B$2:$L$6,I$2,0)*$E673)</f>
        <v>276.41249999999934</v>
      </c>
      <c r="J673">
        <f>VLOOKUP($F673,'(참고)타워 스텟 가치'!$B$2:$L$6,J$2,0)+(VLOOKUP($F673,'(참고)타워 스텟 가치'!$B$2:$L$6,J$2,0)*$E673)</f>
        <v>272999.99999999936</v>
      </c>
      <c r="K673">
        <f>VLOOKUP($F673,'(참고)타워 스텟 가치'!$B$2:$L$6,K$2,0)+(VLOOKUP($F673,'(참고)타워 스텟 가치'!$B$2:$L$6,K$2,0)*$E673)</f>
        <v>5528.2499999999873</v>
      </c>
      <c r="L673">
        <f>VLOOKUP($F673,'(참고)타워 스텟 가치'!$B$2:$L$6,L$2,0)+(VLOOKUP($F673,'(참고)타워 스텟 가치'!$B$2:$L$6,L$2,0)*$E673)</f>
        <v>92.13749999999979</v>
      </c>
      <c r="M673">
        <f>VLOOKUP($F673,'(참고)타워 스텟 가치'!$B$2:$L$6,M$2,0)+(VLOOKUP($F673,'(참고)타워 스텟 가치'!$B$2:$L$6,M$2,0)*$E673)</f>
        <v>16.379999999999963</v>
      </c>
      <c r="N673">
        <f>VLOOKUP($F673,'(참고)타워 스텟 가치'!$B$2:$L$6,N$2,0)+(VLOOKUP($F673,'(참고)타워 스텟 가치'!$B$2:$L$6,N$2,0)*$E673)</f>
        <v>0</v>
      </c>
      <c r="O673">
        <f>VLOOKUP($F673,'(참고)타워 스텟 가치'!$B$2:$L$6,O$2,0)+(VLOOKUP($F673,'(참고)타워 스텟 가치'!$B$2:$L$6,O$2,0)*$E673)</f>
        <v>0</v>
      </c>
      <c r="P673">
        <f>VLOOKUP($F673,'(참고)타워 스텟 가치'!$B$2:$L$6,P$2,0)+(VLOOKUP($F673,'(참고)타워 스텟 가치'!$B$2:$L$6,P$2,0)*$E673)</f>
        <v>54.599999999999874</v>
      </c>
      <c r="Q673">
        <f>SUM('스테이지별 몬스터 스텟'!H673*'(참고)타워 스텟 가치'!$Q$17,'스테이지별 몬스터 스텟'!I673*'(참고)타워 스텟 가치'!$R$17,'스테이지별 몬스터 스텟'!J673*'(참고)타워 스텟 가치'!$S$17,'스테이지별 몬스터 스텟'!K673*'(참고)타워 스텟 가치'!$T$17,'스테이지별 몬스터 스텟'!L673*'(참고)타워 스텟 가치'!$U$17,'스테이지별 몬스터 스텟'!M673*'(참고)타워 스텟 가치'!$V$17,'스테이지별 몬스터 스텟'!N673*'(참고)타워 스텟 가치'!$W$17,'스테이지별 몬스터 스텟'!O673*'(참고)타워 스텟 가치'!$X$17,'스테이지별 몬스터 스텟'!P673*'(참고)타워 스텟 가치'!$Y$17)</f>
        <v>424045.09874999907</v>
      </c>
      <c r="R673">
        <v>1</v>
      </c>
      <c r="S673">
        <f>VLOOKUP($F673,'(참고)타워 스텟 가치'!$B$7:$L$11,S$2,0)+(VLOOKUP($F673,'(참고)타워 스텟 가치'!$B$7:$L$11,S$2,0)*$E673)</f>
        <v>460.68749999999892</v>
      </c>
      <c r="T673">
        <f>VLOOKUP($F673,'(참고)타워 스텟 가치'!$B$7:$L$11,T$2,0)+(VLOOKUP($F673,'(참고)타워 스텟 가치'!$B$7:$L$11,T$2,0)*$E673)</f>
        <v>829.23749999999814</v>
      </c>
      <c r="U673">
        <f>VLOOKUP($F673,'(참고)타워 스텟 가치'!$B$7:$L$11,U$2,0)+(VLOOKUP($F673,'(참고)타워 스텟 가치'!$B$7:$L$11,U$2,0)*$E673)</f>
        <v>272999.99999999936</v>
      </c>
      <c r="V673">
        <f>VLOOKUP($F673,'(참고)타워 스텟 가치'!$B$7:$L$11,V$2,0)+(VLOOKUP($F673,'(참고)타워 스텟 가치'!$B$7:$L$11,V$2,0)*$E673)</f>
        <v>5528.2499999999873</v>
      </c>
      <c r="W673">
        <f>VLOOKUP($F673,'(참고)타워 스텟 가치'!$B$7:$L$11,W$2,0)+(VLOOKUP($F673,'(참고)타워 스텟 가치'!$B$7:$L$11,W$2,0)*$E673)</f>
        <v>92.13749999999979</v>
      </c>
      <c r="X673">
        <f>VLOOKUP($F673,'(참고)타워 스텟 가치'!$B$7:$L$11,X$2,0)+(VLOOKUP($F673,'(참고)타워 스텟 가치'!$B$7:$L$11,X$2,0)*$E673)</f>
        <v>16.379999999999963</v>
      </c>
      <c r="Y673">
        <f>VLOOKUP($F673,'(참고)타워 스텟 가치'!$B$7:$L$11,Y$2,0)+(VLOOKUP($F673,'(참고)타워 스텟 가치'!$B$7:$L$11,Y$2,0)*$E673)</f>
        <v>0</v>
      </c>
      <c r="Z673">
        <f>VLOOKUP($F673,'(참고)타워 스텟 가치'!$B$7:$L$11,Z$2,0)+(VLOOKUP($F673,'(참고)타워 스텟 가치'!$B$7:$L$11,Z$2,0)*$E673)</f>
        <v>0</v>
      </c>
      <c r="AA673">
        <f>VLOOKUP($F673,'(참고)타워 스텟 가치'!$B$7:$L$11,AA$2,0)+(VLOOKUP($F673,'(참고)타워 스텟 가치'!$B$7:$L$11,AA$2,0)*$E673)</f>
        <v>54.599999999999874</v>
      </c>
      <c r="AB673">
        <f>SUM('스테이지별 몬스터 스텟'!S673*'(참고)타워 스텟 가치'!$Q$17,'스테이지별 몬스터 스텟'!T673*'(참고)타워 스텟 가치'!$R$17,'스테이지별 몬스터 스텟'!U673*'(참고)타워 스텟 가치'!$S$17,'스테이지별 몬스터 스텟'!V673*'(참고)타워 스텟 가치'!$T$17,'스테이지별 몬스터 스텟'!W673*'(참고)타워 스텟 가치'!$U$17,'스테이지별 몬스터 스텟'!X673*'(참고)타워 스텟 가치'!$V$17,'스테이지별 몬스터 스텟'!Y673*'(참고)타워 스텟 가치'!$W$17,'스테이지별 몬스터 스텟'!Z673*'(참고)타워 스텟 가치'!$X$17,'스테이지별 몬스터 스텟'!AA673*'(참고)타워 스텟 가치'!$Y$17)</f>
        <v>423031.58624999912</v>
      </c>
      <c r="AC673">
        <v>2</v>
      </c>
      <c r="AD673">
        <f>VLOOKUP($F673,'(참고)타워 스텟 가치'!$B$12:$L$16,AD$2,0)+(VLOOKUP($F673,'(참고)타워 스텟 가치'!$B$12:$L$16,AD$2,0)*$E673)</f>
        <v>460.68749999999892</v>
      </c>
      <c r="AE673">
        <f>VLOOKUP($F673,'(참고)타워 스텟 가치'!$B$12:$L$16,AE$2,0)+(VLOOKUP($F673,'(참고)타워 스텟 가치'!$B$12:$L$16,AE$2,0)*$E673)</f>
        <v>552.82499999999868</v>
      </c>
      <c r="AF673">
        <f>VLOOKUP($F673,'(참고)타워 스텟 가치'!$B$12:$L$16,AF$2,0)+(VLOOKUP($F673,'(참고)타워 스텟 가치'!$B$12:$L$16,AF$2,0)*$E673)</f>
        <v>272999.99999999936</v>
      </c>
      <c r="AG673">
        <f>VLOOKUP($F673,'(참고)타워 스텟 가치'!$B$12:$L$16,AG$2,0)+(VLOOKUP($F673,'(참고)타워 스텟 가치'!$B$12:$L$16,AG$2,0)*$E673)</f>
        <v>2764.1249999999936</v>
      </c>
      <c r="AH673">
        <f>VLOOKUP($F673,'(참고)타워 스텟 가치'!$B$12:$L$16,AH$2,0)+(VLOOKUP($F673,'(참고)타워 스텟 가치'!$B$12:$L$16,AH$2,0)*$E673)</f>
        <v>92.13749999999979</v>
      </c>
      <c r="AI673">
        <f>VLOOKUP($F673,'(참고)타워 스텟 가치'!$B$12:$L$16,AI$2,0)+(VLOOKUP($F673,'(참고)타워 스텟 가치'!$B$12:$L$16,AI$2,0)*$E673)</f>
        <v>16.379999999999963</v>
      </c>
      <c r="AJ673">
        <f>VLOOKUP($F673,'(참고)타워 스텟 가치'!$B$12:$L$16,AJ$2,0)+(VLOOKUP($F673,'(참고)타워 스텟 가치'!$B$12:$L$16,AJ$2,0)*$E673)</f>
        <v>0</v>
      </c>
      <c r="AK673">
        <f>VLOOKUP($F673,'(참고)타워 스텟 가치'!$B$12:$L$16,AK$2,0)+(VLOOKUP($F673,'(참고)타워 스텟 가치'!$B$12:$L$16,AK$2,0)*$E673)</f>
        <v>0</v>
      </c>
      <c r="AL673">
        <f>VLOOKUP($F673,'(참고)타워 스텟 가치'!$B$12:$L$16,AL$2,0)+(VLOOKUP($F673,'(참고)타워 스텟 가치'!$B$12:$L$16,AL$2,0)*$E673)</f>
        <v>109.19999999999975</v>
      </c>
      <c r="AM673">
        <f>SUM('스테이지별 몬스터 스텟'!AD673*'(참고)타워 스텟 가치'!$Q$17,'스테이지별 몬스터 스텟'!AE673*'(참고)타워 스텟 가치'!$R$17,'스테이지별 몬스터 스텟'!AF673*'(참고)타워 스텟 가치'!$S$17,'스테이지별 몬스터 스텟'!AG673*'(참고)타워 스텟 가치'!$T$17,'스테이지별 몬스터 스텟'!AH673*'(참고)타워 스텟 가치'!$U$17,'스테이지별 몬스터 스텟'!AI673*'(참고)타워 스텟 가치'!$V$17,'스테이지별 몬스터 스텟'!AJ673*'(참고)타워 스텟 가치'!$W$17,'스테이지별 몬스터 스텟'!AK673*'(참고)타워 스텟 가치'!$X$17,'스테이지별 몬스터 스텟'!AL673*'(참고)타워 스텟 가치'!$Y$17)</f>
        <v>417197.91749999911</v>
      </c>
      <c r="AN673">
        <v>3</v>
      </c>
    </row>
    <row r="674" spans="3:40" x14ac:dyDescent="0.3">
      <c r="C674">
        <v>5</v>
      </c>
      <c r="D674">
        <f t="shared" si="32"/>
        <v>134</v>
      </c>
      <c r="E674" s="52">
        <f>VLOOKUP(D674,'스테이지별 난이도 설정'!B:C,2,0)</f>
        <v>53.599999999999874</v>
      </c>
      <c r="F674" t="str">
        <f t="shared" si="33"/>
        <v>스페셜</v>
      </c>
      <c r="G674">
        <f t="shared" si="31"/>
        <v>6</v>
      </c>
      <c r="H674">
        <f>VLOOKUP($F674,'(참고)타워 스텟 가치'!$B$2:$L$6,H$2,0)+(VLOOKUP($F674,'(참고)타워 스텟 가치'!$B$2:$L$6,H$2,0)*$E674)</f>
        <v>2073.0937499999955</v>
      </c>
      <c r="I674">
        <f>VLOOKUP($F674,'(참고)타워 스텟 가치'!$B$2:$L$6,I$2,0)+(VLOOKUP($F674,'(참고)타워 스텟 가치'!$B$2:$L$6,I$2,0)*$E674)</f>
        <v>414.61874999999907</v>
      </c>
      <c r="J674">
        <f>VLOOKUP($F674,'(참고)타워 스텟 가치'!$B$2:$L$6,J$2,0)+(VLOOKUP($F674,'(참고)타워 스텟 가치'!$B$2:$L$6,J$2,0)*$E674)</f>
        <v>272999.99999999936</v>
      </c>
      <c r="K674">
        <f>VLOOKUP($F674,'(참고)타워 스텟 가치'!$B$2:$L$6,K$2,0)+(VLOOKUP($F674,'(참고)타워 스텟 가치'!$B$2:$L$6,K$2,0)*$E674)</f>
        <v>8292.3749999999818</v>
      </c>
      <c r="L674">
        <f>VLOOKUP($F674,'(참고)타워 스텟 가치'!$B$2:$L$6,L$2,0)+(VLOOKUP($F674,'(참고)타워 스텟 가치'!$B$2:$L$6,L$2,0)*$E674)</f>
        <v>138.20624999999967</v>
      </c>
      <c r="M674">
        <f>VLOOKUP($F674,'(참고)타워 스텟 가치'!$B$2:$L$6,M$2,0)+(VLOOKUP($F674,'(참고)타워 스텟 가치'!$B$2:$L$6,M$2,0)*$E674)</f>
        <v>16.379999999999963</v>
      </c>
      <c r="N674">
        <f>VLOOKUP($F674,'(참고)타워 스텟 가치'!$B$2:$L$6,N$2,0)+(VLOOKUP($F674,'(참고)타워 스텟 가치'!$B$2:$L$6,N$2,0)*$E674)</f>
        <v>0</v>
      </c>
      <c r="O674">
        <f>VLOOKUP($F674,'(참고)타워 스텟 가치'!$B$2:$L$6,O$2,0)+(VLOOKUP($F674,'(참고)타워 스텟 가치'!$B$2:$L$6,O$2,0)*$E674)</f>
        <v>0</v>
      </c>
      <c r="P674">
        <f>VLOOKUP($F674,'(참고)타워 스텟 가치'!$B$2:$L$6,P$2,0)+(VLOOKUP($F674,'(참고)타워 스텟 가치'!$B$2:$L$6,P$2,0)*$E674)</f>
        <v>54.599999999999874</v>
      </c>
      <c r="Q674">
        <f>SUM('스테이지별 몬스터 스텟'!H674*'(참고)타워 스텟 가치'!$Q$17,'스테이지별 몬스터 스텟'!I674*'(참고)타워 스텟 가치'!$R$17,'스테이지별 몬스터 스텟'!J674*'(참고)타워 스텟 가치'!$S$17,'스테이지별 몬스터 스텟'!K674*'(참고)타워 스텟 가치'!$T$17,'스테이지별 몬스터 스텟'!L674*'(참고)타워 스텟 가치'!$U$17,'스테이지별 몬스터 스텟'!M674*'(참고)타워 스텟 가치'!$V$17,'스테이지별 몬스터 스텟'!N674*'(참고)타워 스텟 가치'!$W$17,'스테이지별 몬스터 스텟'!O674*'(참고)타워 스텟 가치'!$X$17,'스테이지별 몬스터 스텟'!P674*'(참고)타워 스텟 가치'!$Y$17)</f>
        <v>431254.85812499898</v>
      </c>
      <c r="R674">
        <v>1</v>
      </c>
      <c r="S674">
        <f>VLOOKUP($F674,'(참고)타워 스텟 가치'!$B$7:$L$11,S$2,0)+(VLOOKUP($F674,'(참고)타워 스텟 가치'!$B$7:$L$11,S$2,0)*$E674)</f>
        <v>691.03124999999841</v>
      </c>
      <c r="T674">
        <f>VLOOKUP($F674,'(참고)타워 스텟 가치'!$B$7:$L$11,T$2,0)+(VLOOKUP($F674,'(참고)타워 스텟 가치'!$B$7:$L$11,T$2,0)*$E674)</f>
        <v>1243.8562499999971</v>
      </c>
      <c r="U674">
        <f>VLOOKUP($F674,'(참고)타워 스텟 가치'!$B$7:$L$11,U$2,0)+(VLOOKUP($F674,'(참고)타워 스텟 가치'!$B$7:$L$11,U$2,0)*$E674)</f>
        <v>272999.99999999936</v>
      </c>
      <c r="V674">
        <f>VLOOKUP($F674,'(참고)타워 스텟 가치'!$B$7:$L$11,V$2,0)+(VLOOKUP($F674,'(참고)타워 스텟 가치'!$B$7:$L$11,V$2,0)*$E674)</f>
        <v>8292.3749999999818</v>
      </c>
      <c r="W674">
        <f>VLOOKUP($F674,'(참고)타워 스텟 가치'!$B$7:$L$11,W$2,0)+(VLOOKUP($F674,'(참고)타워 스텟 가치'!$B$7:$L$11,W$2,0)*$E674)</f>
        <v>138.20624999999967</v>
      </c>
      <c r="X674">
        <f>VLOOKUP($F674,'(참고)타워 스텟 가치'!$B$7:$L$11,X$2,0)+(VLOOKUP($F674,'(참고)타워 스텟 가치'!$B$7:$L$11,X$2,0)*$E674)</f>
        <v>16.379999999999963</v>
      </c>
      <c r="Y674">
        <f>VLOOKUP($F674,'(참고)타워 스텟 가치'!$B$7:$L$11,Y$2,0)+(VLOOKUP($F674,'(참고)타워 스텟 가치'!$B$7:$L$11,Y$2,0)*$E674)</f>
        <v>0</v>
      </c>
      <c r="Z674">
        <f>VLOOKUP($F674,'(참고)타워 스텟 가치'!$B$7:$L$11,Z$2,0)+(VLOOKUP($F674,'(참고)타워 스텟 가치'!$B$7:$L$11,Z$2,0)*$E674)</f>
        <v>0</v>
      </c>
      <c r="AA674">
        <f>VLOOKUP($F674,'(참고)타워 스텟 가치'!$B$7:$L$11,AA$2,0)+(VLOOKUP($F674,'(참고)타워 스텟 가치'!$B$7:$L$11,AA$2,0)*$E674)</f>
        <v>54.599999999999874</v>
      </c>
      <c r="AB674">
        <f>SUM('스테이지별 몬스터 스텟'!S674*'(참고)타워 스텟 가치'!$Q$17,'스테이지별 몬스터 스텟'!T674*'(참고)타워 스텟 가치'!$R$17,'스테이지별 몬스터 스텟'!U674*'(참고)타워 스텟 가치'!$S$17,'스테이지별 몬스터 스텟'!V674*'(참고)타워 스텟 가치'!$T$17,'스테이지별 몬스터 스텟'!W674*'(참고)타워 스텟 가치'!$U$17,'스테이지별 몬스터 스텟'!X674*'(참고)타워 스텟 가치'!$V$17,'스테이지별 몬스터 스텟'!Y674*'(참고)타워 스텟 가치'!$W$17,'스테이지별 몬스터 스텟'!Z674*'(참고)타워 스텟 가치'!$X$17,'스테이지별 몬스터 스텟'!AA674*'(참고)타워 스텟 가치'!$Y$17)</f>
        <v>429734.58937499899</v>
      </c>
      <c r="AC674">
        <v>2</v>
      </c>
      <c r="AD674">
        <f>VLOOKUP($F674,'(참고)타워 스텟 가치'!$B$12:$L$16,AD$2,0)+(VLOOKUP($F674,'(참고)타워 스텟 가치'!$B$12:$L$16,AD$2,0)*$E674)</f>
        <v>691.03124999999841</v>
      </c>
      <c r="AE674">
        <f>VLOOKUP($F674,'(참고)타워 스텟 가치'!$B$12:$L$16,AE$2,0)+(VLOOKUP($F674,'(참고)타워 스텟 가치'!$B$12:$L$16,AE$2,0)*$E674)</f>
        <v>829.23749999999814</v>
      </c>
      <c r="AF674">
        <f>VLOOKUP($F674,'(참고)타워 스텟 가치'!$B$12:$L$16,AF$2,0)+(VLOOKUP($F674,'(참고)타워 스텟 가치'!$B$12:$L$16,AF$2,0)*$E674)</f>
        <v>272999.99999999936</v>
      </c>
      <c r="AG674">
        <f>VLOOKUP($F674,'(참고)타워 스텟 가치'!$B$12:$L$16,AG$2,0)+(VLOOKUP($F674,'(참고)타워 스텟 가치'!$B$12:$L$16,AG$2,0)*$E674)</f>
        <v>4146.1874999999909</v>
      </c>
      <c r="AH674">
        <f>VLOOKUP($F674,'(참고)타워 스텟 가치'!$B$12:$L$16,AH$2,0)+(VLOOKUP($F674,'(참고)타워 스텟 가치'!$B$12:$L$16,AH$2,0)*$E674)</f>
        <v>138.20624999999967</v>
      </c>
      <c r="AI674">
        <f>VLOOKUP($F674,'(참고)타워 스텟 가치'!$B$12:$L$16,AI$2,0)+(VLOOKUP($F674,'(참고)타워 스텟 가치'!$B$12:$L$16,AI$2,0)*$E674)</f>
        <v>16.379999999999963</v>
      </c>
      <c r="AJ674">
        <f>VLOOKUP($F674,'(참고)타워 스텟 가치'!$B$12:$L$16,AJ$2,0)+(VLOOKUP($F674,'(참고)타워 스텟 가치'!$B$12:$L$16,AJ$2,0)*$E674)</f>
        <v>0</v>
      </c>
      <c r="AK674">
        <f>VLOOKUP($F674,'(참고)타워 스텟 가치'!$B$12:$L$16,AK$2,0)+(VLOOKUP($F674,'(참고)타워 스텟 가치'!$B$12:$L$16,AK$2,0)*$E674)</f>
        <v>0</v>
      </c>
      <c r="AL674">
        <f>VLOOKUP($F674,'(참고)타워 스텟 가치'!$B$12:$L$16,AL$2,0)+(VLOOKUP($F674,'(참고)타워 스텟 가치'!$B$12:$L$16,AL$2,0)*$E674)</f>
        <v>109.19999999999975</v>
      </c>
      <c r="AM674">
        <f>SUM('스테이지별 몬스터 스텟'!AD674*'(참고)타워 스텟 가치'!$Q$17,'스테이지별 몬스터 스텟'!AE674*'(참고)타워 스텟 가치'!$R$17,'스테이지별 몬스터 스텟'!AF674*'(참고)타워 스텟 가치'!$S$17,'스테이지별 몬스터 스텟'!AG674*'(참고)타워 스텟 가치'!$T$17,'스테이지별 몬스터 스텟'!AH674*'(참고)타워 스텟 가치'!$U$17,'스테이지별 몬스터 스텟'!AI674*'(참고)타워 스텟 가치'!$V$17,'스테이지별 몬스터 스텟'!AJ674*'(참고)타워 스텟 가치'!$W$17,'스테이지별 몬스터 스텟'!AK674*'(참고)타워 스텟 가치'!$X$17,'스테이지별 몬스터 스텟'!AL674*'(참고)타워 스텟 가치'!$Y$17)</f>
        <v>420929.48624999908</v>
      </c>
      <c r="AN674">
        <v>3</v>
      </c>
    </row>
    <row r="675" spans="3:40" x14ac:dyDescent="0.3">
      <c r="C675">
        <v>1</v>
      </c>
      <c r="D675">
        <f t="shared" si="32"/>
        <v>135</v>
      </c>
      <c r="E675" s="52">
        <f>VLOOKUP(D675,'스테이지별 난이도 설정'!B:C,2,0)</f>
        <v>53.999999999999872</v>
      </c>
      <c r="F675" t="str">
        <f t="shared" si="33"/>
        <v>일반</v>
      </c>
      <c r="G675">
        <f t="shared" si="31"/>
        <v>6</v>
      </c>
      <c r="H675">
        <f>VLOOKUP($F675,'(참고)타워 스텟 가치'!$B$2:$L$6,H$2,0)+(VLOOKUP($F675,'(참고)타워 스텟 가치'!$B$2:$L$6,H$2,0)*$E675)</f>
        <v>412.49999999999903</v>
      </c>
      <c r="I675">
        <f>VLOOKUP($F675,'(참고)타워 스텟 가치'!$B$2:$L$6,I$2,0)+(VLOOKUP($F675,'(참고)타워 스텟 가치'!$B$2:$L$6,I$2,0)*$E675)</f>
        <v>82.499999999999801</v>
      </c>
      <c r="J675">
        <f>VLOOKUP($F675,'(참고)타워 스텟 가치'!$B$2:$L$6,J$2,0)+(VLOOKUP($F675,'(참고)타워 스텟 가치'!$B$2:$L$6,J$2,0)*$E675)</f>
        <v>274999.99999999936</v>
      </c>
      <c r="K675">
        <f>VLOOKUP($F675,'(참고)타워 스텟 가치'!$B$2:$L$6,K$2,0)+(VLOOKUP($F675,'(참고)타워 스텟 가치'!$B$2:$L$6,K$2,0)*$E675)</f>
        <v>1649.9999999999961</v>
      </c>
      <c r="L675">
        <f>VLOOKUP($F675,'(참고)타워 스텟 가치'!$B$2:$L$6,L$2,0)+(VLOOKUP($F675,'(참고)타워 스텟 가치'!$B$2:$L$6,L$2,0)*$E675)</f>
        <v>27.499999999999936</v>
      </c>
      <c r="M675">
        <f>VLOOKUP($F675,'(참고)타워 스텟 가치'!$B$2:$L$6,M$2,0)+(VLOOKUP($F675,'(참고)타워 스텟 가치'!$B$2:$L$6,M$2,0)*$E675)</f>
        <v>16.499999999999961</v>
      </c>
      <c r="N675">
        <f>VLOOKUP($F675,'(참고)타워 스텟 가치'!$B$2:$L$6,N$2,0)+(VLOOKUP($F675,'(참고)타워 스텟 가치'!$B$2:$L$6,N$2,0)*$E675)</f>
        <v>0</v>
      </c>
      <c r="O675">
        <f>VLOOKUP($F675,'(참고)타워 스텟 가치'!$B$2:$L$6,O$2,0)+(VLOOKUP($F675,'(참고)타워 스텟 가치'!$B$2:$L$6,O$2,0)*$E675)</f>
        <v>0</v>
      </c>
      <c r="P675">
        <f>VLOOKUP($F675,'(참고)타워 스텟 가치'!$B$2:$L$6,P$2,0)+(VLOOKUP($F675,'(참고)타워 스텟 가치'!$B$2:$L$6,P$2,0)*$E675)</f>
        <v>38.499999999999908</v>
      </c>
      <c r="Q675">
        <f>SUM('스테이지별 몬스터 스텟'!H675*'(참고)타워 스텟 가치'!$Q$17,'스테이지별 몬스터 스텟'!I675*'(참고)타워 스텟 가치'!$R$17,'스테이지별 몬스터 스텟'!J675*'(참고)타워 스텟 가치'!$S$17,'스테이지별 몬스터 스텟'!K675*'(참고)타워 스텟 가치'!$T$17,'스테이지별 몬스터 스텟'!L675*'(참고)타워 스텟 가치'!$U$17,'스테이지별 몬스터 스텟'!M675*'(참고)타워 스텟 가치'!$V$17,'스테이지별 몬스터 스텟'!N675*'(참고)타워 스텟 가치'!$W$17,'스테이지별 몬스터 스텟'!O675*'(참고)타워 스텟 가치'!$X$17,'스테이지별 몬스터 스텟'!P675*'(참고)타워 스텟 가치'!$Y$17)</f>
        <v>416897.24999999907</v>
      </c>
      <c r="R675">
        <v>1</v>
      </c>
      <c r="S675">
        <f>VLOOKUP($F675,'(참고)타워 스텟 가치'!$B$7:$L$11,S$2,0)+(VLOOKUP($F675,'(참고)타워 스텟 가치'!$B$7:$L$11,S$2,0)*$E675)</f>
        <v>137.49999999999969</v>
      </c>
      <c r="T675">
        <f>VLOOKUP($F675,'(참고)타워 스텟 가치'!$B$7:$L$11,T$2,0)+(VLOOKUP($F675,'(참고)타워 스텟 가치'!$B$7:$L$11,T$2,0)*$E675)</f>
        <v>247.49999999999943</v>
      </c>
      <c r="U675">
        <f>VLOOKUP($F675,'(참고)타워 스텟 가치'!$B$7:$L$11,U$2,0)+(VLOOKUP($F675,'(참고)타워 스텟 가치'!$B$7:$L$11,U$2,0)*$E675)</f>
        <v>274999.99999999936</v>
      </c>
      <c r="V675">
        <f>VLOOKUP($F675,'(참고)타워 스텟 가치'!$B$7:$L$11,V$2,0)+(VLOOKUP($F675,'(참고)타워 스텟 가치'!$B$7:$L$11,V$2,0)*$E675)</f>
        <v>1649.9999999999961</v>
      </c>
      <c r="W675">
        <f>VLOOKUP($F675,'(참고)타워 스텟 가치'!$B$7:$L$11,W$2,0)+(VLOOKUP($F675,'(참고)타워 스텟 가치'!$B$7:$L$11,W$2,0)*$E675)</f>
        <v>27.499999999999936</v>
      </c>
      <c r="X675">
        <f>VLOOKUP($F675,'(참고)타워 스텟 가치'!$B$7:$L$11,X$2,0)+(VLOOKUP($F675,'(참고)타워 스텟 가치'!$B$7:$L$11,X$2,0)*$E675)</f>
        <v>16.499999999999961</v>
      </c>
      <c r="Y675">
        <f>VLOOKUP($F675,'(참고)타워 스텟 가치'!$B$7:$L$11,Y$2,0)+(VLOOKUP($F675,'(참고)타워 스텟 가치'!$B$7:$L$11,Y$2,0)*$E675)</f>
        <v>0</v>
      </c>
      <c r="Z675">
        <f>VLOOKUP($F675,'(참고)타워 스텟 가치'!$B$7:$L$11,Z$2,0)+(VLOOKUP($F675,'(참고)타워 스텟 가치'!$B$7:$L$11,Z$2,0)*$E675)</f>
        <v>0</v>
      </c>
      <c r="AA675">
        <f>VLOOKUP($F675,'(참고)타워 스텟 가치'!$B$7:$L$11,AA$2,0)+(VLOOKUP($F675,'(참고)타워 스텟 가치'!$B$7:$L$11,AA$2,0)*$E675)</f>
        <v>38.499999999999908</v>
      </c>
      <c r="AB675">
        <f>SUM('스테이지별 몬스터 스텟'!S675*'(참고)타워 스텟 가치'!$Q$17,'스테이지별 몬스터 스텟'!T675*'(참고)타워 스텟 가치'!$R$17,'스테이지별 몬스터 스텟'!U675*'(참고)타워 스텟 가치'!$S$17,'스테이지별 몬스터 스텟'!V675*'(참고)타워 스텟 가치'!$T$17,'스테이지별 몬스터 스텟'!W675*'(참고)타워 스텟 가치'!$U$17,'스테이지별 몬스터 스텟'!X675*'(참고)타워 스텟 가치'!$V$17,'스테이지별 몬스터 스텟'!Y675*'(참고)타워 스텟 가치'!$W$17,'스테이지별 몬스터 스텟'!Z675*'(참고)타워 스텟 가치'!$X$17,'스테이지별 몬스터 스텟'!AA675*'(참고)타워 스텟 가치'!$Y$17)</f>
        <v>416594.74999999907</v>
      </c>
      <c r="AC675">
        <v>2</v>
      </c>
      <c r="AD675">
        <f>VLOOKUP($F675,'(참고)타워 스텟 가치'!$B$12:$L$16,AD$2,0)+(VLOOKUP($F675,'(참고)타워 스텟 가치'!$B$12:$L$16,AD$2,0)*$E675)</f>
        <v>137.49999999999969</v>
      </c>
      <c r="AE675">
        <f>VLOOKUP($F675,'(참고)타워 스텟 가치'!$B$12:$L$16,AE$2,0)+(VLOOKUP($F675,'(참고)타워 스텟 가치'!$B$12:$L$16,AE$2,0)*$E675)</f>
        <v>164.9999999999996</v>
      </c>
      <c r="AF675">
        <f>VLOOKUP($F675,'(참고)타워 스텟 가치'!$B$12:$L$16,AF$2,0)+(VLOOKUP($F675,'(참고)타워 스텟 가치'!$B$12:$L$16,AF$2,0)*$E675)</f>
        <v>274999.99999999936</v>
      </c>
      <c r="AG675">
        <f>VLOOKUP($F675,'(참고)타워 스텟 가치'!$B$12:$L$16,AG$2,0)+(VLOOKUP($F675,'(참고)타워 스텟 가치'!$B$12:$L$16,AG$2,0)*$E675)</f>
        <v>824.99999999999807</v>
      </c>
      <c r="AH675">
        <f>VLOOKUP($F675,'(참고)타워 스텟 가치'!$B$12:$L$16,AH$2,0)+(VLOOKUP($F675,'(참고)타워 스텟 가치'!$B$12:$L$16,AH$2,0)*$E675)</f>
        <v>27.499999999999936</v>
      </c>
      <c r="AI675">
        <f>VLOOKUP($F675,'(참고)타워 스텟 가치'!$B$12:$L$16,AI$2,0)+(VLOOKUP($F675,'(참고)타워 스텟 가치'!$B$12:$L$16,AI$2,0)*$E675)</f>
        <v>16.499999999999961</v>
      </c>
      <c r="AJ675">
        <f>VLOOKUP($F675,'(참고)타워 스텟 가치'!$B$12:$L$16,AJ$2,0)+(VLOOKUP($F675,'(참고)타워 스텟 가치'!$B$12:$L$16,AJ$2,0)*$E675)</f>
        <v>0</v>
      </c>
      <c r="AK675">
        <f>VLOOKUP($F675,'(참고)타워 스텟 가치'!$B$12:$L$16,AK$2,0)+(VLOOKUP($F675,'(참고)타워 스텟 가치'!$B$12:$L$16,AK$2,0)*$E675)</f>
        <v>0</v>
      </c>
      <c r="AL675">
        <f>VLOOKUP($F675,'(참고)타워 스텟 가치'!$B$12:$L$16,AL$2,0)+(VLOOKUP($F675,'(참고)타워 스텟 가치'!$B$12:$L$16,AL$2,0)*$E675)</f>
        <v>76.999999999999815</v>
      </c>
      <c r="AM675">
        <f>SUM('스테이지별 몬스터 스텟'!AD675*'(참고)타워 스텟 가치'!$Q$17,'스테이지별 몬스터 스텟'!AE675*'(참고)타워 스텟 가치'!$R$17,'스테이지별 몬스터 스텟'!AF675*'(참고)타워 스텟 가치'!$S$17,'스테이지별 몬스터 스텟'!AG675*'(참고)타워 스텟 가치'!$T$17,'스테이지별 몬스터 스텟'!AH675*'(참고)타워 스텟 가치'!$U$17,'스테이지별 몬스터 스텟'!AI675*'(참고)타워 스텟 가치'!$V$17,'스테이지별 몬스터 스텟'!AJ675*'(참고)타워 스텟 가치'!$W$17,'스테이지별 몬스터 스텟'!AK675*'(참고)타워 스텟 가치'!$X$17,'스테이지별 몬스터 스텟'!AL675*'(참고)타워 스텟 가치'!$Y$17)</f>
        <v>414897.99999999907</v>
      </c>
      <c r="AN675">
        <v>3</v>
      </c>
    </row>
    <row r="676" spans="3:40" x14ac:dyDescent="0.3">
      <c r="C676">
        <v>2</v>
      </c>
      <c r="D676">
        <f t="shared" si="32"/>
        <v>135</v>
      </c>
      <c r="E676" s="52">
        <f>VLOOKUP(D676,'스테이지별 난이도 설정'!B:C,2,0)</f>
        <v>53.999999999999872</v>
      </c>
      <c r="F676" t="str">
        <f t="shared" si="33"/>
        <v>레어</v>
      </c>
      <c r="G676">
        <f t="shared" si="31"/>
        <v>6</v>
      </c>
      <c r="H676">
        <f>VLOOKUP($F676,'(참고)타워 스텟 가치'!$B$2:$L$6,H$2,0)+(VLOOKUP($F676,'(참고)타워 스텟 가치'!$B$2:$L$6,H$2,0)*$E676)</f>
        <v>618.74999999999852</v>
      </c>
      <c r="I676">
        <f>VLOOKUP($F676,'(참고)타워 스텟 가치'!$B$2:$L$6,I$2,0)+(VLOOKUP($F676,'(참고)타워 스텟 가치'!$B$2:$L$6,I$2,0)*$E676)</f>
        <v>123.74999999999972</v>
      </c>
      <c r="J676">
        <f>VLOOKUP($F676,'(참고)타워 스텟 가치'!$B$2:$L$6,J$2,0)+(VLOOKUP($F676,'(참고)타워 스텟 가치'!$B$2:$L$6,J$2,0)*$E676)</f>
        <v>274999.99999999936</v>
      </c>
      <c r="K676">
        <f>VLOOKUP($F676,'(참고)타워 스텟 가치'!$B$2:$L$6,K$2,0)+(VLOOKUP($F676,'(참고)타워 스텟 가치'!$B$2:$L$6,K$2,0)*$E676)</f>
        <v>2474.9999999999941</v>
      </c>
      <c r="L676">
        <f>VLOOKUP($F676,'(참고)타워 스텟 가치'!$B$2:$L$6,L$2,0)+(VLOOKUP($F676,'(참고)타워 스텟 가치'!$B$2:$L$6,L$2,0)*$E676)</f>
        <v>41.249999999999901</v>
      </c>
      <c r="M676">
        <f>VLOOKUP($F676,'(참고)타워 스텟 가치'!$B$2:$L$6,M$2,0)+(VLOOKUP($F676,'(참고)타워 스텟 가치'!$B$2:$L$6,M$2,0)*$E676)</f>
        <v>16.499999999999961</v>
      </c>
      <c r="N676">
        <f>VLOOKUP($F676,'(참고)타워 스텟 가치'!$B$2:$L$6,N$2,0)+(VLOOKUP($F676,'(참고)타워 스텟 가치'!$B$2:$L$6,N$2,0)*$E676)</f>
        <v>0</v>
      </c>
      <c r="O676">
        <f>VLOOKUP($F676,'(참고)타워 스텟 가치'!$B$2:$L$6,O$2,0)+(VLOOKUP($F676,'(참고)타워 스텟 가치'!$B$2:$L$6,O$2,0)*$E676)</f>
        <v>0</v>
      </c>
      <c r="P676">
        <f>VLOOKUP($F676,'(참고)타워 스텟 가치'!$B$2:$L$6,P$2,0)+(VLOOKUP($F676,'(참고)타워 스텟 가치'!$B$2:$L$6,P$2,0)*$E676)</f>
        <v>38.499999999999908</v>
      </c>
      <c r="Q676">
        <f>SUM('스테이지별 몬스터 스텟'!H676*'(참고)타워 스텟 가치'!$Q$17,'스테이지별 몬스터 스텟'!I676*'(참고)타워 스텟 가치'!$R$17,'스테이지별 몬스터 스텟'!J676*'(참고)타워 스텟 가치'!$S$17,'스테이지별 몬스터 스텟'!K676*'(참고)타워 스텟 가치'!$T$17,'스테이지별 몬스터 스텟'!L676*'(참고)타워 스텟 가치'!$U$17,'스테이지별 몬스터 스텟'!M676*'(참고)타워 스텟 가치'!$V$17,'스테이지별 몬스터 스텟'!N676*'(참고)타워 스텟 가치'!$W$17,'스테이지별 몬스터 스텟'!O676*'(참고)타워 스텟 가치'!$X$17,'스테이지별 몬스터 스텟'!P676*'(참고)타워 스텟 가치'!$Y$17)</f>
        <v>419049.12499999907</v>
      </c>
      <c r="R676">
        <v>1</v>
      </c>
      <c r="S676">
        <f>VLOOKUP($F676,'(참고)타워 스텟 가치'!$B$7:$L$11,S$2,0)+(VLOOKUP($F676,'(참고)타워 스텟 가치'!$B$7:$L$11,S$2,0)*$E676)</f>
        <v>206.24999999999952</v>
      </c>
      <c r="T676">
        <f>VLOOKUP($F676,'(참고)타워 스텟 가치'!$B$7:$L$11,T$2,0)+(VLOOKUP($F676,'(참고)타워 스텟 가치'!$B$7:$L$11,T$2,0)*$E676)</f>
        <v>371.24999999999915</v>
      </c>
      <c r="U676">
        <f>VLOOKUP($F676,'(참고)타워 스텟 가치'!$B$7:$L$11,U$2,0)+(VLOOKUP($F676,'(참고)타워 스텟 가치'!$B$7:$L$11,U$2,0)*$E676)</f>
        <v>274999.99999999936</v>
      </c>
      <c r="V676">
        <f>VLOOKUP($F676,'(참고)타워 스텟 가치'!$B$7:$L$11,V$2,0)+(VLOOKUP($F676,'(참고)타워 스텟 가치'!$B$7:$L$11,V$2,0)*$E676)</f>
        <v>2474.9999999999941</v>
      </c>
      <c r="W676">
        <f>VLOOKUP($F676,'(참고)타워 스텟 가치'!$B$7:$L$11,W$2,0)+(VLOOKUP($F676,'(참고)타워 스텟 가치'!$B$7:$L$11,W$2,0)*$E676)</f>
        <v>41.249999999999901</v>
      </c>
      <c r="X676">
        <f>VLOOKUP($F676,'(참고)타워 스텟 가치'!$B$7:$L$11,X$2,0)+(VLOOKUP($F676,'(참고)타워 스텟 가치'!$B$7:$L$11,X$2,0)*$E676)</f>
        <v>16.499999999999961</v>
      </c>
      <c r="Y676">
        <f>VLOOKUP($F676,'(참고)타워 스텟 가치'!$B$7:$L$11,Y$2,0)+(VLOOKUP($F676,'(참고)타워 스텟 가치'!$B$7:$L$11,Y$2,0)*$E676)</f>
        <v>0</v>
      </c>
      <c r="Z676">
        <f>VLOOKUP($F676,'(참고)타워 스텟 가치'!$B$7:$L$11,Z$2,0)+(VLOOKUP($F676,'(참고)타워 스텟 가치'!$B$7:$L$11,Z$2,0)*$E676)</f>
        <v>0</v>
      </c>
      <c r="AA676">
        <f>VLOOKUP($F676,'(참고)타워 스텟 가치'!$B$7:$L$11,AA$2,0)+(VLOOKUP($F676,'(참고)타워 스텟 가치'!$B$7:$L$11,AA$2,0)*$E676)</f>
        <v>38.499999999999908</v>
      </c>
      <c r="AB676">
        <f>SUM('스테이지별 몬스터 스텟'!S676*'(참고)타워 스텟 가치'!$Q$17,'스테이지별 몬스터 스텟'!T676*'(참고)타워 스텟 가치'!$R$17,'스테이지별 몬스터 스텟'!U676*'(참고)타워 스텟 가치'!$S$17,'스테이지별 몬스터 스텟'!V676*'(참고)타워 스텟 가치'!$T$17,'스테이지별 몬스터 스텟'!W676*'(참고)타워 스텟 가치'!$U$17,'스테이지별 몬스터 스텟'!X676*'(참고)타워 스텟 가치'!$V$17,'스테이지별 몬스터 스텟'!Y676*'(참고)타워 스텟 가치'!$W$17,'스테이지별 몬스터 스텟'!Z676*'(참고)타워 스텟 가치'!$X$17,'스테이지별 몬스터 스텟'!AA676*'(참고)타워 스텟 가치'!$Y$17)</f>
        <v>418595.37499999907</v>
      </c>
      <c r="AC676">
        <v>2</v>
      </c>
      <c r="AD676">
        <f>VLOOKUP($F676,'(참고)타워 스텟 가치'!$B$12:$L$16,AD$2,0)+(VLOOKUP($F676,'(참고)타워 스텟 가치'!$B$12:$L$16,AD$2,0)*$E676)</f>
        <v>206.24999999999952</v>
      </c>
      <c r="AE676">
        <f>VLOOKUP($F676,'(참고)타워 스텟 가치'!$B$12:$L$16,AE$2,0)+(VLOOKUP($F676,'(참고)타워 스텟 가치'!$B$12:$L$16,AE$2,0)*$E676)</f>
        <v>247.49999999999943</v>
      </c>
      <c r="AF676">
        <f>VLOOKUP($F676,'(참고)타워 스텟 가치'!$B$12:$L$16,AF$2,0)+(VLOOKUP($F676,'(참고)타워 스텟 가치'!$B$12:$L$16,AF$2,0)*$E676)</f>
        <v>274999.99999999936</v>
      </c>
      <c r="AG676">
        <f>VLOOKUP($F676,'(참고)타워 스텟 가치'!$B$12:$L$16,AG$2,0)+(VLOOKUP($F676,'(참고)타워 스텟 가치'!$B$12:$L$16,AG$2,0)*$E676)</f>
        <v>1237.499999999997</v>
      </c>
      <c r="AH676">
        <f>VLOOKUP($F676,'(참고)타워 스텟 가치'!$B$12:$L$16,AH$2,0)+(VLOOKUP($F676,'(참고)타워 스텟 가치'!$B$12:$L$16,AH$2,0)*$E676)</f>
        <v>41.249999999999901</v>
      </c>
      <c r="AI676">
        <f>VLOOKUP($F676,'(참고)타워 스텟 가치'!$B$12:$L$16,AI$2,0)+(VLOOKUP($F676,'(참고)타워 스텟 가치'!$B$12:$L$16,AI$2,0)*$E676)</f>
        <v>16.499999999999961</v>
      </c>
      <c r="AJ676">
        <f>VLOOKUP($F676,'(참고)타워 스텟 가치'!$B$12:$L$16,AJ$2,0)+(VLOOKUP($F676,'(참고)타워 스텟 가치'!$B$12:$L$16,AJ$2,0)*$E676)</f>
        <v>0</v>
      </c>
      <c r="AK676">
        <f>VLOOKUP($F676,'(참고)타워 스텟 가치'!$B$12:$L$16,AK$2,0)+(VLOOKUP($F676,'(참고)타워 스텟 가치'!$B$12:$L$16,AK$2,0)*$E676)</f>
        <v>0</v>
      </c>
      <c r="AL676">
        <f>VLOOKUP($F676,'(참고)타워 스텟 가치'!$B$12:$L$16,AL$2,0)+(VLOOKUP($F676,'(참고)타워 스텟 가치'!$B$12:$L$16,AL$2,0)*$E676)</f>
        <v>76.999999999999815</v>
      </c>
      <c r="AM676">
        <f>SUM('스테이지별 몬스터 스텟'!AD676*'(참고)타워 스텟 가치'!$Q$17,'스테이지별 몬스터 스텟'!AE676*'(참고)타워 스텟 가치'!$R$17,'스테이지별 몬스터 스텟'!AF676*'(참고)타워 스텟 가치'!$S$17,'스테이지별 몬스터 스텟'!AG676*'(참고)타워 스텟 가치'!$T$17,'스테이지별 몬스터 스텟'!AH676*'(참고)타워 스텟 가치'!$U$17,'스테이지별 몬스터 스텟'!AI676*'(참고)타워 스텟 가치'!$V$17,'스테이지별 몬스터 스텟'!AJ676*'(참고)타워 스텟 가치'!$W$17,'스테이지별 몬스터 스텟'!AK676*'(참고)타워 스텟 가치'!$X$17,'스테이지별 몬스터 스텟'!AL676*'(참고)타워 스텟 가치'!$Y$17)</f>
        <v>416011.74999999907</v>
      </c>
      <c r="AN676">
        <v>3</v>
      </c>
    </row>
    <row r="677" spans="3:40" x14ac:dyDescent="0.3">
      <c r="C677">
        <v>3</v>
      </c>
      <c r="D677">
        <f t="shared" si="32"/>
        <v>135</v>
      </c>
      <c r="E677" s="52">
        <f>VLOOKUP(D677,'스테이지별 난이도 설정'!B:C,2,0)</f>
        <v>53.999999999999872</v>
      </c>
      <c r="F677" t="str">
        <f t="shared" si="33"/>
        <v>에픽</v>
      </c>
      <c r="G677">
        <f t="shared" si="31"/>
        <v>6</v>
      </c>
      <c r="H677">
        <f>VLOOKUP($F677,'(참고)타워 스텟 가치'!$B$2:$L$6,H$2,0)+(VLOOKUP($F677,'(참고)타워 스텟 가치'!$B$2:$L$6,H$2,0)*$E677)</f>
        <v>928.12499999999784</v>
      </c>
      <c r="I677">
        <f>VLOOKUP($F677,'(참고)타워 스텟 가치'!$B$2:$L$6,I$2,0)+(VLOOKUP($F677,'(참고)타워 스텟 가치'!$B$2:$L$6,I$2,0)*$E677)</f>
        <v>185.62499999999957</v>
      </c>
      <c r="J677">
        <f>VLOOKUP($F677,'(참고)타워 스텟 가치'!$B$2:$L$6,J$2,0)+(VLOOKUP($F677,'(참고)타워 스텟 가치'!$B$2:$L$6,J$2,0)*$E677)</f>
        <v>274999.99999999936</v>
      </c>
      <c r="K677">
        <f>VLOOKUP($F677,'(참고)타워 스텟 가치'!$B$2:$L$6,K$2,0)+(VLOOKUP($F677,'(참고)타워 스텟 가치'!$B$2:$L$6,K$2,0)*$E677)</f>
        <v>3712.4999999999914</v>
      </c>
      <c r="L677">
        <f>VLOOKUP($F677,'(참고)타워 스텟 가치'!$B$2:$L$6,L$2,0)+(VLOOKUP($F677,'(참고)타워 스텟 가치'!$B$2:$L$6,L$2,0)*$E677)</f>
        <v>61.874999999999858</v>
      </c>
      <c r="M677">
        <f>VLOOKUP($F677,'(참고)타워 스텟 가치'!$B$2:$L$6,M$2,0)+(VLOOKUP($F677,'(참고)타워 스텟 가치'!$B$2:$L$6,M$2,0)*$E677)</f>
        <v>16.499999999999961</v>
      </c>
      <c r="N677">
        <f>VLOOKUP($F677,'(참고)타워 스텟 가치'!$B$2:$L$6,N$2,0)+(VLOOKUP($F677,'(참고)타워 스텟 가치'!$B$2:$L$6,N$2,0)*$E677)</f>
        <v>0</v>
      </c>
      <c r="O677">
        <f>VLOOKUP($F677,'(참고)타워 스텟 가치'!$B$2:$L$6,O$2,0)+(VLOOKUP($F677,'(참고)타워 스텟 가치'!$B$2:$L$6,O$2,0)*$E677)</f>
        <v>0</v>
      </c>
      <c r="P677">
        <f>VLOOKUP($F677,'(참고)타워 스텟 가치'!$B$2:$L$6,P$2,0)+(VLOOKUP($F677,'(참고)타워 스텟 가치'!$B$2:$L$6,P$2,0)*$E677)</f>
        <v>38.499999999999908</v>
      </c>
      <c r="Q677">
        <f>SUM('스테이지별 몬스터 스텟'!H677*'(참고)타워 스텟 가치'!$Q$17,'스테이지별 몬스터 스텟'!I677*'(참고)타워 스텟 가치'!$R$17,'스테이지별 몬스터 스텟'!J677*'(참고)타워 스텟 가치'!$S$17,'스테이지별 몬스터 스텟'!K677*'(참고)타워 스텟 가치'!$T$17,'스테이지별 몬스터 스텟'!L677*'(참고)타워 스텟 가치'!$U$17,'스테이지별 몬스터 스텟'!M677*'(참고)타워 스텟 가치'!$V$17,'스테이지별 몬스터 스텟'!N677*'(참고)타워 스텟 가치'!$W$17,'스테이지별 몬스터 스텟'!O677*'(참고)타워 스텟 가치'!$X$17,'스테이지별 몬스터 스텟'!P677*'(참고)타워 스텟 가치'!$Y$17)</f>
        <v>422276.93749999907</v>
      </c>
      <c r="R677">
        <v>1</v>
      </c>
      <c r="S677">
        <f>VLOOKUP($F677,'(참고)타워 스텟 가치'!$B$7:$L$11,S$2,0)+(VLOOKUP($F677,'(참고)타워 스텟 가치'!$B$7:$L$11,S$2,0)*$E677)</f>
        <v>309.37499999999926</v>
      </c>
      <c r="T677">
        <f>VLOOKUP($F677,'(참고)타워 스텟 가치'!$B$7:$L$11,T$2,0)+(VLOOKUP($F677,'(참고)타워 스텟 가치'!$B$7:$L$11,T$2,0)*$E677)</f>
        <v>556.87499999999875</v>
      </c>
      <c r="U677">
        <f>VLOOKUP($F677,'(참고)타워 스텟 가치'!$B$7:$L$11,U$2,0)+(VLOOKUP($F677,'(참고)타워 스텟 가치'!$B$7:$L$11,U$2,0)*$E677)</f>
        <v>274999.99999999936</v>
      </c>
      <c r="V677">
        <f>VLOOKUP($F677,'(참고)타워 스텟 가치'!$B$7:$L$11,V$2,0)+(VLOOKUP($F677,'(참고)타워 스텟 가치'!$B$7:$L$11,V$2,0)*$E677)</f>
        <v>3712.4999999999914</v>
      </c>
      <c r="W677">
        <f>VLOOKUP($F677,'(참고)타워 스텟 가치'!$B$7:$L$11,W$2,0)+(VLOOKUP($F677,'(참고)타워 스텟 가치'!$B$7:$L$11,W$2,0)*$E677)</f>
        <v>61.874999999999858</v>
      </c>
      <c r="X677">
        <f>VLOOKUP($F677,'(참고)타워 스텟 가치'!$B$7:$L$11,X$2,0)+(VLOOKUP($F677,'(참고)타워 스텟 가치'!$B$7:$L$11,X$2,0)*$E677)</f>
        <v>16.499999999999961</v>
      </c>
      <c r="Y677">
        <f>VLOOKUP($F677,'(참고)타워 스텟 가치'!$B$7:$L$11,Y$2,0)+(VLOOKUP($F677,'(참고)타워 스텟 가치'!$B$7:$L$11,Y$2,0)*$E677)</f>
        <v>0</v>
      </c>
      <c r="Z677">
        <f>VLOOKUP($F677,'(참고)타워 스텟 가치'!$B$7:$L$11,Z$2,0)+(VLOOKUP($F677,'(참고)타워 스텟 가치'!$B$7:$L$11,Z$2,0)*$E677)</f>
        <v>0</v>
      </c>
      <c r="AA677">
        <f>VLOOKUP($F677,'(참고)타워 스텟 가치'!$B$7:$L$11,AA$2,0)+(VLOOKUP($F677,'(참고)타워 스텟 가치'!$B$7:$L$11,AA$2,0)*$E677)</f>
        <v>38.499999999999908</v>
      </c>
      <c r="AB677">
        <f>SUM('스테이지별 몬스터 스텟'!S677*'(참고)타워 스텟 가치'!$Q$17,'스테이지별 몬스터 스텟'!T677*'(참고)타워 스텟 가치'!$R$17,'스테이지별 몬스터 스텟'!U677*'(참고)타워 스텟 가치'!$S$17,'스테이지별 몬스터 스텟'!V677*'(참고)타워 스텟 가치'!$T$17,'스테이지별 몬스터 스텟'!W677*'(참고)타워 스텟 가치'!$U$17,'스테이지별 몬스터 스텟'!X677*'(참고)타워 스텟 가치'!$V$17,'스테이지별 몬스터 스텟'!Y677*'(참고)타워 스텟 가치'!$W$17,'스테이지별 몬스터 스텟'!Z677*'(참고)타워 스텟 가치'!$X$17,'스테이지별 몬스터 스텟'!AA677*'(참고)타워 스텟 가치'!$Y$17)</f>
        <v>421596.31249999907</v>
      </c>
      <c r="AC677">
        <v>2</v>
      </c>
      <c r="AD677">
        <f>VLOOKUP($F677,'(참고)타워 스텟 가치'!$B$12:$L$16,AD$2,0)+(VLOOKUP($F677,'(참고)타워 스텟 가치'!$B$12:$L$16,AD$2,0)*$E677)</f>
        <v>309.37499999999926</v>
      </c>
      <c r="AE677">
        <f>VLOOKUP($F677,'(참고)타워 스텟 가치'!$B$12:$L$16,AE$2,0)+(VLOOKUP($F677,'(참고)타워 스텟 가치'!$B$12:$L$16,AE$2,0)*$E677)</f>
        <v>371.24999999999915</v>
      </c>
      <c r="AF677">
        <f>VLOOKUP($F677,'(참고)타워 스텟 가치'!$B$12:$L$16,AF$2,0)+(VLOOKUP($F677,'(참고)타워 스텟 가치'!$B$12:$L$16,AF$2,0)*$E677)</f>
        <v>274999.99999999936</v>
      </c>
      <c r="AG677">
        <f>VLOOKUP($F677,'(참고)타워 스텟 가치'!$B$12:$L$16,AG$2,0)+(VLOOKUP($F677,'(참고)타워 스텟 가치'!$B$12:$L$16,AG$2,0)*$E677)</f>
        <v>1856.2499999999957</v>
      </c>
      <c r="AH677">
        <f>VLOOKUP($F677,'(참고)타워 스텟 가치'!$B$12:$L$16,AH$2,0)+(VLOOKUP($F677,'(참고)타워 스텟 가치'!$B$12:$L$16,AH$2,0)*$E677)</f>
        <v>61.874999999999858</v>
      </c>
      <c r="AI677">
        <f>VLOOKUP($F677,'(참고)타워 스텟 가치'!$B$12:$L$16,AI$2,0)+(VLOOKUP($F677,'(참고)타워 스텟 가치'!$B$12:$L$16,AI$2,0)*$E677)</f>
        <v>16.499999999999961</v>
      </c>
      <c r="AJ677">
        <f>VLOOKUP($F677,'(참고)타워 스텟 가치'!$B$12:$L$16,AJ$2,0)+(VLOOKUP($F677,'(참고)타워 스텟 가치'!$B$12:$L$16,AJ$2,0)*$E677)</f>
        <v>0</v>
      </c>
      <c r="AK677">
        <f>VLOOKUP($F677,'(참고)타워 스텟 가치'!$B$12:$L$16,AK$2,0)+(VLOOKUP($F677,'(참고)타워 스텟 가치'!$B$12:$L$16,AK$2,0)*$E677)</f>
        <v>0</v>
      </c>
      <c r="AL677">
        <f>VLOOKUP($F677,'(참고)타워 스텟 가치'!$B$12:$L$16,AL$2,0)+(VLOOKUP($F677,'(참고)타워 스텟 가치'!$B$12:$L$16,AL$2,0)*$E677)</f>
        <v>76.999999999999815</v>
      </c>
      <c r="AM677">
        <f>SUM('스테이지별 몬스터 스텟'!AD677*'(참고)타워 스텟 가치'!$Q$17,'스테이지별 몬스터 스텟'!AE677*'(참고)타워 스텟 가치'!$R$17,'스테이지별 몬스터 스텟'!AF677*'(참고)타워 스텟 가치'!$S$17,'스테이지별 몬스터 스텟'!AG677*'(참고)타워 스텟 가치'!$T$17,'스테이지별 몬스터 스텟'!AH677*'(참고)타워 스텟 가치'!$U$17,'스테이지별 몬스터 스텟'!AI677*'(참고)타워 스텟 가치'!$V$17,'스테이지별 몬스터 스텟'!AJ677*'(참고)타워 스텟 가치'!$W$17,'스테이지별 몬스터 스텟'!AK677*'(참고)타워 스텟 가치'!$X$17,'스테이지별 몬스터 스텟'!AL677*'(참고)타워 스텟 가치'!$Y$17)</f>
        <v>417682.37499999907</v>
      </c>
      <c r="AN677">
        <v>3</v>
      </c>
    </row>
    <row r="678" spans="3:40" x14ac:dyDescent="0.3">
      <c r="C678">
        <v>4</v>
      </c>
      <c r="D678">
        <f t="shared" si="32"/>
        <v>135</v>
      </c>
      <c r="E678" s="52">
        <f>VLOOKUP(D678,'스테이지별 난이도 설정'!B:C,2,0)</f>
        <v>53.999999999999872</v>
      </c>
      <c r="F678" t="str">
        <f t="shared" si="33"/>
        <v>유니크</v>
      </c>
      <c r="G678">
        <f t="shared" si="31"/>
        <v>6</v>
      </c>
      <c r="H678">
        <f>VLOOKUP($F678,'(참고)타워 스텟 가치'!$B$2:$L$6,H$2,0)+(VLOOKUP($F678,'(참고)타워 스텟 가치'!$B$2:$L$6,H$2,0)*$E678)</f>
        <v>1392.1874999999968</v>
      </c>
      <c r="I678">
        <f>VLOOKUP($F678,'(참고)타워 스텟 가치'!$B$2:$L$6,I$2,0)+(VLOOKUP($F678,'(참고)타워 스텟 가치'!$B$2:$L$6,I$2,0)*$E678)</f>
        <v>278.43749999999937</v>
      </c>
      <c r="J678">
        <f>VLOOKUP($F678,'(참고)타워 스텟 가치'!$B$2:$L$6,J$2,0)+(VLOOKUP($F678,'(참고)타워 스텟 가치'!$B$2:$L$6,J$2,0)*$E678)</f>
        <v>274999.99999999936</v>
      </c>
      <c r="K678">
        <f>VLOOKUP($F678,'(참고)타워 스텟 가치'!$B$2:$L$6,K$2,0)+(VLOOKUP($F678,'(참고)타워 스텟 가치'!$B$2:$L$6,K$2,0)*$E678)</f>
        <v>5568.7499999999873</v>
      </c>
      <c r="L678">
        <f>VLOOKUP($F678,'(참고)타워 스텟 가치'!$B$2:$L$6,L$2,0)+(VLOOKUP($F678,'(참고)타워 스텟 가치'!$B$2:$L$6,L$2,0)*$E678)</f>
        <v>92.812499999999787</v>
      </c>
      <c r="M678">
        <f>VLOOKUP($F678,'(참고)타워 스텟 가치'!$B$2:$L$6,M$2,0)+(VLOOKUP($F678,'(참고)타워 스텟 가치'!$B$2:$L$6,M$2,0)*$E678)</f>
        <v>16.499999999999961</v>
      </c>
      <c r="N678">
        <f>VLOOKUP($F678,'(참고)타워 스텟 가치'!$B$2:$L$6,N$2,0)+(VLOOKUP($F678,'(참고)타워 스텟 가치'!$B$2:$L$6,N$2,0)*$E678)</f>
        <v>0</v>
      </c>
      <c r="O678">
        <f>VLOOKUP($F678,'(참고)타워 스텟 가치'!$B$2:$L$6,O$2,0)+(VLOOKUP($F678,'(참고)타워 스텟 가치'!$B$2:$L$6,O$2,0)*$E678)</f>
        <v>0</v>
      </c>
      <c r="P678">
        <f>VLOOKUP($F678,'(참고)타워 스텟 가치'!$B$2:$L$6,P$2,0)+(VLOOKUP($F678,'(참고)타워 스텟 가치'!$B$2:$L$6,P$2,0)*$E678)</f>
        <v>54.999999999999872</v>
      </c>
      <c r="Q678">
        <f>SUM('스테이지별 몬스터 스텟'!H678*'(참고)타워 스텟 가치'!$Q$17,'스테이지별 몬스터 스텟'!I678*'(참고)타워 스텟 가치'!$R$17,'스테이지별 몬스터 스텟'!J678*'(참고)타워 스텟 가치'!$S$17,'스테이지별 몬스터 스텟'!K678*'(참고)타워 스텟 가치'!$T$17,'스테이지별 몬스터 스텟'!L678*'(참고)타워 스텟 가치'!$U$17,'스테이지별 몬스터 스텟'!M678*'(참고)타워 스텟 가치'!$V$17,'스테이지별 몬스터 스텟'!N678*'(참고)타워 스텟 가치'!$W$17,'스테이지별 몬스터 스텟'!O678*'(참고)타워 스텟 가치'!$X$17,'스테이지별 몬스터 스텟'!P678*'(참고)타워 스텟 가치'!$Y$17)</f>
        <v>427151.65624999907</v>
      </c>
      <c r="R678">
        <v>1</v>
      </c>
      <c r="S678">
        <f>VLOOKUP($F678,'(참고)타워 스텟 가치'!$B$7:$L$11,S$2,0)+(VLOOKUP($F678,'(참고)타워 스텟 가치'!$B$7:$L$11,S$2,0)*$E678)</f>
        <v>464.06249999999892</v>
      </c>
      <c r="T678">
        <f>VLOOKUP($F678,'(참고)타워 스텟 가치'!$B$7:$L$11,T$2,0)+(VLOOKUP($F678,'(참고)타워 스텟 가치'!$B$7:$L$11,T$2,0)*$E678)</f>
        <v>835.31249999999807</v>
      </c>
      <c r="U678">
        <f>VLOOKUP($F678,'(참고)타워 스텟 가치'!$B$7:$L$11,U$2,0)+(VLOOKUP($F678,'(참고)타워 스텟 가치'!$B$7:$L$11,U$2,0)*$E678)</f>
        <v>274999.99999999936</v>
      </c>
      <c r="V678">
        <f>VLOOKUP($F678,'(참고)타워 스텟 가치'!$B$7:$L$11,V$2,0)+(VLOOKUP($F678,'(참고)타워 스텟 가치'!$B$7:$L$11,V$2,0)*$E678)</f>
        <v>5568.7499999999873</v>
      </c>
      <c r="W678">
        <f>VLOOKUP($F678,'(참고)타워 스텟 가치'!$B$7:$L$11,W$2,0)+(VLOOKUP($F678,'(참고)타워 스텟 가치'!$B$7:$L$11,W$2,0)*$E678)</f>
        <v>92.812499999999787</v>
      </c>
      <c r="X678">
        <f>VLOOKUP($F678,'(참고)타워 스텟 가치'!$B$7:$L$11,X$2,0)+(VLOOKUP($F678,'(참고)타워 스텟 가치'!$B$7:$L$11,X$2,0)*$E678)</f>
        <v>16.499999999999961</v>
      </c>
      <c r="Y678">
        <f>VLOOKUP($F678,'(참고)타워 스텟 가치'!$B$7:$L$11,Y$2,0)+(VLOOKUP($F678,'(참고)타워 스텟 가치'!$B$7:$L$11,Y$2,0)*$E678)</f>
        <v>0</v>
      </c>
      <c r="Z678">
        <f>VLOOKUP($F678,'(참고)타워 스텟 가치'!$B$7:$L$11,Z$2,0)+(VLOOKUP($F678,'(참고)타워 스텟 가치'!$B$7:$L$11,Z$2,0)*$E678)</f>
        <v>0</v>
      </c>
      <c r="AA678">
        <f>VLOOKUP($F678,'(참고)타워 스텟 가치'!$B$7:$L$11,AA$2,0)+(VLOOKUP($F678,'(참고)타워 스텟 가치'!$B$7:$L$11,AA$2,0)*$E678)</f>
        <v>54.999999999999872</v>
      </c>
      <c r="AB678">
        <f>SUM('스테이지별 몬스터 스텟'!S678*'(참고)타워 스텟 가치'!$Q$17,'스테이지별 몬스터 스텟'!T678*'(참고)타워 스텟 가치'!$R$17,'스테이지별 몬스터 스텟'!U678*'(참고)타워 스텟 가치'!$S$17,'스테이지별 몬스터 스텟'!V678*'(참고)타워 스텟 가치'!$T$17,'스테이지별 몬스터 스텟'!W678*'(참고)타워 스텟 가치'!$U$17,'스테이지별 몬스터 스텟'!X678*'(참고)타워 스텟 가치'!$V$17,'스테이지별 몬스터 스텟'!Y678*'(참고)타워 스텟 가치'!$W$17,'스테이지별 몬스터 스텟'!Z678*'(참고)타워 스텟 가치'!$X$17,'스테이지별 몬스터 스텟'!AA678*'(참고)타워 스텟 가치'!$Y$17)</f>
        <v>426130.71874999907</v>
      </c>
      <c r="AC678">
        <v>2</v>
      </c>
      <c r="AD678">
        <f>VLOOKUP($F678,'(참고)타워 스텟 가치'!$B$12:$L$16,AD$2,0)+(VLOOKUP($F678,'(참고)타워 스텟 가치'!$B$12:$L$16,AD$2,0)*$E678)</f>
        <v>464.06249999999892</v>
      </c>
      <c r="AE678">
        <f>VLOOKUP($F678,'(참고)타워 스텟 가치'!$B$12:$L$16,AE$2,0)+(VLOOKUP($F678,'(참고)타워 스텟 가치'!$B$12:$L$16,AE$2,0)*$E678)</f>
        <v>556.87499999999875</v>
      </c>
      <c r="AF678">
        <f>VLOOKUP($F678,'(참고)타워 스텟 가치'!$B$12:$L$16,AF$2,0)+(VLOOKUP($F678,'(참고)타워 스텟 가치'!$B$12:$L$16,AF$2,0)*$E678)</f>
        <v>274999.99999999936</v>
      </c>
      <c r="AG678">
        <f>VLOOKUP($F678,'(참고)타워 스텟 가치'!$B$12:$L$16,AG$2,0)+(VLOOKUP($F678,'(참고)타워 스텟 가치'!$B$12:$L$16,AG$2,0)*$E678)</f>
        <v>2784.3749999999936</v>
      </c>
      <c r="AH678">
        <f>VLOOKUP($F678,'(참고)타워 스텟 가치'!$B$12:$L$16,AH$2,0)+(VLOOKUP($F678,'(참고)타워 스텟 가치'!$B$12:$L$16,AH$2,0)*$E678)</f>
        <v>92.812499999999787</v>
      </c>
      <c r="AI678">
        <f>VLOOKUP($F678,'(참고)타워 스텟 가치'!$B$12:$L$16,AI$2,0)+(VLOOKUP($F678,'(참고)타워 스텟 가치'!$B$12:$L$16,AI$2,0)*$E678)</f>
        <v>16.499999999999961</v>
      </c>
      <c r="AJ678">
        <f>VLOOKUP($F678,'(참고)타워 스텟 가치'!$B$12:$L$16,AJ$2,0)+(VLOOKUP($F678,'(참고)타워 스텟 가치'!$B$12:$L$16,AJ$2,0)*$E678)</f>
        <v>0</v>
      </c>
      <c r="AK678">
        <f>VLOOKUP($F678,'(참고)타워 스텟 가치'!$B$12:$L$16,AK$2,0)+(VLOOKUP($F678,'(참고)타워 스텟 가치'!$B$12:$L$16,AK$2,0)*$E678)</f>
        <v>0</v>
      </c>
      <c r="AL678">
        <f>VLOOKUP($F678,'(참고)타워 스텟 가치'!$B$12:$L$16,AL$2,0)+(VLOOKUP($F678,'(참고)타워 스텟 가치'!$B$12:$L$16,AL$2,0)*$E678)</f>
        <v>109.99999999999974</v>
      </c>
      <c r="AM678">
        <f>SUM('스테이지별 몬스터 스텟'!AD678*'(참고)타워 스텟 가치'!$Q$17,'스테이지별 몬스터 스텟'!AE678*'(참고)타워 스텟 가치'!$R$17,'스테이지별 몬스터 스텟'!AF678*'(참고)타워 스텟 가치'!$S$17,'스테이지별 몬스터 스텟'!AG678*'(참고)타워 스텟 가치'!$T$17,'스테이지별 몬스터 스텟'!AH678*'(참고)타워 스텟 가치'!$U$17,'스테이지별 몬스터 스텟'!AI678*'(참고)타워 스텟 가치'!$V$17,'스테이지별 몬스터 스텟'!AJ678*'(참고)타워 스텟 가치'!$W$17,'스테이지별 몬스터 스텟'!AK678*'(참고)타워 스텟 가치'!$X$17,'스테이지별 몬스터 스텟'!AL678*'(참고)타워 스텟 가치'!$Y$17)</f>
        <v>420254.31249999907</v>
      </c>
      <c r="AN678">
        <v>3</v>
      </c>
    </row>
    <row r="679" spans="3:40" x14ac:dyDescent="0.3">
      <c r="C679">
        <v>5</v>
      </c>
      <c r="D679">
        <f t="shared" si="32"/>
        <v>135</v>
      </c>
      <c r="E679" s="52">
        <f>VLOOKUP(D679,'스테이지별 난이도 설정'!B:C,2,0)</f>
        <v>53.999999999999872</v>
      </c>
      <c r="F679" t="str">
        <f t="shared" si="33"/>
        <v>스페셜</v>
      </c>
      <c r="G679">
        <f t="shared" si="31"/>
        <v>6</v>
      </c>
      <c r="H679">
        <f>VLOOKUP($F679,'(참고)타워 스텟 가치'!$B$2:$L$6,H$2,0)+(VLOOKUP($F679,'(참고)타워 스텟 가치'!$B$2:$L$6,H$2,0)*$E679)</f>
        <v>2088.281249999995</v>
      </c>
      <c r="I679">
        <f>VLOOKUP($F679,'(참고)타워 스텟 가치'!$B$2:$L$6,I$2,0)+(VLOOKUP($F679,'(참고)타워 스텟 가치'!$B$2:$L$6,I$2,0)*$E679)</f>
        <v>417.65624999999903</v>
      </c>
      <c r="J679">
        <f>VLOOKUP($F679,'(참고)타워 스텟 가치'!$B$2:$L$6,J$2,0)+(VLOOKUP($F679,'(참고)타워 스텟 가치'!$B$2:$L$6,J$2,0)*$E679)</f>
        <v>274999.99999999936</v>
      </c>
      <c r="K679">
        <f>VLOOKUP($F679,'(참고)타워 스텟 가치'!$B$2:$L$6,K$2,0)+(VLOOKUP($F679,'(참고)타워 스텟 가치'!$B$2:$L$6,K$2,0)*$E679)</f>
        <v>8353.12499999998</v>
      </c>
      <c r="L679">
        <f>VLOOKUP($F679,'(참고)타워 스텟 가치'!$B$2:$L$6,L$2,0)+(VLOOKUP($F679,'(참고)타워 스텟 가치'!$B$2:$L$6,L$2,0)*$E679)</f>
        <v>139.21874999999969</v>
      </c>
      <c r="M679">
        <f>VLOOKUP($F679,'(참고)타워 스텟 가치'!$B$2:$L$6,M$2,0)+(VLOOKUP($F679,'(참고)타워 스텟 가치'!$B$2:$L$6,M$2,0)*$E679)</f>
        <v>16.499999999999961</v>
      </c>
      <c r="N679">
        <f>VLOOKUP($F679,'(참고)타워 스텟 가치'!$B$2:$L$6,N$2,0)+(VLOOKUP($F679,'(참고)타워 스텟 가치'!$B$2:$L$6,N$2,0)*$E679)</f>
        <v>0</v>
      </c>
      <c r="O679">
        <f>VLOOKUP($F679,'(참고)타워 스텟 가치'!$B$2:$L$6,O$2,0)+(VLOOKUP($F679,'(참고)타워 스텟 가치'!$B$2:$L$6,O$2,0)*$E679)</f>
        <v>0</v>
      </c>
      <c r="P679">
        <f>VLOOKUP($F679,'(참고)타워 스텟 가치'!$B$2:$L$6,P$2,0)+(VLOOKUP($F679,'(참고)타워 스텟 가치'!$B$2:$L$6,P$2,0)*$E679)</f>
        <v>54.999999999999872</v>
      </c>
      <c r="Q679">
        <f>SUM('스테이지별 몬스터 스텟'!H679*'(참고)타워 스텟 가치'!$Q$17,'스테이지별 몬스터 스텟'!I679*'(참고)타워 스텟 가치'!$R$17,'스테이지별 몬스터 스텟'!J679*'(참고)타워 스텟 가치'!$S$17,'스테이지별 몬스터 스텟'!K679*'(참고)타워 스텟 가치'!$T$17,'스테이지별 몬스터 스텟'!L679*'(참고)타워 스텟 가치'!$U$17,'스테이지별 몬스터 스텟'!M679*'(참고)타워 스텟 가치'!$V$17,'스테이지별 몬스터 스텟'!N679*'(참고)타워 스텟 가치'!$W$17,'스테이지별 몬스터 스텟'!O679*'(참고)타워 스텟 가치'!$X$17,'스테이지별 몬스터 스텟'!P679*'(참고)타워 스텟 가치'!$Y$17)</f>
        <v>434414.23437499901</v>
      </c>
      <c r="R679">
        <v>1</v>
      </c>
      <c r="S679">
        <f>VLOOKUP($F679,'(참고)타워 스텟 가치'!$B$7:$L$11,S$2,0)+(VLOOKUP($F679,'(참고)타워 스텟 가치'!$B$7:$L$11,S$2,0)*$E679)</f>
        <v>696.09374999999841</v>
      </c>
      <c r="T679">
        <f>VLOOKUP($F679,'(참고)타워 스텟 가치'!$B$7:$L$11,T$2,0)+(VLOOKUP($F679,'(참고)타워 스텟 가치'!$B$7:$L$11,T$2,0)*$E679)</f>
        <v>1252.968749999997</v>
      </c>
      <c r="U679">
        <f>VLOOKUP($F679,'(참고)타워 스텟 가치'!$B$7:$L$11,U$2,0)+(VLOOKUP($F679,'(참고)타워 스텟 가치'!$B$7:$L$11,U$2,0)*$E679)</f>
        <v>274999.99999999936</v>
      </c>
      <c r="V679">
        <f>VLOOKUP($F679,'(참고)타워 스텟 가치'!$B$7:$L$11,V$2,0)+(VLOOKUP($F679,'(참고)타워 스텟 가치'!$B$7:$L$11,V$2,0)*$E679)</f>
        <v>8353.12499999998</v>
      </c>
      <c r="W679">
        <f>VLOOKUP($F679,'(참고)타워 스텟 가치'!$B$7:$L$11,W$2,0)+(VLOOKUP($F679,'(참고)타워 스텟 가치'!$B$7:$L$11,W$2,0)*$E679)</f>
        <v>139.21874999999969</v>
      </c>
      <c r="X679">
        <f>VLOOKUP($F679,'(참고)타워 스텟 가치'!$B$7:$L$11,X$2,0)+(VLOOKUP($F679,'(참고)타워 스텟 가치'!$B$7:$L$11,X$2,0)*$E679)</f>
        <v>16.499999999999961</v>
      </c>
      <c r="Y679">
        <f>VLOOKUP($F679,'(참고)타워 스텟 가치'!$B$7:$L$11,Y$2,0)+(VLOOKUP($F679,'(참고)타워 스텟 가치'!$B$7:$L$11,Y$2,0)*$E679)</f>
        <v>0</v>
      </c>
      <c r="Z679">
        <f>VLOOKUP($F679,'(참고)타워 스텟 가치'!$B$7:$L$11,Z$2,0)+(VLOOKUP($F679,'(참고)타워 스텟 가치'!$B$7:$L$11,Z$2,0)*$E679)</f>
        <v>0</v>
      </c>
      <c r="AA679">
        <f>VLOOKUP($F679,'(참고)타워 스텟 가치'!$B$7:$L$11,AA$2,0)+(VLOOKUP($F679,'(참고)타워 스텟 가치'!$B$7:$L$11,AA$2,0)*$E679)</f>
        <v>54.999999999999872</v>
      </c>
      <c r="AB679">
        <f>SUM('스테이지별 몬스터 스텟'!S679*'(참고)타워 스텟 가치'!$Q$17,'스테이지별 몬스터 스텟'!T679*'(참고)타워 스텟 가치'!$R$17,'스테이지별 몬스터 스텟'!U679*'(참고)타워 스텟 가치'!$S$17,'스테이지별 몬스터 스텟'!V679*'(참고)타워 스텟 가치'!$T$17,'스테이지별 몬스터 스텟'!W679*'(참고)타워 스텟 가치'!$U$17,'스테이지별 몬스터 스텟'!X679*'(참고)타워 스텟 가치'!$V$17,'스테이지별 몬스터 스텟'!Y679*'(참고)타워 스텟 가치'!$W$17,'스테이지별 몬스터 스텟'!Z679*'(참고)타워 스텟 가치'!$X$17,'스테이지별 몬스터 스텟'!AA679*'(참고)타워 스텟 가치'!$Y$17)</f>
        <v>432882.82812499901</v>
      </c>
      <c r="AC679">
        <v>2</v>
      </c>
      <c r="AD679">
        <f>VLOOKUP($F679,'(참고)타워 스텟 가치'!$B$12:$L$16,AD$2,0)+(VLOOKUP($F679,'(참고)타워 스텟 가치'!$B$12:$L$16,AD$2,0)*$E679)</f>
        <v>696.09374999999841</v>
      </c>
      <c r="AE679">
        <f>VLOOKUP($F679,'(참고)타워 스텟 가치'!$B$12:$L$16,AE$2,0)+(VLOOKUP($F679,'(참고)타워 스텟 가치'!$B$12:$L$16,AE$2,0)*$E679)</f>
        <v>835.31249999999807</v>
      </c>
      <c r="AF679">
        <f>VLOOKUP($F679,'(참고)타워 스텟 가치'!$B$12:$L$16,AF$2,0)+(VLOOKUP($F679,'(참고)타워 스텟 가치'!$B$12:$L$16,AF$2,0)*$E679)</f>
        <v>274999.99999999936</v>
      </c>
      <c r="AG679">
        <f>VLOOKUP($F679,'(참고)타워 스텟 가치'!$B$12:$L$16,AG$2,0)+(VLOOKUP($F679,'(참고)타워 스텟 가치'!$B$12:$L$16,AG$2,0)*$E679)</f>
        <v>4176.56249999999</v>
      </c>
      <c r="AH679">
        <f>VLOOKUP($F679,'(참고)타워 스텟 가치'!$B$12:$L$16,AH$2,0)+(VLOOKUP($F679,'(참고)타워 스텟 가치'!$B$12:$L$16,AH$2,0)*$E679)</f>
        <v>139.21874999999969</v>
      </c>
      <c r="AI679">
        <f>VLOOKUP($F679,'(참고)타워 스텟 가치'!$B$12:$L$16,AI$2,0)+(VLOOKUP($F679,'(참고)타워 스텟 가치'!$B$12:$L$16,AI$2,0)*$E679)</f>
        <v>16.499999999999961</v>
      </c>
      <c r="AJ679">
        <f>VLOOKUP($F679,'(참고)타워 스텟 가치'!$B$12:$L$16,AJ$2,0)+(VLOOKUP($F679,'(참고)타워 스텟 가치'!$B$12:$L$16,AJ$2,0)*$E679)</f>
        <v>0</v>
      </c>
      <c r="AK679">
        <f>VLOOKUP($F679,'(참고)타워 스텟 가치'!$B$12:$L$16,AK$2,0)+(VLOOKUP($F679,'(참고)타워 스텟 가치'!$B$12:$L$16,AK$2,0)*$E679)</f>
        <v>0</v>
      </c>
      <c r="AL679">
        <f>VLOOKUP($F679,'(참고)타워 스텟 가치'!$B$12:$L$16,AL$2,0)+(VLOOKUP($F679,'(참고)타워 스텟 가치'!$B$12:$L$16,AL$2,0)*$E679)</f>
        <v>109.99999999999974</v>
      </c>
      <c r="AM679">
        <f>SUM('스테이지별 몬스터 스텟'!AD679*'(참고)타워 스텟 가치'!$Q$17,'스테이지별 몬스터 스텟'!AE679*'(참고)타워 스텟 가치'!$R$17,'스테이지별 몬스터 스텟'!AF679*'(참고)타워 스텟 가치'!$S$17,'스테이지별 몬스터 스텟'!AG679*'(참고)타워 스텟 가치'!$T$17,'스테이지별 몬스터 스텟'!AH679*'(참고)타워 스텟 가치'!$U$17,'스테이지별 몬스터 스텟'!AI679*'(참고)타워 스텟 가치'!$V$17,'스테이지별 몬스터 스텟'!AJ679*'(참고)타워 스텟 가치'!$W$17,'스테이지별 몬스터 스텟'!AK679*'(참고)타워 스텟 가치'!$X$17,'스테이지별 몬스터 스텟'!AL679*'(참고)타워 스텟 가치'!$Y$17)</f>
        <v>424013.21874999907</v>
      </c>
      <c r="AN679">
        <v>3</v>
      </c>
    </row>
    <row r="680" spans="3:40" x14ac:dyDescent="0.3">
      <c r="C680">
        <v>1</v>
      </c>
      <c r="D680">
        <f t="shared" si="32"/>
        <v>136</v>
      </c>
      <c r="E680" s="52">
        <f>VLOOKUP(D680,'스테이지별 난이도 설정'!B:C,2,0)</f>
        <v>54.399999999999871</v>
      </c>
      <c r="F680" t="str">
        <f t="shared" si="33"/>
        <v>일반</v>
      </c>
      <c r="G680">
        <f t="shared" si="31"/>
        <v>6</v>
      </c>
      <c r="H680">
        <f>VLOOKUP($F680,'(참고)타워 스텟 가치'!$B$2:$L$6,H$2,0)+(VLOOKUP($F680,'(참고)타워 스텟 가치'!$B$2:$L$6,H$2,0)*$E680)</f>
        <v>415.49999999999903</v>
      </c>
      <c r="I680">
        <f>VLOOKUP($F680,'(참고)타워 스텟 가치'!$B$2:$L$6,I$2,0)+(VLOOKUP($F680,'(참고)타워 스텟 가치'!$B$2:$L$6,I$2,0)*$E680)</f>
        <v>83.09999999999981</v>
      </c>
      <c r="J680">
        <f>VLOOKUP($F680,'(참고)타워 스텟 가치'!$B$2:$L$6,J$2,0)+(VLOOKUP($F680,'(참고)타워 스텟 가치'!$B$2:$L$6,J$2,0)*$E680)</f>
        <v>276999.99999999936</v>
      </c>
      <c r="K680">
        <f>VLOOKUP($F680,'(참고)타워 스텟 가치'!$B$2:$L$6,K$2,0)+(VLOOKUP($F680,'(참고)타워 스텟 가치'!$B$2:$L$6,K$2,0)*$E680)</f>
        <v>1661.9999999999961</v>
      </c>
      <c r="L680">
        <f>VLOOKUP($F680,'(참고)타워 스텟 가치'!$B$2:$L$6,L$2,0)+(VLOOKUP($F680,'(참고)타워 스텟 가치'!$B$2:$L$6,L$2,0)*$E680)</f>
        <v>27.699999999999935</v>
      </c>
      <c r="M680">
        <f>VLOOKUP($F680,'(참고)타워 스텟 가치'!$B$2:$L$6,M$2,0)+(VLOOKUP($F680,'(참고)타워 스텟 가치'!$B$2:$L$6,M$2,0)*$E680)</f>
        <v>16.619999999999962</v>
      </c>
      <c r="N680">
        <f>VLOOKUP($F680,'(참고)타워 스텟 가치'!$B$2:$L$6,N$2,0)+(VLOOKUP($F680,'(참고)타워 스텟 가치'!$B$2:$L$6,N$2,0)*$E680)</f>
        <v>0</v>
      </c>
      <c r="O680">
        <f>VLOOKUP($F680,'(참고)타워 스텟 가치'!$B$2:$L$6,O$2,0)+(VLOOKUP($F680,'(참고)타워 스텟 가치'!$B$2:$L$6,O$2,0)*$E680)</f>
        <v>0</v>
      </c>
      <c r="P680">
        <f>VLOOKUP($F680,'(참고)타워 스텟 가치'!$B$2:$L$6,P$2,0)+(VLOOKUP($F680,'(참고)타워 스텟 가치'!$B$2:$L$6,P$2,0)*$E680)</f>
        <v>38.779999999999909</v>
      </c>
      <c r="Q680">
        <f>SUM('스테이지별 몬스터 스텟'!H680*'(참고)타워 스텟 가치'!$Q$17,'스테이지별 몬스터 스텟'!I680*'(참고)타워 스텟 가치'!$R$17,'스테이지별 몬스터 스텟'!J680*'(참고)타워 스텟 가치'!$S$17,'스테이지별 몬스터 스텟'!K680*'(참고)타워 스텟 가치'!$T$17,'스테이지별 몬스터 스텟'!L680*'(참고)타워 스텟 가치'!$U$17,'스테이지별 몬스터 스텟'!M680*'(참고)타워 스텟 가치'!$V$17,'스테이지별 몬스터 스텟'!N680*'(참고)타워 스텟 가치'!$W$17,'스테이지별 몬스터 스텟'!O680*'(참고)타워 스텟 가치'!$X$17,'스테이지별 몬스터 스텟'!P680*'(참고)타워 스텟 가치'!$Y$17)</f>
        <v>419929.22999999911</v>
      </c>
      <c r="R680">
        <v>1</v>
      </c>
      <c r="S680">
        <f>VLOOKUP($F680,'(참고)타워 스텟 가치'!$B$7:$L$11,S$2,0)+(VLOOKUP($F680,'(참고)타워 스텟 가치'!$B$7:$L$11,S$2,0)*$E680)</f>
        <v>138.49999999999969</v>
      </c>
      <c r="T680">
        <f>VLOOKUP($F680,'(참고)타워 스텟 가치'!$B$7:$L$11,T$2,0)+(VLOOKUP($F680,'(참고)타워 스텟 가치'!$B$7:$L$11,T$2,0)*$E680)</f>
        <v>249.29999999999941</v>
      </c>
      <c r="U680">
        <f>VLOOKUP($F680,'(참고)타워 스텟 가치'!$B$7:$L$11,U$2,0)+(VLOOKUP($F680,'(참고)타워 스텟 가치'!$B$7:$L$11,U$2,0)*$E680)</f>
        <v>276999.99999999936</v>
      </c>
      <c r="V680">
        <f>VLOOKUP($F680,'(참고)타워 스텟 가치'!$B$7:$L$11,V$2,0)+(VLOOKUP($F680,'(참고)타워 스텟 가치'!$B$7:$L$11,V$2,0)*$E680)</f>
        <v>1661.9999999999961</v>
      </c>
      <c r="W680">
        <f>VLOOKUP($F680,'(참고)타워 스텟 가치'!$B$7:$L$11,W$2,0)+(VLOOKUP($F680,'(참고)타워 스텟 가치'!$B$7:$L$11,W$2,0)*$E680)</f>
        <v>27.699999999999935</v>
      </c>
      <c r="X680">
        <f>VLOOKUP($F680,'(참고)타워 스텟 가치'!$B$7:$L$11,X$2,0)+(VLOOKUP($F680,'(참고)타워 스텟 가치'!$B$7:$L$11,X$2,0)*$E680)</f>
        <v>16.619999999999962</v>
      </c>
      <c r="Y680">
        <f>VLOOKUP($F680,'(참고)타워 스텟 가치'!$B$7:$L$11,Y$2,0)+(VLOOKUP($F680,'(참고)타워 스텟 가치'!$B$7:$L$11,Y$2,0)*$E680)</f>
        <v>0</v>
      </c>
      <c r="Z680">
        <f>VLOOKUP($F680,'(참고)타워 스텟 가치'!$B$7:$L$11,Z$2,0)+(VLOOKUP($F680,'(참고)타워 스텟 가치'!$B$7:$L$11,Z$2,0)*$E680)</f>
        <v>0</v>
      </c>
      <c r="AA680">
        <f>VLOOKUP($F680,'(참고)타워 스텟 가치'!$B$7:$L$11,AA$2,0)+(VLOOKUP($F680,'(참고)타워 스텟 가치'!$B$7:$L$11,AA$2,0)*$E680)</f>
        <v>38.779999999999909</v>
      </c>
      <c r="AB680">
        <f>SUM('스테이지별 몬스터 스텟'!S680*'(참고)타워 스텟 가치'!$Q$17,'스테이지별 몬스터 스텟'!T680*'(참고)타워 스텟 가치'!$R$17,'스테이지별 몬스터 스텟'!U680*'(참고)타워 스텟 가치'!$S$17,'스테이지별 몬스터 스텟'!V680*'(참고)타워 스텟 가치'!$T$17,'스테이지별 몬스터 스텟'!W680*'(참고)타워 스텟 가치'!$U$17,'스테이지별 몬스터 스텟'!X680*'(참고)타워 스텟 가치'!$V$17,'스테이지별 몬스터 스텟'!Y680*'(참고)타워 스텟 가치'!$W$17,'스테이지별 몬스터 스텟'!Z680*'(참고)타워 스텟 가치'!$X$17,'스테이지별 몬스터 스텟'!AA680*'(참고)타워 스텟 가치'!$Y$17)</f>
        <v>419624.5299999991</v>
      </c>
      <c r="AC680">
        <v>2</v>
      </c>
      <c r="AD680">
        <f>VLOOKUP($F680,'(참고)타워 스텟 가치'!$B$12:$L$16,AD$2,0)+(VLOOKUP($F680,'(참고)타워 스텟 가치'!$B$12:$L$16,AD$2,0)*$E680)</f>
        <v>138.49999999999969</v>
      </c>
      <c r="AE680">
        <f>VLOOKUP($F680,'(참고)타워 스텟 가치'!$B$12:$L$16,AE$2,0)+(VLOOKUP($F680,'(참고)타워 스텟 가치'!$B$12:$L$16,AE$2,0)*$E680)</f>
        <v>166.19999999999962</v>
      </c>
      <c r="AF680">
        <f>VLOOKUP($F680,'(참고)타워 스텟 가치'!$B$12:$L$16,AF$2,0)+(VLOOKUP($F680,'(참고)타워 스텟 가치'!$B$12:$L$16,AF$2,0)*$E680)</f>
        <v>276999.99999999936</v>
      </c>
      <c r="AG680">
        <f>VLOOKUP($F680,'(참고)타워 스텟 가치'!$B$12:$L$16,AG$2,0)+(VLOOKUP($F680,'(참고)타워 스텟 가치'!$B$12:$L$16,AG$2,0)*$E680)</f>
        <v>830.99999999999807</v>
      </c>
      <c r="AH680">
        <f>VLOOKUP($F680,'(참고)타워 스텟 가치'!$B$12:$L$16,AH$2,0)+(VLOOKUP($F680,'(참고)타워 스텟 가치'!$B$12:$L$16,AH$2,0)*$E680)</f>
        <v>27.699999999999935</v>
      </c>
      <c r="AI680">
        <f>VLOOKUP($F680,'(참고)타워 스텟 가치'!$B$12:$L$16,AI$2,0)+(VLOOKUP($F680,'(참고)타워 스텟 가치'!$B$12:$L$16,AI$2,0)*$E680)</f>
        <v>16.619999999999962</v>
      </c>
      <c r="AJ680">
        <f>VLOOKUP($F680,'(참고)타워 스텟 가치'!$B$12:$L$16,AJ$2,0)+(VLOOKUP($F680,'(참고)타워 스텟 가치'!$B$12:$L$16,AJ$2,0)*$E680)</f>
        <v>0</v>
      </c>
      <c r="AK680">
        <f>VLOOKUP($F680,'(참고)타워 스텟 가치'!$B$12:$L$16,AK$2,0)+(VLOOKUP($F680,'(참고)타워 스텟 가치'!$B$12:$L$16,AK$2,0)*$E680)</f>
        <v>0</v>
      </c>
      <c r="AL680">
        <f>VLOOKUP($F680,'(참고)타워 스텟 가치'!$B$12:$L$16,AL$2,0)+(VLOOKUP($F680,'(참고)타워 스텟 가치'!$B$12:$L$16,AL$2,0)*$E680)</f>
        <v>77.559999999999818</v>
      </c>
      <c r="AM680">
        <f>SUM('스테이지별 몬스터 스텟'!AD680*'(참고)타워 스텟 가치'!$Q$17,'스테이지별 몬스터 스텟'!AE680*'(참고)타워 스텟 가치'!$R$17,'스테이지별 몬스터 스텟'!AF680*'(참고)타워 스텟 가치'!$S$17,'스테이지별 몬스터 스텟'!AG680*'(참고)타워 스텟 가치'!$T$17,'스테이지별 몬스터 스텟'!AH680*'(참고)타워 스텟 가치'!$U$17,'스테이지별 몬스터 스텟'!AI680*'(참고)타워 스텟 가치'!$V$17,'스테이지별 몬스터 스텟'!AJ680*'(참고)타워 스텟 가치'!$W$17,'스테이지별 몬스터 스텟'!AK680*'(참고)타워 스텟 가치'!$X$17,'스테이지별 몬스터 스텟'!AL680*'(참고)타워 스텟 가치'!$Y$17)</f>
        <v>417915.43999999907</v>
      </c>
      <c r="AN680">
        <v>3</v>
      </c>
    </row>
    <row r="681" spans="3:40" x14ac:dyDescent="0.3">
      <c r="C681">
        <v>2</v>
      </c>
      <c r="D681">
        <f t="shared" si="32"/>
        <v>136</v>
      </c>
      <c r="E681" s="52">
        <f>VLOOKUP(D681,'스테이지별 난이도 설정'!B:C,2,0)</f>
        <v>54.399999999999871</v>
      </c>
      <c r="F681" t="str">
        <f t="shared" si="33"/>
        <v>레어</v>
      </c>
      <c r="G681">
        <f t="shared" si="31"/>
        <v>6</v>
      </c>
      <c r="H681">
        <f>VLOOKUP($F681,'(참고)타워 스텟 가치'!$B$2:$L$6,H$2,0)+(VLOOKUP($F681,'(참고)타워 스텟 가치'!$B$2:$L$6,H$2,0)*$E681)</f>
        <v>623.24999999999852</v>
      </c>
      <c r="I681">
        <f>VLOOKUP($F681,'(참고)타워 스텟 가치'!$B$2:$L$6,I$2,0)+(VLOOKUP($F681,'(참고)타워 스텟 가치'!$B$2:$L$6,I$2,0)*$E681)</f>
        <v>124.64999999999971</v>
      </c>
      <c r="J681">
        <f>VLOOKUP($F681,'(참고)타워 스텟 가치'!$B$2:$L$6,J$2,0)+(VLOOKUP($F681,'(참고)타워 스텟 가치'!$B$2:$L$6,J$2,0)*$E681)</f>
        <v>276999.99999999936</v>
      </c>
      <c r="K681">
        <f>VLOOKUP($F681,'(참고)타워 스텟 가치'!$B$2:$L$6,K$2,0)+(VLOOKUP($F681,'(참고)타워 스텟 가치'!$B$2:$L$6,K$2,0)*$E681)</f>
        <v>2492.9999999999941</v>
      </c>
      <c r="L681">
        <f>VLOOKUP($F681,'(참고)타워 스텟 가치'!$B$2:$L$6,L$2,0)+(VLOOKUP($F681,'(참고)타워 스텟 가치'!$B$2:$L$6,L$2,0)*$E681)</f>
        <v>41.549999999999905</v>
      </c>
      <c r="M681">
        <f>VLOOKUP($F681,'(참고)타워 스텟 가치'!$B$2:$L$6,M$2,0)+(VLOOKUP($F681,'(참고)타워 스텟 가치'!$B$2:$L$6,M$2,0)*$E681)</f>
        <v>16.619999999999962</v>
      </c>
      <c r="N681">
        <f>VLOOKUP($F681,'(참고)타워 스텟 가치'!$B$2:$L$6,N$2,0)+(VLOOKUP($F681,'(참고)타워 스텟 가치'!$B$2:$L$6,N$2,0)*$E681)</f>
        <v>0</v>
      </c>
      <c r="O681">
        <f>VLOOKUP($F681,'(참고)타워 스텟 가치'!$B$2:$L$6,O$2,0)+(VLOOKUP($F681,'(참고)타워 스텟 가치'!$B$2:$L$6,O$2,0)*$E681)</f>
        <v>0</v>
      </c>
      <c r="P681">
        <f>VLOOKUP($F681,'(참고)타워 스텟 가치'!$B$2:$L$6,P$2,0)+(VLOOKUP($F681,'(참고)타워 스텟 가치'!$B$2:$L$6,P$2,0)*$E681)</f>
        <v>38.779999999999909</v>
      </c>
      <c r="Q681">
        <f>SUM('스테이지별 몬스터 스텟'!H681*'(참고)타워 스텟 가치'!$Q$17,'스테이지별 몬스터 스텟'!I681*'(참고)타워 스텟 가치'!$R$17,'스테이지별 몬스터 스텟'!J681*'(참고)타워 스텟 가치'!$S$17,'스테이지별 몬스터 스텟'!K681*'(참고)타워 스텟 가치'!$T$17,'스테이지별 몬스터 스텟'!L681*'(참고)타워 스텟 가치'!$U$17,'스테이지별 몬스터 스텟'!M681*'(참고)타워 스텟 가치'!$V$17,'스테이지별 몬스터 스텟'!N681*'(참고)타워 스텟 가치'!$W$17,'스테이지별 몬스터 스텟'!O681*'(참고)타워 스텟 가치'!$X$17,'스테이지별 몬스터 스텟'!P681*'(참고)타워 스텟 가치'!$Y$17)</f>
        <v>422096.75499999902</v>
      </c>
      <c r="R681">
        <v>1</v>
      </c>
      <c r="S681">
        <f>VLOOKUP($F681,'(참고)타워 스텟 가치'!$B$7:$L$11,S$2,0)+(VLOOKUP($F681,'(참고)타워 스텟 가치'!$B$7:$L$11,S$2,0)*$E681)</f>
        <v>207.74999999999952</v>
      </c>
      <c r="T681">
        <f>VLOOKUP($F681,'(참고)타워 스텟 가치'!$B$7:$L$11,T$2,0)+(VLOOKUP($F681,'(참고)타워 스텟 가치'!$B$7:$L$11,T$2,0)*$E681)</f>
        <v>373.94999999999914</v>
      </c>
      <c r="U681">
        <f>VLOOKUP($F681,'(참고)타워 스텟 가치'!$B$7:$L$11,U$2,0)+(VLOOKUP($F681,'(참고)타워 스텟 가치'!$B$7:$L$11,U$2,0)*$E681)</f>
        <v>276999.99999999936</v>
      </c>
      <c r="V681">
        <f>VLOOKUP($F681,'(참고)타워 스텟 가치'!$B$7:$L$11,V$2,0)+(VLOOKUP($F681,'(참고)타워 스텟 가치'!$B$7:$L$11,V$2,0)*$E681)</f>
        <v>2492.9999999999941</v>
      </c>
      <c r="W681">
        <f>VLOOKUP($F681,'(참고)타워 스텟 가치'!$B$7:$L$11,W$2,0)+(VLOOKUP($F681,'(참고)타워 스텟 가치'!$B$7:$L$11,W$2,0)*$E681)</f>
        <v>41.549999999999905</v>
      </c>
      <c r="X681">
        <f>VLOOKUP($F681,'(참고)타워 스텟 가치'!$B$7:$L$11,X$2,0)+(VLOOKUP($F681,'(참고)타워 스텟 가치'!$B$7:$L$11,X$2,0)*$E681)</f>
        <v>16.619999999999962</v>
      </c>
      <c r="Y681">
        <f>VLOOKUP($F681,'(참고)타워 스텟 가치'!$B$7:$L$11,Y$2,0)+(VLOOKUP($F681,'(참고)타워 스텟 가치'!$B$7:$L$11,Y$2,0)*$E681)</f>
        <v>0</v>
      </c>
      <c r="Z681">
        <f>VLOOKUP($F681,'(참고)타워 스텟 가치'!$B$7:$L$11,Z$2,0)+(VLOOKUP($F681,'(참고)타워 스텟 가치'!$B$7:$L$11,Z$2,0)*$E681)</f>
        <v>0</v>
      </c>
      <c r="AA681">
        <f>VLOOKUP($F681,'(참고)타워 스텟 가치'!$B$7:$L$11,AA$2,0)+(VLOOKUP($F681,'(참고)타워 스텟 가치'!$B$7:$L$11,AA$2,0)*$E681)</f>
        <v>38.779999999999909</v>
      </c>
      <c r="AB681">
        <f>SUM('스테이지별 몬스터 스텟'!S681*'(참고)타워 스텟 가치'!$Q$17,'스테이지별 몬스터 스텟'!T681*'(참고)타워 스텟 가치'!$R$17,'스테이지별 몬스터 스텟'!U681*'(참고)타워 스텟 가치'!$S$17,'스테이지별 몬스터 스텟'!V681*'(참고)타워 스텟 가치'!$T$17,'스테이지별 몬스터 스텟'!W681*'(참고)타워 스텟 가치'!$U$17,'스테이지별 몬스터 스텟'!X681*'(참고)타워 스텟 가치'!$V$17,'스테이지별 몬스터 스텟'!Y681*'(참고)타워 스텟 가치'!$W$17,'스테이지별 몬스터 스텟'!Z681*'(참고)타워 스텟 가치'!$X$17,'스테이지별 몬스터 스텟'!AA681*'(참고)타워 스텟 가치'!$Y$17)</f>
        <v>421639.70499999903</v>
      </c>
      <c r="AC681">
        <v>2</v>
      </c>
      <c r="AD681">
        <f>VLOOKUP($F681,'(참고)타워 스텟 가치'!$B$12:$L$16,AD$2,0)+(VLOOKUP($F681,'(참고)타워 스텟 가치'!$B$12:$L$16,AD$2,0)*$E681)</f>
        <v>207.74999999999952</v>
      </c>
      <c r="AE681">
        <f>VLOOKUP($F681,'(참고)타워 스텟 가치'!$B$12:$L$16,AE$2,0)+(VLOOKUP($F681,'(참고)타워 스텟 가치'!$B$12:$L$16,AE$2,0)*$E681)</f>
        <v>249.29999999999941</v>
      </c>
      <c r="AF681">
        <f>VLOOKUP($F681,'(참고)타워 스텟 가치'!$B$12:$L$16,AF$2,0)+(VLOOKUP($F681,'(참고)타워 스텟 가치'!$B$12:$L$16,AF$2,0)*$E681)</f>
        <v>276999.99999999936</v>
      </c>
      <c r="AG681">
        <f>VLOOKUP($F681,'(참고)타워 스텟 가치'!$B$12:$L$16,AG$2,0)+(VLOOKUP($F681,'(참고)타워 스텟 가치'!$B$12:$L$16,AG$2,0)*$E681)</f>
        <v>1246.499999999997</v>
      </c>
      <c r="AH681">
        <f>VLOOKUP($F681,'(참고)타워 스텟 가치'!$B$12:$L$16,AH$2,0)+(VLOOKUP($F681,'(참고)타워 스텟 가치'!$B$12:$L$16,AH$2,0)*$E681)</f>
        <v>41.549999999999905</v>
      </c>
      <c r="AI681">
        <f>VLOOKUP($F681,'(참고)타워 스텟 가치'!$B$12:$L$16,AI$2,0)+(VLOOKUP($F681,'(참고)타워 스텟 가치'!$B$12:$L$16,AI$2,0)*$E681)</f>
        <v>16.619999999999962</v>
      </c>
      <c r="AJ681">
        <f>VLOOKUP($F681,'(참고)타워 스텟 가치'!$B$12:$L$16,AJ$2,0)+(VLOOKUP($F681,'(참고)타워 스텟 가치'!$B$12:$L$16,AJ$2,0)*$E681)</f>
        <v>0</v>
      </c>
      <c r="AK681">
        <f>VLOOKUP($F681,'(참고)타워 스텟 가치'!$B$12:$L$16,AK$2,0)+(VLOOKUP($F681,'(참고)타워 스텟 가치'!$B$12:$L$16,AK$2,0)*$E681)</f>
        <v>0</v>
      </c>
      <c r="AL681">
        <f>VLOOKUP($F681,'(참고)타워 스텟 가치'!$B$12:$L$16,AL$2,0)+(VLOOKUP($F681,'(참고)타워 스텟 가치'!$B$12:$L$16,AL$2,0)*$E681)</f>
        <v>77.559999999999818</v>
      </c>
      <c r="AM681">
        <f>SUM('스테이지별 몬스터 스텟'!AD681*'(참고)타워 스텟 가치'!$Q$17,'스테이지별 몬스터 스텟'!AE681*'(참고)타워 스텟 가치'!$R$17,'스테이지별 몬스터 스텟'!AF681*'(참고)타워 스텟 가치'!$S$17,'스테이지별 몬스터 스텟'!AG681*'(참고)타워 스텟 가치'!$T$17,'스테이지별 몬스터 스텟'!AH681*'(참고)타워 스텟 가치'!$U$17,'스테이지별 몬스터 스텟'!AI681*'(참고)타워 스텟 가치'!$V$17,'스테이지별 몬스터 스텟'!AJ681*'(참고)타워 스텟 가치'!$W$17,'스테이지별 몬스터 스텟'!AK681*'(참고)타워 스텟 가치'!$X$17,'스테이지별 몬스터 스텟'!AL681*'(참고)타워 스텟 가치'!$Y$17)</f>
        <v>419037.28999999905</v>
      </c>
      <c r="AN681">
        <v>3</v>
      </c>
    </row>
    <row r="682" spans="3:40" x14ac:dyDescent="0.3">
      <c r="C682">
        <v>3</v>
      </c>
      <c r="D682">
        <f t="shared" si="32"/>
        <v>136</v>
      </c>
      <c r="E682" s="52">
        <f>VLOOKUP(D682,'스테이지별 난이도 설정'!B:C,2,0)</f>
        <v>54.399999999999871</v>
      </c>
      <c r="F682" t="str">
        <f t="shared" si="33"/>
        <v>에픽</v>
      </c>
      <c r="G682">
        <f t="shared" si="31"/>
        <v>6</v>
      </c>
      <c r="H682">
        <f>VLOOKUP($F682,'(참고)타워 스텟 가치'!$B$2:$L$6,H$2,0)+(VLOOKUP($F682,'(참고)타워 스텟 가치'!$B$2:$L$6,H$2,0)*$E682)</f>
        <v>934.87499999999784</v>
      </c>
      <c r="I682">
        <f>VLOOKUP($F682,'(참고)타워 스텟 가치'!$B$2:$L$6,I$2,0)+(VLOOKUP($F682,'(참고)타워 스텟 가치'!$B$2:$L$6,I$2,0)*$E682)</f>
        <v>186.97499999999957</v>
      </c>
      <c r="J682">
        <f>VLOOKUP($F682,'(참고)타워 스텟 가치'!$B$2:$L$6,J$2,0)+(VLOOKUP($F682,'(참고)타워 스텟 가치'!$B$2:$L$6,J$2,0)*$E682)</f>
        <v>276999.99999999936</v>
      </c>
      <c r="K682">
        <f>VLOOKUP($F682,'(참고)타워 스텟 가치'!$B$2:$L$6,K$2,0)+(VLOOKUP($F682,'(참고)타워 스텟 가치'!$B$2:$L$6,K$2,0)*$E682)</f>
        <v>3739.4999999999914</v>
      </c>
      <c r="L682">
        <f>VLOOKUP($F682,'(참고)타워 스텟 가치'!$B$2:$L$6,L$2,0)+(VLOOKUP($F682,'(참고)타워 스텟 가치'!$B$2:$L$6,L$2,0)*$E682)</f>
        <v>62.324999999999854</v>
      </c>
      <c r="M682">
        <f>VLOOKUP($F682,'(참고)타워 스텟 가치'!$B$2:$L$6,M$2,0)+(VLOOKUP($F682,'(참고)타워 스텟 가치'!$B$2:$L$6,M$2,0)*$E682)</f>
        <v>16.619999999999962</v>
      </c>
      <c r="N682">
        <f>VLOOKUP($F682,'(참고)타워 스텟 가치'!$B$2:$L$6,N$2,0)+(VLOOKUP($F682,'(참고)타워 스텟 가치'!$B$2:$L$6,N$2,0)*$E682)</f>
        <v>0</v>
      </c>
      <c r="O682">
        <f>VLOOKUP($F682,'(참고)타워 스텟 가치'!$B$2:$L$6,O$2,0)+(VLOOKUP($F682,'(참고)타워 스텟 가치'!$B$2:$L$6,O$2,0)*$E682)</f>
        <v>0</v>
      </c>
      <c r="P682">
        <f>VLOOKUP($F682,'(참고)타워 스텟 가치'!$B$2:$L$6,P$2,0)+(VLOOKUP($F682,'(참고)타워 스텟 가치'!$B$2:$L$6,P$2,0)*$E682)</f>
        <v>38.779999999999909</v>
      </c>
      <c r="Q682">
        <f>SUM('스테이지별 몬스터 스텟'!H682*'(참고)타워 스텟 가치'!$Q$17,'스테이지별 몬스터 스텟'!I682*'(참고)타워 스텟 가치'!$R$17,'스테이지별 몬스터 스텟'!J682*'(참고)타워 스텟 가치'!$S$17,'스테이지별 몬스터 스텟'!K682*'(참고)타워 스텟 가치'!$T$17,'스테이지별 몬스터 스텟'!L682*'(참고)타워 스텟 가치'!$U$17,'스테이지별 몬스터 스텟'!M682*'(참고)타워 스텟 가치'!$V$17,'스테이지별 몬스터 스텟'!N682*'(참고)타워 스텟 가치'!$W$17,'스테이지별 몬스터 스텟'!O682*'(참고)타워 스텟 가치'!$X$17,'스테이지별 몬스터 스텟'!P682*'(참고)타워 스텟 가치'!$Y$17)</f>
        <v>425348.04249999911</v>
      </c>
      <c r="R682">
        <v>1</v>
      </c>
      <c r="S682">
        <f>VLOOKUP($F682,'(참고)타워 스텟 가치'!$B$7:$L$11,S$2,0)+(VLOOKUP($F682,'(참고)타워 스텟 가치'!$B$7:$L$11,S$2,0)*$E682)</f>
        <v>311.62499999999926</v>
      </c>
      <c r="T682">
        <f>VLOOKUP($F682,'(참고)타워 스텟 가치'!$B$7:$L$11,T$2,0)+(VLOOKUP($F682,'(참고)타워 스텟 가치'!$B$7:$L$11,T$2,0)*$E682)</f>
        <v>560.9249999999987</v>
      </c>
      <c r="U682">
        <f>VLOOKUP($F682,'(참고)타워 스텟 가치'!$B$7:$L$11,U$2,0)+(VLOOKUP($F682,'(참고)타워 스텟 가치'!$B$7:$L$11,U$2,0)*$E682)</f>
        <v>276999.99999999936</v>
      </c>
      <c r="V682">
        <f>VLOOKUP($F682,'(참고)타워 스텟 가치'!$B$7:$L$11,V$2,0)+(VLOOKUP($F682,'(참고)타워 스텟 가치'!$B$7:$L$11,V$2,0)*$E682)</f>
        <v>3739.4999999999914</v>
      </c>
      <c r="W682">
        <f>VLOOKUP($F682,'(참고)타워 스텟 가치'!$B$7:$L$11,W$2,0)+(VLOOKUP($F682,'(참고)타워 스텟 가치'!$B$7:$L$11,W$2,0)*$E682)</f>
        <v>62.324999999999854</v>
      </c>
      <c r="X682">
        <f>VLOOKUP($F682,'(참고)타워 스텟 가치'!$B$7:$L$11,X$2,0)+(VLOOKUP($F682,'(참고)타워 스텟 가치'!$B$7:$L$11,X$2,0)*$E682)</f>
        <v>16.619999999999962</v>
      </c>
      <c r="Y682">
        <f>VLOOKUP($F682,'(참고)타워 스텟 가치'!$B$7:$L$11,Y$2,0)+(VLOOKUP($F682,'(참고)타워 스텟 가치'!$B$7:$L$11,Y$2,0)*$E682)</f>
        <v>0</v>
      </c>
      <c r="Z682">
        <f>VLOOKUP($F682,'(참고)타워 스텟 가치'!$B$7:$L$11,Z$2,0)+(VLOOKUP($F682,'(참고)타워 스텟 가치'!$B$7:$L$11,Z$2,0)*$E682)</f>
        <v>0</v>
      </c>
      <c r="AA682">
        <f>VLOOKUP($F682,'(참고)타워 스텟 가치'!$B$7:$L$11,AA$2,0)+(VLOOKUP($F682,'(참고)타워 스텟 가치'!$B$7:$L$11,AA$2,0)*$E682)</f>
        <v>38.779999999999909</v>
      </c>
      <c r="AB682">
        <f>SUM('스테이지별 몬스터 스텟'!S682*'(참고)타워 스텟 가치'!$Q$17,'스테이지별 몬스터 스텟'!T682*'(참고)타워 스텟 가치'!$R$17,'스테이지별 몬스터 스텟'!U682*'(참고)타워 스텟 가치'!$S$17,'스테이지별 몬스터 스텟'!V682*'(참고)타워 스텟 가치'!$T$17,'스테이지별 몬스터 스텟'!W682*'(참고)타워 스텟 가치'!$U$17,'스테이지별 몬스터 스텟'!X682*'(참고)타워 스텟 가치'!$V$17,'스테이지별 몬스터 스텟'!Y682*'(참고)타워 스텟 가치'!$W$17,'스테이지별 몬스터 스텟'!Z682*'(참고)타워 스텟 가치'!$X$17,'스테이지별 몬스터 스텟'!AA682*'(참고)타워 스텟 가치'!$Y$17)</f>
        <v>424662.4674999991</v>
      </c>
      <c r="AC682">
        <v>2</v>
      </c>
      <c r="AD682">
        <f>VLOOKUP($F682,'(참고)타워 스텟 가치'!$B$12:$L$16,AD$2,0)+(VLOOKUP($F682,'(참고)타워 스텟 가치'!$B$12:$L$16,AD$2,0)*$E682)</f>
        <v>311.62499999999926</v>
      </c>
      <c r="AE682">
        <f>VLOOKUP($F682,'(참고)타워 스텟 가치'!$B$12:$L$16,AE$2,0)+(VLOOKUP($F682,'(참고)타워 스텟 가치'!$B$12:$L$16,AE$2,0)*$E682)</f>
        <v>373.94999999999914</v>
      </c>
      <c r="AF682">
        <f>VLOOKUP($F682,'(참고)타워 스텟 가치'!$B$12:$L$16,AF$2,0)+(VLOOKUP($F682,'(참고)타워 스텟 가치'!$B$12:$L$16,AF$2,0)*$E682)</f>
        <v>276999.99999999936</v>
      </c>
      <c r="AG682">
        <f>VLOOKUP($F682,'(참고)타워 스텟 가치'!$B$12:$L$16,AG$2,0)+(VLOOKUP($F682,'(참고)타워 스텟 가치'!$B$12:$L$16,AG$2,0)*$E682)</f>
        <v>1869.7499999999957</v>
      </c>
      <c r="AH682">
        <f>VLOOKUP($F682,'(참고)타워 스텟 가치'!$B$12:$L$16,AH$2,0)+(VLOOKUP($F682,'(참고)타워 스텟 가치'!$B$12:$L$16,AH$2,0)*$E682)</f>
        <v>62.324999999999854</v>
      </c>
      <c r="AI682">
        <f>VLOOKUP($F682,'(참고)타워 스텟 가치'!$B$12:$L$16,AI$2,0)+(VLOOKUP($F682,'(참고)타워 스텟 가치'!$B$12:$L$16,AI$2,0)*$E682)</f>
        <v>16.619999999999962</v>
      </c>
      <c r="AJ682">
        <f>VLOOKUP($F682,'(참고)타워 스텟 가치'!$B$12:$L$16,AJ$2,0)+(VLOOKUP($F682,'(참고)타워 스텟 가치'!$B$12:$L$16,AJ$2,0)*$E682)</f>
        <v>0</v>
      </c>
      <c r="AK682">
        <f>VLOOKUP($F682,'(참고)타워 스텟 가치'!$B$12:$L$16,AK$2,0)+(VLOOKUP($F682,'(참고)타워 스텟 가치'!$B$12:$L$16,AK$2,0)*$E682)</f>
        <v>0</v>
      </c>
      <c r="AL682">
        <f>VLOOKUP($F682,'(참고)타워 스텟 가치'!$B$12:$L$16,AL$2,0)+(VLOOKUP($F682,'(참고)타워 스텟 가치'!$B$12:$L$16,AL$2,0)*$E682)</f>
        <v>77.559999999999818</v>
      </c>
      <c r="AM682">
        <f>SUM('스테이지별 몬스터 스텟'!AD682*'(참고)타워 스텟 가치'!$Q$17,'스테이지별 몬스터 스텟'!AE682*'(참고)타워 스텟 가치'!$R$17,'스테이지별 몬스터 스텟'!AF682*'(참고)타워 스텟 가치'!$S$17,'스테이지별 몬스터 스텟'!AG682*'(참고)타워 스텟 가치'!$T$17,'스테이지별 몬스터 스텟'!AH682*'(참고)타워 스텟 가치'!$U$17,'스테이지별 몬스터 스텟'!AI682*'(참고)타워 스텟 가치'!$V$17,'스테이지별 몬스터 스텟'!AJ682*'(참고)타워 스텟 가치'!$W$17,'스테이지별 몬스터 스텟'!AK682*'(참고)타워 스텟 가치'!$X$17,'스테이지별 몬스터 스텟'!AL682*'(참고)타워 스텟 가치'!$Y$17)</f>
        <v>420720.06499999907</v>
      </c>
      <c r="AN682">
        <v>3</v>
      </c>
    </row>
    <row r="683" spans="3:40" x14ac:dyDescent="0.3">
      <c r="C683">
        <v>4</v>
      </c>
      <c r="D683">
        <f t="shared" si="32"/>
        <v>136</v>
      </c>
      <c r="E683" s="52">
        <f>VLOOKUP(D683,'스테이지별 난이도 설정'!B:C,2,0)</f>
        <v>54.399999999999871</v>
      </c>
      <c r="F683" t="str">
        <f t="shared" si="33"/>
        <v>유니크</v>
      </c>
      <c r="G683">
        <f t="shared" si="31"/>
        <v>6</v>
      </c>
      <c r="H683">
        <f>VLOOKUP($F683,'(참고)타워 스텟 가치'!$B$2:$L$6,H$2,0)+(VLOOKUP($F683,'(참고)타워 스텟 가치'!$B$2:$L$6,H$2,0)*$E683)</f>
        <v>1402.3124999999968</v>
      </c>
      <c r="I683">
        <f>VLOOKUP($F683,'(참고)타워 스텟 가치'!$B$2:$L$6,I$2,0)+(VLOOKUP($F683,'(참고)타워 스텟 가치'!$B$2:$L$6,I$2,0)*$E683)</f>
        <v>280.46249999999935</v>
      </c>
      <c r="J683">
        <f>VLOOKUP($F683,'(참고)타워 스텟 가치'!$B$2:$L$6,J$2,0)+(VLOOKUP($F683,'(참고)타워 스텟 가치'!$B$2:$L$6,J$2,0)*$E683)</f>
        <v>276999.99999999936</v>
      </c>
      <c r="K683">
        <f>VLOOKUP($F683,'(참고)타워 스텟 가치'!$B$2:$L$6,K$2,0)+(VLOOKUP($F683,'(참고)타워 스텟 가치'!$B$2:$L$6,K$2,0)*$E683)</f>
        <v>5609.2499999999873</v>
      </c>
      <c r="L683">
        <f>VLOOKUP($F683,'(참고)타워 스텟 가치'!$B$2:$L$6,L$2,0)+(VLOOKUP($F683,'(참고)타워 스텟 가치'!$B$2:$L$6,L$2,0)*$E683)</f>
        <v>93.487499999999784</v>
      </c>
      <c r="M683">
        <f>VLOOKUP($F683,'(참고)타워 스텟 가치'!$B$2:$L$6,M$2,0)+(VLOOKUP($F683,'(참고)타워 스텟 가치'!$B$2:$L$6,M$2,0)*$E683)</f>
        <v>16.619999999999962</v>
      </c>
      <c r="N683">
        <f>VLOOKUP($F683,'(참고)타워 스텟 가치'!$B$2:$L$6,N$2,0)+(VLOOKUP($F683,'(참고)타워 스텟 가치'!$B$2:$L$6,N$2,0)*$E683)</f>
        <v>0</v>
      </c>
      <c r="O683">
        <f>VLOOKUP($F683,'(참고)타워 스텟 가치'!$B$2:$L$6,O$2,0)+(VLOOKUP($F683,'(참고)타워 스텟 가치'!$B$2:$L$6,O$2,0)*$E683)</f>
        <v>0</v>
      </c>
      <c r="P683">
        <f>VLOOKUP($F683,'(참고)타워 스텟 가치'!$B$2:$L$6,P$2,0)+(VLOOKUP($F683,'(참고)타워 스텟 가치'!$B$2:$L$6,P$2,0)*$E683)</f>
        <v>55.399999999999871</v>
      </c>
      <c r="Q683">
        <f>SUM('스테이지별 몬스터 스텟'!H683*'(참고)타워 스텟 가치'!$Q$17,'스테이지별 몬스터 스텟'!I683*'(참고)타워 스텟 가치'!$R$17,'스테이지별 몬스터 스텟'!J683*'(참고)타워 스텟 가치'!$S$17,'스테이지별 몬스터 스텟'!K683*'(참고)타워 스텟 가치'!$T$17,'스테이지별 몬스터 스텟'!L683*'(참고)타워 스텟 가치'!$U$17,'스테이지별 몬스터 스텟'!M683*'(참고)타워 스텟 가치'!$V$17,'스테이지별 몬스터 스텟'!N683*'(참고)타워 스텟 가치'!$W$17,'스테이지별 몬스터 스텟'!O683*'(참고)타워 스텟 가치'!$X$17,'스테이지별 몬스터 스텟'!P683*'(참고)타워 스텟 가치'!$Y$17)</f>
        <v>430258.21374999901</v>
      </c>
      <c r="R683">
        <v>1</v>
      </c>
      <c r="S683">
        <f>VLOOKUP($F683,'(참고)타워 스텟 가치'!$B$7:$L$11,S$2,0)+(VLOOKUP($F683,'(참고)타워 스텟 가치'!$B$7:$L$11,S$2,0)*$E683)</f>
        <v>467.43749999999892</v>
      </c>
      <c r="T683">
        <f>VLOOKUP($F683,'(참고)타워 스텟 가치'!$B$7:$L$11,T$2,0)+(VLOOKUP($F683,'(참고)타워 스텟 가치'!$B$7:$L$11,T$2,0)*$E683)</f>
        <v>841.387499999998</v>
      </c>
      <c r="U683">
        <f>VLOOKUP($F683,'(참고)타워 스텟 가치'!$B$7:$L$11,U$2,0)+(VLOOKUP($F683,'(참고)타워 스텟 가치'!$B$7:$L$11,U$2,0)*$E683)</f>
        <v>276999.99999999936</v>
      </c>
      <c r="V683">
        <f>VLOOKUP($F683,'(참고)타워 스텟 가치'!$B$7:$L$11,V$2,0)+(VLOOKUP($F683,'(참고)타워 스텟 가치'!$B$7:$L$11,V$2,0)*$E683)</f>
        <v>5609.2499999999873</v>
      </c>
      <c r="W683">
        <f>VLOOKUP($F683,'(참고)타워 스텟 가치'!$B$7:$L$11,W$2,0)+(VLOOKUP($F683,'(참고)타워 스텟 가치'!$B$7:$L$11,W$2,0)*$E683)</f>
        <v>93.487499999999784</v>
      </c>
      <c r="X683">
        <f>VLOOKUP($F683,'(참고)타워 스텟 가치'!$B$7:$L$11,X$2,0)+(VLOOKUP($F683,'(참고)타워 스텟 가치'!$B$7:$L$11,X$2,0)*$E683)</f>
        <v>16.619999999999962</v>
      </c>
      <c r="Y683">
        <f>VLOOKUP($F683,'(참고)타워 스텟 가치'!$B$7:$L$11,Y$2,0)+(VLOOKUP($F683,'(참고)타워 스텟 가치'!$B$7:$L$11,Y$2,0)*$E683)</f>
        <v>0</v>
      </c>
      <c r="Z683">
        <f>VLOOKUP($F683,'(참고)타워 스텟 가치'!$B$7:$L$11,Z$2,0)+(VLOOKUP($F683,'(참고)타워 스텟 가치'!$B$7:$L$11,Z$2,0)*$E683)</f>
        <v>0</v>
      </c>
      <c r="AA683">
        <f>VLOOKUP($F683,'(참고)타워 스텟 가치'!$B$7:$L$11,AA$2,0)+(VLOOKUP($F683,'(참고)타워 스텟 가치'!$B$7:$L$11,AA$2,0)*$E683)</f>
        <v>55.399999999999871</v>
      </c>
      <c r="AB683">
        <f>SUM('스테이지별 몬스터 스텟'!S683*'(참고)타워 스텟 가치'!$Q$17,'스테이지별 몬스터 스텟'!T683*'(참고)타워 스텟 가치'!$R$17,'스테이지별 몬스터 스텟'!U683*'(참고)타워 스텟 가치'!$S$17,'스테이지별 몬스터 스텟'!V683*'(참고)타워 스텟 가치'!$T$17,'스테이지별 몬스터 스텟'!W683*'(참고)타워 스텟 가치'!$U$17,'스테이지별 몬스터 스텟'!X683*'(참고)타워 스텟 가치'!$V$17,'스테이지별 몬스터 스텟'!Y683*'(참고)타워 스텟 가치'!$W$17,'스테이지별 몬스터 스텟'!Z683*'(참고)타워 스텟 가치'!$X$17,'스테이지별 몬스터 스텟'!AA683*'(참고)타워 스텟 가치'!$Y$17)</f>
        <v>429229.85124999902</v>
      </c>
      <c r="AC683">
        <v>2</v>
      </c>
      <c r="AD683">
        <f>VLOOKUP($F683,'(참고)타워 스텟 가치'!$B$12:$L$16,AD$2,0)+(VLOOKUP($F683,'(참고)타워 스텟 가치'!$B$12:$L$16,AD$2,0)*$E683)</f>
        <v>467.43749999999892</v>
      </c>
      <c r="AE683">
        <f>VLOOKUP($F683,'(참고)타워 스텟 가치'!$B$12:$L$16,AE$2,0)+(VLOOKUP($F683,'(참고)타워 스텟 가치'!$B$12:$L$16,AE$2,0)*$E683)</f>
        <v>560.9249999999987</v>
      </c>
      <c r="AF683">
        <f>VLOOKUP($F683,'(참고)타워 스텟 가치'!$B$12:$L$16,AF$2,0)+(VLOOKUP($F683,'(참고)타워 스텟 가치'!$B$12:$L$16,AF$2,0)*$E683)</f>
        <v>276999.99999999936</v>
      </c>
      <c r="AG683">
        <f>VLOOKUP($F683,'(참고)타워 스텟 가치'!$B$12:$L$16,AG$2,0)+(VLOOKUP($F683,'(참고)타워 스텟 가치'!$B$12:$L$16,AG$2,0)*$E683)</f>
        <v>2804.6249999999936</v>
      </c>
      <c r="AH683">
        <f>VLOOKUP($F683,'(참고)타워 스텟 가치'!$B$12:$L$16,AH$2,0)+(VLOOKUP($F683,'(참고)타워 스텟 가치'!$B$12:$L$16,AH$2,0)*$E683)</f>
        <v>93.487499999999784</v>
      </c>
      <c r="AI683">
        <f>VLOOKUP($F683,'(참고)타워 스텟 가치'!$B$12:$L$16,AI$2,0)+(VLOOKUP($F683,'(참고)타워 스텟 가치'!$B$12:$L$16,AI$2,0)*$E683)</f>
        <v>16.619999999999962</v>
      </c>
      <c r="AJ683">
        <f>VLOOKUP($F683,'(참고)타워 스텟 가치'!$B$12:$L$16,AJ$2,0)+(VLOOKUP($F683,'(참고)타워 스텟 가치'!$B$12:$L$16,AJ$2,0)*$E683)</f>
        <v>0</v>
      </c>
      <c r="AK683">
        <f>VLOOKUP($F683,'(참고)타워 스텟 가치'!$B$12:$L$16,AK$2,0)+(VLOOKUP($F683,'(참고)타워 스텟 가치'!$B$12:$L$16,AK$2,0)*$E683)</f>
        <v>0</v>
      </c>
      <c r="AL683">
        <f>VLOOKUP($F683,'(참고)타워 스텟 가치'!$B$12:$L$16,AL$2,0)+(VLOOKUP($F683,'(참고)타워 스텟 가치'!$B$12:$L$16,AL$2,0)*$E683)</f>
        <v>110.79999999999974</v>
      </c>
      <c r="AM683">
        <f>SUM('스테이지별 몬스터 스텟'!AD683*'(참고)타워 스텟 가치'!$Q$17,'스테이지별 몬스터 스텟'!AE683*'(참고)타워 스텟 가치'!$R$17,'스테이지별 몬스터 스텟'!AF683*'(참고)타워 스텟 가치'!$S$17,'스테이지별 몬스터 스텟'!AG683*'(참고)타워 스텟 가치'!$T$17,'스테이지별 몬스터 스텟'!AH683*'(참고)타워 스텟 가치'!$U$17,'스테이지별 몬스터 스텟'!AI683*'(참고)타워 스텟 가치'!$V$17,'스테이지별 몬스터 스텟'!AJ683*'(참고)타워 스텟 가치'!$W$17,'스테이지별 몬스터 스텟'!AK683*'(참고)타워 스텟 가치'!$X$17,'스테이지별 몬스터 스텟'!AL683*'(참고)타워 스텟 가치'!$Y$17)</f>
        <v>423310.70749999903</v>
      </c>
      <c r="AN683">
        <v>3</v>
      </c>
    </row>
    <row r="684" spans="3:40" x14ac:dyDescent="0.3">
      <c r="C684">
        <v>5</v>
      </c>
      <c r="D684">
        <f t="shared" si="32"/>
        <v>136</v>
      </c>
      <c r="E684" s="52">
        <f>VLOOKUP(D684,'스테이지별 난이도 설정'!B:C,2,0)</f>
        <v>54.399999999999871</v>
      </c>
      <c r="F684" t="str">
        <f t="shared" si="33"/>
        <v>스페셜</v>
      </c>
      <c r="G684">
        <f t="shared" si="31"/>
        <v>6</v>
      </c>
      <c r="H684">
        <f>VLOOKUP($F684,'(참고)타워 스텟 가치'!$B$2:$L$6,H$2,0)+(VLOOKUP($F684,'(참고)타워 스텟 가치'!$B$2:$L$6,H$2,0)*$E684)</f>
        <v>2103.468749999995</v>
      </c>
      <c r="I684">
        <f>VLOOKUP($F684,'(참고)타워 스텟 가치'!$B$2:$L$6,I$2,0)+(VLOOKUP($F684,'(참고)타워 스텟 가치'!$B$2:$L$6,I$2,0)*$E684)</f>
        <v>420.693749999999</v>
      </c>
      <c r="J684">
        <f>VLOOKUP($F684,'(참고)타워 스텟 가치'!$B$2:$L$6,J$2,0)+(VLOOKUP($F684,'(참고)타워 스텟 가치'!$B$2:$L$6,J$2,0)*$E684)</f>
        <v>276999.99999999936</v>
      </c>
      <c r="K684">
        <f>VLOOKUP($F684,'(참고)타워 스텟 가치'!$B$2:$L$6,K$2,0)+(VLOOKUP($F684,'(참고)타워 스텟 가치'!$B$2:$L$6,K$2,0)*$E684)</f>
        <v>8413.87499999998</v>
      </c>
      <c r="L684">
        <f>VLOOKUP($F684,'(참고)타워 스텟 가치'!$B$2:$L$6,L$2,0)+(VLOOKUP($F684,'(참고)타워 스텟 가치'!$B$2:$L$6,L$2,0)*$E684)</f>
        <v>140.23124999999968</v>
      </c>
      <c r="M684">
        <f>VLOOKUP($F684,'(참고)타워 스텟 가치'!$B$2:$L$6,M$2,0)+(VLOOKUP($F684,'(참고)타워 스텟 가치'!$B$2:$L$6,M$2,0)*$E684)</f>
        <v>16.619999999999962</v>
      </c>
      <c r="N684">
        <f>VLOOKUP($F684,'(참고)타워 스텟 가치'!$B$2:$L$6,N$2,0)+(VLOOKUP($F684,'(참고)타워 스텟 가치'!$B$2:$L$6,N$2,0)*$E684)</f>
        <v>0</v>
      </c>
      <c r="O684">
        <f>VLOOKUP($F684,'(참고)타워 스텟 가치'!$B$2:$L$6,O$2,0)+(VLOOKUP($F684,'(참고)타워 스텟 가치'!$B$2:$L$6,O$2,0)*$E684)</f>
        <v>0</v>
      </c>
      <c r="P684">
        <f>VLOOKUP($F684,'(참고)타워 스텟 가치'!$B$2:$L$6,P$2,0)+(VLOOKUP($F684,'(참고)타워 스텟 가치'!$B$2:$L$6,P$2,0)*$E684)</f>
        <v>55.399999999999871</v>
      </c>
      <c r="Q684">
        <f>SUM('스테이지별 몬스터 스텟'!H684*'(참고)타워 스텟 가치'!$Q$17,'스테이지별 몬스터 스텟'!I684*'(참고)타워 스텟 가치'!$R$17,'스테이지별 몬스터 스텟'!J684*'(참고)타워 스텟 가치'!$S$17,'스테이지별 몬스터 스텟'!K684*'(참고)타워 스텟 가치'!$T$17,'스테이지별 몬스터 스텟'!L684*'(참고)타워 스텟 가치'!$U$17,'스테이지별 몬스터 스텟'!M684*'(참고)타워 스텟 가치'!$V$17,'스테이지별 몬스터 스텟'!N684*'(참고)타워 스텟 가치'!$W$17,'스테이지별 몬스터 스텟'!O684*'(참고)타워 스텟 가치'!$X$17,'스테이지별 몬스터 스텟'!P684*'(참고)타워 스텟 가치'!$Y$17)</f>
        <v>437573.61062499898</v>
      </c>
      <c r="R684">
        <v>1</v>
      </c>
      <c r="S684">
        <f>VLOOKUP($F684,'(참고)타워 스텟 가치'!$B$7:$L$11,S$2,0)+(VLOOKUP($F684,'(참고)타워 스텟 가치'!$B$7:$L$11,S$2,0)*$E684)</f>
        <v>701.15624999999841</v>
      </c>
      <c r="T684">
        <f>VLOOKUP($F684,'(참고)타워 스텟 가치'!$B$7:$L$11,T$2,0)+(VLOOKUP($F684,'(참고)타워 스텟 가치'!$B$7:$L$11,T$2,0)*$E684)</f>
        <v>1262.081249999997</v>
      </c>
      <c r="U684">
        <f>VLOOKUP($F684,'(참고)타워 스텟 가치'!$B$7:$L$11,U$2,0)+(VLOOKUP($F684,'(참고)타워 스텟 가치'!$B$7:$L$11,U$2,0)*$E684)</f>
        <v>276999.99999999936</v>
      </c>
      <c r="V684">
        <f>VLOOKUP($F684,'(참고)타워 스텟 가치'!$B$7:$L$11,V$2,0)+(VLOOKUP($F684,'(참고)타워 스텟 가치'!$B$7:$L$11,V$2,0)*$E684)</f>
        <v>8413.87499999998</v>
      </c>
      <c r="W684">
        <f>VLOOKUP($F684,'(참고)타워 스텟 가치'!$B$7:$L$11,W$2,0)+(VLOOKUP($F684,'(참고)타워 스텟 가치'!$B$7:$L$11,W$2,0)*$E684)</f>
        <v>140.23124999999968</v>
      </c>
      <c r="X684">
        <f>VLOOKUP($F684,'(참고)타워 스텟 가치'!$B$7:$L$11,X$2,0)+(VLOOKUP($F684,'(참고)타워 스텟 가치'!$B$7:$L$11,X$2,0)*$E684)</f>
        <v>16.619999999999962</v>
      </c>
      <c r="Y684">
        <f>VLOOKUP($F684,'(참고)타워 스텟 가치'!$B$7:$L$11,Y$2,0)+(VLOOKUP($F684,'(참고)타워 스텟 가치'!$B$7:$L$11,Y$2,0)*$E684)</f>
        <v>0</v>
      </c>
      <c r="Z684">
        <f>VLOOKUP($F684,'(참고)타워 스텟 가치'!$B$7:$L$11,Z$2,0)+(VLOOKUP($F684,'(참고)타워 스텟 가치'!$B$7:$L$11,Z$2,0)*$E684)</f>
        <v>0</v>
      </c>
      <c r="AA684">
        <f>VLOOKUP($F684,'(참고)타워 스텟 가치'!$B$7:$L$11,AA$2,0)+(VLOOKUP($F684,'(참고)타워 스텟 가치'!$B$7:$L$11,AA$2,0)*$E684)</f>
        <v>55.399999999999871</v>
      </c>
      <c r="AB684">
        <f>SUM('스테이지별 몬스터 스텟'!S684*'(참고)타워 스텟 가치'!$Q$17,'스테이지별 몬스터 스텟'!T684*'(참고)타워 스텟 가치'!$R$17,'스테이지별 몬스터 스텟'!U684*'(참고)타워 스텟 가치'!$S$17,'스테이지별 몬스터 스텟'!V684*'(참고)타워 스텟 가치'!$T$17,'스테이지별 몬스터 스텟'!W684*'(참고)타워 스텟 가치'!$U$17,'스테이지별 몬스터 스텟'!X684*'(참고)타워 스텟 가치'!$V$17,'스테이지별 몬스터 스텟'!Y684*'(참고)타워 스텟 가치'!$W$17,'스테이지별 몬스터 스텟'!Z684*'(참고)타워 스텟 가치'!$X$17,'스테이지별 몬스터 스텟'!AA684*'(참고)타워 스텟 가치'!$Y$17)</f>
        <v>436031.06687499903</v>
      </c>
      <c r="AC684">
        <v>2</v>
      </c>
      <c r="AD684">
        <f>VLOOKUP($F684,'(참고)타워 스텟 가치'!$B$12:$L$16,AD$2,0)+(VLOOKUP($F684,'(참고)타워 스텟 가치'!$B$12:$L$16,AD$2,0)*$E684)</f>
        <v>701.15624999999841</v>
      </c>
      <c r="AE684">
        <f>VLOOKUP($F684,'(참고)타워 스텟 가치'!$B$12:$L$16,AE$2,0)+(VLOOKUP($F684,'(참고)타워 스텟 가치'!$B$12:$L$16,AE$2,0)*$E684)</f>
        <v>841.387499999998</v>
      </c>
      <c r="AF684">
        <f>VLOOKUP($F684,'(참고)타워 스텟 가치'!$B$12:$L$16,AF$2,0)+(VLOOKUP($F684,'(참고)타워 스텟 가치'!$B$12:$L$16,AF$2,0)*$E684)</f>
        <v>276999.99999999936</v>
      </c>
      <c r="AG684">
        <f>VLOOKUP($F684,'(참고)타워 스텟 가치'!$B$12:$L$16,AG$2,0)+(VLOOKUP($F684,'(참고)타워 스텟 가치'!$B$12:$L$16,AG$2,0)*$E684)</f>
        <v>4206.93749999999</v>
      </c>
      <c r="AH684">
        <f>VLOOKUP($F684,'(참고)타워 스텟 가치'!$B$12:$L$16,AH$2,0)+(VLOOKUP($F684,'(참고)타워 스텟 가치'!$B$12:$L$16,AH$2,0)*$E684)</f>
        <v>140.23124999999968</v>
      </c>
      <c r="AI684">
        <f>VLOOKUP($F684,'(참고)타워 스텟 가치'!$B$12:$L$16,AI$2,0)+(VLOOKUP($F684,'(참고)타워 스텟 가치'!$B$12:$L$16,AI$2,0)*$E684)</f>
        <v>16.619999999999962</v>
      </c>
      <c r="AJ684">
        <f>VLOOKUP($F684,'(참고)타워 스텟 가치'!$B$12:$L$16,AJ$2,0)+(VLOOKUP($F684,'(참고)타워 스텟 가치'!$B$12:$L$16,AJ$2,0)*$E684)</f>
        <v>0</v>
      </c>
      <c r="AK684">
        <f>VLOOKUP($F684,'(참고)타워 스텟 가치'!$B$12:$L$16,AK$2,0)+(VLOOKUP($F684,'(참고)타워 스텟 가치'!$B$12:$L$16,AK$2,0)*$E684)</f>
        <v>0</v>
      </c>
      <c r="AL684">
        <f>VLOOKUP($F684,'(참고)타워 스텟 가치'!$B$12:$L$16,AL$2,0)+(VLOOKUP($F684,'(참고)타워 스텟 가치'!$B$12:$L$16,AL$2,0)*$E684)</f>
        <v>110.79999999999974</v>
      </c>
      <c r="AM684">
        <f>SUM('스테이지별 몬스터 스텟'!AD684*'(참고)타워 스텟 가치'!$Q$17,'스테이지별 몬스터 스텟'!AE684*'(참고)타워 스텟 가치'!$R$17,'스테이지별 몬스터 스텟'!AF684*'(참고)타워 스텟 가치'!$S$17,'스테이지별 몬스터 스텟'!AG684*'(참고)타워 스텟 가치'!$T$17,'스테이지별 몬스터 스텟'!AH684*'(참고)타워 스텟 가치'!$U$17,'스테이지별 몬스터 스텟'!AI684*'(참고)타워 스텟 가치'!$V$17,'스테이지별 몬스터 스텟'!AJ684*'(참고)타워 스텟 가치'!$W$17,'스테이지별 몬스터 스텟'!AK684*'(참고)타워 스텟 가치'!$X$17,'스테이지별 몬스터 스텟'!AL684*'(참고)타워 스텟 가치'!$Y$17)</f>
        <v>427096.95124999905</v>
      </c>
      <c r="AN684">
        <v>3</v>
      </c>
    </row>
    <row r="685" spans="3:40" x14ac:dyDescent="0.3">
      <c r="C685">
        <v>1</v>
      </c>
      <c r="D685">
        <f t="shared" si="32"/>
        <v>137</v>
      </c>
      <c r="E685" s="52">
        <f>VLOOKUP(D685,'스테이지별 난이도 설정'!B:C,2,0)</f>
        <v>54.799999999999869</v>
      </c>
      <c r="F685" t="str">
        <f t="shared" si="33"/>
        <v>일반</v>
      </c>
      <c r="G685">
        <f t="shared" si="31"/>
        <v>6</v>
      </c>
      <c r="H685">
        <f>VLOOKUP($F685,'(참고)타워 스텟 가치'!$B$2:$L$6,H$2,0)+(VLOOKUP($F685,'(참고)타워 스텟 가치'!$B$2:$L$6,H$2,0)*$E685)</f>
        <v>418.49999999999903</v>
      </c>
      <c r="I685">
        <f>VLOOKUP($F685,'(참고)타워 스텟 가치'!$B$2:$L$6,I$2,0)+(VLOOKUP($F685,'(참고)타워 스텟 가치'!$B$2:$L$6,I$2,0)*$E685)</f>
        <v>83.699999999999804</v>
      </c>
      <c r="J685">
        <f>VLOOKUP($F685,'(참고)타워 스텟 가치'!$B$2:$L$6,J$2,0)+(VLOOKUP($F685,'(참고)타워 스텟 가치'!$B$2:$L$6,J$2,0)*$E685)</f>
        <v>278999.99999999936</v>
      </c>
      <c r="K685">
        <f>VLOOKUP($F685,'(참고)타워 스텟 가치'!$B$2:$L$6,K$2,0)+(VLOOKUP($F685,'(참고)타워 스텟 가치'!$B$2:$L$6,K$2,0)*$E685)</f>
        <v>1673.9999999999961</v>
      </c>
      <c r="L685">
        <f>VLOOKUP($F685,'(참고)타워 스텟 가치'!$B$2:$L$6,L$2,0)+(VLOOKUP($F685,'(참고)타워 스텟 가치'!$B$2:$L$6,L$2,0)*$E685)</f>
        <v>27.899999999999935</v>
      </c>
      <c r="M685">
        <f>VLOOKUP($F685,'(참고)타워 스텟 가치'!$B$2:$L$6,M$2,0)+(VLOOKUP($F685,'(참고)타워 스텟 가치'!$B$2:$L$6,M$2,0)*$E685)</f>
        <v>16.739999999999959</v>
      </c>
      <c r="N685">
        <f>VLOOKUP($F685,'(참고)타워 스텟 가치'!$B$2:$L$6,N$2,0)+(VLOOKUP($F685,'(참고)타워 스텟 가치'!$B$2:$L$6,N$2,0)*$E685)</f>
        <v>0</v>
      </c>
      <c r="O685">
        <f>VLOOKUP($F685,'(참고)타워 스텟 가치'!$B$2:$L$6,O$2,0)+(VLOOKUP($F685,'(참고)타워 스텟 가치'!$B$2:$L$6,O$2,0)*$E685)</f>
        <v>0</v>
      </c>
      <c r="P685">
        <f>VLOOKUP($F685,'(참고)타워 스텟 가치'!$B$2:$L$6,P$2,0)+(VLOOKUP($F685,'(참고)타워 스텟 가치'!$B$2:$L$6,P$2,0)*$E685)</f>
        <v>39.05999999999991</v>
      </c>
      <c r="Q685">
        <f>SUM('스테이지별 몬스터 스텟'!H685*'(참고)타워 스텟 가치'!$Q$17,'스테이지별 몬스터 스텟'!I685*'(참고)타워 스텟 가치'!$R$17,'스테이지별 몬스터 스텟'!J685*'(참고)타워 스텟 가치'!$S$17,'스테이지별 몬스터 스텟'!K685*'(참고)타워 스텟 가치'!$T$17,'스테이지별 몬스터 스텟'!L685*'(참고)타워 스텟 가치'!$U$17,'스테이지별 몬스터 스텟'!M685*'(참고)타워 스텟 가치'!$V$17,'스테이지별 몬스터 스텟'!N685*'(참고)타워 스텟 가치'!$W$17,'스테이지별 몬스터 스텟'!O685*'(참고)타워 스텟 가치'!$X$17,'스테이지별 몬스터 스텟'!P685*'(참고)타워 스텟 가치'!$Y$17)</f>
        <v>422961.20999999903</v>
      </c>
      <c r="R685">
        <v>1</v>
      </c>
      <c r="S685">
        <f>VLOOKUP($F685,'(참고)타워 스텟 가치'!$B$7:$L$11,S$2,0)+(VLOOKUP($F685,'(참고)타워 스텟 가치'!$B$7:$L$11,S$2,0)*$E685)</f>
        <v>139.49999999999966</v>
      </c>
      <c r="T685">
        <f>VLOOKUP($F685,'(참고)타워 스텟 가치'!$B$7:$L$11,T$2,0)+(VLOOKUP($F685,'(참고)타워 스텟 가치'!$B$7:$L$11,T$2,0)*$E685)</f>
        <v>251.0999999999994</v>
      </c>
      <c r="U685">
        <f>VLOOKUP($F685,'(참고)타워 스텟 가치'!$B$7:$L$11,U$2,0)+(VLOOKUP($F685,'(참고)타워 스텟 가치'!$B$7:$L$11,U$2,0)*$E685)</f>
        <v>278999.99999999936</v>
      </c>
      <c r="V685">
        <f>VLOOKUP($F685,'(참고)타워 스텟 가치'!$B$7:$L$11,V$2,0)+(VLOOKUP($F685,'(참고)타워 스텟 가치'!$B$7:$L$11,V$2,0)*$E685)</f>
        <v>1673.9999999999961</v>
      </c>
      <c r="W685">
        <f>VLOOKUP($F685,'(참고)타워 스텟 가치'!$B$7:$L$11,W$2,0)+(VLOOKUP($F685,'(참고)타워 스텟 가치'!$B$7:$L$11,W$2,0)*$E685)</f>
        <v>27.899999999999935</v>
      </c>
      <c r="X685">
        <f>VLOOKUP($F685,'(참고)타워 스텟 가치'!$B$7:$L$11,X$2,0)+(VLOOKUP($F685,'(참고)타워 스텟 가치'!$B$7:$L$11,X$2,0)*$E685)</f>
        <v>16.739999999999959</v>
      </c>
      <c r="Y685">
        <f>VLOOKUP($F685,'(참고)타워 스텟 가치'!$B$7:$L$11,Y$2,0)+(VLOOKUP($F685,'(참고)타워 스텟 가치'!$B$7:$L$11,Y$2,0)*$E685)</f>
        <v>0</v>
      </c>
      <c r="Z685">
        <f>VLOOKUP($F685,'(참고)타워 스텟 가치'!$B$7:$L$11,Z$2,0)+(VLOOKUP($F685,'(참고)타워 스텟 가치'!$B$7:$L$11,Z$2,0)*$E685)</f>
        <v>0</v>
      </c>
      <c r="AA685">
        <f>VLOOKUP($F685,'(참고)타워 스텟 가치'!$B$7:$L$11,AA$2,0)+(VLOOKUP($F685,'(참고)타워 스텟 가치'!$B$7:$L$11,AA$2,0)*$E685)</f>
        <v>39.05999999999991</v>
      </c>
      <c r="AB685">
        <f>SUM('스테이지별 몬스터 스텟'!S685*'(참고)타워 스텟 가치'!$Q$17,'스테이지별 몬스터 스텟'!T685*'(참고)타워 스텟 가치'!$R$17,'스테이지별 몬스터 스텟'!U685*'(참고)타워 스텟 가치'!$S$17,'스테이지별 몬스터 스텟'!V685*'(참고)타워 스텟 가치'!$T$17,'스테이지별 몬스터 스텟'!W685*'(참고)타워 스텟 가치'!$U$17,'스테이지별 몬스터 스텟'!X685*'(참고)타워 스텟 가치'!$V$17,'스테이지별 몬스터 스텟'!Y685*'(참고)타워 스텟 가치'!$W$17,'스테이지별 몬스터 스텟'!Z685*'(참고)타워 스텟 가치'!$X$17,'스테이지별 몬스터 스텟'!AA685*'(참고)타워 스텟 가치'!$Y$17)</f>
        <v>422654.30999999907</v>
      </c>
      <c r="AC685">
        <v>2</v>
      </c>
      <c r="AD685">
        <f>VLOOKUP($F685,'(참고)타워 스텟 가치'!$B$12:$L$16,AD$2,0)+(VLOOKUP($F685,'(참고)타워 스텟 가치'!$B$12:$L$16,AD$2,0)*$E685)</f>
        <v>139.49999999999966</v>
      </c>
      <c r="AE685">
        <f>VLOOKUP($F685,'(참고)타워 스텟 가치'!$B$12:$L$16,AE$2,0)+(VLOOKUP($F685,'(참고)타워 스텟 가치'!$B$12:$L$16,AE$2,0)*$E685)</f>
        <v>167.39999999999961</v>
      </c>
      <c r="AF685">
        <f>VLOOKUP($F685,'(참고)타워 스텟 가치'!$B$12:$L$16,AF$2,0)+(VLOOKUP($F685,'(참고)타워 스텟 가치'!$B$12:$L$16,AF$2,0)*$E685)</f>
        <v>278999.99999999936</v>
      </c>
      <c r="AG685">
        <f>VLOOKUP($F685,'(참고)타워 스텟 가치'!$B$12:$L$16,AG$2,0)+(VLOOKUP($F685,'(참고)타워 스텟 가치'!$B$12:$L$16,AG$2,0)*$E685)</f>
        <v>836.99999999999807</v>
      </c>
      <c r="AH685">
        <f>VLOOKUP($F685,'(참고)타워 스텟 가치'!$B$12:$L$16,AH$2,0)+(VLOOKUP($F685,'(참고)타워 스텟 가치'!$B$12:$L$16,AH$2,0)*$E685)</f>
        <v>27.899999999999935</v>
      </c>
      <c r="AI685">
        <f>VLOOKUP($F685,'(참고)타워 스텟 가치'!$B$12:$L$16,AI$2,0)+(VLOOKUP($F685,'(참고)타워 스텟 가치'!$B$12:$L$16,AI$2,0)*$E685)</f>
        <v>16.739999999999959</v>
      </c>
      <c r="AJ685">
        <f>VLOOKUP($F685,'(참고)타워 스텟 가치'!$B$12:$L$16,AJ$2,0)+(VLOOKUP($F685,'(참고)타워 스텟 가치'!$B$12:$L$16,AJ$2,0)*$E685)</f>
        <v>0</v>
      </c>
      <c r="AK685">
        <f>VLOOKUP($F685,'(참고)타워 스텟 가치'!$B$12:$L$16,AK$2,0)+(VLOOKUP($F685,'(참고)타워 스텟 가치'!$B$12:$L$16,AK$2,0)*$E685)</f>
        <v>0</v>
      </c>
      <c r="AL685">
        <f>VLOOKUP($F685,'(참고)타워 스텟 가치'!$B$12:$L$16,AL$2,0)+(VLOOKUP($F685,'(참고)타워 스텟 가치'!$B$12:$L$16,AL$2,0)*$E685)</f>
        <v>78.11999999999982</v>
      </c>
      <c r="AM685">
        <f>SUM('스테이지별 몬스터 스텟'!AD685*'(참고)타워 스텟 가치'!$Q$17,'스테이지별 몬스터 스텟'!AE685*'(참고)타워 스텟 가치'!$R$17,'스테이지별 몬스터 스텟'!AF685*'(참고)타워 스텟 가치'!$S$17,'스테이지별 몬스터 스텟'!AG685*'(참고)타워 스텟 가치'!$T$17,'스테이지별 몬스터 스텟'!AH685*'(참고)타워 스텟 가치'!$U$17,'스테이지별 몬스터 스텟'!AI685*'(참고)타워 스텟 가치'!$V$17,'스테이지별 몬스터 스텟'!AJ685*'(참고)타워 스텟 가치'!$W$17,'스테이지별 몬스터 스텟'!AK685*'(참고)타워 스텟 가치'!$X$17,'스테이지별 몬스터 스텟'!AL685*'(참고)타워 스텟 가치'!$Y$17)</f>
        <v>420932.87999999902</v>
      </c>
      <c r="AN685">
        <v>3</v>
      </c>
    </row>
    <row r="686" spans="3:40" x14ac:dyDescent="0.3">
      <c r="C686">
        <v>2</v>
      </c>
      <c r="D686">
        <f t="shared" si="32"/>
        <v>137</v>
      </c>
      <c r="E686" s="52">
        <f>VLOOKUP(D686,'스테이지별 난이도 설정'!B:C,2,0)</f>
        <v>54.799999999999869</v>
      </c>
      <c r="F686" t="str">
        <f t="shared" si="33"/>
        <v>레어</v>
      </c>
      <c r="G686">
        <f t="shared" si="31"/>
        <v>6</v>
      </c>
      <c r="H686">
        <f>VLOOKUP($F686,'(참고)타워 스텟 가치'!$B$2:$L$6,H$2,0)+(VLOOKUP($F686,'(참고)타워 스텟 가치'!$B$2:$L$6,H$2,0)*$E686)</f>
        <v>627.74999999999852</v>
      </c>
      <c r="I686">
        <f>VLOOKUP($F686,'(참고)타워 스텟 가치'!$B$2:$L$6,I$2,0)+(VLOOKUP($F686,'(참고)타워 스텟 가치'!$B$2:$L$6,I$2,0)*$E686)</f>
        <v>125.5499999999997</v>
      </c>
      <c r="J686">
        <f>VLOOKUP($F686,'(참고)타워 스텟 가치'!$B$2:$L$6,J$2,0)+(VLOOKUP($F686,'(참고)타워 스텟 가치'!$B$2:$L$6,J$2,0)*$E686)</f>
        <v>278999.99999999936</v>
      </c>
      <c r="K686">
        <f>VLOOKUP($F686,'(참고)타워 스텟 가치'!$B$2:$L$6,K$2,0)+(VLOOKUP($F686,'(참고)타워 스텟 가치'!$B$2:$L$6,K$2,0)*$E686)</f>
        <v>2510.9999999999941</v>
      </c>
      <c r="L686">
        <f>VLOOKUP($F686,'(참고)타워 스텟 가치'!$B$2:$L$6,L$2,0)+(VLOOKUP($F686,'(참고)타워 스텟 가치'!$B$2:$L$6,L$2,0)*$E686)</f>
        <v>41.849999999999902</v>
      </c>
      <c r="M686">
        <f>VLOOKUP($F686,'(참고)타워 스텟 가치'!$B$2:$L$6,M$2,0)+(VLOOKUP($F686,'(참고)타워 스텟 가치'!$B$2:$L$6,M$2,0)*$E686)</f>
        <v>16.739999999999959</v>
      </c>
      <c r="N686">
        <f>VLOOKUP($F686,'(참고)타워 스텟 가치'!$B$2:$L$6,N$2,0)+(VLOOKUP($F686,'(참고)타워 스텟 가치'!$B$2:$L$6,N$2,0)*$E686)</f>
        <v>0</v>
      </c>
      <c r="O686">
        <f>VLOOKUP($F686,'(참고)타워 스텟 가치'!$B$2:$L$6,O$2,0)+(VLOOKUP($F686,'(참고)타워 스텟 가치'!$B$2:$L$6,O$2,0)*$E686)</f>
        <v>0</v>
      </c>
      <c r="P686">
        <f>VLOOKUP($F686,'(참고)타워 스텟 가치'!$B$2:$L$6,P$2,0)+(VLOOKUP($F686,'(참고)타워 스텟 가치'!$B$2:$L$6,P$2,0)*$E686)</f>
        <v>39.05999999999991</v>
      </c>
      <c r="Q686">
        <f>SUM('스테이지별 몬스터 스텟'!H686*'(참고)타워 스텟 가치'!$Q$17,'스테이지별 몬스터 스텟'!I686*'(참고)타워 스텟 가치'!$R$17,'스테이지별 몬스터 스텟'!J686*'(참고)타워 스텟 가치'!$S$17,'스테이지별 몬스터 스텟'!K686*'(참고)타워 스텟 가치'!$T$17,'스테이지별 몬스터 스텟'!L686*'(참고)타워 스텟 가치'!$U$17,'스테이지별 몬스터 스텟'!M686*'(참고)타워 스텟 가치'!$V$17,'스테이지별 몬스터 스텟'!N686*'(참고)타워 스텟 가치'!$W$17,'스테이지별 몬스터 스텟'!O686*'(참고)타워 스텟 가치'!$X$17,'스테이지별 몬스터 스텟'!P686*'(참고)타워 스텟 가치'!$Y$17)</f>
        <v>425144.38499999908</v>
      </c>
      <c r="R686">
        <v>1</v>
      </c>
      <c r="S686">
        <f>VLOOKUP($F686,'(참고)타워 스텟 가치'!$B$7:$L$11,S$2,0)+(VLOOKUP($F686,'(참고)타워 스텟 가치'!$B$7:$L$11,S$2,0)*$E686)</f>
        <v>209.24999999999952</v>
      </c>
      <c r="T686">
        <f>VLOOKUP($F686,'(참고)타워 스텟 가치'!$B$7:$L$11,T$2,0)+(VLOOKUP($F686,'(참고)타워 스텟 가치'!$B$7:$L$11,T$2,0)*$E686)</f>
        <v>376.64999999999912</v>
      </c>
      <c r="U686">
        <f>VLOOKUP($F686,'(참고)타워 스텟 가치'!$B$7:$L$11,U$2,0)+(VLOOKUP($F686,'(참고)타워 스텟 가치'!$B$7:$L$11,U$2,0)*$E686)</f>
        <v>278999.99999999936</v>
      </c>
      <c r="V686">
        <f>VLOOKUP($F686,'(참고)타워 스텟 가치'!$B$7:$L$11,V$2,0)+(VLOOKUP($F686,'(참고)타워 스텟 가치'!$B$7:$L$11,V$2,0)*$E686)</f>
        <v>2510.9999999999941</v>
      </c>
      <c r="W686">
        <f>VLOOKUP($F686,'(참고)타워 스텟 가치'!$B$7:$L$11,W$2,0)+(VLOOKUP($F686,'(참고)타워 스텟 가치'!$B$7:$L$11,W$2,0)*$E686)</f>
        <v>41.849999999999902</v>
      </c>
      <c r="X686">
        <f>VLOOKUP($F686,'(참고)타워 스텟 가치'!$B$7:$L$11,X$2,0)+(VLOOKUP($F686,'(참고)타워 스텟 가치'!$B$7:$L$11,X$2,0)*$E686)</f>
        <v>16.739999999999959</v>
      </c>
      <c r="Y686">
        <f>VLOOKUP($F686,'(참고)타워 스텟 가치'!$B$7:$L$11,Y$2,0)+(VLOOKUP($F686,'(참고)타워 스텟 가치'!$B$7:$L$11,Y$2,0)*$E686)</f>
        <v>0</v>
      </c>
      <c r="Z686">
        <f>VLOOKUP($F686,'(참고)타워 스텟 가치'!$B$7:$L$11,Z$2,0)+(VLOOKUP($F686,'(참고)타워 스텟 가치'!$B$7:$L$11,Z$2,0)*$E686)</f>
        <v>0</v>
      </c>
      <c r="AA686">
        <f>VLOOKUP($F686,'(참고)타워 스텟 가치'!$B$7:$L$11,AA$2,0)+(VLOOKUP($F686,'(참고)타워 스텟 가치'!$B$7:$L$11,AA$2,0)*$E686)</f>
        <v>39.05999999999991</v>
      </c>
      <c r="AB686">
        <f>SUM('스테이지별 몬스터 스텟'!S686*'(참고)타워 스텟 가치'!$Q$17,'스테이지별 몬스터 스텟'!T686*'(참고)타워 스텟 가치'!$R$17,'스테이지별 몬스터 스텟'!U686*'(참고)타워 스텟 가치'!$S$17,'스테이지별 몬스터 스텟'!V686*'(참고)타워 스텟 가치'!$T$17,'스테이지별 몬스터 스텟'!W686*'(참고)타워 스텟 가치'!$U$17,'스테이지별 몬스터 스텟'!X686*'(참고)타워 스텟 가치'!$V$17,'스테이지별 몬스터 스텟'!Y686*'(참고)타워 스텟 가치'!$W$17,'스테이지별 몬스터 스텟'!Z686*'(참고)타워 스텟 가치'!$X$17,'스테이지별 몬스터 스텟'!AA686*'(참고)타워 스텟 가치'!$Y$17)</f>
        <v>424684.03499999904</v>
      </c>
      <c r="AC686">
        <v>2</v>
      </c>
      <c r="AD686">
        <f>VLOOKUP($F686,'(참고)타워 스텟 가치'!$B$12:$L$16,AD$2,0)+(VLOOKUP($F686,'(참고)타워 스텟 가치'!$B$12:$L$16,AD$2,0)*$E686)</f>
        <v>209.24999999999952</v>
      </c>
      <c r="AE686">
        <f>VLOOKUP($F686,'(참고)타워 스텟 가치'!$B$12:$L$16,AE$2,0)+(VLOOKUP($F686,'(참고)타워 스텟 가치'!$B$12:$L$16,AE$2,0)*$E686)</f>
        <v>251.0999999999994</v>
      </c>
      <c r="AF686">
        <f>VLOOKUP($F686,'(참고)타워 스텟 가치'!$B$12:$L$16,AF$2,0)+(VLOOKUP($F686,'(참고)타워 스텟 가치'!$B$12:$L$16,AF$2,0)*$E686)</f>
        <v>278999.99999999936</v>
      </c>
      <c r="AG686">
        <f>VLOOKUP($F686,'(참고)타워 스텟 가치'!$B$12:$L$16,AG$2,0)+(VLOOKUP($F686,'(참고)타워 스텟 가치'!$B$12:$L$16,AG$2,0)*$E686)</f>
        <v>1255.499999999997</v>
      </c>
      <c r="AH686">
        <f>VLOOKUP($F686,'(참고)타워 스텟 가치'!$B$12:$L$16,AH$2,0)+(VLOOKUP($F686,'(참고)타워 스텟 가치'!$B$12:$L$16,AH$2,0)*$E686)</f>
        <v>41.849999999999902</v>
      </c>
      <c r="AI686">
        <f>VLOOKUP($F686,'(참고)타워 스텟 가치'!$B$12:$L$16,AI$2,0)+(VLOOKUP($F686,'(참고)타워 스텟 가치'!$B$12:$L$16,AI$2,0)*$E686)</f>
        <v>16.739999999999959</v>
      </c>
      <c r="AJ686">
        <f>VLOOKUP($F686,'(참고)타워 스텟 가치'!$B$12:$L$16,AJ$2,0)+(VLOOKUP($F686,'(참고)타워 스텟 가치'!$B$12:$L$16,AJ$2,0)*$E686)</f>
        <v>0</v>
      </c>
      <c r="AK686">
        <f>VLOOKUP($F686,'(참고)타워 스텟 가치'!$B$12:$L$16,AK$2,0)+(VLOOKUP($F686,'(참고)타워 스텟 가치'!$B$12:$L$16,AK$2,0)*$E686)</f>
        <v>0</v>
      </c>
      <c r="AL686">
        <f>VLOOKUP($F686,'(참고)타워 스텟 가치'!$B$12:$L$16,AL$2,0)+(VLOOKUP($F686,'(참고)타워 스텟 가치'!$B$12:$L$16,AL$2,0)*$E686)</f>
        <v>78.11999999999982</v>
      </c>
      <c r="AM686">
        <f>SUM('스테이지별 몬스터 스텟'!AD686*'(참고)타워 스텟 가치'!$Q$17,'스테이지별 몬스터 스텟'!AE686*'(참고)타워 스텟 가치'!$R$17,'스테이지별 몬스터 스텟'!AF686*'(참고)타워 스텟 가치'!$S$17,'스테이지별 몬스터 스텟'!AG686*'(참고)타워 스텟 가치'!$T$17,'스테이지별 몬스터 스텟'!AH686*'(참고)타워 스텟 가치'!$U$17,'스테이지별 몬스터 스텟'!AI686*'(참고)타워 스텟 가치'!$V$17,'스테이지별 몬스터 스텟'!AJ686*'(참고)타워 스텟 가치'!$W$17,'스테이지별 몬스터 스텟'!AK686*'(참고)타워 스텟 가치'!$X$17,'스테이지별 몬스터 스텟'!AL686*'(참고)타워 스텟 가치'!$Y$17)</f>
        <v>422062.82999999908</v>
      </c>
      <c r="AN686">
        <v>3</v>
      </c>
    </row>
    <row r="687" spans="3:40" x14ac:dyDescent="0.3">
      <c r="C687">
        <v>3</v>
      </c>
      <c r="D687">
        <f t="shared" si="32"/>
        <v>137</v>
      </c>
      <c r="E687" s="52">
        <f>VLOOKUP(D687,'스테이지별 난이도 설정'!B:C,2,0)</f>
        <v>54.799999999999869</v>
      </c>
      <c r="F687" t="str">
        <f t="shared" si="33"/>
        <v>에픽</v>
      </c>
      <c r="G687">
        <f t="shared" si="31"/>
        <v>6</v>
      </c>
      <c r="H687">
        <f>VLOOKUP($F687,'(참고)타워 스텟 가치'!$B$2:$L$6,H$2,0)+(VLOOKUP($F687,'(참고)타워 스텟 가치'!$B$2:$L$6,H$2,0)*$E687)</f>
        <v>941.62499999999784</v>
      </c>
      <c r="I687">
        <f>VLOOKUP($F687,'(참고)타워 스텟 가치'!$B$2:$L$6,I$2,0)+(VLOOKUP($F687,'(참고)타워 스텟 가치'!$B$2:$L$6,I$2,0)*$E687)</f>
        <v>188.32499999999956</v>
      </c>
      <c r="J687">
        <f>VLOOKUP($F687,'(참고)타워 스텟 가치'!$B$2:$L$6,J$2,0)+(VLOOKUP($F687,'(참고)타워 스텟 가치'!$B$2:$L$6,J$2,0)*$E687)</f>
        <v>278999.99999999936</v>
      </c>
      <c r="K687">
        <f>VLOOKUP($F687,'(참고)타워 스텟 가치'!$B$2:$L$6,K$2,0)+(VLOOKUP($F687,'(참고)타워 스텟 가치'!$B$2:$L$6,K$2,0)*$E687)</f>
        <v>3766.4999999999914</v>
      </c>
      <c r="L687">
        <f>VLOOKUP($F687,'(참고)타워 스텟 가치'!$B$2:$L$6,L$2,0)+(VLOOKUP($F687,'(참고)타워 스텟 가치'!$B$2:$L$6,L$2,0)*$E687)</f>
        <v>62.774999999999849</v>
      </c>
      <c r="M687">
        <f>VLOOKUP($F687,'(참고)타워 스텟 가치'!$B$2:$L$6,M$2,0)+(VLOOKUP($F687,'(참고)타워 스텟 가치'!$B$2:$L$6,M$2,0)*$E687)</f>
        <v>16.739999999999959</v>
      </c>
      <c r="N687">
        <f>VLOOKUP($F687,'(참고)타워 스텟 가치'!$B$2:$L$6,N$2,0)+(VLOOKUP($F687,'(참고)타워 스텟 가치'!$B$2:$L$6,N$2,0)*$E687)</f>
        <v>0</v>
      </c>
      <c r="O687">
        <f>VLOOKUP($F687,'(참고)타워 스텟 가치'!$B$2:$L$6,O$2,0)+(VLOOKUP($F687,'(참고)타워 스텟 가치'!$B$2:$L$6,O$2,0)*$E687)</f>
        <v>0</v>
      </c>
      <c r="P687">
        <f>VLOOKUP($F687,'(참고)타워 스텟 가치'!$B$2:$L$6,P$2,0)+(VLOOKUP($F687,'(참고)타워 스텟 가치'!$B$2:$L$6,P$2,0)*$E687)</f>
        <v>39.05999999999991</v>
      </c>
      <c r="Q687">
        <f>SUM('스테이지별 몬스터 스텟'!H687*'(참고)타워 스텟 가치'!$Q$17,'스테이지별 몬스터 스텟'!I687*'(참고)타워 스텟 가치'!$R$17,'스테이지별 몬스터 스텟'!J687*'(참고)타워 스텟 가치'!$S$17,'스테이지별 몬스터 스텟'!K687*'(참고)타워 스텟 가치'!$T$17,'스테이지별 몬스터 스텟'!L687*'(참고)타워 스텟 가치'!$U$17,'스테이지별 몬스터 스텟'!M687*'(참고)타워 스텟 가치'!$V$17,'스테이지별 몬스터 스텟'!N687*'(참고)타워 스텟 가치'!$W$17,'스테이지별 몬스터 스텟'!O687*'(참고)타워 스텟 가치'!$X$17,'스테이지별 몬스터 스텟'!P687*'(참고)타워 스텟 가치'!$Y$17)</f>
        <v>428419.14749999903</v>
      </c>
      <c r="R687">
        <v>1</v>
      </c>
      <c r="S687">
        <f>VLOOKUP($F687,'(참고)타워 스텟 가치'!$B$7:$L$11,S$2,0)+(VLOOKUP($F687,'(참고)타워 스텟 가치'!$B$7:$L$11,S$2,0)*$E687)</f>
        <v>313.87499999999926</v>
      </c>
      <c r="T687">
        <f>VLOOKUP($F687,'(참고)타워 스텟 가치'!$B$7:$L$11,T$2,0)+(VLOOKUP($F687,'(참고)타워 스텟 가치'!$B$7:$L$11,T$2,0)*$E687)</f>
        <v>564.97499999999866</v>
      </c>
      <c r="U687">
        <f>VLOOKUP($F687,'(참고)타워 스텟 가치'!$B$7:$L$11,U$2,0)+(VLOOKUP($F687,'(참고)타워 스텟 가치'!$B$7:$L$11,U$2,0)*$E687)</f>
        <v>278999.99999999936</v>
      </c>
      <c r="V687">
        <f>VLOOKUP($F687,'(참고)타워 스텟 가치'!$B$7:$L$11,V$2,0)+(VLOOKUP($F687,'(참고)타워 스텟 가치'!$B$7:$L$11,V$2,0)*$E687)</f>
        <v>3766.4999999999914</v>
      </c>
      <c r="W687">
        <f>VLOOKUP($F687,'(참고)타워 스텟 가치'!$B$7:$L$11,W$2,0)+(VLOOKUP($F687,'(참고)타워 스텟 가치'!$B$7:$L$11,W$2,0)*$E687)</f>
        <v>62.774999999999849</v>
      </c>
      <c r="X687">
        <f>VLOOKUP($F687,'(참고)타워 스텟 가치'!$B$7:$L$11,X$2,0)+(VLOOKUP($F687,'(참고)타워 스텟 가치'!$B$7:$L$11,X$2,0)*$E687)</f>
        <v>16.739999999999959</v>
      </c>
      <c r="Y687">
        <f>VLOOKUP($F687,'(참고)타워 스텟 가치'!$B$7:$L$11,Y$2,0)+(VLOOKUP($F687,'(참고)타워 스텟 가치'!$B$7:$L$11,Y$2,0)*$E687)</f>
        <v>0</v>
      </c>
      <c r="Z687">
        <f>VLOOKUP($F687,'(참고)타워 스텟 가치'!$B$7:$L$11,Z$2,0)+(VLOOKUP($F687,'(참고)타워 스텟 가치'!$B$7:$L$11,Z$2,0)*$E687)</f>
        <v>0</v>
      </c>
      <c r="AA687">
        <f>VLOOKUP($F687,'(참고)타워 스텟 가치'!$B$7:$L$11,AA$2,0)+(VLOOKUP($F687,'(참고)타워 스텟 가치'!$B$7:$L$11,AA$2,0)*$E687)</f>
        <v>39.05999999999991</v>
      </c>
      <c r="AB687">
        <f>SUM('스테이지별 몬스터 스텟'!S687*'(참고)타워 스텟 가치'!$Q$17,'스테이지별 몬스터 스텟'!T687*'(참고)타워 스텟 가치'!$R$17,'스테이지별 몬스터 스텟'!U687*'(참고)타워 스텟 가치'!$S$17,'스테이지별 몬스터 스텟'!V687*'(참고)타워 스텟 가치'!$T$17,'스테이지별 몬스터 스텟'!W687*'(참고)타워 스텟 가치'!$U$17,'스테이지별 몬스터 스텟'!X687*'(참고)타워 스텟 가치'!$V$17,'스테이지별 몬스터 스텟'!Y687*'(참고)타워 스텟 가치'!$W$17,'스테이지별 몬스터 스텟'!Z687*'(참고)타워 스텟 가치'!$X$17,'스테이지별 몬스터 스텟'!AA687*'(참고)타워 스텟 가치'!$Y$17)</f>
        <v>427728.62249999907</v>
      </c>
      <c r="AC687">
        <v>2</v>
      </c>
      <c r="AD687">
        <f>VLOOKUP($F687,'(참고)타워 스텟 가치'!$B$12:$L$16,AD$2,0)+(VLOOKUP($F687,'(참고)타워 스텟 가치'!$B$12:$L$16,AD$2,0)*$E687)</f>
        <v>313.87499999999926</v>
      </c>
      <c r="AE687">
        <f>VLOOKUP($F687,'(참고)타워 스텟 가치'!$B$12:$L$16,AE$2,0)+(VLOOKUP($F687,'(참고)타워 스텟 가치'!$B$12:$L$16,AE$2,0)*$E687)</f>
        <v>376.64999999999912</v>
      </c>
      <c r="AF687">
        <f>VLOOKUP($F687,'(참고)타워 스텟 가치'!$B$12:$L$16,AF$2,0)+(VLOOKUP($F687,'(참고)타워 스텟 가치'!$B$12:$L$16,AF$2,0)*$E687)</f>
        <v>278999.99999999936</v>
      </c>
      <c r="AG687">
        <f>VLOOKUP($F687,'(참고)타워 스텟 가치'!$B$12:$L$16,AG$2,0)+(VLOOKUP($F687,'(참고)타워 스텟 가치'!$B$12:$L$16,AG$2,0)*$E687)</f>
        <v>1883.2499999999957</v>
      </c>
      <c r="AH687">
        <f>VLOOKUP($F687,'(참고)타워 스텟 가치'!$B$12:$L$16,AH$2,0)+(VLOOKUP($F687,'(참고)타워 스텟 가치'!$B$12:$L$16,AH$2,0)*$E687)</f>
        <v>62.774999999999849</v>
      </c>
      <c r="AI687">
        <f>VLOOKUP($F687,'(참고)타워 스텟 가치'!$B$12:$L$16,AI$2,0)+(VLOOKUP($F687,'(참고)타워 스텟 가치'!$B$12:$L$16,AI$2,0)*$E687)</f>
        <v>16.739999999999959</v>
      </c>
      <c r="AJ687">
        <f>VLOOKUP($F687,'(참고)타워 스텟 가치'!$B$12:$L$16,AJ$2,0)+(VLOOKUP($F687,'(참고)타워 스텟 가치'!$B$12:$L$16,AJ$2,0)*$E687)</f>
        <v>0</v>
      </c>
      <c r="AK687">
        <f>VLOOKUP($F687,'(참고)타워 스텟 가치'!$B$12:$L$16,AK$2,0)+(VLOOKUP($F687,'(참고)타워 스텟 가치'!$B$12:$L$16,AK$2,0)*$E687)</f>
        <v>0</v>
      </c>
      <c r="AL687">
        <f>VLOOKUP($F687,'(참고)타워 스텟 가치'!$B$12:$L$16,AL$2,0)+(VLOOKUP($F687,'(참고)타워 스텟 가치'!$B$12:$L$16,AL$2,0)*$E687)</f>
        <v>78.11999999999982</v>
      </c>
      <c r="AM687">
        <f>SUM('스테이지별 몬스터 스텟'!AD687*'(참고)타워 스텟 가치'!$Q$17,'스테이지별 몬스터 스텟'!AE687*'(참고)타워 스텟 가치'!$R$17,'스테이지별 몬스터 스텟'!AF687*'(참고)타워 스텟 가치'!$S$17,'스테이지별 몬스터 스텟'!AG687*'(참고)타워 스텟 가치'!$T$17,'스테이지별 몬스터 스텟'!AH687*'(참고)타워 스텟 가치'!$U$17,'스테이지별 몬스터 스텟'!AI687*'(참고)타워 스텟 가치'!$V$17,'스테이지별 몬스터 스텟'!AJ687*'(참고)타워 스텟 가치'!$W$17,'스테이지별 몬스터 스텟'!AK687*'(참고)타워 스텟 가치'!$X$17,'스테이지별 몬스터 스텟'!AL687*'(참고)타워 스텟 가치'!$Y$17)</f>
        <v>423757.75499999902</v>
      </c>
      <c r="AN687">
        <v>3</v>
      </c>
    </row>
    <row r="688" spans="3:40" x14ac:dyDescent="0.3">
      <c r="C688">
        <v>4</v>
      </c>
      <c r="D688">
        <f t="shared" si="32"/>
        <v>137</v>
      </c>
      <c r="E688" s="52">
        <f>VLOOKUP(D688,'스테이지별 난이도 설정'!B:C,2,0)</f>
        <v>54.799999999999869</v>
      </c>
      <c r="F688" t="str">
        <f t="shared" si="33"/>
        <v>유니크</v>
      </c>
      <c r="G688">
        <f t="shared" si="31"/>
        <v>6</v>
      </c>
      <c r="H688">
        <f>VLOOKUP($F688,'(참고)타워 스텟 가치'!$B$2:$L$6,H$2,0)+(VLOOKUP($F688,'(참고)타워 스텟 가치'!$B$2:$L$6,H$2,0)*$E688)</f>
        <v>1412.4374999999966</v>
      </c>
      <c r="I688">
        <f>VLOOKUP($F688,'(참고)타워 스텟 가치'!$B$2:$L$6,I$2,0)+(VLOOKUP($F688,'(참고)타워 스텟 가치'!$B$2:$L$6,I$2,0)*$E688)</f>
        <v>282.48749999999933</v>
      </c>
      <c r="J688">
        <f>VLOOKUP($F688,'(참고)타워 스텟 가치'!$B$2:$L$6,J$2,0)+(VLOOKUP($F688,'(참고)타워 스텟 가치'!$B$2:$L$6,J$2,0)*$E688)</f>
        <v>278999.99999999936</v>
      </c>
      <c r="K688">
        <f>VLOOKUP($F688,'(참고)타워 스텟 가치'!$B$2:$L$6,K$2,0)+(VLOOKUP($F688,'(참고)타워 스텟 가치'!$B$2:$L$6,K$2,0)*$E688)</f>
        <v>5649.7499999999864</v>
      </c>
      <c r="L688">
        <f>VLOOKUP($F688,'(참고)타워 스텟 가치'!$B$2:$L$6,L$2,0)+(VLOOKUP($F688,'(참고)타워 스텟 가치'!$B$2:$L$6,L$2,0)*$E688)</f>
        <v>94.162499999999781</v>
      </c>
      <c r="M688">
        <f>VLOOKUP($F688,'(참고)타워 스텟 가치'!$B$2:$L$6,M$2,0)+(VLOOKUP($F688,'(참고)타워 스텟 가치'!$B$2:$L$6,M$2,0)*$E688)</f>
        <v>16.739999999999959</v>
      </c>
      <c r="N688">
        <f>VLOOKUP($F688,'(참고)타워 스텟 가치'!$B$2:$L$6,N$2,0)+(VLOOKUP($F688,'(참고)타워 스텟 가치'!$B$2:$L$6,N$2,0)*$E688)</f>
        <v>0</v>
      </c>
      <c r="O688">
        <f>VLOOKUP($F688,'(참고)타워 스텟 가치'!$B$2:$L$6,O$2,0)+(VLOOKUP($F688,'(참고)타워 스텟 가치'!$B$2:$L$6,O$2,0)*$E688)</f>
        <v>0</v>
      </c>
      <c r="P688">
        <f>VLOOKUP($F688,'(참고)타워 스텟 가치'!$B$2:$L$6,P$2,0)+(VLOOKUP($F688,'(참고)타워 스텟 가치'!$B$2:$L$6,P$2,0)*$E688)</f>
        <v>55.799999999999869</v>
      </c>
      <c r="Q688">
        <f>SUM('스테이지별 몬스터 스텟'!H688*'(참고)타워 스텟 가치'!$Q$17,'스테이지별 몬스터 스텟'!I688*'(참고)타워 스텟 가치'!$R$17,'스테이지별 몬스터 스텟'!J688*'(참고)타워 스텟 가치'!$S$17,'스테이지별 몬스터 스텟'!K688*'(참고)타워 스텟 가치'!$T$17,'스테이지별 몬스터 스텟'!L688*'(참고)타워 스텟 가치'!$U$17,'스테이지별 몬스터 스텟'!M688*'(참고)타워 스텟 가치'!$V$17,'스테이지별 몬스터 스텟'!N688*'(참고)타워 스텟 가치'!$W$17,'스테이지별 몬스터 스텟'!O688*'(참고)타워 스텟 가치'!$X$17,'스테이지별 몬스터 스텟'!P688*'(참고)타워 스텟 가치'!$Y$17)</f>
        <v>433364.77124999906</v>
      </c>
      <c r="R688">
        <v>1</v>
      </c>
      <c r="S688">
        <f>VLOOKUP($F688,'(참고)타워 스텟 가치'!$B$7:$L$11,S$2,0)+(VLOOKUP($F688,'(참고)타워 스텟 가치'!$B$7:$L$11,S$2,0)*$E688)</f>
        <v>470.81249999999892</v>
      </c>
      <c r="T688">
        <f>VLOOKUP($F688,'(참고)타워 스텟 가치'!$B$7:$L$11,T$2,0)+(VLOOKUP($F688,'(참고)타워 스텟 가치'!$B$7:$L$11,T$2,0)*$E688)</f>
        <v>847.46249999999804</v>
      </c>
      <c r="U688">
        <f>VLOOKUP($F688,'(참고)타워 스텟 가치'!$B$7:$L$11,U$2,0)+(VLOOKUP($F688,'(참고)타워 스텟 가치'!$B$7:$L$11,U$2,0)*$E688)</f>
        <v>278999.99999999936</v>
      </c>
      <c r="V688">
        <f>VLOOKUP($F688,'(참고)타워 스텟 가치'!$B$7:$L$11,V$2,0)+(VLOOKUP($F688,'(참고)타워 스텟 가치'!$B$7:$L$11,V$2,0)*$E688)</f>
        <v>5649.7499999999864</v>
      </c>
      <c r="W688">
        <f>VLOOKUP($F688,'(참고)타워 스텟 가치'!$B$7:$L$11,W$2,0)+(VLOOKUP($F688,'(참고)타워 스텟 가치'!$B$7:$L$11,W$2,0)*$E688)</f>
        <v>94.162499999999781</v>
      </c>
      <c r="X688">
        <f>VLOOKUP($F688,'(참고)타워 스텟 가치'!$B$7:$L$11,X$2,0)+(VLOOKUP($F688,'(참고)타워 스텟 가치'!$B$7:$L$11,X$2,0)*$E688)</f>
        <v>16.739999999999959</v>
      </c>
      <c r="Y688">
        <f>VLOOKUP($F688,'(참고)타워 스텟 가치'!$B$7:$L$11,Y$2,0)+(VLOOKUP($F688,'(참고)타워 스텟 가치'!$B$7:$L$11,Y$2,0)*$E688)</f>
        <v>0</v>
      </c>
      <c r="Z688">
        <f>VLOOKUP($F688,'(참고)타워 스텟 가치'!$B$7:$L$11,Z$2,0)+(VLOOKUP($F688,'(참고)타워 스텟 가치'!$B$7:$L$11,Z$2,0)*$E688)</f>
        <v>0</v>
      </c>
      <c r="AA688">
        <f>VLOOKUP($F688,'(참고)타워 스텟 가치'!$B$7:$L$11,AA$2,0)+(VLOOKUP($F688,'(참고)타워 스텟 가치'!$B$7:$L$11,AA$2,0)*$E688)</f>
        <v>55.799999999999869</v>
      </c>
      <c r="AB688">
        <f>SUM('스테이지별 몬스터 스텟'!S688*'(참고)타워 스텟 가치'!$Q$17,'스테이지별 몬스터 스텟'!T688*'(참고)타워 스텟 가치'!$R$17,'스테이지별 몬스터 스텟'!U688*'(참고)타워 스텟 가치'!$S$17,'스테이지별 몬스터 스텟'!V688*'(참고)타워 스텟 가치'!$T$17,'스테이지별 몬스터 스텟'!W688*'(참고)타워 스텟 가치'!$U$17,'스테이지별 몬스터 스텟'!X688*'(참고)타워 스텟 가치'!$V$17,'스테이지별 몬스터 스텟'!Y688*'(참고)타워 스텟 가치'!$W$17,'스테이지별 몬스터 스텟'!Z688*'(참고)타워 스텟 가치'!$X$17,'스테이지별 몬스터 스텟'!AA688*'(참고)타워 스텟 가치'!$Y$17)</f>
        <v>432328.98374999902</v>
      </c>
      <c r="AC688">
        <v>2</v>
      </c>
      <c r="AD688">
        <f>VLOOKUP($F688,'(참고)타워 스텟 가치'!$B$12:$L$16,AD$2,0)+(VLOOKUP($F688,'(참고)타워 스텟 가치'!$B$12:$L$16,AD$2,0)*$E688)</f>
        <v>470.81249999999892</v>
      </c>
      <c r="AE688">
        <f>VLOOKUP($F688,'(참고)타워 스텟 가치'!$B$12:$L$16,AE$2,0)+(VLOOKUP($F688,'(참고)타워 스텟 가치'!$B$12:$L$16,AE$2,0)*$E688)</f>
        <v>564.97499999999866</v>
      </c>
      <c r="AF688">
        <f>VLOOKUP($F688,'(참고)타워 스텟 가치'!$B$12:$L$16,AF$2,0)+(VLOOKUP($F688,'(참고)타워 스텟 가치'!$B$12:$L$16,AF$2,0)*$E688)</f>
        <v>278999.99999999936</v>
      </c>
      <c r="AG688">
        <f>VLOOKUP($F688,'(참고)타워 스텟 가치'!$B$12:$L$16,AG$2,0)+(VLOOKUP($F688,'(참고)타워 스텟 가치'!$B$12:$L$16,AG$2,0)*$E688)</f>
        <v>2824.8749999999932</v>
      </c>
      <c r="AH688">
        <f>VLOOKUP($F688,'(참고)타워 스텟 가치'!$B$12:$L$16,AH$2,0)+(VLOOKUP($F688,'(참고)타워 스텟 가치'!$B$12:$L$16,AH$2,0)*$E688)</f>
        <v>94.162499999999781</v>
      </c>
      <c r="AI688">
        <f>VLOOKUP($F688,'(참고)타워 스텟 가치'!$B$12:$L$16,AI$2,0)+(VLOOKUP($F688,'(참고)타워 스텟 가치'!$B$12:$L$16,AI$2,0)*$E688)</f>
        <v>16.739999999999959</v>
      </c>
      <c r="AJ688">
        <f>VLOOKUP($F688,'(참고)타워 스텟 가치'!$B$12:$L$16,AJ$2,0)+(VLOOKUP($F688,'(참고)타워 스텟 가치'!$B$12:$L$16,AJ$2,0)*$E688)</f>
        <v>0</v>
      </c>
      <c r="AK688">
        <f>VLOOKUP($F688,'(참고)타워 스텟 가치'!$B$12:$L$16,AK$2,0)+(VLOOKUP($F688,'(참고)타워 스텟 가치'!$B$12:$L$16,AK$2,0)*$E688)</f>
        <v>0</v>
      </c>
      <c r="AL688">
        <f>VLOOKUP($F688,'(참고)타워 스텟 가치'!$B$12:$L$16,AL$2,0)+(VLOOKUP($F688,'(참고)타워 스텟 가치'!$B$12:$L$16,AL$2,0)*$E688)</f>
        <v>111.59999999999974</v>
      </c>
      <c r="AM688">
        <f>SUM('스테이지별 몬스터 스텟'!AD688*'(참고)타워 스텟 가치'!$Q$17,'스테이지별 몬스터 스텟'!AE688*'(참고)타워 스텟 가치'!$R$17,'스테이지별 몬스터 스텟'!AF688*'(참고)타워 스텟 가치'!$S$17,'스테이지별 몬스터 스텟'!AG688*'(참고)타워 스텟 가치'!$T$17,'스테이지별 몬스터 스텟'!AH688*'(참고)타워 스텟 가치'!$U$17,'스테이지별 몬스터 스텟'!AI688*'(참고)타워 스텟 가치'!$V$17,'스테이지별 몬스터 스텟'!AJ688*'(참고)타워 스텟 가치'!$W$17,'스테이지별 몬스터 스텟'!AK688*'(참고)타워 스텟 가치'!$X$17,'스테이지별 몬스터 스텟'!AL688*'(참고)타워 스텟 가치'!$Y$17)</f>
        <v>426367.10249999911</v>
      </c>
      <c r="AN688">
        <v>3</v>
      </c>
    </row>
    <row r="689" spans="3:40" x14ac:dyDescent="0.3">
      <c r="C689">
        <v>5</v>
      </c>
      <c r="D689">
        <f t="shared" si="32"/>
        <v>137</v>
      </c>
      <c r="E689" s="52">
        <f>VLOOKUP(D689,'스테이지별 난이도 설정'!B:C,2,0)</f>
        <v>54.799999999999869</v>
      </c>
      <c r="F689" t="str">
        <f t="shared" si="33"/>
        <v>스페셜</v>
      </c>
      <c r="G689">
        <f t="shared" si="31"/>
        <v>6</v>
      </c>
      <c r="H689">
        <f>VLOOKUP($F689,'(참고)타워 스텟 가치'!$B$2:$L$6,H$2,0)+(VLOOKUP($F689,'(참고)타워 스텟 가치'!$B$2:$L$6,H$2,0)*$E689)</f>
        <v>2118.656249999995</v>
      </c>
      <c r="I689">
        <f>VLOOKUP($F689,'(참고)타워 스텟 가치'!$B$2:$L$6,I$2,0)+(VLOOKUP($F689,'(참고)타워 스텟 가치'!$B$2:$L$6,I$2,0)*$E689)</f>
        <v>423.73124999999902</v>
      </c>
      <c r="J689">
        <f>VLOOKUP($F689,'(참고)타워 스텟 가치'!$B$2:$L$6,J$2,0)+(VLOOKUP($F689,'(참고)타워 스텟 가치'!$B$2:$L$6,J$2,0)*$E689)</f>
        <v>278999.99999999936</v>
      </c>
      <c r="K689">
        <f>VLOOKUP($F689,'(참고)타워 스텟 가치'!$B$2:$L$6,K$2,0)+(VLOOKUP($F689,'(참고)타워 스텟 가치'!$B$2:$L$6,K$2,0)*$E689)</f>
        <v>8474.62499999998</v>
      </c>
      <c r="L689">
        <f>VLOOKUP($F689,'(참고)타워 스텟 가치'!$B$2:$L$6,L$2,0)+(VLOOKUP($F689,'(참고)타워 스텟 가치'!$B$2:$L$6,L$2,0)*$E689)</f>
        <v>141.24374999999966</v>
      </c>
      <c r="M689">
        <f>VLOOKUP($F689,'(참고)타워 스텟 가치'!$B$2:$L$6,M$2,0)+(VLOOKUP($F689,'(참고)타워 스텟 가치'!$B$2:$L$6,M$2,0)*$E689)</f>
        <v>16.739999999999959</v>
      </c>
      <c r="N689">
        <f>VLOOKUP($F689,'(참고)타워 스텟 가치'!$B$2:$L$6,N$2,0)+(VLOOKUP($F689,'(참고)타워 스텟 가치'!$B$2:$L$6,N$2,0)*$E689)</f>
        <v>0</v>
      </c>
      <c r="O689">
        <f>VLOOKUP($F689,'(참고)타워 스텟 가치'!$B$2:$L$6,O$2,0)+(VLOOKUP($F689,'(참고)타워 스텟 가치'!$B$2:$L$6,O$2,0)*$E689)</f>
        <v>0</v>
      </c>
      <c r="P689">
        <f>VLOOKUP($F689,'(참고)타워 스텟 가치'!$B$2:$L$6,P$2,0)+(VLOOKUP($F689,'(참고)타워 스텟 가치'!$B$2:$L$6,P$2,0)*$E689)</f>
        <v>55.799999999999869</v>
      </c>
      <c r="Q689">
        <f>SUM('스테이지별 몬스터 스텟'!H689*'(참고)타워 스텟 가치'!$Q$17,'스테이지별 몬스터 스텟'!I689*'(참고)타워 스텟 가치'!$R$17,'스테이지별 몬스터 스텟'!J689*'(참고)타워 스텟 가치'!$S$17,'스테이지별 몬스터 스텟'!K689*'(참고)타워 스텟 가치'!$T$17,'스테이지별 몬스터 스텟'!L689*'(참고)타워 스텟 가치'!$U$17,'스테이지별 몬스터 스텟'!M689*'(참고)타워 스텟 가치'!$V$17,'스테이지별 몬스터 스텟'!N689*'(참고)타워 스텟 가치'!$W$17,'스테이지별 몬스터 스텟'!O689*'(참고)타워 스텟 가치'!$X$17,'스테이지별 몬스터 스텟'!P689*'(참고)타워 스텟 가치'!$Y$17)</f>
        <v>440732.98687499895</v>
      </c>
      <c r="R689">
        <v>1</v>
      </c>
      <c r="S689">
        <f>VLOOKUP($F689,'(참고)타워 스텟 가치'!$B$7:$L$11,S$2,0)+(VLOOKUP($F689,'(참고)타워 스텟 가치'!$B$7:$L$11,S$2,0)*$E689)</f>
        <v>706.21874999999829</v>
      </c>
      <c r="T689">
        <f>VLOOKUP($F689,'(참고)타워 스텟 가치'!$B$7:$L$11,T$2,0)+(VLOOKUP($F689,'(참고)타워 스텟 가치'!$B$7:$L$11,T$2,0)*$E689)</f>
        <v>1271.193749999997</v>
      </c>
      <c r="U689">
        <f>VLOOKUP($F689,'(참고)타워 스텟 가치'!$B$7:$L$11,U$2,0)+(VLOOKUP($F689,'(참고)타워 스텟 가치'!$B$7:$L$11,U$2,0)*$E689)</f>
        <v>278999.99999999936</v>
      </c>
      <c r="V689">
        <f>VLOOKUP($F689,'(참고)타워 스텟 가치'!$B$7:$L$11,V$2,0)+(VLOOKUP($F689,'(참고)타워 스텟 가치'!$B$7:$L$11,V$2,0)*$E689)</f>
        <v>8474.62499999998</v>
      </c>
      <c r="W689">
        <f>VLOOKUP($F689,'(참고)타워 스텟 가치'!$B$7:$L$11,W$2,0)+(VLOOKUP($F689,'(참고)타워 스텟 가치'!$B$7:$L$11,W$2,0)*$E689)</f>
        <v>141.24374999999966</v>
      </c>
      <c r="X689">
        <f>VLOOKUP($F689,'(참고)타워 스텟 가치'!$B$7:$L$11,X$2,0)+(VLOOKUP($F689,'(참고)타워 스텟 가치'!$B$7:$L$11,X$2,0)*$E689)</f>
        <v>16.739999999999959</v>
      </c>
      <c r="Y689">
        <f>VLOOKUP($F689,'(참고)타워 스텟 가치'!$B$7:$L$11,Y$2,0)+(VLOOKUP($F689,'(참고)타워 스텟 가치'!$B$7:$L$11,Y$2,0)*$E689)</f>
        <v>0</v>
      </c>
      <c r="Z689">
        <f>VLOOKUP($F689,'(참고)타워 스텟 가치'!$B$7:$L$11,Z$2,0)+(VLOOKUP($F689,'(참고)타워 스텟 가치'!$B$7:$L$11,Z$2,0)*$E689)</f>
        <v>0</v>
      </c>
      <c r="AA689">
        <f>VLOOKUP($F689,'(참고)타워 스텟 가치'!$B$7:$L$11,AA$2,0)+(VLOOKUP($F689,'(참고)타워 스텟 가치'!$B$7:$L$11,AA$2,0)*$E689)</f>
        <v>55.799999999999869</v>
      </c>
      <c r="AB689">
        <f>SUM('스테이지별 몬스터 스텟'!S689*'(참고)타워 스텟 가치'!$Q$17,'스테이지별 몬스터 스텟'!T689*'(참고)타워 스텟 가치'!$R$17,'스테이지별 몬스터 스텟'!U689*'(참고)타워 스텟 가치'!$S$17,'스테이지별 몬스터 스텟'!V689*'(참고)타워 스텟 가치'!$T$17,'스테이지별 몬스터 스텟'!W689*'(참고)타워 스텟 가치'!$U$17,'스테이지별 몬스터 스텟'!X689*'(참고)타워 스텟 가치'!$V$17,'스테이지별 몬스터 스텟'!Y689*'(참고)타워 스텟 가치'!$W$17,'스테이지별 몬스터 스텟'!Z689*'(참고)타워 스텟 가치'!$X$17,'스테이지별 몬스터 스텟'!AA689*'(참고)타워 스텟 가치'!$Y$17)</f>
        <v>439179.30562499893</v>
      </c>
      <c r="AC689">
        <v>2</v>
      </c>
      <c r="AD689">
        <f>VLOOKUP($F689,'(참고)타워 스텟 가치'!$B$12:$L$16,AD$2,0)+(VLOOKUP($F689,'(참고)타워 스텟 가치'!$B$12:$L$16,AD$2,0)*$E689)</f>
        <v>706.21874999999829</v>
      </c>
      <c r="AE689">
        <f>VLOOKUP($F689,'(참고)타워 스텟 가치'!$B$12:$L$16,AE$2,0)+(VLOOKUP($F689,'(참고)타워 스텟 가치'!$B$12:$L$16,AE$2,0)*$E689)</f>
        <v>847.46249999999804</v>
      </c>
      <c r="AF689">
        <f>VLOOKUP($F689,'(참고)타워 스텟 가치'!$B$12:$L$16,AF$2,0)+(VLOOKUP($F689,'(참고)타워 스텟 가치'!$B$12:$L$16,AF$2,0)*$E689)</f>
        <v>278999.99999999936</v>
      </c>
      <c r="AG689">
        <f>VLOOKUP($F689,'(참고)타워 스텟 가치'!$B$12:$L$16,AG$2,0)+(VLOOKUP($F689,'(참고)타워 스텟 가치'!$B$12:$L$16,AG$2,0)*$E689)</f>
        <v>4237.31249999999</v>
      </c>
      <c r="AH689">
        <f>VLOOKUP($F689,'(참고)타워 스텟 가치'!$B$12:$L$16,AH$2,0)+(VLOOKUP($F689,'(참고)타워 스텟 가치'!$B$12:$L$16,AH$2,0)*$E689)</f>
        <v>141.24374999999966</v>
      </c>
      <c r="AI689">
        <f>VLOOKUP($F689,'(참고)타워 스텟 가치'!$B$12:$L$16,AI$2,0)+(VLOOKUP($F689,'(참고)타워 스텟 가치'!$B$12:$L$16,AI$2,0)*$E689)</f>
        <v>16.739999999999959</v>
      </c>
      <c r="AJ689">
        <f>VLOOKUP($F689,'(참고)타워 스텟 가치'!$B$12:$L$16,AJ$2,0)+(VLOOKUP($F689,'(참고)타워 스텟 가치'!$B$12:$L$16,AJ$2,0)*$E689)</f>
        <v>0</v>
      </c>
      <c r="AK689">
        <f>VLOOKUP($F689,'(참고)타워 스텟 가치'!$B$12:$L$16,AK$2,0)+(VLOOKUP($F689,'(참고)타워 스텟 가치'!$B$12:$L$16,AK$2,0)*$E689)</f>
        <v>0</v>
      </c>
      <c r="AL689">
        <f>VLOOKUP($F689,'(참고)타워 스텟 가치'!$B$12:$L$16,AL$2,0)+(VLOOKUP($F689,'(참고)타워 스텟 가치'!$B$12:$L$16,AL$2,0)*$E689)</f>
        <v>111.59999999999974</v>
      </c>
      <c r="AM689">
        <f>SUM('스테이지별 몬스터 스텟'!AD689*'(참고)타워 스텟 가치'!$Q$17,'스테이지별 몬스터 스텟'!AE689*'(참고)타워 스텟 가치'!$R$17,'스테이지별 몬스터 스텟'!AF689*'(참고)타워 스텟 가치'!$S$17,'스테이지별 몬스터 스텟'!AG689*'(참고)타워 스텟 가치'!$T$17,'스테이지별 몬스터 스텟'!AH689*'(참고)타워 스텟 가치'!$U$17,'스테이지별 몬스터 스텟'!AI689*'(참고)타워 스텟 가치'!$V$17,'스테이지별 몬스터 스텟'!AJ689*'(참고)타워 스텟 가치'!$W$17,'스테이지별 몬스터 스텟'!AK689*'(참고)타워 스텟 가치'!$X$17,'스테이지별 몬스터 스텟'!AL689*'(참고)타워 스텟 가치'!$Y$17)</f>
        <v>430180.68374999904</v>
      </c>
      <c r="AN689">
        <v>3</v>
      </c>
    </row>
    <row r="690" spans="3:40" x14ac:dyDescent="0.3">
      <c r="C690">
        <v>1</v>
      </c>
      <c r="D690">
        <f t="shared" si="32"/>
        <v>138</v>
      </c>
      <c r="E690" s="52">
        <f>VLOOKUP(D690,'스테이지별 난이도 설정'!B:C,2,0)</f>
        <v>55.199999999999868</v>
      </c>
      <c r="F690" t="str">
        <f t="shared" si="33"/>
        <v>일반</v>
      </c>
      <c r="G690">
        <f t="shared" si="31"/>
        <v>6</v>
      </c>
      <c r="H690">
        <f>VLOOKUP($F690,'(참고)타워 스텟 가치'!$B$2:$L$6,H$2,0)+(VLOOKUP($F690,'(참고)타워 스텟 가치'!$B$2:$L$6,H$2,0)*$E690)</f>
        <v>421.49999999999903</v>
      </c>
      <c r="I690">
        <f>VLOOKUP($F690,'(참고)타워 스텟 가치'!$B$2:$L$6,I$2,0)+(VLOOKUP($F690,'(참고)타워 스텟 가치'!$B$2:$L$6,I$2,0)*$E690)</f>
        <v>84.299999999999798</v>
      </c>
      <c r="J690">
        <f>VLOOKUP($F690,'(참고)타워 스텟 가치'!$B$2:$L$6,J$2,0)+(VLOOKUP($F690,'(참고)타워 스텟 가치'!$B$2:$L$6,J$2,0)*$E690)</f>
        <v>280999.99999999936</v>
      </c>
      <c r="K690">
        <f>VLOOKUP($F690,'(참고)타워 스텟 가치'!$B$2:$L$6,K$2,0)+(VLOOKUP($F690,'(참고)타워 스텟 가치'!$B$2:$L$6,K$2,0)*$E690)</f>
        <v>1685.9999999999961</v>
      </c>
      <c r="L690">
        <f>VLOOKUP($F690,'(참고)타워 스텟 가치'!$B$2:$L$6,L$2,0)+(VLOOKUP($F690,'(참고)타워 스텟 가치'!$B$2:$L$6,L$2,0)*$E690)</f>
        <v>28.099999999999934</v>
      </c>
      <c r="M690">
        <f>VLOOKUP($F690,'(참고)타워 스텟 가치'!$B$2:$L$6,M$2,0)+(VLOOKUP($F690,'(참고)타워 스텟 가치'!$B$2:$L$6,M$2,0)*$E690)</f>
        <v>16.85999999999996</v>
      </c>
      <c r="N690">
        <f>VLOOKUP($F690,'(참고)타워 스텟 가치'!$B$2:$L$6,N$2,0)+(VLOOKUP($F690,'(참고)타워 스텟 가치'!$B$2:$L$6,N$2,0)*$E690)</f>
        <v>0</v>
      </c>
      <c r="O690">
        <f>VLOOKUP($F690,'(참고)타워 스텟 가치'!$B$2:$L$6,O$2,0)+(VLOOKUP($F690,'(참고)타워 스텟 가치'!$B$2:$L$6,O$2,0)*$E690)</f>
        <v>0</v>
      </c>
      <c r="P690">
        <f>VLOOKUP($F690,'(참고)타워 스텟 가치'!$B$2:$L$6,P$2,0)+(VLOOKUP($F690,'(참고)타워 스텟 가치'!$B$2:$L$6,P$2,0)*$E690)</f>
        <v>39.339999999999911</v>
      </c>
      <c r="Q690">
        <f>SUM('스테이지별 몬스터 스텟'!H690*'(참고)타워 스텟 가치'!$Q$17,'스테이지별 몬스터 스텟'!I690*'(참고)타워 스텟 가치'!$R$17,'스테이지별 몬스터 스텟'!J690*'(참고)타워 스텟 가치'!$S$17,'스테이지별 몬스터 스텟'!K690*'(참고)타워 스텟 가치'!$T$17,'스테이지별 몬스터 스텟'!L690*'(참고)타워 스텟 가치'!$U$17,'스테이지별 몬스터 스텟'!M690*'(참고)타워 스텟 가치'!$V$17,'스테이지별 몬스터 스텟'!N690*'(참고)타워 스텟 가치'!$W$17,'스테이지별 몬스터 스텟'!O690*'(참고)타워 스텟 가치'!$X$17,'스테이지별 몬스터 스텟'!P690*'(참고)타워 스텟 가치'!$Y$17)</f>
        <v>425993.18999999907</v>
      </c>
      <c r="R690">
        <v>1</v>
      </c>
      <c r="S690">
        <f>VLOOKUP($F690,'(참고)타워 스텟 가치'!$B$7:$L$11,S$2,0)+(VLOOKUP($F690,'(참고)타워 스텟 가치'!$B$7:$L$11,S$2,0)*$E690)</f>
        <v>140.49999999999966</v>
      </c>
      <c r="T690">
        <f>VLOOKUP($F690,'(참고)타워 스텟 가치'!$B$7:$L$11,T$2,0)+(VLOOKUP($F690,'(참고)타워 스텟 가치'!$B$7:$L$11,T$2,0)*$E690)</f>
        <v>252.89999999999941</v>
      </c>
      <c r="U690">
        <f>VLOOKUP($F690,'(참고)타워 스텟 가치'!$B$7:$L$11,U$2,0)+(VLOOKUP($F690,'(참고)타워 스텟 가치'!$B$7:$L$11,U$2,0)*$E690)</f>
        <v>280999.99999999936</v>
      </c>
      <c r="V690">
        <f>VLOOKUP($F690,'(참고)타워 스텟 가치'!$B$7:$L$11,V$2,0)+(VLOOKUP($F690,'(참고)타워 스텟 가치'!$B$7:$L$11,V$2,0)*$E690)</f>
        <v>1685.9999999999961</v>
      </c>
      <c r="W690">
        <f>VLOOKUP($F690,'(참고)타워 스텟 가치'!$B$7:$L$11,W$2,0)+(VLOOKUP($F690,'(참고)타워 스텟 가치'!$B$7:$L$11,W$2,0)*$E690)</f>
        <v>28.099999999999934</v>
      </c>
      <c r="X690">
        <f>VLOOKUP($F690,'(참고)타워 스텟 가치'!$B$7:$L$11,X$2,0)+(VLOOKUP($F690,'(참고)타워 스텟 가치'!$B$7:$L$11,X$2,0)*$E690)</f>
        <v>16.85999999999996</v>
      </c>
      <c r="Y690">
        <f>VLOOKUP($F690,'(참고)타워 스텟 가치'!$B$7:$L$11,Y$2,0)+(VLOOKUP($F690,'(참고)타워 스텟 가치'!$B$7:$L$11,Y$2,0)*$E690)</f>
        <v>0</v>
      </c>
      <c r="Z690">
        <f>VLOOKUP($F690,'(참고)타워 스텟 가치'!$B$7:$L$11,Z$2,0)+(VLOOKUP($F690,'(참고)타워 스텟 가치'!$B$7:$L$11,Z$2,0)*$E690)</f>
        <v>0</v>
      </c>
      <c r="AA690">
        <f>VLOOKUP($F690,'(참고)타워 스텟 가치'!$B$7:$L$11,AA$2,0)+(VLOOKUP($F690,'(참고)타워 스텟 가치'!$B$7:$L$11,AA$2,0)*$E690)</f>
        <v>39.339999999999911</v>
      </c>
      <c r="AB690">
        <f>SUM('스테이지별 몬스터 스텟'!S690*'(참고)타워 스텟 가치'!$Q$17,'스테이지별 몬스터 스텟'!T690*'(참고)타워 스텟 가치'!$R$17,'스테이지별 몬스터 스텟'!U690*'(참고)타워 스텟 가치'!$S$17,'스테이지별 몬스터 스텟'!V690*'(참고)타워 스텟 가치'!$T$17,'스테이지별 몬스터 스텟'!W690*'(참고)타워 스텟 가치'!$U$17,'스테이지별 몬스터 스텟'!X690*'(참고)타워 스텟 가치'!$V$17,'스테이지별 몬스터 스텟'!Y690*'(참고)타워 스텟 가치'!$W$17,'스테이지별 몬스터 스텟'!Z690*'(참고)타워 스텟 가치'!$X$17,'스테이지별 몬스터 스텟'!AA690*'(참고)타워 스텟 가치'!$Y$17)</f>
        <v>425684.08999999904</v>
      </c>
      <c r="AC690">
        <v>2</v>
      </c>
      <c r="AD690">
        <f>VLOOKUP($F690,'(참고)타워 스텟 가치'!$B$12:$L$16,AD$2,0)+(VLOOKUP($F690,'(참고)타워 스텟 가치'!$B$12:$L$16,AD$2,0)*$E690)</f>
        <v>140.49999999999966</v>
      </c>
      <c r="AE690">
        <f>VLOOKUP($F690,'(참고)타워 스텟 가치'!$B$12:$L$16,AE$2,0)+(VLOOKUP($F690,'(참고)타워 스텟 가치'!$B$12:$L$16,AE$2,0)*$E690)</f>
        <v>168.5999999999996</v>
      </c>
      <c r="AF690">
        <f>VLOOKUP($F690,'(참고)타워 스텟 가치'!$B$12:$L$16,AF$2,0)+(VLOOKUP($F690,'(참고)타워 스텟 가치'!$B$12:$L$16,AF$2,0)*$E690)</f>
        <v>280999.99999999936</v>
      </c>
      <c r="AG690">
        <f>VLOOKUP($F690,'(참고)타워 스텟 가치'!$B$12:$L$16,AG$2,0)+(VLOOKUP($F690,'(참고)타워 스텟 가치'!$B$12:$L$16,AG$2,0)*$E690)</f>
        <v>842.99999999999807</v>
      </c>
      <c r="AH690">
        <f>VLOOKUP($F690,'(참고)타워 스텟 가치'!$B$12:$L$16,AH$2,0)+(VLOOKUP($F690,'(참고)타워 스텟 가치'!$B$12:$L$16,AH$2,0)*$E690)</f>
        <v>28.099999999999934</v>
      </c>
      <c r="AI690">
        <f>VLOOKUP($F690,'(참고)타워 스텟 가치'!$B$12:$L$16,AI$2,0)+(VLOOKUP($F690,'(참고)타워 스텟 가치'!$B$12:$L$16,AI$2,0)*$E690)</f>
        <v>16.85999999999996</v>
      </c>
      <c r="AJ690">
        <f>VLOOKUP($F690,'(참고)타워 스텟 가치'!$B$12:$L$16,AJ$2,0)+(VLOOKUP($F690,'(참고)타워 스텟 가치'!$B$12:$L$16,AJ$2,0)*$E690)</f>
        <v>0</v>
      </c>
      <c r="AK690">
        <f>VLOOKUP($F690,'(참고)타워 스텟 가치'!$B$12:$L$16,AK$2,0)+(VLOOKUP($F690,'(참고)타워 스텟 가치'!$B$12:$L$16,AK$2,0)*$E690)</f>
        <v>0</v>
      </c>
      <c r="AL690">
        <f>VLOOKUP($F690,'(참고)타워 스텟 가치'!$B$12:$L$16,AL$2,0)+(VLOOKUP($F690,'(참고)타워 스텟 가치'!$B$12:$L$16,AL$2,0)*$E690)</f>
        <v>78.679999999999822</v>
      </c>
      <c r="AM690">
        <f>SUM('스테이지별 몬스터 스텟'!AD690*'(참고)타워 스텟 가치'!$Q$17,'스테이지별 몬스터 스텟'!AE690*'(참고)타워 스텟 가치'!$R$17,'스테이지별 몬스터 스텟'!AF690*'(참고)타워 스텟 가치'!$S$17,'스테이지별 몬스터 스텟'!AG690*'(참고)타워 스텟 가치'!$T$17,'스테이지별 몬스터 스텟'!AH690*'(참고)타워 스텟 가치'!$U$17,'스테이지별 몬스터 스텟'!AI690*'(참고)타워 스텟 가치'!$V$17,'스테이지별 몬스터 스텟'!AJ690*'(참고)타워 스텟 가치'!$W$17,'스테이지별 몬스터 스텟'!AK690*'(참고)타워 스텟 가치'!$X$17,'스테이지별 몬스터 스텟'!AL690*'(참고)타워 스텟 가치'!$Y$17)</f>
        <v>423950.31999999908</v>
      </c>
      <c r="AN690">
        <v>3</v>
      </c>
    </row>
    <row r="691" spans="3:40" x14ac:dyDescent="0.3">
      <c r="C691">
        <v>2</v>
      </c>
      <c r="D691">
        <f t="shared" si="32"/>
        <v>138</v>
      </c>
      <c r="E691" s="52">
        <f>VLOOKUP(D691,'스테이지별 난이도 설정'!B:C,2,0)</f>
        <v>55.199999999999868</v>
      </c>
      <c r="F691" t="str">
        <f t="shared" si="33"/>
        <v>레어</v>
      </c>
      <c r="G691">
        <f t="shared" si="31"/>
        <v>6</v>
      </c>
      <c r="H691">
        <f>VLOOKUP($F691,'(참고)타워 스텟 가치'!$B$2:$L$6,H$2,0)+(VLOOKUP($F691,'(참고)타워 스텟 가치'!$B$2:$L$6,H$2,0)*$E691)</f>
        <v>632.24999999999852</v>
      </c>
      <c r="I691">
        <f>VLOOKUP($F691,'(참고)타워 스텟 가치'!$B$2:$L$6,I$2,0)+(VLOOKUP($F691,'(참고)타워 스텟 가치'!$B$2:$L$6,I$2,0)*$E691)</f>
        <v>126.4499999999997</v>
      </c>
      <c r="J691">
        <f>VLOOKUP($F691,'(참고)타워 스텟 가치'!$B$2:$L$6,J$2,0)+(VLOOKUP($F691,'(참고)타워 스텟 가치'!$B$2:$L$6,J$2,0)*$E691)</f>
        <v>280999.99999999936</v>
      </c>
      <c r="K691">
        <f>VLOOKUP($F691,'(참고)타워 스텟 가치'!$B$2:$L$6,K$2,0)+(VLOOKUP($F691,'(참고)타워 스텟 가치'!$B$2:$L$6,K$2,0)*$E691)</f>
        <v>2528.9999999999941</v>
      </c>
      <c r="L691">
        <f>VLOOKUP($F691,'(참고)타워 스텟 가치'!$B$2:$L$6,L$2,0)+(VLOOKUP($F691,'(참고)타워 스텟 가치'!$B$2:$L$6,L$2,0)*$E691)</f>
        <v>42.149999999999899</v>
      </c>
      <c r="M691">
        <f>VLOOKUP($F691,'(참고)타워 스텟 가치'!$B$2:$L$6,M$2,0)+(VLOOKUP($F691,'(참고)타워 스텟 가치'!$B$2:$L$6,M$2,0)*$E691)</f>
        <v>16.85999999999996</v>
      </c>
      <c r="N691">
        <f>VLOOKUP($F691,'(참고)타워 스텟 가치'!$B$2:$L$6,N$2,0)+(VLOOKUP($F691,'(참고)타워 스텟 가치'!$B$2:$L$6,N$2,0)*$E691)</f>
        <v>0</v>
      </c>
      <c r="O691">
        <f>VLOOKUP($F691,'(참고)타워 스텟 가치'!$B$2:$L$6,O$2,0)+(VLOOKUP($F691,'(참고)타워 스텟 가치'!$B$2:$L$6,O$2,0)*$E691)</f>
        <v>0</v>
      </c>
      <c r="P691">
        <f>VLOOKUP($F691,'(참고)타워 스텟 가치'!$B$2:$L$6,P$2,0)+(VLOOKUP($F691,'(참고)타워 스텟 가치'!$B$2:$L$6,P$2,0)*$E691)</f>
        <v>39.339999999999911</v>
      </c>
      <c r="Q691">
        <f>SUM('스테이지별 몬스터 스텟'!H691*'(참고)타워 스텟 가치'!$Q$17,'스테이지별 몬스터 스텟'!I691*'(참고)타워 스텟 가치'!$R$17,'스테이지별 몬스터 스텟'!J691*'(참고)타워 스텟 가치'!$S$17,'스테이지별 몬스터 스텟'!K691*'(참고)타워 스텟 가치'!$T$17,'스테이지별 몬스터 스텟'!L691*'(참고)타워 스텟 가치'!$U$17,'스테이지별 몬스터 스텟'!M691*'(참고)타워 스텟 가치'!$V$17,'스테이지별 몬스터 스텟'!N691*'(참고)타워 스텟 가치'!$W$17,'스테이지별 몬스터 스텟'!O691*'(참고)타워 스텟 가치'!$X$17,'스테이지별 몬스터 스텟'!P691*'(참고)타워 스텟 가치'!$Y$17)</f>
        <v>428192.01499999902</v>
      </c>
      <c r="R691">
        <v>1</v>
      </c>
      <c r="S691">
        <f>VLOOKUP($F691,'(참고)타워 스텟 가치'!$B$7:$L$11,S$2,0)+(VLOOKUP($F691,'(참고)타워 스텟 가치'!$B$7:$L$11,S$2,0)*$E691)</f>
        <v>210.74999999999952</v>
      </c>
      <c r="T691">
        <f>VLOOKUP($F691,'(참고)타워 스텟 가치'!$B$7:$L$11,T$2,0)+(VLOOKUP($F691,'(참고)타워 스텟 가치'!$B$7:$L$11,T$2,0)*$E691)</f>
        <v>379.34999999999911</v>
      </c>
      <c r="U691">
        <f>VLOOKUP($F691,'(참고)타워 스텟 가치'!$B$7:$L$11,U$2,0)+(VLOOKUP($F691,'(참고)타워 스텟 가치'!$B$7:$L$11,U$2,0)*$E691)</f>
        <v>280999.99999999936</v>
      </c>
      <c r="V691">
        <f>VLOOKUP($F691,'(참고)타워 스텟 가치'!$B$7:$L$11,V$2,0)+(VLOOKUP($F691,'(참고)타워 스텟 가치'!$B$7:$L$11,V$2,0)*$E691)</f>
        <v>2528.9999999999941</v>
      </c>
      <c r="W691">
        <f>VLOOKUP($F691,'(참고)타워 스텟 가치'!$B$7:$L$11,W$2,0)+(VLOOKUP($F691,'(참고)타워 스텟 가치'!$B$7:$L$11,W$2,0)*$E691)</f>
        <v>42.149999999999899</v>
      </c>
      <c r="X691">
        <f>VLOOKUP($F691,'(참고)타워 스텟 가치'!$B$7:$L$11,X$2,0)+(VLOOKUP($F691,'(참고)타워 스텟 가치'!$B$7:$L$11,X$2,0)*$E691)</f>
        <v>16.85999999999996</v>
      </c>
      <c r="Y691">
        <f>VLOOKUP($F691,'(참고)타워 스텟 가치'!$B$7:$L$11,Y$2,0)+(VLOOKUP($F691,'(참고)타워 스텟 가치'!$B$7:$L$11,Y$2,0)*$E691)</f>
        <v>0</v>
      </c>
      <c r="Z691">
        <f>VLOOKUP($F691,'(참고)타워 스텟 가치'!$B$7:$L$11,Z$2,0)+(VLOOKUP($F691,'(참고)타워 스텟 가치'!$B$7:$L$11,Z$2,0)*$E691)</f>
        <v>0</v>
      </c>
      <c r="AA691">
        <f>VLOOKUP($F691,'(참고)타워 스텟 가치'!$B$7:$L$11,AA$2,0)+(VLOOKUP($F691,'(참고)타워 스텟 가치'!$B$7:$L$11,AA$2,0)*$E691)</f>
        <v>39.339999999999911</v>
      </c>
      <c r="AB691">
        <f>SUM('스테이지별 몬스터 스텟'!S691*'(참고)타워 스텟 가치'!$Q$17,'스테이지별 몬스터 스텟'!T691*'(참고)타워 스텟 가치'!$R$17,'스테이지별 몬스터 스텟'!U691*'(참고)타워 스텟 가치'!$S$17,'스테이지별 몬스터 스텟'!V691*'(참고)타워 스텟 가치'!$T$17,'스테이지별 몬스터 스텟'!W691*'(참고)타워 스텟 가치'!$U$17,'스테이지별 몬스터 스텟'!X691*'(참고)타워 스텟 가치'!$V$17,'스테이지별 몬스터 스텟'!Y691*'(참고)타워 스텟 가치'!$W$17,'스테이지별 몬스터 스텟'!Z691*'(참고)타워 스텟 가치'!$X$17,'스테이지별 몬스터 스텟'!AA691*'(참고)타워 스텟 가치'!$Y$17)</f>
        <v>427728.36499999906</v>
      </c>
      <c r="AC691">
        <v>2</v>
      </c>
      <c r="AD691">
        <f>VLOOKUP($F691,'(참고)타워 스텟 가치'!$B$12:$L$16,AD$2,0)+(VLOOKUP($F691,'(참고)타워 스텟 가치'!$B$12:$L$16,AD$2,0)*$E691)</f>
        <v>210.74999999999952</v>
      </c>
      <c r="AE691">
        <f>VLOOKUP($F691,'(참고)타워 스텟 가치'!$B$12:$L$16,AE$2,0)+(VLOOKUP($F691,'(참고)타워 스텟 가치'!$B$12:$L$16,AE$2,0)*$E691)</f>
        <v>252.89999999999941</v>
      </c>
      <c r="AF691">
        <f>VLOOKUP($F691,'(참고)타워 스텟 가치'!$B$12:$L$16,AF$2,0)+(VLOOKUP($F691,'(참고)타워 스텟 가치'!$B$12:$L$16,AF$2,0)*$E691)</f>
        <v>280999.99999999936</v>
      </c>
      <c r="AG691">
        <f>VLOOKUP($F691,'(참고)타워 스텟 가치'!$B$12:$L$16,AG$2,0)+(VLOOKUP($F691,'(참고)타워 스텟 가치'!$B$12:$L$16,AG$2,0)*$E691)</f>
        <v>1264.499999999997</v>
      </c>
      <c r="AH691">
        <f>VLOOKUP($F691,'(참고)타워 스텟 가치'!$B$12:$L$16,AH$2,0)+(VLOOKUP($F691,'(참고)타워 스텟 가치'!$B$12:$L$16,AH$2,0)*$E691)</f>
        <v>42.149999999999899</v>
      </c>
      <c r="AI691">
        <f>VLOOKUP($F691,'(참고)타워 스텟 가치'!$B$12:$L$16,AI$2,0)+(VLOOKUP($F691,'(참고)타워 스텟 가치'!$B$12:$L$16,AI$2,0)*$E691)</f>
        <v>16.85999999999996</v>
      </c>
      <c r="AJ691">
        <f>VLOOKUP($F691,'(참고)타워 스텟 가치'!$B$12:$L$16,AJ$2,0)+(VLOOKUP($F691,'(참고)타워 스텟 가치'!$B$12:$L$16,AJ$2,0)*$E691)</f>
        <v>0</v>
      </c>
      <c r="AK691">
        <f>VLOOKUP($F691,'(참고)타워 스텟 가치'!$B$12:$L$16,AK$2,0)+(VLOOKUP($F691,'(참고)타워 스텟 가치'!$B$12:$L$16,AK$2,0)*$E691)</f>
        <v>0</v>
      </c>
      <c r="AL691">
        <f>VLOOKUP($F691,'(참고)타워 스텟 가치'!$B$12:$L$16,AL$2,0)+(VLOOKUP($F691,'(참고)타워 스텟 가치'!$B$12:$L$16,AL$2,0)*$E691)</f>
        <v>78.679999999999822</v>
      </c>
      <c r="AM691">
        <f>SUM('스테이지별 몬스터 스텟'!AD691*'(참고)타워 스텟 가치'!$Q$17,'스테이지별 몬스터 스텟'!AE691*'(참고)타워 스텟 가치'!$R$17,'스테이지별 몬스터 스텟'!AF691*'(참고)타워 스텟 가치'!$S$17,'스테이지별 몬스터 스텟'!AG691*'(참고)타워 스텟 가치'!$T$17,'스테이지별 몬스터 스텟'!AH691*'(참고)타워 스텟 가치'!$U$17,'스테이지별 몬스터 스텟'!AI691*'(참고)타워 스텟 가치'!$V$17,'스테이지별 몬스터 스텟'!AJ691*'(참고)타워 스텟 가치'!$W$17,'스테이지별 몬스터 스텟'!AK691*'(참고)타워 스텟 가치'!$X$17,'스테이지별 몬스터 스텟'!AL691*'(참고)타워 스텟 가치'!$Y$17)</f>
        <v>425088.36999999901</v>
      </c>
      <c r="AN691">
        <v>3</v>
      </c>
    </row>
    <row r="692" spans="3:40" x14ac:dyDescent="0.3">
      <c r="C692">
        <v>3</v>
      </c>
      <c r="D692">
        <f t="shared" si="32"/>
        <v>138</v>
      </c>
      <c r="E692" s="52">
        <f>VLOOKUP(D692,'스테이지별 난이도 설정'!B:C,2,0)</f>
        <v>55.199999999999868</v>
      </c>
      <c r="F692" t="str">
        <f t="shared" si="33"/>
        <v>에픽</v>
      </c>
      <c r="G692">
        <f t="shared" si="31"/>
        <v>6</v>
      </c>
      <c r="H692">
        <f>VLOOKUP($F692,'(참고)타워 스텟 가치'!$B$2:$L$6,H$2,0)+(VLOOKUP($F692,'(참고)타워 스텟 가치'!$B$2:$L$6,H$2,0)*$E692)</f>
        <v>948.37499999999773</v>
      </c>
      <c r="I692">
        <f>VLOOKUP($F692,'(참고)타워 스텟 가치'!$B$2:$L$6,I$2,0)+(VLOOKUP($F692,'(참고)타워 스텟 가치'!$B$2:$L$6,I$2,0)*$E692)</f>
        <v>189.67499999999956</v>
      </c>
      <c r="J692">
        <f>VLOOKUP($F692,'(참고)타워 스텟 가치'!$B$2:$L$6,J$2,0)+(VLOOKUP($F692,'(참고)타워 스텟 가치'!$B$2:$L$6,J$2,0)*$E692)</f>
        <v>280999.99999999936</v>
      </c>
      <c r="K692">
        <f>VLOOKUP($F692,'(참고)타워 스텟 가치'!$B$2:$L$6,K$2,0)+(VLOOKUP($F692,'(참고)타워 스텟 가치'!$B$2:$L$6,K$2,0)*$E692)</f>
        <v>3793.4999999999909</v>
      </c>
      <c r="L692">
        <f>VLOOKUP($F692,'(참고)타워 스텟 가치'!$B$2:$L$6,L$2,0)+(VLOOKUP($F692,'(참고)타워 스텟 가치'!$B$2:$L$6,L$2,0)*$E692)</f>
        <v>63.224999999999852</v>
      </c>
      <c r="M692">
        <f>VLOOKUP($F692,'(참고)타워 스텟 가치'!$B$2:$L$6,M$2,0)+(VLOOKUP($F692,'(참고)타워 스텟 가치'!$B$2:$L$6,M$2,0)*$E692)</f>
        <v>16.85999999999996</v>
      </c>
      <c r="N692">
        <f>VLOOKUP($F692,'(참고)타워 스텟 가치'!$B$2:$L$6,N$2,0)+(VLOOKUP($F692,'(참고)타워 스텟 가치'!$B$2:$L$6,N$2,0)*$E692)</f>
        <v>0</v>
      </c>
      <c r="O692">
        <f>VLOOKUP($F692,'(참고)타워 스텟 가치'!$B$2:$L$6,O$2,0)+(VLOOKUP($F692,'(참고)타워 스텟 가치'!$B$2:$L$6,O$2,0)*$E692)</f>
        <v>0</v>
      </c>
      <c r="P692">
        <f>VLOOKUP($F692,'(참고)타워 스텟 가치'!$B$2:$L$6,P$2,0)+(VLOOKUP($F692,'(참고)타워 스텟 가치'!$B$2:$L$6,P$2,0)*$E692)</f>
        <v>39.339999999999911</v>
      </c>
      <c r="Q692">
        <f>SUM('스테이지별 몬스터 스텟'!H692*'(참고)타워 스텟 가치'!$Q$17,'스테이지별 몬스터 스텟'!I692*'(참고)타워 스텟 가치'!$R$17,'스테이지별 몬스터 스텟'!J692*'(참고)타워 스텟 가치'!$S$17,'스테이지별 몬스터 스텟'!K692*'(참고)타워 스텟 가치'!$T$17,'스테이지별 몬스터 스텟'!L692*'(참고)타워 스텟 가치'!$U$17,'스테이지별 몬스터 스텟'!M692*'(참고)타워 스텟 가치'!$V$17,'스테이지별 몬스터 스텟'!N692*'(참고)타워 스텟 가치'!$W$17,'스테이지별 몬스터 스텟'!O692*'(참고)타워 스텟 가치'!$X$17,'스테이지별 몬스터 스텟'!P692*'(참고)타워 스텟 가치'!$Y$17)</f>
        <v>431490.25249999907</v>
      </c>
      <c r="R692">
        <v>1</v>
      </c>
      <c r="S692">
        <f>VLOOKUP($F692,'(참고)타워 스텟 가치'!$B$7:$L$11,S$2,0)+(VLOOKUP($F692,'(참고)타워 스텟 가치'!$B$7:$L$11,S$2,0)*$E692)</f>
        <v>316.12499999999926</v>
      </c>
      <c r="T692">
        <f>VLOOKUP($F692,'(참고)타워 스텟 가치'!$B$7:$L$11,T$2,0)+(VLOOKUP($F692,'(참고)타워 스텟 가치'!$B$7:$L$11,T$2,0)*$E692)</f>
        <v>569.02499999999861</v>
      </c>
      <c r="U692">
        <f>VLOOKUP($F692,'(참고)타워 스텟 가치'!$B$7:$L$11,U$2,0)+(VLOOKUP($F692,'(참고)타워 스텟 가치'!$B$7:$L$11,U$2,0)*$E692)</f>
        <v>280999.99999999936</v>
      </c>
      <c r="V692">
        <f>VLOOKUP($F692,'(참고)타워 스텟 가치'!$B$7:$L$11,V$2,0)+(VLOOKUP($F692,'(참고)타워 스텟 가치'!$B$7:$L$11,V$2,0)*$E692)</f>
        <v>3793.4999999999909</v>
      </c>
      <c r="W692">
        <f>VLOOKUP($F692,'(참고)타워 스텟 가치'!$B$7:$L$11,W$2,0)+(VLOOKUP($F692,'(참고)타워 스텟 가치'!$B$7:$L$11,W$2,0)*$E692)</f>
        <v>63.224999999999852</v>
      </c>
      <c r="X692">
        <f>VLOOKUP($F692,'(참고)타워 스텟 가치'!$B$7:$L$11,X$2,0)+(VLOOKUP($F692,'(참고)타워 스텟 가치'!$B$7:$L$11,X$2,0)*$E692)</f>
        <v>16.85999999999996</v>
      </c>
      <c r="Y692">
        <f>VLOOKUP($F692,'(참고)타워 스텟 가치'!$B$7:$L$11,Y$2,0)+(VLOOKUP($F692,'(참고)타워 스텟 가치'!$B$7:$L$11,Y$2,0)*$E692)</f>
        <v>0</v>
      </c>
      <c r="Z692">
        <f>VLOOKUP($F692,'(참고)타워 스텟 가치'!$B$7:$L$11,Z$2,0)+(VLOOKUP($F692,'(참고)타워 스텟 가치'!$B$7:$L$11,Z$2,0)*$E692)</f>
        <v>0</v>
      </c>
      <c r="AA692">
        <f>VLOOKUP($F692,'(참고)타워 스텟 가치'!$B$7:$L$11,AA$2,0)+(VLOOKUP($F692,'(참고)타워 스텟 가치'!$B$7:$L$11,AA$2,0)*$E692)</f>
        <v>39.339999999999911</v>
      </c>
      <c r="AB692">
        <f>SUM('스테이지별 몬스터 스텟'!S692*'(참고)타워 스텟 가치'!$Q$17,'스테이지별 몬스터 스텟'!T692*'(참고)타워 스텟 가치'!$R$17,'스테이지별 몬스터 스텟'!U692*'(참고)타워 스텟 가치'!$S$17,'스테이지별 몬스터 스텟'!V692*'(참고)타워 스텟 가치'!$T$17,'스테이지별 몬스터 스텟'!W692*'(참고)타워 스텟 가치'!$U$17,'스테이지별 몬스터 스텟'!X692*'(참고)타워 스텟 가치'!$V$17,'스테이지별 몬스터 스텟'!Y692*'(참고)타워 스텟 가치'!$W$17,'스테이지별 몬스터 스텟'!Z692*'(참고)타워 스텟 가치'!$X$17,'스테이지별 몬스터 스텟'!AA692*'(참고)타워 스텟 가치'!$Y$17)</f>
        <v>430794.77749999904</v>
      </c>
      <c r="AC692">
        <v>2</v>
      </c>
      <c r="AD692">
        <f>VLOOKUP($F692,'(참고)타워 스텟 가치'!$B$12:$L$16,AD$2,0)+(VLOOKUP($F692,'(참고)타워 스텟 가치'!$B$12:$L$16,AD$2,0)*$E692)</f>
        <v>316.12499999999926</v>
      </c>
      <c r="AE692">
        <f>VLOOKUP($F692,'(참고)타워 스텟 가치'!$B$12:$L$16,AE$2,0)+(VLOOKUP($F692,'(참고)타워 스텟 가치'!$B$12:$L$16,AE$2,0)*$E692)</f>
        <v>379.34999999999911</v>
      </c>
      <c r="AF692">
        <f>VLOOKUP($F692,'(참고)타워 스텟 가치'!$B$12:$L$16,AF$2,0)+(VLOOKUP($F692,'(참고)타워 스텟 가치'!$B$12:$L$16,AF$2,0)*$E692)</f>
        <v>280999.99999999936</v>
      </c>
      <c r="AG692">
        <f>VLOOKUP($F692,'(참고)타워 스텟 가치'!$B$12:$L$16,AG$2,0)+(VLOOKUP($F692,'(참고)타워 스텟 가치'!$B$12:$L$16,AG$2,0)*$E692)</f>
        <v>1896.7499999999955</v>
      </c>
      <c r="AH692">
        <f>VLOOKUP($F692,'(참고)타워 스텟 가치'!$B$12:$L$16,AH$2,0)+(VLOOKUP($F692,'(참고)타워 스텟 가치'!$B$12:$L$16,AH$2,0)*$E692)</f>
        <v>63.224999999999852</v>
      </c>
      <c r="AI692">
        <f>VLOOKUP($F692,'(참고)타워 스텟 가치'!$B$12:$L$16,AI$2,0)+(VLOOKUP($F692,'(참고)타워 스텟 가치'!$B$12:$L$16,AI$2,0)*$E692)</f>
        <v>16.85999999999996</v>
      </c>
      <c r="AJ692">
        <f>VLOOKUP($F692,'(참고)타워 스텟 가치'!$B$12:$L$16,AJ$2,0)+(VLOOKUP($F692,'(참고)타워 스텟 가치'!$B$12:$L$16,AJ$2,0)*$E692)</f>
        <v>0</v>
      </c>
      <c r="AK692">
        <f>VLOOKUP($F692,'(참고)타워 스텟 가치'!$B$12:$L$16,AK$2,0)+(VLOOKUP($F692,'(참고)타워 스텟 가치'!$B$12:$L$16,AK$2,0)*$E692)</f>
        <v>0</v>
      </c>
      <c r="AL692">
        <f>VLOOKUP($F692,'(참고)타워 스텟 가치'!$B$12:$L$16,AL$2,0)+(VLOOKUP($F692,'(참고)타워 스텟 가치'!$B$12:$L$16,AL$2,0)*$E692)</f>
        <v>78.679999999999822</v>
      </c>
      <c r="AM692">
        <f>SUM('스테이지별 몬스터 스텟'!AD692*'(참고)타워 스텟 가치'!$Q$17,'스테이지별 몬스터 스텟'!AE692*'(참고)타워 스텟 가치'!$R$17,'스테이지별 몬스터 스텟'!AF692*'(참고)타워 스텟 가치'!$S$17,'스테이지별 몬스터 스텟'!AG692*'(참고)타워 스텟 가치'!$T$17,'스테이지별 몬스터 스텟'!AH692*'(참고)타워 스텟 가치'!$U$17,'스테이지별 몬스터 스텟'!AI692*'(참고)타워 스텟 가치'!$V$17,'스테이지별 몬스터 스텟'!AJ692*'(참고)타워 스텟 가치'!$W$17,'스테이지별 몬스터 스텟'!AK692*'(참고)타워 스텟 가치'!$X$17,'스테이지별 몬스터 스텟'!AL692*'(참고)타워 스텟 가치'!$Y$17)</f>
        <v>426795.44499999908</v>
      </c>
      <c r="AN692">
        <v>3</v>
      </c>
    </row>
    <row r="693" spans="3:40" x14ac:dyDescent="0.3">
      <c r="C693">
        <v>4</v>
      </c>
      <c r="D693">
        <f t="shared" si="32"/>
        <v>138</v>
      </c>
      <c r="E693" s="52">
        <f>VLOOKUP(D693,'스테이지별 난이도 설정'!B:C,2,0)</f>
        <v>55.199999999999868</v>
      </c>
      <c r="F693" t="str">
        <f t="shared" si="33"/>
        <v>유니크</v>
      </c>
      <c r="G693">
        <f t="shared" si="31"/>
        <v>6</v>
      </c>
      <c r="H693">
        <f>VLOOKUP($F693,'(참고)타워 스텟 가치'!$B$2:$L$6,H$2,0)+(VLOOKUP($F693,'(참고)타워 스텟 가치'!$B$2:$L$6,H$2,0)*$E693)</f>
        <v>1422.5624999999966</v>
      </c>
      <c r="I693">
        <f>VLOOKUP($F693,'(참고)타워 스텟 가치'!$B$2:$L$6,I$2,0)+(VLOOKUP($F693,'(참고)타워 스텟 가치'!$B$2:$L$6,I$2,0)*$E693)</f>
        <v>284.51249999999931</v>
      </c>
      <c r="J693">
        <f>VLOOKUP($F693,'(참고)타워 스텟 가치'!$B$2:$L$6,J$2,0)+(VLOOKUP($F693,'(참고)타워 스텟 가치'!$B$2:$L$6,J$2,0)*$E693)</f>
        <v>280999.99999999936</v>
      </c>
      <c r="K693">
        <f>VLOOKUP($F693,'(참고)타워 스텟 가치'!$B$2:$L$6,K$2,0)+(VLOOKUP($F693,'(참고)타워 스텟 가치'!$B$2:$L$6,K$2,0)*$E693)</f>
        <v>5690.2499999999864</v>
      </c>
      <c r="L693">
        <f>VLOOKUP($F693,'(참고)타워 스텟 가치'!$B$2:$L$6,L$2,0)+(VLOOKUP($F693,'(참고)타워 스텟 가치'!$B$2:$L$6,L$2,0)*$E693)</f>
        <v>94.837499999999778</v>
      </c>
      <c r="M693">
        <f>VLOOKUP($F693,'(참고)타워 스텟 가치'!$B$2:$L$6,M$2,0)+(VLOOKUP($F693,'(참고)타워 스텟 가치'!$B$2:$L$6,M$2,0)*$E693)</f>
        <v>16.85999999999996</v>
      </c>
      <c r="N693">
        <f>VLOOKUP($F693,'(참고)타워 스텟 가치'!$B$2:$L$6,N$2,0)+(VLOOKUP($F693,'(참고)타워 스텟 가치'!$B$2:$L$6,N$2,0)*$E693)</f>
        <v>0</v>
      </c>
      <c r="O693">
        <f>VLOOKUP($F693,'(참고)타워 스텟 가치'!$B$2:$L$6,O$2,0)+(VLOOKUP($F693,'(참고)타워 스텟 가치'!$B$2:$L$6,O$2,0)*$E693)</f>
        <v>0</v>
      </c>
      <c r="P693">
        <f>VLOOKUP($F693,'(참고)타워 스텟 가치'!$B$2:$L$6,P$2,0)+(VLOOKUP($F693,'(참고)타워 스텟 가치'!$B$2:$L$6,P$2,0)*$E693)</f>
        <v>56.199999999999868</v>
      </c>
      <c r="Q693">
        <f>SUM('스테이지별 몬스터 스텟'!H693*'(참고)타워 스텟 가치'!$Q$17,'스테이지별 몬스터 스텟'!I693*'(참고)타워 스텟 가치'!$R$17,'스테이지별 몬스터 스텟'!J693*'(참고)타워 스텟 가치'!$S$17,'스테이지별 몬스터 스텟'!K693*'(참고)타워 스텟 가치'!$T$17,'스테이지별 몬스터 스텟'!L693*'(참고)타워 스텟 가치'!$U$17,'스테이지별 몬스터 스텟'!M693*'(참고)타워 스텟 가치'!$V$17,'스테이지별 몬스터 스텟'!N693*'(참고)타워 스텟 가치'!$W$17,'스테이지별 몬스터 스텟'!O693*'(참고)타워 스텟 가치'!$X$17,'스테이지별 몬스터 스텟'!P693*'(참고)타워 스텟 가치'!$Y$17)</f>
        <v>436471.32874999905</v>
      </c>
      <c r="R693">
        <v>1</v>
      </c>
      <c r="S693">
        <f>VLOOKUP($F693,'(참고)타워 스텟 가치'!$B$7:$L$11,S$2,0)+(VLOOKUP($F693,'(참고)타워 스텟 가치'!$B$7:$L$11,S$2,0)*$E693)</f>
        <v>474.18749999999886</v>
      </c>
      <c r="T693">
        <f>VLOOKUP($F693,'(참고)타워 스텟 가치'!$B$7:$L$11,T$2,0)+(VLOOKUP($F693,'(참고)타워 스텟 가치'!$B$7:$L$11,T$2,0)*$E693)</f>
        <v>853.53749999999798</v>
      </c>
      <c r="U693">
        <f>VLOOKUP($F693,'(참고)타워 스텟 가치'!$B$7:$L$11,U$2,0)+(VLOOKUP($F693,'(참고)타워 스텟 가치'!$B$7:$L$11,U$2,0)*$E693)</f>
        <v>280999.99999999936</v>
      </c>
      <c r="V693">
        <f>VLOOKUP($F693,'(참고)타워 스텟 가치'!$B$7:$L$11,V$2,0)+(VLOOKUP($F693,'(참고)타워 스텟 가치'!$B$7:$L$11,V$2,0)*$E693)</f>
        <v>5690.2499999999864</v>
      </c>
      <c r="W693">
        <f>VLOOKUP($F693,'(참고)타워 스텟 가치'!$B$7:$L$11,W$2,0)+(VLOOKUP($F693,'(참고)타워 스텟 가치'!$B$7:$L$11,W$2,0)*$E693)</f>
        <v>94.837499999999778</v>
      </c>
      <c r="X693">
        <f>VLOOKUP($F693,'(참고)타워 스텟 가치'!$B$7:$L$11,X$2,0)+(VLOOKUP($F693,'(참고)타워 스텟 가치'!$B$7:$L$11,X$2,0)*$E693)</f>
        <v>16.85999999999996</v>
      </c>
      <c r="Y693">
        <f>VLOOKUP($F693,'(참고)타워 스텟 가치'!$B$7:$L$11,Y$2,0)+(VLOOKUP($F693,'(참고)타워 스텟 가치'!$B$7:$L$11,Y$2,0)*$E693)</f>
        <v>0</v>
      </c>
      <c r="Z693">
        <f>VLOOKUP($F693,'(참고)타워 스텟 가치'!$B$7:$L$11,Z$2,0)+(VLOOKUP($F693,'(참고)타워 스텟 가치'!$B$7:$L$11,Z$2,0)*$E693)</f>
        <v>0</v>
      </c>
      <c r="AA693">
        <f>VLOOKUP($F693,'(참고)타워 스텟 가치'!$B$7:$L$11,AA$2,0)+(VLOOKUP($F693,'(참고)타워 스텟 가치'!$B$7:$L$11,AA$2,0)*$E693)</f>
        <v>56.199999999999868</v>
      </c>
      <c r="AB693">
        <f>SUM('스테이지별 몬스터 스텟'!S693*'(참고)타워 스텟 가치'!$Q$17,'스테이지별 몬스터 스텟'!T693*'(참고)타워 스텟 가치'!$R$17,'스테이지별 몬스터 스텟'!U693*'(참고)타워 스텟 가치'!$S$17,'스테이지별 몬스터 스텟'!V693*'(참고)타워 스텟 가치'!$T$17,'스테이지별 몬스터 스텟'!W693*'(참고)타워 스텟 가치'!$U$17,'스테이지별 몬스터 스텟'!X693*'(참고)타워 스텟 가치'!$V$17,'스테이지별 몬스터 스텟'!Y693*'(참고)타워 스텟 가치'!$W$17,'스테이지별 몬스터 스텟'!Z693*'(참고)타워 스텟 가치'!$X$17,'스테이지별 몬스터 스텟'!AA693*'(참고)타워 스텟 가치'!$Y$17)</f>
        <v>435428.11624999909</v>
      </c>
      <c r="AC693">
        <v>2</v>
      </c>
      <c r="AD693">
        <f>VLOOKUP($F693,'(참고)타워 스텟 가치'!$B$12:$L$16,AD$2,0)+(VLOOKUP($F693,'(참고)타워 스텟 가치'!$B$12:$L$16,AD$2,0)*$E693)</f>
        <v>474.18749999999886</v>
      </c>
      <c r="AE693">
        <f>VLOOKUP($F693,'(참고)타워 스텟 가치'!$B$12:$L$16,AE$2,0)+(VLOOKUP($F693,'(참고)타워 스텟 가치'!$B$12:$L$16,AE$2,0)*$E693)</f>
        <v>569.02499999999861</v>
      </c>
      <c r="AF693">
        <f>VLOOKUP($F693,'(참고)타워 스텟 가치'!$B$12:$L$16,AF$2,0)+(VLOOKUP($F693,'(참고)타워 스텟 가치'!$B$12:$L$16,AF$2,0)*$E693)</f>
        <v>280999.99999999936</v>
      </c>
      <c r="AG693">
        <f>VLOOKUP($F693,'(참고)타워 스텟 가치'!$B$12:$L$16,AG$2,0)+(VLOOKUP($F693,'(참고)타워 스텟 가치'!$B$12:$L$16,AG$2,0)*$E693)</f>
        <v>2845.1249999999932</v>
      </c>
      <c r="AH693">
        <f>VLOOKUP($F693,'(참고)타워 스텟 가치'!$B$12:$L$16,AH$2,0)+(VLOOKUP($F693,'(참고)타워 스텟 가치'!$B$12:$L$16,AH$2,0)*$E693)</f>
        <v>94.837499999999778</v>
      </c>
      <c r="AI693">
        <f>VLOOKUP($F693,'(참고)타워 스텟 가치'!$B$12:$L$16,AI$2,0)+(VLOOKUP($F693,'(참고)타워 스텟 가치'!$B$12:$L$16,AI$2,0)*$E693)</f>
        <v>16.85999999999996</v>
      </c>
      <c r="AJ693">
        <f>VLOOKUP($F693,'(참고)타워 스텟 가치'!$B$12:$L$16,AJ$2,0)+(VLOOKUP($F693,'(참고)타워 스텟 가치'!$B$12:$L$16,AJ$2,0)*$E693)</f>
        <v>0</v>
      </c>
      <c r="AK693">
        <f>VLOOKUP($F693,'(참고)타워 스텟 가치'!$B$12:$L$16,AK$2,0)+(VLOOKUP($F693,'(참고)타워 스텟 가치'!$B$12:$L$16,AK$2,0)*$E693)</f>
        <v>0</v>
      </c>
      <c r="AL693">
        <f>VLOOKUP($F693,'(참고)타워 스텟 가치'!$B$12:$L$16,AL$2,0)+(VLOOKUP($F693,'(참고)타워 스텟 가치'!$B$12:$L$16,AL$2,0)*$E693)</f>
        <v>112.39999999999974</v>
      </c>
      <c r="AM693">
        <f>SUM('스테이지별 몬스터 스텟'!AD693*'(참고)타워 스텟 가치'!$Q$17,'스테이지별 몬스터 스텟'!AE693*'(참고)타워 스텟 가치'!$R$17,'스테이지별 몬스터 스텟'!AF693*'(참고)타워 스텟 가치'!$S$17,'스테이지별 몬스터 스텟'!AG693*'(참고)타워 스텟 가치'!$T$17,'스테이지별 몬스터 스텟'!AH693*'(참고)타워 스텟 가치'!$U$17,'스테이지별 몬스터 스텟'!AI693*'(참고)타워 스텟 가치'!$V$17,'스테이지별 몬스터 스텟'!AJ693*'(참고)타워 스텟 가치'!$W$17,'스테이지별 몬스터 스텟'!AK693*'(참고)타워 스텟 가치'!$X$17,'스테이지별 몬스터 스텟'!AL693*'(참고)타워 스텟 가치'!$Y$17)</f>
        <v>429423.49749999901</v>
      </c>
      <c r="AN693">
        <v>3</v>
      </c>
    </row>
    <row r="694" spans="3:40" x14ac:dyDescent="0.3">
      <c r="C694">
        <v>5</v>
      </c>
      <c r="D694">
        <f t="shared" si="32"/>
        <v>138</v>
      </c>
      <c r="E694" s="52">
        <f>VLOOKUP(D694,'스테이지별 난이도 설정'!B:C,2,0)</f>
        <v>55.199999999999868</v>
      </c>
      <c r="F694" t="str">
        <f t="shared" si="33"/>
        <v>스페셜</v>
      </c>
      <c r="G694">
        <f t="shared" si="31"/>
        <v>6</v>
      </c>
      <c r="H694">
        <f>VLOOKUP($F694,'(참고)타워 스텟 가치'!$B$2:$L$6,H$2,0)+(VLOOKUP($F694,'(참고)타워 스텟 가치'!$B$2:$L$6,H$2,0)*$E694)</f>
        <v>2133.843749999995</v>
      </c>
      <c r="I694">
        <f>VLOOKUP($F694,'(참고)타워 스텟 가치'!$B$2:$L$6,I$2,0)+(VLOOKUP($F694,'(참고)타워 스텟 가치'!$B$2:$L$6,I$2,0)*$E694)</f>
        <v>426.76874999999899</v>
      </c>
      <c r="J694">
        <f>VLOOKUP($F694,'(참고)타워 스텟 가치'!$B$2:$L$6,J$2,0)+(VLOOKUP($F694,'(참고)타워 스텟 가치'!$B$2:$L$6,J$2,0)*$E694)</f>
        <v>280999.99999999936</v>
      </c>
      <c r="K694">
        <f>VLOOKUP($F694,'(참고)타워 스텟 가치'!$B$2:$L$6,K$2,0)+(VLOOKUP($F694,'(참고)타워 스텟 가치'!$B$2:$L$6,K$2,0)*$E694)</f>
        <v>8535.37499999998</v>
      </c>
      <c r="L694">
        <f>VLOOKUP($F694,'(참고)타워 스텟 가치'!$B$2:$L$6,L$2,0)+(VLOOKUP($F694,'(참고)타워 스텟 가치'!$B$2:$L$6,L$2,0)*$E694)</f>
        <v>142.25624999999965</v>
      </c>
      <c r="M694">
        <f>VLOOKUP($F694,'(참고)타워 스텟 가치'!$B$2:$L$6,M$2,0)+(VLOOKUP($F694,'(참고)타워 스텟 가치'!$B$2:$L$6,M$2,0)*$E694)</f>
        <v>16.85999999999996</v>
      </c>
      <c r="N694">
        <f>VLOOKUP($F694,'(참고)타워 스텟 가치'!$B$2:$L$6,N$2,0)+(VLOOKUP($F694,'(참고)타워 스텟 가치'!$B$2:$L$6,N$2,0)*$E694)</f>
        <v>0</v>
      </c>
      <c r="O694">
        <f>VLOOKUP($F694,'(참고)타워 스텟 가치'!$B$2:$L$6,O$2,0)+(VLOOKUP($F694,'(참고)타워 스텟 가치'!$B$2:$L$6,O$2,0)*$E694)</f>
        <v>0</v>
      </c>
      <c r="P694">
        <f>VLOOKUP($F694,'(참고)타워 스텟 가치'!$B$2:$L$6,P$2,0)+(VLOOKUP($F694,'(참고)타워 스텟 가치'!$B$2:$L$6,P$2,0)*$E694)</f>
        <v>56.199999999999868</v>
      </c>
      <c r="Q694">
        <f>SUM('스테이지별 몬스터 스텟'!H694*'(참고)타워 스텟 가치'!$Q$17,'스테이지별 몬스터 스텟'!I694*'(참고)타워 스텟 가치'!$R$17,'스테이지별 몬스터 스텟'!J694*'(참고)타워 스텟 가치'!$S$17,'스테이지별 몬스터 스텟'!K694*'(참고)타워 스텟 가치'!$T$17,'스테이지별 몬스터 스텟'!L694*'(참고)타워 스텟 가치'!$U$17,'스테이지별 몬스터 스텟'!M694*'(참고)타워 스텟 가치'!$V$17,'스테이지별 몬스터 스텟'!N694*'(참고)타워 스텟 가치'!$W$17,'스테이지별 몬스터 스텟'!O694*'(참고)타워 스텟 가치'!$X$17,'스테이지별 몬스터 스텟'!P694*'(참고)타워 스텟 가치'!$Y$17)</f>
        <v>443892.36312499904</v>
      </c>
      <c r="R694">
        <v>1</v>
      </c>
      <c r="S694">
        <f>VLOOKUP($F694,'(참고)타워 스텟 가치'!$B$7:$L$11,S$2,0)+(VLOOKUP($F694,'(참고)타워 스텟 가치'!$B$7:$L$11,S$2,0)*$E694)</f>
        <v>711.28124999999829</v>
      </c>
      <c r="T694">
        <f>VLOOKUP($F694,'(참고)타워 스텟 가치'!$B$7:$L$11,T$2,0)+(VLOOKUP($F694,'(참고)타워 스텟 가치'!$B$7:$L$11,T$2,0)*$E694)</f>
        <v>1280.3062499999969</v>
      </c>
      <c r="U694">
        <f>VLOOKUP($F694,'(참고)타워 스텟 가치'!$B$7:$L$11,U$2,0)+(VLOOKUP($F694,'(참고)타워 스텟 가치'!$B$7:$L$11,U$2,0)*$E694)</f>
        <v>280999.99999999936</v>
      </c>
      <c r="V694">
        <f>VLOOKUP($F694,'(참고)타워 스텟 가치'!$B$7:$L$11,V$2,0)+(VLOOKUP($F694,'(참고)타워 스텟 가치'!$B$7:$L$11,V$2,0)*$E694)</f>
        <v>8535.37499999998</v>
      </c>
      <c r="W694">
        <f>VLOOKUP($F694,'(참고)타워 스텟 가치'!$B$7:$L$11,W$2,0)+(VLOOKUP($F694,'(참고)타워 스텟 가치'!$B$7:$L$11,W$2,0)*$E694)</f>
        <v>142.25624999999965</v>
      </c>
      <c r="X694">
        <f>VLOOKUP($F694,'(참고)타워 스텟 가치'!$B$7:$L$11,X$2,0)+(VLOOKUP($F694,'(참고)타워 스텟 가치'!$B$7:$L$11,X$2,0)*$E694)</f>
        <v>16.85999999999996</v>
      </c>
      <c r="Y694">
        <f>VLOOKUP($F694,'(참고)타워 스텟 가치'!$B$7:$L$11,Y$2,0)+(VLOOKUP($F694,'(참고)타워 스텟 가치'!$B$7:$L$11,Y$2,0)*$E694)</f>
        <v>0</v>
      </c>
      <c r="Z694">
        <f>VLOOKUP($F694,'(참고)타워 스텟 가치'!$B$7:$L$11,Z$2,0)+(VLOOKUP($F694,'(참고)타워 스텟 가치'!$B$7:$L$11,Z$2,0)*$E694)</f>
        <v>0</v>
      </c>
      <c r="AA694">
        <f>VLOOKUP($F694,'(참고)타워 스텟 가치'!$B$7:$L$11,AA$2,0)+(VLOOKUP($F694,'(참고)타워 스텟 가치'!$B$7:$L$11,AA$2,0)*$E694)</f>
        <v>56.199999999999868</v>
      </c>
      <c r="AB694">
        <f>SUM('스테이지별 몬스터 스텟'!S694*'(참고)타워 스텟 가치'!$Q$17,'스테이지별 몬스터 스텟'!T694*'(참고)타워 스텟 가치'!$R$17,'스테이지별 몬스터 스텟'!U694*'(참고)타워 스텟 가치'!$S$17,'스테이지별 몬스터 스텟'!V694*'(참고)타워 스텟 가치'!$T$17,'스테이지별 몬스터 스텟'!W694*'(참고)타워 스텟 가치'!$U$17,'스테이지별 몬스터 스텟'!X694*'(참고)타워 스텟 가치'!$V$17,'스테이지별 몬스터 스텟'!Y694*'(참고)타워 스텟 가치'!$W$17,'스테이지별 몬스터 스텟'!Z694*'(참고)타워 스텟 가치'!$X$17,'스테이지별 몬스터 스텟'!AA694*'(참고)타워 스텟 가치'!$Y$17)</f>
        <v>442327.54437499901</v>
      </c>
      <c r="AC694">
        <v>2</v>
      </c>
      <c r="AD694">
        <f>VLOOKUP($F694,'(참고)타워 스텟 가치'!$B$12:$L$16,AD$2,0)+(VLOOKUP($F694,'(참고)타워 스텟 가치'!$B$12:$L$16,AD$2,0)*$E694)</f>
        <v>711.28124999999829</v>
      </c>
      <c r="AE694">
        <f>VLOOKUP($F694,'(참고)타워 스텟 가치'!$B$12:$L$16,AE$2,0)+(VLOOKUP($F694,'(참고)타워 스텟 가치'!$B$12:$L$16,AE$2,0)*$E694)</f>
        <v>853.53749999999798</v>
      </c>
      <c r="AF694">
        <f>VLOOKUP($F694,'(참고)타워 스텟 가치'!$B$12:$L$16,AF$2,0)+(VLOOKUP($F694,'(참고)타워 스텟 가치'!$B$12:$L$16,AF$2,0)*$E694)</f>
        <v>280999.99999999936</v>
      </c>
      <c r="AG694">
        <f>VLOOKUP($F694,'(참고)타워 스텟 가치'!$B$12:$L$16,AG$2,0)+(VLOOKUP($F694,'(참고)타워 스텟 가치'!$B$12:$L$16,AG$2,0)*$E694)</f>
        <v>4267.68749999999</v>
      </c>
      <c r="AH694">
        <f>VLOOKUP($F694,'(참고)타워 스텟 가치'!$B$12:$L$16,AH$2,0)+(VLOOKUP($F694,'(참고)타워 스텟 가치'!$B$12:$L$16,AH$2,0)*$E694)</f>
        <v>142.25624999999965</v>
      </c>
      <c r="AI694">
        <f>VLOOKUP($F694,'(참고)타워 스텟 가치'!$B$12:$L$16,AI$2,0)+(VLOOKUP($F694,'(참고)타워 스텟 가치'!$B$12:$L$16,AI$2,0)*$E694)</f>
        <v>16.85999999999996</v>
      </c>
      <c r="AJ694">
        <f>VLOOKUP($F694,'(참고)타워 스텟 가치'!$B$12:$L$16,AJ$2,0)+(VLOOKUP($F694,'(참고)타워 스텟 가치'!$B$12:$L$16,AJ$2,0)*$E694)</f>
        <v>0</v>
      </c>
      <c r="AK694">
        <f>VLOOKUP($F694,'(참고)타워 스텟 가치'!$B$12:$L$16,AK$2,0)+(VLOOKUP($F694,'(참고)타워 스텟 가치'!$B$12:$L$16,AK$2,0)*$E694)</f>
        <v>0</v>
      </c>
      <c r="AL694">
        <f>VLOOKUP($F694,'(참고)타워 스텟 가치'!$B$12:$L$16,AL$2,0)+(VLOOKUP($F694,'(참고)타워 스텟 가치'!$B$12:$L$16,AL$2,0)*$E694)</f>
        <v>112.39999999999974</v>
      </c>
      <c r="AM694">
        <f>SUM('스테이지별 몬스터 스텟'!AD694*'(참고)타워 스텟 가치'!$Q$17,'스테이지별 몬스터 스텟'!AE694*'(참고)타워 스텟 가치'!$R$17,'스테이지별 몬스터 스텟'!AF694*'(참고)타워 스텟 가치'!$S$17,'스테이지별 몬스터 스텟'!AG694*'(참고)타워 스텟 가치'!$T$17,'스테이지별 몬스터 스텟'!AH694*'(참고)타워 스텟 가치'!$U$17,'스테이지별 몬스터 스텟'!AI694*'(참고)타워 스텟 가치'!$V$17,'스테이지별 몬스터 스텟'!AJ694*'(참고)타워 스텟 가치'!$W$17,'스테이지별 몬스터 스텟'!AK694*'(참고)타워 스텟 가치'!$X$17,'스테이지별 몬스터 스텟'!AL694*'(참고)타워 스텟 가치'!$Y$17)</f>
        <v>433264.41624999902</v>
      </c>
      <c r="AN694">
        <v>3</v>
      </c>
    </row>
    <row r="695" spans="3:40" x14ac:dyDescent="0.3">
      <c r="C695">
        <v>1</v>
      </c>
      <c r="D695">
        <f t="shared" si="32"/>
        <v>139</v>
      </c>
      <c r="E695" s="52">
        <f>VLOOKUP(D695,'스테이지별 난이도 설정'!B:C,2,0)</f>
        <v>55.599999999999866</v>
      </c>
      <c r="F695" t="str">
        <f t="shared" si="33"/>
        <v>일반</v>
      </c>
      <c r="G695">
        <f t="shared" si="31"/>
        <v>6</v>
      </c>
      <c r="H695">
        <f>VLOOKUP($F695,'(참고)타워 스텟 가치'!$B$2:$L$6,H$2,0)+(VLOOKUP($F695,'(참고)타워 스텟 가치'!$B$2:$L$6,H$2,0)*$E695)</f>
        <v>424.49999999999898</v>
      </c>
      <c r="I695">
        <f>VLOOKUP($F695,'(참고)타워 스텟 가치'!$B$2:$L$6,I$2,0)+(VLOOKUP($F695,'(참고)타워 스텟 가치'!$B$2:$L$6,I$2,0)*$E695)</f>
        <v>84.899999999999807</v>
      </c>
      <c r="J695">
        <f>VLOOKUP($F695,'(참고)타워 스텟 가치'!$B$2:$L$6,J$2,0)+(VLOOKUP($F695,'(참고)타워 스텟 가치'!$B$2:$L$6,J$2,0)*$E695)</f>
        <v>282999.99999999936</v>
      </c>
      <c r="K695">
        <f>VLOOKUP($F695,'(참고)타워 스텟 가치'!$B$2:$L$6,K$2,0)+(VLOOKUP($F695,'(참고)타워 스텟 가치'!$B$2:$L$6,K$2,0)*$E695)</f>
        <v>1697.9999999999959</v>
      </c>
      <c r="L695">
        <f>VLOOKUP($F695,'(참고)타워 스텟 가치'!$B$2:$L$6,L$2,0)+(VLOOKUP($F695,'(참고)타워 스텟 가치'!$B$2:$L$6,L$2,0)*$E695)</f>
        <v>28.299999999999933</v>
      </c>
      <c r="M695">
        <f>VLOOKUP($F695,'(참고)타워 스텟 가치'!$B$2:$L$6,M$2,0)+(VLOOKUP($F695,'(참고)타워 스텟 가치'!$B$2:$L$6,M$2,0)*$E695)</f>
        <v>16.979999999999961</v>
      </c>
      <c r="N695">
        <f>VLOOKUP($F695,'(참고)타워 스텟 가치'!$B$2:$L$6,N$2,0)+(VLOOKUP($F695,'(참고)타워 스텟 가치'!$B$2:$L$6,N$2,0)*$E695)</f>
        <v>0</v>
      </c>
      <c r="O695">
        <f>VLOOKUP($F695,'(참고)타워 스텟 가치'!$B$2:$L$6,O$2,0)+(VLOOKUP($F695,'(참고)타워 스텟 가치'!$B$2:$L$6,O$2,0)*$E695)</f>
        <v>0</v>
      </c>
      <c r="P695">
        <f>VLOOKUP($F695,'(참고)타워 스텟 가치'!$B$2:$L$6,P$2,0)+(VLOOKUP($F695,'(참고)타워 스텟 가치'!$B$2:$L$6,P$2,0)*$E695)</f>
        <v>39.619999999999905</v>
      </c>
      <c r="Q695">
        <f>SUM('스테이지별 몬스터 스텟'!H695*'(참고)타워 스텟 가치'!$Q$17,'스테이지별 몬스터 스텟'!I695*'(참고)타워 스텟 가치'!$R$17,'스테이지별 몬스터 스텟'!J695*'(참고)타워 스텟 가치'!$S$17,'스테이지별 몬스터 스텟'!K695*'(참고)타워 스텟 가치'!$T$17,'스테이지별 몬스터 스텟'!L695*'(참고)타워 스텟 가치'!$U$17,'스테이지별 몬스터 스텟'!M695*'(참고)타워 스텟 가치'!$V$17,'스테이지별 몬스터 스텟'!N695*'(참고)타워 스텟 가치'!$W$17,'스테이지별 몬스터 스텟'!O695*'(참고)타워 스텟 가치'!$X$17,'스테이지별 몬스터 스텟'!P695*'(참고)타워 스텟 가치'!$Y$17)</f>
        <v>429025.16999999899</v>
      </c>
      <c r="R695">
        <v>1</v>
      </c>
      <c r="S695">
        <f>VLOOKUP($F695,'(참고)타워 스텟 가치'!$B$7:$L$11,S$2,0)+(VLOOKUP($F695,'(참고)타워 스텟 가치'!$B$7:$L$11,S$2,0)*$E695)</f>
        <v>141.49999999999966</v>
      </c>
      <c r="T695">
        <f>VLOOKUP($F695,'(참고)타워 스텟 가치'!$B$7:$L$11,T$2,0)+(VLOOKUP($F695,'(참고)타워 스텟 가치'!$B$7:$L$11,T$2,0)*$E695)</f>
        <v>254.69999999999939</v>
      </c>
      <c r="U695">
        <f>VLOOKUP($F695,'(참고)타워 스텟 가치'!$B$7:$L$11,U$2,0)+(VLOOKUP($F695,'(참고)타워 스텟 가치'!$B$7:$L$11,U$2,0)*$E695)</f>
        <v>282999.99999999936</v>
      </c>
      <c r="V695">
        <f>VLOOKUP($F695,'(참고)타워 스텟 가치'!$B$7:$L$11,V$2,0)+(VLOOKUP($F695,'(참고)타워 스텟 가치'!$B$7:$L$11,V$2,0)*$E695)</f>
        <v>1697.9999999999959</v>
      </c>
      <c r="W695">
        <f>VLOOKUP($F695,'(참고)타워 스텟 가치'!$B$7:$L$11,W$2,0)+(VLOOKUP($F695,'(참고)타워 스텟 가치'!$B$7:$L$11,W$2,0)*$E695)</f>
        <v>28.299999999999933</v>
      </c>
      <c r="X695">
        <f>VLOOKUP($F695,'(참고)타워 스텟 가치'!$B$7:$L$11,X$2,0)+(VLOOKUP($F695,'(참고)타워 스텟 가치'!$B$7:$L$11,X$2,0)*$E695)</f>
        <v>16.979999999999961</v>
      </c>
      <c r="Y695">
        <f>VLOOKUP($F695,'(참고)타워 스텟 가치'!$B$7:$L$11,Y$2,0)+(VLOOKUP($F695,'(참고)타워 스텟 가치'!$B$7:$L$11,Y$2,0)*$E695)</f>
        <v>0</v>
      </c>
      <c r="Z695">
        <f>VLOOKUP($F695,'(참고)타워 스텟 가치'!$B$7:$L$11,Z$2,0)+(VLOOKUP($F695,'(참고)타워 스텟 가치'!$B$7:$L$11,Z$2,0)*$E695)</f>
        <v>0</v>
      </c>
      <c r="AA695">
        <f>VLOOKUP($F695,'(참고)타워 스텟 가치'!$B$7:$L$11,AA$2,0)+(VLOOKUP($F695,'(참고)타워 스텟 가치'!$B$7:$L$11,AA$2,0)*$E695)</f>
        <v>39.619999999999905</v>
      </c>
      <c r="AB695">
        <f>SUM('스테이지별 몬스터 스텟'!S695*'(참고)타워 스텟 가치'!$Q$17,'스테이지별 몬스터 스텟'!T695*'(참고)타워 스텟 가치'!$R$17,'스테이지별 몬스터 스텟'!U695*'(참고)타워 스텟 가치'!$S$17,'스테이지별 몬스터 스텟'!V695*'(참고)타워 스텟 가치'!$T$17,'스테이지별 몬스터 스텟'!W695*'(참고)타워 스텟 가치'!$U$17,'스테이지별 몬스터 스텟'!X695*'(참고)타워 스텟 가치'!$V$17,'스테이지별 몬스터 스텟'!Y695*'(참고)타워 스텟 가치'!$W$17,'스테이지별 몬스터 스텟'!Z695*'(참고)타워 스텟 가치'!$X$17,'스테이지별 몬스터 스텟'!AA695*'(참고)타워 스텟 가치'!$Y$17)</f>
        <v>428713.86999999901</v>
      </c>
      <c r="AC695">
        <v>2</v>
      </c>
      <c r="AD695">
        <f>VLOOKUP($F695,'(참고)타워 스텟 가치'!$B$12:$L$16,AD$2,0)+(VLOOKUP($F695,'(참고)타워 스텟 가치'!$B$12:$L$16,AD$2,0)*$E695)</f>
        <v>141.49999999999966</v>
      </c>
      <c r="AE695">
        <f>VLOOKUP($F695,'(참고)타워 스텟 가치'!$B$12:$L$16,AE$2,0)+(VLOOKUP($F695,'(참고)타워 스텟 가치'!$B$12:$L$16,AE$2,0)*$E695)</f>
        <v>169.79999999999961</v>
      </c>
      <c r="AF695">
        <f>VLOOKUP($F695,'(참고)타워 스텟 가치'!$B$12:$L$16,AF$2,0)+(VLOOKUP($F695,'(참고)타워 스텟 가치'!$B$12:$L$16,AF$2,0)*$E695)</f>
        <v>282999.99999999936</v>
      </c>
      <c r="AG695">
        <f>VLOOKUP($F695,'(참고)타워 스텟 가치'!$B$12:$L$16,AG$2,0)+(VLOOKUP($F695,'(참고)타워 스텟 가치'!$B$12:$L$16,AG$2,0)*$E695)</f>
        <v>848.99999999999795</v>
      </c>
      <c r="AH695">
        <f>VLOOKUP($F695,'(참고)타워 스텟 가치'!$B$12:$L$16,AH$2,0)+(VLOOKUP($F695,'(참고)타워 스텟 가치'!$B$12:$L$16,AH$2,0)*$E695)</f>
        <v>28.299999999999933</v>
      </c>
      <c r="AI695">
        <f>VLOOKUP($F695,'(참고)타워 스텟 가치'!$B$12:$L$16,AI$2,0)+(VLOOKUP($F695,'(참고)타워 스텟 가치'!$B$12:$L$16,AI$2,0)*$E695)</f>
        <v>16.979999999999961</v>
      </c>
      <c r="AJ695">
        <f>VLOOKUP($F695,'(참고)타워 스텟 가치'!$B$12:$L$16,AJ$2,0)+(VLOOKUP($F695,'(참고)타워 스텟 가치'!$B$12:$L$16,AJ$2,0)*$E695)</f>
        <v>0</v>
      </c>
      <c r="AK695">
        <f>VLOOKUP($F695,'(참고)타워 스텟 가치'!$B$12:$L$16,AK$2,0)+(VLOOKUP($F695,'(참고)타워 스텟 가치'!$B$12:$L$16,AK$2,0)*$E695)</f>
        <v>0</v>
      </c>
      <c r="AL695">
        <f>VLOOKUP($F695,'(참고)타워 스텟 가치'!$B$12:$L$16,AL$2,0)+(VLOOKUP($F695,'(참고)타워 스텟 가치'!$B$12:$L$16,AL$2,0)*$E695)</f>
        <v>79.23999999999981</v>
      </c>
      <c r="AM695">
        <f>SUM('스테이지별 몬스터 스텟'!AD695*'(참고)타워 스텟 가치'!$Q$17,'스테이지별 몬스터 스텟'!AE695*'(참고)타워 스텟 가치'!$R$17,'스테이지별 몬스터 스텟'!AF695*'(참고)타워 스텟 가치'!$S$17,'스테이지별 몬스터 스텟'!AG695*'(참고)타워 스텟 가치'!$T$17,'스테이지별 몬스터 스텟'!AH695*'(참고)타워 스텟 가치'!$U$17,'스테이지별 몬스터 스텟'!AI695*'(참고)타워 스텟 가치'!$V$17,'스테이지별 몬스터 스텟'!AJ695*'(참고)타워 스텟 가치'!$W$17,'스테이지별 몬스터 스텟'!AK695*'(참고)타워 스텟 가치'!$X$17,'스테이지별 몬스터 스텟'!AL695*'(참고)타워 스텟 가치'!$Y$17)</f>
        <v>426967.75999999902</v>
      </c>
      <c r="AN695">
        <v>3</v>
      </c>
    </row>
    <row r="696" spans="3:40" x14ac:dyDescent="0.3">
      <c r="C696">
        <v>2</v>
      </c>
      <c r="D696">
        <f t="shared" si="32"/>
        <v>139</v>
      </c>
      <c r="E696" s="52">
        <f>VLOOKUP(D696,'스테이지별 난이도 설정'!B:C,2,0)</f>
        <v>55.599999999999866</v>
      </c>
      <c r="F696" t="str">
        <f t="shared" si="33"/>
        <v>레어</v>
      </c>
      <c r="G696">
        <f t="shared" si="31"/>
        <v>6</v>
      </c>
      <c r="H696">
        <f>VLOOKUP($F696,'(참고)타워 스텟 가치'!$B$2:$L$6,H$2,0)+(VLOOKUP($F696,'(참고)타워 스텟 가치'!$B$2:$L$6,H$2,0)*$E696)</f>
        <v>636.74999999999852</v>
      </c>
      <c r="I696">
        <f>VLOOKUP($F696,'(참고)타워 스텟 가치'!$B$2:$L$6,I$2,0)+(VLOOKUP($F696,'(참고)타워 스텟 가치'!$B$2:$L$6,I$2,0)*$E696)</f>
        <v>127.3499999999997</v>
      </c>
      <c r="J696">
        <f>VLOOKUP($F696,'(참고)타워 스텟 가치'!$B$2:$L$6,J$2,0)+(VLOOKUP($F696,'(참고)타워 스텟 가치'!$B$2:$L$6,J$2,0)*$E696)</f>
        <v>282999.99999999936</v>
      </c>
      <c r="K696">
        <f>VLOOKUP($F696,'(참고)타워 스텟 가치'!$B$2:$L$6,K$2,0)+(VLOOKUP($F696,'(참고)타워 스텟 가치'!$B$2:$L$6,K$2,0)*$E696)</f>
        <v>2546.9999999999941</v>
      </c>
      <c r="L696">
        <f>VLOOKUP($F696,'(참고)타워 스텟 가치'!$B$2:$L$6,L$2,0)+(VLOOKUP($F696,'(참고)타워 스텟 가치'!$B$2:$L$6,L$2,0)*$E696)</f>
        <v>42.449999999999903</v>
      </c>
      <c r="M696">
        <f>VLOOKUP($F696,'(참고)타워 스텟 가치'!$B$2:$L$6,M$2,0)+(VLOOKUP($F696,'(참고)타워 스텟 가치'!$B$2:$L$6,M$2,0)*$E696)</f>
        <v>16.979999999999961</v>
      </c>
      <c r="N696">
        <f>VLOOKUP($F696,'(참고)타워 스텟 가치'!$B$2:$L$6,N$2,0)+(VLOOKUP($F696,'(참고)타워 스텟 가치'!$B$2:$L$6,N$2,0)*$E696)</f>
        <v>0</v>
      </c>
      <c r="O696">
        <f>VLOOKUP($F696,'(참고)타워 스텟 가치'!$B$2:$L$6,O$2,0)+(VLOOKUP($F696,'(참고)타워 스텟 가치'!$B$2:$L$6,O$2,0)*$E696)</f>
        <v>0</v>
      </c>
      <c r="P696">
        <f>VLOOKUP($F696,'(참고)타워 스텟 가치'!$B$2:$L$6,P$2,0)+(VLOOKUP($F696,'(참고)타워 스텟 가치'!$B$2:$L$6,P$2,0)*$E696)</f>
        <v>39.619999999999905</v>
      </c>
      <c r="Q696">
        <f>SUM('스테이지별 몬스터 스텟'!H696*'(참고)타워 스텟 가치'!$Q$17,'스테이지별 몬스터 스텟'!I696*'(참고)타워 스텟 가치'!$R$17,'스테이지별 몬스터 스텟'!J696*'(참고)타워 스텟 가치'!$S$17,'스테이지별 몬스터 스텟'!K696*'(참고)타워 스텟 가치'!$T$17,'스테이지별 몬스터 스텟'!L696*'(참고)타워 스텟 가치'!$U$17,'스테이지별 몬스터 스텟'!M696*'(참고)타워 스텟 가치'!$V$17,'스테이지별 몬스터 스텟'!N696*'(참고)타워 스텟 가치'!$W$17,'스테이지별 몬스터 스텟'!O696*'(참고)타워 스텟 가치'!$X$17,'스테이지별 몬스터 스텟'!P696*'(참고)타워 스텟 가치'!$Y$17)</f>
        <v>431239.64499999909</v>
      </c>
      <c r="R696">
        <v>1</v>
      </c>
      <c r="S696">
        <f>VLOOKUP($F696,'(참고)타워 스텟 가치'!$B$7:$L$11,S$2,0)+(VLOOKUP($F696,'(참고)타워 스텟 가치'!$B$7:$L$11,S$2,0)*$E696)</f>
        <v>212.24999999999949</v>
      </c>
      <c r="T696">
        <f>VLOOKUP($F696,'(참고)타워 스텟 가치'!$B$7:$L$11,T$2,0)+(VLOOKUP($F696,'(참고)타워 스텟 가치'!$B$7:$L$11,T$2,0)*$E696)</f>
        <v>382.0499999999991</v>
      </c>
      <c r="U696">
        <f>VLOOKUP($F696,'(참고)타워 스텟 가치'!$B$7:$L$11,U$2,0)+(VLOOKUP($F696,'(참고)타워 스텟 가치'!$B$7:$L$11,U$2,0)*$E696)</f>
        <v>282999.99999999936</v>
      </c>
      <c r="V696">
        <f>VLOOKUP($F696,'(참고)타워 스텟 가치'!$B$7:$L$11,V$2,0)+(VLOOKUP($F696,'(참고)타워 스텟 가치'!$B$7:$L$11,V$2,0)*$E696)</f>
        <v>2546.9999999999941</v>
      </c>
      <c r="W696">
        <f>VLOOKUP($F696,'(참고)타워 스텟 가치'!$B$7:$L$11,W$2,0)+(VLOOKUP($F696,'(참고)타워 스텟 가치'!$B$7:$L$11,W$2,0)*$E696)</f>
        <v>42.449999999999903</v>
      </c>
      <c r="X696">
        <f>VLOOKUP($F696,'(참고)타워 스텟 가치'!$B$7:$L$11,X$2,0)+(VLOOKUP($F696,'(참고)타워 스텟 가치'!$B$7:$L$11,X$2,0)*$E696)</f>
        <v>16.979999999999961</v>
      </c>
      <c r="Y696">
        <f>VLOOKUP($F696,'(참고)타워 스텟 가치'!$B$7:$L$11,Y$2,0)+(VLOOKUP($F696,'(참고)타워 스텟 가치'!$B$7:$L$11,Y$2,0)*$E696)</f>
        <v>0</v>
      </c>
      <c r="Z696">
        <f>VLOOKUP($F696,'(참고)타워 스텟 가치'!$B$7:$L$11,Z$2,0)+(VLOOKUP($F696,'(참고)타워 스텟 가치'!$B$7:$L$11,Z$2,0)*$E696)</f>
        <v>0</v>
      </c>
      <c r="AA696">
        <f>VLOOKUP($F696,'(참고)타워 스텟 가치'!$B$7:$L$11,AA$2,0)+(VLOOKUP($F696,'(참고)타워 스텟 가치'!$B$7:$L$11,AA$2,0)*$E696)</f>
        <v>39.619999999999905</v>
      </c>
      <c r="AB696">
        <f>SUM('스테이지별 몬스터 스텟'!S696*'(참고)타워 스텟 가치'!$Q$17,'스테이지별 몬스터 스텟'!T696*'(참고)타워 스텟 가치'!$R$17,'스테이지별 몬스터 스텟'!U696*'(참고)타워 스텟 가치'!$S$17,'스테이지별 몬스터 스텟'!V696*'(참고)타워 스텟 가치'!$T$17,'스테이지별 몬스터 스텟'!W696*'(참고)타워 스텟 가치'!$U$17,'스테이지별 몬스터 스텟'!X696*'(참고)타워 스텟 가치'!$V$17,'스테이지별 몬스터 스텟'!Y696*'(참고)타워 스텟 가치'!$W$17,'스테이지별 몬스터 스텟'!Z696*'(참고)타워 스텟 가치'!$X$17,'스테이지별 몬스터 스텟'!AA696*'(참고)타워 스텟 가치'!$Y$17)</f>
        <v>430772.69499999908</v>
      </c>
      <c r="AC696">
        <v>2</v>
      </c>
      <c r="AD696">
        <f>VLOOKUP($F696,'(참고)타워 스텟 가치'!$B$12:$L$16,AD$2,0)+(VLOOKUP($F696,'(참고)타워 스텟 가치'!$B$12:$L$16,AD$2,0)*$E696)</f>
        <v>212.24999999999949</v>
      </c>
      <c r="AE696">
        <f>VLOOKUP($F696,'(참고)타워 스텟 가치'!$B$12:$L$16,AE$2,0)+(VLOOKUP($F696,'(참고)타워 스텟 가치'!$B$12:$L$16,AE$2,0)*$E696)</f>
        <v>254.69999999999939</v>
      </c>
      <c r="AF696">
        <f>VLOOKUP($F696,'(참고)타워 스텟 가치'!$B$12:$L$16,AF$2,0)+(VLOOKUP($F696,'(참고)타워 스텟 가치'!$B$12:$L$16,AF$2,0)*$E696)</f>
        <v>282999.99999999936</v>
      </c>
      <c r="AG696">
        <f>VLOOKUP($F696,'(참고)타워 스텟 가치'!$B$12:$L$16,AG$2,0)+(VLOOKUP($F696,'(참고)타워 스텟 가치'!$B$12:$L$16,AG$2,0)*$E696)</f>
        <v>1273.499999999997</v>
      </c>
      <c r="AH696">
        <f>VLOOKUP($F696,'(참고)타워 스텟 가치'!$B$12:$L$16,AH$2,0)+(VLOOKUP($F696,'(참고)타워 스텟 가치'!$B$12:$L$16,AH$2,0)*$E696)</f>
        <v>42.449999999999903</v>
      </c>
      <c r="AI696">
        <f>VLOOKUP($F696,'(참고)타워 스텟 가치'!$B$12:$L$16,AI$2,0)+(VLOOKUP($F696,'(참고)타워 스텟 가치'!$B$12:$L$16,AI$2,0)*$E696)</f>
        <v>16.979999999999961</v>
      </c>
      <c r="AJ696">
        <f>VLOOKUP($F696,'(참고)타워 스텟 가치'!$B$12:$L$16,AJ$2,0)+(VLOOKUP($F696,'(참고)타워 스텟 가치'!$B$12:$L$16,AJ$2,0)*$E696)</f>
        <v>0</v>
      </c>
      <c r="AK696">
        <f>VLOOKUP($F696,'(참고)타워 스텟 가치'!$B$12:$L$16,AK$2,0)+(VLOOKUP($F696,'(참고)타워 스텟 가치'!$B$12:$L$16,AK$2,0)*$E696)</f>
        <v>0</v>
      </c>
      <c r="AL696">
        <f>VLOOKUP($F696,'(참고)타워 스텟 가치'!$B$12:$L$16,AL$2,0)+(VLOOKUP($F696,'(참고)타워 스텟 가치'!$B$12:$L$16,AL$2,0)*$E696)</f>
        <v>79.23999999999981</v>
      </c>
      <c r="AM696">
        <f>SUM('스테이지별 몬스터 스텟'!AD696*'(참고)타워 스텟 가치'!$Q$17,'스테이지별 몬스터 스텟'!AE696*'(참고)타워 스텟 가치'!$R$17,'스테이지별 몬스터 스텟'!AF696*'(참고)타워 스텟 가치'!$S$17,'스테이지별 몬스터 스텟'!AG696*'(참고)타워 스텟 가치'!$T$17,'스테이지별 몬스터 스텟'!AH696*'(참고)타워 스텟 가치'!$U$17,'스테이지별 몬스터 스텟'!AI696*'(참고)타워 스텟 가치'!$V$17,'스테이지별 몬스터 스텟'!AJ696*'(참고)타워 스텟 가치'!$W$17,'스테이지별 몬스터 스텟'!AK696*'(참고)타워 스텟 가치'!$X$17,'스테이지별 몬스터 스텟'!AL696*'(참고)타워 스텟 가치'!$Y$17)</f>
        <v>428113.90999999904</v>
      </c>
      <c r="AN696">
        <v>3</v>
      </c>
    </row>
    <row r="697" spans="3:40" x14ac:dyDescent="0.3">
      <c r="C697">
        <v>3</v>
      </c>
      <c r="D697">
        <f t="shared" si="32"/>
        <v>139</v>
      </c>
      <c r="E697" s="52">
        <f>VLOOKUP(D697,'스테이지별 난이도 설정'!B:C,2,0)</f>
        <v>55.599999999999866</v>
      </c>
      <c r="F697" t="str">
        <f t="shared" si="33"/>
        <v>에픽</v>
      </c>
      <c r="G697">
        <f t="shared" si="31"/>
        <v>6</v>
      </c>
      <c r="H697">
        <f>VLOOKUP($F697,'(참고)타워 스텟 가치'!$B$2:$L$6,H$2,0)+(VLOOKUP($F697,'(참고)타워 스텟 가치'!$B$2:$L$6,H$2,0)*$E697)</f>
        <v>955.12499999999773</v>
      </c>
      <c r="I697">
        <f>VLOOKUP($F697,'(참고)타워 스텟 가치'!$B$2:$L$6,I$2,0)+(VLOOKUP($F697,'(참고)타워 스텟 가치'!$B$2:$L$6,I$2,0)*$E697)</f>
        <v>191.02499999999955</v>
      </c>
      <c r="J697">
        <f>VLOOKUP($F697,'(참고)타워 스텟 가치'!$B$2:$L$6,J$2,0)+(VLOOKUP($F697,'(참고)타워 스텟 가치'!$B$2:$L$6,J$2,0)*$E697)</f>
        <v>282999.99999999936</v>
      </c>
      <c r="K697">
        <f>VLOOKUP($F697,'(참고)타워 스텟 가치'!$B$2:$L$6,K$2,0)+(VLOOKUP($F697,'(참고)타워 스텟 가치'!$B$2:$L$6,K$2,0)*$E697)</f>
        <v>3820.4999999999909</v>
      </c>
      <c r="L697">
        <f>VLOOKUP($F697,'(참고)타워 스텟 가치'!$B$2:$L$6,L$2,0)+(VLOOKUP($F697,'(참고)타워 스텟 가치'!$B$2:$L$6,L$2,0)*$E697)</f>
        <v>63.674999999999848</v>
      </c>
      <c r="M697">
        <f>VLOOKUP($F697,'(참고)타워 스텟 가치'!$B$2:$L$6,M$2,0)+(VLOOKUP($F697,'(참고)타워 스텟 가치'!$B$2:$L$6,M$2,0)*$E697)</f>
        <v>16.979999999999961</v>
      </c>
      <c r="N697">
        <f>VLOOKUP($F697,'(참고)타워 스텟 가치'!$B$2:$L$6,N$2,0)+(VLOOKUP($F697,'(참고)타워 스텟 가치'!$B$2:$L$6,N$2,0)*$E697)</f>
        <v>0</v>
      </c>
      <c r="O697">
        <f>VLOOKUP($F697,'(참고)타워 스텟 가치'!$B$2:$L$6,O$2,0)+(VLOOKUP($F697,'(참고)타워 스텟 가치'!$B$2:$L$6,O$2,0)*$E697)</f>
        <v>0</v>
      </c>
      <c r="P697">
        <f>VLOOKUP($F697,'(참고)타워 스텟 가치'!$B$2:$L$6,P$2,0)+(VLOOKUP($F697,'(참고)타워 스텟 가치'!$B$2:$L$6,P$2,0)*$E697)</f>
        <v>39.619999999999905</v>
      </c>
      <c r="Q697">
        <f>SUM('스테이지별 몬스터 스텟'!H697*'(참고)타워 스텟 가치'!$Q$17,'스테이지별 몬스터 스텟'!I697*'(참고)타워 스텟 가치'!$R$17,'스테이지별 몬스터 스텟'!J697*'(참고)타워 스텟 가치'!$S$17,'스테이지별 몬스터 스텟'!K697*'(참고)타워 스텟 가치'!$T$17,'스테이지별 몬스터 스텟'!L697*'(참고)타워 스텟 가치'!$U$17,'스테이지별 몬스터 스텟'!M697*'(참고)타워 스텟 가치'!$V$17,'스테이지별 몬스터 스텟'!N697*'(참고)타워 스텟 가치'!$W$17,'스테이지별 몬스터 스텟'!O697*'(참고)타워 스텟 가치'!$X$17,'스테이지별 몬스터 스텟'!P697*'(참고)타워 스텟 가치'!$Y$17)</f>
        <v>434561.35749999899</v>
      </c>
      <c r="R697">
        <v>1</v>
      </c>
      <c r="S697">
        <f>VLOOKUP($F697,'(참고)타워 스텟 가치'!$B$7:$L$11,S$2,0)+(VLOOKUP($F697,'(참고)타워 스텟 가치'!$B$7:$L$11,S$2,0)*$E697)</f>
        <v>318.37499999999926</v>
      </c>
      <c r="T697">
        <f>VLOOKUP($F697,'(참고)타워 스텟 가치'!$B$7:$L$11,T$2,0)+(VLOOKUP($F697,'(참고)타워 스텟 가치'!$B$7:$L$11,T$2,0)*$E697)</f>
        <v>573.07499999999868</v>
      </c>
      <c r="U697">
        <f>VLOOKUP($F697,'(참고)타워 스텟 가치'!$B$7:$L$11,U$2,0)+(VLOOKUP($F697,'(참고)타워 스텟 가치'!$B$7:$L$11,U$2,0)*$E697)</f>
        <v>282999.99999999936</v>
      </c>
      <c r="V697">
        <f>VLOOKUP($F697,'(참고)타워 스텟 가치'!$B$7:$L$11,V$2,0)+(VLOOKUP($F697,'(참고)타워 스텟 가치'!$B$7:$L$11,V$2,0)*$E697)</f>
        <v>3820.4999999999909</v>
      </c>
      <c r="W697">
        <f>VLOOKUP($F697,'(참고)타워 스텟 가치'!$B$7:$L$11,W$2,0)+(VLOOKUP($F697,'(참고)타워 스텟 가치'!$B$7:$L$11,W$2,0)*$E697)</f>
        <v>63.674999999999848</v>
      </c>
      <c r="X697">
        <f>VLOOKUP($F697,'(참고)타워 스텟 가치'!$B$7:$L$11,X$2,0)+(VLOOKUP($F697,'(참고)타워 스텟 가치'!$B$7:$L$11,X$2,0)*$E697)</f>
        <v>16.979999999999961</v>
      </c>
      <c r="Y697">
        <f>VLOOKUP($F697,'(참고)타워 스텟 가치'!$B$7:$L$11,Y$2,0)+(VLOOKUP($F697,'(참고)타워 스텟 가치'!$B$7:$L$11,Y$2,0)*$E697)</f>
        <v>0</v>
      </c>
      <c r="Z697">
        <f>VLOOKUP($F697,'(참고)타워 스텟 가치'!$B$7:$L$11,Z$2,0)+(VLOOKUP($F697,'(참고)타워 스텟 가치'!$B$7:$L$11,Z$2,0)*$E697)</f>
        <v>0</v>
      </c>
      <c r="AA697">
        <f>VLOOKUP($F697,'(참고)타워 스텟 가치'!$B$7:$L$11,AA$2,0)+(VLOOKUP($F697,'(참고)타워 스텟 가치'!$B$7:$L$11,AA$2,0)*$E697)</f>
        <v>39.619999999999905</v>
      </c>
      <c r="AB697">
        <f>SUM('스테이지별 몬스터 스텟'!S697*'(참고)타워 스텟 가치'!$Q$17,'스테이지별 몬스터 스텟'!T697*'(참고)타워 스텟 가치'!$R$17,'스테이지별 몬스터 스텟'!U697*'(참고)타워 스텟 가치'!$S$17,'스테이지별 몬스터 스텟'!V697*'(참고)타워 스텟 가치'!$T$17,'스테이지별 몬스터 스텟'!W697*'(참고)타워 스텟 가치'!$U$17,'스테이지별 몬스터 스텟'!X697*'(참고)타워 스텟 가치'!$V$17,'스테이지별 몬스터 스텟'!Y697*'(참고)타워 스텟 가치'!$W$17,'스테이지별 몬스터 스텟'!Z697*'(참고)타워 스텟 가치'!$X$17,'스테이지별 몬스터 스텟'!AA697*'(참고)타워 스텟 가치'!$Y$17)</f>
        <v>433860.93249999901</v>
      </c>
      <c r="AC697">
        <v>2</v>
      </c>
      <c r="AD697">
        <f>VLOOKUP($F697,'(참고)타워 스텟 가치'!$B$12:$L$16,AD$2,0)+(VLOOKUP($F697,'(참고)타워 스텟 가치'!$B$12:$L$16,AD$2,0)*$E697)</f>
        <v>318.37499999999926</v>
      </c>
      <c r="AE697">
        <f>VLOOKUP($F697,'(참고)타워 스텟 가치'!$B$12:$L$16,AE$2,0)+(VLOOKUP($F697,'(참고)타워 스텟 가치'!$B$12:$L$16,AE$2,0)*$E697)</f>
        <v>382.0499999999991</v>
      </c>
      <c r="AF697">
        <f>VLOOKUP($F697,'(참고)타워 스텟 가치'!$B$12:$L$16,AF$2,0)+(VLOOKUP($F697,'(참고)타워 스텟 가치'!$B$12:$L$16,AF$2,0)*$E697)</f>
        <v>282999.99999999936</v>
      </c>
      <c r="AG697">
        <f>VLOOKUP($F697,'(참고)타워 스텟 가치'!$B$12:$L$16,AG$2,0)+(VLOOKUP($F697,'(참고)타워 스텟 가치'!$B$12:$L$16,AG$2,0)*$E697)</f>
        <v>1910.2499999999955</v>
      </c>
      <c r="AH697">
        <f>VLOOKUP($F697,'(참고)타워 스텟 가치'!$B$12:$L$16,AH$2,0)+(VLOOKUP($F697,'(참고)타워 스텟 가치'!$B$12:$L$16,AH$2,0)*$E697)</f>
        <v>63.674999999999848</v>
      </c>
      <c r="AI697">
        <f>VLOOKUP($F697,'(참고)타워 스텟 가치'!$B$12:$L$16,AI$2,0)+(VLOOKUP($F697,'(참고)타워 스텟 가치'!$B$12:$L$16,AI$2,0)*$E697)</f>
        <v>16.979999999999961</v>
      </c>
      <c r="AJ697">
        <f>VLOOKUP($F697,'(참고)타워 스텟 가치'!$B$12:$L$16,AJ$2,0)+(VLOOKUP($F697,'(참고)타워 스텟 가치'!$B$12:$L$16,AJ$2,0)*$E697)</f>
        <v>0</v>
      </c>
      <c r="AK697">
        <f>VLOOKUP($F697,'(참고)타워 스텟 가치'!$B$12:$L$16,AK$2,0)+(VLOOKUP($F697,'(참고)타워 스텟 가치'!$B$12:$L$16,AK$2,0)*$E697)</f>
        <v>0</v>
      </c>
      <c r="AL697">
        <f>VLOOKUP($F697,'(참고)타워 스텟 가치'!$B$12:$L$16,AL$2,0)+(VLOOKUP($F697,'(참고)타워 스텟 가치'!$B$12:$L$16,AL$2,0)*$E697)</f>
        <v>79.23999999999981</v>
      </c>
      <c r="AM697">
        <f>SUM('스테이지별 몬스터 스텟'!AD697*'(참고)타워 스텟 가치'!$Q$17,'스테이지별 몬스터 스텟'!AE697*'(참고)타워 스텟 가치'!$R$17,'스테이지별 몬스터 스텟'!AF697*'(참고)타워 스텟 가치'!$S$17,'스테이지별 몬스터 스텟'!AG697*'(참고)타워 스텟 가치'!$T$17,'스테이지별 몬스터 스텟'!AH697*'(참고)타워 스텟 가치'!$U$17,'스테이지별 몬스터 스텟'!AI697*'(참고)타워 스텟 가치'!$V$17,'스테이지별 몬스터 스텟'!AJ697*'(참고)타워 스텟 가치'!$W$17,'스테이지별 몬스터 스텟'!AK697*'(참고)타워 스텟 가치'!$X$17,'스테이지별 몬스터 스텟'!AL697*'(참고)타워 스텟 가치'!$Y$17)</f>
        <v>429833.13499999902</v>
      </c>
      <c r="AN697">
        <v>3</v>
      </c>
    </row>
    <row r="698" spans="3:40" x14ac:dyDescent="0.3">
      <c r="C698">
        <v>4</v>
      </c>
      <c r="D698">
        <f t="shared" si="32"/>
        <v>139</v>
      </c>
      <c r="E698" s="52">
        <f>VLOOKUP(D698,'스테이지별 난이도 설정'!B:C,2,0)</f>
        <v>55.599999999999866</v>
      </c>
      <c r="F698" t="str">
        <f t="shared" si="33"/>
        <v>유니크</v>
      </c>
      <c r="G698">
        <f t="shared" si="31"/>
        <v>6</v>
      </c>
      <c r="H698">
        <f>VLOOKUP($F698,'(참고)타워 스텟 가치'!$B$2:$L$6,H$2,0)+(VLOOKUP($F698,'(참고)타워 스텟 가치'!$B$2:$L$6,H$2,0)*$E698)</f>
        <v>1432.6874999999966</v>
      </c>
      <c r="I698">
        <f>VLOOKUP($F698,'(참고)타워 스텟 가치'!$B$2:$L$6,I$2,0)+(VLOOKUP($F698,'(참고)타워 스텟 가치'!$B$2:$L$6,I$2,0)*$E698)</f>
        <v>286.53749999999934</v>
      </c>
      <c r="J698">
        <f>VLOOKUP($F698,'(참고)타워 스텟 가치'!$B$2:$L$6,J$2,0)+(VLOOKUP($F698,'(참고)타워 스텟 가치'!$B$2:$L$6,J$2,0)*$E698)</f>
        <v>282999.99999999936</v>
      </c>
      <c r="K698">
        <f>VLOOKUP($F698,'(참고)타워 스텟 가치'!$B$2:$L$6,K$2,0)+(VLOOKUP($F698,'(참고)타워 스텟 가치'!$B$2:$L$6,K$2,0)*$E698)</f>
        <v>5730.7499999999864</v>
      </c>
      <c r="L698">
        <f>VLOOKUP($F698,'(참고)타워 스텟 가치'!$B$2:$L$6,L$2,0)+(VLOOKUP($F698,'(참고)타워 스텟 가치'!$B$2:$L$6,L$2,0)*$E698)</f>
        <v>95.512499999999775</v>
      </c>
      <c r="M698">
        <f>VLOOKUP($F698,'(참고)타워 스텟 가치'!$B$2:$L$6,M$2,0)+(VLOOKUP($F698,'(참고)타워 스텟 가치'!$B$2:$L$6,M$2,0)*$E698)</f>
        <v>16.979999999999961</v>
      </c>
      <c r="N698">
        <f>VLOOKUP($F698,'(참고)타워 스텟 가치'!$B$2:$L$6,N$2,0)+(VLOOKUP($F698,'(참고)타워 스텟 가치'!$B$2:$L$6,N$2,0)*$E698)</f>
        <v>0</v>
      </c>
      <c r="O698">
        <f>VLOOKUP($F698,'(참고)타워 스텟 가치'!$B$2:$L$6,O$2,0)+(VLOOKUP($F698,'(참고)타워 스텟 가치'!$B$2:$L$6,O$2,0)*$E698)</f>
        <v>0</v>
      </c>
      <c r="P698">
        <f>VLOOKUP($F698,'(참고)타워 스텟 가치'!$B$2:$L$6,P$2,0)+(VLOOKUP($F698,'(참고)타워 스텟 가치'!$B$2:$L$6,P$2,0)*$E698)</f>
        <v>56.599999999999866</v>
      </c>
      <c r="Q698">
        <f>SUM('스테이지별 몬스터 스텟'!H698*'(참고)타워 스텟 가치'!$Q$17,'스테이지별 몬스터 스텟'!I698*'(참고)타워 스텟 가치'!$R$17,'스테이지별 몬스터 스텟'!J698*'(참고)타워 스텟 가치'!$S$17,'스테이지별 몬스터 스텟'!K698*'(참고)타워 스텟 가치'!$T$17,'스테이지별 몬스터 스텟'!L698*'(참고)타워 스텟 가치'!$U$17,'스테이지별 몬스터 스텟'!M698*'(참고)타워 스텟 가치'!$V$17,'스테이지별 몬스터 스텟'!N698*'(참고)타워 스텟 가치'!$W$17,'스테이지별 몬스터 스텟'!O698*'(참고)타워 스텟 가치'!$X$17,'스테이지별 몬스터 스텟'!P698*'(참고)타워 스텟 가치'!$Y$17)</f>
        <v>439577.88624999905</v>
      </c>
      <c r="R698">
        <v>1</v>
      </c>
      <c r="S698">
        <f>VLOOKUP($F698,'(참고)타워 스텟 가치'!$B$7:$L$11,S$2,0)+(VLOOKUP($F698,'(참고)타워 스텟 가치'!$B$7:$L$11,S$2,0)*$E698)</f>
        <v>477.56249999999886</v>
      </c>
      <c r="T698">
        <f>VLOOKUP($F698,'(참고)타워 스텟 가치'!$B$7:$L$11,T$2,0)+(VLOOKUP($F698,'(참고)타워 스텟 가치'!$B$7:$L$11,T$2,0)*$E698)</f>
        <v>859.61249999999802</v>
      </c>
      <c r="U698">
        <f>VLOOKUP($F698,'(참고)타워 스텟 가치'!$B$7:$L$11,U$2,0)+(VLOOKUP($F698,'(참고)타워 스텟 가치'!$B$7:$L$11,U$2,0)*$E698)</f>
        <v>282999.99999999936</v>
      </c>
      <c r="V698">
        <f>VLOOKUP($F698,'(참고)타워 스텟 가치'!$B$7:$L$11,V$2,0)+(VLOOKUP($F698,'(참고)타워 스텟 가치'!$B$7:$L$11,V$2,0)*$E698)</f>
        <v>5730.7499999999864</v>
      </c>
      <c r="W698">
        <f>VLOOKUP($F698,'(참고)타워 스텟 가치'!$B$7:$L$11,W$2,0)+(VLOOKUP($F698,'(참고)타워 스텟 가치'!$B$7:$L$11,W$2,0)*$E698)</f>
        <v>95.512499999999775</v>
      </c>
      <c r="X698">
        <f>VLOOKUP($F698,'(참고)타워 스텟 가치'!$B$7:$L$11,X$2,0)+(VLOOKUP($F698,'(참고)타워 스텟 가치'!$B$7:$L$11,X$2,0)*$E698)</f>
        <v>16.979999999999961</v>
      </c>
      <c r="Y698">
        <f>VLOOKUP($F698,'(참고)타워 스텟 가치'!$B$7:$L$11,Y$2,0)+(VLOOKUP($F698,'(참고)타워 스텟 가치'!$B$7:$L$11,Y$2,0)*$E698)</f>
        <v>0</v>
      </c>
      <c r="Z698">
        <f>VLOOKUP($F698,'(참고)타워 스텟 가치'!$B$7:$L$11,Z$2,0)+(VLOOKUP($F698,'(참고)타워 스텟 가치'!$B$7:$L$11,Z$2,0)*$E698)</f>
        <v>0</v>
      </c>
      <c r="AA698">
        <f>VLOOKUP($F698,'(참고)타워 스텟 가치'!$B$7:$L$11,AA$2,0)+(VLOOKUP($F698,'(참고)타워 스텟 가치'!$B$7:$L$11,AA$2,0)*$E698)</f>
        <v>56.599999999999866</v>
      </c>
      <c r="AB698">
        <f>SUM('스테이지별 몬스터 스텟'!S698*'(참고)타워 스텟 가치'!$Q$17,'스테이지별 몬스터 스텟'!T698*'(참고)타워 스텟 가치'!$R$17,'스테이지별 몬스터 스텟'!U698*'(참고)타워 스텟 가치'!$S$17,'스테이지별 몬스터 스텟'!V698*'(참고)타워 스텟 가치'!$T$17,'스테이지별 몬스터 스텟'!W698*'(참고)타워 스텟 가치'!$U$17,'스테이지별 몬스터 스텟'!X698*'(참고)타워 스텟 가치'!$V$17,'스테이지별 몬스터 스텟'!Y698*'(참고)타워 스텟 가치'!$W$17,'스테이지별 몬스터 스텟'!Z698*'(참고)타워 스텟 가치'!$X$17,'스테이지별 몬스터 스텟'!AA698*'(참고)타워 스텟 가치'!$Y$17)</f>
        <v>438527.2487499991</v>
      </c>
      <c r="AC698">
        <v>2</v>
      </c>
      <c r="AD698">
        <f>VLOOKUP($F698,'(참고)타워 스텟 가치'!$B$12:$L$16,AD$2,0)+(VLOOKUP($F698,'(참고)타워 스텟 가치'!$B$12:$L$16,AD$2,0)*$E698)</f>
        <v>477.56249999999886</v>
      </c>
      <c r="AE698">
        <f>VLOOKUP($F698,'(참고)타워 스텟 가치'!$B$12:$L$16,AE$2,0)+(VLOOKUP($F698,'(참고)타워 스텟 가치'!$B$12:$L$16,AE$2,0)*$E698)</f>
        <v>573.07499999999868</v>
      </c>
      <c r="AF698">
        <f>VLOOKUP($F698,'(참고)타워 스텟 가치'!$B$12:$L$16,AF$2,0)+(VLOOKUP($F698,'(참고)타워 스텟 가치'!$B$12:$L$16,AF$2,0)*$E698)</f>
        <v>282999.99999999936</v>
      </c>
      <c r="AG698">
        <f>VLOOKUP($F698,'(참고)타워 스텟 가치'!$B$12:$L$16,AG$2,0)+(VLOOKUP($F698,'(참고)타워 스텟 가치'!$B$12:$L$16,AG$2,0)*$E698)</f>
        <v>2865.3749999999932</v>
      </c>
      <c r="AH698">
        <f>VLOOKUP($F698,'(참고)타워 스텟 가치'!$B$12:$L$16,AH$2,0)+(VLOOKUP($F698,'(참고)타워 스텟 가치'!$B$12:$L$16,AH$2,0)*$E698)</f>
        <v>95.512499999999775</v>
      </c>
      <c r="AI698">
        <f>VLOOKUP($F698,'(참고)타워 스텟 가치'!$B$12:$L$16,AI$2,0)+(VLOOKUP($F698,'(참고)타워 스텟 가치'!$B$12:$L$16,AI$2,0)*$E698)</f>
        <v>16.979999999999961</v>
      </c>
      <c r="AJ698">
        <f>VLOOKUP($F698,'(참고)타워 스텟 가치'!$B$12:$L$16,AJ$2,0)+(VLOOKUP($F698,'(참고)타워 스텟 가치'!$B$12:$L$16,AJ$2,0)*$E698)</f>
        <v>0</v>
      </c>
      <c r="AK698">
        <f>VLOOKUP($F698,'(참고)타워 스텟 가치'!$B$12:$L$16,AK$2,0)+(VLOOKUP($F698,'(참고)타워 스텟 가치'!$B$12:$L$16,AK$2,0)*$E698)</f>
        <v>0</v>
      </c>
      <c r="AL698">
        <f>VLOOKUP($F698,'(참고)타워 스텟 가치'!$B$12:$L$16,AL$2,0)+(VLOOKUP($F698,'(참고)타워 스텟 가치'!$B$12:$L$16,AL$2,0)*$E698)</f>
        <v>113.19999999999973</v>
      </c>
      <c r="AM698">
        <f>SUM('스테이지별 몬스터 스텟'!AD698*'(참고)타워 스텟 가치'!$Q$17,'스테이지별 몬스터 스텟'!AE698*'(참고)타워 스텟 가치'!$R$17,'스테이지별 몬스터 스텟'!AF698*'(참고)타워 스텟 가치'!$S$17,'스테이지별 몬스터 스텟'!AG698*'(참고)타워 스텟 가치'!$T$17,'스테이지별 몬스터 스텟'!AH698*'(참고)타워 스텟 가치'!$U$17,'스테이지별 몬스터 스텟'!AI698*'(참고)타워 스텟 가치'!$V$17,'스테이지별 몬스터 스텟'!AJ698*'(참고)타워 스텟 가치'!$W$17,'스테이지별 몬스터 스텟'!AK698*'(참고)타워 스텟 가치'!$X$17,'스테이지별 몬스터 스텟'!AL698*'(참고)타워 스텟 가치'!$Y$17)</f>
        <v>432479.89249999908</v>
      </c>
      <c r="AN698">
        <v>3</v>
      </c>
    </row>
    <row r="699" spans="3:40" x14ac:dyDescent="0.3">
      <c r="C699">
        <v>5</v>
      </c>
      <c r="D699">
        <f t="shared" si="32"/>
        <v>139</v>
      </c>
      <c r="E699" s="52">
        <f>VLOOKUP(D699,'스테이지별 난이도 설정'!B:C,2,0)</f>
        <v>55.599999999999866</v>
      </c>
      <c r="F699" t="str">
        <f t="shared" si="33"/>
        <v>스페셜</v>
      </c>
      <c r="G699">
        <f t="shared" si="31"/>
        <v>6</v>
      </c>
      <c r="H699">
        <f>VLOOKUP($F699,'(참고)타워 스텟 가치'!$B$2:$L$6,H$2,0)+(VLOOKUP($F699,'(참고)타워 스텟 가치'!$B$2:$L$6,H$2,0)*$E699)</f>
        <v>2149.031249999995</v>
      </c>
      <c r="I699">
        <f>VLOOKUP($F699,'(참고)타워 스텟 가치'!$B$2:$L$6,I$2,0)+(VLOOKUP($F699,'(참고)타워 스텟 가치'!$B$2:$L$6,I$2,0)*$E699)</f>
        <v>429.80624999999901</v>
      </c>
      <c r="J699">
        <f>VLOOKUP($F699,'(참고)타워 스텟 가치'!$B$2:$L$6,J$2,0)+(VLOOKUP($F699,'(참고)타워 스텟 가치'!$B$2:$L$6,J$2,0)*$E699)</f>
        <v>282999.99999999936</v>
      </c>
      <c r="K699">
        <f>VLOOKUP($F699,'(참고)타워 스텟 가치'!$B$2:$L$6,K$2,0)+(VLOOKUP($F699,'(참고)타워 스텟 가치'!$B$2:$L$6,K$2,0)*$E699)</f>
        <v>8596.12499999998</v>
      </c>
      <c r="L699">
        <f>VLOOKUP($F699,'(참고)타워 스텟 가치'!$B$2:$L$6,L$2,0)+(VLOOKUP($F699,'(참고)타워 스텟 가치'!$B$2:$L$6,L$2,0)*$E699)</f>
        <v>143.26874999999967</v>
      </c>
      <c r="M699">
        <f>VLOOKUP($F699,'(참고)타워 스텟 가치'!$B$2:$L$6,M$2,0)+(VLOOKUP($F699,'(참고)타워 스텟 가치'!$B$2:$L$6,M$2,0)*$E699)</f>
        <v>16.979999999999961</v>
      </c>
      <c r="N699">
        <f>VLOOKUP($F699,'(참고)타워 스텟 가치'!$B$2:$L$6,N$2,0)+(VLOOKUP($F699,'(참고)타워 스텟 가치'!$B$2:$L$6,N$2,0)*$E699)</f>
        <v>0</v>
      </c>
      <c r="O699">
        <f>VLOOKUP($F699,'(참고)타워 스텟 가치'!$B$2:$L$6,O$2,0)+(VLOOKUP($F699,'(참고)타워 스텟 가치'!$B$2:$L$6,O$2,0)*$E699)</f>
        <v>0</v>
      </c>
      <c r="P699">
        <f>VLOOKUP($F699,'(참고)타워 스텟 가치'!$B$2:$L$6,P$2,0)+(VLOOKUP($F699,'(참고)타워 스텟 가치'!$B$2:$L$6,P$2,0)*$E699)</f>
        <v>56.599999999999866</v>
      </c>
      <c r="Q699">
        <f>SUM('스테이지별 몬스터 스텟'!H699*'(참고)타워 스텟 가치'!$Q$17,'스테이지별 몬스터 스텟'!I699*'(참고)타워 스텟 가치'!$R$17,'스테이지별 몬스터 스텟'!J699*'(참고)타워 스텟 가치'!$S$17,'스테이지별 몬스터 스텟'!K699*'(참고)타워 스텟 가치'!$T$17,'스테이지별 몬스터 스텟'!L699*'(참고)타워 스텟 가치'!$U$17,'스테이지별 몬스터 스텟'!M699*'(참고)타워 스텟 가치'!$V$17,'스테이지별 몬스터 스텟'!N699*'(참고)타워 스텟 가치'!$W$17,'스테이지별 몬스터 스텟'!O699*'(참고)타워 스텟 가치'!$X$17,'스테이지별 몬스터 스텟'!P699*'(참고)타워 스텟 가치'!$Y$17)</f>
        <v>447051.73937499896</v>
      </c>
      <c r="R699">
        <v>1</v>
      </c>
      <c r="S699">
        <f>VLOOKUP($F699,'(참고)타워 스텟 가치'!$B$7:$L$11,S$2,0)+(VLOOKUP($F699,'(참고)타워 스텟 가치'!$B$7:$L$11,S$2,0)*$E699)</f>
        <v>716.34374999999829</v>
      </c>
      <c r="T699">
        <f>VLOOKUP($F699,'(참고)타워 스텟 가치'!$B$7:$L$11,T$2,0)+(VLOOKUP($F699,'(참고)타워 스텟 가치'!$B$7:$L$11,T$2,0)*$E699)</f>
        <v>1289.4187499999969</v>
      </c>
      <c r="U699">
        <f>VLOOKUP($F699,'(참고)타워 스텟 가치'!$B$7:$L$11,U$2,0)+(VLOOKUP($F699,'(참고)타워 스텟 가치'!$B$7:$L$11,U$2,0)*$E699)</f>
        <v>282999.99999999936</v>
      </c>
      <c r="V699">
        <f>VLOOKUP($F699,'(참고)타워 스텟 가치'!$B$7:$L$11,V$2,0)+(VLOOKUP($F699,'(참고)타워 스텟 가치'!$B$7:$L$11,V$2,0)*$E699)</f>
        <v>8596.12499999998</v>
      </c>
      <c r="W699">
        <f>VLOOKUP($F699,'(참고)타워 스텟 가치'!$B$7:$L$11,W$2,0)+(VLOOKUP($F699,'(참고)타워 스텟 가치'!$B$7:$L$11,W$2,0)*$E699)</f>
        <v>143.26874999999967</v>
      </c>
      <c r="X699">
        <f>VLOOKUP($F699,'(참고)타워 스텟 가치'!$B$7:$L$11,X$2,0)+(VLOOKUP($F699,'(참고)타워 스텟 가치'!$B$7:$L$11,X$2,0)*$E699)</f>
        <v>16.979999999999961</v>
      </c>
      <c r="Y699">
        <f>VLOOKUP($F699,'(참고)타워 스텟 가치'!$B$7:$L$11,Y$2,0)+(VLOOKUP($F699,'(참고)타워 스텟 가치'!$B$7:$L$11,Y$2,0)*$E699)</f>
        <v>0</v>
      </c>
      <c r="Z699">
        <f>VLOOKUP($F699,'(참고)타워 스텟 가치'!$B$7:$L$11,Z$2,0)+(VLOOKUP($F699,'(참고)타워 스텟 가치'!$B$7:$L$11,Z$2,0)*$E699)</f>
        <v>0</v>
      </c>
      <c r="AA699">
        <f>VLOOKUP($F699,'(참고)타워 스텟 가치'!$B$7:$L$11,AA$2,0)+(VLOOKUP($F699,'(참고)타워 스텟 가치'!$B$7:$L$11,AA$2,0)*$E699)</f>
        <v>56.599999999999866</v>
      </c>
      <c r="AB699">
        <f>SUM('스테이지별 몬스터 스텟'!S699*'(참고)타워 스텟 가치'!$Q$17,'스테이지별 몬스터 스텟'!T699*'(참고)타워 스텟 가치'!$R$17,'스테이지별 몬스터 스텟'!U699*'(참고)타워 스텟 가치'!$S$17,'스테이지별 몬스터 스텟'!V699*'(참고)타워 스텟 가치'!$T$17,'스테이지별 몬스터 스텟'!W699*'(참고)타워 스텟 가치'!$U$17,'스테이지별 몬스터 스텟'!X699*'(참고)타워 스텟 가치'!$V$17,'스테이지별 몬스터 스텟'!Y699*'(참고)타워 스텟 가치'!$W$17,'스테이지별 몬스터 스텟'!Z699*'(참고)타워 스텟 가치'!$X$17,'스테이지별 몬스터 스텟'!AA699*'(참고)타워 스텟 가치'!$Y$17)</f>
        <v>445475.78312499897</v>
      </c>
      <c r="AC699">
        <v>2</v>
      </c>
      <c r="AD699">
        <f>VLOOKUP($F699,'(참고)타워 스텟 가치'!$B$12:$L$16,AD$2,0)+(VLOOKUP($F699,'(참고)타워 스텟 가치'!$B$12:$L$16,AD$2,0)*$E699)</f>
        <v>716.34374999999829</v>
      </c>
      <c r="AE699">
        <f>VLOOKUP($F699,'(참고)타워 스텟 가치'!$B$12:$L$16,AE$2,0)+(VLOOKUP($F699,'(참고)타워 스텟 가치'!$B$12:$L$16,AE$2,0)*$E699)</f>
        <v>859.61249999999802</v>
      </c>
      <c r="AF699">
        <f>VLOOKUP($F699,'(참고)타워 스텟 가치'!$B$12:$L$16,AF$2,0)+(VLOOKUP($F699,'(참고)타워 스텟 가치'!$B$12:$L$16,AF$2,0)*$E699)</f>
        <v>282999.99999999936</v>
      </c>
      <c r="AG699">
        <f>VLOOKUP($F699,'(참고)타워 스텟 가치'!$B$12:$L$16,AG$2,0)+(VLOOKUP($F699,'(참고)타워 스텟 가치'!$B$12:$L$16,AG$2,0)*$E699)</f>
        <v>4298.06249999999</v>
      </c>
      <c r="AH699">
        <f>VLOOKUP($F699,'(참고)타워 스텟 가치'!$B$12:$L$16,AH$2,0)+(VLOOKUP($F699,'(참고)타워 스텟 가치'!$B$12:$L$16,AH$2,0)*$E699)</f>
        <v>143.26874999999967</v>
      </c>
      <c r="AI699">
        <f>VLOOKUP($F699,'(참고)타워 스텟 가치'!$B$12:$L$16,AI$2,0)+(VLOOKUP($F699,'(참고)타워 스텟 가치'!$B$12:$L$16,AI$2,0)*$E699)</f>
        <v>16.979999999999961</v>
      </c>
      <c r="AJ699">
        <f>VLOOKUP($F699,'(참고)타워 스텟 가치'!$B$12:$L$16,AJ$2,0)+(VLOOKUP($F699,'(참고)타워 스텟 가치'!$B$12:$L$16,AJ$2,0)*$E699)</f>
        <v>0</v>
      </c>
      <c r="AK699">
        <f>VLOOKUP($F699,'(참고)타워 스텟 가치'!$B$12:$L$16,AK$2,0)+(VLOOKUP($F699,'(참고)타워 스텟 가치'!$B$12:$L$16,AK$2,0)*$E699)</f>
        <v>0</v>
      </c>
      <c r="AL699">
        <f>VLOOKUP($F699,'(참고)타워 스텟 가치'!$B$12:$L$16,AL$2,0)+(VLOOKUP($F699,'(참고)타워 스텟 가치'!$B$12:$L$16,AL$2,0)*$E699)</f>
        <v>113.19999999999973</v>
      </c>
      <c r="AM699">
        <f>SUM('스테이지별 몬스터 스텟'!AD699*'(참고)타워 스텟 가치'!$Q$17,'스테이지별 몬스터 스텟'!AE699*'(참고)타워 스텟 가치'!$R$17,'스테이지별 몬스터 스텟'!AF699*'(참고)타워 스텟 가치'!$S$17,'스테이지별 몬스터 스텟'!AG699*'(참고)타워 스텟 가치'!$T$17,'스테이지별 몬스터 스텟'!AH699*'(참고)타워 스텟 가치'!$U$17,'스테이지별 몬스터 스텟'!AI699*'(참고)타워 스텟 가치'!$V$17,'스테이지별 몬스터 스텟'!AJ699*'(참고)타워 스텟 가치'!$W$17,'스테이지별 몬스터 스텟'!AK699*'(참고)타워 스텟 가치'!$X$17,'스테이지별 몬스터 스텟'!AL699*'(참고)타워 스텟 가치'!$Y$17)</f>
        <v>436348.14874999906</v>
      </c>
      <c r="AN699">
        <v>3</v>
      </c>
    </row>
    <row r="700" spans="3:40" x14ac:dyDescent="0.3">
      <c r="C700">
        <v>1</v>
      </c>
      <c r="D700">
        <f t="shared" si="32"/>
        <v>140</v>
      </c>
      <c r="E700" s="52">
        <f>VLOOKUP(D700,'스테이지별 난이도 설정'!B:C,2,0)</f>
        <v>55.999999999999865</v>
      </c>
      <c r="F700" t="str">
        <f t="shared" si="33"/>
        <v>일반</v>
      </c>
      <c r="G700">
        <f t="shared" si="31"/>
        <v>6</v>
      </c>
      <c r="H700">
        <f>VLOOKUP($F700,'(참고)타워 스텟 가치'!$B$2:$L$6,H$2,0)+(VLOOKUP($F700,'(참고)타워 스텟 가치'!$B$2:$L$6,H$2,0)*$E700)</f>
        <v>427.49999999999898</v>
      </c>
      <c r="I700">
        <f>VLOOKUP($F700,'(참고)타워 스텟 가치'!$B$2:$L$6,I$2,0)+(VLOOKUP($F700,'(참고)타워 스텟 가치'!$B$2:$L$6,I$2,0)*$E700)</f>
        <v>85.499999999999801</v>
      </c>
      <c r="J700">
        <f>VLOOKUP($F700,'(참고)타워 스텟 가치'!$B$2:$L$6,J$2,0)+(VLOOKUP($F700,'(참고)타워 스텟 가치'!$B$2:$L$6,J$2,0)*$E700)</f>
        <v>284999.9999999993</v>
      </c>
      <c r="K700">
        <f>VLOOKUP($F700,'(참고)타워 스텟 가치'!$B$2:$L$6,K$2,0)+(VLOOKUP($F700,'(참고)타워 스텟 가치'!$B$2:$L$6,K$2,0)*$E700)</f>
        <v>1709.9999999999959</v>
      </c>
      <c r="L700">
        <f>VLOOKUP($F700,'(참고)타워 스텟 가치'!$B$2:$L$6,L$2,0)+(VLOOKUP($F700,'(참고)타워 스텟 가치'!$B$2:$L$6,L$2,0)*$E700)</f>
        <v>28.499999999999932</v>
      </c>
      <c r="M700">
        <f>VLOOKUP($F700,'(참고)타워 스텟 가치'!$B$2:$L$6,M$2,0)+(VLOOKUP($F700,'(참고)타워 스텟 가치'!$B$2:$L$6,M$2,0)*$E700)</f>
        <v>17.099999999999959</v>
      </c>
      <c r="N700">
        <f>VLOOKUP($F700,'(참고)타워 스텟 가치'!$B$2:$L$6,N$2,0)+(VLOOKUP($F700,'(참고)타워 스텟 가치'!$B$2:$L$6,N$2,0)*$E700)</f>
        <v>0</v>
      </c>
      <c r="O700">
        <f>VLOOKUP($F700,'(참고)타워 스텟 가치'!$B$2:$L$6,O$2,0)+(VLOOKUP($F700,'(참고)타워 스텟 가치'!$B$2:$L$6,O$2,0)*$E700)</f>
        <v>0</v>
      </c>
      <c r="P700">
        <f>VLOOKUP($F700,'(참고)타워 스텟 가치'!$B$2:$L$6,P$2,0)+(VLOOKUP($F700,'(참고)타워 스텟 가치'!$B$2:$L$6,P$2,0)*$E700)</f>
        <v>39.899999999999906</v>
      </c>
      <c r="Q700">
        <f>SUM('스테이지별 몬스터 스텟'!H700*'(참고)타워 스텟 가치'!$Q$17,'스테이지별 몬스터 스텟'!I700*'(참고)타워 스텟 가치'!$R$17,'스테이지별 몬스터 스텟'!J700*'(참고)타워 스텟 가치'!$S$17,'스테이지별 몬스터 스텟'!K700*'(참고)타워 스텟 가치'!$T$17,'스테이지별 몬스터 스텟'!L700*'(참고)타워 스텟 가치'!$U$17,'스테이지별 몬스터 스텟'!M700*'(참고)타워 스텟 가치'!$V$17,'스테이지별 몬스터 스텟'!N700*'(참고)타워 스텟 가치'!$W$17,'스테이지별 몬스터 스텟'!O700*'(참고)타워 스텟 가치'!$X$17,'스테이지별 몬스터 스텟'!P700*'(참고)타워 스텟 가치'!$Y$17)</f>
        <v>432057.14999999892</v>
      </c>
      <c r="R700">
        <v>1</v>
      </c>
      <c r="S700">
        <f>VLOOKUP($F700,'(참고)타워 스텟 가치'!$B$7:$L$11,S$2,0)+(VLOOKUP($F700,'(참고)타워 스텟 가치'!$B$7:$L$11,S$2,0)*$E700)</f>
        <v>142.49999999999966</v>
      </c>
      <c r="T700">
        <f>VLOOKUP($F700,'(참고)타워 스텟 가치'!$B$7:$L$11,T$2,0)+(VLOOKUP($F700,'(참고)타워 스텟 가치'!$B$7:$L$11,T$2,0)*$E700)</f>
        <v>256.49999999999943</v>
      </c>
      <c r="U700">
        <f>VLOOKUP($F700,'(참고)타워 스텟 가치'!$B$7:$L$11,U$2,0)+(VLOOKUP($F700,'(참고)타워 스텟 가치'!$B$7:$L$11,U$2,0)*$E700)</f>
        <v>284999.9999999993</v>
      </c>
      <c r="V700">
        <f>VLOOKUP($F700,'(참고)타워 스텟 가치'!$B$7:$L$11,V$2,0)+(VLOOKUP($F700,'(참고)타워 스텟 가치'!$B$7:$L$11,V$2,0)*$E700)</f>
        <v>1709.9999999999959</v>
      </c>
      <c r="W700">
        <f>VLOOKUP($F700,'(참고)타워 스텟 가치'!$B$7:$L$11,W$2,0)+(VLOOKUP($F700,'(참고)타워 스텟 가치'!$B$7:$L$11,W$2,0)*$E700)</f>
        <v>28.499999999999932</v>
      </c>
      <c r="X700">
        <f>VLOOKUP($F700,'(참고)타워 스텟 가치'!$B$7:$L$11,X$2,0)+(VLOOKUP($F700,'(참고)타워 스텟 가치'!$B$7:$L$11,X$2,0)*$E700)</f>
        <v>17.099999999999959</v>
      </c>
      <c r="Y700">
        <f>VLOOKUP($F700,'(참고)타워 스텟 가치'!$B$7:$L$11,Y$2,0)+(VLOOKUP($F700,'(참고)타워 스텟 가치'!$B$7:$L$11,Y$2,0)*$E700)</f>
        <v>0</v>
      </c>
      <c r="Z700">
        <f>VLOOKUP($F700,'(참고)타워 스텟 가치'!$B$7:$L$11,Z$2,0)+(VLOOKUP($F700,'(참고)타워 스텟 가치'!$B$7:$L$11,Z$2,0)*$E700)</f>
        <v>0</v>
      </c>
      <c r="AA700">
        <f>VLOOKUP($F700,'(참고)타워 스텟 가치'!$B$7:$L$11,AA$2,0)+(VLOOKUP($F700,'(참고)타워 스텟 가치'!$B$7:$L$11,AA$2,0)*$E700)</f>
        <v>39.899999999999906</v>
      </c>
      <c r="AB700">
        <f>SUM('스테이지별 몬스터 스텟'!S700*'(참고)타워 스텟 가치'!$Q$17,'스테이지별 몬스터 스텟'!T700*'(참고)타워 스텟 가치'!$R$17,'스테이지별 몬스터 스텟'!U700*'(참고)타워 스텟 가치'!$S$17,'스테이지별 몬스터 스텟'!V700*'(참고)타워 스텟 가치'!$T$17,'스테이지별 몬스터 스텟'!W700*'(참고)타워 스텟 가치'!$U$17,'스테이지별 몬스터 스텟'!X700*'(참고)타워 스텟 가치'!$V$17,'스테이지별 몬스터 스텟'!Y700*'(참고)타워 스텟 가치'!$W$17,'스테이지별 몬스터 스텟'!Z700*'(참고)타워 스텟 가치'!$X$17,'스테이지별 몬스터 스텟'!AA700*'(참고)타워 스텟 가치'!$Y$17)</f>
        <v>431743.64999999892</v>
      </c>
      <c r="AC700">
        <v>2</v>
      </c>
      <c r="AD700">
        <f>VLOOKUP($F700,'(참고)타워 스텟 가치'!$B$12:$L$16,AD$2,0)+(VLOOKUP($F700,'(참고)타워 스텟 가치'!$B$12:$L$16,AD$2,0)*$E700)</f>
        <v>142.49999999999966</v>
      </c>
      <c r="AE700">
        <f>VLOOKUP($F700,'(참고)타워 스텟 가치'!$B$12:$L$16,AE$2,0)+(VLOOKUP($F700,'(참고)타워 스텟 가치'!$B$12:$L$16,AE$2,0)*$E700)</f>
        <v>170.9999999999996</v>
      </c>
      <c r="AF700">
        <f>VLOOKUP($F700,'(참고)타워 스텟 가치'!$B$12:$L$16,AF$2,0)+(VLOOKUP($F700,'(참고)타워 스텟 가치'!$B$12:$L$16,AF$2,0)*$E700)</f>
        <v>284999.9999999993</v>
      </c>
      <c r="AG700">
        <f>VLOOKUP($F700,'(참고)타워 스텟 가치'!$B$12:$L$16,AG$2,0)+(VLOOKUP($F700,'(참고)타워 스텟 가치'!$B$12:$L$16,AG$2,0)*$E700)</f>
        <v>854.99999999999795</v>
      </c>
      <c r="AH700">
        <f>VLOOKUP($F700,'(참고)타워 스텟 가치'!$B$12:$L$16,AH$2,0)+(VLOOKUP($F700,'(참고)타워 스텟 가치'!$B$12:$L$16,AH$2,0)*$E700)</f>
        <v>28.499999999999932</v>
      </c>
      <c r="AI700">
        <f>VLOOKUP($F700,'(참고)타워 스텟 가치'!$B$12:$L$16,AI$2,0)+(VLOOKUP($F700,'(참고)타워 스텟 가치'!$B$12:$L$16,AI$2,0)*$E700)</f>
        <v>17.099999999999959</v>
      </c>
      <c r="AJ700">
        <f>VLOOKUP($F700,'(참고)타워 스텟 가치'!$B$12:$L$16,AJ$2,0)+(VLOOKUP($F700,'(참고)타워 스텟 가치'!$B$12:$L$16,AJ$2,0)*$E700)</f>
        <v>0</v>
      </c>
      <c r="AK700">
        <f>VLOOKUP($F700,'(참고)타워 스텟 가치'!$B$12:$L$16,AK$2,0)+(VLOOKUP($F700,'(참고)타워 스텟 가치'!$B$12:$L$16,AK$2,0)*$E700)</f>
        <v>0</v>
      </c>
      <c r="AL700">
        <f>VLOOKUP($F700,'(참고)타워 스텟 가치'!$B$12:$L$16,AL$2,0)+(VLOOKUP($F700,'(참고)타워 스텟 가치'!$B$12:$L$16,AL$2,0)*$E700)</f>
        <v>79.799999999999812</v>
      </c>
      <c r="AM700">
        <f>SUM('스테이지별 몬스터 스텟'!AD700*'(참고)타워 스텟 가치'!$Q$17,'스테이지별 몬스터 스텟'!AE700*'(참고)타워 스텟 가치'!$R$17,'스테이지별 몬스터 스텟'!AF700*'(참고)타워 스텟 가치'!$S$17,'스테이지별 몬스터 스텟'!AG700*'(참고)타워 스텟 가치'!$T$17,'스테이지별 몬스터 스텟'!AH700*'(참고)타워 스텟 가치'!$U$17,'스테이지별 몬스터 스텟'!AI700*'(참고)타워 스텟 가치'!$V$17,'스테이지별 몬스터 스텟'!AJ700*'(참고)타워 스텟 가치'!$W$17,'스테이지별 몬스터 스텟'!AK700*'(참고)타워 스텟 가치'!$X$17,'스테이지별 몬스터 스텟'!AL700*'(참고)타워 스텟 가치'!$Y$17)</f>
        <v>429985.19999999891</v>
      </c>
      <c r="AN700">
        <v>3</v>
      </c>
    </row>
    <row r="701" spans="3:40" x14ac:dyDescent="0.3">
      <c r="C701">
        <v>2</v>
      </c>
      <c r="D701">
        <f t="shared" si="32"/>
        <v>140</v>
      </c>
      <c r="E701" s="52">
        <f>VLOOKUP(D701,'스테이지별 난이도 설정'!B:C,2,0)</f>
        <v>55.999999999999865</v>
      </c>
      <c r="F701" t="str">
        <f t="shared" si="33"/>
        <v>레어</v>
      </c>
      <c r="G701">
        <f t="shared" si="31"/>
        <v>6</v>
      </c>
      <c r="H701">
        <f>VLOOKUP($F701,'(참고)타워 스텟 가치'!$B$2:$L$6,H$2,0)+(VLOOKUP($F701,'(참고)타워 스텟 가치'!$B$2:$L$6,H$2,0)*$E701)</f>
        <v>641.24999999999852</v>
      </c>
      <c r="I701">
        <f>VLOOKUP($F701,'(참고)타워 스텟 가치'!$B$2:$L$6,I$2,0)+(VLOOKUP($F701,'(참고)타워 스텟 가치'!$B$2:$L$6,I$2,0)*$E701)</f>
        <v>128.24999999999972</v>
      </c>
      <c r="J701">
        <f>VLOOKUP($F701,'(참고)타워 스텟 가치'!$B$2:$L$6,J$2,0)+(VLOOKUP($F701,'(참고)타워 스텟 가치'!$B$2:$L$6,J$2,0)*$E701)</f>
        <v>284999.9999999993</v>
      </c>
      <c r="K701">
        <f>VLOOKUP($F701,'(참고)타워 스텟 가치'!$B$2:$L$6,K$2,0)+(VLOOKUP($F701,'(참고)타워 스텟 가치'!$B$2:$L$6,K$2,0)*$E701)</f>
        <v>2564.9999999999941</v>
      </c>
      <c r="L701">
        <f>VLOOKUP($F701,'(참고)타워 스텟 가치'!$B$2:$L$6,L$2,0)+(VLOOKUP($F701,'(참고)타워 스텟 가치'!$B$2:$L$6,L$2,0)*$E701)</f>
        <v>42.749999999999901</v>
      </c>
      <c r="M701">
        <f>VLOOKUP($F701,'(참고)타워 스텟 가치'!$B$2:$L$6,M$2,0)+(VLOOKUP($F701,'(참고)타워 스텟 가치'!$B$2:$L$6,M$2,0)*$E701)</f>
        <v>17.099999999999959</v>
      </c>
      <c r="N701">
        <f>VLOOKUP($F701,'(참고)타워 스텟 가치'!$B$2:$L$6,N$2,0)+(VLOOKUP($F701,'(참고)타워 스텟 가치'!$B$2:$L$6,N$2,0)*$E701)</f>
        <v>0</v>
      </c>
      <c r="O701">
        <f>VLOOKUP($F701,'(참고)타워 스텟 가치'!$B$2:$L$6,O$2,0)+(VLOOKUP($F701,'(참고)타워 스텟 가치'!$B$2:$L$6,O$2,0)*$E701)</f>
        <v>0</v>
      </c>
      <c r="P701">
        <f>VLOOKUP($F701,'(참고)타워 스텟 가치'!$B$2:$L$6,P$2,0)+(VLOOKUP($F701,'(참고)타워 스텟 가치'!$B$2:$L$6,P$2,0)*$E701)</f>
        <v>39.899999999999906</v>
      </c>
      <c r="Q701">
        <f>SUM('스테이지별 몬스터 스텟'!H701*'(참고)타워 스텟 가치'!$Q$17,'스테이지별 몬스터 스텟'!I701*'(참고)타워 스텟 가치'!$R$17,'스테이지별 몬스터 스텟'!J701*'(참고)타워 스텟 가치'!$S$17,'스테이지별 몬스터 스텟'!K701*'(참고)타워 스텟 가치'!$T$17,'스테이지별 몬스터 스텟'!L701*'(참고)타워 스텟 가치'!$U$17,'스테이지별 몬스터 스텟'!M701*'(참고)타워 스텟 가치'!$V$17,'스테이지별 몬스터 스텟'!N701*'(참고)타워 스텟 가치'!$W$17,'스테이지별 몬스터 스텟'!O701*'(참고)타워 스텟 가치'!$X$17,'스테이지별 몬스터 스텟'!P701*'(참고)타워 스텟 가치'!$Y$17)</f>
        <v>434287.27499999892</v>
      </c>
      <c r="R701">
        <v>1</v>
      </c>
      <c r="S701">
        <f>VLOOKUP($F701,'(참고)타워 스텟 가치'!$B$7:$L$11,S$2,0)+(VLOOKUP($F701,'(참고)타워 스텟 가치'!$B$7:$L$11,S$2,0)*$E701)</f>
        <v>213.74999999999949</v>
      </c>
      <c r="T701">
        <f>VLOOKUP($F701,'(참고)타워 스텟 가치'!$B$7:$L$11,T$2,0)+(VLOOKUP($F701,'(참고)타워 스텟 가치'!$B$7:$L$11,T$2,0)*$E701)</f>
        <v>384.74999999999909</v>
      </c>
      <c r="U701">
        <f>VLOOKUP($F701,'(참고)타워 스텟 가치'!$B$7:$L$11,U$2,0)+(VLOOKUP($F701,'(참고)타워 스텟 가치'!$B$7:$L$11,U$2,0)*$E701)</f>
        <v>284999.9999999993</v>
      </c>
      <c r="V701">
        <f>VLOOKUP($F701,'(참고)타워 스텟 가치'!$B$7:$L$11,V$2,0)+(VLOOKUP($F701,'(참고)타워 스텟 가치'!$B$7:$L$11,V$2,0)*$E701)</f>
        <v>2564.9999999999941</v>
      </c>
      <c r="W701">
        <f>VLOOKUP($F701,'(참고)타워 스텟 가치'!$B$7:$L$11,W$2,0)+(VLOOKUP($F701,'(참고)타워 스텟 가치'!$B$7:$L$11,W$2,0)*$E701)</f>
        <v>42.749999999999901</v>
      </c>
      <c r="X701">
        <f>VLOOKUP($F701,'(참고)타워 스텟 가치'!$B$7:$L$11,X$2,0)+(VLOOKUP($F701,'(참고)타워 스텟 가치'!$B$7:$L$11,X$2,0)*$E701)</f>
        <v>17.099999999999959</v>
      </c>
      <c r="Y701">
        <f>VLOOKUP($F701,'(참고)타워 스텟 가치'!$B$7:$L$11,Y$2,0)+(VLOOKUP($F701,'(참고)타워 스텟 가치'!$B$7:$L$11,Y$2,0)*$E701)</f>
        <v>0</v>
      </c>
      <c r="Z701">
        <f>VLOOKUP($F701,'(참고)타워 스텟 가치'!$B$7:$L$11,Z$2,0)+(VLOOKUP($F701,'(참고)타워 스텟 가치'!$B$7:$L$11,Z$2,0)*$E701)</f>
        <v>0</v>
      </c>
      <c r="AA701">
        <f>VLOOKUP($F701,'(참고)타워 스텟 가치'!$B$7:$L$11,AA$2,0)+(VLOOKUP($F701,'(참고)타워 스텟 가치'!$B$7:$L$11,AA$2,0)*$E701)</f>
        <v>39.899999999999906</v>
      </c>
      <c r="AB701">
        <f>SUM('스테이지별 몬스터 스텟'!S701*'(참고)타워 스텟 가치'!$Q$17,'스테이지별 몬스터 스텟'!T701*'(참고)타워 스텟 가치'!$R$17,'스테이지별 몬스터 스텟'!U701*'(참고)타워 스텟 가치'!$S$17,'스테이지별 몬스터 스텟'!V701*'(참고)타워 스텟 가치'!$T$17,'스테이지별 몬스터 스텟'!W701*'(참고)타워 스텟 가치'!$U$17,'스테이지별 몬스터 스텟'!X701*'(참고)타워 스텟 가치'!$V$17,'스테이지별 몬스터 스텟'!Y701*'(참고)타워 스텟 가치'!$W$17,'스테이지별 몬스터 스텟'!Z701*'(참고)타워 스텟 가치'!$X$17,'스테이지별 몬스터 스텟'!AA701*'(참고)타워 스텟 가치'!$Y$17)</f>
        <v>433817.02499999892</v>
      </c>
      <c r="AC701">
        <v>2</v>
      </c>
      <c r="AD701">
        <f>VLOOKUP($F701,'(참고)타워 스텟 가치'!$B$12:$L$16,AD$2,0)+(VLOOKUP($F701,'(참고)타워 스텟 가치'!$B$12:$L$16,AD$2,0)*$E701)</f>
        <v>213.74999999999949</v>
      </c>
      <c r="AE701">
        <f>VLOOKUP($F701,'(참고)타워 스텟 가치'!$B$12:$L$16,AE$2,0)+(VLOOKUP($F701,'(참고)타워 스텟 가치'!$B$12:$L$16,AE$2,0)*$E701)</f>
        <v>256.49999999999943</v>
      </c>
      <c r="AF701">
        <f>VLOOKUP($F701,'(참고)타워 스텟 가치'!$B$12:$L$16,AF$2,0)+(VLOOKUP($F701,'(참고)타워 스텟 가치'!$B$12:$L$16,AF$2,0)*$E701)</f>
        <v>284999.9999999993</v>
      </c>
      <c r="AG701">
        <f>VLOOKUP($F701,'(참고)타워 스텟 가치'!$B$12:$L$16,AG$2,0)+(VLOOKUP($F701,'(참고)타워 스텟 가치'!$B$12:$L$16,AG$2,0)*$E701)</f>
        <v>1282.499999999997</v>
      </c>
      <c r="AH701">
        <f>VLOOKUP($F701,'(참고)타워 스텟 가치'!$B$12:$L$16,AH$2,0)+(VLOOKUP($F701,'(참고)타워 스텟 가치'!$B$12:$L$16,AH$2,0)*$E701)</f>
        <v>42.749999999999901</v>
      </c>
      <c r="AI701">
        <f>VLOOKUP($F701,'(참고)타워 스텟 가치'!$B$12:$L$16,AI$2,0)+(VLOOKUP($F701,'(참고)타워 스텟 가치'!$B$12:$L$16,AI$2,0)*$E701)</f>
        <v>17.099999999999959</v>
      </c>
      <c r="AJ701">
        <f>VLOOKUP($F701,'(참고)타워 스텟 가치'!$B$12:$L$16,AJ$2,0)+(VLOOKUP($F701,'(참고)타워 스텟 가치'!$B$12:$L$16,AJ$2,0)*$E701)</f>
        <v>0</v>
      </c>
      <c r="AK701">
        <f>VLOOKUP($F701,'(참고)타워 스텟 가치'!$B$12:$L$16,AK$2,0)+(VLOOKUP($F701,'(참고)타워 스텟 가치'!$B$12:$L$16,AK$2,0)*$E701)</f>
        <v>0</v>
      </c>
      <c r="AL701">
        <f>VLOOKUP($F701,'(참고)타워 스텟 가치'!$B$12:$L$16,AL$2,0)+(VLOOKUP($F701,'(참고)타워 스텟 가치'!$B$12:$L$16,AL$2,0)*$E701)</f>
        <v>79.799999999999812</v>
      </c>
      <c r="AM701">
        <f>SUM('스테이지별 몬스터 스텟'!AD701*'(참고)타워 스텟 가치'!$Q$17,'스테이지별 몬스터 스텟'!AE701*'(참고)타워 스텟 가치'!$R$17,'스테이지별 몬스터 스텟'!AF701*'(참고)타워 스텟 가치'!$S$17,'스테이지별 몬스터 스텟'!AG701*'(참고)타워 스텟 가치'!$T$17,'스테이지별 몬스터 스텟'!AH701*'(참고)타워 스텟 가치'!$U$17,'스테이지별 몬스터 스텟'!AI701*'(참고)타워 스텟 가치'!$V$17,'스테이지별 몬스터 스텟'!AJ701*'(참고)타워 스텟 가치'!$W$17,'스테이지별 몬스터 스텟'!AK701*'(참고)타워 스텟 가치'!$X$17,'스테이지별 몬스터 스텟'!AL701*'(참고)타워 스텟 가치'!$Y$17)</f>
        <v>431139.44999999891</v>
      </c>
      <c r="AN701">
        <v>3</v>
      </c>
    </row>
    <row r="702" spans="3:40" x14ac:dyDescent="0.3">
      <c r="C702">
        <v>3</v>
      </c>
      <c r="D702">
        <f t="shared" si="32"/>
        <v>140</v>
      </c>
      <c r="E702" s="52">
        <f>VLOOKUP(D702,'스테이지별 난이도 설정'!B:C,2,0)</f>
        <v>55.999999999999865</v>
      </c>
      <c r="F702" t="str">
        <f t="shared" si="33"/>
        <v>에픽</v>
      </c>
      <c r="G702">
        <f t="shared" si="31"/>
        <v>6</v>
      </c>
      <c r="H702">
        <f>VLOOKUP($F702,'(참고)타워 스텟 가치'!$B$2:$L$6,H$2,0)+(VLOOKUP($F702,'(참고)타워 스텟 가치'!$B$2:$L$6,H$2,0)*$E702)</f>
        <v>961.87499999999773</v>
      </c>
      <c r="I702">
        <f>VLOOKUP($F702,'(참고)타워 스텟 가치'!$B$2:$L$6,I$2,0)+(VLOOKUP($F702,'(참고)타워 스텟 가치'!$B$2:$L$6,I$2,0)*$E702)</f>
        <v>192.37499999999955</v>
      </c>
      <c r="J702">
        <f>VLOOKUP($F702,'(참고)타워 스텟 가치'!$B$2:$L$6,J$2,0)+(VLOOKUP($F702,'(참고)타워 스텟 가치'!$B$2:$L$6,J$2,0)*$E702)</f>
        <v>284999.9999999993</v>
      </c>
      <c r="K702">
        <f>VLOOKUP($F702,'(참고)타워 스텟 가치'!$B$2:$L$6,K$2,0)+(VLOOKUP($F702,'(참고)타워 스텟 가치'!$B$2:$L$6,K$2,0)*$E702)</f>
        <v>3847.4999999999909</v>
      </c>
      <c r="L702">
        <f>VLOOKUP($F702,'(참고)타워 스텟 가치'!$B$2:$L$6,L$2,0)+(VLOOKUP($F702,'(참고)타워 스텟 가치'!$B$2:$L$6,L$2,0)*$E702)</f>
        <v>64.124999999999858</v>
      </c>
      <c r="M702">
        <f>VLOOKUP($F702,'(참고)타워 스텟 가치'!$B$2:$L$6,M$2,0)+(VLOOKUP($F702,'(참고)타워 스텟 가치'!$B$2:$L$6,M$2,0)*$E702)</f>
        <v>17.099999999999959</v>
      </c>
      <c r="N702">
        <f>VLOOKUP($F702,'(참고)타워 스텟 가치'!$B$2:$L$6,N$2,0)+(VLOOKUP($F702,'(참고)타워 스텟 가치'!$B$2:$L$6,N$2,0)*$E702)</f>
        <v>0</v>
      </c>
      <c r="O702">
        <f>VLOOKUP($F702,'(참고)타워 스텟 가치'!$B$2:$L$6,O$2,0)+(VLOOKUP($F702,'(참고)타워 스텟 가치'!$B$2:$L$6,O$2,0)*$E702)</f>
        <v>0</v>
      </c>
      <c r="P702">
        <f>VLOOKUP($F702,'(참고)타워 스텟 가치'!$B$2:$L$6,P$2,0)+(VLOOKUP($F702,'(참고)타워 스텟 가치'!$B$2:$L$6,P$2,0)*$E702)</f>
        <v>39.899999999999906</v>
      </c>
      <c r="Q702">
        <f>SUM('스테이지별 몬스터 스텟'!H702*'(참고)타워 스텟 가치'!$Q$17,'스테이지별 몬스터 스텟'!I702*'(참고)타워 스텟 가치'!$R$17,'스테이지별 몬스터 스텟'!J702*'(참고)타워 스텟 가치'!$S$17,'스테이지별 몬스터 스텟'!K702*'(참고)타워 스텟 가치'!$T$17,'스테이지별 몬스터 스텟'!L702*'(참고)타워 스텟 가치'!$U$17,'스테이지별 몬스터 스텟'!M702*'(참고)타워 스텟 가치'!$V$17,'스테이지별 몬스터 스텟'!N702*'(참고)타워 스텟 가치'!$W$17,'스테이지별 몬스터 스텟'!O702*'(참고)타워 스텟 가치'!$X$17,'스테이지별 몬스터 스텟'!P702*'(참고)타워 스텟 가치'!$Y$17)</f>
        <v>437632.46249999892</v>
      </c>
      <c r="R702">
        <v>1</v>
      </c>
      <c r="S702">
        <f>VLOOKUP($F702,'(참고)타워 스텟 가치'!$B$7:$L$11,S$2,0)+(VLOOKUP($F702,'(참고)타워 스텟 가치'!$B$7:$L$11,S$2,0)*$E702)</f>
        <v>320.62499999999926</v>
      </c>
      <c r="T702">
        <f>VLOOKUP($F702,'(참고)타워 스텟 가치'!$B$7:$L$11,T$2,0)+(VLOOKUP($F702,'(참고)타워 스텟 가치'!$B$7:$L$11,T$2,0)*$E702)</f>
        <v>577.12499999999864</v>
      </c>
      <c r="U702">
        <f>VLOOKUP($F702,'(참고)타워 스텟 가치'!$B$7:$L$11,U$2,0)+(VLOOKUP($F702,'(참고)타워 스텟 가치'!$B$7:$L$11,U$2,0)*$E702)</f>
        <v>284999.9999999993</v>
      </c>
      <c r="V702">
        <f>VLOOKUP($F702,'(참고)타워 스텟 가치'!$B$7:$L$11,V$2,0)+(VLOOKUP($F702,'(참고)타워 스텟 가치'!$B$7:$L$11,V$2,0)*$E702)</f>
        <v>3847.4999999999909</v>
      </c>
      <c r="W702">
        <f>VLOOKUP($F702,'(참고)타워 스텟 가치'!$B$7:$L$11,W$2,0)+(VLOOKUP($F702,'(참고)타워 스텟 가치'!$B$7:$L$11,W$2,0)*$E702)</f>
        <v>64.124999999999858</v>
      </c>
      <c r="X702">
        <f>VLOOKUP($F702,'(참고)타워 스텟 가치'!$B$7:$L$11,X$2,0)+(VLOOKUP($F702,'(참고)타워 스텟 가치'!$B$7:$L$11,X$2,0)*$E702)</f>
        <v>17.099999999999959</v>
      </c>
      <c r="Y702">
        <f>VLOOKUP($F702,'(참고)타워 스텟 가치'!$B$7:$L$11,Y$2,0)+(VLOOKUP($F702,'(참고)타워 스텟 가치'!$B$7:$L$11,Y$2,0)*$E702)</f>
        <v>0</v>
      </c>
      <c r="Z702">
        <f>VLOOKUP($F702,'(참고)타워 스텟 가치'!$B$7:$L$11,Z$2,0)+(VLOOKUP($F702,'(참고)타워 스텟 가치'!$B$7:$L$11,Z$2,0)*$E702)</f>
        <v>0</v>
      </c>
      <c r="AA702">
        <f>VLOOKUP($F702,'(참고)타워 스텟 가치'!$B$7:$L$11,AA$2,0)+(VLOOKUP($F702,'(참고)타워 스텟 가치'!$B$7:$L$11,AA$2,0)*$E702)</f>
        <v>39.899999999999906</v>
      </c>
      <c r="AB702">
        <f>SUM('스테이지별 몬스터 스텟'!S702*'(참고)타워 스텟 가치'!$Q$17,'스테이지별 몬스터 스텟'!T702*'(참고)타워 스텟 가치'!$R$17,'스테이지별 몬스터 스텟'!U702*'(참고)타워 스텟 가치'!$S$17,'스테이지별 몬스터 스텟'!V702*'(참고)타워 스텟 가치'!$T$17,'스테이지별 몬스터 스텟'!W702*'(참고)타워 스텟 가치'!$U$17,'스테이지별 몬스터 스텟'!X702*'(참고)타워 스텟 가치'!$V$17,'스테이지별 몬스터 스텟'!Y702*'(참고)타워 스텟 가치'!$W$17,'스테이지별 몬스터 스텟'!Z702*'(참고)타워 스텟 가치'!$X$17,'스테이지별 몬스터 스텟'!AA702*'(참고)타워 스텟 가치'!$Y$17)</f>
        <v>436927.08749999892</v>
      </c>
      <c r="AC702">
        <v>2</v>
      </c>
      <c r="AD702">
        <f>VLOOKUP($F702,'(참고)타워 스텟 가치'!$B$12:$L$16,AD$2,0)+(VLOOKUP($F702,'(참고)타워 스텟 가치'!$B$12:$L$16,AD$2,0)*$E702)</f>
        <v>320.62499999999926</v>
      </c>
      <c r="AE702">
        <f>VLOOKUP($F702,'(참고)타워 스텟 가치'!$B$12:$L$16,AE$2,0)+(VLOOKUP($F702,'(참고)타워 스텟 가치'!$B$12:$L$16,AE$2,0)*$E702)</f>
        <v>384.74999999999909</v>
      </c>
      <c r="AF702">
        <f>VLOOKUP($F702,'(참고)타워 스텟 가치'!$B$12:$L$16,AF$2,0)+(VLOOKUP($F702,'(참고)타워 스텟 가치'!$B$12:$L$16,AF$2,0)*$E702)</f>
        <v>284999.9999999993</v>
      </c>
      <c r="AG702">
        <f>VLOOKUP($F702,'(참고)타워 스텟 가치'!$B$12:$L$16,AG$2,0)+(VLOOKUP($F702,'(참고)타워 스텟 가치'!$B$12:$L$16,AG$2,0)*$E702)</f>
        <v>1923.7499999999955</v>
      </c>
      <c r="AH702">
        <f>VLOOKUP($F702,'(참고)타워 스텟 가치'!$B$12:$L$16,AH$2,0)+(VLOOKUP($F702,'(참고)타워 스텟 가치'!$B$12:$L$16,AH$2,0)*$E702)</f>
        <v>64.124999999999858</v>
      </c>
      <c r="AI702">
        <f>VLOOKUP($F702,'(참고)타워 스텟 가치'!$B$12:$L$16,AI$2,0)+(VLOOKUP($F702,'(참고)타워 스텟 가치'!$B$12:$L$16,AI$2,0)*$E702)</f>
        <v>17.099999999999959</v>
      </c>
      <c r="AJ702">
        <f>VLOOKUP($F702,'(참고)타워 스텟 가치'!$B$12:$L$16,AJ$2,0)+(VLOOKUP($F702,'(참고)타워 스텟 가치'!$B$12:$L$16,AJ$2,0)*$E702)</f>
        <v>0</v>
      </c>
      <c r="AK702">
        <f>VLOOKUP($F702,'(참고)타워 스텟 가치'!$B$12:$L$16,AK$2,0)+(VLOOKUP($F702,'(참고)타워 스텟 가치'!$B$12:$L$16,AK$2,0)*$E702)</f>
        <v>0</v>
      </c>
      <c r="AL702">
        <f>VLOOKUP($F702,'(참고)타워 스텟 가치'!$B$12:$L$16,AL$2,0)+(VLOOKUP($F702,'(참고)타워 스텟 가치'!$B$12:$L$16,AL$2,0)*$E702)</f>
        <v>79.799999999999812</v>
      </c>
      <c r="AM702">
        <f>SUM('스테이지별 몬스터 스텟'!AD702*'(참고)타워 스텟 가치'!$Q$17,'스테이지별 몬스터 스텟'!AE702*'(참고)타워 스텟 가치'!$R$17,'스테이지별 몬스터 스텟'!AF702*'(참고)타워 스텟 가치'!$S$17,'스테이지별 몬스터 스텟'!AG702*'(참고)타워 스텟 가치'!$T$17,'스테이지별 몬스터 스텟'!AH702*'(참고)타워 스텟 가치'!$U$17,'스테이지별 몬스터 스텟'!AI702*'(참고)타워 스텟 가치'!$V$17,'스테이지별 몬스터 스텟'!AJ702*'(참고)타워 스텟 가치'!$W$17,'스테이지별 몬스터 스텟'!AK702*'(참고)타워 스텟 가치'!$X$17,'스테이지별 몬스터 스텟'!AL702*'(참고)타워 스텟 가치'!$Y$17)</f>
        <v>432870.82499999891</v>
      </c>
      <c r="AN702">
        <v>3</v>
      </c>
    </row>
    <row r="703" spans="3:40" x14ac:dyDescent="0.3">
      <c r="C703">
        <v>4</v>
      </c>
      <c r="D703">
        <f t="shared" si="32"/>
        <v>140</v>
      </c>
      <c r="E703" s="52">
        <f>VLOOKUP(D703,'스테이지별 난이도 설정'!B:C,2,0)</f>
        <v>55.999999999999865</v>
      </c>
      <c r="F703" t="str">
        <f t="shared" si="33"/>
        <v>유니크</v>
      </c>
      <c r="G703">
        <f t="shared" si="31"/>
        <v>6</v>
      </c>
      <c r="H703">
        <f>VLOOKUP($F703,'(참고)타워 스텟 가치'!$B$2:$L$6,H$2,0)+(VLOOKUP($F703,'(참고)타워 스텟 가치'!$B$2:$L$6,H$2,0)*$E703)</f>
        <v>1442.8124999999966</v>
      </c>
      <c r="I703">
        <f>VLOOKUP($F703,'(참고)타워 스텟 가치'!$B$2:$L$6,I$2,0)+(VLOOKUP($F703,'(참고)타워 스텟 가치'!$B$2:$L$6,I$2,0)*$E703)</f>
        <v>288.56249999999932</v>
      </c>
      <c r="J703">
        <f>VLOOKUP($F703,'(참고)타워 스텟 가치'!$B$2:$L$6,J$2,0)+(VLOOKUP($F703,'(참고)타워 스텟 가치'!$B$2:$L$6,J$2,0)*$E703)</f>
        <v>284999.9999999993</v>
      </c>
      <c r="K703">
        <f>VLOOKUP($F703,'(참고)타워 스텟 가치'!$B$2:$L$6,K$2,0)+(VLOOKUP($F703,'(참고)타워 스텟 가치'!$B$2:$L$6,K$2,0)*$E703)</f>
        <v>5771.2499999999864</v>
      </c>
      <c r="L703">
        <f>VLOOKUP($F703,'(참고)타워 스텟 가치'!$B$2:$L$6,L$2,0)+(VLOOKUP($F703,'(참고)타워 스텟 가치'!$B$2:$L$6,L$2,0)*$E703)</f>
        <v>96.187499999999773</v>
      </c>
      <c r="M703">
        <f>VLOOKUP($F703,'(참고)타워 스텟 가치'!$B$2:$L$6,M$2,0)+(VLOOKUP($F703,'(참고)타워 스텟 가치'!$B$2:$L$6,M$2,0)*$E703)</f>
        <v>17.099999999999959</v>
      </c>
      <c r="N703">
        <f>VLOOKUP($F703,'(참고)타워 스텟 가치'!$B$2:$L$6,N$2,0)+(VLOOKUP($F703,'(참고)타워 스텟 가치'!$B$2:$L$6,N$2,0)*$E703)</f>
        <v>0</v>
      </c>
      <c r="O703">
        <f>VLOOKUP($F703,'(참고)타워 스텟 가치'!$B$2:$L$6,O$2,0)+(VLOOKUP($F703,'(참고)타워 스텟 가치'!$B$2:$L$6,O$2,0)*$E703)</f>
        <v>0</v>
      </c>
      <c r="P703">
        <f>VLOOKUP($F703,'(참고)타워 스텟 가치'!$B$2:$L$6,P$2,0)+(VLOOKUP($F703,'(참고)타워 스텟 가치'!$B$2:$L$6,P$2,0)*$E703)</f>
        <v>56.999999999999865</v>
      </c>
      <c r="Q703">
        <f>SUM('스테이지별 몬스터 스텟'!H703*'(참고)타워 스텟 가치'!$Q$17,'스테이지별 몬스터 스텟'!I703*'(참고)타워 스텟 가치'!$R$17,'스테이지별 몬스터 스텟'!J703*'(참고)타워 스텟 가치'!$S$17,'스테이지별 몬스터 스텟'!K703*'(참고)타워 스텟 가치'!$T$17,'스테이지별 몬스터 스텟'!L703*'(참고)타워 스텟 가치'!$U$17,'스테이지별 몬스터 스텟'!M703*'(참고)타워 스텟 가치'!$V$17,'스테이지별 몬스터 스텟'!N703*'(참고)타워 스텟 가치'!$W$17,'스테이지별 몬스터 스텟'!O703*'(참고)타워 스텟 가치'!$X$17,'스테이지별 몬스터 스텟'!P703*'(참고)타워 스텟 가치'!$Y$17)</f>
        <v>442684.44374999893</v>
      </c>
      <c r="R703">
        <v>1</v>
      </c>
      <c r="S703">
        <f>VLOOKUP($F703,'(참고)타워 스텟 가치'!$B$7:$L$11,S$2,0)+(VLOOKUP($F703,'(참고)타워 스텟 가치'!$B$7:$L$11,S$2,0)*$E703)</f>
        <v>480.93749999999886</v>
      </c>
      <c r="T703">
        <f>VLOOKUP($F703,'(참고)타워 스텟 가치'!$B$7:$L$11,T$2,0)+(VLOOKUP($F703,'(참고)타워 스텟 가치'!$B$7:$L$11,T$2,0)*$E703)</f>
        <v>865.68749999999795</v>
      </c>
      <c r="U703">
        <f>VLOOKUP($F703,'(참고)타워 스텟 가치'!$B$7:$L$11,U$2,0)+(VLOOKUP($F703,'(참고)타워 스텟 가치'!$B$7:$L$11,U$2,0)*$E703)</f>
        <v>284999.9999999993</v>
      </c>
      <c r="V703">
        <f>VLOOKUP($F703,'(참고)타워 스텟 가치'!$B$7:$L$11,V$2,0)+(VLOOKUP($F703,'(참고)타워 스텟 가치'!$B$7:$L$11,V$2,0)*$E703)</f>
        <v>5771.2499999999864</v>
      </c>
      <c r="W703">
        <f>VLOOKUP($F703,'(참고)타워 스텟 가치'!$B$7:$L$11,W$2,0)+(VLOOKUP($F703,'(참고)타워 스텟 가치'!$B$7:$L$11,W$2,0)*$E703)</f>
        <v>96.187499999999773</v>
      </c>
      <c r="X703">
        <f>VLOOKUP($F703,'(참고)타워 스텟 가치'!$B$7:$L$11,X$2,0)+(VLOOKUP($F703,'(참고)타워 스텟 가치'!$B$7:$L$11,X$2,0)*$E703)</f>
        <v>17.099999999999959</v>
      </c>
      <c r="Y703">
        <f>VLOOKUP($F703,'(참고)타워 스텟 가치'!$B$7:$L$11,Y$2,0)+(VLOOKUP($F703,'(참고)타워 스텟 가치'!$B$7:$L$11,Y$2,0)*$E703)</f>
        <v>0</v>
      </c>
      <c r="Z703">
        <f>VLOOKUP($F703,'(참고)타워 스텟 가치'!$B$7:$L$11,Z$2,0)+(VLOOKUP($F703,'(참고)타워 스텟 가치'!$B$7:$L$11,Z$2,0)*$E703)</f>
        <v>0</v>
      </c>
      <c r="AA703">
        <f>VLOOKUP($F703,'(참고)타워 스텟 가치'!$B$7:$L$11,AA$2,0)+(VLOOKUP($F703,'(참고)타워 스텟 가치'!$B$7:$L$11,AA$2,0)*$E703)</f>
        <v>56.999999999999865</v>
      </c>
      <c r="AB703">
        <f>SUM('스테이지별 몬스터 스텟'!S703*'(참고)타워 스텟 가치'!$Q$17,'스테이지별 몬스터 스텟'!T703*'(참고)타워 스텟 가치'!$R$17,'스테이지별 몬스터 스텟'!U703*'(참고)타워 스텟 가치'!$S$17,'스테이지별 몬스터 스텟'!V703*'(참고)타워 스텟 가치'!$T$17,'스테이지별 몬스터 스텟'!W703*'(참고)타워 스텟 가치'!$U$17,'스테이지별 몬스터 스텟'!X703*'(참고)타워 스텟 가치'!$V$17,'스테이지별 몬스터 스텟'!Y703*'(참고)타워 스텟 가치'!$W$17,'스테이지별 몬스터 스텟'!Z703*'(참고)타워 스텟 가치'!$X$17,'스테이지별 몬스터 스텟'!AA703*'(참고)타워 스텟 가치'!$Y$17)</f>
        <v>441626.38124999893</v>
      </c>
      <c r="AC703">
        <v>2</v>
      </c>
      <c r="AD703">
        <f>VLOOKUP($F703,'(참고)타워 스텟 가치'!$B$12:$L$16,AD$2,0)+(VLOOKUP($F703,'(참고)타워 스텟 가치'!$B$12:$L$16,AD$2,0)*$E703)</f>
        <v>480.93749999999886</v>
      </c>
      <c r="AE703">
        <f>VLOOKUP($F703,'(참고)타워 스텟 가치'!$B$12:$L$16,AE$2,0)+(VLOOKUP($F703,'(참고)타워 스텟 가치'!$B$12:$L$16,AE$2,0)*$E703)</f>
        <v>577.12499999999864</v>
      </c>
      <c r="AF703">
        <f>VLOOKUP($F703,'(참고)타워 스텟 가치'!$B$12:$L$16,AF$2,0)+(VLOOKUP($F703,'(참고)타워 스텟 가치'!$B$12:$L$16,AF$2,0)*$E703)</f>
        <v>284999.9999999993</v>
      </c>
      <c r="AG703">
        <f>VLOOKUP($F703,'(참고)타워 스텟 가치'!$B$12:$L$16,AG$2,0)+(VLOOKUP($F703,'(참고)타워 스텟 가치'!$B$12:$L$16,AG$2,0)*$E703)</f>
        <v>2885.6249999999932</v>
      </c>
      <c r="AH703">
        <f>VLOOKUP($F703,'(참고)타워 스텟 가치'!$B$12:$L$16,AH$2,0)+(VLOOKUP($F703,'(참고)타워 스텟 가치'!$B$12:$L$16,AH$2,0)*$E703)</f>
        <v>96.187499999999773</v>
      </c>
      <c r="AI703">
        <f>VLOOKUP($F703,'(참고)타워 스텟 가치'!$B$12:$L$16,AI$2,0)+(VLOOKUP($F703,'(참고)타워 스텟 가치'!$B$12:$L$16,AI$2,0)*$E703)</f>
        <v>17.099999999999959</v>
      </c>
      <c r="AJ703">
        <f>VLOOKUP($F703,'(참고)타워 스텟 가치'!$B$12:$L$16,AJ$2,0)+(VLOOKUP($F703,'(참고)타워 스텟 가치'!$B$12:$L$16,AJ$2,0)*$E703)</f>
        <v>0</v>
      </c>
      <c r="AK703">
        <f>VLOOKUP($F703,'(참고)타워 스텟 가치'!$B$12:$L$16,AK$2,0)+(VLOOKUP($F703,'(참고)타워 스텟 가치'!$B$12:$L$16,AK$2,0)*$E703)</f>
        <v>0</v>
      </c>
      <c r="AL703">
        <f>VLOOKUP($F703,'(참고)타워 스텟 가치'!$B$12:$L$16,AL$2,0)+(VLOOKUP($F703,'(참고)타워 스텟 가치'!$B$12:$L$16,AL$2,0)*$E703)</f>
        <v>113.99999999999973</v>
      </c>
      <c r="AM703">
        <f>SUM('스테이지별 몬스터 스텟'!AD703*'(참고)타워 스텟 가치'!$Q$17,'스테이지별 몬스터 스텟'!AE703*'(참고)타워 스텟 가치'!$R$17,'스테이지별 몬스터 스텟'!AF703*'(참고)타워 스텟 가치'!$S$17,'스테이지별 몬스터 스텟'!AG703*'(참고)타워 스텟 가치'!$T$17,'스테이지별 몬스터 스텟'!AH703*'(참고)타워 스텟 가치'!$U$17,'스테이지별 몬스터 스텟'!AI703*'(참고)타워 스텟 가치'!$V$17,'스테이지별 몬스터 스텟'!AJ703*'(참고)타워 스텟 가치'!$W$17,'스테이지별 몬스터 스텟'!AK703*'(참고)타워 스텟 가치'!$X$17,'스테이지별 몬스터 스텟'!AL703*'(참고)타워 스텟 가치'!$Y$17)</f>
        <v>435536.28749999893</v>
      </c>
      <c r="AN703">
        <v>3</v>
      </c>
    </row>
    <row r="704" spans="3:40" x14ac:dyDescent="0.3">
      <c r="C704">
        <v>5</v>
      </c>
      <c r="D704">
        <f t="shared" si="32"/>
        <v>140</v>
      </c>
      <c r="E704" s="52">
        <f>VLOOKUP(D704,'스테이지별 난이도 설정'!B:C,2,0)</f>
        <v>55.999999999999865</v>
      </c>
      <c r="F704" t="str">
        <f t="shared" si="33"/>
        <v>스페셜</v>
      </c>
      <c r="G704">
        <f t="shared" si="31"/>
        <v>6</v>
      </c>
      <c r="H704">
        <f>VLOOKUP($F704,'(참고)타워 스텟 가치'!$B$2:$L$6,H$2,0)+(VLOOKUP($F704,'(참고)타워 스텟 가치'!$B$2:$L$6,H$2,0)*$E704)</f>
        <v>2164.218749999995</v>
      </c>
      <c r="I704">
        <f>VLOOKUP($F704,'(참고)타워 스텟 가치'!$B$2:$L$6,I$2,0)+(VLOOKUP($F704,'(참고)타워 스텟 가치'!$B$2:$L$6,I$2,0)*$E704)</f>
        <v>432.84374999999898</v>
      </c>
      <c r="J704">
        <f>VLOOKUP($F704,'(참고)타워 스텟 가치'!$B$2:$L$6,J$2,0)+(VLOOKUP($F704,'(참고)타워 스텟 가치'!$B$2:$L$6,J$2,0)*$E704)</f>
        <v>284999.9999999993</v>
      </c>
      <c r="K704">
        <f>VLOOKUP($F704,'(참고)타워 스텟 가치'!$B$2:$L$6,K$2,0)+(VLOOKUP($F704,'(참고)타워 스텟 가치'!$B$2:$L$6,K$2,0)*$E704)</f>
        <v>8656.87499999998</v>
      </c>
      <c r="L704">
        <f>VLOOKUP($F704,'(참고)타워 스텟 가치'!$B$2:$L$6,L$2,0)+(VLOOKUP($F704,'(참고)타워 스텟 가치'!$B$2:$L$6,L$2,0)*$E704)</f>
        <v>144.28124999999966</v>
      </c>
      <c r="M704">
        <f>VLOOKUP($F704,'(참고)타워 스텟 가치'!$B$2:$L$6,M$2,0)+(VLOOKUP($F704,'(참고)타워 스텟 가치'!$B$2:$L$6,M$2,0)*$E704)</f>
        <v>17.099999999999959</v>
      </c>
      <c r="N704">
        <f>VLOOKUP($F704,'(참고)타워 스텟 가치'!$B$2:$L$6,N$2,0)+(VLOOKUP($F704,'(참고)타워 스텟 가치'!$B$2:$L$6,N$2,0)*$E704)</f>
        <v>0</v>
      </c>
      <c r="O704">
        <f>VLOOKUP($F704,'(참고)타워 스텟 가치'!$B$2:$L$6,O$2,0)+(VLOOKUP($F704,'(참고)타워 스텟 가치'!$B$2:$L$6,O$2,0)*$E704)</f>
        <v>0</v>
      </c>
      <c r="P704">
        <f>VLOOKUP($F704,'(참고)타워 스텟 가치'!$B$2:$L$6,P$2,0)+(VLOOKUP($F704,'(참고)타워 스텟 가치'!$B$2:$L$6,P$2,0)*$E704)</f>
        <v>56.999999999999865</v>
      </c>
      <c r="Q704">
        <f>SUM('스테이지별 몬스터 스텟'!H704*'(참고)타워 스텟 가치'!$Q$17,'스테이지별 몬스터 스텟'!I704*'(참고)타워 스텟 가치'!$R$17,'스테이지별 몬스터 스텟'!J704*'(참고)타워 스텟 가치'!$S$17,'스테이지별 몬스터 스텟'!K704*'(참고)타워 스텟 가치'!$T$17,'스테이지별 몬스터 스텟'!L704*'(참고)타워 스텟 가치'!$U$17,'스테이지별 몬스터 스텟'!M704*'(참고)타워 스텟 가치'!$V$17,'스테이지별 몬스터 스텟'!N704*'(참고)타워 스텟 가치'!$W$17,'스테이지별 몬스터 스텟'!O704*'(참고)타워 스텟 가치'!$X$17,'스테이지별 몬스터 스텟'!P704*'(참고)타워 스텟 가치'!$Y$17)</f>
        <v>450211.11562499887</v>
      </c>
      <c r="R704">
        <v>1</v>
      </c>
      <c r="S704">
        <f>VLOOKUP($F704,'(참고)타워 스텟 가치'!$B$7:$L$11,S$2,0)+(VLOOKUP($F704,'(참고)타워 스텟 가치'!$B$7:$L$11,S$2,0)*$E704)</f>
        <v>721.40624999999829</v>
      </c>
      <c r="T704">
        <f>VLOOKUP($F704,'(참고)타워 스텟 가치'!$B$7:$L$11,T$2,0)+(VLOOKUP($F704,'(참고)타워 스텟 가치'!$B$7:$L$11,T$2,0)*$E704)</f>
        <v>1298.5312499999968</v>
      </c>
      <c r="U704">
        <f>VLOOKUP($F704,'(참고)타워 스텟 가치'!$B$7:$L$11,U$2,0)+(VLOOKUP($F704,'(참고)타워 스텟 가치'!$B$7:$L$11,U$2,0)*$E704)</f>
        <v>284999.9999999993</v>
      </c>
      <c r="V704">
        <f>VLOOKUP($F704,'(참고)타워 스텟 가치'!$B$7:$L$11,V$2,0)+(VLOOKUP($F704,'(참고)타워 스텟 가치'!$B$7:$L$11,V$2,0)*$E704)</f>
        <v>8656.87499999998</v>
      </c>
      <c r="W704">
        <f>VLOOKUP($F704,'(참고)타워 스텟 가치'!$B$7:$L$11,W$2,0)+(VLOOKUP($F704,'(참고)타워 스텟 가치'!$B$7:$L$11,W$2,0)*$E704)</f>
        <v>144.28124999999966</v>
      </c>
      <c r="X704">
        <f>VLOOKUP($F704,'(참고)타워 스텟 가치'!$B$7:$L$11,X$2,0)+(VLOOKUP($F704,'(참고)타워 스텟 가치'!$B$7:$L$11,X$2,0)*$E704)</f>
        <v>17.099999999999959</v>
      </c>
      <c r="Y704">
        <f>VLOOKUP($F704,'(참고)타워 스텟 가치'!$B$7:$L$11,Y$2,0)+(VLOOKUP($F704,'(참고)타워 스텟 가치'!$B$7:$L$11,Y$2,0)*$E704)</f>
        <v>0</v>
      </c>
      <c r="Z704">
        <f>VLOOKUP($F704,'(참고)타워 스텟 가치'!$B$7:$L$11,Z$2,0)+(VLOOKUP($F704,'(참고)타워 스텟 가치'!$B$7:$L$11,Z$2,0)*$E704)</f>
        <v>0</v>
      </c>
      <c r="AA704">
        <f>VLOOKUP($F704,'(참고)타워 스텟 가치'!$B$7:$L$11,AA$2,0)+(VLOOKUP($F704,'(참고)타워 스텟 가치'!$B$7:$L$11,AA$2,0)*$E704)</f>
        <v>56.999999999999865</v>
      </c>
      <c r="AB704">
        <f>SUM('스테이지별 몬스터 스텟'!S704*'(참고)타워 스텟 가치'!$Q$17,'스테이지별 몬스터 스텟'!T704*'(참고)타워 스텟 가치'!$R$17,'스테이지별 몬스터 스텟'!U704*'(참고)타워 스텟 가치'!$S$17,'스테이지별 몬스터 스텟'!V704*'(참고)타워 스텟 가치'!$T$17,'스테이지별 몬스터 스텟'!W704*'(참고)타워 스텟 가치'!$U$17,'스테이지별 몬스터 스텟'!X704*'(참고)타워 스텟 가치'!$V$17,'스테이지별 몬스터 스텟'!Y704*'(참고)타워 스텟 가치'!$W$17,'스테이지별 몬스터 스텟'!Z704*'(참고)타워 스텟 가치'!$X$17,'스테이지별 몬스터 스텟'!AA704*'(참고)타워 스텟 가치'!$Y$17)</f>
        <v>448624.02187499887</v>
      </c>
      <c r="AC704">
        <v>2</v>
      </c>
      <c r="AD704">
        <f>VLOOKUP($F704,'(참고)타워 스텟 가치'!$B$12:$L$16,AD$2,0)+(VLOOKUP($F704,'(참고)타워 스텟 가치'!$B$12:$L$16,AD$2,0)*$E704)</f>
        <v>721.40624999999829</v>
      </c>
      <c r="AE704">
        <f>VLOOKUP($F704,'(참고)타워 스텟 가치'!$B$12:$L$16,AE$2,0)+(VLOOKUP($F704,'(참고)타워 스텟 가치'!$B$12:$L$16,AE$2,0)*$E704)</f>
        <v>865.68749999999795</v>
      </c>
      <c r="AF704">
        <f>VLOOKUP($F704,'(참고)타워 스텟 가치'!$B$12:$L$16,AF$2,0)+(VLOOKUP($F704,'(참고)타워 스텟 가치'!$B$12:$L$16,AF$2,0)*$E704)</f>
        <v>284999.9999999993</v>
      </c>
      <c r="AG704">
        <f>VLOOKUP($F704,'(참고)타워 스텟 가치'!$B$12:$L$16,AG$2,0)+(VLOOKUP($F704,'(참고)타워 스텟 가치'!$B$12:$L$16,AG$2,0)*$E704)</f>
        <v>4328.43749999999</v>
      </c>
      <c r="AH704">
        <f>VLOOKUP($F704,'(참고)타워 스텟 가치'!$B$12:$L$16,AH$2,0)+(VLOOKUP($F704,'(참고)타워 스텟 가치'!$B$12:$L$16,AH$2,0)*$E704)</f>
        <v>144.28124999999966</v>
      </c>
      <c r="AI704">
        <f>VLOOKUP($F704,'(참고)타워 스텟 가치'!$B$12:$L$16,AI$2,0)+(VLOOKUP($F704,'(참고)타워 스텟 가치'!$B$12:$L$16,AI$2,0)*$E704)</f>
        <v>17.099999999999959</v>
      </c>
      <c r="AJ704">
        <f>VLOOKUP($F704,'(참고)타워 스텟 가치'!$B$12:$L$16,AJ$2,0)+(VLOOKUP($F704,'(참고)타워 스텟 가치'!$B$12:$L$16,AJ$2,0)*$E704)</f>
        <v>0</v>
      </c>
      <c r="AK704">
        <f>VLOOKUP($F704,'(참고)타워 스텟 가치'!$B$12:$L$16,AK$2,0)+(VLOOKUP($F704,'(참고)타워 스텟 가치'!$B$12:$L$16,AK$2,0)*$E704)</f>
        <v>0</v>
      </c>
      <c r="AL704">
        <f>VLOOKUP($F704,'(참고)타워 스텟 가치'!$B$12:$L$16,AL$2,0)+(VLOOKUP($F704,'(참고)타워 스텟 가치'!$B$12:$L$16,AL$2,0)*$E704)</f>
        <v>113.99999999999973</v>
      </c>
      <c r="AM704">
        <f>SUM('스테이지별 몬스터 스텟'!AD704*'(참고)타워 스텟 가치'!$Q$17,'스테이지별 몬스터 스텟'!AE704*'(참고)타워 스텟 가치'!$R$17,'스테이지별 몬스터 스텟'!AF704*'(참고)타워 스텟 가치'!$S$17,'스테이지별 몬스터 스텟'!AG704*'(참고)타워 스텟 가치'!$T$17,'스테이지별 몬스터 스텟'!AH704*'(참고)타워 스텟 가치'!$U$17,'스테이지별 몬스터 스텟'!AI704*'(참고)타워 스텟 가치'!$V$17,'스테이지별 몬스터 스텟'!AJ704*'(참고)타워 스텟 가치'!$W$17,'스테이지별 몬스터 스텟'!AK704*'(참고)타워 스텟 가치'!$X$17,'스테이지별 몬스터 스텟'!AL704*'(참고)타워 스텟 가치'!$Y$17)</f>
        <v>439431.88124999893</v>
      </c>
      <c r="AN704">
        <v>3</v>
      </c>
    </row>
    <row r="705" spans="3:40" x14ac:dyDescent="0.3">
      <c r="C705">
        <v>1</v>
      </c>
      <c r="D705">
        <f t="shared" si="32"/>
        <v>141</v>
      </c>
      <c r="E705" s="52">
        <f>VLOOKUP(D705,'스테이지별 난이도 설정'!B:C,2,0)</f>
        <v>56.399999999999864</v>
      </c>
      <c r="F705" t="str">
        <f t="shared" si="33"/>
        <v>일반</v>
      </c>
      <c r="G705">
        <f t="shared" si="31"/>
        <v>6</v>
      </c>
      <c r="H705">
        <f>VLOOKUP($F705,'(참고)타워 스텟 가치'!$B$2:$L$6,H$2,0)+(VLOOKUP($F705,'(참고)타워 스텟 가치'!$B$2:$L$6,H$2,0)*$E705)</f>
        <v>430.49999999999898</v>
      </c>
      <c r="I705">
        <f>VLOOKUP($F705,'(참고)타워 스텟 가치'!$B$2:$L$6,I$2,0)+(VLOOKUP($F705,'(참고)타워 스텟 가치'!$B$2:$L$6,I$2,0)*$E705)</f>
        <v>86.099999999999795</v>
      </c>
      <c r="J705">
        <f>VLOOKUP($F705,'(참고)타워 스텟 가치'!$B$2:$L$6,J$2,0)+(VLOOKUP($F705,'(참고)타워 스텟 가치'!$B$2:$L$6,J$2,0)*$E705)</f>
        <v>286999.9999999993</v>
      </c>
      <c r="K705">
        <f>VLOOKUP($F705,'(참고)타워 스텟 가치'!$B$2:$L$6,K$2,0)+(VLOOKUP($F705,'(참고)타워 스텟 가치'!$B$2:$L$6,K$2,0)*$E705)</f>
        <v>1721.9999999999959</v>
      </c>
      <c r="L705">
        <f>VLOOKUP($F705,'(참고)타워 스텟 가치'!$B$2:$L$6,L$2,0)+(VLOOKUP($F705,'(참고)타워 스텟 가치'!$B$2:$L$6,L$2,0)*$E705)</f>
        <v>28.699999999999932</v>
      </c>
      <c r="M705">
        <f>VLOOKUP($F705,'(참고)타워 스텟 가치'!$B$2:$L$6,M$2,0)+(VLOOKUP($F705,'(참고)타워 스텟 가치'!$B$2:$L$6,M$2,0)*$E705)</f>
        <v>17.21999999999996</v>
      </c>
      <c r="N705">
        <f>VLOOKUP($F705,'(참고)타워 스텟 가치'!$B$2:$L$6,N$2,0)+(VLOOKUP($F705,'(참고)타워 스텟 가치'!$B$2:$L$6,N$2,0)*$E705)</f>
        <v>0</v>
      </c>
      <c r="O705">
        <f>VLOOKUP($F705,'(참고)타워 스텟 가치'!$B$2:$L$6,O$2,0)+(VLOOKUP($F705,'(참고)타워 스텟 가치'!$B$2:$L$6,O$2,0)*$E705)</f>
        <v>0</v>
      </c>
      <c r="P705">
        <f>VLOOKUP($F705,'(참고)타워 스텟 가치'!$B$2:$L$6,P$2,0)+(VLOOKUP($F705,'(참고)타워 스텟 가치'!$B$2:$L$6,P$2,0)*$E705)</f>
        <v>40.179999999999907</v>
      </c>
      <c r="Q705">
        <f>SUM('스테이지별 몬스터 스텟'!H705*'(참고)타워 스텟 가치'!$Q$17,'스테이지별 몬스터 스텟'!I705*'(참고)타워 스텟 가치'!$R$17,'스테이지별 몬스터 스텟'!J705*'(참고)타워 스텟 가치'!$S$17,'스테이지별 몬스터 스텟'!K705*'(참고)타워 스텟 가치'!$T$17,'스테이지별 몬스터 스텟'!L705*'(참고)타워 스텟 가치'!$U$17,'스테이지별 몬스터 스텟'!M705*'(참고)타워 스텟 가치'!$V$17,'스테이지별 몬스터 스텟'!N705*'(참고)타워 스텟 가치'!$W$17,'스테이지별 몬스터 스텟'!O705*'(참고)타워 스텟 가치'!$X$17,'스테이지별 몬스터 스텟'!P705*'(참고)타워 스텟 가치'!$Y$17)</f>
        <v>435089.12999999896</v>
      </c>
      <c r="R705">
        <v>1</v>
      </c>
      <c r="S705">
        <f>VLOOKUP($F705,'(참고)타워 스텟 가치'!$B$7:$L$11,S$2,0)+(VLOOKUP($F705,'(참고)타워 스텟 가치'!$B$7:$L$11,S$2,0)*$E705)</f>
        <v>143.49999999999966</v>
      </c>
      <c r="T705">
        <f>VLOOKUP($F705,'(참고)타워 스텟 가치'!$B$7:$L$11,T$2,0)+(VLOOKUP($F705,'(참고)타워 스텟 가치'!$B$7:$L$11,T$2,0)*$E705)</f>
        <v>258.29999999999939</v>
      </c>
      <c r="U705">
        <f>VLOOKUP($F705,'(참고)타워 스텟 가치'!$B$7:$L$11,U$2,0)+(VLOOKUP($F705,'(참고)타워 스텟 가치'!$B$7:$L$11,U$2,0)*$E705)</f>
        <v>286999.9999999993</v>
      </c>
      <c r="V705">
        <f>VLOOKUP($F705,'(참고)타워 스텟 가치'!$B$7:$L$11,V$2,0)+(VLOOKUP($F705,'(참고)타워 스텟 가치'!$B$7:$L$11,V$2,0)*$E705)</f>
        <v>1721.9999999999959</v>
      </c>
      <c r="W705">
        <f>VLOOKUP($F705,'(참고)타워 스텟 가치'!$B$7:$L$11,W$2,0)+(VLOOKUP($F705,'(참고)타워 스텟 가치'!$B$7:$L$11,W$2,0)*$E705)</f>
        <v>28.699999999999932</v>
      </c>
      <c r="X705">
        <f>VLOOKUP($F705,'(참고)타워 스텟 가치'!$B$7:$L$11,X$2,0)+(VLOOKUP($F705,'(참고)타워 스텟 가치'!$B$7:$L$11,X$2,0)*$E705)</f>
        <v>17.21999999999996</v>
      </c>
      <c r="Y705">
        <f>VLOOKUP($F705,'(참고)타워 스텟 가치'!$B$7:$L$11,Y$2,0)+(VLOOKUP($F705,'(참고)타워 스텟 가치'!$B$7:$L$11,Y$2,0)*$E705)</f>
        <v>0</v>
      </c>
      <c r="Z705">
        <f>VLOOKUP($F705,'(참고)타워 스텟 가치'!$B$7:$L$11,Z$2,0)+(VLOOKUP($F705,'(참고)타워 스텟 가치'!$B$7:$L$11,Z$2,0)*$E705)</f>
        <v>0</v>
      </c>
      <c r="AA705">
        <f>VLOOKUP($F705,'(참고)타워 스텟 가치'!$B$7:$L$11,AA$2,0)+(VLOOKUP($F705,'(참고)타워 스텟 가치'!$B$7:$L$11,AA$2,0)*$E705)</f>
        <v>40.179999999999907</v>
      </c>
      <c r="AB705">
        <f>SUM('스테이지별 몬스터 스텟'!S705*'(참고)타워 스텟 가치'!$Q$17,'스테이지별 몬스터 스텟'!T705*'(참고)타워 스텟 가치'!$R$17,'스테이지별 몬스터 스텟'!U705*'(참고)타워 스텟 가치'!$S$17,'스테이지별 몬스터 스텟'!V705*'(참고)타워 스텟 가치'!$T$17,'스테이지별 몬스터 스텟'!W705*'(참고)타워 스텟 가치'!$U$17,'스테이지별 몬스터 스텟'!X705*'(참고)타워 스텟 가치'!$V$17,'스테이지별 몬스터 스텟'!Y705*'(참고)타워 스텟 가치'!$W$17,'스테이지별 몬스터 스텟'!Z705*'(참고)타워 스텟 가치'!$X$17,'스테이지별 몬스터 스텟'!AA705*'(참고)타워 스텟 가치'!$Y$17)</f>
        <v>434773.42999999895</v>
      </c>
      <c r="AC705">
        <v>2</v>
      </c>
      <c r="AD705">
        <f>VLOOKUP($F705,'(참고)타워 스텟 가치'!$B$12:$L$16,AD$2,0)+(VLOOKUP($F705,'(참고)타워 스텟 가치'!$B$12:$L$16,AD$2,0)*$E705)</f>
        <v>143.49999999999966</v>
      </c>
      <c r="AE705">
        <f>VLOOKUP($F705,'(참고)타워 스텟 가치'!$B$12:$L$16,AE$2,0)+(VLOOKUP($F705,'(참고)타워 스텟 가치'!$B$12:$L$16,AE$2,0)*$E705)</f>
        <v>172.19999999999959</v>
      </c>
      <c r="AF705">
        <f>VLOOKUP($F705,'(참고)타워 스텟 가치'!$B$12:$L$16,AF$2,0)+(VLOOKUP($F705,'(참고)타워 스텟 가치'!$B$12:$L$16,AF$2,0)*$E705)</f>
        <v>286999.9999999993</v>
      </c>
      <c r="AG705">
        <f>VLOOKUP($F705,'(참고)타워 스텟 가치'!$B$12:$L$16,AG$2,0)+(VLOOKUP($F705,'(참고)타워 스텟 가치'!$B$12:$L$16,AG$2,0)*$E705)</f>
        <v>860.99999999999795</v>
      </c>
      <c r="AH705">
        <f>VLOOKUP($F705,'(참고)타워 스텟 가치'!$B$12:$L$16,AH$2,0)+(VLOOKUP($F705,'(참고)타워 스텟 가치'!$B$12:$L$16,AH$2,0)*$E705)</f>
        <v>28.699999999999932</v>
      </c>
      <c r="AI705">
        <f>VLOOKUP($F705,'(참고)타워 스텟 가치'!$B$12:$L$16,AI$2,0)+(VLOOKUP($F705,'(참고)타워 스텟 가치'!$B$12:$L$16,AI$2,0)*$E705)</f>
        <v>17.21999999999996</v>
      </c>
      <c r="AJ705">
        <f>VLOOKUP($F705,'(참고)타워 스텟 가치'!$B$12:$L$16,AJ$2,0)+(VLOOKUP($F705,'(참고)타워 스텟 가치'!$B$12:$L$16,AJ$2,0)*$E705)</f>
        <v>0</v>
      </c>
      <c r="AK705">
        <f>VLOOKUP($F705,'(참고)타워 스텟 가치'!$B$12:$L$16,AK$2,0)+(VLOOKUP($F705,'(참고)타워 스텟 가치'!$B$12:$L$16,AK$2,0)*$E705)</f>
        <v>0</v>
      </c>
      <c r="AL705">
        <f>VLOOKUP($F705,'(참고)타워 스텟 가치'!$B$12:$L$16,AL$2,0)+(VLOOKUP($F705,'(참고)타워 스텟 가치'!$B$12:$L$16,AL$2,0)*$E705)</f>
        <v>80.359999999999815</v>
      </c>
      <c r="AM705">
        <f>SUM('스테이지별 몬스터 스텟'!AD705*'(참고)타워 스텟 가치'!$Q$17,'스테이지별 몬스터 스텟'!AE705*'(참고)타워 스텟 가치'!$R$17,'스테이지별 몬스터 스텟'!AF705*'(참고)타워 스텟 가치'!$S$17,'스테이지별 몬스터 스텟'!AG705*'(참고)타워 스텟 가치'!$T$17,'스테이지별 몬스터 스텟'!AH705*'(참고)타워 스텟 가치'!$U$17,'스테이지별 몬스터 스텟'!AI705*'(참고)타워 스텟 가치'!$V$17,'스테이지별 몬스터 스텟'!AJ705*'(참고)타워 스텟 가치'!$W$17,'스테이지별 몬스터 스텟'!AK705*'(참고)타워 스텟 가치'!$X$17,'스테이지별 몬스터 스텟'!AL705*'(참고)타워 스텟 가치'!$Y$17)</f>
        <v>433002.63999999891</v>
      </c>
      <c r="AN705">
        <v>3</v>
      </c>
    </row>
    <row r="706" spans="3:40" x14ac:dyDescent="0.3">
      <c r="C706">
        <v>2</v>
      </c>
      <c r="D706">
        <f t="shared" si="32"/>
        <v>141</v>
      </c>
      <c r="E706" s="52">
        <f>VLOOKUP(D706,'스테이지별 난이도 설정'!B:C,2,0)</f>
        <v>56.399999999999864</v>
      </c>
      <c r="F706" t="str">
        <f t="shared" si="33"/>
        <v>레어</v>
      </c>
      <c r="G706">
        <f t="shared" si="31"/>
        <v>6</v>
      </c>
      <c r="H706">
        <f>VLOOKUP($F706,'(참고)타워 스텟 가치'!$B$2:$L$6,H$2,0)+(VLOOKUP($F706,'(참고)타워 스텟 가치'!$B$2:$L$6,H$2,0)*$E706)</f>
        <v>645.74999999999841</v>
      </c>
      <c r="I706">
        <f>VLOOKUP($F706,'(참고)타워 스텟 가치'!$B$2:$L$6,I$2,0)+(VLOOKUP($F706,'(참고)타워 스텟 가치'!$B$2:$L$6,I$2,0)*$E706)</f>
        <v>129.14999999999969</v>
      </c>
      <c r="J706">
        <f>VLOOKUP($F706,'(참고)타워 스텟 가치'!$B$2:$L$6,J$2,0)+(VLOOKUP($F706,'(참고)타워 스텟 가치'!$B$2:$L$6,J$2,0)*$E706)</f>
        <v>286999.9999999993</v>
      </c>
      <c r="K706">
        <f>VLOOKUP($F706,'(참고)타워 스텟 가치'!$B$2:$L$6,K$2,0)+(VLOOKUP($F706,'(참고)타워 스텟 가치'!$B$2:$L$6,K$2,0)*$E706)</f>
        <v>2582.9999999999936</v>
      </c>
      <c r="L706">
        <f>VLOOKUP($F706,'(참고)타워 스텟 가치'!$B$2:$L$6,L$2,0)+(VLOOKUP($F706,'(참고)타워 스텟 가치'!$B$2:$L$6,L$2,0)*$E706)</f>
        <v>43.049999999999898</v>
      </c>
      <c r="M706">
        <f>VLOOKUP($F706,'(참고)타워 스텟 가치'!$B$2:$L$6,M$2,0)+(VLOOKUP($F706,'(참고)타워 스텟 가치'!$B$2:$L$6,M$2,0)*$E706)</f>
        <v>17.21999999999996</v>
      </c>
      <c r="N706">
        <f>VLOOKUP($F706,'(참고)타워 스텟 가치'!$B$2:$L$6,N$2,0)+(VLOOKUP($F706,'(참고)타워 스텟 가치'!$B$2:$L$6,N$2,0)*$E706)</f>
        <v>0</v>
      </c>
      <c r="O706">
        <f>VLOOKUP($F706,'(참고)타워 스텟 가치'!$B$2:$L$6,O$2,0)+(VLOOKUP($F706,'(참고)타워 스텟 가치'!$B$2:$L$6,O$2,0)*$E706)</f>
        <v>0</v>
      </c>
      <c r="P706">
        <f>VLOOKUP($F706,'(참고)타워 스텟 가치'!$B$2:$L$6,P$2,0)+(VLOOKUP($F706,'(참고)타워 스텟 가치'!$B$2:$L$6,P$2,0)*$E706)</f>
        <v>40.179999999999907</v>
      </c>
      <c r="Q706">
        <f>SUM('스테이지별 몬스터 스텟'!H706*'(참고)타워 스텟 가치'!$Q$17,'스테이지별 몬스터 스텟'!I706*'(참고)타워 스텟 가치'!$R$17,'스테이지별 몬스터 스텟'!J706*'(참고)타워 스텟 가치'!$S$17,'스테이지별 몬스터 스텟'!K706*'(참고)타워 스텟 가치'!$T$17,'스테이지별 몬스터 스텟'!L706*'(참고)타워 스텟 가치'!$U$17,'스테이지별 몬스터 스텟'!M706*'(참고)타워 스텟 가치'!$V$17,'스테이지별 몬스터 스텟'!N706*'(참고)타워 스텟 가치'!$W$17,'스테이지별 몬스터 스텟'!O706*'(참고)타워 스텟 가치'!$X$17,'스테이지별 몬스터 스텟'!P706*'(참고)타워 스텟 가치'!$Y$17)</f>
        <v>437334.90499999886</v>
      </c>
      <c r="R706">
        <v>1</v>
      </c>
      <c r="S706">
        <f>VLOOKUP($F706,'(참고)타워 스텟 가치'!$B$7:$L$11,S$2,0)+(VLOOKUP($F706,'(참고)타워 스텟 가치'!$B$7:$L$11,S$2,0)*$E706)</f>
        <v>215.24999999999949</v>
      </c>
      <c r="T706">
        <f>VLOOKUP($F706,'(참고)타워 스텟 가치'!$B$7:$L$11,T$2,0)+(VLOOKUP($F706,'(참고)타워 스텟 가치'!$B$7:$L$11,T$2,0)*$E706)</f>
        <v>387.44999999999908</v>
      </c>
      <c r="U706">
        <f>VLOOKUP($F706,'(참고)타워 스텟 가치'!$B$7:$L$11,U$2,0)+(VLOOKUP($F706,'(참고)타워 스텟 가치'!$B$7:$L$11,U$2,0)*$E706)</f>
        <v>286999.9999999993</v>
      </c>
      <c r="V706">
        <f>VLOOKUP($F706,'(참고)타워 스텟 가치'!$B$7:$L$11,V$2,0)+(VLOOKUP($F706,'(참고)타워 스텟 가치'!$B$7:$L$11,V$2,0)*$E706)</f>
        <v>2582.9999999999936</v>
      </c>
      <c r="W706">
        <f>VLOOKUP($F706,'(참고)타워 스텟 가치'!$B$7:$L$11,W$2,0)+(VLOOKUP($F706,'(참고)타워 스텟 가치'!$B$7:$L$11,W$2,0)*$E706)</f>
        <v>43.049999999999898</v>
      </c>
      <c r="X706">
        <f>VLOOKUP($F706,'(참고)타워 스텟 가치'!$B$7:$L$11,X$2,0)+(VLOOKUP($F706,'(참고)타워 스텟 가치'!$B$7:$L$11,X$2,0)*$E706)</f>
        <v>17.21999999999996</v>
      </c>
      <c r="Y706">
        <f>VLOOKUP($F706,'(참고)타워 스텟 가치'!$B$7:$L$11,Y$2,0)+(VLOOKUP($F706,'(참고)타워 스텟 가치'!$B$7:$L$11,Y$2,0)*$E706)</f>
        <v>0</v>
      </c>
      <c r="Z706">
        <f>VLOOKUP($F706,'(참고)타워 스텟 가치'!$B$7:$L$11,Z$2,0)+(VLOOKUP($F706,'(참고)타워 스텟 가치'!$B$7:$L$11,Z$2,0)*$E706)</f>
        <v>0</v>
      </c>
      <c r="AA706">
        <f>VLOOKUP($F706,'(참고)타워 스텟 가치'!$B$7:$L$11,AA$2,0)+(VLOOKUP($F706,'(참고)타워 스텟 가치'!$B$7:$L$11,AA$2,0)*$E706)</f>
        <v>40.179999999999907</v>
      </c>
      <c r="AB706">
        <f>SUM('스테이지별 몬스터 스텟'!S706*'(참고)타워 스텟 가치'!$Q$17,'스테이지별 몬스터 스텟'!T706*'(참고)타워 스텟 가치'!$R$17,'스테이지별 몬스터 스텟'!U706*'(참고)타워 스텟 가치'!$S$17,'스테이지별 몬스터 스텟'!V706*'(참고)타워 스텟 가치'!$T$17,'스테이지별 몬스터 스텟'!W706*'(참고)타워 스텟 가치'!$U$17,'스테이지별 몬스터 스텟'!X706*'(참고)타워 스텟 가치'!$V$17,'스테이지별 몬스터 스텟'!Y706*'(참고)타워 스텟 가치'!$W$17,'스테이지별 몬스터 스텟'!Z706*'(참고)타워 스텟 가치'!$X$17,'스테이지별 몬스터 스텟'!AA706*'(참고)타워 스텟 가치'!$Y$17)</f>
        <v>436861.35499999888</v>
      </c>
      <c r="AC706">
        <v>2</v>
      </c>
      <c r="AD706">
        <f>VLOOKUP($F706,'(참고)타워 스텟 가치'!$B$12:$L$16,AD$2,0)+(VLOOKUP($F706,'(참고)타워 스텟 가치'!$B$12:$L$16,AD$2,0)*$E706)</f>
        <v>215.24999999999949</v>
      </c>
      <c r="AE706">
        <f>VLOOKUP($F706,'(참고)타워 스텟 가치'!$B$12:$L$16,AE$2,0)+(VLOOKUP($F706,'(참고)타워 스텟 가치'!$B$12:$L$16,AE$2,0)*$E706)</f>
        <v>258.29999999999939</v>
      </c>
      <c r="AF706">
        <f>VLOOKUP($F706,'(참고)타워 스텟 가치'!$B$12:$L$16,AF$2,0)+(VLOOKUP($F706,'(참고)타워 스텟 가치'!$B$12:$L$16,AF$2,0)*$E706)</f>
        <v>286999.9999999993</v>
      </c>
      <c r="AG706">
        <f>VLOOKUP($F706,'(참고)타워 스텟 가치'!$B$12:$L$16,AG$2,0)+(VLOOKUP($F706,'(참고)타워 스텟 가치'!$B$12:$L$16,AG$2,0)*$E706)</f>
        <v>1291.4999999999968</v>
      </c>
      <c r="AH706">
        <f>VLOOKUP($F706,'(참고)타워 스텟 가치'!$B$12:$L$16,AH$2,0)+(VLOOKUP($F706,'(참고)타워 스텟 가치'!$B$12:$L$16,AH$2,0)*$E706)</f>
        <v>43.049999999999898</v>
      </c>
      <c r="AI706">
        <f>VLOOKUP($F706,'(참고)타워 스텟 가치'!$B$12:$L$16,AI$2,0)+(VLOOKUP($F706,'(참고)타워 스텟 가치'!$B$12:$L$16,AI$2,0)*$E706)</f>
        <v>17.21999999999996</v>
      </c>
      <c r="AJ706">
        <f>VLOOKUP($F706,'(참고)타워 스텟 가치'!$B$12:$L$16,AJ$2,0)+(VLOOKUP($F706,'(참고)타워 스텟 가치'!$B$12:$L$16,AJ$2,0)*$E706)</f>
        <v>0</v>
      </c>
      <c r="AK706">
        <f>VLOOKUP($F706,'(참고)타워 스텟 가치'!$B$12:$L$16,AK$2,0)+(VLOOKUP($F706,'(참고)타워 스텟 가치'!$B$12:$L$16,AK$2,0)*$E706)</f>
        <v>0</v>
      </c>
      <c r="AL706">
        <f>VLOOKUP($F706,'(참고)타워 스텟 가치'!$B$12:$L$16,AL$2,0)+(VLOOKUP($F706,'(참고)타워 스텟 가치'!$B$12:$L$16,AL$2,0)*$E706)</f>
        <v>80.359999999999815</v>
      </c>
      <c r="AM706">
        <f>SUM('스테이지별 몬스터 스텟'!AD706*'(참고)타워 스텟 가치'!$Q$17,'스테이지별 몬스터 스텟'!AE706*'(참고)타워 스텟 가치'!$R$17,'스테이지별 몬스터 스텟'!AF706*'(참고)타워 스텟 가치'!$S$17,'스테이지별 몬스터 스텟'!AG706*'(참고)타워 스텟 가치'!$T$17,'스테이지별 몬스터 스텟'!AH706*'(참고)타워 스텟 가치'!$U$17,'스테이지별 몬스터 스텟'!AI706*'(참고)타워 스텟 가치'!$V$17,'스테이지별 몬스터 스텟'!AJ706*'(참고)타워 스텟 가치'!$W$17,'스테이지별 몬스터 스텟'!AK706*'(참고)타워 스텟 가치'!$X$17,'스테이지별 몬스터 스텟'!AL706*'(참고)타워 스텟 가치'!$Y$17)</f>
        <v>434164.98999999888</v>
      </c>
      <c r="AN706">
        <v>3</v>
      </c>
    </row>
    <row r="707" spans="3:40" x14ac:dyDescent="0.3">
      <c r="C707">
        <v>3</v>
      </c>
      <c r="D707">
        <f t="shared" si="32"/>
        <v>141</v>
      </c>
      <c r="E707" s="52">
        <f>VLOOKUP(D707,'스테이지별 난이도 설정'!B:C,2,0)</f>
        <v>56.399999999999864</v>
      </c>
      <c r="F707" t="str">
        <f t="shared" si="33"/>
        <v>에픽</v>
      </c>
      <c r="G707">
        <f t="shared" si="31"/>
        <v>6</v>
      </c>
      <c r="H707">
        <f>VLOOKUP($F707,'(참고)타워 스텟 가치'!$B$2:$L$6,H$2,0)+(VLOOKUP($F707,'(참고)타워 스텟 가치'!$B$2:$L$6,H$2,0)*$E707)</f>
        <v>968.62499999999773</v>
      </c>
      <c r="I707">
        <f>VLOOKUP($F707,'(참고)타워 스텟 가치'!$B$2:$L$6,I$2,0)+(VLOOKUP($F707,'(참고)타워 스텟 가치'!$B$2:$L$6,I$2,0)*$E707)</f>
        <v>193.72499999999954</v>
      </c>
      <c r="J707">
        <f>VLOOKUP($F707,'(참고)타워 스텟 가치'!$B$2:$L$6,J$2,0)+(VLOOKUP($F707,'(참고)타워 스텟 가치'!$B$2:$L$6,J$2,0)*$E707)</f>
        <v>286999.9999999993</v>
      </c>
      <c r="K707">
        <f>VLOOKUP($F707,'(참고)타워 스텟 가치'!$B$2:$L$6,K$2,0)+(VLOOKUP($F707,'(참고)타워 스텟 가치'!$B$2:$L$6,K$2,0)*$E707)</f>
        <v>3874.4999999999909</v>
      </c>
      <c r="L707">
        <f>VLOOKUP($F707,'(참고)타워 스텟 가치'!$B$2:$L$6,L$2,0)+(VLOOKUP($F707,'(참고)타워 스텟 가치'!$B$2:$L$6,L$2,0)*$E707)</f>
        <v>64.574999999999847</v>
      </c>
      <c r="M707">
        <f>VLOOKUP($F707,'(참고)타워 스텟 가치'!$B$2:$L$6,M$2,0)+(VLOOKUP($F707,'(참고)타워 스텟 가치'!$B$2:$L$6,M$2,0)*$E707)</f>
        <v>17.21999999999996</v>
      </c>
      <c r="N707">
        <f>VLOOKUP($F707,'(참고)타워 스텟 가치'!$B$2:$L$6,N$2,0)+(VLOOKUP($F707,'(참고)타워 스텟 가치'!$B$2:$L$6,N$2,0)*$E707)</f>
        <v>0</v>
      </c>
      <c r="O707">
        <f>VLOOKUP($F707,'(참고)타워 스텟 가치'!$B$2:$L$6,O$2,0)+(VLOOKUP($F707,'(참고)타워 스텟 가치'!$B$2:$L$6,O$2,0)*$E707)</f>
        <v>0</v>
      </c>
      <c r="P707">
        <f>VLOOKUP($F707,'(참고)타워 스텟 가치'!$B$2:$L$6,P$2,0)+(VLOOKUP($F707,'(참고)타워 스텟 가치'!$B$2:$L$6,P$2,0)*$E707)</f>
        <v>40.179999999999907</v>
      </c>
      <c r="Q707">
        <f>SUM('스테이지별 몬스터 스텟'!H707*'(참고)타워 스텟 가치'!$Q$17,'스테이지별 몬스터 스텟'!I707*'(참고)타워 스텟 가치'!$R$17,'스테이지별 몬스터 스텟'!J707*'(참고)타워 스텟 가치'!$S$17,'스테이지별 몬스터 스텟'!K707*'(참고)타워 스텟 가치'!$T$17,'스테이지별 몬스터 스텟'!L707*'(참고)타워 스텟 가치'!$U$17,'스테이지별 몬스터 스텟'!M707*'(참고)타워 스텟 가치'!$V$17,'스테이지별 몬스터 스텟'!N707*'(참고)타워 스텟 가치'!$W$17,'스테이지별 몬스터 스텟'!O707*'(참고)타워 스텟 가치'!$X$17,'스테이지별 몬스터 스텟'!P707*'(참고)타워 스텟 가치'!$Y$17)</f>
        <v>440703.56749999896</v>
      </c>
      <c r="R707">
        <v>1</v>
      </c>
      <c r="S707">
        <f>VLOOKUP($F707,'(참고)타워 스텟 가치'!$B$7:$L$11,S$2,0)+(VLOOKUP($F707,'(참고)타워 스텟 가치'!$B$7:$L$11,S$2,0)*$E707)</f>
        <v>322.8749999999992</v>
      </c>
      <c r="T707">
        <f>VLOOKUP($F707,'(참고)타워 스텟 가치'!$B$7:$L$11,T$2,0)+(VLOOKUP($F707,'(참고)타워 스텟 가치'!$B$7:$L$11,T$2,0)*$E707)</f>
        <v>581.17499999999859</v>
      </c>
      <c r="U707">
        <f>VLOOKUP($F707,'(참고)타워 스텟 가치'!$B$7:$L$11,U$2,0)+(VLOOKUP($F707,'(참고)타워 스텟 가치'!$B$7:$L$11,U$2,0)*$E707)</f>
        <v>286999.9999999993</v>
      </c>
      <c r="V707">
        <f>VLOOKUP($F707,'(참고)타워 스텟 가치'!$B$7:$L$11,V$2,0)+(VLOOKUP($F707,'(참고)타워 스텟 가치'!$B$7:$L$11,V$2,0)*$E707)</f>
        <v>3874.4999999999909</v>
      </c>
      <c r="W707">
        <f>VLOOKUP($F707,'(참고)타워 스텟 가치'!$B$7:$L$11,W$2,0)+(VLOOKUP($F707,'(참고)타워 스텟 가치'!$B$7:$L$11,W$2,0)*$E707)</f>
        <v>64.574999999999847</v>
      </c>
      <c r="X707">
        <f>VLOOKUP($F707,'(참고)타워 스텟 가치'!$B$7:$L$11,X$2,0)+(VLOOKUP($F707,'(참고)타워 스텟 가치'!$B$7:$L$11,X$2,0)*$E707)</f>
        <v>17.21999999999996</v>
      </c>
      <c r="Y707">
        <f>VLOOKUP($F707,'(참고)타워 스텟 가치'!$B$7:$L$11,Y$2,0)+(VLOOKUP($F707,'(참고)타워 스텟 가치'!$B$7:$L$11,Y$2,0)*$E707)</f>
        <v>0</v>
      </c>
      <c r="Z707">
        <f>VLOOKUP($F707,'(참고)타워 스텟 가치'!$B$7:$L$11,Z$2,0)+(VLOOKUP($F707,'(참고)타워 스텟 가치'!$B$7:$L$11,Z$2,0)*$E707)</f>
        <v>0</v>
      </c>
      <c r="AA707">
        <f>VLOOKUP($F707,'(참고)타워 스텟 가치'!$B$7:$L$11,AA$2,0)+(VLOOKUP($F707,'(참고)타워 스텟 가치'!$B$7:$L$11,AA$2,0)*$E707)</f>
        <v>40.179999999999907</v>
      </c>
      <c r="AB707">
        <f>SUM('스테이지별 몬스터 스텟'!S707*'(참고)타워 스텟 가치'!$Q$17,'스테이지별 몬스터 스텟'!T707*'(참고)타워 스텟 가치'!$R$17,'스테이지별 몬스터 스텟'!U707*'(참고)타워 스텟 가치'!$S$17,'스테이지별 몬스터 스텟'!V707*'(참고)타워 스텟 가치'!$T$17,'스테이지별 몬스터 스텟'!W707*'(참고)타워 스텟 가치'!$U$17,'스테이지별 몬스터 스텟'!X707*'(참고)타워 스텟 가치'!$V$17,'스테이지별 몬스터 스텟'!Y707*'(참고)타워 스텟 가치'!$W$17,'스테이지별 몬스터 스텟'!Z707*'(참고)타워 스텟 가치'!$X$17,'스테이지별 몬스터 스텟'!AA707*'(참고)타워 스텟 가치'!$Y$17)</f>
        <v>439993.24249999895</v>
      </c>
      <c r="AC707">
        <v>2</v>
      </c>
      <c r="AD707">
        <f>VLOOKUP($F707,'(참고)타워 스텟 가치'!$B$12:$L$16,AD$2,0)+(VLOOKUP($F707,'(참고)타워 스텟 가치'!$B$12:$L$16,AD$2,0)*$E707)</f>
        <v>322.8749999999992</v>
      </c>
      <c r="AE707">
        <f>VLOOKUP($F707,'(참고)타워 스텟 가치'!$B$12:$L$16,AE$2,0)+(VLOOKUP($F707,'(참고)타워 스텟 가치'!$B$12:$L$16,AE$2,0)*$E707)</f>
        <v>387.44999999999908</v>
      </c>
      <c r="AF707">
        <f>VLOOKUP($F707,'(참고)타워 스텟 가치'!$B$12:$L$16,AF$2,0)+(VLOOKUP($F707,'(참고)타워 스텟 가치'!$B$12:$L$16,AF$2,0)*$E707)</f>
        <v>286999.9999999993</v>
      </c>
      <c r="AG707">
        <f>VLOOKUP($F707,'(참고)타워 스텟 가치'!$B$12:$L$16,AG$2,0)+(VLOOKUP($F707,'(참고)타워 스텟 가치'!$B$12:$L$16,AG$2,0)*$E707)</f>
        <v>1937.2499999999955</v>
      </c>
      <c r="AH707">
        <f>VLOOKUP($F707,'(참고)타워 스텟 가치'!$B$12:$L$16,AH$2,0)+(VLOOKUP($F707,'(참고)타워 스텟 가치'!$B$12:$L$16,AH$2,0)*$E707)</f>
        <v>64.574999999999847</v>
      </c>
      <c r="AI707">
        <f>VLOOKUP($F707,'(참고)타워 스텟 가치'!$B$12:$L$16,AI$2,0)+(VLOOKUP($F707,'(참고)타워 스텟 가치'!$B$12:$L$16,AI$2,0)*$E707)</f>
        <v>17.21999999999996</v>
      </c>
      <c r="AJ707">
        <f>VLOOKUP($F707,'(참고)타워 스텟 가치'!$B$12:$L$16,AJ$2,0)+(VLOOKUP($F707,'(참고)타워 스텟 가치'!$B$12:$L$16,AJ$2,0)*$E707)</f>
        <v>0</v>
      </c>
      <c r="AK707">
        <f>VLOOKUP($F707,'(참고)타워 스텟 가치'!$B$12:$L$16,AK$2,0)+(VLOOKUP($F707,'(참고)타워 스텟 가치'!$B$12:$L$16,AK$2,0)*$E707)</f>
        <v>0</v>
      </c>
      <c r="AL707">
        <f>VLOOKUP($F707,'(참고)타워 스텟 가치'!$B$12:$L$16,AL$2,0)+(VLOOKUP($F707,'(참고)타워 스텟 가치'!$B$12:$L$16,AL$2,0)*$E707)</f>
        <v>80.359999999999815</v>
      </c>
      <c r="AM707">
        <f>SUM('스테이지별 몬스터 스텟'!AD707*'(참고)타워 스텟 가치'!$Q$17,'스테이지별 몬스터 스텟'!AE707*'(참고)타워 스텟 가치'!$R$17,'스테이지별 몬스터 스텟'!AF707*'(참고)타워 스텟 가치'!$S$17,'스테이지별 몬스터 스텟'!AG707*'(참고)타워 스텟 가치'!$T$17,'스테이지별 몬스터 스텟'!AH707*'(참고)타워 스텟 가치'!$U$17,'스테이지별 몬스터 스텟'!AI707*'(참고)타워 스텟 가치'!$V$17,'스테이지별 몬스터 스텟'!AJ707*'(참고)타워 스텟 가치'!$W$17,'스테이지별 몬스터 스텟'!AK707*'(참고)타워 스텟 가치'!$X$17,'스테이지별 몬스터 스텟'!AL707*'(참고)타워 스텟 가치'!$Y$17)</f>
        <v>435908.51499999891</v>
      </c>
      <c r="AN707">
        <v>3</v>
      </c>
    </row>
    <row r="708" spans="3:40" x14ac:dyDescent="0.3">
      <c r="C708">
        <v>4</v>
      </c>
      <c r="D708">
        <f t="shared" si="32"/>
        <v>141</v>
      </c>
      <c r="E708" s="52">
        <f>VLOOKUP(D708,'스테이지별 난이도 설정'!B:C,2,0)</f>
        <v>56.399999999999864</v>
      </c>
      <c r="F708" t="str">
        <f t="shared" si="33"/>
        <v>유니크</v>
      </c>
      <c r="G708">
        <f t="shared" si="31"/>
        <v>6</v>
      </c>
      <c r="H708">
        <f>VLOOKUP($F708,'(참고)타워 스텟 가치'!$B$2:$L$6,H$2,0)+(VLOOKUP($F708,'(참고)타워 스텟 가치'!$B$2:$L$6,H$2,0)*$E708)</f>
        <v>1452.9374999999966</v>
      </c>
      <c r="I708">
        <f>VLOOKUP($F708,'(참고)타워 스텟 가치'!$B$2:$L$6,I$2,0)+(VLOOKUP($F708,'(참고)타워 스텟 가치'!$B$2:$L$6,I$2,0)*$E708)</f>
        <v>290.5874999999993</v>
      </c>
      <c r="J708">
        <f>VLOOKUP($F708,'(참고)타워 스텟 가치'!$B$2:$L$6,J$2,0)+(VLOOKUP($F708,'(참고)타워 스텟 가치'!$B$2:$L$6,J$2,0)*$E708)</f>
        <v>286999.9999999993</v>
      </c>
      <c r="K708">
        <f>VLOOKUP($F708,'(참고)타워 스텟 가치'!$B$2:$L$6,K$2,0)+(VLOOKUP($F708,'(참고)타워 스텟 가치'!$B$2:$L$6,K$2,0)*$E708)</f>
        <v>5811.7499999999864</v>
      </c>
      <c r="L708">
        <f>VLOOKUP($F708,'(참고)타워 스텟 가치'!$B$2:$L$6,L$2,0)+(VLOOKUP($F708,'(참고)타워 스텟 가치'!$B$2:$L$6,L$2,0)*$E708)</f>
        <v>96.86249999999977</v>
      </c>
      <c r="M708">
        <f>VLOOKUP($F708,'(참고)타워 스텟 가치'!$B$2:$L$6,M$2,0)+(VLOOKUP($F708,'(참고)타워 스텟 가치'!$B$2:$L$6,M$2,0)*$E708)</f>
        <v>17.21999999999996</v>
      </c>
      <c r="N708">
        <f>VLOOKUP($F708,'(참고)타워 스텟 가치'!$B$2:$L$6,N$2,0)+(VLOOKUP($F708,'(참고)타워 스텟 가치'!$B$2:$L$6,N$2,0)*$E708)</f>
        <v>0</v>
      </c>
      <c r="O708">
        <f>VLOOKUP($F708,'(참고)타워 스텟 가치'!$B$2:$L$6,O$2,0)+(VLOOKUP($F708,'(참고)타워 스텟 가치'!$B$2:$L$6,O$2,0)*$E708)</f>
        <v>0</v>
      </c>
      <c r="P708">
        <f>VLOOKUP($F708,'(참고)타워 스텟 가치'!$B$2:$L$6,P$2,0)+(VLOOKUP($F708,'(참고)타워 스텟 가치'!$B$2:$L$6,P$2,0)*$E708)</f>
        <v>57.399999999999864</v>
      </c>
      <c r="Q708">
        <f>SUM('스테이지별 몬스터 스텟'!H708*'(참고)타워 스텟 가치'!$Q$17,'스테이지별 몬스터 스텟'!I708*'(참고)타워 스텟 가치'!$R$17,'스테이지별 몬스터 스텟'!J708*'(참고)타워 스텟 가치'!$S$17,'스테이지별 몬스터 스텟'!K708*'(참고)타워 스텟 가치'!$T$17,'스테이지별 몬스터 스텟'!L708*'(참고)타워 스텟 가치'!$U$17,'스테이지별 몬스터 스텟'!M708*'(참고)타워 스텟 가치'!$V$17,'스테이지별 몬스터 스텟'!N708*'(참고)타워 스텟 가치'!$W$17,'스테이지별 몬스터 스텟'!O708*'(참고)타워 스텟 가치'!$X$17,'스테이지별 몬스터 스텟'!P708*'(참고)타워 스텟 가치'!$Y$17)</f>
        <v>445791.00124999887</v>
      </c>
      <c r="R708">
        <v>1</v>
      </c>
      <c r="S708">
        <f>VLOOKUP($F708,'(참고)타워 스텟 가치'!$B$7:$L$11,S$2,0)+(VLOOKUP($F708,'(참고)타워 스텟 가치'!$B$7:$L$11,S$2,0)*$E708)</f>
        <v>484.31249999999886</v>
      </c>
      <c r="T708">
        <f>VLOOKUP($F708,'(참고)타워 스텟 가치'!$B$7:$L$11,T$2,0)+(VLOOKUP($F708,'(참고)타워 스텟 가치'!$B$7:$L$11,T$2,0)*$E708)</f>
        <v>871.76249999999789</v>
      </c>
      <c r="U708">
        <f>VLOOKUP($F708,'(참고)타워 스텟 가치'!$B$7:$L$11,U$2,0)+(VLOOKUP($F708,'(참고)타워 스텟 가치'!$B$7:$L$11,U$2,0)*$E708)</f>
        <v>286999.9999999993</v>
      </c>
      <c r="V708">
        <f>VLOOKUP($F708,'(참고)타워 스텟 가치'!$B$7:$L$11,V$2,0)+(VLOOKUP($F708,'(참고)타워 스텟 가치'!$B$7:$L$11,V$2,0)*$E708)</f>
        <v>5811.7499999999864</v>
      </c>
      <c r="W708">
        <f>VLOOKUP($F708,'(참고)타워 스텟 가치'!$B$7:$L$11,W$2,0)+(VLOOKUP($F708,'(참고)타워 스텟 가치'!$B$7:$L$11,W$2,0)*$E708)</f>
        <v>96.86249999999977</v>
      </c>
      <c r="X708">
        <f>VLOOKUP($F708,'(참고)타워 스텟 가치'!$B$7:$L$11,X$2,0)+(VLOOKUP($F708,'(참고)타워 스텟 가치'!$B$7:$L$11,X$2,0)*$E708)</f>
        <v>17.21999999999996</v>
      </c>
      <c r="Y708">
        <f>VLOOKUP($F708,'(참고)타워 스텟 가치'!$B$7:$L$11,Y$2,0)+(VLOOKUP($F708,'(참고)타워 스텟 가치'!$B$7:$L$11,Y$2,0)*$E708)</f>
        <v>0</v>
      </c>
      <c r="Z708">
        <f>VLOOKUP($F708,'(참고)타워 스텟 가치'!$B$7:$L$11,Z$2,0)+(VLOOKUP($F708,'(참고)타워 스텟 가치'!$B$7:$L$11,Z$2,0)*$E708)</f>
        <v>0</v>
      </c>
      <c r="AA708">
        <f>VLOOKUP($F708,'(참고)타워 스텟 가치'!$B$7:$L$11,AA$2,0)+(VLOOKUP($F708,'(참고)타워 스텟 가치'!$B$7:$L$11,AA$2,0)*$E708)</f>
        <v>57.399999999999864</v>
      </c>
      <c r="AB708">
        <f>SUM('스테이지별 몬스터 스텟'!S708*'(참고)타워 스텟 가치'!$Q$17,'스테이지별 몬스터 스텟'!T708*'(참고)타워 스텟 가치'!$R$17,'스테이지별 몬스터 스텟'!U708*'(참고)타워 스텟 가치'!$S$17,'스테이지별 몬스터 스텟'!V708*'(참고)타워 스텟 가치'!$T$17,'스테이지별 몬스터 스텟'!W708*'(참고)타워 스텟 가치'!$U$17,'스테이지별 몬스터 스텟'!X708*'(참고)타워 스텟 가치'!$V$17,'스테이지별 몬스터 스텟'!Y708*'(참고)타워 스텟 가치'!$W$17,'스테이지별 몬스터 스텟'!Z708*'(참고)타워 스텟 가치'!$X$17,'스테이지별 몬스터 스텟'!AA708*'(참고)타워 스텟 가치'!$Y$17)</f>
        <v>444725.51374999888</v>
      </c>
      <c r="AC708">
        <v>2</v>
      </c>
      <c r="AD708">
        <f>VLOOKUP($F708,'(참고)타워 스텟 가치'!$B$12:$L$16,AD$2,0)+(VLOOKUP($F708,'(참고)타워 스텟 가치'!$B$12:$L$16,AD$2,0)*$E708)</f>
        <v>484.31249999999886</v>
      </c>
      <c r="AE708">
        <f>VLOOKUP($F708,'(참고)타워 스텟 가치'!$B$12:$L$16,AE$2,0)+(VLOOKUP($F708,'(참고)타워 스텟 가치'!$B$12:$L$16,AE$2,0)*$E708)</f>
        <v>581.17499999999859</v>
      </c>
      <c r="AF708">
        <f>VLOOKUP($F708,'(참고)타워 스텟 가치'!$B$12:$L$16,AF$2,0)+(VLOOKUP($F708,'(참고)타워 스텟 가치'!$B$12:$L$16,AF$2,0)*$E708)</f>
        <v>286999.9999999993</v>
      </c>
      <c r="AG708">
        <f>VLOOKUP($F708,'(참고)타워 스텟 가치'!$B$12:$L$16,AG$2,0)+(VLOOKUP($F708,'(참고)타워 스텟 가치'!$B$12:$L$16,AG$2,0)*$E708)</f>
        <v>2905.8749999999932</v>
      </c>
      <c r="AH708">
        <f>VLOOKUP($F708,'(참고)타워 스텟 가치'!$B$12:$L$16,AH$2,0)+(VLOOKUP($F708,'(참고)타워 스텟 가치'!$B$12:$L$16,AH$2,0)*$E708)</f>
        <v>96.86249999999977</v>
      </c>
      <c r="AI708">
        <f>VLOOKUP($F708,'(참고)타워 스텟 가치'!$B$12:$L$16,AI$2,0)+(VLOOKUP($F708,'(참고)타워 스텟 가치'!$B$12:$L$16,AI$2,0)*$E708)</f>
        <v>17.21999999999996</v>
      </c>
      <c r="AJ708">
        <f>VLOOKUP($F708,'(참고)타워 스텟 가치'!$B$12:$L$16,AJ$2,0)+(VLOOKUP($F708,'(참고)타워 스텟 가치'!$B$12:$L$16,AJ$2,0)*$E708)</f>
        <v>0</v>
      </c>
      <c r="AK708">
        <f>VLOOKUP($F708,'(참고)타워 스텟 가치'!$B$12:$L$16,AK$2,0)+(VLOOKUP($F708,'(참고)타워 스텟 가치'!$B$12:$L$16,AK$2,0)*$E708)</f>
        <v>0</v>
      </c>
      <c r="AL708">
        <f>VLOOKUP($F708,'(참고)타워 스텟 가치'!$B$12:$L$16,AL$2,0)+(VLOOKUP($F708,'(참고)타워 스텟 가치'!$B$12:$L$16,AL$2,0)*$E708)</f>
        <v>114.79999999999973</v>
      </c>
      <c r="AM708">
        <f>SUM('스테이지별 몬스터 스텟'!AD708*'(참고)타워 스텟 가치'!$Q$17,'스테이지별 몬스터 스텟'!AE708*'(참고)타워 스텟 가치'!$R$17,'스테이지별 몬스터 스텟'!AF708*'(참고)타워 스텟 가치'!$S$17,'스테이지별 몬스터 스텟'!AG708*'(참고)타워 스텟 가치'!$T$17,'스테이지별 몬스터 스텟'!AH708*'(참고)타워 스텟 가치'!$U$17,'스테이지별 몬스터 스텟'!AI708*'(참고)타워 스텟 가치'!$V$17,'스테이지별 몬스터 스텟'!AJ708*'(참고)타워 스텟 가치'!$W$17,'스테이지별 몬스터 스텟'!AK708*'(참고)타워 스텟 가치'!$X$17,'스테이지별 몬스터 스텟'!AL708*'(참고)타워 스텟 가치'!$Y$17)</f>
        <v>438592.68249999889</v>
      </c>
      <c r="AN708">
        <v>3</v>
      </c>
    </row>
    <row r="709" spans="3:40" x14ac:dyDescent="0.3">
      <c r="C709">
        <v>5</v>
      </c>
      <c r="D709">
        <f t="shared" si="32"/>
        <v>141</v>
      </c>
      <c r="E709" s="52">
        <f>VLOOKUP(D709,'스테이지별 난이도 설정'!B:C,2,0)</f>
        <v>56.399999999999864</v>
      </c>
      <c r="F709" t="str">
        <f t="shared" si="33"/>
        <v>스페셜</v>
      </c>
      <c r="G709">
        <f t="shared" si="31"/>
        <v>6</v>
      </c>
      <c r="H709">
        <f>VLOOKUP($F709,'(참고)타워 스텟 가치'!$B$2:$L$6,H$2,0)+(VLOOKUP($F709,'(참고)타워 스텟 가치'!$B$2:$L$6,H$2,0)*$E709)</f>
        <v>2179.406249999995</v>
      </c>
      <c r="I709">
        <f>VLOOKUP($F709,'(참고)타워 스텟 가치'!$B$2:$L$6,I$2,0)+(VLOOKUP($F709,'(참고)타워 스텟 가치'!$B$2:$L$6,I$2,0)*$E709)</f>
        <v>435.88124999999894</v>
      </c>
      <c r="J709">
        <f>VLOOKUP($F709,'(참고)타워 스텟 가치'!$B$2:$L$6,J$2,0)+(VLOOKUP($F709,'(참고)타워 스텟 가치'!$B$2:$L$6,J$2,0)*$E709)</f>
        <v>286999.9999999993</v>
      </c>
      <c r="K709">
        <f>VLOOKUP($F709,'(참고)타워 스텟 가치'!$B$2:$L$6,K$2,0)+(VLOOKUP($F709,'(참고)타워 스텟 가치'!$B$2:$L$6,K$2,0)*$E709)</f>
        <v>8717.62499999998</v>
      </c>
      <c r="L709">
        <f>VLOOKUP($F709,'(참고)타워 스텟 가치'!$B$2:$L$6,L$2,0)+(VLOOKUP($F709,'(참고)타워 스텟 가치'!$B$2:$L$6,L$2,0)*$E709)</f>
        <v>145.29374999999965</v>
      </c>
      <c r="M709">
        <f>VLOOKUP($F709,'(참고)타워 스텟 가치'!$B$2:$L$6,M$2,0)+(VLOOKUP($F709,'(참고)타워 스텟 가치'!$B$2:$L$6,M$2,0)*$E709)</f>
        <v>17.21999999999996</v>
      </c>
      <c r="N709">
        <f>VLOOKUP($F709,'(참고)타워 스텟 가치'!$B$2:$L$6,N$2,0)+(VLOOKUP($F709,'(참고)타워 스텟 가치'!$B$2:$L$6,N$2,0)*$E709)</f>
        <v>0</v>
      </c>
      <c r="O709">
        <f>VLOOKUP($F709,'(참고)타워 스텟 가치'!$B$2:$L$6,O$2,0)+(VLOOKUP($F709,'(참고)타워 스텟 가치'!$B$2:$L$6,O$2,0)*$E709)</f>
        <v>0</v>
      </c>
      <c r="P709">
        <f>VLOOKUP($F709,'(참고)타워 스텟 가치'!$B$2:$L$6,P$2,0)+(VLOOKUP($F709,'(참고)타워 스텟 가치'!$B$2:$L$6,P$2,0)*$E709)</f>
        <v>57.399999999999864</v>
      </c>
      <c r="Q709">
        <f>SUM('스테이지별 몬스터 스텟'!H709*'(참고)타워 스텟 가치'!$Q$17,'스테이지별 몬스터 스텟'!I709*'(참고)타워 스텟 가치'!$R$17,'스테이지별 몬스터 스텟'!J709*'(참고)타워 스텟 가치'!$S$17,'스테이지별 몬스터 스텟'!K709*'(참고)타워 스텟 가치'!$T$17,'스테이지별 몬스터 스텟'!L709*'(참고)타워 스텟 가치'!$U$17,'스테이지별 몬스터 스텟'!M709*'(참고)타워 스텟 가치'!$V$17,'스테이지별 몬스터 스텟'!N709*'(참고)타워 스텟 가치'!$W$17,'스테이지별 몬스터 스텟'!O709*'(참고)타워 스텟 가치'!$X$17,'스테이지별 몬스터 스텟'!P709*'(참고)타워 스텟 가치'!$Y$17)</f>
        <v>453370.49187499884</v>
      </c>
      <c r="R709">
        <v>1</v>
      </c>
      <c r="S709">
        <f>VLOOKUP($F709,'(참고)타워 스텟 가치'!$B$7:$L$11,S$2,0)+(VLOOKUP($F709,'(참고)타워 스텟 가치'!$B$7:$L$11,S$2,0)*$E709)</f>
        <v>726.46874999999829</v>
      </c>
      <c r="T709">
        <f>VLOOKUP($F709,'(참고)타워 스텟 가치'!$B$7:$L$11,T$2,0)+(VLOOKUP($F709,'(참고)타워 스텟 가치'!$B$7:$L$11,T$2,0)*$E709)</f>
        <v>1307.643749999997</v>
      </c>
      <c r="U709">
        <f>VLOOKUP($F709,'(참고)타워 스텟 가치'!$B$7:$L$11,U$2,0)+(VLOOKUP($F709,'(참고)타워 스텟 가치'!$B$7:$L$11,U$2,0)*$E709)</f>
        <v>286999.9999999993</v>
      </c>
      <c r="V709">
        <f>VLOOKUP($F709,'(참고)타워 스텟 가치'!$B$7:$L$11,V$2,0)+(VLOOKUP($F709,'(참고)타워 스텟 가치'!$B$7:$L$11,V$2,0)*$E709)</f>
        <v>8717.62499999998</v>
      </c>
      <c r="W709">
        <f>VLOOKUP($F709,'(참고)타워 스텟 가치'!$B$7:$L$11,W$2,0)+(VLOOKUP($F709,'(참고)타워 스텟 가치'!$B$7:$L$11,W$2,0)*$E709)</f>
        <v>145.29374999999965</v>
      </c>
      <c r="X709">
        <f>VLOOKUP($F709,'(참고)타워 스텟 가치'!$B$7:$L$11,X$2,0)+(VLOOKUP($F709,'(참고)타워 스텟 가치'!$B$7:$L$11,X$2,0)*$E709)</f>
        <v>17.21999999999996</v>
      </c>
      <c r="Y709">
        <f>VLOOKUP($F709,'(참고)타워 스텟 가치'!$B$7:$L$11,Y$2,0)+(VLOOKUP($F709,'(참고)타워 스텟 가치'!$B$7:$L$11,Y$2,0)*$E709)</f>
        <v>0</v>
      </c>
      <c r="Z709">
        <f>VLOOKUP($F709,'(참고)타워 스텟 가치'!$B$7:$L$11,Z$2,0)+(VLOOKUP($F709,'(참고)타워 스텟 가치'!$B$7:$L$11,Z$2,0)*$E709)</f>
        <v>0</v>
      </c>
      <c r="AA709">
        <f>VLOOKUP($F709,'(참고)타워 스텟 가치'!$B$7:$L$11,AA$2,0)+(VLOOKUP($F709,'(참고)타워 스텟 가치'!$B$7:$L$11,AA$2,0)*$E709)</f>
        <v>57.399999999999864</v>
      </c>
      <c r="AB709">
        <f>SUM('스테이지별 몬스터 스텟'!S709*'(참고)타워 스텟 가치'!$Q$17,'스테이지별 몬스터 스텟'!T709*'(참고)타워 스텟 가치'!$R$17,'스테이지별 몬스터 스텟'!U709*'(참고)타워 스텟 가치'!$S$17,'스테이지별 몬스터 스텟'!V709*'(참고)타워 스텟 가치'!$T$17,'스테이지별 몬스터 스텟'!W709*'(참고)타워 스텟 가치'!$U$17,'스테이지별 몬스터 스텟'!X709*'(참고)타워 스텟 가치'!$V$17,'스테이지별 몬스터 스텟'!Y709*'(참고)타워 스텟 가치'!$W$17,'스테이지별 몬스터 스텟'!Z709*'(참고)타워 스텟 가치'!$X$17,'스테이지별 몬스터 스텟'!AA709*'(참고)타워 스텟 가치'!$Y$17)</f>
        <v>451772.26062499889</v>
      </c>
      <c r="AC709">
        <v>2</v>
      </c>
      <c r="AD709">
        <f>VLOOKUP($F709,'(참고)타워 스텟 가치'!$B$12:$L$16,AD$2,0)+(VLOOKUP($F709,'(참고)타워 스텟 가치'!$B$12:$L$16,AD$2,0)*$E709)</f>
        <v>726.46874999999829</v>
      </c>
      <c r="AE709">
        <f>VLOOKUP($F709,'(참고)타워 스텟 가치'!$B$12:$L$16,AE$2,0)+(VLOOKUP($F709,'(참고)타워 스텟 가치'!$B$12:$L$16,AE$2,0)*$E709)</f>
        <v>871.76249999999789</v>
      </c>
      <c r="AF709">
        <f>VLOOKUP($F709,'(참고)타워 스텟 가치'!$B$12:$L$16,AF$2,0)+(VLOOKUP($F709,'(참고)타워 스텟 가치'!$B$12:$L$16,AF$2,0)*$E709)</f>
        <v>286999.9999999993</v>
      </c>
      <c r="AG709">
        <f>VLOOKUP($F709,'(참고)타워 스텟 가치'!$B$12:$L$16,AG$2,0)+(VLOOKUP($F709,'(참고)타워 스텟 가치'!$B$12:$L$16,AG$2,0)*$E709)</f>
        <v>4358.81249999999</v>
      </c>
      <c r="AH709">
        <f>VLOOKUP($F709,'(참고)타워 스텟 가치'!$B$12:$L$16,AH$2,0)+(VLOOKUP($F709,'(참고)타워 스텟 가치'!$B$12:$L$16,AH$2,0)*$E709)</f>
        <v>145.29374999999965</v>
      </c>
      <c r="AI709">
        <f>VLOOKUP($F709,'(참고)타워 스텟 가치'!$B$12:$L$16,AI$2,0)+(VLOOKUP($F709,'(참고)타워 스텟 가치'!$B$12:$L$16,AI$2,0)*$E709)</f>
        <v>17.21999999999996</v>
      </c>
      <c r="AJ709">
        <f>VLOOKUP($F709,'(참고)타워 스텟 가치'!$B$12:$L$16,AJ$2,0)+(VLOOKUP($F709,'(참고)타워 스텟 가치'!$B$12:$L$16,AJ$2,0)*$E709)</f>
        <v>0</v>
      </c>
      <c r="AK709">
        <f>VLOOKUP($F709,'(참고)타워 스텟 가치'!$B$12:$L$16,AK$2,0)+(VLOOKUP($F709,'(참고)타워 스텟 가치'!$B$12:$L$16,AK$2,0)*$E709)</f>
        <v>0</v>
      </c>
      <c r="AL709">
        <f>VLOOKUP($F709,'(참고)타워 스텟 가치'!$B$12:$L$16,AL$2,0)+(VLOOKUP($F709,'(참고)타워 스텟 가치'!$B$12:$L$16,AL$2,0)*$E709)</f>
        <v>114.79999999999973</v>
      </c>
      <c r="AM709">
        <f>SUM('스테이지별 몬스터 스텟'!AD709*'(참고)타워 스텟 가치'!$Q$17,'스테이지별 몬스터 스텟'!AE709*'(참고)타워 스텟 가치'!$R$17,'스테이지별 몬스터 스텟'!AF709*'(참고)타워 스텟 가치'!$S$17,'스테이지별 몬스터 스텟'!AG709*'(참고)타워 스텟 가치'!$T$17,'스테이지별 몬스터 스텟'!AH709*'(참고)타워 스텟 가치'!$U$17,'스테이지별 몬스터 스텟'!AI709*'(참고)타워 스텟 가치'!$V$17,'스테이지별 몬스터 스텟'!AJ709*'(참고)타워 스텟 가치'!$W$17,'스테이지별 몬스터 스텟'!AK709*'(참고)타워 스텟 가치'!$X$17,'스테이지별 몬스터 스텟'!AL709*'(참고)타워 스텟 가치'!$Y$17)</f>
        <v>442515.61374999891</v>
      </c>
      <c r="AN709">
        <v>3</v>
      </c>
    </row>
    <row r="710" spans="3:40" x14ac:dyDescent="0.3">
      <c r="C710">
        <v>1</v>
      </c>
      <c r="D710">
        <f t="shared" si="32"/>
        <v>142</v>
      </c>
      <c r="E710" s="52">
        <f>VLOOKUP(D710,'스테이지별 난이도 설정'!B:C,2,0)</f>
        <v>56.799999999999862</v>
      </c>
      <c r="F710" t="str">
        <f t="shared" si="33"/>
        <v>일반</v>
      </c>
      <c r="G710">
        <f t="shared" ref="G710:G773" si="34">SUM(R710,AC710,AN710)</f>
        <v>6</v>
      </c>
      <c r="H710">
        <f>VLOOKUP($F710,'(참고)타워 스텟 가치'!$B$2:$L$6,H$2,0)+(VLOOKUP($F710,'(참고)타워 스텟 가치'!$B$2:$L$6,H$2,0)*$E710)</f>
        <v>433.49999999999898</v>
      </c>
      <c r="I710">
        <f>VLOOKUP($F710,'(참고)타워 스텟 가치'!$B$2:$L$6,I$2,0)+(VLOOKUP($F710,'(참고)타워 스텟 가치'!$B$2:$L$6,I$2,0)*$E710)</f>
        <v>86.69999999999979</v>
      </c>
      <c r="J710">
        <f>VLOOKUP($F710,'(참고)타워 스텟 가치'!$B$2:$L$6,J$2,0)+(VLOOKUP($F710,'(참고)타워 스텟 가치'!$B$2:$L$6,J$2,0)*$E710)</f>
        <v>288999.9999999993</v>
      </c>
      <c r="K710">
        <f>VLOOKUP($F710,'(참고)타워 스텟 가치'!$B$2:$L$6,K$2,0)+(VLOOKUP($F710,'(참고)타워 스텟 가치'!$B$2:$L$6,K$2,0)*$E710)</f>
        <v>1733.9999999999959</v>
      </c>
      <c r="L710">
        <f>VLOOKUP($F710,'(참고)타워 스텟 가치'!$B$2:$L$6,L$2,0)+(VLOOKUP($F710,'(참고)타워 스텟 가치'!$B$2:$L$6,L$2,0)*$E710)</f>
        <v>28.899999999999931</v>
      </c>
      <c r="M710">
        <f>VLOOKUP($F710,'(참고)타워 스텟 가치'!$B$2:$L$6,M$2,0)+(VLOOKUP($F710,'(참고)타워 스텟 가치'!$B$2:$L$6,M$2,0)*$E710)</f>
        <v>17.339999999999957</v>
      </c>
      <c r="N710">
        <f>VLOOKUP($F710,'(참고)타워 스텟 가치'!$B$2:$L$6,N$2,0)+(VLOOKUP($F710,'(참고)타워 스텟 가치'!$B$2:$L$6,N$2,0)*$E710)</f>
        <v>0</v>
      </c>
      <c r="O710">
        <f>VLOOKUP($F710,'(참고)타워 스텟 가치'!$B$2:$L$6,O$2,0)+(VLOOKUP($F710,'(참고)타워 스텟 가치'!$B$2:$L$6,O$2,0)*$E710)</f>
        <v>0</v>
      </c>
      <c r="P710">
        <f>VLOOKUP($F710,'(참고)타워 스텟 가치'!$B$2:$L$6,P$2,0)+(VLOOKUP($F710,'(참고)타워 스텟 가치'!$B$2:$L$6,P$2,0)*$E710)</f>
        <v>40.459999999999901</v>
      </c>
      <c r="Q710">
        <f>SUM('스테이지별 몬스터 스텟'!H710*'(참고)타워 스텟 가치'!$Q$17,'스테이지별 몬스터 스텟'!I710*'(참고)타워 스텟 가치'!$R$17,'스테이지별 몬스터 스텟'!J710*'(참고)타워 스텟 가치'!$S$17,'스테이지별 몬스터 스텟'!K710*'(참고)타워 스텟 가치'!$T$17,'스테이지별 몬스터 스텟'!L710*'(참고)타워 스텟 가치'!$U$17,'스테이지별 몬스터 스텟'!M710*'(참고)타워 스텟 가치'!$V$17,'스테이지별 몬스터 스텟'!N710*'(참고)타워 스텟 가치'!$W$17,'스테이지별 몬스터 스텟'!O710*'(참고)타워 스텟 가치'!$X$17,'스테이지별 몬스터 스텟'!P710*'(참고)타워 스텟 가치'!$Y$17)</f>
        <v>438121.10999999894</v>
      </c>
      <c r="R710">
        <v>1</v>
      </c>
      <c r="S710">
        <f>VLOOKUP($F710,'(참고)타워 스텟 가치'!$B$7:$L$11,S$2,0)+(VLOOKUP($F710,'(참고)타워 스텟 가치'!$B$7:$L$11,S$2,0)*$E710)</f>
        <v>144.49999999999966</v>
      </c>
      <c r="T710">
        <f>VLOOKUP($F710,'(참고)타워 스텟 가치'!$B$7:$L$11,T$2,0)+(VLOOKUP($F710,'(참고)타워 스텟 가치'!$B$7:$L$11,T$2,0)*$E710)</f>
        <v>260.09999999999934</v>
      </c>
      <c r="U710">
        <f>VLOOKUP($F710,'(참고)타워 스텟 가치'!$B$7:$L$11,U$2,0)+(VLOOKUP($F710,'(참고)타워 스텟 가치'!$B$7:$L$11,U$2,0)*$E710)</f>
        <v>288999.9999999993</v>
      </c>
      <c r="V710">
        <f>VLOOKUP($F710,'(참고)타워 스텟 가치'!$B$7:$L$11,V$2,0)+(VLOOKUP($F710,'(참고)타워 스텟 가치'!$B$7:$L$11,V$2,0)*$E710)</f>
        <v>1733.9999999999959</v>
      </c>
      <c r="W710">
        <f>VLOOKUP($F710,'(참고)타워 스텟 가치'!$B$7:$L$11,W$2,0)+(VLOOKUP($F710,'(참고)타워 스텟 가치'!$B$7:$L$11,W$2,0)*$E710)</f>
        <v>28.899999999999931</v>
      </c>
      <c r="X710">
        <f>VLOOKUP($F710,'(참고)타워 스텟 가치'!$B$7:$L$11,X$2,0)+(VLOOKUP($F710,'(참고)타워 스텟 가치'!$B$7:$L$11,X$2,0)*$E710)</f>
        <v>17.339999999999957</v>
      </c>
      <c r="Y710">
        <f>VLOOKUP($F710,'(참고)타워 스텟 가치'!$B$7:$L$11,Y$2,0)+(VLOOKUP($F710,'(참고)타워 스텟 가치'!$B$7:$L$11,Y$2,0)*$E710)</f>
        <v>0</v>
      </c>
      <c r="Z710">
        <f>VLOOKUP($F710,'(참고)타워 스텟 가치'!$B$7:$L$11,Z$2,0)+(VLOOKUP($F710,'(참고)타워 스텟 가치'!$B$7:$L$11,Z$2,0)*$E710)</f>
        <v>0</v>
      </c>
      <c r="AA710">
        <f>VLOOKUP($F710,'(참고)타워 스텟 가치'!$B$7:$L$11,AA$2,0)+(VLOOKUP($F710,'(참고)타워 스텟 가치'!$B$7:$L$11,AA$2,0)*$E710)</f>
        <v>40.459999999999901</v>
      </c>
      <c r="AB710">
        <f>SUM('스테이지별 몬스터 스텟'!S710*'(참고)타워 스텟 가치'!$Q$17,'스테이지별 몬스터 스텟'!T710*'(참고)타워 스텟 가치'!$R$17,'스테이지별 몬스터 스텟'!U710*'(참고)타워 스텟 가치'!$S$17,'스테이지별 몬스터 스텟'!V710*'(참고)타워 스텟 가치'!$T$17,'스테이지별 몬스터 스텟'!W710*'(참고)타워 스텟 가치'!$U$17,'스테이지별 몬스터 스텟'!X710*'(참고)타워 스텟 가치'!$V$17,'스테이지별 몬스터 스텟'!Y710*'(참고)타워 스텟 가치'!$W$17,'스테이지별 몬스터 스텟'!Z710*'(참고)타워 스텟 가치'!$X$17,'스테이지별 몬스터 스텟'!AA710*'(참고)타워 스텟 가치'!$Y$17)</f>
        <v>437803.20999999897</v>
      </c>
      <c r="AC710">
        <v>2</v>
      </c>
      <c r="AD710">
        <f>VLOOKUP($F710,'(참고)타워 스텟 가치'!$B$12:$L$16,AD$2,0)+(VLOOKUP($F710,'(참고)타워 스텟 가치'!$B$12:$L$16,AD$2,0)*$E710)</f>
        <v>144.49999999999966</v>
      </c>
      <c r="AE710">
        <f>VLOOKUP($F710,'(참고)타워 스텟 가치'!$B$12:$L$16,AE$2,0)+(VLOOKUP($F710,'(참고)타워 스텟 가치'!$B$12:$L$16,AE$2,0)*$E710)</f>
        <v>173.39999999999958</v>
      </c>
      <c r="AF710">
        <f>VLOOKUP($F710,'(참고)타워 스텟 가치'!$B$12:$L$16,AF$2,0)+(VLOOKUP($F710,'(참고)타워 스텟 가치'!$B$12:$L$16,AF$2,0)*$E710)</f>
        <v>288999.9999999993</v>
      </c>
      <c r="AG710">
        <f>VLOOKUP($F710,'(참고)타워 스텟 가치'!$B$12:$L$16,AG$2,0)+(VLOOKUP($F710,'(참고)타워 스텟 가치'!$B$12:$L$16,AG$2,0)*$E710)</f>
        <v>866.99999999999795</v>
      </c>
      <c r="AH710">
        <f>VLOOKUP($F710,'(참고)타워 스텟 가치'!$B$12:$L$16,AH$2,0)+(VLOOKUP($F710,'(참고)타워 스텟 가치'!$B$12:$L$16,AH$2,0)*$E710)</f>
        <v>28.899999999999931</v>
      </c>
      <c r="AI710">
        <f>VLOOKUP($F710,'(참고)타워 스텟 가치'!$B$12:$L$16,AI$2,0)+(VLOOKUP($F710,'(참고)타워 스텟 가치'!$B$12:$L$16,AI$2,0)*$E710)</f>
        <v>17.339999999999957</v>
      </c>
      <c r="AJ710">
        <f>VLOOKUP($F710,'(참고)타워 스텟 가치'!$B$12:$L$16,AJ$2,0)+(VLOOKUP($F710,'(참고)타워 스텟 가치'!$B$12:$L$16,AJ$2,0)*$E710)</f>
        <v>0</v>
      </c>
      <c r="AK710">
        <f>VLOOKUP($F710,'(참고)타워 스텟 가치'!$B$12:$L$16,AK$2,0)+(VLOOKUP($F710,'(참고)타워 스텟 가치'!$B$12:$L$16,AK$2,0)*$E710)</f>
        <v>0</v>
      </c>
      <c r="AL710">
        <f>VLOOKUP($F710,'(참고)타워 스텟 가치'!$B$12:$L$16,AL$2,0)+(VLOOKUP($F710,'(참고)타워 스텟 가치'!$B$12:$L$16,AL$2,0)*$E710)</f>
        <v>80.919999999999803</v>
      </c>
      <c r="AM710">
        <f>SUM('스테이지별 몬스터 스텟'!AD710*'(참고)타워 스텟 가치'!$Q$17,'스테이지별 몬스터 스텟'!AE710*'(참고)타워 스텟 가치'!$R$17,'스테이지별 몬스터 스텟'!AF710*'(참고)타워 스텟 가치'!$S$17,'스테이지별 몬스터 스텟'!AG710*'(참고)타워 스텟 가치'!$T$17,'스테이지별 몬스터 스텟'!AH710*'(참고)타워 스텟 가치'!$U$17,'스테이지별 몬스터 스텟'!AI710*'(참고)타워 스텟 가치'!$V$17,'스테이지별 몬스터 스텟'!AJ710*'(참고)타워 스텟 가치'!$W$17,'스테이지별 몬스터 스텟'!AK710*'(참고)타워 스텟 가치'!$X$17,'스테이지별 몬스터 스텟'!AL710*'(참고)타워 스텟 가치'!$Y$17)</f>
        <v>436020.07999999897</v>
      </c>
      <c r="AN710">
        <v>3</v>
      </c>
    </row>
    <row r="711" spans="3:40" x14ac:dyDescent="0.3">
      <c r="C711">
        <v>2</v>
      </c>
      <c r="D711">
        <f t="shared" si="32"/>
        <v>142</v>
      </c>
      <c r="E711" s="52">
        <f>VLOOKUP(D711,'스테이지별 난이도 설정'!B:C,2,0)</f>
        <v>56.799999999999862</v>
      </c>
      <c r="F711" t="str">
        <f t="shared" si="33"/>
        <v>레어</v>
      </c>
      <c r="G711">
        <f t="shared" si="34"/>
        <v>6</v>
      </c>
      <c r="H711">
        <f>VLOOKUP($F711,'(참고)타워 스텟 가치'!$B$2:$L$6,H$2,0)+(VLOOKUP($F711,'(참고)타워 스텟 가치'!$B$2:$L$6,H$2,0)*$E711)</f>
        <v>650.24999999999841</v>
      </c>
      <c r="I711">
        <f>VLOOKUP($F711,'(참고)타워 스텟 가치'!$B$2:$L$6,I$2,0)+(VLOOKUP($F711,'(참고)타워 스텟 가치'!$B$2:$L$6,I$2,0)*$E711)</f>
        <v>130.04999999999967</v>
      </c>
      <c r="J711">
        <f>VLOOKUP($F711,'(참고)타워 스텟 가치'!$B$2:$L$6,J$2,0)+(VLOOKUP($F711,'(참고)타워 스텟 가치'!$B$2:$L$6,J$2,0)*$E711)</f>
        <v>288999.9999999993</v>
      </c>
      <c r="K711">
        <f>VLOOKUP($F711,'(참고)타워 스텟 가치'!$B$2:$L$6,K$2,0)+(VLOOKUP($F711,'(참고)타워 스텟 가치'!$B$2:$L$6,K$2,0)*$E711)</f>
        <v>2600.9999999999936</v>
      </c>
      <c r="L711">
        <f>VLOOKUP($F711,'(참고)타워 스텟 가치'!$B$2:$L$6,L$2,0)+(VLOOKUP($F711,'(참고)타워 스텟 가치'!$B$2:$L$6,L$2,0)*$E711)</f>
        <v>43.349999999999895</v>
      </c>
      <c r="M711">
        <f>VLOOKUP($F711,'(참고)타워 스텟 가치'!$B$2:$L$6,M$2,0)+(VLOOKUP($F711,'(참고)타워 스텟 가치'!$B$2:$L$6,M$2,0)*$E711)</f>
        <v>17.339999999999957</v>
      </c>
      <c r="N711">
        <f>VLOOKUP($F711,'(참고)타워 스텟 가치'!$B$2:$L$6,N$2,0)+(VLOOKUP($F711,'(참고)타워 스텟 가치'!$B$2:$L$6,N$2,0)*$E711)</f>
        <v>0</v>
      </c>
      <c r="O711">
        <f>VLOOKUP($F711,'(참고)타워 스텟 가치'!$B$2:$L$6,O$2,0)+(VLOOKUP($F711,'(참고)타워 스텟 가치'!$B$2:$L$6,O$2,0)*$E711)</f>
        <v>0</v>
      </c>
      <c r="P711">
        <f>VLOOKUP($F711,'(참고)타워 스텟 가치'!$B$2:$L$6,P$2,0)+(VLOOKUP($F711,'(참고)타워 스텟 가치'!$B$2:$L$6,P$2,0)*$E711)</f>
        <v>40.459999999999901</v>
      </c>
      <c r="Q711">
        <f>SUM('스테이지별 몬스터 스텟'!H711*'(참고)타워 스텟 가치'!$Q$17,'스테이지별 몬스터 스텟'!I711*'(참고)타워 스텟 가치'!$R$17,'스테이지별 몬스터 스텟'!J711*'(참고)타워 스텟 가치'!$S$17,'스테이지별 몬스터 스텟'!K711*'(참고)타워 스텟 가치'!$T$17,'스테이지별 몬스터 스텟'!L711*'(참고)타워 스텟 가치'!$U$17,'스테이지별 몬스터 스텟'!M711*'(참고)타워 스텟 가치'!$V$17,'스테이지별 몬스터 스텟'!N711*'(참고)타워 스텟 가치'!$W$17,'스테이지별 몬스터 스텟'!O711*'(참고)타워 스텟 가치'!$X$17,'스테이지별 몬스터 스텟'!P711*'(참고)타워 스텟 가치'!$Y$17)</f>
        <v>440382.53499999898</v>
      </c>
      <c r="R711">
        <v>1</v>
      </c>
      <c r="S711">
        <f>VLOOKUP($F711,'(참고)타워 스텟 가치'!$B$7:$L$11,S$2,0)+(VLOOKUP($F711,'(참고)타워 스텟 가치'!$B$7:$L$11,S$2,0)*$E711)</f>
        <v>216.74999999999949</v>
      </c>
      <c r="T711">
        <f>VLOOKUP($F711,'(참고)타워 스텟 가치'!$B$7:$L$11,T$2,0)+(VLOOKUP($F711,'(참고)타워 스텟 가치'!$B$7:$L$11,T$2,0)*$E711)</f>
        <v>390.14999999999907</v>
      </c>
      <c r="U711">
        <f>VLOOKUP($F711,'(참고)타워 스텟 가치'!$B$7:$L$11,U$2,0)+(VLOOKUP($F711,'(참고)타워 스텟 가치'!$B$7:$L$11,U$2,0)*$E711)</f>
        <v>288999.9999999993</v>
      </c>
      <c r="V711">
        <f>VLOOKUP($F711,'(참고)타워 스텟 가치'!$B$7:$L$11,V$2,0)+(VLOOKUP($F711,'(참고)타워 스텟 가치'!$B$7:$L$11,V$2,0)*$E711)</f>
        <v>2600.9999999999936</v>
      </c>
      <c r="W711">
        <f>VLOOKUP($F711,'(참고)타워 스텟 가치'!$B$7:$L$11,W$2,0)+(VLOOKUP($F711,'(참고)타워 스텟 가치'!$B$7:$L$11,W$2,0)*$E711)</f>
        <v>43.349999999999895</v>
      </c>
      <c r="X711">
        <f>VLOOKUP($F711,'(참고)타워 스텟 가치'!$B$7:$L$11,X$2,0)+(VLOOKUP($F711,'(참고)타워 스텟 가치'!$B$7:$L$11,X$2,0)*$E711)</f>
        <v>17.339999999999957</v>
      </c>
      <c r="Y711">
        <f>VLOOKUP($F711,'(참고)타워 스텟 가치'!$B$7:$L$11,Y$2,0)+(VLOOKUP($F711,'(참고)타워 스텟 가치'!$B$7:$L$11,Y$2,0)*$E711)</f>
        <v>0</v>
      </c>
      <c r="Z711">
        <f>VLOOKUP($F711,'(참고)타워 스텟 가치'!$B$7:$L$11,Z$2,0)+(VLOOKUP($F711,'(참고)타워 스텟 가치'!$B$7:$L$11,Z$2,0)*$E711)</f>
        <v>0</v>
      </c>
      <c r="AA711">
        <f>VLOOKUP($F711,'(참고)타워 스텟 가치'!$B$7:$L$11,AA$2,0)+(VLOOKUP($F711,'(참고)타워 스텟 가치'!$B$7:$L$11,AA$2,0)*$E711)</f>
        <v>40.459999999999901</v>
      </c>
      <c r="AB711">
        <f>SUM('스테이지별 몬스터 스텟'!S711*'(참고)타워 스텟 가치'!$Q$17,'스테이지별 몬스터 스텟'!T711*'(참고)타워 스텟 가치'!$R$17,'스테이지별 몬스터 스텟'!U711*'(참고)타워 스텟 가치'!$S$17,'스테이지별 몬스터 스텟'!V711*'(참고)타워 스텟 가치'!$T$17,'스테이지별 몬스터 스텟'!W711*'(참고)타워 스텟 가치'!$U$17,'스테이지별 몬스터 스텟'!X711*'(참고)타워 스텟 가치'!$V$17,'스테이지별 몬스터 스텟'!Y711*'(참고)타워 스텟 가치'!$W$17,'스테이지별 몬스터 스텟'!Z711*'(참고)타워 스텟 가치'!$X$17,'스테이지별 몬스터 스텟'!AA711*'(참고)타워 스텟 가치'!$Y$17)</f>
        <v>439905.68499999895</v>
      </c>
      <c r="AC711">
        <v>2</v>
      </c>
      <c r="AD711">
        <f>VLOOKUP($F711,'(참고)타워 스텟 가치'!$B$12:$L$16,AD$2,0)+(VLOOKUP($F711,'(참고)타워 스텟 가치'!$B$12:$L$16,AD$2,0)*$E711)</f>
        <v>216.74999999999949</v>
      </c>
      <c r="AE711">
        <f>VLOOKUP($F711,'(참고)타워 스텟 가치'!$B$12:$L$16,AE$2,0)+(VLOOKUP($F711,'(참고)타워 스텟 가치'!$B$12:$L$16,AE$2,0)*$E711)</f>
        <v>260.09999999999934</v>
      </c>
      <c r="AF711">
        <f>VLOOKUP($F711,'(참고)타워 스텟 가치'!$B$12:$L$16,AF$2,0)+(VLOOKUP($F711,'(참고)타워 스텟 가치'!$B$12:$L$16,AF$2,0)*$E711)</f>
        <v>288999.9999999993</v>
      </c>
      <c r="AG711">
        <f>VLOOKUP($F711,'(참고)타워 스텟 가치'!$B$12:$L$16,AG$2,0)+(VLOOKUP($F711,'(참고)타워 스텟 가치'!$B$12:$L$16,AG$2,0)*$E711)</f>
        <v>1300.4999999999968</v>
      </c>
      <c r="AH711">
        <f>VLOOKUP($F711,'(참고)타워 스텟 가치'!$B$12:$L$16,AH$2,0)+(VLOOKUP($F711,'(참고)타워 스텟 가치'!$B$12:$L$16,AH$2,0)*$E711)</f>
        <v>43.349999999999895</v>
      </c>
      <c r="AI711">
        <f>VLOOKUP($F711,'(참고)타워 스텟 가치'!$B$12:$L$16,AI$2,0)+(VLOOKUP($F711,'(참고)타워 스텟 가치'!$B$12:$L$16,AI$2,0)*$E711)</f>
        <v>17.339999999999957</v>
      </c>
      <c r="AJ711">
        <f>VLOOKUP($F711,'(참고)타워 스텟 가치'!$B$12:$L$16,AJ$2,0)+(VLOOKUP($F711,'(참고)타워 스텟 가치'!$B$12:$L$16,AJ$2,0)*$E711)</f>
        <v>0</v>
      </c>
      <c r="AK711">
        <f>VLOOKUP($F711,'(참고)타워 스텟 가치'!$B$12:$L$16,AK$2,0)+(VLOOKUP($F711,'(참고)타워 스텟 가치'!$B$12:$L$16,AK$2,0)*$E711)</f>
        <v>0</v>
      </c>
      <c r="AL711">
        <f>VLOOKUP($F711,'(참고)타워 스텟 가치'!$B$12:$L$16,AL$2,0)+(VLOOKUP($F711,'(참고)타워 스텟 가치'!$B$12:$L$16,AL$2,0)*$E711)</f>
        <v>80.919999999999803</v>
      </c>
      <c r="AM711">
        <f>SUM('스테이지별 몬스터 스텟'!AD711*'(참고)타워 스텟 가치'!$Q$17,'스테이지별 몬스터 스텟'!AE711*'(참고)타워 스텟 가치'!$R$17,'스테이지별 몬스터 스텟'!AF711*'(참고)타워 스텟 가치'!$S$17,'스테이지별 몬스터 스텟'!AG711*'(참고)타워 스텟 가치'!$T$17,'스테이지별 몬스터 스텟'!AH711*'(참고)타워 스텟 가치'!$U$17,'스테이지별 몬스터 스텟'!AI711*'(참고)타워 스텟 가치'!$V$17,'스테이지별 몬스터 스텟'!AJ711*'(참고)타워 스텟 가치'!$W$17,'스테이지별 몬스터 스텟'!AK711*'(참고)타워 스텟 가치'!$X$17,'스테이지별 몬스터 스텟'!AL711*'(참고)타워 스텟 가치'!$Y$17)</f>
        <v>437190.52999999904</v>
      </c>
      <c r="AN711">
        <v>3</v>
      </c>
    </row>
    <row r="712" spans="3:40" x14ac:dyDescent="0.3">
      <c r="C712">
        <v>3</v>
      </c>
      <c r="D712">
        <f t="shared" si="32"/>
        <v>142</v>
      </c>
      <c r="E712" s="52">
        <f>VLOOKUP(D712,'스테이지별 난이도 설정'!B:C,2,0)</f>
        <v>56.799999999999862</v>
      </c>
      <c r="F712" t="str">
        <f t="shared" si="33"/>
        <v>에픽</v>
      </c>
      <c r="G712">
        <f t="shared" si="34"/>
        <v>6</v>
      </c>
      <c r="H712">
        <f>VLOOKUP($F712,'(참고)타워 스텟 가치'!$B$2:$L$6,H$2,0)+(VLOOKUP($F712,'(참고)타워 스텟 가치'!$B$2:$L$6,H$2,0)*$E712)</f>
        <v>975.37499999999773</v>
      </c>
      <c r="I712">
        <f>VLOOKUP($F712,'(참고)타워 스텟 가치'!$B$2:$L$6,I$2,0)+(VLOOKUP($F712,'(참고)타워 스텟 가치'!$B$2:$L$6,I$2,0)*$E712)</f>
        <v>195.07499999999953</v>
      </c>
      <c r="J712">
        <f>VLOOKUP($F712,'(참고)타워 스텟 가치'!$B$2:$L$6,J$2,0)+(VLOOKUP($F712,'(참고)타워 스텟 가치'!$B$2:$L$6,J$2,0)*$E712)</f>
        <v>288999.9999999993</v>
      </c>
      <c r="K712">
        <f>VLOOKUP($F712,'(참고)타워 스텟 가치'!$B$2:$L$6,K$2,0)+(VLOOKUP($F712,'(참고)타워 스텟 가치'!$B$2:$L$6,K$2,0)*$E712)</f>
        <v>3901.4999999999909</v>
      </c>
      <c r="L712">
        <f>VLOOKUP($F712,'(참고)타워 스텟 가치'!$B$2:$L$6,L$2,0)+(VLOOKUP($F712,'(참고)타워 스텟 가치'!$B$2:$L$6,L$2,0)*$E712)</f>
        <v>65.024999999999835</v>
      </c>
      <c r="M712">
        <f>VLOOKUP($F712,'(참고)타워 스텟 가치'!$B$2:$L$6,M$2,0)+(VLOOKUP($F712,'(참고)타워 스텟 가치'!$B$2:$L$6,M$2,0)*$E712)</f>
        <v>17.339999999999957</v>
      </c>
      <c r="N712">
        <f>VLOOKUP($F712,'(참고)타워 스텟 가치'!$B$2:$L$6,N$2,0)+(VLOOKUP($F712,'(참고)타워 스텟 가치'!$B$2:$L$6,N$2,0)*$E712)</f>
        <v>0</v>
      </c>
      <c r="O712">
        <f>VLOOKUP($F712,'(참고)타워 스텟 가치'!$B$2:$L$6,O$2,0)+(VLOOKUP($F712,'(참고)타워 스텟 가치'!$B$2:$L$6,O$2,0)*$E712)</f>
        <v>0</v>
      </c>
      <c r="P712">
        <f>VLOOKUP($F712,'(참고)타워 스텟 가치'!$B$2:$L$6,P$2,0)+(VLOOKUP($F712,'(참고)타워 스텟 가치'!$B$2:$L$6,P$2,0)*$E712)</f>
        <v>40.459999999999901</v>
      </c>
      <c r="Q712">
        <f>SUM('스테이지별 몬스터 스텟'!H712*'(참고)타워 스텟 가치'!$Q$17,'스테이지별 몬스터 스텟'!I712*'(참고)타워 스텟 가치'!$R$17,'스테이지별 몬스터 스텟'!J712*'(참고)타워 스텟 가치'!$S$17,'스테이지별 몬스터 스텟'!K712*'(참고)타워 스텟 가치'!$T$17,'스테이지별 몬스터 스텟'!L712*'(참고)타워 스텟 가치'!$U$17,'스테이지별 몬스터 스텟'!M712*'(참고)타워 스텟 가치'!$V$17,'스테이지별 몬스터 스텟'!N712*'(참고)타워 스텟 가치'!$W$17,'스테이지별 몬스터 스텟'!O712*'(참고)타워 스텟 가치'!$X$17,'스테이지별 몬스터 스텟'!P712*'(참고)타워 스텟 가치'!$Y$17)</f>
        <v>443774.67249999894</v>
      </c>
      <c r="R712">
        <v>1</v>
      </c>
      <c r="S712">
        <f>VLOOKUP($F712,'(참고)타워 스텟 가치'!$B$7:$L$11,S$2,0)+(VLOOKUP($F712,'(참고)타워 스텟 가치'!$B$7:$L$11,S$2,0)*$E712)</f>
        <v>325.1249999999992</v>
      </c>
      <c r="T712">
        <f>VLOOKUP($F712,'(참고)타워 스텟 가치'!$B$7:$L$11,T$2,0)+(VLOOKUP($F712,'(참고)타워 스텟 가치'!$B$7:$L$11,T$2,0)*$E712)</f>
        <v>585.22499999999866</v>
      </c>
      <c r="U712">
        <f>VLOOKUP($F712,'(참고)타워 스텟 가치'!$B$7:$L$11,U$2,0)+(VLOOKUP($F712,'(참고)타워 스텟 가치'!$B$7:$L$11,U$2,0)*$E712)</f>
        <v>288999.9999999993</v>
      </c>
      <c r="V712">
        <f>VLOOKUP($F712,'(참고)타워 스텟 가치'!$B$7:$L$11,V$2,0)+(VLOOKUP($F712,'(참고)타워 스텟 가치'!$B$7:$L$11,V$2,0)*$E712)</f>
        <v>3901.4999999999909</v>
      </c>
      <c r="W712">
        <f>VLOOKUP($F712,'(참고)타워 스텟 가치'!$B$7:$L$11,W$2,0)+(VLOOKUP($F712,'(참고)타워 스텟 가치'!$B$7:$L$11,W$2,0)*$E712)</f>
        <v>65.024999999999835</v>
      </c>
      <c r="X712">
        <f>VLOOKUP($F712,'(참고)타워 스텟 가치'!$B$7:$L$11,X$2,0)+(VLOOKUP($F712,'(참고)타워 스텟 가치'!$B$7:$L$11,X$2,0)*$E712)</f>
        <v>17.339999999999957</v>
      </c>
      <c r="Y712">
        <f>VLOOKUP($F712,'(참고)타워 스텟 가치'!$B$7:$L$11,Y$2,0)+(VLOOKUP($F712,'(참고)타워 스텟 가치'!$B$7:$L$11,Y$2,0)*$E712)</f>
        <v>0</v>
      </c>
      <c r="Z712">
        <f>VLOOKUP($F712,'(참고)타워 스텟 가치'!$B$7:$L$11,Z$2,0)+(VLOOKUP($F712,'(참고)타워 스텟 가치'!$B$7:$L$11,Z$2,0)*$E712)</f>
        <v>0</v>
      </c>
      <c r="AA712">
        <f>VLOOKUP($F712,'(참고)타워 스텟 가치'!$B$7:$L$11,AA$2,0)+(VLOOKUP($F712,'(참고)타워 스텟 가치'!$B$7:$L$11,AA$2,0)*$E712)</f>
        <v>40.459999999999901</v>
      </c>
      <c r="AB712">
        <f>SUM('스테이지별 몬스터 스텟'!S712*'(참고)타워 스텟 가치'!$Q$17,'스테이지별 몬스터 스텟'!T712*'(참고)타워 스텟 가치'!$R$17,'스테이지별 몬스터 스텟'!U712*'(참고)타워 스텟 가치'!$S$17,'스테이지별 몬스터 스텟'!V712*'(참고)타워 스텟 가치'!$T$17,'스테이지별 몬스터 스텟'!W712*'(참고)타워 스텟 가치'!$U$17,'스테이지별 몬스터 스텟'!X712*'(참고)타워 스텟 가치'!$V$17,'스테이지별 몬스터 스텟'!Y712*'(참고)타워 스텟 가치'!$W$17,'스테이지별 몬스터 스텟'!Z712*'(참고)타워 스텟 가치'!$X$17,'스테이지별 몬스터 스텟'!AA712*'(참고)타워 스텟 가치'!$Y$17)</f>
        <v>443059.39749999897</v>
      </c>
      <c r="AC712">
        <v>2</v>
      </c>
      <c r="AD712">
        <f>VLOOKUP($F712,'(참고)타워 스텟 가치'!$B$12:$L$16,AD$2,0)+(VLOOKUP($F712,'(참고)타워 스텟 가치'!$B$12:$L$16,AD$2,0)*$E712)</f>
        <v>325.1249999999992</v>
      </c>
      <c r="AE712">
        <f>VLOOKUP($F712,'(참고)타워 스텟 가치'!$B$12:$L$16,AE$2,0)+(VLOOKUP($F712,'(참고)타워 스텟 가치'!$B$12:$L$16,AE$2,0)*$E712)</f>
        <v>390.14999999999907</v>
      </c>
      <c r="AF712">
        <f>VLOOKUP($F712,'(참고)타워 스텟 가치'!$B$12:$L$16,AF$2,0)+(VLOOKUP($F712,'(참고)타워 스텟 가치'!$B$12:$L$16,AF$2,0)*$E712)</f>
        <v>288999.9999999993</v>
      </c>
      <c r="AG712">
        <f>VLOOKUP($F712,'(참고)타워 스텟 가치'!$B$12:$L$16,AG$2,0)+(VLOOKUP($F712,'(참고)타워 스텟 가치'!$B$12:$L$16,AG$2,0)*$E712)</f>
        <v>1950.7499999999955</v>
      </c>
      <c r="AH712">
        <f>VLOOKUP($F712,'(참고)타워 스텟 가치'!$B$12:$L$16,AH$2,0)+(VLOOKUP($F712,'(참고)타워 스텟 가치'!$B$12:$L$16,AH$2,0)*$E712)</f>
        <v>65.024999999999835</v>
      </c>
      <c r="AI712">
        <f>VLOOKUP($F712,'(참고)타워 스텟 가치'!$B$12:$L$16,AI$2,0)+(VLOOKUP($F712,'(참고)타워 스텟 가치'!$B$12:$L$16,AI$2,0)*$E712)</f>
        <v>17.339999999999957</v>
      </c>
      <c r="AJ712">
        <f>VLOOKUP($F712,'(참고)타워 스텟 가치'!$B$12:$L$16,AJ$2,0)+(VLOOKUP($F712,'(참고)타워 스텟 가치'!$B$12:$L$16,AJ$2,0)*$E712)</f>
        <v>0</v>
      </c>
      <c r="AK712">
        <f>VLOOKUP($F712,'(참고)타워 스텟 가치'!$B$12:$L$16,AK$2,0)+(VLOOKUP($F712,'(참고)타워 스텟 가치'!$B$12:$L$16,AK$2,0)*$E712)</f>
        <v>0</v>
      </c>
      <c r="AL712">
        <f>VLOOKUP($F712,'(참고)타워 스텟 가치'!$B$12:$L$16,AL$2,0)+(VLOOKUP($F712,'(참고)타워 스텟 가치'!$B$12:$L$16,AL$2,0)*$E712)</f>
        <v>80.919999999999803</v>
      </c>
      <c r="AM712">
        <f>SUM('스테이지별 몬스터 스텟'!AD712*'(참고)타워 스텟 가치'!$Q$17,'스테이지별 몬스터 스텟'!AE712*'(참고)타워 스텟 가치'!$R$17,'스테이지별 몬스터 스텟'!AF712*'(참고)타워 스텟 가치'!$S$17,'스테이지별 몬스터 스텟'!AG712*'(참고)타워 스텟 가치'!$T$17,'스테이지별 몬스터 스텟'!AH712*'(참고)타워 스텟 가치'!$U$17,'스테이지별 몬스터 스텟'!AI712*'(참고)타워 스텟 가치'!$V$17,'스테이지별 몬스터 스텟'!AJ712*'(참고)타워 스텟 가치'!$W$17,'스테이지별 몬스터 스텟'!AK712*'(참고)타워 스텟 가치'!$X$17,'스테이지별 몬스터 스텟'!AL712*'(참고)타워 스텟 가치'!$Y$17)</f>
        <v>438946.20499999897</v>
      </c>
      <c r="AN712">
        <v>3</v>
      </c>
    </row>
    <row r="713" spans="3:40" x14ac:dyDescent="0.3">
      <c r="C713">
        <v>4</v>
      </c>
      <c r="D713">
        <f t="shared" si="32"/>
        <v>142</v>
      </c>
      <c r="E713" s="52">
        <f>VLOOKUP(D713,'스테이지별 난이도 설정'!B:C,2,0)</f>
        <v>56.799999999999862</v>
      </c>
      <c r="F713" t="str">
        <f t="shared" si="33"/>
        <v>유니크</v>
      </c>
      <c r="G713">
        <f t="shared" si="34"/>
        <v>6</v>
      </c>
      <c r="H713">
        <f>VLOOKUP($F713,'(참고)타워 스텟 가치'!$B$2:$L$6,H$2,0)+(VLOOKUP($F713,'(참고)타워 스텟 가치'!$B$2:$L$6,H$2,0)*$E713)</f>
        <v>1463.0624999999966</v>
      </c>
      <c r="I713">
        <f>VLOOKUP($F713,'(참고)타워 스텟 가치'!$B$2:$L$6,I$2,0)+(VLOOKUP($F713,'(참고)타워 스텟 가치'!$B$2:$L$6,I$2,0)*$E713)</f>
        <v>292.61249999999933</v>
      </c>
      <c r="J713">
        <f>VLOOKUP($F713,'(참고)타워 스텟 가치'!$B$2:$L$6,J$2,0)+(VLOOKUP($F713,'(참고)타워 스텟 가치'!$B$2:$L$6,J$2,0)*$E713)</f>
        <v>288999.9999999993</v>
      </c>
      <c r="K713">
        <f>VLOOKUP($F713,'(참고)타워 스텟 가치'!$B$2:$L$6,K$2,0)+(VLOOKUP($F713,'(참고)타워 스텟 가치'!$B$2:$L$6,K$2,0)*$E713)</f>
        <v>5852.2499999999864</v>
      </c>
      <c r="L713">
        <f>VLOOKUP($F713,'(참고)타워 스텟 가치'!$B$2:$L$6,L$2,0)+(VLOOKUP($F713,'(참고)타워 스텟 가치'!$B$2:$L$6,L$2,0)*$E713)</f>
        <v>97.537499999999767</v>
      </c>
      <c r="M713">
        <f>VLOOKUP($F713,'(참고)타워 스텟 가치'!$B$2:$L$6,M$2,0)+(VLOOKUP($F713,'(참고)타워 스텟 가치'!$B$2:$L$6,M$2,0)*$E713)</f>
        <v>17.339999999999957</v>
      </c>
      <c r="N713">
        <f>VLOOKUP($F713,'(참고)타워 스텟 가치'!$B$2:$L$6,N$2,0)+(VLOOKUP($F713,'(참고)타워 스텟 가치'!$B$2:$L$6,N$2,0)*$E713)</f>
        <v>0</v>
      </c>
      <c r="O713">
        <f>VLOOKUP($F713,'(참고)타워 스텟 가치'!$B$2:$L$6,O$2,0)+(VLOOKUP($F713,'(참고)타워 스텟 가치'!$B$2:$L$6,O$2,0)*$E713)</f>
        <v>0</v>
      </c>
      <c r="P713">
        <f>VLOOKUP($F713,'(참고)타워 스텟 가치'!$B$2:$L$6,P$2,0)+(VLOOKUP($F713,'(참고)타워 스텟 가치'!$B$2:$L$6,P$2,0)*$E713)</f>
        <v>57.799999999999862</v>
      </c>
      <c r="Q713">
        <f>SUM('스테이지별 몬스터 스텟'!H713*'(참고)타워 스텟 가치'!$Q$17,'스테이지별 몬스터 스텟'!I713*'(참고)타워 스텟 가치'!$R$17,'스테이지별 몬스터 스텟'!J713*'(참고)타워 스텟 가치'!$S$17,'스테이지별 몬스터 스텟'!K713*'(참고)타워 스텟 가치'!$T$17,'스테이지별 몬스터 스텟'!L713*'(참고)타워 스텟 가치'!$U$17,'스테이지별 몬스터 스텟'!M713*'(참고)타워 스텟 가치'!$V$17,'스테이지별 몬스터 스텟'!N713*'(참고)타워 스텟 가치'!$W$17,'스테이지별 몬스터 스텟'!O713*'(참고)타워 스텟 가치'!$X$17,'스테이지별 몬스터 스텟'!P713*'(참고)타워 스텟 가치'!$Y$17)</f>
        <v>448897.55874999898</v>
      </c>
      <c r="R713">
        <v>1</v>
      </c>
      <c r="S713">
        <f>VLOOKUP($F713,'(참고)타워 스텟 가치'!$B$7:$L$11,S$2,0)+(VLOOKUP($F713,'(참고)타워 스텟 가치'!$B$7:$L$11,S$2,0)*$E713)</f>
        <v>487.68749999999886</v>
      </c>
      <c r="T713">
        <f>VLOOKUP($F713,'(참고)타워 스텟 가치'!$B$7:$L$11,T$2,0)+(VLOOKUP($F713,'(참고)타워 스텟 가치'!$B$7:$L$11,T$2,0)*$E713)</f>
        <v>877.83749999999793</v>
      </c>
      <c r="U713">
        <f>VLOOKUP($F713,'(참고)타워 스텟 가치'!$B$7:$L$11,U$2,0)+(VLOOKUP($F713,'(참고)타워 스텟 가치'!$B$7:$L$11,U$2,0)*$E713)</f>
        <v>288999.9999999993</v>
      </c>
      <c r="V713">
        <f>VLOOKUP($F713,'(참고)타워 스텟 가치'!$B$7:$L$11,V$2,0)+(VLOOKUP($F713,'(참고)타워 스텟 가치'!$B$7:$L$11,V$2,0)*$E713)</f>
        <v>5852.2499999999864</v>
      </c>
      <c r="W713">
        <f>VLOOKUP($F713,'(참고)타워 스텟 가치'!$B$7:$L$11,W$2,0)+(VLOOKUP($F713,'(참고)타워 스텟 가치'!$B$7:$L$11,W$2,0)*$E713)</f>
        <v>97.537499999999767</v>
      </c>
      <c r="X713">
        <f>VLOOKUP($F713,'(참고)타워 스텟 가치'!$B$7:$L$11,X$2,0)+(VLOOKUP($F713,'(참고)타워 스텟 가치'!$B$7:$L$11,X$2,0)*$E713)</f>
        <v>17.339999999999957</v>
      </c>
      <c r="Y713">
        <f>VLOOKUP($F713,'(참고)타워 스텟 가치'!$B$7:$L$11,Y$2,0)+(VLOOKUP($F713,'(참고)타워 스텟 가치'!$B$7:$L$11,Y$2,0)*$E713)</f>
        <v>0</v>
      </c>
      <c r="Z713">
        <f>VLOOKUP($F713,'(참고)타워 스텟 가치'!$B$7:$L$11,Z$2,0)+(VLOOKUP($F713,'(참고)타워 스텟 가치'!$B$7:$L$11,Z$2,0)*$E713)</f>
        <v>0</v>
      </c>
      <c r="AA713">
        <f>VLOOKUP($F713,'(참고)타워 스텟 가치'!$B$7:$L$11,AA$2,0)+(VLOOKUP($F713,'(참고)타워 스텟 가치'!$B$7:$L$11,AA$2,0)*$E713)</f>
        <v>57.799999999999862</v>
      </c>
      <c r="AB713">
        <f>SUM('스테이지별 몬스터 스텟'!S713*'(참고)타워 스텟 가치'!$Q$17,'스테이지별 몬스터 스텟'!T713*'(참고)타워 스텟 가치'!$R$17,'스테이지별 몬스터 스텟'!U713*'(참고)타워 스텟 가치'!$S$17,'스테이지별 몬스터 스텟'!V713*'(참고)타워 스텟 가치'!$T$17,'스테이지별 몬스터 스텟'!W713*'(참고)타워 스텟 가치'!$U$17,'스테이지별 몬스터 스텟'!X713*'(참고)타워 스텟 가치'!$V$17,'스테이지별 몬스터 스텟'!Y713*'(참고)타워 스텟 가치'!$W$17,'스테이지별 몬스터 스텟'!Z713*'(참고)타워 스텟 가치'!$X$17,'스테이지별 몬스터 스텟'!AA713*'(참고)타워 스텟 가치'!$Y$17)</f>
        <v>447824.64624999894</v>
      </c>
      <c r="AC713">
        <v>2</v>
      </c>
      <c r="AD713">
        <f>VLOOKUP($F713,'(참고)타워 스텟 가치'!$B$12:$L$16,AD$2,0)+(VLOOKUP($F713,'(참고)타워 스텟 가치'!$B$12:$L$16,AD$2,0)*$E713)</f>
        <v>487.68749999999886</v>
      </c>
      <c r="AE713">
        <f>VLOOKUP($F713,'(참고)타워 스텟 가치'!$B$12:$L$16,AE$2,0)+(VLOOKUP($F713,'(참고)타워 스텟 가치'!$B$12:$L$16,AE$2,0)*$E713)</f>
        <v>585.22499999999866</v>
      </c>
      <c r="AF713">
        <f>VLOOKUP($F713,'(참고)타워 스텟 가치'!$B$12:$L$16,AF$2,0)+(VLOOKUP($F713,'(참고)타워 스텟 가치'!$B$12:$L$16,AF$2,0)*$E713)</f>
        <v>288999.9999999993</v>
      </c>
      <c r="AG713">
        <f>VLOOKUP($F713,'(참고)타워 스텟 가치'!$B$12:$L$16,AG$2,0)+(VLOOKUP($F713,'(참고)타워 스텟 가치'!$B$12:$L$16,AG$2,0)*$E713)</f>
        <v>2926.1249999999932</v>
      </c>
      <c r="AH713">
        <f>VLOOKUP($F713,'(참고)타워 스텟 가치'!$B$12:$L$16,AH$2,0)+(VLOOKUP($F713,'(참고)타워 스텟 가치'!$B$12:$L$16,AH$2,0)*$E713)</f>
        <v>97.537499999999767</v>
      </c>
      <c r="AI713">
        <f>VLOOKUP($F713,'(참고)타워 스텟 가치'!$B$12:$L$16,AI$2,0)+(VLOOKUP($F713,'(참고)타워 스텟 가치'!$B$12:$L$16,AI$2,0)*$E713)</f>
        <v>17.339999999999957</v>
      </c>
      <c r="AJ713">
        <f>VLOOKUP($F713,'(참고)타워 스텟 가치'!$B$12:$L$16,AJ$2,0)+(VLOOKUP($F713,'(참고)타워 스텟 가치'!$B$12:$L$16,AJ$2,0)*$E713)</f>
        <v>0</v>
      </c>
      <c r="AK713">
        <f>VLOOKUP($F713,'(참고)타워 스텟 가치'!$B$12:$L$16,AK$2,0)+(VLOOKUP($F713,'(참고)타워 스텟 가치'!$B$12:$L$16,AK$2,0)*$E713)</f>
        <v>0</v>
      </c>
      <c r="AL713">
        <f>VLOOKUP($F713,'(참고)타워 스텟 가치'!$B$12:$L$16,AL$2,0)+(VLOOKUP($F713,'(참고)타워 스텟 가치'!$B$12:$L$16,AL$2,0)*$E713)</f>
        <v>115.59999999999972</v>
      </c>
      <c r="AM713">
        <f>SUM('스테이지별 몬스터 스텟'!AD713*'(참고)타워 스텟 가치'!$Q$17,'스테이지별 몬스터 스텟'!AE713*'(참고)타워 스텟 가치'!$R$17,'스테이지별 몬스터 스텟'!AF713*'(참고)타워 스텟 가치'!$S$17,'스테이지별 몬스터 스텟'!AG713*'(참고)타워 스텟 가치'!$T$17,'스테이지별 몬스터 스텟'!AH713*'(참고)타워 스텟 가치'!$U$17,'스테이지별 몬스터 스텟'!AI713*'(참고)타워 스텟 가치'!$V$17,'스테이지별 몬스터 스텟'!AJ713*'(참고)타워 스텟 가치'!$W$17,'스테이지별 몬스터 스텟'!AK713*'(참고)타워 스텟 가치'!$X$17,'스테이지별 몬스터 스텟'!AL713*'(참고)타워 스텟 가치'!$Y$17)</f>
        <v>441649.07749999902</v>
      </c>
      <c r="AN713">
        <v>3</v>
      </c>
    </row>
    <row r="714" spans="3:40" x14ac:dyDescent="0.3">
      <c r="C714">
        <v>5</v>
      </c>
      <c r="D714">
        <f t="shared" si="32"/>
        <v>142</v>
      </c>
      <c r="E714" s="52">
        <f>VLOOKUP(D714,'스테이지별 난이도 설정'!B:C,2,0)</f>
        <v>56.799999999999862</v>
      </c>
      <c r="F714" t="str">
        <f t="shared" si="33"/>
        <v>스페셜</v>
      </c>
      <c r="G714">
        <f t="shared" si="34"/>
        <v>6</v>
      </c>
      <c r="H714">
        <f>VLOOKUP($F714,'(참고)타워 스텟 가치'!$B$2:$L$6,H$2,0)+(VLOOKUP($F714,'(참고)타워 스텟 가치'!$B$2:$L$6,H$2,0)*$E714)</f>
        <v>2194.5937499999945</v>
      </c>
      <c r="I714">
        <f>VLOOKUP($F714,'(참고)타워 스텟 가치'!$B$2:$L$6,I$2,0)+(VLOOKUP($F714,'(참고)타워 스텟 가치'!$B$2:$L$6,I$2,0)*$E714)</f>
        <v>438.91874999999897</v>
      </c>
      <c r="J714">
        <f>VLOOKUP($F714,'(참고)타워 스텟 가치'!$B$2:$L$6,J$2,0)+(VLOOKUP($F714,'(참고)타워 스텟 가치'!$B$2:$L$6,J$2,0)*$E714)</f>
        <v>288999.9999999993</v>
      </c>
      <c r="K714">
        <f>VLOOKUP($F714,'(참고)타워 스텟 가치'!$B$2:$L$6,K$2,0)+(VLOOKUP($F714,'(참고)타워 스텟 가치'!$B$2:$L$6,K$2,0)*$E714)</f>
        <v>8778.3749999999782</v>
      </c>
      <c r="L714">
        <f>VLOOKUP($F714,'(참고)타워 스텟 가치'!$B$2:$L$6,L$2,0)+(VLOOKUP($F714,'(참고)타워 스텟 가치'!$B$2:$L$6,L$2,0)*$E714)</f>
        <v>146.30624999999966</v>
      </c>
      <c r="M714">
        <f>VLOOKUP($F714,'(참고)타워 스텟 가치'!$B$2:$L$6,M$2,0)+(VLOOKUP($F714,'(참고)타워 스텟 가치'!$B$2:$L$6,M$2,0)*$E714)</f>
        <v>17.339999999999957</v>
      </c>
      <c r="N714">
        <f>VLOOKUP($F714,'(참고)타워 스텟 가치'!$B$2:$L$6,N$2,0)+(VLOOKUP($F714,'(참고)타워 스텟 가치'!$B$2:$L$6,N$2,0)*$E714)</f>
        <v>0</v>
      </c>
      <c r="O714">
        <f>VLOOKUP($F714,'(참고)타워 스텟 가치'!$B$2:$L$6,O$2,0)+(VLOOKUP($F714,'(참고)타워 스텟 가치'!$B$2:$L$6,O$2,0)*$E714)</f>
        <v>0</v>
      </c>
      <c r="P714">
        <f>VLOOKUP($F714,'(참고)타워 스텟 가치'!$B$2:$L$6,P$2,0)+(VLOOKUP($F714,'(참고)타워 스텟 가치'!$B$2:$L$6,P$2,0)*$E714)</f>
        <v>57.799999999999862</v>
      </c>
      <c r="Q714">
        <f>SUM('스테이지별 몬스터 스텟'!H714*'(참고)타워 스텟 가치'!$Q$17,'스테이지별 몬스터 스텟'!I714*'(참고)타워 스텟 가치'!$R$17,'스테이지별 몬스터 스텟'!J714*'(참고)타워 스텟 가치'!$S$17,'스테이지별 몬스터 스텟'!K714*'(참고)타워 스텟 가치'!$T$17,'스테이지별 몬스터 스텟'!L714*'(참고)타워 스텟 가치'!$U$17,'스테이지별 몬스터 스텟'!M714*'(참고)타워 스텟 가치'!$V$17,'스테이지별 몬스터 스텟'!N714*'(참고)타워 스텟 가치'!$W$17,'스테이지별 몬스터 스텟'!O714*'(참고)타워 스텟 가치'!$X$17,'스테이지별 몬스터 스텟'!P714*'(참고)타워 스텟 가치'!$Y$17)</f>
        <v>456529.86812499887</v>
      </c>
      <c r="R714">
        <v>1</v>
      </c>
      <c r="S714">
        <f>VLOOKUP($F714,'(참고)타워 스텟 가치'!$B$7:$L$11,S$2,0)+(VLOOKUP($F714,'(참고)타워 스텟 가치'!$B$7:$L$11,S$2,0)*$E714)</f>
        <v>731.53124999999829</v>
      </c>
      <c r="T714">
        <f>VLOOKUP($F714,'(참고)타워 스텟 가치'!$B$7:$L$11,T$2,0)+(VLOOKUP($F714,'(참고)타워 스텟 가치'!$B$7:$L$11,T$2,0)*$E714)</f>
        <v>1316.756249999997</v>
      </c>
      <c r="U714">
        <f>VLOOKUP($F714,'(참고)타워 스텟 가치'!$B$7:$L$11,U$2,0)+(VLOOKUP($F714,'(참고)타워 스텟 가치'!$B$7:$L$11,U$2,0)*$E714)</f>
        <v>288999.9999999993</v>
      </c>
      <c r="V714">
        <f>VLOOKUP($F714,'(참고)타워 스텟 가치'!$B$7:$L$11,V$2,0)+(VLOOKUP($F714,'(참고)타워 스텟 가치'!$B$7:$L$11,V$2,0)*$E714)</f>
        <v>8778.3749999999782</v>
      </c>
      <c r="W714">
        <f>VLOOKUP($F714,'(참고)타워 스텟 가치'!$B$7:$L$11,W$2,0)+(VLOOKUP($F714,'(참고)타워 스텟 가치'!$B$7:$L$11,W$2,0)*$E714)</f>
        <v>146.30624999999966</v>
      </c>
      <c r="X714">
        <f>VLOOKUP($F714,'(참고)타워 스텟 가치'!$B$7:$L$11,X$2,0)+(VLOOKUP($F714,'(참고)타워 스텟 가치'!$B$7:$L$11,X$2,0)*$E714)</f>
        <v>17.339999999999957</v>
      </c>
      <c r="Y714">
        <f>VLOOKUP($F714,'(참고)타워 스텟 가치'!$B$7:$L$11,Y$2,0)+(VLOOKUP($F714,'(참고)타워 스텟 가치'!$B$7:$L$11,Y$2,0)*$E714)</f>
        <v>0</v>
      </c>
      <c r="Z714">
        <f>VLOOKUP($F714,'(참고)타워 스텟 가치'!$B$7:$L$11,Z$2,0)+(VLOOKUP($F714,'(참고)타워 스텟 가치'!$B$7:$L$11,Z$2,0)*$E714)</f>
        <v>0</v>
      </c>
      <c r="AA714">
        <f>VLOOKUP($F714,'(참고)타워 스텟 가치'!$B$7:$L$11,AA$2,0)+(VLOOKUP($F714,'(참고)타워 스텟 가치'!$B$7:$L$11,AA$2,0)*$E714)</f>
        <v>57.799999999999862</v>
      </c>
      <c r="AB714">
        <f>SUM('스테이지별 몬스터 스텟'!S714*'(참고)타워 스텟 가치'!$Q$17,'스테이지별 몬스터 스텟'!T714*'(참고)타워 스텟 가치'!$R$17,'스테이지별 몬스터 스텟'!U714*'(참고)타워 스텟 가치'!$S$17,'스테이지별 몬스터 스텟'!V714*'(참고)타워 스텟 가치'!$T$17,'스테이지별 몬스터 스텟'!W714*'(참고)타워 스텟 가치'!$U$17,'스테이지별 몬스터 스텟'!X714*'(참고)타워 스텟 가치'!$V$17,'스테이지별 몬스터 스텟'!Y714*'(참고)타워 스텟 가치'!$W$17,'스테이지별 몬스터 스텟'!Z714*'(참고)타워 스텟 가치'!$X$17,'스테이지별 몬스터 스텟'!AA714*'(참고)타워 스텟 가치'!$Y$17)</f>
        <v>454920.49937499885</v>
      </c>
      <c r="AC714">
        <v>2</v>
      </c>
      <c r="AD714">
        <f>VLOOKUP($F714,'(참고)타워 스텟 가치'!$B$12:$L$16,AD$2,0)+(VLOOKUP($F714,'(참고)타워 스텟 가치'!$B$12:$L$16,AD$2,0)*$E714)</f>
        <v>731.53124999999829</v>
      </c>
      <c r="AE714">
        <f>VLOOKUP($F714,'(참고)타워 스텟 가치'!$B$12:$L$16,AE$2,0)+(VLOOKUP($F714,'(참고)타워 스텟 가치'!$B$12:$L$16,AE$2,0)*$E714)</f>
        <v>877.83749999999793</v>
      </c>
      <c r="AF714">
        <f>VLOOKUP($F714,'(참고)타워 스텟 가치'!$B$12:$L$16,AF$2,0)+(VLOOKUP($F714,'(참고)타워 스텟 가치'!$B$12:$L$16,AF$2,0)*$E714)</f>
        <v>288999.9999999993</v>
      </c>
      <c r="AG714">
        <f>VLOOKUP($F714,'(참고)타워 스텟 가치'!$B$12:$L$16,AG$2,0)+(VLOOKUP($F714,'(참고)타워 스텟 가치'!$B$12:$L$16,AG$2,0)*$E714)</f>
        <v>4389.1874999999891</v>
      </c>
      <c r="AH714">
        <f>VLOOKUP($F714,'(참고)타워 스텟 가치'!$B$12:$L$16,AH$2,0)+(VLOOKUP($F714,'(참고)타워 스텟 가치'!$B$12:$L$16,AH$2,0)*$E714)</f>
        <v>146.30624999999966</v>
      </c>
      <c r="AI714">
        <f>VLOOKUP($F714,'(참고)타워 스텟 가치'!$B$12:$L$16,AI$2,0)+(VLOOKUP($F714,'(참고)타워 스텟 가치'!$B$12:$L$16,AI$2,0)*$E714)</f>
        <v>17.339999999999957</v>
      </c>
      <c r="AJ714">
        <f>VLOOKUP($F714,'(참고)타워 스텟 가치'!$B$12:$L$16,AJ$2,0)+(VLOOKUP($F714,'(참고)타워 스텟 가치'!$B$12:$L$16,AJ$2,0)*$E714)</f>
        <v>0</v>
      </c>
      <c r="AK714">
        <f>VLOOKUP($F714,'(참고)타워 스텟 가치'!$B$12:$L$16,AK$2,0)+(VLOOKUP($F714,'(참고)타워 스텟 가치'!$B$12:$L$16,AK$2,0)*$E714)</f>
        <v>0</v>
      </c>
      <c r="AL714">
        <f>VLOOKUP($F714,'(참고)타워 스텟 가치'!$B$12:$L$16,AL$2,0)+(VLOOKUP($F714,'(참고)타워 스텟 가치'!$B$12:$L$16,AL$2,0)*$E714)</f>
        <v>115.59999999999972</v>
      </c>
      <c r="AM714">
        <f>SUM('스테이지별 몬스터 스텟'!AD714*'(참고)타워 스텟 가치'!$Q$17,'스테이지별 몬스터 스텟'!AE714*'(참고)타워 스텟 가치'!$R$17,'스테이지별 몬스터 스텟'!AF714*'(참고)타워 스텟 가치'!$S$17,'스테이지별 몬스터 스텟'!AG714*'(참고)타워 스텟 가치'!$T$17,'스테이지별 몬스터 스텟'!AH714*'(참고)타워 스텟 가치'!$U$17,'스테이지별 몬스터 스텟'!AI714*'(참고)타워 스텟 가치'!$V$17,'스테이지별 몬스터 스텟'!AJ714*'(참고)타워 스텟 가치'!$W$17,'스테이지별 몬스터 스텟'!AK714*'(참고)타워 스텟 가치'!$X$17,'스테이지별 몬스터 스텟'!AL714*'(참고)타워 스텟 가치'!$Y$17)</f>
        <v>445599.34624999895</v>
      </c>
      <c r="AN714">
        <v>3</v>
      </c>
    </row>
    <row r="715" spans="3:40" x14ac:dyDescent="0.3">
      <c r="C715">
        <v>1</v>
      </c>
      <c r="D715">
        <f t="shared" si="32"/>
        <v>143</v>
      </c>
      <c r="E715" s="52">
        <f>VLOOKUP(D715,'스테이지별 난이도 설정'!B:C,2,0)</f>
        <v>57.199999999999861</v>
      </c>
      <c r="F715" t="str">
        <f t="shared" si="33"/>
        <v>일반</v>
      </c>
      <c r="G715">
        <f t="shared" si="34"/>
        <v>6</v>
      </c>
      <c r="H715">
        <f>VLOOKUP($F715,'(참고)타워 스텟 가치'!$B$2:$L$6,H$2,0)+(VLOOKUP($F715,'(참고)타워 스텟 가치'!$B$2:$L$6,H$2,0)*$E715)</f>
        <v>436.49999999999898</v>
      </c>
      <c r="I715">
        <f>VLOOKUP($F715,'(참고)타워 스텟 가치'!$B$2:$L$6,I$2,0)+(VLOOKUP($F715,'(참고)타워 스텟 가치'!$B$2:$L$6,I$2,0)*$E715)</f>
        <v>87.299999999999784</v>
      </c>
      <c r="J715">
        <f>VLOOKUP($F715,'(참고)타워 스텟 가치'!$B$2:$L$6,J$2,0)+(VLOOKUP($F715,'(참고)타워 스텟 가치'!$B$2:$L$6,J$2,0)*$E715)</f>
        <v>290999.9999999993</v>
      </c>
      <c r="K715">
        <f>VLOOKUP($F715,'(참고)타워 스텟 가치'!$B$2:$L$6,K$2,0)+(VLOOKUP($F715,'(참고)타워 스텟 가치'!$B$2:$L$6,K$2,0)*$E715)</f>
        <v>1745.9999999999959</v>
      </c>
      <c r="L715">
        <f>VLOOKUP($F715,'(참고)타워 스텟 가치'!$B$2:$L$6,L$2,0)+(VLOOKUP($F715,'(참고)타워 스텟 가치'!$B$2:$L$6,L$2,0)*$E715)</f>
        <v>29.09999999999993</v>
      </c>
      <c r="M715">
        <f>VLOOKUP($F715,'(참고)타워 스텟 가치'!$B$2:$L$6,M$2,0)+(VLOOKUP($F715,'(참고)타워 스텟 가치'!$B$2:$L$6,M$2,0)*$E715)</f>
        <v>17.459999999999958</v>
      </c>
      <c r="N715">
        <f>VLOOKUP($F715,'(참고)타워 스텟 가치'!$B$2:$L$6,N$2,0)+(VLOOKUP($F715,'(참고)타워 스텟 가치'!$B$2:$L$6,N$2,0)*$E715)</f>
        <v>0</v>
      </c>
      <c r="O715">
        <f>VLOOKUP($F715,'(참고)타워 스텟 가치'!$B$2:$L$6,O$2,0)+(VLOOKUP($F715,'(참고)타워 스텟 가치'!$B$2:$L$6,O$2,0)*$E715)</f>
        <v>0</v>
      </c>
      <c r="P715">
        <f>VLOOKUP($F715,'(참고)타워 스텟 가치'!$B$2:$L$6,P$2,0)+(VLOOKUP($F715,'(참고)타워 스텟 가치'!$B$2:$L$6,P$2,0)*$E715)</f>
        <v>40.739999999999903</v>
      </c>
      <c r="Q715">
        <f>SUM('스테이지별 몬스터 스텟'!H715*'(참고)타워 스텟 가치'!$Q$17,'스테이지별 몬스터 스텟'!I715*'(참고)타워 스텟 가치'!$R$17,'스테이지별 몬스터 스텟'!J715*'(참고)타워 스텟 가치'!$S$17,'스테이지별 몬스터 스텟'!K715*'(참고)타워 스텟 가치'!$T$17,'스테이지별 몬스터 스텟'!L715*'(참고)타워 스텟 가치'!$U$17,'스테이지별 몬스터 스텟'!M715*'(참고)타워 스텟 가치'!$V$17,'스테이지별 몬스터 스텟'!N715*'(참고)타워 스텟 가치'!$W$17,'스테이지별 몬스터 스텟'!O715*'(참고)타워 스텟 가치'!$X$17,'스테이지별 몬스터 스텟'!P715*'(참고)타워 스텟 가치'!$Y$17)</f>
        <v>441153.08999999898</v>
      </c>
      <c r="R715">
        <v>1</v>
      </c>
      <c r="S715">
        <f>VLOOKUP($F715,'(참고)타워 스텟 가치'!$B$7:$L$11,S$2,0)+(VLOOKUP($F715,'(참고)타워 스텟 가치'!$B$7:$L$11,S$2,0)*$E715)</f>
        <v>145.49999999999966</v>
      </c>
      <c r="T715">
        <f>VLOOKUP($F715,'(참고)타워 스텟 가치'!$B$7:$L$11,T$2,0)+(VLOOKUP($F715,'(참고)타워 스텟 가치'!$B$7:$L$11,T$2,0)*$E715)</f>
        <v>261.89999999999935</v>
      </c>
      <c r="U715">
        <f>VLOOKUP($F715,'(참고)타워 스텟 가치'!$B$7:$L$11,U$2,0)+(VLOOKUP($F715,'(참고)타워 스텟 가치'!$B$7:$L$11,U$2,0)*$E715)</f>
        <v>290999.9999999993</v>
      </c>
      <c r="V715">
        <f>VLOOKUP($F715,'(참고)타워 스텟 가치'!$B$7:$L$11,V$2,0)+(VLOOKUP($F715,'(참고)타워 스텟 가치'!$B$7:$L$11,V$2,0)*$E715)</f>
        <v>1745.9999999999959</v>
      </c>
      <c r="W715">
        <f>VLOOKUP($F715,'(참고)타워 스텟 가치'!$B$7:$L$11,W$2,0)+(VLOOKUP($F715,'(참고)타워 스텟 가치'!$B$7:$L$11,W$2,0)*$E715)</f>
        <v>29.09999999999993</v>
      </c>
      <c r="X715">
        <f>VLOOKUP($F715,'(참고)타워 스텟 가치'!$B$7:$L$11,X$2,0)+(VLOOKUP($F715,'(참고)타워 스텟 가치'!$B$7:$L$11,X$2,0)*$E715)</f>
        <v>17.459999999999958</v>
      </c>
      <c r="Y715">
        <f>VLOOKUP($F715,'(참고)타워 스텟 가치'!$B$7:$L$11,Y$2,0)+(VLOOKUP($F715,'(참고)타워 스텟 가치'!$B$7:$L$11,Y$2,0)*$E715)</f>
        <v>0</v>
      </c>
      <c r="Z715">
        <f>VLOOKUP($F715,'(참고)타워 스텟 가치'!$B$7:$L$11,Z$2,0)+(VLOOKUP($F715,'(참고)타워 스텟 가치'!$B$7:$L$11,Z$2,0)*$E715)</f>
        <v>0</v>
      </c>
      <c r="AA715">
        <f>VLOOKUP($F715,'(참고)타워 스텟 가치'!$B$7:$L$11,AA$2,0)+(VLOOKUP($F715,'(참고)타워 스텟 가치'!$B$7:$L$11,AA$2,0)*$E715)</f>
        <v>40.739999999999903</v>
      </c>
      <c r="AB715">
        <f>SUM('스테이지별 몬스터 스텟'!S715*'(참고)타워 스텟 가치'!$Q$17,'스테이지별 몬스터 스텟'!T715*'(참고)타워 스텟 가치'!$R$17,'스테이지별 몬스터 스텟'!U715*'(참고)타워 스텟 가치'!$S$17,'스테이지별 몬스터 스텟'!V715*'(참고)타워 스텟 가치'!$T$17,'스테이지별 몬스터 스텟'!W715*'(참고)타워 스텟 가치'!$U$17,'스테이지별 몬스터 스텟'!X715*'(참고)타워 스텟 가치'!$V$17,'스테이지별 몬스터 스텟'!Y715*'(참고)타워 스텟 가치'!$W$17,'스테이지별 몬스터 스텟'!Z715*'(참고)타워 스텟 가치'!$X$17,'스테이지별 몬스터 스텟'!AA715*'(참고)타워 스텟 가치'!$Y$17)</f>
        <v>440832.98999999894</v>
      </c>
      <c r="AC715">
        <v>2</v>
      </c>
      <c r="AD715">
        <f>VLOOKUP($F715,'(참고)타워 스텟 가치'!$B$12:$L$16,AD$2,0)+(VLOOKUP($F715,'(참고)타워 스텟 가치'!$B$12:$L$16,AD$2,0)*$E715)</f>
        <v>145.49999999999966</v>
      </c>
      <c r="AE715">
        <f>VLOOKUP($F715,'(참고)타워 스텟 가치'!$B$12:$L$16,AE$2,0)+(VLOOKUP($F715,'(참고)타워 스텟 가치'!$B$12:$L$16,AE$2,0)*$E715)</f>
        <v>174.59999999999957</v>
      </c>
      <c r="AF715">
        <f>VLOOKUP($F715,'(참고)타워 스텟 가치'!$B$12:$L$16,AF$2,0)+(VLOOKUP($F715,'(참고)타워 스텟 가치'!$B$12:$L$16,AF$2,0)*$E715)</f>
        <v>290999.9999999993</v>
      </c>
      <c r="AG715">
        <f>VLOOKUP($F715,'(참고)타워 스텟 가치'!$B$12:$L$16,AG$2,0)+(VLOOKUP($F715,'(참고)타워 스텟 가치'!$B$12:$L$16,AG$2,0)*$E715)</f>
        <v>872.99999999999795</v>
      </c>
      <c r="AH715">
        <f>VLOOKUP($F715,'(참고)타워 스텟 가치'!$B$12:$L$16,AH$2,0)+(VLOOKUP($F715,'(참고)타워 스텟 가치'!$B$12:$L$16,AH$2,0)*$E715)</f>
        <v>29.09999999999993</v>
      </c>
      <c r="AI715">
        <f>VLOOKUP($F715,'(참고)타워 스텟 가치'!$B$12:$L$16,AI$2,0)+(VLOOKUP($F715,'(참고)타워 스텟 가치'!$B$12:$L$16,AI$2,0)*$E715)</f>
        <v>17.459999999999958</v>
      </c>
      <c r="AJ715">
        <f>VLOOKUP($F715,'(참고)타워 스텟 가치'!$B$12:$L$16,AJ$2,0)+(VLOOKUP($F715,'(참고)타워 스텟 가치'!$B$12:$L$16,AJ$2,0)*$E715)</f>
        <v>0</v>
      </c>
      <c r="AK715">
        <f>VLOOKUP($F715,'(참고)타워 스텟 가치'!$B$12:$L$16,AK$2,0)+(VLOOKUP($F715,'(참고)타워 스텟 가치'!$B$12:$L$16,AK$2,0)*$E715)</f>
        <v>0</v>
      </c>
      <c r="AL715">
        <f>VLOOKUP($F715,'(참고)타워 스텟 가치'!$B$12:$L$16,AL$2,0)+(VLOOKUP($F715,'(참고)타워 스텟 가치'!$B$12:$L$16,AL$2,0)*$E715)</f>
        <v>81.479999999999805</v>
      </c>
      <c r="AM715">
        <f>SUM('스테이지별 몬스터 스텟'!AD715*'(참고)타워 스텟 가치'!$Q$17,'스테이지별 몬스터 스텟'!AE715*'(참고)타워 스텟 가치'!$R$17,'스테이지별 몬스터 스텟'!AF715*'(참고)타워 스텟 가치'!$S$17,'스테이지별 몬스터 스텟'!AG715*'(참고)타워 스텟 가치'!$T$17,'스테이지별 몬스터 스텟'!AH715*'(참고)타워 스텟 가치'!$U$17,'스테이지별 몬스터 스텟'!AI715*'(참고)타워 스텟 가치'!$V$17,'스테이지별 몬스터 스텟'!AJ715*'(참고)타워 스텟 가치'!$W$17,'스테이지별 몬스터 스텟'!AK715*'(참고)타워 스텟 가치'!$X$17,'스테이지별 몬스터 스텟'!AL715*'(참고)타워 스텟 가치'!$Y$17)</f>
        <v>439037.51999999903</v>
      </c>
      <c r="AN715">
        <v>3</v>
      </c>
    </row>
    <row r="716" spans="3:40" x14ac:dyDescent="0.3">
      <c r="C716">
        <v>2</v>
      </c>
      <c r="D716">
        <f t="shared" si="32"/>
        <v>143</v>
      </c>
      <c r="E716" s="52">
        <f>VLOOKUP(D716,'스테이지별 난이도 설정'!B:C,2,0)</f>
        <v>57.199999999999861</v>
      </c>
      <c r="F716" t="str">
        <f t="shared" si="33"/>
        <v>레어</v>
      </c>
      <c r="G716">
        <f t="shared" si="34"/>
        <v>6</v>
      </c>
      <c r="H716">
        <f>VLOOKUP($F716,'(참고)타워 스텟 가치'!$B$2:$L$6,H$2,0)+(VLOOKUP($F716,'(참고)타워 스텟 가치'!$B$2:$L$6,H$2,0)*$E716)</f>
        <v>654.74999999999841</v>
      </c>
      <c r="I716">
        <f>VLOOKUP($F716,'(참고)타워 스텟 가치'!$B$2:$L$6,I$2,0)+(VLOOKUP($F716,'(참고)타워 스텟 가치'!$B$2:$L$6,I$2,0)*$E716)</f>
        <v>130.94999999999968</v>
      </c>
      <c r="J716">
        <f>VLOOKUP($F716,'(참고)타워 스텟 가치'!$B$2:$L$6,J$2,0)+(VLOOKUP($F716,'(참고)타워 스텟 가치'!$B$2:$L$6,J$2,0)*$E716)</f>
        <v>290999.9999999993</v>
      </c>
      <c r="K716">
        <f>VLOOKUP($F716,'(참고)타워 스텟 가치'!$B$2:$L$6,K$2,0)+(VLOOKUP($F716,'(참고)타워 스텟 가치'!$B$2:$L$6,K$2,0)*$E716)</f>
        <v>2618.9999999999936</v>
      </c>
      <c r="L716">
        <f>VLOOKUP($F716,'(참고)타워 스텟 가치'!$B$2:$L$6,L$2,0)+(VLOOKUP($F716,'(참고)타워 스텟 가치'!$B$2:$L$6,L$2,0)*$E716)</f>
        <v>43.649999999999892</v>
      </c>
      <c r="M716">
        <f>VLOOKUP($F716,'(참고)타워 스텟 가치'!$B$2:$L$6,M$2,0)+(VLOOKUP($F716,'(참고)타워 스텟 가치'!$B$2:$L$6,M$2,0)*$E716)</f>
        <v>17.459999999999958</v>
      </c>
      <c r="N716">
        <f>VLOOKUP($F716,'(참고)타워 스텟 가치'!$B$2:$L$6,N$2,0)+(VLOOKUP($F716,'(참고)타워 스텟 가치'!$B$2:$L$6,N$2,0)*$E716)</f>
        <v>0</v>
      </c>
      <c r="O716">
        <f>VLOOKUP($F716,'(참고)타워 스텟 가치'!$B$2:$L$6,O$2,0)+(VLOOKUP($F716,'(참고)타워 스텟 가치'!$B$2:$L$6,O$2,0)*$E716)</f>
        <v>0</v>
      </c>
      <c r="P716">
        <f>VLOOKUP($F716,'(참고)타워 스텟 가치'!$B$2:$L$6,P$2,0)+(VLOOKUP($F716,'(참고)타워 스텟 가치'!$B$2:$L$6,P$2,0)*$E716)</f>
        <v>40.739999999999903</v>
      </c>
      <c r="Q716">
        <f>SUM('스테이지별 몬스터 스텟'!H716*'(참고)타워 스텟 가치'!$Q$17,'스테이지별 몬스터 스텟'!I716*'(참고)타워 스텟 가치'!$R$17,'스테이지별 몬스터 스텟'!J716*'(참고)타워 스텟 가치'!$S$17,'스테이지별 몬스터 스텟'!K716*'(참고)타워 스텟 가치'!$T$17,'스테이지별 몬스터 스텟'!L716*'(참고)타워 스텟 가치'!$U$17,'스테이지별 몬스터 스텟'!M716*'(참고)타워 스텟 가치'!$V$17,'스테이지별 몬스터 스텟'!N716*'(참고)타워 스텟 가치'!$W$17,'스테이지별 몬스터 스텟'!O716*'(참고)타워 스텟 가치'!$X$17,'스테이지별 몬스터 스텟'!P716*'(참고)타워 스텟 가치'!$Y$17)</f>
        <v>443430.16499999893</v>
      </c>
      <c r="R716">
        <v>1</v>
      </c>
      <c r="S716">
        <f>VLOOKUP($F716,'(참고)타워 스텟 가치'!$B$7:$L$11,S$2,0)+(VLOOKUP($F716,'(참고)타워 스텟 가치'!$B$7:$L$11,S$2,0)*$E716)</f>
        <v>218.24999999999949</v>
      </c>
      <c r="T716">
        <f>VLOOKUP($F716,'(참고)타워 스텟 가치'!$B$7:$L$11,T$2,0)+(VLOOKUP($F716,'(참고)타워 스텟 가치'!$B$7:$L$11,T$2,0)*$E716)</f>
        <v>392.84999999999906</v>
      </c>
      <c r="U716">
        <f>VLOOKUP($F716,'(참고)타워 스텟 가치'!$B$7:$L$11,U$2,0)+(VLOOKUP($F716,'(참고)타워 스텟 가치'!$B$7:$L$11,U$2,0)*$E716)</f>
        <v>290999.9999999993</v>
      </c>
      <c r="V716">
        <f>VLOOKUP($F716,'(참고)타워 스텟 가치'!$B$7:$L$11,V$2,0)+(VLOOKUP($F716,'(참고)타워 스텟 가치'!$B$7:$L$11,V$2,0)*$E716)</f>
        <v>2618.9999999999936</v>
      </c>
      <c r="W716">
        <f>VLOOKUP($F716,'(참고)타워 스텟 가치'!$B$7:$L$11,W$2,0)+(VLOOKUP($F716,'(참고)타워 스텟 가치'!$B$7:$L$11,W$2,0)*$E716)</f>
        <v>43.649999999999892</v>
      </c>
      <c r="X716">
        <f>VLOOKUP($F716,'(참고)타워 스텟 가치'!$B$7:$L$11,X$2,0)+(VLOOKUP($F716,'(참고)타워 스텟 가치'!$B$7:$L$11,X$2,0)*$E716)</f>
        <v>17.459999999999958</v>
      </c>
      <c r="Y716">
        <f>VLOOKUP($F716,'(참고)타워 스텟 가치'!$B$7:$L$11,Y$2,0)+(VLOOKUP($F716,'(참고)타워 스텟 가치'!$B$7:$L$11,Y$2,0)*$E716)</f>
        <v>0</v>
      </c>
      <c r="Z716">
        <f>VLOOKUP($F716,'(참고)타워 스텟 가치'!$B$7:$L$11,Z$2,0)+(VLOOKUP($F716,'(참고)타워 스텟 가치'!$B$7:$L$11,Z$2,0)*$E716)</f>
        <v>0</v>
      </c>
      <c r="AA716">
        <f>VLOOKUP($F716,'(참고)타워 스텟 가치'!$B$7:$L$11,AA$2,0)+(VLOOKUP($F716,'(참고)타워 스텟 가치'!$B$7:$L$11,AA$2,0)*$E716)</f>
        <v>40.739999999999903</v>
      </c>
      <c r="AB716">
        <f>SUM('스테이지별 몬스터 스텟'!S716*'(참고)타워 스텟 가치'!$Q$17,'스테이지별 몬스터 스텟'!T716*'(참고)타워 스텟 가치'!$R$17,'스테이지별 몬스터 스텟'!U716*'(참고)타워 스텟 가치'!$S$17,'스테이지별 몬스터 스텟'!V716*'(참고)타워 스텟 가치'!$T$17,'스테이지별 몬스터 스텟'!W716*'(참고)타워 스텟 가치'!$U$17,'스테이지별 몬스터 스텟'!X716*'(참고)타워 스텟 가치'!$V$17,'스테이지별 몬스터 스텟'!Y716*'(참고)타워 스텟 가치'!$W$17,'스테이지별 몬스터 스텟'!Z716*'(참고)타워 스텟 가치'!$X$17,'스테이지별 몬스터 스텟'!AA716*'(참고)타워 스텟 가치'!$Y$17)</f>
        <v>442950.01499999897</v>
      </c>
      <c r="AC716">
        <v>2</v>
      </c>
      <c r="AD716">
        <f>VLOOKUP($F716,'(참고)타워 스텟 가치'!$B$12:$L$16,AD$2,0)+(VLOOKUP($F716,'(참고)타워 스텟 가치'!$B$12:$L$16,AD$2,0)*$E716)</f>
        <v>218.24999999999949</v>
      </c>
      <c r="AE716">
        <f>VLOOKUP($F716,'(참고)타워 스텟 가치'!$B$12:$L$16,AE$2,0)+(VLOOKUP($F716,'(참고)타워 스텟 가치'!$B$12:$L$16,AE$2,0)*$E716)</f>
        <v>261.89999999999935</v>
      </c>
      <c r="AF716">
        <f>VLOOKUP($F716,'(참고)타워 스텟 가치'!$B$12:$L$16,AF$2,0)+(VLOOKUP($F716,'(참고)타워 스텟 가치'!$B$12:$L$16,AF$2,0)*$E716)</f>
        <v>290999.9999999993</v>
      </c>
      <c r="AG716">
        <f>VLOOKUP($F716,'(참고)타워 스텟 가치'!$B$12:$L$16,AG$2,0)+(VLOOKUP($F716,'(참고)타워 스텟 가치'!$B$12:$L$16,AG$2,0)*$E716)</f>
        <v>1309.4999999999968</v>
      </c>
      <c r="AH716">
        <f>VLOOKUP($F716,'(참고)타워 스텟 가치'!$B$12:$L$16,AH$2,0)+(VLOOKUP($F716,'(참고)타워 스텟 가치'!$B$12:$L$16,AH$2,0)*$E716)</f>
        <v>43.649999999999892</v>
      </c>
      <c r="AI716">
        <f>VLOOKUP($F716,'(참고)타워 스텟 가치'!$B$12:$L$16,AI$2,0)+(VLOOKUP($F716,'(참고)타워 스텟 가치'!$B$12:$L$16,AI$2,0)*$E716)</f>
        <v>17.459999999999958</v>
      </c>
      <c r="AJ716">
        <f>VLOOKUP($F716,'(참고)타워 스텟 가치'!$B$12:$L$16,AJ$2,0)+(VLOOKUP($F716,'(참고)타워 스텟 가치'!$B$12:$L$16,AJ$2,0)*$E716)</f>
        <v>0</v>
      </c>
      <c r="AK716">
        <f>VLOOKUP($F716,'(참고)타워 스텟 가치'!$B$12:$L$16,AK$2,0)+(VLOOKUP($F716,'(참고)타워 스텟 가치'!$B$12:$L$16,AK$2,0)*$E716)</f>
        <v>0</v>
      </c>
      <c r="AL716">
        <f>VLOOKUP($F716,'(참고)타워 스텟 가치'!$B$12:$L$16,AL$2,0)+(VLOOKUP($F716,'(참고)타워 스텟 가치'!$B$12:$L$16,AL$2,0)*$E716)</f>
        <v>81.479999999999805</v>
      </c>
      <c r="AM716">
        <f>SUM('스테이지별 몬스터 스텟'!AD716*'(참고)타워 스텟 가치'!$Q$17,'스테이지별 몬스터 스텟'!AE716*'(참고)타워 스텟 가치'!$R$17,'스테이지별 몬스터 스텟'!AF716*'(참고)타워 스텟 가치'!$S$17,'스테이지별 몬스터 스텟'!AG716*'(참고)타워 스텟 가치'!$T$17,'스테이지별 몬스터 스텟'!AH716*'(참고)타워 스텟 가치'!$U$17,'스테이지별 몬스터 스텟'!AI716*'(참고)타워 스텟 가치'!$V$17,'스테이지별 몬스터 스텟'!AJ716*'(참고)타워 스텟 가치'!$W$17,'스테이지별 몬스터 스텟'!AK716*'(참고)타워 스텟 가치'!$X$17,'스테이지별 몬스터 스텟'!AL716*'(참고)타워 스텟 가치'!$Y$17)</f>
        <v>440216.06999999896</v>
      </c>
      <c r="AN716">
        <v>3</v>
      </c>
    </row>
    <row r="717" spans="3:40" x14ac:dyDescent="0.3">
      <c r="C717">
        <v>3</v>
      </c>
      <c r="D717">
        <f t="shared" si="32"/>
        <v>143</v>
      </c>
      <c r="E717" s="52">
        <f>VLOOKUP(D717,'스테이지별 난이도 설정'!B:C,2,0)</f>
        <v>57.199999999999861</v>
      </c>
      <c r="F717" t="str">
        <f t="shared" si="33"/>
        <v>에픽</v>
      </c>
      <c r="G717">
        <f t="shared" si="34"/>
        <v>6</v>
      </c>
      <c r="H717">
        <f>VLOOKUP($F717,'(참고)타워 스텟 가치'!$B$2:$L$6,H$2,0)+(VLOOKUP($F717,'(참고)타워 스텟 가치'!$B$2:$L$6,H$2,0)*$E717)</f>
        <v>982.12499999999761</v>
      </c>
      <c r="I717">
        <f>VLOOKUP($F717,'(참고)타워 스텟 가치'!$B$2:$L$6,I$2,0)+(VLOOKUP($F717,'(참고)타워 스텟 가치'!$B$2:$L$6,I$2,0)*$E717)</f>
        <v>196.42499999999953</v>
      </c>
      <c r="J717">
        <f>VLOOKUP($F717,'(참고)타워 스텟 가치'!$B$2:$L$6,J$2,0)+(VLOOKUP($F717,'(참고)타워 스텟 가치'!$B$2:$L$6,J$2,0)*$E717)</f>
        <v>290999.9999999993</v>
      </c>
      <c r="K717">
        <f>VLOOKUP($F717,'(참고)타워 스텟 가치'!$B$2:$L$6,K$2,0)+(VLOOKUP($F717,'(참고)타워 스텟 가치'!$B$2:$L$6,K$2,0)*$E717)</f>
        <v>3928.4999999999905</v>
      </c>
      <c r="L717">
        <f>VLOOKUP($F717,'(참고)타워 스텟 가치'!$B$2:$L$6,L$2,0)+(VLOOKUP($F717,'(참고)타워 스텟 가치'!$B$2:$L$6,L$2,0)*$E717)</f>
        <v>65.474999999999838</v>
      </c>
      <c r="M717">
        <f>VLOOKUP($F717,'(참고)타워 스텟 가치'!$B$2:$L$6,M$2,0)+(VLOOKUP($F717,'(참고)타워 스텟 가치'!$B$2:$L$6,M$2,0)*$E717)</f>
        <v>17.459999999999958</v>
      </c>
      <c r="N717">
        <f>VLOOKUP($F717,'(참고)타워 스텟 가치'!$B$2:$L$6,N$2,0)+(VLOOKUP($F717,'(참고)타워 스텟 가치'!$B$2:$L$6,N$2,0)*$E717)</f>
        <v>0</v>
      </c>
      <c r="O717">
        <f>VLOOKUP($F717,'(참고)타워 스텟 가치'!$B$2:$L$6,O$2,0)+(VLOOKUP($F717,'(참고)타워 스텟 가치'!$B$2:$L$6,O$2,0)*$E717)</f>
        <v>0</v>
      </c>
      <c r="P717">
        <f>VLOOKUP($F717,'(참고)타워 스텟 가치'!$B$2:$L$6,P$2,0)+(VLOOKUP($F717,'(참고)타워 스텟 가치'!$B$2:$L$6,P$2,0)*$E717)</f>
        <v>40.739999999999903</v>
      </c>
      <c r="Q717">
        <f>SUM('스테이지별 몬스터 스텟'!H717*'(참고)타워 스텟 가치'!$Q$17,'스테이지별 몬스터 스텟'!I717*'(참고)타워 스텟 가치'!$R$17,'스테이지별 몬스터 스텟'!J717*'(참고)타워 스텟 가치'!$S$17,'스테이지별 몬스터 스텟'!K717*'(참고)타워 스텟 가치'!$T$17,'스테이지별 몬스터 스텟'!L717*'(참고)타워 스텟 가치'!$U$17,'스테이지별 몬스터 스텟'!M717*'(참고)타워 스텟 가치'!$V$17,'스테이지별 몬스터 스텟'!N717*'(참고)타워 스텟 가치'!$W$17,'스테이지별 몬스터 스텟'!O717*'(참고)타워 스텟 가치'!$X$17,'스테이지별 몬스터 스텟'!P717*'(참고)타워 스텟 가치'!$Y$17)</f>
        <v>446845.77749999898</v>
      </c>
      <c r="R717">
        <v>1</v>
      </c>
      <c r="S717">
        <f>VLOOKUP($F717,'(참고)타워 스텟 가치'!$B$7:$L$11,S$2,0)+(VLOOKUP($F717,'(참고)타워 스텟 가치'!$B$7:$L$11,S$2,0)*$E717)</f>
        <v>327.3749999999992</v>
      </c>
      <c r="T717">
        <f>VLOOKUP($F717,'(참고)타워 스텟 가치'!$B$7:$L$11,T$2,0)+(VLOOKUP($F717,'(참고)타워 스텟 가치'!$B$7:$L$11,T$2,0)*$E717)</f>
        <v>589.27499999999861</v>
      </c>
      <c r="U717">
        <f>VLOOKUP($F717,'(참고)타워 스텟 가치'!$B$7:$L$11,U$2,0)+(VLOOKUP($F717,'(참고)타워 스텟 가치'!$B$7:$L$11,U$2,0)*$E717)</f>
        <v>290999.9999999993</v>
      </c>
      <c r="V717">
        <f>VLOOKUP($F717,'(참고)타워 스텟 가치'!$B$7:$L$11,V$2,0)+(VLOOKUP($F717,'(참고)타워 스텟 가치'!$B$7:$L$11,V$2,0)*$E717)</f>
        <v>3928.4999999999905</v>
      </c>
      <c r="W717">
        <f>VLOOKUP($F717,'(참고)타워 스텟 가치'!$B$7:$L$11,W$2,0)+(VLOOKUP($F717,'(참고)타워 스텟 가치'!$B$7:$L$11,W$2,0)*$E717)</f>
        <v>65.474999999999838</v>
      </c>
      <c r="X717">
        <f>VLOOKUP($F717,'(참고)타워 스텟 가치'!$B$7:$L$11,X$2,0)+(VLOOKUP($F717,'(참고)타워 스텟 가치'!$B$7:$L$11,X$2,0)*$E717)</f>
        <v>17.459999999999958</v>
      </c>
      <c r="Y717">
        <f>VLOOKUP($F717,'(참고)타워 스텟 가치'!$B$7:$L$11,Y$2,0)+(VLOOKUP($F717,'(참고)타워 스텟 가치'!$B$7:$L$11,Y$2,0)*$E717)</f>
        <v>0</v>
      </c>
      <c r="Z717">
        <f>VLOOKUP($F717,'(참고)타워 스텟 가치'!$B$7:$L$11,Z$2,0)+(VLOOKUP($F717,'(참고)타워 스텟 가치'!$B$7:$L$11,Z$2,0)*$E717)</f>
        <v>0</v>
      </c>
      <c r="AA717">
        <f>VLOOKUP($F717,'(참고)타워 스텟 가치'!$B$7:$L$11,AA$2,0)+(VLOOKUP($F717,'(참고)타워 스텟 가치'!$B$7:$L$11,AA$2,0)*$E717)</f>
        <v>40.739999999999903</v>
      </c>
      <c r="AB717">
        <f>SUM('스테이지별 몬스터 스텟'!S717*'(참고)타워 스텟 가치'!$Q$17,'스테이지별 몬스터 스텟'!T717*'(참고)타워 스텟 가치'!$R$17,'스테이지별 몬스터 스텟'!U717*'(참고)타워 스텟 가치'!$S$17,'스테이지별 몬스터 스텟'!V717*'(참고)타워 스텟 가치'!$T$17,'스테이지별 몬스터 스텟'!W717*'(참고)타워 스텟 가치'!$U$17,'스테이지별 몬스터 스텟'!X717*'(참고)타워 스텟 가치'!$V$17,'스테이지별 몬스터 스텟'!Y717*'(참고)타워 스텟 가치'!$W$17,'스테이지별 몬스터 스텟'!Z717*'(참고)타워 스텟 가치'!$X$17,'스테이지별 몬스터 스텟'!AA717*'(참고)타워 스텟 가치'!$Y$17)</f>
        <v>446125.55249999894</v>
      </c>
      <c r="AC717">
        <v>2</v>
      </c>
      <c r="AD717">
        <f>VLOOKUP($F717,'(참고)타워 스텟 가치'!$B$12:$L$16,AD$2,0)+(VLOOKUP($F717,'(참고)타워 스텟 가치'!$B$12:$L$16,AD$2,0)*$E717)</f>
        <v>327.3749999999992</v>
      </c>
      <c r="AE717">
        <f>VLOOKUP($F717,'(참고)타워 스텟 가치'!$B$12:$L$16,AE$2,0)+(VLOOKUP($F717,'(참고)타워 스텟 가치'!$B$12:$L$16,AE$2,0)*$E717)</f>
        <v>392.84999999999906</v>
      </c>
      <c r="AF717">
        <f>VLOOKUP($F717,'(참고)타워 스텟 가치'!$B$12:$L$16,AF$2,0)+(VLOOKUP($F717,'(참고)타워 스텟 가치'!$B$12:$L$16,AF$2,0)*$E717)</f>
        <v>290999.9999999993</v>
      </c>
      <c r="AG717">
        <f>VLOOKUP($F717,'(참고)타워 스텟 가치'!$B$12:$L$16,AG$2,0)+(VLOOKUP($F717,'(참고)타워 스텟 가치'!$B$12:$L$16,AG$2,0)*$E717)</f>
        <v>1964.2499999999952</v>
      </c>
      <c r="AH717">
        <f>VLOOKUP($F717,'(참고)타워 스텟 가치'!$B$12:$L$16,AH$2,0)+(VLOOKUP($F717,'(참고)타워 스텟 가치'!$B$12:$L$16,AH$2,0)*$E717)</f>
        <v>65.474999999999838</v>
      </c>
      <c r="AI717">
        <f>VLOOKUP($F717,'(참고)타워 스텟 가치'!$B$12:$L$16,AI$2,0)+(VLOOKUP($F717,'(참고)타워 스텟 가치'!$B$12:$L$16,AI$2,0)*$E717)</f>
        <v>17.459999999999958</v>
      </c>
      <c r="AJ717">
        <f>VLOOKUP($F717,'(참고)타워 스텟 가치'!$B$12:$L$16,AJ$2,0)+(VLOOKUP($F717,'(참고)타워 스텟 가치'!$B$12:$L$16,AJ$2,0)*$E717)</f>
        <v>0</v>
      </c>
      <c r="AK717">
        <f>VLOOKUP($F717,'(참고)타워 스텟 가치'!$B$12:$L$16,AK$2,0)+(VLOOKUP($F717,'(참고)타워 스텟 가치'!$B$12:$L$16,AK$2,0)*$E717)</f>
        <v>0</v>
      </c>
      <c r="AL717">
        <f>VLOOKUP($F717,'(참고)타워 스텟 가치'!$B$12:$L$16,AL$2,0)+(VLOOKUP($F717,'(참고)타워 스텟 가치'!$B$12:$L$16,AL$2,0)*$E717)</f>
        <v>81.479999999999805</v>
      </c>
      <c r="AM717">
        <f>SUM('스테이지별 몬스터 스텟'!AD717*'(참고)타워 스텟 가치'!$Q$17,'스테이지별 몬스터 스텟'!AE717*'(참고)타워 스텟 가치'!$R$17,'스테이지별 몬스터 스텟'!AF717*'(참고)타워 스텟 가치'!$S$17,'스테이지별 몬스터 스텟'!AG717*'(참고)타워 스텟 가치'!$T$17,'스테이지별 몬스터 스텟'!AH717*'(참고)타워 스텟 가치'!$U$17,'스테이지별 몬스터 스텟'!AI717*'(참고)타워 스텟 가치'!$V$17,'스테이지별 몬스터 스텟'!AJ717*'(참고)타워 스텟 가치'!$W$17,'스테이지별 몬스터 스텟'!AK717*'(참고)타워 스텟 가치'!$X$17,'스테이지별 몬스터 스텟'!AL717*'(참고)타워 스텟 가치'!$Y$17)</f>
        <v>441983.89499999903</v>
      </c>
      <c r="AN717">
        <v>3</v>
      </c>
    </row>
    <row r="718" spans="3:40" x14ac:dyDescent="0.3">
      <c r="C718">
        <v>4</v>
      </c>
      <c r="D718">
        <f t="shared" si="32"/>
        <v>143</v>
      </c>
      <c r="E718" s="52">
        <f>VLOOKUP(D718,'스테이지별 난이도 설정'!B:C,2,0)</f>
        <v>57.199999999999861</v>
      </c>
      <c r="F718" t="str">
        <f t="shared" si="33"/>
        <v>유니크</v>
      </c>
      <c r="G718">
        <f t="shared" si="34"/>
        <v>6</v>
      </c>
      <c r="H718">
        <f>VLOOKUP($F718,'(참고)타워 스텟 가치'!$B$2:$L$6,H$2,0)+(VLOOKUP($F718,'(참고)타워 스텟 가치'!$B$2:$L$6,H$2,0)*$E718)</f>
        <v>1473.1874999999964</v>
      </c>
      <c r="I718">
        <f>VLOOKUP($F718,'(참고)타워 스텟 가치'!$B$2:$L$6,I$2,0)+(VLOOKUP($F718,'(참고)타워 스텟 가치'!$B$2:$L$6,I$2,0)*$E718)</f>
        <v>294.63749999999931</v>
      </c>
      <c r="J718">
        <f>VLOOKUP($F718,'(참고)타워 스텟 가치'!$B$2:$L$6,J$2,0)+(VLOOKUP($F718,'(참고)타워 스텟 가치'!$B$2:$L$6,J$2,0)*$E718)</f>
        <v>290999.9999999993</v>
      </c>
      <c r="K718">
        <f>VLOOKUP($F718,'(참고)타워 스텟 가치'!$B$2:$L$6,K$2,0)+(VLOOKUP($F718,'(참고)타워 스텟 가치'!$B$2:$L$6,K$2,0)*$E718)</f>
        <v>5892.7499999999854</v>
      </c>
      <c r="L718">
        <f>VLOOKUP($F718,'(참고)타워 스텟 가치'!$B$2:$L$6,L$2,0)+(VLOOKUP($F718,'(참고)타워 스텟 가치'!$B$2:$L$6,L$2,0)*$E718)</f>
        <v>98.212499999999764</v>
      </c>
      <c r="M718">
        <f>VLOOKUP($F718,'(참고)타워 스텟 가치'!$B$2:$L$6,M$2,0)+(VLOOKUP($F718,'(참고)타워 스텟 가치'!$B$2:$L$6,M$2,0)*$E718)</f>
        <v>17.459999999999958</v>
      </c>
      <c r="N718">
        <f>VLOOKUP($F718,'(참고)타워 스텟 가치'!$B$2:$L$6,N$2,0)+(VLOOKUP($F718,'(참고)타워 스텟 가치'!$B$2:$L$6,N$2,0)*$E718)</f>
        <v>0</v>
      </c>
      <c r="O718">
        <f>VLOOKUP($F718,'(참고)타워 스텟 가치'!$B$2:$L$6,O$2,0)+(VLOOKUP($F718,'(참고)타워 스텟 가치'!$B$2:$L$6,O$2,0)*$E718)</f>
        <v>0</v>
      </c>
      <c r="P718">
        <f>VLOOKUP($F718,'(참고)타워 스텟 가치'!$B$2:$L$6,P$2,0)+(VLOOKUP($F718,'(참고)타워 스텟 가치'!$B$2:$L$6,P$2,0)*$E718)</f>
        <v>58.199999999999861</v>
      </c>
      <c r="Q718">
        <f>SUM('스테이지별 몬스터 스텟'!H718*'(참고)타워 스텟 가치'!$Q$17,'스테이지별 몬스터 스텟'!I718*'(참고)타워 스텟 가치'!$R$17,'스테이지별 몬스터 스텟'!J718*'(참고)타워 스텟 가치'!$S$17,'스테이지별 몬스터 스텟'!K718*'(참고)타워 스텟 가치'!$T$17,'스테이지별 몬스터 스텟'!L718*'(참고)타워 스텟 가치'!$U$17,'스테이지별 몬스터 스텟'!M718*'(참고)타워 스텟 가치'!$V$17,'스테이지별 몬스터 스텟'!N718*'(참고)타워 스텟 가치'!$W$17,'스테이지별 몬스터 스텟'!O718*'(참고)타워 스텟 가치'!$X$17,'스테이지별 몬스터 스텟'!P718*'(참고)타워 스텟 가치'!$Y$17)</f>
        <v>452004.11624999892</v>
      </c>
      <c r="R718">
        <v>1</v>
      </c>
      <c r="S718">
        <f>VLOOKUP($F718,'(참고)타워 스텟 가치'!$B$7:$L$11,S$2,0)+(VLOOKUP($F718,'(참고)타워 스텟 가치'!$B$7:$L$11,S$2,0)*$E718)</f>
        <v>491.06249999999881</v>
      </c>
      <c r="T718">
        <f>VLOOKUP($F718,'(참고)타워 스텟 가치'!$B$7:$L$11,T$2,0)+(VLOOKUP($F718,'(참고)타워 스텟 가치'!$B$7:$L$11,T$2,0)*$E718)</f>
        <v>883.91249999999786</v>
      </c>
      <c r="U718">
        <f>VLOOKUP($F718,'(참고)타워 스텟 가치'!$B$7:$L$11,U$2,0)+(VLOOKUP($F718,'(참고)타워 스텟 가치'!$B$7:$L$11,U$2,0)*$E718)</f>
        <v>290999.9999999993</v>
      </c>
      <c r="V718">
        <f>VLOOKUP($F718,'(참고)타워 스텟 가치'!$B$7:$L$11,V$2,0)+(VLOOKUP($F718,'(참고)타워 스텟 가치'!$B$7:$L$11,V$2,0)*$E718)</f>
        <v>5892.7499999999854</v>
      </c>
      <c r="W718">
        <f>VLOOKUP($F718,'(참고)타워 스텟 가치'!$B$7:$L$11,W$2,0)+(VLOOKUP($F718,'(참고)타워 스텟 가치'!$B$7:$L$11,W$2,0)*$E718)</f>
        <v>98.212499999999764</v>
      </c>
      <c r="X718">
        <f>VLOOKUP($F718,'(참고)타워 스텟 가치'!$B$7:$L$11,X$2,0)+(VLOOKUP($F718,'(참고)타워 스텟 가치'!$B$7:$L$11,X$2,0)*$E718)</f>
        <v>17.459999999999958</v>
      </c>
      <c r="Y718">
        <f>VLOOKUP($F718,'(참고)타워 스텟 가치'!$B$7:$L$11,Y$2,0)+(VLOOKUP($F718,'(참고)타워 스텟 가치'!$B$7:$L$11,Y$2,0)*$E718)</f>
        <v>0</v>
      </c>
      <c r="Z718">
        <f>VLOOKUP($F718,'(참고)타워 스텟 가치'!$B$7:$L$11,Z$2,0)+(VLOOKUP($F718,'(참고)타워 스텟 가치'!$B$7:$L$11,Z$2,0)*$E718)</f>
        <v>0</v>
      </c>
      <c r="AA718">
        <f>VLOOKUP($F718,'(참고)타워 스텟 가치'!$B$7:$L$11,AA$2,0)+(VLOOKUP($F718,'(참고)타워 스텟 가치'!$B$7:$L$11,AA$2,0)*$E718)</f>
        <v>58.199999999999861</v>
      </c>
      <c r="AB718">
        <f>SUM('스테이지별 몬스터 스텟'!S718*'(참고)타워 스텟 가치'!$Q$17,'스테이지별 몬스터 스텟'!T718*'(참고)타워 스텟 가치'!$R$17,'스테이지별 몬스터 스텟'!U718*'(참고)타워 스텟 가치'!$S$17,'스테이지별 몬스터 스텟'!V718*'(참고)타워 스텟 가치'!$T$17,'스테이지별 몬스터 스텟'!W718*'(참고)타워 스텟 가치'!$U$17,'스테이지별 몬스터 스텟'!X718*'(참고)타워 스텟 가치'!$V$17,'스테이지별 몬스터 스텟'!Y718*'(참고)타워 스텟 가치'!$W$17,'스테이지별 몬스터 스텟'!Z718*'(참고)타워 스텟 가치'!$X$17,'스테이지별 몬스터 스텟'!AA718*'(참고)타워 스텟 가치'!$Y$17)</f>
        <v>450923.77874999901</v>
      </c>
      <c r="AC718">
        <v>2</v>
      </c>
      <c r="AD718">
        <f>VLOOKUP($F718,'(참고)타워 스텟 가치'!$B$12:$L$16,AD$2,0)+(VLOOKUP($F718,'(참고)타워 스텟 가치'!$B$12:$L$16,AD$2,0)*$E718)</f>
        <v>491.06249999999881</v>
      </c>
      <c r="AE718">
        <f>VLOOKUP($F718,'(참고)타워 스텟 가치'!$B$12:$L$16,AE$2,0)+(VLOOKUP($F718,'(참고)타워 스텟 가치'!$B$12:$L$16,AE$2,0)*$E718)</f>
        <v>589.27499999999861</v>
      </c>
      <c r="AF718">
        <f>VLOOKUP($F718,'(참고)타워 스텟 가치'!$B$12:$L$16,AF$2,0)+(VLOOKUP($F718,'(참고)타워 스텟 가치'!$B$12:$L$16,AF$2,0)*$E718)</f>
        <v>290999.9999999993</v>
      </c>
      <c r="AG718">
        <f>VLOOKUP($F718,'(참고)타워 스텟 가치'!$B$12:$L$16,AG$2,0)+(VLOOKUP($F718,'(참고)타워 스텟 가치'!$B$12:$L$16,AG$2,0)*$E718)</f>
        <v>2946.3749999999927</v>
      </c>
      <c r="AH718">
        <f>VLOOKUP($F718,'(참고)타워 스텟 가치'!$B$12:$L$16,AH$2,0)+(VLOOKUP($F718,'(참고)타워 스텟 가치'!$B$12:$L$16,AH$2,0)*$E718)</f>
        <v>98.212499999999764</v>
      </c>
      <c r="AI718">
        <f>VLOOKUP($F718,'(참고)타워 스텟 가치'!$B$12:$L$16,AI$2,0)+(VLOOKUP($F718,'(참고)타워 스텟 가치'!$B$12:$L$16,AI$2,0)*$E718)</f>
        <v>17.459999999999958</v>
      </c>
      <c r="AJ718">
        <f>VLOOKUP($F718,'(참고)타워 스텟 가치'!$B$12:$L$16,AJ$2,0)+(VLOOKUP($F718,'(참고)타워 스텟 가치'!$B$12:$L$16,AJ$2,0)*$E718)</f>
        <v>0</v>
      </c>
      <c r="AK718">
        <f>VLOOKUP($F718,'(참고)타워 스텟 가치'!$B$12:$L$16,AK$2,0)+(VLOOKUP($F718,'(참고)타워 스텟 가치'!$B$12:$L$16,AK$2,0)*$E718)</f>
        <v>0</v>
      </c>
      <c r="AL718">
        <f>VLOOKUP($F718,'(참고)타워 스텟 가치'!$B$12:$L$16,AL$2,0)+(VLOOKUP($F718,'(참고)타워 스텟 가치'!$B$12:$L$16,AL$2,0)*$E718)</f>
        <v>116.39999999999972</v>
      </c>
      <c r="AM718">
        <f>SUM('스테이지별 몬스터 스텟'!AD718*'(참고)타워 스텟 가치'!$Q$17,'스테이지별 몬스터 스텟'!AE718*'(참고)타워 스텟 가치'!$R$17,'스테이지별 몬스터 스텟'!AF718*'(참고)타워 스텟 가치'!$S$17,'스테이지별 몬스터 스텟'!AG718*'(참고)타워 스텟 가치'!$T$17,'스테이지별 몬스터 스텟'!AH718*'(참고)타워 스텟 가치'!$U$17,'스테이지별 몬스터 스텟'!AI718*'(참고)타워 스텟 가치'!$V$17,'스테이지별 몬스터 스텟'!AJ718*'(참고)타워 스텟 가치'!$W$17,'스테이지별 몬스터 스텟'!AK718*'(참고)타워 스텟 가치'!$X$17,'스테이지별 몬스터 스텟'!AL718*'(참고)타워 스텟 가치'!$Y$17)</f>
        <v>444705.47249999893</v>
      </c>
      <c r="AN718">
        <v>3</v>
      </c>
    </row>
    <row r="719" spans="3:40" x14ac:dyDescent="0.3">
      <c r="C719">
        <v>5</v>
      </c>
      <c r="D719">
        <f t="shared" si="32"/>
        <v>143</v>
      </c>
      <c r="E719" s="52">
        <f>VLOOKUP(D719,'스테이지별 난이도 설정'!B:C,2,0)</f>
        <v>57.199999999999861</v>
      </c>
      <c r="F719" t="str">
        <f t="shared" si="33"/>
        <v>스페셜</v>
      </c>
      <c r="G719">
        <f t="shared" si="34"/>
        <v>6</v>
      </c>
      <c r="H719">
        <f>VLOOKUP($F719,'(참고)타워 스텟 가치'!$B$2:$L$6,H$2,0)+(VLOOKUP($F719,'(참고)타워 스텟 가치'!$B$2:$L$6,H$2,0)*$E719)</f>
        <v>2209.7812499999945</v>
      </c>
      <c r="I719">
        <f>VLOOKUP($F719,'(참고)타워 스텟 가치'!$B$2:$L$6,I$2,0)+(VLOOKUP($F719,'(참고)타워 스텟 가치'!$B$2:$L$6,I$2,0)*$E719)</f>
        <v>441.95624999999893</v>
      </c>
      <c r="J719">
        <f>VLOOKUP($F719,'(참고)타워 스텟 가치'!$B$2:$L$6,J$2,0)+(VLOOKUP($F719,'(참고)타워 스텟 가치'!$B$2:$L$6,J$2,0)*$E719)</f>
        <v>290999.9999999993</v>
      </c>
      <c r="K719">
        <f>VLOOKUP($F719,'(참고)타워 스텟 가치'!$B$2:$L$6,K$2,0)+(VLOOKUP($F719,'(참고)타워 스텟 가치'!$B$2:$L$6,K$2,0)*$E719)</f>
        <v>8839.1249999999782</v>
      </c>
      <c r="L719">
        <f>VLOOKUP($F719,'(참고)타워 스텟 가치'!$B$2:$L$6,L$2,0)+(VLOOKUP($F719,'(참고)타워 스텟 가치'!$B$2:$L$6,L$2,0)*$E719)</f>
        <v>147.31874999999965</v>
      </c>
      <c r="M719">
        <f>VLOOKUP($F719,'(참고)타워 스텟 가치'!$B$2:$L$6,M$2,0)+(VLOOKUP($F719,'(참고)타워 스텟 가치'!$B$2:$L$6,M$2,0)*$E719)</f>
        <v>17.459999999999958</v>
      </c>
      <c r="N719">
        <f>VLOOKUP($F719,'(참고)타워 스텟 가치'!$B$2:$L$6,N$2,0)+(VLOOKUP($F719,'(참고)타워 스텟 가치'!$B$2:$L$6,N$2,0)*$E719)</f>
        <v>0</v>
      </c>
      <c r="O719">
        <f>VLOOKUP($F719,'(참고)타워 스텟 가치'!$B$2:$L$6,O$2,0)+(VLOOKUP($F719,'(참고)타워 스텟 가치'!$B$2:$L$6,O$2,0)*$E719)</f>
        <v>0</v>
      </c>
      <c r="P719">
        <f>VLOOKUP($F719,'(참고)타워 스텟 가치'!$B$2:$L$6,P$2,0)+(VLOOKUP($F719,'(참고)타워 스텟 가치'!$B$2:$L$6,P$2,0)*$E719)</f>
        <v>58.199999999999861</v>
      </c>
      <c r="Q719">
        <f>SUM('스테이지별 몬스터 스텟'!H719*'(참고)타워 스텟 가치'!$Q$17,'스테이지별 몬스터 스텟'!I719*'(참고)타워 스텟 가치'!$R$17,'스테이지별 몬스터 스텟'!J719*'(참고)타워 스텟 가치'!$S$17,'스테이지별 몬스터 스텟'!K719*'(참고)타워 스텟 가치'!$T$17,'스테이지별 몬스터 스텟'!L719*'(참고)타워 스텟 가치'!$U$17,'스테이지별 몬스터 스텟'!M719*'(참고)타워 스텟 가치'!$V$17,'스테이지별 몬스터 스텟'!N719*'(참고)타워 스텟 가치'!$W$17,'스테이지별 몬스터 스텟'!O719*'(참고)타워 스텟 가치'!$X$17,'스테이지별 몬스터 스텟'!P719*'(참고)타워 스텟 가치'!$Y$17)</f>
        <v>459689.24437499896</v>
      </c>
      <c r="R719">
        <v>1</v>
      </c>
      <c r="S719">
        <f>VLOOKUP($F719,'(참고)타워 스텟 가치'!$B$7:$L$11,S$2,0)+(VLOOKUP($F719,'(참고)타워 스텟 가치'!$B$7:$L$11,S$2,0)*$E719)</f>
        <v>736.59374999999818</v>
      </c>
      <c r="T719">
        <f>VLOOKUP($F719,'(참고)타워 스텟 가치'!$B$7:$L$11,T$2,0)+(VLOOKUP($F719,'(참고)타워 스텟 가치'!$B$7:$L$11,T$2,0)*$E719)</f>
        <v>1325.8687499999969</v>
      </c>
      <c r="U719">
        <f>VLOOKUP($F719,'(참고)타워 스텟 가치'!$B$7:$L$11,U$2,0)+(VLOOKUP($F719,'(참고)타워 스텟 가치'!$B$7:$L$11,U$2,0)*$E719)</f>
        <v>290999.9999999993</v>
      </c>
      <c r="V719">
        <f>VLOOKUP($F719,'(참고)타워 스텟 가치'!$B$7:$L$11,V$2,0)+(VLOOKUP($F719,'(참고)타워 스텟 가치'!$B$7:$L$11,V$2,0)*$E719)</f>
        <v>8839.1249999999782</v>
      </c>
      <c r="W719">
        <f>VLOOKUP($F719,'(참고)타워 스텟 가치'!$B$7:$L$11,W$2,0)+(VLOOKUP($F719,'(참고)타워 스텟 가치'!$B$7:$L$11,W$2,0)*$E719)</f>
        <v>147.31874999999965</v>
      </c>
      <c r="X719">
        <f>VLOOKUP($F719,'(참고)타워 스텟 가치'!$B$7:$L$11,X$2,0)+(VLOOKUP($F719,'(참고)타워 스텟 가치'!$B$7:$L$11,X$2,0)*$E719)</f>
        <v>17.459999999999958</v>
      </c>
      <c r="Y719">
        <f>VLOOKUP($F719,'(참고)타워 스텟 가치'!$B$7:$L$11,Y$2,0)+(VLOOKUP($F719,'(참고)타워 스텟 가치'!$B$7:$L$11,Y$2,0)*$E719)</f>
        <v>0</v>
      </c>
      <c r="Z719">
        <f>VLOOKUP($F719,'(참고)타워 스텟 가치'!$B$7:$L$11,Z$2,0)+(VLOOKUP($F719,'(참고)타워 스텟 가치'!$B$7:$L$11,Z$2,0)*$E719)</f>
        <v>0</v>
      </c>
      <c r="AA719">
        <f>VLOOKUP($F719,'(참고)타워 스텟 가치'!$B$7:$L$11,AA$2,0)+(VLOOKUP($F719,'(참고)타워 스텟 가치'!$B$7:$L$11,AA$2,0)*$E719)</f>
        <v>58.199999999999861</v>
      </c>
      <c r="AB719">
        <f>SUM('스테이지별 몬스터 스텟'!S719*'(참고)타워 스텟 가치'!$Q$17,'스테이지별 몬스터 스텟'!T719*'(참고)타워 스텟 가치'!$R$17,'스테이지별 몬스터 스텟'!U719*'(참고)타워 스텟 가치'!$S$17,'스테이지별 몬스터 스텟'!V719*'(참고)타워 스텟 가치'!$T$17,'스테이지별 몬스터 스텟'!W719*'(참고)타워 스텟 가치'!$U$17,'스테이지별 몬스터 스텟'!X719*'(참고)타워 스텟 가치'!$V$17,'스테이지별 몬스터 스텟'!Y719*'(참고)타워 스텟 가치'!$W$17,'스테이지별 몬스터 스텟'!Z719*'(참고)타워 스텟 가치'!$X$17,'스테이지별 몬스터 스텟'!AA719*'(참고)타워 스텟 가치'!$Y$17)</f>
        <v>458068.73812499893</v>
      </c>
      <c r="AC719">
        <v>2</v>
      </c>
      <c r="AD719">
        <f>VLOOKUP($F719,'(참고)타워 스텟 가치'!$B$12:$L$16,AD$2,0)+(VLOOKUP($F719,'(참고)타워 스텟 가치'!$B$12:$L$16,AD$2,0)*$E719)</f>
        <v>736.59374999999818</v>
      </c>
      <c r="AE719">
        <f>VLOOKUP($F719,'(참고)타워 스텟 가치'!$B$12:$L$16,AE$2,0)+(VLOOKUP($F719,'(참고)타워 스텟 가치'!$B$12:$L$16,AE$2,0)*$E719)</f>
        <v>883.91249999999786</v>
      </c>
      <c r="AF719">
        <f>VLOOKUP($F719,'(참고)타워 스텟 가치'!$B$12:$L$16,AF$2,0)+(VLOOKUP($F719,'(참고)타워 스텟 가치'!$B$12:$L$16,AF$2,0)*$E719)</f>
        <v>290999.9999999993</v>
      </c>
      <c r="AG719">
        <f>VLOOKUP($F719,'(참고)타워 스텟 가치'!$B$12:$L$16,AG$2,0)+(VLOOKUP($F719,'(참고)타워 스텟 가치'!$B$12:$L$16,AG$2,0)*$E719)</f>
        <v>4419.5624999999891</v>
      </c>
      <c r="AH719">
        <f>VLOOKUP($F719,'(참고)타워 스텟 가치'!$B$12:$L$16,AH$2,0)+(VLOOKUP($F719,'(참고)타워 스텟 가치'!$B$12:$L$16,AH$2,0)*$E719)</f>
        <v>147.31874999999965</v>
      </c>
      <c r="AI719">
        <f>VLOOKUP($F719,'(참고)타워 스텟 가치'!$B$12:$L$16,AI$2,0)+(VLOOKUP($F719,'(참고)타워 스텟 가치'!$B$12:$L$16,AI$2,0)*$E719)</f>
        <v>17.459999999999958</v>
      </c>
      <c r="AJ719">
        <f>VLOOKUP($F719,'(참고)타워 스텟 가치'!$B$12:$L$16,AJ$2,0)+(VLOOKUP($F719,'(참고)타워 스텟 가치'!$B$12:$L$16,AJ$2,0)*$E719)</f>
        <v>0</v>
      </c>
      <c r="AK719">
        <f>VLOOKUP($F719,'(참고)타워 스텟 가치'!$B$12:$L$16,AK$2,0)+(VLOOKUP($F719,'(참고)타워 스텟 가치'!$B$12:$L$16,AK$2,0)*$E719)</f>
        <v>0</v>
      </c>
      <c r="AL719">
        <f>VLOOKUP($F719,'(참고)타워 스텟 가치'!$B$12:$L$16,AL$2,0)+(VLOOKUP($F719,'(참고)타워 스텟 가치'!$B$12:$L$16,AL$2,0)*$E719)</f>
        <v>116.39999999999972</v>
      </c>
      <c r="AM719">
        <f>SUM('스테이지별 몬스터 스텟'!AD719*'(참고)타워 스텟 가치'!$Q$17,'스테이지별 몬스터 스텟'!AE719*'(참고)타워 스텟 가치'!$R$17,'스테이지별 몬스터 스텟'!AF719*'(참고)타워 스텟 가치'!$S$17,'스테이지별 몬스터 스텟'!AG719*'(참고)타워 스텟 가치'!$T$17,'스테이지별 몬스터 스텟'!AH719*'(참고)타워 스텟 가치'!$U$17,'스테이지별 몬스터 스텟'!AI719*'(참고)타워 스텟 가치'!$V$17,'스테이지별 몬스터 스텟'!AJ719*'(참고)타워 스텟 가치'!$W$17,'스테이지별 몬스터 스텟'!AK719*'(참고)타워 스텟 가치'!$X$17,'스테이지별 몬스터 스텟'!AL719*'(참고)타워 스텟 가치'!$Y$17)</f>
        <v>448683.07874999894</v>
      </c>
      <c r="AN719">
        <v>3</v>
      </c>
    </row>
    <row r="720" spans="3:40" x14ac:dyDescent="0.3">
      <c r="C720">
        <v>1</v>
      </c>
      <c r="D720">
        <f t="shared" ref="D720:D783" si="35">D715+1</f>
        <v>144</v>
      </c>
      <c r="E720" s="52">
        <f>VLOOKUP(D720,'스테이지별 난이도 설정'!B:C,2,0)</f>
        <v>57.599999999999859</v>
      </c>
      <c r="F720" t="str">
        <f t="shared" ref="F720:F783" si="36">F715</f>
        <v>일반</v>
      </c>
      <c r="G720">
        <f t="shared" si="34"/>
        <v>6</v>
      </c>
      <c r="H720">
        <f>VLOOKUP($F720,'(참고)타워 스텟 가치'!$B$2:$L$6,H$2,0)+(VLOOKUP($F720,'(참고)타워 스텟 가치'!$B$2:$L$6,H$2,0)*$E720)</f>
        <v>439.49999999999892</v>
      </c>
      <c r="I720">
        <f>VLOOKUP($F720,'(참고)타워 스텟 가치'!$B$2:$L$6,I$2,0)+(VLOOKUP($F720,'(참고)타워 스텟 가치'!$B$2:$L$6,I$2,0)*$E720)</f>
        <v>87.899999999999793</v>
      </c>
      <c r="J720">
        <f>VLOOKUP($F720,'(참고)타워 스텟 가치'!$B$2:$L$6,J$2,0)+(VLOOKUP($F720,'(참고)타워 스텟 가치'!$B$2:$L$6,J$2,0)*$E720)</f>
        <v>292999.9999999993</v>
      </c>
      <c r="K720">
        <f>VLOOKUP($F720,'(참고)타워 스텟 가치'!$B$2:$L$6,K$2,0)+(VLOOKUP($F720,'(참고)타워 스텟 가치'!$B$2:$L$6,K$2,0)*$E720)</f>
        <v>1757.9999999999957</v>
      </c>
      <c r="L720">
        <f>VLOOKUP($F720,'(참고)타워 스텟 가치'!$B$2:$L$6,L$2,0)+(VLOOKUP($F720,'(참고)타워 스텟 가치'!$B$2:$L$6,L$2,0)*$E720)</f>
        <v>29.29999999999993</v>
      </c>
      <c r="M720">
        <f>VLOOKUP($F720,'(참고)타워 스텟 가치'!$B$2:$L$6,M$2,0)+(VLOOKUP($F720,'(참고)타워 스텟 가치'!$B$2:$L$6,M$2,0)*$E720)</f>
        <v>17.579999999999959</v>
      </c>
      <c r="N720">
        <f>VLOOKUP($F720,'(참고)타워 스텟 가치'!$B$2:$L$6,N$2,0)+(VLOOKUP($F720,'(참고)타워 스텟 가치'!$B$2:$L$6,N$2,0)*$E720)</f>
        <v>0</v>
      </c>
      <c r="O720">
        <f>VLOOKUP($F720,'(참고)타워 스텟 가치'!$B$2:$L$6,O$2,0)+(VLOOKUP($F720,'(참고)타워 스텟 가치'!$B$2:$L$6,O$2,0)*$E720)</f>
        <v>0</v>
      </c>
      <c r="P720">
        <f>VLOOKUP($F720,'(참고)타워 스텟 가치'!$B$2:$L$6,P$2,0)+(VLOOKUP($F720,'(참고)타워 스텟 가치'!$B$2:$L$6,P$2,0)*$E720)</f>
        <v>41.019999999999904</v>
      </c>
      <c r="Q720">
        <f>SUM('스테이지별 몬스터 스텟'!H720*'(참고)타워 스텟 가치'!$Q$17,'스테이지별 몬스터 스텟'!I720*'(참고)타워 스텟 가치'!$R$17,'스테이지별 몬스터 스텟'!J720*'(참고)타워 스텟 가치'!$S$17,'스테이지별 몬스터 스텟'!K720*'(참고)타워 스텟 가치'!$T$17,'스테이지별 몬스터 스텟'!L720*'(참고)타워 스텟 가치'!$U$17,'스테이지별 몬스터 스텟'!M720*'(참고)타워 스텟 가치'!$V$17,'스테이지별 몬스터 스텟'!N720*'(참고)타워 스텟 가치'!$W$17,'스테이지별 몬스터 스텟'!O720*'(참고)타워 스텟 가치'!$X$17,'스테이지별 몬스터 스텟'!P720*'(참고)타워 스텟 가치'!$Y$17)</f>
        <v>444185.0699999989</v>
      </c>
      <c r="R720">
        <v>1</v>
      </c>
      <c r="S720">
        <f>VLOOKUP($F720,'(참고)타워 스텟 가치'!$B$7:$L$11,S$2,0)+(VLOOKUP($F720,'(참고)타워 스텟 가치'!$B$7:$L$11,S$2,0)*$E720)</f>
        <v>146.49999999999966</v>
      </c>
      <c r="T720">
        <f>VLOOKUP($F720,'(참고)타워 스텟 가치'!$B$7:$L$11,T$2,0)+(VLOOKUP($F720,'(참고)타워 스텟 가치'!$B$7:$L$11,T$2,0)*$E720)</f>
        <v>263.69999999999936</v>
      </c>
      <c r="U720">
        <f>VLOOKUP($F720,'(참고)타워 스텟 가치'!$B$7:$L$11,U$2,0)+(VLOOKUP($F720,'(참고)타워 스텟 가치'!$B$7:$L$11,U$2,0)*$E720)</f>
        <v>292999.9999999993</v>
      </c>
      <c r="V720">
        <f>VLOOKUP($F720,'(참고)타워 스텟 가치'!$B$7:$L$11,V$2,0)+(VLOOKUP($F720,'(참고)타워 스텟 가치'!$B$7:$L$11,V$2,0)*$E720)</f>
        <v>1757.9999999999957</v>
      </c>
      <c r="W720">
        <f>VLOOKUP($F720,'(참고)타워 스텟 가치'!$B$7:$L$11,W$2,0)+(VLOOKUP($F720,'(참고)타워 스텟 가치'!$B$7:$L$11,W$2,0)*$E720)</f>
        <v>29.29999999999993</v>
      </c>
      <c r="X720">
        <f>VLOOKUP($F720,'(참고)타워 스텟 가치'!$B$7:$L$11,X$2,0)+(VLOOKUP($F720,'(참고)타워 스텟 가치'!$B$7:$L$11,X$2,0)*$E720)</f>
        <v>17.579999999999959</v>
      </c>
      <c r="Y720">
        <f>VLOOKUP($F720,'(참고)타워 스텟 가치'!$B$7:$L$11,Y$2,0)+(VLOOKUP($F720,'(참고)타워 스텟 가치'!$B$7:$L$11,Y$2,0)*$E720)</f>
        <v>0</v>
      </c>
      <c r="Z720">
        <f>VLOOKUP($F720,'(참고)타워 스텟 가치'!$B$7:$L$11,Z$2,0)+(VLOOKUP($F720,'(참고)타워 스텟 가치'!$B$7:$L$11,Z$2,0)*$E720)</f>
        <v>0</v>
      </c>
      <c r="AA720">
        <f>VLOOKUP($F720,'(참고)타워 스텟 가치'!$B$7:$L$11,AA$2,0)+(VLOOKUP($F720,'(참고)타워 스텟 가치'!$B$7:$L$11,AA$2,0)*$E720)</f>
        <v>41.019999999999904</v>
      </c>
      <c r="AB720">
        <f>SUM('스테이지별 몬스터 스텟'!S720*'(참고)타워 스텟 가치'!$Q$17,'스테이지별 몬스터 스텟'!T720*'(참고)타워 스텟 가치'!$R$17,'스테이지별 몬스터 스텟'!U720*'(참고)타워 스텟 가치'!$S$17,'스테이지별 몬스터 스텟'!V720*'(참고)타워 스텟 가치'!$T$17,'스테이지별 몬스터 스텟'!W720*'(참고)타워 스텟 가치'!$U$17,'스테이지별 몬스터 스텟'!X720*'(참고)타워 스텟 가치'!$V$17,'스테이지별 몬스터 스텟'!Y720*'(참고)타워 스텟 가치'!$W$17,'스테이지별 몬스터 스텟'!Z720*'(참고)타워 스텟 가치'!$X$17,'스테이지별 몬스터 스텟'!AA720*'(참고)타워 스텟 가치'!$Y$17)</f>
        <v>443862.76999999891</v>
      </c>
      <c r="AC720">
        <v>2</v>
      </c>
      <c r="AD720">
        <f>VLOOKUP($F720,'(참고)타워 스텟 가치'!$B$12:$L$16,AD$2,0)+(VLOOKUP($F720,'(참고)타워 스텟 가치'!$B$12:$L$16,AD$2,0)*$E720)</f>
        <v>146.49999999999966</v>
      </c>
      <c r="AE720">
        <f>VLOOKUP($F720,'(참고)타워 스텟 가치'!$B$12:$L$16,AE$2,0)+(VLOOKUP($F720,'(참고)타워 스텟 가치'!$B$12:$L$16,AE$2,0)*$E720)</f>
        <v>175.79999999999959</v>
      </c>
      <c r="AF720">
        <f>VLOOKUP($F720,'(참고)타워 스텟 가치'!$B$12:$L$16,AF$2,0)+(VLOOKUP($F720,'(참고)타워 스텟 가치'!$B$12:$L$16,AF$2,0)*$E720)</f>
        <v>292999.9999999993</v>
      </c>
      <c r="AG720">
        <f>VLOOKUP($F720,'(참고)타워 스텟 가치'!$B$12:$L$16,AG$2,0)+(VLOOKUP($F720,'(참고)타워 스텟 가치'!$B$12:$L$16,AG$2,0)*$E720)</f>
        <v>878.99999999999784</v>
      </c>
      <c r="AH720">
        <f>VLOOKUP($F720,'(참고)타워 스텟 가치'!$B$12:$L$16,AH$2,0)+(VLOOKUP($F720,'(참고)타워 스텟 가치'!$B$12:$L$16,AH$2,0)*$E720)</f>
        <v>29.29999999999993</v>
      </c>
      <c r="AI720">
        <f>VLOOKUP($F720,'(참고)타워 스텟 가치'!$B$12:$L$16,AI$2,0)+(VLOOKUP($F720,'(참고)타워 스텟 가치'!$B$12:$L$16,AI$2,0)*$E720)</f>
        <v>17.579999999999959</v>
      </c>
      <c r="AJ720">
        <f>VLOOKUP($F720,'(참고)타워 스텟 가치'!$B$12:$L$16,AJ$2,0)+(VLOOKUP($F720,'(참고)타워 스텟 가치'!$B$12:$L$16,AJ$2,0)*$E720)</f>
        <v>0</v>
      </c>
      <c r="AK720">
        <f>VLOOKUP($F720,'(참고)타워 스텟 가치'!$B$12:$L$16,AK$2,0)+(VLOOKUP($F720,'(참고)타워 스텟 가치'!$B$12:$L$16,AK$2,0)*$E720)</f>
        <v>0</v>
      </c>
      <c r="AL720">
        <f>VLOOKUP($F720,'(참고)타워 스텟 가치'!$B$12:$L$16,AL$2,0)+(VLOOKUP($F720,'(참고)타워 스텟 가치'!$B$12:$L$16,AL$2,0)*$E720)</f>
        <v>82.039999999999807</v>
      </c>
      <c r="AM720">
        <f>SUM('스테이지별 몬스터 스텟'!AD720*'(참고)타워 스텟 가치'!$Q$17,'스테이지별 몬스터 스텟'!AE720*'(참고)타워 스텟 가치'!$R$17,'스테이지별 몬스터 스텟'!AF720*'(참고)타워 스텟 가치'!$S$17,'스테이지별 몬스터 스텟'!AG720*'(참고)타워 스텟 가치'!$T$17,'스테이지별 몬스터 스텟'!AH720*'(참고)타워 스텟 가치'!$U$17,'스테이지별 몬스터 스텟'!AI720*'(참고)타워 스텟 가치'!$V$17,'스테이지별 몬스터 스텟'!AJ720*'(참고)타워 스텟 가치'!$W$17,'스테이지별 몬스터 스텟'!AK720*'(참고)타워 스텟 가치'!$X$17,'스테이지별 몬스터 스텟'!AL720*'(참고)타워 스텟 가치'!$Y$17)</f>
        <v>442054.95999999897</v>
      </c>
      <c r="AN720">
        <v>3</v>
      </c>
    </row>
    <row r="721" spans="3:40" x14ac:dyDescent="0.3">
      <c r="C721">
        <v>2</v>
      </c>
      <c r="D721">
        <f t="shared" si="35"/>
        <v>144</v>
      </c>
      <c r="E721" s="52">
        <f>VLOOKUP(D721,'스테이지별 난이도 설정'!B:C,2,0)</f>
        <v>57.599999999999859</v>
      </c>
      <c r="F721" t="str">
        <f t="shared" si="36"/>
        <v>레어</v>
      </c>
      <c r="G721">
        <f t="shared" si="34"/>
        <v>6</v>
      </c>
      <c r="H721">
        <f>VLOOKUP($F721,'(참고)타워 스텟 가치'!$B$2:$L$6,H$2,0)+(VLOOKUP($F721,'(참고)타워 스텟 가치'!$B$2:$L$6,H$2,0)*$E721)</f>
        <v>659.24999999999841</v>
      </c>
      <c r="I721">
        <f>VLOOKUP($F721,'(참고)타워 스텟 가치'!$B$2:$L$6,I$2,0)+(VLOOKUP($F721,'(참고)타워 스텟 가치'!$B$2:$L$6,I$2,0)*$E721)</f>
        <v>131.84999999999968</v>
      </c>
      <c r="J721">
        <f>VLOOKUP($F721,'(참고)타워 스텟 가치'!$B$2:$L$6,J$2,0)+(VLOOKUP($F721,'(참고)타워 스텟 가치'!$B$2:$L$6,J$2,0)*$E721)</f>
        <v>292999.9999999993</v>
      </c>
      <c r="K721">
        <f>VLOOKUP($F721,'(참고)타워 스텟 가치'!$B$2:$L$6,K$2,0)+(VLOOKUP($F721,'(참고)타워 스텟 가치'!$B$2:$L$6,K$2,0)*$E721)</f>
        <v>2636.9999999999936</v>
      </c>
      <c r="L721">
        <f>VLOOKUP($F721,'(참고)타워 스텟 가치'!$B$2:$L$6,L$2,0)+(VLOOKUP($F721,'(참고)타워 스텟 가치'!$B$2:$L$6,L$2,0)*$E721)</f>
        <v>43.949999999999896</v>
      </c>
      <c r="M721">
        <f>VLOOKUP($F721,'(참고)타워 스텟 가치'!$B$2:$L$6,M$2,0)+(VLOOKUP($F721,'(참고)타워 스텟 가치'!$B$2:$L$6,M$2,0)*$E721)</f>
        <v>17.579999999999959</v>
      </c>
      <c r="N721">
        <f>VLOOKUP($F721,'(참고)타워 스텟 가치'!$B$2:$L$6,N$2,0)+(VLOOKUP($F721,'(참고)타워 스텟 가치'!$B$2:$L$6,N$2,0)*$E721)</f>
        <v>0</v>
      </c>
      <c r="O721">
        <f>VLOOKUP($F721,'(참고)타워 스텟 가치'!$B$2:$L$6,O$2,0)+(VLOOKUP($F721,'(참고)타워 스텟 가치'!$B$2:$L$6,O$2,0)*$E721)</f>
        <v>0</v>
      </c>
      <c r="P721">
        <f>VLOOKUP($F721,'(참고)타워 스텟 가치'!$B$2:$L$6,P$2,0)+(VLOOKUP($F721,'(참고)타워 스텟 가치'!$B$2:$L$6,P$2,0)*$E721)</f>
        <v>41.019999999999904</v>
      </c>
      <c r="Q721">
        <f>SUM('스테이지별 몬스터 스텟'!H721*'(참고)타워 스텟 가치'!$Q$17,'스테이지별 몬스터 스텟'!I721*'(참고)타워 스텟 가치'!$R$17,'스테이지별 몬스터 스텟'!J721*'(참고)타워 스텟 가치'!$S$17,'스테이지별 몬스터 스텟'!K721*'(참고)타워 스텟 가치'!$T$17,'스테이지별 몬스터 스텟'!L721*'(참고)타워 스텟 가치'!$U$17,'스테이지별 몬스터 스텟'!M721*'(참고)타워 스텟 가치'!$V$17,'스테이지별 몬스터 스텟'!N721*'(참고)타워 스텟 가치'!$W$17,'스테이지별 몬스터 스텟'!O721*'(참고)타워 스텟 가치'!$X$17,'스테이지별 몬스터 스텟'!P721*'(참고)타워 스텟 가치'!$Y$17)</f>
        <v>446477.79499999899</v>
      </c>
      <c r="R721">
        <v>1</v>
      </c>
      <c r="S721">
        <f>VLOOKUP($F721,'(참고)타워 스텟 가치'!$B$7:$L$11,S$2,0)+(VLOOKUP($F721,'(참고)타워 스텟 가치'!$B$7:$L$11,S$2,0)*$E721)</f>
        <v>219.74999999999946</v>
      </c>
      <c r="T721">
        <f>VLOOKUP($F721,'(참고)타워 스텟 가치'!$B$7:$L$11,T$2,0)+(VLOOKUP($F721,'(참고)타워 스텟 가치'!$B$7:$L$11,T$2,0)*$E721)</f>
        <v>395.54999999999905</v>
      </c>
      <c r="U721">
        <f>VLOOKUP($F721,'(참고)타워 스텟 가치'!$B$7:$L$11,U$2,0)+(VLOOKUP($F721,'(참고)타워 스텟 가치'!$B$7:$L$11,U$2,0)*$E721)</f>
        <v>292999.9999999993</v>
      </c>
      <c r="V721">
        <f>VLOOKUP($F721,'(참고)타워 스텟 가치'!$B$7:$L$11,V$2,0)+(VLOOKUP($F721,'(참고)타워 스텟 가치'!$B$7:$L$11,V$2,0)*$E721)</f>
        <v>2636.9999999999936</v>
      </c>
      <c r="W721">
        <f>VLOOKUP($F721,'(참고)타워 스텟 가치'!$B$7:$L$11,W$2,0)+(VLOOKUP($F721,'(참고)타워 스텟 가치'!$B$7:$L$11,W$2,0)*$E721)</f>
        <v>43.949999999999896</v>
      </c>
      <c r="X721">
        <f>VLOOKUP($F721,'(참고)타워 스텟 가치'!$B$7:$L$11,X$2,0)+(VLOOKUP($F721,'(참고)타워 스텟 가치'!$B$7:$L$11,X$2,0)*$E721)</f>
        <v>17.579999999999959</v>
      </c>
      <c r="Y721">
        <f>VLOOKUP($F721,'(참고)타워 스텟 가치'!$B$7:$L$11,Y$2,0)+(VLOOKUP($F721,'(참고)타워 스텟 가치'!$B$7:$L$11,Y$2,0)*$E721)</f>
        <v>0</v>
      </c>
      <c r="Z721">
        <f>VLOOKUP($F721,'(참고)타워 스텟 가치'!$B$7:$L$11,Z$2,0)+(VLOOKUP($F721,'(참고)타워 스텟 가치'!$B$7:$L$11,Z$2,0)*$E721)</f>
        <v>0</v>
      </c>
      <c r="AA721">
        <f>VLOOKUP($F721,'(참고)타워 스텟 가치'!$B$7:$L$11,AA$2,0)+(VLOOKUP($F721,'(참고)타워 스텟 가치'!$B$7:$L$11,AA$2,0)*$E721)</f>
        <v>41.019999999999904</v>
      </c>
      <c r="AB721">
        <f>SUM('스테이지별 몬스터 스텟'!S721*'(참고)타워 스텟 가치'!$Q$17,'스테이지별 몬스터 스텟'!T721*'(참고)타워 스텟 가치'!$R$17,'스테이지별 몬스터 스텟'!U721*'(참고)타워 스텟 가치'!$S$17,'스테이지별 몬스터 스텟'!V721*'(참고)타워 스텟 가치'!$T$17,'스테이지별 몬스터 스텟'!W721*'(참고)타워 스텟 가치'!$U$17,'스테이지별 몬스터 스텟'!X721*'(참고)타워 스텟 가치'!$V$17,'스테이지별 몬스터 스텟'!Y721*'(참고)타워 스텟 가치'!$W$17,'스테이지별 몬스터 스텟'!Z721*'(참고)타워 스텟 가치'!$X$17,'스테이지별 몬스터 스텟'!AA721*'(참고)타워 스텟 가치'!$Y$17)</f>
        <v>445994.34499999898</v>
      </c>
      <c r="AC721">
        <v>2</v>
      </c>
      <c r="AD721">
        <f>VLOOKUP($F721,'(참고)타워 스텟 가치'!$B$12:$L$16,AD$2,0)+(VLOOKUP($F721,'(참고)타워 스텟 가치'!$B$12:$L$16,AD$2,0)*$E721)</f>
        <v>219.74999999999946</v>
      </c>
      <c r="AE721">
        <f>VLOOKUP($F721,'(참고)타워 스텟 가치'!$B$12:$L$16,AE$2,0)+(VLOOKUP($F721,'(참고)타워 스텟 가치'!$B$12:$L$16,AE$2,0)*$E721)</f>
        <v>263.69999999999936</v>
      </c>
      <c r="AF721">
        <f>VLOOKUP($F721,'(참고)타워 스텟 가치'!$B$12:$L$16,AF$2,0)+(VLOOKUP($F721,'(참고)타워 스텟 가치'!$B$12:$L$16,AF$2,0)*$E721)</f>
        <v>292999.9999999993</v>
      </c>
      <c r="AG721">
        <f>VLOOKUP($F721,'(참고)타워 스텟 가치'!$B$12:$L$16,AG$2,0)+(VLOOKUP($F721,'(참고)타워 스텟 가치'!$B$12:$L$16,AG$2,0)*$E721)</f>
        <v>1318.4999999999968</v>
      </c>
      <c r="AH721">
        <f>VLOOKUP($F721,'(참고)타워 스텟 가치'!$B$12:$L$16,AH$2,0)+(VLOOKUP($F721,'(참고)타워 스텟 가치'!$B$12:$L$16,AH$2,0)*$E721)</f>
        <v>43.949999999999896</v>
      </c>
      <c r="AI721">
        <f>VLOOKUP($F721,'(참고)타워 스텟 가치'!$B$12:$L$16,AI$2,0)+(VLOOKUP($F721,'(참고)타워 스텟 가치'!$B$12:$L$16,AI$2,0)*$E721)</f>
        <v>17.579999999999959</v>
      </c>
      <c r="AJ721">
        <f>VLOOKUP($F721,'(참고)타워 스텟 가치'!$B$12:$L$16,AJ$2,0)+(VLOOKUP($F721,'(참고)타워 스텟 가치'!$B$12:$L$16,AJ$2,0)*$E721)</f>
        <v>0</v>
      </c>
      <c r="AK721">
        <f>VLOOKUP($F721,'(참고)타워 스텟 가치'!$B$12:$L$16,AK$2,0)+(VLOOKUP($F721,'(참고)타워 스텟 가치'!$B$12:$L$16,AK$2,0)*$E721)</f>
        <v>0</v>
      </c>
      <c r="AL721">
        <f>VLOOKUP($F721,'(참고)타워 스텟 가치'!$B$12:$L$16,AL$2,0)+(VLOOKUP($F721,'(참고)타워 스텟 가치'!$B$12:$L$16,AL$2,0)*$E721)</f>
        <v>82.039999999999807</v>
      </c>
      <c r="AM721">
        <f>SUM('스테이지별 몬스터 스텟'!AD721*'(참고)타워 스텟 가치'!$Q$17,'스테이지별 몬스터 스텟'!AE721*'(참고)타워 스텟 가치'!$R$17,'스테이지별 몬스터 스텟'!AF721*'(참고)타워 스텟 가치'!$S$17,'스테이지별 몬스터 스텟'!AG721*'(참고)타워 스텟 가치'!$T$17,'스테이지별 몬스터 스텟'!AH721*'(참고)타워 스텟 가치'!$U$17,'스테이지별 몬스터 스텟'!AI721*'(참고)타워 스텟 가치'!$V$17,'스테이지별 몬스터 스텟'!AJ721*'(참고)타워 스텟 가치'!$W$17,'스테이지별 몬스터 스텟'!AK721*'(참고)타워 스텟 가치'!$X$17,'스테이지별 몬스터 스텟'!AL721*'(참고)타워 스텟 가치'!$Y$17)</f>
        <v>443241.609999999</v>
      </c>
      <c r="AN721">
        <v>3</v>
      </c>
    </row>
    <row r="722" spans="3:40" x14ac:dyDescent="0.3">
      <c r="C722">
        <v>3</v>
      </c>
      <c r="D722">
        <f t="shared" si="35"/>
        <v>144</v>
      </c>
      <c r="E722" s="52">
        <f>VLOOKUP(D722,'스테이지별 난이도 설정'!B:C,2,0)</f>
        <v>57.599999999999859</v>
      </c>
      <c r="F722" t="str">
        <f t="shared" si="36"/>
        <v>에픽</v>
      </c>
      <c r="G722">
        <f t="shared" si="34"/>
        <v>6</v>
      </c>
      <c r="H722">
        <f>VLOOKUP($F722,'(참고)타워 스텟 가치'!$B$2:$L$6,H$2,0)+(VLOOKUP($F722,'(참고)타워 스텟 가치'!$B$2:$L$6,H$2,0)*$E722)</f>
        <v>988.87499999999761</v>
      </c>
      <c r="I722">
        <f>VLOOKUP($F722,'(참고)타워 스텟 가치'!$B$2:$L$6,I$2,0)+(VLOOKUP($F722,'(참고)타워 스텟 가치'!$B$2:$L$6,I$2,0)*$E722)</f>
        <v>197.77499999999952</v>
      </c>
      <c r="J722">
        <f>VLOOKUP($F722,'(참고)타워 스텟 가치'!$B$2:$L$6,J$2,0)+(VLOOKUP($F722,'(참고)타워 스텟 가치'!$B$2:$L$6,J$2,0)*$E722)</f>
        <v>292999.9999999993</v>
      </c>
      <c r="K722">
        <f>VLOOKUP($F722,'(참고)타워 스텟 가치'!$B$2:$L$6,K$2,0)+(VLOOKUP($F722,'(참고)타워 스텟 가치'!$B$2:$L$6,K$2,0)*$E722)</f>
        <v>3955.4999999999905</v>
      </c>
      <c r="L722">
        <f>VLOOKUP($F722,'(참고)타워 스텟 가치'!$B$2:$L$6,L$2,0)+(VLOOKUP($F722,'(참고)타워 스텟 가치'!$B$2:$L$6,L$2,0)*$E722)</f>
        <v>65.924999999999841</v>
      </c>
      <c r="M722">
        <f>VLOOKUP($F722,'(참고)타워 스텟 가치'!$B$2:$L$6,M$2,0)+(VLOOKUP($F722,'(참고)타워 스텟 가치'!$B$2:$L$6,M$2,0)*$E722)</f>
        <v>17.579999999999959</v>
      </c>
      <c r="N722">
        <f>VLOOKUP($F722,'(참고)타워 스텟 가치'!$B$2:$L$6,N$2,0)+(VLOOKUP($F722,'(참고)타워 스텟 가치'!$B$2:$L$6,N$2,0)*$E722)</f>
        <v>0</v>
      </c>
      <c r="O722">
        <f>VLOOKUP($F722,'(참고)타워 스텟 가치'!$B$2:$L$6,O$2,0)+(VLOOKUP($F722,'(참고)타워 스텟 가치'!$B$2:$L$6,O$2,0)*$E722)</f>
        <v>0</v>
      </c>
      <c r="P722">
        <f>VLOOKUP($F722,'(참고)타워 스텟 가치'!$B$2:$L$6,P$2,0)+(VLOOKUP($F722,'(참고)타워 스텟 가치'!$B$2:$L$6,P$2,0)*$E722)</f>
        <v>41.019999999999904</v>
      </c>
      <c r="Q722">
        <f>SUM('스테이지별 몬스터 스텟'!H722*'(참고)타워 스텟 가치'!$Q$17,'스테이지별 몬스터 스텟'!I722*'(참고)타워 스텟 가치'!$R$17,'스테이지별 몬스터 스텟'!J722*'(참고)타워 스텟 가치'!$S$17,'스테이지별 몬스터 스텟'!K722*'(참고)타워 스텟 가치'!$T$17,'스테이지별 몬스터 스텟'!L722*'(참고)타워 스텟 가치'!$U$17,'스테이지별 몬스터 스텟'!M722*'(참고)타워 스텟 가치'!$V$17,'스테이지별 몬스터 스텟'!N722*'(참고)타워 스텟 가치'!$W$17,'스테이지별 몬스터 스텟'!O722*'(참고)타워 스텟 가치'!$X$17,'스테이지별 몬스터 스텟'!P722*'(참고)타워 스텟 가치'!$Y$17)</f>
        <v>449916.8824999989</v>
      </c>
      <c r="R722">
        <v>1</v>
      </c>
      <c r="S722">
        <f>VLOOKUP($F722,'(참고)타워 스텟 가치'!$B$7:$L$11,S$2,0)+(VLOOKUP($F722,'(참고)타워 스텟 가치'!$B$7:$L$11,S$2,0)*$E722)</f>
        <v>329.6249999999992</v>
      </c>
      <c r="T722">
        <f>VLOOKUP($F722,'(참고)타워 스텟 가치'!$B$7:$L$11,T$2,0)+(VLOOKUP($F722,'(참고)타워 스텟 가치'!$B$7:$L$11,T$2,0)*$E722)</f>
        <v>593.32499999999857</v>
      </c>
      <c r="U722">
        <f>VLOOKUP($F722,'(참고)타워 스텟 가치'!$B$7:$L$11,U$2,0)+(VLOOKUP($F722,'(참고)타워 스텟 가치'!$B$7:$L$11,U$2,0)*$E722)</f>
        <v>292999.9999999993</v>
      </c>
      <c r="V722">
        <f>VLOOKUP($F722,'(참고)타워 스텟 가치'!$B$7:$L$11,V$2,0)+(VLOOKUP($F722,'(참고)타워 스텟 가치'!$B$7:$L$11,V$2,0)*$E722)</f>
        <v>3955.4999999999905</v>
      </c>
      <c r="W722">
        <f>VLOOKUP($F722,'(참고)타워 스텟 가치'!$B$7:$L$11,W$2,0)+(VLOOKUP($F722,'(참고)타워 스텟 가치'!$B$7:$L$11,W$2,0)*$E722)</f>
        <v>65.924999999999841</v>
      </c>
      <c r="X722">
        <f>VLOOKUP($F722,'(참고)타워 스텟 가치'!$B$7:$L$11,X$2,0)+(VLOOKUP($F722,'(참고)타워 스텟 가치'!$B$7:$L$11,X$2,0)*$E722)</f>
        <v>17.579999999999959</v>
      </c>
      <c r="Y722">
        <f>VLOOKUP($F722,'(참고)타워 스텟 가치'!$B$7:$L$11,Y$2,0)+(VLOOKUP($F722,'(참고)타워 스텟 가치'!$B$7:$L$11,Y$2,0)*$E722)</f>
        <v>0</v>
      </c>
      <c r="Z722">
        <f>VLOOKUP($F722,'(참고)타워 스텟 가치'!$B$7:$L$11,Z$2,0)+(VLOOKUP($F722,'(참고)타워 스텟 가치'!$B$7:$L$11,Z$2,0)*$E722)</f>
        <v>0</v>
      </c>
      <c r="AA722">
        <f>VLOOKUP($F722,'(참고)타워 스텟 가치'!$B$7:$L$11,AA$2,0)+(VLOOKUP($F722,'(참고)타워 스텟 가치'!$B$7:$L$11,AA$2,0)*$E722)</f>
        <v>41.019999999999904</v>
      </c>
      <c r="AB722">
        <f>SUM('스테이지별 몬스터 스텟'!S722*'(참고)타워 스텟 가치'!$Q$17,'스테이지별 몬스터 스텟'!T722*'(참고)타워 스텟 가치'!$R$17,'스테이지별 몬스터 스텟'!U722*'(참고)타워 스텟 가치'!$S$17,'스테이지별 몬스터 스텟'!V722*'(참고)타워 스텟 가치'!$T$17,'스테이지별 몬스터 스텟'!W722*'(참고)타워 스텟 가치'!$U$17,'스테이지별 몬스터 스텟'!X722*'(참고)타워 스텟 가치'!$V$17,'스테이지별 몬스터 스텟'!Y722*'(참고)타워 스텟 가치'!$W$17,'스테이지별 몬스터 스텟'!Z722*'(참고)타워 스텟 가치'!$X$17,'스테이지별 몬스터 스텟'!AA722*'(참고)타워 스텟 가치'!$Y$17)</f>
        <v>449191.70749999891</v>
      </c>
      <c r="AC722">
        <v>2</v>
      </c>
      <c r="AD722">
        <f>VLOOKUP($F722,'(참고)타워 스텟 가치'!$B$12:$L$16,AD$2,0)+(VLOOKUP($F722,'(참고)타워 스텟 가치'!$B$12:$L$16,AD$2,0)*$E722)</f>
        <v>329.6249999999992</v>
      </c>
      <c r="AE722">
        <f>VLOOKUP($F722,'(참고)타워 스텟 가치'!$B$12:$L$16,AE$2,0)+(VLOOKUP($F722,'(참고)타워 스텟 가치'!$B$12:$L$16,AE$2,0)*$E722)</f>
        <v>395.54999999999905</v>
      </c>
      <c r="AF722">
        <f>VLOOKUP($F722,'(참고)타워 스텟 가치'!$B$12:$L$16,AF$2,0)+(VLOOKUP($F722,'(참고)타워 스텟 가치'!$B$12:$L$16,AF$2,0)*$E722)</f>
        <v>292999.9999999993</v>
      </c>
      <c r="AG722">
        <f>VLOOKUP($F722,'(참고)타워 스텟 가치'!$B$12:$L$16,AG$2,0)+(VLOOKUP($F722,'(참고)타워 스텟 가치'!$B$12:$L$16,AG$2,0)*$E722)</f>
        <v>1977.7499999999952</v>
      </c>
      <c r="AH722">
        <f>VLOOKUP($F722,'(참고)타워 스텟 가치'!$B$12:$L$16,AH$2,0)+(VLOOKUP($F722,'(참고)타워 스텟 가치'!$B$12:$L$16,AH$2,0)*$E722)</f>
        <v>65.924999999999841</v>
      </c>
      <c r="AI722">
        <f>VLOOKUP($F722,'(참고)타워 스텟 가치'!$B$12:$L$16,AI$2,0)+(VLOOKUP($F722,'(참고)타워 스텟 가치'!$B$12:$L$16,AI$2,0)*$E722)</f>
        <v>17.579999999999959</v>
      </c>
      <c r="AJ722">
        <f>VLOOKUP($F722,'(참고)타워 스텟 가치'!$B$12:$L$16,AJ$2,0)+(VLOOKUP($F722,'(참고)타워 스텟 가치'!$B$12:$L$16,AJ$2,0)*$E722)</f>
        <v>0</v>
      </c>
      <c r="AK722">
        <f>VLOOKUP($F722,'(참고)타워 스텟 가치'!$B$12:$L$16,AK$2,0)+(VLOOKUP($F722,'(참고)타워 스텟 가치'!$B$12:$L$16,AK$2,0)*$E722)</f>
        <v>0</v>
      </c>
      <c r="AL722">
        <f>VLOOKUP($F722,'(참고)타워 스텟 가치'!$B$12:$L$16,AL$2,0)+(VLOOKUP($F722,'(참고)타워 스텟 가치'!$B$12:$L$16,AL$2,0)*$E722)</f>
        <v>82.039999999999807</v>
      </c>
      <c r="AM722">
        <f>SUM('스테이지별 몬스터 스텟'!AD722*'(참고)타워 스텟 가치'!$Q$17,'스테이지별 몬스터 스텟'!AE722*'(참고)타워 스텟 가치'!$R$17,'스테이지별 몬스터 스텟'!AF722*'(참고)타워 스텟 가치'!$S$17,'스테이지별 몬스터 스텟'!AG722*'(참고)타워 스텟 가치'!$T$17,'스테이지별 몬스터 스텟'!AH722*'(참고)타워 스텟 가치'!$U$17,'스테이지별 몬스터 스텟'!AI722*'(참고)타워 스텟 가치'!$V$17,'스테이지별 몬스터 스텟'!AJ722*'(참고)타워 스텟 가치'!$W$17,'스테이지별 몬스터 스텟'!AK722*'(참고)타워 스텟 가치'!$X$17,'스테이지별 몬스터 스텟'!AL722*'(참고)타워 스텟 가치'!$Y$17)</f>
        <v>445021.58499999897</v>
      </c>
      <c r="AN722">
        <v>3</v>
      </c>
    </row>
    <row r="723" spans="3:40" x14ac:dyDescent="0.3">
      <c r="C723">
        <v>4</v>
      </c>
      <c r="D723">
        <f t="shared" si="35"/>
        <v>144</v>
      </c>
      <c r="E723" s="52">
        <f>VLOOKUP(D723,'스테이지별 난이도 설정'!B:C,2,0)</f>
        <v>57.599999999999859</v>
      </c>
      <c r="F723" t="str">
        <f t="shared" si="36"/>
        <v>유니크</v>
      </c>
      <c r="G723">
        <f t="shared" si="34"/>
        <v>6</v>
      </c>
      <c r="H723">
        <f>VLOOKUP($F723,'(참고)타워 스텟 가치'!$B$2:$L$6,H$2,0)+(VLOOKUP($F723,'(참고)타워 스텟 가치'!$B$2:$L$6,H$2,0)*$E723)</f>
        <v>1483.3124999999964</v>
      </c>
      <c r="I723">
        <f>VLOOKUP($F723,'(참고)타워 스텟 가치'!$B$2:$L$6,I$2,0)+(VLOOKUP($F723,'(참고)타워 스텟 가치'!$B$2:$L$6,I$2,0)*$E723)</f>
        <v>296.66249999999928</v>
      </c>
      <c r="J723">
        <f>VLOOKUP($F723,'(참고)타워 스텟 가치'!$B$2:$L$6,J$2,0)+(VLOOKUP($F723,'(참고)타워 스텟 가치'!$B$2:$L$6,J$2,0)*$E723)</f>
        <v>292999.9999999993</v>
      </c>
      <c r="K723">
        <f>VLOOKUP($F723,'(참고)타워 스텟 가치'!$B$2:$L$6,K$2,0)+(VLOOKUP($F723,'(참고)타워 스텟 가치'!$B$2:$L$6,K$2,0)*$E723)</f>
        <v>5933.2499999999854</v>
      </c>
      <c r="L723">
        <f>VLOOKUP($F723,'(참고)타워 스텟 가치'!$B$2:$L$6,L$2,0)+(VLOOKUP($F723,'(참고)타워 스텟 가치'!$B$2:$L$6,L$2,0)*$E723)</f>
        <v>98.887499999999761</v>
      </c>
      <c r="M723">
        <f>VLOOKUP($F723,'(참고)타워 스텟 가치'!$B$2:$L$6,M$2,0)+(VLOOKUP($F723,'(참고)타워 스텟 가치'!$B$2:$L$6,M$2,0)*$E723)</f>
        <v>17.579999999999959</v>
      </c>
      <c r="N723">
        <f>VLOOKUP($F723,'(참고)타워 스텟 가치'!$B$2:$L$6,N$2,0)+(VLOOKUP($F723,'(참고)타워 스텟 가치'!$B$2:$L$6,N$2,0)*$E723)</f>
        <v>0</v>
      </c>
      <c r="O723">
        <f>VLOOKUP($F723,'(참고)타워 스텟 가치'!$B$2:$L$6,O$2,0)+(VLOOKUP($F723,'(참고)타워 스텟 가치'!$B$2:$L$6,O$2,0)*$E723)</f>
        <v>0</v>
      </c>
      <c r="P723">
        <f>VLOOKUP($F723,'(참고)타워 스텟 가치'!$B$2:$L$6,P$2,0)+(VLOOKUP($F723,'(참고)타워 스텟 가치'!$B$2:$L$6,P$2,0)*$E723)</f>
        <v>58.599999999999859</v>
      </c>
      <c r="Q723">
        <f>SUM('스테이지별 몬스터 스텟'!H723*'(참고)타워 스텟 가치'!$Q$17,'스테이지별 몬스터 스텟'!I723*'(참고)타워 스텟 가치'!$R$17,'스테이지별 몬스터 스텟'!J723*'(참고)타워 스텟 가치'!$S$17,'스테이지별 몬스터 스텟'!K723*'(참고)타워 스텟 가치'!$T$17,'스테이지별 몬스터 스텟'!L723*'(참고)타워 스텟 가치'!$U$17,'스테이지별 몬스터 스텟'!M723*'(참고)타워 스텟 가치'!$V$17,'스테이지별 몬스터 스텟'!N723*'(참고)타워 스텟 가치'!$W$17,'스테이지별 몬스터 스텟'!O723*'(참고)타워 스텟 가치'!$X$17,'스테이지별 몬스터 스텟'!P723*'(참고)타워 스텟 가치'!$Y$17)</f>
        <v>455110.67374999891</v>
      </c>
      <c r="R723">
        <v>1</v>
      </c>
      <c r="S723">
        <f>VLOOKUP($F723,'(참고)타워 스텟 가치'!$B$7:$L$11,S$2,0)+(VLOOKUP($F723,'(참고)타워 스텟 가치'!$B$7:$L$11,S$2,0)*$E723)</f>
        <v>494.43749999999881</v>
      </c>
      <c r="T723">
        <f>VLOOKUP($F723,'(참고)타워 스텟 가치'!$B$7:$L$11,T$2,0)+(VLOOKUP($F723,'(참고)타워 스텟 가치'!$B$7:$L$11,T$2,0)*$E723)</f>
        <v>889.98749999999791</v>
      </c>
      <c r="U723">
        <f>VLOOKUP($F723,'(참고)타워 스텟 가치'!$B$7:$L$11,U$2,0)+(VLOOKUP($F723,'(참고)타워 스텟 가치'!$B$7:$L$11,U$2,0)*$E723)</f>
        <v>292999.9999999993</v>
      </c>
      <c r="V723">
        <f>VLOOKUP($F723,'(참고)타워 스텟 가치'!$B$7:$L$11,V$2,0)+(VLOOKUP($F723,'(참고)타워 스텟 가치'!$B$7:$L$11,V$2,0)*$E723)</f>
        <v>5933.2499999999854</v>
      </c>
      <c r="W723">
        <f>VLOOKUP($F723,'(참고)타워 스텟 가치'!$B$7:$L$11,W$2,0)+(VLOOKUP($F723,'(참고)타워 스텟 가치'!$B$7:$L$11,W$2,0)*$E723)</f>
        <v>98.887499999999761</v>
      </c>
      <c r="X723">
        <f>VLOOKUP($F723,'(참고)타워 스텟 가치'!$B$7:$L$11,X$2,0)+(VLOOKUP($F723,'(참고)타워 스텟 가치'!$B$7:$L$11,X$2,0)*$E723)</f>
        <v>17.579999999999959</v>
      </c>
      <c r="Y723">
        <f>VLOOKUP($F723,'(참고)타워 스텟 가치'!$B$7:$L$11,Y$2,0)+(VLOOKUP($F723,'(참고)타워 스텟 가치'!$B$7:$L$11,Y$2,0)*$E723)</f>
        <v>0</v>
      </c>
      <c r="Z723">
        <f>VLOOKUP($F723,'(참고)타워 스텟 가치'!$B$7:$L$11,Z$2,0)+(VLOOKUP($F723,'(참고)타워 스텟 가치'!$B$7:$L$11,Z$2,0)*$E723)</f>
        <v>0</v>
      </c>
      <c r="AA723">
        <f>VLOOKUP($F723,'(참고)타워 스텟 가치'!$B$7:$L$11,AA$2,0)+(VLOOKUP($F723,'(참고)타워 스텟 가치'!$B$7:$L$11,AA$2,0)*$E723)</f>
        <v>58.599999999999859</v>
      </c>
      <c r="AB723">
        <f>SUM('스테이지별 몬스터 스텟'!S723*'(참고)타워 스텟 가치'!$Q$17,'스테이지별 몬스터 스텟'!T723*'(참고)타워 스텟 가치'!$R$17,'스테이지별 몬스터 스텟'!U723*'(참고)타워 스텟 가치'!$S$17,'스테이지별 몬스터 스텟'!V723*'(참고)타워 스텟 가치'!$T$17,'스테이지별 몬스터 스텟'!W723*'(참고)타워 스텟 가치'!$U$17,'스테이지별 몬스터 스텟'!X723*'(참고)타워 스텟 가치'!$V$17,'스테이지별 몬스터 스텟'!Y723*'(참고)타워 스텟 가치'!$W$17,'스테이지별 몬스터 스텟'!Z723*'(참고)타워 스텟 가치'!$X$17,'스테이지별 몬스터 스텟'!AA723*'(참고)타워 스텟 가치'!$Y$17)</f>
        <v>454022.91124999896</v>
      </c>
      <c r="AC723">
        <v>2</v>
      </c>
      <c r="AD723">
        <f>VLOOKUP($F723,'(참고)타워 스텟 가치'!$B$12:$L$16,AD$2,0)+(VLOOKUP($F723,'(참고)타워 스텟 가치'!$B$12:$L$16,AD$2,0)*$E723)</f>
        <v>494.43749999999881</v>
      </c>
      <c r="AE723">
        <f>VLOOKUP($F723,'(참고)타워 스텟 가치'!$B$12:$L$16,AE$2,0)+(VLOOKUP($F723,'(참고)타워 스텟 가치'!$B$12:$L$16,AE$2,0)*$E723)</f>
        <v>593.32499999999857</v>
      </c>
      <c r="AF723">
        <f>VLOOKUP($F723,'(참고)타워 스텟 가치'!$B$12:$L$16,AF$2,0)+(VLOOKUP($F723,'(참고)타워 스텟 가치'!$B$12:$L$16,AF$2,0)*$E723)</f>
        <v>292999.9999999993</v>
      </c>
      <c r="AG723">
        <f>VLOOKUP($F723,'(참고)타워 스텟 가치'!$B$12:$L$16,AG$2,0)+(VLOOKUP($F723,'(참고)타워 스텟 가치'!$B$12:$L$16,AG$2,0)*$E723)</f>
        <v>2966.6249999999927</v>
      </c>
      <c r="AH723">
        <f>VLOOKUP($F723,'(참고)타워 스텟 가치'!$B$12:$L$16,AH$2,0)+(VLOOKUP($F723,'(참고)타워 스텟 가치'!$B$12:$L$16,AH$2,0)*$E723)</f>
        <v>98.887499999999761</v>
      </c>
      <c r="AI723">
        <f>VLOOKUP($F723,'(참고)타워 스텟 가치'!$B$12:$L$16,AI$2,0)+(VLOOKUP($F723,'(참고)타워 스텟 가치'!$B$12:$L$16,AI$2,0)*$E723)</f>
        <v>17.579999999999959</v>
      </c>
      <c r="AJ723">
        <f>VLOOKUP($F723,'(참고)타워 스텟 가치'!$B$12:$L$16,AJ$2,0)+(VLOOKUP($F723,'(참고)타워 스텟 가치'!$B$12:$L$16,AJ$2,0)*$E723)</f>
        <v>0</v>
      </c>
      <c r="AK723">
        <f>VLOOKUP($F723,'(참고)타워 스텟 가치'!$B$12:$L$16,AK$2,0)+(VLOOKUP($F723,'(참고)타워 스텟 가치'!$B$12:$L$16,AK$2,0)*$E723)</f>
        <v>0</v>
      </c>
      <c r="AL723">
        <f>VLOOKUP($F723,'(참고)타워 스텟 가치'!$B$12:$L$16,AL$2,0)+(VLOOKUP($F723,'(참고)타워 스텟 가치'!$B$12:$L$16,AL$2,0)*$E723)</f>
        <v>117.19999999999972</v>
      </c>
      <c r="AM723">
        <f>SUM('스테이지별 몬스터 스텟'!AD723*'(참고)타워 스텟 가치'!$Q$17,'스테이지별 몬스터 스텟'!AE723*'(참고)타워 스텟 가치'!$R$17,'스테이지별 몬스터 스텟'!AF723*'(참고)타워 스텟 가치'!$S$17,'스테이지별 몬스터 스텟'!AG723*'(참고)타워 스텟 가치'!$T$17,'스테이지별 몬스터 스텟'!AH723*'(참고)타워 스텟 가치'!$U$17,'스테이지별 몬스터 스텟'!AI723*'(참고)타워 스텟 가치'!$V$17,'스테이지별 몬스터 스텟'!AJ723*'(참고)타워 스텟 가치'!$W$17,'스테이지별 몬스터 스텟'!AK723*'(참고)타워 스텟 가치'!$X$17,'스테이지별 몬스터 스텟'!AL723*'(참고)타워 스텟 가치'!$Y$17)</f>
        <v>447761.867499999</v>
      </c>
      <c r="AN723">
        <v>3</v>
      </c>
    </row>
    <row r="724" spans="3:40" x14ac:dyDescent="0.3">
      <c r="C724">
        <v>5</v>
      </c>
      <c r="D724">
        <f t="shared" si="35"/>
        <v>144</v>
      </c>
      <c r="E724" s="52">
        <f>VLOOKUP(D724,'스테이지별 난이도 설정'!B:C,2,0)</f>
        <v>57.599999999999859</v>
      </c>
      <c r="F724" t="str">
        <f t="shared" si="36"/>
        <v>스페셜</v>
      </c>
      <c r="G724">
        <f t="shared" si="34"/>
        <v>6</v>
      </c>
      <c r="H724">
        <f>VLOOKUP($F724,'(참고)타워 스텟 가치'!$B$2:$L$6,H$2,0)+(VLOOKUP($F724,'(참고)타워 스텟 가치'!$B$2:$L$6,H$2,0)*$E724)</f>
        <v>2224.9687499999945</v>
      </c>
      <c r="I724">
        <f>VLOOKUP($F724,'(참고)타워 스텟 가치'!$B$2:$L$6,I$2,0)+(VLOOKUP($F724,'(참고)타워 스텟 가치'!$B$2:$L$6,I$2,0)*$E724)</f>
        <v>444.99374999999895</v>
      </c>
      <c r="J724">
        <f>VLOOKUP($F724,'(참고)타워 스텟 가치'!$B$2:$L$6,J$2,0)+(VLOOKUP($F724,'(참고)타워 스텟 가치'!$B$2:$L$6,J$2,0)*$E724)</f>
        <v>292999.9999999993</v>
      </c>
      <c r="K724">
        <f>VLOOKUP($F724,'(참고)타워 스텟 가치'!$B$2:$L$6,K$2,0)+(VLOOKUP($F724,'(참고)타워 스텟 가치'!$B$2:$L$6,K$2,0)*$E724)</f>
        <v>8899.8749999999782</v>
      </c>
      <c r="L724">
        <f>VLOOKUP($F724,'(참고)타워 스텟 가치'!$B$2:$L$6,L$2,0)+(VLOOKUP($F724,'(참고)타워 스텟 가치'!$B$2:$L$6,L$2,0)*$E724)</f>
        <v>148.33124999999964</v>
      </c>
      <c r="M724">
        <f>VLOOKUP($F724,'(참고)타워 스텟 가치'!$B$2:$L$6,M$2,0)+(VLOOKUP($F724,'(참고)타워 스텟 가치'!$B$2:$L$6,M$2,0)*$E724)</f>
        <v>17.579999999999959</v>
      </c>
      <c r="N724">
        <f>VLOOKUP($F724,'(참고)타워 스텟 가치'!$B$2:$L$6,N$2,0)+(VLOOKUP($F724,'(참고)타워 스텟 가치'!$B$2:$L$6,N$2,0)*$E724)</f>
        <v>0</v>
      </c>
      <c r="O724">
        <f>VLOOKUP($F724,'(참고)타워 스텟 가치'!$B$2:$L$6,O$2,0)+(VLOOKUP($F724,'(참고)타워 스텟 가치'!$B$2:$L$6,O$2,0)*$E724)</f>
        <v>0</v>
      </c>
      <c r="P724">
        <f>VLOOKUP($F724,'(참고)타워 스텟 가치'!$B$2:$L$6,P$2,0)+(VLOOKUP($F724,'(참고)타워 스텟 가치'!$B$2:$L$6,P$2,0)*$E724)</f>
        <v>58.599999999999859</v>
      </c>
      <c r="Q724">
        <f>SUM('스테이지별 몬스터 스텟'!H724*'(참고)타워 스텟 가치'!$Q$17,'스테이지별 몬스터 스텟'!I724*'(참고)타워 스텟 가치'!$R$17,'스테이지별 몬스터 스텟'!J724*'(참고)타워 스텟 가치'!$S$17,'스테이지별 몬스터 스텟'!K724*'(참고)타워 스텟 가치'!$T$17,'스테이지별 몬스터 스텟'!L724*'(참고)타워 스텟 가치'!$U$17,'스테이지별 몬스터 스텟'!M724*'(참고)타워 스텟 가치'!$V$17,'스테이지별 몬스터 스텟'!N724*'(참고)타워 스텟 가치'!$W$17,'스테이지별 몬스터 스텟'!O724*'(참고)타워 스텟 가치'!$X$17,'스테이지별 몬스터 스텟'!P724*'(참고)타워 스텟 가치'!$Y$17)</f>
        <v>462848.62062499888</v>
      </c>
      <c r="R724">
        <v>1</v>
      </c>
      <c r="S724">
        <f>VLOOKUP($F724,'(참고)타워 스텟 가치'!$B$7:$L$11,S$2,0)+(VLOOKUP($F724,'(참고)타워 스텟 가치'!$B$7:$L$11,S$2,0)*$E724)</f>
        <v>741.65624999999818</v>
      </c>
      <c r="T724">
        <f>VLOOKUP($F724,'(참고)타워 스텟 가치'!$B$7:$L$11,T$2,0)+(VLOOKUP($F724,'(참고)타워 스텟 가치'!$B$7:$L$11,T$2,0)*$E724)</f>
        <v>1334.9812499999969</v>
      </c>
      <c r="U724">
        <f>VLOOKUP($F724,'(참고)타워 스텟 가치'!$B$7:$L$11,U$2,0)+(VLOOKUP($F724,'(참고)타워 스텟 가치'!$B$7:$L$11,U$2,0)*$E724)</f>
        <v>292999.9999999993</v>
      </c>
      <c r="V724">
        <f>VLOOKUP($F724,'(참고)타워 스텟 가치'!$B$7:$L$11,V$2,0)+(VLOOKUP($F724,'(참고)타워 스텟 가치'!$B$7:$L$11,V$2,0)*$E724)</f>
        <v>8899.8749999999782</v>
      </c>
      <c r="W724">
        <f>VLOOKUP($F724,'(참고)타워 스텟 가치'!$B$7:$L$11,W$2,0)+(VLOOKUP($F724,'(참고)타워 스텟 가치'!$B$7:$L$11,W$2,0)*$E724)</f>
        <v>148.33124999999964</v>
      </c>
      <c r="X724">
        <f>VLOOKUP($F724,'(참고)타워 스텟 가치'!$B$7:$L$11,X$2,0)+(VLOOKUP($F724,'(참고)타워 스텟 가치'!$B$7:$L$11,X$2,0)*$E724)</f>
        <v>17.579999999999959</v>
      </c>
      <c r="Y724">
        <f>VLOOKUP($F724,'(참고)타워 스텟 가치'!$B$7:$L$11,Y$2,0)+(VLOOKUP($F724,'(참고)타워 스텟 가치'!$B$7:$L$11,Y$2,0)*$E724)</f>
        <v>0</v>
      </c>
      <c r="Z724">
        <f>VLOOKUP($F724,'(참고)타워 스텟 가치'!$B$7:$L$11,Z$2,0)+(VLOOKUP($F724,'(참고)타워 스텟 가치'!$B$7:$L$11,Z$2,0)*$E724)</f>
        <v>0</v>
      </c>
      <c r="AA724">
        <f>VLOOKUP($F724,'(참고)타워 스텟 가치'!$B$7:$L$11,AA$2,0)+(VLOOKUP($F724,'(참고)타워 스텟 가치'!$B$7:$L$11,AA$2,0)*$E724)</f>
        <v>58.599999999999859</v>
      </c>
      <c r="AB724">
        <f>SUM('스테이지별 몬스터 스텟'!S724*'(참고)타워 스텟 가치'!$Q$17,'스테이지별 몬스터 스텟'!T724*'(참고)타워 스텟 가치'!$R$17,'스테이지별 몬스터 스텟'!U724*'(참고)타워 스텟 가치'!$S$17,'스테이지별 몬스터 스텟'!V724*'(참고)타워 스텟 가치'!$T$17,'스테이지별 몬스터 스텟'!W724*'(참고)타워 스텟 가치'!$U$17,'스테이지별 몬스터 스텟'!X724*'(참고)타워 스텟 가치'!$V$17,'스테이지별 몬스터 스텟'!Y724*'(참고)타워 스텟 가치'!$W$17,'스테이지별 몬스터 스텟'!Z724*'(참고)타워 스텟 가치'!$X$17,'스테이지별 몬스터 스텟'!AA724*'(참고)타워 스텟 가치'!$Y$17)</f>
        <v>461216.97687499889</v>
      </c>
      <c r="AC724">
        <v>2</v>
      </c>
      <c r="AD724">
        <f>VLOOKUP($F724,'(참고)타워 스텟 가치'!$B$12:$L$16,AD$2,0)+(VLOOKUP($F724,'(참고)타워 스텟 가치'!$B$12:$L$16,AD$2,0)*$E724)</f>
        <v>741.65624999999818</v>
      </c>
      <c r="AE724">
        <f>VLOOKUP($F724,'(참고)타워 스텟 가치'!$B$12:$L$16,AE$2,0)+(VLOOKUP($F724,'(참고)타워 스텟 가치'!$B$12:$L$16,AE$2,0)*$E724)</f>
        <v>889.98749999999791</v>
      </c>
      <c r="AF724">
        <f>VLOOKUP($F724,'(참고)타워 스텟 가치'!$B$12:$L$16,AF$2,0)+(VLOOKUP($F724,'(참고)타워 스텟 가치'!$B$12:$L$16,AF$2,0)*$E724)</f>
        <v>292999.9999999993</v>
      </c>
      <c r="AG724">
        <f>VLOOKUP($F724,'(참고)타워 스텟 가치'!$B$12:$L$16,AG$2,0)+(VLOOKUP($F724,'(참고)타워 스텟 가치'!$B$12:$L$16,AG$2,0)*$E724)</f>
        <v>4449.9374999999891</v>
      </c>
      <c r="AH724">
        <f>VLOOKUP($F724,'(참고)타워 스텟 가치'!$B$12:$L$16,AH$2,0)+(VLOOKUP($F724,'(참고)타워 스텟 가치'!$B$12:$L$16,AH$2,0)*$E724)</f>
        <v>148.33124999999964</v>
      </c>
      <c r="AI724">
        <f>VLOOKUP($F724,'(참고)타워 스텟 가치'!$B$12:$L$16,AI$2,0)+(VLOOKUP($F724,'(참고)타워 스텟 가치'!$B$12:$L$16,AI$2,0)*$E724)</f>
        <v>17.579999999999959</v>
      </c>
      <c r="AJ724">
        <f>VLOOKUP($F724,'(참고)타워 스텟 가치'!$B$12:$L$16,AJ$2,0)+(VLOOKUP($F724,'(참고)타워 스텟 가치'!$B$12:$L$16,AJ$2,0)*$E724)</f>
        <v>0</v>
      </c>
      <c r="AK724">
        <f>VLOOKUP($F724,'(참고)타워 스텟 가치'!$B$12:$L$16,AK$2,0)+(VLOOKUP($F724,'(참고)타워 스텟 가치'!$B$12:$L$16,AK$2,0)*$E724)</f>
        <v>0</v>
      </c>
      <c r="AL724">
        <f>VLOOKUP($F724,'(참고)타워 스텟 가치'!$B$12:$L$16,AL$2,0)+(VLOOKUP($F724,'(참고)타워 스텟 가치'!$B$12:$L$16,AL$2,0)*$E724)</f>
        <v>117.19999999999972</v>
      </c>
      <c r="AM724">
        <f>SUM('스테이지별 몬스터 스텟'!AD724*'(참고)타워 스텟 가치'!$Q$17,'스테이지별 몬스터 스텟'!AE724*'(참고)타워 스텟 가치'!$R$17,'스테이지별 몬스터 스텟'!AF724*'(참고)타워 스텟 가치'!$S$17,'스테이지별 몬스터 스텟'!AG724*'(참고)타워 스텟 가치'!$T$17,'스테이지별 몬스터 스텟'!AH724*'(참고)타워 스텟 가치'!$U$17,'스테이지별 몬스터 스텟'!AI724*'(참고)타워 스텟 가치'!$V$17,'스테이지별 몬스터 스텟'!AJ724*'(참고)타워 스텟 가치'!$W$17,'스테이지별 몬스터 스텟'!AK724*'(참고)타워 스텟 가치'!$X$17,'스테이지별 몬스터 스텟'!AL724*'(참고)타워 스텟 가치'!$Y$17)</f>
        <v>451766.81124999898</v>
      </c>
      <c r="AN724">
        <v>3</v>
      </c>
    </row>
    <row r="725" spans="3:40" x14ac:dyDescent="0.3">
      <c r="C725">
        <v>1</v>
      </c>
      <c r="D725">
        <f t="shared" si="35"/>
        <v>145</v>
      </c>
      <c r="E725" s="52">
        <f>VLOOKUP(D725,'스테이지별 난이도 설정'!B:C,2,0)</f>
        <v>57.999999999999858</v>
      </c>
      <c r="F725" t="str">
        <f t="shared" si="36"/>
        <v>일반</v>
      </c>
      <c r="G725">
        <f t="shared" si="34"/>
        <v>6</v>
      </c>
      <c r="H725">
        <f>VLOOKUP($F725,'(참고)타워 스텟 가치'!$B$2:$L$6,H$2,0)+(VLOOKUP($F725,'(참고)타워 스텟 가치'!$B$2:$L$6,H$2,0)*$E725)</f>
        <v>442.49999999999892</v>
      </c>
      <c r="I725">
        <f>VLOOKUP($F725,'(참고)타워 스텟 가치'!$B$2:$L$6,I$2,0)+(VLOOKUP($F725,'(참고)타워 스텟 가치'!$B$2:$L$6,I$2,0)*$E725)</f>
        <v>88.499999999999787</v>
      </c>
      <c r="J725">
        <f>VLOOKUP($F725,'(참고)타워 스텟 가치'!$B$2:$L$6,J$2,0)+(VLOOKUP($F725,'(참고)타워 스텟 가치'!$B$2:$L$6,J$2,0)*$E725)</f>
        <v>294999.9999999993</v>
      </c>
      <c r="K725">
        <f>VLOOKUP($F725,'(참고)타워 스텟 가치'!$B$2:$L$6,K$2,0)+(VLOOKUP($F725,'(참고)타워 스텟 가치'!$B$2:$L$6,K$2,0)*$E725)</f>
        <v>1769.9999999999957</v>
      </c>
      <c r="L725">
        <f>VLOOKUP($F725,'(참고)타워 스텟 가치'!$B$2:$L$6,L$2,0)+(VLOOKUP($F725,'(참고)타워 스텟 가치'!$B$2:$L$6,L$2,0)*$E725)</f>
        <v>29.499999999999929</v>
      </c>
      <c r="M725">
        <f>VLOOKUP($F725,'(참고)타워 스텟 가치'!$B$2:$L$6,M$2,0)+(VLOOKUP($F725,'(참고)타워 스텟 가치'!$B$2:$L$6,M$2,0)*$E725)</f>
        <v>17.699999999999957</v>
      </c>
      <c r="N725">
        <f>VLOOKUP($F725,'(참고)타워 스텟 가치'!$B$2:$L$6,N$2,0)+(VLOOKUP($F725,'(참고)타워 스텟 가치'!$B$2:$L$6,N$2,0)*$E725)</f>
        <v>0</v>
      </c>
      <c r="O725">
        <f>VLOOKUP($F725,'(참고)타워 스텟 가치'!$B$2:$L$6,O$2,0)+(VLOOKUP($F725,'(참고)타워 스텟 가치'!$B$2:$L$6,O$2,0)*$E725)</f>
        <v>0</v>
      </c>
      <c r="P725">
        <f>VLOOKUP($F725,'(참고)타워 스텟 가치'!$B$2:$L$6,P$2,0)+(VLOOKUP($F725,'(참고)타워 스텟 가치'!$B$2:$L$6,P$2,0)*$E725)</f>
        <v>41.299999999999898</v>
      </c>
      <c r="Q725">
        <f>SUM('스테이지별 몬스터 스텟'!H725*'(참고)타워 스텟 가치'!$Q$17,'스테이지별 몬스터 스텟'!I725*'(참고)타워 스텟 가치'!$R$17,'스테이지별 몬스터 스텟'!J725*'(참고)타워 스텟 가치'!$S$17,'스테이지별 몬스터 스텟'!K725*'(참고)타워 스텟 가치'!$T$17,'스테이지별 몬스터 스텟'!L725*'(참고)타워 스텟 가치'!$U$17,'스테이지별 몬스터 스텟'!M725*'(참고)타워 스텟 가치'!$V$17,'스테이지별 몬스터 스텟'!N725*'(참고)타워 스텟 가치'!$W$17,'스테이지별 몬스터 스텟'!O725*'(참고)타워 스텟 가치'!$X$17,'스테이지별 몬스터 스텟'!P725*'(참고)타워 스텟 가치'!$Y$17)</f>
        <v>447217.04999999894</v>
      </c>
      <c r="R725">
        <v>1</v>
      </c>
      <c r="S725">
        <f>VLOOKUP($F725,'(참고)타워 스텟 가치'!$B$7:$L$11,S$2,0)+(VLOOKUP($F725,'(참고)타워 스텟 가치'!$B$7:$L$11,S$2,0)*$E725)</f>
        <v>147.49999999999966</v>
      </c>
      <c r="T725">
        <f>VLOOKUP($F725,'(참고)타워 스텟 가치'!$B$7:$L$11,T$2,0)+(VLOOKUP($F725,'(참고)타워 스텟 가치'!$B$7:$L$11,T$2,0)*$E725)</f>
        <v>265.49999999999937</v>
      </c>
      <c r="U725">
        <f>VLOOKUP($F725,'(참고)타워 스텟 가치'!$B$7:$L$11,U$2,0)+(VLOOKUP($F725,'(참고)타워 스텟 가치'!$B$7:$L$11,U$2,0)*$E725)</f>
        <v>294999.9999999993</v>
      </c>
      <c r="V725">
        <f>VLOOKUP($F725,'(참고)타워 스텟 가치'!$B$7:$L$11,V$2,0)+(VLOOKUP($F725,'(참고)타워 스텟 가치'!$B$7:$L$11,V$2,0)*$E725)</f>
        <v>1769.9999999999957</v>
      </c>
      <c r="W725">
        <f>VLOOKUP($F725,'(참고)타워 스텟 가치'!$B$7:$L$11,W$2,0)+(VLOOKUP($F725,'(참고)타워 스텟 가치'!$B$7:$L$11,W$2,0)*$E725)</f>
        <v>29.499999999999929</v>
      </c>
      <c r="X725">
        <f>VLOOKUP($F725,'(참고)타워 스텟 가치'!$B$7:$L$11,X$2,0)+(VLOOKUP($F725,'(참고)타워 스텟 가치'!$B$7:$L$11,X$2,0)*$E725)</f>
        <v>17.699999999999957</v>
      </c>
      <c r="Y725">
        <f>VLOOKUP($F725,'(참고)타워 스텟 가치'!$B$7:$L$11,Y$2,0)+(VLOOKUP($F725,'(참고)타워 스텟 가치'!$B$7:$L$11,Y$2,0)*$E725)</f>
        <v>0</v>
      </c>
      <c r="Z725">
        <f>VLOOKUP($F725,'(참고)타워 스텟 가치'!$B$7:$L$11,Z$2,0)+(VLOOKUP($F725,'(참고)타워 스텟 가치'!$B$7:$L$11,Z$2,0)*$E725)</f>
        <v>0</v>
      </c>
      <c r="AA725">
        <f>VLOOKUP($F725,'(참고)타워 스텟 가치'!$B$7:$L$11,AA$2,0)+(VLOOKUP($F725,'(참고)타워 스텟 가치'!$B$7:$L$11,AA$2,0)*$E725)</f>
        <v>41.299999999999898</v>
      </c>
      <c r="AB725">
        <f>SUM('스테이지별 몬스터 스텟'!S725*'(참고)타워 스텟 가치'!$Q$17,'스테이지별 몬스터 스텟'!T725*'(참고)타워 스텟 가치'!$R$17,'스테이지별 몬스터 스텟'!U725*'(참고)타워 스텟 가치'!$S$17,'스테이지별 몬스터 스텟'!V725*'(참고)타워 스텟 가치'!$T$17,'스테이지별 몬스터 스텟'!W725*'(참고)타워 스텟 가치'!$U$17,'스테이지별 몬스터 스텟'!X725*'(참고)타워 스텟 가치'!$V$17,'스테이지별 몬스터 스텟'!Y725*'(참고)타워 스텟 가치'!$W$17,'스테이지별 몬스터 스텟'!Z725*'(참고)타워 스텟 가치'!$X$17,'스테이지별 몬스터 스텟'!AA725*'(참고)타워 스텟 가치'!$Y$17)</f>
        <v>446892.54999999894</v>
      </c>
      <c r="AC725">
        <v>2</v>
      </c>
      <c r="AD725">
        <f>VLOOKUP($F725,'(참고)타워 스텟 가치'!$B$12:$L$16,AD$2,0)+(VLOOKUP($F725,'(참고)타워 스텟 가치'!$B$12:$L$16,AD$2,0)*$E725)</f>
        <v>147.49999999999966</v>
      </c>
      <c r="AE725">
        <f>VLOOKUP($F725,'(참고)타워 스텟 가치'!$B$12:$L$16,AE$2,0)+(VLOOKUP($F725,'(참고)타워 스텟 가치'!$B$12:$L$16,AE$2,0)*$E725)</f>
        <v>176.99999999999957</v>
      </c>
      <c r="AF725">
        <f>VLOOKUP($F725,'(참고)타워 스텟 가치'!$B$12:$L$16,AF$2,0)+(VLOOKUP($F725,'(참고)타워 스텟 가치'!$B$12:$L$16,AF$2,0)*$E725)</f>
        <v>294999.9999999993</v>
      </c>
      <c r="AG725">
        <f>VLOOKUP($F725,'(참고)타워 스텟 가치'!$B$12:$L$16,AG$2,0)+(VLOOKUP($F725,'(참고)타워 스텟 가치'!$B$12:$L$16,AG$2,0)*$E725)</f>
        <v>884.99999999999784</v>
      </c>
      <c r="AH725">
        <f>VLOOKUP($F725,'(참고)타워 스텟 가치'!$B$12:$L$16,AH$2,0)+(VLOOKUP($F725,'(참고)타워 스텟 가치'!$B$12:$L$16,AH$2,0)*$E725)</f>
        <v>29.499999999999929</v>
      </c>
      <c r="AI725">
        <f>VLOOKUP($F725,'(참고)타워 스텟 가치'!$B$12:$L$16,AI$2,0)+(VLOOKUP($F725,'(참고)타워 스텟 가치'!$B$12:$L$16,AI$2,0)*$E725)</f>
        <v>17.699999999999957</v>
      </c>
      <c r="AJ725">
        <f>VLOOKUP($F725,'(참고)타워 스텟 가치'!$B$12:$L$16,AJ$2,0)+(VLOOKUP($F725,'(참고)타워 스텟 가치'!$B$12:$L$16,AJ$2,0)*$E725)</f>
        <v>0</v>
      </c>
      <c r="AK725">
        <f>VLOOKUP($F725,'(참고)타워 스텟 가치'!$B$12:$L$16,AK$2,0)+(VLOOKUP($F725,'(참고)타워 스텟 가치'!$B$12:$L$16,AK$2,0)*$E725)</f>
        <v>0</v>
      </c>
      <c r="AL725">
        <f>VLOOKUP($F725,'(참고)타워 스텟 가치'!$B$12:$L$16,AL$2,0)+(VLOOKUP($F725,'(참고)타워 스텟 가치'!$B$12:$L$16,AL$2,0)*$E725)</f>
        <v>82.599999999999795</v>
      </c>
      <c r="AM725">
        <f>SUM('스테이지별 몬스터 스텟'!AD725*'(참고)타워 스텟 가치'!$Q$17,'스테이지별 몬스터 스텟'!AE725*'(참고)타워 스텟 가치'!$R$17,'스테이지별 몬스터 스텟'!AF725*'(참고)타워 스텟 가치'!$S$17,'스테이지별 몬스터 스텟'!AG725*'(참고)타워 스텟 가치'!$T$17,'스테이지별 몬스터 스텟'!AH725*'(참고)타워 스텟 가치'!$U$17,'스테이지별 몬스터 스텟'!AI725*'(참고)타워 스텟 가치'!$V$17,'스테이지별 몬스터 스텟'!AJ725*'(참고)타워 스텟 가치'!$W$17,'스테이지별 몬스터 스텟'!AK725*'(참고)타워 스텟 가치'!$X$17,'스테이지별 몬스터 스텟'!AL725*'(참고)타워 스텟 가치'!$Y$17)</f>
        <v>445072.39999999898</v>
      </c>
      <c r="AN725">
        <v>3</v>
      </c>
    </row>
    <row r="726" spans="3:40" x14ac:dyDescent="0.3">
      <c r="C726">
        <v>2</v>
      </c>
      <c r="D726">
        <f t="shared" si="35"/>
        <v>145</v>
      </c>
      <c r="E726" s="52">
        <f>VLOOKUP(D726,'스테이지별 난이도 설정'!B:C,2,0)</f>
        <v>57.999999999999858</v>
      </c>
      <c r="F726" t="str">
        <f t="shared" si="36"/>
        <v>레어</v>
      </c>
      <c r="G726">
        <f t="shared" si="34"/>
        <v>6</v>
      </c>
      <c r="H726">
        <f>VLOOKUP($F726,'(참고)타워 스텟 가치'!$B$2:$L$6,H$2,0)+(VLOOKUP($F726,'(참고)타워 스텟 가치'!$B$2:$L$6,H$2,0)*$E726)</f>
        <v>663.74999999999841</v>
      </c>
      <c r="I726">
        <f>VLOOKUP($F726,'(참고)타워 스텟 가치'!$B$2:$L$6,I$2,0)+(VLOOKUP($F726,'(참고)타워 스텟 가치'!$B$2:$L$6,I$2,0)*$E726)</f>
        <v>132.74999999999969</v>
      </c>
      <c r="J726">
        <f>VLOOKUP($F726,'(참고)타워 스텟 가치'!$B$2:$L$6,J$2,0)+(VLOOKUP($F726,'(참고)타워 스텟 가치'!$B$2:$L$6,J$2,0)*$E726)</f>
        <v>294999.9999999993</v>
      </c>
      <c r="K726">
        <f>VLOOKUP($F726,'(참고)타워 스텟 가치'!$B$2:$L$6,K$2,0)+(VLOOKUP($F726,'(참고)타워 스텟 가치'!$B$2:$L$6,K$2,0)*$E726)</f>
        <v>2654.9999999999936</v>
      </c>
      <c r="L726">
        <f>VLOOKUP($F726,'(참고)타워 스텟 가치'!$B$2:$L$6,L$2,0)+(VLOOKUP($F726,'(참고)타워 스텟 가치'!$B$2:$L$6,L$2,0)*$E726)</f>
        <v>44.249999999999893</v>
      </c>
      <c r="M726">
        <f>VLOOKUP($F726,'(참고)타워 스텟 가치'!$B$2:$L$6,M$2,0)+(VLOOKUP($F726,'(참고)타워 스텟 가치'!$B$2:$L$6,M$2,0)*$E726)</f>
        <v>17.699999999999957</v>
      </c>
      <c r="N726">
        <f>VLOOKUP($F726,'(참고)타워 스텟 가치'!$B$2:$L$6,N$2,0)+(VLOOKUP($F726,'(참고)타워 스텟 가치'!$B$2:$L$6,N$2,0)*$E726)</f>
        <v>0</v>
      </c>
      <c r="O726">
        <f>VLOOKUP($F726,'(참고)타워 스텟 가치'!$B$2:$L$6,O$2,0)+(VLOOKUP($F726,'(참고)타워 스텟 가치'!$B$2:$L$6,O$2,0)*$E726)</f>
        <v>0</v>
      </c>
      <c r="P726">
        <f>VLOOKUP($F726,'(참고)타워 스텟 가치'!$B$2:$L$6,P$2,0)+(VLOOKUP($F726,'(참고)타워 스텟 가치'!$B$2:$L$6,P$2,0)*$E726)</f>
        <v>41.299999999999898</v>
      </c>
      <c r="Q726">
        <f>SUM('스테이지별 몬스터 스텟'!H726*'(참고)타워 스텟 가치'!$Q$17,'스테이지별 몬스터 스텟'!I726*'(참고)타워 스텟 가치'!$R$17,'스테이지별 몬스터 스텟'!J726*'(참고)타워 스텟 가치'!$S$17,'스테이지별 몬스터 스텟'!K726*'(참고)타워 스텟 가치'!$T$17,'스테이지별 몬스터 스텟'!L726*'(참고)타워 스텟 가치'!$U$17,'스테이지별 몬스터 스텟'!M726*'(참고)타워 스텟 가치'!$V$17,'스테이지별 몬스터 스텟'!N726*'(참고)타워 스텟 가치'!$W$17,'스테이지별 몬스터 스텟'!O726*'(참고)타워 스텟 가치'!$X$17,'스테이지별 몬스터 스텟'!P726*'(참고)타워 스텟 가치'!$Y$17)</f>
        <v>449525.42499999894</v>
      </c>
      <c r="R726">
        <v>1</v>
      </c>
      <c r="S726">
        <f>VLOOKUP($F726,'(참고)타워 스텟 가치'!$B$7:$L$11,S$2,0)+(VLOOKUP($F726,'(참고)타워 스텟 가치'!$B$7:$L$11,S$2,0)*$E726)</f>
        <v>221.24999999999946</v>
      </c>
      <c r="T726">
        <f>VLOOKUP($F726,'(참고)타워 스텟 가치'!$B$7:$L$11,T$2,0)+(VLOOKUP($F726,'(참고)타워 스텟 가치'!$B$7:$L$11,T$2,0)*$E726)</f>
        <v>398.24999999999903</v>
      </c>
      <c r="U726">
        <f>VLOOKUP($F726,'(참고)타워 스텟 가치'!$B$7:$L$11,U$2,0)+(VLOOKUP($F726,'(참고)타워 스텟 가치'!$B$7:$L$11,U$2,0)*$E726)</f>
        <v>294999.9999999993</v>
      </c>
      <c r="V726">
        <f>VLOOKUP($F726,'(참고)타워 스텟 가치'!$B$7:$L$11,V$2,0)+(VLOOKUP($F726,'(참고)타워 스텟 가치'!$B$7:$L$11,V$2,0)*$E726)</f>
        <v>2654.9999999999936</v>
      </c>
      <c r="W726">
        <f>VLOOKUP($F726,'(참고)타워 스텟 가치'!$B$7:$L$11,W$2,0)+(VLOOKUP($F726,'(참고)타워 스텟 가치'!$B$7:$L$11,W$2,0)*$E726)</f>
        <v>44.249999999999893</v>
      </c>
      <c r="X726">
        <f>VLOOKUP($F726,'(참고)타워 스텟 가치'!$B$7:$L$11,X$2,0)+(VLOOKUP($F726,'(참고)타워 스텟 가치'!$B$7:$L$11,X$2,0)*$E726)</f>
        <v>17.699999999999957</v>
      </c>
      <c r="Y726">
        <f>VLOOKUP($F726,'(참고)타워 스텟 가치'!$B$7:$L$11,Y$2,0)+(VLOOKUP($F726,'(참고)타워 스텟 가치'!$B$7:$L$11,Y$2,0)*$E726)</f>
        <v>0</v>
      </c>
      <c r="Z726">
        <f>VLOOKUP($F726,'(참고)타워 스텟 가치'!$B$7:$L$11,Z$2,0)+(VLOOKUP($F726,'(참고)타워 스텟 가치'!$B$7:$L$11,Z$2,0)*$E726)</f>
        <v>0</v>
      </c>
      <c r="AA726">
        <f>VLOOKUP($F726,'(참고)타워 스텟 가치'!$B$7:$L$11,AA$2,0)+(VLOOKUP($F726,'(참고)타워 스텟 가치'!$B$7:$L$11,AA$2,0)*$E726)</f>
        <v>41.299999999999898</v>
      </c>
      <c r="AB726">
        <f>SUM('스테이지별 몬스터 스텟'!S726*'(참고)타워 스텟 가치'!$Q$17,'스테이지별 몬스터 스텟'!T726*'(참고)타워 스텟 가치'!$R$17,'스테이지별 몬스터 스텟'!U726*'(참고)타워 스텟 가치'!$S$17,'스테이지별 몬스터 스텟'!V726*'(참고)타워 스텟 가치'!$T$17,'스테이지별 몬스터 스텟'!W726*'(참고)타워 스텟 가치'!$U$17,'스테이지별 몬스터 스텟'!X726*'(참고)타워 스텟 가치'!$V$17,'스테이지별 몬스터 스텟'!Y726*'(참고)타워 스텟 가치'!$W$17,'스테이지별 몬스터 스텟'!Z726*'(참고)타워 스텟 가치'!$X$17,'스테이지별 몬스터 스텟'!AA726*'(참고)타워 스텟 가치'!$Y$17)</f>
        <v>449038.67499999894</v>
      </c>
      <c r="AC726">
        <v>2</v>
      </c>
      <c r="AD726">
        <f>VLOOKUP($F726,'(참고)타워 스텟 가치'!$B$12:$L$16,AD$2,0)+(VLOOKUP($F726,'(참고)타워 스텟 가치'!$B$12:$L$16,AD$2,0)*$E726)</f>
        <v>221.24999999999946</v>
      </c>
      <c r="AE726">
        <f>VLOOKUP($F726,'(참고)타워 스텟 가치'!$B$12:$L$16,AE$2,0)+(VLOOKUP($F726,'(참고)타워 스텟 가치'!$B$12:$L$16,AE$2,0)*$E726)</f>
        <v>265.49999999999937</v>
      </c>
      <c r="AF726">
        <f>VLOOKUP($F726,'(참고)타워 스텟 가치'!$B$12:$L$16,AF$2,0)+(VLOOKUP($F726,'(참고)타워 스텟 가치'!$B$12:$L$16,AF$2,0)*$E726)</f>
        <v>294999.9999999993</v>
      </c>
      <c r="AG726">
        <f>VLOOKUP($F726,'(참고)타워 스텟 가치'!$B$12:$L$16,AG$2,0)+(VLOOKUP($F726,'(참고)타워 스텟 가치'!$B$12:$L$16,AG$2,0)*$E726)</f>
        <v>1327.4999999999968</v>
      </c>
      <c r="AH726">
        <f>VLOOKUP($F726,'(참고)타워 스텟 가치'!$B$12:$L$16,AH$2,0)+(VLOOKUP($F726,'(참고)타워 스텟 가치'!$B$12:$L$16,AH$2,0)*$E726)</f>
        <v>44.249999999999893</v>
      </c>
      <c r="AI726">
        <f>VLOOKUP($F726,'(참고)타워 스텟 가치'!$B$12:$L$16,AI$2,0)+(VLOOKUP($F726,'(참고)타워 스텟 가치'!$B$12:$L$16,AI$2,0)*$E726)</f>
        <v>17.699999999999957</v>
      </c>
      <c r="AJ726">
        <f>VLOOKUP($F726,'(참고)타워 스텟 가치'!$B$12:$L$16,AJ$2,0)+(VLOOKUP($F726,'(참고)타워 스텟 가치'!$B$12:$L$16,AJ$2,0)*$E726)</f>
        <v>0</v>
      </c>
      <c r="AK726">
        <f>VLOOKUP($F726,'(참고)타워 스텟 가치'!$B$12:$L$16,AK$2,0)+(VLOOKUP($F726,'(참고)타워 스텟 가치'!$B$12:$L$16,AK$2,0)*$E726)</f>
        <v>0</v>
      </c>
      <c r="AL726">
        <f>VLOOKUP($F726,'(참고)타워 스텟 가치'!$B$12:$L$16,AL$2,0)+(VLOOKUP($F726,'(참고)타워 스텟 가치'!$B$12:$L$16,AL$2,0)*$E726)</f>
        <v>82.599999999999795</v>
      </c>
      <c r="AM726">
        <f>SUM('스테이지별 몬스터 스텟'!AD726*'(참고)타워 스텟 가치'!$Q$17,'스테이지별 몬스터 스텟'!AE726*'(참고)타워 스텟 가치'!$R$17,'스테이지별 몬스터 스텟'!AF726*'(참고)타워 스텟 가치'!$S$17,'스테이지별 몬스터 스텟'!AG726*'(참고)타워 스텟 가치'!$T$17,'스테이지별 몬스터 스텟'!AH726*'(참고)타워 스텟 가치'!$U$17,'스테이지별 몬스터 스텟'!AI726*'(참고)타워 스텟 가치'!$V$17,'스테이지별 몬스터 스텟'!AJ726*'(참고)타워 스텟 가치'!$W$17,'스테이지별 몬스터 스텟'!AK726*'(참고)타워 스텟 가치'!$X$17,'스테이지별 몬스터 스텟'!AL726*'(참고)타워 스텟 가치'!$Y$17)</f>
        <v>446267.14999999898</v>
      </c>
      <c r="AN726">
        <v>3</v>
      </c>
    </row>
    <row r="727" spans="3:40" x14ac:dyDescent="0.3">
      <c r="C727">
        <v>3</v>
      </c>
      <c r="D727">
        <f t="shared" si="35"/>
        <v>145</v>
      </c>
      <c r="E727" s="52">
        <f>VLOOKUP(D727,'스테이지별 난이도 설정'!B:C,2,0)</f>
        <v>57.999999999999858</v>
      </c>
      <c r="F727" t="str">
        <f t="shared" si="36"/>
        <v>에픽</v>
      </c>
      <c r="G727">
        <f t="shared" si="34"/>
        <v>6</v>
      </c>
      <c r="H727">
        <f>VLOOKUP($F727,'(참고)타워 스텟 가치'!$B$2:$L$6,H$2,0)+(VLOOKUP($F727,'(참고)타워 스텟 가치'!$B$2:$L$6,H$2,0)*$E727)</f>
        <v>995.62499999999761</v>
      </c>
      <c r="I727">
        <f>VLOOKUP($F727,'(참고)타워 스텟 가치'!$B$2:$L$6,I$2,0)+(VLOOKUP($F727,'(참고)타워 스텟 가치'!$B$2:$L$6,I$2,0)*$E727)</f>
        <v>199.12499999999952</v>
      </c>
      <c r="J727">
        <f>VLOOKUP($F727,'(참고)타워 스텟 가치'!$B$2:$L$6,J$2,0)+(VLOOKUP($F727,'(참고)타워 스텟 가치'!$B$2:$L$6,J$2,0)*$E727)</f>
        <v>294999.9999999993</v>
      </c>
      <c r="K727">
        <f>VLOOKUP($F727,'(참고)타워 스텟 가치'!$B$2:$L$6,K$2,0)+(VLOOKUP($F727,'(참고)타워 스텟 가치'!$B$2:$L$6,K$2,0)*$E727)</f>
        <v>3982.4999999999905</v>
      </c>
      <c r="L727">
        <f>VLOOKUP($F727,'(참고)타워 스텟 가치'!$B$2:$L$6,L$2,0)+(VLOOKUP($F727,'(참고)타워 스텟 가치'!$B$2:$L$6,L$2,0)*$E727)</f>
        <v>66.374999999999844</v>
      </c>
      <c r="M727">
        <f>VLOOKUP($F727,'(참고)타워 스텟 가치'!$B$2:$L$6,M$2,0)+(VLOOKUP($F727,'(참고)타워 스텟 가치'!$B$2:$L$6,M$2,0)*$E727)</f>
        <v>17.699999999999957</v>
      </c>
      <c r="N727">
        <f>VLOOKUP($F727,'(참고)타워 스텟 가치'!$B$2:$L$6,N$2,0)+(VLOOKUP($F727,'(참고)타워 스텟 가치'!$B$2:$L$6,N$2,0)*$E727)</f>
        <v>0</v>
      </c>
      <c r="O727">
        <f>VLOOKUP($F727,'(참고)타워 스텟 가치'!$B$2:$L$6,O$2,0)+(VLOOKUP($F727,'(참고)타워 스텟 가치'!$B$2:$L$6,O$2,0)*$E727)</f>
        <v>0</v>
      </c>
      <c r="P727">
        <f>VLOOKUP($F727,'(참고)타워 스텟 가치'!$B$2:$L$6,P$2,0)+(VLOOKUP($F727,'(참고)타워 스텟 가치'!$B$2:$L$6,P$2,0)*$E727)</f>
        <v>41.299999999999898</v>
      </c>
      <c r="Q727">
        <f>SUM('스테이지별 몬스터 스텟'!H727*'(참고)타워 스텟 가치'!$Q$17,'스테이지별 몬스터 스텟'!I727*'(참고)타워 스텟 가치'!$R$17,'스테이지별 몬스터 스텟'!J727*'(참고)타워 스텟 가치'!$S$17,'스테이지별 몬스터 스텟'!K727*'(참고)타워 스텟 가치'!$T$17,'스테이지별 몬스터 스텟'!L727*'(참고)타워 스텟 가치'!$U$17,'스테이지별 몬스터 스텟'!M727*'(참고)타워 스텟 가치'!$V$17,'스테이지별 몬스터 스텟'!N727*'(참고)타워 스텟 가치'!$W$17,'스테이지별 몬스터 스텟'!O727*'(참고)타워 스텟 가치'!$X$17,'스테이지별 몬스터 스텟'!P727*'(참고)타워 스텟 가치'!$Y$17)</f>
        <v>452987.98749999894</v>
      </c>
      <c r="R727">
        <v>1</v>
      </c>
      <c r="S727">
        <f>VLOOKUP($F727,'(참고)타워 스텟 가치'!$B$7:$L$11,S$2,0)+(VLOOKUP($F727,'(참고)타워 스텟 가치'!$B$7:$L$11,S$2,0)*$E727)</f>
        <v>331.8749999999992</v>
      </c>
      <c r="T727">
        <f>VLOOKUP($F727,'(참고)타워 스텟 가치'!$B$7:$L$11,T$2,0)+(VLOOKUP($F727,'(참고)타워 스텟 가치'!$B$7:$L$11,T$2,0)*$E727)</f>
        <v>597.37499999999852</v>
      </c>
      <c r="U727">
        <f>VLOOKUP($F727,'(참고)타워 스텟 가치'!$B$7:$L$11,U$2,0)+(VLOOKUP($F727,'(참고)타워 스텟 가치'!$B$7:$L$11,U$2,0)*$E727)</f>
        <v>294999.9999999993</v>
      </c>
      <c r="V727">
        <f>VLOOKUP($F727,'(참고)타워 스텟 가치'!$B$7:$L$11,V$2,0)+(VLOOKUP($F727,'(참고)타워 스텟 가치'!$B$7:$L$11,V$2,0)*$E727)</f>
        <v>3982.4999999999905</v>
      </c>
      <c r="W727">
        <f>VLOOKUP($F727,'(참고)타워 스텟 가치'!$B$7:$L$11,W$2,0)+(VLOOKUP($F727,'(참고)타워 스텟 가치'!$B$7:$L$11,W$2,0)*$E727)</f>
        <v>66.374999999999844</v>
      </c>
      <c r="X727">
        <f>VLOOKUP($F727,'(참고)타워 스텟 가치'!$B$7:$L$11,X$2,0)+(VLOOKUP($F727,'(참고)타워 스텟 가치'!$B$7:$L$11,X$2,0)*$E727)</f>
        <v>17.699999999999957</v>
      </c>
      <c r="Y727">
        <f>VLOOKUP($F727,'(참고)타워 스텟 가치'!$B$7:$L$11,Y$2,0)+(VLOOKUP($F727,'(참고)타워 스텟 가치'!$B$7:$L$11,Y$2,0)*$E727)</f>
        <v>0</v>
      </c>
      <c r="Z727">
        <f>VLOOKUP($F727,'(참고)타워 스텟 가치'!$B$7:$L$11,Z$2,0)+(VLOOKUP($F727,'(참고)타워 스텟 가치'!$B$7:$L$11,Z$2,0)*$E727)</f>
        <v>0</v>
      </c>
      <c r="AA727">
        <f>VLOOKUP($F727,'(참고)타워 스텟 가치'!$B$7:$L$11,AA$2,0)+(VLOOKUP($F727,'(참고)타워 스텟 가치'!$B$7:$L$11,AA$2,0)*$E727)</f>
        <v>41.299999999999898</v>
      </c>
      <c r="AB727">
        <f>SUM('스테이지별 몬스터 스텟'!S727*'(참고)타워 스텟 가치'!$Q$17,'스테이지별 몬스터 스텟'!T727*'(참고)타워 스텟 가치'!$R$17,'스테이지별 몬스터 스텟'!U727*'(참고)타워 스텟 가치'!$S$17,'스테이지별 몬스터 스텟'!V727*'(참고)타워 스텟 가치'!$T$17,'스테이지별 몬스터 스텟'!W727*'(참고)타워 스텟 가치'!$U$17,'스테이지별 몬스터 스텟'!X727*'(참고)타워 스텟 가치'!$V$17,'스테이지별 몬스터 스텟'!Y727*'(참고)타워 스텟 가치'!$W$17,'스테이지별 몬스터 스텟'!Z727*'(참고)타워 스텟 가치'!$X$17,'스테이지별 몬스터 스텟'!AA727*'(참고)타워 스텟 가치'!$Y$17)</f>
        <v>452257.86249999894</v>
      </c>
      <c r="AC727">
        <v>2</v>
      </c>
      <c r="AD727">
        <f>VLOOKUP($F727,'(참고)타워 스텟 가치'!$B$12:$L$16,AD$2,0)+(VLOOKUP($F727,'(참고)타워 스텟 가치'!$B$12:$L$16,AD$2,0)*$E727)</f>
        <v>331.8749999999992</v>
      </c>
      <c r="AE727">
        <f>VLOOKUP($F727,'(참고)타워 스텟 가치'!$B$12:$L$16,AE$2,0)+(VLOOKUP($F727,'(참고)타워 스텟 가치'!$B$12:$L$16,AE$2,0)*$E727)</f>
        <v>398.24999999999903</v>
      </c>
      <c r="AF727">
        <f>VLOOKUP($F727,'(참고)타워 스텟 가치'!$B$12:$L$16,AF$2,0)+(VLOOKUP($F727,'(참고)타워 스텟 가치'!$B$12:$L$16,AF$2,0)*$E727)</f>
        <v>294999.9999999993</v>
      </c>
      <c r="AG727">
        <f>VLOOKUP($F727,'(참고)타워 스텟 가치'!$B$12:$L$16,AG$2,0)+(VLOOKUP($F727,'(참고)타워 스텟 가치'!$B$12:$L$16,AG$2,0)*$E727)</f>
        <v>1991.2499999999952</v>
      </c>
      <c r="AH727">
        <f>VLOOKUP($F727,'(참고)타워 스텟 가치'!$B$12:$L$16,AH$2,0)+(VLOOKUP($F727,'(참고)타워 스텟 가치'!$B$12:$L$16,AH$2,0)*$E727)</f>
        <v>66.374999999999844</v>
      </c>
      <c r="AI727">
        <f>VLOOKUP($F727,'(참고)타워 스텟 가치'!$B$12:$L$16,AI$2,0)+(VLOOKUP($F727,'(참고)타워 스텟 가치'!$B$12:$L$16,AI$2,0)*$E727)</f>
        <v>17.699999999999957</v>
      </c>
      <c r="AJ727">
        <f>VLOOKUP($F727,'(참고)타워 스텟 가치'!$B$12:$L$16,AJ$2,0)+(VLOOKUP($F727,'(참고)타워 스텟 가치'!$B$12:$L$16,AJ$2,0)*$E727)</f>
        <v>0</v>
      </c>
      <c r="AK727">
        <f>VLOOKUP($F727,'(참고)타워 스텟 가치'!$B$12:$L$16,AK$2,0)+(VLOOKUP($F727,'(참고)타워 스텟 가치'!$B$12:$L$16,AK$2,0)*$E727)</f>
        <v>0</v>
      </c>
      <c r="AL727">
        <f>VLOOKUP($F727,'(참고)타워 스텟 가치'!$B$12:$L$16,AL$2,0)+(VLOOKUP($F727,'(참고)타워 스텟 가치'!$B$12:$L$16,AL$2,0)*$E727)</f>
        <v>82.599999999999795</v>
      </c>
      <c r="AM727">
        <f>SUM('스테이지별 몬스터 스텟'!AD727*'(참고)타워 스텟 가치'!$Q$17,'스테이지별 몬스터 스텟'!AE727*'(참고)타워 스텟 가치'!$R$17,'스테이지별 몬스터 스텟'!AF727*'(참고)타워 스텟 가치'!$S$17,'스테이지별 몬스터 스텟'!AG727*'(참고)타워 스텟 가치'!$T$17,'스테이지별 몬스터 스텟'!AH727*'(참고)타워 스텟 가치'!$U$17,'스테이지별 몬스터 스텟'!AI727*'(참고)타워 스텟 가치'!$V$17,'스테이지별 몬스터 스텟'!AJ727*'(참고)타워 스텟 가치'!$W$17,'스테이지별 몬스터 스텟'!AK727*'(참고)타워 스텟 가치'!$X$17,'스테이지별 몬스터 스텟'!AL727*'(참고)타워 스텟 가치'!$Y$17)</f>
        <v>448059.27499999898</v>
      </c>
      <c r="AN727">
        <v>3</v>
      </c>
    </row>
    <row r="728" spans="3:40" x14ac:dyDescent="0.3">
      <c r="C728">
        <v>4</v>
      </c>
      <c r="D728">
        <f t="shared" si="35"/>
        <v>145</v>
      </c>
      <c r="E728" s="52">
        <f>VLOOKUP(D728,'스테이지별 난이도 설정'!B:C,2,0)</f>
        <v>57.999999999999858</v>
      </c>
      <c r="F728" t="str">
        <f t="shared" si="36"/>
        <v>유니크</v>
      </c>
      <c r="G728">
        <f t="shared" si="34"/>
        <v>6</v>
      </c>
      <c r="H728">
        <f>VLOOKUP($F728,'(참고)타워 스텟 가치'!$B$2:$L$6,H$2,0)+(VLOOKUP($F728,'(참고)타워 스텟 가치'!$B$2:$L$6,H$2,0)*$E728)</f>
        <v>1493.4374999999964</v>
      </c>
      <c r="I728">
        <f>VLOOKUP($F728,'(참고)타워 스텟 가치'!$B$2:$L$6,I$2,0)+(VLOOKUP($F728,'(참고)타워 스텟 가치'!$B$2:$L$6,I$2,0)*$E728)</f>
        <v>298.68749999999926</v>
      </c>
      <c r="J728">
        <f>VLOOKUP($F728,'(참고)타워 스텟 가치'!$B$2:$L$6,J$2,0)+(VLOOKUP($F728,'(참고)타워 스텟 가치'!$B$2:$L$6,J$2,0)*$E728)</f>
        <v>294999.9999999993</v>
      </c>
      <c r="K728">
        <f>VLOOKUP($F728,'(참고)타워 스텟 가치'!$B$2:$L$6,K$2,0)+(VLOOKUP($F728,'(참고)타워 스텟 가치'!$B$2:$L$6,K$2,0)*$E728)</f>
        <v>5973.7499999999854</v>
      </c>
      <c r="L728">
        <f>VLOOKUP($F728,'(참고)타워 스텟 가치'!$B$2:$L$6,L$2,0)+(VLOOKUP($F728,'(참고)타워 스텟 가치'!$B$2:$L$6,L$2,0)*$E728)</f>
        <v>99.562499999999758</v>
      </c>
      <c r="M728">
        <f>VLOOKUP($F728,'(참고)타워 스텟 가치'!$B$2:$L$6,M$2,0)+(VLOOKUP($F728,'(참고)타워 스텟 가치'!$B$2:$L$6,M$2,0)*$E728)</f>
        <v>17.699999999999957</v>
      </c>
      <c r="N728">
        <f>VLOOKUP($F728,'(참고)타워 스텟 가치'!$B$2:$L$6,N$2,0)+(VLOOKUP($F728,'(참고)타워 스텟 가치'!$B$2:$L$6,N$2,0)*$E728)</f>
        <v>0</v>
      </c>
      <c r="O728">
        <f>VLOOKUP($F728,'(참고)타워 스텟 가치'!$B$2:$L$6,O$2,0)+(VLOOKUP($F728,'(참고)타워 스텟 가치'!$B$2:$L$6,O$2,0)*$E728)</f>
        <v>0</v>
      </c>
      <c r="P728">
        <f>VLOOKUP($F728,'(참고)타워 스텟 가치'!$B$2:$L$6,P$2,0)+(VLOOKUP($F728,'(참고)타워 스텟 가치'!$B$2:$L$6,P$2,0)*$E728)</f>
        <v>58.999999999999858</v>
      </c>
      <c r="Q728">
        <f>SUM('스테이지별 몬스터 스텟'!H728*'(참고)타워 스텟 가치'!$Q$17,'스테이지별 몬스터 스텟'!I728*'(참고)타워 스텟 가치'!$R$17,'스테이지별 몬스터 스텟'!J728*'(참고)타워 스텟 가치'!$S$17,'스테이지별 몬스터 스텟'!K728*'(참고)타워 스텟 가치'!$T$17,'스테이지별 몬스터 스텟'!L728*'(참고)타워 스텟 가치'!$U$17,'스테이지별 몬스터 스텟'!M728*'(참고)타워 스텟 가치'!$V$17,'스테이지별 몬스터 스텟'!N728*'(참고)타워 스텟 가치'!$W$17,'스테이지별 몬스터 스텟'!O728*'(참고)타워 스텟 가치'!$X$17,'스테이지별 몬스터 스텟'!P728*'(참고)타워 스텟 가치'!$Y$17)</f>
        <v>458217.23124999896</v>
      </c>
      <c r="R728">
        <v>1</v>
      </c>
      <c r="S728">
        <f>VLOOKUP($F728,'(참고)타워 스텟 가치'!$B$7:$L$11,S$2,0)+(VLOOKUP($F728,'(참고)타워 스텟 가치'!$B$7:$L$11,S$2,0)*$E728)</f>
        <v>497.81249999999881</v>
      </c>
      <c r="T728">
        <f>VLOOKUP($F728,'(참고)타워 스텟 가치'!$B$7:$L$11,T$2,0)+(VLOOKUP($F728,'(참고)타워 스텟 가치'!$B$7:$L$11,T$2,0)*$E728)</f>
        <v>896.06249999999784</v>
      </c>
      <c r="U728">
        <f>VLOOKUP($F728,'(참고)타워 스텟 가치'!$B$7:$L$11,U$2,0)+(VLOOKUP($F728,'(참고)타워 스텟 가치'!$B$7:$L$11,U$2,0)*$E728)</f>
        <v>294999.9999999993</v>
      </c>
      <c r="V728">
        <f>VLOOKUP($F728,'(참고)타워 스텟 가치'!$B$7:$L$11,V$2,0)+(VLOOKUP($F728,'(참고)타워 스텟 가치'!$B$7:$L$11,V$2,0)*$E728)</f>
        <v>5973.7499999999854</v>
      </c>
      <c r="W728">
        <f>VLOOKUP($F728,'(참고)타워 스텟 가치'!$B$7:$L$11,W$2,0)+(VLOOKUP($F728,'(참고)타워 스텟 가치'!$B$7:$L$11,W$2,0)*$E728)</f>
        <v>99.562499999999758</v>
      </c>
      <c r="X728">
        <f>VLOOKUP($F728,'(참고)타워 스텟 가치'!$B$7:$L$11,X$2,0)+(VLOOKUP($F728,'(참고)타워 스텟 가치'!$B$7:$L$11,X$2,0)*$E728)</f>
        <v>17.699999999999957</v>
      </c>
      <c r="Y728">
        <f>VLOOKUP($F728,'(참고)타워 스텟 가치'!$B$7:$L$11,Y$2,0)+(VLOOKUP($F728,'(참고)타워 스텟 가치'!$B$7:$L$11,Y$2,0)*$E728)</f>
        <v>0</v>
      </c>
      <c r="Z728">
        <f>VLOOKUP($F728,'(참고)타워 스텟 가치'!$B$7:$L$11,Z$2,0)+(VLOOKUP($F728,'(참고)타워 스텟 가치'!$B$7:$L$11,Z$2,0)*$E728)</f>
        <v>0</v>
      </c>
      <c r="AA728">
        <f>VLOOKUP($F728,'(참고)타워 스텟 가치'!$B$7:$L$11,AA$2,0)+(VLOOKUP($F728,'(참고)타워 스텟 가치'!$B$7:$L$11,AA$2,0)*$E728)</f>
        <v>58.999999999999858</v>
      </c>
      <c r="AB728">
        <f>SUM('스테이지별 몬스터 스텟'!S728*'(참고)타워 스텟 가치'!$Q$17,'스테이지별 몬스터 스텟'!T728*'(참고)타워 스텟 가치'!$R$17,'스테이지별 몬스터 스텟'!U728*'(참고)타워 스텟 가치'!$S$17,'스테이지별 몬스터 스텟'!V728*'(참고)타워 스텟 가치'!$T$17,'스테이지별 몬스터 스텟'!W728*'(참고)타워 스텟 가치'!$U$17,'스테이지별 몬스터 스텟'!X728*'(참고)타워 스텟 가치'!$V$17,'스테이지별 몬스터 스텟'!Y728*'(참고)타워 스텟 가치'!$W$17,'스테이지별 몬스터 스텟'!Z728*'(참고)타워 스텟 가치'!$X$17,'스테이지별 몬스터 스텟'!AA728*'(참고)타워 스텟 가치'!$Y$17)</f>
        <v>457122.04374999896</v>
      </c>
      <c r="AC728">
        <v>2</v>
      </c>
      <c r="AD728">
        <f>VLOOKUP($F728,'(참고)타워 스텟 가치'!$B$12:$L$16,AD$2,0)+(VLOOKUP($F728,'(참고)타워 스텟 가치'!$B$12:$L$16,AD$2,0)*$E728)</f>
        <v>497.81249999999881</v>
      </c>
      <c r="AE728">
        <f>VLOOKUP($F728,'(참고)타워 스텟 가치'!$B$12:$L$16,AE$2,0)+(VLOOKUP($F728,'(참고)타워 스텟 가치'!$B$12:$L$16,AE$2,0)*$E728)</f>
        <v>597.37499999999852</v>
      </c>
      <c r="AF728">
        <f>VLOOKUP($F728,'(참고)타워 스텟 가치'!$B$12:$L$16,AF$2,0)+(VLOOKUP($F728,'(참고)타워 스텟 가치'!$B$12:$L$16,AF$2,0)*$E728)</f>
        <v>294999.9999999993</v>
      </c>
      <c r="AG728">
        <f>VLOOKUP($F728,'(참고)타워 스텟 가치'!$B$12:$L$16,AG$2,0)+(VLOOKUP($F728,'(참고)타워 스텟 가치'!$B$12:$L$16,AG$2,0)*$E728)</f>
        <v>2986.8749999999927</v>
      </c>
      <c r="AH728">
        <f>VLOOKUP($F728,'(참고)타워 스텟 가치'!$B$12:$L$16,AH$2,0)+(VLOOKUP($F728,'(참고)타워 스텟 가치'!$B$12:$L$16,AH$2,0)*$E728)</f>
        <v>99.562499999999758</v>
      </c>
      <c r="AI728">
        <f>VLOOKUP($F728,'(참고)타워 스텟 가치'!$B$12:$L$16,AI$2,0)+(VLOOKUP($F728,'(참고)타워 스텟 가치'!$B$12:$L$16,AI$2,0)*$E728)</f>
        <v>17.699999999999957</v>
      </c>
      <c r="AJ728">
        <f>VLOOKUP($F728,'(참고)타워 스텟 가치'!$B$12:$L$16,AJ$2,0)+(VLOOKUP($F728,'(참고)타워 스텟 가치'!$B$12:$L$16,AJ$2,0)*$E728)</f>
        <v>0</v>
      </c>
      <c r="AK728">
        <f>VLOOKUP($F728,'(참고)타워 스텟 가치'!$B$12:$L$16,AK$2,0)+(VLOOKUP($F728,'(참고)타워 스텟 가치'!$B$12:$L$16,AK$2,0)*$E728)</f>
        <v>0</v>
      </c>
      <c r="AL728">
        <f>VLOOKUP($F728,'(참고)타워 스텟 가치'!$B$12:$L$16,AL$2,0)+(VLOOKUP($F728,'(참고)타워 스텟 가치'!$B$12:$L$16,AL$2,0)*$E728)</f>
        <v>117.99999999999972</v>
      </c>
      <c r="AM728">
        <f>SUM('스테이지별 몬스터 스텟'!AD728*'(참고)타워 스텟 가치'!$Q$17,'스테이지별 몬스터 스텟'!AE728*'(참고)타워 스텟 가치'!$R$17,'스테이지별 몬스터 스텟'!AF728*'(참고)타워 스텟 가치'!$S$17,'스테이지별 몬스터 스텟'!AG728*'(참고)타워 스텟 가치'!$T$17,'스테이지별 몬스터 스텟'!AH728*'(참고)타워 스텟 가치'!$U$17,'스테이지별 몬스터 스텟'!AI728*'(참고)타워 스텟 가치'!$V$17,'스테이지별 몬스터 스텟'!AJ728*'(참고)타워 스텟 가치'!$W$17,'스테이지별 몬스터 스텟'!AK728*'(참고)타워 스텟 가치'!$X$17,'스테이지별 몬스터 스텟'!AL728*'(참고)타워 스텟 가치'!$Y$17)</f>
        <v>450818.26249999896</v>
      </c>
      <c r="AN728">
        <v>3</v>
      </c>
    </row>
    <row r="729" spans="3:40" x14ac:dyDescent="0.3">
      <c r="C729">
        <v>5</v>
      </c>
      <c r="D729">
        <f t="shared" si="35"/>
        <v>145</v>
      </c>
      <c r="E729" s="52">
        <f>VLOOKUP(D729,'스테이지별 난이도 설정'!B:C,2,0)</f>
        <v>57.999999999999858</v>
      </c>
      <c r="F729" t="str">
        <f t="shared" si="36"/>
        <v>스페셜</v>
      </c>
      <c r="G729">
        <f t="shared" si="34"/>
        <v>6</v>
      </c>
      <c r="H729">
        <f>VLOOKUP($F729,'(참고)타워 스텟 가치'!$B$2:$L$6,H$2,0)+(VLOOKUP($F729,'(참고)타워 스텟 가치'!$B$2:$L$6,H$2,0)*$E729)</f>
        <v>2240.1562499999945</v>
      </c>
      <c r="I729">
        <f>VLOOKUP($F729,'(참고)타워 스텟 가치'!$B$2:$L$6,I$2,0)+(VLOOKUP($F729,'(참고)타워 스텟 가치'!$B$2:$L$6,I$2,0)*$E729)</f>
        <v>448.03124999999892</v>
      </c>
      <c r="J729">
        <f>VLOOKUP($F729,'(참고)타워 스텟 가치'!$B$2:$L$6,J$2,0)+(VLOOKUP($F729,'(참고)타워 스텟 가치'!$B$2:$L$6,J$2,0)*$E729)</f>
        <v>294999.9999999993</v>
      </c>
      <c r="K729">
        <f>VLOOKUP($F729,'(참고)타워 스텟 가치'!$B$2:$L$6,K$2,0)+(VLOOKUP($F729,'(참고)타워 스텟 가치'!$B$2:$L$6,K$2,0)*$E729)</f>
        <v>8960.6249999999782</v>
      </c>
      <c r="L729">
        <f>VLOOKUP($F729,'(참고)타워 스텟 가치'!$B$2:$L$6,L$2,0)+(VLOOKUP($F729,'(참고)타워 스텟 가치'!$B$2:$L$6,L$2,0)*$E729)</f>
        <v>149.34374999999963</v>
      </c>
      <c r="M729">
        <f>VLOOKUP($F729,'(참고)타워 스텟 가치'!$B$2:$L$6,M$2,0)+(VLOOKUP($F729,'(참고)타워 스텟 가치'!$B$2:$L$6,M$2,0)*$E729)</f>
        <v>17.699999999999957</v>
      </c>
      <c r="N729">
        <f>VLOOKUP($F729,'(참고)타워 스텟 가치'!$B$2:$L$6,N$2,0)+(VLOOKUP($F729,'(참고)타워 스텟 가치'!$B$2:$L$6,N$2,0)*$E729)</f>
        <v>0</v>
      </c>
      <c r="O729">
        <f>VLOOKUP($F729,'(참고)타워 스텟 가치'!$B$2:$L$6,O$2,0)+(VLOOKUP($F729,'(참고)타워 스텟 가치'!$B$2:$L$6,O$2,0)*$E729)</f>
        <v>0</v>
      </c>
      <c r="P729">
        <f>VLOOKUP($F729,'(참고)타워 스텟 가치'!$B$2:$L$6,P$2,0)+(VLOOKUP($F729,'(참고)타워 스텟 가치'!$B$2:$L$6,P$2,0)*$E729)</f>
        <v>58.999999999999858</v>
      </c>
      <c r="Q729">
        <f>SUM('스테이지별 몬스터 스텟'!H729*'(참고)타워 스텟 가치'!$Q$17,'스테이지별 몬스터 스텟'!I729*'(참고)타워 스텟 가치'!$R$17,'스테이지별 몬스터 스텟'!J729*'(참고)타워 스텟 가치'!$S$17,'스테이지별 몬스터 스텟'!K729*'(참고)타워 스텟 가치'!$T$17,'스테이지별 몬스터 스텟'!L729*'(참고)타워 스텟 가치'!$U$17,'스테이지별 몬스터 스텟'!M729*'(참고)타워 스텟 가치'!$V$17,'스테이지별 몬스터 스텟'!N729*'(참고)타워 스텟 가치'!$W$17,'스테이지별 몬스터 스텟'!O729*'(참고)타워 스텟 가치'!$X$17,'스테이지별 몬스터 스텟'!P729*'(참고)타워 스텟 가치'!$Y$17)</f>
        <v>466007.99687499891</v>
      </c>
      <c r="R729">
        <v>1</v>
      </c>
      <c r="S729">
        <f>VLOOKUP($F729,'(참고)타워 스텟 가치'!$B$7:$L$11,S$2,0)+(VLOOKUP($F729,'(참고)타워 스텟 가치'!$B$7:$L$11,S$2,0)*$E729)</f>
        <v>746.71874999999818</v>
      </c>
      <c r="T729">
        <f>VLOOKUP($F729,'(참고)타워 스텟 가치'!$B$7:$L$11,T$2,0)+(VLOOKUP($F729,'(참고)타워 스텟 가치'!$B$7:$L$11,T$2,0)*$E729)</f>
        <v>1344.0937499999968</v>
      </c>
      <c r="U729">
        <f>VLOOKUP($F729,'(참고)타워 스텟 가치'!$B$7:$L$11,U$2,0)+(VLOOKUP($F729,'(참고)타워 스텟 가치'!$B$7:$L$11,U$2,0)*$E729)</f>
        <v>294999.9999999993</v>
      </c>
      <c r="V729">
        <f>VLOOKUP($F729,'(참고)타워 스텟 가치'!$B$7:$L$11,V$2,0)+(VLOOKUP($F729,'(참고)타워 스텟 가치'!$B$7:$L$11,V$2,0)*$E729)</f>
        <v>8960.6249999999782</v>
      </c>
      <c r="W729">
        <f>VLOOKUP($F729,'(참고)타워 스텟 가치'!$B$7:$L$11,W$2,0)+(VLOOKUP($F729,'(참고)타워 스텟 가치'!$B$7:$L$11,W$2,0)*$E729)</f>
        <v>149.34374999999963</v>
      </c>
      <c r="X729">
        <f>VLOOKUP($F729,'(참고)타워 스텟 가치'!$B$7:$L$11,X$2,0)+(VLOOKUP($F729,'(참고)타워 스텟 가치'!$B$7:$L$11,X$2,0)*$E729)</f>
        <v>17.699999999999957</v>
      </c>
      <c r="Y729">
        <f>VLOOKUP($F729,'(참고)타워 스텟 가치'!$B$7:$L$11,Y$2,0)+(VLOOKUP($F729,'(참고)타워 스텟 가치'!$B$7:$L$11,Y$2,0)*$E729)</f>
        <v>0</v>
      </c>
      <c r="Z729">
        <f>VLOOKUP($F729,'(참고)타워 스텟 가치'!$B$7:$L$11,Z$2,0)+(VLOOKUP($F729,'(참고)타워 스텟 가치'!$B$7:$L$11,Z$2,0)*$E729)</f>
        <v>0</v>
      </c>
      <c r="AA729">
        <f>VLOOKUP($F729,'(참고)타워 스텟 가치'!$B$7:$L$11,AA$2,0)+(VLOOKUP($F729,'(참고)타워 스텟 가치'!$B$7:$L$11,AA$2,0)*$E729)</f>
        <v>58.999999999999858</v>
      </c>
      <c r="AB729">
        <f>SUM('스테이지별 몬스터 스텟'!S729*'(참고)타워 스텟 가치'!$Q$17,'스테이지별 몬스터 스텟'!T729*'(참고)타워 스텟 가치'!$R$17,'스테이지별 몬스터 스텟'!U729*'(참고)타워 스텟 가치'!$S$17,'스테이지별 몬스터 스텟'!V729*'(참고)타워 스텟 가치'!$T$17,'스테이지별 몬스터 스텟'!W729*'(참고)타워 스텟 가치'!$U$17,'스테이지별 몬스터 스텟'!X729*'(참고)타워 스텟 가치'!$V$17,'스테이지별 몬스터 스텟'!Y729*'(참고)타워 스텟 가치'!$W$17,'스테이지별 몬스터 스텟'!Z729*'(참고)타워 스텟 가치'!$X$17,'스테이지별 몬스터 스텟'!AA729*'(참고)타워 스텟 가치'!$Y$17)</f>
        <v>464365.21562499891</v>
      </c>
      <c r="AC729">
        <v>2</v>
      </c>
      <c r="AD729">
        <f>VLOOKUP($F729,'(참고)타워 스텟 가치'!$B$12:$L$16,AD$2,0)+(VLOOKUP($F729,'(참고)타워 스텟 가치'!$B$12:$L$16,AD$2,0)*$E729)</f>
        <v>746.71874999999818</v>
      </c>
      <c r="AE729">
        <f>VLOOKUP($F729,'(참고)타워 스텟 가치'!$B$12:$L$16,AE$2,0)+(VLOOKUP($F729,'(참고)타워 스텟 가치'!$B$12:$L$16,AE$2,0)*$E729)</f>
        <v>896.06249999999784</v>
      </c>
      <c r="AF729">
        <f>VLOOKUP($F729,'(참고)타워 스텟 가치'!$B$12:$L$16,AF$2,0)+(VLOOKUP($F729,'(참고)타워 스텟 가치'!$B$12:$L$16,AF$2,0)*$E729)</f>
        <v>294999.9999999993</v>
      </c>
      <c r="AG729">
        <f>VLOOKUP($F729,'(참고)타워 스텟 가치'!$B$12:$L$16,AG$2,0)+(VLOOKUP($F729,'(참고)타워 스텟 가치'!$B$12:$L$16,AG$2,0)*$E729)</f>
        <v>4480.3124999999891</v>
      </c>
      <c r="AH729">
        <f>VLOOKUP($F729,'(참고)타워 스텟 가치'!$B$12:$L$16,AH$2,0)+(VLOOKUP($F729,'(참고)타워 스텟 가치'!$B$12:$L$16,AH$2,0)*$E729)</f>
        <v>149.34374999999963</v>
      </c>
      <c r="AI729">
        <f>VLOOKUP($F729,'(참고)타워 스텟 가치'!$B$12:$L$16,AI$2,0)+(VLOOKUP($F729,'(참고)타워 스텟 가치'!$B$12:$L$16,AI$2,0)*$E729)</f>
        <v>17.699999999999957</v>
      </c>
      <c r="AJ729">
        <f>VLOOKUP($F729,'(참고)타워 스텟 가치'!$B$12:$L$16,AJ$2,0)+(VLOOKUP($F729,'(참고)타워 스텟 가치'!$B$12:$L$16,AJ$2,0)*$E729)</f>
        <v>0</v>
      </c>
      <c r="AK729">
        <f>VLOOKUP($F729,'(참고)타워 스텟 가치'!$B$12:$L$16,AK$2,0)+(VLOOKUP($F729,'(참고)타워 스텟 가치'!$B$12:$L$16,AK$2,0)*$E729)</f>
        <v>0</v>
      </c>
      <c r="AL729">
        <f>VLOOKUP($F729,'(참고)타워 스텟 가치'!$B$12:$L$16,AL$2,0)+(VLOOKUP($F729,'(참고)타워 스텟 가치'!$B$12:$L$16,AL$2,0)*$E729)</f>
        <v>117.99999999999972</v>
      </c>
      <c r="AM729">
        <f>SUM('스테이지별 몬스터 스텟'!AD729*'(참고)타워 스텟 가치'!$Q$17,'스테이지별 몬스터 스텟'!AE729*'(참고)타워 스텟 가치'!$R$17,'스테이지별 몬스터 스텟'!AF729*'(참고)타워 스텟 가치'!$S$17,'스테이지별 몬스터 스텟'!AG729*'(참고)타워 스텟 가치'!$T$17,'스테이지별 몬스터 스텟'!AH729*'(참고)타워 스텟 가치'!$U$17,'스테이지별 몬스터 스텟'!AI729*'(참고)타워 스텟 가치'!$V$17,'스테이지별 몬스터 스텟'!AJ729*'(참고)타워 스텟 가치'!$W$17,'스테이지별 몬스터 스텟'!AK729*'(참고)타워 스텟 가치'!$X$17,'스테이지별 몬스터 스텟'!AL729*'(참고)타워 스텟 가치'!$Y$17)</f>
        <v>454850.54374999896</v>
      </c>
      <c r="AN729">
        <v>3</v>
      </c>
    </row>
    <row r="730" spans="3:40" x14ac:dyDescent="0.3">
      <c r="C730">
        <v>1</v>
      </c>
      <c r="D730">
        <f t="shared" si="35"/>
        <v>146</v>
      </c>
      <c r="E730" s="52">
        <f>VLOOKUP(D730,'스테이지별 난이도 설정'!B:C,2,0)</f>
        <v>58.399999999999856</v>
      </c>
      <c r="F730" t="str">
        <f t="shared" si="36"/>
        <v>일반</v>
      </c>
      <c r="G730">
        <f t="shared" si="34"/>
        <v>6</v>
      </c>
      <c r="H730">
        <f>VLOOKUP($F730,'(참고)타워 스텟 가치'!$B$2:$L$6,H$2,0)+(VLOOKUP($F730,'(참고)타워 스텟 가치'!$B$2:$L$6,H$2,0)*$E730)</f>
        <v>445.49999999999892</v>
      </c>
      <c r="I730">
        <f>VLOOKUP($F730,'(참고)타워 스텟 가치'!$B$2:$L$6,I$2,0)+(VLOOKUP($F730,'(참고)타워 스텟 가치'!$B$2:$L$6,I$2,0)*$E730)</f>
        <v>89.099999999999781</v>
      </c>
      <c r="J730">
        <f>VLOOKUP($F730,'(참고)타워 스텟 가치'!$B$2:$L$6,J$2,0)+(VLOOKUP($F730,'(참고)타워 스텟 가치'!$B$2:$L$6,J$2,0)*$E730)</f>
        <v>296999.9999999993</v>
      </c>
      <c r="K730">
        <f>VLOOKUP($F730,'(참고)타워 스텟 가치'!$B$2:$L$6,K$2,0)+(VLOOKUP($F730,'(참고)타워 스텟 가치'!$B$2:$L$6,K$2,0)*$E730)</f>
        <v>1781.9999999999957</v>
      </c>
      <c r="L730">
        <f>VLOOKUP($F730,'(참고)타워 스텟 가치'!$B$2:$L$6,L$2,0)+(VLOOKUP($F730,'(참고)타워 스텟 가치'!$B$2:$L$6,L$2,0)*$E730)</f>
        <v>29.699999999999928</v>
      </c>
      <c r="M730">
        <f>VLOOKUP($F730,'(참고)타워 스텟 가치'!$B$2:$L$6,M$2,0)+(VLOOKUP($F730,'(참고)타워 스텟 가치'!$B$2:$L$6,M$2,0)*$E730)</f>
        <v>17.819999999999958</v>
      </c>
      <c r="N730">
        <f>VLOOKUP($F730,'(참고)타워 스텟 가치'!$B$2:$L$6,N$2,0)+(VLOOKUP($F730,'(참고)타워 스텟 가치'!$B$2:$L$6,N$2,0)*$E730)</f>
        <v>0</v>
      </c>
      <c r="O730">
        <f>VLOOKUP($F730,'(참고)타워 스텟 가치'!$B$2:$L$6,O$2,0)+(VLOOKUP($F730,'(참고)타워 스텟 가치'!$B$2:$L$6,O$2,0)*$E730)</f>
        <v>0</v>
      </c>
      <c r="P730">
        <f>VLOOKUP($F730,'(참고)타워 스텟 가치'!$B$2:$L$6,P$2,0)+(VLOOKUP($F730,'(참고)타워 스텟 가치'!$B$2:$L$6,P$2,0)*$E730)</f>
        <v>41.579999999999899</v>
      </c>
      <c r="Q730">
        <f>SUM('스테이지별 몬스터 스텟'!H730*'(참고)타워 스텟 가치'!$Q$17,'스테이지별 몬스터 스텟'!I730*'(참고)타워 스텟 가치'!$R$17,'스테이지별 몬스터 스텟'!J730*'(참고)타워 스텟 가치'!$S$17,'스테이지별 몬스터 스텟'!K730*'(참고)타워 스텟 가치'!$T$17,'스테이지별 몬스터 스텟'!L730*'(참고)타워 스텟 가치'!$U$17,'스테이지별 몬스터 스텟'!M730*'(참고)타워 스텟 가치'!$V$17,'스테이지별 몬스터 스텟'!N730*'(참고)타워 스텟 가치'!$W$17,'스테이지별 몬스터 스텟'!O730*'(참고)타워 스텟 가치'!$X$17,'스테이지별 몬스터 스텟'!P730*'(참고)타워 스텟 가치'!$Y$17)</f>
        <v>450249.02999999898</v>
      </c>
      <c r="R730">
        <v>1</v>
      </c>
      <c r="S730">
        <f>VLOOKUP($F730,'(참고)타워 스텟 가치'!$B$7:$L$11,S$2,0)+(VLOOKUP($F730,'(참고)타워 스텟 가치'!$B$7:$L$11,S$2,0)*$E730)</f>
        <v>148.49999999999963</v>
      </c>
      <c r="T730">
        <f>VLOOKUP($F730,'(참고)타워 스텟 가치'!$B$7:$L$11,T$2,0)+(VLOOKUP($F730,'(참고)타워 스텟 가치'!$B$7:$L$11,T$2,0)*$E730)</f>
        <v>267.29999999999933</v>
      </c>
      <c r="U730">
        <f>VLOOKUP($F730,'(참고)타워 스텟 가치'!$B$7:$L$11,U$2,0)+(VLOOKUP($F730,'(참고)타워 스텟 가치'!$B$7:$L$11,U$2,0)*$E730)</f>
        <v>296999.9999999993</v>
      </c>
      <c r="V730">
        <f>VLOOKUP($F730,'(참고)타워 스텟 가치'!$B$7:$L$11,V$2,0)+(VLOOKUP($F730,'(참고)타워 스텟 가치'!$B$7:$L$11,V$2,0)*$E730)</f>
        <v>1781.9999999999957</v>
      </c>
      <c r="W730">
        <f>VLOOKUP($F730,'(참고)타워 스텟 가치'!$B$7:$L$11,W$2,0)+(VLOOKUP($F730,'(참고)타워 스텟 가치'!$B$7:$L$11,W$2,0)*$E730)</f>
        <v>29.699999999999928</v>
      </c>
      <c r="X730">
        <f>VLOOKUP($F730,'(참고)타워 스텟 가치'!$B$7:$L$11,X$2,0)+(VLOOKUP($F730,'(참고)타워 스텟 가치'!$B$7:$L$11,X$2,0)*$E730)</f>
        <v>17.819999999999958</v>
      </c>
      <c r="Y730">
        <f>VLOOKUP($F730,'(참고)타워 스텟 가치'!$B$7:$L$11,Y$2,0)+(VLOOKUP($F730,'(참고)타워 스텟 가치'!$B$7:$L$11,Y$2,0)*$E730)</f>
        <v>0</v>
      </c>
      <c r="Z730">
        <f>VLOOKUP($F730,'(참고)타워 스텟 가치'!$B$7:$L$11,Z$2,0)+(VLOOKUP($F730,'(참고)타워 스텟 가치'!$B$7:$L$11,Z$2,0)*$E730)</f>
        <v>0</v>
      </c>
      <c r="AA730">
        <f>VLOOKUP($F730,'(참고)타워 스텟 가치'!$B$7:$L$11,AA$2,0)+(VLOOKUP($F730,'(참고)타워 스텟 가치'!$B$7:$L$11,AA$2,0)*$E730)</f>
        <v>41.579999999999899</v>
      </c>
      <c r="AB730">
        <f>SUM('스테이지별 몬스터 스텟'!S730*'(참고)타워 스텟 가치'!$Q$17,'스테이지별 몬스터 스텟'!T730*'(참고)타워 스텟 가치'!$R$17,'스테이지별 몬스터 스텟'!U730*'(참고)타워 스텟 가치'!$S$17,'스테이지별 몬스터 스텟'!V730*'(참고)타워 스텟 가치'!$T$17,'스테이지별 몬스터 스텟'!W730*'(참고)타워 스텟 가치'!$U$17,'스테이지별 몬스터 스텟'!X730*'(참고)타워 스텟 가치'!$V$17,'스테이지별 몬스터 스텟'!Y730*'(참고)타워 스텟 가치'!$W$17,'스테이지별 몬스터 스텟'!Z730*'(참고)타워 스텟 가치'!$X$17,'스테이지별 몬스터 스텟'!AA730*'(참고)타워 스텟 가치'!$Y$17)</f>
        <v>449922.32999999897</v>
      </c>
      <c r="AC730">
        <v>2</v>
      </c>
      <c r="AD730">
        <f>VLOOKUP($F730,'(참고)타워 스텟 가치'!$B$12:$L$16,AD$2,0)+(VLOOKUP($F730,'(참고)타워 스텟 가치'!$B$12:$L$16,AD$2,0)*$E730)</f>
        <v>148.49999999999963</v>
      </c>
      <c r="AE730">
        <f>VLOOKUP($F730,'(참고)타워 스텟 가치'!$B$12:$L$16,AE$2,0)+(VLOOKUP($F730,'(참고)타워 스텟 가치'!$B$12:$L$16,AE$2,0)*$E730)</f>
        <v>178.19999999999956</v>
      </c>
      <c r="AF730">
        <f>VLOOKUP($F730,'(참고)타워 스텟 가치'!$B$12:$L$16,AF$2,0)+(VLOOKUP($F730,'(참고)타워 스텟 가치'!$B$12:$L$16,AF$2,0)*$E730)</f>
        <v>296999.9999999993</v>
      </c>
      <c r="AG730">
        <f>VLOOKUP($F730,'(참고)타워 스텟 가치'!$B$12:$L$16,AG$2,0)+(VLOOKUP($F730,'(참고)타워 스텟 가치'!$B$12:$L$16,AG$2,0)*$E730)</f>
        <v>890.99999999999784</v>
      </c>
      <c r="AH730">
        <f>VLOOKUP($F730,'(참고)타워 스텟 가치'!$B$12:$L$16,AH$2,0)+(VLOOKUP($F730,'(참고)타워 스텟 가치'!$B$12:$L$16,AH$2,0)*$E730)</f>
        <v>29.699999999999928</v>
      </c>
      <c r="AI730">
        <f>VLOOKUP($F730,'(참고)타워 스텟 가치'!$B$12:$L$16,AI$2,0)+(VLOOKUP($F730,'(참고)타워 스텟 가치'!$B$12:$L$16,AI$2,0)*$E730)</f>
        <v>17.819999999999958</v>
      </c>
      <c r="AJ730">
        <f>VLOOKUP($F730,'(참고)타워 스텟 가치'!$B$12:$L$16,AJ$2,0)+(VLOOKUP($F730,'(참고)타워 스텟 가치'!$B$12:$L$16,AJ$2,0)*$E730)</f>
        <v>0</v>
      </c>
      <c r="AK730">
        <f>VLOOKUP($F730,'(참고)타워 스텟 가치'!$B$12:$L$16,AK$2,0)+(VLOOKUP($F730,'(참고)타워 스텟 가치'!$B$12:$L$16,AK$2,0)*$E730)</f>
        <v>0</v>
      </c>
      <c r="AL730">
        <f>VLOOKUP($F730,'(참고)타워 스텟 가치'!$B$12:$L$16,AL$2,0)+(VLOOKUP($F730,'(참고)타워 스텟 가치'!$B$12:$L$16,AL$2,0)*$E730)</f>
        <v>83.159999999999798</v>
      </c>
      <c r="AM730">
        <f>SUM('스테이지별 몬스터 스텟'!AD730*'(참고)타워 스텟 가치'!$Q$17,'스테이지별 몬스터 스텟'!AE730*'(참고)타워 스텟 가치'!$R$17,'스테이지별 몬스터 스텟'!AF730*'(참고)타워 스텟 가치'!$S$17,'스테이지별 몬스터 스텟'!AG730*'(참고)타워 스텟 가치'!$T$17,'스테이지별 몬스터 스텟'!AH730*'(참고)타워 스텟 가치'!$U$17,'스테이지별 몬스터 스텟'!AI730*'(참고)타워 스텟 가치'!$V$17,'스테이지별 몬스터 스텟'!AJ730*'(참고)타워 스텟 가치'!$W$17,'스테이지별 몬스터 스텟'!AK730*'(참고)타워 스텟 가치'!$X$17,'스테이지별 몬스터 스텟'!AL730*'(참고)타워 스텟 가치'!$Y$17)</f>
        <v>448089.83999999898</v>
      </c>
      <c r="AN730">
        <v>3</v>
      </c>
    </row>
    <row r="731" spans="3:40" x14ac:dyDescent="0.3">
      <c r="C731">
        <v>2</v>
      </c>
      <c r="D731">
        <f t="shared" si="35"/>
        <v>146</v>
      </c>
      <c r="E731" s="52">
        <f>VLOOKUP(D731,'스테이지별 난이도 설정'!B:C,2,0)</f>
        <v>58.399999999999856</v>
      </c>
      <c r="F731" t="str">
        <f t="shared" si="36"/>
        <v>레어</v>
      </c>
      <c r="G731">
        <f t="shared" si="34"/>
        <v>6</v>
      </c>
      <c r="H731">
        <f>VLOOKUP($F731,'(참고)타워 스텟 가치'!$B$2:$L$6,H$2,0)+(VLOOKUP($F731,'(참고)타워 스텟 가치'!$B$2:$L$6,H$2,0)*$E731)</f>
        <v>668.24999999999841</v>
      </c>
      <c r="I731">
        <f>VLOOKUP($F731,'(참고)타워 스텟 가치'!$B$2:$L$6,I$2,0)+(VLOOKUP($F731,'(참고)타워 스텟 가치'!$B$2:$L$6,I$2,0)*$E731)</f>
        <v>133.64999999999966</v>
      </c>
      <c r="J731">
        <f>VLOOKUP($F731,'(참고)타워 스텟 가치'!$B$2:$L$6,J$2,0)+(VLOOKUP($F731,'(참고)타워 스텟 가치'!$B$2:$L$6,J$2,0)*$E731)</f>
        <v>296999.9999999993</v>
      </c>
      <c r="K731">
        <f>VLOOKUP($F731,'(참고)타워 스텟 가치'!$B$2:$L$6,K$2,0)+(VLOOKUP($F731,'(참고)타워 스텟 가치'!$B$2:$L$6,K$2,0)*$E731)</f>
        <v>2672.9999999999936</v>
      </c>
      <c r="L731">
        <f>VLOOKUP($F731,'(참고)타워 스텟 가치'!$B$2:$L$6,L$2,0)+(VLOOKUP($F731,'(참고)타워 스텟 가치'!$B$2:$L$6,L$2,0)*$E731)</f>
        <v>44.549999999999891</v>
      </c>
      <c r="M731">
        <f>VLOOKUP($F731,'(참고)타워 스텟 가치'!$B$2:$L$6,M$2,0)+(VLOOKUP($F731,'(참고)타워 스텟 가치'!$B$2:$L$6,M$2,0)*$E731)</f>
        <v>17.819999999999958</v>
      </c>
      <c r="N731">
        <f>VLOOKUP($F731,'(참고)타워 스텟 가치'!$B$2:$L$6,N$2,0)+(VLOOKUP($F731,'(참고)타워 스텟 가치'!$B$2:$L$6,N$2,0)*$E731)</f>
        <v>0</v>
      </c>
      <c r="O731">
        <f>VLOOKUP($F731,'(참고)타워 스텟 가치'!$B$2:$L$6,O$2,0)+(VLOOKUP($F731,'(참고)타워 스텟 가치'!$B$2:$L$6,O$2,0)*$E731)</f>
        <v>0</v>
      </c>
      <c r="P731">
        <f>VLOOKUP($F731,'(참고)타워 스텟 가치'!$B$2:$L$6,P$2,0)+(VLOOKUP($F731,'(참고)타워 스텟 가치'!$B$2:$L$6,P$2,0)*$E731)</f>
        <v>41.579999999999899</v>
      </c>
      <c r="Q731">
        <f>SUM('스테이지별 몬스터 스텟'!H731*'(참고)타워 스텟 가치'!$Q$17,'스테이지별 몬스터 스텟'!I731*'(참고)타워 스텟 가치'!$R$17,'스테이지별 몬스터 스텟'!J731*'(참고)타워 스텟 가치'!$S$17,'스테이지별 몬스터 스텟'!K731*'(참고)타워 스텟 가치'!$T$17,'스테이지별 몬스터 스텟'!L731*'(참고)타워 스텟 가치'!$U$17,'스테이지별 몬스터 스텟'!M731*'(참고)타워 스텟 가치'!$V$17,'스테이지별 몬스터 스텟'!N731*'(참고)타워 스텟 가치'!$W$17,'스테이지별 몬스터 스텟'!O731*'(참고)타워 스텟 가치'!$X$17,'스테이지별 몬스터 스텟'!P731*'(참고)타워 스텟 가치'!$Y$17)</f>
        <v>452573.05499999889</v>
      </c>
      <c r="R731">
        <v>1</v>
      </c>
      <c r="S731">
        <f>VLOOKUP($F731,'(참고)타워 스텟 가치'!$B$7:$L$11,S$2,0)+(VLOOKUP($F731,'(참고)타워 스텟 가치'!$B$7:$L$11,S$2,0)*$E731)</f>
        <v>222.74999999999946</v>
      </c>
      <c r="T731">
        <f>VLOOKUP($F731,'(참고)타워 스텟 가치'!$B$7:$L$11,T$2,0)+(VLOOKUP($F731,'(참고)타워 스텟 가치'!$B$7:$L$11,T$2,0)*$E731)</f>
        <v>400.94999999999902</v>
      </c>
      <c r="U731">
        <f>VLOOKUP($F731,'(참고)타워 스텟 가치'!$B$7:$L$11,U$2,0)+(VLOOKUP($F731,'(참고)타워 스텟 가치'!$B$7:$L$11,U$2,0)*$E731)</f>
        <v>296999.9999999993</v>
      </c>
      <c r="V731">
        <f>VLOOKUP($F731,'(참고)타워 스텟 가치'!$B$7:$L$11,V$2,0)+(VLOOKUP($F731,'(참고)타워 스텟 가치'!$B$7:$L$11,V$2,0)*$E731)</f>
        <v>2672.9999999999936</v>
      </c>
      <c r="W731">
        <f>VLOOKUP($F731,'(참고)타워 스텟 가치'!$B$7:$L$11,W$2,0)+(VLOOKUP($F731,'(참고)타워 스텟 가치'!$B$7:$L$11,W$2,0)*$E731)</f>
        <v>44.549999999999891</v>
      </c>
      <c r="X731">
        <f>VLOOKUP($F731,'(참고)타워 스텟 가치'!$B$7:$L$11,X$2,0)+(VLOOKUP($F731,'(참고)타워 스텟 가치'!$B$7:$L$11,X$2,0)*$E731)</f>
        <v>17.819999999999958</v>
      </c>
      <c r="Y731">
        <f>VLOOKUP($F731,'(참고)타워 스텟 가치'!$B$7:$L$11,Y$2,0)+(VLOOKUP($F731,'(참고)타워 스텟 가치'!$B$7:$L$11,Y$2,0)*$E731)</f>
        <v>0</v>
      </c>
      <c r="Z731">
        <f>VLOOKUP($F731,'(참고)타워 스텟 가치'!$B$7:$L$11,Z$2,0)+(VLOOKUP($F731,'(참고)타워 스텟 가치'!$B$7:$L$11,Z$2,0)*$E731)</f>
        <v>0</v>
      </c>
      <c r="AA731">
        <f>VLOOKUP($F731,'(참고)타워 스텟 가치'!$B$7:$L$11,AA$2,0)+(VLOOKUP($F731,'(참고)타워 스텟 가치'!$B$7:$L$11,AA$2,0)*$E731)</f>
        <v>41.579999999999899</v>
      </c>
      <c r="AB731">
        <f>SUM('스테이지별 몬스터 스텟'!S731*'(참고)타워 스텟 가치'!$Q$17,'스테이지별 몬스터 스텟'!T731*'(참고)타워 스텟 가치'!$R$17,'스테이지별 몬스터 스텟'!U731*'(참고)타워 스텟 가치'!$S$17,'스테이지별 몬스터 스텟'!V731*'(참고)타워 스텟 가치'!$T$17,'스테이지별 몬스터 스텟'!W731*'(참고)타워 스텟 가치'!$U$17,'스테이지별 몬스터 스텟'!X731*'(참고)타워 스텟 가치'!$V$17,'스테이지별 몬스터 스텟'!Y731*'(참고)타워 스텟 가치'!$W$17,'스테이지별 몬스터 스텟'!Z731*'(참고)타워 스텟 가치'!$X$17,'스테이지별 몬스터 스텟'!AA731*'(참고)타워 스텟 가치'!$Y$17)</f>
        <v>452083.0049999989</v>
      </c>
      <c r="AC731">
        <v>2</v>
      </c>
      <c r="AD731">
        <f>VLOOKUP($F731,'(참고)타워 스텟 가치'!$B$12:$L$16,AD$2,0)+(VLOOKUP($F731,'(참고)타워 스텟 가치'!$B$12:$L$16,AD$2,0)*$E731)</f>
        <v>222.74999999999946</v>
      </c>
      <c r="AE731">
        <f>VLOOKUP($F731,'(참고)타워 스텟 가치'!$B$12:$L$16,AE$2,0)+(VLOOKUP($F731,'(참고)타워 스텟 가치'!$B$12:$L$16,AE$2,0)*$E731)</f>
        <v>267.29999999999933</v>
      </c>
      <c r="AF731">
        <f>VLOOKUP($F731,'(참고)타워 스텟 가치'!$B$12:$L$16,AF$2,0)+(VLOOKUP($F731,'(참고)타워 스텟 가치'!$B$12:$L$16,AF$2,0)*$E731)</f>
        <v>296999.9999999993</v>
      </c>
      <c r="AG731">
        <f>VLOOKUP($F731,'(참고)타워 스텟 가치'!$B$12:$L$16,AG$2,0)+(VLOOKUP($F731,'(참고)타워 스텟 가치'!$B$12:$L$16,AG$2,0)*$E731)</f>
        <v>1336.4999999999968</v>
      </c>
      <c r="AH731">
        <f>VLOOKUP($F731,'(참고)타워 스텟 가치'!$B$12:$L$16,AH$2,0)+(VLOOKUP($F731,'(참고)타워 스텟 가치'!$B$12:$L$16,AH$2,0)*$E731)</f>
        <v>44.549999999999891</v>
      </c>
      <c r="AI731">
        <f>VLOOKUP($F731,'(참고)타워 스텟 가치'!$B$12:$L$16,AI$2,0)+(VLOOKUP($F731,'(참고)타워 스텟 가치'!$B$12:$L$16,AI$2,0)*$E731)</f>
        <v>17.819999999999958</v>
      </c>
      <c r="AJ731">
        <f>VLOOKUP($F731,'(참고)타워 스텟 가치'!$B$12:$L$16,AJ$2,0)+(VLOOKUP($F731,'(참고)타워 스텟 가치'!$B$12:$L$16,AJ$2,0)*$E731)</f>
        <v>0</v>
      </c>
      <c r="AK731">
        <f>VLOOKUP($F731,'(참고)타워 스텟 가치'!$B$12:$L$16,AK$2,0)+(VLOOKUP($F731,'(참고)타워 스텟 가치'!$B$12:$L$16,AK$2,0)*$E731)</f>
        <v>0</v>
      </c>
      <c r="AL731">
        <f>VLOOKUP($F731,'(참고)타워 스텟 가치'!$B$12:$L$16,AL$2,0)+(VLOOKUP($F731,'(참고)타워 스텟 가치'!$B$12:$L$16,AL$2,0)*$E731)</f>
        <v>83.159999999999798</v>
      </c>
      <c r="AM731">
        <f>SUM('스테이지별 몬스터 스텟'!AD731*'(참고)타워 스텟 가치'!$Q$17,'스테이지별 몬스터 스텟'!AE731*'(참고)타워 스텟 가치'!$R$17,'스테이지별 몬스터 스텟'!AF731*'(참고)타워 스텟 가치'!$S$17,'스테이지별 몬스터 스텟'!AG731*'(참고)타워 스텟 가치'!$T$17,'스테이지별 몬스터 스텟'!AH731*'(참고)타워 스텟 가치'!$U$17,'스테이지별 몬스터 스텟'!AI731*'(참고)타워 스텟 가치'!$V$17,'스테이지별 몬스터 스텟'!AJ731*'(참고)타워 스텟 가치'!$W$17,'스테이지별 몬스터 스텟'!AK731*'(참고)타워 스텟 가치'!$X$17,'스테이지별 몬스터 스텟'!AL731*'(참고)타워 스텟 가치'!$Y$17)</f>
        <v>449292.68999999895</v>
      </c>
      <c r="AN731">
        <v>3</v>
      </c>
    </row>
    <row r="732" spans="3:40" x14ac:dyDescent="0.3">
      <c r="C732">
        <v>3</v>
      </c>
      <c r="D732">
        <f t="shared" si="35"/>
        <v>146</v>
      </c>
      <c r="E732" s="52">
        <f>VLOOKUP(D732,'스테이지별 난이도 설정'!B:C,2,0)</f>
        <v>58.399999999999856</v>
      </c>
      <c r="F732" t="str">
        <f t="shared" si="36"/>
        <v>에픽</v>
      </c>
      <c r="G732">
        <f t="shared" si="34"/>
        <v>6</v>
      </c>
      <c r="H732">
        <f>VLOOKUP($F732,'(참고)타워 스텟 가치'!$B$2:$L$6,H$2,0)+(VLOOKUP($F732,'(참고)타워 스텟 가치'!$B$2:$L$6,H$2,0)*$E732)</f>
        <v>1002.3749999999976</v>
      </c>
      <c r="I732">
        <f>VLOOKUP($F732,'(참고)타워 스텟 가치'!$B$2:$L$6,I$2,0)+(VLOOKUP($F732,'(참고)타워 스텟 가치'!$B$2:$L$6,I$2,0)*$E732)</f>
        <v>200.47499999999951</v>
      </c>
      <c r="J732">
        <f>VLOOKUP($F732,'(참고)타워 스텟 가치'!$B$2:$L$6,J$2,0)+(VLOOKUP($F732,'(참고)타워 스텟 가치'!$B$2:$L$6,J$2,0)*$E732)</f>
        <v>296999.9999999993</v>
      </c>
      <c r="K732">
        <f>VLOOKUP($F732,'(참고)타워 스텟 가치'!$B$2:$L$6,K$2,0)+(VLOOKUP($F732,'(참고)타워 스텟 가치'!$B$2:$L$6,K$2,0)*$E732)</f>
        <v>4009.4999999999905</v>
      </c>
      <c r="L732">
        <f>VLOOKUP($F732,'(참고)타워 스텟 가치'!$B$2:$L$6,L$2,0)+(VLOOKUP($F732,'(참고)타워 스텟 가치'!$B$2:$L$6,L$2,0)*$E732)</f>
        <v>66.824999999999832</v>
      </c>
      <c r="M732">
        <f>VLOOKUP($F732,'(참고)타워 스텟 가치'!$B$2:$L$6,M$2,0)+(VLOOKUP($F732,'(참고)타워 스텟 가치'!$B$2:$L$6,M$2,0)*$E732)</f>
        <v>17.819999999999958</v>
      </c>
      <c r="N732">
        <f>VLOOKUP($F732,'(참고)타워 스텟 가치'!$B$2:$L$6,N$2,0)+(VLOOKUP($F732,'(참고)타워 스텟 가치'!$B$2:$L$6,N$2,0)*$E732)</f>
        <v>0</v>
      </c>
      <c r="O732">
        <f>VLOOKUP($F732,'(참고)타워 스텟 가치'!$B$2:$L$6,O$2,0)+(VLOOKUP($F732,'(참고)타워 스텟 가치'!$B$2:$L$6,O$2,0)*$E732)</f>
        <v>0</v>
      </c>
      <c r="P732">
        <f>VLOOKUP($F732,'(참고)타워 스텟 가치'!$B$2:$L$6,P$2,0)+(VLOOKUP($F732,'(참고)타워 스텟 가치'!$B$2:$L$6,P$2,0)*$E732)</f>
        <v>41.579999999999899</v>
      </c>
      <c r="Q732">
        <f>SUM('스테이지별 몬스터 스텟'!H732*'(참고)타워 스텟 가치'!$Q$17,'스테이지별 몬스터 스텟'!I732*'(참고)타워 스텟 가치'!$R$17,'스테이지별 몬스터 스텟'!J732*'(참고)타워 스텟 가치'!$S$17,'스테이지별 몬스터 스텟'!K732*'(참고)타워 스텟 가치'!$T$17,'스테이지별 몬스터 스텟'!L732*'(참고)타워 스텟 가치'!$U$17,'스테이지별 몬스터 스텟'!M732*'(참고)타워 스텟 가치'!$V$17,'스테이지별 몬스터 스텟'!N732*'(참고)타워 스텟 가치'!$W$17,'스테이지별 몬스터 스텟'!O732*'(참고)타워 스텟 가치'!$X$17,'스테이지별 몬스터 스텟'!P732*'(참고)타워 스텟 가치'!$Y$17)</f>
        <v>456059.09249999898</v>
      </c>
      <c r="R732">
        <v>1</v>
      </c>
      <c r="S732">
        <f>VLOOKUP($F732,'(참고)타워 스텟 가치'!$B$7:$L$11,S$2,0)+(VLOOKUP($F732,'(참고)타워 스텟 가치'!$B$7:$L$11,S$2,0)*$E732)</f>
        <v>334.1249999999992</v>
      </c>
      <c r="T732">
        <f>VLOOKUP($F732,'(참고)타워 스텟 가치'!$B$7:$L$11,T$2,0)+(VLOOKUP($F732,'(참고)타워 스텟 가치'!$B$7:$L$11,T$2,0)*$E732)</f>
        <v>601.42499999999859</v>
      </c>
      <c r="U732">
        <f>VLOOKUP($F732,'(참고)타워 스텟 가치'!$B$7:$L$11,U$2,0)+(VLOOKUP($F732,'(참고)타워 스텟 가치'!$B$7:$L$11,U$2,0)*$E732)</f>
        <v>296999.9999999993</v>
      </c>
      <c r="V732">
        <f>VLOOKUP($F732,'(참고)타워 스텟 가치'!$B$7:$L$11,V$2,0)+(VLOOKUP($F732,'(참고)타워 스텟 가치'!$B$7:$L$11,V$2,0)*$E732)</f>
        <v>4009.4999999999905</v>
      </c>
      <c r="W732">
        <f>VLOOKUP($F732,'(참고)타워 스텟 가치'!$B$7:$L$11,W$2,0)+(VLOOKUP($F732,'(참고)타워 스텟 가치'!$B$7:$L$11,W$2,0)*$E732)</f>
        <v>66.824999999999832</v>
      </c>
      <c r="X732">
        <f>VLOOKUP($F732,'(참고)타워 스텟 가치'!$B$7:$L$11,X$2,0)+(VLOOKUP($F732,'(참고)타워 스텟 가치'!$B$7:$L$11,X$2,0)*$E732)</f>
        <v>17.819999999999958</v>
      </c>
      <c r="Y732">
        <f>VLOOKUP($F732,'(참고)타워 스텟 가치'!$B$7:$L$11,Y$2,0)+(VLOOKUP($F732,'(참고)타워 스텟 가치'!$B$7:$L$11,Y$2,0)*$E732)</f>
        <v>0</v>
      </c>
      <c r="Z732">
        <f>VLOOKUP($F732,'(참고)타워 스텟 가치'!$B$7:$L$11,Z$2,0)+(VLOOKUP($F732,'(참고)타워 스텟 가치'!$B$7:$L$11,Z$2,0)*$E732)</f>
        <v>0</v>
      </c>
      <c r="AA732">
        <f>VLOOKUP($F732,'(참고)타워 스텟 가치'!$B$7:$L$11,AA$2,0)+(VLOOKUP($F732,'(참고)타워 스텟 가치'!$B$7:$L$11,AA$2,0)*$E732)</f>
        <v>41.579999999999899</v>
      </c>
      <c r="AB732">
        <f>SUM('스테이지별 몬스터 스텟'!S732*'(참고)타워 스텟 가치'!$Q$17,'스테이지별 몬스터 스텟'!T732*'(참고)타워 스텟 가치'!$R$17,'스테이지별 몬스터 스텟'!U732*'(참고)타워 스텟 가치'!$S$17,'스테이지별 몬스터 스텟'!V732*'(참고)타워 스텟 가치'!$T$17,'스테이지별 몬스터 스텟'!W732*'(참고)타워 스텟 가치'!$U$17,'스테이지별 몬스터 스텟'!X732*'(참고)타워 스텟 가치'!$V$17,'스테이지별 몬스터 스텟'!Y732*'(참고)타워 스텟 가치'!$W$17,'스테이지별 몬스터 스텟'!Z732*'(참고)타워 스텟 가치'!$X$17,'스테이지별 몬스터 스텟'!AA732*'(참고)타워 스텟 가치'!$Y$17)</f>
        <v>455324.01749999897</v>
      </c>
      <c r="AC732">
        <v>2</v>
      </c>
      <c r="AD732">
        <f>VLOOKUP($F732,'(참고)타워 스텟 가치'!$B$12:$L$16,AD$2,0)+(VLOOKUP($F732,'(참고)타워 스텟 가치'!$B$12:$L$16,AD$2,0)*$E732)</f>
        <v>334.1249999999992</v>
      </c>
      <c r="AE732">
        <f>VLOOKUP($F732,'(참고)타워 스텟 가치'!$B$12:$L$16,AE$2,0)+(VLOOKUP($F732,'(참고)타워 스텟 가치'!$B$12:$L$16,AE$2,0)*$E732)</f>
        <v>400.94999999999902</v>
      </c>
      <c r="AF732">
        <f>VLOOKUP($F732,'(참고)타워 스텟 가치'!$B$12:$L$16,AF$2,0)+(VLOOKUP($F732,'(참고)타워 스텟 가치'!$B$12:$L$16,AF$2,0)*$E732)</f>
        <v>296999.9999999993</v>
      </c>
      <c r="AG732">
        <f>VLOOKUP($F732,'(참고)타워 스텟 가치'!$B$12:$L$16,AG$2,0)+(VLOOKUP($F732,'(참고)타워 스텟 가치'!$B$12:$L$16,AG$2,0)*$E732)</f>
        <v>2004.7499999999952</v>
      </c>
      <c r="AH732">
        <f>VLOOKUP($F732,'(참고)타워 스텟 가치'!$B$12:$L$16,AH$2,0)+(VLOOKUP($F732,'(참고)타워 스텟 가치'!$B$12:$L$16,AH$2,0)*$E732)</f>
        <v>66.824999999999832</v>
      </c>
      <c r="AI732">
        <f>VLOOKUP($F732,'(참고)타워 스텟 가치'!$B$12:$L$16,AI$2,0)+(VLOOKUP($F732,'(참고)타워 스텟 가치'!$B$12:$L$16,AI$2,0)*$E732)</f>
        <v>17.819999999999958</v>
      </c>
      <c r="AJ732">
        <f>VLOOKUP($F732,'(참고)타워 스텟 가치'!$B$12:$L$16,AJ$2,0)+(VLOOKUP($F732,'(참고)타워 스텟 가치'!$B$12:$L$16,AJ$2,0)*$E732)</f>
        <v>0</v>
      </c>
      <c r="AK732">
        <f>VLOOKUP($F732,'(참고)타워 스텟 가치'!$B$12:$L$16,AK$2,0)+(VLOOKUP($F732,'(참고)타워 스텟 가치'!$B$12:$L$16,AK$2,0)*$E732)</f>
        <v>0</v>
      </c>
      <c r="AL732">
        <f>VLOOKUP($F732,'(참고)타워 스텟 가치'!$B$12:$L$16,AL$2,0)+(VLOOKUP($F732,'(참고)타워 스텟 가치'!$B$12:$L$16,AL$2,0)*$E732)</f>
        <v>83.159999999999798</v>
      </c>
      <c r="AM732">
        <f>SUM('스테이지별 몬스터 스텟'!AD732*'(참고)타워 스텟 가치'!$Q$17,'스테이지별 몬스터 스텟'!AE732*'(참고)타워 스텟 가치'!$R$17,'스테이지별 몬스터 스텟'!AF732*'(참고)타워 스텟 가치'!$S$17,'스테이지별 몬스터 스텟'!AG732*'(참고)타워 스텟 가치'!$T$17,'스테이지별 몬스터 스텟'!AH732*'(참고)타워 스텟 가치'!$U$17,'스테이지별 몬스터 스텟'!AI732*'(참고)타워 스텟 가치'!$V$17,'스테이지별 몬스터 스텟'!AJ732*'(참고)타워 스텟 가치'!$W$17,'스테이지별 몬스터 스텟'!AK732*'(참고)타워 스텟 가치'!$X$17,'스테이지별 몬스터 스텟'!AL732*'(참고)타워 스텟 가치'!$Y$17)</f>
        <v>451096.96499999898</v>
      </c>
      <c r="AN732">
        <v>3</v>
      </c>
    </row>
    <row r="733" spans="3:40" x14ac:dyDescent="0.3">
      <c r="C733">
        <v>4</v>
      </c>
      <c r="D733">
        <f t="shared" si="35"/>
        <v>146</v>
      </c>
      <c r="E733" s="52">
        <f>VLOOKUP(D733,'스테이지별 난이도 설정'!B:C,2,0)</f>
        <v>58.399999999999856</v>
      </c>
      <c r="F733" t="str">
        <f t="shared" si="36"/>
        <v>유니크</v>
      </c>
      <c r="G733">
        <f t="shared" si="34"/>
        <v>6</v>
      </c>
      <c r="H733">
        <f>VLOOKUP($F733,'(참고)타워 스텟 가치'!$B$2:$L$6,H$2,0)+(VLOOKUP($F733,'(참고)타워 스텟 가치'!$B$2:$L$6,H$2,0)*$E733)</f>
        <v>1503.5624999999964</v>
      </c>
      <c r="I733">
        <f>VLOOKUP($F733,'(참고)타워 스텟 가치'!$B$2:$L$6,I$2,0)+(VLOOKUP($F733,'(참고)타워 스텟 가치'!$B$2:$L$6,I$2,0)*$E733)</f>
        <v>300.7124999999993</v>
      </c>
      <c r="J733">
        <f>VLOOKUP($F733,'(참고)타워 스텟 가치'!$B$2:$L$6,J$2,0)+(VLOOKUP($F733,'(참고)타워 스텟 가치'!$B$2:$L$6,J$2,0)*$E733)</f>
        <v>296999.9999999993</v>
      </c>
      <c r="K733">
        <f>VLOOKUP($F733,'(참고)타워 스텟 가치'!$B$2:$L$6,K$2,0)+(VLOOKUP($F733,'(참고)타워 스텟 가치'!$B$2:$L$6,K$2,0)*$E733)</f>
        <v>6014.2499999999854</v>
      </c>
      <c r="L733">
        <f>VLOOKUP($F733,'(참고)타워 스텟 가치'!$B$2:$L$6,L$2,0)+(VLOOKUP($F733,'(참고)타워 스텟 가치'!$B$2:$L$6,L$2,0)*$E733)</f>
        <v>100.23749999999976</v>
      </c>
      <c r="M733">
        <f>VLOOKUP($F733,'(참고)타워 스텟 가치'!$B$2:$L$6,M$2,0)+(VLOOKUP($F733,'(참고)타워 스텟 가치'!$B$2:$L$6,M$2,0)*$E733)</f>
        <v>17.819999999999958</v>
      </c>
      <c r="N733">
        <f>VLOOKUP($F733,'(참고)타워 스텟 가치'!$B$2:$L$6,N$2,0)+(VLOOKUP($F733,'(참고)타워 스텟 가치'!$B$2:$L$6,N$2,0)*$E733)</f>
        <v>0</v>
      </c>
      <c r="O733">
        <f>VLOOKUP($F733,'(참고)타워 스텟 가치'!$B$2:$L$6,O$2,0)+(VLOOKUP($F733,'(참고)타워 스텟 가치'!$B$2:$L$6,O$2,0)*$E733)</f>
        <v>0</v>
      </c>
      <c r="P733">
        <f>VLOOKUP($F733,'(참고)타워 스텟 가치'!$B$2:$L$6,P$2,0)+(VLOOKUP($F733,'(참고)타워 스텟 가치'!$B$2:$L$6,P$2,0)*$E733)</f>
        <v>59.399999999999856</v>
      </c>
      <c r="Q733">
        <f>SUM('스테이지별 몬스터 스텟'!H733*'(참고)타워 스텟 가치'!$Q$17,'스테이지별 몬스터 스텟'!I733*'(참고)타워 스텟 가치'!$R$17,'스테이지별 몬스터 스텟'!J733*'(참고)타워 스텟 가치'!$S$17,'스테이지별 몬스터 스텟'!K733*'(참고)타워 스텟 가치'!$T$17,'스테이지별 몬스터 스텟'!L733*'(참고)타워 스텟 가치'!$U$17,'스테이지별 몬스터 스텟'!M733*'(참고)타워 스텟 가치'!$V$17,'스테이지별 몬스터 스텟'!N733*'(참고)타워 스텟 가치'!$W$17,'스테이지별 몬스터 스텟'!O733*'(참고)타워 스텟 가치'!$X$17,'스테이지별 몬스터 스텟'!P733*'(참고)타워 스텟 가치'!$Y$17)</f>
        <v>461323.7887499989</v>
      </c>
      <c r="R733">
        <v>1</v>
      </c>
      <c r="S733">
        <f>VLOOKUP($F733,'(참고)타워 스텟 가치'!$B$7:$L$11,S$2,0)+(VLOOKUP($F733,'(참고)타워 스텟 가치'!$B$7:$L$11,S$2,0)*$E733)</f>
        <v>501.18749999999881</v>
      </c>
      <c r="T733">
        <f>VLOOKUP($F733,'(참고)타워 스텟 가치'!$B$7:$L$11,T$2,0)+(VLOOKUP($F733,'(참고)타워 스텟 가치'!$B$7:$L$11,T$2,0)*$E733)</f>
        <v>902.13749999999777</v>
      </c>
      <c r="U733">
        <f>VLOOKUP($F733,'(참고)타워 스텟 가치'!$B$7:$L$11,U$2,0)+(VLOOKUP($F733,'(참고)타워 스텟 가치'!$B$7:$L$11,U$2,0)*$E733)</f>
        <v>296999.9999999993</v>
      </c>
      <c r="V733">
        <f>VLOOKUP($F733,'(참고)타워 스텟 가치'!$B$7:$L$11,V$2,0)+(VLOOKUP($F733,'(참고)타워 스텟 가치'!$B$7:$L$11,V$2,0)*$E733)</f>
        <v>6014.2499999999854</v>
      </c>
      <c r="W733">
        <f>VLOOKUP($F733,'(참고)타워 스텟 가치'!$B$7:$L$11,W$2,0)+(VLOOKUP($F733,'(참고)타워 스텟 가치'!$B$7:$L$11,W$2,0)*$E733)</f>
        <v>100.23749999999976</v>
      </c>
      <c r="X733">
        <f>VLOOKUP($F733,'(참고)타워 스텟 가치'!$B$7:$L$11,X$2,0)+(VLOOKUP($F733,'(참고)타워 스텟 가치'!$B$7:$L$11,X$2,0)*$E733)</f>
        <v>17.819999999999958</v>
      </c>
      <c r="Y733">
        <f>VLOOKUP($F733,'(참고)타워 스텟 가치'!$B$7:$L$11,Y$2,0)+(VLOOKUP($F733,'(참고)타워 스텟 가치'!$B$7:$L$11,Y$2,0)*$E733)</f>
        <v>0</v>
      </c>
      <c r="Z733">
        <f>VLOOKUP($F733,'(참고)타워 스텟 가치'!$B$7:$L$11,Z$2,0)+(VLOOKUP($F733,'(참고)타워 스텟 가치'!$B$7:$L$11,Z$2,0)*$E733)</f>
        <v>0</v>
      </c>
      <c r="AA733">
        <f>VLOOKUP($F733,'(참고)타워 스텟 가치'!$B$7:$L$11,AA$2,0)+(VLOOKUP($F733,'(참고)타워 스텟 가치'!$B$7:$L$11,AA$2,0)*$E733)</f>
        <v>59.399999999999856</v>
      </c>
      <c r="AB733">
        <f>SUM('스테이지별 몬스터 스텟'!S733*'(참고)타워 스텟 가치'!$Q$17,'스테이지별 몬스터 스텟'!T733*'(참고)타워 스텟 가치'!$R$17,'스테이지별 몬스터 스텟'!U733*'(참고)타워 스텟 가치'!$S$17,'스테이지별 몬스터 스텟'!V733*'(참고)타워 스텟 가치'!$T$17,'스테이지별 몬스터 스텟'!W733*'(참고)타워 스텟 가치'!$U$17,'스테이지별 몬스터 스텟'!X733*'(참고)타워 스텟 가치'!$V$17,'스테이지별 몬스터 스텟'!Y733*'(참고)타워 스텟 가치'!$W$17,'스테이지별 몬스터 스텟'!Z733*'(참고)타워 스텟 가치'!$X$17,'스테이지별 몬스터 스텟'!AA733*'(참고)타워 스텟 가치'!$Y$17)</f>
        <v>460221.17624999885</v>
      </c>
      <c r="AC733">
        <v>2</v>
      </c>
      <c r="AD733">
        <f>VLOOKUP($F733,'(참고)타워 스텟 가치'!$B$12:$L$16,AD$2,0)+(VLOOKUP($F733,'(참고)타워 스텟 가치'!$B$12:$L$16,AD$2,0)*$E733)</f>
        <v>501.18749999999881</v>
      </c>
      <c r="AE733">
        <f>VLOOKUP($F733,'(참고)타워 스텟 가치'!$B$12:$L$16,AE$2,0)+(VLOOKUP($F733,'(참고)타워 스텟 가치'!$B$12:$L$16,AE$2,0)*$E733)</f>
        <v>601.42499999999859</v>
      </c>
      <c r="AF733">
        <f>VLOOKUP($F733,'(참고)타워 스텟 가치'!$B$12:$L$16,AF$2,0)+(VLOOKUP($F733,'(참고)타워 스텟 가치'!$B$12:$L$16,AF$2,0)*$E733)</f>
        <v>296999.9999999993</v>
      </c>
      <c r="AG733">
        <f>VLOOKUP($F733,'(참고)타워 스텟 가치'!$B$12:$L$16,AG$2,0)+(VLOOKUP($F733,'(참고)타워 스텟 가치'!$B$12:$L$16,AG$2,0)*$E733)</f>
        <v>3007.1249999999927</v>
      </c>
      <c r="AH733">
        <f>VLOOKUP($F733,'(참고)타워 스텟 가치'!$B$12:$L$16,AH$2,0)+(VLOOKUP($F733,'(참고)타워 스텟 가치'!$B$12:$L$16,AH$2,0)*$E733)</f>
        <v>100.23749999999976</v>
      </c>
      <c r="AI733">
        <f>VLOOKUP($F733,'(참고)타워 스텟 가치'!$B$12:$L$16,AI$2,0)+(VLOOKUP($F733,'(참고)타워 스텟 가치'!$B$12:$L$16,AI$2,0)*$E733)</f>
        <v>17.819999999999958</v>
      </c>
      <c r="AJ733">
        <f>VLOOKUP($F733,'(참고)타워 스텟 가치'!$B$12:$L$16,AJ$2,0)+(VLOOKUP($F733,'(참고)타워 스텟 가치'!$B$12:$L$16,AJ$2,0)*$E733)</f>
        <v>0</v>
      </c>
      <c r="AK733">
        <f>VLOOKUP($F733,'(참고)타워 스텟 가치'!$B$12:$L$16,AK$2,0)+(VLOOKUP($F733,'(참고)타워 스텟 가치'!$B$12:$L$16,AK$2,0)*$E733)</f>
        <v>0</v>
      </c>
      <c r="AL733">
        <f>VLOOKUP($F733,'(참고)타워 스텟 가치'!$B$12:$L$16,AL$2,0)+(VLOOKUP($F733,'(참고)타워 스텟 가치'!$B$12:$L$16,AL$2,0)*$E733)</f>
        <v>118.79999999999971</v>
      </c>
      <c r="AM733">
        <f>SUM('스테이지별 몬스터 스텟'!AD733*'(참고)타워 스텟 가치'!$Q$17,'스테이지별 몬스터 스텟'!AE733*'(참고)타워 스텟 가치'!$R$17,'스테이지별 몬스터 스텟'!AF733*'(참고)타워 스텟 가치'!$S$17,'스테이지별 몬스터 스텟'!AG733*'(참고)타워 스텟 가치'!$T$17,'스테이지별 몬스터 스텟'!AH733*'(참고)타워 스텟 가치'!$U$17,'스테이지별 몬스터 스텟'!AI733*'(참고)타워 스텟 가치'!$V$17,'스테이지별 몬스터 스텟'!AJ733*'(참고)타워 스텟 가치'!$W$17,'스테이지별 몬스터 스텟'!AK733*'(참고)타워 스텟 가치'!$X$17,'스테이지별 몬스터 스텟'!AL733*'(참고)타워 스텟 가치'!$Y$17)</f>
        <v>453874.65749999892</v>
      </c>
      <c r="AN733">
        <v>3</v>
      </c>
    </row>
    <row r="734" spans="3:40" x14ac:dyDescent="0.3">
      <c r="C734">
        <v>5</v>
      </c>
      <c r="D734">
        <f t="shared" si="35"/>
        <v>146</v>
      </c>
      <c r="E734" s="52">
        <f>VLOOKUP(D734,'스테이지별 난이도 설정'!B:C,2,0)</f>
        <v>58.399999999999856</v>
      </c>
      <c r="F734" t="str">
        <f t="shared" si="36"/>
        <v>스페셜</v>
      </c>
      <c r="G734">
        <f t="shared" si="34"/>
        <v>6</v>
      </c>
      <c r="H734">
        <f>VLOOKUP($F734,'(참고)타워 스텟 가치'!$B$2:$L$6,H$2,0)+(VLOOKUP($F734,'(참고)타워 스텟 가치'!$B$2:$L$6,H$2,0)*$E734)</f>
        <v>2255.3437499999945</v>
      </c>
      <c r="I734">
        <f>VLOOKUP($F734,'(참고)타워 스텟 가치'!$B$2:$L$6,I$2,0)+(VLOOKUP($F734,'(참고)타워 스텟 가치'!$B$2:$L$6,I$2,0)*$E734)</f>
        <v>451.06874999999889</v>
      </c>
      <c r="J734">
        <f>VLOOKUP($F734,'(참고)타워 스텟 가치'!$B$2:$L$6,J$2,0)+(VLOOKUP($F734,'(참고)타워 스텟 가치'!$B$2:$L$6,J$2,0)*$E734)</f>
        <v>296999.9999999993</v>
      </c>
      <c r="K734">
        <f>VLOOKUP($F734,'(참고)타워 스텟 가치'!$B$2:$L$6,K$2,0)+(VLOOKUP($F734,'(참고)타워 스텟 가치'!$B$2:$L$6,K$2,0)*$E734)</f>
        <v>9021.3749999999782</v>
      </c>
      <c r="L734">
        <f>VLOOKUP($F734,'(참고)타워 스텟 가치'!$B$2:$L$6,L$2,0)+(VLOOKUP($F734,'(참고)타워 스텟 가치'!$B$2:$L$6,L$2,0)*$E734)</f>
        <v>150.35624999999965</v>
      </c>
      <c r="M734">
        <f>VLOOKUP($F734,'(참고)타워 스텟 가치'!$B$2:$L$6,M$2,0)+(VLOOKUP($F734,'(참고)타워 스텟 가치'!$B$2:$L$6,M$2,0)*$E734)</f>
        <v>17.819999999999958</v>
      </c>
      <c r="N734">
        <f>VLOOKUP($F734,'(참고)타워 스텟 가치'!$B$2:$L$6,N$2,0)+(VLOOKUP($F734,'(참고)타워 스텟 가치'!$B$2:$L$6,N$2,0)*$E734)</f>
        <v>0</v>
      </c>
      <c r="O734">
        <f>VLOOKUP($F734,'(참고)타워 스텟 가치'!$B$2:$L$6,O$2,0)+(VLOOKUP($F734,'(참고)타워 스텟 가치'!$B$2:$L$6,O$2,0)*$E734)</f>
        <v>0</v>
      </c>
      <c r="P734">
        <f>VLOOKUP($F734,'(참고)타워 스텟 가치'!$B$2:$L$6,P$2,0)+(VLOOKUP($F734,'(참고)타워 스텟 가치'!$B$2:$L$6,P$2,0)*$E734)</f>
        <v>59.399999999999856</v>
      </c>
      <c r="Q734">
        <f>SUM('스테이지별 몬스터 스텟'!H734*'(참고)타워 스텟 가치'!$Q$17,'스테이지별 몬스터 스텟'!I734*'(참고)타워 스텟 가치'!$R$17,'스테이지별 몬스터 스텟'!J734*'(참고)타워 스텟 가치'!$S$17,'스테이지별 몬스터 스텟'!K734*'(참고)타워 스텟 가치'!$T$17,'스테이지별 몬스터 스텟'!L734*'(참고)타워 스텟 가치'!$U$17,'스테이지별 몬스터 스텟'!M734*'(참고)타워 스텟 가치'!$V$17,'스테이지별 몬스터 스텟'!N734*'(참고)타워 스텟 가치'!$W$17,'스테이지별 몬스터 스텟'!O734*'(참고)타워 스텟 가치'!$X$17,'스테이지별 몬스터 스텟'!P734*'(참고)타워 스텟 가치'!$Y$17)</f>
        <v>469167.37312499888</v>
      </c>
      <c r="R734">
        <v>1</v>
      </c>
      <c r="S734">
        <f>VLOOKUP($F734,'(참고)타워 스텟 가치'!$B$7:$L$11,S$2,0)+(VLOOKUP($F734,'(참고)타워 스텟 가치'!$B$7:$L$11,S$2,0)*$E734)</f>
        <v>751.78124999999818</v>
      </c>
      <c r="T734">
        <f>VLOOKUP($F734,'(참고)타워 스텟 가치'!$B$7:$L$11,T$2,0)+(VLOOKUP($F734,'(참고)타워 스텟 가치'!$B$7:$L$11,T$2,0)*$E734)</f>
        <v>1353.2062499999968</v>
      </c>
      <c r="U734">
        <f>VLOOKUP($F734,'(참고)타워 스텟 가치'!$B$7:$L$11,U$2,0)+(VLOOKUP($F734,'(참고)타워 스텟 가치'!$B$7:$L$11,U$2,0)*$E734)</f>
        <v>296999.9999999993</v>
      </c>
      <c r="V734">
        <f>VLOOKUP($F734,'(참고)타워 스텟 가치'!$B$7:$L$11,V$2,0)+(VLOOKUP($F734,'(참고)타워 스텟 가치'!$B$7:$L$11,V$2,0)*$E734)</f>
        <v>9021.3749999999782</v>
      </c>
      <c r="W734">
        <f>VLOOKUP($F734,'(참고)타워 스텟 가치'!$B$7:$L$11,W$2,0)+(VLOOKUP($F734,'(참고)타워 스텟 가치'!$B$7:$L$11,W$2,0)*$E734)</f>
        <v>150.35624999999965</v>
      </c>
      <c r="X734">
        <f>VLOOKUP($F734,'(참고)타워 스텟 가치'!$B$7:$L$11,X$2,0)+(VLOOKUP($F734,'(참고)타워 스텟 가치'!$B$7:$L$11,X$2,0)*$E734)</f>
        <v>17.819999999999958</v>
      </c>
      <c r="Y734">
        <f>VLOOKUP($F734,'(참고)타워 스텟 가치'!$B$7:$L$11,Y$2,0)+(VLOOKUP($F734,'(참고)타워 스텟 가치'!$B$7:$L$11,Y$2,0)*$E734)</f>
        <v>0</v>
      </c>
      <c r="Z734">
        <f>VLOOKUP($F734,'(참고)타워 스텟 가치'!$B$7:$L$11,Z$2,0)+(VLOOKUP($F734,'(참고)타워 스텟 가치'!$B$7:$L$11,Z$2,0)*$E734)</f>
        <v>0</v>
      </c>
      <c r="AA734">
        <f>VLOOKUP($F734,'(참고)타워 스텟 가치'!$B$7:$L$11,AA$2,0)+(VLOOKUP($F734,'(참고)타워 스텟 가치'!$B$7:$L$11,AA$2,0)*$E734)</f>
        <v>59.399999999999856</v>
      </c>
      <c r="AB734">
        <f>SUM('스테이지별 몬스터 스텟'!S734*'(참고)타워 스텟 가치'!$Q$17,'스테이지별 몬스터 스텟'!T734*'(참고)타워 스텟 가치'!$R$17,'스테이지별 몬스터 스텟'!U734*'(참고)타워 스텟 가치'!$S$17,'스테이지별 몬스터 스텟'!V734*'(참고)타워 스텟 가치'!$T$17,'스테이지별 몬스터 스텟'!W734*'(참고)타워 스텟 가치'!$U$17,'스테이지별 몬스터 스텟'!X734*'(참고)타워 스텟 가치'!$V$17,'스테이지별 몬스터 스텟'!Y734*'(참고)타워 스텟 가치'!$W$17,'스테이지별 몬스터 스텟'!Z734*'(참고)타워 스텟 가치'!$X$17,'스테이지별 몬스터 스텟'!AA734*'(참고)타워 스텟 가치'!$Y$17)</f>
        <v>467513.45437499892</v>
      </c>
      <c r="AC734">
        <v>2</v>
      </c>
      <c r="AD734">
        <f>VLOOKUP($F734,'(참고)타워 스텟 가치'!$B$12:$L$16,AD$2,0)+(VLOOKUP($F734,'(참고)타워 스텟 가치'!$B$12:$L$16,AD$2,0)*$E734)</f>
        <v>751.78124999999818</v>
      </c>
      <c r="AE734">
        <f>VLOOKUP($F734,'(참고)타워 스텟 가치'!$B$12:$L$16,AE$2,0)+(VLOOKUP($F734,'(참고)타워 스텟 가치'!$B$12:$L$16,AE$2,0)*$E734)</f>
        <v>902.13749999999777</v>
      </c>
      <c r="AF734">
        <f>VLOOKUP($F734,'(참고)타워 스텟 가치'!$B$12:$L$16,AF$2,0)+(VLOOKUP($F734,'(참고)타워 스텟 가치'!$B$12:$L$16,AF$2,0)*$E734)</f>
        <v>296999.9999999993</v>
      </c>
      <c r="AG734">
        <f>VLOOKUP($F734,'(참고)타워 스텟 가치'!$B$12:$L$16,AG$2,0)+(VLOOKUP($F734,'(참고)타워 스텟 가치'!$B$12:$L$16,AG$2,0)*$E734)</f>
        <v>4510.6874999999891</v>
      </c>
      <c r="AH734">
        <f>VLOOKUP($F734,'(참고)타워 스텟 가치'!$B$12:$L$16,AH$2,0)+(VLOOKUP($F734,'(참고)타워 스텟 가치'!$B$12:$L$16,AH$2,0)*$E734)</f>
        <v>150.35624999999965</v>
      </c>
      <c r="AI734">
        <f>VLOOKUP($F734,'(참고)타워 스텟 가치'!$B$12:$L$16,AI$2,0)+(VLOOKUP($F734,'(참고)타워 스텟 가치'!$B$12:$L$16,AI$2,0)*$E734)</f>
        <v>17.819999999999958</v>
      </c>
      <c r="AJ734">
        <f>VLOOKUP($F734,'(참고)타워 스텟 가치'!$B$12:$L$16,AJ$2,0)+(VLOOKUP($F734,'(참고)타워 스텟 가치'!$B$12:$L$16,AJ$2,0)*$E734)</f>
        <v>0</v>
      </c>
      <c r="AK734">
        <f>VLOOKUP($F734,'(참고)타워 스텟 가치'!$B$12:$L$16,AK$2,0)+(VLOOKUP($F734,'(참고)타워 스텟 가치'!$B$12:$L$16,AK$2,0)*$E734)</f>
        <v>0</v>
      </c>
      <c r="AL734">
        <f>VLOOKUP($F734,'(참고)타워 스텟 가치'!$B$12:$L$16,AL$2,0)+(VLOOKUP($F734,'(참고)타워 스텟 가치'!$B$12:$L$16,AL$2,0)*$E734)</f>
        <v>118.79999999999971</v>
      </c>
      <c r="AM734">
        <f>SUM('스테이지별 몬스터 스텟'!AD734*'(참고)타워 스텟 가치'!$Q$17,'스테이지별 몬스터 스텟'!AE734*'(참고)타워 스텟 가치'!$R$17,'스테이지별 몬스터 스텟'!AF734*'(참고)타워 스텟 가치'!$S$17,'스테이지별 몬스터 스텟'!AG734*'(참고)타워 스텟 가치'!$T$17,'스테이지별 몬스터 스텟'!AH734*'(참고)타워 스텟 가치'!$U$17,'스테이지별 몬스터 스텟'!AI734*'(참고)타워 스텟 가치'!$V$17,'스테이지별 몬스터 스텟'!AJ734*'(참고)타워 스텟 가치'!$W$17,'스테이지별 몬스터 스텟'!AK734*'(참고)타워 스텟 가치'!$X$17,'스테이지별 몬스터 스텟'!AL734*'(참고)타워 스텟 가치'!$Y$17)</f>
        <v>457934.27624999895</v>
      </c>
      <c r="AN734">
        <v>3</v>
      </c>
    </row>
    <row r="735" spans="3:40" x14ac:dyDescent="0.3">
      <c r="C735">
        <v>1</v>
      </c>
      <c r="D735">
        <f t="shared" si="35"/>
        <v>147</v>
      </c>
      <c r="E735" s="52">
        <f>VLOOKUP(D735,'스테이지별 난이도 설정'!B:C,2,0)</f>
        <v>58.799999999999855</v>
      </c>
      <c r="F735" t="str">
        <f t="shared" si="36"/>
        <v>일반</v>
      </c>
      <c r="G735">
        <f t="shared" si="34"/>
        <v>6</v>
      </c>
      <c r="H735">
        <f>VLOOKUP($F735,'(참고)타워 스텟 가치'!$B$2:$L$6,H$2,0)+(VLOOKUP($F735,'(참고)타워 스텟 가치'!$B$2:$L$6,H$2,0)*$E735)</f>
        <v>448.49999999999892</v>
      </c>
      <c r="I735">
        <f>VLOOKUP($F735,'(참고)타워 스텟 가치'!$B$2:$L$6,I$2,0)+(VLOOKUP($F735,'(참고)타워 스텟 가치'!$B$2:$L$6,I$2,0)*$E735)</f>
        <v>89.69999999999979</v>
      </c>
      <c r="J735">
        <f>VLOOKUP($F735,'(참고)타워 스텟 가치'!$B$2:$L$6,J$2,0)+(VLOOKUP($F735,'(참고)타워 스텟 가치'!$B$2:$L$6,J$2,0)*$E735)</f>
        <v>298999.9999999993</v>
      </c>
      <c r="K735">
        <f>VLOOKUP($F735,'(참고)타워 스텟 가치'!$B$2:$L$6,K$2,0)+(VLOOKUP($F735,'(참고)타워 스텟 가치'!$B$2:$L$6,K$2,0)*$E735)</f>
        <v>1793.9999999999957</v>
      </c>
      <c r="L735">
        <f>VLOOKUP($F735,'(참고)타워 스텟 가치'!$B$2:$L$6,L$2,0)+(VLOOKUP($F735,'(참고)타워 스텟 가치'!$B$2:$L$6,L$2,0)*$E735)</f>
        <v>29.899999999999928</v>
      </c>
      <c r="M735">
        <f>VLOOKUP($F735,'(참고)타워 스텟 가치'!$B$2:$L$6,M$2,0)+(VLOOKUP($F735,'(참고)타워 스텟 가치'!$B$2:$L$6,M$2,0)*$E735)</f>
        <v>17.939999999999955</v>
      </c>
      <c r="N735">
        <f>VLOOKUP($F735,'(참고)타워 스텟 가치'!$B$2:$L$6,N$2,0)+(VLOOKUP($F735,'(참고)타워 스텟 가치'!$B$2:$L$6,N$2,0)*$E735)</f>
        <v>0</v>
      </c>
      <c r="O735">
        <f>VLOOKUP($F735,'(참고)타워 스텟 가치'!$B$2:$L$6,O$2,0)+(VLOOKUP($F735,'(참고)타워 스텟 가치'!$B$2:$L$6,O$2,0)*$E735)</f>
        <v>0</v>
      </c>
      <c r="P735">
        <f>VLOOKUP($F735,'(참고)타워 스텟 가치'!$B$2:$L$6,P$2,0)+(VLOOKUP($F735,'(참고)타워 스텟 가치'!$B$2:$L$6,P$2,0)*$E735)</f>
        <v>41.8599999999999</v>
      </c>
      <c r="Q735">
        <f>SUM('스테이지별 몬스터 스텟'!H735*'(참고)타워 스텟 가치'!$Q$17,'스테이지별 몬스터 스텟'!I735*'(참고)타워 스텟 가치'!$R$17,'스테이지별 몬스터 스텟'!J735*'(참고)타워 스텟 가치'!$S$17,'스테이지별 몬스터 스텟'!K735*'(참고)타워 스텟 가치'!$T$17,'스테이지별 몬스터 스텟'!L735*'(참고)타워 스텟 가치'!$U$17,'스테이지별 몬스터 스텟'!M735*'(참고)타워 스텟 가치'!$V$17,'스테이지별 몬스터 스텟'!N735*'(참고)타워 스텟 가치'!$W$17,'스테이지별 몬스터 스텟'!O735*'(참고)타워 스텟 가치'!$X$17,'스테이지별 몬스터 스텟'!P735*'(참고)타워 스텟 가치'!$Y$17)</f>
        <v>453281.0099999989</v>
      </c>
      <c r="R735">
        <v>1</v>
      </c>
      <c r="S735">
        <f>VLOOKUP($F735,'(참고)타워 스텟 가치'!$B$7:$L$11,S$2,0)+(VLOOKUP($F735,'(참고)타워 스텟 가치'!$B$7:$L$11,S$2,0)*$E735)</f>
        <v>149.49999999999963</v>
      </c>
      <c r="T735">
        <f>VLOOKUP($F735,'(참고)타워 스텟 가치'!$B$7:$L$11,T$2,0)+(VLOOKUP($F735,'(참고)타워 스텟 가치'!$B$7:$L$11,T$2,0)*$E735)</f>
        <v>269.09999999999934</v>
      </c>
      <c r="U735">
        <f>VLOOKUP($F735,'(참고)타워 스텟 가치'!$B$7:$L$11,U$2,0)+(VLOOKUP($F735,'(참고)타워 스텟 가치'!$B$7:$L$11,U$2,0)*$E735)</f>
        <v>298999.9999999993</v>
      </c>
      <c r="V735">
        <f>VLOOKUP($F735,'(참고)타워 스텟 가치'!$B$7:$L$11,V$2,0)+(VLOOKUP($F735,'(참고)타워 스텟 가치'!$B$7:$L$11,V$2,0)*$E735)</f>
        <v>1793.9999999999957</v>
      </c>
      <c r="W735">
        <f>VLOOKUP($F735,'(참고)타워 스텟 가치'!$B$7:$L$11,W$2,0)+(VLOOKUP($F735,'(참고)타워 스텟 가치'!$B$7:$L$11,W$2,0)*$E735)</f>
        <v>29.899999999999928</v>
      </c>
      <c r="X735">
        <f>VLOOKUP($F735,'(참고)타워 스텟 가치'!$B$7:$L$11,X$2,0)+(VLOOKUP($F735,'(참고)타워 스텟 가치'!$B$7:$L$11,X$2,0)*$E735)</f>
        <v>17.939999999999955</v>
      </c>
      <c r="Y735">
        <f>VLOOKUP($F735,'(참고)타워 스텟 가치'!$B$7:$L$11,Y$2,0)+(VLOOKUP($F735,'(참고)타워 스텟 가치'!$B$7:$L$11,Y$2,0)*$E735)</f>
        <v>0</v>
      </c>
      <c r="Z735">
        <f>VLOOKUP($F735,'(참고)타워 스텟 가치'!$B$7:$L$11,Z$2,0)+(VLOOKUP($F735,'(참고)타워 스텟 가치'!$B$7:$L$11,Z$2,0)*$E735)</f>
        <v>0</v>
      </c>
      <c r="AA735">
        <f>VLOOKUP($F735,'(참고)타워 스텟 가치'!$B$7:$L$11,AA$2,0)+(VLOOKUP($F735,'(참고)타워 스텟 가치'!$B$7:$L$11,AA$2,0)*$E735)</f>
        <v>41.8599999999999</v>
      </c>
      <c r="AB735">
        <f>SUM('스테이지별 몬스터 스텟'!S735*'(참고)타워 스텟 가치'!$Q$17,'스테이지별 몬스터 스텟'!T735*'(참고)타워 스텟 가치'!$R$17,'스테이지별 몬스터 스텟'!U735*'(참고)타워 스텟 가치'!$S$17,'스테이지별 몬스터 스텟'!V735*'(참고)타워 스텟 가치'!$T$17,'스테이지별 몬스터 스텟'!W735*'(참고)타워 스텟 가치'!$U$17,'스테이지별 몬스터 스텟'!X735*'(참고)타워 스텟 가치'!$V$17,'스테이지별 몬스터 스텟'!Y735*'(참고)타워 스텟 가치'!$W$17,'스테이지별 몬스터 스텟'!Z735*'(참고)타워 스텟 가치'!$X$17,'스테이지별 몬스터 스텟'!AA735*'(참고)타워 스텟 가치'!$Y$17)</f>
        <v>452952.10999999894</v>
      </c>
      <c r="AC735">
        <v>2</v>
      </c>
      <c r="AD735">
        <f>VLOOKUP($F735,'(참고)타워 스텟 가치'!$B$12:$L$16,AD$2,0)+(VLOOKUP($F735,'(참고)타워 스텟 가치'!$B$12:$L$16,AD$2,0)*$E735)</f>
        <v>149.49999999999963</v>
      </c>
      <c r="AE735">
        <f>VLOOKUP($F735,'(참고)타워 스텟 가치'!$B$12:$L$16,AE$2,0)+(VLOOKUP($F735,'(참고)타워 스텟 가치'!$B$12:$L$16,AE$2,0)*$E735)</f>
        <v>179.39999999999958</v>
      </c>
      <c r="AF735">
        <f>VLOOKUP($F735,'(참고)타워 스텟 가치'!$B$12:$L$16,AF$2,0)+(VLOOKUP($F735,'(참고)타워 스텟 가치'!$B$12:$L$16,AF$2,0)*$E735)</f>
        <v>298999.9999999993</v>
      </c>
      <c r="AG735">
        <f>VLOOKUP($F735,'(참고)타워 스텟 가치'!$B$12:$L$16,AG$2,0)+(VLOOKUP($F735,'(참고)타워 스텟 가치'!$B$12:$L$16,AG$2,0)*$E735)</f>
        <v>896.99999999999784</v>
      </c>
      <c r="AH735">
        <f>VLOOKUP($F735,'(참고)타워 스텟 가치'!$B$12:$L$16,AH$2,0)+(VLOOKUP($F735,'(참고)타워 스텟 가치'!$B$12:$L$16,AH$2,0)*$E735)</f>
        <v>29.899999999999928</v>
      </c>
      <c r="AI735">
        <f>VLOOKUP($F735,'(참고)타워 스텟 가치'!$B$12:$L$16,AI$2,0)+(VLOOKUP($F735,'(참고)타워 스텟 가치'!$B$12:$L$16,AI$2,0)*$E735)</f>
        <v>17.939999999999955</v>
      </c>
      <c r="AJ735">
        <f>VLOOKUP($F735,'(참고)타워 스텟 가치'!$B$12:$L$16,AJ$2,0)+(VLOOKUP($F735,'(참고)타워 스텟 가치'!$B$12:$L$16,AJ$2,0)*$E735)</f>
        <v>0</v>
      </c>
      <c r="AK735">
        <f>VLOOKUP($F735,'(참고)타워 스텟 가치'!$B$12:$L$16,AK$2,0)+(VLOOKUP($F735,'(참고)타워 스텟 가치'!$B$12:$L$16,AK$2,0)*$E735)</f>
        <v>0</v>
      </c>
      <c r="AL735">
        <f>VLOOKUP($F735,'(참고)타워 스텟 가치'!$B$12:$L$16,AL$2,0)+(VLOOKUP($F735,'(참고)타워 스텟 가치'!$B$12:$L$16,AL$2,0)*$E735)</f>
        <v>83.7199999999998</v>
      </c>
      <c r="AM735">
        <f>SUM('스테이지별 몬스터 스텟'!AD735*'(참고)타워 스텟 가치'!$Q$17,'스테이지별 몬스터 스텟'!AE735*'(참고)타워 스텟 가치'!$R$17,'스테이지별 몬스터 스텟'!AF735*'(참고)타워 스텟 가치'!$S$17,'스테이지별 몬스터 스텟'!AG735*'(참고)타워 스텟 가치'!$T$17,'스테이지별 몬스터 스텟'!AH735*'(참고)타워 스텟 가치'!$U$17,'스테이지별 몬스터 스텟'!AI735*'(참고)타워 스텟 가치'!$V$17,'스테이지별 몬스터 스텟'!AJ735*'(참고)타워 스텟 가치'!$W$17,'스테이지별 몬스터 스텟'!AK735*'(참고)타워 스텟 가치'!$X$17,'스테이지별 몬스터 스텟'!AL735*'(참고)타워 스텟 가치'!$Y$17)</f>
        <v>451107.27999999892</v>
      </c>
      <c r="AN735">
        <v>3</v>
      </c>
    </row>
    <row r="736" spans="3:40" x14ac:dyDescent="0.3">
      <c r="C736">
        <v>2</v>
      </c>
      <c r="D736">
        <f t="shared" si="35"/>
        <v>147</v>
      </c>
      <c r="E736" s="52">
        <f>VLOOKUP(D736,'스테이지별 난이도 설정'!B:C,2,0)</f>
        <v>58.799999999999855</v>
      </c>
      <c r="F736" t="str">
        <f t="shared" si="36"/>
        <v>레어</v>
      </c>
      <c r="G736">
        <f t="shared" si="34"/>
        <v>6</v>
      </c>
      <c r="H736">
        <f>VLOOKUP($F736,'(참고)타워 스텟 가치'!$B$2:$L$6,H$2,0)+(VLOOKUP($F736,'(참고)타워 스텟 가치'!$B$2:$L$6,H$2,0)*$E736)</f>
        <v>672.74999999999841</v>
      </c>
      <c r="I736">
        <f>VLOOKUP($F736,'(참고)타워 스텟 가치'!$B$2:$L$6,I$2,0)+(VLOOKUP($F736,'(참고)타워 스텟 가치'!$B$2:$L$6,I$2,0)*$E736)</f>
        <v>134.54999999999967</v>
      </c>
      <c r="J736">
        <f>VLOOKUP($F736,'(참고)타워 스텟 가치'!$B$2:$L$6,J$2,0)+(VLOOKUP($F736,'(참고)타워 스텟 가치'!$B$2:$L$6,J$2,0)*$E736)</f>
        <v>298999.9999999993</v>
      </c>
      <c r="K736">
        <f>VLOOKUP($F736,'(참고)타워 스텟 가치'!$B$2:$L$6,K$2,0)+(VLOOKUP($F736,'(참고)타워 스텟 가치'!$B$2:$L$6,K$2,0)*$E736)</f>
        <v>2690.9999999999936</v>
      </c>
      <c r="L736">
        <f>VLOOKUP($F736,'(참고)타워 스텟 가치'!$B$2:$L$6,L$2,0)+(VLOOKUP($F736,'(참고)타워 스텟 가치'!$B$2:$L$6,L$2,0)*$E736)</f>
        <v>44.849999999999895</v>
      </c>
      <c r="M736">
        <f>VLOOKUP($F736,'(참고)타워 스텟 가치'!$B$2:$L$6,M$2,0)+(VLOOKUP($F736,'(참고)타워 스텟 가치'!$B$2:$L$6,M$2,0)*$E736)</f>
        <v>17.939999999999955</v>
      </c>
      <c r="N736">
        <f>VLOOKUP($F736,'(참고)타워 스텟 가치'!$B$2:$L$6,N$2,0)+(VLOOKUP($F736,'(참고)타워 스텟 가치'!$B$2:$L$6,N$2,0)*$E736)</f>
        <v>0</v>
      </c>
      <c r="O736">
        <f>VLOOKUP($F736,'(참고)타워 스텟 가치'!$B$2:$L$6,O$2,0)+(VLOOKUP($F736,'(참고)타워 스텟 가치'!$B$2:$L$6,O$2,0)*$E736)</f>
        <v>0</v>
      </c>
      <c r="P736">
        <f>VLOOKUP($F736,'(참고)타워 스텟 가치'!$B$2:$L$6,P$2,0)+(VLOOKUP($F736,'(참고)타워 스텟 가치'!$B$2:$L$6,P$2,0)*$E736)</f>
        <v>41.8599999999999</v>
      </c>
      <c r="Q736">
        <f>SUM('스테이지별 몬스터 스텟'!H736*'(참고)타워 스텟 가치'!$Q$17,'스테이지별 몬스터 스텟'!I736*'(참고)타워 스텟 가치'!$R$17,'스테이지별 몬스터 스텟'!J736*'(참고)타워 스텟 가치'!$S$17,'스테이지별 몬스터 스텟'!K736*'(참고)타워 스텟 가치'!$T$17,'스테이지별 몬스터 스텟'!L736*'(참고)타워 스텟 가치'!$U$17,'스테이지별 몬스터 스텟'!M736*'(참고)타워 스텟 가치'!$V$17,'스테이지별 몬스터 스텟'!N736*'(참고)타워 스텟 가치'!$W$17,'스테이지별 몬스터 스텟'!O736*'(참고)타워 스텟 가치'!$X$17,'스테이지별 몬스터 스텟'!P736*'(참고)타워 스텟 가치'!$Y$17)</f>
        <v>455620.68499999895</v>
      </c>
      <c r="R736">
        <v>1</v>
      </c>
      <c r="S736">
        <f>VLOOKUP($F736,'(참고)타워 스텟 가치'!$B$7:$L$11,S$2,0)+(VLOOKUP($F736,'(참고)타워 스텟 가치'!$B$7:$L$11,S$2,0)*$E736)</f>
        <v>224.24999999999946</v>
      </c>
      <c r="T736">
        <f>VLOOKUP($F736,'(참고)타워 스텟 가치'!$B$7:$L$11,T$2,0)+(VLOOKUP($F736,'(참고)타워 스텟 가치'!$B$7:$L$11,T$2,0)*$E736)</f>
        <v>403.64999999999901</v>
      </c>
      <c r="U736">
        <f>VLOOKUP($F736,'(참고)타워 스텟 가치'!$B$7:$L$11,U$2,0)+(VLOOKUP($F736,'(참고)타워 스텟 가치'!$B$7:$L$11,U$2,0)*$E736)</f>
        <v>298999.9999999993</v>
      </c>
      <c r="V736">
        <f>VLOOKUP($F736,'(참고)타워 스텟 가치'!$B$7:$L$11,V$2,0)+(VLOOKUP($F736,'(참고)타워 스텟 가치'!$B$7:$L$11,V$2,0)*$E736)</f>
        <v>2690.9999999999936</v>
      </c>
      <c r="W736">
        <f>VLOOKUP($F736,'(참고)타워 스텟 가치'!$B$7:$L$11,W$2,0)+(VLOOKUP($F736,'(참고)타워 스텟 가치'!$B$7:$L$11,W$2,0)*$E736)</f>
        <v>44.849999999999895</v>
      </c>
      <c r="X736">
        <f>VLOOKUP($F736,'(참고)타워 스텟 가치'!$B$7:$L$11,X$2,0)+(VLOOKUP($F736,'(참고)타워 스텟 가치'!$B$7:$L$11,X$2,0)*$E736)</f>
        <v>17.939999999999955</v>
      </c>
      <c r="Y736">
        <f>VLOOKUP($F736,'(참고)타워 스텟 가치'!$B$7:$L$11,Y$2,0)+(VLOOKUP($F736,'(참고)타워 스텟 가치'!$B$7:$L$11,Y$2,0)*$E736)</f>
        <v>0</v>
      </c>
      <c r="Z736">
        <f>VLOOKUP($F736,'(참고)타워 스텟 가치'!$B$7:$L$11,Z$2,0)+(VLOOKUP($F736,'(참고)타워 스텟 가치'!$B$7:$L$11,Z$2,0)*$E736)</f>
        <v>0</v>
      </c>
      <c r="AA736">
        <f>VLOOKUP($F736,'(참고)타워 스텟 가치'!$B$7:$L$11,AA$2,0)+(VLOOKUP($F736,'(참고)타워 스텟 가치'!$B$7:$L$11,AA$2,0)*$E736)</f>
        <v>41.8599999999999</v>
      </c>
      <c r="AB736">
        <f>SUM('스테이지별 몬스터 스텟'!S736*'(참고)타워 스텟 가치'!$Q$17,'스테이지별 몬스터 스텟'!T736*'(참고)타워 스텟 가치'!$R$17,'스테이지별 몬스터 스텟'!U736*'(참고)타워 스텟 가치'!$S$17,'스테이지별 몬스터 스텟'!V736*'(참고)타워 스텟 가치'!$T$17,'스테이지별 몬스터 스텟'!W736*'(참고)타워 스텟 가치'!$U$17,'스테이지별 몬스터 스텟'!X736*'(참고)타워 스텟 가치'!$V$17,'스테이지별 몬스터 스텟'!Y736*'(참고)타워 스텟 가치'!$W$17,'스테이지별 몬스터 스텟'!Z736*'(참고)타워 스텟 가치'!$X$17,'스테이지별 몬스터 스텟'!AA736*'(참고)타워 스텟 가치'!$Y$17)</f>
        <v>455127.33499999892</v>
      </c>
      <c r="AC736">
        <v>2</v>
      </c>
      <c r="AD736">
        <f>VLOOKUP($F736,'(참고)타워 스텟 가치'!$B$12:$L$16,AD$2,0)+(VLOOKUP($F736,'(참고)타워 스텟 가치'!$B$12:$L$16,AD$2,0)*$E736)</f>
        <v>224.24999999999946</v>
      </c>
      <c r="AE736">
        <f>VLOOKUP($F736,'(참고)타워 스텟 가치'!$B$12:$L$16,AE$2,0)+(VLOOKUP($F736,'(참고)타워 스텟 가치'!$B$12:$L$16,AE$2,0)*$E736)</f>
        <v>269.09999999999934</v>
      </c>
      <c r="AF736">
        <f>VLOOKUP($F736,'(참고)타워 스텟 가치'!$B$12:$L$16,AF$2,0)+(VLOOKUP($F736,'(참고)타워 스텟 가치'!$B$12:$L$16,AF$2,0)*$E736)</f>
        <v>298999.9999999993</v>
      </c>
      <c r="AG736">
        <f>VLOOKUP($F736,'(참고)타워 스텟 가치'!$B$12:$L$16,AG$2,0)+(VLOOKUP($F736,'(참고)타워 스텟 가치'!$B$12:$L$16,AG$2,0)*$E736)</f>
        <v>1345.4999999999968</v>
      </c>
      <c r="AH736">
        <f>VLOOKUP($F736,'(참고)타워 스텟 가치'!$B$12:$L$16,AH$2,0)+(VLOOKUP($F736,'(참고)타워 스텟 가치'!$B$12:$L$16,AH$2,0)*$E736)</f>
        <v>44.849999999999895</v>
      </c>
      <c r="AI736">
        <f>VLOOKUP($F736,'(참고)타워 스텟 가치'!$B$12:$L$16,AI$2,0)+(VLOOKUP($F736,'(참고)타워 스텟 가치'!$B$12:$L$16,AI$2,0)*$E736)</f>
        <v>17.939999999999955</v>
      </c>
      <c r="AJ736">
        <f>VLOOKUP($F736,'(참고)타워 스텟 가치'!$B$12:$L$16,AJ$2,0)+(VLOOKUP($F736,'(참고)타워 스텟 가치'!$B$12:$L$16,AJ$2,0)*$E736)</f>
        <v>0</v>
      </c>
      <c r="AK736">
        <f>VLOOKUP($F736,'(참고)타워 스텟 가치'!$B$12:$L$16,AK$2,0)+(VLOOKUP($F736,'(참고)타워 스텟 가치'!$B$12:$L$16,AK$2,0)*$E736)</f>
        <v>0</v>
      </c>
      <c r="AL736">
        <f>VLOOKUP($F736,'(참고)타워 스텟 가치'!$B$12:$L$16,AL$2,0)+(VLOOKUP($F736,'(참고)타워 스텟 가치'!$B$12:$L$16,AL$2,0)*$E736)</f>
        <v>83.7199999999998</v>
      </c>
      <c r="AM736">
        <f>SUM('스테이지별 몬스터 스텟'!AD736*'(참고)타워 스텟 가치'!$Q$17,'스테이지별 몬스터 스텟'!AE736*'(참고)타워 스텟 가치'!$R$17,'스테이지별 몬스터 스텟'!AF736*'(참고)타워 스텟 가치'!$S$17,'스테이지별 몬스터 스텟'!AG736*'(참고)타워 스텟 가치'!$T$17,'스테이지별 몬스터 스텟'!AH736*'(참고)타워 스텟 가치'!$U$17,'스테이지별 몬스터 스텟'!AI736*'(참고)타워 스텟 가치'!$V$17,'스테이지별 몬스터 스텟'!AJ736*'(참고)타워 스텟 가치'!$W$17,'스테이지별 몬스터 스텟'!AK736*'(참고)타워 스텟 가치'!$X$17,'스테이지별 몬스터 스텟'!AL736*'(참고)타워 스텟 가치'!$Y$17)</f>
        <v>452318.22999999899</v>
      </c>
      <c r="AN736">
        <v>3</v>
      </c>
    </row>
    <row r="737" spans="3:40" x14ac:dyDescent="0.3">
      <c r="C737">
        <v>3</v>
      </c>
      <c r="D737">
        <f t="shared" si="35"/>
        <v>147</v>
      </c>
      <c r="E737" s="52">
        <f>VLOOKUP(D737,'스테이지별 난이도 설정'!B:C,2,0)</f>
        <v>58.799999999999855</v>
      </c>
      <c r="F737" t="str">
        <f t="shared" si="36"/>
        <v>에픽</v>
      </c>
      <c r="G737">
        <f t="shared" si="34"/>
        <v>6</v>
      </c>
      <c r="H737">
        <f>VLOOKUP($F737,'(참고)타워 스텟 가치'!$B$2:$L$6,H$2,0)+(VLOOKUP($F737,'(참고)타워 스텟 가치'!$B$2:$L$6,H$2,0)*$E737)</f>
        <v>1009.1249999999975</v>
      </c>
      <c r="I737">
        <f>VLOOKUP($F737,'(참고)타워 스텟 가치'!$B$2:$L$6,I$2,0)+(VLOOKUP($F737,'(참고)타워 스텟 가치'!$B$2:$L$6,I$2,0)*$E737)</f>
        <v>201.82499999999951</v>
      </c>
      <c r="J737">
        <f>VLOOKUP($F737,'(참고)타워 스텟 가치'!$B$2:$L$6,J$2,0)+(VLOOKUP($F737,'(참고)타워 스텟 가치'!$B$2:$L$6,J$2,0)*$E737)</f>
        <v>298999.9999999993</v>
      </c>
      <c r="K737">
        <f>VLOOKUP($F737,'(참고)타워 스텟 가치'!$B$2:$L$6,K$2,0)+(VLOOKUP($F737,'(참고)타워 스텟 가치'!$B$2:$L$6,K$2,0)*$E737)</f>
        <v>4036.49999999999</v>
      </c>
      <c r="L737">
        <f>VLOOKUP($F737,'(참고)타워 스텟 가치'!$B$2:$L$6,L$2,0)+(VLOOKUP($F737,'(참고)타워 스텟 가치'!$B$2:$L$6,L$2,0)*$E737)</f>
        <v>67.274999999999835</v>
      </c>
      <c r="M737">
        <f>VLOOKUP($F737,'(참고)타워 스텟 가치'!$B$2:$L$6,M$2,0)+(VLOOKUP($F737,'(참고)타워 스텟 가치'!$B$2:$L$6,M$2,0)*$E737)</f>
        <v>17.939999999999955</v>
      </c>
      <c r="N737">
        <f>VLOOKUP($F737,'(참고)타워 스텟 가치'!$B$2:$L$6,N$2,0)+(VLOOKUP($F737,'(참고)타워 스텟 가치'!$B$2:$L$6,N$2,0)*$E737)</f>
        <v>0</v>
      </c>
      <c r="O737">
        <f>VLOOKUP($F737,'(참고)타워 스텟 가치'!$B$2:$L$6,O$2,0)+(VLOOKUP($F737,'(참고)타워 스텟 가치'!$B$2:$L$6,O$2,0)*$E737)</f>
        <v>0</v>
      </c>
      <c r="P737">
        <f>VLOOKUP($F737,'(참고)타워 스텟 가치'!$B$2:$L$6,P$2,0)+(VLOOKUP($F737,'(참고)타워 스텟 가치'!$B$2:$L$6,P$2,0)*$E737)</f>
        <v>41.8599999999999</v>
      </c>
      <c r="Q737">
        <f>SUM('스테이지별 몬스터 스텟'!H737*'(참고)타워 스텟 가치'!$Q$17,'스테이지별 몬스터 스텟'!I737*'(참고)타워 스텟 가치'!$R$17,'스테이지별 몬스터 스텟'!J737*'(참고)타워 스텟 가치'!$S$17,'스테이지별 몬스터 스텟'!K737*'(참고)타워 스텟 가치'!$T$17,'스테이지별 몬스터 스텟'!L737*'(참고)타워 스텟 가치'!$U$17,'스테이지별 몬스터 스텟'!M737*'(참고)타워 스텟 가치'!$V$17,'스테이지별 몬스터 스텟'!N737*'(참고)타워 스텟 가치'!$W$17,'스테이지별 몬스터 스텟'!O737*'(참고)타워 스텟 가치'!$X$17,'스테이지별 몬스터 스텟'!P737*'(참고)타워 스텟 가치'!$Y$17)</f>
        <v>459130.1974999989</v>
      </c>
      <c r="R737">
        <v>1</v>
      </c>
      <c r="S737">
        <f>VLOOKUP($F737,'(참고)타워 스텟 가치'!$B$7:$L$11,S$2,0)+(VLOOKUP($F737,'(참고)타워 스텟 가치'!$B$7:$L$11,S$2,0)*$E737)</f>
        <v>336.3749999999992</v>
      </c>
      <c r="T737">
        <f>VLOOKUP($F737,'(참고)타워 스텟 가치'!$B$7:$L$11,T$2,0)+(VLOOKUP($F737,'(참고)타워 스텟 가치'!$B$7:$L$11,T$2,0)*$E737)</f>
        <v>605.47499999999854</v>
      </c>
      <c r="U737">
        <f>VLOOKUP($F737,'(참고)타워 스텟 가치'!$B$7:$L$11,U$2,0)+(VLOOKUP($F737,'(참고)타워 스텟 가치'!$B$7:$L$11,U$2,0)*$E737)</f>
        <v>298999.9999999993</v>
      </c>
      <c r="V737">
        <f>VLOOKUP($F737,'(참고)타워 스텟 가치'!$B$7:$L$11,V$2,0)+(VLOOKUP($F737,'(참고)타워 스텟 가치'!$B$7:$L$11,V$2,0)*$E737)</f>
        <v>4036.49999999999</v>
      </c>
      <c r="W737">
        <f>VLOOKUP($F737,'(참고)타워 스텟 가치'!$B$7:$L$11,W$2,0)+(VLOOKUP($F737,'(참고)타워 스텟 가치'!$B$7:$L$11,W$2,0)*$E737)</f>
        <v>67.274999999999835</v>
      </c>
      <c r="X737">
        <f>VLOOKUP($F737,'(참고)타워 스텟 가치'!$B$7:$L$11,X$2,0)+(VLOOKUP($F737,'(참고)타워 스텟 가치'!$B$7:$L$11,X$2,0)*$E737)</f>
        <v>17.939999999999955</v>
      </c>
      <c r="Y737">
        <f>VLOOKUP($F737,'(참고)타워 스텟 가치'!$B$7:$L$11,Y$2,0)+(VLOOKUP($F737,'(참고)타워 스텟 가치'!$B$7:$L$11,Y$2,0)*$E737)</f>
        <v>0</v>
      </c>
      <c r="Z737">
        <f>VLOOKUP($F737,'(참고)타워 스텟 가치'!$B$7:$L$11,Z$2,0)+(VLOOKUP($F737,'(참고)타워 스텟 가치'!$B$7:$L$11,Z$2,0)*$E737)</f>
        <v>0</v>
      </c>
      <c r="AA737">
        <f>VLOOKUP($F737,'(참고)타워 스텟 가치'!$B$7:$L$11,AA$2,0)+(VLOOKUP($F737,'(참고)타워 스텟 가치'!$B$7:$L$11,AA$2,0)*$E737)</f>
        <v>41.8599999999999</v>
      </c>
      <c r="AB737">
        <f>SUM('스테이지별 몬스터 스텟'!S737*'(참고)타워 스텟 가치'!$Q$17,'스테이지별 몬스터 스텟'!T737*'(참고)타워 스텟 가치'!$R$17,'스테이지별 몬스터 스텟'!U737*'(참고)타워 스텟 가치'!$S$17,'스테이지별 몬스터 스텟'!V737*'(참고)타워 스텟 가치'!$T$17,'스테이지별 몬스터 스텟'!W737*'(참고)타워 스텟 가치'!$U$17,'스테이지별 몬스터 스텟'!X737*'(참고)타워 스텟 가치'!$V$17,'스테이지별 몬스터 스텟'!Y737*'(참고)타워 스텟 가치'!$W$17,'스테이지별 몬스터 스텟'!Z737*'(참고)타워 스텟 가치'!$X$17,'스테이지별 몬스터 스텟'!AA737*'(참고)타워 스텟 가치'!$Y$17)</f>
        <v>458390.17249999894</v>
      </c>
      <c r="AC737">
        <v>2</v>
      </c>
      <c r="AD737">
        <f>VLOOKUP($F737,'(참고)타워 스텟 가치'!$B$12:$L$16,AD$2,0)+(VLOOKUP($F737,'(참고)타워 스텟 가치'!$B$12:$L$16,AD$2,0)*$E737)</f>
        <v>336.3749999999992</v>
      </c>
      <c r="AE737">
        <f>VLOOKUP($F737,'(참고)타워 스텟 가치'!$B$12:$L$16,AE$2,0)+(VLOOKUP($F737,'(참고)타워 스텟 가치'!$B$12:$L$16,AE$2,0)*$E737)</f>
        <v>403.64999999999901</v>
      </c>
      <c r="AF737">
        <f>VLOOKUP($F737,'(참고)타워 스텟 가치'!$B$12:$L$16,AF$2,0)+(VLOOKUP($F737,'(참고)타워 스텟 가치'!$B$12:$L$16,AF$2,0)*$E737)</f>
        <v>298999.9999999993</v>
      </c>
      <c r="AG737">
        <f>VLOOKUP($F737,'(참고)타워 스텟 가치'!$B$12:$L$16,AG$2,0)+(VLOOKUP($F737,'(참고)타워 스텟 가치'!$B$12:$L$16,AG$2,0)*$E737)</f>
        <v>2018.249999999995</v>
      </c>
      <c r="AH737">
        <f>VLOOKUP($F737,'(참고)타워 스텟 가치'!$B$12:$L$16,AH$2,0)+(VLOOKUP($F737,'(참고)타워 스텟 가치'!$B$12:$L$16,AH$2,0)*$E737)</f>
        <v>67.274999999999835</v>
      </c>
      <c r="AI737">
        <f>VLOOKUP($F737,'(참고)타워 스텟 가치'!$B$12:$L$16,AI$2,0)+(VLOOKUP($F737,'(참고)타워 스텟 가치'!$B$12:$L$16,AI$2,0)*$E737)</f>
        <v>17.939999999999955</v>
      </c>
      <c r="AJ737">
        <f>VLOOKUP($F737,'(참고)타워 스텟 가치'!$B$12:$L$16,AJ$2,0)+(VLOOKUP($F737,'(참고)타워 스텟 가치'!$B$12:$L$16,AJ$2,0)*$E737)</f>
        <v>0</v>
      </c>
      <c r="AK737">
        <f>VLOOKUP($F737,'(참고)타워 스텟 가치'!$B$12:$L$16,AK$2,0)+(VLOOKUP($F737,'(참고)타워 스텟 가치'!$B$12:$L$16,AK$2,0)*$E737)</f>
        <v>0</v>
      </c>
      <c r="AL737">
        <f>VLOOKUP($F737,'(참고)타워 스텟 가치'!$B$12:$L$16,AL$2,0)+(VLOOKUP($F737,'(참고)타워 스텟 가치'!$B$12:$L$16,AL$2,0)*$E737)</f>
        <v>83.7199999999998</v>
      </c>
      <c r="AM737">
        <f>SUM('스테이지별 몬스터 스텟'!AD737*'(참고)타워 스텟 가치'!$Q$17,'스테이지별 몬스터 스텟'!AE737*'(참고)타워 스텟 가치'!$R$17,'스테이지별 몬스터 스텟'!AF737*'(참고)타워 스텟 가치'!$S$17,'스테이지별 몬스터 스텟'!AG737*'(참고)타워 스텟 가치'!$T$17,'스테이지별 몬스터 스텟'!AH737*'(참고)타워 스텟 가치'!$U$17,'스테이지별 몬스터 스텟'!AI737*'(참고)타워 스텟 가치'!$V$17,'스테이지별 몬스터 스텟'!AJ737*'(참고)타워 스텟 가치'!$W$17,'스테이지별 몬스터 스텟'!AK737*'(참고)타워 스텟 가치'!$X$17,'스테이지별 몬스터 스텟'!AL737*'(참고)타워 스텟 가치'!$Y$17)</f>
        <v>454134.65499999892</v>
      </c>
      <c r="AN737">
        <v>3</v>
      </c>
    </row>
    <row r="738" spans="3:40" x14ac:dyDescent="0.3">
      <c r="C738">
        <v>4</v>
      </c>
      <c r="D738">
        <f t="shared" si="35"/>
        <v>147</v>
      </c>
      <c r="E738" s="52">
        <f>VLOOKUP(D738,'스테이지별 난이도 설정'!B:C,2,0)</f>
        <v>58.799999999999855</v>
      </c>
      <c r="F738" t="str">
        <f t="shared" si="36"/>
        <v>유니크</v>
      </c>
      <c r="G738">
        <f t="shared" si="34"/>
        <v>6</v>
      </c>
      <c r="H738">
        <f>VLOOKUP($F738,'(참고)타워 스텟 가치'!$B$2:$L$6,H$2,0)+(VLOOKUP($F738,'(참고)타워 스텟 가치'!$B$2:$L$6,H$2,0)*$E738)</f>
        <v>1513.6874999999964</v>
      </c>
      <c r="I738">
        <f>VLOOKUP($F738,'(참고)타워 스텟 가치'!$B$2:$L$6,I$2,0)+(VLOOKUP($F738,'(참고)타워 스텟 가치'!$B$2:$L$6,I$2,0)*$E738)</f>
        <v>302.73749999999927</v>
      </c>
      <c r="J738">
        <f>VLOOKUP($F738,'(참고)타워 스텟 가치'!$B$2:$L$6,J$2,0)+(VLOOKUP($F738,'(참고)타워 스텟 가치'!$B$2:$L$6,J$2,0)*$E738)</f>
        <v>298999.9999999993</v>
      </c>
      <c r="K738">
        <f>VLOOKUP($F738,'(참고)타워 스텟 가치'!$B$2:$L$6,K$2,0)+(VLOOKUP($F738,'(참고)타워 스텟 가치'!$B$2:$L$6,K$2,0)*$E738)</f>
        <v>6054.7499999999854</v>
      </c>
      <c r="L738">
        <f>VLOOKUP($F738,'(참고)타워 스텟 가치'!$B$2:$L$6,L$2,0)+(VLOOKUP($F738,'(참고)타워 스텟 가치'!$B$2:$L$6,L$2,0)*$E738)</f>
        <v>100.91249999999975</v>
      </c>
      <c r="M738">
        <f>VLOOKUP($F738,'(참고)타워 스텟 가치'!$B$2:$L$6,M$2,0)+(VLOOKUP($F738,'(참고)타워 스텟 가치'!$B$2:$L$6,M$2,0)*$E738)</f>
        <v>17.939999999999955</v>
      </c>
      <c r="N738">
        <f>VLOOKUP($F738,'(참고)타워 스텟 가치'!$B$2:$L$6,N$2,0)+(VLOOKUP($F738,'(참고)타워 스텟 가치'!$B$2:$L$6,N$2,0)*$E738)</f>
        <v>0</v>
      </c>
      <c r="O738">
        <f>VLOOKUP($F738,'(참고)타워 스텟 가치'!$B$2:$L$6,O$2,0)+(VLOOKUP($F738,'(참고)타워 스텟 가치'!$B$2:$L$6,O$2,0)*$E738)</f>
        <v>0</v>
      </c>
      <c r="P738">
        <f>VLOOKUP($F738,'(참고)타워 스텟 가치'!$B$2:$L$6,P$2,0)+(VLOOKUP($F738,'(참고)타워 스텟 가치'!$B$2:$L$6,P$2,0)*$E738)</f>
        <v>59.799999999999855</v>
      </c>
      <c r="Q738">
        <f>SUM('스테이지별 몬스터 스텟'!H738*'(참고)타워 스텟 가치'!$Q$17,'스테이지별 몬스터 스텟'!I738*'(참고)타워 스텟 가치'!$R$17,'스테이지별 몬스터 스텟'!J738*'(참고)타워 스텟 가치'!$S$17,'스테이지별 몬스터 스텟'!K738*'(참고)타워 스텟 가치'!$T$17,'스테이지별 몬스터 스텟'!L738*'(참고)타워 스텟 가치'!$U$17,'스테이지별 몬스터 스텟'!M738*'(참고)타워 스텟 가치'!$V$17,'스테이지별 몬스터 스텟'!N738*'(참고)타워 스텟 가치'!$W$17,'스테이지별 몬스터 스텟'!O738*'(참고)타워 스텟 가치'!$X$17,'스테이지별 몬스터 스텟'!P738*'(참고)타워 스텟 가치'!$Y$17)</f>
        <v>464430.3462499989</v>
      </c>
      <c r="R738">
        <v>1</v>
      </c>
      <c r="S738">
        <f>VLOOKUP($F738,'(참고)타워 스텟 가치'!$B$7:$L$11,S$2,0)+(VLOOKUP($F738,'(참고)타워 스텟 가치'!$B$7:$L$11,S$2,0)*$E738)</f>
        <v>504.56249999999875</v>
      </c>
      <c r="T738">
        <f>VLOOKUP($F738,'(참고)타워 스텟 가치'!$B$7:$L$11,T$2,0)+(VLOOKUP($F738,'(참고)타워 스텟 가치'!$B$7:$L$11,T$2,0)*$E738)</f>
        <v>908.21249999999782</v>
      </c>
      <c r="U738">
        <f>VLOOKUP($F738,'(참고)타워 스텟 가치'!$B$7:$L$11,U$2,0)+(VLOOKUP($F738,'(참고)타워 스텟 가치'!$B$7:$L$11,U$2,0)*$E738)</f>
        <v>298999.9999999993</v>
      </c>
      <c r="V738">
        <f>VLOOKUP($F738,'(참고)타워 스텟 가치'!$B$7:$L$11,V$2,0)+(VLOOKUP($F738,'(참고)타워 스텟 가치'!$B$7:$L$11,V$2,0)*$E738)</f>
        <v>6054.7499999999854</v>
      </c>
      <c r="W738">
        <f>VLOOKUP($F738,'(참고)타워 스텟 가치'!$B$7:$L$11,W$2,0)+(VLOOKUP($F738,'(참고)타워 스텟 가치'!$B$7:$L$11,W$2,0)*$E738)</f>
        <v>100.91249999999975</v>
      </c>
      <c r="X738">
        <f>VLOOKUP($F738,'(참고)타워 스텟 가치'!$B$7:$L$11,X$2,0)+(VLOOKUP($F738,'(참고)타워 스텟 가치'!$B$7:$L$11,X$2,0)*$E738)</f>
        <v>17.939999999999955</v>
      </c>
      <c r="Y738">
        <f>VLOOKUP($F738,'(참고)타워 스텟 가치'!$B$7:$L$11,Y$2,0)+(VLOOKUP($F738,'(참고)타워 스텟 가치'!$B$7:$L$11,Y$2,0)*$E738)</f>
        <v>0</v>
      </c>
      <c r="Z738">
        <f>VLOOKUP($F738,'(참고)타워 스텟 가치'!$B$7:$L$11,Z$2,0)+(VLOOKUP($F738,'(참고)타워 스텟 가치'!$B$7:$L$11,Z$2,0)*$E738)</f>
        <v>0</v>
      </c>
      <c r="AA738">
        <f>VLOOKUP($F738,'(참고)타워 스텟 가치'!$B$7:$L$11,AA$2,0)+(VLOOKUP($F738,'(참고)타워 스텟 가치'!$B$7:$L$11,AA$2,0)*$E738)</f>
        <v>59.799999999999855</v>
      </c>
      <c r="AB738">
        <f>SUM('스테이지별 몬스터 스텟'!S738*'(참고)타워 스텟 가치'!$Q$17,'스테이지별 몬스터 스텟'!T738*'(참고)타워 스텟 가치'!$R$17,'스테이지별 몬스터 스텟'!U738*'(참고)타워 스텟 가치'!$S$17,'스테이지별 몬스터 스텟'!V738*'(참고)타워 스텟 가치'!$T$17,'스테이지별 몬스터 스텟'!W738*'(참고)타워 스텟 가치'!$U$17,'스테이지별 몬스터 스텟'!X738*'(참고)타워 스텟 가치'!$V$17,'스테이지별 몬스터 스텟'!Y738*'(참고)타워 스텟 가치'!$W$17,'스테이지별 몬스터 스텟'!Z738*'(참고)타워 스텟 가치'!$X$17,'스테이지별 몬스터 스텟'!AA738*'(참고)타워 스텟 가치'!$Y$17)</f>
        <v>463320.30874999892</v>
      </c>
      <c r="AC738">
        <v>2</v>
      </c>
      <c r="AD738">
        <f>VLOOKUP($F738,'(참고)타워 스텟 가치'!$B$12:$L$16,AD$2,0)+(VLOOKUP($F738,'(참고)타워 스텟 가치'!$B$12:$L$16,AD$2,0)*$E738)</f>
        <v>504.56249999999875</v>
      </c>
      <c r="AE738">
        <f>VLOOKUP($F738,'(참고)타워 스텟 가치'!$B$12:$L$16,AE$2,0)+(VLOOKUP($F738,'(참고)타워 스텟 가치'!$B$12:$L$16,AE$2,0)*$E738)</f>
        <v>605.47499999999854</v>
      </c>
      <c r="AF738">
        <f>VLOOKUP($F738,'(참고)타워 스텟 가치'!$B$12:$L$16,AF$2,0)+(VLOOKUP($F738,'(참고)타워 스텟 가치'!$B$12:$L$16,AF$2,0)*$E738)</f>
        <v>298999.9999999993</v>
      </c>
      <c r="AG738">
        <f>VLOOKUP($F738,'(참고)타워 스텟 가치'!$B$12:$L$16,AG$2,0)+(VLOOKUP($F738,'(참고)타워 스텟 가치'!$B$12:$L$16,AG$2,0)*$E738)</f>
        <v>3027.3749999999927</v>
      </c>
      <c r="AH738">
        <f>VLOOKUP($F738,'(참고)타워 스텟 가치'!$B$12:$L$16,AH$2,0)+(VLOOKUP($F738,'(참고)타워 스텟 가치'!$B$12:$L$16,AH$2,0)*$E738)</f>
        <v>100.91249999999975</v>
      </c>
      <c r="AI738">
        <f>VLOOKUP($F738,'(참고)타워 스텟 가치'!$B$12:$L$16,AI$2,0)+(VLOOKUP($F738,'(참고)타워 스텟 가치'!$B$12:$L$16,AI$2,0)*$E738)</f>
        <v>17.939999999999955</v>
      </c>
      <c r="AJ738">
        <f>VLOOKUP($F738,'(참고)타워 스텟 가치'!$B$12:$L$16,AJ$2,0)+(VLOOKUP($F738,'(참고)타워 스텟 가치'!$B$12:$L$16,AJ$2,0)*$E738)</f>
        <v>0</v>
      </c>
      <c r="AK738">
        <f>VLOOKUP($F738,'(참고)타워 스텟 가치'!$B$12:$L$16,AK$2,0)+(VLOOKUP($F738,'(참고)타워 스텟 가치'!$B$12:$L$16,AK$2,0)*$E738)</f>
        <v>0</v>
      </c>
      <c r="AL738">
        <f>VLOOKUP($F738,'(참고)타워 스텟 가치'!$B$12:$L$16,AL$2,0)+(VLOOKUP($F738,'(참고)타워 스텟 가치'!$B$12:$L$16,AL$2,0)*$E738)</f>
        <v>119.59999999999971</v>
      </c>
      <c r="AM738">
        <f>SUM('스테이지별 몬스터 스텟'!AD738*'(참고)타워 스텟 가치'!$Q$17,'스테이지별 몬스터 스텟'!AE738*'(참고)타워 스텟 가치'!$R$17,'스테이지별 몬스터 스텟'!AF738*'(참고)타워 스텟 가치'!$S$17,'스테이지별 몬스터 스텟'!AG738*'(참고)타워 스텟 가치'!$T$17,'스테이지별 몬스터 스텟'!AH738*'(참고)타워 스텟 가치'!$U$17,'스테이지별 몬스터 스텟'!AI738*'(참고)타워 스텟 가치'!$V$17,'스테이지별 몬스터 스텟'!AJ738*'(참고)타워 스텟 가치'!$W$17,'스테이지별 몬스터 스텟'!AK738*'(참고)타워 스텟 가치'!$X$17,'스테이지별 몬스터 스텟'!AL738*'(참고)타워 스텟 가치'!$Y$17)</f>
        <v>456931.052499999</v>
      </c>
      <c r="AN738">
        <v>3</v>
      </c>
    </row>
    <row r="739" spans="3:40" x14ac:dyDescent="0.3">
      <c r="C739">
        <v>5</v>
      </c>
      <c r="D739">
        <f t="shared" si="35"/>
        <v>147</v>
      </c>
      <c r="E739" s="52">
        <f>VLOOKUP(D739,'스테이지별 난이도 설정'!B:C,2,0)</f>
        <v>58.799999999999855</v>
      </c>
      <c r="F739" t="str">
        <f t="shared" si="36"/>
        <v>스페셜</v>
      </c>
      <c r="G739">
        <f t="shared" si="34"/>
        <v>6</v>
      </c>
      <c r="H739">
        <f>VLOOKUP($F739,'(참고)타워 스텟 가치'!$B$2:$L$6,H$2,0)+(VLOOKUP($F739,'(참고)타워 스텟 가치'!$B$2:$L$6,H$2,0)*$E739)</f>
        <v>2270.5312499999945</v>
      </c>
      <c r="I739">
        <f>VLOOKUP($F739,'(참고)타워 스텟 가치'!$B$2:$L$6,I$2,0)+(VLOOKUP($F739,'(참고)타워 스텟 가치'!$B$2:$L$6,I$2,0)*$E739)</f>
        <v>454.10624999999891</v>
      </c>
      <c r="J739">
        <f>VLOOKUP($F739,'(참고)타워 스텟 가치'!$B$2:$L$6,J$2,0)+(VLOOKUP($F739,'(참고)타워 스텟 가치'!$B$2:$L$6,J$2,0)*$E739)</f>
        <v>298999.9999999993</v>
      </c>
      <c r="K739">
        <f>VLOOKUP($F739,'(참고)타워 스텟 가치'!$B$2:$L$6,K$2,0)+(VLOOKUP($F739,'(참고)타워 스텟 가치'!$B$2:$L$6,K$2,0)*$E739)</f>
        <v>9082.1249999999782</v>
      </c>
      <c r="L739">
        <f>VLOOKUP($F739,'(참고)타워 스텟 가치'!$B$2:$L$6,L$2,0)+(VLOOKUP($F739,'(참고)타워 스텟 가치'!$B$2:$L$6,L$2,0)*$E739)</f>
        <v>151.36874999999964</v>
      </c>
      <c r="M739">
        <f>VLOOKUP($F739,'(참고)타워 스텟 가치'!$B$2:$L$6,M$2,0)+(VLOOKUP($F739,'(참고)타워 스텟 가치'!$B$2:$L$6,M$2,0)*$E739)</f>
        <v>17.939999999999955</v>
      </c>
      <c r="N739">
        <f>VLOOKUP($F739,'(참고)타워 스텟 가치'!$B$2:$L$6,N$2,0)+(VLOOKUP($F739,'(참고)타워 스텟 가치'!$B$2:$L$6,N$2,0)*$E739)</f>
        <v>0</v>
      </c>
      <c r="O739">
        <f>VLOOKUP($F739,'(참고)타워 스텟 가치'!$B$2:$L$6,O$2,0)+(VLOOKUP($F739,'(참고)타워 스텟 가치'!$B$2:$L$6,O$2,0)*$E739)</f>
        <v>0</v>
      </c>
      <c r="P739">
        <f>VLOOKUP($F739,'(참고)타워 스텟 가치'!$B$2:$L$6,P$2,0)+(VLOOKUP($F739,'(참고)타워 스텟 가치'!$B$2:$L$6,P$2,0)*$E739)</f>
        <v>59.799999999999855</v>
      </c>
      <c r="Q739">
        <f>SUM('스테이지별 몬스터 스텟'!H739*'(참고)타워 스텟 가치'!$Q$17,'스테이지별 몬스터 스텟'!I739*'(참고)타워 스텟 가치'!$R$17,'스테이지별 몬스터 스텟'!J739*'(참고)타워 스텟 가치'!$S$17,'스테이지별 몬스터 스텟'!K739*'(참고)타워 스텟 가치'!$T$17,'스테이지별 몬스터 스텟'!L739*'(참고)타워 스텟 가치'!$U$17,'스테이지별 몬스터 스텟'!M739*'(참고)타워 스텟 가치'!$V$17,'스테이지별 몬스터 스텟'!N739*'(참고)타워 스텟 가치'!$W$17,'스테이지별 몬스터 스텟'!O739*'(참고)타워 스텟 가치'!$X$17,'스테이지별 몬스터 스텟'!P739*'(참고)타워 스텟 가치'!$Y$17)</f>
        <v>472326.74937499885</v>
      </c>
      <c r="R739">
        <v>1</v>
      </c>
      <c r="S739">
        <f>VLOOKUP($F739,'(참고)타워 스텟 가치'!$B$7:$L$11,S$2,0)+(VLOOKUP($F739,'(참고)타워 스텟 가치'!$B$7:$L$11,S$2,0)*$E739)</f>
        <v>756.84374999999818</v>
      </c>
      <c r="T739">
        <f>VLOOKUP($F739,'(참고)타워 스텟 가치'!$B$7:$L$11,T$2,0)+(VLOOKUP($F739,'(참고)타워 스텟 가치'!$B$7:$L$11,T$2,0)*$E739)</f>
        <v>1362.3187499999967</v>
      </c>
      <c r="U739">
        <f>VLOOKUP($F739,'(참고)타워 스텟 가치'!$B$7:$L$11,U$2,0)+(VLOOKUP($F739,'(참고)타워 스텟 가치'!$B$7:$L$11,U$2,0)*$E739)</f>
        <v>298999.9999999993</v>
      </c>
      <c r="V739">
        <f>VLOOKUP($F739,'(참고)타워 스텟 가치'!$B$7:$L$11,V$2,0)+(VLOOKUP($F739,'(참고)타워 스텟 가치'!$B$7:$L$11,V$2,0)*$E739)</f>
        <v>9082.1249999999782</v>
      </c>
      <c r="W739">
        <f>VLOOKUP($F739,'(참고)타워 스텟 가치'!$B$7:$L$11,W$2,0)+(VLOOKUP($F739,'(참고)타워 스텟 가치'!$B$7:$L$11,W$2,0)*$E739)</f>
        <v>151.36874999999964</v>
      </c>
      <c r="X739">
        <f>VLOOKUP($F739,'(참고)타워 스텟 가치'!$B$7:$L$11,X$2,0)+(VLOOKUP($F739,'(참고)타워 스텟 가치'!$B$7:$L$11,X$2,0)*$E739)</f>
        <v>17.939999999999955</v>
      </c>
      <c r="Y739">
        <f>VLOOKUP($F739,'(참고)타워 스텟 가치'!$B$7:$L$11,Y$2,0)+(VLOOKUP($F739,'(참고)타워 스텟 가치'!$B$7:$L$11,Y$2,0)*$E739)</f>
        <v>0</v>
      </c>
      <c r="Z739">
        <f>VLOOKUP($F739,'(참고)타워 스텟 가치'!$B$7:$L$11,Z$2,0)+(VLOOKUP($F739,'(참고)타워 스텟 가치'!$B$7:$L$11,Z$2,0)*$E739)</f>
        <v>0</v>
      </c>
      <c r="AA739">
        <f>VLOOKUP($F739,'(참고)타워 스텟 가치'!$B$7:$L$11,AA$2,0)+(VLOOKUP($F739,'(참고)타워 스텟 가치'!$B$7:$L$11,AA$2,0)*$E739)</f>
        <v>59.799999999999855</v>
      </c>
      <c r="AB739">
        <f>SUM('스테이지별 몬스터 스텟'!S739*'(참고)타워 스텟 가치'!$Q$17,'스테이지별 몬스터 스텟'!T739*'(참고)타워 스텟 가치'!$R$17,'스테이지별 몬스터 스텟'!U739*'(참고)타워 스텟 가치'!$S$17,'스테이지별 몬스터 스텟'!V739*'(참고)타워 스텟 가치'!$T$17,'스테이지별 몬스터 스텟'!W739*'(참고)타워 스텟 가치'!$U$17,'스테이지별 몬스터 스텟'!X739*'(참고)타워 스텟 가치'!$V$17,'스테이지별 몬스터 스텟'!Y739*'(참고)타워 스텟 가치'!$W$17,'스테이지별 몬스터 스텟'!Z739*'(참고)타워 스텟 가치'!$X$17,'스테이지별 몬스터 스텟'!AA739*'(참고)타워 스텟 가치'!$Y$17)</f>
        <v>470661.69312499883</v>
      </c>
      <c r="AC739">
        <v>2</v>
      </c>
      <c r="AD739">
        <f>VLOOKUP($F739,'(참고)타워 스텟 가치'!$B$12:$L$16,AD$2,0)+(VLOOKUP($F739,'(참고)타워 스텟 가치'!$B$12:$L$16,AD$2,0)*$E739)</f>
        <v>756.84374999999818</v>
      </c>
      <c r="AE739">
        <f>VLOOKUP($F739,'(참고)타워 스텟 가치'!$B$12:$L$16,AE$2,0)+(VLOOKUP($F739,'(참고)타워 스텟 가치'!$B$12:$L$16,AE$2,0)*$E739)</f>
        <v>908.21249999999782</v>
      </c>
      <c r="AF739">
        <f>VLOOKUP($F739,'(참고)타워 스텟 가치'!$B$12:$L$16,AF$2,0)+(VLOOKUP($F739,'(참고)타워 스텟 가치'!$B$12:$L$16,AF$2,0)*$E739)</f>
        <v>298999.9999999993</v>
      </c>
      <c r="AG739">
        <f>VLOOKUP($F739,'(참고)타워 스텟 가치'!$B$12:$L$16,AG$2,0)+(VLOOKUP($F739,'(참고)타워 스텟 가치'!$B$12:$L$16,AG$2,0)*$E739)</f>
        <v>4541.0624999999891</v>
      </c>
      <c r="AH739">
        <f>VLOOKUP($F739,'(참고)타워 스텟 가치'!$B$12:$L$16,AH$2,0)+(VLOOKUP($F739,'(참고)타워 스텟 가치'!$B$12:$L$16,AH$2,0)*$E739)</f>
        <v>151.36874999999964</v>
      </c>
      <c r="AI739">
        <f>VLOOKUP($F739,'(참고)타워 스텟 가치'!$B$12:$L$16,AI$2,0)+(VLOOKUP($F739,'(참고)타워 스텟 가치'!$B$12:$L$16,AI$2,0)*$E739)</f>
        <v>17.939999999999955</v>
      </c>
      <c r="AJ739">
        <f>VLOOKUP($F739,'(참고)타워 스텟 가치'!$B$12:$L$16,AJ$2,0)+(VLOOKUP($F739,'(참고)타워 스텟 가치'!$B$12:$L$16,AJ$2,0)*$E739)</f>
        <v>0</v>
      </c>
      <c r="AK739">
        <f>VLOOKUP($F739,'(참고)타워 스텟 가치'!$B$12:$L$16,AK$2,0)+(VLOOKUP($F739,'(참고)타워 스텟 가치'!$B$12:$L$16,AK$2,0)*$E739)</f>
        <v>0</v>
      </c>
      <c r="AL739">
        <f>VLOOKUP($F739,'(참고)타워 스텟 가치'!$B$12:$L$16,AL$2,0)+(VLOOKUP($F739,'(참고)타워 스텟 가치'!$B$12:$L$16,AL$2,0)*$E739)</f>
        <v>119.59999999999971</v>
      </c>
      <c r="AM739">
        <f>SUM('스테이지별 몬스터 스텟'!AD739*'(참고)타워 스텟 가치'!$Q$17,'스테이지별 몬스터 스텟'!AE739*'(참고)타워 스텟 가치'!$R$17,'스테이지별 몬스터 스텟'!AF739*'(참고)타워 스텟 가치'!$S$17,'스테이지별 몬스터 스텟'!AG739*'(참고)타워 스텟 가치'!$T$17,'스테이지별 몬스터 스텟'!AH739*'(참고)타워 스텟 가치'!$U$17,'스테이지별 몬스터 스텟'!AI739*'(참고)타워 스텟 가치'!$V$17,'스테이지별 몬스터 스텟'!AJ739*'(참고)타워 스텟 가치'!$W$17,'스테이지별 몬스터 스텟'!AK739*'(참고)타워 스텟 가치'!$X$17,'스테이지별 몬스터 스텟'!AL739*'(참고)타워 스텟 가치'!$Y$17)</f>
        <v>461018.00874999893</v>
      </c>
      <c r="AN739">
        <v>3</v>
      </c>
    </row>
    <row r="740" spans="3:40" x14ac:dyDescent="0.3">
      <c r="C740">
        <v>1</v>
      </c>
      <c r="D740">
        <f t="shared" si="35"/>
        <v>148</v>
      </c>
      <c r="E740" s="52">
        <f>VLOOKUP(D740,'스테이지별 난이도 설정'!B:C,2,0)</f>
        <v>59.199999999999854</v>
      </c>
      <c r="F740" t="str">
        <f t="shared" si="36"/>
        <v>일반</v>
      </c>
      <c r="G740">
        <f t="shared" si="34"/>
        <v>6</v>
      </c>
      <c r="H740">
        <f>VLOOKUP($F740,'(참고)타워 스텟 가치'!$B$2:$L$6,H$2,0)+(VLOOKUP($F740,'(참고)타워 스텟 가치'!$B$2:$L$6,H$2,0)*$E740)</f>
        <v>451.49999999999892</v>
      </c>
      <c r="I740">
        <f>VLOOKUP($F740,'(참고)타워 스텟 가치'!$B$2:$L$6,I$2,0)+(VLOOKUP($F740,'(참고)타워 스텟 가치'!$B$2:$L$6,I$2,0)*$E740)</f>
        <v>90.299999999999784</v>
      </c>
      <c r="J740">
        <f>VLOOKUP($F740,'(참고)타워 스텟 가치'!$B$2:$L$6,J$2,0)+(VLOOKUP($F740,'(참고)타워 스텟 가치'!$B$2:$L$6,J$2,0)*$E740)</f>
        <v>300999.99999999924</v>
      </c>
      <c r="K740">
        <f>VLOOKUP($F740,'(참고)타워 스텟 가치'!$B$2:$L$6,K$2,0)+(VLOOKUP($F740,'(참고)타워 스텟 가치'!$B$2:$L$6,K$2,0)*$E740)</f>
        <v>1805.9999999999957</v>
      </c>
      <c r="L740">
        <f>VLOOKUP($F740,'(참고)타워 스텟 가치'!$B$2:$L$6,L$2,0)+(VLOOKUP($F740,'(참고)타워 스텟 가치'!$B$2:$L$6,L$2,0)*$E740)</f>
        <v>30.099999999999927</v>
      </c>
      <c r="M740">
        <f>VLOOKUP($F740,'(참고)타워 스텟 가치'!$B$2:$L$6,M$2,0)+(VLOOKUP($F740,'(참고)타워 스텟 가치'!$B$2:$L$6,M$2,0)*$E740)</f>
        <v>18.059999999999956</v>
      </c>
      <c r="N740">
        <f>VLOOKUP($F740,'(참고)타워 스텟 가치'!$B$2:$L$6,N$2,0)+(VLOOKUP($F740,'(참고)타워 스텟 가치'!$B$2:$L$6,N$2,0)*$E740)</f>
        <v>0</v>
      </c>
      <c r="O740">
        <f>VLOOKUP($F740,'(참고)타워 스텟 가치'!$B$2:$L$6,O$2,0)+(VLOOKUP($F740,'(참고)타워 스텟 가치'!$B$2:$L$6,O$2,0)*$E740)</f>
        <v>0</v>
      </c>
      <c r="P740">
        <f>VLOOKUP($F740,'(참고)타워 스텟 가치'!$B$2:$L$6,P$2,0)+(VLOOKUP($F740,'(참고)타워 스텟 가치'!$B$2:$L$6,P$2,0)*$E740)</f>
        <v>42.139999999999901</v>
      </c>
      <c r="Q740">
        <f>SUM('스테이지별 몬스터 스텟'!H740*'(참고)타워 스텟 가치'!$Q$17,'스테이지별 몬스터 스텟'!I740*'(참고)타워 스텟 가치'!$R$17,'스테이지별 몬스터 스텟'!J740*'(참고)타워 스텟 가치'!$S$17,'스테이지별 몬스터 스텟'!K740*'(참고)타워 스텟 가치'!$T$17,'스테이지별 몬스터 스텟'!L740*'(참고)타워 스텟 가치'!$U$17,'스테이지별 몬스터 스텟'!M740*'(참고)타워 스텟 가치'!$V$17,'스테이지별 몬스터 스텟'!N740*'(참고)타워 스텟 가치'!$W$17,'스테이지별 몬스터 스텟'!O740*'(참고)타워 스텟 가치'!$X$17,'스테이지별 몬스터 스텟'!P740*'(참고)타워 스텟 가치'!$Y$17)</f>
        <v>456312.98999999888</v>
      </c>
      <c r="R740">
        <v>1</v>
      </c>
      <c r="S740">
        <f>VLOOKUP($F740,'(참고)타워 스텟 가치'!$B$7:$L$11,S$2,0)+(VLOOKUP($F740,'(참고)타워 스텟 가치'!$B$7:$L$11,S$2,0)*$E740)</f>
        <v>150.49999999999963</v>
      </c>
      <c r="T740">
        <f>VLOOKUP($F740,'(참고)타워 스텟 가치'!$B$7:$L$11,T$2,0)+(VLOOKUP($F740,'(참고)타워 스텟 가치'!$B$7:$L$11,T$2,0)*$E740)</f>
        <v>270.89999999999935</v>
      </c>
      <c r="U740">
        <f>VLOOKUP($F740,'(참고)타워 스텟 가치'!$B$7:$L$11,U$2,0)+(VLOOKUP($F740,'(참고)타워 스텟 가치'!$B$7:$L$11,U$2,0)*$E740)</f>
        <v>300999.99999999924</v>
      </c>
      <c r="V740">
        <f>VLOOKUP($F740,'(참고)타워 스텟 가치'!$B$7:$L$11,V$2,0)+(VLOOKUP($F740,'(참고)타워 스텟 가치'!$B$7:$L$11,V$2,0)*$E740)</f>
        <v>1805.9999999999957</v>
      </c>
      <c r="W740">
        <f>VLOOKUP($F740,'(참고)타워 스텟 가치'!$B$7:$L$11,W$2,0)+(VLOOKUP($F740,'(참고)타워 스텟 가치'!$B$7:$L$11,W$2,0)*$E740)</f>
        <v>30.099999999999927</v>
      </c>
      <c r="X740">
        <f>VLOOKUP($F740,'(참고)타워 스텟 가치'!$B$7:$L$11,X$2,0)+(VLOOKUP($F740,'(참고)타워 스텟 가치'!$B$7:$L$11,X$2,0)*$E740)</f>
        <v>18.059999999999956</v>
      </c>
      <c r="Y740">
        <f>VLOOKUP($F740,'(참고)타워 스텟 가치'!$B$7:$L$11,Y$2,0)+(VLOOKUP($F740,'(참고)타워 스텟 가치'!$B$7:$L$11,Y$2,0)*$E740)</f>
        <v>0</v>
      </c>
      <c r="Z740">
        <f>VLOOKUP($F740,'(참고)타워 스텟 가치'!$B$7:$L$11,Z$2,0)+(VLOOKUP($F740,'(참고)타워 스텟 가치'!$B$7:$L$11,Z$2,0)*$E740)</f>
        <v>0</v>
      </c>
      <c r="AA740">
        <f>VLOOKUP($F740,'(참고)타워 스텟 가치'!$B$7:$L$11,AA$2,0)+(VLOOKUP($F740,'(참고)타워 스텟 가치'!$B$7:$L$11,AA$2,0)*$E740)</f>
        <v>42.139999999999901</v>
      </c>
      <c r="AB740">
        <f>SUM('스테이지별 몬스터 스텟'!S740*'(참고)타워 스텟 가치'!$Q$17,'스테이지별 몬스터 스텟'!T740*'(참고)타워 스텟 가치'!$R$17,'스테이지별 몬스터 스텟'!U740*'(참고)타워 스텟 가치'!$S$17,'스테이지별 몬스터 스텟'!V740*'(참고)타워 스텟 가치'!$T$17,'스테이지별 몬스터 스텟'!W740*'(참고)타워 스텟 가치'!$U$17,'스테이지별 몬스터 스텟'!X740*'(참고)타워 스텟 가치'!$V$17,'스테이지별 몬스터 스텟'!Y740*'(참고)타워 스텟 가치'!$W$17,'스테이지별 몬스터 스텟'!Z740*'(참고)타워 스텟 가치'!$X$17,'스테이지별 몬스터 스텟'!AA740*'(참고)타워 스텟 가치'!$Y$17)</f>
        <v>455981.88999999885</v>
      </c>
      <c r="AC740">
        <v>2</v>
      </c>
      <c r="AD740">
        <f>VLOOKUP($F740,'(참고)타워 스텟 가치'!$B$12:$L$16,AD$2,0)+(VLOOKUP($F740,'(참고)타워 스텟 가치'!$B$12:$L$16,AD$2,0)*$E740)</f>
        <v>150.49999999999963</v>
      </c>
      <c r="AE740">
        <f>VLOOKUP($F740,'(참고)타워 스텟 가치'!$B$12:$L$16,AE$2,0)+(VLOOKUP($F740,'(참고)타워 스텟 가치'!$B$12:$L$16,AE$2,0)*$E740)</f>
        <v>180.59999999999957</v>
      </c>
      <c r="AF740">
        <f>VLOOKUP($F740,'(참고)타워 스텟 가치'!$B$12:$L$16,AF$2,0)+(VLOOKUP($F740,'(참고)타워 스텟 가치'!$B$12:$L$16,AF$2,0)*$E740)</f>
        <v>300999.99999999924</v>
      </c>
      <c r="AG740">
        <f>VLOOKUP($F740,'(참고)타워 스텟 가치'!$B$12:$L$16,AG$2,0)+(VLOOKUP($F740,'(참고)타워 스텟 가치'!$B$12:$L$16,AG$2,0)*$E740)</f>
        <v>902.99999999999784</v>
      </c>
      <c r="AH740">
        <f>VLOOKUP($F740,'(참고)타워 스텟 가치'!$B$12:$L$16,AH$2,0)+(VLOOKUP($F740,'(참고)타워 스텟 가치'!$B$12:$L$16,AH$2,0)*$E740)</f>
        <v>30.099999999999927</v>
      </c>
      <c r="AI740">
        <f>VLOOKUP($F740,'(참고)타워 스텟 가치'!$B$12:$L$16,AI$2,0)+(VLOOKUP($F740,'(참고)타워 스텟 가치'!$B$12:$L$16,AI$2,0)*$E740)</f>
        <v>18.059999999999956</v>
      </c>
      <c r="AJ740">
        <f>VLOOKUP($F740,'(참고)타워 스텟 가치'!$B$12:$L$16,AJ$2,0)+(VLOOKUP($F740,'(참고)타워 스텟 가치'!$B$12:$L$16,AJ$2,0)*$E740)</f>
        <v>0</v>
      </c>
      <c r="AK740">
        <f>VLOOKUP($F740,'(참고)타워 스텟 가치'!$B$12:$L$16,AK$2,0)+(VLOOKUP($F740,'(참고)타워 스텟 가치'!$B$12:$L$16,AK$2,0)*$E740)</f>
        <v>0</v>
      </c>
      <c r="AL740">
        <f>VLOOKUP($F740,'(참고)타워 스텟 가치'!$B$12:$L$16,AL$2,0)+(VLOOKUP($F740,'(참고)타워 스텟 가치'!$B$12:$L$16,AL$2,0)*$E740)</f>
        <v>84.279999999999802</v>
      </c>
      <c r="AM740">
        <f>SUM('스테이지별 몬스터 스텟'!AD740*'(참고)타워 스텟 가치'!$Q$17,'스테이지별 몬스터 스텟'!AE740*'(참고)타워 스텟 가치'!$R$17,'스테이지별 몬스터 스텟'!AF740*'(참고)타워 스텟 가치'!$S$17,'스테이지별 몬스터 스텟'!AG740*'(참고)타워 스텟 가치'!$T$17,'스테이지별 몬스터 스텟'!AH740*'(참고)타워 스텟 가치'!$U$17,'스테이지별 몬스터 스텟'!AI740*'(참고)타워 스텟 가치'!$V$17,'스테이지별 몬스터 스텟'!AJ740*'(참고)타워 스텟 가치'!$W$17,'스테이지별 몬스터 스텟'!AK740*'(참고)타워 스텟 가치'!$X$17,'스테이지별 몬스터 스텟'!AL740*'(참고)타워 스텟 가치'!$Y$17)</f>
        <v>454124.71999999887</v>
      </c>
      <c r="AN740">
        <v>3</v>
      </c>
    </row>
    <row r="741" spans="3:40" x14ac:dyDescent="0.3">
      <c r="C741">
        <v>2</v>
      </c>
      <c r="D741">
        <f t="shared" si="35"/>
        <v>148</v>
      </c>
      <c r="E741" s="52">
        <f>VLOOKUP(D741,'스테이지별 난이도 설정'!B:C,2,0)</f>
        <v>59.199999999999854</v>
      </c>
      <c r="F741" t="str">
        <f t="shared" si="36"/>
        <v>레어</v>
      </c>
      <c r="G741">
        <f t="shared" si="34"/>
        <v>6</v>
      </c>
      <c r="H741">
        <f>VLOOKUP($F741,'(참고)타워 스텟 가치'!$B$2:$L$6,H$2,0)+(VLOOKUP($F741,'(참고)타워 스텟 가치'!$B$2:$L$6,H$2,0)*$E741)</f>
        <v>677.24999999999841</v>
      </c>
      <c r="I741">
        <f>VLOOKUP($F741,'(참고)타워 스텟 가치'!$B$2:$L$6,I$2,0)+(VLOOKUP($F741,'(참고)타워 스텟 가치'!$B$2:$L$6,I$2,0)*$E741)</f>
        <v>135.44999999999968</v>
      </c>
      <c r="J741">
        <f>VLOOKUP($F741,'(참고)타워 스텟 가치'!$B$2:$L$6,J$2,0)+(VLOOKUP($F741,'(참고)타워 스텟 가치'!$B$2:$L$6,J$2,0)*$E741)</f>
        <v>300999.99999999924</v>
      </c>
      <c r="K741">
        <f>VLOOKUP($F741,'(참고)타워 스텟 가치'!$B$2:$L$6,K$2,0)+(VLOOKUP($F741,'(참고)타워 스텟 가치'!$B$2:$L$6,K$2,0)*$E741)</f>
        <v>2708.9999999999936</v>
      </c>
      <c r="L741">
        <f>VLOOKUP($F741,'(참고)타워 스텟 가치'!$B$2:$L$6,L$2,0)+(VLOOKUP($F741,'(참고)타워 스텟 가치'!$B$2:$L$6,L$2,0)*$E741)</f>
        <v>45.149999999999892</v>
      </c>
      <c r="M741">
        <f>VLOOKUP($F741,'(참고)타워 스텟 가치'!$B$2:$L$6,M$2,0)+(VLOOKUP($F741,'(참고)타워 스텟 가치'!$B$2:$L$6,M$2,0)*$E741)</f>
        <v>18.059999999999956</v>
      </c>
      <c r="N741">
        <f>VLOOKUP($F741,'(참고)타워 스텟 가치'!$B$2:$L$6,N$2,0)+(VLOOKUP($F741,'(참고)타워 스텟 가치'!$B$2:$L$6,N$2,0)*$E741)</f>
        <v>0</v>
      </c>
      <c r="O741">
        <f>VLOOKUP($F741,'(참고)타워 스텟 가치'!$B$2:$L$6,O$2,0)+(VLOOKUP($F741,'(참고)타워 스텟 가치'!$B$2:$L$6,O$2,0)*$E741)</f>
        <v>0</v>
      </c>
      <c r="P741">
        <f>VLOOKUP($F741,'(참고)타워 스텟 가치'!$B$2:$L$6,P$2,0)+(VLOOKUP($F741,'(참고)타워 스텟 가치'!$B$2:$L$6,P$2,0)*$E741)</f>
        <v>42.139999999999901</v>
      </c>
      <c r="Q741">
        <f>SUM('스테이지별 몬스터 스텟'!H741*'(참고)타워 스텟 가치'!$Q$17,'스테이지별 몬스터 스텟'!I741*'(참고)타워 스텟 가치'!$R$17,'스테이지별 몬스터 스텟'!J741*'(참고)타워 스텟 가치'!$S$17,'스테이지별 몬스터 스텟'!K741*'(참고)타워 스텟 가치'!$T$17,'스테이지별 몬스터 스텟'!L741*'(참고)타워 스텟 가치'!$U$17,'스테이지별 몬스터 스텟'!M741*'(참고)타워 스텟 가치'!$V$17,'스테이지별 몬스터 스텟'!N741*'(참고)타워 스텟 가치'!$W$17,'스테이지별 몬스터 스텟'!O741*'(참고)타워 스텟 가치'!$X$17,'스테이지별 몬스터 스텟'!P741*'(참고)타워 스텟 가치'!$Y$17)</f>
        <v>458668.31499999884</v>
      </c>
      <c r="R741">
        <v>1</v>
      </c>
      <c r="S741">
        <f>VLOOKUP($F741,'(참고)타워 스텟 가치'!$B$7:$L$11,S$2,0)+(VLOOKUP($F741,'(참고)타워 스텟 가치'!$B$7:$L$11,S$2,0)*$E741)</f>
        <v>225.74999999999946</v>
      </c>
      <c r="T741">
        <f>VLOOKUP($F741,'(참고)타워 스텟 가치'!$B$7:$L$11,T$2,0)+(VLOOKUP($F741,'(참고)타워 스텟 가치'!$B$7:$L$11,T$2,0)*$E741)</f>
        <v>406.349999999999</v>
      </c>
      <c r="U741">
        <f>VLOOKUP($F741,'(참고)타워 스텟 가치'!$B$7:$L$11,U$2,0)+(VLOOKUP($F741,'(참고)타워 스텟 가치'!$B$7:$L$11,U$2,0)*$E741)</f>
        <v>300999.99999999924</v>
      </c>
      <c r="V741">
        <f>VLOOKUP($F741,'(참고)타워 스텟 가치'!$B$7:$L$11,V$2,0)+(VLOOKUP($F741,'(참고)타워 스텟 가치'!$B$7:$L$11,V$2,0)*$E741)</f>
        <v>2708.9999999999936</v>
      </c>
      <c r="W741">
        <f>VLOOKUP($F741,'(참고)타워 스텟 가치'!$B$7:$L$11,W$2,0)+(VLOOKUP($F741,'(참고)타워 스텟 가치'!$B$7:$L$11,W$2,0)*$E741)</f>
        <v>45.149999999999892</v>
      </c>
      <c r="X741">
        <f>VLOOKUP($F741,'(참고)타워 스텟 가치'!$B$7:$L$11,X$2,0)+(VLOOKUP($F741,'(참고)타워 스텟 가치'!$B$7:$L$11,X$2,0)*$E741)</f>
        <v>18.059999999999956</v>
      </c>
      <c r="Y741">
        <f>VLOOKUP($F741,'(참고)타워 스텟 가치'!$B$7:$L$11,Y$2,0)+(VLOOKUP($F741,'(참고)타워 스텟 가치'!$B$7:$L$11,Y$2,0)*$E741)</f>
        <v>0</v>
      </c>
      <c r="Z741">
        <f>VLOOKUP($F741,'(참고)타워 스텟 가치'!$B$7:$L$11,Z$2,0)+(VLOOKUP($F741,'(참고)타워 스텟 가치'!$B$7:$L$11,Z$2,0)*$E741)</f>
        <v>0</v>
      </c>
      <c r="AA741">
        <f>VLOOKUP($F741,'(참고)타워 스텟 가치'!$B$7:$L$11,AA$2,0)+(VLOOKUP($F741,'(참고)타워 스텟 가치'!$B$7:$L$11,AA$2,0)*$E741)</f>
        <v>42.139999999999901</v>
      </c>
      <c r="AB741">
        <f>SUM('스테이지별 몬스터 스텟'!S741*'(참고)타워 스텟 가치'!$Q$17,'스테이지별 몬스터 스텟'!T741*'(참고)타워 스텟 가치'!$R$17,'스테이지별 몬스터 스텟'!U741*'(참고)타워 스텟 가치'!$S$17,'스테이지별 몬스터 스텟'!V741*'(참고)타워 스텟 가치'!$T$17,'스테이지별 몬스터 스텟'!W741*'(참고)타워 스텟 가치'!$U$17,'스테이지별 몬스터 스텟'!X741*'(참고)타워 스텟 가치'!$V$17,'스테이지별 몬스터 스텟'!Y741*'(참고)타워 스텟 가치'!$W$17,'스테이지별 몬스터 스텟'!Z741*'(참고)타워 스텟 가치'!$X$17,'스테이지별 몬스터 스텟'!AA741*'(참고)타워 스텟 가치'!$Y$17)</f>
        <v>458171.66499999887</v>
      </c>
      <c r="AC741">
        <v>2</v>
      </c>
      <c r="AD741">
        <f>VLOOKUP($F741,'(참고)타워 스텟 가치'!$B$12:$L$16,AD$2,0)+(VLOOKUP($F741,'(참고)타워 스텟 가치'!$B$12:$L$16,AD$2,0)*$E741)</f>
        <v>225.74999999999946</v>
      </c>
      <c r="AE741">
        <f>VLOOKUP($F741,'(참고)타워 스텟 가치'!$B$12:$L$16,AE$2,0)+(VLOOKUP($F741,'(참고)타워 스텟 가치'!$B$12:$L$16,AE$2,0)*$E741)</f>
        <v>270.89999999999935</v>
      </c>
      <c r="AF741">
        <f>VLOOKUP($F741,'(참고)타워 스텟 가치'!$B$12:$L$16,AF$2,0)+(VLOOKUP($F741,'(참고)타워 스텟 가치'!$B$12:$L$16,AF$2,0)*$E741)</f>
        <v>300999.99999999924</v>
      </c>
      <c r="AG741">
        <f>VLOOKUP($F741,'(참고)타워 스텟 가치'!$B$12:$L$16,AG$2,0)+(VLOOKUP($F741,'(참고)타워 스텟 가치'!$B$12:$L$16,AG$2,0)*$E741)</f>
        <v>1354.4999999999968</v>
      </c>
      <c r="AH741">
        <f>VLOOKUP($F741,'(참고)타워 스텟 가치'!$B$12:$L$16,AH$2,0)+(VLOOKUP($F741,'(참고)타워 스텟 가치'!$B$12:$L$16,AH$2,0)*$E741)</f>
        <v>45.149999999999892</v>
      </c>
      <c r="AI741">
        <f>VLOOKUP($F741,'(참고)타워 스텟 가치'!$B$12:$L$16,AI$2,0)+(VLOOKUP($F741,'(참고)타워 스텟 가치'!$B$12:$L$16,AI$2,0)*$E741)</f>
        <v>18.059999999999956</v>
      </c>
      <c r="AJ741">
        <f>VLOOKUP($F741,'(참고)타워 스텟 가치'!$B$12:$L$16,AJ$2,0)+(VLOOKUP($F741,'(참고)타워 스텟 가치'!$B$12:$L$16,AJ$2,0)*$E741)</f>
        <v>0</v>
      </c>
      <c r="AK741">
        <f>VLOOKUP($F741,'(참고)타워 스텟 가치'!$B$12:$L$16,AK$2,0)+(VLOOKUP($F741,'(참고)타워 스텟 가치'!$B$12:$L$16,AK$2,0)*$E741)</f>
        <v>0</v>
      </c>
      <c r="AL741">
        <f>VLOOKUP($F741,'(참고)타워 스텟 가치'!$B$12:$L$16,AL$2,0)+(VLOOKUP($F741,'(참고)타워 스텟 가치'!$B$12:$L$16,AL$2,0)*$E741)</f>
        <v>84.279999999999802</v>
      </c>
      <c r="AM741">
        <f>SUM('스테이지별 몬스터 스텟'!AD741*'(참고)타워 스텟 가치'!$Q$17,'스테이지별 몬스터 스텟'!AE741*'(참고)타워 스텟 가치'!$R$17,'스테이지별 몬스터 스텟'!AF741*'(참고)타워 스텟 가치'!$S$17,'스테이지별 몬스터 스텟'!AG741*'(참고)타워 스텟 가치'!$T$17,'스테이지별 몬스터 스텟'!AH741*'(참고)타워 스텟 가치'!$U$17,'스테이지별 몬스터 스텟'!AI741*'(참고)타워 스텟 가치'!$V$17,'스테이지별 몬스터 스텟'!AJ741*'(참고)타워 스텟 가치'!$W$17,'스테이지별 몬스터 스텟'!AK741*'(참고)타워 스텟 가치'!$X$17,'스테이지별 몬스터 스텟'!AL741*'(참고)타워 스텟 가치'!$Y$17)</f>
        <v>455343.7699999988</v>
      </c>
      <c r="AN741">
        <v>3</v>
      </c>
    </row>
    <row r="742" spans="3:40" x14ac:dyDescent="0.3">
      <c r="C742">
        <v>3</v>
      </c>
      <c r="D742">
        <f t="shared" si="35"/>
        <v>148</v>
      </c>
      <c r="E742" s="52">
        <f>VLOOKUP(D742,'스테이지별 난이도 설정'!B:C,2,0)</f>
        <v>59.199999999999854</v>
      </c>
      <c r="F742" t="str">
        <f t="shared" si="36"/>
        <v>에픽</v>
      </c>
      <c r="G742">
        <f t="shared" si="34"/>
        <v>6</v>
      </c>
      <c r="H742">
        <f>VLOOKUP($F742,'(참고)타워 스텟 가치'!$B$2:$L$6,H$2,0)+(VLOOKUP($F742,'(참고)타워 스텟 가치'!$B$2:$L$6,H$2,0)*$E742)</f>
        <v>1015.8749999999975</v>
      </c>
      <c r="I742">
        <f>VLOOKUP($F742,'(참고)타워 스텟 가치'!$B$2:$L$6,I$2,0)+(VLOOKUP($F742,'(참고)타워 스텟 가치'!$B$2:$L$6,I$2,0)*$E742)</f>
        <v>203.1749999999995</v>
      </c>
      <c r="J742">
        <f>VLOOKUP($F742,'(참고)타워 스텟 가치'!$B$2:$L$6,J$2,0)+(VLOOKUP($F742,'(참고)타워 스텟 가치'!$B$2:$L$6,J$2,0)*$E742)</f>
        <v>300999.99999999924</v>
      </c>
      <c r="K742">
        <f>VLOOKUP($F742,'(참고)타워 스텟 가치'!$B$2:$L$6,K$2,0)+(VLOOKUP($F742,'(참고)타워 스텟 가치'!$B$2:$L$6,K$2,0)*$E742)</f>
        <v>4063.49999999999</v>
      </c>
      <c r="L742">
        <f>VLOOKUP($F742,'(참고)타워 스텟 가치'!$B$2:$L$6,L$2,0)+(VLOOKUP($F742,'(참고)타워 스텟 가치'!$B$2:$L$6,L$2,0)*$E742)</f>
        <v>67.724999999999838</v>
      </c>
      <c r="M742">
        <f>VLOOKUP($F742,'(참고)타워 스텟 가치'!$B$2:$L$6,M$2,0)+(VLOOKUP($F742,'(참고)타워 스텟 가치'!$B$2:$L$6,M$2,0)*$E742)</f>
        <v>18.059999999999956</v>
      </c>
      <c r="N742">
        <f>VLOOKUP($F742,'(참고)타워 스텟 가치'!$B$2:$L$6,N$2,0)+(VLOOKUP($F742,'(참고)타워 스텟 가치'!$B$2:$L$6,N$2,0)*$E742)</f>
        <v>0</v>
      </c>
      <c r="O742">
        <f>VLOOKUP($F742,'(참고)타워 스텟 가치'!$B$2:$L$6,O$2,0)+(VLOOKUP($F742,'(참고)타워 스텟 가치'!$B$2:$L$6,O$2,0)*$E742)</f>
        <v>0</v>
      </c>
      <c r="P742">
        <f>VLOOKUP($F742,'(참고)타워 스텟 가치'!$B$2:$L$6,P$2,0)+(VLOOKUP($F742,'(참고)타워 스텟 가치'!$B$2:$L$6,P$2,0)*$E742)</f>
        <v>42.139999999999901</v>
      </c>
      <c r="Q742">
        <f>SUM('스테이지별 몬스터 스텟'!H742*'(참고)타워 스텟 가치'!$Q$17,'스테이지별 몬스터 스텟'!I742*'(참고)타워 스텟 가치'!$R$17,'스테이지별 몬스터 스텟'!J742*'(참고)타워 스텟 가치'!$S$17,'스테이지별 몬스터 스텟'!K742*'(참고)타워 스텟 가치'!$T$17,'스테이지별 몬스터 스텟'!L742*'(참고)타워 스텟 가치'!$U$17,'스테이지별 몬스터 스텟'!M742*'(참고)타워 스텟 가치'!$V$17,'스테이지별 몬스터 스텟'!N742*'(참고)타워 스텟 가치'!$W$17,'스테이지별 몬스터 스텟'!O742*'(참고)타워 스텟 가치'!$X$17,'스테이지별 몬스터 스텟'!P742*'(참고)타워 스텟 가치'!$Y$17)</f>
        <v>462201.30249999888</v>
      </c>
      <c r="R742">
        <v>1</v>
      </c>
      <c r="S742">
        <f>VLOOKUP($F742,'(참고)타워 스텟 가치'!$B$7:$L$11,S$2,0)+(VLOOKUP($F742,'(참고)타워 스텟 가치'!$B$7:$L$11,S$2,0)*$E742)</f>
        <v>338.6249999999992</v>
      </c>
      <c r="T742">
        <f>VLOOKUP($F742,'(참고)타워 스텟 가치'!$B$7:$L$11,T$2,0)+(VLOOKUP($F742,'(참고)타워 스텟 가치'!$B$7:$L$11,T$2,0)*$E742)</f>
        <v>609.5249999999985</v>
      </c>
      <c r="U742">
        <f>VLOOKUP($F742,'(참고)타워 스텟 가치'!$B$7:$L$11,U$2,0)+(VLOOKUP($F742,'(참고)타워 스텟 가치'!$B$7:$L$11,U$2,0)*$E742)</f>
        <v>300999.99999999924</v>
      </c>
      <c r="V742">
        <f>VLOOKUP($F742,'(참고)타워 스텟 가치'!$B$7:$L$11,V$2,0)+(VLOOKUP($F742,'(참고)타워 스텟 가치'!$B$7:$L$11,V$2,0)*$E742)</f>
        <v>4063.49999999999</v>
      </c>
      <c r="W742">
        <f>VLOOKUP($F742,'(참고)타워 스텟 가치'!$B$7:$L$11,W$2,0)+(VLOOKUP($F742,'(참고)타워 스텟 가치'!$B$7:$L$11,W$2,0)*$E742)</f>
        <v>67.724999999999838</v>
      </c>
      <c r="X742">
        <f>VLOOKUP($F742,'(참고)타워 스텟 가치'!$B$7:$L$11,X$2,0)+(VLOOKUP($F742,'(참고)타워 스텟 가치'!$B$7:$L$11,X$2,0)*$E742)</f>
        <v>18.059999999999956</v>
      </c>
      <c r="Y742">
        <f>VLOOKUP($F742,'(참고)타워 스텟 가치'!$B$7:$L$11,Y$2,0)+(VLOOKUP($F742,'(참고)타워 스텟 가치'!$B$7:$L$11,Y$2,0)*$E742)</f>
        <v>0</v>
      </c>
      <c r="Z742">
        <f>VLOOKUP($F742,'(참고)타워 스텟 가치'!$B$7:$L$11,Z$2,0)+(VLOOKUP($F742,'(참고)타워 스텟 가치'!$B$7:$L$11,Z$2,0)*$E742)</f>
        <v>0</v>
      </c>
      <c r="AA742">
        <f>VLOOKUP($F742,'(참고)타워 스텟 가치'!$B$7:$L$11,AA$2,0)+(VLOOKUP($F742,'(참고)타워 스텟 가치'!$B$7:$L$11,AA$2,0)*$E742)</f>
        <v>42.139999999999901</v>
      </c>
      <c r="AB742">
        <f>SUM('스테이지별 몬스터 스텟'!S742*'(참고)타워 스텟 가치'!$Q$17,'스테이지별 몬스터 스텟'!T742*'(참고)타워 스텟 가치'!$R$17,'스테이지별 몬스터 스텟'!U742*'(참고)타워 스텟 가치'!$S$17,'스테이지별 몬스터 스텟'!V742*'(참고)타워 스텟 가치'!$T$17,'스테이지별 몬스터 스텟'!W742*'(참고)타워 스텟 가치'!$U$17,'스테이지별 몬스터 스텟'!X742*'(참고)타워 스텟 가치'!$V$17,'스테이지별 몬스터 스텟'!Y742*'(참고)타워 스텟 가치'!$W$17,'스테이지별 몬스터 스텟'!Z742*'(참고)타워 스텟 가치'!$X$17,'스테이지별 몬스터 스텟'!AA742*'(참고)타워 스텟 가치'!$Y$17)</f>
        <v>461456.32749999885</v>
      </c>
      <c r="AC742">
        <v>2</v>
      </c>
      <c r="AD742">
        <f>VLOOKUP($F742,'(참고)타워 스텟 가치'!$B$12:$L$16,AD$2,0)+(VLOOKUP($F742,'(참고)타워 스텟 가치'!$B$12:$L$16,AD$2,0)*$E742)</f>
        <v>338.6249999999992</v>
      </c>
      <c r="AE742">
        <f>VLOOKUP($F742,'(참고)타워 스텟 가치'!$B$12:$L$16,AE$2,0)+(VLOOKUP($F742,'(참고)타워 스텟 가치'!$B$12:$L$16,AE$2,0)*$E742)</f>
        <v>406.349999999999</v>
      </c>
      <c r="AF742">
        <f>VLOOKUP($F742,'(참고)타워 스텟 가치'!$B$12:$L$16,AF$2,0)+(VLOOKUP($F742,'(참고)타워 스텟 가치'!$B$12:$L$16,AF$2,0)*$E742)</f>
        <v>300999.99999999924</v>
      </c>
      <c r="AG742">
        <f>VLOOKUP($F742,'(참고)타워 스텟 가치'!$B$12:$L$16,AG$2,0)+(VLOOKUP($F742,'(참고)타워 스텟 가치'!$B$12:$L$16,AG$2,0)*$E742)</f>
        <v>2031.749999999995</v>
      </c>
      <c r="AH742">
        <f>VLOOKUP($F742,'(참고)타워 스텟 가치'!$B$12:$L$16,AH$2,0)+(VLOOKUP($F742,'(참고)타워 스텟 가치'!$B$12:$L$16,AH$2,0)*$E742)</f>
        <v>67.724999999999838</v>
      </c>
      <c r="AI742">
        <f>VLOOKUP($F742,'(참고)타워 스텟 가치'!$B$12:$L$16,AI$2,0)+(VLOOKUP($F742,'(참고)타워 스텟 가치'!$B$12:$L$16,AI$2,0)*$E742)</f>
        <v>18.059999999999956</v>
      </c>
      <c r="AJ742">
        <f>VLOOKUP($F742,'(참고)타워 스텟 가치'!$B$12:$L$16,AJ$2,0)+(VLOOKUP($F742,'(참고)타워 스텟 가치'!$B$12:$L$16,AJ$2,0)*$E742)</f>
        <v>0</v>
      </c>
      <c r="AK742">
        <f>VLOOKUP($F742,'(참고)타워 스텟 가치'!$B$12:$L$16,AK$2,0)+(VLOOKUP($F742,'(참고)타워 스텟 가치'!$B$12:$L$16,AK$2,0)*$E742)</f>
        <v>0</v>
      </c>
      <c r="AL742">
        <f>VLOOKUP($F742,'(참고)타워 스텟 가치'!$B$12:$L$16,AL$2,0)+(VLOOKUP($F742,'(참고)타워 스텟 가치'!$B$12:$L$16,AL$2,0)*$E742)</f>
        <v>84.279999999999802</v>
      </c>
      <c r="AM742">
        <f>SUM('스테이지별 몬스터 스텟'!AD742*'(참고)타워 스텟 가치'!$Q$17,'스테이지별 몬스터 스텟'!AE742*'(참고)타워 스텟 가치'!$R$17,'스테이지별 몬스터 스텟'!AF742*'(참고)타워 스텟 가치'!$S$17,'스테이지별 몬스터 스텟'!AG742*'(참고)타워 스텟 가치'!$T$17,'스테이지별 몬스터 스텟'!AH742*'(참고)타워 스텟 가치'!$U$17,'스테이지별 몬스터 스텟'!AI742*'(참고)타워 스텟 가치'!$V$17,'스테이지별 몬스터 스텟'!AJ742*'(참고)타워 스텟 가치'!$W$17,'스테이지별 몬스터 스텟'!AK742*'(참고)타워 스텟 가치'!$X$17,'스테이지별 몬스터 스텟'!AL742*'(참고)타워 스텟 가치'!$Y$17)</f>
        <v>457172.34499999887</v>
      </c>
      <c r="AN742">
        <v>3</v>
      </c>
    </row>
    <row r="743" spans="3:40" x14ac:dyDescent="0.3">
      <c r="C743">
        <v>4</v>
      </c>
      <c r="D743">
        <f t="shared" si="35"/>
        <v>148</v>
      </c>
      <c r="E743" s="52">
        <f>VLOOKUP(D743,'스테이지별 난이도 설정'!B:C,2,0)</f>
        <v>59.199999999999854</v>
      </c>
      <c r="F743" t="str">
        <f t="shared" si="36"/>
        <v>유니크</v>
      </c>
      <c r="G743">
        <f t="shared" si="34"/>
        <v>6</v>
      </c>
      <c r="H743">
        <f>VLOOKUP($F743,'(참고)타워 스텟 가치'!$B$2:$L$6,H$2,0)+(VLOOKUP($F743,'(참고)타워 스텟 가치'!$B$2:$L$6,H$2,0)*$E743)</f>
        <v>1523.8124999999964</v>
      </c>
      <c r="I743">
        <f>VLOOKUP($F743,'(참고)타워 스텟 가치'!$B$2:$L$6,I$2,0)+(VLOOKUP($F743,'(참고)타워 스텟 가치'!$B$2:$L$6,I$2,0)*$E743)</f>
        <v>304.76249999999925</v>
      </c>
      <c r="J743">
        <f>VLOOKUP($F743,'(참고)타워 스텟 가치'!$B$2:$L$6,J$2,0)+(VLOOKUP($F743,'(참고)타워 스텟 가치'!$B$2:$L$6,J$2,0)*$E743)</f>
        <v>300999.99999999924</v>
      </c>
      <c r="K743">
        <f>VLOOKUP($F743,'(참고)타워 스텟 가치'!$B$2:$L$6,K$2,0)+(VLOOKUP($F743,'(참고)타워 스텟 가치'!$B$2:$L$6,K$2,0)*$E743)</f>
        <v>6095.2499999999854</v>
      </c>
      <c r="L743">
        <f>VLOOKUP($F743,'(참고)타워 스텟 가치'!$B$2:$L$6,L$2,0)+(VLOOKUP($F743,'(참고)타워 스텟 가치'!$B$2:$L$6,L$2,0)*$E743)</f>
        <v>101.58749999999975</v>
      </c>
      <c r="M743">
        <f>VLOOKUP($F743,'(참고)타워 스텟 가치'!$B$2:$L$6,M$2,0)+(VLOOKUP($F743,'(참고)타워 스텟 가치'!$B$2:$L$6,M$2,0)*$E743)</f>
        <v>18.059999999999956</v>
      </c>
      <c r="N743">
        <f>VLOOKUP($F743,'(참고)타워 스텟 가치'!$B$2:$L$6,N$2,0)+(VLOOKUP($F743,'(참고)타워 스텟 가치'!$B$2:$L$6,N$2,0)*$E743)</f>
        <v>0</v>
      </c>
      <c r="O743">
        <f>VLOOKUP($F743,'(참고)타워 스텟 가치'!$B$2:$L$6,O$2,0)+(VLOOKUP($F743,'(참고)타워 스텟 가치'!$B$2:$L$6,O$2,0)*$E743)</f>
        <v>0</v>
      </c>
      <c r="P743">
        <f>VLOOKUP($F743,'(참고)타워 스텟 가치'!$B$2:$L$6,P$2,0)+(VLOOKUP($F743,'(참고)타워 스텟 가치'!$B$2:$L$6,P$2,0)*$E743)</f>
        <v>60.199999999999854</v>
      </c>
      <c r="Q743">
        <f>SUM('스테이지별 몬스터 스텟'!H743*'(참고)타워 스텟 가치'!$Q$17,'스테이지별 몬스터 스텟'!I743*'(참고)타워 스텟 가치'!$R$17,'스테이지별 몬스터 스텟'!J743*'(참고)타워 스텟 가치'!$S$17,'스테이지별 몬스터 스텟'!K743*'(참고)타워 스텟 가치'!$T$17,'스테이지별 몬스터 스텟'!L743*'(참고)타워 스텟 가치'!$U$17,'스테이지별 몬스터 스텟'!M743*'(참고)타워 스텟 가치'!$V$17,'스테이지별 몬스터 스텟'!N743*'(참고)타워 스텟 가치'!$W$17,'스테이지별 몬스터 스텟'!O743*'(참고)타워 스텟 가치'!$X$17,'스테이지별 몬스터 스텟'!P743*'(참고)타워 스텟 가치'!$Y$17)</f>
        <v>467536.90374999878</v>
      </c>
      <c r="R743">
        <v>1</v>
      </c>
      <c r="S743">
        <f>VLOOKUP($F743,'(참고)타워 스텟 가치'!$B$7:$L$11,S$2,0)+(VLOOKUP($F743,'(참고)타워 스텟 가치'!$B$7:$L$11,S$2,0)*$E743)</f>
        <v>507.93749999999875</v>
      </c>
      <c r="T743">
        <f>VLOOKUP($F743,'(참고)타워 스텟 가치'!$B$7:$L$11,T$2,0)+(VLOOKUP($F743,'(참고)타워 스텟 가치'!$B$7:$L$11,T$2,0)*$E743)</f>
        <v>914.28749999999775</v>
      </c>
      <c r="U743">
        <f>VLOOKUP($F743,'(참고)타워 스텟 가치'!$B$7:$L$11,U$2,0)+(VLOOKUP($F743,'(참고)타워 스텟 가치'!$B$7:$L$11,U$2,0)*$E743)</f>
        <v>300999.99999999924</v>
      </c>
      <c r="V743">
        <f>VLOOKUP($F743,'(참고)타워 스텟 가치'!$B$7:$L$11,V$2,0)+(VLOOKUP($F743,'(참고)타워 스텟 가치'!$B$7:$L$11,V$2,0)*$E743)</f>
        <v>6095.2499999999854</v>
      </c>
      <c r="W743">
        <f>VLOOKUP($F743,'(참고)타워 스텟 가치'!$B$7:$L$11,W$2,0)+(VLOOKUP($F743,'(참고)타워 스텟 가치'!$B$7:$L$11,W$2,0)*$E743)</f>
        <v>101.58749999999975</v>
      </c>
      <c r="X743">
        <f>VLOOKUP($F743,'(참고)타워 스텟 가치'!$B$7:$L$11,X$2,0)+(VLOOKUP($F743,'(참고)타워 스텟 가치'!$B$7:$L$11,X$2,0)*$E743)</f>
        <v>18.059999999999956</v>
      </c>
      <c r="Y743">
        <f>VLOOKUP($F743,'(참고)타워 스텟 가치'!$B$7:$L$11,Y$2,0)+(VLOOKUP($F743,'(참고)타워 스텟 가치'!$B$7:$L$11,Y$2,0)*$E743)</f>
        <v>0</v>
      </c>
      <c r="Z743">
        <f>VLOOKUP($F743,'(참고)타워 스텟 가치'!$B$7:$L$11,Z$2,0)+(VLOOKUP($F743,'(참고)타워 스텟 가치'!$B$7:$L$11,Z$2,0)*$E743)</f>
        <v>0</v>
      </c>
      <c r="AA743">
        <f>VLOOKUP($F743,'(참고)타워 스텟 가치'!$B$7:$L$11,AA$2,0)+(VLOOKUP($F743,'(참고)타워 스텟 가치'!$B$7:$L$11,AA$2,0)*$E743)</f>
        <v>60.199999999999854</v>
      </c>
      <c r="AB743">
        <f>SUM('스테이지별 몬스터 스텟'!S743*'(참고)타워 스텟 가치'!$Q$17,'스테이지별 몬스터 스텟'!T743*'(참고)타워 스텟 가치'!$R$17,'스테이지별 몬스터 스텟'!U743*'(참고)타워 스텟 가치'!$S$17,'스테이지별 몬스터 스텟'!V743*'(참고)타워 스텟 가치'!$T$17,'스테이지별 몬스터 스텟'!W743*'(참고)타워 스텟 가치'!$U$17,'스테이지별 몬스터 스텟'!X743*'(참고)타워 스텟 가치'!$V$17,'스테이지별 몬스터 스텟'!Y743*'(참고)타워 스텟 가치'!$W$17,'스테이지별 몬스터 스텟'!Z743*'(참고)타워 스텟 가치'!$X$17,'스테이지별 몬스터 스텟'!AA743*'(참고)타워 스텟 가치'!$Y$17)</f>
        <v>466419.44124999887</v>
      </c>
      <c r="AC743">
        <v>2</v>
      </c>
      <c r="AD743">
        <f>VLOOKUP($F743,'(참고)타워 스텟 가치'!$B$12:$L$16,AD$2,0)+(VLOOKUP($F743,'(참고)타워 스텟 가치'!$B$12:$L$16,AD$2,0)*$E743)</f>
        <v>507.93749999999875</v>
      </c>
      <c r="AE743">
        <f>VLOOKUP($F743,'(참고)타워 스텟 가치'!$B$12:$L$16,AE$2,0)+(VLOOKUP($F743,'(참고)타워 스텟 가치'!$B$12:$L$16,AE$2,0)*$E743)</f>
        <v>609.5249999999985</v>
      </c>
      <c r="AF743">
        <f>VLOOKUP($F743,'(참고)타워 스텟 가치'!$B$12:$L$16,AF$2,0)+(VLOOKUP($F743,'(참고)타워 스텟 가치'!$B$12:$L$16,AF$2,0)*$E743)</f>
        <v>300999.99999999924</v>
      </c>
      <c r="AG743">
        <f>VLOOKUP($F743,'(참고)타워 스텟 가치'!$B$12:$L$16,AG$2,0)+(VLOOKUP($F743,'(참고)타워 스텟 가치'!$B$12:$L$16,AG$2,0)*$E743)</f>
        <v>3047.6249999999927</v>
      </c>
      <c r="AH743">
        <f>VLOOKUP($F743,'(참고)타워 스텟 가치'!$B$12:$L$16,AH$2,0)+(VLOOKUP($F743,'(참고)타워 스텟 가치'!$B$12:$L$16,AH$2,0)*$E743)</f>
        <v>101.58749999999975</v>
      </c>
      <c r="AI743">
        <f>VLOOKUP($F743,'(참고)타워 스텟 가치'!$B$12:$L$16,AI$2,0)+(VLOOKUP($F743,'(참고)타워 스텟 가치'!$B$12:$L$16,AI$2,0)*$E743)</f>
        <v>18.059999999999956</v>
      </c>
      <c r="AJ743">
        <f>VLOOKUP($F743,'(참고)타워 스텟 가치'!$B$12:$L$16,AJ$2,0)+(VLOOKUP($F743,'(참고)타워 스텟 가치'!$B$12:$L$16,AJ$2,0)*$E743)</f>
        <v>0</v>
      </c>
      <c r="AK743">
        <f>VLOOKUP($F743,'(참고)타워 스텟 가치'!$B$12:$L$16,AK$2,0)+(VLOOKUP($F743,'(참고)타워 스텟 가치'!$B$12:$L$16,AK$2,0)*$E743)</f>
        <v>0</v>
      </c>
      <c r="AL743">
        <f>VLOOKUP($F743,'(참고)타워 스텟 가치'!$B$12:$L$16,AL$2,0)+(VLOOKUP($F743,'(참고)타워 스텟 가치'!$B$12:$L$16,AL$2,0)*$E743)</f>
        <v>120.39999999999971</v>
      </c>
      <c r="AM743">
        <f>SUM('스테이지별 몬스터 스텟'!AD743*'(참고)타워 스텟 가치'!$Q$17,'스테이지별 몬스터 스텟'!AE743*'(참고)타워 스텟 가치'!$R$17,'스테이지별 몬스터 스텟'!AF743*'(참고)타워 스텟 가치'!$S$17,'스테이지별 몬스터 스텟'!AG743*'(참고)타워 스텟 가치'!$T$17,'스테이지별 몬스터 스텟'!AH743*'(참고)타워 스텟 가치'!$U$17,'스테이지별 몬스터 스텟'!AI743*'(참고)타워 스텟 가치'!$V$17,'스테이지별 몬스터 스텟'!AJ743*'(참고)타워 스텟 가치'!$W$17,'스테이지별 몬스터 스텟'!AK743*'(참고)타워 스텟 가치'!$X$17,'스테이지별 몬스터 스텟'!AL743*'(참고)타워 스텟 가치'!$Y$17)</f>
        <v>459987.44749999879</v>
      </c>
      <c r="AN743">
        <v>3</v>
      </c>
    </row>
    <row r="744" spans="3:40" x14ac:dyDescent="0.3">
      <c r="C744">
        <v>5</v>
      </c>
      <c r="D744">
        <f t="shared" si="35"/>
        <v>148</v>
      </c>
      <c r="E744" s="52">
        <f>VLOOKUP(D744,'스테이지별 난이도 설정'!B:C,2,0)</f>
        <v>59.199999999999854</v>
      </c>
      <c r="F744" t="str">
        <f t="shared" si="36"/>
        <v>스페셜</v>
      </c>
      <c r="G744">
        <f t="shared" si="34"/>
        <v>6</v>
      </c>
      <c r="H744">
        <f>VLOOKUP($F744,'(참고)타워 스텟 가치'!$B$2:$L$6,H$2,0)+(VLOOKUP($F744,'(참고)타워 스텟 가치'!$B$2:$L$6,H$2,0)*$E744)</f>
        <v>2285.7187499999945</v>
      </c>
      <c r="I744">
        <f>VLOOKUP($F744,'(참고)타워 스텟 가치'!$B$2:$L$6,I$2,0)+(VLOOKUP($F744,'(참고)타워 스텟 가치'!$B$2:$L$6,I$2,0)*$E744)</f>
        <v>457.14374999999887</v>
      </c>
      <c r="J744">
        <f>VLOOKUP($F744,'(참고)타워 스텟 가치'!$B$2:$L$6,J$2,0)+(VLOOKUP($F744,'(참고)타워 스텟 가치'!$B$2:$L$6,J$2,0)*$E744)</f>
        <v>300999.99999999924</v>
      </c>
      <c r="K744">
        <f>VLOOKUP($F744,'(참고)타워 스텟 가치'!$B$2:$L$6,K$2,0)+(VLOOKUP($F744,'(참고)타워 스텟 가치'!$B$2:$L$6,K$2,0)*$E744)</f>
        <v>9142.8749999999782</v>
      </c>
      <c r="L744">
        <f>VLOOKUP($F744,'(참고)타워 스텟 가치'!$B$2:$L$6,L$2,0)+(VLOOKUP($F744,'(참고)타워 스텟 가치'!$B$2:$L$6,L$2,0)*$E744)</f>
        <v>152.38124999999962</v>
      </c>
      <c r="M744">
        <f>VLOOKUP($F744,'(참고)타워 스텟 가치'!$B$2:$L$6,M$2,0)+(VLOOKUP($F744,'(참고)타워 스텟 가치'!$B$2:$L$6,M$2,0)*$E744)</f>
        <v>18.059999999999956</v>
      </c>
      <c r="N744">
        <f>VLOOKUP($F744,'(참고)타워 스텟 가치'!$B$2:$L$6,N$2,0)+(VLOOKUP($F744,'(참고)타워 스텟 가치'!$B$2:$L$6,N$2,0)*$E744)</f>
        <v>0</v>
      </c>
      <c r="O744">
        <f>VLOOKUP($F744,'(참고)타워 스텟 가치'!$B$2:$L$6,O$2,0)+(VLOOKUP($F744,'(참고)타워 스텟 가치'!$B$2:$L$6,O$2,0)*$E744)</f>
        <v>0</v>
      </c>
      <c r="P744">
        <f>VLOOKUP($F744,'(참고)타워 스텟 가치'!$B$2:$L$6,P$2,0)+(VLOOKUP($F744,'(참고)타워 스텟 가치'!$B$2:$L$6,P$2,0)*$E744)</f>
        <v>60.199999999999854</v>
      </c>
      <c r="Q744">
        <f>SUM('스테이지별 몬스터 스텟'!H744*'(참고)타워 스텟 가치'!$Q$17,'스테이지별 몬스터 스텟'!I744*'(참고)타워 스텟 가치'!$R$17,'스테이지별 몬스터 스텟'!J744*'(참고)타워 스텟 가치'!$S$17,'스테이지별 몬스터 스텟'!K744*'(참고)타워 스텟 가치'!$T$17,'스테이지별 몬스터 스텟'!L744*'(참고)타워 스텟 가치'!$U$17,'스테이지별 몬스터 스텟'!M744*'(참고)타워 스텟 가치'!$V$17,'스테이지별 몬스터 스텟'!N744*'(참고)타워 스텟 가치'!$W$17,'스테이지별 몬스터 스텟'!O744*'(참고)타워 스텟 가치'!$X$17,'스테이지별 몬스터 스텟'!P744*'(참고)타워 스텟 가치'!$Y$17)</f>
        <v>475486.12562499882</v>
      </c>
      <c r="R744">
        <v>1</v>
      </c>
      <c r="S744">
        <f>VLOOKUP($F744,'(참고)타워 스텟 가치'!$B$7:$L$11,S$2,0)+(VLOOKUP($F744,'(참고)타워 스텟 가치'!$B$7:$L$11,S$2,0)*$E744)</f>
        <v>761.90624999999818</v>
      </c>
      <c r="T744">
        <f>VLOOKUP($F744,'(참고)타워 스텟 가치'!$B$7:$L$11,T$2,0)+(VLOOKUP($F744,'(참고)타워 스텟 가치'!$B$7:$L$11,T$2,0)*$E744)</f>
        <v>1371.4312499999967</v>
      </c>
      <c r="U744">
        <f>VLOOKUP($F744,'(참고)타워 스텟 가치'!$B$7:$L$11,U$2,0)+(VLOOKUP($F744,'(참고)타워 스텟 가치'!$B$7:$L$11,U$2,0)*$E744)</f>
        <v>300999.99999999924</v>
      </c>
      <c r="V744">
        <f>VLOOKUP($F744,'(참고)타워 스텟 가치'!$B$7:$L$11,V$2,0)+(VLOOKUP($F744,'(참고)타워 스텟 가치'!$B$7:$L$11,V$2,0)*$E744)</f>
        <v>9142.8749999999782</v>
      </c>
      <c r="W744">
        <f>VLOOKUP($F744,'(참고)타워 스텟 가치'!$B$7:$L$11,W$2,0)+(VLOOKUP($F744,'(참고)타워 스텟 가치'!$B$7:$L$11,W$2,0)*$E744)</f>
        <v>152.38124999999962</v>
      </c>
      <c r="X744">
        <f>VLOOKUP($F744,'(참고)타워 스텟 가치'!$B$7:$L$11,X$2,0)+(VLOOKUP($F744,'(참고)타워 스텟 가치'!$B$7:$L$11,X$2,0)*$E744)</f>
        <v>18.059999999999956</v>
      </c>
      <c r="Y744">
        <f>VLOOKUP($F744,'(참고)타워 스텟 가치'!$B$7:$L$11,Y$2,0)+(VLOOKUP($F744,'(참고)타워 스텟 가치'!$B$7:$L$11,Y$2,0)*$E744)</f>
        <v>0</v>
      </c>
      <c r="Z744">
        <f>VLOOKUP($F744,'(참고)타워 스텟 가치'!$B$7:$L$11,Z$2,0)+(VLOOKUP($F744,'(참고)타워 스텟 가치'!$B$7:$L$11,Z$2,0)*$E744)</f>
        <v>0</v>
      </c>
      <c r="AA744">
        <f>VLOOKUP($F744,'(참고)타워 스텟 가치'!$B$7:$L$11,AA$2,0)+(VLOOKUP($F744,'(참고)타워 스텟 가치'!$B$7:$L$11,AA$2,0)*$E744)</f>
        <v>60.199999999999854</v>
      </c>
      <c r="AB744">
        <f>SUM('스테이지별 몬스터 스텟'!S744*'(참고)타워 스텟 가치'!$Q$17,'스테이지별 몬스터 스텟'!T744*'(참고)타워 스텟 가치'!$R$17,'스테이지별 몬스터 스텟'!U744*'(참고)타워 스텟 가치'!$S$17,'스테이지별 몬스터 스텟'!V744*'(참고)타워 스텟 가치'!$T$17,'스테이지별 몬스터 스텟'!W744*'(참고)타워 스텟 가치'!$U$17,'스테이지별 몬스터 스텟'!X744*'(참고)타워 스텟 가치'!$V$17,'스테이지별 몬스터 스텟'!Y744*'(참고)타워 스텟 가치'!$W$17,'스테이지별 몬스터 스텟'!Z744*'(참고)타워 스텟 가치'!$X$17,'스테이지별 몬스터 스텟'!AA744*'(참고)타워 스텟 가치'!$Y$17)</f>
        <v>473809.93187499879</v>
      </c>
      <c r="AC744">
        <v>2</v>
      </c>
      <c r="AD744">
        <f>VLOOKUP($F744,'(참고)타워 스텟 가치'!$B$12:$L$16,AD$2,0)+(VLOOKUP($F744,'(참고)타워 스텟 가치'!$B$12:$L$16,AD$2,0)*$E744)</f>
        <v>761.90624999999818</v>
      </c>
      <c r="AE744">
        <f>VLOOKUP($F744,'(참고)타워 스텟 가치'!$B$12:$L$16,AE$2,0)+(VLOOKUP($F744,'(참고)타워 스텟 가치'!$B$12:$L$16,AE$2,0)*$E744)</f>
        <v>914.28749999999775</v>
      </c>
      <c r="AF744">
        <f>VLOOKUP($F744,'(참고)타워 스텟 가치'!$B$12:$L$16,AF$2,0)+(VLOOKUP($F744,'(참고)타워 스텟 가치'!$B$12:$L$16,AF$2,0)*$E744)</f>
        <v>300999.99999999924</v>
      </c>
      <c r="AG744">
        <f>VLOOKUP($F744,'(참고)타워 스텟 가치'!$B$12:$L$16,AG$2,0)+(VLOOKUP($F744,'(참고)타워 스텟 가치'!$B$12:$L$16,AG$2,0)*$E744)</f>
        <v>4571.4374999999891</v>
      </c>
      <c r="AH744">
        <f>VLOOKUP($F744,'(참고)타워 스텟 가치'!$B$12:$L$16,AH$2,0)+(VLOOKUP($F744,'(참고)타워 스텟 가치'!$B$12:$L$16,AH$2,0)*$E744)</f>
        <v>152.38124999999962</v>
      </c>
      <c r="AI744">
        <f>VLOOKUP($F744,'(참고)타워 스텟 가치'!$B$12:$L$16,AI$2,0)+(VLOOKUP($F744,'(참고)타워 스텟 가치'!$B$12:$L$16,AI$2,0)*$E744)</f>
        <v>18.059999999999956</v>
      </c>
      <c r="AJ744">
        <f>VLOOKUP($F744,'(참고)타워 스텟 가치'!$B$12:$L$16,AJ$2,0)+(VLOOKUP($F744,'(참고)타워 스텟 가치'!$B$12:$L$16,AJ$2,0)*$E744)</f>
        <v>0</v>
      </c>
      <c r="AK744">
        <f>VLOOKUP($F744,'(참고)타워 스텟 가치'!$B$12:$L$16,AK$2,0)+(VLOOKUP($F744,'(참고)타워 스텟 가치'!$B$12:$L$16,AK$2,0)*$E744)</f>
        <v>0</v>
      </c>
      <c r="AL744">
        <f>VLOOKUP($F744,'(참고)타워 스텟 가치'!$B$12:$L$16,AL$2,0)+(VLOOKUP($F744,'(참고)타워 스텟 가치'!$B$12:$L$16,AL$2,0)*$E744)</f>
        <v>120.39999999999971</v>
      </c>
      <c r="AM744">
        <f>SUM('스테이지별 몬스터 스텟'!AD744*'(참고)타워 스텟 가치'!$Q$17,'스테이지별 몬스터 스텟'!AE744*'(참고)타워 스텟 가치'!$R$17,'스테이지별 몬스터 스텟'!AF744*'(참고)타워 스텟 가치'!$S$17,'스테이지별 몬스터 스텟'!AG744*'(참고)타워 스텟 가치'!$T$17,'스테이지별 몬스터 스텟'!AH744*'(참고)타워 스텟 가치'!$U$17,'스테이지별 몬스터 스텟'!AI744*'(참고)타워 스텟 가치'!$V$17,'스테이지별 몬스터 스텟'!AJ744*'(참고)타워 스텟 가치'!$W$17,'스테이지별 몬스터 스텟'!AK744*'(참고)타워 스텟 가치'!$X$17,'스테이지별 몬스터 스텟'!AL744*'(참고)타워 스텟 가치'!$Y$17)</f>
        <v>464101.7412499988</v>
      </c>
      <c r="AN744">
        <v>3</v>
      </c>
    </row>
    <row r="745" spans="3:40" x14ac:dyDescent="0.3">
      <c r="C745">
        <v>1</v>
      </c>
      <c r="D745">
        <f t="shared" si="35"/>
        <v>149</v>
      </c>
      <c r="E745" s="52">
        <f>VLOOKUP(D745,'스테이지별 난이도 설정'!B:C,2,0)</f>
        <v>59.599999999999852</v>
      </c>
      <c r="F745" t="str">
        <f t="shared" si="36"/>
        <v>일반</v>
      </c>
      <c r="G745">
        <f t="shared" si="34"/>
        <v>6</v>
      </c>
      <c r="H745">
        <f>VLOOKUP($F745,'(참고)타워 스텟 가치'!$B$2:$L$6,H$2,0)+(VLOOKUP($F745,'(참고)타워 스텟 가치'!$B$2:$L$6,H$2,0)*$E745)</f>
        <v>454.49999999999886</v>
      </c>
      <c r="I745">
        <f>VLOOKUP($F745,'(참고)타워 스텟 가치'!$B$2:$L$6,I$2,0)+(VLOOKUP($F745,'(참고)타워 스텟 가치'!$B$2:$L$6,I$2,0)*$E745)</f>
        <v>90.899999999999778</v>
      </c>
      <c r="J745">
        <f>VLOOKUP($F745,'(참고)타워 스텟 가치'!$B$2:$L$6,J$2,0)+(VLOOKUP($F745,'(참고)타워 스텟 가치'!$B$2:$L$6,J$2,0)*$E745)</f>
        <v>302999.99999999924</v>
      </c>
      <c r="K745">
        <f>VLOOKUP($F745,'(참고)타워 스텟 가치'!$B$2:$L$6,K$2,0)+(VLOOKUP($F745,'(참고)타워 스텟 가치'!$B$2:$L$6,K$2,0)*$E745)</f>
        <v>1817.9999999999955</v>
      </c>
      <c r="L745">
        <f>VLOOKUP($F745,'(참고)타워 스텟 가치'!$B$2:$L$6,L$2,0)+(VLOOKUP($F745,'(참고)타워 스텟 가치'!$B$2:$L$6,L$2,0)*$E745)</f>
        <v>30.299999999999926</v>
      </c>
      <c r="M745">
        <f>VLOOKUP($F745,'(참고)타워 스텟 가치'!$B$2:$L$6,M$2,0)+(VLOOKUP($F745,'(참고)타워 스텟 가치'!$B$2:$L$6,M$2,0)*$E745)</f>
        <v>18.179999999999957</v>
      </c>
      <c r="N745">
        <f>VLOOKUP($F745,'(참고)타워 스텟 가치'!$B$2:$L$6,N$2,0)+(VLOOKUP($F745,'(참고)타워 스텟 가치'!$B$2:$L$6,N$2,0)*$E745)</f>
        <v>0</v>
      </c>
      <c r="O745">
        <f>VLOOKUP($F745,'(참고)타워 스텟 가치'!$B$2:$L$6,O$2,0)+(VLOOKUP($F745,'(참고)타워 스텟 가치'!$B$2:$L$6,O$2,0)*$E745)</f>
        <v>0</v>
      </c>
      <c r="P745">
        <f>VLOOKUP($F745,'(참고)타워 스텟 가치'!$B$2:$L$6,P$2,0)+(VLOOKUP($F745,'(참고)타워 스텟 가치'!$B$2:$L$6,P$2,0)*$E745)</f>
        <v>42.419999999999895</v>
      </c>
      <c r="Q745">
        <f>SUM('스테이지별 몬스터 스텟'!H745*'(참고)타워 스텟 가치'!$Q$17,'스테이지별 몬스터 스텟'!I745*'(참고)타워 스텟 가치'!$R$17,'스테이지별 몬스터 스텟'!J745*'(참고)타워 스텟 가치'!$S$17,'스테이지별 몬스터 스텟'!K745*'(참고)타워 스텟 가치'!$T$17,'스테이지별 몬스터 스텟'!L745*'(참고)타워 스텟 가치'!$U$17,'스테이지별 몬스터 스텟'!M745*'(참고)타워 스텟 가치'!$V$17,'스테이지별 몬스터 스텟'!N745*'(참고)타워 스텟 가치'!$W$17,'스테이지별 몬스터 스텟'!O745*'(참고)타워 스텟 가치'!$X$17,'스테이지별 몬스터 스텟'!P745*'(참고)타워 스텟 가치'!$Y$17)</f>
        <v>459344.96999999881</v>
      </c>
      <c r="R745">
        <v>1</v>
      </c>
      <c r="S745">
        <f>VLOOKUP($F745,'(참고)타워 스텟 가치'!$B$7:$L$11,S$2,0)+(VLOOKUP($F745,'(참고)타워 스텟 가치'!$B$7:$L$11,S$2,0)*$E745)</f>
        <v>151.49999999999963</v>
      </c>
      <c r="T745">
        <f>VLOOKUP($F745,'(참고)타워 스텟 가치'!$B$7:$L$11,T$2,0)+(VLOOKUP($F745,'(참고)타워 스텟 가치'!$B$7:$L$11,T$2,0)*$E745)</f>
        <v>272.69999999999936</v>
      </c>
      <c r="U745">
        <f>VLOOKUP($F745,'(참고)타워 스텟 가치'!$B$7:$L$11,U$2,0)+(VLOOKUP($F745,'(참고)타워 스텟 가치'!$B$7:$L$11,U$2,0)*$E745)</f>
        <v>302999.99999999924</v>
      </c>
      <c r="V745">
        <f>VLOOKUP($F745,'(참고)타워 스텟 가치'!$B$7:$L$11,V$2,0)+(VLOOKUP($F745,'(참고)타워 스텟 가치'!$B$7:$L$11,V$2,0)*$E745)</f>
        <v>1817.9999999999955</v>
      </c>
      <c r="W745">
        <f>VLOOKUP($F745,'(참고)타워 스텟 가치'!$B$7:$L$11,W$2,0)+(VLOOKUP($F745,'(참고)타워 스텟 가치'!$B$7:$L$11,W$2,0)*$E745)</f>
        <v>30.299999999999926</v>
      </c>
      <c r="X745">
        <f>VLOOKUP($F745,'(참고)타워 스텟 가치'!$B$7:$L$11,X$2,0)+(VLOOKUP($F745,'(참고)타워 스텟 가치'!$B$7:$L$11,X$2,0)*$E745)</f>
        <v>18.179999999999957</v>
      </c>
      <c r="Y745">
        <f>VLOOKUP($F745,'(참고)타워 스텟 가치'!$B$7:$L$11,Y$2,0)+(VLOOKUP($F745,'(참고)타워 스텟 가치'!$B$7:$L$11,Y$2,0)*$E745)</f>
        <v>0</v>
      </c>
      <c r="Z745">
        <f>VLOOKUP($F745,'(참고)타워 스텟 가치'!$B$7:$L$11,Z$2,0)+(VLOOKUP($F745,'(참고)타워 스텟 가치'!$B$7:$L$11,Z$2,0)*$E745)</f>
        <v>0</v>
      </c>
      <c r="AA745">
        <f>VLOOKUP($F745,'(참고)타워 스텟 가치'!$B$7:$L$11,AA$2,0)+(VLOOKUP($F745,'(참고)타워 스텟 가치'!$B$7:$L$11,AA$2,0)*$E745)</f>
        <v>42.419999999999895</v>
      </c>
      <c r="AB745">
        <f>SUM('스테이지별 몬스터 스텟'!S745*'(참고)타워 스텟 가치'!$Q$17,'스테이지별 몬스터 스텟'!T745*'(참고)타워 스텟 가치'!$R$17,'스테이지별 몬스터 스텟'!U745*'(참고)타워 스텟 가치'!$S$17,'스테이지별 몬스터 스텟'!V745*'(참고)타워 스텟 가치'!$T$17,'스테이지별 몬스터 스텟'!W745*'(참고)타워 스텟 가치'!$U$17,'스테이지별 몬스터 스텟'!X745*'(참고)타워 스텟 가치'!$V$17,'스테이지별 몬스터 스텟'!Y745*'(참고)타워 스텟 가치'!$W$17,'스테이지별 몬스터 스텟'!Z745*'(참고)타워 스텟 가치'!$X$17,'스테이지별 몬스터 스텟'!AA745*'(참고)타워 스텟 가치'!$Y$17)</f>
        <v>459011.66999999882</v>
      </c>
      <c r="AC745">
        <v>2</v>
      </c>
      <c r="AD745">
        <f>VLOOKUP($F745,'(참고)타워 스텟 가치'!$B$12:$L$16,AD$2,0)+(VLOOKUP($F745,'(참고)타워 스텟 가치'!$B$12:$L$16,AD$2,0)*$E745)</f>
        <v>151.49999999999963</v>
      </c>
      <c r="AE745">
        <f>VLOOKUP($F745,'(참고)타워 스텟 가치'!$B$12:$L$16,AE$2,0)+(VLOOKUP($F745,'(참고)타워 스텟 가치'!$B$12:$L$16,AE$2,0)*$E745)</f>
        <v>181.79999999999956</v>
      </c>
      <c r="AF745">
        <f>VLOOKUP($F745,'(참고)타워 스텟 가치'!$B$12:$L$16,AF$2,0)+(VLOOKUP($F745,'(참고)타워 스텟 가치'!$B$12:$L$16,AF$2,0)*$E745)</f>
        <v>302999.99999999924</v>
      </c>
      <c r="AG745">
        <f>VLOOKUP($F745,'(참고)타워 스텟 가치'!$B$12:$L$16,AG$2,0)+(VLOOKUP($F745,'(참고)타워 스텟 가치'!$B$12:$L$16,AG$2,0)*$E745)</f>
        <v>908.99999999999773</v>
      </c>
      <c r="AH745">
        <f>VLOOKUP($F745,'(참고)타워 스텟 가치'!$B$12:$L$16,AH$2,0)+(VLOOKUP($F745,'(참고)타워 스텟 가치'!$B$12:$L$16,AH$2,0)*$E745)</f>
        <v>30.299999999999926</v>
      </c>
      <c r="AI745">
        <f>VLOOKUP($F745,'(참고)타워 스텟 가치'!$B$12:$L$16,AI$2,0)+(VLOOKUP($F745,'(참고)타워 스텟 가치'!$B$12:$L$16,AI$2,0)*$E745)</f>
        <v>18.179999999999957</v>
      </c>
      <c r="AJ745">
        <f>VLOOKUP($F745,'(참고)타워 스텟 가치'!$B$12:$L$16,AJ$2,0)+(VLOOKUP($F745,'(참고)타워 스텟 가치'!$B$12:$L$16,AJ$2,0)*$E745)</f>
        <v>0</v>
      </c>
      <c r="AK745">
        <f>VLOOKUP($F745,'(참고)타워 스텟 가치'!$B$12:$L$16,AK$2,0)+(VLOOKUP($F745,'(참고)타워 스텟 가치'!$B$12:$L$16,AK$2,0)*$E745)</f>
        <v>0</v>
      </c>
      <c r="AL745">
        <f>VLOOKUP($F745,'(참고)타워 스텟 가치'!$B$12:$L$16,AL$2,0)+(VLOOKUP($F745,'(참고)타워 스텟 가치'!$B$12:$L$16,AL$2,0)*$E745)</f>
        <v>84.83999999999979</v>
      </c>
      <c r="AM745">
        <f>SUM('스테이지별 몬스터 스텟'!AD745*'(참고)타워 스텟 가치'!$Q$17,'스테이지별 몬스터 스텟'!AE745*'(참고)타워 스텟 가치'!$R$17,'스테이지별 몬스터 스텟'!AF745*'(참고)타워 스텟 가치'!$S$17,'스테이지별 몬스터 스텟'!AG745*'(참고)타워 스텟 가치'!$T$17,'스테이지별 몬스터 스텟'!AH745*'(참고)타워 스텟 가치'!$U$17,'스테이지별 몬스터 스텟'!AI745*'(참고)타워 스텟 가치'!$V$17,'스테이지별 몬스터 스텟'!AJ745*'(참고)타워 스텟 가치'!$W$17,'스테이지별 몬스터 스텟'!AK745*'(참고)타워 스텟 가치'!$X$17,'스테이지별 몬스터 스텟'!AL745*'(참고)타워 스텟 가치'!$Y$17)</f>
        <v>457142.15999999881</v>
      </c>
      <c r="AN745">
        <v>3</v>
      </c>
    </row>
    <row r="746" spans="3:40" x14ac:dyDescent="0.3">
      <c r="C746">
        <v>2</v>
      </c>
      <c r="D746">
        <f t="shared" si="35"/>
        <v>149</v>
      </c>
      <c r="E746" s="52">
        <f>VLOOKUP(D746,'스테이지별 난이도 설정'!B:C,2,0)</f>
        <v>59.599999999999852</v>
      </c>
      <c r="F746" t="str">
        <f t="shared" si="36"/>
        <v>레어</v>
      </c>
      <c r="G746">
        <f t="shared" si="34"/>
        <v>6</v>
      </c>
      <c r="H746">
        <f>VLOOKUP($F746,'(참고)타워 스텟 가치'!$B$2:$L$6,H$2,0)+(VLOOKUP($F746,'(참고)타워 스텟 가치'!$B$2:$L$6,H$2,0)*$E746)</f>
        <v>681.74999999999829</v>
      </c>
      <c r="I746">
        <f>VLOOKUP($F746,'(참고)타워 스텟 가치'!$B$2:$L$6,I$2,0)+(VLOOKUP($F746,'(참고)타워 스텟 가치'!$B$2:$L$6,I$2,0)*$E746)</f>
        <v>136.34999999999968</v>
      </c>
      <c r="J746">
        <f>VLOOKUP($F746,'(참고)타워 스텟 가치'!$B$2:$L$6,J$2,0)+(VLOOKUP($F746,'(참고)타워 스텟 가치'!$B$2:$L$6,J$2,0)*$E746)</f>
        <v>302999.99999999924</v>
      </c>
      <c r="K746">
        <f>VLOOKUP($F746,'(참고)타워 스텟 가치'!$B$2:$L$6,K$2,0)+(VLOOKUP($F746,'(참고)타워 스텟 가치'!$B$2:$L$6,K$2,0)*$E746)</f>
        <v>2726.9999999999932</v>
      </c>
      <c r="L746">
        <f>VLOOKUP($F746,'(참고)타워 스텟 가치'!$B$2:$L$6,L$2,0)+(VLOOKUP($F746,'(참고)타워 스텟 가치'!$B$2:$L$6,L$2,0)*$E746)</f>
        <v>45.449999999999889</v>
      </c>
      <c r="M746">
        <f>VLOOKUP($F746,'(참고)타워 스텟 가치'!$B$2:$L$6,M$2,0)+(VLOOKUP($F746,'(참고)타워 스텟 가치'!$B$2:$L$6,M$2,0)*$E746)</f>
        <v>18.179999999999957</v>
      </c>
      <c r="N746">
        <f>VLOOKUP($F746,'(참고)타워 스텟 가치'!$B$2:$L$6,N$2,0)+(VLOOKUP($F746,'(참고)타워 스텟 가치'!$B$2:$L$6,N$2,0)*$E746)</f>
        <v>0</v>
      </c>
      <c r="O746">
        <f>VLOOKUP($F746,'(참고)타워 스텟 가치'!$B$2:$L$6,O$2,0)+(VLOOKUP($F746,'(참고)타워 스텟 가치'!$B$2:$L$6,O$2,0)*$E746)</f>
        <v>0</v>
      </c>
      <c r="P746">
        <f>VLOOKUP($F746,'(참고)타워 스텟 가치'!$B$2:$L$6,P$2,0)+(VLOOKUP($F746,'(참고)타워 스텟 가치'!$B$2:$L$6,P$2,0)*$E746)</f>
        <v>42.419999999999895</v>
      </c>
      <c r="Q746">
        <f>SUM('스테이지별 몬스터 스텟'!H746*'(참고)타워 스텟 가치'!$Q$17,'스테이지별 몬스터 스텟'!I746*'(참고)타워 스텟 가치'!$R$17,'스테이지별 몬스터 스텟'!J746*'(참고)타워 스텟 가치'!$S$17,'스테이지별 몬스터 스텟'!K746*'(참고)타워 스텟 가치'!$T$17,'스테이지별 몬스터 스텟'!L746*'(참고)타워 스텟 가치'!$U$17,'스테이지별 몬스터 스텟'!M746*'(참고)타워 스텟 가치'!$V$17,'스테이지별 몬스터 스텟'!N746*'(참고)타워 스텟 가치'!$W$17,'스테이지별 몬스터 스텟'!O746*'(참고)타워 스텟 가치'!$X$17,'스테이지별 몬스터 스텟'!P746*'(참고)타워 스텟 가치'!$Y$17)</f>
        <v>461715.9449999989</v>
      </c>
      <c r="R746">
        <v>1</v>
      </c>
      <c r="S746">
        <f>VLOOKUP($F746,'(참고)타워 스텟 가치'!$B$7:$L$11,S$2,0)+(VLOOKUP($F746,'(참고)타워 스텟 가치'!$B$7:$L$11,S$2,0)*$E746)</f>
        <v>227.24999999999943</v>
      </c>
      <c r="T746">
        <f>VLOOKUP($F746,'(참고)타워 스텟 가치'!$B$7:$L$11,T$2,0)+(VLOOKUP($F746,'(참고)타워 스텟 가치'!$B$7:$L$11,T$2,0)*$E746)</f>
        <v>409.04999999999899</v>
      </c>
      <c r="U746">
        <f>VLOOKUP($F746,'(참고)타워 스텟 가치'!$B$7:$L$11,U$2,0)+(VLOOKUP($F746,'(참고)타워 스텟 가치'!$B$7:$L$11,U$2,0)*$E746)</f>
        <v>302999.99999999924</v>
      </c>
      <c r="V746">
        <f>VLOOKUP($F746,'(참고)타워 스텟 가치'!$B$7:$L$11,V$2,0)+(VLOOKUP($F746,'(참고)타워 스텟 가치'!$B$7:$L$11,V$2,0)*$E746)</f>
        <v>2726.9999999999932</v>
      </c>
      <c r="W746">
        <f>VLOOKUP($F746,'(참고)타워 스텟 가치'!$B$7:$L$11,W$2,0)+(VLOOKUP($F746,'(참고)타워 스텟 가치'!$B$7:$L$11,W$2,0)*$E746)</f>
        <v>45.449999999999889</v>
      </c>
      <c r="X746">
        <f>VLOOKUP($F746,'(참고)타워 스텟 가치'!$B$7:$L$11,X$2,0)+(VLOOKUP($F746,'(참고)타워 스텟 가치'!$B$7:$L$11,X$2,0)*$E746)</f>
        <v>18.179999999999957</v>
      </c>
      <c r="Y746">
        <f>VLOOKUP($F746,'(참고)타워 스텟 가치'!$B$7:$L$11,Y$2,0)+(VLOOKUP($F746,'(참고)타워 스텟 가치'!$B$7:$L$11,Y$2,0)*$E746)</f>
        <v>0</v>
      </c>
      <c r="Z746">
        <f>VLOOKUP($F746,'(참고)타워 스텟 가치'!$B$7:$L$11,Z$2,0)+(VLOOKUP($F746,'(참고)타워 스텟 가치'!$B$7:$L$11,Z$2,0)*$E746)</f>
        <v>0</v>
      </c>
      <c r="AA746">
        <f>VLOOKUP($F746,'(참고)타워 스텟 가치'!$B$7:$L$11,AA$2,0)+(VLOOKUP($F746,'(참고)타워 스텟 가치'!$B$7:$L$11,AA$2,0)*$E746)</f>
        <v>42.419999999999895</v>
      </c>
      <c r="AB746">
        <f>SUM('스테이지별 몬스터 스텟'!S746*'(참고)타워 스텟 가치'!$Q$17,'스테이지별 몬스터 스텟'!T746*'(참고)타워 스텟 가치'!$R$17,'스테이지별 몬스터 스텟'!U746*'(참고)타워 스텟 가치'!$S$17,'스테이지별 몬스터 스텟'!V746*'(참고)타워 스텟 가치'!$T$17,'스테이지별 몬스터 스텟'!W746*'(참고)타워 스텟 가치'!$U$17,'스테이지별 몬스터 스텟'!X746*'(참고)타워 스텟 가치'!$V$17,'스테이지별 몬스터 스텟'!Y746*'(참고)타워 스텟 가치'!$W$17,'스테이지별 몬스터 스텟'!Z746*'(참고)타워 스텟 가치'!$X$17,'스테이지별 몬스터 스텟'!AA746*'(참고)타워 스텟 가치'!$Y$17)</f>
        <v>461215.99499999889</v>
      </c>
      <c r="AC746">
        <v>2</v>
      </c>
      <c r="AD746">
        <f>VLOOKUP($F746,'(참고)타워 스텟 가치'!$B$12:$L$16,AD$2,0)+(VLOOKUP($F746,'(참고)타워 스텟 가치'!$B$12:$L$16,AD$2,0)*$E746)</f>
        <v>227.24999999999943</v>
      </c>
      <c r="AE746">
        <f>VLOOKUP($F746,'(참고)타워 스텟 가치'!$B$12:$L$16,AE$2,0)+(VLOOKUP($F746,'(참고)타워 스텟 가치'!$B$12:$L$16,AE$2,0)*$E746)</f>
        <v>272.69999999999936</v>
      </c>
      <c r="AF746">
        <f>VLOOKUP($F746,'(참고)타워 스텟 가치'!$B$12:$L$16,AF$2,0)+(VLOOKUP($F746,'(참고)타워 스텟 가치'!$B$12:$L$16,AF$2,0)*$E746)</f>
        <v>302999.99999999924</v>
      </c>
      <c r="AG746">
        <f>VLOOKUP($F746,'(참고)타워 스텟 가치'!$B$12:$L$16,AG$2,0)+(VLOOKUP($F746,'(참고)타워 스텟 가치'!$B$12:$L$16,AG$2,0)*$E746)</f>
        <v>1363.4999999999966</v>
      </c>
      <c r="AH746">
        <f>VLOOKUP($F746,'(참고)타워 스텟 가치'!$B$12:$L$16,AH$2,0)+(VLOOKUP($F746,'(참고)타워 스텟 가치'!$B$12:$L$16,AH$2,0)*$E746)</f>
        <v>45.449999999999889</v>
      </c>
      <c r="AI746">
        <f>VLOOKUP($F746,'(참고)타워 스텟 가치'!$B$12:$L$16,AI$2,0)+(VLOOKUP($F746,'(참고)타워 스텟 가치'!$B$12:$L$16,AI$2,0)*$E746)</f>
        <v>18.179999999999957</v>
      </c>
      <c r="AJ746">
        <f>VLOOKUP($F746,'(참고)타워 스텟 가치'!$B$12:$L$16,AJ$2,0)+(VLOOKUP($F746,'(참고)타워 스텟 가치'!$B$12:$L$16,AJ$2,0)*$E746)</f>
        <v>0</v>
      </c>
      <c r="AK746">
        <f>VLOOKUP($F746,'(참고)타워 스텟 가치'!$B$12:$L$16,AK$2,0)+(VLOOKUP($F746,'(참고)타워 스텟 가치'!$B$12:$L$16,AK$2,0)*$E746)</f>
        <v>0</v>
      </c>
      <c r="AL746">
        <f>VLOOKUP($F746,'(참고)타워 스텟 가치'!$B$12:$L$16,AL$2,0)+(VLOOKUP($F746,'(참고)타워 스텟 가치'!$B$12:$L$16,AL$2,0)*$E746)</f>
        <v>84.83999999999979</v>
      </c>
      <c r="AM746">
        <f>SUM('스테이지별 몬스터 스텟'!AD746*'(참고)타워 스텟 가치'!$Q$17,'스테이지별 몬스터 스텟'!AE746*'(참고)타워 스텟 가치'!$R$17,'스테이지별 몬스터 스텟'!AF746*'(참고)타워 스텟 가치'!$S$17,'스테이지별 몬스터 스텟'!AG746*'(참고)타워 스텟 가치'!$T$17,'스테이지별 몬스터 스텟'!AH746*'(참고)타워 스텟 가치'!$U$17,'스테이지별 몬스터 스텟'!AI746*'(참고)타워 스텟 가치'!$V$17,'스테이지별 몬스터 스텟'!AJ746*'(참고)타워 스텟 가치'!$W$17,'스테이지별 몬스터 스텟'!AK746*'(참고)타워 스텟 가치'!$X$17,'스테이지별 몬스터 스텟'!AL746*'(참고)타워 스텟 가치'!$Y$17)</f>
        <v>458369.30999999883</v>
      </c>
      <c r="AN746">
        <v>3</v>
      </c>
    </row>
    <row r="747" spans="3:40" x14ac:dyDescent="0.3">
      <c r="C747">
        <v>3</v>
      </c>
      <c r="D747">
        <f t="shared" si="35"/>
        <v>149</v>
      </c>
      <c r="E747" s="52">
        <f>VLOOKUP(D747,'스테이지별 난이도 설정'!B:C,2,0)</f>
        <v>59.599999999999852</v>
      </c>
      <c r="F747" t="str">
        <f t="shared" si="36"/>
        <v>에픽</v>
      </c>
      <c r="G747">
        <f t="shared" si="34"/>
        <v>6</v>
      </c>
      <c r="H747">
        <f>VLOOKUP($F747,'(참고)타워 스텟 가치'!$B$2:$L$6,H$2,0)+(VLOOKUP($F747,'(참고)타워 스텟 가치'!$B$2:$L$6,H$2,0)*$E747)</f>
        <v>1022.6249999999975</v>
      </c>
      <c r="I747">
        <f>VLOOKUP($F747,'(참고)타워 스텟 가치'!$B$2:$L$6,I$2,0)+(VLOOKUP($F747,'(참고)타워 스텟 가치'!$B$2:$L$6,I$2,0)*$E747)</f>
        <v>204.52499999999949</v>
      </c>
      <c r="J747">
        <f>VLOOKUP($F747,'(참고)타워 스텟 가치'!$B$2:$L$6,J$2,0)+(VLOOKUP($F747,'(참고)타워 스텟 가치'!$B$2:$L$6,J$2,0)*$E747)</f>
        <v>302999.99999999924</v>
      </c>
      <c r="K747">
        <f>VLOOKUP($F747,'(참고)타워 스텟 가치'!$B$2:$L$6,K$2,0)+(VLOOKUP($F747,'(참고)타워 스텟 가치'!$B$2:$L$6,K$2,0)*$E747)</f>
        <v>4090.49999999999</v>
      </c>
      <c r="L747">
        <f>VLOOKUP($F747,'(참고)타워 스텟 가치'!$B$2:$L$6,L$2,0)+(VLOOKUP($F747,'(참고)타워 스텟 가치'!$B$2:$L$6,L$2,0)*$E747)</f>
        <v>68.174999999999841</v>
      </c>
      <c r="M747">
        <f>VLOOKUP($F747,'(참고)타워 스텟 가치'!$B$2:$L$6,M$2,0)+(VLOOKUP($F747,'(참고)타워 스텟 가치'!$B$2:$L$6,M$2,0)*$E747)</f>
        <v>18.179999999999957</v>
      </c>
      <c r="N747">
        <f>VLOOKUP($F747,'(참고)타워 스텟 가치'!$B$2:$L$6,N$2,0)+(VLOOKUP($F747,'(참고)타워 스텟 가치'!$B$2:$L$6,N$2,0)*$E747)</f>
        <v>0</v>
      </c>
      <c r="O747">
        <f>VLOOKUP($F747,'(참고)타워 스텟 가치'!$B$2:$L$6,O$2,0)+(VLOOKUP($F747,'(참고)타워 스텟 가치'!$B$2:$L$6,O$2,0)*$E747)</f>
        <v>0</v>
      </c>
      <c r="P747">
        <f>VLOOKUP($F747,'(참고)타워 스텟 가치'!$B$2:$L$6,P$2,0)+(VLOOKUP($F747,'(참고)타워 스텟 가치'!$B$2:$L$6,P$2,0)*$E747)</f>
        <v>42.419999999999895</v>
      </c>
      <c r="Q747">
        <f>SUM('스테이지별 몬스터 스텟'!H747*'(참고)타워 스텟 가치'!$Q$17,'스테이지별 몬스터 스텟'!I747*'(참고)타워 스텟 가치'!$R$17,'스테이지별 몬스터 스텟'!J747*'(참고)타워 스텟 가치'!$S$17,'스테이지별 몬스터 스텟'!K747*'(참고)타워 스텟 가치'!$T$17,'스테이지별 몬스터 스텟'!L747*'(참고)타워 스텟 가치'!$U$17,'스테이지별 몬스터 스텟'!M747*'(참고)타워 스텟 가치'!$V$17,'스테이지별 몬스터 스텟'!N747*'(참고)타워 스텟 가치'!$W$17,'스테이지별 몬스터 스텟'!O747*'(참고)타워 스텟 가치'!$X$17,'스테이지별 몬스터 스텟'!P747*'(참고)타워 스텟 가치'!$Y$17)</f>
        <v>465272.40749999881</v>
      </c>
      <c r="R747">
        <v>1</v>
      </c>
      <c r="S747">
        <f>VLOOKUP($F747,'(참고)타워 스텟 가치'!$B$7:$L$11,S$2,0)+(VLOOKUP($F747,'(참고)타워 스텟 가치'!$B$7:$L$11,S$2,0)*$E747)</f>
        <v>340.87499999999915</v>
      </c>
      <c r="T747">
        <f>VLOOKUP($F747,'(참고)타워 스텟 가치'!$B$7:$L$11,T$2,0)+(VLOOKUP($F747,'(참고)타워 스텟 가치'!$B$7:$L$11,T$2,0)*$E747)</f>
        <v>613.57499999999845</v>
      </c>
      <c r="U747">
        <f>VLOOKUP($F747,'(참고)타워 스텟 가치'!$B$7:$L$11,U$2,0)+(VLOOKUP($F747,'(참고)타워 스텟 가치'!$B$7:$L$11,U$2,0)*$E747)</f>
        <v>302999.99999999924</v>
      </c>
      <c r="V747">
        <f>VLOOKUP($F747,'(참고)타워 스텟 가치'!$B$7:$L$11,V$2,0)+(VLOOKUP($F747,'(참고)타워 스텟 가치'!$B$7:$L$11,V$2,0)*$E747)</f>
        <v>4090.49999999999</v>
      </c>
      <c r="W747">
        <f>VLOOKUP($F747,'(참고)타워 스텟 가치'!$B$7:$L$11,W$2,0)+(VLOOKUP($F747,'(참고)타워 스텟 가치'!$B$7:$L$11,W$2,0)*$E747)</f>
        <v>68.174999999999841</v>
      </c>
      <c r="X747">
        <f>VLOOKUP($F747,'(참고)타워 스텟 가치'!$B$7:$L$11,X$2,0)+(VLOOKUP($F747,'(참고)타워 스텟 가치'!$B$7:$L$11,X$2,0)*$E747)</f>
        <v>18.179999999999957</v>
      </c>
      <c r="Y747">
        <f>VLOOKUP($F747,'(참고)타워 스텟 가치'!$B$7:$L$11,Y$2,0)+(VLOOKUP($F747,'(참고)타워 스텟 가치'!$B$7:$L$11,Y$2,0)*$E747)</f>
        <v>0</v>
      </c>
      <c r="Z747">
        <f>VLOOKUP($F747,'(참고)타워 스텟 가치'!$B$7:$L$11,Z$2,0)+(VLOOKUP($F747,'(참고)타워 스텟 가치'!$B$7:$L$11,Z$2,0)*$E747)</f>
        <v>0</v>
      </c>
      <c r="AA747">
        <f>VLOOKUP($F747,'(참고)타워 스텟 가치'!$B$7:$L$11,AA$2,0)+(VLOOKUP($F747,'(참고)타워 스텟 가치'!$B$7:$L$11,AA$2,0)*$E747)</f>
        <v>42.419999999999895</v>
      </c>
      <c r="AB747">
        <f>SUM('스테이지별 몬스터 스텟'!S747*'(참고)타워 스텟 가치'!$Q$17,'스테이지별 몬스터 스텟'!T747*'(참고)타워 스텟 가치'!$R$17,'스테이지별 몬스터 스텟'!U747*'(참고)타워 스텟 가치'!$S$17,'스테이지별 몬스터 스텟'!V747*'(참고)타워 스텟 가치'!$T$17,'스테이지별 몬스터 스텟'!W747*'(참고)타워 스텟 가치'!$U$17,'스테이지별 몬스터 스텟'!X747*'(참고)타워 스텟 가치'!$V$17,'스테이지별 몬스터 스텟'!Y747*'(참고)타워 스텟 가치'!$W$17,'스테이지별 몬스터 스텟'!Z747*'(참고)타워 스텟 가치'!$X$17,'스테이지별 몬스터 스텟'!AA747*'(참고)타워 스텟 가치'!$Y$17)</f>
        <v>464522.48249999882</v>
      </c>
      <c r="AC747">
        <v>2</v>
      </c>
      <c r="AD747">
        <f>VLOOKUP($F747,'(참고)타워 스텟 가치'!$B$12:$L$16,AD$2,0)+(VLOOKUP($F747,'(참고)타워 스텟 가치'!$B$12:$L$16,AD$2,0)*$E747)</f>
        <v>340.87499999999915</v>
      </c>
      <c r="AE747">
        <f>VLOOKUP($F747,'(참고)타워 스텟 가치'!$B$12:$L$16,AE$2,0)+(VLOOKUP($F747,'(참고)타워 스텟 가치'!$B$12:$L$16,AE$2,0)*$E747)</f>
        <v>409.04999999999899</v>
      </c>
      <c r="AF747">
        <f>VLOOKUP($F747,'(참고)타워 스텟 가치'!$B$12:$L$16,AF$2,0)+(VLOOKUP($F747,'(참고)타워 스텟 가치'!$B$12:$L$16,AF$2,0)*$E747)</f>
        <v>302999.99999999924</v>
      </c>
      <c r="AG747">
        <f>VLOOKUP($F747,'(참고)타워 스텟 가치'!$B$12:$L$16,AG$2,0)+(VLOOKUP($F747,'(참고)타워 스텟 가치'!$B$12:$L$16,AG$2,0)*$E747)</f>
        <v>2045.249999999995</v>
      </c>
      <c r="AH747">
        <f>VLOOKUP($F747,'(참고)타워 스텟 가치'!$B$12:$L$16,AH$2,0)+(VLOOKUP($F747,'(참고)타워 스텟 가치'!$B$12:$L$16,AH$2,0)*$E747)</f>
        <v>68.174999999999841</v>
      </c>
      <c r="AI747">
        <f>VLOOKUP($F747,'(참고)타워 스텟 가치'!$B$12:$L$16,AI$2,0)+(VLOOKUP($F747,'(참고)타워 스텟 가치'!$B$12:$L$16,AI$2,0)*$E747)</f>
        <v>18.179999999999957</v>
      </c>
      <c r="AJ747">
        <f>VLOOKUP($F747,'(참고)타워 스텟 가치'!$B$12:$L$16,AJ$2,0)+(VLOOKUP($F747,'(참고)타워 스텟 가치'!$B$12:$L$16,AJ$2,0)*$E747)</f>
        <v>0</v>
      </c>
      <c r="AK747">
        <f>VLOOKUP($F747,'(참고)타워 스텟 가치'!$B$12:$L$16,AK$2,0)+(VLOOKUP($F747,'(참고)타워 스텟 가치'!$B$12:$L$16,AK$2,0)*$E747)</f>
        <v>0</v>
      </c>
      <c r="AL747">
        <f>VLOOKUP($F747,'(참고)타워 스텟 가치'!$B$12:$L$16,AL$2,0)+(VLOOKUP($F747,'(참고)타워 스텟 가치'!$B$12:$L$16,AL$2,0)*$E747)</f>
        <v>84.83999999999979</v>
      </c>
      <c r="AM747">
        <f>SUM('스테이지별 몬스터 스텟'!AD747*'(참고)타워 스텟 가치'!$Q$17,'스테이지별 몬스터 스텟'!AE747*'(참고)타워 스텟 가치'!$R$17,'스테이지별 몬스터 스텟'!AF747*'(참고)타워 스텟 가치'!$S$17,'스테이지별 몬스터 스텟'!AG747*'(참고)타워 스텟 가치'!$T$17,'스테이지별 몬스터 스텟'!AH747*'(참고)타워 스텟 가치'!$U$17,'스테이지별 몬스터 스텟'!AI747*'(참고)타워 스텟 가치'!$V$17,'스테이지별 몬스터 스텟'!AJ747*'(참고)타워 스텟 가치'!$W$17,'스테이지별 몬스터 스텟'!AK747*'(참고)타워 스텟 가치'!$X$17,'스테이지별 몬스터 스텟'!AL747*'(참고)타워 스텟 가치'!$Y$17)</f>
        <v>460210.03499999881</v>
      </c>
      <c r="AN747">
        <v>3</v>
      </c>
    </row>
    <row r="748" spans="3:40" x14ac:dyDescent="0.3">
      <c r="C748">
        <v>4</v>
      </c>
      <c r="D748">
        <f t="shared" si="35"/>
        <v>149</v>
      </c>
      <c r="E748" s="52">
        <f>VLOOKUP(D748,'스테이지별 난이도 설정'!B:C,2,0)</f>
        <v>59.599999999999852</v>
      </c>
      <c r="F748" t="str">
        <f t="shared" si="36"/>
        <v>유니크</v>
      </c>
      <c r="G748">
        <f t="shared" si="34"/>
        <v>6</v>
      </c>
      <c r="H748">
        <f>VLOOKUP($F748,'(참고)타워 스텟 가치'!$B$2:$L$6,H$2,0)+(VLOOKUP($F748,'(참고)타워 스텟 가치'!$B$2:$L$6,H$2,0)*$E748)</f>
        <v>1533.9374999999964</v>
      </c>
      <c r="I748">
        <f>VLOOKUP($F748,'(참고)타워 스텟 가치'!$B$2:$L$6,I$2,0)+(VLOOKUP($F748,'(참고)타워 스텟 가치'!$B$2:$L$6,I$2,0)*$E748)</f>
        <v>306.78749999999923</v>
      </c>
      <c r="J748">
        <f>VLOOKUP($F748,'(참고)타워 스텟 가치'!$B$2:$L$6,J$2,0)+(VLOOKUP($F748,'(참고)타워 스텟 가치'!$B$2:$L$6,J$2,0)*$E748)</f>
        <v>302999.99999999924</v>
      </c>
      <c r="K748">
        <f>VLOOKUP($F748,'(참고)타워 스텟 가치'!$B$2:$L$6,K$2,0)+(VLOOKUP($F748,'(참고)타워 스텟 가치'!$B$2:$L$6,K$2,0)*$E748)</f>
        <v>6135.7499999999854</v>
      </c>
      <c r="L748">
        <f>VLOOKUP($F748,'(참고)타워 스텟 가치'!$B$2:$L$6,L$2,0)+(VLOOKUP($F748,'(참고)타워 스텟 가치'!$B$2:$L$6,L$2,0)*$E748)</f>
        <v>102.26249999999975</v>
      </c>
      <c r="M748">
        <f>VLOOKUP($F748,'(참고)타워 스텟 가치'!$B$2:$L$6,M$2,0)+(VLOOKUP($F748,'(참고)타워 스텟 가치'!$B$2:$L$6,M$2,0)*$E748)</f>
        <v>18.179999999999957</v>
      </c>
      <c r="N748">
        <f>VLOOKUP($F748,'(참고)타워 스텟 가치'!$B$2:$L$6,N$2,0)+(VLOOKUP($F748,'(참고)타워 스텟 가치'!$B$2:$L$6,N$2,0)*$E748)</f>
        <v>0</v>
      </c>
      <c r="O748">
        <f>VLOOKUP($F748,'(참고)타워 스텟 가치'!$B$2:$L$6,O$2,0)+(VLOOKUP($F748,'(참고)타워 스텟 가치'!$B$2:$L$6,O$2,0)*$E748)</f>
        <v>0</v>
      </c>
      <c r="P748">
        <f>VLOOKUP($F748,'(참고)타워 스텟 가치'!$B$2:$L$6,P$2,0)+(VLOOKUP($F748,'(참고)타워 스텟 가치'!$B$2:$L$6,P$2,0)*$E748)</f>
        <v>60.599999999999852</v>
      </c>
      <c r="Q748">
        <f>SUM('스테이지별 몬스터 스텟'!H748*'(참고)타워 스텟 가치'!$Q$17,'스테이지별 몬스터 스텟'!I748*'(참고)타워 스텟 가치'!$R$17,'스테이지별 몬스터 스텟'!J748*'(참고)타워 스텟 가치'!$S$17,'스테이지별 몬스터 스텟'!K748*'(참고)타워 스텟 가치'!$T$17,'스테이지별 몬스터 스텟'!L748*'(참고)타워 스텟 가치'!$U$17,'스테이지별 몬스터 스텟'!M748*'(참고)타워 스텟 가치'!$V$17,'스테이지별 몬스터 스텟'!N748*'(참고)타워 스텟 가치'!$W$17,'스테이지별 몬스터 스텟'!O748*'(참고)타워 스텟 가치'!$X$17,'스테이지별 몬스터 스텟'!P748*'(참고)타워 스텟 가치'!$Y$17)</f>
        <v>470643.46124999877</v>
      </c>
      <c r="R748">
        <v>1</v>
      </c>
      <c r="S748">
        <f>VLOOKUP($F748,'(참고)타워 스텟 가치'!$B$7:$L$11,S$2,0)+(VLOOKUP($F748,'(참고)타워 스텟 가치'!$B$7:$L$11,S$2,0)*$E748)</f>
        <v>511.31249999999875</v>
      </c>
      <c r="T748">
        <f>VLOOKUP($F748,'(참고)타워 스텟 가치'!$B$7:$L$11,T$2,0)+(VLOOKUP($F748,'(참고)타워 스텟 가치'!$B$7:$L$11,T$2,0)*$E748)</f>
        <v>920.36249999999779</v>
      </c>
      <c r="U748">
        <f>VLOOKUP($F748,'(참고)타워 스텟 가치'!$B$7:$L$11,U$2,0)+(VLOOKUP($F748,'(참고)타워 스텟 가치'!$B$7:$L$11,U$2,0)*$E748)</f>
        <v>302999.99999999924</v>
      </c>
      <c r="V748">
        <f>VLOOKUP($F748,'(참고)타워 스텟 가치'!$B$7:$L$11,V$2,0)+(VLOOKUP($F748,'(참고)타워 스텟 가치'!$B$7:$L$11,V$2,0)*$E748)</f>
        <v>6135.7499999999854</v>
      </c>
      <c r="W748">
        <f>VLOOKUP($F748,'(참고)타워 스텟 가치'!$B$7:$L$11,W$2,0)+(VLOOKUP($F748,'(참고)타워 스텟 가치'!$B$7:$L$11,W$2,0)*$E748)</f>
        <v>102.26249999999975</v>
      </c>
      <c r="X748">
        <f>VLOOKUP($F748,'(참고)타워 스텟 가치'!$B$7:$L$11,X$2,0)+(VLOOKUP($F748,'(참고)타워 스텟 가치'!$B$7:$L$11,X$2,0)*$E748)</f>
        <v>18.179999999999957</v>
      </c>
      <c r="Y748">
        <f>VLOOKUP($F748,'(참고)타워 스텟 가치'!$B$7:$L$11,Y$2,0)+(VLOOKUP($F748,'(참고)타워 스텟 가치'!$B$7:$L$11,Y$2,0)*$E748)</f>
        <v>0</v>
      </c>
      <c r="Z748">
        <f>VLOOKUP($F748,'(참고)타워 스텟 가치'!$B$7:$L$11,Z$2,0)+(VLOOKUP($F748,'(참고)타워 스텟 가치'!$B$7:$L$11,Z$2,0)*$E748)</f>
        <v>0</v>
      </c>
      <c r="AA748">
        <f>VLOOKUP($F748,'(참고)타워 스텟 가치'!$B$7:$L$11,AA$2,0)+(VLOOKUP($F748,'(참고)타워 스텟 가치'!$B$7:$L$11,AA$2,0)*$E748)</f>
        <v>60.599999999999852</v>
      </c>
      <c r="AB748">
        <f>SUM('스테이지별 몬스터 스텟'!S748*'(참고)타워 스텟 가치'!$Q$17,'스테이지별 몬스터 스텟'!T748*'(참고)타워 스텟 가치'!$R$17,'스테이지별 몬스터 스텟'!U748*'(참고)타워 스텟 가치'!$S$17,'스테이지별 몬스터 스텟'!V748*'(참고)타워 스텟 가치'!$T$17,'스테이지별 몬스터 스텟'!W748*'(참고)타워 스텟 가치'!$U$17,'스테이지별 몬스터 스텟'!X748*'(참고)타워 스텟 가치'!$V$17,'스테이지별 몬스터 스텟'!Y748*'(참고)타워 스텟 가치'!$W$17,'스테이지별 몬스터 스텟'!Z748*'(참고)타워 스텟 가치'!$X$17,'스테이지별 몬스터 스텟'!AA748*'(참고)타워 스텟 가치'!$Y$17)</f>
        <v>469518.57374999882</v>
      </c>
      <c r="AC748">
        <v>2</v>
      </c>
      <c r="AD748">
        <f>VLOOKUP($F748,'(참고)타워 스텟 가치'!$B$12:$L$16,AD$2,0)+(VLOOKUP($F748,'(참고)타워 스텟 가치'!$B$12:$L$16,AD$2,0)*$E748)</f>
        <v>511.31249999999875</v>
      </c>
      <c r="AE748">
        <f>VLOOKUP($F748,'(참고)타워 스텟 가치'!$B$12:$L$16,AE$2,0)+(VLOOKUP($F748,'(참고)타워 스텟 가치'!$B$12:$L$16,AE$2,0)*$E748)</f>
        <v>613.57499999999845</v>
      </c>
      <c r="AF748">
        <f>VLOOKUP($F748,'(참고)타워 스텟 가치'!$B$12:$L$16,AF$2,0)+(VLOOKUP($F748,'(참고)타워 스텟 가치'!$B$12:$L$16,AF$2,0)*$E748)</f>
        <v>302999.99999999924</v>
      </c>
      <c r="AG748">
        <f>VLOOKUP($F748,'(참고)타워 스텟 가치'!$B$12:$L$16,AG$2,0)+(VLOOKUP($F748,'(참고)타워 스텟 가치'!$B$12:$L$16,AG$2,0)*$E748)</f>
        <v>3067.8749999999927</v>
      </c>
      <c r="AH748">
        <f>VLOOKUP($F748,'(참고)타워 스텟 가치'!$B$12:$L$16,AH$2,0)+(VLOOKUP($F748,'(참고)타워 스텟 가치'!$B$12:$L$16,AH$2,0)*$E748)</f>
        <v>102.26249999999975</v>
      </c>
      <c r="AI748">
        <f>VLOOKUP($F748,'(참고)타워 스텟 가치'!$B$12:$L$16,AI$2,0)+(VLOOKUP($F748,'(참고)타워 스텟 가치'!$B$12:$L$16,AI$2,0)*$E748)</f>
        <v>18.179999999999957</v>
      </c>
      <c r="AJ748">
        <f>VLOOKUP($F748,'(참고)타워 스텟 가치'!$B$12:$L$16,AJ$2,0)+(VLOOKUP($F748,'(참고)타워 스텟 가치'!$B$12:$L$16,AJ$2,0)*$E748)</f>
        <v>0</v>
      </c>
      <c r="AK748">
        <f>VLOOKUP($F748,'(참고)타워 스텟 가치'!$B$12:$L$16,AK$2,0)+(VLOOKUP($F748,'(참고)타워 스텟 가치'!$B$12:$L$16,AK$2,0)*$E748)</f>
        <v>0</v>
      </c>
      <c r="AL748">
        <f>VLOOKUP($F748,'(참고)타워 스텟 가치'!$B$12:$L$16,AL$2,0)+(VLOOKUP($F748,'(참고)타워 스텟 가치'!$B$12:$L$16,AL$2,0)*$E748)</f>
        <v>121.1999999999997</v>
      </c>
      <c r="AM748">
        <f>SUM('스테이지별 몬스터 스텟'!AD748*'(참고)타워 스텟 가치'!$Q$17,'스테이지별 몬스터 스텟'!AE748*'(참고)타워 스텟 가치'!$R$17,'스테이지별 몬스터 스텟'!AF748*'(참고)타워 스텟 가치'!$S$17,'스테이지별 몬스터 스텟'!AG748*'(참고)타워 스텟 가치'!$T$17,'스테이지별 몬스터 스텟'!AH748*'(참고)타워 스텟 가치'!$U$17,'스테이지별 몬스터 스텟'!AI748*'(참고)타워 스텟 가치'!$V$17,'스테이지별 몬스터 스텟'!AJ748*'(참고)타워 스텟 가치'!$W$17,'스테이지별 몬스터 스텟'!AK748*'(참고)타워 스텟 가치'!$X$17,'스테이지별 몬스터 스텟'!AL748*'(참고)타워 스텟 가치'!$Y$17)</f>
        <v>463043.84249999886</v>
      </c>
      <c r="AN748">
        <v>3</v>
      </c>
    </row>
    <row r="749" spans="3:40" x14ac:dyDescent="0.3">
      <c r="C749">
        <v>5</v>
      </c>
      <c r="D749">
        <f t="shared" si="35"/>
        <v>149</v>
      </c>
      <c r="E749" s="52">
        <f>VLOOKUP(D749,'스테이지별 난이도 설정'!B:C,2,0)</f>
        <v>59.599999999999852</v>
      </c>
      <c r="F749" t="str">
        <f t="shared" si="36"/>
        <v>스페셜</v>
      </c>
      <c r="G749">
        <f t="shared" si="34"/>
        <v>6</v>
      </c>
      <c r="H749">
        <f>VLOOKUP($F749,'(참고)타워 스텟 가치'!$B$2:$L$6,H$2,0)+(VLOOKUP($F749,'(참고)타워 스텟 가치'!$B$2:$L$6,H$2,0)*$E749)</f>
        <v>2300.9062499999945</v>
      </c>
      <c r="I749">
        <f>VLOOKUP($F749,'(참고)타워 스텟 가치'!$B$2:$L$6,I$2,0)+(VLOOKUP($F749,'(참고)타워 스텟 가치'!$B$2:$L$6,I$2,0)*$E749)</f>
        <v>460.1812499999989</v>
      </c>
      <c r="J749">
        <f>VLOOKUP($F749,'(참고)타워 스텟 가치'!$B$2:$L$6,J$2,0)+(VLOOKUP($F749,'(참고)타워 스텟 가치'!$B$2:$L$6,J$2,0)*$E749)</f>
        <v>302999.99999999924</v>
      </c>
      <c r="K749">
        <f>VLOOKUP($F749,'(참고)타워 스텟 가치'!$B$2:$L$6,K$2,0)+(VLOOKUP($F749,'(참고)타워 스텟 가치'!$B$2:$L$6,K$2,0)*$E749)</f>
        <v>9203.6249999999782</v>
      </c>
      <c r="L749">
        <f>VLOOKUP($F749,'(참고)타워 스텟 가치'!$B$2:$L$6,L$2,0)+(VLOOKUP($F749,'(참고)타워 스텟 가치'!$B$2:$L$6,L$2,0)*$E749)</f>
        <v>153.39374999999961</v>
      </c>
      <c r="M749">
        <f>VLOOKUP($F749,'(참고)타워 스텟 가치'!$B$2:$L$6,M$2,0)+(VLOOKUP($F749,'(참고)타워 스텟 가치'!$B$2:$L$6,M$2,0)*$E749)</f>
        <v>18.179999999999957</v>
      </c>
      <c r="N749">
        <f>VLOOKUP($F749,'(참고)타워 스텟 가치'!$B$2:$L$6,N$2,0)+(VLOOKUP($F749,'(참고)타워 스텟 가치'!$B$2:$L$6,N$2,0)*$E749)</f>
        <v>0</v>
      </c>
      <c r="O749">
        <f>VLOOKUP($F749,'(참고)타워 스텟 가치'!$B$2:$L$6,O$2,0)+(VLOOKUP($F749,'(참고)타워 스텟 가치'!$B$2:$L$6,O$2,0)*$E749)</f>
        <v>0</v>
      </c>
      <c r="P749">
        <f>VLOOKUP($F749,'(참고)타워 스텟 가치'!$B$2:$L$6,P$2,0)+(VLOOKUP($F749,'(참고)타워 스텟 가치'!$B$2:$L$6,P$2,0)*$E749)</f>
        <v>60.599999999999852</v>
      </c>
      <c r="Q749">
        <f>SUM('스테이지별 몬스터 스텟'!H749*'(참고)타워 스텟 가치'!$Q$17,'스테이지별 몬스터 스텟'!I749*'(참고)타워 스텟 가치'!$R$17,'스테이지별 몬스터 스텟'!J749*'(참고)타워 스텟 가치'!$S$17,'스테이지별 몬스터 스텟'!K749*'(참고)타워 스텟 가치'!$T$17,'스테이지별 몬스터 스텟'!L749*'(참고)타워 스텟 가치'!$U$17,'스테이지별 몬스터 스텟'!M749*'(참고)타워 스텟 가치'!$V$17,'스테이지별 몬스터 스텟'!N749*'(참고)타워 스텟 가치'!$W$17,'스테이지별 몬스터 스텟'!O749*'(참고)타워 스텟 가치'!$X$17,'스테이지별 몬스터 스텟'!P749*'(참고)타워 스텟 가치'!$Y$17)</f>
        <v>478645.50187499874</v>
      </c>
      <c r="R749">
        <v>1</v>
      </c>
      <c r="S749">
        <f>VLOOKUP($F749,'(참고)타워 스텟 가치'!$B$7:$L$11,S$2,0)+(VLOOKUP($F749,'(참고)타워 스텟 가치'!$B$7:$L$11,S$2,0)*$E749)</f>
        <v>766.96874999999818</v>
      </c>
      <c r="T749">
        <f>VLOOKUP($F749,'(참고)타워 스텟 가치'!$B$7:$L$11,T$2,0)+(VLOOKUP($F749,'(참고)타워 스텟 가치'!$B$7:$L$11,T$2,0)*$E749)</f>
        <v>1380.5437499999966</v>
      </c>
      <c r="U749">
        <f>VLOOKUP($F749,'(참고)타워 스텟 가치'!$B$7:$L$11,U$2,0)+(VLOOKUP($F749,'(참고)타워 스텟 가치'!$B$7:$L$11,U$2,0)*$E749)</f>
        <v>302999.99999999924</v>
      </c>
      <c r="V749">
        <f>VLOOKUP($F749,'(참고)타워 스텟 가치'!$B$7:$L$11,V$2,0)+(VLOOKUP($F749,'(참고)타워 스텟 가치'!$B$7:$L$11,V$2,0)*$E749)</f>
        <v>9203.6249999999782</v>
      </c>
      <c r="W749">
        <f>VLOOKUP($F749,'(참고)타워 스텟 가치'!$B$7:$L$11,W$2,0)+(VLOOKUP($F749,'(참고)타워 스텟 가치'!$B$7:$L$11,W$2,0)*$E749)</f>
        <v>153.39374999999961</v>
      </c>
      <c r="X749">
        <f>VLOOKUP($F749,'(참고)타워 스텟 가치'!$B$7:$L$11,X$2,0)+(VLOOKUP($F749,'(참고)타워 스텟 가치'!$B$7:$L$11,X$2,0)*$E749)</f>
        <v>18.179999999999957</v>
      </c>
      <c r="Y749">
        <f>VLOOKUP($F749,'(참고)타워 스텟 가치'!$B$7:$L$11,Y$2,0)+(VLOOKUP($F749,'(참고)타워 스텟 가치'!$B$7:$L$11,Y$2,0)*$E749)</f>
        <v>0</v>
      </c>
      <c r="Z749">
        <f>VLOOKUP($F749,'(참고)타워 스텟 가치'!$B$7:$L$11,Z$2,0)+(VLOOKUP($F749,'(참고)타워 스텟 가치'!$B$7:$L$11,Z$2,0)*$E749)</f>
        <v>0</v>
      </c>
      <c r="AA749">
        <f>VLOOKUP($F749,'(참고)타워 스텟 가치'!$B$7:$L$11,AA$2,0)+(VLOOKUP($F749,'(참고)타워 스텟 가치'!$B$7:$L$11,AA$2,0)*$E749)</f>
        <v>60.599999999999852</v>
      </c>
      <c r="AB749">
        <f>SUM('스테이지별 몬스터 스텟'!S749*'(참고)타워 스텟 가치'!$Q$17,'스테이지별 몬스터 스텟'!T749*'(참고)타워 스텟 가치'!$R$17,'스테이지별 몬스터 스텟'!U749*'(참고)타워 스텟 가치'!$S$17,'스테이지별 몬스터 스텟'!V749*'(참고)타워 스텟 가치'!$T$17,'스테이지별 몬스터 스텟'!W749*'(참고)타워 스텟 가치'!$U$17,'스테이지별 몬스터 스텟'!X749*'(참고)타워 스텟 가치'!$V$17,'스테이지별 몬스터 스텟'!Y749*'(참고)타워 스텟 가치'!$W$17,'스테이지별 몬스터 스텟'!Z749*'(참고)타워 스텟 가치'!$X$17,'스테이지별 몬스터 스텟'!AA749*'(참고)타워 스텟 가치'!$Y$17)</f>
        <v>476958.17062499875</v>
      </c>
      <c r="AC749">
        <v>2</v>
      </c>
      <c r="AD749">
        <f>VLOOKUP($F749,'(참고)타워 스텟 가치'!$B$12:$L$16,AD$2,0)+(VLOOKUP($F749,'(참고)타워 스텟 가치'!$B$12:$L$16,AD$2,0)*$E749)</f>
        <v>766.96874999999818</v>
      </c>
      <c r="AE749">
        <f>VLOOKUP($F749,'(참고)타워 스텟 가치'!$B$12:$L$16,AE$2,0)+(VLOOKUP($F749,'(참고)타워 스텟 가치'!$B$12:$L$16,AE$2,0)*$E749)</f>
        <v>920.36249999999779</v>
      </c>
      <c r="AF749">
        <f>VLOOKUP($F749,'(참고)타워 스텟 가치'!$B$12:$L$16,AF$2,0)+(VLOOKUP($F749,'(참고)타워 스텟 가치'!$B$12:$L$16,AF$2,0)*$E749)</f>
        <v>302999.99999999924</v>
      </c>
      <c r="AG749">
        <f>VLOOKUP($F749,'(참고)타워 스텟 가치'!$B$12:$L$16,AG$2,0)+(VLOOKUP($F749,'(참고)타워 스텟 가치'!$B$12:$L$16,AG$2,0)*$E749)</f>
        <v>4601.8124999999891</v>
      </c>
      <c r="AH749">
        <f>VLOOKUP($F749,'(참고)타워 스텟 가치'!$B$12:$L$16,AH$2,0)+(VLOOKUP($F749,'(참고)타워 스텟 가치'!$B$12:$L$16,AH$2,0)*$E749)</f>
        <v>153.39374999999961</v>
      </c>
      <c r="AI749">
        <f>VLOOKUP($F749,'(참고)타워 스텟 가치'!$B$12:$L$16,AI$2,0)+(VLOOKUP($F749,'(참고)타워 스텟 가치'!$B$12:$L$16,AI$2,0)*$E749)</f>
        <v>18.179999999999957</v>
      </c>
      <c r="AJ749">
        <f>VLOOKUP($F749,'(참고)타워 스텟 가치'!$B$12:$L$16,AJ$2,0)+(VLOOKUP($F749,'(참고)타워 스텟 가치'!$B$12:$L$16,AJ$2,0)*$E749)</f>
        <v>0</v>
      </c>
      <c r="AK749">
        <f>VLOOKUP($F749,'(참고)타워 스텟 가치'!$B$12:$L$16,AK$2,0)+(VLOOKUP($F749,'(참고)타워 스텟 가치'!$B$12:$L$16,AK$2,0)*$E749)</f>
        <v>0</v>
      </c>
      <c r="AL749">
        <f>VLOOKUP($F749,'(참고)타워 스텟 가치'!$B$12:$L$16,AL$2,0)+(VLOOKUP($F749,'(참고)타워 스텟 가치'!$B$12:$L$16,AL$2,0)*$E749)</f>
        <v>121.1999999999997</v>
      </c>
      <c r="AM749">
        <f>SUM('스테이지별 몬스터 스텟'!AD749*'(참고)타워 스텟 가치'!$Q$17,'스테이지별 몬스터 스텟'!AE749*'(참고)타워 스텟 가치'!$R$17,'스테이지별 몬스터 스텟'!AF749*'(참고)타워 스텟 가치'!$S$17,'스테이지별 몬스터 스텟'!AG749*'(참고)타워 스텟 가치'!$T$17,'스테이지별 몬스터 스텟'!AH749*'(참고)타워 스텟 가치'!$U$17,'스테이지별 몬스터 스텟'!AI749*'(참고)타워 스텟 가치'!$V$17,'스테이지별 몬스터 스텟'!AJ749*'(참고)타워 스텟 가치'!$W$17,'스테이지별 몬스터 스텟'!AK749*'(참고)타워 스텟 가치'!$X$17,'스테이지별 몬스터 스텟'!AL749*'(참고)타워 스텟 가치'!$Y$17)</f>
        <v>467185.47374999884</v>
      </c>
      <c r="AN749">
        <v>3</v>
      </c>
    </row>
    <row r="750" spans="3:40" x14ac:dyDescent="0.3">
      <c r="C750">
        <v>1</v>
      </c>
      <c r="D750">
        <f t="shared" si="35"/>
        <v>150</v>
      </c>
      <c r="E750" s="52">
        <f>VLOOKUP(D750,'스테이지별 난이도 설정'!B:C,2,0)</f>
        <v>59.999999999999851</v>
      </c>
      <c r="F750" t="str">
        <f t="shared" si="36"/>
        <v>일반</v>
      </c>
      <c r="G750">
        <f t="shared" si="34"/>
        <v>6</v>
      </c>
      <c r="H750">
        <f>VLOOKUP($F750,'(참고)타워 스텟 가치'!$B$2:$L$6,H$2,0)+(VLOOKUP($F750,'(참고)타워 스텟 가치'!$B$2:$L$6,H$2,0)*$E750)</f>
        <v>457.49999999999886</v>
      </c>
      <c r="I750">
        <f>VLOOKUP($F750,'(참고)타워 스텟 가치'!$B$2:$L$6,I$2,0)+(VLOOKUP($F750,'(참고)타워 스텟 가치'!$B$2:$L$6,I$2,0)*$E750)</f>
        <v>91.499999999999773</v>
      </c>
      <c r="J750">
        <f>VLOOKUP($F750,'(참고)타워 스텟 가치'!$B$2:$L$6,J$2,0)+(VLOOKUP($F750,'(참고)타워 스텟 가치'!$B$2:$L$6,J$2,0)*$E750)</f>
        <v>304999.99999999924</v>
      </c>
      <c r="K750">
        <f>VLOOKUP($F750,'(참고)타워 스텟 가치'!$B$2:$L$6,K$2,0)+(VLOOKUP($F750,'(참고)타워 스텟 가치'!$B$2:$L$6,K$2,0)*$E750)</f>
        <v>1829.9999999999955</v>
      </c>
      <c r="L750">
        <f>VLOOKUP($F750,'(참고)타워 스텟 가치'!$B$2:$L$6,L$2,0)+(VLOOKUP($F750,'(참고)타워 스텟 가치'!$B$2:$L$6,L$2,0)*$E750)</f>
        <v>30.499999999999925</v>
      </c>
      <c r="M750">
        <f>VLOOKUP($F750,'(참고)타워 스텟 가치'!$B$2:$L$6,M$2,0)+(VLOOKUP($F750,'(참고)타워 스텟 가치'!$B$2:$L$6,M$2,0)*$E750)</f>
        <v>18.299999999999955</v>
      </c>
      <c r="N750">
        <f>VLOOKUP($F750,'(참고)타워 스텟 가치'!$B$2:$L$6,N$2,0)+(VLOOKUP($F750,'(참고)타워 스텟 가치'!$B$2:$L$6,N$2,0)*$E750)</f>
        <v>0</v>
      </c>
      <c r="O750">
        <f>VLOOKUP($F750,'(참고)타워 스텟 가치'!$B$2:$L$6,O$2,0)+(VLOOKUP($F750,'(참고)타워 스텟 가치'!$B$2:$L$6,O$2,0)*$E750)</f>
        <v>0</v>
      </c>
      <c r="P750">
        <f>VLOOKUP($F750,'(참고)타워 스텟 가치'!$B$2:$L$6,P$2,0)+(VLOOKUP($F750,'(참고)타워 스텟 가치'!$B$2:$L$6,P$2,0)*$E750)</f>
        <v>42.699999999999896</v>
      </c>
      <c r="Q750">
        <f>SUM('스테이지별 몬스터 스텟'!H750*'(참고)타워 스텟 가치'!$Q$17,'스테이지별 몬스터 스텟'!I750*'(참고)타워 스텟 가치'!$R$17,'스테이지별 몬스터 스텟'!J750*'(참고)타워 스텟 가치'!$S$17,'스테이지별 몬스터 스텟'!K750*'(참고)타워 스텟 가치'!$T$17,'스테이지별 몬스터 스텟'!L750*'(참고)타워 스텟 가치'!$U$17,'스테이지별 몬스터 스텟'!M750*'(참고)타워 스텟 가치'!$V$17,'스테이지별 몬스터 스텟'!N750*'(참고)타워 스텟 가치'!$W$17,'스테이지별 몬스터 스텟'!O750*'(참고)타워 스텟 가치'!$X$17,'스테이지별 몬스터 스텟'!P750*'(참고)타워 스텟 가치'!$Y$17)</f>
        <v>462376.94999999885</v>
      </c>
      <c r="R750">
        <v>1</v>
      </c>
      <c r="S750">
        <f>VLOOKUP($F750,'(참고)타워 스텟 가치'!$B$7:$L$11,S$2,0)+(VLOOKUP($F750,'(참고)타워 스텟 가치'!$B$7:$L$11,S$2,0)*$E750)</f>
        <v>152.49999999999963</v>
      </c>
      <c r="T750">
        <f>VLOOKUP($F750,'(참고)타워 스텟 가치'!$B$7:$L$11,T$2,0)+(VLOOKUP($F750,'(참고)타워 스텟 가치'!$B$7:$L$11,T$2,0)*$E750)</f>
        <v>274.49999999999932</v>
      </c>
      <c r="U750">
        <f>VLOOKUP($F750,'(참고)타워 스텟 가치'!$B$7:$L$11,U$2,0)+(VLOOKUP($F750,'(참고)타워 스텟 가치'!$B$7:$L$11,U$2,0)*$E750)</f>
        <v>304999.99999999924</v>
      </c>
      <c r="V750">
        <f>VLOOKUP($F750,'(참고)타워 스텟 가치'!$B$7:$L$11,V$2,0)+(VLOOKUP($F750,'(참고)타워 스텟 가치'!$B$7:$L$11,V$2,0)*$E750)</f>
        <v>1829.9999999999955</v>
      </c>
      <c r="W750">
        <f>VLOOKUP($F750,'(참고)타워 스텟 가치'!$B$7:$L$11,W$2,0)+(VLOOKUP($F750,'(참고)타워 스텟 가치'!$B$7:$L$11,W$2,0)*$E750)</f>
        <v>30.499999999999925</v>
      </c>
      <c r="X750">
        <f>VLOOKUP($F750,'(참고)타워 스텟 가치'!$B$7:$L$11,X$2,0)+(VLOOKUP($F750,'(참고)타워 스텟 가치'!$B$7:$L$11,X$2,0)*$E750)</f>
        <v>18.299999999999955</v>
      </c>
      <c r="Y750">
        <f>VLOOKUP($F750,'(참고)타워 스텟 가치'!$B$7:$L$11,Y$2,0)+(VLOOKUP($F750,'(참고)타워 스텟 가치'!$B$7:$L$11,Y$2,0)*$E750)</f>
        <v>0</v>
      </c>
      <c r="Z750">
        <f>VLOOKUP($F750,'(참고)타워 스텟 가치'!$B$7:$L$11,Z$2,0)+(VLOOKUP($F750,'(참고)타워 스텟 가치'!$B$7:$L$11,Z$2,0)*$E750)</f>
        <v>0</v>
      </c>
      <c r="AA750">
        <f>VLOOKUP($F750,'(참고)타워 스텟 가치'!$B$7:$L$11,AA$2,0)+(VLOOKUP($F750,'(참고)타워 스텟 가치'!$B$7:$L$11,AA$2,0)*$E750)</f>
        <v>42.699999999999896</v>
      </c>
      <c r="AB750">
        <f>SUM('스테이지별 몬스터 스텟'!S750*'(참고)타워 스텟 가치'!$Q$17,'스테이지별 몬스터 스텟'!T750*'(참고)타워 스텟 가치'!$R$17,'스테이지별 몬스터 스텟'!U750*'(참고)타워 스텟 가치'!$S$17,'스테이지별 몬스터 스텟'!V750*'(참고)타워 스텟 가치'!$T$17,'스테이지별 몬스터 스텟'!W750*'(참고)타워 스텟 가치'!$U$17,'스테이지별 몬스터 스텟'!X750*'(참고)타워 스텟 가치'!$V$17,'스테이지별 몬스터 스텟'!Y750*'(참고)타워 스텟 가치'!$W$17,'스테이지별 몬스터 스텟'!Z750*'(참고)타워 스텟 가치'!$X$17,'스테이지별 몬스터 스텟'!AA750*'(참고)타워 스텟 가치'!$Y$17)</f>
        <v>462041.44999999885</v>
      </c>
      <c r="AC750">
        <v>2</v>
      </c>
      <c r="AD750">
        <f>VLOOKUP($F750,'(참고)타워 스텟 가치'!$B$12:$L$16,AD$2,0)+(VLOOKUP($F750,'(참고)타워 스텟 가치'!$B$12:$L$16,AD$2,0)*$E750)</f>
        <v>152.49999999999963</v>
      </c>
      <c r="AE750">
        <f>VLOOKUP($F750,'(참고)타워 스텟 가치'!$B$12:$L$16,AE$2,0)+(VLOOKUP($F750,'(참고)타워 스텟 가치'!$B$12:$L$16,AE$2,0)*$E750)</f>
        <v>182.99999999999955</v>
      </c>
      <c r="AF750">
        <f>VLOOKUP($F750,'(참고)타워 스텟 가치'!$B$12:$L$16,AF$2,0)+(VLOOKUP($F750,'(참고)타워 스텟 가치'!$B$12:$L$16,AF$2,0)*$E750)</f>
        <v>304999.99999999924</v>
      </c>
      <c r="AG750">
        <f>VLOOKUP($F750,'(참고)타워 스텟 가치'!$B$12:$L$16,AG$2,0)+(VLOOKUP($F750,'(참고)타워 스텟 가치'!$B$12:$L$16,AG$2,0)*$E750)</f>
        <v>914.99999999999773</v>
      </c>
      <c r="AH750">
        <f>VLOOKUP($F750,'(참고)타워 스텟 가치'!$B$12:$L$16,AH$2,0)+(VLOOKUP($F750,'(참고)타워 스텟 가치'!$B$12:$L$16,AH$2,0)*$E750)</f>
        <v>30.499999999999925</v>
      </c>
      <c r="AI750">
        <f>VLOOKUP($F750,'(참고)타워 스텟 가치'!$B$12:$L$16,AI$2,0)+(VLOOKUP($F750,'(참고)타워 스텟 가치'!$B$12:$L$16,AI$2,0)*$E750)</f>
        <v>18.299999999999955</v>
      </c>
      <c r="AJ750">
        <f>VLOOKUP($F750,'(참고)타워 스텟 가치'!$B$12:$L$16,AJ$2,0)+(VLOOKUP($F750,'(참고)타워 스텟 가치'!$B$12:$L$16,AJ$2,0)*$E750)</f>
        <v>0</v>
      </c>
      <c r="AK750">
        <f>VLOOKUP($F750,'(참고)타워 스텟 가치'!$B$12:$L$16,AK$2,0)+(VLOOKUP($F750,'(참고)타워 스텟 가치'!$B$12:$L$16,AK$2,0)*$E750)</f>
        <v>0</v>
      </c>
      <c r="AL750">
        <f>VLOOKUP($F750,'(참고)타워 스텟 가치'!$B$12:$L$16,AL$2,0)+(VLOOKUP($F750,'(참고)타워 스텟 가치'!$B$12:$L$16,AL$2,0)*$E750)</f>
        <v>85.399999999999793</v>
      </c>
      <c r="AM750">
        <f>SUM('스테이지별 몬스터 스텟'!AD750*'(참고)타워 스텟 가치'!$Q$17,'스테이지별 몬스터 스텟'!AE750*'(참고)타워 스텟 가치'!$R$17,'스테이지별 몬스터 스텟'!AF750*'(참고)타워 스텟 가치'!$S$17,'스테이지별 몬스터 스텟'!AG750*'(참고)타워 스텟 가치'!$T$17,'스테이지별 몬스터 스텟'!AH750*'(참고)타워 스텟 가치'!$U$17,'스테이지별 몬스터 스텟'!AI750*'(참고)타워 스텟 가치'!$V$17,'스테이지별 몬스터 스텟'!AJ750*'(참고)타워 스텟 가치'!$W$17,'스테이지별 몬스터 스텟'!AK750*'(참고)타워 스텟 가치'!$X$17,'스테이지별 몬스터 스텟'!AL750*'(참고)타워 스텟 가치'!$Y$17)</f>
        <v>460159.59999999881</v>
      </c>
      <c r="AN750">
        <v>3</v>
      </c>
    </row>
    <row r="751" spans="3:40" x14ac:dyDescent="0.3">
      <c r="C751">
        <v>2</v>
      </c>
      <c r="D751">
        <f t="shared" si="35"/>
        <v>150</v>
      </c>
      <c r="E751" s="52">
        <f>VLOOKUP(D751,'스테이지별 난이도 설정'!B:C,2,0)</f>
        <v>59.999999999999851</v>
      </c>
      <c r="F751" t="str">
        <f t="shared" si="36"/>
        <v>레어</v>
      </c>
      <c r="G751">
        <f t="shared" si="34"/>
        <v>6</v>
      </c>
      <c r="H751">
        <f>VLOOKUP($F751,'(참고)타워 스텟 가치'!$B$2:$L$6,H$2,0)+(VLOOKUP($F751,'(참고)타워 스텟 가치'!$B$2:$L$6,H$2,0)*$E751)</f>
        <v>686.24999999999829</v>
      </c>
      <c r="I751">
        <f>VLOOKUP($F751,'(참고)타워 스텟 가치'!$B$2:$L$6,I$2,0)+(VLOOKUP($F751,'(참고)타워 스텟 가치'!$B$2:$L$6,I$2,0)*$E751)</f>
        <v>137.24999999999966</v>
      </c>
      <c r="J751">
        <f>VLOOKUP($F751,'(참고)타워 스텟 가치'!$B$2:$L$6,J$2,0)+(VLOOKUP($F751,'(참고)타워 스텟 가치'!$B$2:$L$6,J$2,0)*$E751)</f>
        <v>304999.99999999924</v>
      </c>
      <c r="K751">
        <f>VLOOKUP($F751,'(참고)타워 스텟 가치'!$B$2:$L$6,K$2,0)+(VLOOKUP($F751,'(참고)타워 스텟 가치'!$B$2:$L$6,K$2,0)*$E751)</f>
        <v>2744.9999999999932</v>
      </c>
      <c r="L751">
        <f>VLOOKUP($F751,'(참고)타워 스텟 가치'!$B$2:$L$6,L$2,0)+(VLOOKUP($F751,'(참고)타워 스텟 가치'!$B$2:$L$6,L$2,0)*$E751)</f>
        <v>45.749999999999886</v>
      </c>
      <c r="M751">
        <f>VLOOKUP($F751,'(참고)타워 스텟 가치'!$B$2:$L$6,M$2,0)+(VLOOKUP($F751,'(참고)타워 스텟 가치'!$B$2:$L$6,M$2,0)*$E751)</f>
        <v>18.299999999999955</v>
      </c>
      <c r="N751">
        <f>VLOOKUP($F751,'(참고)타워 스텟 가치'!$B$2:$L$6,N$2,0)+(VLOOKUP($F751,'(참고)타워 스텟 가치'!$B$2:$L$6,N$2,0)*$E751)</f>
        <v>0</v>
      </c>
      <c r="O751">
        <f>VLOOKUP($F751,'(참고)타워 스텟 가치'!$B$2:$L$6,O$2,0)+(VLOOKUP($F751,'(참고)타워 스텟 가치'!$B$2:$L$6,O$2,0)*$E751)</f>
        <v>0</v>
      </c>
      <c r="P751">
        <f>VLOOKUP($F751,'(참고)타워 스텟 가치'!$B$2:$L$6,P$2,0)+(VLOOKUP($F751,'(참고)타워 스텟 가치'!$B$2:$L$6,P$2,0)*$E751)</f>
        <v>42.699999999999896</v>
      </c>
      <c r="Q751">
        <f>SUM('스테이지별 몬스터 스텟'!H751*'(참고)타워 스텟 가치'!$Q$17,'스테이지별 몬스터 스텟'!I751*'(참고)타워 스텟 가치'!$R$17,'스테이지별 몬스터 스텟'!J751*'(참고)타워 스텟 가치'!$S$17,'스테이지별 몬스터 스텟'!K751*'(참고)타워 스텟 가치'!$T$17,'스테이지별 몬스터 스텟'!L751*'(참고)타워 스텟 가치'!$U$17,'스테이지별 몬스터 스텟'!M751*'(참고)타워 스텟 가치'!$V$17,'스테이지별 몬스터 스텟'!N751*'(참고)타워 스텟 가치'!$W$17,'스테이지별 몬스터 스텟'!O751*'(참고)타워 스텟 가치'!$X$17,'스테이지별 몬스터 스텟'!P751*'(참고)타워 스텟 가치'!$Y$17)</f>
        <v>464763.57499999885</v>
      </c>
      <c r="R751">
        <v>1</v>
      </c>
      <c r="S751">
        <f>VLOOKUP($F751,'(참고)타워 스텟 가치'!$B$7:$L$11,S$2,0)+(VLOOKUP($F751,'(참고)타워 스텟 가치'!$B$7:$L$11,S$2,0)*$E751)</f>
        <v>228.74999999999943</v>
      </c>
      <c r="T751">
        <f>VLOOKUP($F751,'(참고)타워 스텟 가치'!$B$7:$L$11,T$2,0)+(VLOOKUP($F751,'(참고)타워 스텟 가치'!$B$7:$L$11,T$2,0)*$E751)</f>
        <v>411.74999999999898</v>
      </c>
      <c r="U751">
        <f>VLOOKUP($F751,'(참고)타워 스텟 가치'!$B$7:$L$11,U$2,0)+(VLOOKUP($F751,'(참고)타워 스텟 가치'!$B$7:$L$11,U$2,0)*$E751)</f>
        <v>304999.99999999924</v>
      </c>
      <c r="V751">
        <f>VLOOKUP($F751,'(참고)타워 스텟 가치'!$B$7:$L$11,V$2,0)+(VLOOKUP($F751,'(참고)타워 스텟 가치'!$B$7:$L$11,V$2,0)*$E751)</f>
        <v>2744.9999999999932</v>
      </c>
      <c r="W751">
        <f>VLOOKUP($F751,'(참고)타워 스텟 가치'!$B$7:$L$11,W$2,0)+(VLOOKUP($F751,'(참고)타워 스텟 가치'!$B$7:$L$11,W$2,0)*$E751)</f>
        <v>45.749999999999886</v>
      </c>
      <c r="X751">
        <f>VLOOKUP($F751,'(참고)타워 스텟 가치'!$B$7:$L$11,X$2,0)+(VLOOKUP($F751,'(참고)타워 스텟 가치'!$B$7:$L$11,X$2,0)*$E751)</f>
        <v>18.299999999999955</v>
      </c>
      <c r="Y751">
        <f>VLOOKUP($F751,'(참고)타워 스텟 가치'!$B$7:$L$11,Y$2,0)+(VLOOKUP($F751,'(참고)타워 스텟 가치'!$B$7:$L$11,Y$2,0)*$E751)</f>
        <v>0</v>
      </c>
      <c r="Z751">
        <f>VLOOKUP($F751,'(참고)타워 스텟 가치'!$B$7:$L$11,Z$2,0)+(VLOOKUP($F751,'(참고)타워 스텟 가치'!$B$7:$L$11,Z$2,0)*$E751)</f>
        <v>0</v>
      </c>
      <c r="AA751">
        <f>VLOOKUP($F751,'(참고)타워 스텟 가치'!$B$7:$L$11,AA$2,0)+(VLOOKUP($F751,'(참고)타워 스텟 가치'!$B$7:$L$11,AA$2,0)*$E751)</f>
        <v>42.699999999999896</v>
      </c>
      <c r="AB751">
        <f>SUM('스테이지별 몬스터 스텟'!S751*'(참고)타워 스텟 가치'!$Q$17,'스테이지별 몬스터 스텟'!T751*'(참고)타워 스텟 가치'!$R$17,'스테이지별 몬스터 스텟'!U751*'(참고)타워 스텟 가치'!$S$17,'스테이지별 몬스터 스텟'!V751*'(참고)타워 스텟 가치'!$T$17,'스테이지별 몬스터 스텟'!W751*'(참고)타워 스텟 가치'!$U$17,'스테이지별 몬스터 스텟'!X751*'(참고)타워 스텟 가치'!$V$17,'스테이지별 몬스터 스텟'!Y751*'(참고)타워 스텟 가치'!$W$17,'스테이지별 몬스터 스텟'!Z751*'(참고)타워 스텟 가치'!$X$17,'스테이지별 몬스터 스텟'!AA751*'(참고)타워 스텟 가치'!$Y$17)</f>
        <v>464260.32499999885</v>
      </c>
      <c r="AC751">
        <v>2</v>
      </c>
      <c r="AD751">
        <f>VLOOKUP($F751,'(참고)타워 스텟 가치'!$B$12:$L$16,AD$2,0)+(VLOOKUP($F751,'(참고)타워 스텟 가치'!$B$12:$L$16,AD$2,0)*$E751)</f>
        <v>228.74999999999943</v>
      </c>
      <c r="AE751">
        <f>VLOOKUP($F751,'(참고)타워 스텟 가치'!$B$12:$L$16,AE$2,0)+(VLOOKUP($F751,'(참고)타워 스텟 가치'!$B$12:$L$16,AE$2,0)*$E751)</f>
        <v>274.49999999999932</v>
      </c>
      <c r="AF751">
        <f>VLOOKUP($F751,'(참고)타워 스텟 가치'!$B$12:$L$16,AF$2,0)+(VLOOKUP($F751,'(참고)타워 스텟 가치'!$B$12:$L$16,AF$2,0)*$E751)</f>
        <v>304999.99999999924</v>
      </c>
      <c r="AG751">
        <f>VLOOKUP($F751,'(참고)타워 스텟 가치'!$B$12:$L$16,AG$2,0)+(VLOOKUP($F751,'(참고)타워 스텟 가치'!$B$12:$L$16,AG$2,0)*$E751)</f>
        <v>1372.4999999999966</v>
      </c>
      <c r="AH751">
        <f>VLOOKUP($F751,'(참고)타워 스텟 가치'!$B$12:$L$16,AH$2,0)+(VLOOKUP($F751,'(참고)타워 스텟 가치'!$B$12:$L$16,AH$2,0)*$E751)</f>
        <v>45.749999999999886</v>
      </c>
      <c r="AI751">
        <f>VLOOKUP($F751,'(참고)타워 스텟 가치'!$B$12:$L$16,AI$2,0)+(VLOOKUP($F751,'(참고)타워 스텟 가치'!$B$12:$L$16,AI$2,0)*$E751)</f>
        <v>18.299999999999955</v>
      </c>
      <c r="AJ751">
        <f>VLOOKUP($F751,'(참고)타워 스텟 가치'!$B$12:$L$16,AJ$2,0)+(VLOOKUP($F751,'(참고)타워 스텟 가치'!$B$12:$L$16,AJ$2,0)*$E751)</f>
        <v>0</v>
      </c>
      <c r="AK751">
        <f>VLOOKUP($F751,'(참고)타워 스텟 가치'!$B$12:$L$16,AK$2,0)+(VLOOKUP($F751,'(참고)타워 스텟 가치'!$B$12:$L$16,AK$2,0)*$E751)</f>
        <v>0</v>
      </c>
      <c r="AL751">
        <f>VLOOKUP($F751,'(참고)타워 스텟 가치'!$B$12:$L$16,AL$2,0)+(VLOOKUP($F751,'(참고)타워 스텟 가치'!$B$12:$L$16,AL$2,0)*$E751)</f>
        <v>85.399999999999793</v>
      </c>
      <c r="AM751">
        <f>SUM('스테이지별 몬스터 스텟'!AD751*'(참고)타워 스텟 가치'!$Q$17,'스테이지별 몬스터 스텟'!AE751*'(참고)타워 스텟 가치'!$R$17,'스테이지별 몬스터 스텟'!AF751*'(참고)타워 스텟 가치'!$S$17,'스테이지별 몬스터 스텟'!AG751*'(참고)타워 스텟 가치'!$T$17,'스테이지별 몬스터 스텟'!AH751*'(참고)타워 스텟 가치'!$U$17,'스테이지별 몬스터 스텟'!AI751*'(참고)타워 스텟 가치'!$V$17,'스테이지별 몬스터 스텟'!AJ751*'(참고)타워 스텟 가치'!$W$17,'스테이지별 몬스터 스텟'!AK751*'(참고)타워 스텟 가치'!$X$17,'스테이지별 몬스터 스텟'!AL751*'(참고)타워 스텟 가치'!$Y$17)</f>
        <v>461394.84999999881</v>
      </c>
      <c r="AN751">
        <v>3</v>
      </c>
    </row>
    <row r="752" spans="3:40" x14ac:dyDescent="0.3">
      <c r="C752">
        <v>3</v>
      </c>
      <c r="D752">
        <f t="shared" si="35"/>
        <v>150</v>
      </c>
      <c r="E752" s="52">
        <f>VLOOKUP(D752,'스테이지별 난이도 설정'!B:C,2,0)</f>
        <v>59.999999999999851</v>
      </c>
      <c r="F752" t="str">
        <f t="shared" si="36"/>
        <v>에픽</v>
      </c>
      <c r="G752">
        <f t="shared" si="34"/>
        <v>6</v>
      </c>
      <c r="H752">
        <f>VLOOKUP($F752,'(참고)타워 스텟 가치'!$B$2:$L$6,H$2,0)+(VLOOKUP($F752,'(참고)타워 스텟 가치'!$B$2:$L$6,H$2,0)*$E752)</f>
        <v>1029.3749999999975</v>
      </c>
      <c r="I752">
        <f>VLOOKUP($F752,'(참고)타워 스텟 가치'!$B$2:$L$6,I$2,0)+(VLOOKUP($F752,'(참고)타워 스텟 가치'!$B$2:$L$6,I$2,0)*$E752)</f>
        <v>205.87499999999949</v>
      </c>
      <c r="J752">
        <f>VLOOKUP($F752,'(참고)타워 스텟 가치'!$B$2:$L$6,J$2,0)+(VLOOKUP($F752,'(참고)타워 스텟 가치'!$B$2:$L$6,J$2,0)*$E752)</f>
        <v>304999.99999999924</v>
      </c>
      <c r="K752">
        <f>VLOOKUP($F752,'(참고)타워 스텟 가치'!$B$2:$L$6,K$2,0)+(VLOOKUP($F752,'(참고)타워 스텟 가치'!$B$2:$L$6,K$2,0)*$E752)</f>
        <v>4117.49999999999</v>
      </c>
      <c r="L752">
        <f>VLOOKUP($F752,'(참고)타워 스텟 가치'!$B$2:$L$6,L$2,0)+(VLOOKUP($F752,'(참고)타워 스텟 가치'!$B$2:$L$6,L$2,0)*$E752)</f>
        <v>68.624999999999829</v>
      </c>
      <c r="M752">
        <f>VLOOKUP($F752,'(참고)타워 스텟 가치'!$B$2:$L$6,M$2,0)+(VLOOKUP($F752,'(참고)타워 스텟 가치'!$B$2:$L$6,M$2,0)*$E752)</f>
        <v>18.299999999999955</v>
      </c>
      <c r="N752">
        <f>VLOOKUP($F752,'(참고)타워 스텟 가치'!$B$2:$L$6,N$2,0)+(VLOOKUP($F752,'(참고)타워 스텟 가치'!$B$2:$L$6,N$2,0)*$E752)</f>
        <v>0</v>
      </c>
      <c r="O752">
        <f>VLOOKUP($F752,'(참고)타워 스텟 가치'!$B$2:$L$6,O$2,0)+(VLOOKUP($F752,'(참고)타워 스텟 가치'!$B$2:$L$6,O$2,0)*$E752)</f>
        <v>0</v>
      </c>
      <c r="P752">
        <f>VLOOKUP($F752,'(참고)타워 스텟 가치'!$B$2:$L$6,P$2,0)+(VLOOKUP($F752,'(참고)타워 스텟 가치'!$B$2:$L$6,P$2,0)*$E752)</f>
        <v>42.699999999999896</v>
      </c>
      <c r="Q752">
        <f>SUM('스테이지별 몬스터 스텟'!H752*'(참고)타워 스텟 가치'!$Q$17,'스테이지별 몬스터 스텟'!I752*'(참고)타워 스텟 가치'!$R$17,'스테이지별 몬스터 스텟'!J752*'(참고)타워 스텟 가치'!$S$17,'스테이지별 몬스터 스텟'!K752*'(참고)타워 스텟 가치'!$T$17,'스테이지별 몬스터 스텟'!L752*'(참고)타워 스텟 가치'!$U$17,'스테이지별 몬스터 스텟'!M752*'(참고)타워 스텟 가치'!$V$17,'스테이지별 몬스터 스텟'!N752*'(참고)타워 스텟 가치'!$W$17,'스테이지별 몬스터 스텟'!O752*'(참고)타워 스텟 가치'!$X$17,'스테이지별 몬스터 스텟'!P752*'(참고)타워 스텟 가치'!$Y$17)</f>
        <v>468343.51249999885</v>
      </c>
      <c r="R752">
        <v>1</v>
      </c>
      <c r="S752">
        <f>VLOOKUP($F752,'(참고)타워 스텟 가치'!$B$7:$L$11,S$2,0)+(VLOOKUP($F752,'(참고)타워 스텟 가치'!$B$7:$L$11,S$2,0)*$E752)</f>
        <v>343.12499999999915</v>
      </c>
      <c r="T752">
        <f>VLOOKUP($F752,'(참고)타워 스텟 가치'!$B$7:$L$11,T$2,0)+(VLOOKUP($F752,'(참고)타워 스텟 가치'!$B$7:$L$11,T$2,0)*$E752)</f>
        <v>617.62499999999852</v>
      </c>
      <c r="U752">
        <f>VLOOKUP($F752,'(참고)타워 스텟 가치'!$B$7:$L$11,U$2,0)+(VLOOKUP($F752,'(참고)타워 스텟 가치'!$B$7:$L$11,U$2,0)*$E752)</f>
        <v>304999.99999999924</v>
      </c>
      <c r="V752">
        <f>VLOOKUP($F752,'(참고)타워 스텟 가치'!$B$7:$L$11,V$2,0)+(VLOOKUP($F752,'(참고)타워 스텟 가치'!$B$7:$L$11,V$2,0)*$E752)</f>
        <v>4117.49999999999</v>
      </c>
      <c r="W752">
        <f>VLOOKUP($F752,'(참고)타워 스텟 가치'!$B$7:$L$11,W$2,0)+(VLOOKUP($F752,'(참고)타워 스텟 가치'!$B$7:$L$11,W$2,0)*$E752)</f>
        <v>68.624999999999829</v>
      </c>
      <c r="X752">
        <f>VLOOKUP($F752,'(참고)타워 스텟 가치'!$B$7:$L$11,X$2,0)+(VLOOKUP($F752,'(참고)타워 스텟 가치'!$B$7:$L$11,X$2,0)*$E752)</f>
        <v>18.299999999999955</v>
      </c>
      <c r="Y752">
        <f>VLOOKUP($F752,'(참고)타워 스텟 가치'!$B$7:$L$11,Y$2,0)+(VLOOKUP($F752,'(참고)타워 스텟 가치'!$B$7:$L$11,Y$2,0)*$E752)</f>
        <v>0</v>
      </c>
      <c r="Z752">
        <f>VLOOKUP($F752,'(참고)타워 스텟 가치'!$B$7:$L$11,Z$2,0)+(VLOOKUP($F752,'(참고)타워 스텟 가치'!$B$7:$L$11,Z$2,0)*$E752)</f>
        <v>0</v>
      </c>
      <c r="AA752">
        <f>VLOOKUP($F752,'(참고)타워 스텟 가치'!$B$7:$L$11,AA$2,0)+(VLOOKUP($F752,'(참고)타워 스텟 가치'!$B$7:$L$11,AA$2,0)*$E752)</f>
        <v>42.699999999999896</v>
      </c>
      <c r="AB752">
        <f>SUM('스테이지별 몬스터 스텟'!S752*'(참고)타워 스텟 가치'!$Q$17,'스테이지별 몬스터 스텟'!T752*'(참고)타워 스텟 가치'!$R$17,'스테이지별 몬스터 스텟'!U752*'(참고)타워 스텟 가치'!$S$17,'스테이지별 몬스터 스텟'!V752*'(참고)타워 스텟 가치'!$T$17,'스테이지별 몬스터 스텟'!W752*'(참고)타워 스텟 가치'!$U$17,'스테이지별 몬스터 스텟'!X752*'(참고)타워 스텟 가치'!$V$17,'스테이지별 몬스터 스텟'!Y752*'(참고)타워 스텟 가치'!$W$17,'스테이지별 몬스터 스텟'!Z752*'(참고)타워 스텟 가치'!$X$17,'스테이지별 몬스터 스텟'!AA752*'(참고)타워 스텟 가치'!$Y$17)</f>
        <v>467588.63749999885</v>
      </c>
      <c r="AC752">
        <v>2</v>
      </c>
      <c r="AD752">
        <f>VLOOKUP($F752,'(참고)타워 스텟 가치'!$B$12:$L$16,AD$2,0)+(VLOOKUP($F752,'(참고)타워 스텟 가치'!$B$12:$L$16,AD$2,0)*$E752)</f>
        <v>343.12499999999915</v>
      </c>
      <c r="AE752">
        <f>VLOOKUP($F752,'(참고)타워 스텟 가치'!$B$12:$L$16,AE$2,0)+(VLOOKUP($F752,'(참고)타워 스텟 가치'!$B$12:$L$16,AE$2,0)*$E752)</f>
        <v>411.74999999999898</v>
      </c>
      <c r="AF752">
        <f>VLOOKUP($F752,'(참고)타워 스텟 가치'!$B$12:$L$16,AF$2,0)+(VLOOKUP($F752,'(참고)타워 스텟 가치'!$B$12:$L$16,AF$2,0)*$E752)</f>
        <v>304999.99999999924</v>
      </c>
      <c r="AG752">
        <f>VLOOKUP($F752,'(참고)타워 스텟 가치'!$B$12:$L$16,AG$2,0)+(VLOOKUP($F752,'(참고)타워 스텟 가치'!$B$12:$L$16,AG$2,0)*$E752)</f>
        <v>2058.749999999995</v>
      </c>
      <c r="AH752">
        <f>VLOOKUP($F752,'(참고)타워 스텟 가치'!$B$12:$L$16,AH$2,0)+(VLOOKUP($F752,'(참고)타워 스텟 가치'!$B$12:$L$16,AH$2,0)*$E752)</f>
        <v>68.624999999999829</v>
      </c>
      <c r="AI752">
        <f>VLOOKUP($F752,'(참고)타워 스텟 가치'!$B$12:$L$16,AI$2,0)+(VLOOKUP($F752,'(참고)타워 스텟 가치'!$B$12:$L$16,AI$2,0)*$E752)</f>
        <v>18.299999999999955</v>
      </c>
      <c r="AJ752">
        <f>VLOOKUP($F752,'(참고)타워 스텟 가치'!$B$12:$L$16,AJ$2,0)+(VLOOKUP($F752,'(참고)타워 스텟 가치'!$B$12:$L$16,AJ$2,0)*$E752)</f>
        <v>0</v>
      </c>
      <c r="AK752">
        <f>VLOOKUP($F752,'(참고)타워 스텟 가치'!$B$12:$L$16,AK$2,0)+(VLOOKUP($F752,'(참고)타워 스텟 가치'!$B$12:$L$16,AK$2,0)*$E752)</f>
        <v>0</v>
      </c>
      <c r="AL752">
        <f>VLOOKUP($F752,'(참고)타워 스텟 가치'!$B$12:$L$16,AL$2,0)+(VLOOKUP($F752,'(참고)타워 스텟 가치'!$B$12:$L$16,AL$2,0)*$E752)</f>
        <v>85.399999999999793</v>
      </c>
      <c r="AM752">
        <f>SUM('스테이지별 몬스터 스텟'!AD752*'(참고)타워 스텟 가치'!$Q$17,'스테이지별 몬스터 스텟'!AE752*'(참고)타워 스텟 가치'!$R$17,'스테이지별 몬스터 스텟'!AF752*'(참고)타워 스텟 가치'!$S$17,'스테이지별 몬스터 스텟'!AG752*'(참고)타워 스텟 가치'!$T$17,'스테이지별 몬스터 스텟'!AH752*'(참고)타워 스텟 가치'!$U$17,'스테이지별 몬스터 스텟'!AI752*'(참고)타워 스텟 가치'!$V$17,'스테이지별 몬스터 스텟'!AJ752*'(참고)타워 스텟 가치'!$W$17,'스테이지별 몬스터 스텟'!AK752*'(참고)타워 스텟 가치'!$X$17,'스테이지별 몬스터 스텟'!AL752*'(참고)타워 스텟 가치'!$Y$17)</f>
        <v>463247.72499999881</v>
      </c>
      <c r="AN752">
        <v>3</v>
      </c>
    </row>
    <row r="753" spans="3:40" x14ac:dyDescent="0.3">
      <c r="C753">
        <v>4</v>
      </c>
      <c r="D753">
        <f t="shared" si="35"/>
        <v>150</v>
      </c>
      <c r="E753" s="52">
        <f>VLOOKUP(D753,'스테이지별 난이도 설정'!B:C,2,0)</f>
        <v>59.999999999999851</v>
      </c>
      <c r="F753" t="str">
        <f t="shared" si="36"/>
        <v>유니크</v>
      </c>
      <c r="G753">
        <f t="shared" si="34"/>
        <v>6</v>
      </c>
      <c r="H753">
        <f>VLOOKUP($F753,'(참고)타워 스텟 가치'!$B$2:$L$6,H$2,0)+(VLOOKUP($F753,'(참고)타워 스텟 가치'!$B$2:$L$6,H$2,0)*$E753)</f>
        <v>1544.0624999999961</v>
      </c>
      <c r="I753">
        <f>VLOOKUP($F753,'(참고)타워 스텟 가치'!$B$2:$L$6,I$2,0)+(VLOOKUP($F753,'(참고)타워 스텟 가치'!$B$2:$L$6,I$2,0)*$E753)</f>
        <v>308.81249999999926</v>
      </c>
      <c r="J753">
        <f>VLOOKUP($F753,'(참고)타워 스텟 가치'!$B$2:$L$6,J$2,0)+(VLOOKUP($F753,'(참고)타워 스텟 가치'!$B$2:$L$6,J$2,0)*$E753)</f>
        <v>304999.99999999924</v>
      </c>
      <c r="K753">
        <f>VLOOKUP($F753,'(참고)타워 스텟 가치'!$B$2:$L$6,K$2,0)+(VLOOKUP($F753,'(참고)타워 스텟 가치'!$B$2:$L$6,K$2,0)*$E753)</f>
        <v>6176.2499999999845</v>
      </c>
      <c r="L753">
        <f>VLOOKUP($F753,'(참고)타워 스텟 가치'!$B$2:$L$6,L$2,0)+(VLOOKUP($F753,'(참고)타워 스텟 가치'!$B$2:$L$6,L$2,0)*$E753)</f>
        <v>102.93749999999974</v>
      </c>
      <c r="M753">
        <f>VLOOKUP($F753,'(참고)타워 스텟 가치'!$B$2:$L$6,M$2,0)+(VLOOKUP($F753,'(참고)타워 스텟 가치'!$B$2:$L$6,M$2,0)*$E753)</f>
        <v>18.299999999999955</v>
      </c>
      <c r="N753">
        <f>VLOOKUP($F753,'(참고)타워 스텟 가치'!$B$2:$L$6,N$2,0)+(VLOOKUP($F753,'(참고)타워 스텟 가치'!$B$2:$L$6,N$2,0)*$E753)</f>
        <v>0</v>
      </c>
      <c r="O753">
        <f>VLOOKUP($F753,'(참고)타워 스텟 가치'!$B$2:$L$6,O$2,0)+(VLOOKUP($F753,'(참고)타워 스텟 가치'!$B$2:$L$6,O$2,0)*$E753)</f>
        <v>0</v>
      </c>
      <c r="P753">
        <f>VLOOKUP($F753,'(참고)타워 스텟 가치'!$B$2:$L$6,P$2,0)+(VLOOKUP($F753,'(참고)타워 스텟 가치'!$B$2:$L$6,P$2,0)*$E753)</f>
        <v>60.999999999999851</v>
      </c>
      <c r="Q753">
        <f>SUM('스테이지별 몬스터 스텟'!H753*'(참고)타워 스텟 가치'!$Q$17,'스테이지별 몬스터 스텟'!I753*'(참고)타워 스텟 가치'!$R$17,'스테이지별 몬스터 스텟'!J753*'(참고)타워 스텟 가치'!$S$17,'스테이지별 몬스터 스텟'!K753*'(참고)타워 스텟 가치'!$T$17,'스테이지별 몬스터 스텟'!L753*'(참고)타워 스텟 가치'!$U$17,'스테이지별 몬스터 스텟'!M753*'(참고)타워 스텟 가치'!$V$17,'스테이지별 몬스터 스텟'!N753*'(참고)타워 스텟 가치'!$W$17,'스테이지별 몬스터 스텟'!O753*'(참고)타워 스텟 가치'!$X$17,'스테이지별 몬스터 스텟'!P753*'(참고)타워 스텟 가치'!$Y$17)</f>
        <v>473750.01874999877</v>
      </c>
      <c r="R753">
        <v>1</v>
      </c>
      <c r="S753">
        <f>VLOOKUP($F753,'(참고)타워 스텟 가치'!$B$7:$L$11,S$2,0)+(VLOOKUP($F753,'(참고)타워 스텟 가치'!$B$7:$L$11,S$2,0)*$E753)</f>
        <v>514.68749999999875</v>
      </c>
      <c r="T753">
        <f>VLOOKUP($F753,'(참고)타워 스텟 가치'!$B$7:$L$11,T$2,0)+(VLOOKUP($F753,'(참고)타워 스텟 가치'!$B$7:$L$11,T$2,0)*$E753)</f>
        <v>926.43749999999773</v>
      </c>
      <c r="U753">
        <f>VLOOKUP($F753,'(참고)타워 스텟 가치'!$B$7:$L$11,U$2,0)+(VLOOKUP($F753,'(참고)타워 스텟 가치'!$B$7:$L$11,U$2,0)*$E753)</f>
        <v>304999.99999999924</v>
      </c>
      <c r="V753">
        <f>VLOOKUP($F753,'(참고)타워 스텟 가치'!$B$7:$L$11,V$2,0)+(VLOOKUP($F753,'(참고)타워 스텟 가치'!$B$7:$L$11,V$2,0)*$E753)</f>
        <v>6176.2499999999845</v>
      </c>
      <c r="W753">
        <f>VLOOKUP($F753,'(참고)타워 스텟 가치'!$B$7:$L$11,W$2,0)+(VLOOKUP($F753,'(참고)타워 스텟 가치'!$B$7:$L$11,W$2,0)*$E753)</f>
        <v>102.93749999999974</v>
      </c>
      <c r="X753">
        <f>VLOOKUP($F753,'(참고)타워 스텟 가치'!$B$7:$L$11,X$2,0)+(VLOOKUP($F753,'(참고)타워 스텟 가치'!$B$7:$L$11,X$2,0)*$E753)</f>
        <v>18.299999999999955</v>
      </c>
      <c r="Y753">
        <f>VLOOKUP($F753,'(참고)타워 스텟 가치'!$B$7:$L$11,Y$2,0)+(VLOOKUP($F753,'(참고)타워 스텟 가치'!$B$7:$L$11,Y$2,0)*$E753)</f>
        <v>0</v>
      </c>
      <c r="Z753">
        <f>VLOOKUP($F753,'(참고)타워 스텟 가치'!$B$7:$L$11,Z$2,0)+(VLOOKUP($F753,'(참고)타워 스텟 가치'!$B$7:$L$11,Z$2,0)*$E753)</f>
        <v>0</v>
      </c>
      <c r="AA753">
        <f>VLOOKUP($F753,'(참고)타워 스텟 가치'!$B$7:$L$11,AA$2,0)+(VLOOKUP($F753,'(참고)타워 스텟 가치'!$B$7:$L$11,AA$2,0)*$E753)</f>
        <v>60.999999999999851</v>
      </c>
      <c r="AB753">
        <f>SUM('스테이지별 몬스터 스텟'!S753*'(참고)타워 스텟 가치'!$Q$17,'스테이지별 몬스터 스텟'!T753*'(참고)타워 스텟 가치'!$R$17,'스테이지별 몬스터 스텟'!U753*'(참고)타워 스텟 가치'!$S$17,'스테이지별 몬스터 스텟'!V753*'(참고)타워 스텟 가치'!$T$17,'스테이지별 몬스터 스텟'!W753*'(참고)타워 스텟 가치'!$U$17,'스테이지별 몬스터 스텟'!X753*'(참고)타워 스텟 가치'!$V$17,'스테이지별 몬스터 스텟'!Y753*'(참고)타워 스텟 가치'!$W$17,'스테이지별 몬스터 스텟'!Z753*'(참고)타워 스텟 가치'!$X$17,'스테이지별 몬스터 스텟'!AA753*'(참고)타워 스텟 가치'!$Y$17)</f>
        <v>472617.70624999877</v>
      </c>
      <c r="AC753">
        <v>2</v>
      </c>
      <c r="AD753">
        <f>VLOOKUP($F753,'(참고)타워 스텟 가치'!$B$12:$L$16,AD$2,0)+(VLOOKUP($F753,'(참고)타워 스텟 가치'!$B$12:$L$16,AD$2,0)*$E753)</f>
        <v>514.68749999999875</v>
      </c>
      <c r="AE753">
        <f>VLOOKUP($F753,'(참고)타워 스텟 가치'!$B$12:$L$16,AE$2,0)+(VLOOKUP($F753,'(참고)타워 스텟 가치'!$B$12:$L$16,AE$2,0)*$E753)</f>
        <v>617.62499999999852</v>
      </c>
      <c r="AF753">
        <f>VLOOKUP($F753,'(참고)타워 스텟 가치'!$B$12:$L$16,AF$2,0)+(VLOOKUP($F753,'(참고)타워 스텟 가치'!$B$12:$L$16,AF$2,0)*$E753)</f>
        <v>304999.99999999924</v>
      </c>
      <c r="AG753">
        <f>VLOOKUP($F753,'(참고)타워 스텟 가치'!$B$12:$L$16,AG$2,0)+(VLOOKUP($F753,'(참고)타워 스텟 가치'!$B$12:$L$16,AG$2,0)*$E753)</f>
        <v>3088.1249999999923</v>
      </c>
      <c r="AH753">
        <f>VLOOKUP($F753,'(참고)타워 스텟 가치'!$B$12:$L$16,AH$2,0)+(VLOOKUP($F753,'(참고)타워 스텟 가치'!$B$12:$L$16,AH$2,0)*$E753)</f>
        <v>102.93749999999974</v>
      </c>
      <c r="AI753">
        <f>VLOOKUP($F753,'(참고)타워 스텟 가치'!$B$12:$L$16,AI$2,0)+(VLOOKUP($F753,'(참고)타워 스텟 가치'!$B$12:$L$16,AI$2,0)*$E753)</f>
        <v>18.299999999999955</v>
      </c>
      <c r="AJ753">
        <f>VLOOKUP($F753,'(참고)타워 스텟 가치'!$B$12:$L$16,AJ$2,0)+(VLOOKUP($F753,'(참고)타워 스텟 가치'!$B$12:$L$16,AJ$2,0)*$E753)</f>
        <v>0</v>
      </c>
      <c r="AK753">
        <f>VLOOKUP($F753,'(참고)타워 스텟 가치'!$B$12:$L$16,AK$2,0)+(VLOOKUP($F753,'(참고)타워 스텟 가치'!$B$12:$L$16,AK$2,0)*$E753)</f>
        <v>0</v>
      </c>
      <c r="AL753">
        <f>VLOOKUP($F753,'(참고)타워 스텟 가치'!$B$12:$L$16,AL$2,0)+(VLOOKUP($F753,'(참고)타워 스텟 가치'!$B$12:$L$16,AL$2,0)*$E753)</f>
        <v>121.9999999999997</v>
      </c>
      <c r="AM753">
        <f>SUM('스테이지별 몬스터 스텟'!AD753*'(참고)타워 스텟 가치'!$Q$17,'스테이지별 몬스터 스텟'!AE753*'(참고)타워 스텟 가치'!$R$17,'스테이지별 몬스터 스텟'!AF753*'(참고)타워 스텟 가치'!$S$17,'스테이지별 몬스터 스텟'!AG753*'(참고)타워 스텟 가치'!$T$17,'스테이지별 몬스터 스텟'!AH753*'(참고)타워 스텟 가치'!$U$17,'스테이지별 몬스터 스텟'!AI753*'(참고)타워 스텟 가치'!$V$17,'스테이지별 몬스터 스텟'!AJ753*'(참고)타워 스텟 가치'!$W$17,'스테이지별 몬스터 스텟'!AK753*'(참고)타워 스텟 가치'!$X$17,'스테이지별 몬스터 스텟'!AL753*'(참고)타워 스텟 가치'!$Y$17)</f>
        <v>466100.23749999882</v>
      </c>
      <c r="AN753">
        <v>3</v>
      </c>
    </row>
    <row r="754" spans="3:40" x14ac:dyDescent="0.3">
      <c r="C754">
        <v>5</v>
      </c>
      <c r="D754">
        <f t="shared" si="35"/>
        <v>150</v>
      </c>
      <c r="E754" s="52">
        <f>VLOOKUP(D754,'스테이지별 난이도 설정'!B:C,2,0)</f>
        <v>59.999999999999851</v>
      </c>
      <c r="F754" t="str">
        <f t="shared" si="36"/>
        <v>스페셜</v>
      </c>
      <c r="G754">
        <f t="shared" si="34"/>
        <v>6</v>
      </c>
      <c r="H754">
        <f>VLOOKUP($F754,'(참고)타워 스텟 가치'!$B$2:$L$6,H$2,0)+(VLOOKUP($F754,'(참고)타워 스텟 가치'!$B$2:$L$6,H$2,0)*$E754)</f>
        <v>2316.0937499999945</v>
      </c>
      <c r="I754">
        <f>VLOOKUP($F754,'(참고)타워 스텟 가치'!$B$2:$L$6,I$2,0)+(VLOOKUP($F754,'(참고)타워 스텟 가치'!$B$2:$L$6,I$2,0)*$E754)</f>
        <v>463.21874999999886</v>
      </c>
      <c r="J754">
        <f>VLOOKUP($F754,'(참고)타워 스텟 가치'!$B$2:$L$6,J$2,0)+(VLOOKUP($F754,'(참고)타워 스텟 가치'!$B$2:$L$6,J$2,0)*$E754)</f>
        <v>304999.99999999924</v>
      </c>
      <c r="K754">
        <f>VLOOKUP($F754,'(참고)타워 스텟 가치'!$B$2:$L$6,K$2,0)+(VLOOKUP($F754,'(참고)타워 스텟 가치'!$B$2:$L$6,K$2,0)*$E754)</f>
        <v>9264.3749999999782</v>
      </c>
      <c r="L754">
        <f>VLOOKUP($F754,'(참고)타워 스텟 가치'!$B$2:$L$6,L$2,0)+(VLOOKUP($F754,'(참고)타워 스텟 가치'!$B$2:$L$6,L$2,0)*$E754)</f>
        <v>154.40624999999963</v>
      </c>
      <c r="M754">
        <f>VLOOKUP($F754,'(참고)타워 스텟 가치'!$B$2:$L$6,M$2,0)+(VLOOKUP($F754,'(참고)타워 스텟 가치'!$B$2:$L$6,M$2,0)*$E754)</f>
        <v>18.299999999999955</v>
      </c>
      <c r="N754">
        <f>VLOOKUP($F754,'(참고)타워 스텟 가치'!$B$2:$L$6,N$2,0)+(VLOOKUP($F754,'(참고)타워 스텟 가치'!$B$2:$L$6,N$2,0)*$E754)</f>
        <v>0</v>
      </c>
      <c r="O754">
        <f>VLOOKUP($F754,'(참고)타워 스텟 가치'!$B$2:$L$6,O$2,0)+(VLOOKUP($F754,'(참고)타워 스텟 가치'!$B$2:$L$6,O$2,0)*$E754)</f>
        <v>0</v>
      </c>
      <c r="P754">
        <f>VLOOKUP($F754,'(참고)타워 스텟 가치'!$B$2:$L$6,P$2,0)+(VLOOKUP($F754,'(참고)타워 스텟 가치'!$B$2:$L$6,P$2,0)*$E754)</f>
        <v>60.999999999999851</v>
      </c>
      <c r="Q754">
        <f>SUM('스테이지별 몬스터 스텟'!H754*'(참고)타워 스텟 가치'!$Q$17,'스테이지별 몬스터 스텟'!I754*'(참고)타워 스텟 가치'!$R$17,'스테이지별 몬스터 스텟'!J754*'(참고)타워 스텟 가치'!$S$17,'스테이지별 몬스터 스텟'!K754*'(참고)타워 스텟 가치'!$T$17,'스테이지별 몬스터 스텟'!L754*'(참고)타워 스텟 가치'!$U$17,'스테이지별 몬스터 스텟'!M754*'(참고)타워 스텟 가치'!$V$17,'스테이지별 몬스터 스텟'!N754*'(참고)타워 스텟 가치'!$W$17,'스테이지별 몬스터 스텟'!O754*'(참고)타워 스텟 가치'!$X$17,'스테이지별 몬스터 스텟'!P754*'(참고)타워 스텟 가치'!$Y$17)</f>
        <v>481804.87812499877</v>
      </c>
      <c r="R754">
        <v>1</v>
      </c>
      <c r="S754">
        <f>VLOOKUP($F754,'(참고)타워 스텟 가치'!$B$7:$L$11,S$2,0)+(VLOOKUP($F754,'(참고)타워 스텟 가치'!$B$7:$L$11,S$2,0)*$E754)</f>
        <v>772.03124999999807</v>
      </c>
      <c r="T754">
        <f>VLOOKUP($F754,'(참고)타워 스텟 가치'!$B$7:$L$11,T$2,0)+(VLOOKUP($F754,'(참고)타워 스텟 가치'!$B$7:$L$11,T$2,0)*$E754)</f>
        <v>1389.6562499999966</v>
      </c>
      <c r="U754">
        <f>VLOOKUP($F754,'(참고)타워 스텟 가치'!$B$7:$L$11,U$2,0)+(VLOOKUP($F754,'(참고)타워 스텟 가치'!$B$7:$L$11,U$2,0)*$E754)</f>
        <v>304999.99999999924</v>
      </c>
      <c r="V754">
        <f>VLOOKUP($F754,'(참고)타워 스텟 가치'!$B$7:$L$11,V$2,0)+(VLOOKUP($F754,'(참고)타워 스텟 가치'!$B$7:$L$11,V$2,0)*$E754)</f>
        <v>9264.3749999999782</v>
      </c>
      <c r="W754">
        <f>VLOOKUP($F754,'(참고)타워 스텟 가치'!$B$7:$L$11,W$2,0)+(VLOOKUP($F754,'(참고)타워 스텟 가치'!$B$7:$L$11,W$2,0)*$E754)</f>
        <v>154.40624999999963</v>
      </c>
      <c r="X754">
        <f>VLOOKUP($F754,'(참고)타워 스텟 가치'!$B$7:$L$11,X$2,0)+(VLOOKUP($F754,'(참고)타워 스텟 가치'!$B$7:$L$11,X$2,0)*$E754)</f>
        <v>18.299999999999955</v>
      </c>
      <c r="Y754">
        <f>VLOOKUP($F754,'(참고)타워 스텟 가치'!$B$7:$L$11,Y$2,0)+(VLOOKUP($F754,'(참고)타워 스텟 가치'!$B$7:$L$11,Y$2,0)*$E754)</f>
        <v>0</v>
      </c>
      <c r="Z754">
        <f>VLOOKUP($F754,'(참고)타워 스텟 가치'!$B$7:$L$11,Z$2,0)+(VLOOKUP($F754,'(참고)타워 스텟 가치'!$B$7:$L$11,Z$2,0)*$E754)</f>
        <v>0</v>
      </c>
      <c r="AA754">
        <f>VLOOKUP($F754,'(참고)타워 스텟 가치'!$B$7:$L$11,AA$2,0)+(VLOOKUP($F754,'(참고)타워 스텟 가치'!$B$7:$L$11,AA$2,0)*$E754)</f>
        <v>60.999999999999851</v>
      </c>
      <c r="AB754">
        <f>SUM('스테이지별 몬스터 스텟'!S754*'(참고)타워 스텟 가치'!$Q$17,'스테이지별 몬스터 스텟'!T754*'(참고)타워 스텟 가치'!$R$17,'스테이지별 몬스터 스텟'!U754*'(참고)타워 스텟 가치'!$S$17,'스테이지별 몬스터 스텟'!V754*'(참고)타워 스텟 가치'!$T$17,'스테이지별 몬스터 스텟'!W754*'(참고)타워 스텟 가치'!$U$17,'스테이지별 몬스터 스텟'!X754*'(참고)타워 스텟 가치'!$V$17,'스테이지별 몬스터 스텟'!Y754*'(참고)타워 스텟 가치'!$W$17,'스테이지별 몬스터 스텟'!Z754*'(참고)타워 스텟 가치'!$X$17,'스테이지별 몬스터 스텟'!AA754*'(참고)타워 스텟 가치'!$Y$17)</f>
        <v>480106.40937499877</v>
      </c>
      <c r="AC754">
        <v>2</v>
      </c>
      <c r="AD754">
        <f>VLOOKUP($F754,'(참고)타워 스텟 가치'!$B$12:$L$16,AD$2,0)+(VLOOKUP($F754,'(참고)타워 스텟 가치'!$B$12:$L$16,AD$2,0)*$E754)</f>
        <v>772.03124999999807</v>
      </c>
      <c r="AE754">
        <f>VLOOKUP($F754,'(참고)타워 스텟 가치'!$B$12:$L$16,AE$2,0)+(VLOOKUP($F754,'(참고)타워 스텟 가치'!$B$12:$L$16,AE$2,0)*$E754)</f>
        <v>926.43749999999773</v>
      </c>
      <c r="AF754">
        <f>VLOOKUP($F754,'(참고)타워 스텟 가치'!$B$12:$L$16,AF$2,0)+(VLOOKUP($F754,'(참고)타워 스텟 가치'!$B$12:$L$16,AF$2,0)*$E754)</f>
        <v>304999.99999999924</v>
      </c>
      <c r="AG754">
        <f>VLOOKUP($F754,'(참고)타워 스텟 가치'!$B$12:$L$16,AG$2,0)+(VLOOKUP($F754,'(참고)타워 스텟 가치'!$B$12:$L$16,AG$2,0)*$E754)</f>
        <v>4632.1874999999891</v>
      </c>
      <c r="AH754">
        <f>VLOOKUP($F754,'(참고)타워 스텟 가치'!$B$12:$L$16,AH$2,0)+(VLOOKUP($F754,'(참고)타워 스텟 가치'!$B$12:$L$16,AH$2,0)*$E754)</f>
        <v>154.40624999999963</v>
      </c>
      <c r="AI754">
        <f>VLOOKUP($F754,'(참고)타워 스텟 가치'!$B$12:$L$16,AI$2,0)+(VLOOKUP($F754,'(참고)타워 스텟 가치'!$B$12:$L$16,AI$2,0)*$E754)</f>
        <v>18.299999999999955</v>
      </c>
      <c r="AJ754">
        <f>VLOOKUP($F754,'(참고)타워 스텟 가치'!$B$12:$L$16,AJ$2,0)+(VLOOKUP($F754,'(참고)타워 스텟 가치'!$B$12:$L$16,AJ$2,0)*$E754)</f>
        <v>0</v>
      </c>
      <c r="AK754">
        <f>VLOOKUP($F754,'(참고)타워 스텟 가치'!$B$12:$L$16,AK$2,0)+(VLOOKUP($F754,'(참고)타워 스텟 가치'!$B$12:$L$16,AK$2,0)*$E754)</f>
        <v>0</v>
      </c>
      <c r="AL754">
        <f>VLOOKUP($F754,'(참고)타워 스텟 가치'!$B$12:$L$16,AL$2,0)+(VLOOKUP($F754,'(참고)타워 스텟 가치'!$B$12:$L$16,AL$2,0)*$E754)</f>
        <v>121.9999999999997</v>
      </c>
      <c r="AM754">
        <f>SUM('스테이지별 몬스터 스텟'!AD754*'(참고)타워 스텟 가치'!$Q$17,'스테이지별 몬스터 스텟'!AE754*'(참고)타워 스텟 가치'!$R$17,'스테이지별 몬스터 스텟'!AF754*'(참고)타워 스텟 가치'!$S$17,'스테이지별 몬스터 스텟'!AG754*'(참고)타워 스텟 가치'!$T$17,'스테이지별 몬스터 스텟'!AH754*'(참고)타워 스텟 가치'!$U$17,'스테이지별 몬스터 스텟'!AI754*'(참고)타워 스텟 가치'!$V$17,'스테이지별 몬스터 스텟'!AJ754*'(참고)타워 스텟 가치'!$W$17,'스테이지별 몬스터 스텟'!AK754*'(참고)타워 스텟 가치'!$X$17,'스테이지별 몬스터 스텟'!AL754*'(참고)타워 스텟 가치'!$Y$17)</f>
        <v>470269.20624999882</v>
      </c>
      <c r="AN754">
        <v>3</v>
      </c>
    </row>
    <row r="755" spans="3:40" x14ac:dyDescent="0.3">
      <c r="C755">
        <v>1</v>
      </c>
      <c r="D755">
        <f t="shared" si="35"/>
        <v>151</v>
      </c>
      <c r="E755" s="52">
        <f>VLOOKUP(D755,'스테이지별 난이도 설정'!B:C,2,0)</f>
        <v>60.399999999999849</v>
      </c>
      <c r="F755" t="str">
        <f t="shared" si="36"/>
        <v>일반</v>
      </c>
      <c r="G755">
        <f t="shared" si="34"/>
        <v>6</v>
      </c>
      <c r="H755">
        <f>VLOOKUP($F755,'(참고)타워 스텟 가치'!$B$2:$L$6,H$2,0)+(VLOOKUP($F755,'(참고)타워 스텟 가치'!$B$2:$L$6,H$2,0)*$E755)</f>
        <v>460.49999999999886</v>
      </c>
      <c r="I755">
        <f>VLOOKUP($F755,'(참고)타워 스텟 가치'!$B$2:$L$6,I$2,0)+(VLOOKUP($F755,'(참고)타워 스텟 가치'!$B$2:$L$6,I$2,0)*$E755)</f>
        <v>92.099999999999767</v>
      </c>
      <c r="J755">
        <f>VLOOKUP($F755,'(참고)타워 스텟 가치'!$B$2:$L$6,J$2,0)+(VLOOKUP($F755,'(참고)타워 스텟 가치'!$B$2:$L$6,J$2,0)*$E755)</f>
        <v>306999.99999999924</v>
      </c>
      <c r="K755">
        <f>VLOOKUP($F755,'(참고)타워 스텟 가치'!$B$2:$L$6,K$2,0)+(VLOOKUP($F755,'(참고)타워 스텟 가치'!$B$2:$L$6,K$2,0)*$E755)</f>
        <v>1841.9999999999955</v>
      </c>
      <c r="L755">
        <f>VLOOKUP($F755,'(참고)타워 스텟 가치'!$B$2:$L$6,L$2,0)+(VLOOKUP($F755,'(참고)타워 스텟 가치'!$B$2:$L$6,L$2,0)*$E755)</f>
        <v>30.699999999999925</v>
      </c>
      <c r="M755">
        <f>VLOOKUP($F755,'(참고)타워 스텟 가치'!$B$2:$L$6,M$2,0)+(VLOOKUP($F755,'(참고)타워 스텟 가치'!$B$2:$L$6,M$2,0)*$E755)</f>
        <v>18.419999999999956</v>
      </c>
      <c r="N755">
        <f>VLOOKUP($F755,'(참고)타워 스텟 가치'!$B$2:$L$6,N$2,0)+(VLOOKUP($F755,'(참고)타워 스텟 가치'!$B$2:$L$6,N$2,0)*$E755)</f>
        <v>0</v>
      </c>
      <c r="O755">
        <f>VLOOKUP($F755,'(참고)타워 스텟 가치'!$B$2:$L$6,O$2,0)+(VLOOKUP($F755,'(참고)타워 스텟 가치'!$B$2:$L$6,O$2,0)*$E755)</f>
        <v>0</v>
      </c>
      <c r="P755">
        <f>VLOOKUP($F755,'(참고)타워 스텟 가치'!$B$2:$L$6,P$2,0)+(VLOOKUP($F755,'(참고)타워 스텟 가치'!$B$2:$L$6,P$2,0)*$E755)</f>
        <v>42.979999999999897</v>
      </c>
      <c r="Q755">
        <f>SUM('스테이지별 몬스터 스텟'!H755*'(참고)타워 스텟 가치'!$Q$17,'스테이지별 몬스터 스텟'!I755*'(참고)타워 스텟 가치'!$R$17,'스테이지별 몬스터 스텟'!J755*'(참고)타워 스텟 가치'!$S$17,'스테이지별 몬스터 스텟'!K755*'(참고)타워 스텟 가치'!$T$17,'스테이지별 몬스터 스텟'!L755*'(참고)타워 스텟 가치'!$U$17,'스테이지별 몬스터 스텟'!M755*'(참고)타워 스텟 가치'!$V$17,'스테이지별 몬스터 스텟'!N755*'(참고)타워 스텟 가치'!$W$17,'스테이지별 몬스터 스텟'!O755*'(참고)타워 스텟 가치'!$X$17,'스테이지별 몬스터 스텟'!P755*'(참고)타워 스텟 가치'!$Y$17)</f>
        <v>465408.92999999889</v>
      </c>
      <c r="R755">
        <v>1</v>
      </c>
      <c r="S755">
        <f>VLOOKUP($F755,'(참고)타워 스텟 가치'!$B$7:$L$11,S$2,0)+(VLOOKUP($F755,'(참고)타워 스텟 가치'!$B$7:$L$11,S$2,0)*$E755)</f>
        <v>153.49999999999963</v>
      </c>
      <c r="T755">
        <f>VLOOKUP($F755,'(참고)타워 스텟 가치'!$B$7:$L$11,T$2,0)+(VLOOKUP($F755,'(참고)타워 스텟 가치'!$B$7:$L$11,T$2,0)*$E755)</f>
        <v>276.29999999999933</v>
      </c>
      <c r="U755">
        <f>VLOOKUP($F755,'(참고)타워 스텟 가치'!$B$7:$L$11,U$2,0)+(VLOOKUP($F755,'(참고)타워 스텟 가치'!$B$7:$L$11,U$2,0)*$E755)</f>
        <v>306999.99999999924</v>
      </c>
      <c r="V755">
        <f>VLOOKUP($F755,'(참고)타워 스텟 가치'!$B$7:$L$11,V$2,0)+(VLOOKUP($F755,'(참고)타워 스텟 가치'!$B$7:$L$11,V$2,0)*$E755)</f>
        <v>1841.9999999999955</v>
      </c>
      <c r="W755">
        <f>VLOOKUP($F755,'(참고)타워 스텟 가치'!$B$7:$L$11,W$2,0)+(VLOOKUP($F755,'(참고)타워 스텟 가치'!$B$7:$L$11,W$2,0)*$E755)</f>
        <v>30.699999999999925</v>
      </c>
      <c r="X755">
        <f>VLOOKUP($F755,'(참고)타워 스텟 가치'!$B$7:$L$11,X$2,0)+(VLOOKUP($F755,'(참고)타워 스텟 가치'!$B$7:$L$11,X$2,0)*$E755)</f>
        <v>18.419999999999956</v>
      </c>
      <c r="Y755">
        <f>VLOOKUP($F755,'(참고)타워 스텟 가치'!$B$7:$L$11,Y$2,0)+(VLOOKUP($F755,'(참고)타워 스텟 가치'!$B$7:$L$11,Y$2,0)*$E755)</f>
        <v>0</v>
      </c>
      <c r="Z755">
        <f>VLOOKUP($F755,'(참고)타워 스텟 가치'!$B$7:$L$11,Z$2,0)+(VLOOKUP($F755,'(참고)타워 스텟 가치'!$B$7:$L$11,Z$2,0)*$E755)</f>
        <v>0</v>
      </c>
      <c r="AA755">
        <f>VLOOKUP($F755,'(참고)타워 스텟 가치'!$B$7:$L$11,AA$2,0)+(VLOOKUP($F755,'(참고)타워 스텟 가치'!$B$7:$L$11,AA$2,0)*$E755)</f>
        <v>42.979999999999897</v>
      </c>
      <c r="AB755">
        <f>SUM('스테이지별 몬스터 스텟'!S755*'(참고)타워 스텟 가치'!$Q$17,'스테이지별 몬스터 스텟'!T755*'(참고)타워 스텟 가치'!$R$17,'스테이지별 몬스터 스텟'!U755*'(참고)타워 스텟 가치'!$S$17,'스테이지별 몬스터 스텟'!V755*'(참고)타워 스텟 가치'!$T$17,'스테이지별 몬스터 스텟'!W755*'(참고)타워 스텟 가치'!$U$17,'스테이지별 몬스터 스텟'!X755*'(참고)타워 스텟 가치'!$V$17,'스테이지별 몬스터 스텟'!Y755*'(참고)타워 스텟 가치'!$W$17,'스테이지별 몬스터 스텟'!Z755*'(참고)타워 스텟 가치'!$X$17,'스테이지별 몬스터 스텟'!AA755*'(참고)타워 스텟 가치'!$Y$17)</f>
        <v>465071.22999999888</v>
      </c>
      <c r="AC755">
        <v>2</v>
      </c>
      <c r="AD755">
        <f>VLOOKUP($F755,'(참고)타워 스텟 가치'!$B$12:$L$16,AD$2,0)+(VLOOKUP($F755,'(참고)타워 스텟 가치'!$B$12:$L$16,AD$2,0)*$E755)</f>
        <v>153.49999999999963</v>
      </c>
      <c r="AE755">
        <f>VLOOKUP($F755,'(참고)타워 스텟 가치'!$B$12:$L$16,AE$2,0)+(VLOOKUP($F755,'(참고)타워 스텟 가치'!$B$12:$L$16,AE$2,0)*$E755)</f>
        <v>184.19999999999953</v>
      </c>
      <c r="AF755">
        <f>VLOOKUP($F755,'(참고)타워 스텟 가치'!$B$12:$L$16,AF$2,0)+(VLOOKUP($F755,'(참고)타워 스텟 가치'!$B$12:$L$16,AF$2,0)*$E755)</f>
        <v>306999.99999999924</v>
      </c>
      <c r="AG755">
        <f>VLOOKUP($F755,'(참고)타워 스텟 가치'!$B$12:$L$16,AG$2,0)+(VLOOKUP($F755,'(참고)타워 스텟 가치'!$B$12:$L$16,AG$2,0)*$E755)</f>
        <v>920.99999999999773</v>
      </c>
      <c r="AH755">
        <f>VLOOKUP($F755,'(참고)타워 스텟 가치'!$B$12:$L$16,AH$2,0)+(VLOOKUP($F755,'(참고)타워 스텟 가치'!$B$12:$L$16,AH$2,0)*$E755)</f>
        <v>30.699999999999925</v>
      </c>
      <c r="AI755">
        <f>VLOOKUP($F755,'(참고)타워 스텟 가치'!$B$12:$L$16,AI$2,0)+(VLOOKUP($F755,'(참고)타워 스텟 가치'!$B$12:$L$16,AI$2,0)*$E755)</f>
        <v>18.419999999999956</v>
      </c>
      <c r="AJ755">
        <f>VLOOKUP($F755,'(참고)타워 스텟 가치'!$B$12:$L$16,AJ$2,0)+(VLOOKUP($F755,'(참고)타워 스텟 가치'!$B$12:$L$16,AJ$2,0)*$E755)</f>
        <v>0</v>
      </c>
      <c r="AK755">
        <f>VLOOKUP($F755,'(참고)타워 스텟 가치'!$B$12:$L$16,AK$2,0)+(VLOOKUP($F755,'(참고)타워 스텟 가치'!$B$12:$L$16,AK$2,0)*$E755)</f>
        <v>0</v>
      </c>
      <c r="AL755">
        <f>VLOOKUP($F755,'(참고)타워 스텟 가치'!$B$12:$L$16,AL$2,0)+(VLOOKUP($F755,'(참고)타워 스텟 가치'!$B$12:$L$16,AL$2,0)*$E755)</f>
        <v>85.959999999999795</v>
      </c>
      <c r="AM755">
        <f>SUM('스테이지별 몬스터 스텟'!AD755*'(참고)타워 스텟 가치'!$Q$17,'스테이지별 몬스터 스텟'!AE755*'(참고)타워 스텟 가치'!$R$17,'스테이지별 몬스터 스텟'!AF755*'(참고)타워 스텟 가치'!$S$17,'스테이지별 몬스터 스텟'!AG755*'(참고)타워 스텟 가치'!$T$17,'스테이지별 몬스터 스텟'!AH755*'(참고)타워 스텟 가치'!$U$17,'스테이지별 몬스터 스텟'!AI755*'(참고)타워 스텟 가치'!$V$17,'스테이지별 몬스터 스텟'!AJ755*'(참고)타워 스텟 가치'!$W$17,'스테이지별 몬스터 스텟'!AK755*'(참고)타워 스텟 가치'!$X$17,'스테이지별 몬스터 스텟'!AL755*'(참고)타워 스텟 가치'!$Y$17)</f>
        <v>463177.03999999881</v>
      </c>
      <c r="AN755">
        <v>3</v>
      </c>
    </row>
    <row r="756" spans="3:40" x14ac:dyDescent="0.3">
      <c r="C756">
        <v>2</v>
      </c>
      <c r="D756">
        <f t="shared" si="35"/>
        <v>151</v>
      </c>
      <c r="E756" s="52">
        <f>VLOOKUP(D756,'스테이지별 난이도 설정'!B:C,2,0)</f>
        <v>60.399999999999849</v>
      </c>
      <c r="F756" t="str">
        <f t="shared" si="36"/>
        <v>레어</v>
      </c>
      <c r="G756">
        <f t="shared" si="34"/>
        <v>6</v>
      </c>
      <c r="H756">
        <f>VLOOKUP($F756,'(참고)타워 스텟 가치'!$B$2:$L$6,H$2,0)+(VLOOKUP($F756,'(참고)타워 스텟 가치'!$B$2:$L$6,H$2,0)*$E756)</f>
        <v>690.74999999999829</v>
      </c>
      <c r="I756">
        <f>VLOOKUP($F756,'(참고)타워 스텟 가치'!$B$2:$L$6,I$2,0)+(VLOOKUP($F756,'(참고)타워 스텟 가치'!$B$2:$L$6,I$2,0)*$E756)</f>
        <v>138.14999999999966</v>
      </c>
      <c r="J756">
        <f>VLOOKUP($F756,'(참고)타워 스텟 가치'!$B$2:$L$6,J$2,0)+(VLOOKUP($F756,'(참고)타워 스텟 가치'!$B$2:$L$6,J$2,0)*$E756)</f>
        <v>306999.99999999924</v>
      </c>
      <c r="K756">
        <f>VLOOKUP($F756,'(참고)타워 스텟 가치'!$B$2:$L$6,K$2,0)+(VLOOKUP($F756,'(참고)타워 스텟 가치'!$B$2:$L$6,K$2,0)*$E756)</f>
        <v>2762.9999999999932</v>
      </c>
      <c r="L756">
        <f>VLOOKUP($F756,'(참고)타워 스텟 가치'!$B$2:$L$6,L$2,0)+(VLOOKUP($F756,'(참고)타워 스텟 가치'!$B$2:$L$6,L$2,0)*$E756)</f>
        <v>46.049999999999883</v>
      </c>
      <c r="M756">
        <f>VLOOKUP($F756,'(참고)타워 스텟 가치'!$B$2:$L$6,M$2,0)+(VLOOKUP($F756,'(참고)타워 스텟 가치'!$B$2:$L$6,M$2,0)*$E756)</f>
        <v>18.419999999999956</v>
      </c>
      <c r="N756">
        <f>VLOOKUP($F756,'(참고)타워 스텟 가치'!$B$2:$L$6,N$2,0)+(VLOOKUP($F756,'(참고)타워 스텟 가치'!$B$2:$L$6,N$2,0)*$E756)</f>
        <v>0</v>
      </c>
      <c r="O756">
        <f>VLOOKUP($F756,'(참고)타워 스텟 가치'!$B$2:$L$6,O$2,0)+(VLOOKUP($F756,'(참고)타워 스텟 가치'!$B$2:$L$6,O$2,0)*$E756)</f>
        <v>0</v>
      </c>
      <c r="P756">
        <f>VLOOKUP($F756,'(참고)타워 스텟 가치'!$B$2:$L$6,P$2,0)+(VLOOKUP($F756,'(참고)타워 스텟 가치'!$B$2:$L$6,P$2,0)*$E756)</f>
        <v>42.979999999999897</v>
      </c>
      <c r="Q756">
        <f>SUM('스테이지별 몬스터 스텟'!H756*'(참고)타워 스텟 가치'!$Q$17,'스테이지별 몬스터 스텟'!I756*'(참고)타워 스텟 가치'!$R$17,'스테이지별 몬스터 스텟'!J756*'(참고)타워 스텟 가치'!$S$17,'스테이지별 몬스터 스텟'!K756*'(참고)타워 스텟 가치'!$T$17,'스테이지별 몬스터 스텟'!L756*'(참고)타워 스텟 가치'!$U$17,'스테이지별 몬스터 스텟'!M756*'(참고)타워 스텟 가치'!$V$17,'스테이지별 몬스터 스텟'!N756*'(참고)타워 스텟 가치'!$W$17,'스테이지별 몬스터 스텟'!O756*'(참고)타워 스텟 가치'!$X$17,'스테이지별 몬스터 스텟'!P756*'(참고)타워 스텟 가치'!$Y$17)</f>
        <v>467811.20499999879</v>
      </c>
      <c r="R756">
        <v>1</v>
      </c>
      <c r="S756">
        <f>VLOOKUP($F756,'(참고)타워 스텟 가치'!$B$7:$L$11,S$2,0)+(VLOOKUP($F756,'(참고)타워 스텟 가치'!$B$7:$L$11,S$2,0)*$E756)</f>
        <v>230.24999999999943</v>
      </c>
      <c r="T756">
        <f>VLOOKUP($F756,'(참고)타워 스텟 가치'!$B$7:$L$11,T$2,0)+(VLOOKUP($F756,'(참고)타워 스텟 가치'!$B$7:$L$11,T$2,0)*$E756)</f>
        <v>414.44999999999897</v>
      </c>
      <c r="U756">
        <f>VLOOKUP($F756,'(참고)타워 스텟 가치'!$B$7:$L$11,U$2,0)+(VLOOKUP($F756,'(참고)타워 스텟 가치'!$B$7:$L$11,U$2,0)*$E756)</f>
        <v>306999.99999999924</v>
      </c>
      <c r="V756">
        <f>VLOOKUP($F756,'(참고)타워 스텟 가치'!$B$7:$L$11,V$2,0)+(VLOOKUP($F756,'(참고)타워 스텟 가치'!$B$7:$L$11,V$2,0)*$E756)</f>
        <v>2762.9999999999932</v>
      </c>
      <c r="W756">
        <f>VLOOKUP($F756,'(참고)타워 스텟 가치'!$B$7:$L$11,W$2,0)+(VLOOKUP($F756,'(참고)타워 스텟 가치'!$B$7:$L$11,W$2,0)*$E756)</f>
        <v>46.049999999999883</v>
      </c>
      <c r="X756">
        <f>VLOOKUP($F756,'(참고)타워 스텟 가치'!$B$7:$L$11,X$2,0)+(VLOOKUP($F756,'(참고)타워 스텟 가치'!$B$7:$L$11,X$2,0)*$E756)</f>
        <v>18.419999999999956</v>
      </c>
      <c r="Y756">
        <f>VLOOKUP($F756,'(참고)타워 스텟 가치'!$B$7:$L$11,Y$2,0)+(VLOOKUP($F756,'(참고)타워 스텟 가치'!$B$7:$L$11,Y$2,0)*$E756)</f>
        <v>0</v>
      </c>
      <c r="Z756">
        <f>VLOOKUP($F756,'(참고)타워 스텟 가치'!$B$7:$L$11,Z$2,0)+(VLOOKUP($F756,'(참고)타워 스텟 가치'!$B$7:$L$11,Z$2,0)*$E756)</f>
        <v>0</v>
      </c>
      <c r="AA756">
        <f>VLOOKUP($F756,'(참고)타워 스텟 가치'!$B$7:$L$11,AA$2,0)+(VLOOKUP($F756,'(참고)타워 스텟 가치'!$B$7:$L$11,AA$2,0)*$E756)</f>
        <v>42.979999999999897</v>
      </c>
      <c r="AB756">
        <f>SUM('스테이지별 몬스터 스텟'!S756*'(참고)타워 스텟 가치'!$Q$17,'스테이지별 몬스터 스텟'!T756*'(참고)타워 스텟 가치'!$R$17,'스테이지별 몬스터 스텟'!U756*'(참고)타워 스텟 가치'!$S$17,'스테이지별 몬스터 스텟'!V756*'(참고)타워 스텟 가치'!$T$17,'스테이지별 몬스터 스텟'!W756*'(참고)타워 스텟 가치'!$U$17,'스테이지별 몬스터 스텟'!X756*'(참고)타워 스텟 가치'!$V$17,'스테이지별 몬스터 스텟'!Y756*'(참고)타워 스텟 가치'!$W$17,'스테이지별 몬스터 스텟'!Z756*'(참고)타워 스텟 가치'!$X$17,'스테이지별 몬스터 스텟'!AA756*'(참고)타워 스텟 가치'!$Y$17)</f>
        <v>467304.65499999881</v>
      </c>
      <c r="AC756">
        <v>2</v>
      </c>
      <c r="AD756">
        <f>VLOOKUP($F756,'(참고)타워 스텟 가치'!$B$12:$L$16,AD$2,0)+(VLOOKUP($F756,'(참고)타워 스텟 가치'!$B$12:$L$16,AD$2,0)*$E756)</f>
        <v>230.24999999999943</v>
      </c>
      <c r="AE756">
        <f>VLOOKUP($F756,'(참고)타워 스텟 가치'!$B$12:$L$16,AE$2,0)+(VLOOKUP($F756,'(참고)타워 스텟 가치'!$B$12:$L$16,AE$2,0)*$E756)</f>
        <v>276.29999999999933</v>
      </c>
      <c r="AF756">
        <f>VLOOKUP($F756,'(참고)타워 스텟 가치'!$B$12:$L$16,AF$2,0)+(VLOOKUP($F756,'(참고)타워 스텟 가치'!$B$12:$L$16,AF$2,0)*$E756)</f>
        <v>306999.99999999924</v>
      </c>
      <c r="AG756">
        <f>VLOOKUP($F756,'(참고)타워 스텟 가치'!$B$12:$L$16,AG$2,0)+(VLOOKUP($F756,'(참고)타워 스텟 가치'!$B$12:$L$16,AG$2,0)*$E756)</f>
        <v>1381.4999999999966</v>
      </c>
      <c r="AH756">
        <f>VLOOKUP($F756,'(참고)타워 스텟 가치'!$B$12:$L$16,AH$2,0)+(VLOOKUP($F756,'(참고)타워 스텟 가치'!$B$12:$L$16,AH$2,0)*$E756)</f>
        <v>46.049999999999883</v>
      </c>
      <c r="AI756">
        <f>VLOOKUP($F756,'(참고)타워 스텟 가치'!$B$12:$L$16,AI$2,0)+(VLOOKUP($F756,'(참고)타워 스텟 가치'!$B$12:$L$16,AI$2,0)*$E756)</f>
        <v>18.419999999999956</v>
      </c>
      <c r="AJ756">
        <f>VLOOKUP($F756,'(참고)타워 스텟 가치'!$B$12:$L$16,AJ$2,0)+(VLOOKUP($F756,'(참고)타워 스텟 가치'!$B$12:$L$16,AJ$2,0)*$E756)</f>
        <v>0</v>
      </c>
      <c r="AK756">
        <f>VLOOKUP($F756,'(참고)타워 스텟 가치'!$B$12:$L$16,AK$2,0)+(VLOOKUP($F756,'(참고)타워 스텟 가치'!$B$12:$L$16,AK$2,0)*$E756)</f>
        <v>0</v>
      </c>
      <c r="AL756">
        <f>VLOOKUP($F756,'(참고)타워 스텟 가치'!$B$12:$L$16,AL$2,0)+(VLOOKUP($F756,'(참고)타워 스텟 가치'!$B$12:$L$16,AL$2,0)*$E756)</f>
        <v>85.959999999999795</v>
      </c>
      <c r="AM756">
        <f>SUM('스테이지별 몬스터 스텟'!AD756*'(참고)타워 스텟 가치'!$Q$17,'스테이지별 몬스터 스텟'!AE756*'(참고)타워 스텟 가치'!$R$17,'스테이지별 몬스터 스텟'!AF756*'(참고)타워 스텟 가치'!$S$17,'스테이지별 몬스터 스텟'!AG756*'(참고)타워 스텟 가치'!$T$17,'스테이지별 몬스터 스텟'!AH756*'(참고)타워 스텟 가치'!$U$17,'스테이지별 몬스터 스텟'!AI756*'(참고)타워 스텟 가치'!$V$17,'스테이지별 몬스터 스텟'!AJ756*'(참고)타워 스텟 가치'!$W$17,'스테이지별 몬스터 스텟'!AK756*'(참고)타워 스텟 가치'!$X$17,'스테이지별 몬스터 스텟'!AL756*'(참고)타워 스텟 가치'!$Y$17)</f>
        <v>464420.38999999879</v>
      </c>
      <c r="AN756">
        <v>3</v>
      </c>
    </row>
    <row r="757" spans="3:40" x14ac:dyDescent="0.3">
      <c r="C757">
        <v>3</v>
      </c>
      <c r="D757">
        <f t="shared" si="35"/>
        <v>151</v>
      </c>
      <c r="E757" s="52">
        <f>VLOOKUP(D757,'스테이지별 난이도 설정'!B:C,2,0)</f>
        <v>60.399999999999849</v>
      </c>
      <c r="F757" t="str">
        <f t="shared" si="36"/>
        <v>에픽</v>
      </c>
      <c r="G757">
        <f t="shared" si="34"/>
        <v>6</v>
      </c>
      <c r="H757">
        <f>VLOOKUP($F757,'(참고)타워 스텟 가치'!$B$2:$L$6,H$2,0)+(VLOOKUP($F757,'(참고)타워 스텟 가치'!$B$2:$L$6,H$2,0)*$E757)</f>
        <v>1036.1249999999975</v>
      </c>
      <c r="I757">
        <f>VLOOKUP($F757,'(참고)타워 스텟 가치'!$B$2:$L$6,I$2,0)+(VLOOKUP($F757,'(참고)타워 스텟 가치'!$B$2:$L$6,I$2,0)*$E757)</f>
        <v>207.22499999999948</v>
      </c>
      <c r="J757">
        <f>VLOOKUP($F757,'(참고)타워 스텟 가치'!$B$2:$L$6,J$2,0)+(VLOOKUP($F757,'(참고)타워 스텟 가치'!$B$2:$L$6,J$2,0)*$E757)</f>
        <v>306999.99999999924</v>
      </c>
      <c r="K757">
        <f>VLOOKUP($F757,'(참고)타워 스텟 가치'!$B$2:$L$6,K$2,0)+(VLOOKUP($F757,'(참고)타워 스텟 가치'!$B$2:$L$6,K$2,0)*$E757)</f>
        <v>4144.49999999999</v>
      </c>
      <c r="L757">
        <f>VLOOKUP($F757,'(참고)타워 스텟 가치'!$B$2:$L$6,L$2,0)+(VLOOKUP($F757,'(참고)타워 스텟 가치'!$B$2:$L$6,L$2,0)*$E757)</f>
        <v>69.074999999999832</v>
      </c>
      <c r="M757">
        <f>VLOOKUP($F757,'(참고)타워 스텟 가치'!$B$2:$L$6,M$2,0)+(VLOOKUP($F757,'(참고)타워 스텟 가치'!$B$2:$L$6,M$2,0)*$E757)</f>
        <v>18.419999999999956</v>
      </c>
      <c r="N757">
        <f>VLOOKUP($F757,'(참고)타워 스텟 가치'!$B$2:$L$6,N$2,0)+(VLOOKUP($F757,'(참고)타워 스텟 가치'!$B$2:$L$6,N$2,0)*$E757)</f>
        <v>0</v>
      </c>
      <c r="O757">
        <f>VLOOKUP($F757,'(참고)타워 스텟 가치'!$B$2:$L$6,O$2,0)+(VLOOKUP($F757,'(참고)타워 스텟 가치'!$B$2:$L$6,O$2,0)*$E757)</f>
        <v>0</v>
      </c>
      <c r="P757">
        <f>VLOOKUP($F757,'(참고)타워 스텟 가치'!$B$2:$L$6,P$2,0)+(VLOOKUP($F757,'(참고)타워 스텟 가치'!$B$2:$L$6,P$2,0)*$E757)</f>
        <v>42.979999999999897</v>
      </c>
      <c r="Q757">
        <f>SUM('스테이지별 몬스터 스텟'!H757*'(참고)타워 스텟 가치'!$Q$17,'스테이지별 몬스터 스텟'!I757*'(참고)타워 스텟 가치'!$R$17,'스테이지별 몬스터 스텟'!J757*'(참고)타워 스텟 가치'!$S$17,'스테이지별 몬스터 스텟'!K757*'(참고)타워 스텟 가치'!$T$17,'스테이지별 몬스터 스텟'!L757*'(참고)타워 스텟 가치'!$U$17,'스테이지별 몬스터 스텟'!M757*'(참고)타워 스텟 가치'!$V$17,'스테이지별 몬스터 스텟'!N757*'(참고)타워 스텟 가치'!$W$17,'스테이지별 몬스터 스텟'!O757*'(참고)타워 스텟 가치'!$X$17,'스테이지별 몬스터 스텟'!P757*'(참고)타워 스텟 가치'!$Y$17)</f>
        <v>471414.61749999889</v>
      </c>
      <c r="R757">
        <v>1</v>
      </c>
      <c r="S757">
        <f>VLOOKUP($F757,'(참고)타워 스텟 가치'!$B$7:$L$11,S$2,0)+(VLOOKUP($F757,'(참고)타워 스텟 가치'!$B$7:$L$11,S$2,0)*$E757)</f>
        <v>345.37499999999915</v>
      </c>
      <c r="T757">
        <f>VLOOKUP($F757,'(참고)타워 스텟 가치'!$B$7:$L$11,T$2,0)+(VLOOKUP($F757,'(참고)타워 스텟 가치'!$B$7:$L$11,T$2,0)*$E757)</f>
        <v>621.67499999999848</v>
      </c>
      <c r="U757">
        <f>VLOOKUP($F757,'(참고)타워 스텟 가치'!$B$7:$L$11,U$2,0)+(VLOOKUP($F757,'(참고)타워 스텟 가치'!$B$7:$L$11,U$2,0)*$E757)</f>
        <v>306999.99999999924</v>
      </c>
      <c r="V757">
        <f>VLOOKUP($F757,'(참고)타워 스텟 가치'!$B$7:$L$11,V$2,0)+(VLOOKUP($F757,'(참고)타워 스텟 가치'!$B$7:$L$11,V$2,0)*$E757)</f>
        <v>4144.49999999999</v>
      </c>
      <c r="W757">
        <f>VLOOKUP($F757,'(참고)타워 스텟 가치'!$B$7:$L$11,W$2,0)+(VLOOKUP($F757,'(참고)타워 스텟 가치'!$B$7:$L$11,W$2,0)*$E757)</f>
        <v>69.074999999999832</v>
      </c>
      <c r="X757">
        <f>VLOOKUP($F757,'(참고)타워 스텟 가치'!$B$7:$L$11,X$2,0)+(VLOOKUP($F757,'(참고)타워 스텟 가치'!$B$7:$L$11,X$2,0)*$E757)</f>
        <v>18.419999999999956</v>
      </c>
      <c r="Y757">
        <f>VLOOKUP($F757,'(참고)타워 스텟 가치'!$B$7:$L$11,Y$2,0)+(VLOOKUP($F757,'(참고)타워 스텟 가치'!$B$7:$L$11,Y$2,0)*$E757)</f>
        <v>0</v>
      </c>
      <c r="Z757">
        <f>VLOOKUP($F757,'(참고)타워 스텟 가치'!$B$7:$L$11,Z$2,0)+(VLOOKUP($F757,'(참고)타워 스텟 가치'!$B$7:$L$11,Z$2,0)*$E757)</f>
        <v>0</v>
      </c>
      <c r="AA757">
        <f>VLOOKUP($F757,'(참고)타워 스텟 가치'!$B$7:$L$11,AA$2,0)+(VLOOKUP($F757,'(참고)타워 스텟 가치'!$B$7:$L$11,AA$2,0)*$E757)</f>
        <v>42.979999999999897</v>
      </c>
      <c r="AB757">
        <f>SUM('스테이지별 몬스터 스텟'!S757*'(참고)타워 스텟 가치'!$Q$17,'스테이지별 몬스터 스텟'!T757*'(참고)타워 스텟 가치'!$R$17,'스테이지별 몬스터 스텟'!U757*'(참고)타워 스텟 가치'!$S$17,'스테이지별 몬스터 스텟'!V757*'(참고)타워 스텟 가치'!$T$17,'스테이지별 몬스터 스텟'!W757*'(참고)타워 스텟 가치'!$U$17,'스테이지별 몬스터 스텟'!X757*'(참고)타워 스텟 가치'!$V$17,'스테이지별 몬스터 스텟'!Y757*'(참고)타워 스텟 가치'!$W$17,'스테이지별 몬스터 스텟'!Z757*'(참고)타워 스텟 가치'!$X$17,'스테이지별 몬스터 스텟'!AA757*'(참고)타워 스텟 가치'!$Y$17)</f>
        <v>470654.79249999888</v>
      </c>
      <c r="AC757">
        <v>2</v>
      </c>
      <c r="AD757">
        <f>VLOOKUP($F757,'(참고)타워 스텟 가치'!$B$12:$L$16,AD$2,0)+(VLOOKUP($F757,'(참고)타워 스텟 가치'!$B$12:$L$16,AD$2,0)*$E757)</f>
        <v>345.37499999999915</v>
      </c>
      <c r="AE757">
        <f>VLOOKUP($F757,'(참고)타워 스텟 가치'!$B$12:$L$16,AE$2,0)+(VLOOKUP($F757,'(참고)타워 스텟 가치'!$B$12:$L$16,AE$2,0)*$E757)</f>
        <v>414.44999999999897</v>
      </c>
      <c r="AF757">
        <f>VLOOKUP($F757,'(참고)타워 스텟 가치'!$B$12:$L$16,AF$2,0)+(VLOOKUP($F757,'(참고)타워 스텟 가치'!$B$12:$L$16,AF$2,0)*$E757)</f>
        <v>306999.99999999924</v>
      </c>
      <c r="AG757">
        <f>VLOOKUP($F757,'(참고)타워 스텟 가치'!$B$12:$L$16,AG$2,0)+(VLOOKUP($F757,'(참고)타워 스텟 가치'!$B$12:$L$16,AG$2,0)*$E757)</f>
        <v>2072.249999999995</v>
      </c>
      <c r="AH757">
        <f>VLOOKUP($F757,'(참고)타워 스텟 가치'!$B$12:$L$16,AH$2,0)+(VLOOKUP($F757,'(참고)타워 스텟 가치'!$B$12:$L$16,AH$2,0)*$E757)</f>
        <v>69.074999999999832</v>
      </c>
      <c r="AI757">
        <f>VLOOKUP($F757,'(참고)타워 스텟 가치'!$B$12:$L$16,AI$2,0)+(VLOOKUP($F757,'(참고)타워 스텟 가치'!$B$12:$L$16,AI$2,0)*$E757)</f>
        <v>18.419999999999956</v>
      </c>
      <c r="AJ757">
        <f>VLOOKUP($F757,'(참고)타워 스텟 가치'!$B$12:$L$16,AJ$2,0)+(VLOOKUP($F757,'(참고)타워 스텟 가치'!$B$12:$L$16,AJ$2,0)*$E757)</f>
        <v>0</v>
      </c>
      <c r="AK757">
        <f>VLOOKUP($F757,'(참고)타워 스텟 가치'!$B$12:$L$16,AK$2,0)+(VLOOKUP($F757,'(참고)타워 스텟 가치'!$B$12:$L$16,AK$2,0)*$E757)</f>
        <v>0</v>
      </c>
      <c r="AL757">
        <f>VLOOKUP($F757,'(참고)타워 스텟 가치'!$B$12:$L$16,AL$2,0)+(VLOOKUP($F757,'(참고)타워 스텟 가치'!$B$12:$L$16,AL$2,0)*$E757)</f>
        <v>85.959999999999795</v>
      </c>
      <c r="AM757">
        <f>SUM('스테이지별 몬스터 스텟'!AD757*'(참고)타워 스텟 가치'!$Q$17,'스테이지별 몬스터 스텟'!AE757*'(참고)타워 스텟 가치'!$R$17,'스테이지별 몬스터 스텟'!AF757*'(참고)타워 스텟 가치'!$S$17,'스테이지별 몬스터 스텟'!AG757*'(참고)타워 스텟 가치'!$T$17,'스테이지별 몬스터 스텟'!AH757*'(참고)타워 스텟 가치'!$U$17,'스테이지별 몬스터 스텟'!AI757*'(참고)타워 스텟 가치'!$V$17,'스테이지별 몬스터 스텟'!AJ757*'(참고)타워 스텟 가치'!$W$17,'스테이지별 몬스터 스텟'!AK757*'(참고)타워 스텟 가치'!$X$17,'스테이지별 몬스터 스텟'!AL757*'(참고)타워 스텟 가치'!$Y$17)</f>
        <v>466285.41499999881</v>
      </c>
      <c r="AN757">
        <v>3</v>
      </c>
    </row>
    <row r="758" spans="3:40" x14ac:dyDescent="0.3">
      <c r="C758">
        <v>4</v>
      </c>
      <c r="D758">
        <f t="shared" si="35"/>
        <v>151</v>
      </c>
      <c r="E758" s="52">
        <f>VLOOKUP(D758,'스테이지별 난이도 설정'!B:C,2,0)</f>
        <v>60.399999999999849</v>
      </c>
      <c r="F758" t="str">
        <f t="shared" si="36"/>
        <v>유니크</v>
      </c>
      <c r="G758">
        <f t="shared" si="34"/>
        <v>6</v>
      </c>
      <c r="H758">
        <f>VLOOKUP($F758,'(참고)타워 스텟 가치'!$B$2:$L$6,H$2,0)+(VLOOKUP($F758,'(참고)타워 스텟 가치'!$B$2:$L$6,H$2,0)*$E758)</f>
        <v>1554.1874999999961</v>
      </c>
      <c r="I758">
        <f>VLOOKUP($F758,'(참고)타워 스텟 가치'!$B$2:$L$6,I$2,0)+(VLOOKUP($F758,'(참고)타워 스텟 가치'!$B$2:$L$6,I$2,0)*$E758)</f>
        <v>310.83749999999924</v>
      </c>
      <c r="J758">
        <f>VLOOKUP($F758,'(참고)타워 스텟 가치'!$B$2:$L$6,J$2,0)+(VLOOKUP($F758,'(참고)타워 스텟 가치'!$B$2:$L$6,J$2,0)*$E758)</f>
        <v>306999.99999999924</v>
      </c>
      <c r="K758">
        <f>VLOOKUP($F758,'(참고)타워 스텟 가치'!$B$2:$L$6,K$2,0)+(VLOOKUP($F758,'(참고)타워 스텟 가치'!$B$2:$L$6,K$2,0)*$E758)</f>
        <v>6216.7499999999845</v>
      </c>
      <c r="L758">
        <f>VLOOKUP($F758,'(참고)타워 스텟 가치'!$B$2:$L$6,L$2,0)+(VLOOKUP($F758,'(참고)타워 스텟 가치'!$B$2:$L$6,L$2,0)*$E758)</f>
        <v>103.61249999999974</v>
      </c>
      <c r="M758">
        <f>VLOOKUP($F758,'(참고)타워 스텟 가치'!$B$2:$L$6,M$2,0)+(VLOOKUP($F758,'(참고)타워 스텟 가치'!$B$2:$L$6,M$2,0)*$E758)</f>
        <v>18.419999999999956</v>
      </c>
      <c r="N758">
        <f>VLOOKUP($F758,'(참고)타워 스텟 가치'!$B$2:$L$6,N$2,0)+(VLOOKUP($F758,'(참고)타워 스텟 가치'!$B$2:$L$6,N$2,0)*$E758)</f>
        <v>0</v>
      </c>
      <c r="O758">
        <f>VLOOKUP($F758,'(참고)타워 스텟 가치'!$B$2:$L$6,O$2,0)+(VLOOKUP($F758,'(참고)타워 스텟 가치'!$B$2:$L$6,O$2,0)*$E758)</f>
        <v>0</v>
      </c>
      <c r="P758">
        <f>VLOOKUP($F758,'(참고)타워 스텟 가치'!$B$2:$L$6,P$2,0)+(VLOOKUP($F758,'(참고)타워 스텟 가치'!$B$2:$L$6,P$2,0)*$E758)</f>
        <v>61.399999999999849</v>
      </c>
      <c r="Q758">
        <f>SUM('스테이지별 몬스터 스텟'!H758*'(참고)타워 스텟 가치'!$Q$17,'스테이지별 몬스터 스텟'!I758*'(참고)타워 스텟 가치'!$R$17,'스테이지별 몬스터 스텟'!J758*'(참고)타워 스텟 가치'!$S$17,'스테이지별 몬스터 스텟'!K758*'(참고)타워 스텟 가치'!$T$17,'스테이지별 몬스터 스텟'!L758*'(참고)타워 스텟 가치'!$U$17,'스테이지별 몬스터 스텟'!M758*'(참고)타워 스텟 가치'!$V$17,'스테이지별 몬스터 스텟'!N758*'(참고)타워 스텟 가치'!$W$17,'스테이지별 몬스터 스텟'!O758*'(참고)타워 스텟 가치'!$X$17,'스테이지별 몬스터 스텟'!P758*'(참고)타워 스텟 가치'!$Y$17)</f>
        <v>476856.5762499987</v>
      </c>
      <c r="R758">
        <v>1</v>
      </c>
      <c r="S758">
        <f>VLOOKUP($F758,'(참고)타워 스텟 가치'!$B$7:$L$11,S$2,0)+(VLOOKUP($F758,'(참고)타워 스텟 가치'!$B$7:$L$11,S$2,0)*$E758)</f>
        <v>518.06249999999875</v>
      </c>
      <c r="T758">
        <f>VLOOKUP($F758,'(참고)타워 스텟 가치'!$B$7:$L$11,T$2,0)+(VLOOKUP($F758,'(참고)타워 스텟 가치'!$B$7:$L$11,T$2,0)*$E758)</f>
        <v>932.51249999999766</v>
      </c>
      <c r="U758">
        <f>VLOOKUP($F758,'(참고)타워 스텟 가치'!$B$7:$L$11,U$2,0)+(VLOOKUP($F758,'(참고)타워 스텟 가치'!$B$7:$L$11,U$2,0)*$E758)</f>
        <v>306999.99999999924</v>
      </c>
      <c r="V758">
        <f>VLOOKUP($F758,'(참고)타워 스텟 가치'!$B$7:$L$11,V$2,0)+(VLOOKUP($F758,'(참고)타워 스텟 가치'!$B$7:$L$11,V$2,0)*$E758)</f>
        <v>6216.7499999999845</v>
      </c>
      <c r="W758">
        <f>VLOOKUP($F758,'(참고)타워 스텟 가치'!$B$7:$L$11,W$2,0)+(VLOOKUP($F758,'(참고)타워 스텟 가치'!$B$7:$L$11,W$2,0)*$E758)</f>
        <v>103.61249999999974</v>
      </c>
      <c r="X758">
        <f>VLOOKUP($F758,'(참고)타워 스텟 가치'!$B$7:$L$11,X$2,0)+(VLOOKUP($F758,'(참고)타워 스텟 가치'!$B$7:$L$11,X$2,0)*$E758)</f>
        <v>18.419999999999956</v>
      </c>
      <c r="Y758">
        <f>VLOOKUP($F758,'(참고)타워 스텟 가치'!$B$7:$L$11,Y$2,0)+(VLOOKUP($F758,'(참고)타워 스텟 가치'!$B$7:$L$11,Y$2,0)*$E758)</f>
        <v>0</v>
      </c>
      <c r="Z758">
        <f>VLOOKUP($F758,'(참고)타워 스텟 가치'!$B$7:$L$11,Z$2,0)+(VLOOKUP($F758,'(참고)타워 스텟 가치'!$B$7:$L$11,Z$2,0)*$E758)</f>
        <v>0</v>
      </c>
      <c r="AA758">
        <f>VLOOKUP($F758,'(참고)타워 스텟 가치'!$B$7:$L$11,AA$2,0)+(VLOOKUP($F758,'(참고)타워 스텟 가치'!$B$7:$L$11,AA$2,0)*$E758)</f>
        <v>61.399999999999849</v>
      </c>
      <c r="AB758">
        <f>SUM('스테이지별 몬스터 스텟'!S758*'(참고)타워 스텟 가치'!$Q$17,'스테이지별 몬스터 스텟'!T758*'(참고)타워 스텟 가치'!$R$17,'스테이지별 몬스터 스텟'!U758*'(참고)타워 스텟 가치'!$S$17,'스테이지별 몬스터 스텟'!V758*'(참고)타워 스텟 가치'!$T$17,'스테이지별 몬스터 스텟'!W758*'(참고)타워 스텟 가치'!$U$17,'스테이지별 몬스터 스텟'!X758*'(참고)타워 스텟 가치'!$V$17,'스테이지별 몬스터 스텟'!Y758*'(참고)타워 스텟 가치'!$W$17,'스테이지별 몬스터 스텟'!Z758*'(참고)타워 스텟 가치'!$X$17,'스테이지별 몬스터 스텟'!AA758*'(참고)타워 스텟 가치'!$Y$17)</f>
        <v>475716.83874999871</v>
      </c>
      <c r="AC758">
        <v>2</v>
      </c>
      <c r="AD758">
        <f>VLOOKUP($F758,'(참고)타워 스텟 가치'!$B$12:$L$16,AD$2,0)+(VLOOKUP($F758,'(참고)타워 스텟 가치'!$B$12:$L$16,AD$2,0)*$E758)</f>
        <v>518.06249999999875</v>
      </c>
      <c r="AE758">
        <f>VLOOKUP($F758,'(참고)타워 스텟 가치'!$B$12:$L$16,AE$2,0)+(VLOOKUP($F758,'(참고)타워 스텟 가치'!$B$12:$L$16,AE$2,0)*$E758)</f>
        <v>621.67499999999848</v>
      </c>
      <c r="AF758">
        <f>VLOOKUP($F758,'(참고)타워 스텟 가치'!$B$12:$L$16,AF$2,0)+(VLOOKUP($F758,'(참고)타워 스텟 가치'!$B$12:$L$16,AF$2,0)*$E758)</f>
        <v>306999.99999999924</v>
      </c>
      <c r="AG758">
        <f>VLOOKUP($F758,'(참고)타워 스텟 가치'!$B$12:$L$16,AG$2,0)+(VLOOKUP($F758,'(참고)타워 스텟 가치'!$B$12:$L$16,AG$2,0)*$E758)</f>
        <v>3108.3749999999923</v>
      </c>
      <c r="AH758">
        <f>VLOOKUP($F758,'(참고)타워 스텟 가치'!$B$12:$L$16,AH$2,0)+(VLOOKUP($F758,'(참고)타워 스텟 가치'!$B$12:$L$16,AH$2,0)*$E758)</f>
        <v>103.61249999999974</v>
      </c>
      <c r="AI758">
        <f>VLOOKUP($F758,'(참고)타워 스텟 가치'!$B$12:$L$16,AI$2,0)+(VLOOKUP($F758,'(참고)타워 스텟 가치'!$B$12:$L$16,AI$2,0)*$E758)</f>
        <v>18.419999999999956</v>
      </c>
      <c r="AJ758">
        <f>VLOOKUP($F758,'(참고)타워 스텟 가치'!$B$12:$L$16,AJ$2,0)+(VLOOKUP($F758,'(참고)타워 스텟 가치'!$B$12:$L$16,AJ$2,0)*$E758)</f>
        <v>0</v>
      </c>
      <c r="AK758">
        <f>VLOOKUP($F758,'(참고)타워 스텟 가치'!$B$12:$L$16,AK$2,0)+(VLOOKUP($F758,'(참고)타워 스텟 가치'!$B$12:$L$16,AK$2,0)*$E758)</f>
        <v>0</v>
      </c>
      <c r="AL758">
        <f>VLOOKUP($F758,'(참고)타워 스텟 가치'!$B$12:$L$16,AL$2,0)+(VLOOKUP($F758,'(참고)타워 스텟 가치'!$B$12:$L$16,AL$2,0)*$E758)</f>
        <v>122.7999999999997</v>
      </c>
      <c r="AM758">
        <f>SUM('스테이지별 몬스터 스텟'!AD758*'(참고)타워 스텟 가치'!$Q$17,'스테이지별 몬스터 스텟'!AE758*'(참고)타워 스텟 가치'!$R$17,'스테이지별 몬스터 스텟'!AF758*'(참고)타워 스텟 가치'!$S$17,'스테이지별 몬스터 스텟'!AG758*'(참고)타워 스텟 가치'!$T$17,'스테이지별 몬스터 스텟'!AH758*'(참고)타워 스텟 가치'!$U$17,'스테이지별 몬스터 스텟'!AI758*'(참고)타워 스텟 가치'!$V$17,'스테이지별 몬스터 스텟'!AJ758*'(참고)타워 스텟 가치'!$W$17,'스테이지별 몬스터 스텟'!AK758*'(참고)타워 스텟 가치'!$X$17,'스테이지별 몬스터 스텟'!AL758*'(참고)타워 스텟 가치'!$Y$17)</f>
        <v>469156.63249999878</v>
      </c>
      <c r="AN758">
        <v>3</v>
      </c>
    </row>
    <row r="759" spans="3:40" x14ac:dyDescent="0.3">
      <c r="C759">
        <v>5</v>
      </c>
      <c r="D759">
        <f t="shared" si="35"/>
        <v>151</v>
      </c>
      <c r="E759" s="52">
        <f>VLOOKUP(D759,'스테이지별 난이도 설정'!B:C,2,0)</f>
        <v>60.399999999999849</v>
      </c>
      <c r="F759" t="str">
        <f t="shared" si="36"/>
        <v>스페셜</v>
      </c>
      <c r="G759">
        <f t="shared" si="34"/>
        <v>6</v>
      </c>
      <c r="H759">
        <f>VLOOKUP($F759,'(참고)타워 스텟 가치'!$B$2:$L$6,H$2,0)+(VLOOKUP($F759,'(참고)타워 스텟 가치'!$B$2:$L$6,H$2,0)*$E759)</f>
        <v>2331.2812499999941</v>
      </c>
      <c r="I759">
        <f>VLOOKUP($F759,'(참고)타워 스텟 가치'!$B$2:$L$6,I$2,0)+(VLOOKUP($F759,'(참고)타워 스텟 가치'!$B$2:$L$6,I$2,0)*$E759)</f>
        <v>466.25624999999883</v>
      </c>
      <c r="J759">
        <f>VLOOKUP($F759,'(참고)타워 스텟 가치'!$B$2:$L$6,J$2,0)+(VLOOKUP($F759,'(참고)타워 스텟 가치'!$B$2:$L$6,J$2,0)*$E759)</f>
        <v>306999.99999999924</v>
      </c>
      <c r="K759">
        <f>VLOOKUP($F759,'(참고)타워 스텟 가치'!$B$2:$L$6,K$2,0)+(VLOOKUP($F759,'(참고)타워 스텟 가치'!$B$2:$L$6,K$2,0)*$E759)</f>
        <v>9325.1249999999764</v>
      </c>
      <c r="L759">
        <f>VLOOKUP($F759,'(참고)타워 스텟 가치'!$B$2:$L$6,L$2,0)+(VLOOKUP($F759,'(참고)타워 스텟 가치'!$B$2:$L$6,L$2,0)*$E759)</f>
        <v>155.41874999999962</v>
      </c>
      <c r="M759">
        <f>VLOOKUP($F759,'(참고)타워 스텟 가치'!$B$2:$L$6,M$2,0)+(VLOOKUP($F759,'(참고)타워 스텟 가치'!$B$2:$L$6,M$2,0)*$E759)</f>
        <v>18.419999999999956</v>
      </c>
      <c r="N759">
        <f>VLOOKUP($F759,'(참고)타워 스텟 가치'!$B$2:$L$6,N$2,0)+(VLOOKUP($F759,'(참고)타워 스텟 가치'!$B$2:$L$6,N$2,0)*$E759)</f>
        <v>0</v>
      </c>
      <c r="O759">
        <f>VLOOKUP($F759,'(참고)타워 스텟 가치'!$B$2:$L$6,O$2,0)+(VLOOKUP($F759,'(참고)타워 스텟 가치'!$B$2:$L$6,O$2,0)*$E759)</f>
        <v>0</v>
      </c>
      <c r="P759">
        <f>VLOOKUP($F759,'(참고)타워 스텟 가치'!$B$2:$L$6,P$2,0)+(VLOOKUP($F759,'(참고)타워 스텟 가치'!$B$2:$L$6,P$2,0)*$E759)</f>
        <v>61.399999999999849</v>
      </c>
      <c r="Q759">
        <f>SUM('스테이지별 몬스터 스텟'!H759*'(참고)타워 스텟 가치'!$Q$17,'스테이지별 몬스터 스텟'!I759*'(참고)타워 스텟 가치'!$R$17,'스테이지별 몬스터 스텟'!J759*'(참고)타워 스텟 가치'!$S$17,'스테이지별 몬스터 스텟'!K759*'(참고)타워 스텟 가치'!$T$17,'스테이지별 몬스터 스텟'!L759*'(참고)타워 스텟 가치'!$U$17,'스테이지별 몬스터 스텟'!M759*'(참고)타워 스텟 가치'!$V$17,'스테이지별 몬스터 스텟'!N759*'(참고)타워 스텟 가치'!$W$17,'스테이지별 몬스터 스텟'!O759*'(참고)타워 스텟 가치'!$X$17,'스테이지별 몬스터 스텟'!P759*'(참고)타워 스텟 가치'!$Y$17)</f>
        <v>484964.25437499874</v>
      </c>
      <c r="R759">
        <v>1</v>
      </c>
      <c r="S759">
        <f>VLOOKUP($F759,'(참고)타워 스텟 가치'!$B$7:$L$11,S$2,0)+(VLOOKUP($F759,'(참고)타워 스텟 가치'!$B$7:$L$11,S$2,0)*$E759)</f>
        <v>777.09374999999807</v>
      </c>
      <c r="T759">
        <f>VLOOKUP($F759,'(참고)타워 스텟 가치'!$B$7:$L$11,T$2,0)+(VLOOKUP($F759,'(참고)타워 스텟 가치'!$B$7:$L$11,T$2,0)*$E759)</f>
        <v>1398.7687499999965</v>
      </c>
      <c r="U759">
        <f>VLOOKUP($F759,'(참고)타워 스텟 가치'!$B$7:$L$11,U$2,0)+(VLOOKUP($F759,'(참고)타워 스텟 가치'!$B$7:$L$11,U$2,0)*$E759)</f>
        <v>306999.99999999924</v>
      </c>
      <c r="V759">
        <f>VLOOKUP($F759,'(참고)타워 스텟 가치'!$B$7:$L$11,V$2,0)+(VLOOKUP($F759,'(참고)타워 스텟 가치'!$B$7:$L$11,V$2,0)*$E759)</f>
        <v>9325.1249999999764</v>
      </c>
      <c r="W759">
        <f>VLOOKUP($F759,'(참고)타워 스텟 가치'!$B$7:$L$11,W$2,0)+(VLOOKUP($F759,'(참고)타워 스텟 가치'!$B$7:$L$11,W$2,0)*$E759)</f>
        <v>155.41874999999962</v>
      </c>
      <c r="X759">
        <f>VLOOKUP($F759,'(참고)타워 스텟 가치'!$B$7:$L$11,X$2,0)+(VLOOKUP($F759,'(참고)타워 스텟 가치'!$B$7:$L$11,X$2,0)*$E759)</f>
        <v>18.419999999999956</v>
      </c>
      <c r="Y759">
        <f>VLOOKUP($F759,'(참고)타워 스텟 가치'!$B$7:$L$11,Y$2,0)+(VLOOKUP($F759,'(참고)타워 스텟 가치'!$B$7:$L$11,Y$2,0)*$E759)</f>
        <v>0</v>
      </c>
      <c r="Z759">
        <f>VLOOKUP($F759,'(참고)타워 스텟 가치'!$B$7:$L$11,Z$2,0)+(VLOOKUP($F759,'(참고)타워 스텟 가치'!$B$7:$L$11,Z$2,0)*$E759)</f>
        <v>0</v>
      </c>
      <c r="AA759">
        <f>VLOOKUP($F759,'(참고)타워 스텟 가치'!$B$7:$L$11,AA$2,0)+(VLOOKUP($F759,'(참고)타워 스텟 가치'!$B$7:$L$11,AA$2,0)*$E759)</f>
        <v>61.399999999999849</v>
      </c>
      <c r="AB759">
        <f>SUM('스테이지별 몬스터 스텟'!S759*'(참고)타워 스텟 가치'!$Q$17,'스테이지별 몬스터 스텟'!T759*'(참고)타워 스텟 가치'!$R$17,'스테이지별 몬스터 스텟'!U759*'(참고)타워 스텟 가치'!$S$17,'스테이지별 몬스터 스텟'!V759*'(참고)타워 스텟 가치'!$T$17,'스테이지별 몬스터 스텟'!W759*'(참고)타워 스텟 가치'!$U$17,'스테이지별 몬스터 스텟'!X759*'(참고)타워 스텟 가치'!$V$17,'스테이지별 몬스터 스텟'!Y759*'(참고)타워 스텟 가치'!$W$17,'스테이지별 몬스터 스텟'!Z759*'(참고)타워 스텟 가치'!$X$17,'스테이지별 몬스터 스텟'!AA759*'(참고)타워 스텟 가치'!$Y$17)</f>
        <v>483254.64812499878</v>
      </c>
      <c r="AC759">
        <v>2</v>
      </c>
      <c r="AD759">
        <f>VLOOKUP($F759,'(참고)타워 스텟 가치'!$B$12:$L$16,AD$2,0)+(VLOOKUP($F759,'(참고)타워 스텟 가치'!$B$12:$L$16,AD$2,0)*$E759)</f>
        <v>777.09374999999807</v>
      </c>
      <c r="AE759">
        <f>VLOOKUP($F759,'(참고)타워 스텟 가치'!$B$12:$L$16,AE$2,0)+(VLOOKUP($F759,'(참고)타워 스텟 가치'!$B$12:$L$16,AE$2,0)*$E759)</f>
        <v>932.51249999999766</v>
      </c>
      <c r="AF759">
        <f>VLOOKUP($F759,'(참고)타워 스텟 가치'!$B$12:$L$16,AF$2,0)+(VLOOKUP($F759,'(참고)타워 스텟 가치'!$B$12:$L$16,AF$2,0)*$E759)</f>
        <v>306999.99999999924</v>
      </c>
      <c r="AG759">
        <f>VLOOKUP($F759,'(참고)타워 스텟 가치'!$B$12:$L$16,AG$2,0)+(VLOOKUP($F759,'(참고)타워 스텟 가치'!$B$12:$L$16,AG$2,0)*$E759)</f>
        <v>4662.5624999999882</v>
      </c>
      <c r="AH759">
        <f>VLOOKUP($F759,'(참고)타워 스텟 가치'!$B$12:$L$16,AH$2,0)+(VLOOKUP($F759,'(참고)타워 스텟 가치'!$B$12:$L$16,AH$2,0)*$E759)</f>
        <v>155.41874999999962</v>
      </c>
      <c r="AI759">
        <f>VLOOKUP($F759,'(참고)타워 스텟 가치'!$B$12:$L$16,AI$2,0)+(VLOOKUP($F759,'(참고)타워 스텟 가치'!$B$12:$L$16,AI$2,0)*$E759)</f>
        <v>18.419999999999956</v>
      </c>
      <c r="AJ759">
        <f>VLOOKUP($F759,'(참고)타워 스텟 가치'!$B$12:$L$16,AJ$2,0)+(VLOOKUP($F759,'(참고)타워 스텟 가치'!$B$12:$L$16,AJ$2,0)*$E759)</f>
        <v>0</v>
      </c>
      <c r="AK759">
        <f>VLOOKUP($F759,'(참고)타워 스텟 가치'!$B$12:$L$16,AK$2,0)+(VLOOKUP($F759,'(참고)타워 스텟 가치'!$B$12:$L$16,AK$2,0)*$E759)</f>
        <v>0</v>
      </c>
      <c r="AL759">
        <f>VLOOKUP($F759,'(참고)타워 스텟 가치'!$B$12:$L$16,AL$2,0)+(VLOOKUP($F759,'(참고)타워 스텟 가치'!$B$12:$L$16,AL$2,0)*$E759)</f>
        <v>122.7999999999997</v>
      </c>
      <c r="AM759">
        <f>SUM('스테이지별 몬스터 스텟'!AD759*'(참고)타워 스텟 가치'!$Q$17,'스테이지별 몬스터 스텟'!AE759*'(참고)타워 스텟 가치'!$R$17,'스테이지별 몬스터 스텟'!AF759*'(참고)타워 스텟 가치'!$S$17,'스테이지별 몬스터 스텟'!AG759*'(참고)타워 스텟 가치'!$T$17,'스테이지별 몬스터 스텟'!AH759*'(참고)타워 스텟 가치'!$U$17,'스테이지별 몬스터 스텟'!AI759*'(참고)타워 스텟 가치'!$V$17,'스테이지별 몬스터 스텟'!AJ759*'(참고)타워 스텟 가치'!$W$17,'스테이지별 몬스터 스텟'!AK759*'(참고)타워 스텟 가치'!$X$17,'스테이지별 몬스터 스텟'!AL759*'(참고)타워 스텟 가치'!$Y$17)</f>
        <v>473352.93874999881</v>
      </c>
      <c r="AN759">
        <v>3</v>
      </c>
    </row>
    <row r="760" spans="3:40" x14ac:dyDescent="0.3">
      <c r="C760">
        <v>1</v>
      </c>
      <c r="D760">
        <f t="shared" si="35"/>
        <v>152</v>
      </c>
      <c r="E760" s="52">
        <f>VLOOKUP(D760,'스테이지별 난이도 설정'!B:C,2,0)</f>
        <v>60.799999999999848</v>
      </c>
      <c r="F760" t="str">
        <f t="shared" si="36"/>
        <v>일반</v>
      </c>
      <c r="G760">
        <f t="shared" si="34"/>
        <v>6</v>
      </c>
      <c r="H760">
        <f>VLOOKUP($F760,'(참고)타워 스텟 가치'!$B$2:$L$6,H$2,0)+(VLOOKUP($F760,'(참고)타워 스텟 가치'!$B$2:$L$6,H$2,0)*$E760)</f>
        <v>463.49999999999886</v>
      </c>
      <c r="I760">
        <f>VLOOKUP($F760,'(참고)타워 스텟 가치'!$B$2:$L$6,I$2,0)+(VLOOKUP($F760,'(참고)타워 스텟 가치'!$B$2:$L$6,I$2,0)*$E760)</f>
        <v>92.699999999999775</v>
      </c>
      <c r="J760">
        <f>VLOOKUP($F760,'(참고)타워 스텟 가치'!$B$2:$L$6,J$2,0)+(VLOOKUP($F760,'(참고)타워 스텟 가치'!$B$2:$L$6,J$2,0)*$E760)</f>
        <v>308999.99999999924</v>
      </c>
      <c r="K760">
        <f>VLOOKUP($F760,'(참고)타워 스텟 가치'!$B$2:$L$6,K$2,0)+(VLOOKUP($F760,'(참고)타워 스텟 가치'!$B$2:$L$6,K$2,0)*$E760)</f>
        <v>1853.9999999999955</v>
      </c>
      <c r="L760">
        <f>VLOOKUP($F760,'(참고)타워 스텟 가치'!$B$2:$L$6,L$2,0)+(VLOOKUP($F760,'(참고)타워 스텟 가치'!$B$2:$L$6,L$2,0)*$E760)</f>
        <v>30.899999999999924</v>
      </c>
      <c r="M760">
        <f>VLOOKUP($F760,'(참고)타워 스텟 가치'!$B$2:$L$6,M$2,0)+(VLOOKUP($F760,'(참고)타워 스텟 가치'!$B$2:$L$6,M$2,0)*$E760)</f>
        <v>18.539999999999953</v>
      </c>
      <c r="N760">
        <f>VLOOKUP($F760,'(참고)타워 스텟 가치'!$B$2:$L$6,N$2,0)+(VLOOKUP($F760,'(참고)타워 스텟 가치'!$B$2:$L$6,N$2,0)*$E760)</f>
        <v>0</v>
      </c>
      <c r="O760">
        <f>VLOOKUP($F760,'(참고)타워 스텟 가치'!$B$2:$L$6,O$2,0)+(VLOOKUP($F760,'(참고)타워 스텟 가치'!$B$2:$L$6,O$2,0)*$E760)</f>
        <v>0</v>
      </c>
      <c r="P760">
        <f>VLOOKUP($F760,'(참고)타워 스텟 가치'!$B$2:$L$6,P$2,0)+(VLOOKUP($F760,'(참고)타워 스텟 가치'!$B$2:$L$6,P$2,0)*$E760)</f>
        <v>43.259999999999891</v>
      </c>
      <c r="Q760">
        <f>SUM('스테이지별 몬스터 스텟'!H760*'(참고)타워 스텟 가치'!$Q$17,'스테이지별 몬스터 스텟'!I760*'(참고)타워 스텟 가치'!$R$17,'스테이지별 몬스터 스텟'!J760*'(참고)타워 스텟 가치'!$S$17,'스테이지별 몬스터 스텟'!K760*'(참고)타워 스텟 가치'!$T$17,'스테이지별 몬스터 스텟'!L760*'(참고)타워 스텟 가치'!$U$17,'스테이지별 몬스터 스텟'!M760*'(참고)타워 스텟 가치'!$V$17,'스테이지별 몬스터 스텟'!N760*'(참고)타워 스텟 가치'!$W$17,'스테이지별 몬스터 스텟'!O760*'(참고)타워 스텟 가치'!$X$17,'스테이지별 몬스터 스텟'!P760*'(참고)타워 스텟 가치'!$Y$17)</f>
        <v>468440.90999999881</v>
      </c>
      <c r="R760">
        <v>1</v>
      </c>
      <c r="S760">
        <f>VLOOKUP($F760,'(참고)타워 스텟 가치'!$B$7:$L$11,S$2,0)+(VLOOKUP($F760,'(참고)타워 스텟 가치'!$B$7:$L$11,S$2,0)*$E760)</f>
        <v>154.49999999999963</v>
      </c>
      <c r="T760">
        <f>VLOOKUP($F760,'(참고)타워 스텟 가치'!$B$7:$L$11,T$2,0)+(VLOOKUP($F760,'(참고)타워 스텟 가치'!$B$7:$L$11,T$2,0)*$E760)</f>
        <v>278.09999999999934</v>
      </c>
      <c r="U760">
        <f>VLOOKUP($F760,'(참고)타워 스텟 가치'!$B$7:$L$11,U$2,0)+(VLOOKUP($F760,'(참고)타워 스텟 가치'!$B$7:$L$11,U$2,0)*$E760)</f>
        <v>308999.99999999924</v>
      </c>
      <c r="V760">
        <f>VLOOKUP($F760,'(참고)타워 스텟 가치'!$B$7:$L$11,V$2,0)+(VLOOKUP($F760,'(참고)타워 스텟 가치'!$B$7:$L$11,V$2,0)*$E760)</f>
        <v>1853.9999999999955</v>
      </c>
      <c r="W760">
        <f>VLOOKUP($F760,'(참고)타워 스텟 가치'!$B$7:$L$11,W$2,0)+(VLOOKUP($F760,'(참고)타워 스텟 가치'!$B$7:$L$11,W$2,0)*$E760)</f>
        <v>30.899999999999924</v>
      </c>
      <c r="X760">
        <f>VLOOKUP($F760,'(참고)타워 스텟 가치'!$B$7:$L$11,X$2,0)+(VLOOKUP($F760,'(참고)타워 스텟 가치'!$B$7:$L$11,X$2,0)*$E760)</f>
        <v>18.539999999999953</v>
      </c>
      <c r="Y760">
        <f>VLOOKUP($F760,'(참고)타워 스텟 가치'!$B$7:$L$11,Y$2,0)+(VLOOKUP($F760,'(참고)타워 스텟 가치'!$B$7:$L$11,Y$2,0)*$E760)</f>
        <v>0</v>
      </c>
      <c r="Z760">
        <f>VLOOKUP($F760,'(참고)타워 스텟 가치'!$B$7:$L$11,Z$2,0)+(VLOOKUP($F760,'(참고)타워 스텟 가치'!$B$7:$L$11,Z$2,0)*$E760)</f>
        <v>0</v>
      </c>
      <c r="AA760">
        <f>VLOOKUP($F760,'(참고)타워 스텟 가치'!$B$7:$L$11,AA$2,0)+(VLOOKUP($F760,'(참고)타워 스텟 가치'!$B$7:$L$11,AA$2,0)*$E760)</f>
        <v>43.259999999999891</v>
      </c>
      <c r="AB760">
        <f>SUM('스테이지별 몬스터 스텟'!S760*'(참고)타워 스텟 가치'!$Q$17,'스테이지별 몬스터 스텟'!T760*'(참고)타워 스텟 가치'!$R$17,'스테이지별 몬스터 스텟'!U760*'(참고)타워 스텟 가치'!$S$17,'스테이지별 몬스터 스텟'!V760*'(참고)타워 스텟 가치'!$T$17,'스테이지별 몬스터 스텟'!W760*'(참고)타워 스텟 가치'!$U$17,'스테이지별 몬스터 스텟'!X760*'(참고)타워 스텟 가치'!$V$17,'스테이지별 몬스터 스텟'!Y760*'(참고)타워 스텟 가치'!$W$17,'스테이지별 몬스터 스텟'!Z760*'(참고)타워 스텟 가치'!$X$17,'스테이지별 몬스터 스텟'!AA760*'(참고)타워 스텟 가치'!$Y$17)</f>
        <v>468101.00999999885</v>
      </c>
      <c r="AC760">
        <v>2</v>
      </c>
      <c r="AD760">
        <f>VLOOKUP($F760,'(참고)타워 스텟 가치'!$B$12:$L$16,AD$2,0)+(VLOOKUP($F760,'(참고)타워 스텟 가치'!$B$12:$L$16,AD$2,0)*$E760)</f>
        <v>154.49999999999963</v>
      </c>
      <c r="AE760">
        <f>VLOOKUP($F760,'(참고)타워 스텟 가치'!$B$12:$L$16,AE$2,0)+(VLOOKUP($F760,'(참고)타워 스텟 가치'!$B$12:$L$16,AE$2,0)*$E760)</f>
        <v>185.39999999999955</v>
      </c>
      <c r="AF760">
        <f>VLOOKUP($F760,'(참고)타워 스텟 가치'!$B$12:$L$16,AF$2,0)+(VLOOKUP($F760,'(참고)타워 스텟 가치'!$B$12:$L$16,AF$2,0)*$E760)</f>
        <v>308999.99999999924</v>
      </c>
      <c r="AG760">
        <f>VLOOKUP($F760,'(참고)타워 스텟 가치'!$B$12:$L$16,AG$2,0)+(VLOOKUP($F760,'(참고)타워 스텟 가치'!$B$12:$L$16,AG$2,0)*$E760)</f>
        <v>926.99999999999773</v>
      </c>
      <c r="AH760">
        <f>VLOOKUP($F760,'(참고)타워 스텟 가치'!$B$12:$L$16,AH$2,0)+(VLOOKUP($F760,'(참고)타워 스텟 가치'!$B$12:$L$16,AH$2,0)*$E760)</f>
        <v>30.899999999999924</v>
      </c>
      <c r="AI760">
        <f>VLOOKUP($F760,'(참고)타워 스텟 가치'!$B$12:$L$16,AI$2,0)+(VLOOKUP($F760,'(참고)타워 스텟 가치'!$B$12:$L$16,AI$2,0)*$E760)</f>
        <v>18.539999999999953</v>
      </c>
      <c r="AJ760">
        <f>VLOOKUP($F760,'(참고)타워 스텟 가치'!$B$12:$L$16,AJ$2,0)+(VLOOKUP($F760,'(참고)타워 스텟 가치'!$B$12:$L$16,AJ$2,0)*$E760)</f>
        <v>0</v>
      </c>
      <c r="AK760">
        <f>VLOOKUP($F760,'(참고)타워 스텟 가치'!$B$12:$L$16,AK$2,0)+(VLOOKUP($F760,'(참고)타워 스텟 가치'!$B$12:$L$16,AK$2,0)*$E760)</f>
        <v>0</v>
      </c>
      <c r="AL760">
        <f>VLOOKUP($F760,'(참고)타워 스텟 가치'!$B$12:$L$16,AL$2,0)+(VLOOKUP($F760,'(참고)타워 스텟 가치'!$B$12:$L$16,AL$2,0)*$E760)</f>
        <v>86.519999999999783</v>
      </c>
      <c r="AM760">
        <f>SUM('스테이지별 몬스터 스텟'!AD760*'(참고)타워 스텟 가치'!$Q$17,'스테이지별 몬스터 스텟'!AE760*'(참고)타워 스텟 가치'!$R$17,'스테이지별 몬스터 스텟'!AF760*'(참고)타워 스텟 가치'!$S$17,'스테이지별 몬스터 스텟'!AG760*'(참고)타워 스텟 가치'!$T$17,'스테이지별 몬스터 스텟'!AH760*'(참고)타워 스텟 가치'!$U$17,'스테이지별 몬스터 스텟'!AI760*'(참고)타워 스텟 가치'!$V$17,'스테이지별 몬스터 스텟'!AJ760*'(참고)타워 스텟 가치'!$W$17,'스테이지별 몬스터 스텟'!AK760*'(참고)타워 스텟 가치'!$X$17,'스테이지별 몬스터 스텟'!AL760*'(참고)타워 스텟 가치'!$Y$17)</f>
        <v>466194.47999999876</v>
      </c>
      <c r="AN760">
        <v>3</v>
      </c>
    </row>
    <row r="761" spans="3:40" x14ac:dyDescent="0.3">
      <c r="C761">
        <v>2</v>
      </c>
      <c r="D761">
        <f t="shared" si="35"/>
        <v>152</v>
      </c>
      <c r="E761" s="52">
        <f>VLOOKUP(D761,'스테이지별 난이도 설정'!B:C,2,0)</f>
        <v>60.799999999999848</v>
      </c>
      <c r="F761" t="str">
        <f t="shared" si="36"/>
        <v>레어</v>
      </c>
      <c r="G761">
        <f t="shared" si="34"/>
        <v>6</v>
      </c>
      <c r="H761">
        <f>VLOOKUP($F761,'(참고)타워 스텟 가치'!$B$2:$L$6,H$2,0)+(VLOOKUP($F761,'(참고)타워 스텟 가치'!$B$2:$L$6,H$2,0)*$E761)</f>
        <v>695.24999999999829</v>
      </c>
      <c r="I761">
        <f>VLOOKUP($F761,'(참고)타워 스텟 가치'!$B$2:$L$6,I$2,0)+(VLOOKUP($F761,'(참고)타워 스텟 가치'!$B$2:$L$6,I$2,0)*$E761)</f>
        <v>139.04999999999967</v>
      </c>
      <c r="J761">
        <f>VLOOKUP($F761,'(참고)타워 스텟 가치'!$B$2:$L$6,J$2,0)+(VLOOKUP($F761,'(참고)타워 스텟 가치'!$B$2:$L$6,J$2,0)*$E761)</f>
        <v>308999.99999999924</v>
      </c>
      <c r="K761">
        <f>VLOOKUP($F761,'(참고)타워 스텟 가치'!$B$2:$L$6,K$2,0)+(VLOOKUP($F761,'(참고)타워 스텟 가치'!$B$2:$L$6,K$2,0)*$E761)</f>
        <v>2780.9999999999932</v>
      </c>
      <c r="L761">
        <f>VLOOKUP($F761,'(참고)타워 스텟 가치'!$B$2:$L$6,L$2,0)+(VLOOKUP($F761,'(참고)타워 스텟 가치'!$B$2:$L$6,L$2,0)*$E761)</f>
        <v>46.349999999999888</v>
      </c>
      <c r="M761">
        <f>VLOOKUP($F761,'(참고)타워 스텟 가치'!$B$2:$L$6,M$2,0)+(VLOOKUP($F761,'(참고)타워 스텟 가치'!$B$2:$L$6,M$2,0)*$E761)</f>
        <v>18.539999999999953</v>
      </c>
      <c r="N761">
        <f>VLOOKUP($F761,'(참고)타워 스텟 가치'!$B$2:$L$6,N$2,0)+(VLOOKUP($F761,'(참고)타워 스텟 가치'!$B$2:$L$6,N$2,0)*$E761)</f>
        <v>0</v>
      </c>
      <c r="O761">
        <f>VLOOKUP($F761,'(참고)타워 스텟 가치'!$B$2:$L$6,O$2,0)+(VLOOKUP($F761,'(참고)타워 스텟 가치'!$B$2:$L$6,O$2,0)*$E761)</f>
        <v>0</v>
      </c>
      <c r="P761">
        <f>VLOOKUP($F761,'(참고)타워 스텟 가치'!$B$2:$L$6,P$2,0)+(VLOOKUP($F761,'(참고)타워 스텟 가치'!$B$2:$L$6,P$2,0)*$E761)</f>
        <v>43.259999999999891</v>
      </c>
      <c r="Q761">
        <f>SUM('스테이지별 몬스터 스텟'!H761*'(참고)타워 스텟 가치'!$Q$17,'스테이지별 몬스터 스텟'!I761*'(참고)타워 스텟 가치'!$R$17,'스테이지별 몬스터 스텟'!J761*'(참고)타워 스텟 가치'!$S$17,'스테이지별 몬스터 스텟'!K761*'(참고)타워 스텟 가치'!$T$17,'스테이지별 몬스터 스텟'!L761*'(참고)타워 스텟 가치'!$U$17,'스테이지별 몬스터 스텟'!M761*'(참고)타워 스텟 가치'!$V$17,'스테이지별 몬스터 스텟'!N761*'(참고)타워 스텟 가치'!$W$17,'스테이지별 몬스터 스텟'!O761*'(참고)타워 스텟 가치'!$X$17,'스테이지별 몬스터 스텟'!P761*'(참고)타워 스텟 가치'!$Y$17)</f>
        <v>470858.83499999886</v>
      </c>
      <c r="R761">
        <v>1</v>
      </c>
      <c r="S761">
        <f>VLOOKUP($F761,'(참고)타워 스텟 가치'!$B$7:$L$11,S$2,0)+(VLOOKUP($F761,'(참고)타워 스텟 가치'!$B$7:$L$11,S$2,0)*$E761)</f>
        <v>231.74999999999943</v>
      </c>
      <c r="T761">
        <f>VLOOKUP($F761,'(참고)타워 스텟 가치'!$B$7:$L$11,T$2,0)+(VLOOKUP($F761,'(참고)타워 스텟 가치'!$B$7:$L$11,T$2,0)*$E761)</f>
        <v>417.14999999999895</v>
      </c>
      <c r="U761">
        <f>VLOOKUP($F761,'(참고)타워 스텟 가치'!$B$7:$L$11,U$2,0)+(VLOOKUP($F761,'(참고)타워 스텟 가치'!$B$7:$L$11,U$2,0)*$E761)</f>
        <v>308999.99999999924</v>
      </c>
      <c r="V761">
        <f>VLOOKUP($F761,'(참고)타워 스텟 가치'!$B$7:$L$11,V$2,0)+(VLOOKUP($F761,'(참고)타워 스텟 가치'!$B$7:$L$11,V$2,0)*$E761)</f>
        <v>2780.9999999999932</v>
      </c>
      <c r="W761">
        <f>VLOOKUP($F761,'(참고)타워 스텟 가치'!$B$7:$L$11,W$2,0)+(VLOOKUP($F761,'(참고)타워 스텟 가치'!$B$7:$L$11,W$2,0)*$E761)</f>
        <v>46.349999999999888</v>
      </c>
      <c r="X761">
        <f>VLOOKUP($F761,'(참고)타워 스텟 가치'!$B$7:$L$11,X$2,0)+(VLOOKUP($F761,'(참고)타워 스텟 가치'!$B$7:$L$11,X$2,0)*$E761)</f>
        <v>18.539999999999953</v>
      </c>
      <c r="Y761">
        <f>VLOOKUP($F761,'(참고)타워 스텟 가치'!$B$7:$L$11,Y$2,0)+(VLOOKUP($F761,'(참고)타워 스텟 가치'!$B$7:$L$11,Y$2,0)*$E761)</f>
        <v>0</v>
      </c>
      <c r="Z761">
        <f>VLOOKUP($F761,'(참고)타워 스텟 가치'!$B$7:$L$11,Z$2,0)+(VLOOKUP($F761,'(참고)타워 스텟 가치'!$B$7:$L$11,Z$2,0)*$E761)</f>
        <v>0</v>
      </c>
      <c r="AA761">
        <f>VLOOKUP($F761,'(참고)타워 스텟 가치'!$B$7:$L$11,AA$2,0)+(VLOOKUP($F761,'(참고)타워 스텟 가치'!$B$7:$L$11,AA$2,0)*$E761)</f>
        <v>43.259999999999891</v>
      </c>
      <c r="AB761">
        <f>SUM('스테이지별 몬스터 스텟'!S761*'(참고)타워 스텟 가치'!$Q$17,'스테이지별 몬스터 스텟'!T761*'(참고)타워 스텟 가치'!$R$17,'스테이지별 몬스터 스텟'!U761*'(참고)타워 스텟 가치'!$S$17,'스테이지별 몬스터 스텟'!V761*'(참고)타워 스텟 가치'!$T$17,'스테이지별 몬스터 스텟'!W761*'(참고)타워 스텟 가치'!$U$17,'스테이지별 몬스터 스텟'!X761*'(참고)타워 스텟 가치'!$V$17,'스테이지별 몬스터 스텟'!Y761*'(참고)타워 스텟 가치'!$W$17,'스테이지별 몬스터 스텟'!Z761*'(참고)타워 스텟 가치'!$X$17,'스테이지별 몬스터 스텟'!AA761*'(참고)타워 스텟 가치'!$Y$17)</f>
        <v>470348.98499999882</v>
      </c>
      <c r="AC761">
        <v>2</v>
      </c>
      <c r="AD761">
        <f>VLOOKUP($F761,'(참고)타워 스텟 가치'!$B$12:$L$16,AD$2,0)+(VLOOKUP($F761,'(참고)타워 스텟 가치'!$B$12:$L$16,AD$2,0)*$E761)</f>
        <v>231.74999999999943</v>
      </c>
      <c r="AE761">
        <f>VLOOKUP($F761,'(참고)타워 스텟 가치'!$B$12:$L$16,AE$2,0)+(VLOOKUP($F761,'(참고)타워 스텟 가치'!$B$12:$L$16,AE$2,0)*$E761)</f>
        <v>278.09999999999934</v>
      </c>
      <c r="AF761">
        <f>VLOOKUP($F761,'(참고)타워 스텟 가치'!$B$12:$L$16,AF$2,0)+(VLOOKUP($F761,'(참고)타워 스텟 가치'!$B$12:$L$16,AF$2,0)*$E761)</f>
        <v>308999.99999999924</v>
      </c>
      <c r="AG761">
        <f>VLOOKUP($F761,'(참고)타워 스텟 가치'!$B$12:$L$16,AG$2,0)+(VLOOKUP($F761,'(참고)타워 스텟 가치'!$B$12:$L$16,AG$2,0)*$E761)</f>
        <v>1390.4999999999966</v>
      </c>
      <c r="AH761">
        <f>VLOOKUP($F761,'(참고)타워 스텟 가치'!$B$12:$L$16,AH$2,0)+(VLOOKUP($F761,'(참고)타워 스텟 가치'!$B$12:$L$16,AH$2,0)*$E761)</f>
        <v>46.349999999999888</v>
      </c>
      <c r="AI761">
        <f>VLOOKUP($F761,'(참고)타워 스텟 가치'!$B$12:$L$16,AI$2,0)+(VLOOKUP($F761,'(참고)타워 스텟 가치'!$B$12:$L$16,AI$2,0)*$E761)</f>
        <v>18.539999999999953</v>
      </c>
      <c r="AJ761">
        <f>VLOOKUP($F761,'(참고)타워 스텟 가치'!$B$12:$L$16,AJ$2,0)+(VLOOKUP($F761,'(참고)타워 스텟 가치'!$B$12:$L$16,AJ$2,0)*$E761)</f>
        <v>0</v>
      </c>
      <c r="AK761">
        <f>VLOOKUP($F761,'(참고)타워 스텟 가치'!$B$12:$L$16,AK$2,0)+(VLOOKUP($F761,'(참고)타워 스텟 가치'!$B$12:$L$16,AK$2,0)*$E761)</f>
        <v>0</v>
      </c>
      <c r="AL761">
        <f>VLOOKUP($F761,'(참고)타워 스텟 가치'!$B$12:$L$16,AL$2,0)+(VLOOKUP($F761,'(참고)타워 스텟 가치'!$B$12:$L$16,AL$2,0)*$E761)</f>
        <v>86.519999999999783</v>
      </c>
      <c r="AM761">
        <f>SUM('스테이지별 몬스터 스텟'!AD761*'(참고)타워 스텟 가치'!$Q$17,'스테이지별 몬스터 스텟'!AE761*'(참고)타워 스텟 가치'!$R$17,'스테이지별 몬스터 스텟'!AF761*'(참고)타워 스텟 가치'!$S$17,'스테이지별 몬스터 스텟'!AG761*'(참고)타워 스텟 가치'!$T$17,'스테이지별 몬스터 스텟'!AH761*'(참고)타워 스텟 가치'!$U$17,'스테이지별 몬스터 스텟'!AI761*'(참고)타워 스텟 가치'!$V$17,'스테이지별 몬스터 스텟'!AJ761*'(참고)타워 스텟 가치'!$W$17,'스테이지별 몬스터 스텟'!AK761*'(참고)타워 스텟 가치'!$X$17,'스테이지별 몬스터 스텟'!AL761*'(참고)타워 스텟 가치'!$Y$17)</f>
        <v>467445.92999999883</v>
      </c>
      <c r="AN761">
        <v>3</v>
      </c>
    </row>
    <row r="762" spans="3:40" x14ac:dyDescent="0.3">
      <c r="C762">
        <v>3</v>
      </c>
      <c r="D762">
        <f t="shared" si="35"/>
        <v>152</v>
      </c>
      <c r="E762" s="52">
        <f>VLOOKUP(D762,'스테이지별 난이도 설정'!B:C,2,0)</f>
        <v>60.799999999999848</v>
      </c>
      <c r="F762" t="str">
        <f t="shared" si="36"/>
        <v>에픽</v>
      </c>
      <c r="G762">
        <f t="shared" si="34"/>
        <v>6</v>
      </c>
      <c r="H762">
        <f>VLOOKUP($F762,'(참고)타워 스텟 가치'!$B$2:$L$6,H$2,0)+(VLOOKUP($F762,'(참고)타워 스텟 가치'!$B$2:$L$6,H$2,0)*$E762)</f>
        <v>1042.8749999999975</v>
      </c>
      <c r="I762">
        <f>VLOOKUP($F762,'(참고)타워 스텟 가치'!$B$2:$L$6,I$2,0)+(VLOOKUP($F762,'(참고)타워 스텟 가치'!$B$2:$L$6,I$2,0)*$E762)</f>
        <v>208.57499999999948</v>
      </c>
      <c r="J762">
        <f>VLOOKUP($F762,'(참고)타워 스텟 가치'!$B$2:$L$6,J$2,0)+(VLOOKUP($F762,'(참고)타워 스텟 가치'!$B$2:$L$6,J$2,0)*$E762)</f>
        <v>308999.99999999924</v>
      </c>
      <c r="K762">
        <f>VLOOKUP($F762,'(참고)타워 스텟 가치'!$B$2:$L$6,K$2,0)+(VLOOKUP($F762,'(참고)타워 스텟 가치'!$B$2:$L$6,K$2,0)*$E762)</f>
        <v>4171.49999999999</v>
      </c>
      <c r="L762">
        <f>VLOOKUP($F762,'(참고)타워 스텟 가치'!$B$2:$L$6,L$2,0)+(VLOOKUP($F762,'(참고)타워 스텟 가치'!$B$2:$L$6,L$2,0)*$E762)</f>
        <v>69.524999999999835</v>
      </c>
      <c r="M762">
        <f>VLOOKUP($F762,'(참고)타워 스텟 가치'!$B$2:$L$6,M$2,0)+(VLOOKUP($F762,'(참고)타워 스텟 가치'!$B$2:$L$6,M$2,0)*$E762)</f>
        <v>18.539999999999953</v>
      </c>
      <c r="N762">
        <f>VLOOKUP($F762,'(참고)타워 스텟 가치'!$B$2:$L$6,N$2,0)+(VLOOKUP($F762,'(참고)타워 스텟 가치'!$B$2:$L$6,N$2,0)*$E762)</f>
        <v>0</v>
      </c>
      <c r="O762">
        <f>VLOOKUP($F762,'(참고)타워 스텟 가치'!$B$2:$L$6,O$2,0)+(VLOOKUP($F762,'(참고)타워 스텟 가치'!$B$2:$L$6,O$2,0)*$E762)</f>
        <v>0</v>
      </c>
      <c r="P762">
        <f>VLOOKUP($F762,'(참고)타워 스텟 가치'!$B$2:$L$6,P$2,0)+(VLOOKUP($F762,'(참고)타워 스텟 가치'!$B$2:$L$6,P$2,0)*$E762)</f>
        <v>43.259999999999891</v>
      </c>
      <c r="Q762">
        <f>SUM('스테이지별 몬스터 스텟'!H762*'(참고)타워 스텟 가치'!$Q$17,'스테이지별 몬스터 스텟'!I762*'(참고)타워 스텟 가치'!$R$17,'스테이지별 몬스터 스텟'!J762*'(참고)타워 스텟 가치'!$S$17,'스테이지별 몬스터 스텟'!K762*'(참고)타워 스텟 가치'!$T$17,'스테이지별 몬스터 스텟'!L762*'(참고)타워 스텟 가치'!$U$17,'스테이지별 몬스터 스텟'!M762*'(참고)타워 스텟 가치'!$V$17,'스테이지별 몬스터 스텟'!N762*'(참고)타워 스텟 가치'!$W$17,'스테이지별 몬스터 스텟'!O762*'(참고)타워 스텟 가치'!$X$17,'스테이지별 몬스터 스텟'!P762*'(참고)타워 스텟 가치'!$Y$17)</f>
        <v>474485.72249999881</v>
      </c>
      <c r="R762">
        <v>1</v>
      </c>
      <c r="S762">
        <f>VLOOKUP($F762,'(참고)타워 스텟 가치'!$B$7:$L$11,S$2,0)+(VLOOKUP($F762,'(참고)타워 스텟 가치'!$B$7:$L$11,S$2,0)*$E762)</f>
        <v>347.62499999999915</v>
      </c>
      <c r="T762">
        <f>VLOOKUP($F762,'(참고)타워 스텟 가치'!$B$7:$L$11,T$2,0)+(VLOOKUP($F762,'(참고)타워 스텟 가치'!$B$7:$L$11,T$2,0)*$E762)</f>
        <v>625.72499999999843</v>
      </c>
      <c r="U762">
        <f>VLOOKUP($F762,'(참고)타워 스텟 가치'!$B$7:$L$11,U$2,0)+(VLOOKUP($F762,'(참고)타워 스텟 가치'!$B$7:$L$11,U$2,0)*$E762)</f>
        <v>308999.99999999924</v>
      </c>
      <c r="V762">
        <f>VLOOKUP($F762,'(참고)타워 스텟 가치'!$B$7:$L$11,V$2,0)+(VLOOKUP($F762,'(참고)타워 스텟 가치'!$B$7:$L$11,V$2,0)*$E762)</f>
        <v>4171.49999999999</v>
      </c>
      <c r="W762">
        <f>VLOOKUP($F762,'(참고)타워 스텟 가치'!$B$7:$L$11,W$2,0)+(VLOOKUP($F762,'(참고)타워 스텟 가치'!$B$7:$L$11,W$2,0)*$E762)</f>
        <v>69.524999999999835</v>
      </c>
      <c r="X762">
        <f>VLOOKUP($F762,'(참고)타워 스텟 가치'!$B$7:$L$11,X$2,0)+(VLOOKUP($F762,'(참고)타워 스텟 가치'!$B$7:$L$11,X$2,0)*$E762)</f>
        <v>18.539999999999953</v>
      </c>
      <c r="Y762">
        <f>VLOOKUP($F762,'(참고)타워 스텟 가치'!$B$7:$L$11,Y$2,0)+(VLOOKUP($F762,'(참고)타워 스텟 가치'!$B$7:$L$11,Y$2,0)*$E762)</f>
        <v>0</v>
      </c>
      <c r="Z762">
        <f>VLOOKUP($F762,'(참고)타워 스텟 가치'!$B$7:$L$11,Z$2,0)+(VLOOKUP($F762,'(참고)타워 스텟 가치'!$B$7:$L$11,Z$2,0)*$E762)</f>
        <v>0</v>
      </c>
      <c r="AA762">
        <f>VLOOKUP($F762,'(참고)타워 스텟 가치'!$B$7:$L$11,AA$2,0)+(VLOOKUP($F762,'(참고)타워 스텟 가치'!$B$7:$L$11,AA$2,0)*$E762)</f>
        <v>43.259999999999891</v>
      </c>
      <c r="AB762">
        <f>SUM('스테이지별 몬스터 스텟'!S762*'(참고)타워 스텟 가치'!$Q$17,'스테이지별 몬스터 스텟'!T762*'(참고)타워 스텟 가치'!$R$17,'스테이지별 몬스터 스텟'!U762*'(참고)타워 스텟 가치'!$S$17,'스테이지별 몬스터 스텟'!V762*'(참고)타워 스텟 가치'!$T$17,'스테이지별 몬스터 스텟'!W762*'(참고)타워 스텟 가치'!$U$17,'스테이지별 몬스터 스텟'!X762*'(참고)타워 스텟 가치'!$V$17,'스테이지별 몬스터 스텟'!Y762*'(참고)타워 스텟 가치'!$W$17,'스테이지별 몬스터 스텟'!Z762*'(참고)타워 스텟 가치'!$X$17,'스테이지별 몬스터 스텟'!AA762*'(참고)타워 스텟 가치'!$Y$17)</f>
        <v>473720.94749999885</v>
      </c>
      <c r="AC762">
        <v>2</v>
      </c>
      <c r="AD762">
        <f>VLOOKUP($F762,'(참고)타워 스텟 가치'!$B$12:$L$16,AD$2,0)+(VLOOKUP($F762,'(참고)타워 스텟 가치'!$B$12:$L$16,AD$2,0)*$E762)</f>
        <v>347.62499999999915</v>
      </c>
      <c r="AE762">
        <f>VLOOKUP($F762,'(참고)타워 스텟 가치'!$B$12:$L$16,AE$2,0)+(VLOOKUP($F762,'(참고)타워 스텟 가치'!$B$12:$L$16,AE$2,0)*$E762)</f>
        <v>417.14999999999895</v>
      </c>
      <c r="AF762">
        <f>VLOOKUP($F762,'(참고)타워 스텟 가치'!$B$12:$L$16,AF$2,0)+(VLOOKUP($F762,'(참고)타워 스텟 가치'!$B$12:$L$16,AF$2,0)*$E762)</f>
        <v>308999.99999999924</v>
      </c>
      <c r="AG762">
        <f>VLOOKUP($F762,'(참고)타워 스텟 가치'!$B$12:$L$16,AG$2,0)+(VLOOKUP($F762,'(참고)타워 스텟 가치'!$B$12:$L$16,AG$2,0)*$E762)</f>
        <v>2085.749999999995</v>
      </c>
      <c r="AH762">
        <f>VLOOKUP($F762,'(참고)타워 스텟 가치'!$B$12:$L$16,AH$2,0)+(VLOOKUP($F762,'(참고)타워 스텟 가치'!$B$12:$L$16,AH$2,0)*$E762)</f>
        <v>69.524999999999835</v>
      </c>
      <c r="AI762">
        <f>VLOOKUP($F762,'(참고)타워 스텟 가치'!$B$12:$L$16,AI$2,0)+(VLOOKUP($F762,'(참고)타워 스텟 가치'!$B$12:$L$16,AI$2,0)*$E762)</f>
        <v>18.539999999999953</v>
      </c>
      <c r="AJ762">
        <f>VLOOKUP($F762,'(참고)타워 스텟 가치'!$B$12:$L$16,AJ$2,0)+(VLOOKUP($F762,'(참고)타워 스텟 가치'!$B$12:$L$16,AJ$2,0)*$E762)</f>
        <v>0</v>
      </c>
      <c r="AK762">
        <f>VLOOKUP($F762,'(참고)타워 스텟 가치'!$B$12:$L$16,AK$2,0)+(VLOOKUP($F762,'(참고)타워 스텟 가치'!$B$12:$L$16,AK$2,0)*$E762)</f>
        <v>0</v>
      </c>
      <c r="AL762">
        <f>VLOOKUP($F762,'(참고)타워 스텟 가치'!$B$12:$L$16,AL$2,0)+(VLOOKUP($F762,'(참고)타워 스텟 가치'!$B$12:$L$16,AL$2,0)*$E762)</f>
        <v>86.519999999999783</v>
      </c>
      <c r="AM762">
        <f>SUM('스테이지별 몬스터 스텟'!AD762*'(참고)타워 스텟 가치'!$Q$17,'스테이지별 몬스터 스텟'!AE762*'(참고)타워 스텟 가치'!$R$17,'스테이지별 몬스터 스텟'!AF762*'(참고)타워 스텟 가치'!$S$17,'스테이지별 몬스터 스텟'!AG762*'(참고)타워 스텟 가치'!$T$17,'스테이지별 몬스터 스텟'!AH762*'(참고)타워 스텟 가치'!$U$17,'스테이지별 몬스터 스텟'!AI762*'(참고)타워 스텟 가치'!$V$17,'스테이지별 몬스터 스텟'!AJ762*'(참고)타워 스텟 가치'!$W$17,'스테이지별 몬스터 스텟'!AK762*'(참고)타워 스텟 가치'!$X$17,'스테이지별 몬스터 스텟'!AL762*'(참고)타워 스텟 가치'!$Y$17)</f>
        <v>469323.10499999876</v>
      </c>
      <c r="AN762">
        <v>3</v>
      </c>
    </row>
    <row r="763" spans="3:40" x14ac:dyDescent="0.3">
      <c r="C763">
        <v>4</v>
      </c>
      <c r="D763">
        <f t="shared" si="35"/>
        <v>152</v>
      </c>
      <c r="E763" s="52">
        <f>VLOOKUP(D763,'스테이지별 난이도 설정'!B:C,2,0)</f>
        <v>60.799999999999848</v>
      </c>
      <c r="F763" t="str">
        <f t="shared" si="36"/>
        <v>유니크</v>
      </c>
      <c r="G763">
        <f t="shared" si="34"/>
        <v>6</v>
      </c>
      <c r="H763">
        <f>VLOOKUP($F763,'(참고)타워 스텟 가치'!$B$2:$L$6,H$2,0)+(VLOOKUP($F763,'(참고)타워 스텟 가치'!$B$2:$L$6,H$2,0)*$E763)</f>
        <v>1564.3124999999961</v>
      </c>
      <c r="I763">
        <f>VLOOKUP($F763,'(참고)타워 스텟 가치'!$B$2:$L$6,I$2,0)+(VLOOKUP($F763,'(참고)타워 스텟 가치'!$B$2:$L$6,I$2,0)*$E763)</f>
        <v>312.86249999999922</v>
      </c>
      <c r="J763">
        <f>VLOOKUP($F763,'(참고)타워 스텟 가치'!$B$2:$L$6,J$2,0)+(VLOOKUP($F763,'(참고)타워 스텟 가치'!$B$2:$L$6,J$2,0)*$E763)</f>
        <v>308999.99999999924</v>
      </c>
      <c r="K763">
        <f>VLOOKUP($F763,'(참고)타워 스텟 가치'!$B$2:$L$6,K$2,0)+(VLOOKUP($F763,'(참고)타워 스텟 가치'!$B$2:$L$6,K$2,0)*$E763)</f>
        <v>6257.2499999999845</v>
      </c>
      <c r="L763">
        <f>VLOOKUP($F763,'(참고)타워 스텟 가치'!$B$2:$L$6,L$2,0)+(VLOOKUP($F763,'(참고)타워 스텟 가치'!$B$2:$L$6,L$2,0)*$E763)</f>
        <v>104.28749999999974</v>
      </c>
      <c r="M763">
        <f>VLOOKUP($F763,'(참고)타워 스텟 가치'!$B$2:$L$6,M$2,0)+(VLOOKUP($F763,'(참고)타워 스텟 가치'!$B$2:$L$6,M$2,0)*$E763)</f>
        <v>18.539999999999953</v>
      </c>
      <c r="N763">
        <f>VLOOKUP($F763,'(참고)타워 스텟 가치'!$B$2:$L$6,N$2,0)+(VLOOKUP($F763,'(참고)타워 스텟 가치'!$B$2:$L$6,N$2,0)*$E763)</f>
        <v>0</v>
      </c>
      <c r="O763">
        <f>VLOOKUP($F763,'(참고)타워 스텟 가치'!$B$2:$L$6,O$2,0)+(VLOOKUP($F763,'(참고)타워 스텟 가치'!$B$2:$L$6,O$2,0)*$E763)</f>
        <v>0</v>
      </c>
      <c r="P763">
        <f>VLOOKUP($F763,'(참고)타워 스텟 가치'!$B$2:$L$6,P$2,0)+(VLOOKUP($F763,'(참고)타워 스텟 가치'!$B$2:$L$6,P$2,0)*$E763)</f>
        <v>61.799999999999848</v>
      </c>
      <c r="Q763">
        <f>SUM('스테이지별 몬스터 스텟'!H763*'(참고)타워 스텟 가치'!$Q$17,'스테이지별 몬스터 스텟'!I763*'(참고)타워 스텟 가치'!$R$17,'스테이지별 몬스터 스텟'!J763*'(참고)타워 스텟 가치'!$S$17,'스테이지별 몬스터 스텟'!K763*'(참고)타워 스텟 가치'!$T$17,'스테이지별 몬스터 스텟'!L763*'(참고)타워 스텟 가치'!$U$17,'스테이지별 몬스터 스텟'!M763*'(참고)타워 스텟 가치'!$V$17,'스테이지별 몬스터 스텟'!N763*'(참고)타워 스텟 가치'!$W$17,'스테이지별 몬스터 스텟'!O763*'(참고)타워 스텟 가치'!$X$17,'스테이지별 몬스터 스텟'!P763*'(참고)타워 스텟 가치'!$Y$17)</f>
        <v>479963.13374999876</v>
      </c>
      <c r="R763">
        <v>1</v>
      </c>
      <c r="S763">
        <f>VLOOKUP($F763,'(참고)타워 스텟 가치'!$B$7:$L$11,S$2,0)+(VLOOKUP($F763,'(참고)타워 스텟 가치'!$B$7:$L$11,S$2,0)*$E763)</f>
        <v>521.43749999999875</v>
      </c>
      <c r="T763">
        <f>VLOOKUP($F763,'(참고)타워 스텟 가치'!$B$7:$L$11,T$2,0)+(VLOOKUP($F763,'(참고)타워 스텟 가치'!$B$7:$L$11,T$2,0)*$E763)</f>
        <v>938.5874999999977</v>
      </c>
      <c r="U763">
        <f>VLOOKUP($F763,'(참고)타워 스텟 가치'!$B$7:$L$11,U$2,0)+(VLOOKUP($F763,'(참고)타워 스텟 가치'!$B$7:$L$11,U$2,0)*$E763)</f>
        <v>308999.99999999924</v>
      </c>
      <c r="V763">
        <f>VLOOKUP($F763,'(참고)타워 스텟 가치'!$B$7:$L$11,V$2,0)+(VLOOKUP($F763,'(참고)타워 스텟 가치'!$B$7:$L$11,V$2,0)*$E763)</f>
        <v>6257.2499999999845</v>
      </c>
      <c r="W763">
        <f>VLOOKUP($F763,'(참고)타워 스텟 가치'!$B$7:$L$11,W$2,0)+(VLOOKUP($F763,'(참고)타워 스텟 가치'!$B$7:$L$11,W$2,0)*$E763)</f>
        <v>104.28749999999974</v>
      </c>
      <c r="X763">
        <f>VLOOKUP($F763,'(참고)타워 스텟 가치'!$B$7:$L$11,X$2,0)+(VLOOKUP($F763,'(참고)타워 스텟 가치'!$B$7:$L$11,X$2,0)*$E763)</f>
        <v>18.539999999999953</v>
      </c>
      <c r="Y763">
        <f>VLOOKUP($F763,'(참고)타워 스텟 가치'!$B$7:$L$11,Y$2,0)+(VLOOKUP($F763,'(참고)타워 스텟 가치'!$B$7:$L$11,Y$2,0)*$E763)</f>
        <v>0</v>
      </c>
      <c r="Z763">
        <f>VLOOKUP($F763,'(참고)타워 스텟 가치'!$B$7:$L$11,Z$2,0)+(VLOOKUP($F763,'(참고)타워 스텟 가치'!$B$7:$L$11,Z$2,0)*$E763)</f>
        <v>0</v>
      </c>
      <c r="AA763">
        <f>VLOOKUP($F763,'(참고)타워 스텟 가치'!$B$7:$L$11,AA$2,0)+(VLOOKUP($F763,'(참고)타워 스텟 가치'!$B$7:$L$11,AA$2,0)*$E763)</f>
        <v>61.799999999999848</v>
      </c>
      <c r="AB763">
        <f>SUM('스테이지별 몬스터 스텟'!S763*'(참고)타워 스텟 가치'!$Q$17,'스테이지별 몬스터 스텟'!T763*'(참고)타워 스텟 가치'!$R$17,'스테이지별 몬스터 스텟'!U763*'(참고)타워 스텟 가치'!$S$17,'스테이지별 몬스터 스텟'!V763*'(참고)타워 스텟 가치'!$T$17,'스테이지별 몬스터 스텟'!W763*'(참고)타워 스텟 가치'!$U$17,'스테이지별 몬스터 스텟'!X763*'(참고)타워 스텟 가치'!$V$17,'스테이지별 몬스터 스텟'!Y763*'(참고)타워 스텟 가치'!$W$17,'스테이지별 몬스터 스텟'!Z763*'(참고)타워 스텟 가치'!$X$17,'스테이지별 몬스터 스텟'!AA763*'(참고)타워 스텟 가치'!$Y$17)</f>
        <v>478815.97124999872</v>
      </c>
      <c r="AC763">
        <v>2</v>
      </c>
      <c r="AD763">
        <f>VLOOKUP($F763,'(참고)타워 스텟 가치'!$B$12:$L$16,AD$2,0)+(VLOOKUP($F763,'(참고)타워 스텟 가치'!$B$12:$L$16,AD$2,0)*$E763)</f>
        <v>521.43749999999875</v>
      </c>
      <c r="AE763">
        <f>VLOOKUP($F763,'(참고)타워 스텟 가치'!$B$12:$L$16,AE$2,0)+(VLOOKUP($F763,'(참고)타워 스텟 가치'!$B$12:$L$16,AE$2,0)*$E763)</f>
        <v>625.72499999999843</v>
      </c>
      <c r="AF763">
        <f>VLOOKUP($F763,'(참고)타워 스텟 가치'!$B$12:$L$16,AF$2,0)+(VLOOKUP($F763,'(참고)타워 스텟 가치'!$B$12:$L$16,AF$2,0)*$E763)</f>
        <v>308999.99999999924</v>
      </c>
      <c r="AG763">
        <f>VLOOKUP($F763,'(참고)타워 스텟 가치'!$B$12:$L$16,AG$2,0)+(VLOOKUP($F763,'(참고)타워 스텟 가치'!$B$12:$L$16,AG$2,0)*$E763)</f>
        <v>3128.6249999999923</v>
      </c>
      <c r="AH763">
        <f>VLOOKUP($F763,'(참고)타워 스텟 가치'!$B$12:$L$16,AH$2,0)+(VLOOKUP($F763,'(참고)타워 스텟 가치'!$B$12:$L$16,AH$2,0)*$E763)</f>
        <v>104.28749999999974</v>
      </c>
      <c r="AI763">
        <f>VLOOKUP($F763,'(참고)타워 스텟 가치'!$B$12:$L$16,AI$2,0)+(VLOOKUP($F763,'(참고)타워 스텟 가치'!$B$12:$L$16,AI$2,0)*$E763)</f>
        <v>18.539999999999953</v>
      </c>
      <c r="AJ763">
        <f>VLOOKUP($F763,'(참고)타워 스텟 가치'!$B$12:$L$16,AJ$2,0)+(VLOOKUP($F763,'(참고)타워 스텟 가치'!$B$12:$L$16,AJ$2,0)*$E763)</f>
        <v>0</v>
      </c>
      <c r="AK763">
        <f>VLOOKUP($F763,'(참고)타워 스텟 가치'!$B$12:$L$16,AK$2,0)+(VLOOKUP($F763,'(참고)타워 스텟 가치'!$B$12:$L$16,AK$2,0)*$E763)</f>
        <v>0</v>
      </c>
      <c r="AL763">
        <f>VLOOKUP($F763,'(참고)타워 스텟 가치'!$B$12:$L$16,AL$2,0)+(VLOOKUP($F763,'(참고)타워 스텟 가치'!$B$12:$L$16,AL$2,0)*$E763)</f>
        <v>123.5999999999997</v>
      </c>
      <c r="AM763">
        <f>SUM('스테이지별 몬스터 스텟'!AD763*'(참고)타워 스텟 가치'!$Q$17,'스테이지별 몬스터 스텟'!AE763*'(참고)타워 스텟 가치'!$R$17,'스테이지별 몬스터 스텟'!AF763*'(참고)타워 스텟 가치'!$S$17,'스테이지별 몬스터 스텟'!AG763*'(참고)타워 스텟 가치'!$T$17,'스테이지별 몬스터 스텟'!AH763*'(참고)타워 스텟 가치'!$U$17,'스테이지별 몬스터 스텟'!AI763*'(참고)타워 스텟 가치'!$V$17,'스테이지별 몬스터 스텟'!AJ763*'(참고)타워 스텟 가치'!$W$17,'스테이지별 몬스터 스텟'!AK763*'(참고)타워 스텟 가치'!$X$17,'스테이지별 몬스터 스텟'!AL763*'(참고)타워 스텟 가치'!$Y$17)</f>
        <v>472213.02749999886</v>
      </c>
      <c r="AN763">
        <v>3</v>
      </c>
    </row>
    <row r="764" spans="3:40" x14ac:dyDescent="0.3">
      <c r="C764">
        <v>5</v>
      </c>
      <c r="D764">
        <f t="shared" si="35"/>
        <v>152</v>
      </c>
      <c r="E764" s="52">
        <f>VLOOKUP(D764,'스테이지별 난이도 설정'!B:C,2,0)</f>
        <v>60.799999999999848</v>
      </c>
      <c r="F764" t="str">
        <f t="shared" si="36"/>
        <v>스페셜</v>
      </c>
      <c r="G764">
        <f t="shared" si="34"/>
        <v>6</v>
      </c>
      <c r="H764">
        <f>VLOOKUP($F764,'(참고)타워 스텟 가치'!$B$2:$L$6,H$2,0)+(VLOOKUP($F764,'(참고)타워 스텟 가치'!$B$2:$L$6,H$2,0)*$E764)</f>
        <v>2346.4687499999941</v>
      </c>
      <c r="I764">
        <f>VLOOKUP($F764,'(참고)타워 스텟 가치'!$B$2:$L$6,I$2,0)+(VLOOKUP($F764,'(참고)타워 스텟 가치'!$B$2:$L$6,I$2,0)*$E764)</f>
        <v>469.29374999999885</v>
      </c>
      <c r="J764">
        <f>VLOOKUP($F764,'(참고)타워 스텟 가치'!$B$2:$L$6,J$2,0)+(VLOOKUP($F764,'(참고)타워 스텟 가치'!$B$2:$L$6,J$2,0)*$E764)</f>
        <v>308999.99999999924</v>
      </c>
      <c r="K764">
        <f>VLOOKUP($F764,'(참고)타워 스텟 가치'!$B$2:$L$6,K$2,0)+(VLOOKUP($F764,'(참고)타워 스텟 가치'!$B$2:$L$6,K$2,0)*$E764)</f>
        <v>9385.8749999999764</v>
      </c>
      <c r="L764">
        <f>VLOOKUP($F764,'(참고)타워 스텟 가치'!$B$2:$L$6,L$2,0)+(VLOOKUP($F764,'(참고)타워 스텟 가치'!$B$2:$L$6,L$2,0)*$E764)</f>
        <v>156.43124999999961</v>
      </c>
      <c r="M764">
        <f>VLOOKUP($F764,'(참고)타워 스텟 가치'!$B$2:$L$6,M$2,0)+(VLOOKUP($F764,'(참고)타워 스텟 가치'!$B$2:$L$6,M$2,0)*$E764)</f>
        <v>18.539999999999953</v>
      </c>
      <c r="N764">
        <f>VLOOKUP($F764,'(참고)타워 스텟 가치'!$B$2:$L$6,N$2,0)+(VLOOKUP($F764,'(참고)타워 스텟 가치'!$B$2:$L$6,N$2,0)*$E764)</f>
        <v>0</v>
      </c>
      <c r="O764">
        <f>VLOOKUP($F764,'(참고)타워 스텟 가치'!$B$2:$L$6,O$2,0)+(VLOOKUP($F764,'(참고)타워 스텟 가치'!$B$2:$L$6,O$2,0)*$E764)</f>
        <v>0</v>
      </c>
      <c r="P764">
        <f>VLOOKUP($F764,'(참고)타워 스텟 가치'!$B$2:$L$6,P$2,0)+(VLOOKUP($F764,'(참고)타워 스텟 가치'!$B$2:$L$6,P$2,0)*$E764)</f>
        <v>61.799999999999848</v>
      </c>
      <c r="Q764">
        <f>SUM('스테이지별 몬스터 스텟'!H764*'(참고)타워 스텟 가치'!$Q$17,'스테이지별 몬스터 스텟'!I764*'(참고)타워 스텟 가치'!$R$17,'스테이지별 몬스터 스텟'!J764*'(참고)타워 스텟 가치'!$S$17,'스테이지별 몬스터 스텟'!K764*'(참고)타워 스텟 가치'!$T$17,'스테이지별 몬스터 스텟'!L764*'(참고)타워 스텟 가치'!$U$17,'스테이지별 몬스터 스텟'!M764*'(참고)타워 스텟 가치'!$V$17,'스테이지별 몬스터 스텟'!N764*'(참고)타워 스텟 가치'!$W$17,'스테이지별 몬스터 스텟'!O764*'(참고)타워 스텟 가치'!$X$17,'스테이지별 몬스터 스텟'!P764*'(참고)타워 스텟 가치'!$Y$17)</f>
        <v>488123.63062499871</v>
      </c>
      <c r="R764">
        <v>1</v>
      </c>
      <c r="S764">
        <f>VLOOKUP($F764,'(참고)타워 스텟 가치'!$B$7:$L$11,S$2,0)+(VLOOKUP($F764,'(참고)타워 스텟 가치'!$B$7:$L$11,S$2,0)*$E764)</f>
        <v>782.15624999999807</v>
      </c>
      <c r="T764">
        <f>VLOOKUP($F764,'(참고)타워 스텟 가치'!$B$7:$L$11,T$2,0)+(VLOOKUP($F764,'(참고)타워 스텟 가치'!$B$7:$L$11,T$2,0)*$E764)</f>
        <v>1407.8812499999965</v>
      </c>
      <c r="U764">
        <f>VLOOKUP($F764,'(참고)타워 스텟 가치'!$B$7:$L$11,U$2,0)+(VLOOKUP($F764,'(참고)타워 스텟 가치'!$B$7:$L$11,U$2,0)*$E764)</f>
        <v>308999.99999999924</v>
      </c>
      <c r="V764">
        <f>VLOOKUP($F764,'(참고)타워 스텟 가치'!$B$7:$L$11,V$2,0)+(VLOOKUP($F764,'(참고)타워 스텟 가치'!$B$7:$L$11,V$2,0)*$E764)</f>
        <v>9385.8749999999764</v>
      </c>
      <c r="W764">
        <f>VLOOKUP($F764,'(참고)타워 스텟 가치'!$B$7:$L$11,W$2,0)+(VLOOKUP($F764,'(참고)타워 스텟 가치'!$B$7:$L$11,W$2,0)*$E764)</f>
        <v>156.43124999999961</v>
      </c>
      <c r="X764">
        <f>VLOOKUP($F764,'(참고)타워 스텟 가치'!$B$7:$L$11,X$2,0)+(VLOOKUP($F764,'(참고)타워 스텟 가치'!$B$7:$L$11,X$2,0)*$E764)</f>
        <v>18.539999999999953</v>
      </c>
      <c r="Y764">
        <f>VLOOKUP($F764,'(참고)타워 스텟 가치'!$B$7:$L$11,Y$2,0)+(VLOOKUP($F764,'(참고)타워 스텟 가치'!$B$7:$L$11,Y$2,0)*$E764)</f>
        <v>0</v>
      </c>
      <c r="Z764">
        <f>VLOOKUP($F764,'(참고)타워 스텟 가치'!$B$7:$L$11,Z$2,0)+(VLOOKUP($F764,'(참고)타워 스텟 가치'!$B$7:$L$11,Z$2,0)*$E764)</f>
        <v>0</v>
      </c>
      <c r="AA764">
        <f>VLOOKUP($F764,'(참고)타워 스텟 가치'!$B$7:$L$11,AA$2,0)+(VLOOKUP($F764,'(참고)타워 스텟 가치'!$B$7:$L$11,AA$2,0)*$E764)</f>
        <v>61.799999999999848</v>
      </c>
      <c r="AB764">
        <f>SUM('스테이지별 몬스터 스텟'!S764*'(참고)타워 스텟 가치'!$Q$17,'스테이지별 몬스터 스텟'!T764*'(참고)타워 스텟 가치'!$R$17,'스테이지별 몬스터 스텟'!U764*'(참고)타워 스텟 가치'!$S$17,'스테이지별 몬스터 스텟'!V764*'(참고)타워 스텟 가치'!$T$17,'스테이지별 몬스터 스텟'!W764*'(참고)타워 스텟 가치'!$U$17,'스테이지별 몬스터 스텟'!X764*'(참고)타워 스텟 가치'!$V$17,'스테이지별 몬스터 스텟'!Y764*'(참고)타워 스텟 가치'!$W$17,'스테이지별 몬스터 스텟'!Z764*'(참고)타워 스텟 가치'!$X$17,'스테이지별 몬스터 스텟'!AA764*'(참고)타워 스텟 가치'!$Y$17)</f>
        <v>486402.88687499869</v>
      </c>
      <c r="AC764">
        <v>2</v>
      </c>
      <c r="AD764">
        <f>VLOOKUP($F764,'(참고)타워 스텟 가치'!$B$12:$L$16,AD$2,0)+(VLOOKUP($F764,'(참고)타워 스텟 가치'!$B$12:$L$16,AD$2,0)*$E764)</f>
        <v>782.15624999999807</v>
      </c>
      <c r="AE764">
        <f>VLOOKUP($F764,'(참고)타워 스텟 가치'!$B$12:$L$16,AE$2,0)+(VLOOKUP($F764,'(참고)타워 스텟 가치'!$B$12:$L$16,AE$2,0)*$E764)</f>
        <v>938.5874999999977</v>
      </c>
      <c r="AF764">
        <f>VLOOKUP($F764,'(참고)타워 스텟 가치'!$B$12:$L$16,AF$2,0)+(VLOOKUP($F764,'(참고)타워 스텟 가치'!$B$12:$L$16,AF$2,0)*$E764)</f>
        <v>308999.99999999924</v>
      </c>
      <c r="AG764">
        <f>VLOOKUP($F764,'(참고)타워 스텟 가치'!$B$12:$L$16,AG$2,0)+(VLOOKUP($F764,'(참고)타워 스텟 가치'!$B$12:$L$16,AG$2,0)*$E764)</f>
        <v>4692.9374999999882</v>
      </c>
      <c r="AH764">
        <f>VLOOKUP($F764,'(참고)타워 스텟 가치'!$B$12:$L$16,AH$2,0)+(VLOOKUP($F764,'(참고)타워 스텟 가치'!$B$12:$L$16,AH$2,0)*$E764)</f>
        <v>156.43124999999961</v>
      </c>
      <c r="AI764">
        <f>VLOOKUP($F764,'(참고)타워 스텟 가치'!$B$12:$L$16,AI$2,0)+(VLOOKUP($F764,'(참고)타워 스텟 가치'!$B$12:$L$16,AI$2,0)*$E764)</f>
        <v>18.539999999999953</v>
      </c>
      <c r="AJ764">
        <f>VLOOKUP($F764,'(참고)타워 스텟 가치'!$B$12:$L$16,AJ$2,0)+(VLOOKUP($F764,'(참고)타워 스텟 가치'!$B$12:$L$16,AJ$2,0)*$E764)</f>
        <v>0</v>
      </c>
      <c r="AK764">
        <f>VLOOKUP($F764,'(참고)타워 스텟 가치'!$B$12:$L$16,AK$2,0)+(VLOOKUP($F764,'(참고)타워 스텟 가치'!$B$12:$L$16,AK$2,0)*$E764)</f>
        <v>0</v>
      </c>
      <c r="AL764">
        <f>VLOOKUP($F764,'(참고)타워 스텟 가치'!$B$12:$L$16,AL$2,0)+(VLOOKUP($F764,'(참고)타워 스텟 가치'!$B$12:$L$16,AL$2,0)*$E764)</f>
        <v>123.5999999999997</v>
      </c>
      <c r="AM764">
        <f>SUM('스테이지별 몬스터 스텟'!AD764*'(참고)타워 스텟 가치'!$Q$17,'스테이지별 몬스터 스텟'!AE764*'(참고)타워 스텟 가치'!$R$17,'스테이지별 몬스터 스텟'!AF764*'(참고)타워 스텟 가치'!$S$17,'스테이지별 몬스터 스텟'!AG764*'(참고)타워 스텟 가치'!$T$17,'스테이지별 몬스터 스텟'!AH764*'(참고)타워 스텟 가치'!$U$17,'스테이지별 몬스터 스텟'!AI764*'(참고)타워 스텟 가치'!$V$17,'스테이지별 몬스터 스텟'!AJ764*'(참고)타워 스텟 가치'!$W$17,'스테이지별 몬스터 스텟'!AK764*'(참고)타워 스텟 가치'!$X$17,'스테이지별 몬스터 스텟'!AL764*'(참고)타워 스텟 가치'!$Y$17)</f>
        <v>476436.67124999879</v>
      </c>
      <c r="AN764">
        <v>3</v>
      </c>
    </row>
    <row r="765" spans="3:40" x14ac:dyDescent="0.3">
      <c r="C765">
        <v>1</v>
      </c>
      <c r="D765">
        <f t="shared" si="35"/>
        <v>153</v>
      </c>
      <c r="E765" s="52">
        <f>VLOOKUP(D765,'스테이지별 난이도 설정'!B:C,2,0)</f>
        <v>61.199999999999847</v>
      </c>
      <c r="F765" t="str">
        <f t="shared" si="36"/>
        <v>일반</v>
      </c>
      <c r="G765">
        <f t="shared" si="34"/>
        <v>6</v>
      </c>
      <c r="H765">
        <f>VLOOKUP($F765,'(참고)타워 스텟 가치'!$B$2:$L$6,H$2,0)+(VLOOKUP($F765,'(참고)타워 스텟 가치'!$B$2:$L$6,H$2,0)*$E765)</f>
        <v>466.49999999999886</v>
      </c>
      <c r="I765">
        <f>VLOOKUP($F765,'(참고)타워 스텟 가치'!$B$2:$L$6,I$2,0)+(VLOOKUP($F765,'(참고)타워 스텟 가치'!$B$2:$L$6,I$2,0)*$E765)</f>
        <v>93.29999999999977</v>
      </c>
      <c r="J765">
        <f>VLOOKUP($F765,'(참고)타워 스텟 가치'!$B$2:$L$6,J$2,0)+(VLOOKUP($F765,'(참고)타워 스텟 가치'!$B$2:$L$6,J$2,0)*$E765)</f>
        <v>310999.99999999924</v>
      </c>
      <c r="K765">
        <f>VLOOKUP($F765,'(참고)타워 스텟 가치'!$B$2:$L$6,K$2,0)+(VLOOKUP($F765,'(참고)타워 스텟 가치'!$B$2:$L$6,K$2,0)*$E765)</f>
        <v>1865.9999999999955</v>
      </c>
      <c r="L765">
        <f>VLOOKUP($F765,'(참고)타워 스텟 가치'!$B$2:$L$6,L$2,0)+(VLOOKUP($F765,'(참고)타워 스텟 가치'!$B$2:$L$6,L$2,0)*$E765)</f>
        <v>31.099999999999923</v>
      </c>
      <c r="M765">
        <f>VLOOKUP($F765,'(참고)타워 스텟 가치'!$B$2:$L$6,M$2,0)+(VLOOKUP($F765,'(참고)타워 스텟 가치'!$B$2:$L$6,M$2,0)*$E765)</f>
        <v>18.659999999999954</v>
      </c>
      <c r="N765">
        <f>VLOOKUP($F765,'(참고)타워 스텟 가치'!$B$2:$L$6,N$2,0)+(VLOOKUP($F765,'(참고)타워 스텟 가치'!$B$2:$L$6,N$2,0)*$E765)</f>
        <v>0</v>
      </c>
      <c r="O765">
        <f>VLOOKUP($F765,'(참고)타워 스텟 가치'!$B$2:$L$6,O$2,0)+(VLOOKUP($F765,'(참고)타워 스텟 가치'!$B$2:$L$6,O$2,0)*$E765)</f>
        <v>0</v>
      </c>
      <c r="P765">
        <f>VLOOKUP($F765,'(참고)타워 스텟 가치'!$B$2:$L$6,P$2,0)+(VLOOKUP($F765,'(참고)타워 스텟 가치'!$B$2:$L$6,P$2,0)*$E765)</f>
        <v>43.539999999999893</v>
      </c>
      <c r="Q765">
        <f>SUM('스테이지별 몬스터 스텟'!H765*'(참고)타워 스텟 가치'!$Q$17,'스테이지별 몬스터 스텟'!I765*'(참고)타워 스텟 가치'!$R$17,'스테이지별 몬스터 스텟'!J765*'(참고)타워 스텟 가치'!$S$17,'스테이지별 몬스터 스텟'!K765*'(참고)타워 스텟 가치'!$T$17,'스테이지별 몬스터 스텟'!L765*'(참고)타워 스텟 가치'!$U$17,'스테이지별 몬스터 스텟'!M765*'(참고)타워 스텟 가치'!$V$17,'스테이지별 몬스터 스텟'!N765*'(참고)타워 스텟 가치'!$W$17,'스테이지별 몬스터 스텟'!O765*'(참고)타워 스텟 가치'!$X$17,'스테이지별 몬스터 스텟'!P765*'(참고)타워 스텟 가치'!$Y$17)</f>
        <v>471472.88999999885</v>
      </c>
      <c r="R765">
        <v>1</v>
      </c>
      <c r="S765">
        <f>VLOOKUP($F765,'(참고)타워 스텟 가치'!$B$7:$L$11,S$2,0)+(VLOOKUP($F765,'(참고)타워 스텟 가치'!$B$7:$L$11,S$2,0)*$E765)</f>
        <v>155.4999999999996</v>
      </c>
      <c r="T765">
        <f>VLOOKUP($F765,'(참고)타워 스텟 가치'!$B$7:$L$11,T$2,0)+(VLOOKUP($F765,'(참고)타워 스텟 가치'!$B$7:$L$11,T$2,0)*$E765)</f>
        <v>279.8999999999993</v>
      </c>
      <c r="U765">
        <f>VLOOKUP($F765,'(참고)타워 스텟 가치'!$B$7:$L$11,U$2,0)+(VLOOKUP($F765,'(참고)타워 스텟 가치'!$B$7:$L$11,U$2,0)*$E765)</f>
        <v>310999.99999999924</v>
      </c>
      <c r="V765">
        <f>VLOOKUP($F765,'(참고)타워 스텟 가치'!$B$7:$L$11,V$2,0)+(VLOOKUP($F765,'(참고)타워 스텟 가치'!$B$7:$L$11,V$2,0)*$E765)</f>
        <v>1865.9999999999955</v>
      </c>
      <c r="W765">
        <f>VLOOKUP($F765,'(참고)타워 스텟 가치'!$B$7:$L$11,W$2,0)+(VLOOKUP($F765,'(참고)타워 스텟 가치'!$B$7:$L$11,W$2,0)*$E765)</f>
        <v>31.099999999999923</v>
      </c>
      <c r="X765">
        <f>VLOOKUP($F765,'(참고)타워 스텟 가치'!$B$7:$L$11,X$2,0)+(VLOOKUP($F765,'(참고)타워 스텟 가치'!$B$7:$L$11,X$2,0)*$E765)</f>
        <v>18.659999999999954</v>
      </c>
      <c r="Y765">
        <f>VLOOKUP($F765,'(참고)타워 스텟 가치'!$B$7:$L$11,Y$2,0)+(VLOOKUP($F765,'(참고)타워 스텟 가치'!$B$7:$L$11,Y$2,0)*$E765)</f>
        <v>0</v>
      </c>
      <c r="Z765">
        <f>VLOOKUP($F765,'(참고)타워 스텟 가치'!$B$7:$L$11,Z$2,0)+(VLOOKUP($F765,'(참고)타워 스텟 가치'!$B$7:$L$11,Z$2,0)*$E765)</f>
        <v>0</v>
      </c>
      <c r="AA765">
        <f>VLOOKUP($F765,'(참고)타워 스텟 가치'!$B$7:$L$11,AA$2,0)+(VLOOKUP($F765,'(참고)타워 스텟 가치'!$B$7:$L$11,AA$2,0)*$E765)</f>
        <v>43.539999999999893</v>
      </c>
      <c r="AB765">
        <f>SUM('스테이지별 몬스터 스텟'!S765*'(참고)타워 스텟 가치'!$Q$17,'스테이지별 몬스터 스텟'!T765*'(참고)타워 스텟 가치'!$R$17,'스테이지별 몬스터 스텟'!U765*'(참고)타워 스텟 가치'!$S$17,'스테이지별 몬스터 스텟'!V765*'(참고)타워 스텟 가치'!$T$17,'스테이지별 몬스터 스텟'!W765*'(참고)타워 스텟 가치'!$U$17,'스테이지별 몬스터 스텟'!X765*'(참고)타워 스텟 가치'!$V$17,'스테이지별 몬스터 스텟'!Y765*'(참고)타워 스텟 가치'!$W$17,'스테이지별 몬스터 스텟'!Z765*'(참고)타워 스텟 가치'!$X$17,'스테이지별 몬스터 스텟'!AA765*'(참고)타워 스텟 가치'!$Y$17)</f>
        <v>471130.78999999881</v>
      </c>
      <c r="AC765">
        <v>2</v>
      </c>
      <c r="AD765">
        <f>VLOOKUP($F765,'(참고)타워 스텟 가치'!$B$12:$L$16,AD$2,0)+(VLOOKUP($F765,'(참고)타워 스텟 가치'!$B$12:$L$16,AD$2,0)*$E765)</f>
        <v>155.4999999999996</v>
      </c>
      <c r="AE765">
        <f>VLOOKUP($F765,'(참고)타워 스텟 가치'!$B$12:$L$16,AE$2,0)+(VLOOKUP($F765,'(참고)타워 스텟 가치'!$B$12:$L$16,AE$2,0)*$E765)</f>
        <v>186.59999999999954</v>
      </c>
      <c r="AF765">
        <f>VLOOKUP($F765,'(참고)타워 스텟 가치'!$B$12:$L$16,AF$2,0)+(VLOOKUP($F765,'(참고)타워 스텟 가치'!$B$12:$L$16,AF$2,0)*$E765)</f>
        <v>310999.99999999924</v>
      </c>
      <c r="AG765">
        <f>VLOOKUP($F765,'(참고)타워 스텟 가치'!$B$12:$L$16,AG$2,0)+(VLOOKUP($F765,'(참고)타워 스텟 가치'!$B$12:$L$16,AG$2,0)*$E765)</f>
        <v>932.99999999999773</v>
      </c>
      <c r="AH765">
        <f>VLOOKUP($F765,'(참고)타워 스텟 가치'!$B$12:$L$16,AH$2,0)+(VLOOKUP($F765,'(참고)타워 스텟 가치'!$B$12:$L$16,AH$2,0)*$E765)</f>
        <v>31.099999999999923</v>
      </c>
      <c r="AI765">
        <f>VLOOKUP($F765,'(참고)타워 스텟 가치'!$B$12:$L$16,AI$2,0)+(VLOOKUP($F765,'(참고)타워 스텟 가치'!$B$12:$L$16,AI$2,0)*$E765)</f>
        <v>18.659999999999954</v>
      </c>
      <c r="AJ765">
        <f>VLOOKUP($F765,'(참고)타워 스텟 가치'!$B$12:$L$16,AJ$2,0)+(VLOOKUP($F765,'(참고)타워 스텟 가치'!$B$12:$L$16,AJ$2,0)*$E765)</f>
        <v>0</v>
      </c>
      <c r="AK765">
        <f>VLOOKUP($F765,'(참고)타워 스텟 가치'!$B$12:$L$16,AK$2,0)+(VLOOKUP($F765,'(참고)타워 스텟 가치'!$B$12:$L$16,AK$2,0)*$E765)</f>
        <v>0</v>
      </c>
      <c r="AL765">
        <f>VLOOKUP($F765,'(참고)타워 스텟 가치'!$B$12:$L$16,AL$2,0)+(VLOOKUP($F765,'(참고)타워 스텟 가치'!$B$12:$L$16,AL$2,0)*$E765)</f>
        <v>87.079999999999785</v>
      </c>
      <c r="AM765">
        <f>SUM('스테이지별 몬스터 스텟'!AD765*'(참고)타워 스텟 가치'!$Q$17,'스테이지별 몬스터 스텟'!AE765*'(참고)타워 스텟 가치'!$R$17,'스테이지별 몬스터 스텟'!AF765*'(참고)타워 스텟 가치'!$S$17,'스테이지별 몬스터 스텟'!AG765*'(참고)타워 스텟 가치'!$T$17,'스테이지별 몬스터 스텟'!AH765*'(참고)타워 스텟 가치'!$U$17,'스테이지별 몬스터 스텟'!AI765*'(참고)타워 스텟 가치'!$V$17,'스테이지별 몬스터 스텟'!AJ765*'(참고)타워 스텟 가치'!$W$17,'스테이지별 몬스터 스텟'!AK765*'(참고)타워 스텟 가치'!$X$17,'스테이지별 몬스터 스텟'!AL765*'(참고)타워 스텟 가치'!$Y$17)</f>
        <v>469211.91999999882</v>
      </c>
      <c r="AN765">
        <v>3</v>
      </c>
    </row>
    <row r="766" spans="3:40" x14ac:dyDescent="0.3">
      <c r="C766">
        <v>2</v>
      </c>
      <c r="D766">
        <f t="shared" si="35"/>
        <v>153</v>
      </c>
      <c r="E766" s="52">
        <f>VLOOKUP(D766,'스테이지별 난이도 설정'!B:C,2,0)</f>
        <v>61.199999999999847</v>
      </c>
      <c r="F766" t="str">
        <f t="shared" si="36"/>
        <v>레어</v>
      </c>
      <c r="G766">
        <f t="shared" si="34"/>
        <v>6</v>
      </c>
      <c r="H766">
        <f>VLOOKUP($F766,'(참고)타워 스텟 가치'!$B$2:$L$6,H$2,0)+(VLOOKUP($F766,'(참고)타워 스텟 가치'!$B$2:$L$6,H$2,0)*$E766)</f>
        <v>699.74999999999829</v>
      </c>
      <c r="I766">
        <f>VLOOKUP($F766,'(참고)타워 스텟 가치'!$B$2:$L$6,I$2,0)+(VLOOKUP($F766,'(참고)타워 스텟 가치'!$B$2:$L$6,I$2,0)*$E766)</f>
        <v>139.94999999999965</v>
      </c>
      <c r="J766">
        <f>VLOOKUP($F766,'(참고)타워 스텟 가치'!$B$2:$L$6,J$2,0)+(VLOOKUP($F766,'(참고)타워 스텟 가치'!$B$2:$L$6,J$2,0)*$E766)</f>
        <v>310999.99999999924</v>
      </c>
      <c r="K766">
        <f>VLOOKUP($F766,'(참고)타워 스텟 가치'!$B$2:$L$6,K$2,0)+(VLOOKUP($F766,'(참고)타워 스텟 가치'!$B$2:$L$6,K$2,0)*$E766)</f>
        <v>2798.9999999999932</v>
      </c>
      <c r="L766">
        <f>VLOOKUP($F766,'(참고)타워 스텟 가치'!$B$2:$L$6,L$2,0)+(VLOOKUP($F766,'(참고)타워 스텟 가치'!$B$2:$L$6,L$2,0)*$E766)</f>
        <v>46.649999999999885</v>
      </c>
      <c r="M766">
        <f>VLOOKUP($F766,'(참고)타워 스텟 가치'!$B$2:$L$6,M$2,0)+(VLOOKUP($F766,'(참고)타워 스텟 가치'!$B$2:$L$6,M$2,0)*$E766)</f>
        <v>18.659999999999954</v>
      </c>
      <c r="N766">
        <f>VLOOKUP($F766,'(참고)타워 스텟 가치'!$B$2:$L$6,N$2,0)+(VLOOKUP($F766,'(참고)타워 스텟 가치'!$B$2:$L$6,N$2,0)*$E766)</f>
        <v>0</v>
      </c>
      <c r="O766">
        <f>VLOOKUP($F766,'(참고)타워 스텟 가치'!$B$2:$L$6,O$2,0)+(VLOOKUP($F766,'(참고)타워 스텟 가치'!$B$2:$L$6,O$2,0)*$E766)</f>
        <v>0</v>
      </c>
      <c r="P766">
        <f>VLOOKUP($F766,'(참고)타워 스텟 가치'!$B$2:$L$6,P$2,0)+(VLOOKUP($F766,'(참고)타워 스텟 가치'!$B$2:$L$6,P$2,0)*$E766)</f>
        <v>43.539999999999893</v>
      </c>
      <c r="Q766">
        <f>SUM('스테이지별 몬스터 스텟'!H766*'(참고)타워 스텟 가치'!$Q$17,'스테이지별 몬스터 스텟'!I766*'(참고)타워 스텟 가치'!$R$17,'스테이지별 몬스터 스텟'!J766*'(참고)타워 스텟 가치'!$S$17,'스테이지별 몬스터 스텟'!K766*'(참고)타워 스텟 가치'!$T$17,'스테이지별 몬스터 스텟'!L766*'(참고)타워 스텟 가치'!$U$17,'스테이지별 몬스터 스텟'!M766*'(참고)타워 스텟 가치'!$V$17,'스테이지별 몬스터 스텟'!N766*'(참고)타워 스텟 가치'!$W$17,'스테이지별 몬스터 스텟'!O766*'(참고)타워 스텟 가치'!$X$17,'스테이지별 몬스터 스텟'!P766*'(참고)타워 스텟 가치'!$Y$17)</f>
        <v>473906.4649999988</v>
      </c>
      <c r="R766">
        <v>1</v>
      </c>
      <c r="S766">
        <f>VLOOKUP($F766,'(참고)타워 스텟 가치'!$B$7:$L$11,S$2,0)+(VLOOKUP($F766,'(참고)타워 스텟 가치'!$B$7:$L$11,S$2,0)*$E766)</f>
        <v>233.24999999999943</v>
      </c>
      <c r="T766">
        <f>VLOOKUP($F766,'(참고)타워 스텟 가치'!$B$7:$L$11,T$2,0)+(VLOOKUP($F766,'(참고)타워 스텟 가치'!$B$7:$L$11,T$2,0)*$E766)</f>
        <v>419.84999999999894</v>
      </c>
      <c r="U766">
        <f>VLOOKUP($F766,'(참고)타워 스텟 가치'!$B$7:$L$11,U$2,0)+(VLOOKUP($F766,'(참고)타워 스텟 가치'!$B$7:$L$11,U$2,0)*$E766)</f>
        <v>310999.99999999924</v>
      </c>
      <c r="V766">
        <f>VLOOKUP($F766,'(참고)타워 스텟 가치'!$B$7:$L$11,V$2,0)+(VLOOKUP($F766,'(참고)타워 스텟 가치'!$B$7:$L$11,V$2,0)*$E766)</f>
        <v>2798.9999999999932</v>
      </c>
      <c r="W766">
        <f>VLOOKUP($F766,'(참고)타워 스텟 가치'!$B$7:$L$11,W$2,0)+(VLOOKUP($F766,'(참고)타워 스텟 가치'!$B$7:$L$11,W$2,0)*$E766)</f>
        <v>46.649999999999885</v>
      </c>
      <c r="X766">
        <f>VLOOKUP($F766,'(참고)타워 스텟 가치'!$B$7:$L$11,X$2,0)+(VLOOKUP($F766,'(참고)타워 스텟 가치'!$B$7:$L$11,X$2,0)*$E766)</f>
        <v>18.659999999999954</v>
      </c>
      <c r="Y766">
        <f>VLOOKUP($F766,'(참고)타워 스텟 가치'!$B$7:$L$11,Y$2,0)+(VLOOKUP($F766,'(참고)타워 스텟 가치'!$B$7:$L$11,Y$2,0)*$E766)</f>
        <v>0</v>
      </c>
      <c r="Z766">
        <f>VLOOKUP($F766,'(참고)타워 스텟 가치'!$B$7:$L$11,Z$2,0)+(VLOOKUP($F766,'(참고)타워 스텟 가치'!$B$7:$L$11,Z$2,0)*$E766)</f>
        <v>0</v>
      </c>
      <c r="AA766">
        <f>VLOOKUP($F766,'(참고)타워 스텟 가치'!$B$7:$L$11,AA$2,0)+(VLOOKUP($F766,'(참고)타워 스텟 가치'!$B$7:$L$11,AA$2,0)*$E766)</f>
        <v>43.539999999999893</v>
      </c>
      <c r="AB766">
        <f>SUM('스테이지별 몬스터 스텟'!S766*'(참고)타워 스텟 가치'!$Q$17,'스테이지별 몬스터 스텟'!T766*'(참고)타워 스텟 가치'!$R$17,'스테이지별 몬스터 스텟'!U766*'(참고)타워 스텟 가치'!$S$17,'스테이지별 몬스터 스텟'!V766*'(참고)타워 스텟 가치'!$T$17,'스테이지별 몬스터 스텟'!W766*'(참고)타워 스텟 가치'!$U$17,'스테이지별 몬스터 스텟'!X766*'(참고)타워 스텟 가치'!$V$17,'스테이지별 몬스터 스텟'!Y766*'(참고)타워 스텟 가치'!$W$17,'스테이지별 몬스터 스텟'!Z766*'(참고)타워 스텟 가치'!$X$17,'스테이지별 몬스터 스텟'!AA766*'(참고)타워 스텟 가치'!$Y$17)</f>
        <v>473393.31499999884</v>
      </c>
      <c r="AC766">
        <v>2</v>
      </c>
      <c r="AD766">
        <f>VLOOKUP($F766,'(참고)타워 스텟 가치'!$B$12:$L$16,AD$2,0)+(VLOOKUP($F766,'(참고)타워 스텟 가치'!$B$12:$L$16,AD$2,0)*$E766)</f>
        <v>233.24999999999943</v>
      </c>
      <c r="AE766">
        <f>VLOOKUP($F766,'(참고)타워 스텟 가치'!$B$12:$L$16,AE$2,0)+(VLOOKUP($F766,'(참고)타워 스텟 가치'!$B$12:$L$16,AE$2,0)*$E766)</f>
        <v>279.8999999999993</v>
      </c>
      <c r="AF766">
        <f>VLOOKUP($F766,'(참고)타워 스텟 가치'!$B$12:$L$16,AF$2,0)+(VLOOKUP($F766,'(참고)타워 스텟 가치'!$B$12:$L$16,AF$2,0)*$E766)</f>
        <v>310999.99999999924</v>
      </c>
      <c r="AG766">
        <f>VLOOKUP($F766,'(참고)타워 스텟 가치'!$B$12:$L$16,AG$2,0)+(VLOOKUP($F766,'(참고)타워 스텟 가치'!$B$12:$L$16,AG$2,0)*$E766)</f>
        <v>1399.4999999999966</v>
      </c>
      <c r="AH766">
        <f>VLOOKUP($F766,'(참고)타워 스텟 가치'!$B$12:$L$16,AH$2,0)+(VLOOKUP($F766,'(참고)타워 스텟 가치'!$B$12:$L$16,AH$2,0)*$E766)</f>
        <v>46.649999999999885</v>
      </c>
      <c r="AI766">
        <f>VLOOKUP($F766,'(참고)타워 스텟 가치'!$B$12:$L$16,AI$2,0)+(VLOOKUP($F766,'(참고)타워 스텟 가치'!$B$12:$L$16,AI$2,0)*$E766)</f>
        <v>18.659999999999954</v>
      </c>
      <c r="AJ766">
        <f>VLOOKUP($F766,'(참고)타워 스텟 가치'!$B$12:$L$16,AJ$2,0)+(VLOOKUP($F766,'(참고)타워 스텟 가치'!$B$12:$L$16,AJ$2,0)*$E766)</f>
        <v>0</v>
      </c>
      <c r="AK766">
        <f>VLOOKUP($F766,'(참고)타워 스텟 가치'!$B$12:$L$16,AK$2,0)+(VLOOKUP($F766,'(참고)타워 스텟 가치'!$B$12:$L$16,AK$2,0)*$E766)</f>
        <v>0</v>
      </c>
      <c r="AL766">
        <f>VLOOKUP($F766,'(참고)타워 스텟 가치'!$B$12:$L$16,AL$2,0)+(VLOOKUP($F766,'(참고)타워 스텟 가치'!$B$12:$L$16,AL$2,0)*$E766)</f>
        <v>87.079999999999785</v>
      </c>
      <c r="AM766">
        <f>SUM('스테이지별 몬스터 스텟'!AD766*'(참고)타워 스텟 가치'!$Q$17,'스테이지별 몬스터 스텟'!AE766*'(참고)타워 스텟 가치'!$R$17,'스테이지별 몬스터 스텟'!AF766*'(참고)타워 스텟 가치'!$S$17,'스테이지별 몬스터 스텟'!AG766*'(참고)타워 스텟 가치'!$T$17,'스테이지별 몬스터 스텟'!AH766*'(참고)타워 스텟 가치'!$U$17,'스테이지별 몬스터 스텟'!AI766*'(참고)타워 스텟 가치'!$V$17,'스테이지별 몬스터 스텟'!AJ766*'(참고)타워 스텟 가치'!$W$17,'스테이지별 몬스터 스텟'!AK766*'(참고)타워 스텟 가치'!$X$17,'스테이지별 몬스터 스텟'!AL766*'(참고)타워 스텟 가치'!$Y$17)</f>
        <v>470471.46999999875</v>
      </c>
      <c r="AN766">
        <v>3</v>
      </c>
    </row>
    <row r="767" spans="3:40" x14ac:dyDescent="0.3">
      <c r="C767">
        <v>3</v>
      </c>
      <c r="D767">
        <f t="shared" si="35"/>
        <v>153</v>
      </c>
      <c r="E767" s="52">
        <f>VLOOKUP(D767,'스테이지별 난이도 설정'!B:C,2,0)</f>
        <v>61.199999999999847</v>
      </c>
      <c r="F767" t="str">
        <f t="shared" si="36"/>
        <v>에픽</v>
      </c>
      <c r="G767">
        <f t="shared" si="34"/>
        <v>6</v>
      </c>
      <c r="H767">
        <f>VLOOKUP($F767,'(참고)타워 스텟 가치'!$B$2:$L$6,H$2,0)+(VLOOKUP($F767,'(참고)타워 스텟 가치'!$B$2:$L$6,H$2,0)*$E767)</f>
        <v>1049.6249999999975</v>
      </c>
      <c r="I767">
        <f>VLOOKUP($F767,'(참고)타워 스텟 가치'!$B$2:$L$6,I$2,0)+(VLOOKUP($F767,'(참고)타워 스텟 가치'!$B$2:$L$6,I$2,0)*$E767)</f>
        <v>209.92499999999947</v>
      </c>
      <c r="J767">
        <f>VLOOKUP($F767,'(참고)타워 스텟 가치'!$B$2:$L$6,J$2,0)+(VLOOKUP($F767,'(참고)타워 스텟 가치'!$B$2:$L$6,J$2,0)*$E767)</f>
        <v>310999.99999999924</v>
      </c>
      <c r="K767">
        <f>VLOOKUP($F767,'(참고)타워 스텟 가치'!$B$2:$L$6,K$2,0)+(VLOOKUP($F767,'(참고)타워 스텟 가치'!$B$2:$L$6,K$2,0)*$E767)</f>
        <v>4198.49999999999</v>
      </c>
      <c r="L767">
        <f>VLOOKUP($F767,'(참고)타워 스텟 가치'!$B$2:$L$6,L$2,0)+(VLOOKUP($F767,'(참고)타워 스텟 가치'!$B$2:$L$6,L$2,0)*$E767)</f>
        <v>69.974999999999824</v>
      </c>
      <c r="M767">
        <f>VLOOKUP($F767,'(참고)타워 스텟 가치'!$B$2:$L$6,M$2,0)+(VLOOKUP($F767,'(참고)타워 스텟 가치'!$B$2:$L$6,M$2,0)*$E767)</f>
        <v>18.659999999999954</v>
      </c>
      <c r="N767">
        <f>VLOOKUP($F767,'(참고)타워 스텟 가치'!$B$2:$L$6,N$2,0)+(VLOOKUP($F767,'(참고)타워 스텟 가치'!$B$2:$L$6,N$2,0)*$E767)</f>
        <v>0</v>
      </c>
      <c r="O767">
        <f>VLOOKUP($F767,'(참고)타워 스텟 가치'!$B$2:$L$6,O$2,0)+(VLOOKUP($F767,'(참고)타워 스텟 가치'!$B$2:$L$6,O$2,0)*$E767)</f>
        <v>0</v>
      </c>
      <c r="P767">
        <f>VLOOKUP($F767,'(참고)타워 스텟 가치'!$B$2:$L$6,P$2,0)+(VLOOKUP($F767,'(참고)타워 스텟 가치'!$B$2:$L$6,P$2,0)*$E767)</f>
        <v>43.539999999999893</v>
      </c>
      <c r="Q767">
        <f>SUM('스테이지별 몬스터 스텟'!H767*'(참고)타워 스텟 가치'!$Q$17,'스테이지별 몬스터 스텟'!I767*'(참고)타워 스텟 가치'!$R$17,'스테이지별 몬스터 스텟'!J767*'(참고)타워 스텟 가치'!$S$17,'스테이지별 몬스터 스텟'!K767*'(참고)타워 스텟 가치'!$T$17,'스테이지별 몬스터 스텟'!L767*'(참고)타워 스텟 가치'!$U$17,'스테이지별 몬스터 스텟'!M767*'(참고)타워 스텟 가치'!$V$17,'스테이지별 몬스터 스텟'!N767*'(참고)타워 스텟 가치'!$W$17,'스테이지별 몬스터 스텟'!O767*'(참고)타워 스텟 가치'!$X$17,'스테이지별 몬스터 스텟'!P767*'(참고)타워 스텟 가치'!$Y$17)</f>
        <v>477556.82749999885</v>
      </c>
      <c r="R767">
        <v>1</v>
      </c>
      <c r="S767">
        <f>VLOOKUP($F767,'(참고)타워 스텟 가치'!$B$7:$L$11,S$2,0)+(VLOOKUP($F767,'(참고)타워 스텟 가치'!$B$7:$L$11,S$2,0)*$E767)</f>
        <v>349.87499999999915</v>
      </c>
      <c r="T767">
        <f>VLOOKUP($F767,'(참고)타워 스텟 가치'!$B$7:$L$11,T$2,0)+(VLOOKUP($F767,'(참고)타워 스텟 가치'!$B$7:$L$11,T$2,0)*$E767)</f>
        <v>629.7749999999985</v>
      </c>
      <c r="U767">
        <f>VLOOKUP($F767,'(참고)타워 스텟 가치'!$B$7:$L$11,U$2,0)+(VLOOKUP($F767,'(참고)타워 스텟 가치'!$B$7:$L$11,U$2,0)*$E767)</f>
        <v>310999.99999999924</v>
      </c>
      <c r="V767">
        <f>VLOOKUP($F767,'(참고)타워 스텟 가치'!$B$7:$L$11,V$2,0)+(VLOOKUP($F767,'(참고)타워 스텟 가치'!$B$7:$L$11,V$2,0)*$E767)</f>
        <v>4198.49999999999</v>
      </c>
      <c r="W767">
        <f>VLOOKUP($F767,'(참고)타워 스텟 가치'!$B$7:$L$11,W$2,0)+(VLOOKUP($F767,'(참고)타워 스텟 가치'!$B$7:$L$11,W$2,0)*$E767)</f>
        <v>69.974999999999824</v>
      </c>
      <c r="X767">
        <f>VLOOKUP($F767,'(참고)타워 스텟 가치'!$B$7:$L$11,X$2,0)+(VLOOKUP($F767,'(참고)타워 스텟 가치'!$B$7:$L$11,X$2,0)*$E767)</f>
        <v>18.659999999999954</v>
      </c>
      <c r="Y767">
        <f>VLOOKUP($F767,'(참고)타워 스텟 가치'!$B$7:$L$11,Y$2,0)+(VLOOKUP($F767,'(참고)타워 스텟 가치'!$B$7:$L$11,Y$2,0)*$E767)</f>
        <v>0</v>
      </c>
      <c r="Z767">
        <f>VLOOKUP($F767,'(참고)타워 스텟 가치'!$B$7:$L$11,Z$2,0)+(VLOOKUP($F767,'(참고)타워 스텟 가치'!$B$7:$L$11,Z$2,0)*$E767)</f>
        <v>0</v>
      </c>
      <c r="AA767">
        <f>VLOOKUP($F767,'(참고)타워 스텟 가치'!$B$7:$L$11,AA$2,0)+(VLOOKUP($F767,'(참고)타워 스텟 가치'!$B$7:$L$11,AA$2,0)*$E767)</f>
        <v>43.539999999999893</v>
      </c>
      <c r="AB767">
        <f>SUM('스테이지별 몬스터 스텟'!S767*'(참고)타워 스텟 가치'!$Q$17,'스테이지별 몬스터 스텟'!T767*'(참고)타워 스텟 가치'!$R$17,'스테이지별 몬스터 스텟'!U767*'(참고)타워 스텟 가치'!$S$17,'스테이지별 몬스터 스텟'!V767*'(참고)타워 스텟 가치'!$T$17,'스테이지별 몬스터 스텟'!W767*'(참고)타워 스텟 가치'!$U$17,'스테이지별 몬스터 스텟'!X767*'(참고)타워 스텟 가치'!$V$17,'스테이지별 몬스터 스텟'!Y767*'(참고)타워 스텟 가치'!$W$17,'스테이지별 몬스터 스텟'!Z767*'(참고)타워 스텟 가치'!$X$17,'스테이지별 몬스터 스텟'!AA767*'(참고)타워 스텟 가치'!$Y$17)</f>
        <v>476787.10249999881</v>
      </c>
      <c r="AC767">
        <v>2</v>
      </c>
      <c r="AD767">
        <f>VLOOKUP($F767,'(참고)타워 스텟 가치'!$B$12:$L$16,AD$2,0)+(VLOOKUP($F767,'(참고)타워 스텟 가치'!$B$12:$L$16,AD$2,0)*$E767)</f>
        <v>349.87499999999915</v>
      </c>
      <c r="AE767">
        <f>VLOOKUP($F767,'(참고)타워 스텟 가치'!$B$12:$L$16,AE$2,0)+(VLOOKUP($F767,'(참고)타워 스텟 가치'!$B$12:$L$16,AE$2,0)*$E767)</f>
        <v>419.84999999999894</v>
      </c>
      <c r="AF767">
        <f>VLOOKUP($F767,'(참고)타워 스텟 가치'!$B$12:$L$16,AF$2,0)+(VLOOKUP($F767,'(참고)타워 스텟 가치'!$B$12:$L$16,AF$2,0)*$E767)</f>
        <v>310999.99999999924</v>
      </c>
      <c r="AG767">
        <f>VLOOKUP($F767,'(참고)타워 스텟 가치'!$B$12:$L$16,AG$2,0)+(VLOOKUP($F767,'(참고)타워 스텟 가치'!$B$12:$L$16,AG$2,0)*$E767)</f>
        <v>2099.249999999995</v>
      </c>
      <c r="AH767">
        <f>VLOOKUP($F767,'(참고)타워 스텟 가치'!$B$12:$L$16,AH$2,0)+(VLOOKUP($F767,'(참고)타워 스텟 가치'!$B$12:$L$16,AH$2,0)*$E767)</f>
        <v>69.974999999999824</v>
      </c>
      <c r="AI767">
        <f>VLOOKUP($F767,'(참고)타워 스텟 가치'!$B$12:$L$16,AI$2,0)+(VLOOKUP($F767,'(참고)타워 스텟 가치'!$B$12:$L$16,AI$2,0)*$E767)</f>
        <v>18.659999999999954</v>
      </c>
      <c r="AJ767">
        <f>VLOOKUP($F767,'(참고)타워 스텟 가치'!$B$12:$L$16,AJ$2,0)+(VLOOKUP($F767,'(참고)타워 스텟 가치'!$B$12:$L$16,AJ$2,0)*$E767)</f>
        <v>0</v>
      </c>
      <c r="AK767">
        <f>VLOOKUP($F767,'(참고)타워 스텟 가치'!$B$12:$L$16,AK$2,0)+(VLOOKUP($F767,'(참고)타워 스텟 가치'!$B$12:$L$16,AK$2,0)*$E767)</f>
        <v>0</v>
      </c>
      <c r="AL767">
        <f>VLOOKUP($F767,'(참고)타워 스텟 가치'!$B$12:$L$16,AL$2,0)+(VLOOKUP($F767,'(참고)타워 스텟 가치'!$B$12:$L$16,AL$2,0)*$E767)</f>
        <v>87.079999999999785</v>
      </c>
      <c r="AM767">
        <f>SUM('스테이지별 몬스터 스텟'!AD767*'(참고)타워 스텟 가치'!$Q$17,'스테이지별 몬스터 스텟'!AE767*'(참고)타워 스텟 가치'!$R$17,'스테이지별 몬스터 스텟'!AF767*'(참고)타워 스텟 가치'!$S$17,'스테이지별 몬스터 스텟'!AG767*'(참고)타워 스텟 가치'!$T$17,'스테이지별 몬스터 스텟'!AH767*'(참고)타워 스텟 가치'!$U$17,'스테이지별 몬스터 스텟'!AI767*'(참고)타워 스텟 가치'!$V$17,'스테이지별 몬스터 스텟'!AJ767*'(참고)타워 스텟 가치'!$W$17,'스테이지별 몬스터 스텟'!AK767*'(참고)타워 스텟 가치'!$X$17,'스테이지별 몬스터 스텟'!AL767*'(참고)타워 스텟 가치'!$Y$17)</f>
        <v>472360.79499999882</v>
      </c>
      <c r="AN767">
        <v>3</v>
      </c>
    </row>
    <row r="768" spans="3:40" x14ac:dyDescent="0.3">
      <c r="C768">
        <v>4</v>
      </c>
      <c r="D768">
        <f t="shared" si="35"/>
        <v>153</v>
      </c>
      <c r="E768" s="52">
        <f>VLOOKUP(D768,'스테이지별 난이도 설정'!B:C,2,0)</f>
        <v>61.199999999999847</v>
      </c>
      <c r="F768" t="str">
        <f t="shared" si="36"/>
        <v>유니크</v>
      </c>
      <c r="G768">
        <f t="shared" si="34"/>
        <v>6</v>
      </c>
      <c r="H768">
        <f>VLOOKUP($F768,'(참고)타워 스텟 가치'!$B$2:$L$6,H$2,0)+(VLOOKUP($F768,'(참고)타워 스텟 가치'!$B$2:$L$6,H$2,0)*$E768)</f>
        <v>1574.4374999999961</v>
      </c>
      <c r="I768">
        <f>VLOOKUP($F768,'(참고)타워 스텟 가치'!$B$2:$L$6,I$2,0)+(VLOOKUP($F768,'(참고)타워 스텟 가치'!$B$2:$L$6,I$2,0)*$E768)</f>
        <v>314.88749999999925</v>
      </c>
      <c r="J768">
        <f>VLOOKUP($F768,'(참고)타워 스텟 가치'!$B$2:$L$6,J$2,0)+(VLOOKUP($F768,'(참고)타워 스텟 가치'!$B$2:$L$6,J$2,0)*$E768)</f>
        <v>310999.99999999924</v>
      </c>
      <c r="K768">
        <f>VLOOKUP($F768,'(참고)타워 스텟 가치'!$B$2:$L$6,K$2,0)+(VLOOKUP($F768,'(참고)타워 스텟 가치'!$B$2:$L$6,K$2,0)*$E768)</f>
        <v>6297.7499999999845</v>
      </c>
      <c r="L768">
        <f>VLOOKUP($F768,'(참고)타워 스텟 가치'!$B$2:$L$6,L$2,0)+(VLOOKUP($F768,'(참고)타워 스텟 가치'!$B$2:$L$6,L$2,0)*$E768)</f>
        <v>104.96249999999974</v>
      </c>
      <c r="M768">
        <f>VLOOKUP($F768,'(참고)타워 스텟 가치'!$B$2:$L$6,M$2,0)+(VLOOKUP($F768,'(참고)타워 스텟 가치'!$B$2:$L$6,M$2,0)*$E768)</f>
        <v>18.659999999999954</v>
      </c>
      <c r="N768">
        <f>VLOOKUP($F768,'(참고)타워 스텟 가치'!$B$2:$L$6,N$2,0)+(VLOOKUP($F768,'(참고)타워 스텟 가치'!$B$2:$L$6,N$2,0)*$E768)</f>
        <v>0</v>
      </c>
      <c r="O768">
        <f>VLOOKUP($F768,'(참고)타워 스텟 가치'!$B$2:$L$6,O$2,0)+(VLOOKUP($F768,'(참고)타워 스텟 가치'!$B$2:$L$6,O$2,0)*$E768)</f>
        <v>0</v>
      </c>
      <c r="P768">
        <f>VLOOKUP($F768,'(참고)타워 스텟 가치'!$B$2:$L$6,P$2,0)+(VLOOKUP($F768,'(참고)타워 스텟 가치'!$B$2:$L$6,P$2,0)*$E768)</f>
        <v>62.199999999999847</v>
      </c>
      <c r="Q768">
        <f>SUM('스테이지별 몬스터 스텟'!H768*'(참고)타워 스텟 가치'!$Q$17,'스테이지별 몬스터 스텟'!I768*'(참고)타워 스텟 가치'!$R$17,'스테이지별 몬스터 스텟'!J768*'(참고)타워 스텟 가치'!$S$17,'스테이지별 몬스터 스텟'!K768*'(참고)타워 스텟 가치'!$T$17,'스테이지별 몬스터 스텟'!L768*'(참고)타워 스텟 가치'!$U$17,'스테이지별 몬스터 스텟'!M768*'(참고)타워 스텟 가치'!$V$17,'스테이지별 몬스터 스텟'!N768*'(참고)타워 스텟 가치'!$W$17,'스테이지별 몬스터 스텟'!O768*'(참고)타워 스텟 가치'!$X$17,'스테이지별 몬스터 스텟'!P768*'(참고)타워 스텟 가치'!$Y$17)</f>
        <v>483069.69124999875</v>
      </c>
      <c r="R768">
        <v>1</v>
      </c>
      <c r="S768">
        <f>VLOOKUP($F768,'(참고)타워 스텟 가치'!$B$7:$L$11,S$2,0)+(VLOOKUP($F768,'(참고)타워 스텟 가치'!$B$7:$L$11,S$2,0)*$E768)</f>
        <v>524.81249999999875</v>
      </c>
      <c r="T768">
        <f>VLOOKUP($F768,'(참고)타워 스텟 가치'!$B$7:$L$11,T$2,0)+(VLOOKUP($F768,'(참고)타워 스텟 가치'!$B$7:$L$11,T$2,0)*$E768)</f>
        <v>944.66249999999764</v>
      </c>
      <c r="U768">
        <f>VLOOKUP($F768,'(참고)타워 스텟 가치'!$B$7:$L$11,U$2,0)+(VLOOKUP($F768,'(참고)타워 스텟 가치'!$B$7:$L$11,U$2,0)*$E768)</f>
        <v>310999.99999999924</v>
      </c>
      <c r="V768">
        <f>VLOOKUP($F768,'(참고)타워 스텟 가치'!$B$7:$L$11,V$2,0)+(VLOOKUP($F768,'(참고)타워 스텟 가치'!$B$7:$L$11,V$2,0)*$E768)</f>
        <v>6297.7499999999845</v>
      </c>
      <c r="W768">
        <f>VLOOKUP($F768,'(참고)타워 스텟 가치'!$B$7:$L$11,W$2,0)+(VLOOKUP($F768,'(참고)타워 스텟 가치'!$B$7:$L$11,W$2,0)*$E768)</f>
        <v>104.96249999999974</v>
      </c>
      <c r="X768">
        <f>VLOOKUP($F768,'(참고)타워 스텟 가치'!$B$7:$L$11,X$2,0)+(VLOOKUP($F768,'(참고)타워 스텟 가치'!$B$7:$L$11,X$2,0)*$E768)</f>
        <v>18.659999999999954</v>
      </c>
      <c r="Y768">
        <f>VLOOKUP($F768,'(참고)타워 스텟 가치'!$B$7:$L$11,Y$2,0)+(VLOOKUP($F768,'(참고)타워 스텟 가치'!$B$7:$L$11,Y$2,0)*$E768)</f>
        <v>0</v>
      </c>
      <c r="Z768">
        <f>VLOOKUP($F768,'(참고)타워 스텟 가치'!$B$7:$L$11,Z$2,0)+(VLOOKUP($F768,'(참고)타워 스텟 가치'!$B$7:$L$11,Z$2,0)*$E768)</f>
        <v>0</v>
      </c>
      <c r="AA768">
        <f>VLOOKUP($F768,'(참고)타워 스텟 가치'!$B$7:$L$11,AA$2,0)+(VLOOKUP($F768,'(참고)타워 스텟 가치'!$B$7:$L$11,AA$2,0)*$E768)</f>
        <v>62.199999999999847</v>
      </c>
      <c r="AB768">
        <f>SUM('스테이지별 몬스터 스텟'!S768*'(참고)타워 스텟 가치'!$Q$17,'스테이지별 몬스터 스텟'!T768*'(참고)타워 스텟 가치'!$R$17,'스테이지별 몬스터 스텟'!U768*'(참고)타워 스텟 가치'!$S$17,'스테이지별 몬스터 스텟'!V768*'(참고)타워 스텟 가치'!$T$17,'스테이지별 몬스터 스텟'!W768*'(참고)타워 스텟 가치'!$U$17,'스테이지별 몬스터 스텟'!X768*'(참고)타워 스텟 가치'!$V$17,'스테이지별 몬스터 스텟'!Y768*'(참고)타워 스텟 가치'!$W$17,'스테이지별 몬스터 스텟'!Z768*'(참고)타워 스텟 가치'!$X$17,'스테이지별 몬스터 스텟'!AA768*'(참고)타워 스텟 가치'!$Y$17)</f>
        <v>481915.10374999879</v>
      </c>
      <c r="AC768">
        <v>2</v>
      </c>
      <c r="AD768">
        <f>VLOOKUP($F768,'(참고)타워 스텟 가치'!$B$12:$L$16,AD$2,0)+(VLOOKUP($F768,'(참고)타워 스텟 가치'!$B$12:$L$16,AD$2,0)*$E768)</f>
        <v>524.81249999999875</v>
      </c>
      <c r="AE768">
        <f>VLOOKUP($F768,'(참고)타워 스텟 가치'!$B$12:$L$16,AE$2,0)+(VLOOKUP($F768,'(참고)타워 스텟 가치'!$B$12:$L$16,AE$2,0)*$E768)</f>
        <v>629.7749999999985</v>
      </c>
      <c r="AF768">
        <f>VLOOKUP($F768,'(참고)타워 스텟 가치'!$B$12:$L$16,AF$2,0)+(VLOOKUP($F768,'(참고)타워 스텟 가치'!$B$12:$L$16,AF$2,0)*$E768)</f>
        <v>310999.99999999924</v>
      </c>
      <c r="AG768">
        <f>VLOOKUP($F768,'(참고)타워 스텟 가치'!$B$12:$L$16,AG$2,0)+(VLOOKUP($F768,'(참고)타워 스텟 가치'!$B$12:$L$16,AG$2,0)*$E768)</f>
        <v>3148.8749999999923</v>
      </c>
      <c r="AH768">
        <f>VLOOKUP($F768,'(참고)타워 스텟 가치'!$B$12:$L$16,AH$2,0)+(VLOOKUP($F768,'(참고)타워 스텟 가치'!$B$12:$L$16,AH$2,0)*$E768)</f>
        <v>104.96249999999974</v>
      </c>
      <c r="AI768">
        <f>VLOOKUP($F768,'(참고)타워 스텟 가치'!$B$12:$L$16,AI$2,0)+(VLOOKUP($F768,'(참고)타워 스텟 가치'!$B$12:$L$16,AI$2,0)*$E768)</f>
        <v>18.659999999999954</v>
      </c>
      <c r="AJ768">
        <f>VLOOKUP($F768,'(참고)타워 스텟 가치'!$B$12:$L$16,AJ$2,0)+(VLOOKUP($F768,'(참고)타워 스텟 가치'!$B$12:$L$16,AJ$2,0)*$E768)</f>
        <v>0</v>
      </c>
      <c r="AK768">
        <f>VLOOKUP($F768,'(참고)타워 스텟 가치'!$B$12:$L$16,AK$2,0)+(VLOOKUP($F768,'(참고)타워 스텟 가치'!$B$12:$L$16,AK$2,0)*$E768)</f>
        <v>0</v>
      </c>
      <c r="AL768">
        <f>VLOOKUP($F768,'(참고)타워 스텟 가치'!$B$12:$L$16,AL$2,0)+(VLOOKUP($F768,'(참고)타워 스텟 가치'!$B$12:$L$16,AL$2,0)*$E768)</f>
        <v>124.39999999999969</v>
      </c>
      <c r="AM768">
        <f>SUM('스테이지별 몬스터 스텟'!AD768*'(참고)타워 스텟 가치'!$Q$17,'스테이지별 몬스터 스텟'!AE768*'(참고)타워 스텟 가치'!$R$17,'스테이지별 몬스터 스텟'!AF768*'(참고)타워 스텟 가치'!$S$17,'스테이지별 몬스터 스텟'!AG768*'(참고)타워 스텟 가치'!$T$17,'스테이지별 몬스터 스텟'!AH768*'(참고)타워 스텟 가치'!$U$17,'스테이지별 몬스터 스텟'!AI768*'(참고)타워 스텟 가치'!$V$17,'스테이지별 몬스터 스텟'!AJ768*'(참고)타워 스텟 가치'!$W$17,'스테이지별 몬스터 스텟'!AK768*'(참고)타워 스텟 가치'!$X$17,'스테이지별 몬스터 스텟'!AL768*'(참고)타워 스텟 가치'!$Y$17)</f>
        <v>475269.42249999876</v>
      </c>
      <c r="AN768">
        <v>3</v>
      </c>
    </row>
    <row r="769" spans="3:40" x14ac:dyDescent="0.3">
      <c r="C769">
        <v>5</v>
      </c>
      <c r="D769">
        <f t="shared" si="35"/>
        <v>153</v>
      </c>
      <c r="E769" s="52">
        <f>VLOOKUP(D769,'스테이지별 난이도 설정'!B:C,2,0)</f>
        <v>61.199999999999847</v>
      </c>
      <c r="F769" t="str">
        <f t="shared" si="36"/>
        <v>스페셜</v>
      </c>
      <c r="G769">
        <f t="shared" si="34"/>
        <v>6</v>
      </c>
      <c r="H769">
        <f>VLOOKUP($F769,'(참고)타워 스텟 가치'!$B$2:$L$6,H$2,0)+(VLOOKUP($F769,'(참고)타워 스텟 가치'!$B$2:$L$6,H$2,0)*$E769)</f>
        <v>2361.6562499999941</v>
      </c>
      <c r="I769">
        <f>VLOOKUP($F769,'(참고)타워 스텟 가치'!$B$2:$L$6,I$2,0)+(VLOOKUP($F769,'(참고)타워 스텟 가치'!$B$2:$L$6,I$2,0)*$E769)</f>
        <v>472.33124999999882</v>
      </c>
      <c r="J769">
        <f>VLOOKUP($F769,'(참고)타워 스텟 가치'!$B$2:$L$6,J$2,0)+(VLOOKUP($F769,'(참고)타워 스텟 가치'!$B$2:$L$6,J$2,0)*$E769)</f>
        <v>310999.99999999924</v>
      </c>
      <c r="K769">
        <f>VLOOKUP($F769,'(참고)타워 스텟 가치'!$B$2:$L$6,K$2,0)+(VLOOKUP($F769,'(참고)타워 스텟 가치'!$B$2:$L$6,K$2,0)*$E769)</f>
        <v>9446.6249999999764</v>
      </c>
      <c r="L769">
        <f>VLOOKUP($F769,'(참고)타워 스텟 가치'!$B$2:$L$6,L$2,0)+(VLOOKUP($F769,'(참고)타워 스텟 가치'!$B$2:$L$6,L$2,0)*$E769)</f>
        <v>157.44374999999962</v>
      </c>
      <c r="M769">
        <f>VLOOKUP($F769,'(참고)타워 스텟 가치'!$B$2:$L$6,M$2,0)+(VLOOKUP($F769,'(참고)타워 스텟 가치'!$B$2:$L$6,M$2,0)*$E769)</f>
        <v>18.659999999999954</v>
      </c>
      <c r="N769">
        <f>VLOOKUP($F769,'(참고)타워 스텟 가치'!$B$2:$L$6,N$2,0)+(VLOOKUP($F769,'(참고)타워 스텟 가치'!$B$2:$L$6,N$2,0)*$E769)</f>
        <v>0</v>
      </c>
      <c r="O769">
        <f>VLOOKUP($F769,'(참고)타워 스텟 가치'!$B$2:$L$6,O$2,0)+(VLOOKUP($F769,'(참고)타워 스텟 가치'!$B$2:$L$6,O$2,0)*$E769)</f>
        <v>0</v>
      </c>
      <c r="P769">
        <f>VLOOKUP($F769,'(참고)타워 스텟 가치'!$B$2:$L$6,P$2,0)+(VLOOKUP($F769,'(참고)타워 스텟 가치'!$B$2:$L$6,P$2,0)*$E769)</f>
        <v>62.199999999999847</v>
      </c>
      <c r="Q769">
        <f>SUM('스테이지별 몬스터 스텟'!H769*'(참고)타워 스텟 가치'!$Q$17,'스테이지별 몬스터 스텟'!I769*'(참고)타워 스텟 가치'!$R$17,'스테이지별 몬스터 스텟'!J769*'(참고)타워 스텟 가치'!$S$17,'스테이지별 몬스터 스텟'!K769*'(참고)타워 스텟 가치'!$T$17,'스테이지별 몬스터 스텟'!L769*'(참고)타워 스텟 가치'!$U$17,'스테이지별 몬스터 스텟'!M769*'(참고)타워 스텟 가치'!$V$17,'스테이지별 몬스터 스텟'!N769*'(참고)타워 스텟 가치'!$W$17,'스테이지별 몬스터 스텟'!O769*'(참고)타워 스텟 가치'!$X$17,'스테이지별 몬스터 스텟'!P769*'(참고)타워 스텟 가치'!$Y$17)</f>
        <v>491283.0068749988</v>
      </c>
      <c r="R769">
        <v>1</v>
      </c>
      <c r="S769">
        <f>VLOOKUP($F769,'(참고)타워 스텟 가치'!$B$7:$L$11,S$2,0)+(VLOOKUP($F769,'(참고)타워 스텟 가치'!$B$7:$L$11,S$2,0)*$E769)</f>
        <v>787.21874999999807</v>
      </c>
      <c r="T769">
        <f>VLOOKUP($F769,'(참고)타워 스텟 가치'!$B$7:$L$11,T$2,0)+(VLOOKUP($F769,'(참고)타워 스텟 가치'!$B$7:$L$11,T$2,0)*$E769)</f>
        <v>1416.9937499999965</v>
      </c>
      <c r="U769">
        <f>VLOOKUP($F769,'(참고)타워 스텟 가치'!$B$7:$L$11,U$2,0)+(VLOOKUP($F769,'(참고)타워 스텟 가치'!$B$7:$L$11,U$2,0)*$E769)</f>
        <v>310999.99999999924</v>
      </c>
      <c r="V769">
        <f>VLOOKUP($F769,'(참고)타워 스텟 가치'!$B$7:$L$11,V$2,0)+(VLOOKUP($F769,'(참고)타워 스텟 가치'!$B$7:$L$11,V$2,0)*$E769)</f>
        <v>9446.6249999999764</v>
      </c>
      <c r="W769">
        <f>VLOOKUP($F769,'(참고)타워 스텟 가치'!$B$7:$L$11,W$2,0)+(VLOOKUP($F769,'(참고)타워 스텟 가치'!$B$7:$L$11,W$2,0)*$E769)</f>
        <v>157.44374999999962</v>
      </c>
      <c r="X769">
        <f>VLOOKUP($F769,'(참고)타워 스텟 가치'!$B$7:$L$11,X$2,0)+(VLOOKUP($F769,'(참고)타워 스텟 가치'!$B$7:$L$11,X$2,0)*$E769)</f>
        <v>18.659999999999954</v>
      </c>
      <c r="Y769">
        <f>VLOOKUP($F769,'(참고)타워 스텟 가치'!$B$7:$L$11,Y$2,0)+(VLOOKUP($F769,'(참고)타워 스텟 가치'!$B$7:$L$11,Y$2,0)*$E769)</f>
        <v>0</v>
      </c>
      <c r="Z769">
        <f>VLOOKUP($F769,'(참고)타워 스텟 가치'!$B$7:$L$11,Z$2,0)+(VLOOKUP($F769,'(참고)타워 스텟 가치'!$B$7:$L$11,Z$2,0)*$E769)</f>
        <v>0</v>
      </c>
      <c r="AA769">
        <f>VLOOKUP($F769,'(참고)타워 스텟 가치'!$B$7:$L$11,AA$2,0)+(VLOOKUP($F769,'(참고)타워 스텟 가치'!$B$7:$L$11,AA$2,0)*$E769)</f>
        <v>62.199999999999847</v>
      </c>
      <c r="AB769">
        <f>SUM('스테이지별 몬스터 스텟'!S769*'(참고)타워 스텟 가치'!$Q$17,'스테이지별 몬스터 스텟'!T769*'(참고)타워 스텟 가치'!$R$17,'스테이지별 몬스터 스텟'!U769*'(참고)타워 스텟 가치'!$S$17,'스테이지별 몬스터 스텟'!V769*'(참고)타워 스텟 가치'!$T$17,'스테이지별 몬스터 스텟'!W769*'(참고)타워 스텟 가치'!$U$17,'스테이지별 몬스터 스텟'!X769*'(참고)타워 스텟 가치'!$V$17,'스테이지별 몬스터 스텟'!Y769*'(참고)타워 스텟 가치'!$W$17,'스테이지별 몬스터 스텟'!Z769*'(참고)타워 스텟 가치'!$X$17,'스테이지별 몬스터 스텟'!AA769*'(참고)타워 스텟 가치'!$Y$17)</f>
        <v>489551.12562499876</v>
      </c>
      <c r="AC769">
        <v>2</v>
      </c>
      <c r="AD769">
        <f>VLOOKUP($F769,'(참고)타워 스텟 가치'!$B$12:$L$16,AD$2,0)+(VLOOKUP($F769,'(참고)타워 스텟 가치'!$B$12:$L$16,AD$2,0)*$E769)</f>
        <v>787.21874999999807</v>
      </c>
      <c r="AE769">
        <f>VLOOKUP($F769,'(참고)타워 스텟 가치'!$B$12:$L$16,AE$2,0)+(VLOOKUP($F769,'(참고)타워 스텟 가치'!$B$12:$L$16,AE$2,0)*$E769)</f>
        <v>944.66249999999764</v>
      </c>
      <c r="AF769">
        <f>VLOOKUP($F769,'(참고)타워 스텟 가치'!$B$12:$L$16,AF$2,0)+(VLOOKUP($F769,'(참고)타워 스텟 가치'!$B$12:$L$16,AF$2,0)*$E769)</f>
        <v>310999.99999999924</v>
      </c>
      <c r="AG769">
        <f>VLOOKUP($F769,'(참고)타워 스텟 가치'!$B$12:$L$16,AG$2,0)+(VLOOKUP($F769,'(참고)타워 스텟 가치'!$B$12:$L$16,AG$2,0)*$E769)</f>
        <v>4723.3124999999882</v>
      </c>
      <c r="AH769">
        <f>VLOOKUP($F769,'(참고)타워 스텟 가치'!$B$12:$L$16,AH$2,0)+(VLOOKUP($F769,'(참고)타워 스텟 가치'!$B$12:$L$16,AH$2,0)*$E769)</f>
        <v>157.44374999999962</v>
      </c>
      <c r="AI769">
        <f>VLOOKUP($F769,'(참고)타워 스텟 가치'!$B$12:$L$16,AI$2,0)+(VLOOKUP($F769,'(참고)타워 스텟 가치'!$B$12:$L$16,AI$2,0)*$E769)</f>
        <v>18.659999999999954</v>
      </c>
      <c r="AJ769">
        <f>VLOOKUP($F769,'(참고)타워 스텟 가치'!$B$12:$L$16,AJ$2,0)+(VLOOKUP($F769,'(참고)타워 스텟 가치'!$B$12:$L$16,AJ$2,0)*$E769)</f>
        <v>0</v>
      </c>
      <c r="AK769">
        <f>VLOOKUP($F769,'(참고)타워 스텟 가치'!$B$12:$L$16,AK$2,0)+(VLOOKUP($F769,'(참고)타워 스텟 가치'!$B$12:$L$16,AK$2,0)*$E769)</f>
        <v>0</v>
      </c>
      <c r="AL769">
        <f>VLOOKUP($F769,'(참고)타워 스텟 가치'!$B$12:$L$16,AL$2,0)+(VLOOKUP($F769,'(참고)타워 스텟 가치'!$B$12:$L$16,AL$2,0)*$E769)</f>
        <v>124.39999999999969</v>
      </c>
      <c r="AM769">
        <f>SUM('스테이지별 몬스터 스텟'!AD769*'(참고)타워 스텟 가치'!$Q$17,'스테이지별 몬스터 스텟'!AE769*'(참고)타워 스텟 가치'!$R$17,'스테이지별 몬스터 스텟'!AF769*'(참고)타워 스텟 가치'!$S$17,'스테이지별 몬스터 스텟'!AG769*'(참고)타워 스텟 가치'!$T$17,'스테이지별 몬스터 스텟'!AH769*'(참고)타워 스텟 가치'!$U$17,'스테이지별 몬스터 스텟'!AI769*'(참고)타워 스텟 가치'!$V$17,'스테이지별 몬스터 스텟'!AJ769*'(참고)타워 스텟 가치'!$W$17,'스테이지별 몬스터 스텟'!AK769*'(참고)타워 스텟 가치'!$X$17,'스테이지별 몬스터 스텟'!AL769*'(참고)타워 스텟 가치'!$Y$17)</f>
        <v>479520.40374999878</v>
      </c>
      <c r="AN769">
        <v>3</v>
      </c>
    </row>
    <row r="770" spans="3:40" x14ac:dyDescent="0.3">
      <c r="C770">
        <v>1</v>
      </c>
      <c r="D770">
        <f t="shared" si="35"/>
        <v>154</v>
      </c>
      <c r="E770" s="52">
        <f>VLOOKUP(D770,'스테이지별 난이도 설정'!B:C,2,0)</f>
        <v>61.599999999999845</v>
      </c>
      <c r="F770" t="str">
        <f t="shared" si="36"/>
        <v>일반</v>
      </c>
      <c r="G770">
        <f t="shared" si="34"/>
        <v>6</v>
      </c>
      <c r="H770">
        <f>VLOOKUP($F770,'(참고)타워 스텟 가치'!$B$2:$L$6,H$2,0)+(VLOOKUP($F770,'(참고)타워 스텟 가치'!$B$2:$L$6,H$2,0)*$E770)</f>
        <v>469.49999999999886</v>
      </c>
      <c r="I770">
        <f>VLOOKUP($F770,'(참고)타워 스텟 가치'!$B$2:$L$6,I$2,0)+(VLOOKUP($F770,'(참고)타워 스텟 가치'!$B$2:$L$6,I$2,0)*$E770)</f>
        <v>93.899999999999764</v>
      </c>
      <c r="J770">
        <f>VLOOKUP($F770,'(참고)타워 스텟 가치'!$B$2:$L$6,J$2,0)+(VLOOKUP($F770,'(참고)타워 스텟 가치'!$B$2:$L$6,J$2,0)*$E770)</f>
        <v>312999.99999999924</v>
      </c>
      <c r="K770">
        <f>VLOOKUP($F770,'(참고)타워 스텟 가치'!$B$2:$L$6,K$2,0)+(VLOOKUP($F770,'(참고)타워 스텟 가치'!$B$2:$L$6,K$2,0)*$E770)</f>
        <v>1877.9999999999955</v>
      </c>
      <c r="L770">
        <f>VLOOKUP($F770,'(참고)타워 스텟 가치'!$B$2:$L$6,L$2,0)+(VLOOKUP($F770,'(참고)타워 스텟 가치'!$B$2:$L$6,L$2,0)*$E770)</f>
        <v>31.299999999999923</v>
      </c>
      <c r="M770">
        <f>VLOOKUP($F770,'(참고)타워 스텟 가치'!$B$2:$L$6,M$2,0)+(VLOOKUP($F770,'(참고)타워 스텟 가치'!$B$2:$L$6,M$2,0)*$E770)</f>
        <v>18.779999999999955</v>
      </c>
      <c r="N770">
        <f>VLOOKUP($F770,'(참고)타워 스텟 가치'!$B$2:$L$6,N$2,0)+(VLOOKUP($F770,'(참고)타워 스텟 가치'!$B$2:$L$6,N$2,0)*$E770)</f>
        <v>0</v>
      </c>
      <c r="O770">
        <f>VLOOKUP($F770,'(참고)타워 스텟 가치'!$B$2:$L$6,O$2,0)+(VLOOKUP($F770,'(참고)타워 스텟 가치'!$B$2:$L$6,O$2,0)*$E770)</f>
        <v>0</v>
      </c>
      <c r="P770">
        <f>VLOOKUP($F770,'(참고)타워 스텟 가치'!$B$2:$L$6,P$2,0)+(VLOOKUP($F770,'(참고)타워 스텟 가치'!$B$2:$L$6,P$2,0)*$E770)</f>
        <v>43.819999999999894</v>
      </c>
      <c r="Q770">
        <f>SUM('스테이지별 몬스터 스텟'!H770*'(참고)타워 스텟 가치'!$Q$17,'스테이지별 몬스터 스텟'!I770*'(참고)타워 스텟 가치'!$R$17,'스테이지별 몬스터 스텟'!J770*'(참고)타워 스텟 가치'!$S$17,'스테이지별 몬스터 스텟'!K770*'(참고)타워 스텟 가치'!$T$17,'스테이지별 몬스터 스텟'!L770*'(참고)타워 스텟 가치'!$U$17,'스테이지별 몬스터 스텟'!M770*'(참고)타워 스텟 가치'!$V$17,'스테이지별 몬스터 스텟'!N770*'(참고)타워 스텟 가치'!$W$17,'스테이지별 몬스터 스텟'!O770*'(참고)타워 스텟 가치'!$X$17,'스테이지별 몬스터 스텟'!P770*'(참고)타워 스텟 가치'!$Y$17)</f>
        <v>474504.86999999883</v>
      </c>
      <c r="R770">
        <v>1</v>
      </c>
      <c r="S770">
        <f>VLOOKUP($F770,'(참고)타워 스텟 가치'!$B$7:$L$11,S$2,0)+(VLOOKUP($F770,'(참고)타워 스텟 가치'!$B$7:$L$11,S$2,0)*$E770)</f>
        <v>156.4999999999996</v>
      </c>
      <c r="T770">
        <f>VLOOKUP($F770,'(참고)타워 스텟 가치'!$B$7:$L$11,T$2,0)+(VLOOKUP($F770,'(참고)타워 스텟 가치'!$B$7:$L$11,T$2,0)*$E770)</f>
        <v>281.69999999999931</v>
      </c>
      <c r="U770">
        <f>VLOOKUP($F770,'(참고)타워 스텟 가치'!$B$7:$L$11,U$2,0)+(VLOOKUP($F770,'(참고)타워 스텟 가치'!$B$7:$L$11,U$2,0)*$E770)</f>
        <v>312999.99999999924</v>
      </c>
      <c r="V770">
        <f>VLOOKUP($F770,'(참고)타워 스텟 가치'!$B$7:$L$11,V$2,0)+(VLOOKUP($F770,'(참고)타워 스텟 가치'!$B$7:$L$11,V$2,0)*$E770)</f>
        <v>1877.9999999999955</v>
      </c>
      <c r="W770">
        <f>VLOOKUP($F770,'(참고)타워 스텟 가치'!$B$7:$L$11,W$2,0)+(VLOOKUP($F770,'(참고)타워 스텟 가치'!$B$7:$L$11,W$2,0)*$E770)</f>
        <v>31.299999999999923</v>
      </c>
      <c r="X770">
        <f>VLOOKUP($F770,'(참고)타워 스텟 가치'!$B$7:$L$11,X$2,0)+(VLOOKUP($F770,'(참고)타워 스텟 가치'!$B$7:$L$11,X$2,0)*$E770)</f>
        <v>18.779999999999955</v>
      </c>
      <c r="Y770">
        <f>VLOOKUP($F770,'(참고)타워 스텟 가치'!$B$7:$L$11,Y$2,0)+(VLOOKUP($F770,'(참고)타워 스텟 가치'!$B$7:$L$11,Y$2,0)*$E770)</f>
        <v>0</v>
      </c>
      <c r="Z770">
        <f>VLOOKUP($F770,'(참고)타워 스텟 가치'!$B$7:$L$11,Z$2,0)+(VLOOKUP($F770,'(참고)타워 스텟 가치'!$B$7:$L$11,Z$2,0)*$E770)</f>
        <v>0</v>
      </c>
      <c r="AA770">
        <f>VLOOKUP($F770,'(참고)타워 스텟 가치'!$B$7:$L$11,AA$2,0)+(VLOOKUP($F770,'(참고)타워 스텟 가치'!$B$7:$L$11,AA$2,0)*$E770)</f>
        <v>43.819999999999894</v>
      </c>
      <c r="AB770">
        <f>SUM('스테이지별 몬스터 스텟'!S770*'(참고)타워 스텟 가치'!$Q$17,'스테이지별 몬스터 스텟'!T770*'(참고)타워 스텟 가치'!$R$17,'스테이지별 몬스터 스텟'!U770*'(참고)타워 스텟 가치'!$S$17,'스테이지별 몬스터 스텟'!V770*'(참고)타워 스텟 가치'!$T$17,'스테이지별 몬스터 스텟'!W770*'(참고)타워 스텟 가치'!$U$17,'스테이지별 몬스터 스텟'!X770*'(참고)타워 스텟 가치'!$V$17,'스테이지별 몬스터 스텟'!Y770*'(참고)타워 스텟 가치'!$W$17,'스테이지별 몬스터 스텟'!Z770*'(참고)타워 스텟 가치'!$X$17,'스테이지별 몬스터 스텟'!AA770*'(참고)타워 스텟 가치'!$Y$17)</f>
        <v>474160.56999999884</v>
      </c>
      <c r="AC770">
        <v>2</v>
      </c>
      <c r="AD770">
        <f>VLOOKUP($F770,'(참고)타워 스텟 가치'!$B$12:$L$16,AD$2,0)+(VLOOKUP($F770,'(참고)타워 스텟 가치'!$B$12:$L$16,AD$2,0)*$E770)</f>
        <v>156.4999999999996</v>
      </c>
      <c r="AE770">
        <f>VLOOKUP($F770,'(참고)타워 스텟 가치'!$B$12:$L$16,AE$2,0)+(VLOOKUP($F770,'(참고)타워 스텟 가치'!$B$12:$L$16,AE$2,0)*$E770)</f>
        <v>187.79999999999953</v>
      </c>
      <c r="AF770">
        <f>VLOOKUP($F770,'(참고)타워 스텟 가치'!$B$12:$L$16,AF$2,0)+(VLOOKUP($F770,'(참고)타워 스텟 가치'!$B$12:$L$16,AF$2,0)*$E770)</f>
        <v>312999.99999999924</v>
      </c>
      <c r="AG770">
        <f>VLOOKUP($F770,'(참고)타워 스텟 가치'!$B$12:$L$16,AG$2,0)+(VLOOKUP($F770,'(참고)타워 스텟 가치'!$B$12:$L$16,AG$2,0)*$E770)</f>
        <v>938.99999999999773</v>
      </c>
      <c r="AH770">
        <f>VLOOKUP($F770,'(참고)타워 스텟 가치'!$B$12:$L$16,AH$2,0)+(VLOOKUP($F770,'(참고)타워 스텟 가치'!$B$12:$L$16,AH$2,0)*$E770)</f>
        <v>31.299999999999923</v>
      </c>
      <c r="AI770">
        <f>VLOOKUP($F770,'(참고)타워 스텟 가치'!$B$12:$L$16,AI$2,0)+(VLOOKUP($F770,'(참고)타워 스텟 가치'!$B$12:$L$16,AI$2,0)*$E770)</f>
        <v>18.779999999999955</v>
      </c>
      <c r="AJ770">
        <f>VLOOKUP($F770,'(참고)타워 스텟 가치'!$B$12:$L$16,AJ$2,0)+(VLOOKUP($F770,'(참고)타워 스텟 가치'!$B$12:$L$16,AJ$2,0)*$E770)</f>
        <v>0</v>
      </c>
      <c r="AK770">
        <f>VLOOKUP($F770,'(참고)타워 스텟 가치'!$B$12:$L$16,AK$2,0)+(VLOOKUP($F770,'(참고)타워 스텟 가치'!$B$12:$L$16,AK$2,0)*$E770)</f>
        <v>0</v>
      </c>
      <c r="AL770">
        <f>VLOOKUP($F770,'(참고)타워 스텟 가치'!$B$12:$L$16,AL$2,0)+(VLOOKUP($F770,'(참고)타워 스텟 가치'!$B$12:$L$16,AL$2,0)*$E770)</f>
        <v>87.639999999999787</v>
      </c>
      <c r="AM770">
        <f>SUM('스테이지별 몬스터 스텟'!AD770*'(참고)타워 스텟 가치'!$Q$17,'스테이지별 몬스터 스텟'!AE770*'(참고)타워 스텟 가치'!$R$17,'스테이지별 몬스터 스텟'!AF770*'(참고)타워 스텟 가치'!$S$17,'스테이지별 몬스터 스텟'!AG770*'(참고)타워 스텟 가치'!$T$17,'스테이지별 몬스터 스텟'!AH770*'(참고)타워 스텟 가치'!$U$17,'스테이지별 몬스터 스텟'!AI770*'(참고)타워 스텟 가치'!$V$17,'스테이지별 몬스터 스텟'!AJ770*'(참고)타워 스텟 가치'!$W$17,'스테이지별 몬스터 스텟'!AK770*'(참고)타워 스텟 가치'!$X$17,'스테이지별 몬스터 스텟'!AL770*'(참고)타워 스텟 가치'!$Y$17)</f>
        <v>472229.35999999888</v>
      </c>
      <c r="AN770">
        <v>3</v>
      </c>
    </row>
    <row r="771" spans="3:40" x14ac:dyDescent="0.3">
      <c r="C771">
        <v>2</v>
      </c>
      <c r="D771">
        <f t="shared" si="35"/>
        <v>154</v>
      </c>
      <c r="E771" s="52">
        <f>VLOOKUP(D771,'스테이지별 난이도 설정'!B:C,2,0)</f>
        <v>61.599999999999845</v>
      </c>
      <c r="F771" t="str">
        <f t="shared" si="36"/>
        <v>레어</v>
      </c>
      <c r="G771">
        <f t="shared" si="34"/>
        <v>6</v>
      </c>
      <c r="H771">
        <f>VLOOKUP($F771,'(참고)타워 스텟 가치'!$B$2:$L$6,H$2,0)+(VLOOKUP($F771,'(참고)타워 스텟 가치'!$B$2:$L$6,H$2,0)*$E771)</f>
        <v>704.24999999999829</v>
      </c>
      <c r="I771">
        <f>VLOOKUP($F771,'(참고)타워 스텟 가치'!$B$2:$L$6,I$2,0)+(VLOOKUP($F771,'(참고)타워 스텟 가치'!$B$2:$L$6,I$2,0)*$E771)</f>
        <v>140.84999999999965</v>
      </c>
      <c r="J771">
        <f>VLOOKUP($F771,'(참고)타워 스텟 가치'!$B$2:$L$6,J$2,0)+(VLOOKUP($F771,'(참고)타워 스텟 가치'!$B$2:$L$6,J$2,0)*$E771)</f>
        <v>312999.99999999924</v>
      </c>
      <c r="K771">
        <f>VLOOKUP($F771,'(참고)타워 스텟 가치'!$B$2:$L$6,K$2,0)+(VLOOKUP($F771,'(참고)타워 스텟 가치'!$B$2:$L$6,K$2,0)*$E771)</f>
        <v>2816.9999999999932</v>
      </c>
      <c r="L771">
        <f>VLOOKUP($F771,'(참고)타워 스텟 가치'!$B$2:$L$6,L$2,0)+(VLOOKUP($F771,'(참고)타워 스텟 가치'!$B$2:$L$6,L$2,0)*$E771)</f>
        <v>46.949999999999882</v>
      </c>
      <c r="M771">
        <f>VLOOKUP($F771,'(참고)타워 스텟 가치'!$B$2:$L$6,M$2,0)+(VLOOKUP($F771,'(참고)타워 스텟 가치'!$B$2:$L$6,M$2,0)*$E771)</f>
        <v>18.779999999999955</v>
      </c>
      <c r="N771">
        <f>VLOOKUP($F771,'(참고)타워 스텟 가치'!$B$2:$L$6,N$2,0)+(VLOOKUP($F771,'(참고)타워 스텟 가치'!$B$2:$L$6,N$2,0)*$E771)</f>
        <v>0</v>
      </c>
      <c r="O771">
        <f>VLOOKUP($F771,'(참고)타워 스텟 가치'!$B$2:$L$6,O$2,0)+(VLOOKUP($F771,'(참고)타워 스텟 가치'!$B$2:$L$6,O$2,0)*$E771)</f>
        <v>0</v>
      </c>
      <c r="P771">
        <f>VLOOKUP($F771,'(참고)타워 스텟 가치'!$B$2:$L$6,P$2,0)+(VLOOKUP($F771,'(참고)타워 스텟 가치'!$B$2:$L$6,P$2,0)*$E771)</f>
        <v>43.819999999999894</v>
      </c>
      <c r="Q771">
        <f>SUM('스테이지별 몬스터 스텟'!H771*'(참고)타워 스텟 가치'!$Q$17,'스테이지별 몬스터 스텟'!I771*'(참고)타워 스텟 가치'!$R$17,'스테이지별 몬스터 스텟'!J771*'(참고)타워 스텟 가치'!$S$17,'스테이지별 몬스터 스텟'!K771*'(참고)타워 스텟 가치'!$T$17,'스테이지별 몬스터 스텟'!L771*'(참고)타워 스텟 가치'!$U$17,'스테이지별 몬스터 스텟'!M771*'(참고)타워 스텟 가치'!$V$17,'스테이지별 몬스터 스텟'!N771*'(참고)타워 스텟 가치'!$W$17,'스테이지별 몬스터 스텟'!O771*'(참고)타워 스텟 가치'!$X$17,'스테이지별 몬스터 스텟'!P771*'(참고)타워 스텟 가치'!$Y$17)</f>
        <v>476954.09499999892</v>
      </c>
      <c r="R771">
        <v>1</v>
      </c>
      <c r="S771">
        <f>VLOOKUP($F771,'(참고)타워 스텟 가치'!$B$7:$L$11,S$2,0)+(VLOOKUP($F771,'(참고)타워 스텟 가치'!$B$7:$L$11,S$2,0)*$E771)</f>
        <v>234.74999999999943</v>
      </c>
      <c r="T771">
        <f>VLOOKUP($F771,'(참고)타워 스텟 가치'!$B$7:$L$11,T$2,0)+(VLOOKUP($F771,'(참고)타워 스텟 가치'!$B$7:$L$11,T$2,0)*$E771)</f>
        <v>422.54999999999893</v>
      </c>
      <c r="U771">
        <f>VLOOKUP($F771,'(참고)타워 스텟 가치'!$B$7:$L$11,U$2,0)+(VLOOKUP($F771,'(참고)타워 스텟 가치'!$B$7:$L$11,U$2,0)*$E771)</f>
        <v>312999.99999999924</v>
      </c>
      <c r="V771">
        <f>VLOOKUP($F771,'(참고)타워 스텟 가치'!$B$7:$L$11,V$2,0)+(VLOOKUP($F771,'(참고)타워 스텟 가치'!$B$7:$L$11,V$2,0)*$E771)</f>
        <v>2816.9999999999932</v>
      </c>
      <c r="W771">
        <f>VLOOKUP($F771,'(참고)타워 스텟 가치'!$B$7:$L$11,W$2,0)+(VLOOKUP($F771,'(참고)타워 스텟 가치'!$B$7:$L$11,W$2,0)*$E771)</f>
        <v>46.949999999999882</v>
      </c>
      <c r="X771">
        <f>VLOOKUP($F771,'(참고)타워 스텟 가치'!$B$7:$L$11,X$2,0)+(VLOOKUP($F771,'(참고)타워 스텟 가치'!$B$7:$L$11,X$2,0)*$E771)</f>
        <v>18.779999999999955</v>
      </c>
      <c r="Y771">
        <f>VLOOKUP($F771,'(참고)타워 스텟 가치'!$B$7:$L$11,Y$2,0)+(VLOOKUP($F771,'(참고)타워 스텟 가치'!$B$7:$L$11,Y$2,0)*$E771)</f>
        <v>0</v>
      </c>
      <c r="Z771">
        <f>VLOOKUP($F771,'(참고)타워 스텟 가치'!$B$7:$L$11,Z$2,0)+(VLOOKUP($F771,'(참고)타워 스텟 가치'!$B$7:$L$11,Z$2,0)*$E771)</f>
        <v>0</v>
      </c>
      <c r="AA771">
        <f>VLOOKUP($F771,'(참고)타워 스텟 가치'!$B$7:$L$11,AA$2,0)+(VLOOKUP($F771,'(참고)타워 스텟 가치'!$B$7:$L$11,AA$2,0)*$E771)</f>
        <v>43.819999999999894</v>
      </c>
      <c r="AB771">
        <f>SUM('스테이지별 몬스터 스텟'!S771*'(참고)타워 스텟 가치'!$Q$17,'스테이지별 몬스터 스텟'!T771*'(참고)타워 스텟 가치'!$R$17,'스테이지별 몬스터 스텟'!U771*'(참고)타워 스텟 가치'!$S$17,'스테이지별 몬스터 스텟'!V771*'(참고)타워 스텟 가치'!$T$17,'스테이지별 몬스터 스텟'!W771*'(참고)타워 스텟 가치'!$U$17,'스테이지별 몬스터 스텟'!X771*'(참고)타워 스텟 가치'!$V$17,'스테이지별 몬스터 스텟'!Y771*'(참고)타워 스텟 가치'!$W$17,'스테이지별 몬스터 스텟'!Z771*'(참고)타워 스텟 가치'!$X$17,'스테이지별 몬스터 스텟'!AA771*'(참고)타워 스텟 가치'!$Y$17)</f>
        <v>476437.64499999891</v>
      </c>
      <c r="AC771">
        <v>2</v>
      </c>
      <c r="AD771">
        <f>VLOOKUP($F771,'(참고)타워 스텟 가치'!$B$12:$L$16,AD$2,0)+(VLOOKUP($F771,'(참고)타워 스텟 가치'!$B$12:$L$16,AD$2,0)*$E771)</f>
        <v>234.74999999999943</v>
      </c>
      <c r="AE771">
        <f>VLOOKUP($F771,'(참고)타워 스텟 가치'!$B$12:$L$16,AE$2,0)+(VLOOKUP($F771,'(참고)타워 스텟 가치'!$B$12:$L$16,AE$2,0)*$E771)</f>
        <v>281.69999999999931</v>
      </c>
      <c r="AF771">
        <f>VLOOKUP($F771,'(참고)타워 스텟 가치'!$B$12:$L$16,AF$2,0)+(VLOOKUP($F771,'(참고)타워 스텟 가치'!$B$12:$L$16,AF$2,0)*$E771)</f>
        <v>312999.99999999924</v>
      </c>
      <c r="AG771">
        <f>VLOOKUP($F771,'(참고)타워 스텟 가치'!$B$12:$L$16,AG$2,0)+(VLOOKUP($F771,'(참고)타워 스텟 가치'!$B$12:$L$16,AG$2,0)*$E771)</f>
        <v>1408.4999999999966</v>
      </c>
      <c r="AH771">
        <f>VLOOKUP($F771,'(참고)타워 스텟 가치'!$B$12:$L$16,AH$2,0)+(VLOOKUP($F771,'(참고)타워 스텟 가치'!$B$12:$L$16,AH$2,0)*$E771)</f>
        <v>46.949999999999882</v>
      </c>
      <c r="AI771">
        <f>VLOOKUP($F771,'(참고)타워 스텟 가치'!$B$12:$L$16,AI$2,0)+(VLOOKUP($F771,'(참고)타워 스텟 가치'!$B$12:$L$16,AI$2,0)*$E771)</f>
        <v>18.779999999999955</v>
      </c>
      <c r="AJ771">
        <f>VLOOKUP($F771,'(참고)타워 스텟 가치'!$B$12:$L$16,AJ$2,0)+(VLOOKUP($F771,'(참고)타워 스텟 가치'!$B$12:$L$16,AJ$2,0)*$E771)</f>
        <v>0</v>
      </c>
      <c r="AK771">
        <f>VLOOKUP($F771,'(참고)타워 스텟 가치'!$B$12:$L$16,AK$2,0)+(VLOOKUP($F771,'(참고)타워 스텟 가치'!$B$12:$L$16,AK$2,0)*$E771)</f>
        <v>0</v>
      </c>
      <c r="AL771">
        <f>VLOOKUP($F771,'(참고)타워 스텟 가치'!$B$12:$L$16,AL$2,0)+(VLOOKUP($F771,'(참고)타워 스텟 가치'!$B$12:$L$16,AL$2,0)*$E771)</f>
        <v>87.639999999999787</v>
      </c>
      <c r="AM771">
        <f>SUM('스테이지별 몬스터 스텟'!AD771*'(참고)타워 스텟 가치'!$Q$17,'스테이지별 몬스터 스텟'!AE771*'(참고)타워 스텟 가치'!$R$17,'스테이지별 몬스터 스텟'!AF771*'(참고)타워 스텟 가치'!$S$17,'스테이지별 몬스터 스텟'!AG771*'(참고)타워 스텟 가치'!$T$17,'스테이지별 몬스터 스텟'!AH771*'(참고)타워 스텟 가치'!$U$17,'스테이지별 몬스터 스텟'!AI771*'(참고)타워 스텟 가치'!$V$17,'스테이지별 몬스터 스텟'!AJ771*'(참고)타워 스텟 가치'!$W$17,'스테이지별 몬스터 스텟'!AK771*'(참고)타워 스텟 가치'!$X$17,'스테이지별 몬스터 스텟'!AL771*'(참고)타워 스텟 가치'!$Y$17)</f>
        <v>473497.0099999989</v>
      </c>
      <c r="AN771">
        <v>3</v>
      </c>
    </row>
    <row r="772" spans="3:40" x14ac:dyDescent="0.3">
      <c r="C772">
        <v>3</v>
      </c>
      <c r="D772">
        <f t="shared" si="35"/>
        <v>154</v>
      </c>
      <c r="E772" s="52">
        <f>VLOOKUP(D772,'스테이지별 난이도 설정'!B:C,2,0)</f>
        <v>61.599999999999845</v>
      </c>
      <c r="F772" t="str">
        <f t="shared" si="36"/>
        <v>에픽</v>
      </c>
      <c r="G772">
        <f t="shared" si="34"/>
        <v>6</v>
      </c>
      <c r="H772">
        <f>VLOOKUP($F772,'(참고)타워 스텟 가치'!$B$2:$L$6,H$2,0)+(VLOOKUP($F772,'(참고)타워 스텟 가치'!$B$2:$L$6,H$2,0)*$E772)</f>
        <v>1056.3749999999975</v>
      </c>
      <c r="I772">
        <f>VLOOKUP($F772,'(참고)타워 스텟 가치'!$B$2:$L$6,I$2,0)+(VLOOKUP($F772,'(참고)타워 스텟 가치'!$B$2:$L$6,I$2,0)*$E772)</f>
        <v>211.27499999999947</v>
      </c>
      <c r="J772">
        <f>VLOOKUP($F772,'(참고)타워 스텟 가치'!$B$2:$L$6,J$2,0)+(VLOOKUP($F772,'(참고)타워 스텟 가치'!$B$2:$L$6,J$2,0)*$E772)</f>
        <v>312999.99999999924</v>
      </c>
      <c r="K772">
        <f>VLOOKUP($F772,'(참고)타워 스텟 가치'!$B$2:$L$6,K$2,0)+(VLOOKUP($F772,'(참고)타워 스텟 가치'!$B$2:$L$6,K$2,0)*$E772)</f>
        <v>4225.49999999999</v>
      </c>
      <c r="L772">
        <f>VLOOKUP($F772,'(참고)타워 스텟 가치'!$B$2:$L$6,L$2,0)+(VLOOKUP($F772,'(참고)타워 스텟 가치'!$B$2:$L$6,L$2,0)*$E772)</f>
        <v>70.424999999999827</v>
      </c>
      <c r="M772">
        <f>VLOOKUP($F772,'(참고)타워 스텟 가치'!$B$2:$L$6,M$2,0)+(VLOOKUP($F772,'(참고)타워 스텟 가치'!$B$2:$L$6,M$2,0)*$E772)</f>
        <v>18.779999999999955</v>
      </c>
      <c r="N772">
        <f>VLOOKUP($F772,'(참고)타워 스텟 가치'!$B$2:$L$6,N$2,0)+(VLOOKUP($F772,'(참고)타워 스텟 가치'!$B$2:$L$6,N$2,0)*$E772)</f>
        <v>0</v>
      </c>
      <c r="O772">
        <f>VLOOKUP($F772,'(참고)타워 스텟 가치'!$B$2:$L$6,O$2,0)+(VLOOKUP($F772,'(참고)타워 스텟 가치'!$B$2:$L$6,O$2,0)*$E772)</f>
        <v>0</v>
      </c>
      <c r="P772">
        <f>VLOOKUP($F772,'(참고)타워 스텟 가치'!$B$2:$L$6,P$2,0)+(VLOOKUP($F772,'(참고)타워 스텟 가치'!$B$2:$L$6,P$2,0)*$E772)</f>
        <v>43.819999999999894</v>
      </c>
      <c r="Q772">
        <f>SUM('스테이지별 몬스터 스텟'!H772*'(참고)타워 스텟 가치'!$Q$17,'스테이지별 몬스터 스텟'!I772*'(참고)타워 스텟 가치'!$R$17,'스테이지별 몬스터 스텟'!J772*'(참고)타워 스텟 가치'!$S$17,'스테이지별 몬스터 스텟'!K772*'(참고)타워 스텟 가치'!$T$17,'스테이지별 몬스터 스텟'!L772*'(참고)타워 스텟 가치'!$U$17,'스테이지별 몬스터 스텟'!M772*'(참고)타워 스텟 가치'!$V$17,'스테이지별 몬스터 스텟'!N772*'(참고)타워 스텟 가치'!$W$17,'스테이지별 몬스터 스텟'!O772*'(참고)타워 스텟 가치'!$X$17,'스테이지별 몬스터 스텟'!P772*'(참고)타워 스텟 가치'!$Y$17)</f>
        <v>480627.93249999883</v>
      </c>
      <c r="R772">
        <v>1</v>
      </c>
      <c r="S772">
        <f>VLOOKUP($F772,'(참고)타워 스텟 가치'!$B$7:$L$11,S$2,0)+(VLOOKUP($F772,'(참고)타워 스텟 가치'!$B$7:$L$11,S$2,0)*$E772)</f>
        <v>352.12499999999915</v>
      </c>
      <c r="T772">
        <f>VLOOKUP($F772,'(참고)타워 스텟 가치'!$B$7:$L$11,T$2,0)+(VLOOKUP($F772,'(참고)타워 스텟 가치'!$B$7:$L$11,T$2,0)*$E772)</f>
        <v>633.82499999999845</v>
      </c>
      <c r="U772">
        <f>VLOOKUP($F772,'(참고)타워 스텟 가치'!$B$7:$L$11,U$2,0)+(VLOOKUP($F772,'(참고)타워 스텟 가치'!$B$7:$L$11,U$2,0)*$E772)</f>
        <v>312999.99999999924</v>
      </c>
      <c r="V772">
        <f>VLOOKUP($F772,'(참고)타워 스텟 가치'!$B$7:$L$11,V$2,0)+(VLOOKUP($F772,'(참고)타워 스텟 가치'!$B$7:$L$11,V$2,0)*$E772)</f>
        <v>4225.49999999999</v>
      </c>
      <c r="W772">
        <f>VLOOKUP($F772,'(참고)타워 스텟 가치'!$B$7:$L$11,W$2,0)+(VLOOKUP($F772,'(참고)타워 스텟 가치'!$B$7:$L$11,W$2,0)*$E772)</f>
        <v>70.424999999999827</v>
      </c>
      <c r="X772">
        <f>VLOOKUP($F772,'(참고)타워 스텟 가치'!$B$7:$L$11,X$2,0)+(VLOOKUP($F772,'(참고)타워 스텟 가치'!$B$7:$L$11,X$2,0)*$E772)</f>
        <v>18.779999999999955</v>
      </c>
      <c r="Y772">
        <f>VLOOKUP($F772,'(참고)타워 스텟 가치'!$B$7:$L$11,Y$2,0)+(VLOOKUP($F772,'(참고)타워 스텟 가치'!$B$7:$L$11,Y$2,0)*$E772)</f>
        <v>0</v>
      </c>
      <c r="Z772">
        <f>VLOOKUP($F772,'(참고)타워 스텟 가치'!$B$7:$L$11,Z$2,0)+(VLOOKUP($F772,'(참고)타워 스텟 가치'!$B$7:$L$11,Z$2,0)*$E772)</f>
        <v>0</v>
      </c>
      <c r="AA772">
        <f>VLOOKUP($F772,'(참고)타워 스텟 가치'!$B$7:$L$11,AA$2,0)+(VLOOKUP($F772,'(참고)타워 스텟 가치'!$B$7:$L$11,AA$2,0)*$E772)</f>
        <v>43.819999999999894</v>
      </c>
      <c r="AB772">
        <f>SUM('스테이지별 몬스터 스텟'!S772*'(참고)타워 스텟 가치'!$Q$17,'스테이지별 몬스터 스텟'!T772*'(참고)타워 스텟 가치'!$R$17,'스테이지별 몬스터 스텟'!U772*'(참고)타워 스텟 가치'!$S$17,'스테이지별 몬스터 스텟'!V772*'(참고)타워 스텟 가치'!$T$17,'스테이지별 몬스터 스텟'!W772*'(참고)타워 스텟 가치'!$U$17,'스테이지별 몬스터 스텟'!X772*'(참고)타워 스텟 가치'!$V$17,'스테이지별 몬스터 스텟'!Y772*'(참고)타워 스텟 가치'!$W$17,'스테이지별 몬스터 스텟'!Z772*'(참고)타워 스텟 가치'!$X$17,'스테이지별 몬스터 스텟'!AA772*'(참고)타워 스텟 가치'!$Y$17)</f>
        <v>479853.25749999884</v>
      </c>
      <c r="AC772">
        <v>2</v>
      </c>
      <c r="AD772">
        <f>VLOOKUP($F772,'(참고)타워 스텟 가치'!$B$12:$L$16,AD$2,0)+(VLOOKUP($F772,'(참고)타워 스텟 가치'!$B$12:$L$16,AD$2,0)*$E772)</f>
        <v>352.12499999999915</v>
      </c>
      <c r="AE772">
        <f>VLOOKUP($F772,'(참고)타워 스텟 가치'!$B$12:$L$16,AE$2,0)+(VLOOKUP($F772,'(참고)타워 스텟 가치'!$B$12:$L$16,AE$2,0)*$E772)</f>
        <v>422.54999999999893</v>
      </c>
      <c r="AF772">
        <f>VLOOKUP($F772,'(참고)타워 스텟 가치'!$B$12:$L$16,AF$2,0)+(VLOOKUP($F772,'(참고)타워 스텟 가치'!$B$12:$L$16,AF$2,0)*$E772)</f>
        <v>312999.99999999924</v>
      </c>
      <c r="AG772">
        <f>VLOOKUP($F772,'(참고)타워 스텟 가치'!$B$12:$L$16,AG$2,0)+(VLOOKUP($F772,'(참고)타워 스텟 가치'!$B$12:$L$16,AG$2,0)*$E772)</f>
        <v>2112.749999999995</v>
      </c>
      <c r="AH772">
        <f>VLOOKUP($F772,'(참고)타워 스텟 가치'!$B$12:$L$16,AH$2,0)+(VLOOKUP($F772,'(참고)타워 스텟 가치'!$B$12:$L$16,AH$2,0)*$E772)</f>
        <v>70.424999999999827</v>
      </c>
      <c r="AI772">
        <f>VLOOKUP($F772,'(참고)타워 스텟 가치'!$B$12:$L$16,AI$2,0)+(VLOOKUP($F772,'(참고)타워 스텟 가치'!$B$12:$L$16,AI$2,0)*$E772)</f>
        <v>18.779999999999955</v>
      </c>
      <c r="AJ772">
        <f>VLOOKUP($F772,'(참고)타워 스텟 가치'!$B$12:$L$16,AJ$2,0)+(VLOOKUP($F772,'(참고)타워 스텟 가치'!$B$12:$L$16,AJ$2,0)*$E772)</f>
        <v>0</v>
      </c>
      <c r="AK772">
        <f>VLOOKUP($F772,'(참고)타워 스텟 가치'!$B$12:$L$16,AK$2,0)+(VLOOKUP($F772,'(참고)타워 스텟 가치'!$B$12:$L$16,AK$2,0)*$E772)</f>
        <v>0</v>
      </c>
      <c r="AL772">
        <f>VLOOKUP($F772,'(참고)타워 스텟 가치'!$B$12:$L$16,AL$2,0)+(VLOOKUP($F772,'(참고)타워 스텟 가치'!$B$12:$L$16,AL$2,0)*$E772)</f>
        <v>87.639999999999787</v>
      </c>
      <c r="AM772">
        <f>SUM('스테이지별 몬스터 스텟'!AD772*'(참고)타워 스텟 가치'!$Q$17,'스테이지별 몬스터 스텟'!AE772*'(참고)타워 스텟 가치'!$R$17,'스테이지별 몬스터 스텟'!AF772*'(참고)타워 스텟 가치'!$S$17,'스테이지별 몬스터 스텟'!AG772*'(참고)타워 스텟 가치'!$T$17,'스테이지별 몬스터 스텟'!AH772*'(참고)타워 스텟 가치'!$U$17,'스테이지별 몬스터 스텟'!AI772*'(참고)타워 스텟 가치'!$V$17,'스테이지별 몬스터 스텟'!AJ772*'(참고)타워 스텟 가치'!$W$17,'스테이지별 몬스터 스텟'!AK772*'(참고)타워 스텟 가치'!$X$17,'스테이지별 몬스터 스텟'!AL772*'(참고)타워 스텟 가치'!$Y$17)</f>
        <v>475398.48499999888</v>
      </c>
      <c r="AN772">
        <v>3</v>
      </c>
    </row>
    <row r="773" spans="3:40" x14ac:dyDescent="0.3">
      <c r="C773">
        <v>4</v>
      </c>
      <c r="D773">
        <f t="shared" si="35"/>
        <v>154</v>
      </c>
      <c r="E773" s="52">
        <f>VLOOKUP(D773,'스테이지별 난이도 설정'!B:C,2,0)</f>
        <v>61.599999999999845</v>
      </c>
      <c r="F773" t="str">
        <f t="shared" si="36"/>
        <v>유니크</v>
      </c>
      <c r="G773">
        <f t="shared" si="34"/>
        <v>6</v>
      </c>
      <c r="H773">
        <f>VLOOKUP($F773,'(참고)타워 스텟 가치'!$B$2:$L$6,H$2,0)+(VLOOKUP($F773,'(참고)타워 스텟 가치'!$B$2:$L$6,H$2,0)*$E773)</f>
        <v>1584.5624999999961</v>
      </c>
      <c r="I773">
        <f>VLOOKUP($F773,'(참고)타워 스텟 가치'!$B$2:$L$6,I$2,0)+(VLOOKUP($F773,'(참고)타워 스텟 가치'!$B$2:$L$6,I$2,0)*$E773)</f>
        <v>316.91249999999923</v>
      </c>
      <c r="J773">
        <f>VLOOKUP($F773,'(참고)타워 스텟 가치'!$B$2:$L$6,J$2,0)+(VLOOKUP($F773,'(참고)타워 스텟 가치'!$B$2:$L$6,J$2,0)*$E773)</f>
        <v>312999.99999999924</v>
      </c>
      <c r="K773">
        <f>VLOOKUP($F773,'(참고)타워 스텟 가치'!$B$2:$L$6,K$2,0)+(VLOOKUP($F773,'(참고)타워 스텟 가치'!$B$2:$L$6,K$2,0)*$E773)</f>
        <v>6338.2499999999845</v>
      </c>
      <c r="L773">
        <f>VLOOKUP($F773,'(참고)타워 스텟 가치'!$B$2:$L$6,L$2,0)+(VLOOKUP($F773,'(참고)타워 스텟 가치'!$B$2:$L$6,L$2,0)*$E773)</f>
        <v>105.63749999999973</v>
      </c>
      <c r="M773">
        <f>VLOOKUP($F773,'(참고)타워 스텟 가치'!$B$2:$L$6,M$2,0)+(VLOOKUP($F773,'(참고)타워 스텟 가치'!$B$2:$L$6,M$2,0)*$E773)</f>
        <v>18.779999999999955</v>
      </c>
      <c r="N773">
        <f>VLOOKUP($F773,'(참고)타워 스텟 가치'!$B$2:$L$6,N$2,0)+(VLOOKUP($F773,'(참고)타워 스텟 가치'!$B$2:$L$6,N$2,0)*$E773)</f>
        <v>0</v>
      </c>
      <c r="O773">
        <f>VLOOKUP($F773,'(참고)타워 스텟 가치'!$B$2:$L$6,O$2,0)+(VLOOKUP($F773,'(참고)타워 스텟 가치'!$B$2:$L$6,O$2,0)*$E773)</f>
        <v>0</v>
      </c>
      <c r="P773">
        <f>VLOOKUP($F773,'(참고)타워 스텟 가치'!$B$2:$L$6,P$2,0)+(VLOOKUP($F773,'(참고)타워 스텟 가치'!$B$2:$L$6,P$2,0)*$E773)</f>
        <v>62.599999999999845</v>
      </c>
      <c r="Q773">
        <f>SUM('스테이지별 몬스터 스텟'!H773*'(참고)타워 스텟 가치'!$Q$17,'스테이지별 몬스터 스텟'!I773*'(참고)타워 스텟 가치'!$R$17,'스테이지별 몬스터 스텟'!J773*'(참고)타워 스텟 가치'!$S$17,'스테이지별 몬스터 스텟'!K773*'(참고)타워 스텟 가치'!$T$17,'스테이지별 몬스터 스텟'!L773*'(참고)타워 스텟 가치'!$U$17,'스테이지별 몬스터 스텟'!M773*'(참고)타워 스텟 가치'!$V$17,'스테이지별 몬스터 스텟'!N773*'(참고)타워 스텟 가치'!$W$17,'스테이지별 몬스터 스텟'!O773*'(참고)타워 스텟 가치'!$X$17,'스테이지별 몬스터 스텟'!P773*'(참고)타워 스텟 가치'!$Y$17)</f>
        <v>486176.24874999881</v>
      </c>
      <c r="R773">
        <v>1</v>
      </c>
      <c r="S773">
        <f>VLOOKUP($F773,'(참고)타워 스텟 가치'!$B$7:$L$11,S$2,0)+(VLOOKUP($F773,'(참고)타워 스텟 가치'!$B$7:$L$11,S$2,0)*$E773)</f>
        <v>528.18749999999875</v>
      </c>
      <c r="T773">
        <f>VLOOKUP($F773,'(참고)타워 스텟 가치'!$B$7:$L$11,T$2,0)+(VLOOKUP($F773,'(참고)타워 스텟 가치'!$B$7:$L$11,T$2,0)*$E773)</f>
        <v>950.73749999999768</v>
      </c>
      <c r="U773">
        <f>VLOOKUP($F773,'(참고)타워 스텟 가치'!$B$7:$L$11,U$2,0)+(VLOOKUP($F773,'(참고)타워 스텟 가치'!$B$7:$L$11,U$2,0)*$E773)</f>
        <v>312999.99999999924</v>
      </c>
      <c r="V773">
        <f>VLOOKUP($F773,'(참고)타워 스텟 가치'!$B$7:$L$11,V$2,0)+(VLOOKUP($F773,'(참고)타워 스텟 가치'!$B$7:$L$11,V$2,0)*$E773)</f>
        <v>6338.2499999999845</v>
      </c>
      <c r="W773">
        <f>VLOOKUP($F773,'(참고)타워 스텟 가치'!$B$7:$L$11,W$2,0)+(VLOOKUP($F773,'(참고)타워 스텟 가치'!$B$7:$L$11,W$2,0)*$E773)</f>
        <v>105.63749999999973</v>
      </c>
      <c r="X773">
        <f>VLOOKUP($F773,'(참고)타워 스텟 가치'!$B$7:$L$11,X$2,0)+(VLOOKUP($F773,'(참고)타워 스텟 가치'!$B$7:$L$11,X$2,0)*$E773)</f>
        <v>18.779999999999955</v>
      </c>
      <c r="Y773">
        <f>VLOOKUP($F773,'(참고)타워 스텟 가치'!$B$7:$L$11,Y$2,0)+(VLOOKUP($F773,'(참고)타워 스텟 가치'!$B$7:$L$11,Y$2,0)*$E773)</f>
        <v>0</v>
      </c>
      <c r="Z773">
        <f>VLOOKUP($F773,'(참고)타워 스텟 가치'!$B$7:$L$11,Z$2,0)+(VLOOKUP($F773,'(참고)타워 스텟 가치'!$B$7:$L$11,Z$2,0)*$E773)</f>
        <v>0</v>
      </c>
      <c r="AA773">
        <f>VLOOKUP($F773,'(참고)타워 스텟 가치'!$B$7:$L$11,AA$2,0)+(VLOOKUP($F773,'(참고)타워 스텟 가치'!$B$7:$L$11,AA$2,0)*$E773)</f>
        <v>62.599999999999845</v>
      </c>
      <c r="AB773">
        <f>SUM('스테이지별 몬스터 스텟'!S773*'(참고)타워 스텟 가치'!$Q$17,'스테이지별 몬스터 스텟'!T773*'(참고)타워 스텟 가치'!$R$17,'스테이지별 몬스터 스텟'!U773*'(참고)타워 스텟 가치'!$S$17,'스테이지별 몬스터 스텟'!V773*'(참고)타워 스텟 가치'!$T$17,'스테이지별 몬스터 스텟'!W773*'(참고)타워 스텟 가치'!$U$17,'스테이지별 몬스터 스텟'!X773*'(참고)타워 스텟 가치'!$V$17,'스테이지별 몬스터 스텟'!Y773*'(참고)타워 스텟 가치'!$W$17,'스테이지별 몬스터 스텟'!Z773*'(참고)타워 스텟 가치'!$X$17,'스테이지별 몬스터 스텟'!AA773*'(참고)타워 스텟 가치'!$Y$17)</f>
        <v>485014.23624999885</v>
      </c>
      <c r="AC773">
        <v>2</v>
      </c>
      <c r="AD773">
        <f>VLOOKUP($F773,'(참고)타워 스텟 가치'!$B$12:$L$16,AD$2,0)+(VLOOKUP($F773,'(참고)타워 스텟 가치'!$B$12:$L$16,AD$2,0)*$E773)</f>
        <v>528.18749999999875</v>
      </c>
      <c r="AE773">
        <f>VLOOKUP($F773,'(참고)타워 스텟 가치'!$B$12:$L$16,AE$2,0)+(VLOOKUP($F773,'(참고)타워 스텟 가치'!$B$12:$L$16,AE$2,0)*$E773)</f>
        <v>633.82499999999845</v>
      </c>
      <c r="AF773">
        <f>VLOOKUP($F773,'(참고)타워 스텟 가치'!$B$12:$L$16,AF$2,0)+(VLOOKUP($F773,'(참고)타워 스텟 가치'!$B$12:$L$16,AF$2,0)*$E773)</f>
        <v>312999.99999999924</v>
      </c>
      <c r="AG773">
        <f>VLOOKUP($F773,'(참고)타워 스텟 가치'!$B$12:$L$16,AG$2,0)+(VLOOKUP($F773,'(참고)타워 스텟 가치'!$B$12:$L$16,AG$2,0)*$E773)</f>
        <v>3169.1249999999923</v>
      </c>
      <c r="AH773">
        <f>VLOOKUP($F773,'(참고)타워 스텟 가치'!$B$12:$L$16,AH$2,0)+(VLOOKUP($F773,'(참고)타워 스텟 가치'!$B$12:$L$16,AH$2,0)*$E773)</f>
        <v>105.63749999999973</v>
      </c>
      <c r="AI773">
        <f>VLOOKUP($F773,'(참고)타워 스텟 가치'!$B$12:$L$16,AI$2,0)+(VLOOKUP($F773,'(참고)타워 스텟 가치'!$B$12:$L$16,AI$2,0)*$E773)</f>
        <v>18.779999999999955</v>
      </c>
      <c r="AJ773">
        <f>VLOOKUP($F773,'(참고)타워 스텟 가치'!$B$12:$L$16,AJ$2,0)+(VLOOKUP($F773,'(참고)타워 스텟 가치'!$B$12:$L$16,AJ$2,0)*$E773)</f>
        <v>0</v>
      </c>
      <c r="AK773">
        <f>VLOOKUP($F773,'(참고)타워 스텟 가치'!$B$12:$L$16,AK$2,0)+(VLOOKUP($F773,'(참고)타워 스텟 가치'!$B$12:$L$16,AK$2,0)*$E773)</f>
        <v>0</v>
      </c>
      <c r="AL773">
        <f>VLOOKUP($F773,'(참고)타워 스텟 가치'!$B$12:$L$16,AL$2,0)+(VLOOKUP($F773,'(참고)타워 스텟 가치'!$B$12:$L$16,AL$2,0)*$E773)</f>
        <v>125.19999999999969</v>
      </c>
      <c r="AM773">
        <f>SUM('스테이지별 몬스터 스텟'!AD773*'(참고)타워 스텟 가치'!$Q$17,'스테이지별 몬스터 스텟'!AE773*'(참고)타워 스텟 가치'!$R$17,'스테이지별 몬스터 스텟'!AF773*'(참고)타워 스텟 가치'!$S$17,'스테이지별 몬스터 스텟'!AG773*'(참고)타워 스텟 가치'!$T$17,'스테이지별 몬스터 스텟'!AH773*'(참고)타워 스텟 가치'!$U$17,'스테이지별 몬스터 스텟'!AI773*'(참고)타워 스텟 가치'!$V$17,'스테이지별 몬스터 스텟'!AJ773*'(참고)타워 스텟 가치'!$W$17,'스테이지별 몬스터 스텟'!AK773*'(참고)타워 스텟 가치'!$X$17,'스테이지별 몬스터 스텟'!AL773*'(참고)타워 스텟 가치'!$Y$17)</f>
        <v>478325.8174999989</v>
      </c>
      <c r="AN773">
        <v>3</v>
      </c>
    </row>
    <row r="774" spans="3:40" x14ac:dyDescent="0.3">
      <c r="C774">
        <v>5</v>
      </c>
      <c r="D774">
        <f t="shared" si="35"/>
        <v>154</v>
      </c>
      <c r="E774" s="52">
        <f>VLOOKUP(D774,'스테이지별 난이도 설정'!B:C,2,0)</f>
        <v>61.599999999999845</v>
      </c>
      <c r="F774" t="str">
        <f t="shared" si="36"/>
        <v>스페셜</v>
      </c>
      <c r="G774">
        <f t="shared" ref="G774:G837" si="37">SUM(R774,AC774,AN774)</f>
        <v>6</v>
      </c>
      <c r="H774">
        <f>VLOOKUP($F774,'(참고)타워 스텟 가치'!$B$2:$L$6,H$2,0)+(VLOOKUP($F774,'(참고)타워 스텟 가치'!$B$2:$L$6,H$2,0)*$E774)</f>
        <v>2376.8437499999941</v>
      </c>
      <c r="I774">
        <f>VLOOKUP($F774,'(참고)타워 스텟 가치'!$B$2:$L$6,I$2,0)+(VLOOKUP($F774,'(참고)타워 스텟 가치'!$B$2:$L$6,I$2,0)*$E774)</f>
        <v>475.36874999999884</v>
      </c>
      <c r="J774">
        <f>VLOOKUP($F774,'(참고)타워 스텟 가치'!$B$2:$L$6,J$2,0)+(VLOOKUP($F774,'(참고)타워 스텟 가치'!$B$2:$L$6,J$2,0)*$E774)</f>
        <v>312999.99999999924</v>
      </c>
      <c r="K774">
        <f>VLOOKUP($F774,'(참고)타워 스텟 가치'!$B$2:$L$6,K$2,0)+(VLOOKUP($F774,'(참고)타워 스텟 가치'!$B$2:$L$6,K$2,0)*$E774)</f>
        <v>9507.3749999999764</v>
      </c>
      <c r="L774">
        <f>VLOOKUP($F774,'(참고)타워 스텟 가치'!$B$2:$L$6,L$2,0)+(VLOOKUP($F774,'(참고)타워 스텟 가치'!$B$2:$L$6,L$2,0)*$E774)</f>
        <v>158.45624999999961</v>
      </c>
      <c r="M774">
        <f>VLOOKUP($F774,'(참고)타워 스텟 가치'!$B$2:$L$6,M$2,0)+(VLOOKUP($F774,'(참고)타워 스텟 가치'!$B$2:$L$6,M$2,0)*$E774)</f>
        <v>18.779999999999955</v>
      </c>
      <c r="N774">
        <f>VLOOKUP($F774,'(참고)타워 스텟 가치'!$B$2:$L$6,N$2,0)+(VLOOKUP($F774,'(참고)타워 스텟 가치'!$B$2:$L$6,N$2,0)*$E774)</f>
        <v>0</v>
      </c>
      <c r="O774">
        <f>VLOOKUP($F774,'(참고)타워 스텟 가치'!$B$2:$L$6,O$2,0)+(VLOOKUP($F774,'(참고)타워 스텟 가치'!$B$2:$L$6,O$2,0)*$E774)</f>
        <v>0</v>
      </c>
      <c r="P774">
        <f>VLOOKUP($F774,'(참고)타워 스텟 가치'!$B$2:$L$6,P$2,0)+(VLOOKUP($F774,'(참고)타워 스텟 가치'!$B$2:$L$6,P$2,0)*$E774)</f>
        <v>62.599999999999845</v>
      </c>
      <c r="Q774">
        <f>SUM('스테이지별 몬스터 스텟'!H774*'(참고)타워 스텟 가치'!$Q$17,'스테이지별 몬스터 스텟'!I774*'(참고)타워 스텟 가치'!$R$17,'스테이지별 몬스터 스텟'!J774*'(참고)타워 스텟 가치'!$S$17,'스테이지별 몬스터 스텟'!K774*'(참고)타워 스텟 가치'!$T$17,'스테이지별 몬스터 스텟'!L774*'(참고)타워 스텟 가치'!$U$17,'스테이지별 몬스터 스텟'!M774*'(참고)타워 스텟 가치'!$V$17,'스테이지별 몬스터 스텟'!N774*'(참고)타워 스텟 가치'!$W$17,'스테이지별 몬스터 스텟'!O774*'(참고)타워 스텟 가치'!$X$17,'스테이지별 몬스터 스텟'!P774*'(참고)타워 스텟 가치'!$Y$17)</f>
        <v>494442.38312499877</v>
      </c>
      <c r="R774">
        <v>1</v>
      </c>
      <c r="S774">
        <f>VLOOKUP($F774,'(참고)타워 스텟 가치'!$B$7:$L$11,S$2,0)+(VLOOKUP($F774,'(참고)타워 스텟 가치'!$B$7:$L$11,S$2,0)*$E774)</f>
        <v>792.28124999999807</v>
      </c>
      <c r="T774">
        <f>VLOOKUP($F774,'(참고)타워 스텟 가치'!$B$7:$L$11,T$2,0)+(VLOOKUP($F774,'(참고)타워 스텟 가치'!$B$7:$L$11,T$2,0)*$E774)</f>
        <v>1426.1062499999964</v>
      </c>
      <c r="U774">
        <f>VLOOKUP($F774,'(참고)타워 스텟 가치'!$B$7:$L$11,U$2,0)+(VLOOKUP($F774,'(참고)타워 스텟 가치'!$B$7:$L$11,U$2,0)*$E774)</f>
        <v>312999.99999999924</v>
      </c>
      <c r="V774">
        <f>VLOOKUP($F774,'(참고)타워 스텟 가치'!$B$7:$L$11,V$2,0)+(VLOOKUP($F774,'(참고)타워 스텟 가치'!$B$7:$L$11,V$2,0)*$E774)</f>
        <v>9507.3749999999764</v>
      </c>
      <c r="W774">
        <f>VLOOKUP($F774,'(참고)타워 스텟 가치'!$B$7:$L$11,W$2,0)+(VLOOKUP($F774,'(참고)타워 스텟 가치'!$B$7:$L$11,W$2,0)*$E774)</f>
        <v>158.45624999999961</v>
      </c>
      <c r="X774">
        <f>VLOOKUP($F774,'(참고)타워 스텟 가치'!$B$7:$L$11,X$2,0)+(VLOOKUP($F774,'(참고)타워 스텟 가치'!$B$7:$L$11,X$2,0)*$E774)</f>
        <v>18.779999999999955</v>
      </c>
      <c r="Y774">
        <f>VLOOKUP($F774,'(참고)타워 스텟 가치'!$B$7:$L$11,Y$2,0)+(VLOOKUP($F774,'(참고)타워 스텟 가치'!$B$7:$L$11,Y$2,0)*$E774)</f>
        <v>0</v>
      </c>
      <c r="Z774">
        <f>VLOOKUP($F774,'(참고)타워 스텟 가치'!$B$7:$L$11,Z$2,0)+(VLOOKUP($F774,'(참고)타워 스텟 가치'!$B$7:$L$11,Z$2,0)*$E774)</f>
        <v>0</v>
      </c>
      <c r="AA774">
        <f>VLOOKUP($F774,'(참고)타워 스텟 가치'!$B$7:$L$11,AA$2,0)+(VLOOKUP($F774,'(참고)타워 스텟 가치'!$B$7:$L$11,AA$2,0)*$E774)</f>
        <v>62.599999999999845</v>
      </c>
      <c r="AB774">
        <f>SUM('스테이지별 몬스터 스텟'!S774*'(참고)타워 스텟 가치'!$Q$17,'스테이지별 몬스터 스텟'!T774*'(참고)타워 스텟 가치'!$R$17,'스테이지별 몬스터 스텟'!U774*'(참고)타워 스텟 가치'!$S$17,'스테이지별 몬스터 스텟'!V774*'(참고)타워 스텟 가치'!$T$17,'스테이지별 몬스터 스텟'!W774*'(참고)타워 스텟 가치'!$U$17,'스테이지별 몬스터 스텟'!X774*'(참고)타워 스텟 가치'!$V$17,'스테이지별 몬스터 스텟'!Y774*'(참고)타워 스텟 가치'!$W$17,'스테이지별 몬스터 스텟'!Z774*'(참고)타워 스텟 가치'!$X$17,'스테이지별 몬스터 스텟'!AA774*'(참고)타워 스텟 가치'!$Y$17)</f>
        <v>492699.36437499878</v>
      </c>
      <c r="AC774">
        <v>2</v>
      </c>
      <c r="AD774">
        <f>VLOOKUP($F774,'(참고)타워 스텟 가치'!$B$12:$L$16,AD$2,0)+(VLOOKUP($F774,'(참고)타워 스텟 가치'!$B$12:$L$16,AD$2,0)*$E774)</f>
        <v>792.28124999999807</v>
      </c>
      <c r="AE774">
        <f>VLOOKUP($F774,'(참고)타워 스텟 가치'!$B$12:$L$16,AE$2,0)+(VLOOKUP($F774,'(참고)타워 스텟 가치'!$B$12:$L$16,AE$2,0)*$E774)</f>
        <v>950.73749999999768</v>
      </c>
      <c r="AF774">
        <f>VLOOKUP($F774,'(참고)타워 스텟 가치'!$B$12:$L$16,AF$2,0)+(VLOOKUP($F774,'(참고)타워 스텟 가치'!$B$12:$L$16,AF$2,0)*$E774)</f>
        <v>312999.99999999924</v>
      </c>
      <c r="AG774">
        <f>VLOOKUP($F774,'(참고)타워 스텟 가치'!$B$12:$L$16,AG$2,0)+(VLOOKUP($F774,'(참고)타워 스텟 가치'!$B$12:$L$16,AG$2,0)*$E774)</f>
        <v>4753.6874999999882</v>
      </c>
      <c r="AH774">
        <f>VLOOKUP($F774,'(참고)타워 스텟 가치'!$B$12:$L$16,AH$2,0)+(VLOOKUP($F774,'(참고)타워 스텟 가치'!$B$12:$L$16,AH$2,0)*$E774)</f>
        <v>158.45624999999961</v>
      </c>
      <c r="AI774">
        <f>VLOOKUP($F774,'(참고)타워 스텟 가치'!$B$12:$L$16,AI$2,0)+(VLOOKUP($F774,'(참고)타워 스텟 가치'!$B$12:$L$16,AI$2,0)*$E774)</f>
        <v>18.779999999999955</v>
      </c>
      <c r="AJ774">
        <f>VLOOKUP($F774,'(참고)타워 스텟 가치'!$B$12:$L$16,AJ$2,0)+(VLOOKUP($F774,'(참고)타워 스텟 가치'!$B$12:$L$16,AJ$2,0)*$E774)</f>
        <v>0</v>
      </c>
      <c r="AK774">
        <f>VLOOKUP($F774,'(참고)타워 스텟 가치'!$B$12:$L$16,AK$2,0)+(VLOOKUP($F774,'(참고)타워 스텟 가치'!$B$12:$L$16,AK$2,0)*$E774)</f>
        <v>0</v>
      </c>
      <c r="AL774">
        <f>VLOOKUP($F774,'(참고)타워 스텟 가치'!$B$12:$L$16,AL$2,0)+(VLOOKUP($F774,'(참고)타워 스텟 가치'!$B$12:$L$16,AL$2,0)*$E774)</f>
        <v>125.19999999999969</v>
      </c>
      <c r="AM774">
        <f>SUM('스테이지별 몬스터 스텟'!AD774*'(참고)타워 스텟 가치'!$Q$17,'스테이지별 몬스터 스텟'!AE774*'(참고)타워 스텟 가치'!$R$17,'스테이지별 몬스터 스텟'!AF774*'(참고)타워 스텟 가치'!$S$17,'스테이지별 몬스터 스텟'!AG774*'(참고)타워 스텟 가치'!$T$17,'스테이지별 몬스터 스텟'!AH774*'(참고)타워 스텟 가치'!$U$17,'스테이지별 몬스터 스텟'!AI774*'(참고)타워 스텟 가치'!$V$17,'스테이지별 몬스터 스텟'!AJ774*'(참고)타워 스텟 가치'!$W$17,'스테이지별 몬스터 스텟'!AK774*'(참고)타워 스텟 가치'!$X$17,'스테이지별 몬스터 스텟'!AL774*'(참고)타워 스텟 가치'!$Y$17)</f>
        <v>482604.13624999888</v>
      </c>
      <c r="AN774">
        <v>3</v>
      </c>
    </row>
    <row r="775" spans="3:40" x14ac:dyDescent="0.3">
      <c r="C775">
        <v>1</v>
      </c>
      <c r="D775">
        <f t="shared" si="35"/>
        <v>155</v>
      </c>
      <c r="E775" s="52">
        <f>VLOOKUP(D775,'스테이지별 난이도 설정'!B:C,2,0)</f>
        <v>61.999999999999844</v>
      </c>
      <c r="F775" t="str">
        <f t="shared" si="36"/>
        <v>일반</v>
      </c>
      <c r="G775">
        <f t="shared" si="37"/>
        <v>6</v>
      </c>
      <c r="H775">
        <f>VLOOKUP($F775,'(참고)타워 스텟 가치'!$B$2:$L$6,H$2,0)+(VLOOKUP($F775,'(참고)타워 스텟 가치'!$B$2:$L$6,H$2,0)*$E775)</f>
        <v>472.49999999999881</v>
      </c>
      <c r="I775">
        <f>VLOOKUP($F775,'(참고)타워 스텟 가치'!$B$2:$L$6,I$2,0)+(VLOOKUP($F775,'(참고)타워 스텟 가치'!$B$2:$L$6,I$2,0)*$E775)</f>
        <v>94.499999999999773</v>
      </c>
      <c r="J775">
        <f>VLOOKUP($F775,'(참고)타워 스텟 가치'!$B$2:$L$6,J$2,0)+(VLOOKUP($F775,'(참고)타워 스텟 가치'!$B$2:$L$6,J$2,0)*$E775)</f>
        <v>314999.99999999924</v>
      </c>
      <c r="K775">
        <f>VLOOKUP($F775,'(참고)타워 스텟 가치'!$B$2:$L$6,K$2,0)+(VLOOKUP($F775,'(참고)타워 스텟 가치'!$B$2:$L$6,K$2,0)*$E775)</f>
        <v>1889.9999999999952</v>
      </c>
      <c r="L775">
        <f>VLOOKUP($F775,'(참고)타워 스텟 가치'!$B$2:$L$6,L$2,0)+(VLOOKUP($F775,'(참고)타워 스텟 가치'!$B$2:$L$6,L$2,0)*$E775)</f>
        <v>31.499999999999922</v>
      </c>
      <c r="M775">
        <f>VLOOKUP($F775,'(참고)타워 스텟 가치'!$B$2:$L$6,M$2,0)+(VLOOKUP($F775,'(참고)타워 스텟 가치'!$B$2:$L$6,M$2,0)*$E775)</f>
        <v>18.899999999999952</v>
      </c>
      <c r="N775">
        <f>VLOOKUP($F775,'(참고)타워 스텟 가치'!$B$2:$L$6,N$2,0)+(VLOOKUP($F775,'(참고)타워 스텟 가치'!$B$2:$L$6,N$2,0)*$E775)</f>
        <v>0</v>
      </c>
      <c r="O775">
        <f>VLOOKUP($F775,'(참고)타워 스텟 가치'!$B$2:$L$6,O$2,0)+(VLOOKUP($F775,'(참고)타워 스텟 가치'!$B$2:$L$6,O$2,0)*$E775)</f>
        <v>0</v>
      </c>
      <c r="P775">
        <f>VLOOKUP($F775,'(참고)타워 스텟 가치'!$B$2:$L$6,P$2,0)+(VLOOKUP($F775,'(참고)타워 스텟 가치'!$B$2:$L$6,P$2,0)*$E775)</f>
        <v>44.099999999999888</v>
      </c>
      <c r="Q775">
        <f>SUM('스테이지별 몬스터 스텟'!H775*'(참고)타워 스텟 가치'!$Q$17,'스테이지별 몬스터 스텟'!I775*'(참고)타워 스텟 가치'!$R$17,'스테이지별 몬스터 스텟'!J775*'(참고)타워 스텟 가치'!$S$17,'스테이지별 몬스터 스텟'!K775*'(참고)타워 스텟 가치'!$T$17,'스테이지별 몬스터 스텟'!L775*'(참고)타워 스텟 가치'!$U$17,'스테이지별 몬스터 스텟'!M775*'(참고)타워 스텟 가치'!$V$17,'스테이지별 몬스터 스텟'!N775*'(참고)타워 스텟 가치'!$W$17,'스테이지별 몬스터 스텟'!O775*'(참고)타워 스텟 가치'!$X$17,'스테이지별 몬스터 스텟'!P775*'(참고)타워 스텟 가치'!$Y$17)</f>
        <v>477536.84999999887</v>
      </c>
      <c r="R775">
        <v>1</v>
      </c>
      <c r="S775">
        <f>VLOOKUP($F775,'(참고)타워 스텟 가치'!$B$7:$L$11,S$2,0)+(VLOOKUP($F775,'(참고)타워 스텟 가치'!$B$7:$L$11,S$2,0)*$E775)</f>
        <v>157.4999999999996</v>
      </c>
      <c r="T775">
        <f>VLOOKUP($F775,'(참고)타워 스텟 가치'!$B$7:$L$11,T$2,0)+(VLOOKUP($F775,'(참고)타워 스텟 가치'!$B$7:$L$11,T$2,0)*$E775)</f>
        <v>283.49999999999932</v>
      </c>
      <c r="U775">
        <f>VLOOKUP($F775,'(참고)타워 스텟 가치'!$B$7:$L$11,U$2,0)+(VLOOKUP($F775,'(참고)타워 스텟 가치'!$B$7:$L$11,U$2,0)*$E775)</f>
        <v>314999.99999999924</v>
      </c>
      <c r="V775">
        <f>VLOOKUP($F775,'(참고)타워 스텟 가치'!$B$7:$L$11,V$2,0)+(VLOOKUP($F775,'(참고)타워 스텟 가치'!$B$7:$L$11,V$2,0)*$E775)</f>
        <v>1889.9999999999952</v>
      </c>
      <c r="W775">
        <f>VLOOKUP($F775,'(참고)타워 스텟 가치'!$B$7:$L$11,W$2,0)+(VLOOKUP($F775,'(참고)타워 스텟 가치'!$B$7:$L$11,W$2,0)*$E775)</f>
        <v>31.499999999999922</v>
      </c>
      <c r="X775">
        <f>VLOOKUP($F775,'(참고)타워 스텟 가치'!$B$7:$L$11,X$2,0)+(VLOOKUP($F775,'(참고)타워 스텟 가치'!$B$7:$L$11,X$2,0)*$E775)</f>
        <v>18.899999999999952</v>
      </c>
      <c r="Y775">
        <f>VLOOKUP($F775,'(참고)타워 스텟 가치'!$B$7:$L$11,Y$2,0)+(VLOOKUP($F775,'(참고)타워 스텟 가치'!$B$7:$L$11,Y$2,0)*$E775)</f>
        <v>0</v>
      </c>
      <c r="Z775">
        <f>VLOOKUP($F775,'(참고)타워 스텟 가치'!$B$7:$L$11,Z$2,0)+(VLOOKUP($F775,'(참고)타워 스텟 가치'!$B$7:$L$11,Z$2,0)*$E775)</f>
        <v>0</v>
      </c>
      <c r="AA775">
        <f>VLOOKUP($F775,'(참고)타워 스텟 가치'!$B$7:$L$11,AA$2,0)+(VLOOKUP($F775,'(참고)타워 스텟 가치'!$B$7:$L$11,AA$2,0)*$E775)</f>
        <v>44.099999999999888</v>
      </c>
      <c r="AB775">
        <f>SUM('스테이지별 몬스터 스텟'!S775*'(참고)타워 스텟 가치'!$Q$17,'스테이지별 몬스터 스텟'!T775*'(참고)타워 스텟 가치'!$R$17,'스테이지별 몬스터 스텟'!U775*'(참고)타워 스텟 가치'!$S$17,'스테이지별 몬스터 스텟'!V775*'(참고)타워 스텟 가치'!$T$17,'스테이지별 몬스터 스텟'!W775*'(참고)타워 스텟 가치'!$U$17,'스테이지별 몬스터 스텟'!X775*'(참고)타워 스텟 가치'!$V$17,'스테이지별 몬스터 스텟'!Y775*'(참고)타워 스텟 가치'!$W$17,'스테이지별 몬스터 스텟'!Z775*'(참고)타워 스텟 가치'!$X$17,'스테이지별 몬스터 스텟'!AA775*'(참고)타워 스텟 가치'!$Y$17)</f>
        <v>477190.34999999887</v>
      </c>
      <c r="AC775">
        <v>2</v>
      </c>
      <c r="AD775">
        <f>VLOOKUP($F775,'(참고)타워 스텟 가치'!$B$12:$L$16,AD$2,0)+(VLOOKUP($F775,'(참고)타워 스텟 가치'!$B$12:$L$16,AD$2,0)*$E775)</f>
        <v>157.4999999999996</v>
      </c>
      <c r="AE775">
        <f>VLOOKUP($F775,'(참고)타워 스텟 가치'!$B$12:$L$16,AE$2,0)+(VLOOKUP($F775,'(참고)타워 스텟 가치'!$B$12:$L$16,AE$2,0)*$E775)</f>
        <v>188.99999999999955</v>
      </c>
      <c r="AF775">
        <f>VLOOKUP($F775,'(참고)타워 스텟 가치'!$B$12:$L$16,AF$2,0)+(VLOOKUP($F775,'(참고)타워 스텟 가치'!$B$12:$L$16,AF$2,0)*$E775)</f>
        <v>314999.99999999924</v>
      </c>
      <c r="AG775">
        <f>VLOOKUP($F775,'(참고)타워 스텟 가치'!$B$12:$L$16,AG$2,0)+(VLOOKUP($F775,'(참고)타워 스텟 가치'!$B$12:$L$16,AG$2,0)*$E775)</f>
        <v>944.99999999999761</v>
      </c>
      <c r="AH775">
        <f>VLOOKUP($F775,'(참고)타워 스텟 가치'!$B$12:$L$16,AH$2,0)+(VLOOKUP($F775,'(참고)타워 스텟 가치'!$B$12:$L$16,AH$2,0)*$E775)</f>
        <v>31.499999999999922</v>
      </c>
      <c r="AI775">
        <f>VLOOKUP($F775,'(참고)타워 스텟 가치'!$B$12:$L$16,AI$2,0)+(VLOOKUP($F775,'(참고)타워 스텟 가치'!$B$12:$L$16,AI$2,0)*$E775)</f>
        <v>18.899999999999952</v>
      </c>
      <c r="AJ775">
        <f>VLOOKUP($F775,'(참고)타워 스텟 가치'!$B$12:$L$16,AJ$2,0)+(VLOOKUP($F775,'(참고)타워 스텟 가치'!$B$12:$L$16,AJ$2,0)*$E775)</f>
        <v>0</v>
      </c>
      <c r="AK775">
        <f>VLOOKUP($F775,'(참고)타워 스텟 가치'!$B$12:$L$16,AK$2,0)+(VLOOKUP($F775,'(참고)타워 스텟 가치'!$B$12:$L$16,AK$2,0)*$E775)</f>
        <v>0</v>
      </c>
      <c r="AL775">
        <f>VLOOKUP($F775,'(참고)타워 스텟 가치'!$B$12:$L$16,AL$2,0)+(VLOOKUP($F775,'(참고)타워 스텟 가치'!$B$12:$L$16,AL$2,0)*$E775)</f>
        <v>88.199999999999775</v>
      </c>
      <c r="AM775">
        <f>SUM('스테이지별 몬스터 스텟'!AD775*'(참고)타워 스텟 가치'!$Q$17,'스테이지별 몬스터 스텟'!AE775*'(참고)타워 스텟 가치'!$R$17,'스테이지별 몬스터 스텟'!AF775*'(참고)타워 스텟 가치'!$S$17,'스테이지별 몬스터 스텟'!AG775*'(참고)타워 스텟 가치'!$T$17,'스테이지별 몬스터 스텟'!AH775*'(참고)타워 스텟 가치'!$U$17,'스테이지별 몬스터 스텟'!AI775*'(참고)타워 스텟 가치'!$V$17,'스테이지별 몬스터 스텟'!AJ775*'(참고)타워 스텟 가치'!$W$17,'스테이지별 몬스터 스텟'!AK775*'(참고)타워 스텟 가치'!$X$17,'스테이지별 몬스터 스텟'!AL775*'(참고)타워 스텟 가치'!$Y$17)</f>
        <v>475246.79999999888</v>
      </c>
      <c r="AN775">
        <v>3</v>
      </c>
    </row>
    <row r="776" spans="3:40" x14ac:dyDescent="0.3">
      <c r="C776">
        <v>2</v>
      </c>
      <c r="D776">
        <f t="shared" si="35"/>
        <v>155</v>
      </c>
      <c r="E776" s="52">
        <f>VLOOKUP(D776,'스테이지별 난이도 설정'!B:C,2,0)</f>
        <v>61.999999999999844</v>
      </c>
      <c r="F776" t="str">
        <f t="shared" si="36"/>
        <v>레어</v>
      </c>
      <c r="G776">
        <f t="shared" si="37"/>
        <v>6</v>
      </c>
      <c r="H776">
        <f>VLOOKUP($F776,'(참고)타워 스텟 가치'!$B$2:$L$6,H$2,0)+(VLOOKUP($F776,'(참고)타워 스텟 가치'!$B$2:$L$6,H$2,0)*$E776)</f>
        <v>708.74999999999829</v>
      </c>
      <c r="I776">
        <f>VLOOKUP($F776,'(참고)타워 스텟 가치'!$B$2:$L$6,I$2,0)+(VLOOKUP($F776,'(참고)타워 스텟 가치'!$B$2:$L$6,I$2,0)*$E776)</f>
        <v>141.74999999999966</v>
      </c>
      <c r="J776">
        <f>VLOOKUP($F776,'(참고)타워 스텟 가치'!$B$2:$L$6,J$2,0)+(VLOOKUP($F776,'(참고)타워 스텟 가치'!$B$2:$L$6,J$2,0)*$E776)</f>
        <v>314999.99999999924</v>
      </c>
      <c r="K776">
        <f>VLOOKUP($F776,'(참고)타워 스텟 가치'!$B$2:$L$6,K$2,0)+(VLOOKUP($F776,'(참고)타워 스텟 가치'!$B$2:$L$6,K$2,0)*$E776)</f>
        <v>2834.9999999999932</v>
      </c>
      <c r="L776">
        <f>VLOOKUP($F776,'(참고)타워 스텟 가치'!$B$2:$L$6,L$2,0)+(VLOOKUP($F776,'(참고)타워 스텟 가치'!$B$2:$L$6,L$2,0)*$E776)</f>
        <v>47.249999999999886</v>
      </c>
      <c r="M776">
        <f>VLOOKUP($F776,'(참고)타워 스텟 가치'!$B$2:$L$6,M$2,0)+(VLOOKUP($F776,'(참고)타워 스텟 가치'!$B$2:$L$6,M$2,0)*$E776)</f>
        <v>18.899999999999952</v>
      </c>
      <c r="N776">
        <f>VLOOKUP($F776,'(참고)타워 스텟 가치'!$B$2:$L$6,N$2,0)+(VLOOKUP($F776,'(참고)타워 스텟 가치'!$B$2:$L$6,N$2,0)*$E776)</f>
        <v>0</v>
      </c>
      <c r="O776">
        <f>VLOOKUP($F776,'(참고)타워 스텟 가치'!$B$2:$L$6,O$2,0)+(VLOOKUP($F776,'(참고)타워 스텟 가치'!$B$2:$L$6,O$2,0)*$E776)</f>
        <v>0</v>
      </c>
      <c r="P776">
        <f>VLOOKUP($F776,'(참고)타워 스텟 가치'!$B$2:$L$6,P$2,0)+(VLOOKUP($F776,'(참고)타워 스텟 가치'!$B$2:$L$6,P$2,0)*$E776)</f>
        <v>44.099999999999888</v>
      </c>
      <c r="Q776">
        <f>SUM('스테이지별 몬스터 스텟'!H776*'(참고)타워 스텟 가치'!$Q$17,'스테이지별 몬스터 스텟'!I776*'(참고)타워 스텟 가치'!$R$17,'스테이지별 몬스터 스텟'!J776*'(참고)타워 스텟 가치'!$S$17,'스테이지별 몬스터 스텟'!K776*'(참고)타워 스텟 가치'!$T$17,'스테이지별 몬스터 스텟'!L776*'(참고)타워 스텟 가치'!$U$17,'스테이지별 몬스터 스텟'!M776*'(참고)타워 스텟 가치'!$V$17,'스테이지별 몬스터 스텟'!N776*'(참고)타워 스텟 가치'!$W$17,'스테이지별 몬스터 스텟'!O776*'(참고)타워 스텟 가치'!$X$17,'스테이지별 몬스터 스텟'!P776*'(참고)타워 스텟 가치'!$Y$17)</f>
        <v>480001.72499999887</v>
      </c>
      <c r="R776">
        <v>1</v>
      </c>
      <c r="S776">
        <f>VLOOKUP($F776,'(참고)타워 스텟 가치'!$B$7:$L$11,S$2,0)+(VLOOKUP($F776,'(참고)타워 스텟 가치'!$B$7:$L$11,S$2,0)*$E776)</f>
        <v>236.2499999999994</v>
      </c>
      <c r="T776">
        <f>VLOOKUP($F776,'(참고)타워 스텟 가치'!$B$7:$L$11,T$2,0)+(VLOOKUP($F776,'(참고)타워 스텟 가치'!$B$7:$L$11,T$2,0)*$E776)</f>
        <v>425.24999999999892</v>
      </c>
      <c r="U776">
        <f>VLOOKUP($F776,'(참고)타워 스텟 가치'!$B$7:$L$11,U$2,0)+(VLOOKUP($F776,'(참고)타워 스텟 가치'!$B$7:$L$11,U$2,0)*$E776)</f>
        <v>314999.99999999924</v>
      </c>
      <c r="V776">
        <f>VLOOKUP($F776,'(참고)타워 스텟 가치'!$B$7:$L$11,V$2,0)+(VLOOKUP($F776,'(참고)타워 스텟 가치'!$B$7:$L$11,V$2,0)*$E776)</f>
        <v>2834.9999999999932</v>
      </c>
      <c r="W776">
        <f>VLOOKUP($F776,'(참고)타워 스텟 가치'!$B$7:$L$11,W$2,0)+(VLOOKUP($F776,'(참고)타워 스텟 가치'!$B$7:$L$11,W$2,0)*$E776)</f>
        <v>47.249999999999886</v>
      </c>
      <c r="X776">
        <f>VLOOKUP($F776,'(참고)타워 스텟 가치'!$B$7:$L$11,X$2,0)+(VLOOKUP($F776,'(참고)타워 스텟 가치'!$B$7:$L$11,X$2,0)*$E776)</f>
        <v>18.899999999999952</v>
      </c>
      <c r="Y776">
        <f>VLOOKUP($F776,'(참고)타워 스텟 가치'!$B$7:$L$11,Y$2,0)+(VLOOKUP($F776,'(참고)타워 스텟 가치'!$B$7:$L$11,Y$2,0)*$E776)</f>
        <v>0</v>
      </c>
      <c r="Z776">
        <f>VLOOKUP($F776,'(참고)타워 스텟 가치'!$B$7:$L$11,Z$2,0)+(VLOOKUP($F776,'(참고)타워 스텟 가치'!$B$7:$L$11,Z$2,0)*$E776)</f>
        <v>0</v>
      </c>
      <c r="AA776">
        <f>VLOOKUP($F776,'(참고)타워 스텟 가치'!$B$7:$L$11,AA$2,0)+(VLOOKUP($F776,'(참고)타워 스텟 가치'!$B$7:$L$11,AA$2,0)*$E776)</f>
        <v>44.099999999999888</v>
      </c>
      <c r="AB776">
        <f>SUM('스테이지별 몬스터 스텟'!S776*'(참고)타워 스텟 가치'!$Q$17,'스테이지별 몬스터 스텟'!T776*'(참고)타워 스텟 가치'!$R$17,'스테이지별 몬스터 스텟'!U776*'(참고)타워 스텟 가치'!$S$17,'스테이지별 몬스터 스텟'!V776*'(참고)타워 스텟 가치'!$T$17,'스테이지별 몬스터 스텟'!W776*'(참고)타워 스텟 가치'!$U$17,'스테이지별 몬스터 스텟'!X776*'(참고)타워 스텟 가치'!$V$17,'스테이지별 몬스터 스텟'!Y776*'(참고)타워 스텟 가치'!$W$17,'스테이지별 몬스터 스텟'!Z776*'(참고)타워 스텟 가치'!$X$17,'스테이지별 몬스터 스텟'!AA776*'(참고)타워 스텟 가치'!$Y$17)</f>
        <v>479481.97499999887</v>
      </c>
      <c r="AC776">
        <v>2</v>
      </c>
      <c r="AD776">
        <f>VLOOKUP($F776,'(참고)타워 스텟 가치'!$B$12:$L$16,AD$2,0)+(VLOOKUP($F776,'(참고)타워 스텟 가치'!$B$12:$L$16,AD$2,0)*$E776)</f>
        <v>236.2499999999994</v>
      </c>
      <c r="AE776">
        <f>VLOOKUP($F776,'(참고)타워 스텟 가치'!$B$12:$L$16,AE$2,0)+(VLOOKUP($F776,'(참고)타워 스텟 가치'!$B$12:$L$16,AE$2,0)*$E776)</f>
        <v>283.49999999999932</v>
      </c>
      <c r="AF776">
        <f>VLOOKUP($F776,'(참고)타워 스텟 가치'!$B$12:$L$16,AF$2,0)+(VLOOKUP($F776,'(참고)타워 스텟 가치'!$B$12:$L$16,AF$2,0)*$E776)</f>
        <v>314999.99999999924</v>
      </c>
      <c r="AG776">
        <f>VLOOKUP($F776,'(참고)타워 스텟 가치'!$B$12:$L$16,AG$2,0)+(VLOOKUP($F776,'(참고)타워 스텟 가치'!$B$12:$L$16,AG$2,0)*$E776)</f>
        <v>1417.4999999999966</v>
      </c>
      <c r="AH776">
        <f>VLOOKUP($F776,'(참고)타워 스텟 가치'!$B$12:$L$16,AH$2,0)+(VLOOKUP($F776,'(참고)타워 스텟 가치'!$B$12:$L$16,AH$2,0)*$E776)</f>
        <v>47.249999999999886</v>
      </c>
      <c r="AI776">
        <f>VLOOKUP($F776,'(참고)타워 스텟 가치'!$B$12:$L$16,AI$2,0)+(VLOOKUP($F776,'(참고)타워 스텟 가치'!$B$12:$L$16,AI$2,0)*$E776)</f>
        <v>18.899999999999952</v>
      </c>
      <c r="AJ776">
        <f>VLOOKUP($F776,'(참고)타워 스텟 가치'!$B$12:$L$16,AJ$2,0)+(VLOOKUP($F776,'(참고)타워 스텟 가치'!$B$12:$L$16,AJ$2,0)*$E776)</f>
        <v>0</v>
      </c>
      <c r="AK776">
        <f>VLOOKUP($F776,'(참고)타워 스텟 가치'!$B$12:$L$16,AK$2,0)+(VLOOKUP($F776,'(참고)타워 스텟 가치'!$B$12:$L$16,AK$2,0)*$E776)</f>
        <v>0</v>
      </c>
      <c r="AL776">
        <f>VLOOKUP($F776,'(참고)타워 스텟 가치'!$B$12:$L$16,AL$2,0)+(VLOOKUP($F776,'(참고)타워 스텟 가치'!$B$12:$L$16,AL$2,0)*$E776)</f>
        <v>88.199999999999775</v>
      </c>
      <c r="AM776">
        <f>SUM('스테이지별 몬스터 스텟'!AD776*'(참고)타워 스텟 가치'!$Q$17,'스테이지별 몬스터 스텟'!AE776*'(참고)타워 스텟 가치'!$R$17,'스테이지별 몬스터 스텟'!AF776*'(참고)타워 스텟 가치'!$S$17,'스테이지별 몬스터 스텟'!AG776*'(참고)타워 스텟 가치'!$T$17,'스테이지별 몬스터 스텟'!AH776*'(참고)타워 스텟 가치'!$U$17,'스테이지별 몬스터 스텟'!AI776*'(참고)타워 스텟 가치'!$V$17,'스테이지별 몬스터 스텟'!AJ776*'(참고)타워 스텟 가치'!$W$17,'스테이지별 몬스터 스텟'!AK776*'(참고)타워 스텟 가치'!$X$17,'스테이지별 몬스터 스텟'!AL776*'(참고)타워 스텟 가치'!$Y$17)</f>
        <v>476522.54999999888</v>
      </c>
      <c r="AN776">
        <v>3</v>
      </c>
    </row>
    <row r="777" spans="3:40" x14ac:dyDescent="0.3">
      <c r="C777">
        <v>3</v>
      </c>
      <c r="D777">
        <f t="shared" si="35"/>
        <v>155</v>
      </c>
      <c r="E777" s="52">
        <f>VLOOKUP(D777,'스테이지별 난이도 설정'!B:C,2,0)</f>
        <v>61.999999999999844</v>
      </c>
      <c r="F777" t="str">
        <f t="shared" si="36"/>
        <v>에픽</v>
      </c>
      <c r="G777">
        <f t="shared" si="37"/>
        <v>6</v>
      </c>
      <c r="H777">
        <f>VLOOKUP($F777,'(참고)타워 스텟 가치'!$B$2:$L$6,H$2,0)+(VLOOKUP($F777,'(참고)타워 스텟 가치'!$B$2:$L$6,H$2,0)*$E777)</f>
        <v>1063.1249999999973</v>
      </c>
      <c r="I777">
        <f>VLOOKUP($F777,'(참고)타워 스텟 가치'!$B$2:$L$6,I$2,0)+(VLOOKUP($F777,'(참고)타워 스텟 가치'!$B$2:$L$6,I$2,0)*$E777)</f>
        <v>212.62499999999946</v>
      </c>
      <c r="J777">
        <f>VLOOKUP($F777,'(참고)타워 스텟 가치'!$B$2:$L$6,J$2,0)+(VLOOKUP($F777,'(참고)타워 스텟 가치'!$B$2:$L$6,J$2,0)*$E777)</f>
        <v>314999.99999999924</v>
      </c>
      <c r="K777">
        <f>VLOOKUP($F777,'(참고)타워 스텟 가치'!$B$2:$L$6,K$2,0)+(VLOOKUP($F777,'(참고)타워 스텟 가치'!$B$2:$L$6,K$2,0)*$E777)</f>
        <v>4252.4999999999891</v>
      </c>
      <c r="L777">
        <f>VLOOKUP($F777,'(참고)타워 스텟 가치'!$B$2:$L$6,L$2,0)+(VLOOKUP($F777,'(참고)타워 스텟 가치'!$B$2:$L$6,L$2,0)*$E777)</f>
        <v>70.874999999999829</v>
      </c>
      <c r="M777">
        <f>VLOOKUP($F777,'(참고)타워 스텟 가치'!$B$2:$L$6,M$2,0)+(VLOOKUP($F777,'(참고)타워 스텟 가치'!$B$2:$L$6,M$2,0)*$E777)</f>
        <v>18.899999999999952</v>
      </c>
      <c r="N777">
        <f>VLOOKUP($F777,'(참고)타워 스텟 가치'!$B$2:$L$6,N$2,0)+(VLOOKUP($F777,'(참고)타워 스텟 가치'!$B$2:$L$6,N$2,0)*$E777)</f>
        <v>0</v>
      </c>
      <c r="O777">
        <f>VLOOKUP($F777,'(참고)타워 스텟 가치'!$B$2:$L$6,O$2,0)+(VLOOKUP($F777,'(참고)타워 스텟 가치'!$B$2:$L$6,O$2,0)*$E777)</f>
        <v>0</v>
      </c>
      <c r="P777">
        <f>VLOOKUP($F777,'(참고)타워 스텟 가치'!$B$2:$L$6,P$2,0)+(VLOOKUP($F777,'(참고)타워 스텟 가치'!$B$2:$L$6,P$2,0)*$E777)</f>
        <v>44.099999999999888</v>
      </c>
      <c r="Q777">
        <f>SUM('스테이지별 몬스터 스텟'!H777*'(참고)타워 스텟 가치'!$Q$17,'스테이지별 몬스터 스텟'!I777*'(참고)타워 스텟 가치'!$R$17,'스테이지별 몬스터 스텟'!J777*'(참고)타워 스텟 가치'!$S$17,'스테이지별 몬스터 스텟'!K777*'(참고)타워 스텟 가치'!$T$17,'스테이지별 몬스터 스텟'!L777*'(참고)타워 스텟 가치'!$U$17,'스테이지별 몬스터 스텟'!M777*'(참고)타워 스텟 가치'!$V$17,'스테이지별 몬스터 스텟'!N777*'(참고)타워 스텟 가치'!$W$17,'스테이지별 몬스터 스텟'!O777*'(참고)타워 스텟 가치'!$X$17,'스테이지별 몬스터 스텟'!P777*'(참고)타워 스텟 가치'!$Y$17)</f>
        <v>483699.03749999887</v>
      </c>
      <c r="R777">
        <v>1</v>
      </c>
      <c r="S777">
        <f>VLOOKUP($F777,'(참고)타워 스텟 가치'!$B$7:$L$11,S$2,0)+(VLOOKUP($F777,'(참고)타워 스텟 가치'!$B$7:$L$11,S$2,0)*$E777)</f>
        <v>354.37499999999915</v>
      </c>
      <c r="T777">
        <f>VLOOKUP($F777,'(참고)타워 스텟 가치'!$B$7:$L$11,T$2,0)+(VLOOKUP($F777,'(참고)타워 스텟 가치'!$B$7:$L$11,T$2,0)*$E777)</f>
        <v>637.87499999999841</v>
      </c>
      <c r="U777">
        <f>VLOOKUP($F777,'(참고)타워 스텟 가치'!$B$7:$L$11,U$2,0)+(VLOOKUP($F777,'(참고)타워 스텟 가치'!$B$7:$L$11,U$2,0)*$E777)</f>
        <v>314999.99999999924</v>
      </c>
      <c r="V777">
        <f>VLOOKUP($F777,'(참고)타워 스텟 가치'!$B$7:$L$11,V$2,0)+(VLOOKUP($F777,'(참고)타워 스텟 가치'!$B$7:$L$11,V$2,0)*$E777)</f>
        <v>4252.4999999999891</v>
      </c>
      <c r="W777">
        <f>VLOOKUP($F777,'(참고)타워 스텟 가치'!$B$7:$L$11,W$2,0)+(VLOOKUP($F777,'(참고)타워 스텟 가치'!$B$7:$L$11,W$2,0)*$E777)</f>
        <v>70.874999999999829</v>
      </c>
      <c r="X777">
        <f>VLOOKUP($F777,'(참고)타워 스텟 가치'!$B$7:$L$11,X$2,0)+(VLOOKUP($F777,'(참고)타워 스텟 가치'!$B$7:$L$11,X$2,0)*$E777)</f>
        <v>18.899999999999952</v>
      </c>
      <c r="Y777">
        <f>VLOOKUP($F777,'(참고)타워 스텟 가치'!$B$7:$L$11,Y$2,0)+(VLOOKUP($F777,'(참고)타워 스텟 가치'!$B$7:$L$11,Y$2,0)*$E777)</f>
        <v>0</v>
      </c>
      <c r="Z777">
        <f>VLOOKUP($F777,'(참고)타워 스텟 가치'!$B$7:$L$11,Z$2,0)+(VLOOKUP($F777,'(참고)타워 스텟 가치'!$B$7:$L$11,Z$2,0)*$E777)</f>
        <v>0</v>
      </c>
      <c r="AA777">
        <f>VLOOKUP($F777,'(참고)타워 스텟 가치'!$B$7:$L$11,AA$2,0)+(VLOOKUP($F777,'(참고)타워 스텟 가치'!$B$7:$L$11,AA$2,0)*$E777)</f>
        <v>44.099999999999888</v>
      </c>
      <c r="AB777">
        <f>SUM('스테이지별 몬스터 스텟'!S777*'(참고)타워 스텟 가치'!$Q$17,'스테이지별 몬스터 스텟'!T777*'(참고)타워 스텟 가치'!$R$17,'스테이지별 몬스터 스텟'!U777*'(참고)타워 스텟 가치'!$S$17,'스테이지별 몬스터 스텟'!V777*'(참고)타워 스텟 가치'!$T$17,'스테이지별 몬스터 스텟'!W777*'(참고)타워 스텟 가치'!$U$17,'스테이지별 몬스터 스텟'!X777*'(참고)타워 스텟 가치'!$V$17,'스테이지별 몬스터 스텟'!Y777*'(참고)타워 스텟 가치'!$W$17,'스테이지별 몬스터 스텟'!Z777*'(참고)타워 스텟 가치'!$X$17,'스테이지별 몬스터 스텟'!AA777*'(참고)타워 스텟 가치'!$Y$17)</f>
        <v>482919.41249999887</v>
      </c>
      <c r="AC777">
        <v>2</v>
      </c>
      <c r="AD777">
        <f>VLOOKUP($F777,'(참고)타워 스텟 가치'!$B$12:$L$16,AD$2,0)+(VLOOKUP($F777,'(참고)타워 스텟 가치'!$B$12:$L$16,AD$2,0)*$E777)</f>
        <v>354.37499999999915</v>
      </c>
      <c r="AE777">
        <f>VLOOKUP($F777,'(참고)타워 스텟 가치'!$B$12:$L$16,AE$2,0)+(VLOOKUP($F777,'(참고)타워 스텟 가치'!$B$12:$L$16,AE$2,0)*$E777)</f>
        <v>425.24999999999892</v>
      </c>
      <c r="AF777">
        <f>VLOOKUP($F777,'(참고)타워 스텟 가치'!$B$12:$L$16,AF$2,0)+(VLOOKUP($F777,'(참고)타워 스텟 가치'!$B$12:$L$16,AF$2,0)*$E777)</f>
        <v>314999.99999999924</v>
      </c>
      <c r="AG777">
        <f>VLOOKUP($F777,'(참고)타워 스텟 가치'!$B$12:$L$16,AG$2,0)+(VLOOKUP($F777,'(참고)타워 스텟 가치'!$B$12:$L$16,AG$2,0)*$E777)</f>
        <v>2126.2499999999945</v>
      </c>
      <c r="AH777">
        <f>VLOOKUP($F777,'(참고)타워 스텟 가치'!$B$12:$L$16,AH$2,0)+(VLOOKUP($F777,'(참고)타워 스텟 가치'!$B$12:$L$16,AH$2,0)*$E777)</f>
        <v>70.874999999999829</v>
      </c>
      <c r="AI777">
        <f>VLOOKUP($F777,'(참고)타워 스텟 가치'!$B$12:$L$16,AI$2,0)+(VLOOKUP($F777,'(참고)타워 스텟 가치'!$B$12:$L$16,AI$2,0)*$E777)</f>
        <v>18.899999999999952</v>
      </c>
      <c r="AJ777">
        <f>VLOOKUP($F777,'(참고)타워 스텟 가치'!$B$12:$L$16,AJ$2,0)+(VLOOKUP($F777,'(참고)타워 스텟 가치'!$B$12:$L$16,AJ$2,0)*$E777)</f>
        <v>0</v>
      </c>
      <c r="AK777">
        <f>VLOOKUP($F777,'(참고)타워 스텟 가치'!$B$12:$L$16,AK$2,0)+(VLOOKUP($F777,'(참고)타워 스텟 가치'!$B$12:$L$16,AK$2,0)*$E777)</f>
        <v>0</v>
      </c>
      <c r="AL777">
        <f>VLOOKUP($F777,'(참고)타워 스텟 가치'!$B$12:$L$16,AL$2,0)+(VLOOKUP($F777,'(참고)타워 스텟 가치'!$B$12:$L$16,AL$2,0)*$E777)</f>
        <v>88.199999999999775</v>
      </c>
      <c r="AM777">
        <f>SUM('스테이지별 몬스터 스텟'!AD777*'(참고)타워 스텟 가치'!$Q$17,'스테이지별 몬스터 스텟'!AE777*'(참고)타워 스텟 가치'!$R$17,'스테이지별 몬스터 스텟'!AF777*'(참고)타워 스텟 가치'!$S$17,'스테이지별 몬스터 스텟'!AG777*'(참고)타워 스텟 가치'!$T$17,'스테이지별 몬스터 스텟'!AH777*'(참고)타워 스텟 가치'!$U$17,'스테이지별 몬스터 스텟'!AI777*'(참고)타워 스텟 가치'!$V$17,'스테이지별 몬스터 스텟'!AJ777*'(참고)타워 스텟 가치'!$W$17,'스테이지별 몬스터 스텟'!AK777*'(참고)타워 스텟 가치'!$X$17,'스테이지별 몬스터 스텟'!AL777*'(참고)타워 스텟 가치'!$Y$17)</f>
        <v>478436.17499999888</v>
      </c>
      <c r="AN777">
        <v>3</v>
      </c>
    </row>
    <row r="778" spans="3:40" x14ac:dyDescent="0.3">
      <c r="C778">
        <v>4</v>
      </c>
      <c r="D778">
        <f t="shared" si="35"/>
        <v>155</v>
      </c>
      <c r="E778" s="52">
        <f>VLOOKUP(D778,'스테이지별 난이도 설정'!B:C,2,0)</f>
        <v>61.999999999999844</v>
      </c>
      <c r="F778" t="str">
        <f t="shared" si="36"/>
        <v>유니크</v>
      </c>
      <c r="G778">
        <f t="shared" si="37"/>
        <v>6</v>
      </c>
      <c r="H778">
        <f>VLOOKUP($F778,'(참고)타워 스텟 가치'!$B$2:$L$6,H$2,0)+(VLOOKUP($F778,'(참고)타워 스텟 가치'!$B$2:$L$6,H$2,0)*$E778)</f>
        <v>1594.6874999999961</v>
      </c>
      <c r="I778">
        <f>VLOOKUP($F778,'(참고)타워 스텟 가치'!$B$2:$L$6,I$2,0)+(VLOOKUP($F778,'(참고)타워 스텟 가치'!$B$2:$L$6,I$2,0)*$E778)</f>
        <v>318.9374999999992</v>
      </c>
      <c r="J778">
        <f>VLOOKUP($F778,'(참고)타워 스텟 가치'!$B$2:$L$6,J$2,0)+(VLOOKUP($F778,'(참고)타워 스텟 가치'!$B$2:$L$6,J$2,0)*$E778)</f>
        <v>314999.99999999924</v>
      </c>
      <c r="K778">
        <f>VLOOKUP($F778,'(참고)타워 스텟 가치'!$B$2:$L$6,K$2,0)+(VLOOKUP($F778,'(참고)타워 스텟 가치'!$B$2:$L$6,K$2,0)*$E778)</f>
        <v>6378.7499999999845</v>
      </c>
      <c r="L778">
        <f>VLOOKUP($F778,'(참고)타워 스텟 가치'!$B$2:$L$6,L$2,0)+(VLOOKUP($F778,'(참고)타워 스텟 가치'!$B$2:$L$6,L$2,0)*$E778)</f>
        <v>106.31249999999973</v>
      </c>
      <c r="M778">
        <f>VLOOKUP($F778,'(참고)타워 스텟 가치'!$B$2:$L$6,M$2,0)+(VLOOKUP($F778,'(참고)타워 스텟 가치'!$B$2:$L$6,M$2,0)*$E778)</f>
        <v>18.899999999999952</v>
      </c>
      <c r="N778">
        <f>VLOOKUP($F778,'(참고)타워 스텟 가치'!$B$2:$L$6,N$2,0)+(VLOOKUP($F778,'(참고)타워 스텟 가치'!$B$2:$L$6,N$2,0)*$E778)</f>
        <v>0</v>
      </c>
      <c r="O778">
        <f>VLOOKUP($F778,'(참고)타워 스텟 가치'!$B$2:$L$6,O$2,0)+(VLOOKUP($F778,'(참고)타워 스텟 가치'!$B$2:$L$6,O$2,0)*$E778)</f>
        <v>0</v>
      </c>
      <c r="P778">
        <f>VLOOKUP($F778,'(참고)타워 스텟 가치'!$B$2:$L$6,P$2,0)+(VLOOKUP($F778,'(참고)타워 스텟 가치'!$B$2:$L$6,P$2,0)*$E778)</f>
        <v>62.999999999999844</v>
      </c>
      <c r="Q778">
        <f>SUM('스테이지별 몬스터 스텟'!H778*'(참고)타워 스텟 가치'!$Q$17,'스테이지별 몬스터 스텟'!I778*'(참고)타워 스텟 가치'!$R$17,'스테이지별 몬스터 스텟'!J778*'(참고)타워 스텟 가치'!$S$17,'스테이지별 몬스터 스텟'!K778*'(참고)타워 스텟 가치'!$T$17,'스테이지별 몬스터 스텟'!L778*'(참고)타워 스텟 가치'!$U$17,'스테이지별 몬스터 스텟'!M778*'(참고)타워 스텟 가치'!$V$17,'스테이지별 몬스터 스텟'!N778*'(참고)타워 스텟 가치'!$W$17,'스테이지별 몬스터 스텟'!O778*'(참고)타워 스텟 가치'!$X$17,'스테이지별 몬스터 스텟'!P778*'(참고)타워 스텟 가치'!$Y$17)</f>
        <v>489282.8062499988</v>
      </c>
      <c r="R778">
        <v>1</v>
      </c>
      <c r="S778">
        <f>VLOOKUP($F778,'(참고)타워 스텟 가치'!$B$7:$L$11,S$2,0)+(VLOOKUP($F778,'(참고)타워 스텟 가치'!$B$7:$L$11,S$2,0)*$E778)</f>
        <v>531.56249999999864</v>
      </c>
      <c r="T778">
        <f>VLOOKUP($F778,'(참고)타워 스텟 가치'!$B$7:$L$11,T$2,0)+(VLOOKUP($F778,'(참고)타워 스텟 가치'!$B$7:$L$11,T$2,0)*$E778)</f>
        <v>956.81249999999761</v>
      </c>
      <c r="U778">
        <f>VLOOKUP($F778,'(참고)타워 스텟 가치'!$B$7:$L$11,U$2,0)+(VLOOKUP($F778,'(참고)타워 스텟 가치'!$B$7:$L$11,U$2,0)*$E778)</f>
        <v>314999.99999999924</v>
      </c>
      <c r="V778">
        <f>VLOOKUP($F778,'(참고)타워 스텟 가치'!$B$7:$L$11,V$2,0)+(VLOOKUP($F778,'(참고)타워 스텟 가치'!$B$7:$L$11,V$2,0)*$E778)</f>
        <v>6378.7499999999845</v>
      </c>
      <c r="W778">
        <f>VLOOKUP($F778,'(참고)타워 스텟 가치'!$B$7:$L$11,W$2,0)+(VLOOKUP($F778,'(참고)타워 스텟 가치'!$B$7:$L$11,W$2,0)*$E778)</f>
        <v>106.31249999999973</v>
      </c>
      <c r="X778">
        <f>VLOOKUP($F778,'(참고)타워 스텟 가치'!$B$7:$L$11,X$2,0)+(VLOOKUP($F778,'(참고)타워 스텟 가치'!$B$7:$L$11,X$2,0)*$E778)</f>
        <v>18.899999999999952</v>
      </c>
      <c r="Y778">
        <f>VLOOKUP($F778,'(참고)타워 스텟 가치'!$B$7:$L$11,Y$2,0)+(VLOOKUP($F778,'(참고)타워 스텟 가치'!$B$7:$L$11,Y$2,0)*$E778)</f>
        <v>0</v>
      </c>
      <c r="Z778">
        <f>VLOOKUP($F778,'(참고)타워 스텟 가치'!$B$7:$L$11,Z$2,0)+(VLOOKUP($F778,'(참고)타워 스텟 가치'!$B$7:$L$11,Z$2,0)*$E778)</f>
        <v>0</v>
      </c>
      <c r="AA778">
        <f>VLOOKUP($F778,'(참고)타워 스텟 가치'!$B$7:$L$11,AA$2,0)+(VLOOKUP($F778,'(참고)타워 스텟 가치'!$B$7:$L$11,AA$2,0)*$E778)</f>
        <v>62.999999999999844</v>
      </c>
      <c r="AB778">
        <f>SUM('스테이지별 몬스터 스텟'!S778*'(참고)타워 스텟 가치'!$Q$17,'스테이지별 몬스터 스텟'!T778*'(참고)타워 스텟 가치'!$R$17,'스테이지별 몬스터 스텟'!U778*'(참고)타워 스텟 가치'!$S$17,'스테이지별 몬스터 스텟'!V778*'(참고)타워 스텟 가치'!$T$17,'스테이지별 몬스터 스텟'!W778*'(참고)타워 스텟 가치'!$U$17,'스테이지별 몬스터 스텟'!X778*'(참고)타워 스텟 가치'!$V$17,'스테이지별 몬스터 스텟'!Y778*'(참고)타워 스텟 가치'!$W$17,'스테이지별 몬스터 스텟'!Z778*'(참고)타워 스텟 가치'!$X$17,'스테이지별 몬스터 스텟'!AA778*'(참고)타워 스텟 가치'!$Y$17)</f>
        <v>488113.3687499988</v>
      </c>
      <c r="AC778">
        <v>2</v>
      </c>
      <c r="AD778">
        <f>VLOOKUP($F778,'(참고)타워 스텟 가치'!$B$12:$L$16,AD$2,0)+(VLOOKUP($F778,'(참고)타워 스텟 가치'!$B$12:$L$16,AD$2,0)*$E778)</f>
        <v>531.56249999999864</v>
      </c>
      <c r="AE778">
        <f>VLOOKUP($F778,'(참고)타워 스텟 가치'!$B$12:$L$16,AE$2,0)+(VLOOKUP($F778,'(참고)타워 스텟 가치'!$B$12:$L$16,AE$2,0)*$E778)</f>
        <v>637.87499999999841</v>
      </c>
      <c r="AF778">
        <f>VLOOKUP($F778,'(참고)타워 스텟 가치'!$B$12:$L$16,AF$2,0)+(VLOOKUP($F778,'(참고)타워 스텟 가치'!$B$12:$L$16,AF$2,0)*$E778)</f>
        <v>314999.99999999924</v>
      </c>
      <c r="AG778">
        <f>VLOOKUP($F778,'(참고)타워 스텟 가치'!$B$12:$L$16,AG$2,0)+(VLOOKUP($F778,'(참고)타워 스텟 가치'!$B$12:$L$16,AG$2,0)*$E778)</f>
        <v>3189.3749999999923</v>
      </c>
      <c r="AH778">
        <f>VLOOKUP($F778,'(참고)타워 스텟 가치'!$B$12:$L$16,AH$2,0)+(VLOOKUP($F778,'(참고)타워 스텟 가치'!$B$12:$L$16,AH$2,0)*$E778)</f>
        <v>106.31249999999973</v>
      </c>
      <c r="AI778">
        <f>VLOOKUP($F778,'(참고)타워 스텟 가치'!$B$12:$L$16,AI$2,0)+(VLOOKUP($F778,'(참고)타워 스텟 가치'!$B$12:$L$16,AI$2,0)*$E778)</f>
        <v>18.899999999999952</v>
      </c>
      <c r="AJ778">
        <f>VLOOKUP($F778,'(참고)타워 스텟 가치'!$B$12:$L$16,AJ$2,0)+(VLOOKUP($F778,'(참고)타워 스텟 가치'!$B$12:$L$16,AJ$2,0)*$E778)</f>
        <v>0</v>
      </c>
      <c r="AK778">
        <f>VLOOKUP($F778,'(참고)타워 스텟 가치'!$B$12:$L$16,AK$2,0)+(VLOOKUP($F778,'(참고)타워 스텟 가치'!$B$12:$L$16,AK$2,0)*$E778)</f>
        <v>0</v>
      </c>
      <c r="AL778">
        <f>VLOOKUP($F778,'(참고)타워 스텟 가치'!$B$12:$L$16,AL$2,0)+(VLOOKUP($F778,'(참고)타워 스텟 가치'!$B$12:$L$16,AL$2,0)*$E778)</f>
        <v>125.99999999999969</v>
      </c>
      <c r="AM778">
        <f>SUM('스테이지별 몬스터 스텟'!AD778*'(참고)타워 스텟 가치'!$Q$17,'스테이지별 몬스터 스텟'!AE778*'(참고)타워 스텟 가치'!$R$17,'스테이지별 몬스터 스텟'!AF778*'(참고)타워 스텟 가치'!$S$17,'스테이지별 몬스터 스텟'!AG778*'(참고)타워 스텟 가치'!$T$17,'스테이지별 몬스터 스텟'!AH778*'(참고)타워 스텟 가치'!$U$17,'스테이지별 몬스터 스텟'!AI778*'(참고)타워 스텟 가치'!$V$17,'스테이지별 몬스터 스텟'!AJ778*'(참고)타워 스텟 가치'!$W$17,'스테이지별 몬스터 스텟'!AK778*'(참고)타워 스텟 가치'!$X$17,'스테이지별 몬스터 스텟'!AL778*'(참고)타워 스텟 가치'!$Y$17)</f>
        <v>481382.21249999886</v>
      </c>
      <c r="AN778">
        <v>3</v>
      </c>
    </row>
    <row r="779" spans="3:40" x14ac:dyDescent="0.3">
      <c r="C779">
        <v>5</v>
      </c>
      <c r="D779">
        <f t="shared" si="35"/>
        <v>155</v>
      </c>
      <c r="E779" s="52">
        <f>VLOOKUP(D779,'스테이지별 난이도 설정'!B:C,2,0)</f>
        <v>61.999999999999844</v>
      </c>
      <c r="F779" t="str">
        <f t="shared" si="36"/>
        <v>스페셜</v>
      </c>
      <c r="G779">
        <f t="shared" si="37"/>
        <v>6</v>
      </c>
      <c r="H779">
        <f>VLOOKUP($F779,'(참고)타워 스텟 가치'!$B$2:$L$6,H$2,0)+(VLOOKUP($F779,'(참고)타워 스텟 가치'!$B$2:$L$6,H$2,0)*$E779)</f>
        <v>2392.0312499999941</v>
      </c>
      <c r="I779">
        <f>VLOOKUP($F779,'(참고)타워 스텟 가치'!$B$2:$L$6,I$2,0)+(VLOOKUP($F779,'(참고)타워 스텟 가치'!$B$2:$L$6,I$2,0)*$E779)</f>
        <v>478.40624999999881</v>
      </c>
      <c r="J779">
        <f>VLOOKUP($F779,'(참고)타워 스텟 가치'!$B$2:$L$6,J$2,0)+(VLOOKUP($F779,'(참고)타워 스텟 가치'!$B$2:$L$6,J$2,0)*$E779)</f>
        <v>314999.99999999924</v>
      </c>
      <c r="K779">
        <f>VLOOKUP($F779,'(참고)타워 스텟 가치'!$B$2:$L$6,K$2,0)+(VLOOKUP($F779,'(참고)타워 스텟 가치'!$B$2:$L$6,K$2,0)*$E779)</f>
        <v>9568.1249999999764</v>
      </c>
      <c r="L779">
        <f>VLOOKUP($F779,'(참고)타워 스텟 가치'!$B$2:$L$6,L$2,0)+(VLOOKUP($F779,'(참고)타워 스텟 가치'!$B$2:$L$6,L$2,0)*$E779)</f>
        <v>159.4687499999996</v>
      </c>
      <c r="M779">
        <f>VLOOKUP($F779,'(참고)타워 스텟 가치'!$B$2:$L$6,M$2,0)+(VLOOKUP($F779,'(참고)타워 스텟 가치'!$B$2:$L$6,M$2,0)*$E779)</f>
        <v>18.899999999999952</v>
      </c>
      <c r="N779">
        <f>VLOOKUP($F779,'(참고)타워 스텟 가치'!$B$2:$L$6,N$2,0)+(VLOOKUP($F779,'(참고)타워 스텟 가치'!$B$2:$L$6,N$2,0)*$E779)</f>
        <v>0</v>
      </c>
      <c r="O779">
        <f>VLOOKUP($F779,'(참고)타워 스텟 가치'!$B$2:$L$6,O$2,0)+(VLOOKUP($F779,'(참고)타워 스텟 가치'!$B$2:$L$6,O$2,0)*$E779)</f>
        <v>0</v>
      </c>
      <c r="P779">
        <f>VLOOKUP($F779,'(참고)타워 스텟 가치'!$B$2:$L$6,P$2,0)+(VLOOKUP($F779,'(참고)타워 스텟 가치'!$B$2:$L$6,P$2,0)*$E779)</f>
        <v>62.999999999999844</v>
      </c>
      <c r="Q779">
        <f>SUM('스테이지별 몬스터 스텟'!H779*'(참고)타워 스텟 가치'!$Q$17,'스테이지별 몬스터 스텟'!I779*'(참고)타워 스텟 가치'!$R$17,'스테이지별 몬스터 스텟'!J779*'(참고)타워 스텟 가치'!$S$17,'스테이지별 몬스터 스텟'!K779*'(참고)타워 스텟 가치'!$T$17,'스테이지별 몬스터 스텟'!L779*'(참고)타워 스텟 가치'!$U$17,'스테이지별 몬스터 스텟'!M779*'(참고)타워 스텟 가치'!$V$17,'스테이지별 몬스터 스텟'!N779*'(참고)타워 스텟 가치'!$W$17,'스테이지별 몬스터 스텟'!O779*'(참고)타워 스텟 가치'!$X$17,'스테이지별 몬스터 스텟'!P779*'(참고)타워 스텟 가치'!$Y$17)</f>
        <v>497601.7593749988</v>
      </c>
      <c r="R779">
        <v>1</v>
      </c>
      <c r="S779">
        <f>VLOOKUP($F779,'(참고)타워 스텟 가치'!$B$7:$L$11,S$2,0)+(VLOOKUP($F779,'(참고)타워 스텟 가치'!$B$7:$L$11,S$2,0)*$E779)</f>
        <v>797.34374999999807</v>
      </c>
      <c r="T779">
        <f>VLOOKUP($F779,'(참고)타워 스텟 가치'!$B$7:$L$11,T$2,0)+(VLOOKUP($F779,'(참고)타워 스텟 가치'!$B$7:$L$11,T$2,0)*$E779)</f>
        <v>1435.2187499999964</v>
      </c>
      <c r="U779">
        <f>VLOOKUP($F779,'(참고)타워 스텟 가치'!$B$7:$L$11,U$2,0)+(VLOOKUP($F779,'(참고)타워 스텟 가치'!$B$7:$L$11,U$2,0)*$E779)</f>
        <v>314999.99999999924</v>
      </c>
      <c r="V779">
        <f>VLOOKUP($F779,'(참고)타워 스텟 가치'!$B$7:$L$11,V$2,0)+(VLOOKUP($F779,'(참고)타워 스텟 가치'!$B$7:$L$11,V$2,0)*$E779)</f>
        <v>9568.1249999999764</v>
      </c>
      <c r="W779">
        <f>VLOOKUP($F779,'(참고)타워 스텟 가치'!$B$7:$L$11,W$2,0)+(VLOOKUP($F779,'(참고)타워 스텟 가치'!$B$7:$L$11,W$2,0)*$E779)</f>
        <v>159.4687499999996</v>
      </c>
      <c r="X779">
        <f>VLOOKUP($F779,'(참고)타워 스텟 가치'!$B$7:$L$11,X$2,0)+(VLOOKUP($F779,'(참고)타워 스텟 가치'!$B$7:$L$11,X$2,0)*$E779)</f>
        <v>18.899999999999952</v>
      </c>
      <c r="Y779">
        <f>VLOOKUP($F779,'(참고)타워 스텟 가치'!$B$7:$L$11,Y$2,0)+(VLOOKUP($F779,'(참고)타워 스텟 가치'!$B$7:$L$11,Y$2,0)*$E779)</f>
        <v>0</v>
      </c>
      <c r="Z779">
        <f>VLOOKUP($F779,'(참고)타워 스텟 가치'!$B$7:$L$11,Z$2,0)+(VLOOKUP($F779,'(참고)타워 스텟 가치'!$B$7:$L$11,Z$2,0)*$E779)</f>
        <v>0</v>
      </c>
      <c r="AA779">
        <f>VLOOKUP($F779,'(참고)타워 스텟 가치'!$B$7:$L$11,AA$2,0)+(VLOOKUP($F779,'(참고)타워 스텟 가치'!$B$7:$L$11,AA$2,0)*$E779)</f>
        <v>62.999999999999844</v>
      </c>
      <c r="AB779">
        <f>SUM('스테이지별 몬스터 스텟'!S779*'(참고)타워 스텟 가치'!$Q$17,'스테이지별 몬스터 스텟'!T779*'(참고)타워 스텟 가치'!$R$17,'스테이지별 몬스터 스텟'!U779*'(참고)타워 스텟 가치'!$S$17,'스테이지별 몬스터 스텟'!V779*'(참고)타워 스텟 가치'!$T$17,'스테이지별 몬스터 스텟'!W779*'(참고)타워 스텟 가치'!$U$17,'스테이지별 몬스터 스텟'!X779*'(참고)타워 스텟 가치'!$V$17,'스테이지별 몬스터 스텟'!Y779*'(참고)타워 스텟 가치'!$W$17,'스테이지별 몬스터 스텟'!Z779*'(참고)타워 스텟 가치'!$X$17,'스테이지별 몬스터 스텟'!AA779*'(참고)타워 스텟 가치'!$Y$17)</f>
        <v>495847.6031249988</v>
      </c>
      <c r="AC779">
        <v>2</v>
      </c>
      <c r="AD779">
        <f>VLOOKUP($F779,'(참고)타워 스텟 가치'!$B$12:$L$16,AD$2,0)+(VLOOKUP($F779,'(참고)타워 스텟 가치'!$B$12:$L$16,AD$2,0)*$E779)</f>
        <v>797.34374999999807</v>
      </c>
      <c r="AE779">
        <f>VLOOKUP($F779,'(참고)타워 스텟 가치'!$B$12:$L$16,AE$2,0)+(VLOOKUP($F779,'(참고)타워 스텟 가치'!$B$12:$L$16,AE$2,0)*$E779)</f>
        <v>956.81249999999761</v>
      </c>
      <c r="AF779">
        <f>VLOOKUP($F779,'(참고)타워 스텟 가치'!$B$12:$L$16,AF$2,0)+(VLOOKUP($F779,'(참고)타워 스텟 가치'!$B$12:$L$16,AF$2,0)*$E779)</f>
        <v>314999.99999999924</v>
      </c>
      <c r="AG779">
        <f>VLOOKUP($F779,'(참고)타워 스텟 가치'!$B$12:$L$16,AG$2,0)+(VLOOKUP($F779,'(참고)타워 스텟 가치'!$B$12:$L$16,AG$2,0)*$E779)</f>
        <v>4784.0624999999882</v>
      </c>
      <c r="AH779">
        <f>VLOOKUP($F779,'(참고)타워 스텟 가치'!$B$12:$L$16,AH$2,0)+(VLOOKUP($F779,'(참고)타워 스텟 가치'!$B$12:$L$16,AH$2,0)*$E779)</f>
        <v>159.4687499999996</v>
      </c>
      <c r="AI779">
        <f>VLOOKUP($F779,'(참고)타워 스텟 가치'!$B$12:$L$16,AI$2,0)+(VLOOKUP($F779,'(참고)타워 스텟 가치'!$B$12:$L$16,AI$2,0)*$E779)</f>
        <v>18.899999999999952</v>
      </c>
      <c r="AJ779">
        <f>VLOOKUP($F779,'(참고)타워 스텟 가치'!$B$12:$L$16,AJ$2,0)+(VLOOKUP($F779,'(참고)타워 스텟 가치'!$B$12:$L$16,AJ$2,0)*$E779)</f>
        <v>0</v>
      </c>
      <c r="AK779">
        <f>VLOOKUP($F779,'(참고)타워 스텟 가치'!$B$12:$L$16,AK$2,0)+(VLOOKUP($F779,'(참고)타워 스텟 가치'!$B$12:$L$16,AK$2,0)*$E779)</f>
        <v>0</v>
      </c>
      <c r="AL779">
        <f>VLOOKUP($F779,'(참고)타워 스텟 가치'!$B$12:$L$16,AL$2,0)+(VLOOKUP($F779,'(참고)타워 스텟 가치'!$B$12:$L$16,AL$2,0)*$E779)</f>
        <v>125.99999999999969</v>
      </c>
      <c r="AM779">
        <f>SUM('스테이지별 몬스터 스텟'!AD779*'(참고)타워 스텟 가치'!$Q$17,'스테이지별 몬스터 스텟'!AE779*'(참고)타워 스텟 가치'!$R$17,'스테이지별 몬스터 스텟'!AF779*'(참고)타워 스텟 가치'!$S$17,'스테이지별 몬스터 스텟'!AG779*'(참고)타워 스텟 가치'!$T$17,'스테이지별 몬스터 스텟'!AH779*'(참고)타워 스텟 가치'!$U$17,'스테이지별 몬스터 스텟'!AI779*'(참고)타워 스텟 가치'!$V$17,'스테이지별 몬스터 스텟'!AJ779*'(참고)타워 스텟 가치'!$W$17,'스테이지별 몬스터 스텟'!AK779*'(참고)타워 스텟 가치'!$X$17,'스테이지별 몬스터 스텟'!AL779*'(참고)타워 스텟 가치'!$Y$17)</f>
        <v>485687.86874999886</v>
      </c>
      <c r="AN779">
        <v>3</v>
      </c>
    </row>
    <row r="780" spans="3:40" x14ac:dyDescent="0.3">
      <c r="C780">
        <v>1</v>
      </c>
      <c r="D780">
        <f t="shared" si="35"/>
        <v>156</v>
      </c>
      <c r="E780" s="52">
        <f>VLOOKUP(D780,'스테이지별 난이도 설정'!B:C,2,0)</f>
        <v>62.399999999999842</v>
      </c>
      <c r="F780" t="str">
        <f t="shared" si="36"/>
        <v>일반</v>
      </c>
      <c r="G780">
        <f t="shared" si="37"/>
        <v>6</v>
      </c>
      <c r="H780">
        <f>VLOOKUP($F780,'(참고)타워 스텟 가치'!$B$2:$L$6,H$2,0)+(VLOOKUP($F780,'(참고)타워 스텟 가치'!$B$2:$L$6,H$2,0)*$E780)</f>
        <v>475.49999999999881</v>
      </c>
      <c r="I780">
        <f>VLOOKUP($F780,'(참고)타워 스텟 가치'!$B$2:$L$6,I$2,0)+(VLOOKUP($F780,'(참고)타워 스텟 가치'!$B$2:$L$6,I$2,0)*$E780)</f>
        <v>95.099999999999767</v>
      </c>
      <c r="J780">
        <f>VLOOKUP($F780,'(참고)타워 스텟 가치'!$B$2:$L$6,J$2,0)+(VLOOKUP($F780,'(참고)타워 스텟 가치'!$B$2:$L$6,J$2,0)*$E780)</f>
        <v>316999.99999999919</v>
      </c>
      <c r="K780">
        <f>VLOOKUP($F780,'(참고)타워 스텟 가치'!$B$2:$L$6,K$2,0)+(VLOOKUP($F780,'(참고)타워 스텟 가치'!$B$2:$L$6,K$2,0)*$E780)</f>
        <v>1901.9999999999952</v>
      </c>
      <c r="L780">
        <f>VLOOKUP($F780,'(참고)타워 스텟 가치'!$B$2:$L$6,L$2,0)+(VLOOKUP($F780,'(참고)타워 스텟 가치'!$B$2:$L$6,L$2,0)*$E780)</f>
        <v>31.699999999999921</v>
      </c>
      <c r="M780">
        <f>VLOOKUP($F780,'(참고)타워 스텟 가치'!$B$2:$L$6,M$2,0)+(VLOOKUP($F780,'(참고)타워 스텟 가치'!$B$2:$L$6,M$2,0)*$E780)</f>
        <v>19.019999999999953</v>
      </c>
      <c r="N780">
        <f>VLOOKUP($F780,'(참고)타워 스텟 가치'!$B$2:$L$6,N$2,0)+(VLOOKUP($F780,'(참고)타워 스텟 가치'!$B$2:$L$6,N$2,0)*$E780)</f>
        <v>0</v>
      </c>
      <c r="O780">
        <f>VLOOKUP($F780,'(참고)타워 스텟 가치'!$B$2:$L$6,O$2,0)+(VLOOKUP($F780,'(참고)타워 스텟 가치'!$B$2:$L$6,O$2,0)*$E780)</f>
        <v>0</v>
      </c>
      <c r="P780">
        <f>VLOOKUP($F780,'(참고)타워 스텟 가치'!$B$2:$L$6,P$2,0)+(VLOOKUP($F780,'(참고)타워 스텟 가치'!$B$2:$L$6,P$2,0)*$E780)</f>
        <v>44.379999999999889</v>
      </c>
      <c r="Q780">
        <f>SUM('스테이지별 몬스터 스텟'!H780*'(참고)타워 스텟 가치'!$Q$17,'스테이지별 몬스터 스텟'!I780*'(참고)타워 스텟 가치'!$R$17,'스테이지별 몬스터 스텟'!J780*'(참고)타워 스텟 가치'!$S$17,'스테이지별 몬스터 스텟'!K780*'(참고)타워 스텟 가치'!$T$17,'스테이지별 몬스터 스텟'!L780*'(참고)타워 스텟 가치'!$U$17,'스테이지별 몬스터 스텟'!M780*'(참고)타워 스텟 가치'!$V$17,'스테이지별 몬스터 스텟'!N780*'(참고)타워 스텟 가치'!$W$17,'스테이지별 몬스터 스텟'!O780*'(참고)타워 스텟 가치'!$X$17,'스테이지별 몬스터 스텟'!P780*'(참고)타워 스텟 가치'!$Y$17)</f>
        <v>480568.82999999885</v>
      </c>
      <c r="R780">
        <v>1</v>
      </c>
      <c r="S780">
        <f>VLOOKUP($F780,'(참고)타워 스텟 가치'!$B$7:$L$11,S$2,0)+(VLOOKUP($F780,'(참고)타워 스텟 가치'!$B$7:$L$11,S$2,0)*$E780)</f>
        <v>158.4999999999996</v>
      </c>
      <c r="T780">
        <f>VLOOKUP($F780,'(참고)타워 스텟 가치'!$B$7:$L$11,T$2,0)+(VLOOKUP($F780,'(참고)타워 스텟 가치'!$B$7:$L$11,T$2,0)*$E780)</f>
        <v>285.29999999999927</v>
      </c>
      <c r="U780">
        <f>VLOOKUP($F780,'(참고)타워 스텟 가치'!$B$7:$L$11,U$2,0)+(VLOOKUP($F780,'(참고)타워 스텟 가치'!$B$7:$L$11,U$2,0)*$E780)</f>
        <v>316999.99999999919</v>
      </c>
      <c r="V780">
        <f>VLOOKUP($F780,'(참고)타워 스텟 가치'!$B$7:$L$11,V$2,0)+(VLOOKUP($F780,'(참고)타워 스텟 가치'!$B$7:$L$11,V$2,0)*$E780)</f>
        <v>1901.9999999999952</v>
      </c>
      <c r="W780">
        <f>VLOOKUP($F780,'(참고)타워 스텟 가치'!$B$7:$L$11,W$2,0)+(VLOOKUP($F780,'(참고)타워 스텟 가치'!$B$7:$L$11,W$2,0)*$E780)</f>
        <v>31.699999999999921</v>
      </c>
      <c r="X780">
        <f>VLOOKUP($F780,'(참고)타워 스텟 가치'!$B$7:$L$11,X$2,0)+(VLOOKUP($F780,'(참고)타워 스텟 가치'!$B$7:$L$11,X$2,0)*$E780)</f>
        <v>19.019999999999953</v>
      </c>
      <c r="Y780">
        <f>VLOOKUP($F780,'(참고)타워 스텟 가치'!$B$7:$L$11,Y$2,0)+(VLOOKUP($F780,'(참고)타워 스텟 가치'!$B$7:$L$11,Y$2,0)*$E780)</f>
        <v>0</v>
      </c>
      <c r="Z780">
        <f>VLOOKUP($F780,'(참고)타워 스텟 가치'!$B$7:$L$11,Z$2,0)+(VLOOKUP($F780,'(참고)타워 스텟 가치'!$B$7:$L$11,Z$2,0)*$E780)</f>
        <v>0</v>
      </c>
      <c r="AA780">
        <f>VLOOKUP($F780,'(참고)타워 스텟 가치'!$B$7:$L$11,AA$2,0)+(VLOOKUP($F780,'(참고)타워 스텟 가치'!$B$7:$L$11,AA$2,0)*$E780)</f>
        <v>44.379999999999889</v>
      </c>
      <c r="AB780">
        <f>SUM('스테이지별 몬스터 스텟'!S780*'(참고)타워 스텟 가치'!$Q$17,'스테이지별 몬스터 스텟'!T780*'(참고)타워 스텟 가치'!$R$17,'스테이지별 몬스터 스텟'!U780*'(참고)타워 스텟 가치'!$S$17,'스테이지별 몬스터 스텟'!V780*'(참고)타워 스텟 가치'!$T$17,'스테이지별 몬스터 스텟'!W780*'(참고)타워 스텟 가치'!$U$17,'스테이지별 몬스터 스텟'!X780*'(참고)타워 스텟 가치'!$V$17,'스테이지별 몬스터 스텟'!Y780*'(참고)타워 스텟 가치'!$W$17,'스테이지별 몬스터 스텟'!Z780*'(참고)타워 스텟 가치'!$X$17,'스테이지별 몬스터 스텟'!AA780*'(참고)타워 스텟 가치'!$Y$17)</f>
        <v>480220.12999999884</v>
      </c>
      <c r="AC780">
        <v>2</v>
      </c>
      <c r="AD780">
        <f>VLOOKUP($F780,'(참고)타워 스텟 가치'!$B$12:$L$16,AD$2,0)+(VLOOKUP($F780,'(참고)타워 스텟 가치'!$B$12:$L$16,AD$2,0)*$E780)</f>
        <v>158.4999999999996</v>
      </c>
      <c r="AE780">
        <f>VLOOKUP($F780,'(참고)타워 스텟 가치'!$B$12:$L$16,AE$2,0)+(VLOOKUP($F780,'(참고)타워 스텟 가치'!$B$12:$L$16,AE$2,0)*$E780)</f>
        <v>190.19999999999953</v>
      </c>
      <c r="AF780">
        <f>VLOOKUP($F780,'(참고)타워 스텟 가치'!$B$12:$L$16,AF$2,0)+(VLOOKUP($F780,'(참고)타워 스텟 가치'!$B$12:$L$16,AF$2,0)*$E780)</f>
        <v>316999.99999999919</v>
      </c>
      <c r="AG780">
        <f>VLOOKUP($F780,'(참고)타워 스텟 가치'!$B$12:$L$16,AG$2,0)+(VLOOKUP($F780,'(참고)타워 스텟 가치'!$B$12:$L$16,AG$2,0)*$E780)</f>
        <v>950.99999999999761</v>
      </c>
      <c r="AH780">
        <f>VLOOKUP($F780,'(참고)타워 스텟 가치'!$B$12:$L$16,AH$2,0)+(VLOOKUP($F780,'(참고)타워 스텟 가치'!$B$12:$L$16,AH$2,0)*$E780)</f>
        <v>31.699999999999921</v>
      </c>
      <c r="AI780">
        <f>VLOOKUP($F780,'(참고)타워 스텟 가치'!$B$12:$L$16,AI$2,0)+(VLOOKUP($F780,'(참고)타워 스텟 가치'!$B$12:$L$16,AI$2,0)*$E780)</f>
        <v>19.019999999999953</v>
      </c>
      <c r="AJ780">
        <f>VLOOKUP($F780,'(참고)타워 스텟 가치'!$B$12:$L$16,AJ$2,0)+(VLOOKUP($F780,'(참고)타워 스텟 가치'!$B$12:$L$16,AJ$2,0)*$E780)</f>
        <v>0</v>
      </c>
      <c r="AK780">
        <f>VLOOKUP($F780,'(참고)타워 스텟 가치'!$B$12:$L$16,AK$2,0)+(VLOOKUP($F780,'(참고)타워 스텟 가치'!$B$12:$L$16,AK$2,0)*$E780)</f>
        <v>0</v>
      </c>
      <c r="AL780">
        <f>VLOOKUP($F780,'(참고)타워 스텟 가치'!$B$12:$L$16,AL$2,0)+(VLOOKUP($F780,'(참고)타워 스텟 가치'!$B$12:$L$16,AL$2,0)*$E780)</f>
        <v>88.759999999999778</v>
      </c>
      <c r="AM780">
        <f>SUM('스테이지별 몬스터 스텟'!AD780*'(참고)타워 스텟 가치'!$Q$17,'스테이지별 몬스터 스텟'!AE780*'(참고)타워 스텟 가치'!$R$17,'스테이지별 몬스터 스텟'!AF780*'(참고)타워 스텟 가치'!$S$17,'스테이지별 몬스터 스텟'!AG780*'(참고)타워 스텟 가치'!$T$17,'스테이지별 몬스터 스텟'!AH780*'(참고)타워 스텟 가치'!$U$17,'스테이지별 몬스터 스텟'!AI780*'(참고)타워 스텟 가치'!$V$17,'스테이지별 몬스터 스텟'!AJ780*'(참고)타워 스텟 가치'!$W$17,'스테이지별 몬스터 스텟'!AK780*'(참고)타워 스텟 가치'!$X$17,'스테이지별 몬스터 스텟'!AL780*'(참고)타워 스텟 가치'!$Y$17)</f>
        <v>478264.23999999883</v>
      </c>
      <c r="AN780">
        <v>3</v>
      </c>
    </row>
    <row r="781" spans="3:40" x14ac:dyDescent="0.3">
      <c r="C781">
        <v>2</v>
      </c>
      <c r="D781">
        <f t="shared" si="35"/>
        <v>156</v>
      </c>
      <c r="E781" s="52">
        <f>VLOOKUP(D781,'스테이지별 난이도 설정'!B:C,2,0)</f>
        <v>62.399999999999842</v>
      </c>
      <c r="F781" t="str">
        <f t="shared" si="36"/>
        <v>레어</v>
      </c>
      <c r="G781">
        <f t="shared" si="37"/>
        <v>6</v>
      </c>
      <c r="H781">
        <f>VLOOKUP($F781,'(참고)타워 스텟 가치'!$B$2:$L$6,H$2,0)+(VLOOKUP($F781,'(참고)타워 스텟 가치'!$B$2:$L$6,H$2,0)*$E781)</f>
        <v>713.24999999999818</v>
      </c>
      <c r="I781">
        <f>VLOOKUP($F781,'(참고)타워 스텟 가치'!$B$2:$L$6,I$2,0)+(VLOOKUP($F781,'(참고)타워 스텟 가치'!$B$2:$L$6,I$2,0)*$E781)</f>
        <v>142.64999999999964</v>
      </c>
      <c r="J781">
        <f>VLOOKUP($F781,'(참고)타워 스텟 가치'!$B$2:$L$6,J$2,0)+(VLOOKUP($F781,'(참고)타워 스텟 가치'!$B$2:$L$6,J$2,0)*$E781)</f>
        <v>316999.99999999919</v>
      </c>
      <c r="K781">
        <f>VLOOKUP($F781,'(참고)타워 스텟 가치'!$B$2:$L$6,K$2,0)+(VLOOKUP($F781,'(참고)타워 스텟 가치'!$B$2:$L$6,K$2,0)*$E781)</f>
        <v>2852.9999999999927</v>
      </c>
      <c r="L781">
        <f>VLOOKUP($F781,'(참고)타워 스텟 가치'!$B$2:$L$6,L$2,0)+(VLOOKUP($F781,'(참고)타워 스텟 가치'!$B$2:$L$6,L$2,0)*$E781)</f>
        <v>47.549999999999883</v>
      </c>
      <c r="M781">
        <f>VLOOKUP($F781,'(참고)타워 스텟 가치'!$B$2:$L$6,M$2,0)+(VLOOKUP($F781,'(참고)타워 스텟 가치'!$B$2:$L$6,M$2,0)*$E781)</f>
        <v>19.019999999999953</v>
      </c>
      <c r="N781">
        <f>VLOOKUP($F781,'(참고)타워 스텟 가치'!$B$2:$L$6,N$2,0)+(VLOOKUP($F781,'(참고)타워 스텟 가치'!$B$2:$L$6,N$2,0)*$E781)</f>
        <v>0</v>
      </c>
      <c r="O781">
        <f>VLOOKUP($F781,'(참고)타워 스텟 가치'!$B$2:$L$6,O$2,0)+(VLOOKUP($F781,'(참고)타워 스텟 가치'!$B$2:$L$6,O$2,0)*$E781)</f>
        <v>0</v>
      </c>
      <c r="P781">
        <f>VLOOKUP($F781,'(참고)타워 스텟 가치'!$B$2:$L$6,P$2,0)+(VLOOKUP($F781,'(참고)타워 스텟 가치'!$B$2:$L$6,P$2,0)*$E781)</f>
        <v>44.379999999999889</v>
      </c>
      <c r="Q781">
        <f>SUM('스테이지별 몬스터 스텟'!H781*'(참고)타워 스텟 가치'!$Q$17,'스테이지별 몬스터 스텟'!I781*'(참고)타워 스텟 가치'!$R$17,'스테이지별 몬스터 스텟'!J781*'(참고)타워 스텟 가치'!$S$17,'스테이지별 몬스터 스텟'!K781*'(참고)타워 스텟 가치'!$T$17,'스테이지별 몬스터 스텟'!L781*'(참고)타워 스텟 가치'!$U$17,'스테이지별 몬스터 스텟'!M781*'(참고)타워 스텟 가치'!$V$17,'스테이지별 몬스터 스텟'!N781*'(참고)타워 스텟 가치'!$W$17,'스테이지별 몬스터 스텟'!O781*'(참고)타워 스텟 가치'!$X$17,'스테이지별 몬스터 스텟'!P781*'(참고)타워 스텟 가치'!$Y$17)</f>
        <v>483049.35499999876</v>
      </c>
      <c r="R781">
        <v>1</v>
      </c>
      <c r="S781">
        <f>VLOOKUP($F781,'(참고)타워 스텟 가치'!$B$7:$L$11,S$2,0)+(VLOOKUP($F781,'(참고)타워 스텟 가치'!$B$7:$L$11,S$2,0)*$E781)</f>
        <v>237.7499999999994</v>
      </c>
      <c r="T781">
        <f>VLOOKUP($F781,'(참고)타워 스텟 가치'!$B$7:$L$11,T$2,0)+(VLOOKUP($F781,'(참고)타워 스텟 가치'!$B$7:$L$11,T$2,0)*$E781)</f>
        <v>427.94999999999891</v>
      </c>
      <c r="U781">
        <f>VLOOKUP($F781,'(참고)타워 스텟 가치'!$B$7:$L$11,U$2,0)+(VLOOKUP($F781,'(참고)타워 스텟 가치'!$B$7:$L$11,U$2,0)*$E781)</f>
        <v>316999.99999999919</v>
      </c>
      <c r="V781">
        <f>VLOOKUP($F781,'(참고)타워 스텟 가치'!$B$7:$L$11,V$2,0)+(VLOOKUP($F781,'(참고)타워 스텟 가치'!$B$7:$L$11,V$2,0)*$E781)</f>
        <v>2852.9999999999927</v>
      </c>
      <c r="W781">
        <f>VLOOKUP($F781,'(참고)타워 스텟 가치'!$B$7:$L$11,W$2,0)+(VLOOKUP($F781,'(참고)타워 스텟 가치'!$B$7:$L$11,W$2,0)*$E781)</f>
        <v>47.549999999999883</v>
      </c>
      <c r="X781">
        <f>VLOOKUP($F781,'(참고)타워 스텟 가치'!$B$7:$L$11,X$2,0)+(VLOOKUP($F781,'(참고)타워 스텟 가치'!$B$7:$L$11,X$2,0)*$E781)</f>
        <v>19.019999999999953</v>
      </c>
      <c r="Y781">
        <f>VLOOKUP($F781,'(참고)타워 스텟 가치'!$B$7:$L$11,Y$2,0)+(VLOOKUP($F781,'(참고)타워 스텟 가치'!$B$7:$L$11,Y$2,0)*$E781)</f>
        <v>0</v>
      </c>
      <c r="Z781">
        <f>VLOOKUP($F781,'(참고)타워 스텟 가치'!$B$7:$L$11,Z$2,0)+(VLOOKUP($F781,'(참고)타워 스텟 가치'!$B$7:$L$11,Z$2,0)*$E781)</f>
        <v>0</v>
      </c>
      <c r="AA781">
        <f>VLOOKUP($F781,'(참고)타워 스텟 가치'!$B$7:$L$11,AA$2,0)+(VLOOKUP($F781,'(참고)타워 스텟 가치'!$B$7:$L$11,AA$2,0)*$E781)</f>
        <v>44.379999999999889</v>
      </c>
      <c r="AB781">
        <f>SUM('스테이지별 몬스터 스텟'!S781*'(참고)타워 스텟 가치'!$Q$17,'스테이지별 몬스터 스텟'!T781*'(참고)타워 스텟 가치'!$R$17,'스테이지별 몬스터 스텟'!U781*'(참고)타워 스텟 가치'!$S$17,'스테이지별 몬스터 스텟'!V781*'(참고)타워 스텟 가치'!$T$17,'스테이지별 몬스터 스텟'!W781*'(참고)타워 스텟 가치'!$U$17,'스테이지별 몬스터 스텟'!X781*'(참고)타워 스텟 가치'!$V$17,'스테이지별 몬스터 스텟'!Y781*'(참고)타워 스텟 가치'!$W$17,'스테이지별 몬스터 스텟'!Z781*'(참고)타워 스텟 가치'!$X$17,'스테이지별 몬스터 스텟'!AA781*'(참고)타워 스텟 가치'!$Y$17)</f>
        <v>482526.30499999877</v>
      </c>
      <c r="AC781">
        <v>2</v>
      </c>
      <c r="AD781">
        <f>VLOOKUP($F781,'(참고)타워 스텟 가치'!$B$12:$L$16,AD$2,0)+(VLOOKUP($F781,'(참고)타워 스텟 가치'!$B$12:$L$16,AD$2,0)*$E781)</f>
        <v>237.7499999999994</v>
      </c>
      <c r="AE781">
        <f>VLOOKUP($F781,'(참고)타워 스텟 가치'!$B$12:$L$16,AE$2,0)+(VLOOKUP($F781,'(참고)타워 스텟 가치'!$B$12:$L$16,AE$2,0)*$E781)</f>
        <v>285.29999999999927</v>
      </c>
      <c r="AF781">
        <f>VLOOKUP($F781,'(참고)타워 스텟 가치'!$B$12:$L$16,AF$2,0)+(VLOOKUP($F781,'(참고)타워 스텟 가치'!$B$12:$L$16,AF$2,0)*$E781)</f>
        <v>316999.99999999919</v>
      </c>
      <c r="AG781">
        <f>VLOOKUP($F781,'(참고)타워 스텟 가치'!$B$12:$L$16,AG$2,0)+(VLOOKUP($F781,'(참고)타워 스텟 가치'!$B$12:$L$16,AG$2,0)*$E781)</f>
        <v>1426.4999999999964</v>
      </c>
      <c r="AH781">
        <f>VLOOKUP($F781,'(참고)타워 스텟 가치'!$B$12:$L$16,AH$2,0)+(VLOOKUP($F781,'(참고)타워 스텟 가치'!$B$12:$L$16,AH$2,0)*$E781)</f>
        <v>47.549999999999883</v>
      </c>
      <c r="AI781">
        <f>VLOOKUP($F781,'(참고)타워 스텟 가치'!$B$12:$L$16,AI$2,0)+(VLOOKUP($F781,'(참고)타워 스텟 가치'!$B$12:$L$16,AI$2,0)*$E781)</f>
        <v>19.019999999999953</v>
      </c>
      <c r="AJ781">
        <f>VLOOKUP($F781,'(참고)타워 스텟 가치'!$B$12:$L$16,AJ$2,0)+(VLOOKUP($F781,'(참고)타워 스텟 가치'!$B$12:$L$16,AJ$2,0)*$E781)</f>
        <v>0</v>
      </c>
      <c r="AK781">
        <f>VLOOKUP($F781,'(참고)타워 스텟 가치'!$B$12:$L$16,AK$2,0)+(VLOOKUP($F781,'(참고)타워 스텟 가치'!$B$12:$L$16,AK$2,0)*$E781)</f>
        <v>0</v>
      </c>
      <c r="AL781">
        <f>VLOOKUP($F781,'(참고)타워 스텟 가치'!$B$12:$L$16,AL$2,0)+(VLOOKUP($F781,'(참고)타워 스텟 가치'!$B$12:$L$16,AL$2,0)*$E781)</f>
        <v>88.759999999999778</v>
      </c>
      <c r="AM781">
        <f>SUM('스테이지별 몬스터 스텟'!AD781*'(참고)타워 스텟 가치'!$Q$17,'스테이지별 몬스터 스텟'!AE781*'(참고)타워 스텟 가치'!$R$17,'스테이지별 몬스터 스텟'!AF781*'(참고)타워 스텟 가치'!$S$17,'스테이지별 몬스터 스텟'!AG781*'(참고)타워 스텟 가치'!$T$17,'스테이지별 몬스터 스텟'!AH781*'(참고)타워 스텟 가치'!$U$17,'스테이지별 몬스터 스텟'!AI781*'(참고)타워 스텟 가치'!$V$17,'스테이지별 몬스터 스텟'!AJ781*'(참고)타워 스텟 가치'!$W$17,'스테이지별 몬스터 스텟'!AK781*'(참고)타워 스텟 가치'!$X$17,'스테이지별 몬스터 스텟'!AL781*'(참고)타워 스텟 가치'!$Y$17)</f>
        <v>479548.0899999988</v>
      </c>
      <c r="AN781">
        <v>3</v>
      </c>
    </row>
    <row r="782" spans="3:40" x14ac:dyDescent="0.3">
      <c r="C782">
        <v>3</v>
      </c>
      <c r="D782">
        <f t="shared" si="35"/>
        <v>156</v>
      </c>
      <c r="E782" s="52">
        <f>VLOOKUP(D782,'스테이지별 난이도 설정'!B:C,2,0)</f>
        <v>62.399999999999842</v>
      </c>
      <c r="F782" t="str">
        <f t="shared" si="36"/>
        <v>에픽</v>
      </c>
      <c r="G782">
        <f t="shared" si="37"/>
        <v>6</v>
      </c>
      <c r="H782">
        <f>VLOOKUP($F782,'(참고)타워 스텟 가치'!$B$2:$L$6,H$2,0)+(VLOOKUP($F782,'(참고)타워 스텟 가치'!$B$2:$L$6,H$2,0)*$E782)</f>
        <v>1069.8749999999973</v>
      </c>
      <c r="I782">
        <f>VLOOKUP($F782,'(참고)타워 스텟 가치'!$B$2:$L$6,I$2,0)+(VLOOKUP($F782,'(참고)타워 스텟 가치'!$B$2:$L$6,I$2,0)*$E782)</f>
        <v>213.97499999999945</v>
      </c>
      <c r="J782">
        <f>VLOOKUP($F782,'(참고)타워 스텟 가치'!$B$2:$L$6,J$2,0)+(VLOOKUP($F782,'(참고)타워 스텟 가치'!$B$2:$L$6,J$2,0)*$E782)</f>
        <v>316999.99999999919</v>
      </c>
      <c r="K782">
        <f>VLOOKUP($F782,'(참고)타워 스텟 가치'!$B$2:$L$6,K$2,0)+(VLOOKUP($F782,'(참고)타워 스텟 가치'!$B$2:$L$6,K$2,0)*$E782)</f>
        <v>4279.4999999999891</v>
      </c>
      <c r="L782">
        <f>VLOOKUP($F782,'(참고)타워 스텟 가치'!$B$2:$L$6,L$2,0)+(VLOOKUP($F782,'(참고)타워 스텟 가치'!$B$2:$L$6,L$2,0)*$E782)</f>
        <v>71.324999999999818</v>
      </c>
      <c r="M782">
        <f>VLOOKUP($F782,'(참고)타워 스텟 가치'!$B$2:$L$6,M$2,0)+(VLOOKUP($F782,'(참고)타워 스텟 가치'!$B$2:$L$6,M$2,0)*$E782)</f>
        <v>19.019999999999953</v>
      </c>
      <c r="N782">
        <f>VLOOKUP($F782,'(참고)타워 스텟 가치'!$B$2:$L$6,N$2,0)+(VLOOKUP($F782,'(참고)타워 스텟 가치'!$B$2:$L$6,N$2,0)*$E782)</f>
        <v>0</v>
      </c>
      <c r="O782">
        <f>VLOOKUP($F782,'(참고)타워 스텟 가치'!$B$2:$L$6,O$2,0)+(VLOOKUP($F782,'(참고)타워 스텟 가치'!$B$2:$L$6,O$2,0)*$E782)</f>
        <v>0</v>
      </c>
      <c r="P782">
        <f>VLOOKUP($F782,'(참고)타워 스텟 가치'!$B$2:$L$6,P$2,0)+(VLOOKUP($F782,'(참고)타워 스텟 가치'!$B$2:$L$6,P$2,0)*$E782)</f>
        <v>44.379999999999889</v>
      </c>
      <c r="Q782">
        <f>SUM('스테이지별 몬스터 스텟'!H782*'(참고)타워 스텟 가치'!$Q$17,'스테이지별 몬스터 스텟'!I782*'(참고)타워 스텟 가치'!$R$17,'스테이지별 몬스터 스텟'!J782*'(참고)타워 스텟 가치'!$S$17,'스테이지별 몬스터 스텟'!K782*'(참고)타워 스텟 가치'!$T$17,'스테이지별 몬스터 스텟'!L782*'(참고)타워 스텟 가치'!$U$17,'스테이지별 몬스터 스텟'!M782*'(참고)타워 스텟 가치'!$V$17,'스테이지별 몬스터 스텟'!N782*'(참고)타워 스텟 가치'!$W$17,'스테이지별 몬스터 스텟'!O782*'(참고)타워 스텟 가치'!$X$17,'스테이지별 몬스터 스텟'!P782*'(참고)타워 스텟 가치'!$Y$17)</f>
        <v>486770.14249999879</v>
      </c>
      <c r="R782">
        <v>1</v>
      </c>
      <c r="S782">
        <f>VLOOKUP($F782,'(참고)타워 스텟 가치'!$B$7:$L$11,S$2,0)+(VLOOKUP($F782,'(참고)타워 스텟 가치'!$B$7:$L$11,S$2,0)*$E782)</f>
        <v>356.62499999999909</v>
      </c>
      <c r="T782">
        <f>VLOOKUP($F782,'(참고)타워 스텟 가치'!$B$7:$L$11,T$2,0)+(VLOOKUP($F782,'(참고)타워 스텟 가치'!$B$7:$L$11,T$2,0)*$E782)</f>
        <v>641.92499999999836</v>
      </c>
      <c r="U782">
        <f>VLOOKUP($F782,'(참고)타워 스텟 가치'!$B$7:$L$11,U$2,0)+(VLOOKUP($F782,'(참고)타워 스텟 가치'!$B$7:$L$11,U$2,0)*$E782)</f>
        <v>316999.99999999919</v>
      </c>
      <c r="V782">
        <f>VLOOKUP($F782,'(참고)타워 스텟 가치'!$B$7:$L$11,V$2,0)+(VLOOKUP($F782,'(참고)타워 스텟 가치'!$B$7:$L$11,V$2,0)*$E782)</f>
        <v>4279.4999999999891</v>
      </c>
      <c r="W782">
        <f>VLOOKUP($F782,'(참고)타워 스텟 가치'!$B$7:$L$11,W$2,0)+(VLOOKUP($F782,'(참고)타워 스텟 가치'!$B$7:$L$11,W$2,0)*$E782)</f>
        <v>71.324999999999818</v>
      </c>
      <c r="X782">
        <f>VLOOKUP($F782,'(참고)타워 스텟 가치'!$B$7:$L$11,X$2,0)+(VLOOKUP($F782,'(참고)타워 스텟 가치'!$B$7:$L$11,X$2,0)*$E782)</f>
        <v>19.019999999999953</v>
      </c>
      <c r="Y782">
        <f>VLOOKUP($F782,'(참고)타워 스텟 가치'!$B$7:$L$11,Y$2,0)+(VLOOKUP($F782,'(참고)타워 스텟 가치'!$B$7:$L$11,Y$2,0)*$E782)</f>
        <v>0</v>
      </c>
      <c r="Z782">
        <f>VLOOKUP($F782,'(참고)타워 스텟 가치'!$B$7:$L$11,Z$2,0)+(VLOOKUP($F782,'(참고)타워 스텟 가치'!$B$7:$L$11,Z$2,0)*$E782)</f>
        <v>0</v>
      </c>
      <c r="AA782">
        <f>VLOOKUP($F782,'(참고)타워 스텟 가치'!$B$7:$L$11,AA$2,0)+(VLOOKUP($F782,'(참고)타워 스텟 가치'!$B$7:$L$11,AA$2,0)*$E782)</f>
        <v>44.379999999999889</v>
      </c>
      <c r="AB782">
        <f>SUM('스테이지별 몬스터 스텟'!S782*'(참고)타워 스텟 가치'!$Q$17,'스테이지별 몬스터 스텟'!T782*'(참고)타워 스텟 가치'!$R$17,'스테이지별 몬스터 스텟'!U782*'(참고)타워 스텟 가치'!$S$17,'스테이지별 몬스터 스텟'!V782*'(참고)타워 스텟 가치'!$T$17,'스테이지별 몬스터 스텟'!W782*'(참고)타워 스텟 가치'!$U$17,'스테이지별 몬스터 스텟'!X782*'(참고)타워 스텟 가치'!$V$17,'스테이지별 몬스터 스텟'!Y782*'(참고)타워 스텟 가치'!$W$17,'스테이지별 몬스터 스텟'!Z782*'(참고)타워 스텟 가치'!$X$17,'스테이지별 몬스터 스텟'!AA782*'(참고)타워 스텟 가치'!$Y$17)</f>
        <v>485985.56749999884</v>
      </c>
      <c r="AC782">
        <v>2</v>
      </c>
      <c r="AD782">
        <f>VLOOKUP($F782,'(참고)타워 스텟 가치'!$B$12:$L$16,AD$2,0)+(VLOOKUP($F782,'(참고)타워 스텟 가치'!$B$12:$L$16,AD$2,0)*$E782)</f>
        <v>356.62499999999909</v>
      </c>
      <c r="AE782">
        <f>VLOOKUP($F782,'(참고)타워 스텟 가치'!$B$12:$L$16,AE$2,0)+(VLOOKUP($F782,'(참고)타워 스텟 가치'!$B$12:$L$16,AE$2,0)*$E782)</f>
        <v>427.94999999999891</v>
      </c>
      <c r="AF782">
        <f>VLOOKUP($F782,'(참고)타워 스텟 가치'!$B$12:$L$16,AF$2,0)+(VLOOKUP($F782,'(참고)타워 스텟 가치'!$B$12:$L$16,AF$2,0)*$E782)</f>
        <v>316999.99999999919</v>
      </c>
      <c r="AG782">
        <f>VLOOKUP($F782,'(참고)타워 스텟 가치'!$B$12:$L$16,AG$2,0)+(VLOOKUP($F782,'(참고)타워 스텟 가치'!$B$12:$L$16,AG$2,0)*$E782)</f>
        <v>2139.7499999999945</v>
      </c>
      <c r="AH782">
        <f>VLOOKUP($F782,'(참고)타워 스텟 가치'!$B$12:$L$16,AH$2,0)+(VLOOKUP($F782,'(참고)타워 스텟 가치'!$B$12:$L$16,AH$2,0)*$E782)</f>
        <v>71.324999999999818</v>
      </c>
      <c r="AI782">
        <f>VLOOKUP($F782,'(참고)타워 스텟 가치'!$B$12:$L$16,AI$2,0)+(VLOOKUP($F782,'(참고)타워 스텟 가치'!$B$12:$L$16,AI$2,0)*$E782)</f>
        <v>19.019999999999953</v>
      </c>
      <c r="AJ782">
        <f>VLOOKUP($F782,'(참고)타워 스텟 가치'!$B$12:$L$16,AJ$2,0)+(VLOOKUP($F782,'(참고)타워 스텟 가치'!$B$12:$L$16,AJ$2,0)*$E782)</f>
        <v>0</v>
      </c>
      <c r="AK782">
        <f>VLOOKUP($F782,'(참고)타워 스텟 가치'!$B$12:$L$16,AK$2,0)+(VLOOKUP($F782,'(참고)타워 스텟 가치'!$B$12:$L$16,AK$2,0)*$E782)</f>
        <v>0</v>
      </c>
      <c r="AL782">
        <f>VLOOKUP($F782,'(참고)타워 스텟 가치'!$B$12:$L$16,AL$2,0)+(VLOOKUP($F782,'(참고)타워 스텟 가치'!$B$12:$L$16,AL$2,0)*$E782)</f>
        <v>88.759999999999778</v>
      </c>
      <c r="AM782">
        <f>SUM('스테이지별 몬스터 스텟'!AD782*'(참고)타워 스텟 가치'!$Q$17,'스테이지별 몬스터 스텟'!AE782*'(참고)타워 스텟 가치'!$R$17,'스테이지별 몬스터 스텟'!AF782*'(참고)타워 스텟 가치'!$S$17,'스테이지별 몬스터 스텟'!AG782*'(참고)타워 스텟 가치'!$T$17,'스테이지별 몬스터 스텟'!AH782*'(참고)타워 스텟 가치'!$U$17,'스테이지별 몬스터 스텟'!AI782*'(참고)타워 스텟 가치'!$V$17,'스테이지별 몬스터 스텟'!AJ782*'(참고)타워 스텟 가치'!$W$17,'스테이지별 몬스터 스텟'!AK782*'(참고)타워 스텟 가치'!$X$17,'스테이지별 몬스터 스텟'!AL782*'(참고)타워 스텟 가치'!$Y$17)</f>
        <v>481473.86499999883</v>
      </c>
      <c r="AN782">
        <v>3</v>
      </c>
    </row>
    <row r="783" spans="3:40" x14ac:dyDescent="0.3">
      <c r="C783">
        <v>4</v>
      </c>
      <c r="D783">
        <f t="shared" si="35"/>
        <v>156</v>
      </c>
      <c r="E783" s="52">
        <f>VLOOKUP(D783,'스테이지별 난이도 설정'!B:C,2,0)</f>
        <v>62.399999999999842</v>
      </c>
      <c r="F783" t="str">
        <f t="shared" si="36"/>
        <v>유니크</v>
      </c>
      <c r="G783">
        <f t="shared" si="37"/>
        <v>6</v>
      </c>
      <c r="H783">
        <f>VLOOKUP($F783,'(참고)타워 스텟 가치'!$B$2:$L$6,H$2,0)+(VLOOKUP($F783,'(참고)타워 스텟 가치'!$B$2:$L$6,H$2,0)*$E783)</f>
        <v>1604.8124999999959</v>
      </c>
      <c r="I783">
        <f>VLOOKUP($F783,'(참고)타워 스텟 가치'!$B$2:$L$6,I$2,0)+(VLOOKUP($F783,'(참고)타워 스텟 가치'!$B$2:$L$6,I$2,0)*$E783)</f>
        <v>320.96249999999918</v>
      </c>
      <c r="J783">
        <f>VLOOKUP($F783,'(참고)타워 스텟 가치'!$B$2:$L$6,J$2,0)+(VLOOKUP($F783,'(참고)타워 스텟 가치'!$B$2:$L$6,J$2,0)*$E783)</f>
        <v>316999.99999999919</v>
      </c>
      <c r="K783">
        <f>VLOOKUP($F783,'(참고)타워 스텟 가치'!$B$2:$L$6,K$2,0)+(VLOOKUP($F783,'(참고)타워 스텟 가치'!$B$2:$L$6,K$2,0)*$E783)</f>
        <v>6419.2499999999836</v>
      </c>
      <c r="L783">
        <f>VLOOKUP($F783,'(참고)타워 스텟 가치'!$B$2:$L$6,L$2,0)+(VLOOKUP($F783,'(참고)타워 스텟 가치'!$B$2:$L$6,L$2,0)*$E783)</f>
        <v>106.98749999999973</v>
      </c>
      <c r="M783">
        <f>VLOOKUP($F783,'(참고)타워 스텟 가치'!$B$2:$L$6,M$2,0)+(VLOOKUP($F783,'(참고)타워 스텟 가치'!$B$2:$L$6,M$2,0)*$E783)</f>
        <v>19.019999999999953</v>
      </c>
      <c r="N783">
        <f>VLOOKUP($F783,'(참고)타워 스텟 가치'!$B$2:$L$6,N$2,0)+(VLOOKUP($F783,'(참고)타워 스텟 가치'!$B$2:$L$6,N$2,0)*$E783)</f>
        <v>0</v>
      </c>
      <c r="O783">
        <f>VLOOKUP($F783,'(참고)타워 스텟 가치'!$B$2:$L$6,O$2,0)+(VLOOKUP($F783,'(참고)타워 스텟 가치'!$B$2:$L$6,O$2,0)*$E783)</f>
        <v>0</v>
      </c>
      <c r="P783">
        <f>VLOOKUP($F783,'(참고)타워 스텟 가치'!$B$2:$L$6,P$2,0)+(VLOOKUP($F783,'(참고)타워 스텟 가치'!$B$2:$L$6,P$2,0)*$E783)</f>
        <v>63.399999999999842</v>
      </c>
      <c r="Q783">
        <f>SUM('스테이지별 몬스터 스텟'!H783*'(참고)타워 스텟 가치'!$Q$17,'스테이지별 몬스터 스텟'!I783*'(참고)타워 스텟 가치'!$R$17,'스테이지별 몬스터 스텟'!J783*'(참고)타워 스텟 가치'!$S$17,'스테이지별 몬스터 스텟'!K783*'(참고)타워 스텟 가치'!$T$17,'스테이지별 몬스터 스텟'!L783*'(참고)타워 스텟 가치'!$U$17,'스테이지별 몬스터 스텟'!M783*'(참고)타워 스텟 가치'!$V$17,'스테이지별 몬스터 스텟'!N783*'(참고)타워 스텟 가치'!$W$17,'스테이지별 몬스터 스텟'!O783*'(참고)타워 스텟 가치'!$X$17,'스테이지별 몬스터 스텟'!P783*'(참고)타워 스텟 가치'!$Y$17)</f>
        <v>492389.36374999868</v>
      </c>
      <c r="R783">
        <v>1</v>
      </c>
      <c r="S783">
        <f>VLOOKUP($F783,'(참고)타워 스텟 가치'!$B$7:$L$11,S$2,0)+(VLOOKUP($F783,'(참고)타워 스텟 가치'!$B$7:$L$11,S$2,0)*$E783)</f>
        <v>534.93749999999864</v>
      </c>
      <c r="T783">
        <f>VLOOKUP($F783,'(참고)타워 스텟 가치'!$B$7:$L$11,T$2,0)+(VLOOKUP($F783,'(참고)타워 스텟 가치'!$B$7:$L$11,T$2,0)*$E783)</f>
        <v>962.88749999999766</v>
      </c>
      <c r="U783">
        <f>VLOOKUP($F783,'(참고)타워 스텟 가치'!$B$7:$L$11,U$2,0)+(VLOOKUP($F783,'(참고)타워 스텟 가치'!$B$7:$L$11,U$2,0)*$E783)</f>
        <v>316999.99999999919</v>
      </c>
      <c r="V783">
        <f>VLOOKUP($F783,'(참고)타워 스텟 가치'!$B$7:$L$11,V$2,0)+(VLOOKUP($F783,'(참고)타워 스텟 가치'!$B$7:$L$11,V$2,0)*$E783)</f>
        <v>6419.2499999999836</v>
      </c>
      <c r="W783">
        <f>VLOOKUP($F783,'(참고)타워 스텟 가치'!$B$7:$L$11,W$2,0)+(VLOOKUP($F783,'(참고)타워 스텟 가치'!$B$7:$L$11,W$2,0)*$E783)</f>
        <v>106.98749999999973</v>
      </c>
      <c r="X783">
        <f>VLOOKUP($F783,'(참고)타워 스텟 가치'!$B$7:$L$11,X$2,0)+(VLOOKUP($F783,'(참고)타워 스텟 가치'!$B$7:$L$11,X$2,0)*$E783)</f>
        <v>19.019999999999953</v>
      </c>
      <c r="Y783">
        <f>VLOOKUP($F783,'(참고)타워 스텟 가치'!$B$7:$L$11,Y$2,0)+(VLOOKUP($F783,'(참고)타워 스텟 가치'!$B$7:$L$11,Y$2,0)*$E783)</f>
        <v>0</v>
      </c>
      <c r="Z783">
        <f>VLOOKUP($F783,'(참고)타워 스텟 가치'!$B$7:$L$11,Z$2,0)+(VLOOKUP($F783,'(참고)타워 스텟 가치'!$B$7:$L$11,Z$2,0)*$E783)</f>
        <v>0</v>
      </c>
      <c r="AA783">
        <f>VLOOKUP($F783,'(참고)타워 스텟 가치'!$B$7:$L$11,AA$2,0)+(VLOOKUP($F783,'(참고)타워 스텟 가치'!$B$7:$L$11,AA$2,0)*$E783)</f>
        <v>63.399999999999842</v>
      </c>
      <c r="AB783">
        <f>SUM('스테이지별 몬스터 스텟'!S783*'(참고)타워 스텟 가치'!$Q$17,'스테이지별 몬스터 스텟'!T783*'(참고)타워 스텟 가치'!$R$17,'스테이지별 몬스터 스텟'!U783*'(참고)타워 스텟 가치'!$S$17,'스테이지별 몬스터 스텟'!V783*'(참고)타워 스텟 가치'!$T$17,'스테이지별 몬스터 스텟'!W783*'(참고)타워 스텟 가치'!$U$17,'스테이지별 몬스터 스텟'!X783*'(참고)타워 스텟 가치'!$V$17,'스테이지별 몬스터 스텟'!Y783*'(참고)타워 스텟 가치'!$W$17,'스테이지별 몬스터 스텟'!Z783*'(참고)타워 스텟 가치'!$X$17,'스테이지별 몬스터 스텟'!AA783*'(참고)타워 스텟 가치'!$Y$17)</f>
        <v>491212.50124999869</v>
      </c>
      <c r="AC783">
        <v>2</v>
      </c>
      <c r="AD783">
        <f>VLOOKUP($F783,'(참고)타워 스텟 가치'!$B$12:$L$16,AD$2,0)+(VLOOKUP($F783,'(참고)타워 스텟 가치'!$B$12:$L$16,AD$2,0)*$E783)</f>
        <v>534.93749999999864</v>
      </c>
      <c r="AE783">
        <f>VLOOKUP($F783,'(참고)타워 스텟 가치'!$B$12:$L$16,AE$2,0)+(VLOOKUP($F783,'(참고)타워 스텟 가치'!$B$12:$L$16,AE$2,0)*$E783)</f>
        <v>641.92499999999836</v>
      </c>
      <c r="AF783">
        <f>VLOOKUP($F783,'(참고)타워 스텟 가치'!$B$12:$L$16,AF$2,0)+(VLOOKUP($F783,'(참고)타워 스텟 가치'!$B$12:$L$16,AF$2,0)*$E783)</f>
        <v>316999.99999999919</v>
      </c>
      <c r="AG783">
        <f>VLOOKUP($F783,'(참고)타워 스텟 가치'!$B$12:$L$16,AG$2,0)+(VLOOKUP($F783,'(참고)타워 스텟 가치'!$B$12:$L$16,AG$2,0)*$E783)</f>
        <v>3209.6249999999918</v>
      </c>
      <c r="AH783">
        <f>VLOOKUP($F783,'(참고)타워 스텟 가치'!$B$12:$L$16,AH$2,0)+(VLOOKUP($F783,'(참고)타워 스텟 가치'!$B$12:$L$16,AH$2,0)*$E783)</f>
        <v>106.98749999999973</v>
      </c>
      <c r="AI783">
        <f>VLOOKUP($F783,'(참고)타워 스텟 가치'!$B$12:$L$16,AI$2,0)+(VLOOKUP($F783,'(참고)타워 스텟 가치'!$B$12:$L$16,AI$2,0)*$E783)</f>
        <v>19.019999999999953</v>
      </c>
      <c r="AJ783">
        <f>VLOOKUP($F783,'(참고)타워 스텟 가치'!$B$12:$L$16,AJ$2,0)+(VLOOKUP($F783,'(참고)타워 스텟 가치'!$B$12:$L$16,AJ$2,0)*$E783)</f>
        <v>0</v>
      </c>
      <c r="AK783">
        <f>VLOOKUP($F783,'(참고)타워 스텟 가치'!$B$12:$L$16,AK$2,0)+(VLOOKUP($F783,'(참고)타워 스텟 가치'!$B$12:$L$16,AK$2,0)*$E783)</f>
        <v>0</v>
      </c>
      <c r="AL783">
        <f>VLOOKUP($F783,'(참고)타워 스텟 가치'!$B$12:$L$16,AL$2,0)+(VLOOKUP($F783,'(참고)타워 스텟 가치'!$B$12:$L$16,AL$2,0)*$E783)</f>
        <v>126.79999999999968</v>
      </c>
      <c r="AM783">
        <f>SUM('스테이지별 몬스터 스텟'!AD783*'(참고)타워 스텟 가치'!$Q$17,'스테이지별 몬스터 스텟'!AE783*'(참고)타워 스텟 가치'!$R$17,'스테이지별 몬스터 스텟'!AF783*'(참고)타워 스텟 가치'!$S$17,'스테이지별 몬스터 스텟'!AG783*'(참고)타워 스텟 가치'!$T$17,'스테이지별 몬스터 스텟'!AH783*'(참고)타워 스텟 가치'!$U$17,'스테이지별 몬스터 스텟'!AI783*'(참고)타워 스텟 가치'!$V$17,'스테이지별 몬스터 스텟'!AJ783*'(참고)타워 스텟 가치'!$W$17,'스테이지별 몬스터 스텟'!AK783*'(참고)타워 스텟 가치'!$X$17,'스테이지별 몬스터 스텟'!AL783*'(참고)타워 스텟 가치'!$Y$17)</f>
        <v>484438.60749999876</v>
      </c>
      <c r="AN783">
        <v>3</v>
      </c>
    </row>
    <row r="784" spans="3:40" x14ac:dyDescent="0.3">
      <c r="C784">
        <v>5</v>
      </c>
      <c r="D784">
        <f t="shared" ref="D784:D847" si="38">D779+1</f>
        <v>156</v>
      </c>
      <c r="E784" s="52">
        <f>VLOOKUP(D784,'스테이지별 난이도 설정'!B:C,2,0)</f>
        <v>62.399999999999842</v>
      </c>
      <c r="F784" t="str">
        <f t="shared" ref="F784:F847" si="39">F779</f>
        <v>스페셜</v>
      </c>
      <c r="G784">
        <f t="shared" si="37"/>
        <v>6</v>
      </c>
      <c r="H784">
        <f>VLOOKUP($F784,'(참고)타워 스텟 가치'!$B$2:$L$6,H$2,0)+(VLOOKUP($F784,'(참고)타워 스텟 가치'!$B$2:$L$6,H$2,0)*$E784)</f>
        <v>2407.2187499999941</v>
      </c>
      <c r="I784">
        <f>VLOOKUP($F784,'(참고)타워 스텟 가치'!$B$2:$L$6,I$2,0)+(VLOOKUP($F784,'(참고)타워 스텟 가치'!$B$2:$L$6,I$2,0)*$E784)</f>
        <v>481.44374999999883</v>
      </c>
      <c r="J784">
        <f>VLOOKUP($F784,'(참고)타워 스텟 가치'!$B$2:$L$6,J$2,0)+(VLOOKUP($F784,'(참고)타워 스텟 가치'!$B$2:$L$6,J$2,0)*$E784)</f>
        <v>316999.99999999919</v>
      </c>
      <c r="K784">
        <f>VLOOKUP($F784,'(참고)타워 스텟 가치'!$B$2:$L$6,K$2,0)+(VLOOKUP($F784,'(참고)타워 스텟 가치'!$B$2:$L$6,K$2,0)*$E784)</f>
        <v>9628.8749999999764</v>
      </c>
      <c r="L784">
        <f>VLOOKUP($F784,'(참고)타워 스텟 가치'!$B$2:$L$6,L$2,0)+(VLOOKUP($F784,'(참고)타워 스텟 가치'!$B$2:$L$6,L$2,0)*$E784)</f>
        <v>160.48124999999959</v>
      </c>
      <c r="M784">
        <f>VLOOKUP($F784,'(참고)타워 스텟 가치'!$B$2:$L$6,M$2,0)+(VLOOKUP($F784,'(참고)타워 스텟 가치'!$B$2:$L$6,M$2,0)*$E784)</f>
        <v>19.019999999999953</v>
      </c>
      <c r="N784">
        <f>VLOOKUP($F784,'(참고)타워 스텟 가치'!$B$2:$L$6,N$2,0)+(VLOOKUP($F784,'(참고)타워 스텟 가치'!$B$2:$L$6,N$2,0)*$E784)</f>
        <v>0</v>
      </c>
      <c r="O784">
        <f>VLOOKUP($F784,'(참고)타워 스텟 가치'!$B$2:$L$6,O$2,0)+(VLOOKUP($F784,'(참고)타워 스텟 가치'!$B$2:$L$6,O$2,0)*$E784)</f>
        <v>0</v>
      </c>
      <c r="P784">
        <f>VLOOKUP($F784,'(참고)타워 스텟 가치'!$B$2:$L$6,P$2,0)+(VLOOKUP($F784,'(참고)타워 스텟 가치'!$B$2:$L$6,P$2,0)*$E784)</f>
        <v>63.399999999999842</v>
      </c>
      <c r="Q784">
        <f>SUM('스테이지별 몬스터 스텟'!H784*'(참고)타워 스텟 가치'!$Q$17,'스테이지별 몬스터 스텟'!I784*'(참고)타워 스텟 가치'!$R$17,'스테이지별 몬스터 스텟'!J784*'(참고)타워 스텟 가치'!$S$17,'스테이지별 몬스터 스텟'!K784*'(참고)타워 스텟 가치'!$T$17,'스테이지별 몬스터 스텟'!L784*'(참고)타워 스텟 가치'!$U$17,'스테이지별 몬스터 스텟'!M784*'(참고)타워 스텟 가치'!$V$17,'스테이지별 몬스터 스텟'!N784*'(참고)타워 스텟 가치'!$W$17,'스테이지별 몬스터 스텟'!O784*'(참고)타워 스텟 가치'!$X$17,'스테이지별 몬스터 스텟'!P784*'(참고)타워 스텟 가치'!$Y$17)</f>
        <v>500761.13562499871</v>
      </c>
      <c r="R784">
        <v>1</v>
      </c>
      <c r="S784">
        <f>VLOOKUP($F784,'(참고)타워 스텟 가치'!$B$7:$L$11,S$2,0)+(VLOOKUP($F784,'(참고)타워 스텟 가치'!$B$7:$L$11,S$2,0)*$E784)</f>
        <v>802.40624999999795</v>
      </c>
      <c r="T784">
        <f>VLOOKUP($F784,'(참고)타워 스텟 가치'!$B$7:$L$11,T$2,0)+(VLOOKUP($F784,'(참고)타워 스텟 가치'!$B$7:$L$11,T$2,0)*$E784)</f>
        <v>1444.3312499999963</v>
      </c>
      <c r="U784">
        <f>VLOOKUP($F784,'(참고)타워 스텟 가치'!$B$7:$L$11,U$2,0)+(VLOOKUP($F784,'(참고)타워 스텟 가치'!$B$7:$L$11,U$2,0)*$E784)</f>
        <v>316999.99999999919</v>
      </c>
      <c r="V784">
        <f>VLOOKUP($F784,'(참고)타워 스텟 가치'!$B$7:$L$11,V$2,0)+(VLOOKUP($F784,'(참고)타워 스텟 가치'!$B$7:$L$11,V$2,0)*$E784)</f>
        <v>9628.8749999999764</v>
      </c>
      <c r="W784">
        <f>VLOOKUP($F784,'(참고)타워 스텟 가치'!$B$7:$L$11,W$2,0)+(VLOOKUP($F784,'(참고)타워 스텟 가치'!$B$7:$L$11,W$2,0)*$E784)</f>
        <v>160.48124999999959</v>
      </c>
      <c r="X784">
        <f>VLOOKUP($F784,'(참고)타워 스텟 가치'!$B$7:$L$11,X$2,0)+(VLOOKUP($F784,'(참고)타워 스텟 가치'!$B$7:$L$11,X$2,0)*$E784)</f>
        <v>19.019999999999953</v>
      </c>
      <c r="Y784">
        <f>VLOOKUP($F784,'(참고)타워 스텟 가치'!$B$7:$L$11,Y$2,0)+(VLOOKUP($F784,'(참고)타워 스텟 가치'!$B$7:$L$11,Y$2,0)*$E784)</f>
        <v>0</v>
      </c>
      <c r="Z784">
        <f>VLOOKUP($F784,'(참고)타워 스텟 가치'!$B$7:$L$11,Z$2,0)+(VLOOKUP($F784,'(참고)타워 스텟 가치'!$B$7:$L$11,Z$2,0)*$E784)</f>
        <v>0</v>
      </c>
      <c r="AA784">
        <f>VLOOKUP($F784,'(참고)타워 스텟 가치'!$B$7:$L$11,AA$2,0)+(VLOOKUP($F784,'(참고)타워 스텟 가치'!$B$7:$L$11,AA$2,0)*$E784)</f>
        <v>63.399999999999842</v>
      </c>
      <c r="AB784">
        <f>SUM('스테이지별 몬스터 스텟'!S784*'(참고)타워 스텟 가치'!$Q$17,'스테이지별 몬스터 스텟'!T784*'(참고)타워 스텟 가치'!$R$17,'스테이지별 몬스터 스텟'!U784*'(참고)타워 스텟 가치'!$S$17,'스테이지별 몬스터 스텟'!V784*'(참고)타워 스텟 가치'!$T$17,'스테이지별 몬스터 스텟'!W784*'(참고)타워 스텟 가치'!$U$17,'스테이지별 몬스터 스텟'!X784*'(참고)타워 스텟 가치'!$V$17,'스테이지별 몬스터 스텟'!Y784*'(참고)타워 스텟 가치'!$W$17,'스테이지별 몬스터 스텟'!Z784*'(참고)타워 스텟 가치'!$X$17,'스테이지별 몬스터 스텟'!AA784*'(참고)타워 스텟 가치'!$Y$17)</f>
        <v>498995.84187499876</v>
      </c>
      <c r="AC784">
        <v>2</v>
      </c>
      <c r="AD784">
        <f>VLOOKUP($F784,'(참고)타워 스텟 가치'!$B$12:$L$16,AD$2,0)+(VLOOKUP($F784,'(참고)타워 스텟 가치'!$B$12:$L$16,AD$2,0)*$E784)</f>
        <v>802.40624999999795</v>
      </c>
      <c r="AE784">
        <f>VLOOKUP($F784,'(참고)타워 스텟 가치'!$B$12:$L$16,AE$2,0)+(VLOOKUP($F784,'(참고)타워 스텟 가치'!$B$12:$L$16,AE$2,0)*$E784)</f>
        <v>962.88749999999766</v>
      </c>
      <c r="AF784">
        <f>VLOOKUP($F784,'(참고)타워 스텟 가치'!$B$12:$L$16,AF$2,0)+(VLOOKUP($F784,'(참고)타워 스텟 가치'!$B$12:$L$16,AF$2,0)*$E784)</f>
        <v>316999.99999999919</v>
      </c>
      <c r="AG784">
        <f>VLOOKUP($F784,'(참고)타워 스텟 가치'!$B$12:$L$16,AG$2,0)+(VLOOKUP($F784,'(참고)타워 스텟 가치'!$B$12:$L$16,AG$2,0)*$E784)</f>
        <v>4814.4374999999882</v>
      </c>
      <c r="AH784">
        <f>VLOOKUP($F784,'(참고)타워 스텟 가치'!$B$12:$L$16,AH$2,0)+(VLOOKUP($F784,'(참고)타워 스텟 가치'!$B$12:$L$16,AH$2,0)*$E784)</f>
        <v>160.48124999999959</v>
      </c>
      <c r="AI784">
        <f>VLOOKUP($F784,'(참고)타워 스텟 가치'!$B$12:$L$16,AI$2,0)+(VLOOKUP($F784,'(참고)타워 스텟 가치'!$B$12:$L$16,AI$2,0)*$E784)</f>
        <v>19.019999999999953</v>
      </c>
      <c r="AJ784">
        <f>VLOOKUP($F784,'(참고)타워 스텟 가치'!$B$12:$L$16,AJ$2,0)+(VLOOKUP($F784,'(참고)타워 스텟 가치'!$B$12:$L$16,AJ$2,0)*$E784)</f>
        <v>0</v>
      </c>
      <c r="AK784">
        <f>VLOOKUP($F784,'(참고)타워 스텟 가치'!$B$12:$L$16,AK$2,0)+(VLOOKUP($F784,'(참고)타워 스텟 가치'!$B$12:$L$16,AK$2,0)*$E784)</f>
        <v>0</v>
      </c>
      <c r="AL784">
        <f>VLOOKUP($F784,'(참고)타워 스텟 가치'!$B$12:$L$16,AL$2,0)+(VLOOKUP($F784,'(참고)타워 스텟 가치'!$B$12:$L$16,AL$2,0)*$E784)</f>
        <v>126.79999999999968</v>
      </c>
      <c r="AM784">
        <f>SUM('스테이지별 몬스터 스텟'!AD784*'(참고)타워 스텟 가치'!$Q$17,'스테이지별 몬스터 스텟'!AE784*'(참고)타워 스텟 가치'!$R$17,'스테이지별 몬스터 스텟'!AF784*'(참고)타워 스텟 가치'!$S$17,'스테이지별 몬스터 스텟'!AG784*'(참고)타워 스텟 가치'!$T$17,'스테이지별 몬스터 스텟'!AH784*'(참고)타워 스텟 가치'!$U$17,'스테이지별 몬스터 스텟'!AI784*'(참고)타워 스텟 가치'!$V$17,'스테이지별 몬스터 스텟'!AJ784*'(참고)타워 스텟 가치'!$W$17,'스테이지별 몬스터 스텟'!AK784*'(참고)타워 스텟 가치'!$X$17,'스테이지별 몬스터 스텟'!AL784*'(참고)타워 스텟 가치'!$Y$17)</f>
        <v>488771.60124999878</v>
      </c>
      <c r="AN784">
        <v>3</v>
      </c>
    </row>
    <row r="785" spans="3:40" x14ac:dyDescent="0.3">
      <c r="C785">
        <v>1</v>
      </c>
      <c r="D785">
        <f t="shared" si="38"/>
        <v>157</v>
      </c>
      <c r="E785" s="52">
        <f>VLOOKUP(D785,'스테이지별 난이도 설정'!B:C,2,0)</f>
        <v>62.799999999999841</v>
      </c>
      <c r="F785" t="str">
        <f t="shared" si="39"/>
        <v>일반</v>
      </c>
      <c r="G785">
        <f t="shared" si="37"/>
        <v>6</v>
      </c>
      <c r="H785">
        <f>VLOOKUP($F785,'(참고)타워 스텟 가치'!$B$2:$L$6,H$2,0)+(VLOOKUP($F785,'(참고)타워 스텟 가치'!$B$2:$L$6,H$2,0)*$E785)</f>
        <v>478.49999999999881</v>
      </c>
      <c r="I785">
        <f>VLOOKUP($F785,'(참고)타워 스텟 가치'!$B$2:$L$6,I$2,0)+(VLOOKUP($F785,'(참고)타워 스텟 가치'!$B$2:$L$6,I$2,0)*$E785)</f>
        <v>95.699999999999761</v>
      </c>
      <c r="J785">
        <f>VLOOKUP($F785,'(참고)타워 스텟 가치'!$B$2:$L$6,J$2,0)+(VLOOKUP($F785,'(참고)타워 스텟 가치'!$B$2:$L$6,J$2,0)*$E785)</f>
        <v>318999.99999999919</v>
      </c>
      <c r="K785">
        <f>VLOOKUP($F785,'(참고)타워 스텟 가치'!$B$2:$L$6,K$2,0)+(VLOOKUP($F785,'(참고)타워 스텟 가치'!$B$2:$L$6,K$2,0)*$E785)</f>
        <v>1913.9999999999952</v>
      </c>
      <c r="L785">
        <f>VLOOKUP($F785,'(참고)타워 스텟 가치'!$B$2:$L$6,L$2,0)+(VLOOKUP($F785,'(참고)타워 스텟 가치'!$B$2:$L$6,L$2,0)*$E785)</f>
        <v>31.89999999999992</v>
      </c>
      <c r="M785">
        <f>VLOOKUP($F785,'(참고)타워 스텟 가치'!$B$2:$L$6,M$2,0)+(VLOOKUP($F785,'(참고)타워 스텟 가치'!$B$2:$L$6,M$2,0)*$E785)</f>
        <v>19.139999999999951</v>
      </c>
      <c r="N785">
        <f>VLOOKUP($F785,'(참고)타워 스텟 가치'!$B$2:$L$6,N$2,0)+(VLOOKUP($F785,'(참고)타워 스텟 가치'!$B$2:$L$6,N$2,0)*$E785)</f>
        <v>0</v>
      </c>
      <c r="O785">
        <f>VLOOKUP($F785,'(참고)타워 스텟 가치'!$B$2:$L$6,O$2,0)+(VLOOKUP($F785,'(참고)타워 스텟 가치'!$B$2:$L$6,O$2,0)*$E785)</f>
        <v>0</v>
      </c>
      <c r="P785">
        <f>VLOOKUP($F785,'(참고)타워 스텟 가치'!$B$2:$L$6,P$2,0)+(VLOOKUP($F785,'(참고)타워 스텟 가치'!$B$2:$L$6,P$2,0)*$E785)</f>
        <v>44.65999999999989</v>
      </c>
      <c r="Q785">
        <f>SUM('스테이지별 몬스터 스텟'!H785*'(참고)타워 스텟 가치'!$Q$17,'스테이지별 몬스터 스텟'!I785*'(참고)타워 스텟 가치'!$R$17,'스테이지별 몬스터 스텟'!J785*'(참고)타워 스텟 가치'!$S$17,'스테이지별 몬스터 스텟'!K785*'(참고)타워 스텟 가치'!$T$17,'스테이지별 몬스터 스텟'!L785*'(참고)타워 스텟 가치'!$U$17,'스테이지별 몬스터 스텟'!M785*'(참고)타워 스텟 가치'!$V$17,'스테이지별 몬스터 스텟'!N785*'(참고)타워 스텟 가치'!$W$17,'스테이지별 몬스터 스텟'!O785*'(참고)타워 스텟 가치'!$X$17,'스테이지별 몬스터 스텟'!P785*'(참고)타워 스텟 가치'!$Y$17)</f>
        <v>483600.80999999878</v>
      </c>
      <c r="R785">
        <v>1</v>
      </c>
      <c r="S785">
        <f>VLOOKUP($F785,'(참고)타워 스텟 가치'!$B$7:$L$11,S$2,0)+(VLOOKUP($F785,'(참고)타워 스텟 가치'!$B$7:$L$11,S$2,0)*$E785)</f>
        <v>159.4999999999996</v>
      </c>
      <c r="T785">
        <f>VLOOKUP($F785,'(참고)타워 스텟 가치'!$B$7:$L$11,T$2,0)+(VLOOKUP($F785,'(참고)타워 스텟 가치'!$B$7:$L$11,T$2,0)*$E785)</f>
        <v>287.09999999999928</v>
      </c>
      <c r="U785">
        <f>VLOOKUP($F785,'(참고)타워 스텟 가치'!$B$7:$L$11,U$2,0)+(VLOOKUP($F785,'(참고)타워 스텟 가치'!$B$7:$L$11,U$2,0)*$E785)</f>
        <v>318999.99999999919</v>
      </c>
      <c r="V785">
        <f>VLOOKUP($F785,'(참고)타워 스텟 가치'!$B$7:$L$11,V$2,0)+(VLOOKUP($F785,'(참고)타워 스텟 가치'!$B$7:$L$11,V$2,0)*$E785)</f>
        <v>1913.9999999999952</v>
      </c>
      <c r="W785">
        <f>VLOOKUP($F785,'(참고)타워 스텟 가치'!$B$7:$L$11,W$2,0)+(VLOOKUP($F785,'(참고)타워 스텟 가치'!$B$7:$L$11,W$2,0)*$E785)</f>
        <v>31.89999999999992</v>
      </c>
      <c r="X785">
        <f>VLOOKUP($F785,'(참고)타워 스텟 가치'!$B$7:$L$11,X$2,0)+(VLOOKUP($F785,'(참고)타워 스텟 가치'!$B$7:$L$11,X$2,0)*$E785)</f>
        <v>19.139999999999951</v>
      </c>
      <c r="Y785">
        <f>VLOOKUP($F785,'(참고)타워 스텟 가치'!$B$7:$L$11,Y$2,0)+(VLOOKUP($F785,'(참고)타워 스텟 가치'!$B$7:$L$11,Y$2,0)*$E785)</f>
        <v>0</v>
      </c>
      <c r="Z785">
        <f>VLOOKUP($F785,'(참고)타워 스텟 가치'!$B$7:$L$11,Z$2,0)+(VLOOKUP($F785,'(참고)타워 스텟 가치'!$B$7:$L$11,Z$2,0)*$E785)</f>
        <v>0</v>
      </c>
      <c r="AA785">
        <f>VLOOKUP($F785,'(참고)타워 스텟 가치'!$B$7:$L$11,AA$2,0)+(VLOOKUP($F785,'(참고)타워 스텟 가치'!$B$7:$L$11,AA$2,0)*$E785)</f>
        <v>44.65999999999989</v>
      </c>
      <c r="AB785">
        <f>SUM('스테이지별 몬스터 스텟'!S785*'(참고)타워 스텟 가치'!$Q$17,'스테이지별 몬스터 스텟'!T785*'(참고)타워 스텟 가치'!$R$17,'스테이지별 몬스터 스텟'!U785*'(참고)타워 스텟 가치'!$S$17,'스테이지별 몬스터 스텟'!V785*'(참고)타워 스텟 가치'!$T$17,'스테이지별 몬스터 스텟'!W785*'(참고)타워 스텟 가치'!$U$17,'스테이지별 몬스터 스텟'!X785*'(참고)타워 스텟 가치'!$V$17,'스테이지별 몬스터 스텟'!Y785*'(참고)타워 스텟 가치'!$W$17,'스테이지별 몬스터 스텟'!Z785*'(참고)타워 스텟 가치'!$X$17,'스테이지별 몬스터 스텟'!AA785*'(참고)타워 스텟 가치'!$Y$17)</f>
        <v>483249.90999999881</v>
      </c>
      <c r="AC785">
        <v>2</v>
      </c>
      <c r="AD785">
        <f>VLOOKUP($F785,'(참고)타워 스텟 가치'!$B$12:$L$16,AD$2,0)+(VLOOKUP($F785,'(참고)타워 스텟 가치'!$B$12:$L$16,AD$2,0)*$E785)</f>
        <v>159.4999999999996</v>
      </c>
      <c r="AE785">
        <f>VLOOKUP($F785,'(참고)타워 스텟 가치'!$B$12:$L$16,AE$2,0)+(VLOOKUP($F785,'(참고)타워 스텟 가치'!$B$12:$L$16,AE$2,0)*$E785)</f>
        <v>191.39999999999952</v>
      </c>
      <c r="AF785">
        <f>VLOOKUP($F785,'(참고)타워 스텟 가치'!$B$12:$L$16,AF$2,0)+(VLOOKUP($F785,'(참고)타워 스텟 가치'!$B$12:$L$16,AF$2,0)*$E785)</f>
        <v>318999.99999999919</v>
      </c>
      <c r="AG785">
        <f>VLOOKUP($F785,'(참고)타워 스텟 가치'!$B$12:$L$16,AG$2,0)+(VLOOKUP($F785,'(참고)타워 스텟 가치'!$B$12:$L$16,AG$2,0)*$E785)</f>
        <v>956.99999999999761</v>
      </c>
      <c r="AH785">
        <f>VLOOKUP($F785,'(참고)타워 스텟 가치'!$B$12:$L$16,AH$2,0)+(VLOOKUP($F785,'(참고)타워 스텟 가치'!$B$12:$L$16,AH$2,0)*$E785)</f>
        <v>31.89999999999992</v>
      </c>
      <c r="AI785">
        <f>VLOOKUP($F785,'(참고)타워 스텟 가치'!$B$12:$L$16,AI$2,0)+(VLOOKUP($F785,'(참고)타워 스텟 가치'!$B$12:$L$16,AI$2,0)*$E785)</f>
        <v>19.139999999999951</v>
      </c>
      <c r="AJ785">
        <f>VLOOKUP($F785,'(참고)타워 스텟 가치'!$B$12:$L$16,AJ$2,0)+(VLOOKUP($F785,'(참고)타워 스텟 가치'!$B$12:$L$16,AJ$2,0)*$E785)</f>
        <v>0</v>
      </c>
      <c r="AK785">
        <f>VLOOKUP($F785,'(참고)타워 스텟 가치'!$B$12:$L$16,AK$2,0)+(VLOOKUP($F785,'(참고)타워 스텟 가치'!$B$12:$L$16,AK$2,0)*$E785)</f>
        <v>0</v>
      </c>
      <c r="AL785">
        <f>VLOOKUP($F785,'(참고)타워 스텟 가치'!$B$12:$L$16,AL$2,0)+(VLOOKUP($F785,'(참고)타워 스텟 가치'!$B$12:$L$16,AL$2,0)*$E785)</f>
        <v>89.31999999999978</v>
      </c>
      <c r="AM785">
        <f>SUM('스테이지별 몬스터 스텟'!AD785*'(참고)타워 스텟 가치'!$Q$17,'스테이지별 몬스터 스텟'!AE785*'(참고)타워 스텟 가치'!$R$17,'스테이지별 몬스터 스텟'!AF785*'(참고)타워 스텟 가치'!$S$17,'스테이지별 몬스터 스텟'!AG785*'(참고)타워 스텟 가치'!$T$17,'스테이지별 몬스터 스텟'!AH785*'(참고)타워 스텟 가치'!$U$17,'스테이지별 몬스터 스텟'!AI785*'(참고)타워 스텟 가치'!$V$17,'스테이지별 몬스터 스텟'!AJ785*'(참고)타워 스텟 가치'!$W$17,'스테이지별 몬스터 스텟'!AK785*'(참고)타워 스텟 가치'!$X$17,'스테이지별 몬스터 스텟'!AL785*'(참고)타워 스텟 가치'!$Y$17)</f>
        <v>481281.67999999877</v>
      </c>
      <c r="AN785">
        <v>3</v>
      </c>
    </row>
    <row r="786" spans="3:40" x14ac:dyDescent="0.3">
      <c r="C786">
        <v>2</v>
      </c>
      <c r="D786">
        <f t="shared" si="38"/>
        <v>157</v>
      </c>
      <c r="E786" s="52">
        <f>VLOOKUP(D786,'스테이지별 난이도 설정'!B:C,2,0)</f>
        <v>62.799999999999841</v>
      </c>
      <c r="F786" t="str">
        <f t="shared" si="39"/>
        <v>레어</v>
      </c>
      <c r="G786">
        <f t="shared" si="37"/>
        <v>6</v>
      </c>
      <c r="H786">
        <f>VLOOKUP($F786,'(참고)타워 스텟 가치'!$B$2:$L$6,H$2,0)+(VLOOKUP($F786,'(참고)타워 스텟 가치'!$B$2:$L$6,H$2,0)*$E786)</f>
        <v>717.74999999999818</v>
      </c>
      <c r="I786">
        <f>VLOOKUP($F786,'(참고)타워 스텟 가치'!$B$2:$L$6,I$2,0)+(VLOOKUP($F786,'(참고)타워 스텟 가치'!$B$2:$L$6,I$2,0)*$E786)</f>
        <v>143.54999999999964</v>
      </c>
      <c r="J786">
        <f>VLOOKUP($F786,'(참고)타워 스텟 가치'!$B$2:$L$6,J$2,0)+(VLOOKUP($F786,'(참고)타워 스텟 가치'!$B$2:$L$6,J$2,0)*$E786)</f>
        <v>318999.99999999919</v>
      </c>
      <c r="K786">
        <f>VLOOKUP($F786,'(참고)타워 스텟 가치'!$B$2:$L$6,K$2,0)+(VLOOKUP($F786,'(참고)타워 스텟 가치'!$B$2:$L$6,K$2,0)*$E786)</f>
        <v>2870.9999999999927</v>
      </c>
      <c r="L786">
        <f>VLOOKUP($F786,'(참고)타워 스텟 가치'!$B$2:$L$6,L$2,0)+(VLOOKUP($F786,'(참고)타워 스텟 가치'!$B$2:$L$6,L$2,0)*$E786)</f>
        <v>47.849999999999881</v>
      </c>
      <c r="M786">
        <f>VLOOKUP($F786,'(참고)타워 스텟 가치'!$B$2:$L$6,M$2,0)+(VLOOKUP($F786,'(참고)타워 스텟 가치'!$B$2:$L$6,M$2,0)*$E786)</f>
        <v>19.139999999999951</v>
      </c>
      <c r="N786">
        <f>VLOOKUP($F786,'(참고)타워 스텟 가치'!$B$2:$L$6,N$2,0)+(VLOOKUP($F786,'(참고)타워 스텟 가치'!$B$2:$L$6,N$2,0)*$E786)</f>
        <v>0</v>
      </c>
      <c r="O786">
        <f>VLOOKUP($F786,'(참고)타워 스텟 가치'!$B$2:$L$6,O$2,0)+(VLOOKUP($F786,'(참고)타워 스텟 가치'!$B$2:$L$6,O$2,0)*$E786)</f>
        <v>0</v>
      </c>
      <c r="P786">
        <f>VLOOKUP($F786,'(참고)타워 스텟 가치'!$B$2:$L$6,P$2,0)+(VLOOKUP($F786,'(참고)타워 스텟 가치'!$B$2:$L$6,P$2,0)*$E786)</f>
        <v>44.65999999999989</v>
      </c>
      <c r="Q786">
        <f>SUM('스테이지별 몬스터 스텟'!H786*'(참고)타워 스텟 가치'!$Q$17,'스테이지별 몬스터 스텟'!I786*'(참고)타워 스텟 가치'!$R$17,'스테이지별 몬스터 스텟'!J786*'(참고)타워 스텟 가치'!$S$17,'스테이지별 몬스터 스텟'!K786*'(참고)타워 스텟 가치'!$T$17,'스테이지별 몬스터 스텟'!L786*'(참고)타워 스텟 가치'!$U$17,'스테이지별 몬스터 스텟'!M786*'(참고)타워 스텟 가치'!$V$17,'스테이지별 몬스터 스텟'!N786*'(참고)타워 스텟 가치'!$W$17,'스테이지별 몬스터 스텟'!O786*'(참고)타워 스텟 가치'!$X$17,'스테이지별 몬스터 스텟'!P786*'(참고)타워 스텟 가치'!$Y$17)</f>
        <v>486096.98499999882</v>
      </c>
      <c r="R786">
        <v>1</v>
      </c>
      <c r="S786">
        <f>VLOOKUP($F786,'(참고)타워 스텟 가치'!$B$7:$L$11,S$2,0)+(VLOOKUP($F786,'(참고)타워 스텟 가치'!$B$7:$L$11,S$2,0)*$E786)</f>
        <v>239.2499999999994</v>
      </c>
      <c r="T786">
        <f>VLOOKUP($F786,'(참고)타워 스텟 가치'!$B$7:$L$11,T$2,0)+(VLOOKUP($F786,'(참고)타워 스텟 가치'!$B$7:$L$11,T$2,0)*$E786)</f>
        <v>430.64999999999895</v>
      </c>
      <c r="U786">
        <f>VLOOKUP($F786,'(참고)타워 스텟 가치'!$B$7:$L$11,U$2,0)+(VLOOKUP($F786,'(참고)타워 스텟 가치'!$B$7:$L$11,U$2,0)*$E786)</f>
        <v>318999.99999999919</v>
      </c>
      <c r="V786">
        <f>VLOOKUP($F786,'(참고)타워 스텟 가치'!$B$7:$L$11,V$2,0)+(VLOOKUP($F786,'(참고)타워 스텟 가치'!$B$7:$L$11,V$2,0)*$E786)</f>
        <v>2870.9999999999927</v>
      </c>
      <c r="W786">
        <f>VLOOKUP($F786,'(참고)타워 스텟 가치'!$B$7:$L$11,W$2,0)+(VLOOKUP($F786,'(참고)타워 스텟 가치'!$B$7:$L$11,W$2,0)*$E786)</f>
        <v>47.849999999999881</v>
      </c>
      <c r="X786">
        <f>VLOOKUP($F786,'(참고)타워 스텟 가치'!$B$7:$L$11,X$2,0)+(VLOOKUP($F786,'(참고)타워 스텟 가치'!$B$7:$L$11,X$2,0)*$E786)</f>
        <v>19.139999999999951</v>
      </c>
      <c r="Y786">
        <f>VLOOKUP($F786,'(참고)타워 스텟 가치'!$B$7:$L$11,Y$2,0)+(VLOOKUP($F786,'(참고)타워 스텟 가치'!$B$7:$L$11,Y$2,0)*$E786)</f>
        <v>0</v>
      </c>
      <c r="Z786">
        <f>VLOOKUP($F786,'(참고)타워 스텟 가치'!$B$7:$L$11,Z$2,0)+(VLOOKUP($F786,'(참고)타워 스텟 가치'!$B$7:$L$11,Z$2,0)*$E786)</f>
        <v>0</v>
      </c>
      <c r="AA786">
        <f>VLOOKUP($F786,'(참고)타워 스텟 가치'!$B$7:$L$11,AA$2,0)+(VLOOKUP($F786,'(참고)타워 스텟 가치'!$B$7:$L$11,AA$2,0)*$E786)</f>
        <v>44.65999999999989</v>
      </c>
      <c r="AB786">
        <f>SUM('스테이지별 몬스터 스텟'!S786*'(참고)타워 스텟 가치'!$Q$17,'스테이지별 몬스터 스텟'!T786*'(참고)타워 스텟 가치'!$R$17,'스테이지별 몬스터 스텟'!U786*'(참고)타워 스텟 가치'!$S$17,'스테이지별 몬스터 스텟'!V786*'(참고)타워 스텟 가치'!$T$17,'스테이지별 몬스터 스텟'!W786*'(참고)타워 스텟 가치'!$U$17,'스테이지별 몬스터 스텟'!X786*'(참고)타워 스텟 가치'!$V$17,'스테이지별 몬스터 스텟'!Y786*'(참고)타워 스텟 가치'!$W$17,'스테이지별 몬스터 스텟'!Z786*'(참고)타워 스텟 가치'!$X$17,'스테이지별 몬스터 스텟'!AA786*'(참고)타워 스텟 가치'!$Y$17)</f>
        <v>485570.63499999879</v>
      </c>
      <c r="AC786">
        <v>2</v>
      </c>
      <c r="AD786">
        <f>VLOOKUP($F786,'(참고)타워 스텟 가치'!$B$12:$L$16,AD$2,0)+(VLOOKUP($F786,'(참고)타워 스텟 가치'!$B$12:$L$16,AD$2,0)*$E786)</f>
        <v>239.2499999999994</v>
      </c>
      <c r="AE786">
        <f>VLOOKUP($F786,'(참고)타워 스텟 가치'!$B$12:$L$16,AE$2,0)+(VLOOKUP($F786,'(참고)타워 스텟 가치'!$B$12:$L$16,AE$2,0)*$E786)</f>
        <v>287.09999999999928</v>
      </c>
      <c r="AF786">
        <f>VLOOKUP($F786,'(참고)타워 스텟 가치'!$B$12:$L$16,AF$2,0)+(VLOOKUP($F786,'(참고)타워 스텟 가치'!$B$12:$L$16,AF$2,0)*$E786)</f>
        <v>318999.99999999919</v>
      </c>
      <c r="AG786">
        <f>VLOOKUP($F786,'(참고)타워 스텟 가치'!$B$12:$L$16,AG$2,0)+(VLOOKUP($F786,'(참고)타워 스텟 가치'!$B$12:$L$16,AG$2,0)*$E786)</f>
        <v>1435.4999999999964</v>
      </c>
      <c r="AH786">
        <f>VLOOKUP($F786,'(참고)타워 스텟 가치'!$B$12:$L$16,AH$2,0)+(VLOOKUP($F786,'(참고)타워 스텟 가치'!$B$12:$L$16,AH$2,0)*$E786)</f>
        <v>47.849999999999881</v>
      </c>
      <c r="AI786">
        <f>VLOOKUP($F786,'(참고)타워 스텟 가치'!$B$12:$L$16,AI$2,0)+(VLOOKUP($F786,'(참고)타워 스텟 가치'!$B$12:$L$16,AI$2,0)*$E786)</f>
        <v>19.139999999999951</v>
      </c>
      <c r="AJ786">
        <f>VLOOKUP($F786,'(참고)타워 스텟 가치'!$B$12:$L$16,AJ$2,0)+(VLOOKUP($F786,'(참고)타워 스텟 가치'!$B$12:$L$16,AJ$2,0)*$E786)</f>
        <v>0</v>
      </c>
      <c r="AK786">
        <f>VLOOKUP($F786,'(참고)타워 스텟 가치'!$B$12:$L$16,AK$2,0)+(VLOOKUP($F786,'(참고)타워 스텟 가치'!$B$12:$L$16,AK$2,0)*$E786)</f>
        <v>0</v>
      </c>
      <c r="AL786">
        <f>VLOOKUP($F786,'(참고)타워 스텟 가치'!$B$12:$L$16,AL$2,0)+(VLOOKUP($F786,'(참고)타워 스텟 가치'!$B$12:$L$16,AL$2,0)*$E786)</f>
        <v>89.31999999999978</v>
      </c>
      <c r="AM786">
        <f>SUM('스테이지별 몬스터 스텟'!AD786*'(참고)타워 스텟 가치'!$Q$17,'스테이지별 몬스터 스텟'!AE786*'(참고)타워 스텟 가치'!$R$17,'스테이지별 몬스터 스텟'!AF786*'(참고)타워 스텟 가치'!$S$17,'스테이지별 몬스터 스텟'!AG786*'(참고)타워 스텟 가치'!$T$17,'스테이지별 몬스터 스텟'!AH786*'(참고)타워 스텟 가치'!$U$17,'스테이지별 몬스터 스텟'!AI786*'(참고)타워 스텟 가치'!$V$17,'스테이지별 몬스터 스텟'!AJ786*'(참고)타워 스텟 가치'!$W$17,'스테이지별 몬스터 스텟'!AK786*'(참고)타워 스텟 가치'!$X$17,'스테이지별 몬스터 스텟'!AL786*'(참고)타워 스텟 가치'!$Y$17)</f>
        <v>482573.62999999884</v>
      </c>
      <c r="AN786">
        <v>3</v>
      </c>
    </row>
    <row r="787" spans="3:40" x14ac:dyDescent="0.3">
      <c r="C787">
        <v>3</v>
      </c>
      <c r="D787">
        <f t="shared" si="38"/>
        <v>157</v>
      </c>
      <c r="E787" s="52">
        <f>VLOOKUP(D787,'스테이지별 난이도 설정'!B:C,2,0)</f>
        <v>62.799999999999841</v>
      </c>
      <c r="F787" t="str">
        <f t="shared" si="39"/>
        <v>에픽</v>
      </c>
      <c r="G787">
        <f t="shared" si="37"/>
        <v>6</v>
      </c>
      <c r="H787">
        <f>VLOOKUP($F787,'(참고)타워 스텟 가치'!$B$2:$L$6,H$2,0)+(VLOOKUP($F787,'(참고)타워 스텟 가치'!$B$2:$L$6,H$2,0)*$E787)</f>
        <v>1076.6249999999973</v>
      </c>
      <c r="I787">
        <f>VLOOKUP($F787,'(참고)타워 스텟 가치'!$B$2:$L$6,I$2,0)+(VLOOKUP($F787,'(참고)타워 스텟 가치'!$B$2:$L$6,I$2,0)*$E787)</f>
        <v>215.32499999999948</v>
      </c>
      <c r="J787">
        <f>VLOOKUP($F787,'(참고)타워 스텟 가치'!$B$2:$L$6,J$2,0)+(VLOOKUP($F787,'(참고)타워 스텟 가치'!$B$2:$L$6,J$2,0)*$E787)</f>
        <v>318999.99999999919</v>
      </c>
      <c r="K787">
        <f>VLOOKUP($F787,'(참고)타워 스텟 가치'!$B$2:$L$6,K$2,0)+(VLOOKUP($F787,'(참고)타워 스텟 가치'!$B$2:$L$6,K$2,0)*$E787)</f>
        <v>4306.4999999999891</v>
      </c>
      <c r="L787">
        <f>VLOOKUP($F787,'(참고)타워 스텟 가치'!$B$2:$L$6,L$2,0)+(VLOOKUP($F787,'(참고)타워 스텟 가치'!$B$2:$L$6,L$2,0)*$E787)</f>
        <v>71.774999999999821</v>
      </c>
      <c r="M787">
        <f>VLOOKUP($F787,'(참고)타워 스텟 가치'!$B$2:$L$6,M$2,0)+(VLOOKUP($F787,'(참고)타워 스텟 가치'!$B$2:$L$6,M$2,0)*$E787)</f>
        <v>19.139999999999951</v>
      </c>
      <c r="N787">
        <f>VLOOKUP($F787,'(참고)타워 스텟 가치'!$B$2:$L$6,N$2,0)+(VLOOKUP($F787,'(참고)타워 스텟 가치'!$B$2:$L$6,N$2,0)*$E787)</f>
        <v>0</v>
      </c>
      <c r="O787">
        <f>VLOOKUP($F787,'(참고)타워 스텟 가치'!$B$2:$L$6,O$2,0)+(VLOOKUP($F787,'(참고)타워 스텟 가치'!$B$2:$L$6,O$2,0)*$E787)</f>
        <v>0</v>
      </c>
      <c r="P787">
        <f>VLOOKUP($F787,'(참고)타워 스텟 가치'!$B$2:$L$6,P$2,0)+(VLOOKUP($F787,'(참고)타워 스텟 가치'!$B$2:$L$6,P$2,0)*$E787)</f>
        <v>44.65999999999989</v>
      </c>
      <c r="Q787">
        <f>SUM('스테이지별 몬스터 스텟'!H787*'(참고)타워 스텟 가치'!$Q$17,'스테이지별 몬스터 스텟'!I787*'(참고)타워 스텟 가치'!$R$17,'스테이지별 몬스터 스텟'!J787*'(참고)타워 스텟 가치'!$S$17,'스테이지별 몬스터 스텟'!K787*'(참고)타워 스텟 가치'!$T$17,'스테이지별 몬스터 스텟'!L787*'(참고)타워 스텟 가치'!$U$17,'스테이지별 몬스터 스텟'!M787*'(참고)타워 스텟 가치'!$V$17,'스테이지별 몬스터 스텟'!N787*'(참고)타워 스텟 가치'!$W$17,'스테이지별 몬스터 스텟'!O787*'(참고)타워 스텟 가치'!$X$17,'스테이지별 몬스터 스텟'!P787*'(참고)타워 스텟 가치'!$Y$17)</f>
        <v>489841.24749999878</v>
      </c>
      <c r="R787">
        <v>1</v>
      </c>
      <c r="S787">
        <f>VLOOKUP($F787,'(참고)타워 스텟 가치'!$B$7:$L$11,S$2,0)+(VLOOKUP($F787,'(참고)타워 스텟 가치'!$B$7:$L$11,S$2,0)*$E787)</f>
        <v>358.87499999999909</v>
      </c>
      <c r="T787">
        <f>VLOOKUP($F787,'(참고)타워 스텟 가치'!$B$7:$L$11,T$2,0)+(VLOOKUP($F787,'(참고)타워 스텟 가치'!$B$7:$L$11,T$2,0)*$E787)</f>
        <v>645.97499999999843</v>
      </c>
      <c r="U787">
        <f>VLOOKUP($F787,'(참고)타워 스텟 가치'!$B$7:$L$11,U$2,0)+(VLOOKUP($F787,'(참고)타워 스텟 가치'!$B$7:$L$11,U$2,0)*$E787)</f>
        <v>318999.99999999919</v>
      </c>
      <c r="V787">
        <f>VLOOKUP($F787,'(참고)타워 스텟 가치'!$B$7:$L$11,V$2,0)+(VLOOKUP($F787,'(참고)타워 스텟 가치'!$B$7:$L$11,V$2,0)*$E787)</f>
        <v>4306.4999999999891</v>
      </c>
      <c r="W787">
        <f>VLOOKUP($F787,'(참고)타워 스텟 가치'!$B$7:$L$11,W$2,0)+(VLOOKUP($F787,'(참고)타워 스텟 가치'!$B$7:$L$11,W$2,0)*$E787)</f>
        <v>71.774999999999821</v>
      </c>
      <c r="X787">
        <f>VLOOKUP($F787,'(참고)타워 스텟 가치'!$B$7:$L$11,X$2,0)+(VLOOKUP($F787,'(참고)타워 스텟 가치'!$B$7:$L$11,X$2,0)*$E787)</f>
        <v>19.139999999999951</v>
      </c>
      <c r="Y787">
        <f>VLOOKUP($F787,'(참고)타워 스텟 가치'!$B$7:$L$11,Y$2,0)+(VLOOKUP($F787,'(참고)타워 스텟 가치'!$B$7:$L$11,Y$2,0)*$E787)</f>
        <v>0</v>
      </c>
      <c r="Z787">
        <f>VLOOKUP($F787,'(참고)타워 스텟 가치'!$B$7:$L$11,Z$2,0)+(VLOOKUP($F787,'(참고)타워 스텟 가치'!$B$7:$L$11,Z$2,0)*$E787)</f>
        <v>0</v>
      </c>
      <c r="AA787">
        <f>VLOOKUP($F787,'(참고)타워 스텟 가치'!$B$7:$L$11,AA$2,0)+(VLOOKUP($F787,'(참고)타워 스텟 가치'!$B$7:$L$11,AA$2,0)*$E787)</f>
        <v>44.65999999999989</v>
      </c>
      <c r="AB787">
        <f>SUM('스테이지별 몬스터 스텟'!S787*'(참고)타워 스텟 가치'!$Q$17,'스테이지별 몬스터 스텟'!T787*'(참고)타워 스텟 가치'!$R$17,'스테이지별 몬스터 스텟'!U787*'(참고)타워 스텟 가치'!$S$17,'스테이지별 몬스터 스텟'!V787*'(참고)타워 스텟 가치'!$T$17,'스테이지별 몬스터 스텟'!W787*'(참고)타워 스텟 가치'!$U$17,'스테이지별 몬스터 스텟'!X787*'(참고)타워 스텟 가치'!$V$17,'스테이지별 몬스터 스텟'!Y787*'(참고)타워 스텟 가치'!$W$17,'스테이지별 몬스터 스텟'!Z787*'(참고)타워 스텟 가치'!$X$17,'스테이지별 몬스터 스텟'!AA787*'(참고)타워 스텟 가치'!$Y$17)</f>
        <v>489051.72249999881</v>
      </c>
      <c r="AC787">
        <v>2</v>
      </c>
      <c r="AD787">
        <f>VLOOKUP($F787,'(참고)타워 스텟 가치'!$B$12:$L$16,AD$2,0)+(VLOOKUP($F787,'(참고)타워 스텟 가치'!$B$12:$L$16,AD$2,0)*$E787)</f>
        <v>358.87499999999909</v>
      </c>
      <c r="AE787">
        <f>VLOOKUP($F787,'(참고)타워 스텟 가치'!$B$12:$L$16,AE$2,0)+(VLOOKUP($F787,'(참고)타워 스텟 가치'!$B$12:$L$16,AE$2,0)*$E787)</f>
        <v>430.64999999999895</v>
      </c>
      <c r="AF787">
        <f>VLOOKUP($F787,'(참고)타워 스텟 가치'!$B$12:$L$16,AF$2,0)+(VLOOKUP($F787,'(참고)타워 스텟 가치'!$B$12:$L$16,AF$2,0)*$E787)</f>
        <v>318999.99999999919</v>
      </c>
      <c r="AG787">
        <f>VLOOKUP($F787,'(참고)타워 스텟 가치'!$B$12:$L$16,AG$2,0)+(VLOOKUP($F787,'(참고)타워 스텟 가치'!$B$12:$L$16,AG$2,0)*$E787)</f>
        <v>2153.2499999999945</v>
      </c>
      <c r="AH787">
        <f>VLOOKUP($F787,'(참고)타워 스텟 가치'!$B$12:$L$16,AH$2,0)+(VLOOKUP($F787,'(참고)타워 스텟 가치'!$B$12:$L$16,AH$2,0)*$E787)</f>
        <v>71.774999999999821</v>
      </c>
      <c r="AI787">
        <f>VLOOKUP($F787,'(참고)타워 스텟 가치'!$B$12:$L$16,AI$2,0)+(VLOOKUP($F787,'(참고)타워 스텟 가치'!$B$12:$L$16,AI$2,0)*$E787)</f>
        <v>19.139999999999951</v>
      </c>
      <c r="AJ787">
        <f>VLOOKUP($F787,'(참고)타워 스텟 가치'!$B$12:$L$16,AJ$2,0)+(VLOOKUP($F787,'(참고)타워 스텟 가치'!$B$12:$L$16,AJ$2,0)*$E787)</f>
        <v>0</v>
      </c>
      <c r="AK787">
        <f>VLOOKUP($F787,'(참고)타워 스텟 가치'!$B$12:$L$16,AK$2,0)+(VLOOKUP($F787,'(참고)타워 스텟 가치'!$B$12:$L$16,AK$2,0)*$E787)</f>
        <v>0</v>
      </c>
      <c r="AL787">
        <f>VLOOKUP($F787,'(참고)타워 스텟 가치'!$B$12:$L$16,AL$2,0)+(VLOOKUP($F787,'(참고)타워 스텟 가치'!$B$12:$L$16,AL$2,0)*$E787)</f>
        <v>89.31999999999978</v>
      </c>
      <c r="AM787">
        <f>SUM('스테이지별 몬스터 스텟'!AD787*'(참고)타워 스텟 가치'!$Q$17,'스테이지별 몬스터 스텟'!AE787*'(참고)타워 스텟 가치'!$R$17,'스테이지별 몬스터 스텟'!AF787*'(참고)타워 스텟 가치'!$S$17,'스테이지별 몬스터 스텟'!AG787*'(참고)타워 스텟 가치'!$T$17,'스테이지별 몬스터 스텟'!AH787*'(참고)타워 스텟 가치'!$U$17,'스테이지별 몬스터 스텟'!AI787*'(참고)타워 스텟 가치'!$V$17,'스테이지별 몬스터 스텟'!AJ787*'(참고)타워 스텟 가치'!$W$17,'스테이지별 몬스터 스텟'!AK787*'(참고)타워 스텟 가치'!$X$17,'스테이지별 몬스터 스텟'!AL787*'(참고)타워 스텟 가치'!$Y$17)</f>
        <v>484511.55499999877</v>
      </c>
      <c r="AN787">
        <v>3</v>
      </c>
    </row>
    <row r="788" spans="3:40" x14ac:dyDescent="0.3">
      <c r="C788">
        <v>4</v>
      </c>
      <c r="D788">
        <f t="shared" si="38"/>
        <v>157</v>
      </c>
      <c r="E788" s="52">
        <f>VLOOKUP(D788,'스테이지별 난이도 설정'!B:C,2,0)</f>
        <v>62.799999999999841</v>
      </c>
      <c r="F788" t="str">
        <f t="shared" si="39"/>
        <v>유니크</v>
      </c>
      <c r="G788">
        <f t="shared" si="37"/>
        <v>6</v>
      </c>
      <c r="H788">
        <f>VLOOKUP($F788,'(참고)타워 스텟 가치'!$B$2:$L$6,H$2,0)+(VLOOKUP($F788,'(참고)타워 스텟 가치'!$B$2:$L$6,H$2,0)*$E788)</f>
        <v>1614.9374999999959</v>
      </c>
      <c r="I788">
        <f>VLOOKUP($F788,'(참고)타워 스텟 가치'!$B$2:$L$6,I$2,0)+(VLOOKUP($F788,'(참고)타워 스텟 가치'!$B$2:$L$6,I$2,0)*$E788)</f>
        <v>322.98749999999922</v>
      </c>
      <c r="J788">
        <f>VLOOKUP($F788,'(참고)타워 스텟 가치'!$B$2:$L$6,J$2,0)+(VLOOKUP($F788,'(참고)타워 스텟 가치'!$B$2:$L$6,J$2,0)*$E788)</f>
        <v>318999.99999999919</v>
      </c>
      <c r="K788">
        <f>VLOOKUP($F788,'(참고)타워 스텟 가치'!$B$2:$L$6,K$2,0)+(VLOOKUP($F788,'(참고)타워 스텟 가치'!$B$2:$L$6,K$2,0)*$E788)</f>
        <v>6459.7499999999836</v>
      </c>
      <c r="L788">
        <f>VLOOKUP($F788,'(참고)타워 스텟 가치'!$B$2:$L$6,L$2,0)+(VLOOKUP($F788,'(참고)타워 스텟 가치'!$B$2:$L$6,L$2,0)*$E788)</f>
        <v>107.66249999999974</v>
      </c>
      <c r="M788">
        <f>VLOOKUP($F788,'(참고)타워 스텟 가치'!$B$2:$L$6,M$2,0)+(VLOOKUP($F788,'(참고)타워 스텟 가치'!$B$2:$L$6,M$2,0)*$E788)</f>
        <v>19.139999999999951</v>
      </c>
      <c r="N788">
        <f>VLOOKUP($F788,'(참고)타워 스텟 가치'!$B$2:$L$6,N$2,0)+(VLOOKUP($F788,'(참고)타워 스텟 가치'!$B$2:$L$6,N$2,0)*$E788)</f>
        <v>0</v>
      </c>
      <c r="O788">
        <f>VLOOKUP($F788,'(참고)타워 스텟 가치'!$B$2:$L$6,O$2,0)+(VLOOKUP($F788,'(참고)타워 스텟 가치'!$B$2:$L$6,O$2,0)*$E788)</f>
        <v>0</v>
      </c>
      <c r="P788">
        <f>VLOOKUP($F788,'(참고)타워 스텟 가치'!$B$2:$L$6,P$2,0)+(VLOOKUP($F788,'(참고)타워 스텟 가치'!$B$2:$L$6,P$2,0)*$E788)</f>
        <v>63.799999999999841</v>
      </c>
      <c r="Q788">
        <f>SUM('스테이지별 몬스터 스텟'!H788*'(참고)타워 스텟 가치'!$Q$17,'스테이지별 몬스터 스텟'!I788*'(참고)타워 스텟 가치'!$R$17,'스테이지별 몬스터 스텟'!J788*'(참고)타워 스텟 가치'!$S$17,'스테이지별 몬스터 스텟'!K788*'(참고)타워 스텟 가치'!$T$17,'스테이지별 몬스터 스텟'!L788*'(참고)타워 스텟 가치'!$U$17,'스테이지별 몬스터 스텟'!M788*'(참고)타워 스텟 가치'!$V$17,'스테이지별 몬스터 스텟'!N788*'(참고)타워 스텟 가치'!$W$17,'스테이지별 몬스터 스텟'!O788*'(참고)타워 스텟 가치'!$X$17,'스테이지별 몬스터 스텟'!P788*'(참고)타워 스텟 가치'!$Y$17)</f>
        <v>495495.92124999873</v>
      </c>
      <c r="R788">
        <v>1</v>
      </c>
      <c r="S788">
        <f>VLOOKUP($F788,'(참고)타워 스텟 가치'!$B$7:$L$11,S$2,0)+(VLOOKUP($F788,'(참고)타워 스텟 가치'!$B$7:$L$11,S$2,0)*$E788)</f>
        <v>538.31249999999864</v>
      </c>
      <c r="T788">
        <f>VLOOKUP($F788,'(참고)타워 스텟 가치'!$B$7:$L$11,T$2,0)+(VLOOKUP($F788,'(참고)타워 스텟 가치'!$B$7:$L$11,T$2,0)*$E788)</f>
        <v>968.96249999999759</v>
      </c>
      <c r="U788">
        <f>VLOOKUP($F788,'(참고)타워 스텟 가치'!$B$7:$L$11,U$2,0)+(VLOOKUP($F788,'(참고)타워 스텟 가치'!$B$7:$L$11,U$2,0)*$E788)</f>
        <v>318999.99999999919</v>
      </c>
      <c r="V788">
        <f>VLOOKUP($F788,'(참고)타워 스텟 가치'!$B$7:$L$11,V$2,0)+(VLOOKUP($F788,'(참고)타워 스텟 가치'!$B$7:$L$11,V$2,0)*$E788)</f>
        <v>6459.7499999999836</v>
      </c>
      <c r="W788">
        <f>VLOOKUP($F788,'(참고)타워 스텟 가치'!$B$7:$L$11,W$2,0)+(VLOOKUP($F788,'(참고)타워 스텟 가치'!$B$7:$L$11,W$2,0)*$E788)</f>
        <v>107.66249999999974</v>
      </c>
      <c r="X788">
        <f>VLOOKUP($F788,'(참고)타워 스텟 가치'!$B$7:$L$11,X$2,0)+(VLOOKUP($F788,'(참고)타워 스텟 가치'!$B$7:$L$11,X$2,0)*$E788)</f>
        <v>19.139999999999951</v>
      </c>
      <c r="Y788">
        <f>VLOOKUP($F788,'(참고)타워 스텟 가치'!$B$7:$L$11,Y$2,0)+(VLOOKUP($F788,'(참고)타워 스텟 가치'!$B$7:$L$11,Y$2,0)*$E788)</f>
        <v>0</v>
      </c>
      <c r="Z788">
        <f>VLOOKUP($F788,'(참고)타워 스텟 가치'!$B$7:$L$11,Z$2,0)+(VLOOKUP($F788,'(참고)타워 스텟 가치'!$B$7:$L$11,Z$2,0)*$E788)</f>
        <v>0</v>
      </c>
      <c r="AA788">
        <f>VLOOKUP($F788,'(참고)타워 스텟 가치'!$B$7:$L$11,AA$2,0)+(VLOOKUP($F788,'(참고)타워 스텟 가치'!$B$7:$L$11,AA$2,0)*$E788)</f>
        <v>63.799999999999841</v>
      </c>
      <c r="AB788">
        <f>SUM('스테이지별 몬스터 스텟'!S788*'(참고)타워 스텟 가치'!$Q$17,'스테이지별 몬스터 스텟'!T788*'(참고)타워 스텟 가치'!$R$17,'스테이지별 몬스터 스텟'!U788*'(참고)타워 스텟 가치'!$S$17,'스테이지별 몬스터 스텟'!V788*'(참고)타워 스텟 가치'!$T$17,'스테이지별 몬스터 스텟'!W788*'(참고)타워 스텟 가치'!$U$17,'스테이지별 몬스터 스텟'!X788*'(참고)타워 스텟 가치'!$V$17,'스테이지별 몬스터 스텟'!Y788*'(참고)타워 스텟 가치'!$W$17,'스테이지별 몬스터 스텟'!Z788*'(참고)타워 스텟 가치'!$X$17,'스테이지별 몬스터 스텟'!AA788*'(참고)타워 스텟 가치'!$Y$17)</f>
        <v>494311.6337499987</v>
      </c>
      <c r="AC788">
        <v>2</v>
      </c>
      <c r="AD788">
        <f>VLOOKUP($F788,'(참고)타워 스텟 가치'!$B$12:$L$16,AD$2,0)+(VLOOKUP($F788,'(참고)타워 스텟 가치'!$B$12:$L$16,AD$2,0)*$E788)</f>
        <v>538.31249999999864</v>
      </c>
      <c r="AE788">
        <f>VLOOKUP($F788,'(참고)타워 스텟 가치'!$B$12:$L$16,AE$2,0)+(VLOOKUP($F788,'(참고)타워 스텟 가치'!$B$12:$L$16,AE$2,0)*$E788)</f>
        <v>645.97499999999843</v>
      </c>
      <c r="AF788">
        <f>VLOOKUP($F788,'(참고)타워 스텟 가치'!$B$12:$L$16,AF$2,0)+(VLOOKUP($F788,'(참고)타워 스텟 가치'!$B$12:$L$16,AF$2,0)*$E788)</f>
        <v>318999.99999999919</v>
      </c>
      <c r="AG788">
        <f>VLOOKUP($F788,'(참고)타워 스텟 가치'!$B$12:$L$16,AG$2,0)+(VLOOKUP($F788,'(참고)타워 스텟 가치'!$B$12:$L$16,AG$2,0)*$E788)</f>
        <v>3229.8749999999918</v>
      </c>
      <c r="AH788">
        <f>VLOOKUP($F788,'(참고)타워 스텟 가치'!$B$12:$L$16,AH$2,0)+(VLOOKUP($F788,'(참고)타워 스텟 가치'!$B$12:$L$16,AH$2,0)*$E788)</f>
        <v>107.66249999999974</v>
      </c>
      <c r="AI788">
        <f>VLOOKUP($F788,'(참고)타워 스텟 가치'!$B$12:$L$16,AI$2,0)+(VLOOKUP($F788,'(참고)타워 스텟 가치'!$B$12:$L$16,AI$2,0)*$E788)</f>
        <v>19.139999999999951</v>
      </c>
      <c r="AJ788">
        <f>VLOOKUP($F788,'(참고)타워 스텟 가치'!$B$12:$L$16,AJ$2,0)+(VLOOKUP($F788,'(참고)타워 스텟 가치'!$B$12:$L$16,AJ$2,0)*$E788)</f>
        <v>0</v>
      </c>
      <c r="AK788">
        <f>VLOOKUP($F788,'(참고)타워 스텟 가치'!$B$12:$L$16,AK$2,0)+(VLOOKUP($F788,'(참고)타워 스텟 가치'!$B$12:$L$16,AK$2,0)*$E788)</f>
        <v>0</v>
      </c>
      <c r="AL788">
        <f>VLOOKUP($F788,'(참고)타워 스텟 가치'!$B$12:$L$16,AL$2,0)+(VLOOKUP($F788,'(참고)타워 스텟 가치'!$B$12:$L$16,AL$2,0)*$E788)</f>
        <v>127.59999999999968</v>
      </c>
      <c r="AM788">
        <f>SUM('스테이지별 몬스터 스텟'!AD788*'(참고)타워 스텟 가치'!$Q$17,'스테이지별 몬스터 스텟'!AE788*'(참고)타워 스텟 가치'!$R$17,'스테이지별 몬스터 스텟'!AF788*'(참고)타워 스텟 가치'!$S$17,'스테이지별 몬스터 스텟'!AG788*'(참고)타워 스텟 가치'!$T$17,'스테이지별 몬스터 스텟'!AH788*'(참고)타워 스텟 가치'!$U$17,'스테이지별 몬스터 스텟'!AI788*'(참고)타워 스텟 가치'!$V$17,'스테이지별 몬스터 스텟'!AJ788*'(참고)타워 스텟 가치'!$W$17,'스테이지별 몬스터 스텟'!AK788*'(참고)타워 스텟 가치'!$X$17,'스테이지별 몬스터 스텟'!AL788*'(참고)타워 스텟 가치'!$Y$17)</f>
        <v>487495.00249999884</v>
      </c>
      <c r="AN788">
        <v>3</v>
      </c>
    </row>
    <row r="789" spans="3:40" x14ac:dyDescent="0.3">
      <c r="C789">
        <v>5</v>
      </c>
      <c r="D789">
        <f t="shared" si="38"/>
        <v>157</v>
      </c>
      <c r="E789" s="52">
        <f>VLOOKUP(D789,'스테이지별 난이도 설정'!B:C,2,0)</f>
        <v>62.799999999999841</v>
      </c>
      <c r="F789" t="str">
        <f t="shared" si="39"/>
        <v>스페셜</v>
      </c>
      <c r="G789">
        <f t="shared" si="37"/>
        <v>6</v>
      </c>
      <c r="H789">
        <f>VLOOKUP($F789,'(참고)타워 스텟 가치'!$B$2:$L$6,H$2,0)+(VLOOKUP($F789,'(참고)타워 스텟 가치'!$B$2:$L$6,H$2,0)*$E789)</f>
        <v>2422.4062499999941</v>
      </c>
      <c r="I789">
        <f>VLOOKUP($F789,'(참고)타워 스텟 가치'!$B$2:$L$6,I$2,0)+(VLOOKUP($F789,'(참고)타워 스텟 가치'!$B$2:$L$6,I$2,0)*$E789)</f>
        <v>484.48124999999879</v>
      </c>
      <c r="J789">
        <f>VLOOKUP($F789,'(참고)타워 스텟 가치'!$B$2:$L$6,J$2,0)+(VLOOKUP($F789,'(참고)타워 스텟 가치'!$B$2:$L$6,J$2,0)*$E789)</f>
        <v>318999.99999999919</v>
      </c>
      <c r="K789">
        <f>VLOOKUP($F789,'(참고)타워 스텟 가치'!$B$2:$L$6,K$2,0)+(VLOOKUP($F789,'(참고)타워 스텟 가치'!$B$2:$L$6,K$2,0)*$E789)</f>
        <v>9689.6249999999764</v>
      </c>
      <c r="L789">
        <f>VLOOKUP($F789,'(참고)타워 스텟 가치'!$B$2:$L$6,L$2,0)+(VLOOKUP($F789,'(참고)타워 스텟 가치'!$B$2:$L$6,L$2,0)*$E789)</f>
        <v>161.49374999999961</v>
      </c>
      <c r="M789">
        <f>VLOOKUP($F789,'(참고)타워 스텟 가치'!$B$2:$L$6,M$2,0)+(VLOOKUP($F789,'(참고)타워 스텟 가치'!$B$2:$L$6,M$2,0)*$E789)</f>
        <v>19.139999999999951</v>
      </c>
      <c r="N789">
        <f>VLOOKUP($F789,'(참고)타워 스텟 가치'!$B$2:$L$6,N$2,0)+(VLOOKUP($F789,'(참고)타워 스텟 가치'!$B$2:$L$6,N$2,0)*$E789)</f>
        <v>0</v>
      </c>
      <c r="O789">
        <f>VLOOKUP($F789,'(참고)타워 스텟 가치'!$B$2:$L$6,O$2,0)+(VLOOKUP($F789,'(참고)타워 스텟 가치'!$B$2:$L$6,O$2,0)*$E789)</f>
        <v>0</v>
      </c>
      <c r="P789">
        <f>VLOOKUP($F789,'(참고)타워 스텟 가치'!$B$2:$L$6,P$2,0)+(VLOOKUP($F789,'(참고)타워 스텟 가치'!$B$2:$L$6,P$2,0)*$E789)</f>
        <v>63.799999999999841</v>
      </c>
      <c r="Q789">
        <f>SUM('스테이지별 몬스터 스텟'!H789*'(참고)타워 스텟 가치'!$Q$17,'스테이지별 몬스터 스텟'!I789*'(참고)타워 스텟 가치'!$R$17,'스테이지별 몬스터 스텟'!J789*'(참고)타워 스텟 가치'!$S$17,'스테이지별 몬스터 스텟'!K789*'(참고)타워 스텟 가치'!$T$17,'스테이지별 몬스터 스텟'!L789*'(참고)타워 스텟 가치'!$U$17,'스테이지별 몬스터 스텟'!M789*'(참고)타워 스텟 가치'!$V$17,'스테이지별 몬스터 스텟'!N789*'(참고)타워 스텟 가치'!$W$17,'스테이지별 몬스터 스텟'!O789*'(참고)타워 스텟 가치'!$X$17,'스테이지별 몬스터 스텟'!P789*'(참고)타워 스텟 가치'!$Y$17)</f>
        <v>503920.51187499869</v>
      </c>
      <c r="R789">
        <v>1</v>
      </c>
      <c r="S789">
        <f>VLOOKUP($F789,'(참고)타워 스텟 가치'!$B$7:$L$11,S$2,0)+(VLOOKUP($F789,'(참고)타워 스텟 가치'!$B$7:$L$11,S$2,0)*$E789)</f>
        <v>807.46874999999795</v>
      </c>
      <c r="T789">
        <f>VLOOKUP($F789,'(참고)타워 스텟 가치'!$B$7:$L$11,T$2,0)+(VLOOKUP($F789,'(참고)타워 스텟 가치'!$B$7:$L$11,T$2,0)*$E789)</f>
        <v>1453.4437499999963</v>
      </c>
      <c r="U789">
        <f>VLOOKUP($F789,'(참고)타워 스텟 가치'!$B$7:$L$11,U$2,0)+(VLOOKUP($F789,'(참고)타워 스텟 가치'!$B$7:$L$11,U$2,0)*$E789)</f>
        <v>318999.99999999919</v>
      </c>
      <c r="V789">
        <f>VLOOKUP($F789,'(참고)타워 스텟 가치'!$B$7:$L$11,V$2,0)+(VLOOKUP($F789,'(참고)타워 스텟 가치'!$B$7:$L$11,V$2,0)*$E789)</f>
        <v>9689.6249999999764</v>
      </c>
      <c r="W789">
        <f>VLOOKUP($F789,'(참고)타워 스텟 가치'!$B$7:$L$11,W$2,0)+(VLOOKUP($F789,'(참고)타워 스텟 가치'!$B$7:$L$11,W$2,0)*$E789)</f>
        <v>161.49374999999961</v>
      </c>
      <c r="X789">
        <f>VLOOKUP($F789,'(참고)타워 스텟 가치'!$B$7:$L$11,X$2,0)+(VLOOKUP($F789,'(참고)타워 스텟 가치'!$B$7:$L$11,X$2,0)*$E789)</f>
        <v>19.139999999999951</v>
      </c>
      <c r="Y789">
        <f>VLOOKUP($F789,'(참고)타워 스텟 가치'!$B$7:$L$11,Y$2,0)+(VLOOKUP($F789,'(참고)타워 스텟 가치'!$B$7:$L$11,Y$2,0)*$E789)</f>
        <v>0</v>
      </c>
      <c r="Z789">
        <f>VLOOKUP($F789,'(참고)타워 스텟 가치'!$B$7:$L$11,Z$2,0)+(VLOOKUP($F789,'(참고)타워 스텟 가치'!$B$7:$L$11,Z$2,0)*$E789)</f>
        <v>0</v>
      </c>
      <c r="AA789">
        <f>VLOOKUP($F789,'(참고)타워 스텟 가치'!$B$7:$L$11,AA$2,0)+(VLOOKUP($F789,'(참고)타워 스텟 가치'!$B$7:$L$11,AA$2,0)*$E789)</f>
        <v>63.799999999999841</v>
      </c>
      <c r="AB789">
        <f>SUM('스테이지별 몬스터 스텟'!S789*'(참고)타워 스텟 가치'!$Q$17,'스테이지별 몬스터 스텟'!T789*'(참고)타워 스텟 가치'!$R$17,'스테이지별 몬스터 스텟'!U789*'(참고)타워 스텟 가치'!$S$17,'스테이지별 몬스터 스텟'!V789*'(참고)타워 스텟 가치'!$T$17,'스테이지별 몬스터 스텟'!W789*'(참고)타워 스텟 가치'!$U$17,'스테이지별 몬스터 스텟'!X789*'(참고)타워 스텟 가치'!$V$17,'스테이지별 몬스터 스텟'!Y789*'(참고)타워 스텟 가치'!$W$17,'스테이지별 몬스터 스텟'!Z789*'(참고)타워 스텟 가치'!$X$17,'스테이지별 몬스터 스텟'!AA789*'(참고)타워 스텟 가치'!$Y$17)</f>
        <v>502144.08062499866</v>
      </c>
      <c r="AC789">
        <v>2</v>
      </c>
      <c r="AD789">
        <f>VLOOKUP($F789,'(참고)타워 스텟 가치'!$B$12:$L$16,AD$2,0)+(VLOOKUP($F789,'(참고)타워 스텟 가치'!$B$12:$L$16,AD$2,0)*$E789)</f>
        <v>807.46874999999795</v>
      </c>
      <c r="AE789">
        <f>VLOOKUP($F789,'(참고)타워 스텟 가치'!$B$12:$L$16,AE$2,0)+(VLOOKUP($F789,'(참고)타워 스텟 가치'!$B$12:$L$16,AE$2,0)*$E789)</f>
        <v>968.96249999999759</v>
      </c>
      <c r="AF789">
        <f>VLOOKUP($F789,'(참고)타워 스텟 가치'!$B$12:$L$16,AF$2,0)+(VLOOKUP($F789,'(참고)타워 스텟 가치'!$B$12:$L$16,AF$2,0)*$E789)</f>
        <v>318999.99999999919</v>
      </c>
      <c r="AG789">
        <f>VLOOKUP($F789,'(참고)타워 스텟 가치'!$B$12:$L$16,AG$2,0)+(VLOOKUP($F789,'(참고)타워 스텟 가치'!$B$12:$L$16,AG$2,0)*$E789)</f>
        <v>4844.8124999999882</v>
      </c>
      <c r="AH789">
        <f>VLOOKUP($F789,'(참고)타워 스텟 가치'!$B$12:$L$16,AH$2,0)+(VLOOKUP($F789,'(참고)타워 스텟 가치'!$B$12:$L$16,AH$2,0)*$E789)</f>
        <v>161.49374999999961</v>
      </c>
      <c r="AI789">
        <f>VLOOKUP($F789,'(참고)타워 스텟 가치'!$B$12:$L$16,AI$2,0)+(VLOOKUP($F789,'(참고)타워 스텟 가치'!$B$12:$L$16,AI$2,0)*$E789)</f>
        <v>19.139999999999951</v>
      </c>
      <c r="AJ789">
        <f>VLOOKUP($F789,'(참고)타워 스텟 가치'!$B$12:$L$16,AJ$2,0)+(VLOOKUP($F789,'(참고)타워 스텟 가치'!$B$12:$L$16,AJ$2,0)*$E789)</f>
        <v>0</v>
      </c>
      <c r="AK789">
        <f>VLOOKUP($F789,'(참고)타워 스텟 가치'!$B$12:$L$16,AK$2,0)+(VLOOKUP($F789,'(참고)타워 스텟 가치'!$B$12:$L$16,AK$2,0)*$E789)</f>
        <v>0</v>
      </c>
      <c r="AL789">
        <f>VLOOKUP($F789,'(참고)타워 스텟 가치'!$B$12:$L$16,AL$2,0)+(VLOOKUP($F789,'(참고)타워 스텟 가치'!$B$12:$L$16,AL$2,0)*$E789)</f>
        <v>127.59999999999968</v>
      </c>
      <c r="AM789">
        <f>SUM('스테이지별 몬스터 스텟'!AD789*'(참고)타워 스텟 가치'!$Q$17,'스테이지별 몬스터 스텟'!AE789*'(참고)타워 스텟 가치'!$R$17,'스테이지별 몬스터 스텟'!AF789*'(참고)타워 스텟 가치'!$S$17,'스테이지별 몬스터 스텟'!AG789*'(참고)타워 스텟 가치'!$T$17,'스테이지별 몬스터 스텟'!AH789*'(참고)타워 스텟 가치'!$U$17,'스테이지별 몬스터 스텟'!AI789*'(참고)타워 스텟 가치'!$V$17,'스테이지별 몬스터 스텟'!AJ789*'(참고)타워 스텟 가치'!$W$17,'스테이지별 몬스터 스텟'!AK789*'(참고)타워 스텟 가치'!$X$17,'스테이지별 몬스터 스텟'!AL789*'(참고)타워 스텟 가치'!$Y$17)</f>
        <v>491855.33374999877</v>
      </c>
      <c r="AN789">
        <v>3</v>
      </c>
    </row>
    <row r="790" spans="3:40" x14ac:dyDescent="0.3">
      <c r="C790">
        <v>1</v>
      </c>
      <c r="D790">
        <f t="shared" si="38"/>
        <v>158</v>
      </c>
      <c r="E790" s="52">
        <f>VLOOKUP(D790,'스테이지별 난이도 설정'!B:C,2,0)</f>
        <v>63.199999999999839</v>
      </c>
      <c r="F790" t="str">
        <f t="shared" si="39"/>
        <v>일반</v>
      </c>
      <c r="G790">
        <f t="shared" si="37"/>
        <v>6</v>
      </c>
      <c r="H790">
        <f>VLOOKUP($F790,'(참고)타워 스텟 가치'!$B$2:$L$6,H$2,0)+(VLOOKUP($F790,'(참고)타워 스텟 가치'!$B$2:$L$6,H$2,0)*$E790)</f>
        <v>481.49999999999881</v>
      </c>
      <c r="I790">
        <f>VLOOKUP($F790,'(참고)타워 스텟 가치'!$B$2:$L$6,I$2,0)+(VLOOKUP($F790,'(참고)타워 스텟 가치'!$B$2:$L$6,I$2,0)*$E790)</f>
        <v>96.299999999999756</v>
      </c>
      <c r="J790">
        <f>VLOOKUP($F790,'(참고)타워 스텟 가치'!$B$2:$L$6,J$2,0)+(VLOOKUP($F790,'(참고)타워 스텟 가치'!$B$2:$L$6,J$2,0)*$E790)</f>
        <v>320999.99999999919</v>
      </c>
      <c r="K790">
        <f>VLOOKUP($F790,'(참고)타워 스텟 가치'!$B$2:$L$6,K$2,0)+(VLOOKUP($F790,'(참고)타워 스텟 가치'!$B$2:$L$6,K$2,0)*$E790)</f>
        <v>1925.9999999999952</v>
      </c>
      <c r="L790">
        <f>VLOOKUP($F790,'(참고)타워 스텟 가치'!$B$2:$L$6,L$2,0)+(VLOOKUP($F790,'(참고)타워 스텟 가치'!$B$2:$L$6,L$2,0)*$E790)</f>
        <v>32.099999999999923</v>
      </c>
      <c r="M790">
        <f>VLOOKUP($F790,'(참고)타워 스텟 가치'!$B$2:$L$6,M$2,0)+(VLOOKUP($F790,'(참고)타워 스텟 가치'!$B$2:$L$6,M$2,0)*$E790)</f>
        <v>19.259999999999952</v>
      </c>
      <c r="N790">
        <f>VLOOKUP($F790,'(참고)타워 스텟 가치'!$B$2:$L$6,N$2,0)+(VLOOKUP($F790,'(참고)타워 스텟 가치'!$B$2:$L$6,N$2,0)*$E790)</f>
        <v>0</v>
      </c>
      <c r="O790">
        <f>VLOOKUP($F790,'(참고)타워 스텟 가치'!$B$2:$L$6,O$2,0)+(VLOOKUP($F790,'(참고)타워 스텟 가치'!$B$2:$L$6,O$2,0)*$E790)</f>
        <v>0</v>
      </c>
      <c r="P790">
        <f>VLOOKUP($F790,'(참고)타워 스텟 가치'!$B$2:$L$6,P$2,0)+(VLOOKUP($F790,'(참고)타워 스텟 가치'!$B$2:$L$6,P$2,0)*$E790)</f>
        <v>44.939999999999891</v>
      </c>
      <c r="Q790">
        <f>SUM('스테이지별 몬스터 스텟'!H790*'(참고)타워 스텟 가치'!$Q$17,'스테이지별 몬스터 스텟'!I790*'(참고)타워 스텟 가치'!$R$17,'스테이지별 몬스터 스텟'!J790*'(참고)타워 스텟 가치'!$S$17,'스테이지별 몬스터 스텟'!K790*'(참고)타워 스텟 가치'!$T$17,'스테이지별 몬스터 스텟'!L790*'(참고)타워 스텟 가치'!$U$17,'스테이지별 몬스터 스텟'!M790*'(참고)타워 스텟 가치'!$V$17,'스테이지별 몬스터 스텟'!N790*'(참고)타워 스텟 가치'!$W$17,'스테이지별 몬스터 스텟'!O790*'(참고)타워 스텟 가치'!$X$17,'스테이지별 몬스터 스텟'!P790*'(참고)타워 스텟 가치'!$Y$17)</f>
        <v>486632.78999999881</v>
      </c>
      <c r="R790">
        <v>1</v>
      </c>
      <c r="S790">
        <f>VLOOKUP($F790,'(참고)타워 스텟 가치'!$B$7:$L$11,S$2,0)+(VLOOKUP($F790,'(참고)타워 스텟 가치'!$B$7:$L$11,S$2,0)*$E790)</f>
        <v>160.4999999999996</v>
      </c>
      <c r="T790">
        <f>VLOOKUP($F790,'(참고)타워 스텟 가치'!$B$7:$L$11,T$2,0)+(VLOOKUP($F790,'(참고)타워 스텟 가치'!$B$7:$L$11,T$2,0)*$E790)</f>
        <v>288.8999999999993</v>
      </c>
      <c r="U790">
        <f>VLOOKUP($F790,'(참고)타워 스텟 가치'!$B$7:$L$11,U$2,0)+(VLOOKUP($F790,'(참고)타워 스텟 가치'!$B$7:$L$11,U$2,0)*$E790)</f>
        <v>320999.99999999919</v>
      </c>
      <c r="V790">
        <f>VLOOKUP($F790,'(참고)타워 스텟 가치'!$B$7:$L$11,V$2,0)+(VLOOKUP($F790,'(참고)타워 스텟 가치'!$B$7:$L$11,V$2,0)*$E790)</f>
        <v>1925.9999999999952</v>
      </c>
      <c r="W790">
        <f>VLOOKUP($F790,'(참고)타워 스텟 가치'!$B$7:$L$11,W$2,0)+(VLOOKUP($F790,'(참고)타워 스텟 가치'!$B$7:$L$11,W$2,0)*$E790)</f>
        <v>32.099999999999923</v>
      </c>
      <c r="X790">
        <f>VLOOKUP($F790,'(참고)타워 스텟 가치'!$B$7:$L$11,X$2,0)+(VLOOKUP($F790,'(참고)타워 스텟 가치'!$B$7:$L$11,X$2,0)*$E790)</f>
        <v>19.259999999999952</v>
      </c>
      <c r="Y790">
        <f>VLOOKUP($F790,'(참고)타워 스텟 가치'!$B$7:$L$11,Y$2,0)+(VLOOKUP($F790,'(참고)타워 스텟 가치'!$B$7:$L$11,Y$2,0)*$E790)</f>
        <v>0</v>
      </c>
      <c r="Z790">
        <f>VLOOKUP($F790,'(참고)타워 스텟 가치'!$B$7:$L$11,Z$2,0)+(VLOOKUP($F790,'(참고)타워 스텟 가치'!$B$7:$L$11,Z$2,0)*$E790)</f>
        <v>0</v>
      </c>
      <c r="AA790">
        <f>VLOOKUP($F790,'(참고)타워 스텟 가치'!$B$7:$L$11,AA$2,0)+(VLOOKUP($F790,'(참고)타워 스텟 가치'!$B$7:$L$11,AA$2,0)*$E790)</f>
        <v>44.939999999999891</v>
      </c>
      <c r="AB790">
        <f>SUM('스테이지별 몬스터 스텟'!S790*'(참고)타워 스텟 가치'!$Q$17,'스테이지별 몬스터 스텟'!T790*'(참고)타워 스텟 가치'!$R$17,'스테이지별 몬스터 스텟'!U790*'(참고)타워 스텟 가치'!$S$17,'스테이지별 몬스터 스텟'!V790*'(참고)타워 스텟 가치'!$T$17,'스테이지별 몬스터 스텟'!W790*'(참고)타워 스텟 가치'!$U$17,'스테이지별 몬스터 스텟'!X790*'(참고)타워 스텟 가치'!$V$17,'스테이지별 몬스터 스텟'!Y790*'(참고)타워 스텟 가치'!$W$17,'스테이지별 몬스터 스텟'!Z790*'(참고)타워 스텟 가치'!$X$17,'스테이지별 몬스터 스텟'!AA790*'(참고)타워 스텟 가치'!$Y$17)</f>
        <v>486279.68999999878</v>
      </c>
      <c r="AC790">
        <v>2</v>
      </c>
      <c r="AD790">
        <f>VLOOKUP($F790,'(참고)타워 스텟 가치'!$B$12:$L$16,AD$2,0)+(VLOOKUP($F790,'(참고)타워 스텟 가치'!$B$12:$L$16,AD$2,0)*$E790)</f>
        <v>160.4999999999996</v>
      </c>
      <c r="AE790">
        <f>VLOOKUP($F790,'(참고)타워 스텟 가치'!$B$12:$L$16,AE$2,0)+(VLOOKUP($F790,'(참고)타워 스텟 가치'!$B$12:$L$16,AE$2,0)*$E790)</f>
        <v>192.59999999999951</v>
      </c>
      <c r="AF790">
        <f>VLOOKUP($F790,'(참고)타워 스텟 가치'!$B$12:$L$16,AF$2,0)+(VLOOKUP($F790,'(참고)타워 스텟 가치'!$B$12:$L$16,AF$2,0)*$E790)</f>
        <v>320999.99999999919</v>
      </c>
      <c r="AG790">
        <f>VLOOKUP($F790,'(참고)타워 스텟 가치'!$B$12:$L$16,AG$2,0)+(VLOOKUP($F790,'(참고)타워 스텟 가치'!$B$12:$L$16,AG$2,0)*$E790)</f>
        <v>962.99999999999761</v>
      </c>
      <c r="AH790">
        <f>VLOOKUP($F790,'(참고)타워 스텟 가치'!$B$12:$L$16,AH$2,0)+(VLOOKUP($F790,'(참고)타워 스텟 가치'!$B$12:$L$16,AH$2,0)*$E790)</f>
        <v>32.099999999999923</v>
      </c>
      <c r="AI790">
        <f>VLOOKUP($F790,'(참고)타워 스텟 가치'!$B$12:$L$16,AI$2,0)+(VLOOKUP($F790,'(참고)타워 스텟 가치'!$B$12:$L$16,AI$2,0)*$E790)</f>
        <v>19.259999999999952</v>
      </c>
      <c r="AJ790">
        <f>VLOOKUP($F790,'(참고)타워 스텟 가치'!$B$12:$L$16,AJ$2,0)+(VLOOKUP($F790,'(참고)타워 스텟 가치'!$B$12:$L$16,AJ$2,0)*$E790)</f>
        <v>0</v>
      </c>
      <c r="AK790">
        <f>VLOOKUP($F790,'(참고)타워 스텟 가치'!$B$12:$L$16,AK$2,0)+(VLOOKUP($F790,'(참고)타워 스텟 가치'!$B$12:$L$16,AK$2,0)*$E790)</f>
        <v>0</v>
      </c>
      <c r="AL790">
        <f>VLOOKUP($F790,'(참고)타워 스텟 가치'!$B$12:$L$16,AL$2,0)+(VLOOKUP($F790,'(참고)타워 스텟 가치'!$B$12:$L$16,AL$2,0)*$E790)</f>
        <v>89.879999999999782</v>
      </c>
      <c r="AM790">
        <f>SUM('스테이지별 몬스터 스텟'!AD790*'(참고)타워 스텟 가치'!$Q$17,'스테이지별 몬스터 스텟'!AE790*'(참고)타워 스텟 가치'!$R$17,'스테이지별 몬스터 스텟'!AF790*'(참고)타워 스텟 가치'!$S$17,'스테이지별 몬스터 스텟'!AG790*'(참고)타워 스텟 가치'!$T$17,'스테이지별 몬스터 스텟'!AH790*'(참고)타워 스텟 가치'!$U$17,'스테이지별 몬스터 스텟'!AI790*'(참고)타워 스텟 가치'!$V$17,'스테이지별 몬스터 스텟'!AJ790*'(참고)타워 스텟 가치'!$W$17,'스테이지별 몬스터 스텟'!AK790*'(참고)타워 스텟 가치'!$X$17,'스테이지별 몬스터 스텟'!AL790*'(참고)타워 스텟 가치'!$Y$17)</f>
        <v>484299.11999999883</v>
      </c>
      <c r="AN790">
        <v>3</v>
      </c>
    </row>
    <row r="791" spans="3:40" x14ac:dyDescent="0.3">
      <c r="C791">
        <v>2</v>
      </c>
      <c r="D791">
        <f t="shared" si="38"/>
        <v>158</v>
      </c>
      <c r="E791" s="52">
        <f>VLOOKUP(D791,'스테이지별 난이도 설정'!B:C,2,0)</f>
        <v>63.199999999999839</v>
      </c>
      <c r="F791" t="str">
        <f t="shared" si="39"/>
        <v>레어</v>
      </c>
      <c r="G791">
        <f t="shared" si="37"/>
        <v>6</v>
      </c>
      <c r="H791">
        <f>VLOOKUP($F791,'(참고)타워 스텟 가치'!$B$2:$L$6,H$2,0)+(VLOOKUP($F791,'(참고)타워 스텟 가치'!$B$2:$L$6,H$2,0)*$E791)</f>
        <v>722.24999999999818</v>
      </c>
      <c r="I791">
        <f>VLOOKUP($F791,'(참고)타워 스텟 가치'!$B$2:$L$6,I$2,0)+(VLOOKUP($F791,'(참고)타워 스텟 가치'!$B$2:$L$6,I$2,0)*$E791)</f>
        <v>144.44999999999965</v>
      </c>
      <c r="J791">
        <f>VLOOKUP($F791,'(참고)타워 스텟 가치'!$B$2:$L$6,J$2,0)+(VLOOKUP($F791,'(참고)타워 스텟 가치'!$B$2:$L$6,J$2,0)*$E791)</f>
        <v>320999.99999999919</v>
      </c>
      <c r="K791">
        <f>VLOOKUP($F791,'(참고)타워 스텟 가치'!$B$2:$L$6,K$2,0)+(VLOOKUP($F791,'(참고)타워 스텟 가치'!$B$2:$L$6,K$2,0)*$E791)</f>
        <v>2888.9999999999927</v>
      </c>
      <c r="L791">
        <f>VLOOKUP($F791,'(참고)타워 스텟 가치'!$B$2:$L$6,L$2,0)+(VLOOKUP($F791,'(참고)타워 스텟 가치'!$B$2:$L$6,L$2,0)*$E791)</f>
        <v>48.149999999999878</v>
      </c>
      <c r="M791">
        <f>VLOOKUP($F791,'(참고)타워 스텟 가치'!$B$2:$L$6,M$2,0)+(VLOOKUP($F791,'(참고)타워 스텟 가치'!$B$2:$L$6,M$2,0)*$E791)</f>
        <v>19.259999999999952</v>
      </c>
      <c r="N791">
        <f>VLOOKUP($F791,'(참고)타워 스텟 가치'!$B$2:$L$6,N$2,0)+(VLOOKUP($F791,'(참고)타워 스텟 가치'!$B$2:$L$6,N$2,0)*$E791)</f>
        <v>0</v>
      </c>
      <c r="O791">
        <f>VLOOKUP($F791,'(참고)타워 스텟 가치'!$B$2:$L$6,O$2,0)+(VLOOKUP($F791,'(참고)타워 스텟 가치'!$B$2:$L$6,O$2,0)*$E791)</f>
        <v>0</v>
      </c>
      <c r="P791">
        <f>VLOOKUP($F791,'(참고)타워 스텟 가치'!$B$2:$L$6,P$2,0)+(VLOOKUP($F791,'(참고)타워 스텟 가치'!$B$2:$L$6,P$2,0)*$E791)</f>
        <v>44.939999999999891</v>
      </c>
      <c r="Q791">
        <f>SUM('스테이지별 몬스터 스텟'!H791*'(참고)타워 스텟 가치'!$Q$17,'스테이지별 몬스터 스텟'!I791*'(참고)타워 스텟 가치'!$R$17,'스테이지별 몬스터 스텟'!J791*'(참고)타워 스텟 가치'!$S$17,'스테이지별 몬스터 스텟'!K791*'(참고)타워 스텟 가치'!$T$17,'스테이지별 몬스터 스텟'!L791*'(참고)타워 스텟 가치'!$U$17,'스테이지별 몬스터 스텟'!M791*'(참고)타워 스텟 가치'!$V$17,'스테이지별 몬스터 스텟'!N791*'(참고)타워 스텟 가치'!$W$17,'스테이지별 몬스터 스텟'!O791*'(참고)타워 스텟 가치'!$X$17,'스테이지별 몬스터 스텟'!P791*'(참고)타워 스텟 가치'!$Y$17)</f>
        <v>489144.61499999877</v>
      </c>
      <c r="R791">
        <v>1</v>
      </c>
      <c r="S791">
        <f>VLOOKUP($F791,'(참고)타워 스텟 가치'!$B$7:$L$11,S$2,0)+(VLOOKUP($F791,'(참고)타워 스텟 가치'!$B$7:$L$11,S$2,0)*$E791)</f>
        <v>240.7499999999994</v>
      </c>
      <c r="T791">
        <f>VLOOKUP($F791,'(참고)타워 스텟 가치'!$B$7:$L$11,T$2,0)+(VLOOKUP($F791,'(참고)타워 스텟 가치'!$B$7:$L$11,T$2,0)*$E791)</f>
        <v>433.34999999999894</v>
      </c>
      <c r="U791">
        <f>VLOOKUP($F791,'(참고)타워 스텟 가치'!$B$7:$L$11,U$2,0)+(VLOOKUP($F791,'(참고)타워 스텟 가치'!$B$7:$L$11,U$2,0)*$E791)</f>
        <v>320999.99999999919</v>
      </c>
      <c r="V791">
        <f>VLOOKUP($F791,'(참고)타워 스텟 가치'!$B$7:$L$11,V$2,0)+(VLOOKUP($F791,'(참고)타워 스텟 가치'!$B$7:$L$11,V$2,0)*$E791)</f>
        <v>2888.9999999999927</v>
      </c>
      <c r="W791">
        <f>VLOOKUP($F791,'(참고)타워 스텟 가치'!$B$7:$L$11,W$2,0)+(VLOOKUP($F791,'(참고)타워 스텟 가치'!$B$7:$L$11,W$2,0)*$E791)</f>
        <v>48.149999999999878</v>
      </c>
      <c r="X791">
        <f>VLOOKUP($F791,'(참고)타워 스텟 가치'!$B$7:$L$11,X$2,0)+(VLOOKUP($F791,'(참고)타워 스텟 가치'!$B$7:$L$11,X$2,0)*$E791)</f>
        <v>19.259999999999952</v>
      </c>
      <c r="Y791">
        <f>VLOOKUP($F791,'(참고)타워 스텟 가치'!$B$7:$L$11,Y$2,0)+(VLOOKUP($F791,'(참고)타워 스텟 가치'!$B$7:$L$11,Y$2,0)*$E791)</f>
        <v>0</v>
      </c>
      <c r="Z791">
        <f>VLOOKUP($F791,'(참고)타워 스텟 가치'!$B$7:$L$11,Z$2,0)+(VLOOKUP($F791,'(참고)타워 스텟 가치'!$B$7:$L$11,Z$2,0)*$E791)</f>
        <v>0</v>
      </c>
      <c r="AA791">
        <f>VLOOKUP($F791,'(참고)타워 스텟 가치'!$B$7:$L$11,AA$2,0)+(VLOOKUP($F791,'(참고)타워 스텟 가치'!$B$7:$L$11,AA$2,0)*$E791)</f>
        <v>44.939999999999891</v>
      </c>
      <c r="AB791">
        <f>SUM('스테이지별 몬스터 스텟'!S791*'(참고)타워 스텟 가치'!$Q$17,'스테이지별 몬스터 스텟'!T791*'(참고)타워 스텟 가치'!$R$17,'스테이지별 몬스터 스텟'!U791*'(참고)타워 스텟 가치'!$S$17,'스테이지별 몬스터 스텟'!V791*'(참고)타워 스텟 가치'!$T$17,'스테이지별 몬스터 스텟'!W791*'(참고)타워 스텟 가치'!$U$17,'스테이지별 몬스터 스텟'!X791*'(참고)타워 스텟 가치'!$V$17,'스테이지별 몬스터 스텟'!Y791*'(참고)타워 스텟 가치'!$W$17,'스테이지별 몬스터 스텟'!Z791*'(참고)타워 스텟 가치'!$X$17,'스테이지별 몬스터 스텟'!AA791*'(참고)타워 스텟 가치'!$Y$17)</f>
        <v>488614.9649999988</v>
      </c>
      <c r="AC791">
        <v>2</v>
      </c>
      <c r="AD791">
        <f>VLOOKUP($F791,'(참고)타워 스텟 가치'!$B$12:$L$16,AD$2,0)+(VLOOKUP($F791,'(참고)타워 스텟 가치'!$B$12:$L$16,AD$2,0)*$E791)</f>
        <v>240.7499999999994</v>
      </c>
      <c r="AE791">
        <f>VLOOKUP($F791,'(참고)타워 스텟 가치'!$B$12:$L$16,AE$2,0)+(VLOOKUP($F791,'(참고)타워 스텟 가치'!$B$12:$L$16,AE$2,0)*$E791)</f>
        <v>288.8999999999993</v>
      </c>
      <c r="AF791">
        <f>VLOOKUP($F791,'(참고)타워 스텟 가치'!$B$12:$L$16,AF$2,0)+(VLOOKUP($F791,'(참고)타워 스텟 가치'!$B$12:$L$16,AF$2,0)*$E791)</f>
        <v>320999.99999999919</v>
      </c>
      <c r="AG791">
        <f>VLOOKUP($F791,'(참고)타워 스텟 가치'!$B$12:$L$16,AG$2,0)+(VLOOKUP($F791,'(참고)타워 스텟 가치'!$B$12:$L$16,AG$2,0)*$E791)</f>
        <v>1444.4999999999964</v>
      </c>
      <c r="AH791">
        <f>VLOOKUP($F791,'(참고)타워 스텟 가치'!$B$12:$L$16,AH$2,0)+(VLOOKUP($F791,'(참고)타워 스텟 가치'!$B$12:$L$16,AH$2,0)*$E791)</f>
        <v>48.149999999999878</v>
      </c>
      <c r="AI791">
        <f>VLOOKUP($F791,'(참고)타워 스텟 가치'!$B$12:$L$16,AI$2,0)+(VLOOKUP($F791,'(참고)타워 스텟 가치'!$B$12:$L$16,AI$2,0)*$E791)</f>
        <v>19.259999999999952</v>
      </c>
      <c r="AJ791">
        <f>VLOOKUP($F791,'(참고)타워 스텟 가치'!$B$12:$L$16,AJ$2,0)+(VLOOKUP($F791,'(참고)타워 스텟 가치'!$B$12:$L$16,AJ$2,0)*$E791)</f>
        <v>0</v>
      </c>
      <c r="AK791">
        <f>VLOOKUP($F791,'(참고)타워 스텟 가치'!$B$12:$L$16,AK$2,0)+(VLOOKUP($F791,'(참고)타워 스텟 가치'!$B$12:$L$16,AK$2,0)*$E791)</f>
        <v>0</v>
      </c>
      <c r="AL791">
        <f>VLOOKUP($F791,'(참고)타워 스텟 가치'!$B$12:$L$16,AL$2,0)+(VLOOKUP($F791,'(참고)타워 스텟 가치'!$B$12:$L$16,AL$2,0)*$E791)</f>
        <v>89.879999999999782</v>
      </c>
      <c r="AM791">
        <f>SUM('스테이지별 몬스터 스텟'!AD791*'(참고)타워 스텟 가치'!$Q$17,'스테이지별 몬스터 스텟'!AE791*'(참고)타워 스텟 가치'!$R$17,'스테이지별 몬스터 스텟'!AF791*'(참고)타워 스텟 가치'!$S$17,'스테이지별 몬스터 스텟'!AG791*'(참고)타워 스텟 가치'!$T$17,'스테이지별 몬스터 스텟'!AH791*'(참고)타워 스텟 가치'!$U$17,'스테이지별 몬스터 스텟'!AI791*'(참고)타워 스텟 가치'!$V$17,'스테이지별 몬스터 스텟'!AJ791*'(참고)타워 스텟 가치'!$W$17,'스테이지별 몬스터 스텟'!AK791*'(참고)타워 스텟 가치'!$X$17,'스테이지별 몬스터 스텟'!AL791*'(참고)타워 스텟 가치'!$Y$17)</f>
        <v>485599.16999999876</v>
      </c>
      <c r="AN791">
        <v>3</v>
      </c>
    </row>
    <row r="792" spans="3:40" x14ac:dyDescent="0.3">
      <c r="C792">
        <v>3</v>
      </c>
      <c r="D792">
        <f t="shared" si="38"/>
        <v>158</v>
      </c>
      <c r="E792" s="52">
        <f>VLOOKUP(D792,'스테이지별 난이도 설정'!B:C,2,0)</f>
        <v>63.199999999999839</v>
      </c>
      <c r="F792" t="str">
        <f t="shared" si="39"/>
        <v>에픽</v>
      </c>
      <c r="G792">
        <f t="shared" si="37"/>
        <v>6</v>
      </c>
      <c r="H792">
        <f>VLOOKUP($F792,'(참고)타워 스텟 가치'!$B$2:$L$6,H$2,0)+(VLOOKUP($F792,'(참고)타워 스텟 가치'!$B$2:$L$6,H$2,0)*$E792)</f>
        <v>1083.3749999999973</v>
      </c>
      <c r="I792">
        <f>VLOOKUP($F792,'(참고)타워 스텟 가치'!$B$2:$L$6,I$2,0)+(VLOOKUP($F792,'(참고)타워 스텟 가치'!$B$2:$L$6,I$2,0)*$E792)</f>
        <v>216.67499999999947</v>
      </c>
      <c r="J792">
        <f>VLOOKUP($F792,'(참고)타워 스텟 가치'!$B$2:$L$6,J$2,0)+(VLOOKUP($F792,'(참고)타워 스텟 가치'!$B$2:$L$6,J$2,0)*$E792)</f>
        <v>320999.99999999919</v>
      </c>
      <c r="K792">
        <f>VLOOKUP($F792,'(참고)타워 스텟 가치'!$B$2:$L$6,K$2,0)+(VLOOKUP($F792,'(참고)타워 스텟 가치'!$B$2:$L$6,K$2,0)*$E792)</f>
        <v>4333.4999999999891</v>
      </c>
      <c r="L792">
        <f>VLOOKUP($F792,'(참고)타워 스텟 가치'!$B$2:$L$6,L$2,0)+(VLOOKUP($F792,'(참고)타워 스텟 가치'!$B$2:$L$6,L$2,0)*$E792)</f>
        <v>72.224999999999824</v>
      </c>
      <c r="M792">
        <f>VLOOKUP($F792,'(참고)타워 스텟 가치'!$B$2:$L$6,M$2,0)+(VLOOKUP($F792,'(참고)타워 스텟 가치'!$B$2:$L$6,M$2,0)*$E792)</f>
        <v>19.259999999999952</v>
      </c>
      <c r="N792">
        <f>VLOOKUP($F792,'(참고)타워 스텟 가치'!$B$2:$L$6,N$2,0)+(VLOOKUP($F792,'(참고)타워 스텟 가치'!$B$2:$L$6,N$2,0)*$E792)</f>
        <v>0</v>
      </c>
      <c r="O792">
        <f>VLOOKUP($F792,'(참고)타워 스텟 가치'!$B$2:$L$6,O$2,0)+(VLOOKUP($F792,'(참고)타워 스텟 가치'!$B$2:$L$6,O$2,0)*$E792)</f>
        <v>0</v>
      </c>
      <c r="P792">
        <f>VLOOKUP($F792,'(참고)타워 스텟 가치'!$B$2:$L$6,P$2,0)+(VLOOKUP($F792,'(참고)타워 스텟 가치'!$B$2:$L$6,P$2,0)*$E792)</f>
        <v>44.939999999999891</v>
      </c>
      <c r="Q792">
        <f>SUM('스테이지별 몬스터 스텟'!H792*'(참고)타워 스텟 가치'!$Q$17,'스테이지별 몬스터 스텟'!I792*'(참고)타워 스텟 가치'!$R$17,'스테이지별 몬스터 스텟'!J792*'(참고)타워 스텟 가치'!$S$17,'스테이지별 몬스터 스텟'!K792*'(참고)타워 스텟 가치'!$T$17,'스테이지별 몬스터 스텟'!L792*'(참고)타워 스텟 가치'!$U$17,'스테이지별 몬스터 스텟'!M792*'(참고)타워 스텟 가치'!$V$17,'스테이지별 몬스터 스텟'!N792*'(참고)타워 스텟 가치'!$W$17,'스테이지별 몬스터 스텟'!O792*'(참고)타워 스텟 가치'!$X$17,'스테이지별 몬스터 스텟'!P792*'(참고)타워 스텟 가치'!$Y$17)</f>
        <v>492912.35249999881</v>
      </c>
      <c r="R792">
        <v>1</v>
      </c>
      <c r="S792">
        <f>VLOOKUP($F792,'(참고)타워 스텟 가치'!$B$7:$L$11,S$2,0)+(VLOOKUP($F792,'(참고)타워 스텟 가치'!$B$7:$L$11,S$2,0)*$E792)</f>
        <v>361.12499999999909</v>
      </c>
      <c r="T792">
        <f>VLOOKUP($F792,'(참고)타워 스텟 가치'!$B$7:$L$11,T$2,0)+(VLOOKUP($F792,'(참고)타워 스텟 가치'!$B$7:$L$11,T$2,0)*$E792)</f>
        <v>650.02499999999839</v>
      </c>
      <c r="U792">
        <f>VLOOKUP($F792,'(참고)타워 스텟 가치'!$B$7:$L$11,U$2,0)+(VLOOKUP($F792,'(참고)타워 스텟 가치'!$B$7:$L$11,U$2,0)*$E792)</f>
        <v>320999.99999999919</v>
      </c>
      <c r="V792">
        <f>VLOOKUP($F792,'(참고)타워 스텟 가치'!$B$7:$L$11,V$2,0)+(VLOOKUP($F792,'(참고)타워 스텟 가치'!$B$7:$L$11,V$2,0)*$E792)</f>
        <v>4333.4999999999891</v>
      </c>
      <c r="W792">
        <f>VLOOKUP($F792,'(참고)타워 스텟 가치'!$B$7:$L$11,W$2,0)+(VLOOKUP($F792,'(참고)타워 스텟 가치'!$B$7:$L$11,W$2,0)*$E792)</f>
        <v>72.224999999999824</v>
      </c>
      <c r="X792">
        <f>VLOOKUP($F792,'(참고)타워 스텟 가치'!$B$7:$L$11,X$2,0)+(VLOOKUP($F792,'(참고)타워 스텟 가치'!$B$7:$L$11,X$2,0)*$E792)</f>
        <v>19.259999999999952</v>
      </c>
      <c r="Y792">
        <f>VLOOKUP($F792,'(참고)타워 스텟 가치'!$B$7:$L$11,Y$2,0)+(VLOOKUP($F792,'(참고)타워 스텟 가치'!$B$7:$L$11,Y$2,0)*$E792)</f>
        <v>0</v>
      </c>
      <c r="Z792">
        <f>VLOOKUP($F792,'(참고)타워 스텟 가치'!$B$7:$L$11,Z$2,0)+(VLOOKUP($F792,'(참고)타워 스텟 가치'!$B$7:$L$11,Z$2,0)*$E792)</f>
        <v>0</v>
      </c>
      <c r="AA792">
        <f>VLOOKUP($F792,'(참고)타워 스텟 가치'!$B$7:$L$11,AA$2,0)+(VLOOKUP($F792,'(참고)타워 스텟 가치'!$B$7:$L$11,AA$2,0)*$E792)</f>
        <v>44.939999999999891</v>
      </c>
      <c r="AB792">
        <f>SUM('스테이지별 몬스터 스텟'!S792*'(참고)타워 스텟 가치'!$Q$17,'스테이지별 몬스터 스텟'!T792*'(참고)타워 스텟 가치'!$R$17,'스테이지별 몬스터 스텟'!U792*'(참고)타워 스텟 가치'!$S$17,'스테이지별 몬스터 스텟'!V792*'(참고)타워 스텟 가치'!$T$17,'스테이지별 몬스터 스텟'!W792*'(참고)타워 스텟 가치'!$U$17,'스테이지별 몬스터 스텟'!X792*'(참고)타워 스텟 가치'!$V$17,'스테이지별 몬스터 스텟'!Y792*'(참고)타워 스텟 가치'!$W$17,'스테이지별 몬스터 스텟'!Z792*'(참고)타워 스텟 가치'!$X$17,'스테이지별 몬스터 스텟'!AA792*'(참고)타워 스텟 가치'!$Y$17)</f>
        <v>492117.87749999878</v>
      </c>
      <c r="AC792">
        <v>2</v>
      </c>
      <c r="AD792">
        <f>VLOOKUP($F792,'(참고)타워 스텟 가치'!$B$12:$L$16,AD$2,0)+(VLOOKUP($F792,'(참고)타워 스텟 가치'!$B$12:$L$16,AD$2,0)*$E792)</f>
        <v>361.12499999999909</v>
      </c>
      <c r="AE792">
        <f>VLOOKUP($F792,'(참고)타워 스텟 가치'!$B$12:$L$16,AE$2,0)+(VLOOKUP($F792,'(참고)타워 스텟 가치'!$B$12:$L$16,AE$2,0)*$E792)</f>
        <v>433.34999999999894</v>
      </c>
      <c r="AF792">
        <f>VLOOKUP($F792,'(참고)타워 스텟 가치'!$B$12:$L$16,AF$2,0)+(VLOOKUP($F792,'(참고)타워 스텟 가치'!$B$12:$L$16,AF$2,0)*$E792)</f>
        <v>320999.99999999919</v>
      </c>
      <c r="AG792">
        <f>VLOOKUP($F792,'(참고)타워 스텟 가치'!$B$12:$L$16,AG$2,0)+(VLOOKUP($F792,'(참고)타워 스텟 가치'!$B$12:$L$16,AG$2,0)*$E792)</f>
        <v>2166.7499999999945</v>
      </c>
      <c r="AH792">
        <f>VLOOKUP($F792,'(참고)타워 스텟 가치'!$B$12:$L$16,AH$2,0)+(VLOOKUP($F792,'(참고)타워 스텟 가치'!$B$12:$L$16,AH$2,0)*$E792)</f>
        <v>72.224999999999824</v>
      </c>
      <c r="AI792">
        <f>VLOOKUP($F792,'(참고)타워 스텟 가치'!$B$12:$L$16,AI$2,0)+(VLOOKUP($F792,'(참고)타워 스텟 가치'!$B$12:$L$16,AI$2,0)*$E792)</f>
        <v>19.259999999999952</v>
      </c>
      <c r="AJ792">
        <f>VLOOKUP($F792,'(참고)타워 스텟 가치'!$B$12:$L$16,AJ$2,0)+(VLOOKUP($F792,'(참고)타워 스텟 가치'!$B$12:$L$16,AJ$2,0)*$E792)</f>
        <v>0</v>
      </c>
      <c r="AK792">
        <f>VLOOKUP($F792,'(참고)타워 스텟 가치'!$B$12:$L$16,AK$2,0)+(VLOOKUP($F792,'(참고)타워 스텟 가치'!$B$12:$L$16,AK$2,0)*$E792)</f>
        <v>0</v>
      </c>
      <c r="AL792">
        <f>VLOOKUP($F792,'(참고)타워 스텟 가치'!$B$12:$L$16,AL$2,0)+(VLOOKUP($F792,'(참고)타워 스텟 가치'!$B$12:$L$16,AL$2,0)*$E792)</f>
        <v>89.879999999999782</v>
      </c>
      <c r="AM792">
        <f>SUM('스테이지별 몬스터 스텟'!AD792*'(참고)타워 스텟 가치'!$Q$17,'스테이지별 몬스터 스텟'!AE792*'(참고)타워 스텟 가치'!$R$17,'스테이지별 몬스터 스텟'!AF792*'(참고)타워 스텟 가치'!$S$17,'스테이지별 몬스터 스텟'!AG792*'(참고)타워 스텟 가치'!$T$17,'스테이지별 몬스터 스텟'!AH792*'(참고)타워 스텟 가치'!$U$17,'스테이지별 몬스터 스텟'!AI792*'(참고)타워 스텟 가치'!$V$17,'스테이지별 몬스터 스텟'!AJ792*'(참고)타워 스텟 가치'!$W$17,'스테이지별 몬스터 스텟'!AK792*'(참고)타워 스텟 가치'!$X$17,'스테이지별 몬스터 스텟'!AL792*'(참고)타워 스텟 가치'!$Y$17)</f>
        <v>487549.24499999883</v>
      </c>
      <c r="AN792">
        <v>3</v>
      </c>
    </row>
    <row r="793" spans="3:40" x14ac:dyDescent="0.3">
      <c r="C793">
        <v>4</v>
      </c>
      <c r="D793">
        <f t="shared" si="38"/>
        <v>158</v>
      </c>
      <c r="E793" s="52">
        <f>VLOOKUP(D793,'스테이지별 난이도 설정'!B:C,2,0)</f>
        <v>63.199999999999839</v>
      </c>
      <c r="F793" t="str">
        <f t="shared" si="39"/>
        <v>유니크</v>
      </c>
      <c r="G793">
        <f t="shared" si="37"/>
        <v>6</v>
      </c>
      <c r="H793">
        <f>VLOOKUP($F793,'(참고)타워 스텟 가치'!$B$2:$L$6,H$2,0)+(VLOOKUP($F793,'(참고)타워 스텟 가치'!$B$2:$L$6,H$2,0)*$E793)</f>
        <v>1625.0624999999959</v>
      </c>
      <c r="I793">
        <f>VLOOKUP($F793,'(참고)타워 스텟 가치'!$B$2:$L$6,I$2,0)+(VLOOKUP($F793,'(참고)타워 스텟 가치'!$B$2:$L$6,I$2,0)*$E793)</f>
        <v>325.01249999999919</v>
      </c>
      <c r="J793">
        <f>VLOOKUP($F793,'(참고)타워 스텟 가치'!$B$2:$L$6,J$2,0)+(VLOOKUP($F793,'(참고)타워 스텟 가치'!$B$2:$L$6,J$2,0)*$E793)</f>
        <v>320999.99999999919</v>
      </c>
      <c r="K793">
        <f>VLOOKUP($F793,'(참고)타워 스텟 가치'!$B$2:$L$6,K$2,0)+(VLOOKUP($F793,'(참고)타워 스텟 가치'!$B$2:$L$6,K$2,0)*$E793)</f>
        <v>6500.2499999999836</v>
      </c>
      <c r="L793">
        <f>VLOOKUP($F793,'(참고)타워 스텟 가치'!$B$2:$L$6,L$2,0)+(VLOOKUP($F793,'(참고)타워 스텟 가치'!$B$2:$L$6,L$2,0)*$E793)</f>
        <v>108.33749999999974</v>
      </c>
      <c r="M793">
        <f>VLOOKUP($F793,'(참고)타워 스텟 가치'!$B$2:$L$6,M$2,0)+(VLOOKUP($F793,'(참고)타워 스텟 가치'!$B$2:$L$6,M$2,0)*$E793)</f>
        <v>19.259999999999952</v>
      </c>
      <c r="N793">
        <f>VLOOKUP($F793,'(참고)타워 스텟 가치'!$B$2:$L$6,N$2,0)+(VLOOKUP($F793,'(참고)타워 스텟 가치'!$B$2:$L$6,N$2,0)*$E793)</f>
        <v>0</v>
      </c>
      <c r="O793">
        <f>VLOOKUP($F793,'(참고)타워 스텟 가치'!$B$2:$L$6,O$2,0)+(VLOOKUP($F793,'(참고)타워 스텟 가치'!$B$2:$L$6,O$2,0)*$E793)</f>
        <v>0</v>
      </c>
      <c r="P793">
        <f>VLOOKUP($F793,'(참고)타워 스텟 가치'!$B$2:$L$6,P$2,0)+(VLOOKUP($F793,'(참고)타워 스텟 가치'!$B$2:$L$6,P$2,0)*$E793)</f>
        <v>64.199999999999847</v>
      </c>
      <c r="Q793">
        <f>SUM('스테이지별 몬스터 스텟'!H793*'(참고)타워 스텟 가치'!$Q$17,'스테이지별 몬스터 스텟'!I793*'(참고)타워 스텟 가치'!$R$17,'스테이지별 몬스터 스텟'!J793*'(참고)타워 스텟 가치'!$S$17,'스테이지별 몬스터 스텟'!K793*'(참고)타워 스텟 가치'!$T$17,'스테이지별 몬스터 스텟'!L793*'(참고)타워 스텟 가치'!$U$17,'스테이지별 몬스터 스텟'!M793*'(참고)타워 스텟 가치'!$V$17,'스테이지별 몬스터 스텟'!N793*'(참고)타워 스텟 가치'!$W$17,'스테이지별 몬스터 스텟'!O793*'(참고)타워 스텟 가치'!$X$17,'스테이지별 몬스터 스텟'!P793*'(참고)타워 스텟 가치'!$Y$17)</f>
        <v>498602.47874999873</v>
      </c>
      <c r="R793">
        <v>1</v>
      </c>
      <c r="S793">
        <f>VLOOKUP($F793,'(참고)타워 스텟 가치'!$B$7:$L$11,S$2,0)+(VLOOKUP($F793,'(참고)타워 스텟 가치'!$B$7:$L$11,S$2,0)*$E793)</f>
        <v>541.68749999999864</v>
      </c>
      <c r="T793">
        <f>VLOOKUP($F793,'(참고)타워 스텟 가치'!$B$7:$L$11,T$2,0)+(VLOOKUP($F793,'(참고)타워 스텟 가치'!$B$7:$L$11,T$2,0)*$E793)</f>
        <v>975.03749999999752</v>
      </c>
      <c r="U793">
        <f>VLOOKUP($F793,'(참고)타워 스텟 가치'!$B$7:$L$11,U$2,0)+(VLOOKUP($F793,'(참고)타워 스텟 가치'!$B$7:$L$11,U$2,0)*$E793)</f>
        <v>320999.99999999919</v>
      </c>
      <c r="V793">
        <f>VLOOKUP($F793,'(참고)타워 스텟 가치'!$B$7:$L$11,V$2,0)+(VLOOKUP($F793,'(참고)타워 스텟 가치'!$B$7:$L$11,V$2,0)*$E793)</f>
        <v>6500.2499999999836</v>
      </c>
      <c r="W793">
        <f>VLOOKUP($F793,'(참고)타워 스텟 가치'!$B$7:$L$11,W$2,0)+(VLOOKUP($F793,'(참고)타워 스텟 가치'!$B$7:$L$11,W$2,0)*$E793)</f>
        <v>108.33749999999974</v>
      </c>
      <c r="X793">
        <f>VLOOKUP($F793,'(참고)타워 스텟 가치'!$B$7:$L$11,X$2,0)+(VLOOKUP($F793,'(참고)타워 스텟 가치'!$B$7:$L$11,X$2,0)*$E793)</f>
        <v>19.259999999999952</v>
      </c>
      <c r="Y793">
        <f>VLOOKUP($F793,'(참고)타워 스텟 가치'!$B$7:$L$11,Y$2,0)+(VLOOKUP($F793,'(참고)타워 스텟 가치'!$B$7:$L$11,Y$2,0)*$E793)</f>
        <v>0</v>
      </c>
      <c r="Z793">
        <f>VLOOKUP($F793,'(참고)타워 스텟 가치'!$B$7:$L$11,Z$2,0)+(VLOOKUP($F793,'(참고)타워 스텟 가치'!$B$7:$L$11,Z$2,0)*$E793)</f>
        <v>0</v>
      </c>
      <c r="AA793">
        <f>VLOOKUP($F793,'(참고)타워 스텟 가치'!$B$7:$L$11,AA$2,0)+(VLOOKUP($F793,'(참고)타워 스텟 가치'!$B$7:$L$11,AA$2,0)*$E793)</f>
        <v>64.199999999999847</v>
      </c>
      <c r="AB793">
        <f>SUM('스테이지별 몬스터 스텟'!S793*'(참고)타워 스텟 가치'!$Q$17,'스테이지별 몬스터 스텟'!T793*'(참고)타워 스텟 가치'!$R$17,'스테이지별 몬스터 스텟'!U793*'(참고)타워 스텟 가치'!$S$17,'스테이지별 몬스터 스텟'!V793*'(참고)타워 스텟 가치'!$T$17,'스테이지별 몬스터 스텟'!W793*'(참고)타워 스텟 가치'!$U$17,'스테이지별 몬스터 스텟'!X793*'(참고)타워 스텟 가치'!$V$17,'스테이지별 몬스터 스텟'!Y793*'(참고)타워 스텟 가치'!$W$17,'스테이지별 몬스터 스텟'!Z793*'(참고)타워 스텟 가치'!$X$17,'스테이지별 몬스터 스텟'!AA793*'(참고)타워 스텟 가치'!$Y$17)</f>
        <v>497410.76624999871</v>
      </c>
      <c r="AC793">
        <v>2</v>
      </c>
      <c r="AD793">
        <f>VLOOKUP($F793,'(참고)타워 스텟 가치'!$B$12:$L$16,AD$2,0)+(VLOOKUP($F793,'(참고)타워 스텟 가치'!$B$12:$L$16,AD$2,0)*$E793)</f>
        <v>541.68749999999864</v>
      </c>
      <c r="AE793">
        <f>VLOOKUP($F793,'(참고)타워 스텟 가치'!$B$12:$L$16,AE$2,0)+(VLOOKUP($F793,'(참고)타워 스텟 가치'!$B$12:$L$16,AE$2,0)*$E793)</f>
        <v>650.02499999999839</v>
      </c>
      <c r="AF793">
        <f>VLOOKUP($F793,'(참고)타워 스텟 가치'!$B$12:$L$16,AF$2,0)+(VLOOKUP($F793,'(참고)타워 스텟 가치'!$B$12:$L$16,AF$2,0)*$E793)</f>
        <v>320999.99999999919</v>
      </c>
      <c r="AG793">
        <f>VLOOKUP($F793,'(참고)타워 스텟 가치'!$B$12:$L$16,AG$2,0)+(VLOOKUP($F793,'(참고)타워 스텟 가치'!$B$12:$L$16,AG$2,0)*$E793)</f>
        <v>3250.1249999999918</v>
      </c>
      <c r="AH793">
        <f>VLOOKUP($F793,'(참고)타워 스텟 가치'!$B$12:$L$16,AH$2,0)+(VLOOKUP($F793,'(참고)타워 스텟 가치'!$B$12:$L$16,AH$2,0)*$E793)</f>
        <v>108.33749999999974</v>
      </c>
      <c r="AI793">
        <f>VLOOKUP($F793,'(참고)타워 스텟 가치'!$B$12:$L$16,AI$2,0)+(VLOOKUP($F793,'(참고)타워 스텟 가치'!$B$12:$L$16,AI$2,0)*$E793)</f>
        <v>19.259999999999952</v>
      </c>
      <c r="AJ793">
        <f>VLOOKUP($F793,'(참고)타워 스텟 가치'!$B$12:$L$16,AJ$2,0)+(VLOOKUP($F793,'(참고)타워 스텟 가치'!$B$12:$L$16,AJ$2,0)*$E793)</f>
        <v>0</v>
      </c>
      <c r="AK793">
        <f>VLOOKUP($F793,'(참고)타워 스텟 가치'!$B$12:$L$16,AK$2,0)+(VLOOKUP($F793,'(참고)타워 스텟 가치'!$B$12:$L$16,AK$2,0)*$E793)</f>
        <v>0</v>
      </c>
      <c r="AL793">
        <f>VLOOKUP($F793,'(참고)타워 스텟 가치'!$B$12:$L$16,AL$2,0)+(VLOOKUP($F793,'(참고)타워 스텟 가치'!$B$12:$L$16,AL$2,0)*$E793)</f>
        <v>128.39999999999969</v>
      </c>
      <c r="AM793">
        <f>SUM('스테이지별 몬스터 스텟'!AD793*'(참고)타워 스텟 가치'!$Q$17,'스테이지별 몬스터 스텟'!AE793*'(참고)타워 스텟 가치'!$R$17,'스테이지별 몬스터 스텟'!AF793*'(참고)타워 스텟 가치'!$S$17,'스테이지별 몬스터 스텟'!AG793*'(참고)타워 스텟 가치'!$T$17,'스테이지별 몬스터 스텟'!AH793*'(참고)타워 스텟 가치'!$U$17,'스테이지별 몬스터 스텟'!AI793*'(참고)타워 스텟 가치'!$V$17,'스테이지별 몬스터 스텟'!AJ793*'(참고)타워 스텟 가치'!$W$17,'스테이지별 몬스터 스텟'!AK793*'(참고)타워 스텟 가치'!$X$17,'스테이지별 몬스터 스텟'!AL793*'(참고)타워 스텟 가치'!$Y$17)</f>
        <v>490551.39749999874</v>
      </c>
      <c r="AN793">
        <v>3</v>
      </c>
    </row>
    <row r="794" spans="3:40" x14ac:dyDescent="0.3">
      <c r="C794">
        <v>5</v>
      </c>
      <c r="D794">
        <f t="shared" si="38"/>
        <v>158</v>
      </c>
      <c r="E794" s="52">
        <f>VLOOKUP(D794,'스테이지별 난이도 설정'!B:C,2,0)</f>
        <v>63.199999999999839</v>
      </c>
      <c r="F794" t="str">
        <f t="shared" si="39"/>
        <v>스페셜</v>
      </c>
      <c r="G794">
        <f t="shared" si="37"/>
        <v>6</v>
      </c>
      <c r="H794">
        <f>VLOOKUP($F794,'(참고)타워 스텟 가치'!$B$2:$L$6,H$2,0)+(VLOOKUP($F794,'(참고)타워 스텟 가치'!$B$2:$L$6,H$2,0)*$E794)</f>
        <v>2437.5937499999941</v>
      </c>
      <c r="I794">
        <f>VLOOKUP($F794,'(참고)타워 스텟 가치'!$B$2:$L$6,I$2,0)+(VLOOKUP($F794,'(참고)타워 스텟 가치'!$B$2:$L$6,I$2,0)*$E794)</f>
        <v>487.51874999999876</v>
      </c>
      <c r="J794">
        <f>VLOOKUP($F794,'(참고)타워 스텟 가치'!$B$2:$L$6,J$2,0)+(VLOOKUP($F794,'(참고)타워 스텟 가치'!$B$2:$L$6,J$2,0)*$E794)</f>
        <v>320999.99999999919</v>
      </c>
      <c r="K794">
        <f>VLOOKUP($F794,'(참고)타워 스텟 가치'!$B$2:$L$6,K$2,0)+(VLOOKUP($F794,'(참고)타워 스텟 가치'!$B$2:$L$6,K$2,0)*$E794)</f>
        <v>9750.3749999999764</v>
      </c>
      <c r="L794">
        <f>VLOOKUP($F794,'(참고)타워 스텟 가치'!$B$2:$L$6,L$2,0)+(VLOOKUP($F794,'(참고)타워 스텟 가치'!$B$2:$L$6,L$2,0)*$E794)</f>
        <v>162.5062499999996</v>
      </c>
      <c r="M794">
        <f>VLOOKUP($F794,'(참고)타워 스텟 가치'!$B$2:$L$6,M$2,0)+(VLOOKUP($F794,'(참고)타워 스텟 가치'!$B$2:$L$6,M$2,0)*$E794)</f>
        <v>19.259999999999952</v>
      </c>
      <c r="N794">
        <f>VLOOKUP($F794,'(참고)타워 스텟 가치'!$B$2:$L$6,N$2,0)+(VLOOKUP($F794,'(참고)타워 스텟 가치'!$B$2:$L$6,N$2,0)*$E794)</f>
        <v>0</v>
      </c>
      <c r="O794">
        <f>VLOOKUP($F794,'(참고)타워 스텟 가치'!$B$2:$L$6,O$2,0)+(VLOOKUP($F794,'(참고)타워 스텟 가치'!$B$2:$L$6,O$2,0)*$E794)</f>
        <v>0</v>
      </c>
      <c r="P794">
        <f>VLOOKUP($F794,'(참고)타워 스텟 가치'!$B$2:$L$6,P$2,0)+(VLOOKUP($F794,'(참고)타워 스텟 가치'!$B$2:$L$6,P$2,0)*$E794)</f>
        <v>64.199999999999847</v>
      </c>
      <c r="Q794">
        <f>SUM('스테이지별 몬스터 스텟'!H794*'(참고)타워 스텟 가치'!$Q$17,'스테이지별 몬스터 스텟'!I794*'(참고)타워 스텟 가치'!$R$17,'스테이지별 몬스터 스텟'!J794*'(참고)타워 스텟 가치'!$S$17,'스테이지별 몬스터 스텟'!K794*'(참고)타워 스텟 가치'!$T$17,'스테이지별 몬스터 스텟'!L794*'(참고)타워 스텟 가치'!$U$17,'스테이지별 몬스터 스텟'!M794*'(참고)타워 스텟 가치'!$V$17,'스테이지별 몬스터 스텟'!N794*'(참고)타워 스텟 가치'!$W$17,'스테이지별 몬스터 스텟'!O794*'(참고)타워 스텟 가치'!$X$17,'스테이지별 몬스터 스텟'!P794*'(참고)타워 스텟 가치'!$Y$17)</f>
        <v>507079.88812499878</v>
      </c>
      <c r="R794">
        <v>1</v>
      </c>
      <c r="S794">
        <f>VLOOKUP($F794,'(참고)타워 스텟 가치'!$B$7:$L$11,S$2,0)+(VLOOKUP($F794,'(참고)타워 스텟 가치'!$B$7:$L$11,S$2,0)*$E794)</f>
        <v>812.53124999999795</v>
      </c>
      <c r="T794">
        <f>VLOOKUP($F794,'(참고)타워 스텟 가치'!$B$7:$L$11,T$2,0)+(VLOOKUP($F794,'(참고)타워 스텟 가치'!$B$7:$L$11,T$2,0)*$E794)</f>
        <v>1462.5562499999965</v>
      </c>
      <c r="U794">
        <f>VLOOKUP($F794,'(참고)타워 스텟 가치'!$B$7:$L$11,U$2,0)+(VLOOKUP($F794,'(참고)타워 스텟 가치'!$B$7:$L$11,U$2,0)*$E794)</f>
        <v>320999.99999999919</v>
      </c>
      <c r="V794">
        <f>VLOOKUP($F794,'(참고)타워 스텟 가치'!$B$7:$L$11,V$2,0)+(VLOOKUP($F794,'(참고)타워 스텟 가치'!$B$7:$L$11,V$2,0)*$E794)</f>
        <v>9750.3749999999764</v>
      </c>
      <c r="W794">
        <f>VLOOKUP($F794,'(참고)타워 스텟 가치'!$B$7:$L$11,W$2,0)+(VLOOKUP($F794,'(참고)타워 스텟 가치'!$B$7:$L$11,W$2,0)*$E794)</f>
        <v>162.5062499999996</v>
      </c>
      <c r="X794">
        <f>VLOOKUP($F794,'(참고)타워 스텟 가치'!$B$7:$L$11,X$2,0)+(VLOOKUP($F794,'(참고)타워 스텟 가치'!$B$7:$L$11,X$2,0)*$E794)</f>
        <v>19.259999999999952</v>
      </c>
      <c r="Y794">
        <f>VLOOKUP($F794,'(참고)타워 스텟 가치'!$B$7:$L$11,Y$2,0)+(VLOOKUP($F794,'(참고)타워 스텟 가치'!$B$7:$L$11,Y$2,0)*$E794)</f>
        <v>0</v>
      </c>
      <c r="Z794">
        <f>VLOOKUP($F794,'(참고)타워 스텟 가치'!$B$7:$L$11,Z$2,0)+(VLOOKUP($F794,'(참고)타워 스텟 가치'!$B$7:$L$11,Z$2,0)*$E794)</f>
        <v>0</v>
      </c>
      <c r="AA794">
        <f>VLOOKUP($F794,'(참고)타워 스텟 가치'!$B$7:$L$11,AA$2,0)+(VLOOKUP($F794,'(참고)타워 스텟 가치'!$B$7:$L$11,AA$2,0)*$E794)</f>
        <v>64.199999999999847</v>
      </c>
      <c r="AB794">
        <f>SUM('스테이지별 몬스터 스텟'!S794*'(참고)타워 스텟 가치'!$Q$17,'스테이지별 몬스터 스텟'!T794*'(참고)타워 스텟 가치'!$R$17,'스테이지별 몬스터 스텟'!U794*'(참고)타워 스텟 가치'!$S$17,'스테이지별 몬스터 스텟'!V794*'(참고)타워 스텟 가치'!$T$17,'스테이지별 몬스터 스텟'!W794*'(참고)타워 스텟 가치'!$U$17,'스테이지별 몬스터 스텟'!X794*'(참고)타워 스텟 가치'!$V$17,'스테이지별 몬스터 스텟'!Y794*'(참고)타워 스텟 가치'!$W$17,'스테이지별 몬스터 스텟'!Z794*'(참고)타워 스텟 가치'!$X$17,'스테이지별 몬스터 스텟'!AA794*'(참고)타워 스텟 가치'!$Y$17)</f>
        <v>505292.31937499874</v>
      </c>
      <c r="AC794">
        <v>2</v>
      </c>
      <c r="AD794">
        <f>VLOOKUP($F794,'(참고)타워 스텟 가치'!$B$12:$L$16,AD$2,0)+(VLOOKUP($F794,'(참고)타워 스텟 가치'!$B$12:$L$16,AD$2,0)*$E794)</f>
        <v>812.53124999999795</v>
      </c>
      <c r="AE794">
        <f>VLOOKUP($F794,'(참고)타워 스텟 가치'!$B$12:$L$16,AE$2,0)+(VLOOKUP($F794,'(참고)타워 스텟 가치'!$B$12:$L$16,AE$2,0)*$E794)</f>
        <v>975.03749999999752</v>
      </c>
      <c r="AF794">
        <f>VLOOKUP($F794,'(참고)타워 스텟 가치'!$B$12:$L$16,AF$2,0)+(VLOOKUP($F794,'(참고)타워 스텟 가치'!$B$12:$L$16,AF$2,0)*$E794)</f>
        <v>320999.99999999919</v>
      </c>
      <c r="AG794">
        <f>VLOOKUP($F794,'(참고)타워 스텟 가치'!$B$12:$L$16,AG$2,0)+(VLOOKUP($F794,'(참고)타워 스텟 가치'!$B$12:$L$16,AG$2,0)*$E794)</f>
        <v>4875.1874999999882</v>
      </c>
      <c r="AH794">
        <f>VLOOKUP($F794,'(참고)타워 스텟 가치'!$B$12:$L$16,AH$2,0)+(VLOOKUP($F794,'(참고)타워 스텟 가치'!$B$12:$L$16,AH$2,0)*$E794)</f>
        <v>162.5062499999996</v>
      </c>
      <c r="AI794">
        <f>VLOOKUP($F794,'(참고)타워 스텟 가치'!$B$12:$L$16,AI$2,0)+(VLOOKUP($F794,'(참고)타워 스텟 가치'!$B$12:$L$16,AI$2,0)*$E794)</f>
        <v>19.259999999999952</v>
      </c>
      <c r="AJ794">
        <f>VLOOKUP($F794,'(참고)타워 스텟 가치'!$B$12:$L$16,AJ$2,0)+(VLOOKUP($F794,'(참고)타워 스텟 가치'!$B$12:$L$16,AJ$2,0)*$E794)</f>
        <v>0</v>
      </c>
      <c r="AK794">
        <f>VLOOKUP($F794,'(참고)타워 스텟 가치'!$B$12:$L$16,AK$2,0)+(VLOOKUP($F794,'(참고)타워 스텟 가치'!$B$12:$L$16,AK$2,0)*$E794)</f>
        <v>0</v>
      </c>
      <c r="AL794">
        <f>VLOOKUP($F794,'(참고)타워 스텟 가치'!$B$12:$L$16,AL$2,0)+(VLOOKUP($F794,'(참고)타워 스텟 가치'!$B$12:$L$16,AL$2,0)*$E794)</f>
        <v>128.39999999999969</v>
      </c>
      <c r="AM794">
        <f>SUM('스테이지별 몬스터 스텟'!AD794*'(참고)타워 스텟 가치'!$Q$17,'스테이지별 몬스터 스텟'!AE794*'(참고)타워 스텟 가치'!$R$17,'스테이지별 몬스터 스텟'!AF794*'(참고)타워 스텟 가치'!$S$17,'스테이지별 몬스터 스텟'!AG794*'(참고)타워 스텟 가치'!$T$17,'스테이지별 몬스터 스텟'!AH794*'(참고)타워 스텟 가치'!$U$17,'스테이지별 몬스터 스텟'!AI794*'(참고)타워 스텟 가치'!$V$17,'스테이지별 몬스터 스텟'!AJ794*'(참고)타워 스텟 가치'!$W$17,'스테이지별 몬스터 스텟'!AK794*'(참고)타워 스텟 가치'!$X$17,'스테이지별 몬스터 스텟'!AL794*'(참고)타워 스텟 가치'!$Y$17)</f>
        <v>494939.06624999875</v>
      </c>
      <c r="AN794">
        <v>3</v>
      </c>
    </row>
    <row r="795" spans="3:40" x14ac:dyDescent="0.3">
      <c r="C795">
        <v>1</v>
      </c>
      <c r="D795">
        <f t="shared" si="38"/>
        <v>159</v>
      </c>
      <c r="E795" s="52">
        <f>VLOOKUP(D795,'스테이지별 난이도 설정'!B:C,2,0)</f>
        <v>63.599999999999838</v>
      </c>
      <c r="F795" t="str">
        <f t="shared" si="39"/>
        <v>일반</v>
      </c>
      <c r="G795">
        <f t="shared" si="37"/>
        <v>6</v>
      </c>
      <c r="H795">
        <f>VLOOKUP($F795,'(참고)타워 스텟 가치'!$B$2:$L$6,H$2,0)+(VLOOKUP($F795,'(참고)타워 스텟 가치'!$B$2:$L$6,H$2,0)*$E795)</f>
        <v>484.49999999999881</v>
      </c>
      <c r="I795">
        <f>VLOOKUP($F795,'(참고)타워 스텟 가치'!$B$2:$L$6,I$2,0)+(VLOOKUP($F795,'(참고)타워 스텟 가치'!$B$2:$L$6,I$2,0)*$E795)</f>
        <v>96.89999999999975</v>
      </c>
      <c r="J795">
        <f>VLOOKUP($F795,'(참고)타워 스텟 가치'!$B$2:$L$6,J$2,0)+(VLOOKUP($F795,'(참고)타워 스텟 가치'!$B$2:$L$6,J$2,0)*$E795)</f>
        <v>322999.99999999919</v>
      </c>
      <c r="K795">
        <f>VLOOKUP($F795,'(참고)타워 스텟 가치'!$B$2:$L$6,K$2,0)+(VLOOKUP($F795,'(참고)타워 스텟 가치'!$B$2:$L$6,K$2,0)*$E795)</f>
        <v>1937.9999999999952</v>
      </c>
      <c r="L795">
        <f>VLOOKUP($F795,'(참고)타워 스텟 가치'!$B$2:$L$6,L$2,0)+(VLOOKUP($F795,'(참고)타워 스텟 가치'!$B$2:$L$6,L$2,0)*$E795)</f>
        <v>32.299999999999919</v>
      </c>
      <c r="M795">
        <f>VLOOKUP($F795,'(참고)타워 스텟 가치'!$B$2:$L$6,M$2,0)+(VLOOKUP($F795,'(참고)타워 스텟 가치'!$B$2:$L$6,M$2,0)*$E795)</f>
        <v>19.379999999999953</v>
      </c>
      <c r="N795">
        <f>VLOOKUP($F795,'(참고)타워 스텟 가치'!$B$2:$L$6,N$2,0)+(VLOOKUP($F795,'(참고)타워 스텟 가치'!$B$2:$L$6,N$2,0)*$E795)</f>
        <v>0</v>
      </c>
      <c r="O795">
        <f>VLOOKUP($F795,'(참고)타워 스텟 가치'!$B$2:$L$6,O$2,0)+(VLOOKUP($F795,'(참고)타워 스텟 가치'!$B$2:$L$6,O$2,0)*$E795)</f>
        <v>0</v>
      </c>
      <c r="P795">
        <f>VLOOKUP($F795,'(참고)타워 스텟 가치'!$B$2:$L$6,P$2,0)+(VLOOKUP($F795,'(참고)타워 스텟 가치'!$B$2:$L$6,P$2,0)*$E795)</f>
        <v>45.219999999999885</v>
      </c>
      <c r="Q795">
        <f>SUM('스테이지별 몬스터 스텟'!H795*'(참고)타워 스텟 가치'!$Q$17,'스테이지별 몬스터 스텟'!I795*'(참고)타워 스텟 가치'!$R$17,'스테이지별 몬스터 스텟'!J795*'(참고)타워 스텟 가치'!$S$17,'스테이지별 몬스터 스텟'!K795*'(참고)타워 스텟 가치'!$T$17,'스테이지별 몬스터 스텟'!L795*'(참고)타워 스텟 가치'!$U$17,'스테이지별 몬스터 스텟'!M795*'(참고)타워 스텟 가치'!$V$17,'스테이지별 몬스터 스텟'!N795*'(참고)타워 스텟 가치'!$W$17,'스테이지별 몬스터 스텟'!O795*'(참고)타워 스텟 가치'!$X$17,'스테이지별 몬스터 스텟'!P795*'(참고)타워 스텟 가치'!$Y$17)</f>
        <v>489664.76999999874</v>
      </c>
      <c r="R795">
        <v>1</v>
      </c>
      <c r="S795">
        <f>VLOOKUP($F795,'(참고)타워 스텟 가치'!$B$7:$L$11,S$2,0)+(VLOOKUP($F795,'(참고)타워 스텟 가치'!$B$7:$L$11,S$2,0)*$E795)</f>
        <v>161.4999999999996</v>
      </c>
      <c r="T795">
        <f>VLOOKUP($F795,'(참고)타워 스텟 가치'!$B$7:$L$11,T$2,0)+(VLOOKUP($F795,'(참고)타워 스텟 가치'!$B$7:$L$11,T$2,0)*$E795)</f>
        <v>290.69999999999925</v>
      </c>
      <c r="U795">
        <f>VLOOKUP($F795,'(참고)타워 스텟 가치'!$B$7:$L$11,U$2,0)+(VLOOKUP($F795,'(참고)타워 스텟 가치'!$B$7:$L$11,U$2,0)*$E795)</f>
        <v>322999.99999999919</v>
      </c>
      <c r="V795">
        <f>VLOOKUP($F795,'(참고)타워 스텟 가치'!$B$7:$L$11,V$2,0)+(VLOOKUP($F795,'(참고)타워 스텟 가치'!$B$7:$L$11,V$2,0)*$E795)</f>
        <v>1937.9999999999952</v>
      </c>
      <c r="W795">
        <f>VLOOKUP($F795,'(참고)타워 스텟 가치'!$B$7:$L$11,W$2,0)+(VLOOKUP($F795,'(참고)타워 스텟 가치'!$B$7:$L$11,W$2,0)*$E795)</f>
        <v>32.299999999999919</v>
      </c>
      <c r="X795">
        <f>VLOOKUP($F795,'(참고)타워 스텟 가치'!$B$7:$L$11,X$2,0)+(VLOOKUP($F795,'(참고)타워 스텟 가치'!$B$7:$L$11,X$2,0)*$E795)</f>
        <v>19.379999999999953</v>
      </c>
      <c r="Y795">
        <f>VLOOKUP($F795,'(참고)타워 스텟 가치'!$B$7:$L$11,Y$2,0)+(VLOOKUP($F795,'(참고)타워 스텟 가치'!$B$7:$L$11,Y$2,0)*$E795)</f>
        <v>0</v>
      </c>
      <c r="Z795">
        <f>VLOOKUP($F795,'(참고)타워 스텟 가치'!$B$7:$L$11,Z$2,0)+(VLOOKUP($F795,'(참고)타워 스텟 가치'!$B$7:$L$11,Z$2,0)*$E795)</f>
        <v>0</v>
      </c>
      <c r="AA795">
        <f>VLOOKUP($F795,'(참고)타워 스텟 가치'!$B$7:$L$11,AA$2,0)+(VLOOKUP($F795,'(참고)타워 스텟 가치'!$B$7:$L$11,AA$2,0)*$E795)</f>
        <v>45.219999999999885</v>
      </c>
      <c r="AB795">
        <f>SUM('스테이지별 몬스터 스텟'!S795*'(참고)타워 스텟 가치'!$Q$17,'스테이지별 몬스터 스텟'!T795*'(참고)타워 스텟 가치'!$R$17,'스테이지별 몬스터 스텟'!U795*'(참고)타워 스텟 가치'!$S$17,'스테이지별 몬스터 스텟'!V795*'(참고)타워 스텟 가치'!$T$17,'스테이지별 몬스터 스텟'!W795*'(참고)타워 스텟 가치'!$U$17,'스테이지별 몬스터 스텟'!X795*'(참고)타워 스텟 가치'!$V$17,'스테이지별 몬스터 스텟'!Y795*'(참고)타워 스텟 가치'!$W$17,'스테이지별 몬스터 스텟'!Z795*'(참고)타워 스텟 가치'!$X$17,'스테이지별 몬스터 스텟'!AA795*'(참고)타워 스텟 가치'!$Y$17)</f>
        <v>489309.46999999875</v>
      </c>
      <c r="AC795">
        <v>2</v>
      </c>
      <c r="AD795">
        <f>VLOOKUP($F795,'(참고)타워 스텟 가치'!$B$12:$L$16,AD$2,0)+(VLOOKUP($F795,'(참고)타워 스텟 가치'!$B$12:$L$16,AD$2,0)*$E795)</f>
        <v>161.4999999999996</v>
      </c>
      <c r="AE795">
        <f>VLOOKUP($F795,'(참고)타워 스텟 가치'!$B$12:$L$16,AE$2,0)+(VLOOKUP($F795,'(참고)타워 스텟 가치'!$B$12:$L$16,AE$2,0)*$E795)</f>
        <v>193.7999999999995</v>
      </c>
      <c r="AF795">
        <f>VLOOKUP($F795,'(참고)타워 스텟 가치'!$B$12:$L$16,AF$2,0)+(VLOOKUP($F795,'(참고)타워 스텟 가치'!$B$12:$L$16,AF$2,0)*$E795)</f>
        <v>322999.99999999919</v>
      </c>
      <c r="AG795">
        <f>VLOOKUP($F795,'(참고)타워 스텟 가치'!$B$12:$L$16,AG$2,0)+(VLOOKUP($F795,'(참고)타워 스텟 가치'!$B$12:$L$16,AG$2,0)*$E795)</f>
        <v>968.99999999999761</v>
      </c>
      <c r="AH795">
        <f>VLOOKUP($F795,'(참고)타워 스텟 가치'!$B$12:$L$16,AH$2,0)+(VLOOKUP($F795,'(참고)타워 스텟 가치'!$B$12:$L$16,AH$2,0)*$E795)</f>
        <v>32.299999999999919</v>
      </c>
      <c r="AI795">
        <f>VLOOKUP($F795,'(참고)타워 스텟 가치'!$B$12:$L$16,AI$2,0)+(VLOOKUP($F795,'(참고)타워 스텟 가치'!$B$12:$L$16,AI$2,0)*$E795)</f>
        <v>19.379999999999953</v>
      </c>
      <c r="AJ795">
        <f>VLOOKUP($F795,'(참고)타워 스텟 가치'!$B$12:$L$16,AJ$2,0)+(VLOOKUP($F795,'(참고)타워 스텟 가치'!$B$12:$L$16,AJ$2,0)*$E795)</f>
        <v>0</v>
      </c>
      <c r="AK795">
        <f>VLOOKUP($F795,'(참고)타워 스텟 가치'!$B$12:$L$16,AK$2,0)+(VLOOKUP($F795,'(참고)타워 스텟 가치'!$B$12:$L$16,AK$2,0)*$E795)</f>
        <v>0</v>
      </c>
      <c r="AL795">
        <f>VLOOKUP($F795,'(참고)타워 스텟 가치'!$B$12:$L$16,AL$2,0)+(VLOOKUP($F795,'(참고)타워 스텟 가치'!$B$12:$L$16,AL$2,0)*$E795)</f>
        <v>90.43999999999977</v>
      </c>
      <c r="AM795">
        <f>SUM('스테이지별 몬스터 스텟'!AD795*'(참고)타워 스텟 가치'!$Q$17,'스테이지별 몬스터 스텟'!AE795*'(참고)타워 스텟 가치'!$R$17,'스테이지별 몬스터 스텟'!AF795*'(참고)타워 스텟 가치'!$S$17,'스테이지별 몬스터 스텟'!AG795*'(참고)타워 스텟 가치'!$T$17,'스테이지별 몬스터 스텟'!AH795*'(참고)타워 스텟 가치'!$U$17,'스테이지별 몬스터 스텟'!AI795*'(참고)타워 스텟 가치'!$V$17,'스테이지별 몬스터 스텟'!AJ795*'(참고)타워 스텟 가치'!$W$17,'스테이지별 몬스터 스텟'!AK795*'(참고)타워 스텟 가치'!$X$17,'스테이지별 몬스터 스텟'!AL795*'(참고)타워 스텟 가치'!$Y$17)</f>
        <v>487316.55999999878</v>
      </c>
      <c r="AN795">
        <v>3</v>
      </c>
    </row>
    <row r="796" spans="3:40" x14ac:dyDescent="0.3">
      <c r="C796">
        <v>2</v>
      </c>
      <c r="D796">
        <f t="shared" si="38"/>
        <v>159</v>
      </c>
      <c r="E796" s="52">
        <f>VLOOKUP(D796,'스테이지별 난이도 설정'!B:C,2,0)</f>
        <v>63.599999999999838</v>
      </c>
      <c r="F796" t="str">
        <f t="shared" si="39"/>
        <v>레어</v>
      </c>
      <c r="G796">
        <f t="shared" si="37"/>
        <v>6</v>
      </c>
      <c r="H796">
        <f>VLOOKUP($F796,'(참고)타워 스텟 가치'!$B$2:$L$6,H$2,0)+(VLOOKUP($F796,'(참고)타워 스텟 가치'!$B$2:$L$6,H$2,0)*$E796)</f>
        <v>726.74999999999818</v>
      </c>
      <c r="I796">
        <f>VLOOKUP($F796,'(참고)타워 스텟 가치'!$B$2:$L$6,I$2,0)+(VLOOKUP($F796,'(참고)타워 스텟 가치'!$B$2:$L$6,I$2,0)*$E796)</f>
        <v>145.34999999999962</v>
      </c>
      <c r="J796">
        <f>VLOOKUP($F796,'(참고)타워 스텟 가치'!$B$2:$L$6,J$2,0)+(VLOOKUP($F796,'(참고)타워 스텟 가치'!$B$2:$L$6,J$2,0)*$E796)</f>
        <v>322999.99999999919</v>
      </c>
      <c r="K796">
        <f>VLOOKUP($F796,'(참고)타워 스텟 가치'!$B$2:$L$6,K$2,0)+(VLOOKUP($F796,'(참고)타워 스텟 가치'!$B$2:$L$6,K$2,0)*$E796)</f>
        <v>2906.9999999999927</v>
      </c>
      <c r="L796">
        <f>VLOOKUP($F796,'(참고)타워 스텟 가치'!$B$2:$L$6,L$2,0)+(VLOOKUP($F796,'(참고)타워 스텟 가치'!$B$2:$L$6,L$2,0)*$E796)</f>
        <v>48.449999999999875</v>
      </c>
      <c r="M796">
        <f>VLOOKUP($F796,'(참고)타워 스텟 가치'!$B$2:$L$6,M$2,0)+(VLOOKUP($F796,'(참고)타워 스텟 가치'!$B$2:$L$6,M$2,0)*$E796)</f>
        <v>19.379999999999953</v>
      </c>
      <c r="N796">
        <f>VLOOKUP($F796,'(참고)타워 스텟 가치'!$B$2:$L$6,N$2,0)+(VLOOKUP($F796,'(참고)타워 스텟 가치'!$B$2:$L$6,N$2,0)*$E796)</f>
        <v>0</v>
      </c>
      <c r="O796">
        <f>VLOOKUP($F796,'(참고)타워 스텟 가치'!$B$2:$L$6,O$2,0)+(VLOOKUP($F796,'(참고)타워 스텟 가치'!$B$2:$L$6,O$2,0)*$E796)</f>
        <v>0</v>
      </c>
      <c r="P796">
        <f>VLOOKUP($F796,'(참고)타워 스텟 가치'!$B$2:$L$6,P$2,0)+(VLOOKUP($F796,'(참고)타워 스텟 가치'!$B$2:$L$6,P$2,0)*$E796)</f>
        <v>45.219999999999885</v>
      </c>
      <c r="Q796">
        <f>SUM('스테이지별 몬스터 스텟'!H796*'(참고)타워 스텟 가치'!$Q$17,'스테이지별 몬스터 스텟'!I796*'(참고)타워 스텟 가치'!$R$17,'스테이지별 몬스터 스텟'!J796*'(참고)타워 스텟 가치'!$S$17,'스테이지별 몬스터 스텟'!K796*'(참고)타워 스텟 가치'!$T$17,'스테이지별 몬스터 스텟'!L796*'(참고)타워 스텟 가치'!$U$17,'스테이지별 몬스터 스텟'!M796*'(참고)타워 스텟 가치'!$V$17,'스테이지별 몬스터 스텟'!N796*'(참고)타워 스텟 가치'!$W$17,'스테이지별 몬스터 스텟'!O796*'(참고)타워 스텟 가치'!$X$17,'스테이지별 몬스터 스텟'!P796*'(참고)타워 스텟 가치'!$Y$17)</f>
        <v>492192.24499999883</v>
      </c>
      <c r="R796">
        <v>1</v>
      </c>
      <c r="S796">
        <f>VLOOKUP($F796,'(참고)타워 스텟 가치'!$B$7:$L$11,S$2,0)+(VLOOKUP($F796,'(참고)타워 스텟 가치'!$B$7:$L$11,S$2,0)*$E796)</f>
        <v>242.2499999999994</v>
      </c>
      <c r="T796">
        <f>VLOOKUP($F796,'(참고)타워 스텟 가치'!$B$7:$L$11,T$2,0)+(VLOOKUP($F796,'(참고)타워 스텟 가치'!$B$7:$L$11,T$2,0)*$E796)</f>
        <v>436.04999999999893</v>
      </c>
      <c r="U796">
        <f>VLOOKUP($F796,'(참고)타워 스텟 가치'!$B$7:$L$11,U$2,0)+(VLOOKUP($F796,'(참고)타워 스텟 가치'!$B$7:$L$11,U$2,0)*$E796)</f>
        <v>322999.99999999919</v>
      </c>
      <c r="V796">
        <f>VLOOKUP($F796,'(참고)타워 스텟 가치'!$B$7:$L$11,V$2,0)+(VLOOKUP($F796,'(참고)타워 스텟 가치'!$B$7:$L$11,V$2,0)*$E796)</f>
        <v>2906.9999999999927</v>
      </c>
      <c r="W796">
        <f>VLOOKUP($F796,'(참고)타워 스텟 가치'!$B$7:$L$11,W$2,0)+(VLOOKUP($F796,'(참고)타워 스텟 가치'!$B$7:$L$11,W$2,0)*$E796)</f>
        <v>48.449999999999875</v>
      </c>
      <c r="X796">
        <f>VLOOKUP($F796,'(참고)타워 스텟 가치'!$B$7:$L$11,X$2,0)+(VLOOKUP($F796,'(참고)타워 스텟 가치'!$B$7:$L$11,X$2,0)*$E796)</f>
        <v>19.379999999999953</v>
      </c>
      <c r="Y796">
        <f>VLOOKUP($F796,'(참고)타워 스텟 가치'!$B$7:$L$11,Y$2,0)+(VLOOKUP($F796,'(참고)타워 스텟 가치'!$B$7:$L$11,Y$2,0)*$E796)</f>
        <v>0</v>
      </c>
      <c r="Z796">
        <f>VLOOKUP($F796,'(참고)타워 스텟 가치'!$B$7:$L$11,Z$2,0)+(VLOOKUP($F796,'(참고)타워 스텟 가치'!$B$7:$L$11,Z$2,0)*$E796)</f>
        <v>0</v>
      </c>
      <c r="AA796">
        <f>VLOOKUP($F796,'(참고)타워 스텟 가치'!$B$7:$L$11,AA$2,0)+(VLOOKUP($F796,'(참고)타워 스텟 가치'!$B$7:$L$11,AA$2,0)*$E796)</f>
        <v>45.219999999999885</v>
      </c>
      <c r="AB796">
        <f>SUM('스테이지별 몬스터 스텟'!S796*'(참고)타워 스텟 가치'!$Q$17,'스테이지별 몬스터 스텟'!T796*'(참고)타워 스텟 가치'!$R$17,'스테이지별 몬스터 스텟'!U796*'(참고)타워 스텟 가치'!$S$17,'스테이지별 몬스터 스텟'!V796*'(참고)타워 스텟 가치'!$T$17,'스테이지별 몬스터 스텟'!W796*'(참고)타워 스텟 가치'!$U$17,'스테이지별 몬스터 스텟'!X796*'(참고)타워 스텟 가치'!$V$17,'스테이지별 몬스터 스텟'!Y796*'(참고)타워 스텟 가치'!$W$17,'스테이지별 몬스터 스텟'!Z796*'(참고)타워 스텟 가치'!$X$17,'스테이지별 몬스터 스텟'!AA796*'(참고)타워 스텟 가치'!$Y$17)</f>
        <v>491659.29499999882</v>
      </c>
      <c r="AC796">
        <v>2</v>
      </c>
      <c r="AD796">
        <f>VLOOKUP($F796,'(참고)타워 스텟 가치'!$B$12:$L$16,AD$2,0)+(VLOOKUP($F796,'(참고)타워 스텟 가치'!$B$12:$L$16,AD$2,0)*$E796)</f>
        <v>242.2499999999994</v>
      </c>
      <c r="AE796">
        <f>VLOOKUP($F796,'(참고)타워 스텟 가치'!$B$12:$L$16,AE$2,0)+(VLOOKUP($F796,'(참고)타워 스텟 가치'!$B$12:$L$16,AE$2,0)*$E796)</f>
        <v>290.69999999999925</v>
      </c>
      <c r="AF796">
        <f>VLOOKUP($F796,'(참고)타워 스텟 가치'!$B$12:$L$16,AF$2,0)+(VLOOKUP($F796,'(참고)타워 스텟 가치'!$B$12:$L$16,AF$2,0)*$E796)</f>
        <v>322999.99999999919</v>
      </c>
      <c r="AG796">
        <f>VLOOKUP($F796,'(참고)타워 스텟 가치'!$B$12:$L$16,AG$2,0)+(VLOOKUP($F796,'(참고)타워 스텟 가치'!$B$12:$L$16,AG$2,0)*$E796)</f>
        <v>1453.4999999999964</v>
      </c>
      <c r="AH796">
        <f>VLOOKUP($F796,'(참고)타워 스텟 가치'!$B$12:$L$16,AH$2,0)+(VLOOKUP($F796,'(참고)타워 스텟 가치'!$B$12:$L$16,AH$2,0)*$E796)</f>
        <v>48.449999999999875</v>
      </c>
      <c r="AI796">
        <f>VLOOKUP($F796,'(참고)타워 스텟 가치'!$B$12:$L$16,AI$2,0)+(VLOOKUP($F796,'(참고)타워 스텟 가치'!$B$12:$L$16,AI$2,0)*$E796)</f>
        <v>19.379999999999953</v>
      </c>
      <c r="AJ796">
        <f>VLOOKUP($F796,'(참고)타워 스텟 가치'!$B$12:$L$16,AJ$2,0)+(VLOOKUP($F796,'(참고)타워 스텟 가치'!$B$12:$L$16,AJ$2,0)*$E796)</f>
        <v>0</v>
      </c>
      <c r="AK796">
        <f>VLOOKUP($F796,'(참고)타워 스텟 가치'!$B$12:$L$16,AK$2,0)+(VLOOKUP($F796,'(참고)타워 스텟 가치'!$B$12:$L$16,AK$2,0)*$E796)</f>
        <v>0</v>
      </c>
      <c r="AL796">
        <f>VLOOKUP($F796,'(참고)타워 스텟 가치'!$B$12:$L$16,AL$2,0)+(VLOOKUP($F796,'(참고)타워 스텟 가치'!$B$12:$L$16,AL$2,0)*$E796)</f>
        <v>90.43999999999977</v>
      </c>
      <c r="AM796">
        <f>SUM('스테이지별 몬스터 스텟'!AD796*'(참고)타워 스텟 가치'!$Q$17,'스테이지별 몬스터 스텟'!AE796*'(참고)타워 스텟 가치'!$R$17,'스테이지별 몬스터 스텟'!AF796*'(참고)타워 스텟 가치'!$S$17,'스테이지별 몬스터 스텟'!AG796*'(참고)타워 스텟 가치'!$T$17,'스테이지별 몬스터 스텟'!AH796*'(참고)타워 스텟 가치'!$U$17,'스테이지별 몬스터 스텟'!AI796*'(참고)타워 스텟 가치'!$V$17,'스테이지별 몬스터 스텟'!AJ796*'(참고)타워 스텟 가치'!$W$17,'스테이지별 몬스터 스텟'!AK796*'(참고)타워 스텟 가치'!$X$17,'스테이지별 몬스터 스텟'!AL796*'(참고)타워 스텟 가치'!$Y$17)</f>
        <v>488624.7099999988</v>
      </c>
      <c r="AN796">
        <v>3</v>
      </c>
    </row>
    <row r="797" spans="3:40" x14ac:dyDescent="0.3">
      <c r="C797">
        <v>3</v>
      </c>
      <c r="D797">
        <f t="shared" si="38"/>
        <v>159</v>
      </c>
      <c r="E797" s="52">
        <f>VLOOKUP(D797,'스테이지별 난이도 설정'!B:C,2,0)</f>
        <v>63.599999999999838</v>
      </c>
      <c r="F797" t="str">
        <f t="shared" si="39"/>
        <v>에픽</v>
      </c>
      <c r="G797">
        <f t="shared" si="37"/>
        <v>6</v>
      </c>
      <c r="H797">
        <f>VLOOKUP($F797,'(참고)타워 스텟 가치'!$B$2:$L$6,H$2,0)+(VLOOKUP($F797,'(참고)타워 스텟 가치'!$B$2:$L$6,H$2,0)*$E797)</f>
        <v>1090.1249999999973</v>
      </c>
      <c r="I797">
        <f>VLOOKUP($F797,'(참고)타워 스텟 가치'!$B$2:$L$6,I$2,0)+(VLOOKUP($F797,'(참고)타워 스텟 가치'!$B$2:$L$6,I$2,0)*$E797)</f>
        <v>218.02499999999947</v>
      </c>
      <c r="J797">
        <f>VLOOKUP($F797,'(참고)타워 스텟 가치'!$B$2:$L$6,J$2,0)+(VLOOKUP($F797,'(참고)타워 스텟 가치'!$B$2:$L$6,J$2,0)*$E797)</f>
        <v>322999.99999999919</v>
      </c>
      <c r="K797">
        <f>VLOOKUP($F797,'(참고)타워 스텟 가치'!$B$2:$L$6,K$2,0)+(VLOOKUP($F797,'(참고)타워 스텟 가치'!$B$2:$L$6,K$2,0)*$E797)</f>
        <v>4360.4999999999891</v>
      </c>
      <c r="L797">
        <f>VLOOKUP($F797,'(참고)타워 스텟 가치'!$B$2:$L$6,L$2,0)+(VLOOKUP($F797,'(참고)타워 스텟 가치'!$B$2:$L$6,L$2,0)*$E797)</f>
        <v>72.674999999999812</v>
      </c>
      <c r="M797">
        <f>VLOOKUP($F797,'(참고)타워 스텟 가치'!$B$2:$L$6,M$2,0)+(VLOOKUP($F797,'(참고)타워 스텟 가치'!$B$2:$L$6,M$2,0)*$E797)</f>
        <v>19.379999999999953</v>
      </c>
      <c r="N797">
        <f>VLOOKUP($F797,'(참고)타워 스텟 가치'!$B$2:$L$6,N$2,0)+(VLOOKUP($F797,'(참고)타워 스텟 가치'!$B$2:$L$6,N$2,0)*$E797)</f>
        <v>0</v>
      </c>
      <c r="O797">
        <f>VLOOKUP($F797,'(참고)타워 스텟 가치'!$B$2:$L$6,O$2,0)+(VLOOKUP($F797,'(참고)타워 스텟 가치'!$B$2:$L$6,O$2,0)*$E797)</f>
        <v>0</v>
      </c>
      <c r="P797">
        <f>VLOOKUP($F797,'(참고)타워 스텟 가치'!$B$2:$L$6,P$2,0)+(VLOOKUP($F797,'(참고)타워 스텟 가치'!$B$2:$L$6,P$2,0)*$E797)</f>
        <v>45.219999999999885</v>
      </c>
      <c r="Q797">
        <f>SUM('스테이지별 몬스터 스텟'!H797*'(참고)타워 스텟 가치'!$Q$17,'스테이지별 몬스터 스텟'!I797*'(참고)타워 스텟 가치'!$R$17,'스테이지별 몬스터 스텟'!J797*'(참고)타워 스텟 가치'!$S$17,'스테이지별 몬스터 스텟'!K797*'(참고)타워 스텟 가치'!$T$17,'스테이지별 몬스터 스텟'!L797*'(참고)타워 스텟 가치'!$U$17,'스테이지별 몬스터 스텟'!M797*'(참고)타워 스텟 가치'!$V$17,'스테이지별 몬스터 스텟'!N797*'(참고)타워 스텟 가치'!$W$17,'스테이지별 몬스터 스텟'!O797*'(참고)타워 스텟 가치'!$X$17,'스테이지별 몬스터 스텟'!P797*'(참고)타워 스텟 가치'!$Y$17)</f>
        <v>495983.45749999874</v>
      </c>
      <c r="R797">
        <v>1</v>
      </c>
      <c r="S797">
        <f>VLOOKUP($F797,'(참고)타워 스텟 가치'!$B$7:$L$11,S$2,0)+(VLOOKUP($F797,'(참고)타워 스텟 가치'!$B$7:$L$11,S$2,0)*$E797)</f>
        <v>363.37499999999909</v>
      </c>
      <c r="T797">
        <f>VLOOKUP($F797,'(참고)타워 스텟 가치'!$B$7:$L$11,T$2,0)+(VLOOKUP($F797,'(참고)타워 스텟 가치'!$B$7:$L$11,T$2,0)*$E797)</f>
        <v>654.07499999999834</v>
      </c>
      <c r="U797">
        <f>VLOOKUP($F797,'(참고)타워 스텟 가치'!$B$7:$L$11,U$2,0)+(VLOOKUP($F797,'(참고)타워 스텟 가치'!$B$7:$L$11,U$2,0)*$E797)</f>
        <v>322999.99999999919</v>
      </c>
      <c r="V797">
        <f>VLOOKUP($F797,'(참고)타워 스텟 가치'!$B$7:$L$11,V$2,0)+(VLOOKUP($F797,'(참고)타워 스텟 가치'!$B$7:$L$11,V$2,0)*$E797)</f>
        <v>4360.4999999999891</v>
      </c>
      <c r="W797">
        <f>VLOOKUP($F797,'(참고)타워 스텟 가치'!$B$7:$L$11,W$2,0)+(VLOOKUP($F797,'(참고)타워 스텟 가치'!$B$7:$L$11,W$2,0)*$E797)</f>
        <v>72.674999999999812</v>
      </c>
      <c r="X797">
        <f>VLOOKUP($F797,'(참고)타워 스텟 가치'!$B$7:$L$11,X$2,0)+(VLOOKUP($F797,'(참고)타워 스텟 가치'!$B$7:$L$11,X$2,0)*$E797)</f>
        <v>19.379999999999953</v>
      </c>
      <c r="Y797">
        <f>VLOOKUP($F797,'(참고)타워 스텟 가치'!$B$7:$L$11,Y$2,0)+(VLOOKUP($F797,'(참고)타워 스텟 가치'!$B$7:$L$11,Y$2,0)*$E797)</f>
        <v>0</v>
      </c>
      <c r="Z797">
        <f>VLOOKUP($F797,'(참고)타워 스텟 가치'!$B$7:$L$11,Z$2,0)+(VLOOKUP($F797,'(참고)타워 스텟 가치'!$B$7:$L$11,Z$2,0)*$E797)</f>
        <v>0</v>
      </c>
      <c r="AA797">
        <f>VLOOKUP($F797,'(참고)타워 스텟 가치'!$B$7:$L$11,AA$2,0)+(VLOOKUP($F797,'(참고)타워 스텟 가치'!$B$7:$L$11,AA$2,0)*$E797)</f>
        <v>45.219999999999885</v>
      </c>
      <c r="AB797">
        <f>SUM('스테이지별 몬스터 스텟'!S797*'(참고)타워 스텟 가치'!$Q$17,'스테이지별 몬스터 스텟'!T797*'(참고)타워 스텟 가치'!$R$17,'스테이지별 몬스터 스텟'!U797*'(참고)타워 스텟 가치'!$S$17,'스테이지별 몬스터 스텟'!V797*'(참고)타워 스텟 가치'!$T$17,'스테이지별 몬스터 스텟'!W797*'(참고)타워 스텟 가치'!$U$17,'스테이지별 몬스터 스텟'!X797*'(참고)타워 스텟 가치'!$V$17,'스테이지별 몬스터 스텟'!Y797*'(참고)타워 스텟 가치'!$W$17,'스테이지별 몬스터 스텟'!Z797*'(참고)타워 스텟 가치'!$X$17,'스테이지별 몬스터 스텟'!AA797*'(참고)타워 스텟 가치'!$Y$17)</f>
        <v>495184.03249999875</v>
      </c>
      <c r="AC797">
        <v>2</v>
      </c>
      <c r="AD797">
        <f>VLOOKUP($F797,'(참고)타워 스텟 가치'!$B$12:$L$16,AD$2,0)+(VLOOKUP($F797,'(참고)타워 스텟 가치'!$B$12:$L$16,AD$2,0)*$E797)</f>
        <v>363.37499999999909</v>
      </c>
      <c r="AE797">
        <f>VLOOKUP($F797,'(참고)타워 스텟 가치'!$B$12:$L$16,AE$2,0)+(VLOOKUP($F797,'(참고)타워 스텟 가치'!$B$12:$L$16,AE$2,0)*$E797)</f>
        <v>436.04999999999893</v>
      </c>
      <c r="AF797">
        <f>VLOOKUP($F797,'(참고)타워 스텟 가치'!$B$12:$L$16,AF$2,0)+(VLOOKUP($F797,'(참고)타워 스텟 가치'!$B$12:$L$16,AF$2,0)*$E797)</f>
        <v>322999.99999999919</v>
      </c>
      <c r="AG797">
        <f>VLOOKUP($F797,'(참고)타워 스텟 가치'!$B$12:$L$16,AG$2,0)+(VLOOKUP($F797,'(참고)타워 스텟 가치'!$B$12:$L$16,AG$2,0)*$E797)</f>
        <v>2180.2499999999945</v>
      </c>
      <c r="AH797">
        <f>VLOOKUP($F797,'(참고)타워 스텟 가치'!$B$12:$L$16,AH$2,0)+(VLOOKUP($F797,'(참고)타워 스텟 가치'!$B$12:$L$16,AH$2,0)*$E797)</f>
        <v>72.674999999999812</v>
      </c>
      <c r="AI797">
        <f>VLOOKUP($F797,'(참고)타워 스텟 가치'!$B$12:$L$16,AI$2,0)+(VLOOKUP($F797,'(참고)타워 스텟 가치'!$B$12:$L$16,AI$2,0)*$E797)</f>
        <v>19.379999999999953</v>
      </c>
      <c r="AJ797">
        <f>VLOOKUP($F797,'(참고)타워 스텟 가치'!$B$12:$L$16,AJ$2,0)+(VLOOKUP($F797,'(참고)타워 스텟 가치'!$B$12:$L$16,AJ$2,0)*$E797)</f>
        <v>0</v>
      </c>
      <c r="AK797">
        <f>VLOOKUP($F797,'(참고)타워 스텟 가치'!$B$12:$L$16,AK$2,0)+(VLOOKUP($F797,'(참고)타워 스텟 가치'!$B$12:$L$16,AK$2,0)*$E797)</f>
        <v>0</v>
      </c>
      <c r="AL797">
        <f>VLOOKUP($F797,'(참고)타워 스텟 가치'!$B$12:$L$16,AL$2,0)+(VLOOKUP($F797,'(참고)타워 스텟 가치'!$B$12:$L$16,AL$2,0)*$E797)</f>
        <v>90.43999999999977</v>
      </c>
      <c r="AM797">
        <f>SUM('스테이지별 몬스터 스텟'!AD797*'(참고)타워 스텟 가치'!$Q$17,'스테이지별 몬스터 스텟'!AE797*'(참고)타워 스텟 가치'!$R$17,'스테이지별 몬스터 스텟'!AF797*'(참고)타워 스텟 가치'!$S$17,'스테이지별 몬스터 스텟'!AG797*'(참고)타워 스텟 가치'!$T$17,'스테이지별 몬스터 스텟'!AH797*'(참고)타워 스텟 가치'!$U$17,'스테이지별 몬스터 스텟'!AI797*'(참고)타워 스텟 가치'!$V$17,'스테이지별 몬스터 스텟'!AJ797*'(참고)타워 스텟 가치'!$W$17,'스테이지별 몬스터 스텟'!AK797*'(참고)타워 스텟 가치'!$X$17,'스테이지별 몬스터 스텟'!AL797*'(참고)타워 스텟 가치'!$Y$17)</f>
        <v>490586.93499999878</v>
      </c>
      <c r="AN797">
        <v>3</v>
      </c>
    </row>
    <row r="798" spans="3:40" x14ac:dyDescent="0.3">
      <c r="C798">
        <v>4</v>
      </c>
      <c r="D798">
        <f t="shared" si="38"/>
        <v>159</v>
      </c>
      <c r="E798" s="52">
        <f>VLOOKUP(D798,'스테이지별 난이도 설정'!B:C,2,0)</f>
        <v>63.599999999999838</v>
      </c>
      <c r="F798" t="str">
        <f t="shared" si="39"/>
        <v>유니크</v>
      </c>
      <c r="G798">
        <f t="shared" si="37"/>
        <v>6</v>
      </c>
      <c r="H798">
        <f>VLOOKUP($F798,'(참고)타워 스텟 가치'!$B$2:$L$6,H$2,0)+(VLOOKUP($F798,'(참고)타워 스텟 가치'!$B$2:$L$6,H$2,0)*$E798)</f>
        <v>1635.1874999999959</v>
      </c>
      <c r="I798">
        <f>VLOOKUP($F798,'(참고)타워 스텟 가치'!$B$2:$L$6,I$2,0)+(VLOOKUP($F798,'(참고)타워 스텟 가치'!$B$2:$L$6,I$2,0)*$E798)</f>
        <v>327.03749999999917</v>
      </c>
      <c r="J798">
        <f>VLOOKUP($F798,'(참고)타워 스텟 가치'!$B$2:$L$6,J$2,0)+(VLOOKUP($F798,'(참고)타워 스텟 가치'!$B$2:$L$6,J$2,0)*$E798)</f>
        <v>322999.99999999919</v>
      </c>
      <c r="K798">
        <f>VLOOKUP($F798,'(참고)타워 스텟 가치'!$B$2:$L$6,K$2,0)+(VLOOKUP($F798,'(참고)타워 스텟 가치'!$B$2:$L$6,K$2,0)*$E798)</f>
        <v>6540.7499999999836</v>
      </c>
      <c r="L798">
        <f>VLOOKUP($F798,'(참고)타워 스텟 가치'!$B$2:$L$6,L$2,0)+(VLOOKUP($F798,'(참고)타워 스텟 가치'!$B$2:$L$6,L$2,0)*$E798)</f>
        <v>109.01249999999973</v>
      </c>
      <c r="M798">
        <f>VLOOKUP($F798,'(참고)타워 스텟 가치'!$B$2:$L$6,M$2,0)+(VLOOKUP($F798,'(참고)타워 스텟 가치'!$B$2:$L$6,M$2,0)*$E798)</f>
        <v>19.379999999999953</v>
      </c>
      <c r="N798">
        <f>VLOOKUP($F798,'(참고)타워 스텟 가치'!$B$2:$L$6,N$2,0)+(VLOOKUP($F798,'(참고)타워 스텟 가치'!$B$2:$L$6,N$2,0)*$E798)</f>
        <v>0</v>
      </c>
      <c r="O798">
        <f>VLOOKUP($F798,'(참고)타워 스텟 가치'!$B$2:$L$6,O$2,0)+(VLOOKUP($F798,'(참고)타워 스텟 가치'!$B$2:$L$6,O$2,0)*$E798)</f>
        <v>0</v>
      </c>
      <c r="P798">
        <f>VLOOKUP($F798,'(참고)타워 스텟 가치'!$B$2:$L$6,P$2,0)+(VLOOKUP($F798,'(참고)타워 스텟 가치'!$B$2:$L$6,P$2,0)*$E798)</f>
        <v>64.599999999999838</v>
      </c>
      <c r="Q798">
        <f>SUM('스테이지별 몬스터 스텟'!H798*'(참고)타워 스텟 가치'!$Q$17,'스테이지별 몬스터 스텟'!I798*'(참고)타워 스텟 가치'!$R$17,'스테이지별 몬스터 스텟'!J798*'(참고)타워 스텟 가치'!$S$17,'스테이지별 몬스터 스텟'!K798*'(참고)타워 스텟 가치'!$T$17,'스테이지별 몬스터 스텟'!L798*'(참고)타워 스텟 가치'!$U$17,'스테이지별 몬스터 스텟'!M798*'(참고)타워 스텟 가치'!$V$17,'스테이지별 몬스터 스텟'!N798*'(참고)타워 스텟 가치'!$W$17,'스테이지별 몬스터 스텟'!O798*'(참고)타워 스텟 가치'!$X$17,'스테이지별 몬스터 스텟'!P798*'(참고)타워 스텟 가치'!$Y$17)</f>
        <v>501709.03624999872</v>
      </c>
      <c r="R798">
        <v>1</v>
      </c>
      <c r="S798">
        <f>VLOOKUP($F798,'(참고)타워 스텟 가치'!$B$7:$L$11,S$2,0)+(VLOOKUP($F798,'(참고)타워 스텟 가치'!$B$7:$L$11,S$2,0)*$E798)</f>
        <v>545.06249999999864</v>
      </c>
      <c r="T798">
        <f>VLOOKUP($F798,'(참고)타워 스텟 가치'!$B$7:$L$11,T$2,0)+(VLOOKUP($F798,'(참고)타워 스텟 가치'!$B$7:$L$11,T$2,0)*$E798)</f>
        <v>981.11249999999757</v>
      </c>
      <c r="U798">
        <f>VLOOKUP($F798,'(참고)타워 스텟 가치'!$B$7:$L$11,U$2,0)+(VLOOKUP($F798,'(참고)타워 스텟 가치'!$B$7:$L$11,U$2,0)*$E798)</f>
        <v>322999.99999999919</v>
      </c>
      <c r="V798">
        <f>VLOOKUP($F798,'(참고)타워 스텟 가치'!$B$7:$L$11,V$2,0)+(VLOOKUP($F798,'(참고)타워 스텟 가치'!$B$7:$L$11,V$2,0)*$E798)</f>
        <v>6540.7499999999836</v>
      </c>
      <c r="W798">
        <f>VLOOKUP($F798,'(참고)타워 스텟 가치'!$B$7:$L$11,W$2,0)+(VLOOKUP($F798,'(참고)타워 스텟 가치'!$B$7:$L$11,W$2,0)*$E798)</f>
        <v>109.01249999999973</v>
      </c>
      <c r="X798">
        <f>VLOOKUP($F798,'(참고)타워 스텟 가치'!$B$7:$L$11,X$2,0)+(VLOOKUP($F798,'(참고)타워 스텟 가치'!$B$7:$L$11,X$2,0)*$E798)</f>
        <v>19.379999999999953</v>
      </c>
      <c r="Y798">
        <f>VLOOKUP($F798,'(참고)타워 스텟 가치'!$B$7:$L$11,Y$2,0)+(VLOOKUP($F798,'(참고)타워 스텟 가치'!$B$7:$L$11,Y$2,0)*$E798)</f>
        <v>0</v>
      </c>
      <c r="Z798">
        <f>VLOOKUP($F798,'(참고)타워 스텟 가치'!$B$7:$L$11,Z$2,0)+(VLOOKUP($F798,'(참고)타워 스텟 가치'!$B$7:$L$11,Z$2,0)*$E798)</f>
        <v>0</v>
      </c>
      <c r="AA798">
        <f>VLOOKUP($F798,'(참고)타워 스텟 가치'!$B$7:$L$11,AA$2,0)+(VLOOKUP($F798,'(참고)타워 스텟 가치'!$B$7:$L$11,AA$2,0)*$E798)</f>
        <v>64.599999999999838</v>
      </c>
      <c r="AB798">
        <f>SUM('스테이지별 몬스터 스텟'!S798*'(참고)타워 스텟 가치'!$Q$17,'스테이지별 몬스터 스텟'!T798*'(참고)타워 스텟 가치'!$R$17,'스테이지별 몬스터 스텟'!U798*'(참고)타워 스텟 가치'!$S$17,'스테이지별 몬스터 스텟'!V798*'(참고)타워 스텟 가치'!$T$17,'스테이지별 몬스터 스텟'!W798*'(참고)타워 스텟 가치'!$U$17,'스테이지별 몬스터 스텟'!X798*'(참고)타워 스텟 가치'!$V$17,'스테이지별 몬스터 스텟'!Y798*'(참고)타워 스텟 가치'!$W$17,'스테이지별 몬스터 스텟'!Z798*'(참고)타워 스텟 가치'!$X$17,'스테이지별 몬스터 스텟'!AA798*'(참고)타워 스텟 가치'!$Y$17)</f>
        <v>500509.89874999877</v>
      </c>
      <c r="AC798">
        <v>2</v>
      </c>
      <c r="AD798">
        <f>VLOOKUP($F798,'(참고)타워 스텟 가치'!$B$12:$L$16,AD$2,0)+(VLOOKUP($F798,'(참고)타워 스텟 가치'!$B$12:$L$16,AD$2,0)*$E798)</f>
        <v>545.06249999999864</v>
      </c>
      <c r="AE798">
        <f>VLOOKUP($F798,'(참고)타워 스텟 가치'!$B$12:$L$16,AE$2,0)+(VLOOKUP($F798,'(참고)타워 스텟 가치'!$B$12:$L$16,AE$2,0)*$E798)</f>
        <v>654.07499999999834</v>
      </c>
      <c r="AF798">
        <f>VLOOKUP($F798,'(참고)타워 스텟 가치'!$B$12:$L$16,AF$2,0)+(VLOOKUP($F798,'(참고)타워 스텟 가치'!$B$12:$L$16,AF$2,0)*$E798)</f>
        <v>322999.99999999919</v>
      </c>
      <c r="AG798">
        <f>VLOOKUP($F798,'(참고)타워 스텟 가치'!$B$12:$L$16,AG$2,0)+(VLOOKUP($F798,'(참고)타워 스텟 가치'!$B$12:$L$16,AG$2,0)*$E798)</f>
        <v>3270.3749999999918</v>
      </c>
      <c r="AH798">
        <f>VLOOKUP($F798,'(참고)타워 스텟 가치'!$B$12:$L$16,AH$2,0)+(VLOOKUP($F798,'(참고)타워 스텟 가치'!$B$12:$L$16,AH$2,0)*$E798)</f>
        <v>109.01249999999973</v>
      </c>
      <c r="AI798">
        <f>VLOOKUP($F798,'(참고)타워 스텟 가치'!$B$12:$L$16,AI$2,0)+(VLOOKUP($F798,'(참고)타워 스텟 가치'!$B$12:$L$16,AI$2,0)*$E798)</f>
        <v>19.379999999999953</v>
      </c>
      <c r="AJ798">
        <f>VLOOKUP($F798,'(참고)타워 스텟 가치'!$B$12:$L$16,AJ$2,0)+(VLOOKUP($F798,'(참고)타워 스텟 가치'!$B$12:$L$16,AJ$2,0)*$E798)</f>
        <v>0</v>
      </c>
      <c r="AK798">
        <f>VLOOKUP($F798,'(참고)타워 스텟 가치'!$B$12:$L$16,AK$2,0)+(VLOOKUP($F798,'(참고)타워 스텟 가치'!$B$12:$L$16,AK$2,0)*$E798)</f>
        <v>0</v>
      </c>
      <c r="AL798">
        <f>VLOOKUP($F798,'(참고)타워 스텟 가치'!$B$12:$L$16,AL$2,0)+(VLOOKUP($F798,'(참고)타워 스텟 가치'!$B$12:$L$16,AL$2,0)*$E798)</f>
        <v>129.19999999999968</v>
      </c>
      <c r="AM798">
        <f>SUM('스테이지별 몬스터 스텟'!AD798*'(참고)타워 스텟 가치'!$Q$17,'스테이지별 몬스터 스텟'!AE798*'(참고)타워 스텟 가치'!$R$17,'스테이지별 몬스터 스텟'!AF798*'(참고)타워 스텟 가치'!$S$17,'스테이지별 몬스터 스텟'!AG798*'(참고)타워 스텟 가치'!$T$17,'스테이지별 몬스터 스텟'!AH798*'(참고)타워 스텟 가치'!$U$17,'스테이지별 몬스터 스텟'!AI798*'(참고)타워 스텟 가치'!$V$17,'스테이지별 몬스터 스텟'!AJ798*'(참고)타워 스텟 가치'!$W$17,'스테이지별 몬스터 스텟'!AK798*'(참고)타워 스텟 가치'!$X$17,'스테이지별 몬스터 스텟'!AL798*'(참고)타워 스텟 가치'!$Y$17)</f>
        <v>493607.79249999882</v>
      </c>
      <c r="AN798">
        <v>3</v>
      </c>
    </row>
    <row r="799" spans="3:40" x14ac:dyDescent="0.3">
      <c r="C799">
        <v>5</v>
      </c>
      <c r="D799">
        <f t="shared" si="38"/>
        <v>159</v>
      </c>
      <c r="E799" s="52">
        <f>VLOOKUP(D799,'스테이지별 난이도 설정'!B:C,2,0)</f>
        <v>63.599999999999838</v>
      </c>
      <c r="F799" t="str">
        <f t="shared" si="39"/>
        <v>스페셜</v>
      </c>
      <c r="G799">
        <f t="shared" si="37"/>
        <v>6</v>
      </c>
      <c r="H799">
        <f>VLOOKUP($F799,'(참고)타워 스텟 가치'!$B$2:$L$6,H$2,0)+(VLOOKUP($F799,'(참고)타워 스텟 가치'!$B$2:$L$6,H$2,0)*$E799)</f>
        <v>2452.7812499999936</v>
      </c>
      <c r="I799">
        <f>VLOOKUP($F799,'(참고)타워 스텟 가치'!$B$2:$L$6,I$2,0)+(VLOOKUP($F799,'(참고)타워 스텟 가치'!$B$2:$L$6,I$2,0)*$E799)</f>
        <v>490.55624999999878</v>
      </c>
      <c r="J799">
        <f>VLOOKUP($F799,'(참고)타워 스텟 가치'!$B$2:$L$6,J$2,0)+(VLOOKUP($F799,'(참고)타워 스텟 가치'!$B$2:$L$6,J$2,0)*$E799)</f>
        <v>322999.99999999919</v>
      </c>
      <c r="K799">
        <f>VLOOKUP($F799,'(참고)타워 스텟 가치'!$B$2:$L$6,K$2,0)+(VLOOKUP($F799,'(참고)타워 스텟 가치'!$B$2:$L$6,K$2,0)*$E799)</f>
        <v>9811.1249999999745</v>
      </c>
      <c r="L799">
        <f>VLOOKUP($F799,'(참고)타워 스텟 가치'!$B$2:$L$6,L$2,0)+(VLOOKUP($F799,'(참고)타워 스텟 가치'!$B$2:$L$6,L$2,0)*$E799)</f>
        <v>163.51874999999959</v>
      </c>
      <c r="M799">
        <f>VLOOKUP($F799,'(참고)타워 스텟 가치'!$B$2:$L$6,M$2,0)+(VLOOKUP($F799,'(참고)타워 스텟 가치'!$B$2:$L$6,M$2,0)*$E799)</f>
        <v>19.379999999999953</v>
      </c>
      <c r="N799">
        <f>VLOOKUP($F799,'(참고)타워 스텟 가치'!$B$2:$L$6,N$2,0)+(VLOOKUP($F799,'(참고)타워 스텟 가치'!$B$2:$L$6,N$2,0)*$E799)</f>
        <v>0</v>
      </c>
      <c r="O799">
        <f>VLOOKUP($F799,'(참고)타워 스텟 가치'!$B$2:$L$6,O$2,0)+(VLOOKUP($F799,'(참고)타워 스텟 가치'!$B$2:$L$6,O$2,0)*$E799)</f>
        <v>0</v>
      </c>
      <c r="P799">
        <f>VLOOKUP($F799,'(참고)타워 스텟 가치'!$B$2:$L$6,P$2,0)+(VLOOKUP($F799,'(참고)타워 스텟 가치'!$B$2:$L$6,P$2,0)*$E799)</f>
        <v>64.599999999999838</v>
      </c>
      <c r="Q799">
        <f>SUM('스테이지별 몬스터 스텟'!H799*'(참고)타워 스텟 가치'!$Q$17,'스테이지별 몬스터 스텟'!I799*'(참고)타워 스텟 가치'!$R$17,'스테이지별 몬스터 스텟'!J799*'(참고)타워 스텟 가치'!$S$17,'스테이지별 몬스터 스텟'!K799*'(참고)타워 스텟 가치'!$T$17,'스테이지별 몬스터 스텟'!L799*'(참고)타워 스텟 가치'!$U$17,'스테이지별 몬스터 스텟'!M799*'(참고)타워 스텟 가치'!$V$17,'스테이지별 몬스터 스텟'!N799*'(참고)타워 스텟 가치'!$W$17,'스테이지별 몬스터 스텟'!O799*'(참고)타워 스텟 가치'!$X$17,'스테이지별 몬스터 스텟'!P799*'(참고)타워 스텟 가치'!$Y$17)</f>
        <v>510239.26437499869</v>
      </c>
      <c r="R799">
        <v>1</v>
      </c>
      <c r="S799">
        <f>VLOOKUP($F799,'(참고)타워 스텟 가치'!$B$7:$L$11,S$2,0)+(VLOOKUP($F799,'(참고)타워 스텟 가치'!$B$7:$L$11,S$2,0)*$E799)</f>
        <v>817.59374999999795</v>
      </c>
      <c r="T799">
        <f>VLOOKUP($F799,'(참고)타워 스텟 가치'!$B$7:$L$11,T$2,0)+(VLOOKUP($F799,'(참고)타워 스텟 가치'!$B$7:$L$11,T$2,0)*$E799)</f>
        <v>1471.6687499999964</v>
      </c>
      <c r="U799">
        <f>VLOOKUP($F799,'(참고)타워 스텟 가치'!$B$7:$L$11,U$2,0)+(VLOOKUP($F799,'(참고)타워 스텟 가치'!$B$7:$L$11,U$2,0)*$E799)</f>
        <v>322999.99999999919</v>
      </c>
      <c r="V799">
        <f>VLOOKUP($F799,'(참고)타워 스텟 가치'!$B$7:$L$11,V$2,0)+(VLOOKUP($F799,'(참고)타워 스텟 가치'!$B$7:$L$11,V$2,0)*$E799)</f>
        <v>9811.1249999999745</v>
      </c>
      <c r="W799">
        <f>VLOOKUP($F799,'(참고)타워 스텟 가치'!$B$7:$L$11,W$2,0)+(VLOOKUP($F799,'(참고)타워 스텟 가치'!$B$7:$L$11,W$2,0)*$E799)</f>
        <v>163.51874999999959</v>
      </c>
      <c r="X799">
        <f>VLOOKUP($F799,'(참고)타워 스텟 가치'!$B$7:$L$11,X$2,0)+(VLOOKUP($F799,'(참고)타워 스텟 가치'!$B$7:$L$11,X$2,0)*$E799)</f>
        <v>19.379999999999953</v>
      </c>
      <c r="Y799">
        <f>VLOOKUP($F799,'(참고)타워 스텟 가치'!$B$7:$L$11,Y$2,0)+(VLOOKUP($F799,'(참고)타워 스텟 가치'!$B$7:$L$11,Y$2,0)*$E799)</f>
        <v>0</v>
      </c>
      <c r="Z799">
        <f>VLOOKUP($F799,'(참고)타워 스텟 가치'!$B$7:$L$11,Z$2,0)+(VLOOKUP($F799,'(참고)타워 스텟 가치'!$B$7:$L$11,Z$2,0)*$E799)</f>
        <v>0</v>
      </c>
      <c r="AA799">
        <f>VLOOKUP($F799,'(참고)타워 스텟 가치'!$B$7:$L$11,AA$2,0)+(VLOOKUP($F799,'(참고)타워 스텟 가치'!$B$7:$L$11,AA$2,0)*$E799)</f>
        <v>64.599999999999838</v>
      </c>
      <c r="AB799">
        <f>SUM('스테이지별 몬스터 스텟'!S799*'(참고)타워 스텟 가치'!$Q$17,'스테이지별 몬스터 스텟'!T799*'(참고)타워 스텟 가치'!$R$17,'스테이지별 몬스터 스텟'!U799*'(참고)타워 스텟 가치'!$S$17,'스테이지별 몬스터 스텟'!V799*'(참고)타워 스텟 가치'!$T$17,'스테이지별 몬스터 스텟'!W799*'(참고)타워 스텟 가치'!$U$17,'스테이지별 몬스터 스텟'!X799*'(참고)타워 스텟 가치'!$V$17,'스테이지별 몬스터 스텟'!Y799*'(참고)타워 스텟 가치'!$W$17,'스테이지별 몬스터 스텟'!Z799*'(참고)타워 스텟 가치'!$X$17,'스테이지별 몬스터 스텟'!AA799*'(참고)타워 스텟 가치'!$Y$17)</f>
        <v>508440.5581249987</v>
      </c>
      <c r="AC799">
        <v>2</v>
      </c>
      <c r="AD799">
        <f>VLOOKUP($F799,'(참고)타워 스텟 가치'!$B$12:$L$16,AD$2,0)+(VLOOKUP($F799,'(참고)타워 스텟 가치'!$B$12:$L$16,AD$2,0)*$E799)</f>
        <v>817.59374999999795</v>
      </c>
      <c r="AE799">
        <f>VLOOKUP($F799,'(참고)타워 스텟 가치'!$B$12:$L$16,AE$2,0)+(VLOOKUP($F799,'(참고)타워 스텟 가치'!$B$12:$L$16,AE$2,0)*$E799)</f>
        <v>981.11249999999757</v>
      </c>
      <c r="AF799">
        <f>VLOOKUP($F799,'(참고)타워 스텟 가치'!$B$12:$L$16,AF$2,0)+(VLOOKUP($F799,'(참고)타워 스텟 가치'!$B$12:$L$16,AF$2,0)*$E799)</f>
        <v>322999.99999999919</v>
      </c>
      <c r="AG799">
        <f>VLOOKUP($F799,'(참고)타워 스텟 가치'!$B$12:$L$16,AG$2,0)+(VLOOKUP($F799,'(참고)타워 스텟 가치'!$B$12:$L$16,AG$2,0)*$E799)</f>
        <v>4905.5624999999873</v>
      </c>
      <c r="AH799">
        <f>VLOOKUP($F799,'(참고)타워 스텟 가치'!$B$12:$L$16,AH$2,0)+(VLOOKUP($F799,'(참고)타워 스텟 가치'!$B$12:$L$16,AH$2,0)*$E799)</f>
        <v>163.51874999999959</v>
      </c>
      <c r="AI799">
        <f>VLOOKUP($F799,'(참고)타워 스텟 가치'!$B$12:$L$16,AI$2,0)+(VLOOKUP($F799,'(참고)타워 스텟 가치'!$B$12:$L$16,AI$2,0)*$E799)</f>
        <v>19.379999999999953</v>
      </c>
      <c r="AJ799">
        <f>VLOOKUP($F799,'(참고)타워 스텟 가치'!$B$12:$L$16,AJ$2,0)+(VLOOKUP($F799,'(참고)타워 스텟 가치'!$B$12:$L$16,AJ$2,0)*$E799)</f>
        <v>0</v>
      </c>
      <c r="AK799">
        <f>VLOOKUP($F799,'(참고)타워 스텟 가치'!$B$12:$L$16,AK$2,0)+(VLOOKUP($F799,'(참고)타워 스텟 가치'!$B$12:$L$16,AK$2,0)*$E799)</f>
        <v>0</v>
      </c>
      <c r="AL799">
        <f>VLOOKUP($F799,'(참고)타워 스텟 가치'!$B$12:$L$16,AL$2,0)+(VLOOKUP($F799,'(참고)타워 스텟 가치'!$B$12:$L$16,AL$2,0)*$E799)</f>
        <v>129.19999999999968</v>
      </c>
      <c r="AM799">
        <f>SUM('스테이지별 몬스터 스텟'!AD799*'(참고)타워 스텟 가치'!$Q$17,'스테이지별 몬스터 스텟'!AE799*'(참고)타워 스텟 가치'!$R$17,'스테이지별 몬스터 스텟'!AF799*'(참고)타워 스텟 가치'!$S$17,'스테이지별 몬스터 스텟'!AG799*'(참고)타워 스텟 가치'!$T$17,'스테이지별 몬스터 스텟'!AH799*'(참고)타워 스텟 가치'!$U$17,'스테이지별 몬스터 스텟'!AI799*'(참고)타워 스텟 가치'!$V$17,'스테이지별 몬스터 스텟'!AJ799*'(참고)타워 스텟 가치'!$W$17,'스테이지별 몬스터 스텟'!AK799*'(참고)타워 스텟 가치'!$X$17,'스테이지별 몬스터 스텟'!AL799*'(참고)타워 스텟 가치'!$Y$17)</f>
        <v>498022.79874999879</v>
      </c>
      <c r="AN799">
        <v>3</v>
      </c>
    </row>
    <row r="800" spans="3:40" x14ac:dyDescent="0.3">
      <c r="C800">
        <v>1</v>
      </c>
      <c r="D800">
        <f t="shared" si="38"/>
        <v>160</v>
      </c>
      <c r="E800" s="52">
        <f>VLOOKUP(D800,'스테이지별 난이도 설정'!B:C,2,0)</f>
        <v>63.999999999999837</v>
      </c>
      <c r="F800" t="str">
        <f t="shared" si="39"/>
        <v>일반</v>
      </c>
      <c r="G800">
        <f t="shared" si="37"/>
        <v>6</v>
      </c>
      <c r="H800">
        <f>VLOOKUP($F800,'(참고)타워 스텟 가치'!$B$2:$L$6,H$2,0)+(VLOOKUP($F800,'(참고)타워 스텟 가치'!$B$2:$L$6,H$2,0)*$E800)</f>
        <v>487.49999999999875</v>
      </c>
      <c r="I800">
        <f>VLOOKUP($F800,'(참고)타워 스텟 가치'!$B$2:$L$6,I$2,0)+(VLOOKUP($F800,'(참고)타워 스텟 가치'!$B$2:$L$6,I$2,0)*$E800)</f>
        <v>97.499999999999758</v>
      </c>
      <c r="J800">
        <f>VLOOKUP($F800,'(참고)타워 스텟 가치'!$B$2:$L$6,J$2,0)+(VLOOKUP($F800,'(참고)타워 스텟 가치'!$B$2:$L$6,J$2,0)*$E800)</f>
        <v>324999.99999999919</v>
      </c>
      <c r="K800">
        <f>VLOOKUP($F800,'(참고)타워 스텟 가치'!$B$2:$L$6,K$2,0)+(VLOOKUP($F800,'(참고)타워 스텟 가치'!$B$2:$L$6,K$2,0)*$E800)</f>
        <v>1949.999999999995</v>
      </c>
      <c r="L800">
        <f>VLOOKUP($F800,'(참고)타워 스텟 가치'!$B$2:$L$6,L$2,0)+(VLOOKUP($F800,'(참고)타워 스텟 가치'!$B$2:$L$6,L$2,0)*$E800)</f>
        <v>32.499999999999915</v>
      </c>
      <c r="M800">
        <f>VLOOKUP($F800,'(참고)타워 스텟 가치'!$B$2:$L$6,M$2,0)+(VLOOKUP($F800,'(참고)타워 스텟 가치'!$B$2:$L$6,M$2,0)*$E800)</f>
        <v>19.49999999999995</v>
      </c>
      <c r="N800">
        <f>VLOOKUP($F800,'(참고)타워 스텟 가치'!$B$2:$L$6,N$2,0)+(VLOOKUP($F800,'(참고)타워 스텟 가치'!$B$2:$L$6,N$2,0)*$E800)</f>
        <v>0</v>
      </c>
      <c r="O800">
        <f>VLOOKUP($F800,'(참고)타워 스텟 가치'!$B$2:$L$6,O$2,0)+(VLOOKUP($F800,'(참고)타워 스텟 가치'!$B$2:$L$6,O$2,0)*$E800)</f>
        <v>0</v>
      </c>
      <c r="P800">
        <f>VLOOKUP($F800,'(참고)타워 스텟 가치'!$B$2:$L$6,P$2,0)+(VLOOKUP($F800,'(참고)타워 스텟 가치'!$B$2:$L$6,P$2,0)*$E800)</f>
        <v>45.499999999999886</v>
      </c>
      <c r="Q800">
        <f>SUM('스테이지별 몬스터 스텟'!H800*'(참고)타워 스텟 가치'!$Q$17,'스테이지별 몬스터 스텟'!I800*'(참고)타워 스텟 가치'!$R$17,'스테이지별 몬스터 스텟'!J800*'(참고)타워 스텟 가치'!$S$17,'스테이지별 몬스터 스텟'!K800*'(참고)타워 스텟 가치'!$T$17,'스테이지별 몬스터 스텟'!L800*'(참고)타워 스텟 가치'!$U$17,'스테이지별 몬스터 스텟'!M800*'(참고)타워 스텟 가치'!$V$17,'스테이지별 몬스터 스텟'!N800*'(참고)타워 스텟 가치'!$W$17,'스테이지별 몬스터 스텟'!O800*'(참고)타워 스텟 가치'!$X$17,'스테이지별 몬스터 스텟'!P800*'(참고)타워 스텟 가치'!$Y$17)</f>
        <v>492696.74999999878</v>
      </c>
      <c r="R800">
        <v>1</v>
      </c>
      <c r="S800">
        <f>VLOOKUP($F800,'(참고)타워 스텟 가치'!$B$7:$L$11,S$2,0)+(VLOOKUP($F800,'(참고)타워 스텟 가치'!$B$7:$L$11,S$2,0)*$E800)</f>
        <v>162.4999999999996</v>
      </c>
      <c r="T800">
        <f>VLOOKUP($F800,'(참고)타워 스텟 가치'!$B$7:$L$11,T$2,0)+(VLOOKUP($F800,'(참고)타워 스텟 가치'!$B$7:$L$11,T$2,0)*$E800)</f>
        <v>292.49999999999926</v>
      </c>
      <c r="U800">
        <f>VLOOKUP($F800,'(참고)타워 스텟 가치'!$B$7:$L$11,U$2,0)+(VLOOKUP($F800,'(참고)타워 스텟 가치'!$B$7:$L$11,U$2,0)*$E800)</f>
        <v>324999.99999999919</v>
      </c>
      <c r="V800">
        <f>VLOOKUP($F800,'(참고)타워 스텟 가치'!$B$7:$L$11,V$2,0)+(VLOOKUP($F800,'(참고)타워 스텟 가치'!$B$7:$L$11,V$2,0)*$E800)</f>
        <v>1949.999999999995</v>
      </c>
      <c r="W800">
        <f>VLOOKUP($F800,'(참고)타워 스텟 가치'!$B$7:$L$11,W$2,0)+(VLOOKUP($F800,'(참고)타워 스텟 가치'!$B$7:$L$11,W$2,0)*$E800)</f>
        <v>32.499999999999915</v>
      </c>
      <c r="X800">
        <f>VLOOKUP($F800,'(참고)타워 스텟 가치'!$B$7:$L$11,X$2,0)+(VLOOKUP($F800,'(참고)타워 스텟 가치'!$B$7:$L$11,X$2,0)*$E800)</f>
        <v>19.49999999999995</v>
      </c>
      <c r="Y800">
        <f>VLOOKUP($F800,'(참고)타워 스텟 가치'!$B$7:$L$11,Y$2,0)+(VLOOKUP($F800,'(참고)타워 스텟 가치'!$B$7:$L$11,Y$2,0)*$E800)</f>
        <v>0</v>
      </c>
      <c r="Z800">
        <f>VLOOKUP($F800,'(참고)타워 스텟 가치'!$B$7:$L$11,Z$2,0)+(VLOOKUP($F800,'(참고)타워 스텟 가치'!$B$7:$L$11,Z$2,0)*$E800)</f>
        <v>0</v>
      </c>
      <c r="AA800">
        <f>VLOOKUP($F800,'(참고)타워 스텟 가치'!$B$7:$L$11,AA$2,0)+(VLOOKUP($F800,'(참고)타워 스텟 가치'!$B$7:$L$11,AA$2,0)*$E800)</f>
        <v>45.499999999999886</v>
      </c>
      <c r="AB800">
        <f>SUM('스테이지별 몬스터 스텟'!S800*'(참고)타워 스텟 가치'!$Q$17,'스테이지별 몬스터 스텟'!T800*'(참고)타워 스텟 가치'!$R$17,'스테이지별 몬스터 스텟'!U800*'(참고)타워 스텟 가치'!$S$17,'스테이지별 몬스터 스텟'!V800*'(참고)타워 스텟 가치'!$T$17,'스테이지별 몬스터 스텟'!W800*'(참고)타워 스텟 가치'!$U$17,'스테이지별 몬스터 스텟'!X800*'(참고)타워 스텟 가치'!$V$17,'스테이지별 몬스터 스텟'!Y800*'(참고)타워 스텟 가치'!$W$17,'스테이지별 몬스터 스텟'!Z800*'(참고)타워 스텟 가치'!$X$17,'스테이지별 몬스터 스텟'!AA800*'(참고)타워 스텟 가치'!$Y$17)</f>
        <v>492339.24999999878</v>
      </c>
      <c r="AC800">
        <v>2</v>
      </c>
      <c r="AD800">
        <f>VLOOKUP($F800,'(참고)타워 스텟 가치'!$B$12:$L$16,AD$2,0)+(VLOOKUP($F800,'(참고)타워 스텟 가치'!$B$12:$L$16,AD$2,0)*$E800)</f>
        <v>162.4999999999996</v>
      </c>
      <c r="AE800">
        <f>VLOOKUP($F800,'(참고)타워 스텟 가치'!$B$12:$L$16,AE$2,0)+(VLOOKUP($F800,'(참고)타워 스텟 가치'!$B$12:$L$16,AE$2,0)*$E800)</f>
        <v>194.99999999999952</v>
      </c>
      <c r="AF800">
        <f>VLOOKUP($F800,'(참고)타워 스텟 가치'!$B$12:$L$16,AF$2,0)+(VLOOKUP($F800,'(참고)타워 스텟 가치'!$B$12:$L$16,AF$2,0)*$E800)</f>
        <v>324999.99999999919</v>
      </c>
      <c r="AG800">
        <f>VLOOKUP($F800,'(참고)타워 스텟 가치'!$B$12:$L$16,AG$2,0)+(VLOOKUP($F800,'(참고)타워 스텟 가치'!$B$12:$L$16,AG$2,0)*$E800)</f>
        <v>974.9999999999975</v>
      </c>
      <c r="AH800">
        <f>VLOOKUP($F800,'(참고)타워 스텟 가치'!$B$12:$L$16,AH$2,0)+(VLOOKUP($F800,'(참고)타워 스텟 가치'!$B$12:$L$16,AH$2,0)*$E800)</f>
        <v>32.499999999999915</v>
      </c>
      <c r="AI800">
        <f>VLOOKUP($F800,'(참고)타워 스텟 가치'!$B$12:$L$16,AI$2,0)+(VLOOKUP($F800,'(참고)타워 스텟 가치'!$B$12:$L$16,AI$2,0)*$E800)</f>
        <v>19.49999999999995</v>
      </c>
      <c r="AJ800">
        <f>VLOOKUP($F800,'(참고)타워 스텟 가치'!$B$12:$L$16,AJ$2,0)+(VLOOKUP($F800,'(참고)타워 스텟 가치'!$B$12:$L$16,AJ$2,0)*$E800)</f>
        <v>0</v>
      </c>
      <c r="AK800">
        <f>VLOOKUP($F800,'(참고)타워 스텟 가치'!$B$12:$L$16,AK$2,0)+(VLOOKUP($F800,'(참고)타워 스텟 가치'!$B$12:$L$16,AK$2,0)*$E800)</f>
        <v>0</v>
      </c>
      <c r="AL800">
        <f>VLOOKUP($F800,'(참고)타워 스텟 가치'!$B$12:$L$16,AL$2,0)+(VLOOKUP($F800,'(참고)타워 스텟 가치'!$B$12:$L$16,AL$2,0)*$E800)</f>
        <v>90.999999999999773</v>
      </c>
      <c r="AM800">
        <f>SUM('스테이지별 몬스터 스텟'!AD800*'(참고)타워 스텟 가치'!$Q$17,'스테이지별 몬스터 스텟'!AE800*'(참고)타워 스텟 가치'!$R$17,'스테이지별 몬스터 스텟'!AF800*'(참고)타워 스텟 가치'!$S$17,'스테이지별 몬스터 스텟'!AG800*'(참고)타워 스텟 가치'!$T$17,'스테이지별 몬스터 스텟'!AH800*'(참고)타워 스텟 가치'!$U$17,'스테이지별 몬스터 스텟'!AI800*'(참고)타워 스텟 가치'!$V$17,'스테이지별 몬스터 스텟'!AJ800*'(참고)타워 스텟 가치'!$W$17,'스테이지별 몬스터 스텟'!AK800*'(참고)타워 스텟 가치'!$X$17,'스테이지별 몬스터 스텟'!AL800*'(참고)타워 스텟 가치'!$Y$17)</f>
        <v>490333.99999999878</v>
      </c>
      <c r="AN800">
        <v>3</v>
      </c>
    </row>
    <row r="801" spans="3:40" x14ac:dyDescent="0.3">
      <c r="C801">
        <v>2</v>
      </c>
      <c r="D801">
        <f t="shared" si="38"/>
        <v>160</v>
      </c>
      <c r="E801" s="52">
        <f>VLOOKUP(D801,'스테이지별 난이도 설정'!B:C,2,0)</f>
        <v>63.999999999999837</v>
      </c>
      <c r="F801" t="str">
        <f t="shared" si="39"/>
        <v>레어</v>
      </c>
      <c r="G801">
        <f t="shared" si="37"/>
        <v>6</v>
      </c>
      <c r="H801">
        <f>VLOOKUP($F801,'(참고)타워 스텟 가치'!$B$2:$L$6,H$2,0)+(VLOOKUP($F801,'(참고)타워 스텟 가치'!$B$2:$L$6,H$2,0)*$E801)</f>
        <v>731.24999999999818</v>
      </c>
      <c r="I801">
        <f>VLOOKUP($F801,'(참고)타워 스텟 가치'!$B$2:$L$6,I$2,0)+(VLOOKUP($F801,'(참고)타워 스텟 가치'!$B$2:$L$6,I$2,0)*$E801)</f>
        <v>146.24999999999963</v>
      </c>
      <c r="J801">
        <f>VLOOKUP($F801,'(참고)타워 스텟 가치'!$B$2:$L$6,J$2,0)+(VLOOKUP($F801,'(참고)타워 스텟 가치'!$B$2:$L$6,J$2,0)*$E801)</f>
        <v>324999.99999999919</v>
      </c>
      <c r="K801">
        <f>VLOOKUP($F801,'(참고)타워 스텟 가치'!$B$2:$L$6,K$2,0)+(VLOOKUP($F801,'(참고)타워 스텟 가치'!$B$2:$L$6,K$2,0)*$E801)</f>
        <v>2924.9999999999927</v>
      </c>
      <c r="L801">
        <f>VLOOKUP($F801,'(참고)타워 스텟 가치'!$B$2:$L$6,L$2,0)+(VLOOKUP($F801,'(참고)타워 스텟 가치'!$B$2:$L$6,L$2,0)*$E801)</f>
        <v>48.749999999999879</v>
      </c>
      <c r="M801">
        <f>VLOOKUP($F801,'(참고)타워 스텟 가치'!$B$2:$L$6,M$2,0)+(VLOOKUP($F801,'(참고)타워 스텟 가치'!$B$2:$L$6,M$2,0)*$E801)</f>
        <v>19.49999999999995</v>
      </c>
      <c r="N801">
        <f>VLOOKUP($F801,'(참고)타워 스텟 가치'!$B$2:$L$6,N$2,0)+(VLOOKUP($F801,'(참고)타워 스텟 가치'!$B$2:$L$6,N$2,0)*$E801)</f>
        <v>0</v>
      </c>
      <c r="O801">
        <f>VLOOKUP($F801,'(참고)타워 스텟 가치'!$B$2:$L$6,O$2,0)+(VLOOKUP($F801,'(참고)타워 스텟 가치'!$B$2:$L$6,O$2,0)*$E801)</f>
        <v>0</v>
      </c>
      <c r="P801">
        <f>VLOOKUP($F801,'(참고)타워 스텟 가치'!$B$2:$L$6,P$2,0)+(VLOOKUP($F801,'(참고)타워 스텟 가치'!$B$2:$L$6,P$2,0)*$E801)</f>
        <v>45.499999999999886</v>
      </c>
      <c r="Q801">
        <f>SUM('스테이지별 몬스터 스텟'!H801*'(참고)타워 스텟 가치'!$Q$17,'스테이지별 몬스터 스텟'!I801*'(참고)타워 스텟 가치'!$R$17,'스테이지별 몬스터 스텟'!J801*'(참고)타워 스텟 가치'!$S$17,'스테이지별 몬스터 스텟'!K801*'(참고)타워 스텟 가치'!$T$17,'스테이지별 몬스터 스텟'!L801*'(참고)타워 스텟 가치'!$U$17,'스테이지별 몬스터 스텟'!M801*'(참고)타워 스텟 가치'!$V$17,'스테이지별 몬스터 스텟'!N801*'(참고)타워 스텟 가치'!$W$17,'스테이지별 몬스터 스텟'!O801*'(참고)타워 스텟 가치'!$X$17,'스테이지별 몬스터 스텟'!P801*'(참고)타워 스텟 가치'!$Y$17)</f>
        <v>495239.87499999878</v>
      </c>
      <c r="R801">
        <v>1</v>
      </c>
      <c r="S801">
        <f>VLOOKUP($F801,'(참고)타워 스텟 가치'!$B$7:$L$11,S$2,0)+(VLOOKUP($F801,'(참고)타워 스텟 가치'!$B$7:$L$11,S$2,0)*$E801)</f>
        <v>243.74999999999937</v>
      </c>
      <c r="T801">
        <f>VLOOKUP($F801,'(참고)타워 스텟 가치'!$B$7:$L$11,T$2,0)+(VLOOKUP($F801,'(참고)타워 스텟 가치'!$B$7:$L$11,T$2,0)*$E801)</f>
        <v>438.74999999999892</v>
      </c>
      <c r="U801">
        <f>VLOOKUP($F801,'(참고)타워 스텟 가치'!$B$7:$L$11,U$2,0)+(VLOOKUP($F801,'(참고)타워 스텟 가치'!$B$7:$L$11,U$2,0)*$E801)</f>
        <v>324999.99999999919</v>
      </c>
      <c r="V801">
        <f>VLOOKUP($F801,'(참고)타워 스텟 가치'!$B$7:$L$11,V$2,0)+(VLOOKUP($F801,'(참고)타워 스텟 가치'!$B$7:$L$11,V$2,0)*$E801)</f>
        <v>2924.9999999999927</v>
      </c>
      <c r="W801">
        <f>VLOOKUP($F801,'(참고)타워 스텟 가치'!$B$7:$L$11,W$2,0)+(VLOOKUP($F801,'(참고)타워 스텟 가치'!$B$7:$L$11,W$2,0)*$E801)</f>
        <v>48.749999999999879</v>
      </c>
      <c r="X801">
        <f>VLOOKUP($F801,'(참고)타워 스텟 가치'!$B$7:$L$11,X$2,0)+(VLOOKUP($F801,'(참고)타워 스텟 가치'!$B$7:$L$11,X$2,0)*$E801)</f>
        <v>19.49999999999995</v>
      </c>
      <c r="Y801">
        <f>VLOOKUP($F801,'(참고)타워 스텟 가치'!$B$7:$L$11,Y$2,0)+(VLOOKUP($F801,'(참고)타워 스텟 가치'!$B$7:$L$11,Y$2,0)*$E801)</f>
        <v>0</v>
      </c>
      <c r="Z801">
        <f>VLOOKUP($F801,'(참고)타워 스텟 가치'!$B$7:$L$11,Z$2,0)+(VLOOKUP($F801,'(참고)타워 스텟 가치'!$B$7:$L$11,Z$2,0)*$E801)</f>
        <v>0</v>
      </c>
      <c r="AA801">
        <f>VLOOKUP($F801,'(참고)타워 스텟 가치'!$B$7:$L$11,AA$2,0)+(VLOOKUP($F801,'(참고)타워 스텟 가치'!$B$7:$L$11,AA$2,0)*$E801)</f>
        <v>45.499999999999886</v>
      </c>
      <c r="AB801">
        <f>SUM('스테이지별 몬스터 스텟'!S801*'(참고)타워 스텟 가치'!$Q$17,'스테이지별 몬스터 스텟'!T801*'(참고)타워 스텟 가치'!$R$17,'스테이지별 몬스터 스텟'!U801*'(참고)타워 스텟 가치'!$S$17,'스테이지별 몬스터 스텟'!V801*'(참고)타워 스텟 가치'!$T$17,'스테이지별 몬스터 스텟'!W801*'(참고)타워 스텟 가치'!$U$17,'스테이지별 몬스터 스텟'!X801*'(참고)타워 스텟 가치'!$V$17,'스테이지별 몬스터 스텟'!Y801*'(참고)타워 스텟 가치'!$W$17,'스테이지별 몬스터 스텟'!Z801*'(참고)타워 스텟 가치'!$X$17,'스테이지별 몬스터 스텟'!AA801*'(참고)타워 스텟 가치'!$Y$17)</f>
        <v>494703.62499999878</v>
      </c>
      <c r="AC801">
        <v>2</v>
      </c>
      <c r="AD801">
        <f>VLOOKUP($F801,'(참고)타워 스텟 가치'!$B$12:$L$16,AD$2,0)+(VLOOKUP($F801,'(참고)타워 스텟 가치'!$B$12:$L$16,AD$2,0)*$E801)</f>
        <v>243.74999999999937</v>
      </c>
      <c r="AE801">
        <f>VLOOKUP($F801,'(참고)타워 스텟 가치'!$B$12:$L$16,AE$2,0)+(VLOOKUP($F801,'(참고)타워 스텟 가치'!$B$12:$L$16,AE$2,0)*$E801)</f>
        <v>292.49999999999926</v>
      </c>
      <c r="AF801">
        <f>VLOOKUP($F801,'(참고)타워 스텟 가치'!$B$12:$L$16,AF$2,0)+(VLOOKUP($F801,'(참고)타워 스텟 가치'!$B$12:$L$16,AF$2,0)*$E801)</f>
        <v>324999.99999999919</v>
      </c>
      <c r="AG801">
        <f>VLOOKUP($F801,'(참고)타워 스텟 가치'!$B$12:$L$16,AG$2,0)+(VLOOKUP($F801,'(참고)타워 스텟 가치'!$B$12:$L$16,AG$2,0)*$E801)</f>
        <v>1462.4999999999964</v>
      </c>
      <c r="AH801">
        <f>VLOOKUP($F801,'(참고)타워 스텟 가치'!$B$12:$L$16,AH$2,0)+(VLOOKUP($F801,'(참고)타워 스텟 가치'!$B$12:$L$16,AH$2,0)*$E801)</f>
        <v>48.749999999999879</v>
      </c>
      <c r="AI801">
        <f>VLOOKUP($F801,'(참고)타워 스텟 가치'!$B$12:$L$16,AI$2,0)+(VLOOKUP($F801,'(참고)타워 스텟 가치'!$B$12:$L$16,AI$2,0)*$E801)</f>
        <v>19.49999999999995</v>
      </c>
      <c r="AJ801">
        <f>VLOOKUP($F801,'(참고)타워 스텟 가치'!$B$12:$L$16,AJ$2,0)+(VLOOKUP($F801,'(참고)타워 스텟 가치'!$B$12:$L$16,AJ$2,0)*$E801)</f>
        <v>0</v>
      </c>
      <c r="AK801">
        <f>VLOOKUP($F801,'(참고)타워 스텟 가치'!$B$12:$L$16,AK$2,0)+(VLOOKUP($F801,'(참고)타워 스텟 가치'!$B$12:$L$16,AK$2,0)*$E801)</f>
        <v>0</v>
      </c>
      <c r="AL801">
        <f>VLOOKUP($F801,'(참고)타워 스텟 가치'!$B$12:$L$16,AL$2,0)+(VLOOKUP($F801,'(참고)타워 스텟 가치'!$B$12:$L$16,AL$2,0)*$E801)</f>
        <v>90.999999999999773</v>
      </c>
      <c r="AM801">
        <f>SUM('스테이지별 몬스터 스텟'!AD801*'(참고)타워 스텟 가치'!$Q$17,'스테이지별 몬스터 스텟'!AE801*'(참고)타워 스텟 가치'!$R$17,'스테이지별 몬스터 스텟'!AF801*'(참고)타워 스텟 가치'!$S$17,'스테이지별 몬스터 스텟'!AG801*'(참고)타워 스텟 가치'!$T$17,'스테이지별 몬스터 스텟'!AH801*'(참고)타워 스텟 가치'!$U$17,'스테이지별 몬스터 스텟'!AI801*'(참고)타워 스텟 가치'!$V$17,'스테이지별 몬스터 스텟'!AJ801*'(참고)타워 스텟 가치'!$W$17,'스테이지별 몬스터 스텟'!AK801*'(참고)타워 스텟 가치'!$X$17,'스테이지별 몬스터 스텟'!AL801*'(참고)타워 스텟 가치'!$Y$17)</f>
        <v>491650.24999999878</v>
      </c>
      <c r="AN801">
        <v>3</v>
      </c>
    </row>
    <row r="802" spans="3:40" x14ac:dyDescent="0.3">
      <c r="C802">
        <v>3</v>
      </c>
      <c r="D802">
        <f t="shared" si="38"/>
        <v>160</v>
      </c>
      <c r="E802" s="52">
        <f>VLOOKUP(D802,'스테이지별 난이도 설정'!B:C,2,0)</f>
        <v>63.999999999999837</v>
      </c>
      <c r="F802" t="str">
        <f t="shared" si="39"/>
        <v>에픽</v>
      </c>
      <c r="G802">
        <f t="shared" si="37"/>
        <v>6</v>
      </c>
      <c r="H802">
        <f>VLOOKUP($F802,'(참고)타워 스텟 가치'!$B$2:$L$6,H$2,0)+(VLOOKUP($F802,'(참고)타워 스텟 가치'!$B$2:$L$6,H$2,0)*$E802)</f>
        <v>1096.8749999999973</v>
      </c>
      <c r="I802">
        <f>VLOOKUP($F802,'(참고)타워 스텟 가치'!$B$2:$L$6,I$2,0)+(VLOOKUP($F802,'(참고)타워 스텟 가치'!$B$2:$L$6,I$2,0)*$E802)</f>
        <v>219.37499999999946</v>
      </c>
      <c r="J802">
        <f>VLOOKUP($F802,'(참고)타워 스텟 가치'!$B$2:$L$6,J$2,0)+(VLOOKUP($F802,'(참고)타워 스텟 가치'!$B$2:$L$6,J$2,0)*$E802)</f>
        <v>324999.99999999919</v>
      </c>
      <c r="K802">
        <f>VLOOKUP($F802,'(참고)타워 스텟 가치'!$B$2:$L$6,K$2,0)+(VLOOKUP($F802,'(참고)타워 스텟 가치'!$B$2:$L$6,K$2,0)*$E802)</f>
        <v>4387.4999999999891</v>
      </c>
      <c r="L802">
        <f>VLOOKUP($F802,'(참고)타워 스텟 가치'!$B$2:$L$6,L$2,0)+(VLOOKUP($F802,'(참고)타워 스텟 가치'!$B$2:$L$6,L$2,0)*$E802)</f>
        <v>73.124999999999815</v>
      </c>
      <c r="M802">
        <f>VLOOKUP($F802,'(참고)타워 스텟 가치'!$B$2:$L$6,M$2,0)+(VLOOKUP($F802,'(참고)타워 스텟 가치'!$B$2:$L$6,M$2,0)*$E802)</f>
        <v>19.49999999999995</v>
      </c>
      <c r="N802">
        <f>VLOOKUP($F802,'(참고)타워 스텟 가치'!$B$2:$L$6,N$2,0)+(VLOOKUP($F802,'(참고)타워 스텟 가치'!$B$2:$L$6,N$2,0)*$E802)</f>
        <v>0</v>
      </c>
      <c r="O802">
        <f>VLOOKUP($F802,'(참고)타워 스텟 가치'!$B$2:$L$6,O$2,0)+(VLOOKUP($F802,'(참고)타워 스텟 가치'!$B$2:$L$6,O$2,0)*$E802)</f>
        <v>0</v>
      </c>
      <c r="P802">
        <f>VLOOKUP($F802,'(참고)타워 스텟 가치'!$B$2:$L$6,P$2,0)+(VLOOKUP($F802,'(참고)타워 스텟 가치'!$B$2:$L$6,P$2,0)*$E802)</f>
        <v>45.499999999999886</v>
      </c>
      <c r="Q802">
        <f>SUM('스테이지별 몬스터 스텟'!H802*'(참고)타워 스텟 가치'!$Q$17,'스테이지별 몬스터 스텟'!I802*'(참고)타워 스텟 가치'!$R$17,'스테이지별 몬스터 스텟'!J802*'(참고)타워 스텟 가치'!$S$17,'스테이지별 몬스터 스텟'!K802*'(참고)타워 스텟 가치'!$T$17,'스테이지별 몬스터 스텟'!L802*'(참고)타워 스텟 가치'!$U$17,'스테이지별 몬스터 스텟'!M802*'(참고)타워 스텟 가치'!$V$17,'스테이지별 몬스터 스텟'!N802*'(참고)타워 스텟 가치'!$W$17,'스테이지별 몬스터 스텟'!O802*'(참고)타워 스텟 가치'!$X$17,'스테이지별 몬스터 스텟'!P802*'(참고)타워 스텟 가치'!$Y$17)</f>
        <v>499054.56249999878</v>
      </c>
      <c r="R802">
        <v>1</v>
      </c>
      <c r="S802">
        <f>VLOOKUP($F802,'(참고)타워 스텟 가치'!$B$7:$L$11,S$2,0)+(VLOOKUP($F802,'(참고)타워 스텟 가치'!$B$7:$L$11,S$2,0)*$E802)</f>
        <v>365.62499999999909</v>
      </c>
      <c r="T802">
        <f>VLOOKUP($F802,'(참고)타워 스텟 가치'!$B$7:$L$11,T$2,0)+(VLOOKUP($F802,'(참고)타워 스텟 가치'!$B$7:$L$11,T$2,0)*$E802)</f>
        <v>658.12499999999829</v>
      </c>
      <c r="U802">
        <f>VLOOKUP($F802,'(참고)타워 스텟 가치'!$B$7:$L$11,U$2,0)+(VLOOKUP($F802,'(참고)타워 스텟 가치'!$B$7:$L$11,U$2,0)*$E802)</f>
        <v>324999.99999999919</v>
      </c>
      <c r="V802">
        <f>VLOOKUP($F802,'(참고)타워 스텟 가치'!$B$7:$L$11,V$2,0)+(VLOOKUP($F802,'(참고)타워 스텟 가치'!$B$7:$L$11,V$2,0)*$E802)</f>
        <v>4387.4999999999891</v>
      </c>
      <c r="W802">
        <f>VLOOKUP($F802,'(참고)타워 스텟 가치'!$B$7:$L$11,W$2,0)+(VLOOKUP($F802,'(참고)타워 스텟 가치'!$B$7:$L$11,W$2,0)*$E802)</f>
        <v>73.124999999999815</v>
      </c>
      <c r="X802">
        <f>VLOOKUP($F802,'(참고)타워 스텟 가치'!$B$7:$L$11,X$2,0)+(VLOOKUP($F802,'(참고)타워 스텟 가치'!$B$7:$L$11,X$2,0)*$E802)</f>
        <v>19.49999999999995</v>
      </c>
      <c r="Y802">
        <f>VLOOKUP($F802,'(참고)타워 스텟 가치'!$B$7:$L$11,Y$2,0)+(VLOOKUP($F802,'(참고)타워 스텟 가치'!$B$7:$L$11,Y$2,0)*$E802)</f>
        <v>0</v>
      </c>
      <c r="Z802">
        <f>VLOOKUP($F802,'(참고)타워 스텟 가치'!$B$7:$L$11,Z$2,0)+(VLOOKUP($F802,'(참고)타워 스텟 가치'!$B$7:$L$11,Z$2,0)*$E802)</f>
        <v>0</v>
      </c>
      <c r="AA802">
        <f>VLOOKUP($F802,'(참고)타워 스텟 가치'!$B$7:$L$11,AA$2,0)+(VLOOKUP($F802,'(참고)타워 스텟 가치'!$B$7:$L$11,AA$2,0)*$E802)</f>
        <v>45.499999999999886</v>
      </c>
      <c r="AB802">
        <f>SUM('스테이지별 몬스터 스텟'!S802*'(참고)타워 스텟 가치'!$Q$17,'스테이지별 몬스터 스텟'!T802*'(참고)타워 스텟 가치'!$R$17,'스테이지별 몬스터 스텟'!U802*'(참고)타워 스텟 가치'!$S$17,'스테이지별 몬스터 스텟'!V802*'(참고)타워 스텟 가치'!$T$17,'스테이지별 몬스터 스텟'!W802*'(참고)타워 스텟 가치'!$U$17,'스테이지별 몬스터 스텟'!X802*'(참고)타워 스텟 가치'!$V$17,'스테이지별 몬스터 스텟'!Y802*'(참고)타워 스텟 가치'!$W$17,'스테이지별 몬스터 스텟'!Z802*'(참고)타워 스텟 가치'!$X$17,'스테이지별 몬스터 스텟'!AA802*'(참고)타워 스텟 가치'!$Y$17)</f>
        <v>498250.18749999878</v>
      </c>
      <c r="AC802">
        <v>2</v>
      </c>
      <c r="AD802">
        <f>VLOOKUP($F802,'(참고)타워 스텟 가치'!$B$12:$L$16,AD$2,0)+(VLOOKUP($F802,'(참고)타워 스텟 가치'!$B$12:$L$16,AD$2,0)*$E802)</f>
        <v>365.62499999999909</v>
      </c>
      <c r="AE802">
        <f>VLOOKUP($F802,'(참고)타워 스텟 가치'!$B$12:$L$16,AE$2,0)+(VLOOKUP($F802,'(참고)타워 스텟 가치'!$B$12:$L$16,AE$2,0)*$E802)</f>
        <v>438.74999999999892</v>
      </c>
      <c r="AF802">
        <f>VLOOKUP($F802,'(참고)타워 스텟 가치'!$B$12:$L$16,AF$2,0)+(VLOOKUP($F802,'(참고)타워 스텟 가치'!$B$12:$L$16,AF$2,0)*$E802)</f>
        <v>324999.99999999919</v>
      </c>
      <c r="AG802">
        <f>VLOOKUP($F802,'(참고)타워 스텟 가치'!$B$12:$L$16,AG$2,0)+(VLOOKUP($F802,'(참고)타워 스텟 가치'!$B$12:$L$16,AG$2,0)*$E802)</f>
        <v>2193.7499999999945</v>
      </c>
      <c r="AH802">
        <f>VLOOKUP($F802,'(참고)타워 스텟 가치'!$B$12:$L$16,AH$2,0)+(VLOOKUP($F802,'(참고)타워 스텟 가치'!$B$12:$L$16,AH$2,0)*$E802)</f>
        <v>73.124999999999815</v>
      </c>
      <c r="AI802">
        <f>VLOOKUP($F802,'(참고)타워 스텟 가치'!$B$12:$L$16,AI$2,0)+(VLOOKUP($F802,'(참고)타워 스텟 가치'!$B$12:$L$16,AI$2,0)*$E802)</f>
        <v>19.49999999999995</v>
      </c>
      <c r="AJ802">
        <f>VLOOKUP($F802,'(참고)타워 스텟 가치'!$B$12:$L$16,AJ$2,0)+(VLOOKUP($F802,'(참고)타워 스텟 가치'!$B$12:$L$16,AJ$2,0)*$E802)</f>
        <v>0</v>
      </c>
      <c r="AK802">
        <f>VLOOKUP($F802,'(참고)타워 스텟 가치'!$B$12:$L$16,AK$2,0)+(VLOOKUP($F802,'(참고)타워 스텟 가치'!$B$12:$L$16,AK$2,0)*$E802)</f>
        <v>0</v>
      </c>
      <c r="AL802">
        <f>VLOOKUP($F802,'(참고)타워 스텟 가치'!$B$12:$L$16,AL$2,0)+(VLOOKUP($F802,'(참고)타워 스텟 가치'!$B$12:$L$16,AL$2,0)*$E802)</f>
        <v>90.999999999999773</v>
      </c>
      <c r="AM802">
        <f>SUM('스테이지별 몬스터 스텟'!AD802*'(참고)타워 스텟 가치'!$Q$17,'스테이지별 몬스터 스텟'!AE802*'(참고)타워 스텟 가치'!$R$17,'스테이지별 몬스터 스텟'!AF802*'(참고)타워 스텟 가치'!$S$17,'스테이지별 몬스터 스텟'!AG802*'(참고)타워 스텟 가치'!$T$17,'스테이지별 몬스터 스텟'!AH802*'(참고)타워 스텟 가치'!$U$17,'스테이지별 몬스터 스텟'!AI802*'(참고)타워 스텟 가치'!$V$17,'스테이지별 몬스터 스텟'!AJ802*'(참고)타워 스텟 가치'!$W$17,'스테이지별 몬스터 스텟'!AK802*'(참고)타워 스텟 가치'!$X$17,'스테이지별 몬스터 스텟'!AL802*'(참고)타워 스텟 가치'!$Y$17)</f>
        <v>493624.62499999878</v>
      </c>
      <c r="AN802">
        <v>3</v>
      </c>
    </row>
    <row r="803" spans="3:40" x14ac:dyDescent="0.3">
      <c r="C803">
        <v>4</v>
      </c>
      <c r="D803">
        <f t="shared" si="38"/>
        <v>160</v>
      </c>
      <c r="E803" s="52">
        <f>VLOOKUP(D803,'스테이지별 난이도 설정'!B:C,2,0)</f>
        <v>63.999999999999837</v>
      </c>
      <c r="F803" t="str">
        <f t="shared" si="39"/>
        <v>유니크</v>
      </c>
      <c r="G803">
        <f t="shared" si="37"/>
        <v>6</v>
      </c>
      <c r="H803">
        <f>VLOOKUP($F803,'(참고)타워 스텟 가치'!$B$2:$L$6,H$2,0)+(VLOOKUP($F803,'(참고)타워 스텟 가치'!$B$2:$L$6,H$2,0)*$E803)</f>
        <v>1645.3124999999959</v>
      </c>
      <c r="I803">
        <f>VLOOKUP($F803,'(참고)타워 스텟 가치'!$B$2:$L$6,I$2,0)+(VLOOKUP($F803,'(참고)타워 스텟 가치'!$B$2:$L$6,I$2,0)*$E803)</f>
        <v>329.06249999999915</v>
      </c>
      <c r="J803">
        <f>VLOOKUP($F803,'(참고)타워 스텟 가치'!$B$2:$L$6,J$2,0)+(VLOOKUP($F803,'(참고)타워 스텟 가치'!$B$2:$L$6,J$2,0)*$E803)</f>
        <v>324999.99999999919</v>
      </c>
      <c r="K803">
        <f>VLOOKUP($F803,'(참고)타워 스텟 가치'!$B$2:$L$6,K$2,0)+(VLOOKUP($F803,'(참고)타워 스텟 가치'!$B$2:$L$6,K$2,0)*$E803)</f>
        <v>6581.2499999999836</v>
      </c>
      <c r="L803">
        <f>VLOOKUP($F803,'(참고)타워 스텟 가치'!$B$2:$L$6,L$2,0)+(VLOOKUP($F803,'(참고)타워 스텟 가치'!$B$2:$L$6,L$2,0)*$E803)</f>
        <v>109.68749999999973</v>
      </c>
      <c r="M803">
        <f>VLOOKUP($F803,'(참고)타워 스텟 가치'!$B$2:$L$6,M$2,0)+(VLOOKUP($F803,'(참고)타워 스텟 가치'!$B$2:$L$6,M$2,0)*$E803)</f>
        <v>19.49999999999995</v>
      </c>
      <c r="N803">
        <f>VLOOKUP($F803,'(참고)타워 스텟 가치'!$B$2:$L$6,N$2,0)+(VLOOKUP($F803,'(참고)타워 스텟 가치'!$B$2:$L$6,N$2,0)*$E803)</f>
        <v>0</v>
      </c>
      <c r="O803">
        <f>VLOOKUP($F803,'(참고)타워 스텟 가치'!$B$2:$L$6,O$2,0)+(VLOOKUP($F803,'(참고)타워 스텟 가치'!$B$2:$L$6,O$2,0)*$E803)</f>
        <v>0</v>
      </c>
      <c r="P803">
        <f>VLOOKUP($F803,'(참고)타워 스텟 가치'!$B$2:$L$6,P$2,0)+(VLOOKUP($F803,'(참고)타워 스텟 가치'!$B$2:$L$6,P$2,0)*$E803)</f>
        <v>64.999999999999829</v>
      </c>
      <c r="Q803">
        <f>SUM('스테이지별 몬스터 스텟'!H803*'(참고)타워 스텟 가치'!$Q$17,'스테이지별 몬스터 스텟'!I803*'(참고)타워 스텟 가치'!$R$17,'스테이지별 몬스터 스텟'!J803*'(참고)타워 스텟 가치'!$S$17,'스테이지별 몬스터 스텟'!K803*'(참고)타워 스텟 가치'!$T$17,'스테이지별 몬스터 스텟'!L803*'(참고)타워 스텟 가치'!$U$17,'스테이지별 몬스터 스텟'!M803*'(참고)타워 스텟 가치'!$V$17,'스테이지별 몬스터 스텟'!N803*'(참고)타워 스텟 가치'!$W$17,'스테이지별 몬스터 스텟'!O803*'(참고)타워 스텟 가치'!$X$17,'스테이지별 몬스터 스텟'!P803*'(참고)타워 스텟 가치'!$Y$17)</f>
        <v>504815.59374999872</v>
      </c>
      <c r="R803">
        <v>1</v>
      </c>
      <c r="S803">
        <f>VLOOKUP($F803,'(참고)타워 스텟 가치'!$B$7:$L$11,S$2,0)+(VLOOKUP($F803,'(참고)타워 스텟 가치'!$B$7:$L$11,S$2,0)*$E803)</f>
        <v>548.43749999999864</v>
      </c>
      <c r="T803">
        <f>VLOOKUP($F803,'(참고)타워 스텟 가치'!$B$7:$L$11,T$2,0)+(VLOOKUP($F803,'(참고)타워 스텟 가치'!$B$7:$L$11,T$2,0)*$E803)</f>
        <v>987.1874999999975</v>
      </c>
      <c r="U803">
        <f>VLOOKUP($F803,'(참고)타워 스텟 가치'!$B$7:$L$11,U$2,0)+(VLOOKUP($F803,'(참고)타워 스텟 가치'!$B$7:$L$11,U$2,0)*$E803)</f>
        <v>324999.99999999919</v>
      </c>
      <c r="V803">
        <f>VLOOKUP($F803,'(참고)타워 스텟 가치'!$B$7:$L$11,V$2,0)+(VLOOKUP($F803,'(참고)타워 스텟 가치'!$B$7:$L$11,V$2,0)*$E803)</f>
        <v>6581.2499999999836</v>
      </c>
      <c r="W803">
        <f>VLOOKUP($F803,'(참고)타워 스텟 가치'!$B$7:$L$11,W$2,0)+(VLOOKUP($F803,'(참고)타워 스텟 가치'!$B$7:$L$11,W$2,0)*$E803)</f>
        <v>109.68749999999973</v>
      </c>
      <c r="X803">
        <f>VLOOKUP($F803,'(참고)타워 스텟 가치'!$B$7:$L$11,X$2,0)+(VLOOKUP($F803,'(참고)타워 스텟 가치'!$B$7:$L$11,X$2,0)*$E803)</f>
        <v>19.49999999999995</v>
      </c>
      <c r="Y803">
        <f>VLOOKUP($F803,'(참고)타워 스텟 가치'!$B$7:$L$11,Y$2,0)+(VLOOKUP($F803,'(참고)타워 스텟 가치'!$B$7:$L$11,Y$2,0)*$E803)</f>
        <v>0</v>
      </c>
      <c r="Z803">
        <f>VLOOKUP($F803,'(참고)타워 스텟 가치'!$B$7:$L$11,Z$2,0)+(VLOOKUP($F803,'(참고)타워 스텟 가치'!$B$7:$L$11,Z$2,0)*$E803)</f>
        <v>0</v>
      </c>
      <c r="AA803">
        <f>VLOOKUP($F803,'(참고)타워 스텟 가치'!$B$7:$L$11,AA$2,0)+(VLOOKUP($F803,'(참고)타워 스텟 가치'!$B$7:$L$11,AA$2,0)*$E803)</f>
        <v>64.999999999999829</v>
      </c>
      <c r="AB803">
        <f>SUM('스테이지별 몬스터 스텟'!S803*'(참고)타워 스텟 가치'!$Q$17,'스테이지별 몬스터 스텟'!T803*'(참고)타워 스텟 가치'!$R$17,'스테이지별 몬스터 스텟'!U803*'(참고)타워 스텟 가치'!$S$17,'스테이지별 몬스터 스텟'!V803*'(참고)타워 스텟 가치'!$T$17,'스테이지별 몬스터 스텟'!W803*'(참고)타워 스텟 가치'!$U$17,'스테이지별 몬스터 스텟'!X803*'(참고)타워 스텟 가치'!$V$17,'스테이지별 몬스터 스텟'!Y803*'(참고)타워 스텟 가치'!$W$17,'스테이지별 몬스터 스텟'!Z803*'(참고)타워 스텟 가치'!$X$17,'스테이지별 몬스터 스텟'!AA803*'(참고)타워 스텟 가치'!$Y$17)</f>
        <v>503609.03124999872</v>
      </c>
      <c r="AC803">
        <v>2</v>
      </c>
      <c r="AD803">
        <f>VLOOKUP($F803,'(참고)타워 스텟 가치'!$B$12:$L$16,AD$2,0)+(VLOOKUP($F803,'(참고)타워 스텟 가치'!$B$12:$L$16,AD$2,0)*$E803)</f>
        <v>548.43749999999864</v>
      </c>
      <c r="AE803">
        <f>VLOOKUP($F803,'(참고)타워 스텟 가치'!$B$12:$L$16,AE$2,0)+(VLOOKUP($F803,'(참고)타워 스텟 가치'!$B$12:$L$16,AE$2,0)*$E803)</f>
        <v>658.12499999999829</v>
      </c>
      <c r="AF803">
        <f>VLOOKUP($F803,'(참고)타워 스텟 가치'!$B$12:$L$16,AF$2,0)+(VLOOKUP($F803,'(참고)타워 스텟 가치'!$B$12:$L$16,AF$2,0)*$E803)</f>
        <v>324999.99999999919</v>
      </c>
      <c r="AG803">
        <f>VLOOKUP($F803,'(참고)타워 스텟 가치'!$B$12:$L$16,AG$2,0)+(VLOOKUP($F803,'(참고)타워 스텟 가치'!$B$12:$L$16,AG$2,0)*$E803)</f>
        <v>3290.6249999999918</v>
      </c>
      <c r="AH803">
        <f>VLOOKUP($F803,'(참고)타워 스텟 가치'!$B$12:$L$16,AH$2,0)+(VLOOKUP($F803,'(참고)타워 스텟 가치'!$B$12:$L$16,AH$2,0)*$E803)</f>
        <v>109.68749999999973</v>
      </c>
      <c r="AI803">
        <f>VLOOKUP($F803,'(참고)타워 스텟 가치'!$B$12:$L$16,AI$2,0)+(VLOOKUP($F803,'(참고)타워 스텟 가치'!$B$12:$L$16,AI$2,0)*$E803)</f>
        <v>19.49999999999995</v>
      </c>
      <c r="AJ803">
        <f>VLOOKUP($F803,'(참고)타워 스텟 가치'!$B$12:$L$16,AJ$2,0)+(VLOOKUP($F803,'(참고)타워 스텟 가치'!$B$12:$L$16,AJ$2,0)*$E803)</f>
        <v>0</v>
      </c>
      <c r="AK803">
        <f>VLOOKUP($F803,'(참고)타워 스텟 가치'!$B$12:$L$16,AK$2,0)+(VLOOKUP($F803,'(참고)타워 스텟 가치'!$B$12:$L$16,AK$2,0)*$E803)</f>
        <v>0</v>
      </c>
      <c r="AL803">
        <f>VLOOKUP($F803,'(참고)타워 스텟 가치'!$B$12:$L$16,AL$2,0)+(VLOOKUP($F803,'(참고)타워 스텟 가치'!$B$12:$L$16,AL$2,0)*$E803)</f>
        <v>129.99999999999966</v>
      </c>
      <c r="AM803">
        <f>SUM('스테이지별 몬스터 스텟'!AD803*'(참고)타워 스텟 가치'!$Q$17,'스테이지별 몬스터 스텟'!AE803*'(참고)타워 스텟 가치'!$R$17,'스테이지별 몬스터 스텟'!AF803*'(참고)타워 스텟 가치'!$S$17,'스테이지별 몬스터 스텟'!AG803*'(참고)타워 스텟 가치'!$T$17,'스테이지별 몬스터 스텟'!AH803*'(참고)타워 스텟 가치'!$U$17,'스테이지별 몬스터 스텟'!AI803*'(참고)타워 스텟 가치'!$V$17,'스테이지별 몬스터 스텟'!AJ803*'(참고)타워 스텟 가치'!$W$17,'스테이지별 몬스터 스텟'!AK803*'(참고)타워 스텟 가치'!$X$17,'스테이지별 몬스터 스텟'!AL803*'(참고)타워 스텟 가치'!$Y$17)</f>
        <v>496664.18749999878</v>
      </c>
      <c r="AN803">
        <v>3</v>
      </c>
    </row>
    <row r="804" spans="3:40" x14ac:dyDescent="0.3">
      <c r="C804">
        <v>5</v>
      </c>
      <c r="D804">
        <f t="shared" si="38"/>
        <v>160</v>
      </c>
      <c r="E804" s="52">
        <f>VLOOKUP(D804,'스테이지별 난이도 설정'!B:C,2,0)</f>
        <v>63.999999999999837</v>
      </c>
      <c r="F804" t="str">
        <f t="shared" si="39"/>
        <v>스페셜</v>
      </c>
      <c r="G804">
        <f t="shared" si="37"/>
        <v>6</v>
      </c>
      <c r="H804">
        <f>VLOOKUP($F804,'(참고)타워 스텟 가치'!$B$2:$L$6,H$2,0)+(VLOOKUP($F804,'(참고)타워 스텟 가치'!$B$2:$L$6,H$2,0)*$E804)</f>
        <v>2467.9687499999936</v>
      </c>
      <c r="I804">
        <f>VLOOKUP($F804,'(참고)타워 스텟 가치'!$B$2:$L$6,I$2,0)+(VLOOKUP($F804,'(참고)타워 스텟 가치'!$B$2:$L$6,I$2,0)*$E804)</f>
        <v>493.59374999999875</v>
      </c>
      <c r="J804">
        <f>VLOOKUP($F804,'(참고)타워 스텟 가치'!$B$2:$L$6,J$2,0)+(VLOOKUP($F804,'(참고)타워 스텟 가치'!$B$2:$L$6,J$2,0)*$E804)</f>
        <v>324999.99999999919</v>
      </c>
      <c r="K804">
        <f>VLOOKUP($F804,'(참고)타워 스텟 가치'!$B$2:$L$6,K$2,0)+(VLOOKUP($F804,'(참고)타워 스텟 가치'!$B$2:$L$6,K$2,0)*$E804)</f>
        <v>9871.8749999999745</v>
      </c>
      <c r="L804">
        <f>VLOOKUP($F804,'(참고)타워 스텟 가치'!$B$2:$L$6,L$2,0)+(VLOOKUP($F804,'(참고)타워 스텟 가치'!$B$2:$L$6,L$2,0)*$E804)</f>
        <v>164.53124999999957</v>
      </c>
      <c r="M804">
        <f>VLOOKUP($F804,'(참고)타워 스텟 가치'!$B$2:$L$6,M$2,0)+(VLOOKUP($F804,'(참고)타워 스텟 가치'!$B$2:$L$6,M$2,0)*$E804)</f>
        <v>19.49999999999995</v>
      </c>
      <c r="N804">
        <f>VLOOKUP($F804,'(참고)타워 스텟 가치'!$B$2:$L$6,N$2,0)+(VLOOKUP($F804,'(참고)타워 스텟 가치'!$B$2:$L$6,N$2,0)*$E804)</f>
        <v>0</v>
      </c>
      <c r="O804">
        <f>VLOOKUP($F804,'(참고)타워 스텟 가치'!$B$2:$L$6,O$2,0)+(VLOOKUP($F804,'(참고)타워 스텟 가치'!$B$2:$L$6,O$2,0)*$E804)</f>
        <v>0</v>
      </c>
      <c r="P804">
        <f>VLOOKUP($F804,'(참고)타워 스텟 가치'!$B$2:$L$6,P$2,0)+(VLOOKUP($F804,'(참고)타워 스텟 가치'!$B$2:$L$6,P$2,0)*$E804)</f>
        <v>64.999999999999829</v>
      </c>
      <c r="Q804">
        <f>SUM('스테이지별 몬스터 스텟'!H804*'(참고)타워 스텟 가치'!$Q$17,'스테이지별 몬스터 스텟'!I804*'(참고)타워 스텟 가치'!$R$17,'스테이지별 몬스터 스텟'!J804*'(참고)타워 스텟 가치'!$S$17,'스테이지별 몬스터 스텟'!K804*'(참고)타워 스텟 가치'!$T$17,'스테이지별 몬스터 스텟'!L804*'(참고)타워 스텟 가치'!$U$17,'스테이지별 몬스터 스텟'!M804*'(참고)타워 스텟 가치'!$V$17,'스테이지별 몬스터 스텟'!N804*'(참고)타워 스텟 가치'!$W$17,'스테이지별 몬스터 스텟'!O804*'(참고)타워 스텟 가치'!$X$17,'스테이지별 몬스터 스텟'!P804*'(참고)타워 스텟 가치'!$Y$17)</f>
        <v>513398.64062499872</v>
      </c>
      <c r="R804">
        <v>1</v>
      </c>
      <c r="S804">
        <f>VLOOKUP($F804,'(참고)타워 스텟 가치'!$B$7:$L$11,S$2,0)+(VLOOKUP($F804,'(참고)타워 스텟 가치'!$B$7:$L$11,S$2,0)*$E804)</f>
        <v>822.65624999999795</v>
      </c>
      <c r="T804">
        <f>VLOOKUP($F804,'(참고)타워 스텟 가치'!$B$7:$L$11,T$2,0)+(VLOOKUP($F804,'(참고)타워 스텟 가치'!$B$7:$L$11,T$2,0)*$E804)</f>
        <v>1480.7812499999964</v>
      </c>
      <c r="U804">
        <f>VLOOKUP($F804,'(참고)타워 스텟 가치'!$B$7:$L$11,U$2,0)+(VLOOKUP($F804,'(참고)타워 스텟 가치'!$B$7:$L$11,U$2,0)*$E804)</f>
        <v>324999.99999999919</v>
      </c>
      <c r="V804">
        <f>VLOOKUP($F804,'(참고)타워 스텟 가치'!$B$7:$L$11,V$2,0)+(VLOOKUP($F804,'(참고)타워 스텟 가치'!$B$7:$L$11,V$2,0)*$E804)</f>
        <v>9871.8749999999745</v>
      </c>
      <c r="W804">
        <f>VLOOKUP($F804,'(참고)타워 스텟 가치'!$B$7:$L$11,W$2,0)+(VLOOKUP($F804,'(참고)타워 스텟 가치'!$B$7:$L$11,W$2,0)*$E804)</f>
        <v>164.53124999999957</v>
      </c>
      <c r="X804">
        <f>VLOOKUP($F804,'(참고)타워 스텟 가치'!$B$7:$L$11,X$2,0)+(VLOOKUP($F804,'(참고)타워 스텟 가치'!$B$7:$L$11,X$2,0)*$E804)</f>
        <v>19.49999999999995</v>
      </c>
      <c r="Y804">
        <f>VLOOKUP($F804,'(참고)타워 스텟 가치'!$B$7:$L$11,Y$2,0)+(VLOOKUP($F804,'(참고)타워 스텟 가치'!$B$7:$L$11,Y$2,0)*$E804)</f>
        <v>0</v>
      </c>
      <c r="Z804">
        <f>VLOOKUP($F804,'(참고)타워 스텟 가치'!$B$7:$L$11,Z$2,0)+(VLOOKUP($F804,'(참고)타워 스텟 가치'!$B$7:$L$11,Z$2,0)*$E804)</f>
        <v>0</v>
      </c>
      <c r="AA804">
        <f>VLOOKUP($F804,'(참고)타워 스텟 가치'!$B$7:$L$11,AA$2,0)+(VLOOKUP($F804,'(참고)타워 스텟 가치'!$B$7:$L$11,AA$2,0)*$E804)</f>
        <v>64.999999999999829</v>
      </c>
      <c r="AB804">
        <f>SUM('스테이지별 몬스터 스텟'!S804*'(참고)타워 스텟 가치'!$Q$17,'스테이지별 몬스터 스텟'!T804*'(참고)타워 스텟 가치'!$R$17,'스테이지별 몬스터 스텟'!U804*'(참고)타워 스텟 가치'!$S$17,'스테이지별 몬스터 스텟'!V804*'(참고)타워 스텟 가치'!$T$17,'스테이지별 몬스터 스텟'!W804*'(참고)타워 스텟 가치'!$U$17,'스테이지별 몬스터 스텟'!X804*'(참고)타워 스텟 가치'!$V$17,'스테이지별 몬스터 스텟'!Y804*'(참고)타워 스텟 가치'!$W$17,'스테이지별 몬스터 스텟'!Z804*'(참고)타워 스텟 가치'!$X$17,'스테이지별 몬스터 스텟'!AA804*'(참고)타워 스텟 가치'!$Y$17)</f>
        <v>511588.79687499872</v>
      </c>
      <c r="AC804">
        <v>2</v>
      </c>
      <c r="AD804">
        <f>VLOOKUP($F804,'(참고)타워 스텟 가치'!$B$12:$L$16,AD$2,0)+(VLOOKUP($F804,'(참고)타워 스텟 가치'!$B$12:$L$16,AD$2,0)*$E804)</f>
        <v>822.65624999999795</v>
      </c>
      <c r="AE804">
        <f>VLOOKUP($F804,'(참고)타워 스텟 가치'!$B$12:$L$16,AE$2,0)+(VLOOKUP($F804,'(참고)타워 스텟 가치'!$B$12:$L$16,AE$2,0)*$E804)</f>
        <v>987.1874999999975</v>
      </c>
      <c r="AF804">
        <f>VLOOKUP($F804,'(참고)타워 스텟 가치'!$B$12:$L$16,AF$2,0)+(VLOOKUP($F804,'(참고)타워 스텟 가치'!$B$12:$L$16,AF$2,0)*$E804)</f>
        <v>324999.99999999919</v>
      </c>
      <c r="AG804">
        <f>VLOOKUP($F804,'(참고)타워 스텟 가치'!$B$12:$L$16,AG$2,0)+(VLOOKUP($F804,'(참고)타워 스텟 가치'!$B$12:$L$16,AG$2,0)*$E804)</f>
        <v>4935.9374999999873</v>
      </c>
      <c r="AH804">
        <f>VLOOKUP($F804,'(참고)타워 스텟 가치'!$B$12:$L$16,AH$2,0)+(VLOOKUP($F804,'(참고)타워 스텟 가치'!$B$12:$L$16,AH$2,0)*$E804)</f>
        <v>164.53124999999957</v>
      </c>
      <c r="AI804">
        <f>VLOOKUP($F804,'(참고)타워 스텟 가치'!$B$12:$L$16,AI$2,0)+(VLOOKUP($F804,'(참고)타워 스텟 가치'!$B$12:$L$16,AI$2,0)*$E804)</f>
        <v>19.49999999999995</v>
      </c>
      <c r="AJ804">
        <f>VLOOKUP($F804,'(참고)타워 스텟 가치'!$B$12:$L$16,AJ$2,0)+(VLOOKUP($F804,'(참고)타워 스텟 가치'!$B$12:$L$16,AJ$2,0)*$E804)</f>
        <v>0</v>
      </c>
      <c r="AK804">
        <f>VLOOKUP($F804,'(참고)타워 스텟 가치'!$B$12:$L$16,AK$2,0)+(VLOOKUP($F804,'(참고)타워 스텟 가치'!$B$12:$L$16,AK$2,0)*$E804)</f>
        <v>0</v>
      </c>
      <c r="AL804">
        <f>VLOOKUP($F804,'(참고)타워 스텟 가치'!$B$12:$L$16,AL$2,0)+(VLOOKUP($F804,'(참고)타워 스텟 가치'!$B$12:$L$16,AL$2,0)*$E804)</f>
        <v>129.99999999999966</v>
      </c>
      <c r="AM804">
        <f>SUM('스테이지별 몬스터 스텟'!AD804*'(참고)타워 스텟 가치'!$Q$17,'스테이지별 몬스터 스텟'!AE804*'(참고)타워 스텟 가치'!$R$17,'스테이지별 몬스터 스텟'!AF804*'(참고)타워 스텟 가치'!$S$17,'스테이지별 몬스터 스텟'!AG804*'(참고)타워 스텟 가치'!$T$17,'스테이지별 몬스터 스텟'!AH804*'(참고)타워 스텟 가치'!$U$17,'스테이지별 몬스터 스텟'!AI804*'(참고)타워 스텟 가치'!$V$17,'스테이지별 몬스터 스텟'!AJ804*'(참고)타워 스텟 가치'!$W$17,'스테이지별 몬스터 스텟'!AK804*'(참고)타워 스텟 가치'!$X$17,'스테이지별 몬스터 스텟'!AL804*'(참고)타워 스텟 가치'!$Y$17)</f>
        <v>501106.53124999878</v>
      </c>
      <c r="AN804">
        <v>3</v>
      </c>
    </row>
    <row r="805" spans="3:40" x14ac:dyDescent="0.3">
      <c r="C805">
        <v>1</v>
      </c>
      <c r="D805">
        <f t="shared" si="38"/>
        <v>161</v>
      </c>
      <c r="E805" s="52">
        <f>VLOOKUP(D805,'스테이지별 난이도 설정'!B:C,2,0)</f>
        <v>64.399999999999835</v>
      </c>
      <c r="F805" t="str">
        <f t="shared" si="39"/>
        <v>일반</v>
      </c>
      <c r="G805">
        <f t="shared" si="37"/>
        <v>6</v>
      </c>
      <c r="H805">
        <f>VLOOKUP($F805,'(참고)타워 스텟 가치'!$B$2:$L$6,H$2,0)+(VLOOKUP($F805,'(참고)타워 스텟 가치'!$B$2:$L$6,H$2,0)*$E805)</f>
        <v>490.49999999999875</v>
      </c>
      <c r="I805">
        <f>VLOOKUP($F805,'(참고)타워 스텟 가치'!$B$2:$L$6,I$2,0)+(VLOOKUP($F805,'(참고)타워 스텟 가치'!$B$2:$L$6,I$2,0)*$E805)</f>
        <v>98.099999999999753</v>
      </c>
      <c r="J805">
        <f>VLOOKUP($F805,'(참고)타워 스텟 가치'!$B$2:$L$6,J$2,0)+(VLOOKUP($F805,'(참고)타워 스텟 가치'!$B$2:$L$6,J$2,0)*$E805)</f>
        <v>326999.99999999919</v>
      </c>
      <c r="K805">
        <f>VLOOKUP($F805,'(참고)타워 스텟 가치'!$B$2:$L$6,K$2,0)+(VLOOKUP($F805,'(참고)타워 스텟 가치'!$B$2:$L$6,K$2,0)*$E805)</f>
        <v>1961.999999999995</v>
      </c>
      <c r="L805">
        <f>VLOOKUP($F805,'(참고)타워 스텟 가치'!$B$2:$L$6,L$2,0)+(VLOOKUP($F805,'(참고)타워 스텟 가치'!$B$2:$L$6,L$2,0)*$E805)</f>
        <v>32.699999999999918</v>
      </c>
      <c r="M805">
        <f>VLOOKUP($F805,'(참고)타워 스텟 가치'!$B$2:$L$6,M$2,0)+(VLOOKUP($F805,'(참고)타워 스텟 가치'!$B$2:$L$6,M$2,0)*$E805)</f>
        <v>19.619999999999951</v>
      </c>
      <c r="N805">
        <f>VLOOKUP($F805,'(참고)타워 스텟 가치'!$B$2:$L$6,N$2,0)+(VLOOKUP($F805,'(참고)타워 스텟 가치'!$B$2:$L$6,N$2,0)*$E805)</f>
        <v>0</v>
      </c>
      <c r="O805">
        <f>VLOOKUP($F805,'(참고)타워 스텟 가치'!$B$2:$L$6,O$2,0)+(VLOOKUP($F805,'(참고)타워 스텟 가치'!$B$2:$L$6,O$2,0)*$E805)</f>
        <v>0</v>
      </c>
      <c r="P805">
        <f>VLOOKUP($F805,'(참고)타워 스텟 가치'!$B$2:$L$6,P$2,0)+(VLOOKUP($F805,'(참고)타워 스텟 가치'!$B$2:$L$6,P$2,0)*$E805)</f>
        <v>45.779999999999887</v>
      </c>
      <c r="Q805">
        <f>SUM('스테이지별 몬스터 스텟'!H805*'(참고)타워 스텟 가치'!$Q$17,'스테이지별 몬스터 스텟'!I805*'(참고)타워 스텟 가치'!$R$17,'스테이지별 몬스터 스텟'!J805*'(참고)타워 스텟 가치'!$S$17,'스테이지별 몬스터 스텟'!K805*'(참고)타워 스텟 가치'!$T$17,'스테이지별 몬스터 스텟'!L805*'(참고)타워 스텟 가치'!$U$17,'스테이지별 몬스터 스텟'!M805*'(참고)타워 스텟 가치'!$V$17,'스테이지별 몬스터 스텟'!N805*'(참고)타워 스텟 가치'!$W$17,'스테이지별 몬스터 스텟'!O805*'(참고)타워 스텟 가치'!$X$17,'스테이지별 몬스터 스텟'!P805*'(참고)타워 스텟 가치'!$Y$17)</f>
        <v>495728.72999999882</v>
      </c>
      <c r="R805">
        <v>1</v>
      </c>
      <c r="S805">
        <f>VLOOKUP($F805,'(참고)타워 스텟 가치'!$B$7:$L$11,S$2,0)+(VLOOKUP($F805,'(참고)타워 스텟 가치'!$B$7:$L$11,S$2,0)*$E805)</f>
        <v>163.4999999999996</v>
      </c>
      <c r="T805">
        <f>VLOOKUP($F805,'(참고)타워 스텟 가치'!$B$7:$L$11,T$2,0)+(VLOOKUP($F805,'(참고)타워 스텟 가치'!$B$7:$L$11,T$2,0)*$E805)</f>
        <v>294.29999999999927</v>
      </c>
      <c r="U805">
        <f>VLOOKUP($F805,'(참고)타워 스텟 가치'!$B$7:$L$11,U$2,0)+(VLOOKUP($F805,'(참고)타워 스텟 가치'!$B$7:$L$11,U$2,0)*$E805)</f>
        <v>326999.99999999919</v>
      </c>
      <c r="V805">
        <f>VLOOKUP($F805,'(참고)타워 스텟 가치'!$B$7:$L$11,V$2,0)+(VLOOKUP($F805,'(참고)타워 스텟 가치'!$B$7:$L$11,V$2,0)*$E805)</f>
        <v>1961.999999999995</v>
      </c>
      <c r="W805">
        <f>VLOOKUP($F805,'(참고)타워 스텟 가치'!$B$7:$L$11,W$2,0)+(VLOOKUP($F805,'(참고)타워 스텟 가치'!$B$7:$L$11,W$2,0)*$E805)</f>
        <v>32.699999999999918</v>
      </c>
      <c r="X805">
        <f>VLOOKUP($F805,'(참고)타워 스텟 가치'!$B$7:$L$11,X$2,0)+(VLOOKUP($F805,'(참고)타워 스텟 가치'!$B$7:$L$11,X$2,0)*$E805)</f>
        <v>19.619999999999951</v>
      </c>
      <c r="Y805">
        <f>VLOOKUP($F805,'(참고)타워 스텟 가치'!$B$7:$L$11,Y$2,0)+(VLOOKUP($F805,'(참고)타워 스텟 가치'!$B$7:$L$11,Y$2,0)*$E805)</f>
        <v>0</v>
      </c>
      <c r="Z805">
        <f>VLOOKUP($F805,'(참고)타워 스텟 가치'!$B$7:$L$11,Z$2,0)+(VLOOKUP($F805,'(참고)타워 스텟 가치'!$B$7:$L$11,Z$2,0)*$E805)</f>
        <v>0</v>
      </c>
      <c r="AA805">
        <f>VLOOKUP($F805,'(참고)타워 스텟 가치'!$B$7:$L$11,AA$2,0)+(VLOOKUP($F805,'(참고)타워 스텟 가치'!$B$7:$L$11,AA$2,0)*$E805)</f>
        <v>45.779999999999887</v>
      </c>
      <c r="AB805">
        <f>SUM('스테이지별 몬스터 스텟'!S805*'(참고)타워 스텟 가치'!$Q$17,'스테이지별 몬스터 스텟'!T805*'(참고)타워 스텟 가치'!$R$17,'스테이지별 몬스터 스텟'!U805*'(참고)타워 스텟 가치'!$S$17,'스테이지별 몬스터 스텟'!V805*'(참고)타워 스텟 가치'!$T$17,'스테이지별 몬스터 스텟'!W805*'(참고)타워 스텟 가치'!$U$17,'스테이지별 몬스터 스텟'!X805*'(참고)타워 스텟 가치'!$V$17,'스테이지별 몬스터 스텟'!Y805*'(참고)타워 스텟 가치'!$W$17,'스테이지별 몬스터 스텟'!Z805*'(참고)타워 스텟 가치'!$X$17,'스테이지별 몬스터 스텟'!AA805*'(참고)타워 스텟 가치'!$Y$17)</f>
        <v>495369.02999999881</v>
      </c>
      <c r="AC805">
        <v>2</v>
      </c>
      <c r="AD805">
        <f>VLOOKUP($F805,'(참고)타워 스텟 가치'!$B$12:$L$16,AD$2,0)+(VLOOKUP($F805,'(참고)타워 스텟 가치'!$B$12:$L$16,AD$2,0)*$E805)</f>
        <v>163.4999999999996</v>
      </c>
      <c r="AE805">
        <f>VLOOKUP($F805,'(참고)타워 스텟 가치'!$B$12:$L$16,AE$2,0)+(VLOOKUP($F805,'(참고)타워 스텟 가치'!$B$12:$L$16,AE$2,0)*$E805)</f>
        <v>196.19999999999951</v>
      </c>
      <c r="AF805">
        <f>VLOOKUP($F805,'(참고)타워 스텟 가치'!$B$12:$L$16,AF$2,0)+(VLOOKUP($F805,'(참고)타워 스텟 가치'!$B$12:$L$16,AF$2,0)*$E805)</f>
        <v>326999.99999999919</v>
      </c>
      <c r="AG805">
        <f>VLOOKUP($F805,'(참고)타워 스텟 가치'!$B$12:$L$16,AG$2,0)+(VLOOKUP($F805,'(참고)타워 스텟 가치'!$B$12:$L$16,AG$2,0)*$E805)</f>
        <v>980.9999999999975</v>
      </c>
      <c r="AH805">
        <f>VLOOKUP($F805,'(참고)타워 스텟 가치'!$B$12:$L$16,AH$2,0)+(VLOOKUP($F805,'(참고)타워 스텟 가치'!$B$12:$L$16,AH$2,0)*$E805)</f>
        <v>32.699999999999918</v>
      </c>
      <c r="AI805">
        <f>VLOOKUP($F805,'(참고)타워 스텟 가치'!$B$12:$L$16,AI$2,0)+(VLOOKUP($F805,'(참고)타워 스텟 가치'!$B$12:$L$16,AI$2,0)*$E805)</f>
        <v>19.619999999999951</v>
      </c>
      <c r="AJ805">
        <f>VLOOKUP($F805,'(참고)타워 스텟 가치'!$B$12:$L$16,AJ$2,0)+(VLOOKUP($F805,'(참고)타워 스텟 가치'!$B$12:$L$16,AJ$2,0)*$E805)</f>
        <v>0</v>
      </c>
      <c r="AK805">
        <f>VLOOKUP($F805,'(참고)타워 스텟 가치'!$B$12:$L$16,AK$2,0)+(VLOOKUP($F805,'(참고)타워 스텟 가치'!$B$12:$L$16,AK$2,0)*$E805)</f>
        <v>0</v>
      </c>
      <c r="AL805">
        <f>VLOOKUP($F805,'(참고)타워 스텟 가치'!$B$12:$L$16,AL$2,0)+(VLOOKUP($F805,'(참고)타워 스텟 가치'!$B$12:$L$16,AL$2,0)*$E805)</f>
        <v>91.559999999999775</v>
      </c>
      <c r="AM805">
        <f>SUM('스테이지별 몬스터 스텟'!AD805*'(참고)타워 스텟 가치'!$Q$17,'스테이지별 몬스터 스텟'!AE805*'(참고)타워 스텟 가치'!$R$17,'스테이지별 몬스터 스텟'!AF805*'(참고)타워 스텟 가치'!$S$17,'스테이지별 몬스터 스텟'!AG805*'(참고)타워 스텟 가치'!$T$17,'스테이지별 몬스터 스텟'!AH805*'(참고)타워 스텟 가치'!$U$17,'스테이지별 몬스터 스텟'!AI805*'(참고)타워 스텟 가치'!$V$17,'스테이지별 몬스터 스텟'!AJ805*'(참고)타워 스텟 가치'!$W$17,'스테이지별 몬스터 스텟'!AK805*'(참고)타워 스텟 가치'!$X$17,'스테이지별 몬스터 스텟'!AL805*'(참고)타워 스텟 가치'!$Y$17)</f>
        <v>493351.43999999878</v>
      </c>
      <c r="AN805">
        <v>3</v>
      </c>
    </row>
    <row r="806" spans="3:40" x14ac:dyDescent="0.3">
      <c r="C806">
        <v>2</v>
      </c>
      <c r="D806">
        <f t="shared" si="38"/>
        <v>161</v>
      </c>
      <c r="E806" s="52">
        <f>VLOOKUP(D806,'스테이지별 난이도 설정'!B:C,2,0)</f>
        <v>64.399999999999835</v>
      </c>
      <c r="F806" t="str">
        <f t="shared" si="39"/>
        <v>레어</v>
      </c>
      <c r="G806">
        <f t="shared" si="37"/>
        <v>6</v>
      </c>
      <c r="H806">
        <f>VLOOKUP($F806,'(참고)타워 스텟 가치'!$B$2:$L$6,H$2,0)+(VLOOKUP($F806,'(참고)타워 스텟 가치'!$B$2:$L$6,H$2,0)*$E806)</f>
        <v>735.74999999999818</v>
      </c>
      <c r="I806">
        <f>VLOOKUP($F806,'(참고)타워 스텟 가치'!$B$2:$L$6,I$2,0)+(VLOOKUP($F806,'(참고)타워 스텟 가치'!$B$2:$L$6,I$2,0)*$E806)</f>
        <v>147.14999999999964</v>
      </c>
      <c r="J806">
        <f>VLOOKUP($F806,'(참고)타워 스텟 가치'!$B$2:$L$6,J$2,0)+(VLOOKUP($F806,'(참고)타워 스텟 가치'!$B$2:$L$6,J$2,0)*$E806)</f>
        <v>326999.99999999919</v>
      </c>
      <c r="K806">
        <f>VLOOKUP($F806,'(참고)타워 스텟 가치'!$B$2:$L$6,K$2,0)+(VLOOKUP($F806,'(참고)타워 스텟 가치'!$B$2:$L$6,K$2,0)*$E806)</f>
        <v>2942.9999999999927</v>
      </c>
      <c r="L806">
        <f>VLOOKUP($F806,'(참고)타워 스텟 가치'!$B$2:$L$6,L$2,0)+(VLOOKUP($F806,'(참고)타워 스텟 가치'!$B$2:$L$6,L$2,0)*$E806)</f>
        <v>49.049999999999876</v>
      </c>
      <c r="M806">
        <f>VLOOKUP($F806,'(참고)타워 스텟 가치'!$B$2:$L$6,M$2,0)+(VLOOKUP($F806,'(참고)타워 스텟 가치'!$B$2:$L$6,M$2,0)*$E806)</f>
        <v>19.619999999999951</v>
      </c>
      <c r="N806">
        <f>VLOOKUP($F806,'(참고)타워 스텟 가치'!$B$2:$L$6,N$2,0)+(VLOOKUP($F806,'(참고)타워 스텟 가치'!$B$2:$L$6,N$2,0)*$E806)</f>
        <v>0</v>
      </c>
      <c r="O806">
        <f>VLOOKUP($F806,'(참고)타워 스텟 가치'!$B$2:$L$6,O$2,0)+(VLOOKUP($F806,'(참고)타워 스텟 가치'!$B$2:$L$6,O$2,0)*$E806)</f>
        <v>0</v>
      </c>
      <c r="P806">
        <f>VLOOKUP($F806,'(참고)타워 스텟 가치'!$B$2:$L$6,P$2,0)+(VLOOKUP($F806,'(참고)타워 스텟 가치'!$B$2:$L$6,P$2,0)*$E806)</f>
        <v>45.779999999999887</v>
      </c>
      <c r="Q806">
        <f>SUM('스테이지별 몬스터 스텟'!H806*'(참고)타워 스텟 가치'!$Q$17,'스테이지별 몬스터 스텟'!I806*'(참고)타워 스텟 가치'!$R$17,'스테이지별 몬스터 스텟'!J806*'(참고)타워 스텟 가치'!$S$17,'스테이지별 몬스터 스텟'!K806*'(참고)타워 스텟 가치'!$T$17,'스테이지별 몬스터 스텟'!L806*'(참고)타워 스텟 가치'!$U$17,'스테이지별 몬스터 스텟'!M806*'(참고)타워 스텟 가치'!$V$17,'스테이지별 몬스터 스텟'!N806*'(참고)타워 스텟 가치'!$W$17,'스테이지별 몬스터 스텟'!O806*'(참고)타워 스텟 가치'!$X$17,'스테이지별 몬스터 스텟'!P806*'(참고)타워 스텟 가치'!$Y$17)</f>
        <v>498287.50499999872</v>
      </c>
      <c r="R806">
        <v>1</v>
      </c>
      <c r="S806">
        <f>VLOOKUP($F806,'(참고)타워 스텟 가치'!$B$7:$L$11,S$2,0)+(VLOOKUP($F806,'(참고)타워 스텟 가치'!$B$7:$L$11,S$2,0)*$E806)</f>
        <v>245.24999999999937</v>
      </c>
      <c r="T806">
        <f>VLOOKUP($F806,'(참고)타워 스텟 가치'!$B$7:$L$11,T$2,0)+(VLOOKUP($F806,'(참고)타워 스텟 가치'!$B$7:$L$11,T$2,0)*$E806)</f>
        <v>441.44999999999891</v>
      </c>
      <c r="U806">
        <f>VLOOKUP($F806,'(참고)타워 스텟 가치'!$B$7:$L$11,U$2,0)+(VLOOKUP($F806,'(참고)타워 스텟 가치'!$B$7:$L$11,U$2,0)*$E806)</f>
        <v>326999.99999999919</v>
      </c>
      <c r="V806">
        <f>VLOOKUP($F806,'(참고)타워 스텟 가치'!$B$7:$L$11,V$2,0)+(VLOOKUP($F806,'(참고)타워 스텟 가치'!$B$7:$L$11,V$2,0)*$E806)</f>
        <v>2942.9999999999927</v>
      </c>
      <c r="W806">
        <f>VLOOKUP($F806,'(참고)타워 스텟 가치'!$B$7:$L$11,W$2,0)+(VLOOKUP($F806,'(참고)타워 스텟 가치'!$B$7:$L$11,W$2,0)*$E806)</f>
        <v>49.049999999999876</v>
      </c>
      <c r="X806">
        <f>VLOOKUP($F806,'(참고)타워 스텟 가치'!$B$7:$L$11,X$2,0)+(VLOOKUP($F806,'(참고)타워 스텟 가치'!$B$7:$L$11,X$2,0)*$E806)</f>
        <v>19.619999999999951</v>
      </c>
      <c r="Y806">
        <f>VLOOKUP($F806,'(참고)타워 스텟 가치'!$B$7:$L$11,Y$2,0)+(VLOOKUP($F806,'(참고)타워 스텟 가치'!$B$7:$L$11,Y$2,0)*$E806)</f>
        <v>0</v>
      </c>
      <c r="Z806">
        <f>VLOOKUP($F806,'(참고)타워 스텟 가치'!$B$7:$L$11,Z$2,0)+(VLOOKUP($F806,'(참고)타워 스텟 가치'!$B$7:$L$11,Z$2,0)*$E806)</f>
        <v>0</v>
      </c>
      <c r="AA806">
        <f>VLOOKUP($F806,'(참고)타워 스텟 가치'!$B$7:$L$11,AA$2,0)+(VLOOKUP($F806,'(참고)타워 스텟 가치'!$B$7:$L$11,AA$2,0)*$E806)</f>
        <v>45.779999999999887</v>
      </c>
      <c r="AB806">
        <f>SUM('스테이지별 몬스터 스텟'!S806*'(참고)타워 스텟 가치'!$Q$17,'스테이지별 몬스터 스텟'!T806*'(참고)타워 스텟 가치'!$R$17,'스테이지별 몬스터 스텟'!U806*'(참고)타워 스텟 가치'!$S$17,'스테이지별 몬스터 스텟'!V806*'(참고)타워 스텟 가치'!$T$17,'스테이지별 몬스터 스텟'!W806*'(참고)타워 스텟 가치'!$U$17,'스테이지별 몬스터 스텟'!X806*'(참고)타워 스텟 가치'!$V$17,'스테이지별 몬스터 스텟'!Y806*'(참고)타워 스텟 가치'!$W$17,'스테이지별 몬스터 스텟'!Z806*'(참고)타워 스텟 가치'!$X$17,'스테이지별 몬스터 스텟'!AA806*'(참고)타워 스텟 가치'!$Y$17)</f>
        <v>497747.95499999874</v>
      </c>
      <c r="AC806">
        <v>2</v>
      </c>
      <c r="AD806">
        <f>VLOOKUP($F806,'(참고)타워 스텟 가치'!$B$12:$L$16,AD$2,0)+(VLOOKUP($F806,'(참고)타워 스텟 가치'!$B$12:$L$16,AD$2,0)*$E806)</f>
        <v>245.24999999999937</v>
      </c>
      <c r="AE806">
        <f>VLOOKUP($F806,'(참고)타워 스텟 가치'!$B$12:$L$16,AE$2,0)+(VLOOKUP($F806,'(참고)타워 스텟 가치'!$B$12:$L$16,AE$2,0)*$E806)</f>
        <v>294.29999999999927</v>
      </c>
      <c r="AF806">
        <f>VLOOKUP($F806,'(참고)타워 스텟 가치'!$B$12:$L$16,AF$2,0)+(VLOOKUP($F806,'(참고)타워 스텟 가치'!$B$12:$L$16,AF$2,0)*$E806)</f>
        <v>326999.99999999919</v>
      </c>
      <c r="AG806">
        <f>VLOOKUP($F806,'(참고)타워 스텟 가치'!$B$12:$L$16,AG$2,0)+(VLOOKUP($F806,'(참고)타워 스텟 가치'!$B$12:$L$16,AG$2,0)*$E806)</f>
        <v>1471.4999999999964</v>
      </c>
      <c r="AH806">
        <f>VLOOKUP($F806,'(참고)타워 스텟 가치'!$B$12:$L$16,AH$2,0)+(VLOOKUP($F806,'(참고)타워 스텟 가치'!$B$12:$L$16,AH$2,0)*$E806)</f>
        <v>49.049999999999876</v>
      </c>
      <c r="AI806">
        <f>VLOOKUP($F806,'(참고)타워 스텟 가치'!$B$12:$L$16,AI$2,0)+(VLOOKUP($F806,'(참고)타워 스텟 가치'!$B$12:$L$16,AI$2,0)*$E806)</f>
        <v>19.619999999999951</v>
      </c>
      <c r="AJ806">
        <f>VLOOKUP($F806,'(참고)타워 스텟 가치'!$B$12:$L$16,AJ$2,0)+(VLOOKUP($F806,'(참고)타워 스텟 가치'!$B$12:$L$16,AJ$2,0)*$E806)</f>
        <v>0</v>
      </c>
      <c r="AK806">
        <f>VLOOKUP($F806,'(참고)타워 스텟 가치'!$B$12:$L$16,AK$2,0)+(VLOOKUP($F806,'(참고)타워 스텟 가치'!$B$12:$L$16,AK$2,0)*$E806)</f>
        <v>0</v>
      </c>
      <c r="AL806">
        <f>VLOOKUP($F806,'(참고)타워 스텟 가치'!$B$12:$L$16,AL$2,0)+(VLOOKUP($F806,'(참고)타워 스텟 가치'!$B$12:$L$16,AL$2,0)*$E806)</f>
        <v>91.559999999999775</v>
      </c>
      <c r="AM806">
        <f>SUM('스테이지별 몬스터 스텟'!AD806*'(참고)타워 스텟 가치'!$Q$17,'스테이지별 몬스터 스텟'!AE806*'(참고)타워 스텟 가치'!$R$17,'스테이지별 몬스터 스텟'!AF806*'(참고)타워 스텟 가치'!$S$17,'스테이지별 몬스터 스텟'!AG806*'(참고)타워 스텟 가치'!$T$17,'스테이지별 몬스터 스텟'!AH806*'(참고)타워 스텟 가치'!$U$17,'스테이지별 몬스터 스텟'!AI806*'(참고)타워 스텟 가치'!$V$17,'스테이지별 몬스터 스텟'!AJ806*'(참고)타워 스텟 가치'!$W$17,'스테이지별 몬스터 스텟'!AK806*'(참고)타워 스텟 가치'!$X$17,'스테이지별 몬스터 스텟'!AL806*'(참고)타워 스텟 가치'!$Y$17)</f>
        <v>494675.78999999876</v>
      </c>
      <c r="AN806">
        <v>3</v>
      </c>
    </row>
    <row r="807" spans="3:40" x14ac:dyDescent="0.3">
      <c r="C807">
        <v>3</v>
      </c>
      <c r="D807">
        <f t="shared" si="38"/>
        <v>161</v>
      </c>
      <c r="E807" s="52">
        <f>VLOOKUP(D807,'스테이지별 난이도 설정'!B:C,2,0)</f>
        <v>64.399999999999835</v>
      </c>
      <c r="F807" t="str">
        <f t="shared" si="39"/>
        <v>에픽</v>
      </c>
      <c r="G807">
        <f t="shared" si="37"/>
        <v>6</v>
      </c>
      <c r="H807">
        <f>VLOOKUP($F807,'(참고)타워 스텟 가치'!$B$2:$L$6,H$2,0)+(VLOOKUP($F807,'(참고)타워 스텟 가치'!$B$2:$L$6,H$2,0)*$E807)</f>
        <v>1103.6249999999973</v>
      </c>
      <c r="I807">
        <f>VLOOKUP($F807,'(참고)타워 스텟 가치'!$B$2:$L$6,I$2,0)+(VLOOKUP($F807,'(참고)타워 스텟 가치'!$B$2:$L$6,I$2,0)*$E807)</f>
        <v>220.72499999999945</v>
      </c>
      <c r="J807">
        <f>VLOOKUP($F807,'(참고)타워 스텟 가치'!$B$2:$L$6,J$2,0)+(VLOOKUP($F807,'(참고)타워 스텟 가치'!$B$2:$L$6,J$2,0)*$E807)</f>
        <v>326999.99999999919</v>
      </c>
      <c r="K807">
        <f>VLOOKUP($F807,'(참고)타워 스텟 가치'!$B$2:$L$6,K$2,0)+(VLOOKUP($F807,'(참고)타워 스텟 가치'!$B$2:$L$6,K$2,0)*$E807)</f>
        <v>4414.4999999999891</v>
      </c>
      <c r="L807">
        <f>VLOOKUP($F807,'(참고)타워 스텟 가치'!$B$2:$L$6,L$2,0)+(VLOOKUP($F807,'(참고)타워 스텟 가치'!$B$2:$L$6,L$2,0)*$E807)</f>
        <v>73.574999999999818</v>
      </c>
      <c r="M807">
        <f>VLOOKUP($F807,'(참고)타워 스텟 가치'!$B$2:$L$6,M$2,0)+(VLOOKUP($F807,'(참고)타워 스텟 가치'!$B$2:$L$6,M$2,0)*$E807)</f>
        <v>19.619999999999951</v>
      </c>
      <c r="N807">
        <f>VLOOKUP($F807,'(참고)타워 스텟 가치'!$B$2:$L$6,N$2,0)+(VLOOKUP($F807,'(참고)타워 스텟 가치'!$B$2:$L$6,N$2,0)*$E807)</f>
        <v>0</v>
      </c>
      <c r="O807">
        <f>VLOOKUP($F807,'(참고)타워 스텟 가치'!$B$2:$L$6,O$2,0)+(VLOOKUP($F807,'(참고)타워 스텟 가치'!$B$2:$L$6,O$2,0)*$E807)</f>
        <v>0</v>
      </c>
      <c r="P807">
        <f>VLOOKUP($F807,'(참고)타워 스텟 가치'!$B$2:$L$6,P$2,0)+(VLOOKUP($F807,'(참고)타워 스텟 가치'!$B$2:$L$6,P$2,0)*$E807)</f>
        <v>45.779999999999887</v>
      </c>
      <c r="Q807">
        <f>SUM('스테이지별 몬스터 스텟'!H807*'(참고)타워 스텟 가치'!$Q$17,'스테이지별 몬스터 스텟'!I807*'(참고)타워 스텟 가치'!$R$17,'스테이지별 몬스터 스텟'!J807*'(참고)타워 스텟 가치'!$S$17,'스테이지별 몬스터 스텟'!K807*'(참고)타워 스텟 가치'!$T$17,'스테이지별 몬스터 스텟'!L807*'(참고)타워 스텟 가치'!$U$17,'스테이지별 몬스터 스텟'!M807*'(참고)타워 스텟 가치'!$V$17,'스테이지별 몬스터 스텟'!N807*'(참고)타워 스텟 가치'!$W$17,'스테이지별 몬스터 스텟'!O807*'(참고)타워 스텟 가치'!$X$17,'스테이지별 몬스터 스텟'!P807*'(참고)타워 스텟 가치'!$Y$17)</f>
        <v>502125.66749999876</v>
      </c>
      <c r="R807">
        <v>1</v>
      </c>
      <c r="S807">
        <f>VLOOKUP($F807,'(참고)타워 스텟 가치'!$B$7:$L$11,S$2,0)+(VLOOKUP($F807,'(참고)타워 스텟 가치'!$B$7:$L$11,S$2,0)*$E807)</f>
        <v>367.87499999999909</v>
      </c>
      <c r="T807">
        <f>VLOOKUP($F807,'(참고)타워 스텟 가치'!$B$7:$L$11,T$2,0)+(VLOOKUP($F807,'(참고)타워 스텟 가치'!$B$7:$L$11,T$2,0)*$E807)</f>
        <v>662.17499999999836</v>
      </c>
      <c r="U807">
        <f>VLOOKUP($F807,'(참고)타워 스텟 가치'!$B$7:$L$11,U$2,0)+(VLOOKUP($F807,'(참고)타워 스텟 가치'!$B$7:$L$11,U$2,0)*$E807)</f>
        <v>326999.99999999919</v>
      </c>
      <c r="V807">
        <f>VLOOKUP($F807,'(참고)타워 스텟 가치'!$B$7:$L$11,V$2,0)+(VLOOKUP($F807,'(참고)타워 스텟 가치'!$B$7:$L$11,V$2,0)*$E807)</f>
        <v>4414.4999999999891</v>
      </c>
      <c r="W807">
        <f>VLOOKUP($F807,'(참고)타워 스텟 가치'!$B$7:$L$11,W$2,0)+(VLOOKUP($F807,'(참고)타워 스텟 가치'!$B$7:$L$11,W$2,0)*$E807)</f>
        <v>73.574999999999818</v>
      </c>
      <c r="X807">
        <f>VLOOKUP($F807,'(참고)타워 스텟 가치'!$B$7:$L$11,X$2,0)+(VLOOKUP($F807,'(참고)타워 스텟 가치'!$B$7:$L$11,X$2,0)*$E807)</f>
        <v>19.619999999999951</v>
      </c>
      <c r="Y807">
        <f>VLOOKUP($F807,'(참고)타워 스텟 가치'!$B$7:$L$11,Y$2,0)+(VLOOKUP($F807,'(참고)타워 스텟 가치'!$B$7:$L$11,Y$2,0)*$E807)</f>
        <v>0</v>
      </c>
      <c r="Z807">
        <f>VLOOKUP($F807,'(참고)타워 스텟 가치'!$B$7:$L$11,Z$2,0)+(VLOOKUP($F807,'(참고)타워 스텟 가치'!$B$7:$L$11,Z$2,0)*$E807)</f>
        <v>0</v>
      </c>
      <c r="AA807">
        <f>VLOOKUP($F807,'(참고)타워 스텟 가치'!$B$7:$L$11,AA$2,0)+(VLOOKUP($F807,'(참고)타워 스텟 가치'!$B$7:$L$11,AA$2,0)*$E807)</f>
        <v>45.779999999999887</v>
      </c>
      <c r="AB807">
        <f>SUM('스테이지별 몬스터 스텟'!S807*'(참고)타워 스텟 가치'!$Q$17,'스테이지별 몬스터 스텟'!T807*'(참고)타워 스텟 가치'!$R$17,'스테이지별 몬스터 스텟'!U807*'(참고)타워 스텟 가치'!$S$17,'스테이지별 몬스터 스텟'!V807*'(참고)타워 스텟 가치'!$T$17,'스테이지별 몬스터 스텟'!W807*'(참고)타워 스텟 가치'!$U$17,'스테이지별 몬스터 스텟'!X807*'(참고)타워 스텟 가치'!$V$17,'스테이지별 몬스터 스텟'!Y807*'(참고)타워 스텟 가치'!$W$17,'스테이지별 몬스터 스텟'!Z807*'(참고)타워 스텟 가치'!$X$17,'스테이지별 몬스터 스텟'!AA807*'(참고)타워 스텟 가치'!$Y$17)</f>
        <v>501316.34249999881</v>
      </c>
      <c r="AC807">
        <v>2</v>
      </c>
      <c r="AD807">
        <f>VLOOKUP($F807,'(참고)타워 스텟 가치'!$B$12:$L$16,AD$2,0)+(VLOOKUP($F807,'(참고)타워 스텟 가치'!$B$12:$L$16,AD$2,0)*$E807)</f>
        <v>367.87499999999909</v>
      </c>
      <c r="AE807">
        <f>VLOOKUP($F807,'(참고)타워 스텟 가치'!$B$12:$L$16,AE$2,0)+(VLOOKUP($F807,'(참고)타워 스텟 가치'!$B$12:$L$16,AE$2,0)*$E807)</f>
        <v>441.44999999999891</v>
      </c>
      <c r="AF807">
        <f>VLOOKUP($F807,'(참고)타워 스텟 가치'!$B$12:$L$16,AF$2,0)+(VLOOKUP($F807,'(참고)타워 스텟 가치'!$B$12:$L$16,AF$2,0)*$E807)</f>
        <v>326999.99999999919</v>
      </c>
      <c r="AG807">
        <f>VLOOKUP($F807,'(참고)타워 스텟 가치'!$B$12:$L$16,AG$2,0)+(VLOOKUP($F807,'(참고)타워 스텟 가치'!$B$12:$L$16,AG$2,0)*$E807)</f>
        <v>2207.2499999999945</v>
      </c>
      <c r="AH807">
        <f>VLOOKUP($F807,'(참고)타워 스텟 가치'!$B$12:$L$16,AH$2,0)+(VLOOKUP($F807,'(참고)타워 스텟 가치'!$B$12:$L$16,AH$2,0)*$E807)</f>
        <v>73.574999999999818</v>
      </c>
      <c r="AI807">
        <f>VLOOKUP($F807,'(참고)타워 스텟 가치'!$B$12:$L$16,AI$2,0)+(VLOOKUP($F807,'(참고)타워 스텟 가치'!$B$12:$L$16,AI$2,0)*$E807)</f>
        <v>19.619999999999951</v>
      </c>
      <c r="AJ807">
        <f>VLOOKUP($F807,'(참고)타워 스텟 가치'!$B$12:$L$16,AJ$2,0)+(VLOOKUP($F807,'(참고)타워 스텟 가치'!$B$12:$L$16,AJ$2,0)*$E807)</f>
        <v>0</v>
      </c>
      <c r="AK807">
        <f>VLOOKUP($F807,'(참고)타워 스텟 가치'!$B$12:$L$16,AK$2,0)+(VLOOKUP($F807,'(참고)타워 스텟 가치'!$B$12:$L$16,AK$2,0)*$E807)</f>
        <v>0</v>
      </c>
      <c r="AL807">
        <f>VLOOKUP($F807,'(참고)타워 스텟 가치'!$B$12:$L$16,AL$2,0)+(VLOOKUP($F807,'(참고)타워 스텟 가치'!$B$12:$L$16,AL$2,0)*$E807)</f>
        <v>91.559999999999775</v>
      </c>
      <c r="AM807">
        <f>SUM('스테이지별 몬스터 스텟'!AD807*'(참고)타워 스텟 가치'!$Q$17,'스테이지별 몬스터 스텟'!AE807*'(참고)타워 스텟 가치'!$R$17,'스테이지별 몬스터 스텟'!AF807*'(참고)타워 스텟 가치'!$S$17,'스테이지별 몬스터 스텟'!AG807*'(참고)타워 스텟 가치'!$T$17,'스테이지별 몬스터 스텟'!AH807*'(참고)타워 스텟 가치'!$U$17,'스테이지별 몬스터 스텟'!AI807*'(참고)타워 스텟 가치'!$V$17,'스테이지별 몬스터 스텟'!AJ807*'(참고)타워 스텟 가치'!$W$17,'스테이지별 몬스터 스텟'!AK807*'(참고)타워 스텟 가치'!$X$17,'스테이지별 몬스터 스텟'!AL807*'(참고)타워 스텟 가치'!$Y$17)</f>
        <v>496662.31499999878</v>
      </c>
      <c r="AN807">
        <v>3</v>
      </c>
    </row>
    <row r="808" spans="3:40" x14ac:dyDescent="0.3">
      <c r="C808">
        <v>4</v>
      </c>
      <c r="D808">
        <f t="shared" si="38"/>
        <v>161</v>
      </c>
      <c r="E808" s="52">
        <f>VLOOKUP(D808,'스테이지별 난이도 설정'!B:C,2,0)</f>
        <v>64.399999999999835</v>
      </c>
      <c r="F808" t="str">
        <f t="shared" si="39"/>
        <v>유니크</v>
      </c>
      <c r="G808">
        <f t="shared" si="37"/>
        <v>6</v>
      </c>
      <c r="H808">
        <f>VLOOKUP($F808,'(참고)타워 스텟 가치'!$B$2:$L$6,H$2,0)+(VLOOKUP($F808,'(참고)타워 스텟 가치'!$B$2:$L$6,H$2,0)*$E808)</f>
        <v>1655.4374999999959</v>
      </c>
      <c r="I808">
        <f>VLOOKUP($F808,'(참고)타워 스텟 가치'!$B$2:$L$6,I$2,0)+(VLOOKUP($F808,'(참고)타워 스텟 가치'!$B$2:$L$6,I$2,0)*$E808)</f>
        <v>331.08749999999918</v>
      </c>
      <c r="J808">
        <f>VLOOKUP($F808,'(참고)타워 스텟 가치'!$B$2:$L$6,J$2,0)+(VLOOKUP($F808,'(참고)타워 스텟 가치'!$B$2:$L$6,J$2,0)*$E808)</f>
        <v>326999.99999999919</v>
      </c>
      <c r="K808">
        <f>VLOOKUP($F808,'(참고)타워 스텟 가치'!$B$2:$L$6,K$2,0)+(VLOOKUP($F808,'(참고)타워 스텟 가치'!$B$2:$L$6,K$2,0)*$E808)</f>
        <v>6621.7499999999836</v>
      </c>
      <c r="L808">
        <f>VLOOKUP($F808,'(참고)타워 스텟 가치'!$B$2:$L$6,L$2,0)+(VLOOKUP($F808,'(참고)타워 스텟 가치'!$B$2:$L$6,L$2,0)*$E808)</f>
        <v>110.36249999999973</v>
      </c>
      <c r="M808">
        <f>VLOOKUP($F808,'(참고)타워 스텟 가치'!$B$2:$L$6,M$2,0)+(VLOOKUP($F808,'(참고)타워 스텟 가치'!$B$2:$L$6,M$2,0)*$E808)</f>
        <v>19.619999999999951</v>
      </c>
      <c r="N808">
        <f>VLOOKUP($F808,'(참고)타워 스텟 가치'!$B$2:$L$6,N$2,0)+(VLOOKUP($F808,'(참고)타워 스텟 가치'!$B$2:$L$6,N$2,0)*$E808)</f>
        <v>0</v>
      </c>
      <c r="O808">
        <f>VLOOKUP($F808,'(참고)타워 스텟 가치'!$B$2:$L$6,O$2,0)+(VLOOKUP($F808,'(참고)타워 스텟 가치'!$B$2:$L$6,O$2,0)*$E808)</f>
        <v>0</v>
      </c>
      <c r="P808">
        <f>VLOOKUP($F808,'(참고)타워 스텟 가치'!$B$2:$L$6,P$2,0)+(VLOOKUP($F808,'(참고)타워 스텟 가치'!$B$2:$L$6,P$2,0)*$E808)</f>
        <v>65.399999999999835</v>
      </c>
      <c r="Q808">
        <f>SUM('스테이지별 몬스터 스텟'!H808*'(참고)타워 스텟 가치'!$Q$17,'스테이지별 몬스터 스텟'!I808*'(참고)타워 스텟 가치'!$R$17,'스테이지별 몬스터 스텟'!J808*'(참고)타워 스텟 가치'!$S$17,'스테이지별 몬스터 스텟'!K808*'(참고)타워 스텟 가치'!$T$17,'스테이지별 몬스터 스텟'!L808*'(참고)타워 스텟 가치'!$U$17,'스테이지별 몬스터 스텟'!M808*'(참고)타워 스텟 가치'!$V$17,'스테이지별 몬스터 스텟'!N808*'(참고)타워 스텟 가치'!$W$17,'스테이지별 몬스터 스텟'!O808*'(참고)타워 스텟 가치'!$X$17,'스테이지별 몬스터 스텟'!P808*'(참고)타워 스텟 가치'!$Y$17)</f>
        <v>507922.15124999866</v>
      </c>
      <c r="R808">
        <v>1</v>
      </c>
      <c r="S808">
        <f>VLOOKUP($F808,'(참고)타워 스텟 가치'!$B$7:$L$11,S$2,0)+(VLOOKUP($F808,'(참고)타워 스텟 가치'!$B$7:$L$11,S$2,0)*$E808)</f>
        <v>551.81249999999864</v>
      </c>
      <c r="T808">
        <f>VLOOKUP($F808,'(참고)타워 스텟 가치'!$B$7:$L$11,T$2,0)+(VLOOKUP($F808,'(참고)타워 스텟 가치'!$B$7:$L$11,T$2,0)*$E808)</f>
        <v>993.26249999999754</v>
      </c>
      <c r="U808">
        <f>VLOOKUP($F808,'(참고)타워 스텟 가치'!$B$7:$L$11,U$2,0)+(VLOOKUP($F808,'(참고)타워 스텟 가치'!$B$7:$L$11,U$2,0)*$E808)</f>
        <v>326999.99999999919</v>
      </c>
      <c r="V808">
        <f>VLOOKUP($F808,'(참고)타워 스텟 가치'!$B$7:$L$11,V$2,0)+(VLOOKUP($F808,'(참고)타워 스텟 가치'!$B$7:$L$11,V$2,0)*$E808)</f>
        <v>6621.7499999999836</v>
      </c>
      <c r="W808">
        <f>VLOOKUP($F808,'(참고)타워 스텟 가치'!$B$7:$L$11,W$2,0)+(VLOOKUP($F808,'(참고)타워 스텟 가치'!$B$7:$L$11,W$2,0)*$E808)</f>
        <v>110.36249999999973</v>
      </c>
      <c r="X808">
        <f>VLOOKUP($F808,'(참고)타워 스텟 가치'!$B$7:$L$11,X$2,0)+(VLOOKUP($F808,'(참고)타워 스텟 가치'!$B$7:$L$11,X$2,0)*$E808)</f>
        <v>19.619999999999951</v>
      </c>
      <c r="Y808">
        <f>VLOOKUP($F808,'(참고)타워 스텟 가치'!$B$7:$L$11,Y$2,0)+(VLOOKUP($F808,'(참고)타워 스텟 가치'!$B$7:$L$11,Y$2,0)*$E808)</f>
        <v>0</v>
      </c>
      <c r="Z808">
        <f>VLOOKUP($F808,'(참고)타워 스텟 가치'!$B$7:$L$11,Z$2,0)+(VLOOKUP($F808,'(참고)타워 스텟 가치'!$B$7:$L$11,Z$2,0)*$E808)</f>
        <v>0</v>
      </c>
      <c r="AA808">
        <f>VLOOKUP($F808,'(참고)타워 스텟 가치'!$B$7:$L$11,AA$2,0)+(VLOOKUP($F808,'(참고)타워 스텟 가치'!$B$7:$L$11,AA$2,0)*$E808)</f>
        <v>65.399999999999835</v>
      </c>
      <c r="AB808">
        <f>SUM('스테이지별 몬스터 스텟'!S808*'(참고)타워 스텟 가치'!$Q$17,'스테이지별 몬스터 스텟'!T808*'(참고)타워 스텟 가치'!$R$17,'스테이지별 몬스터 스텟'!U808*'(참고)타워 스텟 가치'!$S$17,'스테이지별 몬스터 스텟'!V808*'(참고)타워 스텟 가치'!$T$17,'스테이지별 몬스터 스텟'!W808*'(참고)타워 스텟 가치'!$U$17,'스테이지별 몬스터 스텟'!X808*'(참고)타워 스텟 가치'!$V$17,'스테이지별 몬스터 스텟'!Y808*'(참고)타워 스텟 가치'!$W$17,'스테이지별 몬스터 스텟'!Z808*'(참고)타워 스텟 가치'!$X$17,'스테이지별 몬스터 스텟'!AA808*'(참고)타워 스텟 가치'!$Y$17)</f>
        <v>506708.16374999867</v>
      </c>
      <c r="AC808">
        <v>2</v>
      </c>
      <c r="AD808">
        <f>VLOOKUP($F808,'(참고)타워 스텟 가치'!$B$12:$L$16,AD$2,0)+(VLOOKUP($F808,'(참고)타워 스텟 가치'!$B$12:$L$16,AD$2,0)*$E808)</f>
        <v>551.81249999999864</v>
      </c>
      <c r="AE808">
        <f>VLOOKUP($F808,'(참고)타워 스텟 가치'!$B$12:$L$16,AE$2,0)+(VLOOKUP($F808,'(참고)타워 스텟 가치'!$B$12:$L$16,AE$2,0)*$E808)</f>
        <v>662.17499999999836</v>
      </c>
      <c r="AF808">
        <f>VLOOKUP($F808,'(참고)타워 스텟 가치'!$B$12:$L$16,AF$2,0)+(VLOOKUP($F808,'(참고)타워 스텟 가치'!$B$12:$L$16,AF$2,0)*$E808)</f>
        <v>326999.99999999919</v>
      </c>
      <c r="AG808">
        <f>VLOOKUP($F808,'(참고)타워 스텟 가치'!$B$12:$L$16,AG$2,0)+(VLOOKUP($F808,'(참고)타워 스텟 가치'!$B$12:$L$16,AG$2,0)*$E808)</f>
        <v>3310.8749999999918</v>
      </c>
      <c r="AH808">
        <f>VLOOKUP($F808,'(참고)타워 스텟 가치'!$B$12:$L$16,AH$2,0)+(VLOOKUP($F808,'(참고)타워 스텟 가치'!$B$12:$L$16,AH$2,0)*$E808)</f>
        <v>110.36249999999973</v>
      </c>
      <c r="AI808">
        <f>VLOOKUP($F808,'(참고)타워 스텟 가치'!$B$12:$L$16,AI$2,0)+(VLOOKUP($F808,'(참고)타워 스텟 가치'!$B$12:$L$16,AI$2,0)*$E808)</f>
        <v>19.619999999999951</v>
      </c>
      <c r="AJ808">
        <f>VLOOKUP($F808,'(참고)타워 스텟 가치'!$B$12:$L$16,AJ$2,0)+(VLOOKUP($F808,'(참고)타워 스텟 가치'!$B$12:$L$16,AJ$2,0)*$E808)</f>
        <v>0</v>
      </c>
      <c r="AK808">
        <f>VLOOKUP($F808,'(참고)타워 스텟 가치'!$B$12:$L$16,AK$2,0)+(VLOOKUP($F808,'(참고)타워 스텟 가치'!$B$12:$L$16,AK$2,0)*$E808)</f>
        <v>0</v>
      </c>
      <c r="AL808">
        <f>VLOOKUP($F808,'(참고)타워 스텟 가치'!$B$12:$L$16,AL$2,0)+(VLOOKUP($F808,'(참고)타워 스텟 가치'!$B$12:$L$16,AL$2,0)*$E808)</f>
        <v>130.79999999999967</v>
      </c>
      <c r="AM808">
        <f>SUM('스테이지별 몬스터 스텟'!AD808*'(참고)타워 스텟 가치'!$Q$17,'스테이지별 몬스터 스텟'!AE808*'(참고)타워 스텟 가치'!$R$17,'스테이지별 몬스터 스텟'!AF808*'(참고)타워 스텟 가치'!$S$17,'스테이지별 몬스터 스텟'!AG808*'(참고)타워 스텟 가치'!$T$17,'스테이지별 몬스터 스텟'!AH808*'(참고)타워 스텟 가치'!$U$17,'스테이지별 몬스터 스텟'!AI808*'(참고)타워 스텟 가치'!$V$17,'스테이지별 몬스터 스텟'!AJ808*'(참고)타워 스텟 가치'!$W$17,'스테이지별 몬스터 스텟'!AK808*'(참고)타워 스텟 가치'!$X$17,'스테이지별 몬스터 스텟'!AL808*'(참고)타워 스텟 가치'!$Y$17)</f>
        <v>499720.58249999874</v>
      </c>
      <c r="AN808">
        <v>3</v>
      </c>
    </row>
    <row r="809" spans="3:40" x14ac:dyDescent="0.3">
      <c r="C809">
        <v>5</v>
      </c>
      <c r="D809">
        <f t="shared" si="38"/>
        <v>161</v>
      </c>
      <c r="E809" s="52">
        <f>VLOOKUP(D809,'스테이지별 난이도 설정'!B:C,2,0)</f>
        <v>64.399999999999835</v>
      </c>
      <c r="F809" t="str">
        <f t="shared" si="39"/>
        <v>스페셜</v>
      </c>
      <c r="G809">
        <f t="shared" si="37"/>
        <v>6</v>
      </c>
      <c r="H809">
        <f>VLOOKUP($F809,'(참고)타워 스텟 가치'!$B$2:$L$6,H$2,0)+(VLOOKUP($F809,'(참고)타워 스텟 가치'!$B$2:$L$6,H$2,0)*$E809)</f>
        <v>2483.1562499999936</v>
      </c>
      <c r="I809">
        <f>VLOOKUP($F809,'(참고)타워 스텟 가치'!$B$2:$L$6,I$2,0)+(VLOOKUP($F809,'(참고)타워 스텟 가치'!$B$2:$L$6,I$2,0)*$E809)</f>
        <v>496.63124999999877</v>
      </c>
      <c r="J809">
        <f>VLOOKUP($F809,'(참고)타워 스텟 가치'!$B$2:$L$6,J$2,0)+(VLOOKUP($F809,'(참고)타워 스텟 가치'!$B$2:$L$6,J$2,0)*$E809)</f>
        <v>326999.99999999919</v>
      </c>
      <c r="K809">
        <f>VLOOKUP($F809,'(참고)타워 스텟 가치'!$B$2:$L$6,K$2,0)+(VLOOKUP($F809,'(참고)타워 스텟 가치'!$B$2:$L$6,K$2,0)*$E809)</f>
        <v>9932.6249999999745</v>
      </c>
      <c r="L809">
        <f>VLOOKUP($F809,'(참고)타워 스텟 가치'!$B$2:$L$6,L$2,0)+(VLOOKUP($F809,'(참고)타워 스텟 가치'!$B$2:$L$6,L$2,0)*$E809)</f>
        <v>165.54374999999959</v>
      </c>
      <c r="M809">
        <f>VLOOKUP($F809,'(참고)타워 스텟 가치'!$B$2:$L$6,M$2,0)+(VLOOKUP($F809,'(참고)타워 스텟 가치'!$B$2:$L$6,M$2,0)*$E809)</f>
        <v>19.619999999999951</v>
      </c>
      <c r="N809">
        <f>VLOOKUP($F809,'(참고)타워 스텟 가치'!$B$2:$L$6,N$2,0)+(VLOOKUP($F809,'(참고)타워 스텟 가치'!$B$2:$L$6,N$2,0)*$E809)</f>
        <v>0</v>
      </c>
      <c r="O809">
        <f>VLOOKUP($F809,'(참고)타워 스텟 가치'!$B$2:$L$6,O$2,0)+(VLOOKUP($F809,'(참고)타워 스텟 가치'!$B$2:$L$6,O$2,0)*$E809)</f>
        <v>0</v>
      </c>
      <c r="P809">
        <f>VLOOKUP($F809,'(참고)타워 스텟 가치'!$B$2:$L$6,P$2,0)+(VLOOKUP($F809,'(참고)타워 스텟 가치'!$B$2:$L$6,P$2,0)*$E809)</f>
        <v>65.399999999999835</v>
      </c>
      <c r="Q809">
        <f>SUM('스테이지별 몬스터 스텟'!H809*'(참고)타워 스텟 가치'!$Q$17,'스테이지별 몬스터 스텟'!I809*'(참고)타워 스텟 가치'!$R$17,'스테이지별 몬스터 스텟'!J809*'(참고)타워 스텟 가치'!$S$17,'스테이지별 몬스터 스텟'!K809*'(참고)타워 스텟 가치'!$T$17,'스테이지별 몬스터 스텟'!L809*'(참고)타워 스텟 가치'!$U$17,'스테이지별 몬스터 스텟'!M809*'(참고)타워 스텟 가치'!$V$17,'스테이지별 몬스터 스텟'!N809*'(참고)타워 스텟 가치'!$W$17,'스테이지별 몬스터 스텟'!O809*'(참고)타워 스텟 가치'!$X$17,'스테이지별 몬스터 스텟'!P809*'(참고)타워 스텟 가치'!$Y$17)</f>
        <v>516558.01687499869</v>
      </c>
      <c r="R809">
        <v>1</v>
      </c>
      <c r="S809">
        <f>VLOOKUP($F809,'(참고)타워 스텟 가치'!$B$7:$L$11,S$2,0)+(VLOOKUP($F809,'(참고)타워 스텟 가치'!$B$7:$L$11,S$2,0)*$E809)</f>
        <v>827.71874999999795</v>
      </c>
      <c r="T809">
        <f>VLOOKUP($F809,'(참고)타워 스텟 가치'!$B$7:$L$11,T$2,0)+(VLOOKUP($F809,'(참고)타워 스텟 가치'!$B$7:$L$11,T$2,0)*$E809)</f>
        <v>1489.8937499999963</v>
      </c>
      <c r="U809">
        <f>VLOOKUP($F809,'(참고)타워 스텟 가치'!$B$7:$L$11,U$2,0)+(VLOOKUP($F809,'(참고)타워 스텟 가치'!$B$7:$L$11,U$2,0)*$E809)</f>
        <v>326999.99999999919</v>
      </c>
      <c r="V809">
        <f>VLOOKUP($F809,'(참고)타워 스텟 가치'!$B$7:$L$11,V$2,0)+(VLOOKUP($F809,'(참고)타워 스텟 가치'!$B$7:$L$11,V$2,0)*$E809)</f>
        <v>9932.6249999999745</v>
      </c>
      <c r="W809">
        <f>VLOOKUP($F809,'(참고)타워 스텟 가치'!$B$7:$L$11,W$2,0)+(VLOOKUP($F809,'(참고)타워 스텟 가치'!$B$7:$L$11,W$2,0)*$E809)</f>
        <v>165.54374999999959</v>
      </c>
      <c r="X809">
        <f>VLOOKUP($F809,'(참고)타워 스텟 가치'!$B$7:$L$11,X$2,0)+(VLOOKUP($F809,'(참고)타워 스텟 가치'!$B$7:$L$11,X$2,0)*$E809)</f>
        <v>19.619999999999951</v>
      </c>
      <c r="Y809">
        <f>VLOOKUP($F809,'(참고)타워 스텟 가치'!$B$7:$L$11,Y$2,0)+(VLOOKUP($F809,'(참고)타워 스텟 가치'!$B$7:$L$11,Y$2,0)*$E809)</f>
        <v>0</v>
      </c>
      <c r="Z809">
        <f>VLOOKUP($F809,'(참고)타워 스텟 가치'!$B$7:$L$11,Z$2,0)+(VLOOKUP($F809,'(참고)타워 스텟 가치'!$B$7:$L$11,Z$2,0)*$E809)</f>
        <v>0</v>
      </c>
      <c r="AA809">
        <f>VLOOKUP($F809,'(참고)타워 스텟 가치'!$B$7:$L$11,AA$2,0)+(VLOOKUP($F809,'(참고)타워 스텟 가치'!$B$7:$L$11,AA$2,0)*$E809)</f>
        <v>65.399999999999835</v>
      </c>
      <c r="AB809">
        <f>SUM('스테이지별 몬스터 스텟'!S809*'(참고)타워 스텟 가치'!$Q$17,'스테이지별 몬스터 스텟'!T809*'(참고)타워 스텟 가치'!$R$17,'스테이지별 몬스터 스텟'!U809*'(참고)타워 스텟 가치'!$S$17,'스테이지별 몬스터 스텟'!V809*'(참고)타워 스텟 가치'!$T$17,'스테이지별 몬스터 스텟'!W809*'(참고)타워 스텟 가치'!$U$17,'스테이지별 몬스터 스텟'!X809*'(참고)타워 스텟 가치'!$V$17,'스테이지별 몬스터 스텟'!Y809*'(참고)타워 스텟 가치'!$W$17,'스테이지별 몬스터 스텟'!Z809*'(참고)타워 스텟 가치'!$X$17,'스테이지별 몬스터 스텟'!AA809*'(참고)타워 스텟 가치'!$Y$17)</f>
        <v>514737.03562499874</v>
      </c>
      <c r="AC809">
        <v>2</v>
      </c>
      <c r="AD809">
        <f>VLOOKUP($F809,'(참고)타워 스텟 가치'!$B$12:$L$16,AD$2,0)+(VLOOKUP($F809,'(참고)타워 스텟 가치'!$B$12:$L$16,AD$2,0)*$E809)</f>
        <v>827.71874999999795</v>
      </c>
      <c r="AE809">
        <f>VLOOKUP($F809,'(참고)타워 스텟 가치'!$B$12:$L$16,AE$2,0)+(VLOOKUP($F809,'(참고)타워 스텟 가치'!$B$12:$L$16,AE$2,0)*$E809)</f>
        <v>993.26249999999754</v>
      </c>
      <c r="AF809">
        <f>VLOOKUP($F809,'(참고)타워 스텟 가치'!$B$12:$L$16,AF$2,0)+(VLOOKUP($F809,'(참고)타워 스텟 가치'!$B$12:$L$16,AF$2,0)*$E809)</f>
        <v>326999.99999999919</v>
      </c>
      <c r="AG809">
        <f>VLOOKUP($F809,'(참고)타워 스텟 가치'!$B$12:$L$16,AG$2,0)+(VLOOKUP($F809,'(참고)타워 스텟 가치'!$B$12:$L$16,AG$2,0)*$E809)</f>
        <v>4966.3124999999873</v>
      </c>
      <c r="AH809">
        <f>VLOOKUP($F809,'(참고)타워 스텟 가치'!$B$12:$L$16,AH$2,0)+(VLOOKUP($F809,'(참고)타워 스텟 가치'!$B$12:$L$16,AH$2,0)*$E809)</f>
        <v>165.54374999999959</v>
      </c>
      <c r="AI809">
        <f>VLOOKUP($F809,'(참고)타워 스텟 가치'!$B$12:$L$16,AI$2,0)+(VLOOKUP($F809,'(참고)타워 스텟 가치'!$B$12:$L$16,AI$2,0)*$E809)</f>
        <v>19.619999999999951</v>
      </c>
      <c r="AJ809">
        <f>VLOOKUP($F809,'(참고)타워 스텟 가치'!$B$12:$L$16,AJ$2,0)+(VLOOKUP($F809,'(참고)타워 스텟 가치'!$B$12:$L$16,AJ$2,0)*$E809)</f>
        <v>0</v>
      </c>
      <c r="AK809">
        <f>VLOOKUP($F809,'(참고)타워 스텟 가치'!$B$12:$L$16,AK$2,0)+(VLOOKUP($F809,'(참고)타워 스텟 가치'!$B$12:$L$16,AK$2,0)*$E809)</f>
        <v>0</v>
      </c>
      <c r="AL809">
        <f>VLOOKUP($F809,'(참고)타워 스텟 가치'!$B$12:$L$16,AL$2,0)+(VLOOKUP($F809,'(참고)타워 스텟 가치'!$B$12:$L$16,AL$2,0)*$E809)</f>
        <v>130.79999999999967</v>
      </c>
      <c r="AM809">
        <f>SUM('스테이지별 몬스터 스텟'!AD809*'(참고)타워 스텟 가치'!$Q$17,'스테이지별 몬스터 스텟'!AE809*'(참고)타워 스텟 가치'!$R$17,'스테이지별 몬스터 스텟'!AF809*'(참고)타워 스텟 가치'!$S$17,'스테이지별 몬스터 스텟'!AG809*'(참고)타워 스텟 가치'!$T$17,'스테이지별 몬스터 스텟'!AH809*'(참고)타워 스텟 가치'!$U$17,'스테이지별 몬스터 스텟'!AI809*'(참고)타워 스텟 가치'!$V$17,'스테이지별 몬스터 스텟'!AJ809*'(참고)타워 스텟 가치'!$W$17,'스테이지별 몬스터 스텟'!AK809*'(참고)타워 스텟 가치'!$X$17,'스테이지별 몬스터 스텟'!AL809*'(참고)타워 스텟 가치'!$Y$17)</f>
        <v>504190.26374999876</v>
      </c>
      <c r="AN809">
        <v>3</v>
      </c>
    </row>
    <row r="810" spans="3:40" x14ac:dyDescent="0.3">
      <c r="C810">
        <v>1</v>
      </c>
      <c r="D810">
        <f t="shared" si="38"/>
        <v>162</v>
      </c>
      <c r="E810" s="52">
        <f>VLOOKUP(D810,'스테이지별 난이도 설정'!B:C,2,0)</f>
        <v>64.799999999999841</v>
      </c>
      <c r="F810" t="str">
        <f t="shared" si="39"/>
        <v>일반</v>
      </c>
      <c r="G810">
        <f t="shared" si="37"/>
        <v>6</v>
      </c>
      <c r="H810">
        <f>VLOOKUP($F810,'(참고)타워 스텟 가치'!$B$2:$L$6,H$2,0)+(VLOOKUP($F810,'(참고)타워 스텟 가치'!$B$2:$L$6,H$2,0)*$E810)</f>
        <v>493.49999999999881</v>
      </c>
      <c r="I810">
        <f>VLOOKUP($F810,'(참고)타워 스텟 가치'!$B$2:$L$6,I$2,0)+(VLOOKUP($F810,'(참고)타워 스텟 가치'!$B$2:$L$6,I$2,0)*$E810)</f>
        <v>98.699999999999761</v>
      </c>
      <c r="J810">
        <f>VLOOKUP($F810,'(참고)타워 스텟 가치'!$B$2:$L$6,J$2,0)+(VLOOKUP($F810,'(참고)타워 스텟 가치'!$B$2:$L$6,J$2,0)*$E810)</f>
        <v>328999.99999999919</v>
      </c>
      <c r="K810">
        <f>VLOOKUP($F810,'(참고)타워 스텟 가치'!$B$2:$L$6,K$2,0)+(VLOOKUP($F810,'(참고)타워 스텟 가치'!$B$2:$L$6,K$2,0)*$E810)</f>
        <v>1973.9999999999952</v>
      </c>
      <c r="L810">
        <f>VLOOKUP($F810,'(참고)타워 스텟 가치'!$B$2:$L$6,L$2,0)+(VLOOKUP($F810,'(참고)타워 스텟 가치'!$B$2:$L$6,L$2,0)*$E810)</f>
        <v>32.89999999999992</v>
      </c>
      <c r="M810">
        <f>VLOOKUP($F810,'(참고)타워 스텟 가치'!$B$2:$L$6,M$2,0)+(VLOOKUP($F810,'(참고)타워 스텟 가치'!$B$2:$L$6,M$2,0)*$E810)</f>
        <v>19.739999999999952</v>
      </c>
      <c r="N810">
        <f>VLOOKUP($F810,'(참고)타워 스텟 가치'!$B$2:$L$6,N$2,0)+(VLOOKUP($F810,'(참고)타워 스텟 가치'!$B$2:$L$6,N$2,0)*$E810)</f>
        <v>0</v>
      </c>
      <c r="O810">
        <f>VLOOKUP($F810,'(참고)타워 스텟 가치'!$B$2:$L$6,O$2,0)+(VLOOKUP($F810,'(참고)타워 스텟 가치'!$B$2:$L$6,O$2,0)*$E810)</f>
        <v>0</v>
      </c>
      <c r="P810">
        <f>VLOOKUP($F810,'(참고)타워 스텟 가치'!$B$2:$L$6,P$2,0)+(VLOOKUP($F810,'(참고)타워 스텟 가치'!$B$2:$L$6,P$2,0)*$E810)</f>
        <v>46.059999999999889</v>
      </c>
      <c r="Q810">
        <f>SUM('스테이지별 몬스터 스텟'!H810*'(참고)타워 스텟 가치'!$Q$17,'스테이지별 몬스터 스텟'!I810*'(참고)타워 스텟 가치'!$R$17,'스테이지별 몬스터 스텟'!J810*'(참고)타워 스텟 가치'!$S$17,'스테이지별 몬스터 스텟'!K810*'(참고)타워 스텟 가치'!$T$17,'스테이지별 몬스터 스텟'!L810*'(참고)타워 스텟 가치'!$U$17,'스테이지별 몬스터 스텟'!M810*'(참고)타워 스텟 가치'!$V$17,'스테이지별 몬스터 스텟'!N810*'(참고)타워 스텟 가치'!$W$17,'스테이지별 몬스터 스텟'!O810*'(참고)타워 스텟 가치'!$X$17,'스테이지별 몬스터 스텟'!P810*'(참고)타워 스텟 가치'!$Y$17)</f>
        <v>498760.70999999874</v>
      </c>
      <c r="R810">
        <v>1</v>
      </c>
      <c r="S810">
        <f>VLOOKUP($F810,'(참고)타워 스텟 가치'!$B$7:$L$11,S$2,0)+(VLOOKUP($F810,'(참고)타워 스텟 가치'!$B$7:$L$11,S$2,0)*$E810)</f>
        <v>164.4999999999996</v>
      </c>
      <c r="T810">
        <f>VLOOKUP($F810,'(참고)타워 스텟 가치'!$B$7:$L$11,T$2,0)+(VLOOKUP($F810,'(참고)타워 스텟 가치'!$B$7:$L$11,T$2,0)*$E810)</f>
        <v>296.09999999999928</v>
      </c>
      <c r="U810">
        <f>VLOOKUP($F810,'(참고)타워 스텟 가치'!$B$7:$L$11,U$2,0)+(VLOOKUP($F810,'(참고)타워 스텟 가치'!$B$7:$L$11,U$2,0)*$E810)</f>
        <v>328999.99999999919</v>
      </c>
      <c r="V810">
        <f>VLOOKUP($F810,'(참고)타워 스텟 가치'!$B$7:$L$11,V$2,0)+(VLOOKUP($F810,'(참고)타워 스텟 가치'!$B$7:$L$11,V$2,0)*$E810)</f>
        <v>1973.9999999999952</v>
      </c>
      <c r="W810">
        <f>VLOOKUP($F810,'(참고)타워 스텟 가치'!$B$7:$L$11,W$2,0)+(VLOOKUP($F810,'(참고)타워 스텟 가치'!$B$7:$L$11,W$2,0)*$E810)</f>
        <v>32.89999999999992</v>
      </c>
      <c r="X810">
        <f>VLOOKUP($F810,'(참고)타워 스텟 가치'!$B$7:$L$11,X$2,0)+(VLOOKUP($F810,'(참고)타워 스텟 가치'!$B$7:$L$11,X$2,0)*$E810)</f>
        <v>19.739999999999952</v>
      </c>
      <c r="Y810">
        <f>VLOOKUP($F810,'(참고)타워 스텟 가치'!$B$7:$L$11,Y$2,0)+(VLOOKUP($F810,'(참고)타워 스텟 가치'!$B$7:$L$11,Y$2,0)*$E810)</f>
        <v>0</v>
      </c>
      <c r="Z810">
        <f>VLOOKUP($F810,'(참고)타워 스텟 가치'!$B$7:$L$11,Z$2,0)+(VLOOKUP($F810,'(참고)타워 스텟 가치'!$B$7:$L$11,Z$2,0)*$E810)</f>
        <v>0</v>
      </c>
      <c r="AA810">
        <f>VLOOKUP($F810,'(참고)타워 스텟 가치'!$B$7:$L$11,AA$2,0)+(VLOOKUP($F810,'(참고)타워 스텟 가치'!$B$7:$L$11,AA$2,0)*$E810)</f>
        <v>46.059999999999889</v>
      </c>
      <c r="AB810">
        <f>SUM('스테이지별 몬스터 스텟'!S810*'(참고)타워 스텟 가치'!$Q$17,'스테이지별 몬스터 스텟'!T810*'(참고)타워 스텟 가치'!$R$17,'스테이지별 몬스터 스텟'!U810*'(참고)타워 스텟 가치'!$S$17,'스테이지별 몬스터 스텟'!V810*'(참고)타워 스텟 가치'!$T$17,'스테이지별 몬스터 스텟'!W810*'(참고)타워 스텟 가치'!$U$17,'스테이지별 몬스터 스텟'!X810*'(참고)타워 스텟 가치'!$V$17,'스테이지별 몬스터 스텟'!Y810*'(참고)타워 스텟 가치'!$W$17,'스테이지별 몬스터 스텟'!Z810*'(참고)타워 스텟 가치'!$X$17,'스테이지별 몬스터 스텟'!AA810*'(참고)타워 스텟 가치'!$Y$17)</f>
        <v>498398.80999999878</v>
      </c>
      <c r="AC810">
        <v>2</v>
      </c>
      <c r="AD810">
        <f>VLOOKUP($F810,'(참고)타워 스텟 가치'!$B$12:$L$16,AD$2,0)+(VLOOKUP($F810,'(참고)타워 스텟 가치'!$B$12:$L$16,AD$2,0)*$E810)</f>
        <v>164.4999999999996</v>
      </c>
      <c r="AE810">
        <f>VLOOKUP($F810,'(참고)타워 스텟 가치'!$B$12:$L$16,AE$2,0)+(VLOOKUP($F810,'(참고)타워 스텟 가치'!$B$12:$L$16,AE$2,0)*$E810)</f>
        <v>197.39999999999952</v>
      </c>
      <c r="AF810">
        <f>VLOOKUP($F810,'(참고)타워 스텟 가치'!$B$12:$L$16,AF$2,0)+(VLOOKUP($F810,'(참고)타워 스텟 가치'!$B$12:$L$16,AF$2,0)*$E810)</f>
        <v>328999.99999999919</v>
      </c>
      <c r="AG810">
        <f>VLOOKUP($F810,'(참고)타워 스텟 가치'!$B$12:$L$16,AG$2,0)+(VLOOKUP($F810,'(참고)타워 스텟 가치'!$B$12:$L$16,AG$2,0)*$E810)</f>
        <v>986.99999999999761</v>
      </c>
      <c r="AH810">
        <f>VLOOKUP($F810,'(참고)타워 스텟 가치'!$B$12:$L$16,AH$2,0)+(VLOOKUP($F810,'(참고)타워 스텟 가치'!$B$12:$L$16,AH$2,0)*$E810)</f>
        <v>32.89999999999992</v>
      </c>
      <c r="AI810">
        <f>VLOOKUP($F810,'(참고)타워 스텟 가치'!$B$12:$L$16,AI$2,0)+(VLOOKUP($F810,'(참고)타워 스텟 가치'!$B$12:$L$16,AI$2,0)*$E810)</f>
        <v>19.739999999999952</v>
      </c>
      <c r="AJ810">
        <f>VLOOKUP($F810,'(참고)타워 스텟 가치'!$B$12:$L$16,AJ$2,0)+(VLOOKUP($F810,'(참고)타워 스텟 가치'!$B$12:$L$16,AJ$2,0)*$E810)</f>
        <v>0</v>
      </c>
      <c r="AK810">
        <f>VLOOKUP($F810,'(참고)타워 스텟 가치'!$B$12:$L$16,AK$2,0)+(VLOOKUP($F810,'(참고)타워 스텟 가치'!$B$12:$L$16,AK$2,0)*$E810)</f>
        <v>0</v>
      </c>
      <c r="AL810">
        <f>VLOOKUP($F810,'(참고)타워 스텟 가치'!$B$12:$L$16,AL$2,0)+(VLOOKUP($F810,'(참고)타워 스텟 가치'!$B$12:$L$16,AL$2,0)*$E810)</f>
        <v>92.119999999999777</v>
      </c>
      <c r="AM810">
        <f>SUM('스테이지별 몬스터 스텟'!AD810*'(참고)타워 스텟 가치'!$Q$17,'스테이지별 몬스터 스텟'!AE810*'(참고)타워 스텟 가치'!$R$17,'스테이지별 몬스터 스텟'!AF810*'(참고)타워 스텟 가치'!$S$17,'스테이지별 몬스터 스텟'!AG810*'(참고)타워 스텟 가치'!$T$17,'스테이지별 몬스터 스텟'!AH810*'(참고)타워 스텟 가치'!$U$17,'스테이지별 몬스터 스텟'!AI810*'(참고)타워 스텟 가치'!$V$17,'스테이지별 몬스터 스텟'!AJ810*'(참고)타워 스텟 가치'!$W$17,'스테이지별 몬스터 스텟'!AK810*'(참고)타워 스텟 가치'!$X$17,'스테이지별 몬스터 스텟'!AL810*'(참고)타워 스텟 가치'!$Y$17)</f>
        <v>496368.87999999872</v>
      </c>
      <c r="AN810">
        <v>3</v>
      </c>
    </row>
    <row r="811" spans="3:40" x14ac:dyDescent="0.3">
      <c r="C811">
        <v>2</v>
      </c>
      <c r="D811">
        <f t="shared" si="38"/>
        <v>162</v>
      </c>
      <c r="E811" s="52">
        <f>VLOOKUP(D811,'스테이지별 난이도 설정'!B:C,2,0)</f>
        <v>64.799999999999841</v>
      </c>
      <c r="F811" t="str">
        <f t="shared" si="39"/>
        <v>레어</v>
      </c>
      <c r="G811">
        <f t="shared" si="37"/>
        <v>6</v>
      </c>
      <c r="H811">
        <f>VLOOKUP($F811,'(참고)타워 스텟 가치'!$B$2:$L$6,H$2,0)+(VLOOKUP($F811,'(참고)타워 스텟 가치'!$B$2:$L$6,H$2,0)*$E811)</f>
        <v>740.24999999999818</v>
      </c>
      <c r="I811">
        <f>VLOOKUP($F811,'(참고)타워 스텟 가치'!$B$2:$L$6,I$2,0)+(VLOOKUP($F811,'(참고)타워 스텟 가치'!$B$2:$L$6,I$2,0)*$E811)</f>
        <v>148.04999999999964</v>
      </c>
      <c r="J811">
        <f>VLOOKUP($F811,'(참고)타워 스텟 가치'!$B$2:$L$6,J$2,0)+(VLOOKUP($F811,'(참고)타워 스텟 가치'!$B$2:$L$6,J$2,0)*$E811)</f>
        <v>328999.99999999919</v>
      </c>
      <c r="K811">
        <f>VLOOKUP($F811,'(참고)타워 스텟 가치'!$B$2:$L$6,K$2,0)+(VLOOKUP($F811,'(참고)타워 스텟 가치'!$B$2:$L$6,K$2,0)*$E811)</f>
        <v>2960.9999999999927</v>
      </c>
      <c r="L811">
        <f>VLOOKUP($F811,'(참고)타워 스텟 가치'!$B$2:$L$6,L$2,0)+(VLOOKUP($F811,'(참고)타워 스텟 가치'!$B$2:$L$6,L$2,0)*$E811)</f>
        <v>49.349999999999881</v>
      </c>
      <c r="M811">
        <f>VLOOKUP($F811,'(참고)타워 스텟 가치'!$B$2:$L$6,M$2,0)+(VLOOKUP($F811,'(참고)타워 스텟 가치'!$B$2:$L$6,M$2,0)*$E811)</f>
        <v>19.739999999999952</v>
      </c>
      <c r="N811">
        <f>VLOOKUP($F811,'(참고)타워 스텟 가치'!$B$2:$L$6,N$2,0)+(VLOOKUP($F811,'(참고)타워 스텟 가치'!$B$2:$L$6,N$2,0)*$E811)</f>
        <v>0</v>
      </c>
      <c r="O811">
        <f>VLOOKUP($F811,'(참고)타워 스텟 가치'!$B$2:$L$6,O$2,0)+(VLOOKUP($F811,'(참고)타워 스텟 가치'!$B$2:$L$6,O$2,0)*$E811)</f>
        <v>0</v>
      </c>
      <c r="P811">
        <f>VLOOKUP($F811,'(참고)타워 스텟 가치'!$B$2:$L$6,P$2,0)+(VLOOKUP($F811,'(참고)타워 스텟 가치'!$B$2:$L$6,P$2,0)*$E811)</f>
        <v>46.059999999999889</v>
      </c>
      <c r="Q811">
        <f>SUM('스테이지별 몬스터 스텟'!H811*'(참고)타워 스텟 가치'!$Q$17,'스테이지별 몬스터 스텟'!I811*'(참고)타워 스텟 가치'!$R$17,'스테이지별 몬스터 스텟'!J811*'(참고)타워 스텟 가치'!$S$17,'스테이지별 몬스터 스텟'!K811*'(참고)타워 스텟 가치'!$T$17,'스테이지별 몬스터 스텟'!L811*'(참고)타워 스텟 가치'!$U$17,'스테이지별 몬스터 스텟'!M811*'(참고)타워 스텟 가치'!$V$17,'스테이지별 몬스터 스텟'!N811*'(참고)타워 스텟 가치'!$W$17,'스테이지별 몬스터 스텟'!O811*'(참고)타워 스텟 가치'!$X$17,'스테이지별 몬스터 스텟'!P811*'(참고)타워 스텟 가치'!$Y$17)</f>
        <v>501335.13499999879</v>
      </c>
      <c r="R811">
        <v>1</v>
      </c>
      <c r="S811">
        <f>VLOOKUP($F811,'(참고)타워 스텟 가치'!$B$7:$L$11,S$2,0)+(VLOOKUP($F811,'(참고)타워 스텟 가치'!$B$7:$L$11,S$2,0)*$E811)</f>
        <v>246.7499999999994</v>
      </c>
      <c r="T811">
        <f>VLOOKUP($F811,'(참고)타워 스텟 가치'!$B$7:$L$11,T$2,0)+(VLOOKUP($F811,'(참고)타워 스텟 가치'!$B$7:$L$11,T$2,0)*$E811)</f>
        <v>444.14999999999895</v>
      </c>
      <c r="U811">
        <f>VLOOKUP($F811,'(참고)타워 스텟 가치'!$B$7:$L$11,U$2,0)+(VLOOKUP($F811,'(참고)타워 스텟 가치'!$B$7:$L$11,U$2,0)*$E811)</f>
        <v>328999.99999999919</v>
      </c>
      <c r="V811">
        <f>VLOOKUP($F811,'(참고)타워 스텟 가치'!$B$7:$L$11,V$2,0)+(VLOOKUP($F811,'(참고)타워 스텟 가치'!$B$7:$L$11,V$2,0)*$E811)</f>
        <v>2960.9999999999927</v>
      </c>
      <c r="W811">
        <f>VLOOKUP($F811,'(참고)타워 스텟 가치'!$B$7:$L$11,W$2,0)+(VLOOKUP($F811,'(참고)타워 스텟 가치'!$B$7:$L$11,W$2,0)*$E811)</f>
        <v>49.349999999999881</v>
      </c>
      <c r="X811">
        <f>VLOOKUP($F811,'(참고)타워 스텟 가치'!$B$7:$L$11,X$2,0)+(VLOOKUP($F811,'(참고)타워 스텟 가치'!$B$7:$L$11,X$2,0)*$E811)</f>
        <v>19.739999999999952</v>
      </c>
      <c r="Y811">
        <f>VLOOKUP($F811,'(참고)타워 스텟 가치'!$B$7:$L$11,Y$2,0)+(VLOOKUP($F811,'(참고)타워 스텟 가치'!$B$7:$L$11,Y$2,0)*$E811)</f>
        <v>0</v>
      </c>
      <c r="Z811">
        <f>VLOOKUP($F811,'(참고)타워 스텟 가치'!$B$7:$L$11,Z$2,0)+(VLOOKUP($F811,'(참고)타워 스텟 가치'!$B$7:$L$11,Z$2,0)*$E811)</f>
        <v>0</v>
      </c>
      <c r="AA811">
        <f>VLOOKUP($F811,'(참고)타워 스텟 가치'!$B$7:$L$11,AA$2,0)+(VLOOKUP($F811,'(참고)타워 스텟 가치'!$B$7:$L$11,AA$2,0)*$E811)</f>
        <v>46.059999999999889</v>
      </c>
      <c r="AB811">
        <f>SUM('스테이지별 몬스터 스텟'!S811*'(참고)타워 스텟 가치'!$Q$17,'스테이지별 몬스터 스텟'!T811*'(참고)타워 스텟 가치'!$R$17,'스테이지별 몬스터 스텟'!U811*'(참고)타워 스텟 가치'!$S$17,'스테이지별 몬스터 스텟'!V811*'(참고)타워 스텟 가치'!$T$17,'스테이지별 몬스터 스텟'!W811*'(참고)타워 스텟 가치'!$U$17,'스테이지별 몬스터 스텟'!X811*'(참고)타워 스텟 가치'!$V$17,'스테이지별 몬스터 스텟'!Y811*'(참고)타워 스텟 가치'!$W$17,'스테이지별 몬스터 스텟'!Z811*'(참고)타워 스텟 가치'!$X$17,'스테이지별 몬스터 스텟'!AA811*'(참고)타워 스텟 가치'!$Y$17)</f>
        <v>500792.28499999875</v>
      </c>
      <c r="AC811">
        <v>2</v>
      </c>
      <c r="AD811">
        <f>VLOOKUP($F811,'(참고)타워 스텟 가치'!$B$12:$L$16,AD$2,0)+(VLOOKUP($F811,'(참고)타워 스텟 가치'!$B$12:$L$16,AD$2,0)*$E811)</f>
        <v>246.7499999999994</v>
      </c>
      <c r="AE811">
        <f>VLOOKUP($F811,'(참고)타워 스텟 가치'!$B$12:$L$16,AE$2,0)+(VLOOKUP($F811,'(참고)타워 스텟 가치'!$B$12:$L$16,AE$2,0)*$E811)</f>
        <v>296.09999999999928</v>
      </c>
      <c r="AF811">
        <f>VLOOKUP($F811,'(참고)타워 스텟 가치'!$B$12:$L$16,AF$2,0)+(VLOOKUP($F811,'(참고)타워 스텟 가치'!$B$12:$L$16,AF$2,0)*$E811)</f>
        <v>328999.99999999919</v>
      </c>
      <c r="AG811">
        <f>VLOOKUP($F811,'(참고)타워 스텟 가치'!$B$12:$L$16,AG$2,0)+(VLOOKUP($F811,'(참고)타워 스텟 가치'!$B$12:$L$16,AG$2,0)*$E811)</f>
        <v>1480.4999999999964</v>
      </c>
      <c r="AH811">
        <f>VLOOKUP($F811,'(참고)타워 스텟 가치'!$B$12:$L$16,AH$2,0)+(VLOOKUP($F811,'(참고)타워 스텟 가치'!$B$12:$L$16,AH$2,0)*$E811)</f>
        <v>49.349999999999881</v>
      </c>
      <c r="AI811">
        <f>VLOOKUP($F811,'(참고)타워 스텟 가치'!$B$12:$L$16,AI$2,0)+(VLOOKUP($F811,'(참고)타워 스텟 가치'!$B$12:$L$16,AI$2,0)*$E811)</f>
        <v>19.739999999999952</v>
      </c>
      <c r="AJ811">
        <f>VLOOKUP($F811,'(참고)타워 스텟 가치'!$B$12:$L$16,AJ$2,0)+(VLOOKUP($F811,'(참고)타워 스텟 가치'!$B$12:$L$16,AJ$2,0)*$E811)</f>
        <v>0</v>
      </c>
      <c r="AK811">
        <f>VLOOKUP($F811,'(참고)타워 스텟 가치'!$B$12:$L$16,AK$2,0)+(VLOOKUP($F811,'(참고)타워 스텟 가치'!$B$12:$L$16,AK$2,0)*$E811)</f>
        <v>0</v>
      </c>
      <c r="AL811">
        <f>VLOOKUP($F811,'(참고)타워 스텟 가치'!$B$12:$L$16,AL$2,0)+(VLOOKUP($F811,'(참고)타워 스텟 가치'!$B$12:$L$16,AL$2,0)*$E811)</f>
        <v>92.119999999999777</v>
      </c>
      <c r="AM811">
        <f>SUM('스테이지별 몬스터 스텟'!AD811*'(참고)타워 스텟 가치'!$Q$17,'스테이지별 몬스터 스텟'!AE811*'(참고)타워 스텟 가치'!$R$17,'스테이지별 몬스터 스텟'!AF811*'(참고)타워 스텟 가치'!$S$17,'스테이지별 몬스터 스텟'!AG811*'(참고)타워 스텟 가치'!$T$17,'스테이지별 몬스터 스텟'!AH811*'(참고)타워 스텟 가치'!$U$17,'스테이지별 몬스터 스텟'!AI811*'(참고)타워 스텟 가치'!$V$17,'스테이지별 몬스터 스텟'!AJ811*'(참고)타워 스텟 가치'!$W$17,'스테이지별 몬스터 스텟'!AK811*'(참고)타워 스텟 가치'!$X$17,'스테이지별 몬스터 스텟'!AL811*'(참고)타워 스텟 가치'!$Y$17)</f>
        <v>497701.32999999879</v>
      </c>
      <c r="AN811">
        <v>3</v>
      </c>
    </row>
    <row r="812" spans="3:40" x14ac:dyDescent="0.3">
      <c r="C812">
        <v>3</v>
      </c>
      <c r="D812">
        <f t="shared" si="38"/>
        <v>162</v>
      </c>
      <c r="E812" s="52">
        <f>VLOOKUP(D812,'스테이지별 난이도 설정'!B:C,2,0)</f>
        <v>64.799999999999841</v>
      </c>
      <c r="F812" t="str">
        <f t="shared" si="39"/>
        <v>에픽</v>
      </c>
      <c r="G812">
        <f t="shared" si="37"/>
        <v>6</v>
      </c>
      <c r="H812">
        <f>VLOOKUP($F812,'(참고)타워 스텟 가치'!$B$2:$L$6,H$2,0)+(VLOOKUP($F812,'(참고)타워 스텟 가치'!$B$2:$L$6,H$2,0)*$E812)</f>
        <v>1110.3749999999973</v>
      </c>
      <c r="I812">
        <f>VLOOKUP($F812,'(참고)타워 스텟 가치'!$B$2:$L$6,I$2,0)+(VLOOKUP($F812,'(참고)타워 스텟 가치'!$B$2:$L$6,I$2,0)*$E812)</f>
        <v>222.07499999999948</v>
      </c>
      <c r="J812">
        <f>VLOOKUP($F812,'(참고)타워 스텟 가치'!$B$2:$L$6,J$2,0)+(VLOOKUP($F812,'(참고)타워 스텟 가치'!$B$2:$L$6,J$2,0)*$E812)</f>
        <v>328999.99999999919</v>
      </c>
      <c r="K812">
        <f>VLOOKUP($F812,'(참고)타워 스텟 가치'!$B$2:$L$6,K$2,0)+(VLOOKUP($F812,'(참고)타워 스텟 가치'!$B$2:$L$6,K$2,0)*$E812)</f>
        <v>4441.4999999999891</v>
      </c>
      <c r="L812">
        <f>VLOOKUP($F812,'(참고)타워 스텟 가치'!$B$2:$L$6,L$2,0)+(VLOOKUP($F812,'(참고)타워 스텟 가치'!$B$2:$L$6,L$2,0)*$E812)</f>
        <v>74.024999999999821</v>
      </c>
      <c r="M812">
        <f>VLOOKUP($F812,'(참고)타워 스텟 가치'!$B$2:$L$6,M$2,0)+(VLOOKUP($F812,'(참고)타워 스텟 가치'!$B$2:$L$6,M$2,0)*$E812)</f>
        <v>19.739999999999952</v>
      </c>
      <c r="N812">
        <f>VLOOKUP($F812,'(참고)타워 스텟 가치'!$B$2:$L$6,N$2,0)+(VLOOKUP($F812,'(참고)타워 스텟 가치'!$B$2:$L$6,N$2,0)*$E812)</f>
        <v>0</v>
      </c>
      <c r="O812">
        <f>VLOOKUP($F812,'(참고)타워 스텟 가치'!$B$2:$L$6,O$2,0)+(VLOOKUP($F812,'(참고)타워 스텟 가치'!$B$2:$L$6,O$2,0)*$E812)</f>
        <v>0</v>
      </c>
      <c r="P812">
        <f>VLOOKUP($F812,'(참고)타워 스텟 가치'!$B$2:$L$6,P$2,0)+(VLOOKUP($F812,'(참고)타워 스텟 가치'!$B$2:$L$6,P$2,0)*$E812)</f>
        <v>46.059999999999889</v>
      </c>
      <c r="Q812">
        <f>SUM('스테이지별 몬스터 스텟'!H812*'(참고)타워 스텟 가치'!$Q$17,'스테이지별 몬스터 스텟'!I812*'(참고)타워 스텟 가치'!$R$17,'스테이지별 몬스터 스텟'!J812*'(참고)타워 스텟 가치'!$S$17,'스테이지별 몬스터 스텟'!K812*'(참고)타워 스텟 가치'!$T$17,'스테이지별 몬스터 스텟'!L812*'(참고)타워 스텟 가치'!$U$17,'스테이지별 몬스터 스텟'!M812*'(참고)타워 스텟 가치'!$V$17,'스테이지별 몬스터 스텟'!N812*'(참고)타워 스텟 가치'!$W$17,'스테이지별 몬스터 스텟'!O812*'(참고)타워 스텟 가치'!$X$17,'스테이지별 몬스터 스텟'!P812*'(참고)타워 스텟 가치'!$Y$17)</f>
        <v>505196.77249999874</v>
      </c>
      <c r="R812">
        <v>1</v>
      </c>
      <c r="S812">
        <f>VLOOKUP($F812,'(참고)타워 스텟 가치'!$B$7:$L$11,S$2,0)+(VLOOKUP($F812,'(참고)타워 스텟 가치'!$B$7:$L$11,S$2,0)*$E812)</f>
        <v>370.12499999999909</v>
      </c>
      <c r="T812">
        <f>VLOOKUP($F812,'(참고)타워 스텟 가치'!$B$7:$L$11,T$2,0)+(VLOOKUP($F812,'(참고)타워 스텟 가치'!$B$7:$L$11,T$2,0)*$E812)</f>
        <v>666.22499999999843</v>
      </c>
      <c r="U812">
        <f>VLOOKUP($F812,'(참고)타워 스텟 가치'!$B$7:$L$11,U$2,0)+(VLOOKUP($F812,'(참고)타워 스텟 가치'!$B$7:$L$11,U$2,0)*$E812)</f>
        <v>328999.99999999919</v>
      </c>
      <c r="V812">
        <f>VLOOKUP($F812,'(참고)타워 스텟 가치'!$B$7:$L$11,V$2,0)+(VLOOKUP($F812,'(참고)타워 스텟 가치'!$B$7:$L$11,V$2,0)*$E812)</f>
        <v>4441.4999999999891</v>
      </c>
      <c r="W812">
        <f>VLOOKUP($F812,'(참고)타워 스텟 가치'!$B$7:$L$11,W$2,0)+(VLOOKUP($F812,'(참고)타워 스텟 가치'!$B$7:$L$11,W$2,0)*$E812)</f>
        <v>74.024999999999821</v>
      </c>
      <c r="X812">
        <f>VLOOKUP($F812,'(참고)타워 스텟 가치'!$B$7:$L$11,X$2,0)+(VLOOKUP($F812,'(참고)타워 스텟 가치'!$B$7:$L$11,X$2,0)*$E812)</f>
        <v>19.739999999999952</v>
      </c>
      <c r="Y812">
        <f>VLOOKUP($F812,'(참고)타워 스텟 가치'!$B$7:$L$11,Y$2,0)+(VLOOKUP($F812,'(참고)타워 스텟 가치'!$B$7:$L$11,Y$2,0)*$E812)</f>
        <v>0</v>
      </c>
      <c r="Z812">
        <f>VLOOKUP($F812,'(참고)타워 스텟 가치'!$B$7:$L$11,Z$2,0)+(VLOOKUP($F812,'(참고)타워 스텟 가치'!$B$7:$L$11,Z$2,0)*$E812)</f>
        <v>0</v>
      </c>
      <c r="AA812">
        <f>VLOOKUP($F812,'(참고)타워 스텟 가치'!$B$7:$L$11,AA$2,0)+(VLOOKUP($F812,'(참고)타워 스텟 가치'!$B$7:$L$11,AA$2,0)*$E812)</f>
        <v>46.059999999999889</v>
      </c>
      <c r="AB812">
        <f>SUM('스테이지별 몬스터 스텟'!S812*'(참고)타워 스텟 가치'!$Q$17,'스테이지별 몬스터 스텟'!T812*'(참고)타워 스텟 가치'!$R$17,'스테이지별 몬스터 스텟'!U812*'(참고)타워 스텟 가치'!$S$17,'스테이지별 몬스터 스텟'!V812*'(참고)타워 스텟 가치'!$T$17,'스테이지별 몬스터 스텟'!W812*'(참고)타워 스텟 가치'!$U$17,'스테이지별 몬스터 스텟'!X812*'(참고)타워 스텟 가치'!$V$17,'스테이지별 몬스터 스텟'!Y812*'(참고)타워 스텟 가치'!$W$17,'스테이지별 몬스터 스텟'!Z812*'(참고)타워 스텟 가치'!$X$17,'스테이지별 몬스터 스텟'!AA812*'(참고)타워 스텟 가치'!$Y$17)</f>
        <v>504382.49749999878</v>
      </c>
      <c r="AC812">
        <v>2</v>
      </c>
      <c r="AD812">
        <f>VLOOKUP($F812,'(참고)타워 스텟 가치'!$B$12:$L$16,AD$2,0)+(VLOOKUP($F812,'(참고)타워 스텟 가치'!$B$12:$L$16,AD$2,0)*$E812)</f>
        <v>370.12499999999909</v>
      </c>
      <c r="AE812">
        <f>VLOOKUP($F812,'(참고)타워 스텟 가치'!$B$12:$L$16,AE$2,0)+(VLOOKUP($F812,'(참고)타워 스텟 가치'!$B$12:$L$16,AE$2,0)*$E812)</f>
        <v>444.14999999999895</v>
      </c>
      <c r="AF812">
        <f>VLOOKUP($F812,'(참고)타워 스텟 가치'!$B$12:$L$16,AF$2,0)+(VLOOKUP($F812,'(참고)타워 스텟 가치'!$B$12:$L$16,AF$2,0)*$E812)</f>
        <v>328999.99999999919</v>
      </c>
      <c r="AG812">
        <f>VLOOKUP($F812,'(참고)타워 스텟 가치'!$B$12:$L$16,AG$2,0)+(VLOOKUP($F812,'(참고)타워 스텟 가치'!$B$12:$L$16,AG$2,0)*$E812)</f>
        <v>2220.7499999999945</v>
      </c>
      <c r="AH812">
        <f>VLOOKUP($F812,'(참고)타워 스텟 가치'!$B$12:$L$16,AH$2,0)+(VLOOKUP($F812,'(참고)타워 스텟 가치'!$B$12:$L$16,AH$2,0)*$E812)</f>
        <v>74.024999999999821</v>
      </c>
      <c r="AI812">
        <f>VLOOKUP($F812,'(참고)타워 스텟 가치'!$B$12:$L$16,AI$2,0)+(VLOOKUP($F812,'(참고)타워 스텟 가치'!$B$12:$L$16,AI$2,0)*$E812)</f>
        <v>19.739999999999952</v>
      </c>
      <c r="AJ812">
        <f>VLOOKUP($F812,'(참고)타워 스텟 가치'!$B$12:$L$16,AJ$2,0)+(VLOOKUP($F812,'(참고)타워 스텟 가치'!$B$12:$L$16,AJ$2,0)*$E812)</f>
        <v>0</v>
      </c>
      <c r="AK812">
        <f>VLOOKUP($F812,'(참고)타워 스텟 가치'!$B$12:$L$16,AK$2,0)+(VLOOKUP($F812,'(참고)타워 스텟 가치'!$B$12:$L$16,AK$2,0)*$E812)</f>
        <v>0</v>
      </c>
      <c r="AL812">
        <f>VLOOKUP($F812,'(참고)타워 스텟 가치'!$B$12:$L$16,AL$2,0)+(VLOOKUP($F812,'(참고)타워 스텟 가치'!$B$12:$L$16,AL$2,0)*$E812)</f>
        <v>92.119999999999777</v>
      </c>
      <c r="AM812">
        <f>SUM('스테이지별 몬스터 스텟'!AD812*'(참고)타워 스텟 가치'!$Q$17,'스테이지별 몬스터 스텟'!AE812*'(참고)타워 스텟 가치'!$R$17,'스테이지별 몬스터 스텟'!AF812*'(참고)타워 스텟 가치'!$S$17,'스테이지별 몬스터 스텟'!AG812*'(참고)타워 스텟 가치'!$T$17,'스테이지별 몬스터 스텟'!AH812*'(참고)타워 스텟 가치'!$U$17,'스테이지별 몬스터 스텟'!AI812*'(참고)타워 스텟 가치'!$V$17,'스테이지별 몬스터 스텟'!AJ812*'(참고)타워 스텟 가치'!$W$17,'스테이지별 몬스터 스텟'!AK812*'(참고)타워 스텟 가치'!$X$17,'스테이지별 몬스터 스텟'!AL812*'(참고)타워 스텟 가치'!$Y$17)</f>
        <v>499700.00499999872</v>
      </c>
      <c r="AN812">
        <v>3</v>
      </c>
    </row>
    <row r="813" spans="3:40" x14ac:dyDescent="0.3">
      <c r="C813">
        <v>4</v>
      </c>
      <c r="D813">
        <f t="shared" si="38"/>
        <v>162</v>
      </c>
      <c r="E813" s="52">
        <f>VLOOKUP(D813,'스테이지별 난이도 설정'!B:C,2,0)</f>
        <v>64.799999999999841</v>
      </c>
      <c r="F813" t="str">
        <f t="shared" si="39"/>
        <v>유니크</v>
      </c>
      <c r="G813">
        <f t="shared" si="37"/>
        <v>6</v>
      </c>
      <c r="H813">
        <f>VLOOKUP($F813,'(참고)타워 스텟 가치'!$B$2:$L$6,H$2,0)+(VLOOKUP($F813,'(참고)타워 스텟 가치'!$B$2:$L$6,H$2,0)*$E813)</f>
        <v>1665.5624999999959</v>
      </c>
      <c r="I813">
        <f>VLOOKUP($F813,'(참고)타워 스텟 가치'!$B$2:$L$6,I$2,0)+(VLOOKUP($F813,'(참고)타워 스텟 가치'!$B$2:$L$6,I$2,0)*$E813)</f>
        <v>333.11249999999922</v>
      </c>
      <c r="J813">
        <f>VLOOKUP($F813,'(참고)타워 스텟 가치'!$B$2:$L$6,J$2,0)+(VLOOKUP($F813,'(참고)타워 스텟 가치'!$B$2:$L$6,J$2,0)*$E813)</f>
        <v>328999.99999999919</v>
      </c>
      <c r="K813">
        <f>VLOOKUP($F813,'(참고)타워 스텟 가치'!$B$2:$L$6,K$2,0)+(VLOOKUP($F813,'(참고)타워 스텟 가치'!$B$2:$L$6,K$2,0)*$E813)</f>
        <v>6662.2499999999836</v>
      </c>
      <c r="L813">
        <f>VLOOKUP($F813,'(참고)타워 스텟 가치'!$B$2:$L$6,L$2,0)+(VLOOKUP($F813,'(참고)타워 스텟 가치'!$B$2:$L$6,L$2,0)*$E813)</f>
        <v>111.03749999999974</v>
      </c>
      <c r="M813">
        <f>VLOOKUP($F813,'(참고)타워 스텟 가치'!$B$2:$L$6,M$2,0)+(VLOOKUP($F813,'(참고)타워 스텟 가치'!$B$2:$L$6,M$2,0)*$E813)</f>
        <v>19.739999999999952</v>
      </c>
      <c r="N813">
        <f>VLOOKUP($F813,'(참고)타워 스텟 가치'!$B$2:$L$6,N$2,0)+(VLOOKUP($F813,'(참고)타워 스텟 가치'!$B$2:$L$6,N$2,0)*$E813)</f>
        <v>0</v>
      </c>
      <c r="O813">
        <f>VLOOKUP($F813,'(참고)타워 스텟 가치'!$B$2:$L$6,O$2,0)+(VLOOKUP($F813,'(참고)타워 스텟 가치'!$B$2:$L$6,O$2,0)*$E813)</f>
        <v>0</v>
      </c>
      <c r="P813">
        <f>VLOOKUP($F813,'(참고)타워 스텟 가치'!$B$2:$L$6,P$2,0)+(VLOOKUP($F813,'(참고)타워 스텟 가치'!$B$2:$L$6,P$2,0)*$E813)</f>
        <v>65.799999999999841</v>
      </c>
      <c r="Q813">
        <f>SUM('스테이지별 몬스터 스텟'!H813*'(참고)타워 스텟 가치'!$Q$17,'스테이지별 몬스터 스텟'!I813*'(참고)타워 스텟 가치'!$R$17,'스테이지별 몬스터 스텟'!J813*'(참고)타워 스텟 가치'!$S$17,'스테이지별 몬스터 스텟'!K813*'(참고)타워 스텟 가치'!$T$17,'스테이지별 몬스터 스텟'!L813*'(참고)타워 스텟 가치'!$U$17,'스테이지별 몬스터 스텟'!M813*'(참고)타워 스텟 가치'!$V$17,'스테이지별 몬스터 스텟'!N813*'(참고)타워 스텟 가치'!$W$17,'스테이지별 몬스터 스텟'!O813*'(참고)타워 스텟 가치'!$X$17,'스테이지별 몬스터 스텟'!P813*'(참고)타워 스텟 가치'!$Y$17)</f>
        <v>511028.70874999871</v>
      </c>
      <c r="R813">
        <v>1</v>
      </c>
      <c r="S813">
        <f>VLOOKUP($F813,'(참고)타워 스텟 가치'!$B$7:$L$11,S$2,0)+(VLOOKUP($F813,'(참고)타워 스텟 가치'!$B$7:$L$11,S$2,0)*$E813)</f>
        <v>555.18749999999864</v>
      </c>
      <c r="T813">
        <f>VLOOKUP($F813,'(참고)타워 스텟 가치'!$B$7:$L$11,T$2,0)+(VLOOKUP($F813,'(참고)타워 스텟 가치'!$B$7:$L$11,T$2,0)*$E813)</f>
        <v>999.33749999999759</v>
      </c>
      <c r="U813">
        <f>VLOOKUP($F813,'(참고)타워 스텟 가치'!$B$7:$L$11,U$2,0)+(VLOOKUP($F813,'(참고)타워 스텟 가치'!$B$7:$L$11,U$2,0)*$E813)</f>
        <v>328999.99999999919</v>
      </c>
      <c r="V813">
        <f>VLOOKUP($F813,'(참고)타워 스텟 가치'!$B$7:$L$11,V$2,0)+(VLOOKUP($F813,'(참고)타워 스텟 가치'!$B$7:$L$11,V$2,0)*$E813)</f>
        <v>6662.2499999999836</v>
      </c>
      <c r="W813">
        <f>VLOOKUP($F813,'(참고)타워 스텟 가치'!$B$7:$L$11,W$2,0)+(VLOOKUP($F813,'(참고)타워 스텟 가치'!$B$7:$L$11,W$2,0)*$E813)</f>
        <v>111.03749999999974</v>
      </c>
      <c r="X813">
        <f>VLOOKUP($F813,'(참고)타워 스텟 가치'!$B$7:$L$11,X$2,0)+(VLOOKUP($F813,'(참고)타워 스텟 가치'!$B$7:$L$11,X$2,0)*$E813)</f>
        <v>19.739999999999952</v>
      </c>
      <c r="Y813">
        <f>VLOOKUP($F813,'(참고)타워 스텟 가치'!$B$7:$L$11,Y$2,0)+(VLOOKUP($F813,'(참고)타워 스텟 가치'!$B$7:$L$11,Y$2,0)*$E813)</f>
        <v>0</v>
      </c>
      <c r="Z813">
        <f>VLOOKUP($F813,'(참고)타워 스텟 가치'!$B$7:$L$11,Z$2,0)+(VLOOKUP($F813,'(참고)타워 스텟 가치'!$B$7:$L$11,Z$2,0)*$E813)</f>
        <v>0</v>
      </c>
      <c r="AA813">
        <f>VLOOKUP($F813,'(참고)타워 스텟 가치'!$B$7:$L$11,AA$2,0)+(VLOOKUP($F813,'(참고)타워 스텟 가치'!$B$7:$L$11,AA$2,0)*$E813)</f>
        <v>65.799999999999841</v>
      </c>
      <c r="AB813">
        <f>SUM('스테이지별 몬스터 스텟'!S813*'(참고)타워 스텟 가치'!$Q$17,'스테이지별 몬스터 스텟'!T813*'(참고)타워 스텟 가치'!$R$17,'스테이지별 몬스터 스텟'!U813*'(참고)타워 스텟 가치'!$S$17,'스테이지별 몬스터 스텟'!V813*'(참고)타워 스텟 가치'!$T$17,'스테이지별 몬스터 스텟'!W813*'(참고)타워 스텟 가치'!$U$17,'스테이지별 몬스터 스텟'!X813*'(참고)타워 스텟 가치'!$V$17,'스테이지별 몬스터 스텟'!Y813*'(참고)타워 스텟 가치'!$W$17,'스테이지별 몬스터 스텟'!Z813*'(참고)타워 스텟 가치'!$X$17,'스테이지별 몬스터 스텟'!AA813*'(참고)타워 스텟 가치'!$Y$17)</f>
        <v>509807.29624999868</v>
      </c>
      <c r="AC813">
        <v>2</v>
      </c>
      <c r="AD813">
        <f>VLOOKUP($F813,'(참고)타워 스텟 가치'!$B$12:$L$16,AD$2,0)+(VLOOKUP($F813,'(참고)타워 스텟 가치'!$B$12:$L$16,AD$2,0)*$E813)</f>
        <v>555.18749999999864</v>
      </c>
      <c r="AE813">
        <f>VLOOKUP($F813,'(참고)타워 스텟 가치'!$B$12:$L$16,AE$2,0)+(VLOOKUP($F813,'(참고)타워 스텟 가치'!$B$12:$L$16,AE$2,0)*$E813)</f>
        <v>666.22499999999843</v>
      </c>
      <c r="AF813">
        <f>VLOOKUP($F813,'(참고)타워 스텟 가치'!$B$12:$L$16,AF$2,0)+(VLOOKUP($F813,'(참고)타워 스텟 가치'!$B$12:$L$16,AF$2,0)*$E813)</f>
        <v>328999.99999999919</v>
      </c>
      <c r="AG813">
        <f>VLOOKUP($F813,'(참고)타워 스텟 가치'!$B$12:$L$16,AG$2,0)+(VLOOKUP($F813,'(참고)타워 스텟 가치'!$B$12:$L$16,AG$2,0)*$E813)</f>
        <v>3331.1249999999918</v>
      </c>
      <c r="AH813">
        <f>VLOOKUP($F813,'(참고)타워 스텟 가치'!$B$12:$L$16,AH$2,0)+(VLOOKUP($F813,'(참고)타워 스텟 가치'!$B$12:$L$16,AH$2,0)*$E813)</f>
        <v>111.03749999999974</v>
      </c>
      <c r="AI813">
        <f>VLOOKUP($F813,'(참고)타워 스텟 가치'!$B$12:$L$16,AI$2,0)+(VLOOKUP($F813,'(참고)타워 스텟 가치'!$B$12:$L$16,AI$2,0)*$E813)</f>
        <v>19.739999999999952</v>
      </c>
      <c r="AJ813">
        <f>VLOOKUP($F813,'(참고)타워 스텟 가치'!$B$12:$L$16,AJ$2,0)+(VLOOKUP($F813,'(참고)타워 스텟 가치'!$B$12:$L$16,AJ$2,0)*$E813)</f>
        <v>0</v>
      </c>
      <c r="AK813">
        <f>VLOOKUP($F813,'(참고)타워 스텟 가치'!$B$12:$L$16,AK$2,0)+(VLOOKUP($F813,'(참고)타워 스텟 가치'!$B$12:$L$16,AK$2,0)*$E813)</f>
        <v>0</v>
      </c>
      <c r="AL813">
        <f>VLOOKUP($F813,'(참고)타워 스텟 가치'!$B$12:$L$16,AL$2,0)+(VLOOKUP($F813,'(참고)타워 스텟 가치'!$B$12:$L$16,AL$2,0)*$E813)</f>
        <v>131.59999999999968</v>
      </c>
      <c r="AM813">
        <f>SUM('스테이지별 몬스터 스텟'!AD813*'(참고)타워 스텟 가치'!$Q$17,'스테이지별 몬스터 스텟'!AE813*'(참고)타워 스텟 가치'!$R$17,'스테이지별 몬스터 스텟'!AF813*'(참고)타워 스텟 가치'!$S$17,'스테이지별 몬스터 스텟'!AG813*'(참고)타워 스텟 가치'!$T$17,'스테이지별 몬스터 스텟'!AH813*'(참고)타워 스텟 가치'!$U$17,'스테이지별 몬스터 스텟'!AI813*'(참고)타워 스텟 가치'!$V$17,'스테이지별 몬스터 스텟'!AJ813*'(참고)타워 스텟 가치'!$W$17,'스테이지별 몬스터 스텟'!AK813*'(참고)타워 스텟 가치'!$X$17,'스테이지별 몬스터 스텟'!AL813*'(참고)타워 스텟 가치'!$Y$17)</f>
        <v>502776.97749999881</v>
      </c>
      <c r="AN813">
        <v>3</v>
      </c>
    </row>
    <row r="814" spans="3:40" x14ac:dyDescent="0.3">
      <c r="C814">
        <v>5</v>
      </c>
      <c r="D814">
        <f t="shared" si="38"/>
        <v>162</v>
      </c>
      <c r="E814" s="52">
        <f>VLOOKUP(D814,'스테이지별 난이도 설정'!B:C,2,0)</f>
        <v>64.799999999999841</v>
      </c>
      <c r="F814" t="str">
        <f t="shared" si="39"/>
        <v>스페셜</v>
      </c>
      <c r="G814">
        <f t="shared" si="37"/>
        <v>6</v>
      </c>
      <c r="H814">
        <f>VLOOKUP($F814,'(참고)타워 스텟 가치'!$B$2:$L$6,H$2,0)+(VLOOKUP($F814,'(참고)타워 스텟 가치'!$B$2:$L$6,H$2,0)*$E814)</f>
        <v>2498.3437499999941</v>
      </c>
      <c r="I814">
        <f>VLOOKUP($F814,'(참고)타워 스텟 가치'!$B$2:$L$6,I$2,0)+(VLOOKUP($F814,'(참고)타워 스텟 가치'!$B$2:$L$6,I$2,0)*$E814)</f>
        <v>499.66874999999879</v>
      </c>
      <c r="J814">
        <f>VLOOKUP($F814,'(참고)타워 스텟 가치'!$B$2:$L$6,J$2,0)+(VLOOKUP($F814,'(참고)타워 스텟 가치'!$B$2:$L$6,J$2,0)*$E814)</f>
        <v>328999.99999999919</v>
      </c>
      <c r="K814">
        <f>VLOOKUP($F814,'(참고)타워 스텟 가치'!$B$2:$L$6,K$2,0)+(VLOOKUP($F814,'(참고)타워 스텟 가치'!$B$2:$L$6,K$2,0)*$E814)</f>
        <v>9993.3749999999764</v>
      </c>
      <c r="L814">
        <f>VLOOKUP($F814,'(참고)타워 스텟 가치'!$B$2:$L$6,L$2,0)+(VLOOKUP($F814,'(참고)타워 스텟 가치'!$B$2:$L$6,L$2,0)*$E814)</f>
        <v>166.55624999999961</v>
      </c>
      <c r="M814">
        <f>VLOOKUP($F814,'(참고)타워 스텟 가치'!$B$2:$L$6,M$2,0)+(VLOOKUP($F814,'(참고)타워 스텟 가치'!$B$2:$L$6,M$2,0)*$E814)</f>
        <v>19.739999999999952</v>
      </c>
      <c r="N814">
        <f>VLOOKUP($F814,'(참고)타워 스텟 가치'!$B$2:$L$6,N$2,0)+(VLOOKUP($F814,'(참고)타워 스텟 가치'!$B$2:$L$6,N$2,0)*$E814)</f>
        <v>0</v>
      </c>
      <c r="O814">
        <f>VLOOKUP($F814,'(참고)타워 스텟 가치'!$B$2:$L$6,O$2,0)+(VLOOKUP($F814,'(참고)타워 스텟 가치'!$B$2:$L$6,O$2,0)*$E814)</f>
        <v>0</v>
      </c>
      <c r="P814">
        <f>VLOOKUP($F814,'(참고)타워 스텟 가치'!$B$2:$L$6,P$2,0)+(VLOOKUP($F814,'(참고)타워 스텟 가치'!$B$2:$L$6,P$2,0)*$E814)</f>
        <v>65.799999999999841</v>
      </c>
      <c r="Q814">
        <f>SUM('스테이지별 몬스터 스텟'!H814*'(참고)타워 스텟 가치'!$Q$17,'스테이지별 몬스터 스텟'!I814*'(참고)타워 스텟 가치'!$R$17,'스테이지별 몬스터 스텟'!J814*'(참고)타워 스텟 가치'!$S$17,'스테이지별 몬스터 스텟'!K814*'(참고)타워 스텟 가치'!$T$17,'스테이지별 몬스터 스텟'!L814*'(참고)타워 스텟 가치'!$U$17,'스테이지별 몬스터 스텟'!M814*'(참고)타워 스텟 가치'!$V$17,'스테이지별 몬스터 스텟'!N814*'(참고)타워 스텟 가치'!$W$17,'스테이지별 몬스터 스텟'!O814*'(참고)타워 스텟 가치'!$X$17,'스테이지별 몬스터 스텟'!P814*'(참고)타워 스텟 가치'!$Y$17)</f>
        <v>519717.39312499866</v>
      </c>
      <c r="R814">
        <v>1</v>
      </c>
      <c r="S814">
        <f>VLOOKUP($F814,'(참고)타워 스텟 가치'!$B$7:$L$11,S$2,0)+(VLOOKUP($F814,'(참고)타워 스텟 가치'!$B$7:$L$11,S$2,0)*$E814)</f>
        <v>832.78124999999795</v>
      </c>
      <c r="T814">
        <f>VLOOKUP($F814,'(참고)타워 스텟 가치'!$B$7:$L$11,T$2,0)+(VLOOKUP($F814,'(참고)타워 스텟 가치'!$B$7:$L$11,T$2,0)*$E814)</f>
        <v>1499.0062499999963</v>
      </c>
      <c r="U814">
        <f>VLOOKUP($F814,'(참고)타워 스텟 가치'!$B$7:$L$11,U$2,0)+(VLOOKUP($F814,'(참고)타워 스텟 가치'!$B$7:$L$11,U$2,0)*$E814)</f>
        <v>328999.99999999919</v>
      </c>
      <c r="V814">
        <f>VLOOKUP($F814,'(참고)타워 스텟 가치'!$B$7:$L$11,V$2,0)+(VLOOKUP($F814,'(참고)타워 스텟 가치'!$B$7:$L$11,V$2,0)*$E814)</f>
        <v>9993.3749999999764</v>
      </c>
      <c r="W814">
        <f>VLOOKUP($F814,'(참고)타워 스텟 가치'!$B$7:$L$11,W$2,0)+(VLOOKUP($F814,'(참고)타워 스텟 가치'!$B$7:$L$11,W$2,0)*$E814)</f>
        <v>166.55624999999961</v>
      </c>
      <c r="X814">
        <f>VLOOKUP($F814,'(참고)타워 스텟 가치'!$B$7:$L$11,X$2,0)+(VLOOKUP($F814,'(참고)타워 스텟 가치'!$B$7:$L$11,X$2,0)*$E814)</f>
        <v>19.739999999999952</v>
      </c>
      <c r="Y814">
        <f>VLOOKUP($F814,'(참고)타워 스텟 가치'!$B$7:$L$11,Y$2,0)+(VLOOKUP($F814,'(참고)타워 스텟 가치'!$B$7:$L$11,Y$2,0)*$E814)</f>
        <v>0</v>
      </c>
      <c r="Z814">
        <f>VLOOKUP($F814,'(참고)타워 스텟 가치'!$B$7:$L$11,Z$2,0)+(VLOOKUP($F814,'(참고)타워 스텟 가치'!$B$7:$L$11,Z$2,0)*$E814)</f>
        <v>0</v>
      </c>
      <c r="AA814">
        <f>VLOOKUP($F814,'(참고)타워 스텟 가치'!$B$7:$L$11,AA$2,0)+(VLOOKUP($F814,'(참고)타워 스텟 가치'!$B$7:$L$11,AA$2,0)*$E814)</f>
        <v>65.799999999999841</v>
      </c>
      <c r="AB814">
        <f>SUM('스테이지별 몬스터 스텟'!S814*'(참고)타워 스텟 가치'!$Q$17,'스테이지별 몬스터 스텟'!T814*'(참고)타워 스텟 가치'!$R$17,'스테이지별 몬스터 스텟'!U814*'(참고)타워 스텟 가치'!$S$17,'스테이지별 몬스터 스텟'!V814*'(참고)타워 스텟 가치'!$T$17,'스테이지별 몬스터 스텟'!W814*'(참고)타워 스텟 가치'!$U$17,'스테이지별 몬스터 스텟'!X814*'(참고)타워 스텟 가치'!$V$17,'스테이지별 몬스터 스텟'!Y814*'(참고)타워 스텟 가치'!$W$17,'스테이지별 몬스터 스텟'!Z814*'(참고)타워 스텟 가치'!$X$17,'스테이지별 몬스터 스텟'!AA814*'(참고)타워 스텟 가치'!$Y$17)</f>
        <v>517885.27437499864</v>
      </c>
      <c r="AC814">
        <v>2</v>
      </c>
      <c r="AD814">
        <f>VLOOKUP($F814,'(참고)타워 스텟 가치'!$B$12:$L$16,AD$2,0)+(VLOOKUP($F814,'(참고)타워 스텟 가치'!$B$12:$L$16,AD$2,0)*$E814)</f>
        <v>832.78124999999795</v>
      </c>
      <c r="AE814">
        <f>VLOOKUP($F814,'(참고)타워 스텟 가치'!$B$12:$L$16,AE$2,0)+(VLOOKUP($F814,'(참고)타워 스텟 가치'!$B$12:$L$16,AE$2,0)*$E814)</f>
        <v>999.33749999999759</v>
      </c>
      <c r="AF814">
        <f>VLOOKUP($F814,'(참고)타워 스텟 가치'!$B$12:$L$16,AF$2,0)+(VLOOKUP($F814,'(참고)타워 스텟 가치'!$B$12:$L$16,AF$2,0)*$E814)</f>
        <v>328999.99999999919</v>
      </c>
      <c r="AG814">
        <f>VLOOKUP($F814,'(참고)타워 스텟 가치'!$B$12:$L$16,AG$2,0)+(VLOOKUP($F814,'(참고)타워 스텟 가치'!$B$12:$L$16,AG$2,0)*$E814)</f>
        <v>4996.6874999999882</v>
      </c>
      <c r="AH814">
        <f>VLOOKUP($F814,'(참고)타워 스텟 가치'!$B$12:$L$16,AH$2,0)+(VLOOKUP($F814,'(참고)타워 스텟 가치'!$B$12:$L$16,AH$2,0)*$E814)</f>
        <v>166.55624999999961</v>
      </c>
      <c r="AI814">
        <f>VLOOKUP($F814,'(참고)타워 스텟 가치'!$B$12:$L$16,AI$2,0)+(VLOOKUP($F814,'(참고)타워 스텟 가치'!$B$12:$L$16,AI$2,0)*$E814)</f>
        <v>19.739999999999952</v>
      </c>
      <c r="AJ814">
        <f>VLOOKUP($F814,'(참고)타워 스텟 가치'!$B$12:$L$16,AJ$2,0)+(VLOOKUP($F814,'(참고)타워 스텟 가치'!$B$12:$L$16,AJ$2,0)*$E814)</f>
        <v>0</v>
      </c>
      <c r="AK814">
        <f>VLOOKUP($F814,'(참고)타워 스텟 가치'!$B$12:$L$16,AK$2,0)+(VLOOKUP($F814,'(참고)타워 스텟 가치'!$B$12:$L$16,AK$2,0)*$E814)</f>
        <v>0</v>
      </c>
      <c r="AL814">
        <f>VLOOKUP($F814,'(참고)타워 스텟 가치'!$B$12:$L$16,AL$2,0)+(VLOOKUP($F814,'(참고)타워 스텟 가치'!$B$12:$L$16,AL$2,0)*$E814)</f>
        <v>131.59999999999968</v>
      </c>
      <c r="AM814">
        <f>SUM('스테이지별 몬스터 스텟'!AD814*'(참고)타워 스텟 가치'!$Q$17,'스테이지별 몬스터 스텟'!AE814*'(참고)타워 스텟 가치'!$R$17,'스테이지별 몬스터 스텟'!AF814*'(참고)타워 스텟 가치'!$S$17,'스테이지별 몬스터 스텟'!AG814*'(참고)타워 스텟 가치'!$T$17,'스테이지별 몬스터 스텟'!AH814*'(참고)타워 스텟 가치'!$U$17,'스테이지별 몬스터 스텟'!AI814*'(참고)타워 스텟 가치'!$V$17,'스테이지별 몬스터 스텟'!AJ814*'(참고)타워 스텟 가치'!$W$17,'스테이지별 몬스터 스텟'!AK814*'(참고)타워 스텟 가치'!$X$17,'스테이지별 몬스터 스텟'!AL814*'(참고)타워 스텟 가치'!$Y$17)</f>
        <v>507273.99624999875</v>
      </c>
      <c r="AN814">
        <v>3</v>
      </c>
    </row>
    <row r="815" spans="3:40" x14ac:dyDescent="0.3">
      <c r="C815">
        <v>1</v>
      </c>
      <c r="D815">
        <f t="shared" si="38"/>
        <v>163</v>
      </c>
      <c r="E815" s="52">
        <f>VLOOKUP(D815,'스테이지별 난이도 설정'!B:C,2,0)</f>
        <v>65.199999999999847</v>
      </c>
      <c r="F815" t="str">
        <f t="shared" si="39"/>
        <v>일반</v>
      </c>
      <c r="G815">
        <f t="shared" si="37"/>
        <v>6</v>
      </c>
      <c r="H815">
        <f>VLOOKUP($F815,'(참고)타워 스텟 가치'!$B$2:$L$6,H$2,0)+(VLOOKUP($F815,'(참고)타워 스텟 가치'!$B$2:$L$6,H$2,0)*$E815)</f>
        <v>496.49999999999886</v>
      </c>
      <c r="I815">
        <f>VLOOKUP($F815,'(참고)타워 스텟 가치'!$B$2:$L$6,I$2,0)+(VLOOKUP($F815,'(참고)타워 스텟 가치'!$B$2:$L$6,I$2,0)*$E815)</f>
        <v>99.29999999999977</v>
      </c>
      <c r="J815">
        <f>VLOOKUP($F815,'(참고)타워 스텟 가치'!$B$2:$L$6,J$2,0)+(VLOOKUP($F815,'(참고)타워 스텟 가치'!$B$2:$L$6,J$2,0)*$E815)</f>
        <v>330999.99999999924</v>
      </c>
      <c r="K815">
        <f>VLOOKUP($F815,'(참고)타워 스텟 가치'!$B$2:$L$6,K$2,0)+(VLOOKUP($F815,'(참고)타워 스텟 가치'!$B$2:$L$6,K$2,0)*$E815)</f>
        <v>1985.9999999999955</v>
      </c>
      <c r="L815">
        <f>VLOOKUP($F815,'(참고)타워 스텟 가치'!$B$2:$L$6,L$2,0)+(VLOOKUP($F815,'(참고)타워 스텟 가치'!$B$2:$L$6,L$2,0)*$E815)</f>
        <v>33.099999999999923</v>
      </c>
      <c r="M815">
        <f>VLOOKUP($F815,'(참고)타워 스텟 가치'!$B$2:$L$6,M$2,0)+(VLOOKUP($F815,'(참고)타워 스텟 가치'!$B$2:$L$6,M$2,0)*$E815)</f>
        <v>19.859999999999953</v>
      </c>
      <c r="N815">
        <f>VLOOKUP($F815,'(참고)타워 스텟 가치'!$B$2:$L$6,N$2,0)+(VLOOKUP($F815,'(참고)타워 스텟 가치'!$B$2:$L$6,N$2,0)*$E815)</f>
        <v>0</v>
      </c>
      <c r="O815">
        <f>VLOOKUP($F815,'(참고)타워 스텟 가치'!$B$2:$L$6,O$2,0)+(VLOOKUP($F815,'(참고)타워 스텟 가치'!$B$2:$L$6,O$2,0)*$E815)</f>
        <v>0</v>
      </c>
      <c r="P815">
        <f>VLOOKUP($F815,'(참고)타워 스텟 가치'!$B$2:$L$6,P$2,0)+(VLOOKUP($F815,'(참고)타워 스텟 가치'!$B$2:$L$6,P$2,0)*$E815)</f>
        <v>46.33999999999989</v>
      </c>
      <c r="Q815">
        <f>SUM('스테이지별 몬스터 스텟'!H815*'(참고)타워 스텟 가치'!$Q$17,'스테이지별 몬스터 스텟'!I815*'(참고)타워 스텟 가치'!$R$17,'스테이지별 몬스터 스텟'!J815*'(참고)타워 스텟 가치'!$S$17,'스테이지별 몬스터 스텟'!K815*'(참고)타워 스텟 가치'!$T$17,'스테이지별 몬스터 스텟'!L815*'(참고)타워 스텟 가치'!$U$17,'스테이지별 몬스터 스텟'!M815*'(참고)타워 스텟 가치'!$V$17,'스테이지별 몬스터 스텟'!N815*'(참고)타워 스텟 가치'!$W$17,'스테이지별 몬스터 스텟'!O815*'(참고)타워 스텟 가치'!$X$17,'스테이지별 몬스터 스텟'!P815*'(참고)타워 스텟 가치'!$Y$17)</f>
        <v>501792.68999999884</v>
      </c>
      <c r="R815">
        <v>1</v>
      </c>
      <c r="S815">
        <f>VLOOKUP($F815,'(참고)타워 스텟 가치'!$B$7:$L$11,S$2,0)+(VLOOKUP($F815,'(참고)타워 스텟 가치'!$B$7:$L$11,S$2,0)*$E815)</f>
        <v>165.4999999999996</v>
      </c>
      <c r="T815">
        <f>VLOOKUP($F815,'(참고)타워 스텟 가치'!$B$7:$L$11,T$2,0)+(VLOOKUP($F815,'(참고)타워 스텟 가치'!$B$7:$L$11,T$2,0)*$E815)</f>
        <v>297.8999999999993</v>
      </c>
      <c r="U815">
        <f>VLOOKUP($F815,'(참고)타워 스텟 가치'!$B$7:$L$11,U$2,0)+(VLOOKUP($F815,'(참고)타워 스텟 가치'!$B$7:$L$11,U$2,0)*$E815)</f>
        <v>330999.99999999924</v>
      </c>
      <c r="V815">
        <f>VLOOKUP($F815,'(참고)타워 스텟 가치'!$B$7:$L$11,V$2,0)+(VLOOKUP($F815,'(참고)타워 스텟 가치'!$B$7:$L$11,V$2,0)*$E815)</f>
        <v>1985.9999999999955</v>
      </c>
      <c r="W815">
        <f>VLOOKUP($F815,'(참고)타워 스텟 가치'!$B$7:$L$11,W$2,0)+(VLOOKUP($F815,'(참고)타워 스텟 가치'!$B$7:$L$11,W$2,0)*$E815)</f>
        <v>33.099999999999923</v>
      </c>
      <c r="X815">
        <f>VLOOKUP($F815,'(참고)타워 스텟 가치'!$B$7:$L$11,X$2,0)+(VLOOKUP($F815,'(참고)타워 스텟 가치'!$B$7:$L$11,X$2,0)*$E815)</f>
        <v>19.859999999999953</v>
      </c>
      <c r="Y815">
        <f>VLOOKUP($F815,'(참고)타워 스텟 가치'!$B$7:$L$11,Y$2,0)+(VLOOKUP($F815,'(참고)타워 스텟 가치'!$B$7:$L$11,Y$2,0)*$E815)</f>
        <v>0</v>
      </c>
      <c r="Z815">
        <f>VLOOKUP($F815,'(참고)타워 스텟 가치'!$B$7:$L$11,Z$2,0)+(VLOOKUP($F815,'(참고)타워 스텟 가치'!$B$7:$L$11,Z$2,0)*$E815)</f>
        <v>0</v>
      </c>
      <c r="AA815">
        <f>VLOOKUP($F815,'(참고)타워 스텟 가치'!$B$7:$L$11,AA$2,0)+(VLOOKUP($F815,'(참고)타워 스텟 가치'!$B$7:$L$11,AA$2,0)*$E815)</f>
        <v>46.33999999999989</v>
      </c>
      <c r="AB815">
        <f>SUM('스테이지별 몬스터 스텟'!S815*'(참고)타워 스텟 가치'!$Q$17,'스테이지별 몬스터 스텟'!T815*'(참고)타워 스텟 가치'!$R$17,'스테이지별 몬스터 스텟'!U815*'(참고)타워 스텟 가치'!$S$17,'스테이지별 몬스터 스텟'!V815*'(참고)타워 스텟 가치'!$T$17,'스테이지별 몬스터 스텟'!W815*'(참고)타워 스텟 가치'!$U$17,'스테이지별 몬스터 스텟'!X815*'(참고)타워 스텟 가치'!$V$17,'스테이지별 몬스터 스텟'!Y815*'(참고)타워 스텟 가치'!$W$17,'스테이지별 몬스터 스텟'!Z815*'(참고)타워 스텟 가치'!$X$17,'스테이지별 몬스터 스텟'!AA815*'(참고)타워 스텟 가치'!$Y$17)</f>
        <v>501428.5899999988</v>
      </c>
      <c r="AC815">
        <v>2</v>
      </c>
      <c r="AD815">
        <f>VLOOKUP($F815,'(참고)타워 스텟 가치'!$B$12:$L$16,AD$2,0)+(VLOOKUP($F815,'(참고)타워 스텟 가치'!$B$12:$L$16,AD$2,0)*$E815)</f>
        <v>165.4999999999996</v>
      </c>
      <c r="AE815">
        <f>VLOOKUP($F815,'(참고)타워 스텟 가치'!$B$12:$L$16,AE$2,0)+(VLOOKUP($F815,'(참고)타워 스텟 가치'!$B$12:$L$16,AE$2,0)*$E815)</f>
        <v>198.59999999999954</v>
      </c>
      <c r="AF815">
        <f>VLOOKUP($F815,'(참고)타워 스텟 가치'!$B$12:$L$16,AF$2,0)+(VLOOKUP($F815,'(참고)타워 스텟 가치'!$B$12:$L$16,AF$2,0)*$E815)</f>
        <v>330999.99999999924</v>
      </c>
      <c r="AG815">
        <f>VLOOKUP($F815,'(참고)타워 스텟 가치'!$B$12:$L$16,AG$2,0)+(VLOOKUP($F815,'(참고)타워 스텟 가치'!$B$12:$L$16,AG$2,0)*$E815)</f>
        <v>992.99999999999773</v>
      </c>
      <c r="AH815">
        <f>VLOOKUP($F815,'(참고)타워 스텟 가치'!$B$12:$L$16,AH$2,0)+(VLOOKUP($F815,'(참고)타워 스텟 가치'!$B$12:$L$16,AH$2,0)*$E815)</f>
        <v>33.099999999999923</v>
      </c>
      <c r="AI815">
        <f>VLOOKUP($F815,'(참고)타워 스텟 가치'!$B$12:$L$16,AI$2,0)+(VLOOKUP($F815,'(참고)타워 스텟 가치'!$B$12:$L$16,AI$2,0)*$E815)</f>
        <v>19.859999999999953</v>
      </c>
      <c r="AJ815">
        <f>VLOOKUP($F815,'(참고)타워 스텟 가치'!$B$12:$L$16,AJ$2,0)+(VLOOKUP($F815,'(참고)타워 스텟 가치'!$B$12:$L$16,AJ$2,0)*$E815)</f>
        <v>0</v>
      </c>
      <c r="AK815">
        <f>VLOOKUP($F815,'(참고)타워 스텟 가치'!$B$12:$L$16,AK$2,0)+(VLOOKUP($F815,'(참고)타워 스텟 가치'!$B$12:$L$16,AK$2,0)*$E815)</f>
        <v>0</v>
      </c>
      <c r="AL815">
        <f>VLOOKUP($F815,'(참고)타워 스텟 가치'!$B$12:$L$16,AL$2,0)+(VLOOKUP($F815,'(참고)타워 스텟 가치'!$B$12:$L$16,AL$2,0)*$E815)</f>
        <v>92.679999999999779</v>
      </c>
      <c r="AM815">
        <f>SUM('스테이지별 몬스터 스텟'!AD815*'(참고)타워 스텟 가치'!$Q$17,'스테이지별 몬스터 스텟'!AE815*'(참고)타워 스텟 가치'!$R$17,'스테이지별 몬스터 스텟'!AF815*'(참고)타워 스텟 가치'!$S$17,'스테이지별 몬스터 스텟'!AG815*'(참고)타워 스텟 가치'!$T$17,'스테이지별 몬스터 스텟'!AH815*'(참고)타워 스텟 가치'!$U$17,'스테이지별 몬스터 스텟'!AI815*'(참고)타워 스텟 가치'!$V$17,'스테이지별 몬스터 스텟'!AJ815*'(참고)타워 스텟 가치'!$W$17,'스테이지별 몬스터 스텟'!AK815*'(참고)타워 스텟 가치'!$X$17,'스테이지별 몬스터 스텟'!AL815*'(참고)타워 스텟 가치'!$Y$17)</f>
        <v>499386.31999999884</v>
      </c>
      <c r="AN815">
        <v>3</v>
      </c>
    </row>
    <row r="816" spans="3:40" x14ac:dyDescent="0.3">
      <c r="C816">
        <v>2</v>
      </c>
      <c r="D816">
        <f t="shared" si="38"/>
        <v>163</v>
      </c>
      <c r="E816" s="52">
        <f>VLOOKUP(D816,'스테이지별 난이도 설정'!B:C,2,0)</f>
        <v>65.199999999999847</v>
      </c>
      <c r="F816" t="str">
        <f t="shared" si="39"/>
        <v>레어</v>
      </c>
      <c r="G816">
        <f t="shared" si="37"/>
        <v>6</v>
      </c>
      <c r="H816">
        <f>VLOOKUP($F816,'(참고)타워 스텟 가치'!$B$2:$L$6,H$2,0)+(VLOOKUP($F816,'(참고)타워 스텟 가치'!$B$2:$L$6,H$2,0)*$E816)</f>
        <v>744.74999999999829</v>
      </c>
      <c r="I816">
        <f>VLOOKUP($F816,'(참고)타워 스텟 가치'!$B$2:$L$6,I$2,0)+(VLOOKUP($F816,'(참고)타워 스텟 가치'!$B$2:$L$6,I$2,0)*$E816)</f>
        <v>148.94999999999965</v>
      </c>
      <c r="J816">
        <f>VLOOKUP($F816,'(참고)타워 스텟 가치'!$B$2:$L$6,J$2,0)+(VLOOKUP($F816,'(참고)타워 스텟 가치'!$B$2:$L$6,J$2,0)*$E816)</f>
        <v>330999.99999999924</v>
      </c>
      <c r="K816">
        <f>VLOOKUP($F816,'(참고)타워 스텟 가치'!$B$2:$L$6,K$2,0)+(VLOOKUP($F816,'(참고)타워 스텟 가치'!$B$2:$L$6,K$2,0)*$E816)</f>
        <v>2978.9999999999932</v>
      </c>
      <c r="L816">
        <f>VLOOKUP($F816,'(참고)타워 스텟 가치'!$B$2:$L$6,L$2,0)+(VLOOKUP($F816,'(참고)타워 스텟 가치'!$B$2:$L$6,L$2,0)*$E816)</f>
        <v>49.649999999999885</v>
      </c>
      <c r="M816">
        <f>VLOOKUP($F816,'(참고)타워 스텟 가치'!$B$2:$L$6,M$2,0)+(VLOOKUP($F816,'(참고)타워 스텟 가치'!$B$2:$L$6,M$2,0)*$E816)</f>
        <v>19.859999999999953</v>
      </c>
      <c r="N816">
        <f>VLOOKUP($F816,'(참고)타워 스텟 가치'!$B$2:$L$6,N$2,0)+(VLOOKUP($F816,'(참고)타워 스텟 가치'!$B$2:$L$6,N$2,0)*$E816)</f>
        <v>0</v>
      </c>
      <c r="O816">
        <f>VLOOKUP($F816,'(참고)타워 스텟 가치'!$B$2:$L$6,O$2,0)+(VLOOKUP($F816,'(참고)타워 스텟 가치'!$B$2:$L$6,O$2,0)*$E816)</f>
        <v>0</v>
      </c>
      <c r="P816">
        <f>VLOOKUP($F816,'(참고)타워 스텟 가치'!$B$2:$L$6,P$2,0)+(VLOOKUP($F816,'(참고)타워 스텟 가치'!$B$2:$L$6,P$2,0)*$E816)</f>
        <v>46.33999999999989</v>
      </c>
      <c r="Q816">
        <f>SUM('스테이지별 몬스터 스텟'!H816*'(참고)타워 스텟 가치'!$Q$17,'스테이지별 몬스터 스텟'!I816*'(참고)타워 스텟 가치'!$R$17,'스테이지별 몬스터 스텟'!J816*'(참고)타워 스텟 가치'!$S$17,'스테이지별 몬스터 스텟'!K816*'(참고)타워 스텟 가치'!$T$17,'스테이지별 몬스터 스텟'!L816*'(참고)타워 스텟 가치'!$U$17,'스테이지별 몬스터 스텟'!M816*'(참고)타워 스텟 가치'!$V$17,'스테이지별 몬스터 스텟'!N816*'(참고)타워 스텟 가치'!$W$17,'스테이지별 몬스터 스텟'!O816*'(참고)타워 스텟 가치'!$X$17,'스테이지별 몬스터 스텟'!P816*'(참고)타워 스텟 가치'!$Y$17)</f>
        <v>504382.76499999879</v>
      </c>
      <c r="R816">
        <v>1</v>
      </c>
      <c r="S816">
        <f>VLOOKUP($F816,'(참고)타워 스텟 가치'!$B$7:$L$11,S$2,0)+(VLOOKUP($F816,'(참고)타워 스텟 가치'!$B$7:$L$11,S$2,0)*$E816)</f>
        <v>248.24999999999943</v>
      </c>
      <c r="T816">
        <f>VLOOKUP($F816,'(참고)타워 스텟 가치'!$B$7:$L$11,T$2,0)+(VLOOKUP($F816,'(참고)타워 스텟 가치'!$B$7:$L$11,T$2,0)*$E816)</f>
        <v>446.84999999999894</v>
      </c>
      <c r="U816">
        <f>VLOOKUP($F816,'(참고)타워 스텟 가치'!$B$7:$L$11,U$2,0)+(VLOOKUP($F816,'(참고)타워 스텟 가치'!$B$7:$L$11,U$2,0)*$E816)</f>
        <v>330999.99999999924</v>
      </c>
      <c r="V816">
        <f>VLOOKUP($F816,'(참고)타워 스텟 가치'!$B$7:$L$11,V$2,0)+(VLOOKUP($F816,'(참고)타워 스텟 가치'!$B$7:$L$11,V$2,0)*$E816)</f>
        <v>2978.9999999999932</v>
      </c>
      <c r="W816">
        <f>VLOOKUP($F816,'(참고)타워 스텟 가치'!$B$7:$L$11,W$2,0)+(VLOOKUP($F816,'(참고)타워 스텟 가치'!$B$7:$L$11,W$2,0)*$E816)</f>
        <v>49.649999999999885</v>
      </c>
      <c r="X816">
        <f>VLOOKUP($F816,'(참고)타워 스텟 가치'!$B$7:$L$11,X$2,0)+(VLOOKUP($F816,'(참고)타워 스텟 가치'!$B$7:$L$11,X$2,0)*$E816)</f>
        <v>19.859999999999953</v>
      </c>
      <c r="Y816">
        <f>VLOOKUP($F816,'(참고)타워 스텟 가치'!$B$7:$L$11,Y$2,0)+(VLOOKUP($F816,'(참고)타워 스텟 가치'!$B$7:$L$11,Y$2,0)*$E816)</f>
        <v>0</v>
      </c>
      <c r="Z816">
        <f>VLOOKUP($F816,'(참고)타워 스텟 가치'!$B$7:$L$11,Z$2,0)+(VLOOKUP($F816,'(참고)타워 스텟 가치'!$B$7:$L$11,Z$2,0)*$E816)</f>
        <v>0</v>
      </c>
      <c r="AA816">
        <f>VLOOKUP($F816,'(참고)타워 스텟 가치'!$B$7:$L$11,AA$2,0)+(VLOOKUP($F816,'(참고)타워 스텟 가치'!$B$7:$L$11,AA$2,0)*$E816)</f>
        <v>46.33999999999989</v>
      </c>
      <c r="AB816">
        <f>SUM('스테이지별 몬스터 스텟'!S816*'(참고)타워 스텟 가치'!$Q$17,'스테이지별 몬스터 스텟'!T816*'(참고)타워 스텟 가치'!$R$17,'스테이지별 몬스터 스텟'!U816*'(참고)타워 스텟 가치'!$S$17,'스테이지별 몬스터 스텟'!V816*'(참고)타워 스텟 가치'!$T$17,'스테이지별 몬스터 스텟'!W816*'(참고)타워 스텟 가치'!$U$17,'스테이지별 몬스터 스텟'!X816*'(참고)타워 스텟 가치'!$V$17,'스테이지별 몬스터 스텟'!Y816*'(참고)타워 스텟 가치'!$W$17,'스테이지별 몬스터 스텟'!Z816*'(참고)타워 스텟 가치'!$X$17,'스테이지별 몬스터 스텟'!AA816*'(참고)타워 스텟 가치'!$Y$17)</f>
        <v>503836.61499999883</v>
      </c>
      <c r="AC816">
        <v>2</v>
      </c>
      <c r="AD816">
        <f>VLOOKUP($F816,'(참고)타워 스텟 가치'!$B$12:$L$16,AD$2,0)+(VLOOKUP($F816,'(참고)타워 스텟 가치'!$B$12:$L$16,AD$2,0)*$E816)</f>
        <v>248.24999999999943</v>
      </c>
      <c r="AE816">
        <f>VLOOKUP($F816,'(참고)타워 스텟 가치'!$B$12:$L$16,AE$2,0)+(VLOOKUP($F816,'(참고)타워 스텟 가치'!$B$12:$L$16,AE$2,0)*$E816)</f>
        <v>297.8999999999993</v>
      </c>
      <c r="AF816">
        <f>VLOOKUP($F816,'(참고)타워 스텟 가치'!$B$12:$L$16,AF$2,0)+(VLOOKUP($F816,'(참고)타워 스텟 가치'!$B$12:$L$16,AF$2,0)*$E816)</f>
        <v>330999.99999999924</v>
      </c>
      <c r="AG816">
        <f>VLOOKUP($F816,'(참고)타워 스텟 가치'!$B$12:$L$16,AG$2,0)+(VLOOKUP($F816,'(참고)타워 스텟 가치'!$B$12:$L$16,AG$2,0)*$E816)</f>
        <v>1489.4999999999966</v>
      </c>
      <c r="AH816">
        <f>VLOOKUP($F816,'(참고)타워 스텟 가치'!$B$12:$L$16,AH$2,0)+(VLOOKUP($F816,'(참고)타워 스텟 가치'!$B$12:$L$16,AH$2,0)*$E816)</f>
        <v>49.649999999999885</v>
      </c>
      <c r="AI816">
        <f>VLOOKUP($F816,'(참고)타워 스텟 가치'!$B$12:$L$16,AI$2,0)+(VLOOKUP($F816,'(참고)타워 스텟 가치'!$B$12:$L$16,AI$2,0)*$E816)</f>
        <v>19.859999999999953</v>
      </c>
      <c r="AJ816">
        <f>VLOOKUP($F816,'(참고)타워 스텟 가치'!$B$12:$L$16,AJ$2,0)+(VLOOKUP($F816,'(참고)타워 스텟 가치'!$B$12:$L$16,AJ$2,0)*$E816)</f>
        <v>0</v>
      </c>
      <c r="AK816">
        <f>VLOOKUP($F816,'(참고)타워 스텟 가치'!$B$12:$L$16,AK$2,0)+(VLOOKUP($F816,'(참고)타워 스텟 가치'!$B$12:$L$16,AK$2,0)*$E816)</f>
        <v>0</v>
      </c>
      <c r="AL816">
        <f>VLOOKUP($F816,'(참고)타워 스텟 가치'!$B$12:$L$16,AL$2,0)+(VLOOKUP($F816,'(참고)타워 스텟 가치'!$B$12:$L$16,AL$2,0)*$E816)</f>
        <v>92.679999999999779</v>
      </c>
      <c r="AM816">
        <f>SUM('스테이지별 몬스터 스텟'!AD816*'(참고)타워 스텟 가치'!$Q$17,'스테이지별 몬스터 스텟'!AE816*'(참고)타워 스텟 가치'!$R$17,'스테이지별 몬스터 스텟'!AF816*'(참고)타워 스텟 가치'!$S$17,'스테이지별 몬스터 스텟'!AG816*'(참고)타워 스텟 가치'!$T$17,'스테이지별 몬스터 스텟'!AH816*'(참고)타워 스텟 가치'!$U$17,'스테이지별 몬스터 스텟'!AI816*'(참고)타워 스텟 가치'!$V$17,'스테이지별 몬스터 스텟'!AJ816*'(참고)타워 스텟 가치'!$W$17,'스테이지별 몬스터 스텟'!AK816*'(참고)타워 스텟 가치'!$X$17,'스테이지별 몬스터 스텟'!AL816*'(참고)타워 스텟 가치'!$Y$17)</f>
        <v>500726.86999999877</v>
      </c>
      <c r="AN816">
        <v>3</v>
      </c>
    </row>
    <row r="817" spans="3:40" x14ac:dyDescent="0.3">
      <c r="C817">
        <v>3</v>
      </c>
      <c r="D817">
        <f t="shared" si="38"/>
        <v>163</v>
      </c>
      <c r="E817" s="52">
        <f>VLOOKUP(D817,'스테이지별 난이도 설정'!B:C,2,0)</f>
        <v>65.199999999999847</v>
      </c>
      <c r="F817" t="str">
        <f t="shared" si="39"/>
        <v>에픽</v>
      </c>
      <c r="G817">
        <f t="shared" si="37"/>
        <v>6</v>
      </c>
      <c r="H817">
        <f>VLOOKUP($F817,'(참고)타워 스텟 가치'!$B$2:$L$6,H$2,0)+(VLOOKUP($F817,'(참고)타워 스텟 가치'!$B$2:$L$6,H$2,0)*$E817)</f>
        <v>1117.1249999999975</v>
      </c>
      <c r="I817">
        <f>VLOOKUP($F817,'(참고)타워 스텟 가치'!$B$2:$L$6,I$2,0)+(VLOOKUP($F817,'(참고)타워 스텟 가치'!$B$2:$L$6,I$2,0)*$E817)</f>
        <v>223.42499999999947</v>
      </c>
      <c r="J817">
        <f>VLOOKUP($F817,'(참고)타워 스텟 가치'!$B$2:$L$6,J$2,0)+(VLOOKUP($F817,'(참고)타워 스텟 가치'!$B$2:$L$6,J$2,0)*$E817)</f>
        <v>330999.99999999924</v>
      </c>
      <c r="K817">
        <f>VLOOKUP($F817,'(참고)타워 스텟 가치'!$B$2:$L$6,K$2,0)+(VLOOKUP($F817,'(참고)타워 스텟 가치'!$B$2:$L$6,K$2,0)*$E817)</f>
        <v>4468.49999999999</v>
      </c>
      <c r="L817">
        <f>VLOOKUP($F817,'(참고)타워 스텟 가치'!$B$2:$L$6,L$2,0)+(VLOOKUP($F817,'(참고)타워 스텟 가치'!$B$2:$L$6,L$2,0)*$E817)</f>
        <v>74.474999999999824</v>
      </c>
      <c r="M817">
        <f>VLOOKUP($F817,'(참고)타워 스텟 가치'!$B$2:$L$6,M$2,0)+(VLOOKUP($F817,'(참고)타워 스텟 가치'!$B$2:$L$6,M$2,0)*$E817)</f>
        <v>19.859999999999953</v>
      </c>
      <c r="N817">
        <f>VLOOKUP($F817,'(참고)타워 스텟 가치'!$B$2:$L$6,N$2,0)+(VLOOKUP($F817,'(참고)타워 스텟 가치'!$B$2:$L$6,N$2,0)*$E817)</f>
        <v>0</v>
      </c>
      <c r="O817">
        <f>VLOOKUP($F817,'(참고)타워 스텟 가치'!$B$2:$L$6,O$2,0)+(VLOOKUP($F817,'(참고)타워 스텟 가치'!$B$2:$L$6,O$2,0)*$E817)</f>
        <v>0</v>
      </c>
      <c r="P817">
        <f>VLOOKUP($F817,'(참고)타워 스텟 가치'!$B$2:$L$6,P$2,0)+(VLOOKUP($F817,'(참고)타워 스텟 가치'!$B$2:$L$6,P$2,0)*$E817)</f>
        <v>46.33999999999989</v>
      </c>
      <c r="Q817">
        <f>SUM('스테이지별 몬스터 스텟'!H817*'(참고)타워 스텟 가치'!$Q$17,'스테이지별 몬스터 스텟'!I817*'(참고)타워 스텟 가치'!$R$17,'스테이지별 몬스터 스텟'!J817*'(참고)타워 스텟 가치'!$S$17,'스테이지별 몬스터 스텟'!K817*'(참고)타워 스텟 가치'!$T$17,'스테이지별 몬스터 스텟'!L817*'(참고)타워 스텟 가치'!$U$17,'스테이지별 몬스터 스텟'!M817*'(참고)타워 스텟 가치'!$V$17,'스테이지별 몬스터 스텟'!N817*'(참고)타워 스텟 가치'!$W$17,'스테이지별 몬스터 스텟'!O817*'(참고)타워 스텟 가치'!$X$17,'스테이지별 몬스터 스텟'!P817*'(참고)타워 스텟 가치'!$Y$17)</f>
        <v>508267.87749999884</v>
      </c>
      <c r="R817">
        <v>1</v>
      </c>
      <c r="S817">
        <f>VLOOKUP($F817,'(참고)타워 스텟 가치'!$B$7:$L$11,S$2,0)+(VLOOKUP($F817,'(참고)타워 스텟 가치'!$B$7:$L$11,S$2,0)*$E817)</f>
        <v>372.37499999999915</v>
      </c>
      <c r="T817">
        <f>VLOOKUP($F817,'(참고)타워 스텟 가치'!$B$7:$L$11,T$2,0)+(VLOOKUP($F817,'(참고)타워 스텟 가치'!$B$7:$L$11,T$2,0)*$E817)</f>
        <v>670.2749999999985</v>
      </c>
      <c r="U817">
        <f>VLOOKUP($F817,'(참고)타워 스텟 가치'!$B$7:$L$11,U$2,0)+(VLOOKUP($F817,'(참고)타워 스텟 가치'!$B$7:$L$11,U$2,0)*$E817)</f>
        <v>330999.99999999924</v>
      </c>
      <c r="V817">
        <f>VLOOKUP($F817,'(참고)타워 스텟 가치'!$B$7:$L$11,V$2,0)+(VLOOKUP($F817,'(참고)타워 스텟 가치'!$B$7:$L$11,V$2,0)*$E817)</f>
        <v>4468.49999999999</v>
      </c>
      <c r="W817">
        <f>VLOOKUP($F817,'(참고)타워 스텟 가치'!$B$7:$L$11,W$2,0)+(VLOOKUP($F817,'(참고)타워 스텟 가치'!$B$7:$L$11,W$2,0)*$E817)</f>
        <v>74.474999999999824</v>
      </c>
      <c r="X817">
        <f>VLOOKUP($F817,'(참고)타워 스텟 가치'!$B$7:$L$11,X$2,0)+(VLOOKUP($F817,'(참고)타워 스텟 가치'!$B$7:$L$11,X$2,0)*$E817)</f>
        <v>19.859999999999953</v>
      </c>
      <c r="Y817">
        <f>VLOOKUP($F817,'(참고)타워 스텟 가치'!$B$7:$L$11,Y$2,0)+(VLOOKUP($F817,'(참고)타워 스텟 가치'!$B$7:$L$11,Y$2,0)*$E817)</f>
        <v>0</v>
      </c>
      <c r="Z817">
        <f>VLOOKUP($F817,'(참고)타워 스텟 가치'!$B$7:$L$11,Z$2,0)+(VLOOKUP($F817,'(참고)타워 스텟 가치'!$B$7:$L$11,Z$2,0)*$E817)</f>
        <v>0</v>
      </c>
      <c r="AA817">
        <f>VLOOKUP($F817,'(참고)타워 스텟 가치'!$B$7:$L$11,AA$2,0)+(VLOOKUP($F817,'(참고)타워 스텟 가치'!$B$7:$L$11,AA$2,0)*$E817)</f>
        <v>46.33999999999989</v>
      </c>
      <c r="AB817">
        <f>SUM('스테이지별 몬스터 스텟'!S817*'(참고)타워 스텟 가치'!$Q$17,'스테이지별 몬스터 스텟'!T817*'(참고)타워 스텟 가치'!$R$17,'스테이지별 몬스터 스텟'!U817*'(참고)타워 스텟 가치'!$S$17,'스테이지별 몬스터 스텟'!V817*'(참고)타워 스텟 가치'!$T$17,'스테이지별 몬스터 스텟'!W817*'(참고)타워 스텟 가치'!$U$17,'스테이지별 몬스터 스텟'!X817*'(참고)타워 스텟 가치'!$V$17,'스테이지별 몬스터 스텟'!Y817*'(참고)타워 스텟 가치'!$W$17,'스테이지별 몬스터 스텟'!Z817*'(참고)타워 스텟 가치'!$X$17,'스테이지별 몬스터 스텟'!AA817*'(참고)타워 스텟 가치'!$Y$17)</f>
        <v>507448.6524999988</v>
      </c>
      <c r="AC817">
        <v>2</v>
      </c>
      <c r="AD817">
        <f>VLOOKUP($F817,'(참고)타워 스텟 가치'!$B$12:$L$16,AD$2,0)+(VLOOKUP($F817,'(참고)타워 스텟 가치'!$B$12:$L$16,AD$2,0)*$E817)</f>
        <v>372.37499999999915</v>
      </c>
      <c r="AE817">
        <f>VLOOKUP($F817,'(참고)타워 스텟 가치'!$B$12:$L$16,AE$2,0)+(VLOOKUP($F817,'(참고)타워 스텟 가치'!$B$12:$L$16,AE$2,0)*$E817)</f>
        <v>446.84999999999894</v>
      </c>
      <c r="AF817">
        <f>VLOOKUP($F817,'(참고)타워 스텟 가치'!$B$12:$L$16,AF$2,0)+(VLOOKUP($F817,'(참고)타워 스텟 가치'!$B$12:$L$16,AF$2,0)*$E817)</f>
        <v>330999.99999999924</v>
      </c>
      <c r="AG817">
        <f>VLOOKUP($F817,'(참고)타워 스텟 가치'!$B$12:$L$16,AG$2,0)+(VLOOKUP($F817,'(참고)타워 스텟 가치'!$B$12:$L$16,AG$2,0)*$E817)</f>
        <v>2234.249999999995</v>
      </c>
      <c r="AH817">
        <f>VLOOKUP($F817,'(참고)타워 스텟 가치'!$B$12:$L$16,AH$2,0)+(VLOOKUP($F817,'(참고)타워 스텟 가치'!$B$12:$L$16,AH$2,0)*$E817)</f>
        <v>74.474999999999824</v>
      </c>
      <c r="AI817">
        <f>VLOOKUP($F817,'(참고)타워 스텟 가치'!$B$12:$L$16,AI$2,0)+(VLOOKUP($F817,'(참고)타워 스텟 가치'!$B$12:$L$16,AI$2,0)*$E817)</f>
        <v>19.859999999999953</v>
      </c>
      <c r="AJ817">
        <f>VLOOKUP($F817,'(참고)타워 스텟 가치'!$B$12:$L$16,AJ$2,0)+(VLOOKUP($F817,'(참고)타워 스텟 가치'!$B$12:$L$16,AJ$2,0)*$E817)</f>
        <v>0</v>
      </c>
      <c r="AK817">
        <f>VLOOKUP($F817,'(참고)타워 스텟 가치'!$B$12:$L$16,AK$2,0)+(VLOOKUP($F817,'(참고)타워 스텟 가치'!$B$12:$L$16,AK$2,0)*$E817)</f>
        <v>0</v>
      </c>
      <c r="AL817">
        <f>VLOOKUP($F817,'(참고)타워 스텟 가치'!$B$12:$L$16,AL$2,0)+(VLOOKUP($F817,'(참고)타워 스텟 가치'!$B$12:$L$16,AL$2,0)*$E817)</f>
        <v>92.679999999999779</v>
      </c>
      <c r="AM817">
        <f>SUM('스테이지별 몬스터 스텟'!AD817*'(참고)타워 스텟 가치'!$Q$17,'스테이지별 몬스터 스텟'!AE817*'(참고)타워 스텟 가치'!$R$17,'스테이지별 몬스터 스텟'!AF817*'(참고)타워 스텟 가치'!$S$17,'스테이지별 몬스터 스텟'!AG817*'(참고)타워 스텟 가치'!$T$17,'스테이지별 몬스터 스텟'!AH817*'(참고)타워 스텟 가치'!$U$17,'스테이지별 몬스터 스텟'!AI817*'(참고)타워 스텟 가치'!$V$17,'스테이지별 몬스터 스텟'!AJ817*'(참고)타워 스텟 가치'!$W$17,'스테이지별 몬스터 스텟'!AK817*'(참고)타워 스텟 가치'!$X$17,'스테이지별 몬스터 스텟'!AL817*'(참고)타워 스텟 가치'!$Y$17)</f>
        <v>502737.69499999884</v>
      </c>
      <c r="AN817">
        <v>3</v>
      </c>
    </row>
    <row r="818" spans="3:40" x14ac:dyDescent="0.3">
      <c r="C818">
        <v>4</v>
      </c>
      <c r="D818">
        <f t="shared" si="38"/>
        <v>163</v>
      </c>
      <c r="E818" s="52">
        <f>VLOOKUP(D818,'스테이지별 난이도 설정'!B:C,2,0)</f>
        <v>65.199999999999847</v>
      </c>
      <c r="F818" t="str">
        <f t="shared" si="39"/>
        <v>유니크</v>
      </c>
      <c r="G818">
        <f t="shared" si="37"/>
        <v>6</v>
      </c>
      <c r="H818">
        <f>VLOOKUP($F818,'(참고)타워 스텟 가치'!$B$2:$L$6,H$2,0)+(VLOOKUP($F818,'(참고)타워 스텟 가치'!$B$2:$L$6,H$2,0)*$E818)</f>
        <v>1675.6874999999961</v>
      </c>
      <c r="I818">
        <f>VLOOKUP($F818,'(참고)타워 스텟 가치'!$B$2:$L$6,I$2,0)+(VLOOKUP($F818,'(참고)타워 스텟 가치'!$B$2:$L$6,I$2,0)*$E818)</f>
        <v>335.13749999999925</v>
      </c>
      <c r="J818">
        <f>VLOOKUP($F818,'(참고)타워 스텟 가치'!$B$2:$L$6,J$2,0)+(VLOOKUP($F818,'(참고)타워 스텟 가치'!$B$2:$L$6,J$2,0)*$E818)</f>
        <v>330999.99999999924</v>
      </c>
      <c r="K818">
        <f>VLOOKUP($F818,'(참고)타워 스텟 가치'!$B$2:$L$6,K$2,0)+(VLOOKUP($F818,'(참고)타워 스텟 가치'!$B$2:$L$6,K$2,0)*$E818)</f>
        <v>6702.7499999999845</v>
      </c>
      <c r="L818">
        <f>VLOOKUP($F818,'(참고)타워 스텟 가치'!$B$2:$L$6,L$2,0)+(VLOOKUP($F818,'(참고)타워 스텟 가치'!$B$2:$L$6,L$2,0)*$E818)</f>
        <v>111.71249999999974</v>
      </c>
      <c r="M818">
        <f>VLOOKUP($F818,'(참고)타워 스텟 가치'!$B$2:$L$6,M$2,0)+(VLOOKUP($F818,'(참고)타워 스텟 가치'!$B$2:$L$6,M$2,0)*$E818)</f>
        <v>19.859999999999953</v>
      </c>
      <c r="N818">
        <f>VLOOKUP($F818,'(참고)타워 스텟 가치'!$B$2:$L$6,N$2,0)+(VLOOKUP($F818,'(참고)타워 스텟 가치'!$B$2:$L$6,N$2,0)*$E818)</f>
        <v>0</v>
      </c>
      <c r="O818">
        <f>VLOOKUP($F818,'(참고)타워 스텟 가치'!$B$2:$L$6,O$2,0)+(VLOOKUP($F818,'(참고)타워 스텟 가치'!$B$2:$L$6,O$2,0)*$E818)</f>
        <v>0</v>
      </c>
      <c r="P818">
        <f>VLOOKUP($F818,'(참고)타워 스텟 가치'!$B$2:$L$6,P$2,0)+(VLOOKUP($F818,'(참고)타워 스텟 가치'!$B$2:$L$6,P$2,0)*$E818)</f>
        <v>66.199999999999847</v>
      </c>
      <c r="Q818">
        <f>SUM('스테이지별 몬스터 스텟'!H818*'(참고)타워 스텟 가치'!$Q$17,'스테이지별 몬스터 스텟'!I818*'(참고)타워 스텟 가치'!$R$17,'스테이지별 몬스터 스텟'!J818*'(참고)타워 스텟 가치'!$S$17,'스테이지별 몬스터 스텟'!K818*'(참고)타워 스텟 가치'!$T$17,'스테이지별 몬스터 스텟'!L818*'(참고)타워 스텟 가치'!$U$17,'스테이지별 몬스터 스텟'!M818*'(참고)타워 스텟 가치'!$V$17,'스테이지별 몬스터 스텟'!N818*'(참고)타워 스텟 가치'!$W$17,'스테이지별 몬스터 스텟'!O818*'(참고)타워 스텟 가치'!$X$17,'스테이지별 몬스터 스텟'!P818*'(참고)타워 스텟 가치'!$Y$17)</f>
        <v>514135.26624999876</v>
      </c>
      <c r="R818">
        <v>1</v>
      </c>
      <c r="S818">
        <f>VLOOKUP($F818,'(참고)타워 스텟 가치'!$B$7:$L$11,S$2,0)+(VLOOKUP($F818,'(참고)타워 스텟 가치'!$B$7:$L$11,S$2,0)*$E818)</f>
        <v>558.56249999999875</v>
      </c>
      <c r="T818">
        <f>VLOOKUP($F818,'(참고)타워 스텟 가치'!$B$7:$L$11,T$2,0)+(VLOOKUP($F818,'(참고)타워 스텟 가치'!$B$7:$L$11,T$2,0)*$E818)</f>
        <v>1005.4124999999976</v>
      </c>
      <c r="U818">
        <f>VLOOKUP($F818,'(참고)타워 스텟 가치'!$B$7:$L$11,U$2,0)+(VLOOKUP($F818,'(참고)타워 스텟 가치'!$B$7:$L$11,U$2,0)*$E818)</f>
        <v>330999.99999999924</v>
      </c>
      <c r="V818">
        <f>VLOOKUP($F818,'(참고)타워 스텟 가치'!$B$7:$L$11,V$2,0)+(VLOOKUP($F818,'(참고)타워 스텟 가치'!$B$7:$L$11,V$2,0)*$E818)</f>
        <v>6702.7499999999845</v>
      </c>
      <c r="W818">
        <f>VLOOKUP($F818,'(참고)타워 스텟 가치'!$B$7:$L$11,W$2,0)+(VLOOKUP($F818,'(참고)타워 스텟 가치'!$B$7:$L$11,W$2,0)*$E818)</f>
        <v>111.71249999999974</v>
      </c>
      <c r="X818">
        <f>VLOOKUP($F818,'(참고)타워 스텟 가치'!$B$7:$L$11,X$2,0)+(VLOOKUP($F818,'(참고)타워 스텟 가치'!$B$7:$L$11,X$2,0)*$E818)</f>
        <v>19.859999999999953</v>
      </c>
      <c r="Y818">
        <f>VLOOKUP($F818,'(참고)타워 스텟 가치'!$B$7:$L$11,Y$2,0)+(VLOOKUP($F818,'(참고)타워 스텟 가치'!$B$7:$L$11,Y$2,0)*$E818)</f>
        <v>0</v>
      </c>
      <c r="Z818">
        <f>VLOOKUP($F818,'(참고)타워 스텟 가치'!$B$7:$L$11,Z$2,0)+(VLOOKUP($F818,'(참고)타워 스텟 가치'!$B$7:$L$11,Z$2,0)*$E818)</f>
        <v>0</v>
      </c>
      <c r="AA818">
        <f>VLOOKUP($F818,'(참고)타워 스텟 가치'!$B$7:$L$11,AA$2,0)+(VLOOKUP($F818,'(참고)타워 스텟 가치'!$B$7:$L$11,AA$2,0)*$E818)</f>
        <v>66.199999999999847</v>
      </c>
      <c r="AB818">
        <f>SUM('스테이지별 몬스터 스텟'!S818*'(참고)타워 스텟 가치'!$Q$17,'스테이지별 몬스터 스텟'!T818*'(참고)타워 스텟 가치'!$R$17,'스테이지별 몬스터 스텟'!U818*'(참고)타워 스텟 가치'!$S$17,'스테이지별 몬스터 스텟'!V818*'(참고)타워 스텟 가치'!$T$17,'스테이지별 몬스터 스텟'!W818*'(참고)타워 스텟 가치'!$U$17,'스테이지별 몬스터 스텟'!X818*'(참고)타워 스텟 가치'!$V$17,'스테이지별 몬스터 스텟'!Y818*'(참고)타워 스텟 가치'!$W$17,'스테이지별 몬스터 스텟'!Z818*'(참고)타워 스텟 가치'!$X$17,'스테이지별 몬스터 스텟'!AA818*'(참고)타워 스텟 가치'!$Y$17)</f>
        <v>512906.4287499988</v>
      </c>
      <c r="AC818">
        <v>2</v>
      </c>
      <c r="AD818">
        <f>VLOOKUP($F818,'(참고)타워 스텟 가치'!$B$12:$L$16,AD$2,0)+(VLOOKUP($F818,'(참고)타워 스텟 가치'!$B$12:$L$16,AD$2,0)*$E818)</f>
        <v>558.56249999999875</v>
      </c>
      <c r="AE818">
        <f>VLOOKUP($F818,'(참고)타워 스텟 가치'!$B$12:$L$16,AE$2,0)+(VLOOKUP($F818,'(참고)타워 스텟 가치'!$B$12:$L$16,AE$2,0)*$E818)</f>
        <v>670.2749999999985</v>
      </c>
      <c r="AF818">
        <f>VLOOKUP($F818,'(참고)타워 스텟 가치'!$B$12:$L$16,AF$2,0)+(VLOOKUP($F818,'(참고)타워 스텟 가치'!$B$12:$L$16,AF$2,0)*$E818)</f>
        <v>330999.99999999924</v>
      </c>
      <c r="AG818">
        <f>VLOOKUP($F818,'(참고)타워 스텟 가치'!$B$12:$L$16,AG$2,0)+(VLOOKUP($F818,'(참고)타워 스텟 가치'!$B$12:$L$16,AG$2,0)*$E818)</f>
        <v>3351.3749999999923</v>
      </c>
      <c r="AH818">
        <f>VLOOKUP($F818,'(참고)타워 스텟 가치'!$B$12:$L$16,AH$2,0)+(VLOOKUP($F818,'(참고)타워 스텟 가치'!$B$12:$L$16,AH$2,0)*$E818)</f>
        <v>111.71249999999974</v>
      </c>
      <c r="AI818">
        <f>VLOOKUP($F818,'(참고)타워 스텟 가치'!$B$12:$L$16,AI$2,0)+(VLOOKUP($F818,'(참고)타워 스텟 가치'!$B$12:$L$16,AI$2,0)*$E818)</f>
        <v>19.859999999999953</v>
      </c>
      <c r="AJ818">
        <f>VLOOKUP($F818,'(참고)타워 스텟 가치'!$B$12:$L$16,AJ$2,0)+(VLOOKUP($F818,'(참고)타워 스텟 가치'!$B$12:$L$16,AJ$2,0)*$E818)</f>
        <v>0</v>
      </c>
      <c r="AK818">
        <f>VLOOKUP($F818,'(참고)타워 스텟 가치'!$B$12:$L$16,AK$2,0)+(VLOOKUP($F818,'(참고)타워 스텟 가치'!$B$12:$L$16,AK$2,0)*$E818)</f>
        <v>0</v>
      </c>
      <c r="AL818">
        <f>VLOOKUP($F818,'(참고)타워 스텟 가치'!$B$12:$L$16,AL$2,0)+(VLOOKUP($F818,'(참고)타워 스텟 가치'!$B$12:$L$16,AL$2,0)*$E818)</f>
        <v>132.39999999999969</v>
      </c>
      <c r="AM818">
        <f>SUM('스테이지별 몬스터 스텟'!AD818*'(참고)타워 스텟 가치'!$Q$17,'스테이지별 몬스터 스텟'!AE818*'(참고)타워 스텟 가치'!$R$17,'스테이지별 몬스터 스텟'!AF818*'(참고)타워 스텟 가치'!$S$17,'스테이지별 몬스터 스텟'!AG818*'(참고)타워 스텟 가치'!$T$17,'스테이지별 몬스터 스텟'!AH818*'(참고)타워 스텟 가치'!$U$17,'스테이지별 몬스터 스텟'!AI818*'(참고)타워 스텟 가치'!$V$17,'스테이지별 몬스터 스텟'!AJ818*'(참고)타워 스텟 가치'!$W$17,'스테이지별 몬스터 스텟'!AK818*'(참고)타워 스텟 가치'!$X$17,'스테이지별 몬스터 스텟'!AL818*'(참고)타워 스텟 가치'!$Y$17)</f>
        <v>505833.37249999878</v>
      </c>
      <c r="AN818">
        <v>3</v>
      </c>
    </row>
    <row r="819" spans="3:40" x14ac:dyDescent="0.3">
      <c r="C819">
        <v>5</v>
      </c>
      <c r="D819">
        <f t="shared" si="38"/>
        <v>163</v>
      </c>
      <c r="E819" s="52">
        <f>VLOOKUP(D819,'스테이지별 난이도 설정'!B:C,2,0)</f>
        <v>65.199999999999847</v>
      </c>
      <c r="F819" t="str">
        <f t="shared" si="39"/>
        <v>스페셜</v>
      </c>
      <c r="G819">
        <f t="shared" si="37"/>
        <v>6</v>
      </c>
      <c r="H819">
        <f>VLOOKUP($F819,'(참고)타워 스텟 가치'!$B$2:$L$6,H$2,0)+(VLOOKUP($F819,'(참고)타워 스텟 가치'!$B$2:$L$6,H$2,0)*$E819)</f>
        <v>2513.5312499999941</v>
      </c>
      <c r="I819">
        <f>VLOOKUP($F819,'(참고)타워 스텟 가치'!$B$2:$L$6,I$2,0)+(VLOOKUP($F819,'(참고)타워 스텟 가치'!$B$2:$L$6,I$2,0)*$E819)</f>
        <v>502.70624999999882</v>
      </c>
      <c r="J819">
        <f>VLOOKUP($F819,'(참고)타워 스텟 가치'!$B$2:$L$6,J$2,0)+(VLOOKUP($F819,'(참고)타워 스텟 가치'!$B$2:$L$6,J$2,0)*$E819)</f>
        <v>330999.99999999924</v>
      </c>
      <c r="K819">
        <f>VLOOKUP($F819,'(참고)타워 스텟 가치'!$B$2:$L$6,K$2,0)+(VLOOKUP($F819,'(참고)타워 스텟 가치'!$B$2:$L$6,K$2,0)*$E819)</f>
        <v>10054.124999999976</v>
      </c>
      <c r="L819">
        <f>VLOOKUP($F819,'(참고)타워 스텟 가치'!$B$2:$L$6,L$2,0)+(VLOOKUP($F819,'(참고)타워 스텟 가치'!$B$2:$L$6,L$2,0)*$E819)</f>
        <v>167.56874999999962</v>
      </c>
      <c r="M819">
        <f>VLOOKUP($F819,'(참고)타워 스텟 가치'!$B$2:$L$6,M$2,0)+(VLOOKUP($F819,'(참고)타워 스텟 가치'!$B$2:$L$6,M$2,0)*$E819)</f>
        <v>19.859999999999953</v>
      </c>
      <c r="N819">
        <f>VLOOKUP($F819,'(참고)타워 스텟 가치'!$B$2:$L$6,N$2,0)+(VLOOKUP($F819,'(참고)타워 스텟 가치'!$B$2:$L$6,N$2,0)*$E819)</f>
        <v>0</v>
      </c>
      <c r="O819">
        <f>VLOOKUP($F819,'(참고)타워 스텟 가치'!$B$2:$L$6,O$2,0)+(VLOOKUP($F819,'(참고)타워 스텟 가치'!$B$2:$L$6,O$2,0)*$E819)</f>
        <v>0</v>
      </c>
      <c r="P819">
        <f>VLOOKUP($F819,'(참고)타워 스텟 가치'!$B$2:$L$6,P$2,0)+(VLOOKUP($F819,'(참고)타워 스텟 가치'!$B$2:$L$6,P$2,0)*$E819)</f>
        <v>66.199999999999847</v>
      </c>
      <c r="Q819">
        <f>SUM('스테이지별 몬스터 스텟'!H819*'(참고)타워 스텟 가치'!$Q$17,'스테이지별 몬스터 스텟'!I819*'(참고)타워 스텟 가치'!$R$17,'스테이지별 몬스터 스텟'!J819*'(참고)타워 스텟 가치'!$S$17,'스테이지별 몬스터 스텟'!K819*'(참고)타워 스텟 가치'!$T$17,'스테이지별 몬스터 스텟'!L819*'(참고)타워 스텟 가치'!$U$17,'스테이지별 몬스터 스텟'!M819*'(참고)타워 스텟 가치'!$V$17,'스테이지별 몬스터 스텟'!N819*'(참고)타워 스텟 가치'!$W$17,'스테이지별 몬스터 스텟'!O819*'(참고)타워 스텟 가치'!$X$17,'스테이지별 몬스터 스텟'!P819*'(참고)타워 스텟 가치'!$Y$17)</f>
        <v>522876.76937499881</v>
      </c>
      <c r="R819">
        <v>1</v>
      </c>
      <c r="S819">
        <f>VLOOKUP($F819,'(참고)타워 스텟 가치'!$B$7:$L$11,S$2,0)+(VLOOKUP($F819,'(참고)타워 스텟 가치'!$B$7:$L$11,S$2,0)*$E819)</f>
        <v>837.84374999999807</v>
      </c>
      <c r="T819">
        <f>VLOOKUP($F819,'(참고)타워 스텟 가치'!$B$7:$L$11,T$2,0)+(VLOOKUP($F819,'(참고)타워 스텟 가치'!$B$7:$L$11,T$2,0)*$E819)</f>
        <v>1508.1187499999965</v>
      </c>
      <c r="U819">
        <f>VLOOKUP($F819,'(참고)타워 스텟 가치'!$B$7:$L$11,U$2,0)+(VLOOKUP($F819,'(참고)타워 스텟 가치'!$B$7:$L$11,U$2,0)*$E819)</f>
        <v>330999.99999999924</v>
      </c>
      <c r="V819">
        <f>VLOOKUP($F819,'(참고)타워 스텟 가치'!$B$7:$L$11,V$2,0)+(VLOOKUP($F819,'(참고)타워 스텟 가치'!$B$7:$L$11,V$2,0)*$E819)</f>
        <v>10054.124999999976</v>
      </c>
      <c r="W819">
        <f>VLOOKUP($F819,'(참고)타워 스텟 가치'!$B$7:$L$11,W$2,0)+(VLOOKUP($F819,'(참고)타워 스텟 가치'!$B$7:$L$11,W$2,0)*$E819)</f>
        <v>167.56874999999962</v>
      </c>
      <c r="X819">
        <f>VLOOKUP($F819,'(참고)타워 스텟 가치'!$B$7:$L$11,X$2,0)+(VLOOKUP($F819,'(참고)타워 스텟 가치'!$B$7:$L$11,X$2,0)*$E819)</f>
        <v>19.859999999999953</v>
      </c>
      <c r="Y819">
        <f>VLOOKUP($F819,'(참고)타워 스텟 가치'!$B$7:$L$11,Y$2,0)+(VLOOKUP($F819,'(참고)타워 스텟 가치'!$B$7:$L$11,Y$2,0)*$E819)</f>
        <v>0</v>
      </c>
      <c r="Z819">
        <f>VLOOKUP($F819,'(참고)타워 스텟 가치'!$B$7:$L$11,Z$2,0)+(VLOOKUP($F819,'(참고)타워 스텟 가치'!$B$7:$L$11,Z$2,0)*$E819)</f>
        <v>0</v>
      </c>
      <c r="AA819">
        <f>VLOOKUP($F819,'(참고)타워 스텟 가치'!$B$7:$L$11,AA$2,0)+(VLOOKUP($F819,'(참고)타워 스텟 가치'!$B$7:$L$11,AA$2,0)*$E819)</f>
        <v>66.199999999999847</v>
      </c>
      <c r="AB819">
        <f>SUM('스테이지별 몬스터 스텟'!S819*'(참고)타워 스텟 가치'!$Q$17,'스테이지별 몬스터 스텟'!T819*'(참고)타워 스텟 가치'!$R$17,'스테이지별 몬스터 스텟'!U819*'(참고)타워 스텟 가치'!$S$17,'스테이지별 몬스터 스텟'!V819*'(참고)타워 스텟 가치'!$T$17,'스테이지별 몬스터 스텟'!W819*'(참고)타워 스텟 가치'!$U$17,'스테이지별 몬스터 스텟'!X819*'(참고)타워 스텟 가치'!$V$17,'스테이지별 몬스터 스텟'!Y819*'(참고)타워 스텟 가치'!$W$17,'스테이지별 몬스터 스텟'!Z819*'(참고)타워 스텟 가치'!$X$17,'스테이지별 몬스터 스텟'!AA819*'(참고)타워 스텟 가치'!$Y$17)</f>
        <v>521033.51312499878</v>
      </c>
      <c r="AC819">
        <v>2</v>
      </c>
      <c r="AD819">
        <f>VLOOKUP($F819,'(참고)타워 스텟 가치'!$B$12:$L$16,AD$2,0)+(VLOOKUP($F819,'(참고)타워 스텟 가치'!$B$12:$L$16,AD$2,0)*$E819)</f>
        <v>837.84374999999807</v>
      </c>
      <c r="AE819">
        <f>VLOOKUP($F819,'(참고)타워 스텟 가치'!$B$12:$L$16,AE$2,0)+(VLOOKUP($F819,'(참고)타워 스텟 가치'!$B$12:$L$16,AE$2,0)*$E819)</f>
        <v>1005.4124999999976</v>
      </c>
      <c r="AF819">
        <f>VLOOKUP($F819,'(참고)타워 스텟 가치'!$B$12:$L$16,AF$2,0)+(VLOOKUP($F819,'(참고)타워 스텟 가치'!$B$12:$L$16,AF$2,0)*$E819)</f>
        <v>330999.99999999924</v>
      </c>
      <c r="AG819">
        <f>VLOOKUP($F819,'(참고)타워 스텟 가치'!$B$12:$L$16,AG$2,0)+(VLOOKUP($F819,'(참고)타워 스텟 가치'!$B$12:$L$16,AG$2,0)*$E819)</f>
        <v>5027.0624999999882</v>
      </c>
      <c r="AH819">
        <f>VLOOKUP($F819,'(참고)타워 스텟 가치'!$B$12:$L$16,AH$2,0)+(VLOOKUP($F819,'(참고)타워 스텟 가치'!$B$12:$L$16,AH$2,0)*$E819)</f>
        <v>167.56874999999962</v>
      </c>
      <c r="AI819">
        <f>VLOOKUP($F819,'(참고)타워 스텟 가치'!$B$12:$L$16,AI$2,0)+(VLOOKUP($F819,'(참고)타워 스텟 가치'!$B$12:$L$16,AI$2,0)*$E819)</f>
        <v>19.859999999999953</v>
      </c>
      <c r="AJ819">
        <f>VLOOKUP($F819,'(참고)타워 스텟 가치'!$B$12:$L$16,AJ$2,0)+(VLOOKUP($F819,'(참고)타워 스텟 가치'!$B$12:$L$16,AJ$2,0)*$E819)</f>
        <v>0</v>
      </c>
      <c r="AK819">
        <f>VLOOKUP($F819,'(참고)타워 스텟 가치'!$B$12:$L$16,AK$2,0)+(VLOOKUP($F819,'(참고)타워 스텟 가치'!$B$12:$L$16,AK$2,0)*$E819)</f>
        <v>0</v>
      </c>
      <c r="AL819">
        <f>VLOOKUP($F819,'(참고)타워 스텟 가치'!$B$12:$L$16,AL$2,0)+(VLOOKUP($F819,'(참고)타워 스텟 가치'!$B$12:$L$16,AL$2,0)*$E819)</f>
        <v>132.39999999999969</v>
      </c>
      <c r="AM819">
        <f>SUM('스테이지별 몬스터 스텟'!AD819*'(참고)타워 스텟 가치'!$Q$17,'스테이지별 몬스터 스텟'!AE819*'(참고)타워 스텟 가치'!$R$17,'스테이지별 몬스터 스텟'!AF819*'(참고)타워 스텟 가치'!$S$17,'스테이지별 몬스터 스텟'!AG819*'(참고)타워 스텟 가치'!$T$17,'스테이지별 몬스터 스텟'!AH819*'(참고)타워 스텟 가치'!$U$17,'스테이지별 몬스터 스텟'!AI819*'(참고)타워 스텟 가치'!$V$17,'스테이지별 몬스터 스텟'!AJ819*'(참고)타워 스텟 가치'!$W$17,'스테이지별 몬스터 스텟'!AK819*'(참고)타워 스텟 가치'!$X$17,'스테이지별 몬스터 스텟'!AL819*'(참고)타워 스텟 가치'!$Y$17)</f>
        <v>510357.72874999879</v>
      </c>
      <c r="AN819">
        <v>3</v>
      </c>
    </row>
    <row r="820" spans="3:40" x14ac:dyDescent="0.3">
      <c r="C820">
        <v>1</v>
      </c>
      <c r="D820">
        <f t="shared" si="38"/>
        <v>164</v>
      </c>
      <c r="E820" s="52">
        <f>VLOOKUP(D820,'스테이지별 난이도 설정'!B:C,2,0)</f>
        <v>65.599999999999852</v>
      </c>
      <c r="F820" t="str">
        <f t="shared" si="39"/>
        <v>일반</v>
      </c>
      <c r="G820">
        <f t="shared" si="37"/>
        <v>6</v>
      </c>
      <c r="H820">
        <f>VLOOKUP($F820,'(참고)타워 스텟 가치'!$B$2:$L$6,H$2,0)+(VLOOKUP($F820,'(참고)타워 스텟 가치'!$B$2:$L$6,H$2,0)*$E820)</f>
        <v>499.49999999999886</v>
      </c>
      <c r="I820">
        <f>VLOOKUP($F820,'(참고)타워 스텟 가치'!$B$2:$L$6,I$2,0)+(VLOOKUP($F820,'(참고)타워 스텟 가치'!$B$2:$L$6,I$2,0)*$E820)</f>
        <v>99.899999999999778</v>
      </c>
      <c r="J820">
        <f>VLOOKUP($F820,'(참고)타워 스텟 가치'!$B$2:$L$6,J$2,0)+(VLOOKUP($F820,'(참고)타워 스텟 가치'!$B$2:$L$6,J$2,0)*$E820)</f>
        <v>332999.99999999924</v>
      </c>
      <c r="K820">
        <f>VLOOKUP($F820,'(참고)타워 스텟 가치'!$B$2:$L$6,K$2,0)+(VLOOKUP($F820,'(참고)타워 스텟 가치'!$B$2:$L$6,K$2,0)*$E820)</f>
        <v>1997.9999999999955</v>
      </c>
      <c r="L820">
        <f>VLOOKUP($F820,'(참고)타워 스텟 가치'!$B$2:$L$6,L$2,0)+(VLOOKUP($F820,'(참고)타워 스텟 가치'!$B$2:$L$6,L$2,0)*$E820)</f>
        <v>33.299999999999926</v>
      </c>
      <c r="M820">
        <f>VLOOKUP($F820,'(참고)타워 스텟 가치'!$B$2:$L$6,M$2,0)+(VLOOKUP($F820,'(참고)타워 스텟 가치'!$B$2:$L$6,M$2,0)*$E820)</f>
        <v>19.979999999999954</v>
      </c>
      <c r="N820">
        <f>VLOOKUP($F820,'(참고)타워 스텟 가치'!$B$2:$L$6,N$2,0)+(VLOOKUP($F820,'(참고)타워 스텟 가치'!$B$2:$L$6,N$2,0)*$E820)</f>
        <v>0</v>
      </c>
      <c r="O820">
        <f>VLOOKUP($F820,'(참고)타워 스텟 가치'!$B$2:$L$6,O$2,0)+(VLOOKUP($F820,'(참고)타워 스텟 가치'!$B$2:$L$6,O$2,0)*$E820)</f>
        <v>0</v>
      </c>
      <c r="P820">
        <f>VLOOKUP($F820,'(참고)타워 스텟 가치'!$B$2:$L$6,P$2,0)+(VLOOKUP($F820,'(참고)타워 스텟 가치'!$B$2:$L$6,P$2,0)*$E820)</f>
        <v>46.619999999999898</v>
      </c>
      <c r="Q820">
        <f>SUM('스테이지별 몬스터 스텟'!H820*'(참고)타워 스텟 가치'!$Q$17,'스테이지별 몬스터 스텟'!I820*'(참고)타워 스텟 가치'!$R$17,'스테이지별 몬스터 스텟'!J820*'(참고)타워 스텟 가치'!$S$17,'스테이지별 몬스터 스텟'!K820*'(참고)타워 스텟 가치'!$T$17,'스테이지별 몬스터 스텟'!L820*'(참고)타워 스텟 가치'!$U$17,'스테이지별 몬스터 스텟'!M820*'(참고)타워 스텟 가치'!$V$17,'스테이지별 몬스터 스텟'!N820*'(참고)타워 스텟 가치'!$W$17,'스테이지별 몬스터 스텟'!O820*'(참고)타워 스텟 가치'!$X$17,'스테이지별 몬스터 스텟'!P820*'(참고)타워 스텟 가치'!$Y$17)</f>
        <v>504824.66999999876</v>
      </c>
      <c r="R820">
        <v>1</v>
      </c>
      <c r="S820">
        <f>VLOOKUP($F820,'(참고)타워 스텟 가치'!$B$7:$L$11,S$2,0)+(VLOOKUP($F820,'(참고)타워 스텟 가치'!$B$7:$L$11,S$2,0)*$E820)</f>
        <v>166.49999999999963</v>
      </c>
      <c r="T820">
        <f>VLOOKUP($F820,'(참고)타워 스텟 가치'!$B$7:$L$11,T$2,0)+(VLOOKUP($F820,'(참고)타워 스텟 가치'!$B$7:$L$11,T$2,0)*$E820)</f>
        <v>299.69999999999936</v>
      </c>
      <c r="U820">
        <f>VLOOKUP($F820,'(참고)타워 스텟 가치'!$B$7:$L$11,U$2,0)+(VLOOKUP($F820,'(참고)타워 스텟 가치'!$B$7:$L$11,U$2,0)*$E820)</f>
        <v>332999.99999999924</v>
      </c>
      <c r="V820">
        <f>VLOOKUP($F820,'(참고)타워 스텟 가치'!$B$7:$L$11,V$2,0)+(VLOOKUP($F820,'(참고)타워 스텟 가치'!$B$7:$L$11,V$2,0)*$E820)</f>
        <v>1997.9999999999955</v>
      </c>
      <c r="W820">
        <f>VLOOKUP($F820,'(참고)타워 스텟 가치'!$B$7:$L$11,W$2,0)+(VLOOKUP($F820,'(참고)타워 스텟 가치'!$B$7:$L$11,W$2,0)*$E820)</f>
        <v>33.299999999999926</v>
      </c>
      <c r="X820">
        <f>VLOOKUP($F820,'(참고)타워 스텟 가치'!$B$7:$L$11,X$2,0)+(VLOOKUP($F820,'(참고)타워 스텟 가치'!$B$7:$L$11,X$2,0)*$E820)</f>
        <v>19.979999999999954</v>
      </c>
      <c r="Y820">
        <f>VLOOKUP($F820,'(참고)타워 스텟 가치'!$B$7:$L$11,Y$2,0)+(VLOOKUP($F820,'(참고)타워 스텟 가치'!$B$7:$L$11,Y$2,0)*$E820)</f>
        <v>0</v>
      </c>
      <c r="Z820">
        <f>VLOOKUP($F820,'(참고)타워 스텟 가치'!$B$7:$L$11,Z$2,0)+(VLOOKUP($F820,'(참고)타워 스텟 가치'!$B$7:$L$11,Z$2,0)*$E820)</f>
        <v>0</v>
      </c>
      <c r="AA820">
        <f>VLOOKUP($F820,'(참고)타워 스텟 가치'!$B$7:$L$11,AA$2,0)+(VLOOKUP($F820,'(참고)타워 스텟 가치'!$B$7:$L$11,AA$2,0)*$E820)</f>
        <v>46.619999999999898</v>
      </c>
      <c r="AB820">
        <f>SUM('스테이지별 몬스터 스텟'!S820*'(참고)타워 스텟 가치'!$Q$17,'스테이지별 몬스터 스텟'!T820*'(참고)타워 스텟 가치'!$R$17,'스테이지별 몬스터 스텟'!U820*'(참고)타워 스텟 가치'!$S$17,'스테이지별 몬스터 스텟'!V820*'(참고)타워 스텟 가치'!$T$17,'스테이지별 몬스터 스텟'!W820*'(참고)타워 스텟 가치'!$U$17,'스테이지별 몬스터 스텟'!X820*'(참고)타워 스텟 가치'!$V$17,'스테이지별 몬스터 스텟'!Y820*'(참고)타워 스텟 가치'!$W$17,'스테이지별 몬스터 스텟'!Z820*'(참고)타워 스텟 가치'!$X$17,'스테이지별 몬스터 스텟'!AA820*'(참고)타워 스텟 가치'!$Y$17)</f>
        <v>504458.36999999877</v>
      </c>
      <c r="AC820">
        <v>2</v>
      </c>
      <c r="AD820">
        <f>VLOOKUP($F820,'(참고)타워 스텟 가치'!$B$12:$L$16,AD$2,0)+(VLOOKUP($F820,'(참고)타워 스텟 가치'!$B$12:$L$16,AD$2,0)*$E820)</f>
        <v>166.49999999999963</v>
      </c>
      <c r="AE820">
        <f>VLOOKUP($F820,'(참고)타워 스텟 가치'!$B$12:$L$16,AE$2,0)+(VLOOKUP($F820,'(참고)타워 스텟 가치'!$B$12:$L$16,AE$2,0)*$E820)</f>
        <v>199.79999999999956</v>
      </c>
      <c r="AF820">
        <f>VLOOKUP($F820,'(참고)타워 스텟 가치'!$B$12:$L$16,AF$2,0)+(VLOOKUP($F820,'(참고)타워 스텟 가치'!$B$12:$L$16,AF$2,0)*$E820)</f>
        <v>332999.99999999924</v>
      </c>
      <c r="AG820">
        <f>VLOOKUP($F820,'(참고)타워 스텟 가치'!$B$12:$L$16,AG$2,0)+(VLOOKUP($F820,'(참고)타워 스텟 가치'!$B$12:$L$16,AG$2,0)*$E820)</f>
        <v>998.99999999999773</v>
      </c>
      <c r="AH820">
        <f>VLOOKUP($F820,'(참고)타워 스텟 가치'!$B$12:$L$16,AH$2,0)+(VLOOKUP($F820,'(참고)타워 스텟 가치'!$B$12:$L$16,AH$2,0)*$E820)</f>
        <v>33.299999999999926</v>
      </c>
      <c r="AI820">
        <f>VLOOKUP($F820,'(참고)타워 스텟 가치'!$B$12:$L$16,AI$2,0)+(VLOOKUP($F820,'(참고)타워 스텟 가치'!$B$12:$L$16,AI$2,0)*$E820)</f>
        <v>19.979999999999954</v>
      </c>
      <c r="AJ820">
        <f>VLOOKUP($F820,'(참고)타워 스텟 가치'!$B$12:$L$16,AJ$2,0)+(VLOOKUP($F820,'(참고)타워 스텟 가치'!$B$12:$L$16,AJ$2,0)*$E820)</f>
        <v>0</v>
      </c>
      <c r="AK820">
        <f>VLOOKUP($F820,'(참고)타워 스텟 가치'!$B$12:$L$16,AK$2,0)+(VLOOKUP($F820,'(참고)타워 스텟 가치'!$B$12:$L$16,AK$2,0)*$E820)</f>
        <v>0</v>
      </c>
      <c r="AL820">
        <f>VLOOKUP($F820,'(참고)타워 스텟 가치'!$B$12:$L$16,AL$2,0)+(VLOOKUP($F820,'(참고)타워 스텟 가치'!$B$12:$L$16,AL$2,0)*$E820)</f>
        <v>93.239999999999796</v>
      </c>
      <c r="AM820">
        <f>SUM('스테이지별 몬스터 스텟'!AD820*'(참고)타워 스텟 가치'!$Q$17,'스테이지별 몬스터 스텟'!AE820*'(참고)타워 스텟 가치'!$R$17,'스테이지별 몬스터 스텟'!AF820*'(참고)타워 스텟 가치'!$S$17,'스테이지별 몬스터 스텟'!AG820*'(참고)타워 스텟 가치'!$T$17,'스테이지별 몬스터 스텟'!AH820*'(참고)타워 스텟 가치'!$U$17,'스테이지별 몬스터 스텟'!AI820*'(참고)타워 스텟 가치'!$V$17,'스테이지별 몬스터 스텟'!AJ820*'(참고)타워 스텟 가치'!$W$17,'스테이지별 몬스터 스텟'!AK820*'(참고)타워 스텟 가치'!$X$17,'스테이지별 몬스터 스텟'!AL820*'(참고)타워 스텟 가치'!$Y$17)</f>
        <v>502403.75999999879</v>
      </c>
      <c r="AN820">
        <v>3</v>
      </c>
    </row>
    <row r="821" spans="3:40" x14ac:dyDescent="0.3">
      <c r="C821">
        <v>2</v>
      </c>
      <c r="D821">
        <f t="shared" si="38"/>
        <v>164</v>
      </c>
      <c r="E821" s="52">
        <f>VLOOKUP(D821,'스테이지별 난이도 설정'!B:C,2,0)</f>
        <v>65.599999999999852</v>
      </c>
      <c r="F821" t="str">
        <f t="shared" si="39"/>
        <v>레어</v>
      </c>
      <c r="G821">
        <f t="shared" si="37"/>
        <v>6</v>
      </c>
      <c r="H821">
        <f>VLOOKUP($F821,'(참고)타워 스텟 가치'!$B$2:$L$6,H$2,0)+(VLOOKUP($F821,'(참고)타워 스텟 가치'!$B$2:$L$6,H$2,0)*$E821)</f>
        <v>749.24999999999829</v>
      </c>
      <c r="I821">
        <f>VLOOKUP($F821,'(참고)타워 스텟 가치'!$B$2:$L$6,I$2,0)+(VLOOKUP($F821,'(참고)타워 스텟 가치'!$B$2:$L$6,I$2,0)*$E821)</f>
        <v>149.84999999999968</v>
      </c>
      <c r="J821">
        <f>VLOOKUP($F821,'(참고)타워 스텟 가치'!$B$2:$L$6,J$2,0)+(VLOOKUP($F821,'(참고)타워 스텟 가치'!$B$2:$L$6,J$2,0)*$E821)</f>
        <v>332999.99999999924</v>
      </c>
      <c r="K821">
        <f>VLOOKUP($F821,'(참고)타워 스텟 가치'!$B$2:$L$6,K$2,0)+(VLOOKUP($F821,'(참고)타워 스텟 가치'!$B$2:$L$6,K$2,0)*$E821)</f>
        <v>2996.9999999999932</v>
      </c>
      <c r="L821">
        <f>VLOOKUP($F821,'(참고)타워 스텟 가치'!$B$2:$L$6,L$2,0)+(VLOOKUP($F821,'(참고)타워 스텟 가치'!$B$2:$L$6,L$2,0)*$E821)</f>
        <v>49.949999999999889</v>
      </c>
      <c r="M821">
        <f>VLOOKUP($F821,'(참고)타워 스텟 가치'!$B$2:$L$6,M$2,0)+(VLOOKUP($F821,'(참고)타워 스텟 가치'!$B$2:$L$6,M$2,0)*$E821)</f>
        <v>19.979999999999954</v>
      </c>
      <c r="N821">
        <f>VLOOKUP($F821,'(참고)타워 스텟 가치'!$B$2:$L$6,N$2,0)+(VLOOKUP($F821,'(참고)타워 스텟 가치'!$B$2:$L$6,N$2,0)*$E821)</f>
        <v>0</v>
      </c>
      <c r="O821">
        <f>VLOOKUP($F821,'(참고)타워 스텟 가치'!$B$2:$L$6,O$2,0)+(VLOOKUP($F821,'(참고)타워 스텟 가치'!$B$2:$L$6,O$2,0)*$E821)</f>
        <v>0</v>
      </c>
      <c r="P821">
        <f>VLOOKUP($F821,'(참고)타워 스텟 가치'!$B$2:$L$6,P$2,0)+(VLOOKUP($F821,'(참고)타워 스텟 가치'!$B$2:$L$6,P$2,0)*$E821)</f>
        <v>46.619999999999898</v>
      </c>
      <c r="Q821">
        <f>SUM('스테이지별 몬스터 스텟'!H821*'(참고)타워 스텟 가치'!$Q$17,'스테이지별 몬스터 스텟'!I821*'(참고)타워 스텟 가치'!$R$17,'스테이지별 몬스터 스텟'!J821*'(참고)타워 스텟 가치'!$S$17,'스테이지별 몬스터 스텟'!K821*'(참고)타워 스텟 가치'!$T$17,'스테이지별 몬스터 스텟'!L821*'(참고)타워 스텟 가치'!$U$17,'스테이지별 몬스터 스텟'!M821*'(참고)타워 스텟 가치'!$V$17,'스테이지별 몬스터 스텟'!N821*'(참고)타워 스텟 가치'!$W$17,'스테이지별 몬스터 스텟'!O821*'(참고)타워 스텟 가치'!$X$17,'스테이지별 몬스터 스텟'!P821*'(참고)타워 스텟 가치'!$Y$17)</f>
        <v>507430.39499999885</v>
      </c>
      <c r="R821">
        <v>1</v>
      </c>
      <c r="S821">
        <f>VLOOKUP($F821,'(참고)타워 스텟 가치'!$B$7:$L$11,S$2,0)+(VLOOKUP($F821,'(참고)타워 스텟 가치'!$B$7:$L$11,S$2,0)*$E821)</f>
        <v>249.74999999999943</v>
      </c>
      <c r="T821">
        <f>VLOOKUP($F821,'(참고)타워 스텟 가치'!$B$7:$L$11,T$2,0)+(VLOOKUP($F821,'(참고)타워 스텟 가치'!$B$7:$L$11,T$2,0)*$E821)</f>
        <v>449.54999999999899</v>
      </c>
      <c r="U821">
        <f>VLOOKUP($F821,'(참고)타워 스텟 가치'!$B$7:$L$11,U$2,0)+(VLOOKUP($F821,'(참고)타워 스텟 가치'!$B$7:$L$11,U$2,0)*$E821)</f>
        <v>332999.99999999924</v>
      </c>
      <c r="V821">
        <f>VLOOKUP($F821,'(참고)타워 스텟 가치'!$B$7:$L$11,V$2,0)+(VLOOKUP($F821,'(참고)타워 스텟 가치'!$B$7:$L$11,V$2,0)*$E821)</f>
        <v>2996.9999999999932</v>
      </c>
      <c r="W821">
        <f>VLOOKUP($F821,'(참고)타워 스텟 가치'!$B$7:$L$11,W$2,0)+(VLOOKUP($F821,'(참고)타워 스텟 가치'!$B$7:$L$11,W$2,0)*$E821)</f>
        <v>49.949999999999889</v>
      </c>
      <c r="X821">
        <f>VLOOKUP($F821,'(참고)타워 스텟 가치'!$B$7:$L$11,X$2,0)+(VLOOKUP($F821,'(참고)타워 스텟 가치'!$B$7:$L$11,X$2,0)*$E821)</f>
        <v>19.979999999999954</v>
      </c>
      <c r="Y821">
        <f>VLOOKUP($F821,'(참고)타워 스텟 가치'!$B$7:$L$11,Y$2,0)+(VLOOKUP($F821,'(참고)타워 스텟 가치'!$B$7:$L$11,Y$2,0)*$E821)</f>
        <v>0</v>
      </c>
      <c r="Z821">
        <f>VLOOKUP($F821,'(참고)타워 스텟 가치'!$B$7:$L$11,Z$2,0)+(VLOOKUP($F821,'(참고)타워 스텟 가치'!$B$7:$L$11,Z$2,0)*$E821)</f>
        <v>0</v>
      </c>
      <c r="AA821">
        <f>VLOOKUP($F821,'(참고)타워 스텟 가치'!$B$7:$L$11,AA$2,0)+(VLOOKUP($F821,'(참고)타워 스텟 가치'!$B$7:$L$11,AA$2,0)*$E821)</f>
        <v>46.619999999999898</v>
      </c>
      <c r="AB821">
        <f>SUM('스테이지별 몬스터 스텟'!S821*'(참고)타워 스텟 가치'!$Q$17,'스테이지별 몬스터 스텟'!T821*'(참고)타워 스텟 가치'!$R$17,'스테이지별 몬스터 스텟'!U821*'(참고)타워 스텟 가치'!$S$17,'스테이지별 몬스터 스텟'!V821*'(참고)타워 스텟 가치'!$T$17,'스테이지별 몬스터 스텟'!W821*'(참고)타워 스텟 가치'!$U$17,'스테이지별 몬스터 스텟'!X821*'(참고)타워 스텟 가치'!$V$17,'스테이지별 몬스터 스텟'!Y821*'(참고)타워 스텟 가치'!$W$17,'스테이지별 몬스터 스텟'!Z821*'(참고)타워 스텟 가치'!$X$17,'스테이지별 몬스터 스텟'!AA821*'(참고)타워 스텟 가치'!$Y$17)</f>
        <v>506880.94499999884</v>
      </c>
      <c r="AC821">
        <v>2</v>
      </c>
      <c r="AD821">
        <f>VLOOKUP($F821,'(참고)타워 스텟 가치'!$B$12:$L$16,AD$2,0)+(VLOOKUP($F821,'(참고)타워 스텟 가치'!$B$12:$L$16,AD$2,0)*$E821)</f>
        <v>249.74999999999943</v>
      </c>
      <c r="AE821">
        <f>VLOOKUP($F821,'(참고)타워 스텟 가치'!$B$12:$L$16,AE$2,0)+(VLOOKUP($F821,'(참고)타워 스텟 가치'!$B$12:$L$16,AE$2,0)*$E821)</f>
        <v>299.69999999999936</v>
      </c>
      <c r="AF821">
        <f>VLOOKUP($F821,'(참고)타워 스텟 가치'!$B$12:$L$16,AF$2,0)+(VLOOKUP($F821,'(참고)타워 스텟 가치'!$B$12:$L$16,AF$2,0)*$E821)</f>
        <v>332999.99999999924</v>
      </c>
      <c r="AG821">
        <f>VLOOKUP($F821,'(참고)타워 스텟 가치'!$B$12:$L$16,AG$2,0)+(VLOOKUP($F821,'(참고)타워 스텟 가치'!$B$12:$L$16,AG$2,0)*$E821)</f>
        <v>1498.4999999999966</v>
      </c>
      <c r="AH821">
        <f>VLOOKUP($F821,'(참고)타워 스텟 가치'!$B$12:$L$16,AH$2,0)+(VLOOKUP($F821,'(참고)타워 스텟 가치'!$B$12:$L$16,AH$2,0)*$E821)</f>
        <v>49.949999999999889</v>
      </c>
      <c r="AI821">
        <f>VLOOKUP($F821,'(참고)타워 스텟 가치'!$B$12:$L$16,AI$2,0)+(VLOOKUP($F821,'(참고)타워 스텟 가치'!$B$12:$L$16,AI$2,0)*$E821)</f>
        <v>19.979999999999954</v>
      </c>
      <c r="AJ821">
        <f>VLOOKUP($F821,'(참고)타워 스텟 가치'!$B$12:$L$16,AJ$2,0)+(VLOOKUP($F821,'(참고)타워 스텟 가치'!$B$12:$L$16,AJ$2,0)*$E821)</f>
        <v>0</v>
      </c>
      <c r="AK821">
        <f>VLOOKUP($F821,'(참고)타워 스텟 가치'!$B$12:$L$16,AK$2,0)+(VLOOKUP($F821,'(참고)타워 스텟 가치'!$B$12:$L$16,AK$2,0)*$E821)</f>
        <v>0</v>
      </c>
      <c r="AL821">
        <f>VLOOKUP($F821,'(참고)타워 스텟 가치'!$B$12:$L$16,AL$2,0)+(VLOOKUP($F821,'(참고)타워 스텟 가치'!$B$12:$L$16,AL$2,0)*$E821)</f>
        <v>93.239999999999796</v>
      </c>
      <c r="AM821">
        <f>SUM('스테이지별 몬스터 스텟'!AD821*'(참고)타워 스텟 가치'!$Q$17,'스테이지별 몬스터 스텟'!AE821*'(참고)타워 스텟 가치'!$R$17,'스테이지별 몬스터 스텟'!AF821*'(참고)타워 스텟 가치'!$S$17,'스테이지별 몬스터 스텟'!AG821*'(참고)타워 스텟 가치'!$T$17,'스테이지별 몬스터 스텟'!AH821*'(참고)타워 스텟 가치'!$U$17,'스테이지별 몬스터 스텟'!AI821*'(참고)타워 스텟 가치'!$V$17,'스테이지별 몬스터 스텟'!AJ821*'(참고)타워 스텟 가치'!$W$17,'스테이지별 몬스터 스텟'!AK821*'(참고)타워 스텟 가치'!$X$17,'스테이지별 몬스터 스텟'!AL821*'(참고)타워 스텟 가치'!$Y$17)</f>
        <v>503752.40999999881</v>
      </c>
      <c r="AN821">
        <v>3</v>
      </c>
    </row>
    <row r="822" spans="3:40" x14ac:dyDescent="0.3">
      <c r="C822">
        <v>3</v>
      </c>
      <c r="D822">
        <f t="shared" si="38"/>
        <v>164</v>
      </c>
      <c r="E822" s="52">
        <f>VLOOKUP(D822,'스테이지별 난이도 설정'!B:C,2,0)</f>
        <v>65.599999999999852</v>
      </c>
      <c r="F822" t="str">
        <f t="shared" si="39"/>
        <v>에픽</v>
      </c>
      <c r="G822">
        <f t="shared" si="37"/>
        <v>6</v>
      </c>
      <c r="H822">
        <f>VLOOKUP($F822,'(참고)타워 스텟 가치'!$B$2:$L$6,H$2,0)+(VLOOKUP($F822,'(참고)타워 스텟 가치'!$B$2:$L$6,H$2,0)*$E822)</f>
        <v>1123.8749999999975</v>
      </c>
      <c r="I822">
        <f>VLOOKUP($F822,'(참고)타워 스텟 가치'!$B$2:$L$6,I$2,0)+(VLOOKUP($F822,'(참고)타워 스텟 가치'!$B$2:$L$6,I$2,0)*$E822)</f>
        <v>224.77499999999949</v>
      </c>
      <c r="J822">
        <f>VLOOKUP($F822,'(참고)타워 스텟 가치'!$B$2:$L$6,J$2,0)+(VLOOKUP($F822,'(참고)타워 스텟 가치'!$B$2:$L$6,J$2,0)*$E822)</f>
        <v>332999.99999999924</v>
      </c>
      <c r="K822">
        <f>VLOOKUP($F822,'(참고)타워 스텟 가치'!$B$2:$L$6,K$2,0)+(VLOOKUP($F822,'(참고)타워 스텟 가치'!$B$2:$L$6,K$2,0)*$E822)</f>
        <v>4495.49999999999</v>
      </c>
      <c r="L822">
        <f>VLOOKUP($F822,'(참고)타워 스텟 가치'!$B$2:$L$6,L$2,0)+(VLOOKUP($F822,'(참고)타워 스텟 가치'!$B$2:$L$6,L$2,0)*$E822)</f>
        <v>74.924999999999841</v>
      </c>
      <c r="M822">
        <f>VLOOKUP($F822,'(참고)타워 스텟 가치'!$B$2:$L$6,M$2,0)+(VLOOKUP($F822,'(참고)타워 스텟 가치'!$B$2:$L$6,M$2,0)*$E822)</f>
        <v>19.979999999999954</v>
      </c>
      <c r="N822">
        <f>VLOOKUP($F822,'(참고)타워 스텟 가치'!$B$2:$L$6,N$2,0)+(VLOOKUP($F822,'(참고)타워 스텟 가치'!$B$2:$L$6,N$2,0)*$E822)</f>
        <v>0</v>
      </c>
      <c r="O822">
        <f>VLOOKUP($F822,'(참고)타워 스텟 가치'!$B$2:$L$6,O$2,0)+(VLOOKUP($F822,'(참고)타워 스텟 가치'!$B$2:$L$6,O$2,0)*$E822)</f>
        <v>0</v>
      </c>
      <c r="P822">
        <f>VLOOKUP($F822,'(참고)타워 스텟 가치'!$B$2:$L$6,P$2,0)+(VLOOKUP($F822,'(참고)타워 스텟 가치'!$B$2:$L$6,P$2,0)*$E822)</f>
        <v>46.619999999999898</v>
      </c>
      <c r="Q822">
        <f>SUM('스테이지별 몬스터 스텟'!H822*'(참고)타워 스텟 가치'!$Q$17,'스테이지별 몬스터 스텟'!I822*'(참고)타워 스텟 가치'!$R$17,'스테이지별 몬스터 스텟'!J822*'(참고)타워 스텟 가치'!$S$17,'스테이지별 몬스터 스텟'!K822*'(참고)타워 스텟 가치'!$T$17,'스테이지별 몬스터 스텟'!L822*'(참고)타워 스텟 가치'!$U$17,'스테이지별 몬스터 스텟'!M822*'(참고)타워 스텟 가치'!$V$17,'스테이지별 몬스터 스텟'!N822*'(참고)타워 스텟 가치'!$W$17,'스테이지별 몬스터 스텟'!O822*'(참고)타워 스텟 가치'!$X$17,'스테이지별 몬스터 스텟'!P822*'(참고)타워 스텟 가치'!$Y$17)</f>
        <v>511338.98249999876</v>
      </c>
      <c r="R822">
        <v>1</v>
      </c>
      <c r="S822">
        <f>VLOOKUP($F822,'(참고)타워 스텟 가치'!$B$7:$L$11,S$2,0)+(VLOOKUP($F822,'(참고)타워 스텟 가치'!$B$7:$L$11,S$2,0)*$E822)</f>
        <v>374.62499999999915</v>
      </c>
      <c r="T822">
        <f>VLOOKUP($F822,'(참고)타워 스텟 가치'!$B$7:$L$11,T$2,0)+(VLOOKUP($F822,'(참고)타워 스텟 가치'!$B$7:$L$11,T$2,0)*$E822)</f>
        <v>674.32499999999845</v>
      </c>
      <c r="U822">
        <f>VLOOKUP($F822,'(참고)타워 스텟 가치'!$B$7:$L$11,U$2,0)+(VLOOKUP($F822,'(참고)타워 스텟 가치'!$B$7:$L$11,U$2,0)*$E822)</f>
        <v>332999.99999999924</v>
      </c>
      <c r="V822">
        <f>VLOOKUP($F822,'(참고)타워 스텟 가치'!$B$7:$L$11,V$2,0)+(VLOOKUP($F822,'(참고)타워 스텟 가치'!$B$7:$L$11,V$2,0)*$E822)</f>
        <v>4495.49999999999</v>
      </c>
      <c r="W822">
        <f>VLOOKUP($F822,'(참고)타워 스텟 가치'!$B$7:$L$11,W$2,0)+(VLOOKUP($F822,'(참고)타워 스텟 가치'!$B$7:$L$11,W$2,0)*$E822)</f>
        <v>74.924999999999841</v>
      </c>
      <c r="X822">
        <f>VLOOKUP($F822,'(참고)타워 스텟 가치'!$B$7:$L$11,X$2,0)+(VLOOKUP($F822,'(참고)타워 스텟 가치'!$B$7:$L$11,X$2,0)*$E822)</f>
        <v>19.979999999999954</v>
      </c>
      <c r="Y822">
        <f>VLOOKUP($F822,'(참고)타워 스텟 가치'!$B$7:$L$11,Y$2,0)+(VLOOKUP($F822,'(참고)타워 스텟 가치'!$B$7:$L$11,Y$2,0)*$E822)</f>
        <v>0</v>
      </c>
      <c r="Z822">
        <f>VLOOKUP($F822,'(참고)타워 스텟 가치'!$B$7:$L$11,Z$2,0)+(VLOOKUP($F822,'(참고)타워 스텟 가치'!$B$7:$L$11,Z$2,0)*$E822)</f>
        <v>0</v>
      </c>
      <c r="AA822">
        <f>VLOOKUP($F822,'(참고)타워 스텟 가치'!$B$7:$L$11,AA$2,0)+(VLOOKUP($F822,'(참고)타워 스텟 가치'!$B$7:$L$11,AA$2,0)*$E822)</f>
        <v>46.619999999999898</v>
      </c>
      <c r="AB822">
        <f>SUM('스테이지별 몬스터 스텟'!S822*'(참고)타워 스텟 가치'!$Q$17,'스테이지별 몬스터 스텟'!T822*'(참고)타워 스텟 가치'!$R$17,'스테이지별 몬스터 스텟'!U822*'(참고)타워 스텟 가치'!$S$17,'스테이지별 몬스터 스텟'!V822*'(참고)타워 스텟 가치'!$T$17,'스테이지별 몬스터 스텟'!W822*'(참고)타워 스텟 가치'!$U$17,'스테이지별 몬스터 스텟'!X822*'(참고)타워 스텟 가치'!$V$17,'스테이지별 몬스터 스텟'!Y822*'(참고)타워 스텟 가치'!$W$17,'스테이지별 몬스터 스텟'!Z822*'(참고)타워 스텟 가치'!$X$17,'스테이지별 몬스터 스텟'!AA822*'(참고)타워 스텟 가치'!$Y$17)</f>
        <v>510514.80749999877</v>
      </c>
      <c r="AC822">
        <v>2</v>
      </c>
      <c r="AD822">
        <f>VLOOKUP($F822,'(참고)타워 스텟 가치'!$B$12:$L$16,AD$2,0)+(VLOOKUP($F822,'(참고)타워 스텟 가치'!$B$12:$L$16,AD$2,0)*$E822)</f>
        <v>374.62499999999915</v>
      </c>
      <c r="AE822">
        <f>VLOOKUP($F822,'(참고)타워 스텟 가치'!$B$12:$L$16,AE$2,0)+(VLOOKUP($F822,'(참고)타워 스텟 가치'!$B$12:$L$16,AE$2,0)*$E822)</f>
        <v>449.54999999999899</v>
      </c>
      <c r="AF822">
        <f>VLOOKUP($F822,'(참고)타워 스텟 가치'!$B$12:$L$16,AF$2,0)+(VLOOKUP($F822,'(참고)타워 스텟 가치'!$B$12:$L$16,AF$2,0)*$E822)</f>
        <v>332999.99999999924</v>
      </c>
      <c r="AG822">
        <f>VLOOKUP($F822,'(참고)타워 스텟 가치'!$B$12:$L$16,AG$2,0)+(VLOOKUP($F822,'(참고)타워 스텟 가치'!$B$12:$L$16,AG$2,0)*$E822)</f>
        <v>2247.749999999995</v>
      </c>
      <c r="AH822">
        <f>VLOOKUP($F822,'(참고)타워 스텟 가치'!$B$12:$L$16,AH$2,0)+(VLOOKUP($F822,'(참고)타워 스텟 가치'!$B$12:$L$16,AH$2,0)*$E822)</f>
        <v>74.924999999999841</v>
      </c>
      <c r="AI822">
        <f>VLOOKUP($F822,'(참고)타워 스텟 가치'!$B$12:$L$16,AI$2,0)+(VLOOKUP($F822,'(참고)타워 스텟 가치'!$B$12:$L$16,AI$2,0)*$E822)</f>
        <v>19.979999999999954</v>
      </c>
      <c r="AJ822">
        <f>VLOOKUP($F822,'(참고)타워 스텟 가치'!$B$12:$L$16,AJ$2,0)+(VLOOKUP($F822,'(참고)타워 스텟 가치'!$B$12:$L$16,AJ$2,0)*$E822)</f>
        <v>0</v>
      </c>
      <c r="AK822">
        <f>VLOOKUP($F822,'(참고)타워 스텟 가치'!$B$12:$L$16,AK$2,0)+(VLOOKUP($F822,'(참고)타워 스텟 가치'!$B$12:$L$16,AK$2,0)*$E822)</f>
        <v>0</v>
      </c>
      <c r="AL822">
        <f>VLOOKUP($F822,'(참고)타워 스텟 가치'!$B$12:$L$16,AL$2,0)+(VLOOKUP($F822,'(참고)타워 스텟 가치'!$B$12:$L$16,AL$2,0)*$E822)</f>
        <v>93.239999999999796</v>
      </c>
      <c r="AM822">
        <f>SUM('스테이지별 몬스터 스텟'!AD822*'(참고)타워 스텟 가치'!$Q$17,'스테이지별 몬스터 스텟'!AE822*'(참고)타워 스텟 가치'!$R$17,'스테이지별 몬스터 스텟'!AF822*'(참고)타워 스텟 가치'!$S$17,'스테이지별 몬스터 스텟'!AG822*'(참고)타워 스텟 가치'!$T$17,'스테이지별 몬스터 스텟'!AH822*'(참고)타워 스텟 가치'!$U$17,'스테이지별 몬스터 스텟'!AI822*'(참고)타워 스텟 가치'!$V$17,'스테이지별 몬스터 스텟'!AJ822*'(참고)타워 스텟 가치'!$W$17,'스테이지별 몬스터 스텟'!AK822*'(참고)타워 스텟 가치'!$X$17,'스테이지별 몬스터 스텟'!AL822*'(참고)타워 스텟 가치'!$Y$17)</f>
        <v>505775.38499999879</v>
      </c>
      <c r="AN822">
        <v>3</v>
      </c>
    </row>
    <row r="823" spans="3:40" x14ac:dyDescent="0.3">
      <c r="C823">
        <v>4</v>
      </c>
      <c r="D823">
        <f t="shared" si="38"/>
        <v>164</v>
      </c>
      <c r="E823" s="52">
        <f>VLOOKUP(D823,'스테이지별 난이도 설정'!B:C,2,0)</f>
        <v>65.599999999999852</v>
      </c>
      <c r="F823" t="str">
        <f t="shared" si="39"/>
        <v>유니크</v>
      </c>
      <c r="G823">
        <f t="shared" si="37"/>
        <v>6</v>
      </c>
      <c r="H823">
        <f>VLOOKUP($F823,'(참고)타워 스텟 가치'!$B$2:$L$6,H$2,0)+(VLOOKUP($F823,'(참고)타워 스텟 가치'!$B$2:$L$6,H$2,0)*$E823)</f>
        <v>1685.8124999999964</v>
      </c>
      <c r="I823">
        <f>VLOOKUP($F823,'(참고)타워 스텟 가치'!$B$2:$L$6,I$2,0)+(VLOOKUP($F823,'(참고)타워 스텟 가치'!$B$2:$L$6,I$2,0)*$E823)</f>
        <v>337.16249999999923</v>
      </c>
      <c r="J823">
        <f>VLOOKUP($F823,'(참고)타워 스텟 가치'!$B$2:$L$6,J$2,0)+(VLOOKUP($F823,'(참고)타워 스텟 가치'!$B$2:$L$6,J$2,0)*$E823)</f>
        <v>332999.99999999924</v>
      </c>
      <c r="K823">
        <f>VLOOKUP($F823,'(참고)타워 스텟 가치'!$B$2:$L$6,K$2,0)+(VLOOKUP($F823,'(참고)타워 스텟 가치'!$B$2:$L$6,K$2,0)*$E823)</f>
        <v>6743.2499999999854</v>
      </c>
      <c r="L823">
        <f>VLOOKUP($F823,'(참고)타워 스텟 가치'!$B$2:$L$6,L$2,0)+(VLOOKUP($F823,'(참고)타워 스텟 가치'!$B$2:$L$6,L$2,0)*$E823)</f>
        <v>112.38749999999975</v>
      </c>
      <c r="M823">
        <f>VLOOKUP($F823,'(참고)타워 스텟 가치'!$B$2:$L$6,M$2,0)+(VLOOKUP($F823,'(참고)타워 스텟 가치'!$B$2:$L$6,M$2,0)*$E823)</f>
        <v>19.979999999999954</v>
      </c>
      <c r="N823">
        <f>VLOOKUP($F823,'(참고)타워 스텟 가치'!$B$2:$L$6,N$2,0)+(VLOOKUP($F823,'(참고)타워 스텟 가치'!$B$2:$L$6,N$2,0)*$E823)</f>
        <v>0</v>
      </c>
      <c r="O823">
        <f>VLOOKUP($F823,'(참고)타워 스텟 가치'!$B$2:$L$6,O$2,0)+(VLOOKUP($F823,'(참고)타워 스텟 가치'!$B$2:$L$6,O$2,0)*$E823)</f>
        <v>0</v>
      </c>
      <c r="P823">
        <f>VLOOKUP($F823,'(참고)타워 스텟 가치'!$B$2:$L$6,P$2,0)+(VLOOKUP($F823,'(참고)타워 스텟 가치'!$B$2:$L$6,P$2,0)*$E823)</f>
        <v>66.599999999999852</v>
      </c>
      <c r="Q823">
        <f>SUM('스테이지별 몬스터 스텟'!H823*'(참고)타워 스텟 가치'!$Q$17,'스테이지별 몬스터 스텟'!I823*'(참고)타워 스텟 가치'!$R$17,'스테이지별 몬스터 스텟'!J823*'(참고)타워 스텟 가치'!$S$17,'스테이지별 몬스터 스텟'!K823*'(참고)타워 스텟 가치'!$T$17,'스테이지별 몬스터 스텟'!L823*'(참고)타워 스텟 가치'!$U$17,'스테이지별 몬스터 스텟'!M823*'(참고)타워 스텟 가치'!$V$17,'스테이지별 몬스터 스텟'!N823*'(참고)타워 스텟 가치'!$W$17,'스테이지별 몬스터 스텟'!O823*'(참고)타워 스텟 가치'!$X$17,'스테이지별 몬스터 스텟'!P823*'(참고)타워 스텟 가치'!$Y$17)</f>
        <v>517241.82374999876</v>
      </c>
      <c r="R823">
        <v>1</v>
      </c>
      <c r="S823">
        <f>VLOOKUP($F823,'(참고)타워 스텟 가치'!$B$7:$L$11,S$2,0)+(VLOOKUP($F823,'(참고)타워 스텟 가치'!$B$7:$L$11,S$2,0)*$E823)</f>
        <v>561.93749999999875</v>
      </c>
      <c r="T823">
        <f>VLOOKUP($F823,'(참고)타워 스텟 가치'!$B$7:$L$11,T$2,0)+(VLOOKUP($F823,'(참고)타워 스텟 가치'!$B$7:$L$11,T$2,0)*$E823)</f>
        <v>1011.4874999999978</v>
      </c>
      <c r="U823">
        <f>VLOOKUP($F823,'(참고)타워 스텟 가치'!$B$7:$L$11,U$2,0)+(VLOOKUP($F823,'(참고)타워 스텟 가치'!$B$7:$L$11,U$2,0)*$E823)</f>
        <v>332999.99999999924</v>
      </c>
      <c r="V823">
        <f>VLOOKUP($F823,'(참고)타워 스텟 가치'!$B$7:$L$11,V$2,0)+(VLOOKUP($F823,'(참고)타워 스텟 가치'!$B$7:$L$11,V$2,0)*$E823)</f>
        <v>6743.2499999999854</v>
      </c>
      <c r="W823">
        <f>VLOOKUP($F823,'(참고)타워 스텟 가치'!$B$7:$L$11,W$2,0)+(VLOOKUP($F823,'(참고)타워 스텟 가치'!$B$7:$L$11,W$2,0)*$E823)</f>
        <v>112.38749999999975</v>
      </c>
      <c r="X823">
        <f>VLOOKUP($F823,'(참고)타워 스텟 가치'!$B$7:$L$11,X$2,0)+(VLOOKUP($F823,'(참고)타워 스텟 가치'!$B$7:$L$11,X$2,0)*$E823)</f>
        <v>19.979999999999954</v>
      </c>
      <c r="Y823">
        <f>VLOOKUP($F823,'(참고)타워 스텟 가치'!$B$7:$L$11,Y$2,0)+(VLOOKUP($F823,'(참고)타워 스텟 가치'!$B$7:$L$11,Y$2,0)*$E823)</f>
        <v>0</v>
      </c>
      <c r="Z823">
        <f>VLOOKUP($F823,'(참고)타워 스텟 가치'!$B$7:$L$11,Z$2,0)+(VLOOKUP($F823,'(참고)타워 스텟 가치'!$B$7:$L$11,Z$2,0)*$E823)</f>
        <v>0</v>
      </c>
      <c r="AA823">
        <f>VLOOKUP($F823,'(참고)타워 스텟 가치'!$B$7:$L$11,AA$2,0)+(VLOOKUP($F823,'(참고)타워 스텟 가치'!$B$7:$L$11,AA$2,0)*$E823)</f>
        <v>66.599999999999852</v>
      </c>
      <c r="AB823">
        <f>SUM('스테이지별 몬스터 스텟'!S823*'(참고)타워 스텟 가치'!$Q$17,'스테이지별 몬스터 스텟'!T823*'(참고)타워 스텟 가치'!$R$17,'스테이지별 몬스터 스텟'!U823*'(참고)타워 스텟 가치'!$S$17,'스테이지별 몬스터 스텟'!V823*'(참고)타워 스텟 가치'!$T$17,'스테이지별 몬스터 스텟'!W823*'(참고)타워 스텟 가치'!$U$17,'스테이지별 몬스터 스텟'!X823*'(참고)타워 스텟 가치'!$V$17,'스테이지별 몬스터 스텟'!Y823*'(참고)타워 스텟 가치'!$W$17,'스테이지별 몬스터 스텟'!Z823*'(참고)타워 스텟 가치'!$X$17,'스테이지별 몬스터 스텟'!AA823*'(참고)타워 스텟 가치'!$Y$17)</f>
        <v>516005.56124999881</v>
      </c>
      <c r="AC823">
        <v>2</v>
      </c>
      <c r="AD823">
        <f>VLOOKUP($F823,'(참고)타워 스텟 가치'!$B$12:$L$16,AD$2,0)+(VLOOKUP($F823,'(참고)타워 스텟 가치'!$B$12:$L$16,AD$2,0)*$E823)</f>
        <v>561.93749999999875</v>
      </c>
      <c r="AE823">
        <f>VLOOKUP($F823,'(참고)타워 스텟 가치'!$B$12:$L$16,AE$2,0)+(VLOOKUP($F823,'(참고)타워 스텟 가치'!$B$12:$L$16,AE$2,0)*$E823)</f>
        <v>674.32499999999845</v>
      </c>
      <c r="AF823">
        <f>VLOOKUP($F823,'(참고)타워 스텟 가치'!$B$12:$L$16,AF$2,0)+(VLOOKUP($F823,'(참고)타워 스텟 가치'!$B$12:$L$16,AF$2,0)*$E823)</f>
        <v>332999.99999999924</v>
      </c>
      <c r="AG823">
        <f>VLOOKUP($F823,'(참고)타워 스텟 가치'!$B$12:$L$16,AG$2,0)+(VLOOKUP($F823,'(참고)타워 스텟 가치'!$B$12:$L$16,AG$2,0)*$E823)</f>
        <v>3371.6249999999927</v>
      </c>
      <c r="AH823">
        <f>VLOOKUP($F823,'(참고)타워 스텟 가치'!$B$12:$L$16,AH$2,0)+(VLOOKUP($F823,'(참고)타워 스텟 가치'!$B$12:$L$16,AH$2,0)*$E823)</f>
        <v>112.38749999999975</v>
      </c>
      <c r="AI823">
        <f>VLOOKUP($F823,'(참고)타워 스텟 가치'!$B$12:$L$16,AI$2,0)+(VLOOKUP($F823,'(참고)타워 스텟 가치'!$B$12:$L$16,AI$2,0)*$E823)</f>
        <v>19.979999999999954</v>
      </c>
      <c r="AJ823">
        <f>VLOOKUP($F823,'(참고)타워 스텟 가치'!$B$12:$L$16,AJ$2,0)+(VLOOKUP($F823,'(참고)타워 스텟 가치'!$B$12:$L$16,AJ$2,0)*$E823)</f>
        <v>0</v>
      </c>
      <c r="AK823">
        <f>VLOOKUP($F823,'(참고)타워 스텟 가치'!$B$12:$L$16,AK$2,0)+(VLOOKUP($F823,'(참고)타워 스텟 가치'!$B$12:$L$16,AK$2,0)*$E823)</f>
        <v>0</v>
      </c>
      <c r="AL823">
        <f>VLOOKUP($F823,'(참고)타워 스텟 가치'!$B$12:$L$16,AL$2,0)+(VLOOKUP($F823,'(참고)타워 스텟 가치'!$B$12:$L$16,AL$2,0)*$E823)</f>
        <v>133.1999999999997</v>
      </c>
      <c r="AM823">
        <f>SUM('스테이지별 몬스터 스텟'!AD823*'(참고)타워 스텟 가치'!$Q$17,'스테이지별 몬스터 스텟'!AE823*'(참고)타워 스텟 가치'!$R$17,'스테이지별 몬스터 스텟'!AF823*'(참고)타워 스텟 가치'!$S$17,'스테이지별 몬스터 스텟'!AG823*'(참고)타워 스텟 가치'!$T$17,'스테이지별 몬스터 스텟'!AH823*'(참고)타워 스텟 가치'!$U$17,'스테이지별 몬스터 스텟'!AI823*'(참고)타워 스텟 가치'!$V$17,'스테이지별 몬스터 스텟'!AJ823*'(참고)타워 스텟 가치'!$W$17,'스테이지별 몬스터 스텟'!AK823*'(참고)타워 스텟 가치'!$X$17,'스테이지별 몬스터 스텟'!AL823*'(참고)타워 스텟 가치'!$Y$17)</f>
        <v>508889.76749999885</v>
      </c>
      <c r="AN823">
        <v>3</v>
      </c>
    </row>
    <row r="824" spans="3:40" x14ac:dyDescent="0.3">
      <c r="C824">
        <v>5</v>
      </c>
      <c r="D824">
        <f t="shared" si="38"/>
        <v>164</v>
      </c>
      <c r="E824" s="52">
        <f>VLOOKUP(D824,'스테이지별 난이도 설정'!B:C,2,0)</f>
        <v>65.599999999999852</v>
      </c>
      <c r="F824" t="str">
        <f t="shared" si="39"/>
        <v>스페셜</v>
      </c>
      <c r="G824">
        <f t="shared" si="37"/>
        <v>6</v>
      </c>
      <c r="H824">
        <f>VLOOKUP($F824,'(참고)타워 스텟 가치'!$B$2:$L$6,H$2,0)+(VLOOKUP($F824,'(참고)타워 스텟 가치'!$B$2:$L$6,H$2,0)*$E824)</f>
        <v>2528.7187499999945</v>
      </c>
      <c r="I824">
        <f>VLOOKUP($F824,'(참고)타워 스텟 가치'!$B$2:$L$6,I$2,0)+(VLOOKUP($F824,'(참고)타워 스텟 가치'!$B$2:$L$6,I$2,0)*$E824)</f>
        <v>505.7437499999989</v>
      </c>
      <c r="J824">
        <f>VLOOKUP($F824,'(참고)타워 스텟 가치'!$B$2:$L$6,J$2,0)+(VLOOKUP($F824,'(참고)타워 스텟 가치'!$B$2:$L$6,J$2,0)*$E824)</f>
        <v>332999.99999999924</v>
      </c>
      <c r="K824">
        <f>VLOOKUP($F824,'(참고)타워 스텟 가치'!$B$2:$L$6,K$2,0)+(VLOOKUP($F824,'(참고)타워 스텟 가치'!$B$2:$L$6,K$2,0)*$E824)</f>
        <v>10114.874999999978</v>
      </c>
      <c r="L824">
        <f>VLOOKUP($F824,'(참고)타워 스텟 가치'!$B$2:$L$6,L$2,0)+(VLOOKUP($F824,'(참고)타워 스텟 가치'!$B$2:$L$6,L$2,0)*$E824)</f>
        <v>168.58124999999961</v>
      </c>
      <c r="M824">
        <f>VLOOKUP($F824,'(참고)타워 스텟 가치'!$B$2:$L$6,M$2,0)+(VLOOKUP($F824,'(참고)타워 스텟 가치'!$B$2:$L$6,M$2,0)*$E824)</f>
        <v>19.979999999999954</v>
      </c>
      <c r="N824">
        <f>VLOOKUP($F824,'(참고)타워 스텟 가치'!$B$2:$L$6,N$2,0)+(VLOOKUP($F824,'(참고)타워 스텟 가치'!$B$2:$L$6,N$2,0)*$E824)</f>
        <v>0</v>
      </c>
      <c r="O824">
        <f>VLOOKUP($F824,'(참고)타워 스텟 가치'!$B$2:$L$6,O$2,0)+(VLOOKUP($F824,'(참고)타워 스텟 가치'!$B$2:$L$6,O$2,0)*$E824)</f>
        <v>0</v>
      </c>
      <c r="P824">
        <f>VLOOKUP($F824,'(참고)타워 스텟 가치'!$B$2:$L$6,P$2,0)+(VLOOKUP($F824,'(참고)타워 스텟 가치'!$B$2:$L$6,P$2,0)*$E824)</f>
        <v>66.599999999999852</v>
      </c>
      <c r="Q824">
        <f>SUM('스테이지별 몬스터 스텟'!H824*'(참고)타워 스텟 가치'!$Q$17,'스테이지별 몬스터 스텟'!I824*'(참고)타워 스텟 가치'!$R$17,'스테이지별 몬스터 스텟'!J824*'(참고)타워 스텟 가치'!$S$17,'스테이지별 몬스터 스텟'!K824*'(참고)타워 스텟 가치'!$T$17,'스테이지별 몬스터 스텟'!L824*'(참고)타워 스텟 가치'!$U$17,'스테이지별 몬스터 스텟'!M824*'(참고)타워 스텟 가치'!$V$17,'스테이지별 몬스터 스텟'!N824*'(참고)타워 스텟 가치'!$W$17,'스테이지별 몬스터 스텟'!O824*'(참고)타워 스텟 가치'!$X$17,'스테이지별 몬스터 스텟'!P824*'(참고)타워 스텟 가치'!$Y$17)</f>
        <v>526036.14562499872</v>
      </c>
      <c r="R824">
        <v>1</v>
      </c>
      <c r="S824">
        <f>VLOOKUP($F824,'(참고)타워 스텟 가치'!$B$7:$L$11,S$2,0)+(VLOOKUP($F824,'(참고)타워 스텟 가치'!$B$7:$L$11,S$2,0)*$E824)</f>
        <v>842.90624999999818</v>
      </c>
      <c r="T824">
        <f>VLOOKUP($F824,'(참고)타워 스텟 가치'!$B$7:$L$11,T$2,0)+(VLOOKUP($F824,'(참고)타워 스텟 가치'!$B$7:$L$11,T$2,0)*$E824)</f>
        <v>1517.2312499999966</v>
      </c>
      <c r="U824">
        <f>VLOOKUP($F824,'(참고)타워 스텟 가치'!$B$7:$L$11,U$2,0)+(VLOOKUP($F824,'(참고)타워 스텟 가치'!$B$7:$L$11,U$2,0)*$E824)</f>
        <v>332999.99999999924</v>
      </c>
      <c r="V824">
        <f>VLOOKUP($F824,'(참고)타워 스텟 가치'!$B$7:$L$11,V$2,0)+(VLOOKUP($F824,'(참고)타워 스텟 가치'!$B$7:$L$11,V$2,0)*$E824)</f>
        <v>10114.874999999978</v>
      </c>
      <c r="W824">
        <f>VLOOKUP($F824,'(참고)타워 스텟 가치'!$B$7:$L$11,W$2,0)+(VLOOKUP($F824,'(참고)타워 스텟 가치'!$B$7:$L$11,W$2,0)*$E824)</f>
        <v>168.58124999999961</v>
      </c>
      <c r="X824">
        <f>VLOOKUP($F824,'(참고)타워 스텟 가치'!$B$7:$L$11,X$2,0)+(VLOOKUP($F824,'(참고)타워 스텟 가치'!$B$7:$L$11,X$2,0)*$E824)</f>
        <v>19.979999999999954</v>
      </c>
      <c r="Y824">
        <f>VLOOKUP($F824,'(참고)타워 스텟 가치'!$B$7:$L$11,Y$2,0)+(VLOOKUP($F824,'(참고)타워 스텟 가치'!$B$7:$L$11,Y$2,0)*$E824)</f>
        <v>0</v>
      </c>
      <c r="Z824">
        <f>VLOOKUP($F824,'(참고)타워 스텟 가치'!$B$7:$L$11,Z$2,0)+(VLOOKUP($F824,'(참고)타워 스텟 가치'!$B$7:$L$11,Z$2,0)*$E824)</f>
        <v>0</v>
      </c>
      <c r="AA824">
        <f>VLOOKUP($F824,'(참고)타워 스텟 가치'!$B$7:$L$11,AA$2,0)+(VLOOKUP($F824,'(참고)타워 스텟 가치'!$B$7:$L$11,AA$2,0)*$E824)</f>
        <v>66.599999999999852</v>
      </c>
      <c r="AB824">
        <f>SUM('스테이지별 몬스터 스텟'!S824*'(참고)타워 스텟 가치'!$Q$17,'스테이지별 몬스터 스텟'!T824*'(참고)타워 스텟 가치'!$R$17,'스테이지별 몬스터 스텟'!U824*'(참고)타워 스텟 가치'!$S$17,'스테이지별 몬스터 스텟'!V824*'(참고)타워 스텟 가치'!$T$17,'스테이지별 몬스터 스텟'!W824*'(참고)타워 스텟 가치'!$U$17,'스테이지별 몬스터 스텟'!X824*'(참고)타워 스텟 가치'!$V$17,'스테이지별 몬스터 스텟'!Y824*'(참고)타워 스텟 가치'!$W$17,'스테이지별 몬스터 스텟'!Z824*'(참고)타워 스텟 가치'!$X$17,'스테이지별 몬스터 스텟'!AA824*'(참고)타워 스텟 가치'!$Y$17)</f>
        <v>524181.75187499874</v>
      </c>
      <c r="AC824">
        <v>2</v>
      </c>
      <c r="AD824">
        <f>VLOOKUP($F824,'(참고)타워 스텟 가치'!$B$12:$L$16,AD$2,0)+(VLOOKUP($F824,'(참고)타워 스텟 가치'!$B$12:$L$16,AD$2,0)*$E824)</f>
        <v>842.90624999999818</v>
      </c>
      <c r="AE824">
        <f>VLOOKUP($F824,'(참고)타워 스텟 가치'!$B$12:$L$16,AE$2,0)+(VLOOKUP($F824,'(참고)타워 스텟 가치'!$B$12:$L$16,AE$2,0)*$E824)</f>
        <v>1011.4874999999978</v>
      </c>
      <c r="AF824">
        <f>VLOOKUP($F824,'(참고)타워 스텟 가치'!$B$12:$L$16,AF$2,0)+(VLOOKUP($F824,'(참고)타워 스텟 가치'!$B$12:$L$16,AF$2,0)*$E824)</f>
        <v>332999.99999999924</v>
      </c>
      <c r="AG824">
        <f>VLOOKUP($F824,'(참고)타워 스텟 가치'!$B$12:$L$16,AG$2,0)+(VLOOKUP($F824,'(참고)타워 스텟 가치'!$B$12:$L$16,AG$2,0)*$E824)</f>
        <v>5057.4374999999891</v>
      </c>
      <c r="AH824">
        <f>VLOOKUP($F824,'(참고)타워 스텟 가치'!$B$12:$L$16,AH$2,0)+(VLOOKUP($F824,'(참고)타워 스텟 가치'!$B$12:$L$16,AH$2,0)*$E824)</f>
        <v>168.58124999999961</v>
      </c>
      <c r="AI824">
        <f>VLOOKUP($F824,'(참고)타워 스텟 가치'!$B$12:$L$16,AI$2,0)+(VLOOKUP($F824,'(참고)타워 스텟 가치'!$B$12:$L$16,AI$2,0)*$E824)</f>
        <v>19.979999999999954</v>
      </c>
      <c r="AJ824">
        <f>VLOOKUP($F824,'(참고)타워 스텟 가치'!$B$12:$L$16,AJ$2,0)+(VLOOKUP($F824,'(참고)타워 스텟 가치'!$B$12:$L$16,AJ$2,0)*$E824)</f>
        <v>0</v>
      </c>
      <c r="AK824">
        <f>VLOOKUP($F824,'(참고)타워 스텟 가치'!$B$12:$L$16,AK$2,0)+(VLOOKUP($F824,'(참고)타워 스텟 가치'!$B$12:$L$16,AK$2,0)*$E824)</f>
        <v>0</v>
      </c>
      <c r="AL824">
        <f>VLOOKUP($F824,'(참고)타워 스텟 가치'!$B$12:$L$16,AL$2,0)+(VLOOKUP($F824,'(참고)타워 스텟 가치'!$B$12:$L$16,AL$2,0)*$E824)</f>
        <v>133.1999999999997</v>
      </c>
      <c r="AM824">
        <f>SUM('스테이지별 몬스터 스텟'!AD824*'(참고)타워 스텟 가치'!$Q$17,'스테이지별 몬스터 스텟'!AE824*'(참고)타워 스텟 가치'!$R$17,'스테이지별 몬스터 스텟'!AF824*'(참고)타워 스텟 가치'!$S$17,'스테이지별 몬스터 스텟'!AG824*'(참고)타워 스텟 가치'!$T$17,'스테이지별 몬스터 스텟'!AH824*'(참고)타워 스텟 가치'!$U$17,'스테이지별 몬스터 스텟'!AI824*'(참고)타워 스텟 가치'!$V$17,'스테이지별 몬스터 스텟'!AJ824*'(참고)타워 스텟 가치'!$W$17,'스테이지별 몬스터 스텟'!AK824*'(참고)타워 스텟 가치'!$X$17,'스테이지별 몬스터 스텟'!AL824*'(참고)타워 스텟 가치'!$Y$17)</f>
        <v>513441.46124999883</v>
      </c>
      <c r="AN824">
        <v>3</v>
      </c>
    </row>
    <row r="825" spans="3:40" x14ac:dyDescent="0.3">
      <c r="C825">
        <v>1</v>
      </c>
      <c r="D825">
        <f t="shared" si="38"/>
        <v>165</v>
      </c>
      <c r="E825" s="52">
        <f>VLOOKUP(D825,'스테이지별 난이도 설정'!B:C,2,0)</f>
        <v>65.999999999999858</v>
      </c>
      <c r="F825" t="str">
        <f t="shared" si="39"/>
        <v>일반</v>
      </c>
      <c r="G825">
        <f t="shared" si="37"/>
        <v>6</v>
      </c>
      <c r="H825">
        <f>VLOOKUP($F825,'(참고)타워 스텟 가치'!$B$2:$L$6,H$2,0)+(VLOOKUP($F825,'(참고)타워 스텟 가치'!$B$2:$L$6,H$2,0)*$E825)</f>
        <v>502.49999999999892</v>
      </c>
      <c r="I825">
        <f>VLOOKUP($F825,'(참고)타워 스텟 가치'!$B$2:$L$6,I$2,0)+(VLOOKUP($F825,'(참고)타워 스텟 가치'!$B$2:$L$6,I$2,0)*$E825)</f>
        <v>100.49999999999979</v>
      </c>
      <c r="J825">
        <f>VLOOKUP($F825,'(참고)타워 스텟 가치'!$B$2:$L$6,J$2,0)+(VLOOKUP($F825,'(참고)타워 스텟 가치'!$B$2:$L$6,J$2,0)*$E825)</f>
        <v>334999.9999999993</v>
      </c>
      <c r="K825">
        <f>VLOOKUP($F825,'(참고)타워 스텟 가치'!$B$2:$L$6,K$2,0)+(VLOOKUP($F825,'(참고)타워 스텟 가치'!$B$2:$L$6,K$2,0)*$E825)</f>
        <v>2009.9999999999957</v>
      </c>
      <c r="L825">
        <f>VLOOKUP($F825,'(참고)타워 스텟 가치'!$B$2:$L$6,L$2,0)+(VLOOKUP($F825,'(참고)타워 스텟 가치'!$B$2:$L$6,L$2,0)*$E825)</f>
        <v>33.499999999999929</v>
      </c>
      <c r="M825">
        <f>VLOOKUP($F825,'(참고)타워 스텟 가치'!$B$2:$L$6,M$2,0)+(VLOOKUP($F825,'(참고)타워 스텟 가치'!$B$2:$L$6,M$2,0)*$E825)</f>
        <v>20.099999999999959</v>
      </c>
      <c r="N825">
        <f>VLOOKUP($F825,'(참고)타워 스텟 가치'!$B$2:$L$6,N$2,0)+(VLOOKUP($F825,'(참고)타워 스텟 가치'!$B$2:$L$6,N$2,0)*$E825)</f>
        <v>0</v>
      </c>
      <c r="O825">
        <f>VLOOKUP($F825,'(참고)타워 스텟 가치'!$B$2:$L$6,O$2,0)+(VLOOKUP($F825,'(참고)타워 스텟 가치'!$B$2:$L$6,O$2,0)*$E825)</f>
        <v>0</v>
      </c>
      <c r="P825">
        <f>VLOOKUP($F825,'(참고)타워 스텟 가치'!$B$2:$L$6,P$2,0)+(VLOOKUP($F825,'(참고)타워 스텟 가치'!$B$2:$L$6,P$2,0)*$E825)</f>
        <v>46.899999999999899</v>
      </c>
      <c r="Q825">
        <f>SUM('스테이지별 몬스터 스텟'!H825*'(참고)타워 스텟 가치'!$Q$17,'스테이지별 몬스터 스텟'!I825*'(참고)타워 스텟 가치'!$R$17,'스테이지별 몬스터 스텟'!J825*'(참고)타워 스텟 가치'!$S$17,'스테이지별 몬스터 스텟'!K825*'(참고)타워 스텟 가치'!$T$17,'스테이지별 몬스터 스텟'!L825*'(참고)타워 스텟 가치'!$U$17,'스테이지별 몬스터 스텟'!M825*'(참고)타워 스텟 가치'!$V$17,'스테이지별 몬스터 스텟'!N825*'(참고)타워 스텟 가치'!$W$17,'스테이지별 몬스터 스텟'!O825*'(참고)타워 스텟 가치'!$X$17,'스테이지별 몬스터 스텟'!P825*'(참고)타워 스텟 가치'!$Y$17)</f>
        <v>507856.64999999892</v>
      </c>
      <c r="R825">
        <v>1</v>
      </c>
      <c r="S825">
        <f>VLOOKUP($F825,'(참고)타워 스텟 가치'!$B$7:$L$11,S$2,0)+(VLOOKUP($F825,'(참고)타워 스텟 가치'!$B$7:$L$11,S$2,0)*$E825)</f>
        <v>167.49999999999966</v>
      </c>
      <c r="T825">
        <f>VLOOKUP($F825,'(참고)타워 스텟 가치'!$B$7:$L$11,T$2,0)+(VLOOKUP($F825,'(참고)타워 스텟 가치'!$B$7:$L$11,T$2,0)*$E825)</f>
        <v>301.49999999999937</v>
      </c>
      <c r="U825">
        <f>VLOOKUP($F825,'(참고)타워 스텟 가치'!$B$7:$L$11,U$2,0)+(VLOOKUP($F825,'(참고)타워 스텟 가치'!$B$7:$L$11,U$2,0)*$E825)</f>
        <v>334999.9999999993</v>
      </c>
      <c r="V825">
        <f>VLOOKUP($F825,'(참고)타워 스텟 가치'!$B$7:$L$11,V$2,0)+(VLOOKUP($F825,'(참고)타워 스텟 가치'!$B$7:$L$11,V$2,0)*$E825)</f>
        <v>2009.9999999999957</v>
      </c>
      <c r="W825">
        <f>VLOOKUP($F825,'(참고)타워 스텟 가치'!$B$7:$L$11,W$2,0)+(VLOOKUP($F825,'(참고)타워 스텟 가치'!$B$7:$L$11,W$2,0)*$E825)</f>
        <v>33.499999999999929</v>
      </c>
      <c r="X825">
        <f>VLOOKUP($F825,'(참고)타워 스텟 가치'!$B$7:$L$11,X$2,0)+(VLOOKUP($F825,'(참고)타워 스텟 가치'!$B$7:$L$11,X$2,0)*$E825)</f>
        <v>20.099999999999959</v>
      </c>
      <c r="Y825">
        <f>VLOOKUP($F825,'(참고)타워 스텟 가치'!$B$7:$L$11,Y$2,0)+(VLOOKUP($F825,'(참고)타워 스텟 가치'!$B$7:$L$11,Y$2,0)*$E825)</f>
        <v>0</v>
      </c>
      <c r="Z825">
        <f>VLOOKUP($F825,'(참고)타워 스텟 가치'!$B$7:$L$11,Z$2,0)+(VLOOKUP($F825,'(참고)타워 스텟 가치'!$B$7:$L$11,Z$2,0)*$E825)</f>
        <v>0</v>
      </c>
      <c r="AA825">
        <f>VLOOKUP($F825,'(참고)타워 스텟 가치'!$B$7:$L$11,AA$2,0)+(VLOOKUP($F825,'(참고)타워 스텟 가치'!$B$7:$L$11,AA$2,0)*$E825)</f>
        <v>46.899999999999899</v>
      </c>
      <c r="AB825">
        <f>SUM('스테이지별 몬스터 스텟'!S825*'(참고)타워 스텟 가치'!$Q$17,'스테이지별 몬스터 스텟'!T825*'(참고)타워 스텟 가치'!$R$17,'스테이지별 몬스터 스텟'!U825*'(참고)타워 스텟 가치'!$S$17,'스테이지별 몬스터 스텟'!V825*'(참고)타워 스텟 가치'!$T$17,'스테이지별 몬스터 스텟'!W825*'(참고)타워 스텟 가치'!$U$17,'스테이지별 몬스터 스텟'!X825*'(참고)타워 스텟 가치'!$V$17,'스테이지별 몬스터 스텟'!Y825*'(참고)타워 스텟 가치'!$W$17,'스테이지별 몬스터 스텟'!Z825*'(참고)타워 스텟 가치'!$X$17,'스테이지별 몬스터 스텟'!AA825*'(참고)타워 스텟 가치'!$Y$17)</f>
        <v>507488.14999999892</v>
      </c>
      <c r="AC825">
        <v>2</v>
      </c>
      <c r="AD825">
        <f>VLOOKUP($F825,'(참고)타워 스텟 가치'!$B$12:$L$16,AD$2,0)+(VLOOKUP($F825,'(참고)타워 스텟 가치'!$B$12:$L$16,AD$2,0)*$E825)</f>
        <v>167.49999999999966</v>
      </c>
      <c r="AE825">
        <f>VLOOKUP($F825,'(참고)타워 스텟 가치'!$B$12:$L$16,AE$2,0)+(VLOOKUP($F825,'(참고)타워 스텟 가치'!$B$12:$L$16,AE$2,0)*$E825)</f>
        <v>200.99999999999957</v>
      </c>
      <c r="AF825">
        <f>VLOOKUP($F825,'(참고)타워 스텟 가치'!$B$12:$L$16,AF$2,0)+(VLOOKUP($F825,'(참고)타워 스텟 가치'!$B$12:$L$16,AF$2,0)*$E825)</f>
        <v>334999.9999999993</v>
      </c>
      <c r="AG825">
        <f>VLOOKUP($F825,'(참고)타워 스텟 가치'!$B$12:$L$16,AG$2,0)+(VLOOKUP($F825,'(참고)타워 스텟 가치'!$B$12:$L$16,AG$2,0)*$E825)</f>
        <v>1004.9999999999978</v>
      </c>
      <c r="AH825">
        <f>VLOOKUP($F825,'(참고)타워 스텟 가치'!$B$12:$L$16,AH$2,0)+(VLOOKUP($F825,'(참고)타워 스텟 가치'!$B$12:$L$16,AH$2,0)*$E825)</f>
        <v>33.499999999999929</v>
      </c>
      <c r="AI825">
        <f>VLOOKUP($F825,'(참고)타워 스텟 가치'!$B$12:$L$16,AI$2,0)+(VLOOKUP($F825,'(참고)타워 스텟 가치'!$B$12:$L$16,AI$2,0)*$E825)</f>
        <v>20.099999999999959</v>
      </c>
      <c r="AJ825">
        <f>VLOOKUP($F825,'(참고)타워 스텟 가치'!$B$12:$L$16,AJ$2,0)+(VLOOKUP($F825,'(참고)타워 스텟 가치'!$B$12:$L$16,AJ$2,0)*$E825)</f>
        <v>0</v>
      </c>
      <c r="AK825">
        <f>VLOOKUP($F825,'(참고)타워 스텟 가치'!$B$12:$L$16,AK$2,0)+(VLOOKUP($F825,'(참고)타워 스텟 가치'!$B$12:$L$16,AK$2,0)*$E825)</f>
        <v>0</v>
      </c>
      <c r="AL825">
        <f>VLOOKUP($F825,'(참고)타워 스텟 가치'!$B$12:$L$16,AL$2,0)+(VLOOKUP($F825,'(참고)타워 스텟 가치'!$B$12:$L$16,AL$2,0)*$E825)</f>
        <v>93.799999999999798</v>
      </c>
      <c r="AM825">
        <f>SUM('스테이지별 몬스터 스텟'!AD825*'(참고)타워 스텟 가치'!$Q$17,'스테이지별 몬스터 스텟'!AE825*'(참고)타워 스텟 가치'!$R$17,'스테이지별 몬스터 스텟'!AF825*'(참고)타워 스텟 가치'!$S$17,'스테이지별 몬스터 스텟'!AG825*'(참고)타워 스텟 가치'!$T$17,'스테이지별 몬스터 스텟'!AH825*'(참고)타워 스텟 가치'!$U$17,'스테이지별 몬스터 스텟'!AI825*'(참고)타워 스텟 가치'!$V$17,'스테이지별 몬스터 스텟'!AJ825*'(참고)타워 스텟 가치'!$W$17,'스테이지별 몬스터 스텟'!AK825*'(참고)타워 스텟 가치'!$X$17,'스테이지별 몬스터 스텟'!AL825*'(참고)타워 스텟 가치'!$Y$17)</f>
        <v>505421.19999999891</v>
      </c>
      <c r="AN825">
        <v>3</v>
      </c>
    </row>
    <row r="826" spans="3:40" x14ac:dyDescent="0.3">
      <c r="C826">
        <v>2</v>
      </c>
      <c r="D826">
        <f t="shared" si="38"/>
        <v>165</v>
      </c>
      <c r="E826" s="52">
        <f>VLOOKUP(D826,'스테이지별 난이도 설정'!B:C,2,0)</f>
        <v>65.999999999999858</v>
      </c>
      <c r="F826" t="str">
        <f t="shared" si="39"/>
        <v>레어</v>
      </c>
      <c r="G826">
        <f t="shared" si="37"/>
        <v>6</v>
      </c>
      <c r="H826">
        <f>VLOOKUP($F826,'(참고)타워 스텟 가치'!$B$2:$L$6,H$2,0)+(VLOOKUP($F826,'(참고)타워 스텟 가치'!$B$2:$L$6,H$2,0)*$E826)</f>
        <v>753.74999999999841</v>
      </c>
      <c r="I826">
        <f>VLOOKUP($F826,'(참고)타워 스텟 가치'!$B$2:$L$6,I$2,0)+(VLOOKUP($F826,'(참고)타워 스텟 가치'!$B$2:$L$6,I$2,0)*$E826)</f>
        <v>150.74999999999969</v>
      </c>
      <c r="J826">
        <f>VLOOKUP($F826,'(참고)타워 스텟 가치'!$B$2:$L$6,J$2,0)+(VLOOKUP($F826,'(참고)타워 스텟 가치'!$B$2:$L$6,J$2,0)*$E826)</f>
        <v>334999.9999999993</v>
      </c>
      <c r="K826">
        <f>VLOOKUP($F826,'(참고)타워 스텟 가치'!$B$2:$L$6,K$2,0)+(VLOOKUP($F826,'(참고)타워 스텟 가치'!$B$2:$L$6,K$2,0)*$E826)</f>
        <v>3014.9999999999936</v>
      </c>
      <c r="L826">
        <f>VLOOKUP($F826,'(참고)타워 스텟 가치'!$B$2:$L$6,L$2,0)+(VLOOKUP($F826,'(참고)타워 스텟 가치'!$B$2:$L$6,L$2,0)*$E826)</f>
        <v>50.249999999999893</v>
      </c>
      <c r="M826">
        <f>VLOOKUP($F826,'(참고)타워 스텟 가치'!$B$2:$L$6,M$2,0)+(VLOOKUP($F826,'(참고)타워 스텟 가치'!$B$2:$L$6,M$2,0)*$E826)</f>
        <v>20.099999999999959</v>
      </c>
      <c r="N826">
        <f>VLOOKUP($F826,'(참고)타워 스텟 가치'!$B$2:$L$6,N$2,0)+(VLOOKUP($F826,'(참고)타워 스텟 가치'!$B$2:$L$6,N$2,0)*$E826)</f>
        <v>0</v>
      </c>
      <c r="O826">
        <f>VLOOKUP($F826,'(참고)타워 스텟 가치'!$B$2:$L$6,O$2,0)+(VLOOKUP($F826,'(참고)타워 스텟 가치'!$B$2:$L$6,O$2,0)*$E826)</f>
        <v>0</v>
      </c>
      <c r="P826">
        <f>VLOOKUP($F826,'(참고)타워 스텟 가치'!$B$2:$L$6,P$2,0)+(VLOOKUP($F826,'(참고)타워 스텟 가치'!$B$2:$L$6,P$2,0)*$E826)</f>
        <v>46.899999999999899</v>
      </c>
      <c r="Q826">
        <f>SUM('스테이지별 몬스터 스텟'!H826*'(참고)타워 스텟 가치'!$Q$17,'스테이지별 몬스터 스텟'!I826*'(참고)타워 스텟 가치'!$R$17,'스테이지별 몬스터 스텟'!J826*'(참고)타워 스텟 가치'!$S$17,'스테이지별 몬스터 스텟'!K826*'(참고)타워 스텟 가치'!$T$17,'스테이지별 몬스터 스텟'!L826*'(참고)타워 스텟 가치'!$U$17,'스테이지별 몬스터 스텟'!M826*'(참고)타워 스텟 가치'!$V$17,'스테이지별 몬스터 스텟'!N826*'(참고)타워 스텟 가치'!$W$17,'스테이지별 몬스터 스텟'!O826*'(참고)타워 스텟 가치'!$X$17,'스테이지별 몬스터 스텟'!P826*'(참고)타워 스텟 가치'!$Y$17)</f>
        <v>510478.02499999892</v>
      </c>
      <c r="R826">
        <v>1</v>
      </c>
      <c r="S826">
        <f>VLOOKUP($F826,'(참고)타워 스텟 가치'!$B$7:$L$11,S$2,0)+(VLOOKUP($F826,'(참고)타워 스텟 가치'!$B$7:$L$11,S$2,0)*$E826)</f>
        <v>251.24999999999946</v>
      </c>
      <c r="T826">
        <f>VLOOKUP($F826,'(참고)타워 스텟 가치'!$B$7:$L$11,T$2,0)+(VLOOKUP($F826,'(참고)타워 스텟 가치'!$B$7:$L$11,T$2,0)*$E826)</f>
        <v>452.24999999999903</v>
      </c>
      <c r="U826">
        <f>VLOOKUP($F826,'(참고)타워 스텟 가치'!$B$7:$L$11,U$2,0)+(VLOOKUP($F826,'(참고)타워 스텟 가치'!$B$7:$L$11,U$2,0)*$E826)</f>
        <v>334999.9999999993</v>
      </c>
      <c r="V826">
        <f>VLOOKUP($F826,'(참고)타워 스텟 가치'!$B$7:$L$11,V$2,0)+(VLOOKUP($F826,'(참고)타워 스텟 가치'!$B$7:$L$11,V$2,0)*$E826)</f>
        <v>3014.9999999999936</v>
      </c>
      <c r="W826">
        <f>VLOOKUP($F826,'(참고)타워 스텟 가치'!$B$7:$L$11,W$2,0)+(VLOOKUP($F826,'(참고)타워 스텟 가치'!$B$7:$L$11,W$2,0)*$E826)</f>
        <v>50.249999999999893</v>
      </c>
      <c r="X826">
        <f>VLOOKUP($F826,'(참고)타워 스텟 가치'!$B$7:$L$11,X$2,0)+(VLOOKUP($F826,'(참고)타워 스텟 가치'!$B$7:$L$11,X$2,0)*$E826)</f>
        <v>20.099999999999959</v>
      </c>
      <c r="Y826">
        <f>VLOOKUP($F826,'(참고)타워 스텟 가치'!$B$7:$L$11,Y$2,0)+(VLOOKUP($F826,'(참고)타워 스텟 가치'!$B$7:$L$11,Y$2,0)*$E826)</f>
        <v>0</v>
      </c>
      <c r="Z826">
        <f>VLOOKUP($F826,'(참고)타워 스텟 가치'!$B$7:$L$11,Z$2,0)+(VLOOKUP($F826,'(참고)타워 스텟 가치'!$B$7:$L$11,Z$2,0)*$E826)</f>
        <v>0</v>
      </c>
      <c r="AA826">
        <f>VLOOKUP($F826,'(참고)타워 스텟 가치'!$B$7:$L$11,AA$2,0)+(VLOOKUP($F826,'(참고)타워 스텟 가치'!$B$7:$L$11,AA$2,0)*$E826)</f>
        <v>46.899999999999899</v>
      </c>
      <c r="AB826">
        <f>SUM('스테이지별 몬스터 스텟'!S826*'(참고)타워 스텟 가치'!$Q$17,'스테이지별 몬스터 스텟'!T826*'(참고)타워 스텟 가치'!$R$17,'스테이지별 몬스터 스텟'!U826*'(참고)타워 스텟 가치'!$S$17,'스테이지별 몬스터 스텟'!V826*'(참고)타워 스텟 가치'!$T$17,'스테이지별 몬스터 스텟'!W826*'(참고)타워 스텟 가치'!$U$17,'스테이지별 몬스터 스텟'!X826*'(참고)타워 스텟 가치'!$V$17,'스테이지별 몬스터 스텟'!Y826*'(참고)타워 스텟 가치'!$W$17,'스테이지별 몬스터 스텟'!Z826*'(참고)타워 스텟 가치'!$X$17,'스테이지별 몬스터 스텟'!AA826*'(참고)타워 스텟 가치'!$Y$17)</f>
        <v>509925.27499999892</v>
      </c>
      <c r="AC826">
        <v>2</v>
      </c>
      <c r="AD826">
        <f>VLOOKUP($F826,'(참고)타워 스텟 가치'!$B$12:$L$16,AD$2,0)+(VLOOKUP($F826,'(참고)타워 스텟 가치'!$B$12:$L$16,AD$2,0)*$E826)</f>
        <v>251.24999999999946</v>
      </c>
      <c r="AE826">
        <f>VLOOKUP($F826,'(참고)타워 스텟 가치'!$B$12:$L$16,AE$2,0)+(VLOOKUP($F826,'(참고)타워 스텟 가치'!$B$12:$L$16,AE$2,0)*$E826)</f>
        <v>301.49999999999937</v>
      </c>
      <c r="AF826">
        <f>VLOOKUP($F826,'(참고)타워 스텟 가치'!$B$12:$L$16,AF$2,0)+(VLOOKUP($F826,'(참고)타워 스텟 가치'!$B$12:$L$16,AF$2,0)*$E826)</f>
        <v>334999.9999999993</v>
      </c>
      <c r="AG826">
        <f>VLOOKUP($F826,'(참고)타워 스텟 가치'!$B$12:$L$16,AG$2,0)+(VLOOKUP($F826,'(참고)타워 스텟 가치'!$B$12:$L$16,AG$2,0)*$E826)</f>
        <v>1507.4999999999968</v>
      </c>
      <c r="AH826">
        <f>VLOOKUP($F826,'(참고)타워 스텟 가치'!$B$12:$L$16,AH$2,0)+(VLOOKUP($F826,'(참고)타워 스텟 가치'!$B$12:$L$16,AH$2,0)*$E826)</f>
        <v>50.249999999999893</v>
      </c>
      <c r="AI826">
        <f>VLOOKUP($F826,'(참고)타워 스텟 가치'!$B$12:$L$16,AI$2,0)+(VLOOKUP($F826,'(참고)타워 스텟 가치'!$B$12:$L$16,AI$2,0)*$E826)</f>
        <v>20.099999999999959</v>
      </c>
      <c r="AJ826">
        <f>VLOOKUP($F826,'(참고)타워 스텟 가치'!$B$12:$L$16,AJ$2,0)+(VLOOKUP($F826,'(참고)타워 스텟 가치'!$B$12:$L$16,AJ$2,0)*$E826)</f>
        <v>0</v>
      </c>
      <c r="AK826">
        <f>VLOOKUP($F826,'(참고)타워 스텟 가치'!$B$12:$L$16,AK$2,0)+(VLOOKUP($F826,'(참고)타워 스텟 가치'!$B$12:$L$16,AK$2,0)*$E826)</f>
        <v>0</v>
      </c>
      <c r="AL826">
        <f>VLOOKUP($F826,'(참고)타워 스텟 가치'!$B$12:$L$16,AL$2,0)+(VLOOKUP($F826,'(참고)타워 스텟 가치'!$B$12:$L$16,AL$2,0)*$E826)</f>
        <v>93.799999999999798</v>
      </c>
      <c r="AM826">
        <f>SUM('스테이지별 몬스터 스텟'!AD826*'(참고)타워 스텟 가치'!$Q$17,'스테이지별 몬스터 스텟'!AE826*'(참고)타워 스텟 가치'!$R$17,'스테이지별 몬스터 스텟'!AF826*'(참고)타워 스텟 가치'!$S$17,'스테이지별 몬스터 스텟'!AG826*'(참고)타워 스텟 가치'!$T$17,'스테이지별 몬스터 스텟'!AH826*'(참고)타워 스텟 가치'!$U$17,'스테이지별 몬스터 스텟'!AI826*'(참고)타워 스텟 가치'!$V$17,'스테이지별 몬스터 스텟'!AJ826*'(참고)타워 스텟 가치'!$W$17,'스테이지별 몬스터 스텟'!AK826*'(참고)타워 스텟 가치'!$X$17,'스테이지별 몬스터 스텟'!AL826*'(참고)타워 스텟 가치'!$Y$17)</f>
        <v>506777.94999999891</v>
      </c>
      <c r="AN826">
        <v>3</v>
      </c>
    </row>
    <row r="827" spans="3:40" x14ac:dyDescent="0.3">
      <c r="C827">
        <v>3</v>
      </c>
      <c r="D827">
        <f t="shared" si="38"/>
        <v>165</v>
      </c>
      <c r="E827" s="52">
        <f>VLOOKUP(D827,'스테이지별 난이도 설정'!B:C,2,0)</f>
        <v>65.999999999999858</v>
      </c>
      <c r="F827" t="str">
        <f t="shared" si="39"/>
        <v>에픽</v>
      </c>
      <c r="G827">
        <f t="shared" si="37"/>
        <v>6</v>
      </c>
      <c r="H827">
        <f>VLOOKUP($F827,'(참고)타워 스텟 가치'!$B$2:$L$6,H$2,0)+(VLOOKUP($F827,'(참고)타워 스텟 가치'!$B$2:$L$6,H$2,0)*$E827)</f>
        <v>1130.6249999999975</v>
      </c>
      <c r="I827">
        <f>VLOOKUP($F827,'(참고)타워 스텟 가치'!$B$2:$L$6,I$2,0)+(VLOOKUP($F827,'(참고)타워 스텟 가치'!$B$2:$L$6,I$2,0)*$E827)</f>
        <v>226.12499999999952</v>
      </c>
      <c r="J827">
        <f>VLOOKUP($F827,'(참고)타워 스텟 가치'!$B$2:$L$6,J$2,0)+(VLOOKUP($F827,'(참고)타워 스텟 가치'!$B$2:$L$6,J$2,0)*$E827)</f>
        <v>334999.9999999993</v>
      </c>
      <c r="K827">
        <f>VLOOKUP($F827,'(참고)타워 스텟 가치'!$B$2:$L$6,K$2,0)+(VLOOKUP($F827,'(참고)타워 스텟 가치'!$B$2:$L$6,K$2,0)*$E827)</f>
        <v>4522.49999999999</v>
      </c>
      <c r="L827">
        <f>VLOOKUP($F827,'(참고)타워 스텟 가치'!$B$2:$L$6,L$2,0)+(VLOOKUP($F827,'(참고)타워 스텟 가치'!$B$2:$L$6,L$2,0)*$E827)</f>
        <v>75.374999999999844</v>
      </c>
      <c r="M827">
        <f>VLOOKUP($F827,'(참고)타워 스텟 가치'!$B$2:$L$6,M$2,0)+(VLOOKUP($F827,'(참고)타워 스텟 가치'!$B$2:$L$6,M$2,0)*$E827)</f>
        <v>20.099999999999959</v>
      </c>
      <c r="N827">
        <f>VLOOKUP($F827,'(참고)타워 스텟 가치'!$B$2:$L$6,N$2,0)+(VLOOKUP($F827,'(참고)타워 스텟 가치'!$B$2:$L$6,N$2,0)*$E827)</f>
        <v>0</v>
      </c>
      <c r="O827">
        <f>VLOOKUP($F827,'(참고)타워 스텟 가치'!$B$2:$L$6,O$2,0)+(VLOOKUP($F827,'(참고)타워 스텟 가치'!$B$2:$L$6,O$2,0)*$E827)</f>
        <v>0</v>
      </c>
      <c r="P827">
        <f>VLOOKUP($F827,'(참고)타워 스텟 가치'!$B$2:$L$6,P$2,0)+(VLOOKUP($F827,'(참고)타워 스텟 가치'!$B$2:$L$6,P$2,0)*$E827)</f>
        <v>46.899999999999899</v>
      </c>
      <c r="Q827">
        <f>SUM('스테이지별 몬스터 스텟'!H827*'(참고)타워 스텟 가치'!$Q$17,'스테이지별 몬스터 스텟'!I827*'(참고)타워 스텟 가치'!$R$17,'스테이지별 몬스터 스텟'!J827*'(참고)타워 스텟 가치'!$S$17,'스테이지별 몬스터 스텟'!K827*'(참고)타워 스텟 가치'!$T$17,'스테이지별 몬스터 스텟'!L827*'(참고)타워 스텟 가치'!$U$17,'스테이지별 몬스터 스텟'!M827*'(참고)타워 스텟 가치'!$V$17,'스테이지별 몬스터 스텟'!N827*'(참고)타워 스텟 가치'!$W$17,'스테이지별 몬스터 스텟'!O827*'(참고)타워 스텟 가치'!$X$17,'스테이지별 몬스터 스텟'!P827*'(참고)타워 스텟 가치'!$Y$17)</f>
        <v>514410.08749999892</v>
      </c>
      <c r="R827">
        <v>1</v>
      </c>
      <c r="S827">
        <f>VLOOKUP($F827,'(참고)타워 스텟 가치'!$B$7:$L$11,S$2,0)+(VLOOKUP($F827,'(참고)타워 스텟 가치'!$B$7:$L$11,S$2,0)*$E827)</f>
        <v>376.8749999999992</v>
      </c>
      <c r="T827">
        <f>VLOOKUP($F827,'(참고)타워 스텟 가치'!$B$7:$L$11,T$2,0)+(VLOOKUP($F827,'(참고)타워 스텟 가치'!$B$7:$L$11,T$2,0)*$E827)</f>
        <v>678.37499999999852</v>
      </c>
      <c r="U827">
        <f>VLOOKUP($F827,'(참고)타워 스텟 가치'!$B$7:$L$11,U$2,0)+(VLOOKUP($F827,'(참고)타워 스텟 가치'!$B$7:$L$11,U$2,0)*$E827)</f>
        <v>334999.9999999993</v>
      </c>
      <c r="V827">
        <f>VLOOKUP($F827,'(참고)타워 스텟 가치'!$B$7:$L$11,V$2,0)+(VLOOKUP($F827,'(참고)타워 스텟 가치'!$B$7:$L$11,V$2,0)*$E827)</f>
        <v>4522.49999999999</v>
      </c>
      <c r="W827">
        <f>VLOOKUP($F827,'(참고)타워 스텟 가치'!$B$7:$L$11,W$2,0)+(VLOOKUP($F827,'(참고)타워 스텟 가치'!$B$7:$L$11,W$2,0)*$E827)</f>
        <v>75.374999999999844</v>
      </c>
      <c r="X827">
        <f>VLOOKUP($F827,'(참고)타워 스텟 가치'!$B$7:$L$11,X$2,0)+(VLOOKUP($F827,'(참고)타워 스텟 가치'!$B$7:$L$11,X$2,0)*$E827)</f>
        <v>20.099999999999959</v>
      </c>
      <c r="Y827">
        <f>VLOOKUP($F827,'(참고)타워 스텟 가치'!$B$7:$L$11,Y$2,0)+(VLOOKUP($F827,'(참고)타워 스텟 가치'!$B$7:$L$11,Y$2,0)*$E827)</f>
        <v>0</v>
      </c>
      <c r="Z827">
        <f>VLOOKUP($F827,'(참고)타워 스텟 가치'!$B$7:$L$11,Z$2,0)+(VLOOKUP($F827,'(참고)타워 스텟 가치'!$B$7:$L$11,Z$2,0)*$E827)</f>
        <v>0</v>
      </c>
      <c r="AA827">
        <f>VLOOKUP($F827,'(참고)타워 스텟 가치'!$B$7:$L$11,AA$2,0)+(VLOOKUP($F827,'(참고)타워 스텟 가치'!$B$7:$L$11,AA$2,0)*$E827)</f>
        <v>46.899999999999899</v>
      </c>
      <c r="AB827">
        <f>SUM('스테이지별 몬스터 스텟'!S827*'(참고)타워 스텟 가치'!$Q$17,'스테이지별 몬스터 스텟'!T827*'(참고)타워 스텟 가치'!$R$17,'스테이지별 몬스터 스텟'!U827*'(참고)타워 스텟 가치'!$S$17,'스테이지별 몬스터 스텟'!V827*'(참고)타워 스텟 가치'!$T$17,'스테이지별 몬스터 스텟'!W827*'(참고)타워 스텟 가치'!$U$17,'스테이지별 몬스터 스텟'!X827*'(참고)타워 스텟 가치'!$V$17,'스테이지별 몬스터 스텟'!Y827*'(참고)타워 스텟 가치'!$W$17,'스테이지별 몬스터 스텟'!Z827*'(참고)타워 스텟 가치'!$X$17,'스테이지별 몬스터 스텟'!AA827*'(참고)타워 스텟 가치'!$Y$17)</f>
        <v>513580.96249999892</v>
      </c>
      <c r="AC827">
        <v>2</v>
      </c>
      <c r="AD827">
        <f>VLOOKUP($F827,'(참고)타워 스텟 가치'!$B$12:$L$16,AD$2,0)+(VLOOKUP($F827,'(참고)타워 스텟 가치'!$B$12:$L$16,AD$2,0)*$E827)</f>
        <v>376.8749999999992</v>
      </c>
      <c r="AE827">
        <f>VLOOKUP($F827,'(참고)타워 스텟 가치'!$B$12:$L$16,AE$2,0)+(VLOOKUP($F827,'(참고)타워 스텟 가치'!$B$12:$L$16,AE$2,0)*$E827)</f>
        <v>452.24999999999903</v>
      </c>
      <c r="AF827">
        <f>VLOOKUP($F827,'(참고)타워 스텟 가치'!$B$12:$L$16,AF$2,0)+(VLOOKUP($F827,'(참고)타워 스텟 가치'!$B$12:$L$16,AF$2,0)*$E827)</f>
        <v>334999.9999999993</v>
      </c>
      <c r="AG827">
        <f>VLOOKUP($F827,'(참고)타워 스텟 가치'!$B$12:$L$16,AG$2,0)+(VLOOKUP($F827,'(참고)타워 스텟 가치'!$B$12:$L$16,AG$2,0)*$E827)</f>
        <v>2261.249999999995</v>
      </c>
      <c r="AH827">
        <f>VLOOKUP($F827,'(참고)타워 스텟 가치'!$B$12:$L$16,AH$2,0)+(VLOOKUP($F827,'(참고)타워 스텟 가치'!$B$12:$L$16,AH$2,0)*$E827)</f>
        <v>75.374999999999844</v>
      </c>
      <c r="AI827">
        <f>VLOOKUP($F827,'(참고)타워 스텟 가치'!$B$12:$L$16,AI$2,0)+(VLOOKUP($F827,'(참고)타워 스텟 가치'!$B$12:$L$16,AI$2,0)*$E827)</f>
        <v>20.099999999999959</v>
      </c>
      <c r="AJ827">
        <f>VLOOKUP($F827,'(참고)타워 스텟 가치'!$B$12:$L$16,AJ$2,0)+(VLOOKUP($F827,'(참고)타워 스텟 가치'!$B$12:$L$16,AJ$2,0)*$E827)</f>
        <v>0</v>
      </c>
      <c r="AK827">
        <f>VLOOKUP($F827,'(참고)타워 스텟 가치'!$B$12:$L$16,AK$2,0)+(VLOOKUP($F827,'(참고)타워 스텟 가치'!$B$12:$L$16,AK$2,0)*$E827)</f>
        <v>0</v>
      </c>
      <c r="AL827">
        <f>VLOOKUP($F827,'(참고)타워 스텟 가치'!$B$12:$L$16,AL$2,0)+(VLOOKUP($F827,'(참고)타워 스텟 가치'!$B$12:$L$16,AL$2,0)*$E827)</f>
        <v>93.799999999999798</v>
      </c>
      <c r="AM827">
        <f>SUM('스테이지별 몬스터 스텟'!AD827*'(참고)타워 스텟 가치'!$Q$17,'스테이지별 몬스터 스텟'!AE827*'(참고)타워 스텟 가치'!$R$17,'스테이지별 몬스터 스텟'!AF827*'(참고)타워 스텟 가치'!$S$17,'스테이지별 몬스터 스텟'!AG827*'(참고)타워 스텟 가치'!$T$17,'스테이지별 몬스터 스텟'!AH827*'(참고)타워 스텟 가치'!$U$17,'스테이지별 몬스터 스텟'!AI827*'(참고)타워 스텟 가치'!$V$17,'스테이지별 몬스터 스텟'!AJ827*'(참고)타워 스텟 가치'!$W$17,'스테이지별 몬스터 스텟'!AK827*'(참고)타워 스텟 가치'!$X$17,'스테이지별 몬스터 스텟'!AL827*'(참고)타워 스텟 가치'!$Y$17)</f>
        <v>508813.07499999891</v>
      </c>
      <c r="AN827">
        <v>3</v>
      </c>
    </row>
    <row r="828" spans="3:40" x14ac:dyDescent="0.3">
      <c r="C828">
        <v>4</v>
      </c>
      <c r="D828">
        <f t="shared" si="38"/>
        <v>165</v>
      </c>
      <c r="E828" s="52">
        <f>VLOOKUP(D828,'스테이지별 난이도 설정'!B:C,2,0)</f>
        <v>65.999999999999858</v>
      </c>
      <c r="F828" t="str">
        <f t="shared" si="39"/>
        <v>유니크</v>
      </c>
      <c r="G828">
        <f t="shared" si="37"/>
        <v>6</v>
      </c>
      <c r="H828">
        <f>VLOOKUP($F828,'(참고)타워 스텟 가치'!$B$2:$L$6,H$2,0)+(VLOOKUP($F828,'(참고)타워 스텟 가치'!$B$2:$L$6,H$2,0)*$E828)</f>
        <v>1695.9374999999964</v>
      </c>
      <c r="I828">
        <f>VLOOKUP($F828,'(참고)타워 스텟 가치'!$B$2:$L$6,I$2,0)+(VLOOKUP($F828,'(참고)타워 스텟 가치'!$B$2:$L$6,I$2,0)*$E828)</f>
        <v>339.18749999999926</v>
      </c>
      <c r="J828">
        <f>VLOOKUP($F828,'(참고)타워 스텟 가치'!$B$2:$L$6,J$2,0)+(VLOOKUP($F828,'(참고)타워 스텟 가치'!$B$2:$L$6,J$2,0)*$E828)</f>
        <v>334999.9999999993</v>
      </c>
      <c r="K828">
        <f>VLOOKUP($F828,'(참고)타워 스텟 가치'!$B$2:$L$6,K$2,0)+(VLOOKUP($F828,'(참고)타워 스텟 가치'!$B$2:$L$6,K$2,0)*$E828)</f>
        <v>6783.7499999999854</v>
      </c>
      <c r="L828">
        <f>VLOOKUP($F828,'(참고)타워 스텟 가치'!$B$2:$L$6,L$2,0)+(VLOOKUP($F828,'(참고)타워 스텟 가치'!$B$2:$L$6,L$2,0)*$E828)</f>
        <v>113.06249999999976</v>
      </c>
      <c r="M828">
        <f>VLOOKUP($F828,'(참고)타워 스텟 가치'!$B$2:$L$6,M$2,0)+(VLOOKUP($F828,'(참고)타워 스텟 가치'!$B$2:$L$6,M$2,0)*$E828)</f>
        <v>20.099999999999959</v>
      </c>
      <c r="N828">
        <f>VLOOKUP($F828,'(참고)타워 스텟 가치'!$B$2:$L$6,N$2,0)+(VLOOKUP($F828,'(참고)타워 스텟 가치'!$B$2:$L$6,N$2,0)*$E828)</f>
        <v>0</v>
      </c>
      <c r="O828">
        <f>VLOOKUP($F828,'(참고)타워 스텟 가치'!$B$2:$L$6,O$2,0)+(VLOOKUP($F828,'(참고)타워 스텟 가치'!$B$2:$L$6,O$2,0)*$E828)</f>
        <v>0</v>
      </c>
      <c r="P828">
        <f>VLOOKUP($F828,'(참고)타워 스텟 가치'!$B$2:$L$6,P$2,0)+(VLOOKUP($F828,'(참고)타워 스텟 가치'!$B$2:$L$6,P$2,0)*$E828)</f>
        <v>66.999999999999858</v>
      </c>
      <c r="Q828">
        <f>SUM('스테이지별 몬스터 스텟'!H828*'(참고)타워 스텟 가치'!$Q$17,'스테이지별 몬스터 스텟'!I828*'(참고)타워 스텟 가치'!$R$17,'스테이지별 몬스터 스텟'!J828*'(참고)타워 스텟 가치'!$S$17,'스테이지별 몬스터 스텟'!K828*'(참고)타워 스텟 가치'!$T$17,'스테이지별 몬스터 스텟'!L828*'(참고)타워 스텟 가치'!$U$17,'스테이지별 몬스터 스텟'!M828*'(참고)타워 스텟 가치'!$V$17,'스테이지별 몬스터 스텟'!N828*'(참고)타워 스텟 가치'!$W$17,'스테이지별 몬스터 스텟'!O828*'(참고)타워 스텟 가치'!$X$17,'스테이지별 몬스터 스텟'!P828*'(참고)타워 스텟 가치'!$Y$17)</f>
        <v>520348.38124999893</v>
      </c>
      <c r="R828">
        <v>1</v>
      </c>
      <c r="S828">
        <f>VLOOKUP($F828,'(참고)타워 스텟 가치'!$B$7:$L$11,S$2,0)+(VLOOKUP($F828,'(참고)타워 스텟 가치'!$B$7:$L$11,S$2,0)*$E828)</f>
        <v>565.31249999999875</v>
      </c>
      <c r="T828">
        <f>VLOOKUP($F828,'(참고)타워 스텟 가치'!$B$7:$L$11,T$2,0)+(VLOOKUP($F828,'(참고)타워 스텟 가치'!$B$7:$L$11,T$2,0)*$E828)</f>
        <v>1017.5624999999978</v>
      </c>
      <c r="U828">
        <f>VLOOKUP($F828,'(참고)타워 스텟 가치'!$B$7:$L$11,U$2,0)+(VLOOKUP($F828,'(참고)타워 스텟 가치'!$B$7:$L$11,U$2,0)*$E828)</f>
        <v>334999.9999999993</v>
      </c>
      <c r="V828">
        <f>VLOOKUP($F828,'(참고)타워 스텟 가치'!$B$7:$L$11,V$2,0)+(VLOOKUP($F828,'(참고)타워 스텟 가치'!$B$7:$L$11,V$2,0)*$E828)</f>
        <v>6783.7499999999854</v>
      </c>
      <c r="W828">
        <f>VLOOKUP($F828,'(참고)타워 스텟 가치'!$B$7:$L$11,W$2,0)+(VLOOKUP($F828,'(참고)타워 스텟 가치'!$B$7:$L$11,W$2,0)*$E828)</f>
        <v>113.06249999999976</v>
      </c>
      <c r="X828">
        <f>VLOOKUP($F828,'(참고)타워 스텟 가치'!$B$7:$L$11,X$2,0)+(VLOOKUP($F828,'(참고)타워 스텟 가치'!$B$7:$L$11,X$2,0)*$E828)</f>
        <v>20.099999999999959</v>
      </c>
      <c r="Y828">
        <f>VLOOKUP($F828,'(참고)타워 스텟 가치'!$B$7:$L$11,Y$2,0)+(VLOOKUP($F828,'(참고)타워 스텟 가치'!$B$7:$L$11,Y$2,0)*$E828)</f>
        <v>0</v>
      </c>
      <c r="Z828">
        <f>VLOOKUP($F828,'(참고)타워 스텟 가치'!$B$7:$L$11,Z$2,0)+(VLOOKUP($F828,'(참고)타워 스텟 가치'!$B$7:$L$11,Z$2,0)*$E828)</f>
        <v>0</v>
      </c>
      <c r="AA828">
        <f>VLOOKUP($F828,'(참고)타워 스텟 가치'!$B$7:$L$11,AA$2,0)+(VLOOKUP($F828,'(참고)타워 스텟 가치'!$B$7:$L$11,AA$2,0)*$E828)</f>
        <v>66.999999999999858</v>
      </c>
      <c r="AB828">
        <f>SUM('스테이지별 몬스터 스텟'!S828*'(참고)타워 스텟 가치'!$Q$17,'스테이지별 몬스터 스텟'!T828*'(참고)타워 스텟 가치'!$R$17,'스테이지별 몬스터 스텟'!U828*'(참고)타워 스텟 가치'!$S$17,'스테이지별 몬스터 스텟'!V828*'(참고)타워 스텟 가치'!$T$17,'스테이지별 몬스터 스텟'!W828*'(참고)타워 스텟 가치'!$U$17,'스테이지별 몬스터 스텟'!X828*'(참고)타워 스텟 가치'!$V$17,'스테이지별 몬스터 스텟'!Y828*'(참고)타워 스텟 가치'!$W$17,'스테이지별 몬스터 스텟'!Z828*'(참고)타워 스텟 가치'!$X$17,'스테이지별 몬스터 스텟'!AA828*'(참고)타워 스텟 가치'!$Y$17)</f>
        <v>519104.69374999893</v>
      </c>
      <c r="AC828">
        <v>2</v>
      </c>
      <c r="AD828">
        <f>VLOOKUP($F828,'(참고)타워 스텟 가치'!$B$12:$L$16,AD$2,0)+(VLOOKUP($F828,'(참고)타워 스텟 가치'!$B$12:$L$16,AD$2,0)*$E828)</f>
        <v>565.31249999999875</v>
      </c>
      <c r="AE828">
        <f>VLOOKUP($F828,'(참고)타워 스텟 가치'!$B$12:$L$16,AE$2,0)+(VLOOKUP($F828,'(참고)타워 스텟 가치'!$B$12:$L$16,AE$2,0)*$E828)</f>
        <v>678.37499999999852</v>
      </c>
      <c r="AF828">
        <f>VLOOKUP($F828,'(참고)타워 스텟 가치'!$B$12:$L$16,AF$2,0)+(VLOOKUP($F828,'(참고)타워 스텟 가치'!$B$12:$L$16,AF$2,0)*$E828)</f>
        <v>334999.9999999993</v>
      </c>
      <c r="AG828">
        <f>VLOOKUP($F828,'(참고)타워 스텟 가치'!$B$12:$L$16,AG$2,0)+(VLOOKUP($F828,'(참고)타워 스텟 가치'!$B$12:$L$16,AG$2,0)*$E828)</f>
        <v>3391.8749999999927</v>
      </c>
      <c r="AH828">
        <f>VLOOKUP($F828,'(참고)타워 스텟 가치'!$B$12:$L$16,AH$2,0)+(VLOOKUP($F828,'(참고)타워 스텟 가치'!$B$12:$L$16,AH$2,0)*$E828)</f>
        <v>113.06249999999976</v>
      </c>
      <c r="AI828">
        <f>VLOOKUP($F828,'(참고)타워 스텟 가치'!$B$12:$L$16,AI$2,0)+(VLOOKUP($F828,'(참고)타워 스텟 가치'!$B$12:$L$16,AI$2,0)*$E828)</f>
        <v>20.099999999999959</v>
      </c>
      <c r="AJ828">
        <f>VLOOKUP($F828,'(참고)타워 스텟 가치'!$B$12:$L$16,AJ$2,0)+(VLOOKUP($F828,'(참고)타워 스텟 가치'!$B$12:$L$16,AJ$2,0)*$E828)</f>
        <v>0</v>
      </c>
      <c r="AK828">
        <f>VLOOKUP($F828,'(참고)타워 스텟 가치'!$B$12:$L$16,AK$2,0)+(VLOOKUP($F828,'(참고)타워 스텟 가치'!$B$12:$L$16,AK$2,0)*$E828)</f>
        <v>0</v>
      </c>
      <c r="AL828">
        <f>VLOOKUP($F828,'(참고)타워 스텟 가치'!$B$12:$L$16,AL$2,0)+(VLOOKUP($F828,'(참고)타워 스텟 가치'!$B$12:$L$16,AL$2,0)*$E828)</f>
        <v>133.99999999999972</v>
      </c>
      <c r="AM828">
        <f>SUM('스테이지별 몬스터 스텟'!AD828*'(참고)타워 스텟 가치'!$Q$17,'스테이지별 몬스터 스텟'!AE828*'(참고)타워 스텟 가치'!$R$17,'스테이지별 몬스터 스텟'!AF828*'(참고)타워 스텟 가치'!$S$17,'스테이지별 몬스터 스텟'!AG828*'(참고)타워 스텟 가치'!$T$17,'스테이지별 몬스터 스텟'!AH828*'(참고)타워 스텟 가치'!$U$17,'스테이지별 몬스터 스텟'!AI828*'(참고)타워 스텟 가치'!$V$17,'스테이지별 몬스터 스텟'!AJ828*'(참고)타워 스텟 가치'!$W$17,'스테이지별 몬스터 스텟'!AK828*'(참고)타워 스텟 가치'!$X$17,'스테이지별 몬스터 스텟'!AL828*'(참고)타워 스텟 가치'!$Y$17)</f>
        <v>511946.16249999893</v>
      </c>
      <c r="AN828">
        <v>3</v>
      </c>
    </row>
    <row r="829" spans="3:40" x14ac:dyDescent="0.3">
      <c r="C829">
        <v>5</v>
      </c>
      <c r="D829">
        <f t="shared" si="38"/>
        <v>165</v>
      </c>
      <c r="E829" s="52">
        <f>VLOOKUP(D829,'스테이지별 난이도 설정'!B:C,2,0)</f>
        <v>65.999999999999858</v>
      </c>
      <c r="F829" t="str">
        <f t="shared" si="39"/>
        <v>스페셜</v>
      </c>
      <c r="G829">
        <f t="shared" si="37"/>
        <v>6</v>
      </c>
      <c r="H829">
        <f>VLOOKUP($F829,'(참고)타워 스텟 가치'!$B$2:$L$6,H$2,0)+(VLOOKUP($F829,'(참고)타워 스텟 가치'!$B$2:$L$6,H$2,0)*$E829)</f>
        <v>2543.9062499999945</v>
      </c>
      <c r="I829">
        <f>VLOOKUP($F829,'(참고)타워 스텟 가치'!$B$2:$L$6,I$2,0)+(VLOOKUP($F829,'(참고)타워 스텟 가치'!$B$2:$L$6,I$2,0)*$E829)</f>
        <v>508.78124999999892</v>
      </c>
      <c r="J829">
        <f>VLOOKUP($F829,'(참고)타워 스텟 가치'!$B$2:$L$6,J$2,0)+(VLOOKUP($F829,'(참고)타워 스텟 가치'!$B$2:$L$6,J$2,0)*$E829)</f>
        <v>334999.9999999993</v>
      </c>
      <c r="K829">
        <f>VLOOKUP($F829,'(참고)타워 스텟 가치'!$B$2:$L$6,K$2,0)+(VLOOKUP($F829,'(참고)타워 스텟 가치'!$B$2:$L$6,K$2,0)*$E829)</f>
        <v>10175.624999999978</v>
      </c>
      <c r="L829">
        <f>VLOOKUP($F829,'(참고)타워 스텟 가치'!$B$2:$L$6,L$2,0)+(VLOOKUP($F829,'(참고)타워 스텟 가치'!$B$2:$L$6,L$2,0)*$E829)</f>
        <v>169.59374999999963</v>
      </c>
      <c r="M829">
        <f>VLOOKUP($F829,'(참고)타워 스텟 가치'!$B$2:$L$6,M$2,0)+(VLOOKUP($F829,'(참고)타워 스텟 가치'!$B$2:$L$6,M$2,0)*$E829)</f>
        <v>20.099999999999959</v>
      </c>
      <c r="N829">
        <f>VLOOKUP($F829,'(참고)타워 스텟 가치'!$B$2:$L$6,N$2,0)+(VLOOKUP($F829,'(참고)타워 스텟 가치'!$B$2:$L$6,N$2,0)*$E829)</f>
        <v>0</v>
      </c>
      <c r="O829">
        <f>VLOOKUP($F829,'(참고)타워 스텟 가치'!$B$2:$L$6,O$2,0)+(VLOOKUP($F829,'(참고)타워 스텟 가치'!$B$2:$L$6,O$2,0)*$E829)</f>
        <v>0</v>
      </c>
      <c r="P829">
        <f>VLOOKUP($F829,'(참고)타워 스텟 가치'!$B$2:$L$6,P$2,0)+(VLOOKUP($F829,'(참고)타워 스텟 가치'!$B$2:$L$6,P$2,0)*$E829)</f>
        <v>66.999999999999858</v>
      </c>
      <c r="Q829">
        <f>SUM('스테이지별 몬스터 스텟'!H829*'(참고)타워 스텟 가치'!$Q$17,'스테이지별 몬스터 스텟'!I829*'(참고)타워 스텟 가치'!$R$17,'스테이지별 몬스터 스텟'!J829*'(참고)타워 스텟 가치'!$S$17,'스테이지별 몬스터 스텟'!K829*'(참고)타워 스텟 가치'!$T$17,'스테이지별 몬스터 스텟'!L829*'(참고)타워 스텟 가치'!$U$17,'스테이지별 몬스터 스텟'!M829*'(참고)타워 스텟 가치'!$V$17,'스테이지별 몬스터 스텟'!N829*'(참고)타워 스텟 가치'!$W$17,'스테이지별 몬스터 스텟'!O829*'(참고)타워 스텟 가치'!$X$17,'스테이지별 몬스터 스텟'!P829*'(참고)타워 스텟 가치'!$Y$17)</f>
        <v>529195.52187499893</v>
      </c>
      <c r="R829">
        <v>1</v>
      </c>
      <c r="S829">
        <f>VLOOKUP($F829,'(참고)타워 스텟 가치'!$B$7:$L$11,S$2,0)+(VLOOKUP($F829,'(참고)타워 스텟 가치'!$B$7:$L$11,S$2,0)*$E829)</f>
        <v>847.96874999999818</v>
      </c>
      <c r="T829">
        <f>VLOOKUP($F829,'(참고)타워 스텟 가치'!$B$7:$L$11,T$2,0)+(VLOOKUP($F829,'(참고)타워 스텟 가치'!$B$7:$L$11,T$2,0)*$E829)</f>
        <v>1526.3437499999968</v>
      </c>
      <c r="U829">
        <f>VLOOKUP($F829,'(참고)타워 스텟 가치'!$B$7:$L$11,U$2,0)+(VLOOKUP($F829,'(참고)타워 스텟 가치'!$B$7:$L$11,U$2,0)*$E829)</f>
        <v>334999.9999999993</v>
      </c>
      <c r="V829">
        <f>VLOOKUP($F829,'(참고)타워 스텟 가치'!$B$7:$L$11,V$2,0)+(VLOOKUP($F829,'(참고)타워 스텟 가치'!$B$7:$L$11,V$2,0)*$E829)</f>
        <v>10175.624999999978</v>
      </c>
      <c r="W829">
        <f>VLOOKUP($F829,'(참고)타워 스텟 가치'!$B$7:$L$11,W$2,0)+(VLOOKUP($F829,'(참고)타워 스텟 가치'!$B$7:$L$11,W$2,0)*$E829)</f>
        <v>169.59374999999963</v>
      </c>
      <c r="X829">
        <f>VLOOKUP($F829,'(참고)타워 스텟 가치'!$B$7:$L$11,X$2,0)+(VLOOKUP($F829,'(참고)타워 스텟 가치'!$B$7:$L$11,X$2,0)*$E829)</f>
        <v>20.099999999999959</v>
      </c>
      <c r="Y829">
        <f>VLOOKUP($F829,'(참고)타워 스텟 가치'!$B$7:$L$11,Y$2,0)+(VLOOKUP($F829,'(참고)타워 스텟 가치'!$B$7:$L$11,Y$2,0)*$E829)</f>
        <v>0</v>
      </c>
      <c r="Z829">
        <f>VLOOKUP($F829,'(참고)타워 스텟 가치'!$B$7:$L$11,Z$2,0)+(VLOOKUP($F829,'(참고)타워 스텟 가치'!$B$7:$L$11,Z$2,0)*$E829)</f>
        <v>0</v>
      </c>
      <c r="AA829">
        <f>VLOOKUP($F829,'(참고)타워 스텟 가치'!$B$7:$L$11,AA$2,0)+(VLOOKUP($F829,'(참고)타워 스텟 가치'!$B$7:$L$11,AA$2,0)*$E829)</f>
        <v>66.999999999999858</v>
      </c>
      <c r="AB829">
        <f>SUM('스테이지별 몬스터 스텟'!S829*'(참고)타워 스텟 가치'!$Q$17,'스테이지별 몬스터 스텟'!T829*'(참고)타워 스텟 가치'!$R$17,'스테이지별 몬스터 스텟'!U829*'(참고)타워 스텟 가치'!$S$17,'스테이지별 몬스터 스텟'!V829*'(참고)타워 스텟 가치'!$T$17,'스테이지별 몬스터 스텟'!W829*'(참고)타워 스텟 가치'!$U$17,'스테이지별 몬스터 스텟'!X829*'(참고)타워 스텟 가치'!$V$17,'스테이지별 몬스터 스텟'!Y829*'(참고)타워 스텟 가치'!$W$17,'스테이지별 몬스터 스텟'!Z829*'(참고)타워 스텟 가치'!$X$17,'스테이지별 몬스터 스텟'!AA829*'(참고)타워 스텟 가치'!$Y$17)</f>
        <v>527329.99062499893</v>
      </c>
      <c r="AC829">
        <v>2</v>
      </c>
      <c r="AD829">
        <f>VLOOKUP($F829,'(참고)타워 스텟 가치'!$B$12:$L$16,AD$2,0)+(VLOOKUP($F829,'(참고)타워 스텟 가치'!$B$12:$L$16,AD$2,0)*$E829)</f>
        <v>847.96874999999818</v>
      </c>
      <c r="AE829">
        <f>VLOOKUP($F829,'(참고)타워 스텟 가치'!$B$12:$L$16,AE$2,0)+(VLOOKUP($F829,'(참고)타워 스텟 가치'!$B$12:$L$16,AE$2,0)*$E829)</f>
        <v>1017.5624999999978</v>
      </c>
      <c r="AF829">
        <f>VLOOKUP($F829,'(참고)타워 스텟 가치'!$B$12:$L$16,AF$2,0)+(VLOOKUP($F829,'(참고)타워 스텟 가치'!$B$12:$L$16,AF$2,0)*$E829)</f>
        <v>334999.9999999993</v>
      </c>
      <c r="AG829">
        <f>VLOOKUP($F829,'(참고)타워 스텟 가치'!$B$12:$L$16,AG$2,0)+(VLOOKUP($F829,'(참고)타워 스텟 가치'!$B$12:$L$16,AG$2,0)*$E829)</f>
        <v>5087.8124999999891</v>
      </c>
      <c r="AH829">
        <f>VLOOKUP($F829,'(참고)타워 스텟 가치'!$B$12:$L$16,AH$2,0)+(VLOOKUP($F829,'(참고)타워 스텟 가치'!$B$12:$L$16,AH$2,0)*$E829)</f>
        <v>169.59374999999963</v>
      </c>
      <c r="AI829">
        <f>VLOOKUP($F829,'(참고)타워 스텟 가치'!$B$12:$L$16,AI$2,0)+(VLOOKUP($F829,'(참고)타워 스텟 가치'!$B$12:$L$16,AI$2,0)*$E829)</f>
        <v>20.099999999999959</v>
      </c>
      <c r="AJ829">
        <f>VLOOKUP($F829,'(참고)타워 스텟 가치'!$B$12:$L$16,AJ$2,0)+(VLOOKUP($F829,'(참고)타워 스텟 가치'!$B$12:$L$16,AJ$2,0)*$E829)</f>
        <v>0</v>
      </c>
      <c r="AK829">
        <f>VLOOKUP($F829,'(참고)타워 스텟 가치'!$B$12:$L$16,AK$2,0)+(VLOOKUP($F829,'(참고)타워 스텟 가치'!$B$12:$L$16,AK$2,0)*$E829)</f>
        <v>0</v>
      </c>
      <c r="AL829">
        <f>VLOOKUP($F829,'(참고)타워 스텟 가치'!$B$12:$L$16,AL$2,0)+(VLOOKUP($F829,'(참고)타워 스텟 가치'!$B$12:$L$16,AL$2,0)*$E829)</f>
        <v>133.99999999999972</v>
      </c>
      <c r="AM829">
        <f>SUM('스테이지별 몬스터 스텟'!AD829*'(참고)타워 스텟 가치'!$Q$17,'스테이지별 몬스터 스텟'!AE829*'(참고)타워 스텟 가치'!$R$17,'스테이지별 몬스터 스텟'!AF829*'(참고)타워 스텟 가치'!$S$17,'스테이지별 몬스터 스텟'!AG829*'(참고)타워 스텟 가치'!$T$17,'스테이지별 몬스터 스텟'!AH829*'(참고)타워 스텟 가치'!$U$17,'스테이지별 몬스터 스텟'!AI829*'(참고)타워 스텟 가치'!$V$17,'스테이지별 몬스터 스텟'!AJ829*'(참고)타워 스텟 가치'!$W$17,'스테이지별 몬스터 스텟'!AK829*'(참고)타워 스텟 가치'!$X$17,'스테이지별 몬스터 스텟'!AL829*'(참고)타워 스텟 가치'!$Y$17)</f>
        <v>516525.19374999893</v>
      </c>
      <c r="AN829">
        <v>3</v>
      </c>
    </row>
    <row r="830" spans="3:40" x14ac:dyDescent="0.3">
      <c r="C830">
        <v>1</v>
      </c>
      <c r="D830">
        <f t="shared" si="38"/>
        <v>166</v>
      </c>
      <c r="E830" s="52">
        <f>VLOOKUP(D830,'스테이지별 난이도 설정'!B:C,2,0)</f>
        <v>66.399999999999864</v>
      </c>
      <c r="F830" t="str">
        <f t="shared" si="39"/>
        <v>일반</v>
      </c>
      <c r="G830">
        <f t="shared" si="37"/>
        <v>6</v>
      </c>
      <c r="H830">
        <f>VLOOKUP($F830,'(참고)타워 스텟 가치'!$B$2:$L$6,H$2,0)+(VLOOKUP($F830,'(참고)타워 스텟 가치'!$B$2:$L$6,H$2,0)*$E830)</f>
        <v>505.49999999999898</v>
      </c>
      <c r="I830">
        <f>VLOOKUP($F830,'(참고)타워 스텟 가치'!$B$2:$L$6,I$2,0)+(VLOOKUP($F830,'(참고)타워 스텟 가치'!$B$2:$L$6,I$2,0)*$E830)</f>
        <v>101.0999999999998</v>
      </c>
      <c r="J830">
        <f>VLOOKUP($F830,'(참고)타워 스텟 가치'!$B$2:$L$6,J$2,0)+(VLOOKUP($F830,'(참고)타워 스텟 가치'!$B$2:$L$6,J$2,0)*$E830)</f>
        <v>336999.9999999993</v>
      </c>
      <c r="K830">
        <f>VLOOKUP($F830,'(참고)타워 스텟 가치'!$B$2:$L$6,K$2,0)+(VLOOKUP($F830,'(참고)타워 스텟 가치'!$B$2:$L$6,K$2,0)*$E830)</f>
        <v>2021.9999999999959</v>
      </c>
      <c r="L830">
        <f>VLOOKUP($F830,'(참고)타워 스텟 가치'!$B$2:$L$6,L$2,0)+(VLOOKUP($F830,'(참고)타워 스텟 가치'!$B$2:$L$6,L$2,0)*$E830)</f>
        <v>33.699999999999932</v>
      </c>
      <c r="M830">
        <f>VLOOKUP($F830,'(참고)타워 스텟 가치'!$B$2:$L$6,M$2,0)+(VLOOKUP($F830,'(참고)타워 스텟 가치'!$B$2:$L$6,M$2,0)*$E830)</f>
        <v>20.21999999999996</v>
      </c>
      <c r="N830">
        <f>VLOOKUP($F830,'(참고)타워 스텟 가치'!$B$2:$L$6,N$2,0)+(VLOOKUP($F830,'(참고)타워 스텟 가치'!$B$2:$L$6,N$2,0)*$E830)</f>
        <v>0</v>
      </c>
      <c r="O830">
        <f>VLOOKUP($F830,'(참고)타워 스텟 가치'!$B$2:$L$6,O$2,0)+(VLOOKUP($F830,'(참고)타워 스텟 가치'!$B$2:$L$6,O$2,0)*$E830)</f>
        <v>0</v>
      </c>
      <c r="P830">
        <f>VLOOKUP($F830,'(참고)타워 스텟 가치'!$B$2:$L$6,P$2,0)+(VLOOKUP($F830,'(참고)타워 스텟 가치'!$B$2:$L$6,P$2,0)*$E830)</f>
        <v>47.179999999999907</v>
      </c>
      <c r="Q830">
        <f>SUM('스테이지별 몬스터 스텟'!H830*'(참고)타워 스텟 가치'!$Q$17,'스테이지별 몬스터 스텟'!I830*'(참고)타워 스텟 가치'!$R$17,'스테이지별 몬스터 스텟'!J830*'(참고)타워 스텟 가치'!$S$17,'스테이지별 몬스터 스텟'!K830*'(참고)타워 스텟 가치'!$T$17,'스테이지별 몬스터 스텟'!L830*'(참고)타워 스텟 가치'!$U$17,'스테이지별 몬스터 스텟'!M830*'(참고)타워 스텟 가치'!$V$17,'스테이지별 몬스터 스텟'!N830*'(참고)타워 스텟 가치'!$W$17,'스테이지별 몬스터 스텟'!O830*'(참고)타워 스텟 가치'!$X$17,'스테이지별 몬스터 스텟'!P830*'(참고)타워 스텟 가치'!$Y$17)</f>
        <v>510888.62999999896</v>
      </c>
      <c r="R830">
        <v>1</v>
      </c>
      <c r="S830">
        <f>VLOOKUP($F830,'(참고)타워 스텟 가치'!$B$7:$L$11,S$2,0)+(VLOOKUP($F830,'(참고)타워 스텟 가치'!$B$7:$L$11,S$2,0)*$E830)</f>
        <v>168.49999999999966</v>
      </c>
      <c r="T830">
        <f>VLOOKUP($F830,'(참고)타워 스텟 가치'!$B$7:$L$11,T$2,0)+(VLOOKUP($F830,'(참고)타워 스텟 가치'!$B$7:$L$11,T$2,0)*$E830)</f>
        <v>303.29999999999939</v>
      </c>
      <c r="U830">
        <f>VLOOKUP($F830,'(참고)타워 스텟 가치'!$B$7:$L$11,U$2,0)+(VLOOKUP($F830,'(참고)타워 스텟 가치'!$B$7:$L$11,U$2,0)*$E830)</f>
        <v>336999.9999999993</v>
      </c>
      <c r="V830">
        <f>VLOOKUP($F830,'(참고)타워 스텟 가치'!$B$7:$L$11,V$2,0)+(VLOOKUP($F830,'(참고)타워 스텟 가치'!$B$7:$L$11,V$2,0)*$E830)</f>
        <v>2021.9999999999959</v>
      </c>
      <c r="W830">
        <f>VLOOKUP($F830,'(참고)타워 스텟 가치'!$B$7:$L$11,W$2,0)+(VLOOKUP($F830,'(참고)타워 스텟 가치'!$B$7:$L$11,W$2,0)*$E830)</f>
        <v>33.699999999999932</v>
      </c>
      <c r="X830">
        <f>VLOOKUP($F830,'(참고)타워 스텟 가치'!$B$7:$L$11,X$2,0)+(VLOOKUP($F830,'(참고)타워 스텟 가치'!$B$7:$L$11,X$2,0)*$E830)</f>
        <v>20.21999999999996</v>
      </c>
      <c r="Y830">
        <f>VLOOKUP($F830,'(참고)타워 스텟 가치'!$B$7:$L$11,Y$2,0)+(VLOOKUP($F830,'(참고)타워 스텟 가치'!$B$7:$L$11,Y$2,0)*$E830)</f>
        <v>0</v>
      </c>
      <c r="Z830">
        <f>VLOOKUP($F830,'(참고)타워 스텟 가치'!$B$7:$L$11,Z$2,0)+(VLOOKUP($F830,'(참고)타워 스텟 가치'!$B$7:$L$11,Z$2,0)*$E830)</f>
        <v>0</v>
      </c>
      <c r="AA830">
        <f>VLOOKUP($F830,'(참고)타워 스텟 가치'!$B$7:$L$11,AA$2,0)+(VLOOKUP($F830,'(참고)타워 스텟 가치'!$B$7:$L$11,AA$2,0)*$E830)</f>
        <v>47.179999999999907</v>
      </c>
      <c r="AB830">
        <f>SUM('스테이지별 몬스터 스텟'!S830*'(참고)타워 스텟 가치'!$Q$17,'스테이지별 몬스터 스텟'!T830*'(참고)타워 스텟 가치'!$R$17,'스테이지별 몬스터 스텟'!U830*'(참고)타워 스텟 가치'!$S$17,'스테이지별 몬스터 스텟'!V830*'(참고)타워 스텟 가치'!$T$17,'스테이지별 몬스터 스텟'!W830*'(참고)타워 스텟 가치'!$U$17,'스테이지별 몬스터 스텟'!X830*'(참고)타워 스텟 가치'!$V$17,'스테이지별 몬스터 스텟'!Y830*'(참고)타워 스텟 가치'!$W$17,'스테이지별 몬스터 스텟'!Z830*'(참고)타워 스텟 가치'!$X$17,'스테이지별 몬스터 스텟'!AA830*'(참고)타워 스텟 가치'!$Y$17)</f>
        <v>510517.92999999895</v>
      </c>
      <c r="AC830">
        <v>2</v>
      </c>
      <c r="AD830">
        <f>VLOOKUP($F830,'(참고)타워 스텟 가치'!$B$12:$L$16,AD$2,0)+(VLOOKUP($F830,'(참고)타워 스텟 가치'!$B$12:$L$16,AD$2,0)*$E830)</f>
        <v>168.49999999999966</v>
      </c>
      <c r="AE830">
        <f>VLOOKUP($F830,'(참고)타워 스텟 가치'!$B$12:$L$16,AE$2,0)+(VLOOKUP($F830,'(참고)타워 스텟 가치'!$B$12:$L$16,AE$2,0)*$E830)</f>
        <v>202.19999999999959</v>
      </c>
      <c r="AF830">
        <f>VLOOKUP($F830,'(참고)타워 스텟 가치'!$B$12:$L$16,AF$2,0)+(VLOOKUP($F830,'(참고)타워 스텟 가치'!$B$12:$L$16,AF$2,0)*$E830)</f>
        <v>336999.9999999993</v>
      </c>
      <c r="AG830">
        <f>VLOOKUP($F830,'(참고)타워 스텟 가치'!$B$12:$L$16,AG$2,0)+(VLOOKUP($F830,'(참고)타워 스텟 가치'!$B$12:$L$16,AG$2,0)*$E830)</f>
        <v>1010.999999999998</v>
      </c>
      <c r="AH830">
        <f>VLOOKUP($F830,'(참고)타워 스텟 가치'!$B$12:$L$16,AH$2,0)+(VLOOKUP($F830,'(참고)타워 스텟 가치'!$B$12:$L$16,AH$2,0)*$E830)</f>
        <v>33.699999999999932</v>
      </c>
      <c r="AI830">
        <f>VLOOKUP($F830,'(참고)타워 스텟 가치'!$B$12:$L$16,AI$2,0)+(VLOOKUP($F830,'(참고)타워 스텟 가치'!$B$12:$L$16,AI$2,0)*$E830)</f>
        <v>20.21999999999996</v>
      </c>
      <c r="AJ830">
        <f>VLOOKUP($F830,'(참고)타워 스텟 가치'!$B$12:$L$16,AJ$2,0)+(VLOOKUP($F830,'(참고)타워 스텟 가치'!$B$12:$L$16,AJ$2,0)*$E830)</f>
        <v>0</v>
      </c>
      <c r="AK830">
        <f>VLOOKUP($F830,'(참고)타워 스텟 가치'!$B$12:$L$16,AK$2,0)+(VLOOKUP($F830,'(참고)타워 스텟 가치'!$B$12:$L$16,AK$2,0)*$E830)</f>
        <v>0</v>
      </c>
      <c r="AL830">
        <f>VLOOKUP($F830,'(참고)타워 스텟 가치'!$B$12:$L$16,AL$2,0)+(VLOOKUP($F830,'(참고)타워 스텟 가치'!$B$12:$L$16,AL$2,0)*$E830)</f>
        <v>94.359999999999815</v>
      </c>
      <c r="AM830">
        <f>SUM('스테이지별 몬스터 스텟'!AD830*'(참고)타워 스텟 가치'!$Q$17,'스테이지별 몬스터 스텟'!AE830*'(참고)타워 스텟 가치'!$R$17,'스테이지별 몬스터 스텟'!AF830*'(참고)타워 스텟 가치'!$S$17,'스테이지별 몬스터 스텟'!AG830*'(참고)타워 스텟 가치'!$T$17,'스테이지별 몬스터 스텟'!AH830*'(참고)타워 스텟 가치'!$U$17,'스테이지별 몬스터 스텟'!AI830*'(참고)타워 스텟 가치'!$V$17,'스테이지별 몬스터 스텟'!AJ830*'(참고)타워 스텟 가치'!$W$17,'스테이지별 몬스터 스텟'!AK830*'(참고)타워 스텟 가치'!$X$17,'스테이지별 몬스터 스텟'!AL830*'(참고)타워 스텟 가치'!$Y$17)</f>
        <v>508438.63999999891</v>
      </c>
      <c r="AN830">
        <v>3</v>
      </c>
    </row>
    <row r="831" spans="3:40" x14ac:dyDescent="0.3">
      <c r="C831">
        <v>2</v>
      </c>
      <c r="D831">
        <f t="shared" si="38"/>
        <v>166</v>
      </c>
      <c r="E831" s="52">
        <f>VLOOKUP(D831,'스테이지별 난이도 설정'!B:C,2,0)</f>
        <v>66.399999999999864</v>
      </c>
      <c r="F831" t="str">
        <f t="shared" si="39"/>
        <v>레어</v>
      </c>
      <c r="G831">
        <f t="shared" si="37"/>
        <v>6</v>
      </c>
      <c r="H831">
        <f>VLOOKUP($F831,'(참고)타워 스텟 가치'!$B$2:$L$6,H$2,0)+(VLOOKUP($F831,'(참고)타워 스텟 가치'!$B$2:$L$6,H$2,0)*$E831)</f>
        <v>758.24999999999841</v>
      </c>
      <c r="I831">
        <f>VLOOKUP($F831,'(참고)타워 스텟 가치'!$B$2:$L$6,I$2,0)+(VLOOKUP($F831,'(참고)타워 스텟 가치'!$B$2:$L$6,I$2,0)*$E831)</f>
        <v>151.64999999999969</v>
      </c>
      <c r="J831">
        <f>VLOOKUP($F831,'(참고)타워 스텟 가치'!$B$2:$L$6,J$2,0)+(VLOOKUP($F831,'(참고)타워 스텟 가치'!$B$2:$L$6,J$2,0)*$E831)</f>
        <v>336999.9999999993</v>
      </c>
      <c r="K831">
        <f>VLOOKUP($F831,'(참고)타워 스텟 가치'!$B$2:$L$6,K$2,0)+(VLOOKUP($F831,'(참고)타워 스텟 가치'!$B$2:$L$6,K$2,0)*$E831)</f>
        <v>3032.9999999999936</v>
      </c>
      <c r="L831">
        <f>VLOOKUP($F831,'(참고)타워 스텟 가치'!$B$2:$L$6,L$2,0)+(VLOOKUP($F831,'(참고)타워 스텟 가치'!$B$2:$L$6,L$2,0)*$E831)</f>
        <v>50.549999999999898</v>
      </c>
      <c r="M831">
        <f>VLOOKUP($F831,'(참고)타워 스텟 가치'!$B$2:$L$6,M$2,0)+(VLOOKUP($F831,'(참고)타워 스텟 가치'!$B$2:$L$6,M$2,0)*$E831)</f>
        <v>20.21999999999996</v>
      </c>
      <c r="N831">
        <f>VLOOKUP($F831,'(참고)타워 스텟 가치'!$B$2:$L$6,N$2,0)+(VLOOKUP($F831,'(참고)타워 스텟 가치'!$B$2:$L$6,N$2,0)*$E831)</f>
        <v>0</v>
      </c>
      <c r="O831">
        <f>VLOOKUP($F831,'(참고)타워 스텟 가치'!$B$2:$L$6,O$2,0)+(VLOOKUP($F831,'(참고)타워 스텟 가치'!$B$2:$L$6,O$2,0)*$E831)</f>
        <v>0</v>
      </c>
      <c r="P831">
        <f>VLOOKUP($F831,'(참고)타워 스텟 가치'!$B$2:$L$6,P$2,0)+(VLOOKUP($F831,'(참고)타워 스텟 가치'!$B$2:$L$6,P$2,0)*$E831)</f>
        <v>47.179999999999907</v>
      </c>
      <c r="Q831">
        <f>SUM('스테이지별 몬스터 스텟'!H831*'(참고)타워 스텟 가치'!$Q$17,'스테이지별 몬스터 스텟'!I831*'(참고)타워 스텟 가치'!$R$17,'스테이지별 몬스터 스텟'!J831*'(참고)타워 스텟 가치'!$S$17,'스테이지별 몬스터 스텟'!K831*'(참고)타워 스텟 가치'!$T$17,'스테이지별 몬스터 스텟'!L831*'(참고)타워 스텟 가치'!$U$17,'스테이지별 몬스터 스텟'!M831*'(참고)타워 스텟 가치'!$V$17,'스테이지별 몬스터 스텟'!N831*'(참고)타워 스텟 가치'!$W$17,'스테이지별 몬스터 스텟'!O831*'(참고)타워 스텟 가치'!$X$17,'스테이지별 몬스터 스텟'!P831*'(참고)타워 스텟 가치'!$Y$17)</f>
        <v>513525.65499999886</v>
      </c>
      <c r="R831">
        <v>1</v>
      </c>
      <c r="S831">
        <f>VLOOKUP($F831,'(참고)타워 스텟 가치'!$B$7:$L$11,S$2,0)+(VLOOKUP($F831,'(참고)타워 스텟 가치'!$B$7:$L$11,S$2,0)*$E831)</f>
        <v>252.74999999999949</v>
      </c>
      <c r="T831">
        <f>VLOOKUP($F831,'(참고)타워 스텟 가치'!$B$7:$L$11,T$2,0)+(VLOOKUP($F831,'(참고)타워 스텟 가치'!$B$7:$L$11,T$2,0)*$E831)</f>
        <v>454.94999999999908</v>
      </c>
      <c r="U831">
        <f>VLOOKUP($F831,'(참고)타워 스텟 가치'!$B$7:$L$11,U$2,0)+(VLOOKUP($F831,'(참고)타워 스텟 가치'!$B$7:$L$11,U$2,0)*$E831)</f>
        <v>336999.9999999993</v>
      </c>
      <c r="V831">
        <f>VLOOKUP($F831,'(참고)타워 스텟 가치'!$B$7:$L$11,V$2,0)+(VLOOKUP($F831,'(참고)타워 스텟 가치'!$B$7:$L$11,V$2,0)*$E831)</f>
        <v>3032.9999999999936</v>
      </c>
      <c r="W831">
        <f>VLOOKUP($F831,'(참고)타워 스텟 가치'!$B$7:$L$11,W$2,0)+(VLOOKUP($F831,'(참고)타워 스텟 가치'!$B$7:$L$11,W$2,0)*$E831)</f>
        <v>50.549999999999898</v>
      </c>
      <c r="X831">
        <f>VLOOKUP($F831,'(참고)타워 스텟 가치'!$B$7:$L$11,X$2,0)+(VLOOKUP($F831,'(참고)타워 스텟 가치'!$B$7:$L$11,X$2,0)*$E831)</f>
        <v>20.21999999999996</v>
      </c>
      <c r="Y831">
        <f>VLOOKUP($F831,'(참고)타워 스텟 가치'!$B$7:$L$11,Y$2,0)+(VLOOKUP($F831,'(참고)타워 스텟 가치'!$B$7:$L$11,Y$2,0)*$E831)</f>
        <v>0</v>
      </c>
      <c r="Z831">
        <f>VLOOKUP($F831,'(참고)타워 스텟 가치'!$B$7:$L$11,Z$2,0)+(VLOOKUP($F831,'(참고)타워 스텟 가치'!$B$7:$L$11,Z$2,0)*$E831)</f>
        <v>0</v>
      </c>
      <c r="AA831">
        <f>VLOOKUP($F831,'(참고)타워 스텟 가치'!$B$7:$L$11,AA$2,0)+(VLOOKUP($F831,'(참고)타워 스텟 가치'!$B$7:$L$11,AA$2,0)*$E831)</f>
        <v>47.179999999999907</v>
      </c>
      <c r="AB831">
        <f>SUM('스테이지별 몬스터 스텟'!S831*'(참고)타워 스텟 가치'!$Q$17,'스테이지별 몬스터 스텟'!T831*'(참고)타워 스텟 가치'!$R$17,'스테이지별 몬스터 스텟'!U831*'(참고)타워 스텟 가치'!$S$17,'스테이지별 몬스터 스텟'!V831*'(참고)타워 스텟 가치'!$T$17,'스테이지별 몬스터 스텟'!W831*'(참고)타워 스텟 가치'!$U$17,'스테이지별 몬스터 스텟'!X831*'(참고)타워 스텟 가치'!$V$17,'스테이지별 몬스터 스텟'!Y831*'(참고)타워 스텟 가치'!$W$17,'스테이지별 몬스터 스텟'!Z831*'(참고)타워 스텟 가치'!$X$17,'스테이지별 몬스터 스텟'!AA831*'(참고)타워 스텟 가치'!$Y$17)</f>
        <v>512969.60499999888</v>
      </c>
      <c r="AC831">
        <v>2</v>
      </c>
      <c r="AD831">
        <f>VLOOKUP($F831,'(참고)타워 스텟 가치'!$B$12:$L$16,AD$2,0)+(VLOOKUP($F831,'(참고)타워 스텟 가치'!$B$12:$L$16,AD$2,0)*$E831)</f>
        <v>252.74999999999949</v>
      </c>
      <c r="AE831">
        <f>VLOOKUP($F831,'(참고)타워 스텟 가치'!$B$12:$L$16,AE$2,0)+(VLOOKUP($F831,'(참고)타워 스텟 가치'!$B$12:$L$16,AE$2,0)*$E831)</f>
        <v>303.29999999999939</v>
      </c>
      <c r="AF831">
        <f>VLOOKUP($F831,'(참고)타워 스텟 가치'!$B$12:$L$16,AF$2,0)+(VLOOKUP($F831,'(참고)타워 스텟 가치'!$B$12:$L$16,AF$2,0)*$E831)</f>
        <v>336999.9999999993</v>
      </c>
      <c r="AG831">
        <f>VLOOKUP($F831,'(참고)타워 스텟 가치'!$B$12:$L$16,AG$2,0)+(VLOOKUP($F831,'(참고)타워 스텟 가치'!$B$12:$L$16,AG$2,0)*$E831)</f>
        <v>1516.4999999999968</v>
      </c>
      <c r="AH831">
        <f>VLOOKUP($F831,'(참고)타워 스텟 가치'!$B$12:$L$16,AH$2,0)+(VLOOKUP($F831,'(참고)타워 스텟 가치'!$B$12:$L$16,AH$2,0)*$E831)</f>
        <v>50.549999999999898</v>
      </c>
      <c r="AI831">
        <f>VLOOKUP($F831,'(참고)타워 스텟 가치'!$B$12:$L$16,AI$2,0)+(VLOOKUP($F831,'(참고)타워 스텟 가치'!$B$12:$L$16,AI$2,0)*$E831)</f>
        <v>20.21999999999996</v>
      </c>
      <c r="AJ831">
        <f>VLOOKUP($F831,'(참고)타워 스텟 가치'!$B$12:$L$16,AJ$2,0)+(VLOOKUP($F831,'(참고)타워 스텟 가치'!$B$12:$L$16,AJ$2,0)*$E831)</f>
        <v>0</v>
      </c>
      <c r="AK831">
        <f>VLOOKUP($F831,'(참고)타워 스텟 가치'!$B$12:$L$16,AK$2,0)+(VLOOKUP($F831,'(참고)타워 스텟 가치'!$B$12:$L$16,AK$2,0)*$E831)</f>
        <v>0</v>
      </c>
      <c r="AL831">
        <f>VLOOKUP($F831,'(참고)타워 스텟 가치'!$B$12:$L$16,AL$2,0)+(VLOOKUP($F831,'(참고)타워 스텟 가치'!$B$12:$L$16,AL$2,0)*$E831)</f>
        <v>94.359999999999815</v>
      </c>
      <c r="AM831">
        <f>SUM('스테이지별 몬스터 스텟'!AD831*'(참고)타워 스텟 가치'!$Q$17,'스테이지별 몬스터 스텟'!AE831*'(참고)타워 스텟 가치'!$R$17,'스테이지별 몬스터 스텟'!AF831*'(참고)타워 스텟 가치'!$S$17,'스테이지별 몬스터 스텟'!AG831*'(참고)타워 스텟 가치'!$T$17,'스테이지별 몬스터 스텟'!AH831*'(참고)타워 스텟 가치'!$U$17,'스테이지별 몬스터 스텟'!AI831*'(참고)타워 스텟 가치'!$V$17,'스테이지별 몬스터 스텟'!AJ831*'(참고)타워 스텟 가치'!$W$17,'스테이지별 몬스터 스텟'!AK831*'(참고)타워 스텟 가치'!$X$17,'스테이지별 몬스터 스텟'!AL831*'(참고)타워 스텟 가치'!$Y$17)</f>
        <v>509803.48999999888</v>
      </c>
      <c r="AN831">
        <v>3</v>
      </c>
    </row>
    <row r="832" spans="3:40" x14ac:dyDescent="0.3">
      <c r="C832">
        <v>3</v>
      </c>
      <c r="D832">
        <f t="shared" si="38"/>
        <v>166</v>
      </c>
      <c r="E832" s="52">
        <f>VLOOKUP(D832,'스테이지별 난이도 설정'!B:C,2,0)</f>
        <v>66.399999999999864</v>
      </c>
      <c r="F832" t="str">
        <f t="shared" si="39"/>
        <v>에픽</v>
      </c>
      <c r="G832">
        <f t="shared" si="37"/>
        <v>6</v>
      </c>
      <c r="H832">
        <f>VLOOKUP($F832,'(참고)타워 스텟 가치'!$B$2:$L$6,H$2,0)+(VLOOKUP($F832,'(참고)타워 스텟 가치'!$B$2:$L$6,H$2,0)*$E832)</f>
        <v>1137.3749999999977</v>
      </c>
      <c r="I832">
        <f>VLOOKUP($F832,'(참고)타워 스텟 가치'!$B$2:$L$6,I$2,0)+(VLOOKUP($F832,'(참고)타워 스텟 가치'!$B$2:$L$6,I$2,0)*$E832)</f>
        <v>227.47499999999954</v>
      </c>
      <c r="J832">
        <f>VLOOKUP($F832,'(참고)타워 스텟 가치'!$B$2:$L$6,J$2,0)+(VLOOKUP($F832,'(참고)타워 스텟 가치'!$B$2:$L$6,J$2,0)*$E832)</f>
        <v>336999.9999999993</v>
      </c>
      <c r="K832">
        <f>VLOOKUP($F832,'(참고)타워 스텟 가치'!$B$2:$L$6,K$2,0)+(VLOOKUP($F832,'(참고)타워 스텟 가치'!$B$2:$L$6,K$2,0)*$E832)</f>
        <v>4549.4999999999909</v>
      </c>
      <c r="L832">
        <f>VLOOKUP($F832,'(참고)타워 스텟 가치'!$B$2:$L$6,L$2,0)+(VLOOKUP($F832,'(참고)타워 스텟 가치'!$B$2:$L$6,L$2,0)*$E832)</f>
        <v>75.824999999999847</v>
      </c>
      <c r="M832">
        <f>VLOOKUP($F832,'(참고)타워 스텟 가치'!$B$2:$L$6,M$2,0)+(VLOOKUP($F832,'(참고)타워 스텟 가치'!$B$2:$L$6,M$2,0)*$E832)</f>
        <v>20.21999999999996</v>
      </c>
      <c r="N832">
        <f>VLOOKUP($F832,'(참고)타워 스텟 가치'!$B$2:$L$6,N$2,0)+(VLOOKUP($F832,'(참고)타워 스텟 가치'!$B$2:$L$6,N$2,0)*$E832)</f>
        <v>0</v>
      </c>
      <c r="O832">
        <f>VLOOKUP($F832,'(참고)타워 스텟 가치'!$B$2:$L$6,O$2,0)+(VLOOKUP($F832,'(참고)타워 스텟 가치'!$B$2:$L$6,O$2,0)*$E832)</f>
        <v>0</v>
      </c>
      <c r="P832">
        <f>VLOOKUP($F832,'(참고)타워 스텟 가치'!$B$2:$L$6,P$2,0)+(VLOOKUP($F832,'(참고)타워 스텟 가치'!$B$2:$L$6,P$2,0)*$E832)</f>
        <v>47.179999999999907</v>
      </c>
      <c r="Q832">
        <f>SUM('스테이지별 몬스터 스텟'!H832*'(참고)타워 스텟 가치'!$Q$17,'스테이지별 몬스터 스텟'!I832*'(참고)타워 스텟 가치'!$R$17,'스테이지별 몬스터 스텟'!J832*'(참고)타워 스텟 가치'!$S$17,'스테이지별 몬스터 스텟'!K832*'(참고)타워 스텟 가치'!$T$17,'스테이지별 몬스터 스텟'!L832*'(참고)타워 스텟 가치'!$U$17,'스테이지별 몬스터 스텟'!M832*'(참고)타워 스텟 가치'!$V$17,'스테이지별 몬스터 스텟'!N832*'(참고)타워 스텟 가치'!$W$17,'스테이지별 몬스터 스텟'!O832*'(참고)타워 스텟 가치'!$X$17,'스테이지별 몬스터 스텟'!P832*'(참고)타워 스텟 가치'!$Y$17)</f>
        <v>517481.19249999896</v>
      </c>
      <c r="R832">
        <v>1</v>
      </c>
      <c r="S832">
        <f>VLOOKUP($F832,'(참고)타워 스텟 가치'!$B$7:$L$11,S$2,0)+(VLOOKUP($F832,'(참고)타워 스텟 가치'!$B$7:$L$11,S$2,0)*$E832)</f>
        <v>379.1249999999992</v>
      </c>
      <c r="T832">
        <f>VLOOKUP($F832,'(참고)타워 스텟 가치'!$B$7:$L$11,T$2,0)+(VLOOKUP($F832,'(참고)타워 스텟 가치'!$B$7:$L$11,T$2,0)*$E832)</f>
        <v>682.42499999999859</v>
      </c>
      <c r="U832">
        <f>VLOOKUP($F832,'(참고)타워 스텟 가치'!$B$7:$L$11,U$2,0)+(VLOOKUP($F832,'(참고)타워 스텟 가치'!$B$7:$L$11,U$2,0)*$E832)</f>
        <v>336999.9999999993</v>
      </c>
      <c r="V832">
        <f>VLOOKUP($F832,'(참고)타워 스텟 가치'!$B$7:$L$11,V$2,0)+(VLOOKUP($F832,'(참고)타워 스텟 가치'!$B$7:$L$11,V$2,0)*$E832)</f>
        <v>4549.4999999999909</v>
      </c>
      <c r="W832">
        <f>VLOOKUP($F832,'(참고)타워 스텟 가치'!$B$7:$L$11,W$2,0)+(VLOOKUP($F832,'(참고)타워 스텟 가치'!$B$7:$L$11,W$2,0)*$E832)</f>
        <v>75.824999999999847</v>
      </c>
      <c r="X832">
        <f>VLOOKUP($F832,'(참고)타워 스텟 가치'!$B$7:$L$11,X$2,0)+(VLOOKUP($F832,'(참고)타워 스텟 가치'!$B$7:$L$11,X$2,0)*$E832)</f>
        <v>20.21999999999996</v>
      </c>
      <c r="Y832">
        <f>VLOOKUP($F832,'(참고)타워 스텟 가치'!$B$7:$L$11,Y$2,0)+(VLOOKUP($F832,'(참고)타워 스텟 가치'!$B$7:$L$11,Y$2,0)*$E832)</f>
        <v>0</v>
      </c>
      <c r="Z832">
        <f>VLOOKUP($F832,'(참고)타워 스텟 가치'!$B$7:$L$11,Z$2,0)+(VLOOKUP($F832,'(참고)타워 스텟 가치'!$B$7:$L$11,Z$2,0)*$E832)</f>
        <v>0</v>
      </c>
      <c r="AA832">
        <f>VLOOKUP($F832,'(참고)타워 스텟 가치'!$B$7:$L$11,AA$2,0)+(VLOOKUP($F832,'(참고)타워 스텟 가치'!$B$7:$L$11,AA$2,0)*$E832)</f>
        <v>47.179999999999907</v>
      </c>
      <c r="AB832">
        <f>SUM('스테이지별 몬스터 스텟'!S832*'(참고)타워 스텟 가치'!$Q$17,'스테이지별 몬스터 스텟'!T832*'(참고)타워 스텟 가치'!$R$17,'스테이지별 몬스터 스텟'!U832*'(참고)타워 스텟 가치'!$S$17,'스테이지별 몬스터 스텟'!V832*'(참고)타워 스텟 가치'!$T$17,'스테이지별 몬스터 스텟'!W832*'(참고)타워 스텟 가치'!$U$17,'스테이지별 몬스터 스텟'!X832*'(참고)타워 스텟 가치'!$V$17,'스테이지별 몬스터 스텟'!Y832*'(참고)타워 스텟 가치'!$W$17,'스테이지별 몬스터 스텟'!Z832*'(참고)타워 스텟 가치'!$X$17,'스테이지별 몬스터 스텟'!AA832*'(참고)타워 스텟 가치'!$Y$17)</f>
        <v>516647.11749999895</v>
      </c>
      <c r="AC832">
        <v>2</v>
      </c>
      <c r="AD832">
        <f>VLOOKUP($F832,'(참고)타워 스텟 가치'!$B$12:$L$16,AD$2,0)+(VLOOKUP($F832,'(참고)타워 스텟 가치'!$B$12:$L$16,AD$2,0)*$E832)</f>
        <v>379.1249999999992</v>
      </c>
      <c r="AE832">
        <f>VLOOKUP($F832,'(참고)타워 스텟 가치'!$B$12:$L$16,AE$2,0)+(VLOOKUP($F832,'(참고)타워 스텟 가치'!$B$12:$L$16,AE$2,0)*$E832)</f>
        <v>454.94999999999908</v>
      </c>
      <c r="AF832">
        <f>VLOOKUP($F832,'(참고)타워 스텟 가치'!$B$12:$L$16,AF$2,0)+(VLOOKUP($F832,'(참고)타워 스텟 가치'!$B$12:$L$16,AF$2,0)*$E832)</f>
        <v>336999.9999999993</v>
      </c>
      <c r="AG832">
        <f>VLOOKUP($F832,'(참고)타워 스텟 가치'!$B$12:$L$16,AG$2,0)+(VLOOKUP($F832,'(참고)타워 스텟 가치'!$B$12:$L$16,AG$2,0)*$E832)</f>
        <v>2274.7499999999955</v>
      </c>
      <c r="AH832">
        <f>VLOOKUP($F832,'(참고)타워 스텟 가치'!$B$12:$L$16,AH$2,0)+(VLOOKUP($F832,'(참고)타워 스텟 가치'!$B$12:$L$16,AH$2,0)*$E832)</f>
        <v>75.824999999999847</v>
      </c>
      <c r="AI832">
        <f>VLOOKUP($F832,'(참고)타워 스텟 가치'!$B$12:$L$16,AI$2,0)+(VLOOKUP($F832,'(참고)타워 스텟 가치'!$B$12:$L$16,AI$2,0)*$E832)</f>
        <v>20.21999999999996</v>
      </c>
      <c r="AJ832">
        <f>VLOOKUP($F832,'(참고)타워 스텟 가치'!$B$12:$L$16,AJ$2,0)+(VLOOKUP($F832,'(참고)타워 스텟 가치'!$B$12:$L$16,AJ$2,0)*$E832)</f>
        <v>0</v>
      </c>
      <c r="AK832">
        <f>VLOOKUP($F832,'(참고)타워 스텟 가치'!$B$12:$L$16,AK$2,0)+(VLOOKUP($F832,'(참고)타워 스텟 가치'!$B$12:$L$16,AK$2,0)*$E832)</f>
        <v>0</v>
      </c>
      <c r="AL832">
        <f>VLOOKUP($F832,'(참고)타워 스텟 가치'!$B$12:$L$16,AL$2,0)+(VLOOKUP($F832,'(참고)타워 스텟 가치'!$B$12:$L$16,AL$2,0)*$E832)</f>
        <v>94.359999999999815</v>
      </c>
      <c r="AM832">
        <f>SUM('스테이지별 몬스터 스텟'!AD832*'(참고)타워 스텟 가치'!$Q$17,'스테이지별 몬스터 스텟'!AE832*'(참고)타워 스텟 가치'!$R$17,'스테이지별 몬스터 스텟'!AF832*'(참고)타워 스텟 가치'!$S$17,'스테이지별 몬스터 스텟'!AG832*'(참고)타워 스텟 가치'!$T$17,'스테이지별 몬스터 스텟'!AH832*'(참고)타워 스텟 가치'!$U$17,'스테이지별 몬스터 스텟'!AI832*'(참고)타워 스텟 가치'!$V$17,'스테이지별 몬스터 스텟'!AJ832*'(참고)타워 스텟 가치'!$W$17,'스테이지별 몬스터 스텟'!AK832*'(참고)타워 스텟 가치'!$X$17,'스테이지별 몬스터 스텟'!AL832*'(참고)타워 스텟 가치'!$Y$17)</f>
        <v>511850.76499999891</v>
      </c>
      <c r="AN832">
        <v>3</v>
      </c>
    </row>
    <row r="833" spans="3:40" x14ac:dyDescent="0.3">
      <c r="C833">
        <v>4</v>
      </c>
      <c r="D833">
        <f t="shared" si="38"/>
        <v>166</v>
      </c>
      <c r="E833" s="52">
        <f>VLOOKUP(D833,'스테이지별 난이도 설정'!B:C,2,0)</f>
        <v>66.399999999999864</v>
      </c>
      <c r="F833" t="str">
        <f t="shared" si="39"/>
        <v>유니크</v>
      </c>
      <c r="G833">
        <f t="shared" si="37"/>
        <v>6</v>
      </c>
      <c r="H833">
        <f>VLOOKUP($F833,'(참고)타워 스텟 가치'!$B$2:$L$6,H$2,0)+(VLOOKUP($F833,'(참고)타워 스텟 가치'!$B$2:$L$6,H$2,0)*$E833)</f>
        <v>1706.0624999999966</v>
      </c>
      <c r="I833">
        <f>VLOOKUP($F833,'(참고)타워 스텟 가치'!$B$2:$L$6,I$2,0)+(VLOOKUP($F833,'(참고)타워 스텟 가치'!$B$2:$L$6,I$2,0)*$E833)</f>
        <v>341.2124999999993</v>
      </c>
      <c r="J833">
        <f>VLOOKUP($F833,'(참고)타워 스텟 가치'!$B$2:$L$6,J$2,0)+(VLOOKUP($F833,'(참고)타워 스텟 가치'!$B$2:$L$6,J$2,0)*$E833)</f>
        <v>336999.9999999993</v>
      </c>
      <c r="K833">
        <f>VLOOKUP($F833,'(참고)타워 스텟 가치'!$B$2:$L$6,K$2,0)+(VLOOKUP($F833,'(참고)타워 스텟 가치'!$B$2:$L$6,K$2,0)*$E833)</f>
        <v>6824.2499999999864</v>
      </c>
      <c r="L833">
        <f>VLOOKUP($F833,'(참고)타워 스텟 가치'!$B$2:$L$6,L$2,0)+(VLOOKUP($F833,'(참고)타워 스텟 가치'!$B$2:$L$6,L$2,0)*$E833)</f>
        <v>113.73749999999977</v>
      </c>
      <c r="M833">
        <f>VLOOKUP($F833,'(참고)타워 스텟 가치'!$B$2:$L$6,M$2,0)+(VLOOKUP($F833,'(참고)타워 스텟 가치'!$B$2:$L$6,M$2,0)*$E833)</f>
        <v>20.21999999999996</v>
      </c>
      <c r="N833">
        <f>VLOOKUP($F833,'(참고)타워 스텟 가치'!$B$2:$L$6,N$2,0)+(VLOOKUP($F833,'(참고)타워 스텟 가치'!$B$2:$L$6,N$2,0)*$E833)</f>
        <v>0</v>
      </c>
      <c r="O833">
        <f>VLOOKUP($F833,'(참고)타워 스텟 가치'!$B$2:$L$6,O$2,0)+(VLOOKUP($F833,'(참고)타워 스텟 가치'!$B$2:$L$6,O$2,0)*$E833)</f>
        <v>0</v>
      </c>
      <c r="P833">
        <f>VLOOKUP($F833,'(참고)타워 스텟 가치'!$B$2:$L$6,P$2,0)+(VLOOKUP($F833,'(참고)타워 스텟 가치'!$B$2:$L$6,P$2,0)*$E833)</f>
        <v>67.399999999999864</v>
      </c>
      <c r="Q833">
        <f>SUM('스테이지별 몬스터 스텟'!H833*'(참고)타워 스텟 가치'!$Q$17,'스테이지별 몬스터 스텟'!I833*'(참고)타워 스텟 가치'!$R$17,'스테이지별 몬스터 스텟'!J833*'(참고)타워 스텟 가치'!$S$17,'스테이지별 몬스터 스텟'!K833*'(참고)타워 스텟 가치'!$T$17,'스테이지별 몬스터 스텟'!L833*'(참고)타워 스텟 가치'!$U$17,'스테이지별 몬스터 스텟'!M833*'(참고)타워 스텟 가치'!$V$17,'스테이지별 몬스터 스텟'!N833*'(참고)타워 스텟 가치'!$W$17,'스테이지별 몬스터 스텟'!O833*'(참고)타워 스텟 가치'!$X$17,'스테이지별 몬스터 스텟'!P833*'(참고)타워 스텟 가치'!$Y$17)</f>
        <v>523454.93874999887</v>
      </c>
      <c r="R833">
        <v>1</v>
      </c>
      <c r="S833">
        <f>VLOOKUP($F833,'(참고)타워 스텟 가치'!$B$7:$L$11,S$2,0)+(VLOOKUP($F833,'(참고)타워 스텟 가치'!$B$7:$L$11,S$2,0)*$E833)</f>
        <v>568.68749999999886</v>
      </c>
      <c r="T833">
        <f>VLOOKUP($F833,'(참고)타워 스텟 가치'!$B$7:$L$11,T$2,0)+(VLOOKUP($F833,'(참고)타워 스텟 가치'!$B$7:$L$11,T$2,0)*$E833)</f>
        <v>1023.6374999999979</v>
      </c>
      <c r="U833">
        <f>VLOOKUP($F833,'(참고)타워 스텟 가치'!$B$7:$L$11,U$2,0)+(VLOOKUP($F833,'(참고)타워 스텟 가치'!$B$7:$L$11,U$2,0)*$E833)</f>
        <v>336999.9999999993</v>
      </c>
      <c r="V833">
        <f>VLOOKUP($F833,'(참고)타워 스텟 가치'!$B$7:$L$11,V$2,0)+(VLOOKUP($F833,'(참고)타워 스텟 가치'!$B$7:$L$11,V$2,0)*$E833)</f>
        <v>6824.2499999999864</v>
      </c>
      <c r="W833">
        <f>VLOOKUP($F833,'(참고)타워 스텟 가치'!$B$7:$L$11,W$2,0)+(VLOOKUP($F833,'(참고)타워 스텟 가치'!$B$7:$L$11,W$2,0)*$E833)</f>
        <v>113.73749999999977</v>
      </c>
      <c r="X833">
        <f>VLOOKUP($F833,'(참고)타워 스텟 가치'!$B$7:$L$11,X$2,0)+(VLOOKUP($F833,'(참고)타워 스텟 가치'!$B$7:$L$11,X$2,0)*$E833)</f>
        <v>20.21999999999996</v>
      </c>
      <c r="Y833">
        <f>VLOOKUP($F833,'(참고)타워 스텟 가치'!$B$7:$L$11,Y$2,0)+(VLOOKUP($F833,'(참고)타워 스텟 가치'!$B$7:$L$11,Y$2,0)*$E833)</f>
        <v>0</v>
      </c>
      <c r="Z833">
        <f>VLOOKUP($F833,'(참고)타워 스텟 가치'!$B$7:$L$11,Z$2,0)+(VLOOKUP($F833,'(참고)타워 스텟 가치'!$B$7:$L$11,Z$2,0)*$E833)</f>
        <v>0</v>
      </c>
      <c r="AA833">
        <f>VLOOKUP($F833,'(참고)타워 스텟 가치'!$B$7:$L$11,AA$2,0)+(VLOOKUP($F833,'(참고)타워 스텟 가치'!$B$7:$L$11,AA$2,0)*$E833)</f>
        <v>67.399999999999864</v>
      </c>
      <c r="AB833">
        <f>SUM('스테이지별 몬스터 스텟'!S833*'(참고)타워 스텟 가치'!$Q$17,'스테이지별 몬스터 스텟'!T833*'(참고)타워 스텟 가치'!$R$17,'스테이지별 몬스터 스텟'!U833*'(참고)타워 스텟 가치'!$S$17,'스테이지별 몬스터 스텟'!V833*'(참고)타워 스텟 가치'!$T$17,'스테이지별 몬스터 스텟'!W833*'(참고)타워 스텟 가치'!$U$17,'스테이지별 몬스터 스텟'!X833*'(참고)타워 스텟 가치'!$V$17,'스테이지별 몬스터 스텟'!Y833*'(참고)타워 스텟 가치'!$W$17,'스테이지별 몬스터 스텟'!Z833*'(참고)타워 스텟 가치'!$X$17,'스테이지별 몬스터 스텟'!AA833*'(참고)타워 스텟 가치'!$Y$17)</f>
        <v>522203.82624999888</v>
      </c>
      <c r="AC833">
        <v>2</v>
      </c>
      <c r="AD833">
        <f>VLOOKUP($F833,'(참고)타워 스텟 가치'!$B$12:$L$16,AD$2,0)+(VLOOKUP($F833,'(참고)타워 스텟 가치'!$B$12:$L$16,AD$2,0)*$E833)</f>
        <v>568.68749999999886</v>
      </c>
      <c r="AE833">
        <f>VLOOKUP($F833,'(참고)타워 스텟 가치'!$B$12:$L$16,AE$2,0)+(VLOOKUP($F833,'(참고)타워 스텟 가치'!$B$12:$L$16,AE$2,0)*$E833)</f>
        <v>682.42499999999859</v>
      </c>
      <c r="AF833">
        <f>VLOOKUP($F833,'(참고)타워 스텟 가치'!$B$12:$L$16,AF$2,0)+(VLOOKUP($F833,'(참고)타워 스텟 가치'!$B$12:$L$16,AF$2,0)*$E833)</f>
        <v>336999.9999999993</v>
      </c>
      <c r="AG833">
        <f>VLOOKUP($F833,'(참고)타워 스텟 가치'!$B$12:$L$16,AG$2,0)+(VLOOKUP($F833,'(참고)타워 스텟 가치'!$B$12:$L$16,AG$2,0)*$E833)</f>
        <v>3412.1249999999932</v>
      </c>
      <c r="AH833">
        <f>VLOOKUP($F833,'(참고)타워 스텟 가치'!$B$12:$L$16,AH$2,0)+(VLOOKUP($F833,'(참고)타워 스텟 가치'!$B$12:$L$16,AH$2,0)*$E833)</f>
        <v>113.73749999999977</v>
      </c>
      <c r="AI833">
        <f>VLOOKUP($F833,'(참고)타워 스텟 가치'!$B$12:$L$16,AI$2,0)+(VLOOKUP($F833,'(참고)타워 스텟 가치'!$B$12:$L$16,AI$2,0)*$E833)</f>
        <v>20.21999999999996</v>
      </c>
      <c r="AJ833">
        <f>VLOOKUP($F833,'(참고)타워 스텟 가치'!$B$12:$L$16,AJ$2,0)+(VLOOKUP($F833,'(참고)타워 스텟 가치'!$B$12:$L$16,AJ$2,0)*$E833)</f>
        <v>0</v>
      </c>
      <c r="AK833">
        <f>VLOOKUP($F833,'(참고)타워 스텟 가치'!$B$12:$L$16,AK$2,0)+(VLOOKUP($F833,'(참고)타워 스텟 가치'!$B$12:$L$16,AK$2,0)*$E833)</f>
        <v>0</v>
      </c>
      <c r="AL833">
        <f>VLOOKUP($F833,'(참고)타워 스텟 가치'!$B$12:$L$16,AL$2,0)+(VLOOKUP($F833,'(참고)타워 스텟 가치'!$B$12:$L$16,AL$2,0)*$E833)</f>
        <v>134.79999999999973</v>
      </c>
      <c r="AM833">
        <f>SUM('스테이지별 몬스터 스텟'!AD833*'(참고)타워 스텟 가치'!$Q$17,'스테이지별 몬스터 스텟'!AE833*'(참고)타워 스텟 가치'!$R$17,'스테이지별 몬스터 스텟'!AF833*'(참고)타워 스텟 가치'!$S$17,'스테이지별 몬스터 스텟'!AG833*'(참고)타워 스텟 가치'!$T$17,'스테이지별 몬스터 스텟'!AH833*'(참고)타워 스텟 가치'!$U$17,'스테이지별 몬스터 스텟'!AI833*'(참고)타워 스텟 가치'!$V$17,'스테이지별 몬스터 스텟'!AJ833*'(참고)타워 스텟 가치'!$W$17,'스테이지별 몬스터 스텟'!AK833*'(참고)타워 스텟 가치'!$X$17,'스테이지별 몬스터 스텟'!AL833*'(참고)타워 스텟 가치'!$Y$17)</f>
        <v>515002.55749999889</v>
      </c>
      <c r="AN833">
        <v>3</v>
      </c>
    </row>
    <row r="834" spans="3:40" x14ac:dyDescent="0.3">
      <c r="C834">
        <v>5</v>
      </c>
      <c r="D834">
        <f t="shared" si="38"/>
        <v>166</v>
      </c>
      <c r="E834" s="52">
        <f>VLOOKUP(D834,'스테이지별 난이도 설정'!B:C,2,0)</f>
        <v>66.399999999999864</v>
      </c>
      <c r="F834" t="str">
        <f t="shared" si="39"/>
        <v>스페셜</v>
      </c>
      <c r="G834">
        <f t="shared" si="37"/>
        <v>6</v>
      </c>
      <c r="H834">
        <f>VLOOKUP($F834,'(참고)타워 스텟 가치'!$B$2:$L$6,H$2,0)+(VLOOKUP($F834,'(참고)타워 스텟 가치'!$B$2:$L$6,H$2,0)*$E834)</f>
        <v>2559.093749999995</v>
      </c>
      <c r="I834">
        <f>VLOOKUP($F834,'(참고)타워 스텟 가치'!$B$2:$L$6,I$2,0)+(VLOOKUP($F834,'(참고)타워 스텟 가치'!$B$2:$L$6,I$2,0)*$E834)</f>
        <v>511.81874999999894</v>
      </c>
      <c r="J834">
        <f>VLOOKUP($F834,'(참고)타워 스텟 가치'!$B$2:$L$6,J$2,0)+(VLOOKUP($F834,'(참고)타워 스텟 가치'!$B$2:$L$6,J$2,0)*$E834)</f>
        <v>336999.9999999993</v>
      </c>
      <c r="K834">
        <f>VLOOKUP($F834,'(참고)타워 스텟 가치'!$B$2:$L$6,K$2,0)+(VLOOKUP($F834,'(참고)타워 스텟 가치'!$B$2:$L$6,K$2,0)*$E834)</f>
        <v>10236.37499999998</v>
      </c>
      <c r="L834">
        <f>VLOOKUP($F834,'(참고)타워 스텟 가치'!$B$2:$L$6,L$2,0)+(VLOOKUP($F834,'(참고)타워 스텟 가치'!$B$2:$L$6,L$2,0)*$E834)</f>
        <v>170.60624999999965</v>
      </c>
      <c r="M834">
        <f>VLOOKUP($F834,'(참고)타워 스텟 가치'!$B$2:$L$6,M$2,0)+(VLOOKUP($F834,'(참고)타워 스텟 가치'!$B$2:$L$6,M$2,0)*$E834)</f>
        <v>20.21999999999996</v>
      </c>
      <c r="N834">
        <f>VLOOKUP($F834,'(참고)타워 스텟 가치'!$B$2:$L$6,N$2,0)+(VLOOKUP($F834,'(참고)타워 스텟 가치'!$B$2:$L$6,N$2,0)*$E834)</f>
        <v>0</v>
      </c>
      <c r="O834">
        <f>VLOOKUP($F834,'(참고)타워 스텟 가치'!$B$2:$L$6,O$2,0)+(VLOOKUP($F834,'(참고)타워 스텟 가치'!$B$2:$L$6,O$2,0)*$E834)</f>
        <v>0</v>
      </c>
      <c r="P834">
        <f>VLOOKUP($F834,'(참고)타워 스텟 가치'!$B$2:$L$6,P$2,0)+(VLOOKUP($F834,'(참고)타워 스텟 가치'!$B$2:$L$6,P$2,0)*$E834)</f>
        <v>67.399999999999864</v>
      </c>
      <c r="Q834">
        <f>SUM('스테이지별 몬스터 스텟'!H834*'(참고)타워 스텟 가치'!$Q$17,'스테이지별 몬스터 스텟'!I834*'(참고)타워 스텟 가치'!$R$17,'스테이지별 몬스터 스텟'!J834*'(참고)타워 스텟 가치'!$S$17,'스테이지별 몬스터 스텟'!K834*'(참고)타워 스텟 가치'!$T$17,'스테이지별 몬스터 스텟'!L834*'(참고)타워 스텟 가치'!$U$17,'스테이지별 몬스터 스텟'!M834*'(참고)타워 스텟 가치'!$V$17,'스테이지별 몬스터 스텟'!N834*'(참고)타워 스텟 가치'!$W$17,'스테이지별 몬스터 스텟'!O834*'(참고)타워 스텟 가치'!$X$17,'스테이지별 몬스터 스텟'!P834*'(참고)타워 스텟 가치'!$Y$17)</f>
        <v>532354.8981249989</v>
      </c>
      <c r="R834">
        <v>1</v>
      </c>
      <c r="S834">
        <f>VLOOKUP($F834,'(참고)타워 스텟 가치'!$B$7:$L$11,S$2,0)+(VLOOKUP($F834,'(참고)타워 스텟 가치'!$B$7:$L$11,S$2,0)*$E834)</f>
        <v>853.03124999999829</v>
      </c>
      <c r="T834">
        <f>VLOOKUP($F834,'(참고)타워 스텟 가치'!$B$7:$L$11,T$2,0)+(VLOOKUP($F834,'(참고)타워 스텟 가치'!$B$7:$L$11,T$2,0)*$E834)</f>
        <v>1535.456249999997</v>
      </c>
      <c r="U834">
        <f>VLOOKUP($F834,'(참고)타워 스텟 가치'!$B$7:$L$11,U$2,0)+(VLOOKUP($F834,'(참고)타워 스텟 가치'!$B$7:$L$11,U$2,0)*$E834)</f>
        <v>336999.9999999993</v>
      </c>
      <c r="V834">
        <f>VLOOKUP($F834,'(참고)타워 스텟 가치'!$B$7:$L$11,V$2,0)+(VLOOKUP($F834,'(참고)타워 스텟 가치'!$B$7:$L$11,V$2,0)*$E834)</f>
        <v>10236.37499999998</v>
      </c>
      <c r="W834">
        <f>VLOOKUP($F834,'(참고)타워 스텟 가치'!$B$7:$L$11,W$2,0)+(VLOOKUP($F834,'(참고)타워 스텟 가치'!$B$7:$L$11,W$2,0)*$E834)</f>
        <v>170.60624999999965</v>
      </c>
      <c r="X834">
        <f>VLOOKUP($F834,'(참고)타워 스텟 가치'!$B$7:$L$11,X$2,0)+(VLOOKUP($F834,'(참고)타워 스텟 가치'!$B$7:$L$11,X$2,0)*$E834)</f>
        <v>20.21999999999996</v>
      </c>
      <c r="Y834">
        <f>VLOOKUP($F834,'(참고)타워 스텟 가치'!$B$7:$L$11,Y$2,0)+(VLOOKUP($F834,'(참고)타워 스텟 가치'!$B$7:$L$11,Y$2,0)*$E834)</f>
        <v>0</v>
      </c>
      <c r="Z834">
        <f>VLOOKUP($F834,'(참고)타워 스텟 가치'!$B$7:$L$11,Z$2,0)+(VLOOKUP($F834,'(참고)타워 스텟 가치'!$B$7:$L$11,Z$2,0)*$E834)</f>
        <v>0</v>
      </c>
      <c r="AA834">
        <f>VLOOKUP($F834,'(참고)타워 스텟 가치'!$B$7:$L$11,AA$2,0)+(VLOOKUP($F834,'(참고)타워 스텟 가치'!$B$7:$L$11,AA$2,0)*$E834)</f>
        <v>67.399999999999864</v>
      </c>
      <c r="AB834">
        <f>SUM('스테이지별 몬스터 스텟'!S834*'(참고)타워 스텟 가치'!$Q$17,'스테이지별 몬스터 스텟'!T834*'(참고)타워 스텟 가치'!$R$17,'스테이지별 몬스터 스텟'!U834*'(참고)타워 스텟 가치'!$S$17,'스테이지별 몬스터 스텟'!V834*'(참고)타워 스텟 가치'!$T$17,'스테이지별 몬스터 스텟'!W834*'(참고)타워 스텟 가치'!$U$17,'스테이지별 몬스터 스텟'!X834*'(참고)타워 스텟 가치'!$V$17,'스테이지별 몬스터 스텟'!Y834*'(참고)타워 스텟 가치'!$W$17,'스테이지별 몬스터 스텟'!Z834*'(참고)타워 스텟 가치'!$X$17,'스테이지별 몬스터 스텟'!AA834*'(참고)타워 스텟 가치'!$Y$17)</f>
        <v>530478.22937499895</v>
      </c>
      <c r="AC834">
        <v>2</v>
      </c>
      <c r="AD834">
        <f>VLOOKUP($F834,'(참고)타워 스텟 가치'!$B$12:$L$16,AD$2,0)+(VLOOKUP($F834,'(참고)타워 스텟 가치'!$B$12:$L$16,AD$2,0)*$E834)</f>
        <v>853.03124999999829</v>
      </c>
      <c r="AE834">
        <f>VLOOKUP($F834,'(참고)타워 스텟 가치'!$B$12:$L$16,AE$2,0)+(VLOOKUP($F834,'(참고)타워 스텟 가치'!$B$12:$L$16,AE$2,0)*$E834)</f>
        <v>1023.6374999999979</v>
      </c>
      <c r="AF834">
        <f>VLOOKUP($F834,'(참고)타워 스텟 가치'!$B$12:$L$16,AF$2,0)+(VLOOKUP($F834,'(참고)타워 스텟 가치'!$B$12:$L$16,AF$2,0)*$E834)</f>
        <v>336999.9999999993</v>
      </c>
      <c r="AG834">
        <f>VLOOKUP($F834,'(참고)타워 스텟 가치'!$B$12:$L$16,AG$2,0)+(VLOOKUP($F834,'(참고)타워 스텟 가치'!$B$12:$L$16,AG$2,0)*$E834)</f>
        <v>5118.18749999999</v>
      </c>
      <c r="AH834">
        <f>VLOOKUP($F834,'(참고)타워 스텟 가치'!$B$12:$L$16,AH$2,0)+(VLOOKUP($F834,'(참고)타워 스텟 가치'!$B$12:$L$16,AH$2,0)*$E834)</f>
        <v>170.60624999999965</v>
      </c>
      <c r="AI834">
        <f>VLOOKUP($F834,'(참고)타워 스텟 가치'!$B$12:$L$16,AI$2,0)+(VLOOKUP($F834,'(참고)타워 스텟 가치'!$B$12:$L$16,AI$2,0)*$E834)</f>
        <v>20.21999999999996</v>
      </c>
      <c r="AJ834">
        <f>VLOOKUP($F834,'(참고)타워 스텟 가치'!$B$12:$L$16,AJ$2,0)+(VLOOKUP($F834,'(참고)타워 스텟 가치'!$B$12:$L$16,AJ$2,0)*$E834)</f>
        <v>0</v>
      </c>
      <c r="AK834">
        <f>VLOOKUP($F834,'(참고)타워 스텟 가치'!$B$12:$L$16,AK$2,0)+(VLOOKUP($F834,'(참고)타워 스텟 가치'!$B$12:$L$16,AK$2,0)*$E834)</f>
        <v>0</v>
      </c>
      <c r="AL834">
        <f>VLOOKUP($F834,'(참고)타워 스텟 가치'!$B$12:$L$16,AL$2,0)+(VLOOKUP($F834,'(참고)타워 스텟 가치'!$B$12:$L$16,AL$2,0)*$E834)</f>
        <v>134.79999999999973</v>
      </c>
      <c r="AM834">
        <f>SUM('스테이지별 몬스터 스텟'!AD834*'(참고)타워 스텟 가치'!$Q$17,'스테이지별 몬스터 스텟'!AE834*'(참고)타워 스텟 가치'!$R$17,'스테이지별 몬스터 스텟'!AF834*'(참고)타워 스텟 가치'!$S$17,'스테이지별 몬스터 스텟'!AG834*'(참고)타워 스텟 가치'!$T$17,'스테이지별 몬스터 스텟'!AH834*'(참고)타워 스텟 가치'!$U$17,'스테이지별 몬스터 스텟'!AI834*'(참고)타워 스텟 가치'!$V$17,'스테이지별 몬스터 스텟'!AJ834*'(참고)타워 스텟 가치'!$W$17,'스테이지별 몬스터 스텟'!AK834*'(참고)타워 스텟 가치'!$X$17,'스테이지별 몬스터 스텟'!AL834*'(참고)타워 스텟 가치'!$Y$17)</f>
        <v>519608.92624999891</v>
      </c>
      <c r="AN834">
        <v>3</v>
      </c>
    </row>
    <row r="835" spans="3:40" x14ac:dyDescent="0.3">
      <c r="C835">
        <v>1</v>
      </c>
      <c r="D835">
        <f t="shared" si="38"/>
        <v>167</v>
      </c>
      <c r="E835" s="52">
        <f>VLOOKUP(D835,'스테이지별 난이도 설정'!B:C,2,0)</f>
        <v>66.799999999999869</v>
      </c>
      <c r="F835" t="str">
        <f t="shared" si="39"/>
        <v>일반</v>
      </c>
      <c r="G835">
        <f t="shared" si="37"/>
        <v>6</v>
      </c>
      <c r="H835">
        <f>VLOOKUP($F835,'(참고)타워 스텟 가치'!$B$2:$L$6,H$2,0)+(VLOOKUP($F835,'(참고)타워 스텟 가치'!$B$2:$L$6,H$2,0)*$E835)</f>
        <v>508.49999999999903</v>
      </c>
      <c r="I835">
        <f>VLOOKUP($F835,'(참고)타워 스텟 가치'!$B$2:$L$6,I$2,0)+(VLOOKUP($F835,'(참고)타워 스텟 가치'!$B$2:$L$6,I$2,0)*$E835)</f>
        <v>101.6999999999998</v>
      </c>
      <c r="J835">
        <f>VLOOKUP($F835,'(참고)타워 스텟 가치'!$B$2:$L$6,J$2,0)+(VLOOKUP($F835,'(참고)타워 스텟 가치'!$B$2:$L$6,J$2,0)*$E835)</f>
        <v>338999.99999999936</v>
      </c>
      <c r="K835">
        <f>VLOOKUP($F835,'(참고)타워 스텟 가치'!$B$2:$L$6,K$2,0)+(VLOOKUP($F835,'(참고)타워 스텟 가치'!$B$2:$L$6,K$2,0)*$E835)</f>
        <v>2033.9999999999961</v>
      </c>
      <c r="L835">
        <f>VLOOKUP($F835,'(참고)타워 스텟 가치'!$B$2:$L$6,L$2,0)+(VLOOKUP($F835,'(참고)타워 스텟 가치'!$B$2:$L$6,L$2,0)*$E835)</f>
        <v>33.899999999999935</v>
      </c>
      <c r="M835">
        <f>VLOOKUP($F835,'(참고)타워 스텟 가치'!$B$2:$L$6,M$2,0)+(VLOOKUP($F835,'(참고)타워 스텟 가치'!$B$2:$L$6,M$2,0)*$E835)</f>
        <v>20.339999999999961</v>
      </c>
      <c r="N835">
        <f>VLOOKUP($F835,'(참고)타워 스텟 가치'!$B$2:$L$6,N$2,0)+(VLOOKUP($F835,'(참고)타워 스텟 가치'!$B$2:$L$6,N$2,0)*$E835)</f>
        <v>0</v>
      </c>
      <c r="O835">
        <f>VLOOKUP($F835,'(참고)타워 스텟 가치'!$B$2:$L$6,O$2,0)+(VLOOKUP($F835,'(참고)타워 스텟 가치'!$B$2:$L$6,O$2,0)*$E835)</f>
        <v>0</v>
      </c>
      <c r="P835">
        <f>VLOOKUP($F835,'(참고)타워 스텟 가치'!$B$2:$L$6,P$2,0)+(VLOOKUP($F835,'(참고)타워 스텟 가치'!$B$2:$L$6,P$2,0)*$E835)</f>
        <v>47.459999999999908</v>
      </c>
      <c r="Q835">
        <f>SUM('스테이지별 몬스터 스텟'!H835*'(참고)타워 스텟 가치'!$Q$17,'스테이지별 몬스터 스텟'!I835*'(참고)타워 스텟 가치'!$R$17,'스테이지별 몬스터 스텟'!J835*'(참고)타워 스텟 가치'!$S$17,'스테이지별 몬스터 스텟'!K835*'(참고)타워 스텟 가치'!$T$17,'스테이지별 몬스터 스텟'!L835*'(참고)타워 스텟 가치'!$U$17,'스테이지별 몬스터 스텟'!M835*'(참고)타워 스텟 가치'!$V$17,'스테이지별 몬스터 스텟'!N835*'(참고)타워 스텟 가치'!$W$17,'스테이지별 몬스터 스텟'!O835*'(참고)타워 스텟 가치'!$X$17,'스테이지별 몬스터 스텟'!P835*'(참고)타워 스텟 가치'!$Y$17)</f>
        <v>513920.60999999905</v>
      </c>
      <c r="R835">
        <v>1</v>
      </c>
      <c r="S835">
        <f>VLOOKUP($F835,'(참고)타워 스텟 가치'!$B$7:$L$11,S$2,0)+(VLOOKUP($F835,'(참고)타워 스텟 가치'!$B$7:$L$11,S$2,0)*$E835)</f>
        <v>169.49999999999966</v>
      </c>
      <c r="T835">
        <f>VLOOKUP($F835,'(참고)타워 스텟 가치'!$B$7:$L$11,T$2,0)+(VLOOKUP($F835,'(참고)타워 스텟 가치'!$B$7:$L$11,T$2,0)*$E835)</f>
        <v>305.0999999999994</v>
      </c>
      <c r="U835">
        <f>VLOOKUP($F835,'(참고)타워 스텟 가치'!$B$7:$L$11,U$2,0)+(VLOOKUP($F835,'(참고)타워 스텟 가치'!$B$7:$L$11,U$2,0)*$E835)</f>
        <v>338999.99999999936</v>
      </c>
      <c r="V835">
        <f>VLOOKUP($F835,'(참고)타워 스텟 가치'!$B$7:$L$11,V$2,0)+(VLOOKUP($F835,'(참고)타워 스텟 가치'!$B$7:$L$11,V$2,0)*$E835)</f>
        <v>2033.9999999999961</v>
      </c>
      <c r="W835">
        <f>VLOOKUP($F835,'(참고)타워 스텟 가치'!$B$7:$L$11,W$2,0)+(VLOOKUP($F835,'(참고)타워 스텟 가치'!$B$7:$L$11,W$2,0)*$E835)</f>
        <v>33.899999999999935</v>
      </c>
      <c r="X835">
        <f>VLOOKUP($F835,'(참고)타워 스텟 가치'!$B$7:$L$11,X$2,0)+(VLOOKUP($F835,'(참고)타워 스텟 가치'!$B$7:$L$11,X$2,0)*$E835)</f>
        <v>20.339999999999961</v>
      </c>
      <c r="Y835">
        <f>VLOOKUP($F835,'(참고)타워 스텟 가치'!$B$7:$L$11,Y$2,0)+(VLOOKUP($F835,'(참고)타워 스텟 가치'!$B$7:$L$11,Y$2,0)*$E835)</f>
        <v>0</v>
      </c>
      <c r="Z835">
        <f>VLOOKUP($F835,'(참고)타워 스텟 가치'!$B$7:$L$11,Z$2,0)+(VLOOKUP($F835,'(참고)타워 스텟 가치'!$B$7:$L$11,Z$2,0)*$E835)</f>
        <v>0</v>
      </c>
      <c r="AA835">
        <f>VLOOKUP($F835,'(참고)타워 스텟 가치'!$B$7:$L$11,AA$2,0)+(VLOOKUP($F835,'(참고)타워 스텟 가치'!$B$7:$L$11,AA$2,0)*$E835)</f>
        <v>47.459999999999908</v>
      </c>
      <c r="AB835">
        <f>SUM('스테이지별 몬스터 스텟'!S835*'(참고)타워 스텟 가치'!$Q$17,'스테이지별 몬스터 스텟'!T835*'(참고)타워 스텟 가치'!$R$17,'스테이지별 몬스터 스텟'!U835*'(참고)타워 스텟 가치'!$S$17,'스테이지별 몬스터 스텟'!V835*'(참고)타워 스텟 가치'!$T$17,'스테이지별 몬스터 스텟'!W835*'(참고)타워 스텟 가치'!$U$17,'스테이지별 몬스터 스텟'!X835*'(참고)타워 스텟 가치'!$V$17,'스테이지별 몬스터 스텟'!Y835*'(참고)타워 스텟 가치'!$W$17,'스테이지별 몬스터 스텟'!Z835*'(참고)타워 스텟 가치'!$X$17,'스테이지별 몬스터 스텟'!AA835*'(참고)타워 스텟 가치'!$Y$17)</f>
        <v>513547.70999999909</v>
      </c>
      <c r="AC835">
        <v>2</v>
      </c>
      <c r="AD835">
        <f>VLOOKUP($F835,'(참고)타워 스텟 가치'!$B$12:$L$16,AD$2,0)+(VLOOKUP($F835,'(참고)타워 스텟 가치'!$B$12:$L$16,AD$2,0)*$E835)</f>
        <v>169.49999999999966</v>
      </c>
      <c r="AE835">
        <f>VLOOKUP($F835,'(참고)타워 스텟 가치'!$B$12:$L$16,AE$2,0)+(VLOOKUP($F835,'(참고)타워 스텟 가치'!$B$12:$L$16,AE$2,0)*$E835)</f>
        <v>203.39999999999961</v>
      </c>
      <c r="AF835">
        <f>VLOOKUP($F835,'(참고)타워 스텟 가치'!$B$12:$L$16,AF$2,0)+(VLOOKUP($F835,'(참고)타워 스텟 가치'!$B$12:$L$16,AF$2,0)*$E835)</f>
        <v>338999.99999999936</v>
      </c>
      <c r="AG835">
        <f>VLOOKUP($F835,'(참고)타워 스텟 가치'!$B$12:$L$16,AG$2,0)+(VLOOKUP($F835,'(참고)타워 스텟 가치'!$B$12:$L$16,AG$2,0)*$E835)</f>
        <v>1016.9999999999981</v>
      </c>
      <c r="AH835">
        <f>VLOOKUP($F835,'(참고)타워 스텟 가치'!$B$12:$L$16,AH$2,0)+(VLOOKUP($F835,'(참고)타워 스텟 가치'!$B$12:$L$16,AH$2,0)*$E835)</f>
        <v>33.899999999999935</v>
      </c>
      <c r="AI835">
        <f>VLOOKUP($F835,'(참고)타워 스텟 가치'!$B$12:$L$16,AI$2,0)+(VLOOKUP($F835,'(참고)타워 스텟 가치'!$B$12:$L$16,AI$2,0)*$E835)</f>
        <v>20.339999999999961</v>
      </c>
      <c r="AJ835">
        <f>VLOOKUP($F835,'(참고)타워 스텟 가치'!$B$12:$L$16,AJ$2,0)+(VLOOKUP($F835,'(참고)타워 스텟 가치'!$B$12:$L$16,AJ$2,0)*$E835)</f>
        <v>0</v>
      </c>
      <c r="AK835">
        <f>VLOOKUP($F835,'(참고)타워 스텟 가치'!$B$12:$L$16,AK$2,0)+(VLOOKUP($F835,'(참고)타워 스텟 가치'!$B$12:$L$16,AK$2,0)*$E835)</f>
        <v>0</v>
      </c>
      <c r="AL835">
        <f>VLOOKUP($F835,'(참고)타워 스텟 가치'!$B$12:$L$16,AL$2,0)+(VLOOKUP($F835,'(참고)타워 스텟 가치'!$B$12:$L$16,AL$2,0)*$E835)</f>
        <v>94.919999999999817</v>
      </c>
      <c r="AM835">
        <f>SUM('스테이지별 몬스터 스텟'!AD835*'(참고)타워 스텟 가치'!$Q$17,'스테이지별 몬스터 스텟'!AE835*'(참고)타워 스텟 가치'!$R$17,'스테이지별 몬스터 스텟'!AF835*'(참고)타워 스텟 가치'!$S$17,'스테이지별 몬스터 스텟'!AG835*'(참고)타워 스텟 가치'!$T$17,'스테이지별 몬스터 스텟'!AH835*'(참고)타워 스텟 가치'!$U$17,'스테이지별 몬스터 스텟'!AI835*'(참고)타워 스텟 가치'!$V$17,'스테이지별 몬스터 스텟'!AJ835*'(참고)타워 스텟 가치'!$W$17,'스테이지별 몬스터 스텟'!AK835*'(참고)타워 스텟 가치'!$X$17,'스테이지별 몬스터 스텟'!AL835*'(참고)타워 스텟 가치'!$Y$17)</f>
        <v>511456.07999999908</v>
      </c>
      <c r="AN835">
        <v>3</v>
      </c>
    </row>
    <row r="836" spans="3:40" x14ac:dyDescent="0.3">
      <c r="C836">
        <v>2</v>
      </c>
      <c r="D836">
        <f t="shared" si="38"/>
        <v>167</v>
      </c>
      <c r="E836" s="52">
        <f>VLOOKUP(D836,'스테이지별 난이도 설정'!B:C,2,0)</f>
        <v>66.799999999999869</v>
      </c>
      <c r="F836" t="str">
        <f t="shared" si="39"/>
        <v>레어</v>
      </c>
      <c r="G836">
        <f t="shared" si="37"/>
        <v>6</v>
      </c>
      <c r="H836">
        <f>VLOOKUP($F836,'(참고)타워 스텟 가치'!$B$2:$L$6,H$2,0)+(VLOOKUP($F836,'(참고)타워 스텟 가치'!$B$2:$L$6,H$2,0)*$E836)</f>
        <v>762.74999999999852</v>
      </c>
      <c r="I836">
        <f>VLOOKUP($F836,'(참고)타워 스텟 가치'!$B$2:$L$6,I$2,0)+(VLOOKUP($F836,'(참고)타워 스텟 가치'!$B$2:$L$6,I$2,0)*$E836)</f>
        <v>152.5499999999997</v>
      </c>
      <c r="J836">
        <f>VLOOKUP($F836,'(참고)타워 스텟 가치'!$B$2:$L$6,J$2,0)+(VLOOKUP($F836,'(참고)타워 스텟 가치'!$B$2:$L$6,J$2,0)*$E836)</f>
        <v>338999.99999999936</v>
      </c>
      <c r="K836">
        <f>VLOOKUP($F836,'(참고)타워 스텟 가치'!$B$2:$L$6,K$2,0)+(VLOOKUP($F836,'(참고)타워 스텟 가치'!$B$2:$L$6,K$2,0)*$E836)</f>
        <v>3050.9999999999941</v>
      </c>
      <c r="L836">
        <f>VLOOKUP($F836,'(참고)타워 스텟 가치'!$B$2:$L$6,L$2,0)+(VLOOKUP($F836,'(참고)타워 스텟 가치'!$B$2:$L$6,L$2,0)*$E836)</f>
        <v>50.849999999999902</v>
      </c>
      <c r="M836">
        <f>VLOOKUP($F836,'(참고)타워 스텟 가치'!$B$2:$L$6,M$2,0)+(VLOOKUP($F836,'(참고)타워 스텟 가치'!$B$2:$L$6,M$2,0)*$E836)</f>
        <v>20.339999999999961</v>
      </c>
      <c r="N836">
        <f>VLOOKUP($F836,'(참고)타워 스텟 가치'!$B$2:$L$6,N$2,0)+(VLOOKUP($F836,'(참고)타워 스텟 가치'!$B$2:$L$6,N$2,0)*$E836)</f>
        <v>0</v>
      </c>
      <c r="O836">
        <f>VLOOKUP($F836,'(참고)타워 스텟 가치'!$B$2:$L$6,O$2,0)+(VLOOKUP($F836,'(참고)타워 스텟 가치'!$B$2:$L$6,O$2,0)*$E836)</f>
        <v>0</v>
      </c>
      <c r="P836">
        <f>VLOOKUP($F836,'(참고)타워 스텟 가치'!$B$2:$L$6,P$2,0)+(VLOOKUP($F836,'(참고)타워 스텟 가치'!$B$2:$L$6,P$2,0)*$E836)</f>
        <v>47.459999999999908</v>
      </c>
      <c r="Q836">
        <f>SUM('스테이지별 몬스터 스텟'!H836*'(참고)타워 스텟 가치'!$Q$17,'스테이지별 몬스터 스텟'!I836*'(참고)타워 스텟 가치'!$R$17,'스테이지별 몬스터 스텟'!J836*'(참고)타워 스텟 가치'!$S$17,'스테이지별 몬스터 스텟'!K836*'(참고)타워 스텟 가치'!$T$17,'스테이지별 몬스터 스텟'!L836*'(참고)타워 스텟 가치'!$U$17,'스테이지별 몬스터 스텟'!M836*'(참고)타워 스텟 가치'!$V$17,'스테이지별 몬스터 스텟'!N836*'(참고)타워 스텟 가치'!$W$17,'스테이지별 몬스터 스텟'!O836*'(참고)타워 스텟 가치'!$X$17,'스테이지별 몬스터 스텟'!P836*'(참고)타워 스텟 가치'!$Y$17)</f>
        <v>516573.2849999991</v>
      </c>
      <c r="R836">
        <v>1</v>
      </c>
      <c r="S836">
        <f>VLOOKUP($F836,'(참고)타워 스텟 가치'!$B$7:$L$11,S$2,0)+(VLOOKUP($F836,'(참고)타워 스텟 가치'!$B$7:$L$11,S$2,0)*$E836)</f>
        <v>254.24999999999952</v>
      </c>
      <c r="T836">
        <f>VLOOKUP($F836,'(참고)타워 스텟 가치'!$B$7:$L$11,T$2,0)+(VLOOKUP($F836,'(참고)타워 스텟 가치'!$B$7:$L$11,T$2,0)*$E836)</f>
        <v>457.64999999999912</v>
      </c>
      <c r="U836">
        <f>VLOOKUP($F836,'(참고)타워 스텟 가치'!$B$7:$L$11,U$2,0)+(VLOOKUP($F836,'(참고)타워 스텟 가치'!$B$7:$L$11,U$2,0)*$E836)</f>
        <v>338999.99999999936</v>
      </c>
      <c r="V836">
        <f>VLOOKUP($F836,'(참고)타워 스텟 가치'!$B$7:$L$11,V$2,0)+(VLOOKUP($F836,'(참고)타워 스텟 가치'!$B$7:$L$11,V$2,0)*$E836)</f>
        <v>3050.9999999999941</v>
      </c>
      <c r="W836">
        <f>VLOOKUP($F836,'(참고)타워 스텟 가치'!$B$7:$L$11,W$2,0)+(VLOOKUP($F836,'(참고)타워 스텟 가치'!$B$7:$L$11,W$2,0)*$E836)</f>
        <v>50.849999999999902</v>
      </c>
      <c r="X836">
        <f>VLOOKUP($F836,'(참고)타워 스텟 가치'!$B$7:$L$11,X$2,0)+(VLOOKUP($F836,'(참고)타워 스텟 가치'!$B$7:$L$11,X$2,0)*$E836)</f>
        <v>20.339999999999961</v>
      </c>
      <c r="Y836">
        <f>VLOOKUP($F836,'(참고)타워 스텟 가치'!$B$7:$L$11,Y$2,0)+(VLOOKUP($F836,'(참고)타워 스텟 가치'!$B$7:$L$11,Y$2,0)*$E836)</f>
        <v>0</v>
      </c>
      <c r="Z836">
        <f>VLOOKUP($F836,'(참고)타워 스텟 가치'!$B$7:$L$11,Z$2,0)+(VLOOKUP($F836,'(참고)타워 스텟 가치'!$B$7:$L$11,Z$2,0)*$E836)</f>
        <v>0</v>
      </c>
      <c r="AA836">
        <f>VLOOKUP($F836,'(참고)타워 스텟 가치'!$B$7:$L$11,AA$2,0)+(VLOOKUP($F836,'(참고)타워 스텟 가치'!$B$7:$L$11,AA$2,0)*$E836)</f>
        <v>47.459999999999908</v>
      </c>
      <c r="AB836">
        <f>SUM('스테이지별 몬스터 스텟'!S836*'(참고)타워 스텟 가치'!$Q$17,'스테이지별 몬스터 스텟'!T836*'(참고)타워 스텟 가치'!$R$17,'스테이지별 몬스터 스텟'!U836*'(참고)타워 스텟 가치'!$S$17,'스테이지별 몬스터 스텟'!V836*'(참고)타워 스텟 가치'!$T$17,'스테이지별 몬스터 스텟'!W836*'(참고)타워 스텟 가치'!$U$17,'스테이지별 몬스터 스텟'!X836*'(참고)타워 스텟 가치'!$V$17,'스테이지별 몬스터 스텟'!Y836*'(참고)타워 스텟 가치'!$W$17,'스테이지별 몬스터 스텟'!Z836*'(참고)타워 스텟 가치'!$X$17,'스테이지별 몬스터 스텟'!AA836*'(참고)타워 스텟 가치'!$Y$17)</f>
        <v>516013.93499999907</v>
      </c>
      <c r="AC836">
        <v>2</v>
      </c>
      <c r="AD836">
        <f>VLOOKUP($F836,'(참고)타워 스텟 가치'!$B$12:$L$16,AD$2,0)+(VLOOKUP($F836,'(참고)타워 스텟 가치'!$B$12:$L$16,AD$2,0)*$E836)</f>
        <v>254.24999999999952</v>
      </c>
      <c r="AE836">
        <f>VLOOKUP($F836,'(참고)타워 스텟 가치'!$B$12:$L$16,AE$2,0)+(VLOOKUP($F836,'(참고)타워 스텟 가치'!$B$12:$L$16,AE$2,0)*$E836)</f>
        <v>305.0999999999994</v>
      </c>
      <c r="AF836">
        <f>VLOOKUP($F836,'(참고)타워 스텟 가치'!$B$12:$L$16,AF$2,0)+(VLOOKUP($F836,'(참고)타워 스텟 가치'!$B$12:$L$16,AF$2,0)*$E836)</f>
        <v>338999.99999999936</v>
      </c>
      <c r="AG836">
        <f>VLOOKUP($F836,'(참고)타워 스텟 가치'!$B$12:$L$16,AG$2,0)+(VLOOKUP($F836,'(참고)타워 스텟 가치'!$B$12:$L$16,AG$2,0)*$E836)</f>
        <v>1525.499999999997</v>
      </c>
      <c r="AH836">
        <f>VLOOKUP($F836,'(참고)타워 스텟 가치'!$B$12:$L$16,AH$2,0)+(VLOOKUP($F836,'(참고)타워 스텟 가치'!$B$12:$L$16,AH$2,0)*$E836)</f>
        <v>50.849999999999902</v>
      </c>
      <c r="AI836">
        <f>VLOOKUP($F836,'(참고)타워 스텟 가치'!$B$12:$L$16,AI$2,0)+(VLOOKUP($F836,'(참고)타워 스텟 가치'!$B$12:$L$16,AI$2,0)*$E836)</f>
        <v>20.339999999999961</v>
      </c>
      <c r="AJ836">
        <f>VLOOKUP($F836,'(참고)타워 스텟 가치'!$B$12:$L$16,AJ$2,0)+(VLOOKUP($F836,'(참고)타워 스텟 가치'!$B$12:$L$16,AJ$2,0)*$E836)</f>
        <v>0</v>
      </c>
      <c r="AK836">
        <f>VLOOKUP($F836,'(참고)타워 스텟 가치'!$B$12:$L$16,AK$2,0)+(VLOOKUP($F836,'(참고)타워 스텟 가치'!$B$12:$L$16,AK$2,0)*$E836)</f>
        <v>0</v>
      </c>
      <c r="AL836">
        <f>VLOOKUP($F836,'(참고)타워 스텟 가치'!$B$12:$L$16,AL$2,0)+(VLOOKUP($F836,'(참고)타워 스텟 가치'!$B$12:$L$16,AL$2,0)*$E836)</f>
        <v>94.919999999999817</v>
      </c>
      <c r="AM836">
        <f>SUM('스테이지별 몬스터 스텟'!AD836*'(참고)타워 스텟 가치'!$Q$17,'스테이지별 몬스터 스텟'!AE836*'(참고)타워 스텟 가치'!$R$17,'스테이지별 몬스터 스텟'!AF836*'(참고)타워 스텟 가치'!$S$17,'스테이지별 몬스터 스텟'!AG836*'(참고)타워 스텟 가치'!$T$17,'스테이지별 몬스터 스텟'!AH836*'(참고)타워 스텟 가치'!$U$17,'스테이지별 몬스터 스텟'!AI836*'(참고)타워 스텟 가치'!$V$17,'스테이지별 몬스터 스텟'!AJ836*'(참고)타워 스텟 가치'!$W$17,'스테이지별 몬스터 스텟'!AK836*'(참고)타워 스텟 가치'!$X$17,'스테이지별 몬스터 스텟'!AL836*'(참고)타워 스텟 가치'!$Y$17)</f>
        <v>512829.02999999915</v>
      </c>
      <c r="AN836">
        <v>3</v>
      </c>
    </row>
    <row r="837" spans="3:40" x14ac:dyDescent="0.3">
      <c r="C837">
        <v>3</v>
      </c>
      <c r="D837">
        <f t="shared" si="38"/>
        <v>167</v>
      </c>
      <c r="E837" s="52">
        <f>VLOOKUP(D837,'스테이지별 난이도 설정'!B:C,2,0)</f>
        <v>66.799999999999869</v>
      </c>
      <c r="F837" t="str">
        <f t="shared" si="39"/>
        <v>에픽</v>
      </c>
      <c r="G837">
        <f t="shared" si="37"/>
        <v>6</v>
      </c>
      <c r="H837">
        <f>VLOOKUP($F837,'(참고)타워 스텟 가치'!$B$2:$L$6,H$2,0)+(VLOOKUP($F837,'(참고)타워 스텟 가치'!$B$2:$L$6,H$2,0)*$E837)</f>
        <v>1144.1249999999977</v>
      </c>
      <c r="I837">
        <f>VLOOKUP($F837,'(참고)타워 스텟 가치'!$B$2:$L$6,I$2,0)+(VLOOKUP($F837,'(참고)타워 스텟 가치'!$B$2:$L$6,I$2,0)*$E837)</f>
        <v>228.82499999999956</v>
      </c>
      <c r="J837">
        <f>VLOOKUP($F837,'(참고)타워 스텟 가치'!$B$2:$L$6,J$2,0)+(VLOOKUP($F837,'(참고)타워 스텟 가치'!$B$2:$L$6,J$2,0)*$E837)</f>
        <v>338999.99999999936</v>
      </c>
      <c r="K837">
        <f>VLOOKUP($F837,'(참고)타워 스텟 가치'!$B$2:$L$6,K$2,0)+(VLOOKUP($F837,'(참고)타워 스텟 가치'!$B$2:$L$6,K$2,0)*$E837)</f>
        <v>4576.4999999999909</v>
      </c>
      <c r="L837">
        <f>VLOOKUP($F837,'(참고)타워 스텟 가치'!$B$2:$L$6,L$2,0)+(VLOOKUP($F837,'(참고)타워 스텟 가치'!$B$2:$L$6,L$2,0)*$E837)</f>
        <v>76.274999999999849</v>
      </c>
      <c r="M837">
        <f>VLOOKUP($F837,'(참고)타워 스텟 가치'!$B$2:$L$6,M$2,0)+(VLOOKUP($F837,'(참고)타워 스텟 가치'!$B$2:$L$6,M$2,0)*$E837)</f>
        <v>20.339999999999961</v>
      </c>
      <c r="N837">
        <f>VLOOKUP($F837,'(참고)타워 스텟 가치'!$B$2:$L$6,N$2,0)+(VLOOKUP($F837,'(참고)타워 스텟 가치'!$B$2:$L$6,N$2,0)*$E837)</f>
        <v>0</v>
      </c>
      <c r="O837">
        <f>VLOOKUP($F837,'(참고)타워 스텟 가치'!$B$2:$L$6,O$2,0)+(VLOOKUP($F837,'(참고)타워 스텟 가치'!$B$2:$L$6,O$2,0)*$E837)</f>
        <v>0</v>
      </c>
      <c r="P837">
        <f>VLOOKUP($F837,'(참고)타워 스텟 가치'!$B$2:$L$6,P$2,0)+(VLOOKUP($F837,'(참고)타워 스텟 가치'!$B$2:$L$6,P$2,0)*$E837)</f>
        <v>47.459999999999908</v>
      </c>
      <c r="Q837">
        <f>SUM('스테이지별 몬스터 스텟'!H837*'(참고)타워 스텟 가치'!$Q$17,'스테이지별 몬스터 스텟'!I837*'(참고)타워 스텟 가치'!$R$17,'스테이지별 몬스터 스텟'!J837*'(참고)타워 스텟 가치'!$S$17,'스테이지별 몬스터 스텟'!K837*'(참고)타워 스텟 가치'!$T$17,'스테이지별 몬스터 스텟'!L837*'(참고)타워 스텟 가치'!$U$17,'스테이지별 몬스터 스텟'!M837*'(참고)타워 스텟 가치'!$V$17,'스테이지별 몬스터 스텟'!N837*'(참고)타워 스텟 가치'!$W$17,'스테이지별 몬스터 스텟'!O837*'(참고)타워 스텟 가치'!$X$17,'스테이지별 몬스터 스텟'!P837*'(참고)타워 스텟 가치'!$Y$17)</f>
        <v>520552.29749999905</v>
      </c>
      <c r="R837">
        <v>1</v>
      </c>
      <c r="S837">
        <f>VLOOKUP($F837,'(참고)타워 스텟 가치'!$B$7:$L$11,S$2,0)+(VLOOKUP($F837,'(참고)타워 스텟 가치'!$B$7:$L$11,S$2,0)*$E837)</f>
        <v>381.37499999999926</v>
      </c>
      <c r="T837">
        <f>VLOOKUP($F837,'(참고)타워 스텟 가치'!$B$7:$L$11,T$2,0)+(VLOOKUP($F837,'(참고)타워 스텟 가치'!$B$7:$L$11,T$2,0)*$E837)</f>
        <v>686.47499999999866</v>
      </c>
      <c r="U837">
        <f>VLOOKUP($F837,'(참고)타워 스텟 가치'!$B$7:$L$11,U$2,0)+(VLOOKUP($F837,'(참고)타워 스텟 가치'!$B$7:$L$11,U$2,0)*$E837)</f>
        <v>338999.99999999936</v>
      </c>
      <c r="V837">
        <f>VLOOKUP($F837,'(참고)타워 스텟 가치'!$B$7:$L$11,V$2,0)+(VLOOKUP($F837,'(참고)타워 스텟 가치'!$B$7:$L$11,V$2,0)*$E837)</f>
        <v>4576.4999999999909</v>
      </c>
      <c r="W837">
        <f>VLOOKUP($F837,'(참고)타워 스텟 가치'!$B$7:$L$11,W$2,0)+(VLOOKUP($F837,'(참고)타워 스텟 가치'!$B$7:$L$11,W$2,0)*$E837)</f>
        <v>76.274999999999849</v>
      </c>
      <c r="X837">
        <f>VLOOKUP($F837,'(참고)타워 스텟 가치'!$B$7:$L$11,X$2,0)+(VLOOKUP($F837,'(참고)타워 스텟 가치'!$B$7:$L$11,X$2,0)*$E837)</f>
        <v>20.339999999999961</v>
      </c>
      <c r="Y837">
        <f>VLOOKUP($F837,'(참고)타워 스텟 가치'!$B$7:$L$11,Y$2,0)+(VLOOKUP($F837,'(참고)타워 스텟 가치'!$B$7:$L$11,Y$2,0)*$E837)</f>
        <v>0</v>
      </c>
      <c r="Z837">
        <f>VLOOKUP($F837,'(참고)타워 스텟 가치'!$B$7:$L$11,Z$2,0)+(VLOOKUP($F837,'(참고)타워 스텟 가치'!$B$7:$L$11,Z$2,0)*$E837)</f>
        <v>0</v>
      </c>
      <c r="AA837">
        <f>VLOOKUP($F837,'(참고)타워 스텟 가치'!$B$7:$L$11,AA$2,0)+(VLOOKUP($F837,'(참고)타워 스텟 가치'!$B$7:$L$11,AA$2,0)*$E837)</f>
        <v>47.459999999999908</v>
      </c>
      <c r="AB837">
        <f>SUM('스테이지별 몬스터 스텟'!S837*'(참고)타워 스텟 가치'!$Q$17,'스테이지별 몬스터 스텟'!T837*'(참고)타워 스텟 가치'!$R$17,'스테이지별 몬스터 스텟'!U837*'(참고)타워 스텟 가치'!$S$17,'스테이지별 몬스터 스텟'!V837*'(참고)타워 스텟 가치'!$T$17,'스테이지별 몬스터 스텟'!W837*'(참고)타워 스텟 가치'!$U$17,'스테이지별 몬스터 스텟'!X837*'(참고)타워 스텟 가치'!$V$17,'스테이지별 몬스터 스텟'!Y837*'(참고)타워 스텟 가치'!$W$17,'스테이지별 몬스터 스텟'!Z837*'(참고)타워 스텟 가치'!$X$17,'스테이지별 몬스터 스텟'!AA837*'(참고)타워 스텟 가치'!$Y$17)</f>
        <v>519713.27249999909</v>
      </c>
      <c r="AC837">
        <v>2</v>
      </c>
      <c r="AD837">
        <f>VLOOKUP($F837,'(참고)타워 스텟 가치'!$B$12:$L$16,AD$2,0)+(VLOOKUP($F837,'(참고)타워 스텟 가치'!$B$12:$L$16,AD$2,0)*$E837)</f>
        <v>381.37499999999926</v>
      </c>
      <c r="AE837">
        <f>VLOOKUP($F837,'(참고)타워 스텟 가치'!$B$12:$L$16,AE$2,0)+(VLOOKUP($F837,'(참고)타워 스텟 가치'!$B$12:$L$16,AE$2,0)*$E837)</f>
        <v>457.64999999999912</v>
      </c>
      <c r="AF837">
        <f>VLOOKUP($F837,'(참고)타워 스텟 가치'!$B$12:$L$16,AF$2,0)+(VLOOKUP($F837,'(참고)타워 스텟 가치'!$B$12:$L$16,AF$2,0)*$E837)</f>
        <v>338999.99999999936</v>
      </c>
      <c r="AG837">
        <f>VLOOKUP($F837,'(참고)타워 스텟 가치'!$B$12:$L$16,AG$2,0)+(VLOOKUP($F837,'(참고)타워 스텟 가치'!$B$12:$L$16,AG$2,0)*$E837)</f>
        <v>2288.2499999999955</v>
      </c>
      <c r="AH837">
        <f>VLOOKUP($F837,'(참고)타워 스텟 가치'!$B$12:$L$16,AH$2,0)+(VLOOKUP($F837,'(참고)타워 스텟 가치'!$B$12:$L$16,AH$2,0)*$E837)</f>
        <v>76.274999999999849</v>
      </c>
      <c r="AI837">
        <f>VLOOKUP($F837,'(참고)타워 스텟 가치'!$B$12:$L$16,AI$2,0)+(VLOOKUP($F837,'(참고)타워 스텟 가치'!$B$12:$L$16,AI$2,0)*$E837)</f>
        <v>20.339999999999961</v>
      </c>
      <c r="AJ837">
        <f>VLOOKUP($F837,'(참고)타워 스텟 가치'!$B$12:$L$16,AJ$2,0)+(VLOOKUP($F837,'(참고)타워 스텟 가치'!$B$12:$L$16,AJ$2,0)*$E837)</f>
        <v>0</v>
      </c>
      <c r="AK837">
        <f>VLOOKUP($F837,'(참고)타워 스텟 가치'!$B$12:$L$16,AK$2,0)+(VLOOKUP($F837,'(참고)타워 스텟 가치'!$B$12:$L$16,AK$2,0)*$E837)</f>
        <v>0</v>
      </c>
      <c r="AL837">
        <f>VLOOKUP($F837,'(참고)타워 스텟 가치'!$B$12:$L$16,AL$2,0)+(VLOOKUP($F837,'(참고)타워 스텟 가치'!$B$12:$L$16,AL$2,0)*$E837)</f>
        <v>94.919999999999817</v>
      </c>
      <c r="AM837">
        <f>SUM('스테이지별 몬스터 스텟'!AD837*'(참고)타워 스텟 가치'!$Q$17,'스테이지별 몬스터 스텟'!AE837*'(참고)타워 스텟 가치'!$R$17,'스테이지별 몬스터 스텟'!AF837*'(참고)타워 스텟 가치'!$S$17,'스테이지별 몬스터 스텟'!AG837*'(참고)타워 스텟 가치'!$T$17,'스테이지별 몬스터 스텟'!AH837*'(참고)타워 스텟 가치'!$U$17,'스테이지별 몬스터 스텟'!AI837*'(참고)타워 스텟 가치'!$V$17,'스테이지별 몬스터 스텟'!AJ837*'(참고)타워 스텟 가치'!$W$17,'스테이지별 몬스터 스텟'!AK837*'(참고)타워 스텟 가치'!$X$17,'스테이지별 몬스터 스텟'!AL837*'(참고)타워 스텟 가치'!$Y$17)</f>
        <v>514888.45499999908</v>
      </c>
      <c r="AN837">
        <v>3</v>
      </c>
    </row>
    <row r="838" spans="3:40" x14ac:dyDescent="0.3">
      <c r="C838">
        <v>4</v>
      </c>
      <c r="D838">
        <f t="shared" si="38"/>
        <v>167</v>
      </c>
      <c r="E838" s="52">
        <f>VLOOKUP(D838,'스테이지별 난이도 설정'!B:C,2,0)</f>
        <v>66.799999999999869</v>
      </c>
      <c r="F838" t="str">
        <f t="shared" si="39"/>
        <v>유니크</v>
      </c>
      <c r="G838">
        <f t="shared" ref="G838:G901" si="40">SUM(R838,AC838,AN838)</f>
        <v>6</v>
      </c>
      <c r="H838">
        <f>VLOOKUP($F838,'(참고)타워 스텟 가치'!$B$2:$L$6,H$2,0)+(VLOOKUP($F838,'(참고)타워 스텟 가치'!$B$2:$L$6,H$2,0)*$E838)</f>
        <v>1716.1874999999966</v>
      </c>
      <c r="I838">
        <f>VLOOKUP($F838,'(참고)타워 스텟 가치'!$B$2:$L$6,I$2,0)+(VLOOKUP($F838,'(참고)타워 스텟 가치'!$B$2:$L$6,I$2,0)*$E838)</f>
        <v>343.23749999999933</v>
      </c>
      <c r="J838">
        <f>VLOOKUP($F838,'(참고)타워 스텟 가치'!$B$2:$L$6,J$2,0)+(VLOOKUP($F838,'(참고)타워 스텟 가치'!$B$2:$L$6,J$2,0)*$E838)</f>
        <v>338999.99999999936</v>
      </c>
      <c r="K838">
        <f>VLOOKUP($F838,'(참고)타워 스텟 가치'!$B$2:$L$6,K$2,0)+(VLOOKUP($F838,'(참고)타워 스텟 가치'!$B$2:$L$6,K$2,0)*$E838)</f>
        <v>6864.7499999999864</v>
      </c>
      <c r="L838">
        <f>VLOOKUP($F838,'(참고)타워 스텟 가치'!$B$2:$L$6,L$2,0)+(VLOOKUP($F838,'(참고)타워 스텟 가치'!$B$2:$L$6,L$2,0)*$E838)</f>
        <v>114.41249999999978</v>
      </c>
      <c r="M838">
        <f>VLOOKUP($F838,'(참고)타워 스텟 가치'!$B$2:$L$6,M$2,0)+(VLOOKUP($F838,'(참고)타워 스텟 가치'!$B$2:$L$6,M$2,0)*$E838)</f>
        <v>20.339999999999961</v>
      </c>
      <c r="N838">
        <f>VLOOKUP($F838,'(참고)타워 스텟 가치'!$B$2:$L$6,N$2,0)+(VLOOKUP($F838,'(참고)타워 스텟 가치'!$B$2:$L$6,N$2,0)*$E838)</f>
        <v>0</v>
      </c>
      <c r="O838">
        <f>VLOOKUP($F838,'(참고)타워 스텟 가치'!$B$2:$L$6,O$2,0)+(VLOOKUP($F838,'(참고)타워 스텟 가치'!$B$2:$L$6,O$2,0)*$E838)</f>
        <v>0</v>
      </c>
      <c r="P838">
        <f>VLOOKUP($F838,'(참고)타워 스텟 가치'!$B$2:$L$6,P$2,0)+(VLOOKUP($F838,'(참고)타워 스텟 가치'!$B$2:$L$6,P$2,0)*$E838)</f>
        <v>67.799999999999869</v>
      </c>
      <c r="Q838">
        <f>SUM('스테이지별 몬스터 스텟'!H838*'(참고)타워 스텟 가치'!$Q$17,'스테이지별 몬스터 스텟'!I838*'(참고)타워 스텟 가치'!$R$17,'스테이지별 몬스터 스텟'!J838*'(참고)타워 스텟 가치'!$S$17,'스테이지별 몬스터 스텟'!K838*'(참고)타워 스텟 가치'!$T$17,'스테이지별 몬스터 스텟'!L838*'(참고)타워 스텟 가치'!$U$17,'스테이지별 몬스터 스텟'!M838*'(참고)타워 스텟 가치'!$V$17,'스테이지별 몬스터 스텟'!N838*'(참고)타워 스텟 가치'!$W$17,'스테이지별 몬스터 스텟'!O838*'(참고)타워 스텟 가치'!$X$17,'스테이지별 몬스터 스텟'!P838*'(참고)타워 스텟 가치'!$Y$17)</f>
        <v>526561.49624999892</v>
      </c>
      <c r="R838">
        <v>1</v>
      </c>
      <c r="S838">
        <f>VLOOKUP($F838,'(참고)타워 스텟 가치'!$B$7:$L$11,S$2,0)+(VLOOKUP($F838,'(참고)타워 스텟 가치'!$B$7:$L$11,S$2,0)*$E838)</f>
        <v>572.06249999999886</v>
      </c>
      <c r="T838">
        <f>VLOOKUP($F838,'(참고)타워 스텟 가치'!$B$7:$L$11,T$2,0)+(VLOOKUP($F838,'(참고)타워 스텟 가치'!$B$7:$L$11,T$2,0)*$E838)</f>
        <v>1029.712499999998</v>
      </c>
      <c r="U838">
        <f>VLOOKUP($F838,'(참고)타워 스텟 가치'!$B$7:$L$11,U$2,0)+(VLOOKUP($F838,'(참고)타워 스텟 가치'!$B$7:$L$11,U$2,0)*$E838)</f>
        <v>338999.99999999936</v>
      </c>
      <c r="V838">
        <f>VLOOKUP($F838,'(참고)타워 스텟 가치'!$B$7:$L$11,V$2,0)+(VLOOKUP($F838,'(참고)타워 스텟 가치'!$B$7:$L$11,V$2,0)*$E838)</f>
        <v>6864.7499999999864</v>
      </c>
      <c r="W838">
        <f>VLOOKUP($F838,'(참고)타워 스텟 가치'!$B$7:$L$11,W$2,0)+(VLOOKUP($F838,'(참고)타워 스텟 가치'!$B$7:$L$11,W$2,0)*$E838)</f>
        <v>114.41249999999978</v>
      </c>
      <c r="X838">
        <f>VLOOKUP($F838,'(참고)타워 스텟 가치'!$B$7:$L$11,X$2,0)+(VLOOKUP($F838,'(참고)타워 스텟 가치'!$B$7:$L$11,X$2,0)*$E838)</f>
        <v>20.339999999999961</v>
      </c>
      <c r="Y838">
        <f>VLOOKUP($F838,'(참고)타워 스텟 가치'!$B$7:$L$11,Y$2,0)+(VLOOKUP($F838,'(참고)타워 스텟 가치'!$B$7:$L$11,Y$2,0)*$E838)</f>
        <v>0</v>
      </c>
      <c r="Z838">
        <f>VLOOKUP($F838,'(참고)타워 스텟 가치'!$B$7:$L$11,Z$2,0)+(VLOOKUP($F838,'(참고)타워 스텟 가치'!$B$7:$L$11,Z$2,0)*$E838)</f>
        <v>0</v>
      </c>
      <c r="AA838">
        <f>VLOOKUP($F838,'(참고)타워 스텟 가치'!$B$7:$L$11,AA$2,0)+(VLOOKUP($F838,'(참고)타워 스텟 가치'!$B$7:$L$11,AA$2,0)*$E838)</f>
        <v>67.799999999999869</v>
      </c>
      <c r="AB838">
        <f>SUM('스테이지별 몬스터 스텟'!S838*'(참고)타워 스텟 가치'!$Q$17,'스테이지별 몬스터 스텟'!T838*'(참고)타워 스텟 가치'!$R$17,'스테이지별 몬스터 스텟'!U838*'(참고)타워 스텟 가치'!$S$17,'스테이지별 몬스터 스텟'!V838*'(참고)타워 스텟 가치'!$T$17,'스테이지별 몬스터 스텟'!W838*'(참고)타워 스텟 가치'!$U$17,'스테이지별 몬스터 스텟'!X838*'(참고)타워 스텟 가치'!$V$17,'스테이지별 몬스터 스텟'!Y838*'(참고)타워 스텟 가치'!$W$17,'스테이지별 몬스터 스텟'!Z838*'(참고)타워 스텟 가치'!$X$17,'스테이지별 몬스터 스텟'!AA838*'(참고)타워 스텟 가치'!$Y$17)</f>
        <v>525302.95874999894</v>
      </c>
      <c r="AC838">
        <v>2</v>
      </c>
      <c r="AD838">
        <f>VLOOKUP($F838,'(참고)타워 스텟 가치'!$B$12:$L$16,AD$2,0)+(VLOOKUP($F838,'(참고)타워 스텟 가치'!$B$12:$L$16,AD$2,0)*$E838)</f>
        <v>572.06249999999886</v>
      </c>
      <c r="AE838">
        <f>VLOOKUP($F838,'(참고)타워 스텟 가치'!$B$12:$L$16,AE$2,0)+(VLOOKUP($F838,'(참고)타워 스텟 가치'!$B$12:$L$16,AE$2,0)*$E838)</f>
        <v>686.47499999999866</v>
      </c>
      <c r="AF838">
        <f>VLOOKUP($F838,'(참고)타워 스텟 가치'!$B$12:$L$16,AF$2,0)+(VLOOKUP($F838,'(참고)타워 스텟 가치'!$B$12:$L$16,AF$2,0)*$E838)</f>
        <v>338999.99999999936</v>
      </c>
      <c r="AG838">
        <f>VLOOKUP($F838,'(참고)타워 스텟 가치'!$B$12:$L$16,AG$2,0)+(VLOOKUP($F838,'(참고)타워 스텟 가치'!$B$12:$L$16,AG$2,0)*$E838)</f>
        <v>3432.3749999999932</v>
      </c>
      <c r="AH838">
        <f>VLOOKUP($F838,'(참고)타워 스텟 가치'!$B$12:$L$16,AH$2,0)+(VLOOKUP($F838,'(참고)타워 스텟 가치'!$B$12:$L$16,AH$2,0)*$E838)</f>
        <v>114.41249999999978</v>
      </c>
      <c r="AI838">
        <f>VLOOKUP($F838,'(참고)타워 스텟 가치'!$B$12:$L$16,AI$2,0)+(VLOOKUP($F838,'(참고)타워 스텟 가치'!$B$12:$L$16,AI$2,0)*$E838)</f>
        <v>20.339999999999961</v>
      </c>
      <c r="AJ838">
        <f>VLOOKUP($F838,'(참고)타워 스텟 가치'!$B$12:$L$16,AJ$2,0)+(VLOOKUP($F838,'(참고)타워 스텟 가치'!$B$12:$L$16,AJ$2,0)*$E838)</f>
        <v>0</v>
      </c>
      <c r="AK838">
        <f>VLOOKUP($F838,'(참고)타워 스텟 가치'!$B$12:$L$16,AK$2,0)+(VLOOKUP($F838,'(참고)타워 스텟 가치'!$B$12:$L$16,AK$2,0)*$E838)</f>
        <v>0</v>
      </c>
      <c r="AL838">
        <f>VLOOKUP($F838,'(참고)타워 스텟 가치'!$B$12:$L$16,AL$2,0)+(VLOOKUP($F838,'(참고)타워 스텟 가치'!$B$12:$L$16,AL$2,0)*$E838)</f>
        <v>135.59999999999974</v>
      </c>
      <c r="AM838">
        <f>SUM('스테이지별 몬스터 스텟'!AD838*'(참고)타워 스텟 가치'!$Q$17,'스테이지별 몬스터 스텟'!AE838*'(참고)타워 스텟 가치'!$R$17,'스테이지별 몬스터 스텟'!AF838*'(참고)타워 스텟 가치'!$S$17,'스테이지별 몬스터 스텟'!AG838*'(참고)타워 스텟 가치'!$T$17,'스테이지별 몬스터 스텟'!AH838*'(참고)타워 스텟 가치'!$U$17,'스테이지별 몬스터 스텟'!AI838*'(참고)타워 스텟 가치'!$V$17,'스테이지별 몬스터 스텟'!AJ838*'(참고)타워 스텟 가치'!$W$17,'스테이지별 몬스터 스텟'!AK838*'(참고)타워 스텟 가치'!$X$17,'스테이지별 몬스터 스텟'!AL838*'(참고)타워 스텟 가치'!$Y$17)</f>
        <v>518058.95249999914</v>
      </c>
      <c r="AN838">
        <v>3</v>
      </c>
    </row>
    <row r="839" spans="3:40" x14ac:dyDescent="0.3">
      <c r="C839">
        <v>5</v>
      </c>
      <c r="D839">
        <f t="shared" si="38"/>
        <v>167</v>
      </c>
      <c r="E839" s="52">
        <f>VLOOKUP(D839,'스테이지별 난이도 설정'!B:C,2,0)</f>
        <v>66.799999999999869</v>
      </c>
      <c r="F839" t="str">
        <f t="shared" si="39"/>
        <v>스페셜</v>
      </c>
      <c r="G839">
        <f t="shared" si="40"/>
        <v>6</v>
      </c>
      <c r="H839">
        <f>VLOOKUP($F839,'(참고)타워 스텟 가치'!$B$2:$L$6,H$2,0)+(VLOOKUP($F839,'(참고)타워 스텟 가치'!$B$2:$L$6,H$2,0)*$E839)</f>
        <v>2574.281249999995</v>
      </c>
      <c r="I839">
        <f>VLOOKUP($F839,'(참고)타워 스텟 가치'!$B$2:$L$6,I$2,0)+(VLOOKUP($F839,'(참고)타워 스텟 가치'!$B$2:$L$6,I$2,0)*$E839)</f>
        <v>514.85624999999902</v>
      </c>
      <c r="J839">
        <f>VLOOKUP($F839,'(참고)타워 스텟 가치'!$B$2:$L$6,J$2,0)+(VLOOKUP($F839,'(참고)타워 스텟 가치'!$B$2:$L$6,J$2,0)*$E839)</f>
        <v>338999.99999999936</v>
      </c>
      <c r="K839">
        <f>VLOOKUP($F839,'(참고)타워 스텟 가치'!$B$2:$L$6,K$2,0)+(VLOOKUP($F839,'(참고)타워 스텟 가치'!$B$2:$L$6,K$2,0)*$E839)</f>
        <v>10297.12499999998</v>
      </c>
      <c r="L839">
        <f>VLOOKUP($F839,'(참고)타워 스텟 가치'!$B$2:$L$6,L$2,0)+(VLOOKUP($F839,'(참고)타워 스텟 가치'!$B$2:$L$6,L$2,0)*$E839)</f>
        <v>171.61874999999966</v>
      </c>
      <c r="M839">
        <f>VLOOKUP($F839,'(참고)타워 스텟 가치'!$B$2:$L$6,M$2,0)+(VLOOKUP($F839,'(참고)타워 스텟 가치'!$B$2:$L$6,M$2,0)*$E839)</f>
        <v>20.339999999999961</v>
      </c>
      <c r="N839">
        <f>VLOOKUP($F839,'(참고)타워 스텟 가치'!$B$2:$L$6,N$2,0)+(VLOOKUP($F839,'(참고)타워 스텟 가치'!$B$2:$L$6,N$2,0)*$E839)</f>
        <v>0</v>
      </c>
      <c r="O839">
        <f>VLOOKUP($F839,'(참고)타워 스텟 가치'!$B$2:$L$6,O$2,0)+(VLOOKUP($F839,'(참고)타워 스텟 가치'!$B$2:$L$6,O$2,0)*$E839)</f>
        <v>0</v>
      </c>
      <c r="P839">
        <f>VLOOKUP($F839,'(참고)타워 스텟 가치'!$B$2:$L$6,P$2,0)+(VLOOKUP($F839,'(참고)타워 스텟 가치'!$B$2:$L$6,P$2,0)*$E839)</f>
        <v>67.799999999999869</v>
      </c>
      <c r="Q839">
        <f>SUM('스테이지별 몬스터 스텟'!H839*'(참고)타워 스텟 가치'!$Q$17,'스테이지별 몬스터 스텟'!I839*'(참고)타워 스텟 가치'!$R$17,'스테이지별 몬스터 스텟'!J839*'(참고)타워 스텟 가치'!$S$17,'스테이지별 몬스터 스텟'!K839*'(참고)타워 스텟 가치'!$T$17,'스테이지별 몬스터 스텟'!L839*'(참고)타워 스텟 가치'!$U$17,'스테이지별 몬스터 스텟'!M839*'(참고)타워 스텟 가치'!$V$17,'스테이지별 몬스터 스텟'!N839*'(참고)타워 스텟 가치'!$W$17,'스테이지별 몬스터 스텟'!O839*'(참고)타워 스텟 가치'!$X$17,'스테이지별 몬스터 스텟'!P839*'(참고)타워 스텟 가치'!$Y$17)</f>
        <v>535514.27437499899</v>
      </c>
      <c r="R839">
        <v>1</v>
      </c>
      <c r="S839">
        <f>VLOOKUP($F839,'(참고)타워 스텟 가치'!$B$7:$L$11,S$2,0)+(VLOOKUP($F839,'(참고)타워 스텟 가치'!$B$7:$L$11,S$2,0)*$E839)</f>
        <v>858.09374999999829</v>
      </c>
      <c r="T839">
        <f>VLOOKUP($F839,'(참고)타워 스텟 가치'!$B$7:$L$11,T$2,0)+(VLOOKUP($F839,'(참고)타워 스텟 가치'!$B$7:$L$11,T$2,0)*$E839)</f>
        <v>1544.568749999997</v>
      </c>
      <c r="U839">
        <f>VLOOKUP($F839,'(참고)타워 스텟 가치'!$B$7:$L$11,U$2,0)+(VLOOKUP($F839,'(참고)타워 스텟 가치'!$B$7:$L$11,U$2,0)*$E839)</f>
        <v>338999.99999999936</v>
      </c>
      <c r="V839">
        <f>VLOOKUP($F839,'(참고)타워 스텟 가치'!$B$7:$L$11,V$2,0)+(VLOOKUP($F839,'(참고)타워 스텟 가치'!$B$7:$L$11,V$2,0)*$E839)</f>
        <v>10297.12499999998</v>
      </c>
      <c r="W839">
        <f>VLOOKUP($F839,'(참고)타워 스텟 가치'!$B$7:$L$11,W$2,0)+(VLOOKUP($F839,'(참고)타워 스텟 가치'!$B$7:$L$11,W$2,0)*$E839)</f>
        <v>171.61874999999966</v>
      </c>
      <c r="X839">
        <f>VLOOKUP($F839,'(참고)타워 스텟 가치'!$B$7:$L$11,X$2,0)+(VLOOKUP($F839,'(참고)타워 스텟 가치'!$B$7:$L$11,X$2,0)*$E839)</f>
        <v>20.339999999999961</v>
      </c>
      <c r="Y839">
        <f>VLOOKUP($F839,'(참고)타워 스텟 가치'!$B$7:$L$11,Y$2,0)+(VLOOKUP($F839,'(참고)타워 스텟 가치'!$B$7:$L$11,Y$2,0)*$E839)</f>
        <v>0</v>
      </c>
      <c r="Z839">
        <f>VLOOKUP($F839,'(참고)타워 스텟 가치'!$B$7:$L$11,Z$2,0)+(VLOOKUP($F839,'(참고)타워 스텟 가치'!$B$7:$L$11,Z$2,0)*$E839)</f>
        <v>0</v>
      </c>
      <c r="AA839">
        <f>VLOOKUP($F839,'(참고)타워 스텟 가치'!$B$7:$L$11,AA$2,0)+(VLOOKUP($F839,'(참고)타워 스텟 가치'!$B$7:$L$11,AA$2,0)*$E839)</f>
        <v>67.799999999999869</v>
      </c>
      <c r="AB839">
        <f>SUM('스테이지별 몬스터 스텟'!S839*'(참고)타워 스텟 가치'!$Q$17,'스테이지별 몬스터 스텟'!T839*'(참고)타워 스텟 가치'!$R$17,'스테이지별 몬스터 스텟'!U839*'(참고)타워 스텟 가치'!$S$17,'스테이지별 몬스터 스텟'!V839*'(참고)타워 스텟 가치'!$T$17,'스테이지별 몬스터 스텟'!W839*'(참고)타워 스텟 가치'!$U$17,'스테이지별 몬스터 스텟'!X839*'(참고)타워 스텟 가치'!$V$17,'스테이지별 몬스터 스텟'!Y839*'(참고)타워 스텟 가치'!$W$17,'스테이지별 몬스터 스텟'!Z839*'(참고)타워 스텟 가치'!$X$17,'스테이지별 몬스터 스텟'!AA839*'(참고)타워 스텟 가치'!$Y$17)</f>
        <v>533626.46812499897</v>
      </c>
      <c r="AC839">
        <v>2</v>
      </c>
      <c r="AD839">
        <f>VLOOKUP($F839,'(참고)타워 스텟 가치'!$B$12:$L$16,AD$2,0)+(VLOOKUP($F839,'(참고)타워 스텟 가치'!$B$12:$L$16,AD$2,0)*$E839)</f>
        <v>858.09374999999829</v>
      </c>
      <c r="AE839">
        <f>VLOOKUP($F839,'(참고)타워 스텟 가치'!$B$12:$L$16,AE$2,0)+(VLOOKUP($F839,'(참고)타워 스텟 가치'!$B$12:$L$16,AE$2,0)*$E839)</f>
        <v>1029.712499999998</v>
      </c>
      <c r="AF839">
        <f>VLOOKUP($F839,'(참고)타워 스텟 가치'!$B$12:$L$16,AF$2,0)+(VLOOKUP($F839,'(참고)타워 스텟 가치'!$B$12:$L$16,AF$2,0)*$E839)</f>
        <v>338999.99999999936</v>
      </c>
      <c r="AG839">
        <f>VLOOKUP($F839,'(참고)타워 스텟 가치'!$B$12:$L$16,AG$2,0)+(VLOOKUP($F839,'(참고)타워 스텟 가치'!$B$12:$L$16,AG$2,0)*$E839)</f>
        <v>5148.56249999999</v>
      </c>
      <c r="AH839">
        <f>VLOOKUP($F839,'(참고)타워 스텟 가치'!$B$12:$L$16,AH$2,0)+(VLOOKUP($F839,'(참고)타워 스텟 가치'!$B$12:$L$16,AH$2,0)*$E839)</f>
        <v>171.61874999999966</v>
      </c>
      <c r="AI839">
        <f>VLOOKUP($F839,'(참고)타워 스텟 가치'!$B$12:$L$16,AI$2,0)+(VLOOKUP($F839,'(참고)타워 스텟 가치'!$B$12:$L$16,AI$2,0)*$E839)</f>
        <v>20.339999999999961</v>
      </c>
      <c r="AJ839">
        <f>VLOOKUP($F839,'(참고)타워 스텟 가치'!$B$12:$L$16,AJ$2,0)+(VLOOKUP($F839,'(참고)타워 스텟 가치'!$B$12:$L$16,AJ$2,0)*$E839)</f>
        <v>0</v>
      </c>
      <c r="AK839">
        <f>VLOOKUP($F839,'(참고)타워 스텟 가치'!$B$12:$L$16,AK$2,0)+(VLOOKUP($F839,'(참고)타워 스텟 가치'!$B$12:$L$16,AK$2,0)*$E839)</f>
        <v>0</v>
      </c>
      <c r="AL839">
        <f>VLOOKUP($F839,'(참고)타워 스텟 가치'!$B$12:$L$16,AL$2,0)+(VLOOKUP($F839,'(참고)타워 스텟 가치'!$B$12:$L$16,AL$2,0)*$E839)</f>
        <v>135.59999999999974</v>
      </c>
      <c r="AM839">
        <f>SUM('스테이지별 몬스터 스텟'!AD839*'(참고)타워 스텟 가치'!$Q$17,'스테이지별 몬스터 스텟'!AE839*'(참고)타워 스텟 가치'!$R$17,'스테이지별 몬스터 스텟'!AF839*'(참고)타워 스텟 가치'!$S$17,'스테이지별 몬스터 스텟'!AG839*'(참고)타워 스텟 가치'!$T$17,'스테이지별 몬스터 스텟'!AH839*'(참고)타워 스텟 가치'!$U$17,'스테이지별 몬스터 스텟'!AI839*'(참고)타워 스텟 가치'!$V$17,'스테이지별 몬스터 스텟'!AJ839*'(참고)타워 스텟 가치'!$W$17,'스테이지별 몬스터 스텟'!AK839*'(참고)타워 스텟 가치'!$X$17,'스테이지별 몬스터 스텟'!AL839*'(참고)타워 스텟 가치'!$Y$17)</f>
        <v>522692.65874999907</v>
      </c>
      <c r="AN839">
        <v>3</v>
      </c>
    </row>
    <row r="840" spans="3:40" x14ac:dyDescent="0.3">
      <c r="C840">
        <v>1</v>
      </c>
      <c r="D840">
        <f t="shared" si="38"/>
        <v>168</v>
      </c>
      <c r="E840" s="52">
        <f>VLOOKUP(D840,'스테이지별 난이도 설정'!B:C,2,0)</f>
        <v>67.199999999999875</v>
      </c>
      <c r="F840" t="str">
        <f t="shared" si="39"/>
        <v>일반</v>
      </c>
      <c r="G840">
        <f t="shared" si="40"/>
        <v>6</v>
      </c>
      <c r="H840">
        <f>VLOOKUP($F840,'(참고)타워 스텟 가치'!$B$2:$L$6,H$2,0)+(VLOOKUP($F840,'(참고)타워 스텟 가치'!$B$2:$L$6,H$2,0)*$E840)</f>
        <v>511.49999999999909</v>
      </c>
      <c r="I840">
        <f>VLOOKUP($F840,'(참고)타워 스텟 가치'!$B$2:$L$6,I$2,0)+(VLOOKUP($F840,'(참고)타워 스텟 가치'!$B$2:$L$6,I$2,0)*$E840)</f>
        <v>102.29999999999981</v>
      </c>
      <c r="J840">
        <f>VLOOKUP($F840,'(참고)타워 스텟 가치'!$B$2:$L$6,J$2,0)+(VLOOKUP($F840,'(참고)타워 스텟 가치'!$B$2:$L$6,J$2,0)*$E840)</f>
        <v>340999.99999999936</v>
      </c>
      <c r="K840">
        <f>VLOOKUP($F840,'(참고)타워 스텟 가치'!$B$2:$L$6,K$2,0)+(VLOOKUP($F840,'(참고)타워 스텟 가치'!$B$2:$L$6,K$2,0)*$E840)</f>
        <v>2045.9999999999964</v>
      </c>
      <c r="L840">
        <f>VLOOKUP($F840,'(참고)타워 스텟 가치'!$B$2:$L$6,L$2,0)+(VLOOKUP($F840,'(참고)타워 스텟 가치'!$B$2:$L$6,L$2,0)*$E840)</f>
        <v>34.099999999999937</v>
      </c>
      <c r="M840">
        <f>VLOOKUP($F840,'(참고)타워 스텟 가치'!$B$2:$L$6,M$2,0)+(VLOOKUP($F840,'(참고)타워 스텟 가치'!$B$2:$L$6,M$2,0)*$E840)</f>
        <v>20.459999999999962</v>
      </c>
      <c r="N840">
        <f>VLOOKUP($F840,'(참고)타워 스텟 가치'!$B$2:$L$6,N$2,0)+(VLOOKUP($F840,'(참고)타워 스텟 가치'!$B$2:$L$6,N$2,0)*$E840)</f>
        <v>0</v>
      </c>
      <c r="O840">
        <f>VLOOKUP($F840,'(참고)타워 스텟 가치'!$B$2:$L$6,O$2,0)+(VLOOKUP($F840,'(참고)타워 스텟 가치'!$B$2:$L$6,O$2,0)*$E840)</f>
        <v>0</v>
      </c>
      <c r="P840">
        <f>VLOOKUP($F840,'(참고)타워 스텟 가치'!$B$2:$L$6,P$2,0)+(VLOOKUP($F840,'(참고)타워 스텟 가치'!$B$2:$L$6,P$2,0)*$E840)</f>
        <v>47.73999999999991</v>
      </c>
      <c r="Q840">
        <f>SUM('스테이지별 몬스터 스텟'!H840*'(참고)타워 스텟 가치'!$Q$17,'스테이지별 몬스터 스텟'!I840*'(참고)타워 스텟 가치'!$R$17,'스테이지별 몬스터 스텟'!J840*'(참고)타워 스텟 가치'!$S$17,'스테이지별 몬스터 스텟'!K840*'(참고)타워 스텟 가치'!$T$17,'스테이지별 몬스터 스텟'!L840*'(참고)타워 스텟 가치'!$U$17,'스테이지별 몬스터 스텟'!M840*'(참고)타워 스텟 가치'!$V$17,'스테이지별 몬스터 스텟'!N840*'(참고)타워 스텟 가치'!$W$17,'스테이지별 몬스터 스텟'!O840*'(참고)타워 스텟 가치'!$X$17,'스테이지별 몬스터 스텟'!P840*'(참고)타워 스텟 가치'!$Y$17)</f>
        <v>516952.58999999909</v>
      </c>
      <c r="R840">
        <v>1</v>
      </c>
      <c r="S840">
        <f>VLOOKUP($F840,'(참고)타워 스텟 가치'!$B$7:$L$11,S$2,0)+(VLOOKUP($F840,'(참고)타워 스텟 가치'!$B$7:$L$11,S$2,0)*$E840)</f>
        <v>170.49999999999969</v>
      </c>
      <c r="T840">
        <f>VLOOKUP($F840,'(참고)타워 스텟 가치'!$B$7:$L$11,T$2,0)+(VLOOKUP($F840,'(참고)타워 스텟 가치'!$B$7:$L$11,T$2,0)*$E840)</f>
        <v>306.89999999999941</v>
      </c>
      <c r="U840">
        <f>VLOOKUP($F840,'(참고)타워 스텟 가치'!$B$7:$L$11,U$2,0)+(VLOOKUP($F840,'(참고)타워 스텟 가치'!$B$7:$L$11,U$2,0)*$E840)</f>
        <v>340999.99999999936</v>
      </c>
      <c r="V840">
        <f>VLOOKUP($F840,'(참고)타워 스텟 가치'!$B$7:$L$11,V$2,0)+(VLOOKUP($F840,'(참고)타워 스텟 가치'!$B$7:$L$11,V$2,0)*$E840)</f>
        <v>2045.9999999999964</v>
      </c>
      <c r="W840">
        <f>VLOOKUP($F840,'(참고)타워 스텟 가치'!$B$7:$L$11,W$2,0)+(VLOOKUP($F840,'(참고)타워 스텟 가치'!$B$7:$L$11,W$2,0)*$E840)</f>
        <v>34.099999999999937</v>
      </c>
      <c r="X840">
        <f>VLOOKUP($F840,'(참고)타워 스텟 가치'!$B$7:$L$11,X$2,0)+(VLOOKUP($F840,'(참고)타워 스텟 가치'!$B$7:$L$11,X$2,0)*$E840)</f>
        <v>20.459999999999962</v>
      </c>
      <c r="Y840">
        <f>VLOOKUP($F840,'(참고)타워 스텟 가치'!$B$7:$L$11,Y$2,0)+(VLOOKUP($F840,'(참고)타워 스텟 가치'!$B$7:$L$11,Y$2,0)*$E840)</f>
        <v>0</v>
      </c>
      <c r="Z840">
        <f>VLOOKUP($F840,'(참고)타워 스텟 가치'!$B$7:$L$11,Z$2,0)+(VLOOKUP($F840,'(참고)타워 스텟 가치'!$B$7:$L$11,Z$2,0)*$E840)</f>
        <v>0</v>
      </c>
      <c r="AA840">
        <f>VLOOKUP($F840,'(참고)타워 스텟 가치'!$B$7:$L$11,AA$2,0)+(VLOOKUP($F840,'(참고)타워 스텟 가치'!$B$7:$L$11,AA$2,0)*$E840)</f>
        <v>47.73999999999991</v>
      </c>
      <c r="AB840">
        <f>SUM('스테이지별 몬스터 스텟'!S840*'(참고)타워 스텟 가치'!$Q$17,'스테이지별 몬스터 스텟'!T840*'(참고)타워 스텟 가치'!$R$17,'스테이지별 몬스터 스텟'!U840*'(참고)타워 스텟 가치'!$S$17,'스테이지별 몬스터 스텟'!V840*'(참고)타워 스텟 가치'!$T$17,'스테이지별 몬스터 스텟'!W840*'(참고)타워 스텟 가치'!$U$17,'스테이지별 몬스터 스텟'!X840*'(참고)타워 스텟 가치'!$V$17,'스테이지별 몬스터 스텟'!Y840*'(참고)타워 스텟 가치'!$W$17,'스테이지별 몬스터 스텟'!Z840*'(참고)타워 스텟 가치'!$X$17,'스테이지별 몬스터 스텟'!AA840*'(참고)타워 스텟 가치'!$Y$17)</f>
        <v>516577.48999999906</v>
      </c>
      <c r="AC840">
        <v>2</v>
      </c>
      <c r="AD840">
        <f>VLOOKUP($F840,'(참고)타워 스텟 가치'!$B$12:$L$16,AD$2,0)+(VLOOKUP($F840,'(참고)타워 스텟 가치'!$B$12:$L$16,AD$2,0)*$E840)</f>
        <v>170.49999999999969</v>
      </c>
      <c r="AE840">
        <f>VLOOKUP($F840,'(참고)타워 스텟 가치'!$B$12:$L$16,AE$2,0)+(VLOOKUP($F840,'(참고)타워 스텟 가치'!$B$12:$L$16,AE$2,0)*$E840)</f>
        <v>204.59999999999962</v>
      </c>
      <c r="AF840">
        <f>VLOOKUP($F840,'(참고)타워 스텟 가치'!$B$12:$L$16,AF$2,0)+(VLOOKUP($F840,'(참고)타워 스텟 가치'!$B$12:$L$16,AF$2,0)*$E840)</f>
        <v>340999.99999999936</v>
      </c>
      <c r="AG840">
        <f>VLOOKUP($F840,'(참고)타워 스텟 가치'!$B$12:$L$16,AG$2,0)+(VLOOKUP($F840,'(참고)타워 스텟 가치'!$B$12:$L$16,AG$2,0)*$E840)</f>
        <v>1022.9999999999982</v>
      </c>
      <c r="AH840">
        <f>VLOOKUP($F840,'(참고)타워 스텟 가치'!$B$12:$L$16,AH$2,0)+(VLOOKUP($F840,'(참고)타워 스텟 가치'!$B$12:$L$16,AH$2,0)*$E840)</f>
        <v>34.099999999999937</v>
      </c>
      <c r="AI840">
        <f>VLOOKUP($F840,'(참고)타워 스텟 가치'!$B$12:$L$16,AI$2,0)+(VLOOKUP($F840,'(참고)타워 스텟 가치'!$B$12:$L$16,AI$2,0)*$E840)</f>
        <v>20.459999999999962</v>
      </c>
      <c r="AJ840">
        <f>VLOOKUP($F840,'(참고)타워 스텟 가치'!$B$12:$L$16,AJ$2,0)+(VLOOKUP($F840,'(참고)타워 스텟 가치'!$B$12:$L$16,AJ$2,0)*$E840)</f>
        <v>0</v>
      </c>
      <c r="AK840">
        <f>VLOOKUP($F840,'(참고)타워 스텟 가치'!$B$12:$L$16,AK$2,0)+(VLOOKUP($F840,'(참고)타워 스텟 가치'!$B$12:$L$16,AK$2,0)*$E840)</f>
        <v>0</v>
      </c>
      <c r="AL840">
        <f>VLOOKUP($F840,'(참고)타워 스텟 가치'!$B$12:$L$16,AL$2,0)+(VLOOKUP($F840,'(참고)타워 스텟 가치'!$B$12:$L$16,AL$2,0)*$E840)</f>
        <v>95.479999999999819</v>
      </c>
      <c r="AM840">
        <f>SUM('스테이지별 몬스터 스텟'!AD840*'(참고)타워 스텟 가치'!$Q$17,'스테이지별 몬스터 스텟'!AE840*'(참고)타워 스텟 가치'!$R$17,'스테이지별 몬스터 스텟'!AF840*'(참고)타워 스텟 가치'!$S$17,'스테이지별 몬스터 스텟'!AG840*'(참고)타워 스텟 가치'!$T$17,'스테이지별 몬스터 스텟'!AH840*'(참고)타워 스텟 가치'!$U$17,'스테이지별 몬스터 스텟'!AI840*'(참고)타워 스텟 가치'!$V$17,'스테이지별 몬스터 스텟'!AJ840*'(참고)타워 스텟 가치'!$W$17,'스테이지별 몬스터 스텟'!AK840*'(참고)타워 스텟 가치'!$X$17,'스테이지별 몬스터 스텟'!AL840*'(참고)타워 스텟 가치'!$Y$17)</f>
        <v>514473.51999999915</v>
      </c>
      <c r="AN840">
        <v>3</v>
      </c>
    </row>
    <row r="841" spans="3:40" x14ac:dyDescent="0.3">
      <c r="C841">
        <v>2</v>
      </c>
      <c r="D841">
        <f t="shared" si="38"/>
        <v>168</v>
      </c>
      <c r="E841" s="52">
        <f>VLOOKUP(D841,'스테이지별 난이도 설정'!B:C,2,0)</f>
        <v>67.199999999999875</v>
      </c>
      <c r="F841" t="str">
        <f t="shared" si="39"/>
        <v>레어</v>
      </c>
      <c r="G841">
        <f t="shared" si="40"/>
        <v>6</v>
      </c>
      <c r="H841">
        <f>VLOOKUP($F841,'(참고)타워 스텟 가치'!$B$2:$L$6,H$2,0)+(VLOOKUP($F841,'(참고)타워 스텟 가치'!$B$2:$L$6,H$2,0)*$E841)</f>
        <v>767.24999999999864</v>
      </c>
      <c r="I841">
        <f>VLOOKUP($F841,'(참고)타워 스텟 가치'!$B$2:$L$6,I$2,0)+(VLOOKUP($F841,'(참고)타워 스텟 가치'!$B$2:$L$6,I$2,0)*$E841)</f>
        <v>153.4499999999997</v>
      </c>
      <c r="J841">
        <f>VLOOKUP($F841,'(참고)타워 스텟 가치'!$B$2:$L$6,J$2,0)+(VLOOKUP($F841,'(참고)타워 스텟 가치'!$B$2:$L$6,J$2,0)*$E841)</f>
        <v>340999.99999999936</v>
      </c>
      <c r="K841">
        <f>VLOOKUP($F841,'(참고)타워 스텟 가치'!$B$2:$L$6,K$2,0)+(VLOOKUP($F841,'(참고)타워 스텟 가치'!$B$2:$L$6,K$2,0)*$E841)</f>
        <v>3068.9999999999945</v>
      </c>
      <c r="L841">
        <f>VLOOKUP($F841,'(참고)타워 스텟 가치'!$B$2:$L$6,L$2,0)+(VLOOKUP($F841,'(참고)타워 스텟 가치'!$B$2:$L$6,L$2,0)*$E841)</f>
        <v>51.149999999999906</v>
      </c>
      <c r="M841">
        <f>VLOOKUP($F841,'(참고)타워 스텟 가치'!$B$2:$L$6,M$2,0)+(VLOOKUP($F841,'(참고)타워 스텟 가치'!$B$2:$L$6,M$2,0)*$E841)</f>
        <v>20.459999999999962</v>
      </c>
      <c r="N841">
        <f>VLOOKUP($F841,'(참고)타워 스텟 가치'!$B$2:$L$6,N$2,0)+(VLOOKUP($F841,'(참고)타워 스텟 가치'!$B$2:$L$6,N$2,0)*$E841)</f>
        <v>0</v>
      </c>
      <c r="O841">
        <f>VLOOKUP($F841,'(참고)타워 스텟 가치'!$B$2:$L$6,O$2,0)+(VLOOKUP($F841,'(참고)타워 스텟 가치'!$B$2:$L$6,O$2,0)*$E841)</f>
        <v>0</v>
      </c>
      <c r="P841">
        <f>VLOOKUP($F841,'(참고)타워 스텟 가치'!$B$2:$L$6,P$2,0)+(VLOOKUP($F841,'(참고)타워 스텟 가치'!$B$2:$L$6,P$2,0)*$E841)</f>
        <v>47.73999999999991</v>
      </c>
      <c r="Q841">
        <f>SUM('스테이지별 몬스터 스텟'!H841*'(참고)타워 스텟 가치'!$Q$17,'스테이지별 몬스터 스텟'!I841*'(참고)타워 스텟 가치'!$R$17,'스테이지별 몬스터 스텟'!J841*'(참고)타워 스텟 가치'!$S$17,'스테이지별 몬스터 스텟'!K841*'(참고)타워 스텟 가치'!$T$17,'스테이지별 몬스터 스텟'!L841*'(참고)타워 스텟 가치'!$U$17,'스테이지별 몬스터 스텟'!M841*'(참고)타워 스텟 가치'!$V$17,'스테이지별 몬스터 스텟'!N841*'(참고)타워 스텟 가치'!$W$17,'스테이지별 몬스터 스텟'!O841*'(참고)타워 스텟 가치'!$X$17,'스테이지별 몬스터 스텟'!P841*'(참고)타워 스텟 가치'!$Y$17)</f>
        <v>519620.91499999905</v>
      </c>
      <c r="R841">
        <v>1</v>
      </c>
      <c r="S841">
        <f>VLOOKUP($F841,'(참고)타워 스텟 가치'!$B$7:$L$11,S$2,0)+(VLOOKUP($F841,'(참고)타워 스텟 가치'!$B$7:$L$11,S$2,0)*$E841)</f>
        <v>255.74999999999955</v>
      </c>
      <c r="T841">
        <f>VLOOKUP($F841,'(참고)타워 스텟 가치'!$B$7:$L$11,T$2,0)+(VLOOKUP($F841,'(참고)타워 스텟 가치'!$B$7:$L$11,T$2,0)*$E841)</f>
        <v>460.34999999999917</v>
      </c>
      <c r="U841">
        <f>VLOOKUP($F841,'(참고)타워 스텟 가치'!$B$7:$L$11,U$2,0)+(VLOOKUP($F841,'(참고)타워 스텟 가치'!$B$7:$L$11,U$2,0)*$E841)</f>
        <v>340999.99999999936</v>
      </c>
      <c r="V841">
        <f>VLOOKUP($F841,'(참고)타워 스텟 가치'!$B$7:$L$11,V$2,0)+(VLOOKUP($F841,'(참고)타워 스텟 가치'!$B$7:$L$11,V$2,0)*$E841)</f>
        <v>3068.9999999999945</v>
      </c>
      <c r="W841">
        <f>VLOOKUP($F841,'(참고)타워 스텟 가치'!$B$7:$L$11,W$2,0)+(VLOOKUP($F841,'(참고)타워 스텟 가치'!$B$7:$L$11,W$2,0)*$E841)</f>
        <v>51.149999999999906</v>
      </c>
      <c r="X841">
        <f>VLOOKUP($F841,'(참고)타워 스텟 가치'!$B$7:$L$11,X$2,0)+(VLOOKUP($F841,'(참고)타워 스텟 가치'!$B$7:$L$11,X$2,0)*$E841)</f>
        <v>20.459999999999962</v>
      </c>
      <c r="Y841">
        <f>VLOOKUP($F841,'(참고)타워 스텟 가치'!$B$7:$L$11,Y$2,0)+(VLOOKUP($F841,'(참고)타워 스텟 가치'!$B$7:$L$11,Y$2,0)*$E841)</f>
        <v>0</v>
      </c>
      <c r="Z841">
        <f>VLOOKUP($F841,'(참고)타워 스텟 가치'!$B$7:$L$11,Z$2,0)+(VLOOKUP($F841,'(참고)타워 스텟 가치'!$B$7:$L$11,Z$2,0)*$E841)</f>
        <v>0</v>
      </c>
      <c r="AA841">
        <f>VLOOKUP($F841,'(참고)타워 스텟 가치'!$B$7:$L$11,AA$2,0)+(VLOOKUP($F841,'(참고)타워 스텟 가치'!$B$7:$L$11,AA$2,0)*$E841)</f>
        <v>47.73999999999991</v>
      </c>
      <c r="AB841">
        <f>SUM('스테이지별 몬스터 스텟'!S841*'(참고)타워 스텟 가치'!$Q$17,'스테이지별 몬스터 스텟'!T841*'(참고)타워 스텟 가치'!$R$17,'스테이지별 몬스터 스텟'!U841*'(참고)타워 스텟 가치'!$S$17,'스테이지별 몬스터 스텟'!V841*'(참고)타워 스텟 가치'!$T$17,'스테이지별 몬스터 스텟'!W841*'(참고)타워 스텟 가치'!$U$17,'스테이지별 몬스터 스텟'!X841*'(참고)타워 스텟 가치'!$V$17,'스테이지별 몬스터 스텟'!Y841*'(참고)타워 스텟 가치'!$W$17,'스테이지별 몬스터 스텟'!Z841*'(참고)타워 스텟 가치'!$X$17,'스테이지별 몬스터 스텟'!AA841*'(참고)타워 스텟 가치'!$Y$17)</f>
        <v>519058.26499999908</v>
      </c>
      <c r="AC841">
        <v>2</v>
      </c>
      <c r="AD841">
        <f>VLOOKUP($F841,'(참고)타워 스텟 가치'!$B$12:$L$16,AD$2,0)+(VLOOKUP($F841,'(참고)타워 스텟 가치'!$B$12:$L$16,AD$2,0)*$E841)</f>
        <v>255.74999999999955</v>
      </c>
      <c r="AE841">
        <f>VLOOKUP($F841,'(참고)타워 스텟 가치'!$B$12:$L$16,AE$2,0)+(VLOOKUP($F841,'(참고)타워 스텟 가치'!$B$12:$L$16,AE$2,0)*$E841)</f>
        <v>306.89999999999941</v>
      </c>
      <c r="AF841">
        <f>VLOOKUP($F841,'(참고)타워 스텟 가치'!$B$12:$L$16,AF$2,0)+(VLOOKUP($F841,'(참고)타워 스텟 가치'!$B$12:$L$16,AF$2,0)*$E841)</f>
        <v>340999.99999999936</v>
      </c>
      <c r="AG841">
        <f>VLOOKUP($F841,'(참고)타워 스텟 가치'!$B$12:$L$16,AG$2,0)+(VLOOKUP($F841,'(참고)타워 스텟 가치'!$B$12:$L$16,AG$2,0)*$E841)</f>
        <v>1534.4999999999973</v>
      </c>
      <c r="AH841">
        <f>VLOOKUP($F841,'(참고)타워 스텟 가치'!$B$12:$L$16,AH$2,0)+(VLOOKUP($F841,'(참고)타워 스텟 가치'!$B$12:$L$16,AH$2,0)*$E841)</f>
        <v>51.149999999999906</v>
      </c>
      <c r="AI841">
        <f>VLOOKUP($F841,'(참고)타워 스텟 가치'!$B$12:$L$16,AI$2,0)+(VLOOKUP($F841,'(참고)타워 스텟 가치'!$B$12:$L$16,AI$2,0)*$E841)</f>
        <v>20.459999999999962</v>
      </c>
      <c r="AJ841">
        <f>VLOOKUP($F841,'(참고)타워 스텟 가치'!$B$12:$L$16,AJ$2,0)+(VLOOKUP($F841,'(참고)타워 스텟 가치'!$B$12:$L$16,AJ$2,0)*$E841)</f>
        <v>0</v>
      </c>
      <c r="AK841">
        <f>VLOOKUP($F841,'(참고)타워 스텟 가치'!$B$12:$L$16,AK$2,0)+(VLOOKUP($F841,'(참고)타워 스텟 가치'!$B$12:$L$16,AK$2,0)*$E841)</f>
        <v>0</v>
      </c>
      <c r="AL841">
        <f>VLOOKUP($F841,'(참고)타워 스텟 가치'!$B$12:$L$16,AL$2,0)+(VLOOKUP($F841,'(참고)타워 스텟 가치'!$B$12:$L$16,AL$2,0)*$E841)</f>
        <v>95.479999999999819</v>
      </c>
      <c r="AM841">
        <f>SUM('스테이지별 몬스터 스텟'!AD841*'(참고)타워 스텟 가치'!$Q$17,'스테이지별 몬스터 스텟'!AE841*'(참고)타워 스텟 가치'!$R$17,'스테이지별 몬스터 스텟'!AF841*'(참고)타워 스텟 가치'!$S$17,'스테이지별 몬스터 스텟'!AG841*'(참고)타워 스텟 가치'!$T$17,'스테이지별 몬스터 스텟'!AH841*'(참고)타워 스텟 가치'!$U$17,'스테이지별 몬스터 스텟'!AI841*'(참고)타워 스텟 가치'!$V$17,'스테이지별 몬스터 스텟'!AJ841*'(참고)타워 스텟 가치'!$W$17,'스테이지별 몬스터 스텟'!AK841*'(참고)타워 스텟 가치'!$X$17,'스테이지별 몬스터 스텟'!AL841*'(참고)타워 스텟 가치'!$Y$17)</f>
        <v>515854.56999999908</v>
      </c>
      <c r="AN841">
        <v>3</v>
      </c>
    </row>
    <row r="842" spans="3:40" x14ac:dyDescent="0.3">
      <c r="C842">
        <v>3</v>
      </c>
      <c r="D842">
        <f t="shared" si="38"/>
        <v>168</v>
      </c>
      <c r="E842" s="52">
        <f>VLOOKUP(D842,'스테이지별 난이도 설정'!B:C,2,0)</f>
        <v>67.199999999999875</v>
      </c>
      <c r="F842" t="str">
        <f t="shared" si="39"/>
        <v>에픽</v>
      </c>
      <c r="G842">
        <f t="shared" si="40"/>
        <v>6</v>
      </c>
      <c r="H842">
        <f>VLOOKUP($F842,'(참고)타워 스텟 가치'!$B$2:$L$6,H$2,0)+(VLOOKUP($F842,'(참고)타워 스텟 가치'!$B$2:$L$6,H$2,0)*$E842)</f>
        <v>1150.874999999998</v>
      </c>
      <c r="I842">
        <f>VLOOKUP($F842,'(참고)타워 스텟 가치'!$B$2:$L$6,I$2,0)+(VLOOKUP($F842,'(참고)타워 스텟 가치'!$B$2:$L$6,I$2,0)*$E842)</f>
        <v>230.17499999999959</v>
      </c>
      <c r="J842">
        <f>VLOOKUP($F842,'(참고)타워 스텟 가치'!$B$2:$L$6,J$2,0)+(VLOOKUP($F842,'(참고)타워 스텟 가치'!$B$2:$L$6,J$2,0)*$E842)</f>
        <v>340999.99999999936</v>
      </c>
      <c r="K842">
        <f>VLOOKUP($F842,'(참고)타워 스텟 가치'!$B$2:$L$6,K$2,0)+(VLOOKUP($F842,'(참고)타워 스텟 가치'!$B$2:$L$6,K$2,0)*$E842)</f>
        <v>4603.4999999999918</v>
      </c>
      <c r="L842">
        <f>VLOOKUP($F842,'(참고)타워 스텟 가치'!$B$2:$L$6,L$2,0)+(VLOOKUP($F842,'(참고)타워 스텟 가치'!$B$2:$L$6,L$2,0)*$E842)</f>
        <v>76.724999999999852</v>
      </c>
      <c r="M842">
        <f>VLOOKUP($F842,'(참고)타워 스텟 가치'!$B$2:$L$6,M$2,0)+(VLOOKUP($F842,'(참고)타워 스텟 가치'!$B$2:$L$6,M$2,0)*$E842)</f>
        <v>20.459999999999962</v>
      </c>
      <c r="N842">
        <f>VLOOKUP($F842,'(참고)타워 스텟 가치'!$B$2:$L$6,N$2,0)+(VLOOKUP($F842,'(참고)타워 스텟 가치'!$B$2:$L$6,N$2,0)*$E842)</f>
        <v>0</v>
      </c>
      <c r="O842">
        <f>VLOOKUP($F842,'(참고)타워 스텟 가치'!$B$2:$L$6,O$2,0)+(VLOOKUP($F842,'(참고)타워 스텟 가치'!$B$2:$L$6,O$2,0)*$E842)</f>
        <v>0</v>
      </c>
      <c r="P842">
        <f>VLOOKUP($F842,'(참고)타워 스텟 가치'!$B$2:$L$6,P$2,0)+(VLOOKUP($F842,'(참고)타워 스텟 가치'!$B$2:$L$6,P$2,0)*$E842)</f>
        <v>47.73999999999991</v>
      </c>
      <c r="Q842">
        <f>SUM('스테이지별 몬스터 스텟'!H842*'(참고)타워 스텟 가치'!$Q$17,'스테이지별 몬스터 스텟'!I842*'(참고)타워 스텟 가치'!$R$17,'스테이지별 몬스터 스텟'!J842*'(참고)타워 스텟 가치'!$S$17,'스테이지별 몬스터 스텟'!K842*'(참고)타워 스텟 가치'!$T$17,'스테이지별 몬스터 스텟'!L842*'(참고)타워 스텟 가치'!$U$17,'스테이지별 몬스터 스텟'!M842*'(참고)타워 스텟 가치'!$V$17,'스테이지별 몬스터 스텟'!N842*'(참고)타워 스텟 가치'!$W$17,'스테이지별 몬스터 스텟'!O842*'(참고)타워 스텟 가치'!$X$17,'스테이지별 몬스터 스텟'!P842*'(참고)타워 스텟 가치'!$Y$17)</f>
        <v>523623.40249999909</v>
      </c>
      <c r="R842">
        <v>1</v>
      </c>
      <c r="S842">
        <f>VLOOKUP($F842,'(참고)타워 스텟 가치'!$B$7:$L$11,S$2,0)+(VLOOKUP($F842,'(참고)타워 스텟 가치'!$B$7:$L$11,S$2,0)*$E842)</f>
        <v>383.62499999999932</v>
      </c>
      <c r="T842">
        <f>VLOOKUP($F842,'(참고)타워 스텟 가치'!$B$7:$L$11,T$2,0)+(VLOOKUP($F842,'(참고)타워 스텟 가치'!$B$7:$L$11,T$2,0)*$E842)</f>
        <v>690.52499999999873</v>
      </c>
      <c r="U842">
        <f>VLOOKUP($F842,'(참고)타워 스텟 가치'!$B$7:$L$11,U$2,0)+(VLOOKUP($F842,'(참고)타워 스텟 가치'!$B$7:$L$11,U$2,0)*$E842)</f>
        <v>340999.99999999936</v>
      </c>
      <c r="V842">
        <f>VLOOKUP($F842,'(참고)타워 스텟 가치'!$B$7:$L$11,V$2,0)+(VLOOKUP($F842,'(참고)타워 스텟 가치'!$B$7:$L$11,V$2,0)*$E842)</f>
        <v>4603.4999999999918</v>
      </c>
      <c r="W842">
        <f>VLOOKUP($F842,'(참고)타워 스텟 가치'!$B$7:$L$11,W$2,0)+(VLOOKUP($F842,'(참고)타워 스텟 가치'!$B$7:$L$11,W$2,0)*$E842)</f>
        <v>76.724999999999852</v>
      </c>
      <c r="X842">
        <f>VLOOKUP($F842,'(참고)타워 스텟 가치'!$B$7:$L$11,X$2,0)+(VLOOKUP($F842,'(참고)타워 스텟 가치'!$B$7:$L$11,X$2,0)*$E842)</f>
        <v>20.459999999999962</v>
      </c>
      <c r="Y842">
        <f>VLOOKUP($F842,'(참고)타워 스텟 가치'!$B$7:$L$11,Y$2,0)+(VLOOKUP($F842,'(참고)타워 스텟 가치'!$B$7:$L$11,Y$2,0)*$E842)</f>
        <v>0</v>
      </c>
      <c r="Z842">
        <f>VLOOKUP($F842,'(참고)타워 스텟 가치'!$B$7:$L$11,Z$2,0)+(VLOOKUP($F842,'(참고)타워 스텟 가치'!$B$7:$L$11,Z$2,0)*$E842)</f>
        <v>0</v>
      </c>
      <c r="AA842">
        <f>VLOOKUP($F842,'(참고)타워 스텟 가치'!$B$7:$L$11,AA$2,0)+(VLOOKUP($F842,'(참고)타워 스텟 가치'!$B$7:$L$11,AA$2,0)*$E842)</f>
        <v>47.73999999999991</v>
      </c>
      <c r="AB842">
        <f>SUM('스테이지별 몬스터 스텟'!S842*'(참고)타워 스텟 가치'!$Q$17,'스테이지별 몬스터 스텟'!T842*'(참고)타워 스텟 가치'!$R$17,'스테이지별 몬스터 스텟'!U842*'(참고)타워 스텟 가치'!$S$17,'스테이지별 몬스터 스텟'!V842*'(참고)타워 스텟 가치'!$T$17,'스테이지별 몬스터 스텟'!W842*'(참고)타워 스텟 가치'!$U$17,'스테이지별 몬스터 스텟'!X842*'(참고)타워 스텟 가치'!$V$17,'스테이지별 몬스터 스텟'!Y842*'(참고)타워 스텟 가치'!$W$17,'스테이지별 몬스터 스텟'!Z842*'(참고)타워 스텟 가치'!$X$17,'스테이지별 몬스터 스텟'!AA842*'(참고)타워 스텟 가치'!$Y$17)</f>
        <v>522779.42749999906</v>
      </c>
      <c r="AC842">
        <v>2</v>
      </c>
      <c r="AD842">
        <f>VLOOKUP($F842,'(참고)타워 스텟 가치'!$B$12:$L$16,AD$2,0)+(VLOOKUP($F842,'(참고)타워 스텟 가치'!$B$12:$L$16,AD$2,0)*$E842)</f>
        <v>383.62499999999932</v>
      </c>
      <c r="AE842">
        <f>VLOOKUP($F842,'(참고)타워 스텟 가치'!$B$12:$L$16,AE$2,0)+(VLOOKUP($F842,'(참고)타워 스텟 가치'!$B$12:$L$16,AE$2,0)*$E842)</f>
        <v>460.34999999999917</v>
      </c>
      <c r="AF842">
        <f>VLOOKUP($F842,'(참고)타워 스텟 가치'!$B$12:$L$16,AF$2,0)+(VLOOKUP($F842,'(참고)타워 스텟 가치'!$B$12:$L$16,AF$2,0)*$E842)</f>
        <v>340999.99999999936</v>
      </c>
      <c r="AG842">
        <f>VLOOKUP($F842,'(참고)타워 스텟 가치'!$B$12:$L$16,AG$2,0)+(VLOOKUP($F842,'(참고)타워 스텟 가치'!$B$12:$L$16,AG$2,0)*$E842)</f>
        <v>2301.7499999999959</v>
      </c>
      <c r="AH842">
        <f>VLOOKUP($F842,'(참고)타워 스텟 가치'!$B$12:$L$16,AH$2,0)+(VLOOKUP($F842,'(참고)타워 스텟 가치'!$B$12:$L$16,AH$2,0)*$E842)</f>
        <v>76.724999999999852</v>
      </c>
      <c r="AI842">
        <f>VLOOKUP($F842,'(참고)타워 스텟 가치'!$B$12:$L$16,AI$2,0)+(VLOOKUP($F842,'(참고)타워 스텟 가치'!$B$12:$L$16,AI$2,0)*$E842)</f>
        <v>20.459999999999962</v>
      </c>
      <c r="AJ842">
        <f>VLOOKUP($F842,'(참고)타워 스텟 가치'!$B$12:$L$16,AJ$2,0)+(VLOOKUP($F842,'(참고)타워 스텟 가치'!$B$12:$L$16,AJ$2,0)*$E842)</f>
        <v>0</v>
      </c>
      <c r="AK842">
        <f>VLOOKUP($F842,'(참고)타워 스텟 가치'!$B$12:$L$16,AK$2,0)+(VLOOKUP($F842,'(참고)타워 스텟 가치'!$B$12:$L$16,AK$2,0)*$E842)</f>
        <v>0</v>
      </c>
      <c r="AL842">
        <f>VLOOKUP($F842,'(참고)타워 스텟 가치'!$B$12:$L$16,AL$2,0)+(VLOOKUP($F842,'(참고)타워 스텟 가치'!$B$12:$L$16,AL$2,0)*$E842)</f>
        <v>95.479999999999819</v>
      </c>
      <c r="AM842">
        <f>SUM('스테이지별 몬스터 스텟'!AD842*'(참고)타워 스텟 가치'!$Q$17,'스테이지별 몬스터 스텟'!AE842*'(참고)타워 스텟 가치'!$R$17,'스테이지별 몬스터 스텟'!AF842*'(참고)타워 스텟 가치'!$S$17,'스테이지별 몬스터 스텟'!AG842*'(참고)타워 스텟 가치'!$T$17,'스테이지별 몬스터 스텟'!AH842*'(참고)타워 스텟 가치'!$U$17,'스테이지별 몬스터 스텟'!AI842*'(참고)타워 스텟 가치'!$V$17,'스테이지별 몬스터 스텟'!AJ842*'(참고)타워 스텟 가치'!$W$17,'스테이지별 몬스터 스텟'!AK842*'(참고)타워 스텟 가치'!$X$17,'스테이지별 몬스터 스텟'!AL842*'(참고)타워 스텟 가치'!$Y$17)</f>
        <v>517926.14499999915</v>
      </c>
      <c r="AN842">
        <v>3</v>
      </c>
    </row>
    <row r="843" spans="3:40" x14ac:dyDescent="0.3">
      <c r="C843">
        <v>4</v>
      </c>
      <c r="D843">
        <f t="shared" si="38"/>
        <v>168</v>
      </c>
      <c r="E843" s="52">
        <f>VLOOKUP(D843,'스테이지별 난이도 설정'!B:C,2,0)</f>
        <v>67.199999999999875</v>
      </c>
      <c r="F843" t="str">
        <f t="shared" si="39"/>
        <v>유니크</v>
      </c>
      <c r="G843">
        <f t="shared" si="40"/>
        <v>6</v>
      </c>
      <c r="H843">
        <f>VLOOKUP($F843,'(참고)타워 스텟 가치'!$B$2:$L$6,H$2,0)+(VLOOKUP($F843,'(참고)타워 스텟 가치'!$B$2:$L$6,H$2,0)*$E843)</f>
        <v>1726.3124999999968</v>
      </c>
      <c r="I843">
        <f>VLOOKUP($F843,'(참고)타워 스텟 가치'!$B$2:$L$6,I$2,0)+(VLOOKUP($F843,'(참고)타워 스텟 가치'!$B$2:$L$6,I$2,0)*$E843)</f>
        <v>345.26249999999936</v>
      </c>
      <c r="J843">
        <f>VLOOKUP($F843,'(참고)타워 스텟 가치'!$B$2:$L$6,J$2,0)+(VLOOKUP($F843,'(참고)타워 스텟 가치'!$B$2:$L$6,J$2,0)*$E843)</f>
        <v>340999.99999999936</v>
      </c>
      <c r="K843">
        <f>VLOOKUP($F843,'(참고)타워 스텟 가치'!$B$2:$L$6,K$2,0)+(VLOOKUP($F843,'(참고)타워 스텟 가치'!$B$2:$L$6,K$2,0)*$E843)</f>
        <v>6905.2499999999873</v>
      </c>
      <c r="L843">
        <f>VLOOKUP($F843,'(참고)타워 스텟 가치'!$B$2:$L$6,L$2,0)+(VLOOKUP($F843,'(참고)타워 스텟 가치'!$B$2:$L$6,L$2,0)*$E843)</f>
        <v>115.08749999999979</v>
      </c>
      <c r="M843">
        <f>VLOOKUP($F843,'(참고)타워 스텟 가치'!$B$2:$L$6,M$2,0)+(VLOOKUP($F843,'(참고)타워 스텟 가치'!$B$2:$L$6,M$2,0)*$E843)</f>
        <v>20.459999999999962</v>
      </c>
      <c r="N843">
        <f>VLOOKUP($F843,'(참고)타워 스텟 가치'!$B$2:$L$6,N$2,0)+(VLOOKUP($F843,'(참고)타워 스텟 가치'!$B$2:$L$6,N$2,0)*$E843)</f>
        <v>0</v>
      </c>
      <c r="O843">
        <f>VLOOKUP($F843,'(참고)타워 스텟 가치'!$B$2:$L$6,O$2,0)+(VLOOKUP($F843,'(참고)타워 스텟 가치'!$B$2:$L$6,O$2,0)*$E843)</f>
        <v>0</v>
      </c>
      <c r="P843">
        <f>VLOOKUP($F843,'(참고)타워 스텟 가치'!$B$2:$L$6,P$2,0)+(VLOOKUP($F843,'(참고)타워 스텟 가치'!$B$2:$L$6,P$2,0)*$E843)</f>
        <v>68.199999999999875</v>
      </c>
      <c r="Q843">
        <f>SUM('스테이지별 몬스터 스텟'!H843*'(참고)타워 스텟 가치'!$Q$17,'스테이지별 몬스터 스텟'!I843*'(참고)타워 스텟 가치'!$R$17,'스테이지별 몬스터 스텟'!J843*'(참고)타워 스텟 가치'!$S$17,'스테이지별 몬스터 스텟'!K843*'(참고)타워 스텟 가치'!$T$17,'스테이지별 몬스터 스텟'!L843*'(참고)타워 스텟 가치'!$U$17,'스테이지별 몬스터 스텟'!M843*'(참고)타워 스텟 가치'!$V$17,'스테이지별 몬스터 스텟'!N843*'(참고)타워 스텟 가치'!$W$17,'스테이지별 몬스터 스텟'!O843*'(참고)타워 스텟 가치'!$X$17,'스테이지별 몬스터 스텟'!P843*'(참고)타워 스텟 가치'!$Y$17)</f>
        <v>529668.05374999903</v>
      </c>
      <c r="R843">
        <v>1</v>
      </c>
      <c r="S843">
        <f>VLOOKUP($F843,'(참고)타워 스텟 가치'!$B$7:$L$11,S$2,0)+(VLOOKUP($F843,'(참고)타워 스텟 가치'!$B$7:$L$11,S$2,0)*$E843)</f>
        <v>575.43749999999898</v>
      </c>
      <c r="T843">
        <f>VLOOKUP($F843,'(참고)타워 스텟 가치'!$B$7:$L$11,T$2,0)+(VLOOKUP($F843,'(참고)타워 스텟 가치'!$B$7:$L$11,T$2,0)*$E843)</f>
        <v>1035.7874999999981</v>
      </c>
      <c r="U843">
        <f>VLOOKUP($F843,'(참고)타워 스텟 가치'!$B$7:$L$11,U$2,0)+(VLOOKUP($F843,'(참고)타워 스텟 가치'!$B$7:$L$11,U$2,0)*$E843)</f>
        <v>340999.99999999936</v>
      </c>
      <c r="V843">
        <f>VLOOKUP($F843,'(참고)타워 스텟 가치'!$B$7:$L$11,V$2,0)+(VLOOKUP($F843,'(참고)타워 스텟 가치'!$B$7:$L$11,V$2,0)*$E843)</f>
        <v>6905.2499999999873</v>
      </c>
      <c r="W843">
        <f>VLOOKUP($F843,'(참고)타워 스텟 가치'!$B$7:$L$11,W$2,0)+(VLOOKUP($F843,'(참고)타워 스텟 가치'!$B$7:$L$11,W$2,0)*$E843)</f>
        <v>115.08749999999979</v>
      </c>
      <c r="X843">
        <f>VLOOKUP($F843,'(참고)타워 스텟 가치'!$B$7:$L$11,X$2,0)+(VLOOKUP($F843,'(참고)타워 스텟 가치'!$B$7:$L$11,X$2,0)*$E843)</f>
        <v>20.459999999999962</v>
      </c>
      <c r="Y843">
        <f>VLOOKUP($F843,'(참고)타워 스텟 가치'!$B$7:$L$11,Y$2,0)+(VLOOKUP($F843,'(참고)타워 스텟 가치'!$B$7:$L$11,Y$2,0)*$E843)</f>
        <v>0</v>
      </c>
      <c r="Z843">
        <f>VLOOKUP($F843,'(참고)타워 스텟 가치'!$B$7:$L$11,Z$2,0)+(VLOOKUP($F843,'(참고)타워 스텟 가치'!$B$7:$L$11,Z$2,0)*$E843)</f>
        <v>0</v>
      </c>
      <c r="AA843">
        <f>VLOOKUP($F843,'(참고)타워 스텟 가치'!$B$7:$L$11,AA$2,0)+(VLOOKUP($F843,'(참고)타워 스텟 가치'!$B$7:$L$11,AA$2,0)*$E843)</f>
        <v>68.199999999999875</v>
      </c>
      <c r="AB843">
        <f>SUM('스테이지별 몬스터 스텟'!S843*'(참고)타워 스텟 가치'!$Q$17,'스테이지별 몬스터 스텟'!T843*'(참고)타워 스텟 가치'!$R$17,'스테이지별 몬스터 스텟'!U843*'(참고)타워 스텟 가치'!$S$17,'스테이지별 몬스터 스텟'!V843*'(참고)타워 스텟 가치'!$T$17,'스테이지별 몬스터 스텟'!W843*'(참고)타워 스텟 가치'!$U$17,'스테이지별 몬스터 스텟'!X843*'(참고)타워 스텟 가치'!$V$17,'스테이지별 몬스터 스텟'!Y843*'(참고)타워 스텟 가치'!$W$17,'스테이지별 몬스터 스텟'!Z843*'(참고)타워 스텟 가치'!$X$17,'스테이지별 몬스터 스텟'!AA843*'(참고)타워 스텟 가치'!$Y$17)</f>
        <v>528402.09124999912</v>
      </c>
      <c r="AC843">
        <v>2</v>
      </c>
      <c r="AD843">
        <f>VLOOKUP($F843,'(참고)타워 스텟 가치'!$B$12:$L$16,AD$2,0)+(VLOOKUP($F843,'(참고)타워 스텟 가치'!$B$12:$L$16,AD$2,0)*$E843)</f>
        <v>575.43749999999898</v>
      </c>
      <c r="AE843">
        <f>VLOOKUP($F843,'(참고)타워 스텟 가치'!$B$12:$L$16,AE$2,0)+(VLOOKUP($F843,'(참고)타워 스텟 가치'!$B$12:$L$16,AE$2,0)*$E843)</f>
        <v>690.52499999999873</v>
      </c>
      <c r="AF843">
        <f>VLOOKUP($F843,'(참고)타워 스텟 가치'!$B$12:$L$16,AF$2,0)+(VLOOKUP($F843,'(참고)타워 스텟 가치'!$B$12:$L$16,AF$2,0)*$E843)</f>
        <v>340999.99999999936</v>
      </c>
      <c r="AG843">
        <f>VLOOKUP($F843,'(참고)타워 스텟 가치'!$B$12:$L$16,AG$2,0)+(VLOOKUP($F843,'(참고)타워 스텟 가치'!$B$12:$L$16,AG$2,0)*$E843)</f>
        <v>3452.6249999999936</v>
      </c>
      <c r="AH843">
        <f>VLOOKUP($F843,'(참고)타워 스텟 가치'!$B$12:$L$16,AH$2,0)+(VLOOKUP($F843,'(참고)타워 스텟 가치'!$B$12:$L$16,AH$2,0)*$E843)</f>
        <v>115.08749999999979</v>
      </c>
      <c r="AI843">
        <f>VLOOKUP($F843,'(참고)타워 스텟 가치'!$B$12:$L$16,AI$2,0)+(VLOOKUP($F843,'(참고)타워 스텟 가치'!$B$12:$L$16,AI$2,0)*$E843)</f>
        <v>20.459999999999962</v>
      </c>
      <c r="AJ843">
        <f>VLOOKUP($F843,'(참고)타워 스텟 가치'!$B$12:$L$16,AJ$2,0)+(VLOOKUP($F843,'(참고)타워 스텟 가치'!$B$12:$L$16,AJ$2,0)*$E843)</f>
        <v>0</v>
      </c>
      <c r="AK843">
        <f>VLOOKUP($F843,'(참고)타워 스텟 가치'!$B$12:$L$16,AK$2,0)+(VLOOKUP($F843,'(참고)타워 스텟 가치'!$B$12:$L$16,AK$2,0)*$E843)</f>
        <v>0</v>
      </c>
      <c r="AL843">
        <f>VLOOKUP($F843,'(참고)타워 스텟 가치'!$B$12:$L$16,AL$2,0)+(VLOOKUP($F843,'(참고)타워 스텟 가치'!$B$12:$L$16,AL$2,0)*$E843)</f>
        <v>136.39999999999975</v>
      </c>
      <c r="AM843">
        <f>SUM('스테이지별 몬스터 스텟'!AD843*'(참고)타워 스텟 가치'!$Q$17,'스테이지별 몬스터 스텟'!AE843*'(참고)타워 스텟 가치'!$R$17,'스테이지별 몬스터 스텟'!AF843*'(참고)타워 스텟 가치'!$S$17,'스테이지별 몬스터 스텟'!AG843*'(참고)타워 스텟 가치'!$T$17,'스테이지별 몬스터 스텟'!AH843*'(참고)타워 스텟 가치'!$U$17,'스테이지별 몬스터 스텟'!AI843*'(참고)타워 스텟 가치'!$V$17,'스테이지별 몬스터 스텟'!AJ843*'(참고)타워 스텟 가치'!$W$17,'스테이지별 몬스터 스텟'!AK843*'(참고)타워 스텟 가치'!$X$17,'스테이지별 몬스터 스텟'!AL843*'(참고)타워 스텟 가치'!$Y$17)</f>
        <v>521115.34749999904</v>
      </c>
      <c r="AN843">
        <v>3</v>
      </c>
    </row>
    <row r="844" spans="3:40" x14ac:dyDescent="0.3">
      <c r="C844">
        <v>5</v>
      </c>
      <c r="D844">
        <f t="shared" si="38"/>
        <v>168</v>
      </c>
      <c r="E844" s="52">
        <f>VLOOKUP(D844,'스테이지별 난이도 설정'!B:C,2,0)</f>
        <v>67.199999999999875</v>
      </c>
      <c r="F844" t="str">
        <f t="shared" si="39"/>
        <v>스페셜</v>
      </c>
      <c r="G844">
        <f t="shared" si="40"/>
        <v>6</v>
      </c>
      <c r="H844">
        <f>VLOOKUP($F844,'(참고)타워 스텟 가치'!$B$2:$L$6,H$2,0)+(VLOOKUP($F844,'(참고)타워 스텟 가치'!$B$2:$L$6,H$2,0)*$E844)</f>
        <v>2589.4687499999955</v>
      </c>
      <c r="I844">
        <f>VLOOKUP($F844,'(참고)타워 스텟 가치'!$B$2:$L$6,I$2,0)+(VLOOKUP($F844,'(참고)타워 스텟 가치'!$B$2:$L$6,I$2,0)*$E844)</f>
        <v>517.89374999999905</v>
      </c>
      <c r="J844">
        <f>VLOOKUP($F844,'(참고)타워 스텟 가치'!$B$2:$L$6,J$2,0)+(VLOOKUP($F844,'(참고)타워 스텟 가치'!$B$2:$L$6,J$2,0)*$E844)</f>
        <v>340999.99999999936</v>
      </c>
      <c r="K844">
        <f>VLOOKUP($F844,'(참고)타워 스텟 가치'!$B$2:$L$6,K$2,0)+(VLOOKUP($F844,'(참고)타워 스텟 가치'!$B$2:$L$6,K$2,0)*$E844)</f>
        <v>10357.874999999982</v>
      </c>
      <c r="L844">
        <f>VLOOKUP($F844,'(참고)타워 스텟 가치'!$B$2:$L$6,L$2,0)+(VLOOKUP($F844,'(참고)타워 스텟 가치'!$B$2:$L$6,L$2,0)*$E844)</f>
        <v>172.63124999999968</v>
      </c>
      <c r="M844">
        <f>VLOOKUP($F844,'(참고)타워 스텟 가치'!$B$2:$L$6,M$2,0)+(VLOOKUP($F844,'(참고)타워 스텟 가치'!$B$2:$L$6,M$2,0)*$E844)</f>
        <v>20.459999999999962</v>
      </c>
      <c r="N844">
        <f>VLOOKUP($F844,'(참고)타워 스텟 가치'!$B$2:$L$6,N$2,0)+(VLOOKUP($F844,'(참고)타워 스텟 가치'!$B$2:$L$6,N$2,0)*$E844)</f>
        <v>0</v>
      </c>
      <c r="O844">
        <f>VLOOKUP($F844,'(참고)타워 스텟 가치'!$B$2:$L$6,O$2,0)+(VLOOKUP($F844,'(참고)타워 스텟 가치'!$B$2:$L$6,O$2,0)*$E844)</f>
        <v>0</v>
      </c>
      <c r="P844">
        <f>VLOOKUP($F844,'(참고)타워 스텟 가치'!$B$2:$L$6,P$2,0)+(VLOOKUP($F844,'(참고)타워 스텟 가치'!$B$2:$L$6,P$2,0)*$E844)</f>
        <v>68.199999999999875</v>
      </c>
      <c r="Q844">
        <f>SUM('스테이지별 몬스터 스텟'!H844*'(참고)타워 스텟 가치'!$Q$17,'스테이지별 몬스터 스텟'!I844*'(참고)타워 스텟 가치'!$R$17,'스테이지별 몬스터 스텟'!J844*'(참고)타워 스텟 가치'!$S$17,'스테이지별 몬스터 스텟'!K844*'(참고)타워 스텟 가치'!$T$17,'스테이지별 몬스터 스텟'!L844*'(참고)타워 스텟 가치'!$U$17,'스테이지별 몬스터 스텟'!M844*'(참고)타워 스텟 가치'!$V$17,'스테이지별 몬스터 스텟'!N844*'(참고)타워 스텟 가치'!$W$17,'스테이지별 몬스터 스텟'!O844*'(참고)타워 스텟 가치'!$X$17,'스테이지별 몬스터 스텟'!P844*'(참고)타워 스텟 가치'!$Y$17)</f>
        <v>538673.65062499896</v>
      </c>
      <c r="R844">
        <v>1</v>
      </c>
      <c r="S844">
        <f>VLOOKUP($F844,'(참고)타워 스텟 가치'!$B$7:$L$11,S$2,0)+(VLOOKUP($F844,'(참고)타워 스텟 가치'!$B$7:$L$11,S$2,0)*$E844)</f>
        <v>863.15624999999841</v>
      </c>
      <c r="T844">
        <f>VLOOKUP($F844,'(참고)타워 스텟 가치'!$B$7:$L$11,T$2,0)+(VLOOKUP($F844,'(참고)타워 스텟 가치'!$B$7:$L$11,T$2,0)*$E844)</f>
        <v>1553.6812499999971</v>
      </c>
      <c r="U844">
        <f>VLOOKUP($F844,'(참고)타워 스텟 가치'!$B$7:$L$11,U$2,0)+(VLOOKUP($F844,'(참고)타워 스텟 가치'!$B$7:$L$11,U$2,0)*$E844)</f>
        <v>340999.99999999936</v>
      </c>
      <c r="V844">
        <f>VLOOKUP($F844,'(참고)타워 스텟 가치'!$B$7:$L$11,V$2,0)+(VLOOKUP($F844,'(참고)타워 스텟 가치'!$B$7:$L$11,V$2,0)*$E844)</f>
        <v>10357.874999999982</v>
      </c>
      <c r="W844">
        <f>VLOOKUP($F844,'(참고)타워 스텟 가치'!$B$7:$L$11,W$2,0)+(VLOOKUP($F844,'(참고)타워 스텟 가치'!$B$7:$L$11,W$2,0)*$E844)</f>
        <v>172.63124999999968</v>
      </c>
      <c r="X844">
        <f>VLOOKUP($F844,'(참고)타워 스텟 가치'!$B$7:$L$11,X$2,0)+(VLOOKUP($F844,'(참고)타워 스텟 가치'!$B$7:$L$11,X$2,0)*$E844)</f>
        <v>20.459999999999962</v>
      </c>
      <c r="Y844">
        <f>VLOOKUP($F844,'(참고)타워 스텟 가치'!$B$7:$L$11,Y$2,0)+(VLOOKUP($F844,'(참고)타워 스텟 가치'!$B$7:$L$11,Y$2,0)*$E844)</f>
        <v>0</v>
      </c>
      <c r="Z844">
        <f>VLOOKUP($F844,'(참고)타워 스텟 가치'!$B$7:$L$11,Z$2,0)+(VLOOKUP($F844,'(참고)타워 스텟 가치'!$B$7:$L$11,Z$2,0)*$E844)</f>
        <v>0</v>
      </c>
      <c r="AA844">
        <f>VLOOKUP($F844,'(참고)타워 스텟 가치'!$B$7:$L$11,AA$2,0)+(VLOOKUP($F844,'(참고)타워 스텟 가치'!$B$7:$L$11,AA$2,0)*$E844)</f>
        <v>68.199999999999875</v>
      </c>
      <c r="AB844">
        <f>SUM('스테이지별 몬스터 스텟'!S844*'(참고)타워 스텟 가치'!$Q$17,'스테이지별 몬스터 스텟'!T844*'(참고)타워 스텟 가치'!$R$17,'스테이지별 몬스터 스텟'!U844*'(참고)타워 스텟 가치'!$S$17,'스테이지별 몬스터 스텟'!V844*'(참고)타워 스텟 가치'!$T$17,'스테이지별 몬스터 스텟'!W844*'(참고)타워 스텟 가치'!$U$17,'스테이지별 몬스터 스텟'!X844*'(참고)타워 스텟 가치'!$V$17,'스테이지별 몬스터 스텟'!Y844*'(참고)타워 스텟 가치'!$W$17,'스테이지별 몬스터 스텟'!Z844*'(참고)타워 스텟 가치'!$X$17,'스테이지별 몬스터 스텟'!AA844*'(참고)타워 스텟 가치'!$Y$17)</f>
        <v>536774.70687499898</v>
      </c>
      <c r="AC844">
        <v>2</v>
      </c>
      <c r="AD844">
        <f>VLOOKUP($F844,'(참고)타워 스텟 가치'!$B$12:$L$16,AD$2,0)+(VLOOKUP($F844,'(참고)타워 스텟 가치'!$B$12:$L$16,AD$2,0)*$E844)</f>
        <v>863.15624999999841</v>
      </c>
      <c r="AE844">
        <f>VLOOKUP($F844,'(참고)타워 스텟 가치'!$B$12:$L$16,AE$2,0)+(VLOOKUP($F844,'(참고)타워 스텟 가치'!$B$12:$L$16,AE$2,0)*$E844)</f>
        <v>1035.7874999999981</v>
      </c>
      <c r="AF844">
        <f>VLOOKUP($F844,'(참고)타워 스텟 가치'!$B$12:$L$16,AF$2,0)+(VLOOKUP($F844,'(참고)타워 스텟 가치'!$B$12:$L$16,AF$2,0)*$E844)</f>
        <v>340999.99999999936</v>
      </c>
      <c r="AG844">
        <f>VLOOKUP($F844,'(참고)타워 스텟 가치'!$B$12:$L$16,AG$2,0)+(VLOOKUP($F844,'(참고)타워 스텟 가치'!$B$12:$L$16,AG$2,0)*$E844)</f>
        <v>5178.9374999999909</v>
      </c>
      <c r="AH844">
        <f>VLOOKUP($F844,'(참고)타워 스텟 가치'!$B$12:$L$16,AH$2,0)+(VLOOKUP($F844,'(참고)타워 스텟 가치'!$B$12:$L$16,AH$2,0)*$E844)</f>
        <v>172.63124999999968</v>
      </c>
      <c r="AI844">
        <f>VLOOKUP($F844,'(참고)타워 스텟 가치'!$B$12:$L$16,AI$2,0)+(VLOOKUP($F844,'(참고)타워 스텟 가치'!$B$12:$L$16,AI$2,0)*$E844)</f>
        <v>20.459999999999962</v>
      </c>
      <c r="AJ844">
        <f>VLOOKUP($F844,'(참고)타워 스텟 가치'!$B$12:$L$16,AJ$2,0)+(VLOOKUP($F844,'(참고)타워 스텟 가치'!$B$12:$L$16,AJ$2,0)*$E844)</f>
        <v>0</v>
      </c>
      <c r="AK844">
        <f>VLOOKUP($F844,'(참고)타워 스텟 가치'!$B$12:$L$16,AK$2,0)+(VLOOKUP($F844,'(참고)타워 스텟 가치'!$B$12:$L$16,AK$2,0)*$E844)</f>
        <v>0</v>
      </c>
      <c r="AL844">
        <f>VLOOKUP($F844,'(참고)타워 스텟 가치'!$B$12:$L$16,AL$2,0)+(VLOOKUP($F844,'(참고)타워 스텟 가치'!$B$12:$L$16,AL$2,0)*$E844)</f>
        <v>136.39999999999975</v>
      </c>
      <c r="AM844">
        <f>SUM('스테이지별 몬스터 스텟'!AD844*'(참고)타워 스텟 가치'!$Q$17,'스테이지별 몬스터 스텟'!AE844*'(참고)타워 스텟 가치'!$R$17,'스테이지별 몬스터 스텟'!AF844*'(참고)타워 스텟 가치'!$S$17,'스테이지별 몬스터 스텟'!AG844*'(참고)타워 스텟 가치'!$T$17,'스테이지별 몬스터 스텟'!AH844*'(참고)타워 스텟 가치'!$U$17,'스테이지별 몬스터 스텟'!AI844*'(참고)타워 스텟 가치'!$V$17,'스테이지별 몬스터 스텟'!AJ844*'(참고)타워 스텟 가치'!$W$17,'스테이지별 몬스터 스텟'!AK844*'(참고)타워 스텟 가치'!$X$17,'스테이지별 몬스터 스텟'!AL844*'(참고)타워 스텟 가치'!$Y$17)</f>
        <v>525776.39124999905</v>
      </c>
      <c r="AN844">
        <v>3</v>
      </c>
    </row>
    <row r="845" spans="3:40" x14ac:dyDescent="0.3">
      <c r="C845">
        <v>1</v>
      </c>
      <c r="D845">
        <f t="shared" si="38"/>
        <v>169</v>
      </c>
      <c r="E845" s="52">
        <f>VLOOKUP(D845,'스테이지별 난이도 설정'!B:C,2,0)</f>
        <v>67.599999999999881</v>
      </c>
      <c r="F845" t="str">
        <f t="shared" si="39"/>
        <v>일반</v>
      </c>
      <c r="G845">
        <f t="shared" si="40"/>
        <v>6</v>
      </c>
      <c r="H845">
        <f>VLOOKUP($F845,'(참고)타워 스텟 가치'!$B$2:$L$6,H$2,0)+(VLOOKUP($F845,'(참고)타워 스텟 가치'!$B$2:$L$6,H$2,0)*$E845)</f>
        <v>514.49999999999909</v>
      </c>
      <c r="I845">
        <f>VLOOKUP($F845,'(참고)타워 스텟 가치'!$B$2:$L$6,I$2,0)+(VLOOKUP($F845,'(참고)타워 스텟 가치'!$B$2:$L$6,I$2,0)*$E845)</f>
        <v>102.89999999999982</v>
      </c>
      <c r="J845">
        <f>VLOOKUP($F845,'(참고)타워 스텟 가치'!$B$2:$L$6,J$2,0)+(VLOOKUP($F845,'(참고)타워 스텟 가치'!$B$2:$L$6,J$2,0)*$E845)</f>
        <v>342999.99999999942</v>
      </c>
      <c r="K845">
        <f>VLOOKUP($F845,'(참고)타워 스텟 가치'!$B$2:$L$6,K$2,0)+(VLOOKUP($F845,'(참고)타워 스텟 가치'!$B$2:$L$6,K$2,0)*$E845)</f>
        <v>2057.9999999999964</v>
      </c>
      <c r="L845">
        <f>VLOOKUP($F845,'(참고)타워 스텟 가치'!$B$2:$L$6,L$2,0)+(VLOOKUP($F845,'(참고)타워 스텟 가치'!$B$2:$L$6,L$2,0)*$E845)</f>
        <v>34.29999999999994</v>
      </c>
      <c r="M845">
        <f>VLOOKUP($F845,'(참고)타워 스텟 가치'!$B$2:$L$6,M$2,0)+(VLOOKUP($F845,'(참고)타워 스텟 가치'!$B$2:$L$6,M$2,0)*$E845)</f>
        <v>20.579999999999963</v>
      </c>
      <c r="N845">
        <f>VLOOKUP($F845,'(참고)타워 스텟 가치'!$B$2:$L$6,N$2,0)+(VLOOKUP($F845,'(참고)타워 스텟 가치'!$B$2:$L$6,N$2,0)*$E845)</f>
        <v>0</v>
      </c>
      <c r="O845">
        <f>VLOOKUP($F845,'(참고)타워 스텟 가치'!$B$2:$L$6,O$2,0)+(VLOOKUP($F845,'(참고)타워 스텟 가치'!$B$2:$L$6,O$2,0)*$E845)</f>
        <v>0</v>
      </c>
      <c r="P845">
        <f>VLOOKUP($F845,'(참고)타워 스텟 가치'!$B$2:$L$6,P$2,0)+(VLOOKUP($F845,'(참고)타워 스텟 가치'!$B$2:$L$6,P$2,0)*$E845)</f>
        <v>48.019999999999918</v>
      </c>
      <c r="Q845">
        <f>SUM('스테이지별 몬스터 스텟'!H845*'(참고)타워 스텟 가치'!$Q$17,'스테이지별 몬스터 스텟'!I845*'(참고)타워 스텟 가치'!$R$17,'스테이지별 몬스터 스텟'!J845*'(참고)타워 스텟 가치'!$S$17,'스테이지별 몬스터 스텟'!K845*'(참고)타워 스텟 가치'!$T$17,'스테이지별 몬스터 스텟'!L845*'(참고)타워 스텟 가치'!$U$17,'스테이지별 몬스터 스텟'!M845*'(참고)타워 스텟 가치'!$V$17,'스테이지별 몬스터 스텟'!N845*'(참고)타워 스텟 가치'!$W$17,'스테이지별 몬스터 스텟'!O845*'(참고)타워 스텟 가치'!$X$17,'스테이지별 몬스터 스텟'!P845*'(참고)타워 스텟 가치'!$Y$17)</f>
        <v>519984.56999999908</v>
      </c>
      <c r="R845">
        <v>1</v>
      </c>
      <c r="S845">
        <f>VLOOKUP($F845,'(참고)타워 스텟 가치'!$B$7:$L$11,S$2,0)+(VLOOKUP($F845,'(참고)타워 스텟 가치'!$B$7:$L$11,S$2,0)*$E845)</f>
        <v>171.49999999999972</v>
      </c>
      <c r="T845">
        <f>VLOOKUP($F845,'(참고)타워 스텟 가치'!$B$7:$L$11,T$2,0)+(VLOOKUP($F845,'(참고)타워 스텟 가치'!$B$7:$L$11,T$2,0)*$E845)</f>
        <v>308.69999999999948</v>
      </c>
      <c r="U845">
        <f>VLOOKUP($F845,'(참고)타워 스텟 가치'!$B$7:$L$11,U$2,0)+(VLOOKUP($F845,'(참고)타워 스텟 가치'!$B$7:$L$11,U$2,0)*$E845)</f>
        <v>342999.99999999942</v>
      </c>
      <c r="V845">
        <f>VLOOKUP($F845,'(참고)타워 스텟 가치'!$B$7:$L$11,V$2,0)+(VLOOKUP($F845,'(참고)타워 스텟 가치'!$B$7:$L$11,V$2,0)*$E845)</f>
        <v>2057.9999999999964</v>
      </c>
      <c r="W845">
        <f>VLOOKUP($F845,'(참고)타워 스텟 가치'!$B$7:$L$11,W$2,0)+(VLOOKUP($F845,'(참고)타워 스텟 가치'!$B$7:$L$11,W$2,0)*$E845)</f>
        <v>34.29999999999994</v>
      </c>
      <c r="X845">
        <f>VLOOKUP($F845,'(참고)타워 스텟 가치'!$B$7:$L$11,X$2,0)+(VLOOKUP($F845,'(참고)타워 스텟 가치'!$B$7:$L$11,X$2,0)*$E845)</f>
        <v>20.579999999999963</v>
      </c>
      <c r="Y845">
        <f>VLOOKUP($F845,'(참고)타워 스텟 가치'!$B$7:$L$11,Y$2,0)+(VLOOKUP($F845,'(참고)타워 스텟 가치'!$B$7:$L$11,Y$2,0)*$E845)</f>
        <v>0</v>
      </c>
      <c r="Z845">
        <f>VLOOKUP($F845,'(참고)타워 스텟 가치'!$B$7:$L$11,Z$2,0)+(VLOOKUP($F845,'(참고)타워 스텟 가치'!$B$7:$L$11,Z$2,0)*$E845)</f>
        <v>0</v>
      </c>
      <c r="AA845">
        <f>VLOOKUP($F845,'(참고)타워 스텟 가치'!$B$7:$L$11,AA$2,0)+(VLOOKUP($F845,'(참고)타워 스텟 가치'!$B$7:$L$11,AA$2,0)*$E845)</f>
        <v>48.019999999999918</v>
      </c>
      <c r="AB845">
        <f>SUM('스테이지별 몬스터 스텟'!S845*'(참고)타워 스텟 가치'!$Q$17,'스테이지별 몬스터 스텟'!T845*'(참고)타워 스텟 가치'!$R$17,'스테이지별 몬스터 스텟'!U845*'(참고)타워 스텟 가치'!$S$17,'스테이지별 몬스터 스텟'!V845*'(참고)타워 스텟 가치'!$T$17,'스테이지별 몬스터 스텟'!W845*'(참고)타워 스텟 가치'!$U$17,'스테이지별 몬스터 스텟'!X845*'(참고)타워 스텟 가치'!$V$17,'스테이지별 몬스터 스텟'!Y845*'(참고)타워 스텟 가치'!$W$17,'스테이지별 몬스터 스텟'!Z845*'(참고)타워 스텟 가치'!$X$17,'스테이지별 몬스터 스텟'!AA845*'(참고)타워 스텟 가치'!$Y$17)</f>
        <v>519607.26999999909</v>
      </c>
      <c r="AC845">
        <v>2</v>
      </c>
      <c r="AD845">
        <f>VLOOKUP($F845,'(참고)타워 스텟 가치'!$B$12:$L$16,AD$2,0)+(VLOOKUP($F845,'(참고)타워 스텟 가치'!$B$12:$L$16,AD$2,0)*$E845)</f>
        <v>171.49999999999972</v>
      </c>
      <c r="AE845">
        <f>VLOOKUP($F845,'(참고)타워 스텟 가치'!$B$12:$L$16,AE$2,0)+(VLOOKUP($F845,'(참고)타워 스텟 가치'!$B$12:$L$16,AE$2,0)*$E845)</f>
        <v>205.79999999999964</v>
      </c>
      <c r="AF845">
        <f>VLOOKUP($F845,'(참고)타워 스텟 가치'!$B$12:$L$16,AF$2,0)+(VLOOKUP($F845,'(참고)타워 스텟 가치'!$B$12:$L$16,AF$2,0)*$E845)</f>
        <v>342999.99999999942</v>
      </c>
      <c r="AG845">
        <f>VLOOKUP($F845,'(참고)타워 스텟 가치'!$B$12:$L$16,AG$2,0)+(VLOOKUP($F845,'(참고)타워 스텟 가치'!$B$12:$L$16,AG$2,0)*$E845)</f>
        <v>1028.9999999999982</v>
      </c>
      <c r="AH845">
        <f>VLOOKUP($F845,'(참고)타워 스텟 가치'!$B$12:$L$16,AH$2,0)+(VLOOKUP($F845,'(참고)타워 스텟 가치'!$B$12:$L$16,AH$2,0)*$E845)</f>
        <v>34.29999999999994</v>
      </c>
      <c r="AI845">
        <f>VLOOKUP($F845,'(참고)타워 스텟 가치'!$B$12:$L$16,AI$2,0)+(VLOOKUP($F845,'(참고)타워 스텟 가치'!$B$12:$L$16,AI$2,0)*$E845)</f>
        <v>20.579999999999963</v>
      </c>
      <c r="AJ845">
        <f>VLOOKUP($F845,'(참고)타워 스텟 가치'!$B$12:$L$16,AJ$2,0)+(VLOOKUP($F845,'(참고)타워 스텟 가치'!$B$12:$L$16,AJ$2,0)*$E845)</f>
        <v>0</v>
      </c>
      <c r="AK845">
        <f>VLOOKUP($F845,'(참고)타워 스텟 가치'!$B$12:$L$16,AK$2,0)+(VLOOKUP($F845,'(참고)타워 스텟 가치'!$B$12:$L$16,AK$2,0)*$E845)</f>
        <v>0</v>
      </c>
      <c r="AL845">
        <f>VLOOKUP($F845,'(참고)타워 스텟 가치'!$B$12:$L$16,AL$2,0)+(VLOOKUP($F845,'(참고)타워 스텟 가치'!$B$12:$L$16,AL$2,0)*$E845)</f>
        <v>96.039999999999836</v>
      </c>
      <c r="AM845">
        <f>SUM('스테이지별 몬스터 스텟'!AD845*'(참고)타워 스텟 가치'!$Q$17,'스테이지별 몬스터 스텟'!AE845*'(참고)타워 스텟 가치'!$R$17,'스테이지별 몬스터 스텟'!AF845*'(참고)타워 스텟 가치'!$S$17,'스테이지별 몬스터 스텟'!AG845*'(참고)타워 스텟 가치'!$T$17,'스테이지별 몬스터 스텟'!AH845*'(참고)타워 스텟 가치'!$U$17,'스테이지별 몬스터 스텟'!AI845*'(참고)타워 스텟 가치'!$V$17,'스테이지별 몬스터 스텟'!AJ845*'(참고)타워 스텟 가치'!$W$17,'스테이지별 몬스터 스텟'!AK845*'(참고)타워 스텟 가치'!$X$17,'스테이지별 몬스터 스텟'!AL845*'(참고)타워 스텟 가치'!$Y$17)</f>
        <v>517490.95999999915</v>
      </c>
      <c r="AN845">
        <v>3</v>
      </c>
    </row>
    <row r="846" spans="3:40" x14ac:dyDescent="0.3">
      <c r="C846">
        <v>2</v>
      </c>
      <c r="D846">
        <f t="shared" si="38"/>
        <v>169</v>
      </c>
      <c r="E846" s="52">
        <f>VLOOKUP(D846,'스테이지별 난이도 설정'!B:C,2,0)</f>
        <v>67.599999999999881</v>
      </c>
      <c r="F846" t="str">
        <f t="shared" si="39"/>
        <v>레어</v>
      </c>
      <c r="G846">
        <f t="shared" si="40"/>
        <v>6</v>
      </c>
      <c r="H846">
        <f>VLOOKUP($F846,'(참고)타워 스텟 가치'!$B$2:$L$6,H$2,0)+(VLOOKUP($F846,'(참고)타워 스텟 가치'!$B$2:$L$6,H$2,0)*$E846)</f>
        <v>771.74999999999864</v>
      </c>
      <c r="I846">
        <f>VLOOKUP($F846,'(참고)타워 스텟 가치'!$B$2:$L$6,I$2,0)+(VLOOKUP($F846,'(참고)타워 스텟 가치'!$B$2:$L$6,I$2,0)*$E846)</f>
        <v>154.34999999999974</v>
      </c>
      <c r="J846">
        <f>VLOOKUP($F846,'(참고)타워 스텟 가치'!$B$2:$L$6,J$2,0)+(VLOOKUP($F846,'(참고)타워 스텟 가치'!$B$2:$L$6,J$2,0)*$E846)</f>
        <v>342999.99999999942</v>
      </c>
      <c r="K846">
        <f>VLOOKUP($F846,'(참고)타워 스텟 가치'!$B$2:$L$6,K$2,0)+(VLOOKUP($F846,'(참고)타워 스텟 가치'!$B$2:$L$6,K$2,0)*$E846)</f>
        <v>3086.9999999999945</v>
      </c>
      <c r="L846">
        <f>VLOOKUP($F846,'(참고)타워 스텟 가치'!$B$2:$L$6,L$2,0)+(VLOOKUP($F846,'(참고)타워 스텟 가치'!$B$2:$L$6,L$2,0)*$E846)</f>
        <v>51.44999999999991</v>
      </c>
      <c r="M846">
        <f>VLOOKUP($F846,'(참고)타워 스텟 가치'!$B$2:$L$6,M$2,0)+(VLOOKUP($F846,'(참고)타워 스텟 가치'!$B$2:$L$6,M$2,0)*$E846)</f>
        <v>20.579999999999963</v>
      </c>
      <c r="N846">
        <f>VLOOKUP($F846,'(참고)타워 스텟 가치'!$B$2:$L$6,N$2,0)+(VLOOKUP($F846,'(참고)타워 스텟 가치'!$B$2:$L$6,N$2,0)*$E846)</f>
        <v>0</v>
      </c>
      <c r="O846">
        <f>VLOOKUP($F846,'(참고)타워 스텟 가치'!$B$2:$L$6,O$2,0)+(VLOOKUP($F846,'(참고)타워 스텟 가치'!$B$2:$L$6,O$2,0)*$E846)</f>
        <v>0</v>
      </c>
      <c r="P846">
        <f>VLOOKUP($F846,'(참고)타워 스텟 가치'!$B$2:$L$6,P$2,0)+(VLOOKUP($F846,'(참고)타워 스텟 가치'!$B$2:$L$6,P$2,0)*$E846)</f>
        <v>48.019999999999918</v>
      </c>
      <c r="Q846">
        <f>SUM('스테이지별 몬스터 스텟'!H846*'(참고)타워 스텟 가치'!$Q$17,'스테이지별 몬스터 스텟'!I846*'(참고)타워 스텟 가치'!$R$17,'스테이지별 몬스터 스텟'!J846*'(참고)타워 스텟 가치'!$S$17,'스테이지별 몬스터 스텟'!K846*'(참고)타워 스텟 가치'!$T$17,'스테이지별 몬스터 스텟'!L846*'(참고)타워 스텟 가치'!$U$17,'스테이지별 몬스터 스텟'!M846*'(참고)타워 스텟 가치'!$V$17,'스테이지별 몬스터 스텟'!N846*'(참고)타워 스텟 가치'!$W$17,'스테이지별 몬스터 스텟'!O846*'(참고)타워 스텟 가치'!$X$17,'스테이지별 몬스터 스텟'!P846*'(참고)타워 스텟 가치'!$Y$17)</f>
        <v>522668.54499999917</v>
      </c>
      <c r="R846">
        <v>1</v>
      </c>
      <c r="S846">
        <f>VLOOKUP($F846,'(참고)타워 스텟 가치'!$B$7:$L$11,S$2,0)+(VLOOKUP($F846,'(참고)타워 스텟 가치'!$B$7:$L$11,S$2,0)*$E846)</f>
        <v>257.24999999999955</v>
      </c>
      <c r="T846">
        <f>VLOOKUP($F846,'(참고)타워 스텟 가치'!$B$7:$L$11,T$2,0)+(VLOOKUP($F846,'(참고)타워 스텟 가치'!$B$7:$L$11,T$2,0)*$E846)</f>
        <v>463.04999999999922</v>
      </c>
      <c r="U846">
        <f>VLOOKUP($F846,'(참고)타워 스텟 가치'!$B$7:$L$11,U$2,0)+(VLOOKUP($F846,'(참고)타워 스텟 가치'!$B$7:$L$11,U$2,0)*$E846)</f>
        <v>342999.99999999942</v>
      </c>
      <c r="V846">
        <f>VLOOKUP($F846,'(참고)타워 스텟 가치'!$B$7:$L$11,V$2,0)+(VLOOKUP($F846,'(참고)타워 스텟 가치'!$B$7:$L$11,V$2,0)*$E846)</f>
        <v>3086.9999999999945</v>
      </c>
      <c r="W846">
        <f>VLOOKUP($F846,'(참고)타워 스텟 가치'!$B$7:$L$11,W$2,0)+(VLOOKUP($F846,'(참고)타워 스텟 가치'!$B$7:$L$11,W$2,0)*$E846)</f>
        <v>51.44999999999991</v>
      </c>
      <c r="X846">
        <f>VLOOKUP($F846,'(참고)타워 스텟 가치'!$B$7:$L$11,X$2,0)+(VLOOKUP($F846,'(참고)타워 스텟 가치'!$B$7:$L$11,X$2,0)*$E846)</f>
        <v>20.579999999999963</v>
      </c>
      <c r="Y846">
        <f>VLOOKUP($F846,'(참고)타워 스텟 가치'!$B$7:$L$11,Y$2,0)+(VLOOKUP($F846,'(참고)타워 스텟 가치'!$B$7:$L$11,Y$2,0)*$E846)</f>
        <v>0</v>
      </c>
      <c r="Z846">
        <f>VLOOKUP($F846,'(참고)타워 스텟 가치'!$B$7:$L$11,Z$2,0)+(VLOOKUP($F846,'(참고)타워 스텟 가치'!$B$7:$L$11,Z$2,0)*$E846)</f>
        <v>0</v>
      </c>
      <c r="AA846">
        <f>VLOOKUP($F846,'(참고)타워 스텟 가치'!$B$7:$L$11,AA$2,0)+(VLOOKUP($F846,'(참고)타워 스텟 가치'!$B$7:$L$11,AA$2,0)*$E846)</f>
        <v>48.019999999999918</v>
      </c>
      <c r="AB846">
        <f>SUM('스테이지별 몬스터 스텟'!S846*'(참고)타워 스텟 가치'!$Q$17,'스테이지별 몬스터 스텟'!T846*'(참고)타워 스텟 가치'!$R$17,'스테이지별 몬스터 스텟'!U846*'(참고)타워 스텟 가치'!$S$17,'스테이지별 몬스터 스텟'!V846*'(참고)타워 스텟 가치'!$T$17,'스테이지별 몬스터 스텟'!W846*'(참고)타워 스텟 가치'!$U$17,'스테이지별 몬스터 스텟'!X846*'(참고)타워 스텟 가치'!$V$17,'스테이지별 몬스터 스텟'!Y846*'(참고)타워 스텟 가치'!$W$17,'스테이지별 몬스터 스텟'!Z846*'(참고)타워 스텟 가치'!$X$17,'스테이지별 몬스터 스텟'!AA846*'(참고)타워 스텟 가치'!$Y$17)</f>
        <v>522102.59499999916</v>
      </c>
      <c r="AC846">
        <v>2</v>
      </c>
      <c r="AD846">
        <f>VLOOKUP($F846,'(참고)타워 스텟 가치'!$B$12:$L$16,AD$2,0)+(VLOOKUP($F846,'(참고)타워 스텟 가치'!$B$12:$L$16,AD$2,0)*$E846)</f>
        <v>257.24999999999955</v>
      </c>
      <c r="AE846">
        <f>VLOOKUP($F846,'(참고)타워 스텟 가치'!$B$12:$L$16,AE$2,0)+(VLOOKUP($F846,'(참고)타워 스텟 가치'!$B$12:$L$16,AE$2,0)*$E846)</f>
        <v>308.69999999999948</v>
      </c>
      <c r="AF846">
        <f>VLOOKUP($F846,'(참고)타워 스텟 가치'!$B$12:$L$16,AF$2,0)+(VLOOKUP($F846,'(참고)타워 스텟 가치'!$B$12:$L$16,AF$2,0)*$E846)</f>
        <v>342999.99999999942</v>
      </c>
      <c r="AG846">
        <f>VLOOKUP($F846,'(참고)타워 스텟 가치'!$B$12:$L$16,AG$2,0)+(VLOOKUP($F846,'(참고)타워 스텟 가치'!$B$12:$L$16,AG$2,0)*$E846)</f>
        <v>1543.4999999999973</v>
      </c>
      <c r="AH846">
        <f>VLOOKUP($F846,'(참고)타워 스텟 가치'!$B$12:$L$16,AH$2,0)+(VLOOKUP($F846,'(참고)타워 스텟 가치'!$B$12:$L$16,AH$2,0)*$E846)</f>
        <v>51.44999999999991</v>
      </c>
      <c r="AI846">
        <f>VLOOKUP($F846,'(참고)타워 스텟 가치'!$B$12:$L$16,AI$2,0)+(VLOOKUP($F846,'(참고)타워 스텟 가치'!$B$12:$L$16,AI$2,0)*$E846)</f>
        <v>20.579999999999963</v>
      </c>
      <c r="AJ846">
        <f>VLOOKUP($F846,'(참고)타워 스텟 가치'!$B$12:$L$16,AJ$2,0)+(VLOOKUP($F846,'(참고)타워 스텟 가치'!$B$12:$L$16,AJ$2,0)*$E846)</f>
        <v>0</v>
      </c>
      <c r="AK846">
        <f>VLOOKUP($F846,'(참고)타워 스텟 가치'!$B$12:$L$16,AK$2,0)+(VLOOKUP($F846,'(참고)타워 스텟 가치'!$B$12:$L$16,AK$2,0)*$E846)</f>
        <v>0</v>
      </c>
      <c r="AL846">
        <f>VLOOKUP($F846,'(참고)타워 스텟 가치'!$B$12:$L$16,AL$2,0)+(VLOOKUP($F846,'(참고)타워 스텟 가치'!$B$12:$L$16,AL$2,0)*$E846)</f>
        <v>96.039999999999836</v>
      </c>
      <c r="AM846">
        <f>SUM('스테이지별 몬스터 스텟'!AD846*'(참고)타워 스텟 가치'!$Q$17,'스테이지별 몬스터 스텟'!AE846*'(참고)타워 스텟 가치'!$R$17,'스테이지별 몬스터 스텟'!AF846*'(참고)타워 스텟 가치'!$S$17,'스테이지별 몬스터 스텟'!AG846*'(참고)타워 스텟 가치'!$T$17,'스테이지별 몬스터 스텟'!AH846*'(참고)타워 스텟 가치'!$U$17,'스테이지별 몬스터 스텟'!AI846*'(참고)타워 스텟 가치'!$V$17,'스테이지별 몬스터 스텟'!AJ846*'(참고)타워 스텟 가치'!$W$17,'스테이지별 몬스터 스텟'!AK846*'(참고)타워 스텟 가치'!$X$17,'스테이지별 몬스터 스텟'!AL846*'(참고)타워 스텟 가치'!$Y$17)</f>
        <v>518880.10999999917</v>
      </c>
      <c r="AN846">
        <v>3</v>
      </c>
    </row>
    <row r="847" spans="3:40" x14ac:dyDescent="0.3">
      <c r="C847">
        <v>3</v>
      </c>
      <c r="D847">
        <f t="shared" si="38"/>
        <v>169</v>
      </c>
      <c r="E847" s="52">
        <f>VLOOKUP(D847,'스테이지별 난이도 설정'!B:C,2,0)</f>
        <v>67.599999999999881</v>
      </c>
      <c r="F847" t="str">
        <f t="shared" si="39"/>
        <v>에픽</v>
      </c>
      <c r="G847">
        <f t="shared" si="40"/>
        <v>6</v>
      </c>
      <c r="H847">
        <f>VLOOKUP($F847,'(참고)타워 스텟 가치'!$B$2:$L$6,H$2,0)+(VLOOKUP($F847,'(참고)타워 스텟 가치'!$B$2:$L$6,H$2,0)*$E847)</f>
        <v>1157.624999999998</v>
      </c>
      <c r="I847">
        <f>VLOOKUP($F847,'(참고)타워 스텟 가치'!$B$2:$L$6,I$2,0)+(VLOOKUP($F847,'(참고)타워 스텟 가치'!$B$2:$L$6,I$2,0)*$E847)</f>
        <v>231.52499999999961</v>
      </c>
      <c r="J847">
        <f>VLOOKUP($F847,'(참고)타워 스텟 가치'!$B$2:$L$6,J$2,0)+(VLOOKUP($F847,'(참고)타워 스텟 가치'!$B$2:$L$6,J$2,0)*$E847)</f>
        <v>342999.99999999942</v>
      </c>
      <c r="K847">
        <f>VLOOKUP($F847,'(참고)타워 스텟 가치'!$B$2:$L$6,K$2,0)+(VLOOKUP($F847,'(참고)타워 스텟 가치'!$B$2:$L$6,K$2,0)*$E847)</f>
        <v>4630.4999999999918</v>
      </c>
      <c r="L847">
        <f>VLOOKUP($F847,'(참고)타워 스텟 가치'!$B$2:$L$6,L$2,0)+(VLOOKUP($F847,'(참고)타워 스텟 가치'!$B$2:$L$6,L$2,0)*$E847)</f>
        <v>77.174999999999869</v>
      </c>
      <c r="M847">
        <f>VLOOKUP($F847,'(참고)타워 스텟 가치'!$B$2:$L$6,M$2,0)+(VLOOKUP($F847,'(참고)타워 스텟 가치'!$B$2:$L$6,M$2,0)*$E847)</f>
        <v>20.579999999999963</v>
      </c>
      <c r="N847">
        <f>VLOOKUP($F847,'(참고)타워 스텟 가치'!$B$2:$L$6,N$2,0)+(VLOOKUP($F847,'(참고)타워 스텟 가치'!$B$2:$L$6,N$2,0)*$E847)</f>
        <v>0</v>
      </c>
      <c r="O847">
        <f>VLOOKUP($F847,'(참고)타워 스텟 가치'!$B$2:$L$6,O$2,0)+(VLOOKUP($F847,'(참고)타워 스텟 가치'!$B$2:$L$6,O$2,0)*$E847)</f>
        <v>0</v>
      </c>
      <c r="P847">
        <f>VLOOKUP($F847,'(참고)타워 스텟 가치'!$B$2:$L$6,P$2,0)+(VLOOKUP($F847,'(참고)타워 스텟 가치'!$B$2:$L$6,P$2,0)*$E847)</f>
        <v>48.019999999999918</v>
      </c>
      <c r="Q847">
        <f>SUM('스테이지별 몬스터 스텟'!H847*'(참고)타워 스텟 가치'!$Q$17,'스테이지별 몬스터 스텟'!I847*'(참고)타워 스텟 가치'!$R$17,'스테이지별 몬스터 스텟'!J847*'(참고)타워 스텟 가치'!$S$17,'스테이지별 몬스터 스텟'!K847*'(참고)타워 스텟 가치'!$T$17,'스테이지별 몬스터 스텟'!L847*'(참고)타워 스텟 가치'!$U$17,'스테이지별 몬스터 스텟'!M847*'(참고)타워 스텟 가치'!$V$17,'스테이지별 몬스터 스텟'!N847*'(참고)타워 스텟 가치'!$W$17,'스테이지별 몬스터 스텟'!O847*'(참고)타워 스텟 가치'!$X$17,'스테이지별 몬스터 스텟'!P847*'(참고)타워 스텟 가치'!$Y$17)</f>
        <v>526694.50749999902</v>
      </c>
      <c r="R847">
        <v>1</v>
      </c>
      <c r="S847">
        <f>VLOOKUP($F847,'(참고)타워 스텟 가치'!$B$7:$L$11,S$2,0)+(VLOOKUP($F847,'(참고)타워 스텟 가치'!$B$7:$L$11,S$2,0)*$E847)</f>
        <v>385.87499999999932</v>
      </c>
      <c r="T847">
        <f>VLOOKUP($F847,'(참고)타워 스텟 가치'!$B$7:$L$11,T$2,0)+(VLOOKUP($F847,'(참고)타워 스텟 가치'!$B$7:$L$11,T$2,0)*$E847)</f>
        <v>694.57499999999879</v>
      </c>
      <c r="U847">
        <f>VLOOKUP($F847,'(참고)타워 스텟 가치'!$B$7:$L$11,U$2,0)+(VLOOKUP($F847,'(참고)타워 스텟 가치'!$B$7:$L$11,U$2,0)*$E847)</f>
        <v>342999.99999999942</v>
      </c>
      <c r="V847">
        <f>VLOOKUP($F847,'(참고)타워 스텟 가치'!$B$7:$L$11,V$2,0)+(VLOOKUP($F847,'(참고)타워 스텟 가치'!$B$7:$L$11,V$2,0)*$E847)</f>
        <v>4630.4999999999918</v>
      </c>
      <c r="W847">
        <f>VLOOKUP($F847,'(참고)타워 스텟 가치'!$B$7:$L$11,W$2,0)+(VLOOKUP($F847,'(참고)타워 스텟 가치'!$B$7:$L$11,W$2,0)*$E847)</f>
        <v>77.174999999999869</v>
      </c>
      <c r="X847">
        <f>VLOOKUP($F847,'(참고)타워 스텟 가치'!$B$7:$L$11,X$2,0)+(VLOOKUP($F847,'(참고)타워 스텟 가치'!$B$7:$L$11,X$2,0)*$E847)</f>
        <v>20.579999999999963</v>
      </c>
      <c r="Y847">
        <f>VLOOKUP($F847,'(참고)타워 스텟 가치'!$B$7:$L$11,Y$2,0)+(VLOOKUP($F847,'(참고)타워 스텟 가치'!$B$7:$L$11,Y$2,0)*$E847)</f>
        <v>0</v>
      </c>
      <c r="Z847">
        <f>VLOOKUP($F847,'(참고)타워 스텟 가치'!$B$7:$L$11,Z$2,0)+(VLOOKUP($F847,'(참고)타워 스텟 가치'!$B$7:$L$11,Z$2,0)*$E847)</f>
        <v>0</v>
      </c>
      <c r="AA847">
        <f>VLOOKUP($F847,'(참고)타워 스텟 가치'!$B$7:$L$11,AA$2,0)+(VLOOKUP($F847,'(참고)타워 스텟 가치'!$B$7:$L$11,AA$2,0)*$E847)</f>
        <v>48.019999999999918</v>
      </c>
      <c r="AB847">
        <f>SUM('스테이지별 몬스터 스텟'!S847*'(참고)타워 스텟 가치'!$Q$17,'스테이지별 몬스터 스텟'!T847*'(참고)타워 스텟 가치'!$R$17,'스테이지별 몬스터 스텟'!U847*'(참고)타워 스텟 가치'!$S$17,'스테이지별 몬스터 스텟'!V847*'(참고)타워 스텟 가치'!$T$17,'스테이지별 몬스터 스텟'!W847*'(참고)타워 스텟 가치'!$U$17,'스테이지별 몬스터 스텟'!X847*'(참고)타워 스텟 가치'!$V$17,'스테이지별 몬스터 스텟'!Y847*'(참고)타워 스텟 가치'!$W$17,'스테이지별 몬스터 스텟'!Z847*'(참고)타워 스텟 가치'!$X$17,'스테이지별 몬스터 스텟'!AA847*'(참고)타워 스텟 가치'!$Y$17)</f>
        <v>525845.58249999909</v>
      </c>
      <c r="AC847">
        <v>2</v>
      </c>
      <c r="AD847">
        <f>VLOOKUP($F847,'(참고)타워 스텟 가치'!$B$12:$L$16,AD$2,0)+(VLOOKUP($F847,'(참고)타워 스텟 가치'!$B$12:$L$16,AD$2,0)*$E847)</f>
        <v>385.87499999999932</v>
      </c>
      <c r="AE847">
        <f>VLOOKUP($F847,'(참고)타워 스텟 가치'!$B$12:$L$16,AE$2,0)+(VLOOKUP($F847,'(참고)타워 스텟 가치'!$B$12:$L$16,AE$2,0)*$E847)</f>
        <v>463.04999999999922</v>
      </c>
      <c r="AF847">
        <f>VLOOKUP($F847,'(참고)타워 스텟 가치'!$B$12:$L$16,AF$2,0)+(VLOOKUP($F847,'(참고)타워 스텟 가치'!$B$12:$L$16,AF$2,0)*$E847)</f>
        <v>342999.99999999942</v>
      </c>
      <c r="AG847">
        <f>VLOOKUP($F847,'(참고)타워 스텟 가치'!$B$12:$L$16,AG$2,0)+(VLOOKUP($F847,'(참고)타워 스텟 가치'!$B$12:$L$16,AG$2,0)*$E847)</f>
        <v>2315.2499999999959</v>
      </c>
      <c r="AH847">
        <f>VLOOKUP($F847,'(참고)타워 스텟 가치'!$B$12:$L$16,AH$2,0)+(VLOOKUP($F847,'(참고)타워 스텟 가치'!$B$12:$L$16,AH$2,0)*$E847)</f>
        <v>77.174999999999869</v>
      </c>
      <c r="AI847">
        <f>VLOOKUP($F847,'(참고)타워 스텟 가치'!$B$12:$L$16,AI$2,0)+(VLOOKUP($F847,'(참고)타워 스텟 가치'!$B$12:$L$16,AI$2,0)*$E847)</f>
        <v>20.579999999999963</v>
      </c>
      <c r="AJ847">
        <f>VLOOKUP($F847,'(참고)타워 스텟 가치'!$B$12:$L$16,AJ$2,0)+(VLOOKUP($F847,'(참고)타워 스텟 가치'!$B$12:$L$16,AJ$2,0)*$E847)</f>
        <v>0</v>
      </c>
      <c r="AK847">
        <f>VLOOKUP($F847,'(참고)타워 스텟 가치'!$B$12:$L$16,AK$2,0)+(VLOOKUP($F847,'(참고)타워 스텟 가치'!$B$12:$L$16,AK$2,0)*$E847)</f>
        <v>0</v>
      </c>
      <c r="AL847">
        <f>VLOOKUP($F847,'(참고)타워 스텟 가치'!$B$12:$L$16,AL$2,0)+(VLOOKUP($F847,'(참고)타워 스텟 가치'!$B$12:$L$16,AL$2,0)*$E847)</f>
        <v>96.039999999999836</v>
      </c>
      <c r="AM847">
        <f>SUM('스테이지별 몬스터 스텟'!AD847*'(참고)타워 스텟 가치'!$Q$17,'스테이지별 몬스터 스텟'!AE847*'(참고)타워 스텟 가치'!$R$17,'스테이지별 몬스터 스텟'!AF847*'(참고)타워 스텟 가치'!$S$17,'스테이지별 몬스터 스텟'!AG847*'(참고)타워 스텟 가치'!$T$17,'스테이지별 몬스터 스텟'!AH847*'(참고)타워 스텟 가치'!$U$17,'스테이지별 몬스터 스텟'!AI847*'(참고)타워 스텟 가치'!$V$17,'스테이지별 몬스터 스텟'!AJ847*'(참고)타워 스텟 가치'!$W$17,'스테이지별 몬스터 스텟'!AK847*'(참고)타워 스텟 가치'!$X$17,'스테이지별 몬스터 스텟'!AL847*'(참고)타워 스텟 가치'!$Y$17)</f>
        <v>520963.83499999915</v>
      </c>
      <c r="AN847">
        <v>3</v>
      </c>
    </row>
    <row r="848" spans="3:40" x14ac:dyDescent="0.3">
      <c r="C848">
        <v>4</v>
      </c>
      <c r="D848">
        <f t="shared" ref="D848:D911" si="41">D843+1</f>
        <v>169</v>
      </c>
      <c r="E848" s="52">
        <f>VLOOKUP(D848,'스테이지별 난이도 설정'!B:C,2,0)</f>
        <v>67.599999999999881</v>
      </c>
      <c r="F848" t="str">
        <f t="shared" ref="F848:F911" si="42">F843</f>
        <v>유니크</v>
      </c>
      <c r="G848">
        <f t="shared" si="40"/>
        <v>6</v>
      </c>
      <c r="H848">
        <f>VLOOKUP($F848,'(참고)타워 스텟 가치'!$B$2:$L$6,H$2,0)+(VLOOKUP($F848,'(참고)타워 스텟 가치'!$B$2:$L$6,H$2,0)*$E848)</f>
        <v>1736.437499999997</v>
      </c>
      <c r="I848">
        <f>VLOOKUP($F848,'(참고)타워 스텟 가치'!$B$2:$L$6,I$2,0)+(VLOOKUP($F848,'(참고)타워 스텟 가치'!$B$2:$L$6,I$2,0)*$E848)</f>
        <v>347.2874999999994</v>
      </c>
      <c r="J848">
        <f>VLOOKUP($F848,'(참고)타워 스텟 가치'!$B$2:$L$6,J$2,0)+(VLOOKUP($F848,'(참고)타워 스텟 가치'!$B$2:$L$6,J$2,0)*$E848)</f>
        <v>342999.99999999942</v>
      </c>
      <c r="K848">
        <f>VLOOKUP($F848,'(참고)타워 스텟 가치'!$B$2:$L$6,K$2,0)+(VLOOKUP($F848,'(참고)타워 스텟 가치'!$B$2:$L$6,K$2,0)*$E848)</f>
        <v>6945.7499999999882</v>
      </c>
      <c r="L848">
        <f>VLOOKUP($F848,'(참고)타워 스텟 가치'!$B$2:$L$6,L$2,0)+(VLOOKUP($F848,'(참고)타워 스텟 가치'!$B$2:$L$6,L$2,0)*$E848)</f>
        <v>115.7624999999998</v>
      </c>
      <c r="M848">
        <f>VLOOKUP($F848,'(참고)타워 스텟 가치'!$B$2:$L$6,M$2,0)+(VLOOKUP($F848,'(참고)타워 스텟 가치'!$B$2:$L$6,M$2,0)*$E848)</f>
        <v>20.579999999999963</v>
      </c>
      <c r="N848">
        <f>VLOOKUP($F848,'(참고)타워 스텟 가치'!$B$2:$L$6,N$2,0)+(VLOOKUP($F848,'(참고)타워 스텟 가치'!$B$2:$L$6,N$2,0)*$E848)</f>
        <v>0</v>
      </c>
      <c r="O848">
        <f>VLOOKUP($F848,'(참고)타워 스텟 가치'!$B$2:$L$6,O$2,0)+(VLOOKUP($F848,'(참고)타워 스텟 가치'!$B$2:$L$6,O$2,0)*$E848)</f>
        <v>0</v>
      </c>
      <c r="P848">
        <f>VLOOKUP($F848,'(참고)타워 스텟 가치'!$B$2:$L$6,P$2,0)+(VLOOKUP($F848,'(참고)타워 스텟 가치'!$B$2:$L$6,P$2,0)*$E848)</f>
        <v>68.599999999999881</v>
      </c>
      <c r="Q848">
        <f>SUM('스테이지별 몬스터 스텟'!H848*'(참고)타워 스텟 가치'!$Q$17,'스테이지별 몬스터 스텟'!I848*'(참고)타워 스텟 가치'!$R$17,'스테이지별 몬스터 스텟'!J848*'(참고)타워 스텟 가치'!$S$17,'스테이지별 몬스터 스텟'!K848*'(참고)타워 스텟 가치'!$T$17,'스테이지별 몬스터 스텟'!L848*'(참고)타워 스텟 가치'!$U$17,'스테이지별 몬스터 스텟'!M848*'(참고)타워 스텟 가치'!$V$17,'스테이지별 몬스터 스텟'!N848*'(참고)타워 스텟 가치'!$W$17,'스테이지별 몬스터 스텟'!O848*'(참고)타워 스텟 가치'!$X$17,'스테이지별 몬스터 스텟'!P848*'(참고)타워 스텟 가치'!$Y$17)</f>
        <v>532774.61124999903</v>
      </c>
      <c r="R848">
        <v>1</v>
      </c>
      <c r="S848">
        <f>VLOOKUP($F848,'(참고)타워 스텟 가치'!$B$7:$L$11,S$2,0)+(VLOOKUP($F848,'(참고)타워 스텟 가치'!$B$7:$L$11,S$2,0)*$E848)</f>
        <v>578.81249999999898</v>
      </c>
      <c r="T848">
        <f>VLOOKUP($F848,'(참고)타워 스텟 가치'!$B$7:$L$11,T$2,0)+(VLOOKUP($F848,'(참고)타워 스텟 가치'!$B$7:$L$11,T$2,0)*$E848)</f>
        <v>1041.8624999999981</v>
      </c>
      <c r="U848">
        <f>VLOOKUP($F848,'(참고)타워 스텟 가치'!$B$7:$L$11,U$2,0)+(VLOOKUP($F848,'(참고)타워 스텟 가치'!$B$7:$L$11,U$2,0)*$E848)</f>
        <v>342999.99999999942</v>
      </c>
      <c r="V848">
        <f>VLOOKUP($F848,'(참고)타워 스텟 가치'!$B$7:$L$11,V$2,0)+(VLOOKUP($F848,'(참고)타워 스텟 가치'!$B$7:$L$11,V$2,0)*$E848)</f>
        <v>6945.7499999999882</v>
      </c>
      <c r="W848">
        <f>VLOOKUP($F848,'(참고)타워 스텟 가치'!$B$7:$L$11,W$2,0)+(VLOOKUP($F848,'(참고)타워 스텟 가치'!$B$7:$L$11,W$2,0)*$E848)</f>
        <v>115.7624999999998</v>
      </c>
      <c r="X848">
        <f>VLOOKUP($F848,'(참고)타워 스텟 가치'!$B$7:$L$11,X$2,0)+(VLOOKUP($F848,'(참고)타워 스텟 가치'!$B$7:$L$11,X$2,0)*$E848)</f>
        <v>20.579999999999963</v>
      </c>
      <c r="Y848">
        <f>VLOOKUP($F848,'(참고)타워 스텟 가치'!$B$7:$L$11,Y$2,0)+(VLOOKUP($F848,'(참고)타워 스텟 가치'!$B$7:$L$11,Y$2,0)*$E848)</f>
        <v>0</v>
      </c>
      <c r="Z848">
        <f>VLOOKUP($F848,'(참고)타워 스텟 가치'!$B$7:$L$11,Z$2,0)+(VLOOKUP($F848,'(참고)타워 스텟 가치'!$B$7:$L$11,Z$2,0)*$E848)</f>
        <v>0</v>
      </c>
      <c r="AA848">
        <f>VLOOKUP($F848,'(참고)타워 스텟 가치'!$B$7:$L$11,AA$2,0)+(VLOOKUP($F848,'(참고)타워 스텟 가치'!$B$7:$L$11,AA$2,0)*$E848)</f>
        <v>68.599999999999881</v>
      </c>
      <c r="AB848">
        <f>SUM('스테이지별 몬스터 스텟'!S848*'(참고)타워 스텟 가치'!$Q$17,'스테이지별 몬스터 스텟'!T848*'(참고)타워 스텟 가치'!$R$17,'스테이지별 몬스터 스텟'!U848*'(참고)타워 스텟 가치'!$S$17,'스테이지별 몬스터 스텟'!V848*'(참고)타워 스텟 가치'!$T$17,'스테이지별 몬스터 스텟'!W848*'(참고)타워 스텟 가치'!$U$17,'스테이지별 몬스터 스텟'!X848*'(참고)타워 스텟 가치'!$V$17,'스테이지별 몬스터 스텟'!Y848*'(참고)타워 스텟 가치'!$W$17,'스테이지별 몬스터 스텟'!Z848*'(참고)타워 스텟 가치'!$X$17,'스테이지별 몬스터 스텟'!AA848*'(참고)타워 스텟 가치'!$Y$17)</f>
        <v>531501.22374999907</v>
      </c>
      <c r="AC848">
        <v>2</v>
      </c>
      <c r="AD848">
        <f>VLOOKUP($F848,'(참고)타워 스텟 가치'!$B$12:$L$16,AD$2,0)+(VLOOKUP($F848,'(참고)타워 스텟 가치'!$B$12:$L$16,AD$2,0)*$E848)</f>
        <v>578.81249999999898</v>
      </c>
      <c r="AE848">
        <f>VLOOKUP($F848,'(참고)타워 스텟 가치'!$B$12:$L$16,AE$2,0)+(VLOOKUP($F848,'(참고)타워 스텟 가치'!$B$12:$L$16,AE$2,0)*$E848)</f>
        <v>694.57499999999879</v>
      </c>
      <c r="AF848">
        <f>VLOOKUP($F848,'(참고)타워 스텟 가치'!$B$12:$L$16,AF$2,0)+(VLOOKUP($F848,'(참고)타워 스텟 가치'!$B$12:$L$16,AF$2,0)*$E848)</f>
        <v>342999.99999999942</v>
      </c>
      <c r="AG848">
        <f>VLOOKUP($F848,'(참고)타워 스텟 가치'!$B$12:$L$16,AG$2,0)+(VLOOKUP($F848,'(참고)타워 스텟 가치'!$B$12:$L$16,AG$2,0)*$E848)</f>
        <v>3472.8749999999941</v>
      </c>
      <c r="AH848">
        <f>VLOOKUP($F848,'(참고)타워 스텟 가치'!$B$12:$L$16,AH$2,0)+(VLOOKUP($F848,'(참고)타워 스텟 가치'!$B$12:$L$16,AH$2,0)*$E848)</f>
        <v>115.7624999999998</v>
      </c>
      <c r="AI848">
        <f>VLOOKUP($F848,'(참고)타워 스텟 가치'!$B$12:$L$16,AI$2,0)+(VLOOKUP($F848,'(참고)타워 스텟 가치'!$B$12:$L$16,AI$2,0)*$E848)</f>
        <v>20.579999999999963</v>
      </c>
      <c r="AJ848">
        <f>VLOOKUP($F848,'(참고)타워 스텟 가치'!$B$12:$L$16,AJ$2,0)+(VLOOKUP($F848,'(참고)타워 스텟 가치'!$B$12:$L$16,AJ$2,0)*$E848)</f>
        <v>0</v>
      </c>
      <c r="AK848">
        <f>VLOOKUP($F848,'(참고)타워 스텟 가치'!$B$12:$L$16,AK$2,0)+(VLOOKUP($F848,'(참고)타워 스텟 가치'!$B$12:$L$16,AK$2,0)*$E848)</f>
        <v>0</v>
      </c>
      <c r="AL848">
        <f>VLOOKUP($F848,'(참고)타워 스텟 가치'!$B$12:$L$16,AL$2,0)+(VLOOKUP($F848,'(참고)타워 스텟 가치'!$B$12:$L$16,AL$2,0)*$E848)</f>
        <v>137.19999999999976</v>
      </c>
      <c r="AM848">
        <f>SUM('스테이지별 몬스터 스텟'!AD848*'(참고)타워 스텟 가치'!$Q$17,'스테이지별 몬스터 스텟'!AE848*'(참고)타워 스텟 가치'!$R$17,'스테이지별 몬스터 스텟'!AF848*'(참고)타워 스텟 가치'!$S$17,'스테이지별 몬스터 스텟'!AG848*'(참고)타워 스텟 가치'!$T$17,'스테이지별 몬스터 스텟'!AH848*'(참고)타워 스텟 가치'!$U$17,'스테이지별 몬스터 스텟'!AI848*'(참고)타워 스텟 가치'!$V$17,'스테이지별 몬스터 스텟'!AJ848*'(참고)타워 스텟 가치'!$W$17,'스테이지별 몬스터 스텟'!AK848*'(참고)타워 스텟 가치'!$X$17,'스테이지별 몬스터 스텟'!AL848*'(참고)타워 스텟 가치'!$Y$17)</f>
        <v>524171.74249999918</v>
      </c>
      <c r="AN848">
        <v>3</v>
      </c>
    </row>
    <row r="849" spans="3:40" x14ac:dyDescent="0.3">
      <c r="C849">
        <v>5</v>
      </c>
      <c r="D849">
        <f t="shared" si="41"/>
        <v>169</v>
      </c>
      <c r="E849" s="52">
        <f>VLOOKUP(D849,'스테이지별 난이도 설정'!B:C,2,0)</f>
        <v>67.599999999999881</v>
      </c>
      <c r="F849" t="str">
        <f t="shared" si="42"/>
        <v>스페셜</v>
      </c>
      <c r="G849">
        <f t="shared" si="40"/>
        <v>6</v>
      </c>
      <c r="H849">
        <f>VLOOKUP($F849,'(참고)타워 스텟 가치'!$B$2:$L$6,H$2,0)+(VLOOKUP($F849,'(참고)타워 스텟 가치'!$B$2:$L$6,H$2,0)*$E849)</f>
        <v>2604.6562499999955</v>
      </c>
      <c r="I849">
        <f>VLOOKUP($F849,'(참고)타워 스텟 가치'!$B$2:$L$6,I$2,0)+(VLOOKUP($F849,'(참고)타워 스텟 가치'!$B$2:$L$6,I$2,0)*$E849)</f>
        <v>520.93124999999907</v>
      </c>
      <c r="J849">
        <f>VLOOKUP($F849,'(참고)타워 스텟 가치'!$B$2:$L$6,J$2,0)+(VLOOKUP($F849,'(참고)타워 스텟 가치'!$B$2:$L$6,J$2,0)*$E849)</f>
        <v>342999.99999999942</v>
      </c>
      <c r="K849">
        <f>VLOOKUP($F849,'(참고)타워 스텟 가치'!$B$2:$L$6,K$2,0)+(VLOOKUP($F849,'(참고)타워 스텟 가치'!$B$2:$L$6,K$2,0)*$E849)</f>
        <v>10418.624999999982</v>
      </c>
      <c r="L849">
        <f>VLOOKUP($F849,'(참고)타워 스텟 가치'!$B$2:$L$6,L$2,0)+(VLOOKUP($F849,'(참고)타워 스텟 가치'!$B$2:$L$6,L$2,0)*$E849)</f>
        <v>173.6437499999997</v>
      </c>
      <c r="M849">
        <f>VLOOKUP($F849,'(참고)타워 스텟 가치'!$B$2:$L$6,M$2,0)+(VLOOKUP($F849,'(참고)타워 스텟 가치'!$B$2:$L$6,M$2,0)*$E849)</f>
        <v>20.579999999999963</v>
      </c>
      <c r="N849">
        <f>VLOOKUP($F849,'(참고)타워 스텟 가치'!$B$2:$L$6,N$2,0)+(VLOOKUP($F849,'(참고)타워 스텟 가치'!$B$2:$L$6,N$2,0)*$E849)</f>
        <v>0</v>
      </c>
      <c r="O849">
        <f>VLOOKUP($F849,'(참고)타워 스텟 가치'!$B$2:$L$6,O$2,0)+(VLOOKUP($F849,'(참고)타워 스텟 가치'!$B$2:$L$6,O$2,0)*$E849)</f>
        <v>0</v>
      </c>
      <c r="P849">
        <f>VLOOKUP($F849,'(참고)타워 스텟 가치'!$B$2:$L$6,P$2,0)+(VLOOKUP($F849,'(참고)타워 스텟 가치'!$B$2:$L$6,P$2,0)*$E849)</f>
        <v>68.599999999999881</v>
      </c>
      <c r="Q849">
        <f>SUM('스테이지별 몬스터 스텟'!H849*'(참고)타워 스텟 가치'!$Q$17,'스테이지별 몬스터 스텟'!I849*'(참고)타워 스텟 가치'!$R$17,'스테이지별 몬스터 스텟'!J849*'(참고)타워 스텟 가치'!$S$17,'스테이지별 몬스터 스텟'!K849*'(참고)타워 스텟 가치'!$T$17,'스테이지별 몬스터 스텟'!L849*'(참고)타워 스텟 가치'!$U$17,'스테이지별 몬스터 스텟'!M849*'(참고)타워 스텟 가치'!$V$17,'스테이지별 몬스터 스텟'!N849*'(참고)타워 스텟 가치'!$W$17,'스테이지별 몬스터 스텟'!O849*'(참고)타워 스텟 가치'!$X$17,'스테이지별 몬스터 스텟'!P849*'(참고)타워 스텟 가치'!$Y$17)</f>
        <v>541833.02687499893</v>
      </c>
      <c r="R849">
        <v>1</v>
      </c>
      <c r="S849">
        <f>VLOOKUP($F849,'(참고)타워 스텟 가치'!$B$7:$L$11,S$2,0)+(VLOOKUP($F849,'(참고)타워 스텟 가치'!$B$7:$L$11,S$2,0)*$E849)</f>
        <v>868.21874999999852</v>
      </c>
      <c r="T849">
        <f>VLOOKUP($F849,'(참고)타워 스텟 가치'!$B$7:$L$11,T$2,0)+(VLOOKUP($F849,'(참고)타워 스텟 가치'!$B$7:$L$11,T$2,0)*$E849)</f>
        <v>1562.7937499999973</v>
      </c>
      <c r="U849">
        <f>VLOOKUP($F849,'(참고)타워 스텟 가치'!$B$7:$L$11,U$2,0)+(VLOOKUP($F849,'(참고)타워 스텟 가치'!$B$7:$L$11,U$2,0)*$E849)</f>
        <v>342999.99999999942</v>
      </c>
      <c r="V849">
        <f>VLOOKUP($F849,'(참고)타워 스텟 가치'!$B$7:$L$11,V$2,0)+(VLOOKUP($F849,'(참고)타워 스텟 가치'!$B$7:$L$11,V$2,0)*$E849)</f>
        <v>10418.624999999982</v>
      </c>
      <c r="W849">
        <f>VLOOKUP($F849,'(참고)타워 스텟 가치'!$B$7:$L$11,W$2,0)+(VLOOKUP($F849,'(참고)타워 스텟 가치'!$B$7:$L$11,W$2,0)*$E849)</f>
        <v>173.6437499999997</v>
      </c>
      <c r="X849">
        <f>VLOOKUP($F849,'(참고)타워 스텟 가치'!$B$7:$L$11,X$2,0)+(VLOOKUP($F849,'(참고)타워 스텟 가치'!$B$7:$L$11,X$2,0)*$E849)</f>
        <v>20.579999999999963</v>
      </c>
      <c r="Y849">
        <f>VLOOKUP($F849,'(참고)타워 스텟 가치'!$B$7:$L$11,Y$2,0)+(VLOOKUP($F849,'(참고)타워 스텟 가치'!$B$7:$L$11,Y$2,0)*$E849)</f>
        <v>0</v>
      </c>
      <c r="Z849">
        <f>VLOOKUP($F849,'(참고)타워 스텟 가치'!$B$7:$L$11,Z$2,0)+(VLOOKUP($F849,'(참고)타워 스텟 가치'!$B$7:$L$11,Z$2,0)*$E849)</f>
        <v>0</v>
      </c>
      <c r="AA849">
        <f>VLOOKUP($F849,'(참고)타워 스텟 가치'!$B$7:$L$11,AA$2,0)+(VLOOKUP($F849,'(참고)타워 스텟 가치'!$B$7:$L$11,AA$2,0)*$E849)</f>
        <v>68.599999999999881</v>
      </c>
      <c r="AB849">
        <f>SUM('스테이지별 몬스터 스텟'!S849*'(참고)타워 스텟 가치'!$Q$17,'스테이지별 몬스터 스텟'!T849*'(참고)타워 스텟 가치'!$R$17,'스테이지별 몬스터 스텟'!U849*'(참고)타워 스텟 가치'!$S$17,'스테이지별 몬스터 스텟'!V849*'(참고)타워 스텟 가치'!$T$17,'스테이지별 몬스터 스텟'!W849*'(참고)타워 스텟 가치'!$U$17,'스테이지별 몬스터 스텟'!X849*'(참고)타워 스텟 가치'!$V$17,'스테이지별 몬스터 스텟'!Y849*'(참고)타워 스텟 가치'!$W$17,'스테이지별 몬스터 스텟'!Z849*'(참고)타워 스텟 가치'!$X$17,'스테이지별 몬스터 스텟'!AA849*'(참고)타워 스텟 가치'!$Y$17)</f>
        <v>539922.945624999</v>
      </c>
      <c r="AC849">
        <v>2</v>
      </c>
      <c r="AD849">
        <f>VLOOKUP($F849,'(참고)타워 스텟 가치'!$B$12:$L$16,AD$2,0)+(VLOOKUP($F849,'(참고)타워 스텟 가치'!$B$12:$L$16,AD$2,0)*$E849)</f>
        <v>868.21874999999852</v>
      </c>
      <c r="AE849">
        <f>VLOOKUP($F849,'(참고)타워 스텟 가치'!$B$12:$L$16,AE$2,0)+(VLOOKUP($F849,'(참고)타워 스텟 가치'!$B$12:$L$16,AE$2,0)*$E849)</f>
        <v>1041.8624999999981</v>
      </c>
      <c r="AF849">
        <f>VLOOKUP($F849,'(참고)타워 스텟 가치'!$B$12:$L$16,AF$2,0)+(VLOOKUP($F849,'(참고)타워 스텟 가치'!$B$12:$L$16,AF$2,0)*$E849)</f>
        <v>342999.99999999942</v>
      </c>
      <c r="AG849">
        <f>VLOOKUP($F849,'(참고)타워 스텟 가치'!$B$12:$L$16,AG$2,0)+(VLOOKUP($F849,'(참고)타워 스텟 가치'!$B$12:$L$16,AG$2,0)*$E849)</f>
        <v>5209.3124999999909</v>
      </c>
      <c r="AH849">
        <f>VLOOKUP($F849,'(참고)타워 스텟 가치'!$B$12:$L$16,AH$2,0)+(VLOOKUP($F849,'(참고)타워 스텟 가치'!$B$12:$L$16,AH$2,0)*$E849)</f>
        <v>173.6437499999997</v>
      </c>
      <c r="AI849">
        <f>VLOOKUP($F849,'(참고)타워 스텟 가치'!$B$12:$L$16,AI$2,0)+(VLOOKUP($F849,'(참고)타워 스텟 가치'!$B$12:$L$16,AI$2,0)*$E849)</f>
        <v>20.579999999999963</v>
      </c>
      <c r="AJ849">
        <f>VLOOKUP($F849,'(참고)타워 스텟 가치'!$B$12:$L$16,AJ$2,0)+(VLOOKUP($F849,'(참고)타워 스텟 가치'!$B$12:$L$16,AJ$2,0)*$E849)</f>
        <v>0</v>
      </c>
      <c r="AK849">
        <f>VLOOKUP($F849,'(참고)타워 스텟 가치'!$B$12:$L$16,AK$2,0)+(VLOOKUP($F849,'(참고)타워 스텟 가치'!$B$12:$L$16,AK$2,0)*$E849)</f>
        <v>0</v>
      </c>
      <c r="AL849">
        <f>VLOOKUP($F849,'(참고)타워 스텟 가치'!$B$12:$L$16,AL$2,0)+(VLOOKUP($F849,'(참고)타워 스텟 가치'!$B$12:$L$16,AL$2,0)*$E849)</f>
        <v>137.19999999999976</v>
      </c>
      <c r="AM849">
        <f>SUM('스테이지별 몬스터 스텟'!AD849*'(참고)타워 스텟 가치'!$Q$17,'스테이지별 몬스터 스텟'!AE849*'(참고)타워 스텟 가치'!$R$17,'스테이지별 몬스터 스텟'!AF849*'(참고)타워 스텟 가치'!$S$17,'스테이지별 몬스터 스텟'!AG849*'(참고)타워 스텟 가치'!$T$17,'스테이지별 몬스터 스텟'!AH849*'(참고)타워 스텟 가치'!$U$17,'스테이지별 몬스터 스텟'!AI849*'(참고)타워 스텟 가치'!$V$17,'스테이지별 몬스터 스텟'!AJ849*'(참고)타워 스텟 가치'!$W$17,'스테이지별 몬스터 스텟'!AK849*'(참고)타워 스텟 가치'!$X$17,'스테이지별 몬스터 스텟'!AL849*'(참고)타워 스텟 가치'!$Y$17)</f>
        <v>528860.1237499991</v>
      </c>
      <c r="AN849">
        <v>3</v>
      </c>
    </row>
    <row r="850" spans="3:40" x14ac:dyDescent="0.3">
      <c r="C850">
        <v>1</v>
      </c>
      <c r="D850">
        <f t="shared" si="41"/>
        <v>170</v>
      </c>
      <c r="E850" s="52">
        <f>VLOOKUP(D850,'스테이지별 난이도 설정'!B:C,2,0)</f>
        <v>67.999999999999886</v>
      </c>
      <c r="F850" t="str">
        <f t="shared" si="42"/>
        <v>일반</v>
      </c>
      <c r="G850">
        <f t="shared" si="40"/>
        <v>6</v>
      </c>
      <c r="H850">
        <f>VLOOKUP($F850,'(참고)타워 스텟 가치'!$B$2:$L$6,H$2,0)+(VLOOKUP($F850,'(참고)타워 스텟 가치'!$B$2:$L$6,H$2,0)*$E850)</f>
        <v>517.49999999999909</v>
      </c>
      <c r="I850">
        <f>VLOOKUP($F850,'(참고)타워 스텟 가치'!$B$2:$L$6,I$2,0)+(VLOOKUP($F850,'(참고)타워 스텟 가치'!$B$2:$L$6,I$2,0)*$E850)</f>
        <v>103.49999999999983</v>
      </c>
      <c r="J850">
        <f>VLOOKUP($F850,'(참고)타워 스텟 가치'!$B$2:$L$6,J$2,0)+(VLOOKUP($F850,'(참고)타워 스텟 가치'!$B$2:$L$6,J$2,0)*$E850)</f>
        <v>344999.99999999942</v>
      </c>
      <c r="K850">
        <f>VLOOKUP($F850,'(참고)타워 스텟 가치'!$B$2:$L$6,K$2,0)+(VLOOKUP($F850,'(참고)타워 스텟 가치'!$B$2:$L$6,K$2,0)*$E850)</f>
        <v>2069.9999999999964</v>
      </c>
      <c r="L850">
        <f>VLOOKUP($F850,'(참고)타워 스텟 가치'!$B$2:$L$6,L$2,0)+(VLOOKUP($F850,'(참고)타워 스텟 가치'!$B$2:$L$6,L$2,0)*$E850)</f>
        <v>34.499999999999943</v>
      </c>
      <c r="M850">
        <f>VLOOKUP($F850,'(참고)타워 스텟 가치'!$B$2:$L$6,M$2,0)+(VLOOKUP($F850,'(참고)타워 스텟 가치'!$B$2:$L$6,M$2,0)*$E850)</f>
        <v>20.699999999999967</v>
      </c>
      <c r="N850">
        <f>VLOOKUP($F850,'(참고)타워 스텟 가치'!$B$2:$L$6,N$2,0)+(VLOOKUP($F850,'(참고)타워 스텟 가치'!$B$2:$L$6,N$2,0)*$E850)</f>
        <v>0</v>
      </c>
      <c r="O850">
        <f>VLOOKUP($F850,'(참고)타워 스텟 가치'!$B$2:$L$6,O$2,0)+(VLOOKUP($F850,'(참고)타워 스텟 가치'!$B$2:$L$6,O$2,0)*$E850)</f>
        <v>0</v>
      </c>
      <c r="P850">
        <f>VLOOKUP($F850,'(참고)타워 스텟 가치'!$B$2:$L$6,P$2,0)+(VLOOKUP($F850,'(참고)타워 스텟 가치'!$B$2:$L$6,P$2,0)*$E850)</f>
        <v>48.299999999999919</v>
      </c>
      <c r="Q850">
        <f>SUM('스테이지별 몬스터 스텟'!H850*'(참고)타워 스텟 가치'!$Q$17,'스테이지별 몬스터 스텟'!I850*'(참고)타워 스텟 가치'!$R$17,'스테이지별 몬스터 스텟'!J850*'(참고)타워 스텟 가치'!$S$17,'스테이지별 몬스터 스텟'!K850*'(참고)타워 스텟 가치'!$T$17,'스테이지별 몬스터 스텟'!L850*'(참고)타워 스텟 가치'!$U$17,'스테이지별 몬스터 스텟'!M850*'(참고)타워 스텟 가치'!$V$17,'스테이지별 몬스터 스텟'!N850*'(참고)타워 스텟 가치'!$W$17,'스테이지별 몬스터 스텟'!O850*'(참고)타워 스텟 가치'!$X$17,'스테이지별 몬스터 스텟'!P850*'(참고)타워 스텟 가치'!$Y$17)</f>
        <v>523016.54999999912</v>
      </c>
      <c r="R850">
        <v>1</v>
      </c>
      <c r="S850">
        <f>VLOOKUP($F850,'(참고)타워 스텟 가치'!$B$7:$L$11,S$2,0)+(VLOOKUP($F850,'(참고)타워 스텟 가치'!$B$7:$L$11,S$2,0)*$E850)</f>
        <v>172.49999999999972</v>
      </c>
      <c r="T850">
        <f>VLOOKUP($F850,'(참고)타워 스텟 가치'!$B$7:$L$11,T$2,0)+(VLOOKUP($F850,'(참고)타워 스텟 가치'!$B$7:$L$11,T$2,0)*$E850)</f>
        <v>310.49999999999949</v>
      </c>
      <c r="U850">
        <f>VLOOKUP($F850,'(참고)타워 스텟 가치'!$B$7:$L$11,U$2,0)+(VLOOKUP($F850,'(참고)타워 스텟 가치'!$B$7:$L$11,U$2,0)*$E850)</f>
        <v>344999.99999999942</v>
      </c>
      <c r="V850">
        <f>VLOOKUP($F850,'(참고)타워 스텟 가치'!$B$7:$L$11,V$2,0)+(VLOOKUP($F850,'(참고)타워 스텟 가치'!$B$7:$L$11,V$2,0)*$E850)</f>
        <v>2069.9999999999964</v>
      </c>
      <c r="W850">
        <f>VLOOKUP($F850,'(참고)타워 스텟 가치'!$B$7:$L$11,W$2,0)+(VLOOKUP($F850,'(참고)타워 스텟 가치'!$B$7:$L$11,W$2,0)*$E850)</f>
        <v>34.499999999999943</v>
      </c>
      <c r="X850">
        <f>VLOOKUP($F850,'(참고)타워 스텟 가치'!$B$7:$L$11,X$2,0)+(VLOOKUP($F850,'(참고)타워 스텟 가치'!$B$7:$L$11,X$2,0)*$E850)</f>
        <v>20.699999999999967</v>
      </c>
      <c r="Y850">
        <f>VLOOKUP($F850,'(참고)타워 스텟 가치'!$B$7:$L$11,Y$2,0)+(VLOOKUP($F850,'(참고)타워 스텟 가치'!$B$7:$L$11,Y$2,0)*$E850)</f>
        <v>0</v>
      </c>
      <c r="Z850">
        <f>VLOOKUP($F850,'(참고)타워 스텟 가치'!$B$7:$L$11,Z$2,0)+(VLOOKUP($F850,'(참고)타워 스텟 가치'!$B$7:$L$11,Z$2,0)*$E850)</f>
        <v>0</v>
      </c>
      <c r="AA850">
        <f>VLOOKUP($F850,'(참고)타워 스텟 가치'!$B$7:$L$11,AA$2,0)+(VLOOKUP($F850,'(참고)타워 스텟 가치'!$B$7:$L$11,AA$2,0)*$E850)</f>
        <v>48.299999999999919</v>
      </c>
      <c r="AB850">
        <f>SUM('스테이지별 몬스터 스텟'!S850*'(참고)타워 스텟 가치'!$Q$17,'스테이지별 몬스터 스텟'!T850*'(참고)타워 스텟 가치'!$R$17,'스테이지별 몬스터 스텟'!U850*'(참고)타워 스텟 가치'!$S$17,'스테이지별 몬스터 스텟'!V850*'(참고)타워 스텟 가치'!$T$17,'스테이지별 몬스터 스텟'!W850*'(참고)타워 스텟 가치'!$U$17,'스테이지별 몬스터 스텟'!X850*'(참고)타워 스텟 가치'!$V$17,'스테이지별 몬스터 스텟'!Y850*'(참고)타워 스텟 가치'!$W$17,'스테이지별 몬스터 스텟'!Z850*'(참고)타워 스텟 가치'!$X$17,'스테이지별 몬스터 스텟'!AA850*'(참고)타워 스텟 가치'!$Y$17)</f>
        <v>522637.04999999912</v>
      </c>
      <c r="AC850">
        <v>2</v>
      </c>
      <c r="AD850">
        <f>VLOOKUP($F850,'(참고)타워 스텟 가치'!$B$12:$L$16,AD$2,0)+(VLOOKUP($F850,'(참고)타워 스텟 가치'!$B$12:$L$16,AD$2,0)*$E850)</f>
        <v>172.49999999999972</v>
      </c>
      <c r="AE850">
        <f>VLOOKUP($F850,'(참고)타워 스텟 가치'!$B$12:$L$16,AE$2,0)+(VLOOKUP($F850,'(참고)타워 스텟 가치'!$B$12:$L$16,AE$2,0)*$E850)</f>
        <v>206.99999999999966</v>
      </c>
      <c r="AF850">
        <f>VLOOKUP($F850,'(참고)타워 스텟 가치'!$B$12:$L$16,AF$2,0)+(VLOOKUP($F850,'(참고)타워 스텟 가치'!$B$12:$L$16,AF$2,0)*$E850)</f>
        <v>344999.99999999942</v>
      </c>
      <c r="AG850">
        <f>VLOOKUP($F850,'(참고)타워 스텟 가치'!$B$12:$L$16,AG$2,0)+(VLOOKUP($F850,'(참고)타워 스텟 가치'!$B$12:$L$16,AG$2,0)*$E850)</f>
        <v>1034.9999999999982</v>
      </c>
      <c r="AH850">
        <f>VLOOKUP($F850,'(참고)타워 스텟 가치'!$B$12:$L$16,AH$2,0)+(VLOOKUP($F850,'(참고)타워 스텟 가치'!$B$12:$L$16,AH$2,0)*$E850)</f>
        <v>34.499999999999943</v>
      </c>
      <c r="AI850">
        <f>VLOOKUP($F850,'(참고)타워 스텟 가치'!$B$12:$L$16,AI$2,0)+(VLOOKUP($F850,'(참고)타워 스텟 가치'!$B$12:$L$16,AI$2,0)*$E850)</f>
        <v>20.699999999999967</v>
      </c>
      <c r="AJ850">
        <f>VLOOKUP($F850,'(참고)타워 스텟 가치'!$B$12:$L$16,AJ$2,0)+(VLOOKUP($F850,'(참고)타워 스텟 가치'!$B$12:$L$16,AJ$2,0)*$E850)</f>
        <v>0</v>
      </c>
      <c r="AK850">
        <f>VLOOKUP($F850,'(참고)타워 스텟 가치'!$B$12:$L$16,AK$2,0)+(VLOOKUP($F850,'(참고)타워 스텟 가치'!$B$12:$L$16,AK$2,0)*$E850)</f>
        <v>0</v>
      </c>
      <c r="AL850">
        <f>VLOOKUP($F850,'(참고)타워 스텟 가치'!$B$12:$L$16,AL$2,0)+(VLOOKUP($F850,'(참고)타워 스텟 가치'!$B$12:$L$16,AL$2,0)*$E850)</f>
        <v>96.599999999999838</v>
      </c>
      <c r="AM850">
        <f>SUM('스테이지별 몬스터 스텟'!AD850*'(참고)타워 스텟 가치'!$Q$17,'스테이지별 몬스터 스텟'!AE850*'(참고)타워 스텟 가치'!$R$17,'스테이지별 몬스터 스텟'!AF850*'(참고)타워 스텟 가치'!$S$17,'스테이지별 몬스터 스텟'!AG850*'(참고)타워 스텟 가치'!$T$17,'스테이지별 몬스터 스텟'!AH850*'(참고)타워 스텟 가치'!$U$17,'스테이지별 몬스터 스텟'!AI850*'(참고)타워 스텟 가치'!$V$17,'스테이지별 몬스터 스텟'!AJ850*'(참고)타워 스텟 가치'!$W$17,'스테이지별 몬스터 스텟'!AK850*'(참고)타워 스텟 가치'!$X$17,'스테이지별 몬스터 스텟'!AL850*'(참고)타워 스텟 가치'!$Y$17)</f>
        <v>520508.39999999915</v>
      </c>
      <c r="AN850">
        <v>3</v>
      </c>
    </row>
    <row r="851" spans="3:40" x14ac:dyDescent="0.3">
      <c r="C851">
        <v>2</v>
      </c>
      <c r="D851">
        <f t="shared" si="41"/>
        <v>170</v>
      </c>
      <c r="E851" s="52">
        <f>VLOOKUP(D851,'스테이지별 난이도 설정'!B:C,2,0)</f>
        <v>67.999999999999886</v>
      </c>
      <c r="F851" t="str">
        <f t="shared" si="42"/>
        <v>레어</v>
      </c>
      <c r="G851">
        <f t="shared" si="40"/>
        <v>6</v>
      </c>
      <c r="H851">
        <f>VLOOKUP($F851,'(참고)타워 스텟 가치'!$B$2:$L$6,H$2,0)+(VLOOKUP($F851,'(참고)타워 스텟 가치'!$B$2:$L$6,H$2,0)*$E851)</f>
        <v>776.24999999999875</v>
      </c>
      <c r="I851">
        <f>VLOOKUP($F851,'(참고)타워 스텟 가치'!$B$2:$L$6,I$2,0)+(VLOOKUP($F851,'(참고)타워 스텟 가치'!$B$2:$L$6,I$2,0)*$E851)</f>
        <v>155.24999999999974</v>
      </c>
      <c r="J851">
        <f>VLOOKUP($F851,'(참고)타워 스텟 가치'!$B$2:$L$6,J$2,0)+(VLOOKUP($F851,'(참고)타워 스텟 가치'!$B$2:$L$6,J$2,0)*$E851)</f>
        <v>344999.99999999942</v>
      </c>
      <c r="K851">
        <f>VLOOKUP($F851,'(참고)타워 스텟 가치'!$B$2:$L$6,K$2,0)+(VLOOKUP($F851,'(참고)타워 스텟 가치'!$B$2:$L$6,K$2,0)*$E851)</f>
        <v>3104.999999999995</v>
      </c>
      <c r="L851">
        <f>VLOOKUP($F851,'(참고)타워 스텟 가치'!$B$2:$L$6,L$2,0)+(VLOOKUP($F851,'(참고)타워 스텟 가치'!$B$2:$L$6,L$2,0)*$E851)</f>
        <v>51.749999999999915</v>
      </c>
      <c r="M851">
        <f>VLOOKUP($F851,'(참고)타워 스텟 가치'!$B$2:$L$6,M$2,0)+(VLOOKUP($F851,'(참고)타워 스텟 가치'!$B$2:$L$6,M$2,0)*$E851)</f>
        <v>20.699999999999967</v>
      </c>
      <c r="N851">
        <f>VLOOKUP($F851,'(참고)타워 스텟 가치'!$B$2:$L$6,N$2,0)+(VLOOKUP($F851,'(참고)타워 스텟 가치'!$B$2:$L$6,N$2,0)*$E851)</f>
        <v>0</v>
      </c>
      <c r="O851">
        <f>VLOOKUP($F851,'(참고)타워 스텟 가치'!$B$2:$L$6,O$2,0)+(VLOOKUP($F851,'(참고)타워 스텟 가치'!$B$2:$L$6,O$2,0)*$E851)</f>
        <v>0</v>
      </c>
      <c r="P851">
        <f>VLOOKUP($F851,'(참고)타워 스텟 가치'!$B$2:$L$6,P$2,0)+(VLOOKUP($F851,'(참고)타워 스텟 가치'!$B$2:$L$6,P$2,0)*$E851)</f>
        <v>48.299999999999919</v>
      </c>
      <c r="Q851">
        <f>SUM('스테이지별 몬스터 스텟'!H851*'(참고)타워 스텟 가치'!$Q$17,'스테이지별 몬스터 스텟'!I851*'(참고)타워 스텟 가치'!$R$17,'스테이지별 몬스터 스텟'!J851*'(참고)타워 스텟 가치'!$S$17,'스테이지별 몬스터 스텟'!K851*'(참고)타워 스텟 가치'!$T$17,'스테이지별 몬스터 스텟'!L851*'(참고)타워 스텟 가치'!$U$17,'스테이지별 몬스터 스텟'!M851*'(참고)타워 스텟 가치'!$V$17,'스테이지별 몬스터 스텟'!N851*'(참고)타워 스텟 가치'!$W$17,'스테이지별 몬스터 스텟'!O851*'(참고)타워 스텟 가치'!$X$17,'스테이지별 몬스터 스텟'!P851*'(참고)타워 스텟 가치'!$Y$17)</f>
        <v>525716.174999999</v>
      </c>
      <c r="R851">
        <v>1</v>
      </c>
      <c r="S851">
        <f>VLOOKUP($F851,'(참고)타워 스텟 가치'!$B$7:$L$11,S$2,0)+(VLOOKUP($F851,'(참고)타워 스텟 가치'!$B$7:$L$11,S$2,0)*$E851)</f>
        <v>258.74999999999955</v>
      </c>
      <c r="T851">
        <f>VLOOKUP($F851,'(참고)타워 스텟 가치'!$B$7:$L$11,T$2,0)+(VLOOKUP($F851,'(참고)타워 스텟 가치'!$B$7:$L$11,T$2,0)*$E851)</f>
        <v>465.7499999999992</v>
      </c>
      <c r="U851">
        <f>VLOOKUP($F851,'(참고)타워 스텟 가치'!$B$7:$L$11,U$2,0)+(VLOOKUP($F851,'(참고)타워 스텟 가치'!$B$7:$L$11,U$2,0)*$E851)</f>
        <v>344999.99999999942</v>
      </c>
      <c r="V851">
        <f>VLOOKUP($F851,'(참고)타워 스텟 가치'!$B$7:$L$11,V$2,0)+(VLOOKUP($F851,'(참고)타워 스텟 가치'!$B$7:$L$11,V$2,0)*$E851)</f>
        <v>3104.999999999995</v>
      </c>
      <c r="W851">
        <f>VLOOKUP($F851,'(참고)타워 스텟 가치'!$B$7:$L$11,W$2,0)+(VLOOKUP($F851,'(참고)타워 스텟 가치'!$B$7:$L$11,W$2,0)*$E851)</f>
        <v>51.749999999999915</v>
      </c>
      <c r="X851">
        <f>VLOOKUP($F851,'(참고)타워 스텟 가치'!$B$7:$L$11,X$2,0)+(VLOOKUP($F851,'(참고)타워 스텟 가치'!$B$7:$L$11,X$2,0)*$E851)</f>
        <v>20.699999999999967</v>
      </c>
      <c r="Y851">
        <f>VLOOKUP($F851,'(참고)타워 스텟 가치'!$B$7:$L$11,Y$2,0)+(VLOOKUP($F851,'(참고)타워 스텟 가치'!$B$7:$L$11,Y$2,0)*$E851)</f>
        <v>0</v>
      </c>
      <c r="Z851">
        <f>VLOOKUP($F851,'(참고)타워 스텟 가치'!$B$7:$L$11,Z$2,0)+(VLOOKUP($F851,'(참고)타워 스텟 가치'!$B$7:$L$11,Z$2,0)*$E851)</f>
        <v>0</v>
      </c>
      <c r="AA851">
        <f>VLOOKUP($F851,'(참고)타워 스텟 가치'!$B$7:$L$11,AA$2,0)+(VLOOKUP($F851,'(참고)타워 스텟 가치'!$B$7:$L$11,AA$2,0)*$E851)</f>
        <v>48.299999999999919</v>
      </c>
      <c r="AB851">
        <f>SUM('스테이지별 몬스터 스텟'!S851*'(참고)타워 스텟 가치'!$Q$17,'스테이지별 몬스터 스텟'!T851*'(참고)타워 스텟 가치'!$R$17,'스테이지별 몬스터 스텟'!U851*'(참고)타워 스텟 가치'!$S$17,'스테이지별 몬스터 스텟'!V851*'(참고)타워 스텟 가치'!$T$17,'스테이지별 몬스터 스텟'!W851*'(참고)타워 스텟 가치'!$U$17,'스테이지별 몬스터 스텟'!X851*'(참고)타워 스텟 가치'!$V$17,'스테이지별 몬스터 스텟'!Y851*'(참고)타워 스텟 가치'!$W$17,'스테이지별 몬스터 스텟'!Z851*'(참고)타워 스텟 가치'!$X$17,'스테이지별 몬스터 스텟'!AA851*'(참고)타워 스텟 가치'!$Y$17)</f>
        <v>525146.924999999</v>
      </c>
      <c r="AC851">
        <v>2</v>
      </c>
      <c r="AD851">
        <f>VLOOKUP($F851,'(참고)타워 스텟 가치'!$B$12:$L$16,AD$2,0)+(VLOOKUP($F851,'(참고)타워 스텟 가치'!$B$12:$L$16,AD$2,0)*$E851)</f>
        <v>258.74999999999955</v>
      </c>
      <c r="AE851">
        <f>VLOOKUP($F851,'(참고)타워 스텟 가치'!$B$12:$L$16,AE$2,0)+(VLOOKUP($F851,'(참고)타워 스텟 가치'!$B$12:$L$16,AE$2,0)*$E851)</f>
        <v>310.49999999999949</v>
      </c>
      <c r="AF851">
        <f>VLOOKUP($F851,'(참고)타워 스텟 가치'!$B$12:$L$16,AF$2,0)+(VLOOKUP($F851,'(참고)타워 스텟 가치'!$B$12:$L$16,AF$2,0)*$E851)</f>
        <v>344999.99999999942</v>
      </c>
      <c r="AG851">
        <f>VLOOKUP($F851,'(참고)타워 스텟 가치'!$B$12:$L$16,AG$2,0)+(VLOOKUP($F851,'(참고)타워 스텟 가치'!$B$12:$L$16,AG$2,0)*$E851)</f>
        <v>1552.4999999999975</v>
      </c>
      <c r="AH851">
        <f>VLOOKUP($F851,'(참고)타워 스텟 가치'!$B$12:$L$16,AH$2,0)+(VLOOKUP($F851,'(참고)타워 스텟 가치'!$B$12:$L$16,AH$2,0)*$E851)</f>
        <v>51.749999999999915</v>
      </c>
      <c r="AI851">
        <f>VLOOKUP($F851,'(참고)타워 스텟 가치'!$B$12:$L$16,AI$2,0)+(VLOOKUP($F851,'(참고)타워 스텟 가치'!$B$12:$L$16,AI$2,0)*$E851)</f>
        <v>20.699999999999967</v>
      </c>
      <c r="AJ851">
        <f>VLOOKUP($F851,'(참고)타워 스텟 가치'!$B$12:$L$16,AJ$2,0)+(VLOOKUP($F851,'(참고)타워 스텟 가치'!$B$12:$L$16,AJ$2,0)*$E851)</f>
        <v>0</v>
      </c>
      <c r="AK851">
        <f>VLOOKUP($F851,'(참고)타워 스텟 가치'!$B$12:$L$16,AK$2,0)+(VLOOKUP($F851,'(참고)타워 스텟 가치'!$B$12:$L$16,AK$2,0)*$E851)</f>
        <v>0</v>
      </c>
      <c r="AL851">
        <f>VLOOKUP($F851,'(참고)타워 스텟 가치'!$B$12:$L$16,AL$2,0)+(VLOOKUP($F851,'(참고)타워 스텟 가치'!$B$12:$L$16,AL$2,0)*$E851)</f>
        <v>96.599999999999838</v>
      </c>
      <c r="AM851">
        <f>SUM('스테이지별 몬스터 스텟'!AD851*'(참고)타워 스텟 가치'!$Q$17,'스테이지별 몬스터 스텟'!AE851*'(참고)타워 스텟 가치'!$R$17,'스테이지별 몬스터 스텟'!AF851*'(참고)타워 스텟 가치'!$S$17,'스테이지별 몬스터 스텟'!AG851*'(참고)타워 스텟 가치'!$T$17,'스테이지별 몬스터 스텟'!AH851*'(참고)타워 스텟 가치'!$U$17,'스테이지별 몬스터 스텟'!AI851*'(참고)타워 스텟 가치'!$V$17,'스테이지별 몬스터 스텟'!AJ851*'(참고)타워 스텟 가치'!$W$17,'스테이지별 몬스터 스텟'!AK851*'(참고)타워 스텟 가치'!$X$17,'스테이지별 몬스터 스텟'!AL851*'(참고)타워 스텟 가치'!$Y$17)</f>
        <v>521905.64999999915</v>
      </c>
      <c r="AN851">
        <v>3</v>
      </c>
    </row>
    <row r="852" spans="3:40" x14ac:dyDescent="0.3">
      <c r="C852">
        <v>3</v>
      </c>
      <c r="D852">
        <f t="shared" si="41"/>
        <v>170</v>
      </c>
      <c r="E852" s="52">
        <f>VLOOKUP(D852,'스테이지별 난이도 설정'!B:C,2,0)</f>
        <v>67.999999999999886</v>
      </c>
      <c r="F852" t="str">
        <f t="shared" si="42"/>
        <v>에픽</v>
      </c>
      <c r="G852">
        <f t="shared" si="40"/>
        <v>6</v>
      </c>
      <c r="H852">
        <f>VLOOKUP($F852,'(참고)타워 스텟 가치'!$B$2:$L$6,H$2,0)+(VLOOKUP($F852,'(참고)타워 스텟 가치'!$B$2:$L$6,H$2,0)*$E852)</f>
        <v>1164.3749999999982</v>
      </c>
      <c r="I852">
        <f>VLOOKUP($F852,'(참고)타워 스텟 가치'!$B$2:$L$6,I$2,0)+(VLOOKUP($F852,'(참고)타워 스텟 가치'!$B$2:$L$6,I$2,0)*$E852)</f>
        <v>232.8749999999996</v>
      </c>
      <c r="J852">
        <f>VLOOKUP($F852,'(참고)타워 스텟 가치'!$B$2:$L$6,J$2,0)+(VLOOKUP($F852,'(참고)타워 스텟 가치'!$B$2:$L$6,J$2,0)*$E852)</f>
        <v>344999.99999999942</v>
      </c>
      <c r="K852">
        <f>VLOOKUP($F852,'(참고)타워 스텟 가치'!$B$2:$L$6,K$2,0)+(VLOOKUP($F852,'(참고)타워 스텟 가치'!$B$2:$L$6,K$2,0)*$E852)</f>
        <v>4657.4999999999927</v>
      </c>
      <c r="L852">
        <f>VLOOKUP($F852,'(참고)타워 스텟 가치'!$B$2:$L$6,L$2,0)+(VLOOKUP($F852,'(참고)타워 스텟 가치'!$B$2:$L$6,L$2,0)*$E852)</f>
        <v>77.624999999999872</v>
      </c>
      <c r="M852">
        <f>VLOOKUP($F852,'(참고)타워 스텟 가치'!$B$2:$L$6,M$2,0)+(VLOOKUP($F852,'(참고)타워 스텟 가치'!$B$2:$L$6,M$2,0)*$E852)</f>
        <v>20.699999999999967</v>
      </c>
      <c r="N852">
        <f>VLOOKUP($F852,'(참고)타워 스텟 가치'!$B$2:$L$6,N$2,0)+(VLOOKUP($F852,'(참고)타워 스텟 가치'!$B$2:$L$6,N$2,0)*$E852)</f>
        <v>0</v>
      </c>
      <c r="O852">
        <f>VLOOKUP($F852,'(참고)타워 스텟 가치'!$B$2:$L$6,O$2,0)+(VLOOKUP($F852,'(참고)타워 스텟 가치'!$B$2:$L$6,O$2,0)*$E852)</f>
        <v>0</v>
      </c>
      <c r="P852">
        <f>VLOOKUP($F852,'(참고)타워 스텟 가치'!$B$2:$L$6,P$2,0)+(VLOOKUP($F852,'(참고)타워 스텟 가치'!$B$2:$L$6,P$2,0)*$E852)</f>
        <v>48.299999999999919</v>
      </c>
      <c r="Q852">
        <f>SUM('스테이지별 몬스터 스텟'!H852*'(참고)타워 스텟 가치'!$Q$17,'스테이지별 몬스터 스텟'!I852*'(참고)타워 스텟 가치'!$R$17,'스테이지별 몬스터 스텟'!J852*'(참고)타워 스텟 가치'!$S$17,'스테이지별 몬스터 스텟'!K852*'(참고)타워 스텟 가치'!$T$17,'스테이지별 몬스터 스텟'!L852*'(참고)타워 스텟 가치'!$U$17,'스테이지별 몬스터 스텟'!M852*'(참고)타워 스텟 가치'!$V$17,'스테이지별 몬스터 스텟'!N852*'(참고)타워 스텟 가치'!$W$17,'스테이지별 몬스터 스텟'!O852*'(참고)타워 스텟 가치'!$X$17,'스테이지별 몬스터 스텟'!P852*'(참고)타워 스텟 가치'!$Y$17)</f>
        <v>529765.612499999</v>
      </c>
      <c r="R852">
        <v>1</v>
      </c>
      <c r="S852">
        <f>VLOOKUP($F852,'(참고)타워 스텟 가치'!$B$7:$L$11,S$2,0)+(VLOOKUP($F852,'(참고)타워 스텟 가치'!$B$7:$L$11,S$2,0)*$E852)</f>
        <v>388.12499999999937</v>
      </c>
      <c r="T852">
        <f>VLOOKUP($F852,'(참고)타워 스텟 가치'!$B$7:$L$11,T$2,0)+(VLOOKUP($F852,'(참고)타워 스텟 가치'!$B$7:$L$11,T$2,0)*$E852)</f>
        <v>698.62499999999886</v>
      </c>
      <c r="U852">
        <f>VLOOKUP($F852,'(참고)타워 스텟 가치'!$B$7:$L$11,U$2,0)+(VLOOKUP($F852,'(참고)타워 스텟 가치'!$B$7:$L$11,U$2,0)*$E852)</f>
        <v>344999.99999999942</v>
      </c>
      <c r="V852">
        <f>VLOOKUP($F852,'(참고)타워 스텟 가치'!$B$7:$L$11,V$2,0)+(VLOOKUP($F852,'(참고)타워 스텟 가치'!$B$7:$L$11,V$2,0)*$E852)</f>
        <v>4657.4999999999927</v>
      </c>
      <c r="W852">
        <f>VLOOKUP($F852,'(참고)타워 스텟 가치'!$B$7:$L$11,W$2,0)+(VLOOKUP($F852,'(참고)타워 스텟 가치'!$B$7:$L$11,W$2,0)*$E852)</f>
        <v>77.624999999999872</v>
      </c>
      <c r="X852">
        <f>VLOOKUP($F852,'(참고)타워 스텟 가치'!$B$7:$L$11,X$2,0)+(VLOOKUP($F852,'(참고)타워 스텟 가치'!$B$7:$L$11,X$2,0)*$E852)</f>
        <v>20.699999999999967</v>
      </c>
      <c r="Y852">
        <f>VLOOKUP($F852,'(참고)타워 스텟 가치'!$B$7:$L$11,Y$2,0)+(VLOOKUP($F852,'(참고)타워 스텟 가치'!$B$7:$L$11,Y$2,0)*$E852)</f>
        <v>0</v>
      </c>
      <c r="Z852">
        <f>VLOOKUP($F852,'(참고)타워 스텟 가치'!$B$7:$L$11,Z$2,0)+(VLOOKUP($F852,'(참고)타워 스텟 가치'!$B$7:$L$11,Z$2,0)*$E852)</f>
        <v>0</v>
      </c>
      <c r="AA852">
        <f>VLOOKUP($F852,'(참고)타워 스텟 가치'!$B$7:$L$11,AA$2,0)+(VLOOKUP($F852,'(참고)타워 스텟 가치'!$B$7:$L$11,AA$2,0)*$E852)</f>
        <v>48.299999999999919</v>
      </c>
      <c r="AB852">
        <f>SUM('스테이지별 몬스터 스텟'!S852*'(참고)타워 스텟 가치'!$Q$17,'스테이지별 몬스터 스텟'!T852*'(참고)타워 스텟 가치'!$R$17,'스테이지별 몬스터 스텟'!U852*'(참고)타워 스텟 가치'!$S$17,'스테이지별 몬스터 스텟'!V852*'(참고)타워 스텟 가치'!$T$17,'스테이지별 몬스터 스텟'!W852*'(참고)타워 스텟 가치'!$U$17,'스테이지별 몬스터 스텟'!X852*'(참고)타워 스텟 가치'!$V$17,'스테이지별 몬스터 스텟'!Y852*'(참고)타워 스텟 가치'!$W$17,'스테이지별 몬스터 스텟'!Z852*'(참고)타워 스텟 가치'!$X$17,'스테이지별 몬스터 스텟'!AA852*'(참고)타워 스텟 가치'!$Y$17)</f>
        <v>528911.737499999</v>
      </c>
      <c r="AC852">
        <v>2</v>
      </c>
      <c r="AD852">
        <f>VLOOKUP($F852,'(참고)타워 스텟 가치'!$B$12:$L$16,AD$2,0)+(VLOOKUP($F852,'(참고)타워 스텟 가치'!$B$12:$L$16,AD$2,0)*$E852)</f>
        <v>388.12499999999937</v>
      </c>
      <c r="AE852">
        <f>VLOOKUP($F852,'(참고)타워 스텟 가치'!$B$12:$L$16,AE$2,0)+(VLOOKUP($F852,'(참고)타워 스텟 가치'!$B$12:$L$16,AE$2,0)*$E852)</f>
        <v>465.7499999999992</v>
      </c>
      <c r="AF852">
        <f>VLOOKUP($F852,'(참고)타워 스텟 가치'!$B$12:$L$16,AF$2,0)+(VLOOKUP($F852,'(참고)타워 스텟 가치'!$B$12:$L$16,AF$2,0)*$E852)</f>
        <v>344999.99999999942</v>
      </c>
      <c r="AG852">
        <f>VLOOKUP($F852,'(참고)타워 스텟 가치'!$B$12:$L$16,AG$2,0)+(VLOOKUP($F852,'(참고)타워 스텟 가치'!$B$12:$L$16,AG$2,0)*$E852)</f>
        <v>2328.7499999999964</v>
      </c>
      <c r="AH852">
        <f>VLOOKUP($F852,'(참고)타워 스텟 가치'!$B$12:$L$16,AH$2,0)+(VLOOKUP($F852,'(참고)타워 스텟 가치'!$B$12:$L$16,AH$2,0)*$E852)</f>
        <v>77.624999999999872</v>
      </c>
      <c r="AI852">
        <f>VLOOKUP($F852,'(참고)타워 스텟 가치'!$B$12:$L$16,AI$2,0)+(VLOOKUP($F852,'(참고)타워 스텟 가치'!$B$12:$L$16,AI$2,0)*$E852)</f>
        <v>20.699999999999967</v>
      </c>
      <c r="AJ852">
        <f>VLOOKUP($F852,'(참고)타워 스텟 가치'!$B$12:$L$16,AJ$2,0)+(VLOOKUP($F852,'(참고)타워 스텟 가치'!$B$12:$L$16,AJ$2,0)*$E852)</f>
        <v>0</v>
      </c>
      <c r="AK852">
        <f>VLOOKUP($F852,'(참고)타워 스텟 가치'!$B$12:$L$16,AK$2,0)+(VLOOKUP($F852,'(참고)타워 스텟 가치'!$B$12:$L$16,AK$2,0)*$E852)</f>
        <v>0</v>
      </c>
      <c r="AL852">
        <f>VLOOKUP($F852,'(참고)타워 스텟 가치'!$B$12:$L$16,AL$2,0)+(VLOOKUP($F852,'(참고)타워 스텟 가치'!$B$12:$L$16,AL$2,0)*$E852)</f>
        <v>96.599999999999838</v>
      </c>
      <c r="AM852">
        <f>SUM('스테이지별 몬스터 스텟'!AD852*'(참고)타워 스텟 가치'!$Q$17,'스테이지별 몬스터 스텟'!AE852*'(참고)타워 스텟 가치'!$R$17,'스테이지별 몬스터 스텟'!AF852*'(참고)타워 스텟 가치'!$S$17,'스테이지별 몬스터 스텟'!AG852*'(참고)타워 스텟 가치'!$T$17,'스테이지별 몬스터 스텟'!AH852*'(참고)타워 스텟 가치'!$U$17,'스테이지별 몬스터 스텟'!AI852*'(참고)타워 스텟 가치'!$V$17,'스테이지별 몬스터 스텟'!AJ852*'(참고)타워 스텟 가치'!$W$17,'스테이지별 몬스터 스텟'!AK852*'(참고)타워 스텟 가치'!$X$17,'스테이지별 몬스터 스텟'!AL852*'(참고)타워 스텟 가치'!$Y$17)</f>
        <v>524001.52499999915</v>
      </c>
      <c r="AN852">
        <v>3</v>
      </c>
    </row>
    <row r="853" spans="3:40" x14ac:dyDescent="0.3">
      <c r="C853">
        <v>4</v>
      </c>
      <c r="D853">
        <f t="shared" si="41"/>
        <v>170</v>
      </c>
      <c r="E853" s="52">
        <f>VLOOKUP(D853,'스테이지별 난이도 설정'!B:C,2,0)</f>
        <v>67.999999999999886</v>
      </c>
      <c r="F853" t="str">
        <f t="shared" si="42"/>
        <v>유니크</v>
      </c>
      <c r="G853">
        <f t="shared" si="40"/>
        <v>6</v>
      </c>
      <c r="H853">
        <f>VLOOKUP($F853,'(참고)타워 스텟 가치'!$B$2:$L$6,H$2,0)+(VLOOKUP($F853,'(참고)타워 스텟 가치'!$B$2:$L$6,H$2,0)*$E853)</f>
        <v>1746.562499999997</v>
      </c>
      <c r="I853">
        <f>VLOOKUP($F853,'(참고)타워 스텟 가치'!$B$2:$L$6,I$2,0)+(VLOOKUP($F853,'(참고)타워 스텟 가치'!$B$2:$L$6,I$2,0)*$E853)</f>
        <v>349.31249999999943</v>
      </c>
      <c r="J853">
        <f>VLOOKUP($F853,'(참고)타워 스텟 가치'!$B$2:$L$6,J$2,0)+(VLOOKUP($F853,'(참고)타워 스텟 가치'!$B$2:$L$6,J$2,0)*$E853)</f>
        <v>344999.99999999942</v>
      </c>
      <c r="K853">
        <f>VLOOKUP($F853,'(참고)타워 스텟 가치'!$B$2:$L$6,K$2,0)+(VLOOKUP($F853,'(참고)타워 스텟 가치'!$B$2:$L$6,K$2,0)*$E853)</f>
        <v>6986.2499999999882</v>
      </c>
      <c r="L853">
        <f>VLOOKUP($F853,'(참고)타워 스텟 가치'!$B$2:$L$6,L$2,0)+(VLOOKUP($F853,'(참고)타워 스텟 가치'!$B$2:$L$6,L$2,0)*$E853)</f>
        <v>116.4374999999998</v>
      </c>
      <c r="M853">
        <f>VLOOKUP($F853,'(참고)타워 스텟 가치'!$B$2:$L$6,M$2,0)+(VLOOKUP($F853,'(참고)타워 스텟 가치'!$B$2:$L$6,M$2,0)*$E853)</f>
        <v>20.699999999999967</v>
      </c>
      <c r="N853">
        <f>VLOOKUP($F853,'(참고)타워 스텟 가치'!$B$2:$L$6,N$2,0)+(VLOOKUP($F853,'(참고)타워 스텟 가치'!$B$2:$L$6,N$2,0)*$E853)</f>
        <v>0</v>
      </c>
      <c r="O853">
        <f>VLOOKUP($F853,'(참고)타워 스텟 가치'!$B$2:$L$6,O$2,0)+(VLOOKUP($F853,'(참고)타워 스텟 가치'!$B$2:$L$6,O$2,0)*$E853)</f>
        <v>0</v>
      </c>
      <c r="P853">
        <f>VLOOKUP($F853,'(참고)타워 스텟 가치'!$B$2:$L$6,P$2,0)+(VLOOKUP($F853,'(참고)타워 스텟 가치'!$B$2:$L$6,P$2,0)*$E853)</f>
        <v>68.999999999999886</v>
      </c>
      <c r="Q853">
        <f>SUM('스테이지별 몬스터 스텟'!H853*'(참고)타워 스텟 가치'!$Q$17,'스테이지별 몬스터 스텟'!I853*'(참고)타워 스텟 가치'!$R$17,'스테이지별 몬스터 스텟'!J853*'(참고)타워 스텟 가치'!$S$17,'스테이지별 몬스터 스텟'!K853*'(참고)타워 스텟 가치'!$T$17,'스테이지별 몬스터 스텟'!L853*'(참고)타워 스텟 가치'!$U$17,'스테이지별 몬스터 스텟'!M853*'(참고)타워 스텟 가치'!$V$17,'스테이지별 몬스터 스텟'!N853*'(참고)타워 스텟 가치'!$W$17,'스테이지별 몬스터 스텟'!O853*'(참고)타워 스텟 가치'!$X$17,'스테이지별 몬스터 스텟'!P853*'(참고)타워 스텟 가치'!$Y$17)</f>
        <v>535881.16874999902</v>
      </c>
      <c r="R853">
        <v>1</v>
      </c>
      <c r="S853">
        <f>VLOOKUP($F853,'(참고)타워 스텟 가치'!$B$7:$L$11,S$2,0)+(VLOOKUP($F853,'(참고)타워 스텟 가치'!$B$7:$L$11,S$2,0)*$E853)</f>
        <v>582.18749999999909</v>
      </c>
      <c r="T853">
        <f>VLOOKUP($F853,'(참고)타워 스텟 가치'!$B$7:$L$11,T$2,0)+(VLOOKUP($F853,'(참고)타워 스텟 가치'!$B$7:$L$11,T$2,0)*$E853)</f>
        <v>1047.9374999999982</v>
      </c>
      <c r="U853">
        <f>VLOOKUP($F853,'(참고)타워 스텟 가치'!$B$7:$L$11,U$2,0)+(VLOOKUP($F853,'(참고)타워 스텟 가치'!$B$7:$L$11,U$2,0)*$E853)</f>
        <v>344999.99999999942</v>
      </c>
      <c r="V853">
        <f>VLOOKUP($F853,'(참고)타워 스텟 가치'!$B$7:$L$11,V$2,0)+(VLOOKUP($F853,'(참고)타워 스텟 가치'!$B$7:$L$11,V$2,0)*$E853)</f>
        <v>6986.2499999999882</v>
      </c>
      <c r="W853">
        <f>VLOOKUP($F853,'(참고)타워 스텟 가치'!$B$7:$L$11,W$2,0)+(VLOOKUP($F853,'(참고)타워 스텟 가치'!$B$7:$L$11,W$2,0)*$E853)</f>
        <v>116.4374999999998</v>
      </c>
      <c r="X853">
        <f>VLOOKUP($F853,'(참고)타워 스텟 가치'!$B$7:$L$11,X$2,0)+(VLOOKUP($F853,'(참고)타워 스텟 가치'!$B$7:$L$11,X$2,0)*$E853)</f>
        <v>20.699999999999967</v>
      </c>
      <c r="Y853">
        <f>VLOOKUP($F853,'(참고)타워 스텟 가치'!$B$7:$L$11,Y$2,0)+(VLOOKUP($F853,'(참고)타워 스텟 가치'!$B$7:$L$11,Y$2,0)*$E853)</f>
        <v>0</v>
      </c>
      <c r="Z853">
        <f>VLOOKUP($F853,'(참고)타워 스텟 가치'!$B$7:$L$11,Z$2,0)+(VLOOKUP($F853,'(참고)타워 스텟 가치'!$B$7:$L$11,Z$2,0)*$E853)</f>
        <v>0</v>
      </c>
      <c r="AA853">
        <f>VLOOKUP($F853,'(참고)타워 스텟 가치'!$B$7:$L$11,AA$2,0)+(VLOOKUP($F853,'(참고)타워 스텟 가치'!$B$7:$L$11,AA$2,0)*$E853)</f>
        <v>68.999999999999886</v>
      </c>
      <c r="AB853">
        <f>SUM('스테이지별 몬스터 스텟'!S853*'(참고)타워 스텟 가치'!$Q$17,'스테이지별 몬스터 스텟'!T853*'(참고)타워 스텟 가치'!$R$17,'스테이지별 몬스터 스텟'!U853*'(참고)타워 스텟 가치'!$S$17,'스테이지별 몬스터 스텟'!V853*'(참고)타워 스텟 가치'!$T$17,'스테이지별 몬스터 스텟'!W853*'(참고)타워 스텟 가치'!$U$17,'스테이지별 몬스터 스텟'!X853*'(참고)타워 스텟 가치'!$V$17,'스테이지별 몬스터 스텟'!Y853*'(참고)타워 스텟 가치'!$W$17,'스테이지별 몬스터 스텟'!Z853*'(참고)타워 스텟 가치'!$X$17,'스테이지별 몬스터 스텟'!AA853*'(참고)타워 스텟 가치'!$Y$17)</f>
        <v>534600.35624999902</v>
      </c>
      <c r="AC853">
        <v>2</v>
      </c>
      <c r="AD853">
        <f>VLOOKUP($F853,'(참고)타워 스텟 가치'!$B$12:$L$16,AD$2,0)+(VLOOKUP($F853,'(참고)타워 스텟 가치'!$B$12:$L$16,AD$2,0)*$E853)</f>
        <v>582.18749999999909</v>
      </c>
      <c r="AE853">
        <f>VLOOKUP($F853,'(참고)타워 스텟 가치'!$B$12:$L$16,AE$2,0)+(VLOOKUP($F853,'(참고)타워 스텟 가치'!$B$12:$L$16,AE$2,0)*$E853)</f>
        <v>698.62499999999886</v>
      </c>
      <c r="AF853">
        <f>VLOOKUP($F853,'(참고)타워 스텟 가치'!$B$12:$L$16,AF$2,0)+(VLOOKUP($F853,'(참고)타워 스텟 가치'!$B$12:$L$16,AF$2,0)*$E853)</f>
        <v>344999.99999999942</v>
      </c>
      <c r="AG853">
        <f>VLOOKUP($F853,'(참고)타워 스텟 가치'!$B$12:$L$16,AG$2,0)+(VLOOKUP($F853,'(참고)타워 스텟 가치'!$B$12:$L$16,AG$2,0)*$E853)</f>
        <v>3493.1249999999941</v>
      </c>
      <c r="AH853">
        <f>VLOOKUP($F853,'(참고)타워 스텟 가치'!$B$12:$L$16,AH$2,0)+(VLOOKUP($F853,'(참고)타워 스텟 가치'!$B$12:$L$16,AH$2,0)*$E853)</f>
        <v>116.4374999999998</v>
      </c>
      <c r="AI853">
        <f>VLOOKUP($F853,'(참고)타워 스텟 가치'!$B$12:$L$16,AI$2,0)+(VLOOKUP($F853,'(참고)타워 스텟 가치'!$B$12:$L$16,AI$2,0)*$E853)</f>
        <v>20.699999999999967</v>
      </c>
      <c r="AJ853">
        <f>VLOOKUP($F853,'(참고)타워 스텟 가치'!$B$12:$L$16,AJ$2,0)+(VLOOKUP($F853,'(참고)타워 스텟 가치'!$B$12:$L$16,AJ$2,0)*$E853)</f>
        <v>0</v>
      </c>
      <c r="AK853">
        <f>VLOOKUP($F853,'(참고)타워 스텟 가치'!$B$12:$L$16,AK$2,0)+(VLOOKUP($F853,'(참고)타워 스텟 가치'!$B$12:$L$16,AK$2,0)*$E853)</f>
        <v>0</v>
      </c>
      <c r="AL853">
        <f>VLOOKUP($F853,'(참고)타워 스텟 가치'!$B$12:$L$16,AL$2,0)+(VLOOKUP($F853,'(참고)타워 스텟 가치'!$B$12:$L$16,AL$2,0)*$E853)</f>
        <v>137.99999999999977</v>
      </c>
      <c r="AM853">
        <f>SUM('스테이지별 몬스터 스텟'!AD853*'(참고)타워 스텟 가치'!$Q$17,'스테이지별 몬스터 스텟'!AE853*'(참고)타워 스텟 가치'!$R$17,'스테이지별 몬스터 스텟'!AF853*'(참고)타워 스텟 가치'!$S$17,'스테이지별 몬스터 스텟'!AG853*'(참고)타워 스텟 가치'!$T$17,'스테이지별 몬스터 스텟'!AH853*'(참고)타워 스텟 가치'!$U$17,'스테이지별 몬스터 스텟'!AI853*'(참고)타워 스텟 가치'!$V$17,'스테이지별 몬스터 스텟'!AJ853*'(참고)타워 스텟 가치'!$W$17,'스테이지별 몬스터 스텟'!AK853*'(참고)타워 스텟 가치'!$X$17,'스테이지별 몬스터 스텟'!AL853*'(참고)타워 스텟 가치'!$Y$17)</f>
        <v>527228.13749999902</v>
      </c>
      <c r="AN853">
        <v>3</v>
      </c>
    </row>
    <row r="854" spans="3:40" x14ac:dyDescent="0.3">
      <c r="C854">
        <v>5</v>
      </c>
      <c r="D854">
        <f t="shared" si="41"/>
        <v>170</v>
      </c>
      <c r="E854" s="52">
        <f>VLOOKUP(D854,'스테이지별 난이도 설정'!B:C,2,0)</f>
        <v>67.999999999999886</v>
      </c>
      <c r="F854" t="str">
        <f t="shared" si="42"/>
        <v>스페셜</v>
      </c>
      <c r="G854">
        <f t="shared" si="40"/>
        <v>6</v>
      </c>
      <c r="H854">
        <f>VLOOKUP($F854,'(참고)타워 스텟 가치'!$B$2:$L$6,H$2,0)+(VLOOKUP($F854,'(참고)타워 스텟 가치'!$B$2:$L$6,H$2,0)*$E854)</f>
        <v>2619.8437499999959</v>
      </c>
      <c r="I854">
        <f>VLOOKUP($F854,'(참고)타워 스텟 가치'!$B$2:$L$6,I$2,0)+(VLOOKUP($F854,'(참고)타워 스텟 가치'!$B$2:$L$6,I$2,0)*$E854)</f>
        <v>523.96874999999909</v>
      </c>
      <c r="J854">
        <f>VLOOKUP($F854,'(참고)타워 스텟 가치'!$B$2:$L$6,J$2,0)+(VLOOKUP($F854,'(참고)타워 스텟 가치'!$B$2:$L$6,J$2,0)*$E854)</f>
        <v>344999.99999999942</v>
      </c>
      <c r="K854">
        <f>VLOOKUP($F854,'(참고)타워 스텟 가치'!$B$2:$L$6,K$2,0)+(VLOOKUP($F854,'(참고)타워 스텟 가치'!$B$2:$L$6,K$2,0)*$E854)</f>
        <v>10479.374999999984</v>
      </c>
      <c r="L854">
        <f>VLOOKUP($F854,'(참고)타워 스텟 가치'!$B$2:$L$6,L$2,0)+(VLOOKUP($F854,'(참고)타워 스텟 가치'!$B$2:$L$6,L$2,0)*$E854)</f>
        <v>174.65624999999972</v>
      </c>
      <c r="M854">
        <f>VLOOKUP($F854,'(참고)타워 스텟 가치'!$B$2:$L$6,M$2,0)+(VLOOKUP($F854,'(참고)타워 스텟 가치'!$B$2:$L$6,M$2,0)*$E854)</f>
        <v>20.699999999999967</v>
      </c>
      <c r="N854">
        <f>VLOOKUP($F854,'(참고)타워 스텟 가치'!$B$2:$L$6,N$2,0)+(VLOOKUP($F854,'(참고)타워 스텟 가치'!$B$2:$L$6,N$2,0)*$E854)</f>
        <v>0</v>
      </c>
      <c r="O854">
        <f>VLOOKUP($F854,'(참고)타워 스텟 가치'!$B$2:$L$6,O$2,0)+(VLOOKUP($F854,'(참고)타워 스텟 가치'!$B$2:$L$6,O$2,0)*$E854)</f>
        <v>0</v>
      </c>
      <c r="P854">
        <f>VLOOKUP($F854,'(참고)타워 스텟 가치'!$B$2:$L$6,P$2,0)+(VLOOKUP($F854,'(참고)타워 스텟 가치'!$B$2:$L$6,P$2,0)*$E854)</f>
        <v>68.999999999999886</v>
      </c>
      <c r="Q854">
        <f>SUM('스테이지별 몬스터 스텟'!H854*'(참고)타워 스텟 가치'!$Q$17,'스테이지별 몬스터 스텟'!I854*'(참고)타워 스텟 가치'!$R$17,'스테이지별 몬스터 스텟'!J854*'(참고)타워 스텟 가치'!$S$17,'스테이지별 몬스터 스텟'!K854*'(참고)타워 스텟 가치'!$T$17,'스테이지별 몬스터 스텟'!L854*'(참고)타워 스텟 가치'!$U$17,'스테이지별 몬스터 스텟'!M854*'(참고)타워 스텟 가치'!$V$17,'스테이지별 몬스터 스텟'!N854*'(참고)타워 스텟 가치'!$W$17,'스테이지별 몬스터 스텟'!O854*'(참고)타워 스텟 가치'!$X$17,'스테이지별 몬스터 스텟'!P854*'(참고)타워 스텟 가치'!$Y$17)</f>
        <v>544992.40312499902</v>
      </c>
      <c r="R854">
        <v>1</v>
      </c>
      <c r="S854">
        <f>VLOOKUP($F854,'(참고)타워 스텟 가치'!$B$7:$L$11,S$2,0)+(VLOOKUP($F854,'(참고)타워 스텟 가치'!$B$7:$L$11,S$2,0)*$E854)</f>
        <v>873.28124999999852</v>
      </c>
      <c r="T854">
        <f>VLOOKUP($F854,'(참고)타워 스텟 가치'!$B$7:$L$11,T$2,0)+(VLOOKUP($F854,'(참고)타워 스텟 가치'!$B$7:$L$11,T$2,0)*$E854)</f>
        <v>1571.9062499999975</v>
      </c>
      <c r="U854">
        <f>VLOOKUP($F854,'(참고)타워 스텟 가치'!$B$7:$L$11,U$2,0)+(VLOOKUP($F854,'(참고)타워 스텟 가치'!$B$7:$L$11,U$2,0)*$E854)</f>
        <v>344999.99999999942</v>
      </c>
      <c r="V854">
        <f>VLOOKUP($F854,'(참고)타워 스텟 가치'!$B$7:$L$11,V$2,0)+(VLOOKUP($F854,'(참고)타워 스텟 가치'!$B$7:$L$11,V$2,0)*$E854)</f>
        <v>10479.374999999984</v>
      </c>
      <c r="W854">
        <f>VLOOKUP($F854,'(참고)타워 스텟 가치'!$B$7:$L$11,W$2,0)+(VLOOKUP($F854,'(참고)타워 스텟 가치'!$B$7:$L$11,W$2,0)*$E854)</f>
        <v>174.65624999999972</v>
      </c>
      <c r="X854">
        <f>VLOOKUP($F854,'(참고)타워 스텟 가치'!$B$7:$L$11,X$2,0)+(VLOOKUP($F854,'(참고)타워 스텟 가치'!$B$7:$L$11,X$2,0)*$E854)</f>
        <v>20.699999999999967</v>
      </c>
      <c r="Y854">
        <f>VLOOKUP($F854,'(참고)타워 스텟 가치'!$B$7:$L$11,Y$2,0)+(VLOOKUP($F854,'(참고)타워 스텟 가치'!$B$7:$L$11,Y$2,0)*$E854)</f>
        <v>0</v>
      </c>
      <c r="Z854">
        <f>VLOOKUP($F854,'(참고)타워 스텟 가치'!$B$7:$L$11,Z$2,0)+(VLOOKUP($F854,'(참고)타워 스텟 가치'!$B$7:$L$11,Z$2,0)*$E854)</f>
        <v>0</v>
      </c>
      <c r="AA854">
        <f>VLOOKUP($F854,'(참고)타워 스텟 가치'!$B$7:$L$11,AA$2,0)+(VLOOKUP($F854,'(참고)타워 스텟 가치'!$B$7:$L$11,AA$2,0)*$E854)</f>
        <v>68.999999999999886</v>
      </c>
      <c r="AB854">
        <f>SUM('스테이지별 몬스터 스텟'!S854*'(참고)타워 스텟 가치'!$Q$17,'스테이지별 몬스터 스텟'!T854*'(참고)타워 스텟 가치'!$R$17,'스테이지별 몬스터 스텟'!U854*'(참고)타워 스텟 가치'!$S$17,'스테이지별 몬스터 스텟'!V854*'(참고)타워 스텟 가치'!$T$17,'스테이지별 몬스터 스텟'!W854*'(참고)타워 스텟 가치'!$U$17,'스테이지별 몬스터 스텟'!X854*'(참고)타워 스텟 가치'!$V$17,'스테이지별 몬스터 스텟'!Y854*'(참고)타워 스텟 가치'!$W$17,'스테이지별 몬스터 스텟'!Z854*'(참고)타워 스텟 가치'!$X$17,'스테이지별 몬스터 스텟'!AA854*'(참고)타워 스텟 가치'!$Y$17)</f>
        <v>543071.18437499902</v>
      </c>
      <c r="AC854">
        <v>2</v>
      </c>
      <c r="AD854">
        <f>VLOOKUP($F854,'(참고)타워 스텟 가치'!$B$12:$L$16,AD$2,0)+(VLOOKUP($F854,'(참고)타워 스텟 가치'!$B$12:$L$16,AD$2,0)*$E854)</f>
        <v>873.28124999999852</v>
      </c>
      <c r="AE854">
        <f>VLOOKUP($F854,'(참고)타워 스텟 가치'!$B$12:$L$16,AE$2,0)+(VLOOKUP($F854,'(참고)타워 스텟 가치'!$B$12:$L$16,AE$2,0)*$E854)</f>
        <v>1047.9374999999982</v>
      </c>
      <c r="AF854">
        <f>VLOOKUP($F854,'(참고)타워 스텟 가치'!$B$12:$L$16,AF$2,0)+(VLOOKUP($F854,'(참고)타워 스텟 가치'!$B$12:$L$16,AF$2,0)*$E854)</f>
        <v>344999.99999999942</v>
      </c>
      <c r="AG854">
        <f>VLOOKUP($F854,'(참고)타워 스텟 가치'!$B$12:$L$16,AG$2,0)+(VLOOKUP($F854,'(참고)타워 스텟 가치'!$B$12:$L$16,AG$2,0)*$E854)</f>
        <v>5239.6874999999918</v>
      </c>
      <c r="AH854">
        <f>VLOOKUP($F854,'(참고)타워 스텟 가치'!$B$12:$L$16,AH$2,0)+(VLOOKUP($F854,'(참고)타워 스텟 가치'!$B$12:$L$16,AH$2,0)*$E854)</f>
        <v>174.65624999999972</v>
      </c>
      <c r="AI854">
        <f>VLOOKUP($F854,'(참고)타워 스텟 가치'!$B$12:$L$16,AI$2,0)+(VLOOKUP($F854,'(참고)타워 스텟 가치'!$B$12:$L$16,AI$2,0)*$E854)</f>
        <v>20.699999999999967</v>
      </c>
      <c r="AJ854">
        <f>VLOOKUP($F854,'(참고)타워 스텟 가치'!$B$12:$L$16,AJ$2,0)+(VLOOKUP($F854,'(참고)타워 스텟 가치'!$B$12:$L$16,AJ$2,0)*$E854)</f>
        <v>0</v>
      </c>
      <c r="AK854">
        <f>VLOOKUP($F854,'(참고)타워 스텟 가치'!$B$12:$L$16,AK$2,0)+(VLOOKUP($F854,'(참고)타워 스텟 가치'!$B$12:$L$16,AK$2,0)*$E854)</f>
        <v>0</v>
      </c>
      <c r="AL854">
        <f>VLOOKUP($F854,'(참고)타워 스텟 가치'!$B$12:$L$16,AL$2,0)+(VLOOKUP($F854,'(참고)타워 스텟 가치'!$B$12:$L$16,AL$2,0)*$E854)</f>
        <v>137.99999999999977</v>
      </c>
      <c r="AM854">
        <f>SUM('스테이지별 몬스터 스텟'!AD854*'(참고)타워 스텟 가치'!$Q$17,'스테이지별 몬스터 스텟'!AE854*'(참고)타워 스텟 가치'!$R$17,'스테이지별 몬스터 스텟'!AF854*'(참고)타워 스텟 가치'!$S$17,'스테이지별 몬스터 스텟'!AG854*'(참고)타워 스텟 가치'!$T$17,'스테이지별 몬스터 스텟'!AH854*'(참고)타워 스텟 가치'!$U$17,'스테이지별 몬스터 스텟'!AI854*'(참고)타워 스텟 가치'!$V$17,'스테이지별 몬스터 스텟'!AJ854*'(참고)타워 스텟 가치'!$W$17,'스테이지별 몬스터 스텟'!AK854*'(참고)타워 스텟 가치'!$X$17,'스테이지별 몬스터 스텟'!AL854*'(참고)타워 스텟 가치'!$Y$17)</f>
        <v>531943.85624999902</v>
      </c>
      <c r="AN854">
        <v>3</v>
      </c>
    </row>
    <row r="855" spans="3:40" x14ac:dyDescent="0.3">
      <c r="C855">
        <v>1</v>
      </c>
      <c r="D855">
        <f t="shared" si="41"/>
        <v>171</v>
      </c>
      <c r="E855" s="52">
        <f>VLOOKUP(D855,'스테이지별 난이도 설정'!B:C,2,0)</f>
        <v>68.399999999999892</v>
      </c>
      <c r="F855" t="str">
        <f t="shared" si="42"/>
        <v>일반</v>
      </c>
      <c r="G855">
        <f t="shared" si="40"/>
        <v>6</v>
      </c>
      <c r="H855">
        <f>VLOOKUP($F855,'(참고)타워 스텟 가치'!$B$2:$L$6,H$2,0)+(VLOOKUP($F855,'(참고)타워 스텟 가치'!$B$2:$L$6,H$2,0)*$E855)</f>
        <v>520.4999999999992</v>
      </c>
      <c r="I855">
        <f>VLOOKUP($F855,'(참고)타워 스텟 가치'!$B$2:$L$6,I$2,0)+(VLOOKUP($F855,'(참고)타워 스텟 가치'!$B$2:$L$6,I$2,0)*$E855)</f>
        <v>104.09999999999984</v>
      </c>
      <c r="J855">
        <f>VLOOKUP($F855,'(참고)타워 스텟 가치'!$B$2:$L$6,J$2,0)+(VLOOKUP($F855,'(참고)타워 스텟 가치'!$B$2:$L$6,J$2,0)*$E855)</f>
        <v>346999.99999999948</v>
      </c>
      <c r="K855">
        <f>VLOOKUP($F855,'(참고)타워 스텟 가치'!$B$2:$L$6,K$2,0)+(VLOOKUP($F855,'(참고)타워 스텟 가치'!$B$2:$L$6,K$2,0)*$E855)</f>
        <v>2081.9999999999968</v>
      </c>
      <c r="L855">
        <f>VLOOKUP($F855,'(참고)타워 스텟 가치'!$B$2:$L$6,L$2,0)+(VLOOKUP($F855,'(참고)타워 스텟 가치'!$B$2:$L$6,L$2,0)*$E855)</f>
        <v>34.699999999999946</v>
      </c>
      <c r="M855">
        <f>VLOOKUP($F855,'(참고)타워 스텟 가치'!$B$2:$L$6,M$2,0)+(VLOOKUP($F855,'(참고)타워 스텟 가치'!$B$2:$L$6,M$2,0)*$E855)</f>
        <v>20.819999999999968</v>
      </c>
      <c r="N855">
        <f>VLOOKUP($F855,'(참고)타워 스텟 가치'!$B$2:$L$6,N$2,0)+(VLOOKUP($F855,'(참고)타워 스텟 가치'!$B$2:$L$6,N$2,0)*$E855)</f>
        <v>0</v>
      </c>
      <c r="O855">
        <f>VLOOKUP($F855,'(참고)타워 스텟 가치'!$B$2:$L$6,O$2,0)+(VLOOKUP($F855,'(참고)타워 스텟 가치'!$B$2:$L$6,O$2,0)*$E855)</f>
        <v>0</v>
      </c>
      <c r="P855">
        <f>VLOOKUP($F855,'(참고)타워 스텟 가치'!$B$2:$L$6,P$2,0)+(VLOOKUP($F855,'(참고)타워 스텟 가치'!$B$2:$L$6,P$2,0)*$E855)</f>
        <v>48.579999999999927</v>
      </c>
      <c r="Q855">
        <f>SUM('스테이지별 몬스터 스텟'!H855*'(참고)타워 스텟 가치'!$Q$17,'스테이지별 몬스터 스텟'!I855*'(참고)타워 스텟 가치'!$R$17,'스테이지별 몬스터 스텟'!J855*'(참고)타워 스텟 가치'!$S$17,'스테이지별 몬스터 스텟'!K855*'(참고)타워 스텟 가치'!$T$17,'스테이지별 몬스터 스텟'!L855*'(참고)타워 스텟 가치'!$U$17,'스테이지별 몬스터 스텟'!M855*'(참고)타워 스텟 가치'!$V$17,'스테이지별 몬스터 스텟'!N855*'(참고)타워 스텟 가치'!$W$17,'스테이지별 몬스터 스텟'!O855*'(참고)타워 스텟 가치'!$X$17,'스테이지별 몬스터 스텟'!P855*'(참고)타워 스텟 가치'!$Y$17)</f>
        <v>526048.52999999921</v>
      </c>
      <c r="R855">
        <v>1</v>
      </c>
      <c r="S855">
        <f>VLOOKUP($F855,'(참고)타워 스텟 가치'!$B$7:$L$11,S$2,0)+(VLOOKUP($F855,'(참고)타워 스텟 가치'!$B$7:$L$11,S$2,0)*$E855)</f>
        <v>173.49999999999972</v>
      </c>
      <c r="T855">
        <f>VLOOKUP($F855,'(참고)타워 스텟 가치'!$B$7:$L$11,T$2,0)+(VLOOKUP($F855,'(참고)타워 스텟 가치'!$B$7:$L$11,T$2,0)*$E855)</f>
        <v>312.2999999999995</v>
      </c>
      <c r="U855">
        <f>VLOOKUP($F855,'(참고)타워 스텟 가치'!$B$7:$L$11,U$2,0)+(VLOOKUP($F855,'(참고)타워 스텟 가치'!$B$7:$L$11,U$2,0)*$E855)</f>
        <v>346999.99999999948</v>
      </c>
      <c r="V855">
        <f>VLOOKUP($F855,'(참고)타워 스텟 가치'!$B$7:$L$11,V$2,0)+(VLOOKUP($F855,'(참고)타워 스텟 가치'!$B$7:$L$11,V$2,0)*$E855)</f>
        <v>2081.9999999999968</v>
      </c>
      <c r="W855">
        <f>VLOOKUP($F855,'(참고)타워 스텟 가치'!$B$7:$L$11,W$2,0)+(VLOOKUP($F855,'(참고)타워 스텟 가치'!$B$7:$L$11,W$2,0)*$E855)</f>
        <v>34.699999999999946</v>
      </c>
      <c r="X855">
        <f>VLOOKUP($F855,'(참고)타워 스텟 가치'!$B$7:$L$11,X$2,0)+(VLOOKUP($F855,'(참고)타워 스텟 가치'!$B$7:$L$11,X$2,0)*$E855)</f>
        <v>20.819999999999968</v>
      </c>
      <c r="Y855">
        <f>VLOOKUP($F855,'(참고)타워 스텟 가치'!$B$7:$L$11,Y$2,0)+(VLOOKUP($F855,'(참고)타워 스텟 가치'!$B$7:$L$11,Y$2,0)*$E855)</f>
        <v>0</v>
      </c>
      <c r="Z855">
        <f>VLOOKUP($F855,'(참고)타워 스텟 가치'!$B$7:$L$11,Z$2,0)+(VLOOKUP($F855,'(참고)타워 스텟 가치'!$B$7:$L$11,Z$2,0)*$E855)</f>
        <v>0</v>
      </c>
      <c r="AA855">
        <f>VLOOKUP($F855,'(참고)타워 스텟 가치'!$B$7:$L$11,AA$2,0)+(VLOOKUP($F855,'(참고)타워 스텟 가치'!$B$7:$L$11,AA$2,0)*$E855)</f>
        <v>48.579999999999927</v>
      </c>
      <c r="AB855">
        <f>SUM('스테이지별 몬스터 스텟'!S855*'(참고)타워 스텟 가치'!$Q$17,'스테이지별 몬스터 스텟'!T855*'(참고)타워 스텟 가치'!$R$17,'스테이지별 몬스터 스텟'!U855*'(참고)타워 스텟 가치'!$S$17,'스테이지별 몬스터 스텟'!V855*'(참고)타워 스텟 가치'!$T$17,'스테이지별 몬스터 스텟'!W855*'(참고)타워 스텟 가치'!$U$17,'스테이지별 몬스터 스텟'!X855*'(참고)타워 스텟 가치'!$V$17,'스테이지별 몬스터 스텟'!Y855*'(참고)타워 스텟 가치'!$W$17,'스테이지별 몬스터 스텟'!Z855*'(참고)타워 스텟 가치'!$X$17,'스테이지별 몬스터 스텟'!AA855*'(참고)타워 스텟 가치'!$Y$17)</f>
        <v>525666.82999999914</v>
      </c>
      <c r="AC855">
        <v>2</v>
      </c>
      <c r="AD855">
        <f>VLOOKUP($F855,'(참고)타워 스텟 가치'!$B$12:$L$16,AD$2,0)+(VLOOKUP($F855,'(참고)타워 스텟 가치'!$B$12:$L$16,AD$2,0)*$E855)</f>
        <v>173.49999999999972</v>
      </c>
      <c r="AE855">
        <f>VLOOKUP($F855,'(참고)타워 스텟 가치'!$B$12:$L$16,AE$2,0)+(VLOOKUP($F855,'(참고)타워 스텟 가치'!$B$12:$L$16,AE$2,0)*$E855)</f>
        <v>208.19999999999968</v>
      </c>
      <c r="AF855">
        <f>VLOOKUP($F855,'(참고)타워 스텟 가치'!$B$12:$L$16,AF$2,0)+(VLOOKUP($F855,'(참고)타워 스텟 가치'!$B$12:$L$16,AF$2,0)*$E855)</f>
        <v>346999.99999999948</v>
      </c>
      <c r="AG855">
        <f>VLOOKUP($F855,'(참고)타워 스텟 가치'!$B$12:$L$16,AG$2,0)+(VLOOKUP($F855,'(참고)타워 스텟 가치'!$B$12:$L$16,AG$2,0)*$E855)</f>
        <v>1040.9999999999984</v>
      </c>
      <c r="AH855">
        <f>VLOOKUP($F855,'(참고)타워 스텟 가치'!$B$12:$L$16,AH$2,0)+(VLOOKUP($F855,'(참고)타워 스텟 가치'!$B$12:$L$16,AH$2,0)*$E855)</f>
        <v>34.699999999999946</v>
      </c>
      <c r="AI855">
        <f>VLOOKUP($F855,'(참고)타워 스텟 가치'!$B$12:$L$16,AI$2,0)+(VLOOKUP($F855,'(참고)타워 스텟 가치'!$B$12:$L$16,AI$2,0)*$E855)</f>
        <v>20.819999999999968</v>
      </c>
      <c r="AJ855">
        <f>VLOOKUP($F855,'(참고)타워 스텟 가치'!$B$12:$L$16,AJ$2,0)+(VLOOKUP($F855,'(참고)타워 스텟 가치'!$B$12:$L$16,AJ$2,0)*$E855)</f>
        <v>0</v>
      </c>
      <c r="AK855">
        <f>VLOOKUP($F855,'(참고)타워 스텟 가치'!$B$12:$L$16,AK$2,0)+(VLOOKUP($F855,'(참고)타워 스텟 가치'!$B$12:$L$16,AK$2,0)*$E855)</f>
        <v>0</v>
      </c>
      <c r="AL855">
        <f>VLOOKUP($F855,'(참고)타워 스텟 가치'!$B$12:$L$16,AL$2,0)+(VLOOKUP($F855,'(참고)타워 스텟 가치'!$B$12:$L$16,AL$2,0)*$E855)</f>
        <v>97.159999999999854</v>
      </c>
      <c r="AM855">
        <f>SUM('스테이지별 몬스터 스텟'!AD855*'(참고)타워 스텟 가치'!$Q$17,'스테이지별 몬스터 스텟'!AE855*'(참고)타워 스텟 가치'!$R$17,'스테이지별 몬스터 스텟'!AF855*'(참고)타워 스텟 가치'!$S$17,'스테이지별 몬스터 스텟'!AG855*'(참고)타워 스텟 가치'!$T$17,'스테이지별 몬스터 스텟'!AH855*'(참고)타워 스텟 가치'!$U$17,'스테이지별 몬스터 스텟'!AI855*'(참고)타워 스텟 가치'!$V$17,'스테이지별 몬스터 스텟'!AJ855*'(참고)타워 스텟 가치'!$W$17,'스테이지별 몬스터 스텟'!AK855*'(참고)타워 스텟 가치'!$X$17,'스테이지별 몬스터 스텟'!AL855*'(참고)타워 스텟 가치'!$Y$17)</f>
        <v>523525.83999999921</v>
      </c>
      <c r="AN855">
        <v>3</v>
      </c>
    </row>
    <row r="856" spans="3:40" x14ac:dyDescent="0.3">
      <c r="C856">
        <v>2</v>
      </c>
      <c r="D856">
        <f t="shared" si="41"/>
        <v>171</v>
      </c>
      <c r="E856" s="52">
        <f>VLOOKUP(D856,'스테이지별 난이도 설정'!B:C,2,0)</f>
        <v>68.399999999999892</v>
      </c>
      <c r="F856" t="str">
        <f t="shared" si="42"/>
        <v>레어</v>
      </c>
      <c r="G856">
        <f t="shared" si="40"/>
        <v>6</v>
      </c>
      <c r="H856">
        <f>VLOOKUP($F856,'(참고)타워 스텟 가치'!$B$2:$L$6,H$2,0)+(VLOOKUP($F856,'(참고)타워 스텟 가치'!$B$2:$L$6,H$2,0)*$E856)</f>
        <v>780.74999999999875</v>
      </c>
      <c r="I856">
        <f>VLOOKUP($F856,'(참고)타워 스텟 가치'!$B$2:$L$6,I$2,0)+(VLOOKUP($F856,'(참고)타워 스텟 가치'!$B$2:$L$6,I$2,0)*$E856)</f>
        <v>156.14999999999975</v>
      </c>
      <c r="J856">
        <f>VLOOKUP($F856,'(참고)타워 스텟 가치'!$B$2:$L$6,J$2,0)+(VLOOKUP($F856,'(참고)타워 스텟 가치'!$B$2:$L$6,J$2,0)*$E856)</f>
        <v>346999.99999999948</v>
      </c>
      <c r="K856">
        <f>VLOOKUP($F856,'(참고)타워 스텟 가치'!$B$2:$L$6,K$2,0)+(VLOOKUP($F856,'(참고)타워 스텟 가치'!$B$2:$L$6,K$2,0)*$E856)</f>
        <v>3122.999999999995</v>
      </c>
      <c r="L856">
        <f>VLOOKUP($F856,'(참고)타워 스텟 가치'!$B$2:$L$6,L$2,0)+(VLOOKUP($F856,'(참고)타워 스텟 가치'!$B$2:$L$6,L$2,0)*$E856)</f>
        <v>52.049999999999919</v>
      </c>
      <c r="M856">
        <f>VLOOKUP($F856,'(참고)타워 스텟 가치'!$B$2:$L$6,M$2,0)+(VLOOKUP($F856,'(참고)타워 스텟 가치'!$B$2:$L$6,M$2,0)*$E856)</f>
        <v>20.819999999999968</v>
      </c>
      <c r="N856">
        <f>VLOOKUP($F856,'(참고)타워 스텟 가치'!$B$2:$L$6,N$2,0)+(VLOOKUP($F856,'(참고)타워 스텟 가치'!$B$2:$L$6,N$2,0)*$E856)</f>
        <v>0</v>
      </c>
      <c r="O856">
        <f>VLOOKUP($F856,'(참고)타워 스텟 가치'!$B$2:$L$6,O$2,0)+(VLOOKUP($F856,'(참고)타워 스텟 가치'!$B$2:$L$6,O$2,0)*$E856)</f>
        <v>0</v>
      </c>
      <c r="P856">
        <f>VLOOKUP($F856,'(참고)타워 스텟 가치'!$B$2:$L$6,P$2,0)+(VLOOKUP($F856,'(참고)타워 스텟 가치'!$B$2:$L$6,P$2,0)*$E856)</f>
        <v>48.579999999999927</v>
      </c>
      <c r="Q856">
        <f>SUM('스테이지별 몬스터 스텟'!H856*'(참고)타워 스텟 가치'!$Q$17,'스테이지별 몬스터 스텟'!I856*'(참고)타워 스텟 가치'!$R$17,'스테이지별 몬스터 스텟'!J856*'(참고)타워 스텟 가치'!$S$17,'스테이지별 몬스터 스텟'!K856*'(참고)타워 스텟 가치'!$T$17,'스테이지별 몬스터 스텟'!L856*'(참고)타워 스텟 가치'!$U$17,'스테이지별 몬스터 스텟'!M856*'(참고)타워 스텟 가치'!$V$17,'스테이지별 몬스터 스텟'!N856*'(참고)타워 스텟 가치'!$W$17,'스테이지별 몬스터 스텟'!O856*'(참고)타워 스텟 가치'!$X$17,'스테이지별 몬스터 스텟'!P856*'(참고)타워 스텟 가치'!$Y$17)</f>
        <v>528763.80499999912</v>
      </c>
      <c r="R856">
        <v>1</v>
      </c>
      <c r="S856">
        <f>VLOOKUP($F856,'(참고)타워 스텟 가치'!$B$7:$L$11,S$2,0)+(VLOOKUP($F856,'(참고)타워 스텟 가치'!$B$7:$L$11,S$2,0)*$E856)</f>
        <v>260.2499999999996</v>
      </c>
      <c r="T856">
        <f>VLOOKUP($F856,'(참고)타워 스텟 가치'!$B$7:$L$11,T$2,0)+(VLOOKUP($F856,'(참고)타워 스텟 가치'!$B$7:$L$11,T$2,0)*$E856)</f>
        <v>468.44999999999925</v>
      </c>
      <c r="U856">
        <f>VLOOKUP($F856,'(참고)타워 스텟 가치'!$B$7:$L$11,U$2,0)+(VLOOKUP($F856,'(참고)타워 스텟 가치'!$B$7:$L$11,U$2,0)*$E856)</f>
        <v>346999.99999999948</v>
      </c>
      <c r="V856">
        <f>VLOOKUP($F856,'(참고)타워 스텟 가치'!$B$7:$L$11,V$2,0)+(VLOOKUP($F856,'(참고)타워 스텟 가치'!$B$7:$L$11,V$2,0)*$E856)</f>
        <v>3122.999999999995</v>
      </c>
      <c r="W856">
        <f>VLOOKUP($F856,'(참고)타워 스텟 가치'!$B$7:$L$11,W$2,0)+(VLOOKUP($F856,'(참고)타워 스텟 가치'!$B$7:$L$11,W$2,0)*$E856)</f>
        <v>52.049999999999919</v>
      </c>
      <c r="X856">
        <f>VLOOKUP($F856,'(참고)타워 스텟 가치'!$B$7:$L$11,X$2,0)+(VLOOKUP($F856,'(참고)타워 스텟 가치'!$B$7:$L$11,X$2,0)*$E856)</f>
        <v>20.819999999999968</v>
      </c>
      <c r="Y856">
        <f>VLOOKUP($F856,'(참고)타워 스텟 가치'!$B$7:$L$11,Y$2,0)+(VLOOKUP($F856,'(참고)타워 스텟 가치'!$B$7:$L$11,Y$2,0)*$E856)</f>
        <v>0</v>
      </c>
      <c r="Z856">
        <f>VLOOKUP($F856,'(참고)타워 스텟 가치'!$B$7:$L$11,Z$2,0)+(VLOOKUP($F856,'(참고)타워 스텟 가치'!$B$7:$L$11,Z$2,0)*$E856)</f>
        <v>0</v>
      </c>
      <c r="AA856">
        <f>VLOOKUP($F856,'(참고)타워 스텟 가치'!$B$7:$L$11,AA$2,0)+(VLOOKUP($F856,'(참고)타워 스텟 가치'!$B$7:$L$11,AA$2,0)*$E856)</f>
        <v>48.579999999999927</v>
      </c>
      <c r="AB856">
        <f>SUM('스테이지별 몬스터 스텟'!S856*'(참고)타워 스텟 가치'!$Q$17,'스테이지별 몬스터 스텟'!T856*'(참고)타워 스텟 가치'!$R$17,'스테이지별 몬스터 스텟'!U856*'(참고)타워 스텟 가치'!$S$17,'스테이지별 몬스터 스텟'!V856*'(참고)타워 스텟 가치'!$T$17,'스테이지별 몬스터 스텟'!W856*'(참고)타워 스텟 가치'!$U$17,'스테이지별 몬스터 스텟'!X856*'(참고)타워 스텟 가치'!$V$17,'스테이지별 몬스터 스텟'!Y856*'(참고)타워 스텟 가치'!$W$17,'스테이지별 몬스터 스텟'!Z856*'(참고)타워 스텟 가치'!$X$17,'스테이지별 몬스터 스텟'!AA856*'(참고)타워 스텟 가치'!$Y$17)</f>
        <v>528191.25499999907</v>
      </c>
      <c r="AC856">
        <v>2</v>
      </c>
      <c r="AD856">
        <f>VLOOKUP($F856,'(참고)타워 스텟 가치'!$B$12:$L$16,AD$2,0)+(VLOOKUP($F856,'(참고)타워 스텟 가치'!$B$12:$L$16,AD$2,0)*$E856)</f>
        <v>260.2499999999996</v>
      </c>
      <c r="AE856">
        <f>VLOOKUP($F856,'(참고)타워 스텟 가치'!$B$12:$L$16,AE$2,0)+(VLOOKUP($F856,'(참고)타워 스텟 가치'!$B$12:$L$16,AE$2,0)*$E856)</f>
        <v>312.2999999999995</v>
      </c>
      <c r="AF856">
        <f>VLOOKUP($F856,'(참고)타워 스텟 가치'!$B$12:$L$16,AF$2,0)+(VLOOKUP($F856,'(참고)타워 스텟 가치'!$B$12:$L$16,AF$2,0)*$E856)</f>
        <v>346999.99999999948</v>
      </c>
      <c r="AG856">
        <f>VLOOKUP($F856,'(참고)타워 스텟 가치'!$B$12:$L$16,AG$2,0)+(VLOOKUP($F856,'(참고)타워 스텟 가치'!$B$12:$L$16,AG$2,0)*$E856)</f>
        <v>1561.4999999999975</v>
      </c>
      <c r="AH856">
        <f>VLOOKUP($F856,'(참고)타워 스텟 가치'!$B$12:$L$16,AH$2,0)+(VLOOKUP($F856,'(참고)타워 스텟 가치'!$B$12:$L$16,AH$2,0)*$E856)</f>
        <v>52.049999999999919</v>
      </c>
      <c r="AI856">
        <f>VLOOKUP($F856,'(참고)타워 스텟 가치'!$B$12:$L$16,AI$2,0)+(VLOOKUP($F856,'(참고)타워 스텟 가치'!$B$12:$L$16,AI$2,0)*$E856)</f>
        <v>20.819999999999968</v>
      </c>
      <c r="AJ856">
        <f>VLOOKUP($F856,'(참고)타워 스텟 가치'!$B$12:$L$16,AJ$2,0)+(VLOOKUP($F856,'(참고)타워 스텟 가치'!$B$12:$L$16,AJ$2,0)*$E856)</f>
        <v>0</v>
      </c>
      <c r="AK856">
        <f>VLOOKUP($F856,'(참고)타워 스텟 가치'!$B$12:$L$16,AK$2,0)+(VLOOKUP($F856,'(참고)타워 스텟 가치'!$B$12:$L$16,AK$2,0)*$E856)</f>
        <v>0</v>
      </c>
      <c r="AL856">
        <f>VLOOKUP($F856,'(참고)타워 스텟 가치'!$B$12:$L$16,AL$2,0)+(VLOOKUP($F856,'(참고)타워 스텟 가치'!$B$12:$L$16,AL$2,0)*$E856)</f>
        <v>97.159999999999854</v>
      </c>
      <c r="AM856">
        <f>SUM('스테이지별 몬스터 스텟'!AD856*'(참고)타워 스텟 가치'!$Q$17,'스테이지별 몬스터 스텟'!AE856*'(참고)타워 스텟 가치'!$R$17,'스테이지별 몬스터 스텟'!AF856*'(참고)타워 스텟 가치'!$S$17,'스테이지별 몬스터 스텟'!AG856*'(참고)타워 스텟 가치'!$T$17,'스테이지별 몬스터 스텟'!AH856*'(참고)타워 스텟 가치'!$U$17,'스테이지별 몬스터 스텟'!AI856*'(참고)타워 스텟 가치'!$V$17,'스테이지별 몬스터 스텟'!AJ856*'(참고)타워 스텟 가치'!$W$17,'스테이지별 몬스터 스텟'!AK856*'(참고)타워 스텟 가치'!$X$17,'스테이지별 몬스터 스텟'!AL856*'(참고)타워 스텟 가치'!$Y$17)</f>
        <v>524931.18999999901</v>
      </c>
      <c r="AN856">
        <v>3</v>
      </c>
    </row>
    <row r="857" spans="3:40" x14ac:dyDescent="0.3">
      <c r="C857">
        <v>3</v>
      </c>
      <c r="D857">
        <f t="shared" si="41"/>
        <v>171</v>
      </c>
      <c r="E857" s="52">
        <f>VLOOKUP(D857,'스테이지별 난이도 설정'!B:C,2,0)</f>
        <v>68.399999999999892</v>
      </c>
      <c r="F857" t="str">
        <f t="shared" si="42"/>
        <v>에픽</v>
      </c>
      <c r="G857">
        <f t="shared" si="40"/>
        <v>6</v>
      </c>
      <c r="H857">
        <f>VLOOKUP($F857,'(참고)타워 스텟 가치'!$B$2:$L$6,H$2,0)+(VLOOKUP($F857,'(참고)타워 스텟 가치'!$B$2:$L$6,H$2,0)*$E857)</f>
        <v>1171.1249999999982</v>
      </c>
      <c r="I857">
        <f>VLOOKUP($F857,'(참고)타워 스텟 가치'!$B$2:$L$6,I$2,0)+(VLOOKUP($F857,'(참고)타워 스텟 가치'!$B$2:$L$6,I$2,0)*$E857)</f>
        <v>234.22499999999962</v>
      </c>
      <c r="J857">
        <f>VLOOKUP($F857,'(참고)타워 스텟 가치'!$B$2:$L$6,J$2,0)+(VLOOKUP($F857,'(참고)타워 스텟 가치'!$B$2:$L$6,J$2,0)*$E857)</f>
        <v>346999.99999999948</v>
      </c>
      <c r="K857">
        <f>VLOOKUP($F857,'(참고)타워 스텟 가치'!$B$2:$L$6,K$2,0)+(VLOOKUP($F857,'(참고)타워 스텟 가치'!$B$2:$L$6,K$2,0)*$E857)</f>
        <v>4684.4999999999927</v>
      </c>
      <c r="L857">
        <f>VLOOKUP($F857,'(참고)타워 스텟 가치'!$B$2:$L$6,L$2,0)+(VLOOKUP($F857,'(참고)타워 스텟 가치'!$B$2:$L$6,L$2,0)*$E857)</f>
        <v>78.074999999999875</v>
      </c>
      <c r="M857">
        <f>VLOOKUP($F857,'(참고)타워 스텟 가치'!$B$2:$L$6,M$2,0)+(VLOOKUP($F857,'(참고)타워 스텟 가치'!$B$2:$L$6,M$2,0)*$E857)</f>
        <v>20.819999999999968</v>
      </c>
      <c r="N857">
        <f>VLOOKUP($F857,'(참고)타워 스텟 가치'!$B$2:$L$6,N$2,0)+(VLOOKUP($F857,'(참고)타워 스텟 가치'!$B$2:$L$6,N$2,0)*$E857)</f>
        <v>0</v>
      </c>
      <c r="O857">
        <f>VLOOKUP($F857,'(참고)타워 스텟 가치'!$B$2:$L$6,O$2,0)+(VLOOKUP($F857,'(참고)타워 스텟 가치'!$B$2:$L$6,O$2,0)*$E857)</f>
        <v>0</v>
      </c>
      <c r="P857">
        <f>VLOOKUP($F857,'(참고)타워 스텟 가치'!$B$2:$L$6,P$2,0)+(VLOOKUP($F857,'(참고)타워 스텟 가치'!$B$2:$L$6,P$2,0)*$E857)</f>
        <v>48.579999999999927</v>
      </c>
      <c r="Q857">
        <f>SUM('스테이지별 몬스터 스텟'!H857*'(참고)타워 스텟 가치'!$Q$17,'스테이지별 몬스터 스텟'!I857*'(참고)타워 스텟 가치'!$R$17,'스테이지별 몬스터 스텟'!J857*'(참고)타워 스텟 가치'!$S$17,'스테이지별 몬스터 스텟'!K857*'(참고)타워 스텟 가치'!$T$17,'스테이지별 몬스터 스텟'!L857*'(참고)타워 스텟 가치'!$U$17,'스테이지별 몬스터 스텟'!M857*'(참고)타워 스텟 가치'!$V$17,'스테이지별 몬스터 스텟'!N857*'(참고)타워 스텟 가치'!$W$17,'스테이지별 몬스터 스텟'!O857*'(참고)타워 스텟 가치'!$X$17,'스테이지별 몬스터 스텟'!P857*'(참고)타워 스텟 가치'!$Y$17)</f>
        <v>532836.71749999921</v>
      </c>
      <c r="R857">
        <v>1</v>
      </c>
      <c r="S857">
        <f>VLOOKUP($F857,'(참고)타워 스텟 가치'!$B$7:$L$11,S$2,0)+(VLOOKUP($F857,'(참고)타워 스텟 가치'!$B$7:$L$11,S$2,0)*$E857)</f>
        <v>390.37499999999937</v>
      </c>
      <c r="T857">
        <f>VLOOKUP($F857,'(참고)타워 스텟 가치'!$B$7:$L$11,T$2,0)+(VLOOKUP($F857,'(참고)타워 스텟 가치'!$B$7:$L$11,T$2,0)*$E857)</f>
        <v>702.67499999999893</v>
      </c>
      <c r="U857">
        <f>VLOOKUP($F857,'(참고)타워 스텟 가치'!$B$7:$L$11,U$2,0)+(VLOOKUP($F857,'(참고)타워 스텟 가치'!$B$7:$L$11,U$2,0)*$E857)</f>
        <v>346999.99999999948</v>
      </c>
      <c r="V857">
        <f>VLOOKUP($F857,'(참고)타워 스텟 가치'!$B$7:$L$11,V$2,0)+(VLOOKUP($F857,'(참고)타워 스텟 가치'!$B$7:$L$11,V$2,0)*$E857)</f>
        <v>4684.4999999999927</v>
      </c>
      <c r="W857">
        <f>VLOOKUP($F857,'(참고)타워 스텟 가치'!$B$7:$L$11,W$2,0)+(VLOOKUP($F857,'(참고)타워 스텟 가치'!$B$7:$L$11,W$2,0)*$E857)</f>
        <v>78.074999999999875</v>
      </c>
      <c r="X857">
        <f>VLOOKUP($F857,'(참고)타워 스텟 가치'!$B$7:$L$11,X$2,0)+(VLOOKUP($F857,'(참고)타워 스텟 가치'!$B$7:$L$11,X$2,0)*$E857)</f>
        <v>20.819999999999968</v>
      </c>
      <c r="Y857">
        <f>VLOOKUP($F857,'(참고)타워 스텟 가치'!$B$7:$L$11,Y$2,0)+(VLOOKUP($F857,'(참고)타워 스텟 가치'!$B$7:$L$11,Y$2,0)*$E857)</f>
        <v>0</v>
      </c>
      <c r="Z857">
        <f>VLOOKUP($F857,'(참고)타워 스텟 가치'!$B$7:$L$11,Z$2,0)+(VLOOKUP($F857,'(참고)타워 스텟 가치'!$B$7:$L$11,Z$2,0)*$E857)</f>
        <v>0</v>
      </c>
      <c r="AA857">
        <f>VLOOKUP($F857,'(참고)타워 스텟 가치'!$B$7:$L$11,AA$2,0)+(VLOOKUP($F857,'(참고)타워 스텟 가치'!$B$7:$L$11,AA$2,0)*$E857)</f>
        <v>48.579999999999927</v>
      </c>
      <c r="AB857">
        <f>SUM('스테이지별 몬스터 스텟'!S857*'(참고)타워 스텟 가치'!$Q$17,'스테이지별 몬스터 스텟'!T857*'(참고)타워 스텟 가치'!$R$17,'스테이지별 몬스터 스텟'!U857*'(참고)타워 스텟 가치'!$S$17,'스테이지별 몬스터 스텟'!V857*'(참고)타워 스텟 가치'!$T$17,'스테이지별 몬스터 스텟'!W857*'(참고)타워 스텟 가치'!$U$17,'스테이지별 몬스터 스텟'!X857*'(참고)타워 스텟 가치'!$V$17,'스테이지별 몬스터 스텟'!Y857*'(참고)타워 스텟 가치'!$W$17,'스테이지별 몬스터 스텟'!Z857*'(참고)타워 스텟 가치'!$X$17,'스테이지별 몬스터 스텟'!AA857*'(참고)타워 스텟 가치'!$Y$17)</f>
        <v>531977.89249999914</v>
      </c>
      <c r="AC857">
        <v>2</v>
      </c>
      <c r="AD857">
        <f>VLOOKUP($F857,'(참고)타워 스텟 가치'!$B$12:$L$16,AD$2,0)+(VLOOKUP($F857,'(참고)타워 스텟 가치'!$B$12:$L$16,AD$2,0)*$E857)</f>
        <v>390.37499999999937</v>
      </c>
      <c r="AE857">
        <f>VLOOKUP($F857,'(참고)타워 스텟 가치'!$B$12:$L$16,AE$2,0)+(VLOOKUP($F857,'(참고)타워 스텟 가치'!$B$12:$L$16,AE$2,0)*$E857)</f>
        <v>468.44999999999925</v>
      </c>
      <c r="AF857">
        <f>VLOOKUP($F857,'(참고)타워 스텟 가치'!$B$12:$L$16,AF$2,0)+(VLOOKUP($F857,'(참고)타워 스텟 가치'!$B$12:$L$16,AF$2,0)*$E857)</f>
        <v>346999.99999999948</v>
      </c>
      <c r="AG857">
        <f>VLOOKUP($F857,'(참고)타워 스텟 가치'!$B$12:$L$16,AG$2,0)+(VLOOKUP($F857,'(참고)타워 스텟 가치'!$B$12:$L$16,AG$2,0)*$E857)</f>
        <v>2342.2499999999964</v>
      </c>
      <c r="AH857">
        <f>VLOOKUP($F857,'(참고)타워 스텟 가치'!$B$12:$L$16,AH$2,0)+(VLOOKUP($F857,'(참고)타워 스텟 가치'!$B$12:$L$16,AH$2,0)*$E857)</f>
        <v>78.074999999999875</v>
      </c>
      <c r="AI857">
        <f>VLOOKUP($F857,'(참고)타워 스텟 가치'!$B$12:$L$16,AI$2,0)+(VLOOKUP($F857,'(참고)타워 스텟 가치'!$B$12:$L$16,AI$2,0)*$E857)</f>
        <v>20.819999999999968</v>
      </c>
      <c r="AJ857">
        <f>VLOOKUP($F857,'(참고)타워 스텟 가치'!$B$12:$L$16,AJ$2,0)+(VLOOKUP($F857,'(참고)타워 스텟 가치'!$B$12:$L$16,AJ$2,0)*$E857)</f>
        <v>0</v>
      </c>
      <c r="AK857">
        <f>VLOOKUP($F857,'(참고)타워 스텟 가치'!$B$12:$L$16,AK$2,0)+(VLOOKUP($F857,'(참고)타워 스텟 가치'!$B$12:$L$16,AK$2,0)*$E857)</f>
        <v>0</v>
      </c>
      <c r="AL857">
        <f>VLOOKUP($F857,'(참고)타워 스텟 가치'!$B$12:$L$16,AL$2,0)+(VLOOKUP($F857,'(참고)타워 스텟 가치'!$B$12:$L$16,AL$2,0)*$E857)</f>
        <v>97.159999999999854</v>
      </c>
      <c r="AM857">
        <f>SUM('스테이지별 몬스터 스텟'!AD857*'(참고)타워 스텟 가치'!$Q$17,'스테이지별 몬스터 스텟'!AE857*'(참고)타워 스텟 가치'!$R$17,'스테이지별 몬스터 스텟'!AF857*'(참고)타워 스텟 가치'!$S$17,'스테이지별 몬스터 스텟'!AG857*'(참고)타워 스텟 가치'!$T$17,'스테이지별 몬스터 스텟'!AH857*'(참고)타워 스텟 가치'!$U$17,'스테이지별 몬스터 스텟'!AI857*'(참고)타워 스텟 가치'!$V$17,'스테이지별 몬스터 스텟'!AJ857*'(참고)타워 스텟 가치'!$W$17,'스테이지별 몬스터 스텟'!AK857*'(참고)타워 스텟 가치'!$X$17,'스테이지별 몬스터 스텟'!AL857*'(참고)타워 스텟 가치'!$Y$17)</f>
        <v>527039.21499999904</v>
      </c>
      <c r="AN857">
        <v>3</v>
      </c>
    </row>
    <row r="858" spans="3:40" x14ac:dyDescent="0.3">
      <c r="C858">
        <v>4</v>
      </c>
      <c r="D858">
        <f t="shared" si="41"/>
        <v>171</v>
      </c>
      <c r="E858" s="52">
        <f>VLOOKUP(D858,'스테이지별 난이도 설정'!B:C,2,0)</f>
        <v>68.399999999999892</v>
      </c>
      <c r="F858" t="str">
        <f t="shared" si="42"/>
        <v>유니크</v>
      </c>
      <c r="G858">
        <f t="shared" si="40"/>
        <v>6</v>
      </c>
      <c r="H858">
        <f>VLOOKUP($F858,'(참고)타워 스텟 가치'!$B$2:$L$6,H$2,0)+(VLOOKUP($F858,'(참고)타워 스텟 가치'!$B$2:$L$6,H$2,0)*$E858)</f>
        <v>1756.6874999999973</v>
      </c>
      <c r="I858">
        <f>VLOOKUP($F858,'(참고)타워 스텟 가치'!$B$2:$L$6,I$2,0)+(VLOOKUP($F858,'(참고)타워 스텟 가치'!$B$2:$L$6,I$2,0)*$E858)</f>
        <v>351.33749999999947</v>
      </c>
      <c r="J858">
        <f>VLOOKUP($F858,'(참고)타워 스텟 가치'!$B$2:$L$6,J$2,0)+(VLOOKUP($F858,'(참고)타워 스텟 가치'!$B$2:$L$6,J$2,0)*$E858)</f>
        <v>346999.99999999948</v>
      </c>
      <c r="K858">
        <f>VLOOKUP($F858,'(참고)타워 스텟 가치'!$B$2:$L$6,K$2,0)+(VLOOKUP($F858,'(참고)타워 스텟 가치'!$B$2:$L$6,K$2,0)*$E858)</f>
        <v>7026.7499999999891</v>
      </c>
      <c r="L858">
        <f>VLOOKUP($F858,'(참고)타워 스텟 가치'!$B$2:$L$6,L$2,0)+(VLOOKUP($F858,'(참고)타워 스텟 가치'!$B$2:$L$6,L$2,0)*$E858)</f>
        <v>117.11249999999981</v>
      </c>
      <c r="M858">
        <f>VLOOKUP($F858,'(참고)타워 스텟 가치'!$B$2:$L$6,M$2,0)+(VLOOKUP($F858,'(참고)타워 스텟 가치'!$B$2:$L$6,M$2,0)*$E858)</f>
        <v>20.819999999999968</v>
      </c>
      <c r="N858">
        <f>VLOOKUP($F858,'(참고)타워 스텟 가치'!$B$2:$L$6,N$2,0)+(VLOOKUP($F858,'(참고)타워 스텟 가치'!$B$2:$L$6,N$2,0)*$E858)</f>
        <v>0</v>
      </c>
      <c r="O858">
        <f>VLOOKUP($F858,'(참고)타워 스텟 가치'!$B$2:$L$6,O$2,0)+(VLOOKUP($F858,'(참고)타워 스텟 가치'!$B$2:$L$6,O$2,0)*$E858)</f>
        <v>0</v>
      </c>
      <c r="P858">
        <f>VLOOKUP($F858,'(참고)타워 스텟 가치'!$B$2:$L$6,P$2,0)+(VLOOKUP($F858,'(참고)타워 스텟 가치'!$B$2:$L$6,P$2,0)*$E858)</f>
        <v>69.399999999999892</v>
      </c>
      <c r="Q858">
        <f>SUM('스테이지별 몬스터 스텟'!H858*'(참고)타워 스텟 가치'!$Q$17,'스테이지별 몬스터 스텟'!I858*'(참고)타워 스텟 가치'!$R$17,'스테이지별 몬스터 스텟'!J858*'(참고)타워 스텟 가치'!$S$17,'스테이지별 몬스터 스텟'!K858*'(참고)타워 스텟 가치'!$T$17,'스테이지별 몬스터 스텟'!L858*'(참고)타워 스텟 가치'!$U$17,'스테이지별 몬스터 스텟'!M858*'(참고)타워 스텟 가치'!$V$17,'스테이지별 몬스터 스텟'!N858*'(참고)타워 스텟 가치'!$W$17,'스테이지별 몬스터 스텟'!O858*'(참고)타워 스텟 가치'!$X$17,'스테이지별 몬스터 스텟'!P858*'(참고)타워 스텟 가치'!$Y$17)</f>
        <v>538987.72624999913</v>
      </c>
      <c r="R858">
        <v>1</v>
      </c>
      <c r="S858">
        <f>VLOOKUP($F858,'(참고)타워 스텟 가치'!$B$7:$L$11,S$2,0)+(VLOOKUP($F858,'(참고)타워 스텟 가치'!$B$7:$L$11,S$2,0)*$E858)</f>
        <v>585.56249999999909</v>
      </c>
      <c r="T858">
        <f>VLOOKUP($F858,'(참고)타워 스텟 가치'!$B$7:$L$11,T$2,0)+(VLOOKUP($F858,'(참고)타워 스텟 가치'!$B$7:$L$11,T$2,0)*$E858)</f>
        <v>1054.0124999999985</v>
      </c>
      <c r="U858">
        <f>VLOOKUP($F858,'(참고)타워 스텟 가치'!$B$7:$L$11,U$2,0)+(VLOOKUP($F858,'(참고)타워 스텟 가치'!$B$7:$L$11,U$2,0)*$E858)</f>
        <v>346999.99999999948</v>
      </c>
      <c r="V858">
        <f>VLOOKUP($F858,'(참고)타워 스텟 가치'!$B$7:$L$11,V$2,0)+(VLOOKUP($F858,'(참고)타워 스텟 가치'!$B$7:$L$11,V$2,0)*$E858)</f>
        <v>7026.7499999999891</v>
      </c>
      <c r="W858">
        <f>VLOOKUP($F858,'(참고)타워 스텟 가치'!$B$7:$L$11,W$2,0)+(VLOOKUP($F858,'(참고)타워 스텟 가치'!$B$7:$L$11,W$2,0)*$E858)</f>
        <v>117.11249999999981</v>
      </c>
      <c r="X858">
        <f>VLOOKUP($F858,'(참고)타워 스텟 가치'!$B$7:$L$11,X$2,0)+(VLOOKUP($F858,'(참고)타워 스텟 가치'!$B$7:$L$11,X$2,0)*$E858)</f>
        <v>20.819999999999968</v>
      </c>
      <c r="Y858">
        <f>VLOOKUP($F858,'(참고)타워 스텟 가치'!$B$7:$L$11,Y$2,0)+(VLOOKUP($F858,'(참고)타워 스텟 가치'!$B$7:$L$11,Y$2,0)*$E858)</f>
        <v>0</v>
      </c>
      <c r="Z858">
        <f>VLOOKUP($F858,'(참고)타워 스텟 가치'!$B$7:$L$11,Z$2,0)+(VLOOKUP($F858,'(참고)타워 스텟 가치'!$B$7:$L$11,Z$2,0)*$E858)</f>
        <v>0</v>
      </c>
      <c r="AA858">
        <f>VLOOKUP($F858,'(참고)타워 스텟 가치'!$B$7:$L$11,AA$2,0)+(VLOOKUP($F858,'(참고)타워 스텟 가치'!$B$7:$L$11,AA$2,0)*$E858)</f>
        <v>69.399999999999892</v>
      </c>
      <c r="AB858">
        <f>SUM('스테이지별 몬스터 스텟'!S858*'(참고)타워 스텟 가치'!$Q$17,'스테이지별 몬스터 스텟'!T858*'(참고)타워 스텟 가치'!$R$17,'스테이지별 몬스터 스텟'!U858*'(참고)타워 스텟 가치'!$S$17,'스테이지별 몬스터 스텟'!V858*'(참고)타워 스텟 가치'!$T$17,'스테이지별 몬스터 스텟'!W858*'(참고)타워 스텟 가치'!$U$17,'스테이지별 몬스터 스텟'!X858*'(참고)타워 스텟 가치'!$V$17,'스테이지별 몬스터 스텟'!Y858*'(참고)타워 스텟 가치'!$W$17,'스테이지별 몬스터 스텟'!Z858*'(참고)타워 스텟 가치'!$X$17,'스테이지별 몬스터 스텟'!AA858*'(참고)타워 스텟 가치'!$Y$17)</f>
        <v>537699.48874999909</v>
      </c>
      <c r="AC858">
        <v>2</v>
      </c>
      <c r="AD858">
        <f>VLOOKUP($F858,'(참고)타워 스텟 가치'!$B$12:$L$16,AD$2,0)+(VLOOKUP($F858,'(참고)타워 스텟 가치'!$B$12:$L$16,AD$2,0)*$E858)</f>
        <v>585.56249999999909</v>
      </c>
      <c r="AE858">
        <f>VLOOKUP($F858,'(참고)타워 스텟 가치'!$B$12:$L$16,AE$2,0)+(VLOOKUP($F858,'(참고)타워 스텟 가치'!$B$12:$L$16,AE$2,0)*$E858)</f>
        <v>702.67499999999893</v>
      </c>
      <c r="AF858">
        <f>VLOOKUP($F858,'(참고)타워 스텟 가치'!$B$12:$L$16,AF$2,0)+(VLOOKUP($F858,'(참고)타워 스텟 가치'!$B$12:$L$16,AF$2,0)*$E858)</f>
        <v>346999.99999999948</v>
      </c>
      <c r="AG858">
        <f>VLOOKUP($F858,'(참고)타워 스텟 가치'!$B$12:$L$16,AG$2,0)+(VLOOKUP($F858,'(참고)타워 스텟 가치'!$B$12:$L$16,AG$2,0)*$E858)</f>
        <v>3513.3749999999945</v>
      </c>
      <c r="AH858">
        <f>VLOOKUP($F858,'(참고)타워 스텟 가치'!$B$12:$L$16,AH$2,0)+(VLOOKUP($F858,'(참고)타워 스텟 가치'!$B$12:$L$16,AH$2,0)*$E858)</f>
        <v>117.11249999999981</v>
      </c>
      <c r="AI858">
        <f>VLOOKUP($F858,'(참고)타워 스텟 가치'!$B$12:$L$16,AI$2,0)+(VLOOKUP($F858,'(참고)타워 스텟 가치'!$B$12:$L$16,AI$2,0)*$E858)</f>
        <v>20.819999999999968</v>
      </c>
      <c r="AJ858">
        <f>VLOOKUP($F858,'(참고)타워 스텟 가치'!$B$12:$L$16,AJ$2,0)+(VLOOKUP($F858,'(참고)타워 스텟 가치'!$B$12:$L$16,AJ$2,0)*$E858)</f>
        <v>0</v>
      </c>
      <c r="AK858">
        <f>VLOOKUP($F858,'(참고)타워 스텟 가치'!$B$12:$L$16,AK$2,0)+(VLOOKUP($F858,'(참고)타워 스텟 가치'!$B$12:$L$16,AK$2,0)*$E858)</f>
        <v>0</v>
      </c>
      <c r="AL858">
        <f>VLOOKUP($F858,'(참고)타워 스텟 가치'!$B$12:$L$16,AL$2,0)+(VLOOKUP($F858,'(참고)타워 스텟 가치'!$B$12:$L$16,AL$2,0)*$E858)</f>
        <v>138.79999999999978</v>
      </c>
      <c r="AM858">
        <f>SUM('스테이지별 몬스터 스텟'!AD858*'(참고)타워 스텟 가치'!$Q$17,'스테이지별 몬스터 스텟'!AE858*'(참고)타워 스텟 가치'!$R$17,'스테이지별 몬스터 스텟'!AF858*'(참고)타워 스텟 가치'!$S$17,'스테이지별 몬스터 스텟'!AG858*'(참고)타워 스텟 가치'!$T$17,'스테이지별 몬스터 스텟'!AH858*'(참고)타워 스텟 가치'!$U$17,'스테이지별 몬스터 스텟'!AI858*'(참고)타워 스텟 가치'!$V$17,'스테이지별 몬스터 스텟'!AJ858*'(참고)타워 스텟 가치'!$W$17,'스테이지별 몬스터 스텟'!AK858*'(참고)타워 스텟 가치'!$X$17,'스테이지별 몬스터 스텟'!AL858*'(참고)타워 스텟 가치'!$Y$17)</f>
        <v>530284.53249999904</v>
      </c>
      <c r="AN858">
        <v>3</v>
      </c>
    </row>
    <row r="859" spans="3:40" x14ac:dyDescent="0.3">
      <c r="C859">
        <v>5</v>
      </c>
      <c r="D859">
        <f t="shared" si="41"/>
        <v>171</v>
      </c>
      <c r="E859" s="52">
        <f>VLOOKUP(D859,'스테이지별 난이도 설정'!B:C,2,0)</f>
        <v>68.399999999999892</v>
      </c>
      <c r="F859" t="str">
        <f t="shared" si="42"/>
        <v>스페셜</v>
      </c>
      <c r="G859">
        <f t="shared" si="40"/>
        <v>6</v>
      </c>
      <c r="H859">
        <f>VLOOKUP($F859,'(참고)타워 스텟 가치'!$B$2:$L$6,H$2,0)+(VLOOKUP($F859,'(참고)타워 스텟 가치'!$B$2:$L$6,H$2,0)*$E859)</f>
        <v>2635.0312499999959</v>
      </c>
      <c r="I859">
        <f>VLOOKUP($F859,'(참고)타워 스텟 가치'!$B$2:$L$6,I$2,0)+(VLOOKUP($F859,'(참고)타워 스텟 가치'!$B$2:$L$6,I$2,0)*$E859)</f>
        <v>527.00624999999923</v>
      </c>
      <c r="J859">
        <f>VLOOKUP($F859,'(참고)타워 스텟 가치'!$B$2:$L$6,J$2,0)+(VLOOKUP($F859,'(참고)타워 스텟 가치'!$B$2:$L$6,J$2,0)*$E859)</f>
        <v>346999.99999999948</v>
      </c>
      <c r="K859">
        <f>VLOOKUP($F859,'(참고)타워 스텟 가치'!$B$2:$L$6,K$2,0)+(VLOOKUP($F859,'(참고)타워 스텟 가치'!$B$2:$L$6,K$2,0)*$E859)</f>
        <v>10540.124999999984</v>
      </c>
      <c r="L859">
        <f>VLOOKUP($F859,'(참고)타워 스텟 가치'!$B$2:$L$6,L$2,0)+(VLOOKUP($F859,'(참고)타워 스텟 가치'!$B$2:$L$6,L$2,0)*$E859)</f>
        <v>175.66874999999973</v>
      </c>
      <c r="M859">
        <f>VLOOKUP($F859,'(참고)타워 스텟 가치'!$B$2:$L$6,M$2,0)+(VLOOKUP($F859,'(참고)타워 스텟 가치'!$B$2:$L$6,M$2,0)*$E859)</f>
        <v>20.819999999999968</v>
      </c>
      <c r="N859">
        <f>VLOOKUP($F859,'(참고)타워 스텟 가치'!$B$2:$L$6,N$2,0)+(VLOOKUP($F859,'(참고)타워 스텟 가치'!$B$2:$L$6,N$2,0)*$E859)</f>
        <v>0</v>
      </c>
      <c r="O859">
        <f>VLOOKUP($F859,'(참고)타워 스텟 가치'!$B$2:$L$6,O$2,0)+(VLOOKUP($F859,'(참고)타워 스텟 가치'!$B$2:$L$6,O$2,0)*$E859)</f>
        <v>0</v>
      </c>
      <c r="P859">
        <f>VLOOKUP($F859,'(참고)타워 스텟 가치'!$B$2:$L$6,P$2,0)+(VLOOKUP($F859,'(참고)타워 스텟 가치'!$B$2:$L$6,P$2,0)*$E859)</f>
        <v>69.399999999999892</v>
      </c>
      <c r="Q859">
        <f>SUM('스테이지별 몬스터 스텟'!H859*'(참고)타워 스텟 가치'!$Q$17,'스테이지별 몬스터 스텟'!I859*'(참고)타워 스텟 가치'!$R$17,'스테이지별 몬스터 스텟'!J859*'(참고)타워 스텟 가치'!$S$17,'스테이지별 몬스터 스텟'!K859*'(참고)타워 스텟 가치'!$T$17,'스테이지별 몬스터 스텟'!L859*'(참고)타워 스텟 가치'!$U$17,'스테이지별 몬스터 스텟'!M859*'(참고)타워 스텟 가치'!$V$17,'스테이지별 몬스터 스텟'!N859*'(참고)타워 스텟 가치'!$W$17,'스테이지별 몬스터 스텟'!O859*'(참고)타워 스텟 가치'!$X$17,'스테이지별 몬스터 스텟'!P859*'(참고)타워 스텟 가치'!$Y$17)</f>
        <v>548151.77937499923</v>
      </c>
      <c r="R859">
        <v>1</v>
      </c>
      <c r="S859">
        <f>VLOOKUP($F859,'(참고)타워 스텟 가치'!$B$7:$L$11,S$2,0)+(VLOOKUP($F859,'(참고)타워 스텟 가치'!$B$7:$L$11,S$2,0)*$E859)</f>
        <v>878.34374999999864</v>
      </c>
      <c r="T859">
        <f>VLOOKUP($F859,'(참고)타워 스텟 가치'!$B$7:$L$11,T$2,0)+(VLOOKUP($F859,'(참고)타워 스텟 가치'!$B$7:$L$11,T$2,0)*$E859)</f>
        <v>1581.0187499999975</v>
      </c>
      <c r="U859">
        <f>VLOOKUP($F859,'(참고)타워 스텟 가치'!$B$7:$L$11,U$2,0)+(VLOOKUP($F859,'(참고)타워 스텟 가치'!$B$7:$L$11,U$2,0)*$E859)</f>
        <v>346999.99999999948</v>
      </c>
      <c r="V859">
        <f>VLOOKUP($F859,'(참고)타워 스텟 가치'!$B$7:$L$11,V$2,0)+(VLOOKUP($F859,'(참고)타워 스텟 가치'!$B$7:$L$11,V$2,0)*$E859)</f>
        <v>10540.124999999984</v>
      </c>
      <c r="W859">
        <f>VLOOKUP($F859,'(참고)타워 스텟 가치'!$B$7:$L$11,W$2,0)+(VLOOKUP($F859,'(참고)타워 스텟 가치'!$B$7:$L$11,W$2,0)*$E859)</f>
        <v>175.66874999999973</v>
      </c>
      <c r="X859">
        <f>VLOOKUP($F859,'(참고)타워 스텟 가치'!$B$7:$L$11,X$2,0)+(VLOOKUP($F859,'(참고)타워 스텟 가치'!$B$7:$L$11,X$2,0)*$E859)</f>
        <v>20.819999999999968</v>
      </c>
      <c r="Y859">
        <f>VLOOKUP($F859,'(참고)타워 스텟 가치'!$B$7:$L$11,Y$2,0)+(VLOOKUP($F859,'(참고)타워 스텟 가치'!$B$7:$L$11,Y$2,0)*$E859)</f>
        <v>0</v>
      </c>
      <c r="Z859">
        <f>VLOOKUP($F859,'(참고)타워 스텟 가치'!$B$7:$L$11,Z$2,0)+(VLOOKUP($F859,'(참고)타워 스텟 가치'!$B$7:$L$11,Z$2,0)*$E859)</f>
        <v>0</v>
      </c>
      <c r="AA859">
        <f>VLOOKUP($F859,'(참고)타워 스텟 가치'!$B$7:$L$11,AA$2,0)+(VLOOKUP($F859,'(참고)타워 스텟 가치'!$B$7:$L$11,AA$2,0)*$E859)</f>
        <v>69.399999999999892</v>
      </c>
      <c r="AB859">
        <f>SUM('스테이지별 몬스터 스텟'!S859*'(참고)타워 스텟 가치'!$Q$17,'스테이지별 몬스터 스텟'!T859*'(참고)타워 스텟 가치'!$R$17,'스테이지별 몬스터 스텟'!U859*'(참고)타워 스텟 가치'!$S$17,'스테이지별 몬스터 스텟'!V859*'(참고)타워 스텟 가치'!$T$17,'스테이지별 몬스터 스텟'!W859*'(참고)타워 스텟 가치'!$U$17,'스테이지별 몬스터 스텟'!X859*'(참고)타워 스텟 가치'!$V$17,'스테이지별 몬스터 스텟'!Y859*'(참고)타워 스텟 가치'!$W$17,'스테이지별 몬스터 스텟'!Z859*'(참고)타워 스텟 가치'!$X$17,'스테이지별 몬스터 스텟'!AA859*'(참고)타워 스텟 가치'!$Y$17)</f>
        <v>546219.42312499916</v>
      </c>
      <c r="AC859">
        <v>2</v>
      </c>
      <c r="AD859">
        <f>VLOOKUP($F859,'(참고)타워 스텟 가치'!$B$12:$L$16,AD$2,0)+(VLOOKUP($F859,'(참고)타워 스텟 가치'!$B$12:$L$16,AD$2,0)*$E859)</f>
        <v>878.34374999999864</v>
      </c>
      <c r="AE859">
        <f>VLOOKUP($F859,'(참고)타워 스텟 가치'!$B$12:$L$16,AE$2,0)+(VLOOKUP($F859,'(참고)타워 스텟 가치'!$B$12:$L$16,AE$2,0)*$E859)</f>
        <v>1054.0124999999985</v>
      </c>
      <c r="AF859">
        <f>VLOOKUP($F859,'(참고)타워 스텟 가치'!$B$12:$L$16,AF$2,0)+(VLOOKUP($F859,'(참고)타워 스텟 가치'!$B$12:$L$16,AF$2,0)*$E859)</f>
        <v>346999.99999999948</v>
      </c>
      <c r="AG859">
        <f>VLOOKUP($F859,'(참고)타워 스텟 가치'!$B$12:$L$16,AG$2,0)+(VLOOKUP($F859,'(참고)타워 스텟 가치'!$B$12:$L$16,AG$2,0)*$E859)</f>
        <v>5270.0624999999918</v>
      </c>
      <c r="AH859">
        <f>VLOOKUP($F859,'(참고)타워 스텟 가치'!$B$12:$L$16,AH$2,0)+(VLOOKUP($F859,'(참고)타워 스텟 가치'!$B$12:$L$16,AH$2,0)*$E859)</f>
        <v>175.66874999999973</v>
      </c>
      <c r="AI859">
        <f>VLOOKUP($F859,'(참고)타워 스텟 가치'!$B$12:$L$16,AI$2,0)+(VLOOKUP($F859,'(참고)타워 스텟 가치'!$B$12:$L$16,AI$2,0)*$E859)</f>
        <v>20.819999999999968</v>
      </c>
      <c r="AJ859">
        <f>VLOOKUP($F859,'(참고)타워 스텟 가치'!$B$12:$L$16,AJ$2,0)+(VLOOKUP($F859,'(참고)타워 스텟 가치'!$B$12:$L$16,AJ$2,0)*$E859)</f>
        <v>0</v>
      </c>
      <c r="AK859">
        <f>VLOOKUP($F859,'(참고)타워 스텟 가치'!$B$12:$L$16,AK$2,0)+(VLOOKUP($F859,'(참고)타워 스텟 가치'!$B$12:$L$16,AK$2,0)*$E859)</f>
        <v>0</v>
      </c>
      <c r="AL859">
        <f>VLOOKUP($F859,'(참고)타워 스텟 가치'!$B$12:$L$16,AL$2,0)+(VLOOKUP($F859,'(참고)타워 스텟 가치'!$B$12:$L$16,AL$2,0)*$E859)</f>
        <v>138.79999999999978</v>
      </c>
      <c r="AM859">
        <f>SUM('스테이지별 몬스터 스텟'!AD859*'(참고)타워 스텟 가치'!$Q$17,'스테이지별 몬스터 스텟'!AE859*'(참고)타워 스텟 가치'!$R$17,'스테이지별 몬스터 스텟'!AF859*'(참고)타워 스텟 가치'!$S$17,'스테이지별 몬스터 스텟'!AG859*'(참고)타워 스텟 가치'!$T$17,'스테이지별 몬스터 스텟'!AH859*'(참고)타워 스텟 가치'!$U$17,'스테이지별 몬스터 스텟'!AI859*'(참고)타워 스텟 가치'!$V$17,'스테이지별 몬스터 스텟'!AJ859*'(참고)타워 스텟 가치'!$W$17,'스테이지별 몬스터 스텟'!AK859*'(참고)타워 스텟 가치'!$X$17,'스테이지별 몬스터 스텟'!AL859*'(참고)타워 스텟 가치'!$Y$17)</f>
        <v>535027.58874999906</v>
      </c>
      <c r="AN859">
        <v>3</v>
      </c>
    </row>
    <row r="860" spans="3:40" x14ac:dyDescent="0.3">
      <c r="C860">
        <v>1</v>
      </c>
      <c r="D860">
        <f t="shared" si="41"/>
        <v>172</v>
      </c>
      <c r="E860" s="52">
        <f>VLOOKUP(D860,'스테이지별 난이도 설정'!B:C,2,0)</f>
        <v>68.799999999999898</v>
      </c>
      <c r="F860" t="str">
        <f t="shared" si="42"/>
        <v>일반</v>
      </c>
      <c r="G860">
        <f t="shared" si="40"/>
        <v>6</v>
      </c>
      <c r="H860">
        <f>VLOOKUP($F860,'(참고)타워 스텟 가치'!$B$2:$L$6,H$2,0)+(VLOOKUP($F860,'(참고)타워 스텟 가치'!$B$2:$L$6,H$2,0)*$E860)</f>
        <v>523.4999999999992</v>
      </c>
      <c r="I860">
        <f>VLOOKUP($F860,'(참고)타워 스텟 가치'!$B$2:$L$6,I$2,0)+(VLOOKUP($F860,'(참고)타워 스텟 가치'!$B$2:$L$6,I$2,0)*$E860)</f>
        <v>104.69999999999985</v>
      </c>
      <c r="J860">
        <f>VLOOKUP($F860,'(참고)타워 스텟 가치'!$B$2:$L$6,J$2,0)+(VLOOKUP($F860,'(참고)타워 스텟 가치'!$B$2:$L$6,J$2,0)*$E860)</f>
        <v>348999.99999999948</v>
      </c>
      <c r="K860">
        <f>VLOOKUP($F860,'(참고)타워 스텟 가치'!$B$2:$L$6,K$2,0)+(VLOOKUP($F860,'(참고)타워 스텟 가치'!$B$2:$L$6,K$2,0)*$E860)</f>
        <v>2093.9999999999968</v>
      </c>
      <c r="L860">
        <f>VLOOKUP($F860,'(참고)타워 스텟 가치'!$B$2:$L$6,L$2,0)+(VLOOKUP($F860,'(참고)타워 스텟 가치'!$B$2:$L$6,L$2,0)*$E860)</f>
        <v>34.899999999999949</v>
      </c>
      <c r="M860">
        <f>VLOOKUP($F860,'(참고)타워 스텟 가치'!$B$2:$L$6,M$2,0)+(VLOOKUP($F860,'(참고)타워 스텟 가치'!$B$2:$L$6,M$2,0)*$E860)</f>
        <v>20.939999999999969</v>
      </c>
      <c r="N860">
        <f>VLOOKUP($F860,'(참고)타워 스텟 가치'!$B$2:$L$6,N$2,0)+(VLOOKUP($F860,'(참고)타워 스텟 가치'!$B$2:$L$6,N$2,0)*$E860)</f>
        <v>0</v>
      </c>
      <c r="O860">
        <f>VLOOKUP($F860,'(참고)타워 스텟 가치'!$B$2:$L$6,O$2,0)+(VLOOKUP($F860,'(참고)타워 스텟 가치'!$B$2:$L$6,O$2,0)*$E860)</f>
        <v>0</v>
      </c>
      <c r="P860">
        <f>VLOOKUP($F860,'(참고)타워 스텟 가치'!$B$2:$L$6,P$2,0)+(VLOOKUP($F860,'(참고)타워 스텟 가치'!$B$2:$L$6,P$2,0)*$E860)</f>
        <v>48.859999999999928</v>
      </c>
      <c r="Q860">
        <f>SUM('스테이지별 몬스터 스텟'!H860*'(참고)타워 스텟 가치'!$Q$17,'스테이지별 몬스터 스텟'!I860*'(참고)타워 스텟 가치'!$R$17,'스테이지별 몬스터 스텟'!J860*'(참고)타워 스텟 가치'!$S$17,'스테이지별 몬스터 스텟'!K860*'(참고)타워 스텟 가치'!$T$17,'스테이지별 몬스터 스텟'!L860*'(참고)타워 스텟 가치'!$U$17,'스테이지별 몬스터 스텟'!M860*'(참고)타워 스텟 가치'!$V$17,'스테이지별 몬스터 스텟'!N860*'(참고)타워 스텟 가치'!$W$17,'스테이지별 몬스터 스텟'!O860*'(참고)타워 스텟 가치'!$X$17,'스테이지별 몬스터 스텟'!P860*'(참고)타워 스텟 가치'!$Y$17)</f>
        <v>529080.50999999919</v>
      </c>
      <c r="R860">
        <v>1</v>
      </c>
      <c r="S860">
        <f>VLOOKUP($F860,'(참고)타워 스텟 가치'!$B$7:$L$11,S$2,0)+(VLOOKUP($F860,'(참고)타워 스텟 가치'!$B$7:$L$11,S$2,0)*$E860)</f>
        <v>174.49999999999974</v>
      </c>
      <c r="T860">
        <f>VLOOKUP($F860,'(참고)타워 스텟 가치'!$B$7:$L$11,T$2,0)+(VLOOKUP($F860,'(참고)타워 스텟 가치'!$B$7:$L$11,T$2,0)*$E860)</f>
        <v>314.09999999999957</v>
      </c>
      <c r="U860">
        <f>VLOOKUP($F860,'(참고)타워 스텟 가치'!$B$7:$L$11,U$2,0)+(VLOOKUP($F860,'(참고)타워 스텟 가치'!$B$7:$L$11,U$2,0)*$E860)</f>
        <v>348999.99999999948</v>
      </c>
      <c r="V860">
        <f>VLOOKUP($F860,'(참고)타워 스텟 가치'!$B$7:$L$11,V$2,0)+(VLOOKUP($F860,'(참고)타워 스텟 가치'!$B$7:$L$11,V$2,0)*$E860)</f>
        <v>2093.9999999999968</v>
      </c>
      <c r="W860">
        <f>VLOOKUP($F860,'(참고)타워 스텟 가치'!$B$7:$L$11,W$2,0)+(VLOOKUP($F860,'(참고)타워 스텟 가치'!$B$7:$L$11,W$2,0)*$E860)</f>
        <v>34.899999999999949</v>
      </c>
      <c r="X860">
        <f>VLOOKUP($F860,'(참고)타워 스텟 가치'!$B$7:$L$11,X$2,0)+(VLOOKUP($F860,'(참고)타워 스텟 가치'!$B$7:$L$11,X$2,0)*$E860)</f>
        <v>20.939999999999969</v>
      </c>
      <c r="Y860">
        <f>VLOOKUP($F860,'(참고)타워 스텟 가치'!$B$7:$L$11,Y$2,0)+(VLOOKUP($F860,'(참고)타워 스텟 가치'!$B$7:$L$11,Y$2,0)*$E860)</f>
        <v>0</v>
      </c>
      <c r="Z860">
        <f>VLOOKUP($F860,'(참고)타워 스텟 가치'!$B$7:$L$11,Z$2,0)+(VLOOKUP($F860,'(참고)타워 스텟 가치'!$B$7:$L$11,Z$2,0)*$E860)</f>
        <v>0</v>
      </c>
      <c r="AA860">
        <f>VLOOKUP($F860,'(참고)타워 스텟 가치'!$B$7:$L$11,AA$2,0)+(VLOOKUP($F860,'(참고)타워 스텟 가치'!$B$7:$L$11,AA$2,0)*$E860)</f>
        <v>48.859999999999928</v>
      </c>
      <c r="AB860">
        <f>SUM('스테이지별 몬스터 스텟'!S860*'(참고)타워 스텟 가치'!$Q$17,'스테이지별 몬스터 스텟'!T860*'(참고)타워 스텟 가치'!$R$17,'스테이지별 몬스터 스텟'!U860*'(참고)타워 스텟 가치'!$S$17,'스테이지별 몬스터 스텟'!V860*'(참고)타워 스텟 가치'!$T$17,'스테이지별 몬스터 스텟'!W860*'(참고)타워 스텟 가치'!$U$17,'스테이지별 몬스터 스텟'!X860*'(참고)타워 스텟 가치'!$V$17,'스테이지별 몬스터 스텟'!Y860*'(참고)타워 스텟 가치'!$W$17,'스테이지별 몬스터 스텟'!Z860*'(참고)타워 스텟 가치'!$X$17,'스테이지별 몬스터 스텟'!AA860*'(참고)타워 스텟 가치'!$Y$17)</f>
        <v>528696.60999999917</v>
      </c>
      <c r="AC860">
        <v>2</v>
      </c>
      <c r="AD860">
        <f>VLOOKUP($F860,'(참고)타워 스텟 가치'!$B$12:$L$16,AD$2,0)+(VLOOKUP($F860,'(참고)타워 스텟 가치'!$B$12:$L$16,AD$2,0)*$E860)</f>
        <v>174.49999999999974</v>
      </c>
      <c r="AE860">
        <f>VLOOKUP($F860,'(참고)타워 스텟 가치'!$B$12:$L$16,AE$2,0)+(VLOOKUP($F860,'(참고)타워 스텟 가치'!$B$12:$L$16,AE$2,0)*$E860)</f>
        <v>209.39999999999969</v>
      </c>
      <c r="AF860">
        <f>VLOOKUP($F860,'(참고)타워 스텟 가치'!$B$12:$L$16,AF$2,0)+(VLOOKUP($F860,'(참고)타워 스텟 가치'!$B$12:$L$16,AF$2,0)*$E860)</f>
        <v>348999.99999999948</v>
      </c>
      <c r="AG860">
        <f>VLOOKUP($F860,'(참고)타워 스텟 가치'!$B$12:$L$16,AG$2,0)+(VLOOKUP($F860,'(참고)타워 스텟 가치'!$B$12:$L$16,AG$2,0)*$E860)</f>
        <v>1046.9999999999984</v>
      </c>
      <c r="AH860">
        <f>VLOOKUP($F860,'(참고)타워 스텟 가치'!$B$12:$L$16,AH$2,0)+(VLOOKUP($F860,'(참고)타워 스텟 가치'!$B$12:$L$16,AH$2,0)*$E860)</f>
        <v>34.899999999999949</v>
      </c>
      <c r="AI860">
        <f>VLOOKUP($F860,'(참고)타워 스텟 가치'!$B$12:$L$16,AI$2,0)+(VLOOKUP($F860,'(참고)타워 스텟 가치'!$B$12:$L$16,AI$2,0)*$E860)</f>
        <v>20.939999999999969</v>
      </c>
      <c r="AJ860">
        <f>VLOOKUP($F860,'(참고)타워 스텟 가치'!$B$12:$L$16,AJ$2,0)+(VLOOKUP($F860,'(참고)타워 스텟 가치'!$B$12:$L$16,AJ$2,0)*$E860)</f>
        <v>0</v>
      </c>
      <c r="AK860">
        <f>VLOOKUP($F860,'(참고)타워 스텟 가치'!$B$12:$L$16,AK$2,0)+(VLOOKUP($F860,'(참고)타워 스텟 가치'!$B$12:$L$16,AK$2,0)*$E860)</f>
        <v>0</v>
      </c>
      <c r="AL860">
        <f>VLOOKUP($F860,'(참고)타워 스텟 가치'!$B$12:$L$16,AL$2,0)+(VLOOKUP($F860,'(참고)타워 스텟 가치'!$B$12:$L$16,AL$2,0)*$E860)</f>
        <v>97.719999999999857</v>
      </c>
      <c r="AM860">
        <f>SUM('스테이지별 몬스터 스텟'!AD860*'(참고)타워 스텟 가치'!$Q$17,'스테이지별 몬스터 스텟'!AE860*'(참고)타워 스텟 가치'!$R$17,'스테이지별 몬스터 스텟'!AF860*'(참고)타워 스텟 가치'!$S$17,'스테이지별 몬스터 스텟'!AG860*'(참고)타워 스텟 가치'!$T$17,'스테이지별 몬스터 스텟'!AH860*'(참고)타워 스텟 가치'!$U$17,'스테이지별 몬스터 스텟'!AI860*'(참고)타워 스텟 가치'!$V$17,'스테이지별 몬스터 스텟'!AJ860*'(참고)타워 스텟 가치'!$W$17,'스테이지별 몬스터 스텟'!AK860*'(참고)타워 스텟 가치'!$X$17,'스테이지별 몬스터 스텟'!AL860*'(참고)타워 스텟 가치'!$Y$17)</f>
        <v>526543.2799999991</v>
      </c>
      <c r="AN860">
        <v>3</v>
      </c>
    </row>
    <row r="861" spans="3:40" x14ac:dyDescent="0.3">
      <c r="C861">
        <v>2</v>
      </c>
      <c r="D861">
        <f t="shared" si="41"/>
        <v>172</v>
      </c>
      <c r="E861" s="52">
        <f>VLOOKUP(D861,'스테이지별 난이도 설정'!B:C,2,0)</f>
        <v>68.799999999999898</v>
      </c>
      <c r="F861" t="str">
        <f t="shared" si="42"/>
        <v>레어</v>
      </c>
      <c r="G861">
        <f t="shared" si="40"/>
        <v>6</v>
      </c>
      <c r="H861">
        <f>VLOOKUP($F861,'(참고)타워 스텟 가치'!$B$2:$L$6,H$2,0)+(VLOOKUP($F861,'(참고)타워 스텟 가치'!$B$2:$L$6,H$2,0)*$E861)</f>
        <v>785.24999999999886</v>
      </c>
      <c r="I861">
        <f>VLOOKUP($F861,'(참고)타워 스텟 가치'!$B$2:$L$6,I$2,0)+(VLOOKUP($F861,'(참고)타워 스텟 가치'!$B$2:$L$6,I$2,0)*$E861)</f>
        <v>157.04999999999978</v>
      </c>
      <c r="J861">
        <f>VLOOKUP($F861,'(참고)타워 스텟 가치'!$B$2:$L$6,J$2,0)+(VLOOKUP($F861,'(참고)타워 스텟 가치'!$B$2:$L$6,J$2,0)*$E861)</f>
        <v>348999.99999999948</v>
      </c>
      <c r="K861">
        <f>VLOOKUP($F861,'(참고)타워 스텟 가치'!$B$2:$L$6,K$2,0)+(VLOOKUP($F861,'(참고)타워 스텟 가치'!$B$2:$L$6,K$2,0)*$E861)</f>
        <v>3140.9999999999955</v>
      </c>
      <c r="L861">
        <f>VLOOKUP($F861,'(참고)타워 스텟 가치'!$B$2:$L$6,L$2,0)+(VLOOKUP($F861,'(참고)타워 스텟 가치'!$B$2:$L$6,L$2,0)*$E861)</f>
        <v>52.349999999999923</v>
      </c>
      <c r="M861">
        <f>VLOOKUP($F861,'(참고)타워 스텟 가치'!$B$2:$L$6,M$2,0)+(VLOOKUP($F861,'(참고)타워 스텟 가치'!$B$2:$L$6,M$2,0)*$E861)</f>
        <v>20.939999999999969</v>
      </c>
      <c r="N861">
        <f>VLOOKUP($F861,'(참고)타워 스텟 가치'!$B$2:$L$6,N$2,0)+(VLOOKUP($F861,'(참고)타워 스텟 가치'!$B$2:$L$6,N$2,0)*$E861)</f>
        <v>0</v>
      </c>
      <c r="O861">
        <f>VLOOKUP($F861,'(참고)타워 스텟 가치'!$B$2:$L$6,O$2,0)+(VLOOKUP($F861,'(참고)타워 스텟 가치'!$B$2:$L$6,O$2,0)*$E861)</f>
        <v>0</v>
      </c>
      <c r="P861">
        <f>VLOOKUP($F861,'(참고)타워 스텟 가치'!$B$2:$L$6,P$2,0)+(VLOOKUP($F861,'(참고)타워 스텟 가치'!$B$2:$L$6,P$2,0)*$E861)</f>
        <v>48.859999999999928</v>
      </c>
      <c r="Q861">
        <f>SUM('스테이지별 몬스터 스텟'!H861*'(참고)타워 스텟 가치'!$Q$17,'스테이지별 몬스터 스텟'!I861*'(참고)타워 스텟 가치'!$R$17,'스테이지별 몬스터 스텟'!J861*'(참고)타워 스텟 가치'!$S$17,'스테이지별 몬스터 스텟'!K861*'(참고)타워 스텟 가치'!$T$17,'스테이지별 몬스터 스텟'!L861*'(참고)타워 스텟 가치'!$U$17,'스테이지별 몬스터 스텟'!M861*'(참고)타워 스텟 가치'!$V$17,'스테이지별 몬스터 스텟'!N861*'(참고)타워 스텟 가치'!$W$17,'스테이지별 몬스터 스텟'!O861*'(참고)타워 스텟 가치'!$X$17,'스테이지별 몬스터 스텟'!P861*'(참고)타워 스텟 가치'!$Y$17)</f>
        <v>531811.43499999901</v>
      </c>
      <c r="R861">
        <v>1</v>
      </c>
      <c r="S861">
        <f>VLOOKUP($F861,'(참고)타워 스텟 가치'!$B$7:$L$11,S$2,0)+(VLOOKUP($F861,'(참고)타워 스텟 가치'!$B$7:$L$11,S$2,0)*$E861)</f>
        <v>261.7499999999996</v>
      </c>
      <c r="T861">
        <f>VLOOKUP($F861,'(참고)타워 스텟 가치'!$B$7:$L$11,T$2,0)+(VLOOKUP($F861,'(참고)타워 스텟 가치'!$B$7:$L$11,T$2,0)*$E861)</f>
        <v>471.1499999999993</v>
      </c>
      <c r="U861">
        <f>VLOOKUP($F861,'(참고)타워 스텟 가치'!$B$7:$L$11,U$2,0)+(VLOOKUP($F861,'(참고)타워 스텟 가치'!$B$7:$L$11,U$2,0)*$E861)</f>
        <v>348999.99999999948</v>
      </c>
      <c r="V861">
        <f>VLOOKUP($F861,'(참고)타워 스텟 가치'!$B$7:$L$11,V$2,0)+(VLOOKUP($F861,'(참고)타워 스텟 가치'!$B$7:$L$11,V$2,0)*$E861)</f>
        <v>3140.9999999999955</v>
      </c>
      <c r="W861">
        <f>VLOOKUP($F861,'(참고)타워 스텟 가치'!$B$7:$L$11,W$2,0)+(VLOOKUP($F861,'(참고)타워 스텟 가치'!$B$7:$L$11,W$2,0)*$E861)</f>
        <v>52.349999999999923</v>
      </c>
      <c r="X861">
        <f>VLOOKUP($F861,'(참고)타워 스텟 가치'!$B$7:$L$11,X$2,0)+(VLOOKUP($F861,'(참고)타워 스텟 가치'!$B$7:$L$11,X$2,0)*$E861)</f>
        <v>20.939999999999969</v>
      </c>
      <c r="Y861">
        <f>VLOOKUP($F861,'(참고)타워 스텟 가치'!$B$7:$L$11,Y$2,0)+(VLOOKUP($F861,'(참고)타워 스텟 가치'!$B$7:$L$11,Y$2,0)*$E861)</f>
        <v>0</v>
      </c>
      <c r="Z861">
        <f>VLOOKUP($F861,'(참고)타워 스텟 가치'!$B$7:$L$11,Z$2,0)+(VLOOKUP($F861,'(참고)타워 스텟 가치'!$B$7:$L$11,Z$2,0)*$E861)</f>
        <v>0</v>
      </c>
      <c r="AA861">
        <f>VLOOKUP($F861,'(참고)타워 스텟 가치'!$B$7:$L$11,AA$2,0)+(VLOOKUP($F861,'(참고)타워 스텟 가치'!$B$7:$L$11,AA$2,0)*$E861)</f>
        <v>48.859999999999928</v>
      </c>
      <c r="AB861">
        <f>SUM('스테이지별 몬스터 스텟'!S861*'(참고)타워 스텟 가치'!$Q$17,'스테이지별 몬스터 스텟'!T861*'(참고)타워 스텟 가치'!$R$17,'스테이지별 몬스터 스텟'!U861*'(참고)타워 스텟 가치'!$S$17,'스테이지별 몬스터 스텟'!V861*'(참고)타워 스텟 가치'!$T$17,'스테이지별 몬스터 스텟'!W861*'(참고)타워 스텟 가치'!$U$17,'스테이지별 몬스터 스텟'!X861*'(참고)타워 스텟 가치'!$V$17,'스테이지별 몬스터 스텟'!Y861*'(참고)타워 스텟 가치'!$W$17,'스테이지별 몬스터 스텟'!Z861*'(참고)타워 스텟 가치'!$X$17,'스테이지별 몬스터 스텟'!AA861*'(참고)타워 스텟 가치'!$Y$17)</f>
        <v>531235.58499999903</v>
      </c>
      <c r="AC861">
        <v>2</v>
      </c>
      <c r="AD861">
        <f>VLOOKUP($F861,'(참고)타워 스텟 가치'!$B$12:$L$16,AD$2,0)+(VLOOKUP($F861,'(참고)타워 스텟 가치'!$B$12:$L$16,AD$2,0)*$E861)</f>
        <v>261.7499999999996</v>
      </c>
      <c r="AE861">
        <f>VLOOKUP($F861,'(참고)타워 스텟 가치'!$B$12:$L$16,AE$2,0)+(VLOOKUP($F861,'(참고)타워 스텟 가치'!$B$12:$L$16,AE$2,0)*$E861)</f>
        <v>314.09999999999957</v>
      </c>
      <c r="AF861">
        <f>VLOOKUP($F861,'(참고)타워 스텟 가치'!$B$12:$L$16,AF$2,0)+(VLOOKUP($F861,'(참고)타워 스텟 가치'!$B$12:$L$16,AF$2,0)*$E861)</f>
        <v>348999.99999999948</v>
      </c>
      <c r="AG861">
        <f>VLOOKUP($F861,'(참고)타워 스텟 가치'!$B$12:$L$16,AG$2,0)+(VLOOKUP($F861,'(참고)타워 스텟 가치'!$B$12:$L$16,AG$2,0)*$E861)</f>
        <v>1570.4999999999977</v>
      </c>
      <c r="AH861">
        <f>VLOOKUP($F861,'(참고)타워 스텟 가치'!$B$12:$L$16,AH$2,0)+(VLOOKUP($F861,'(참고)타워 스텟 가치'!$B$12:$L$16,AH$2,0)*$E861)</f>
        <v>52.349999999999923</v>
      </c>
      <c r="AI861">
        <f>VLOOKUP($F861,'(참고)타워 스텟 가치'!$B$12:$L$16,AI$2,0)+(VLOOKUP($F861,'(참고)타워 스텟 가치'!$B$12:$L$16,AI$2,0)*$E861)</f>
        <v>20.939999999999969</v>
      </c>
      <c r="AJ861">
        <f>VLOOKUP($F861,'(참고)타워 스텟 가치'!$B$12:$L$16,AJ$2,0)+(VLOOKUP($F861,'(참고)타워 스텟 가치'!$B$12:$L$16,AJ$2,0)*$E861)</f>
        <v>0</v>
      </c>
      <c r="AK861">
        <f>VLOOKUP($F861,'(참고)타워 스텟 가치'!$B$12:$L$16,AK$2,0)+(VLOOKUP($F861,'(참고)타워 스텟 가치'!$B$12:$L$16,AK$2,0)*$E861)</f>
        <v>0</v>
      </c>
      <c r="AL861">
        <f>VLOOKUP($F861,'(참고)타워 스텟 가치'!$B$12:$L$16,AL$2,0)+(VLOOKUP($F861,'(참고)타워 스텟 가치'!$B$12:$L$16,AL$2,0)*$E861)</f>
        <v>97.719999999999857</v>
      </c>
      <c r="AM861">
        <f>SUM('스테이지별 몬스터 스텟'!AD861*'(참고)타워 스텟 가치'!$Q$17,'스테이지별 몬스터 스텟'!AE861*'(참고)타워 스텟 가치'!$R$17,'스테이지별 몬스터 스텟'!AF861*'(참고)타워 스텟 가치'!$S$17,'스테이지별 몬스터 스텟'!AG861*'(참고)타워 스텟 가치'!$T$17,'스테이지별 몬스터 스텟'!AH861*'(참고)타워 스텟 가치'!$U$17,'스테이지별 몬스터 스텟'!AI861*'(참고)타워 스텟 가치'!$V$17,'스테이지별 몬스터 스텟'!AJ861*'(참고)타워 스텟 가치'!$W$17,'스테이지별 몬스터 스텟'!AK861*'(참고)타워 스텟 가치'!$X$17,'스테이지별 몬스터 스텟'!AL861*'(참고)타워 스텟 가치'!$Y$17)</f>
        <v>527956.72999999905</v>
      </c>
      <c r="AN861">
        <v>3</v>
      </c>
    </row>
    <row r="862" spans="3:40" x14ac:dyDescent="0.3">
      <c r="C862">
        <v>3</v>
      </c>
      <c r="D862">
        <f t="shared" si="41"/>
        <v>172</v>
      </c>
      <c r="E862" s="52">
        <f>VLOOKUP(D862,'스테이지별 난이도 설정'!B:C,2,0)</f>
        <v>68.799999999999898</v>
      </c>
      <c r="F862" t="str">
        <f t="shared" si="42"/>
        <v>에픽</v>
      </c>
      <c r="G862">
        <f t="shared" si="40"/>
        <v>6</v>
      </c>
      <c r="H862">
        <f>VLOOKUP($F862,'(참고)타워 스텟 가치'!$B$2:$L$6,H$2,0)+(VLOOKUP($F862,'(참고)타워 스텟 가치'!$B$2:$L$6,H$2,0)*$E862)</f>
        <v>1177.8749999999982</v>
      </c>
      <c r="I862">
        <f>VLOOKUP($F862,'(참고)타워 스텟 가치'!$B$2:$L$6,I$2,0)+(VLOOKUP($F862,'(참고)타워 스텟 가치'!$B$2:$L$6,I$2,0)*$E862)</f>
        <v>235.57499999999965</v>
      </c>
      <c r="J862">
        <f>VLOOKUP($F862,'(참고)타워 스텟 가치'!$B$2:$L$6,J$2,0)+(VLOOKUP($F862,'(참고)타워 스텟 가치'!$B$2:$L$6,J$2,0)*$E862)</f>
        <v>348999.99999999948</v>
      </c>
      <c r="K862">
        <f>VLOOKUP($F862,'(참고)타워 스텟 가치'!$B$2:$L$6,K$2,0)+(VLOOKUP($F862,'(참고)타워 스텟 가치'!$B$2:$L$6,K$2,0)*$E862)</f>
        <v>4711.4999999999927</v>
      </c>
      <c r="L862">
        <f>VLOOKUP($F862,'(참고)타워 스텟 가치'!$B$2:$L$6,L$2,0)+(VLOOKUP($F862,'(참고)타워 스텟 가치'!$B$2:$L$6,L$2,0)*$E862)</f>
        <v>78.524999999999892</v>
      </c>
      <c r="M862">
        <f>VLOOKUP($F862,'(참고)타워 스텟 가치'!$B$2:$L$6,M$2,0)+(VLOOKUP($F862,'(참고)타워 스텟 가치'!$B$2:$L$6,M$2,0)*$E862)</f>
        <v>20.939999999999969</v>
      </c>
      <c r="N862">
        <f>VLOOKUP($F862,'(참고)타워 스텟 가치'!$B$2:$L$6,N$2,0)+(VLOOKUP($F862,'(참고)타워 스텟 가치'!$B$2:$L$6,N$2,0)*$E862)</f>
        <v>0</v>
      </c>
      <c r="O862">
        <f>VLOOKUP($F862,'(참고)타워 스텟 가치'!$B$2:$L$6,O$2,0)+(VLOOKUP($F862,'(참고)타워 스텟 가치'!$B$2:$L$6,O$2,0)*$E862)</f>
        <v>0</v>
      </c>
      <c r="P862">
        <f>VLOOKUP($F862,'(참고)타워 스텟 가치'!$B$2:$L$6,P$2,0)+(VLOOKUP($F862,'(참고)타워 스텟 가치'!$B$2:$L$6,P$2,0)*$E862)</f>
        <v>48.859999999999928</v>
      </c>
      <c r="Q862">
        <f>SUM('스테이지별 몬스터 스텟'!H862*'(참고)타워 스텟 가치'!$Q$17,'스테이지별 몬스터 스텟'!I862*'(참고)타워 스텟 가치'!$R$17,'스테이지별 몬스터 스텟'!J862*'(참고)타워 스텟 가치'!$S$17,'스테이지별 몬스터 스텟'!K862*'(참고)타워 스텟 가치'!$T$17,'스테이지별 몬스터 스텟'!L862*'(참고)타워 스텟 가치'!$U$17,'스테이지별 몬스터 스텟'!M862*'(참고)타워 스텟 가치'!$V$17,'스테이지별 몬스터 스텟'!N862*'(참고)타워 스텟 가치'!$W$17,'스테이지별 몬스터 스텟'!O862*'(참고)타워 스텟 가치'!$X$17,'스테이지별 몬스터 스텟'!P862*'(참고)타워 스텟 가치'!$Y$17)</f>
        <v>535907.82249999919</v>
      </c>
      <c r="R862">
        <v>1</v>
      </c>
      <c r="S862">
        <f>VLOOKUP($F862,'(참고)타워 스텟 가치'!$B$7:$L$11,S$2,0)+(VLOOKUP($F862,'(참고)타워 스텟 가치'!$B$7:$L$11,S$2,0)*$E862)</f>
        <v>392.62499999999943</v>
      </c>
      <c r="T862">
        <f>VLOOKUP($F862,'(참고)타워 스텟 가치'!$B$7:$L$11,T$2,0)+(VLOOKUP($F862,'(참고)타워 스텟 가치'!$B$7:$L$11,T$2,0)*$E862)</f>
        <v>706.724999999999</v>
      </c>
      <c r="U862">
        <f>VLOOKUP($F862,'(참고)타워 스텟 가치'!$B$7:$L$11,U$2,0)+(VLOOKUP($F862,'(참고)타워 스텟 가치'!$B$7:$L$11,U$2,0)*$E862)</f>
        <v>348999.99999999948</v>
      </c>
      <c r="V862">
        <f>VLOOKUP($F862,'(참고)타워 스텟 가치'!$B$7:$L$11,V$2,0)+(VLOOKUP($F862,'(참고)타워 스텟 가치'!$B$7:$L$11,V$2,0)*$E862)</f>
        <v>4711.4999999999927</v>
      </c>
      <c r="W862">
        <f>VLOOKUP($F862,'(참고)타워 스텟 가치'!$B$7:$L$11,W$2,0)+(VLOOKUP($F862,'(참고)타워 스텟 가치'!$B$7:$L$11,W$2,0)*$E862)</f>
        <v>78.524999999999892</v>
      </c>
      <c r="X862">
        <f>VLOOKUP($F862,'(참고)타워 스텟 가치'!$B$7:$L$11,X$2,0)+(VLOOKUP($F862,'(참고)타워 스텟 가치'!$B$7:$L$11,X$2,0)*$E862)</f>
        <v>20.939999999999969</v>
      </c>
      <c r="Y862">
        <f>VLOOKUP($F862,'(참고)타워 스텟 가치'!$B$7:$L$11,Y$2,0)+(VLOOKUP($F862,'(참고)타워 스텟 가치'!$B$7:$L$11,Y$2,0)*$E862)</f>
        <v>0</v>
      </c>
      <c r="Z862">
        <f>VLOOKUP($F862,'(참고)타워 스텟 가치'!$B$7:$L$11,Z$2,0)+(VLOOKUP($F862,'(참고)타워 스텟 가치'!$B$7:$L$11,Z$2,0)*$E862)</f>
        <v>0</v>
      </c>
      <c r="AA862">
        <f>VLOOKUP($F862,'(참고)타워 스텟 가치'!$B$7:$L$11,AA$2,0)+(VLOOKUP($F862,'(참고)타워 스텟 가치'!$B$7:$L$11,AA$2,0)*$E862)</f>
        <v>48.859999999999928</v>
      </c>
      <c r="AB862">
        <f>SUM('스테이지별 몬스터 스텟'!S862*'(참고)타워 스텟 가치'!$Q$17,'스테이지별 몬스터 스텟'!T862*'(참고)타워 스텟 가치'!$R$17,'스테이지별 몬스터 스텟'!U862*'(참고)타워 스텟 가치'!$S$17,'스테이지별 몬스터 스텟'!V862*'(참고)타워 스텟 가치'!$T$17,'스테이지별 몬스터 스텟'!W862*'(참고)타워 스텟 가치'!$U$17,'스테이지별 몬스터 스텟'!X862*'(참고)타워 스텟 가치'!$V$17,'스테이지별 몬스터 스텟'!Y862*'(참고)타워 스텟 가치'!$W$17,'스테이지별 몬스터 스텟'!Z862*'(참고)타워 스텟 가치'!$X$17,'스테이지별 몬스터 스텟'!AA862*'(참고)타워 스텟 가치'!$Y$17)</f>
        <v>535044.04749999917</v>
      </c>
      <c r="AC862">
        <v>2</v>
      </c>
      <c r="AD862">
        <f>VLOOKUP($F862,'(참고)타워 스텟 가치'!$B$12:$L$16,AD$2,0)+(VLOOKUP($F862,'(참고)타워 스텟 가치'!$B$12:$L$16,AD$2,0)*$E862)</f>
        <v>392.62499999999943</v>
      </c>
      <c r="AE862">
        <f>VLOOKUP($F862,'(참고)타워 스텟 가치'!$B$12:$L$16,AE$2,0)+(VLOOKUP($F862,'(참고)타워 스텟 가치'!$B$12:$L$16,AE$2,0)*$E862)</f>
        <v>471.1499999999993</v>
      </c>
      <c r="AF862">
        <f>VLOOKUP($F862,'(참고)타워 스텟 가치'!$B$12:$L$16,AF$2,0)+(VLOOKUP($F862,'(참고)타워 스텟 가치'!$B$12:$L$16,AF$2,0)*$E862)</f>
        <v>348999.99999999948</v>
      </c>
      <c r="AG862">
        <f>VLOOKUP($F862,'(참고)타워 스텟 가치'!$B$12:$L$16,AG$2,0)+(VLOOKUP($F862,'(참고)타워 스텟 가치'!$B$12:$L$16,AG$2,0)*$E862)</f>
        <v>2355.7499999999964</v>
      </c>
      <c r="AH862">
        <f>VLOOKUP($F862,'(참고)타워 스텟 가치'!$B$12:$L$16,AH$2,0)+(VLOOKUP($F862,'(참고)타워 스텟 가치'!$B$12:$L$16,AH$2,0)*$E862)</f>
        <v>78.524999999999892</v>
      </c>
      <c r="AI862">
        <f>VLOOKUP($F862,'(참고)타워 스텟 가치'!$B$12:$L$16,AI$2,0)+(VLOOKUP($F862,'(참고)타워 스텟 가치'!$B$12:$L$16,AI$2,0)*$E862)</f>
        <v>20.939999999999969</v>
      </c>
      <c r="AJ862">
        <f>VLOOKUP($F862,'(참고)타워 스텟 가치'!$B$12:$L$16,AJ$2,0)+(VLOOKUP($F862,'(참고)타워 스텟 가치'!$B$12:$L$16,AJ$2,0)*$E862)</f>
        <v>0</v>
      </c>
      <c r="AK862">
        <f>VLOOKUP($F862,'(참고)타워 스텟 가치'!$B$12:$L$16,AK$2,0)+(VLOOKUP($F862,'(참고)타워 스텟 가치'!$B$12:$L$16,AK$2,0)*$E862)</f>
        <v>0</v>
      </c>
      <c r="AL862">
        <f>VLOOKUP($F862,'(참고)타워 스텟 가치'!$B$12:$L$16,AL$2,0)+(VLOOKUP($F862,'(참고)타워 스텟 가치'!$B$12:$L$16,AL$2,0)*$E862)</f>
        <v>97.719999999999857</v>
      </c>
      <c r="AM862">
        <f>SUM('스테이지별 몬스터 스텟'!AD862*'(참고)타워 스텟 가치'!$Q$17,'스테이지별 몬스터 스텟'!AE862*'(참고)타워 스텟 가치'!$R$17,'스테이지별 몬스터 스텟'!AF862*'(참고)타워 스텟 가치'!$S$17,'스테이지별 몬스터 스텟'!AG862*'(참고)타워 스텟 가치'!$T$17,'스테이지별 몬스터 스텟'!AH862*'(참고)타워 스텟 가치'!$U$17,'스테이지별 몬스터 스텟'!AI862*'(참고)타워 스텟 가치'!$V$17,'스테이지별 몬스터 스텟'!AJ862*'(참고)타워 스텟 가치'!$W$17,'스테이지별 몬스터 스텟'!AK862*'(참고)타워 스텟 가치'!$X$17,'스테이지별 몬스터 스텟'!AL862*'(참고)타워 스텟 가치'!$Y$17)</f>
        <v>530076.9049999991</v>
      </c>
      <c r="AN862">
        <v>3</v>
      </c>
    </row>
    <row r="863" spans="3:40" x14ac:dyDescent="0.3">
      <c r="C863">
        <v>4</v>
      </c>
      <c r="D863">
        <f t="shared" si="41"/>
        <v>172</v>
      </c>
      <c r="E863" s="52">
        <f>VLOOKUP(D863,'스테이지별 난이도 설정'!B:C,2,0)</f>
        <v>68.799999999999898</v>
      </c>
      <c r="F863" t="str">
        <f t="shared" si="42"/>
        <v>유니크</v>
      </c>
      <c r="G863">
        <f t="shared" si="40"/>
        <v>6</v>
      </c>
      <c r="H863">
        <f>VLOOKUP($F863,'(참고)타워 스텟 가치'!$B$2:$L$6,H$2,0)+(VLOOKUP($F863,'(참고)타워 스텟 가치'!$B$2:$L$6,H$2,0)*$E863)</f>
        <v>1766.8124999999975</v>
      </c>
      <c r="I863">
        <f>VLOOKUP($F863,'(참고)타워 스텟 가치'!$B$2:$L$6,I$2,0)+(VLOOKUP($F863,'(참고)타워 스텟 가치'!$B$2:$L$6,I$2,0)*$E863)</f>
        <v>353.3624999999995</v>
      </c>
      <c r="J863">
        <f>VLOOKUP($F863,'(참고)타워 스텟 가치'!$B$2:$L$6,J$2,0)+(VLOOKUP($F863,'(참고)타워 스텟 가치'!$B$2:$L$6,J$2,0)*$E863)</f>
        <v>348999.99999999948</v>
      </c>
      <c r="K863">
        <f>VLOOKUP($F863,'(참고)타워 스텟 가치'!$B$2:$L$6,K$2,0)+(VLOOKUP($F863,'(참고)타워 스텟 가치'!$B$2:$L$6,K$2,0)*$E863)</f>
        <v>7067.24999999999</v>
      </c>
      <c r="L863">
        <f>VLOOKUP($F863,'(참고)타워 스텟 가치'!$B$2:$L$6,L$2,0)+(VLOOKUP($F863,'(참고)타워 스텟 가치'!$B$2:$L$6,L$2,0)*$E863)</f>
        <v>117.78749999999982</v>
      </c>
      <c r="M863">
        <f>VLOOKUP($F863,'(참고)타워 스텟 가치'!$B$2:$L$6,M$2,0)+(VLOOKUP($F863,'(참고)타워 스텟 가치'!$B$2:$L$6,M$2,0)*$E863)</f>
        <v>20.939999999999969</v>
      </c>
      <c r="N863">
        <f>VLOOKUP($F863,'(참고)타워 스텟 가치'!$B$2:$L$6,N$2,0)+(VLOOKUP($F863,'(참고)타워 스텟 가치'!$B$2:$L$6,N$2,0)*$E863)</f>
        <v>0</v>
      </c>
      <c r="O863">
        <f>VLOOKUP($F863,'(참고)타워 스텟 가치'!$B$2:$L$6,O$2,0)+(VLOOKUP($F863,'(참고)타워 스텟 가치'!$B$2:$L$6,O$2,0)*$E863)</f>
        <v>0</v>
      </c>
      <c r="P863">
        <f>VLOOKUP($F863,'(참고)타워 스텟 가치'!$B$2:$L$6,P$2,0)+(VLOOKUP($F863,'(참고)타워 스텟 가치'!$B$2:$L$6,P$2,0)*$E863)</f>
        <v>69.799999999999898</v>
      </c>
      <c r="Q863">
        <f>SUM('스테이지별 몬스터 스텟'!H863*'(참고)타워 스텟 가치'!$Q$17,'스테이지별 몬스터 스텟'!I863*'(참고)타워 스텟 가치'!$R$17,'스테이지별 몬스터 스텟'!J863*'(참고)타워 스텟 가치'!$S$17,'스테이지별 몬스터 스텟'!K863*'(참고)타워 스텟 가치'!$T$17,'스테이지별 몬스터 스텟'!L863*'(참고)타워 스텟 가치'!$U$17,'스테이지별 몬스터 스텟'!M863*'(참고)타워 스텟 가치'!$V$17,'스테이지별 몬스터 스텟'!N863*'(참고)타워 스텟 가치'!$W$17,'스테이지별 몬스터 스텟'!O863*'(참고)타워 스텟 가치'!$X$17,'스테이지별 몬스터 스텟'!P863*'(참고)타워 스텟 가치'!$Y$17)</f>
        <v>542094.28374999901</v>
      </c>
      <c r="R863">
        <v>1</v>
      </c>
      <c r="S863">
        <f>VLOOKUP($F863,'(참고)타워 스텟 가치'!$B$7:$L$11,S$2,0)+(VLOOKUP($F863,'(참고)타워 스텟 가치'!$B$7:$L$11,S$2,0)*$E863)</f>
        <v>588.93749999999909</v>
      </c>
      <c r="T863">
        <f>VLOOKUP($F863,'(참고)타워 스텟 가치'!$B$7:$L$11,T$2,0)+(VLOOKUP($F863,'(참고)타워 스텟 가치'!$B$7:$L$11,T$2,0)*$E863)</f>
        <v>1060.0874999999985</v>
      </c>
      <c r="U863">
        <f>VLOOKUP($F863,'(참고)타워 스텟 가치'!$B$7:$L$11,U$2,0)+(VLOOKUP($F863,'(참고)타워 스텟 가치'!$B$7:$L$11,U$2,0)*$E863)</f>
        <v>348999.99999999948</v>
      </c>
      <c r="V863">
        <f>VLOOKUP($F863,'(참고)타워 스텟 가치'!$B$7:$L$11,V$2,0)+(VLOOKUP($F863,'(참고)타워 스텟 가치'!$B$7:$L$11,V$2,0)*$E863)</f>
        <v>7067.24999999999</v>
      </c>
      <c r="W863">
        <f>VLOOKUP($F863,'(참고)타워 스텟 가치'!$B$7:$L$11,W$2,0)+(VLOOKUP($F863,'(참고)타워 스텟 가치'!$B$7:$L$11,W$2,0)*$E863)</f>
        <v>117.78749999999982</v>
      </c>
      <c r="X863">
        <f>VLOOKUP($F863,'(참고)타워 스텟 가치'!$B$7:$L$11,X$2,0)+(VLOOKUP($F863,'(참고)타워 스텟 가치'!$B$7:$L$11,X$2,0)*$E863)</f>
        <v>20.939999999999969</v>
      </c>
      <c r="Y863">
        <f>VLOOKUP($F863,'(참고)타워 스텟 가치'!$B$7:$L$11,Y$2,0)+(VLOOKUP($F863,'(참고)타워 스텟 가치'!$B$7:$L$11,Y$2,0)*$E863)</f>
        <v>0</v>
      </c>
      <c r="Z863">
        <f>VLOOKUP($F863,'(참고)타워 스텟 가치'!$B$7:$L$11,Z$2,0)+(VLOOKUP($F863,'(참고)타워 스텟 가치'!$B$7:$L$11,Z$2,0)*$E863)</f>
        <v>0</v>
      </c>
      <c r="AA863">
        <f>VLOOKUP($F863,'(참고)타워 스텟 가치'!$B$7:$L$11,AA$2,0)+(VLOOKUP($F863,'(참고)타워 스텟 가치'!$B$7:$L$11,AA$2,0)*$E863)</f>
        <v>69.799999999999898</v>
      </c>
      <c r="AB863">
        <f>SUM('스테이지별 몬스터 스텟'!S863*'(참고)타워 스텟 가치'!$Q$17,'스테이지별 몬스터 스텟'!T863*'(참고)타워 스텟 가치'!$R$17,'스테이지별 몬스터 스텟'!U863*'(참고)타워 스텟 가치'!$S$17,'스테이지별 몬스터 스텟'!V863*'(참고)타워 스텟 가치'!$T$17,'스테이지별 몬스터 스텟'!W863*'(참고)타워 스텟 가치'!$U$17,'스테이지별 몬스터 스텟'!X863*'(참고)타워 스텟 가치'!$V$17,'스테이지별 몬스터 스텟'!Y863*'(참고)타워 스텟 가치'!$W$17,'스테이지별 몬스터 스텟'!Z863*'(참고)타워 스텟 가치'!$X$17,'스테이지별 몬스터 스텟'!AA863*'(참고)타워 스텟 가치'!$Y$17)</f>
        <v>540798.62124999904</v>
      </c>
      <c r="AC863">
        <v>2</v>
      </c>
      <c r="AD863">
        <f>VLOOKUP($F863,'(참고)타워 스텟 가치'!$B$12:$L$16,AD$2,0)+(VLOOKUP($F863,'(참고)타워 스텟 가치'!$B$12:$L$16,AD$2,0)*$E863)</f>
        <v>588.93749999999909</v>
      </c>
      <c r="AE863">
        <f>VLOOKUP($F863,'(참고)타워 스텟 가치'!$B$12:$L$16,AE$2,0)+(VLOOKUP($F863,'(참고)타워 스텟 가치'!$B$12:$L$16,AE$2,0)*$E863)</f>
        <v>706.724999999999</v>
      </c>
      <c r="AF863">
        <f>VLOOKUP($F863,'(참고)타워 스텟 가치'!$B$12:$L$16,AF$2,0)+(VLOOKUP($F863,'(참고)타워 스텟 가치'!$B$12:$L$16,AF$2,0)*$E863)</f>
        <v>348999.99999999948</v>
      </c>
      <c r="AG863">
        <f>VLOOKUP($F863,'(참고)타워 스텟 가치'!$B$12:$L$16,AG$2,0)+(VLOOKUP($F863,'(참고)타워 스텟 가치'!$B$12:$L$16,AG$2,0)*$E863)</f>
        <v>3533.624999999995</v>
      </c>
      <c r="AH863">
        <f>VLOOKUP($F863,'(참고)타워 스텟 가치'!$B$12:$L$16,AH$2,0)+(VLOOKUP($F863,'(참고)타워 스텟 가치'!$B$12:$L$16,AH$2,0)*$E863)</f>
        <v>117.78749999999982</v>
      </c>
      <c r="AI863">
        <f>VLOOKUP($F863,'(참고)타워 스텟 가치'!$B$12:$L$16,AI$2,0)+(VLOOKUP($F863,'(참고)타워 스텟 가치'!$B$12:$L$16,AI$2,0)*$E863)</f>
        <v>20.939999999999969</v>
      </c>
      <c r="AJ863">
        <f>VLOOKUP($F863,'(참고)타워 스텟 가치'!$B$12:$L$16,AJ$2,0)+(VLOOKUP($F863,'(참고)타워 스텟 가치'!$B$12:$L$16,AJ$2,0)*$E863)</f>
        <v>0</v>
      </c>
      <c r="AK863">
        <f>VLOOKUP($F863,'(참고)타워 스텟 가치'!$B$12:$L$16,AK$2,0)+(VLOOKUP($F863,'(참고)타워 스텟 가치'!$B$12:$L$16,AK$2,0)*$E863)</f>
        <v>0</v>
      </c>
      <c r="AL863">
        <f>VLOOKUP($F863,'(참고)타워 스텟 가치'!$B$12:$L$16,AL$2,0)+(VLOOKUP($F863,'(참고)타워 스텟 가치'!$B$12:$L$16,AL$2,0)*$E863)</f>
        <v>139.5999999999998</v>
      </c>
      <c r="AM863">
        <f>SUM('스테이지별 몬스터 스텟'!AD863*'(참고)타워 스텟 가치'!$Q$17,'스테이지별 몬스터 스텟'!AE863*'(참고)타워 스텟 가치'!$R$17,'스테이지별 몬스터 스텟'!AF863*'(참고)타워 스텟 가치'!$S$17,'스테이지별 몬스터 스텟'!AG863*'(참고)타워 스텟 가치'!$T$17,'스테이지별 몬스터 스텟'!AH863*'(참고)타워 스텟 가치'!$U$17,'스테이지별 몬스터 스텟'!AI863*'(참고)타워 스텟 가치'!$V$17,'스테이지별 몬스터 스텟'!AJ863*'(참고)타워 스텟 가치'!$W$17,'스테이지별 몬스터 스텟'!AK863*'(참고)타워 스텟 가치'!$X$17,'스테이지별 몬스터 스텟'!AL863*'(참고)타워 스텟 가치'!$Y$17)</f>
        <v>533340.92749999906</v>
      </c>
      <c r="AN863">
        <v>3</v>
      </c>
    </row>
    <row r="864" spans="3:40" x14ac:dyDescent="0.3">
      <c r="C864">
        <v>5</v>
      </c>
      <c r="D864">
        <f t="shared" si="41"/>
        <v>172</v>
      </c>
      <c r="E864" s="52">
        <f>VLOOKUP(D864,'스테이지별 난이도 설정'!B:C,2,0)</f>
        <v>68.799999999999898</v>
      </c>
      <c r="F864" t="str">
        <f t="shared" si="42"/>
        <v>스페셜</v>
      </c>
      <c r="G864">
        <f t="shared" si="40"/>
        <v>6</v>
      </c>
      <c r="H864">
        <f>VLOOKUP($F864,'(참고)타워 스텟 가치'!$B$2:$L$6,H$2,0)+(VLOOKUP($F864,'(참고)타워 스텟 가치'!$B$2:$L$6,H$2,0)*$E864)</f>
        <v>2650.2187499999959</v>
      </c>
      <c r="I864">
        <f>VLOOKUP($F864,'(참고)타워 스텟 가치'!$B$2:$L$6,I$2,0)+(VLOOKUP($F864,'(참고)타워 스텟 가치'!$B$2:$L$6,I$2,0)*$E864)</f>
        <v>530.04374999999925</v>
      </c>
      <c r="J864">
        <f>VLOOKUP($F864,'(참고)타워 스텟 가치'!$B$2:$L$6,J$2,0)+(VLOOKUP($F864,'(참고)타워 스텟 가치'!$B$2:$L$6,J$2,0)*$E864)</f>
        <v>348999.99999999948</v>
      </c>
      <c r="K864">
        <f>VLOOKUP($F864,'(참고)타워 스텟 가치'!$B$2:$L$6,K$2,0)+(VLOOKUP($F864,'(참고)타워 스텟 가치'!$B$2:$L$6,K$2,0)*$E864)</f>
        <v>10600.874999999984</v>
      </c>
      <c r="L864">
        <f>VLOOKUP($F864,'(참고)타워 스텟 가치'!$B$2:$L$6,L$2,0)+(VLOOKUP($F864,'(참고)타워 스텟 가치'!$B$2:$L$6,L$2,0)*$E864)</f>
        <v>176.68124999999975</v>
      </c>
      <c r="M864">
        <f>VLOOKUP($F864,'(참고)타워 스텟 가치'!$B$2:$L$6,M$2,0)+(VLOOKUP($F864,'(참고)타워 스텟 가치'!$B$2:$L$6,M$2,0)*$E864)</f>
        <v>20.939999999999969</v>
      </c>
      <c r="N864">
        <f>VLOOKUP($F864,'(참고)타워 스텟 가치'!$B$2:$L$6,N$2,0)+(VLOOKUP($F864,'(참고)타워 스텟 가치'!$B$2:$L$6,N$2,0)*$E864)</f>
        <v>0</v>
      </c>
      <c r="O864">
        <f>VLOOKUP($F864,'(참고)타워 스텟 가치'!$B$2:$L$6,O$2,0)+(VLOOKUP($F864,'(참고)타워 스텟 가치'!$B$2:$L$6,O$2,0)*$E864)</f>
        <v>0</v>
      </c>
      <c r="P864">
        <f>VLOOKUP($F864,'(참고)타워 스텟 가치'!$B$2:$L$6,P$2,0)+(VLOOKUP($F864,'(참고)타워 스텟 가치'!$B$2:$L$6,P$2,0)*$E864)</f>
        <v>69.799999999999898</v>
      </c>
      <c r="Q864">
        <f>SUM('스테이지별 몬스터 스텟'!H864*'(참고)타워 스텟 가치'!$Q$17,'스테이지별 몬스터 스텟'!I864*'(참고)타워 스텟 가치'!$R$17,'스테이지별 몬스터 스텟'!J864*'(참고)타워 스텟 가치'!$S$17,'스테이지별 몬스터 스텟'!K864*'(참고)타워 스텟 가치'!$T$17,'스테이지별 몬스터 스텟'!L864*'(참고)타워 스텟 가치'!$U$17,'스테이지별 몬스터 스텟'!M864*'(참고)타워 스텟 가치'!$V$17,'스테이지별 몬스터 스텟'!N864*'(참고)타워 스텟 가치'!$W$17,'스테이지별 몬스터 스텟'!O864*'(참고)타워 스텟 가치'!$X$17,'스테이지별 몬스터 스텟'!P864*'(참고)타워 스텟 가치'!$Y$17)</f>
        <v>551311.1556249992</v>
      </c>
      <c r="R864">
        <v>1</v>
      </c>
      <c r="S864">
        <f>VLOOKUP($F864,'(참고)타워 스텟 가치'!$B$7:$L$11,S$2,0)+(VLOOKUP($F864,'(참고)타워 스텟 가치'!$B$7:$L$11,S$2,0)*$E864)</f>
        <v>883.40624999999875</v>
      </c>
      <c r="T864">
        <f>VLOOKUP($F864,'(참고)타워 스텟 가치'!$B$7:$L$11,T$2,0)+(VLOOKUP($F864,'(참고)타워 스텟 가치'!$B$7:$L$11,T$2,0)*$E864)</f>
        <v>1590.1312499999976</v>
      </c>
      <c r="U864">
        <f>VLOOKUP($F864,'(참고)타워 스텟 가치'!$B$7:$L$11,U$2,0)+(VLOOKUP($F864,'(참고)타워 스텟 가치'!$B$7:$L$11,U$2,0)*$E864)</f>
        <v>348999.99999999948</v>
      </c>
      <c r="V864">
        <f>VLOOKUP($F864,'(참고)타워 스텟 가치'!$B$7:$L$11,V$2,0)+(VLOOKUP($F864,'(참고)타워 스텟 가치'!$B$7:$L$11,V$2,0)*$E864)</f>
        <v>10600.874999999984</v>
      </c>
      <c r="W864">
        <f>VLOOKUP($F864,'(참고)타워 스텟 가치'!$B$7:$L$11,W$2,0)+(VLOOKUP($F864,'(참고)타워 스텟 가치'!$B$7:$L$11,W$2,0)*$E864)</f>
        <v>176.68124999999975</v>
      </c>
      <c r="X864">
        <f>VLOOKUP($F864,'(참고)타워 스텟 가치'!$B$7:$L$11,X$2,0)+(VLOOKUP($F864,'(참고)타워 스텟 가치'!$B$7:$L$11,X$2,0)*$E864)</f>
        <v>20.939999999999969</v>
      </c>
      <c r="Y864">
        <f>VLOOKUP($F864,'(참고)타워 스텟 가치'!$B$7:$L$11,Y$2,0)+(VLOOKUP($F864,'(참고)타워 스텟 가치'!$B$7:$L$11,Y$2,0)*$E864)</f>
        <v>0</v>
      </c>
      <c r="Z864">
        <f>VLOOKUP($F864,'(참고)타워 스텟 가치'!$B$7:$L$11,Z$2,0)+(VLOOKUP($F864,'(참고)타워 스텟 가치'!$B$7:$L$11,Z$2,0)*$E864)</f>
        <v>0</v>
      </c>
      <c r="AA864">
        <f>VLOOKUP($F864,'(참고)타워 스텟 가치'!$B$7:$L$11,AA$2,0)+(VLOOKUP($F864,'(참고)타워 스텟 가치'!$B$7:$L$11,AA$2,0)*$E864)</f>
        <v>69.799999999999898</v>
      </c>
      <c r="AB864">
        <f>SUM('스테이지별 몬스터 스텟'!S864*'(참고)타워 스텟 가치'!$Q$17,'스테이지별 몬스터 스텟'!T864*'(참고)타워 스텟 가치'!$R$17,'스테이지별 몬스터 스텟'!U864*'(참고)타워 스텟 가치'!$S$17,'스테이지별 몬스터 스텟'!V864*'(참고)타워 스텟 가치'!$T$17,'스테이지별 몬스터 스텟'!W864*'(참고)타워 스텟 가치'!$U$17,'스테이지별 몬스터 스텟'!X864*'(참고)타워 스텟 가치'!$V$17,'스테이지별 몬스터 스텟'!Y864*'(참고)타워 스텟 가치'!$W$17,'스테이지별 몬스터 스텟'!Z864*'(참고)타워 스텟 가치'!$X$17,'스테이지별 몬스터 스텟'!AA864*'(참고)타워 스텟 가치'!$Y$17)</f>
        <v>549367.66187499918</v>
      </c>
      <c r="AC864">
        <v>2</v>
      </c>
      <c r="AD864">
        <f>VLOOKUP($F864,'(참고)타워 스텟 가치'!$B$12:$L$16,AD$2,0)+(VLOOKUP($F864,'(참고)타워 스텟 가치'!$B$12:$L$16,AD$2,0)*$E864)</f>
        <v>883.40624999999875</v>
      </c>
      <c r="AE864">
        <f>VLOOKUP($F864,'(참고)타워 스텟 가치'!$B$12:$L$16,AE$2,0)+(VLOOKUP($F864,'(참고)타워 스텟 가치'!$B$12:$L$16,AE$2,0)*$E864)</f>
        <v>1060.0874999999985</v>
      </c>
      <c r="AF864">
        <f>VLOOKUP($F864,'(참고)타워 스텟 가치'!$B$12:$L$16,AF$2,0)+(VLOOKUP($F864,'(참고)타워 스텟 가치'!$B$12:$L$16,AF$2,0)*$E864)</f>
        <v>348999.99999999948</v>
      </c>
      <c r="AG864">
        <f>VLOOKUP($F864,'(참고)타워 스텟 가치'!$B$12:$L$16,AG$2,0)+(VLOOKUP($F864,'(참고)타워 스텟 가치'!$B$12:$L$16,AG$2,0)*$E864)</f>
        <v>5300.4374999999918</v>
      </c>
      <c r="AH864">
        <f>VLOOKUP($F864,'(참고)타워 스텟 가치'!$B$12:$L$16,AH$2,0)+(VLOOKUP($F864,'(참고)타워 스텟 가치'!$B$12:$L$16,AH$2,0)*$E864)</f>
        <v>176.68124999999975</v>
      </c>
      <c r="AI864">
        <f>VLOOKUP($F864,'(참고)타워 스텟 가치'!$B$12:$L$16,AI$2,0)+(VLOOKUP($F864,'(참고)타워 스텟 가치'!$B$12:$L$16,AI$2,0)*$E864)</f>
        <v>20.939999999999969</v>
      </c>
      <c r="AJ864">
        <f>VLOOKUP($F864,'(참고)타워 스텟 가치'!$B$12:$L$16,AJ$2,0)+(VLOOKUP($F864,'(참고)타워 스텟 가치'!$B$12:$L$16,AJ$2,0)*$E864)</f>
        <v>0</v>
      </c>
      <c r="AK864">
        <f>VLOOKUP($F864,'(참고)타워 스텟 가치'!$B$12:$L$16,AK$2,0)+(VLOOKUP($F864,'(참고)타워 스텟 가치'!$B$12:$L$16,AK$2,0)*$E864)</f>
        <v>0</v>
      </c>
      <c r="AL864">
        <f>VLOOKUP($F864,'(참고)타워 스텟 가치'!$B$12:$L$16,AL$2,0)+(VLOOKUP($F864,'(참고)타워 스텟 가치'!$B$12:$L$16,AL$2,0)*$E864)</f>
        <v>139.5999999999998</v>
      </c>
      <c r="AM864">
        <f>SUM('스테이지별 몬스터 스텟'!AD864*'(참고)타워 스텟 가치'!$Q$17,'스테이지별 몬스터 스텟'!AE864*'(참고)타워 스텟 가치'!$R$17,'스테이지별 몬스터 스텟'!AF864*'(참고)타워 스텟 가치'!$S$17,'스테이지별 몬스터 스텟'!AG864*'(참고)타워 스텟 가치'!$T$17,'스테이지별 몬스터 스텟'!AH864*'(참고)타워 스텟 가치'!$U$17,'스테이지별 몬스터 스텟'!AI864*'(참고)타워 스텟 가치'!$V$17,'스테이지별 몬스터 스텟'!AJ864*'(참고)타워 스텟 가치'!$W$17,'스테이지별 몬스터 스텟'!AK864*'(참고)타워 스텟 가치'!$X$17,'스테이지별 몬스터 스텟'!AL864*'(참고)타워 스텟 가치'!$Y$17)</f>
        <v>538111.32124999911</v>
      </c>
      <c r="AN864">
        <v>3</v>
      </c>
    </row>
    <row r="865" spans="3:40" x14ac:dyDescent="0.3">
      <c r="C865">
        <v>1</v>
      </c>
      <c r="D865">
        <f t="shared" si="41"/>
        <v>173</v>
      </c>
      <c r="E865" s="52">
        <f>VLOOKUP(D865,'스테이지별 난이도 설정'!B:C,2,0)</f>
        <v>69.199999999999903</v>
      </c>
      <c r="F865" t="str">
        <f t="shared" si="42"/>
        <v>일반</v>
      </c>
      <c r="G865">
        <f t="shared" si="40"/>
        <v>6</v>
      </c>
      <c r="H865">
        <f>VLOOKUP($F865,'(참고)타워 스텟 가치'!$B$2:$L$6,H$2,0)+(VLOOKUP($F865,'(참고)타워 스텟 가치'!$B$2:$L$6,H$2,0)*$E865)</f>
        <v>526.49999999999932</v>
      </c>
      <c r="I865">
        <f>VLOOKUP($F865,'(참고)타워 스텟 가치'!$B$2:$L$6,I$2,0)+(VLOOKUP($F865,'(참고)타워 스텟 가치'!$B$2:$L$6,I$2,0)*$E865)</f>
        <v>105.29999999999986</v>
      </c>
      <c r="J865">
        <f>VLOOKUP($F865,'(참고)타워 스텟 가치'!$B$2:$L$6,J$2,0)+(VLOOKUP($F865,'(참고)타워 스텟 가치'!$B$2:$L$6,J$2,0)*$E865)</f>
        <v>350999.99999999953</v>
      </c>
      <c r="K865">
        <f>VLOOKUP($F865,'(참고)타워 스텟 가치'!$B$2:$L$6,K$2,0)+(VLOOKUP($F865,'(참고)타워 스텟 가치'!$B$2:$L$6,K$2,0)*$E865)</f>
        <v>2105.9999999999973</v>
      </c>
      <c r="L865">
        <f>VLOOKUP($F865,'(참고)타워 스텟 가치'!$B$2:$L$6,L$2,0)+(VLOOKUP($F865,'(참고)타워 스텟 가치'!$B$2:$L$6,L$2,0)*$E865)</f>
        <v>35.099999999999952</v>
      </c>
      <c r="M865">
        <f>VLOOKUP($F865,'(참고)타워 스텟 가치'!$B$2:$L$6,M$2,0)+(VLOOKUP($F865,'(참고)타워 스텟 가치'!$B$2:$L$6,M$2,0)*$E865)</f>
        <v>21.05999999999997</v>
      </c>
      <c r="N865">
        <f>VLOOKUP($F865,'(참고)타워 스텟 가치'!$B$2:$L$6,N$2,0)+(VLOOKUP($F865,'(참고)타워 스텟 가치'!$B$2:$L$6,N$2,0)*$E865)</f>
        <v>0</v>
      </c>
      <c r="O865">
        <f>VLOOKUP($F865,'(참고)타워 스텟 가치'!$B$2:$L$6,O$2,0)+(VLOOKUP($F865,'(참고)타워 스텟 가치'!$B$2:$L$6,O$2,0)*$E865)</f>
        <v>0</v>
      </c>
      <c r="P865">
        <f>VLOOKUP($F865,'(참고)타워 스텟 가치'!$B$2:$L$6,P$2,0)+(VLOOKUP($F865,'(참고)타워 스텟 가치'!$B$2:$L$6,P$2,0)*$E865)</f>
        <v>49.13999999999993</v>
      </c>
      <c r="Q865">
        <f>SUM('스테이지별 몬스터 스텟'!H865*'(참고)타워 스텟 가치'!$Q$17,'스테이지별 몬스터 스텟'!I865*'(참고)타워 스텟 가치'!$R$17,'스테이지별 몬스터 스텟'!J865*'(참고)타워 스텟 가치'!$S$17,'스테이지별 몬스터 스텟'!K865*'(참고)타워 스텟 가치'!$T$17,'스테이지별 몬스터 스텟'!L865*'(참고)타워 스텟 가치'!$U$17,'스테이지별 몬스터 스텟'!M865*'(참고)타워 스텟 가치'!$V$17,'스테이지별 몬스터 스텟'!N865*'(참고)타워 스텟 가치'!$W$17,'스테이지별 몬스터 스텟'!O865*'(참고)타워 스텟 가치'!$X$17,'스테이지별 몬스터 스텟'!P865*'(참고)타워 스텟 가치'!$Y$17)</f>
        <v>532112.48999999929</v>
      </c>
      <c r="R865">
        <v>1</v>
      </c>
      <c r="S865">
        <f>VLOOKUP($F865,'(참고)타워 스텟 가치'!$B$7:$L$11,S$2,0)+(VLOOKUP($F865,'(참고)타워 스텟 가치'!$B$7:$L$11,S$2,0)*$E865)</f>
        <v>175.49999999999977</v>
      </c>
      <c r="T865">
        <f>VLOOKUP($F865,'(참고)타워 스텟 가치'!$B$7:$L$11,T$2,0)+(VLOOKUP($F865,'(참고)타워 스텟 가치'!$B$7:$L$11,T$2,0)*$E865)</f>
        <v>315.89999999999958</v>
      </c>
      <c r="U865">
        <f>VLOOKUP($F865,'(참고)타워 스텟 가치'!$B$7:$L$11,U$2,0)+(VLOOKUP($F865,'(참고)타워 스텟 가치'!$B$7:$L$11,U$2,0)*$E865)</f>
        <v>350999.99999999953</v>
      </c>
      <c r="V865">
        <f>VLOOKUP($F865,'(참고)타워 스텟 가치'!$B$7:$L$11,V$2,0)+(VLOOKUP($F865,'(참고)타워 스텟 가치'!$B$7:$L$11,V$2,0)*$E865)</f>
        <v>2105.9999999999973</v>
      </c>
      <c r="W865">
        <f>VLOOKUP($F865,'(참고)타워 스텟 가치'!$B$7:$L$11,W$2,0)+(VLOOKUP($F865,'(참고)타워 스텟 가치'!$B$7:$L$11,W$2,0)*$E865)</f>
        <v>35.099999999999952</v>
      </c>
      <c r="X865">
        <f>VLOOKUP($F865,'(참고)타워 스텟 가치'!$B$7:$L$11,X$2,0)+(VLOOKUP($F865,'(참고)타워 스텟 가치'!$B$7:$L$11,X$2,0)*$E865)</f>
        <v>21.05999999999997</v>
      </c>
      <c r="Y865">
        <f>VLOOKUP($F865,'(참고)타워 스텟 가치'!$B$7:$L$11,Y$2,0)+(VLOOKUP($F865,'(참고)타워 스텟 가치'!$B$7:$L$11,Y$2,0)*$E865)</f>
        <v>0</v>
      </c>
      <c r="Z865">
        <f>VLOOKUP($F865,'(참고)타워 스텟 가치'!$B$7:$L$11,Z$2,0)+(VLOOKUP($F865,'(참고)타워 스텟 가치'!$B$7:$L$11,Z$2,0)*$E865)</f>
        <v>0</v>
      </c>
      <c r="AA865">
        <f>VLOOKUP($F865,'(참고)타워 스텟 가치'!$B$7:$L$11,AA$2,0)+(VLOOKUP($F865,'(참고)타워 스텟 가치'!$B$7:$L$11,AA$2,0)*$E865)</f>
        <v>49.13999999999993</v>
      </c>
      <c r="AB865">
        <f>SUM('스테이지별 몬스터 스텟'!S865*'(참고)타워 스텟 가치'!$Q$17,'스테이지별 몬스터 스텟'!T865*'(참고)타워 스텟 가치'!$R$17,'스테이지별 몬스터 스텟'!U865*'(참고)타워 스텟 가치'!$S$17,'스테이지별 몬스터 스텟'!V865*'(참고)타워 스텟 가치'!$T$17,'스테이지별 몬스터 스텟'!W865*'(참고)타워 스텟 가치'!$U$17,'스테이지별 몬스터 스텟'!X865*'(참고)타워 스텟 가치'!$V$17,'스테이지별 몬스터 스텟'!Y865*'(참고)타워 스텟 가치'!$W$17,'스테이지별 몬스터 스텟'!Z865*'(참고)타워 스텟 가치'!$X$17,'스테이지별 몬스터 스텟'!AA865*'(참고)타워 스텟 가치'!$Y$17)</f>
        <v>531726.38999999932</v>
      </c>
      <c r="AC865">
        <v>2</v>
      </c>
      <c r="AD865">
        <f>VLOOKUP($F865,'(참고)타워 스텟 가치'!$B$12:$L$16,AD$2,0)+(VLOOKUP($F865,'(참고)타워 스텟 가치'!$B$12:$L$16,AD$2,0)*$E865)</f>
        <v>175.49999999999977</v>
      </c>
      <c r="AE865">
        <f>VLOOKUP($F865,'(참고)타워 스텟 가치'!$B$12:$L$16,AE$2,0)+(VLOOKUP($F865,'(참고)타워 스텟 가치'!$B$12:$L$16,AE$2,0)*$E865)</f>
        <v>210.59999999999971</v>
      </c>
      <c r="AF865">
        <f>VLOOKUP($F865,'(참고)타워 스텟 가치'!$B$12:$L$16,AF$2,0)+(VLOOKUP($F865,'(참고)타워 스텟 가치'!$B$12:$L$16,AF$2,0)*$E865)</f>
        <v>350999.99999999953</v>
      </c>
      <c r="AG865">
        <f>VLOOKUP($F865,'(참고)타워 스텟 가치'!$B$12:$L$16,AG$2,0)+(VLOOKUP($F865,'(참고)타워 스텟 가치'!$B$12:$L$16,AG$2,0)*$E865)</f>
        <v>1052.9999999999986</v>
      </c>
      <c r="AH865">
        <f>VLOOKUP($F865,'(참고)타워 스텟 가치'!$B$12:$L$16,AH$2,0)+(VLOOKUP($F865,'(참고)타워 스텟 가치'!$B$12:$L$16,AH$2,0)*$E865)</f>
        <v>35.099999999999952</v>
      </c>
      <c r="AI865">
        <f>VLOOKUP($F865,'(참고)타워 스텟 가치'!$B$12:$L$16,AI$2,0)+(VLOOKUP($F865,'(참고)타워 스텟 가치'!$B$12:$L$16,AI$2,0)*$E865)</f>
        <v>21.05999999999997</v>
      </c>
      <c r="AJ865">
        <f>VLOOKUP($F865,'(참고)타워 스텟 가치'!$B$12:$L$16,AJ$2,0)+(VLOOKUP($F865,'(참고)타워 스텟 가치'!$B$12:$L$16,AJ$2,0)*$E865)</f>
        <v>0</v>
      </c>
      <c r="AK865">
        <f>VLOOKUP($F865,'(참고)타워 스텟 가치'!$B$12:$L$16,AK$2,0)+(VLOOKUP($F865,'(참고)타워 스텟 가치'!$B$12:$L$16,AK$2,0)*$E865)</f>
        <v>0</v>
      </c>
      <c r="AL865">
        <f>VLOOKUP($F865,'(참고)타워 스텟 가치'!$B$12:$L$16,AL$2,0)+(VLOOKUP($F865,'(참고)타워 스텟 가치'!$B$12:$L$16,AL$2,0)*$E865)</f>
        <v>98.279999999999859</v>
      </c>
      <c r="AM865">
        <f>SUM('스테이지별 몬스터 스텟'!AD865*'(참고)타워 스텟 가치'!$Q$17,'스테이지별 몬스터 스텟'!AE865*'(참고)타워 스텟 가치'!$R$17,'스테이지별 몬스터 스텟'!AF865*'(참고)타워 스텟 가치'!$S$17,'스테이지별 몬스터 스텟'!AG865*'(참고)타워 스텟 가치'!$T$17,'스테이지별 몬스터 스텟'!AH865*'(참고)타워 스텟 가치'!$U$17,'스테이지별 몬스터 스텟'!AI865*'(참고)타워 스텟 가치'!$V$17,'스테이지별 몬스터 스텟'!AJ865*'(참고)타워 스텟 가치'!$W$17,'스테이지별 몬스터 스텟'!AK865*'(참고)타워 스텟 가치'!$X$17,'스테이지별 몬스터 스텟'!AL865*'(참고)타워 스텟 가치'!$Y$17)</f>
        <v>529560.71999999939</v>
      </c>
      <c r="AN865">
        <v>3</v>
      </c>
    </row>
    <row r="866" spans="3:40" x14ac:dyDescent="0.3">
      <c r="C866">
        <v>2</v>
      </c>
      <c r="D866">
        <f t="shared" si="41"/>
        <v>173</v>
      </c>
      <c r="E866" s="52">
        <f>VLOOKUP(D866,'스테이지별 난이도 설정'!B:C,2,0)</f>
        <v>69.199999999999903</v>
      </c>
      <c r="F866" t="str">
        <f t="shared" si="42"/>
        <v>레어</v>
      </c>
      <c r="G866">
        <f t="shared" si="40"/>
        <v>6</v>
      </c>
      <c r="H866">
        <f>VLOOKUP($F866,'(참고)타워 스텟 가치'!$B$2:$L$6,H$2,0)+(VLOOKUP($F866,'(참고)타워 스텟 가치'!$B$2:$L$6,H$2,0)*$E866)</f>
        <v>789.74999999999886</v>
      </c>
      <c r="I866">
        <f>VLOOKUP($F866,'(참고)타워 스텟 가치'!$B$2:$L$6,I$2,0)+(VLOOKUP($F866,'(참고)타워 스텟 가치'!$B$2:$L$6,I$2,0)*$E866)</f>
        <v>157.94999999999979</v>
      </c>
      <c r="J866">
        <f>VLOOKUP($F866,'(참고)타워 스텟 가치'!$B$2:$L$6,J$2,0)+(VLOOKUP($F866,'(참고)타워 스텟 가치'!$B$2:$L$6,J$2,0)*$E866)</f>
        <v>350999.99999999953</v>
      </c>
      <c r="K866">
        <f>VLOOKUP($F866,'(참고)타워 스텟 가치'!$B$2:$L$6,K$2,0)+(VLOOKUP($F866,'(참고)타워 스텟 가치'!$B$2:$L$6,K$2,0)*$E866)</f>
        <v>3158.9999999999955</v>
      </c>
      <c r="L866">
        <f>VLOOKUP($F866,'(참고)타워 스텟 가치'!$B$2:$L$6,L$2,0)+(VLOOKUP($F866,'(참고)타워 스텟 가치'!$B$2:$L$6,L$2,0)*$E866)</f>
        <v>52.649999999999928</v>
      </c>
      <c r="M866">
        <f>VLOOKUP($F866,'(참고)타워 스텟 가치'!$B$2:$L$6,M$2,0)+(VLOOKUP($F866,'(참고)타워 스텟 가치'!$B$2:$L$6,M$2,0)*$E866)</f>
        <v>21.05999999999997</v>
      </c>
      <c r="N866">
        <f>VLOOKUP($F866,'(참고)타워 스텟 가치'!$B$2:$L$6,N$2,0)+(VLOOKUP($F866,'(참고)타워 스텟 가치'!$B$2:$L$6,N$2,0)*$E866)</f>
        <v>0</v>
      </c>
      <c r="O866">
        <f>VLOOKUP($F866,'(참고)타워 스텟 가치'!$B$2:$L$6,O$2,0)+(VLOOKUP($F866,'(참고)타워 스텟 가치'!$B$2:$L$6,O$2,0)*$E866)</f>
        <v>0</v>
      </c>
      <c r="P866">
        <f>VLOOKUP($F866,'(참고)타워 스텟 가치'!$B$2:$L$6,P$2,0)+(VLOOKUP($F866,'(참고)타워 스텟 가치'!$B$2:$L$6,P$2,0)*$E866)</f>
        <v>49.13999999999993</v>
      </c>
      <c r="Q866">
        <f>SUM('스테이지별 몬스터 스텟'!H866*'(참고)타워 스텟 가치'!$Q$17,'스테이지별 몬스터 스텟'!I866*'(참고)타워 스텟 가치'!$R$17,'스테이지별 몬스터 스텟'!J866*'(참고)타워 스텟 가치'!$S$17,'스테이지별 몬스터 스텟'!K866*'(참고)타워 스텟 가치'!$T$17,'스테이지별 몬스터 스텟'!L866*'(참고)타워 스텟 가치'!$U$17,'스테이지별 몬스터 스텟'!M866*'(참고)타워 스텟 가치'!$V$17,'스테이지별 몬스터 스텟'!N866*'(참고)타워 스텟 가치'!$W$17,'스테이지별 몬스터 스텟'!O866*'(참고)타워 스텟 가치'!$X$17,'스테이지별 몬스터 스텟'!P866*'(참고)타워 스텟 가치'!$Y$17)</f>
        <v>534859.06499999948</v>
      </c>
      <c r="R866">
        <v>1</v>
      </c>
      <c r="S866">
        <f>VLOOKUP($F866,'(참고)타워 스텟 가치'!$B$7:$L$11,S$2,0)+(VLOOKUP($F866,'(참고)타워 스텟 가치'!$B$7:$L$11,S$2,0)*$E866)</f>
        <v>263.24999999999966</v>
      </c>
      <c r="T866">
        <f>VLOOKUP($F866,'(참고)타워 스텟 가치'!$B$7:$L$11,T$2,0)+(VLOOKUP($F866,'(참고)타워 스텟 가치'!$B$7:$L$11,T$2,0)*$E866)</f>
        <v>473.84999999999934</v>
      </c>
      <c r="U866">
        <f>VLOOKUP($F866,'(참고)타워 스텟 가치'!$B$7:$L$11,U$2,0)+(VLOOKUP($F866,'(참고)타워 스텟 가치'!$B$7:$L$11,U$2,0)*$E866)</f>
        <v>350999.99999999953</v>
      </c>
      <c r="V866">
        <f>VLOOKUP($F866,'(참고)타워 스텟 가치'!$B$7:$L$11,V$2,0)+(VLOOKUP($F866,'(참고)타워 스텟 가치'!$B$7:$L$11,V$2,0)*$E866)</f>
        <v>3158.9999999999955</v>
      </c>
      <c r="W866">
        <f>VLOOKUP($F866,'(참고)타워 스텟 가치'!$B$7:$L$11,W$2,0)+(VLOOKUP($F866,'(참고)타워 스텟 가치'!$B$7:$L$11,W$2,0)*$E866)</f>
        <v>52.649999999999928</v>
      </c>
      <c r="X866">
        <f>VLOOKUP($F866,'(참고)타워 스텟 가치'!$B$7:$L$11,X$2,0)+(VLOOKUP($F866,'(참고)타워 스텟 가치'!$B$7:$L$11,X$2,0)*$E866)</f>
        <v>21.05999999999997</v>
      </c>
      <c r="Y866">
        <f>VLOOKUP($F866,'(참고)타워 스텟 가치'!$B$7:$L$11,Y$2,0)+(VLOOKUP($F866,'(참고)타워 스텟 가치'!$B$7:$L$11,Y$2,0)*$E866)</f>
        <v>0</v>
      </c>
      <c r="Z866">
        <f>VLOOKUP($F866,'(참고)타워 스텟 가치'!$B$7:$L$11,Z$2,0)+(VLOOKUP($F866,'(참고)타워 스텟 가치'!$B$7:$L$11,Z$2,0)*$E866)</f>
        <v>0</v>
      </c>
      <c r="AA866">
        <f>VLOOKUP($F866,'(참고)타워 스텟 가치'!$B$7:$L$11,AA$2,0)+(VLOOKUP($F866,'(참고)타워 스텟 가치'!$B$7:$L$11,AA$2,0)*$E866)</f>
        <v>49.13999999999993</v>
      </c>
      <c r="AB866">
        <f>SUM('스테이지별 몬스터 스텟'!S866*'(참고)타워 스텟 가치'!$Q$17,'스테이지별 몬스터 스텟'!T866*'(참고)타워 스텟 가치'!$R$17,'스테이지별 몬스터 스텟'!U866*'(참고)타워 스텟 가치'!$S$17,'스테이지별 몬스터 스텟'!V866*'(참고)타워 스텟 가치'!$T$17,'스테이지별 몬스터 스텟'!W866*'(참고)타워 스텟 가치'!$U$17,'스테이지별 몬스터 스텟'!X866*'(참고)타워 스텟 가치'!$V$17,'스테이지별 몬스터 스텟'!Y866*'(참고)타워 스텟 가치'!$W$17,'스테이지별 몬스터 스텟'!Z866*'(참고)타워 스텟 가치'!$X$17,'스테이지별 몬스터 스텟'!AA866*'(참고)타워 스텟 가치'!$Y$17)</f>
        <v>534279.91499999946</v>
      </c>
      <c r="AC866">
        <v>2</v>
      </c>
      <c r="AD866">
        <f>VLOOKUP($F866,'(참고)타워 스텟 가치'!$B$12:$L$16,AD$2,0)+(VLOOKUP($F866,'(참고)타워 스텟 가치'!$B$12:$L$16,AD$2,0)*$E866)</f>
        <v>263.24999999999966</v>
      </c>
      <c r="AE866">
        <f>VLOOKUP($F866,'(참고)타워 스텟 가치'!$B$12:$L$16,AE$2,0)+(VLOOKUP($F866,'(참고)타워 스텟 가치'!$B$12:$L$16,AE$2,0)*$E866)</f>
        <v>315.89999999999958</v>
      </c>
      <c r="AF866">
        <f>VLOOKUP($F866,'(참고)타워 스텟 가치'!$B$12:$L$16,AF$2,0)+(VLOOKUP($F866,'(참고)타워 스텟 가치'!$B$12:$L$16,AF$2,0)*$E866)</f>
        <v>350999.99999999953</v>
      </c>
      <c r="AG866">
        <f>VLOOKUP($F866,'(참고)타워 스텟 가치'!$B$12:$L$16,AG$2,0)+(VLOOKUP($F866,'(참고)타워 스텟 가치'!$B$12:$L$16,AG$2,0)*$E866)</f>
        <v>1579.4999999999977</v>
      </c>
      <c r="AH866">
        <f>VLOOKUP($F866,'(참고)타워 스텟 가치'!$B$12:$L$16,AH$2,0)+(VLOOKUP($F866,'(참고)타워 스텟 가치'!$B$12:$L$16,AH$2,0)*$E866)</f>
        <v>52.649999999999928</v>
      </c>
      <c r="AI866">
        <f>VLOOKUP($F866,'(참고)타워 스텟 가치'!$B$12:$L$16,AI$2,0)+(VLOOKUP($F866,'(참고)타워 스텟 가치'!$B$12:$L$16,AI$2,0)*$E866)</f>
        <v>21.05999999999997</v>
      </c>
      <c r="AJ866">
        <f>VLOOKUP($F866,'(참고)타워 스텟 가치'!$B$12:$L$16,AJ$2,0)+(VLOOKUP($F866,'(참고)타워 스텟 가치'!$B$12:$L$16,AJ$2,0)*$E866)</f>
        <v>0</v>
      </c>
      <c r="AK866">
        <f>VLOOKUP($F866,'(참고)타워 스텟 가치'!$B$12:$L$16,AK$2,0)+(VLOOKUP($F866,'(참고)타워 스텟 가치'!$B$12:$L$16,AK$2,0)*$E866)</f>
        <v>0</v>
      </c>
      <c r="AL866">
        <f>VLOOKUP($F866,'(참고)타워 스텟 가치'!$B$12:$L$16,AL$2,0)+(VLOOKUP($F866,'(참고)타워 스텟 가치'!$B$12:$L$16,AL$2,0)*$E866)</f>
        <v>98.279999999999859</v>
      </c>
      <c r="AM866">
        <f>SUM('스테이지별 몬스터 스텟'!AD866*'(참고)타워 스텟 가치'!$Q$17,'스테이지별 몬스터 스텟'!AE866*'(참고)타워 스텟 가치'!$R$17,'스테이지별 몬스터 스텟'!AF866*'(참고)타워 스텟 가치'!$S$17,'스테이지별 몬스터 스텟'!AG866*'(참고)타워 스텟 가치'!$T$17,'스테이지별 몬스터 스텟'!AH866*'(참고)타워 스텟 가치'!$U$17,'스테이지별 몬스터 스텟'!AI866*'(참고)타워 스텟 가치'!$V$17,'스테이지별 몬스터 스텟'!AJ866*'(참고)타워 스텟 가치'!$W$17,'스테이지별 몬스터 스텟'!AK866*'(참고)타워 스텟 가치'!$X$17,'스테이지별 몬스터 스텟'!AL866*'(참고)타워 스텟 가치'!$Y$17)</f>
        <v>530982.26999999944</v>
      </c>
      <c r="AN866">
        <v>3</v>
      </c>
    </row>
    <row r="867" spans="3:40" x14ac:dyDescent="0.3">
      <c r="C867">
        <v>3</v>
      </c>
      <c r="D867">
        <f t="shared" si="41"/>
        <v>173</v>
      </c>
      <c r="E867" s="52">
        <f>VLOOKUP(D867,'스테이지별 난이도 설정'!B:C,2,0)</f>
        <v>69.199999999999903</v>
      </c>
      <c r="F867" t="str">
        <f t="shared" si="42"/>
        <v>에픽</v>
      </c>
      <c r="G867">
        <f t="shared" si="40"/>
        <v>6</v>
      </c>
      <c r="H867">
        <f>VLOOKUP($F867,'(참고)타워 스텟 가치'!$B$2:$L$6,H$2,0)+(VLOOKUP($F867,'(참고)타워 스텟 가치'!$B$2:$L$6,H$2,0)*$E867)</f>
        <v>1184.6249999999984</v>
      </c>
      <c r="I867">
        <f>VLOOKUP($F867,'(참고)타워 스텟 가치'!$B$2:$L$6,I$2,0)+(VLOOKUP($F867,'(참고)타워 스텟 가치'!$B$2:$L$6,I$2,0)*$E867)</f>
        <v>236.92499999999967</v>
      </c>
      <c r="J867">
        <f>VLOOKUP($F867,'(참고)타워 스텟 가치'!$B$2:$L$6,J$2,0)+(VLOOKUP($F867,'(참고)타워 스텟 가치'!$B$2:$L$6,J$2,0)*$E867)</f>
        <v>350999.99999999953</v>
      </c>
      <c r="K867">
        <f>VLOOKUP($F867,'(참고)타워 스텟 가치'!$B$2:$L$6,K$2,0)+(VLOOKUP($F867,'(참고)타워 스텟 가치'!$B$2:$L$6,K$2,0)*$E867)</f>
        <v>4738.4999999999936</v>
      </c>
      <c r="L867">
        <f>VLOOKUP($F867,'(참고)타워 스텟 가치'!$B$2:$L$6,L$2,0)+(VLOOKUP($F867,'(참고)타워 스텟 가치'!$B$2:$L$6,L$2,0)*$E867)</f>
        <v>78.974999999999895</v>
      </c>
      <c r="M867">
        <f>VLOOKUP($F867,'(참고)타워 스텟 가치'!$B$2:$L$6,M$2,0)+(VLOOKUP($F867,'(참고)타워 스텟 가치'!$B$2:$L$6,M$2,0)*$E867)</f>
        <v>21.05999999999997</v>
      </c>
      <c r="N867">
        <f>VLOOKUP($F867,'(참고)타워 스텟 가치'!$B$2:$L$6,N$2,0)+(VLOOKUP($F867,'(참고)타워 스텟 가치'!$B$2:$L$6,N$2,0)*$E867)</f>
        <v>0</v>
      </c>
      <c r="O867">
        <f>VLOOKUP($F867,'(참고)타워 스텟 가치'!$B$2:$L$6,O$2,0)+(VLOOKUP($F867,'(참고)타워 스텟 가치'!$B$2:$L$6,O$2,0)*$E867)</f>
        <v>0</v>
      </c>
      <c r="P867">
        <f>VLOOKUP($F867,'(참고)타워 스텟 가치'!$B$2:$L$6,P$2,0)+(VLOOKUP($F867,'(참고)타워 스텟 가치'!$B$2:$L$6,P$2,0)*$E867)</f>
        <v>49.13999999999993</v>
      </c>
      <c r="Q867">
        <f>SUM('스테이지별 몬스터 스텟'!H867*'(참고)타워 스텟 가치'!$Q$17,'스테이지별 몬스터 스텟'!I867*'(참고)타워 스텟 가치'!$R$17,'스테이지별 몬스터 스텟'!J867*'(참고)타워 스텟 가치'!$S$17,'스테이지별 몬스터 스텟'!K867*'(참고)타워 스텟 가치'!$T$17,'스테이지별 몬스터 스텟'!L867*'(참고)타워 스텟 가치'!$U$17,'스테이지별 몬스터 스텟'!M867*'(참고)타워 스텟 가치'!$V$17,'스테이지별 몬스터 스텟'!N867*'(참고)타워 스텟 가치'!$W$17,'스테이지별 몬스터 스텟'!O867*'(참고)타워 스텟 가치'!$X$17,'스테이지별 몬스터 스텟'!P867*'(참고)타워 스텟 가치'!$Y$17)</f>
        <v>538978.92749999929</v>
      </c>
      <c r="R867">
        <v>1</v>
      </c>
      <c r="S867">
        <f>VLOOKUP($F867,'(참고)타워 스텟 가치'!$B$7:$L$11,S$2,0)+(VLOOKUP($F867,'(참고)타워 스텟 가치'!$B$7:$L$11,S$2,0)*$E867)</f>
        <v>394.87499999999943</v>
      </c>
      <c r="T867">
        <f>VLOOKUP($F867,'(참고)타워 스텟 가치'!$B$7:$L$11,T$2,0)+(VLOOKUP($F867,'(참고)타워 스텟 가치'!$B$7:$L$11,T$2,0)*$E867)</f>
        <v>710.77499999999907</v>
      </c>
      <c r="U867">
        <f>VLOOKUP($F867,'(참고)타워 스텟 가치'!$B$7:$L$11,U$2,0)+(VLOOKUP($F867,'(참고)타워 스텟 가치'!$B$7:$L$11,U$2,0)*$E867)</f>
        <v>350999.99999999953</v>
      </c>
      <c r="V867">
        <f>VLOOKUP($F867,'(참고)타워 스텟 가치'!$B$7:$L$11,V$2,0)+(VLOOKUP($F867,'(참고)타워 스텟 가치'!$B$7:$L$11,V$2,0)*$E867)</f>
        <v>4738.4999999999936</v>
      </c>
      <c r="W867">
        <f>VLOOKUP($F867,'(참고)타워 스텟 가치'!$B$7:$L$11,W$2,0)+(VLOOKUP($F867,'(참고)타워 스텟 가치'!$B$7:$L$11,W$2,0)*$E867)</f>
        <v>78.974999999999895</v>
      </c>
      <c r="X867">
        <f>VLOOKUP($F867,'(참고)타워 스텟 가치'!$B$7:$L$11,X$2,0)+(VLOOKUP($F867,'(참고)타워 스텟 가치'!$B$7:$L$11,X$2,0)*$E867)</f>
        <v>21.05999999999997</v>
      </c>
      <c r="Y867">
        <f>VLOOKUP($F867,'(참고)타워 스텟 가치'!$B$7:$L$11,Y$2,0)+(VLOOKUP($F867,'(참고)타워 스텟 가치'!$B$7:$L$11,Y$2,0)*$E867)</f>
        <v>0</v>
      </c>
      <c r="Z867">
        <f>VLOOKUP($F867,'(참고)타워 스텟 가치'!$B$7:$L$11,Z$2,0)+(VLOOKUP($F867,'(참고)타워 스텟 가치'!$B$7:$L$11,Z$2,0)*$E867)</f>
        <v>0</v>
      </c>
      <c r="AA867">
        <f>VLOOKUP($F867,'(참고)타워 스텟 가치'!$B$7:$L$11,AA$2,0)+(VLOOKUP($F867,'(참고)타워 스텟 가치'!$B$7:$L$11,AA$2,0)*$E867)</f>
        <v>49.13999999999993</v>
      </c>
      <c r="AB867">
        <f>SUM('스테이지별 몬스터 스텟'!S867*'(참고)타워 스텟 가치'!$Q$17,'스테이지별 몬스터 스텟'!T867*'(참고)타워 스텟 가치'!$R$17,'스테이지별 몬스터 스텟'!U867*'(참고)타워 스텟 가치'!$S$17,'스테이지별 몬스터 스텟'!V867*'(참고)타워 스텟 가치'!$T$17,'스테이지별 몬스터 스텟'!W867*'(참고)타워 스텟 가치'!$U$17,'스테이지별 몬스터 스텟'!X867*'(참고)타워 스텟 가치'!$V$17,'스테이지별 몬스터 스텟'!Y867*'(참고)타워 스텟 가치'!$W$17,'스테이지별 몬스터 스텟'!Z867*'(참고)타워 스텟 가치'!$X$17,'스테이지별 몬스터 스텟'!AA867*'(참고)타워 스텟 가치'!$Y$17)</f>
        <v>538110.20249999932</v>
      </c>
      <c r="AC867">
        <v>2</v>
      </c>
      <c r="AD867">
        <f>VLOOKUP($F867,'(참고)타워 스텟 가치'!$B$12:$L$16,AD$2,0)+(VLOOKUP($F867,'(참고)타워 스텟 가치'!$B$12:$L$16,AD$2,0)*$E867)</f>
        <v>394.87499999999943</v>
      </c>
      <c r="AE867">
        <f>VLOOKUP($F867,'(참고)타워 스텟 가치'!$B$12:$L$16,AE$2,0)+(VLOOKUP($F867,'(참고)타워 스텟 가치'!$B$12:$L$16,AE$2,0)*$E867)</f>
        <v>473.84999999999934</v>
      </c>
      <c r="AF867">
        <f>VLOOKUP($F867,'(참고)타워 스텟 가치'!$B$12:$L$16,AF$2,0)+(VLOOKUP($F867,'(참고)타워 스텟 가치'!$B$12:$L$16,AF$2,0)*$E867)</f>
        <v>350999.99999999953</v>
      </c>
      <c r="AG867">
        <f>VLOOKUP($F867,'(참고)타워 스텟 가치'!$B$12:$L$16,AG$2,0)+(VLOOKUP($F867,'(참고)타워 스텟 가치'!$B$12:$L$16,AG$2,0)*$E867)</f>
        <v>2369.2499999999968</v>
      </c>
      <c r="AH867">
        <f>VLOOKUP($F867,'(참고)타워 스텟 가치'!$B$12:$L$16,AH$2,0)+(VLOOKUP($F867,'(참고)타워 스텟 가치'!$B$12:$L$16,AH$2,0)*$E867)</f>
        <v>78.974999999999895</v>
      </c>
      <c r="AI867">
        <f>VLOOKUP($F867,'(참고)타워 스텟 가치'!$B$12:$L$16,AI$2,0)+(VLOOKUP($F867,'(참고)타워 스텟 가치'!$B$12:$L$16,AI$2,0)*$E867)</f>
        <v>21.05999999999997</v>
      </c>
      <c r="AJ867">
        <f>VLOOKUP($F867,'(참고)타워 스텟 가치'!$B$12:$L$16,AJ$2,0)+(VLOOKUP($F867,'(참고)타워 스텟 가치'!$B$12:$L$16,AJ$2,0)*$E867)</f>
        <v>0</v>
      </c>
      <c r="AK867">
        <f>VLOOKUP($F867,'(참고)타워 스텟 가치'!$B$12:$L$16,AK$2,0)+(VLOOKUP($F867,'(참고)타워 스텟 가치'!$B$12:$L$16,AK$2,0)*$E867)</f>
        <v>0</v>
      </c>
      <c r="AL867">
        <f>VLOOKUP($F867,'(참고)타워 스텟 가치'!$B$12:$L$16,AL$2,0)+(VLOOKUP($F867,'(참고)타워 스텟 가치'!$B$12:$L$16,AL$2,0)*$E867)</f>
        <v>98.279999999999859</v>
      </c>
      <c r="AM867">
        <f>SUM('스테이지별 몬스터 스텟'!AD867*'(참고)타워 스텟 가치'!$Q$17,'스테이지별 몬스터 스텟'!AE867*'(참고)타워 스텟 가치'!$R$17,'스테이지별 몬스터 스텟'!AF867*'(참고)타워 스텟 가치'!$S$17,'스테이지별 몬스터 스텟'!AG867*'(참고)타워 스텟 가치'!$T$17,'스테이지별 몬스터 스텟'!AH867*'(참고)타워 스텟 가치'!$U$17,'스테이지별 몬스터 스텟'!AI867*'(참고)타워 스텟 가치'!$V$17,'스테이지별 몬스터 스텟'!AJ867*'(참고)타워 스텟 가치'!$W$17,'스테이지별 몬스터 스텟'!AK867*'(참고)타워 스텟 가치'!$X$17,'스테이지별 몬스터 스텟'!AL867*'(참고)타워 스텟 가치'!$Y$17)</f>
        <v>533114.59499999939</v>
      </c>
      <c r="AN867">
        <v>3</v>
      </c>
    </row>
    <row r="868" spans="3:40" x14ac:dyDescent="0.3">
      <c r="C868">
        <v>4</v>
      </c>
      <c r="D868">
        <f t="shared" si="41"/>
        <v>173</v>
      </c>
      <c r="E868" s="52">
        <f>VLOOKUP(D868,'스테이지별 난이도 설정'!B:C,2,0)</f>
        <v>69.199999999999903</v>
      </c>
      <c r="F868" t="str">
        <f t="shared" si="42"/>
        <v>유니크</v>
      </c>
      <c r="G868">
        <f t="shared" si="40"/>
        <v>6</v>
      </c>
      <c r="H868">
        <f>VLOOKUP($F868,'(참고)타워 스텟 가치'!$B$2:$L$6,H$2,0)+(VLOOKUP($F868,'(참고)타워 스텟 가치'!$B$2:$L$6,H$2,0)*$E868)</f>
        <v>1776.9374999999975</v>
      </c>
      <c r="I868">
        <f>VLOOKUP($F868,'(참고)타워 스텟 가치'!$B$2:$L$6,I$2,0)+(VLOOKUP($F868,'(참고)타워 스텟 가치'!$B$2:$L$6,I$2,0)*$E868)</f>
        <v>355.38749999999953</v>
      </c>
      <c r="J868">
        <f>VLOOKUP($F868,'(참고)타워 스텟 가치'!$B$2:$L$6,J$2,0)+(VLOOKUP($F868,'(참고)타워 스텟 가치'!$B$2:$L$6,J$2,0)*$E868)</f>
        <v>350999.99999999953</v>
      </c>
      <c r="K868">
        <f>VLOOKUP($F868,'(참고)타워 스텟 가치'!$B$2:$L$6,K$2,0)+(VLOOKUP($F868,'(참고)타워 스텟 가치'!$B$2:$L$6,K$2,0)*$E868)</f>
        <v>7107.74999999999</v>
      </c>
      <c r="L868">
        <f>VLOOKUP($F868,'(참고)타워 스텟 가치'!$B$2:$L$6,L$2,0)+(VLOOKUP($F868,'(참고)타워 스텟 가치'!$B$2:$L$6,L$2,0)*$E868)</f>
        <v>118.46249999999984</v>
      </c>
      <c r="M868">
        <f>VLOOKUP($F868,'(참고)타워 스텟 가치'!$B$2:$L$6,M$2,0)+(VLOOKUP($F868,'(참고)타워 스텟 가치'!$B$2:$L$6,M$2,0)*$E868)</f>
        <v>21.05999999999997</v>
      </c>
      <c r="N868">
        <f>VLOOKUP($F868,'(참고)타워 스텟 가치'!$B$2:$L$6,N$2,0)+(VLOOKUP($F868,'(참고)타워 스텟 가치'!$B$2:$L$6,N$2,0)*$E868)</f>
        <v>0</v>
      </c>
      <c r="O868">
        <f>VLOOKUP($F868,'(참고)타워 스텟 가치'!$B$2:$L$6,O$2,0)+(VLOOKUP($F868,'(참고)타워 스텟 가치'!$B$2:$L$6,O$2,0)*$E868)</f>
        <v>0</v>
      </c>
      <c r="P868">
        <f>VLOOKUP($F868,'(참고)타워 스텟 가치'!$B$2:$L$6,P$2,0)+(VLOOKUP($F868,'(참고)타워 스텟 가치'!$B$2:$L$6,P$2,0)*$E868)</f>
        <v>70.199999999999903</v>
      </c>
      <c r="Q868">
        <f>SUM('스테이지별 몬스터 스텟'!H868*'(참고)타워 스텟 가치'!$Q$17,'스테이지별 몬스터 스텟'!I868*'(참고)타워 스텟 가치'!$R$17,'스테이지별 몬스터 스텟'!J868*'(참고)타워 스텟 가치'!$S$17,'스테이지별 몬스터 스텟'!K868*'(참고)타워 스텟 가치'!$T$17,'스테이지별 몬스터 스텟'!L868*'(참고)타워 스텟 가치'!$U$17,'스테이지별 몬스터 스텟'!M868*'(참고)타워 스텟 가치'!$V$17,'스테이지별 몬스터 스텟'!N868*'(참고)타워 스텟 가치'!$W$17,'스테이지별 몬스터 스텟'!O868*'(참고)타워 스텟 가치'!$X$17,'스테이지별 몬스터 스텟'!P868*'(참고)타워 스텟 가치'!$Y$17)</f>
        <v>545200.84124999947</v>
      </c>
      <c r="R868">
        <v>1</v>
      </c>
      <c r="S868">
        <f>VLOOKUP($F868,'(참고)타워 스텟 가치'!$B$7:$L$11,S$2,0)+(VLOOKUP($F868,'(참고)타워 스텟 가치'!$B$7:$L$11,S$2,0)*$E868)</f>
        <v>592.3124999999992</v>
      </c>
      <c r="T868">
        <f>VLOOKUP($F868,'(참고)타워 스텟 가치'!$B$7:$L$11,T$2,0)+(VLOOKUP($F868,'(참고)타워 스텟 가치'!$B$7:$L$11,T$2,0)*$E868)</f>
        <v>1066.1624999999985</v>
      </c>
      <c r="U868">
        <f>VLOOKUP($F868,'(참고)타워 스텟 가치'!$B$7:$L$11,U$2,0)+(VLOOKUP($F868,'(참고)타워 스텟 가치'!$B$7:$L$11,U$2,0)*$E868)</f>
        <v>350999.99999999953</v>
      </c>
      <c r="V868">
        <f>VLOOKUP($F868,'(참고)타워 스텟 가치'!$B$7:$L$11,V$2,0)+(VLOOKUP($F868,'(참고)타워 스텟 가치'!$B$7:$L$11,V$2,0)*$E868)</f>
        <v>7107.74999999999</v>
      </c>
      <c r="W868">
        <f>VLOOKUP($F868,'(참고)타워 스텟 가치'!$B$7:$L$11,W$2,0)+(VLOOKUP($F868,'(참고)타워 스텟 가치'!$B$7:$L$11,W$2,0)*$E868)</f>
        <v>118.46249999999984</v>
      </c>
      <c r="X868">
        <f>VLOOKUP($F868,'(참고)타워 스텟 가치'!$B$7:$L$11,X$2,0)+(VLOOKUP($F868,'(참고)타워 스텟 가치'!$B$7:$L$11,X$2,0)*$E868)</f>
        <v>21.05999999999997</v>
      </c>
      <c r="Y868">
        <f>VLOOKUP($F868,'(참고)타워 스텟 가치'!$B$7:$L$11,Y$2,0)+(VLOOKUP($F868,'(참고)타워 스텟 가치'!$B$7:$L$11,Y$2,0)*$E868)</f>
        <v>0</v>
      </c>
      <c r="Z868">
        <f>VLOOKUP($F868,'(참고)타워 스텟 가치'!$B$7:$L$11,Z$2,0)+(VLOOKUP($F868,'(참고)타워 스텟 가치'!$B$7:$L$11,Z$2,0)*$E868)</f>
        <v>0</v>
      </c>
      <c r="AA868">
        <f>VLOOKUP($F868,'(참고)타워 스텟 가치'!$B$7:$L$11,AA$2,0)+(VLOOKUP($F868,'(참고)타워 스텟 가치'!$B$7:$L$11,AA$2,0)*$E868)</f>
        <v>70.199999999999903</v>
      </c>
      <c r="AB868">
        <f>SUM('스테이지별 몬스터 스텟'!S868*'(참고)타워 스텟 가치'!$Q$17,'스테이지별 몬스터 스텟'!T868*'(참고)타워 스텟 가치'!$R$17,'스테이지별 몬스터 스텟'!U868*'(참고)타워 스텟 가치'!$S$17,'스테이지별 몬스터 스텟'!V868*'(참고)타워 스텟 가치'!$T$17,'스테이지별 몬스터 스텟'!W868*'(참고)타워 스텟 가치'!$U$17,'스테이지별 몬스터 스텟'!X868*'(참고)타워 스텟 가치'!$V$17,'스테이지별 몬스터 스텟'!Y868*'(참고)타워 스텟 가치'!$W$17,'스테이지별 몬스터 스텟'!Z868*'(참고)타워 스텟 가치'!$X$17,'스테이지별 몬스터 스텟'!AA868*'(참고)타워 스텟 가치'!$Y$17)</f>
        <v>543897.75374999945</v>
      </c>
      <c r="AC868">
        <v>2</v>
      </c>
      <c r="AD868">
        <f>VLOOKUP($F868,'(참고)타워 스텟 가치'!$B$12:$L$16,AD$2,0)+(VLOOKUP($F868,'(참고)타워 스텟 가치'!$B$12:$L$16,AD$2,0)*$E868)</f>
        <v>592.3124999999992</v>
      </c>
      <c r="AE868">
        <f>VLOOKUP($F868,'(참고)타워 스텟 가치'!$B$12:$L$16,AE$2,0)+(VLOOKUP($F868,'(참고)타워 스텟 가치'!$B$12:$L$16,AE$2,0)*$E868)</f>
        <v>710.77499999999907</v>
      </c>
      <c r="AF868">
        <f>VLOOKUP($F868,'(참고)타워 스텟 가치'!$B$12:$L$16,AF$2,0)+(VLOOKUP($F868,'(참고)타워 스텟 가치'!$B$12:$L$16,AF$2,0)*$E868)</f>
        <v>350999.99999999953</v>
      </c>
      <c r="AG868">
        <f>VLOOKUP($F868,'(참고)타워 스텟 가치'!$B$12:$L$16,AG$2,0)+(VLOOKUP($F868,'(참고)타워 스텟 가치'!$B$12:$L$16,AG$2,0)*$E868)</f>
        <v>3553.874999999995</v>
      </c>
      <c r="AH868">
        <f>VLOOKUP($F868,'(참고)타워 스텟 가치'!$B$12:$L$16,AH$2,0)+(VLOOKUP($F868,'(참고)타워 스텟 가치'!$B$12:$L$16,AH$2,0)*$E868)</f>
        <v>118.46249999999984</v>
      </c>
      <c r="AI868">
        <f>VLOOKUP($F868,'(참고)타워 스텟 가치'!$B$12:$L$16,AI$2,0)+(VLOOKUP($F868,'(참고)타워 스텟 가치'!$B$12:$L$16,AI$2,0)*$E868)</f>
        <v>21.05999999999997</v>
      </c>
      <c r="AJ868">
        <f>VLOOKUP($F868,'(참고)타워 스텟 가치'!$B$12:$L$16,AJ$2,0)+(VLOOKUP($F868,'(참고)타워 스텟 가치'!$B$12:$L$16,AJ$2,0)*$E868)</f>
        <v>0</v>
      </c>
      <c r="AK868">
        <f>VLOOKUP($F868,'(참고)타워 스텟 가치'!$B$12:$L$16,AK$2,0)+(VLOOKUP($F868,'(참고)타워 스텟 가치'!$B$12:$L$16,AK$2,0)*$E868)</f>
        <v>0</v>
      </c>
      <c r="AL868">
        <f>VLOOKUP($F868,'(참고)타워 스텟 가치'!$B$12:$L$16,AL$2,0)+(VLOOKUP($F868,'(참고)타워 스텟 가치'!$B$12:$L$16,AL$2,0)*$E868)</f>
        <v>140.39999999999981</v>
      </c>
      <c r="AM868">
        <f>SUM('스테이지별 몬스터 스텟'!AD868*'(참고)타워 스텟 가치'!$Q$17,'스테이지별 몬스터 스텟'!AE868*'(참고)타워 스텟 가치'!$R$17,'스테이지별 몬스터 스텟'!AF868*'(참고)타워 스텟 가치'!$S$17,'스테이지별 몬스터 스텟'!AG868*'(참고)타워 스텟 가치'!$T$17,'스테이지별 몬스터 스텟'!AH868*'(참고)타워 스텟 가치'!$U$17,'스테이지별 몬스터 스텟'!AI868*'(참고)타워 스텟 가치'!$V$17,'스테이지별 몬스터 스텟'!AJ868*'(참고)타워 스텟 가치'!$W$17,'스테이지별 몬스터 스텟'!AK868*'(참고)타워 스텟 가치'!$X$17,'스테이지별 몬스터 스텟'!AL868*'(참고)타워 스텟 가치'!$Y$17)</f>
        <v>536397.32249999943</v>
      </c>
      <c r="AN868">
        <v>3</v>
      </c>
    </row>
    <row r="869" spans="3:40" x14ac:dyDescent="0.3">
      <c r="C869">
        <v>5</v>
      </c>
      <c r="D869">
        <f t="shared" si="41"/>
        <v>173</v>
      </c>
      <c r="E869" s="52">
        <f>VLOOKUP(D869,'스테이지별 난이도 설정'!B:C,2,0)</f>
        <v>69.199999999999903</v>
      </c>
      <c r="F869" t="str">
        <f t="shared" si="42"/>
        <v>스페셜</v>
      </c>
      <c r="G869">
        <f t="shared" si="40"/>
        <v>6</v>
      </c>
      <c r="H869">
        <f>VLOOKUP($F869,'(참고)타워 스텟 가치'!$B$2:$L$6,H$2,0)+(VLOOKUP($F869,'(참고)타워 스텟 가치'!$B$2:$L$6,H$2,0)*$E869)</f>
        <v>2665.4062499999964</v>
      </c>
      <c r="I869">
        <f>VLOOKUP($F869,'(참고)타워 스텟 가치'!$B$2:$L$6,I$2,0)+(VLOOKUP($F869,'(참고)타워 스텟 가치'!$B$2:$L$6,I$2,0)*$E869)</f>
        <v>533.08124999999927</v>
      </c>
      <c r="J869">
        <f>VLOOKUP($F869,'(참고)타워 스텟 가치'!$B$2:$L$6,J$2,0)+(VLOOKUP($F869,'(참고)타워 스텟 가치'!$B$2:$L$6,J$2,0)*$E869)</f>
        <v>350999.99999999953</v>
      </c>
      <c r="K869">
        <f>VLOOKUP($F869,'(참고)타워 스텟 가치'!$B$2:$L$6,K$2,0)+(VLOOKUP($F869,'(참고)타워 스텟 가치'!$B$2:$L$6,K$2,0)*$E869)</f>
        <v>10661.624999999985</v>
      </c>
      <c r="L869">
        <f>VLOOKUP($F869,'(참고)타워 스텟 가치'!$B$2:$L$6,L$2,0)+(VLOOKUP($F869,'(참고)타워 스텟 가치'!$B$2:$L$6,L$2,0)*$E869)</f>
        <v>177.69374999999977</v>
      </c>
      <c r="M869">
        <f>VLOOKUP($F869,'(참고)타워 스텟 가치'!$B$2:$L$6,M$2,0)+(VLOOKUP($F869,'(참고)타워 스텟 가치'!$B$2:$L$6,M$2,0)*$E869)</f>
        <v>21.05999999999997</v>
      </c>
      <c r="N869">
        <f>VLOOKUP($F869,'(참고)타워 스텟 가치'!$B$2:$L$6,N$2,0)+(VLOOKUP($F869,'(참고)타워 스텟 가치'!$B$2:$L$6,N$2,0)*$E869)</f>
        <v>0</v>
      </c>
      <c r="O869">
        <f>VLOOKUP($F869,'(참고)타워 스텟 가치'!$B$2:$L$6,O$2,0)+(VLOOKUP($F869,'(참고)타워 스텟 가치'!$B$2:$L$6,O$2,0)*$E869)</f>
        <v>0</v>
      </c>
      <c r="P869">
        <f>VLOOKUP($F869,'(참고)타워 스텟 가치'!$B$2:$L$6,P$2,0)+(VLOOKUP($F869,'(참고)타워 스텟 가치'!$B$2:$L$6,P$2,0)*$E869)</f>
        <v>70.199999999999903</v>
      </c>
      <c r="Q869">
        <f>SUM('스테이지별 몬스터 스텟'!H869*'(참고)타워 스텟 가치'!$Q$17,'스테이지별 몬스터 스텟'!I869*'(참고)타워 스텟 가치'!$R$17,'스테이지별 몬스터 스텟'!J869*'(참고)타워 스텟 가치'!$S$17,'스테이지별 몬스터 스텟'!K869*'(참고)타워 스텟 가치'!$T$17,'스테이지별 몬스터 스텟'!L869*'(참고)타워 스텟 가치'!$U$17,'스테이지별 몬스터 스텟'!M869*'(참고)타워 스텟 가치'!$V$17,'스테이지별 몬스터 스텟'!N869*'(참고)타워 스텟 가치'!$W$17,'스테이지별 몬스터 스텟'!O869*'(참고)타워 스텟 가치'!$X$17,'스테이지별 몬스터 스텟'!P869*'(참고)타워 스텟 가치'!$Y$17)</f>
        <v>554470.53187499929</v>
      </c>
      <c r="R869">
        <v>1</v>
      </c>
      <c r="S869">
        <f>VLOOKUP($F869,'(참고)타워 스텟 가치'!$B$7:$L$11,S$2,0)+(VLOOKUP($F869,'(참고)타워 스텟 가치'!$B$7:$L$11,S$2,0)*$E869)</f>
        <v>888.46874999999875</v>
      </c>
      <c r="T869">
        <f>VLOOKUP($F869,'(참고)타워 스텟 가치'!$B$7:$L$11,T$2,0)+(VLOOKUP($F869,'(참고)타워 스텟 가치'!$B$7:$L$11,T$2,0)*$E869)</f>
        <v>1599.2437499999978</v>
      </c>
      <c r="U869">
        <f>VLOOKUP($F869,'(참고)타워 스텟 가치'!$B$7:$L$11,U$2,0)+(VLOOKUP($F869,'(참고)타워 스텟 가치'!$B$7:$L$11,U$2,0)*$E869)</f>
        <v>350999.99999999953</v>
      </c>
      <c r="V869">
        <f>VLOOKUP($F869,'(참고)타워 스텟 가치'!$B$7:$L$11,V$2,0)+(VLOOKUP($F869,'(참고)타워 스텟 가치'!$B$7:$L$11,V$2,0)*$E869)</f>
        <v>10661.624999999985</v>
      </c>
      <c r="W869">
        <f>VLOOKUP($F869,'(참고)타워 스텟 가치'!$B$7:$L$11,W$2,0)+(VLOOKUP($F869,'(참고)타워 스텟 가치'!$B$7:$L$11,W$2,0)*$E869)</f>
        <v>177.69374999999977</v>
      </c>
      <c r="X869">
        <f>VLOOKUP($F869,'(참고)타워 스텟 가치'!$B$7:$L$11,X$2,0)+(VLOOKUP($F869,'(참고)타워 스텟 가치'!$B$7:$L$11,X$2,0)*$E869)</f>
        <v>21.05999999999997</v>
      </c>
      <c r="Y869">
        <f>VLOOKUP($F869,'(참고)타워 스텟 가치'!$B$7:$L$11,Y$2,0)+(VLOOKUP($F869,'(참고)타워 스텟 가치'!$B$7:$L$11,Y$2,0)*$E869)</f>
        <v>0</v>
      </c>
      <c r="Z869">
        <f>VLOOKUP($F869,'(참고)타워 스텟 가치'!$B$7:$L$11,Z$2,0)+(VLOOKUP($F869,'(참고)타워 스텟 가치'!$B$7:$L$11,Z$2,0)*$E869)</f>
        <v>0</v>
      </c>
      <c r="AA869">
        <f>VLOOKUP($F869,'(참고)타워 스텟 가치'!$B$7:$L$11,AA$2,0)+(VLOOKUP($F869,'(참고)타워 스텟 가치'!$B$7:$L$11,AA$2,0)*$E869)</f>
        <v>70.199999999999903</v>
      </c>
      <c r="AB869">
        <f>SUM('스테이지별 몬스터 스텟'!S869*'(참고)타워 스텟 가치'!$Q$17,'스테이지별 몬스터 스텟'!T869*'(참고)타워 스텟 가치'!$R$17,'스테이지별 몬스터 스텟'!U869*'(참고)타워 스텟 가치'!$S$17,'스테이지별 몬스터 스텟'!V869*'(참고)타워 스텟 가치'!$T$17,'스테이지별 몬스터 스텟'!W869*'(참고)타워 스텟 가치'!$U$17,'스테이지별 몬스터 스텟'!X869*'(참고)타워 스텟 가치'!$V$17,'스테이지별 몬스터 스텟'!Y869*'(참고)타워 스텟 가치'!$W$17,'스테이지별 몬스터 스텟'!Z869*'(참고)타워 스텟 가치'!$X$17,'스테이지별 몬스터 스텟'!AA869*'(참고)타워 스텟 가치'!$Y$17)</f>
        <v>552515.90062499931</v>
      </c>
      <c r="AC869">
        <v>2</v>
      </c>
      <c r="AD869">
        <f>VLOOKUP($F869,'(참고)타워 스텟 가치'!$B$12:$L$16,AD$2,0)+(VLOOKUP($F869,'(참고)타워 스텟 가치'!$B$12:$L$16,AD$2,0)*$E869)</f>
        <v>888.46874999999875</v>
      </c>
      <c r="AE869">
        <f>VLOOKUP($F869,'(참고)타워 스텟 가치'!$B$12:$L$16,AE$2,0)+(VLOOKUP($F869,'(참고)타워 스텟 가치'!$B$12:$L$16,AE$2,0)*$E869)</f>
        <v>1066.1624999999985</v>
      </c>
      <c r="AF869">
        <f>VLOOKUP($F869,'(참고)타워 스텟 가치'!$B$12:$L$16,AF$2,0)+(VLOOKUP($F869,'(참고)타워 스텟 가치'!$B$12:$L$16,AF$2,0)*$E869)</f>
        <v>350999.99999999953</v>
      </c>
      <c r="AG869">
        <f>VLOOKUP($F869,'(참고)타워 스텟 가치'!$B$12:$L$16,AG$2,0)+(VLOOKUP($F869,'(참고)타워 스텟 가치'!$B$12:$L$16,AG$2,0)*$E869)</f>
        <v>5330.8124999999927</v>
      </c>
      <c r="AH869">
        <f>VLOOKUP($F869,'(참고)타워 스텟 가치'!$B$12:$L$16,AH$2,0)+(VLOOKUP($F869,'(참고)타워 스텟 가치'!$B$12:$L$16,AH$2,0)*$E869)</f>
        <v>177.69374999999977</v>
      </c>
      <c r="AI869">
        <f>VLOOKUP($F869,'(참고)타워 스텟 가치'!$B$12:$L$16,AI$2,0)+(VLOOKUP($F869,'(참고)타워 스텟 가치'!$B$12:$L$16,AI$2,0)*$E869)</f>
        <v>21.05999999999997</v>
      </c>
      <c r="AJ869">
        <f>VLOOKUP($F869,'(참고)타워 스텟 가치'!$B$12:$L$16,AJ$2,0)+(VLOOKUP($F869,'(참고)타워 스텟 가치'!$B$12:$L$16,AJ$2,0)*$E869)</f>
        <v>0</v>
      </c>
      <c r="AK869">
        <f>VLOOKUP($F869,'(참고)타워 스텟 가치'!$B$12:$L$16,AK$2,0)+(VLOOKUP($F869,'(참고)타워 스텟 가치'!$B$12:$L$16,AK$2,0)*$E869)</f>
        <v>0</v>
      </c>
      <c r="AL869">
        <f>VLOOKUP($F869,'(참고)타워 스텟 가치'!$B$12:$L$16,AL$2,0)+(VLOOKUP($F869,'(참고)타워 스텟 가치'!$B$12:$L$16,AL$2,0)*$E869)</f>
        <v>140.39999999999981</v>
      </c>
      <c r="AM869">
        <f>SUM('스테이지별 몬스터 스텟'!AD869*'(참고)타워 스텟 가치'!$Q$17,'스테이지별 몬스터 스텟'!AE869*'(참고)타워 스텟 가치'!$R$17,'스테이지별 몬스터 스텟'!AF869*'(참고)타워 스텟 가치'!$S$17,'스테이지별 몬스터 스텟'!AG869*'(참고)타워 스텟 가치'!$T$17,'스테이지별 몬스터 스텟'!AH869*'(참고)타워 스텟 가치'!$U$17,'스테이지별 몬스터 스텟'!AI869*'(참고)타워 스텟 가치'!$V$17,'스테이지별 몬스터 스텟'!AJ869*'(참고)타워 스텟 가치'!$W$17,'스테이지별 몬스터 스텟'!AK869*'(참고)타워 스텟 가치'!$X$17,'스테이지별 몬스터 스텟'!AL869*'(참고)타워 스텟 가치'!$Y$17)</f>
        <v>541195.05374999938</v>
      </c>
      <c r="AN869">
        <v>3</v>
      </c>
    </row>
    <row r="870" spans="3:40" x14ac:dyDescent="0.3">
      <c r="C870">
        <v>1</v>
      </c>
      <c r="D870">
        <f t="shared" si="41"/>
        <v>174</v>
      </c>
      <c r="E870" s="52">
        <f>VLOOKUP(D870,'스테이지별 난이도 설정'!B:C,2,0)</f>
        <v>69.599999999999909</v>
      </c>
      <c r="F870" t="str">
        <f t="shared" si="42"/>
        <v>일반</v>
      </c>
      <c r="G870">
        <f t="shared" si="40"/>
        <v>6</v>
      </c>
      <c r="H870">
        <f>VLOOKUP($F870,'(참고)타워 스텟 가치'!$B$2:$L$6,H$2,0)+(VLOOKUP($F870,'(참고)타워 스텟 가치'!$B$2:$L$6,H$2,0)*$E870)</f>
        <v>529.49999999999932</v>
      </c>
      <c r="I870">
        <f>VLOOKUP($F870,'(참고)타워 스텟 가치'!$B$2:$L$6,I$2,0)+(VLOOKUP($F870,'(참고)타워 스텟 가치'!$B$2:$L$6,I$2,0)*$E870)</f>
        <v>105.89999999999986</v>
      </c>
      <c r="J870">
        <f>VLOOKUP($F870,'(참고)타워 스텟 가치'!$B$2:$L$6,J$2,0)+(VLOOKUP($F870,'(참고)타워 스텟 가치'!$B$2:$L$6,J$2,0)*$E870)</f>
        <v>352999.99999999953</v>
      </c>
      <c r="K870">
        <f>VLOOKUP($F870,'(참고)타워 스텟 가치'!$B$2:$L$6,K$2,0)+(VLOOKUP($F870,'(참고)타워 스텟 가치'!$B$2:$L$6,K$2,0)*$E870)</f>
        <v>2117.9999999999973</v>
      </c>
      <c r="L870">
        <f>VLOOKUP($F870,'(참고)타워 스텟 가치'!$B$2:$L$6,L$2,0)+(VLOOKUP($F870,'(참고)타워 스텟 가치'!$B$2:$L$6,L$2,0)*$E870)</f>
        <v>35.299999999999955</v>
      </c>
      <c r="M870">
        <f>VLOOKUP($F870,'(참고)타워 스텟 가치'!$B$2:$L$6,M$2,0)+(VLOOKUP($F870,'(참고)타워 스텟 가치'!$B$2:$L$6,M$2,0)*$E870)</f>
        <v>21.179999999999971</v>
      </c>
      <c r="N870">
        <f>VLOOKUP($F870,'(참고)타워 스텟 가치'!$B$2:$L$6,N$2,0)+(VLOOKUP($F870,'(참고)타워 스텟 가치'!$B$2:$L$6,N$2,0)*$E870)</f>
        <v>0</v>
      </c>
      <c r="O870">
        <f>VLOOKUP($F870,'(참고)타워 스텟 가치'!$B$2:$L$6,O$2,0)+(VLOOKUP($F870,'(참고)타워 스텟 가치'!$B$2:$L$6,O$2,0)*$E870)</f>
        <v>0</v>
      </c>
      <c r="P870">
        <f>VLOOKUP($F870,'(참고)타워 스텟 가치'!$B$2:$L$6,P$2,0)+(VLOOKUP($F870,'(참고)타워 스텟 가치'!$B$2:$L$6,P$2,0)*$E870)</f>
        <v>49.419999999999938</v>
      </c>
      <c r="Q870">
        <f>SUM('스테이지별 몬스터 스텟'!H870*'(참고)타워 스텟 가치'!$Q$17,'스테이지별 몬스터 스텟'!I870*'(참고)타워 스텟 가치'!$R$17,'스테이지별 몬스터 스텟'!J870*'(참고)타워 스텟 가치'!$S$17,'스테이지별 몬스터 스텟'!K870*'(참고)타워 스텟 가치'!$T$17,'스테이지별 몬스터 스텟'!L870*'(참고)타워 스텟 가치'!$U$17,'스테이지별 몬스터 스텟'!M870*'(참고)타워 스텟 가치'!$V$17,'스테이지별 몬스터 스텟'!N870*'(참고)타워 스텟 가치'!$W$17,'스테이지별 몬스터 스텟'!O870*'(참고)타워 스텟 가치'!$X$17,'스테이지별 몬스터 스텟'!P870*'(참고)타워 스텟 가치'!$Y$17)</f>
        <v>535144.46999999927</v>
      </c>
      <c r="R870">
        <v>1</v>
      </c>
      <c r="S870">
        <f>VLOOKUP($F870,'(참고)타워 스텟 가치'!$B$7:$L$11,S$2,0)+(VLOOKUP($F870,'(참고)타워 스텟 가치'!$B$7:$L$11,S$2,0)*$E870)</f>
        <v>176.49999999999977</v>
      </c>
      <c r="T870">
        <f>VLOOKUP($F870,'(참고)타워 스텟 가치'!$B$7:$L$11,T$2,0)+(VLOOKUP($F870,'(참고)타워 스텟 가치'!$B$7:$L$11,T$2,0)*$E870)</f>
        <v>317.69999999999959</v>
      </c>
      <c r="U870">
        <f>VLOOKUP($F870,'(참고)타워 스텟 가치'!$B$7:$L$11,U$2,0)+(VLOOKUP($F870,'(참고)타워 스텟 가치'!$B$7:$L$11,U$2,0)*$E870)</f>
        <v>352999.99999999953</v>
      </c>
      <c r="V870">
        <f>VLOOKUP($F870,'(참고)타워 스텟 가치'!$B$7:$L$11,V$2,0)+(VLOOKUP($F870,'(참고)타워 스텟 가치'!$B$7:$L$11,V$2,0)*$E870)</f>
        <v>2117.9999999999973</v>
      </c>
      <c r="W870">
        <f>VLOOKUP($F870,'(참고)타워 스텟 가치'!$B$7:$L$11,W$2,0)+(VLOOKUP($F870,'(참고)타워 스텟 가치'!$B$7:$L$11,W$2,0)*$E870)</f>
        <v>35.299999999999955</v>
      </c>
      <c r="X870">
        <f>VLOOKUP($F870,'(참고)타워 스텟 가치'!$B$7:$L$11,X$2,0)+(VLOOKUP($F870,'(참고)타워 스텟 가치'!$B$7:$L$11,X$2,0)*$E870)</f>
        <v>21.179999999999971</v>
      </c>
      <c r="Y870">
        <f>VLOOKUP($F870,'(참고)타워 스텟 가치'!$B$7:$L$11,Y$2,0)+(VLOOKUP($F870,'(참고)타워 스텟 가치'!$B$7:$L$11,Y$2,0)*$E870)</f>
        <v>0</v>
      </c>
      <c r="Z870">
        <f>VLOOKUP($F870,'(참고)타워 스텟 가치'!$B$7:$L$11,Z$2,0)+(VLOOKUP($F870,'(참고)타워 스텟 가치'!$B$7:$L$11,Z$2,0)*$E870)</f>
        <v>0</v>
      </c>
      <c r="AA870">
        <f>VLOOKUP($F870,'(참고)타워 스텟 가치'!$B$7:$L$11,AA$2,0)+(VLOOKUP($F870,'(참고)타워 스텟 가치'!$B$7:$L$11,AA$2,0)*$E870)</f>
        <v>49.419999999999938</v>
      </c>
      <c r="AB870">
        <f>SUM('스테이지별 몬스터 스텟'!S870*'(참고)타워 스텟 가치'!$Q$17,'스테이지별 몬스터 스텟'!T870*'(참고)타워 스텟 가치'!$R$17,'스테이지별 몬스터 스텟'!U870*'(참고)타워 스텟 가치'!$S$17,'스테이지별 몬스터 스텟'!V870*'(참고)타워 스텟 가치'!$T$17,'스테이지별 몬스터 스텟'!W870*'(참고)타워 스텟 가치'!$U$17,'스테이지별 몬스터 스텟'!X870*'(참고)타워 스텟 가치'!$V$17,'스테이지별 몬스터 스텟'!Y870*'(참고)타워 스텟 가치'!$W$17,'스테이지별 몬스터 스텟'!Z870*'(참고)타워 스텟 가치'!$X$17,'스테이지별 몬스터 스텟'!AA870*'(참고)타워 스텟 가치'!$Y$17)</f>
        <v>534756.16999999934</v>
      </c>
      <c r="AC870">
        <v>2</v>
      </c>
      <c r="AD870">
        <f>VLOOKUP($F870,'(참고)타워 스텟 가치'!$B$12:$L$16,AD$2,0)+(VLOOKUP($F870,'(참고)타워 스텟 가치'!$B$12:$L$16,AD$2,0)*$E870)</f>
        <v>176.49999999999977</v>
      </c>
      <c r="AE870">
        <f>VLOOKUP($F870,'(참고)타워 스텟 가치'!$B$12:$L$16,AE$2,0)+(VLOOKUP($F870,'(참고)타워 스텟 가치'!$B$12:$L$16,AE$2,0)*$E870)</f>
        <v>211.79999999999973</v>
      </c>
      <c r="AF870">
        <f>VLOOKUP($F870,'(참고)타워 스텟 가치'!$B$12:$L$16,AF$2,0)+(VLOOKUP($F870,'(참고)타워 스텟 가치'!$B$12:$L$16,AF$2,0)*$E870)</f>
        <v>352999.99999999953</v>
      </c>
      <c r="AG870">
        <f>VLOOKUP($F870,'(참고)타워 스텟 가치'!$B$12:$L$16,AG$2,0)+(VLOOKUP($F870,'(참고)타워 스텟 가치'!$B$12:$L$16,AG$2,0)*$E870)</f>
        <v>1058.9999999999986</v>
      </c>
      <c r="AH870">
        <f>VLOOKUP($F870,'(참고)타워 스텟 가치'!$B$12:$L$16,AH$2,0)+(VLOOKUP($F870,'(참고)타워 스텟 가치'!$B$12:$L$16,AH$2,0)*$E870)</f>
        <v>35.299999999999955</v>
      </c>
      <c r="AI870">
        <f>VLOOKUP($F870,'(참고)타워 스텟 가치'!$B$12:$L$16,AI$2,0)+(VLOOKUP($F870,'(참고)타워 스텟 가치'!$B$12:$L$16,AI$2,0)*$E870)</f>
        <v>21.179999999999971</v>
      </c>
      <c r="AJ870">
        <f>VLOOKUP($F870,'(참고)타워 스텟 가치'!$B$12:$L$16,AJ$2,0)+(VLOOKUP($F870,'(참고)타워 스텟 가치'!$B$12:$L$16,AJ$2,0)*$E870)</f>
        <v>0</v>
      </c>
      <c r="AK870">
        <f>VLOOKUP($F870,'(참고)타워 스텟 가치'!$B$12:$L$16,AK$2,0)+(VLOOKUP($F870,'(참고)타워 스텟 가치'!$B$12:$L$16,AK$2,0)*$E870)</f>
        <v>0</v>
      </c>
      <c r="AL870">
        <f>VLOOKUP($F870,'(참고)타워 스텟 가치'!$B$12:$L$16,AL$2,0)+(VLOOKUP($F870,'(참고)타워 스텟 가치'!$B$12:$L$16,AL$2,0)*$E870)</f>
        <v>98.839999999999876</v>
      </c>
      <c r="AM870">
        <f>SUM('스테이지별 몬스터 스텟'!AD870*'(참고)타워 스텟 가치'!$Q$17,'스테이지별 몬스터 스텟'!AE870*'(참고)타워 스텟 가치'!$R$17,'스테이지별 몬스터 스텟'!AF870*'(참고)타워 스텟 가치'!$S$17,'스테이지별 몬스터 스텟'!AG870*'(참고)타워 스텟 가치'!$T$17,'스테이지별 몬스터 스텟'!AH870*'(참고)타워 스텟 가치'!$U$17,'스테이지별 몬스터 스텟'!AI870*'(참고)타워 스텟 가치'!$V$17,'스테이지별 몬스터 스텟'!AJ870*'(참고)타워 스텟 가치'!$W$17,'스테이지별 몬스터 스텟'!AK870*'(참고)타워 스텟 가치'!$X$17,'스테이지별 몬스터 스텟'!AL870*'(참고)타워 스텟 가치'!$Y$17)</f>
        <v>532578.15999999933</v>
      </c>
      <c r="AN870">
        <v>3</v>
      </c>
    </row>
    <row r="871" spans="3:40" x14ac:dyDescent="0.3">
      <c r="C871">
        <v>2</v>
      </c>
      <c r="D871">
        <f t="shared" si="41"/>
        <v>174</v>
      </c>
      <c r="E871" s="52">
        <f>VLOOKUP(D871,'스테이지별 난이도 설정'!B:C,2,0)</f>
        <v>69.599999999999909</v>
      </c>
      <c r="F871" t="str">
        <f t="shared" si="42"/>
        <v>레어</v>
      </c>
      <c r="G871">
        <f t="shared" si="40"/>
        <v>6</v>
      </c>
      <c r="H871">
        <f>VLOOKUP($F871,'(참고)타워 스텟 가치'!$B$2:$L$6,H$2,0)+(VLOOKUP($F871,'(참고)타워 스텟 가치'!$B$2:$L$6,H$2,0)*$E871)</f>
        <v>794.24999999999898</v>
      </c>
      <c r="I871">
        <f>VLOOKUP($F871,'(참고)타워 스텟 가치'!$B$2:$L$6,I$2,0)+(VLOOKUP($F871,'(참고)타워 스텟 가치'!$B$2:$L$6,I$2,0)*$E871)</f>
        <v>158.8499999999998</v>
      </c>
      <c r="J871">
        <f>VLOOKUP($F871,'(참고)타워 스텟 가치'!$B$2:$L$6,J$2,0)+(VLOOKUP($F871,'(참고)타워 스텟 가치'!$B$2:$L$6,J$2,0)*$E871)</f>
        <v>352999.99999999953</v>
      </c>
      <c r="K871">
        <f>VLOOKUP($F871,'(참고)타워 스텟 가치'!$B$2:$L$6,K$2,0)+(VLOOKUP($F871,'(참고)타워 스텟 가치'!$B$2:$L$6,K$2,0)*$E871)</f>
        <v>3176.9999999999959</v>
      </c>
      <c r="L871">
        <f>VLOOKUP($F871,'(참고)타워 스텟 가치'!$B$2:$L$6,L$2,0)+(VLOOKUP($F871,'(참고)타워 스텟 가치'!$B$2:$L$6,L$2,0)*$E871)</f>
        <v>52.949999999999932</v>
      </c>
      <c r="M871">
        <f>VLOOKUP($F871,'(참고)타워 스텟 가치'!$B$2:$L$6,M$2,0)+(VLOOKUP($F871,'(참고)타워 스텟 가치'!$B$2:$L$6,M$2,0)*$E871)</f>
        <v>21.179999999999971</v>
      </c>
      <c r="N871">
        <f>VLOOKUP($F871,'(참고)타워 스텟 가치'!$B$2:$L$6,N$2,0)+(VLOOKUP($F871,'(참고)타워 스텟 가치'!$B$2:$L$6,N$2,0)*$E871)</f>
        <v>0</v>
      </c>
      <c r="O871">
        <f>VLOOKUP($F871,'(참고)타워 스텟 가치'!$B$2:$L$6,O$2,0)+(VLOOKUP($F871,'(참고)타워 스텟 가치'!$B$2:$L$6,O$2,0)*$E871)</f>
        <v>0</v>
      </c>
      <c r="P871">
        <f>VLOOKUP($F871,'(참고)타워 스텟 가치'!$B$2:$L$6,P$2,0)+(VLOOKUP($F871,'(참고)타워 스텟 가치'!$B$2:$L$6,P$2,0)*$E871)</f>
        <v>49.419999999999938</v>
      </c>
      <c r="Q871">
        <f>SUM('스테이지별 몬스터 스텟'!H871*'(참고)타워 스텟 가치'!$Q$17,'스테이지별 몬스터 스텟'!I871*'(참고)타워 스텟 가치'!$R$17,'스테이지별 몬스터 스텟'!J871*'(참고)타워 스텟 가치'!$S$17,'스테이지별 몬스터 스텟'!K871*'(참고)타워 스텟 가치'!$T$17,'스테이지별 몬스터 스텟'!L871*'(참고)타워 스텟 가치'!$U$17,'스테이지별 몬스터 스텟'!M871*'(참고)타워 스텟 가치'!$V$17,'스테이지별 몬스터 스텟'!N871*'(참고)타워 스텟 가치'!$W$17,'스테이지별 몬스터 스텟'!O871*'(참고)타워 스텟 가치'!$X$17,'스테이지별 몬스터 스텟'!P871*'(참고)타워 스텟 가치'!$Y$17)</f>
        <v>537906.69499999937</v>
      </c>
      <c r="R871">
        <v>1</v>
      </c>
      <c r="S871">
        <f>VLOOKUP($F871,'(참고)타워 스텟 가치'!$B$7:$L$11,S$2,0)+(VLOOKUP($F871,'(참고)타워 스텟 가치'!$B$7:$L$11,S$2,0)*$E871)</f>
        <v>264.74999999999966</v>
      </c>
      <c r="T871">
        <f>VLOOKUP($F871,'(참고)타워 스텟 가치'!$B$7:$L$11,T$2,0)+(VLOOKUP($F871,'(참고)타워 스텟 가치'!$B$7:$L$11,T$2,0)*$E871)</f>
        <v>476.54999999999939</v>
      </c>
      <c r="U871">
        <f>VLOOKUP($F871,'(참고)타워 스텟 가치'!$B$7:$L$11,U$2,0)+(VLOOKUP($F871,'(참고)타워 스텟 가치'!$B$7:$L$11,U$2,0)*$E871)</f>
        <v>352999.99999999953</v>
      </c>
      <c r="V871">
        <f>VLOOKUP($F871,'(참고)타워 스텟 가치'!$B$7:$L$11,V$2,0)+(VLOOKUP($F871,'(참고)타워 스텟 가치'!$B$7:$L$11,V$2,0)*$E871)</f>
        <v>3176.9999999999959</v>
      </c>
      <c r="W871">
        <f>VLOOKUP($F871,'(참고)타워 스텟 가치'!$B$7:$L$11,W$2,0)+(VLOOKUP($F871,'(참고)타워 스텟 가치'!$B$7:$L$11,W$2,0)*$E871)</f>
        <v>52.949999999999932</v>
      </c>
      <c r="X871">
        <f>VLOOKUP($F871,'(참고)타워 스텟 가치'!$B$7:$L$11,X$2,0)+(VLOOKUP($F871,'(참고)타워 스텟 가치'!$B$7:$L$11,X$2,0)*$E871)</f>
        <v>21.179999999999971</v>
      </c>
      <c r="Y871">
        <f>VLOOKUP($F871,'(참고)타워 스텟 가치'!$B$7:$L$11,Y$2,0)+(VLOOKUP($F871,'(참고)타워 스텟 가치'!$B$7:$L$11,Y$2,0)*$E871)</f>
        <v>0</v>
      </c>
      <c r="Z871">
        <f>VLOOKUP($F871,'(참고)타워 스텟 가치'!$B$7:$L$11,Z$2,0)+(VLOOKUP($F871,'(참고)타워 스텟 가치'!$B$7:$L$11,Z$2,0)*$E871)</f>
        <v>0</v>
      </c>
      <c r="AA871">
        <f>VLOOKUP($F871,'(참고)타워 스텟 가치'!$B$7:$L$11,AA$2,0)+(VLOOKUP($F871,'(참고)타워 스텟 가치'!$B$7:$L$11,AA$2,0)*$E871)</f>
        <v>49.419999999999938</v>
      </c>
      <c r="AB871">
        <f>SUM('스테이지별 몬스터 스텟'!S871*'(참고)타워 스텟 가치'!$Q$17,'스테이지별 몬스터 스텟'!T871*'(참고)타워 스텟 가치'!$R$17,'스테이지별 몬스터 스텟'!U871*'(참고)타워 스텟 가치'!$S$17,'스테이지별 몬스터 스텟'!V871*'(참고)타워 스텟 가치'!$T$17,'스테이지별 몬스터 스텟'!W871*'(참고)타워 스텟 가치'!$U$17,'스테이지별 몬스터 스텟'!X871*'(참고)타워 스텟 가치'!$V$17,'스테이지별 몬스터 스텟'!Y871*'(참고)타워 스텟 가치'!$W$17,'스테이지별 몬스터 스텟'!Z871*'(참고)타워 스텟 가치'!$X$17,'스테이지별 몬스터 스텟'!AA871*'(참고)타워 스텟 가치'!$Y$17)</f>
        <v>537324.2449999993</v>
      </c>
      <c r="AC871">
        <v>2</v>
      </c>
      <c r="AD871">
        <f>VLOOKUP($F871,'(참고)타워 스텟 가치'!$B$12:$L$16,AD$2,0)+(VLOOKUP($F871,'(참고)타워 스텟 가치'!$B$12:$L$16,AD$2,0)*$E871)</f>
        <v>264.74999999999966</v>
      </c>
      <c r="AE871">
        <f>VLOOKUP($F871,'(참고)타워 스텟 가치'!$B$12:$L$16,AE$2,0)+(VLOOKUP($F871,'(참고)타워 스텟 가치'!$B$12:$L$16,AE$2,0)*$E871)</f>
        <v>317.69999999999959</v>
      </c>
      <c r="AF871">
        <f>VLOOKUP($F871,'(참고)타워 스텟 가치'!$B$12:$L$16,AF$2,0)+(VLOOKUP($F871,'(참고)타워 스텟 가치'!$B$12:$L$16,AF$2,0)*$E871)</f>
        <v>352999.99999999953</v>
      </c>
      <c r="AG871">
        <f>VLOOKUP($F871,'(참고)타워 스텟 가치'!$B$12:$L$16,AG$2,0)+(VLOOKUP($F871,'(참고)타워 스텟 가치'!$B$12:$L$16,AG$2,0)*$E871)</f>
        <v>1588.499999999998</v>
      </c>
      <c r="AH871">
        <f>VLOOKUP($F871,'(참고)타워 스텟 가치'!$B$12:$L$16,AH$2,0)+(VLOOKUP($F871,'(참고)타워 스텟 가치'!$B$12:$L$16,AH$2,0)*$E871)</f>
        <v>52.949999999999932</v>
      </c>
      <c r="AI871">
        <f>VLOOKUP($F871,'(참고)타워 스텟 가치'!$B$12:$L$16,AI$2,0)+(VLOOKUP($F871,'(참고)타워 스텟 가치'!$B$12:$L$16,AI$2,0)*$E871)</f>
        <v>21.179999999999971</v>
      </c>
      <c r="AJ871">
        <f>VLOOKUP($F871,'(참고)타워 스텟 가치'!$B$12:$L$16,AJ$2,0)+(VLOOKUP($F871,'(참고)타워 스텟 가치'!$B$12:$L$16,AJ$2,0)*$E871)</f>
        <v>0</v>
      </c>
      <c r="AK871">
        <f>VLOOKUP($F871,'(참고)타워 스텟 가치'!$B$12:$L$16,AK$2,0)+(VLOOKUP($F871,'(참고)타워 스텟 가치'!$B$12:$L$16,AK$2,0)*$E871)</f>
        <v>0</v>
      </c>
      <c r="AL871">
        <f>VLOOKUP($F871,'(참고)타워 스텟 가치'!$B$12:$L$16,AL$2,0)+(VLOOKUP($F871,'(참고)타워 스텟 가치'!$B$12:$L$16,AL$2,0)*$E871)</f>
        <v>98.839999999999876</v>
      </c>
      <c r="AM871">
        <f>SUM('스테이지별 몬스터 스텟'!AD871*'(참고)타워 스텟 가치'!$Q$17,'스테이지별 몬스터 스텟'!AE871*'(참고)타워 스텟 가치'!$R$17,'스테이지별 몬스터 스텟'!AF871*'(참고)타워 스텟 가치'!$S$17,'스테이지별 몬스터 스텟'!AG871*'(참고)타워 스텟 가치'!$T$17,'스테이지별 몬스터 스텟'!AH871*'(참고)타워 스텟 가치'!$U$17,'스테이지별 몬스터 스텟'!AI871*'(참고)타워 스텟 가치'!$V$17,'스테이지별 몬스터 스텟'!AJ871*'(참고)타워 스텟 가치'!$W$17,'스테이지별 몬스터 스텟'!AK871*'(참고)타워 스텟 가치'!$X$17,'스테이지별 몬스터 스텟'!AL871*'(참고)타워 스텟 가치'!$Y$17)</f>
        <v>534007.80999999947</v>
      </c>
      <c r="AN871">
        <v>3</v>
      </c>
    </row>
    <row r="872" spans="3:40" x14ac:dyDescent="0.3">
      <c r="C872">
        <v>3</v>
      </c>
      <c r="D872">
        <f t="shared" si="41"/>
        <v>174</v>
      </c>
      <c r="E872" s="52">
        <f>VLOOKUP(D872,'스테이지별 난이도 설정'!B:C,2,0)</f>
        <v>69.599999999999909</v>
      </c>
      <c r="F872" t="str">
        <f t="shared" si="42"/>
        <v>에픽</v>
      </c>
      <c r="G872">
        <f t="shared" si="40"/>
        <v>6</v>
      </c>
      <c r="H872">
        <f>VLOOKUP($F872,'(참고)타워 스텟 가치'!$B$2:$L$6,H$2,0)+(VLOOKUP($F872,'(참고)타워 스텟 가치'!$B$2:$L$6,H$2,0)*$E872)</f>
        <v>1191.3749999999984</v>
      </c>
      <c r="I872">
        <f>VLOOKUP($F872,'(참고)타워 스텟 가치'!$B$2:$L$6,I$2,0)+(VLOOKUP($F872,'(참고)타워 스텟 가치'!$B$2:$L$6,I$2,0)*$E872)</f>
        <v>238.27499999999969</v>
      </c>
      <c r="J872">
        <f>VLOOKUP($F872,'(참고)타워 스텟 가치'!$B$2:$L$6,J$2,0)+(VLOOKUP($F872,'(참고)타워 스텟 가치'!$B$2:$L$6,J$2,0)*$E872)</f>
        <v>352999.99999999953</v>
      </c>
      <c r="K872">
        <f>VLOOKUP($F872,'(참고)타워 스텟 가치'!$B$2:$L$6,K$2,0)+(VLOOKUP($F872,'(참고)타워 스텟 가치'!$B$2:$L$6,K$2,0)*$E872)</f>
        <v>4765.4999999999936</v>
      </c>
      <c r="L872">
        <f>VLOOKUP($F872,'(참고)타워 스텟 가치'!$B$2:$L$6,L$2,0)+(VLOOKUP($F872,'(참고)타워 스텟 가치'!$B$2:$L$6,L$2,0)*$E872)</f>
        <v>79.424999999999898</v>
      </c>
      <c r="M872">
        <f>VLOOKUP($F872,'(참고)타워 스텟 가치'!$B$2:$L$6,M$2,0)+(VLOOKUP($F872,'(참고)타워 스텟 가치'!$B$2:$L$6,M$2,0)*$E872)</f>
        <v>21.179999999999971</v>
      </c>
      <c r="N872">
        <f>VLOOKUP($F872,'(참고)타워 스텟 가치'!$B$2:$L$6,N$2,0)+(VLOOKUP($F872,'(참고)타워 스텟 가치'!$B$2:$L$6,N$2,0)*$E872)</f>
        <v>0</v>
      </c>
      <c r="O872">
        <f>VLOOKUP($F872,'(참고)타워 스텟 가치'!$B$2:$L$6,O$2,0)+(VLOOKUP($F872,'(참고)타워 스텟 가치'!$B$2:$L$6,O$2,0)*$E872)</f>
        <v>0</v>
      </c>
      <c r="P872">
        <f>VLOOKUP($F872,'(참고)타워 스텟 가치'!$B$2:$L$6,P$2,0)+(VLOOKUP($F872,'(참고)타워 스텟 가치'!$B$2:$L$6,P$2,0)*$E872)</f>
        <v>49.419999999999938</v>
      </c>
      <c r="Q872">
        <f>SUM('스테이지별 몬스터 스텟'!H872*'(참고)타워 스텟 가치'!$Q$17,'스테이지별 몬스터 스텟'!I872*'(참고)타워 스텟 가치'!$R$17,'스테이지별 몬스터 스텟'!J872*'(참고)타워 스텟 가치'!$S$17,'스테이지별 몬스터 스텟'!K872*'(참고)타워 스텟 가치'!$T$17,'스테이지별 몬스터 스텟'!L872*'(참고)타워 스텟 가치'!$U$17,'스테이지별 몬스터 스텟'!M872*'(참고)타워 스텟 가치'!$V$17,'스테이지별 몬스터 스텟'!N872*'(참고)타워 스텟 가치'!$W$17,'스테이지별 몬스터 스텟'!O872*'(참고)타워 스텟 가치'!$X$17,'스테이지별 몬스터 스텟'!P872*'(참고)타워 스텟 가치'!$Y$17)</f>
        <v>542050.03249999927</v>
      </c>
      <c r="R872">
        <v>1</v>
      </c>
      <c r="S872">
        <f>VLOOKUP($F872,'(참고)타워 스텟 가치'!$B$7:$L$11,S$2,0)+(VLOOKUP($F872,'(참고)타워 스텟 가치'!$B$7:$L$11,S$2,0)*$E872)</f>
        <v>397.12499999999949</v>
      </c>
      <c r="T872">
        <f>VLOOKUP($F872,'(참고)타워 스텟 가치'!$B$7:$L$11,T$2,0)+(VLOOKUP($F872,'(참고)타워 스텟 가치'!$B$7:$L$11,T$2,0)*$E872)</f>
        <v>714.82499999999914</v>
      </c>
      <c r="U872">
        <f>VLOOKUP($F872,'(참고)타워 스텟 가치'!$B$7:$L$11,U$2,0)+(VLOOKUP($F872,'(참고)타워 스텟 가치'!$B$7:$L$11,U$2,0)*$E872)</f>
        <v>352999.99999999953</v>
      </c>
      <c r="V872">
        <f>VLOOKUP($F872,'(참고)타워 스텟 가치'!$B$7:$L$11,V$2,0)+(VLOOKUP($F872,'(참고)타워 스텟 가치'!$B$7:$L$11,V$2,0)*$E872)</f>
        <v>4765.4999999999936</v>
      </c>
      <c r="W872">
        <f>VLOOKUP($F872,'(참고)타워 스텟 가치'!$B$7:$L$11,W$2,0)+(VLOOKUP($F872,'(참고)타워 스텟 가치'!$B$7:$L$11,W$2,0)*$E872)</f>
        <v>79.424999999999898</v>
      </c>
      <c r="X872">
        <f>VLOOKUP($F872,'(참고)타워 스텟 가치'!$B$7:$L$11,X$2,0)+(VLOOKUP($F872,'(참고)타워 스텟 가치'!$B$7:$L$11,X$2,0)*$E872)</f>
        <v>21.179999999999971</v>
      </c>
      <c r="Y872">
        <f>VLOOKUP($F872,'(참고)타워 스텟 가치'!$B$7:$L$11,Y$2,0)+(VLOOKUP($F872,'(참고)타워 스텟 가치'!$B$7:$L$11,Y$2,0)*$E872)</f>
        <v>0</v>
      </c>
      <c r="Z872">
        <f>VLOOKUP($F872,'(참고)타워 스텟 가치'!$B$7:$L$11,Z$2,0)+(VLOOKUP($F872,'(참고)타워 스텟 가치'!$B$7:$L$11,Z$2,0)*$E872)</f>
        <v>0</v>
      </c>
      <c r="AA872">
        <f>VLOOKUP($F872,'(참고)타워 스텟 가치'!$B$7:$L$11,AA$2,0)+(VLOOKUP($F872,'(참고)타워 스텟 가치'!$B$7:$L$11,AA$2,0)*$E872)</f>
        <v>49.419999999999938</v>
      </c>
      <c r="AB872">
        <f>SUM('스테이지별 몬스터 스텟'!S872*'(참고)타워 스텟 가치'!$Q$17,'스테이지별 몬스터 스텟'!T872*'(참고)타워 스텟 가치'!$R$17,'스테이지별 몬스터 스텟'!U872*'(참고)타워 스텟 가치'!$S$17,'스테이지별 몬스터 스텟'!V872*'(참고)타워 스텟 가치'!$T$17,'스테이지별 몬스터 스텟'!W872*'(참고)타워 스텟 가치'!$U$17,'스테이지별 몬스터 스텟'!X872*'(참고)타워 스텟 가치'!$V$17,'스테이지별 몬스터 스텟'!Y872*'(참고)타워 스텟 가치'!$W$17,'스테이지별 몬스터 스텟'!Z872*'(참고)타워 스텟 가치'!$X$17,'스테이지별 몬스터 스텟'!AA872*'(참고)타워 스텟 가치'!$Y$17)</f>
        <v>541176.35749999934</v>
      </c>
      <c r="AC872">
        <v>2</v>
      </c>
      <c r="AD872">
        <f>VLOOKUP($F872,'(참고)타워 스텟 가치'!$B$12:$L$16,AD$2,0)+(VLOOKUP($F872,'(참고)타워 스텟 가치'!$B$12:$L$16,AD$2,0)*$E872)</f>
        <v>397.12499999999949</v>
      </c>
      <c r="AE872">
        <f>VLOOKUP($F872,'(참고)타워 스텟 가치'!$B$12:$L$16,AE$2,0)+(VLOOKUP($F872,'(참고)타워 스텟 가치'!$B$12:$L$16,AE$2,0)*$E872)</f>
        <v>476.54999999999939</v>
      </c>
      <c r="AF872">
        <f>VLOOKUP($F872,'(참고)타워 스텟 가치'!$B$12:$L$16,AF$2,0)+(VLOOKUP($F872,'(참고)타워 스텟 가치'!$B$12:$L$16,AF$2,0)*$E872)</f>
        <v>352999.99999999953</v>
      </c>
      <c r="AG872">
        <f>VLOOKUP($F872,'(참고)타워 스텟 가치'!$B$12:$L$16,AG$2,0)+(VLOOKUP($F872,'(참고)타워 스텟 가치'!$B$12:$L$16,AG$2,0)*$E872)</f>
        <v>2382.7499999999968</v>
      </c>
      <c r="AH872">
        <f>VLOOKUP($F872,'(참고)타워 스텟 가치'!$B$12:$L$16,AH$2,0)+(VLOOKUP($F872,'(참고)타워 스텟 가치'!$B$12:$L$16,AH$2,0)*$E872)</f>
        <v>79.424999999999898</v>
      </c>
      <c r="AI872">
        <f>VLOOKUP($F872,'(참고)타워 스텟 가치'!$B$12:$L$16,AI$2,0)+(VLOOKUP($F872,'(참고)타워 스텟 가치'!$B$12:$L$16,AI$2,0)*$E872)</f>
        <v>21.179999999999971</v>
      </c>
      <c r="AJ872">
        <f>VLOOKUP($F872,'(참고)타워 스텟 가치'!$B$12:$L$16,AJ$2,0)+(VLOOKUP($F872,'(참고)타워 스텟 가치'!$B$12:$L$16,AJ$2,0)*$E872)</f>
        <v>0</v>
      </c>
      <c r="AK872">
        <f>VLOOKUP($F872,'(참고)타워 스텟 가치'!$B$12:$L$16,AK$2,0)+(VLOOKUP($F872,'(참고)타워 스텟 가치'!$B$12:$L$16,AK$2,0)*$E872)</f>
        <v>0</v>
      </c>
      <c r="AL872">
        <f>VLOOKUP($F872,'(참고)타워 스텟 가치'!$B$12:$L$16,AL$2,0)+(VLOOKUP($F872,'(참고)타워 스텟 가치'!$B$12:$L$16,AL$2,0)*$E872)</f>
        <v>98.839999999999876</v>
      </c>
      <c r="AM872">
        <f>SUM('스테이지별 몬스터 스텟'!AD872*'(참고)타워 스텟 가치'!$Q$17,'스테이지별 몬스터 스텟'!AE872*'(참고)타워 스텟 가치'!$R$17,'스테이지별 몬스터 스텟'!AF872*'(참고)타워 스텟 가치'!$S$17,'스테이지별 몬스터 스텟'!AG872*'(참고)타워 스텟 가치'!$T$17,'스테이지별 몬스터 스텟'!AH872*'(참고)타워 스텟 가치'!$U$17,'스테이지별 몬스터 스텟'!AI872*'(참고)타워 스텟 가치'!$V$17,'스테이지별 몬스터 스텟'!AJ872*'(참고)타워 스텟 가치'!$W$17,'스테이지별 몬스터 스텟'!AK872*'(참고)타워 스텟 가치'!$X$17,'스테이지별 몬스터 스텟'!AL872*'(참고)타워 스텟 가치'!$Y$17)</f>
        <v>536152.28499999933</v>
      </c>
      <c r="AN872">
        <v>3</v>
      </c>
    </row>
    <row r="873" spans="3:40" x14ac:dyDescent="0.3">
      <c r="C873">
        <v>4</v>
      </c>
      <c r="D873">
        <f t="shared" si="41"/>
        <v>174</v>
      </c>
      <c r="E873" s="52">
        <f>VLOOKUP(D873,'스테이지별 난이도 설정'!B:C,2,0)</f>
        <v>69.599999999999909</v>
      </c>
      <c r="F873" t="str">
        <f t="shared" si="42"/>
        <v>유니크</v>
      </c>
      <c r="G873">
        <f t="shared" si="40"/>
        <v>6</v>
      </c>
      <c r="H873">
        <f>VLOOKUP($F873,'(참고)타워 스텟 가치'!$B$2:$L$6,H$2,0)+(VLOOKUP($F873,'(참고)타워 스텟 가치'!$B$2:$L$6,H$2,0)*$E873)</f>
        <v>1787.0624999999977</v>
      </c>
      <c r="I873">
        <f>VLOOKUP($F873,'(참고)타워 스텟 가치'!$B$2:$L$6,I$2,0)+(VLOOKUP($F873,'(참고)타워 스텟 가치'!$B$2:$L$6,I$2,0)*$E873)</f>
        <v>357.41249999999957</v>
      </c>
      <c r="J873">
        <f>VLOOKUP($F873,'(참고)타워 스텟 가치'!$B$2:$L$6,J$2,0)+(VLOOKUP($F873,'(참고)타워 스텟 가치'!$B$2:$L$6,J$2,0)*$E873)</f>
        <v>352999.99999999953</v>
      </c>
      <c r="K873">
        <f>VLOOKUP($F873,'(참고)타워 스텟 가치'!$B$2:$L$6,K$2,0)+(VLOOKUP($F873,'(참고)타워 스텟 가치'!$B$2:$L$6,K$2,0)*$E873)</f>
        <v>7148.2499999999909</v>
      </c>
      <c r="L873">
        <f>VLOOKUP($F873,'(참고)타워 스텟 가치'!$B$2:$L$6,L$2,0)+(VLOOKUP($F873,'(참고)타워 스텟 가치'!$B$2:$L$6,L$2,0)*$E873)</f>
        <v>119.13749999999985</v>
      </c>
      <c r="M873">
        <f>VLOOKUP($F873,'(참고)타워 스텟 가치'!$B$2:$L$6,M$2,0)+(VLOOKUP($F873,'(참고)타워 스텟 가치'!$B$2:$L$6,M$2,0)*$E873)</f>
        <v>21.179999999999971</v>
      </c>
      <c r="N873">
        <f>VLOOKUP($F873,'(참고)타워 스텟 가치'!$B$2:$L$6,N$2,0)+(VLOOKUP($F873,'(참고)타워 스텟 가치'!$B$2:$L$6,N$2,0)*$E873)</f>
        <v>0</v>
      </c>
      <c r="O873">
        <f>VLOOKUP($F873,'(참고)타워 스텟 가치'!$B$2:$L$6,O$2,0)+(VLOOKUP($F873,'(참고)타워 스텟 가치'!$B$2:$L$6,O$2,0)*$E873)</f>
        <v>0</v>
      </c>
      <c r="P873">
        <f>VLOOKUP($F873,'(참고)타워 스텟 가치'!$B$2:$L$6,P$2,0)+(VLOOKUP($F873,'(참고)타워 스텟 가치'!$B$2:$L$6,P$2,0)*$E873)</f>
        <v>70.599999999999909</v>
      </c>
      <c r="Q873">
        <f>SUM('스테이지별 몬스터 스텟'!H873*'(참고)타워 스텟 가치'!$Q$17,'스테이지별 몬스터 스텟'!I873*'(참고)타워 스텟 가치'!$R$17,'스테이지별 몬스터 스텟'!J873*'(참고)타워 스텟 가치'!$S$17,'스테이지별 몬스터 스텟'!K873*'(참고)타워 스텟 가치'!$T$17,'스테이지별 몬스터 스텟'!L873*'(참고)타워 스텟 가치'!$U$17,'스테이지별 몬스터 스텟'!M873*'(참고)타워 스텟 가치'!$V$17,'스테이지별 몬스터 스텟'!N873*'(참고)타워 스텟 가치'!$W$17,'스테이지별 몬스터 스텟'!O873*'(참고)타워 스텟 가치'!$X$17,'스테이지별 몬스터 스텟'!P873*'(참고)타워 스텟 가치'!$Y$17)</f>
        <v>548307.39874999935</v>
      </c>
      <c r="R873">
        <v>1</v>
      </c>
      <c r="S873">
        <f>VLOOKUP($F873,'(참고)타워 스텟 가치'!$B$7:$L$11,S$2,0)+(VLOOKUP($F873,'(참고)타워 스텟 가치'!$B$7:$L$11,S$2,0)*$E873)</f>
        <v>595.6874999999992</v>
      </c>
      <c r="T873">
        <f>VLOOKUP($F873,'(참고)타워 스텟 가치'!$B$7:$L$11,T$2,0)+(VLOOKUP($F873,'(참고)타워 스텟 가치'!$B$7:$L$11,T$2,0)*$E873)</f>
        <v>1072.2374999999986</v>
      </c>
      <c r="U873">
        <f>VLOOKUP($F873,'(참고)타워 스텟 가치'!$B$7:$L$11,U$2,0)+(VLOOKUP($F873,'(참고)타워 스텟 가치'!$B$7:$L$11,U$2,0)*$E873)</f>
        <v>352999.99999999953</v>
      </c>
      <c r="V873">
        <f>VLOOKUP($F873,'(참고)타워 스텟 가치'!$B$7:$L$11,V$2,0)+(VLOOKUP($F873,'(참고)타워 스텟 가치'!$B$7:$L$11,V$2,0)*$E873)</f>
        <v>7148.2499999999909</v>
      </c>
      <c r="W873">
        <f>VLOOKUP($F873,'(참고)타워 스텟 가치'!$B$7:$L$11,W$2,0)+(VLOOKUP($F873,'(참고)타워 스텟 가치'!$B$7:$L$11,W$2,0)*$E873)</f>
        <v>119.13749999999985</v>
      </c>
      <c r="X873">
        <f>VLOOKUP($F873,'(참고)타워 스텟 가치'!$B$7:$L$11,X$2,0)+(VLOOKUP($F873,'(참고)타워 스텟 가치'!$B$7:$L$11,X$2,0)*$E873)</f>
        <v>21.179999999999971</v>
      </c>
      <c r="Y873">
        <f>VLOOKUP($F873,'(참고)타워 스텟 가치'!$B$7:$L$11,Y$2,0)+(VLOOKUP($F873,'(참고)타워 스텟 가치'!$B$7:$L$11,Y$2,0)*$E873)</f>
        <v>0</v>
      </c>
      <c r="Z873">
        <f>VLOOKUP($F873,'(참고)타워 스텟 가치'!$B$7:$L$11,Z$2,0)+(VLOOKUP($F873,'(참고)타워 스텟 가치'!$B$7:$L$11,Z$2,0)*$E873)</f>
        <v>0</v>
      </c>
      <c r="AA873">
        <f>VLOOKUP($F873,'(참고)타워 스텟 가치'!$B$7:$L$11,AA$2,0)+(VLOOKUP($F873,'(참고)타워 스텟 가치'!$B$7:$L$11,AA$2,0)*$E873)</f>
        <v>70.599999999999909</v>
      </c>
      <c r="AB873">
        <f>SUM('스테이지별 몬스터 스텟'!S873*'(참고)타워 스텟 가치'!$Q$17,'스테이지별 몬스터 스텟'!T873*'(참고)타워 스텟 가치'!$R$17,'스테이지별 몬스터 스텟'!U873*'(참고)타워 스텟 가치'!$S$17,'스테이지별 몬스터 스텟'!V873*'(참고)타워 스텟 가치'!$T$17,'스테이지별 몬스터 스텟'!W873*'(참고)타워 스텟 가치'!$U$17,'스테이지별 몬스터 스텟'!X873*'(참고)타워 스텟 가치'!$V$17,'스테이지별 몬스터 스텟'!Y873*'(참고)타워 스텟 가치'!$W$17,'스테이지별 몬스터 스텟'!Z873*'(참고)타워 스텟 가치'!$X$17,'스테이지별 몬스터 스텟'!AA873*'(참고)타워 스텟 가치'!$Y$17)</f>
        <v>546996.88624999928</v>
      </c>
      <c r="AC873">
        <v>2</v>
      </c>
      <c r="AD873">
        <f>VLOOKUP($F873,'(참고)타워 스텟 가치'!$B$12:$L$16,AD$2,0)+(VLOOKUP($F873,'(참고)타워 스텟 가치'!$B$12:$L$16,AD$2,0)*$E873)</f>
        <v>595.6874999999992</v>
      </c>
      <c r="AE873">
        <f>VLOOKUP($F873,'(참고)타워 스텟 가치'!$B$12:$L$16,AE$2,0)+(VLOOKUP($F873,'(참고)타워 스텟 가치'!$B$12:$L$16,AE$2,0)*$E873)</f>
        <v>714.82499999999914</v>
      </c>
      <c r="AF873">
        <f>VLOOKUP($F873,'(참고)타워 스텟 가치'!$B$12:$L$16,AF$2,0)+(VLOOKUP($F873,'(참고)타워 스텟 가치'!$B$12:$L$16,AF$2,0)*$E873)</f>
        <v>352999.99999999953</v>
      </c>
      <c r="AG873">
        <f>VLOOKUP($F873,'(참고)타워 스텟 가치'!$B$12:$L$16,AG$2,0)+(VLOOKUP($F873,'(참고)타워 스텟 가치'!$B$12:$L$16,AG$2,0)*$E873)</f>
        <v>3574.1249999999955</v>
      </c>
      <c r="AH873">
        <f>VLOOKUP($F873,'(참고)타워 스텟 가치'!$B$12:$L$16,AH$2,0)+(VLOOKUP($F873,'(참고)타워 스텟 가치'!$B$12:$L$16,AH$2,0)*$E873)</f>
        <v>119.13749999999985</v>
      </c>
      <c r="AI873">
        <f>VLOOKUP($F873,'(참고)타워 스텟 가치'!$B$12:$L$16,AI$2,0)+(VLOOKUP($F873,'(참고)타워 스텟 가치'!$B$12:$L$16,AI$2,0)*$E873)</f>
        <v>21.179999999999971</v>
      </c>
      <c r="AJ873">
        <f>VLOOKUP($F873,'(참고)타워 스텟 가치'!$B$12:$L$16,AJ$2,0)+(VLOOKUP($F873,'(참고)타워 스텟 가치'!$B$12:$L$16,AJ$2,0)*$E873)</f>
        <v>0</v>
      </c>
      <c r="AK873">
        <f>VLOOKUP($F873,'(참고)타워 스텟 가치'!$B$12:$L$16,AK$2,0)+(VLOOKUP($F873,'(참고)타워 스텟 가치'!$B$12:$L$16,AK$2,0)*$E873)</f>
        <v>0</v>
      </c>
      <c r="AL873">
        <f>VLOOKUP($F873,'(참고)타워 스텟 가치'!$B$12:$L$16,AL$2,0)+(VLOOKUP($F873,'(참고)타워 스텟 가치'!$B$12:$L$16,AL$2,0)*$E873)</f>
        <v>141.19999999999982</v>
      </c>
      <c r="AM873">
        <f>SUM('스테이지별 몬스터 스텟'!AD873*'(참고)타워 스텟 가치'!$Q$17,'스테이지별 몬스터 스텟'!AE873*'(참고)타워 스텟 가치'!$R$17,'스테이지별 몬스터 스텟'!AF873*'(참고)타워 스텟 가치'!$S$17,'스테이지별 몬스터 스텟'!AG873*'(참고)타워 스텟 가치'!$T$17,'스테이지별 몬스터 스텟'!AH873*'(참고)타워 스텟 가치'!$U$17,'스테이지별 몬스터 스텟'!AI873*'(참고)타워 스텟 가치'!$V$17,'스테이지별 몬스터 스텟'!AJ873*'(참고)타워 스텟 가치'!$W$17,'스테이지별 몬스터 스텟'!AK873*'(참고)타워 스텟 가치'!$X$17,'스테이지별 몬스터 스텟'!AL873*'(참고)타워 스텟 가치'!$Y$17)</f>
        <v>539453.71749999945</v>
      </c>
      <c r="AN873">
        <v>3</v>
      </c>
    </row>
    <row r="874" spans="3:40" x14ac:dyDescent="0.3">
      <c r="C874">
        <v>5</v>
      </c>
      <c r="D874">
        <f t="shared" si="41"/>
        <v>174</v>
      </c>
      <c r="E874" s="52">
        <f>VLOOKUP(D874,'스테이지별 난이도 설정'!B:C,2,0)</f>
        <v>69.599999999999909</v>
      </c>
      <c r="F874" t="str">
        <f t="shared" si="42"/>
        <v>스페셜</v>
      </c>
      <c r="G874">
        <f t="shared" si="40"/>
        <v>6</v>
      </c>
      <c r="H874">
        <f>VLOOKUP($F874,'(참고)타워 스텟 가치'!$B$2:$L$6,H$2,0)+(VLOOKUP($F874,'(참고)타워 스텟 가치'!$B$2:$L$6,H$2,0)*$E874)</f>
        <v>2680.5937499999964</v>
      </c>
      <c r="I874">
        <f>VLOOKUP($F874,'(참고)타워 스텟 가치'!$B$2:$L$6,I$2,0)+(VLOOKUP($F874,'(참고)타워 스텟 가치'!$B$2:$L$6,I$2,0)*$E874)</f>
        <v>536.1187499999993</v>
      </c>
      <c r="J874">
        <f>VLOOKUP($F874,'(참고)타워 스텟 가치'!$B$2:$L$6,J$2,0)+(VLOOKUP($F874,'(참고)타워 스텟 가치'!$B$2:$L$6,J$2,0)*$E874)</f>
        <v>352999.99999999953</v>
      </c>
      <c r="K874">
        <f>VLOOKUP($F874,'(참고)타워 스텟 가치'!$B$2:$L$6,K$2,0)+(VLOOKUP($F874,'(참고)타워 스텟 가치'!$B$2:$L$6,K$2,0)*$E874)</f>
        <v>10722.374999999985</v>
      </c>
      <c r="L874">
        <f>VLOOKUP($F874,'(참고)타워 스텟 가치'!$B$2:$L$6,L$2,0)+(VLOOKUP($F874,'(참고)타워 스텟 가치'!$B$2:$L$6,L$2,0)*$E874)</f>
        <v>178.70624999999978</v>
      </c>
      <c r="M874">
        <f>VLOOKUP($F874,'(참고)타워 스텟 가치'!$B$2:$L$6,M$2,0)+(VLOOKUP($F874,'(참고)타워 스텟 가치'!$B$2:$L$6,M$2,0)*$E874)</f>
        <v>21.179999999999971</v>
      </c>
      <c r="N874">
        <f>VLOOKUP($F874,'(참고)타워 스텟 가치'!$B$2:$L$6,N$2,0)+(VLOOKUP($F874,'(참고)타워 스텟 가치'!$B$2:$L$6,N$2,0)*$E874)</f>
        <v>0</v>
      </c>
      <c r="O874">
        <f>VLOOKUP($F874,'(참고)타워 스텟 가치'!$B$2:$L$6,O$2,0)+(VLOOKUP($F874,'(참고)타워 스텟 가치'!$B$2:$L$6,O$2,0)*$E874)</f>
        <v>0</v>
      </c>
      <c r="P874">
        <f>VLOOKUP($F874,'(참고)타워 스텟 가치'!$B$2:$L$6,P$2,0)+(VLOOKUP($F874,'(참고)타워 스텟 가치'!$B$2:$L$6,P$2,0)*$E874)</f>
        <v>70.599999999999909</v>
      </c>
      <c r="Q874">
        <f>SUM('스테이지별 몬스터 스텟'!H874*'(참고)타워 스텟 가치'!$Q$17,'스테이지별 몬스터 스텟'!I874*'(참고)타워 스텟 가치'!$R$17,'스테이지별 몬스터 스텟'!J874*'(참고)타워 스텟 가치'!$S$17,'스테이지별 몬스터 스텟'!K874*'(참고)타워 스텟 가치'!$T$17,'스테이지별 몬스터 스텟'!L874*'(참고)타워 스텟 가치'!$U$17,'스테이지별 몬스터 스텟'!M874*'(참고)타워 스텟 가치'!$V$17,'스테이지별 몬스터 스텟'!N874*'(참고)타워 스텟 가치'!$W$17,'스테이지별 몬스터 스텟'!O874*'(참고)타워 스텟 가치'!$X$17,'스테이지별 몬스터 스텟'!P874*'(참고)타워 스텟 가치'!$Y$17)</f>
        <v>557629.90812499926</v>
      </c>
      <c r="R874">
        <v>1</v>
      </c>
      <c r="S874">
        <f>VLOOKUP($F874,'(참고)타워 스텟 가치'!$B$7:$L$11,S$2,0)+(VLOOKUP($F874,'(참고)타워 스텟 가치'!$B$7:$L$11,S$2,0)*$E874)</f>
        <v>893.53124999999886</v>
      </c>
      <c r="T874">
        <f>VLOOKUP($F874,'(참고)타워 스텟 가치'!$B$7:$L$11,T$2,0)+(VLOOKUP($F874,'(참고)타워 스텟 가치'!$B$7:$L$11,T$2,0)*$E874)</f>
        <v>1608.356249999998</v>
      </c>
      <c r="U874">
        <f>VLOOKUP($F874,'(참고)타워 스텟 가치'!$B$7:$L$11,U$2,0)+(VLOOKUP($F874,'(참고)타워 스텟 가치'!$B$7:$L$11,U$2,0)*$E874)</f>
        <v>352999.99999999953</v>
      </c>
      <c r="V874">
        <f>VLOOKUP($F874,'(참고)타워 스텟 가치'!$B$7:$L$11,V$2,0)+(VLOOKUP($F874,'(참고)타워 스텟 가치'!$B$7:$L$11,V$2,0)*$E874)</f>
        <v>10722.374999999985</v>
      </c>
      <c r="W874">
        <f>VLOOKUP($F874,'(참고)타워 스텟 가치'!$B$7:$L$11,W$2,0)+(VLOOKUP($F874,'(참고)타워 스텟 가치'!$B$7:$L$11,W$2,0)*$E874)</f>
        <v>178.70624999999978</v>
      </c>
      <c r="X874">
        <f>VLOOKUP($F874,'(참고)타워 스텟 가치'!$B$7:$L$11,X$2,0)+(VLOOKUP($F874,'(참고)타워 스텟 가치'!$B$7:$L$11,X$2,0)*$E874)</f>
        <v>21.179999999999971</v>
      </c>
      <c r="Y874">
        <f>VLOOKUP($F874,'(참고)타워 스텟 가치'!$B$7:$L$11,Y$2,0)+(VLOOKUP($F874,'(참고)타워 스텟 가치'!$B$7:$L$11,Y$2,0)*$E874)</f>
        <v>0</v>
      </c>
      <c r="Z874">
        <f>VLOOKUP($F874,'(참고)타워 스텟 가치'!$B$7:$L$11,Z$2,0)+(VLOOKUP($F874,'(참고)타워 스텟 가치'!$B$7:$L$11,Z$2,0)*$E874)</f>
        <v>0</v>
      </c>
      <c r="AA874">
        <f>VLOOKUP($F874,'(참고)타워 스텟 가치'!$B$7:$L$11,AA$2,0)+(VLOOKUP($F874,'(참고)타워 스텟 가치'!$B$7:$L$11,AA$2,0)*$E874)</f>
        <v>70.599999999999909</v>
      </c>
      <c r="AB874">
        <f>SUM('스테이지별 몬스터 스텟'!S874*'(참고)타워 스텟 가치'!$Q$17,'스테이지별 몬스터 스텟'!T874*'(참고)타워 스텟 가치'!$R$17,'스테이지별 몬스터 스텟'!U874*'(참고)타워 스텟 가치'!$S$17,'스테이지별 몬스터 스텟'!V874*'(참고)타워 스텟 가치'!$T$17,'스테이지별 몬스터 스텟'!W874*'(참고)타워 스텟 가치'!$U$17,'스테이지별 몬스터 스텟'!X874*'(참고)타워 스텟 가치'!$V$17,'스테이지별 몬스터 스텟'!Y874*'(참고)타워 스텟 가치'!$W$17,'스테이지별 몬스터 스텟'!Z874*'(참고)타워 스텟 가치'!$X$17,'스테이지별 몬스터 스텟'!AA874*'(참고)타워 스텟 가치'!$Y$17)</f>
        <v>555664.13937499933</v>
      </c>
      <c r="AC874">
        <v>2</v>
      </c>
      <c r="AD874">
        <f>VLOOKUP($F874,'(참고)타워 스텟 가치'!$B$12:$L$16,AD$2,0)+(VLOOKUP($F874,'(참고)타워 스텟 가치'!$B$12:$L$16,AD$2,0)*$E874)</f>
        <v>893.53124999999886</v>
      </c>
      <c r="AE874">
        <f>VLOOKUP($F874,'(참고)타워 스텟 가치'!$B$12:$L$16,AE$2,0)+(VLOOKUP($F874,'(참고)타워 스텟 가치'!$B$12:$L$16,AE$2,0)*$E874)</f>
        <v>1072.2374999999986</v>
      </c>
      <c r="AF874">
        <f>VLOOKUP($F874,'(참고)타워 스텟 가치'!$B$12:$L$16,AF$2,0)+(VLOOKUP($F874,'(참고)타워 스텟 가치'!$B$12:$L$16,AF$2,0)*$E874)</f>
        <v>352999.99999999953</v>
      </c>
      <c r="AG874">
        <f>VLOOKUP($F874,'(참고)타워 스텟 가치'!$B$12:$L$16,AG$2,0)+(VLOOKUP($F874,'(참고)타워 스텟 가치'!$B$12:$L$16,AG$2,0)*$E874)</f>
        <v>5361.1874999999927</v>
      </c>
      <c r="AH874">
        <f>VLOOKUP($F874,'(참고)타워 스텟 가치'!$B$12:$L$16,AH$2,0)+(VLOOKUP($F874,'(참고)타워 스텟 가치'!$B$12:$L$16,AH$2,0)*$E874)</f>
        <v>178.70624999999978</v>
      </c>
      <c r="AI874">
        <f>VLOOKUP($F874,'(참고)타워 스텟 가치'!$B$12:$L$16,AI$2,0)+(VLOOKUP($F874,'(참고)타워 스텟 가치'!$B$12:$L$16,AI$2,0)*$E874)</f>
        <v>21.179999999999971</v>
      </c>
      <c r="AJ874">
        <f>VLOOKUP($F874,'(참고)타워 스텟 가치'!$B$12:$L$16,AJ$2,0)+(VLOOKUP($F874,'(참고)타워 스텟 가치'!$B$12:$L$16,AJ$2,0)*$E874)</f>
        <v>0</v>
      </c>
      <c r="AK874">
        <f>VLOOKUP($F874,'(참고)타워 스텟 가치'!$B$12:$L$16,AK$2,0)+(VLOOKUP($F874,'(참고)타워 스텟 가치'!$B$12:$L$16,AK$2,0)*$E874)</f>
        <v>0</v>
      </c>
      <c r="AL874">
        <f>VLOOKUP($F874,'(참고)타워 스텟 가치'!$B$12:$L$16,AL$2,0)+(VLOOKUP($F874,'(참고)타워 스텟 가치'!$B$12:$L$16,AL$2,0)*$E874)</f>
        <v>141.19999999999982</v>
      </c>
      <c r="AM874">
        <f>SUM('스테이지별 몬스터 스텟'!AD874*'(참고)타워 스텟 가치'!$Q$17,'스테이지별 몬스터 스텟'!AE874*'(참고)타워 스텟 가치'!$R$17,'스테이지별 몬스터 스텟'!AF874*'(참고)타워 스텟 가치'!$S$17,'스테이지별 몬스터 스텟'!AG874*'(참고)타워 스텟 가치'!$T$17,'스테이지별 몬스터 스텟'!AH874*'(참고)타워 스텟 가치'!$U$17,'스테이지별 몬스터 스텟'!AI874*'(참고)타워 스텟 가치'!$V$17,'스테이지별 몬스터 스텟'!AJ874*'(참고)타워 스텟 가치'!$W$17,'스테이지별 몬스터 스텟'!AK874*'(참고)타워 스텟 가치'!$X$17,'스테이지별 몬스터 스텟'!AL874*'(참고)타워 스텟 가치'!$Y$17)</f>
        <v>544278.78624999931</v>
      </c>
      <c r="AN874">
        <v>3</v>
      </c>
    </row>
    <row r="875" spans="3:40" x14ac:dyDescent="0.3">
      <c r="C875">
        <v>1</v>
      </c>
      <c r="D875">
        <f t="shared" si="41"/>
        <v>175</v>
      </c>
      <c r="E875" s="52">
        <f>VLOOKUP(D875,'스테이지별 난이도 설정'!B:C,2,0)</f>
        <v>69.999999999999915</v>
      </c>
      <c r="F875" t="str">
        <f t="shared" si="42"/>
        <v>일반</v>
      </c>
      <c r="G875">
        <f t="shared" si="40"/>
        <v>6</v>
      </c>
      <c r="H875">
        <f>VLOOKUP($F875,'(참고)타워 스텟 가치'!$B$2:$L$6,H$2,0)+(VLOOKUP($F875,'(참고)타워 스텟 가치'!$B$2:$L$6,H$2,0)*$E875)</f>
        <v>532.49999999999932</v>
      </c>
      <c r="I875">
        <f>VLOOKUP($F875,'(참고)타워 스텟 가치'!$B$2:$L$6,I$2,0)+(VLOOKUP($F875,'(참고)타워 스텟 가치'!$B$2:$L$6,I$2,0)*$E875)</f>
        <v>106.49999999999987</v>
      </c>
      <c r="J875">
        <f>VLOOKUP($F875,'(참고)타워 스텟 가치'!$B$2:$L$6,J$2,0)+(VLOOKUP($F875,'(참고)타워 스텟 가치'!$B$2:$L$6,J$2,0)*$E875)</f>
        <v>354999.99999999959</v>
      </c>
      <c r="K875">
        <f>VLOOKUP($F875,'(참고)타워 스텟 가치'!$B$2:$L$6,K$2,0)+(VLOOKUP($F875,'(참고)타워 스텟 가치'!$B$2:$L$6,K$2,0)*$E875)</f>
        <v>2129.9999999999973</v>
      </c>
      <c r="L875">
        <f>VLOOKUP($F875,'(참고)타워 스텟 가치'!$B$2:$L$6,L$2,0)+(VLOOKUP($F875,'(참고)타워 스텟 가치'!$B$2:$L$6,L$2,0)*$E875)</f>
        <v>35.499999999999957</v>
      </c>
      <c r="M875">
        <f>VLOOKUP($F875,'(참고)타워 스텟 가치'!$B$2:$L$6,M$2,0)+(VLOOKUP($F875,'(참고)타워 스텟 가치'!$B$2:$L$6,M$2,0)*$E875)</f>
        <v>21.299999999999976</v>
      </c>
      <c r="N875">
        <f>VLOOKUP($F875,'(참고)타워 스텟 가치'!$B$2:$L$6,N$2,0)+(VLOOKUP($F875,'(참고)타워 스텟 가치'!$B$2:$L$6,N$2,0)*$E875)</f>
        <v>0</v>
      </c>
      <c r="O875">
        <f>VLOOKUP($F875,'(참고)타워 스텟 가치'!$B$2:$L$6,O$2,0)+(VLOOKUP($F875,'(참고)타워 스텟 가치'!$B$2:$L$6,O$2,0)*$E875)</f>
        <v>0</v>
      </c>
      <c r="P875">
        <f>VLOOKUP($F875,'(참고)타워 스텟 가치'!$B$2:$L$6,P$2,0)+(VLOOKUP($F875,'(참고)타워 스텟 가치'!$B$2:$L$6,P$2,0)*$E875)</f>
        <v>49.699999999999939</v>
      </c>
      <c r="Q875">
        <f>SUM('스테이지별 몬스터 스텟'!H875*'(참고)타워 스텟 가치'!$Q$17,'스테이지별 몬스터 스텟'!I875*'(참고)타워 스텟 가치'!$R$17,'스테이지별 몬스터 스텟'!J875*'(참고)타워 스텟 가치'!$S$17,'스테이지별 몬스터 스텟'!K875*'(참고)타워 스텟 가치'!$T$17,'스테이지별 몬스터 스텟'!L875*'(참고)타워 스텟 가치'!$U$17,'스테이지별 몬스터 스텟'!M875*'(참고)타워 스텟 가치'!$V$17,'스테이지별 몬스터 스텟'!N875*'(참고)타워 스텟 가치'!$W$17,'스테이지별 몬스터 스텟'!O875*'(참고)타워 스텟 가치'!$X$17,'스테이지별 몬스터 스텟'!P875*'(참고)타워 스텟 가치'!$Y$17)</f>
        <v>538176.44999999949</v>
      </c>
      <c r="R875">
        <v>1</v>
      </c>
      <c r="S875">
        <f>VLOOKUP($F875,'(참고)타워 스텟 가치'!$B$7:$L$11,S$2,0)+(VLOOKUP($F875,'(참고)타워 스텟 가치'!$B$7:$L$11,S$2,0)*$E875)</f>
        <v>177.49999999999977</v>
      </c>
      <c r="T875">
        <f>VLOOKUP($F875,'(참고)타워 스텟 가치'!$B$7:$L$11,T$2,0)+(VLOOKUP($F875,'(참고)타워 스텟 가치'!$B$7:$L$11,T$2,0)*$E875)</f>
        <v>319.4999999999996</v>
      </c>
      <c r="U875">
        <f>VLOOKUP($F875,'(참고)타워 스텟 가치'!$B$7:$L$11,U$2,0)+(VLOOKUP($F875,'(참고)타워 스텟 가치'!$B$7:$L$11,U$2,0)*$E875)</f>
        <v>354999.99999999959</v>
      </c>
      <c r="V875">
        <f>VLOOKUP($F875,'(참고)타워 스텟 가치'!$B$7:$L$11,V$2,0)+(VLOOKUP($F875,'(참고)타워 스텟 가치'!$B$7:$L$11,V$2,0)*$E875)</f>
        <v>2129.9999999999973</v>
      </c>
      <c r="W875">
        <f>VLOOKUP($F875,'(참고)타워 스텟 가치'!$B$7:$L$11,W$2,0)+(VLOOKUP($F875,'(참고)타워 스텟 가치'!$B$7:$L$11,W$2,0)*$E875)</f>
        <v>35.499999999999957</v>
      </c>
      <c r="X875">
        <f>VLOOKUP($F875,'(참고)타워 스텟 가치'!$B$7:$L$11,X$2,0)+(VLOOKUP($F875,'(참고)타워 스텟 가치'!$B$7:$L$11,X$2,0)*$E875)</f>
        <v>21.299999999999976</v>
      </c>
      <c r="Y875">
        <f>VLOOKUP($F875,'(참고)타워 스텟 가치'!$B$7:$L$11,Y$2,0)+(VLOOKUP($F875,'(참고)타워 스텟 가치'!$B$7:$L$11,Y$2,0)*$E875)</f>
        <v>0</v>
      </c>
      <c r="Z875">
        <f>VLOOKUP($F875,'(참고)타워 스텟 가치'!$B$7:$L$11,Z$2,0)+(VLOOKUP($F875,'(참고)타워 스텟 가치'!$B$7:$L$11,Z$2,0)*$E875)</f>
        <v>0</v>
      </c>
      <c r="AA875">
        <f>VLOOKUP($F875,'(참고)타워 스텟 가치'!$B$7:$L$11,AA$2,0)+(VLOOKUP($F875,'(참고)타워 스텟 가치'!$B$7:$L$11,AA$2,0)*$E875)</f>
        <v>49.699999999999939</v>
      </c>
      <c r="AB875">
        <f>SUM('스테이지별 몬스터 스텟'!S875*'(참고)타워 스텟 가치'!$Q$17,'스테이지별 몬스터 스텟'!T875*'(참고)타워 스텟 가치'!$R$17,'스테이지별 몬스터 스텟'!U875*'(참고)타워 스텟 가치'!$S$17,'스테이지별 몬스터 스텟'!V875*'(참고)타워 스텟 가치'!$T$17,'스테이지별 몬스터 스텟'!W875*'(참고)타워 스텟 가치'!$U$17,'스테이지별 몬스터 스텟'!X875*'(참고)타워 스텟 가치'!$V$17,'스테이지별 몬스터 스텟'!Y875*'(참고)타워 스텟 가치'!$W$17,'스테이지별 몬스터 스텟'!Z875*'(참고)타워 스텟 가치'!$X$17,'스테이지별 몬스터 스텟'!AA875*'(참고)타워 스텟 가치'!$Y$17)</f>
        <v>537785.94999999949</v>
      </c>
      <c r="AC875">
        <v>2</v>
      </c>
      <c r="AD875">
        <f>VLOOKUP($F875,'(참고)타워 스텟 가치'!$B$12:$L$16,AD$2,0)+(VLOOKUP($F875,'(참고)타워 스텟 가치'!$B$12:$L$16,AD$2,0)*$E875)</f>
        <v>177.49999999999977</v>
      </c>
      <c r="AE875">
        <f>VLOOKUP($F875,'(참고)타워 스텟 가치'!$B$12:$L$16,AE$2,0)+(VLOOKUP($F875,'(참고)타워 스텟 가치'!$B$12:$L$16,AE$2,0)*$E875)</f>
        <v>212.99999999999974</v>
      </c>
      <c r="AF875">
        <f>VLOOKUP($F875,'(참고)타워 스텟 가치'!$B$12:$L$16,AF$2,0)+(VLOOKUP($F875,'(참고)타워 스텟 가치'!$B$12:$L$16,AF$2,0)*$E875)</f>
        <v>354999.99999999959</v>
      </c>
      <c r="AG875">
        <f>VLOOKUP($F875,'(참고)타워 스텟 가치'!$B$12:$L$16,AG$2,0)+(VLOOKUP($F875,'(참고)타워 스텟 가치'!$B$12:$L$16,AG$2,0)*$E875)</f>
        <v>1064.9999999999986</v>
      </c>
      <c r="AH875">
        <f>VLOOKUP($F875,'(참고)타워 스텟 가치'!$B$12:$L$16,AH$2,0)+(VLOOKUP($F875,'(참고)타워 스텟 가치'!$B$12:$L$16,AH$2,0)*$E875)</f>
        <v>35.499999999999957</v>
      </c>
      <c r="AI875">
        <f>VLOOKUP($F875,'(참고)타워 스텟 가치'!$B$12:$L$16,AI$2,0)+(VLOOKUP($F875,'(참고)타워 스텟 가치'!$B$12:$L$16,AI$2,0)*$E875)</f>
        <v>21.299999999999976</v>
      </c>
      <c r="AJ875">
        <f>VLOOKUP($F875,'(참고)타워 스텟 가치'!$B$12:$L$16,AJ$2,0)+(VLOOKUP($F875,'(참고)타워 스텟 가치'!$B$12:$L$16,AJ$2,0)*$E875)</f>
        <v>0</v>
      </c>
      <c r="AK875">
        <f>VLOOKUP($F875,'(참고)타워 스텟 가치'!$B$12:$L$16,AK$2,0)+(VLOOKUP($F875,'(참고)타워 스텟 가치'!$B$12:$L$16,AK$2,0)*$E875)</f>
        <v>0</v>
      </c>
      <c r="AL875">
        <f>VLOOKUP($F875,'(참고)타워 스텟 가치'!$B$12:$L$16,AL$2,0)+(VLOOKUP($F875,'(참고)타워 스텟 가치'!$B$12:$L$16,AL$2,0)*$E875)</f>
        <v>99.399999999999878</v>
      </c>
      <c r="AM875">
        <f>SUM('스테이지별 몬스터 스텟'!AD875*'(참고)타워 스텟 가치'!$Q$17,'스테이지별 몬스터 스텟'!AE875*'(참고)타워 스텟 가치'!$R$17,'스테이지별 몬스터 스텟'!AF875*'(참고)타워 스텟 가치'!$S$17,'스테이지별 몬스터 스텟'!AG875*'(참고)타워 스텟 가치'!$T$17,'스테이지별 몬스터 스텟'!AH875*'(참고)타워 스텟 가치'!$U$17,'스테이지별 몬스터 스텟'!AI875*'(참고)타워 스텟 가치'!$V$17,'스테이지별 몬스터 스텟'!AJ875*'(참고)타워 스텟 가치'!$W$17,'스테이지별 몬스터 스텟'!AK875*'(참고)타워 스텟 가치'!$X$17,'스테이지별 몬스터 스텟'!AL875*'(참고)타워 스텟 가치'!$Y$17)</f>
        <v>535595.59999999951</v>
      </c>
      <c r="AN875">
        <v>3</v>
      </c>
    </row>
    <row r="876" spans="3:40" x14ac:dyDescent="0.3">
      <c r="C876">
        <v>2</v>
      </c>
      <c r="D876">
        <f t="shared" si="41"/>
        <v>175</v>
      </c>
      <c r="E876" s="52">
        <f>VLOOKUP(D876,'스테이지별 난이도 설정'!B:C,2,0)</f>
        <v>69.999999999999915</v>
      </c>
      <c r="F876" t="str">
        <f t="shared" si="42"/>
        <v>레어</v>
      </c>
      <c r="G876">
        <f t="shared" si="40"/>
        <v>6</v>
      </c>
      <c r="H876">
        <f>VLOOKUP($F876,'(참고)타워 스텟 가치'!$B$2:$L$6,H$2,0)+(VLOOKUP($F876,'(참고)타워 스텟 가치'!$B$2:$L$6,H$2,0)*$E876)</f>
        <v>798.74999999999909</v>
      </c>
      <c r="I876">
        <f>VLOOKUP($F876,'(참고)타워 스텟 가치'!$B$2:$L$6,I$2,0)+(VLOOKUP($F876,'(참고)타워 스텟 가치'!$B$2:$L$6,I$2,0)*$E876)</f>
        <v>159.7499999999998</v>
      </c>
      <c r="J876">
        <f>VLOOKUP($F876,'(참고)타워 스텟 가치'!$B$2:$L$6,J$2,0)+(VLOOKUP($F876,'(참고)타워 스텟 가치'!$B$2:$L$6,J$2,0)*$E876)</f>
        <v>354999.99999999959</v>
      </c>
      <c r="K876">
        <f>VLOOKUP($F876,'(참고)타워 스텟 가치'!$B$2:$L$6,K$2,0)+(VLOOKUP($F876,'(참고)타워 스텟 가치'!$B$2:$L$6,K$2,0)*$E876)</f>
        <v>3194.9999999999964</v>
      </c>
      <c r="L876">
        <f>VLOOKUP($F876,'(참고)타워 스텟 가치'!$B$2:$L$6,L$2,0)+(VLOOKUP($F876,'(참고)타워 스텟 가치'!$B$2:$L$6,L$2,0)*$E876)</f>
        <v>53.249999999999936</v>
      </c>
      <c r="M876">
        <f>VLOOKUP($F876,'(참고)타워 스텟 가치'!$B$2:$L$6,M$2,0)+(VLOOKUP($F876,'(참고)타워 스텟 가치'!$B$2:$L$6,M$2,0)*$E876)</f>
        <v>21.299999999999976</v>
      </c>
      <c r="N876">
        <f>VLOOKUP($F876,'(참고)타워 스텟 가치'!$B$2:$L$6,N$2,0)+(VLOOKUP($F876,'(참고)타워 스텟 가치'!$B$2:$L$6,N$2,0)*$E876)</f>
        <v>0</v>
      </c>
      <c r="O876">
        <f>VLOOKUP($F876,'(참고)타워 스텟 가치'!$B$2:$L$6,O$2,0)+(VLOOKUP($F876,'(참고)타워 스텟 가치'!$B$2:$L$6,O$2,0)*$E876)</f>
        <v>0</v>
      </c>
      <c r="P876">
        <f>VLOOKUP($F876,'(참고)타워 스텟 가치'!$B$2:$L$6,P$2,0)+(VLOOKUP($F876,'(참고)타워 스텟 가치'!$B$2:$L$6,P$2,0)*$E876)</f>
        <v>49.699999999999939</v>
      </c>
      <c r="Q876">
        <f>SUM('스테이지별 몬스터 스텟'!H876*'(참고)타워 스텟 가치'!$Q$17,'스테이지별 몬스터 스텟'!I876*'(참고)타워 스텟 가치'!$R$17,'스테이지별 몬스터 스텟'!J876*'(참고)타워 스텟 가치'!$S$17,'스테이지별 몬스터 스텟'!K876*'(참고)타워 스텟 가치'!$T$17,'스테이지별 몬스터 스텟'!L876*'(참고)타워 스텟 가치'!$U$17,'스테이지별 몬스터 스텟'!M876*'(참고)타워 스텟 가치'!$V$17,'스테이지별 몬스터 스텟'!N876*'(참고)타워 스텟 가치'!$W$17,'스테이지별 몬스터 스텟'!O876*'(참고)타워 스텟 가치'!$X$17,'스테이지별 몬스터 스텟'!P876*'(참고)타워 스텟 가치'!$Y$17)</f>
        <v>540954.32499999949</v>
      </c>
      <c r="R876">
        <v>1</v>
      </c>
      <c r="S876">
        <f>VLOOKUP($F876,'(참고)타워 스텟 가치'!$B$7:$L$11,S$2,0)+(VLOOKUP($F876,'(참고)타워 스텟 가치'!$B$7:$L$11,S$2,0)*$E876)</f>
        <v>266.24999999999966</v>
      </c>
      <c r="T876">
        <f>VLOOKUP($F876,'(참고)타워 스텟 가치'!$B$7:$L$11,T$2,0)+(VLOOKUP($F876,'(참고)타워 스텟 가치'!$B$7:$L$11,T$2,0)*$E876)</f>
        <v>479.24999999999943</v>
      </c>
      <c r="U876">
        <f>VLOOKUP($F876,'(참고)타워 스텟 가치'!$B$7:$L$11,U$2,0)+(VLOOKUP($F876,'(참고)타워 스텟 가치'!$B$7:$L$11,U$2,0)*$E876)</f>
        <v>354999.99999999959</v>
      </c>
      <c r="V876">
        <f>VLOOKUP($F876,'(참고)타워 스텟 가치'!$B$7:$L$11,V$2,0)+(VLOOKUP($F876,'(참고)타워 스텟 가치'!$B$7:$L$11,V$2,0)*$E876)</f>
        <v>3194.9999999999964</v>
      </c>
      <c r="W876">
        <f>VLOOKUP($F876,'(참고)타워 스텟 가치'!$B$7:$L$11,W$2,0)+(VLOOKUP($F876,'(참고)타워 스텟 가치'!$B$7:$L$11,W$2,0)*$E876)</f>
        <v>53.249999999999936</v>
      </c>
      <c r="X876">
        <f>VLOOKUP($F876,'(참고)타워 스텟 가치'!$B$7:$L$11,X$2,0)+(VLOOKUP($F876,'(참고)타워 스텟 가치'!$B$7:$L$11,X$2,0)*$E876)</f>
        <v>21.299999999999976</v>
      </c>
      <c r="Y876">
        <f>VLOOKUP($F876,'(참고)타워 스텟 가치'!$B$7:$L$11,Y$2,0)+(VLOOKUP($F876,'(참고)타워 스텟 가치'!$B$7:$L$11,Y$2,0)*$E876)</f>
        <v>0</v>
      </c>
      <c r="Z876">
        <f>VLOOKUP($F876,'(참고)타워 스텟 가치'!$B$7:$L$11,Z$2,0)+(VLOOKUP($F876,'(참고)타워 스텟 가치'!$B$7:$L$11,Z$2,0)*$E876)</f>
        <v>0</v>
      </c>
      <c r="AA876">
        <f>VLOOKUP($F876,'(참고)타워 스텟 가치'!$B$7:$L$11,AA$2,0)+(VLOOKUP($F876,'(참고)타워 스텟 가치'!$B$7:$L$11,AA$2,0)*$E876)</f>
        <v>49.699999999999939</v>
      </c>
      <c r="AB876">
        <f>SUM('스테이지별 몬스터 스텟'!S876*'(참고)타워 스텟 가치'!$Q$17,'스테이지별 몬스터 스텟'!T876*'(참고)타워 스텟 가치'!$R$17,'스테이지별 몬스터 스텟'!U876*'(참고)타워 스텟 가치'!$S$17,'스테이지별 몬스터 스텟'!V876*'(참고)타워 스텟 가치'!$T$17,'스테이지별 몬스터 스텟'!W876*'(참고)타워 스텟 가치'!$U$17,'스테이지별 몬스터 스텟'!X876*'(참고)타워 스텟 가치'!$V$17,'스테이지별 몬스터 스텟'!Y876*'(참고)타워 스텟 가치'!$W$17,'스테이지별 몬스터 스텟'!Z876*'(참고)타워 스텟 가치'!$X$17,'스테이지별 몬스터 스텟'!AA876*'(참고)타워 스텟 가치'!$Y$17)</f>
        <v>540368.57499999949</v>
      </c>
      <c r="AC876">
        <v>2</v>
      </c>
      <c r="AD876">
        <f>VLOOKUP($F876,'(참고)타워 스텟 가치'!$B$12:$L$16,AD$2,0)+(VLOOKUP($F876,'(참고)타워 스텟 가치'!$B$12:$L$16,AD$2,0)*$E876)</f>
        <v>266.24999999999966</v>
      </c>
      <c r="AE876">
        <f>VLOOKUP($F876,'(참고)타워 스텟 가치'!$B$12:$L$16,AE$2,0)+(VLOOKUP($F876,'(참고)타워 스텟 가치'!$B$12:$L$16,AE$2,0)*$E876)</f>
        <v>319.4999999999996</v>
      </c>
      <c r="AF876">
        <f>VLOOKUP($F876,'(참고)타워 스텟 가치'!$B$12:$L$16,AF$2,0)+(VLOOKUP($F876,'(참고)타워 스텟 가치'!$B$12:$L$16,AF$2,0)*$E876)</f>
        <v>354999.99999999959</v>
      </c>
      <c r="AG876">
        <f>VLOOKUP($F876,'(참고)타워 스텟 가치'!$B$12:$L$16,AG$2,0)+(VLOOKUP($F876,'(참고)타워 스텟 가치'!$B$12:$L$16,AG$2,0)*$E876)</f>
        <v>1597.4999999999982</v>
      </c>
      <c r="AH876">
        <f>VLOOKUP($F876,'(참고)타워 스텟 가치'!$B$12:$L$16,AH$2,0)+(VLOOKUP($F876,'(참고)타워 스텟 가치'!$B$12:$L$16,AH$2,0)*$E876)</f>
        <v>53.249999999999936</v>
      </c>
      <c r="AI876">
        <f>VLOOKUP($F876,'(참고)타워 스텟 가치'!$B$12:$L$16,AI$2,0)+(VLOOKUP($F876,'(참고)타워 스텟 가치'!$B$12:$L$16,AI$2,0)*$E876)</f>
        <v>21.299999999999976</v>
      </c>
      <c r="AJ876">
        <f>VLOOKUP($F876,'(참고)타워 스텟 가치'!$B$12:$L$16,AJ$2,0)+(VLOOKUP($F876,'(참고)타워 스텟 가치'!$B$12:$L$16,AJ$2,0)*$E876)</f>
        <v>0</v>
      </c>
      <c r="AK876">
        <f>VLOOKUP($F876,'(참고)타워 스텟 가치'!$B$12:$L$16,AK$2,0)+(VLOOKUP($F876,'(참고)타워 스텟 가치'!$B$12:$L$16,AK$2,0)*$E876)</f>
        <v>0</v>
      </c>
      <c r="AL876">
        <f>VLOOKUP($F876,'(참고)타워 스텟 가치'!$B$12:$L$16,AL$2,0)+(VLOOKUP($F876,'(참고)타워 스텟 가치'!$B$12:$L$16,AL$2,0)*$E876)</f>
        <v>99.399999999999878</v>
      </c>
      <c r="AM876">
        <f>SUM('스테이지별 몬스터 스텟'!AD876*'(참고)타워 스텟 가치'!$Q$17,'스테이지별 몬스터 스텟'!AE876*'(참고)타워 스텟 가치'!$R$17,'스테이지별 몬스터 스텟'!AF876*'(참고)타워 스텟 가치'!$S$17,'스테이지별 몬스터 스텟'!AG876*'(참고)타워 스텟 가치'!$T$17,'스테이지별 몬스터 스텟'!AH876*'(참고)타워 스텟 가치'!$U$17,'스테이지별 몬스터 스텟'!AI876*'(참고)타워 스텟 가치'!$V$17,'스테이지별 몬스터 스텟'!AJ876*'(참고)타워 스텟 가치'!$W$17,'스테이지별 몬스터 스텟'!AK876*'(참고)타워 스텟 가치'!$X$17,'스테이지별 몬스터 스텟'!AL876*'(참고)타워 스텟 가치'!$Y$17)</f>
        <v>537033.34999999951</v>
      </c>
      <c r="AN876">
        <v>3</v>
      </c>
    </row>
    <row r="877" spans="3:40" x14ac:dyDescent="0.3">
      <c r="C877">
        <v>3</v>
      </c>
      <c r="D877">
        <f t="shared" si="41"/>
        <v>175</v>
      </c>
      <c r="E877" s="52">
        <f>VLOOKUP(D877,'스테이지별 난이도 설정'!B:C,2,0)</f>
        <v>69.999999999999915</v>
      </c>
      <c r="F877" t="str">
        <f t="shared" si="42"/>
        <v>에픽</v>
      </c>
      <c r="G877">
        <f t="shared" si="40"/>
        <v>6</v>
      </c>
      <c r="H877">
        <f>VLOOKUP($F877,'(참고)타워 스텟 가치'!$B$2:$L$6,H$2,0)+(VLOOKUP($F877,'(참고)타워 스텟 가치'!$B$2:$L$6,H$2,0)*$E877)</f>
        <v>1198.1249999999986</v>
      </c>
      <c r="I877">
        <f>VLOOKUP($F877,'(참고)타워 스텟 가치'!$B$2:$L$6,I$2,0)+(VLOOKUP($F877,'(참고)타워 스텟 가치'!$B$2:$L$6,I$2,0)*$E877)</f>
        <v>239.62499999999972</v>
      </c>
      <c r="J877">
        <f>VLOOKUP($F877,'(참고)타워 스텟 가치'!$B$2:$L$6,J$2,0)+(VLOOKUP($F877,'(참고)타워 스텟 가치'!$B$2:$L$6,J$2,0)*$E877)</f>
        <v>354999.99999999959</v>
      </c>
      <c r="K877">
        <f>VLOOKUP($F877,'(참고)타워 스텟 가치'!$B$2:$L$6,K$2,0)+(VLOOKUP($F877,'(참고)타워 스텟 가치'!$B$2:$L$6,K$2,0)*$E877)</f>
        <v>4792.4999999999945</v>
      </c>
      <c r="L877">
        <f>VLOOKUP($F877,'(참고)타워 스텟 가치'!$B$2:$L$6,L$2,0)+(VLOOKUP($F877,'(참고)타워 스텟 가치'!$B$2:$L$6,L$2,0)*$E877)</f>
        <v>79.874999999999901</v>
      </c>
      <c r="M877">
        <f>VLOOKUP($F877,'(참고)타워 스텟 가치'!$B$2:$L$6,M$2,0)+(VLOOKUP($F877,'(참고)타워 스텟 가치'!$B$2:$L$6,M$2,0)*$E877)</f>
        <v>21.299999999999976</v>
      </c>
      <c r="N877">
        <f>VLOOKUP($F877,'(참고)타워 스텟 가치'!$B$2:$L$6,N$2,0)+(VLOOKUP($F877,'(참고)타워 스텟 가치'!$B$2:$L$6,N$2,0)*$E877)</f>
        <v>0</v>
      </c>
      <c r="O877">
        <f>VLOOKUP($F877,'(참고)타워 스텟 가치'!$B$2:$L$6,O$2,0)+(VLOOKUP($F877,'(참고)타워 스텟 가치'!$B$2:$L$6,O$2,0)*$E877)</f>
        <v>0</v>
      </c>
      <c r="P877">
        <f>VLOOKUP($F877,'(참고)타워 스텟 가치'!$B$2:$L$6,P$2,0)+(VLOOKUP($F877,'(참고)타워 스텟 가치'!$B$2:$L$6,P$2,0)*$E877)</f>
        <v>49.699999999999939</v>
      </c>
      <c r="Q877">
        <f>SUM('스테이지별 몬스터 스텟'!H877*'(참고)타워 스텟 가치'!$Q$17,'스테이지별 몬스터 스텟'!I877*'(참고)타워 스텟 가치'!$R$17,'스테이지별 몬스터 스텟'!J877*'(참고)타워 스텟 가치'!$S$17,'스테이지별 몬스터 스텟'!K877*'(참고)타워 스텟 가치'!$T$17,'스테이지별 몬스터 스텟'!L877*'(참고)타워 스텟 가치'!$U$17,'스테이지별 몬스터 스텟'!M877*'(참고)타워 스텟 가치'!$V$17,'스테이지별 몬스터 스텟'!N877*'(참고)타워 스텟 가치'!$W$17,'스테이지별 몬스터 스텟'!O877*'(참고)타워 스텟 가치'!$X$17,'스테이지별 몬스터 스텟'!P877*'(참고)타워 스텟 가치'!$Y$17)</f>
        <v>545121.13749999949</v>
      </c>
      <c r="R877">
        <v>1</v>
      </c>
      <c r="S877">
        <f>VLOOKUP($F877,'(참고)타워 스텟 가치'!$B$7:$L$11,S$2,0)+(VLOOKUP($F877,'(참고)타워 스텟 가치'!$B$7:$L$11,S$2,0)*$E877)</f>
        <v>399.37499999999955</v>
      </c>
      <c r="T877">
        <f>VLOOKUP($F877,'(참고)타워 스텟 가치'!$B$7:$L$11,T$2,0)+(VLOOKUP($F877,'(참고)타워 스텟 가치'!$B$7:$L$11,T$2,0)*$E877)</f>
        <v>718.87499999999909</v>
      </c>
      <c r="U877">
        <f>VLOOKUP($F877,'(참고)타워 스텟 가치'!$B$7:$L$11,U$2,0)+(VLOOKUP($F877,'(참고)타워 스텟 가치'!$B$7:$L$11,U$2,0)*$E877)</f>
        <v>354999.99999999959</v>
      </c>
      <c r="V877">
        <f>VLOOKUP($F877,'(참고)타워 스텟 가치'!$B$7:$L$11,V$2,0)+(VLOOKUP($F877,'(참고)타워 스텟 가치'!$B$7:$L$11,V$2,0)*$E877)</f>
        <v>4792.4999999999945</v>
      </c>
      <c r="W877">
        <f>VLOOKUP($F877,'(참고)타워 스텟 가치'!$B$7:$L$11,W$2,0)+(VLOOKUP($F877,'(참고)타워 스텟 가치'!$B$7:$L$11,W$2,0)*$E877)</f>
        <v>79.874999999999901</v>
      </c>
      <c r="X877">
        <f>VLOOKUP($F877,'(참고)타워 스텟 가치'!$B$7:$L$11,X$2,0)+(VLOOKUP($F877,'(참고)타워 스텟 가치'!$B$7:$L$11,X$2,0)*$E877)</f>
        <v>21.299999999999976</v>
      </c>
      <c r="Y877">
        <f>VLOOKUP($F877,'(참고)타워 스텟 가치'!$B$7:$L$11,Y$2,0)+(VLOOKUP($F877,'(참고)타워 스텟 가치'!$B$7:$L$11,Y$2,0)*$E877)</f>
        <v>0</v>
      </c>
      <c r="Z877">
        <f>VLOOKUP($F877,'(참고)타워 스텟 가치'!$B$7:$L$11,Z$2,0)+(VLOOKUP($F877,'(참고)타워 스텟 가치'!$B$7:$L$11,Z$2,0)*$E877)</f>
        <v>0</v>
      </c>
      <c r="AA877">
        <f>VLOOKUP($F877,'(참고)타워 스텟 가치'!$B$7:$L$11,AA$2,0)+(VLOOKUP($F877,'(참고)타워 스텟 가치'!$B$7:$L$11,AA$2,0)*$E877)</f>
        <v>49.699999999999939</v>
      </c>
      <c r="AB877">
        <f>SUM('스테이지별 몬스터 스텟'!S877*'(참고)타워 스텟 가치'!$Q$17,'스테이지별 몬스터 스텟'!T877*'(참고)타워 스텟 가치'!$R$17,'스테이지별 몬스터 스텟'!U877*'(참고)타워 스텟 가치'!$S$17,'스테이지별 몬스터 스텟'!V877*'(참고)타워 스텟 가치'!$T$17,'스테이지별 몬스터 스텟'!W877*'(참고)타워 스텟 가치'!$U$17,'스테이지별 몬스터 스텟'!X877*'(참고)타워 스텟 가치'!$V$17,'스테이지별 몬스터 스텟'!Y877*'(참고)타워 스텟 가치'!$W$17,'스테이지별 몬스터 스텟'!Z877*'(참고)타워 스텟 가치'!$X$17,'스테이지별 몬스터 스텟'!AA877*'(참고)타워 스텟 가치'!$Y$17)</f>
        <v>544242.51249999949</v>
      </c>
      <c r="AC877">
        <v>2</v>
      </c>
      <c r="AD877">
        <f>VLOOKUP($F877,'(참고)타워 스텟 가치'!$B$12:$L$16,AD$2,0)+(VLOOKUP($F877,'(참고)타워 스텟 가치'!$B$12:$L$16,AD$2,0)*$E877)</f>
        <v>399.37499999999955</v>
      </c>
      <c r="AE877">
        <f>VLOOKUP($F877,'(참고)타워 스텟 가치'!$B$12:$L$16,AE$2,0)+(VLOOKUP($F877,'(참고)타워 스텟 가치'!$B$12:$L$16,AE$2,0)*$E877)</f>
        <v>479.24999999999943</v>
      </c>
      <c r="AF877">
        <f>VLOOKUP($F877,'(참고)타워 스텟 가치'!$B$12:$L$16,AF$2,0)+(VLOOKUP($F877,'(참고)타워 스텟 가치'!$B$12:$L$16,AF$2,0)*$E877)</f>
        <v>354999.99999999959</v>
      </c>
      <c r="AG877">
        <f>VLOOKUP($F877,'(참고)타워 스텟 가치'!$B$12:$L$16,AG$2,0)+(VLOOKUP($F877,'(참고)타워 스텟 가치'!$B$12:$L$16,AG$2,0)*$E877)</f>
        <v>2396.2499999999973</v>
      </c>
      <c r="AH877">
        <f>VLOOKUP($F877,'(참고)타워 스텟 가치'!$B$12:$L$16,AH$2,0)+(VLOOKUP($F877,'(참고)타워 스텟 가치'!$B$12:$L$16,AH$2,0)*$E877)</f>
        <v>79.874999999999901</v>
      </c>
      <c r="AI877">
        <f>VLOOKUP($F877,'(참고)타워 스텟 가치'!$B$12:$L$16,AI$2,0)+(VLOOKUP($F877,'(참고)타워 스텟 가치'!$B$12:$L$16,AI$2,0)*$E877)</f>
        <v>21.299999999999976</v>
      </c>
      <c r="AJ877">
        <f>VLOOKUP($F877,'(참고)타워 스텟 가치'!$B$12:$L$16,AJ$2,0)+(VLOOKUP($F877,'(참고)타워 스텟 가치'!$B$12:$L$16,AJ$2,0)*$E877)</f>
        <v>0</v>
      </c>
      <c r="AK877">
        <f>VLOOKUP($F877,'(참고)타워 스텟 가치'!$B$12:$L$16,AK$2,0)+(VLOOKUP($F877,'(참고)타워 스텟 가치'!$B$12:$L$16,AK$2,0)*$E877)</f>
        <v>0</v>
      </c>
      <c r="AL877">
        <f>VLOOKUP($F877,'(참고)타워 스텟 가치'!$B$12:$L$16,AL$2,0)+(VLOOKUP($F877,'(참고)타워 스텟 가치'!$B$12:$L$16,AL$2,0)*$E877)</f>
        <v>99.399999999999878</v>
      </c>
      <c r="AM877">
        <f>SUM('스테이지별 몬스터 스텟'!AD877*'(참고)타워 스텟 가치'!$Q$17,'스테이지별 몬스터 스텟'!AE877*'(참고)타워 스텟 가치'!$R$17,'스테이지별 몬스터 스텟'!AF877*'(참고)타워 스텟 가치'!$S$17,'스테이지별 몬스터 스텟'!AG877*'(참고)타워 스텟 가치'!$T$17,'스테이지별 몬스터 스텟'!AH877*'(참고)타워 스텟 가치'!$U$17,'스테이지별 몬스터 스텟'!AI877*'(참고)타워 스텟 가치'!$V$17,'스테이지별 몬스터 스텟'!AJ877*'(참고)타워 스텟 가치'!$W$17,'스테이지별 몬스터 스텟'!AK877*'(참고)타워 스텟 가치'!$X$17,'스테이지별 몬스터 스텟'!AL877*'(참고)타워 스텟 가치'!$Y$17)</f>
        <v>539189.97499999951</v>
      </c>
      <c r="AN877">
        <v>3</v>
      </c>
    </row>
    <row r="878" spans="3:40" x14ac:dyDescent="0.3">
      <c r="C878">
        <v>4</v>
      </c>
      <c r="D878">
        <f t="shared" si="41"/>
        <v>175</v>
      </c>
      <c r="E878" s="52">
        <f>VLOOKUP(D878,'스테이지별 난이도 설정'!B:C,2,0)</f>
        <v>69.999999999999915</v>
      </c>
      <c r="F878" t="str">
        <f t="shared" si="42"/>
        <v>유니크</v>
      </c>
      <c r="G878">
        <f t="shared" si="40"/>
        <v>6</v>
      </c>
      <c r="H878">
        <f>VLOOKUP($F878,'(참고)타워 스텟 가치'!$B$2:$L$6,H$2,0)+(VLOOKUP($F878,'(참고)타워 스텟 가치'!$B$2:$L$6,H$2,0)*$E878)</f>
        <v>1797.187499999998</v>
      </c>
      <c r="I878">
        <f>VLOOKUP($F878,'(참고)타워 스텟 가치'!$B$2:$L$6,I$2,0)+(VLOOKUP($F878,'(참고)타워 스텟 가치'!$B$2:$L$6,I$2,0)*$E878)</f>
        <v>359.43749999999955</v>
      </c>
      <c r="J878">
        <f>VLOOKUP($F878,'(참고)타워 스텟 가치'!$B$2:$L$6,J$2,0)+(VLOOKUP($F878,'(참고)타워 스텟 가치'!$B$2:$L$6,J$2,0)*$E878)</f>
        <v>354999.99999999959</v>
      </c>
      <c r="K878">
        <f>VLOOKUP($F878,'(참고)타워 스텟 가치'!$B$2:$L$6,K$2,0)+(VLOOKUP($F878,'(참고)타워 스텟 가치'!$B$2:$L$6,K$2,0)*$E878)</f>
        <v>7188.7499999999918</v>
      </c>
      <c r="L878">
        <f>VLOOKUP($F878,'(참고)타워 스텟 가치'!$B$2:$L$6,L$2,0)+(VLOOKUP($F878,'(참고)타워 스텟 가치'!$B$2:$L$6,L$2,0)*$E878)</f>
        <v>119.81249999999986</v>
      </c>
      <c r="M878">
        <f>VLOOKUP($F878,'(참고)타워 스텟 가치'!$B$2:$L$6,M$2,0)+(VLOOKUP($F878,'(참고)타워 스텟 가치'!$B$2:$L$6,M$2,0)*$E878)</f>
        <v>21.299999999999976</v>
      </c>
      <c r="N878">
        <f>VLOOKUP($F878,'(참고)타워 스텟 가치'!$B$2:$L$6,N$2,0)+(VLOOKUP($F878,'(참고)타워 스텟 가치'!$B$2:$L$6,N$2,0)*$E878)</f>
        <v>0</v>
      </c>
      <c r="O878">
        <f>VLOOKUP($F878,'(참고)타워 스텟 가치'!$B$2:$L$6,O$2,0)+(VLOOKUP($F878,'(참고)타워 스텟 가치'!$B$2:$L$6,O$2,0)*$E878)</f>
        <v>0</v>
      </c>
      <c r="P878">
        <f>VLOOKUP($F878,'(참고)타워 스텟 가치'!$B$2:$L$6,P$2,0)+(VLOOKUP($F878,'(참고)타워 스텟 가치'!$B$2:$L$6,P$2,0)*$E878)</f>
        <v>70.999999999999915</v>
      </c>
      <c r="Q878">
        <f>SUM('스테이지별 몬스터 스텟'!H878*'(참고)타워 스텟 가치'!$Q$17,'스테이지별 몬스터 스텟'!I878*'(참고)타워 스텟 가치'!$R$17,'스테이지별 몬스터 스텟'!J878*'(참고)타워 스텟 가치'!$S$17,'스테이지별 몬스터 스텟'!K878*'(참고)타워 스텟 가치'!$T$17,'스테이지별 몬스터 스텟'!L878*'(참고)타워 스텟 가치'!$U$17,'스테이지별 몬스터 스텟'!M878*'(참고)타워 스텟 가치'!$V$17,'스테이지별 몬스터 스텟'!N878*'(참고)타워 스텟 가치'!$W$17,'스테이지별 몬스터 스텟'!O878*'(참고)타워 스텟 가치'!$X$17,'스테이지별 몬스터 스텟'!P878*'(참고)타워 스텟 가치'!$Y$17)</f>
        <v>551413.95624999946</v>
      </c>
      <c r="R878">
        <v>1</v>
      </c>
      <c r="S878">
        <f>VLOOKUP($F878,'(참고)타워 스텟 가치'!$B$7:$L$11,S$2,0)+(VLOOKUP($F878,'(참고)타워 스텟 가치'!$B$7:$L$11,S$2,0)*$E878)</f>
        <v>599.06249999999932</v>
      </c>
      <c r="T878">
        <f>VLOOKUP($F878,'(참고)타워 스텟 가치'!$B$7:$L$11,T$2,0)+(VLOOKUP($F878,'(참고)타워 스텟 가치'!$B$7:$L$11,T$2,0)*$E878)</f>
        <v>1078.3124999999986</v>
      </c>
      <c r="U878">
        <f>VLOOKUP($F878,'(참고)타워 스텟 가치'!$B$7:$L$11,U$2,0)+(VLOOKUP($F878,'(참고)타워 스텟 가치'!$B$7:$L$11,U$2,0)*$E878)</f>
        <v>354999.99999999959</v>
      </c>
      <c r="V878">
        <f>VLOOKUP($F878,'(참고)타워 스텟 가치'!$B$7:$L$11,V$2,0)+(VLOOKUP($F878,'(참고)타워 스텟 가치'!$B$7:$L$11,V$2,0)*$E878)</f>
        <v>7188.7499999999918</v>
      </c>
      <c r="W878">
        <f>VLOOKUP($F878,'(참고)타워 스텟 가치'!$B$7:$L$11,W$2,0)+(VLOOKUP($F878,'(참고)타워 스텟 가치'!$B$7:$L$11,W$2,0)*$E878)</f>
        <v>119.81249999999986</v>
      </c>
      <c r="X878">
        <f>VLOOKUP($F878,'(참고)타워 스텟 가치'!$B$7:$L$11,X$2,0)+(VLOOKUP($F878,'(참고)타워 스텟 가치'!$B$7:$L$11,X$2,0)*$E878)</f>
        <v>21.299999999999976</v>
      </c>
      <c r="Y878">
        <f>VLOOKUP($F878,'(참고)타워 스텟 가치'!$B$7:$L$11,Y$2,0)+(VLOOKUP($F878,'(참고)타워 스텟 가치'!$B$7:$L$11,Y$2,0)*$E878)</f>
        <v>0</v>
      </c>
      <c r="Z878">
        <f>VLOOKUP($F878,'(참고)타워 스텟 가치'!$B$7:$L$11,Z$2,0)+(VLOOKUP($F878,'(참고)타워 스텟 가치'!$B$7:$L$11,Z$2,0)*$E878)</f>
        <v>0</v>
      </c>
      <c r="AA878">
        <f>VLOOKUP($F878,'(참고)타워 스텟 가치'!$B$7:$L$11,AA$2,0)+(VLOOKUP($F878,'(참고)타워 스텟 가치'!$B$7:$L$11,AA$2,0)*$E878)</f>
        <v>70.999999999999915</v>
      </c>
      <c r="AB878">
        <f>SUM('스테이지별 몬스터 스텟'!S878*'(참고)타워 스텟 가치'!$Q$17,'스테이지별 몬스터 스텟'!T878*'(참고)타워 스텟 가치'!$R$17,'스테이지별 몬스터 스텟'!U878*'(참고)타워 스텟 가치'!$S$17,'스테이지별 몬스터 스텟'!V878*'(참고)타워 스텟 가치'!$T$17,'스테이지별 몬스터 스텟'!W878*'(참고)타워 스텟 가치'!$U$17,'스테이지별 몬스터 스텟'!X878*'(참고)타워 스텟 가치'!$V$17,'스테이지별 몬스터 스텟'!Y878*'(참고)타워 스텟 가치'!$W$17,'스테이지별 몬스터 스텟'!Z878*'(참고)타워 스텟 가치'!$X$17,'스테이지별 몬스터 스텟'!AA878*'(참고)타워 스텟 가치'!$Y$17)</f>
        <v>550096.01874999946</v>
      </c>
      <c r="AC878">
        <v>2</v>
      </c>
      <c r="AD878">
        <f>VLOOKUP($F878,'(참고)타워 스텟 가치'!$B$12:$L$16,AD$2,0)+(VLOOKUP($F878,'(참고)타워 스텟 가치'!$B$12:$L$16,AD$2,0)*$E878)</f>
        <v>599.06249999999932</v>
      </c>
      <c r="AE878">
        <f>VLOOKUP($F878,'(참고)타워 스텟 가치'!$B$12:$L$16,AE$2,0)+(VLOOKUP($F878,'(참고)타워 스텟 가치'!$B$12:$L$16,AE$2,0)*$E878)</f>
        <v>718.87499999999909</v>
      </c>
      <c r="AF878">
        <f>VLOOKUP($F878,'(참고)타워 스텟 가치'!$B$12:$L$16,AF$2,0)+(VLOOKUP($F878,'(참고)타워 스텟 가치'!$B$12:$L$16,AF$2,0)*$E878)</f>
        <v>354999.99999999959</v>
      </c>
      <c r="AG878">
        <f>VLOOKUP($F878,'(참고)타워 스텟 가치'!$B$12:$L$16,AG$2,0)+(VLOOKUP($F878,'(참고)타워 스텟 가치'!$B$12:$L$16,AG$2,0)*$E878)</f>
        <v>3594.3749999999959</v>
      </c>
      <c r="AH878">
        <f>VLOOKUP($F878,'(참고)타워 스텟 가치'!$B$12:$L$16,AH$2,0)+(VLOOKUP($F878,'(참고)타워 스텟 가치'!$B$12:$L$16,AH$2,0)*$E878)</f>
        <v>119.81249999999986</v>
      </c>
      <c r="AI878">
        <f>VLOOKUP($F878,'(참고)타워 스텟 가치'!$B$12:$L$16,AI$2,0)+(VLOOKUP($F878,'(참고)타워 스텟 가치'!$B$12:$L$16,AI$2,0)*$E878)</f>
        <v>21.299999999999976</v>
      </c>
      <c r="AJ878">
        <f>VLOOKUP($F878,'(참고)타워 스텟 가치'!$B$12:$L$16,AJ$2,0)+(VLOOKUP($F878,'(참고)타워 스텟 가치'!$B$12:$L$16,AJ$2,0)*$E878)</f>
        <v>0</v>
      </c>
      <c r="AK878">
        <f>VLOOKUP($F878,'(참고)타워 스텟 가치'!$B$12:$L$16,AK$2,0)+(VLOOKUP($F878,'(참고)타워 스텟 가치'!$B$12:$L$16,AK$2,0)*$E878)</f>
        <v>0</v>
      </c>
      <c r="AL878">
        <f>VLOOKUP($F878,'(참고)타워 스텟 가치'!$B$12:$L$16,AL$2,0)+(VLOOKUP($F878,'(참고)타워 스텟 가치'!$B$12:$L$16,AL$2,0)*$E878)</f>
        <v>141.99999999999983</v>
      </c>
      <c r="AM878">
        <f>SUM('스테이지별 몬스터 스텟'!AD878*'(참고)타워 스텟 가치'!$Q$17,'스테이지별 몬스터 스텟'!AE878*'(참고)타워 스텟 가치'!$R$17,'스테이지별 몬스터 스텟'!AF878*'(참고)타워 스텟 가치'!$S$17,'스테이지별 몬스터 스텟'!AG878*'(참고)타워 스텟 가치'!$T$17,'스테이지별 몬스터 스텟'!AH878*'(참고)타워 스텟 가치'!$U$17,'스테이지별 몬스터 스텟'!AI878*'(참고)타워 스텟 가치'!$V$17,'스테이지별 몬스터 스텟'!AJ878*'(참고)타워 스텟 가치'!$W$17,'스테이지별 몬스터 스텟'!AK878*'(참고)타워 스텟 가치'!$X$17,'스테이지별 몬스터 스텟'!AL878*'(참고)타워 스텟 가치'!$Y$17)</f>
        <v>542510.11249999946</v>
      </c>
      <c r="AN878">
        <v>3</v>
      </c>
    </row>
    <row r="879" spans="3:40" x14ac:dyDescent="0.3">
      <c r="C879">
        <v>5</v>
      </c>
      <c r="D879">
        <f t="shared" si="41"/>
        <v>175</v>
      </c>
      <c r="E879" s="52">
        <f>VLOOKUP(D879,'스테이지별 난이도 설정'!B:C,2,0)</f>
        <v>69.999999999999915</v>
      </c>
      <c r="F879" t="str">
        <f t="shared" si="42"/>
        <v>스페셜</v>
      </c>
      <c r="G879">
        <f t="shared" si="40"/>
        <v>6</v>
      </c>
      <c r="H879">
        <f>VLOOKUP($F879,'(참고)타워 스텟 가치'!$B$2:$L$6,H$2,0)+(VLOOKUP($F879,'(참고)타워 스텟 가치'!$B$2:$L$6,H$2,0)*$E879)</f>
        <v>2695.7812499999968</v>
      </c>
      <c r="I879">
        <f>VLOOKUP($F879,'(참고)타워 스텟 가치'!$B$2:$L$6,I$2,0)+(VLOOKUP($F879,'(참고)타워 스텟 가치'!$B$2:$L$6,I$2,0)*$E879)</f>
        <v>539.15624999999932</v>
      </c>
      <c r="J879">
        <f>VLOOKUP($F879,'(참고)타워 스텟 가치'!$B$2:$L$6,J$2,0)+(VLOOKUP($F879,'(참고)타워 스텟 가치'!$B$2:$L$6,J$2,0)*$E879)</f>
        <v>354999.99999999959</v>
      </c>
      <c r="K879">
        <f>VLOOKUP($F879,'(참고)타워 스텟 가치'!$B$2:$L$6,K$2,0)+(VLOOKUP($F879,'(참고)타워 스텟 가치'!$B$2:$L$6,K$2,0)*$E879)</f>
        <v>10783.124999999987</v>
      </c>
      <c r="L879">
        <f>VLOOKUP($F879,'(참고)타워 스텟 가치'!$B$2:$L$6,L$2,0)+(VLOOKUP($F879,'(참고)타워 스텟 가치'!$B$2:$L$6,L$2,0)*$E879)</f>
        <v>179.71874999999977</v>
      </c>
      <c r="M879">
        <f>VLOOKUP($F879,'(참고)타워 스텟 가치'!$B$2:$L$6,M$2,0)+(VLOOKUP($F879,'(참고)타워 스텟 가치'!$B$2:$L$6,M$2,0)*$E879)</f>
        <v>21.299999999999976</v>
      </c>
      <c r="N879">
        <f>VLOOKUP($F879,'(참고)타워 스텟 가치'!$B$2:$L$6,N$2,0)+(VLOOKUP($F879,'(참고)타워 스텟 가치'!$B$2:$L$6,N$2,0)*$E879)</f>
        <v>0</v>
      </c>
      <c r="O879">
        <f>VLOOKUP($F879,'(참고)타워 스텟 가치'!$B$2:$L$6,O$2,0)+(VLOOKUP($F879,'(참고)타워 스텟 가치'!$B$2:$L$6,O$2,0)*$E879)</f>
        <v>0</v>
      </c>
      <c r="P879">
        <f>VLOOKUP($F879,'(참고)타워 스텟 가치'!$B$2:$L$6,P$2,0)+(VLOOKUP($F879,'(참고)타워 스텟 가치'!$B$2:$L$6,P$2,0)*$E879)</f>
        <v>70.999999999999915</v>
      </c>
      <c r="Q879">
        <f>SUM('스테이지별 몬스터 스텟'!H879*'(참고)타워 스텟 가치'!$Q$17,'스테이지별 몬스터 스텟'!I879*'(참고)타워 스텟 가치'!$R$17,'스테이지별 몬스터 스텟'!J879*'(참고)타워 스텟 가치'!$S$17,'스테이지별 몬스터 스텟'!K879*'(참고)타워 스텟 가치'!$T$17,'스테이지별 몬스터 스텟'!L879*'(참고)타워 스텟 가치'!$U$17,'스테이지별 몬스터 스텟'!M879*'(참고)타워 스텟 가치'!$V$17,'스테이지별 몬스터 스텟'!N879*'(참고)타워 스텟 가치'!$W$17,'스테이지별 몬스터 스텟'!O879*'(참고)타워 스텟 가치'!$X$17,'스테이지별 몬스터 스텟'!P879*'(참고)타워 스텟 가치'!$Y$17)</f>
        <v>560789.28437499946</v>
      </c>
      <c r="R879">
        <v>1</v>
      </c>
      <c r="S879">
        <f>VLOOKUP($F879,'(참고)타워 스텟 가치'!$B$7:$L$11,S$2,0)+(VLOOKUP($F879,'(참고)타워 스텟 가치'!$B$7:$L$11,S$2,0)*$E879)</f>
        <v>898.59374999999898</v>
      </c>
      <c r="T879">
        <f>VLOOKUP($F879,'(참고)타워 스텟 가치'!$B$7:$L$11,T$2,0)+(VLOOKUP($F879,'(참고)타워 스텟 가치'!$B$7:$L$11,T$2,0)*$E879)</f>
        <v>1617.468749999998</v>
      </c>
      <c r="U879">
        <f>VLOOKUP($F879,'(참고)타워 스텟 가치'!$B$7:$L$11,U$2,0)+(VLOOKUP($F879,'(참고)타워 스텟 가치'!$B$7:$L$11,U$2,0)*$E879)</f>
        <v>354999.99999999959</v>
      </c>
      <c r="V879">
        <f>VLOOKUP($F879,'(참고)타워 스텟 가치'!$B$7:$L$11,V$2,0)+(VLOOKUP($F879,'(참고)타워 스텟 가치'!$B$7:$L$11,V$2,0)*$E879)</f>
        <v>10783.124999999987</v>
      </c>
      <c r="W879">
        <f>VLOOKUP($F879,'(참고)타워 스텟 가치'!$B$7:$L$11,W$2,0)+(VLOOKUP($F879,'(참고)타워 스텟 가치'!$B$7:$L$11,W$2,0)*$E879)</f>
        <v>179.71874999999977</v>
      </c>
      <c r="X879">
        <f>VLOOKUP($F879,'(참고)타워 스텟 가치'!$B$7:$L$11,X$2,0)+(VLOOKUP($F879,'(참고)타워 스텟 가치'!$B$7:$L$11,X$2,0)*$E879)</f>
        <v>21.299999999999976</v>
      </c>
      <c r="Y879">
        <f>VLOOKUP($F879,'(참고)타워 스텟 가치'!$B$7:$L$11,Y$2,0)+(VLOOKUP($F879,'(참고)타워 스텟 가치'!$B$7:$L$11,Y$2,0)*$E879)</f>
        <v>0</v>
      </c>
      <c r="Z879">
        <f>VLOOKUP($F879,'(참고)타워 스텟 가치'!$B$7:$L$11,Z$2,0)+(VLOOKUP($F879,'(참고)타워 스텟 가치'!$B$7:$L$11,Z$2,0)*$E879)</f>
        <v>0</v>
      </c>
      <c r="AA879">
        <f>VLOOKUP($F879,'(참고)타워 스텟 가치'!$B$7:$L$11,AA$2,0)+(VLOOKUP($F879,'(참고)타워 스텟 가치'!$B$7:$L$11,AA$2,0)*$E879)</f>
        <v>70.999999999999915</v>
      </c>
      <c r="AB879">
        <f>SUM('스테이지별 몬스터 스텟'!S879*'(참고)타워 스텟 가치'!$Q$17,'스테이지별 몬스터 스텟'!T879*'(참고)타워 스텟 가치'!$R$17,'스테이지별 몬스터 스텟'!U879*'(참고)타워 스텟 가치'!$S$17,'스테이지별 몬스터 스텟'!V879*'(참고)타워 스텟 가치'!$T$17,'스테이지별 몬스터 스텟'!W879*'(참고)타워 스텟 가치'!$U$17,'스테이지별 몬스터 스텟'!X879*'(참고)타워 스텟 가치'!$V$17,'스테이지별 몬스터 스텟'!Y879*'(참고)타워 스텟 가치'!$W$17,'스테이지별 몬스터 스텟'!Z879*'(참고)타워 스텟 가치'!$X$17,'스테이지별 몬스터 스텟'!AA879*'(참고)타워 스텟 가치'!$Y$17)</f>
        <v>558812.37812499946</v>
      </c>
      <c r="AC879">
        <v>2</v>
      </c>
      <c r="AD879">
        <f>VLOOKUP($F879,'(참고)타워 스텟 가치'!$B$12:$L$16,AD$2,0)+(VLOOKUP($F879,'(참고)타워 스텟 가치'!$B$12:$L$16,AD$2,0)*$E879)</f>
        <v>898.59374999999898</v>
      </c>
      <c r="AE879">
        <f>VLOOKUP($F879,'(참고)타워 스텟 가치'!$B$12:$L$16,AE$2,0)+(VLOOKUP($F879,'(참고)타워 스텟 가치'!$B$12:$L$16,AE$2,0)*$E879)</f>
        <v>1078.3124999999986</v>
      </c>
      <c r="AF879">
        <f>VLOOKUP($F879,'(참고)타워 스텟 가치'!$B$12:$L$16,AF$2,0)+(VLOOKUP($F879,'(참고)타워 스텟 가치'!$B$12:$L$16,AF$2,0)*$E879)</f>
        <v>354999.99999999959</v>
      </c>
      <c r="AG879">
        <f>VLOOKUP($F879,'(참고)타워 스텟 가치'!$B$12:$L$16,AG$2,0)+(VLOOKUP($F879,'(참고)타워 스텟 가치'!$B$12:$L$16,AG$2,0)*$E879)</f>
        <v>5391.5624999999936</v>
      </c>
      <c r="AH879">
        <f>VLOOKUP($F879,'(참고)타워 스텟 가치'!$B$12:$L$16,AH$2,0)+(VLOOKUP($F879,'(참고)타워 스텟 가치'!$B$12:$L$16,AH$2,0)*$E879)</f>
        <v>179.71874999999977</v>
      </c>
      <c r="AI879">
        <f>VLOOKUP($F879,'(참고)타워 스텟 가치'!$B$12:$L$16,AI$2,0)+(VLOOKUP($F879,'(참고)타워 스텟 가치'!$B$12:$L$16,AI$2,0)*$E879)</f>
        <v>21.299999999999976</v>
      </c>
      <c r="AJ879">
        <f>VLOOKUP($F879,'(참고)타워 스텟 가치'!$B$12:$L$16,AJ$2,0)+(VLOOKUP($F879,'(참고)타워 스텟 가치'!$B$12:$L$16,AJ$2,0)*$E879)</f>
        <v>0</v>
      </c>
      <c r="AK879">
        <f>VLOOKUP($F879,'(참고)타워 스텟 가치'!$B$12:$L$16,AK$2,0)+(VLOOKUP($F879,'(참고)타워 스텟 가치'!$B$12:$L$16,AK$2,0)*$E879)</f>
        <v>0</v>
      </c>
      <c r="AL879">
        <f>VLOOKUP($F879,'(참고)타워 스텟 가치'!$B$12:$L$16,AL$2,0)+(VLOOKUP($F879,'(참고)타워 스텟 가치'!$B$12:$L$16,AL$2,0)*$E879)</f>
        <v>141.99999999999983</v>
      </c>
      <c r="AM879">
        <f>SUM('스테이지별 몬스터 스텟'!AD879*'(참고)타워 스텟 가치'!$Q$17,'스테이지별 몬스터 스텟'!AE879*'(참고)타워 스텟 가치'!$R$17,'스테이지별 몬스터 스텟'!AF879*'(참고)타워 스텟 가치'!$S$17,'스테이지별 몬스터 스텟'!AG879*'(참고)타워 스텟 가치'!$T$17,'스테이지별 몬스터 스텟'!AH879*'(참고)타워 스텟 가치'!$U$17,'스테이지별 몬스터 스텟'!AI879*'(참고)타워 스텟 가치'!$V$17,'스테이지별 몬스터 스텟'!AJ879*'(참고)타워 스텟 가치'!$W$17,'스테이지별 몬스터 스텟'!AK879*'(참고)타워 스텟 가치'!$X$17,'스테이지별 몬스터 스텟'!AL879*'(참고)타워 스텟 가치'!$Y$17)</f>
        <v>547362.51874999946</v>
      </c>
      <c r="AN879">
        <v>3</v>
      </c>
    </row>
    <row r="880" spans="3:40" x14ac:dyDescent="0.3">
      <c r="C880">
        <v>1</v>
      </c>
      <c r="D880">
        <f t="shared" si="41"/>
        <v>176</v>
      </c>
      <c r="E880" s="52">
        <f>VLOOKUP(D880,'스테이지별 난이도 설정'!B:C,2,0)</f>
        <v>70.39999999999992</v>
      </c>
      <c r="F880" t="str">
        <f t="shared" si="42"/>
        <v>일반</v>
      </c>
      <c r="G880">
        <f t="shared" si="40"/>
        <v>6</v>
      </c>
      <c r="H880">
        <f>VLOOKUP($F880,'(참고)타워 스텟 가치'!$B$2:$L$6,H$2,0)+(VLOOKUP($F880,'(참고)타워 스텟 가치'!$B$2:$L$6,H$2,0)*$E880)</f>
        <v>535.49999999999943</v>
      </c>
      <c r="I880">
        <f>VLOOKUP($F880,'(참고)타워 스텟 가치'!$B$2:$L$6,I$2,0)+(VLOOKUP($F880,'(참고)타워 스텟 가치'!$B$2:$L$6,I$2,0)*$E880)</f>
        <v>107.09999999999988</v>
      </c>
      <c r="J880">
        <f>VLOOKUP($F880,'(참고)타워 스텟 가치'!$B$2:$L$6,J$2,0)+(VLOOKUP($F880,'(참고)타워 스텟 가치'!$B$2:$L$6,J$2,0)*$E880)</f>
        <v>356999.99999999959</v>
      </c>
      <c r="K880">
        <f>VLOOKUP($F880,'(참고)타워 스텟 가치'!$B$2:$L$6,K$2,0)+(VLOOKUP($F880,'(참고)타워 스텟 가치'!$B$2:$L$6,K$2,0)*$E880)</f>
        <v>2141.9999999999977</v>
      </c>
      <c r="L880">
        <f>VLOOKUP($F880,'(참고)타워 스텟 가치'!$B$2:$L$6,L$2,0)+(VLOOKUP($F880,'(참고)타워 스텟 가치'!$B$2:$L$6,L$2,0)*$E880)</f>
        <v>35.69999999999996</v>
      </c>
      <c r="M880">
        <f>VLOOKUP($F880,'(참고)타워 스텟 가치'!$B$2:$L$6,M$2,0)+(VLOOKUP($F880,'(참고)타워 스텟 가치'!$B$2:$L$6,M$2,0)*$E880)</f>
        <v>21.419999999999977</v>
      </c>
      <c r="N880">
        <f>VLOOKUP($F880,'(참고)타워 스텟 가치'!$B$2:$L$6,N$2,0)+(VLOOKUP($F880,'(참고)타워 스텟 가치'!$B$2:$L$6,N$2,0)*$E880)</f>
        <v>0</v>
      </c>
      <c r="O880">
        <f>VLOOKUP($F880,'(참고)타워 스텟 가치'!$B$2:$L$6,O$2,0)+(VLOOKUP($F880,'(참고)타워 스텟 가치'!$B$2:$L$6,O$2,0)*$E880)</f>
        <v>0</v>
      </c>
      <c r="P880">
        <f>VLOOKUP($F880,'(참고)타워 스텟 가치'!$B$2:$L$6,P$2,0)+(VLOOKUP($F880,'(참고)타워 스텟 가치'!$B$2:$L$6,P$2,0)*$E880)</f>
        <v>49.979999999999947</v>
      </c>
      <c r="Q880">
        <f>SUM('스테이지별 몬스터 스텟'!H880*'(참고)타워 스텟 가치'!$Q$17,'스테이지별 몬스터 스텟'!I880*'(참고)타워 스텟 가치'!$R$17,'스테이지별 몬스터 스텟'!J880*'(참고)타워 스텟 가치'!$S$17,'스테이지별 몬스터 스텟'!K880*'(참고)타워 스텟 가치'!$T$17,'스테이지별 몬스터 스텟'!L880*'(참고)타워 스텟 가치'!$U$17,'스테이지별 몬스터 스텟'!M880*'(참고)타워 스텟 가치'!$V$17,'스테이지별 몬스터 스텟'!N880*'(참고)타워 스텟 가치'!$W$17,'스테이지별 몬스터 스텟'!O880*'(참고)타워 스텟 가치'!$X$17,'스테이지별 몬스터 스텟'!P880*'(참고)타워 스텟 가치'!$Y$17)</f>
        <v>541208.42999999947</v>
      </c>
      <c r="R880">
        <v>1</v>
      </c>
      <c r="S880">
        <f>VLOOKUP($F880,'(참고)타워 스텟 가치'!$B$7:$L$11,S$2,0)+(VLOOKUP($F880,'(참고)타워 스텟 가치'!$B$7:$L$11,S$2,0)*$E880)</f>
        <v>178.4999999999998</v>
      </c>
      <c r="T880">
        <f>VLOOKUP($F880,'(참고)타워 스텟 가치'!$B$7:$L$11,T$2,0)+(VLOOKUP($F880,'(참고)타워 스텟 가치'!$B$7:$L$11,T$2,0)*$E880)</f>
        <v>321.29999999999961</v>
      </c>
      <c r="U880">
        <f>VLOOKUP($F880,'(참고)타워 스텟 가치'!$B$7:$L$11,U$2,0)+(VLOOKUP($F880,'(참고)타워 스텟 가치'!$B$7:$L$11,U$2,0)*$E880)</f>
        <v>356999.99999999959</v>
      </c>
      <c r="V880">
        <f>VLOOKUP($F880,'(참고)타워 스텟 가치'!$B$7:$L$11,V$2,0)+(VLOOKUP($F880,'(참고)타워 스텟 가치'!$B$7:$L$11,V$2,0)*$E880)</f>
        <v>2141.9999999999977</v>
      </c>
      <c r="W880">
        <f>VLOOKUP($F880,'(참고)타워 스텟 가치'!$B$7:$L$11,W$2,0)+(VLOOKUP($F880,'(참고)타워 스텟 가치'!$B$7:$L$11,W$2,0)*$E880)</f>
        <v>35.69999999999996</v>
      </c>
      <c r="X880">
        <f>VLOOKUP($F880,'(참고)타워 스텟 가치'!$B$7:$L$11,X$2,0)+(VLOOKUP($F880,'(참고)타워 스텟 가치'!$B$7:$L$11,X$2,0)*$E880)</f>
        <v>21.419999999999977</v>
      </c>
      <c r="Y880">
        <f>VLOOKUP($F880,'(참고)타워 스텟 가치'!$B$7:$L$11,Y$2,0)+(VLOOKUP($F880,'(참고)타워 스텟 가치'!$B$7:$L$11,Y$2,0)*$E880)</f>
        <v>0</v>
      </c>
      <c r="Z880">
        <f>VLOOKUP($F880,'(참고)타워 스텟 가치'!$B$7:$L$11,Z$2,0)+(VLOOKUP($F880,'(참고)타워 스텟 가치'!$B$7:$L$11,Z$2,0)*$E880)</f>
        <v>0</v>
      </c>
      <c r="AA880">
        <f>VLOOKUP($F880,'(참고)타워 스텟 가치'!$B$7:$L$11,AA$2,0)+(VLOOKUP($F880,'(참고)타워 스텟 가치'!$B$7:$L$11,AA$2,0)*$E880)</f>
        <v>49.979999999999947</v>
      </c>
      <c r="AB880">
        <f>SUM('스테이지별 몬스터 스텟'!S880*'(참고)타워 스텟 가치'!$Q$17,'스테이지별 몬스터 스텟'!T880*'(참고)타워 스텟 가치'!$R$17,'스테이지별 몬스터 스텟'!U880*'(참고)타워 스텟 가치'!$S$17,'스테이지별 몬스터 스텟'!V880*'(참고)타워 스텟 가치'!$T$17,'스테이지별 몬스터 스텟'!W880*'(참고)타워 스텟 가치'!$U$17,'스테이지별 몬스터 스텟'!X880*'(참고)타워 스텟 가치'!$V$17,'스테이지별 몬스터 스텟'!Y880*'(참고)타워 스텟 가치'!$W$17,'스테이지별 몬스터 스텟'!Z880*'(참고)타워 스텟 가치'!$X$17,'스테이지별 몬스터 스텟'!AA880*'(참고)타워 스텟 가치'!$Y$17)</f>
        <v>540815.7299999994</v>
      </c>
      <c r="AC880">
        <v>2</v>
      </c>
      <c r="AD880">
        <f>VLOOKUP($F880,'(참고)타워 스텟 가치'!$B$12:$L$16,AD$2,0)+(VLOOKUP($F880,'(참고)타워 스텟 가치'!$B$12:$L$16,AD$2,0)*$E880)</f>
        <v>178.4999999999998</v>
      </c>
      <c r="AE880">
        <f>VLOOKUP($F880,'(참고)타워 스텟 가치'!$B$12:$L$16,AE$2,0)+(VLOOKUP($F880,'(참고)타워 스텟 가치'!$B$12:$L$16,AE$2,0)*$E880)</f>
        <v>214.19999999999976</v>
      </c>
      <c r="AF880">
        <f>VLOOKUP($F880,'(참고)타워 스텟 가치'!$B$12:$L$16,AF$2,0)+(VLOOKUP($F880,'(참고)타워 스텟 가치'!$B$12:$L$16,AF$2,0)*$E880)</f>
        <v>356999.99999999959</v>
      </c>
      <c r="AG880">
        <f>VLOOKUP($F880,'(참고)타워 스텟 가치'!$B$12:$L$16,AG$2,0)+(VLOOKUP($F880,'(참고)타워 스텟 가치'!$B$12:$L$16,AG$2,0)*$E880)</f>
        <v>1070.9999999999989</v>
      </c>
      <c r="AH880">
        <f>VLOOKUP($F880,'(참고)타워 스텟 가치'!$B$12:$L$16,AH$2,0)+(VLOOKUP($F880,'(참고)타워 스텟 가치'!$B$12:$L$16,AH$2,0)*$E880)</f>
        <v>35.69999999999996</v>
      </c>
      <c r="AI880">
        <f>VLOOKUP($F880,'(참고)타워 스텟 가치'!$B$12:$L$16,AI$2,0)+(VLOOKUP($F880,'(참고)타워 스텟 가치'!$B$12:$L$16,AI$2,0)*$E880)</f>
        <v>21.419999999999977</v>
      </c>
      <c r="AJ880">
        <f>VLOOKUP($F880,'(참고)타워 스텟 가치'!$B$12:$L$16,AJ$2,0)+(VLOOKUP($F880,'(참고)타워 스텟 가치'!$B$12:$L$16,AJ$2,0)*$E880)</f>
        <v>0</v>
      </c>
      <c r="AK880">
        <f>VLOOKUP($F880,'(참고)타워 스텟 가치'!$B$12:$L$16,AK$2,0)+(VLOOKUP($F880,'(참고)타워 스텟 가치'!$B$12:$L$16,AK$2,0)*$E880)</f>
        <v>0</v>
      </c>
      <c r="AL880">
        <f>VLOOKUP($F880,'(참고)타워 스텟 가치'!$B$12:$L$16,AL$2,0)+(VLOOKUP($F880,'(참고)타워 스텟 가치'!$B$12:$L$16,AL$2,0)*$E880)</f>
        <v>99.959999999999894</v>
      </c>
      <c r="AM880">
        <f>SUM('스테이지별 몬스터 스텟'!AD880*'(참고)타워 스텟 가치'!$Q$17,'스테이지별 몬스터 스텟'!AE880*'(참고)타워 스텟 가치'!$R$17,'스테이지별 몬스터 스텟'!AF880*'(참고)타워 스텟 가치'!$S$17,'스테이지별 몬스터 스텟'!AG880*'(참고)타워 스텟 가치'!$T$17,'스테이지별 몬스터 스텟'!AH880*'(참고)타워 스텟 가치'!$U$17,'스테이지별 몬스터 스텟'!AI880*'(참고)타워 스텟 가치'!$V$17,'스테이지별 몬스터 스텟'!AJ880*'(참고)타워 스텟 가치'!$W$17,'스테이지별 몬스터 스텟'!AK880*'(참고)타워 스텟 가치'!$X$17,'스테이지별 몬스터 스텟'!AL880*'(참고)타워 스텟 가치'!$Y$17)</f>
        <v>538613.03999999957</v>
      </c>
      <c r="AN880">
        <v>3</v>
      </c>
    </row>
    <row r="881" spans="3:40" x14ac:dyDescent="0.3">
      <c r="C881">
        <v>2</v>
      </c>
      <c r="D881">
        <f t="shared" si="41"/>
        <v>176</v>
      </c>
      <c r="E881" s="52">
        <f>VLOOKUP(D881,'스테이지별 난이도 설정'!B:C,2,0)</f>
        <v>70.39999999999992</v>
      </c>
      <c r="F881" t="str">
        <f t="shared" si="42"/>
        <v>레어</v>
      </c>
      <c r="G881">
        <f t="shared" si="40"/>
        <v>6</v>
      </c>
      <c r="H881">
        <f>VLOOKUP($F881,'(참고)타워 스텟 가치'!$B$2:$L$6,H$2,0)+(VLOOKUP($F881,'(참고)타워 스텟 가치'!$B$2:$L$6,H$2,0)*$E881)</f>
        <v>803.24999999999909</v>
      </c>
      <c r="I881">
        <f>VLOOKUP($F881,'(참고)타워 스텟 가치'!$B$2:$L$6,I$2,0)+(VLOOKUP($F881,'(참고)타워 스텟 가치'!$B$2:$L$6,I$2,0)*$E881)</f>
        <v>160.64999999999981</v>
      </c>
      <c r="J881">
        <f>VLOOKUP($F881,'(참고)타워 스텟 가치'!$B$2:$L$6,J$2,0)+(VLOOKUP($F881,'(참고)타워 스텟 가치'!$B$2:$L$6,J$2,0)*$E881)</f>
        <v>356999.99999999959</v>
      </c>
      <c r="K881">
        <f>VLOOKUP($F881,'(참고)타워 스텟 가치'!$B$2:$L$6,K$2,0)+(VLOOKUP($F881,'(참고)타워 스텟 가치'!$B$2:$L$6,K$2,0)*$E881)</f>
        <v>3212.9999999999964</v>
      </c>
      <c r="L881">
        <f>VLOOKUP($F881,'(참고)타워 스텟 가치'!$B$2:$L$6,L$2,0)+(VLOOKUP($F881,'(참고)타워 스텟 가치'!$B$2:$L$6,L$2,0)*$E881)</f>
        <v>53.54999999999994</v>
      </c>
      <c r="M881">
        <f>VLOOKUP($F881,'(참고)타워 스텟 가치'!$B$2:$L$6,M$2,0)+(VLOOKUP($F881,'(참고)타워 스텟 가치'!$B$2:$L$6,M$2,0)*$E881)</f>
        <v>21.419999999999977</v>
      </c>
      <c r="N881">
        <f>VLOOKUP($F881,'(참고)타워 스텟 가치'!$B$2:$L$6,N$2,0)+(VLOOKUP($F881,'(참고)타워 스텟 가치'!$B$2:$L$6,N$2,0)*$E881)</f>
        <v>0</v>
      </c>
      <c r="O881">
        <f>VLOOKUP($F881,'(참고)타워 스텟 가치'!$B$2:$L$6,O$2,0)+(VLOOKUP($F881,'(참고)타워 스텟 가치'!$B$2:$L$6,O$2,0)*$E881)</f>
        <v>0</v>
      </c>
      <c r="P881">
        <f>VLOOKUP($F881,'(참고)타워 스텟 가치'!$B$2:$L$6,P$2,0)+(VLOOKUP($F881,'(참고)타워 스텟 가치'!$B$2:$L$6,P$2,0)*$E881)</f>
        <v>49.979999999999947</v>
      </c>
      <c r="Q881">
        <f>SUM('스테이지별 몬스터 스텟'!H881*'(참고)타워 스텟 가치'!$Q$17,'스테이지별 몬스터 스텟'!I881*'(참고)타워 스텟 가치'!$R$17,'스테이지별 몬스터 스텟'!J881*'(참고)타워 스텟 가치'!$S$17,'스테이지별 몬스터 스텟'!K881*'(참고)타워 스텟 가치'!$T$17,'스테이지별 몬스터 스텟'!L881*'(참고)타워 스텟 가치'!$U$17,'스테이지별 몬스터 스텟'!M881*'(참고)타워 스텟 가치'!$V$17,'스테이지별 몬스터 스텟'!N881*'(참고)타워 스텟 가치'!$W$17,'스테이지별 몬스터 스텟'!O881*'(참고)타워 스텟 가치'!$X$17,'스테이지별 몬스터 스텟'!P881*'(참고)타워 스텟 가치'!$Y$17)</f>
        <v>544001.95499999938</v>
      </c>
      <c r="R881">
        <v>1</v>
      </c>
      <c r="S881">
        <f>VLOOKUP($F881,'(참고)타워 스텟 가치'!$B$7:$L$11,S$2,0)+(VLOOKUP($F881,'(참고)타워 스텟 가치'!$B$7:$L$11,S$2,0)*$E881)</f>
        <v>267.74999999999972</v>
      </c>
      <c r="T881">
        <f>VLOOKUP($F881,'(참고)타워 스텟 가치'!$B$7:$L$11,T$2,0)+(VLOOKUP($F881,'(참고)타워 스텟 가치'!$B$7:$L$11,T$2,0)*$E881)</f>
        <v>481.94999999999948</v>
      </c>
      <c r="U881">
        <f>VLOOKUP($F881,'(참고)타워 스텟 가치'!$B$7:$L$11,U$2,0)+(VLOOKUP($F881,'(참고)타워 스텟 가치'!$B$7:$L$11,U$2,0)*$E881)</f>
        <v>356999.99999999959</v>
      </c>
      <c r="V881">
        <f>VLOOKUP($F881,'(참고)타워 스텟 가치'!$B$7:$L$11,V$2,0)+(VLOOKUP($F881,'(참고)타워 스텟 가치'!$B$7:$L$11,V$2,0)*$E881)</f>
        <v>3212.9999999999964</v>
      </c>
      <c r="W881">
        <f>VLOOKUP($F881,'(참고)타워 스텟 가치'!$B$7:$L$11,W$2,0)+(VLOOKUP($F881,'(참고)타워 스텟 가치'!$B$7:$L$11,W$2,0)*$E881)</f>
        <v>53.54999999999994</v>
      </c>
      <c r="X881">
        <f>VLOOKUP($F881,'(참고)타워 스텟 가치'!$B$7:$L$11,X$2,0)+(VLOOKUP($F881,'(참고)타워 스텟 가치'!$B$7:$L$11,X$2,0)*$E881)</f>
        <v>21.419999999999977</v>
      </c>
      <c r="Y881">
        <f>VLOOKUP($F881,'(참고)타워 스텟 가치'!$B$7:$L$11,Y$2,0)+(VLOOKUP($F881,'(참고)타워 스텟 가치'!$B$7:$L$11,Y$2,0)*$E881)</f>
        <v>0</v>
      </c>
      <c r="Z881">
        <f>VLOOKUP($F881,'(참고)타워 스텟 가치'!$B$7:$L$11,Z$2,0)+(VLOOKUP($F881,'(참고)타워 스텟 가치'!$B$7:$L$11,Z$2,0)*$E881)</f>
        <v>0</v>
      </c>
      <c r="AA881">
        <f>VLOOKUP($F881,'(참고)타워 스텟 가치'!$B$7:$L$11,AA$2,0)+(VLOOKUP($F881,'(참고)타워 스텟 가치'!$B$7:$L$11,AA$2,0)*$E881)</f>
        <v>49.979999999999947</v>
      </c>
      <c r="AB881">
        <f>SUM('스테이지별 몬스터 스텟'!S881*'(참고)타워 스텟 가치'!$Q$17,'스테이지별 몬스터 스텟'!T881*'(참고)타워 스텟 가치'!$R$17,'스테이지별 몬스터 스텟'!U881*'(참고)타워 스텟 가치'!$S$17,'스테이지별 몬스터 스텟'!V881*'(참고)타워 스텟 가치'!$T$17,'스테이지별 몬스터 스텟'!W881*'(참고)타워 스텟 가치'!$U$17,'스테이지별 몬스터 스텟'!X881*'(참고)타워 스텟 가치'!$V$17,'스테이지별 몬스터 스텟'!Y881*'(참고)타워 스텟 가치'!$W$17,'스테이지별 몬스터 스텟'!Z881*'(참고)타워 스텟 가치'!$X$17,'스테이지별 몬스터 스텟'!AA881*'(참고)타워 스텟 가치'!$Y$17)</f>
        <v>543412.90499999945</v>
      </c>
      <c r="AC881">
        <v>2</v>
      </c>
      <c r="AD881">
        <f>VLOOKUP($F881,'(참고)타워 스텟 가치'!$B$12:$L$16,AD$2,0)+(VLOOKUP($F881,'(참고)타워 스텟 가치'!$B$12:$L$16,AD$2,0)*$E881)</f>
        <v>267.74999999999972</v>
      </c>
      <c r="AE881">
        <f>VLOOKUP($F881,'(참고)타워 스텟 가치'!$B$12:$L$16,AE$2,0)+(VLOOKUP($F881,'(참고)타워 스텟 가치'!$B$12:$L$16,AE$2,0)*$E881)</f>
        <v>321.29999999999961</v>
      </c>
      <c r="AF881">
        <f>VLOOKUP($F881,'(참고)타워 스텟 가치'!$B$12:$L$16,AF$2,0)+(VLOOKUP($F881,'(참고)타워 스텟 가치'!$B$12:$L$16,AF$2,0)*$E881)</f>
        <v>356999.99999999959</v>
      </c>
      <c r="AG881">
        <f>VLOOKUP($F881,'(참고)타워 스텟 가치'!$B$12:$L$16,AG$2,0)+(VLOOKUP($F881,'(참고)타워 스텟 가치'!$B$12:$L$16,AG$2,0)*$E881)</f>
        <v>1606.4999999999982</v>
      </c>
      <c r="AH881">
        <f>VLOOKUP($F881,'(참고)타워 스텟 가치'!$B$12:$L$16,AH$2,0)+(VLOOKUP($F881,'(참고)타워 스텟 가치'!$B$12:$L$16,AH$2,0)*$E881)</f>
        <v>53.54999999999994</v>
      </c>
      <c r="AI881">
        <f>VLOOKUP($F881,'(참고)타워 스텟 가치'!$B$12:$L$16,AI$2,0)+(VLOOKUP($F881,'(참고)타워 스텟 가치'!$B$12:$L$16,AI$2,0)*$E881)</f>
        <v>21.419999999999977</v>
      </c>
      <c r="AJ881">
        <f>VLOOKUP($F881,'(참고)타워 스텟 가치'!$B$12:$L$16,AJ$2,0)+(VLOOKUP($F881,'(참고)타워 스텟 가치'!$B$12:$L$16,AJ$2,0)*$E881)</f>
        <v>0</v>
      </c>
      <c r="AK881">
        <f>VLOOKUP($F881,'(참고)타워 스텟 가치'!$B$12:$L$16,AK$2,0)+(VLOOKUP($F881,'(참고)타워 스텟 가치'!$B$12:$L$16,AK$2,0)*$E881)</f>
        <v>0</v>
      </c>
      <c r="AL881">
        <f>VLOOKUP($F881,'(참고)타워 스텟 가치'!$B$12:$L$16,AL$2,0)+(VLOOKUP($F881,'(참고)타워 스텟 가치'!$B$12:$L$16,AL$2,0)*$E881)</f>
        <v>99.959999999999894</v>
      </c>
      <c r="AM881">
        <f>SUM('스테이지별 몬스터 스텟'!AD881*'(참고)타워 스텟 가치'!$Q$17,'스테이지별 몬스터 스텟'!AE881*'(참고)타워 스텟 가치'!$R$17,'스테이지별 몬스터 스텟'!AF881*'(참고)타워 스텟 가치'!$S$17,'스테이지별 몬스터 스텟'!AG881*'(참고)타워 스텟 가치'!$T$17,'스테이지별 몬스터 스텟'!AH881*'(참고)타워 스텟 가치'!$U$17,'스테이지별 몬스터 스텟'!AI881*'(참고)타워 스텟 가치'!$V$17,'스테이지별 몬스터 스텟'!AJ881*'(참고)타워 스텟 가치'!$W$17,'스테이지별 몬스터 스텟'!AK881*'(참고)타워 스텟 가치'!$X$17,'스테이지별 몬스터 스텟'!AL881*'(참고)타워 스텟 가치'!$Y$17)</f>
        <v>540058.88999999943</v>
      </c>
      <c r="AN881">
        <v>3</v>
      </c>
    </row>
    <row r="882" spans="3:40" x14ac:dyDescent="0.3">
      <c r="C882">
        <v>3</v>
      </c>
      <c r="D882">
        <f t="shared" si="41"/>
        <v>176</v>
      </c>
      <c r="E882" s="52">
        <f>VLOOKUP(D882,'스테이지별 난이도 설정'!B:C,2,0)</f>
        <v>70.39999999999992</v>
      </c>
      <c r="F882" t="str">
        <f t="shared" si="42"/>
        <v>에픽</v>
      </c>
      <c r="G882">
        <f t="shared" si="40"/>
        <v>6</v>
      </c>
      <c r="H882">
        <f>VLOOKUP($F882,'(참고)타워 스텟 가치'!$B$2:$L$6,H$2,0)+(VLOOKUP($F882,'(참고)타워 스텟 가치'!$B$2:$L$6,H$2,0)*$E882)</f>
        <v>1204.8749999999986</v>
      </c>
      <c r="I882">
        <f>VLOOKUP($F882,'(참고)타워 스텟 가치'!$B$2:$L$6,I$2,0)+(VLOOKUP($F882,'(참고)타워 스텟 가치'!$B$2:$L$6,I$2,0)*$E882)</f>
        <v>240.97499999999974</v>
      </c>
      <c r="J882">
        <f>VLOOKUP($F882,'(참고)타워 스텟 가치'!$B$2:$L$6,J$2,0)+(VLOOKUP($F882,'(참고)타워 스텟 가치'!$B$2:$L$6,J$2,0)*$E882)</f>
        <v>356999.99999999959</v>
      </c>
      <c r="K882">
        <f>VLOOKUP($F882,'(참고)타워 스텟 가치'!$B$2:$L$6,K$2,0)+(VLOOKUP($F882,'(참고)타워 스텟 가치'!$B$2:$L$6,K$2,0)*$E882)</f>
        <v>4819.4999999999945</v>
      </c>
      <c r="L882">
        <f>VLOOKUP($F882,'(참고)타워 스텟 가치'!$B$2:$L$6,L$2,0)+(VLOOKUP($F882,'(참고)타워 스텟 가치'!$B$2:$L$6,L$2,0)*$E882)</f>
        <v>80.324999999999903</v>
      </c>
      <c r="M882">
        <f>VLOOKUP($F882,'(참고)타워 스텟 가치'!$B$2:$L$6,M$2,0)+(VLOOKUP($F882,'(참고)타워 스텟 가치'!$B$2:$L$6,M$2,0)*$E882)</f>
        <v>21.419999999999977</v>
      </c>
      <c r="N882">
        <f>VLOOKUP($F882,'(참고)타워 스텟 가치'!$B$2:$L$6,N$2,0)+(VLOOKUP($F882,'(참고)타워 스텟 가치'!$B$2:$L$6,N$2,0)*$E882)</f>
        <v>0</v>
      </c>
      <c r="O882">
        <f>VLOOKUP($F882,'(참고)타워 스텟 가치'!$B$2:$L$6,O$2,0)+(VLOOKUP($F882,'(참고)타워 스텟 가치'!$B$2:$L$6,O$2,0)*$E882)</f>
        <v>0</v>
      </c>
      <c r="P882">
        <f>VLOOKUP($F882,'(참고)타워 스텟 가치'!$B$2:$L$6,P$2,0)+(VLOOKUP($F882,'(참고)타워 스텟 가치'!$B$2:$L$6,P$2,0)*$E882)</f>
        <v>49.979999999999947</v>
      </c>
      <c r="Q882">
        <f>SUM('스테이지별 몬스터 스텟'!H882*'(참고)타워 스텟 가치'!$Q$17,'스테이지별 몬스터 스텟'!I882*'(참고)타워 스텟 가치'!$R$17,'스테이지별 몬스터 스텟'!J882*'(참고)타워 스텟 가치'!$S$17,'스테이지별 몬스터 스텟'!K882*'(참고)타워 스텟 가치'!$T$17,'스테이지별 몬스터 스텟'!L882*'(참고)타워 스텟 가치'!$U$17,'스테이지별 몬스터 스텟'!M882*'(참고)타워 스텟 가치'!$V$17,'스테이지별 몬스터 스텟'!N882*'(참고)타워 스텟 가치'!$W$17,'스테이지별 몬스터 스텟'!O882*'(참고)타워 스텟 가치'!$X$17,'스테이지별 몬스터 스텟'!P882*'(참고)타워 스텟 가치'!$Y$17)</f>
        <v>548192.24249999947</v>
      </c>
      <c r="R882">
        <v>1</v>
      </c>
      <c r="S882">
        <f>VLOOKUP($F882,'(참고)타워 스텟 가치'!$B$7:$L$11,S$2,0)+(VLOOKUP($F882,'(참고)타워 스텟 가치'!$B$7:$L$11,S$2,0)*$E882)</f>
        <v>401.62499999999955</v>
      </c>
      <c r="T882">
        <f>VLOOKUP($F882,'(참고)타워 스텟 가치'!$B$7:$L$11,T$2,0)+(VLOOKUP($F882,'(참고)타워 스텟 가치'!$B$7:$L$11,T$2,0)*$E882)</f>
        <v>722.92499999999916</v>
      </c>
      <c r="U882">
        <f>VLOOKUP($F882,'(참고)타워 스텟 가치'!$B$7:$L$11,U$2,0)+(VLOOKUP($F882,'(참고)타워 스텟 가치'!$B$7:$L$11,U$2,0)*$E882)</f>
        <v>356999.99999999959</v>
      </c>
      <c r="V882">
        <f>VLOOKUP($F882,'(참고)타워 스텟 가치'!$B$7:$L$11,V$2,0)+(VLOOKUP($F882,'(참고)타워 스텟 가치'!$B$7:$L$11,V$2,0)*$E882)</f>
        <v>4819.4999999999945</v>
      </c>
      <c r="W882">
        <f>VLOOKUP($F882,'(참고)타워 스텟 가치'!$B$7:$L$11,W$2,0)+(VLOOKUP($F882,'(참고)타워 스텟 가치'!$B$7:$L$11,W$2,0)*$E882)</f>
        <v>80.324999999999903</v>
      </c>
      <c r="X882">
        <f>VLOOKUP($F882,'(참고)타워 스텟 가치'!$B$7:$L$11,X$2,0)+(VLOOKUP($F882,'(참고)타워 스텟 가치'!$B$7:$L$11,X$2,0)*$E882)</f>
        <v>21.419999999999977</v>
      </c>
      <c r="Y882">
        <f>VLOOKUP($F882,'(참고)타워 스텟 가치'!$B$7:$L$11,Y$2,0)+(VLOOKUP($F882,'(참고)타워 스텟 가치'!$B$7:$L$11,Y$2,0)*$E882)</f>
        <v>0</v>
      </c>
      <c r="Z882">
        <f>VLOOKUP($F882,'(참고)타워 스텟 가치'!$B$7:$L$11,Z$2,0)+(VLOOKUP($F882,'(참고)타워 스텟 가치'!$B$7:$L$11,Z$2,0)*$E882)</f>
        <v>0</v>
      </c>
      <c r="AA882">
        <f>VLOOKUP($F882,'(참고)타워 스텟 가치'!$B$7:$L$11,AA$2,0)+(VLOOKUP($F882,'(참고)타워 스텟 가치'!$B$7:$L$11,AA$2,0)*$E882)</f>
        <v>49.979999999999947</v>
      </c>
      <c r="AB882">
        <f>SUM('스테이지별 몬스터 스텟'!S882*'(참고)타워 스텟 가치'!$Q$17,'스테이지별 몬스터 스텟'!T882*'(참고)타워 스텟 가치'!$R$17,'스테이지별 몬스터 스텟'!U882*'(참고)타워 스텟 가치'!$S$17,'스테이지별 몬스터 스텟'!V882*'(참고)타워 스텟 가치'!$T$17,'스테이지별 몬스터 스텟'!W882*'(참고)타워 스텟 가치'!$U$17,'스테이지별 몬스터 스텟'!X882*'(참고)타워 스텟 가치'!$V$17,'스테이지별 몬스터 스텟'!Y882*'(참고)타워 스텟 가치'!$W$17,'스테이지별 몬스터 스텟'!Z882*'(참고)타워 스텟 가치'!$X$17,'스테이지별 몬스터 스텟'!AA882*'(참고)타워 스텟 가치'!$Y$17)</f>
        <v>547308.6674999994</v>
      </c>
      <c r="AC882">
        <v>2</v>
      </c>
      <c r="AD882">
        <f>VLOOKUP($F882,'(참고)타워 스텟 가치'!$B$12:$L$16,AD$2,0)+(VLOOKUP($F882,'(참고)타워 스텟 가치'!$B$12:$L$16,AD$2,0)*$E882)</f>
        <v>401.62499999999955</v>
      </c>
      <c r="AE882">
        <f>VLOOKUP($F882,'(참고)타워 스텟 가치'!$B$12:$L$16,AE$2,0)+(VLOOKUP($F882,'(참고)타워 스텟 가치'!$B$12:$L$16,AE$2,0)*$E882)</f>
        <v>481.94999999999948</v>
      </c>
      <c r="AF882">
        <f>VLOOKUP($F882,'(참고)타워 스텟 가치'!$B$12:$L$16,AF$2,0)+(VLOOKUP($F882,'(참고)타워 스텟 가치'!$B$12:$L$16,AF$2,0)*$E882)</f>
        <v>356999.99999999959</v>
      </c>
      <c r="AG882">
        <f>VLOOKUP($F882,'(참고)타워 스텟 가치'!$B$12:$L$16,AG$2,0)+(VLOOKUP($F882,'(참고)타워 스텟 가치'!$B$12:$L$16,AG$2,0)*$E882)</f>
        <v>2409.7499999999973</v>
      </c>
      <c r="AH882">
        <f>VLOOKUP($F882,'(참고)타워 스텟 가치'!$B$12:$L$16,AH$2,0)+(VLOOKUP($F882,'(참고)타워 스텟 가치'!$B$12:$L$16,AH$2,0)*$E882)</f>
        <v>80.324999999999903</v>
      </c>
      <c r="AI882">
        <f>VLOOKUP($F882,'(참고)타워 스텟 가치'!$B$12:$L$16,AI$2,0)+(VLOOKUP($F882,'(참고)타워 스텟 가치'!$B$12:$L$16,AI$2,0)*$E882)</f>
        <v>21.419999999999977</v>
      </c>
      <c r="AJ882">
        <f>VLOOKUP($F882,'(참고)타워 스텟 가치'!$B$12:$L$16,AJ$2,0)+(VLOOKUP($F882,'(참고)타워 스텟 가치'!$B$12:$L$16,AJ$2,0)*$E882)</f>
        <v>0</v>
      </c>
      <c r="AK882">
        <f>VLOOKUP($F882,'(참고)타워 스텟 가치'!$B$12:$L$16,AK$2,0)+(VLOOKUP($F882,'(참고)타워 스텟 가치'!$B$12:$L$16,AK$2,0)*$E882)</f>
        <v>0</v>
      </c>
      <c r="AL882">
        <f>VLOOKUP($F882,'(참고)타워 스텟 가치'!$B$12:$L$16,AL$2,0)+(VLOOKUP($F882,'(참고)타워 스텟 가치'!$B$12:$L$16,AL$2,0)*$E882)</f>
        <v>99.959999999999894</v>
      </c>
      <c r="AM882">
        <f>SUM('스테이지별 몬스터 스텟'!AD882*'(참고)타워 스텟 가치'!$Q$17,'스테이지별 몬스터 스텟'!AE882*'(참고)타워 스텟 가치'!$R$17,'스테이지별 몬스터 스텟'!AF882*'(참고)타워 스텟 가치'!$S$17,'스테이지별 몬스터 스텟'!AG882*'(참고)타워 스텟 가치'!$T$17,'스테이지별 몬스터 스텟'!AH882*'(참고)타워 스텟 가치'!$U$17,'스테이지별 몬스터 스텟'!AI882*'(참고)타워 스텟 가치'!$V$17,'스테이지별 몬스터 스텟'!AJ882*'(참고)타워 스텟 가치'!$W$17,'스테이지별 몬스터 스텟'!AK882*'(참고)타워 스텟 가치'!$X$17,'스테이지별 몬스터 스텟'!AL882*'(참고)타워 스텟 가치'!$Y$17)</f>
        <v>542227.66499999957</v>
      </c>
      <c r="AN882">
        <v>3</v>
      </c>
    </row>
    <row r="883" spans="3:40" x14ac:dyDescent="0.3">
      <c r="C883">
        <v>4</v>
      </c>
      <c r="D883">
        <f t="shared" si="41"/>
        <v>176</v>
      </c>
      <c r="E883" s="52">
        <f>VLOOKUP(D883,'스테이지별 난이도 설정'!B:C,2,0)</f>
        <v>70.39999999999992</v>
      </c>
      <c r="F883" t="str">
        <f t="shared" si="42"/>
        <v>유니크</v>
      </c>
      <c r="G883">
        <f t="shared" si="40"/>
        <v>6</v>
      </c>
      <c r="H883">
        <f>VLOOKUP($F883,'(참고)타워 스텟 가치'!$B$2:$L$6,H$2,0)+(VLOOKUP($F883,'(참고)타워 스텟 가치'!$B$2:$L$6,H$2,0)*$E883)</f>
        <v>1807.312499999998</v>
      </c>
      <c r="I883">
        <f>VLOOKUP($F883,'(참고)타워 스텟 가치'!$B$2:$L$6,I$2,0)+(VLOOKUP($F883,'(참고)타워 스텟 가치'!$B$2:$L$6,I$2,0)*$E883)</f>
        <v>361.46249999999958</v>
      </c>
      <c r="J883">
        <f>VLOOKUP($F883,'(참고)타워 스텟 가치'!$B$2:$L$6,J$2,0)+(VLOOKUP($F883,'(참고)타워 스텟 가치'!$B$2:$L$6,J$2,0)*$E883)</f>
        <v>356999.99999999959</v>
      </c>
      <c r="K883">
        <f>VLOOKUP($F883,'(참고)타워 스텟 가치'!$B$2:$L$6,K$2,0)+(VLOOKUP($F883,'(참고)타워 스텟 가치'!$B$2:$L$6,K$2,0)*$E883)</f>
        <v>7229.2499999999918</v>
      </c>
      <c r="L883">
        <f>VLOOKUP($F883,'(참고)타워 스텟 가치'!$B$2:$L$6,L$2,0)+(VLOOKUP($F883,'(참고)타워 스텟 가치'!$B$2:$L$6,L$2,0)*$E883)</f>
        <v>120.48749999999987</v>
      </c>
      <c r="M883">
        <f>VLOOKUP($F883,'(참고)타워 스텟 가치'!$B$2:$L$6,M$2,0)+(VLOOKUP($F883,'(참고)타워 스텟 가치'!$B$2:$L$6,M$2,0)*$E883)</f>
        <v>21.419999999999977</v>
      </c>
      <c r="N883">
        <f>VLOOKUP($F883,'(참고)타워 스텟 가치'!$B$2:$L$6,N$2,0)+(VLOOKUP($F883,'(참고)타워 스텟 가치'!$B$2:$L$6,N$2,0)*$E883)</f>
        <v>0</v>
      </c>
      <c r="O883">
        <f>VLOOKUP($F883,'(참고)타워 스텟 가치'!$B$2:$L$6,O$2,0)+(VLOOKUP($F883,'(참고)타워 스텟 가치'!$B$2:$L$6,O$2,0)*$E883)</f>
        <v>0</v>
      </c>
      <c r="P883">
        <f>VLOOKUP($F883,'(참고)타워 스텟 가치'!$B$2:$L$6,P$2,0)+(VLOOKUP($F883,'(참고)타워 스텟 가치'!$B$2:$L$6,P$2,0)*$E883)</f>
        <v>71.39999999999992</v>
      </c>
      <c r="Q883">
        <f>SUM('스테이지별 몬스터 스텟'!H883*'(참고)타워 스텟 가치'!$Q$17,'스테이지별 몬스터 스텟'!I883*'(참고)타워 스텟 가치'!$R$17,'스테이지별 몬스터 스텟'!J883*'(참고)타워 스텟 가치'!$S$17,'스테이지별 몬스터 스텟'!K883*'(참고)타워 스텟 가치'!$T$17,'스테이지별 몬스터 스텟'!L883*'(참고)타워 스텟 가치'!$U$17,'스테이지별 몬스터 스텟'!M883*'(참고)타워 스텟 가치'!$V$17,'스테이지별 몬스터 스텟'!N883*'(참고)타워 스텟 가치'!$W$17,'스테이지별 몬스터 스텟'!O883*'(참고)타워 스텟 가치'!$X$17,'스테이지별 몬스터 스텟'!P883*'(참고)타워 스텟 가치'!$Y$17)</f>
        <v>554520.51374999946</v>
      </c>
      <c r="R883">
        <v>1</v>
      </c>
      <c r="S883">
        <f>VLOOKUP($F883,'(참고)타워 스텟 가치'!$B$7:$L$11,S$2,0)+(VLOOKUP($F883,'(참고)타워 스텟 가치'!$B$7:$L$11,S$2,0)*$E883)</f>
        <v>602.43749999999932</v>
      </c>
      <c r="T883">
        <f>VLOOKUP($F883,'(참고)타워 스텟 가치'!$B$7:$L$11,T$2,0)+(VLOOKUP($F883,'(참고)타워 스텟 가치'!$B$7:$L$11,T$2,0)*$E883)</f>
        <v>1084.3874999999987</v>
      </c>
      <c r="U883">
        <f>VLOOKUP($F883,'(참고)타워 스텟 가치'!$B$7:$L$11,U$2,0)+(VLOOKUP($F883,'(참고)타워 스텟 가치'!$B$7:$L$11,U$2,0)*$E883)</f>
        <v>356999.99999999959</v>
      </c>
      <c r="V883">
        <f>VLOOKUP($F883,'(참고)타워 스텟 가치'!$B$7:$L$11,V$2,0)+(VLOOKUP($F883,'(참고)타워 스텟 가치'!$B$7:$L$11,V$2,0)*$E883)</f>
        <v>7229.2499999999918</v>
      </c>
      <c r="W883">
        <f>VLOOKUP($F883,'(참고)타워 스텟 가치'!$B$7:$L$11,W$2,0)+(VLOOKUP($F883,'(참고)타워 스텟 가치'!$B$7:$L$11,W$2,0)*$E883)</f>
        <v>120.48749999999987</v>
      </c>
      <c r="X883">
        <f>VLOOKUP($F883,'(참고)타워 스텟 가치'!$B$7:$L$11,X$2,0)+(VLOOKUP($F883,'(참고)타워 스텟 가치'!$B$7:$L$11,X$2,0)*$E883)</f>
        <v>21.419999999999977</v>
      </c>
      <c r="Y883">
        <f>VLOOKUP($F883,'(참고)타워 스텟 가치'!$B$7:$L$11,Y$2,0)+(VLOOKUP($F883,'(참고)타워 스텟 가치'!$B$7:$L$11,Y$2,0)*$E883)</f>
        <v>0</v>
      </c>
      <c r="Z883">
        <f>VLOOKUP($F883,'(참고)타워 스텟 가치'!$B$7:$L$11,Z$2,0)+(VLOOKUP($F883,'(참고)타워 스텟 가치'!$B$7:$L$11,Z$2,0)*$E883)</f>
        <v>0</v>
      </c>
      <c r="AA883">
        <f>VLOOKUP($F883,'(참고)타워 스텟 가치'!$B$7:$L$11,AA$2,0)+(VLOOKUP($F883,'(참고)타워 스텟 가치'!$B$7:$L$11,AA$2,0)*$E883)</f>
        <v>71.39999999999992</v>
      </c>
      <c r="AB883">
        <f>SUM('스테이지별 몬스터 스텟'!S883*'(참고)타워 스텟 가치'!$Q$17,'스테이지별 몬스터 스텟'!T883*'(참고)타워 스텟 가치'!$R$17,'스테이지별 몬스터 스텟'!U883*'(참고)타워 스텟 가치'!$S$17,'스테이지별 몬스터 스텟'!V883*'(참고)타워 스텟 가치'!$T$17,'스테이지별 몬스터 스텟'!W883*'(참고)타워 스텟 가치'!$U$17,'스테이지별 몬스터 스텟'!X883*'(참고)타워 스텟 가치'!$V$17,'스테이지별 몬스터 스텟'!Y883*'(참고)타워 스텟 가치'!$W$17,'스테이지별 몬스터 스텟'!Z883*'(참고)타워 스텟 가치'!$X$17,'스테이지별 몬스터 스텟'!AA883*'(참고)타워 스텟 가치'!$Y$17)</f>
        <v>553195.15124999953</v>
      </c>
      <c r="AC883">
        <v>2</v>
      </c>
      <c r="AD883">
        <f>VLOOKUP($F883,'(참고)타워 스텟 가치'!$B$12:$L$16,AD$2,0)+(VLOOKUP($F883,'(참고)타워 스텟 가치'!$B$12:$L$16,AD$2,0)*$E883)</f>
        <v>602.43749999999932</v>
      </c>
      <c r="AE883">
        <f>VLOOKUP($F883,'(참고)타워 스텟 가치'!$B$12:$L$16,AE$2,0)+(VLOOKUP($F883,'(참고)타워 스텟 가치'!$B$12:$L$16,AE$2,0)*$E883)</f>
        <v>722.92499999999916</v>
      </c>
      <c r="AF883">
        <f>VLOOKUP($F883,'(참고)타워 스텟 가치'!$B$12:$L$16,AF$2,0)+(VLOOKUP($F883,'(참고)타워 스텟 가치'!$B$12:$L$16,AF$2,0)*$E883)</f>
        <v>356999.99999999959</v>
      </c>
      <c r="AG883">
        <f>VLOOKUP($F883,'(참고)타워 스텟 가치'!$B$12:$L$16,AG$2,0)+(VLOOKUP($F883,'(참고)타워 스텟 가치'!$B$12:$L$16,AG$2,0)*$E883)</f>
        <v>3614.6249999999959</v>
      </c>
      <c r="AH883">
        <f>VLOOKUP($F883,'(참고)타워 스텟 가치'!$B$12:$L$16,AH$2,0)+(VLOOKUP($F883,'(참고)타워 스텟 가치'!$B$12:$L$16,AH$2,0)*$E883)</f>
        <v>120.48749999999987</v>
      </c>
      <c r="AI883">
        <f>VLOOKUP($F883,'(참고)타워 스텟 가치'!$B$12:$L$16,AI$2,0)+(VLOOKUP($F883,'(참고)타워 스텟 가치'!$B$12:$L$16,AI$2,0)*$E883)</f>
        <v>21.419999999999977</v>
      </c>
      <c r="AJ883">
        <f>VLOOKUP($F883,'(참고)타워 스텟 가치'!$B$12:$L$16,AJ$2,0)+(VLOOKUP($F883,'(참고)타워 스텟 가치'!$B$12:$L$16,AJ$2,0)*$E883)</f>
        <v>0</v>
      </c>
      <c r="AK883">
        <f>VLOOKUP($F883,'(참고)타워 스텟 가치'!$B$12:$L$16,AK$2,0)+(VLOOKUP($F883,'(참고)타워 스텟 가치'!$B$12:$L$16,AK$2,0)*$E883)</f>
        <v>0</v>
      </c>
      <c r="AL883">
        <f>VLOOKUP($F883,'(참고)타워 스텟 가치'!$B$12:$L$16,AL$2,0)+(VLOOKUP($F883,'(참고)타워 스텟 가치'!$B$12:$L$16,AL$2,0)*$E883)</f>
        <v>142.79999999999984</v>
      </c>
      <c r="AM883">
        <f>SUM('스테이지별 몬스터 스텟'!AD883*'(참고)타워 스텟 가치'!$Q$17,'스테이지별 몬스터 스텟'!AE883*'(참고)타워 스텟 가치'!$R$17,'스테이지별 몬스터 스텟'!AF883*'(참고)타워 스텟 가치'!$S$17,'스테이지별 몬스터 스텟'!AG883*'(참고)타워 스텟 가치'!$T$17,'스테이지별 몬스터 스텟'!AH883*'(참고)타워 스텟 가치'!$U$17,'스테이지별 몬스터 스텟'!AI883*'(참고)타워 스텟 가치'!$V$17,'스테이지별 몬스터 스텟'!AJ883*'(참고)타워 스텟 가치'!$W$17,'스테이지별 몬스터 스텟'!AK883*'(참고)타워 스텟 가치'!$X$17,'스테이지별 몬스터 스텟'!AL883*'(참고)타워 스텟 가치'!$Y$17)</f>
        <v>545566.50749999937</v>
      </c>
      <c r="AN883">
        <v>3</v>
      </c>
    </row>
    <row r="884" spans="3:40" x14ac:dyDescent="0.3">
      <c r="C884">
        <v>5</v>
      </c>
      <c r="D884">
        <f t="shared" si="41"/>
        <v>176</v>
      </c>
      <c r="E884" s="52">
        <f>VLOOKUP(D884,'스테이지별 난이도 설정'!B:C,2,0)</f>
        <v>70.39999999999992</v>
      </c>
      <c r="F884" t="str">
        <f t="shared" si="42"/>
        <v>스페셜</v>
      </c>
      <c r="G884">
        <f t="shared" si="40"/>
        <v>6</v>
      </c>
      <c r="H884">
        <f>VLOOKUP($F884,'(참고)타워 스텟 가치'!$B$2:$L$6,H$2,0)+(VLOOKUP($F884,'(참고)타워 스텟 가치'!$B$2:$L$6,H$2,0)*$E884)</f>
        <v>2710.9687499999968</v>
      </c>
      <c r="I884">
        <f>VLOOKUP($F884,'(참고)타워 스텟 가치'!$B$2:$L$6,I$2,0)+(VLOOKUP($F884,'(참고)타워 스텟 가치'!$B$2:$L$6,I$2,0)*$E884)</f>
        <v>542.19374999999934</v>
      </c>
      <c r="J884">
        <f>VLOOKUP($F884,'(참고)타워 스텟 가치'!$B$2:$L$6,J$2,0)+(VLOOKUP($F884,'(참고)타워 스텟 가치'!$B$2:$L$6,J$2,0)*$E884)</f>
        <v>356999.99999999959</v>
      </c>
      <c r="K884">
        <f>VLOOKUP($F884,'(참고)타워 스텟 가치'!$B$2:$L$6,K$2,0)+(VLOOKUP($F884,'(참고)타워 스텟 가치'!$B$2:$L$6,K$2,0)*$E884)</f>
        <v>10843.874999999987</v>
      </c>
      <c r="L884">
        <f>VLOOKUP($F884,'(참고)타워 스텟 가치'!$B$2:$L$6,L$2,0)+(VLOOKUP($F884,'(참고)타워 스텟 가치'!$B$2:$L$6,L$2,0)*$E884)</f>
        <v>180.73124999999979</v>
      </c>
      <c r="M884">
        <f>VLOOKUP($F884,'(참고)타워 스텟 가치'!$B$2:$L$6,M$2,0)+(VLOOKUP($F884,'(참고)타워 스텟 가치'!$B$2:$L$6,M$2,0)*$E884)</f>
        <v>21.419999999999977</v>
      </c>
      <c r="N884">
        <f>VLOOKUP($F884,'(참고)타워 스텟 가치'!$B$2:$L$6,N$2,0)+(VLOOKUP($F884,'(참고)타워 스텟 가치'!$B$2:$L$6,N$2,0)*$E884)</f>
        <v>0</v>
      </c>
      <c r="O884">
        <f>VLOOKUP($F884,'(참고)타워 스텟 가치'!$B$2:$L$6,O$2,0)+(VLOOKUP($F884,'(참고)타워 스텟 가치'!$B$2:$L$6,O$2,0)*$E884)</f>
        <v>0</v>
      </c>
      <c r="P884">
        <f>VLOOKUP($F884,'(참고)타워 스텟 가치'!$B$2:$L$6,P$2,0)+(VLOOKUP($F884,'(참고)타워 스텟 가치'!$B$2:$L$6,P$2,0)*$E884)</f>
        <v>71.39999999999992</v>
      </c>
      <c r="Q884">
        <f>SUM('스테이지별 몬스터 스텟'!H884*'(참고)타워 스텟 가치'!$Q$17,'스테이지별 몬스터 스텟'!I884*'(참고)타워 스텟 가치'!$R$17,'스테이지별 몬스터 스텟'!J884*'(참고)타워 스텟 가치'!$S$17,'스테이지별 몬스터 스텟'!K884*'(참고)타워 스텟 가치'!$T$17,'스테이지별 몬스터 스텟'!L884*'(참고)타워 스텟 가치'!$U$17,'스테이지별 몬스터 스텟'!M884*'(참고)타워 스텟 가치'!$V$17,'스테이지별 몬스터 스텟'!N884*'(참고)타워 스텟 가치'!$W$17,'스테이지별 몬스터 스텟'!O884*'(참고)타워 스텟 가치'!$X$17,'스테이지별 몬스터 스텟'!P884*'(참고)타워 스텟 가치'!$Y$17)</f>
        <v>563948.66062499955</v>
      </c>
      <c r="R884">
        <v>1</v>
      </c>
      <c r="S884">
        <f>VLOOKUP($F884,'(참고)타워 스텟 가치'!$B$7:$L$11,S$2,0)+(VLOOKUP($F884,'(참고)타워 스텟 가치'!$B$7:$L$11,S$2,0)*$E884)</f>
        <v>903.65624999999898</v>
      </c>
      <c r="T884">
        <f>VLOOKUP($F884,'(참고)타워 스텟 가치'!$B$7:$L$11,T$2,0)+(VLOOKUP($F884,'(참고)타워 스텟 가치'!$B$7:$L$11,T$2,0)*$E884)</f>
        <v>1626.5812499999981</v>
      </c>
      <c r="U884">
        <f>VLOOKUP($F884,'(참고)타워 스텟 가치'!$B$7:$L$11,U$2,0)+(VLOOKUP($F884,'(참고)타워 스텟 가치'!$B$7:$L$11,U$2,0)*$E884)</f>
        <v>356999.99999999959</v>
      </c>
      <c r="V884">
        <f>VLOOKUP($F884,'(참고)타워 스텟 가치'!$B$7:$L$11,V$2,0)+(VLOOKUP($F884,'(참고)타워 스텟 가치'!$B$7:$L$11,V$2,0)*$E884)</f>
        <v>10843.874999999987</v>
      </c>
      <c r="W884">
        <f>VLOOKUP($F884,'(참고)타워 스텟 가치'!$B$7:$L$11,W$2,0)+(VLOOKUP($F884,'(참고)타워 스텟 가치'!$B$7:$L$11,W$2,0)*$E884)</f>
        <v>180.73124999999979</v>
      </c>
      <c r="X884">
        <f>VLOOKUP($F884,'(참고)타워 스텟 가치'!$B$7:$L$11,X$2,0)+(VLOOKUP($F884,'(참고)타워 스텟 가치'!$B$7:$L$11,X$2,0)*$E884)</f>
        <v>21.419999999999977</v>
      </c>
      <c r="Y884">
        <f>VLOOKUP($F884,'(참고)타워 스텟 가치'!$B$7:$L$11,Y$2,0)+(VLOOKUP($F884,'(참고)타워 스텟 가치'!$B$7:$L$11,Y$2,0)*$E884)</f>
        <v>0</v>
      </c>
      <c r="Z884">
        <f>VLOOKUP($F884,'(참고)타워 스텟 가치'!$B$7:$L$11,Z$2,0)+(VLOOKUP($F884,'(참고)타워 스텟 가치'!$B$7:$L$11,Z$2,0)*$E884)</f>
        <v>0</v>
      </c>
      <c r="AA884">
        <f>VLOOKUP($F884,'(참고)타워 스텟 가치'!$B$7:$L$11,AA$2,0)+(VLOOKUP($F884,'(참고)타워 스텟 가치'!$B$7:$L$11,AA$2,0)*$E884)</f>
        <v>71.39999999999992</v>
      </c>
      <c r="AB884">
        <f>SUM('스테이지별 몬스터 스텟'!S884*'(참고)타워 스텟 가치'!$Q$17,'스테이지별 몬스터 스텟'!T884*'(참고)타워 스텟 가치'!$R$17,'스테이지별 몬스터 스텟'!U884*'(참고)타워 스텟 가치'!$S$17,'스테이지별 몬스터 스텟'!V884*'(참고)타워 스텟 가치'!$T$17,'스테이지별 몬스터 스텟'!W884*'(참고)타워 스텟 가치'!$U$17,'스테이지별 몬스터 스텟'!X884*'(참고)타워 스텟 가치'!$V$17,'스테이지별 몬스터 스텟'!Y884*'(참고)타워 스텟 가치'!$W$17,'스테이지별 몬스터 스텟'!Z884*'(참고)타워 스텟 가치'!$X$17,'스테이지별 몬스터 스텟'!AA884*'(참고)타워 스텟 가치'!$Y$17)</f>
        <v>561960.61687499948</v>
      </c>
      <c r="AC884">
        <v>2</v>
      </c>
      <c r="AD884">
        <f>VLOOKUP($F884,'(참고)타워 스텟 가치'!$B$12:$L$16,AD$2,0)+(VLOOKUP($F884,'(참고)타워 스텟 가치'!$B$12:$L$16,AD$2,0)*$E884)</f>
        <v>903.65624999999898</v>
      </c>
      <c r="AE884">
        <f>VLOOKUP($F884,'(참고)타워 스텟 가치'!$B$12:$L$16,AE$2,0)+(VLOOKUP($F884,'(참고)타워 스텟 가치'!$B$12:$L$16,AE$2,0)*$E884)</f>
        <v>1084.3874999999987</v>
      </c>
      <c r="AF884">
        <f>VLOOKUP($F884,'(참고)타워 스텟 가치'!$B$12:$L$16,AF$2,0)+(VLOOKUP($F884,'(참고)타워 스텟 가치'!$B$12:$L$16,AF$2,0)*$E884)</f>
        <v>356999.99999999959</v>
      </c>
      <c r="AG884">
        <f>VLOOKUP($F884,'(참고)타워 스텟 가치'!$B$12:$L$16,AG$2,0)+(VLOOKUP($F884,'(참고)타워 스텟 가치'!$B$12:$L$16,AG$2,0)*$E884)</f>
        <v>5421.9374999999936</v>
      </c>
      <c r="AH884">
        <f>VLOOKUP($F884,'(참고)타워 스텟 가치'!$B$12:$L$16,AH$2,0)+(VLOOKUP($F884,'(참고)타워 스텟 가치'!$B$12:$L$16,AH$2,0)*$E884)</f>
        <v>180.73124999999979</v>
      </c>
      <c r="AI884">
        <f>VLOOKUP($F884,'(참고)타워 스텟 가치'!$B$12:$L$16,AI$2,0)+(VLOOKUP($F884,'(참고)타워 스텟 가치'!$B$12:$L$16,AI$2,0)*$E884)</f>
        <v>21.419999999999977</v>
      </c>
      <c r="AJ884">
        <f>VLOOKUP($F884,'(참고)타워 스텟 가치'!$B$12:$L$16,AJ$2,0)+(VLOOKUP($F884,'(참고)타워 스텟 가치'!$B$12:$L$16,AJ$2,0)*$E884)</f>
        <v>0</v>
      </c>
      <c r="AK884">
        <f>VLOOKUP($F884,'(참고)타워 스텟 가치'!$B$12:$L$16,AK$2,0)+(VLOOKUP($F884,'(참고)타워 스텟 가치'!$B$12:$L$16,AK$2,0)*$E884)</f>
        <v>0</v>
      </c>
      <c r="AL884">
        <f>VLOOKUP($F884,'(참고)타워 스텟 가치'!$B$12:$L$16,AL$2,0)+(VLOOKUP($F884,'(참고)타워 스텟 가치'!$B$12:$L$16,AL$2,0)*$E884)</f>
        <v>142.79999999999984</v>
      </c>
      <c r="AM884">
        <f>SUM('스테이지별 몬스터 스텟'!AD884*'(참고)타워 스텟 가치'!$Q$17,'스테이지별 몬스터 스텟'!AE884*'(참고)타워 스텟 가치'!$R$17,'스테이지별 몬스터 스텟'!AF884*'(참고)타워 스텟 가치'!$S$17,'스테이지별 몬스터 스텟'!AG884*'(참고)타워 스텟 가치'!$T$17,'스테이지별 몬스터 스텟'!AH884*'(참고)타워 스텟 가치'!$U$17,'스테이지별 몬스터 스텟'!AI884*'(참고)타워 스텟 가치'!$V$17,'스테이지별 몬스터 스텟'!AJ884*'(참고)타워 스텟 가치'!$W$17,'스테이지별 몬스터 스텟'!AK884*'(참고)타워 스텟 가치'!$X$17,'스테이지별 몬스터 스텟'!AL884*'(참고)타워 스텟 가치'!$Y$17)</f>
        <v>550446.25124999951</v>
      </c>
      <c r="AN884">
        <v>3</v>
      </c>
    </row>
    <row r="885" spans="3:40" x14ac:dyDescent="0.3">
      <c r="C885">
        <v>1</v>
      </c>
      <c r="D885">
        <f t="shared" si="41"/>
        <v>177</v>
      </c>
      <c r="E885" s="52">
        <f>VLOOKUP(D885,'스테이지별 난이도 설정'!B:C,2,0)</f>
        <v>70.799999999999926</v>
      </c>
      <c r="F885" t="str">
        <f t="shared" si="42"/>
        <v>일반</v>
      </c>
      <c r="G885">
        <f t="shared" si="40"/>
        <v>6</v>
      </c>
      <c r="H885">
        <f>VLOOKUP($F885,'(참고)타워 스텟 가치'!$B$2:$L$6,H$2,0)+(VLOOKUP($F885,'(참고)타워 스텟 가치'!$B$2:$L$6,H$2,0)*$E885)</f>
        <v>538.49999999999943</v>
      </c>
      <c r="I885">
        <f>VLOOKUP($F885,'(참고)타워 스텟 가치'!$B$2:$L$6,I$2,0)+(VLOOKUP($F885,'(참고)타워 스텟 가치'!$B$2:$L$6,I$2,0)*$E885)</f>
        <v>107.69999999999989</v>
      </c>
      <c r="J885">
        <f>VLOOKUP($F885,'(참고)타워 스텟 가치'!$B$2:$L$6,J$2,0)+(VLOOKUP($F885,'(참고)타워 스텟 가치'!$B$2:$L$6,J$2,0)*$E885)</f>
        <v>358999.99999999965</v>
      </c>
      <c r="K885">
        <f>VLOOKUP($F885,'(참고)타워 스텟 가치'!$B$2:$L$6,K$2,0)+(VLOOKUP($F885,'(참고)타워 스텟 가치'!$B$2:$L$6,K$2,0)*$E885)</f>
        <v>2153.9999999999977</v>
      </c>
      <c r="L885">
        <f>VLOOKUP($F885,'(참고)타워 스텟 가치'!$B$2:$L$6,L$2,0)+(VLOOKUP($F885,'(참고)타워 스텟 가치'!$B$2:$L$6,L$2,0)*$E885)</f>
        <v>35.899999999999963</v>
      </c>
      <c r="M885">
        <f>VLOOKUP($F885,'(참고)타워 스텟 가치'!$B$2:$L$6,M$2,0)+(VLOOKUP($F885,'(참고)타워 스텟 가치'!$B$2:$L$6,M$2,0)*$E885)</f>
        <v>21.539999999999978</v>
      </c>
      <c r="N885">
        <f>VLOOKUP($F885,'(참고)타워 스텟 가치'!$B$2:$L$6,N$2,0)+(VLOOKUP($F885,'(참고)타워 스텟 가치'!$B$2:$L$6,N$2,0)*$E885)</f>
        <v>0</v>
      </c>
      <c r="O885">
        <f>VLOOKUP($F885,'(참고)타워 스텟 가치'!$B$2:$L$6,O$2,0)+(VLOOKUP($F885,'(참고)타워 스텟 가치'!$B$2:$L$6,O$2,0)*$E885)</f>
        <v>0</v>
      </c>
      <c r="P885">
        <f>VLOOKUP($F885,'(참고)타워 스텟 가치'!$B$2:$L$6,P$2,0)+(VLOOKUP($F885,'(참고)타워 스텟 가치'!$B$2:$L$6,P$2,0)*$E885)</f>
        <v>50.259999999999948</v>
      </c>
      <c r="Q885">
        <f>SUM('스테이지별 몬스터 스텟'!H885*'(참고)타워 스텟 가치'!$Q$17,'스테이지별 몬스터 스텟'!I885*'(참고)타워 스텟 가치'!$R$17,'스테이지별 몬스터 스텟'!J885*'(참고)타워 스텟 가치'!$S$17,'스테이지별 몬스터 스텟'!K885*'(참고)타워 스텟 가치'!$T$17,'스테이지별 몬스터 스텟'!L885*'(참고)타워 스텟 가치'!$U$17,'스테이지별 몬스터 스텟'!M885*'(참고)타워 스텟 가치'!$V$17,'스테이지별 몬스터 스텟'!N885*'(참고)타워 스텟 가치'!$W$17,'스테이지별 몬스터 스텟'!O885*'(참고)타워 스텟 가치'!$X$17,'스테이지별 몬스터 스텟'!P885*'(참고)타워 스텟 가치'!$Y$17)</f>
        <v>544240.40999999968</v>
      </c>
      <c r="R885">
        <v>1</v>
      </c>
      <c r="S885">
        <f>VLOOKUP($F885,'(참고)타워 스텟 가치'!$B$7:$L$11,S$2,0)+(VLOOKUP($F885,'(참고)타워 스텟 가치'!$B$7:$L$11,S$2,0)*$E885)</f>
        <v>179.49999999999983</v>
      </c>
      <c r="T885">
        <f>VLOOKUP($F885,'(참고)타워 스텟 가치'!$B$7:$L$11,T$2,0)+(VLOOKUP($F885,'(참고)타워 스텟 가치'!$B$7:$L$11,T$2,0)*$E885)</f>
        <v>323.09999999999968</v>
      </c>
      <c r="U885">
        <f>VLOOKUP($F885,'(참고)타워 스텟 가치'!$B$7:$L$11,U$2,0)+(VLOOKUP($F885,'(참고)타워 스텟 가치'!$B$7:$L$11,U$2,0)*$E885)</f>
        <v>358999.99999999965</v>
      </c>
      <c r="V885">
        <f>VLOOKUP($F885,'(참고)타워 스텟 가치'!$B$7:$L$11,V$2,0)+(VLOOKUP($F885,'(참고)타워 스텟 가치'!$B$7:$L$11,V$2,0)*$E885)</f>
        <v>2153.9999999999977</v>
      </c>
      <c r="W885">
        <f>VLOOKUP($F885,'(참고)타워 스텟 가치'!$B$7:$L$11,W$2,0)+(VLOOKUP($F885,'(참고)타워 스텟 가치'!$B$7:$L$11,W$2,0)*$E885)</f>
        <v>35.899999999999963</v>
      </c>
      <c r="X885">
        <f>VLOOKUP($F885,'(참고)타워 스텟 가치'!$B$7:$L$11,X$2,0)+(VLOOKUP($F885,'(참고)타워 스텟 가치'!$B$7:$L$11,X$2,0)*$E885)</f>
        <v>21.539999999999978</v>
      </c>
      <c r="Y885">
        <f>VLOOKUP($F885,'(참고)타워 스텟 가치'!$B$7:$L$11,Y$2,0)+(VLOOKUP($F885,'(참고)타워 스텟 가치'!$B$7:$L$11,Y$2,0)*$E885)</f>
        <v>0</v>
      </c>
      <c r="Z885">
        <f>VLOOKUP($F885,'(참고)타워 스텟 가치'!$B$7:$L$11,Z$2,0)+(VLOOKUP($F885,'(참고)타워 스텟 가치'!$B$7:$L$11,Z$2,0)*$E885)</f>
        <v>0</v>
      </c>
      <c r="AA885">
        <f>VLOOKUP($F885,'(참고)타워 스텟 가치'!$B$7:$L$11,AA$2,0)+(VLOOKUP($F885,'(참고)타워 스텟 가치'!$B$7:$L$11,AA$2,0)*$E885)</f>
        <v>50.259999999999948</v>
      </c>
      <c r="AB885">
        <f>SUM('스테이지별 몬스터 스텟'!S885*'(참고)타워 스텟 가치'!$Q$17,'스테이지별 몬스터 스텟'!T885*'(참고)타워 스텟 가치'!$R$17,'스테이지별 몬스터 스텟'!U885*'(참고)타워 스텟 가치'!$S$17,'스테이지별 몬스터 스텟'!V885*'(참고)타워 스텟 가치'!$T$17,'스테이지별 몬스터 스텟'!W885*'(참고)타워 스텟 가치'!$U$17,'스테이지별 몬스터 스텟'!X885*'(참고)타워 스텟 가치'!$V$17,'스테이지별 몬스터 스텟'!Y885*'(참고)타워 스텟 가치'!$W$17,'스테이지별 몬스터 스텟'!Z885*'(참고)타워 스텟 가치'!$X$17,'스테이지별 몬스터 스텟'!AA885*'(참고)타워 스텟 가치'!$Y$17)</f>
        <v>543845.50999999966</v>
      </c>
      <c r="AC885">
        <v>2</v>
      </c>
      <c r="AD885">
        <f>VLOOKUP($F885,'(참고)타워 스텟 가치'!$B$12:$L$16,AD$2,0)+(VLOOKUP($F885,'(참고)타워 스텟 가치'!$B$12:$L$16,AD$2,0)*$E885)</f>
        <v>179.49999999999983</v>
      </c>
      <c r="AE885">
        <f>VLOOKUP($F885,'(참고)타워 스텟 가치'!$B$12:$L$16,AE$2,0)+(VLOOKUP($F885,'(참고)타워 스텟 가치'!$B$12:$L$16,AE$2,0)*$E885)</f>
        <v>215.39999999999978</v>
      </c>
      <c r="AF885">
        <f>VLOOKUP($F885,'(참고)타워 스텟 가치'!$B$12:$L$16,AF$2,0)+(VLOOKUP($F885,'(참고)타워 스텟 가치'!$B$12:$L$16,AF$2,0)*$E885)</f>
        <v>358999.99999999965</v>
      </c>
      <c r="AG885">
        <f>VLOOKUP($F885,'(참고)타워 스텟 가치'!$B$12:$L$16,AG$2,0)+(VLOOKUP($F885,'(참고)타워 스텟 가치'!$B$12:$L$16,AG$2,0)*$E885)</f>
        <v>1076.9999999999989</v>
      </c>
      <c r="AH885">
        <f>VLOOKUP($F885,'(참고)타워 스텟 가치'!$B$12:$L$16,AH$2,0)+(VLOOKUP($F885,'(참고)타워 스텟 가치'!$B$12:$L$16,AH$2,0)*$E885)</f>
        <v>35.899999999999963</v>
      </c>
      <c r="AI885">
        <f>VLOOKUP($F885,'(참고)타워 스텟 가치'!$B$12:$L$16,AI$2,0)+(VLOOKUP($F885,'(참고)타워 스텟 가치'!$B$12:$L$16,AI$2,0)*$E885)</f>
        <v>21.539999999999978</v>
      </c>
      <c r="AJ885">
        <f>VLOOKUP($F885,'(참고)타워 스텟 가치'!$B$12:$L$16,AJ$2,0)+(VLOOKUP($F885,'(참고)타워 스텟 가치'!$B$12:$L$16,AJ$2,0)*$E885)</f>
        <v>0</v>
      </c>
      <c r="AK885">
        <f>VLOOKUP($F885,'(참고)타워 스텟 가치'!$B$12:$L$16,AK$2,0)+(VLOOKUP($F885,'(참고)타워 스텟 가치'!$B$12:$L$16,AK$2,0)*$E885)</f>
        <v>0</v>
      </c>
      <c r="AL885">
        <f>VLOOKUP($F885,'(참고)타워 스텟 가치'!$B$12:$L$16,AL$2,0)+(VLOOKUP($F885,'(참고)타워 스텟 가치'!$B$12:$L$16,AL$2,0)*$E885)</f>
        <v>100.5199999999999</v>
      </c>
      <c r="AM885">
        <f>SUM('스테이지별 몬스터 스텟'!AD885*'(참고)타워 스텟 가치'!$Q$17,'스테이지별 몬스터 스텟'!AE885*'(참고)타워 스텟 가치'!$R$17,'스테이지별 몬스터 스텟'!AF885*'(참고)타워 스텟 가치'!$S$17,'스테이지별 몬스터 스텟'!AG885*'(참고)타워 스텟 가치'!$T$17,'스테이지별 몬스터 스텟'!AH885*'(참고)타워 스텟 가치'!$U$17,'스테이지별 몬스터 스텟'!AI885*'(참고)타워 스텟 가치'!$V$17,'스테이지별 몬스터 스텟'!AJ885*'(참고)타워 스텟 가치'!$W$17,'스테이지별 몬스터 스텟'!AK885*'(참고)타워 스텟 가치'!$X$17,'스테이지별 몬스터 스텟'!AL885*'(참고)타워 스텟 가치'!$Y$17)</f>
        <v>541630.47999999963</v>
      </c>
      <c r="AN885">
        <v>3</v>
      </c>
    </row>
    <row r="886" spans="3:40" x14ac:dyDescent="0.3">
      <c r="C886">
        <v>2</v>
      </c>
      <c r="D886">
        <f t="shared" si="41"/>
        <v>177</v>
      </c>
      <c r="E886" s="52">
        <f>VLOOKUP(D886,'스테이지별 난이도 설정'!B:C,2,0)</f>
        <v>70.799999999999926</v>
      </c>
      <c r="F886" t="str">
        <f t="shared" si="42"/>
        <v>레어</v>
      </c>
      <c r="G886">
        <f t="shared" si="40"/>
        <v>6</v>
      </c>
      <c r="H886">
        <f>VLOOKUP($F886,'(참고)타워 스텟 가치'!$B$2:$L$6,H$2,0)+(VLOOKUP($F886,'(참고)타워 스텟 가치'!$B$2:$L$6,H$2,0)*$E886)</f>
        <v>807.7499999999992</v>
      </c>
      <c r="I886">
        <f>VLOOKUP($F886,'(참고)타워 스텟 가치'!$B$2:$L$6,I$2,0)+(VLOOKUP($F886,'(참고)타워 스텟 가치'!$B$2:$L$6,I$2,0)*$E886)</f>
        <v>161.54999999999984</v>
      </c>
      <c r="J886">
        <f>VLOOKUP($F886,'(참고)타워 스텟 가치'!$B$2:$L$6,J$2,0)+(VLOOKUP($F886,'(참고)타워 스텟 가치'!$B$2:$L$6,J$2,0)*$E886)</f>
        <v>358999.99999999965</v>
      </c>
      <c r="K886">
        <f>VLOOKUP($F886,'(참고)타워 스텟 가치'!$B$2:$L$6,K$2,0)+(VLOOKUP($F886,'(참고)타워 스텟 가치'!$B$2:$L$6,K$2,0)*$E886)</f>
        <v>3230.9999999999968</v>
      </c>
      <c r="L886">
        <f>VLOOKUP($F886,'(참고)타워 스텟 가치'!$B$2:$L$6,L$2,0)+(VLOOKUP($F886,'(참고)타워 스텟 가치'!$B$2:$L$6,L$2,0)*$E886)</f>
        <v>53.849999999999945</v>
      </c>
      <c r="M886">
        <f>VLOOKUP($F886,'(참고)타워 스텟 가치'!$B$2:$L$6,M$2,0)+(VLOOKUP($F886,'(참고)타워 스텟 가치'!$B$2:$L$6,M$2,0)*$E886)</f>
        <v>21.539999999999978</v>
      </c>
      <c r="N886">
        <f>VLOOKUP($F886,'(참고)타워 스텟 가치'!$B$2:$L$6,N$2,0)+(VLOOKUP($F886,'(참고)타워 스텟 가치'!$B$2:$L$6,N$2,0)*$E886)</f>
        <v>0</v>
      </c>
      <c r="O886">
        <f>VLOOKUP($F886,'(참고)타워 스텟 가치'!$B$2:$L$6,O$2,0)+(VLOOKUP($F886,'(참고)타워 스텟 가치'!$B$2:$L$6,O$2,0)*$E886)</f>
        <v>0</v>
      </c>
      <c r="P886">
        <f>VLOOKUP($F886,'(참고)타워 스텟 가치'!$B$2:$L$6,P$2,0)+(VLOOKUP($F886,'(참고)타워 스텟 가치'!$B$2:$L$6,P$2,0)*$E886)</f>
        <v>50.259999999999948</v>
      </c>
      <c r="Q886">
        <f>SUM('스테이지별 몬스터 스텟'!H886*'(참고)타워 스텟 가치'!$Q$17,'스테이지별 몬스터 스텟'!I886*'(참고)타워 스텟 가치'!$R$17,'스테이지별 몬스터 스텟'!J886*'(참고)타워 스텟 가치'!$S$17,'스테이지별 몬스터 스텟'!K886*'(참고)타워 스텟 가치'!$T$17,'스테이지별 몬스터 스텟'!L886*'(참고)타워 스텟 가치'!$U$17,'스테이지별 몬스터 스텟'!M886*'(참고)타워 스텟 가치'!$V$17,'스테이지별 몬스터 스텟'!N886*'(참고)타워 스텟 가치'!$W$17,'스테이지별 몬스터 스텟'!O886*'(참고)타워 스텟 가치'!$X$17,'스테이지별 몬스터 스텟'!P886*'(참고)타워 스텟 가치'!$Y$17)</f>
        <v>547049.5849999995</v>
      </c>
      <c r="R886">
        <v>1</v>
      </c>
      <c r="S886">
        <f>VLOOKUP($F886,'(참고)타워 스텟 가치'!$B$7:$L$11,S$2,0)+(VLOOKUP($F886,'(참고)타워 스텟 가치'!$B$7:$L$11,S$2,0)*$E886)</f>
        <v>269.24999999999972</v>
      </c>
      <c r="T886">
        <f>VLOOKUP($F886,'(참고)타워 스텟 가치'!$B$7:$L$11,T$2,0)+(VLOOKUP($F886,'(참고)타워 스텟 가치'!$B$7:$L$11,T$2,0)*$E886)</f>
        <v>484.64999999999952</v>
      </c>
      <c r="U886">
        <f>VLOOKUP($F886,'(참고)타워 스텟 가치'!$B$7:$L$11,U$2,0)+(VLOOKUP($F886,'(참고)타워 스텟 가치'!$B$7:$L$11,U$2,0)*$E886)</f>
        <v>358999.99999999965</v>
      </c>
      <c r="V886">
        <f>VLOOKUP($F886,'(참고)타워 스텟 가치'!$B$7:$L$11,V$2,0)+(VLOOKUP($F886,'(참고)타워 스텟 가치'!$B$7:$L$11,V$2,0)*$E886)</f>
        <v>3230.9999999999968</v>
      </c>
      <c r="W886">
        <f>VLOOKUP($F886,'(참고)타워 스텟 가치'!$B$7:$L$11,W$2,0)+(VLOOKUP($F886,'(참고)타워 스텟 가치'!$B$7:$L$11,W$2,0)*$E886)</f>
        <v>53.849999999999945</v>
      </c>
      <c r="X886">
        <f>VLOOKUP($F886,'(참고)타워 스텟 가치'!$B$7:$L$11,X$2,0)+(VLOOKUP($F886,'(참고)타워 스텟 가치'!$B$7:$L$11,X$2,0)*$E886)</f>
        <v>21.539999999999978</v>
      </c>
      <c r="Y886">
        <f>VLOOKUP($F886,'(참고)타워 스텟 가치'!$B$7:$L$11,Y$2,0)+(VLOOKUP($F886,'(참고)타워 스텟 가치'!$B$7:$L$11,Y$2,0)*$E886)</f>
        <v>0</v>
      </c>
      <c r="Z886">
        <f>VLOOKUP($F886,'(참고)타워 스텟 가치'!$B$7:$L$11,Z$2,0)+(VLOOKUP($F886,'(참고)타워 스텟 가치'!$B$7:$L$11,Z$2,0)*$E886)</f>
        <v>0</v>
      </c>
      <c r="AA886">
        <f>VLOOKUP($F886,'(참고)타워 스텟 가치'!$B$7:$L$11,AA$2,0)+(VLOOKUP($F886,'(참고)타워 스텟 가치'!$B$7:$L$11,AA$2,0)*$E886)</f>
        <v>50.259999999999948</v>
      </c>
      <c r="AB886">
        <f>SUM('스테이지별 몬스터 스텟'!S886*'(참고)타워 스텟 가치'!$Q$17,'스테이지별 몬스터 스텟'!T886*'(참고)타워 스텟 가치'!$R$17,'스테이지별 몬스터 스텟'!U886*'(참고)타워 스텟 가치'!$S$17,'스테이지별 몬스터 스텟'!V886*'(참고)타워 스텟 가치'!$T$17,'스테이지별 몬스터 스텟'!W886*'(참고)타워 스텟 가치'!$U$17,'스테이지별 몬스터 스텟'!X886*'(참고)타워 스텟 가치'!$V$17,'스테이지별 몬스터 스텟'!Y886*'(참고)타워 스텟 가치'!$W$17,'스테이지별 몬스터 스텟'!Z886*'(참고)타워 스텟 가치'!$X$17,'스테이지별 몬스터 스텟'!AA886*'(참고)타워 스텟 가치'!$Y$17)</f>
        <v>546457.23499999952</v>
      </c>
      <c r="AC886">
        <v>2</v>
      </c>
      <c r="AD886">
        <f>VLOOKUP($F886,'(참고)타워 스텟 가치'!$B$12:$L$16,AD$2,0)+(VLOOKUP($F886,'(참고)타워 스텟 가치'!$B$12:$L$16,AD$2,0)*$E886)</f>
        <v>269.24999999999972</v>
      </c>
      <c r="AE886">
        <f>VLOOKUP($F886,'(참고)타워 스텟 가치'!$B$12:$L$16,AE$2,0)+(VLOOKUP($F886,'(참고)타워 스텟 가치'!$B$12:$L$16,AE$2,0)*$E886)</f>
        <v>323.09999999999968</v>
      </c>
      <c r="AF886">
        <f>VLOOKUP($F886,'(참고)타워 스텟 가치'!$B$12:$L$16,AF$2,0)+(VLOOKUP($F886,'(참고)타워 스텟 가치'!$B$12:$L$16,AF$2,0)*$E886)</f>
        <v>358999.99999999965</v>
      </c>
      <c r="AG886">
        <f>VLOOKUP($F886,'(참고)타워 스텟 가치'!$B$12:$L$16,AG$2,0)+(VLOOKUP($F886,'(참고)타워 스텟 가치'!$B$12:$L$16,AG$2,0)*$E886)</f>
        <v>1615.4999999999984</v>
      </c>
      <c r="AH886">
        <f>VLOOKUP($F886,'(참고)타워 스텟 가치'!$B$12:$L$16,AH$2,0)+(VLOOKUP($F886,'(참고)타워 스텟 가치'!$B$12:$L$16,AH$2,0)*$E886)</f>
        <v>53.849999999999945</v>
      </c>
      <c r="AI886">
        <f>VLOOKUP($F886,'(참고)타워 스텟 가치'!$B$12:$L$16,AI$2,0)+(VLOOKUP($F886,'(참고)타워 스텟 가치'!$B$12:$L$16,AI$2,0)*$E886)</f>
        <v>21.539999999999978</v>
      </c>
      <c r="AJ886">
        <f>VLOOKUP($F886,'(참고)타워 스텟 가치'!$B$12:$L$16,AJ$2,0)+(VLOOKUP($F886,'(참고)타워 스텟 가치'!$B$12:$L$16,AJ$2,0)*$E886)</f>
        <v>0</v>
      </c>
      <c r="AK886">
        <f>VLOOKUP($F886,'(참고)타워 스텟 가치'!$B$12:$L$16,AK$2,0)+(VLOOKUP($F886,'(참고)타워 스텟 가치'!$B$12:$L$16,AK$2,0)*$E886)</f>
        <v>0</v>
      </c>
      <c r="AL886">
        <f>VLOOKUP($F886,'(참고)타워 스텟 가치'!$B$12:$L$16,AL$2,0)+(VLOOKUP($F886,'(참고)타워 스텟 가치'!$B$12:$L$16,AL$2,0)*$E886)</f>
        <v>100.5199999999999</v>
      </c>
      <c r="AM886">
        <f>SUM('스테이지별 몬스터 스텟'!AD886*'(참고)타워 스텟 가치'!$Q$17,'스테이지별 몬스터 스텟'!AE886*'(참고)타워 스텟 가치'!$R$17,'스테이지별 몬스터 스텟'!AF886*'(참고)타워 스텟 가치'!$S$17,'스테이지별 몬스터 스텟'!AG886*'(참고)타워 스텟 가치'!$T$17,'스테이지별 몬스터 스텟'!AH886*'(참고)타워 스텟 가치'!$U$17,'스테이지별 몬스터 스텟'!AI886*'(참고)타워 스텟 가치'!$V$17,'스테이지별 몬스터 스텟'!AJ886*'(참고)타워 스텟 가치'!$W$17,'스테이지별 몬스터 스텟'!AK886*'(참고)타워 스텟 가치'!$X$17,'스테이지별 몬스터 스텟'!AL886*'(참고)타워 스텟 가치'!$Y$17)</f>
        <v>543084.42999999959</v>
      </c>
      <c r="AN886">
        <v>3</v>
      </c>
    </row>
    <row r="887" spans="3:40" x14ac:dyDescent="0.3">
      <c r="C887">
        <v>3</v>
      </c>
      <c r="D887">
        <f t="shared" si="41"/>
        <v>177</v>
      </c>
      <c r="E887" s="52">
        <f>VLOOKUP(D887,'스테이지별 난이도 설정'!B:C,2,0)</f>
        <v>70.799999999999926</v>
      </c>
      <c r="F887" t="str">
        <f t="shared" si="42"/>
        <v>에픽</v>
      </c>
      <c r="G887">
        <f t="shared" si="40"/>
        <v>6</v>
      </c>
      <c r="H887">
        <f>VLOOKUP($F887,'(참고)타워 스텟 가치'!$B$2:$L$6,H$2,0)+(VLOOKUP($F887,'(참고)타워 스텟 가치'!$B$2:$L$6,H$2,0)*$E887)</f>
        <v>1211.6249999999989</v>
      </c>
      <c r="I887">
        <f>VLOOKUP($F887,'(참고)타워 스텟 가치'!$B$2:$L$6,I$2,0)+(VLOOKUP($F887,'(참고)타워 스텟 가치'!$B$2:$L$6,I$2,0)*$E887)</f>
        <v>242.32499999999976</v>
      </c>
      <c r="J887">
        <f>VLOOKUP($F887,'(참고)타워 스텟 가치'!$B$2:$L$6,J$2,0)+(VLOOKUP($F887,'(참고)타워 스텟 가치'!$B$2:$L$6,J$2,0)*$E887)</f>
        <v>358999.99999999965</v>
      </c>
      <c r="K887">
        <f>VLOOKUP($F887,'(참고)타워 스텟 가치'!$B$2:$L$6,K$2,0)+(VLOOKUP($F887,'(참고)타워 스텟 가치'!$B$2:$L$6,K$2,0)*$E887)</f>
        <v>4846.4999999999955</v>
      </c>
      <c r="L887">
        <f>VLOOKUP($F887,'(참고)타워 스텟 가치'!$B$2:$L$6,L$2,0)+(VLOOKUP($F887,'(참고)타워 스텟 가치'!$B$2:$L$6,L$2,0)*$E887)</f>
        <v>80.77499999999992</v>
      </c>
      <c r="M887">
        <f>VLOOKUP($F887,'(참고)타워 스텟 가치'!$B$2:$L$6,M$2,0)+(VLOOKUP($F887,'(참고)타워 스텟 가치'!$B$2:$L$6,M$2,0)*$E887)</f>
        <v>21.539999999999978</v>
      </c>
      <c r="N887">
        <f>VLOOKUP($F887,'(참고)타워 스텟 가치'!$B$2:$L$6,N$2,0)+(VLOOKUP($F887,'(참고)타워 스텟 가치'!$B$2:$L$6,N$2,0)*$E887)</f>
        <v>0</v>
      </c>
      <c r="O887">
        <f>VLOOKUP($F887,'(참고)타워 스텟 가치'!$B$2:$L$6,O$2,0)+(VLOOKUP($F887,'(참고)타워 스텟 가치'!$B$2:$L$6,O$2,0)*$E887)</f>
        <v>0</v>
      </c>
      <c r="P887">
        <f>VLOOKUP($F887,'(참고)타워 스텟 가치'!$B$2:$L$6,P$2,0)+(VLOOKUP($F887,'(참고)타워 스텟 가치'!$B$2:$L$6,P$2,0)*$E887)</f>
        <v>50.259999999999948</v>
      </c>
      <c r="Q887">
        <f>SUM('스테이지별 몬스터 스텟'!H887*'(참고)타워 스텟 가치'!$Q$17,'스테이지별 몬스터 스텟'!I887*'(참고)타워 스텟 가치'!$R$17,'스테이지별 몬스터 스텟'!J887*'(참고)타워 스텟 가치'!$S$17,'스테이지별 몬스터 스텟'!K887*'(참고)타워 스텟 가치'!$T$17,'스테이지별 몬스터 스텟'!L887*'(참고)타워 스텟 가치'!$U$17,'스테이지별 몬스터 스텟'!M887*'(참고)타워 스텟 가치'!$V$17,'스테이지별 몬스터 스텟'!N887*'(참고)타워 스텟 가치'!$W$17,'스테이지별 몬스터 스텟'!O887*'(참고)타워 스텟 가치'!$X$17,'스테이지별 몬스터 스텟'!P887*'(참고)타워 스텟 가치'!$Y$17)</f>
        <v>551263.34749999968</v>
      </c>
      <c r="R887">
        <v>1</v>
      </c>
      <c r="S887">
        <f>VLOOKUP($F887,'(참고)타워 스텟 가치'!$B$7:$L$11,S$2,0)+(VLOOKUP($F887,'(참고)타워 스텟 가치'!$B$7:$L$11,S$2,0)*$E887)</f>
        <v>403.8749999999996</v>
      </c>
      <c r="T887">
        <f>VLOOKUP($F887,'(참고)타워 스텟 가치'!$B$7:$L$11,T$2,0)+(VLOOKUP($F887,'(참고)타워 스텟 가치'!$B$7:$L$11,T$2,0)*$E887)</f>
        <v>726.97499999999923</v>
      </c>
      <c r="U887">
        <f>VLOOKUP($F887,'(참고)타워 스텟 가치'!$B$7:$L$11,U$2,0)+(VLOOKUP($F887,'(참고)타워 스텟 가치'!$B$7:$L$11,U$2,0)*$E887)</f>
        <v>358999.99999999965</v>
      </c>
      <c r="V887">
        <f>VLOOKUP($F887,'(참고)타워 스텟 가치'!$B$7:$L$11,V$2,0)+(VLOOKUP($F887,'(참고)타워 스텟 가치'!$B$7:$L$11,V$2,0)*$E887)</f>
        <v>4846.4999999999955</v>
      </c>
      <c r="W887">
        <f>VLOOKUP($F887,'(참고)타워 스텟 가치'!$B$7:$L$11,W$2,0)+(VLOOKUP($F887,'(참고)타워 스텟 가치'!$B$7:$L$11,W$2,0)*$E887)</f>
        <v>80.77499999999992</v>
      </c>
      <c r="X887">
        <f>VLOOKUP($F887,'(참고)타워 스텟 가치'!$B$7:$L$11,X$2,0)+(VLOOKUP($F887,'(참고)타워 스텟 가치'!$B$7:$L$11,X$2,0)*$E887)</f>
        <v>21.539999999999978</v>
      </c>
      <c r="Y887">
        <f>VLOOKUP($F887,'(참고)타워 스텟 가치'!$B$7:$L$11,Y$2,0)+(VLOOKUP($F887,'(참고)타워 스텟 가치'!$B$7:$L$11,Y$2,0)*$E887)</f>
        <v>0</v>
      </c>
      <c r="Z887">
        <f>VLOOKUP($F887,'(참고)타워 스텟 가치'!$B$7:$L$11,Z$2,0)+(VLOOKUP($F887,'(참고)타워 스텟 가치'!$B$7:$L$11,Z$2,0)*$E887)</f>
        <v>0</v>
      </c>
      <c r="AA887">
        <f>VLOOKUP($F887,'(참고)타워 스텟 가치'!$B$7:$L$11,AA$2,0)+(VLOOKUP($F887,'(참고)타워 스텟 가치'!$B$7:$L$11,AA$2,0)*$E887)</f>
        <v>50.259999999999948</v>
      </c>
      <c r="AB887">
        <f>SUM('스테이지별 몬스터 스텟'!S887*'(참고)타워 스텟 가치'!$Q$17,'스테이지별 몬스터 스텟'!T887*'(참고)타워 스텟 가치'!$R$17,'스테이지별 몬스터 스텟'!U887*'(참고)타워 스텟 가치'!$S$17,'스테이지별 몬스터 스텟'!V887*'(참고)타워 스텟 가치'!$T$17,'스테이지별 몬스터 스텟'!W887*'(참고)타워 스텟 가치'!$U$17,'스테이지별 몬스터 스텟'!X887*'(참고)타워 스텟 가치'!$V$17,'스테이지별 몬스터 스텟'!Y887*'(참고)타워 스텟 가치'!$W$17,'스테이지별 몬스터 스텟'!Z887*'(참고)타워 스텟 가치'!$X$17,'스테이지별 몬스터 스텟'!AA887*'(참고)타워 스텟 가치'!$Y$17)</f>
        <v>550374.82249999966</v>
      </c>
      <c r="AC887">
        <v>2</v>
      </c>
      <c r="AD887">
        <f>VLOOKUP($F887,'(참고)타워 스텟 가치'!$B$12:$L$16,AD$2,0)+(VLOOKUP($F887,'(참고)타워 스텟 가치'!$B$12:$L$16,AD$2,0)*$E887)</f>
        <v>403.8749999999996</v>
      </c>
      <c r="AE887">
        <f>VLOOKUP($F887,'(참고)타워 스텟 가치'!$B$12:$L$16,AE$2,0)+(VLOOKUP($F887,'(참고)타워 스텟 가치'!$B$12:$L$16,AE$2,0)*$E887)</f>
        <v>484.64999999999952</v>
      </c>
      <c r="AF887">
        <f>VLOOKUP($F887,'(참고)타워 스텟 가치'!$B$12:$L$16,AF$2,0)+(VLOOKUP($F887,'(참고)타워 스텟 가치'!$B$12:$L$16,AF$2,0)*$E887)</f>
        <v>358999.99999999965</v>
      </c>
      <c r="AG887">
        <f>VLOOKUP($F887,'(참고)타워 스텟 가치'!$B$12:$L$16,AG$2,0)+(VLOOKUP($F887,'(참고)타워 스텟 가치'!$B$12:$L$16,AG$2,0)*$E887)</f>
        <v>2423.2499999999977</v>
      </c>
      <c r="AH887">
        <f>VLOOKUP($F887,'(참고)타워 스텟 가치'!$B$12:$L$16,AH$2,0)+(VLOOKUP($F887,'(참고)타워 스텟 가치'!$B$12:$L$16,AH$2,0)*$E887)</f>
        <v>80.77499999999992</v>
      </c>
      <c r="AI887">
        <f>VLOOKUP($F887,'(참고)타워 스텟 가치'!$B$12:$L$16,AI$2,0)+(VLOOKUP($F887,'(참고)타워 스텟 가치'!$B$12:$L$16,AI$2,0)*$E887)</f>
        <v>21.539999999999978</v>
      </c>
      <c r="AJ887">
        <f>VLOOKUP($F887,'(참고)타워 스텟 가치'!$B$12:$L$16,AJ$2,0)+(VLOOKUP($F887,'(참고)타워 스텟 가치'!$B$12:$L$16,AJ$2,0)*$E887)</f>
        <v>0</v>
      </c>
      <c r="AK887">
        <f>VLOOKUP($F887,'(참고)타워 스텟 가치'!$B$12:$L$16,AK$2,0)+(VLOOKUP($F887,'(참고)타워 스텟 가치'!$B$12:$L$16,AK$2,0)*$E887)</f>
        <v>0</v>
      </c>
      <c r="AL887">
        <f>VLOOKUP($F887,'(참고)타워 스텟 가치'!$B$12:$L$16,AL$2,0)+(VLOOKUP($F887,'(참고)타워 스텟 가치'!$B$12:$L$16,AL$2,0)*$E887)</f>
        <v>100.5199999999999</v>
      </c>
      <c r="AM887">
        <f>SUM('스테이지별 몬스터 스텟'!AD887*'(참고)타워 스텟 가치'!$Q$17,'스테이지별 몬스터 스텟'!AE887*'(참고)타워 스텟 가치'!$R$17,'스테이지별 몬스터 스텟'!AF887*'(참고)타워 스텟 가치'!$S$17,'스테이지별 몬스터 스텟'!AG887*'(참고)타워 스텟 가치'!$T$17,'스테이지별 몬스터 스텟'!AH887*'(참고)타워 스텟 가치'!$U$17,'스테이지별 몬스터 스텟'!AI887*'(참고)타워 스텟 가치'!$V$17,'스테이지별 몬스터 스텟'!AJ887*'(참고)타워 스텟 가치'!$W$17,'스테이지별 몬스터 스텟'!AK887*'(참고)타워 스텟 가치'!$X$17,'스테이지별 몬스터 스텟'!AL887*'(참고)타워 스텟 가치'!$Y$17)</f>
        <v>545265.35499999963</v>
      </c>
      <c r="AN887">
        <v>3</v>
      </c>
    </row>
    <row r="888" spans="3:40" x14ac:dyDescent="0.3">
      <c r="C888">
        <v>4</v>
      </c>
      <c r="D888">
        <f t="shared" si="41"/>
        <v>177</v>
      </c>
      <c r="E888" s="52">
        <f>VLOOKUP(D888,'스테이지별 난이도 설정'!B:C,2,0)</f>
        <v>70.799999999999926</v>
      </c>
      <c r="F888" t="str">
        <f t="shared" si="42"/>
        <v>유니크</v>
      </c>
      <c r="G888">
        <f t="shared" si="40"/>
        <v>6</v>
      </c>
      <c r="H888">
        <f>VLOOKUP($F888,'(참고)타워 스텟 가치'!$B$2:$L$6,H$2,0)+(VLOOKUP($F888,'(참고)타워 스텟 가치'!$B$2:$L$6,H$2,0)*$E888)</f>
        <v>1817.4374999999982</v>
      </c>
      <c r="I888">
        <f>VLOOKUP($F888,'(참고)타워 스텟 가치'!$B$2:$L$6,I$2,0)+(VLOOKUP($F888,'(참고)타워 스텟 가치'!$B$2:$L$6,I$2,0)*$E888)</f>
        <v>363.48749999999961</v>
      </c>
      <c r="J888">
        <f>VLOOKUP($F888,'(참고)타워 스텟 가치'!$B$2:$L$6,J$2,0)+(VLOOKUP($F888,'(참고)타워 스텟 가치'!$B$2:$L$6,J$2,0)*$E888)</f>
        <v>358999.99999999965</v>
      </c>
      <c r="K888">
        <f>VLOOKUP($F888,'(참고)타워 스텟 가치'!$B$2:$L$6,K$2,0)+(VLOOKUP($F888,'(참고)타워 스텟 가치'!$B$2:$L$6,K$2,0)*$E888)</f>
        <v>7269.7499999999927</v>
      </c>
      <c r="L888">
        <f>VLOOKUP($F888,'(참고)타워 스텟 가치'!$B$2:$L$6,L$2,0)+(VLOOKUP($F888,'(참고)타워 스텟 가치'!$B$2:$L$6,L$2,0)*$E888)</f>
        <v>121.16249999999988</v>
      </c>
      <c r="M888">
        <f>VLOOKUP($F888,'(참고)타워 스텟 가치'!$B$2:$L$6,M$2,0)+(VLOOKUP($F888,'(참고)타워 스텟 가치'!$B$2:$L$6,M$2,0)*$E888)</f>
        <v>21.539999999999978</v>
      </c>
      <c r="N888">
        <f>VLOOKUP($F888,'(참고)타워 스텟 가치'!$B$2:$L$6,N$2,0)+(VLOOKUP($F888,'(참고)타워 스텟 가치'!$B$2:$L$6,N$2,0)*$E888)</f>
        <v>0</v>
      </c>
      <c r="O888">
        <f>VLOOKUP($F888,'(참고)타워 스텟 가치'!$B$2:$L$6,O$2,0)+(VLOOKUP($F888,'(참고)타워 스텟 가치'!$B$2:$L$6,O$2,0)*$E888)</f>
        <v>0</v>
      </c>
      <c r="P888">
        <f>VLOOKUP($F888,'(참고)타워 스텟 가치'!$B$2:$L$6,P$2,0)+(VLOOKUP($F888,'(참고)타워 스텟 가치'!$B$2:$L$6,P$2,0)*$E888)</f>
        <v>71.799999999999926</v>
      </c>
      <c r="Q888">
        <f>SUM('스테이지별 몬스터 스텟'!H888*'(참고)타워 스텟 가치'!$Q$17,'스테이지별 몬스터 스텟'!I888*'(참고)타워 스텟 가치'!$R$17,'스테이지별 몬스터 스텟'!J888*'(참고)타워 스텟 가치'!$S$17,'스테이지별 몬스터 스텟'!K888*'(참고)타워 스텟 가치'!$T$17,'스테이지별 몬스터 스텟'!L888*'(참고)타워 스텟 가치'!$U$17,'스테이지별 몬스터 스텟'!M888*'(참고)타워 스텟 가치'!$V$17,'스테이지별 몬스터 스텟'!N888*'(참고)타워 스텟 가치'!$W$17,'스테이지별 몬스터 스텟'!O888*'(참고)타워 스텟 가치'!$X$17,'스테이지별 몬스터 스텟'!P888*'(참고)타워 스텟 가치'!$Y$17)</f>
        <v>557627.07124999946</v>
      </c>
      <c r="R888">
        <v>1</v>
      </c>
      <c r="S888">
        <f>VLOOKUP($F888,'(참고)타워 스텟 가치'!$B$7:$L$11,S$2,0)+(VLOOKUP($F888,'(참고)타워 스텟 가치'!$B$7:$L$11,S$2,0)*$E888)</f>
        <v>605.81249999999943</v>
      </c>
      <c r="T888">
        <f>VLOOKUP($F888,'(참고)타워 스텟 가치'!$B$7:$L$11,T$2,0)+(VLOOKUP($F888,'(참고)타워 스텟 가치'!$B$7:$L$11,T$2,0)*$E888)</f>
        <v>1090.462499999999</v>
      </c>
      <c r="U888">
        <f>VLOOKUP($F888,'(참고)타워 스텟 가치'!$B$7:$L$11,U$2,0)+(VLOOKUP($F888,'(참고)타워 스텟 가치'!$B$7:$L$11,U$2,0)*$E888)</f>
        <v>358999.99999999965</v>
      </c>
      <c r="V888">
        <f>VLOOKUP($F888,'(참고)타워 스텟 가치'!$B$7:$L$11,V$2,0)+(VLOOKUP($F888,'(참고)타워 스텟 가치'!$B$7:$L$11,V$2,0)*$E888)</f>
        <v>7269.7499999999927</v>
      </c>
      <c r="W888">
        <f>VLOOKUP($F888,'(참고)타워 스텟 가치'!$B$7:$L$11,W$2,0)+(VLOOKUP($F888,'(참고)타워 스텟 가치'!$B$7:$L$11,W$2,0)*$E888)</f>
        <v>121.16249999999988</v>
      </c>
      <c r="X888">
        <f>VLOOKUP($F888,'(참고)타워 스텟 가치'!$B$7:$L$11,X$2,0)+(VLOOKUP($F888,'(참고)타워 스텟 가치'!$B$7:$L$11,X$2,0)*$E888)</f>
        <v>21.539999999999978</v>
      </c>
      <c r="Y888">
        <f>VLOOKUP($F888,'(참고)타워 스텟 가치'!$B$7:$L$11,Y$2,0)+(VLOOKUP($F888,'(참고)타워 스텟 가치'!$B$7:$L$11,Y$2,0)*$E888)</f>
        <v>0</v>
      </c>
      <c r="Z888">
        <f>VLOOKUP($F888,'(참고)타워 스텟 가치'!$B$7:$L$11,Z$2,0)+(VLOOKUP($F888,'(참고)타워 스텟 가치'!$B$7:$L$11,Z$2,0)*$E888)</f>
        <v>0</v>
      </c>
      <c r="AA888">
        <f>VLOOKUP($F888,'(참고)타워 스텟 가치'!$B$7:$L$11,AA$2,0)+(VLOOKUP($F888,'(참고)타워 스텟 가치'!$B$7:$L$11,AA$2,0)*$E888)</f>
        <v>71.799999999999926</v>
      </c>
      <c r="AB888">
        <f>SUM('스테이지별 몬스터 스텟'!S888*'(참고)타워 스텟 가치'!$Q$17,'스테이지별 몬스터 스텟'!T888*'(참고)타워 스텟 가치'!$R$17,'스테이지별 몬스터 스텟'!U888*'(참고)타워 스텟 가치'!$S$17,'스테이지별 몬스터 스텟'!V888*'(참고)타워 스텟 가치'!$T$17,'스테이지별 몬스터 스텟'!W888*'(참고)타워 스텟 가치'!$U$17,'스테이지별 몬스터 스텟'!X888*'(참고)타워 스텟 가치'!$V$17,'스테이지별 몬스터 스텟'!Y888*'(참고)타워 스텟 가치'!$W$17,'스테이지별 몬스터 스텟'!Z888*'(참고)타워 스텟 가치'!$X$17,'스테이지별 몬스터 스텟'!AA888*'(참고)타워 스텟 가치'!$Y$17)</f>
        <v>556294.28374999948</v>
      </c>
      <c r="AC888">
        <v>2</v>
      </c>
      <c r="AD888">
        <f>VLOOKUP($F888,'(참고)타워 스텟 가치'!$B$12:$L$16,AD$2,0)+(VLOOKUP($F888,'(참고)타워 스텟 가치'!$B$12:$L$16,AD$2,0)*$E888)</f>
        <v>605.81249999999943</v>
      </c>
      <c r="AE888">
        <f>VLOOKUP($F888,'(참고)타워 스텟 가치'!$B$12:$L$16,AE$2,0)+(VLOOKUP($F888,'(참고)타워 스텟 가치'!$B$12:$L$16,AE$2,0)*$E888)</f>
        <v>726.97499999999923</v>
      </c>
      <c r="AF888">
        <f>VLOOKUP($F888,'(참고)타워 스텟 가치'!$B$12:$L$16,AF$2,0)+(VLOOKUP($F888,'(참고)타워 스텟 가치'!$B$12:$L$16,AF$2,0)*$E888)</f>
        <v>358999.99999999965</v>
      </c>
      <c r="AG888">
        <f>VLOOKUP($F888,'(참고)타워 스텟 가치'!$B$12:$L$16,AG$2,0)+(VLOOKUP($F888,'(참고)타워 스텟 가치'!$B$12:$L$16,AG$2,0)*$E888)</f>
        <v>3634.8749999999964</v>
      </c>
      <c r="AH888">
        <f>VLOOKUP($F888,'(참고)타워 스텟 가치'!$B$12:$L$16,AH$2,0)+(VLOOKUP($F888,'(참고)타워 스텟 가치'!$B$12:$L$16,AH$2,0)*$E888)</f>
        <v>121.16249999999988</v>
      </c>
      <c r="AI888">
        <f>VLOOKUP($F888,'(참고)타워 스텟 가치'!$B$12:$L$16,AI$2,0)+(VLOOKUP($F888,'(참고)타워 스텟 가치'!$B$12:$L$16,AI$2,0)*$E888)</f>
        <v>21.539999999999978</v>
      </c>
      <c r="AJ888">
        <f>VLOOKUP($F888,'(참고)타워 스텟 가치'!$B$12:$L$16,AJ$2,0)+(VLOOKUP($F888,'(참고)타워 스텟 가치'!$B$12:$L$16,AJ$2,0)*$E888)</f>
        <v>0</v>
      </c>
      <c r="AK888">
        <f>VLOOKUP($F888,'(참고)타워 스텟 가치'!$B$12:$L$16,AK$2,0)+(VLOOKUP($F888,'(참고)타워 스텟 가치'!$B$12:$L$16,AK$2,0)*$E888)</f>
        <v>0</v>
      </c>
      <c r="AL888">
        <f>VLOOKUP($F888,'(참고)타워 스텟 가치'!$B$12:$L$16,AL$2,0)+(VLOOKUP($F888,'(참고)타워 스텟 가치'!$B$12:$L$16,AL$2,0)*$E888)</f>
        <v>143.59999999999985</v>
      </c>
      <c r="AM888">
        <f>SUM('스테이지별 몬스터 스텟'!AD888*'(참고)타워 스텟 가치'!$Q$17,'스테이지별 몬스터 스텟'!AE888*'(참고)타워 스텟 가치'!$R$17,'스테이지별 몬스터 스텟'!AF888*'(참고)타워 스텟 가치'!$S$17,'스테이지별 몬스터 스텟'!AG888*'(참고)타워 스텟 가치'!$T$17,'스테이지별 몬스터 스텟'!AH888*'(참고)타워 스텟 가치'!$U$17,'스테이지별 몬스터 스텟'!AI888*'(참고)타워 스텟 가치'!$V$17,'스테이지별 몬스터 스텟'!AJ888*'(참고)타워 스텟 가치'!$W$17,'스테이지별 몬스터 스텟'!AK888*'(참고)타워 스텟 가치'!$X$17,'스테이지별 몬스터 스텟'!AL888*'(참고)타워 스텟 가치'!$Y$17)</f>
        <v>548622.9024999995</v>
      </c>
      <c r="AN888">
        <v>3</v>
      </c>
    </row>
    <row r="889" spans="3:40" x14ac:dyDescent="0.3">
      <c r="C889">
        <v>5</v>
      </c>
      <c r="D889">
        <f t="shared" si="41"/>
        <v>177</v>
      </c>
      <c r="E889" s="52">
        <f>VLOOKUP(D889,'스테이지별 난이도 설정'!B:C,2,0)</f>
        <v>70.799999999999926</v>
      </c>
      <c r="F889" t="str">
        <f t="shared" si="42"/>
        <v>스페셜</v>
      </c>
      <c r="G889">
        <f t="shared" si="40"/>
        <v>6</v>
      </c>
      <c r="H889">
        <f>VLOOKUP($F889,'(참고)타워 스텟 가치'!$B$2:$L$6,H$2,0)+(VLOOKUP($F889,'(참고)타워 스텟 가치'!$B$2:$L$6,H$2,0)*$E889)</f>
        <v>2726.1562499999973</v>
      </c>
      <c r="I889">
        <f>VLOOKUP($F889,'(참고)타워 스텟 가치'!$B$2:$L$6,I$2,0)+(VLOOKUP($F889,'(참고)타워 스텟 가치'!$B$2:$L$6,I$2,0)*$E889)</f>
        <v>545.23124999999948</v>
      </c>
      <c r="J889">
        <f>VLOOKUP($F889,'(참고)타워 스텟 가치'!$B$2:$L$6,J$2,0)+(VLOOKUP($F889,'(참고)타워 스텟 가치'!$B$2:$L$6,J$2,0)*$E889)</f>
        <v>358999.99999999965</v>
      </c>
      <c r="K889">
        <f>VLOOKUP($F889,'(참고)타워 스텟 가치'!$B$2:$L$6,K$2,0)+(VLOOKUP($F889,'(참고)타워 스텟 가치'!$B$2:$L$6,K$2,0)*$E889)</f>
        <v>10904.624999999989</v>
      </c>
      <c r="L889">
        <f>VLOOKUP($F889,'(참고)타워 스텟 가치'!$B$2:$L$6,L$2,0)+(VLOOKUP($F889,'(참고)타워 스텟 가치'!$B$2:$L$6,L$2,0)*$E889)</f>
        <v>181.74374999999981</v>
      </c>
      <c r="M889">
        <f>VLOOKUP($F889,'(참고)타워 스텟 가치'!$B$2:$L$6,M$2,0)+(VLOOKUP($F889,'(참고)타워 스텟 가치'!$B$2:$L$6,M$2,0)*$E889)</f>
        <v>21.539999999999978</v>
      </c>
      <c r="N889">
        <f>VLOOKUP($F889,'(참고)타워 스텟 가치'!$B$2:$L$6,N$2,0)+(VLOOKUP($F889,'(참고)타워 스텟 가치'!$B$2:$L$6,N$2,0)*$E889)</f>
        <v>0</v>
      </c>
      <c r="O889">
        <f>VLOOKUP($F889,'(참고)타워 스텟 가치'!$B$2:$L$6,O$2,0)+(VLOOKUP($F889,'(참고)타워 스텟 가치'!$B$2:$L$6,O$2,0)*$E889)</f>
        <v>0</v>
      </c>
      <c r="P889">
        <f>VLOOKUP($F889,'(참고)타워 스텟 가치'!$B$2:$L$6,P$2,0)+(VLOOKUP($F889,'(참고)타워 스텟 가치'!$B$2:$L$6,P$2,0)*$E889)</f>
        <v>71.799999999999926</v>
      </c>
      <c r="Q889">
        <f>SUM('스테이지별 몬스터 스텟'!H889*'(참고)타워 스텟 가치'!$Q$17,'스테이지별 몬스터 스텟'!I889*'(참고)타워 스텟 가치'!$R$17,'스테이지별 몬스터 스텟'!J889*'(참고)타워 스텟 가치'!$S$17,'스테이지별 몬스터 스텟'!K889*'(참고)타워 스텟 가치'!$T$17,'스테이지별 몬스터 스텟'!L889*'(참고)타워 스텟 가치'!$U$17,'스테이지별 몬스터 스텟'!M889*'(참고)타워 스텟 가치'!$V$17,'스테이지별 몬스터 스텟'!N889*'(참고)타워 스텟 가치'!$W$17,'스테이지별 몬스터 스텟'!O889*'(참고)타워 스텟 가치'!$X$17,'스테이지별 몬스터 스텟'!P889*'(참고)타워 스텟 가치'!$Y$17)</f>
        <v>567108.03687499964</v>
      </c>
      <c r="R889">
        <v>1</v>
      </c>
      <c r="S889">
        <f>VLOOKUP($F889,'(참고)타워 스텟 가치'!$B$7:$L$11,S$2,0)+(VLOOKUP($F889,'(참고)타워 스텟 가치'!$B$7:$L$11,S$2,0)*$E889)</f>
        <v>908.71874999999909</v>
      </c>
      <c r="T889">
        <f>VLOOKUP($F889,'(참고)타워 스텟 가치'!$B$7:$L$11,T$2,0)+(VLOOKUP($F889,'(참고)타워 스텟 가치'!$B$7:$L$11,T$2,0)*$E889)</f>
        <v>1635.6937499999983</v>
      </c>
      <c r="U889">
        <f>VLOOKUP($F889,'(참고)타워 스텟 가치'!$B$7:$L$11,U$2,0)+(VLOOKUP($F889,'(참고)타워 스텟 가치'!$B$7:$L$11,U$2,0)*$E889)</f>
        <v>358999.99999999965</v>
      </c>
      <c r="V889">
        <f>VLOOKUP($F889,'(참고)타워 스텟 가치'!$B$7:$L$11,V$2,0)+(VLOOKUP($F889,'(참고)타워 스텟 가치'!$B$7:$L$11,V$2,0)*$E889)</f>
        <v>10904.624999999989</v>
      </c>
      <c r="W889">
        <f>VLOOKUP($F889,'(참고)타워 스텟 가치'!$B$7:$L$11,W$2,0)+(VLOOKUP($F889,'(참고)타워 스텟 가치'!$B$7:$L$11,W$2,0)*$E889)</f>
        <v>181.74374999999981</v>
      </c>
      <c r="X889">
        <f>VLOOKUP($F889,'(참고)타워 스텟 가치'!$B$7:$L$11,X$2,0)+(VLOOKUP($F889,'(참고)타워 스텟 가치'!$B$7:$L$11,X$2,0)*$E889)</f>
        <v>21.539999999999978</v>
      </c>
      <c r="Y889">
        <f>VLOOKUP($F889,'(참고)타워 스텟 가치'!$B$7:$L$11,Y$2,0)+(VLOOKUP($F889,'(참고)타워 스텟 가치'!$B$7:$L$11,Y$2,0)*$E889)</f>
        <v>0</v>
      </c>
      <c r="Z889">
        <f>VLOOKUP($F889,'(참고)타워 스텟 가치'!$B$7:$L$11,Z$2,0)+(VLOOKUP($F889,'(참고)타워 스텟 가치'!$B$7:$L$11,Z$2,0)*$E889)</f>
        <v>0</v>
      </c>
      <c r="AA889">
        <f>VLOOKUP($F889,'(참고)타워 스텟 가치'!$B$7:$L$11,AA$2,0)+(VLOOKUP($F889,'(참고)타워 스텟 가치'!$B$7:$L$11,AA$2,0)*$E889)</f>
        <v>71.799999999999926</v>
      </c>
      <c r="AB889">
        <f>SUM('스테이지별 몬스터 스텟'!S889*'(참고)타워 스텟 가치'!$Q$17,'스테이지별 몬스터 스텟'!T889*'(참고)타워 스텟 가치'!$R$17,'스테이지별 몬스터 스텟'!U889*'(참고)타워 스텟 가치'!$S$17,'스테이지별 몬스터 스텟'!V889*'(참고)타워 스텟 가치'!$T$17,'스테이지별 몬스터 스텟'!W889*'(참고)타워 스텟 가치'!$U$17,'스테이지별 몬스터 스텟'!X889*'(참고)타워 스텟 가치'!$V$17,'스테이지별 몬스터 스텟'!Y889*'(참고)타워 스텟 가치'!$W$17,'스테이지별 몬스터 스텟'!Z889*'(참고)타워 스텟 가치'!$X$17,'스테이지별 몬스터 스텟'!AA889*'(참고)타워 스텟 가치'!$Y$17)</f>
        <v>565108.85562499962</v>
      </c>
      <c r="AC889">
        <v>2</v>
      </c>
      <c r="AD889">
        <f>VLOOKUP($F889,'(참고)타워 스텟 가치'!$B$12:$L$16,AD$2,0)+(VLOOKUP($F889,'(참고)타워 스텟 가치'!$B$12:$L$16,AD$2,0)*$E889)</f>
        <v>908.71874999999909</v>
      </c>
      <c r="AE889">
        <f>VLOOKUP($F889,'(참고)타워 스텟 가치'!$B$12:$L$16,AE$2,0)+(VLOOKUP($F889,'(참고)타워 스텟 가치'!$B$12:$L$16,AE$2,0)*$E889)</f>
        <v>1090.462499999999</v>
      </c>
      <c r="AF889">
        <f>VLOOKUP($F889,'(참고)타워 스텟 가치'!$B$12:$L$16,AF$2,0)+(VLOOKUP($F889,'(참고)타워 스텟 가치'!$B$12:$L$16,AF$2,0)*$E889)</f>
        <v>358999.99999999965</v>
      </c>
      <c r="AG889">
        <f>VLOOKUP($F889,'(참고)타워 스텟 가치'!$B$12:$L$16,AG$2,0)+(VLOOKUP($F889,'(참고)타워 스텟 가치'!$B$12:$L$16,AG$2,0)*$E889)</f>
        <v>5452.3124999999945</v>
      </c>
      <c r="AH889">
        <f>VLOOKUP($F889,'(참고)타워 스텟 가치'!$B$12:$L$16,AH$2,0)+(VLOOKUP($F889,'(참고)타워 스텟 가치'!$B$12:$L$16,AH$2,0)*$E889)</f>
        <v>181.74374999999981</v>
      </c>
      <c r="AI889">
        <f>VLOOKUP($F889,'(참고)타워 스텟 가치'!$B$12:$L$16,AI$2,0)+(VLOOKUP($F889,'(참고)타워 스텟 가치'!$B$12:$L$16,AI$2,0)*$E889)</f>
        <v>21.539999999999978</v>
      </c>
      <c r="AJ889">
        <f>VLOOKUP($F889,'(참고)타워 스텟 가치'!$B$12:$L$16,AJ$2,0)+(VLOOKUP($F889,'(참고)타워 스텟 가치'!$B$12:$L$16,AJ$2,0)*$E889)</f>
        <v>0</v>
      </c>
      <c r="AK889">
        <f>VLOOKUP($F889,'(참고)타워 스텟 가치'!$B$12:$L$16,AK$2,0)+(VLOOKUP($F889,'(참고)타워 스텟 가치'!$B$12:$L$16,AK$2,0)*$E889)</f>
        <v>0</v>
      </c>
      <c r="AL889">
        <f>VLOOKUP($F889,'(참고)타워 스텟 가치'!$B$12:$L$16,AL$2,0)+(VLOOKUP($F889,'(참고)타워 스텟 가치'!$B$12:$L$16,AL$2,0)*$E889)</f>
        <v>143.59999999999985</v>
      </c>
      <c r="AM889">
        <f>SUM('스테이지별 몬스터 스텟'!AD889*'(참고)타워 스텟 가치'!$Q$17,'스테이지별 몬스터 스텟'!AE889*'(참고)타워 스텟 가치'!$R$17,'스테이지별 몬스터 스텟'!AF889*'(참고)타워 스텟 가치'!$S$17,'스테이지별 몬스터 스텟'!AG889*'(참고)타워 스텟 가치'!$T$17,'스테이지별 몬스터 스텟'!AH889*'(참고)타워 스텟 가치'!$U$17,'스테이지별 몬스터 스텟'!AI889*'(참고)타워 스텟 가치'!$V$17,'스테이지별 몬스터 스텟'!AJ889*'(참고)타워 스텟 가치'!$W$17,'스테이지별 몬스터 스텟'!AK889*'(참고)타워 스텟 가치'!$X$17,'스테이지별 몬스터 스텟'!AL889*'(참고)타워 스텟 가치'!$Y$17)</f>
        <v>553529.98374999955</v>
      </c>
      <c r="AN889">
        <v>3</v>
      </c>
    </row>
    <row r="890" spans="3:40" x14ac:dyDescent="0.3">
      <c r="C890">
        <v>1</v>
      </c>
      <c r="D890">
        <f t="shared" si="41"/>
        <v>178</v>
      </c>
      <c r="E890" s="52">
        <f>VLOOKUP(D890,'스테이지별 난이도 설정'!B:C,2,0)</f>
        <v>71.199999999999932</v>
      </c>
      <c r="F890" t="str">
        <f t="shared" si="42"/>
        <v>일반</v>
      </c>
      <c r="G890">
        <f t="shared" si="40"/>
        <v>6</v>
      </c>
      <c r="H890">
        <f>VLOOKUP($F890,'(참고)타워 스텟 가치'!$B$2:$L$6,H$2,0)+(VLOOKUP($F890,'(참고)타워 스텟 가치'!$B$2:$L$6,H$2,0)*$E890)</f>
        <v>541.49999999999955</v>
      </c>
      <c r="I890">
        <f>VLOOKUP($F890,'(참고)타워 스텟 가치'!$B$2:$L$6,I$2,0)+(VLOOKUP($F890,'(참고)타워 스텟 가치'!$B$2:$L$6,I$2,0)*$E890)</f>
        <v>108.2999999999999</v>
      </c>
      <c r="J890">
        <f>VLOOKUP($F890,'(참고)타워 스텟 가치'!$B$2:$L$6,J$2,0)+(VLOOKUP($F890,'(참고)타워 스텟 가치'!$B$2:$L$6,J$2,0)*$E890)</f>
        <v>360999.99999999965</v>
      </c>
      <c r="K890">
        <f>VLOOKUP($F890,'(참고)타워 스텟 가치'!$B$2:$L$6,K$2,0)+(VLOOKUP($F890,'(참고)타워 스텟 가치'!$B$2:$L$6,K$2,0)*$E890)</f>
        <v>2165.9999999999982</v>
      </c>
      <c r="L890">
        <f>VLOOKUP($F890,'(참고)타워 스텟 가치'!$B$2:$L$6,L$2,0)+(VLOOKUP($F890,'(참고)타워 스텟 가치'!$B$2:$L$6,L$2,0)*$E890)</f>
        <v>36.099999999999966</v>
      </c>
      <c r="M890">
        <f>VLOOKUP($F890,'(참고)타워 스텟 가치'!$B$2:$L$6,M$2,0)+(VLOOKUP($F890,'(참고)타워 스텟 가치'!$B$2:$L$6,M$2,0)*$E890)</f>
        <v>21.659999999999979</v>
      </c>
      <c r="N890">
        <f>VLOOKUP($F890,'(참고)타워 스텟 가치'!$B$2:$L$6,N$2,0)+(VLOOKUP($F890,'(참고)타워 스텟 가치'!$B$2:$L$6,N$2,0)*$E890)</f>
        <v>0</v>
      </c>
      <c r="O890">
        <f>VLOOKUP($F890,'(참고)타워 스텟 가치'!$B$2:$L$6,O$2,0)+(VLOOKUP($F890,'(참고)타워 스텟 가치'!$B$2:$L$6,O$2,0)*$E890)</f>
        <v>0</v>
      </c>
      <c r="P890">
        <f>VLOOKUP($F890,'(참고)타워 스텟 가치'!$B$2:$L$6,P$2,0)+(VLOOKUP($F890,'(참고)타워 스텟 가치'!$B$2:$L$6,P$2,0)*$E890)</f>
        <v>50.539999999999949</v>
      </c>
      <c r="Q890">
        <f>SUM('스테이지별 몬스터 스텟'!H890*'(참고)타워 스텟 가치'!$Q$17,'스테이지별 몬스터 스텟'!I890*'(참고)타워 스텟 가치'!$R$17,'스테이지별 몬스터 스텟'!J890*'(참고)타워 스텟 가치'!$S$17,'스테이지별 몬스터 스텟'!K890*'(참고)타워 스텟 가치'!$T$17,'스테이지별 몬스터 스텟'!L890*'(참고)타워 스텟 가치'!$U$17,'스테이지별 몬스터 스텟'!M890*'(참고)타워 스텟 가치'!$V$17,'스테이지별 몬스터 스텟'!N890*'(참고)타워 스텟 가치'!$W$17,'스테이지별 몬스터 스텟'!O890*'(참고)타워 스텟 가치'!$X$17,'스테이지별 몬스터 스텟'!P890*'(참고)타워 스텟 가치'!$Y$17)</f>
        <v>547272.38999999943</v>
      </c>
      <c r="R890">
        <v>1</v>
      </c>
      <c r="S890">
        <f>VLOOKUP($F890,'(참고)타워 스텟 가치'!$B$7:$L$11,S$2,0)+(VLOOKUP($F890,'(참고)타워 스텟 가치'!$B$7:$L$11,S$2,0)*$E890)</f>
        <v>180.49999999999983</v>
      </c>
      <c r="T890">
        <f>VLOOKUP($F890,'(참고)타워 스텟 가치'!$B$7:$L$11,T$2,0)+(VLOOKUP($F890,'(참고)타워 스텟 가치'!$B$7:$L$11,T$2,0)*$E890)</f>
        <v>324.89999999999969</v>
      </c>
      <c r="U890">
        <f>VLOOKUP($F890,'(참고)타워 스텟 가치'!$B$7:$L$11,U$2,0)+(VLOOKUP($F890,'(참고)타워 스텟 가치'!$B$7:$L$11,U$2,0)*$E890)</f>
        <v>360999.99999999965</v>
      </c>
      <c r="V890">
        <f>VLOOKUP($F890,'(참고)타워 스텟 가치'!$B$7:$L$11,V$2,0)+(VLOOKUP($F890,'(참고)타워 스텟 가치'!$B$7:$L$11,V$2,0)*$E890)</f>
        <v>2165.9999999999982</v>
      </c>
      <c r="W890">
        <f>VLOOKUP($F890,'(참고)타워 스텟 가치'!$B$7:$L$11,W$2,0)+(VLOOKUP($F890,'(참고)타워 스텟 가치'!$B$7:$L$11,W$2,0)*$E890)</f>
        <v>36.099999999999966</v>
      </c>
      <c r="X890">
        <f>VLOOKUP($F890,'(참고)타워 스텟 가치'!$B$7:$L$11,X$2,0)+(VLOOKUP($F890,'(참고)타워 스텟 가치'!$B$7:$L$11,X$2,0)*$E890)</f>
        <v>21.659999999999979</v>
      </c>
      <c r="Y890">
        <f>VLOOKUP($F890,'(참고)타워 스텟 가치'!$B$7:$L$11,Y$2,0)+(VLOOKUP($F890,'(참고)타워 스텟 가치'!$B$7:$L$11,Y$2,0)*$E890)</f>
        <v>0</v>
      </c>
      <c r="Z890">
        <f>VLOOKUP($F890,'(참고)타워 스텟 가치'!$B$7:$L$11,Z$2,0)+(VLOOKUP($F890,'(참고)타워 스텟 가치'!$B$7:$L$11,Z$2,0)*$E890)</f>
        <v>0</v>
      </c>
      <c r="AA890">
        <f>VLOOKUP($F890,'(참고)타워 스텟 가치'!$B$7:$L$11,AA$2,0)+(VLOOKUP($F890,'(참고)타워 스텟 가치'!$B$7:$L$11,AA$2,0)*$E890)</f>
        <v>50.539999999999949</v>
      </c>
      <c r="AB890">
        <f>SUM('스테이지별 몬스터 스텟'!S890*'(참고)타워 스텟 가치'!$Q$17,'스테이지별 몬스터 스텟'!T890*'(참고)타워 스텟 가치'!$R$17,'스테이지별 몬스터 스텟'!U890*'(참고)타워 스텟 가치'!$S$17,'스테이지별 몬스터 스텟'!V890*'(참고)타워 스텟 가치'!$T$17,'스테이지별 몬스터 스텟'!W890*'(참고)타워 스텟 가치'!$U$17,'스테이지별 몬스터 스텟'!X890*'(참고)타워 스텟 가치'!$V$17,'스테이지별 몬스터 스텟'!Y890*'(참고)타워 스텟 가치'!$W$17,'스테이지별 몬스터 스텟'!Z890*'(참고)타워 스텟 가치'!$X$17,'스테이지별 몬스터 스텟'!AA890*'(참고)타워 스텟 가치'!$Y$17)</f>
        <v>546875.28999999946</v>
      </c>
      <c r="AC890">
        <v>2</v>
      </c>
      <c r="AD890">
        <f>VLOOKUP($F890,'(참고)타워 스텟 가치'!$B$12:$L$16,AD$2,0)+(VLOOKUP($F890,'(참고)타워 스텟 가치'!$B$12:$L$16,AD$2,0)*$E890)</f>
        <v>180.49999999999983</v>
      </c>
      <c r="AE890">
        <f>VLOOKUP($F890,'(참고)타워 스텟 가치'!$B$12:$L$16,AE$2,0)+(VLOOKUP($F890,'(참고)타워 스텟 가치'!$B$12:$L$16,AE$2,0)*$E890)</f>
        <v>216.5999999999998</v>
      </c>
      <c r="AF890">
        <f>VLOOKUP($F890,'(참고)타워 스텟 가치'!$B$12:$L$16,AF$2,0)+(VLOOKUP($F890,'(참고)타워 스텟 가치'!$B$12:$L$16,AF$2,0)*$E890)</f>
        <v>360999.99999999965</v>
      </c>
      <c r="AG890">
        <f>VLOOKUP($F890,'(참고)타워 스텟 가치'!$B$12:$L$16,AG$2,0)+(VLOOKUP($F890,'(참고)타워 스텟 가치'!$B$12:$L$16,AG$2,0)*$E890)</f>
        <v>1082.9999999999991</v>
      </c>
      <c r="AH890">
        <f>VLOOKUP($F890,'(참고)타워 스텟 가치'!$B$12:$L$16,AH$2,0)+(VLOOKUP($F890,'(참고)타워 스텟 가치'!$B$12:$L$16,AH$2,0)*$E890)</f>
        <v>36.099999999999966</v>
      </c>
      <c r="AI890">
        <f>VLOOKUP($F890,'(참고)타워 스텟 가치'!$B$12:$L$16,AI$2,0)+(VLOOKUP($F890,'(참고)타워 스텟 가치'!$B$12:$L$16,AI$2,0)*$E890)</f>
        <v>21.659999999999979</v>
      </c>
      <c r="AJ890">
        <f>VLOOKUP($F890,'(참고)타워 스텟 가치'!$B$12:$L$16,AJ$2,0)+(VLOOKUP($F890,'(참고)타워 스텟 가치'!$B$12:$L$16,AJ$2,0)*$E890)</f>
        <v>0</v>
      </c>
      <c r="AK890">
        <f>VLOOKUP($F890,'(참고)타워 스텟 가치'!$B$12:$L$16,AK$2,0)+(VLOOKUP($F890,'(참고)타워 스텟 가치'!$B$12:$L$16,AK$2,0)*$E890)</f>
        <v>0</v>
      </c>
      <c r="AL890">
        <f>VLOOKUP($F890,'(참고)타워 스텟 가치'!$B$12:$L$16,AL$2,0)+(VLOOKUP($F890,'(참고)타워 스텟 가치'!$B$12:$L$16,AL$2,0)*$E890)</f>
        <v>101.0799999999999</v>
      </c>
      <c r="AM890">
        <f>SUM('스테이지별 몬스터 스텟'!AD890*'(참고)타워 스텟 가치'!$Q$17,'스테이지별 몬스터 스텟'!AE890*'(참고)타워 스텟 가치'!$R$17,'스테이지별 몬스터 스텟'!AF890*'(참고)타워 스텟 가치'!$S$17,'스테이지별 몬스터 스텟'!AG890*'(참고)타워 스텟 가치'!$T$17,'스테이지별 몬스터 스텟'!AH890*'(참고)타워 스텟 가치'!$U$17,'스테이지별 몬스터 스텟'!AI890*'(참고)타워 스텟 가치'!$V$17,'스테이지별 몬스터 스텟'!AJ890*'(참고)타워 스텟 가치'!$W$17,'스테이지별 몬스터 스텟'!AK890*'(참고)타워 스텟 가치'!$X$17,'스테이지별 몬스터 스텟'!AL890*'(참고)타워 스텟 가치'!$Y$17)</f>
        <v>544647.91999999958</v>
      </c>
      <c r="AN890">
        <v>3</v>
      </c>
    </row>
    <row r="891" spans="3:40" x14ac:dyDescent="0.3">
      <c r="C891">
        <v>2</v>
      </c>
      <c r="D891">
        <f t="shared" si="41"/>
        <v>178</v>
      </c>
      <c r="E891" s="52">
        <f>VLOOKUP(D891,'스테이지별 난이도 설정'!B:C,2,0)</f>
        <v>71.199999999999932</v>
      </c>
      <c r="F891" t="str">
        <f t="shared" si="42"/>
        <v>레어</v>
      </c>
      <c r="G891">
        <f t="shared" si="40"/>
        <v>6</v>
      </c>
      <c r="H891">
        <f>VLOOKUP($F891,'(참고)타워 스텟 가치'!$B$2:$L$6,H$2,0)+(VLOOKUP($F891,'(참고)타워 스텟 가치'!$B$2:$L$6,H$2,0)*$E891)</f>
        <v>812.2499999999992</v>
      </c>
      <c r="I891">
        <f>VLOOKUP($F891,'(참고)타워 스텟 가치'!$B$2:$L$6,I$2,0)+(VLOOKUP($F891,'(참고)타워 스텟 가치'!$B$2:$L$6,I$2,0)*$E891)</f>
        <v>162.44999999999985</v>
      </c>
      <c r="J891">
        <f>VLOOKUP($F891,'(참고)타워 스텟 가치'!$B$2:$L$6,J$2,0)+(VLOOKUP($F891,'(참고)타워 스텟 가치'!$B$2:$L$6,J$2,0)*$E891)</f>
        <v>360999.99999999965</v>
      </c>
      <c r="K891">
        <f>VLOOKUP($F891,'(참고)타워 스텟 가치'!$B$2:$L$6,K$2,0)+(VLOOKUP($F891,'(참고)타워 스텟 가치'!$B$2:$L$6,K$2,0)*$E891)</f>
        <v>3248.9999999999968</v>
      </c>
      <c r="L891">
        <f>VLOOKUP($F891,'(참고)타워 스텟 가치'!$B$2:$L$6,L$2,0)+(VLOOKUP($F891,'(참고)타워 스텟 가치'!$B$2:$L$6,L$2,0)*$E891)</f>
        <v>54.149999999999949</v>
      </c>
      <c r="M891">
        <f>VLOOKUP($F891,'(참고)타워 스텟 가치'!$B$2:$L$6,M$2,0)+(VLOOKUP($F891,'(참고)타워 스텟 가치'!$B$2:$L$6,M$2,0)*$E891)</f>
        <v>21.659999999999979</v>
      </c>
      <c r="N891">
        <f>VLOOKUP($F891,'(참고)타워 스텟 가치'!$B$2:$L$6,N$2,0)+(VLOOKUP($F891,'(참고)타워 스텟 가치'!$B$2:$L$6,N$2,0)*$E891)</f>
        <v>0</v>
      </c>
      <c r="O891">
        <f>VLOOKUP($F891,'(참고)타워 스텟 가치'!$B$2:$L$6,O$2,0)+(VLOOKUP($F891,'(참고)타워 스텟 가치'!$B$2:$L$6,O$2,0)*$E891)</f>
        <v>0</v>
      </c>
      <c r="P891">
        <f>VLOOKUP($F891,'(참고)타워 스텟 가치'!$B$2:$L$6,P$2,0)+(VLOOKUP($F891,'(참고)타워 스텟 가치'!$B$2:$L$6,P$2,0)*$E891)</f>
        <v>50.539999999999949</v>
      </c>
      <c r="Q891">
        <f>SUM('스테이지별 몬스터 스텟'!H891*'(참고)타워 스텟 가치'!$Q$17,'스테이지별 몬스터 스텟'!I891*'(참고)타워 스텟 가치'!$R$17,'스테이지별 몬스터 스텟'!J891*'(참고)타워 스텟 가치'!$S$17,'스테이지별 몬스터 스텟'!K891*'(참고)타워 스텟 가치'!$T$17,'스테이지별 몬스터 스텟'!L891*'(참고)타워 스텟 가치'!$U$17,'스테이지별 몬스터 스텟'!M891*'(참고)타워 스텟 가치'!$V$17,'스테이지별 몬스터 스텟'!N891*'(참고)타워 스텟 가치'!$W$17,'스테이지별 몬스터 스텟'!O891*'(참고)타워 스텟 가치'!$X$17,'스테이지별 몬스터 스텟'!P891*'(참고)타워 스텟 가치'!$Y$17)</f>
        <v>550097.21499999962</v>
      </c>
      <c r="R891">
        <v>1</v>
      </c>
      <c r="S891">
        <f>VLOOKUP($F891,'(참고)타워 스텟 가치'!$B$7:$L$11,S$2,0)+(VLOOKUP($F891,'(참고)타워 스텟 가치'!$B$7:$L$11,S$2,0)*$E891)</f>
        <v>270.74999999999977</v>
      </c>
      <c r="T891">
        <f>VLOOKUP($F891,'(참고)타워 스텟 가치'!$B$7:$L$11,T$2,0)+(VLOOKUP($F891,'(참고)타워 스텟 가치'!$B$7:$L$11,T$2,0)*$E891)</f>
        <v>487.34999999999957</v>
      </c>
      <c r="U891">
        <f>VLOOKUP($F891,'(참고)타워 스텟 가치'!$B$7:$L$11,U$2,0)+(VLOOKUP($F891,'(참고)타워 스텟 가치'!$B$7:$L$11,U$2,0)*$E891)</f>
        <v>360999.99999999965</v>
      </c>
      <c r="V891">
        <f>VLOOKUP($F891,'(참고)타워 스텟 가치'!$B$7:$L$11,V$2,0)+(VLOOKUP($F891,'(참고)타워 스텟 가치'!$B$7:$L$11,V$2,0)*$E891)</f>
        <v>3248.9999999999968</v>
      </c>
      <c r="W891">
        <f>VLOOKUP($F891,'(참고)타워 스텟 가치'!$B$7:$L$11,W$2,0)+(VLOOKUP($F891,'(참고)타워 스텟 가치'!$B$7:$L$11,W$2,0)*$E891)</f>
        <v>54.149999999999949</v>
      </c>
      <c r="X891">
        <f>VLOOKUP($F891,'(참고)타워 스텟 가치'!$B$7:$L$11,X$2,0)+(VLOOKUP($F891,'(참고)타워 스텟 가치'!$B$7:$L$11,X$2,0)*$E891)</f>
        <v>21.659999999999979</v>
      </c>
      <c r="Y891">
        <f>VLOOKUP($F891,'(참고)타워 스텟 가치'!$B$7:$L$11,Y$2,0)+(VLOOKUP($F891,'(참고)타워 스텟 가치'!$B$7:$L$11,Y$2,0)*$E891)</f>
        <v>0</v>
      </c>
      <c r="Z891">
        <f>VLOOKUP($F891,'(참고)타워 스텟 가치'!$B$7:$L$11,Z$2,0)+(VLOOKUP($F891,'(참고)타워 스텟 가치'!$B$7:$L$11,Z$2,0)*$E891)</f>
        <v>0</v>
      </c>
      <c r="AA891">
        <f>VLOOKUP($F891,'(참고)타워 스텟 가치'!$B$7:$L$11,AA$2,0)+(VLOOKUP($F891,'(참고)타워 스텟 가치'!$B$7:$L$11,AA$2,0)*$E891)</f>
        <v>50.539999999999949</v>
      </c>
      <c r="AB891">
        <f>SUM('스테이지별 몬스터 스텟'!S891*'(참고)타워 스텟 가치'!$Q$17,'스테이지별 몬스터 스텟'!T891*'(참고)타워 스텟 가치'!$R$17,'스테이지별 몬스터 스텟'!U891*'(참고)타워 스텟 가치'!$S$17,'스테이지별 몬스터 스텟'!V891*'(참고)타워 스텟 가치'!$T$17,'스테이지별 몬스터 스텟'!W891*'(참고)타워 스텟 가치'!$U$17,'스테이지별 몬스터 스텟'!X891*'(참고)타워 스텟 가치'!$V$17,'스테이지별 몬스터 스텟'!Y891*'(참고)타워 스텟 가치'!$W$17,'스테이지별 몬스터 스텟'!Z891*'(참고)타워 스텟 가치'!$X$17,'스테이지별 몬스터 스텟'!AA891*'(참고)타워 스텟 가치'!$Y$17)</f>
        <v>549501.56499999959</v>
      </c>
      <c r="AC891">
        <v>2</v>
      </c>
      <c r="AD891">
        <f>VLOOKUP($F891,'(참고)타워 스텟 가치'!$B$12:$L$16,AD$2,0)+(VLOOKUP($F891,'(참고)타워 스텟 가치'!$B$12:$L$16,AD$2,0)*$E891)</f>
        <v>270.74999999999977</v>
      </c>
      <c r="AE891">
        <f>VLOOKUP($F891,'(참고)타워 스텟 가치'!$B$12:$L$16,AE$2,0)+(VLOOKUP($F891,'(참고)타워 스텟 가치'!$B$12:$L$16,AE$2,0)*$E891)</f>
        <v>324.89999999999969</v>
      </c>
      <c r="AF891">
        <f>VLOOKUP($F891,'(참고)타워 스텟 가치'!$B$12:$L$16,AF$2,0)+(VLOOKUP($F891,'(참고)타워 스텟 가치'!$B$12:$L$16,AF$2,0)*$E891)</f>
        <v>360999.99999999965</v>
      </c>
      <c r="AG891">
        <f>VLOOKUP($F891,'(참고)타워 스텟 가치'!$B$12:$L$16,AG$2,0)+(VLOOKUP($F891,'(참고)타워 스텟 가치'!$B$12:$L$16,AG$2,0)*$E891)</f>
        <v>1624.4999999999984</v>
      </c>
      <c r="AH891">
        <f>VLOOKUP($F891,'(참고)타워 스텟 가치'!$B$12:$L$16,AH$2,0)+(VLOOKUP($F891,'(참고)타워 스텟 가치'!$B$12:$L$16,AH$2,0)*$E891)</f>
        <v>54.149999999999949</v>
      </c>
      <c r="AI891">
        <f>VLOOKUP($F891,'(참고)타워 스텟 가치'!$B$12:$L$16,AI$2,0)+(VLOOKUP($F891,'(참고)타워 스텟 가치'!$B$12:$L$16,AI$2,0)*$E891)</f>
        <v>21.659999999999979</v>
      </c>
      <c r="AJ891">
        <f>VLOOKUP($F891,'(참고)타워 스텟 가치'!$B$12:$L$16,AJ$2,0)+(VLOOKUP($F891,'(참고)타워 스텟 가치'!$B$12:$L$16,AJ$2,0)*$E891)</f>
        <v>0</v>
      </c>
      <c r="AK891">
        <f>VLOOKUP($F891,'(참고)타워 스텟 가치'!$B$12:$L$16,AK$2,0)+(VLOOKUP($F891,'(참고)타워 스텟 가치'!$B$12:$L$16,AK$2,0)*$E891)</f>
        <v>0</v>
      </c>
      <c r="AL891">
        <f>VLOOKUP($F891,'(참고)타워 스텟 가치'!$B$12:$L$16,AL$2,0)+(VLOOKUP($F891,'(참고)타워 스텟 가치'!$B$12:$L$16,AL$2,0)*$E891)</f>
        <v>101.0799999999999</v>
      </c>
      <c r="AM891">
        <f>SUM('스테이지별 몬스터 스텟'!AD891*'(참고)타워 스텟 가치'!$Q$17,'스테이지별 몬스터 스텟'!AE891*'(참고)타워 스텟 가치'!$R$17,'스테이지별 몬스터 스텟'!AF891*'(참고)타워 스텟 가치'!$S$17,'스테이지별 몬스터 스텟'!AG891*'(참고)타워 스텟 가치'!$T$17,'스테이지별 몬스터 스텟'!AH891*'(참고)타워 스텟 가치'!$U$17,'스테이지별 몬스터 스텟'!AI891*'(참고)타워 스텟 가치'!$V$17,'스테이지별 몬스터 스텟'!AJ891*'(참고)타워 스텟 가치'!$W$17,'스테이지별 몬스터 스텟'!AK891*'(참고)타워 스텟 가치'!$X$17,'스테이지별 몬스터 스텟'!AL891*'(참고)타워 스텟 가치'!$Y$17)</f>
        <v>546109.96999999962</v>
      </c>
      <c r="AN891">
        <v>3</v>
      </c>
    </row>
    <row r="892" spans="3:40" x14ac:dyDescent="0.3">
      <c r="C892">
        <v>3</v>
      </c>
      <c r="D892">
        <f t="shared" si="41"/>
        <v>178</v>
      </c>
      <c r="E892" s="52">
        <f>VLOOKUP(D892,'스테이지별 난이도 설정'!B:C,2,0)</f>
        <v>71.199999999999932</v>
      </c>
      <c r="F892" t="str">
        <f t="shared" si="42"/>
        <v>에픽</v>
      </c>
      <c r="G892">
        <f t="shared" si="40"/>
        <v>6</v>
      </c>
      <c r="H892">
        <f>VLOOKUP($F892,'(참고)타워 스텟 가치'!$B$2:$L$6,H$2,0)+(VLOOKUP($F892,'(참고)타워 스텟 가치'!$B$2:$L$6,H$2,0)*$E892)</f>
        <v>1218.3749999999989</v>
      </c>
      <c r="I892">
        <f>VLOOKUP($F892,'(참고)타워 스텟 가치'!$B$2:$L$6,I$2,0)+(VLOOKUP($F892,'(참고)타워 스텟 가치'!$B$2:$L$6,I$2,0)*$E892)</f>
        <v>243.67499999999978</v>
      </c>
      <c r="J892">
        <f>VLOOKUP($F892,'(참고)타워 스텟 가치'!$B$2:$L$6,J$2,0)+(VLOOKUP($F892,'(참고)타워 스텟 가치'!$B$2:$L$6,J$2,0)*$E892)</f>
        <v>360999.99999999965</v>
      </c>
      <c r="K892">
        <f>VLOOKUP($F892,'(참고)타워 스텟 가치'!$B$2:$L$6,K$2,0)+(VLOOKUP($F892,'(참고)타워 스텟 가치'!$B$2:$L$6,K$2,0)*$E892)</f>
        <v>4873.4999999999955</v>
      </c>
      <c r="L892">
        <f>VLOOKUP($F892,'(참고)타워 스텟 가치'!$B$2:$L$6,L$2,0)+(VLOOKUP($F892,'(참고)타워 스텟 가치'!$B$2:$L$6,L$2,0)*$E892)</f>
        <v>81.224999999999923</v>
      </c>
      <c r="M892">
        <f>VLOOKUP($F892,'(참고)타워 스텟 가치'!$B$2:$L$6,M$2,0)+(VLOOKUP($F892,'(참고)타워 스텟 가치'!$B$2:$L$6,M$2,0)*$E892)</f>
        <v>21.659999999999979</v>
      </c>
      <c r="N892">
        <f>VLOOKUP($F892,'(참고)타워 스텟 가치'!$B$2:$L$6,N$2,0)+(VLOOKUP($F892,'(참고)타워 스텟 가치'!$B$2:$L$6,N$2,0)*$E892)</f>
        <v>0</v>
      </c>
      <c r="O892">
        <f>VLOOKUP($F892,'(참고)타워 스텟 가치'!$B$2:$L$6,O$2,0)+(VLOOKUP($F892,'(참고)타워 스텟 가치'!$B$2:$L$6,O$2,0)*$E892)</f>
        <v>0</v>
      </c>
      <c r="P892">
        <f>VLOOKUP($F892,'(참고)타워 스텟 가치'!$B$2:$L$6,P$2,0)+(VLOOKUP($F892,'(참고)타워 스텟 가치'!$B$2:$L$6,P$2,0)*$E892)</f>
        <v>50.539999999999949</v>
      </c>
      <c r="Q892">
        <f>SUM('스테이지별 몬스터 스텟'!H892*'(참고)타워 스텟 가치'!$Q$17,'스테이지별 몬스터 스텟'!I892*'(참고)타워 스텟 가치'!$R$17,'스테이지별 몬스터 스텟'!J892*'(참고)타워 스텟 가치'!$S$17,'스테이지별 몬스터 스텟'!K892*'(참고)타워 스텟 가치'!$T$17,'스테이지별 몬스터 스텟'!L892*'(참고)타워 스텟 가치'!$U$17,'스테이지별 몬스터 스텟'!M892*'(참고)타워 스텟 가치'!$V$17,'스테이지별 몬스터 스텟'!N892*'(참고)타워 스텟 가치'!$W$17,'스테이지별 몬스터 스텟'!O892*'(참고)타워 스텟 가치'!$X$17,'스테이지별 몬스터 스텟'!P892*'(참고)타워 스텟 가치'!$Y$17)</f>
        <v>554334.45249999943</v>
      </c>
      <c r="R892">
        <v>1</v>
      </c>
      <c r="S892">
        <f>VLOOKUP($F892,'(참고)타워 스텟 가치'!$B$7:$L$11,S$2,0)+(VLOOKUP($F892,'(참고)타워 스텟 가치'!$B$7:$L$11,S$2,0)*$E892)</f>
        <v>406.1249999999996</v>
      </c>
      <c r="T892">
        <f>VLOOKUP($F892,'(참고)타워 스텟 가치'!$B$7:$L$11,T$2,0)+(VLOOKUP($F892,'(참고)타워 스텟 가치'!$B$7:$L$11,T$2,0)*$E892)</f>
        <v>731.0249999999993</v>
      </c>
      <c r="U892">
        <f>VLOOKUP($F892,'(참고)타워 스텟 가치'!$B$7:$L$11,U$2,0)+(VLOOKUP($F892,'(참고)타워 스텟 가치'!$B$7:$L$11,U$2,0)*$E892)</f>
        <v>360999.99999999965</v>
      </c>
      <c r="V892">
        <f>VLOOKUP($F892,'(참고)타워 스텟 가치'!$B$7:$L$11,V$2,0)+(VLOOKUP($F892,'(참고)타워 스텟 가치'!$B$7:$L$11,V$2,0)*$E892)</f>
        <v>4873.4999999999955</v>
      </c>
      <c r="W892">
        <f>VLOOKUP($F892,'(참고)타워 스텟 가치'!$B$7:$L$11,W$2,0)+(VLOOKUP($F892,'(참고)타워 스텟 가치'!$B$7:$L$11,W$2,0)*$E892)</f>
        <v>81.224999999999923</v>
      </c>
      <c r="X892">
        <f>VLOOKUP($F892,'(참고)타워 스텟 가치'!$B$7:$L$11,X$2,0)+(VLOOKUP($F892,'(참고)타워 스텟 가치'!$B$7:$L$11,X$2,0)*$E892)</f>
        <v>21.659999999999979</v>
      </c>
      <c r="Y892">
        <f>VLOOKUP($F892,'(참고)타워 스텟 가치'!$B$7:$L$11,Y$2,0)+(VLOOKUP($F892,'(참고)타워 스텟 가치'!$B$7:$L$11,Y$2,0)*$E892)</f>
        <v>0</v>
      </c>
      <c r="Z892">
        <f>VLOOKUP($F892,'(참고)타워 스텟 가치'!$B$7:$L$11,Z$2,0)+(VLOOKUP($F892,'(참고)타워 스텟 가치'!$B$7:$L$11,Z$2,0)*$E892)</f>
        <v>0</v>
      </c>
      <c r="AA892">
        <f>VLOOKUP($F892,'(참고)타워 스텟 가치'!$B$7:$L$11,AA$2,0)+(VLOOKUP($F892,'(참고)타워 스텟 가치'!$B$7:$L$11,AA$2,0)*$E892)</f>
        <v>50.539999999999949</v>
      </c>
      <c r="AB892">
        <f>SUM('스테이지별 몬스터 스텟'!S892*'(참고)타워 스텟 가치'!$Q$17,'스테이지별 몬스터 스텟'!T892*'(참고)타워 스텟 가치'!$R$17,'스테이지별 몬스터 스텟'!U892*'(참고)타워 스텟 가치'!$S$17,'스테이지별 몬스터 스텟'!V892*'(참고)타워 스텟 가치'!$T$17,'스테이지별 몬스터 스텟'!W892*'(참고)타워 스텟 가치'!$U$17,'스테이지별 몬스터 스텟'!X892*'(참고)타워 스텟 가치'!$V$17,'스테이지별 몬스터 스텟'!Y892*'(참고)타워 스텟 가치'!$W$17,'스테이지별 몬스터 스텟'!Z892*'(참고)타워 스텟 가치'!$X$17,'스테이지별 몬스터 스텟'!AA892*'(참고)타워 스텟 가치'!$Y$17)</f>
        <v>553440.97749999946</v>
      </c>
      <c r="AC892">
        <v>2</v>
      </c>
      <c r="AD892">
        <f>VLOOKUP($F892,'(참고)타워 스텟 가치'!$B$12:$L$16,AD$2,0)+(VLOOKUP($F892,'(참고)타워 스텟 가치'!$B$12:$L$16,AD$2,0)*$E892)</f>
        <v>406.1249999999996</v>
      </c>
      <c r="AE892">
        <f>VLOOKUP($F892,'(참고)타워 스텟 가치'!$B$12:$L$16,AE$2,0)+(VLOOKUP($F892,'(참고)타워 스텟 가치'!$B$12:$L$16,AE$2,0)*$E892)</f>
        <v>487.34999999999957</v>
      </c>
      <c r="AF892">
        <f>VLOOKUP($F892,'(참고)타워 스텟 가치'!$B$12:$L$16,AF$2,0)+(VLOOKUP($F892,'(참고)타워 스텟 가치'!$B$12:$L$16,AF$2,0)*$E892)</f>
        <v>360999.99999999965</v>
      </c>
      <c r="AG892">
        <f>VLOOKUP($F892,'(참고)타워 스텟 가치'!$B$12:$L$16,AG$2,0)+(VLOOKUP($F892,'(참고)타워 스텟 가치'!$B$12:$L$16,AG$2,0)*$E892)</f>
        <v>2436.7499999999977</v>
      </c>
      <c r="AH892">
        <f>VLOOKUP($F892,'(참고)타워 스텟 가치'!$B$12:$L$16,AH$2,0)+(VLOOKUP($F892,'(참고)타워 스텟 가치'!$B$12:$L$16,AH$2,0)*$E892)</f>
        <v>81.224999999999923</v>
      </c>
      <c r="AI892">
        <f>VLOOKUP($F892,'(참고)타워 스텟 가치'!$B$12:$L$16,AI$2,0)+(VLOOKUP($F892,'(참고)타워 스텟 가치'!$B$12:$L$16,AI$2,0)*$E892)</f>
        <v>21.659999999999979</v>
      </c>
      <c r="AJ892">
        <f>VLOOKUP($F892,'(참고)타워 스텟 가치'!$B$12:$L$16,AJ$2,0)+(VLOOKUP($F892,'(참고)타워 스텟 가치'!$B$12:$L$16,AJ$2,0)*$E892)</f>
        <v>0</v>
      </c>
      <c r="AK892">
        <f>VLOOKUP($F892,'(참고)타워 스텟 가치'!$B$12:$L$16,AK$2,0)+(VLOOKUP($F892,'(참고)타워 스텟 가치'!$B$12:$L$16,AK$2,0)*$E892)</f>
        <v>0</v>
      </c>
      <c r="AL892">
        <f>VLOOKUP($F892,'(참고)타워 스텟 가치'!$B$12:$L$16,AL$2,0)+(VLOOKUP($F892,'(참고)타워 스텟 가치'!$B$12:$L$16,AL$2,0)*$E892)</f>
        <v>101.0799999999999</v>
      </c>
      <c r="AM892">
        <f>SUM('스테이지별 몬스터 스텟'!AD892*'(참고)타워 스텟 가치'!$Q$17,'스테이지별 몬스터 스텟'!AE892*'(참고)타워 스텟 가치'!$R$17,'스테이지별 몬스터 스텟'!AF892*'(참고)타워 스텟 가치'!$S$17,'스테이지별 몬스터 스텟'!AG892*'(참고)타워 스텟 가치'!$T$17,'스테이지별 몬스터 스텟'!AH892*'(참고)타워 스텟 가치'!$U$17,'스테이지별 몬스터 스텟'!AI892*'(참고)타워 스텟 가치'!$V$17,'스테이지별 몬스터 스텟'!AJ892*'(참고)타워 스텟 가치'!$W$17,'스테이지별 몬스터 스텟'!AK892*'(참고)타워 스텟 가치'!$X$17,'스테이지별 몬스터 스텟'!AL892*'(참고)타워 스텟 가치'!$Y$17)</f>
        <v>548303.04499999958</v>
      </c>
      <c r="AN892">
        <v>3</v>
      </c>
    </row>
    <row r="893" spans="3:40" x14ac:dyDescent="0.3">
      <c r="C893">
        <v>4</v>
      </c>
      <c r="D893">
        <f t="shared" si="41"/>
        <v>178</v>
      </c>
      <c r="E893" s="52">
        <f>VLOOKUP(D893,'스테이지별 난이도 설정'!B:C,2,0)</f>
        <v>71.199999999999932</v>
      </c>
      <c r="F893" t="str">
        <f t="shared" si="42"/>
        <v>유니크</v>
      </c>
      <c r="G893">
        <f t="shared" si="40"/>
        <v>6</v>
      </c>
      <c r="H893">
        <f>VLOOKUP($F893,'(참고)타워 스텟 가치'!$B$2:$L$6,H$2,0)+(VLOOKUP($F893,'(참고)타워 스텟 가치'!$B$2:$L$6,H$2,0)*$E893)</f>
        <v>1827.5624999999982</v>
      </c>
      <c r="I893">
        <f>VLOOKUP($F893,'(참고)타워 스텟 가치'!$B$2:$L$6,I$2,0)+(VLOOKUP($F893,'(참고)타워 스텟 가치'!$B$2:$L$6,I$2,0)*$E893)</f>
        <v>365.51249999999965</v>
      </c>
      <c r="J893">
        <f>VLOOKUP($F893,'(참고)타워 스텟 가치'!$B$2:$L$6,J$2,0)+(VLOOKUP($F893,'(참고)타워 스텟 가치'!$B$2:$L$6,J$2,0)*$E893)</f>
        <v>360999.99999999965</v>
      </c>
      <c r="K893">
        <f>VLOOKUP($F893,'(참고)타워 스텟 가치'!$B$2:$L$6,K$2,0)+(VLOOKUP($F893,'(참고)타워 스텟 가치'!$B$2:$L$6,K$2,0)*$E893)</f>
        <v>7310.2499999999927</v>
      </c>
      <c r="L893">
        <f>VLOOKUP($F893,'(참고)타워 스텟 가치'!$B$2:$L$6,L$2,0)+(VLOOKUP($F893,'(참고)타워 스텟 가치'!$B$2:$L$6,L$2,0)*$E893)</f>
        <v>121.83749999999989</v>
      </c>
      <c r="M893">
        <f>VLOOKUP($F893,'(참고)타워 스텟 가치'!$B$2:$L$6,M$2,0)+(VLOOKUP($F893,'(참고)타워 스텟 가치'!$B$2:$L$6,M$2,0)*$E893)</f>
        <v>21.659999999999979</v>
      </c>
      <c r="N893">
        <f>VLOOKUP($F893,'(참고)타워 스텟 가치'!$B$2:$L$6,N$2,0)+(VLOOKUP($F893,'(참고)타워 스텟 가치'!$B$2:$L$6,N$2,0)*$E893)</f>
        <v>0</v>
      </c>
      <c r="O893">
        <f>VLOOKUP($F893,'(참고)타워 스텟 가치'!$B$2:$L$6,O$2,0)+(VLOOKUP($F893,'(참고)타워 스텟 가치'!$B$2:$L$6,O$2,0)*$E893)</f>
        <v>0</v>
      </c>
      <c r="P893">
        <f>VLOOKUP($F893,'(참고)타워 스텟 가치'!$B$2:$L$6,P$2,0)+(VLOOKUP($F893,'(참고)타워 스텟 가치'!$B$2:$L$6,P$2,0)*$E893)</f>
        <v>72.199999999999932</v>
      </c>
      <c r="Q893">
        <f>SUM('스테이지별 몬스터 스텟'!H893*'(참고)타워 스텟 가치'!$Q$17,'스테이지별 몬스터 스텟'!I893*'(참고)타워 스텟 가치'!$R$17,'스테이지별 몬스터 스텟'!J893*'(참고)타워 스텟 가치'!$S$17,'스테이지별 몬스터 스텟'!K893*'(참고)타워 스텟 가치'!$T$17,'스테이지별 몬스터 스텟'!L893*'(참고)타워 스텟 가치'!$U$17,'스테이지별 몬스터 스텟'!M893*'(참고)타워 스텟 가치'!$V$17,'스테이지별 몬스터 스텟'!N893*'(참고)타워 스텟 가치'!$W$17,'스테이지별 몬스터 스텟'!O893*'(참고)타워 스텟 가치'!$X$17,'스테이지별 몬스터 스텟'!P893*'(참고)타워 스텟 가치'!$Y$17)</f>
        <v>560733.62874999968</v>
      </c>
      <c r="R893">
        <v>1</v>
      </c>
      <c r="S893">
        <f>VLOOKUP($F893,'(참고)타워 스텟 가치'!$B$7:$L$11,S$2,0)+(VLOOKUP($F893,'(참고)타워 스텟 가치'!$B$7:$L$11,S$2,0)*$E893)</f>
        <v>609.18749999999943</v>
      </c>
      <c r="T893">
        <f>VLOOKUP($F893,'(참고)타워 스텟 가치'!$B$7:$L$11,T$2,0)+(VLOOKUP($F893,'(참고)타워 스텟 가치'!$B$7:$L$11,T$2,0)*$E893)</f>
        <v>1096.537499999999</v>
      </c>
      <c r="U893">
        <f>VLOOKUP($F893,'(참고)타워 스텟 가치'!$B$7:$L$11,U$2,0)+(VLOOKUP($F893,'(참고)타워 스텟 가치'!$B$7:$L$11,U$2,0)*$E893)</f>
        <v>360999.99999999965</v>
      </c>
      <c r="V893">
        <f>VLOOKUP($F893,'(참고)타워 스텟 가치'!$B$7:$L$11,V$2,0)+(VLOOKUP($F893,'(참고)타워 스텟 가치'!$B$7:$L$11,V$2,0)*$E893)</f>
        <v>7310.2499999999927</v>
      </c>
      <c r="W893">
        <f>VLOOKUP($F893,'(참고)타워 스텟 가치'!$B$7:$L$11,W$2,0)+(VLOOKUP($F893,'(참고)타워 스텟 가치'!$B$7:$L$11,W$2,0)*$E893)</f>
        <v>121.83749999999989</v>
      </c>
      <c r="X893">
        <f>VLOOKUP($F893,'(참고)타워 스텟 가치'!$B$7:$L$11,X$2,0)+(VLOOKUP($F893,'(참고)타워 스텟 가치'!$B$7:$L$11,X$2,0)*$E893)</f>
        <v>21.659999999999979</v>
      </c>
      <c r="Y893">
        <f>VLOOKUP($F893,'(참고)타워 스텟 가치'!$B$7:$L$11,Y$2,0)+(VLOOKUP($F893,'(참고)타워 스텟 가치'!$B$7:$L$11,Y$2,0)*$E893)</f>
        <v>0</v>
      </c>
      <c r="Z893">
        <f>VLOOKUP($F893,'(참고)타워 스텟 가치'!$B$7:$L$11,Z$2,0)+(VLOOKUP($F893,'(참고)타워 스텟 가치'!$B$7:$L$11,Z$2,0)*$E893)</f>
        <v>0</v>
      </c>
      <c r="AA893">
        <f>VLOOKUP($F893,'(참고)타워 스텟 가치'!$B$7:$L$11,AA$2,0)+(VLOOKUP($F893,'(참고)타워 스텟 가치'!$B$7:$L$11,AA$2,0)*$E893)</f>
        <v>72.199999999999932</v>
      </c>
      <c r="AB893">
        <f>SUM('스테이지별 몬스터 스텟'!S893*'(참고)타워 스텟 가치'!$Q$17,'스테이지별 몬스터 스텟'!T893*'(참고)타워 스텟 가치'!$R$17,'스테이지별 몬스터 스텟'!U893*'(참고)타워 스텟 가치'!$S$17,'스테이지별 몬스터 스텟'!V893*'(참고)타워 스텟 가치'!$T$17,'스테이지별 몬스터 스텟'!W893*'(참고)타워 스텟 가치'!$U$17,'스테이지별 몬스터 스텟'!X893*'(참고)타워 스텟 가치'!$V$17,'스테이지별 몬스터 스텟'!Y893*'(참고)타워 스텟 가치'!$W$17,'스테이지별 몬스터 스텟'!Z893*'(참고)타워 스텟 가치'!$X$17,'스테이지별 몬스터 스텟'!AA893*'(참고)타워 스텟 가치'!$Y$17)</f>
        <v>559393.41624999966</v>
      </c>
      <c r="AC893">
        <v>2</v>
      </c>
      <c r="AD893">
        <f>VLOOKUP($F893,'(참고)타워 스텟 가치'!$B$12:$L$16,AD$2,0)+(VLOOKUP($F893,'(참고)타워 스텟 가치'!$B$12:$L$16,AD$2,0)*$E893)</f>
        <v>609.18749999999943</v>
      </c>
      <c r="AE893">
        <f>VLOOKUP($F893,'(참고)타워 스텟 가치'!$B$12:$L$16,AE$2,0)+(VLOOKUP($F893,'(참고)타워 스텟 가치'!$B$12:$L$16,AE$2,0)*$E893)</f>
        <v>731.0249999999993</v>
      </c>
      <c r="AF893">
        <f>VLOOKUP($F893,'(참고)타워 스텟 가치'!$B$12:$L$16,AF$2,0)+(VLOOKUP($F893,'(참고)타워 스텟 가치'!$B$12:$L$16,AF$2,0)*$E893)</f>
        <v>360999.99999999965</v>
      </c>
      <c r="AG893">
        <f>VLOOKUP($F893,'(참고)타워 스텟 가치'!$B$12:$L$16,AG$2,0)+(VLOOKUP($F893,'(참고)타워 스텟 가치'!$B$12:$L$16,AG$2,0)*$E893)</f>
        <v>3655.1249999999964</v>
      </c>
      <c r="AH893">
        <f>VLOOKUP($F893,'(참고)타워 스텟 가치'!$B$12:$L$16,AH$2,0)+(VLOOKUP($F893,'(참고)타워 스텟 가치'!$B$12:$L$16,AH$2,0)*$E893)</f>
        <v>121.83749999999989</v>
      </c>
      <c r="AI893">
        <f>VLOOKUP($F893,'(참고)타워 스텟 가치'!$B$12:$L$16,AI$2,0)+(VLOOKUP($F893,'(참고)타워 스텟 가치'!$B$12:$L$16,AI$2,0)*$E893)</f>
        <v>21.659999999999979</v>
      </c>
      <c r="AJ893">
        <f>VLOOKUP($F893,'(참고)타워 스텟 가치'!$B$12:$L$16,AJ$2,0)+(VLOOKUP($F893,'(참고)타워 스텟 가치'!$B$12:$L$16,AJ$2,0)*$E893)</f>
        <v>0</v>
      </c>
      <c r="AK893">
        <f>VLOOKUP($F893,'(참고)타워 스텟 가치'!$B$12:$L$16,AK$2,0)+(VLOOKUP($F893,'(참고)타워 스텟 가치'!$B$12:$L$16,AK$2,0)*$E893)</f>
        <v>0</v>
      </c>
      <c r="AL893">
        <f>VLOOKUP($F893,'(참고)타워 스텟 가치'!$B$12:$L$16,AL$2,0)+(VLOOKUP($F893,'(참고)타워 스텟 가치'!$B$12:$L$16,AL$2,0)*$E893)</f>
        <v>144.39999999999986</v>
      </c>
      <c r="AM893">
        <f>SUM('스테이지별 몬스터 스텟'!AD893*'(참고)타워 스텟 가치'!$Q$17,'스테이지별 몬스터 스텟'!AE893*'(참고)타워 스텟 가치'!$R$17,'스테이지별 몬스터 스텟'!AF893*'(참고)타워 스텟 가치'!$S$17,'스테이지별 몬스터 스텟'!AG893*'(참고)타워 스텟 가치'!$T$17,'스테이지별 몬스터 스텟'!AH893*'(참고)타워 스텟 가치'!$U$17,'스테이지별 몬스터 스텟'!AI893*'(참고)타워 스텟 가치'!$V$17,'스테이지별 몬스터 스텟'!AJ893*'(참고)타워 스텟 가치'!$W$17,'스테이지별 몬스터 스텟'!AK893*'(참고)타워 스텟 가치'!$X$17,'스테이지별 몬스터 스텟'!AL893*'(참고)타워 스텟 가치'!$Y$17)</f>
        <v>551679.29749999964</v>
      </c>
      <c r="AN893">
        <v>3</v>
      </c>
    </row>
    <row r="894" spans="3:40" x14ac:dyDescent="0.3">
      <c r="C894">
        <v>5</v>
      </c>
      <c r="D894">
        <f t="shared" si="41"/>
        <v>178</v>
      </c>
      <c r="E894" s="52">
        <f>VLOOKUP(D894,'스테이지별 난이도 설정'!B:C,2,0)</f>
        <v>71.199999999999932</v>
      </c>
      <c r="F894" t="str">
        <f t="shared" si="42"/>
        <v>스페셜</v>
      </c>
      <c r="G894">
        <f t="shared" si="40"/>
        <v>6</v>
      </c>
      <c r="H894">
        <f>VLOOKUP($F894,'(참고)타워 스텟 가치'!$B$2:$L$6,H$2,0)+(VLOOKUP($F894,'(참고)타워 스텟 가치'!$B$2:$L$6,H$2,0)*$E894)</f>
        <v>2741.3437499999973</v>
      </c>
      <c r="I894">
        <f>VLOOKUP($F894,'(참고)타워 스텟 가치'!$B$2:$L$6,I$2,0)+(VLOOKUP($F894,'(참고)타워 스텟 가치'!$B$2:$L$6,I$2,0)*$E894)</f>
        <v>548.2687499999995</v>
      </c>
      <c r="J894">
        <f>VLOOKUP($F894,'(참고)타워 스텟 가치'!$B$2:$L$6,J$2,0)+(VLOOKUP($F894,'(참고)타워 스텟 가치'!$B$2:$L$6,J$2,0)*$E894)</f>
        <v>360999.99999999965</v>
      </c>
      <c r="K894">
        <f>VLOOKUP($F894,'(참고)타워 스텟 가치'!$B$2:$L$6,K$2,0)+(VLOOKUP($F894,'(참고)타워 스텟 가치'!$B$2:$L$6,K$2,0)*$E894)</f>
        <v>10965.374999999989</v>
      </c>
      <c r="L894">
        <f>VLOOKUP($F894,'(참고)타워 스텟 가치'!$B$2:$L$6,L$2,0)+(VLOOKUP($F894,'(참고)타워 스텟 가치'!$B$2:$L$6,L$2,0)*$E894)</f>
        <v>182.75624999999982</v>
      </c>
      <c r="M894">
        <f>VLOOKUP($F894,'(참고)타워 스텟 가치'!$B$2:$L$6,M$2,0)+(VLOOKUP($F894,'(참고)타워 스텟 가치'!$B$2:$L$6,M$2,0)*$E894)</f>
        <v>21.659999999999979</v>
      </c>
      <c r="N894">
        <f>VLOOKUP($F894,'(참고)타워 스텟 가치'!$B$2:$L$6,N$2,0)+(VLOOKUP($F894,'(참고)타워 스텟 가치'!$B$2:$L$6,N$2,0)*$E894)</f>
        <v>0</v>
      </c>
      <c r="O894">
        <f>VLOOKUP($F894,'(참고)타워 스텟 가치'!$B$2:$L$6,O$2,0)+(VLOOKUP($F894,'(참고)타워 스텟 가치'!$B$2:$L$6,O$2,0)*$E894)</f>
        <v>0</v>
      </c>
      <c r="P894">
        <f>VLOOKUP($F894,'(참고)타워 스텟 가치'!$B$2:$L$6,P$2,0)+(VLOOKUP($F894,'(참고)타워 스텟 가치'!$B$2:$L$6,P$2,0)*$E894)</f>
        <v>72.199999999999932</v>
      </c>
      <c r="Q894">
        <f>SUM('스테이지별 몬스터 스텟'!H894*'(참고)타워 스텟 가치'!$Q$17,'스테이지별 몬스터 스텟'!I894*'(참고)타워 스텟 가치'!$R$17,'스테이지별 몬스터 스텟'!J894*'(참고)타워 스텟 가치'!$S$17,'스테이지별 몬스터 스텟'!K894*'(참고)타워 스텟 가치'!$T$17,'스테이지별 몬스터 스텟'!L894*'(참고)타워 스텟 가치'!$U$17,'스테이지별 몬스터 스텟'!M894*'(참고)타워 스텟 가치'!$V$17,'스테이지별 몬스터 스텟'!N894*'(참고)타워 스텟 가치'!$W$17,'스테이지별 몬스터 스텟'!O894*'(참고)타워 스텟 가치'!$X$17,'스테이지별 몬스터 스텟'!P894*'(참고)타워 스텟 가치'!$Y$17)</f>
        <v>570267.4131249995</v>
      </c>
      <c r="R894">
        <v>1</v>
      </c>
      <c r="S894">
        <f>VLOOKUP($F894,'(참고)타워 스텟 가치'!$B$7:$L$11,S$2,0)+(VLOOKUP($F894,'(참고)타워 스텟 가치'!$B$7:$L$11,S$2,0)*$E894)</f>
        <v>913.78124999999909</v>
      </c>
      <c r="T894">
        <f>VLOOKUP($F894,'(참고)타워 스텟 가치'!$B$7:$L$11,T$2,0)+(VLOOKUP($F894,'(참고)타워 스텟 가치'!$B$7:$L$11,T$2,0)*$E894)</f>
        <v>1644.8062499999985</v>
      </c>
      <c r="U894">
        <f>VLOOKUP($F894,'(참고)타워 스텟 가치'!$B$7:$L$11,U$2,0)+(VLOOKUP($F894,'(참고)타워 스텟 가치'!$B$7:$L$11,U$2,0)*$E894)</f>
        <v>360999.99999999965</v>
      </c>
      <c r="V894">
        <f>VLOOKUP($F894,'(참고)타워 스텟 가치'!$B$7:$L$11,V$2,0)+(VLOOKUP($F894,'(참고)타워 스텟 가치'!$B$7:$L$11,V$2,0)*$E894)</f>
        <v>10965.374999999989</v>
      </c>
      <c r="W894">
        <f>VLOOKUP($F894,'(참고)타워 스텟 가치'!$B$7:$L$11,W$2,0)+(VLOOKUP($F894,'(참고)타워 스텟 가치'!$B$7:$L$11,W$2,0)*$E894)</f>
        <v>182.75624999999982</v>
      </c>
      <c r="X894">
        <f>VLOOKUP($F894,'(참고)타워 스텟 가치'!$B$7:$L$11,X$2,0)+(VLOOKUP($F894,'(참고)타워 스텟 가치'!$B$7:$L$11,X$2,0)*$E894)</f>
        <v>21.659999999999979</v>
      </c>
      <c r="Y894">
        <f>VLOOKUP($F894,'(참고)타워 스텟 가치'!$B$7:$L$11,Y$2,0)+(VLOOKUP($F894,'(참고)타워 스텟 가치'!$B$7:$L$11,Y$2,0)*$E894)</f>
        <v>0</v>
      </c>
      <c r="Z894">
        <f>VLOOKUP($F894,'(참고)타워 스텟 가치'!$B$7:$L$11,Z$2,0)+(VLOOKUP($F894,'(참고)타워 스텟 가치'!$B$7:$L$11,Z$2,0)*$E894)</f>
        <v>0</v>
      </c>
      <c r="AA894">
        <f>VLOOKUP($F894,'(참고)타워 스텟 가치'!$B$7:$L$11,AA$2,0)+(VLOOKUP($F894,'(참고)타워 스텟 가치'!$B$7:$L$11,AA$2,0)*$E894)</f>
        <v>72.199999999999932</v>
      </c>
      <c r="AB894">
        <f>SUM('스테이지별 몬스터 스텟'!S894*'(참고)타워 스텟 가치'!$Q$17,'스테이지별 몬스터 스텟'!T894*'(참고)타워 스텟 가치'!$R$17,'스테이지별 몬스터 스텟'!U894*'(참고)타워 스텟 가치'!$S$17,'스테이지별 몬스터 스텟'!V894*'(참고)타워 스텟 가치'!$T$17,'스테이지별 몬스터 스텟'!W894*'(참고)타워 스텟 가치'!$U$17,'스테이지별 몬스터 스텟'!X894*'(참고)타워 스텟 가치'!$V$17,'스테이지별 몬스터 스텟'!Y894*'(참고)타워 스텟 가치'!$W$17,'스테이지별 몬스터 스텟'!Z894*'(참고)타워 스텟 가치'!$X$17,'스테이지별 몬스터 스텟'!AA894*'(참고)타워 스텟 가치'!$Y$17)</f>
        <v>568257.09437499952</v>
      </c>
      <c r="AC894">
        <v>2</v>
      </c>
      <c r="AD894">
        <f>VLOOKUP($F894,'(참고)타워 스텟 가치'!$B$12:$L$16,AD$2,0)+(VLOOKUP($F894,'(참고)타워 스텟 가치'!$B$12:$L$16,AD$2,0)*$E894)</f>
        <v>913.78124999999909</v>
      </c>
      <c r="AE894">
        <f>VLOOKUP($F894,'(참고)타워 스텟 가치'!$B$12:$L$16,AE$2,0)+(VLOOKUP($F894,'(참고)타워 스텟 가치'!$B$12:$L$16,AE$2,0)*$E894)</f>
        <v>1096.537499999999</v>
      </c>
      <c r="AF894">
        <f>VLOOKUP($F894,'(참고)타워 스텟 가치'!$B$12:$L$16,AF$2,0)+(VLOOKUP($F894,'(참고)타워 스텟 가치'!$B$12:$L$16,AF$2,0)*$E894)</f>
        <v>360999.99999999965</v>
      </c>
      <c r="AG894">
        <f>VLOOKUP($F894,'(참고)타워 스텟 가치'!$B$12:$L$16,AG$2,0)+(VLOOKUP($F894,'(참고)타워 스텟 가치'!$B$12:$L$16,AG$2,0)*$E894)</f>
        <v>5482.6874999999945</v>
      </c>
      <c r="AH894">
        <f>VLOOKUP($F894,'(참고)타워 스텟 가치'!$B$12:$L$16,AH$2,0)+(VLOOKUP($F894,'(참고)타워 스텟 가치'!$B$12:$L$16,AH$2,0)*$E894)</f>
        <v>182.75624999999982</v>
      </c>
      <c r="AI894">
        <f>VLOOKUP($F894,'(참고)타워 스텟 가치'!$B$12:$L$16,AI$2,0)+(VLOOKUP($F894,'(참고)타워 스텟 가치'!$B$12:$L$16,AI$2,0)*$E894)</f>
        <v>21.659999999999979</v>
      </c>
      <c r="AJ894">
        <f>VLOOKUP($F894,'(참고)타워 스텟 가치'!$B$12:$L$16,AJ$2,0)+(VLOOKUP($F894,'(참고)타워 스텟 가치'!$B$12:$L$16,AJ$2,0)*$E894)</f>
        <v>0</v>
      </c>
      <c r="AK894">
        <f>VLOOKUP($F894,'(참고)타워 스텟 가치'!$B$12:$L$16,AK$2,0)+(VLOOKUP($F894,'(참고)타워 스텟 가치'!$B$12:$L$16,AK$2,0)*$E894)</f>
        <v>0</v>
      </c>
      <c r="AL894">
        <f>VLOOKUP($F894,'(참고)타워 스텟 가치'!$B$12:$L$16,AL$2,0)+(VLOOKUP($F894,'(참고)타워 스텟 가치'!$B$12:$L$16,AL$2,0)*$E894)</f>
        <v>144.39999999999986</v>
      </c>
      <c r="AM894">
        <f>SUM('스테이지별 몬스터 스텟'!AD894*'(참고)타워 스텟 가치'!$Q$17,'스테이지별 몬스터 스텟'!AE894*'(참고)타워 스텟 가치'!$R$17,'스테이지별 몬스터 스텟'!AF894*'(참고)타워 스텟 가치'!$S$17,'스테이지별 몬스터 스텟'!AG894*'(참고)타워 스텟 가치'!$T$17,'스테이지별 몬스터 스텟'!AH894*'(참고)타워 스텟 가치'!$U$17,'스테이지별 몬스터 스텟'!AI894*'(참고)타워 스텟 가치'!$V$17,'스테이지별 몬스터 스텟'!AJ894*'(참고)타워 스텟 가치'!$W$17,'스테이지별 몬스터 스텟'!AK894*'(참고)타워 스텟 가치'!$X$17,'스테이지별 몬스터 스텟'!AL894*'(참고)타워 스텟 가치'!$Y$17)</f>
        <v>556613.71624999959</v>
      </c>
      <c r="AN894">
        <v>3</v>
      </c>
    </row>
    <row r="895" spans="3:40" x14ac:dyDescent="0.3">
      <c r="C895">
        <v>1</v>
      </c>
      <c r="D895">
        <f t="shared" si="41"/>
        <v>179</v>
      </c>
      <c r="E895" s="52">
        <f>VLOOKUP(D895,'스테이지별 난이도 설정'!B:C,2,0)</f>
        <v>71.599999999999937</v>
      </c>
      <c r="F895" t="str">
        <f t="shared" si="42"/>
        <v>일반</v>
      </c>
      <c r="G895">
        <f t="shared" si="40"/>
        <v>6</v>
      </c>
      <c r="H895">
        <f>VLOOKUP($F895,'(참고)타워 스텟 가치'!$B$2:$L$6,H$2,0)+(VLOOKUP($F895,'(참고)타워 스텟 가치'!$B$2:$L$6,H$2,0)*$E895)</f>
        <v>544.49999999999955</v>
      </c>
      <c r="I895">
        <f>VLOOKUP($F895,'(참고)타워 스텟 가치'!$B$2:$L$6,I$2,0)+(VLOOKUP($F895,'(참고)타워 스텟 가치'!$B$2:$L$6,I$2,0)*$E895)</f>
        <v>108.89999999999991</v>
      </c>
      <c r="J895">
        <f>VLOOKUP($F895,'(참고)타워 스텟 가치'!$B$2:$L$6,J$2,0)+(VLOOKUP($F895,'(참고)타워 스텟 가치'!$B$2:$L$6,J$2,0)*$E895)</f>
        <v>362999.99999999971</v>
      </c>
      <c r="K895">
        <f>VLOOKUP($F895,'(참고)타워 스텟 가치'!$B$2:$L$6,K$2,0)+(VLOOKUP($F895,'(참고)타워 스텟 가치'!$B$2:$L$6,K$2,0)*$E895)</f>
        <v>2177.9999999999982</v>
      </c>
      <c r="L895">
        <f>VLOOKUP($F895,'(참고)타워 스텟 가치'!$B$2:$L$6,L$2,0)+(VLOOKUP($F895,'(참고)타워 스텟 가치'!$B$2:$L$6,L$2,0)*$E895)</f>
        <v>36.299999999999969</v>
      </c>
      <c r="M895">
        <f>VLOOKUP($F895,'(참고)타워 스텟 가치'!$B$2:$L$6,M$2,0)+(VLOOKUP($F895,'(참고)타워 스텟 가치'!$B$2:$L$6,M$2,0)*$E895)</f>
        <v>21.77999999999998</v>
      </c>
      <c r="N895">
        <f>VLOOKUP($F895,'(참고)타워 스텟 가치'!$B$2:$L$6,N$2,0)+(VLOOKUP($F895,'(참고)타워 스텟 가치'!$B$2:$L$6,N$2,0)*$E895)</f>
        <v>0</v>
      </c>
      <c r="O895">
        <f>VLOOKUP($F895,'(참고)타워 스텟 가치'!$B$2:$L$6,O$2,0)+(VLOOKUP($F895,'(참고)타워 스텟 가치'!$B$2:$L$6,O$2,0)*$E895)</f>
        <v>0</v>
      </c>
      <c r="P895">
        <f>VLOOKUP($F895,'(참고)타워 스텟 가치'!$B$2:$L$6,P$2,0)+(VLOOKUP($F895,'(참고)타워 스텟 가치'!$B$2:$L$6,P$2,0)*$E895)</f>
        <v>50.819999999999958</v>
      </c>
      <c r="Q895">
        <f>SUM('스테이지별 몬스터 스텟'!H895*'(참고)타워 스텟 가치'!$Q$17,'스테이지별 몬스터 스텟'!I895*'(참고)타워 스텟 가치'!$R$17,'스테이지별 몬스터 스텟'!J895*'(참고)타워 스텟 가치'!$S$17,'스테이지별 몬스터 스텟'!K895*'(참고)타워 스텟 가치'!$T$17,'스테이지별 몬스터 스텟'!L895*'(참고)타워 스텟 가치'!$U$17,'스테이지별 몬스터 스텟'!M895*'(참고)타워 스텟 가치'!$V$17,'스테이지별 몬스터 스텟'!N895*'(참고)타워 스텟 가치'!$W$17,'스테이지별 몬스터 스텟'!O895*'(참고)타워 스텟 가치'!$X$17,'스테이지별 몬스터 스텟'!P895*'(참고)타워 스텟 가치'!$Y$17)</f>
        <v>550304.36999999953</v>
      </c>
      <c r="R895">
        <v>1</v>
      </c>
      <c r="S895">
        <f>VLOOKUP($F895,'(참고)타워 스텟 가치'!$B$7:$L$11,S$2,0)+(VLOOKUP($F895,'(참고)타워 스텟 가치'!$B$7:$L$11,S$2,0)*$E895)</f>
        <v>181.49999999999983</v>
      </c>
      <c r="T895">
        <f>VLOOKUP($F895,'(참고)타워 스텟 가치'!$B$7:$L$11,T$2,0)+(VLOOKUP($F895,'(참고)타워 스텟 가치'!$B$7:$L$11,T$2,0)*$E895)</f>
        <v>326.6999999999997</v>
      </c>
      <c r="U895">
        <f>VLOOKUP($F895,'(참고)타워 스텟 가치'!$B$7:$L$11,U$2,0)+(VLOOKUP($F895,'(참고)타워 스텟 가치'!$B$7:$L$11,U$2,0)*$E895)</f>
        <v>362999.99999999971</v>
      </c>
      <c r="V895">
        <f>VLOOKUP($F895,'(참고)타워 스텟 가치'!$B$7:$L$11,V$2,0)+(VLOOKUP($F895,'(참고)타워 스텟 가치'!$B$7:$L$11,V$2,0)*$E895)</f>
        <v>2177.9999999999982</v>
      </c>
      <c r="W895">
        <f>VLOOKUP($F895,'(참고)타워 스텟 가치'!$B$7:$L$11,W$2,0)+(VLOOKUP($F895,'(참고)타워 스텟 가치'!$B$7:$L$11,W$2,0)*$E895)</f>
        <v>36.299999999999969</v>
      </c>
      <c r="X895">
        <f>VLOOKUP($F895,'(참고)타워 스텟 가치'!$B$7:$L$11,X$2,0)+(VLOOKUP($F895,'(참고)타워 스텟 가치'!$B$7:$L$11,X$2,0)*$E895)</f>
        <v>21.77999999999998</v>
      </c>
      <c r="Y895">
        <f>VLOOKUP($F895,'(참고)타워 스텟 가치'!$B$7:$L$11,Y$2,0)+(VLOOKUP($F895,'(참고)타워 스텟 가치'!$B$7:$L$11,Y$2,0)*$E895)</f>
        <v>0</v>
      </c>
      <c r="Z895">
        <f>VLOOKUP($F895,'(참고)타워 스텟 가치'!$B$7:$L$11,Z$2,0)+(VLOOKUP($F895,'(참고)타워 스텟 가치'!$B$7:$L$11,Z$2,0)*$E895)</f>
        <v>0</v>
      </c>
      <c r="AA895">
        <f>VLOOKUP($F895,'(참고)타워 스텟 가치'!$B$7:$L$11,AA$2,0)+(VLOOKUP($F895,'(참고)타워 스텟 가치'!$B$7:$L$11,AA$2,0)*$E895)</f>
        <v>50.819999999999958</v>
      </c>
      <c r="AB895">
        <f>SUM('스테이지별 몬스터 스텟'!S895*'(참고)타워 스텟 가치'!$Q$17,'스테이지별 몬스터 스텟'!T895*'(참고)타워 스텟 가치'!$R$17,'스테이지별 몬스터 스텟'!U895*'(참고)타워 스텟 가치'!$S$17,'스테이지별 몬스터 스텟'!V895*'(참고)타워 스텟 가치'!$T$17,'스테이지별 몬스터 스텟'!W895*'(참고)타워 스텟 가치'!$U$17,'스테이지별 몬스터 스텟'!X895*'(참고)타워 스텟 가치'!$V$17,'스테이지별 몬스터 스텟'!Y895*'(참고)타워 스텟 가치'!$W$17,'스테이지별 몬스터 스텟'!Z895*'(참고)타워 스텟 가치'!$X$17,'스테이지별 몬스터 스텟'!AA895*'(참고)타워 스텟 가치'!$Y$17)</f>
        <v>549905.0699999996</v>
      </c>
      <c r="AC895">
        <v>2</v>
      </c>
      <c r="AD895">
        <f>VLOOKUP($F895,'(참고)타워 스텟 가치'!$B$12:$L$16,AD$2,0)+(VLOOKUP($F895,'(참고)타워 스텟 가치'!$B$12:$L$16,AD$2,0)*$E895)</f>
        <v>181.49999999999983</v>
      </c>
      <c r="AE895">
        <f>VLOOKUP($F895,'(참고)타워 스텟 가치'!$B$12:$L$16,AE$2,0)+(VLOOKUP($F895,'(참고)타워 스텟 가치'!$B$12:$L$16,AE$2,0)*$E895)</f>
        <v>217.79999999999981</v>
      </c>
      <c r="AF895">
        <f>VLOOKUP($F895,'(참고)타워 스텟 가치'!$B$12:$L$16,AF$2,0)+(VLOOKUP($F895,'(참고)타워 스텟 가치'!$B$12:$L$16,AF$2,0)*$E895)</f>
        <v>362999.99999999971</v>
      </c>
      <c r="AG895">
        <f>VLOOKUP($F895,'(참고)타워 스텟 가치'!$B$12:$L$16,AG$2,0)+(VLOOKUP($F895,'(참고)타워 스텟 가치'!$B$12:$L$16,AG$2,0)*$E895)</f>
        <v>1088.9999999999991</v>
      </c>
      <c r="AH895">
        <f>VLOOKUP($F895,'(참고)타워 스텟 가치'!$B$12:$L$16,AH$2,0)+(VLOOKUP($F895,'(참고)타워 스텟 가치'!$B$12:$L$16,AH$2,0)*$E895)</f>
        <v>36.299999999999969</v>
      </c>
      <c r="AI895">
        <f>VLOOKUP($F895,'(참고)타워 스텟 가치'!$B$12:$L$16,AI$2,0)+(VLOOKUP($F895,'(참고)타워 스텟 가치'!$B$12:$L$16,AI$2,0)*$E895)</f>
        <v>21.77999999999998</v>
      </c>
      <c r="AJ895">
        <f>VLOOKUP($F895,'(참고)타워 스텟 가치'!$B$12:$L$16,AJ$2,0)+(VLOOKUP($F895,'(참고)타워 스텟 가치'!$B$12:$L$16,AJ$2,0)*$E895)</f>
        <v>0</v>
      </c>
      <c r="AK895">
        <f>VLOOKUP($F895,'(참고)타워 스텟 가치'!$B$12:$L$16,AK$2,0)+(VLOOKUP($F895,'(참고)타워 스텟 가치'!$B$12:$L$16,AK$2,0)*$E895)</f>
        <v>0</v>
      </c>
      <c r="AL895">
        <f>VLOOKUP($F895,'(참고)타워 스텟 가치'!$B$12:$L$16,AL$2,0)+(VLOOKUP($F895,'(참고)타워 스텟 가치'!$B$12:$L$16,AL$2,0)*$E895)</f>
        <v>101.63999999999992</v>
      </c>
      <c r="AM895">
        <f>SUM('스테이지별 몬스터 스텟'!AD895*'(참고)타워 스텟 가치'!$Q$17,'스테이지별 몬스터 스텟'!AE895*'(참고)타워 스텟 가치'!$R$17,'스테이지별 몬스터 스텟'!AF895*'(참고)타워 스텟 가치'!$S$17,'스테이지별 몬스터 스텟'!AG895*'(참고)타워 스텟 가치'!$T$17,'스테이지별 몬스터 스텟'!AH895*'(참고)타워 스텟 가치'!$U$17,'스테이지별 몬스터 스텟'!AI895*'(참고)타워 스텟 가치'!$V$17,'스테이지별 몬스터 스텟'!AJ895*'(참고)타워 스텟 가치'!$W$17,'스테이지별 몬스터 스텟'!AK895*'(참고)타워 스텟 가치'!$X$17,'스테이지별 몬스터 스텟'!AL895*'(참고)타워 스텟 가치'!$Y$17)</f>
        <v>547665.35999999952</v>
      </c>
      <c r="AN895">
        <v>3</v>
      </c>
    </row>
    <row r="896" spans="3:40" x14ac:dyDescent="0.3">
      <c r="C896">
        <v>2</v>
      </c>
      <c r="D896">
        <f t="shared" si="41"/>
        <v>179</v>
      </c>
      <c r="E896" s="52">
        <f>VLOOKUP(D896,'스테이지별 난이도 설정'!B:C,2,0)</f>
        <v>71.599999999999937</v>
      </c>
      <c r="F896" t="str">
        <f t="shared" si="42"/>
        <v>레어</v>
      </c>
      <c r="G896">
        <f t="shared" si="40"/>
        <v>6</v>
      </c>
      <c r="H896">
        <f>VLOOKUP($F896,'(참고)타워 스텟 가치'!$B$2:$L$6,H$2,0)+(VLOOKUP($F896,'(참고)타워 스텟 가치'!$B$2:$L$6,H$2,0)*$E896)</f>
        <v>816.74999999999932</v>
      </c>
      <c r="I896">
        <f>VLOOKUP($F896,'(참고)타워 스텟 가치'!$B$2:$L$6,I$2,0)+(VLOOKUP($F896,'(참고)타워 스텟 가치'!$B$2:$L$6,I$2,0)*$E896)</f>
        <v>163.34999999999985</v>
      </c>
      <c r="J896">
        <f>VLOOKUP($F896,'(참고)타워 스텟 가치'!$B$2:$L$6,J$2,0)+(VLOOKUP($F896,'(참고)타워 스텟 가치'!$B$2:$L$6,J$2,0)*$E896)</f>
        <v>362999.99999999971</v>
      </c>
      <c r="K896">
        <f>VLOOKUP($F896,'(참고)타워 스텟 가치'!$B$2:$L$6,K$2,0)+(VLOOKUP($F896,'(참고)타워 스텟 가치'!$B$2:$L$6,K$2,0)*$E896)</f>
        <v>3266.9999999999973</v>
      </c>
      <c r="L896">
        <f>VLOOKUP($F896,'(참고)타워 스텟 가치'!$B$2:$L$6,L$2,0)+(VLOOKUP($F896,'(참고)타워 스텟 가치'!$B$2:$L$6,L$2,0)*$E896)</f>
        <v>54.449999999999953</v>
      </c>
      <c r="M896">
        <f>VLOOKUP($F896,'(참고)타워 스텟 가치'!$B$2:$L$6,M$2,0)+(VLOOKUP($F896,'(참고)타워 스텟 가치'!$B$2:$L$6,M$2,0)*$E896)</f>
        <v>21.77999999999998</v>
      </c>
      <c r="N896">
        <f>VLOOKUP($F896,'(참고)타워 스텟 가치'!$B$2:$L$6,N$2,0)+(VLOOKUP($F896,'(참고)타워 스텟 가치'!$B$2:$L$6,N$2,0)*$E896)</f>
        <v>0</v>
      </c>
      <c r="O896">
        <f>VLOOKUP($F896,'(참고)타워 스텟 가치'!$B$2:$L$6,O$2,0)+(VLOOKUP($F896,'(참고)타워 스텟 가치'!$B$2:$L$6,O$2,0)*$E896)</f>
        <v>0</v>
      </c>
      <c r="P896">
        <f>VLOOKUP($F896,'(참고)타워 스텟 가치'!$B$2:$L$6,P$2,0)+(VLOOKUP($F896,'(참고)타워 스텟 가치'!$B$2:$L$6,P$2,0)*$E896)</f>
        <v>50.819999999999958</v>
      </c>
      <c r="Q896">
        <f>SUM('스테이지별 몬스터 스텟'!H896*'(참고)타워 스텟 가치'!$Q$17,'스테이지별 몬스터 스텟'!I896*'(참고)타워 스텟 가치'!$R$17,'스테이지별 몬스터 스텟'!J896*'(참고)타워 스텟 가치'!$S$17,'스테이지별 몬스터 스텟'!K896*'(참고)타워 스텟 가치'!$T$17,'스테이지별 몬스터 스텟'!L896*'(참고)타워 스텟 가치'!$U$17,'스테이지별 몬스터 스텟'!M896*'(참고)타워 스텟 가치'!$V$17,'스테이지별 몬스터 스텟'!N896*'(참고)타워 스텟 가치'!$W$17,'스테이지별 몬스터 스텟'!O896*'(참고)타워 스텟 가치'!$X$17,'스테이지별 몬스터 스텟'!P896*'(참고)타워 스텟 가치'!$Y$17)</f>
        <v>553144.84499999962</v>
      </c>
      <c r="R896">
        <v>1</v>
      </c>
      <c r="S896">
        <f>VLOOKUP($F896,'(참고)타워 스텟 가치'!$B$7:$L$11,S$2,0)+(VLOOKUP($F896,'(참고)타워 스텟 가치'!$B$7:$L$11,S$2,0)*$E896)</f>
        <v>272.24999999999977</v>
      </c>
      <c r="T896">
        <f>VLOOKUP($F896,'(참고)타워 스텟 가치'!$B$7:$L$11,T$2,0)+(VLOOKUP($F896,'(참고)타워 스텟 가치'!$B$7:$L$11,T$2,0)*$E896)</f>
        <v>490.04999999999956</v>
      </c>
      <c r="U896">
        <f>VLOOKUP($F896,'(참고)타워 스텟 가치'!$B$7:$L$11,U$2,0)+(VLOOKUP($F896,'(참고)타워 스텟 가치'!$B$7:$L$11,U$2,0)*$E896)</f>
        <v>362999.99999999971</v>
      </c>
      <c r="V896">
        <f>VLOOKUP($F896,'(참고)타워 스텟 가치'!$B$7:$L$11,V$2,0)+(VLOOKUP($F896,'(참고)타워 스텟 가치'!$B$7:$L$11,V$2,0)*$E896)</f>
        <v>3266.9999999999973</v>
      </c>
      <c r="W896">
        <f>VLOOKUP($F896,'(참고)타워 스텟 가치'!$B$7:$L$11,W$2,0)+(VLOOKUP($F896,'(참고)타워 스텟 가치'!$B$7:$L$11,W$2,0)*$E896)</f>
        <v>54.449999999999953</v>
      </c>
      <c r="X896">
        <f>VLOOKUP($F896,'(참고)타워 스텟 가치'!$B$7:$L$11,X$2,0)+(VLOOKUP($F896,'(참고)타워 스텟 가치'!$B$7:$L$11,X$2,0)*$E896)</f>
        <v>21.77999999999998</v>
      </c>
      <c r="Y896">
        <f>VLOOKUP($F896,'(참고)타워 스텟 가치'!$B$7:$L$11,Y$2,0)+(VLOOKUP($F896,'(참고)타워 스텟 가치'!$B$7:$L$11,Y$2,0)*$E896)</f>
        <v>0</v>
      </c>
      <c r="Z896">
        <f>VLOOKUP($F896,'(참고)타워 스텟 가치'!$B$7:$L$11,Z$2,0)+(VLOOKUP($F896,'(참고)타워 스텟 가치'!$B$7:$L$11,Z$2,0)*$E896)</f>
        <v>0</v>
      </c>
      <c r="AA896">
        <f>VLOOKUP($F896,'(참고)타워 스텟 가치'!$B$7:$L$11,AA$2,0)+(VLOOKUP($F896,'(참고)타워 스텟 가치'!$B$7:$L$11,AA$2,0)*$E896)</f>
        <v>50.819999999999958</v>
      </c>
      <c r="AB896">
        <f>SUM('스테이지별 몬스터 스텟'!S896*'(참고)타워 스텟 가치'!$Q$17,'스테이지별 몬스터 스텟'!T896*'(참고)타워 스텟 가치'!$R$17,'스테이지별 몬스터 스텟'!U896*'(참고)타워 스텟 가치'!$S$17,'스테이지별 몬스터 스텟'!V896*'(참고)타워 스텟 가치'!$T$17,'스테이지별 몬스터 스텟'!W896*'(참고)타워 스텟 가치'!$U$17,'스테이지별 몬스터 스텟'!X896*'(참고)타워 스텟 가치'!$V$17,'스테이지별 몬스터 스텟'!Y896*'(참고)타워 스텟 가치'!$W$17,'스테이지별 몬스터 스텟'!Z896*'(참고)타워 스텟 가치'!$X$17,'스테이지별 몬스터 스텟'!AA896*'(참고)타워 스텟 가치'!$Y$17)</f>
        <v>552545.89499999955</v>
      </c>
      <c r="AC896">
        <v>2</v>
      </c>
      <c r="AD896">
        <f>VLOOKUP($F896,'(참고)타워 스텟 가치'!$B$12:$L$16,AD$2,0)+(VLOOKUP($F896,'(참고)타워 스텟 가치'!$B$12:$L$16,AD$2,0)*$E896)</f>
        <v>272.24999999999977</v>
      </c>
      <c r="AE896">
        <f>VLOOKUP($F896,'(참고)타워 스텟 가치'!$B$12:$L$16,AE$2,0)+(VLOOKUP($F896,'(참고)타워 스텟 가치'!$B$12:$L$16,AE$2,0)*$E896)</f>
        <v>326.6999999999997</v>
      </c>
      <c r="AF896">
        <f>VLOOKUP($F896,'(참고)타워 스텟 가치'!$B$12:$L$16,AF$2,0)+(VLOOKUP($F896,'(참고)타워 스텟 가치'!$B$12:$L$16,AF$2,0)*$E896)</f>
        <v>362999.99999999971</v>
      </c>
      <c r="AG896">
        <f>VLOOKUP($F896,'(참고)타워 스텟 가치'!$B$12:$L$16,AG$2,0)+(VLOOKUP($F896,'(참고)타워 스텟 가치'!$B$12:$L$16,AG$2,0)*$E896)</f>
        <v>1633.4999999999986</v>
      </c>
      <c r="AH896">
        <f>VLOOKUP($F896,'(참고)타워 스텟 가치'!$B$12:$L$16,AH$2,0)+(VLOOKUP($F896,'(참고)타워 스텟 가치'!$B$12:$L$16,AH$2,0)*$E896)</f>
        <v>54.449999999999953</v>
      </c>
      <c r="AI896">
        <f>VLOOKUP($F896,'(참고)타워 스텟 가치'!$B$12:$L$16,AI$2,0)+(VLOOKUP($F896,'(참고)타워 스텟 가치'!$B$12:$L$16,AI$2,0)*$E896)</f>
        <v>21.77999999999998</v>
      </c>
      <c r="AJ896">
        <f>VLOOKUP($F896,'(참고)타워 스텟 가치'!$B$12:$L$16,AJ$2,0)+(VLOOKUP($F896,'(참고)타워 스텟 가치'!$B$12:$L$16,AJ$2,0)*$E896)</f>
        <v>0</v>
      </c>
      <c r="AK896">
        <f>VLOOKUP($F896,'(참고)타워 스텟 가치'!$B$12:$L$16,AK$2,0)+(VLOOKUP($F896,'(참고)타워 스텟 가치'!$B$12:$L$16,AK$2,0)*$E896)</f>
        <v>0</v>
      </c>
      <c r="AL896">
        <f>VLOOKUP($F896,'(참고)타워 스텟 가치'!$B$12:$L$16,AL$2,0)+(VLOOKUP($F896,'(참고)타워 스텟 가치'!$B$12:$L$16,AL$2,0)*$E896)</f>
        <v>101.63999999999992</v>
      </c>
      <c r="AM896">
        <f>SUM('스테이지별 몬스터 스텟'!AD896*'(참고)타워 스텟 가치'!$Q$17,'스테이지별 몬스터 스텟'!AE896*'(참고)타워 스텟 가치'!$R$17,'스테이지별 몬스터 스텟'!AF896*'(참고)타워 스텟 가치'!$S$17,'스테이지별 몬스터 스텟'!AG896*'(참고)타워 스텟 가치'!$T$17,'스테이지별 몬스터 스텟'!AH896*'(참고)타워 스텟 가치'!$U$17,'스테이지별 몬스터 스텟'!AI896*'(참고)타워 스텟 가치'!$V$17,'스테이지별 몬스터 스텟'!AJ896*'(참고)타워 스텟 가치'!$W$17,'스테이지별 몬스터 스텟'!AK896*'(참고)타워 스텟 가치'!$X$17,'스테이지별 몬스터 스텟'!AL896*'(참고)타워 스텟 가치'!$Y$17)</f>
        <v>549135.50999999966</v>
      </c>
      <c r="AN896">
        <v>3</v>
      </c>
    </row>
    <row r="897" spans="3:40" x14ac:dyDescent="0.3">
      <c r="C897">
        <v>3</v>
      </c>
      <c r="D897">
        <f t="shared" si="41"/>
        <v>179</v>
      </c>
      <c r="E897" s="52">
        <f>VLOOKUP(D897,'스테이지별 난이도 설정'!B:C,2,0)</f>
        <v>71.599999999999937</v>
      </c>
      <c r="F897" t="str">
        <f t="shared" si="42"/>
        <v>에픽</v>
      </c>
      <c r="G897">
        <f t="shared" si="40"/>
        <v>6</v>
      </c>
      <c r="H897">
        <f>VLOOKUP($F897,'(참고)타워 스텟 가치'!$B$2:$L$6,H$2,0)+(VLOOKUP($F897,'(참고)타워 스텟 가치'!$B$2:$L$6,H$2,0)*$E897)</f>
        <v>1225.1249999999989</v>
      </c>
      <c r="I897">
        <f>VLOOKUP($F897,'(참고)타워 스텟 가치'!$B$2:$L$6,I$2,0)+(VLOOKUP($F897,'(참고)타워 스텟 가치'!$B$2:$L$6,I$2,0)*$E897)</f>
        <v>245.02499999999978</v>
      </c>
      <c r="J897">
        <f>VLOOKUP($F897,'(참고)타워 스텟 가치'!$B$2:$L$6,J$2,0)+(VLOOKUP($F897,'(참고)타워 스텟 가치'!$B$2:$L$6,J$2,0)*$E897)</f>
        <v>362999.99999999971</v>
      </c>
      <c r="K897">
        <f>VLOOKUP($F897,'(참고)타워 스텟 가치'!$B$2:$L$6,K$2,0)+(VLOOKUP($F897,'(참고)타워 스텟 가치'!$B$2:$L$6,K$2,0)*$E897)</f>
        <v>4900.4999999999955</v>
      </c>
      <c r="L897">
        <f>VLOOKUP($F897,'(참고)타워 스텟 가치'!$B$2:$L$6,L$2,0)+(VLOOKUP($F897,'(참고)타워 스텟 가치'!$B$2:$L$6,L$2,0)*$E897)</f>
        <v>81.674999999999926</v>
      </c>
      <c r="M897">
        <f>VLOOKUP($F897,'(참고)타워 스텟 가치'!$B$2:$L$6,M$2,0)+(VLOOKUP($F897,'(참고)타워 스텟 가치'!$B$2:$L$6,M$2,0)*$E897)</f>
        <v>21.77999999999998</v>
      </c>
      <c r="N897">
        <f>VLOOKUP($F897,'(참고)타워 스텟 가치'!$B$2:$L$6,N$2,0)+(VLOOKUP($F897,'(참고)타워 스텟 가치'!$B$2:$L$6,N$2,0)*$E897)</f>
        <v>0</v>
      </c>
      <c r="O897">
        <f>VLOOKUP($F897,'(참고)타워 스텟 가치'!$B$2:$L$6,O$2,0)+(VLOOKUP($F897,'(참고)타워 스텟 가치'!$B$2:$L$6,O$2,0)*$E897)</f>
        <v>0</v>
      </c>
      <c r="P897">
        <f>VLOOKUP($F897,'(참고)타워 스텟 가치'!$B$2:$L$6,P$2,0)+(VLOOKUP($F897,'(참고)타워 스텟 가치'!$B$2:$L$6,P$2,0)*$E897)</f>
        <v>50.819999999999958</v>
      </c>
      <c r="Q897">
        <f>SUM('스테이지별 몬스터 스텟'!H897*'(참고)타워 스텟 가치'!$Q$17,'스테이지별 몬스터 스텟'!I897*'(참고)타워 스텟 가치'!$R$17,'스테이지별 몬스터 스텟'!J897*'(참고)타워 스텟 가치'!$S$17,'스테이지별 몬스터 스텟'!K897*'(참고)타워 스텟 가치'!$T$17,'스테이지별 몬스터 스텟'!L897*'(참고)타워 스텟 가치'!$U$17,'스테이지별 몬스터 스텟'!M897*'(참고)타워 스텟 가치'!$V$17,'스테이지별 몬스터 스텟'!N897*'(참고)타워 스텟 가치'!$W$17,'스테이지별 몬스터 스텟'!O897*'(참고)타워 스텟 가치'!$X$17,'스테이지별 몬스터 스텟'!P897*'(참고)타워 스텟 가치'!$Y$17)</f>
        <v>557405.55749999953</v>
      </c>
      <c r="R897">
        <v>1</v>
      </c>
      <c r="S897">
        <f>VLOOKUP($F897,'(참고)타워 스텟 가치'!$B$7:$L$11,S$2,0)+(VLOOKUP($F897,'(참고)타워 스텟 가치'!$B$7:$L$11,S$2,0)*$E897)</f>
        <v>408.37499999999966</v>
      </c>
      <c r="T897">
        <f>VLOOKUP($F897,'(참고)타워 스텟 가치'!$B$7:$L$11,T$2,0)+(VLOOKUP($F897,'(참고)타워 스텟 가치'!$B$7:$L$11,T$2,0)*$E897)</f>
        <v>735.07499999999936</v>
      </c>
      <c r="U897">
        <f>VLOOKUP($F897,'(참고)타워 스텟 가치'!$B$7:$L$11,U$2,0)+(VLOOKUP($F897,'(참고)타워 스텟 가치'!$B$7:$L$11,U$2,0)*$E897)</f>
        <v>362999.99999999971</v>
      </c>
      <c r="V897">
        <f>VLOOKUP($F897,'(참고)타워 스텟 가치'!$B$7:$L$11,V$2,0)+(VLOOKUP($F897,'(참고)타워 스텟 가치'!$B$7:$L$11,V$2,0)*$E897)</f>
        <v>4900.4999999999955</v>
      </c>
      <c r="W897">
        <f>VLOOKUP($F897,'(참고)타워 스텟 가치'!$B$7:$L$11,W$2,0)+(VLOOKUP($F897,'(참고)타워 스텟 가치'!$B$7:$L$11,W$2,0)*$E897)</f>
        <v>81.674999999999926</v>
      </c>
      <c r="X897">
        <f>VLOOKUP($F897,'(참고)타워 스텟 가치'!$B$7:$L$11,X$2,0)+(VLOOKUP($F897,'(참고)타워 스텟 가치'!$B$7:$L$11,X$2,0)*$E897)</f>
        <v>21.77999999999998</v>
      </c>
      <c r="Y897">
        <f>VLOOKUP($F897,'(참고)타워 스텟 가치'!$B$7:$L$11,Y$2,0)+(VLOOKUP($F897,'(참고)타워 스텟 가치'!$B$7:$L$11,Y$2,0)*$E897)</f>
        <v>0</v>
      </c>
      <c r="Z897">
        <f>VLOOKUP($F897,'(참고)타워 스텟 가치'!$B$7:$L$11,Z$2,0)+(VLOOKUP($F897,'(참고)타워 스텟 가치'!$B$7:$L$11,Z$2,0)*$E897)</f>
        <v>0</v>
      </c>
      <c r="AA897">
        <f>VLOOKUP($F897,'(참고)타워 스텟 가치'!$B$7:$L$11,AA$2,0)+(VLOOKUP($F897,'(참고)타워 스텟 가치'!$B$7:$L$11,AA$2,0)*$E897)</f>
        <v>50.819999999999958</v>
      </c>
      <c r="AB897">
        <f>SUM('스테이지별 몬스터 스텟'!S897*'(참고)타워 스텟 가치'!$Q$17,'스테이지별 몬스터 스텟'!T897*'(참고)타워 스텟 가치'!$R$17,'스테이지별 몬스터 스텟'!U897*'(참고)타워 스텟 가치'!$S$17,'스테이지별 몬스터 스텟'!V897*'(참고)타워 스텟 가치'!$T$17,'스테이지별 몬스터 스텟'!W897*'(참고)타워 스텟 가치'!$U$17,'스테이지별 몬스터 스텟'!X897*'(참고)타워 스텟 가치'!$V$17,'스테이지별 몬스터 스텟'!Y897*'(참고)타워 스텟 가치'!$W$17,'스테이지별 몬스터 스텟'!Z897*'(참고)타워 스텟 가치'!$X$17,'스테이지별 몬스터 스텟'!AA897*'(참고)타워 스텟 가치'!$Y$17)</f>
        <v>556507.1324999996</v>
      </c>
      <c r="AC897">
        <v>2</v>
      </c>
      <c r="AD897">
        <f>VLOOKUP($F897,'(참고)타워 스텟 가치'!$B$12:$L$16,AD$2,0)+(VLOOKUP($F897,'(참고)타워 스텟 가치'!$B$12:$L$16,AD$2,0)*$E897)</f>
        <v>408.37499999999966</v>
      </c>
      <c r="AE897">
        <f>VLOOKUP($F897,'(참고)타워 스텟 가치'!$B$12:$L$16,AE$2,0)+(VLOOKUP($F897,'(참고)타워 스텟 가치'!$B$12:$L$16,AE$2,0)*$E897)</f>
        <v>490.04999999999956</v>
      </c>
      <c r="AF897">
        <f>VLOOKUP($F897,'(참고)타워 스텟 가치'!$B$12:$L$16,AF$2,0)+(VLOOKUP($F897,'(참고)타워 스텟 가치'!$B$12:$L$16,AF$2,0)*$E897)</f>
        <v>362999.99999999971</v>
      </c>
      <c r="AG897">
        <f>VLOOKUP($F897,'(참고)타워 스텟 가치'!$B$12:$L$16,AG$2,0)+(VLOOKUP($F897,'(참고)타워 스텟 가치'!$B$12:$L$16,AG$2,0)*$E897)</f>
        <v>2450.2499999999977</v>
      </c>
      <c r="AH897">
        <f>VLOOKUP($F897,'(참고)타워 스텟 가치'!$B$12:$L$16,AH$2,0)+(VLOOKUP($F897,'(참고)타워 스텟 가치'!$B$12:$L$16,AH$2,0)*$E897)</f>
        <v>81.674999999999926</v>
      </c>
      <c r="AI897">
        <f>VLOOKUP($F897,'(참고)타워 스텟 가치'!$B$12:$L$16,AI$2,0)+(VLOOKUP($F897,'(참고)타워 스텟 가치'!$B$12:$L$16,AI$2,0)*$E897)</f>
        <v>21.77999999999998</v>
      </c>
      <c r="AJ897">
        <f>VLOOKUP($F897,'(참고)타워 스텟 가치'!$B$12:$L$16,AJ$2,0)+(VLOOKUP($F897,'(참고)타워 스텟 가치'!$B$12:$L$16,AJ$2,0)*$E897)</f>
        <v>0</v>
      </c>
      <c r="AK897">
        <f>VLOOKUP($F897,'(참고)타워 스텟 가치'!$B$12:$L$16,AK$2,0)+(VLOOKUP($F897,'(참고)타워 스텟 가치'!$B$12:$L$16,AK$2,0)*$E897)</f>
        <v>0</v>
      </c>
      <c r="AL897">
        <f>VLOOKUP($F897,'(참고)타워 스텟 가치'!$B$12:$L$16,AL$2,0)+(VLOOKUP($F897,'(참고)타워 스텟 가치'!$B$12:$L$16,AL$2,0)*$E897)</f>
        <v>101.63999999999992</v>
      </c>
      <c r="AM897">
        <f>SUM('스테이지별 몬스터 스텟'!AD897*'(참고)타워 스텟 가치'!$Q$17,'스테이지별 몬스터 스텟'!AE897*'(참고)타워 스텟 가치'!$R$17,'스테이지별 몬스터 스텟'!AF897*'(참고)타워 스텟 가치'!$S$17,'스테이지별 몬스터 스텟'!AG897*'(참고)타워 스텟 가치'!$T$17,'스테이지별 몬스터 스텟'!AH897*'(참고)타워 스텟 가치'!$U$17,'스테이지별 몬스터 스텟'!AI897*'(참고)타워 스텟 가치'!$V$17,'스테이지별 몬스터 스텟'!AJ897*'(참고)타워 스텟 가치'!$W$17,'스테이지별 몬스터 스텟'!AK897*'(참고)타워 스텟 가치'!$X$17,'스테이지별 몬스터 스텟'!AL897*'(참고)타워 스텟 가치'!$Y$17)</f>
        <v>551340.73499999952</v>
      </c>
      <c r="AN897">
        <v>3</v>
      </c>
    </row>
    <row r="898" spans="3:40" x14ac:dyDescent="0.3">
      <c r="C898">
        <v>4</v>
      </c>
      <c r="D898">
        <f t="shared" si="41"/>
        <v>179</v>
      </c>
      <c r="E898" s="52">
        <f>VLOOKUP(D898,'스테이지별 난이도 설정'!B:C,2,0)</f>
        <v>71.599999999999937</v>
      </c>
      <c r="F898" t="str">
        <f t="shared" si="42"/>
        <v>유니크</v>
      </c>
      <c r="G898">
        <f t="shared" si="40"/>
        <v>6</v>
      </c>
      <c r="H898">
        <f>VLOOKUP($F898,'(참고)타워 스텟 가치'!$B$2:$L$6,H$2,0)+(VLOOKUP($F898,'(참고)타워 스텟 가치'!$B$2:$L$6,H$2,0)*$E898)</f>
        <v>1837.6874999999984</v>
      </c>
      <c r="I898">
        <f>VLOOKUP($F898,'(참고)타워 스텟 가치'!$B$2:$L$6,I$2,0)+(VLOOKUP($F898,'(참고)타워 스텟 가치'!$B$2:$L$6,I$2,0)*$E898)</f>
        <v>367.53749999999968</v>
      </c>
      <c r="J898">
        <f>VLOOKUP($F898,'(참고)타워 스텟 가치'!$B$2:$L$6,J$2,0)+(VLOOKUP($F898,'(참고)타워 스텟 가치'!$B$2:$L$6,J$2,0)*$E898)</f>
        <v>362999.99999999971</v>
      </c>
      <c r="K898">
        <f>VLOOKUP($F898,'(참고)타워 스텟 가치'!$B$2:$L$6,K$2,0)+(VLOOKUP($F898,'(참고)타워 스텟 가치'!$B$2:$L$6,K$2,0)*$E898)</f>
        <v>7350.7499999999936</v>
      </c>
      <c r="L898">
        <f>VLOOKUP($F898,'(참고)타워 스텟 가치'!$B$2:$L$6,L$2,0)+(VLOOKUP($F898,'(참고)타워 스텟 가치'!$B$2:$L$6,L$2,0)*$E898)</f>
        <v>122.51249999999989</v>
      </c>
      <c r="M898">
        <f>VLOOKUP($F898,'(참고)타워 스텟 가치'!$B$2:$L$6,M$2,0)+(VLOOKUP($F898,'(참고)타워 스텟 가치'!$B$2:$L$6,M$2,0)*$E898)</f>
        <v>21.77999999999998</v>
      </c>
      <c r="N898">
        <f>VLOOKUP($F898,'(참고)타워 스텟 가치'!$B$2:$L$6,N$2,0)+(VLOOKUP($F898,'(참고)타워 스텟 가치'!$B$2:$L$6,N$2,0)*$E898)</f>
        <v>0</v>
      </c>
      <c r="O898">
        <f>VLOOKUP($F898,'(참고)타워 스텟 가치'!$B$2:$L$6,O$2,0)+(VLOOKUP($F898,'(참고)타워 스텟 가치'!$B$2:$L$6,O$2,0)*$E898)</f>
        <v>0</v>
      </c>
      <c r="P898">
        <f>VLOOKUP($F898,'(참고)타워 스텟 가치'!$B$2:$L$6,P$2,0)+(VLOOKUP($F898,'(참고)타워 스텟 가치'!$B$2:$L$6,P$2,0)*$E898)</f>
        <v>72.599999999999937</v>
      </c>
      <c r="Q898">
        <f>SUM('스테이지별 몬스터 스텟'!H898*'(참고)타워 스텟 가치'!$Q$17,'스테이지별 몬스터 스텟'!I898*'(참고)타워 스텟 가치'!$R$17,'스테이지별 몬스터 스텟'!J898*'(참고)타워 스텟 가치'!$S$17,'스테이지별 몬스터 스텟'!K898*'(참고)타워 스텟 가치'!$T$17,'스테이지별 몬스터 스텟'!L898*'(참고)타워 스텟 가치'!$U$17,'스테이지별 몬스터 스텟'!M898*'(참고)타워 스텟 가치'!$V$17,'스테이지별 몬스터 스텟'!N898*'(참고)타워 스텟 가치'!$W$17,'스테이지별 몬스터 스텟'!O898*'(참고)타워 스텟 가치'!$X$17,'스테이지별 몬스터 스텟'!P898*'(참고)타워 스텟 가치'!$Y$17)</f>
        <v>563840.18624999956</v>
      </c>
      <c r="R898">
        <v>1</v>
      </c>
      <c r="S898">
        <f>VLOOKUP($F898,'(참고)타워 스텟 가치'!$B$7:$L$11,S$2,0)+(VLOOKUP($F898,'(참고)타워 스텟 가치'!$B$7:$L$11,S$2,0)*$E898)</f>
        <v>612.56249999999943</v>
      </c>
      <c r="T898">
        <f>VLOOKUP($F898,'(참고)타워 스텟 가치'!$B$7:$L$11,T$2,0)+(VLOOKUP($F898,'(참고)타워 스텟 가치'!$B$7:$L$11,T$2,0)*$E898)</f>
        <v>1102.612499999999</v>
      </c>
      <c r="U898">
        <f>VLOOKUP($F898,'(참고)타워 스텟 가치'!$B$7:$L$11,U$2,0)+(VLOOKUP($F898,'(참고)타워 스텟 가치'!$B$7:$L$11,U$2,0)*$E898)</f>
        <v>362999.99999999971</v>
      </c>
      <c r="V898">
        <f>VLOOKUP($F898,'(참고)타워 스텟 가치'!$B$7:$L$11,V$2,0)+(VLOOKUP($F898,'(참고)타워 스텟 가치'!$B$7:$L$11,V$2,0)*$E898)</f>
        <v>7350.7499999999936</v>
      </c>
      <c r="W898">
        <f>VLOOKUP($F898,'(참고)타워 스텟 가치'!$B$7:$L$11,W$2,0)+(VLOOKUP($F898,'(참고)타워 스텟 가치'!$B$7:$L$11,W$2,0)*$E898)</f>
        <v>122.51249999999989</v>
      </c>
      <c r="X898">
        <f>VLOOKUP($F898,'(참고)타워 스텟 가치'!$B$7:$L$11,X$2,0)+(VLOOKUP($F898,'(참고)타워 스텟 가치'!$B$7:$L$11,X$2,0)*$E898)</f>
        <v>21.77999999999998</v>
      </c>
      <c r="Y898">
        <f>VLOOKUP($F898,'(참고)타워 스텟 가치'!$B$7:$L$11,Y$2,0)+(VLOOKUP($F898,'(참고)타워 스텟 가치'!$B$7:$L$11,Y$2,0)*$E898)</f>
        <v>0</v>
      </c>
      <c r="Z898">
        <f>VLOOKUP($F898,'(참고)타워 스텟 가치'!$B$7:$L$11,Z$2,0)+(VLOOKUP($F898,'(참고)타워 스텟 가치'!$B$7:$L$11,Z$2,0)*$E898)</f>
        <v>0</v>
      </c>
      <c r="AA898">
        <f>VLOOKUP($F898,'(참고)타워 스텟 가치'!$B$7:$L$11,AA$2,0)+(VLOOKUP($F898,'(참고)타워 스텟 가치'!$B$7:$L$11,AA$2,0)*$E898)</f>
        <v>72.599999999999937</v>
      </c>
      <c r="AB898">
        <f>SUM('스테이지별 몬스터 스텟'!S898*'(참고)타워 스텟 가치'!$Q$17,'스테이지별 몬스터 스텟'!T898*'(참고)타워 스텟 가치'!$R$17,'스테이지별 몬스터 스텟'!U898*'(참고)타워 스텟 가치'!$S$17,'스테이지별 몬스터 스텟'!V898*'(참고)타워 스텟 가치'!$T$17,'스테이지별 몬스터 스텟'!W898*'(참고)타워 스텟 가치'!$U$17,'스테이지별 몬스터 스텟'!X898*'(참고)타워 스텟 가치'!$V$17,'스테이지별 몬스터 스텟'!Y898*'(참고)타워 스텟 가치'!$W$17,'스테이지별 몬스터 스텟'!Z898*'(참고)타워 스텟 가치'!$X$17,'스테이지별 몬스터 스텟'!AA898*'(참고)타워 스텟 가치'!$Y$17)</f>
        <v>562492.54874999949</v>
      </c>
      <c r="AC898">
        <v>2</v>
      </c>
      <c r="AD898">
        <f>VLOOKUP($F898,'(참고)타워 스텟 가치'!$B$12:$L$16,AD$2,0)+(VLOOKUP($F898,'(참고)타워 스텟 가치'!$B$12:$L$16,AD$2,0)*$E898)</f>
        <v>612.56249999999943</v>
      </c>
      <c r="AE898">
        <f>VLOOKUP($F898,'(참고)타워 스텟 가치'!$B$12:$L$16,AE$2,0)+(VLOOKUP($F898,'(참고)타워 스텟 가치'!$B$12:$L$16,AE$2,0)*$E898)</f>
        <v>735.07499999999936</v>
      </c>
      <c r="AF898">
        <f>VLOOKUP($F898,'(참고)타워 스텟 가치'!$B$12:$L$16,AF$2,0)+(VLOOKUP($F898,'(참고)타워 스텟 가치'!$B$12:$L$16,AF$2,0)*$E898)</f>
        <v>362999.99999999971</v>
      </c>
      <c r="AG898">
        <f>VLOOKUP($F898,'(참고)타워 스텟 가치'!$B$12:$L$16,AG$2,0)+(VLOOKUP($F898,'(참고)타워 스텟 가치'!$B$12:$L$16,AG$2,0)*$E898)</f>
        <v>3675.3749999999968</v>
      </c>
      <c r="AH898">
        <f>VLOOKUP($F898,'(참고)타워 스텟 가치'!$B$12:$L$16,AH$2,0)+(VLOOKUP($F898,'(참고)타워 스텟 가치'!$B$12:$L$16,AH$2,0)*$E898)</f>
        <v>122.51249999999989</v>
      </c>
      <c r="AI898">
        <f>VLOOKUP($F898,'(참고)타워 스텟 가치'!$B$12:$L$16,AI$2,0)+(VLOOKUP($F898,'(참고)타워 스텟 가치'!$B$12:$L$16,AI$2,0)*$E898)</f>
        <v>21.77999999999998</v>
      </c>
      <c r="AJ898">
        <f>VLOOKUP($F898,'(참고)타워 스텟 가치'!$B$12:$L$16,AJ$2,0)+(VLOOKUP($F898,'(참고)타워 스텟 가치'!$B$12:$L$16,AJ$2,0)*$E898)</f>
        <v>0</v>
      </c>
      <c r="AK898">
        <f>VLOOKUP($F898,'(참고)타워 스텟 가치'!$B$12:$L$16,AK$2,0)+(VLOOKUP($F898,'(참고)타워 스텟 가치'!$B$12:$L$16,AK$2,0)*$E898)</f>
        <v>0</v>
      </c>
      <c r="AL898">
        <f>VLOOKUP($F898,'(참고)타워 스텟 가치'!$B$12:$L$16,AL$2,0)+(VLOOKUP($F898,'(참고)타워 스텟 가치'!$B$12:$L$16,AL$2,0)*$E898)</f>
        <v>145.19999999999987</v>
      </c>
      <c r="AM898">
        <f>SUM('스테이지별 몬스터 스텟'!AD898*'(참고)타워 스텟 가치'!$Q$17,'스테이지별 몬스터 스텟'!AE898*'(참고)타워 스텟 가치'!$R$17,'스테이지별 몬스터 스텟'!AF898*'(참고)타워 스텟 가치'!$S$17,'스테이지별 몬스터 스텟'!AG898*'(참고)타워 스텟 가치'!$T$17,'스테이지별 몬스터 스텟'!AH898*'(참고)타워 스텟 가치'!$U$17,'스테이지별 몬스터 스텟'!AI898*'(참고)타워 스텟 가치'!$V$17,'스테이지별 몬스터 스텟'!AJ898*'(참고)타워 스텟 가치'!$W$17,'스테이지별 몬스터 스텟'!AK898*'(참고)타워 스텟 가치'!$X$17,'스테이지별 몬스터 스텟'!AL898*'(참고)타워 스텟 가치'!$Y$17)</f>
        <v>554735.69249999966</v>
      </c>
      <c r="AN898">
        <v>3</v>
      </c>
    </row>
    <row r="899" spans="3:40" x14ac:dyDescent="0.3">
      <c r="C899">
        <v>5</v>
      </c>
      <c r="D899">
        <f t="shared" si="41"/>
        <v>179</v>
      </c>
      <c r="E899" s="52">
        <f>VLOOKUP(D899,'스테이지별 난이도 설정'!B:C,2,0)</f>
        <v>71.599999999999937</v>
      </c>
      <c r="F899" t="str">
        <f t="shared" si="42"/>
        <v>스페셜</v>
      </c>
      <c r="G899">
        <f t="shared" si="40"/>
        <v>6</v>
      </c>
      <c r="H899">
        <f>VLOOKUP($F899,'(참고)타워 스텟 가치'!$B$2:$L$6,H$2,0)+(VLOOKUP($F899,'(참고)타워 스텟 가치'!$B$2:$L$6,H$2,0)*$E899)</f>
        <v>2756.5312499999977</v>
      </c>
      <c r="I899">
        <f>VLOOKUP($F899,'(참고)타워 스텟 가치'!$B$2:$L$6,I$2,0)+(VLOOKUP($F899,'(참고)타워 스텟 가치'!$B$2:$L$6,I$2,0)*$E899)</f>
        <v>551.30624999999952</v>
      </c>
      <c r="J899">
        <f>VLOOKUP($F899,'(참고)타워 스텟 가치'!$B$2:$L$6,J$2,0)+(VLOOKUP($F899,'(참고)타워 스텟 가치'!$B$2:$L$6,J$2,0)*$E899)</f>
        <v>362999.99999999971</v>
      </c>
      <c r="K899">
        <f>VLOOKUP($F899,'(참고)타워 스텟 가치'!$B$2:$L$6,K$2,0)+(VLOOKUP($F899,'(참고)타워 스텟 가치'!$B$2:$L$6,K$2,0)*$E899)</f>
        <v>11026.124999999991</v>
      </c>
      <c r="L899">
        <f>VLOOKUP($F899,'(참고)타워 스텟 가치'!$B$2:$L$6,L$2,0)+(VLOOKUP($F899,'(참고)타워 스텟 가치'!$B$2:$L$6,L$2,0)*$E899)</f>
        <v>183.76874999999984</v>
      </c>
      <c r="M899">
        <f>VLOOKUP($F899,'(참고)타워 스텟 가치'!$B$2:$L$6,M$2,0)+(VLOOKUP($F899,'(참고)타워 스텟 가치'!$B$2:$L$6,M$2,0)*$E899)</f>
        <v>21.77999999999998</v>
      </c>
      <c r="N899">
        <f>VLOOKUP($F899,'(참고)타워 스텟 가치'!$B$2:$L$6,N$2,0)+(VLOOKUP($F899,'(참고)타워 스텟 가치'!$B$2:$L$6,N$2,0)*$E899)</f>
        <v>0</v>
      </c>
      <c r="O899">
        <f>VLOOKUP($F899,'(참고)타워 스텟 가치'!$B$2:$L$6,O$2,0)+(VLOOKUP($F899,'(참고)타워 스텟 가치'!$B$2:$L$6,O$2,0)*$E899)</f>
        <v>0</v>
      </c>
      <c r="P899">
        <f>VLOOKUP($F899,'(참고)타워 스텟 가치'!$B$2:$L$6,P$2,0)+(VLOOKUP($F899,'(참고)타워 스텟 가치'!$B$2:$L$6,P$2,0)*$E899)</f>
        <v>72.599999999999937</v>
      </c>
      <c r="Q899">
        <f>SUM('스테이지별 몬스터 스텟'!H899*'(참고)타워 스텟 가치'!$Q$17,'스테이지별 몬스터 스텟'!I899*'(참고)타워 스텟 가치'!$R$17,'스테이지별 몬스터 스텟'!J899*'(참고)타워 스텟 가치'!$S$17,'스테이지별 몬스터 스텟'!K899*'(참고)타워 스텟 가치'!$T$17,'스테이지별 몬스터 스텟'!L899*'(참고)타워 스텟 가치'!$U$17,'스테이지별 몬스터 스텟'!M899*'(참고)타워 스텟 가치'!$V$17,'스테이지별 몬스터 스텟'!N899*'(참고)타워 스텟 가치'!$W$17,'스테이지별 몬스터 스텟'!O899*'(참고)타워 스텟 가치'!$X$17,'스테이지별 몬스터 스텟'!P899*'(참고)타워 스텟 가치'!$Y$17)</f>
        <v>573426.78937499947</v>
      </c>
      <c r="R899">
        <v>1</v>
      </c>
      <c r="S899">
        <f>VLOOKUP($F899,'(참고)타워 스텟 가치'!$B$7:$L$11,S$2,0)+(VLOOKUP($F899,'(참고)타워 스텟 가치'!$B$7:$L$11,S$2,0)*$E899)</f>
        <v>918.8437499999992</v>
      </c>
      <c r="T899">
        <f>VLOOKUP($F899,'(참고)타워 스텟 가치'!$B$7:$L$11,T$2,0)+(VLOOKUP($F899,'(참고)타워 스텟 가치'!$B$7:$L$11,T$2,0)*$E899)</f>
        <v>1653.9187499999987</v>
      </c>
      <c r="U899">
        <f>VLOOKUP($F899,'(참고)타워 스텟 가치'!$B$7:$L$11,U$2,0)+(VLOOKUP($F899,'(참고)타워 스텟 가치'!$B$7:$L$11,U$2,0)*$E899)</f>
        <v>362999.99999999971</v>
      </c>
      <c r="V899">
        <f>VLOOKUP($F899,'(참고)타워 스텟 가치'!$B$7:$L$11,V$2,0)+(VLOOKUP($F899,'(참고)타워 스텟 가치'!$B$7:$L$11,V$2,0)*$E899)</f>
        <v>11026.124999999991</v>
      </c>
      <c r="W899">
        <f>VLOOKUP($F899,'(참고)타워 스텟 가치'!$B$7:$L$11,W$2,0)+(VLOOKUP($F899,'(참고)타워 스텟 가치'!$B$7:$L$11,W$2,0)*$E899)</f>
        <v>183.76874999999984</v>
      </c>
      <c r="X899">
        <f>VLOOKUP($F899,'(참고)타워 스텟 가치'!$B$7:$L$11,X$2,0)+(VLOOKUP($F899,'(참고)타워 스텟 가치'!$B$7:$L$11,X$2,0)*$E899)</f>
        <v>21.77999999999998</v>
      </c>
      <c r="Y899">
        <f>VLOOKUP($F899,'(참고)타워 스텟 가치'!$B$7:$L$11,Y$2,0)+(VLOOKUP($F899,'(참고)타워 스텟 가치'!$B$7:$L$11,Y$2,0)*$E899)</f>
        <v>0</v>
      </c>
      <c r="Z899">
        <f>VLOOKUP($F899,'(참고)타워 스텟 가치'!$B$7:$L$11,Z$2,0)+(VLOOKUP($F899,'(참고)타워 스텟 가치'!$B$7:$L$11,Z$2,0)*$E899)</f>
        <v>0</v>
      </c>
      <c r="AA899">
        <f>VLOOKUP($F899,'(참고)타워 스텟 가치'!$B$7:$L$11,AA$2,0)+(VLOOKUP($F899,'(참고)타워 스텟 가치'!$B$7:$L$11,AA$2,0)*$E899)</f>
        <v>72.599999999999937</v>
      </c>
      <c r="AB899">
        <f>SUM('스테이지별 몬스터 스텟'!S899*'(참고)타워 스텟 가치'!$Q$17,'스테이지별 몬스터 스텟'!T899*'(참고)타워 스텟 가치'!$R$17,'스테이지별 몬스터 스텟'!U899*'(참고)타워 스텟 가치'!$S$17,'스테이지별 몬스터 스텟'!V899*'(참고)타워 스텟 가치'!$T$17,'스테이지별 몬스터 스텟'!W899*'(참고)타워 스텟 가치'!$U$17,'스테이지별 몬스터 스텟'!X899*'(참고)타워 스텟 가치'!$V$17,'스테이지별 몬스터 스텟'!Y899*'(참고)타워 스텟 가치'!$W$17,'스테이지별 몬스터 스텟'!Z899*'(참고)타워 스텟 가치'!$X$17,'스테이지별 몬스터 스텟'!AA899*'(참고)타워 스텟 가치'!$Y$17)</f>
        <v>571405.33312499954</v>
      </c>
      <c r="AC899">
        <v>2</v>
      </c>
      <c r="AD899">
        <f>VLOOKUP($F899,'(참고)타워 스텟 가치'!$B$12:$L$16,AD$2,0)+(VLOOKUP($F899,'(참고)타워 스텟 가치'!$B$12:$L$16,AD$2,0)*$E899)</f>
        <v>918.8437499999992</v>
      </c>
      <c r="AE899">
        <f>VLOOKUP($F899,'(참고)타워 스텟 가치'!$B$12:$L$16,AE$2,0)+(VLOOKUP($F899,'(참고)타워 스텟 가치'!$B$12:$L$16,AE$2,0)*$E899)</f>
        <v>1102.612499999999</v>
      </c>
      <c r="AF899">
        <f>VLOOKUP($F899,'(참고)타워 스텟 가치'!$B$12:$L$16,AF$2,0)+(VLOOKUP($F899,'(참고)타워 스텟 가치'!$B$12:$L$16,AF$2,0)*$E899)</f>
        <v>362999.99999999971</v>
      </c>
      <c r="AG899">
        <f>VLOOKUP($F899,'(참고)타워 스텟 가치'!$B$12:$L$16,AG$2,0)+(VLOOKUP($F899,'(참고)타워 스텟 가치'!$B$12:$L$16,AG$2,0)*$E899)</f>
        <v>5513.0624999999955</v>
      </c>
      <c r="AH899">
        <f>VLOOKUP($F899,'(참고)타워 스텟 가치'!$B$12:$L$16,AH$2,0)+(VLOOKUP($F899,'(참고)타워 스텟 가치'!$B$12:$L$16,AH$2,0)*$E899)</f>
        <v>183.76874999999984</v>
      </c>
      <c r="AI899">
        <f>VLOOKUP($F899,'(참고)타워 스텟 가치'!$B$12:$L$16,AI$2,0)+(VLOOKUP($F899,'(참고)타워 스텟 가치'!$B$12:$L$16,AI$2,0)*$E899)</f>
        <v>21.77999999999998</v>
      </c>
      <c r="AJ899">
        <f>VLOOKUP($F899,'(참고)타워 스텟 가치'!$B$12:$L$16,AJ$2,0)+(VLOOKUP($F899,'(참고)타워 스텟 가치'!$B$12:$L$16,AJ$2,0)*$E899)</f>
        <v>0</v>
      </c>
      <c r="AK899">
        <f>VLOOKUP($F899,'(참고)타워 스텟 가치'!$B$12:$L$16,AK$2,0)+(VLOOKUP($F899,'(참고)타워 스텟 가치'!$B$12:$L$16,AK$2,0)*$E899)</f>
        <v>0</v>
      </c>
      <c r="AL899">
        <f>VLOOKUP($F899,'(참고)타워 스텟 가치'!$B$12:$L$16,AL$2,0)+(VLOOKUP($F899,'(참고)타워 스텟 가치'!$B$12:$L$16,AL$2,0)*$E899)</f>
        <v>145.19999999999987</v>
      </c>
      <c r="AM899">
        <f>SUM('스테이지별 몬스터 스텟'!AD899*'(참고)타워 스텟 가치'!$Q$17,'스테이지별 몬스터 스텟'!AE899*'(참고)타워 스텟 가치'!$R$17,'스테이지별 몬스터 스텟'!AF899*'(참고)타워 스텟 가치'!$S$17,'스테이지별 몬스터 스텟'!AG899*'(참고)타워 스텟 가치'!$T$17,'스테이지별 몬스터 스텟'!AH899*'(참고)타워 스텟 가치'!$U$17,'스테이지별 몬스터 스텟'!AI899*'(참고)타워 스텟 가치'!$V$17,'스테이지별 몬스터 스텟'!AJ899*'(참고)타워 스텟 가치'!$W$17,'스테이지별 몬스터 스텟'!AK899*'(참고)타워 스텟 가치'!$X$17,'스테이지별 몬스터 스텟'!AL899*'(참고)타워 스텟 가치'!$Y$17)</f>
        <v>559697.44874999952</v>
      </c>
      <c r="AN899">
        <v>3</v>
      </c>
    </row>
    <row r="900" spans="3:40" x14ac:dyDescent="0.3">
      <c r="C900">
        <v>1</v>
      </c>
      <c r="D900">
        <f t="shared" si="41"/>
        <v>180</v>
      </c>
      <c r="E900" s="52">
        <f>VLOOKUP(D900,'스테이지별 난이도 설정'!B:C,2,0)</f>
        <v>71.999999999999943</v>
      </c>
      <c r="F900" t="str">
        <f t="shared" si="42"/>
        <v>일반</v>
      </c>
      <c r="G900">
        <f t="shared" si="40"/>
        <v>6</v>
      </c>
      <c r="H900">
        <f>VLOOKUP($F900,'(참고)타워 스텟 가치'!$B$2:$L$6,H$2,0)+(VLOOKUP($F900,'(참고)타워 스텟 가치'!$B$2:$L$6,H$2,0)*$E900)</f>
        <v>547.49999999999955</v>
      </c>
      <c r="I900">
        <f>VLOOKUP($F900,'(참고)타워 스텟 가치'!$B$2:$L$6,I$2,0)+(VLOOKUP($F900,'(참고)타워 스텟 가치'!$B$2:$L$6,I$2,0)*$E900)</f>
        <v>109.49999999999991</v>
      </c>
      <c r="J900">
        <f>VLOOKUP($F900,'(참고)타워 스텟 가치'!$B$2:$L$6,J$2,0)+(VLOOKUP($F900,'(참고)타워 스텟 가치'!$B$2:$L$6,J$2,0)*$E900)</f>
        <v>364999.99999999971</v>
      </c>
      <c r="K900">
        <f>VLOOKUP($F900,'(참고)타워 스텟 가치'!$B$2:$L$6,K$2,0)+(VLOOKUP($F900,'(참고)타워 스텟 가치'!$B$2:$L$6,K$2,0)*$E900)</f>
        <v>2189.9999999999982</v>
      </c>
      <c r="L900">
        <f>VLOOKUP($F900,'(참고)타워 스텟 가치'!$B$2:$L$6,L$2,0)+(VLOOKUP($F900,'(참고)타워 스텟 가치'!$B$2:$L$6,L$2,0)*$E900)</f>
        <v>36.499999999999972</v>
      </c>
      <c r="M900">
        <f>VLOOKUP($F900,'(참고)타워 스텟 가치'!$B$2:$L$6,M$2,0)+(VLOOKUP($F900,'(참고)타워 스텟 가치'!$B$2:$L$6,M$2,0)*$E900)</f>
        <v>21.899999999999984</v>
      </c>
      <c r="N900">
        <f>VLOOKUP($F900,'(참고)타워 스텟 가치'!$B$2:$L$6,N$2,0)+(VLOOKUP($F900,'(참고)타워 스텟 가치'!$B$2:$L$6,N$2,0)*$E900)</f>
        <v>0</v>
      </c>
      <c r="O900">
        <f>VLOOKUP($F900,'(참고)타워 스텟 가치'!$B$2:$L$6,O$2,0)+(VLOOKUP($F900,'(참고)타워 스텟 가치'!$B$2:$L$6,O$2,0)*$E900)</f>
        <v>0</v>
      </c>
      <c r="P900">
        <f>VLOOKUP($F900,'(참고)타워 스텟 가치'!$B$2:$L$6,P$2,0)+(VLOOKUP($F900,'(참고)타워 스텟 가치'!$B$2:$L$6,P$2,0)*$E900)</f>
        <v>51.099999999999959</v>
      </c>
      <c r="Q900">
        <f>SUM('스테이지별 몬스터 스텟'!H900*'(참고)타워 스텟 가치'!$Q$17,'스테이지별 몬스터 스텟'!I900*'(참고)타워 스텟 가치'!$R$17,'스테이지별 몬스터 스텟'!J900*'(참고)타워 스텟 가치'!$S$17,'스테이지별 몬스터 스텟'!K900*'(참고)타워 스텟 가치'!$T$17,'스테이지별 몬스터 스텟'!L900*'(참고)타워 스텟 가치'!$U$17,'스테이지별 몬스터 스텟'!M900*'(참고)타워 스텟 가치'!$V$17,'스테이지별 몬스터 스텟'!N900*'(참고)타워 스텟 가치'!$W$17,'스테이지별 몬스터 스텟'!O900*'(참고)타워 스텟 가치'!$X$17,'스테이지별 몬스터 스텟'!P900*'(참고)타워 스텟 가치'!$Y$17)</f>
        <v>553336.34999999951</v>
      </c>
      <c r="R900">
        <v>1</v>
      </c>
      <c r="S900">
        <f>VLOOKUP($F900,'(참고)타워 스텟 가치'!$B$7:$L$11,S$2,0)+(VLOOKUP($F900,'(참고)타워 스텟 가치'!$B$7:$L$11,S$2,0)*$E900)</f>
        <v>182.49999999999986</v>
      </c>
      <c r="T900">
        <f>VLOOKUP($F900,'(참고)타워 스텟 가치'!$B$7:$L$11,T$2,0)+(VLOOKUP($F900,'(참고)타워 스텟 가치'!$B$7:$L$11,T$2,0)*$E900)</f>
        <v>328.49999999999977</v>
      </c>
      <c r="U900">
        <f>VLOOKUP($F900,'(참고)타워 스텟 가치'!$B$7:$L$11,U$2,0)+(VLOOKUP($F900,'(참고)타워 스텟 가치'!$B$7:$L$11,U$2,0)*$E900)</f>
        <v>364999.99999999971</v>
      </c>
      <c r="V900">
        <f>VLOOKUP($F900,'(참고)타워 스텟 가치'!$B$7:$L$11,V$2,0)+(VLOOKUP($F900,'(참고)타워 스텟 가치'!$B$7:$L$11,V$2,0)*$E900)</f>
        <v>2189.9999999999982</v>
      </c>
      <c r="W900">
        <f>VLOOKUP($F900,'(참고)타워 스텟 가치'!$B$7:$L$11,W$2,0)+(VLOOKUP($F900,'(참고)타워 스텟 가치'!$B$7:$L$11,W$2,0)*$E900)</f>
        <v>36.499999999999972</v>
      </c>
      <c r="X900">
        <f>VLOOKUP($F900,'(참고)타워 스텟 가치'!$B$7:$L$11,X$2,0)+(VLOOKUP($F900,'(참고)타워 스텟 가치'!$B$7:$L$11,X$2,0)*$E900)</f>
        <v>21.899999999999984</v>
      </c>
      <c r="Y900">
        <f>VLOOKUP($F900,'(참고)타워 스텟 가치'!$B$7:$L$11,Y$2,0)+(VLOOKUP($F900,'(참고)타워 스텟 가치'!$B$7:$L$11,Y$2,0)*$E900)</f>
        <v>0</v>
      </c>
      <c r="Z900">
        <f>VLOOKUP($F900,'(참고)타워 스텟 가치'!$B$7:$L$11,Z$2,0)+(VLOOKUP($F900,'(참고)타워 스텟 가치'!$B$7:$L$11,Z$2,0)*$E900)</f>
        <v>0</v>
      </c>
      <c r="AA900">
        <f>VLOOKUP($F900,'(참고)타워 스텟 가치'!$B$7:$L$11,AA$2,0)+(VLOOKUP($F900,'(참고)타워 스텟 가치'!$B$7:$L$11,AA$2,0)*$E900)</f>
        <v>51.099999999999959</v>
      </c>
      <c r="AB900">
        <f>SUM('스테이지별 몬스터 스텟'!S900*'(참고)타워 스텟 가치'!$Q$17,'스테이지별 몬스터 스텟'!T900*'(참고)타워 스텟 가치'!$R$17,'스테이지별 몬스터 스텟'!U900*'(참고)타워 스텟 가치'!$S$17,'스테이지별 몬스터 스텟'!V900*'(참고)타워 스텟 가치'!$T$17,'스테이지별 몬스터 스텟'!W900*'(참고)타워 스텟 가치'!$U$17,'스테이지별 몬스터 스텟'!X900*'(참고)타워 스텟 가치'!$V$17,'스테이지별 몬스터 스텟'!Y900*'(참고)타워 스텟 가치'!$W$17,'스테이지별 몬스터 스텟'!Z900*'(참고)타워 스텟 가치'!$X$17,'스테이지별 몬스터 스텟'!AA900*'(참고)타워 스텟 가치'!$Y$17)</f>
        <v>552934.84999999951</v>
      </c>
      <c r="AC900">
        <v>2</v>
      </c>
      <c r="AD900">
        <f>VLOOKUP($F900,'(참고)타워 스텟 가치'!$B$12:$L$16,AD$2,0)+(VLOOKUP($F900,'(참고)타워 스텟 가치'!$B$12:$L$16,AD$2,0)*$E900)</f>
        <v>182.49999999999986</v>
      </c>
      <c r="AE900">
        <f>VLOOKUP($F900,'(참고)타워 스텟 가치'!$B$12:$L$16,AE$2,0)+(VLOOKUP($F900,'(참고)타워 스텟 가치'!$B$12:$L$16,AE$2,0)*$E900)</f>
        <v>218.99999999999983</v>
      </c>
      <c r="AF900">
        <f>VLOOKUP($F900,'(참고)타워 스텟 가치'!$B$12:$L$16,AF$2,0)+(VLOOKUP($F900,'(참고)타워 스텟 가치'!$B$12:$L$16,AF$2,0)*$E900)</f>
        <v>364999.99999999971</v>
      </c>
      <c r="AG900">
        <f>VLOOKUP($F900,'(참고)타워 스텟 가치'!$B$12:$L$16,AG$2,0)+(VLOOKUP($F900,'(참고)타워 스텟 가치'!$B$12:$L$16,AG$2,0)*$E900)</f>
        <v>1094.9999999999991</v>
      </c>
      <c r="AH900">
        <f>VLOOKUP($F900,'(참고)타워 스텟 가치'!$B$12:$L$16,AH$2,0)+(VLOOKUP($F900,'(참고)타워 스텟 가치'!$B$12:$L$16,AH$2,0)*$E900)</f>
        <v>36.499999999999972</v>
      </c>
      <c r="AI900">
        <f>VLOOKUP($F900,'(참고)타워 스텟 가치'!$B$12:$L$16,AI$2,0)+(VLOOKUP($F900,'(참고)타워 스텟 가치'!$B$12:$L$16,AI$2,0)*$E900)</f>
        <v>21.899999999999984</v>
      </c>
      <c r="AJ900">
        <f>VLOOKUP($F900,'(참고)타워 스텟 가치'!$B$12:$L$16,AJ$2,0)+(VLOOKUP($F900,'(참고)타워 스텟 가치'!$B$12:$L$16,AJ$2,0)*$E900)</f>
        <v>0</v>
      </c>
      <c r="AK900">
        <f>VLOOKUP($F900,'(참고)타워 스텟 가치'!$B$12:$L$16,AK$2,0)+(VLOOKUP($F900,'(참고)타워 스텟 가치'!$B$12:$L$16,AK$2,0)*$E900)</f>
        <v>0</v>
      </c>
      <c r="AL900">
        <f>VLOOKUP($F900,'(참고)타워 스텟 가치'!$B$12:$L$16,AL$2,0)+(VLOOKUP($F900,'(참고)타워 스텟 가치'!$B$12:$L$16,AL$2,0)*$E900)</f>
        <v>102.19999999999992</v>
      </c>
      <c r="AM900">
        <f>SUM('스테이지별 몬스터 스텟'!AD900*'(참고)타워 스텟 가치'!$Q$17,'스테이지별 몬스터 스텟'!AE900*'(참고)타워 스텟 가치'!$R$17,'스테이지별 몬스터 스텟'!AF900*'(참고)타워 스텟 가치'!$S$17,'스테이지별 몬스터 스텟'!AG900*'(참고)타워 스텟 가치'!$T$17,'스테이지별 몬스터 스텟'!AH900*'(참고)타워 스텟 가치'!$U$17,'스테이지별 몬스터 스텟'!AI900*'(참고)타워 스텟 가치'!$V$17,'스테이지별 몬스터 스텟'!AJ900*'(참고)타워 스텟 가치'!$W$17,'스테이지별 몬스터 스텟'!AK900*'(참고)타워 스텟 가치'!$X$17,'스테이지별 몬스터 스텟'!AL900*'(참고)타워 스텟 가치'!$Y$17)</f>
        <v>550682.79999999958</v>
      </c>
      <c r="AN900">
        <v>3</v>
      </c>
    </row>
    <row r="901" spans="3:40" x14ac:dyDescent="0.3">
      <c r="C901">
        <v>2</v>
      </c>
      <c r="D901">
        <f t="shared" si="41"/>
        <v>180</v>
      </c>
      <c r="E901" s="52">
        <f>VLOOKUP(D901,'스테이지별 난이도 설정'!B:C,2,0)</f>
        <v>71.999999999999943</v>
      </c>
      <c r="F901" t="str">
        <f t="shared" si="42"/>
        <v>레어</v>
      </c>
      <c r="G901">
        <f t="shared" si="40"/>
        <v>6</v>
      </c>
      <c r="H901">
        <f>VLOOKUP($F901,'(참고)타워 스텟 가치'!$B$2:$L$6,H$2,0)+(VLOOKUP($F901,'(참고)타워 스텟 가치'!$B$2:$L$6,H$2,0)*$E901)</f>
        <v>821.24999999999932</v>
      </c>
      <c r="I901">
        <f>VLOOKUP($F901,'(참고)타워 스텟 가치'!$B$2:$L$6,I$2,0)+(VLOOKUP($F901,'(참고)타워 스텟 가치'!$B$2:$L$6,I$2,0)*$E901)</f>
        <v>164.24999999999989</v>
      </c>
      <c r="J901">
        <f>VLOOKUP($F901,'(참고)타워 스텟 가치'!$B$2:$L$6,J$2,0)+(VLOOKUP($F901,'(참고)타워 스텟 가치'!$B$2:$L$6,J$2,0)*$E901)</f>
        <v>364999.99999999971</v>
      </c>
      <c r="K901">
        <f>VLOOKUP($F901,'(참고)타워 스텟 가치'!$B$2:$L$6,K$2,0)+(VLOOKUP($F901,'(참고)타워 스텟 가치'!$B$2:$L$6,K$2,0)*$E901)</f>
        <v>3284.9999999999973</v>
      </c>
      <c r="L901">
        <f>VLOOKUP($F901,'(참고)타워 스텟 가치'!$B$2:$L$6,L$2,0)+(VLOOKUP($F901,'(참고)타워 스텟 가치'!$B$2:$L$6,L$2,0)*$E901)</f>
        <v>54.749999999999957</v>
      </c>
      <c r="M901">
        <f>VLOOKUP($F901,'(참고)타워 스텟 가치'!$B$2:$L$6,M$2,0)+(VLOOKUP($F901,'(참고)타워 스텟 가치'!$B$2:$L$6,M$2,0)*$E901)</f>
        <v>21.899999999999984</v>
      </c>
      <c r="N901">
        <f>VLOOKUP($F901,'(참고)타워 스텟 가치'!$B$2:$L$6,N$2,0)+(VLOOKUP($F901,'(참고)타워 스텟 가치'!$B$2:$L$6,N$2,0)*$E901)</f>
        <v>0</v>
      </c>
      <c r="O901">
        <f>VLOOKUP($F901,'(참고)타워 스텟 가치'!$B$2:$L$6,O$2,0)+(VLOOKUP($F901,'(참고)타워 스텟 가치'!$B$2:$L$6,O$2,0)*$E901)</f>
        <v>0</v>
      </c>
      <c r="P901">
        <f>VLOOKUP($F901,'(참고)타워 스텟 가치'!$B$2:$L$6,P$2,0)+(VLOOKUP($F901,'(참고)타워 스텟 가치'!$B$2:$L$6,P$2,0)*$E901)</f>
        <v>51.099999999999959</v>
      </c>
      <c r="Q901">
        <f>SUM('스테이지별 몬스터 스텟'!H901*'(참고)타워 스텟 가치'!$Q$17,'스테이지별 몬스터 스텟'!I901*'(참고)타워 스텟 가치'!$R$17,'스테이지별 몬스터 스텟'!J901*'(참고)타워 스텟 가치'!$S$17,'스테이지별 몬스터 스텟'!K901*'(참고)타워 스텟 가치'!$T$17,'스테이지별 몬스터 스텟'!L901*'(참고)타워 스텟 가치'!$U$17,'스테이지별 몬스터 스텟'!M901*'(참고)타워 스텟 가치'!$V$17,'스테이지별 몬스터 스텟'!N901*'(참고)타워 스텟 가치'!$W$17,'스테이지별 몬스터 스텟'!O901*'(참고)타워 스텟 가치'!$X$17,'스테이지별 몬스터 스텟'!P901*'(참고)타워 스텟 가치'!$Y$17)</f>
        <v>556192.47499999951</v>
      </c>
      <c r="R901">
        <v>1</v>
      </c>
      <c r="S901">
        <f>VLOOKUP($F901,'(참고)타워 스텟 가치'!$B$7:$L$11,S$2,0)+(VLOOKUP($F901,'(참고)타워 스텟 가치'!$B$7:$L$11,S$2,0)*$E901)</f>
        <v>273.74999999999977</v>
      </c>
      <c r="T901">
        <f>VLOOKUP($F901,'(참고)타워 스텟 가치'!$B$7:$L$11,T$2,0)+(VLOOKUP($F901,'(참고)타워 스텟 가치'!$B$7:$L$11,T$2,0)*$E901)</f>
        <v>492.7499999999996</v>
      </c>
      <c r="U901">
        <f>VLOOKUP($F901,'(참고)타워 스텟 가치'!$B$7:$L$11,U$2,0)+(VLOOKUP($F901,'(참고)타워 스텟 가치'!$B$7:$L$11,U$2,0)*$E901)</f>
        <v>364999.99999999971</v>
      </c>
      <c r="V901">
        <f>VLOOKUP($F901,'(참고)타워 스텟 가치'!$B$7:$L$11,V$2,0)+(VLOOKUP($F901,'(참고)타워 스텟 가치'!$B$7:$L$11,V$2,0)*$E901)</f>
        <v>3284.9999999999973</v>
      </c>
      <c r="W901">
        <f>VLOOKUP($F901,'(참고)타워 스텟 가치'!$B$7:$L$11,W$2,0)+(VLOOKUP($F901,'(참고)타워 스텟 가치'!$B$7:$L$11,W$2,0)*$E901)</f>
        <v>54.749999999999957</v>
      </c>
      <c r="X901">
        <f>VLOOKUP($F901,'(참고)타워 스텟 가치'!$B$7:$L$11,X$2,0)+(VLOOKUP($F901,'(참고)타워 스텟 가치'!$B$7:$L$11,X$2,0)*$E901)</f>
        <v>21.899999999999984</v>
      </c>
      <c r="Y901">
        <f>VLOOKUP($F901,'(참고)타워 스텟 가치'!$B$7:$L$11,Y$2,0)+(VLOOKUP($F901,'(참고)타워 스텟 가치'!$B$7:$L$11,Y$2,0)*$E901)</f>
        <v>0</v>
      </c>
      <c r="Z901">
        <f>VLOOKUP($F901,'(참고)타워 스텟 가치'!$B$7:$L$11,Z$2,0)+(VLOOKUP($F901,'(참고)타워 스텟 가치'!$B$7:$L$11,Z$2,0)*$E901)</f>
        <v>0</v>
      </c>
      <c r="AA901">
        <f>VLOOKUP($F901,'(참고)타워 스텟 가치'!$B$7:$L$11,AA$2,0)+(VLOOKUP($F901,'(참고)타워 스텟 가치'!$B$7:$L$11,AA$2,0)*$E901)</f>
        <v>51.099999999999959</v>
      </c>
      <c r="AB901">
        <f>SUM('스테이지별 몬스터 스텟'!S901*'(참고)타워 스텟 가치'!$Q$17,'스테이지별 몬스터 스텟'!T901*'(참고)타워 스텟 가치'!$R$17,'스테이지별 몬스터 스텟'!U901*'(참고)타워 스텟 가치'!$S$17,'스테이지별 몬스터 스텟'!V901*'(참고)타워 스텟 가치'!$T$17,'스테이지별 몬스터 스텟'!W901*'(참고)타워 스텟 가치'!$U$17,'스테이지별 몬스터 스텟'!X901*'(참고)타워 스텟 가치'!$V$17,'스테이지별 몬스터 스텟'!Y901*'(참고)타워 스텟 가치'!$W$17,'스테이지별 몬스터 스텟'!Z901*'(참고)타워 스텟 가치'!$X$17,'스테이지별 몬스터 스텟'!AA901*'(참고)타워 스텟 가치'!$Y$17)</f>
        <v>555590.22499999951</v>
      </c>
      <c r="AC901">
        <v>2</v>
      </c>
      <c r="AD901">
        <f>VLOOKUP($F901,'(참고)타워 스텟 가치'!$B$12:$L$16,AD$2,0)+(VLOOKUP($F901,'(참고)타워 스텟 가치'!$B$12:$L$16,AD$2,0)*$E901)</f>
        <v>273.74999999999977</v>
      </c>
      <c r="AE901">
        <f>VLOOKUP($F901,'(참고)타워 스텟 가치'!$B$12:$L$16,AE$2,0)+(VLOOKUP($F901,'(참고)타워 스텟 가치'!$B$12:$L$16,AE$2,0)*$E901)</f>
        <v>328.49999999999977</v>
      </c>
      <c r="AF901">
        <f>VLOOKUP($F901,'(참고)타워 스텟 가치'!$B$12:$L$16,AF$2,0)+(VLOOKUP($F901,'(참고)타워 스텟 가치'!$B$12:$L$16,AF$2,0)*$E901)</f>
        <v>364999.99999999971</v>
      </c>
      <c r="AG901">
        <f>VLOOKUP($F901,'(참고)타워 스텟 가치'!$B$12:$L$16,AG$2,0)+(VLOOKUP($F901,'(참고)타워 스텟 가치'!$B$12:$L$16,AG$2,0)*$E901)</f>
        <v>1642.4999999999986</v>
      </c>
      <c r="AH901">
        <f>VLOOKUP($F901,'(참고)타워 스텟 가치'!$B$12:$L$16,AH$2,0)+(VLOOKUP($F901,'(참고)타워 스텟 가치'!$B$12:$L$16,AH$2,0)*$E901)</f>
        <v>54.749999999999957</v>
      </c>
      <c r="AI901">
        <f>VLOOKUP($F901,'(참고)타워 스텟 가치'!$B$12:$L$16,AI$2,0)+(VLOOKUP($F901,'(참고)타워 스텟 가치'!$B$12:$L$16,AI$2,0)*$E901)</f>
        <v>21.899999999999984</v>
      </c>
      <c r="AJ901">
        <f>VLOOKUP($F901,'(참고)타워 스텟 가치'!$B$12:$L$16,AJ$2,0)+(VLOOKUP($F901,'(참고)타워 스텟 가치'!$B$12:$L$16,AJ$2,0)*$E901)</f>
        <v>0</v>
      </c>
      <c r="AK901">
        <f>VLOOKUP($F901,'(참고)타워 스텟 가치'!$B$12:$L$16,AK$2,0)+(VLOOKUP($F901,'(참고)타워 스텟 가치'!$B$12:$L$16,AK$2,0)*$E901)</f>
        <v>0</v>
      </c>
      <c r="AL901">
        <f>VLOOKUP($F901,'(참고)타워 스텟 가치'!$B$12:$L$16,AL$2,0)+(VLOOKUP($F901,'(참고)타워 스텟 가치'!$B$12:$L$16,AL$2,0)*$E901)</f>
        <v>102.19999999999992</v>
      </c>
      <c r="AM901">
        <f>SUM('스테이지별 몬스터 스텟'!AD901*'(참고)타워 스텟 가치'!$Q$17,'스테이지별 몬스터 스텟'!AE901*'(참고)타워 스텟 가치'!$R$17,'스테이지별 몬스터 스텟'!AF901*'(참고)타워 스텟 가치'!$S$17,'스테이지별 몬스터 스텟'!AG901*'(참고)타워 스텟 가치'!$T$17,'스테이지별 몬스터 스텟'!AH901*'(참고)타워 스텟 가치'!$U$17,'스테이지별 몬스터 스텟'!AI901*'(참고)타워 스텟 가치'!$V$17,'스테이지별 몬스터 스텟'!AJ901*'(참고)타워 스텟 가치'!$W$17,'스테이지별 몬스터 스텟'!AK901*'(참고)타워 스텟 가치'!$X$17,'스테이지별 몬스터 스텟'!AL901*'(참고)타워 스텟 가치'!$Y$17)</f>
        <v>552161.04999999958</v>
      </c>
      <c r="AN901">
        <v>3</v>
      </c>
    </row>
    <row r="902" spans="3:40" x14ac:dyDescent="0.3">
      <c r="C902">
        <v>3</v>
      </c>
      <c r="D902">
        <f t="shared" si="41"/>
        <v>180</v>
      </c>
      <c r="E902" s="52">
        <f>VLOOKUP(D902,'스테이지별 난이도 설정'!B:C,2,0)</f>
        <v>71.999999999999943</v>
      </c>
      <c r="F902" t="str">
        <f t="shared" si="42"/>
        <v>에픽</v>
      </c>
      <c r="G902">
        <f t="shared" ref="G902:G965" si="43">SUM(R902,AC902,AN902)</f>
        <v>6</v>
      </c>
      <c r="H902">
        <f>VLOOKUP($F902,'(참고)타워 스텟 가치'!$B$2:$L$6,H$2,0)+(VLOOKUP($F902,'(참고)타워 스텟 가치'!$B$2:$L$6,H$2,0)*$E902)</f>
        <v>1231.8749999999991</v>
      </c>
      <c r="I902">
        <f>VLOOKUP($F902,'(참고)타워 스텟 가치'!$B$2:$L$6,I$2,0)+(VLOOKUP($F902,'(참고)타워 스텟 가치'!$B$2:$L$6,I$2,0)*$E902)</f>
        <v>246.3749999999998</v>
      </c>
      <c r="J902">
        <f>VLOOKUP($F902,'(참고)타워 스텟 가치'!$B$2:$L$6,J$2,0)+(VLOOKUP($F902,'(참고)타워 스텟 가치'!$B$2:$L$6,J$2,0)*$E902)</f>
        <v>364999.99999999971</v>
      </c>
      <c r="K902">
        <f>VLOOKUP($F902,'(참고)타워 스텟 가치'!$B$2:$L$6,K$2,0)+(VLOOKUP($F902,'(참고)타워 스텟 가치'!$B$2:$L$6,K$2,0)*$E902)</f>
        <v>4927.4999999999964</v>
      </c>
      <c r="L902">
        <f>VLOOKUP($F902,'(참고)타워 스텟 가치'!$B$2:$L$6,L$2,0)+(VLOOKUP($F902,'(참고)타워 스텟 가치'!$B$2:$L$6,L$2,0)*$E902)</f>
        <v>82.124999999999943</v>
      </c>
      <c r="M902">
        <f>VLOOKUP($F902,'(참고)타워 스텟 가치'!$B$2:$L$6,M$2,0)+(VLOOKUP($F902,'(참고)타워 스텟 가치'!$B$2:$L$6,M$2,0)*$E902)</f>
        <v>21.899999999999984</v>
      </c>
      <c r="N902">
        <f>VLOOKUP($F902,'(참고)타워 스텟 가치'!$B$2:$L$6,N$2,0)+(VLOOKUP($F902,'(참고)타워 스텟 가치'!$B$2:$L$6,N$2,0)*$E902)</f>
        <v>0</v>
      </c>
      <c r="O902">
        <f>VLOOKUP($F902,'(참고)타워 스텟 가치'!$B$2:$L$6,O$2,0)+(VLOOKUP($F902,'(참고)타워 스텟 가치'!$B$2:$L$6,O$2,0)*$E902)</f>
        <v>0</v>
      </c>
      <c r="P902">
        <f>VLOOKUP($F902,'(참고)타워 스텟 가치'!$B$2:$L$6,P$2,0)+(VLOOKUP($F902,'(참고)타워 스텟 가치'!$B$2:$L$6,P$2,0)*$E902)</f>
        <v>51.099999999999959</v>
      </c>
      <c r="Q902">
        <f>SUM('스테이지별 몬스터 스텟'!H902*'(참고)타워 스텟 가치'!$Q$17,'스테이지별 몬스터 스텟'!I902*'(참고)타워 스텟 가치'!$R$17,'스테이지별 몬스터 스텟'!J902*'(참고)타워 스텟 가치'!$S$17,'스테이지별 몬스터 스텟'!K902*'(참고)타워 스텟 가치'!$T$17,'스테이지별 몬스터 스텟'!L902*'(참고)타워 스텟 가치'!$U$17,'스테이지별 몬스터 스텟'!M902*'(참고)타워 스텟 가치'!$V$17,'스테이지별 몬스터 스텟'!N902*'(참고)타워 스텟 가치'!$W$17,'스테이지별 몬스터 스텟'!O902*'(참고)타워 스텟 가치'!$X$17,'스테이지별 몬스터 스텟'!P902*'(참고)타워 스텟 가치'!$Y$17)</f>
        <v>560476.66249999951</v>
      </c>
      <c r="R902">
        <v>1</v>
      </c>
      <c r="S902">
        <f>VLOOKUP($F902,'(참고)타워 스텟 가치'!$B$7:$L$11,S$2,0)+(VLOOKUP($F902,'(참고)타워 스텟 가치'!$B$7:$L$11,S$2,0)*$E902)</f>
        <v>410.62499999999966</v>
      </c>
      <c r="T902">
        <f>VLOOKUP($F902,'(참고)타워 스텟 가치'!$B$7:$L$11,T$2,0)+(VLOOKUP($F902,'(참고)타워 스텟 가치'!$B$7:$L$11,T$2,0)*$E902)</f>
        <v>739.12499999999943</v>
      </c>
      <c r="U902">
        <f>VLOOKUP($F902,'(참고)타워 스텟 가치'!$B$7:$L$11,U$2,0)+(VLOOKUP($F902,'(참고)타워 스텟 가치'!$B$7:$L$11,U$2,0)*$E902)</f>
        <v>364999.99999999971</v>
      </c>
      <c r="V902">
        <f>VLOOKUP($F902,'(참고)타워 스텟 가치'!$B$7:$L$11,V$2,0)+(VLOOKUP($F902,'(참고)타워 스텟 가치'!$B$7:$L$11,V$2,0)*$E902)</f>
        <v>4927.4999999999964</v>
      </c>
      <c r="W902">
        <f>VLOOKUP($F902,'(참고)타워 스텟 가치'!$B$7:$L$11,W$2,0)+(VLOOKUP($F902,'(참고)타워 스텟 가치'!$B$7:$L$11,W$2,0)*$E902)</f>
        <v>82.124999999999943</v>
      </c>
      <c r="X902">
        <f>VLOOKUP($F902,'(참고)타워 스텟 가치'!$B$7:$L$11,X$2,0)+(VLOOKUP($F902,'(참고)타워 스텟 가치'!$B$7:$L$11,X$2,0)*$E902)</f>
        <v>21.899999999999984</v>
      </c>
      <c r="Y902">
        <f>VLOOKUP($F902,'(참고)타워 스텟 가치'!$B$7:$L$11,Y$2,0)+(VLOOKUP($F902,'(참고)타워 스텟 가치'!$B$7:$L$11,Y$2,0)*$E902)</f>
        <v>0</v>
      </c>
      <c r="Z902">
        <f>VLOOKUP($F902,'(참고)타워 스텟 가치'!$B$7:$L$11,Z$2,0)+(VLOOKUP($F902,'(참고)타워 스텟 가치'!$B$7:$L$11,Z$2,0)*$E902)</f>
        <v>0</v>
      </c>
      <c r="AA902">
        <f>VLOOKUP($F902,'(참고)타워 스텟 가치'!$B$7:$L$11,AA$2,0)+(VLOOKUP($F902,'(참고)타워 스텟 가치'!$B$7:$L$11,AA$2,0)*$E902)</f>
        <v>51.099999999999959</v>
      </c>
      <c r="AB902">
        <f>SUM('스테이지별 몬스터 스텟'!S902*'(참고)타워 스텟 가치'!$Q$17,'스테이지별 몬스터 스텟'!T902*'(참고)타워 스텟 가치'!$R$17,'스테이지별 몬스터 스텟'!U902*'(참고)타워 스텟 가치'!$S$17,'스테이지별 몬스터 스텟'!V902*'(참고)타워 스텟 가치'!$T$17,'스테이지별 몬스터 스텟'!W902*'(참고)타워 스텟 가치'!$U$17,'스테이지별 몬스터 스텟'!X902*'(참고)타워 스텟 가치'!$V$17,'스테이지별 몬스터 스텟'!Y902*'(참고)타워 스텟 가치'!$W$17,'스테이지별 몬스터 스텟'!Z902*'(참고)타워 스텟 가치'!$X$17,'스테이지별 몬스터 스텟'!AA902*'(참고)타워 스텟 가치'!$Y$17)</f>
        <v>559573.28749999951</v>
      </c>
      <c r="AC902">
        <v>2</v>
      </c>
      <c r="AD902">
        <f>VLOOKUP($F902,'(참고)타워 스텟 가치'!$B$12:$L$16,AD$2,0)+(VLOOKUP($F902,'(참고)타워 스텟 가치'!$B$12:$L$16,AD$2,0)*$E902)</f>
        <v>410.62499999999966</v>
      </c>
      <c r="AE902">
        <f>VLOOKUP($F902,'(참고)타워 스텟 가치'!$B$12:$L$16,AE$2,0)+(VLOOKUP($F902,'(참고)타워 스텟 가치'!$B$12:$L$16,AE$2,0)*$E902)</f>
        <v>492.7499999999996</v>
      </c>
      <c r="AF902">
        <f>VLOOKUP($F902,'(참고)타워 스텟 가치'!$B$12:$L$16,AF$2,0)+(VLOOKUP($F902,'(참고)타워 스텟 가치'!$B$12:$L$16,AF$2,0)*$E902)</f>
        <v>364999.99999999971</v>
      </c>
      <c r="AG902">
        <f>VLOOKUP($F902,'(참고)타워 스텟 가치'!$B$12:$L$16,AG$2,0)+(VLOOKUP($F902,'(참고)타워 스텟 가치'!$B$12:$L$16,AG$2,0)*$E902)</f>
        <v>2463.7499999999982</v>
      </c>
      <c r="AH902">
        <f>VLOOKUP($F902,'(참고)타워 스텟 가치'!$B$12:$L$16,AH$2,0)+(VLOOKUP($F902,'(참고)타워 스텟 가치'!$B$12:$L$16,AH$2,0)*$E902)</f>
        <v>82.124999999999943</v>
      </c>
      <c r="AI902">
        <f>VLOOKUP($F902,'(참고)타워 스텟 가치'!$B$12:$L$16,AI$2,0)+(VLOOKUP($F902,'(참고)타워 스텟 가치'!$B$12:$L$16,AI$2,0)*$E902)</f>
        <v>21.899999999999984</v>
      </c>
      <c r="AJ902">
        <f>VLOOKUP($F902,'(참고)타워 스텟 가치'!$B$12:$L$16,AJ$2,0)+(VLOOKUP($F902,'(참고)타워 스텟 가치'!$B$12:$L$16,AJ$2,0)*$E902)</f>
        <v>0</v>
      </c>
      <c r="AK902">
        <f>VLOOKUP($F902,'(참고)타워 스텟 가치'!$B$12:$L$16,AK$2,0)+(VLOOKUP($F902,'(참고)타워 스텟 가치'!$B$12:$L$16,AK$2,0)*$E902)</f>
        <v>0</v>
      </c>
      <c r="AL902">
        <f>VLOOKUP($F902,'(참고)타워 스텟 가치'!$B$12:$L$16,AL$2,0)+(VLOOKUP($F902,'(참고)타워 스텟 가치'!$B$12:$L$16,AL$2,0)*$E902)</f>
        <v>102.19999999999992</v>
      </c>
      <c r="AM902">
        <f>SUM('스테이지별 몬스터 스텟'!AD902*'(참고)타워 스텟 가치'!$Q$17,'스테이지별 몬스터 스텟'!AE902*'(참고)타워 스텟 가치'!$R$17,'스테이지별 몬스터 스텟'!AF902*'(참고)타워 스텟 가치'!$S$17,'스테이지별 몬스터 스텟'!AG902*'(참고)타워 스텟 가치'!$T$17,'스테이지별 몬스터 스텟'!AH902*'(참고)타워 스텟 가치'!$U$17,'스테이지별 몬스터 스텟'!AI902*'(참고)타워 스텟 가치'!$V$17,'스테이지별 몬스터 스텟'!AJ902*'(참고)타워 스텟 가치'!$W$17,'스테이지별 몬스터 스텟'!AK902*'(참고)타워 스텟 가치'!$X$17,'스테이지별 몬스터 스텟'!AL902*'(참고)타워 스텟 가치'!$Y$17)</f>
        <v>554378.42499999958</v>
      </c>
      <c r="AN902">
        <v>3</v>
      </c>
    </row>
    <row r="903" spans="3:40" x14ac:dyDescent="0.3">
      <c r="C903">
        <v>4</v>
      </c>
      <c r="D903">
        <f t="shared" si="41"/>
        <v>180</v>
      </c>
      <c r="E903" s="52">
        <f>VLOOKUP(D903,'스테이지별 난이도 설정'!B:C,2,0)</f>
        <v>71.999999999999943</v>
      </c>
      <c r="F903" t="str">
        <f t="shared" si="42"/>
        <v>유니크</v>
      </c>
      <c r="G903">
        <f t="shared" si="43"/>
        <v>6</v>
      </c>
      <c r="H903">
        <f>VLOOKUP($F903,'(참고)타워 스텟 가치'!$B$2:$L$6,H$2,0)+(VLOOKUP($F903,'(참고)타워 스텟 가치'!$B$2:$L$6,H$2,0)*$E903)</f>
        <v>1847.8124999999986</v>
      </c>
      <c r="I903">
        <f>VLOOKUP($F903,'(참고)타워 스텟 가치'!$B$2:$L$6,I$2,0)+(VLOOKUP($F903,'(참고)타워 스텟 가치'!$B$2:$L$6,I$2,0)*$E903)</f>
        <v>369.56249999999972</v>
      </c>
      <c r="J903">
        <f>VLOOKUP($F903,'(참고)타워 스텟 가치'!$B$2:$L$6,J$2,0)+(VLOOKUP($F903,'(참고)타워 스텟 가치'!$B$2:$L$6,J$2,0)*$E903)</f>
        <v>364999.99999999971</v>
      </c>
      <c r="K903">
        <f>VLOOKUP($F903,'(참고)타워 스텟 가치'!$B$2:$L$6,K$2,0)+(VLOOKUP($F903,'(참고)타워 스텟 가치'!$B$2:$L$6,K$2,0)*$E903)</f>
        <v>7391.2499999999945</v>
      </c>
      <c r="L903">
        <f>VLOOKUP($F903,'(참고)타워 스텟 가치'!$B$2:$L$6,L$2,0)+(VLOOKUP($F903,'(참고)타워 스텟 가치'!$B$2:$L$6,L$2,0)*$E903)</f>
        <v>123.1874999999999</v>
      </c>
      <c r="M903">
        <f>VLOOKUP($F903,'(참고)타워 스텟 가치'!$B$2:$L$6,M$2,0)+(VLOOKUP($F903,'(참고)타워 스텟 가치'!$B$2:$L$6,M$2,0)*$E903)</f>
        <v>21.899999999999984</v>
      </c>
      <c r="N903">
        <f>VLOOKUP($F903,'(참고)타워 스텟 가치'!$B$2:$L$6,N$2,0)+(VLOOKUP($F903,'(참고)타워 스텟 가치'!$B$2:$L$6,N$2,0)*$E903)</f>
        <v>0</v>
      </c>
      <c r="O903">
        <f>VLOOKUP($F903,'(참고)타워 스텟 가치'!$B$2:$L$6,O$2,0)+(VLOOKUP($F903,'(참고)타워 스텟 가치'!$B$2:$L$6,O$2,0)*$E903)</f>
        <v>0</v>
      </c>
      <c r="P903">
        <f>VLOOKUP($F903,'(참고)타워 스텟 가치'!$B$2:$L$6,P$2,0)+(VLOOKUP($F903,'(참고)타워 스텟 가치'!$B$2:$L$6,P$2,0)*$E903)</f>
        <v>72.999999999999943</v>
      </c>
      <c r="Q903">
        <f>SUM('스테이지별 몬스터 스텟'!H903*'(참고)타워 스텟 가치'!$Q$17,'스테이지별 몬스터 스텟'!I903*'(참고)타워 스텟 가치'!$R$17,'스테이지별 몬스터 스텟'!J903*'(참고)타워 스텟 가치'!$S$17,'스테이지별 몬스터 스텟'!K903*'(참고)타워 스텟 가치'!$T$17,'스테이지별 몬스터 스텟'!L903*'(참고)타워 스텟 가치'!$U$17,'스테이지별 몬스터 스텟'!M903*'(참고)타워 스텟 가치'!$V$17,'스테이지별 몬스터 스텟'!N903*'(참고)타워 스텟 가치'!$W$17,'스테이지별 몬스터 스텟'!O903*'(참고)타워 스텟 가치'!$X$17,'스테이지별 몬스터 스텟'!P903*'(참고)타워 스텟 가치'!$Y$17)</f>
        <v>566946.74374999956</v>
      </c>
      <c r="R903">
        <v>1</v>
      </c>
      <c r="S903">
        <f>VLOOKUP($F903,'(참고)타워 스텟 가치'!$B$7:$L$11,S$2,0)+(VLOOKUP($F903,'(참고)타워 스텟 가치'!$B$7:$L$11,S$2,0)*$E903)</f>
        <v>615.93749999999955</v>
      </c>
      <c r="T903">
        <f>VLOOKUP($F903,'(참고)타워 스텟 가치'!$B$7:$L$11,T$2,0)+(VLOOKUP($F903,'(참고)타워 스텟 가치'!$B$7:$L$11,T$2,0)*$E903)</f>
        <v>1108.6874999999991</v>
      </c>
      <c r="U903">
        <f>VLOOKUP($F903,'(참고)타워 스텟 가치'!$B$7:$L$11,U$2,0)+(VLOOKUP($F903,'(참고)타워 스텟 가치'!$B$7:$L$11,U$2,0)*$E903)</f>
        <v>364999.99999999971</v>
      </c>
      <c r="V903">
        <f>VLOOKUP($F903,'(참고)타워 스텟 가치'!$B$7:$L$11,V$2,0)+(VLOOKUP($F903,'(참고)타워 스텟 가치'!$B$7:$L$11,V$2,0)*$E903)</f>
        <v>7391.2499999999945</v>
      </c>
      <c r="W903">
        <f>VLOOKUP($F903,'(참고)타워 스텟 가치'!$B$7:$L$11,W$2,0)+(VLOOKUP($F903,'(참고)타워 스텟 가치'!$B$7:$L$11,W$2,0)*$E903)</f>
        <v>123.1874999999999</v>
      </c>
      <c r="X903">
        <f>VLOOKUP($F903,'(참고)타워 스텟 가치'!$B$7:$L$11,X$2,0)+(VLOOKUP($F903,'(참고)타워 스텟 가치'!$B$7:$L$11,X$2,0)*$E903)</f>
        <v>21.899999999999984</v>
      </c>
      <c r="Y903">
        <f>VLOOKUP($F903,'(참고)타워 스텟 가치'!$B$7:$L$11,Y$2,0)+(VLOOKUP($F903,'(참고)타워 스텟 가치'!$B$7:$L$11,Y$2,0)*$E903)</f>
        <v>0</v>
      </c>
      <c r="Z903">
        <f>VLOOKUP($F903,'(참고)타워 스텟 가치'!$B$7:$L$11,Z$2,0)+(VLOOKUP($F903,'(참고)타워 스텟 가치'!$B$7:$L$11,Z$2,0)*$E903)</f>
        <v>0</v>
      </c>
      <c r="AA903">
        <f>VLOOKUP($F903,'(참고)타워 스텟 가치'!$B$7:$L$11,AA$2,0)+(VLOOKUP($F903,'(참고)타워 스텟 가치'!$B$7:$L$11,AA$2,0)*$E903)</f>
        <v>72.999999999999943</v>
      </c>
      <c r="AB903">
        <f>SUM('스테이지별 몬스터 스텟'!S903*'(참고)타워 스텟 가치'!$Q$17,'스테이지별 몬스터 스텟'!T903*'(참고)타워 스텟 가치'!$R$17,'스테이지별 몬스터 스텟'!U903*'(참고)타워 스텟 가치'!$S$17,'스테이지별 몬스터 스텟'!V903*'(참고)타워 스텟 가치'!$T$17,'스테이지별 몬스터 스텟'!W903*'(참고)타워 스텟 가치'!$U$17,'스테이지별 몬스터 스텟'!X903*'(참고)타워 스텟 가치'!$V$17,'스테이지별 몬스터 스텟'!Y903*'(참고)타워 스텟 가치'!$W$17,'스테이지별 몬스터 스텟'!Z903*'(참고)타워 스텟 가치'!$X$17,'스테이지별 몬스터 스텟'!AA903*'(참고)타워 스텟 가치'!$Y$17)</f>
        <v>565591.68124999956</v>
      </c>
      <c r="AC903">
        <v>2</v>
      </c>
      <c r="AD903">
        <f>VLOOKUP($F903,'(참고)타워 스텟 가치'!$B$12:$L$16,AD$2,0)+(VLOOKUP($F903,'(참고)타워 스텟 가치'!$B$12:$L$16,AD$2,0)*$E903)</f>
        <v>615.93749999999955</v>
      </c>
      <c r="AE903">
        <f>VLOOKUP($F903,'(참고)타워 스텟 가치'!$B$12:$L$16,AE$2,0)+(VLOOKUP($F903,'(참고)타워 스텟 가치'!$B$12:$L$16,AE$2,0)*$E903)</f>
        <v>739.12499999999943</v>
      </c>
      <c r="AF903">
        <f>VLOOKUP($F903,'(참고)타워 스텟 가치'!$B$12:$L$16,AF$2,0)+(VLOOKUP($F903,'(참고)타워 스텟 가치'!$B$12:$L$16,AF$2,0)*$E903)</f>
        <v>364999.99999999971</v>
      </c>
      <c r="AG903">
        <f>VLOOKUP($F903,'(참고)타워 스텟 가치'!$B$12:$L$16,AG$2,0)+(VLOOKUP($F903,'(참고)타워 스텟 가치'!$B$12:$L$16,AG$2,0)*$E903)</f>
        <v>3695.6249999999973</v>
      </c>
      <c r="AH903">
        <f>VLOOKUP($F903,'(참고)타워 스텟 가치'!$B$12:$L$16,AH$2,0)+(VLOOKUP($F903,'(참고)타워 스텟 가치'!$B$12:$L$16,AH$2,0)*$E903)</f>
        <v>123.1874999999999</v>
      </c>
      <c r="AI903">
        <f>VLOOKUP($F903,'(참고)타워 스텟 가치'!$B$12:$L$16,AI$2,0)+(VLOOKUP($F903,'(참고)타워 스텟 가치'!$B$12:$L$16,AI$2,0)*$E903)</f>
        <v>21.899999999999984</v>
      </c>
      <c r="AJ903">
        <f>VLOOKUP($F903,'(참고)타워 스텟 가치'!$B$12:$L$16,AJ$2,0)+(VLOOKUP($F903,'(참고)타워 스텟 가치'!$B$12:$L$16,AJ$2,0)*$E903)</f>
        <v>0</v>
      </c>
      <c r="AK903">
        <f>VLOOKUP($F903,'(참고)타워 스텟 가치'!$B$12:$L$16,AK$2,0)+(VLOOKUP($F903,'(참고)타워 스텟 가치'!$B$12:$L$16,AK$2,0)*$E903)</f>
        <v>0</v>
      </c>
      <c r="AL903">
        <f>VLOOKUP($F903,'(참고)타워 스텟 가치'!$B$12:$L$16,AL$2,0)+(VLOOKUP($F903,'(참고)타워 스텟 가치'!$B$12:$L$16,AL$2,0)*$E903)</f>
        <v>145.99999999999989</v>
      </c>
      <c r="AM903">
        <f>SUM('스테이지별 몬스터 스텟'!AD903*'(참고)타워 스텟 가치'!$Q$17,'스테이지별 몬스터 스텟'!AE903*'(참고)타워 스텟 가치'!$R$17,'스테이지별 몬스터 스텟'!AF903*'(참고)타워 스텟 가치'!$S$17,'스테이지별 몬스터 스텟'!AG903*'(참고)타워 스텟 가치'!$T$17,'스테이지별 몬스터 스텟'!AH903*'(참고)타워 스텟 가치'!$U$17,'스테이지별 몬스터 스텟'!AI903*'(참고)타워 스텟 가치'!$V$17,'스테이지별 몬스터 스텟'!AJ903*'(참고)타워 스텟 가치'!$W$17,'스테이지별 몬스터 스텟'!AK903*'(참고)타워 스텟 가치'!$X$17,'스테이지별 몬스터 스텟'!AL903*'(참고)타워 스텟 가치'!$Y$17)</f>
        <v>557792.08749999956</v>
      </c>
      <c r="AN903">
        <v>3</v>
      </c>
    </row>
    <row r="904" spans="3:40" x14ac:dyDescent="0.3">
      <c r="C904">
        <v>5</v>
      </c>
      <c r="D904">
        <f t="shared" si="41"/>
        <v>180</v>
      </c>
      <c r="E904" s="52">
        <f>VLOOKUP(D904,'스테이지별 난이도 설정'!B:C,2,0)</f>
        <v>71.999999999999943</v>
      </c>
      <c r="F904" t="str">
        <f t="shared" si="42"/>
        <v>스페셜</v>
      </c>
      <c r="G904">
        <f t="shared" si="43"/>
        <v>6</v>
      </c>
      <c r="H904">
        <f>VLOOKUP($F904,'(참고)타워 스텟 가치'!$B$2:$L$6,H$2,0)+(VLOOKUP($F904,'(참고)타워 스텟 가치'!$B$2:$L$6,H$2,0)*$E904)</f>
        <v>2771.7187499999977</v>
      </c>
      <c r="I904">
        <f>VLOOKUP($F904,'(참고)타워 스텟 가치'!$B$2:$L$6,I$2,0)+(VLOOKUP($F904,'(참고)타워 스텟 가치'!$B$2:$L$6,I$2,0)*$E904)</f>
        <v>554.34374999999955</v>
      </c>
      <c r="J904">
        <f>VLOOKUP($F904,'(참고)타워 스텟 가치'!$B$2:$L$6,J$2,0)+(VLOOKUP($F904,'(참고)타워 스텟 가치'!$B$2:$L$6,J$2,0)*$E904)</f>
        <v>364999.99999999971</v>
      </c>
      <c r="K904">
        <f>VLOOKUP($F904,'(참고)타워 스텟 가치'!$B$2:$L$6,K$2,0)+(VLOOKUP($F904,'(참고)타워 스텟 가치'!$B$2:$L$6,K$2,0)*$E904)</f>
        <v>11086.874999999991</v>
      </c>
      <c r="L904">
        <f>VLOOKUP($F904,'(참고)타워 스텟 가치'!$B$2:$L$6,L$2,0)+(VLOOKUP($F904,'(참고)타워 스텟 가치'!$B$2:$L$6,L$2,0)*$E904)</f>
        <v>184.78124999999986</v>
      </c>
      <c r="M904">
        <f>VLOOKUP($F904,'(참고)타워 스텟 가치'!$B$2:$L$6,M$2,0)+(VLOOKUP($F904,'(참고)타워 스텟 가치'!$B$2:$L$6,M$2,0)*$E904)</f>
        <v>21.899999999999984</v>
      </c>
      <c r="N904">
        <f>VLOOKUP($F904,'(참고)타워 스텟 가치'!$B$2:$L$6,N$2,0)+(VLOOKUP($F904,'(참고)타워 스텟 가치'!$B$2:$L$6,N$2,0)*$E904)</f>
        <v>0</v>
      </c>
      <c r="O904">
        <f>VLOOKUP($F904,'(참고)타워 스텟 가치'!$B$2:$L$6,O$2,0)+(VLOOKUP($F904,'(참고)타워 스텟 가치'!$B$2:$L$6,O$2,0)*$E904)</f>
        <v>0</v>
      </c>
      <c r="P904">
        <f>VLOOKUP($F904,'(참고)타워 스텟 가치'!$B$2:$L$6,P$2,0)+(VLOOKUP($F904,'(참고)타워 스텟 가치'!$B$2:$L$6,P$2,0)*$E904)</f>
        <v>72.999999999999943</v>
      </c>
      <c r="Q904">
        <f>SUM('스테이지별 몬스터 스텟'!H904*'(참고)타워 스텟 가치'!$Q$17,'스테이지별 몬스터 스텟'!I904*'(참고)타워 스텟 가치'!$R$17,'스테이지별 몬스터 스텟'!J904*'(참고)타워 스텟 가치'!$S$17,'스테이지별 몬스터 스텟'!K904*'(참고)타워 스텟 가치'!$T$17,'스테이지별 몬스터 스텟'!L904*'(참고)타워 스텟 가치'!$U$17,'스테이지별 몬스터 스텟'!M904*'(참고)타워 스텟 가치'!$V$17,'스테이지별 몬스터 스텟'!N904*'(참고)타워 스텟 가치'!$W$17,'스테이지별 몬스터 스텟'!O904*'(참고)타워 스텟 가치'!$X$17,'스테이지별 몬스터 스텟'!P904*'(참고)타워 스텟 가치'!$Y$17)</f>
        <v>576586.16562499956</v>
      </c>
      <c r="R904">
        <v>1</v>
      </c>
      <c r="S904">
        <f>VLOOKUP($F904,'(참고)타워 스텟 가치'!$B$7:$L$11,S$2,0)+(VLOOKUP($F904,'(참고)타워 스텟 가치'!$B$7:$L$11,S$2,0)*$E904)</f>
        <v>923.90624999999932</v>
      </c>
      <c r="T904">
        <f>VLOOKUP($F904,'(참고)타워 스텟 가치'!$B$7:$L$11,T$2,0)+(VLOOKUP($F904,'(참고)타워 스텟 가치'!$B$7:$L$11,T$2,0)*$E904)</f>
        <v>1663.0312499999986</v>
      </c>
      <c r="U904">
        <f>VLOOKUP($F904,'(참고)타워 스텟 가치'!$B$7:$L$11,U$2,0)+(VLOOKUP($F904,'(참고)타워 스텟 가치'!$B$7:$L$11,U$2,0)*$E904)</f>
        <v>364999.99999999971</v>
      </c>
      <c r="V904">
        <f>VLOOKUP($F904,'(참고)타워 스텟 가치'!$B$7:$L$11,V$2,0)+(VLOOKUP($F904,'(참고)타워 스텟 가치'!$B$7:$L$11,V$2,0)*$E904)</f>
        <v>11086.874999999991</v>
      </c>
      <c r="W904">
        <f>VLOOKUP($F904,'(참고)타워 스텟 가치'!$B$7:$L$11,W$2,0)+(VLOOKUP($F904,'(참고)타워 스텟 가치'!$B$7:$L$11,W$2,0)*$E904)</f>
        <v>184.78124999999986</v>
      </c>
      <c r="X904">
        <f>VLOOKUP($F904,'(참고)타워 스텟 가치'!$B$7:$L$11,X$2,0)+(VLOOKUP($F904,'(참고)타워 스텟 가치'!$B$7:$L$11,X$2,0)*$E904)</f>
        <v>21.899999999999984</v>
      </c>
      <c r="Y904">
        <f>VLOOKUP($F904,'(참고)타워 스텟 가치'!$B$7:$L$11,Y$2,0)+(VLOOKUP($F904,'(참고)타워 스텟 가치'!$B$7:$L$11,Y$2,0)*$E904)</f>
        <v>0</v>
      </c>
      <c r="Z904">
        <f>VLOOKUP($F904,'(참고)타워 스텟 가치'!$B$7:$L$11,Z$2,0)+(VLOOKUP($F904,'(참고)타워 스텟 가치'!$B$7:$L$11,Z$2,0)*$E904)</f>
        <v>0</v>
      </c>
      <c r="AA904">
        <f>VLOOKUP($F904,'(참고)타워 스텟 가치'!$B$7:$L$11,AA$2,0)+(VLOOKUP($F904,'(참고)타워 스텟 가치'!$B$7:$L$11,AA$2,0)*$E904)</f>
        <v>72.999999999999943</v>
      </c>
      <c r="AB904">
        <f>SUM('스테이지별 몬스터 스텟'!S904*'(참고)타워 스텟 가치'!$Q$17,'스테이지별 몬스터 스텟'!T904*'(참고)타워 스텟 가치'!$R$17,'스테이지별 몬스터 스텟'!U904*'(참고)타워 스텟 가치'!$S$17,'스테이지별 몬스터 스텟'!V904*'(참고)타워 스텟 가치'!$T$17,'스테이지별 몬스터 스텟'!W904*'(참고)타워 스텟 가치'!$U$17,'스테이지별 몬스터 스텟'!X904*'(참고)타워 스텟 가치'!$V$17,'스테이지별 몬스터 스텟'!Y904*'(참고)타워 스텟 가치'!$W$17,'스테이지별 몬스터 스텟'!Z904*'(참고)타워 스텟 가치'!$X$17,'스테이지별 몬스터 스텟'!AA904*'(참고)타워 스텟 가치'!$Y$17)</f>
        <v>574553.57187499956</v>
      </c>
      <c r="AC904">
        <v>2</v>
      </c>
      <c r="AD904">
        <f>VLOOKUP($F904,'(참고)타워 스텟 가치'!$B$12:$L$16,AD$2,0)+(VLOOKUP($F904,'(참고)타워 스텟 가치'!$B$12:$L$16,AD$2,0)*$E904)</f>
        <v>923.90624999999932</v>
      </c>
      <c r="AE904">
        <f>VLOOKUP($F904,'(참고)타워 스텟 가치'!$B$12:$L$16,AE$2,0)+(VLOOKUP($F904,'(참고)타워 스텟 가치'!$B$12:$L$16,AE$2,0)*$E904)</f>
        <v>1108.6874999999991</v>
      </c>
      <c r="AF904">
        <f>VLOOKUP($F904,'(참고)타워 스텟 가치'!$B$12:$L$16,AF$2,0)+(VLOOKUP($F904,'(참고)타워 스텟 가치'!$B$12:$L$16,AF$2,0)*$E904)</f>
        <v>364999.99999999971</v>
      </c>
      <c r="AG904">
        <f>VLOOKUP($F904,'(참고)타워 스텟 가치'!$B$12:$L$16,AG$2,0)+(VLOOKUP($F904,'(참고)타워 스텟 가치'!$B$12:$L$16,AG$2,0)*$E904)</f>
        <v>5543.4374999999955</v>
      </c>
      <c r="AH904">
        <f>VLOOKUP($F904,'(참고)타워 스텟 가치'!$B$12:$L$16,AH$2,0)+(VLOOKUP($F904,'(참고)타워 스텟 가치'!$B$12:$L$16,AH$2,0)*$E904)</f>
        <v>184.78124999999986</v>
      </c>
      <c r="AI904">
        <f>VLOOKUP($F904,'(참고)타워 스텟 가치'!$B$12:$L$16,AI$2,0)+(VLOOKUP($F904,'(참고)타워 스텟 가치'!$B$12:$L$16,AI$2,0)*$E904)</f>
        <v>21.899999999999984</v>
      </c>
      <c r="AJ904">
        <f>VLOOKUP($F904,'(참고)타워 스텟 가치'!$B$12:$L$16,AJ$2,0)+(VLOOKUP($F904,'(참고)타워 스텟 가치'!$B$12:$L$16,AJ$2,0)*$E904)</f>
        <v>0</v>
      </c>
      <c r="AK904">
        <f>VLOOKUP($F904,'(참고)타워 스텟 가치'!$B$12:$L$16,AK$2,0)+(VLOOKUP($F904,'(참고)타워 스텟 가치'!$B$12:$L$16,AK$2,0)*$E904)</f>
        <v>0</v>
      </c>
      <c r="AL904">
        <f>VLOOKUP($F904,'(참고)타워 스텟 가치'!$B$12:$L$16,AL$2,0)+(VLOOKUP($F904,'(참고)타워 스텟 가치'!$B$12:$L$16,AL$2,0)*$E904)</f>
        <v>145.99999999999989</v>
      </c>
      <c r="AM904">
        <f>SUM('스테이지별 몬스터 스텟'!AD904*'(참고)타워 스텟 가치'!$Q$17,'스테이지별 몬스터 스텟'!AE904*'(참고)타워 스텟 가치'!$R$17,'스테이지별 몬스터 스텟'!AF904*'(참고)타워 스텟 가치'!$S$17,'스테이지별 몬스터 스텟'!AG904*'(참고)타워 스텟 가치'!$T$17,'스테이지별 몬스터 스텟'!AH904*'(참고)타워 스텟 가치'!$U$17,'스테이지별 몬스터 스텟'!AI904*'(참고)타워 스텟 가치'!$V$17,'스테이지별 몬스터 스텟'!AJ904*'(참고)타워 스텟 가치'!$W$17,'스테이지별 몬스터 스텟'!AK904*'(참고)타워 스텟 가치'!$X$17,'스테이지별 몬스터 스텟'!AL904*'(참고)타워 스텟 가치'!$Y$17)</f>
        <v>562781.18124999956</v>
      </c>
      <c r="AN904">
        <v>3</v>
      </c>
    </row>
    <row r="905" spans="3:40" x14ac:dyDescent="0.3">
      <c r="C905">
        <v>1</v>
      </c>
      <c r="D905">
        <f t="shared" si="41"/>
        <v>181</v>
      </c>
      <c r="E905" s="52">
        <f>VLOOKUP(D905,'스테이지별 난이도 설정'!B:C,2,0)</f>
        <v>72.399999999999949</v>
      </c>
      <c r="F905" t="str">
        <f t="shared" si="42"/>
        <v>일반</v>
      </c>
      <c r="G905">
        <f t="shared" si="43"/>
        <v>6</v>
      </c>
      <c r="H905">
        <f>VLOOKUP($F905,'(참고)타워 스텟 가치'!$B$2:$L$6,H$2,0)+(VLOOKUP($F905,'(참고)타워 스텟 가치'!$B$2:$L$6,H$2,0)*$E905)</f>
        <v>550.49999999999966</v>
      </c>
      <c r="I905">
        <f>VLOOKUP($F905,'(참고)타워 스텟 가치'!$B$2:$L$6,I$2,0)+(VLOOKUP($F905,'(참고)타워 스텟 가치'!$B$2:$L$6,I$2,0)*$E905)</f>
        <v>110.09999999999992</v>
      </c>
      <c r="J905">
        <f>VLOOKUP($F905,'(참고)타워 스텟 가치'!$B$2:$L$6,J$2,0)+(VLOOKUP($F905,'(참고)타워 스텟 가치'!$B$2:$L$6,J$2,0)*$E905)</f>
        <v>366999.99999999977</v>
      </c>
      <c r="K905">
        <f>VLOOKUP($F905,'(참고)타워 스텟 가치'!$B$2:$L$6,K$2,0)+(VLOOKUP($F905,'(참고)타워 스텟 가치'!$B$2:$L$6,K$2,0)*$E905)</f>
        <v>2201.9999999999986</v>
      </c>
      <c r="L905">
        <f>VLOOKUP($F905,'(참고)타워 스텟 가치'!$B$2:$L$6,L$2,0)+(VLOOKUP($F905,'(참고)타워 스텟 가치'!$B$2:$L$6,L$2,0)*$E905)</f>
        <v>36.699999999999974</v>
      </c>
      <c r="M905">
        <f>VLOOKUP($F905,'(참고)타워 스텟 가치'!$B$2:$L$6,M$2,0)+(VLOOKUP($F905,'(참고)타워 스텟 가치'!$B$2:$L$6,M$2,0)*$E905)</f>
        <v>22.019999999999985</v>
      </c>
      <c r="N905">
        <f>VLOOKUP($F905,'(참고)타워 스텟 가치'!$B$2:$L$6,N$2,0)+(VLOOKUP($F905,'(참고)타워 스텟 가치'!$B$2:$L$6,N$2,0)*$E905)</f>
        <v>0</v>
      </c>
      <c r="O905">
        <f>VLOOKUP($F905,'(참고)타워 스텟 가치'!$B$2:$L$6,O$2,0)+(VLOOKUP($F905,'(참고)타워 스텟 가치'!$B$2:$L$6,O$2,0)*$E905)</f>
        <v>0</v>
      </c>
      <c r="P905">
        <f>VLOOKUP($F905,'(참고)타워 스텟 가치'!$B$2:$L$6,P$2,0)+(VLOOKUP($F905,'(참고)타워 스텟 가치'!$B$2:$L$6,P$2,0)*$E905)</f>
        <v>51.379999999999967</v>
      </c>
      <c r="Q905">
        <f>SUM('스테이지별 몬스터 스텟'!H905*'(참고)타워 스텟 가치'!$Q$17,'스테이지별 몬스터 스텟'!I905*'(참고)타워 스텟 가치'!$R$17,'스테이지별 몬스터 스텟'!J905*'(참고)타워 스텟 가치'!$S$17,'스테이지별 몬스터 스텟'!K905*'(참고)타워 스텟 가치'!$T$17,'스테이지별 몬스터 스텟'!L905*'(참고)타워 스텟 가치'!$U$17,'스테이지별 몬스터 스텟'!M905*'(참고)타워 스텟 가치'!$V$17,'스테이지별 몬스터 스텟'!N905*'(참고)타워 스텟 가치'!$W$17,'스테이지별 몬스터 스텟'!O905*'(참고)타워 스텟 가치'!$X$17,'스테이지별 몬스터 스텟'!P905*'(참고)타워 스텟 가치'!$Y$17)</f>
        <v>556368.32999999973</v>
      </c>
      <c r="R905">
        <v>1</v>
      </c>
      <c r="S905">
        <f>VLOOKUP($F905,'(참고)타워 스텟 가치'!$B$7:$L$11,S$2,0)+(VLOOKUP($F905,'(참고)타워 스텟 가치'!$B$7:$L$11,S$2,0)*$E905)</f>
        <v>183.49999999999989</v>
      </c>
      <c r="T905">
        <f>VLOOKUP($F905,'(참고)타워 스텟 가치'!$B$7:$L$11,T$2,0)+(VLOOKUP($F905,'(참고)타워 스텟 가치'!$B$7:$L$11,T$2,0)*$E905)</f>
        <v>330.29999999999978</v>
      </c>
      <c r="U905">
        <f>VLOOKUP($F905,'(참고)타워 스텟 가치'!$B$7:$L$11,U$2,0)+(VLOOKUP($F905,'(참고)타워 스텟 가치'!$B$7:$L$11,U$2,0)*$E905)</f>
        <v>366999.99999999977</v>
      </c>
      <c r="V905">
        <f>VLOOKUP($F905,'(참고)타워 스텟 가치'!$B$7:$L$11,V$2,0)+(VLOOKUP($F905,'(참고)타워 스텟 가치'!$B$7:$L$11,V$2,0)*$E905)</f>
        <v>2201.9999999999986</v>
      </c>
      <c r="W905">
        <f>VLOOKUP($F905,'(참고)타워 스텟 가치'!$B$7:$L$11,W$2,0)+(VLOOKUP($F905,'(참고)타워 스텟 가치'!$B$7:$L$11,W$2,0)*$E905)</f>
        <v>36.699999999999974</v>
      </c>
      <c r="X905">
        <f>VLOOKUP($F905,'(참고)타워 스텟 가치'!$B$7:$L$11,X$2,0)+(VLOOKUP($F905,'(참고)타워 스텟 가치'!$B$7:$L$11,X$2,0)*$E905)</f>
        <v>22.019999999999985</v>
      </c>
      <c r="Y905">
        <f>VLOOKUP($F905,'(참고)타워 스텟 가치'!$B$7:$L$11,Y$2,0)+(VLOOKUP($F905,'(참고)타워 스텟 가치'!$B$7:$L$11,Y$2,0)*$E905)</f>
        <v>0</v>
      </c>
      <c r="Z905">
        <f>VLOOKUP($F905,'(참고)타워 스텟 가치'!$B$7:$L$11,Z$2,0)+(VLOOKUP($F905,'(참고)타워 스텟 가치'!$B$7:$L$11,Z$2,0)*$E905)</f>
        <v>0</v>
      </c>
      <c r="AA905">
        <f>VLOOKUP($F905,'(참고)타워 스텟 가치'!$B$7:$L$11,AA$2,0)+(VLOOKUP($F905,'(참고)타워 스텟 가치'!$B$7:$L$11,AA$2,0)*$E905)</f>
        <v>51.379999999999967</v>
      </c>
      <c r="AB905">
        <f>SUM('스테이지별 몬스터 스텟'!S905*'(참고)타워 스텟 가치'!$Q$17,'스테이지별 몬스터 스텟'!T905*'(참고)타워 스텟 가치'!$R$17,'스테이지별 몬스터 스텟'!U905*'(참고)타워 스텟 가치'!$S$17,'스테이지별 몬스터 스텟'!V905*'(참고)타워 스텟 가치'!$T$17,'스테이지별 몬스터 스텟'!W905*'(참고)타워 스텟 가치'!$U$17,'스테이지별 몬스터 스텟'!X905*'(참고)타워 스텟 가치'!$V$17,'스테이지별 몬스터 스텟'!Y905*'(참고)타워 스텟 가치'!$W$17,'스테이지별 몬스터 스텟'!Z905*'(참고)타워 스텟 가치'!$X$17,'스테이지별 몬스터 스텟'!AA905*'(참고)타워 스텟 가치'!$Y$17)</f>
        <v>555964.62999999966</v>
      </c>
      <c r="AC905">
        <v>2</v>
      </c>
      <c r="AD905">
        <f>VLOOKUP($F905,'(참고)타워 스텟 가치'!$B$12:$L$16,AD$2,0)+(VLOOKUP($F905,'(참고)타워 스텟 가치'!$B$12:$L$16,AD$2,0)*$E905)</f>
        <v>183.49999999999989</v>
      </c>
      <c r="AE905">
        <f>VLOOKUP($F905,'(참고)타워 스텟 가치'!$B$12:$L$16,AE$2,0)+(VLOOKUP($F905,'(참고)타워 스텟 가치'!$B$12:$L$16,AE$2,0)*$E905)</f>
        <v>220.19999999999985</v>
      </c>
      <c r="AF905">
        <f>VLOOKUP($F905,'(참고)타워 스텟 가치'!$B$12:$L$16,AF$2,0)+(VLOOKUP($F905,'(참고)타워 스텟 가치'!$B$12:$L$16,AF$2,0)*$E905)</f>
        <v>366999.99999999977</v>
      </c>
      <c r="AG905">
        <f>VLOOKUP($F905,'(참고)타워 스텟 가치'!$B$12:$L$16,AG$2,0)+(VLOOKUP($F905,'(참고)타워 스텟 가치'!$B$12:$L$16,AG$2,0)*$E905)</f>
        <v>1100.9999999999993</v>
      </c>
      <c r="AH905">
        <f>VLOOKUP($F905,'(참고)타워 스텟 가치'!$B$12:$L$16,AH$2,0)+(VLOOKUP($F905,'(참고)타워 스텟 가치'!$B$12:$L$16,AH$2,0)*$E905)</f>
        <v>36.699999999999974</v>
      </c>
      <c r="AI905">
        <f>VLOOKUP($F905,'(참고)타워 스텟 가치'!$B$12:$L$16,AI$2,0)+(VLOOKUP($F905,'(참고)타워 스텟 가치'!$B$12:$L$16,AI$2,0)*$E905)</f>
        <v>22.019999999999985</v>
      </c>
      <c r="AJ905">
        <f>VLOOKUP($F905,'(참고)타워 스텟 가치'!$B$12:$L$16,AJ$2,0)+(VLOOKUP($F905,'(참고)타워 스텟 가치'!$B$12:$L$16,AJ$2,0)*$E905)</f>
        <v>0</v>
      </c>
      <c r="AK905">
        <f>VLOOKUP($F905,'(참고)타워 스텟 가치'!$B$12:$L$16,AK$2,0)+(VLOOKUP($F905,'(참고)타워 스텟 가치'!$B$12:$L$16,AK$2,0)*$E905)</f>
        <v>0</v>
      </c>
      <c r="AL905">
        <f>VLOOKUP($F905,'(참고)타워 스텟 가치'!$B$12:$L$16,AL$2,0)+(VLOOKUP($F905,'(참고)타워 스텟 가치'!$B$12:$L$16,AL$2,0)*$E905)</f>
        <v>102.75999999999993</v>
      </c>
      <c r="AM905">
        <f>SUM('스테이지별 몬스터 스텟'!AD905*'(참고)타워 스텟 가치'!$Q$17,'스테이지별 몬스터 스텟'!AE905*'(참고)타워 스텟 가치'!$R$17,'스테이지별 몬스터 스텟'!AF905*'(참고)타워 스텟 가치'!$S$17,'스테이지별 몬스터 스텟'!AG905*'(참고)타워 스텟 가치'!$T$17,'스테이지별 몬스터 스텟'!AH905*'(참고)타워 스텟 가치'!$U$17,'스테이지별 몬스터 스텟'!AI905*'(참고)타워 스텟 가치'!$V$17,'스테이지별 몬스터 스텟'!AJ905*'(참고)타워 스텟 가치'!$W$17,'스테이지별 몬스터 스텟'!AK905*'(참고)타워 스텟 가치'!$X$17,'스테이지별 몬스터 스텟'!AL905*'(참고)타워 스텟 가치'!$Y$17)</f>
        <v>553700.23999999976</v>
      </c>
      <c r="AN905">
        <v>3</v>
      </c>
    </row>
    <row r="906" spans="3:40" x14ac:dyDescent="0.3">
      <c r="C906">
        <v>2</v>
      </c>
      <c r="D906">
        <f t="shared" si="41"/>
        <v>181</v>
      </c>
      <c r="E906" s="52">
        <f>VLOOKUP(D906,'스테이지별 난이도 설정'!B:C,2,0)</f>
        <v>72.399999999999949</v>
      </c>
      <c r="F906" t="str">
        <f t="shared" si="42"/>
        <v>레어</v>
      </c>
      <c r="G906">
        <f t="shared" si="43"/>
        <v>6</v>
      </c>
      <c r="H906">
        <f>VLOOKUP($F906,'(참고)타워 스텟 가치'!$B$2:$L$6,H$2,0)+(VLOOKUP($F906,'(참고)타워 스텟 가치'!$B$2:$L$6,H$2,0)*$E906)</f>
        <v>825.74999999999943</v>
      </c>
      <c r="I906">
        <f>VLOOKUP($F906,'(참고)타워 스텟 가치'!$B$2:$L$6,I$2,0)+(VLOOKUP($F906,'(참고)타워 스텟 가치'!$B$2:$L$6,I$2,0)*$E906)</f>
        <v>165.14999999999989</v>
      </c>
      <c r="J906">
        <f>VLOOKUP($F906,'(참고)타워 스텟 가치'!$B$2:$L$6,J$2,0)+(VLOOKUP($F906,'(참고)타워 스텟 가치'!$B$2:$L$6,J$2,0)*$E906)</f>
        <v>366999.99999999977</v>
      </c>
      <c r="K906">
        <f>VLOOKUP($F906,'(참고)타워 스텟 가치'!$B$2:$L$6,K$2,0)+(VLOOKUP($F906,'(참고)타워 스텟 가치'!$B$2:$L$6,K$2,0)*$E906)</f>
        <v>3302.9999999999977</v>
      </c>
      <c r="L906">
        <f>VLOOKUP($F906,'(참고)타워 스텟 가치'!$B$2:$L$6,L$2,0)+(VLOOKUP($F906,'(참고)타워 스텟 가치'!$B$2:$L$6,L$2,0)*$E906)</f>
        <v>55.049999999999962</v>
      </c>
      <c r="M906">
        <f>VLOOKUP($F906,'(참고)타워 스텟 가치'!$B$2:$L$6,M$2,0)+(VLOOKUP($F906,'(참고)타워 스텟 가치'!$B$2:$L$6,M$2,0)*$E906)</f>
        <v>22.019999999999985</v>
      </c>
      <c r="N906">
        <f>VLOOKUP($F906,'(참고)타워 스텟 가치'!$B$2:$L$6,N$2,0)+(VLOOKUP($F906,'(참고)타워 스텟 가치'!$B$2:$L$6,N$2,0)*$E906)</f>
        <v>0</v>
      </c>
      <c r="O906">
        <f>VLOOKUP($F906,'(참고)타워 스텟 가치'!$B$2:$L$6,O$2,0)+(VLOOKUP($F906,'(참고)타워 스텟 가치'!$B$2:$L$6,O$2,0)*$E906)</f>
        <v>0</v>
      </c>
      <c r="P906">
        <f>VLOOKUP($F906,'(참고)타워 스텟 가치'!$B$2:$L$6,P$2,0)+(VLOOKUP($F906,'(참고)타워 스텟 가치'!$B$2:$L$6,P$2,0)*$E906)</f>
        <v>51.379999999999967</v>
      </c>
      <c r="Q906">
        <f>SUM('스테이지별 몬스터 스텟'!H906*'(참고)타워 스텟 가치'!$Q$17,'스테이지별 몬스터 스텟'!I906*'(참고)타워 스텟 가치'!$R$17,'스테이지별 몬스터 스텟'!J906*'(참고)타워 스텟 가치'!$S$17,'스테이지별 몬스터 스텟'!K906*'(참고)타워 스텟 가치'!$T$17,'스테이지별 몬스터 스텟'!L906*'(참고)타워 스텟 가치'!$U$17,'스테이지별 몬스터 스텟'!M906*'(참고)타워 스텟 가치'!$V$17,'스테이지별 몬스터 스텟'!N906*'(참고)타워 스텟 가치'!$W$17,'스테이지별 몬스터 스텟'!O906*'(참고)타워 스텟 가치'!$X$17,'스테이지별 몬스터 스텟'!P906*'(참고)타워 스텟 가치'!$Y$17)</f>
        <v>559240.10499999963</v>
      </c>
      <c r="R906">
        <v>1</v>
      </c>
      <c r="S906">
        <f>VLOOKUP($F906,'(참고)타워 스텟 가치'!$B$7:$L$11,S$2,0)+(VLOOKUP($F906,'(참고)타워 스텟 가치'!$B$7:$L$11,S$2,0)*$E906)</f>
        <v>275.24999999999983</v>
      </c>
      <c r="T906">
        <f>VLOOKUP($F906,'(참고)타워 스텟 가치'!$B$7:$L$11,T$2,0)+(VLOOKUP($F906,'(참고)타워 스텟 가치'!$B$7:$L$11,T$2,0)*$E906)</f>
        <v>495.44999999999965</v>
      </c>
      <c r="U906">
        <f>VLOOKUP($F906,'(참고)타워 스텟 가치'!$B$7:$L$11,U$2,0)+(VLOOKUP($F906,'(참고)타워 스텟 가치'!$B$7:$L$11,U$2,0)*$E906)</f>
        <v>366999.99999999977</v>
      </c>
      <c r="V906">
        <f>VLOOKUP($F906,'(참고)타워 스텟 가치'!$B$7:$L$11,V$2,0)+(VLOOKUP($F906,'(참고)타워 스텟 가치'!$B$7:$L$11,V$2,0)*$E906)</f>
        <v>3302.9999999999977</v>
      </c>
      <c r="W906">
        <f>VLOOKUP($F906,'(참고)타워 스텟 가치'!$B$7:$L$11,W$2,0)+(VLOOKUP($F906,'(참고)타워 스텟 가치'!$B$7:$L$11,W$2,0)*$E906)</f>
        <v>55.049999999999962</v>
      </c>
      <c r="X906">
        <f>VLOOKUP($F906,'(참고)타워 스텟 가치'!$B$7:$L$11,X$2,0)+(VLOOKUP($F906,'(참고)타워 스텟 가치'!$B$7:$L$11,X$2,0)*$E906)</f>
        <v>22.019999999999985</v>
      </c>
      <c r="Y906">
        <f>VLOOKUP($F906,'(참고)타워 스텟 가치'!$B$7:$L$11,Y$2,0)+(VLOOKUP($F906,'(참고)타워 스텟 가치'!$B$7:$L$11,Y$2,0)*$E906)</f>
        <v>0</v>
      </c>
      <c r="Z906">
        <f>VLOOKUP($F906,'(참고)타워 스텟 가치'!$B$7:$L$11,Z$2,0)+(VLOOKUP($F906,'(참고)타워 스텟 가치'!$B$7:$L$11,Z$2,0)*$E906)</f>
        <v>0</v>
      </c>
      <c r="AA906">
        <f>VLOOKUP($F906,'(참고)타워 스텟 가치'!$B$7:$L$11,AA$2,0)+(VLOOKUP($F906,'(참고)타워 스텟 가치'!$B$7:$L$11,AA$2,0)*$E906)</f>
        <v>51.379999999999967</v>
      </c>
      <c r="AB906">
        <f>SUM('스테이지별 몬스터 스텟'!S906*'(참고)타워 스텟 가치'!$Q$17,'스테이지별 몬스터 스텟'!T906*'(참고)타워 스텟 가치'!$R$17,'스테이지별 몬스터 스텟'!U906*'(참고)타워 스텟 가치'!$S$17,'스테이지별 몬스터 스텟'!V906*'(참고)타워 스텟 가치'!$T$17,'스테이지별 몬스터 스텟'!W906*'(참고)타워 스텟 가치'!$U$17,'스테이지별 몬스터 스텟'!X906*'(참고)타워 스텟 가치'!$V$17,'스테이지별 몬스터 스텟'!Y906*'(참고)타워 스텟 가치'!$W$17,'스테이지별 몬스터 스텟'!Z906*'(참고)타워 스텟 가치'!$X$17,'스테이지별 몬스터 스텟'!AA906*'(참고)타워 스텟 가치'!$Y$17)</f>
        <v>558634.5549999997</v>
      </c>
      <c r="AC906">
        <v>2</v>
      </c>
      <c r="AD906">
        <f>VLOOKUP($F906,'(참고)타워 스텟 가치'!$B$12:$L$16,AD$2,0)+(VLOOKUP($F906,'(참고)타워 스텟 가치'!$B$12:$L$16,AD$2,0)*$E906)</f>
        <v>275.24999999999983</v>
      </c>
      <c r="AE906">
        <f>VLOOKUP($F906,'(참고)타워 스텟 가치'!$B$12:$L$16,AE$2,0)+(VLOOKUP($F906,'(참고)타워 스텟 가치'!$B$12:$L$16,AE$2,0)*$E906)</f>
        <v>330.29999999999978</v>
      </c>
      <c r="AF906">
        <f>VLOOKUP($F906,'(참고)타워 스텟 가치'!$B$12:$L$16,AF$2,0)+(VLOOKUP($F906,'(참고)타워 스텟 가치'!$B$12:$L$16,AF$2,0)*$E906)</f>
        <v>366999.99999999977</v>
      </c>
      <c r="AG906">
        <f>VLOOKUP($F906,'(참고)타워 스텟 가치'!$B$12:$L$16,AG$2,0)+(VLOOKUP($F906,'(참고)타워 스텟 가치'!$B$12:$L$16,AG$2,0)*$E906)</f>
        <v>1651.4999999999989</v>
      </c>
      <c r="AH906">
        <f>VLOOKUP($F906,'(참고)타워 스텟 가치'!$B$12:$L$16,AH$2,0)+(VLOOKUP($F906,'(참고)타워 스텟 가치'!$B$12:$L$16,AH$2,0)*$E906)</f>
        <v>55.049999999999962</v>
      </c>
      <c r="AI906">
        <f>VLOOKUP($F906,'(참고)타워 스텟 가치'!$B$12:$L$16,AI$2,0)+(VLOOKUP($F906,'(참고)타워 스텟 가치'!$B$12:$L$16,AI$2,0)*$E906)</f>
        <v>22.019999999999985</v>
      </c>
      <c r="AJ906">
        <f>VLOOKUP($F906,'(참고)타워 스텟 가치'!$B$12:$L$16,AJ$2,0)+(VLOOKUP($F906,'(참고)타워 스텟 가치'!$B$12:$L$16,AJ$2,0)*$E906)</f>
        <v>0</v>
      </c>
      <c r="AK906">
        <f>VLOOKUP($F906,'(참고)타워 스텟 가치'!$B$12:$L$16,AK$2,0)+(VLOOKUP($F906,'(참고)타워 스텟 가치'!$B$12:$L$16,AK$2,0)*$E906)</f>
        <v>0</v>
      </c>
      <c r="AL906">
        <f>VLOOKUP($F906,'(참고)타워 스텟 가치'!$B$12:$L$16,AL$2,0)+(VLOOKUP($F906,'(참고)타워 스텟 가치'!$B$12:$L$16,AL$2,0)*$E906)</f>
        <v>102.75999999999993</v>
      </c>
      <c r="AM906">
        <f>SUM('스테이지별 몬스터 스텟'!AD906*'(참고)타워 스텟 가치'!$Q$17,'스테이지별 몬스터 스텟'!AE906*'(참고)타워 스텟 가치'!$R$17,'스테이지별 몬스터 스텟'!AF906*'(참고)타워 스텟 가치'!$S$17,'스테이지별 몬스터 스텟'!AG906*'(참고)타워 스텟 가치'!$T$17,'스테이지별 몬스터 스텟'!AH906*'(참고)타워 스텟 가치'!$U$17,'스테이지별 몬스터 스텟'!AI906*'(참고)타워 스텟 가치'!$V$17,'스테이지별 몬스터 스텟'!AJ906*'(참고)타워 스텟 가치'!$W$17,'스테이지별 몬스터 스텟'!AK906*'(참고)타워 스텟 가치'!$X$17,'스테이지별 몬스터 스텟'!AL906*'(참고)타워 스텟 가치'!$Y$17)</f>
        <v>555186.58999999962</v>
      </c>
      <c r="AN906">
        <v>3</v>
      </c>
    </row>
    <row r="907" spans="3:40" x14ac:dyDescent="0.3">
      <c r="C907">
        <v>3</v>
      </c>
      <c r="D907">
        <f t="shared" si="41"/>
        <v>181</v>
      </c>
      <c r="E907" s="52">
        <f>VLOOKUP(D907,'스테이지별 난이도 설정'!B:C,2,0)</f>
        <v>72.399999999999949</v>
      </c>
      <c r="F907" t="str">
        <f t="shared" si="42"/>
        <v>에픽</v>
      </c>
      <c r="G907">
        <f t="shared" si="43"/>
        <v>6</v>
      </c>
      <c r="H907">
        <f>VLOOKUP($F907,'(참고)타워 스텟 가치'!$B$2:$L$6,H$2,0)+(VLOOKUP($F907,'(참고)타워 스텟 가치'!$B$2:$L$6,H$2,0)*$E907)</f>
        <v>1238.6249999999991</v>
      </c>
      <c r="I907">
        <f>VLOOKUP($F907,'(참고)타워 스텟 가치'!$B$2:$L$6,I$2,0)+(VLOOKUP($F907,'(참고)타워 스텟 가치'!$B$2:$L$6,I$2,0)*$E907)</f>
        <v>247.72499999999982</v>
      </c>
      <c r="J907">
        <f>VLOOKUP($F907,'(참고)타워 스텟 가치'!$B$2:$L$6,J$2,0)+(VLOOKUP($F907,'(참고)타워 스텟 가치'!$B$2:$L$6,J$2,0)*$E907)</f>
        <v>366999.99999999977</v>
      </c>
      <c r="K907">
        <f>VLOOKUP($F907,'(참고)타워 스텟 가치'!$B$2:$L$6,K$2,0)+(VLOOKUP($F907,'(참고)타워 스텟 가치'!$B$2:$L$6,K$2,0)*$E907)</f>
        <v>4954.4999999999964</v>
      </c>
      <c r="L907">
        <f>VLOOKUP($F907,'(참고)타워 스텟 가치'!$B$2:$L$6,L$2,0)+(VLOOKUP($F907,'(참고)타워 스텟 가치'!$B$2:$L$6,L$2,0)*$E907)</f>
        <v>82.574999999999946</v>
      </c>
      <c r="M907">
        <f>VLOOKUP($F907,'(참고)타워 스텟 가치'!$B$2:$L$6,M$2,0)+(VLOOKUP($F907,'(참고)타워 스텟 가치'!$B$2:$L$6,M$2,0)*$E907)</f>
        <v>22.019999999999985</v>
      </c>
      <c r="N907">
        <f>VLOOKUP($F907,'(참고)타워 스텟 가치'!$B$2:$L$6,N$2,0)+(VLOOKUP($F907,'(참고)타워 스텟 가치'!$B$2:$L$6,N$2,0)*$E907)</f>
        <v>0</v>
      </c>
      <c r="O907">
        <f>VLOOKUP($F907,'(참고)타워 스텟 가치'!$B$2:$L$6,O$2,0)+(VLOOKUP($F907,'(참고)타워 스텟 가치'!$B$2:$L$6,O$2,0)*$E907)</f>
        <v>0</v>
      </c>
      <c r="P907">
        <f>VLOOKUP($F907,'(참고)타워 스텟 가치'!$B$2:$L$6,P$2,0)+(VLOOKUP($F907,'(참고)타워 스텟 가치'!$B$2:$L$6,P$2,0)*$E907)</f>
        <v>51.379999999999967</v>
      </c>
      <c r="Q907">
        <f>SUM('스테이지별 몬스터 스텟'!H907*'(참고)타워 스텟 가치'!$Q$17,'스테이지별 몬스터 스텟'!I907*'(참고)타워 스텟 가치'!$R$17,'스테이지별 몬스터 스텟'!J907*'(참고)타워 스텟 가치'!$S$17,'스테이지별 몬스터 스텟'!K907*'(참고)타워 스텟 가치'!$T$17,'스테이지별 몬스터 스텟'!L907*'(참고)타워 스텟 가치'!$U$17,'스테이지별 몬스터 스텟'!M907*'(참고)타워 스텟 가치'!$V$17,'스테이지별 몬스터 스텟'!N907*'(참고)타워 스텟 가치'!$W$17,'스테이지별 몬스터 스텟'!O907*'(참고)타워 스텟 가치'!$X$17,'스테이지별 몬스터 스텟'!P907*'(참고)타워 스텟 가치'!$Y$17)</f>
        <v>563547.76749999973</v>
      </c>
      <c r="R907">
        <v>1</v>
      </c>
      <c r="S907">
        <f>VLOOKUP($F907,'(참고)타워 스텟 가치'!$B$7:$L$11,S$2,0)+(VLOOKUP($F907,'(참고)타워 스텟 가치'!$B$7:$L$11,S$2,0)*$E907)</f>
        <v>412.87499999999972</v>
      </c>
      <c r="T907">
        <f>VLOOKUP($F907,'(참고)타워 스텟 가치'!$B$7:$L$11,T$2,0)+(VLOOKUP($F907,'(참고)타워 스텟 가치'!$B$7:$L$11,T$2,0)*$E907)</f>
        <v>743.1749999999995</v>
      </c>
      <c r="U907">
        <f>VLOOKUP($F907,'(참고)타워 스텟 가치'!$B$7:$L$11,U$2,0)+(VLOOKUP($F907,'(참고)타워 스텟 가치'!$B$7:$L$11,U$2,0)*$E907)</f>
        <v>366999.99999999977</v>
      </c>
      <c r="V907">
        <f>VLOOKUP($F907,'(참고)타워 스텟 가치'!$B$7:$L$11,V$2,0)+(VLOOKUP($F907,'(참고)타워 스텟 가치'!$B$7:$L$11,V$2,0)*$E907)</f>
        <v>4954.4999999999964</v>
      </c>
      <c r="W907">
        <f>VLOOKUP($F907,'(참고)타워 스텟 가치'!$B$7:$L$11,W$2,0)+(VLOOKUP($F907,'(참고)타워 스텟 가치'!$B$7:$L$11,W$2,0)*$E907)</f>
        <v>82.574999999999946</v>
      </c>
      <c r="X907">
        <f>VLOOKUP($F907,'(참고)타워 스텟 가치'!$B$7:$L$11,X$2,0)+(VLOOKUP($F907,'(참고)타워 스텟 가치'!$B$7:$L$11,X$2,0)*$E907)</f>
        <v>22.019999999999985</v>
      </c>
      <c r="Y907">
        <f>VLOOKUP($F907,'(참고)타워 스텟 가치'!$B$7:$L$11,Y$2,0)+(VLOOKUP($F907,'(참고)타워 스텟 가치'!$B$7:$L$11,Y$2,0)*$E907)</f>
        <v>0</v>
      </c>
      <c r="Z907">
        <f>VLOOKUP($F907,'(참고)타워 스텟 가치'!$B$7:$L$11,Z$2,0)+(VLOOKUP($F907,'(참고)타워 스텟 가치'!$B$7:$L$11,Z$2,0)*$E907)</f>
        <v>0</v>
      </c>
      <c r="AA907">
        <f>VLOOKUP($F907,'(참고)타워 스텟 가치'!$B$7:$L$11,AA$2,0)+(VLOOKUP($F907,'(참고)타워 스텟 가치'!$B$7:$L$11,AA$2,0)*$E907)</f>
        <v>51.379999999999967</v>
      </c>
      <c r="AB907">
        <f>SUM('스테이지별 몬스터 스텟'!S907*'(참고)타워 스텟 가치'!$Q$17,'스테이지별 몬스터 스텟'!T907*'(참고)타워 스텟 가치'!$R$17,'스테이지별 몬스터 스텟'!U907*'(참고)타워 스텟 가치'!$S$17,'스테이지별 몬스터 스텟'!V907*'(참고)타워 스텟 가치'!$T$17,'스테이지별 몬스터 스텟'!W907*'(참고)타워 스텟 가치'!$U$17,'스테이지별 몬스터 스텟'!X907*'(참고)타워 스텟 가치'!$V$17,'스테이지별 몬스터 스텟'!Y907*'(참고)타워 스텟 가치'!$W$17,'스테이지별 몬스터 스텟'!Z907*'(참고)타워 스텟 가치'!$X$17,'스테이지별 몬스터 스텟'!AA907*'(참고)타워 스텟 가치'!$Y$17)</f>
        <v>562639.44249999966</v>
      </c>
      <c r="AC907">
        <v>2</v>
      </c>
      <c r="AD907">
        <f>VLOOKUP($F907,'(참고)타워 스텟 가치'!$B$12:$L$16,AD$2,0)+(VLOOKUP($F907,'(참고)타워 스텟 가치'!$B$12:$L$16,AD$2,0)*$E907)</f>
        <v>412.87499999999972</v>
      </c>
      <c r="AE907">
        <f>VLOOKUP($F907,'(참고)타워 스텟 가치'!$B$12:$L$16,AE$2,0)+(VLOOKUP($F907,'(참고)타워 스텟 가치'!$B$12:$L$16,AE$2,0)*$E907)</f>
        <v>495.44999999999965</v>
      </c>
      <c r="AF907">
        <f>VLOOKUP($F907,'(참고)타워 스텟 가치'!$B$12:$L$16,AF$2,0)+(VLOOKUP($F907,'(참고)타워 스텟 가치'!$B$12:$L$16,AF$2,0)*$E907)</f>
        <v>366999.99999999977</v>
      </c>
      <c r="AG907">
        <f>VLOOKUP($F907,'(참고)타워 스텟 가치'!$B$12:$L$16,AG$2,0)+(VLOOKUP($F907,'(참고)타워 스텟 가치'!$B$12:$L$16,AG$2,0)*$E907)</f>
        <v>2477.2499999999982</v>
      </c>
      <c r="AH907">
        <f>VLOOKUP($F907,'(참고)타워 스텟 가치'!$B$12:$L$16,AH$2,0)+(VLOOKUP($F907,'(참고)타워 스텟 가치'!$B$12:$L$16,AH$2,0)*$E907)</f>
        <v>82.574999999999946</v>
      </c>
      <c r="AI907">
        <f>VLOOKUP($F907,'(참고)타워 스텟 가치'!$B$12:$L$16,AI$2,0)+(VLOOKUP($F907,'(참고)타워 스텟 가치'!$B$12:$L$16,AI$2,0)*$E907)</f>
        <v>22.019999999999985</v>
      </c>
      <c r="AJ907">
        <f>VLOOKUP($F907,'(참고)타워 스텟 가치'!$B$12:$L$16,AJ$2,0)+(VLOOKUP($F907,'(참고)타워 스텟 가치'!$B$12:$L$16,AJ$2,0)*$E907)</f>
        <v>0</v>
      </c>
      <c r="AK907">
        <f>VLOOKUP($F907,'(참고)타워 스텟 가치'!$B$12:$L$16,AK$2,0)+(VLOOKUP($F907,'(참고)타워 스텟 가치'!$B$12:$L$16,AK$2,0)*$E907)</f>
        <v>0</v>
      </c>
      <c r="AL907">
        <f>VLOOKUP($F907,'(참고)타워 스텟 가치'!$B$12:$L$16,AL$2,0)+(VLOOKUP($F907,'(참고)타워 스텟 가치'!$B$12:$L$16,AL$2,0)*$E907)</f>
        <v>102.75999999999993</v>
      </c>
      <c r="AM907">
        <f>SUM('스테이지별 몬스터 스텟'!AD907*'(참고)타워 스텟 가치'!$Q$17,'스테이지별 몬스터 스텟'!AE907*'(참고)타워 스텟 가치'!$R$17,'스테이지별 몬스터 스텟'!AF907*'(참고)타워 스텟 가치'!$S$17,'스테이지별 몬스터 스텟'!AG907*'(참고)타워 스텟 가치'!$T$17,'스테이지별 몬스터 스텟'!AH907*'(참고)타워 스텟 가치'!$U$17,'스테이지별 몬스터 스텟'!AI907*'(참고)타워 스텟 가치'!$V$17,'스테이지별 몬스터 스텟'!AJ907*'(참고)타워 스텟 가치'!$W$17,'스테이지별 몬스터 스텟'!AK907*'(참고)타워 스텟 가치'!$X$17,'스테이지별 몬스터 스텟'!AL907*'(참고)타워 스텟 가치'!$Y$17)</f>
        <v>557416.11499999976</v>
      </c>
      <c r="AN907">
        <v>3</v>
      </c>
    </row>
    <row r="908" spans="3:40" x14ac:dyDescent="0.3">
      <c r="C908">
        <v>4</v>
      </c>
      <c r="D908">
        <f t="shared" si="41"/>
        <v>181</v>
      </c>
      <c r="E908" s="52">
        <f>VLOOKUP(D908,'스테이지별 난이도 설정'!B:C,2,0)</f>
        <v>72.399999999999949</v>
      </c>
      <c r="F908" t="str">
        <f t="shared" si="42"/>
        <v>유니크</v>
      </c>
      <c r="G908">
        <f t="shared" si="43"/>
        <v>6</v>
      </c>
      <c r="H908">
        <f>VLOOKUP($F908,'(참고)타워 스텟 가치'!$B$2:$L$6,H$2,0)+(VLOOKUP($F908,'(참고)타워 스텟 가치'!$B$2:$L$6,H$2,0)*$E908)</f>
        <v>1857.9374999999986</v>
      </c>
      <c r="I908">
        <f>VLOOKUP($F908,'(참고)타워 스텟 가치'!$B$2:$L$6,I$2,0)+(VLOOKUP($F908,'(참고)타워 스텟 가치'!$B$2:$L$6,I$2,0)*$E908)</f>
        <v>371.58749999999975</v>
      </c>
      <c r="J908">
        <f>VLOOKUP($F908,'(참고)타워 스텟 가치'!$B$2:$L$6,J$2,0)+(VLOOKUP($F908,'(참고)타워 스텟 가치'!$B$2:$L$6,J$2,0)*$E908)</f>
        <v>366999.99999999977</v>
      </c>
      <c r="K908">
        <f>VLOOKUP($F908,'(참고)타워 스텟 가치'!$B$2:$L$6,K$2,0)+(VLOOKUP($F908,'(참고)타워 스텟 가치'!$B$2:$L$6,K$2,0)*$E908)</f>
        <v>7431.7499999999945</v>
      </c>
      <c r="L908">
        <f>VLOOKUP($F908,'(참고)타워 스텟 가치'!$B$2:$L$6,L$2,0)+(VLOOKUP($F908,'(참고)타워 스텟 가치'!$B$2:$L$6,L$2,0)*$E908)</f>
        <v>123.86249999999991</v>
      </c>
      <c r="M908">
        <f>VLOOKUP($F908,'(참고)타워 스텟 가치'!$B$2:$L$6,M$2,0)+(VLOOKUP($F908,'(참고)타워 스텟 가치'!$B$2:$L$6,M$2,0)*$E908)</f>
        <v>22.019999999999985</v>
      </c>
      <c r="N908">
        <f>VLOOKUP($F908,'(참고)타워 스텟 가치'!$B$2:$L$6,N$2,0)+(VLOOKUP($F908,'(참고)타워 스텟 가치'!$B$2:$L$6,N$2,0)*$E908)</f>
        <v>0</v>
      </c>
      <c r="O908">
        <f>VLOOKUP($F908,'(참고)타워 스텟 가치'!$B$2:$L$6,O$2,0)+(VLOOKUP($F908,'(참고)타워 스텟 가치'!$B$2:$L$6,O$2,0)*$E908)</f>
        <v>0</v>
      </c>
      <c r="P908">
        <f>VLOOKUP($F908,'(참고)타워 스텟 가치'!$B$2:$L$6,P$2,0)+(VLOOKUP($F908,'(참고)타워 스텟 가치'!$B$2:$L$6,P$2,0)*$E908)</f>
        <v>73.399999999999949</v>
      </c>
      <c r="Q908">
        <f>SUM('스테이지별 몬스터 스텟'!H908*'(참고)타워 스텟 가치'!$Q$17,'스테이지별 몬스터 스텟'!I908*'(참고)타워 스텟 가치'!$R$17,'스테이지별 몬스터 스텟'!J908*'(참고)타워 스텟 가치'!$S$17,'스테이지별 몬스터 스텟'!K908*'(참고)타워 스텟 가치'!$T$17,'스테이지별 몬스터 스텟'!L908*'(참고)타워 스텟 가치'!$U$17,'스테이지별 몬스터 스텟'!M908*'(참고)타워 스텟 가치'!$V$17,'스테이지별 몬스터 스텟'!N908*'(참고)타워 스텟 가치'!$W$17,'스테이지별 몬스터 스텟'!O908*'(참고)타워 스텟 가치'!$X$17,'스테이지별 몬스터 스텟'!P908*'(참고)타워 스텟 가치'!$Y$17)</f>
        <v>570053.30124999967</v>
      </c>
      <c r="R908">
        <v>1</v>
      </c>
      <c r="S908">
        <f>VLOOKUP($F908,'(참고)타워 스텟 가치'!$B$7:$L$11,S$2,0)+(VLOOKUP($F908,'(참고)타워 스텟 가치'!$B$7:$L$11,S$2,0)*$E908)</f>
        <v>619.31249999999955</v>
      </c>
      <c r="T908">
        <f>VLOOKUP($F908,'(참고)타워 스텟 가치'!$B$7:$L$11,T$2,0)+(VLOOKUP($F908,'(참고)타워 스텟 가치'!$B$7:$L$11,T$2,0)*$E908)</f>
        <v>1114.7624999999991</v>
      </c>
      <c r="U908">
        <f>VLOOKUP($F908,'(참고)타워 스텟 가치'!$B$7:$L$11,U$2,0)+(VLOOKUP($F908,'(참고)타워 스텟 가치'!$B$7:$L$11,U$2,0)*$E908)</f>
        <v>366999.99999999977</v>
      </c>
      <c r="V908">
        <f>VLOOKUP($F908,'(참고)타워 스텟 가치'!$B$7:$L$11,V$2,0)+(VLOOKUP($F908,'(참고)타워 스텟 가치'!$B$7:$L$11,V$2,0)*$E908)</f>
        <v>7431.7499999999945</v>
      </c>
      <c r="W908">
        <f>VLOOKUP($F908,'(참고)타워 스텟 가치'!$B$7:$L$11,W$2,0)+(VLOOKUP($F908,'(참고)타워 스텟 가치'!$B$7:$L$11,W$2,0)*$E908)</f>
        <v>123.86249999999991</v>
      </c>
      <c r="X908">
        <f>VLOOKUP($F908,'(참고)타워 스텟 가치'!$B$7:$L$11,X$2,0)+(VLOOKUP($F908,'(참고)타워 스텟 가치'!$B$7:$L$11,X$2,0)*$E908)</f>
        <v>22.019999999999985</v>
      </c>
      <c r="Y908">
        <f>VLOOKUP($F908,'(참고)타워 스텟 가치'!$B$7:$L$11,Y$2,0)+(VLOOKUP($F908,'(참고)타워 스텟 가치'!$B$7:$L$11,Y$2,0)*$E908)</f>
        <v>0</v>
      </c>
      <c r="Z908">
        <f>VLOOKUP($F908,'(참고)타워 스텟 가치'!$B$7:$L$11,Z$2,0)+(VLOOKUP($F908,'(참고)타워 스텟 가치'!$B$7:$L$11,Z$2,0)*$E908)</f>
        <v>0</v>
      </c>
      <c r="AA908">
        <f>VLOOKUP($F908,'(참고)타워 스텟 가치'!$B$7:$L$11,AA$2,0)+(VLOOKUP($F908,'(참고)타워 스텟 가치'!$B$7:$L$11,AA$2,0)*$E908)</f>
        <v>73.399999999999949</v>
      </c>
      <c r="AB908">
        <f>SUM('스테이지별 몬스터 스텟'!S908*'(참고)타워 스텟 가치'!$Q$17,'스테이지별 몬스터 스텟'!T908*'(참고)타워 스텟 가치'!$R$17,'스테이지별 몬스터 스텟'!U908*'(참고)타워 스텟 가치'!$S$17,'스테이지별 몬스터 스텟'!V908*'(참고)타워 스텟 가치'!$T$17,'스테이지별 몬스터 스텟'!W908*'(참고)타워 스텟 가치'!$U$17,'스테이지별 몬스터 스텟'!X908*'(참고)타워 스텟 가치'!$V$17,'스테이지별 몬스터 스텟'!Y908*'(참고)타워 스텟 가치'!$W$17,'스테이지별 몬스터 스텟'!Z908*'(참고)타워 스텟 가치'!$X$17,'스테이지별 몬스터 스텟'!AA908*'(참고)타워 스텟 가치'!$Y$17)</f>
        <v>568690.81374999974</v>
      </c>
      <c r="AC908">
        <v>2</v>
      </c>
      <c r="AD908">
        <f>VLOOKUP($F908,'(참고)타워 스텟 가치'!$B$12:$L$16,AD$2,0)+(VLOOKUP($F908,'(참고)타워 스텟 가치'!$B$12:$L$16,AD$2,0)*$E908)</f>
        <v>619.31249999999955</v>
      </c>
      <c r="AE908">
        <f>VLOOKUP($F908,'(참고)타워 스텟 가치'!$B$12:$L$16,AE$2,0)+(VLOOKUP($F908,'(참고)타워 스텟 가치'!$B$12:$L$16,AE$2,0)*$E908)</f>
        <v>743.1749999999995</v>
      </c>
      <c r="AF908">
        <f>VLOOKUP($F908,'(참고)타워 스텟 가치'!$B$12:$L$16,AF$2,0)+(VLOOKUP($F908,'(참고)타워 스텟 가치'!$B$12:$L$16,AF$2,0)*$E908)</f>
        <v>366999.99999999977</v>
      </c>
      <c r="AG908">
        <f>VLOOKUP($F908,'(참고)타워 스텟 가치'!$B$12:$L$16,AG$2,0)+(VLOOKUP($F908,'(참고)타워 스텟 가치'!$B$12:$L$16,AG$2,0)*$E908)</f>
        <v>3715.8749999999973</v>
      </c>
      <c r="AH908">
        <f>VLOOKUP($F908,'(참고)타워 스텟 가치'!$B$12:$L$16,AH$2,0)+(VLOOKUP($F908,'(참고)타워 스텟 가치'!$B$12:$L$16,AH$2,0)*$E908)</f>
        <v>123.86249999999991</v>
      </c>
      <c r="AI908">
        <f>VLOOKUP($F908,'(참고)타워 스텟 가치'!$B$12:$L$16,AI$2,0)+(VLOOKUP($F908,'(참고)타워 스텟 가치'!$B$12:$L$16,AI$2,0)*$E908)</f>
        <v>22.019999999999985</v>
      </c>
      <c r="AJ908">
        <f>VLOOKUP($F908,'(참고)타워 스텟 가치'!$B$12:$L$16,AJ$2,0)+(VLOOKUP($F908,'(참고)타워 스텟 가치'!$B$12:$L$16,AJ$2,0)*$E908)</f>
        <v>0</v>
      </c>
      <c r="AK908">
        <f>VLOOKUP($F908,'(참고)타워 스텟 가치'!$B$12:$L$16,AK$2,0)+(VLOOKUP($F908,'(참고)타워 스텟 가치'!$B$12:$L$16,AK$2,0)*$E908)</f>
        <v>0</v>
      </c>
      <c r="AL908">
        <f>VLOOKUP($F908,'(참고)타워 스텟 가치'!$B$12:$L$16,AL$2,0)+(VLOOKUP($F908,'(참고)타워 스텟 가치'!$B$12:$L$16,AL$2,0)*$E908)</f>
        <v>146.7999999999999</v>
      </c>
      <c r="AM908">
        <f>SUM('스테이지별 몬스터 스텟'!AD908*'(참고)타워 스텟 가치'!$Q$17,'스테이지별 몬스터 스텟'!AE908*'(참고)타워 스텟 가치'!$R$17,'스테이지별 몬스터 스텟'!AF908*'(참고)타워 스텟 가치'!$S$17,'스테이지별 몬스터 스텟'!AG908*'(참고)타워 스텟 가치'!$T$17,'스테이지별 몬스터 스텟'!AH908*'(참고)타워 스텟 가치'!$U$17,'스테이지별 몬스터 스텟'!AI908*'(참고)타워 스텟 가치'!$V$17,'스테이지별 몬스터 스텟'!AJ908*'(참고)타워 스텟 가치'!$W$17,'스테이지별 몬스터 스텟'!AK908*'(참고)타워 스텟 가치'!$X$17,'스테이지별 몬스터 스텟'!AL908*'(참고)타워 스텟 가치'!$Y$17)</f>
        <v>560848.48249999958</v>
      </c>
      <c r="AN908">
        <v>3</v>
      </c>
    </row>
    <row r="909" spans="3:40" x14ac:dyDescent="0.3">
      <c r="C909">
        <v>5</v>
      </c>
      <c r="D909">
        <f t="shared" si="41"/>
        <v>181</v>
      </c>
      <c r="E909" s="52">
        <f>VLOOKUP(D909,'스테이지별 난이도 설정'!B:C,2,0)</f>
        <v>72.399999999999949</v>
      </c>
      <c r="F909" t="str">
        <f t="shared" si="42"/>
        <v>스페셜</v>
      </c>
      <c r="G909">
        <f t="shared" si="43"/>
        <v>6</v>
      </c>
      <c r="H909">
        <f>VLOOKUP($F909,'(참고)타워 스텟 가치'!$B$2:$L$6,H$2,0)+(VLOOKUP($F909,'(참고)타워 스텟 가치'!$B$2:$L$6,H$2,0)*$E909)</f>
        <v>2786.9062499999982</v>
      </c>
      <c r="I909">
        <f>VLOOKUP($F909,'(참고)타워 스텟 가치'!$B$2:$L$6,I$2,0)+(VLOOKUP($F909,'(참고)타워 스텟 가치'!$B$2:$L$6,I$2,0)*$E909)</f>
        <v>557.38124999999957</v>
      </c>
      <c r="J909">
        <f>VLOOKUP($F909,'(참고)타워 스텟 가치'!$B$2:$L$6,J$2,0)+(VLOOKUP($F909,'(참고)타워 스텟 가치'!$B$2:$L$6,J$2,0)*$E909)</f>
        <v>366999.99999999977</v>
      </c>
      <c r="K909">
        <f>VLOOKUP($F909,'(참고)타워 스텟 가치'!$B$2:$L$6,K$2,0)+(VLOOKUP($F909,'(참고)타워 스텟 가치'!$B$2:$L$6,K$2,0)*$E909)</f>
        <v>11147.624999999993</v>
      </c>
      <c r="L909">
        <f>VLOOKUP($F909,'(참고)타워 스텟 가치'!$B$2:$L$6,L$2,0)+(VLOOKUP($F909,'(참고)타워 스텟 가치'!$B$2:$L$6,L$2,0)*$E909)</f>
        <v>185.79374999999987</v>
      </c>
      <c r="M909">
        <f>VLOOKUP($F909,'(참고)타워 스텟 가치'!$B$2:$L$6,M$2,0)+(VLOOKUP($F909,'(참고)타워 스텟 가치'!$B$2:$L$6,M$2,0)*$E909)</f>
        <v>22.019999999999985</v>
      </c>
      <c r="N909">
        <f>VLOOKUP($F909,'(참고)타워 스텟 가치'!$B$2:$L$6,N$2,0)+(VLOOKUP($F909,'(참고)타워 스텟 가치'!$B$2:$L$6,N$2,0)*$E909)</f>
        <v>0</v>
      </c>
      <c r="O909">
        <f>VLOOKUP($F909,'(참고)타워 스텟 가치'!$B$2:$L$6,O$2,0)+(VLOOKUP($F909,'(참고)타워 스텟 가치'!$B$2:$L$6,O$2,0)*$E909)</f>
        <v>0</v>
      </c>
      <c r="P909">
        <f>VLOOKUP($F909,'(참고)타워 스텟 가치'!$B$2:$L$6,P$2,0)+(VLOOKUP($F909,'(참고)타워 스텟 가치'!$B$2:$L$6,P$2,0)*$E909)</f>
        <v>73.399999999999949</v>
      </c>
      <c r="Q909">
        <f>SUM('스테이지별 몬스터 스텟'!H909*'(참고)타워 스텟 가치'!$Q$17,'스테이지별 몬스터 스텟'!I909*'(참고)타워 스텟 가치'!$R$17,'스테이지별 몬스터 스텟'!J909*'(참고)타워 스텟 가치'!$S$17,'스테이지별 몬스터 스텟'!K909*'(참고)타워 스텟 가치'!$T$17,'스테이지별 몬스터 스텟'!L909*'(참고)타워 스텟 가치'!$U$17,'스테이지별 몬스터 스텟'!M909*'(참고)타워 스텟 가치'!$V$17,'스테이지별 몬스터 스텟'!N909*'(참고)타워 스텟 가치'!$W$17,'스테이지별 몬스터 스텟'!O909*'(참고)타워 스텟 가치'!$X$17,'스테이지별 몬스터 스텟'!P909*'(참고)타워 스텟 가치'!$Y$17)</f>
        <v>579745.54187499976</v>
      </c>
      <c r="R909">
        <v>1</v>
      </c>
      <c r="S909">
        <f>VLOOKUP($F909,'(참고)타워 스텟 가치'!$B$7:$L$11,S$2,0)+(VLOOKUP($F909,'(참고)타워 스텟 가치'!$B$7:$L$11,S$2,0)*$E909)</f>
        <v>928.96874999999932</v>
      </c>
      <c r="T909">
        <f>VLOOKUP($F909,'(참고)타워 스텟 가치'!$B$7:$L$11,T$2,0)+(VLOOKUP($F909,'(참고)타워 스텟 가치'!$B$7:$L$11,T$2,0)*$E909)</f>
        <v>1672.1437499999988</v>
      </c>
      <c r="U909">
        <f>VLOOKUP($F909,'(참고)타워 스텟 가치'!$B$7:$L$11,U$2,0)+(VLOOKUP($F909,'(참고)타워 스텟 가치'!$B$7:$L$11,U$2,0)*$E909)</f>
        <v>366999.99999999977</v>
      </c>
      <c r="V909">
        <f>VLOOKUP($F909,'(참고)타워 스텟 가치'!$B$7:$L$11,V$2,0)+(VLOOKUP($F909,'(참고)타워 스텟 가치'!$B$7:$L$11,V$2,0)*$E909)</f>
        <v>11147.624999999993</v>
      </c>
      <c r="W909">
        <f>VLOOKUP($F909,'(참고)타워 스텟 가치'!$B$7:$L$11,W$2,0)+(VLOOKUP($F909,'(참고)타워 스텟 가치'!$B$7:$L$11,W$2,0)*$E909)</f>
        <v>185.79374999999987</v>
      </c>
      <c r="X909">
        <f>VLOOKUP($F909,'(참고)타워 스텟 가치'!$B$7:$L$11,X$2,0)+(VLOOKUP($F909,'(참고)타워 스텟 가치'!$B$7:$L$11,X$2,0)*$E909)</f>
        <v>22.019999999999985</v>
      </c>
      <c r="Y909">
        <f>VLOOKUP($F909,'(참고)타워 스텟 가치'!$B$7:$L$11,Y$2,0)+(VLOOKUP($F909,'(참고)타워 스텟 가치'!$B$7:$L$11,Y$2,0)*$E909)</f>
        <v>0</v>
      </c>
      <c r="Z909">
        <f>VLOOKUP($F909,'(참고)타워 스텟 가치'!$B$7:$L$11,Z$2,0)+(VLOOKUP($F909,'(참고)타워 스텟 가치'!$B$7:$L$11,Z$2,0)*$E909)</f>
        <v>0</v>
      </c>
      <c r="AA909">
        <f>VLOOKUP($F909,'(참고)타워 스텟 가치'!$B$7:$L$11,AA$2,0)+(VLOOKUP($F909,'(참고)타워 스텟 가치'!$B$7:$L$11,AA$2,0)*$E909)</f>
        <v>73.399999999999949</v>
      </c>
      <c r="AB909">
        <f>SUM('스테이지별 몬스터 스텟'!S909*'(참고)타워 스텟 가치'!$Q$17,'스테이지별 몬스터 스텟'!T909*'(참고)타워 스텟 가치'!$R$17,'스테이지별 몬스터 스텟'!U909*'(참고)타워 스텟 가치'!$S$17,'스테이지별 몬스터 스텟'!V909*'(참고)타워 스텟 가치'!$T$17,'스테이지별 몬스터 스텟'!W909*'(참고)타워 스텟 가치'!$U$17,'스테이지별 몬스터 스텟'!X909*'(참고)타워 스텟 가치'!$V$17,'스테이지별 몬스터 스텟'!Y909*'(참고)타워 스텟 가치'!$W$17,'스테이지별 몬스터 스텟'!Z909*'(참고)타워 스텟 가치'!$X$17,'스테이지별 몬스터 스텟'!AA909*'(참고)타워 스텟 가치'!$Y$17)</f>
        <v>577701.81062499969</v>
      </c>
      <c r="AC909">
        <v>2</v>
      </c>
      <c r="AD909">
        <f>VLOOKUP($F909,'(참고)타워 스텟 가치'!$B$12:$L$16,AD$2,0)+(VLOOKUP($F909,'(참고)타워 스텟 가치'!$B$12:$L$16,AD$2,0)*$E909)</f>
        <v>928.96874999999932</v>
      </c>
      <c r="AE909">
        <f>VLOOKUP($F909,'(참고)타워 스텟 가치'!$B$12:$L$16,AE$2,0)+(VLOOKUP($F909,'(참고)타워 스텟 가치'!$B$12:$L$16,AE$2,0)*$E909)</f>
        <v>1114.7624999999991</v>
      </c>
      <c r="AF909">
        <f>VLOOKUP($F909,'(참고)타워 스텟 가치'!$B$12:$L$16,AF$2,0)+(VLOOKUP($F909,'(참고)타워 스텟 가치'!$B$12:$L$16,AF$2,0)*$E909)</f>
        <v>366999.99999999977</v>
      </c>
      <c r="AG909">
        <f>VLOOKUP($F909,'(참고)타워 스텟 가치'!$B$12:$L$16,AG$2,0)+(VLOOKUP($F909,'(참고)타워 스텟 가치'!$B$12:$L$16,AG$2,0)*$E909)</f>
        <v>5573.8124999999964</v>
      </c>
      <c r="AH909">
        <f>VLOOKUP($F909,'(참고)타워 스텟 가치'!$B$12:$L$16,AH$2,0)+(VLOOKUP($F909,'(참고)타워 스텟 가치'!$B$12:$L$16,AH$2,0)*$E909)</f>
        <v>185.79374999999987</v>
      </c>
      <c r="AI909">
        <f>VLOOKUP($F909,'(참고)타워 스텟 가치'!$B$12:$L$16,AI$2,0)+(VLOOKUP($F909,'(참고)타워 스텟 가치'!$B$12:$L$16,AI$2,0)*$E909)</f>
        <v>22.019999999999985</v>
      </c>
      <c r="AJ909">
        <f>VLOOKUP($F909,'(참고)타워 스텟 가치'!$B$12:$L$16,AJ$2,0)+(VLOOKUP($F909,'(참고)타워 스텟 가치'!$B$12:$L$16,AJ$2,0)*$E909)</f>
        <v>0</v>
      </c>
      <c r="AK909">
        <f>VLOOKUP($F909,'(참고)타워 스텟 가치'!$B$12:$L$16,AK$2,0)+(VLOOKUP($F909,'(참고)타워 스텟 가치'!$B$12:$L$16,AK$2,0)*$E909)</f>
        <v>0</v>
      </c>
      <c r="AL909">
        <f>VLOOKUP($F909,'(참고)타워 스텟 가치'!$B$12:$L$16,AL$2,0)+(VLOOKUP($F909,'(참고)타워 스텟 가치'!$B$12:$L$16,AL$2,0)*$E909)</f>
        <v>146.7999999999999</v>
      </c>
      <c r="AM909">
        <f>SUM('스테이지별 몬스터 스텟'!AD909*'(참고)타워 스텟 가치'!$Q$17,'스테이지별 몬스터 스텟'!AE909*'(참고)타워 스텟 가치'!$R$17,'스테이지별 몬스터 스텟'!AF909*'(참고)타워 스텟 가치'!$S$17,'스테이지별 몬스터 스텟'!AG909*'(참고)타워 스텟 가치'!$T$17,'스테이지별 몬스터 스텟'!AH909*'(참고)타워 스텟 가치'!$U$17,'스테이지별 몬스터 스텟'!AI909*'(참고)타워 스텟 가치'!$V$17,'스테이지별 몬스터 스텟'!AJ909*'(참고)타워 스텟 가치'!$W$17,'스테이지별 몬스터 스텟'!AK909*'(참고)타워 스텟 가치'!$X$17,'스테이지별 몬스터 스텟'!AL909*'(참고)타워 스텟 가치'!$Y$17)</f>
        <v>565864.91374999972</v>
      </c>
      <c r="AN909">
        <v>3</v>
      </c>
    </row>
    <row r="910" spans="3:40" x14ac:dyDescent="0.3">
      <c r="C910">
        <v>1</v>
      </c>
      <c r="D910">
        <f t="shared" si="41"/>
        <v>182</v>
      </c>
      <c r="E910" s="52">
        <f>VLOOKUP(D910,'스테이지별 난이도 설정'!B:C,2,0)</f>
        <v>72.799999999999955</v>
      </c>
      <c r="F910" t="str">
        <f t="shared" si="42"/>
        <v>일반</v>
      </c>
      <c r="G910">
        <f t="shared" si="43"/>
        <v>6</v>
      </c>
      <c r="H910">
        <f>VLOOKUP($F910,'(참고)타워 스텟 가치'!$B$2:$L$6,H$2,0)+(VLOOKUP($F910,'(참고)타워 스텟 가치'!$B$2:$L$6,H$2,0)*$E910)</f>
        <v>553.49999999999966</v>
      </c>
      <c r="I910">
        <f>VLOOKUP($F910,'(참고)타워 스텟 가치'!$B$2:$L$6,I$2,0)+(VLOOKUP($F910,'(참고)타워 스텟 가치'!$B$2:$L$6,I$2,0)*$E910)</f>
        <v>110.69999999999993</v>
      </c>
      <c r="J910">
        <f>VLOOKUP($F910,'(참고)타워 스텟 가치'!$B$2:$L$6,J$2,0)+(VLOOKUP($F910,'(참고)타워 스텟 가치'!$B$2:$L$6,J$2,0)*$E910)</f>
        <v>368999.99999999977</v>
      </c>
      <c r="K910">
        <f>VLOOKUP($F910,'(참고)타워 스텟 가치'!$B$2:$L$6,K$2,0)+(VLOOKUP($F910,'(참고)타워 스텟 가치'!$B$2:$L$6,K$2,0)*$E910)</f>
        <v>2213.9999999999986</v>
      </c>
      <c r="L910">
        <f>VLOOKUP($F910,'(참고)타워 스텟 가치'!$B$2:$L$6,L$2,0)+(VLOOKUP($F910,'(참고)타워 스텟 가치'!$B$2:$L$6,L$2,0)*$E910)</f>
        <v>36.899999999999977</v>
      </c>
      <c r="M910">
        <f>VLOOKUP($F910,'(참고)타워 스텟 가치'!$B$2:$L$6,M$2,0)+(VLOOKUP($F910,'(참고)타워 스텟 가치'!$B$2:$L$6,M$2,0)*$E910)</f>
        <v>22.139999999999986</v>
      </c>
      <c r="N910">
        <f>VLOOKUP($F910,'(참고)타워 스텟 가치'!$B$2:$L$6,N$2,0)+(VLOOKUP($F910,'(참고)타워 스텟 가치'!$B$2:$L$6,N$2,0)*$E910)</f>
        <v>0</v>
      </c>
      <c r="O910">
        <f>VLOOKUP($F910,'(참고)타워 스텟 가치'!$B$2:$L$6,O$2,0)+(VLOOKUP($F910,'(참고)타워 스텟 가치'!$B$2:$L$6,O$2,0)*$E910)</f>
        <v>0</v>
      </c>
      <c r="P910">
        <f>VLOOKUP($F910,'(참고)타워 스텟 가치'!$B$2:$L$6,P$2,0)+(VLOOKUP($F910,'(참고)타워 스텟 가치'!$B$2:$L$6,P$2,0)*$E910)</f>
        <v>51.659999999999968</v>
      </c>
      <c r="Q910">
        <f>SUM('스테이지별 몬스터 스텟'!H910*'(참고)타워 스텟 가치'!$Q$17,'스테이지별 몬스터 스텟'!I910*'(참고)타워 스텟 가치'!$R$17,'스테이지별 몬스터 스텟'!J910*'(참고)타워 스텟 가치'!$S$17,'스테이지별 몬스터 스텟'!K910*'(참고)타워 스텟 가치'!$T$17,'스테이지별 몬스터 스텟'!L910*'(참고)타워 스텟 가치'!$U$17,'스테이지별 몬스터 스텟'!M910*'(참고)타워 스텟 가치'!$V$17,'스테이지별 몬스터 스텟'!N910*'(참고)타워 스텟 가치'!$W$17,'스테이지별 몬스터 스텟'!O910*'(참고)타워 스텟 가치'!$X$17,'스테이지별 몬스터 스텟'!P910*'(참고)타워 스텟 가치'!$Y$17)</f>
        <v>559400.30999999971</v>
      </c>
      <c r="R910">
        <v>1</v>
      </c>
      <c r="S910">
        <f>VLOOKUP($F910,'(참고)타워 스텟 가치'!$B$7:$L$11,S$2,0)+(VLOOKUP($F910,'(참고)타워 스텟 가치'!$B$7:$L$11,S$2,0)*$E910)</f>
        <v>184.49999999999989</v>
      </c>
      <c r="T910">
        <f>VLOOKUP($F910,'(참고)타워 스텟 가치'!$B$7:$L$11,T$2,0)+(VLOOKUP($F910,'(참고)타워 스텟 가치'!$B$7:$L$11,T$2,0)*$E910)</f>
        <v>332.0999999999998</v>
      </c>
      <c r="U910">
        <f>VLOOKUP($F910,'(참고)타워 스텟 가치'!$B$7:$L$11,U$2,0)+(VLOOKUP($F910,'(참고)타워 스텟 가치'!$B$7:$L$11,U$2,0)*$E910)</f>
        <v>368999.99999999977</v>
      </c>
      <c r="V910">
        <f>VLOOKUP($F910,'(참고)타워 스텟 가치'!$B$7:$L$11,V$2,0)+(VLOOKUP($F910,'(참고)타워 스텟 가치'!$B$7:$L$11,V$2,0)*$E910)</f>
        <v>2213.9999999999986</v>
      </c>
      <c r="W910">
        <f>VLOOKUP($F910,'(참고)타워 스텟 가치'!$B$7:$L$11,W$2,0)+(VLOOKUP($F910,'(참고)타워 스텟 가치'!$B$7:$L$11,W$2,0)*$E910)</f>
        <v>36.899999999999977</v>
      </c>
      <c r="X910">
        <f>VLOOKUP($F910,'(참고)타워 스텟 가치'!$B$7:$L$11,X$2,0)+(VLOOKUP($F910,'(참고)타워 스텟 가치'!$B$7:$L$11,X$2,0)*$E910)</f>
        <v>22.139999999999986</v>
      </c>
      <c r="Y910">
        <f>VLOOKUP($F910,'(참고)타워 스텟 가치'!$B$7:$L$11,Y$2,0)+(VLOOKUP($F910,'(참고)타워 스텟 가치'!$B$7:$L$11,Y$2,0)*$E910)</f>
        <v>0</v>
      </c>
      <c r="Z910">
        <f>VLOOKUP($F910,'(참고)타워 스텟 가치'!$B$7:$L$11,Z$2,0)+(VLOOKUP($F910,'(참고)타워 스텟 가치'!$B$7:$L$11,Z$2,0)*$E910)</f>
        <v>0</v>
      </c>
      <c r="AA910">
        <f>VLOOKUP($F910,'(참고)타워 스텟 가치'!$B$7:$L$11,AA$2,0)+(VLOOKUP($F910,'(참고)타워 스텟 가치'!$B$7:$L$11,AA$2,0)*$E910)</f>
        <v>51.659999999999968</v>
      </c>
      <c r="AB910">
        <f>SUM('스테이지별 몬스터 스텟'!S910*'(참고)타워 스텟 가치'!$Q$17,'스테이지별 몬스터 스텟'!T910*'(참고)타워 스텟 가치'!$R$17,'스테이지별 몬스터 스텟'!U910*'(참고)타워 스텟 가치'!$S$17,'스테이지별 몬스터 스텟'!V910*'(참고)타워 스텟 가치'!$T$17,'스테이지별 몬스터 스텟'!W910*'(참고)타워 스텟 가치'!$U$17,'스테이지별 몬스터 스텟'!X910*'(참고)타워 스텟 가치'!$V$17,'스테이지별 몬스터 스텟'!Y910*'(참고)타워 스텟 가치'!$W$17,'스테이지별 몬스터 스텟'!Z910*'(참고)타워 스텟 가치'!$X$17,'스테이지별 몬스터 스텟'!AA910*'(참고)타워 스텟 가치'!$Y$17)</f>
        <v>558994.40999999968</v>
      </c>
      <c r="AC910">
        <v>2</v>
      </c>
      <c r="AD910">
        <f>VLOOKUP($F910,'(참고)타워 스텟 가치'!$B$12:$L$16,AD$2,0)+(VLOOKUP($F910,'(참고)타워 스텟 가치'!$B$12:$L$16,AD$2,0)*$E910)</f>
        <v>184.49999999999989</v>
      </c>
      <c r="AE910">
        <f>VLOOKUP($F910,'(참고)타워 스텟 가치'!$B$12:$L$16,AE$2,0)+(VLOOKUP($F910,'(참고)타워 스텟 가치'!$B$12:$L$16,AE$2,0)*$E910)</f>
        <v>221.39999999999986</v>
      </c>
      <c r="AF910">
        <f>VLOOKUP($F910,'(참고)타워 스텟 가치'!$B$12:$L$16,AF$2,0)+(VLOOKUP($F910,'(참고)타워 스텟 가치'!$B$12:$L$16,AF$2,0)*$E910)</f>
        <v>368999.99999999977</v>
      </c>
      <c r="AG910">
        <f>VLOOKUP($F910,'(참고)타워 스텟 가치'!$B$12:$L$16,AG$2,0)+(VLOOKUP($F910,'(참고)타워 스텟 가치'!$B$12:$L$16,AG$2,0)*$E910)</f>
        <v>1106.9999999999993</v>
      </c>
      <c r="AH910">
        <f>VLOOKUP($F910,'(참고)타워 스텟 가치'!$B$12:$L$16,AH$2,0)+(VLOOKUP($F910,'(참고)타워 스텟 가치'!$B$12:$L$16,AH$2,0)*$E910)</f>
        <v>36.899999999999977</v>
      </c>
      <c r="AI910">
        <f>VLOOKUP($F910,'(참고)타워 스텟 가치'!$B$12:$L$16,AI$2,0)+(VLOOKUP($F910,'(참고)타워 스텟 가치'!$B$12:$L$16,AI$2,0)*$E910)</f>
        <v>22.139999999999986</v>
      </c>
      <c r="AJ910">
        <f>VLOOKUP($F910,'(참고)타워 스텟 가치'!$B$12:$L$16,AJ$2,0)+(VLOOKUP($F910,'(참고)타워 스텟 가치'!$B$12:$L$16,AJ$2,0)*$E910)</f>
        <v>0</v>
      </c>
      <c r="AK910">
        <f>VLOOKUP($F910,'(참고)타워 스텟 가치'!$B$12:$L$16,AK$2,0)+(VLOOKUP($F910,'(참고)타워 스텟 가치'!$B$12:$L$16,AK$2,0)*$E910)</f>
        <v>0</v>
      </c>
      <c r="AL910">
        <f>VLOOKUP($F910,'(참고)타워 스텟 가치'!$B$12:$L$16,AL$2,0)+(VLOOKUP($F910,'(참고)타워 스텟 가치'!$B$12:$L$16,AL$2,0)*$E910)</f>
        <v>103.31999999999994</v>
      </c>
      <c r="AM910">
        <f>SUM('스테이지별 몬스터 스텟'!AD910*'(참고)타워 스텟 가치'!$Q$17,'스테이지별 몬스터 스텟'!AE910*'(참고)타워 스텟 가치'!$R$17,'스테이지별 몬스터 스텟'!AF910*'(참고)타워 스텟 가치'!$S$17,'스테이지별 몬스터 스텟'!AG910*'(참고)타워 스텟 가치'!$T$17,'스테이지별 몬스터 스텟'!AH910*'(참고)타워 스텟 가치'!$U$17,'스테이지별 몬스터 스텟'!AI910*'(참고)타워 스텟 가치'!$V$17,'스테이지별 몬스터 스텟'!AJ910*'(참고)타워 스텟 가치'!$W$17,'스테이지별 몬스터 스텟'!AK910*'(참고)타워 스텟 가치'!$X$17,'스테이지별 몬스터 스텟'!AL910*'(참고)타워 스텟 가치'!$Y$17)</f>
        <v>556717.6799999997</v>
      </c>
      <c r="AN910">
        <v>3</v>
      </c>
    </row>
    <row r="911" spans="3:40" x14ac:dyDescent="0.3">
      <c r="C911">
        <v>2</v>
      </c>
      <c r="D911">
        <f t="shared" si="41"/>
        <v>182</v>
      </c>
      <c r="E911" s="52">
        <f>VLOOKUP(D911,'스테이지별 난이도 설정'!B:C,2,0)</f>
        <v>72.799999999999955</v>
      </c>
      <c r="F911" t="str">
        <f t="shared" si="42"/>
        <v>레어</v>
      </c>
      <c r="G911">
        <f t="shared" si="43"/>
        <v>6</v>
      </c>
      <c r="H911">
        <f>VLOOKUP($F911,'(참고)타워 스텟 가치'!$B$2:$L$6,H$2,0)+(VLOOKUP($F911,'(참고)타워 스텟 가치'!$B$2:$L$6,H$2,0)*$E911)</f>
        <v>830.24999999999955</v>
      </c>
      <c r="I911">
        <f>VLOOKUP($F911,'(참고)타워 스텟 가치'!$B$2:$L$6,I$2,0)+(VLOOKUP($F911,'(참고)타워 스텟 가치'!$B$2:$L$6,I$2,0)*$E911)</f>
        <v>166.0499999999999</v>
      </c>
      <c r="J911">
        <f>VLOOKUP($F911,'(참고)타워 스텟 가치'!$B$2:$L$6,J$2,0)+(VLOOKUP($F911,'(참고)타워 스텟 가치'!$B$2:$L$6,J$2,0)*$E911)</f>
        <v>368999.99999999977</v>
      </c>
      <c r="K911">
        <f>VLOOKUP($F911,'(참고)타워 스텟 가치'!$B$2:$L$6,K$2,0)+(VLOOKUP($F911,'(참고)타워 스텟 가치'!$B$2:$L$6,K$2,0)*$E911)</f>
        <v>3320.9999999999982</v>
      </c>
      <c r="L911">
        <f>VLOOKUP($F911,'(참고)타워 스텟 가치'!$B$2:$L$6,L$2,0)+(VLOOKUP($F911,'(참고)타워 스텟 가치'!$B$2:$L$6,L$2,0)*$E911)</f>
        <v>55.349999999999966</v>
      </c>
      <c r="M911">
        <f>VLOOKUP($F911,'(참고)타워 스텟 가치'!$B$2:$L$6,M$2,0)+(VLOOKUP($F911,'(참고)타워 스텟 가치'!$B$2:$L$6,M$2,0)*$E911)</f>
        <v>22.139999999999986</v>
      </c>
      <c r="N911">
        <f>VLOOKUP($F911,'(참고)타워 스텟 가치'!$B$2:$L$6,N$2,0)+(VLOOKUP($F911,'(참고)타워 스텟 가치'!$B$2:$L$6,N$2,0)*$E911)</f>
        <v>0</v>
      </c>
      <c r="O911">
        <f>VLOOKUP($F911,'(참고)타워 스텟 가치'!$B$2:$L$6,O$2,0)+(VLOOKUP($F911,'(참고)타워 스텟 가치'!$B$2:$L$6,O$2,0)*$E911)</f>
        <v>0</v>
      </c>
      <c r="P911">
        <f>VLOOKUP($F911,'(참고)타워 스텟 가치'!$B$2:$L$6,P$2,0)+(VLOOKUP($F911,'(참고)타워 스텟 가치'!$B$2:$L$6,P$2,0)*$E911)</f>
        <v>51.659999999999968</v>
      </c>
      <c r="Q911">
        <f>SUM('스테이지별 몬스터 스텟'!H911*'(참고)타워 스텟 가치'!$Q$17,'스테이지별 몬스터 스텟'!I911*'(참고)타워 스텟 가치'!$R$17,'스테이지별 몬스터 스텟'!J911*'(참고)타워 스텟 가치'!$S$17,'스테이지별 몬스터 스텟'!K911*'(참고)타워 스텟 가치'!$T$17,'스테이지별 몬스터 스텟'!L911*'(참고)타워 스텟 가치'!$U$17,'스테이지별 몬스터 스텟'!M911*'(참고)타워 스텟 가치'!$V$17,'스테이지별 몬스터 스텟'!N911*'(참고)타워 스텟 가치'!$W$17,'스테이지별 몬스터 스텟'!O911*'(참고)타워 스텟 가치'!$X$17,'스테이지별 몬스터 스텟'!P911*'(참고)타워 스텟 가치'!$Y$17)</f>
        <v>562287.73499999952</v>
      </c>
      <c r="R911">
        <v>1</v>
      </c>
      <c r="S911">
        <f>VLOOKUP($F911,'(참고)타워 스텟 가치'!$B$7:$L$11,S$2,0)+(VLOOKUP($F911,'(참고)타워 스텟 가치'!$B$7:$L$11,S$2,0)*$E911)</f>
        <v>276.74999999999983</v>
      </c>
      <c r="T911">
        <f>VLOOKUP($F911,'(참고)타워 스텟 가치'!$B$7:$L$11,T$2,0)+(VLOOKUP($F911,'(참고)타워 스텟 가치'!$B$7:$L$11,T$2,0)*$E911)</f>
        <v>498.14999999999969</v>
      </c>
      <c r="U911">
        <f>VLOOKUP($F911,'(참고)타워 스텟 가치'!$B$7:$L$11,U$2,0)+(VLOOKUP($F911,'(참고)타워 스텟 가치'!$B$7:$L$11,U$2,0)*$E911)</f>
        <v>368999.99999999977</v>
      </c>
      <c r="V911">
        <f>VLOOKUP($F911,'(참고)타워 스텟 가치'!$B$7:$L$11,V$2,0)+(VLOOKUP($F911,'(참고)타워 스텟 가치'!$B$7:$L$11,V$2,0)*$E911)</f>
        <v>3320.9999999999982</v>
      </c>
      <c r="W911">
        <f>VLOOKUP($F911,'(참고)타워 스텟 가치'!$B$7:$L$11,W$2,0)+(VLOOKUP($F911,'(참고)타워 스텟 가치'!$B$7:$L$11,W$2,0)*$E911)</f>
        <v>55.349999999999966</v>
      </c>
      <c r="X911">
        <f>VLOOKUP($F911,'(참고)타워 스텟 가치'!$B$7:$L$11,X$2,0)+(VLOOKUP($F911,'(참고)타워 스텟 가치'!$B$7:$L$11,X$2,0)*$E911)</f>
        <v>22.139999999999986</v>
      </c>
      <c r="Y911">
        <f>VLOOKUP($F911,'(참고)타워 스텟 가치'!$B$7:$L$11,Y$2,0)+(VLOOKUP($F911,'(참고)타워 스텟 가치'!$B$7:$L$11,Y$2,0)*$E911)</f>
        <v>0</v>
      </c>
      <c r="Z911">
        <f>VLOOKUP($F911,'(참고)타워 스텟 가치'!$B$7:$L$11,Z$2,0)+(VLOOKUP($F911,'(참고)타워 스텟 가치'!$B$7:$L$11,Z$2,0)*$E911)</f>
        <v>0</v>
      </c>
      <c r="AA911">
        <f>VLOOKUP($F911,'(참고)타워 스텟 가치'!$B$7:$L$11,AA$2,0)+(VLOOKUP($F911,'(참고)타워 스텟 가치'!$B$7:$L$11,AA$2,0)*$E911)</f>
        <v>51.659999999999968</v>
      </c>
      <c r="AB911">
        <f>SUM('스테이지별 몬스터 스텟'!S911*'(참고)타워 스텟 가치'!$Q$17,'스테이지별 몬스터 스텟'!T911*'(참고)타워 스텟 가치'!$R$17,'스테이지별 몬스터 스텟'!U911*'(참고)타워 스텟 가치'!$S$17,'스테이지별 몬스터 스텟'!V911*'(참고)타워 스텟 가치'!$T$17,'스테이지별 몬스터 스텟'!W911*'(참고)타워 스텟 가치'!$U$17,'스테이지별 몬스터 스텟'!X911*'(참고)타워 스텟 가치'!$V$17,'스테이지별 몬스터 스텟'!Y911*'(참고)타워 스텟 가치'!$W$17,'스테이지별 몬스터 스텟'!Z911*'(참고)타워 스텟 가치'!$X$17,'스테이지별 몬스터 스텟'!AA911*'(참고)타워 스텟 가치'!$Y$17)</f>
        <v>561678.88499999954</v>
      </c>
      <c r="AC911">
        <v>2</v>
      </c>
      <c r="AD911">
        <f>VLOOKUP($F911,'(참고)타워 스텟 가치'!$B$12:$L$16,AD$2,0)+(VLOOKUP($F911,'(참고)타워 스텟 가치'!$B$12:$L$16,AD$2,0)*$E911)</f>
        <v>276.74999999999983</v>
      </c>
      <c r="AE911">
        <f>VLOOKUP($F911,'(참고)타워 스텟 가치'!$B$12:$L$16,AE$2,0)+(VLOOKUP($F911,'(참고)타워 스텟 가치'!$B$12:$L$16,AE$2,0)*$E911)</f>
        <v>332.0999999999998</v>
      </c>
      <c r="AF911">
        <f>VLOOKUP($F911,'(참고)타워 스텟 가치'!$B$12:$L$16,AF$2,0)+(VLOOKUP($F911,'(참고)타워 스텟 가치'!$B$12:$L$16,AF$2,0)*$E911)</f>
        <v>368999.99999999977</v>
      </c>
      <c r="AG911">
        <f>VLOOKUP($F911,'(참고)타워 스텟 가치'!$B$12:$L$16,AG$2,0)+(VLOOKUP($F911,'(참고)타워 스텟 가치'!$B$12:$L$16,AG$2,0)*$E911)</f>
        <v>1660.4999999999991</v>
      </c>
      <c r="AH911">
        <f>VLOOKUP($F911,'(참고)타워 스텟 가치'!$B$12:$L$16,AH$2,0)+(VLOOKUP($F911,'(참고)타워 스텟 가치'!$B$12:$L$16,AH$2,0)*$E911)</f>
        <v>55.349999999999966</v>
      </c>
      <c r="AI911">
        <f>VLOOKUP($F911,'(참고)타워 스텟 가치'!$B$12:$L$16,AI$2,0)+(VLOOKUP($F911,'(참고)타워 스텟 가치'!$B$12:$L$16,AI$2,0)*$E911)</f>
        <v>22.139999999999986</v>
      </c>
      <c r="AJ911">
        <f>VLOOKUP($F911,'(참고)타워 스텟 가치'!$B$12:$L$16,AJ$2,0)+(VLOOKUP($F911,'(참고)타워 스텟 가치'!$B$12:$L$16,AJ$2,0)*$E911)</f>
        <v>0</v>
      </c>
      <c r="AK911">
        <f>VLOOKUP($F911,'(참고)타워 스텟 가치'!$B$12:$L$16,AK$2,0)+(VLOOKUP($F911,'(참고)타워 스텟 가치'!$B$12:$L$16,AK$2,0)*$E911)</f>
        <v>0</v>
      </c>
      <c r="AL911">
        <f>VLOOKUP($F911,'(참고)타워 스텟 가치'!$B$12:$L$16,AL$2,0)+(VLOOKUP($F911,'(참고)타워 스텟 가치'!$B$12:$L$16,AL$2,0)*$E911)</f>
        <v>103.31999999999994</v>
      </c>
      <c r="AM911">
        <f>SUM('스테이지별 몬스터 스텟'!AD911*'(참고)타워 스텟 가치'!$Q$17,'스테이지별 몬스터 스텟'!AE911*'(참고)타워 스텟 가치'!$R$17,'스테이지별 몬스터 스텟'!AF911*'(참고)타워 스텟 가치'!$S$17,'스테이지별 몬스터 스텟'!AG911*'(참고)타워 스텟 가치'!$T$17,'스테이지별 몬스터 스텟'!AH911*'(참고)타워 스텟 가치'!$U$17,'스테이지별 몬스터 스텟'!AI911*'(참고)타워 스텟 가치'!$V$17,'스테이지별 몬스터 스텟'!AJ911*'(참고)타워 스텟 가치'!$W$17,'스테이지별 몬스터 스텟'!AK911*'(참고)타워 스텟 가치'!$X$17,'스테이지별 몬스터 스텟'!AL911*'(참고)타워 스텟 가치'!$Y$17)</f>
        <v>558212.12999999966</v>
      </c>
      <c r="AN911">
        <v>3</v>
      </c>
    </row>
    <row r="912" spans="3:40" x14ac:dyDescent="0.3">
      <c r="C912">
        <v>3</v>
      </c>
      <c r="D912">
        <f t="shared" ref="D912:D975" si="44">D907+1</f>
        <v>182</v>
      </c>
      <c r="E912" s="52">
        <f>VLOOKUP(D912,'스테이지별 난이도 설정'!B:C,2,0)</f>
        <v>72.799999999999955</v>
      </c>
      <c r="F912" t="str">
        <f t="shared" ref="F912:F975" si="45">F907</f>
        <v>에픽</v>
      </c>
      <c r="G912">
        <f t="shared" si="43"/>
        <v>6</v>
      </c>
      <c r="H912">
        <f>VLOOKUP($F912,'(참고)타워 스텟 가치'!$B$2:$L$6,H$2,0)+(VLOOKUP($F912,'(참고)타워 스텟 가치'!$B$2:$L$6,H$2,0)*$E912)</f>
        <v>1245.3749999999993</v>
      </c>
      <c r="I912">
        <f>VLOOKUP($F912,'(참고)타워 스텟 가치'!$B$2:$L$6,I$2,0)+(VLOOKUP($F912,'(참고)타워 스텟 가치'!$B$2:$L$6,I$2,0)*$E912)</f>
        <v>249.07499999999985</v>
      </c>
      <c r="J912">
        <f>VLOOKUP($F912,'(참고)타워 스텟 가치'!$B$2:$L$6,J$2,0)+(VLOOKUP($F912,'(참고)타워 스텟 가치'!$B$2:$L$6,J$2,0)*$E912)</f>
        <v>368999.99999999977</v>
      </c>
      <c r="K912">
        <f>VLOOKUP($F912,'(참고)타워 스텟 가치'!$B$2:$L$6,K$2,0)+(VLOOKUP($F912,'(참고)타워 스텟 가치'!$B$2:$L$6,K$2,0)*$E912)</f>
        <v>4981.4999999999973</v>
      </c>
      <c r="L912">
        <f>VLOOKUP($F912,'(참고)타워 스텟 가치'!$B$2:$L$6,L$2,0)+(VLOOKUP($F912,'(참고)타워 스텟 가치'!$B$2:$L$6,L$2,0)*$E912)</f>
        <v>83.024999999999949</v>
      </c>
      <c r="M912">
        <f>VLOOKUP($F912,'(참고)타워 스텟 가치'!$B$2:$L$6,M$2,0)+(VLOOKUP($F912,'(참고)타워 스텟 가치'!$B$2:$L$6,M$2,0)*$E912)</f>
        <v>22.139999999999986</v>
      </c>
      <c r="N912">
        <f>VLOOKUP($F912,'(참고)타워 스텟 가치'!$B$2:$L$6,N$2,0)+(VLOOKUP($F912,'(참고)타워 스텟 가치'!$B$2:$L$6,N$2,0)*$E912)</f>
        <v>0</v>
      </c>
      <c r="O912">
        <f>VLOOKUP($F912,'(참고)타워 스텟 가치'!$B$2:$L$6,O$2,0)+(VLOOKUP($F912,'(참고)타워 스텟 가치'!$B$2:$L$6,O$2,0)*$E912)</f>
        <v>0</v>
      </c>
      <c r="P912">
        <f>VLOOKUP($F912,'(참고)타워 스텟 가치'!$B$2:$L$6,P$2,0)+(VLOOKUP($F912,'(참고)타워 스텟 가치'!$B$2:$L$6,P$2,0)*$E912)</f>
        <v>51.659999999999968</v>
      </c>
      <c r="Q912">
        <f>SUM('스테이지별 몬스터 스텟'!H912*'(참고)타워 스텟 가치'!$Q$17,'스테이지별 몬스터 스텟'!I912*'(참고)타워 스텟 가치'!$R$17,'스테이지별 몬스터 스텟'!J912*'(참고)타워 스텟 가치'!$S$17,'스테이지별 몬스터 스텟'!K912*'(참고)타워 스텟 가치'!$T$17,'스테이지별 몬스터 스텟'!L912*'(참고)타워 스텟 가치'!$U$17,'스테이지별 몬스터 스텟'!M912*'(참고)타워 스텟 가치'!$V$17,'스테이지별 몬스터 스텟'!N912*'(참고)타워 스텟 가치'!$W$17,'스테이지별 몬스터 스텟'!O912*'(참고)타워 스텟 가치'!$X$17,'스테이지별 몬스터 스텟'!P912*'(참고)타워 스텟 가치'!$Y$17)</f>
        <v>566618.87249999971</v>
      </c>
      <c r="R912">
        <v>1</v>
      </c>
      <c r="S912">
        <f>VLOOKUP($F912,'(참고)타워 스텟 가치'!$B$7:$L$11,S$2,0)+(VLOOKUP($F912,'(참고)타워 스텟 가치'!$B$7:$L$11,S$2,0)*$E912)</f>
        <v>415.12499999999977</v>
      </c>
      <c r="T912">
        <f>VLOOKUP($F912,'(참고)타워 스텟 가치'!$B$7:$L$11,T$2,0)+(VLOOKUP($F912,'(참고)타워 스텟 가치'!$B$7:$L$11,T$2,0)*$E912)</f>
        <v>747.22499999999957</v>
      </c>
      <c r="U912">
        <f>VLOOKUP($F912,'(참고)타워 스텟 가치'!$B$7:$L$11,U$2,0)+(VLOOKUP($F912,'(참고)타워 스텟 가치'!$B$7:$L$11,U$2,0)*$E912)</f>
        <v>368999.99999999977</v>
      </c>
      <c r="V912">
        <f>VLOOKUP($F912,'(참고)타워 스텟 가치'!$B$7:$L$11,V$2,0)+(VLOOKUP($F912,'(참고)타워 스텟 가치'!$B$7:$L$11,V$2,0)*$E912)</f>
        <v>4981.4999999999973</v>
      </c>
      <c r="W912">
        <f>VLOOKUP($F912,'(참고)타워 스텟 가치'!$B$7:$L$11,W$2,0)+(VLOOKUP($F912,'(참고)타워 스텟 가치'!$B$7:$L$11,W$2,0)*$E912)</f>
        <v>83.024999999999949</v>
      </c>
      <c r="X912">
        <f>VLOOKUP($F912,'(참고)타워 스텟 가치'!$B$7:$L$11,X$2,0)+(VLOOKUP($F912,'(참고)타워 스텟 가치'!$B$7:$L$11,X$2,0)*$E912)</f>
        <v>22.139999999999986</v>
      </c>
      <c r="Y912">
        <f>VLOOKUP($F912,'(참고)타워 스텟 가치'!$B$7:$L$11,Y$2,0)+(VLOOKUP($F912,'(참고)타워 스텟 가치'!$B$7:$L$11,Y$2,0)*$E912)</f>
        <v>0</v>
      </c>
      <c r="Z912">
        <f>VLOOKUP($F912,'(참고)타워 스텟 가치'!$B$7:$L$11,Z$2,0)+(VLOOKUP($F912,'(참고)타워 스텟 가치'!$B$7:$L$11,Z$2,0)*$E912)</f>
        <v>0</v>
      </c>
      <c r="AA912">
        <f>VLOOKUP($F912,'(참고)타워 스텟 가치'!$B$7:$L$11,AA$2,0)+(VLOOKUP($F912,'(참고)타워 스텟 가치'!$B$7:$L$11,AA$2,0)*$E912)</f>
        <v>51.659999999999968</v>
      </c>
      <c r="AB912">
        <f>SUM('스테이지별 몬스터 스텟'!S912*'(참고)타워 스텟 가치'!$Q$17,'스테이지별 몬스터 스텟'!T912*'(참고)타워 스텟 가치'!$R$17,'스테이지별 몬스터 스텟'!U912*'(참고)타워 스텟 가치'!$S$17,'스테이지별 몬스터 스텟'!V912*'(참고)타워 스텟 가치'!$T$17,'스테이지별 몬스터 스텟'!W912*'(참고)타워 스텟 가치'!$U$17,'스테이지별 몬스터 스텟'!X912*'(참고)타워 스텟 가치'!$V$17,'스테이지별 몬스터 스텟'!Y912*'(참고)타워 스텟 가치'!$W$17,'스테이지별 몬스터 스텟'!Z912*'(참고)타워 스텟 가치'!$X$17,'스테이지별 몬스터 스텟'!AA912*'(참고)타워 스텟 가치'!$Y$17)</f>
        <v>565705.59749999968</v>
      </c>
      <c r="AC912">
        <v>2</v>
      </c>
      <c r="AD912">
        <f>VLOOKUP($F912,'(참고)타워 스텟 가치'!$B$12:$L$16,AD$2,0)+(VLOOKUP($F912,'(참고)타워 스텟 가치'!$B$12:$L$16,AD$2,0)*$E912)</f>
        <v>415.12499999999977</v>
      </c>
      <c r="AE912">
        <f>VLOOKUP($F912,'(참고)타워 스텟 가치'!$B$12:$L$16,AE$2,0)+(VLOOKUP($F912,'(참고)타워 스텟 가치'!$B$12:$L$16,AE$2,0)*$E912)</f>
        <v>498.14999999999969</v>
      </c>
      <c r="AF912">
        <f>VLOOKUP($F912,'(참고)타워 스텟 가치'!$B$12:$L$16,AF$2,0)+(VLOOKUP($F912,'(참고)타워 스텟 가치'!$B$12:$L$16,AF$2,0)*$E912)</f>
        <v>368999.99999999977</v>
      </c>
      <c r="AG912">
        <f>VLOOKUP($F912,'(참고)타워 스텟 가치'!$B$12:$L$16,AG$2,0)+(VLOOKUP($F912,'(참고)타워 스텟 가치'!$B$12:$L$16,AG$2,0)*$E912)</f>
        <v>2490.7499999999986</v>
      </c>
      <c r="AH912">
        <f>VLOOKUP($F912,'(참고)타워 스텟 가치'!$B$12:$L$16,AH$2,0)+(VLOOKUP($F912,'(참고)타워 스텟 가치'!$B$12:$L$16,AH$2,0)*$E912)</f>
        <v>83.024999999999949</v>
      </c>
      <c r="AI912">
        <f>VLOOKUP($F912,'(참고)타워 스텟 가치'!$B$12:$L$16,AI$2,0)+(VLOOKUP($F912,'(참고)타워 스텟 가치'!$B$12:$L$16,AI$2,0)*$E912)</f>
        <v>22.139999999999986</v>
      </c>
      <c r="AJ912">
        <f>VLOOKUP($F912,'(참고)타워 스텟 가치'!$B$12:$L$16,AJ$2,0)+(VLOOKUP($F912,'(참고)타워 스텟 가치'!$B$12:$L$16,AJ$2,0)*$E912)</f>
        <v>0</v>
      </c>
      <c r="AK912">
        <f>VLOOKUP($F912,'(참고)타워 스텟 가치'!$B$12:$L$16,AK$2,0)+(VLOOKUP($F912,'(참고)타워 스텟 가치'!$B$12:$L$16,AK$2,0)*$E912)</f>
        <v>0</v>
      </c>
      <c r="AL912">
        <f>VLOOKUP($F912,'(참고)타워 스텟 가치'!$B$12:$L$16,AL$2,0)+(VLOOKUP($F912,'(참고)타워 스텟 가치'!$B$12:$L$16,AL$2,0)*$E912)</f>
        <v>103.31999999999994</v>
      </c>
      <c r="AM912">
        <f>SUM('스테이지별 몬스터 스텟'!AD912*'(참고)타워 스텟 가치'!$Q$17,'스테이지별 몬스터 스텟'!AE912*'(참고)타워 스텟 가치'!$R$17,'스테이지별 몬스터 스텟'!AF912*'(참고)타워 스텟 가치'!$S$17,'스테이지별 몬스터 스텟'!AG912*'(참고)타워 스텟 가치'!$T$17,'스테이지별 몬스터 스텟'!AH912*'(참고)타워 스텟 가치'!$U$17,'스테이지별 몬스터 스텟'!AI912*'(참고)타워 스텟 가치'!$V$17,'스테이지별 몬스터 스텟'!AJ912*'(참고)타워 스텟 가치'!$W$17,'스테이지별 몬스터 스텟'!AK912*'(참고)타워 스텟 가치'!$X$17,'스테이지별 몬스터 스텟'!AL912*'(참고)타워 스텟 가치'!$Y$17)</f>
        <v>560453.8049999997</v>
      </c>
      <c r="AN912">
        <v>3</v>
      </c>
    </row>
    <row r="913" spans="3:40" x14ac:dyDescent="0.3">
      <c r="C913">
        <v>4</v>
      </c>
      <c r="D913">
        <f t="shared" si="44"/>
        <v>182</v>
      </c>
      <c r="E913" s="52">
        <f>VLOOKUP(D913,'스테이지별 난이도 설정'!B:C,2,0)</f>
        <v>72.799999999999955</v>
      </c>
      <c r="F913" t="str">
        <f t="shared" si="45"/>
        <v>유니크</v>
      </c>
      <c r="G913">
        <f t="shared" si="43"/>
        <v>6</v>
      </c>
      <c r="H913">
        <f>VLOOKUP($F913,'(참고)타워 스텟 가치'!$B$2:$L$6,H$2,0)+(VLOOKUP($F913,'(참고)타워 스텟 가치'!$B$2:$L$6,H$2,0)*$E913)</f>
        <v>1868.0624999999989</v>
      </c>
      <c r="I913">
        <f>VLOOKUP($F913,'(참고)타워 스텟 가치'!$B$2:$L$6,I$2,0)+(VLOOKUP($F913,'(참고)타워 스텟 가치'!$B$2:$L$6,I$2,0)*$E913)</f>
        <v>373.61249999999978</v>
      </c>
      <c r="J913">
        <f>VLOOKUP($F913,'(참고)타워 스텟 가치'!$B$2:$L$6,J$2,0)+(VLOOKUP($F913,'(참고)타워 스텟 가치'!$B$2:$L$6,J$2,0)*$E913)</f>
        <v>368999.99999999977</v>
      </c>
      <c r="K913">
        <f>VLOOKUP($F913,'(참고)타워 스텟 가치'!$B$2:$L$6,K$2,0)+(VLOOKUP($F913,'(참고)타워 스텟 가치'!$B$2:$L$6,K$2,0)*$E913)</f>
        <v>7472.2499999999955</v>
      </c>
      <c r="L913">
        <f>VLOOKUP($F913,'(참고)타워 스텟 가치'!$B$2:$L$6,L$2,0)+(VLOOKUP($F913,'(참고)타워 스텟 가치'!$B$2:$L$6,L$2,0)*$E913)</f>
        <v>124.53749999999992</v>
      </c>
      <c r="M913">
        <f>VLOOKUP($F913,'(참고)타워 스텟 가치'!$B$2:$L$6,M$2,0)+(VLOOKUP($F913,'(참고)타워 스텟 가치'!$B$2:$L$6,M$2,0)*$E913)</f>
        <v>22.139999999999986</v>
      </c>
      <c r="N913">
        <f>VLOOKUP($F913,'(참고)타워 스텟 가치'!$B$2:$L$6,N$2,0)+(VLOOKUP($F913,'(참고)타워 스텟 가치'!$B$2:$L$6,N$2,0)*$E913)</f>
        <v>0</v>
      </c>
      <c r="O913">
        <f>VLOOKUP($F913,'(참고)타워 스텟 가치'!$B$2:$L$6,O$2,0)+(VLOOKUP($F913,'(참고)타워 스텟 가치'!$B$2:$L$6,O$2,0)*$E913)</f>
        <v>0</v>
      </c>
      <c r="P913">
        <f>VLOOKUP($F913,'(참고)타워 스텟 가치'!$B$2:$L$6,P$2,0)+(VLOOKUP($F913,'(참고)타워 스텟 가치'!$B$2:$L$6,P$2,0)*$E913)</f>
        <v>73.799999999999955</v>
      </c>
      <c r="Q913">
        <f>SUM('스테이지별 몬스터 스텟'!H913*'(참고)타워 스텟 가치'!$Q$17,'스테이지별 몬스터 스텟'!I913*'(참고)타워 스텟 가치'!$R$17,'스테이지별 몬스터 스텟'!J913*'(참고)타워 스텟 가치'!$S$17,'스테이지별 몬스터 스텟'!K913*'(참고)타워 스텟 가치'!$T$17,'스테이지별 몬스터 스텟'!L913*'(참고)타워 스텟 가치'!$U$17,'스테이지별 몬스터 스텟'!M913*'(참고)타워 스텟 가치'!$V$17,'스테이지별 몬스터 스텟'!N913*'(참고)타워 스텟 가치'!$W$17,'스테이지별 몬스터 스텟'!O913*'(참고)타워 스텟 가치'!$X$17,'스테이지별 몬스터 스텟'!P913*'(참고)타워 스텟 가치'!$Y$17)</f>
        <v>573159.85874999955</v>
      </c>
      <c r="R913">
        <v>1</v>
      </c>
      <c r="S913">
        <f>VLOOKUP($F913,'(참고)타워 스텟 가치'!$B$7:$L$11,S$2,0)+(VLOOKUP($F913,'(참고)타워 스텟 가치'!$B$7:$L$11,S$2,0)*$E913)</f>
        <v>622.68749999999966</v>
      </c>
      <c r="T913">
        <f>VLOOKUP($F913,'(참고)타워 스텟 가치'!$B$7:$L$11,T$2,0)+(VLOOKUP($F913,'(참고)타워 스텟 가치'!$B$7:$L$11,T$2,0)*$E913)</f>
        <v>1120.8374999999994</v>
      </c>
      <c r="U913">
        <f>VLOOKUP($F913,'(참고)타워 스텟 가치'!$B$7:$L$11,U$2,0)+(VLOOKUP($F913,'(참고)타워 스텟 가치'!$B$7:$L$11,U$2,0)*$E913)</f>
        <v>368999.99999999977</v>
      </c>
      <c r="V913">
        <f>VLOOKUP($F913,'(참고)타워 스텟 가치'!$B$7:$L$11,V$2,0)+(VLOOKUP($F913,'(참고)타워 스텟 가치'!$B$7:$L$11,V$2,0)*$E913)</f>
        <v>7472.2499999999955</v>
      </c>
      <c r="W913">
        <f>VLOOKUP($F913,'(참고)타워 스텟 가치'!$B$7:$L$11,W$2,0)+(VLOOKUP($F913,'(참고)타워 스텟 가치'!$B$7:$L$11,W$2,0)*$E913)</f>
        <v>124.53749999999992</v>
      </c>
      <c r="X913">
        <f>VLOOKUP($F913,'(참고)타워 스텟 가치'!$B$7:$L$11,X$2,0)+(VLOOKUP($F913,'(참고)타워 스텟 가치'!$B$7:$L$11,X$2,0)*$E913)</f>
        <v>22.139999999999986</v>
      </c>
      <c r="Y913">
        <f>VLOOKUP($F913,'(참고)타워 스텟 가치'!$B$7:$L$11,Y$2,0)+(VLOOKUP($F913,'(참고)타워 스텟 가치'!$B$7:$L$11,Y$2,0)*$E913)</f>
        <v>0</v>
      </c>
      <c r="Z913">
        <f>VLOOKUP($F913,'(참고)타워 스텟 가치'!$B$7:$L$11,Z$2,0)+(VLOOKUP($F913,'(참고)타워 스텟 가치'!$B$7:$L$11,Z$2,0)*$E913)</f>
        <v>0</v>
      </c>
      <c r="AA913">
        <f>VLOOKUP($F913,'(참고)타워 스텟 가치'!$B$7:$L$11,AA$2,0)+(VLOOKUP($F913,'(참고)타워 스텟 가치'!$B$7:$L$11,AA$2,0)*$E913)</f>
        <v>73.799999999999955</v>
      </c>
      <c r="AB913">
        <f>SUM('스테이지별 몬스터 스텟'!S913*'(참고)타워 스텟 가치'!$Q$17,'스테이지별 몬스터 스텟'!T913*'(참고)타워 스텟 가치'!$R$17,'스테이지별 몬스터 스텟'!U913*'(참고)타워 스텟 가치'!$S$17,'스테이지별 몬스터 스텟'!V913*'(참고)타워 스텟 가치'!$T$17,'스테이지별 몬스터 스텟'!W913*'(참고)타워 스텟 가치'!$U$17,'스테이지별 몬스터 스텟'!X913*'(참고)타워 스텟 가치'!$V$17,'스테이지별 몬스터 스텟'!Y913*'(참고)타워 스텟 가치'!$W$17,'스테이지별 몬스터 스텟'!Z913*'(참고)타워 스텟 가치'!$X$17,'스테이지별 몬스터 스텟'!AA913*'(참고)타워 스텟 가치'!$Y$17)</f>
        <v>571789.94624999957</v>
      </c>
      <c r="AC913">
        <v>2</v>
      </c>
      <c r="AD913">
        <f>VLOOKUP($F913,'(참고)타워 스텟 가치'!$B$12:$L$16,AD$2,0)+(VLOOKUP($F913,'(참고)타워 스텟 가치'!$B$12:$L$16,AD$2,0)*$E913)</f>
        <v>622.68749999999966</v>
      </c>
      <c r="AE913">
        <f>VLOOKUP($F913,'(참고)타워 스텟 가치'!$B$12:$L$16,AE$2,0)+(VLOOKUP($F913,'(참고)타워 스텟 가치'!$B$12:$L$16,AE$2,0)*$E913)</f>
        <v>747.22499999999957</v>
      </c>
      <c r="AF913">
        <f>VLOOKUP($F913,'(참고)타워 스텟 가치'!$B$12:$L$16,AF$2,0)+(VLOOKUP($F913,'(참고)타워 스텟 가치'!$B$12:$L$16,AF$2,0)*$E913)</f>
        <v>368999.99999999977</v>
      </c>
      <c r="AG913">
        <f>VLOOKUP($F913,'(참고)타워 스텟 가치'!$B$12:$L$16,AG$2,0)+(VLOOKUP($F913,'(참고)타워 스텟 가치'!$B$12:$L$16,AG$2,0)*$E913)</f>
        <v>3736.1249999999977</v>
      </c>
      <c r="AH913">
        <f>VLOOKUP($F913,'(참고)타워 스텟 가치'!$B$12:$L$16,AH$2,0)+(VLOOKUP($F913,'(참고)타워 스텟 가치'!$B$12:$L$16,AH$2,0)*$E913)</f>
        <v>124.53749999999992</v>
      </c>
      <c r="AI913">
        <f>VLOOKUP($F913,'(참고)타워 스텟 가치'!$B$12:$L$16,AI$2,0)+(VLOOKUP($F913,'(참고)타워 스텟 가치'!$B$12:$L$16,AI$2,0)*$E913)</f>
        <v>22.139999999999986</v>
      </c>
      <c r="AJ913">
        <f>VLOOKUP($F913,'(참고)타워 스텟 가치'!$B$12:$L$16,AJ$2,0)+(VLOOKUP($F913,'(참고)타워 스텟 가치'!$B$12:$L$16,AJ$2,0)*$E913)</f>
        <v>0</v>
      </c>
      <c r="AK913">
        <f>VLOOKUP($F913,'(참고)타워 스텟 가치'!$B$12:$L$16,AK$2,0)+(VLOOKUP($F913,'(참고)타워 스텟 가치'!$B$12:$L$16,AK$2,0)*$E913)</f>
        <v>0</v>
      </c>
      <c r="AL913">
        <f>VLOOKUP($F913,'(참고)타워 스텟 가치'!$B$12:$L$16,AL$2,0)+(VLOOKUP($F913,'(참고)타워 스텟 가치'!$B$12:$L$16,AL$2,0)*$E913)</f>
        <v>147.59999999999991</v>
      </c>
      <c r="AM913">
        <f>SUM('스테이지별 몬스터 스텟'!AD913*'(참고)타워 스텟 가치'!$Q$17,'스테이지별 몬스터 스텟'!AE913*'(참고)타워 스텟 가치'!$R$17,'스테이지별 몬스터 스텟'!AF913*'(참고)타워 스텟 가치'!$S$17,'스테이지별 몬스터 스텟'!AG913*'(참고)타워 스텟 가치'!$T$17,'스테이지별 몬스터 스텟'!AH913*'(참고)타워 스텟 가치'!$U$17,'스테이지별 몬스터 스텟'!AI913*'(참고)타워 스텟 가치'!$V$17,'스테이지별 몬스터 스텟'!AJ913*'(참고)타워 스텟 가치'!$W$17,'스테이지별 몬스터 스텟'!AK913*'(참고)타워 스텟 가치'!$X$17,'스테이지별 몬스터 스텟'!AL913*'(참고)타워 스텟 가치'!$Y$17)</f>
        <v>563904.87749999959</v>
      </c>
      <c r="AN913">
        <v>3</v>
      </c>
    </row>
    <row r="914" spans="3:40" x14ac:dyDescent="0.3">
      <c r="C914">
        <v>5</v>
      </c>
      <c r="D914">
        <f t="shared" si="44"/>
        <v>182</v>
      </c>
      <c r="E914" s="52">
        <f>VLOOKUP(D914,'스테이지별 난이도 설정'!B:C,2,0)</f>
        <v>72.799999999999955</v>
      </c>
      <c r="F914" t="str">
        <f t="shared" si="45"/>
        <v>스페셜</v>
      </c>
      <c r="G914">
        <f t="shared" si="43"/>
        <v>6</v>
      </c>
      <c r="H914">
        <f>VLOOKUP($F914,'(참고)타워 스텟 가치'!$B$2:$L$6,H$2,0)+(VLOOKUP($F914,'(참고)타워 스텟 가치'!$B$2:$L$6,H$2,0)*$E914)</f>
        <v>2802.0937499999982</v>
      </c>
      <c r="I914">
        <f>VLOOKUP($F914,'(참고)타워 스텟 가치'!$B$2:$L$6,I$2,0)+(VLOOKUP($F914,'(참고)타워 스텟 가치'!$B$2:$L$6,I$2,0)*$E914)</f>
        <v>560.4187499999997</v>
      </c>
      <c r="J914">
        <f>VLOOKUP($F914,'(참고)타워 스텟 가치'!$B$2:$L$6,J$2,0)+(VLOOKUP($F914,'(참고)타워 스텟 가치'!$B$2:$L$6,J$2,0)*$E914)</f>
        <v>368999.99999999977</v>
      </c>
      <c r="K914">
        <f>VLOOKUP($F914,'(참고)타워 스텟 가치'!$B$2:$L$6,K$2,0)+(VLOOKUP($F914,'(참고)타워 스텟 가치'!$B$2:$L$6,K$2,0)*$E914)</f>
        <v>11208.374999999993</v>
      </c>
      <c r="L914">
        <f>VLOOKUP($F914,'(참고)타워 스텟 가치'!$B$2:$L$6,L$2,0)+(VLOOKUP($F914,'(참고)타워 스텟 가치'!$B$2:$L$6,L$2,0)*$E914)</f>
        <v>186.80624999999989</v>
      </c>
      <c r="M914">
        <f>VLOOKUP($F914,'(참고)타워 스텟 가치'!$B$2:$L$6,M$2,0)+(VLOOKUP($F914,'(참고)타워 스텟 가치'!$B$2:$L$6,M$2,0)*$E914)</f>
        <v>22.139999999999986</v>
      </c>
      <c r="N914">
        <f>VLOOKUP($F914,'(참고)타워 스텟 가치'!$B$2:$L$6,N$2,0)+(VLOOKUP($F914,'(참고)타워 스텟 가치'!$B$2:$L$6,N$2,0)*$E914)</f>
        <v>0</v>
      </c>
      <c r="O914">
        <f>VLOOKUP($F914,'(참고)타워 스텟 가치'!$B$2:$L$6,O$2,0)+(VLOOKUP($F914,'(참고)타워 스텟 가치'!$B$2:$L$6,O$2,0)*$E914)</f>
        <v>0</v>
      </c>
      <c r="P914">
        <f>VLOOKUP($F914,'(참고)타워 스텟 가치'!$B$2:$L$6,P$2,0)+(VLOOKUP($F914,'(참고)타워 스텟 가치'!$B$2:$L$6,P$2,0)*$E914)</f>
        <v>73.799999999999955</v>
      </c>
      <c r="Q914">
        <f>SUM('스테이지별 몬스터 스텟'!H914*'(참고)타워 스텟 가치'!$Q$17,'스테이지별 몬스터 스텟'!I914*'(참고)타워 스텟 가치'!$R$17,'스테이지별 몬스터 스텟'!J914*'(참고)타워 스텟 가치'!$S$17,'스테이지별 몬스터 스텟'!K914*'(참고)타워 스텟 가치'!$T$17,'스테이지별 몬스터 스텟'!L914*'(참고)타워 스텟 가치'!$U$17,'스테이지별 몬스터 스텟'!M914*'(참고)타워 스텟 가치'!$V$17,'스테이지별 몬스터 스텟'!N914*'(참고)타워 스텟 가치'!$W$17,'스테이지별 몬스터 스텟'!O914*'(참고)타워 스텟 가치'!$X$17,'스테이지별 몬스터 스텟'!P914*'(참고)타워 스텟 가치'!$Y$17)</f>
        <v>582904.91812499973</v>
      </c>
      <c r="R914">
        <v>1</v>
      </c>
      <c r="S914">
        <f>VLOOKUP($F914,'(참고)타워 스텟 가치'!$B$7:$L$11,S$2,0)+(VLOOKUP($F914,'(참고)타워 스텟 가치'!$B$7:$L$11,S$2,0)*$E914)</f>
        <v>934.03124999999943</v>
      </c>
      <c r="T914">
        <f>VLOOKUP($F914,'(참고)타워 스텟 가치'!$B$7:$L$11,T$2,0)+(VLOOKUP($F914,'(참고)타워 스텟 가치'!$B$7:$L$11,T$2,0)*$E914)</f>
        <v>1681.256249999999</v>
      </c>
      <c r="U914">
        <f>VLOOKUP($F914,'(참고)타워 스텟 가치'!$B$7:$L$11,U$2,0)+(VLOOKUP($F914,'(참고)타워 스텟 가치'!$B$7:$L$11,U$2,0)*$E914)</f>
        <v>368999.99999999977</v>
      </c>
      <c r="V914">
        <f>VLOOKUP($F914,'(참고)타워 스텟 가치'!$B$7:$L$11,V$2,0)+(VLOOKUP($F914,'(참고)타워 스텟 가치'!$B$7:$L$11,V$2,0)*$E914)</f>
        <v>11208.374999999993</v>
      </c>
      <c r="W914">
        <f>VLOOKUP($F914,'(참고)타워 스텟 가치'!$B$7:$L$11,W$2,0)+(VLOOKUP($F914,'(참고)타워 스텟 가치'!$B$7:$L$11,W$2,0)*$E914)</f>
        <v>186.80624999999989</v>
      </c>
      <c r="X914">
        <f>VLOOKUP($F914,'(참고)타워 스텟 가치'!$B$7:$L$11,X$2,0)+(VLOOKUP($F914,'(참고)타워 스텟 가치'!$B$7:$L$11,X$2,0)*$E914)</f>
        <v>22.139999999999986</v>
      </c>
      <c r="Y914">
        <f>VLOOKUP($F914,'(참고)타워 스텟 가치'!$B$7:$L$11,Y$2,0)+(VLOOKUP($F914,'(참고)타워 스텟 가치'!$B$7:$L$11,Y$2,0)*$E914)</f>
        <v>0</v>
      </c>
      <c r="Z914">
        <f>VLOOKUP($F914,'(참고)타워 스텟 가치'!$B$7:$L$11,Z$2,0)+(VLOOKUP($F914,'(참고)타워 스텟 가치'!$B$7:$L$11,Z$2,0)*$E914)</f>
        <v>0</v>
      </c>
      <c r="AA914">
        <f>VLOOKUP($F914,'(참고)타워 스텟 가치'!$B$7:$L$11,AA$2,0)+(VLOOKUP($F914,'(참고)타워 스텟 가치'!$B$7:$L$11,AA$2,0)*$E914)</f>
        <v>73.799999999999955</v>
      </c>
      <c r="AB914">
        <f>SUM('스테이지별 몬스터 스텟'!S914*'(참고)타워 스텟 가치'!$Q$17,'스테이지별 몬스터 스텟'!T914*'(참고)타워 스텟 가치'!$R$17,'스테이지별 몬스터 스텟'!U914*'(참고)타워 스텟 가치'!$S$17,'스테이지별 몬스터 스텟'!V914*'(참고)타워 스텟 가치'!$T$17,'스테이지별 몬스터 스텟'!W914*'(참고)타워 스텟 가치'!$U$17,'스테이지별 몬스터 스텟'!X914*'(참고)타워 스텟 가치'!$V$17,'스테이지별 몬스터 스텟'!Y914*'(참고)타워 스텟 가치'!$W$17,'스테이지별 몬스터 스텟'!Z914*'(참고)타워 스텟 가치'!$X$17,'스테이지별 몬스터 스텟'!AA914*'(참고)타워 스텟 가치'!$Y$17)</f>
        <v>580850.04937499971</v>
      </c>
      <c r="AC914">
        <v>2</v>
      </c>
      <c r="AD914">
        <f>VLOOKUP($F914,'(참고)타워 스텟 가치'!$B$12:$L$16,AD$2,0)+(VLOOKUP($F914,'(참고)타워 스텟 가치'!$B$12:$L$16,AD$2,0)*$E914)</f>
        <v>934.03124999999943</v>
      </c>
      <c r="AE914">
        <f>VLOOKUP($F914,'(참고)타워 스텟 가치'!$B$12:$L$16,AE$2,0)+(VLOOKUP($F914,'(참고)타워 스텟 가치'!$B$12:$L$16,AE$2,0)*$E914)</f>
        <v>1120.8374999999994</v>
      </c>
      <c r="AF914">
        <f>VLOOKUP($F914,'(참고)타워 스텟 가치'!$B$12:$L$16,AF$2,0)+(VLOOKUP($F914,'(참고)타워 스텟 가치'!$B$12:$L$16,AF$2,0)*$E914)</f>
        <v>368999.99999999977</v>
      </c>
      <c r="AG914">
        <f>VLOOKUP($F914,'(참고)타워 스텟 가치'!$B$12:$L$16,AG$2,0)+(VLOOKUP($F914,'(참고)타워 스텟 가치'!$B$12:$L$16,AG$2,0)*$E914)</f>
        <v>5604.1874999999964</v>
      </c>
      <c r="AH914">
        <f>VLOOKUP($F914,'(참고)타워 스텟 가치'!$B$12:$L$16,AH$2,0)+(VLOOKUP($F914,'(참고)타워 스텟 가치'!$B$12:$L$16,AH$2,0)*$E914)</f>
        <v>186.80624999999989</v>
      </c>
      <c r="AI914">
        <f>VLOOKUP($F914,'(참고)타워 스텟 가치'!$B$12:$L$16,AI$2,0)+(VLOOKUP($F914,'(참고)타워 스텟 가치'!$B$12:$L$16,AI$2,0)*$E914)</f>
        <v>22.139999999999986</v>
      </c>
      <c r="AJ914">
        <f>VLOOKUP($F914,'(참고)타워 스텟 가치'!$B$12:$L$16,AJ$2,0)+(VLOOKUP($F914,'(참고)타워 스텟 가치'!$B$12:$L$16,AJ$2,0)*$E914)</f>
        <v>0</v>
      </c>
      <c r="AK914">
        <f>VLOOKUP($F914,'(참고)타워 스텟 가치'!$B$12:$L$16,AK$2,0)+(VLOOKUP($F914,'(참고)타워 스텟 가치'!$B$12:$L$16,AK$2,0)*$E914)</f>
        <v>0</v>
      </c>
      <c r="AL914">
        <f>VLOOKUP($F914,'(참고)타워 스텟 가치'!$B$12:$L$16,AL$2,0)+(VLOOKUP($F914,'(참고)타워 스텟 가치'!$B$12:$L$16,AL$2,0)*$E914)</f>
        <v>147.59999999999991</v>
      </c>
      <c r="AM914">
        <f>SUM('스테이지별 몬스터 스텟'!AD914*'(참고)타워 스텟 가치'!$Q$17,'스테이지별 몬스터 스텟'!AE914*'(참고)타워 스텟 가치'!$R$17,'스테이지별 몬스터 스텟'!AF914*'(참고)타워 스텟 가치'!$S$17,'스테이지별 몬스터 스텟'!AG914*'(참고)타워 스텟 가치'!$T$17,'스테이지별 몬스터 스텟'!AH914*'(참고)타워 스텟 가치'!$U$17,'스테이지별 몬스터 스텟'!AI914*'(참고)타워 스텟 가치'!$V$17,'스테이지별 몬스터 스텟'!AJ914*'(참고)타워 스텟 가치'!$W$17,'스테이지별 몬스터 스텟'!AK914*'(참고)타워 스텟 가치'!$X$17,'스테이지별 몬스터 스텟'!AL914*'(참고)타워 스텟 가치'!$Y$17)</f>
        <v>568948.64624999964</v>
      </c>
      <c r="AN914">
        <v>3</v>
      </c>
    </row>
    <row r="915" spans="3:40" x14ac:dyDescent="0.3">
      <c r="C915">
        <v>1</v>
      </c>
      <c r="D915">
        <f t="shared" si="44"/>
        <v>183</v>
      </c>
      <c r="E915" s="52">
        <f>VLOOKUP(D915,'스테이지별 난이도 설정'!B:C,2,0)</f>
        <v>73.19999999999996</v>
      </c>
      <c r="F915" t="str">
        <f t="shared" si="45"/>
        <v>일반</v>
      </c>
      <c r="G915">
        <f t="shared" si="43"/>
        <v>6</v>
      </c>
      <c r="H915">
        <f>VLOOKUP($F915,'(참고)타워 스텟 가치'!$B$2:$L$6,H$2,0)+(VLOOKUP($F915,'(참고)타워 스텟 가치'!$B$2:$L$6,H$2,0)*$E915)</f>
        <v>556.49999999999966</v>
      </c>
      <c r="I915">
        <f>VLOOKUP($F915,'(참고)타워 스텟 가치'!$B$2:$L$6,I$2,0)+(VLOOKUP($F915,'(참고)타워 스텟 가치'!$B$2:$L$6,I$2,0)*$E915)</f>
        <v>111.29999999999994</v>
      </c>
      <c r="J915">
        <f>VLOOKUP($F915,'(참고)타워 스텟 가치'!$B$2:$L$6,J$2,0)+(VLOOKUP($F915,'(참고)타워 스텟 가치'!$B$2:$L$6,J$2,0)*$E915)</f>
        <v>370999.99999999983</v>
      </c>
      <c r="K915">
        <f>VLOOKUP($F915,'(참고)타워 스텟 가치'!$B$2:$L$6,K$2,0)+(VLOOKUP($F915,'(참고)타워 스텟 가치'!$B$2:$L$6,K$2,0)*$E915)</f>
        <v>2225.9999999999986</v>
      </c>
      <c r="L915">
        <f>VLOOKUP($F915,'(참고)타워 스텟 가치'!$B$2:$L$6,L$2,0)+(VLOOKUP($F915,'(참고)타워 스텟 가치'!$B$2:$L$6,L$2,0)*$E915)</f>
        <v>37.09999999999998</v>
      </c>
      <c r="M915">
        <f>VLOOKUP($F915,'(참고)타워 스텟 가치'!$B$2:$L$6,M$2,0)+(VLOOKUP($F915,'(참고)타워 스텟 가치'!$B$2:$L$6,M$2,0)*$E915)</f>
        <v>22.259999999999987</v>
      </c>
      <c r="N915">
        <f>VLOOKUP($F915,'(참고)타워 스텟 가치'!$B$2:$L$6,N$2,0)+(VLOOKUP($F915,'(참고)타워 스텟 가치'!$B$2:$L$6,N$2,0)*$E915)</f>
        <v>0</v>
      </c>
      <c r="O915">
        <f>VLOOKUP($F915,'(참고)타워 스텟 가치'!$B$2:$L$6,O$2,0)+(VLOOKUP($F915,'(참고)타워 스텟 가치'!$B$2:$L$6,O$2,0)*$E915)</f>
        <v>0</v>
      </c>
      <c r="P915">
        <f>VLOOKUP($F915,'(참고)타워 스텟 가치'!$B$2:$L$6,P$2,0)+(VLOOKUP($F915,'(참고)타워 스텟 가치'!$B$2:$L$6,P$2,0)*$E915)</f>
        <v>51.939999999999969</v>
      </c>
      <c r="Q915">
        <f>SUM('스테이지별 몬스터 스텟'!H915*'(참고)타워 스텟 가치'!$Q$17,'스테이지별 몬스터 스텟'!I915*'(참고)타워 스텟 가치'!$R$17,'스테이지별 몬스터 스텟'!J915*'(참고)타워 스텟 가치'!$S$17,'스테이지별 몬스터 스텟'!K915*'(참고)타워 스텟 가치'!$T$17,'스테이지별 몬스터 스텟'!L915*'(참고)타워 스텟 가치'!$U$17,'스테이지별 몬스터 스텟'!M915*'(참고)타워 스텟 가치'!$V$17,'스테이지별 몬스터 스텟'!N915*'(참고)타워 스텟 가치'!$W$17,'스테이지별 몬스터 스텟'!O915*'(참고)타워 스텟 가치'!$X$17,'스테이지별 몬스터 스텟'!P915*'(참고)타워 스텟 가치'!$Y$17)</f>
        <v>562432.28999999969</v>
      </c>
      <c r="R915">
        <v>1</v>
      </c>
      <c r="S915">
        <f>VLOOKUP($F915,'(참고)타워 스텟 가치'!$B$7:$L$11,S$2,0)+(VLOOKUP($F915,'(참고)타워 스텟 가치'!$B$7:$L$11,S$2,0)*$E915)</f>
        <v>185.49999999999989</v>
      </c>
      <c r="T915">
        <f>VLOOKUP($F915,'(참고)타워 스텟 가치'!$B$7:$L$11,T$2,0)+(VLOOKUP($F915,'(참고)타워 스텟 가치'!$B$7:$L$11,T$2,0)*$E915)</f>
        <v>333.89999999999981</v>
      </c>
      <c r="U915">
        <f>VLOOKUP($F915,'(참고)타워 스텟 가치'!$B$7:$L$11,U$2,0)+(VLOOKUP($F915,'(참고)타워 스텟 가치'!$B$7:$L$11,U$2,0)*$E915)</f>
        <v>370999.99999999983</v>
      </c>
      <c r="V915">
        <f>VLOOKUP($F915,'(참고)타워 스텟 가치'!$B$7:$L$11,V$2,0)+(VLOOKUP($F915,'(참고)타워 스텟 가치'!$B$7:$L$11,V$2,0)*$E915)</f>
        <v>2225.9999999999986</v>
      </c>
      <c r="W915">
        <f>VLOOKUP($F915,'(참고)타워 스텟 가치'!$B$7:$L$11,W$2,0)+(VLOOKUP($F915,'(참고)타워 스텟 가치'!$B$7:$L$11,W$2,0)*$E915)</f>
        <v>37.09999999999998</v>
      </c>
      <c r="X915">
        <f>VLOOKUP($F915,'(참고)타워 스텟 가치'!$B$7:$L$11,X$2,0)+(VLOOKUP($F915,'(참고)타워 스텟 가치'!$B$7:$L$11,X$2,0)*$E915)</f>
        <v>22.259999999999987</v>
      </c>
      <c r="Y915">
        <f>VLOOKUP($F915,'(참고)타워 스텟 가치'!$B$7:$L$11,Y$2,0)+(VLOOKUP($F915,'(참고)타워 스텟 가치'!$B$7:$L$11,Y$2,0)*$E915)</f>
        <v>0</v>
      </c>
      <c r="Z915">
        <f>VLOOKUP($F915,'(참고)타워 스텟 가치'!$B$7:$L$11,Z$2,0)+(VLOOKUP($F915,'(참고)타워 스텟 가치'!$B$7:$L$11,Z$2,0)*$E915)</f>
        <v>0</v>
      </c>
      <c r="AA915">
        <f>VLOOKUP($F915,'(참고)타워 스텟 가치'!$B$7:$L$11,AA$2,0)+(VLOOKUP($F915,'(참고)타워 스텟 가치'!$B$7:$L$11,AA$2,0)*$E915)</f>
        <v>51.939999999999969</v>
      </c>
      <c r="AB915">
        <f>SUM('스테이지별 몬스터 스텟'!S915*'(참고)타워 스텟 가치'!$Q$17,'스테이지별 몬스터 스텟'!T915*'(참고)타워 스텟 가치'!$R$17,'스테이지별 몬스터 스텟'!U915*'(참고)타워 스텟 가치'!$S$17,'스테이지별 몬스터 스텟'!V915*'(참고)타워 스텟 가치'!$T$17,'스테이지별 몬스터 스텟'!W915*'(참고)타워 스텟 가치'!$U$17,'스테이지별 몬스터 스텟'!X915*'(참고)타워 스텟 가치'!$V$17,'스테이지별 몬스터 스텟'!Y915*'(참고)타워 스텟 가치'!$W$17,'스테이지별 몬스터 스텟'!Z915*'(참고)타워 스텟 가치'!$X$17,'스테이지별 몬스터 스텟'!AA915*'(참고)타워 스텟 가치'!$Y$17)</f>
        <v>562024.18999999971</v>
      </c>
      <c r="AC915">
        <v>2</v>
      </c>
      <c r="AD915">
        <f>VLOOKUP($F915,'(참고)타워 스텟 가치'!$B$12:$L$16,AD$2,0)+(VLOOKUP($F915,'(참고)타워 스텟 가치'!$B$12:$L$16,AD$2,0)*$E915)</f>
        <v>185.49999999999989</v>
      </c>
      <c r="AE915">
        <f>VLOOKUP($F915,'(참고)타워 스텟 가치'!$B$12:$L$16,AE$2,0)+(VLOOKUP($F915,'(참고)타워 스텟 가치'!$B$12:$L$16,AE$2,0)*$E915)</f>
        <v>222.59999999999988</v>
      </c>
      <c r="AF915">
        <f>VLOOKUP($F915,'(참고)타워 스텟 가치'!$B$12:$L$16,AF$2,0)+(VLOOKUP($F915,'(참고)타워 스텟 가치'!$B$12:$L$16,AF$2,0)*$E915)</f>
        <v>370999.99999999983</v>
      </c>
      <c r="AG915">
        <f>VLOOKUP($F915,'(참고)타워 스텟 가치'!$B$12:$L$16,AG$2,0)+(VLOOKUP($F915,'(참고)타워 스텟 가치'!$B$12:$L$16,AG$2,0)*$E915)</f>
        <v>1112.9999999999993</v>
      </c>
      <c r="AH915">
        <f>VLOOKUP($F915,'(참고)타워 스텟 가치'!$B$12:$L$16,AH$2,0)+(VLOOKUP($F915,'(참고)타워 스텟 가치'!$B$12:$L$16,AH$2,0)*$E915)</f>
        <v>37.09999999999998</v>
      </c>
      <c r="AI915">
        <f>VLOOKUP($F915,'(참고)타워 스텟 가치'!$B$12:$L$16,AI$2,0)+(VLOOKUP($F915,'(참고)타워 스텟 가치'!$B$12:$L$16,AI$2,0)*$E915)</f>
        <v>22.259999999999987</v>
      </c>
      <c r="AJ915">
        <f>VLOOKUP($F915,'(참고)타워 스텟 가치'!$B$12:$L$16,AJ$2,0)+(VLOOKUP($F915,'(참고)타워 스텟 가치'!$B$12:$L$16,AJ$2,0)*$E915)</f>
        <v>0</v>
      </c>
      <c r="AK915">
        <f>VLOOKUP($F915,'(참고)타워 스텟 가치'!$B$12:$L$16,AK$2,0)+(VLOOKUP($F915,'(참고)타워 스텟 가치'!$B$12:$L$16,AK$2,0)*$E915)</f>
        <v>0</v>
      </c>
      <c r="AL915">
        <f>VLOOKUP($F915,'(참고)타워 스텟 가치'!$B$12:$L$16,AL$2,0)+(VLOOKUP($F915,'(참고)타워 스텟 가치'!$B$12:$L$16,AL$2,0)*$E915)</f>
        <v>103.87999999999994</v>
      </c>
      <c r="AM915">
        <f>SUM('스테이지별 몬스터 스텟'!AD915*'(참고)타워 스텟 가치'!$Q$17,'스테이지별 몬스터 스텟'!AE915*'(참고)타워 스텟 가치'!$R$17,'스테이지별 몬스터 스텟'!AF915*'(참고)타워 스텟 가치'!$S$17,'스테이지별 몬스터 스텟'!AG915*'(참고)타워 스텟 가치'!$T$17,'스테이지별 몬스터 스텟'!AH915*'(참고)타워 스텟 가치'!$U$17,'스테이지별 몬스터 스텟'!AI915*'(참고)타워 스텟 가치'!$V$17,'스테이지별 몬스터 스텟'!AJ915*'(참고)타워 스텟 가치'!$W$17,'스테이지별 몬스터 스텟'!AK915*'(참고)타워 스텟 가치'!$X$17,'스테이지별 몬스터 스텟'!AL915*'(참고)타워 스텟 가치'!$Y$17)</f>
        <v>559735.11999999976</v>
      </c>
      <c r="AN915">
        <v>3</v>
      </c>
    </row>
    <row r="916" spans="3:40" x14ac:dyDescent="0.3">
      <c r="C916">
        <v>2</v>
      </c>
      <c r="D916">
        <f t="shared" si="44"/>
        <v>183</v>
      </c>
      <c r="E916" s="52">
        <f>VLOOKUP(D916,'스테이지별 난이도 설정'!B:C,2,0)</f>
        <v>73.19999999999996</v>
      </c>
      <c r="F916" t="str">
        <f t="shared" si="45"/>
        <v>레어</v>
      </c>
      <c r="G916">
        <f t="shared" si="43"/>
        <v>6</v>
      </c>
      <c r="H916">
        <f>VLOOKUP($F916,'(참고)타워 스텟 가치'!$B$2:$L$6,H$2,0)+(VLOOKUP($F916,'(참고)타워 스텟 가치'!$B$2:$L$6,H$2,0)*$E916)</f>
        <v>834.74999999999955</v>
      </c>
      <c r="I916">
        <f>VLOOKUP($F916,'(참고)타워 스텟 가치'!$B$2:$L$6,I$2,0)+(VLOOKUP($F916,'(참고)타워 스텟 가치'!$B$2:$L$6,I$2,0)*$E916)</f>
        <v>166.9499999999999</v>
      </c>
      <c r="J916">
        <f>VLOOKUP($F916,'(참고)타워 스텟 가치'!$B$2:$L$6,J$2,0)+(VLOOKUP($F916,'(참고)타워 스텟 가치'!$B$2:$L$6,J$2,0)*$E916)</f>
        <v>370999.99999999983</v>
      </c>
      <c r="K916">
        <f>VLOOKUP($F916,'(참고)타워 스텟 가치'!$B$2:$L$6,K$2,0)+(VLOOKUP($F916,'(참고)타워 스텟 가치'!$B$2:$L$6,K$2,0)*$E916)</f>
        <v>3338.9999999999982</v>
      </c>
      <c r="L916">
        <f>VLOOKUP($F916,'(참고)타워 스텟 가치'!$B$2:$L$6,L$2,0)+(VLOOKUP($F916,'(참고)타워 스텟 가치'!$B$2:$L$6,L$2,0)*$E916)</f>
        <v>55.64999999999997</v>
      </c>
      <c r="M916">
        <f>VLOOKUP($F916,'(참고)타워 스텟 가치'!$B$2:$L$6,M$2,0)+(VLOOKUP($F916,'(참고)타워 스텟 가치'!$B$2:$L$6,M$2,0)*$E916)</f>
        <v>22.259999999999987</v>
      </c>
      <c r="N916">
        <f>VLOOKUP($F916,'(참고)타워 스텟 가치'!$B$2:$L$6,N$2,0)+(VLOOKUP($F916,'(참고)타워 스텟 가치'!$B$2:$L$6,N$2,0)*$E916)</f>
        <v>0</v>
      </c>
      <c r="O916">
        <f>VLOOKUP($F916,'(참고)타워 스텟 가치'!$B$2:$L$6,O$2,0)+(VLOOKUP($F916,'(참고)타워 스텟 가치'!$B$2:$L$6,O$2,0)*$E916)</f>
        <v>0</v>
      </c>
      <c r="P916">
        <f>VLOOKUP($F916,'(참고)타워 스텟 가치'!$B$2:$L$6,P$2,0)+(VLOOKUP($F916,'(참고)타워 스텟 가치'!$B$2:$L$6,P$2,0)*$E916)</f>
        <v>51.939999999999969</v>
      </c>
      <c r="Q916">
        <f>SUM('스테이지별 몬스터 스텟'!H916*'(참고)타워 스텟 가치'!$Q$17,'스테이지별 몬스터 스텟'!I916*'(참고)타워 스텟 가치'!$R$17,'스테이지별 몬스터 스텟'!J916*'(참고)타워 스텟 가치'!$S$17,'스테이지별 몬스터 스텟'!K916*'(참고)타워 스텟 가치'!$T$17,'스테이지별 몬스터 스텟'!L916*'(참고)타워 스텟 가치'!$U$17,'스테이지별 몬스터 스텟'!M916*'(참고)타워 스텟 가치'!$V$17,'스테이지별 몬스터 스텟'!N916*'(참고)타워 스텟 가치'!$W$17,'스테이지별 몬스터 스텟'!O916*'(참고)타워 스텟 가치'!$X$17,'스테이지별 몬스터 스텟'!P916*'(참고)타워 스텟 가치'!$Y$17)</f>
        <v>565335.36499999987</v>
      </c>
      <c r="R916">
        <v>1</v>
      </c>
      <c r="S916">
        <f>VLOOKUP($F916,'(참고)타워 스텟 가치'!$B$7:$L$11,S$2,0)+(VLOOKUP($F916,'(참고)타워 스텟 가치'!$B$7:$L$11,S$2,0)*$E916)</f>
        <v>278.24999999999983</v>
      </c>
      <c r="T916">
        <f>VLOOKUP($F916,'(참고)타워 스텟 가치'!$B$7:$L$11,T$2,0)+(VLOOKUP($F916,'(참고)타워 스텟 가치'!$B$7:$L$11,T$2,0)*$E916)</f>
        <v>500.84999999999974</v>
      </c>
      <c r="U916">
        <f>VLOOKUP($F916,'(참고)타워 스텟 가치'!$B$7:$L$11,U$2,0)+(VLOOKUP($F916,'(참고)타워 스텟 가치'!$B$7:$L$11,U$2,0)*$E916)</f>
        <v>370999.99999999983</v>
      </c>
      <c r="V916">
        <f>VLOOKUP($F916,'(참고)타워 스텟 가치'!$B$7:$L$11,V$2,0)+(VLOOKUP($F916,'(참고)타워 스텟 가치'!$B$7:$L$11,V$2,0)*$E916)</f>
        <v>3338.9999999999982</v>
      </c>
      <c r="W916">
        <f>VLOOKUP($F916,'(참고)타워 스텟 가치'!$B$7:$L$11,W$2,0)+(VLOOKUP($F916,'(참고)타워 스텟 가치'!$B$7:$L$11,W$2,0)*$E916)</f>
        <v>55.64999999999997</v>
      </c>
      <c r="X916">
        <f>VLOOKUP($F916,'(참고)타워 스텟 가치'!$B$7:$L$11,X$2,0)+(VLOOKUP($F916,'(참고)타워 스텟 가치'!$B$7:$L$11,X$2,0)*$E916)</f>
        <v>22.259999999999987</v>
      </c>
      <c r="Y916">
        <f>VLOOKUP($F916,'(참고)타워 스텟 가치'!$B$7:$L$11,Y$2,0)+(VLOOKUP($F916,'(참고)타워 스텟 가치'!$B$7:$L$11,Y$2,0)*$E916)</f>
        <v>0</v>
      </c>
      <c r="Z916">
        <f>VLOOKUP($F916,'(참고)타워 스텟 가치'!$B$7:$L$11,Z$2,0)+(VLOOKUP($F916,'(참고)타워 스텟 가치'!$B$7:$L$11,Z$2,0)*$E916)</f>
        <v>0</v>
      </c>
      <c r="AA916">
        <f>VLOOKUP($F916,'(참고)타워 스텟 가치'!$B$7:$L$11,AA$2,0)+(VLOOKUP($F916,'(참고)타워 스텟 가치'!$B$7:$L$11,AA$2,0)*$E916)</f>
        <v>51.939999999999969</v>
      </c>
      <c r="AB916">
        <f>SUM('스테이지별 몬스터 스텟'!S916*'(참고)타워 스텟 가치'!$Q$17,'스테이지별 몬스터 스텟'!T916*'(참고)타워 스텟 가치'!$R$17,'스테이지별 몬스터 스텟'!U916*'(참고)타워 스텟 가치'!$S$17,'스테이지별 몬스터 스텟'!V916*'(참고)타워 스텟 가치'!$T$17,'스테이지별 몬스터 스텟'!W916*'(참고)타워 스텟 가치'!$U$17,'스테이지별 몬스터 스텟'!X916*'(참고)타워 스텟 가치'!$V$17,'스테이지별 몬스터 스텟'!Y916*'(참고)타워 스텟 가치'!$W$17,'스테이지별 몬스터 스텟'!Z916*'(참고)타워 스텟 가치'!$X$17,'스테이지별 몬스터 스텟'!AA916*'(참고)타워 스텟 가치'!$Y$17)</f>
        <v>564723.21499999985</v>
      </c>
      <c r="AC916">
        <v>2</v>
      </c>
      <c r="AD916">
        <f>VLOOKUP($F916,'(참고)타워 스텟 가치'!$B$12:$L$16,AD$2,0)+(VLOOKUP($F916,'(참고)타워 스텟 가치'!$B$12:$L$16,AD$2,0)*$E916)</f>
        <v>278.24999999999983</v>
      </c>
      <c r="AE916">
        <f>VLOOKUP($F916,'(참고)타워 스텟 가치'!$B$12:$L$16,AE$2,0)+(VLOOKUP($F916,'(참고)타워 스텟 가치'!$B$12:$L$16,AE$2,0)*$E916)</f>
        <v>333.89999999999981</v>
      </c>
      <c r="AF916">
        <f>VLOOKUP($F916,'(참고)타워 스텟 가치'!$B$12:$L$16,AF$2,0)+(VLOOKUP($F916,'(참고)타워 스텟 가치'!$B$12:$L$16,AF$2,0)*$E916)</f>
        <v>370999.99999999983</v>
      </c>
      <c r="AG916">
        <f>VLOOKUP($F916,'(참고)타워 스텟 가치'!$B$12:$L$16,AG$2,0)+(VLOOKUP($F916,'(참고)타워 스텟 가치'!$B$12:$L$16,AG$2,0)*$E916)</f>
        <v>1669.4999999999991</v>
      </c>
      <c r="AH916">
        <f>VLOOKUP($F916,'(참고)타워 스텟 가치'!$B$12:$L$16,AH$2,0)+(VLOOKUP($F916,'(참고)타워 스텟 가치'!$B$12:$L$16,AH$2,0)*$E916)</f>
        <v>55.64999999999997</v>
      </c>
      <c r="AI916">
        <f>VLOOKUP($F916,'(참고)타워 스텟 가치'!$B$12:$L$16,AI$2,0)+(VLOOKUP($F916,'(참고)타워 스텟 가치'!$B$12:$L$16,AI$2,0)*$E916)</f>
        <v>22.259999999999987</v>
      </c>
      <c r="AJ916">
        <f>VLOOKUP($F916,'(참고)타워 스텟 가치'!$B$12:$L$16,AJ$2,0)+(VLOOKUP($F916,'(참고)타워 스텟 가치'!$B$12:$L$16,AJ$2,0)*$E916)</f>
        <v>0</v>
      </c>
      <c r="AK916">
        <f>VLOOKUP($F916,'(참고)타워 스텟 가치'!$B$12:$L$16,AK$2,0)+(VLOOKUP($F916,'(참고)타워 스텟 가치'!$B$12:$L$16,AK$2,0)*$E916)</f>
        <v>0</v>
      </c>
      <c r="AL916">
        <f>VLOOKUP($F916,'(참고)타워 스텟 가치'!$B$12:$L$16,AL$2,0)+(VLOOKUP($F916,'(참고)타워 스텟 가치'!$B$12:$L$16,AL$2,0)*$E916)</f>
        <v>103.87999999999994</v>
      </c>
      <c r="AM916">
        <f>SUM('스테이지별 몬스터 스텟'!AD916*'(참고)타워 스텟 가치'!$Q$17,'스테이지별 몬스터 스텟'!AE916*'(참고)타워 스텟 가치'!$R$17,'스테이지별 몬스터 스텟'!AF916*'(참고)타워 스텟 가치'!$S$17,'스테이지별 몬스터 스텟'!AG916*'(참고)타워 스텟 가치'!$T$17,'스테이지별 몬스터 스텟'!AH916*'(참고)타워 스텟 가치'!$U$17,'스테이지별 몬스터 스텟'!AI916*'(참고)타워 스텟 가치'!$V$17,'스테이지별 몬스터 스텟'!AJ916*'(참고)타워 스텟 가치'!$W$17,'스테이지별 몬스터 스텟'!AK916*'(참고)타워 스텟 가치'!$X$17,'스테이지별 몬스터 스텟'!AL916*'(참고)타워 스텟 가치'!$Y$17)</f>
        <v>561237.66999999981</v>
      </c>
      <c r="AN916">
        <v>3</v>
      </c>
    </row>
    <row r="917" spans="3:40" x14ac:dyDescent="0.3">
      <c r="C917">
        <v>3</v>
      </c>
      <c r="D917">
        <f t="shared" si="44"/>
        <v>183</v>
      </c>
      <c r="E917" s="52">
        <f>VLOOKUP(D917,'스테이지별 난이도 설정'!B:C,2,0)</f>
        <v>73.19999999999996</v>
      </c>
      <c r="F917" t="str">
        <f t="shared" si="45"/>
        <v>에픽</v>
      </c>
      <c r="G917">
        <f t="shared" si="43"/>
        <v>6</v>
      </c>
      <c r="H917">
        <f>VLOOKUP($F917,'(참고)타워 스텟 가치'!$B$2:$L$6,H$2,0)+(VLOOKUP($F917,'(참고)타워 스텟 가치'!$B$2:$L$6,H$2,0)*$E917)</f>
        <v>1252.1249999999993</v>
      </c>
      <c r="I917">
        <f>VLOOKUP($F917,'(참고)타워 스텟 가치'!$B$2:$L$6,I$2,0)+(VLOOKUP($F917,'(참고)타워 스텟 가치'!$B$2:$L$6,I$2,0)*$E917)</f>
        <v>250.42499999999987</v>
      </c>
      <c r="J917">
        <f>VLOOKUP($F917,'(참고)타워 스텟 가치'!$B$2:$L$6,J$2,0)+(VLOOKUP($F917,'(참고)타워 스텟 가치'!$B$2:$L$6,J$2,0)*$E917)</f>
        <v>370999.99999999983</v>
      </c>
      <c r="K917">
        <f>VLOOKUP($F917,'(참고)타워 스텟 가치'!$B$2:$L$6,K$2,0)+(VLOOKUP($F917,'(참고)타워 스텟 가치'!$B$2:$L$6,K$2,0)*$E917)</f>
        <v>5008.4999999999973</v>
      </c>
      <c r="L917">
        <f>VLOOKUP($F917,'(참고)타워 스텟 가치'!$B$2:$L$6,L$2,0)+(VLOOKUP($F917,'(참고)타워 스텟 가치'!$B$2:$L$6,L$2,0)*$E917)</f>
        <v>83.474999999999952</v>
      </c>
      <c r="M917">
        <f>VLOOKUP($F917,'(참고)타워 스텟 가치'!$B$2:$L$6,M$2,0)+(VLOOKUP($F917,'(참고)타워 스텟 가치'!$B$2:$L$6,M$2,0)*$E917)</f>
        <v>22.259999999999987</v>
      </c>
      <c r="N917">
        <f>VLOOKUP($F917,'(참고)타워 스텟 가치'!$B$2:$L$6,N$2,0)+(VLOOKUP($F917,'(참고)타워 스텟 가치'!$B$2:$L$6,N$2,0)*$E917)</f>
        <v>0</v>
      </c>
      <c r="O917">
        <f>VLOOKUP($F917,'(참고)타워 스텟 가치'!$B$2:$L$6,O$2,0)+(VLOOKUP($F917,'(참고)타워 스텟 가치'!$B$2:$L$6,O$2,0)*$E917)</f>
        <v>0</v>
      </c>
      <c r="P917">
        <f>VLOOKUP($F917,'(참고)타워 스텟 가치'!$B$2:$L$6,P$2,0)+(VLOOKUP($F917,'(참고)타워 스텟 가치'!$B$2:$L$6,P$2,0)*$E917)</f>
        <v>51.939999999999969</v>
      </c>
      <c r="Q917">
        <f>SUM('스테이지별 몬스터 스텟'!H917*'(참고)타워 스텟 가치'!$Q$17,'스테이지별 몬스터 스텟'!I917*'(참고)타워 스텟 가치'!$R$17,'스테이지별 몬스터 스텟'!J917*'(참고)타워 스텟 가치'!$S$17,'스테이지별 몬스터 스텟'!K917*'(참고)타워 스텟 가치'!$T$17,'스테이지별 몬스터 스텟'!L917*'(참고)타워 스텟 가치'!$U$17,'스테이지별 몬스터 스텟'!M917*'(참고)타워 스텟 가치'!$V$17,'스테이지별 몬스터 스텟'!N917*'(참고)타워 스텟 가치'!$W$17,'스테이지별 몬스터 스텟'!O917*'(참고)타워 스텟 가치'!$X$17,'스테이지별 몬스터 스텟'!P917*'(참고)타워 스텟 가치'!$Y$17)</f>
        <v>569689.97749999969</v>
      </c>
      <c r="R917">
        <v>1</v>
      </c>
      <c r="S917">
        <f>VLOOKUP($F917,'(참고)타워 스텟 가치'!$B$7:$L$11,S$2,0)+(VLOOKUP($F917,'(참고)타워 스텟 가치'!$B$7:$L$11,S$2,0)*$E917)</f>
        <v>417.37499999999977</v>
      </c>
      <c r="T917">
        <f>VLOOKUP($F917,'(참고)타워 스텟 가치'!$B$7:$L$11,T$2,0)+(VLOOKUP($F917,'(참고)타워 스텟 가치'!$B$7:$L$11,T$2,0)*$E917)</f>
        <v>751.27499999999964</v>
      </c>
      <c r="U917">
        <f>VLOOKUP($F917,'(참고)타워 스텟 가치'!$B$7:$L$11,U$2,0)+(VLOOKUP($F917,'(참고)타워 스텟 가치'!$B$7:$L$11,U$2,0)*$E917)</f>
        <v>370999.99999999983</v>
      </c>
      <c r="V917">
        <f>VLOOKUP($F917,'(참고)타워 스텟 가치'!$B$7:$L$11,V$2,0)+(VLOOKUP($F917,'(참고)타워 스텟 가치'!$B$7:$L$11,V$2,0)*$E917)</f>
        <v>5008.4999999999973</v>
      </c>
      <c r="W917">
        <f>VLOOKUP($F917,'(참고)타워 스텟 가치'!$B$7:$L$11,W$2,0)+(VLOOKUP($F917,'(참고)타워 스텟 가치'!$B$7:$L$11,W$2,0)*$E917)</f>
        <v>83.474999999999952</v>
      </c>
      <c r="X917">
        <f>VLOOKUP($F917,'(참고)타워 스텟 가치'!$B$7:$L$11,X$2,0)+(VLOOKUP($F917,'(참고)타워 스텟 가치'!$B$7:$L$11,X$2,0)*$E917)</f>
        <v>22.259999999999987</v>
      </c>
      <c r="Y917">
        <f>VLOOKUP($F917,'(참고)타워 스텟 가치'!$B$7:$L$11,Y$2,0)+(VLOOKUP($F917,'(참고)타워 스텟 가치'!$B$7:$L$11,Y$2,0)*$E917)</f>
        <v>0</v>
      </c>
      <c r="Z917">
        <f>VLOOKUP($F917,'(참고)타워 스텟 가치'!$B$7:$L$11,Z$2,0)+(VLOOKUP($F917,'(참고)타워 스텟 가치'!$B$7:$L$11,Z$2,0)*$E917)</f>
        <v>0</v>
      </c>
      <c r="AA917">
        <f>VLOOKUP($F917,'(참고)타워 스텟 가치'!$B$7:$L$11,AA$2,0)+(VLOOKUP($F917,'(참고)타워 스텟 가치'!$B$7:$L$11,AA$2,0)*$E917)</f>
        <v>51.939999999999969</v>
      </c>
      <c r="AB917">
        <f>SUM('스테이지별 몬스터 스텟'!S917*'(참고)타워 스텟 가치'!$Q$17,'스테이지별 몬스터 스텟'!T917*'(참고)타워 스텟 가치'!$R$17,'스테이지별 몬스터 스텟'!U917*'(참고)타워 스텟 가치'!$S$17,'스테이지별 몬스터 스텟'!V917*'(참고)타워 스텟 가치'!$T$17,'스테이지별 몬스터 스텟'!W917*'(참고)타워 스텟 가치'!$U$17,'스테이지별 몬스터 스텟'!X917*'(참고)타워 스텟 가치'!$V$17,'스테이지별 몬스터 스텟'!Y917*'(참고)타워 스텟 가치'!$W$17,'스테이지별 몬스터 스텟'!Z917*'(참고)타워 스텟 가치'!$X$17,'스테이지별 몬스터 스텟'!AA917*'(참고)타워 스텟 가치'!$Y$17)</f>
        <v>568771.75249999971</v>
      </c>
      <c r="AC917">
        <v>2</v>
      </c>
      <c r="AD917">
        <f>VLOOKUP($F917,'(참고)타워 스텟 가치'!$B$12:$L$16,AD$2,0)+(VLOOKUP($F917,'(참고)타워 스텟 가치'!$B$12:$L$16,AD$2,0)*$E917)</f>
        <v>417.37499999999977</v>
      </c>
      <c r="AE917">
        <f>VLOOKUP($F917,'(참고)타워 스텟 가치'!$B$12:$L$16,AE$2,0)+(VLOOKUP($F917,'(참고)타워 스텟 가치'!$B$12:$L$16,AE$2,0)*$E917)</f>
        <v>500.84999999999974</v>
      </c>
      <c r="AF917">
        <f>VLOOKUP($F917,'(참고)타워 스텟 가치'!$B$12:$L$16,AF$2,0)+(VLOOKUP($F917,'(참고)타워 스텟 가치'!$B$12:$L$16,AF$2,0)*$E917)</f>
        <v>370999.99999999983</v>
      </c>
      <c r="AG917">
        <f>VLOOKUP($F917,'(참고)타워 스텟 가치'!$B$12:$L$16,AG$2,0)+(VLOOKUP($F917,'(참고)타워 스텟 가치'!$B$12:$L$16,AG$2,0)*$E917)</f>
        <v>2504.2499999999986</v>
      </c>
      <c r="AH917">
        <f>VLOOKUP($F917,'(참고)타워 스텟 가치'!$B$12:$L$16,AH$2,0)+(VLOOKUP($F917,'(참고)타워 스텟 가치'!$B$12:$L$16,AH$2,0)*$E917)</f>
        <v>83.474999999999952</v>
      </c>
      <c r="AI917">
        <f>VLOOKUP($F917,'(참고)타워 스텟 가치'!$B$12:$L$16,AI$2,0)+(VLOOKUP($F917,'(참고)타워 스텟 가치'!$B$12:$L$16,AI$2,0)*$E917)</f>
        <v>22.259999999999987</v>
      </c>
      <c r="AJ917">
        <f>VLOOKUP($F917,'(참고)타워 스텟 가치'!$B$12:$L$16,AJ$2,0)+(VLOOKUP($F917,'(참고)타워 스텟 가치'!$B$12:$L$16,AJ$2,0)*$E917)</f>
        <v>0</v>
      </c>
      <c r="AK917">
        <f>VLOOKUP($F917,'(참고)타워 스텟 가치'!$B$12:$L$16,AK$2,0)+(VLOOKUP($F917,'(참고)타워 스텟 가치'!$B$12:$L$16,AK$2,0)*$E917)</f>
        <v>0</v>
      </c>
      <c r="AL917">
        <f>VLOOKUP($F917,'(참고)타워 스텟 가치'!$B$12:$L$16,AL$2,0)+(VLOOKUP($F917,'(참고)타워 스텟 가치'!$B$12:$L$16,AL$2,0)*$E917)</f>
        <v>103.87999999999994</v>
      </c>
      <c r="AM917">
        <f>SUM('스테이지별 몬스터 스텟'!AD917*'(참고)타워 스텟 가치'!$Q$17,'스테이지별 몬스터 스텟'!AE917*'(참고)타워 스텟 가치'!$R$17,'스테이지별 몬스터 스텟'!AF917*'(참고)타워 스텟 가치'!$S$17,'스테이지별 몬스터 스텟'!AG917*'(참고)타워 스텟 가치'!$T$17,'스테이지별 몬스터 스텟'!AH917*'(참고)타워 스텟 가치'!$U$17,'스테이지별 몬스터 스텟'!AI917*'(참고)타워 스텟 가치'!$V$17,'스테이지별 몬스터 스텟'!AJ917*'(참고)타워 스텟 가치'!$W$17,'스테이지별 몬스터 스텟'!AK917*'(참고)타워 스텟 가치'!$X$17,'스테이지별 몬스터 스텟'!AL917*'(참고)타워 스텟 가치'!$Y$17)</f>
        <v>563491.49499999976</v>
      </c>
      <c r="AN917">
        <v>3</v>
      </c>
    </row>
    <row r="918" spans="3:40" x14ac:dyDescent="0.3">
      <c r="C918">
        <v>4</v>
      </c>
      <c r="D918">
        <f t="shared" si="44"/>
        <v>183</v>
      </c>
      <c r="E918" s="52">
        <f>VLOOKUP(D918,'스테이지별 난이도 설정'!B:C,2,0)</f>
        <v>73.19999999999996</v>
      </c>
      <c r="F918" t="str">
        <f t="shared" si="45"/>
        <v>유니크</v>
      </c>
      <c r="G918">
        <f t="shared" si="43"/>
        <v>6</v>
      </c>
      <c r="H918">
        <f>VLOOKUP($F918,'(참고)타워 스텟 가치'!$B$2:$L$6,H$2,0)+(VLOOKUP($F918,'(참고)타워 스텟 가치'!$B$2:$L$6,H$2,0)*$E918)</f>
        <v>1878.1874999999991</v>
      </c>
      <c r="I918">
        <f>VLOOKUP($F918,'(참고)타워 스텟 가치'!$B$2:$L$6,I$2,0)+(VLOOKUP($F918,'(참고)타워 스텟 가치'!$B$2:$L$6,I$2,0)*$E918)</f>
        <v>375.63749999999982</v>
      </c>
      <c r="J918">
        <f>VLOOKUP($F918,'(참고)타워 스텟 가치'!$B$2:$L$6,J$2,0)+(VLOOKUP($F918,'(참고)타워 스텟 가치'!$B$2:$L$6,J$2,0)*$E918)</f>
        <v>370999.99999999983</v>
      </c>
      <c r="K918">
        <f>VLOOKUP($F918,'(참고)타워 스텟 가치'!$B$2:$L$6,K$2,0)+(VLOOKUP($F918,'(참고)타워 스텟 가치'!$B$2:$L$6,K$2,0)*$E918)</f>
        <v>7512.7499999999964</v>
      </c>
      <c r="L918">
        <f>VLOOKUP($F918,'(참고)타워 스텟 가치'!$B$2:$L$6,L$2,0)+(VLOOKUP($F918,'(참고)타워 스텟 가치'!$B$2:$L$6,L$2,0)*$E918)</f>
        <v>125.21249999999993</v>
      </c>
      <c r="M918">
        <f>VLOOKUP($F918,'(참고)타워 스텟 가치'!$B$2:$L$6,M$2,0)+(VLOOKUP($F918,'(참고)타워 스텟 가치'!$B$2:$L$6,M$2,0)*$E918)</f>
        <v>22.259999999999987</v>
      </c>
      <c r="N918">
        <f>VLOOKUP($F918,'(참고)타워 스텟 가치'!$B$2:$L$6,N$2,0)+(VLOOKUP($F918,'(참고)타워 스텟 가치'!$B$2:$L$6,N$2,0)*$E918)</f>
        <v>0</v>
      </c>
      <c r="O918">
        <f>VLOOKUP($F918,'(참고)타워 스텟 가치'!$B$2:$L$6,O$2,0)+(VLOOKUP($F918,'(참고)타워 스텟 가치'!$B$2:$L$6,O$2,0)*$E918)</f>
        <v>0</v>
      </c>
      <c r="P918">
        <f>VLOOKUP($F918,'(참고)타워 스텟 가치'!$B$2:$L$6,P$2,0)+(VLOOKUP($F918,'(참고)타워 스텟 가치'!$B$2:$L$6,P$2,0)*$E918)</f>
        <v>74.19999999999996</v>
      </c>
      <c r="Q918">
        <f>SUM('스테이지별 몬스터 스텟'!H918*'(참고)타워 스텟 가치'!$Q$17,'스테이지별 몬스터 스텟'!I918*'(참고)타워 스텟 가치'!$R$17,'스테이지별 몬스터 스텟'!J918*'(참고)타워 스텟 가치'!$S$17,'스테이지별 몬스터 스텟'!K918*'(참고)타워 스텟 가치'!$T$17,'스테이지별 몬스터 스텟'!L918*'(참고)타워 스텟 가치'!$U$17,'스테이지별 몬스터 스텟'!M918*'(참고)타워 스텟 가치'!$V$17,'스테이지별 몬스터 스텟'!N918*'(참고)타워 스텟 가치'!$W$17,'스테이지별 몬스터 스텟'!O918*'(참고)타워 스텟 가치'!$X$17,'스테이지별 몬스터 스텟'!P918*'(참고)타워 스텟 가치'!$Y$17)</f>
        <v>576266.41624999989</v>
      </c>
      <c r="R918">
        <v>1</v>
      </c>
      <c r="S918">
        <f>VLOOKUP($F918,'(참고)타워 스텟 가치'!$B$7:$L$11,S$2,0)+(VLOOKUP($F918,'(참고)타워 스텟 가치'!$B$7:$L$11,S$2,0)*$E918)</f>
        <v>626.06249999999966</v>
      </c>
      <c r="T918">
        <f>VLOOKUP($F918,'(참고)타워 스텟 가치'!$B$7:$L$11,T$2,0)+(VLOOKUP($F918,'(참고)타워 스텟 가치'!$B$7:$L$11,T$2,0)*$E918)</f>
        <v>1126.9124999999995</v>
      </c>
      <c r="U918">
        <f>VLOOKUP($F918,'(참고)타워 스텟 가치'!$B$7:$L$11,U$2,0)+(VLOOKUP($F918,'(참고)타워 스텟 가치'!$B$7:$L$11,U$2,0)*$E918)</f>
        <v>370999.99999999983</v>
      </c>
      <c r="V918">
        <f>VLOOKUP($F918,'(참고)타워 스텟 가치'!$B$7:$L$11,V$2,0)+(VLOOKUP($F918,'(참고)타워 스텟 가치'!$B$7:$L$11,V$2,0)*$E918)</f>
        <v>7512.7499999999964</v>
      </c>
      <c r="W918">
        <f>VLOOKUP($F918,'(참고)타워 스텟 가치'!$B$7:$L$11,W$2,0)+(VLOOKUP($F918,'(참고)타워 스텟 가치'!$B$7:$L$11,W$2,0)*$E918)</f>
        <v>125.21249999999993</v>
      </c>
      <c r="X918">
        <f>VLOOKUP($F918,'(참고)타워 스텟 가치'!$B$7:$L$11,X$2,0)+(VLOOKUP($F918,'(참고)타워 스텟 가치'!$B$7:$L$11,X$2,0)*$E918)</f>
        <v>22.259999999999987</v>
      </c>
      <c r="Y918">
        <f>VLOOKUP($F918,'(참고)타워 스텟 가치'!$B$7:$L$11,Y$2,0)+(VLOOKUP($F918,'(참고)타워 스텟 가치'!$B$7:$L$11,Y$2,0)*$E918)</f>
        <v>0</v>
      </c>
      <c r="Z918">
        <f>VLOOKUP($F918,'(참고)타워 스텟 가치'!$B$7:$L$11,Z$2,0)+(VLOOKUP($F918,'(참고)타워 스텟 가치'!$B$7:$L$11,Z$2,0)*$E918)</f>
        <v>0</v>
      </c>
      <c r="AA918">
        <f>VLOOKUP($F918,'(참고)타워 스텟 가치'!$B$7:$L$11,AA$2,0)+(VLOOKUP($F918,'(참고)타워 스텟 가치'!$B$7:$L$11,AA$2,0)*$E918)</f>
        <v>74.19999999999996</v>
      </c>
      <c r="AB918">
        <f>SUM('스테이지별 몬스터 스텟'!S918*'(참고)타워 스텟 가치'!$Q$17,'스테이지별 몬스터 스텟'!T918*'(참고)타워 스텟 가치'!$R$17,'스테이지별 몬스터 스텟'!U918*'(참고)타워 스텟 가치'!$S$17,'스테이지별 몬스터 스텟'!V918*'(참고)타워 스텟 가치'!$T$17,'스테이지별 몬스터 스텟'!W918*'(참고)타워 스텟 가치'!$U$17,'스테이지별 몬스터 스텟'!X918*'(참고)타워 스텟 가치'!$V$17,'스테이지별 몬스터 스텟'!Y918*'(참고)타워 스텟 가치'!$W$17,'스테이지별 몬스터 스텟'!Z918*'(참고)타워 스텟 가치'!$X$17,'스테이지별 몬스터 스텟'!AA918*'(참고)타워 스텟 가치'!$Y$17)</f>
        <v>574889.07874999987</v>
      </c>
      <c r="AC918">
        <v>2</v>
      </c>
      <c r="AD918">
        <f>VLOOKUP($F918,'(참고)타워 스텟 가치'!$B$12:$L$16,AD$2,0)+(VLOOKUP($F918,'(참고)타워 스텟 가치'!$B$12:$L$16,AD$2,0)*$E918)</f>
        <v>626.06249999999966</v>
      </c>
      <c r="AE918">
        <f>VLOOKUP($F918,'(참고)타워 스텟 가치'!$B$12:$L$16,AE$2,0)+(VLOOKUP($F918,'(참고)타워 스텟 가치'!$B$12:$L$16,AE$2,0)*$E918)</f>
        <v>751.27499999999964</v>
      </c>
      <c r="AF918">
        <f>VLOOKUP($F918,'(참고)타워 스텟 가치'!$B$12:$L$16,AF$2,0)+(VLOOKUP($F918,'(참고)타워 스텟 가치'!$B$12:$L$16,AF$2,0)*$E918)</f>
        <v>370999.99999999983</v>
      </c>
      <c r="AG918">
        <f>VLOOKUP($F918,'(참고)타워 스텟 가치'!$B$12:$L$16,AG$2,0)+(VLOOKUP($F918,'(참고)타워 스텟 가치'!$B$12:$L$16,AG$2,0)*$E918)</f>
        <v>3756.3749999999982</v>
      </c>
      <c r="AH918">
        <f>VLOOKUP($F918,'(참고)타워 스텟 가치'!$B$12:$L$16,AH$2,0)+(VLOOKUP($F918,'(참고)타워 스텟 가치'!$B$12:$L$16,AH$2,0)*$E918)</f>
        <v>125.21249999999993</v>
      </c>
      <c r="AI918">
        <f>VLOOKUP($F918,'(참고)타워 스텟 가치'!$B$12:$L$16,AI$2,0)+(VLOOKUP($F918,'(참고)타워 스텟 가치'!$B$12:$L$16,AI$2,0)*$E918)</f>
        <v>22.259999999999987</v>
      </c>
      <c r="AJ918">
        <f>VLOOKUP($F918,'(참고)타워 스텟 가치'!$B$12:$L$16,AJ$2,0)+(VLOOKUP($F918,'(참고)타워 스텟 가치'!$B$12:$L$16,AJ$2,0)*$E918)</f>
        <v>0</v>
      </c>
      <c r="AK918">
        <f>VLOOKUP($F918,'(참고)타워 스텟 가치'!$B$12:$L$16,AK$2,0)+(VLOOKUP($F918,'(참고)타워 스텟 가치'!$B$12:$L$16,AK$2,0)*$E918)</f>
        <v>0</v>
      </c>
      <c r="AL918">
        <f>VLOOKUP($F918,'(참고)타워 스텟 가치'!$B$12:$L$16,AL$2,0)+(VLOOKUP($F918,'(참고)타워 스텟 가치'!$B$12:$L$16,AL$2,0)*$E918)</f>
        <v>148.39999999999992</v>
      </c>
      <c r="AM918">
        <f>SUM('스테이지별 몬스터 스텟'!AD918*'(참고)타워 스텟 가치'!$Q$17,'스테이지별 몬스터 스텟'!AE918*'(참고)타워 스텟 가치'!$R$17,'스테이지별 몬스터 스텟'!AF918*'(참고)타워 스텟 가치'!$S$17,'스테이지별 몬스터 스텟'!AG918*'(참고)타워 스텟 가치'!$T$17,'스테이지별 몬스터 스텟'!AH918*'(참고)타워 스텟 가치'!$U$17,'스테이지별 몬스터 스텟'!AI918*'(참고)타워 스텟 가치'!$V$17,'스테이지별 몬스터 스텟'!AJ918*'(참고)타워 스텟 가치'!$W$17,'스테이지별 몬스터 스텟'!AK918*'(참고)타워 스텟 가치'!$X$17,'스테이지별 몬스터 스텟'!AL918*'(참고)타워 스텟 가치'!$Y$17)</f>
        <v>566961.27249999985</v>
      </c>
      <c r="AN918">
        <v>3</v>
      </c>
    </row>
    <row r="919" spans="3:40" x14ac:dyDescent="0.3">
      <c r="C919">
        <v>5</v>
      </c>
      <c r="D919">
        <f t="shared" si="44"/>
        <v>183</v>
      </c>
      <c r="E919" s="52">
        <f>VLOOKUP(D919,'스테이지별 난이도 설정'!B:C,2,0)</f>
        <v>73.19999999999996</v>
      </c>
      <c r="F919" t="str">
        <f t="shared" si="45"/>
        <v>스페셜</v>
      </c>
      <c r="G919">
        <f t="shared" si="43"/>
        <v>6</v>
      </c>
      <c r="H919">
        <f>VLOOKUP($F919,'(참고)타워 스텟 가치'!$B$2:$L$6,H$2,0)+(VLOOKUP($F919,'(참고)타워 스텟 가치'!$B$2:$L$6,H$2,0)*$E919)</f>
        <v>2817.2812499999986</v>
      </c>
      <c r="I919">
        <f>VLOOKUP($F919,'(참고)타워 스텟 가치'!$B$2:$L$6,I$2,0)+(VLOOKUP($F919,'(참고)타워 스텟 가치'!$B$2:$L$6,I$2,0)*$E919)</f>
        <v>563.45624999999973</v>
      </c>
      <c r="J919">
        <f>VLOOKUP($F919,'(참고)타워 스텟 가치'!$B$2:$L$6,J$2,0)+(VLOOKUP($F919,'(참고)타워 스텟 가치'!$B$2:$L$6,J$2,0)*$E919)</f>
        <v>370999.99999999983</v>
      </c>
      <c r="K919">
        <f>VLOOKUP($F919,'(참고)타워 스텟 가치'!$B$2:$L$6,K$2,0)+(VLOOKUP($F919,'(참고)타워 스텟 가치'!$B$2:$L$6,K$2,0)*$E919)</f>
        <v>11269.124999999995</v>
      </c>
      <c r="L919">
        <f>VLOOKUP($F919,'(참고)타워 스텟 가치'!$B$2:$L$6,L$2,0)+(VLOOKUP($F919,'(참고)타워 스텟 가치'!$B$2:$L$6,L$2,0)*$E919)</f>
        <v>187.81874999999991</v>
      </c>
      <c r="M919">
        <f>VLOOKUP($F919,'(참고)타워 스텟 가치'!$B$2:$L$6,M$2,0)+(VLOOKUP($F919,'(참고)타워 스텟 가치'!$B$2:$L$6,M$2,0)*$E919)</f>
        <v>22.259999999999987</v>
      </c>
      <c r="N919">
        <f>VLOOKUP($F919,'(참고)타워 스텟 가치'!$B$2:$L$6,N$2,0)+(VLOOKUP($F919,'(참고)타워 스텟 가치'!$B$2:$L$6,N$2,0)*$E919)</f>
        <v>0</v>
      </c>
      <c r="O919">
        <f>VLOOKUP($F919,'(참고)타워 스텟 가치'!$B$2:$L$6,O$2,0)+(VLOOKUP($F919,'(참고)타워 스텟 가치'!$B$2:$L$6,O$2,0)*$E919)</f>
        <v>0</v>
      </c>
      <c r="P919">
        <f>VLOOKUP($F919,'(참고)타워 스텟 가치'!$B$2:$L$6,P$2,0)+(VLOOKUP($F919,'(참고)타워 스텟 가치'!$B$2:$L$6,P$2,0)*$E919)</f>
        <v>74.19999999999996</v>
      </c>
      <c r="Q919">
        <f>SUM('스테이지별 몬스터 스텟'!H919*'(참고)타워 스텟 가치'!$Q$17,'스테이지별 몬스터 스텟'!I919*'(참고)타워 스텟 가치'!$R$17,'스테이지별 몬스터 스텟'!J919*'(참고)타워 스텟 가치'!$S$17,'스테이지별 몬스터 스텟'!K919*'(참고)타워 스텟 가치'!$T$17,'스테이지별 몬스터 스텟'!L919*'(참고)타워 스텟 가치'!$U$17,'스테이지별 몬스터 스텟'!M919*'(참고)타워 스텟 가치'!$V$17,'스테이지별 몬스터 스텟'!N919*'(참고)타워 스텟 가치'!$W$17,'스테이지별 몬스터 스텟'!O919*'(참고)타워 스텟 가치'!$X$17,'스테이지별 몬스터 스텟'!P919*'(참고)타워 스텟 가치'!$Y$17)</f>
        <v>586064.29437499971</v>
      </c>
      <c r="R919">
        <v>1</v>
      </c>
      <c r="S919">
        <f>VLOOKUP($F919,'(참고)타워 스텟 가치'!$B$7:$L$11,S$2,0)+(VLOOKUP($F919,'(참고)타워 스텟 가치'!$B$7:$L$11,S$2,0)*$E919)</f>
        <v>939.09374999999955</v>
      </c>
      <c r="T919">
        <f>VLOOKUP($F919,'(참고)타워 스텟 가치'!$B$7:$L$11,T$2,0)+(VLOOKUP($F919,'(참고)타워 스텟 가치'!$B$7:$L$11,T$2,0)*$E919)</f>
        <v>1690.3687499999992</v>
      </c>
      <c r="U919">
        <f>VLOOKUP($F919,'(참고)타워 스텟 가치'!$B$7:$L$11,U$2,0)+(VLOOKUP($F919,'(참고)타워 스텟 가치'!$B$7:$L$11,U$2,0)*$E919)</f>
        <v>370999.99999999983</v>
      </c>
      <c r="V919">
        <f>VLOOKUP($F919,'(참고)타워 스텟 가치'!$B$7:$L$11,V$2,0)+(VLOOKUP($F919,'(참고)타워 스텟 가치'!$B$7:$L$11,V$2,0)*$E919)</f>
        <v>11269.124999999995</v>
      </c>
      <c r="W919">
        <f>VLOOKUP($F919,'(참고)타워 스텟 가치'!$B$7:$L$11,W$2,0)+(VLOOKUP($F919,'(참고)타워 스텟 가치'!$B$7:$L$11,W$2,0)*$E919)</f>
        <v>187.81874999999991</v>
      </c>
      <c r="X919">
        <f>VLOOKUP($F919,'(참고)타워 스텟 가치'!$B$7:$L$11,X$2,0)+(VLOOKUP($F919,'(참고)타워 스텟 가치'!$B$7:$L$11,X$2,0)*$E919)</f>
        <v>22.259999999999987</v>
      </c>
      <c r="Y919">
        <f>VLOOKUP($F919,'(참고)타워 스텟 가치'!$B$7:$L$11,Y$2,0)+(VLOOKUP($F919,'(참고)타워 스텟 가치'!$B$7:$L$11,Y$2,0)*$E919)</f>
        <v>0</v>
      </c>
      <c r="Z919">
        <f>VLOOKUP($F919,'(참고)타워 스텟 가치'!$B$7:$L$11,Z$2,0)+(VLOOKUP($F919,'(참고)타워 스텟 가치'!$B$7:$L$11,Z$2,0)*$E919)</f>
        <v>0</v>
      </c>
      <c r="AA919">
        <f>VLOOKUP($F919,'(참고)타워 스텟 가치'!$B$7:$L$11,AA$2,0)+(VLOOKUP($F919,'(참고)타워 스텟 가치'!$B$7:$L$11,AA$2,0)*$E919)</f>
        <v>74.19999999999996</v>
      </c>
      <c r="AB919">
        <f>SUM('스테이지별 몬스터 스텟'!S919*'(참고)타워 스텟 가치'!$Q$17,'스테이지별 몬스터 스텟'!T919*'(참고)타워 스텟 가치'!$R$17,'스테이지별 몬스터 스텟'!U919*'(참고)타워 스텟 가치'!$S$17,'스테이지별 몬스터 스텟'!V919*'(참고)타워 스텟 가치'!$T$17,'스테이지별 몬스터 스텟'!W919*'(참고)타워 스텟 가치'!$U$17,'스테이지별 몬스터 스텟'!X919*'(참고)타워 스텟 가치'!$V$17,'스테이지별 몬스터 스텟'!Y919*'(참고)타워 스텟 가치'!$W$17,'스테이지별 몬스터 스텟'!Z919*'(참고)타워 스텟 가치'!$X$17,'스테이지별 몬스터 스텟'!AA919*'(참고)타워 스텟 가치'!$Y$17)</f>
        <v>583998.28812499973</v>
      </c>
      <c r="AC919">
        <v>2</v>
      </c>
      <c r="AD919">
        <f>VLOOKUP($F919,'(참고)타워 스텟 가치'!$B$12:$L$16,AD$2,0)+(VLOOKUP($F919,'(참고)타워 스텟 가치'!$B$12:$L$16,AD$2,0)*$E919)</f>
        <v>939.09374999999955</v>
      </c>
      <c r="AE919">
        <f>VLOOKUP($F919,'(참고)타워 스텟 가치'!$B$12:$L$16,AE$2,0)+(VLOOKUP($F919,'(참고)타워 스텟 가치'!$B$12:$L$16,AE$2,0)*$E919)</f>
        <v>1126.9124999999995</v>
      </c>
      <c r="AF919">
        <f>VLOOKUP($F919,'(참고)타워 스텟 가치'!$B$12:$L$16,AF$2,0)+(VLOOKUP($F919,'(참고)타워 스텟 가치'!$B$12:$L$16,AF$2,0)*$E919)</f>
        <v>370999.99999999983</v>
      </c>
      <c r="AG919">
        <f>VLOOKUP($F919,'(참고)타워 스텟 가치'!$B$12:$L$16,AG$2,0)+(VLOOKUP($F919,'(참고)타워 스텟 가치'!$B$12:$L$16,AG$2,0)*$E919)</f>
        <v>5634.5624999999973</v>
      </c>
      <c r="AH919">
        <f>VLOOKUP($F919,'(참고)타워 스텟 가치'!$B$12:$L$16,AH$2,0)+(VLOOKUP($F919,'(참고)타워 스텟 가치'!$B$12:$L$16,AH$2,0)*$E919)</f>
        <v>187.81874999999991</v>
      </c>
      <c r="AI919">
        <f>VLOOKUP($F919,'(참고)타워 스텟 가치'!$B$12:$L$16,AI$2,0)+(VLOOKUP($F919,'(참고)타워 스텟 가치'!$B$12:$L$16,AI$2,0)*$E919)</f>
        <v>22.259999999999987</v>
      </c>
      <c r="AJ919">
        <f>VLOOKUP($F919,'(참고)타워 스텟 가치'!$B$12:$L$16,AJ$2,0)+(VLOOKUP($F919,'(참고)타워 스텟 가치'!$B$12:$L$16,AJ$2,0)*$E919)</f>
        <v>0</v>
      </c>
      <c r="AK919">
        <f>VLOOKUP($F919,'(참고)타워 스텟 가치'!$B$12:$L$16,AK$2,0)+(VLOOKUP($F919,'(참고)타워 스텟 가치'!$B$12:$L$16,AK$2,0)*$E919)</f>
        <v>0</v>
      </c>
      <c r="AL919">
        <f>VLOOKUP($F919,'(참고)타워 스텟 가치'!$B$12:$L$16,AL$2,0)+(VLOOKUP($F919,'(참고)타워 스텟 가치'!$B$12:$L$16,AL$2,0)*$E919)</f>
        <v>148.39999999999992</v>
      </c>
      <c r="AM919">
        <f>SUM('스테이지별 몬스터 스텟'!AD919*'(참고)타워 스텟 가치'!$Q$17,'스테이지별 몬스터 스텟'!AE919*'(참고)타워 스텟 가치'!$R$17,'스테이지별 몬스터 스텟'!AF919*'(참고)타워 스텟 가치'!$S$17,'스테이지별 몬스터 스텟'!AG919*'(참고)타워 스텟 가치'!$T$17,'스테이지별 몬스터 스텟'!AH919*'(참고)타워 스텟 가치'!$U$17,'스테이지별 몬스터 스텟'!AI919*'(참고)타워 스텟 가치'!$V$17,'스테이지별 몬스터 스텟'!AJ919*'(참고)타워 스텟 가치'!$W$17,'스테이지별 몬스터 스텟'!AK919*'(참고)타워 스텟 가치'!$X$17,'스테이지별 몬스터 스텟'!AL919*'(참고)타워 스텟 가치'!$Y$17)</f>
        <v>572032.3787499998</v>
      </c>
      <c r="AN919">
        <v>3</v>
      </c>
    </row>
    <row r="920" spans="3:40" x14ac:dyDescent="0.3">
      <c r="C920">
        <v>1</v>
      </c>
      <c r="D920">
        <f t="shared" si="44"/>
        <v>184</v>
      </c>
      <c r="E920" s="52">
        <f>VLOOKUP(D920,'스테이지별 난이도 설정'!B:C,2,0)</f>
        <v>73.599999999999966</v>
      </c>
      <c r="F920" t="str">
        <f t="shared" si="45"/>
        <v>일반</v>
      </c>
      <c r="G920">
        <f t="shared" si="43"/>
        <v>6</v>
      </c>
      <c r="H920">
        <f>VLOOKUP($F920,'(참고)타워 스텟 가치'!$B$2:$L$6,H$2,0)+(VLOOKUP($F920,'(참고)타워 스텟 가치'!$B$2:$L$6,H$2,0)*$E920)</f>
        <v>559.49999999999977</v>
      </c>
      <c r="I920">
        <f>VLOOKUP($F920,'(참고)타워 스텟 가치'!$B$2:$L$6,I$2,0)+(VLOOKUP($F920,'(참고)타워 스텟 가치'!$B$2:$L$6,I$2,0)*$E920)</f>
        <v>111.89999999999995</v>
      </c>
      <c r="J920">
        <f>VLOOKUP($F920,'(참고)타워 스텟 가치'!$B$2:$L$6,J$2,0)+(VLOOKUP($F920,'(참고)타워 스텟 가치'!$B$2:$L$6,J$2,0)*$E920)</f>
        <v>372999.99999999983</v>
      </c>
      <c r="K920">
        <f>VLOOKUP($F920,'(참고)타워 스텟 가치'!$B$2:$L$6,K$2,0)+(VLOOKUP($F920,'(참고)타워 스텟 가치'!$B$2:$L$6,K$2,0)*$E920)</f>
        <v>2237.9999999999991</v>
      </c>
      <c r="L920">
        <f>VLOOKUP($F920,'(참고)타워 스텟 가치'!$B$2:$L$6,L$2,0)+(VLOOKUP($F920,'(참고)타워 스텟 가치'!$B$2:$L$6,L$2,0)*$E920)</f>
        <v>37.299999999999983</v>
      </c>
      <c r="M920">
        <f>VLOOKUP($F920,'(참고)타워 스텟 가치'!$B$2:$L$6,M$2,0)+(VLOOKUP($F920,'(참고)타워 스텟 가치'!$B$2:$L$6,M$2,0)*$E920)</f>
        <v>22.379999999999988</v>
      </c>
      <c r="N920">
        <f>VLOOKUP($F920,'(참고)타워 스텟 가치'!$B$2:$L$6,N$2,0)+(VLOOKUP($F920,'(참고)타워 스텟 가치'!$B$2:$L$6,N$2,0)*$E920)</f>
        <v>0</v>
      </c>
      <c r="O920">
        <f>VLOOKUP($F920,'(참고)타워 스텟 가치'!$B$2:$L$6,O$2,0)+(VLOOKUP($F920,'(참고)타워 스텟 가치'!$B$2:$L$6,O$2,0)*$E920)</f>
        <v>0</v>
      </c>
      <c r="P920">
        <f>VLOOKUP($F920,'(참고)타워 스텟 가치'!$B$2:$L$6,P$2,0)+(VLOOKUP($F920,'(참고)타워 스텟 가치'!$B$2:$L$6,P$2,0)*$E920)</f>
        <v>52.219999999999978</v>
      </c>
      <c r="Q920">
        <f>SUM('스테이지별 몬스터 스텟'!H920*'(참고)타워 스텟 가치'!$Q$17,'스테이지별 몬스터 스텟'!I920*'(참고)타워 스텟 가치'!$R$17,'스테이지별 몬스터 스텟'!J920*'(참고)타워 스텟 가치'!$S$17,'스테이지별 몬스터 스텟'!K920*'(참고)타워 스텟 가치'!$T$17,'스테이지별 몬스터 스텟'!L920*'(참고)타워 스텟 가치'!$U$17,'스테이지별 몬스터 스텟'!M920*'(참고)타워 스텟 가치'!$V$17,'스테이지별 몬스터 스텟'!N920*'(참고)타워 스텟 가치'!$W$17,'스테이지별 몬스터 스텟'!O920*'(참고)타워 스텟 가치'!$X$17,'스테이지별 몬스터 스텟'!P920*'(참고)타워 스텟 가치'!$Y$17)</f>
        <v>565464.26999999967</v>
      </c>
      <c r="R920">
        <v>1</v>
      </c>
      <c r="S920">
        <f>VLOOKUP($F920,'(참고)타워 스텟 가치'!$B$7:$L$11,S$2,0)+(VLOOKUP($F920,'(참고)타워 스텟 가치'!$B$7:$L$11,S$2,0)*$E920)</f>
        <v>186.49999999999991</v>
      </c>
      <c r="T920">
        <f>VLOOKUP($F920,'(참고)타워 스텟 가치'!$B$7:$L$11,T$2,0)+(VLOOKUP($F920,'(참고)타워 스텟 가치'!$B$7:$L$11,T$2,0)*$E920)</f>
        <v>335.69999999999982</v>
      </c>
      <c r="U920">
        <f>VLOOKUP($F920,'(참고)타워 스텟 가치'!$B$7:$L$11,U$2,0)+(VLOOKUP($F920,'(참고)타워 스텟 가치'!$B$7:$L$11,U$2,0)*$E920)</f>
        <v>372999.99999999983</v>
      </c>
      <c r="V920">
        <f>VLOOKUP($F920,'(참고)타워 스텟 가치'!$B$7:$L$11,V$2,0)+(VLOOKUP($F920,'(참고)타워 스텟 가치'!$B$7:$L$11,V$2,0)*$E920)</f>
        <v>2237.9999999999991</v>
      </c>
      <c r="W920">
        <f>VLOOKUP($F920,'(참고)타워 스텟 가치'!$B$7:$L$11,W$2,0)+(VLOOKUP($F920,'(참고)타워 스텟 가치'!$B$7:$L$11,W$2,0)*$E920)</f>
        <v>37.299999999999983</v>
      </c>
      <c r="X920">
        <f>VLOOKUP($F920,'(참고)타워 스텟 가치'!$B$7:$L$11,X$2,0)+(VLOOKUP($F920,'(참고)타워 스텟 가치'!$B$7:$L$11,X$2,0)*$E920)</f>
        <v>22.379999999999988</v>
      </c>
      <c r="Y920">
        <f>VLOOKUP($F920,'(참고)타워 스텟 가치'!$B$7:$L$11,Y$2,0)+(VLOOKUP($F920,'(참고)타워 스텟 가치'!$B$7:$L$11,Y$2,0)*$E920)</f>
        <v>0</v>
      </c>
      <c r="Z920">
        <f>VLOOKUP($F920,'(참고)타워 스텟 가치'!$B$7:$L$11,Z$2,0)+(VLOOKUP($F920,'(참고)타워 스텟 가치'!$B$7:$L$11,Z$2,0)*$E920)</f>
        <v>0</v>
      </c>
      <c r="AA920">
        <f>VLOOKUP($F920,'(참고)타워 스텟 가치'!$B$7:$L$11,AA$2,0)+(VLOOKUP($F920,'(참고)타워 스텟 가치'!$B$7:$L$11,AA$2,0)*$E920)</f>
        <v>52.219999999999978</v>
      </c>
      <c r="AB920">
        <f>SUM('스테이지별 몬스터 스텟'!S920*'(참고)타워 스텟 가치'!$Q$17,'스테이지별 몬스터 스텟'!T920*'(참고)타워 스텟 가치'!$R$17,'스테이지별 몬스터 스텟'!U920*'(참고)타워 스텟 가치'!$S$17,'스테이지별 몬스터 스텟'!V920*'(참고)타워 스텟 가치'!$T$17,'스테이지별 몬스터 스텟'!W920*'(참고)타워 스텟 가치'!$U$17,'스테이지별 몬스터 스텟'!X920*'(참고)타워 스텟 가치'!$V$17,'스테이지별 몬스터 스텟'!Y920*'(참고)타워 스텟 가치'!$W$17,'스테이지별 몬스터 스텟'!Z920*'(참고)타워 스텟 가치'!$X$17,'스테이지별 몬스터 스텟'!AA920*'(참고)타워 스텟 가치'!$Y$17)</f>
        <v>565053.96999999974</v>
      </c>
      <c r="AC920">
        <v>2</v>
      </c>
      <c r="AD920">
        <f>VLOOKUP($F920,'(참고)타워 스텟 가치'!$B$12:$L$16,AD$2,0)+(VLOOKUP($F920,'(참고)타워 스텟 가치'!$B$12:$L$16,AD$2,0)*$E920)</f>
        <v>186.49999999999991</v>
      </c>
      <c r="AE920">
        <f>VLOOKUP($F920,'(참고)타워 스텟 가치'!$B$12:$L$16,AE$2,0)+(VLOOKUP($F920,'(참고)타워 스텟 가치'!$B$12:$L$16,AE$2,0)*$E920)</f>
        <v>223.7999999999999</v>
      </c>
      <c r="AF920">
        <f>VLOOKUP($F920,'(참고)타워 스텟 가치'!$B$12:$L$16,AF$2,0)+(VLOOKUP($F920,'(참고)타워 스텟 가치'!$B$12:$L$16,AF$2,0)*$E920)</f>
        <v>372999.99999999983</v>
      </c>
      <c r="AG920">
        <f>VLOOKUP($F920,'(참고)타워 스텟 가치'!$B$12:$L$16,AG$2,0)+(VLOOKUP($F920,'(참고)타워 스텟 가치'!$B$12:$L$16,AG$2,0)*$E920)</f>
        <v>1118.9999999999995</v>
      </c>
      <c r="AH920">
        <f>VLOOKUP($F920,'(참고)타워 스텟 가치'!$B$12:$L$16,AH$2,0)+(VLOOKUP($F920,'(참고)타워 스텟 가치'!$B$12:$L$16,AH$2,0)*$E920)</f>
        <v>37.299999999999983</v>
      </c>
      <c r="AI920">
        <f>VLOOKUP($F920,'(참고)타워 스텟 가치'!$B$12:$L$16,AI$2,0)+(VLOOKUP($F920,'(참고)타워 스텟 가치'!$B$12:$L$16,AI$2,0)*$E920)</f>
        <v>22.379999999999988</v>
      </c>
      <c r="AJ920">
        <f>VLOOKUP($F920,'(참고)타워 스텟 가치'!$B$12:$L$16,AJ$2,0)+(VLOOKUP($F920,'(참고)타워 스텟 가치'!$B$12:$L$16,AJ$2,0)*$E920)</f>
        <v>0</v>
      </c>
      <c r="AK920">
        <f>VLOOKUP($F920,'(참고)타워 스텟 가치'!$B$12:$L$16,AK$2,0)+(VLOOKUP($F920,'(참고)타워 스텟 가치'!$B$12:$L$16,AK$2,0)*$E920)</f>
        <v>0</v>
      </c>
      <c r="AL920">
        <f>VLOOKUP($F920,'(참고)타워 스텟 가치'!$B$12:$L$16,AL$2,0)+(VLOOKUP($F920,'(참고)타워 스텟 가치'!$B$12:$L$16,AL$2,0)*$E920)</f>
        <v>104.43999999999996</v>
      </c>
      <c r="AM920">
        <f>SUM('스테이지별 몬스터 스텟'!AD920*'(참고)타워 스텟 가치'!$Q$17,'스테이지별 몬스터 스텟'!AE920*'(참고)타워 스텟 가치'!$R$17,'스테이지별 몬스터 스텟'!AF920*'(참고)타워 스텟 가치'!$S$17,'스테이지별 몬스터 스텟'!AG920*'(참고)타워 스텟 가치'!$T$17,'스테이지별 몬스터 스텟'!AH920*'(참고)타워 스텟 가치'!$U$17,'스테이지별 몬스터 스텟'!AI920*'(참고)타워 스텟 가치'!$V$17,'스테이지별 몬스터 스텟'!AJ920*'(참고)타워 스텟 가치'!$W$17,'스테이지별 몬스터 스텟'!AK920*'(참고)타워 스텟 가치'!$X$17,'스테이지별 몬스터 스텟'!AL920*'(참고)타워 스텟 가치'!$Y$17)</f>
        <v>562752.55999999971</v>
      </c>
      <c r="AN920">
        <v>3</v>
      </c>
    </row>
    <row r="921" spans="3:40" x14ac:dyDescent="0.3">
      <c r="C921">
        <v>2</v>
      </c>
      <c r="D921">
        <f t="shared" si="44"/>
        <v>184</v>
      </c>
      <c r="E921" s="52">
        <f>VLOOKUP(D921,'스테이지별 난이도 설정'!B:C,2,0)</f>
        <v>73.599999999999966</v>
      </c>
      <c r="F921" t="str">
        <f t="shared" si="45"/>
        <v>레어</v>
      </c>
      <c r="G921">
        <f t="shared" si="43"/>
        <v>6</v>
      </c>
      <c r="H921">
        <f>VLOOKUP($F921,'(참고)타워 스텟 가치'!$B$2:$L$6,H$2,0)+(VLOOKUP($F921,'(참고)타워 스텟 가치'!$B$2:$L$6,H$2,0)*$E921)</f>
        <v>839.24999999999966</v>
      </c>
      <c r="I921">
        <f>VLOOKUP($F921,'(참고)타워 스텟 가치'!$B$2:$L$6,I$2,0)+(VLOOKUP($F921,'(참고)타워 스텟 가치'!$B$2:$L$6,I$2,0)*$E921)</f>
        <v>167.84999999999991</v>
      </c>
      <c r="J921">
        <f>VLOOKUP($F921,'(참고)타워 스텟 가치'!$B$2:$L$6,J$2,0)+(VLOOKUP($F921,'(참고)타워 스텟 가치'!$B$2:$L$6,J$2,0)*$E921)</f>
        <v>372999.99999999983</v>
      </c>
      <c r="K921">
        <f>VLOOKUP($F921,'(참고)타워 스텟 가치'!$B$2:$L$6,K$2,0)+(VLOOKUP($F921,'(참고)타워 스텟 가치'!$B$2:$L$6,K$2,0)*$E921)</f>
        <v>3356.9999999999986</v>
      </c>
      <c r="L921">
        <f>VLOOKUP($F921,'(참고)타워 스텟 가치'!$B$2:$L$6,L$2,0)+(VLOOKUP($F921,'(참고)타워 스텟 가치'!$B$2:$L$6,L$2,0)*$E921)</f>
        <v>55.949999999999974</v>
      </c>
      <c r="M921">
        <f>VLOOKUP($F921,'(참고)타워 스텟 가치'!$B$2:$L$6,M$2,0)+(VLOOKUP($F921,'(참고)타워 스텟 가치'!$B$2:$L$6,M$2,0)*$E921)</f>
        <v>22.379999999999988</v>
      </c>
      <c r="N921">
        <f>VLOOKUP($F921,'(참고)타워 스텟 가치'!$B$2:$L$6,N$2,0)+(VLOOKUP($F921,'(참고)타워 스텟 가치'!$B$2:$L$6,N$2,0)*$E921)</f>
        <v>0</v>
      </c>
      <c r="O921">
        <f>VLOOKUP($F921,'(참고)타워 스텟 가치'!$B$2:$L$6,O$2,0)+(VLOOKUP($F921,'(참고)타워 스텟 가치'!$B$2:$L$6,O$2,0)*$E921)</f>
        <v>0</v>
      </c>
      <c r="P921">
        <f>VLOOKUP($F921,'(참고)타워 스텟 가치'!$B$2:$L$6,P$2,0)+(VLOOKUP($F921,'(참고)타워 스텟 가치'!$B$2:$L$6,P$2,0)*$E921)</f>
        <v>52.219999999999978</v>
      </c>
      <c r="Q921">
        <f>SUM('스테이지별 몬스터 스텟'!H921*'(참고)타워 스텟 가치'!$Q$17,'스테이지별 몬스터 스텟'!I921*'(참고)타워 스텟 가치'!$R$17,'스테이지별 몬스터 스텟'!J921*'(참고)타워 스텟 가치'!$S$17,'스테이지별 몬스터 스텟'!K921*'(참고)타워 스텟 가치'!$T$17,'스테이지별 몬스터 스텟'!L921*'(참고)타워 스텟 가치'!$U$17,'스테이지별 몬스터 스텟'!M921*'(참고)타워 스텟 가치'!$V$17,'스테이지별 몬스터 스텟'!N921*'(참고)타워 스텟 가치'!$W$17,'스테이지별 몬스터 스텟'!O921*'(참고)타워 스텟 가치'!$X$17,'스테이지별 몬스터 스텟'!P921*'(참고)타워 스텟 가치'!$Y$17)</f>
        <v>568382.99499999976</v>
      </c>
      <c r="R921">
        <v>1</v>
      </c>
      <c r="S921">
        <f>VLOOKUP($F921,'(참고)타워 스텟 가치'!$B$7:$L$11,S$2,0)+(VLOOKUP($F921,'(참고)타워 스텟 가치'!$B$7:$L$11,S$2,0)*$E921)</f>
        <v>279.74999999999989</v>
      </c>
      <c r="T921">
        <f>VLOOKUP($F921,'(참고)타워 스텟 가치'!$B$7:$L$11,T$2,0)+(VLOOKUP($F921,'(참고)타워 스텟 가치'!$B$7:$L$11,T$2,0)*$E921)</f>
        <v>503.54999999999978</v>
      </c>
      <c r="U921">
        <f>VLOOKUP($F921,'(참고)타워 스텟 가치'!$B$7:$L$11,U$2,0)+(VLOOKUP($F921,'(참고)타워 스텟 가치'!$B$7:$L$11,U$2,0)*$E921)</f>
        <v>372999.99999999983</v>
      </c>
      <c r="V921">
        <f>VLOOKUP($F921,'(참고)타워 스텟 가치'!$B$7:$L$11,V$2,0)+(VLOOKUP($F921,'(참고)타워 스텟 가치'!$B$7:$L$11,V$2,0)*$E921)</f>
        <v>3356.9999999999986</v>
      </c>
      <c r="W921">
        <f>VLOOKUP($F921,'(참고)타워 스텟 가치'!$B$7:$L$11,W$2,0)+(VLOOKUP($F921,'(참고)타워 스텟 가치'!$B$7:$L$11,W$2,0)*$E921)</f>
        <v>55.949999999999974</v>
      </c>
      <c r="X921">
        <f>VLOOKUP($F921,'(참고)타워 스텟 가치'!$B$7:$L$11,X$2,0)+(VLOOKUP($F921,'(참고)타워 스텟 가치'!$B$7:$L$11,X$2,0)*$E921)</f>
        <v>22.379999999999988</v>
      </c>
      <c r="Y921">
        <f>VLOOKUP($F921,'(참고)타워 스텟 가치'!$B$7:$L$11,Y$2,0)+(VLOOKUP($F921,'(참고)타워 스텟 가치'!$B$7:$L$11,Y$2,0)*$E921)</f>
        <v>0</v>
      </c>
      <c r="Z921">
        <f>VLOOKUP($F921,'(참고)타워 스텟 가치'!$B$7:$L$11,Z$2,0)+(VLOOKUP($F921,'(참고)타워 스텟 가치'!$B$7:$L$11,Z$2,0)*$E921)</f>
        <v>0</v>
      </c>
      <c r="AA921">
        <f>VLOOKUP($F921,'(참고)타워 스텟 가치'!$B$7:$L$11,AA$2,0)+(VLOOKUP($F921,'(참고)타워 스텟 가치'!$B$7:$L$11,AA$2,0)*$E921)</f>
        <v>52.219999999999978</v>
      </c>
      <c r="AB921">
        <f>SUM('스테이지별 몬스터 스텟'!S921*'(참고)타워 스텟 가치'!$Q$17,'스테이지별 몬스터 스텟'!T921*'(참고)타워 스텟 가치'!$R$17,'스테이지별 몬스터 스텟'!U921*'(참고)타워 스텟 가치'!$S$17,'스테이지별 몬스터 스텟'!V921*'(참고)타워 스텟 가치'!$T$17,'스테이지별 몬스터 스텟'!W921*'(참고)타워 스텟 가치'!$U$17,'스테이지별 몬스터 스텟'!X921*'(참고)타워 스텟 가치'!$V$17,'스테이지별 몬스터 스텟'!Y921*'(참고)타워 스텟 가치'!$W$17,'스테이지별 몬스터 스텟'!Z921*'(참고)타워 스텟 가치'!$X$17,'스테이지별 몬스터 스텟'!AA921*'(참고)타워 스텟 가치'!$Y$17)</f>
        <v>567767.54499999969</v>
      </c>
      <c r="AC921">
        <v>2</v>
      </c>
      <c r="AD921">
        <f>VLOOKUP($F921,'(참고)타워 스텟 가치'!$B$12:$L$16,AD$2,0)+(VLOOKUP($F921,'(참고)타워 스텟 가치'!$B$12:$L$16,AD$2,0)*$E921)</f>
        <v>279.74999999999989</v>
      </c>
      <c r="AE921">
        <f>VLOOKUP($F921,'(참고)타워 스텟 가치'!$B$12:$L$16,AE$2,0)+(VLOOKUP($F921,'(참고)타워 스텟 가치'!$B$12:$L$16,AE$2,0)*$E921)</f>
        <v>335.69999999999982</v>
      </c>
      <c r="AF921">
        <f>VLOOKUP($F921,'(참고)타워 스텟 가치'!$B$12:$L$16,AF$2,0)+(VLOOKUP($F921,'(참고)타워 스텟 가치'!$B$12:$L$16,AF$2,0)*$E921)</f>
        <v>372999.99999999983</v>
      </c>
      <c r="AG921">
        <f>VLOOKUP($F921,'(참고)타워 스텟 가치'!$B$12:$L$16,AG$2,0)+(VLOOKUP($F921,'(참고)타워 스텟 가치'!$B$12:$L$16,AG$2,0)*$E921)</f>
        <v>1678.4999999999993</v>
      </c>
      <c r="AH921">
        <f>VLOOKUP($F921,'(참고)타워 스텟 가치'!$B$12:$L$16,AH$2,0)+(VLOOKUP($F921,'(참고)타워 스텟 가치'!$B$12:$L$16,AH$2,0)*$E921)</f>
        <v>55.949999999999974</v>
      </c>
      <c r="AI921">
        <f>VLOOKUP($F921,'(참고)타워 스텟 가치'!$B$12:$L$16,AI$2,0)+(VLOOKUP($F921,'(참고)타워 스텟 가치'!$B$12:$L$16,AI$2,0)*$E921)</f>
        <v>22.379999999999988</v>
      </c>
      <c r="AJ921">
        <f>VLOOKUP($F921,'(참고)타워 스텟 가치'!$B$12:$L$16,AJ$2,0)+(VLOOKUP($F921,'(참고)타워 스텟 가치'!$B$12:$L$16,AJ$2,0)*$E921)</f>
        <v>0</v>
      </c>
      <c r="AK921">
        <f>VLOOKUP($F921,'(참고)타워 스텟 가치'!$B$12:$L$16,AK$2,0)+(VLOOKUP($F921,'(참고)타워 스텟 가치'!$B$12:$L$16,AK$2,0)*$E921)</f>
        <v>0</v>
      </c>
      <c r="AL921">
        <f>VLOOKUP($F921,'(참고)타워 스텟 가치'!$B$12:$L$16,AL$2,0)+(VLOOKUP($F921,'(참고)타워 스텟 가치'!$B$12:$L$16,AL$2,0)*$E921)</f>
        <v>104.43999999999996</v>
      </c>
      <c r="AM921">
        <f>SUM('스테이지별 몬스터 스텟'!AD921*'(참고)타워 스텟 가치'!$Q$17,'스테이지별 몬스터 스텟'!AE921*'(참고)타워 스텟 가치'!$R$17,'스테이지별 몬스터 스텟'!AF921*'(참고)타워 스텟 가치'!$S$17,'스테이지별 몬스터 스텟'!AG921*'(참고)타워 스텟 가치'!$T$17,'스테이지별 몬스터 스텟'!AH921*'(참고)타워 스텟 가치'!$U$17,'스테이지별 몬스터 스텟'!AI921*'(참고)타워 스텟 가치'!$V$17,'스테이지별 몬스터 스텟'!AJ921*'(참고)타워 스텟 가치'!$W$17,'스테이지별 몬스터 스텟'!AK921*'(참고)타워 스텟 가치'!$X$17,'스테이지별 몬스터 스텟'!AL921*'(참고)타워 스텟 가치'!$Y$17)</f>
        <v>564263.20999999985</v>
      </c>
      <c r="AN921">
        <v>3</v>
      </c>
    </row>
    <row r="922" spans="3:40" x14ac:dyDescent="0.3">
      <c r="C922">
        <v>3</v>
      </c>
      <c r="D922">
        <f t="shared" si="44"/>
        <v>184</v>
      </c>
      <c r="E922" s="52">
        <f>VLOOKUP(D922,'스테이지별 난이도 설정'!B:C,2,0)</f>
        <v>73.599999999999966</v>
      </c>
      <c r="F922" t="str">
        <f t="shared" si="45"/>
        <v>에픽</v>
      </c>
      <c r="G922">
        <f t="shared" si="43"/>
        <v>6</v>
      </c>
      <c r="H922">
        <f>VLOOKUP($F922,'(참고)타워 스텟 가치'!$B$2:$L$6,H$2,0)+(VLOOKUP($F922,'(참고)타워 스텟 가치'!$B$2:$L$6,H$2,0)*$E922)</f>
        <v>1258.8749999999993</v>
      </c>
      <c r="I922">
        <f>VLOOKUP($F922,'(참고)타워 스텟 가치'!$B$2:$L$6,I$2,0)+(VLOOKUP($F922,'(참고)타워 스텟 가치'!$B$2:$L$6,I$2,0)*$E922)</f>
        <v>251.77499999999989</v>
      </c>
      <c r="J922">
        <f>VLOOKUP($F922,'(참고)타워 스텟 가치'!$B$2:$L$6,J$2,0)+(VLOOKUP($F922,'(참고)타워 스텟 가치'!$B$2:$L$6,J$2,0)*$E922)</f>
        <v>372999.99999999983</v>
      </c>
      <c r="K922">
        <f>VLOOKUP($F922,'(참고)타워 스텟 가치'!$B$2:$L$6,K$2,0)+(VLOOKUP($F922,'(참고)타워 스텟 가치'!$B$2:$L$6,K$2,0)*$E922)</f>
        <v>5035.4999999999973</v>
      </c>
      <c r="L922">
        <f>VLOOKUP($F922,'(참고)타워 스텟 가치'!$B$2:$L$6,L$2,0)+(VLOOKUP($F922,'(참고)타워 스텟 가치'!$B$2:$L$6,L$2,0)*$E922)</f>
        <v>83.924999999999955</v>
      </c>
      <c r="M922">
        <f>VLOOKUP($F922,'(참고)타워 스텟 가치'!$B$2:$L$6,M$2,0)+(VLOOKUP($F922,'(참고)타워 스텟 가치'!$B$2:$L$6,M$2,0)*$E922)</f>
        <v>22.379999999999988</v>
      </c>
      <c r="N922">
        <f>VLOOKUP($F922,'(참고)타워 스텟 가치'!$B$2:$L$6,N$2,0)+(VLOOKUP($F922,'(참고)타워 스텟 가치'!$B$2:$L$6,N$2,0)*$E922)</f>
        <v>0</v>
      </c>
      <c r="O922">
        <f>VLOOKUP($F922,'(참고)타워 스텟 가치'!$B$2:$L$6,O$2,0)+(VLOOKUP($F922,'(참고)타워 스텟 가치'!$B$2:$L$6,O$2,0)*$E922)</f>
        <v>0</v>
      </c>
      <c r="P922">
        <f>VLOOKUP($F922,'(참고)타워 스텟 가치'!$B$2:$L$6,P$2,0)+(VLOOKUP($F922,'(참고)타워 스텟 가치'!$B$2:$L$6,P$2,0)*$E922)</f>
        <v>52.219999999999978</v>
      </c>
      <c r="Q922">
        <f>SUM('스테이지별 몬스터 스텟'!H922*'(참고)타워 스텟 가치'!$Q$17,'스테이지별 몬스터 스텟'!I922*'(참고)타워 스텟 가치'!$R$17,'스테이지별 몬스터 스텟'!J922*'(참고)타워 스텟 가치'!$S$17,'스테이지별 몬스터 스텟'!K922*'(참고)타워 스텟 가치'!$T$17,'스테이지별 몬스터 스텟'!L922*'(참고)타워 스텟 가치'!$U$17,'스테이지별 몬스터 스텟'!M922*'(참고)타워 스텟 가치'!$V$17,'스테이지별 몬스터 스텟'!N922*'(참고)타워 스텟 가치'!$W$17,'스테이지별 몬스터 스텟'!O922*'(참고)타워 스텟 가치'!$X$17,'스테이지별 몬스터 스텟'!P922*'(참고)타워 스텟 가치'!$Y$17)</f>
        <v>572761.08249999967</v>
      </c>
      <c r="R922">
        <v>1</v>
      </c>
      <c r="S922">
        <f>VLOOKUP($F922,'(참고)타워 스텟 가치'!$B$7:$L$11,S$2,0)+(VLOOKUP($F922,'(참고)타워 스텟 가치'!$B$7:$L$11,S$2,0)*$E922)</f>
        <v>419.62499999999983</v>
      </c>
      <c r="T922">
        <f>VLOOKUP($F922,'(참고)타워 스텟 가치'!$B$7:$L$11,T$2,0)+(VLOOKUP($F922,'(참고)타워 스텟 가치'!$B$7:$L$11,T$2,0)*$E922)</f>
        <v>755.3249999999997</v>
      </c>
      <c r="U922">
        <f>VLOOKUP($F922,'(참고)타워 스텟 가치'!$B$7:$L$11,U$2,0)+(VLOOKUP($F922,'(참고)타워 스텟 가치'!$B$7:$L$11,U$2,0)*$E922)</f>
        <v>372999.99999999983</v>
      </c>
      <c r="V922">
        <f>VLOOKUP($F922,'(참고)타워 스텟 가치'!$B$7:$L$11,V$2,0)+(VLOOKUP($F922,'(참고)타워 스텟 가치'!$B$7:$L$11,V$2,0)*$E922)</f>
        <v>5035.4999999999973</v>
      </c>
      <c r="W922">
        <f>VLOOKUP($F922,'(참고)타워 스텟 가치'!$B$7:$L$11,W$2,0)+(VLOOKUP($F922,'(참고)타워 스텟 가치'!$B$7:$L$11,W$2,0)*$E922)</f>
        <v>83.924999999999955</v>
      </c>
      <c r="X922">
        <f>VLOOKUP($F922,'(참고)타워 스텟 가치'!$B$7:$L$11,X$2,0)+(VLOOKUP($F922,'(참고)타워 스텟 가치'!$B$7:$L$11,X$2,0)*$E922)</f>
        <v>22.379999999999988</v>
      </c>
      <c r="Y922">
        <f>VLOOKUP($F922,'(참고)타워 스텟 가치'!$B$7:$L$11,Y$2,0)+(VLOOKUP($F922,'(참고)타워 스텟 가치'!$B$7:$L$11,Y$2,0)*$E922)</f>
        <v>0</v>
      </c>
      <c r="Z922">
        <f>VLOOKUP($F922,'(참고)타워 스텟 가치'!$B$7:$L$11,Z$2,0)+(VLOOKUP($F922,'(참고)타워 스텟 가치'!$B$7:$L$11,Z$2,0)*$E922)</f>
        <v>0</v>
      </c>
      <c r="AA922">
        <f>VLOOKUP($F922,'(참고)타워 스텟 가치'!$B$7:$L$11,AA$2,0)+(VLOOKUP($F922,'(참고)타워 스텟 가치'!$B$7:$L$11,AA$2,0)*$E922)</f>
        <v>52.219999999999978</v>
      </c>
      <c r="AB922">
        <f>SUM('스테이지별 몬스터 스텟'!S922*'(참고)타워 스텟 가치'!$Q$17,'스테이지별 몬스터 스텟'!T922*'(참고)타워 스텟 가치'!$R$17,'스테이지별 몬스터 스텟'!U922*'(참고)타워 스텟 가치'!$S$17,'스테이지별 몬스터 스텟'!V922*'(참고)타워 스텟 가치'!$T$17,'스테이지별 몬스터 스텟'!W922*'(참고)타워 스텟 가치'!$U$17,'스테이지별 몬스터 스텟'!X922*'(참고)타워 스텟 가치'!$V$17,'스테이지별 몬스터 스텟'!Y922*'(참고)타워 스텟 가치'!$W$17,'스테이지별 몬스터 스텟'!Z922*'(참고)타워 스텟 가치'!$X$17,'스테이지별 몬스터 스텟'!AA922*'(참고)타워 스텟 가치'!$Y$17)</f>
        <v>571837.90749999974</v>
      </c>
      <c r="AC922">
        <v>2</v>
      </c>
      <c r="AD922">
        <f>VLOOKUP($F922,'(참고)타워 스텟 가치'!$B$12:$L$16,AD$2,0)+(VLOOKUP($F922,'(참고)타워 스텟 가치'!$B$12:$L$16,AD$2,0)*$E922)</f>
        <v>419.62499999999983</v>
      </c>
      <c r="AE922">
        <f>VLOOKUP($F922,'(참고)타워 스텟 가치'!$B$12:$L$16,AE$2,0)+(VLOOKUP($F922,'(참고)타워 스텟 가치'!$B$12:$L$16,AE$2,0)*$E922)</f>
        <v>503.54999999999978</v>
      </c>
      <c r="AF922">
        <f>VLOOKUP($F922,'(참고)타워 스텟 가치'!$B$12:$L$16,AF$2,0)+(VLOOKUP($F922,'(참고)타워 스텟 가치'!$B$12:$L$16,AF$2,0)*$E922)</f>
        <v>372999.99999999983</v>
      </c>
      <c r="AG922">
        <f>VLOOKUP($F922,'(참고)타워 스텟 가치'!$B$12:$L$16,AG$2,0)+(VLOOKUP($F922,'(참고)타워 스텟 가치'!$B$12:$L$16,AG$2,0)*$E922)</f>
        <v>2517.7499999999986</v>
      </c>
      <c r="AH922">
        <f>VLOOKUP($F922,'(참고)타워 스텟 가치'!$B$12:$L$16,AH$2,0)+(VLOOKUP($F922,'(참고)타워 스텟 가치'!$B$12:$L$16,AH$2,0)*$E922)</f>
        <v>83.924999999999955</v>
      </c>
      <c r="AI922">
        <f>VLOOKUP($F922,'(참고)타워 스텟 가치'!$B$12:$L$16,AI$2,0)+(VLOOKUP($F922,'(참고)타워 스텟 가치'!$B$12:$L$16,AI$2,0)*$E922)</f>
        <v>22.379999999999988</v>
      </c>
      <c r="AJ922">
        <f>VLOOKUP($F922,'(참고)타워 스텟 가치'!$B$12:$L$16,AJ$2,0)+(VLOOKUP($F922,'(참고)타워 스텟 가치'!$B$12:$L$16,AJ$2,0)*$E922)</f>
        <v>0</v>
      </c>
      <c r="AK922">
        <f>VLOOKUP($F922,'(참고)타워 스텟 가치'!$B$12:$L$16,AK$2,0)+(VLOOKUP($F922,'(참고)타워 스텟 가치'!$B$12:$L$16,AK$2,0)*$E922)</f>
        <v>0</v>
      </c>
      <c r="AL922">
        <f>VLOOKUP($F922,'(참고)타워 스텟 가치'!$B$12:$L$16,AL$2,0)+(VLOOKUP($F922,'(참고)타워 스텟 가치'!$B$12:$L$16,AL$2,0)*$E922)</f>
        <v>104.43999999999996</v>
      </c>
      <c r="AM922">
        <f>SUM('스테이지별 몬스터 스텟'!AD922*'(참고)타워 스텟 가치'!$Q$17,'스테이지별 몬스터 스텟'!AE922*'(참고)타워 스텟 가치'!$R$17,'스테이지별 몬스터 스텟'!AF922*'(참고)타워 스텟 가치'!$S$17,'스테이지별 몬스터 스텟'!AG922*'(참고)타워 스텟 가치'!$T$17,'스테이지별 몬스터 스텟'!AH922*'(참고)타워 스텟 가치'!$U$17,'스테이지별 몬스터 스텟'!AI922*'(참고)타워 스텟 가치'!$V$17,'스테이지별 몬스터 스텟'!AJ922*'(참고)타워 스텟 가치'!$W$17,'스테이지별 몬스터 스텟'!AK922*'(참고)타워 스텟 가치'!$X$17,'스테이지별 몬스터 스텟'!AL922*'(참고)타워 스텟 가치'!$Y$17)</f>
        <v>566529.18499999971</v>
      </c>
      <c r="AN922">
        <v>3</v>
      </c>
    </row>
    <row r="923" spans="3:40" x14ac:dyDescent="0.3">
      <c r="C923">
        <v>4</v>
      </c>
      <c r="D923">
        <f t="shared" si="44"/>
        <v>184</v>
      </c>
      <c r="E923" s="52">
        <f>VLOOKUP(D923,'스테이지별 난이도 설정'!B:C,2,0)</f>
        <v>73.599999999999966</v>
      </c>
      <c r="F923" t="str">
        <f t="shared" si="45"/>
        <v>유니크</v>
      </c>
      <c r="G923">
        <f t="shared" si="43"/>
        <v>6</v>
      </c>
      <c r="H923">
        <f>VLOOKUP($F923,'(참고)타워 스텟 가치'!$B$2:$L$6,H$2,0)+(VLOOKUP($F923,'(참고)타워 스텟 가치'!$B$2:$L$6,H$2,0)*$E923)</f>
        <v>1888.3124999999991</v>
      </c>
      <c r="I923">
        <f>VLOOKUP($F923,'(참고)타워 스텟 가치'!$B$2:$L$6,I$2,0)+(VLOOKUP($F923,'(참고)타워 스텟 가치'!$B$2:$L$6,I$2,0)*$E923)</f>
        <v>377.66249999999985</v>
      </c>
      <c r="J923">
        <f>VLOOKUP($F923,'(참고)타워 스텟 가치'!$B$2:$L$6,J$2,0)+(VLOOKUP($F923,'(참고)타워 스텟 가치'!$B$2:$L$6,J$2,0)*$E923)</f>
        <v>372999.99999999983</v>
      </c>
      <c r="K923">
        <f>VLOOKUP($F923,'(참고)타워 스텟 가치'!$B$2:$L$6,K$2,0)+(VLOOKUP($F923,'(참고)타워 스텟 가치'!$B$2:$L$6,K$2,0)*$E923)</f>
        <v>7553.2499999999964</v>
      </c>
      <c r="L923">
        <f>VLOOKUP($F923,'(참고)타워 스텟 가치'!$B$2:$L$6,L$2,0)+(VLOOKUP($F923,'(참고)타워 스텟 가치'!$B$2:$L$6,L$2,0)*$E923)</f>
        <v>125.88749999999995</v>
      </c>
      <c r="M923">
        <f>VLOOKUP($F923,'(참고)타워 스텟 가치'!$B$2:$L$6,M$2,0)+(VLOOKUP($F923,'(참고)타워 스텟 가치'!$B$2:$L$6,M$2,0)*$E923)</f>
        <v>22.379999999999988</v>
      </c>
      <c r="N923">
        <f>VLOOKUP($F923,'(참고)타워 스텟 가치'!$B$2:$L$6,N$2,0)+(VLOOKUP($F923,'(참고)타워 스텟 가치'!$B$2:$L$6,N$2,0)*$E923)</f>
        <v>0</v>
      </c>
      <c r="O923">
        <f>VLOOKUP($F923,'(참고)타워 스텟 가치'!$B$2:$L$6,O$2,0)+(VLOOKUP($F923,'(참고)타워 스텟 가치'!$B$2:$L$6,O$2,0)*$E923)</f>
        <v>0</v>
      </c>
      <c r="P923">
        <f>VLOOKUP($F923,'(참고)타워 스텟 가치'!$B$2:$L$6,P$2,0)+(VLOOKUP($F923,'(참고)타워 스텟 가치'!$B$2:$L$6,P$2,0)*$E923)</f>
        <v>74.599999999999966</v>
      </c>
      <c r="Q923">
        <f>SUM('스테이지별 몬스터 스텟'!H923*'(참고)타워 스텟 가치'!$Q$17,'스테이지별 몬스터 스텟'!I923*'(참고)타워 스텟 가치'!$R$17,'스테이지별 몬스터 스텟'!J923*'(참고)타워 스텟 가치'!$S$17,'스테이지별 몬스터 스텟'!K923*'(참고)타워 스텟 가치'!$T$17,'스테이지별 몬스터 스텟'!L923*'(참고)타워 스텟 가치'!$U$17,'스테이지별 몬스터 스텟'!M923*'(참고)타워 스텟 가치'!$V$17,'스테이지별 몬스터 스텟'!N923*'(참고)타워 스텟 가치'!$W$17,'스테이지별 몬스터 스텟'!O923*'(참고)타워 스텟 가치'!$X$17,'스테이지별 몬스터 스텟'!P923*'(참고)타워 스텟 가치'!$Y$17)</f>
        <v>579372.97374999977</v>
      </c>
      <c r="R923">
        <v>1</v>
      </c>
      <c r="S923">
        <f>VLOOKUP($F923,'(참고)타워 스텟 가치'!$B$7:$L$11,S$2,0)+(VLOOKUP($F923,'(참고)타워 스텟 가치'!$B$7:$L$11,S$2,0)*$E923)</f>
        <v>629.43749999999966</v>
      </c>
      <c r="T923">
        <f>VLOOKUP($F923,'(참고)타워 스텟 가치'!$B$7:$L$11,T$2,0)+(VLOOKUP($F923,'(참고)타워 스텟 가치'!$B$7:$L$11,T$2,0)*$E923)</f>
        <v>1132.9874999999995</v>
      </c>
      <c r="U923">
        <f>VLOOKUP($F923,'(참고)타워 스텟 가치'!$B$7:$L$11,U$2,0)+(VLOOKUP($F923,'(참고)타워 스텟 가치'!$B$7:$L$11,U$2,0)*$E923)</f>
        <v>372999.99999999983</v>
      </c>
      <c r="V923">
        <f>VLOOKUP($F923,'(참고)타워 스텟 가치'!$B$7:$L$11,V$2,0)+(VLOOKUP($F923,'(참고)타워 스텟 가치'!$B$7:$L$11,V$2,0)*$E923)</f>
        <v>7553.2499999999964</v>
      </c>
      <c r="W923">
        <f>VLOOKUP($F923,'(참고)타워 스텟 가치'!$B$7:$L$11,W$2,0)+(VLOOKUP($F923,'(참고)타워 스텟 가치'!$B$7:$L$11,W$2,0)*$E923)</f>
        <v>125.88749999999995</v>
      </c>
      <c r="X923">
        <f>VLOOKUP($F923,'(참고)타워 스텟 가치'!$B$7:$L$11,X$2,0)+(VLOOKUP($F923,'(참고)타워 스텟 가치'!$B$7:$L$11,X$2,0)*$E923)</f>
        <v>22.379999999999988</v>
      </c>
      <c r="Y923">
        <f>VLOOKUP($F923,'(참고)타워 스텟 가치'!$B$7:$L$11,Y$2,0)+(VLOOKUP($F923,'(참고)타워 스텟 가치'!$B$7:$L$11,Y$2,0)*$E923)</f>
        <v>0</v>
      </c>
      <c r="Z923">
        <f>VLOOKUP($F923,'(참고)타워 스텟 가치'!$B$7:$L$11,Z$2,0)+(VLOOKUP($F923,'(참고)타워 스텟 가치'!$B$7:$L$11,Z$2,0)*$E923)</f>
        <v>0</v>
      </c>
      <c r="AA923">
        <f>VLOOKUP($F923,'(참고)타워 스텟 가치'!$B$7:$L$11,AA$2,0)+(VLOOKUP($F923,'(참고)타워 스텟 가치'!$B$7:$L$11,AA$2,0)*$E923)</f>
        <v>74.599999999999966</v>
      </c>
      <c r="AB923">
        <f>SUM('스테이지별 몬스터 스텟'!S923*'(참고)타워 스텟 가치'!$Q$17,'스테이지별 몬스터 스텟'!T923*'(참고)타워 스텟 가치'!$R$17,'스테이지별 몬스터 스텟'!U923*'(참고)타워 스텟 가치'!$S$17,'스테이지별 몬스터 스텟'!V923*'(참고)타워 스텟 가치'!$T$17,'스테이지별 몬스터 스텟'!W923*'(참고)타워 스텟 가치'!$U$17,'스테이지별 몬스터 스텟'!X923*'(참고)타워 스텟 가치'!$V$17,'스테이지별 몬스터 스텟'!Y923*'(참고)타워 스텟 가치'!$W$17,'스테이지별 몬스터 스텟'!Z923*'(참고)타워 스텟 가치'!$X$17,'스테이지별 몬스터 스텟'!AA923*'(참고)타워 스텟 가치'!$Y$17)</f>
        <v>577988.2112499997</v>
      </c>
      <c r="AC923">
        <v>2</v>
      </c>
      <c r="AD923">
        <f>VLOOKUP($F923,'(참고)타워 스텟 가치'!$B$12:$L$16,AD$2,0)+(VLOOKUP($F923,'(참고)타워 스텟 가치'!$B$12:$L$16,AD$2,0)*$E923)</f>
        <v>629.43749999999966</v>
      </c>
      <c r="AE923">
        <f>VLOOKUP($F923,'(참고)타워 스텟 가치'!$B$12:$L$16,AE$2,0)+(VLOOKUP($F923,'(참고)타워 스텟 가치'!$B$12:$L$16,AE$2,0)*$E923)</f>
        <v>755.3249999999997</v>
      </c>
      <c r="AF923">
        <f>VLOOKUP($F923,'(참고)타워 스텟 가치'!$B$12:$L$16,AF$2,0)+(VLOOKUP($F923,'(참고)타워 스텟 가치'!$B$12:$L$16,AF$2,0)*$E923)</f>
        <v>372999.99999999983</v>
      </c>
      <c r="AG923">
        <f>VLOOKUP($F923,'(참고)타워 스텟 가치'!$B$12:$L$16,AG$2,0)+(VLOOKUP($F923,'(참고)타워 스텟 가치'!$B$12:$L$16,AG$2,0)*$E923)</f>
        <v>3776.6249999999982</v>
      </c>
      <c r="AH923">
        <f>VLOOKUP($F923,'(참고)타워 스텟 가치'!$B$12:$L$16,AH$2,0)+(VLOOKUP($F923,'(참고)타워 스텟 가치'!$B$12:$L$16,AH$2,0)*$E923)</f>
        <v>125.88749999999995</v>
      </c>
      <c r="AI923">
        <f>VLOOKUP($F923,'(참고)타워 스텟 가치'!$B$12:$L$16,AI$2,0)+(VLOOKUP($F923,'(참고)타워 스텟 가치'!$B$12:$L$16,AI$2,0)*$E923)</f>
        <v>22.379999999999988</v>
      </c>
      <c r="AJ923">
        <f>VLOOKUP($F923,'(참고)타워 스텟 가치'!$B$12:$L$16,AJ$2,0)+(VLOOKUP($F923,'(참고)타워 스텟 가치'!$B$12:$L$16,AJ$2,0)*$E923)</f>
        <v>0</v>
      </c>
      <c r="AK923">
        <f>VLOOKUP($F923,'(참고)타워 스텟 가치'!$B$12:$L$16,AK$2,0)+(VLOOKUP($F923,'(참고)타워 스텟 가치'!$B$12:$L$16,AK$2,0)*$E923)</f>
        <v>0</v>
      </c>
      <c r="AL923">
        <f>VLOOKUP($F923,'(참고)타워 스텟 가치'!$B$12:$L$16,AL$2,0)+(VLOOKUP($F923,'(참고)타워 스텟 가치'!$B$12:$L$16,AL$2,0)*$E923)</f>
        <v>149.19999999999993</v>
      </c>
      <c r="AM923">
        <f>SUM('스테이지별 몬스터 스텟'!AD923*'(참고)타워 스텟 가치'!$Q$17,'스테이지별 몬스터 스텟'!AE923*'(참고)타워 스텟 가치'!$R$17,'스테이지별 몬스터 스텟'!AF923*'(참고)타워 스텟 가치'!$S$17,'스테이지별 몬스터 스텟'!AG923*'(참고)타워 스텟 가치'!$T$17,'스테이지별 몬스터 스텟'!AH923*'(참고)타워 스텟 가치'!$U$17,'스테이지별 몬스터 스텟'!AI923*'(참고)타워 스텟 가치'!$V$17,'스테이지별 몬스터 스텟'!AJ923*'(참고)타워 스텟 가치'!$W$17,'스테이지별 몬스터 스텟'!AK923*'(참고)타워 스텟 가치'!$X$17,'스테이지별 몬스터 스텟'!AL923*'(참고)타워 스텟 가치'!$Y$17)</f>
        <v>570017.66749999986</v>
      </c>
      <c r="AN923">
        <v>3</v>
      </c>
    </row>
    <row r="924" spans="3:40" x14ac:dyDescent="0.3">
      <c r="C924">
        <v>5</v>
      </c>
      <c r="D924">
        <f t="shared" si="44"/>
        <v>184</v>
      </c>
      <c r="E924" s="52">
        <f>VLOOKUP(D924,'스테이지별 난이도 설정'!B:C,2,0)</f>
        <v>73.599999999999966</v>
      </c>
      <c r="F924" t="str">
        <f t="shared" si="45"/>
        <v>스페셜</v>
      </c>
      <c r="G924">
        <f t="shared" si="43"/>
        <v>6</v>
      </c>
      <c r="H924">
        <f>VLOOKUP($F924,'(참고)타워 스텟 가치'!$B$2:$L$6,H$2,0)+(VLOOKUP($F924,'(참고)타워 스텟 가치'!$B$2:$L$6,H$2,0)*$E924)</f>
        <v>2832.4687499999986</v>
      </c>
      <c r="I924">
        <f>VLOOKUP($F924,'(참고)타워 스텟 가치'!$B$2:$L$6,I$2,0)+(VLOOKUP($F924,'(참고)타워 스텟 가치'!$B$2:$L$6,I$2,0)*$E924)</f>
        <v>566.49374999999975</v>
      </c>
      <c r="J924">
        <f>VLOOKUP($F924,'(참고)타워 스텟 가치'!$B$2:$L$6,J$2,0)+(VLOOKUP($F924,'(참고)타워 스텟 가치'!$B$2:$L$6,J$2,0)*$E924)</f>
        <v>372999.99999999983</v>
      </c>
      <c r="K924">
        <f>VLOOKUP($F924,'(참고)타워 스텟 가치'!$B$2:$L$6,K$2,0)+(VLOOKUP($F924,'(참고)타워 스텟 가치'!$B$2:$L$6,K$2,0)*$E924)</f>
        <v>11329.874999999995</v>
      </c>
      <c r="L924">
        <f>VLOOKUP($F924,'(참고)타워 스텟 가치'!$B$2:$L$6,L$2,0)+(VLOOKUP($F924,'(참고)타워 스텟 가치'!$B$2:$L$6,L$2,0)*$E924)</f>
        <v>188.83124999999993</v>
      </c>
      <c r="M924">
        <f>VLOOKUP($F924,'(참고)타워 스텟 가치'!$B$2:$L$6,M$2,0)+(VLOOKUP($F924,'(참고)타워 스텟 가치'!$B$2:$L$6,M$2,0)*$E924)</f>
        <v>22.379999999999988</v>
      </c>
      <c r="N924">
        <f>VLOOKUP($F924,'(참고)타워 스텟 가치'!$B$2:$L$6,N$2,0)+(VLOOKUP($F924,'(참고)타워 스텟 가치'!$B$2:$L$6,N$2,0)*$E924)</f>
        <v>0</v>
      </c>
      <c r="O924">
        <f>VLOOKUP($F924,'(참고)타워 스텟 가치'!$B$2:$L$6,O$2,0)+(VLOOKUP($F924,'(참고)타워 스텟 가치'!$B$2:$L$6,O$2,0)*$E924)</f>
        <v>0</v>
      </c>
      <c r="P924">
        <f>VLOOKUP($F924,'(참고)타워 스텟 가치'!$B$2:$L$6,P$2,0)+(VLOOKUP($F924,'(참고)타워 스텟 가치'!$B$2:$L$6,P$2,0)*$E924)</f>
        <v>74.599999999999966</v>
      </c>
      <c r="Q924">
        <f>SUM('스테이지별 몬스터 스텟'!H924*'(참고)타워 스텟 가치'!$Q$17,'스테이지별 몬스터 스텟'!I924*'(참고)타워 스텟 가치'!$R$17,'스테이지별 몬스터 스텟'!J924*'(참고)타워 스텟 가치'!$S$17,'스테이지별 몬스터 스텟'!K924*'(참고)타워 스텟 가치'!$T$17,'스테이지별 몬스터 스텟'!L924*'(참고)타워 스텟 가치'!$U$17,'스테이지별 몬스터 스텟'!M924*'(참고)타워 스텟 가치'!$V$17,'스테이지별 몬스터 스텟'!N924*'(참고)타워 스텟 가치'!$W$17,'스테이지별 몬스터 스텟'!O924*'(참고)타워 스텟 가치'!$X$17,'스테이지별 몬스터 스텟'!P924*'(참고)타워 스텟 가치'!$Y$17)</f>
        <v>589223.67062499968</v>
      </c>
      <c r="R924">
        <v>1</v>
      </c>
      <c r="S924">
        <f>VLOOKUP($F924,'(참고)타워 스텟 가치'!$B$7:$L$11,S$2,0)+(VLOOKUP($F924,'(참고)타워 스텟 가치'!$B$7:$L$11,S$2,0)*$E924)</f>
        <v>944.15624999999955</v>
      </c>
      <c r="T924">
        <f>VLOOKUP($F924,'(참고)타워 스텟 가치'!$B$7:$L$11,T$2,0)+(VLOOKUP($F924,'(참고)타워 스텟 가치'!$B$7:$L$11,T$2,0)*$E924)</f>
        <v>1699.4812499999991</v>
      </c>
      <c r="U924">
        <f>VLOOKUP($F924,'(참고)타워 스텟 가치'!$B$7:$L$11,U$2,0)+(VLOOKUP($F924,'(참고)타워 스텟 가치'!$B$7:$L$11,U$2,0)*$E924)</f>
        <v>372999.99999999983</v>
      </c>
      <c r="V924">
        <f>VLOOKUP($F924,'(참고)타워 스텟 가치'!$B$7:$L$11,V$2,0)+(VLOOKUP($F924,'(참고)타워 스텟 가치'!$B$7:$L$11,V$2,0)*$E924)</f>
        <v>11329.874999999995</v>
      </c>
      <c r="W924">
        <f>VLOOKUP($F924,'(참고)타워 스텟 가치'!$B$7:$L$11,W$2,0)+(VLOOKUP($F924,'(참고)타워 스텟 가치'!$B$7:$L$11,W$2,0)*$E924)</f>
        <v>188.83124999999993</v>
      </c>
      <c r="X924">
        <f>VLOOKUP($F924,'(참고)타워 스텟 가치'!$B$7:$L$11,X$2,0)+(VLOOKUP($F924,'(참고)타워 스텟 가치'!$B$7:$L$11,X$2,0)*$E924)</f>
        <v>22.379999999999988</v>
      </c>
      <c r="Y924">
        <f>VLOOKUP($F924,'(참고)타워 스텟 가치'!$B$7:$L$11,Y$2,0)+(VLOOKUP($F924,'(참고)타워 스텟 가치'!$B$7:$L$11,Y$2,0)*$E924)</f>
        <v>0</v>
      </c>
      <c r="Z924">
        <f>VLOOKUP($F924,'(참고)타워 스텟 가치'!$B$7:$L$11,Z$2,0)+(VLOOKUP($F924,'(참고)타워 스텟 가치'!$B$7:$L$11,Z$2,0)*$E924)</f>
        <v>0</v>
      </c>
      <c r="AA924">
        <f>VLOOKUP($F924,'(참고)타워 스텟 가치'!$B$7:$L$11,AA$2,0)+(VLOOKUP($F924,'(참고)타워 스텟 가치'!$B$7:$L$11,AA$2,0)*$E924)</f>
        <v>74.599999999999966</v>
      </c>
      <c r="AB924">
        <f>SUM('스테이지별 몬스터 스텟'!S924*'(참고)타워 스텟 가치'!$Q$17,'스테이지별 몬스터 스텟'!T924*'(참고)타워 스텟 가치'!$R$17,'스테이지별 몬스터 스텟'!U924*'(참고)타워 스텟 가치'!$S$17,'스테이지별 몬스터 스텟'!V924*'(참고)타워 스텟 가치'!$T$17,'스테이지별 몬스터 스텟'!W924*'(참고)타워 스텟 가치'!$U$17,'스테이지별 몬스터 스텟'!X924*'(참고)타워 스텟 가치'!$V$17,'스테이지별 몬스터 스텟'!Y924*'(참고)타워 스텟 가치'!$W$17,'스테이지별 몬스터 스텟'!Z924*'(참고)타워 스텟 가치'!$X$17,'스테이지별 몬스터 스텟'!AA924*'(참고)타워 스텟 가치'!$Y$17)</f>
        <v>587146.52687499975</v>
      </c>
      <c r="AC924">
        <v>2</v>
      </c>
      <c r="AD924">
        <f>VLOOKUP($F924,'(참고)타워 스텟 가치'!$B$12:$L$16,AD$2,0)+(VLOOKUP($F924,'(참고)타워 스텟 가치'!$B$12:$L$16,AD$2,0)*$E924)</f>
        <v>944.15624999999955</v>
      </c>
      <c r="AE924">
        <f>VLOOKUP($F924,'(참고)타워 스텟 가치'!$B$12:$L$16,AE$2,0)+(VLOOKUP($F924,'(참고)타워 스텟 가치'!$B$12:$L$16,AE$2,0)*$E924)</f>
        <v>1132.9874999999995</v>
      </c>
      <c r="AF924">
        <f>VLOOKUP($F924,'(참고)타워 스텟 가치'!$B$12:$L$16,AF$2,0)+(VLOOKUP($F924,'(참고)타워 스텟 가치'!$B$12:$L$16,AF$2,0)*$E924)</f>
        <v>372999.99999999983</v>
      </c>
      <c r="AG924">
        <f>VLOOKUP($F924,'(참고)타워 스텟 가치'!$B$12:$L$16,AG$2,0)+(VLOOKUP($F924,'(참고)타워 스텟 가치'!$B$12:$L$16,AG$2,0)*$E924)</f>
        <v>5664.9374999999973</v>
      </c>
      <c r="AH924">
        <f>VLOOKUP($F924,'(참고)타워 스텟 가치'!$B$12:$L$16,AH$2,0)+(VLOOKUP($F924,'(참고)타워 스텟 가치'!$B$12:$L$16,AH$2,0)*$E924)</f>
        <v>188.83124999999993</v>
      </c>
      <c r="AI924">
        <f>VLOOKUP($F924,'(참고)타워 스텟 가치'!$B$12:$L$16,AI$2,0)+(VLOOKUP($F924,'(참고)타워 스텟 가치'!$B$12:$L$16,AI$2,0)*$E924)</f>
        <v>22.379999999999988</v>
      </c>
      <c r="AJ924">
        <f>VLOOKUP($F924,'(참고)타워 스텟 가치'!$B$12:$L$16,AJ$2,0)+(VLOOKUP($F924,'(참고)타워 스텟 가치'!$B$12:$L$16,AJ$2,0)*$E924)</f>
        <v>0</v>
      </c>
      <c r="AK924">
        <f>VLOOKUP($F924,'(참고)타워 스텟 가치'!$B$12:$L$16,AK$2,0)+(VLOOKUP($F924,'(참고)타워 스텟 가치'!$B$12:$L$16,AK$2,0)*$E924)</f>
        <v>0</v>
      </c>
      <c r="AL924">
        <f>VLOOKUP($F924,'(참고)타워 스텟 가치'!$B$12:$L$16,AL$2,0)+(VLOOKUP($F924,'(참고)타워 스텟 가치'!$B$12:$L$16,AL$2,0)*$E924)</f>
        <v>149.19999999999993</v>
      </c>
      <c r="AM924">
        <f>SUM('스테이지별 몬스터 스텟'!AD924*'(참고)타워 스텟 가치'!$Q$17,'스테이지별 몬스터 스텟'!AE924*'(참고)타워 스텟 가치'!$R$17,'스테이지별 몬스터 스텟'!AF924*'(참고)타워 스텟 가치'!$S$17,'스테이지별 몬스터 스텟'!AG924*'(참고)타워 스텟 가치'!$T$17,'스테이지별 몬스터 스텟'!AH924*'(참고)타워 스텟 가치'!$U$17,'스테이지별 몬스터 스텟'!AI924*'(참고)타워 스텟 가치'!$V$17,'스테이지별 몬스터 스텟'!AJ924*'(참고)타워 스텟 가치'!$W$17,'스테이지별 몬스터 스텟'!AK924*'(참고)타워 스텟 가치'!$X$17,'스테이지별 몬스터 스텟'!AL924*'(참고)타워 스텟 가치'!$Y$17)</f>
        <v>575116.11124999973</v>
      </c>
      <c r="AN924">
        <v>3</v>
      </c>
    </row>
    <row r="925" spans="3:40" x14ac:dyDescent="0.3">
      <c r="C925">
        <v>1</v>
      </c>
      <c r="D925">
        <f t="shared" si="44"/>
        <v>185</v>
      </c>
      <c r="E925" s="52">
        <f>VLOOKUP(D925,'스테이지별 난이도 설정'!B:C,2,0)</f>
        <v>73.999999999999972</v>
      </c>
      <c r="F925" t="str">
        <f t="shared" si="45"/>
        <v>일반</v>
      </c>
      <c r="G925">
        <f t="shared" si="43"/>
        <v>6</v>
      </c>
      <c r="H925">
        <f>VLOOKUP($F925,'(참고)타워 스텟 가치'!$B$2:$L$6,H$2,0)+(VLOOKUP($F925,'(참고)타워 스텟 가치'!$B$2:$L$6,H$2,0)*$E925)</f>
        <v>562.49999999999977</v>
      </c>
      <c r="I925">
        <f>VLOOKUP($F925,'(참고)타워 스텟 가치'!$B$2:$L$6,I$2,0)+(VLOOKUP($F925,'(참고)타워 스텟 가치'!$B$2:$L$6,I$2,0)*$E925)</f>
        <v>112.49999999999996</v>
      </c>
      <c r="J925">
        <f>VLOOKUP($F925,'(참고)타워 스텟 가치'!$B$2:$L$6,J$2,0)+(VLOOKUP($F925,'(참고)타워 스텟 가치'!$B$2:$L$6,J$2,0)*$E925)</f>
        <v>374999.99999999988</v>
      </c>
      <c r="K925">
        <f>VLOOKUP($F925,'(참고)타워 스텟 가치'!$B$2:$L$6,K$2,0)+(VLOOKUP($F925,'(참고)타워 스텟 가치'!$B$2:$L$6,K$2,0)*$E925)</f>
        <v>2249.9999999999991</v>
      </c>
      <c r="L925">
        <f>VLOOKUP($F925,'(참고)타워 스텟 가치'!$B$2:$L$6,L$2,0)+(VLOOKUP($F925,'(참고)타워 스텟 가치'!$B$2:$L$6,L$2,0)*$E925)</f>
        <v>37.499999999999986</v>
      </c>
      <c r="M925">
        <f>VLOOKUP($F925,'(참고)타워 스텟 가치'!$B$2:$L$6,M$2,0)+(VLOOKUP($F925,'(참고)타워 스텟 가치'!$B$2:$L$6,M$2,0)*$E925)</f>
        <v>22.499999999999993</v>
      </c>
      <c r="N925">
        <f>VLOOKUP($F925,'(참고)타워 스텟 가치'!$B$2:$L$6,N$2,0)+(VLOOKUP($F925,'(참고)타워 스텟 가치'!$B$2:$L$6,N$2,0)*$E925)</f>
        <v>0</v>
      </c>
      <c r="O925">
        <f>VLOOKUP($F925,'(참고)타워 스텟 가치'!$B$2:$L$6,O$2,0)+(VLOOKUP($F925,'(참고)타워 스텟 가치'!$B$2:$L$6,O$2,0)*$E925)</f>
        <v>0</v>
      </c>
      <c r="P925">
        <f>VLOOKUP($F925,'(참고)타워 스텟 가치'!$B$2:$L$6,P$2,0)+(VLOOKUP($F925,'(참고)타워 스텟 가치'!$B$2:$L$6,P$2,0)*$E925)</f>
        <v>52.499999999999979</v>
      </c>
      <c r="Q925">
        <f>SUM('스테이지별 몬스터 스텟'!H925*'(참고)타워 스텟 가치'!$Q$17,'스테이지별 몬스터 스텟'!I925*'(참고)타워 스텟 가치'!$R$17,'스테이지별 몬스터 스텟'!J925*'(참고)타워 스텟 가치'!$S$17,'스테이지별 몬스터 스텟'!K925*'(참고)타워 스텟 가치'!$T$17,'스테이지별 몬스터 스텟'!L925*'(참고)타워 스텟 가치'!$U$17,'스테이지별 몬스터 스텟'!M925*'(참고)타워 스텟 가치'!$V$17,'스테이지별 몬스터 스텟'!N925*'(참고)타워 스텟 가치'!$W$17,'스테이지별 몬스터 스텟'!O925*'(참고)타워 스텟 가치'!$X$17,'스테이지별 몬스터 스텟'!P925*'(참고)타워 스텟 가치'!$Y$17)</f>
        <v>568496.24999999977</v>
      </c>
      <c r="R925">
        <v>1</v>
      </c>
      <c r="S925">
        <f>VLOOKUP($F925,'(참고)타워 스텟 가치'!$B$7:$L$11,S$2,0)+(VLOOKUP($F925,'(참고)타워 스텟 가치'!$B$7:$L$11,S$2,0)*$E925)</f>
        <v>187.49999999999994</v>
      </c>
      <c r="T925">
        <f>VLOOKUP($F925,'(참고)타워 스텟 가치'!$B$7:$L$11,T$2,0)+(VLOOKUP($F925,'(참고)타워 스텟 가치'!$B$7:$L$11,T$2,0)*$E925)</f>
        <v>337.49999999999989</v>
      </c>
      <c r="U925">
        <f>VLOOKUP($F925,'(참고)타워 스텟 가치'!$B$7:$L$11,U$2,0)+(VLOOKUP($F925,'(참고)타워 스텟 가치'!$B$7:$L$11,U$2,0)*$E925)</f>
        <v>374999.99999999988</v>
      </c>
      <c r="V925">
        <f>VLOOKUP($F925,'(참고)타워 스텟 가치'!$B$7:$L$11,V$2,0)+(VLOOKUP($F925,'(참고)타워 스텟 가치'!$B$7:$L$11,V$2,0)*$E925)</f>
        <v>2249.9999999999991</v>
      </c>
      <c r="W925">
        <f>VLOOKUP($F925,'(참고)타워 스텟 가치'!$B$7:$L$11,W$2,0)+(VLOOKUP($F925,'(참고)타워 스텟 가치'!$B$7:$L$11,W$2,0)*$E925)</f>
        <v>37.499999999999986</v>
      </c>
      <c r="X925">
        <f>VLOOKUP($F925,'(참고)타워 스텟 가치'!$B$7:$L$11,X$2,0)+(VLOOKUP($F925,'(참고)타워 스텟 가치'!$B$7:$L$11,X$2,0)*$E925)</f>
        <v>22.499999999999993</v>
      </c>
      <c r="Y925">
        <f>VLOOKUP($F925,'(참고)타워 스텟 가치'!$B$7:$L$11,Y$2,0)+(VLOOKUP($F925,'(참고)타워 스텟 가치'!$B$7:$L$11,Y$2,0)*$E925)</f>
        <v>0</v>
      </c>
      <c r="Z925">
        <f>VLOOKUP($F925,'(참고)타워 스텟 가치'!$B$7:$L$11,Z$2,0)+(VLOOKUP($F925,'(참고)타워 스텟 가치'!$B$7:$L$11,Z$2,0)*$E925)</f>
        <v>0</v>
      </c>
      <c r="AA925">
        <f>VLOOKUP($F925,'(참고)타워 스텟 가치'!$B$7:$L$11,AA$2,0)+(VLOOKUP($F925,'(참고)타워 스텟 가치'!$B$7:$L$11,AA$2,0)*$E925)</f>
        <v>52.499999999999979</v>
      </c>
      <c r="AB925">
        <f>SUM('스테이지별 몬스터 스텟'!S925*'(참고)타워 스텟 가치'!$Q$17,'스테이지별 몬스터 스텟'!T925*'(참고)타워 스텟 가치'!$R$17,'스테이지별 몬스터 스텟'!U925*'(참고)타워 스텟 가치'!$S$17,'스테이지별 몬스터 스텟'!V925*'(참고)타워 스텟 가치'!$T$17,'스테이지별 몬스터 스텟'!W925*'(참고)타워 스텟 가치'!$U$17,'스테이지별 몬스터 스텟'!X925*'(참고)타워 스텟 가치'!$V$17,'스테이지별 몬스터 스텟'!Y925*'(참고)타워 스텟 가치'!$W$17,'스테이지별 몬스터 스텟'!Z925*'(참고)타워 스텟 가치'!$X$17,'스테이지별 몬스터 스텟'!AA925*'(참고)타워 스텟 가치'!$Y$17)</f>
        <v>568083.74999999977</v>
      </c>
      <c r="AC925">
        <v>2</v>
      </c>
      <c r="AD925">
        <f>VLOOKUP($F925,'(참고)타워 스텟 가치'!$B$12:$L$16,AD$2,0)+(VLOOKUP($F925,'(참고)타워 스텟 가치'!$B$12:$L$16,AD$2,0)*$E925)</f>
        <v>187.49999999999994</v>
      </c>
      <c r="AE925">
        <f>VLOOKUP($F925,'(참고)타워 스텟 가치'!$B$12:$L$16,AE$2,0)+(VLOOKUP($F925,'(참고)타워 스텟 가치'!$B$12:$L$16,AE$2,0)*$E925)</f>
        <v>224.99999999999991</v>
      </c>
      <c r="AF925">
        <f>VLOOKUP($F925,'(참고)타워 스텟 가치'!$B$12:$L$16,AF$2,0)+(VLOOKUP($F925,'(참고)타워 스텟 가치'!$B$12:$L$16,AF$2,0)*$E925)</f>
        <v>374999.99999999988</v>
      </c>
      <c r="AG925">
        <f>VLOOKUP($F925,'(참고)타워 스텟 가치'!$B$12:$L$16,AG$2,0)+(VLOOKUP($F925,'(참고)타워 스텟 가치'!$B$12:$L$16,AG$2,0)*$E925)</f>
        <v>1124.9999999999995</v>
      </c>
      <c r="AH925">
        <f>VLOOKUP($F925,'(참고)타워 스텟 가치'!$B$12:$L$16,AH$2,0)+(VLOOKUP($F925,'(참고)타워 스텟 가치'!$B$12:$L$16,AH$2,0)*$E925)</f>
        <v>37.499999999999986</v>
      </c>
      <c r="AI925">
        <f>VLOOKUP($F925,'(참고)타워 스텟 가치'!$B$12:$L$16,AI$2,0)+(VLOOKUP($F925,'(참고)타워 스텟 가치'!$B$12:$L$16,AI$2,0)*$E925)</f>
        <v>22.499999999999993</v>
      </c>
      <c r="AJ925">
        <f>VLOOKUP($F925,'(참고)타워 스텟 가치'!$B$12:$L$16,AJ$2,0)+(VLOOKUP($F925,'(참고)타워 스텟 가치'!$B$12:$L$16,AJ$2,0)*$E925)</f>
        <v>0</v>
      </c>
      <c r="AK925">
        <f>VLOOKUP($F925,'(참고)타워 스텟 가치'!$B$12:$L$16,AK$2,0)+(VLOOKUP($F925,'(참고)타워 스텟 가치'!$B$12:$L$16,AK$2,0)*$E925)</f>
        <v>0</v>
      </c>
      <c r="AL925">
        <f>VLOOKUP($F925,'(참고)타워 스텟 가치'!$B$12:$L$16,AL$2,0)+(VLOOKUP($F925,'(참고)타워 스텟 가치'!$B$12:$L$16,AL$2,0)*$E925)</f>
        <v>104.99999999999996</v>
      </c>
      <c r="AM925">
        <f>SUM('스테이지별 몬스터 스텟'!AD925*'(참고)타워 스텟 가치'!$Q$17,'스테이지별 몬스터 스텟'!AE925*'(참고)타워 스텟 가치'!$R$17,'스테이지별 몬스터 스텟'!AF925*'(참고)타워 스텟 가치'!$S$17,'스테이지별 몬스터 스텟'!AG925*'(참고)타워 스텟 가치'!$T$17,'스테이지별 몬스터 스텟'!AH925*'(참고)타워 스텟 가치'!$U$17,'스테이지별 몬스터 스텟'!AI925*'(참고)타워 스텟 가치'!$V$17,'스테이지별 몬스터 스텟'!AJ925*'(참고)타워 스텟 가치'!$W$17,'스테이지별 몬스터 스텟'!AK925*'(참고)타워 스텟 가치'!$X$17,'스테이지별 몬스터 스텟'!AL925*'(참고)타워 스텟 가치'!$Y$17)</f>
        <v>565769.99999999977</v>
      </c>
      <c r="AN925">
        <v>3</v>
      </c>
    </row>
    <row r="926" spans="3:40" x14ac:dyDescent="0.3">
      <c r="C926">
        <v>2</v>
      </c>
      <c r="D926">
        <f t="shared" si="44"/>
        <v>185</v>
      </c>
      <c r="E926" s="52">
        <f>VLOOKUP(D926,'스테이지별 난이도 설정'!B:C,2,0)</f>
        <v>73.999999999999972</v>
      </c>
      <c r="F926" t="str">
        <f t="shared" si="45"/>
        <v>레어</v>
      </c>
      <c r="G926">
        <f t="shared" si="43"/>
        <v>6</v>
      </c>
      <c r="H926">
        <f>VLOOKUP($F926,'(참고)타워 스텟 가치'!$B$2:$L$6,H$2,0)+(VLOOKUP($F926,'(참고)타워 스텟 가치'!$B$2:$L$6,H$2,0)*$E926)</f>
        <v>843.74999999999966</v>
      </c>
      <c r="I926">
        <f>VLOOKUP($F926,'(참고)타워 스텟 가치'!$B$2:$L$6,I$2,0)+(VLOOKUP($F926,'(참고)타워 스텟 가치'!$B$2:$L$6,I$2,0)*$E926)</f>
        <v>168.74999999999994</v>
      </c>
      <c r="J926">
        <f>VLOOKUP($F926,'(참고)타워 스텟 가치'!$B$2:$L$6,J$2,0)+(VLOOKUP($F926,'(참고)타워 스텟 가치'!$B$2:$L$6,J$2,0)*$E926)</f>
        <v>374999.99999999988</v>
      </c>
      <c r="K926">
        <f>VLOOKUP($F926,'(참고)타워 스텟 가치'!$B$2:$L$6,K$2,0)+(VLOOKUP($F926,'(참고)타워 스텟 가치'!$B$2:$L$6,K$2,0)*$E926)</f>
        <v>3374.9999999999986</v>
      </c>
      <c r="L926">
        <f>VLOOKUP($F926,'(참고)타워 스텟 가치'!$B$2:$L$6,L$2,0)+(VLOOKUP($F926,'(참고)타워 스텟 가치'!$B$2:$L$6,L$2,0)*$E926)</f>
        <v>56.249999999999979</v>
      </c>
      <c r="M926">
        <f>VLOOKUP($F926,'(참고)타워 스텟 가치'!$B$2:$L$6,M$2,0)+(VLOOKUP($F926,'(참고)타워 스텟 가치'!$B$2:$L$6,M$2,0)*$E926)</f>
        <v>22.499999999999993</v>
      </c>
      <c r="N926">
        <f>VLOOKUP($F926,'(참고)타워 스텟 가치'!$B$2:$L$6,N$2,0)+(VLOOKUP($F926,'(참고)타워 스텟 가치'!$B$2:$L$6,N$2,0)*$E926)</f>
        <v>0</v>
      </c>
      <c r="O926">
        <f>VLOOKUP($F926,'(참고)타워 스텟 가치'!$B$2:$L$6,O$2,0)+(VLOOKUP($F926,'(참고)타워 스텟 가치'!$B$2:$L$6,O$2,0)*$E926)</f>
        <v>0</v>
      </c>
      <c r="P926">
        <f>VLOOKUP($F926,'(참고)타워 스텟 가치'!$B$2:$L$6,P$2,0)+(VLOOKUP($F926,'(참고)타워 스텟 가치'!$B$2:$L$6,P$2,0)*$E926)</f>
        <v>52.499999999999979</v>
      </c>
      <c r="Q926">
        <f>SUM('스테이지별 몬스터 스텟'!H926*'(참고)타워 스텟 가치'!$Q$17,'스테이지별 몬스터 스텟'!I926*'(참고)타워 스텟 가치'!$R$17,'스테이지별 몬스터 스텟'!J926*'(참고)타워 스텟 가치'!$S$17,'스테이지별 몬스터 스텟'!K926*'(참고)타워 스텟 가치'!$T$17,'스테이지별 몬스터 스텟'!L926*'(참고)타워 스텟 가치'!$U$17,'스테이지별 몬스터 스텟'!M926*'(참고)타워 스텟 가치'!$V$17,'스테이지별 몬스터 스텟'!N926*'(참고)타워 스텟 가치'!$W$17,'스테이지별 몬스터 스텟'!O926*'(참고)타워 스텟 가치'!$X$17,'스테이지별 몬스터 스텟'!P926*'(참고)타워 스텟 가치'!$Y$17)</f>
        <v>571430.62499999977</v>
      </c>
      <c r="R926">
        <v>1</v>
      </c>
      <c r="S926">
        <f>VLOOKUP($F926,'(참고)타워 스텟 가치'!$B$7:$L$11,S$2,0)+(VLOOKUP($F926,'(참고)타워 스텟 가치'!$B$7:$L$11,S$2,0)*$E926)</f>
        <v>281.24999999999989</v>
      </c>
      <c r="T926">
        <f>VLOOKUP($F926,'(참고)타워 스텟 가치'!$B$7:$L$11,T$2,0)+(VLOOKUP($F926,'(참고)타워 스텟 가치'!$B$7:$L$11,T$2,0)*$E926)</f>
        <v>506.24999999999983</v>
      </c>
      <c r="U926">
        <f>VLOOKUP($F926,'(참고)타워 스텟 가치'!$B$7:$L$11,U$2,0)+(VLOOKUP($F926,'(참고)타워 스텟 가치'!$B$7:$L$11,U$2,0)*$E926)</f>
        <v>374999.99999999988</v>
      </c>
      <c r="V926">
        <f>VLOOKUP($F926,'(참고)타워 스텟 가치'!$B$7:$L$11,V$2,0)+(VLOOKUP($F926,'(참고)타워 스텟 가치'!$B$7:$L$11,V$2,0)*$E926)</f>
        <v>3374.9999999999986</v>
      </c>
      <c r="W926">
        <f>VLOOKUP($F926,'(참고)타워 스텟 가치'!$B$7:$L$11,W$2,0)+(VLOOKUP($F926,'(참고)타워 스텟 가치'!$B$7:$L$11,W$2,0)*$E926)</f>
        <v>56.249999999999979</v>
      </c>
      <c r="X926">
        <f>VLOOKUP($F926,'(참고)타워 스텟 가치'!$B$7:$L$11,X$2,0)+(VLOOKUP($F926,'(참고)타워 스텟 가치'!$B$7:$L$11,X$2,0)*$E926)</f>
        <v>22.499999999999993</v>
      </c>
      <c r="Y926">
        <f>VLOOKUP($F926,'(참고)타워 스텟 가치'!$B$7:$L$11,Y$2,0)+(VLOOKUP($F926,'(참고)타워 스텟 가치'!$B$7:$L$11,Y$2,0)*$E926)</f>
        <v>0</v>
      </c>
      <c r="Z926">
        <f>VLOOKUP($F926,'(참고)타워 스텟 가치'!$B$7:$L$11,Z$2,0)+(VLOOKUP($F926,'(참고)타워 스텟 가치'!$B$7:$L$11,Z$2,0)*$E926)</f>
        <v>0</v>
      </c>
      <c r="AA926">
        <f>VLOOKUP($F926,'(참고)타워 스텟 가치'!$B$7:$L$11,AA$2,0)+(VLOOKUP($F926,'(참고)타워 스텟 가치'!$B$7:$L$11,AA$2,0)*$E926)</f>
        <v>52.499999999999979</v>
      </c>
      <c r="AB926">
        <f>SUM('스테이지별 몬스터 스텟'!S926*'(참고)타워 스텟 가치'!$Q$17,'스테이지별 몬스터 스텟'!T926*'(참고)타워 스텟 가치'!$R$17,'스테이지별 몬스터 스텟'!U926*'(참고)타워 스텟 가치'!$S$17,'스테이지별 몬스터 스텟'!V926*'(참고)타워 스텟 가치'!$T$17,'스테이지별 몬스터 스텟'!W926*'(참고)타워 스텟 가치'!$U$17,'스테이지별 몬스터 스텟'!X926*'(참고)타워 스텟 가치'!$V$17,'스테이지별 몬스터 스텟'!Y926*'(참고)타워 스텟 가치'!$W$17,'스테이지별 몬스터 스텟'!Z926*'(참고)타워 스텟 가치'!$X$17,'스테이지별 몬스터 스텟'!AA926*'(참고)타워 스텟 가치'!$Y$17)</f>
        <v>570811.87499999977</v>
      </c>
      <c r="AC926">
        <v>2</v>
      </c>
      <c r="AD926">
        <f>VLOOKUP($F926,'(참고)타워 스텟 가치'!$B$12:$L$16,AD$2,0)+(VLOOKUP($F926,'(참고)타워 스텟 가치'!$B$12:$L$16,AD$2,0)*$E926)</f>
        <v>281.24999999999989</v>
      </c>
      <c r="AE926">
        <f>VLOOKUP($F926,'(참고)타워 스텟 가치'!$B$12:$L$16,AE$2,0)+(VLOOKUP($F926,'(참고)타워 스텟 가치'!$B$12:$L$16,AE$2,0)*$E926)</f>
        <v>337.49999999999989</v>
      </c>
      <c r="AF926">
        <f>VLOOKUP($F926,'(참고)타워 스텟 가치'!$B$12:$L$16,AF$2,0)+(VLOOKUP($F926,'(참고)타워 스텟 가치'!$B$12:$L$16,AF$2,0)*$E926)</f>
        <v>374999.99999999988</v>
      </c>
      <c r="AG926">
        <f>VLOOKUP($F926,'(참고)타워 스텟 가치'!$B$12:$L$16,AG$2,0)+(VLOOKUP($F926,'(참고)타워 스텟 가치'!$B$12:$L$16,AG$2,0)*$E926)</f>
        <v>1687.4999999999993</v>
      </c>
      <c r="AH926">
        <f>VLOOKUP($F926,'(참고)타워 스텟 가치'!$B$12:$L$16,AH$2,0)+(VLOOKUP($F926,'(참고)타워 스텟 가치'!$B$12:$L$16,AH$2,0)*$E926)</f>
        <v>56.249999999999979</v>
      </c>
      <c r="AI926">
        <f>VLOOKUP($F926,'(참고)타워 스텟 가치'!$B$12:$L$16,AI$2,0)+(VLOOKUP($F926,'(참고)타워 스텟 가치'!$B$12:$L$16,AI$2,0)*$E926)</f>
        <v>22.499999999999993</v>
      </c>
      <c r="AJ926">
        <f>VLOOKUP($F926,'(참고)타워 스텟 가치'!$B$12:$L$16,AJ$2,0)+(VLOOKUP($F926,'(참고)타워 스텟 가치'!$B$12:$L$16,AJ$2,0)*$E926)</f>
        <v>0</v>
      </c>
      <c r="AK926">
        <f>VLOOKUP($F926,'(참고)타워 스텟 가치'!$B$12:$L$16,AK$2,0)+(VLOOKUP($F926,'(참고)타워 스텟 가치'!$B$12:$L$16,AK$2,0)*$E926)</f>
        <v>0</v>
      </c>
      <c r="AL926">
        <f>VLOOKUP($F926,'(참고)타워 스텟 가치'!$B$12:$L$16,AL$2,0)+(VLOOKUP($F926,'(참고)타워 스텟 가치'!$B$12:$L$16,AL$2,0)*$E926)</f>
        <v>104.99999999999996</v>
      </c>
      <c r="AM926">
        <f>SUM('스테이지별 몬스터 스텟'!AD926*'(참고)타워 스텟 가치'!$Q$17,'스테이지별 몬스터 스텟'!AE926*'(참고)타워 스텟 가치'!$R$17,'스테이지별 몬스터 스텟'!AF926*'(참고)타워 스텟 가치'!$S$17,'스테이지별 몬스터 스텟'!AG926*'(참고)타워 스텟 가치'!$T$17,'스테이지별 몬스터 스텟'!AH926*'(참고)타워 스텟 가치'!$U$17,'스테이지별 몬스터 스텟'!AI926*'(참고)타워 스텟 가치'!$V$17,'스테이지별 몬스터 스텟'!AJ926*'(참고)타워 스텟 가치'!$W$17,'스테이지별 몬스터 스텟'!AK926*'(참고)타워 스텟 가치'!$X$17,'스테이지별 몬스터 스텟'!AL926*'(참고)타워 스텟 가치'!$Y$17)</f>
        <v>567288.74999999977</v>
      </c>
      <c r="AN926">
        <v>3</v>
      </c>
    </row>
    <row r="927" spans="3:40" x14ac:dyDescent="0.3">
      <c r="C927">
        <v>3</v>
      </c>
      <c r="D927">
        <f t="shared" si="44"/>
        <v>185</v>
      </c>
      <c r="E927" s="52">
        <f>VLOOKUP(D927,'스테이지별 난이도 설정'!B:C,2,0)</f>
        <v>73.999999999999972</v>
      </c>
      <c r="F927" t="str">
        <f t="shared" si="45"/>
        <v>에픽</v>
      </c>
      <c r="G927">
        <f t="shared" si="43"/>
        <v>6</v>
      </c>
      <c r="H927">
        <f>VLOOKUP($F927,'(참고)타워 스텟 가치'!$B$2:$L$6,H$2,0)+(VLOOKUP($F927,'(참고)타워 스텟 가치'!$B$2:$L$6,H$2,0)*$E927)</f>
        <v>1265.6249999999995</v>
      </c>
      <c r="I927">
        <f>VLOOKUP($F927,'(참고)타워 스텟 가치'!$B$2:$L$6,I$2,0)+(VLOOKUP($F927,'(참고)타워 스텟 가치'!$B$2:$L$6,I$2,0)*$E927)</f>
        <v>253.12499999999991</v>
      </c>
      <c r="J927">
        <f>VLOOKUP($F927,'(참고)타워 스텟 가치'!$B$2:$L$6,J$2,0)+(VLOOKUP($F927,'(참고)타워 스텟 가치'!$B$2:$L$6,J$2,0)*$E927)</f>
        <v>374999.99999999988</v>
      </c>
      <c r="K927">
        <f>VLOOKUP($F927,'(참고)타워 스텟 가치'!$B$2:$L$6,K$2,0)+(VLOOKUP($F927,'(참고)타워 스텟 가치'!$B$2:$L$6,K$2,0)*$E927)</f>
        <v>5062.4999999999982</v>
      </c>
      <c r="L927">
        <f>VLOOKUP($F927,'(참고)타워 스텟 가치'!$B$2:$L$6,L$2,0)+(VLOOKUP($F927,'(참고)타워 스텟 가치'!$B$2:$L$6,L$2,0)*$E927)</f>
        <v>84.374999999999972</v>
      </c>
      <c r="M927">
        <f>VLOOKUP($F927,'(참고)타워 스텟 가치'!$B$2:$L$6,M$2,0)+(VLOOKUP($F927,'(참고)타워 스텟 가치'!$B$2:$L$6,M$2,0)*$E927)</f>
        <v>22.499999999999993</v>
      </c>
      <c r="N927">
        <f>VLOOKUP($F927,'(참고)타워 스텟 가치'!$B$2:$L$6,N$2,0)+(VLOOKUP($F927,'(참고)타워 스텟 가치'!$B$2:$L$6,N$2,0)*$E927)</f>
        <v>0</v>
      </c>
      <c r="O927">
        <f>VLOOKUP($F927,'(참고)타워 스텟 가치'!$B$2:$L$6,O$2,0)+(VLOOKUP($F927,'(참고)타워 스텟 가치'!$B$2:$L$6,O$2,0)*$E927)</f>
        <v>0</v>
      </c>
      <c r="P927">
        <f>VLOOKUP($F927,'(참고)타워 스텟 가치'!$B$2:$L$6,P$2,0)+(VLOOKUP($F927,'(참고)타워 스텟 가치'!$B$2:$L$6,P$2,0)*$E927)</f>
        <v>52.499999999999979</v>
      </c>
      <c r="Q927">
        <f>SUM('스테이지별 몬스터 스텟'!H927*'(참고)타워 스텟 가치'!$Q$17,'스테이지별 몬스터 스텟'!I927*'(참고)타워 스텟 가치'!$R$17,'스테이지별 몬스터 스텟'!J927*'(참고)타워 스텟 가치'!$S$17,'스테이지별 몬스터 스텟'!K927*'(참고)타워 스텟 가치'!$T$17,'스테이지별 몬스터 스텟'!L927*'(참고)타워 스텟 가치'!$U$17,'스테이지별 몬스터 스텟'!M927*'(참고)타워 스텟 가치'!$V$17,'스테이지별 몬스터 스텟'!N927*'(참고)타워 스텟 가치'!$W$17,'스테이지별 몬스터 스텟'!O927*'(참고)타워 스텟 가치'!$X$17,'스테이지별 몬스터 스텟'!P927*'(참고)타워 스텟 가치'!$Y$17)</f>
        <v>575832.18749999977</v>
      </c>
      <c r="R927">
        <v>1</v>
      </c>
      <c r="S927">
        <f>VLOOKUP($F927,'(참고)타워 스텟 가치'!$B$7:$L$11,S$2,0)+(VLOOKUP($F927,'(참고)타워 스텟 가치'!$B$7:$L$11,S$2,0)*$E927)</f>
        <v>421.87499999999983</v>
      </c>
      <c r="T927">
        <f>VLOOKUP($F927,'(참고)타워 스텟 가치'!$B$7:$L$11,T$2,0)+(VLOOKUP($F927,'(참고)타워 스텟 가치'!$B$7:$L$11,T$2,0)*$E927)</f>
        <v>759.37499999999966</v>
      </c>
      <c r="U927">
        <f>VLOOKUP($F927,'(참고)타워 스텟 가치'!$B$7:$L$11,U$2,0)+(VLOOKUP($F927,'(참고)타워 스텟 가치'!$B$7:$L$11,U$2,0)*$E927)</f>
        <v>374999.99999999988</v>
      </c>
      <c r="V927">
        <f>VLOOKUP($F927,'(참고)타워 스텟 가치'!$B$7:$L$11,V$2,0)+(VLOOKUP($F927,'(참고)타워 스텟 가치'!$B$7:$L$11,V$2,0)*$E927)</f>
        <v>5062.4999999999982</v>
      </c>
      <c r="W927">
        <f>VLOOKUP($F927,'(참고)타워 스텟 가치'!$B$7:$L$11,W$2,0)+(VLOOKUP($F927,'(참고)타워 스텟 가치'!$B$7:$L$11,W$2,0)*$E927)</f>
        <v>84.374999999999972</v>
      </c>
      <c r="X927">
        <f>VLOOKUP($F927,'(참고)타워 스텟 가치'!$B$7:$L$11,X$2,0)+(VLOOKUP($F927,'(참고)타워 스텟 가치'!$B$7:$L$11,X$2,0)*$E927)</f>
        <v>22.499999999999993</v>
      </c>
      <c r="Y927">
        <f>VLOOKUP($F927,'(참고)타워 스텟 가치'!$B$7:$L$11,Y$2,0)+(VLOOKUP($F927,'(참고)타워 스텟 가치'!$B$7:$L$11,Y$2,0)*$E927)</f>
        <v>0</v>
      </c>
      <c r="Z927">
        <f>VLOOKUP($F927,'(참고)타워 스텟 가치'!$B$7:$L$11,Z$2,0)+(VLOOKUP($F927,'(참고)타워 스텟 가치'!$B$7:$L$11,Z$2,0)*$E927)</f>
        <v>0</v>
      </c>
      <c r="AA927">
        <f>VLOOKUP($F927,'(참고)타워 스텟 가치'!$B$7:$L$11,AA$2,0)+(VLOOKUP($F927,'(참고)타워 스텟 가치'!$B$7:$L$11,AA$2,0)*$E927)</f>
        <v>52.499999999999979</v>
      </c>
      <c r="AB927">
        <f>SUM('스테이지별 몬스터 스텟'!S927*'(참고)타워 스텟 가치'!$Q$17,'스테이지별 몬스터 스텟'!T927*'(참고)타워 스텟 가치'!$R$17,'스테이지별 몬스터 스텟'!U927*'(참고)타워 스텟 가치'!$S$17,'스테이지별 몬스터 스텟'!V927*'(참고)타워 스텟 가치'!$T$17,'스테이지별 몬스터 스텟'!W927*'(참고)타워 스텟 가치'!$U$17,'스테이지별 몬스터 스텟'!X927*'(참고)타워 스텟 가치'!$V$17,'스테이지별 몬스터 스텟'!Y927*'(참고)타워 스텟 가치'!$W$17,'스테이지별 몬스터 스텟'!Z927*'(참고)타워 스텟 가치'!$X$17,'스테이지별 몬스터 스텟'!AA927*'(참고)타워 스텟 가치'!$Y$17)</f>
        <v>574904.06249999977</v>
      </c>
      <c r="AC927">
        <v>2</v>
      </c>
      <c r="AD927">
        <f>VLOOKUP($F927,'(참고)타워 스텟 가치'!$B$12:$L$16,AD$2,0)+(VLOOKUP($F927,'(참고)타워 스텟 가치'!$B$12:$L$16,AD$2,0)*$E927)</f>
        <v>421.87499999999983</v>
      </c>
      <c r="AE927">
        <f>VLOOKUP($F927,'(참고)타워 스텟 가치'!$B$12:$L$16,AE$2,0)+(VLOOKUP($F927,'(참고)타워 스텟 가치'!$B$12:$L$16,AE$2,0)*$E927)</f>
        <v>506.24999999999983</v>
      </c>
      <c r="AF927">
        <f>VLOOKUP($F927,'(참고)타워 스텟 가치'!$B$12:$L$16,AF$2,0)+(VLOOKUP($F927,'(참고)타워 스텟 가치'!$B$12:$L$16,AF$2,0)*$E927)</f>
        <v>374999.99999999988</v>
      </c>
      <c r="AG927">
        <f>VLOOKUP($F927,'(참고)타워 스텟 가치'!$B$12:$L$16,AG$2,0)+(VLOOKUP($F927,'(참고)타워 스텟 가치'!$B$12:$L$16,AG$2,0)*$E927)</f>
        <v>2531.2499999999991</v>
      </c>
      <c r="AH927">
        <f>VLOOKUP($F927,'(참고)타워 스텟 가치'!$B$12:$L$16,AH$2,0)+(VLOOKUP($F927,'(참고)타워 스텟 가치'!$B$12:$L$16,AH$2,0)*$E927)</f>
        <v>84.374999999999972</v>
      </c>
      <c r="AI927">
        <f>VLOOKUP($F927,'(참고)타워 스텟 가치'!$B$12:$L$16,AI$2,0)+(VLOOKUP($F927,'(참고)타워 스텟 가치'!$B$12:$L$16,AI$2,0)*$E927)</f>
        <v>22.499999999999993</v>
      </c>
      <c r="AJ927">
        <f>VLOOKUP($F927,'(참고)타워 스텟 가치'!$B$12:$L$16,AJ$2,0)+(VLOOKUP($F927,'(참고)타워 스텟 가치'!$B$12:$L$16,AJ$2,0)*$E927)</f>
        <v>0</v>
      </c>
      <c r="AK927">
        <f>VLOOKUP($F927,'(참고)타워 스텟 가치'!$B$12:$L$16,AK$2,0)+(VLOOKUP($F927,'(참고)타워 스텟 가치'!$B$12:$L$16,AK$2,0)*$E927)</f>
        <v>0</v>
      </c>
      <c r="AL927">
        <f>VLOOKUP($F927,'(참고)타워 스텟 가치'!$B$12:$L$16,AL$2,0)+(VLOOKUP($F927,'(참고)타워 스텟 가치'!$B$12:$L$16,AL$2,0)*$E927)</f>
        <v>104.99999999999996</v>
      </c>
      <c r="AM927">
        <f>SUM('스테이지별 몬스터 스텟'!AD927*'(참고)타워 스텟 가치'!$Q$17,'스테이지별 몬스터 스텟'!AE927*'(참고)타워 스텟 가치'!$R$17,'스테이지별 몬스터 스텟'!AF927*'(참고)타워 스텟 가치'!$S$17,'스테이지별 몬스터 스텟'!AG927*'(참고)타워 스텟 가치'!$T$17,'스테이지별 몬스터 스텟'!AH927*'(참고)타워 스텟 가치'!$U$17,'스테이지별 몬스터 스텟'!AI927*'(참고)타워 스텟 가치'!$V$17,'스테이지별 몬스터 스텟'!AJ927*'(참고)타워 스텟 가치'!$W$17,'스테이지별 몬스터 스텟'!AK927*'(참고)타워 스텟 가치'!$X$17,'스테이지별 몬스터 스텟'!AL927*'(참고)타워 스텟 가치'!$Y$17)</f>
        <v>569566.87499999977</v>
      </c>
      <c r="AN927">
        <v>3</v>
      </c>
    </row>
    <row r="928" spans="3:40" x14ac:dyDescent="0.3">
      <c r="C928">
        <v>4</v>
      </c>
      <c r="D928">
        <f t="shared" si="44"/>
        <v>185</v>
      </c>
      <c r="E928" s="52">
        <f>VLOOKUP(D928,'스테이지별 난이도 설정'!B:C,2,0)</f>
        <v>73.999999999999972</v>
      </c>
      <c r="F928" t="str">
        <f t="shared" si="45"/>
        <v>유니크</v>
      </c>
      <c r="G928">
        <f t="shared" si="43"/>
        <v>6</v>
      </c>
      <c r="H928">
        <f>VLOOKUP($F928,'(참고)타워 스텟 가치'!$B$2:$L$6,H$2,0)+(VLOOKUP($F928,'(참고)타워 스텟 가치'!$B$2:$L$6,H$2,0)*$E928)</f>
        <v>1898.4374999999993</v>
      </c>
      <c r="I928">
        <f>VLOOKUP($F928,'(참고)타워 스텟 가치'!$B$2:$L$6,I$2,0)+(VLOOKUP($F928,'(참고)타워 스텟 가치'!$B$2:$L$6,I$2,0)*$E928)</f>
        <v>379.68749999999983</v>
      </c>
      <c r="J928">
        <f>VLOOKUP($F928,'(참고)타워 스텟 가치'!$B$2:$L$6,J$2,0)+(VLOOKUP($F928,'(참고)타워 스텟 가치'!$B$2:$L$6,J$2,0)*$E928)</f>
        <v>374999.99999999988</v>
      </c>
      <c r="K928">
        <f>VLOOKUP($F928,'(참고)타워 스텟 가치'!$B$2:$L$6,K$2,0)+(VLOOKUP($F928,'(참고)타워 스텟 가치'!$B$2:$L$6,K$2,0)*$E928)</f>
        <v>7593.7499999999973</v>
      </c>
      <c r="L928">
        <f>VLOOKUP($F928,'(참고)타워 스텟 가치'!$B$2:$L$6,L$2,0)+(VLOOKUP($F928,'(참고)타워 스텟 가치'!$B$2:$L$6,L$2,0)*$E928)</f>
        <v>126.56249999999996</v>
      </c>
      <c r="M928">
        <f>VLOOKUP($F928,'(참고)타워 스텟 가치'!$B$2:$L$6,M$2,0)+(VLOOKUP($F928,'(참고)타워 스텟 가치'!$B$2:$L$6,M$2,0)*$E928)</f>
        <v>22.499999999999993</v>
      </c>
      <c r="N928">
        <f>VLOOKUP($F928,'(참고)타워 스텟 가치'!$B$2:$L$6,N$2,0)+(VLOOKUP($F928,'(참고)타워 스텟 가치'!$B$2:$L$6,N$2,0)*$E928)</f>
        <v>0</v>
      </c>
      <c r="O928">
        <f>VLOOKUP($F928,'(참고)타워 스텟 가치'!$B$2:$L$6,O$2,0)+(VLOOKUP($F928,'(참고)타워 스텟 가치'!$B$2:$L$6,O$2,0)*$E928)</f>
        <v>0</v>
      </c>
      <c r="P928">
        <f>VLOOKUP($F928,'(참고)타워 스텟 가치'!$B$2:$L$6,P$2,0)+(VLOOKUP($F928,'(참고)타워 스텟 가치'!$B$2:$L$6,P$2,0)*$E928)</f>
        <v>74.999999999999972</v>
      </c>
      <c r="Q928">
        <f>SUM('스테이지별 몬스터 스텟'!H928*'(참고)타워 스텟 가치'!$Q$17,'스테이지별 몬스터 스텟'!I928*'(참고)타워 스텟 가치'!$R$17,'스테이지별 몬스터 스텟'!J928*'(참고)타워 스텟 가치'!$S$17,'스테이지별 몬스터 스텟'!K928*'(참고)타워 스텟 가치'!$T$17,'스테이지별 몬스터 스텟'!L928*'(참고)타워 스텟 가치'!$U$17,'스테이지별 몬스터 스텟'!M928*'(참고)타워 스텟 가치'!$V$17,'스테이지별 몬스터 스텟'!N928*'(참고)타워 스텟 가치'!$W$17,'스테이지별 몬스터 스텟'!O928*'(참고)타워 스텟 가치'!$X$17,'스테이지별 몬스터 스텟'!P928*'(참고)타워 스텟 가치'!$Y$17)</f>
        <v>582479.53124999977</v>
      </c>
      <c r="R928">
        <v>1</v>
      </c>
      <c r="S928">
        <f>VLOOKUP($F928,'(참고)타워 스텟 가치'!$B$7:$L$11,S$2,0)+(VLOOKUP($F928,'(참고)타워 스텟 가치'!$B$7:$L$11,S$2,0)*$E928)</f>
        <v>632.81249999999977</v>
      </c>
      <c r="T928">
        <f>VLOOKUP($F928,'(참고)타워 스텟 가치'!$B$7:$L$11,T$2,0)+(VLOOKUP($F928,'(참고)타워 스텟 가치'!$B$7:$L$11,T$2,0)*$E928)</f>
        <v>1139.0624999999995</v>
      </c>
      <c r="U928">
        <f>VLOOKUP($F928,'(참고)타워 스텟 가치'!$B$7:$L$11,U$2,0)+(VLOOKUP($F928,'(참고)타워 스텟 가치'!$B$7:$L$11,U$2,0)*$E928)</f>
        <v>374999.99999999988</v>
      </c>
      <c r="V928">
        <f>VLOOKUP($F928,'(참고)타워 스텟 가치'!$B$7:$L$11,V$2,0)+(VLOOKUP($F928,'(참고)타워 스텟 가치'!$B$7:$L$11,V$2,0)*$E928)</f>
        <v>7593.7499999999973</v>
      </c>
      <c r="W928">
        <f>VLOOKUP($F928,'(참고)타워 스텟 가치'!$B$7:$L$11,W$2,0)+(VLOOKUP($F928,'(참고)타워 스텟 가치'!$B$7:$L$11,W$2,0)*$E928)</f>
        <v>126.56249999999996</v>
      </c>
      <c r="X928">
        <f>VLOOKUP($F928,'(참고)타워 스텟 가치'!$B$7:$L$11,X$2,0)+(VLOOKUP($F928,'(참고)타워 스텟 가치'!$B$7:$L$11,X$2,0)*$E928)</f>
        <v>22.499999999999993</v>
      </c>
      <c r="Y928">
        <f>VLOOKUP($F928,'(참고)타워 스텟 가치'!$B$7:$L$11,Y$2,0)+(VLOOKUP($F928,'(참고)타워 스텟 가치'!$B$7:$L$11,Y$2,0)*$E928)</f>
        <v>0</v>
      </c>
      <c r="Z928">
        <f>VLOOKUP($F928,'(참고)타워 스텟 가치'!$B$7:$L$11,Z$2,0)+(VLOOKUP($F928,'(참고)타워 스텟 가치'!$B$7:$L$11,Z$2,0)*$E928)</f>
        <v>0</v>
      </c>
      <c r="AA928">
        <f>VLOOKUP($F928,'(참고)타워 스텟 가치'!$B$7:$L$11,AA$2,0)+(VLOOKUP($F928,'(참고)타워 스텟 가치'!$B$7:$L$11,AA$2,0)*$E928)</f>
        <v>74.999999999999972</v>
      </c>
      <c r="AB928">
        <f>SUM('스테이지별 몬스터 스텟'!S928*'(참고)타워 스텟 가치'!$Q$17,'스테이지별 몬스터 스텟'!T928*'(참고)타워 스텟 가치'!$R$17,'스테이지별 몬스터 스텟'!U928*'(참고)타워 스텟 가치'!$S$17,'스테이지별 몬스터 스텟'!V928*'(참고)타워 스텟 가치'!$T$17,'스테이지별 몬스터 스텟'!W928*'(참고)타워 스텟 가치'!$U$17,'스테이지별 몬스터 스텟'!X928*'(참고)타워 스텟 가치'!$V$17,'스테이지별 몬스터 스텟'!Y928*'(참고)타워 스텟 가치'!$W$17,'스테이지별 몬스터 스텟'!Z928*'(참고)타워 스텟 가치'!$X$17,'스테이지별 몬스터 스텟'!AA928*'(참고)타워 스텟 가치'!$Y$17)</f>
        <v>581087.34374999977</v>
      </c>
      <c r="AC928">
        <v>2</v>
      </c>
      <c r="AD928">
        <f>VLOOKUP($F928,'(참고)타워 스텟 가치'!$B$12:$L$16,AD$2,0)+(VLOOKUP($F928,'(참고)타워 스텟 가치'!$B$12:$L$16,AD$2,0)*$E928)</f>
        <v>632.81249999999977</v>
      </c>
      <c r="AE928">
        <f>VLOOKUP($F928,'(참고)타워 스텟 가치'!$B$12:$L$16,AE$2,0)+(VLOOKUP($F928,'(참고)타워 스텟 가치'!$B$12:$L$16,AE$2,0)*$E928)</f>
        <v>759.37499999999966</v>
      </c>
      <c r="AF928">
        <f>VLOOKUP($F928,'(참고)타워 스텟 가치'!$B$12:$L$16,AF$2,0)+(VLOOKUP($F928,'(참고)타워 스텟 가치'!$B$12:$L$16,AF$2,0)*$E928)</f>
        <v>374999.99999999988</v>
      </c>
      <c r="AG928">
        <f>VLOOKUP($F928,'(참고)타워 스텟 가치'!$B$12:$L$16,AG$2,0)+(VLOOKUP($F928,'(참고)타워 스텟 가치'!$B$12:$L$16,AG$2,0)*$E928)</f>
        <v>3796.8749999999986</v>
      </c>
      <c r="AH928">
        <f>VLOOKUP($F928,'(참고)타워 스텟 가치'!$B$12:$L$16,AH$2,0)+(VLOOKUP($F928,'(참고)타워 스텟 가치'!$B$12:$L$16,AH$2,0)*$E928)</f>
        <v>126.56249999999996</v>
      </c>
      <c r="AI928">
        <f>VLOOKUP($F928,'(참고)타워 스텟 가치'!$B$12:$L$16,AI$2,0)+(VLOOKUP($F928,'(참고)타워 스텟 가치'!$B$12:$L$16,AI$2,0)*$E928)</f>
        <v>22.499999999999993</v>
      </c>
      <c r="AJ928">
        <f>VLOOKUP($F928,'(참고)타워 스텟 가치'!$B$12:$L$16,AJ$2,0)+(VLOOKUP($F928,'(참고)타워 스텟 가치'!$B$12:$L$16,AJ$2,0)*$E928)</f>
        <v>0</v>
      </c>
      <c r="AK928">
        <f>VLOOKUP($F928,'(참고)타워 스텟 가치'!$B$12:$L$16,AK$2,0)+(VLOOKUP($F928,'(참고)타워 스텟 가치'!$B$12:$L$16,AK$2,0)*$E928)</f>
        <v>0</v>
      </c>
      <c r="AL928">
        <f>VLOOKUP($F928,'(참고)타워 스텟 가치'!$B$12:$L$16,AL$2,0)+(VLOOKUP($F928,'(참고)타워 스텟 가치'!$B$12:$L$16,AL$2,0)*$E928)</f>
        <v>149.99999999999994</v>
      </c>
      <c r="AM928">
        <f>SUM('스테이지별 몬스터 스텟'!AD928*'(참고)타워 스텟 가치'!$Q$17,'스테이지별 몬스터 스텟'!AE928*'(참고)타워 스텟 가치'!$R$17,'스테이지별 몬스터 스텟'!AF928*'(참고)타워 스텟 가치'!$S$17,'스테이지별 몬스터 스텟'!AG928*'(참고)타워 스텟 가치'!$T$17,'스테이지별 몬스터 스텟'!AH928*'(참고)타워 스텟 가치'!$U$17,'스테이지별 몬스터 스텟'!AI928*'(참고)타워 스텟 가치'!$V$17,'스테이지별 몬스터 스텟'!AJ928*'(참고)타워 스텟 가치'!$W$17,'스테이지별 몬스터 스텟'!AK928*'(참고)타워 스텟 가치'!$X$17,'스테이지별 몬스터 스텟'!AL928*'(참고)타워 스텟 가치'!$Y$17)</f>
        <v>573074.06249999977</v>
      </c>
      <c r="AN928">
        <v>3</v>
      </c>
    </row>
    <row r="929" spans="3:40" x14ac:dyDescent="0.3">
      <c r="C929">
        <v>5</v>
      </c>
      <c r="D929">
        <f t="shared" si="44"/>
        <v>185</v>
      </c>
      <c r="E929" s="52">
        <f>VLOOKUP(D929,'스테이지별 난이도 설정'!B:C,2,0)</f>
        <v>73.999999999999972</v>
      </c>
      <c r="F929" t="str">
        <f t="shared" si="45"/>
        <v>스페셜</v>
      </c>
      <c r="G929">
        <f t="shared" si="43"/>
        <v>6</v>
      </c>
      <c r="H929">
        <f>VLOOKUP($F929,'(참고)타워 스텟 가치'!$B$2:$L$6,H$2,0)+(VLOOKUP($F929,'(참고)타워 스텟 가치'!$B$2:$L$6,H$2,0)*$E929)</f>
        <v>2847.6562499999991</v>
      </c>
      <c r="I929">
        <f>VLOOKUP($F929,'(참고)타워 스텟 가치'!$B$2:$L$6,I$2,0)+(VLOOKUP($F929,'(참고)타워 스텟 가치'!$B$2:$L$6,I$2,0)*$E929)</f>
        <v>569.53124999999977</v>
      </c>
      <c r="J929">
        <f>VLOOKUP($F929,'(참고)타워 스텟 가치'!$B$2:$L$6,J$2,0)+(VLOOKUP($F929,'(참고)타워 스텟 가치'!$B$2:$L$6,J$2,0)*$E929)</f>
        <v>374999.99999999988</v>
      </c>
      <c r="K929">
        <f>VLOOKUP($F929,'(참고)타워 스텟 가치'!$B$2:$L$6,K$2,0)+(VLOOKUP($F929,'(참고)타워 스텟 가치'!$B$2:$L$6,K$2,0)*$E929)</f>
        <v>11390.624999999996</v>
      </c>
      <c r="L929">
        <f>VLOOKUP($F929,'(참고)타워 스텟 가치'!$B$2:$L$6,L$2,0)+(VLOOKUP($F929,'(참고)타워 스텟 가치'!$B$2:$L$6,L$2,0)*$E929)</f>
        <v>189.84374999999991</v>
      </c>
      <c r="M929">
        <f>VLOOKUP($F929,'(참고)타워 스텟 가치'!$B$2:$L$6,M$2,0)+(VLOOKUP($F929,'(참고)타워 스텟 가치'!$B$2:$L$6,M$2,0)*$E929)</f>
        <v>22.499999999999993</v>
      </c>
      <c r="N929">
        <f>VLOOKUP($F929,'(참고)타워 스텟 가치'!$B$2:$L$6,N$2,0)+(VLOOKUP($F929,'(참고)타워 스텟 가치'!$B$2:$L$6,N$2,0)*$E929)</f>
        <v>0</v>
      </c>
      <c r="O929">
        <f>VLOOKUP($F929,'(참고)타워 스텟 가치'!$B$2:$L$6,O$2,0)+(VLOOKUP($F929,'(참고)타워 스텟 가치'!$B$2:$L$6,O$2,0)*$E929)</f>
        <v>0</v>
      </c>
      <c r="P929">
        <f>VLOOKUP($F929,'(참고)타워 스텟 가치'!$B$2:$L$6,P$2,0)+(VLOOKUP($F929,'(참고)타워 스텟 가치'!$B$2:$L$6,P$2,0)*$E929)</f>
        <v>74.999999999999972</v>
      </c>
      <c r="Q929">
        <f>SUM('스테이지별 몬스터 스텟'!H929*'(참고)타워 스텟 가치'!$Q$17,'스테이지별 몬스터 스텟'!I929*'(참고)타워 스텟 가치'!$R$17,'스테이지별 몬스터 스텟'!J929*'(참고)타워 스텟 가치'!$S$17,'스테이지별 몬스터 스텟'!K929*'(참고)타워 스텟 가치'!$T$17,'스테이지별 몬스터 스텟'!L929*'(참고)타워 스텟 가치'!$U$17,'스테이지별 몬스터 스텟'!M929*'(참고)타워 스텟 가치'!$V$17,'스테이지별 몬스터 스텟'!N929*'(참고)타워 스텟 가치'!$W$17,'스테이지별 몬스터 스텟'!O929*'(참고)타워 스텟 가치'!$X$17,'스테이지별 몬스터 스텟'!P929*'(참고)타워 스텟 가치'!$Y$17)</f>
        <v>592383.04687499977</v>
      </c>
      <c r="R929">
        <v>1</v>
      </c>
      <c r="S929">
        <f>VLOOKUP($F929,'(참고)타워 스텟 가치'!$B$7:$L$11,S$2,0)+(VLOOKUP($F929,'(참고)타워 스텟 가치'!$B$7:$L$11,S$2,0)*$E929)</f>
        <v>949.21874999999966</v>
      </c>
      <c r="T929">
        <f>VLOOKUP($F929,'(참고)타워 스텟 가치'!$B$7:$L$11,T$2,0)+(VLOOKUP($F929,'(참고)타워 스텟 가치'!$B$7:$L$11,T$2,0)*$E929)</f>
        <v>1708.5937499999993</v>
      </c>
      <c r="U929">
        <f>VLOOKUP($F929,'(참고)타워 스텟 가치'!$B$7:$L$11,U$2,0)+(VLOOKUP($F929,'(참고)타워 스텟 가치'!$B$7:$L$11,U$2,0)*$E929)</f>
        <v>374999.99999999988</v>
      </c>
      <c r="V929">
        <f>VLOOKUP($F929,'(참고)타워 스텟 가치'!$B$7:$L$11,V$2,0)+(VLOOKUP($F929,'(참고)타워 스텟 가치'!$B$7:$L$11,V$2,0)*$E929)</f>
        <v>11390.624999999996</v>
      </c>
      <c r="W929">
        <f>VLOOKUP($F929,'(참고)타워 스텟 가치'!$B$7:$L$11,W$2,0)+(VLOOKUP($F929,'(참고)타워 스텟 가치'!$B$7:$L$11,W$2,0)*$E929)</f>
        <v>189.84374999999991</v>
      </c>
      <c r="X929">
        <f>VLOOKUP($F929,'(참고)타워 스텟 가치'!$B$7:$L$11,X$2,0)+(VLOOKUP($F929,'(참고)타워 스텟 가치'!$B$7:$L$11,X$2,0)*$E929)</f>
        <v>22.499999999999993</v>
      </c>
      <c r="Y929">
        <f>VLOOKUP($F929,'(참고)타워 스텟 가치'!$B$7:$L$11,Y$2,0)+(VLOOKUP($F929,'(참고)타워 스텟 가치'!$B$7:$L$11,Y$2,0)*$E929)</f>
        <v>0</v>
      </c>
      <c r="Z929">
        <f>VLOOKUP($F929,'(참고)타워 스텟 가치'!$B$7:$L$11,Z$2,0)+(VLOOKUP($F929,'(참고)타워 스텟 가치'!$B$7:$L$11,Z$2,0)*$E929)</f>
        <v>0</v>
      </c>
      <c r="AA929">
        <f>VLOOKUP($F929,'(참고)타워 스텟 가치'!$B$7:$L$11,AA$2,0)+(VLOOKUP($F929,'(참고)타워 스텟 가치'!$B$7:$L$11,AA$2,0)*$E929)</f>
        <v>74.999999999999972</v>
      </c>
      <c r="AB929">
        <f>SUM('스테이지별 몬스터 스텟'!S929*'(참고)타워 스텟 가치'!$Q$17,'스테이지별 몬스터 스텟'!T929*'(참고)타워 스텟 가치'!$R$17,'스테이지별 몬스터 스텟'!U929*'(참고)타워 스텟 가치'!$S$17,'스테이지별 몬스터 스텟'!V929*'(참고)타워 스텟 가치'!$T$17,'스테이지별 몬스터 스텟'!W929*'(참고)타워 스텟 가치'!$U$17,'스테이지별 몬스터 스텟'!X929*'(참고)타워 스텟 가치'!$V$17,'스테이지별 몬스터 스텟'!Y929*'(참고)타워 스텟 가치'!$W$17,'스테이지별 몬스터 스텟'!Z929*'(참고)타워 스텟 가치'!$X$17,'스테이지별 몬스터 스텟'!AA929*'(참고)타워 스텟 가치'!$Y$17)</f>
        <v>590294.76562499977</v>
      </c>
      <c r="AC929">
        <v>2</v>
      </c>
      <c r="AD929">
        <f>VLOOKUP($F929,'(참고)타워 스텟 가치'!$B$12:$L$16,AD$2,0)+(VLOOKUP($F929,'(참고)타워 스텟 가치'!$B$12:$L$16,AD$2,0)*$E929)</f>
        <v>949.21874999999966</v>
      </c>
      <c r="AE929">
        <f>VLOOKUP($F929,'(참고)타워 스텟 가치'!$B$12:$L$16,AE$2,0)+(VLOOKUP($F929,'(참고)타워 스텟 가치'!$B$12:$L$16,AE$2,0)*$E929)</f>
        <v>1139.0624999999995</v>
      </c>
      <c r="AF929">
        <f>VLOOKUP($F929,'(참고)타워 스텟 가치'!$B$12:$L$16,AF$2,0)+(VLOOKUP($F929,'(참고)타워 스텟 가치'!$B$12:$L$16,AF$2,0)*$E929)</f>
        <v>374999.99999999988</v>
      </c>
      <c r="AG929">
        <f>VLOOKUP($F929,'(참고)타워 스텟 가치'!$B$12:$L$16,AG$2,0)+(VLOOKUP($F929,'(참고)타워 스텟 가치'!$B$12:$L$16,AG$2,0)*$E929)</f>
        <v>5695.3124999999982</v>
      </c>
      <c r="AH929">
        <f>VLOOKUP($F929,'(참고)타워 스텟 가치'!$B$12:$L$16,AH$2,0)+(VLOOKUP($F929,'(참고)타워 스텟 가치'!$B$12:$L$16,AH$2,0)*$E929)</f>
        <v>189.84374999999991</v>
      </c>
      <c r="AI929">
        <f>VLOOKUP($F929,'(참고)타워 스텟 가치'!$B$12:$L$16,AI$2,0)+(VLOOKUP($F929,'(참고)타워 스텟 가치'!$B$12:$L$16,AI$2,0)*$E929)</f>
        <v>22.499999999999993</v>
      </c>
      <c r="AJ929">
        <f>VLOOKUP($F929,'(참고)타워 스텟 가치'!$B$12:$L$16,AJ$2,0)+(VLOOKUP($F929,'(참고)타워 스텟 가치'!$B$12:$L$16,AJ$2,0)*$E929)</f>
        <v>0</v>
      </c>
      <c r="AK929">
        <f>VLOOKUP($F929,'(참고)타워 스텟 가치'!$B$12:$L$16,AK$2,0)+(VLOOKUP($F929,'(참고)타워 스텟 가치'!$B$12:$L$16,AK$2,0)*$E929)</f>
        <v>0</v>
      </c>
      <c r="AL929">
        <f>VLOOKUP($F929,'(참고)타워 스텟 가치'!$B$12:$L$16,AL$2,0)+(VLOOKUP($F929,'(참고)타워 스텟 가치'!$B$12:$L$16,AL$2,0)*$E929)</f>
        <v>149.99999999999994</v>
      </c>
      <c r="AM929">
        <f>SUM('스테이지별 몬스터 스텟'!AD929*'(참고)타워 스텟 가치'!$Q$17,'스테이지별 몬스터 스텟'!AE929*'(참고)타워 스텟 가치'!$R$17,'스테이지별 몬스터 스텟'!AF929*'(참고)타워 스텟 가치'!$S$17,'스테이지별 몬스터 스텟'!AG929*'(참고)타워 스텟 가치'!$T$17,'스테이지별 몬스터 스텟'!AH929*'(참고)타워 스텟 가치'!$U$17,'스테이지별 몬스터 스텟'!AI929*'(참고)타워 스텟 가치'!$V$17,'스테이지별 몬스터 스텟'!AJ929*'(참고)타워 스텟 가치'!$W$17,'스테이지별 몬스터 스텟'!AK929*'(참고)타워 스텟 가치'!$X$17,'스테이지별 몬스터 스텟'!AL929*'(참고)타워 스텟 가치'!$Y$17)</f>
        <v>578199.84374999977</v>
      </c>
      <c r="AN929">
        <v>3</v>
      </c>
    </row>
    <row r="930" spans="3:40" x14ac:dyDescent="0.3">
      <c r="C930">
        <v>1</v>
      </c>
      <c r="D930">
        <f t="shared" si="44"/>
        <v>186</v>
      </c>
      <c r="E930" s="52">
        <f>VLOOKUP(D930,'스테이지별 난이도 설정'!B:C,2,0)</f>
        <v>74.399999999999977</v>
      </c>
      <c r="F930" t="str">
        <f t="shared" si="45"/>
        <v>일반</v>
      </c>
      <c r="G930">
        <f t="shared" si="43"/>
        <v>6</v>
      </c>
      <c r="H930">
        <f>VLOOKUP($F930,'(참고)타워 스텟 가치'!$B$2:$L$6,H$2,0)+(VLOOKUP($F930,'(참고)타워 스텟 가치'!$B$2:$L$6,H$2,0)*$E930)</f>
        <v>565.49999999999977</v>
      </c>
      <c r="I930">
        <f>VLOOKUP($F930,'(참고)타워 스텟 가치'!$B$2:$L$6,I$2,0)+(VLOOKUP($F930,'(참고)타워 스텟 가치'!$B$2:$L$6,I$2,0)*$E930)</f>
        <v>113.09999999999997</v>
      </c>
      <c r="J930">
        <f>VLOOKUP($F930,'(참고)타워 스텟 가치'!$B$2:$L$6,J$2,0)+(VLOOKUP($F930,'(참고)타워 스텟 가치'!$B$2:$L$6,J$2,0)*$E930)</f>
        <v>376999.99999999988</v>
      </c>
      <c r="K930">
        <f>VLOOKUP($F930,'(참고)타워 스텟 가치'!$B$2:$L$6,K$2,0)+(VLOOKUP($F930,'(참고)타워 스텟 가치'!$B$2:$L$6,K$2,0)*$E930)</f>
        <v>2261.9999999999991</v>
      </c>
      <c r="L930">
        <f>VLOOKUP($F930,'(참고)타워 스텟 가치'!$B$2:$L$6,L$2,0)+(VLOOKUP($F930,'(참고)타워 스텟 가치'!$B$2:$L$6,L$2,0)*$E930)</f>
        <v>37.699999999999989</v>
      </c>
      <c r="M930">
        <f>VLOOKUP($F930,'(참고)타워 스텟 가치'!$B$2:$L$6,M$2,0)+(VLOOKUP($F930,'(참고)타워 스텟 가치'!$B$2:$L$6,M$2,0)*$E930)</f>
        <v>22.619999999999994</v>
      </c>
      <c r="N930">
        <f>VLOOKUP($F930,'(참고)타워 스텟 가치'!$B$2:$L$6,N$2,0)+(VLOOKUP($F930,'(참고)타워 스텟 가치'!$B$2:$L$6,N$2,0)*$E930)</f>
        <v>0</v>
      </c>
      <c r="O930">
        <f>VLOOKUP($F930,'(참고)타워 스텟 가치'!$B$2:$L$6,O$2,0)+(VLOOKUP($F930,'(참고)타워 스텟 가치'!$B$2:$L$6,O$2,0)*$E930)</f>
        <v>0</v>
      </c>
      <c r="P930">
        <f>VLOOKUP($F930,'(참고)타워 스텟 가치'!$B$2:$L$6,P$2,0)+(VLOOKUP($F930,'(참고)타워 스텟 가치'!$B$2:$L$6,P$2,0)*$E930)</f>
        <v>52.779999999999987</v>
      </c>
      <c r="Q930">
        <f>SUM('스테이지별 몬스터 스텟'!H930*'(참고)타워 스텟 가치'!$Q$17,'스테이지별 몬스터 스텟'!I930*'(참고)타워 스텟 가치'!$R$17,'스테이지별 몬스터 스텟'!J930*'(참고)타워 스텟 가치'!$S$17,'스테이지별 몬스터 스텟'!K930*'(참고)타워 스텟 가치'!$T$17,'스테이지별 몬스터 스텟'!L930*'(참고)타워 스텟 가치'!$U$17,'스테이지별 몬스터 스텟'!M930*'(참고)타워 스텟 가치'!$V$17,'스테이지별 몬스터 스텟'!N930*'(참고)타워 스텟 가치'!$W$17,'스테이지별 몬스터 스텟'!O930*'(참고)타워 스텟 가치'!$X$17,'스테이지별 몬스터 스텟'!P930*'(참고)타워 스텟 가치'!$Y$17)</f>
        <v>571528.22999999986</v>
      </c>
      <c r="R930">
        <v>1</v>
      </c>
      <c r="S930">
        <f>VLOOKUP($F930,'(참고)타워 스텟 가치'!$B$7:$L$11,S$2,0)+(VLOOKUP($F930,'(참고)타워 스텟 가치'!$B$7:$L$11,S$2,0)*$E930)</f>
        <v>188.49999999999994</v>
      </c>
      <c r="T930">
        <f>VLOOKUP($F930,'(참고)타워 스텟 가치'!$B$7:$L$11,T$2,0)+(VLOOKUP($F930,'(참고)타워 스텟 가치'!$B$7:$L$11,T$2,0)*$E930)</f>
        <v>339.2999999999999</v>
      </c>
      <c r="U930">
        <f>VLOOKUP($F930,'(참고)타워 스텟 가치'!$B$7:$L$11,U$2,0)+(VLOOKUP($F930,'(참고)타워 스텟 가치'!$B$7:$L$11,U$2,0)*$E930)</f>
        <v>376999.99999999988</v>
      </c>
      <c r="V930">
        <f>VLOOKUP($F930,'(참고)타워 스텟 가치'!$B$7:$L$11,V$2,0)+(VLOOKUP($F930,'(참고)타워 스텟 가치'!$B$7:$L$11,V$2,0)*$E930)</f>
        <v>2261.9999999999991</v>
      </c>
      <c r="W930">
        <f>VLOOKUP($F930,'(참고)타워 스텟 가치'!$B$7:$L$11,W$2,0)+(VLOOKUP($F930,'(참고)타워 스텟 가치'!$B$7:$L$11,W$2,0)*$E930)</f>
        <v>37.699999999999989</v>
      </c>
      <c r="X930">
        <f>VLOOKUP($F930,'(참고)타워 스텟 가치'!$B$7:$L$11,X$2,0)+(VLOOKUP($F930,'(참고)타워 스텟 가치'!$B$7:$L$11,X$2,0)*$E930)</f>
        <v>22.619999999999994</v>
      </c>
      <c r="Y930">
        <f>VLOOKUP($F930,'(참고)타워 스텟 가치'!$B$7:$L$11,Y$2,0)+(VLOOKUP($F930,'(참고)타워 스텟 가치'!$B$7:$L$11,Y$2,0)*$E930)</f>
        <v>0</v>
      </c>
      <c r="Z930">
        <f>VLOOKUP($F930,'(참고)타워 스텟 가치'!$B$7:$L$11,Z$2,0)+(VLOOKUP($F930,'(참고)타워 스텟 가치'!$B$7:$L$11,Z$2,0)*$E930)</f>
        <v>0</v>
      </c>
      <c r="AA930">
        <f>VLOOKUP($F930,'(참고)타워 스텟 가치'!$B$7:$L$11,AA$2,0)+(VLOOKUP($F930,'(참고)타워 스텟 가치'!$B$7:$L$11,AA$2,0)*$E930)</f>
        <v>52.779999999999987</v>
      </c>
      <c r="AB930">
        <f>SUM('스테이지별 몬스터 스텟'!S930*'(참고)타워 스텟 가치'!$Q$17,'스테이지별 몬스터 스텟'!T930*'(참고)타워 스텟 가치'!$R$17,'스테이지별 몬스터 스텟'!U930*'(참고)타워 스텟 가치'!$S$17,'스테이지별 몬스터 스텟'!V930*'(참고)타워 스텟 가치'!$T$17,'스테이지별 몬스터 스텟'!W930*'(참고)타워 스텟 가치'!$U$17,'스테이지별 몬스터 스텟'!X930*'(참고)타워 스텟 가치'!$V$17,'스테이지별 몬스터 스텟'!Y930*'(참고)타워 스텟 가치'!$W$17,'스테이지별 몬스터 스텟'!Z930*'(참고)타워 스텟 가치'!$X$17,'스테이지별 몬스터 스텟'!AA930*'(참고)타워 스텟 가치'!$Y$17)</f>
        <v>571113.5299999998</v>
      </c>
      <c r="AC930">
        <v>2</v>
      </c>
      <c r="AD930">
        <f>VLOOKUP($F930,'(참고)타워 스텟 가치'!$B$12:$L$16,AD$2,0)+(VLOOKUP($F930,'(참고)타워 스텟 가치'!$B$12:$L$16,AD$2,0)*$E930)</f>
        <v>188.49999999999994</v>
      </c>
      <c r="AE930">
        <f>VLOOKUP($F930,'(참고)타워 스텟 가치'!$B$12:$L$16,AE$2,0)+(VLOOKUP($F930,'(참고)타워 스텟 가치'!$B$12:$L$16,AE$2,0)*$E930)</f>
        <v>226.19999999999993</v>
      </c>
      <c r="AF930">
        <f>VLOOKUP($F930,'(참고)타워 스텟 가치'!$B$12:$L$16,AF$2,0)+(VLOOKUP($F930,'(참고)타워 스텟 가치'!$B$12:$L$16,AF$2,0)*$E930)</f>
        <v>376999.99999999988</v>
      </c>
      <c r="AG930">
        <f>VLOOKUP($F930,'(참고)타워 스텟 가치'!$B$12:$L$16,AG$2,0)+(VLOOKUP($F930,'(참고)타워 스텟 가치'!$B$12:$L$16,AG$2,0)*$E930)</f>
        <v>1130.9999999999995</v>
      </c>
      <c r="AH930">
        <f>VLOOKUP($F930,'(참고)타워 스텟 가치'!$B$12:$L$16,AH$2,0)+(VLOOKUP($F930,'(참고)타워 스텟 가치'!$B$12:$L$16,AH$2,0)*$E930)</f>
        <v>37.699999999999989</v>
      </c>
      <c r="AI930">
        <f>VLOOKUP($F930,'(참고)타워 스텟 가치'!$B$12:$L$16,AI$2,0)+(VLOOKUP($F930,'(참고)타워 스텟 가치'!$B$12:$L$16,AI$2,0)*$E930)</f>
        <v>22.619999999999994</v>
      </c>
      <c r="AJ930">
        <f>VLOOKUP($F930,'(참고)타워 스텟 가치'!$B$12:$L$16,AJ$2,0)+(VLOOKUP($F930,'(참고)타워 스텟 가치'!$B$12:$L$16,AJ$2,0)*$E930)</f>
        <v>0</v>
      </c>
      <c r="AK930">
        <f>VLOOKUP($F930,'(참고)타워 스텟 가치'!$B$12:$L$16,AK$2,0)+(VLOOKUP($F930,'(참고)타워 스텟 가치'!$B$12:$L$16,AK$2,0)*$E930)</f>
        <v>0</v>
      </c>
      <c r="AL930">
        <f>VLOOKUP($F930,'(참고)타워 스텟 가치'!$B$12:$L$16,AL$2,0)+(VLOOKUP($F930,'(참고)타워 스텟 가치'!$B$12:$L$16,AL$2,0)*$E930)</f>
        <v>105.55999999999997</v>
      </c>
      <c r="AM930">
        <f>SUM('스테이지별 몬스터 스텟'!AD930*'(참고)타워 스텟 가치'!$Q$17,'스테이지별 몬스터 스텟'!AE930*'(참고)타워 스텟 가치'!$R$17,'스테이지별 몬스터 스텟'!AF930*'(참고)타워 스텟 가치'!$S$17,'스테이지별 몬스터 스텟'!AG930*'(참고)타워 스텟 가치'!$T$17,'스테이지별 몬스터 스텟'!AH930*'(참고)타워 스텟 가치'!$U$17,'스테이지별 몬스터 스텟'!AI930*'(참고)타워 스텟 가치'!$V$17,'스테이지별 몬스터 스텟'!AJ930*'(참고)타워 스텟 가치'!$W$17,'스테이지별 몬스터 스텟'!AK930*'(참고)타워 스텟 가치'!$X$17,'스테이지별 몬스터 스텟'!AL930*'(참고)타워 스텟 가치'!$Y$17)</f>
        <v>568787.43999999983</v>
      </c>
      <c r="AN930">
        <v>3</v>
      </c>
    </row>
    <row r="931" spans="3:40" x14ac:dyDescent="0.3">
      <c r="C931">
        <v>2</v>
      </c>
      <c r="D931">
        <f t="shared" si="44"/>
        <v>186</v>
      </c>
      <c r="E931" s="52">
        <f>VLOOKUP(D931,'스테이지별 난이도 설정'!B:C,2,0)</f>
        <v>74.399999999999977</v>
      </c>
      <c r="F931" t="str">
        <f t="shared" si="45"/>
        <v>레어</v>
      </c>
      <c r="G931">
        <f t="shared" si="43"/>
        <v>6</v>
      </c>
      <c r="H931">
        <f>VLOOKUP($F931,'(참고)타워 스텟 가치'!$B$2:$L$6,H$2,0)+(VLOOKUP($F931,'(참고)타워 스텟 가치'!$B$2:$L$6,H$2,0)*$E931)</f>
        <v>848.24999999999977</v>
      </c>
      <c r="I931">
        <f>VLOOKUP($F931,'(참고)타워 스텟 가치'!$B$2:$L$6,I$2,0)+(VLOOKUP($F931,'(참고)타워 스텟 가치'!$B$2:$L$6,I$2,0)*$E931)</f>
        <v>169.64999999999995</v>
      </c>
      <c r="J931">
        <f>VLOOKUP($F931,'(참고)타워 스텟 가치'!$B$2:$L$6,J$2,0)+(VLOOKUP($F931,'(참고)타워 스텟 가치'!$B$2:$L$6,J$2,0)*$E931)</f>
        <v>376999.99999999988</v>
      </c>
      <c r="K931">
        <f>VLOOKUP($F931,'(참고)타워 스텟 가치'!$B$2:$L$6,K$2,0)+(VLOOKUP($F931,'(참고)타워 스텟 가치'!$B$2:$L$6,K$2,0)*$E931)</f>
        <v>3392.9999999999991</v>
      </c>
      <c r="L931">
        <f>VLOOKUP($F931,'(참고)타워 스텟 가치'!$B$2:$L$6,L$2,0)+(VLOOKUP($F931,'(참고)타워 스텟 가치'!$B$2:$L$6,L$2,0)*$E931)</f>
        <v>56.549999999999983</v>
      </c>
      <c r="M931">
        <f>VLOOKUP($F931,'(참고)타워 스텟 가치'!$B$2:$L$6,M$2,0)+(VLOOKUP($F931,'(참고)타워 스텟 가치'!$B$2:$L$6,M$2,0)*$E931)</f>
        <v>22.619999999999994</v>
      </c>
      <c r="N931">
        <f>VLOOKUP($F931,'(참고)타워 스텟 가치'!$B$2:$L$6,N$2,0)+(VLOOKUP($F931,'(참고)타워 스텟 가치'!$B$2:$L$6,N$2,0)*$E931)</f>
        <v>0</v>
      </c>
      <c r="O931">
        <f>VLOOKUP($F931,'(참고)타워 스텟 가치'!$B$2:$L$6,O$2,0)+(VLOOKUP($F931,'(참고)타워 스텟 가치'!$B$2:$L$6,O$2,0)*$E931)</f>
        <v>0</v>
      </c>
      <c r="P931">
        <f>VLOOKUP($F931,'(참고)타워 스텟 가치'!$B$2:$L$6,P$2,0)+(VLOOKUP($F931,'(참고)타워 스텟 가치'!$B$2:$L$6,P$2,0)*$E931)</f>
        <v>52.779999999999987</v>
      </c>
      <c r="Q931">
        <f>SUM('스테이지별 몬스터 스텟'!H931*'(참고)타워 스텟 가치'!$Q$17,'스테이지별 몬스터 스텟'!I931*'(참고)타워 스텟 가치'!$R$17,'스테이지별 몬스터 스텟'!J931*'(참고)타워 스텟 가치'!$S$17,'스테이지별 몬스터 스텟'!K931*'(참고)타워 스텟 가치'!$T$17,'스테이지별 몬스터 스텟'!L931*'(참고)타워 스텟 가치'!$U$17,'스테이지별 몬스터 스텟'!M931*'(참고)타워 스텟 가치'!$V$17,'스테이지별 몬스터 스텟'!N931*'(참고)타워 스텟 가치'!$W$17,'스테이지별 몬스터 스텟'!O931*'(참고)타워 스텟 가치'!$X$17,'스테이지별 몬스터 스텟'!P931*'(참고)타워 스텟 가치'!$Y$17)</f>
        <v>574478.25499999977</v>
      </c>
      <c r="R931">
        <v>1</v>
      </c>
      <c r="S931">
        <f>VLOOKUP($F931,'(참고)타워 스텟 가치'!$B$7:$L$11,S$2,0)+(VLOOKUP($F931,'(참고)타워 스텟 가치'!$B$7:$L$11,S$2,0)*$E931)</f>
        <v>282.74999999999989</v>
      </c>
      <c r="T931">
        <f>VLOOKUP($F931,'(참고)타워 스텟 가치'!$B$7:$L$11,T$2,0)+(VLOOKUP($F931,'(참고)타워 스텟 가치'!$B$7:$L$11,T$2,0)*$E931)</f>
        <v>508.94999999999982</v>
      </c>
      <c r="U931">
        <f>VLOOKUP($F931,'(참고)타워 스텟 가치'!$B$7:$L$11,U$2,0)+(VLOOKUP($F931,'(참고)타워 스텟 가치'!$B$7:$L$11,U$2,0)*$E931)</f>
        <v>376999.99999999988</v>
      </c>
      <c r="V931">
        <f>VLOOKUP($F931,'(참고)타워 스텟 가치'!$B$7:$L$11,V$2,0)+(VLOOKUP($F931,'(참고)타워 스텟 가치'!$B$7:$L$11,V$2,0)*$E931)</f>
        <v>3392.9999999999991</v>
      </c>
      <c r="W931">
        <f>VLOOKUP($F931,'(참고)타워 스텟 가치'!$B$7:$L$11,W$2,0)+(VLOOKUP($F931,'(참고)타워 스텟 가치'!$B$7:$L$11,W$2,0)*$E931)</f>
        <v>56.549999999999983</v>
      </c>
      <c r="X931">
        <f>VLOOKUP($F931,'(참고)타워 스텟 가치'!$B$7:$L$11,X$2,0)+(VLOOKUP($F931,'(참고)타워 스텟 가치'!$B$7:$L$11,X$2,0)*$E931)</f>
        <v>22.619999999999994</v>
      </c>
      <c r="Y931">
        <f>VLOOKUP($F931,'(참고)타워 스텟 가치'!$B$7:$L$11,Y$2,0)+(VLOOKUP($F931,'(참고)타워 스텟 가치'!$B$7:$L$11,Y$2,0)*$E931)</f>
        <v>0</v>
      </c>
      <c r="Z931">
        <f>VLOOKUP($F931,'(참고)타워 스텟 가치'!$B$7:$L$11,Z$2,0)+(VLOOKUP($F931,'(참고)타워 스텟 가치'!$B$7:$L$11,Z$2,0)*$E931)</f>
        <v>0</v>
      </c>
      <c r="AA931">
        <f>VLOOKUP($F931,'(참고)타워 스텟 가치'!$B$7:$L$11,AA$2,0)+(VLOOKUP($F931,'(참고)타워 스텟 가치'!$B$7:$L$11,AA$2,0)*$E931)</f>
        <v>52.779999999999987</v>
      </c>
      <c r="AB931">
        <f>SUM('스테이지별 몬스터 스텟'!S931*'(참고)타워 스텟 가치'!$Q$17,'스테이지별 몬스터 스텟'!T931*'(참고)타워 스텟 가치'!$R$17,'스테이지별 몬스터 스텟'!U931*'(참고)타워 스텟 가치'!$S$17,'스테이지별 몬스터 스텟'!V931*'(참고)타워 스텟 가치'!$T$17,'스테이지별 몬스터 스텟'!W931*'(참고)타워 스텟 가치'!$U$17,'스테이지별 몬스터 스텟'!X931*'(참고)타워 스텟 가치'!$V$17,'스테이지별 몬스터 스텟'!Y931*'(참고)타워 스텟 가치'!$W$17,'스테이지별 몬스터 스텟'!Z931*'(참고)타워 스텟 가치'!$X$17,'스테이지별 몬스터 스텟'!AA931*'(참고)타워 스텟 가치'!$Y$17)</f>
        <v>573856.20499999984</v>
      </c>
      <c r="AC931">
        <v>2</v>
      </c>
      <c r="AD931">
        <f>VLOOKUP($F931,'(참고)타워 스텟 가치'!$B$12:$L$16,AD$2,0)+(VLOOKUP($F931,'(참고)타워 스텟 가치'!$B$12:$L$16,AD$2,0)*$E931)</f>
        <v>282.74999999999989</v>
      </c>
      <c r="AE931">
        <f>VLOOKUP($F931,'(참고)타워 스텟 가치'!$B$12:$L$16,AE$2,0)+(VLOOKUP($F931,'(참고)타워 스텟 가치'!$B$12:$L$16,AE$2,0)*$E931)</f>
        <v>339.2999999999999</v>
      </c>
      <c r="AF931">
        <f>VLOOKUP($F931,'(참고)타워 스텟 가치'!$B$12:$L$16,AF$2,0)+(VLOOKUP($F931,'(참고)타워 스텟 가치'!$B$12:$L$16,AF$2,0)*$E931)</f>
        <v>376999.99999999988</v>
      </c>
      <c r="AG931">
        <f>VLOOKUP($F931,'(참고)타워 스텟 가치'!$B$12:$L$16,AG$2,0)+(VLOOKUP($F931,'(참고)타워 스텟 가치'!$B$12:$L$16,AG$2,0)*$E931)</f>
        <v>1696.4999999999995</v>
      </c>
      <c r="AH931">
        <f>VLOOKUP($F931,'(참고)타워 스텟 가치'!$B$12:$L$16,AH$2,0)+(VLOOKUP($F931,'(참고)타워 스텟 가치'!$B$12:$L$16,AH$2,0)*$E931)</f>
        <v>56.549999999999983</v>
      </c>
      <c r="AI931">
        <f>VLOOKUP($F931,'(참고)타워 스텟 가치'!$B$12:$L$16,AI$2,0)+(VLOOKUP($F931,'(참고)타워 스텟 가치'!$B$12:$L$16,AI$2,0)*$E931)</f>
        <v>22.619999999999994</v>
      </c>
      <c r="AJ931">
        <f>VLOOKUP($F931,'(참고)타워 스텟 가치'!$B$12:$L$16,AJ$2,0)+(VLOOKUP($F931,'(참고)타워 스텟 가치'!$B$12:$L$16,AJ$2,0)*$E931)</f>
        <v>0</v>
      </c>
      <c r="AK931">
        <f>VLOOKUP($F931,'(참고)타워 스텟 가치'!$B$12:$L$16,AK$2,0)+(VLOOKUP($F931,'(참고)타워 스텟 가치'!$B$12:$L$16,AK$2,0)*$E931)</f>
        <v>0</v>
      </c>
      <c r="AL931">
        <f>VLOOKUP($F931,'(참고)타워 스텟 가치'!$B$12:$L$16,AL$2,0)+(VLOOKUP($F931,'(참고)타워 스텟 가치'!$B$12:$L$16,AL$2,0)*$E931)</f>
        <v>105.55999999999997</v>
      </c>
      <c r="AM931">
        <f>SUM('스테이지별 몬스터 스텟'!AD931*'(참고)타워 스텟 가치'!$Q$17,'스테이지별 몬스터 스텟'!AE931*'(참고)타워 스텟 가치'!$R$17,'스테이지별 몬스터 스텟'!AF931*'(참고)타워 스텟 가치'!$S$17,'스테이지별 몬스터 스텟'!AG931*'(참고)타워 스텟 가치'!$T$17,'스테이지별 몬스터 스텟'!AH931*'(참고)타워 스텟 가치'!$U$17,'스테이지별 몬스터 스텟'!AI931*'(참고)타워 스텟 가치'!$V$17,'스테이지별 몬스터 스텟'!AJ931*'(참고)타워 스텟 가치'!$W$17,'스테이지별 몬스터 스텟'!AK931*'(참고)타워 스텟 가치'!$X$17,'스테이지별 몬스터 스텟'!AL931*'(참고)타워 스텟 가치'!$Y$17)</f>
        <v>570314.28999999969</v>
      </c>
      <c r="AN931">
        <v>3</v>
      </c>
    </row>
    <row r="932" spans="3:40" x14ac:dyDescent="0.3">
      <c r="C932">
        <v>3</v>
      </c>
      <c r="D932">
        <f t="shared" si="44"/>
        <v>186</v>
      </c>
      <c r="E932" s="52">
        <f>VLOOKUP(D932,'스테이지별 난이도 설정'!B:C,2,0)</f>
        <v>74.399999999999977</v>
      </c>
      <c r="F932" t="str">
        <f t="shared" si="45"/>
        <v>에픽</v>
      </c>
      <c r="G932">
        <f t="shared" si="43"/>
        <v>6</v>
      </c>
      <c r="H932">
        <f>VLOOKUP($F932,'(참고)타워 스텟 가치'!$B$2:$L$6,H$2,0)+(VLOOKUP($F932,'(참고)타워 스텟 가치'!$B$2:$L$6,H$2,0)*$E932)</f>
        <v>1272.3749999999995</v>
      </c>
      <c r="I932">
        <f>VLOOKUP($F932,'(참고)타워 스텟 가치'!$B$2:$L$6,I$2,0)+(VLOOKUP($F932,'(참고)타워 스텟 가치'!$B$2:$L$6,I$2,0)*$E932)</f>
        <v>254.47499999999991</v>
      </c>
      <c r="J932">
        <f>VLOOKUP($F932,'(참고)타워 스텟 가치'!$B$2:$L$6,J$2,0)+(VLOOKUP($F932,'(참고)타워 스텟 가치'!$B$2:$L$6,J$2,0)*$E932)</f>
        <v>376999.99999999988</v>
      </c>
      <c r="K932">
        <f>VLOOKUP($F932,'(참고)타워 스텟 가치'!$B$2:$L$6,K$2,0)+(VLOOKUP($F932,'(참고)타워 스텟 가치'!$B$2:$L$6,K$2,0)*$E932)</f>
        <v>5089.4999999999982</v>
      </c>
      <c r="L932">
        <f>VLOOKUP($F932,'(참고)타워 스텟 가치'!$B$2:$L$6,L$2,0)+(VLOOKUP($F932,'(참고)타워 스텟 가치'!$B$2:$L$6,L$2,0)*$E932)</f>
        <v>84.824999999999974</v>
      </c>
      <c r="M932">
        <f>VLOOKUP($F932,'(참고)타워 스텟 가치'!$B$2:$L$6,M$2,0)+(VLOOKUP($F932,'(참고)타워 스텟 가치'!$B$2:$L$6,M$2,0)*$E932)</f>
        <v>22.619999999999994</v>
      </c>
      <c r="N932">
        <f>VLOOKUP($F932,'(참고)타워 스텟 가치'!$B$2:$L$6,N$2,0)+(VLOOKUP($F932,'(참고)타워 스텟 가치'!$B$2:$L$6,N$2,0)*$E932)</f>
        <v>0</v>
      </c>
      <c r="O932">
        <f>VLOOKUP($F932,'(참고)타워 스텟 가치'!$B$2:$L$6,O$2,0)+(VLOOKUP($F932,'(참고)타워 스텟 가치'!$B$2:$L$6,O$2,0)*$E932)</f>
        <v>0</v>
      </c>
      <c r="P932">
        <f>VLOOKUP($F932,'(참고)타워 스텟 가치'!$B$2:$L$6,P$2,0)+(VLOOKUP($F932,'(참고)타워 스텟 가치'!$B$2:$L$6,P$2,0)*$E932)</f>
        <v>52.779999999999987</v>
      </c>
      <c r="Q932">
        <f>SUM('스테이지별 몬스터 스텟'!H932*'(참고)타워 스텟 가치'!$Q$17,'스테이지별 몬스터 스텟'!I932*'(참고)타워 스텟 가치'!$R$17,'스테이지별 몬스터 스텟'!J932*'(참고)타워 스텟 가치'!$S$17,'스테이지별 몬스터 스텟'!K932*'(참고)타워 스텟 가치'!$T$17,'스테이지별 몬스터 스텟'!L932*'(참고)타워 스텟 가치'!$U$17,'스테이지별 몬스터 스텟'!M932*'(참고)타워 스텟 가치'!$V$17,'스테이지별 몬스터 스텟'!N932*'(참고)타워 스텟 가치'!$W$17,'스테이지별 몬스터 스텟'!O932*'(참고)타워 스텟 가치'!$X$17,'스테이지별 몬스터 스텟'!P932*'(참고)타워 스텟 가치'!$Y$17)</f>
        <v>578903.29249999986</v>
      </c>
      <c r="R932">
        <v>1</v>
      </c>
      <c r="S932">
        <f>VLOOKUP($F932,'(참고)타워 스텟 가치'!$B$7:$L$11,S$2,0)+(VLOOKUP($F932,'(참고)타워 스텟 가치'!$B$7:$L$11,S$2,0)*$E932)</f>
        <v>424.12499999999989</v>
      </c>
      <c r="T932">
        <f>VLOOKUP($F932,'(참고)타워 스텟 가치'!$B$7:$L$11,T$2,0)+(VLOOKUP($F932,'(참고)타워 스텟 가치'!$B$7:$L$11,T$2,0)*$E932)</f>
        <v>763.42499999999973</v>
      </c>
      <c r="U932">
        <f>VLOOKUP($F932,'(참고)타워 스텟 가치'!$B$7:$L$11,U$2,0)+(VLOOKUP($F932,'(참고)타워 스텟 가치'!$B$7:$L$11,U$2,0)*$E932)</f>
        <v>376999.99999999988</v>
      </c>
      <c r="V932">
        <f>VLOOKUP($F932,'(참고)타워 스텟 가치'!$B$7:$L$11,V$2,0)+(VLOOKUP($F932,'(참고)타워 스텟 가치'!$B$7:$L$11,V$2,0)*$E932)</f>
        <v>5089.4999999999982</v>
      </c>
      <c r="W932">
        <f>VLOOKUP($F932,'(참고)타워 스텟 가치'!$B$7:$L$11,W$2,0)+(VLOOKUP($F932,'(참고)타워 스텟 가치'!$B$7:$L$11,W$2,0)*$E932)</f>
        <v>84.824999999999974</v>
      </c>
      <c r="X932">
        <f>VLOOKUP($F932,'(참고)타워 스텟 가치'!$B$7:$L$11,X$2,0)+(VLOOKUP($F932,'(참고)타워 스텟 가치'!$B$7:$L$11,X$2,0)*$E932)</f>
        <v>22.619999999999994</v>
      </c>
      <c r="Y932">
        <f>VLOOKUP($F932,'(참고)타워 스텟 가치'!$B$7:$L$11,Y$2,0)+(VLOOKUP($F932,'(참고)타워 스텟 가치'!$B$7:$L$11,Y$2,0)*$E932)</f>
        <v>0</v>
      </c>
      <c r="Z932">
        <f>VLOOKUP($F932,'(참고)타워 스텟 가치'!$B$7:$L$11,Z$2,0)+(VLOOKUP($F932,'(참고)타워 스텟 가치'!$B$7:$L$11,Z$2,0)*$E932)</f>
        <v>0</v>
      </c>
      <c r="AA932">
        <f>VLOOKUP($F932,'(참고)타워 스텟 가치'!$B$7:$L$11,AA$2,0)+(VLOOKUP($F932,'(참고)타워 스텟 가치'!$B$7:$L$11,AA$2,0)*$E932)</f>
        <v>52.779999999999987</v>
      </c>
      <c r="AB932">
        <f>SUM('스테이지별 몬스터 스텟'!S932*'(참고)타워 스텟 가치'!$Q$17,'스테이지별 몬스터 스텟'!T932*'(참고)타워 스텟 가치'!$R$17,'스테이지별 몬스터 스텟'!U932*'(참고)타워 스텟 가치'!$S$17,'스테이지별 몬스터 스텟'!V932*'(참고)타워 스텟 가치'!$T$17,'스테이지별 몬스터 스텟'!W932*'(참고)타워 스텟 가치'!$U$17,'스테이지별 몬스터 스텟'!X932*'(참고)타워 스텟 가치'!$V$17,'스테이지별 몬스터 스텟'!Y932*'(참고)타워 스텟 가치'!$W$17,'스테이지별 몬스터 스텟'!Z932*'(참고)타워 스텟 가치'!$X$17,'스테이지별 몬스터 스텟'!AA932*'(참고)타워 스텟 가치'!$Y$17)</f>
        <v>577970.2174999998</v>
      </c>
      <c r="AC932">
        <v>2</v>
      </c>
      <c r="AD932">
        <f>VLOOKUP($F932,'(참고)타워 스텟 가치'!$B$12:$L$16,AD$2,0)+(VLOOKUP($F932,'(참고)타워 스텟 가치'!$B$12:$L$16,AD$2,0)*$E932)</f>
        <v>424.12499999999989</v>
      </c>
      <c r="AE932">
        <f>VLOOKUP($F932,'(참고)타워 스텟 가치'!$B$12:$L$16,AE$2,0)+(VLOOKUP($F932,'(참고)타워 스텟 가치'!$B$12:$L$16,AE$2,0)*$E932)</f>
        <v>508.94999999999982</v>
      </c>
      <c r="AF932">
        <f>VLOOKUP($F932,'(참고)타워 스텟 가치'!$B$12:$L$16,AF$2,0)+(VLOOKUP($F932,'(참고)타워 스텟 가치'!$B$12:$L$16,AF$2,0)*$E932)</f>
        <v>376999.99999999988</v>
      </c>
      <c r="AG932">
        <f>VLOOKUP($F932,'(참고)타워 스텟 가치'!$B$12:$L$16,AG$2,0)+(VLOOKUP($F932,'(참고)타워 스텟 가치'!$B$12:$L$16,AG$2,0)*$E932)</f>
        <v>2544.7499999999991</v>
      </c>
      <c r="AH932">
        <f>VLOOKUP($F932,'(참고)타워 스텟 가치'!$B$12:$L$16,AH$2,0)+(VLOOKUP($F932,'(참고)타워 스텟 가치'!$B$12:$L$16,AH$2,0)*$E932)</f>
        <v>84.824999999999974</v>
      </c>
      <c r="AI932">
        <f>VLOOKUP($F932,'(참고)타워 스텟 가치'!$B$12:$L$16,AI$2,0)+(VLOOKUP($F932,'(참고)타워 스텟 가치'!$B$12:$L$16,AI$2,0)*$E932)</f>
        <v>22.619999999999994</v>
      </c>
      <c r="AJ932">
        <f>VLOOKUP($F932,'(참고)타워 스텟 가치'!$B$12:$L$16,AJ$2,0)+(VLOOKUP($F932,'(참고)타워 스텟 가치'!$B$12:$L$16,AJ$2,0)*$E932)</f>
        <v>0</v>
      </c>
      <c r="AK932">
        <f>VLOOKUP($F932,'(참고)타워 스텟 가치'!$B$12:$L$16,AK$2,0)+(VLOOKUP($F932,'(참고)타워 스텟 가치'!$B$12:$L$16,AK$2,0)*$E932)</f>
        <v>0</v>
      </c>
      <c r="AL932">
        <f>VLOOKUP($F932,'(참고)타워 스텟 가치'!$B$12:$L$16,AL$2,0)+(VLOOKUP($F932,'(참고)타워 스텟 가치'!$B$12:$L$16,AL$2,0)*$E932)</f>
        <v>105.55999999999997</v>
      </c>
      <c r="AM932">
        <f>SUM('스테이지별 몬스터 스텟'!AD932*'(참고)타워 스텟 가치'!$Q$17,'스테이지별 몬스터 스텟'!AE932*'(참고)타워 스텟 가치'!$R$17,'스테이지별 몬스터 스텟'!AF932*'(참고)타워 스텟 가치'!$S$17,'스테이지별 몬스터 스텟'!AG932*'(참고)타워 스텟 가치'!$T$17,'스테이지별 몬스터 스텟'!AH932*'(참고)타워 스텟 가치'!$U$17,'스테이지별 몬스터 스텟'!AI932*'(참고)타워 스텟 가치'!$V$17,'스테이지별 몬스터 스텟'!AJ932*'(참고)타워 스텟 가치'!$W$17,'스테이지별 몬스터 스텟'!AK932*'(참고)타워 스텟 가치'!$X$17,'스테이지별 몬스터 스텟'!AL932*'(참고)타워 스텟 가치'!$Y$17)</f>
        <v>572604.56499999983</v>
      </c>
      <c r="AN932">
        <v>3</v>
      </c>
    </row>
    <row r="933" spans="3:40" x14ac:dyDescent="0.3">
      <c r="C933">
        <v>4</v>
      </c>
      <c r="D933">
        <f t="shared" si="44"/>
        <v>186</v>
      </c>
      <c r="E933" s="52">
        <f>VLOOKUP(D933,'스테이지별 난이도 설정'!B:C,2,0)</f>
        <v>74.399999999999977</v>
      </c>
      <c r="F933" t="str">
        <f t="shared" si="45"/>
        <v>유니크</v>
      </c>
      <c r="G933">
        <f t="shared" si="43"/>
        <v>6</v>
      </c>
      <c r="H933">
        <f>VLOOKUP($F933,'(참고)타워 스텟 가치'!$B$2:$L$6,H$2,0)+(VLOOKUP($F933,'(참고)타워 스텟 가치'!$B$2:$L$6,H$2,0)*$E933)</f>
        <v>1908.5624999999993</v>
      </c>
      <c r="I933">
        <f>VLOOKUP($F933,'(참고)타워 스텟 가치'!$B$2:$L$6,I$2,0)+(VLOOKUP($F933,'(참고)타워 스텟 가치'!$B$2:$L$6,I$2,0)*$E933)</f>
        <v>381.71249999999986</v>
      </c>
      <c r="J933">
        <f>VLOOKUP($F933,'(참고)타워 스텟 가치'!$B$2:$L$6,J$2,0)+(VLOOKUP($F933,'(참고)타워 스텟 가치'!$B$2:$L$6,J$2,0)*$E933)</f>
        <v>376999.99999999988</v>
      </c>
      <c r="K933">
        <f>VLOOKUP($F933,'(참고)타워 스텟 가치'!$B$2:$L$6,K$2,0)+(VLOOKUP($F933,'(참고)타워 스텟 가치'!$B$2:$L$6,K$2,0)*$E933)</f>
        <v>7634.2499999999973</v>
      </c>
      <c r="L933">
        <f>VLOOKUP($F933,'(참고)타워 스텟 가치'!$B$2:$L$6,L$2,0)+(VLOOKUP($F933,'(참고)타워 스텟 가치'!$B$2:$L$6,L$2,0)*$E933)</f>
        <v>127.23749999999995</v>
      </c>
      <c r="M933">
        <f>VLOOKUP($F933,'(참고)타워 스텟 가치'!$B$2:$L$6,M$2,0)+(VLOOKUP($F933,'(참고)타워 스텟 가치'!$B$2:$L$6,M$2,0)*$E933)</f>
        <v>22.619999999999994</v>
      </c>
      <c r="N933">
        <f>VLOOKUP($F933,'(참고)타워 스텟 가치'!$B$2:$L$6,N$2,0)+(VLOOKUP($F933,'(참고)타워 스텟 가치'!$B$2:$L$6,N$2,0)*$E933)</f>
        <v>0</v>
      </c>
      <c r="O933">
        <f>VLOOKUP($F933,'(참고)타워 스텟 가치'!$B$2:$L$6,O$2,0)+(VLOOKUP($F933,'(참고)타워 스텟 가치'!$B$2:$L$6,O$2,0)*$E933)</f>
        <v>0</v>
      </c>
      <c r="P933">
        <f>VLOOKUP($F933,'(참고)타워 스텟 가치'!$B$2:$L$6,P$2,0)+(VLOOKUP($F933,'(참고)타워 스텟 가치'!$B$2:$L$6,P$2,0)*$E933)</f>
        <v>75.399999999999977</v>
      </c>
      <c r="Q933">
        <f>SUM('스테이지별 몬스터 스텟'!H933*'(참고)타워 스텟 가치'!$Q$17,'스테이지별 몬스터 스텟'!I933*'(참고)타워 스텟 가치'!$R$17,'스테이지별 몬스터 스텟'!J933*'(참고)타워 스텟 가치'!$S$17,'스테이지별 몬스터 스텟'!K933*'(참고)타워 스텟 가치'!$T$17,'스테이지별 몬스터 스텟'!L933*'(참고)타워 스텟 가치'!$U$17,'스테이지별 몬스터 스텟'!M933*'(참고)타워 스텟 가치'!$V$17,'스테이지별 몬스터 스텟'!N933*'(참고)타워 스텟 가치'!$W$17,'스테이지별 몬스터 스텟'!O933*'(참고)타워 스텟 가치'!$X$17,'스테이지별 몬스터 스텟'!P933*'(참고)타워 스텟 가치'!$Y$17)</f>
        <v>585586.08874999976</v>
      </c>
      <c r="R933">
        <v>1</v>
      </c>
      <c r="S933">
        <f>VLOOKUP($F933,'(참고)타워 스텟 가치'!$B$7:$L$11,S$2,0)+(VLOOKUP($F933,'(참고)타워 스텟 가치'!$B$7:$L$11,S$2,0)*$E933)</f>
        <v>636.18749999999977</v>
      </c>
      <c r="T933">
        <f>VLOOKUP($F933,'(참고)타워 스텟 가치'!$B$7:$L$11,T$2,0)+(VLOOKUP($F933,'(참고)타워 스텟 가치'!$B$7:$L$11,T$2,0)*$E933)</f>
        <v>1145.1374999999996</v>
      </c>
      <c r="U933">
        <f>VLOOKUP($F933,'(참고)타워 스텟 가치'!$B$7:$L$11,U$2,0)+(VLOOKUP($F933,'(참고)타워 스텟 가치'!$B$7:$L$11,U$2,0)*$E933)</f>
        <v>376999.99999999988</v>
      </c>
      <c r="V933">
        <f>VLOOKUP($F933,'(참고)타워 스텟 가치'!$B$7:$L$11,V$2,0)+(VLOOKUP($F933,'(참고)타워 스텟 가치'!$B$7:$L$11,V$2,0)*$E933)</f>
        <v>7634.2499999999973</v>
      </c>
      <c r="W933">
        <f>VLOOKUP($F933,'(참고)타워 스텟 가치'!$B$7:$L$11,W$2,0)+(VLOOKUP($F933,'(참고)타워 스텟 가치'!$B$7:$L$11,W$2,0)*$E933)</f>
        <v>127.23749999999995</v>
      </c>
      <c r="X933">
        <f>VLOOKUP($F933,'(참고)타워 스텟 가치'!$B$7:$L$11,X$2,0)+(VLOOKUP($F933,'(참고)타워 스텟 가치'!$B$7:$L$11,X$2,0)*$E933)</f>
        <v>22.619999999999994</v>
      </c>
      <c r="Y933">
        <f>VLOOKUP($F933,'(참고)타워 스텟 가치'!$B$7:$L$11,Y$2,0)+(VLOOKUP($F933,'(참고)타워 스텟 가치'!$B$7:$L$11,Y$2,0)*$E933)</f>
        <v>0</v>
      </c>
      <c r="Z933">
        <f>VLOOKUP($F933,'(참고)타워 스텟 가치'!$B$7:$L$11,Z$2,0)+(VLOOKUP($F933,'(참고)타워 스텟 가치'!$B$7:$L$11,Z$2,0)*$E933)</f>
        <v>0</v>
      </c>
      <c r="AA933">
        <f>VLOOKUP($F933,'(참고)타워 스텟 가치'!$B$7:$L$11,AA$2,0)+(VLOOKUP($F933,'(참고)타워 스텟 가치'!$B$7:$L$11,AA$2,0)*$E933)</f>
        <v>75.399999999999977</v>
      </c>
      <c r="AB933">
        <f>SUM('스테이지별 몬스터 스텟'!S933*'(참고)타워 스텟 가치'!$Q$17,'스테이지별 몬스터 스텟'!T933*'(참고)타워 스텟 가치'!$R$17,'스테이지별 몬스터 스텟'!U933*'(참고)타워 스텟 가치'!$S$17,'스테이지별 몬스터 스텟'!V933*'(참고)타워 스텟 가치'!$T$17,'스테이지별 몬스터 스텟'!W933*'(참고)타워 스텟 가치'!$U$17,'스테이지별 몬스터 스텟'!X933*'(참고)타워 스텟 가치'!$V$17,'스테이지별 몬스터 스텟'!Y933*'(참고)타워 스텟 가치'!$W$17,'스테이지별 몬스터 스텟'!Z933*'(참고)타워 스텟 가치'!$X$17,'스테이지별 몬스터 스텟'!AA933*'(참고)타워 스텟 가치'!$Y$17)</f>
        <v>584186.47624999983</v>
      </c>
      <c r="AC933">
        <v>2</v>
      </c>
      <c r="AD933">
        <f>VLOOKUP($F933,'(참고)타워 스텟 가치'!$B$12:$L$16,AD$2,0)+(VLOOKUP($F933,'(참고)타워 스텟 가치'!$B$12:$L$16,AD$2,0)*$E933)</f>
        <v>636.18749999999977</v>
      </c>
      <c r="AE933">
        <f>VLOOKUP($F933,'(참고)타워 스텟 가치'!$B$12:$L$16,AE$2,0)+(VLOOKUP($F933,'(참고)타워 스텟 가치'!$B$12:$L$16,AE$2,0)*$E933)</f>
        <v>763.42499999999973</v>
      </c>
      <c r="AF933">
        <f>VLOOKUP($F933,'(참고)타워 스텟 가치'!$B$12:$L$16,AF$2,0)+(VLOOKUP($F933,'(참고)타워 스텟 가치'!$B$12:$L$16,AF$2,0)*$E933)</f>
        <v>376999.99999999988</v>
      </c>
      <c r="AG933">
        <f>VLOOKUP($F933,'(참고)타워 스텟 가치'!$B$12:$L$16,AG$2,0)+(VLOOKUP($F933,'(참고)타워 스텟 가치'!$B$12:$L$16,AG$2,0)*$E933)</f>
        <v>3817.1249999999986</v>
      </c>
      <c r="AH933">
        <f>VLOOKUP($F933,'(참고)타워 스텟 가치'!$B$12:$L$16,AH$2,0)+(VLOOKUP($F933,'(참고)타워 스텟 가치'!$B$12:$L$16,AH$2,0)*$E933)</f>
        <v>127.23749999999995</v>
      </c>
      <c r="AI933">
        <f>VLOOKUP($F933,'(참고)타워 스텟 가치'!$B$12:$L$16,AI$2,0)+(VLOOKUP($F933,'(참고)타워 스텟 가치'!$B$12:$L$16,AI$2,0)*$E933)</f>
        <v>22.619999999999994</v>
      </c>
      <c r="AJ933">
        <f>VLOOKUP($F933,'(참고)타워 스텟 가치'!$B$12:$L$16,AJ$2,0)+(VLOOKUP($F933,'(참고)타워 스텟 가치'!$B$12:$L$16,AJ$2,0)*$E933)</f>
        <v>0</v>
      </c>
      <c r="AK933">
        <f>VLOOKUP($F933,'(참고)타워 스텟 가치'!$B$12:$L$16,AK$2,0)+(VLOOKUP($F933,'(참고)타워 스텟 가치'!$B$12:$L$16,AK$2,0)*$E933)</f>
        <v>0</v>
      </c>
      <c r="AL933">
        <f>VLOOKUP($F933,'(참고)타워 스텟 가치'!$B$12:$L$16,AL$2,0)+(VLOOKUP($F933,'(참고)타워 스텟 가치'!$B$12:$L$16,AL$2,0)*$E933)</f>
        <v>150.79999999999995</v>
      </c>
      <c r="AM933">
        <f>SUM('스테이지별 몬스터 스텟'!AD933*'(참고)타워 스텟 가치'!$Q$17,'스테이지별 몬스터 스텟'!AE933*'(참고)타워 스텟 가치'!$R$17,'스테이지별 몬스터 스텟'!AF933*'(참고)타워 스텟 가치'!$S$17,'스테이지별 몬스터 스텟'!AG933*'(참고)타워 스텟 가치'!$T$17,'스테이지별 몬스터 스텟'!AH933*'(참고)타워 스텟 가치'!$U$17,'스테이지별 몬스터 스텟'!AI933*'(참고)타워 스텟 가치'!$V$17,'스테이지별 몬스터 스텟'!AJ933*'(참고)타워 스텟 가치'!$W$17,'스테이지별 몬스터 스텟'!AK933*'(참고)타워 스텟 가치'!$X$17,'스테이지별 몬스터 스텟'!AL933*'(참고)타워 스텟 가치'!$Y$17)</f>
        <v>576130.45749999967</v>
      </c>
      <c r="AN933">
        <v>3</v>
      </c>
    </row>
    <row r="934" spans="3:40" x14ac:dyDescent="0.3">
      <c r="C934">
        <v>5</v>
      </c>
      <c r="D934">
        <f t="shared" si="44"/>
        <v>186</v>
      </c>
      <c r="E934" s="52">
        <f>VLOOKUP(D934,'스테이지별 난이도 설정'!B:C,2,0)</f>
        <v>74.399999999999977</v>
      </c>
      <c r="F934" t="str">
        <f t="shared" si="45"/>
        <v>스페셜</v>
      </c>
      <c r="G934">
        <f t="shared" si="43"/>
        <v>6</v>
      </c>
      <c r="H934">
        <f>VLOOKUP($F934,'(참고)타워 스텟 가치'!$B$2:$L$6,H$2,0)+(VLOOKUP($F934,'(참고)타워 스텟 가치'!$B$2:$L$6,H$2,0)*$E934)</f>
        <v>2862.8437499999991</v>
      </c>
      <c r="I934">
        <f>VLOOKUP($F934,'(참고)타워 스텟 가치'!$B$2:$L$6,I$2,0)+(VLOOKUP($F934,'(참고)타워 스텟 가치'!$B$2:$L$6,I$2,0)*$E934)</f>
        <v>572.5687499999998</v>
      </c>
      <c r="J934">
        <f>VLOOKUP($F934,'(참고)타워 스텟 가치'!$B$2:$L$6,J$2,0)+(VLOOKUP($F934,'(참고)타워 스텟 가치'!$B$2:$L$6,J$2,0)*$E934)</f>
        <v>376999.99999999988</v>
      </c>
      <c r="K934">
        <f>VLOOKUP($F934,'(참고)타워 스텟 가치'!$B$2:$L$6,K$2,0)+(VLOOKUP($F934,'(참고)타워 스텟 가치'!$B$2:$L$6,K$2,0)*$E934)</f>
        <v>11451.374999999996</v>
      </c>
      <c r="L934">
        <f>VLOOKUP($F934,'(참고)타워 스텟 가치'!$B$2:$L$6,L$2,0)+(VLOOKUP($F934,'(참고)타워 스텟 가치'!$B$2:$L$6,L$2,0)*$E934)</f>
        <v>190.85624999999993</v>
      </c>
      <c r="M934">
        <f>VLOOKUP($F934,'(참고)타워 스텟 가치'!$B$2:$L$6,M$2,0)+(VLOOKUP($F934,'(참고)타워 스텟 가치'!$B$2:$L$6,M$2,0)*$E934)</f>
        <v>22.619999999999994</v>
      </c>
      <c r="N934">
        <f>VLOOKUP($F934,'(참고)타워 스텟 가치'!$B$2:$L$6,N$2,0)+(VLOOKUP($F934,'(참고)타워 스텟 가치'!$B$2:$L$6,N$2,0)*$E934)</f>
        <v>0</v>
      </c>
      <c r="O934">
        <f>VLOOKUP($F934,'(참고)타워 스텟 가치'!$B$2:$L$6,O$2,0)+(VLOOKUP($F934,'(참고)타워 스텟 가치'!$B$2:$L$6,O$2,0)*$E934)</f>
        <v>0</v>
      </c>
      <c r="P934">
        <f>VLOOKUP($F934,'(참고)타워 스텟 가치'!$B$2:$L$6,P$2,0)+(VLOOKUP($F934,'(참고)타워 스텟 가치'!$B$2:$L$6,P$2,0)*$E934)</f>
        <v>75.399999999999977</v>
      </c>
      <c r="Q934">
        <f>SUM('스테이지별 몬스터 스텟'!H934*'(참고)타워 스텟 가치'!$Q$17,'스테이지별 몬스터 스텟'!I934*'(참고)타워 스텟 가치'!$R$17,'스테이지별 몬스터 스텟'!J934*'(참고)타워 스텟 가치'!$S$17,'스테이지별 몬스터 스텟'!K934*'(참고)타워 스텟 가치'!$T$17,'스테이지별 몬스터 스텟'!L934*'(참고)타워 스텟 가치'!$U$17,'스테이지별 몬스터 스텟'!M934*'(참고)타워 스텟 가치'!$V$17,'스테이지별 몬스터 스텟'!N934*'(참고)타워 스텟 가치'!$W$17,'스테이지별 몬스터 스텟'!O934*'(참고)타워 스텟 가치'!$X$17,'스테이지별 몬스터 스텟'!P934*'(참고)타워 스텟 가치'!$Y$17)</f>
        <v>595542.42312499986</v>
      </c>
      <c r="R934">
        <v>1</v>
      </c>
      <c r="S934">
        <f>VLOOKUP($F934,'(참고)타워 스텟 가치'!$B$7:$L$11,S$2,0)+(VLOOKUP($F934,'(참고)타워 스텟 가치'!$B$7:$L$11,S$2,0)*$E934)</f>
        <v>954.28124999999966</v>
      </c>
      <c r="T934">
        <f>VLOOKUP($F934,'(참고)타워 스텟 가치'!$B$7:$L$11,T$2,0)+(VLOOKUP($F934,'(참고)타워 스텟 가치'!$B$7:$L$11,T$2,0)*$E934)</f>
        <v>1717.7062499999995</v>
      </c>
      <c r="U934">
        <f>VLOOKUP($F934,'(참고)타워 스텟 가치'!$B$7:$L$11,U$2,0)+(VLOOKUP($F934,'(참고)타워 스텟 가치'!$B$7:$L$11,U$2,0)*$E934)</f>
        <v>376999.99999999988</v>
      </c>
      <c r="V934">
        <f>VLOOKUP($F934,'(참고)타워 스텟 가치'!$B$7:$L$11,V$2,0)+(VLOOKUP($F934,'(참고)타워 스텟 가치'!$B$7:$L$11,V$2,0)*$E934)</f>
        <v>11451.374999999996</v>
      </c>
      <c r="W934">
        <f>VLOOKUP($F934,'(참고)타워 스텟 가치'!$B$7:$L$11,W$2,0)+(VLOOKUP($F934,'(참고)타워 스텟 가치'!$B$7:$L$11,W$2,0)*$E934)</f>
        <v>190.85624999999993</v>
      </c>
      <c r="X934">
        <f>VLOOKUP($F934,'(참고)타워 스텟 가치'!$B$7:$L$11,X$2,0)+(VLOOKUP($F934,'(참고)타워 스텟 가치'!$B$7:$L$11,X$2,0)*$E934)</f>
        <v>22.619999999999994</v>
      </c>
      <c r="Y934">
        <f>VLOOKUP($F934,'(참고)타워 스텟 가치'!$B$7:$L$11,Y$2,0)+(VLOOKUP($F934,'(참고)타워 스텟 가치'!$B$7:$L$11,Y$2,0)*$E934)</f>
        <v>0</v>
      </c>
      <c r="Z934">
        <f>VLOOKUP($F934,'(참고)타워 스텟 가치'!$B$7:$L$11,Z$2,0)+(VLOOKUP($F934,'(참고)타워 스텟 가치'!$B$7:$L$11,Z$2,0)*$E934)</f>
        <v>0</v>
      </c>
      <c r="AA934">
        <f>VLOOKUP($F934,'(참고)타워 스텟 가치'!$B$7:$L$11,AA$2,0)+(VLOOKUP($F934,'(참고)타워 스텟 가치'!$B$7:$L$11,AA$2,0)*$E934)</f>
        <v>75.399999999999977</v>
      </c>
      <c r="AB934">
        <f>SUM('스테이지별 몬스터 스텟'!S934*'(참고)타워 스텟 가치'!$Q$17,'스테이지별 몬스터 스텟'!T934*'(참고)타워 스텟 가치'!$R$17,'스테이지별 몬스터 스텟'!U934*'(참고)타워 스텟 가치'!$S$17,'스테이지별 몬스터 스텟'!V934*'(참고)타워 스텟 가치'!$T$17,'스테이지별 몬스터 스텟'!W934*'(참고)타워 스텟 가치'!$U$17,'스테이지별 몬스터 스텟'!X934*'(참고)타워 스텟 가치'!$V$17,'스테이지별 몬스터 스텟'!Y934*'(참고)타워 스텟 가치'!$W$17,'스테이지별 몬스터 스텟'!Z934*'(참고)타워 스텟 가치'!$X$17,'스테이지별 몬스터 스텟'!AA934*'(참고)타워 스텟 가치'!$Y$17)</f>
        <v>593443.00437499979</v>
      </c>
      <c r="AC934">
        <v>2</v>
      </c>
      <c r="AD934">
        <f>VLOOKUP($F934,'(참고)타워 스텟 가치'!$B$12:$L$16,AD$2,0)+(VLOOKUP($F934,'(참고)타워 스텟 가치'!$B$12:$L$16,AD$2,0)*$E934)</f>
        <v>954.28124999999966</v>
      </c>
      <c r="AE934">
        <f>VLOOKUP($F934,'(참고)타워 스텟 가치'!$B$12:$L$16,AE$2,0)+(VLOOKUP($F934,'(참고)타워 스텟 가치'!$B$12:$L$16,AE$2,0)*$E934)</f>
        <v>1145.1374999999996</v>
      </c>
      <c r="AF934">
        <f>VLOOKUP($F934,'(참고)타워 스텟 가치'!$B$12:$L$16,AF$2,0)+(VLOOKUP($F934,'(참고)타워 스텟 가치'!$B$12:$L$16,AF$2,0)*$E934)</f>
        <v>376999.99999999988</v>
      </c>
      <c r="AG934">
        <f>VLOOKUP($F934,'(참고)타워 스텟 가치'!$B$12:$L$16,AG$2,0)+(VLOOKUP($F934,'(참고)타워 스텟 가치'!$B$12:$L$16,AG$2,0)*$E934)</f>
        <v>5725.6874999999982</v>
      </c>
      <c r="AH934">
        <f>VLOOKUP($F934,'(참고)타워 스텟 가치'!$B$12:$L$16,AH$2,0)+(VLOOKUP($F934,'(참고)타워 스텟 가치'!$B$12:$L$16,AH$2,0)*$E934)</f>
        <v>190.85624999999993</v>
      </c>
      <c r="AI934">
        <f>VLOOKUP($F934,'(참고)타워 스텟 가치'!$B$12:$L$16,AI$2,0)+(VLOOKUP($F934,'(참고)타워 스텟 가치'!$B$12:$L$16,AI$2,0)*$E934)</f>
        <v>22.619999999999994</v>
      </c>
      <c r="AJ934">
        <f>VLOOKUP($F934,'(참고)타워 스텟 가치'!$B$12:$L$16,AJ$2,0)+(VLOOKUP($F934,'(참고)타워 스텟 가치'!$B$12:$L$16,AJ$2,0)*$E934)</f>
        <v>0</v>
      </c>
      <c r="AK934">
        <f>VLOOKUP($F934,'(참고)타워 스텟 가치'!$B$12:$L$16,AK$2,0)+(VLOOKUP($F934,'(참고)타워 스텟 가치'!$B$12:$L$16,AK$2,0)*$E934)</f>
        <v>0</v>
      </c>
      <c r="AL934">
        <f>VLOOKUP($F934,'(참고)타워 스텟 가치'!$B$12:$L$16,AL$2,0)+(VLOOKUP($F934,'(참고)타워 스텟 가치'!$B$12:$L$16,AL$2,0)*$E934)</f>
        <v>150.79999999999995</v>
      </c>
      <c r="AM934">
        <f>SUM('스테이지별 몬스터 스텟'!AD934*'(참고)타워 스텟 가치'!$Q$17,'스테이지별 몬스터 스텟'!AE934*'(참고)타워 스텟 가치'!$R$17,'스테이지별 몬스터 스텟'!AF934*'(참고)타워 스텟 가치'!$S$17,'스테이지별 몬스터 스텟'!AG934*'(참고)타워 스텟 가치'!$T$17,'스테이지별 몬스터 스텟'!AH934*'(참고)타워 스텟 가치'!$U$17,'스테이지별 몬스터 스텟'!AI934*'(참고)타워 스텟 가치'!$V$17,'스테이지별 몬스터 스텟'!AJ934*'(참고)타워 스텟 가치'!$W$17,'스테이지별 몬스터 스텟'!AK934*'(참고)타워 스텟 가치'!$X$17,'스테이지별 몬스터 스텟'!AL934*'(참고)타워 스텟 가치'!$Y$17)</f>
        <v>581283.57624999981</v>
      </c>
      <c r="AN934">
        <v>3</v>
      </c>
    </row>
    <row r="935" spans="3:40" x14ac:dyDescent="0.3">
      <c r="C935">
        <v>1</v>
      </c>
      <c r="D935">
        <f t="shared" si="44"/>
        <v>187</v>
      </c>
      <c r="E935" s="52">
        <f>VLOOKUP(D935,'스테이지별 난이도 설정'!B:C,2,0)</f>
        <v>74.799999999999983</v>
      </c>
      <c r="F935" t="str">
        <f t="shared" si="45"/>
        <v>일반</v>
      </c>
      <c r="G935">
        <f t="shared" si="43"/>
        <v>6</v>
      </c>
      <c r="H935">
        <f>VLOOKUP($F935,'(참고)타워 스텟 가치'!$B$2:$L$6,H$2,0)+(VLOOKUP($F935,'(참고)타워 스텟 가치'!$B$2:$L$6,H$2,0)*$E935)</f>
        <v>568.49999999999989</v>
      </c>
      <c r="I935">
        <f>VLOOKUP($F935,'(참고)타워 스텟 가치'!$B$2:$L$6,I$2,0)+(VLOOKUP($F935,'(참고)타워 스텟 가치'!$B$2:$L$6,I$2,0)*$E935)</f>
        <v>113.69999999999997</v>
      </c>
      <c r="J935">
        <f>VLOOKUP($F935,'(참고)타워 스텟 가치'!$B$2:$L$6,J$2,0)+(VLOOKUP($F935,'(참고)타워 스텟 가치'!$B$2:$L$6,J$2,0)*$E935)</f>
        <v>378999.99999999994</v>
      </c>
      <c r="K935">
        <f>VLOOKUP($F935,'(참고)타워 스텟 가치'!$B$2:$L$6,K$2,0)+(VLOOKUP($F935,'(참고)타워 스텟 가치'!$B$2:$L$6,K$2,0)*$E935)</f>
        <v>2273.9999999999995</v>
      </c>
      <c r="L935">
        <f>VLOOKUP($F935,'(참고)타워 스텟 가치'!$B$2:$L$6,L$2,0)+(VLOOKUP($F935,'(참고)타워 스텟 가치'!$B$2:$L$6,L$2,0)*$E935)</f>
        <v>37.899999999999991</v>
      </c>
      <c r="M935">
        <f>VLOOKUP($F935,'(참고)타워 스텟 가치'!$B$2:$L$6,M$2,0)+(VLOOKUP($F935,'(참고)타워 스텟 가치'!$B$2:$L$6,M$2,0)*$E935)</f>
        <v>22.739999999999995</v>
      </c>
      <c r="N935">
        <f>VLOOKUP($F935,'(참고)타워 스텟 가치'!$B$2:$L$6,N$2,0)+(VLOOKUP($F935,'(참고)타워 스텟 가치'!$B$2:$L$6,N$2,0)*$E935)</f>
        <v>0</v>
      </c>
      <c r="O935">
        <f>VLOOKUP($F935,'(참고)타워 스텟 가치'!$B$2:$L$6,O$2,0)+(VLOOKUP($F935,'(참고)타워 스텟 가치'!$B$2:$L$6,O$2,0)*$E935)</f>
        <v>0</v>
      </c>
      <c r="P935">
        <f>VLOOKUP($F935,'(참고)타워 스텟 가치'!$B$2:$L$6,P$2,0)+(VLOOKUP($F935,'(참고)타워 스텟 가치'!$B$2:$L$6,P$2,0)*$E935)</f>
        <v>53.059999999999988</v>
      </c>
      <c r="Q935">
        <f>SUM('스테이지별 몬스터 스텟'!H935*'(참고)타워 스텟 가치'!$Q$17,'스테이지별 몬스터 스텟'!I935*'(참고)타워 스텟 가치'!$R$17,'스테이지별 몬스터 스텟'!J935*'(참고)타워 스텟 가치'!$S$17,'스테이지별 몬스터 스텟'!K935*'(참고)타워 스텟 가치'!$T$17,'스테이지별 몬스터 스텟'!L935*'(참고)타워 스텟 가치'!$U$17,'스테이지별 몬스터 스텟'!M935*'(참고)타워 스텟 가치'!$V$17,'스테이지별 몬스터 스텟'!N935*'(참고)타워 스텟 가치'!$W$17,'스테이지별 몬스터 스텟'!O935*'(참고)타워 스텟 가치'!$X$17,'스테이지별 몬스터 스텟'!P935*'(참고)타워 스텟 가치'!$Y$17)</f>
        <v>574560.21</v>
      </c>
      <c r="R935">
        <v>1</v>
      </c>
      <c r="S935">
        <f>VLOOKUP($F935,'(참고)타워 스텟 가치'!$B$7:$L$11,S$2,0)+(VLOOKUP($F935,'(참고)타워 스텟 가치'!$B$7:$L$11,S$2,0)*$E935)</f>
        <v>189.49999999999994</v>
      </c>
      <c r="T935">
        <f>VLOOKUP($F935,'(참고)타워 스텟 가치'!$B$7:$L$11,T$2,0)+(VLOOKUP($F935,'(참고)타워 스텟 가치'!$B$7:$L$11,T$2,0)*$E935)</f>
        <v>341.09999999999991</v>
      </c>
      <c r="U935">
        <f>VLOOKUP($F935,'(참고)타워 스텟 가치'!$B$7:$L$11,U$2,0)+(VLOOKUP($F935,'(참고)타워 스텟 가치'!$B$7:$L$11,U$2,0)*$E935)</f>
        <v>378999.99999999994</v>
      </c>
      <c r="V935">
        <f>VLOOKUP($F935,'(참고)타워 스텟 가치'!$B$7:$L$11,V$2,0)+(VLOOKUP($F935,'(참고)타워 스텟 가치'!$B$7:$L$11,V$2,0)*$E935)</f>
        <v>2273.9999999999995</v>
      </c>
      <c r="W935">
        <f>VLOOKUP($F935,'(참고)타워 스텟 가치'!$B$7:$L$11,W$2,0)+(VLOOKUP($F935,'(참고)타워 스텟 가치'!$B$7:$L$11,W$2,0)*$E935)</f>
        <v>37.899999999999991</v>
      </c>
      <c r="X935">
        <f>VLOOKUP($F935,'(참고)타워 스텟 가치'!$B$7:$L$11,X$2,0)+(VLOOKUP($F935,'(참고)타워 스텟 가치'!$B$7:$L$11,X$2,0)*$E935)</f>
        <v>22.739999999999995</v>
      </c>
      <c r="Y935">
        <f>VLOOKUP($F935,'(참고)타워 스텟 가치'!$B$7:$L$11,Y$2,0)+(VLOOKUP($F935,'(참고)타워 스텟 가치'!$B$7:$L$11,Y$2,0)*$E935)</f>
        <v>0</v>
      </c>
      <c r="Z935">
        <f>VLOOKUP($F935,'(참고)타워 스텟 가치'!$B$7:$L$11,Z$2,0)+(VLOOKUP($F935,'(참고)타워 스텟 가치'!$B$7:$L$11,Z$2,0)*$E935)</f>
        <v>0</v>
      </c>
      <c r="AA935">
        <f>VLOOKUP($F935,'(참고)타워 스텟 가치'!$B$7:$L$11,AA$2,0)+(VLOOKUP($F935,'(참고)타워 스텟 가치'!$B$7:$L$11,AA$2,0)*$E935)</f>
        <v>53.059999999999988</v>
      </c>
      <c r="AB935">
        <f>SUM('스테이지별 몬스터 스텟'!S935*'(참고)타워 스텟 가치'!$Q$17,'스테이지별 몬스터 스텟'!T935*'(참고)타워 스텟 가치'!$R$17,'스테이지별 몬스터 스텟'!U935*'(참고)타워 스텟 가치'!$S$17,'스테이지별 몬스터 스텟'!V935*'(참고)타워 스텟 가치'!$T$17,'스테이지별 몬스터 스텟'!W935*'(참고)타워 스텟 가치'!$U$17,'스테이지별 몬스터 스텟'!X935*'(참고)타워 스텟 가치'!$V$17,'스테이지별 몬스터 스텟'!Y935*'(참고)타워 스텟 가치'!$W$17,'스테이지별 몬스터 스텟'!Z935*'(참고)타워 스텟 가치'!$X$17,'스테이지별 몬스터 스텟'!AA935*'(참고)타워 스텟 가치'!$Y$17)</f>
        <v>574143.30999999994</v>
      </c>
      <c r="AC935">
        <v>2</v>
      </c>
      <c r="AD935">
        <f>VLOOKUP($F935,'(참고)타워 스텟 가치'!$B$12:$L$16,AD$2,0)+(VLOOKUP($F935,'(참고)타워 스텟 가치'!$B$12:$L$16,AD$2,0)*$E935)</f>
        <v>189.49999999999994</v>
      </c>
      <c r="AE935">
        <f>VLOOKUP($F935,'(참고)타워 스텟 가치'!$B$12:$L$16,AE$2,0)+(VLOOKUP($F935,'(참고)타워 스텟 가치'!$B$12:$L$16,AE$2,0)*$E935)</f>
        <v>227.39999999999995</v>
      </c>
      <c r="AF935">
        <f>VLOOKUP($F935,'(참고)타워 스텟 가치'!$B$12:$L$16,AF$2,0)+(VLOOKUP($F935,'(참고)타워 스텟 가치'!$B$12:$L$16,AF$2,0)*$E935)</f>
        <v>378999.99999999994</v>
      </c>
      <c r="AG935">
        <f>VLOOKUP($F935,'(참고)타워 스텟 가치'!$B$12:$L$16,AG$2,0)+(VLOOKUP($F935,'(참고)타워 스텟 가치'!$B$12:$L$16,AG$2,0)*$E935)</f>
        <v>1136.9999999999998</v>
      </c>
      <c r="AH935">
        <f>VLOOKUP($F935,'(참고)타워 스텟 가치'!$B$12:$L$16,AH$2,0)+(VLOOKUP($F935,'(참고)타워 스텟 가치'!$B$12:$L$16,AH$2,0)*$E935)</f>
        <v>37.899999999999991</v>
      </c>
      <c r="AI935">
        <f>VLOOKUP($F935,'(참고)타워 스텟 가치'!$B$12:$L$16,AI$2,0)+(VLOOKUP($F935,'(참고)타워 스텟 가치'!$B$12:$L$16,AI$2,0)*$E935)</f>
        <v>22.739999999999995</v>
      </c>
      <c r="AJ935">
        <f>VLOOKUP($F935,'(참고)타워 스텟 가치'!$B$12:$L$16,AJ$2,0)+(VLOOKUP($F935,'(참고)타워 스텟 가치'!$B$12:$L$16,AJ$2,0)*$E935)</f>
        <v>0</v>
      </c>
      <c r="AK935">
        <f>VLOOKUP($F935,'(참고)타워 스텟 가치'!$B$12:$L$16,AK$2,0)+(VLOOKUP($F935,'(참고)타워 스텟 가치'!$B$12:$L$16,AK$2,0)*$E935)</f>
        <v>0</v>
      </c>
      <c r="AL935">
        <f>VLOOKUP($F935,'(참고)타워 스텟 가치'!$B$12:$L$16,AL$2,0)+(VLOOKUP($F935,'(참고)타워 스텟 가치'!$B$12:$L$16,AL$2,0)*$E935)</f>
        <v>106.11999999999998</v>
      </c>
      <c r="AM935">
        <f>SUM('스테이지별 몬스터 스텟'!AD935*'(참고)타워 스텟 가치'!$Q$17,'스테이지별 몬스터 스텟'!AE935*'(참고)타워 스텟 가치'!$R$17,'스테이지별 몬스터 스텟'!AF935*'(참고)타워 스텟 가치'!$S$17,'스테이지별 몬스터 스텟'!AG935*'(참고)타워 스텟 가치'!$T$17,'스테이지별 몬스터 스텟'!AH935*'(참고)타워 스텟 가치'!$U$17,'스테이지별 몬스터 스텟'!AI935*'(참고)타워 스텟 가치'!$V$17,'스테이지별 몬스터 스텟'!AJ935*'(참고)타워 스텟 가치'!$W$17,'스테이지별 몬스터 스텟'!AK935*'(참고)타워 스텟 가치'!$X$17,'스테이지별 몬스터 스텟'!AL935*'(참고)타워 스텟 가치'!$Y$17)</f>
        <v>571804.87999999989</v>
      </c>
      <c r="AN935">
        <v>3</v>
      </c>
    </row>
    <row r="936" spans="3:40" x14ac:dyDescent="0.3">
      <c r="C936">
        <v>2</v>
      </c>
      <c r="D936">
        <f t="shared" si="44"/>
        <v>187</v>
      </c>
      <c r="E936" s="52">
        <f>VLOOKUP(D936,'스테이지별 난이도 설정'!B:C,2,0)</f>
        <v>74.799999999999983</v>
      </c>
      <c r="F936" t="str">
        <f t="shared" si="45"/>
        <v>레어</v>
      </c>
      <c r="G936">
        <f t="shared" si="43"/>
        <v>6</v>
      </c>
      <c r="H936">
        <f>VLOOKUP($F936,'(참고)타워 스텟 가치'!$B$2:$L$6,H$2,0)+(VLOOKUP($F936,'(참고)타워 스텟 가치'!$B$2:$L$6,H$2,0)*$E936)</f>
        <v>852.74999999999977</v>
      </c>
      <c r="I936">
        <f>VLOOKUP($F936,'(참고)타워 스텟 가치'!$B$2:$L$6,I$2,0)+(VLOOKUP($F936,'(참고)타워 스텟 가치'!$B$2:$L$6,I$2,0)*$E936)</f>
        <v>170.54999999999995</v>
      </c>
      <c r="J936">
        <f>VLOOKUP($F936,'(참고)타워 스텟 가치'!$B$2:$L$6,J$2,0)+(VLOOKUP($F936,'(참고)타워 스텟 가치'!$B$2:$L$6,J$2,0)*$E936)</f>
        <v>378999.99999999994</v>
      </c>
      <c r="K936">
        <f>VLOOKUP($F936,'(참고)타워 스텟 가치'!$B$2:$L$6,K$2,0)+(VLOOKUP($F936,'(참고)타워 스텟 가치'!$B$2:$L$6,K$2,0)*$E936)</f>
        <v>3410.9999999999991</v>
      </c>
      <c r="L936">
        <f>VLOOKUP($F936,'(참고)타워 스텟 가치'!$B$2:$L$6,L$2,0)+(VLOOKUP($F936,'(참고)타워 스텟 가치'!$B$2:$L$6,L$2,0)*$E936)</f>
        <v>56.849999999999987</v>
      </c>
      <c r="M936">
        <f>VLOOKUP($F936,'(참고)타워 스텟 가치'!$B$2:$L$6,M$2,0)+(VLOOKUP($F936,'(참고)타워 스텟 가치'!$B$2:$L$6,M$2,0)*$E936)</f>
        <v>22.739999999999995</v>
      </c>
      <c r="N936">
        <f>VLOOKUP($F936,'(참고)타워 스텟 가치'!$B$2:$L$6,N$2,0)+(VLOOKUP($F936,'(참고)타워 스텟 가치'!$B$2:$L$6,N$2,0)*$E936)</f>
        <v>0</v>
      </c>
      <c r="O936">
        <f>VLOOKUP($F936,'(참고)타워 스텟 가치'!$B$2:$L$6,O$2,0)+(VLOOKUP($F936,'(참고)타워 스텟 가치'!$B$2:$L$6,O$2,0)*$E936)</f>
        <v>0</v>
      </c>
      <c r="P936">
        <f>VLOOKUP($F936,'(참고)타워 스텟 가치'!$B$2:$L$6,P$2,0)+(VLOOKUP($F936,'(참고)타워 스텟 가치'!$B$2:$L$6,P$2,0)*$E936)</f>
        <v>53.059999999999988</v>
      </c>
      <c r="Q936">
        <f>SUM('스테이지별 몬스터 스텟'!H936*'(참고)타워 스텟 가치'!$Q$17,'스테이지별 몬스터 스텟'!I936*'(참고)타워 스텟 가치'!$R$17,'스테이지별 몬스터 스텟'!J936*'(참고)타워 스텟 가치'!$S$17,'스테이지별 몬스터 스텟'!K936*'(참고)타워 스텟 가치'!$T$17,'스테이지별 몬스터 스텟'!L936*'(참고)타워 스텟 가치'!$U$17,'스테이지별 몬스터 스텟'!M936*'(참고)타워 스텟 가치'!$V$17,'스테이지별 몬스터 스텟'!N936*'(참고)타워 스텟 가치'!$W$17,'스테이지별 몬스터 스텟'!O936*'(참고)타워 스텟 가치'!$X$17,'스테이지별 몬스터 스텟'!P936*'(참고)타워 스텟 가치'!$Y$17)</f>
        <v>577525.88499999978</v>
      </c>
      <c r="R936">
        <v>1</v>
      </c>
      <c r="S936">
        <f>VLOOKUP($F936,'(참고)타워 스텟 가치'!$B$7:$L$11,S$2,0)+(VLOOKUP($F936,'(참고)타워 스텟 가치'!$B$7:$L$11,S$2,0)*$E936)</f>
        <v>284.24999999999994</v>
      </c>
      <c r="T936">
        <f>VLOOKUP($F936,'(참고)타워 스텟 가치'!$B$7:$L$11,T$2,0)+(VLOOKUP($F936,'(참고)타워 스텟 가치'!$B$7:$L$11,T$2,0)*$E936)</f>
        <v>511.64999999999986</v>
      </c>
      <c r="U936">
        <f>VLOOKUP($F936,'(참고)타워 스텟 가치'!$B$7:$L$11,U$2,0)+(VLOOKUP($F936,'(참고)타워 스텟 가치'!$B$7:$L$11,U$2,0)*$E936)</f>
        <v>378999.99999999994</v>
      </c>
      <c r="V936">
        <f>VLOOKUP($F936,'(참고)타워 스텟 가치'!$B$7:$L$11,V$2,0)+(VLOOKUP($F936,'(참고)타워 스텟 가치'!$B$7:$L$11,V$2,0)*$E936)</f>
        <v>3410.9999999999991</v>
      </c>
      <c r="W936">
        <f>VLOOKUP($F936,'(참고)타워 스텟 가치'!$B$7:$L$11,W$2,0)+(VLOOKUP($F936,'(참고)타워 스텟 가치'!$B$7:$L$11,W$2,0)*$E936)</f>
        <v>56.849999999999987</v>
      </c>
      <c r="X936">
        <f>VLOOKUP($F936,'(참고)타워 스텟 가치'!$B$7:$L$11,X$2,0)+(VLOOKUP($F936,'(참고)타워 스텟 가치'!$B$7:$L$11,X$2,0)*$E936)</f>
        <v>22.739999999999995</v>
      </c>
      <c r="Y936">
        <f>VLOOKUP($F936,'(참고)타워 스텟 가치'!$B$7:$L$11,Y$2,0)+(VLOOKUP($F936,'(참고)타워 스텟 가치'!$B$7:$L$11,Y$2,0)*$E936)</f>
        <v>0</v>
      </c>
      <c r="Z936">
        <f>VLOOKUP($F936,'(참고)타워 스텟 가치'!$B$7:$L$11,Z$2,0)+(VLOOKUP($F936,'(참고)타워 스텟 가치'!$B$7:$L$11,Z$2,0)*$E936)</f>
        <v>0</v>
      </c>
      <c r="AA936">
        <f>VLOOKUP($F936,'(참고)타워 스텟 가치'!$B$7:$L$11,AA$2,0)+(VLOOKUP($F936,'(참고)타워 스텟 가치'!$B$7:$L$11,AA$2,0)*$E936)</f>
        <v>53.059999999999988</v>
      </c>
      <c r="AB936">
        <f>SUM('스테이지별 몬스터 스텟'!S936*'(참고)타워 스텟 가치'!$Q$17,'스테이지별 몬스터 스텟'!T936*'(참고)타워 스텟 가치'!$R$17,'스테이지별 몬스터 스텟'!U936*'(참고)타워 스텟 가치'!$S$17,'스테이지별 몬스터 스텟'!V936*'(참고)타워 스텟 가치'!$T$17,'스테이지별 몬스터 스텟'!W936*'(참고)타워 스텟 가치'!$U$17,'스테이지별 몬스터 스텟'!X936*'(참고)타워 스텟 가치'!$V$17,'스테이지별 몬스터 스텟'!Y936*'(참고)타워 스텟 가치'!$W$17,'스테이지별 몬스터 스텟'!Z936*'(참고)타워 스텟 가치'!$X$17,'스테이지별 몬스터 스텟'!AA936*'(참고)타워 스텟 가치'!$Y$17)</f>
        <v>576900.5349999998</v>
      </c>
      <c r="AC936">
        <v>2</v>
      </c>
      <c r="AD936">
        <f>VLOOKUP($F936,'(참고)타워 스텟 가치'!$B$12:$L$16,AD$2,0)+(VLOOKUP($F936,'(참고)타워 스텟 가치'!$B$12:$L$16,AD$2,0)*$E936)</f>
        <v>284.24999999999994</v>
      </c>
      <c r="AE936">
        <f>VLOOKUP($F936,'(참고)타워 스텟 가치'!$B$12:$L$16,AE$2,0)+(VLOOKUP($F936,'(참고)타워 스텟 가치'!$B$12:$L$16,AE$2,0)*$E936)</f>
        <v>341.09999999999991</v>
      </c>
      <c r="AF936">
        <f>VLOOKUP($F936,'(참고)타워 스텟 가치'!$B$12:$L$16,AF$2,0)+(VLOOKUP($F936,'(참고)타워 스텟 가치'!$B$12:$L$16,AF$2,0)*$E936)</f>
        <v>378999.99999999994</v>
      </c>
      <c r="AG936">
        <f>VLOOKUP($F936,'(참고)타워 스텟 가치'!$B$12:$L$16,AG$2,0)+(VLOOKUP($F936,'(참고)타워 스텟 가치'!$B$12:$L$16,AG$2,0)*$E936)</f>
        <v>1705.4999999999995</v>
      </c>
      <c r="AH936">
        <f>VLOOKUP($F936,'(참고)타워 스텟 가치'!$B$12:$L$16,AH$2,0)+(VLOOKUP($F936,'(참고)타워 스텟 가치'!$B$12:$L$16,AH$2,0)*$E936)</f>
        <v>56.849999999999987</v>
      </c>
      <c r="AI936">
        <f>VLOOKUP($F936,'(참고)타워 스텟 가치'!$B$12:$L$16,AI$2,0)+(VLOOKUP($F936,'(참고)타워 스텟 가치'!$B$12:$L$16,AI$2,0)*$E936)</f>
        <v>22.739999999999995</v>
      </c>
      <c r="AJ936">
        <f>VLOOKUP($F936,'(참고)타워 스텟 가치'!$B$12:$L$16,AJ$2,0)+(VLOOKUP($F936,'(참고)타워 스텟 가치'!$B$12:$L$16,AJ$2,0)*$E936)</f>
        <v>0</v>
      </c>
      <c r="AK936">
        <f>VLOOKUP($F936,'(참고)타워 스텟 가치'!$B$12:$L$16,AK$2,0)+(VLOOKUP($F936,'(참고)타워 스텟 가치'!$B$12:$L$16,AK$2,0)*$E936)</f>
        <v>0</v>
      </c>
      <c r="AL936">
        <f>VLOOKUP($F936,'(참고)타워 스텟 가치'!$B$12:$L$16,AL$2,0)+(VLOOKUP($F936,'(참고)타워 스텟 가치'!$B$12:$L$16,AL$2,0)*$E936)</f>
        <v>106.11999999999998</v>
      </c>
      <c r="AM936">
        <f>SUM('스테이지별 몬스터 스텟'!AD936*'(참고)타워 스텟 가치'!$Q$17,'스테이지별 몬스터 스텟'!AE936*'(참고)타워 스텟 가치'!$R$17,'스테이지별 몬스터 스텟'!AF936*'(참고)타워 스텟 가치'!$S$17,'스테이지별 몬스터 스텟'!AG936*'(참고)타워 스텟 가치'!$T$17,'스테이지별 몬스터 스텟'!AH936*'(참고)타워 스텟 가치'!$U$17,'스테이지별 몬스터 스텟'!AI936*'(참고)타워 스텟 가치'!$V$17,'스테이지별 몬스터 스텟'!AJ936*'(참고)타워 스텟 가치'!$W$17,'스테이지별 몬스터 스텟'!AK936*'(참고)타워 스텟 가치'!$X$17,'스테이지별 몬스터 스텟'!AL936*'(참고)타워 스텟 가치'!$Y$17)</f>
        <v>573339.82999999984</v>
      </c>
      <c r="AN936">
        <v>3</v>
      </c>
    </row>
    <row r="937" spans="3:40" x14ac:dyDescent="0.3">
      <c r="C937">
        <v>3</v>
      </c>
      <c r="D937">
        <f t="shared" si="44"/>
        <v>187</v>
      </c>
      <c r="E937" s="52">
        <f>VLOOKUP(D937,'스테이지별 난이도 설정'!B:C,2,0)</f>
        <v>74.799999999999983</v>
      </c>
      <c r="F937" t="str">
        <f t="shared" si="45"/>
        <v>에픽</v>
      </c>
      <c r="G937">
        <f t="shared" si="43"/>
        <v>6</v>
      </c>
      <c r="H937">
        <f>VLOOKUP($F937,'(참고)타워 스텟 가치'!$B$2:$L$6,H$2,0)+(VLOOKUP($F937,'(참고)타워 스텟 가치'!$B$2:$L$6,H$2,0)*$E937)</f>
        <v>1279.1249999999998</v>
      </c>
      <c r="I937">
        <f>VLOOKUP($F937,'(참고)타워 스텟 가치'!$B$2:$L$6,I$2,0)+(VLOOKUP($F937,'(참고)타워 스텟 가치'!$B$2:$L$6,I$2,0)*$E937)</f>
        <v>255.82499999999993</v>
      </c>
      <c r="J937">
        <f>VLOOKUP($F937,'(참고)타워 스텟 가치'!$B$2:$L$6,J$2,0)+(VLOOKUP($F937,'(참고)타워 스텟 가치'!$B$2:$L$6,J$2,0)*$E937)</f>
        <v>378999.99999999994</v>
      </c>
      <c r="K937">
        <f>VLOOKUP($F937,'(참고)타워 스텟 가치'!$B$2:$L$6,K$2,0)+(VLOOKUP($F937,'(참고)타워 스텟 가치'!$B$2:$L$6,K$2,0)*$E937)</f>
        <v>5116.4999999999991</v>
      </c>
      <c r="L937">
        <f>VLOOKUP($F937,'(참고)타워 스텟 가치'!$B$2:$L$6,L$2,0)+(VLOOKUP($F937,'(참고)타워 스텟 가치'!$B$2:$L$6,L$2,0)*$E937)</f>
        <v>85.274999999999977</v>
      </c>
      <c r="M937">
        <f>VLOOKUP($F937,'(참고)타워 스텟 가치'!$B$2:$L$6,M$2,0)+(VLOOKUP($F937,'(참고)타워 스텟 가치'!$B$2:$L$6,M$2,0)*$E937)</f>
        <v>22.739999999999995</v>
      </c>
      <c r="N937">
        <f>VLOOKUP($F937,'(참고)타워 스텟 가치'!$B$2:$L$6,N$2,0)+(VLOOKUP($F937,'(참고)타워 스텟 가치'!$B$2:$L$6,N$2,0)*$E937)</f>
        <v>0</v>
      </c>
      <c r="O937">
        <f>VLOOKUP($F937,'(참고)타워 스텟 가치'!$B$2:$L$6,O$2,0)+(VLOOKUP($F937,'(참고)타워 스텟 가치'!$B$2:$L$6,O$2,0)*$E937)</f>
        <v>0</v>
      </c>
      <c r="P937">
        <f>VLOOKUP($F937,'(참고)타워 스텟 가치'!$B$2:$L$6,P$2,0)+(VLOOKUP($F937,'(참고)타워 스텟 가치'!$B$2:$L$6,P$2,0)*$E937)</f>
        <v>53.059999999999988</v>
      </c>
      <c r="Q937">
        <f>SUM('스테이지별 몬스터 스텟'!H937*'(참고)타워 스텟 가치'!$Q$17,'스테이지별 몬스터 스텟'!I937*'(참고)타워 스텟 가치'!$R$17,'스테이지별 몬스터 스텟'!J937*'(참고)타워 스텟 가치'!$S$17,'스테이지별 몬스터 스텟'!K937*'(참고)타워 스텟 가치'!$T$17,'스테이지별 몬스터 스텟'!L937*'(참고)타워 스텟 가치'!$U$17,'스테이지별 몬스터 스텟'!M937*'(참고)타워 스텟 가치'!$V$17,'스테이지별 몬스터 스텟'!N937*'(참고)타워 스텟 가치'!$W$17,'스테이지별 몬스터 스텟'!O937*'(참고)타워 스텟 가치'!$X$17,'스테이지별 몬스터 스텟'!P937*'(참고)타워 스텟 가치'!$Y$17)</f>
        <v>581974.39749999996</v>
      </c>
      <c r="R937">
        <v>1</v>
      </c>
      <c r="S937">
        <f>VLOOKUP($F937,'(참고)타워 스텟 가치'!$B$7:$L$11,S$2,0)+(VLOOKUP($F937,'(참고)타워 스텟 가치'!$B$7:$L$11,S$2,0)*$E937)</f>
        <v>426.37499999999989</v>
      </c>
      <c r="T937">
        <f>VLOOKUP($F937,'(참고)타워 스텟 가치'!$B$7:$L$11,T$2,0)+(VLOOKUP($F937,'(참고)타워 스텟 가치'!$B$7:$L$11,T$2,0)*$E937)</f>
        <v>767.4749999999998</v>
      </c>
      <c r="U937">
        <f>VLOOKUP($F937,'(참고)타워 스텟 가치'!$B$7:$L$11,U$2,0)+(VLOOKUP($F937,'(참고)타워 스텟 가치'!$B$7:$L$11,U$2,0)*$E937)</f>
        <v>378999.99999999994</v>
      </c>
      <c r="V937">
        <f>VLOOKUP($F937,'(참고)타워 스텟 가치'!$B$7:$L$11,V$2,0)+(VLOOKUP($F937,'(참고)타워 스텟 가치'!$B$7:$L$11,V$2,0)*$E937)</f>
        <v>5116.4999999999991</v>
      </c>
      <c r="W937">
        <f>VLOOKUP($F937,'(참고)타워 스텟 가치'!$B$7:$L$11,W$2,0)+(VLOOKUP($F937,'(참고)타워 스텟 가치'!$B$7:$L$11,W$2,0)*$E937)</f>
        <v>85.274999999999977</v>
      </c>
      <c r="X937">
        <f>VLOOKUP($F937,'(참고)타워 스텟 가치'!$B$7:$L$11,X$2,0)+(VLOOKUP($F937,'(참고)타워 스텟 가치'!$B$7:$L$11,X$2,0)*$E937)</f>
        <v>22.739999999999995</v>
      </c>
      <c r="Y937">
        <f>VLOOKUP($F937,'(참고)타워 스텟 가치'!$B$7:$L$11,Y$2,0)+(VLOOKUP($F937,'(참고)타워 스텟 가치'!$B$7:$L$11,Y$2,0)*$E937)</f>
        <v>0</v>
      </c>
      <c r="Z937">
        <f>VLOOKUP($F937,'(참고)타워 스텟 가치'!$B$7:$L$11,Z$2,0)+(VLOOKUP($F937,'(참고)타워 스텟 가치'!$B$7:$L$11,Z$2,0)*$E937)</f>
        <v>0</v>
      </c>
      <c r="AA937">
        <f>VLOOKUP($F937,'(참고)타워 스텟 가치'!$B$7:$L$11,AA$2,0)+(VLOOKUP($F937,'(참고)타워 스텟 가치'!$B$7:$L$11,AA$2,0)*$E937)</f>
        <v>53.059999999999988</v>
      </c>
      <c r="AB937">
        <f>SUM('스테이지별 몬스터 스텟'!S937*'(참고)타워 스텟 가치'!$Q$17,'스테이지별 몬스터 스텟'!T937*'(참고)타워 스텟 가치'!$R$17,'스테이지별 몬스터 스텟'!U937*'(참고)타워 스텟 가치'!$S$17,'스테이지별 몬스터 스텟'!V937*'(참고)타워 스텟 가치'!$T$17,'스테이지별 몬스터 스텟'!W937*'(참고)타워 스텟 가치'!$U$17,'스테이지별 몬스터 스텟'!X937*'(참고)타워 스텟 가치'!$V$17,'스테이지별 몬스터 스텟'!Y937*'(참고)타워 스텟 가치'!$W$17,'스테이지별 몬스터 스텟'!Z937*'(참고)타워 스텟 가치'!$X$17,'스테이지별 몬스터 스텟'!AA937*'(참고)타워 스텟 가치'!$Y$17)</f>
        <v>581036.37249999994</v>
      </c>
      <c r="AC937">
        <v>2</v>
      </c>
      <c r="AD937">
        <f>VLOOKUP($F937,'(참고)타워 스텟 가치'!$B$12:$L$16,AD$2,0)+(VLOOKUP($F937,'(참고)타워 스텟 가치'!$B$12:$L$16,AD$2,0)*$E937)</f>
        <v>426.37499999999989</v>
      </c>
      <c r="AE937">
        <f>VLOOKUP($F937,'(참고)타워 스텟 가치'!$B$12:$L$16,AE$2,0)+(VLOOKUP($F937,'(참고)타워 스텟 가치'!$B$12:$L$16,AE$2,0)*$E937)</f>
        <v>511.64999999999986</v>
      </c>
      <c r="AF937">
        <f>VLOOKUP($F937,'(참고)타워 스텟 가치'!$B$12:$L$16,AF$2,0)+(VLOOKUP($F937,'(참고)타워 스텟 가치'!$B$12:$L$16,AF$2,0)*$E937)</f>
        <v>378999.99999999994</v>
      </c>
      <c r="AG937">
        <f>VLOOKUP($F937,'(참고)타워 스텟 가치'!$B$12:$L$16,AG$2,0)+(VLOOKUP($F937,'(참고)타워 스텟 가치'!$B$12:$L$16,AG$2,0)*$E937)</f>
        <v>2558.2499999999995</v>
      </c>
      <c r="AH937">
        <f>VLOOKUP($F937,'(참고)타워 스텟 가치'!$B$12:$L$16,AH$2,0)+(VLOOKUP($F937,'(참고)타워 스텟 가치'!$B$12:$L$16,AH$2,0)*$E937)</f>
        <v>85.274999999999977</v>
      </c>
      <c r="AI937">
        <f>VLOOKUP($F937,'(참고)타워 스텟 가치'!$B$12:$L$16,AI$2,0)+(VLOOKUP($F937,'(참고)타워 스텟 가치'!$B$12:$L$16,AI$2,0)*$E937)</f>
        <v>22.739999999999995</v>
      </c>
      <c r="AJ937">
        <f>VLOOKUP($F937,'(참고)타워 스텟 가치'!$B$12:$L$16,AJ$2,0)+(VLOOKUP($F937,'(참고)타워 스텟 가치'!$B$12:$L$16,AJ$2,0)*$E937)</f>
        <v>0</v>
      </c>
      <c r="AK937">
        <f>VLOOKUP($F937,'(참고)타워 스텟 가치'!$B$12:$L$16,AK$2,0)+(VLOOKUP($F937,'(참고)타워 스텟 가치'!$B$12:$L$16,AK$2,0)*$E937)</f>
        <v>0</v>
      </c>
      <c r="AL937">
        <f>VLOOKUP($F937,'(참고)타워 스텟 가치'!$B$12:$L$16,AL$2,0)+(VLOOKUP($F937,'(참고)타워 스텟 가치'!$B$12:$L$16,AL$2,0)*$E937)</f>
        <v>106.11999999999998</v>
      </c>
      <c r="AM937">
        <f>SUM('스테이지별 몬스터 스텟'!AD937*'(참고)타워 스텟 가치'!$Q$17,'스테이지별 몬스터 스텟'!AE937*'(참고)타워 스텟 가치'!$R$17,'스테이지별 몬스터 스텟'!AF937*'(참고)타워 스텟 가치'!$S$17,'스테이지별 몬스터 스텟'!AG937*'(참고)타워 스텟 가치'!$T$17,'스테이지별 몬스터 스텟'!AH937*'(참고)타워 스텟 가치'!$U$17,'스테이지별 몬스터 스텟'!AI937*'(참고)타워 스텟 가치'!$V$17,'스테이지별 몬스터 스텟'!AJ937*'(참고)타워 스텟 가치'!$W$17,'스테이지별 몬스터 스텟'!AK937*'(참고)타워 스텟 가치'!$X$17,'스테이지별 몬스터 스텟'!AL937*'(참고)타워 스텟 가치'!$Y$17)</f>
        <v>575642.25499999989</v>
      </c>
      <c r="AN937">
        <v>3</v>
      </c>
    </row>
    <row r="938" spans="3:40" x14ac:dyDescent="0.3">
      <c r="C938">
        <v>4</v>
      </c>
      <c r="D938">
        <f t="shared" si="44"/>
        <v>187</v>
      </c>
      <c r="E938" s="52">
        <f>VLOOKUP(D938,'스테이지별 난이도 설정'!B:C,2,0)</f>
        <v>74.799999999999983</v>
      </c>
      <c r="F938" t="str">
        <f t="shared" si="45"/>
        <v>유니크</v>
      </c>
      <c r="G938">
        <f t="shared" si="43"/>
        <v>6</v>
      </c>
      <c r="H938">
        <f>VLOOKUP($F938,'(참고)타워 스텟 가치'!$B$2:$L$6,H$2,0)+(VLOOKUP($F938,'(참고)타워 스텟 가치'!$B$2:$L$6,H$2,0)*$E938)</f>
        <v>1918.6874999999995</v>
      </c>
      <c r="I938">
        <f>VLOOKUP($F938,'(참고)타워 스텟 가치'!$B$2:$L$6,I$2,0)+(VLOOKUP($F938,'(참고)타워 스텟 가치'!$B$2:$L$6,I$2,0)*$E938)</f>
        <v>383.7374999999999</v>
      </c>
      <c r="J938">
        <f>VLOOKUP($F938,'(참고)타워 스텟 가치'!$B$2:$L$6,J$2,0)+(VLOOKUP($F938,'(참고)타워 스텟 가치'!$B$2:$L$6,J$2,0)*$E938)</f>
        <v>378999.99999999994</v>
      </c>
      <c r="K938">
        <f>VLOOKUP($F938,'(참고)타워 스텟 가치'!$B$2:$L$6,K$2,0)+(VLOOKUP($F938,'(참고)타워 스텟 가치'!$B$2:$L$6,K$2,0)*$E938)</f>
        <v>7674.7499999999982</v>
      </c>
      <c r="L938">
        <f>VLOOKUP($F938,'(참고)타워 스텟 가치'!$B$2:$L$6,L$2,0)+(VLOOKUP($F938,'(참고)타워 스텟 가치'!$B$2:$L$6,L$2,0)*$E938)</f>
        <v>127.91249999999997</v>
      </c>
      <c r="M938">
        <f>VLOOKUP($F938,'(참고)타워 스텟 가치'!$B$2:$L$6,M$2,0)+(VLOOKUP($F938,'(참고)타워 스텟 가치'!$B$2:$L$6,M$2,0)*$E938)</f>
        <v>22.739999999999995</v>
      </c>
      <c r="N938">
        <f>VLOOKUP($F938,'(참고)타워 스텟 가치'!$B$2:$L$6,N$2,0)+(VLOOKUP($F938,'(참고)타워 스텟 가치'!$B$2:$L$6,N$2,0)*$E938)</f>
        <v>0</v>
      </c>
      <c r="O938">
        <f>VLOOKUP($F938,'(참고)타워 스텟 가치'!$B$2:$L$6,O$2,0)+(VLOOKUP($F938,'(참고)타워 스텟 가치'!$B$2:$L$6,O$2,0)*$E938)</f>
        <v>0</v>
      </c>
      <c r="P938">
        <f>VLOOKUP($F938,'(참고)타워 스텟 가치'!$B$2:$L$6,P$2,0)+(VLOOKUP($F938,'(참고)타워 스텟 가치'!$B$2:$L$6,P$2,0)*$E938)</f>
        <v>75.799999999999983</v>
      </c>
      <c r="Q938">
        <f>SUM('스테이지별 몬스터 스텟'!H938*'(참고)타워 스텟 가치'!$Q$17,'스테이지별 몬스터 스텟'!I938*'(참고)타워 스텟 가치'!$R$17,'스테이지별 몬스터 스텟'!J938*'(참고)타워 스텟 가치'!$S$17,'스테이지별 몬스터 스텟'!K938*'(참고)타워 스텟 가치'!$T$17,'스테이지별 몬스터 스텟'!L938*'(참고)타워 스텟 가치'!$U$17,'스테이지별 몬스터 스텟'!M938*'(참고)타워 스텟 가치'!$V$17,'스테이지별 몬스터 스텟'!N938*'(참고)타워 스텟 가치'!$W$17,'스테이지별 몬스터 스텟'!O938*'(참고)타워 스텟 가치'!$X$17,'스테이지별 몬스터 스텟'!P938*'(참고)타워 스텟 가치'!$Y$17)</f>
        <v>588692.64624999976</v>
      </c>
      <c r="R938">
        <v>1</v>
      </c>
      <c r="S938">
        <f>VLOOKUP($F938,'(참고)타워 스텟 가치'!$B$7:$L$11,S$2,0)+(VLOOKUP($F938,'(참고)타워 스텟 가치'!$B$7:$L$11,S$2,0)*$E938)</f>
        <v>639.56249999999989</v>
      </c>
      <c r="T938">
        <f>VLOOKUP($F938,'(참고)타워 스텟 가치'!$B$7:$L$11,T$2,0)+(VLOOKUP($F938,'(참고)타워 스텟 가치'!$B$7:$L$11,T$2,0)*$E938)</f>
        <v>1151.2124999999996</v>
      </c>
      <c r="U938">
        <f>VLOOKUP($F938,'(참고)타워 스텟 가치'!$B$7:$L$11,U$2,0)+(VLOOKUP($F938,'(참고)타워 스텟 가치'!$B$7:$L$11,U$2,0)*$E938)</f>
        <v>378999.99999999994</v>
      </c>
      <c r="V938">
        <f>VLOOKUP($F938,'(참고)타워 스텟 가치'!$B$7:$L$11,V$2,0)+(VLOOKUP($F938,'(참고)타워 스텟 가치'!$B$7:$L$11,V$2,0)*$E938)</f>
        <v>7674.7499999999982</v>
      </c>
      <c r="W938">
        <f>VLOOKUP($F938,'(참고)타워 스텟 가치'!$B$7:$L$11,W$2,0)+(VLOOKUP($F938,'(참고)타워 스텟 가치'!$B$7:$L$11,W$2,0)*$E938)</f>
        <v>127.91249999999997</v>
      </c>
      <c r="X938">
        <f>VLOOKUP($F938,'(참고)타워 스텟 가치'!$B$7:$L$11,X$2,0)+(VLOOKUP($F938,'(참고)타워 스텟 가치'!$B$7:$L$11,X$2,0)*$E938)</f>
        <v>22.739999999999995</v>
      </c>
      <c r="Y938">
        <f>VLOOKUP($F938,'(참고)타워 스텟 가치'!$B$7:$L$11,Y$2,0)+(VLOOKUP($F938,'(참고)타워 스텟 가치'!$B$7:$L$11,Y$2,0)*$E938)</f>
        <v>0</v>
      </c>
      <c r="Z938">
        <f>VLOOKUP($F938,'(참고)타워 스텟 가치'!$B$7:$L$11,Z$2,0)+(VLOOKUP($F938,'(참고)타워 스텟 가치'!$B$7:$L$11,Z$2,0)*$E938)</f>
        <v>0</v>
      </c>
      <c r="AA938">
        <f>VLOOKUP($F938,'(참고)타워 스텟 가치'!$B$7:$L$11,AA$2,0)+(VLOOKUP($F938,'(참고)타워 스텟 가치'!$B$7:$L$11,AA$2,0)*$E938)</f>
        <v>75.799999999999983</v>
      </c>
      <c r="AB938">
        <f>SUM('스테이지별 몬스터 스텟'!S938*'(참고)타워 스텟 가치'!$Q$17,'스테이지별 몬스터 스텟'!T938*'(참고)타워 스텟 가치'!$R$17,'스테이지별 몬스터 스텟'!U938*'(참고)타워 스텟 가치'!$S$17,'스테이지별 몬스터 스텟'!V938*'(참고)타워 스텟 가치'!$T$17,'스테이지별 몬스터 스텟'!W938*'(참고)타워 스텟 가치'!$U$17,'스테이지별 몬스터 스텟'!X938*'(참고)타워 스텟 가치'!$V$17,'스테이지별 몬스터 스텟'!Y938*'(참고)타워 스텟 가치'!$W$17,'스테이지별 몬스터 스텟'!Z938*'(참고)타워 스텟 가치'!$X$17,'스테이지별 몬스터 스텟'!AA938*'(참고)타워 스텟 가치'!$Y$17)</f>
        <v>587285.60874999978</v>
      </c>
      <c r="AC938">
        <v>2</v>
      </c>
      <c r="AD938">
        <f>VLOOKUP($F938,'(참고)타워 스텟 가치'!$B$12:$L$16,AD$2,0)+(VLOOKUP($F938,'(참고)타워 스텟 가치'!$B$12:$L$16,AD$2,0)*$E938)</f>
        <v>639.56249999999989</v>
      </c>
      <c r="AE938">
        <f>VLOOKUP($F938,'(참고)타워 스텟 가치'!$B$12:$L$16,AE$2,0)+(VLOOKUP($F938,'(참고)타워 스텟 가치'!$B$12:$L$16,AE$2,0)*$E938)</f>
        <v>767.4749999999998</v>
      </c>
      <c r="AF938">
        <f>VLOOKUP($F938,'(참고)타워 스텟 가치'!$B$12:$L$16,AF$2,0)+(VLOOKUP($F938,'(참고)타워 스텟 가치'!$B$12:$L$16,AF$2,0)*$E938)</f>
        <v>378999.99999999994</v>
      </c>
      <c r="AG938">
        <f>VLOOKUP($F938,'(참고)타워 스텟 가치'!$B$12:$L$16,AG$2,0)+(VLOOKUP($F938,'(참고)타워 스텟 가치'!$B$12:$L$16,AG$2,0)*$E938)</f>
        <v>3837.3749999999991</v>
      </c>
      <c r="AH938">
        <f>VLOOKUP($F938,'(참고)타워 스텟 가치'!$B$12:$L$16,AH$2,0)+(VLOOKUP($F938,'(참고)타워 스텟 가치'!$B$12:$L$16,AH$2,0)*$E938)</f>
        <v>127.91249999999997</v>
      </c>
      <c r="AI938">
        <f>VLOOKUP($F938,'(참고)타워 스텟 가치'!$B$12:$L$16,AI$2,0)+(VLOOKUP($F938,'(참고)타워 스텟 가치'!$B$12:$L$16,AI$2,0)*$E938)</f>
        <v>22.739999999999995</v>
      </c>
      <c r="AJ938">
        <f>VLOOKUP($F938,'(참고)타워 스텟 가치'!$B$12:$L$16,AJ$2,0)+(VLOOKUP($F938,'(참고)타워 스텟 가치'!$B$12:$L$16,AJ$2,0)*$E938)</f>
        <v>0</v>
      </c>
      <c r="AK938">
        <f>VLOOKUP($F938,'(참고)타워 스텟 가치'!$B$12:$L$16,AK$2,0)+(VLOOKUP($F938,'(참고)타워 스텟 가치'!$B$12:$L$16,AK$2,0)*$E938)</f>
        <v>0</v>
      </c>
      <c r="AL938">
        <f>VLOOKUP($F938,'(참고)타워 스텟 가치'!$B$12:$L$16,AL$2,0)+(VLOOKUP($F938,'(참고)타워 스텟 가치'!$B$12:$L$16,AL$2,0)*$E938)</f>
        <v>151.59999999999997</v>
      </c>
      <c r="AM938">
        <f>SUM('스테이지별 몬스터 스텟'!AD938*'(참고)타워 스텟 가치'!$Q$17,'스테이지별 몬스터 스텟'!AE938*'(참고)타워 스텟 가치'!$R$17,'스테이지별 몬스터 스텟'!AF938*'(참고)타워 스텟 가치'!$S$17,'스테이지별 몬스터 스텟'!AG938*'(참고)타워 스텟 가치'!$T$17,'스테이지별 몬스터 스텟'!AH938*'(참고)타워 스텟 가치'!$U$17,'스테이지별 몬스터 스텟'!AI938*'(참고)타워 스텟 가치'!$V$17,'스테이지별 몬스터 스텟'!AJ938*'(참고)타워 스텟 가치'!$W$17,'스테이지별 몬스터 스텟'!AK938*'(참고)타워 스텟 가치'!$X$17,'스테이지별 몬스터 스텟'!AL938*'(참고)타워 스텟 가치'!$Y$17)</f>
        <v>579186.8524999998</v>
      </c>
      <c r="AN938">
        <v>3</v>
      </c>
    </row>
    <row r="939" spans="3:40" x14ac:dyDescent="0.3">
      <c r="C939">
        <v>5</v>
      </c>
      <c r="D939">
        <f t="shared" si="44"/>
        <v>187</v>
      </c>
      <c r="E939" s="52">
        <f>VLOOKUP(D939,'스테이지별 난이도 설정'!B:C,2,0)</f>
        <v>74.799999999999983</v>
      </c>
      <c r="F939" t="str">
        <f t="shared" si="45"/>
        <v>스페셜</v>
      </c>
      <c r="G939">
        <f t="shared" si="43"/>
        <v>6</v>
      </c>
      <c r="H939">
        <f>VLOOKUP($F939,'(참고)타워 스텟 가치'!$B$2:$L$6,H$2,0)+(VLOOKUP($F939,'(참고)타워 스텟 가치'!$B$2:$L$6,H$2,0)*$E939)</f>
        <v>2878.0312499999995</v>
      </c>
      <c r="I939">
        <f>VLOOKUP($F939,'(참고)타워 스텟 가치'!$B$2:$L$6,I$2,0)+(VLOOKUP($F939,'(참고)타워 스텟 가치'!$B$2:$L$6,I$2,0)*$E939)</f>
        <v>575.60624999999982</v>
      </c>
      <c r="J939">
        <f>VLOOKUP($F939,'(참고)타워 스텟 가치'!$B$2:$L$6,J$2,0)+(VLOOKUP($F939,'(참고)타워 스텟 가치'!$B$2:$L$6,J$2,0)*$E939)</f>
        <v>378999.99999999994</v>
      </c>
      <c r="K939">
        <f>VLOOKUP($F939,'(참고)타워 스텟 가치'!$B$2:$L$6,K$2,0)+(VLOOKUP($F939,'(참고)타워 스텟 가치'!$B$2:$L$6,K$2,0)*$E939)</f>
        <v>11512.124999999998</v>
      </c>
      <c r="L939">
        <f>VLOOKUP($F939,'(참고)타워 스텟 가치'!$B$2:$L$6,L$2,0)+(VLOOKUP($F939,'(참고)타워 스텟 가치'!$B$2:$L$6,L$2,0)*$E939)</f>
        <v>191.86874999999995</v>
      </c>
      <c r="M939">
        <f>VLOOKUP($F939,'(참고)타워 스텟 가치'!$B$2:$L$6,M$2,0)+(VLOOKUP($F939,'(참고)타워 스텟 가치'!$B$2:$L$6,M$2,0)*$E939)</f>
        <v>22.739999999999995</v>
      </c>
      <c r="N939">
        <f>VLOOKUP($F939,'(참고)타워 스텟 가치'!$B$2:$L$6,N$2,0)+(VLOOKUP($F939,'(참고)타워 스텟 가치'!$B$2:$L$6,N$2,0)*$E939)</f>
        <v>0</v>
      </c>
      <c r="O939">
        <f>VLOOKUP($F939,'(참고)타워 스텟 가치'!$B$2:$L$6,O$2,0)+(VLOOKUP($F939,'(참고)타워 스텟 가치'!$B$2:$L$6,O$2,0)*$E939)</f>
        <v>0</v>
      </c>
      <c r="P939">
        <f>VLOOKUP($F939,'(참고)타워 스텟 가치'!$B$2:$L$6,P$2,0)+(VLOOKUP($F939,'(참고)타워 스텟 가치'!$B$2:$L$6,P$2,0)*$E939)</f>
        <v>75.799999999999983</v>
      </c>
      <c r="Q939">
        <f>SUM('스테이지별 몬스터 스텟'!H939*'(참고)타워 스텟 가치'!$Q$17,'스테이지별 몬스터 스텟'!I939*'(참고)타워 스텟 가치'!$R$17,'스테이지별 몬스터 스텟'!J939*'(참고)타워 스텟 가치'!$S$17,'스테이지별 몬스터 스텟'!K939*'(참고)타워 스텟 가치'!$T$17,'스테이지별 몬스터 스텟'!L939*'(참고)타워 스텟 가치'!$U$17,'스테이지별 몬스터 스텟'!M939*'(참고)타워 스텟 가치'!$V$17,'스테이지별 몬스터 스텟'!N939*'(참고)타워 스텟 가치'!$W$17,'스테이지별 몬스터 스텟'!O939*'(참고)타워 스텟 가치'!$X$17,'스테이지별 몬스터 스텟'!P939*'(참고)타워 스텟 가치'!$Y$17)</f>
        <v>598701.79937499994</v>
      </c>
      <c r="R939">
        <v>1</v>
      </c>
      <c r="S939">
        <f>VLOOKUP($F939,'(참고)타워 스텟 가치'!$B$7:$L$11,S$2,0)+(VLOOKUP($F939,'(참고)타워 스텟 가치'!$B$7:$L$11,S$2,0)*$E939)</f>
        <v>959.34374999999977</v>
      </c>
      <c r="T939">
        <f>VLOOKUP($F939,'(참고)타워 스텟 가치'!$B$7:$L$11,T$2,0)+(VLOOKUP($F939,'(참고)타워 스텟 가치'!$B$7:$L$11,T$2,0)*$E939)</f>
        <v>1726.8187499999997</v>
      </c>
      <c r="U939">
        <f>VLOOKUP($F939,'(참고)타워 스텟 가치'!$B$7:$L$11,U$2,0)+(VLOOKUP($F939,'(참고)타워 스텟 가치'!$B$7:$L$11,U$2,0)*$E939)</f>
        <v>378999.99999999994</v>
      </c>
      <c r="V939">
        <f>VLOOKUP($F939,'(참고)타워 스텟 가치'!$B$7:$L$11,V$2,0)+(VLOOKUP($F939,'(참고)타워 스텟 가치'!$B$7:$L$11,V$2,0)*$E939)</f>
        <v>11512.124999999998</v>
      </c>
      <c r="W939">
        <f>VLOOKUP($F939,'(참고)타워 스텟 가치'!$B$7:$L$11,W$2,0)+(VLOOKUP($F939,'(참고)타워 스텟 가치'!$B$7:$L$11,W$2,0)*$E939)</f>
        <v>191.86874999999995</v>
      </c>
      <c r="X939">
        <f>VLOOKUP($F939,'(참고)타워 스텟 가치'!$B$7:$L$11,X$2,0)+(VLOOKUP($F939,'(참고)타워 스텟 가치'!$B$7:$L$11,X$2,0)*$E939)</f>
        <v>22.739999999999995</v>
      </c>
      <c r="Y939">
        <f>VLOOKUP($F939,'(참고)타워 스텟 가치'!$B$7:$L$11,Y$2,0)+(VLOOKUP($F939,'(참고)타워 스텟 가치'!$B$7:$L$11,Y$2,0)*$E939)</f>
        <v>0</v>
      </c>
      <c r="Z939">
        <f>VLOOKUP($F939,'(참고)타워 스텟 가치'!$B$7:$L$11,Z$2,0)+(VLOOKUP($F939,'(참고)타워 스텟 가치'!$B$7:$L$11,Z$2,0)*$E939)</f>
        <v>0</v>
      </c>
      <c r="AA939">
        <f>VLOOKUP($F939,'(참고)타워 스텟 가치'!$B$7:$L$11,AA$2,0)+(VLOOKUP($F939,'(참고)타워 스텟 가치'!$B$7:$L$11,AA$2,0)*$E939)</f>
        <v>75.799999999999983</v>
      </c>
      <c r="AB939">
        <f>SUM('스테이지별 몬스터 스텟'!S939*'(참고)타워 스텟 가치'!$Q$17,'스테이지별 몬스터 스텟'!T939*'(참고)타워 스텟 가치'!$R$17,'스테이지별 몬스터 스텟'!U939*'(참고)타워 스텟 가치'!$S$17,'스테이지별 몬스터 스텟'!V939*'(참고)타워 스텟 가치'!$T$17,'스테이지별 몬스터 스텟'!W939*'(참고)타워 스텟 가치'!$U$17,'스테이지별 몬스터 스텟'!X939*'(참고)타워 스텟 가치'!$V$17,'스테이지별 몬스터 스텟'!Y939*'(참고)타워 스텟 가치'!$W$17,'스테이지별 몬스터 스텟'!Z939*'(참고)타워 스텟 가치'!$X$17,'스테이지별 몬스터 스텟'!AA939*'(참고)타워 스텟 가치'!$Y$17)</f>
        <v>596591.24312499992</v>
      </c>
      <c r="AC939">
        <v>2</v>
      </c>
      <c r="AD939">
        <f>VLOOKUP($F939,'(참고)타워 스텟 가치'!$B$12:$L$16,AD$2,0)+(VLOOKUP($F939,'(참고)타워 스텟 가치'!$B$12:$L$16,AD$2,0)*$E939)</f>
        <v>959.34374999999977</v>
      </c>
      <c r="AE939">
        <f>VLOOKUP($F939,'(참고)타워 스텟 가치'!$B$12:$L$16,AE$2,0)+(VLOOKUP($F939,'(참고)타워 스텟 가치'!$B$12:$L$16,AE$2,0)*$E939)</f>
        <v>1151.2124999999996</v>
      </c>
      <c r="AF939">
        <f>VLOOKUP($F939,'(참고)타워 스텟 가치'!$B$12:$L$16,AF$2,0)+(VLOOKUP($F939,'(참고)타워 스텟 가치'!$B$12:$L$16,AF$2,0)*$E939)</f>
        <v>378999.99999999994</v>
      </c>
      <c r="AG939">
        <f>VLOOKUP($F939,'(참고)타워 스텟 가치'!$B$12:$L$16,AG$2,0)+(VLOOKUP($F939,'(참고)타워 스텟 가치'!$B$12:$L$16,AG$2,0)*$E939)</f>
        <v>5756.0624999999991</v>
      </c>
      <c r="AH939">
        <f>VLOOKUP($F939,'(참고)타워 스텟 가치'!$B$12:$L$16,AH$2,0)+(VLOOKUP($F939,'(참고)타워 스텟 가치'!$B$12:$L$16,AH$2,0)*$E939)</f>
        <v>191.86874999999995</v>
      </c>
      <c r="AI939">
        <f>VLOOKUP($F939,'(참고)타워 스텟 가치'!$B$12:$L$16,AI$2,0)+(VLOOKUP($F939,'(참고)타워 스텟 가치'!$B$12:$L$16,AI$2,0)*$E939)</f>
        <v>22.739999999999995</v>
      </c>
      <c r="AJ939">
        <f>VLOOKUP($F939,'(참고)타워 스텟 가치'!$B$12:$L$16,AJ$2,0)+(VLOOKUP($F939,'(참고)타워 스텟 가치'!$B$12:$L$16,AJ$2,0)*$E939)</f>
        <v>0</v>
      </c>
      <c r="AK939">
        <f>VLOOKUP($F939,'(참고)타워 스텟 가치'!$B$12:$L$16,AK$2,0)+(VLOOKUP($F939,'(참고)타워 스텟 가치'!$B$12:$L$16,AK$2,0)*$E939)</f>
        <v>0</v>
      </c>
      <c r="AL939">
        <f>VLOOKUP($F939,'(참고)타워 스텟 가치'!$B$12:$L$16,AL$2,0)+(VLOOKUP($F939,'(참고)타워 스텟 가치'!$B$12:$L$16,AL$2,0)*$E939)</f>
        <v>151.59999999999997</v>
      </c>
      <c r="AM939">
        <f>SUM('스테이지별 몬스터 스텟'!AD939*'(참고)타워 스텟 가치'!$Q$17,'스테이지별 몬스터 스텟'!AE939*'(참고)타워 스텟 가치'!$R$17,'스테이지별 몬스터 스텟'!AF939*'(참고)타워 스텟 가치'!$S$17,'스테이지별 몬스터 스텟'!AG939*'(참고)타워 스텟 가치'!$T$17,'스테이지별 몬스터 스텟'!AH939*'(참고)타워 스텟 가치'!$U$17,'스테이지별 몬스터 스텟'!AI939*'(참고)타워 스텟 가치'!$V$17,'스테이지별 몬스터 스텟'!AJ939*'(참고)타워 스텟 가치'!$W$17,'스테이지별 몬스터 스텟'!AK939*'(참고)타워 스텟 가치'!$X$17,'스테이지별 몬스터 스텟'!AL939*'(참고)타워 스텟 가치'!$Y$17)</f>
        <v>584367.30874999985</v>
      </c>
      <c r="AN939">
        <v>3</v>
      </c>
    </row>
    <row r="940" spans="3:40" x14ac:dyDescent="0.3">
      <c r="C940">
        <v>1</v>
      </c>
      <c r="D940">
        <f t="shared" si="44"/>
        <v>188</v>
      </c>
      <c r="E940" s="52">
        <f>VLOOKUP(D940,'스테이지별 난이도 설정'!B:C,2,0)</f>
        <v>75.199999999999989</v>
      </c>
      <c r="F940" t="str">
        <f t="shared" si="45"/>
        <v>일반</v>
      </c>
      <c r="G940">
        <f t="shared" si="43"/>
        <v>6</v>
      </c>
      <c r="H940">
        <f>VLOOKUP($F940,'(참고)타워 스텟 가치'!$B$2:$L$6,H$2,0)+(VLOOKUP($F940,'(참고)타워 스텟 가치'!$B$2:$L$6,H$2,0)*$E940)</f>
        <v>571.49999999999989</v>
      </c>
      <c r="I940">
        <f>VLOOKUP($F940,'(참고)타워 스텟 가치'!$B$2:$L$6,I$2,0)+(VLOOKUP($F940,'(참고)타워 스텟 가치'!$B$2:$L$6,I$2,0)*$E940)</f>
        <v>114.29999999999998</v>
      </c>
      <c r="J940">
        <f>VLOOKUP($F940,'(참고)타워 스텟 가치'!$B$2:$L$6,J$2,0)+(VLOOKUP($F940,'(참고)타워 스텟 가치'!$B$2:$L$6,J$2,0)*$E940)</f>
        <v>380999.99999999994</v>
      </c>
      <c r="K940">
        <f>VLOOKUP($F940,'(참고)타워 스텟 가치'!$B$2:$L$6,K$2,0)+(VLOOKUP($F940,'(참고)타워 스텟 가치'!$B$2:$L$6,K$2,0)*$E940)</f>
        <v>2285.9999999999995</v>
      </c>
      <c r="L940">
        <f>VLOOKUP($F940,'(참고)타워 스텟 가치'!$B$2:$L$6,L$2,0)+(VLOOKUP($F940,'(참고)타워 스텟 가치'!$B$2:$L$6,L$2,0)*$E940)</f>
        <v>38.099999999999994</v>
      </c>
      <c r="M940">
        <f>VLOOKUP($F940,'(참고)타워 스텟 가치'!$B$2:$L$6,M$2,0)+(VLOOKUP($F940,'(참고)타워 스텟 가치'!$B$2:$L$6,M$2,0)*$E940)</f>
        <v>22.859999999999996</v>
      </c>
      <c r="N940">
        <f>VLOOKUP($F940,'(참고)타워 스텟 가치'!$B$2:$L$6,N$2,0)+(VLOOKUP($F940,'(참고)타워 스텟 가치'!$B$2:$L$6,N$2,0)*$E940)</f>
        <v>0</v>
      </c>
      <c r="O940">
        <f>VLOOKUP($F940,'(참고)타워 스텟 가치'!$B$2:$L$6,O$2,0)+(VLOOKUP($F940,'(참고)타워 스텟 가치'!$B$2:$L$6,O$2,0)*$E940)</f>
        <v>0</v>
      </c>
      <c r="P940">
        <f>VLOOKUP($F940,'(참고)타워 스텟 가치'!$B$2:$L$6,P$2,0)+(VLOOKUP($F940,'(참고)타워 스텟 가치'!$B$2:$L$6,P$2,0)*$E940)</f>
        <v>53.339999999999989</v>
      </c>
      <c r="Q940">
        <f>SUM('스테이지별 몬스터 스텟'!H940*'(참고)타워 스텟 가치'!$Q$17,'스테이지별 몬스터 스텟'!I940*'(참고)타워 스텟 가치'!$R$17,'스테이지별 몬스터 스텟'!J940*'(참고)타워 스텟 가치'!$S$17,'스테이지별 몬스터 스텟'!K940*'(참고)타워 스텟 가치'!$T$17,'스테이지별 몬스터 스텟'!L940*'(참고)타워 스텟 가치'!$U$17,'스테이지별 몬스터 스텟'!M940*'(참고)타워 스텟 가치'!$V$17,'스테이지별 몬스터 스텟'!N940*'(참고)타워 스텟 가치'!$W$17,'스테이지별 몬스터 스텟'!O940*'(참고)타워 스텟 가치'!$X$17,'스테이지별 몬스터 스텟'!P940*'(참고)타워 스텟 가치'!$Y$17)</f>
        <v>577592.18999999983</v>
      </c>
      <c r="R940">
        <v>1</v>
      </c>
      <c r="S940">
        <f>VLOOKUP($F940,'(참고)타워 스텟 가치'!$B$7:$L$11,S$2,0)+(VLOOKUP($F940,'(참고)타워 스텟 가치'!$B$7:$L$11,S$2,0)*$E940)</f>
        <v>190.49999999999997</v>
      </c>
      <c r="T940">
        <f>VLOOKUP($F940,'(참고)타워 스텟 가치'!$B$7:$L$11,T$2,0)+(VLOOKUP($F940,'(참고)타워 스텟 가치'!$B$7:$L$11,T$2,0)*$E940)</f>
        <v>342.9</v>
      </c>
      <c r="U940">
        <f>VLOOKUP($F940,'(참고)타워 스텟 가치'!$B$7:$L$11,U$2,0)+(VLOOKUP($F940,'(참고)타워 스텟 가치'!$B$7:$L$11,U$2,0)*$E940)</f>
        <v>380999.99999999994</v>
      </c>
      <c r="V940">
        <f>VLOOKUP($F940,'(참고)타워 스텟 가치'!$B$7:$L$11,V$2,0)+(VLOOKUP($F940,'(참고)타워 스텟 가치'!$B$7:$L$11,V$2,0)*$E940)</f>
        <v>2285.9999999999995</v>
      </c>
      <c r="W940">
        <f>VLOOKUP($F940,'(참고)타워 스텟 가치'!$B$7:$L$11,W$2,0)+(VLOOKUP($F940,'(참고)타워 스텟 가치'!$B$7:$L$11,W$2,0)*$E940)</f>
        <v>38.099999999999994</v>
      </c>
      <c r="X940">
        <f>VLOOKUP($F940,'(참고)타워 스텟 가치'!$B$7:$L$11,X$2,0)+(VLOOKUP($F940,'(참고)타워 스텟 가치'!$B$7:$L$11,X$2,0)*$E940)</f>
        <v>22.859999999999996</v>
      </c>
      <c r="Y940">
        <f>VLOOKUP($F940,'(참고)타워 스텟 가치'!$B$7:$L$11,Y$2,0)+(VLOOKUP($F940,'(참고)타워 스텟 가치'!$B$7:$L$11,Y$2,0)*$E940)</f>
        <v>0</v>
      </c>
      <c r="Z940">
        <f>VLOOKUP($F940,'(참고)타워 스텟 가치'!$B$7:$L$11,Z$2,0)+(VLOOKUP($F940,'(참고)타워 스텟 가치'!$B$7:$L$11,Z$2,0)*$E940)</f>
        <v>0</v>
      </c>
      <c r="AA940">
        <f>VLOOKUP($F940,'(참고)타워 스텟 가치'!$B$7:$L$11,AA$2,0)+(VLOOKUP($F940,'(참고)타워 스텟 가치'!$B$7:$L$11,AA$2,0)*$E940)</f>
        <v>53.339999999999989</v>
      </c>
      <c r="AB940">
        <f>SUM('스테이지별 몬스터 스텟'!S940*'(참고)타워 스텟 가치'!$Q$17,'스테이지별 몬스터 스텟'!T940*'(참고)타워 스텟 가치'!$R$17,'스테이지별 몬스터 스텟'!U940*'(참고)타워 스텟 가치'!$S$17,'스테이지별 몬스터 스텟'!V940*'(참고)타워 스텟 가치'!$T$17,'스테이지별 몬스터 스텟'!W940*'(참고)타워 스텟 가치'!$U$17,'스테이지별 몬스터 스텟'!X940*'(참고)타워 스텟 가치'!$V$17,'스테이지별 몬스터 스텟'!Y940*'(참고)타워 스텟 가치'!$W$17,'스테이지별 몬스터 스텟'!Z940*'(참고)타워 스텟 가치'!$X$17,'스테이지별 몬스터 스텟'!AA940*'(참고)타워 스텟 가치'!$Y$17)</f>
        <v>577173.08999999985</v>
      </c>
      <c r="AC940">
        <v>2</v>
      </c>
      <c r="AD940">
        <f>VLOOKUP($F940,'(참고)타워 스텟 가치'!$B$12:$L$16,AD$2,0)+(VLOOKUP($F940,'(참고)타워 스텟 가치'!$B$12:$L$16,AD$2,0)*$E940)</f>
        <v>190.49999999999997</v>
      </c>
      <c r="AE940">
        <f>VLOOKUP($F940,'(참고)타워 스텟 가치'!$B$12:$L$16,AE$2,0)+(VLOOKUP($F940,'(참고)타워 스텟 가치'!$B$12:$L$16,AE$2,0)*$E940)</f>
        <v>228.59999999999997</v>
      </c>
      <c r="AF940">
        <f>VLOOKUP($F940,'(참고)타워 스텟 가치'!$B$12:$L$16,AF$2,0)+(VLOOKUP($F940,'(참고)타워 스텟 가치'!$B$12:$L$16,AF$2,0)*$E940)</f>
        <v>380999.99999999994</v>
      </c>
      <c r="AG940">
        <f>VLOOKUP($F940,'(참고)타워 스텟 가치'!$B$12:$L$16,AG$2,0)+(VLOOKUP($F940,'(참고)타워 스텟 가치'!$B$12:$L$16,AG$2,0)*$E940)</f>
        <v>1142.9999999999998</v>
      </c>
      <c r="AH940">
        <f>VLOOKUP($F940,'(참고)타워 스텟 가치'!$B$12:$L$16,AH$2,0)+(VLOOKUP($F940,'(참고)타워 스텟 가치'!$B$12:$L$16,AH$2,0)*$E940)</f>
        <v>38.099999999999994</v>
      </c>
      <c r="AI940">
        <f>VLOOKUP($F940,'(참고)타워 스텟 가치'!$B$12:$L$16,AI$2,0)+(VLOOKUP($F940,'(참고)타워 스텟 가치'!$B$12:$L$16,AI$2,0)*$E940)</f>
        <v>22.859999999999996</v>
      </c>
      <c r="AJ940">
        <f>VLOOKUP($F940,'(참고)타워 스텟 가치'!$B$12:$L$16,AJ$2,0)+(VLOOKUP($F940,'(참고)타워 스텟 가치'!$B$12:$L$16,AJ$2,0)*$E940)</f>
        <v>0</v>
      </c>
      <c r="AK940">
        <f>VLOOKUP($F940,'(참고)타워 스텟 가치'!$B$12:$L$16,AK$2,0)+(VLOOKUP($F940,'(참고)타워 스텟 가치'!$B$12:$L$16,AK$2,0)*$E940)</f>
        <v>0</v>
      </c>
      <c r="AL940">
        <f>VLOOKUP($F940,'(참고)타워 스텟 가치'!$B$12:$L$16,AL$2,0)+(VLOOKUP($F940,'(참고)타워 스텟 가치'!$B$12:$L$16,AL$2,0)*$E940)</f>
        <v>106.67999999999998</v>
      </c>
      <c r="AM940">
        <f>SUM('스테이지별 몬스터 스텟'!AD940*'(참고)타워 스텟 가치'!$Q$17,'스테이지별 몬스터 스텟'!AE940*'(참고)타워 스텟 가치'!$R$17,'스테이지별 몬스터 스텟'!AF940*'(참고)타워 스텟 가치'!$S$17,'스테이지별 몬스터 스텟'!AG940*'(참고)타워 스텟 가치'!$T$17,'스테이지별 몬스터 스텟'!AH940*'(참고)타워 스텟 가치'!$U$17,'스테이지별 몬스터 스텟'!AI940*'(참고)타워 스텟 가치'!$V$17,'스테이지별 몬스터 스텟'!AJ940*'(참고)타워 스텟 가치'!$W$17,'스테이지별 몬스터 스텟'!AK940*'(참고)타워 스텟 가치'!$X$17,'스테이지별 몬스터 스텟'!AL940*'(참고)타워 스텟 가치'!$Y$17)</f>
        <v>574822.31999999983</v>
      </c>
      <c r="AN940">
        <v>3</v>
      </c>
    </row>
    <row r="941" spans="3:40" x14ac:dyDescent="0.3">
      <c r="C941">
        <v>2</v>
      </c>
      <c r="D941">
        <f t="shared" si="44"/>
        <v>188</v>
      </c>
      <c r="E941" s="52">
        <f>VLOOKUP(D941,'스테이지별 난이도 설정'!B:C,2,0)</f>
        <v>75.199999999999989</v>
      </c>
      <c r="F941" t="str">
        <f t="shared" si="45"/>
        <v>레어</v>
      </c>
      <c r="G941">
        <f t="shared" si="43"/>
        <v>6</v>
      </c>
      <c r="H941">
        <f>VLOOKUP($F941,'(참고)타워 스텟 가치'!$B$2:$L$6,H$2,0)+(VLOOKUP($F941,'(참고)타워 스텟 가치'!$B$2:$L$6,H$2,0)*$E941)</f>
        <v>857.24999999999989</v>
      </c>
      <c r="I941">
        <f>VLOOKUP($F941,'(참고)타워 스텟 가치'!$B$2:$L$6,I$2,0)+(VLOOKUP($F941,'(참고)타워 스텟 가치'!$B$2:$L$6,I$2,0)*$E941)</f>
        <v>171.45</v>
      </c>
      <c r="J941">
        <f>VLOOKUP($F941,'(참고)타워 스텟 가치'!$B$2:$L$6,J$2,0)+(VLOOKUP($F941,'(참고)타워 스텟 가치'!$B$2:$L$6,J$2,0)*$E941)</f>
        <v>380999.99999999994</v>
      </c>
      <c r="K941">
        <f>VLOOKUP($F941,'(참고)타워 스텟 가치'!$B$2:$L$6,K$2,0)+(VLOOKUP($F941,'(참고)타워 스텟 가치'!$B$2:$L$6,K$2,0)*$E941)</f>
        <v>3428.9999999999995</v>
      </c>
      <c r="L941">
        <f>VLOOKUP($F941,'(참고)타워 스텟 가치'!$B$2:$L$6,L$2,0)+(VLOOKUP($F941,'(참고)타워 스텟 가치'!$B$2:$L$6,L$2,0)*$E941)</f>
        <v>57.149999999999991</v>
      </c>
      <c r="M941">
        <f>VLOOKUP($F941,'(참고)타워 스텟 가치'!$B$2:$L$6,M$2,0)+(VLOOKUP($F941,'(참고)타워 스텟 가치'!$B$2:$L$6,M$2,0)*$E941)</f>
        <v>22.859999999999996</v>
      </c>
      <c r="N941">
        <f>VLOOKUP($F941,'(참고)타워 스텟 가치'!$B$2:$L$6,N$2,0)+(VLOOKUP($F941,'(참고)타워 스텟 가치'!$B$2:$L$6,N$2,0)*$E941)</f>
        <v>0</v>
      </c>
      <c r="O941">
        <f>VLOOKUP($F941,'(참고)타워 스텟 가치'!$B$2:$L$6,O$2,0)+(VLOOKUP($F941,'(참고)타워 스텟 가치'!$B$2:$L$6,O$2,0)*$E941)</f>
        <v>0</v>
      </c>
      <c r="P941">
        <f>VLOOKUP($F941,'(참고)타워 스텟 가치'!$B$2:$L$6,P$2,0)+(VLOOKUP($F941,'(참고)타워 스텟 가치'!$B$2:$L$6,P$2,0)*$E941)</f>
        <v>53.339999999999989</v>
      </c>
      <c r="Q941">
        <f>SUM('스테이지별 몬스터 스텟'!H941*'(참고)타워 스텟 가치'!$Q$17,'스테이지별 몬스터 스텟'!I941*'(참고)타워 스텟 가치'!$R$17,'스테이지별 몬스터 스텟'!J941*'(참고)타워 스텟 가치'!$S$17,'스테이지별 몬스터 스텟'!K941*'(참고)타워 스텟 가치'!$T$17,'스테이지별 몬스터 스텟'!L941*'(참고)타워 스텟 가치'!$U$17,'스테이지별 몬스터 스텟'!M941*'(참고)타워 스텟 가치'!$V$17,'스테이지별 몬스터 스텟'!N941*'(참고)타워 스텟 가치'!$W$17,'스테이지별 몬스터 스텟'!O941*'(참고)타워 스텟 가치'!$X$17,'스테이지별 몬스터 스텟'!P941*'(참고)타워 스텟 가치'!$Y$17)</f>
        <v>580573.51500000001</v>
      </c>
      <c r="R941">
        <v>1</v>
      </c>
      <c r="S941">
        <f>VLOOKUP($F941,'(참고)타워 스텟 가치'!$B$7:$L$11,S$2,0)+(VLOOKUP($F941,'(참고)타워 스텟 가치'!$B$7:$L$11,S$2,0)*$E941)</f>
        <v>285.74999999999994</v>
      </c>
      <c r="T941">
        <f>VLOOKUP($F941,'(참고)타워 스텟 가치'!$B$7:$L$11,T$2,0)+(VLOOKUP($F941,'(참고)타워 스텟 가치'!$B$7:$L$11,T$2,0)*$E941)</f>
        <v>514.34999999999991</v>
      </c>
      <c r="U941">
        <f>VLOOKUP($F941,'(참고)타워 스텟 가치'!$B$7:$L$11,U$2,0)+(VLOOKUP($F941,'(참고)타워 스텟 가치'!$B$7:$L$11,U$2,0)*$E941)</f>
        <v>380999.99999999994</v>
      </c>
      <c r="V941">
        <f>VLOOKUP($F941,'(참고)타워 스텟 가치'!$B$7:$L$11,V$2,0)+(VLOOKUP($F941,'(참고)타워 스텟 가치'!$B$7:$L$11,V$2,0)*$E941)</f>
        <v>3428.9999999999995</v>
      </c>
      <c r="W941">
        <f>VLOOKUP($F941,'(참고)타워 스텟 가치'!$B$7:$L$11,W$2,0)+(VLOOKUP($F941,'(참고)타워 스텟 가치'!$B$7:$L$11,W$2,0)*$E941)</f>
        <v>57.149999999999991</v>
      </c>
      <c r="X941">
        <f>VLOOKUP($F941,'(참고)타워 스텟 가치'!$B$7:$L$11,X$2,0)+(VLOOKUP($F941,'(참고)타워 스텟 가치'!$B$7:$L$11,X$2,0)*$E941)</f>
        <v>22.859999999999996</v>
      </c>
      <c r="Y941">
        <f>VLOOKUP($F941,'(참고)타워 스텟 가치'!$B$7:$L$11,Y$2,0)+(VLOOKUP($F941,'(참고)타워 스텟 가치'!$B$7:$L$11,Y$2,0)*$E941)</f>
        <v>0</v>
      </c>
      <c r="Z941">
        <f>VLOOKUP($F941,'(참고)타워 스텟 가치'!$B$7:$L$11,Z$2,0)+(VLOOKUP($F941,'(참고)타워 스텟 가치'!$B$7:$L$11,Z$2,0)*$E941)</f>
        <v>0</v>
      </c>
      <c r="AA941">
        <f>VLOOKUP($F941,'(참고)타워 스텟 가치'!$B$7:$L$11,AA$2,0)+(VLOOKUP($F941,'(참고)타워 스텟 가치'!$B$7:$L$11,AA$2,0)*$E941)</f>
        <v>53.339999999999989</v>
      </c>
      <c r="AB941">
        <f>SUM('스테이지별 몬스터 스텟'!S941*'(참고)타워 스텟 가치'!$Q$17,'스테이지별 몬스터 스텟'!T941*'(참고)타워 스텟 가치'!$R$17,'스테이지별 몬스터 스텟'!U941*'(참고)타워 스텟 가치'!$S$17,'스테이지별 몬스터 스텟'!V941*'(참고)타워 스텟 가치'!$T$17,'스테이지별 몬스터 스텟'!W941*'(참고)타워 스텟 가치'!$U$17,'스테이지별 몬스터 스텟'!X941*'(참고)타워 스텟 가치'!$V$17,'스테이지별 몬스터 스텟'!Y941*'(참고)타워 스텟 가치'!$W$17,'스테이지별 몬스터 스텟'!Z941*'(참고)타워 스텟 가치'!$X$17,'스테이지별 몬스터 스텟'!AA941*'(참고)타워 스텟 가치'!$Y$17)</f>
        <v>579944.86499999999</v>
      </c>
      <c r="AC941">
        <v>2</v>
      </c>
      <c r="AD941">
        <f>VLOOKUP($F941,'(참고)타워 스텟 가치'!$B$12:$L$16,AD$2,0)+(VLOOKUP($F941,'(참고)타워 스텟 가치'!$B$12:$L$16,AD$2,0)*$E941)</f>
        <v>285.74999999999994</v>
      </c>
      <c r="AE941">
        <f>VLOOKUP($F941,'(참고)타워 스텟 가치'!$B$12:$L$16,AE$2,0)+(VLOOKUP($F941,'(참고)타워 스텟 가치'!$B$12:$L$16,AE$2,0)*$E941)</f>
        <v>342.9</v>
      </c>
      <c r="AF941">
        <f>VLOOKUP($F941,'(참고)타워 스텟 가치'!$B$12:$L$16,AF$2,0)+(VLOOKUP($F941,'(참고)타워 스텟 가치'!$B$12:$L$16,AF$2,0)*$E941)</f>
        <v>380999.99999999994</v>
      </c>
      <c r="AG941">
        <f>VLOOKUP($F941,'(참고)타워 스텟 가치'!$B$12:$L$16,AG$2,0)+(VLOOKUP($F941,'(참고)타워 스텟 가치'!$B$12:$L$16,AG$2,0)*$E941)</f>
        <v>1714.4999999999998</v>
      </c>
      <c r="AH941">
        <f>VLOOKUP($F941,'(참고)타워 스텟 가치'!$B$12:$L$16,AH$2,0)+(VLOOKUP($F941,'(참고)타워 스텟 가치'!$B$12:$L$16,AH$2,0)*$E941)</f>
        <v>57.149999999999991</v>
      </c>
      <c r="AI941">
        <f>VLOOKUP($F941,'(참고)타워 스텟 가치'!$B$12:$L$16,AI$2,0)+(VLOOKUP($F941,'(참고)타워 스텟 가치'!$B$12:$L$16,AI$2,0)*$E941)</f>
        <v>22.859999999999996</v>
      </c>
      <c r="AJ941">
        <f>VLOOKUP($F941,'(참고)타워 스텟 가치'!$B$12:$L$16,AJ$2,0)+(VLOOKUP($F941,'(참고)타워 스텟 가치'!$B$12:$L$16,AJ$2,0)*$E941)</f>
        <v>0</v>
      </c>
      <c r="AK941">
        <f>VLOOKUP($F941,'(참고)타워 스텟 가치'!$B$12:$L$16,AK$2,0)+(VLOOKUP($F941,'(참고)타워 스텟 가치'!$B$12:$L$16,AK$2,0)*$E941)</f>
        <v>0</v>
      </c>
      <c r="AL941">
        <f>VLOOKUP($F941,'(참고)타워 스텟 가치'!$B$12:$L$16,AL$2,0)+(VLOOKUP($F941,'(참고)타워 스텟 가치'!$B$12:$L$16,AL$2,0)*$E941)</f>
        <v>106.67999999999998</v>
      </c>
      <c r="AM941">
        <f>SUM('스테이지별 몬스터 스텟'!AD941*'(참고)타워 스텟 가치'!$Q$17,'스테이지별 몬스터 스텟'!AE941*'(참고)타워 스텟 가치'!$R$17,'스테이지별 몬스터 스텟'!AF941*'(참고)타워 스텟 가치'!$S$17,'스테이지별 몬스터 스텟'!AG941*'(참고)타워 스텟 가치'!$T$17,'스테이지별 몬스터 스텟'!AH941*'(참고)타워 스텟 가치'!$U$17,'스테이지별 몬스터 스텟'!AI941*'(참고)타워 스텟 가치'!$V$17,'스테이지별 몬스터 스텟'!AJ941*'(참고)타워 스텟 가치'!$W$17,'스테이지별 몬스터 스텟'!AK941*'(참고)타워 스텟 가치'!$X$17,'스테이지별 몬스터 스텟'!AL941*'(참고)타워 스텟 가치'!$Y$17)</f>
        <v>576365.36999999988</v>
      </c>
      <c r="AN941">
        <v>3</v>
      </c>
    </row>
    <row r="942" spans="3:40" x14ac:dyDescent="0.3">
      <c r="C942">
        <v>3</v>
      </c>
      <c r="D942">
        <f t="shared" si="44"/>
        <v>188</v>
      </c>
      <c r="E942" s="52">
        <f>VLOOKUP(D942,'스테이지별 난이도 설정'!B:C,2,0)</f>
        <v>75.199999999999989</v>
      </c>
      <c r="F942" t="str">
        <f t="shared" si="45"/>
        <v>에픽</v>
      </c>
      <c r="G942">
        <f t="shared" si="43"/>
        <v>6</v>
      </c>
      <c r="H942">
        <f>VLOOKUP($F942,'(참고)타워 스텟 가치'!$B$2:$L$6,H$2,0)+(VLOOKUP($F942,'(참고)타워 스텟 가치'!$B$2:$L$6,H$2,0)*$E942)</f>
        <v>1285.8749999999998</v>
      </c>
      <c r="I942">
        <f>VLOOKUP($F942,'(참고)타워 스텟 가치'!$B$2:$L$6,I$2,0)+(VLOOKUP($F942,'(참고)타워 스텟 가치'!$B$2:$L$6,I$2,0)*$E942)</f>
        <v>257.17499999999995</v>
      </c>
      <c r="J942">
        <f>VLOOKUP($F942,'(참고)타워 스텟 가치'!$B$2:$L$6,J$2,0)+(VLOOKUP($F942,'(참고)타워 스텟 가치'!$B$2:$L$6,J$2,0)*$E942)</f>
        <v>380999.99999999994</v>
      </c>
      <c r="K942">
        <f>VLOOKUP($F942,'(참고)타워 스텟 가치'!$B$2:$L$6,K$2,0)+(VLOOKUP($F942,'(참고)타워 스텟 가치'!$B$2:$L$6,K$2,0)*$E942)</f>
        <v>5143.4999999999991</v>
      </c>
      <c r="L942">
        <f>VLOOKUP($F942,'(참고)타워 스텟 가치'!$B$2:$L$6,L$2,0)+(VLOOKUP($F942,'(참고)타워 스텟 가치'!$B$2:$L$6,L$2,0)*$E942)</f>
        <v>85.724999999999994</v>
      </c>
      <c r="M942">
        <f>VLOOKUP($F942,'(참고)타워 스텟 가치'!$B$2:$L$6,M$2,0)+(VLOOKUP($F942,'(참고)타워 스텟 가치'!$B$2:$L$6,M$2,0)*$E942)</f>
        <v>22.859999999999996</v>
      </c>
      <c r="N942">
        <f>VLOOKUP($F942,'(참고)타워 스텟 가치'!$B$2:$L$6,N$2,0)+(VLOOKUP($F942,'(참고)타워 스텟 가치'!$B$2:$L$6,N$2,0)*$E942)</f>
        <v>0</v>
      </c>
      <c r="O942">
        <f>VLOOKUP($F942,'(참고)타워 스텟 가치'!$B$2:$L$6,O$2,0)+(VLOOKUP($F942,'(참고)타워 스텟 가치'!$B$2:$L$6,O$2,0)*$E942)</f>
        <v>0</v>
      </c>
      <c r="P942">
        <f>VLOOKUP($F942,'(참고)타워 스텟 가치'!$B$2:$L$6,P$2,0)+(VLOOKUP($F942,'(참고)타워 스텟 가치'!$B$2:$L$6,P$2,0)*$E942)</f>
        <v>53.339999999999989</v>
      </c>
      <c r="Q942">
        <f>SUM('스테이지별 몬스터 스텟'!H942*'(참고)타워 스텟 가치'!$Q$17,'스테이지별 몬스터 스텟'!I942*'(참고)타워 스텟 가치'!$R$17,'스테이지별 몬스터 스텟'!J942*'(참고)타워 스텟 가치'!$S$17,'스테이지별 몬스터 스텟'!K942*'(참고)타워 스텟 가치'!$T$17,'스테이지별 몬스터 스텟'!L942*'(참고)타워 스텟 가치'!$U$17,'스테이지별 몬스터 스텟'!M942*'(참고)타워 스텟 가치'!$V$17,'스테이지별 몬스터 스텟'!N942*'(참고)타워 스텟 가치'!$W$17,'스테이지별 몬스터 스텟'!O942*'(참고)타워 스텟 가치'!$X$17,'스테이지별 몬스터 스텟'!P942*'(참고)타워 스텟 가치'!$Y$17)</f>
        <v>585045.50249999983</v>
      </c>
      <c r="R942">
        <v>1</v>
      </c>
      <c r="S942">
        <f>VLOOKUP($F942,'(참고)타워 스텟 가치'!$B$7:$L$11,S$2,0)+(VLOOKUP($F942,'(참고)타워 스텟 가치'!$B$7:$L$11,S$2,0)*$E942)</f>
        <v>428.62499999999994</v>
      </c>
      <c r="T942">
        <f>VLOOKUP($F942,'(참고)타워 스텟 가치'!$B$7:$L$11,T$2,0)+(VLOOKUP($F942,'(참고)타워 스텟 가치'!$B$7:$L$11,T$2,0)*$E942)</f>
        <v>771.52499999999986</v>
      </c>
      <c r="U942">
        <f>VLOOKUP($F942,'(참고)타워 스텟 가치'!$B$7:$L$11,U$2,0)+(VLOOKUP($F942,'(참고)타워 스텟 가치'!$B$7:$L$11,U$2,0)*$E942)</f>
        <v>380999.99999999994</v>
      </c>
      <c r="V942">
        <f>VLOOKUP($F942,'(참고)타워 스텟 가치'!$B$7:$L$11,V$2,0)+(VLOOKUP($F942,'(참고)타워 스텟 가치'!$B$7:$L$11,V$2,0)*$E942)</f>
        <v>5143.4999999999991</v>
      </c>
      <c r="W942">
        <f>VLOOKUP($F942,'(참고)타워 스텟 가치'!$B$7:$L$11,W$2,0)+(VLOOKUP($F942,'(참고)타워 스텟 가치'!$B$7:$L$11,W$2,0)*$E942)</f>
        <v>85.724999999999994</v>
      </c>
      <c r="X942">
        <f>VLOOKUP($F942,'(참고)타워 스텟 가치'!$B$7:$L$11,X$2,0)+(VLOOKUP($F942,'(참고)타워 스텟 가치'!$B$7:$L$11,X$2,0)*$E942)</f>
        <v>22.859999999999996</v>
      </c>
      <c r="Y942">
        <f>VLOOKUP($F942,'(참고)타워 스텟 가치'!$B$7:$L$11,Y$2,0)+(VLOOKUP($F942,'(참고)타워 스텟 가치'!$B$7:$L$11,Y$2,0)*$E942)</f>
        <v>0</v>
      </c>
      <c r="Z942">
        <f>VLOOKUP($F942,'(참고)타워 스텟 가치'!$B$7:$L$11,Z$2,0)+(VLOOKUP($F942,'(참고)타워 스텟 가치'!$B$7:$L$11,Z$2,0)*$E942)</f>
        <v>0</v>
      </c>
      <c r="AA942">
        <f>VLOOKUP($F942,'(참고)타워 스텟 가치'!$B$7:$L$11,AA$2,0)+(VLOOKUP($F942,'(참고)타워 스텟 가치'!$B$7:$L$11,AA$2,0)*$E942)</f>
        <v>53.339999999999989</v>
      </c>
      <c r="AB942">
        <f>SUM('스테이지별 몬스터 스텟'!S942*'(참고)타워 스텟 가치'!$Q$17,'스테이지별 몬스터 스텟'!T942*'(참고)타워 스텟 가치'!$R$17,'스테이지별 몬스터 스텟'!U942*'(참고)타워 스텟 가치'!$S$17,'스테이지별 몬스터 스텟'!V942*'(참고)타워 스텟 가치'!$T$17,'스테이지별 몬스터 스텟'!W942*'(참고)타워 스텟 가치'!$U$17,'스테이지별 몬스터 스텟'!X942*'(참고)타워 스텟 가치'!$V$17,'스테이지별 몬스터 스텟'!Y942*'(참고)타워 스텟 가치'!$W$17,'스테이지별 몬스터 스텟'!Z942*'(참고)타워 스텟 가치'!$X$17,'스테이지별 몬스터 스텟'!AA942*'(참고)타워 스텟 가치'!$Y$17)</f>
        <v>584102.52749999985</v>
      </c>
      <c r="AC942">
        <v>2</v>
      </c>
      <c r="AD942">
        <f>VLOOKUP($F942,'(참고)타워 스텟 가치'!$B$12:$L$16,AD$2,0)+(VLOOKUP($F942,'(참고)타워 스텟 가치'!$B$12:$L$16,AD$2,0)*$E942)</f>
        <v>428.62499999999994</v>
      </c>
      <c r="AE942">
        <f>VLOOKUP($F942,'(참고)타워 스텟 가치'!$B$12:$L$16,AE$2,0)+(VLOOKUP($F942,'(참고)타워 스텟 가치'!$B$12:$L$16,AE$2,0)*$E942)</f>
        <v>514.34999999999991</v>
      </c>
      <c r="AF942">
        <f>VLOOKUP($F942,'(참고)타워 스텟 가치'!$B$12:$L$16,AF$2,0)+(VLOOKUP($F942,'(참고)타워 스텟 가치'!$B$12:$L$16,AF$2,0)*$E942)</f>
        <v>380999.99999999994</v>
      </c>
      <c r="AG942">
        <f>VLOOKUP($F942,'(참고)타워 스텟 가치'!$B$12:$L$16,AG$2,0)+(VLOOKUP($F942,'(참고)타워 스텟 가치'!$B$12:$L$16,AG$2,0)*$E942)</f>
        <v>2571.7499999999995</v>
      </c>
      <c r="AH942">
        <f>VLOOKUP($F942,'(참고)타워 스텟 가치'!$B$12:$L$16,AH$2,0)+(VLOOKUP($F942,'(참고)타워 스텟 가치'!$B$12:$L$16,AH$2,0)*$E942)</f>
        <v>85.724999999999994</v>
      </c>
      <c r="AI942">
        <f>VLOOKUP($F942,'(참고)타워 스텟 가치'!$B$12:$L$16,AI$2,0)+(VLOOKUP($F942,'(참고)타워 스텟 가치'!$B$12:$L$16,AI$2,0)*$E942)</f>
        <v>22.859999999999996</v>
      </c>
      <c r="AJ942">
        <f>VLOOKUP($F942,'(참고)타워 스텟 가치'!$B$12:$L$16,AJ$2,0)+(VLOOKUP($F942,'(참고)타워 스텟 가치'!$B$12:$L$16,AJ$2,0)*$E942)</f>
        <v>0</v>
      </c>
      <c r="AK942">
        <f>VLOOKUP($F942,'(참고)타워 스텟 가치'!$B$12:$L$16,AK$2,0)+(VLOOKUP($F942,'(참고)타워 스텟 가치'!$B$12:$L$16,AK$2,0)*$E942)</f>
        <v>0</v>
      </c>
      <c r="AL942">
        <f>VLOOKUP($F942,'(참고)타워 스텟 가치'!$B$12:$L$16,AL$2,0)+(VLOOKUP($F942,'(참고)타워 스텟 가치'!$B$12:$L$16,AL$2,0)*$E942)</f>
        <v>106.67999999999998</v>
      </c>
      <c r="AM942">
        <f>SUM('스테이지별 몬스터 스텟'!AD942*'(참고)타워 스텟 가치'!$Q$17,'스테이지별 몬스터 스텟'!AE942*'(참고)타워 스텟 가치'!$R$17,'스테이지별 몬스터 스텟'!AF942*'(참고)타워 스텟 가치'!$S$17,'스테이지별 몬스터 스텟'!AG942*'(참고)타워 스텟 가치'!$T$17,'스테이지별 몬스터 스텟'!AH942*'(참고)타워 스텟 가치'!$U$17,'스테이지별 몬스터 스텟'!AI942*'(참고)타워 스텟 가치'!$V$17,'스테이지별 몬스터 스텟'!AJ942*'(참고)타워 스텟 가치'!$W$17,'스테이지별 몬스터 스텟'!AK942*'(참고)타워 스텟 가치'!$X$17,'스테이지별 몬스터 스텟'!AL942*'(참고)타워 스텟 가치'!$Y$17)</f>
        <v>578679.94499999983</v>
      </c>
      <c r="AN942">
        <v>3</v>
      </c>
    </row>
    <row r="943" spans="3:40" x14ac:dyDescent="0.3">
      <c r="C943">
        <v>4</v>
      </c>
      <c r="D943">
        <f t="shared" si="44"/>
        <v>188</v>
      </c>
      <c r="E943" s="52">
        <f>VLOOKUP(D943,'스테이지별 난이도 설정'!B:C,2,0)</f>
        <v>75.199999999999989</v>
      </c>
      <c r="F943" t="str">
        <f t="shared" si="45"/>
        <v>유니크</v>
      </c>
      <c r="G943">
        <f t="shared" si="43"/>
        <v>6</v>
      </c>
      <c r="H943">
        <f>VLOOKUP($F943,'(참고)타워 스텟 가치'!$B$2:$L$6,H$2,0)+(VLOOKUP($F943,'(참고)타워 스텟 가치'!$B$2:$L$6,H$2,0)*$E943)</f>
        <v>1928.8124999999998</v>
      </c>
      <c r="I943">
        <f>VLOOKUP($F943,'(참고)타워 스텟 가치'!$B$2:$L$6,I$2,0)+(VLOOKUP($F943,'(참고)타워 스텟 가치'!$B$2:$L$6,I$2,0)*$E943)</f>
        <v>385.76249999999993</v>
      </c>
      <c r="J943">
        <f>VLOOKUP($F943,'(참고)타워 스텟 가치'!$B$2:$L$6,J$2,0)+(VLOOKUP($F943,'(참고)타워 스텟 가치'!$B$2:$L$6,J$2,0)*$E943)</f>
        <v>380999.99999999994</v>
      </c>
      <c r="K943">
        <f>VLOOKUP($F943,'(참고)타워 스텟 가치'!$B$2:$L$6,K$2,0)+(VLOOKUP($F943,'(참고)타워 스텟 가치'!$B$2:$L$6,K$2,0)*$E943)</f>
        <v>7715.2499999999991</v>
      </c>
      <c r="L943">
        <f>VLOOKUP($F943,'(참고)타워 스텟 가치'!$B$2:$L$6,L$2,0)+(VLOOKUP($F943,'(참고)타워 스텟 가치'!$B$2:$L$6,L$2,0)*$E943)</f>
        <v>128.58749999999998</v>
      </c>
      <c r="M943">
        <f>VLOOKUP($F943,'(참고)타워 스텟 가치'!$B$2:$L$6,M$2,0)+(VLOOKUP($F943,'(참고)타워 스텟 가치'!$B$2:$L$6,M$2,0)*$E943)</f>
        <v>22.859999999999996</v>
      </c>
      <c r="N943">
        <f>VLOOKUP($F943,'(참고)타워 스텟 가치'!$B$2:$L$6,N$2,0)+(VLOOKUP($F943,'(참고)타워 스텟 가치'!$B$2:$L$6,N$2,0)*$E943)</f>
        <v>0</v>
      </c>
      <c r="O943">
        <f>VLOOKUP($F943,'(참고)타워 스텟 가치'!$B$2:$L$6,O$2,0)+(VLOOKUP($F943,'(참고)타워 스텟 가치'!$B$2:$L$6,O$2,0)*$E943)</f>
        <v>0</v>
      </c>
      <c r="P943">
        <f>VLOOKUP($F943,'(참고)타워 스텟 가치'!$B$2:$L$6,P$2,0)+(VLOOKUP($F943,'(참고)타워 스텟 가치'!$B$2:$L$6,P$2,0)*$E943)</f>
        <v>76.199999999999989</v>
      </c>
      <c r="Q943">
        <f>SUM('스테이지별 몬스터 스텟'!H943*'(참고)타워 스텟 가치'!$Q$17,'스테이지별 몬스터 스텟'!I943*'(참고)타워 스텟 가치'!$R$17,'스테이지별 몬스터 스텟'!J943*'(참고)타워 스텟 가치'!$S$17,'스테이지별 몬스터 스텟'!K943*'(참고)타워 스텟 가치'!$T$17,'스테이지별 몬스터 스텟'!L943*'(참고)타워 스텟 가치'!$U$17,'스테이지별 몬스터 스텟'!M943*'(참고)타워 스텟 가치'!$V$17,'스테이지별 몬스터 스텟'!N943*'(참고)타워 스텟 가치'!$W$17,'스테이지별 몬스터 스텟'!O943*'(참고)타워 스텟 가치'!$X$17,'스테이지별 몬스터 스텟'!P943*'(참고)타워 스텟 가치'!$Y$17)</f>
        <v>591799.20374999999</v>
      </c>
      <c r="R943">
        <v>1</v>
      </c>
      <c r="S943">
        <f>VLOOKUP($F943,'(참고)타워 스텟 가치'!$B$7:$L$11,S$2,0)+(VLOOKUP($F943,'(참고)타워 스텟 가치'!$B$7:$L$11,S$2,0)*$E943)</f>
        <v>642.93749999999989</v>
      </c>
      <c r="T943">
        <f>VLOOKUP($F943,'(참고)타워 스텟 가치'!$B$7:$L$11,T$2,0)+(VLOOKUP($F943,'(참고)타워 스텟 가치'!$B$7:$L$11,T$2,0)*$E943)</f>
        <v>1157.2874999999999</v>
      </c>
      <c r="U943">
        <f>VLOOKUP($F943,'(참고)타워 스텟 가치'!$B$7:$L$11,U$2,0)+(VLOOKUP($F943,'(참고)타워 스텟 가치'!$B$7:$L$11,U$2,0)*$E943)</f>
        <v>380999.99999999994</v>
      </c>
      <c r="V943">
        <f>VLOOKUP($F943,'(참고)타워 스텟 가치'!$B$7:$L$11,V$2,0)+(VLOOKUP($F943,'(참고)타워 스텟 가치'!$B$7:$L$11,V$2,0)*$E943)</f>
        <v>7715.2499999999991</v>
      </c>
      <c r="W943">
        <f>VLOOKUP($F943,'(참고)타워 스텟 가치'!$B$7:$L$11,W$2,0)+(VLOOKUP($F943,'(참고)타워 스텟 가치'!$B$7:$L$11,W$2,0)*$E943)</f>
        <v>128.58749999999998</v>
      </c>
      <c r="X943">
        <f>VLOOKUP($F943,'(참고)타워 스텟 가치'!$B$7:$L$11,X$2,0)+(VLOOKUP($F943,'(참고)타워 스텟 가치'!$B$7:$L$11,X$2,0)*$E943)</f>
        <v>22.859999999999996</v>
      </c>
      <c r="Y943">
        <f>VLOOKUP($F943,'(참고)타워 스텟 가치'!$B$7:$L$11,Y$2,0)+(VLOOKUP($F943,'(참고)타워 스텟 가치'!$B$7:$L$11,Y$2,0)*$E943)</f>
        <v>0</v>
      </c>
      <c r="Z943">
        <f>VLOOKUP($F943,'(참고)타워 스텟 가치'!$B$7:$L$11,Z$2,0)+(VLOOKUP($F943,'(참고)타워 스텟 가치'!$B$7:$L$11,Z$2,0)*$E943)</f>
        <v>0</v>
      </c>
      <c r="AA943">
        <f>VLOOKUP($F943,'(참고)타워 스텟 가치'!$B$7:$L$11,AA$2,0)+(VLOOKUP($F943,'(참고)타워 스텟 가치'!$B$7:$L$11,AA$2,0)*$E943)</f>
        <v>76.199999999999989</v>
      </c>
      <c r="AB943">
        <f>SUM('스테이지별 몬스터 스텟'!S943*'(참고)타워 스텟 가치'!$Q$17,'스테이지별 몬스터 스텟'!T943*'(참고)타워 스텟 가치'!$R$17,'스테이지별 몬스터 스텟'!U943*'(참고)타워 스텟 가치'!$S$17,'스테이지별 몬스터 스텟'!V943*'(참고)타워 스텟 가치'!$T$17,'스테이지별 몬스터 스텟'!W943*'(참고)타워 스텟 가치'!$U$17,'스테이지별 몬스터 스텟'!X943*'(참고)타워 스텟 가치'!$V$17,'스테이지별 몬스터 스텟'!Y943*'(참고)타워 스텟 가치'!$W$17,'스테이지별 몬스터 스텟'!Z943*'(참고)타워 스텟 가치'!$X$17,'스테이지별 몬스터 스텟'!AA943*'(참고)타워 스텟 가치'!$Y$17)</f>
        <v>590384.74124999996</v>
      </c>
      <c r="AC943">
        <v>2</v>
      </c>
      <c r="AD943">
        <f>VLOOKUP($F943,'(참고)타워 스텟 가치'!$B$12:$L$16,AD$2,0)+(VLOOKUP($F943,'(참고)타워 스텟 가치'!$B$12:$L$16,AD$2,0)*$E943)</f>
        <v>642.93749999999989</v>
      </c>
      <c r="AE943">
        <f>VLOOKUP($F943,'(참고)타워 스텟 가치'!$B$12:$L$16,AE$2,0)+(VLOOKUP($F943,'(참고)타워 스텟 가치'!$B$12:$L$16,AE$2,0)*$E943)</f>
        <v>771.52499999999986</v>
      </c>
      <c r="AF943">
        <f>VLOOKUP($F943,'(참고)타워 스텟 가치'!$B$12:$L$16,AF$2,0)+(VLOOKUP($F943,'(참고)타워 스텟 가치'!$B$12:$L$16,AF$2,0)*$E943)</f>
        <v>380999.99999999994</v>
      </c>
      <c r="AG943">
        <f>VLOOKUP($F943,'(참고)타워 스텟 가치'!$B$12:$L$16,AG$2,0)+(VLOOKUP($F943,'(참고)타워 스텟 가치'!$B$12:$L$16,AG$2,0)*$E943)</f>
        <v>3857.6249999999995</v>
      </c>
      <c r="AH943">
        <f>VLOOKUP($F943,'(참고)타워 스텟 가치'!$B$12:$L$16,AH$2,0)+(VLOOKUP($F943,'(참고)타워 스텟 가치'!$B$12:$L$16,AH$2,0)*$E943)</f>
        <v>128.58749999999998</v>
      </c>
      <c r="AI943">
        <f>VLOOKUP($F943,'(참고)타워 스텟 가치'!$B$12:$L$16,AI$2,0)+(VLOOKUP($F943,'(참고)타워 스텟 가치'!$B$12:$L$16,AI$2,0)*$E943)</f>
        <v>22.859999999999996</v>
      </c>
      <c r="AJ943">
        <f>VLOOKUP($F943,'(참고)타워 스텟 가치'!$B$12:$L$16,AJ$2,0)+(VLOOKUP($F943,'(참고)타워 스텟 가치'!$B$12:$L$16,AJ$2,0)*$E943)</f>
        <v>0</v>
      </c>
      <c r="AK943">
        <f>VLOOKUP($F943,'(참고)타워 스텟 가치'!$B$12:$L$16,AK$2,0)+(VLOOKUP($F943,'(참고)타워 스텟 가치'!$B$12:$L$16,AK$2,0)*$E943)</f>
        <v>0</v>
      </c>
      <c r="AL943">
        <f>VLOOKUP($F943,'(참고)타워 스텟 가치'!$B$12:$L$16,AL$2,0)+(VLOOKUP($F943,'(참고)타워 스텟 가치'!$B$12:$L$16,AL$2,0)*$E943)</f>
        <v>152.39999999999998</v>
      </c>
      <c r="AM943">
        <f>SUM('스테이지별 몬스터 스텟'!AD943*'(참고)타워 스텟 가치'!$Q$17,'스테이지별 몬스터 스텟'!AE943*'(참고)타워 스텟 가치'!$R$17,'스테이지별 몬스터 스텟'!AF943*'(참고)타워 스텟 가치'!$S$17,'스테이지별 몬스터 스텟'!AG943*'(참고)타워 스텟 가치'!$T$17,'스테이지별 몬스터 스텟'!AH943*'(참고)타워 스텟 가치'!$U$17,'스테이지별 몬스터 스텟'!AI943*'(참고)타워 스텟 가치'!$V$17,'스테이지별 몬스터 스텟'!AJ943*'(참고)타워 스텟 가치'!$W$17,'스테이지별 몬스터 스텟'!AK943*'(참고)타워 스텟 가치'!$X$17,'스테이지별 몬스터 스텟'!AL943*'(참고)타워 스텟 가치'!$Y$17)</f>
        <v>582243.24749999994</v>
      </c>
      <c r="AN943">
        <v>3</v>
      </c>
    </row>
    <row r="944" spans="3:40" x14ac:dyDescent="0.3">
      <c r="C944">
        <v>5</v>
      </c>
      <c r="D944">
        <f t="shared" si="44"/>
        <v>188</v>
      </c>
      <c r="E944" s="52">
        <f>VLOOKUP(D944,'스테이지별 난이도 설정'!B:C,2,0)</f>
        <v>75.199999999999989</v>
      </c>
      <c r="F944" t="str">
        <f t="shared" si="45"/>
        <v>스페셜</v>
      </c>
      <c r="G944">
        <f t="shared" si="43"/>
        <v>6</v>
      </c>
      <c r="H944">
        <f>VLOOKUP($F944,'(참고)타워 스텟 가치'!$B$2:$L$6,H$2,0)+(VLOOKUP($F944,'(참고)타워 스텟 가치'!$B$2:$L$6,H$2,0)*$E944)</f>
        <v>2893.2187499999995</v>
      </c>
      <c r="I944">
        <f>VLOOKUP($F944,'(참고)타워 스텟 가치'!$B$2:$L$6,I$2,0)+(VLOOKUP($F944,'(참고)타워 스텟 가치'!$B$2:$L$6,I$2,0)*$E944)</f>
        <v>578.64374999999995</v>
      </c>
      <c r="J944">
        <f>VLOOKUP($F944,'(참고)타워 스텟 가치'!$B$2:$L$6,J$2,0)+(VLOOKUP($F944,'(참고)타워 스텟 가치'!$B$2:$L$6,J$2,0)*$E944)</f>
        <v>380999.99999999994</v>
      </c>
      <c r="K944">
        <f>VLOOKUP($F944,'(참고)타워 스텟 가치'!$B$2:$L$6,K$2,0)+(VLOOKUP($F944,'(참고)타워 스텟 가치'!$B$2:$L$6,K$2,0)*$E944)</f>
        <v>11572.874999999998</v>
      </c>
      <c r="L944">
        <f>VLOOKUP($F944,'(참고)타워 스텟 가치'!$B$2:$L$6,L$2,0)+(VLOOKUP($F944,'(참고)타워 스텟 가치'!$B$2:$L$6,L$2,0)*$E944)</f>
        <v>192.88124999999997</v>
      </c>
      <c r="M944">
        <f>VLOOKUP($F944,'(참고)타워 스텟 가치'!$B$2:$L$6,M$2,0)+(VLOOKUP($F944,'(참고)타워 스텟 가치'!$B$2:$L$6,M$2,0)*$E944)</f>
        <v>22.859999999999996</v>
      </c>
      <c r="N944">
        <f>VLOOKUP($F944,'(참고)타워 스텟 가치'!$B$2:$L$6,N$2,0)+(VLOOKUP($F944,'(참고)타워 스텟 가치'!$B$2:$L$6,N$2,0)*$E944)</f>
        <v>0</v>
      </c>
      <c r="O944">
        <f>VLOOKUP($F944,'(참고)타워 스텟 가치'!$B$2:$L$6,O$2,0)+(VLOOKUP($F944,'(참고)타워 스텟 가치'!$B$2:$L$6,O$2,0)*$E944)</f>
        <v>0</v>
      </c>
      <c r="P944">
        <f>VLOOKUP($F944,'(참고)타워 스텟 가치'!$B$2:$L$6,P$2,0)+(VLOOKUP($F944,'(참고)타워 스텟 가치'!$B$2:$L$6,P$2,0)*$E944)</f>
        <v>76.199999999999989</v>
      </c>
      <c r="Q944">
        <f>SUM('스테이지별 몬스터 스텟'!H944*'(참고)타워 스텟 가치'!$Q$17,'스테이지별 몬스터 스텟'!I944*'(참고)타워 스텟 가치'!$R$17,'스테이지별 몬스터 스텟'!J944*'(참고)타워 스텟 가치'!$S$17,'스테이지별 몬스터 스텟'!K944*'(참고)타워 스텟 가치'!$T$17,'스테이지별 몬스터 스텟'!L944*'(참고)타워 스텟 가치'!$U$17,'스테이지별 몬스터 스텟'!M944*'(참고)타워 스텟 가치'!$V$17,'스테이지별 몬스터 스텟'!N944*'(참고)타워 스텟 가치'!$W$17,'스테이지별 몬스터 스텟'!O944*'(참고)타워 스텟 가치'!$X$17,'스테이지별 몬스터 스텟'!P944*'(참고)타워 스텟 가치'!$Y$17)</f>
        <v>601861.1756249998</v>
      </c>
      <c r="R944">
        <v>1</v>
      </c>
      <c r="S944">
        <f>VLOOKUP($F944,'(참고)타워 스텟 가치'!$B$7:$L$11,S$2,0)+(VLOOKUP($F944,'(참고)타워 스텟 가치'!$B$7:$L$11,S$2,0)*$E944)</f>
        <v>964.40624999999989</v>
      </c>
      <c r="T944">
        <f>VLOOKUP($F944,'(참고)타워 스텟 가치'!$B$7:$L$11,T$2,0)+(VLOOKUP($F944,'(참고)타워 스텟 가치'!$B$7:$L$11,T$2,0)*$E944)</f>
        <v>1735.9312499999996</v>
      </c>
      <c r="U944">
        <f>VLOOKUP($F944,'(참고)타워 스텟 가치'!$B$7:$L$11,U$2,0)+(VLOOKUP($F944,'(참고)타워 스텟 가치'!$B$7:$L$11,U$2,0)*$E944)</f>
        <v>380999.99999999994</v>
      </c>
      <c r="V944">
        <f>VLOOKUP($F944,'(참고)타워 스텟 가치'!$B$7:$L$11,V$2,0)+(VLOOKUP($F944,'(참고)타워 스텟 가치'!$B$7:$L$11,V$2,0)*$E944)</f>
        <v>11572.874999999998</v>
      </c>
      <c r="W944">
        <f>VLOOKUP($F944,'(참고)타워 스텟 가치'!$B$7:$L$11,W$2,0)+(VLOOKUP($F944,'(참고)타워 스텟 가치'!$B$7:$L$11,W$2,0)*$E944)</f>
        <v>192.88124999999997</v>
      </c>
      <c r="X944">
        <f>VLOOKUP($F944,'(참고)타워 스텟 가치'!$B$7:$L$11,X$2,0)+(VLOOKUP($F944,'(참고)타워 스텟 가치'!$B$7:$L$11,X$2,0)*$E944)</f>
        <v>22.859999999999996</v>
      </c>
      <c r="Y944">
        <f>VLOOKUP($F944,'(참고)타워 스텟 가치'!$B$7:$L$11,Y$2,0)+(VLOOKUP($F944,'(참고)타워 스텟 가치'!$B$7:$L$11,Y$2,0)*$E944)</f>
        <v>0</v>
      </c>
      <c r="Z944">
        <f>VLOOKUP($F944,'(참고)타워 스텟 가치'!$B$7:$L$11,Z$2,0)+(VLOOKUP($F944,'(참고)타워 스텟 가치'!$B$7:$L$11,Z$2,0)*$E944)</f>
        <v>0</v>
      </c>
      <c r="AA944">
        <f>VLOOKUP($F944,'(참고)타워 스텟 가치'!$B$7:$L$11,AA$2,0)+(VLOOKUP($F944,'(참고)타워 스텟 가치'!$B$7:$L$11,AA$2,0)*$E944)</f>
        <v>76.199999999999989</v>
      </c>
      <c r="AB944">
        <f>SUM('스테이지별 몬스터 스텟'!S944*'(참고)타워 스텟 가치'!$Q$17,'스테이지별 몬스터 스텟'!T944*'(참고)타워 스텟 가치'!$R$17,'스테이지별 몬스터 스텟'!U944*'(참고)타워 스텟 가치'!$S$17,'스테이지별 몬스터 스텟'!V944*'(참고)타워 스텟 가치'!$T$17,'스테이지별 몬스터 스텟'!W944*'(참고)타워 스텟 가치'!$U$17,'스테이지별 몬스터 스텟'!X944*'(참고)타워 스텟 가치'!$V$17,'스테이지별 몬스터 스텟'!Y944*'(참고)타워 스텟 가치'!$W$17,'스테이지별 몬스터 스텟'!Z944*'(참고)타워 스텟 가치'!$X$17,'스테이지별 몬스터 스텟'!AA944*'(참고)타워 스텟 가치'!$Y$17)</f>
        <v>599739.48187499982</v>
      </c>
      <c r="AC944">
        <v>2</v>
      </c>
      <c r="AD944">
        <f>VLOOKUP($F944,'(참고)타워 스텟 가치'!$B$12:$L$16,AD$2,0)+(VLOOKUP($F944,'(참고)타워 스텟 가치'!$B$12:$L$16,AD$2,0)*$E944)</f>
        <v>964.40624999999989</v>
      </c>
      <c r="AE944">
        <f>VLOOKUP($F944,'(참고)타워 스텟 가치'!$B$12:$L$16,AE$2,0)+(VLOOKUP($F944,'(참고)타워 스텟 가치'!$B$12:$L$16,AE$2,0)*$E944)</f>
        <v>1157.2874999999999</v>
      </c>
      <c r="AF944">
        <f>VLOOKUP($F944,'(참고)타워 스텟 가치'!$B$12:$L$16,AF$2,0)+(VLOOKUP($F944,'(참고)타워 스텟 가치'!$B$12:$L$16,AF$2,0)*$E944)</f>
        <v>380999.99999999994</v>
      </c>
      <c r="AG944">
        <f>VLOOKUP($F944,'(참고)타워 스텟 가치'!$B$12:$L$16,AG$2,0)+(VLOOKUP($F944,'(참고)타워 스텟 가치'!$B$12:$L$16,AG$2,0)*$E944)</f>
        <v>5786.4374999999991</v>
      </c>
      <c r="AH944">
        <f>VLOOKUP($F944,'(참고)타워 스텟 가치'!$B$12:$L$16,AH$2,0)+(VLOOKUP($F944,'(참고)타워 스텟 가치'!$B$12:$L$16,AH$2,0)*$E944)</f>
        <v>192.88124999999997</v>
      </c>
      <c r="AI944">
        <f>VLOOKUP($F944,'(참고)타워 스텟 가치'!$B$12:$L$16,AI$2,0)+(VLOOKUP($F944,'(참고)타워 스텟 가치'!$B$12:$L$16,AI$2,0)*$E944)</f>
        <v>22.859999999999996</v>
      </c>
      <c r="AJ944">
        <f>VLOOKUP($F944,'(참고)타워 스텟 가치'!$B$12:$L$16,AJ$2,0)+(VLOOKUP($F944,'(참고)타워 스텟 가치'!$B$12:$L$16,AJ$2,0)*$E944)</f>
        <v>0</v>
      </c>
      <c r="AK944">
        <f>VLOOKUP($F944,'(참고)타워 스텟 가치'!$B$12:$L$16,AK$2,0)+(VLOOKUP($F944,'(참고)타워 스텟 가치'!$B$12:$L$16,AK$2,0)*$E944)</f>
        <v>0</v>
      </c>
      <c r="AL944">
        <f>VLOOKUP($F944,'(참고)타워 스텟 가치'!$B$12:$L$16,AL$2,0)+(VLOOKUP($F944,'(참고)타워 스텟 가치'!$B$12:$L$16,AL$2,0)*$E944)</f>
        <v>152.39999999999998</v>
      </c>
      <c r="AM944">
        <f>SUM('스테이지별 몬스터 스텟'!AD944*'(참고)타워 스텟 가치'!$Q$17,'스테이지별 몬스터 스텟'!AE944*'(참고)타워 스텟 가치'!$R$17,'스테이지별 몬스터 스텟'!AF944*'(참고)타워 스텟 가치'!$S$17,'스테이지별 몬스터 스텟'!AG944*'(참고)타워 스텟 가치'!$T$17,'스테이지별 몬스터 스텟'!AH944*'(참고)타워 스텟 가치'!$U$17,'스테이지별 몬스터 스텟'!AI944*'(참고)타워 스텟 가치'!$V$17,'스테이지별 몬스터 스텟'!AJ944*'(참고)타워 스텟 가치'!$W$17,'스테이지별 몬스터 스텟'!AK944*'(참고)타워 스텟 가치'!$X$17,'스테이지별 몬스터 스텟'!AL944*'(참고)타워 스텟 가치'!$Y$17)</f>
        <v>587451.04124999989</v>
      </c>
      <c r="AN944">
        <v>3</v>
      </c>
    </row>
    <row r="945" spans="3:40" x14ac:dyDescent="0.3">
      <c r="C945">
        <v>1</v>
      </c>
      <c r="D945">
        <f t="shared" si="44"/>
        <v>189</v>
      </c>
      <c r="E945" s="52">
        <f>VLOOKUP(D945,'스테이지별 난이도 설정'!B:C,2,0)</f>
        <v>75.599999999999994</v>
      </c>
      <c r="F945" t="str">
        <f t="shared" si="45"/>
        <v>일반</v>
      </c>
      <c r="G945">
        <f t="shared" si="43"/>
        <v>6</v>
      </c>
      <c r="H945">
        <f>VLOOKUP($F945,'(참고)타워 스텟 가치'!$B$2:$L$6,H$2,0)+(VLOOKUP($F945,'(참고)타워 스텟 가치'!$B$2:$L$6,H$2,0)*$E945)</f>
        <v>574.5</v>
      </c>
      <c r="I945">
        <f>VLOOKUP($F945,'(참고)타워 스텟 가치'!$B$2:$L$6,I$2,0)+(VLOOKUP($F945,'(참고)타워 스텟 가치'!$B$2:$L$6,I$2,0)*$E945)</f>
        <v>114.89999999999999</v>
      </c>
      <c r="J945">
        <f>VLOOKUP($F945,'(참고)타워 스텟 가치'!$B$2:$L$6,J$2,0)+(VLOOKUP($F945,'(참고)타워 스텟 가치'!$B$2:$L$6,J$2,0)*$E945)</f>
        <v>383000</v>
      </c>
      <c r="K945">
        <f>VLOOKUP($F945,'(참고)타워 스텟 가치'!$B$2:$L$6,K$2,0)+(VLOOKUP($F945,'(참고)타워 스텟 가치'!$B$2:$L$6,K$2,0)*$E945)</f>
        <v>2298</v>
      </c>
      <c r="L945">
        <f>VLOOKUP($F945,'(참고)타워 스텟 가치'!$B$2:$L$6,L$2,0)+(VLOOKUP($F945,'(참고)타워 스텟 가치'!$B$2:$L$6,L$2,0)*$E945)</f>
        <v>38.299999999999997</v>
      </c>
      <c r="M945">
        <f>VLOOKUP($F945,'(참고)타워 스텟 가치'!$B$2:$L$6,M$2,0)+(VLOOKUP($F945,'(참고)타워 스텟 가치'!$B$2:$L$6,M$2,0)*$E945)</f>
        <v>22.979999999999997</v>
      </c>
      <c r="N945">
        <f>VLOOKUP($F945,'(참고)타워 스텟 가치'!$B$2:$L$6,N$2,0)+(VLOOKUP($F945,'(참고)타워 스텟 가치'!$B$2:$L$6,N$2,0)*$E945)</f>
        <v>0</v>
      </c>
      <c r="O945">
        <f>VLOOKUP($F945,'(참고)타워 스텟 가치'!$B$2:$L$6,O$2,0)+(VLOOKUP($F945,'(참고)타워 스텟 가치'!$B$2:$L$6,O$2,0)*$E945)</f>
        <v>0</v>
      </c>
      <c r="P945">
        <f>VLOOKUP($F945,'(참고)타워 스텟 가치'!$B$2:$L$6,P$2,0)+(VLOOKUP($F945,'(참고)타워 스텟 가치'!$B$2:$L$6,P$2,0)*$E945)</f>
        <v>53.62</v>
      </c>
      <c r="Q945">
        <f>SUM('스테이지별 몬스터 스텟'!H945*'(참고)타워 스텟 가치'!$Q$17,'스테이지별 몬스터 스텟'!I945*'(참고)타워 스텟 가치'!$R$17,'스테이지별 몬스터 스텟'!J945*'(참고)타워 스텟 가치'!$S$17,'스테이지별 몬스터 스텟'!K945*'(참고)타워 스텟 가치'!$T$17,'스테이지별 몬스터 스텟'!L945*'(참고)타워 스텟 가치'!$U$17,'스테이지별 몬스터 스텟'!M945*'(참고)타워 스텟 가치'!$V$17,'스테이지별 몬스터 스텟'!N945*'(참고)타워 스텟 가치'!$W$17,'스테이지별 몬스터 스텟'!O945*'(참고)타워 스텟 가치'!$X$17,'스테이지별 몬스터 스텟'!P945*'(참고)타워 스텟 가치'!$Y$17)</f>
        <v>580624.16999999993</v>
      </c>
      <c r="R945">
        <v>1</v>
      </c>
      <c r="S945">
        <f>VLOOKUP($F945,'(참고)타워 스텟 가치'!$B$7:$L$11,S$2,0)+(VLOOKUP($F945,'(참고)타워 스텟 가치'!$B$7:$L$11,S$2,0)*$E945)</f>
        <v>191.5</v>
      </c>
      <c r="T945">
        <f>VLOOKUP($F945,'(참고)타워 스텟 가치'!$B$7:$L$11,T$2,0)+(VLOOKUP($F945,'(참고)타워 스텟 가치'!$B$7:$L$11,T$2,0)*$E945)</f>
        <v>344.7</v>
      </c>
      <c r="U945">
        <f>VLOOKUP($F945,'(참고)타워 스텟 가치'!$B$7:$L$11,U$2,0)+(VLOOKUP($F945,'(참고)타워 스텟 가치'!$B$7:$L$11,U$2,0)*$E945)</f>
        <v>383000</v>
      </c>
      <c r="V945">
        <f>VLOOKUP($F945,'(참고)타워 스텟 가치'!$B$7:$L$11,V$2,0)+(VLOOKUP($F945,'(참고)타워 스텟 가치'!$B$7:$L$11,V$2,0)*$E945)</f>
        <v>2298</v>
      </c>
      <c r="W945">
        <f>VLOOKUP($F945,'(참고)타워 스텟 가치'!$B$7:$L$11,W$2,0)+(VLOOKUP($F945,'(참고)타워 스텟 가치'!$B$7:$L$11,W$2,0)*$E945)</f>
        <v>38.299999999999997</v>
      </c>
      <c r="X945">
        <f>VLOOKUP($F945,'(참고)타워 스텟 가치'!$B$7:$L$11,X$2,0)+(VLOOKUP($F945,'(참고)타워 스텟 가치'!$B$7:$L$11,X$2,0)*$E945)</f>
        <v>22.979999999999997</v>
      </c>
      <c r="Y945">
        <f>VLOOKUP($F945,'(참고)타워 스텟 가치'!$B$7:$L$11,Y$2,0)+(VLOOKUP($F945,'(참고)타워 스텟 가치'!$B$7:$L$11,Y$2,0)*$E945)</f>
        <v>0</v>
      </c>
      <c r="Z945">
        <f>VLOOKUP($F945,'(참고)타워 스텟 가치'!$B$7:$L$11,Z$2,0)+(VLOOKUP($F945,'(참고)타워 스텟 가치'!$B$7:$L$11,Z$2,0)*$E945)</f>
        <v>0</v>
      </c>
      <c r="AA945">
        <f>VLOOKUP($F945,'(참고)타워 스텟 가치'!$B$7:$L$11,AA$2,0)+(VLOOKUP($F945,'(참고)타워 스텟 가치'!$B$7:$L$11,AA$2,0)*$E945)</f>
        <v>53.62</v>
      </c>
      <c r="AB945">
        <f>SUM('스테이지별 몬스터 스텟'!S945*'(참고)타워 스텟 가치'!$Q$17,'스테이지별 몬스터 스텟'!T945*'(참고)타워 스텟 가치'!$R$17,'스테이지별 몬스터 스텟'!U945*'(참고)타워 스텟 가치'!$S$17,'스테이지별 몬스터 스텟'!V945*'(참고)타워 스텟 가치'!$T$17,'스테이지별 몬스터 스텟'!W945*'(참고)타워 스텟 가치'!$U$17,'스테이지별 몬스터 스텟'!X945*'(참고)타워 스텟 가치'!$V$17,'스테이지별 몬스터 스텟'!Y945*'(참고)타워 스텟 가치'!$W$17,'스테이지별 몬스터 스텟'!Z945*'(참고)타워 스텟 가치'!$X$17,'스테이지별 몬스터 스텟'!AA945*'(참고)타워 스텟 가치'!$Y$17)</f>
        <v>580202.87</v>
      </c>
      <c r="AC945">
        <v>2</v>
      </c>
      <c r="AD945">
        <f>VLOOKUP($F945,'(참고)타워 스텟 가치'!$B$12:$L$16,AD$2,0)+(VLOOKUP($F945,'(참고)타워 스텟 가치'!$B$12:$L$16,AD$2,0)*$E945)</f>
        <v>191.5</v>
      </c>
      <c r="AE945">
        <f>VLOOKUP($F945,'(참고)타워 스텟 가치'!$B$12:$L$16,AE$2,0)+(VLOOKUP($F945,'(참고)타워 스텟 가치'!$B$12:$L$16,AE$2,0)*$E945)</f>
        <v>229.79999999999998</v>
      </c>
      <c r="AF945">
        <f>VLOOKUP($F945,'(참고)타워 스텟 가치'!$B$12:$L$16,AF$2,0)+(VLOOKUP($F945,'(참고)타워 스텟 가치'!$B$12:$L$16,AF$2,0)*$E945)</f>
        <v>383000</v>
      </c>
      <c r="AG945">
        <f>VLOOKUP($F945,'(참고)타워 스텟 가치'!$B$12:$L$16,AG$2,0)+(VLOOKUP($F945,'(참고)타워 스텟 가치'!$B$12:$L$16,AG$2,0)*$E945)</f>
        <v>1149</v>
      </c>
      <c r="AH945">
        <f>VLOOKUP($F945,'(참고)타워 스텟 가치'!$B$12:$L$16,AH$2,0)+(VLOOKUP($F945,'(참고)타워 스텟 가치'!$B$12:$L$16,AH$2,0)*$E945)</f>
        <v>38.299999999999997</v>
      </c>
      <c r="AI945">
        <f>VLOOKUP($F945,'(참고)타워 스텟 가치'!$B$12:$L$16,AI$2,0)+(VLOOKUP($F945,'(참고)타워 스텟 가치'!$B$12:$L$16,AI$2,0)*$E945)</f>
        <v>22.979999999999997</v>
      </c>
      <c r="AJ945">
        <f>VLOOKUP($F945,'(참고)타워 스텟 가치'!$B$12:$L$16,AJ$2,0)+(VLOOKUP($F945,'(참고)타워 스텟 가치'!$B$12:$L$16,AJ$2,0)*$E945)</f>
        <v>0</v>
      </c>
      <c r="AK945">
        <f>VLOOKUP($F945,'(참고)타워 스텟 가치'!$B$12:$L$16,AK$2,0)+(VLOOKUP($F945,'(참고)타워 스텟 가치'!$B$12:$L$16,AK$2,0)*$E945)</f>
        <v>0</v>
      </c>
      <c r="AL945">
        <f>VLOOKUP($F945,'(참고)타워 스텟 가치'!$B$12:$L$16,AL$2,0)+(VLOOKUP($F945,'(참고)타워 스텟 가치'!$B$12:$L$16,AL$2,0)*$E945)</f>
        <v>107.24</v>
      </c>
      <c r="AM945">
        <f>SUM('스테이지별 몬스터 스텟'!AD945*'(참고)타워 스텟 가치'!$Q$17,'스테이지별 몬스터 스텟'!AE945*'(참고)타워 스텟 가치'!$R$17,'스테이지별 몬스터 스텟'!AF945*'(참고)타워 스텟 가치'!$S$17,'스테이지별 몬스터 스텟'!AG945*'(참고)타워 스텟 가치'!$T$17,'스테이지별 몬스터 스텟'!AH945*'(참고)타워 스텟 가치'!$U$17,'스테이지별 몬스터 스텟'!AI945*'(참고)타워 스텟 가치'!$V$17,'스테이지별 몬스터 스텟'!AJ945*'(참고)타워 스텟 가치'!$W$17,'스테이지별 몬스터 스텟'!AK945*'(참고)타워 스텟 가치'!$X$17,'스테이지별 몬스터 스텟'!AL945*'(참고)타워 스텟 가치'!$Y$17)</f>
        <v>577839.75999999989</v>
      </c>
      <c r="AN945">
        <v>3</v>
      </c>
    </row>
    <row r="946" spans="3:40" x14ac:dyDescent="0.3">
      <c r="C946">
        <v>2</v>
      </c>
      <c r="D946">
        <f t="shared" si="44"/>
        <v>189</v>
      </c>
      <c r="E946" s="52">
        <f>VLOOKUP(D946,'스테이지별 난이도 설정'!B:C,2,0)</f>
        <v>75.599999999999994</v>
      </c>
      <c r="F946" t="str">
        <f t="shared" si="45"/>
        <v>레어</v>
      </c>
      <c r="G946">
        <f t="shared" si="43"/>
        <v>6</v>
      </c>
      <c r="H946">
        <f>VLOOKUP($F946,'(참고)타워 스텟 가치'!$B$2:$L$6,H$2,0)+(VLOOKUP($F946,'(참고)타워 스텟 가치'!$B$2:$L$6,H$2,0)*$E946)</f>
        <v>861.74999999999989</v>
      </c>
      <c r="I946">
        <f>VLOOKUP($F946,'(참고)타워 스텟 가치'!$B$2:$L$6,I$2,0)+(VLOOKUP($F946,'(참고)타워 스텟 가치'!$B$2:$L$6,I$2,0)*$E946)</f>
        <v>172.35</v>
      </c>
      <c r="J946">
        <f>VLOOKUP($F946,'(참고)타워 스텟 가치'!$B$2:$L$6,J$2,0)+(VLOOKUP($F946,'(참고)타워 스텟 가치'!$B$2:$L$6,J$2,0)*$E946)</f>
        <v>383000</v>
      </c>
      <c r="K946">
        <f>VLOOKUP($F946,'(참고)타워 스텟 가치'!$B$2:$L$6,K$2,0)+(VLOOKUP($F946,'(참고)타워 스텟 가치'!$B$2:$L$6,K$2,0)*$E946)</f>
        <v>3446.9999999999995</v>
      </c>
      <c r="L946">
        <f>VLOOKUP($F946,'(참고)타워 스텟 가치'!$B$2:$L$6,L$2,0)+(VLOOKUP($F946,'(참고)타워 스텟 가치'!$B$2:$L$6,L$2,0)*$E946)</f>
        <v>57.449999999999996</v>
      </c>
      <c r="M946">
        <f>VLOOKUP($F946,'(참고)타워 스텟 가치'!$B$2:$L$6,M$2,0)+(VLOOKUP($F946,'(참고)타워 스텟 가치'!$B$2:$L$6,M$2,0)*$E946)</f>
        <v>22.979999999999997</v>
      </c>
      <c r="N946">
        <f>VLOOKUP($F946,'(참고)타워 스텟 가치'!$B$2:$L$6,N$2,0)+(VLOOKUP($F946,'(참고)타워 스텟 가치'!$B$2:$L$6,N$2,0)*$E946)</f>
        <v>0</v>
      </c>
      <c r="O946">
        <f>VLOOKUP($F946,'(참고)타워 스텟 가치'!$B$2:$L$6,O$2,0)+(VLOOKUP($F946,'(참고)타워 스텟 가치'!$B$2:$L$6,O$2,0)*$E946)</f>
        <v>0</v>
      </c>
      <c r="P946">
        <f>VLOOKUP($F946,'(참고)타워 스텟 가치'!$B$2:$L$6,P$2,0)+(VLOOKUP($F946,'(참고)타워 스텟 가치'!$B$2:$L$6,P$2,0)*$E946)</f>
        <v>53.62</v>
      </c>
      <c r="Q946">
        <f>SUM('스테이지별 몬스터 스텟'!H946*'(참고)타워 스텟 가치'!$Q$17,'스테이지별 몬스터 스텟'!I946*'(참고)타워 스텟 가치'!$R$17,'스테이지별 몬스터 스텟'!J946*'(참고)타워 스텟 가치'!$S$17,'스테이지별 몬스터 스텟'!K946*'(참고)타워 스텟 가치'!$T$17,'스테이지별 몬스터 스텟'!L946*'(참고)타워 스텟 가치'!$U$17,'스테이지별 몬스터 스텟'!M946*'(참고)타워 스텟 가치'!$V$17,'스테이지별 몬스터 스텟'!N946*'(참고)타워 스텟 가치'!$W$17,'스테이지별 몬스터 스텟'!O946*'(참고)타워 스텟 가치'!$X$17,'스테이지별 몬스터 스텟'!P946*'(참고)타워 스텟 가치'!$Y$17)</f>
        <v>583621.14500000002</v>
      </c>
      <c r="R946">
        <v>1</v>
      </c>
      <c r="S946">
        <f>VLOOKUP($F946,'(참고)타워 스텟 가치'!$B$7:$L$11,S$2,0)+(VLOOKUP($F946,'(참고)타워 스텟 가치'!$B$7:$L$11,S$2,0)*$E946)</f>
        <v>287.25</v>
      </c>
      <c r="T946">
        <f>VLOOKUP($F946,'(참고)타워 스텟 가치'!$B$7:$L$11,T$2,0)+(VLOOKUP($F946,'(참고)타워 스텟 가치'!$B$7:$L$11,T$2,0)*$E946)</f>
        <v>517.04999999999995</v>
      </c>
      <c r="U946">
        <f>VLOOKUP($F946,'(참고)타워 스텟 가치'!$B$7:$L$11,U$2,0)+(VLOOKUP($F946,'(참고)타워 스텟 가치'!$B$7:$L$11,U$2,0)*$E946)</f>
        <v>383000</v>
      </c>
      <c r="V946">
        <f>VLOOKUP($F946,'(참고)타워 스텟 가치'!$B$7:$L$11,V$2,0)+(VLOOKUP($F946,'(참고)타워 스텟 가치'!$B$7:$L$11,V$2,0)*$E946)</f>
        <v>3446.9999999999995</v>
      </c>
      <c r="W946">
        <f>VLOOKUP($F946,'(참고)타워 스텟 가치'!$B$7:$L$11,W$2,0)+(VLOOKUP($F946,'(참고)타워 스텟 가치'!$B$7:$L$11,W$2,0)*$E946)</f>
        <v>57.449999999999996</v>
      </c>
      <c r="X946">
        <f>VLOOKUP($F946,'(참고)타워 스텟 가치'!$B$7:$L$11,X$2,0)+(VLOOKUP($F946,'(참고)타워 스텟 가치'!$B$7:$L$11,X$2,0)*$E946)</f>
        <v>22.979999999999997</v>
      </c>
      <c r="Y946">
        <f>VLOOKUP($F946,'(참고)타워 스텟 가치'!$B$7:$L$11,Y$2,0)+(VLOOKUP($F946,'(참고)타워 스텟 가치'!$B$7:$L$11,Y$2,0)*$E946)</f>
        <v>0</v>
      </c>
      <c r="Z946">
        <f>VLOOKUP($F946,'(참고)타워 스텟 가치'!$B$7:$L$11,Z$2,0)+(VLOOKUP($F946,'(참고)타워 스텟 가치'!$B$7:$L$11,Z$2,0)*$E946)</f>
        <v>0</v>
      </c>
      <c r="AA946">
        <f>VLOOKUP($F946,'(참고)타워 스텟 가치'!$B$7:$L$11,AA$2,0)+(VLOOKUP($F946,'(참고)타워 스텟 가치'!$B$7:$L$11,AA$2,0)*$E946)</f>
        <v>53.62</v>
      </c>
      <c r="AB946">
        <f>SUM('스테이지별 몬스터 스텟'!S946*'(참고)타워 스텟 가치'!$Q$17,'스테이지별 몬스터 스텟'!T946*'(참고)타워 스텟 가치'!$R$17,'스테이지별 몬스터 스텟'!U946*'(참고)타워 스텟 가치'!$S$17,'스테이지별 몬스터 스텟'!V946*'(참고)타워 스텟 가치'!$T$17,'스테이지별 몬스터 스텟'!W946*'(참고)타워 스텟 가치'!$U$17,'스테이지별 몬스터 스텟'!X946*'(참고)타워 스텟 가치'!$V$17,'스테이지별 몬스터 스텟'!Y946*'(참고)타워 스텟 가치'!$W$17,'스테이지별 몬스터 스텟'!Z946*'(참고)타워 스텟 가치'!$X$17,'스테이지별 몬스터 스텟'!AA946*'(참고)타워 스텟 가치'!$Y$17)</f>
        <v>582989.19499999995</v>
      </c>
      <c r="AC946">
        <v>2</v>
      </c>
      <c r="AD946">
        <f>VLOOKUP($F946,'(참고)타워 스텟 가치'!$B$12:$L$16,AD$2,0)+(VLOOKUP($F946,'(참고)타워 스텟 가치'!$B$12:$L$16,AD$2,0)*$E946)</f>
        <v>287.25</v>
      </c>
      <c r="AE946">
        <f>VLOOKUP($F946,'(참고)타워 스텟 가치'!$B$12:$L$16,AE$2,0)+(VLOOKUP($F946,'(참고)타워 스텟 가치'!$B$12:$L$16,AE$2,0)*$E946)</f>
        <v>344.7</v>
      </c>
      <c r="AF946">
        <f>VLOOKUP($F946,'(참고)타워 스텟 가치'!$B$12:$L$16,AF$2,0)+(VLOOKUP($F946,'(참고)타워 스텟 가치'!$B$12:$L$16,AF$2,0)*$E946)</f>
        <v>383000</v>
      </c>
      <c r="AG946">
        <f>VLOOKUP($F946,'(참고)타워 스텟 가치'!$B$12:$L$16,AG$2,0)+(VLOOKUP($F946,'(참고)타워 스텟 가치'!$B$12:$L$16,AG$2,0)*$E946)</f>
        <v>1723.4999999999998</v>
      </c>
      <c r="AH946">
        <f>VLOOKUP($F946,'(참고)타워 스텟 가치'!$B$12:$L$16,AH$2,0)+(VLOOKUP($F946,'(참고)타워 스텟 가치'!$B$12:$L$16,AH$2,0)*$E946)</f>
        <v>57.449999999999996</v>
      </c>
      <c r="AI946">
        <f>VLOOKUP($F946,'(참고)타워 스텟 가치'!$B$12:$L$16,AI$2,0)+(VLOOKUP($F946,'(참고)타워 스텟 가치'!$B$12:$L$16,AI$2,0)*$E946)</f>
        <v>22.979999999999997</v>
      </c>
      <c r="AJ946">
        <f>VLOOKUP($F946,'(참고)타워 스텟 가치'!$B$12:$L$16,AJ$2,0)+(VLOOKUP($F946,'(참고)타워 스텟 가치'!$B$12:$L$16,AJ$2,0)*$E946)</f>
        <v>0</v>
      </c>
      <c r="AK946">
        <f>VLOOKUP($F946,'(참고)타워 스텟 가치'!$B$12:$L$16,AK$2,0)+(VLOOKUP($F946,'(참고)타워 스텟 가치'!$B$12:$L$16,AK$2,0)*$E946)</f>
        <v>0</v>
      </c>
      <c r="AL946">
        <f>VLOOKUP($F946,'(참고)타워 스텟 가치'!$B$12:$L$16,AL$2,0)+(VLOOKUP($F946,'(참고)타워 스텟 가치'!$B$12:$L$16,AL$2,0)*$E946)</f>
        <v>107.24</v>
      </c>
      <c r="AM946">
        <f>SUM('스테이지별 몬스터 스텟'!AD946*'(참고)타워 스텟 가치'!$Q$17,'스테이지별 몬스터 스텟'!AE946*'(참고)타워 스텟 가치'!$R$17,'스테이지별 몬스터 스텟'!AF946*'(참고)타워 스텟 가치'!$S$17,'스테이지별 몬스터 스텟'!AG946*'(참고)타워 스텟 가치'!$T$17,'스테이지별 몬스터 스텟'!AH946*'(참고)타워 스텟 가치'!$U$17,'스테이지별 몬스터 스텟'!AI946*'(참고)타워 스텟 가치'!$V$17,'스테이지별 몬스터 스텟'!AJ946*'(참고)타워 스텟 가치'!$W$17,'스테이지별 몬스터 스텟'!AK946*'(참고)타워 스텟 가치'!$X$17,'스테이지별 몬스터 스텟'!AL946*'(참고)타워 스텟 가치'!$Y$17)</f>
        <v>579390.91</v>
      </c>
      <c r="AN946">
        <v>3</v>
      </c>
    </row>
    <row r="947" spans="3:40" x14ac:dyDescent="0.3">
      <c r="C947">
        <v>3</v>
      </c>
      <c r="D947">
        <f t="shared" si="44"/>
        <v>189</v>
      </c>
      <c r="E947" s="52">
        <f>VLOOKUP(D947,'스테이지별 난이도 설정'!B:C,2,0)</f>
        <v>75.599999999999994</v>
      </c>
      <c r="F947" t="str">
        <f t="shared" si="45"/>
        <v>에픽</v>
      </c>
      <c r="G947">
        <f t="shared" si="43"/>
        <v>6</v>
      </c>
      <c r="H947">
        <f>VLOOKUP($F947,'(참고)타워 스텟 가치'!$B$2:$L$6,H$2,0)+(VLOOKUP($F947,'(참고)타워 스텟 가치'!$B$2:$L$6,H$2,0)*$E947)</f>
        <v>1292.625</v>
      </c>
      <c r="I947">
        <f>VLOOKUP($F947,'(참고)타워 스텟 가치'!$B$2:$L$6,I$2,0)+(VLOOKUP($F947,'(참고)타워 스텟 가치'!$B$2:$L$6,I$2,0)*$E947)</f>
        <v>258.52499999999998</v>
      </c>
      <c r="J947">
        <f>VLOOKUP($F947,'(참고)타워 스텟 가치'!$B$2:$L$6,J$2,0)+(VLOOKUP($F947,'(참고)타워 스텟 가치'!$B$2:$L$6,J$2,0)*$E947)</f>
        <v>383000</v>
      </c>
      <c r="K947">
        <f>VLOOKUP($F947,'(참고)타워 스텟 가치'!$B$2:$L$6,K$2,0)+(VLOOKUP($F947,'(참고)타워 스텟 가치'!$B$2:$L$6,K$2,0)*$E947)</f>
        <v>5170.5</v>
      </c>
      <c r="L947">
        <f>VLOOKUP($F947,'(참고)타워 스텟 가치'!$B$2:$L$6,L$2,0)+(VLOOKUP($F947,'(참고)타워 스텟 가치'!$B$2:$L$6,L$2,0)*$E947)</f>
        <v>86.174999999999997</v>
      </c>
      <c r="M947">
        <f>VLOOKUP($F947,'(참고)타워 스텟 가치'!$B$2:$L$6,M$2,0)+(VLOOKUP($F947,'(참고)타워 스텟 가치'!$B$2:$L$6,M$2,0)*$E947)</f>
        <v>22.979999999999997</v>
      </c>
      <c r="N947">
        <f>VLOOKUP($F947,'(참고)타워 스텟 가치'!$B$2:$L$6,N$2,0)+(VLOOKUP($F947,'(참고)타워 스텟 가치'!$B$2:$L$6,N$2,0)*$E947)</f>
        <v>0</v>
      </c>
      <c r="O947">
        <f>VLOOKUP($F947,'(참고)타워 스텟 가치'!$B$2:$L$6,O$2,0)+(VLOOKUP($F947,'(참고)타워 스텟 가치'!$B$2:$L$6,O$2,0)*$E947)</f>
        <v>0</v>
      </c>
      <c r="P947">
        <f>VLOOKUP($F947,'(참고)타워 스텟 가치'!$B$2:$L$6,P$2,0)+(VLOOKUP($F947,'(참고)타워 스텟 가치'!$B$2:$L$6,P$2,0)*$E947)</f>
        <v>53.62</v>
      </c>
      <c r="Q947">
        <f>SUM('스테이지별 몬스터 스텟'!H947*'(참고)타워 스텟 가치'!$Q$17,'스테이지별 몬스터 스텟'!I947*'(참고)타워 스텟 가치'!$R$17,'스테이지별 몬스터 스텟'!J947*'(참고)타워 스텟 가치'!$S$17,'스테이지별 몬스터 스텟'!K947*'(참고)타워 스텟 가치'!$T$17,'스테이지별 몬스터 스텟'!L947*'(참고)타워 스텟 가치'!$U$17,'스테이지별 몬스터 스텟'!M947*'(참고)타워 스텟 가치'!$V$17,'스테이지별 몬스터 스텟'!N947*'(참고)타워 스텟 가치'!$W$17,'스테이지별 몬스터 스텟'!O947*'(참고)타워 스텟 가치'!$X$17,'스테이지별 몬스터 스텟'!P947*'(참고)타워 스텟 가치'!$Y$17)</f>
        <v>588116.60749999993</v>
      </c>
      <c r="R947">
        <v>1</v>
      </c>
      <c r="S947">
        <f>VLOOKUP($F947,'(참고)타워 스텟 가치'!$B$7:$L$11,S$2,0)+(VLOOKUP($F947,'(참고)타워 스텟 가치'!$B$7:$L$11,S$2,0)*$E947)</f>
        <v>430.87499999999994</v>
      </c>
      <c r="T947">
        <f>VLOOKUP($F947,'(참고)타워 스텟 가치'!$B$7:$L$11,T$2,0)+(VLOOKUP($F947,'(참고)타워 스텟 가치'!$B$7:$L$11,T$2,0)*$E947)</f>
        <v>775.57499999999993</v>
      </c>
      <c r="U947">
        <f>VLOOKUP($F947,'(참고)타워 스텟 가치'!$B$7:$L$11,U$2,0)+(VLOOKUP($F947,'(참고)타워 스텟 가치'!$B$7:$L$11,U$2,0)*$E947)</f>
        <v>383000</v>
      </c>
      <c r="V947">
        <f>VLOOKUP($F947,'(참고)타워 스텟 가치'!$B$7:$L$11,V$2,0)+(VLOOKUP($F947,'(참고)타워 스텟 가치'!$B$7:$L$11,V$2,0)*$E947)</f>
        <v>5170.5</v>
      </c>
      <c r="W947">
        <f>VLOOKUP($F947,'(참고)타워 스텟 가치'!$B$7:$L$11,W$2,0)+(VLOOKUP($F947,'(참고)타워 스텟 가치'!$B$7:$L$11,W$2,0)*$E947)</f>
        <v>86.174999999999997</v>
      </c>
      <c r="X947">
        <f>VLOOKUP($F947,'(참고)타워 스텟 가치'!$B$7:$L$11,X$2,0)+(VLOOKUP($F947,'(참고)타워 스텟 가치'!$B$7:$L$11,X$2,0)*$E947)</f>
        <v>22.979999999999997</v>
      </c>
      <c r="Y947">
        <f>VLOOKUP($F947,'(참고)타워 스텟 가치'!$B$7:$L$11,Y$2,0)+(VLOOKUP($F947,'(참고)타워 스텟 가치'!$B$7:$L$11,Y$2,0)*$E947)</f>
        <v>0</v>
      </c>
      <c r="Z947">
        <f>VLOOKUP($F947,'(참고)타워 스텟 가치'!$B$7:$L$11,Z$2,0)+(VLOOKUP($F947,'(참고)타워 스텟 가치'!$B$7:$L$11,Z$2,0)*$E947)</f>
        <v>0</v>
      </c>
      <c r="AA947">
        <f>VLOOKUP($F947,'(참고)타워 스텟 가치'!$B$7:$L$11,AA$2,0)+(VLOOKUP($F947,'(참고)타워 스텟 가치'!$B$7:$L$11,AA$2,0)*$E947)</f>
        <v>53.62</v>
      </c>
      <c r="AB947">
        <f>SUM('스테이지별 몬스터 스텟'!S947*'(참고)타워 스텟 가치'!$Q$17,'스테이지별 몬스터 스텟'!T947*'(참고)타워 스텟 가치'!$R$17,'스테이지별 몬스터 스텟'!U947*'(참고)타워 스텟 가치'!$S$17,'스테이지별 몬스터 스텟'!V947*'(참고)타워 스텟 가치'!$T$17,'스테이지별 몬스터 스텟'!W947*'(참고)타워 스텟 가치'!$U$17,'스테이지별 몬스터 스텟'!X947*'(참고)타워 스텟 가치'!$V$17,'스테이지별 몬스터 스텟'!Y947*'(참고)타워 스텟 가치'!$W$17,'스테이지별 몬스터 스텟'!Z947*'(참고)타워 스텟 가치'!$X$17,'스테이지별 몬스터 스텟'!AA947*'(참고)타워 스텟 가치'!$Y$17)</f>
        <v>587168.6825</v>
      </c>
      <c r="AC947">
        <v>2</v>
      </c>
      <c r="AD947">
        <f>VLOOKUP($F947,'(참고)타워 스텟 가치'!$B$12:$L$16,AD$2,0)+(VLOOKUP($F947,'(참고)타워 스텟 가치'!$B$12:$L$16,AD$2,0)*$E947)</f>
        <v>430.87499999999994</v>
      </c>
      <c r="AE947">
        <f>VLOOKUP($F947,'(참고)타워 스텟 가치'!$B$12:$L$16,AE$2,0)+(VLOOKUP($F947,'(참고)타워 스텟 가치'!$B$12:$L$16,AE$2,0)*$E947)</f>
        <v>517.04999999999995</v>
      </c>
      <c r="AF947">
        <f>VLOOKUP($F947,'(참고)타워 스텟 가치'!$B$12:$L$16,AF$2,0)+(VLOOKUP($F947,'(참고)타워 스텟 가치'!$B$12:$L$16,AF$2,0)*$E947)</f>
        <v>383000</v>
      </c>
      <c r="AG947">
        <f>VLOOKUP($F947,'(참고)타워 스텟 가치'!$B$12:$L$16,AG$2,0)+(VLOOKUP($F947,'(참고)타워 스텟 가치'!$B$12:$L$16,AG$2,0)*$E947)</f>
        <v>2585.25</v>
      </c>
      <c r="AH947">
        <f>VLOOKUP($F947,'(참고)타워 스텟 가치'!$B$12:$L$16,AH$2,0)+(VLOOKUP($F947,'(참고)타워 스텟 가치'!$B$12:$L$16,AH$2,0)*$E947)</f>
        <v>86.174999999999997</v>
      </c>
      <c r="AI947">
        <f>VLOOKUP($F947,'(참고)타워 스텟 가치'!$B$12:$L$16,AI$2,0)+(VLOOKUP($F947,'(참고)타워 스텟 가치'!$B$12:$L$16,AI$2,0)*$E947)</f>
        <v>22.979999999999997</v>
      </c>
      <c r="AJ947">
        <f>VLOOKUP($F947,'(참고)타워 스텟 가치'!$B$12:$L$16,AJ$2,0)+(VLOOKUP($F947,'(참고)타워 스텟 가치'!$B$12:$L$16,AJ$2,0)*$E947)</f>
        <v>0</v>
      </c>
      <c r="AK947">
        <f>VLOOKUP($F947,'(참고)타워 스텟 가치'!$B$12:$L$16,AK$2,0)+(VLOOKUP($F947,'(참고)타워 스텟 가치'!$B$12:$L$16,AK$2,0)*$E947)</f>
        <v>0</v>
      </c>
      <c r="AL947">
        <f>VLOOKUP($F947,'(참고)타워 스텟 가치'!$B$12:$L$16,AL$2,0)+(VLOOKUP($F947,'(참고)타워 스텟 가치'!$B$12:$L$16,AL$2,0)*$E947)</f>
        <v>107.24</v>
      </c>
      <c r="AM947">
        <f>SUM('스테이지별 몬스터 스텟'!AD947*'(참고)타워 스텟 가치'!$Q$17,'스테이지별 몬스터 스텟'!AE947*'(참고)타워 스텟 가치'!$R$17,'스테이지별 몬스터 스텟'!AF947*'(참고)타워 스텟 가치'!$S$17,'스테이지별 몬스터 스텟'!AG947*'(참고)타워 스텟 가치'!$T$17,'스테이지별 몬스터 스텟'!AH947*'(참고)타워 스텟 가치'!$U$17,'스테이지별 몬스터 스텟'!AI947*'(참고)타워 스텟 가치'!$V$17,'스테이지별 몬스터 스텟'!AJ947*'(참고)타워 스텟 가치'!$W$17,'스테이지별 몬스터 스텟'!AK947*'(참고)타워 스텟 가치'!$X$17,'스테이지별 몬스터 스텟'!AL947*'(참고)타워 스텟 가치'!$Y$17)</f>
        <v>581717.63499999989</v>
      </c>
      <c r="AN947">
        <v>3</v>
      </c>
    </row>
    <row r="948" spans="3:40" x14ac:dyDescent="0.3">
      <c r="C948">
        <v>4</v>
      </c>
      <c r="D948">
        <f t="shared" si="44"/>
        <v>189</v>
      </c>
      <c r="E948" s="52">
        <f>VLOOKUP(D948,'스테이지별 난이도 설정'!B:C,2,0)</f>
        <v>75.599999999999994</v>
      </c>
      <c r="F948" t="str">
        <f t="shared" si="45"/>
        <v>유니크</v>
      </c>
      <c r="G948">
        <f t="shared" si="43"/>
        <v>6</v>
      </c>
      <c r="H948">
        <f>VLOOKUP($F948,'(참고)타워 스텟 가치'!$B$2:$L$6,H$2,0)+(VLOOKUP($F948,'(참고)타워 스텟 가치'!$B$2:$L$6,H$2,0)*$E948)</f>
        <v>1938.9374999999998</v>
      </c>
      <c r="I948">
        <f>VLOOKUP($F948,'(참고)타워 스텟 가치'!$B$2:$L$6,I$2,0)+(VLOOKUP($F948,'(참고)타워 스텟 가치'!$B$2:$L$6,I$2,0)*$E948)</f>
        <v>387.78749999999997</v>
      </c>
      <c r="J948">
        <f>VLOOKUP($F948,'(참고)타워 스텟 가치'!$B$2:$L$6,J$2,0)+(VLOOKUP($F948,'(참고)타워 스텟 가치'!$B$2:$L$6,J$2,0)*$E948)</f>
        <v>383000</v>
      </c>
      <c r="K948">
        <f>VLOOKUP($F948,'(참고)타워 스텟 가치'!$B$2:$L$6,K$2,0)+(VLOOKUP($F948,'(참고)타워 스텟 가치'!$B$2:$L$6,K$2,0)*$E948)</f>
        <v>7755.7499999999991</v>
      </c>
      <c r="L948">
        <f>VLOOKUP($F948,'(참고)타워 스텟 가치'!$B$2:$L$6,L$2,0)+(VLOOKUP($F948,'(참고)타워 스텟 가치'!$B$2:$L$6,L$2,0)*$E948)</f>
        <v>129.26249999999999</v>
      </c>
      <c r="M948">
        <f>VLOOKUP($F948,'(참고)타워 스텟 가치'!$B$2:$L$6,M$2,0)+(VLOOKUP($F948,'(참고)타워 스텟 가치'!$B$2:$L$6,M$2,0)*$E948)</f>
        <v>22.979999999999997</v>
      </c>
      <c r="N948">
        <f>VLOOKUP($F948,'(참고)타워 스텟 가치'!$B$2:$L$6,N$2,0)+(VLOOKUP($F948,'(참고)타워 스텟 가치'!$B$2:$L$6,N$2,0)*$E948)</f>
        <v>0</v>
      </c>
      <c r="O948">
        <f>VLOOKUP($F948,'(참고)타워 스텟 가치'!$B$2:$L$6,O$2,0)+(VLOOKUP($F948,'(참고)타워 스텟 가치'!$B$2:$L$6,O$2,0)*$E948)</f>
        <v>0</v>
      </c>
      <c r="P948">
        <f>VLOOKUP($F948,'(참고)타워 스텟 가치'!$B$2:$L$6,P$2,0)+(VLOOKUP($F948,'(참고)타워 스텟 가치'!$B$2:$L$6,P$2,0)*$E948)</f>
        <v>76.599999999999994</v>
      </c>
      <c r="Q948">
        <f>SUM('스테이지별 몬스터 스텟'!H948*'(참고)타워 스텟 가치'!$Q$17,'스테이지별 몬스터 스텟'!I948*'(참고)타워 스텟 가치'!$R$17,'스테이지별 몬스터 스텟'!J948*'(참고)타워 스텟 가치'!$S$17,'스테이지별 몬스터 스텟'!K948*'(참고)타워 스텟 가치'!$T$17,'스테이지별 몬스터 스텟'!L948*'(참고)타워 스텟 가치'!$U$17,'스테이지별 몬스터 스텟'!M948*'(참고)타워 스텟 가치'!$V$17,'스테이지별 몬스터 스텟'!N948*'(참고)타워 스텟 가치'!$W$17,'스테이지별 몬스터 스텟'!O948*'(참고)타워 스텟 가치'!$X$17,'스테이지별 몬스터 스텟'!P948*'(참고)타워 스텟 가치'!$Y$17)</f>
        <v>594905.76124999998</v>
      </c>
      <c r="R948">
        <v>1</v>
      </c>
      <c r="S948">
        <f>VLOOKUP($F948,'(참고)타워 스텟 가치'!$B$7:$L$11,S$2,0)+(VLOOKUP($F948,'(참고)타워 스텟 가치'!$B$7:$L$11,S$2,0)*$E948)</f>
        <v>646.3125</v>
      </c>
      <c r="T948">
        <f>VLOOKUP($F948,'(참고)타워 스텟 가치'!$B$7:$L$11,T$2,0)+(VLOOKUP($F948,'(참고)타워 스텟 가치'!$B$7:$L$11,T$2,0)*$E948)</f>
        <v>1163.3625</v>
      </c>
      <c r="U948">
        <f>VLOOKUP($F948,'(참고)타워 스텟 가치'!$B$7:$L$11,U$2,0)+(VLOOKUP($F948,'(참고)타워 스텟 가치'!$B$7:$L$11,U$2,0)*$E948)</f>
        <v>383000</v>
      </c>
      <c r="V948">
        <f>VLOOKUP($F948,'(참고)타워 스텟 가치'!$B$7:$L$11,V$2,0)+(VLOOKUP($F948,'(참고)타워 스텟 가치'!$B$7:$L$11,V$2,0)*$E948)</f>
        <v>7755.7499999999991</v>
      </c>
      <c r="W948">
        <f>VLOOKUP($F948,'(참고)타워 스텟 가치'!$B$7:$L$11,W$2,0)+(VLOOKUP($F948,'(참고)타워 스텟 가치'!$B$7:$L$11,W$2,0)*$E948)</f>
        <v>129.26249999999999</v>
      </c>
      <c r="X948">
        <f>VLOOKUP($F948,'(참고)타워 스텟 가치'!$B$7:$L$11,X$2,0)+(VLOOKUP($F948,'(참고)타워 스텟 가치'!$B$7:$L$11,X$2,0)*$E948)</f>
        <v>22.979999999999997</v>
      </c>
      <c r="Y948">
        <f>VLOOKUP($F948,'(참고)타워 스텟 가치'!$B$7:$L$11,Y$2,0)+(VLOOKUP($F948,'(참고)타워 스텟 가치'!$B$7:$L$11,Y$2,0)*$E948)</f>
        <v>0</v>
      </c>
      <c r="Z948">
        <f>VLOOKUP($F948,'(참고)타워 스텟 가치'!$B$7:$L$11,Z$2,0)+(VLOOKUP($F948,'(참고)타워 스텟 가치'!$B$7:$L$11,Z$2,0)*$E948)</f>
        <v>0</v>
      </c>
      <c r="AA948">
        <f>VLOOKUP($F948,'(참고)타워 스텟 가치'!$B$7:$L$11,AA$2,0)+(VLOOKUP($F948,'(참고)타워 스텟 가치'!$B$7:$L$11,AA$2,0)*$E948)</f>
        <v>76.599999999999994</v>
      </c>
      <c r="AB948">
        <f>SUM('스테이지별 몬스터 스텟'!S948*'(참고)타워 스텟 가치'!$Q$17,'스테이지별 몬스터 스텟'!T948*'(참고)타워 스텟 가치'!$R$17,'스테이지별 몬스터 스텟'!U948*'(참고)타워 스텟 가치'!$S$17,'스테이지별 몬스터 스텟'!V948*'(참고)타워 스텟 가치'!$T$17,'스테이지별 몬스터 스텟'!W948*'(참고)타워 스텟 가치'!$U$17,'스테이지별 몬스터 스텟'!X948*'(참고)타워 스텟 가치'!$V$17,'스테이지별 몬스터 스텟'!Y948*'(참고)타워 스텟 가치'!$W$17,'스테이지별 몬스터 스텟'!Z948*'(참고)타워 스텟 가치'!$X$17,'스테이지별 몬스터 스텟'!AA948*'(참고)타워 스텟 가치'!$Y$17)</f>
        <v>593483.87374999991</v>
      </c>
      <c r="AC948">
        <v>2</v>
      </c>
      <c r="AD948">
        <f>VLOOKUP($F948,'(참고)타워 스텟 가치'!$B$12:$L$16,AD$2,0)+(VLOOKUP($F948,'(참고)타워 스텟 가치'!$B$12:$L$16,AD$2,0)*$E948)</f>
        <v>646.3125</v>
      </c>
      <c r="AE948">
        <f>VLOOKUP($F948,'(참고)타워 스텟 가치'!$B$12:$L$16,AE$2,0)+(VLOOKUP($F948,'(참고)타워 스텟 가치'!$B$12:$L$16,AE$2,0)*$E948)</f>
        <v>775.57499999999993</v>
      </c>
      <c r="AF948">
        <f>VLOOKUP($F948,'(참고)타워 스텟 가치'!$B$12:$L$16,AF$2,0)+(VLOOKUP($F948,'(참고)타워 스텟 가치'!$B$12:$L$16,AF$2,0)*$E948)</f>
        <v>383000</v>
      </c>
      <c r="AG948">
        <f>VLOOKUP($F948,'(참고)타워 스텟 가치'!$B$12:$L$16,AG$2,0)+(VLOOKUP($F948,'(참고)타워 스텟 가치'!$B$12:$L$16,AG$2,0)*$E948)</f>
        <v>3877.8749999999995</v>
      </c>
      <c r="AH948">
        <f>VLOOKUP($F948,'(참고)타워 스텟 가치'!$B$12:$L$16,AH$2,0)+(VLOOKUP($F948,'(참고)타워 스텟 가치'!$B$12:$L$16,AH$2,0)*$E948)</f>
        <v>129.26249999999999</v>
      </c>
      <c r="AI948">
        <f>VLOOKUP($F948,'(참고)타워 스텟 가치'!$B$12:$L$16,AI$2,0)+(VLOOKUP($F948,'(참고)타워 스텟 가치'!$B$12:$L$16,AI$2,0)*$E948)</f>
        <v>22.979999999999997</v>
      </c>
      <c r="AJ948">
        <f>VLOOKUP($F948,'(참고)타워 스텟 가치'!$B$12:$L$16,AJ$2,0)+(VLOOKUP($F948,'(참고)타워 스텟 가치'!$B$12:$L$16,AJ$2,0)*$E948)</f>
        <v>0</v>
      </c>
      <c r="AK948">
        <f>VLOOKUP($F948,'(참고)타워 스텟 가치'!$B$12:$L$16,AK$2,0)+(VLOOKUP($F948,'(참고)타워 스텟 가치'!$B$12:$L$16,AK$2,0)*$E948)</f>
        <v>0</v>
      </c>
      <c r="AL948">
        <f>VLOOKUP($F948,'(참고)타워 스텟 가치'!$B$12:$L$16,AL$2,0)+(VLOOKUP($F948,'(참고)타워 스텟 가치'!$B$12:$L$16,AL$2,0)*$E948)</f>
        <v>153.19999999999999</v>
      </c>
      <c r="AM948">
        <f>SUM('스테이지별 몬스터 스텟'!AD948*'(참고)타워 스텟 가치'!$Q$17,'스테이지별 몬스터 스텟'!AE948*'(참고)타워 스텟 가치'!$R$17,'스테이지별 몬스터 스텟'!AF948*'(참고)타워 스텟 가치'!$S$17,'스테이지별 몬스터 스텟'!AG948*'(참고)타워 스텟 가치'!$T$17,'스테이지별 몬스터 스텟'!AH948*'(참고)타워 스텟 가치'!$U$17,'스테이지별 몬스터 스텟'!AI948*'(참고)타워 스텟 가치'!$V$17,'스테이지별 몬스터 스텟'!AJ948*'(참고)타워 스텟 가치'!$W$17,'스테이지별 몬스터 스텟'!AK948*'(참고)타워 스텟 가치'!$X$17,'스테이지별 몬스터 스텟'!AL948*'(참고)타워 스텟 가치'!$Y$17)</f>
        <v>585299.64250000007</v>
      </c>
      <c r="AN948">
        <v>3</v>
      </c>
    </row>
    <row r="949" spans="3:40" x14ac:dyDescent="0.3">
      <c r="C949">
        <v>5</v>
      </c>
      <c r="D949">
        <f t="shared" si="44"/>
        <v>189</v>
      </c>
      <c r="E949" s="52">
        <f>VLOOKUP(D949,'스테이지별 난이도 설정'!B:C,2,0)</f>
        <v>75.599999999999994</v>
      </c>
      <c r="F949" t="str">
        <f t="shared" si="45"/>
        <v>스페셜</v>
      </c>
      <c r="G949">
        <f t="shared" si="43"/>
        <v>6</v>
      </c>
      <c r="H949">
        <f>VLOOKUP($F949,'(참고)타워 스텟 가치'!$B$2:$L$6,H$2,0)+(VLOOKUP($F949,'(참고)타워 스텟 가치'!$B$2:$L$6,H$2,0)*$E949)</f>
        <v>2908.40625</v>
      </c>
      <c r="I949">
        <f>VLOOKUP($F949,'(참고)타워 스텟 가치'!$B$2:$L$6,I$2,0)+(VLOOKUP($F949,'(참고)타워 스텟 가치'!$B$2:$L$6,I$2,0)*$E949)</f>
        <v>581.68124999999998</v>
      </c>
      <c r="J949">
        <f>VLOOKUP($F949,'(참고)타워 스텟 가치'!$B$2:$L$6,J$2,0)+(VLOOKUP($F949,'(참고)타워 스텟 가치'!$B$2:$L$6,J$2,0)*$E949)</f>
        <v>383000</v>
      </c>
      <c r="K949">
        <f>VLOOKUP($F949,'(참고)타워 스텟 가치'!$B$2:$L$6,K$2,0)+(VLOOKUP($F949,'(참고)타워 스텟 가치'!$B$2:$L$6,K$2,0)*$E949)</f>
        <v>11633.625</v>
      </c>
      <c r="L949">
        <f>VLOOKUP($F949,'(참고)타워 스텟 가치'!$B$2:$L$6,L$2,0)+(VLOOKUP($F949,'(참고)타워 스텟 가치'!$B$2:$L$6,L$2,0)*$E949)</f>
        <v>193.89374999999998</v>
      </c>
      <c r="M949">
        <f>VLOOKUP($F949,'(참고)타워 스텟 가치'!$B$2:$L$6,M$2,0)+(VLOOKUP($F949,'(참고)타워 스텟 가치'!$B$2:$L$6,M$2,0)*$E949)</f>
        <v>22.979999999999997</v>
      </c>
      <c r="N949">
        <f>VLOOKUP($F949,'(참고)타워 스텟 가치'!$B$2:$L$6,N$2,0)+(VLOOKUP($F949,'(참고)타워 스텟 가치'!$B$2:$L$6,N$2,0)*$E949)</f>
        <v>0</v>
      </c>
      <c r="O949">
        <f>VLOOKUP($F949,'(참고)타워 스텟 가치'!$B$2:$L$6,O$2,0)+(VLOOKUP($F949,'(참고)타워 스텟 가치'!$B$2:$L$6,O$2,0)*$E949)</f>
        <v>0</v>
      </c>
      <c r="P949">
        <f>VLOOKUP($F949,'(참고)타워 스텟 가치'!$B$2:$L$6,P$2,0)+(VLOOKUP($F949,'(참고)타워 스텟 가치'!$B$2:$L$6,P$2,0)*$E949)</f>
        <v>76.599999999999994</v>
      </c>
      <c r="Q949">
        <f>SUM('스테이지별 몬스터 스텟'!H949*'(참고)타워 스텟 가치'!$Q$17,'스테이지별 몬스터 스텟'!I949*'(참고)타워 스텟 가치'!$R$17,'스테이지별 몬스터 스텟'!J949*'(참고)타워 스텟 가치'!$S$17,'스테이지별 몬스터 스텟'!K949*'(참고)타워 스텟 가치'!$T$17,'스테이지별 몬스터 스텟'!L949*'(참고)타워 스텟 가치'!$U$17,'스테이지별 몬스터 스텟'!M949*'(참고)타워 스텟 가치'!$V$17,'스테이지별 몬스터 스텟'!N949*'(참고)타워 스텟 가치'!$W$17,'스테이지별 몬스터 스텟'!O949*'(참고)타워 스텟 가치'!$X$17,'스테이지별 몬스터 스텟'!P949*'(참고)타워 스텟 가치'!$Y$17)</f>
        <v>605020.55187499989</v>
      </c>
      <c r="R949">
        <v>1</v>
      </c>
      <c r="S949">
        <f>VLOOKUP($F949,'(참고)타워 스텟 가치'!$B$7:$L$11,S$2,0)+(VLOOKUP($F949,'(참고)타워 스텟 가치'!$B$7:$L$11,S$2,0)*$E949)</f>
        <v>969.46874999999989</v>
      </c>
      <c r="T949">
        <f>VLOOKUP($F949,'(참고)타워 스텟 가치'!$B$7:$L$11,T$2,0)+(VLOOKUP($F949,'(참고)타워 스텟 가치'!$B$7:$L$11,T$2,0)*$E949)</f>
        <v>1745.0437499999998</v>
      </c>
      <c r="U949">
        <f>VLOOKUP($F949,'(참고)타워 스텟 가치'!$B$7:$L$11,U$2,0)+(VLOOKUP($F949,'(참고)타워 스텟 가치'!$B$7:$L$11,U$2,0)*$E949)</f>
        <v>383000</v>
      </c>
      <c r="V949">
        <f>VLOOKUP($F949,'(참고)타워 스텟 가치'!$B$7:$L$11,V$2,0)+(VLOOKUP($F949,'(참고)타워 스텟 가치'!$B$7:$L$11,V$2,0)*$E949)</f>
        <v>11633.625</v>
      </c>
      <c r="W949">
        <f>VLOOKUP($F949,'(참고)타워 스텟 가치'!$B$7:$L$11,W$2,0)+(VLOOKUP($F949,'(참고)타워 스텟 가치'!$B$7:$L$11,W$2,0)*$E949)</f>
        <v>193.89374999999998</v>
      </c>
      <c r="X949">
        <f>VLOOKUP($F949,'(참고)타워 스텟 가치'!$B$7:$L$11,X$2,0)+(VLOOKUP($F949,'(참고)타워 스텟 가치'!$B$7:$L$11,X$2,0)*$E949)</f>
        <v>22.979999999999997</v>
      </c>
      <c r="Y949">
        <f>VLOOKUP($F949,'(참고)타워 스텟 가치'!$B$7:$L$11,Y$2,0)+(VLOOKUP($F949,'(참고)타워 스텟 가치'!$B$7:$L$11,Y$2,0)*$E949)</f>
        <v>0</v>
      </c>
      <c r="Z949">
        <f>VLOOKUP($F949,'(참고)타워 스텟 가치'!$B$7:$L$11,Z$2,0)+(VLOOKUP($F949,'(참고)타워 스텟 가치'!$B$7:$L$11,Z$2,0)*$E949)</f>
        <v>0</v>
      </c>
      <c r="AA949">
        <f>VLOOKUP($F949,'(참고)타워 스텟 가치'!$B$7:$L$11,AA$2,0)+(VLOOKUP($F949,'(참고)타워 스텟 가치'!$B$7:$L$11,AA$2,0)*$E949)</f>
        <v>76.599999999999994</v>
      </c>
      <c r="AB949">
        <f>SUM('스테이지별 몬스터 스텟'!S949*'(참고)타워 스텟 가치'!$Q$17,'스테이지별 몬스터 스텟'!T949*'(참고)타워 스텟 가치'!$R$17,'스테이지별 몬스터 스텟'!U949*'(참고)타워 스텟 가치'!$S$17,'스테이지별 몬스터 스텟'!V949*'(참고)타워 스텟 가치'!$T$17,'스테이지별 몬스터 스텟'!W949*'(참고)타워 스텟 가치'!$U$17,'스테이지별 몬스터 스텟'!X949*'(참고)타워 스텟 가치'!$V$17,'스테이지별 몬스터 스텟'!Y949*'(참고)타워 스텟 가치'!$W$17,'스테이지별 몬스터 스텟'!Z949*'(참고)타워 스텟 가치'!$X$17,'스테이지별 몬스터 스텟'!AA949*'(참고)타워 스텟 가치'!$Y$17)</f>
        <v>602887.72062499996</v>
      </c>
      <c r="AC949">
        <v>2</v>
      </c>
      <c r="AD949">
        <f>VLOOKUP($F949,'(참고)타워 스텟 가치'!$B$12:$L$16,AD$2,0)+(VLOOKUP($F949,'(참고)타워 스텟 가치'!$B$12:$L$16,AD$2,0)*$E949)</f>
        <v>969.46874999999989</v>
      </c>
      <c r="AE949">
        <f>VLOOKUP($F949,'(참고)타워 스텟 가치'!$B$12:$L$16,AE$2,0)+(VLOOKUP($F949,'(참고)타워 스텟 가치'!$B$12:$L$16,AE$2,0)*$E949)</f>
        <v>1163.3625</v>
      </c>
      <c r="AF949">
        <f>VLOOKUP($F949,'(참고)타워 스텟 가치'!$B$12:$L$16,AF$2,0)+(VLOOKUP($F949,'(참고)타워 스텟 가치'!$B$12:$L$16,AF$2,0)*$E949)</f>
        <v>383000</v>
      </c>
      <c r="AG949">
        <f>VLOOKUP($F949,'(참고)타워 스텟 가치'!$B$12:$L$16,AG$2,0)+(VLOOKUP($F949,'(참고)타워 스텟 가치'!$B$12:$L$16,AG$2,0)*$E949)</f>
        <v>5816.8125</v>
      </c>
      <c r="AH949">
        <f>VLOOKUP($F949,'(참고)타워 스텟 가치'!$B$12:$L$16,AH$2,0)+(VLOOKUP($F949,'(참고)타워 스텟 가치'!$B$12:$L$16,AH$2,0)*$E949)</f>
        <v>193.89374999999998</v>
      </c>
      <c r="AI949">
        <f>VLOOKUP($F949,'(참고)타워 스텟 가치'!$B$12:$L$16,AI$2,0)+(VLOOKUP($F949,'(참고)타워 스텟 가치'!$B$12:$L$16,AI$2,0)*$E949)</f>
        <v>22.979999999999997</v>
      </c>
      <c r="AJ949">
        <f>VLOOKUP($F949,'(참고)타워 스텟 가치'!$B$12:$L$16,AJ$2,0)+(VLOOKUP($F949,'(참고)타워 스텟 가치'!$B$12:$L$16,AJ$2,0)*$E949)</f>
        <v>0</v>
      </c>
      <c r="AK949">
        <f>VLOOKUP($F949,'(참고)타워 스텟 가치'!$B$12:$L$16,AK$2,0)+(VLOOKUP($F949,'(참고)타워 스텟 가치'!$B$12:$L$16,AK$2,0)*$E949)</f>
        <v>0</v>
      </c>
      <c r="AL949">
        <f>VLOOKUP($F949,'(참고)타워 스텟 가치'!$B$12:$L$16,AL$2,0)+(VLOOKUP($F949,'(참고)타워 스텟 가치'!$B$12:$L$16,AL$2,0)*$E949)</f>
        <v>153.19999999999999</v>
      </c>
      <c r="AM949">
        <f>SUM('스테이지별 몬스터 스텟'!AD949*'(참고)타워 스텟 가치'!$Q$17,'스테이지별 몬스터 스텟'!AE949*'(참고)타워 스텟 가치'!$R$17,'스테이지별 몬스터 스텟'!AF949*'(참고)타워 스텟 가치'!$S$17,'스테이지별 몬스터 스텟'!AG949*'(참고)타워 스텟 가치'!$T$17,'스테이지별 몬스터 스텟'!AH949*'(참고)타워 스텟 가치'!$U$17,'스테이지별 몬스터 스텟'!AI949*'(참고)타워 스텟 가치'!$V$17,'스테이지별 몬스터 스텟'!AJ949*'(참고)타워 스텟 가치'!$W$17,'스테이지별 몬스터 스텟'!AK949*'(참고)타워 스텟 가치'!$X$17,'스테이지별 몬스터 스텟'!AL949*'(참고)타워 스텟 가치'!$Y$17)</f>
        <v>590534.77374999993</v>
      </c>
      <c r="AN949">
        <v>3</v>
      </c>
    </row>
    <row r="950" spans="3:40" x14ac:dyDescent="0.3">
      <c r="C950">
        <v>1</v>
      </c>
      <c r="D950">
        <f t="shared" si="44"/>
        <v>190</v>
      </c>
      <c r="E950" s="52">
        <f>VLOOKUP(D950,'스테이지별 난이도 설정'!B:C,2,0)</f>
        <v>76</v>
      </c>
      <c r="F950" t="str">
        <f t="shared" si="45"/>
        <v>일반</v>
      </c>
      <c r="G950">
        <f t="shared" si="43"/>
        <v>6</v>
      </c>
      <c r="H950">
        <f>VLOOKUP($F950,'(참고)타워 스텟 가치'!$B$2:$L$6,H$2,0)+(VLOOKUP($F950,'(참고)타워 스텟 가치'!$B$2:$L$6,H$2,0)*$E950)</f>
        <v>577.5</v>
      </c>
      <c r="I950">
        <f>VLOOKUP($F950,'(참고)타워 스텟 가치'!$B$2:$L$6,I$2,0)+(VLOOKUP($F950,'(참고)타워 스텟 가치'!$B$2:$L$6,I$2,0)*$E950)</f>
        <v>115.5</v>
      </c>
      <c r="J950">
        <f>VLOOKUP($F950,'(참고)타워 스텟 가치'!$B$2:$L$6,J$2,0)+(VLOOKUP($F950,'(참고)타워 스텟 가치'!$B$2:$L$6,J$2,0)*$E950)</f>
        <v>385000</v>
      </c>
      <c r="K950">
        <f>VLOOKUP($F950,'(참고)타워 스텟 가치'!$B$2:$L$6,K$2,0)+(VLOOKUP($F950,'(참고)타워 스텟 가치'!$B$2:$L$6,K$2,0)*$E950)</f>
        <v>2310</v>
      </c>
      <c r="L950">
        <f>VLOOKUP($F950,'(참고)타워 스텟 가치'!$B$2:$L$6,L$2,0)+(VLOOKUP($F950,'(참고)타워 스텟 가치'!$B$2:$L$6,L$2,0)*$E950)</f>
        <v>38.5</v>
      </c>
      <c r="M950">
        <f>VLOOKUP($F950,'(참고)타워 스텟 가치'!$B$2:$L$6,M$2,0)+(VLOOKUP($F950,'(참고)타워 스텟 가치'!$B$2:$L$6,M$2,0)*$E950)</f>
        <v>23.1</v>
      </c>
      <c r="N950">
        <f>VLOOKUP($F950,'(참고)타워 스텟 가치'!$B$2:$L$6,N$2,0)+(VLOOKUP($F950,'(참고)타워 스텟 가치'!$B$2:$L$6,N$2,0)*$E950)</f>
        <v>0</v>
      </c>
      <c r="O950">
        <f>VLOOKUP($F950,'(참고)타워 스텟 가치'!$B$2:$L$6,O$2,0)+(VLOOKUP($F950,'(참고)타워 스텟 가치'!$B$2:$L$6,O$2,0)*$E950)</f>
        <v>0</v>
      </c>
      <c r="P950">
        <f>VLOOKUP($F950,'(참고)타워 스텟 가치'!$B$2:$L$6,P$2,0)+(VLOOKUP($F950,'(참고)타워 스텟 가치'!$B$2:$L$6,P$2,0)*$E950)</f>
        <v>53.9</v>
      </c>
      <c r="Q950">
        <f>SUM('스테이지별 몬스터 스텟'!H950*'(참고)타워 스텟 가치'!$Q$17,'스테이지별 몬스터 스텟'!I950*'(참고)타워 스텟 가치'!$R$17,'스테이지별 몬스터 스텟'!J950*'(참고)타워 스텟 가치'!$S$17,'스테이지별 몬스터 스텟'!K950*'(참고)타워 스텟 가치'!$T$17,'스테이지별 몬스터 스텟'!L950*'(참고)타워 스텟 가치'!$U$17,'스테이지별 몬스터 스텟'!M950*'(참고)타워 스텟 가치'!$V$17,'스테이지별 몬스터 스텟'!N950*'(참고)타워 스텟 가치'!$W$17,'스테이지별 몬스터 스텟'!O950*'(참고)타워 스텟 가치'!$X$17,'스테이지별 몬스터 스텟'!P950*'(참고)타워 스텟 가치'!$Y$17)</f>
        <v>583656.15</v>
      </c>
      <c r="R950">
        <v>1</v>
      </c>
      <c r="S950">
        <f>VLOOKUP($F950,'(참고)타워 스텟 가치'!$B$7:$L$11,S$2,0)+(VLOOKUP($F950,'(참고)타워 스텟 가치'!$B$7:$L$11,S$2,0)*$E950)</f>
        <v>192.5</v>
      </c>
      <c r="T950">
        <f>VLOOKUP($F950,'(참고)타워 스텟 가치'!$B$7:$L$11,T$2,0)+(VLOOKUP($F950,'(참고)타워 스텟 가치'!$B$7:$L$11,T$2,0)*$E950)</f>
        <v>346.5</v>
      </c>
      <c r="U950">
        <f>VLOOKUP($F950,'(참고)타워 스텟 가치'!$B$7:$L$11,U$2,0)+(VLOOKUP($F950,'(참고)타워 스텟 가치'!$B$7:$L$11,U$2,0)*$E950)</f>
        <v>385000</v>
      </c>
      <c r="V950">
        <f>VLOOKUP($F950,'(참고)타워 스텟 가치'!$B$7:$L$11,V$2,0)+(VLOOKUP($F950,'(참고)타워 스텟 가치'!$B$7:$L$11,V$2,0)*$E950)</f>
        <v>2310</v>
      </c>
      <c r="W950">
        <f>VLOOKUP($F950,'(참고)타워 스텟 가치'!$B$7:$L$11,W$2,0)+(VLOOKUP($F950,'(참고)타워 스텟 가치'!$B$7:$L$11,W$2,0)*$E950)</f>
        <v>38.5</v>
      </c>
      <c r="X950">
        <f>VLOOKUP($F950,'(참고)타워 스텟 가치'!$B$7:$L$11,X$2,0)+(VLOOKUP($F950,'(참고)타워 스텟 가치'!$B$7:$L$11,X$2,0)*$E950)</f>
        <v>23.1</v>
      </c>
      <c r="Y950">
        <f>VLOOKUP($F950,'(참고)타워 스텟 가치'!$B$7:$L$11,Y$2,0)+(VLOOKUP($F950,'(참고)타워 스텟 가치'!$B$7:$L$11,Y$2,0)*$E950)</f>
        <v>0</v>
      </c>
      <c r="Z950">
        <f>VLOOKUP($F950,'(참고)타워 스텟 가치'!$B$7:$L$11,Z$2,0)+(VLOOKUP($F950,'(참고)타워 스텟 가치'!$B$7:$L$11,Z$2,0)*$E950)</f>
        <v>0</v>
      </c>
      <c r="AA950">
        <f>VLOOKUP($F950,'(참고)타워 스텟 가치'!$B$7:$L$11,AA$2,0)+(VLOOKUP($F950,'(참고)타워 스텟 가치'!$B$7:$L$11,AA$2,0)*$E950)</f>
        <v>53.9</v>
      </c>
      <c r="AB950">
        <f>SUM('스테이지별 몬스터 스텟'!S950*'(참고)타워 스텟 가치'!$Q$17,'스테이지별 몬스터 스텟'!T950*'(참고)타워 스텟 가치'!$R$17,'스테이지별 몬스터 스텟'!U950*'(참고)타워 스텟 가치'!$S$17,'스테이지별 몬스터 스텟'!V950*'(참고)타워 스텟 가치'!$T$17,'스테이지별 몬스터 스텟'!W950*'(참고)타워 스텟 가치'!$U$17,'스테이지별 몬스터 스텟'!X950*'(참고)타워 스텟 가치'!$V$17,'스테이지별 몬스터 스텟'!Y950*'(참고)타워 스텟 가치'!$W$17,'스테이지별 몬스터 스텟'!Z950*'(참고)타워 스텟 가치'!$X$17,'스테이지별 몬스터 스텟'!AA950*'(참고)타워 스텟 가치'!$Y$17)</f>
        <v>583232.65</v>
      </c>
      <c r="AC950">
        <v>2</v>
      </c>
      <c r="AD950">
        <f>VLOOKUP($F950,'(참고)타워 스텟 가치'!$B$12:$L$16,AD$2,0)+(VLOOKUP($F950,'(참고)타워 스텟 가치'!$B$12:$L$16,AD$2,0)*$E950)</f>
        <v>192.5</v>
      </c>
      <c r="AE950">
        <f>VLOOKUP($F950,'(참고)타워 스텟 가치'!$B$12:$L$16,AE$2,0)+(VLOOKUP($F950,'(참고)타워 스텟 가치'!$B$12:$L$16,AE$2,0)*$E950)</f>
        <v>231</v>
      </c>
      <c r="AF950">
        <f>VLOOKUP($F950,'(참고)타워 스텟 가치'!$B$12:$L$16,AF$2,0)+(VLOOKUP($F950,'(참고)타워 스텟 가치'!$B$12:$L$16,AF$2,0)*$E950)</f>
        <v>385000</v>
      </c>
      <c r="AG950">
        <f>VLOOKUP($F950,'(참고)타워 스텟 가치'!$B$12:$L$16,AG$2,0)+(VLOOKUP($F950,'(참고)타워 스텟 가치'!$B$12:$L$16,AG$2,0)*$E950)</f>
        <v>1155</v>
      </c>
      <c r="AH950">
        <f>VLOOKUP($F950,'(참고)타워 스텟 가치'!$B$12:$L$16,AH$2,0)+(VLOOKUP($F950,'(참고)타워 스텟 가치'!$B$12:$L$16,AH$2,0)*$E950)</f>
        <v>38.5</v>
      </c>
      <c r="AI950">
        <f>VLOOKUP($F950,'(참고)타워 스텟 가치'!$B$12:$L$16,AI$2,0)+(VLOOKUP($F950,'(참고)타워 스텟 가치'!$B$12:$L$16,AI$2,0)*$E950)</f>
        <v>23.1</v>
      </c>
      <c r="AJ950">
        <f>VLOOKUP($F950,'(참고)타워 스텟 가치'!$B$12:$L$16,AJ$2,0)+(VLOOKUP($F950,'(참고)타워 스텟 가치'!$B$12:$L$16,AJ$2,0)*$E950)</f>
        <v>0</v>
      </c>
      <c r="AK950">
        <f>VLOOKUP($F950,'(참고)타워 스텟 가치'!$B$12:$L$16,AK$2,0)+(VLOOKUP($F950,'(참고)타워 스텟 가치'!$B$12:$L$16,AK$2,0)*$E950)</f>
        <v>0</v>
      </c>
      <c r="AL950">
        <f>VLOOKUP($F950,'(참고)타워 스텟 가치'!$B$12:$L$16,AL$2,0)+(VLOOKUP($F950,'(참고)타워 스텟 가치'!$B$12:$L$16,AL$2,0)*$E950)</f>
        <v>107.8</v>
      </c>
      <c r="AM950">
        <f>SUM('스테이지별 몬스터 스텟'!AD950*'(참고)타워 스텟 가치'!$Q$17,'스테이지별 몬스터 스텟'!AE950*'(참고)타워 스텟 가치'!$R$17,'스테이지별 몬스터 스텟'!AF950*'(참고)타워 스텟 가치'!$S$17,'스테이지별 몬스터 스텟'!AG950*'(참고)타워 스텟 가치'!$T$17,'스테이지별 몬스터 스텟'!AH950*'(참고)타워 스텟 가치'!$U$17,'스테이지별 몬스터 스텟'!AI950*'(참고)타워 스텟 가치'!$V$17,'스테이지별 몬스터 스텟'!AJ950*'(참고)타워 스텟 가치'!$W$17,'스테이지별 몬스터 스텟'!AK950*'(참고)타워 스텟 가치'!$X$17,'스테이지별 몬스터 스텟'!AL950*'(참고)타워 스텟 가치'!$Y$17)</f>
        <v>580857.19999999995</v>
      </c>
      <c r="AN950">
        <v>3</v>
      </c>
    </row>
    <row r="951" spans="3:40" x14ac:dyDescent="0.3">
      <c r="C951">
        <v>2</v>
      </c>
      <c r="D951">
        <f t="shared" si="44"/>
        <v>190</v>
      </c>
      <c r="E951" s="52">
        <f>VLOOKUP(D951,'스테이지별 난이도 설정'!B:C,2,0)</f>
        <v>76</v>
      </c>
      <c r="F951" t="str">
        <f t="shared" si="45"/>
        <v>레어</v>
      </c>
      <c r="G951">
        <f t="shared" si="43"/>
        <v>6</v>
      </c>
      <c r="H951">
        <f>VLOOKUP($F951,'(참고)타워 스텟 가치'!$B$2:$L$6,H$2,0)+(VLOOKUP($F951,'(참고)타워 스텟 가치'!$B$2:$L$6,H$2,0)*$E951)</f>
        <v>866.25</v>
      </c>
      <c r="I951">
        <f>VLOOKUP($F951,'(참고)타워 스텟 가치'!$B$2:$L$6,I$2,0)+(VLOOKUP($F951,'(참고)타워 스텟 가치'!$B$2:$L$6,I$2,0)*$E951)</f>
        <v>173.25</v>
      </c>
      <c r="J951">
        <f>VLOOKUP($F951,'(참고)타워 스텟 가치'!$B$2:$L$6,J$2,0)+(VLOOKUP($F951,'(참고)타워 스텟 가치'!$B$2:$L$6,J$2,0)*$E951)</f>
        <v>385000</v>
      </c>
      <c r="K951">
        <f>VLOOKUP($F951,'(참고)타워 스텟 가치'!$B$2:$L$6,K$2,0)+(VLOOKUP($F951,'(참고)타워 스텟 가치'!$B$2:$L$6,K$2,0)*$E951)</f>
        <v>3465</v>
      </c>
      <c r="L951">
        <f>VLOOKUP($F951,'(참고)타워 스텟 가치'!$B$2:$L$6,L$2,0)+(VLOOKUP($F951,'(참고)타워 스텟 가치'!$B$2:$L$6,L$2,0)*$E951)</f>
        <v>57.75</v>
      </c>
      <c r="M951">
        <f>VLOOKUP($F951,'(참고)타워 스텟 가치'!$B$2:$L$6,M$2,0)+(VLOOKUP($F951,'(참고)타워 스텟 가치'!$B$2:$L$6,M$2,0)*$E951)</f>
        <v>23.1</v>
      </c>
      <c r="N951">
        <f>VLOOKUP($F951,'(참고)타워 스텟 가치'!$B$2:$L$6,N$2,0)+(VLOOKUP($F951,'(참고)타워 스텟 가치'!$B$2:$L$6,N$2,0)*$E951)</f>
        <v>0</v>
      </c>
      <c r="O951">
        <f>VLOOKUP($F951,'(참고)타워 스텟 가치'!$B$2:$L$6,O$2,0)+(VLOOKUP($F951,'(참고)타워 스텟 가치'!$B$2:$L$6,O$2,0)*$E951)</f>
        <v>0</v>
      </c>
      <c r="P951">
        <f>VLOOKUP($F951,'(참고)타워 스텟 가치'!$B$2:$L$6,P$2,0)+(VLOOKUP($F951,'(참고)타워 스텟 가치'!$B$2:$L$6,P$2,0)*$E951)</f>
        <v>53.9</v>
      </c>
      <c r="Q951">
        <f>SUM('스테이지별 몬스터 스텟'!H951*'(참고)타워 스텟 가치'!$Q$17,'스테이지별 몬스터 스텟'!I951*'(참고)타워 스텟 가치'!$R$17,'스테이지별 몬스터 스텟'!J951*'(참고)타워 스텟 가치'!$S$17,'스테이지별 몬스터 스텟'!K951*'(참고)타워 스텟 가치'!$T$17,'스테이지별 몬스터 스텟'!L951*'(참고)타워 스텟 가치'!$U$17,'스테이지별 몬스터 스텟'!M951*'(참고)타워 스텟 가치'!$V$17,'스테이지별 몬스터 스텟'!N951*'(참고)타워 스텟 가치'!$W$17,'스테이지별 몬스터 스텟'!O951*'(참고)타워 스텟 가치'!$X$17,'스테이지별 몬스터 스텟'!P951*'(참고)타워 스텟 가치'!$Y$17)</f>
        <v>586668.77500000002</v>
      </c>
      <c r="R951">
        <v>1</v>
      </c>
      <c r="S951">
        <f>VLOOKUP($F951,'(참고)타워 스텟 가치'!$B$7:$L$11,S$2,0)+(VLOOKUP($F951,'(참고)타워 스텟 가치'!$B$7:$L$11,S$2,0)*$E951)</f>
        <v>288.75</v>
      </c>
      <c r="T951">
        <f>VLOOKUP($F951,'(참고)타워 스텟 가치'!$B$7:$L$11,T$2,0)+(VLOOKUP($F951,'(참고)타워 스텟 가치'!$B$7:$L$11,T$2,0)*$E951)</f>
        <v>519.75</v>
      </c>
      <c r="U951">
        <f>VLOOKUP($F951,'(참고)타워 스텟 가치'!$B$7:$L$11,U$2,0)+(VLOOKUP($F951,'(참고)타워 스텟 가치'!$B$7:$L$11,U$2,0)*$E951)</f>
        <v>385000</v>
      </c>
      <c r="V951">
        <f>VLOOKUP($F951,'(참고)타워 스텟 가치'!$B$7:$L$11,V$2,0)+(VLOOKUP($F951,'(참고)타워 스텟 가치'!$B$7:$L$11,V$2,0)*$E951)</f>
        <v>3465</v>
      </c>
      <c r="W951">
        <f>VLOOKUP($F951,'(참고)타워 스텟 가치'!$B$7:$L$11,W$2,0)+(VLOOKUP($F951,'(참고)타워 스텟 가치'!$B$7:$L$11,W$2,0)*$E951)</f>
        <v>57.75</v>
      </c>
      <c r="X951">
        <f>VLOOKUP($F951,'(참고)타워 스텟 가치'!$B$7:$L$11,X$2,0)+(VLOOKUP($F951,'(참고)타워 스텟 가치'!$B$7:$L$11,X$2,0)*$E951)</f>
        <v>23.1</v>
      </c>
      <c r="Y951">
        <f>VLOOKUP($F951,'(참고)타워 스텟 가치'!$B$7:$L$11,Y$2,0)+(VLOOKUP($F951,'(참고)타워 스텟 가치'!$B$7:$L$11,Y$2,0)*$E951)</f>
        <v>0</v>
      </c>
      <c r="Z951">
        <f>VLOOKUP($F951,'(참고)타워 스텟 가치'!$B$7:$L$11,Z$2,0)+(VLOOKUP($F951,'(참고)타워 스텟 가치'!$B$7:$L$11,Z$2,0)*$E951)</f>
        <v>0</v>
      </c>
      <c r="AA951">
        <f>VLOOKUP($F951,'(참고)타워 스텟 가치'!$B$7:$L$11,AA$2,0)+(VLOOKUP($F951,'(참고)타워 스텟 가치'!$B$7:$L$11,AA$2,0)*$E951)</f>
        <v>53.9</v>
      </c>
      <c r="AB951">
        <f>SUM('스테이지별 몬스터 스텟'!S951*'(참고)타워 스텟 가치'!$Q$17,'스테이지별 몬스터 스텟'!T951*'(참고)타워 스텟 가치'!$R$17,'스테이지별 몬스터 스텟'!U951*'(참고)타워 스텟 가치'!$S$17,'스테이지별 몬스터 스텟'!V951*'(참고)타워 스텟 가치'!$T$17,'스테이지별 몬스터 스텟'!W951*'(참고)타워 스텟 가치'!$U$17,'스테이지별 몬스터 스텟'!X951*'(참고)타워 스텟 가치'!$V$17,'스테이지별 몬스터 스텟'!Y951*'(참고)타워 스텟 가치'!$W$17,'스테이지별 몬스터 스텟'!Z951*'(참고)타워 스텟 가치'!$X$17,'스테이지별 몬스터 스텟'!AA951*'(참고)타워 스텟 가치'!$Y$17)</f>
        <v>586033.52500000002</v>
      </c>
      <c r="AC951">
        <v>2</v>
      </c>
      <c r="AD951">
        <f>VLOOKUP($F951,'(참고)타워 스텟 가치'!$B$12:$L$16,AD$2,0)+(VLOOKUP($F951,'(참고)타워 스텟 가치'!$B$12:$L$16,AD$2,0)*$E951)</f>
        <v>288.75</v>
      </c>
      <c r="AE951">
        <f>VLOOKUP($F951,'(참고)타워 스텟 가치'!$B$12:$L$16,AE$2,0)+(VLOOKUP($F951,'(참고)타워 스텟 가치'!$B$12:$L$16,AE$2,0)*$E951)</f>
        <v>346.5</v>
      </c>
      <c r="AF951">
        <f>VLOOKUP($F951,'(참고)타워 스텟 가치'!$B$12:$L$16,AF$2,0)+(VLOOKUP($F951,'(참고)타워 스텟 가치'!$B$12:$L$16,AF$2,0)*$E951)</f>
        <v>385000</v>
      </c>
      <c r="AG951">
        <f>VLOOKUP($F951,'(참고)타워 스텟 가치'!$B$12:$L$16,AG$2,0)+(VLOOKUP($F951,'(참고)타워 스텟 가치'!$B$12:$L$16,AG$2,0)*$E951)</f>
        <v>1732.5</v>
      </c>
      <c r="AH951">
        <f>VLOOKUP($F951,'(참고)타워 스텟 가치'!$B$12:$L$16,AH$2,0)+(VLOOKUP($F951,'(참고)타워 스텟 가치'!$B$12:$L$16,AH$2,0)*$E951)</f>
        <v>57.75</v>
      </c>
      <c r="AI951">
        <f>VLOOKUP($F951,'(참고)타워 스텟 가치'!$B$12:$L$16,AI$2,0)+(VLOOKUP($F951,'(참고)타워 스텟 가치'!$B$12:$L$16,AI$2,0)*$E951)</f>
        <v>23.1</v>
      </c>
      <c r="AJ951">
        <f>VLOOKUP($F951,'(참고)타워 스텟 가치'!$B$12:$L$16,AJ$2,0)+(VLOOKUP($F951,'(참고)타워 스텟 가치'!$B$12:$L$16,AJ$2,0)*$E951)</f>
        <v>0</v>
      </c>
      <c r="AK951">
        <f>VLOOKUP($F951,'(참고)타워 스텟 가치'!$B$12:$L$16,AK$2,0)+(VLOOKUP($F951,'(참고)타워 스텟 가치'!$B$12:$L$16,AK$2,0)*$E951)</f>
        <v>0</v>
      </c>
      <c r="AL951">
        <f>VLOOKUP($F951,'(참고)타워 스텟 가치'!$B$12:$L$16,AL$2,0)+(VLOOKUP($F951,'(참고)타워 스텟 가치'!$B$12:$L$16,AL$2,0)*$E951)</f>
        <v>107.8</v>
      </c>
      <c r="AM951">
        <f>SUM('스테이지별 몬스터 스텟'!AD951*'(참고)타워 스텟 가치'!$Q$17,'스테이지별 몬스터 스텟'!AE951*'(참고)타워 스텟 가치'!$R$17,'스테이지별 몬스터 스텟'!AF951*'(참고)타워 스텟 가치'!$S$17,'스테이지별 몬스터 스텟'!AG951*'(참고)타워 스텟 가치'!$T$17,'스테이지별 몬스터 스텟'!AH951*'(참고)타워 스텟 가치'!$U$17,'스테이지별 몬스터 스텟'!AI951*'(참고)타워 스텟 가치'!$V$17,'스테이지별 몬스터 스텟'!AJ951*'(참고)타워 스텟 가치'!$W$17,'스테이지별 몬스터 스텟'!AK951*'(참고)타워 스텟 가치'!$X$17,'스테이지별 몬스터 스텟'!AL951*'(참고)타워 스텟 가치'!$Y$17)</f>
        <v>582416.44999999995</v>
      </c>
      <c r="AN951">
        <v>3</v>
      </c>
    </row>
    <row r="952" spans="3:40" x14ac:dyDescent="0.3">
      <c r="C952">
        <v>3</v>
      </c>
      <c r="D952">
        <f t="shared" si="44"/>
        <v>190</v>
      </c>
      <c r="E952" s="52">
        <f>VLOOKUP(D952,'스테이지별 난이도 설정'!B:C,2,0)</f>
        <v>76</v>
      </c>
      <c r="F952" t="str">
        <f t="shared" si="45"/>
        <v>에픽</v>
      </c>
      <c r="G952">
        <f t="shared" si="43"/>
        <v>6</v>
      </c>
      <c r="H952">
        <f>VLOOKUP($F952,'(참고)타워 스텟 가치'!$B$2:$L$6,H$2,0)+(VLOOKUP($F952,'(참고)타워 스텟 가치'!$B$2:$L$6,H$2,0)*$E952)</f>
        <v>1299.375</v>
      </c>
      <c r="I952">
        <f>VLOOKUP($F952,'(참고)타워 스텟 가치'!$B$2:$L$6,I$2,0)+(VLOOKUP($F952,'(참고)타워 스텟 가치'!$B$2:$L$6,I$2,0)*$E952)</f>
        <v>259.875</v>
      </c>
      <c r="J952">
        <f>VLOOKUP($F952,'(참고)타워 스텟 가치'!$B$2:$L$6,J$2,0)+(VLOOKUP($F952,'(참고)타워 스텟 가치'!$B$2:$L$6,J$2,0)*$E952)</f>
        <v>385000</v>
      </c>
      <c r="K952">
        <f>VLOOKUP($F952,'(참고)타워 스텟 가치'!$B$2:$L$6,K$2,0)+(VLOOKUP($F952,'(참고)타워 스텟 가치'!$B$2:$L$6,K$2,0)*$E952)</f>
        <v>5197.5</v>
      </c>
      <c r="L952">
        <f>VLOOKUP($F952,'(참고)타워 스텟 가치'!$B$2:$L$6,L$2,0)+(VLOOKUP($F952,'(참고)타워 스텟 가치'!$B$2:$L$6,L$2,0)*$E952)</f>
        <v>86.625</v>
      </c>
      <c r="M952">
        <f>VLOOKUP($F952,'(참고)타워 스텟 가치'!$B$2:$L$6,M$2,0)+(VLOOKUP($F952,'(참고)타워 스텟 가치'!$B$2:$L$6,M$2,0)*$E952)</f>
        <v>23.1</v>
      </c>
      <c r="N952">
        <f>VLOOKUP($F952,'(참고)타워 스텟 가치'!$B$2:$L$6,N$2,0)+(VLOOKUP($F952,'(참고)타워 스텟 가치'!$B$2:$L$6,N$2,0)*$E952)</f>
        <v>0</v>
      </c>
      <c r="O952">
        <f>VLOOKUP($F952,'(참고)타워 스텟 가치'!$B$2:$L$6,O$2,0)+(VLOOKUP($F952,'(참고)타워 스텟 가치'!$B$2:$L$6,O$2,0)*$E952)</f>
        <v>0</v>
      </c>
      <c r="P952">
        <f>VLOOKUP($F952,'(참고)타워 스텟 가치'!$B$2:$L$6,P$2,0)+(VLOOKUP($F952,'(참고)타워 스텟 가치'!$B$2:$L$6,P$2,0)*$E952)</f>
        <v>53.9</v>
      </c>
      <c r="Q952">
        <f>SUM('스테이지별 몬스터 스텟'!H952*'(참고)타워 스텟 가치'!$Q$17,'스테이지별 몬스터 스텟'!I952*'(참고)타워 스텟 가치'!$R$17,'스테이지별 몬스터 스텟'!J952*'(참고)타워 스텟 가치'!$S$17,'스테이지별 몬스터 스텟'!K952*'(참고)타워 스텟 가치'!$T$17,'스테이지별 몬스터 스텟'!L952*'(참고)타워 스텟 가치'!$U$17,'스테이지별 몬스터 스텟'!M952*'(참고)타워 스텟 가치'!$V$17,'스테이지별 몬스터 스텟'!N952*'(참고)타워 스텟 가치'!$W$17,'스테이지별 몬스터 스텟'!O952*'(참고)타워 스텟 가치'!$X$17,'스테이지별 몬스터 스텟'!P952*'(참고)타워 스텟 가치'!$Y$17)</f>
        <v>591187.71250000002</v>
      </c>
      <c r="R952">
        <v>1</v>
      </c>
      <c r="S952">
        <f>VLOOKUP($F952,'(참고)타워 스텟 가치'!$B$7:$L$11,S$2,0)+(VLOOKUP($F952,'(참고)타워 스텟 가치'!$B$7:$L$11,S$2,0)*$E952)</f>
        <v>433.125</v>
      </c>
      <c r="T952">
        <f>VLOOKUP($F952,'(참고)타워 스텟 가치'!$B$7:$L$11,T$2,0)+(VLOOKUP($F952,'(참고)타워 스텟 가치'!$B$7:$L$11,T$2,0)*$E952)</f>
        <v>779.625</v>
      </c>
      <c r="U952">
        <f>VLOOKUP($F952,'(참고)타워 스텟 가치'!$B$7:$L$11,U$2,0)+(VLOOKUP($F952,'(참고)타워 스텟 가치'!$B$7:$L$11,U$2,0)*$E952)</f>
        <v>385000</v>
      </c>
      <c r="V952">
        <f>VLOOKUP($F952,'(참고)타워 스텟 가치'!$B$7:$L$11,V$2,0)+(VLOOKUP($F952,'(참고)타워 스텟 가치'!$B$7:$L$11,V$2,0)*$E952)</f>
        <v>5197.5</v>
      </c>
      <c r="W952">
        <f>VLOOKUP($F952,'(참고)타워 스텟 가치'!$B$7:$L$11,W$2,0)+(VLOOKUP($F952,'(참고)타워 스텟 가치'!$B$7:$L$11,W$2,0)*$E952)</f>
        <v>86.625</v>
      </c>
      <c r="X952">
        <f>VLOOKUP($F952,'(참고)타워 스텟 가치'!$B$7:$L$11,X$2,0)+(VLOOKUP($F952,'(참고)타워 스텟 가치'!$B$7:$L$11,X$2,0)*$E952)</f>
        <v>23.1</v>
      </c>
      <c r="Y952">
        <f>VLOOKUP($F952,'(참고)타워 스텟 가치'!$B$7:$L$11,Y$2,0)+(VLOOKUP($F952,'(참고)타워 스텟 가치'!$B$7:$L$11,Y$2,0)*$E952)</f>
        <v>0</v>
      </c>
      <c r="Z952">
        <f>VLOOKUP($F952,'(참고)타워 스텟 가치'!$B$7:$L$11,Z$2,0)+(VLOOKUP($F952,'(참고)타워 스텟 가치'!$B$7:$L$11,Z$2,0)*$E952)</f>
        <v>0</v>
      </c>
      <c r="AA952">
        <f>VLOOKUP($F952,'(참고)타워 스텟 가치'!$B$7:$L$11,AA$2,0)+(VLOOKUP($F952,'(참고)타워 스텟 가치'!$B$7:$L$11,AA$2,0)*$E952)</f>
        <v>53.9</v>
      </c>
      <c r="AB952">
        <f>SUM('스테이지별 몬스터 스텟'!S952*'(참고)타워 스텟 가치'!$Q$17,'스테이지별 몬스터 스텟'!T952*'(참고)타워 스텟 가치'!$R$17,'스테이지별 몬스터 스텟'!U952*'(참고)타워 스텟 가치'!$S$17,'스테이지별 몬스터 스텟'!V952*'(참고)타워 스텟 가치'!$T$17,'스테이지별 몬스터 스텟'!W952*'(참고)타워 스텟 가치'!$U$17,'스테이지별 몬스터 스텟'!X952*'(참고)타워 스텟 가치'!$V$17,'스테이지별 몬스터 스텟'!Y952*'(참고)타워 스텟 가치'!$W$17,'스테이지별 몬스터 스텟'!Z952*'(참고)타워 스텟 가치'!$X$17,'스테이지별 몬스터 스텟'!AA952*'(참고)타워 스텟 가치'!$Y$17)</f>
        <v>590234.83750000002</v>
      </c>
      <c r="AC952">
        <v>2</v>
      </c>
      <c r="AD952">
        <f>VLOOKUP($F952,'(참고)타워 스텟 가치'!$B$12:$L$16,AD$2,0)+(VLOOKUP($F952,'(참고)타워 스텟 가치'!$B$12:$L$16,AD$2,0)*$E952)</f>
        <v>433.125</v>
      </c>
      <c r="AE952">
        <f>VLOOKUP($F952,'(참고)타워 스텟 가치'!$B$12:$L$16,AE$2,0)+(VLOOKUP($F952,'(참고)타워 스텟 가치'!$B$12:$L$16,AE$2,0)*$E952)</f>
        <v>519.75</v>
      </c>
      <c r="AF952">
        <f>VLOOKUP($F952,'(참고)타워 스텟 가치'!$B$12:$L$16,AF$2,0)+(VLOOKUP($F952,'(참고)타워 스텟 가치'!$B$12:$L$16,AF$2,0)*$E952)</f>
        <v>385000</v>
      </c>
      <c r="AG952">
        <f>VLOOKUP($F952,'(참고)타워 스텟 가치'!$B$12:$L$16,AG$2,0)+(VLOOKUP($F952,'(참고)타워 스텟 가치'!$B$12:$L$16,AG$2,0)*$E952)</f>
        <v>2598.75</v>
      </c>
      <c r="AH952">
        <f>VLOOKUP($F952,'(참고)타워 스텟 가치'!$B$12:$L$16,AH$2,0)+(VLOOKUP($F952,'(참고)타워 스텟 가치'!$B$12:$L$16,AH$2,0)*$E952)</f>
        <v>86.625</v>
      </c>
      <c r="AI952">
        <f>VLOOKUP($F952,'(참고)타워 스텟 가치'!$B$12:$L$16,AI$2,0)+(VLOOKUP($F952,'(참고)타워 스텟 가치'!$B$12:$L$16,AI$2,0)*$E952)</f>
        <v>23.1</v>
      </c>
      <c r="AJ952">
        <f>VLOOKUP($F952,'(참고)타워 스텟 가치'!$B$12:$L$16,AJ$2,0)+(VLOOKUP($F952,'(참고)타워 스텟 가치'!$B$12:$L$16,AJ$2,0)*$E952)</f>
        <v>0</v>
      </c>
      <c r="AK952">
        <f>VLOOKUP($F952,'(참고)타워 스텟 가치'!$B$12:$L$16,AK$2,0)+(VLOOKUP($F952,'(참고)타워 스텟 가치'!$B$12:$L$16,AK$2,0)*$E952)</f>
        <v>0</v>
      </c>
      <c r="AL952">
        <f>VLOOKUP($F952,'(참고)타워 스텟 가치'!$B$12:$L$16,AL$2,0)+(VLOOKUP($F952,'(참고)타워 스텟 가치'!$B$12:$L$16,AL$2,0)*$E952)</f>
        <v>107.8</v>
      </c>
      <c r="AM952">
        <f>SUM('스테이지별 몬스터 스텟'!AD952*'(참고)타워 스텟 가치'!$Q$17,'스테이지별 몬스터 스텟'!AE952*'(참고)타워 스텟 가치'!$R$17,'스테이지별 몬스터 스텟'!AF952*'(참고)타워 스텟 가치'!$S$17,'스테이지별 몬스터 스텟'!AG952*'(참고)타워 스텟 가치'!$T$17,'스테이지별 몬스터 스텟'!AH952*'(참고)타워 스텟 가치'!$U$17,'스테이지별 몬스터 스텟'!AI952*'(참고)타워 스텟 가치'!$V$17,'스테이지별 몬스터 스텟'!AJ952*'(참고)타워 스텟 가치'!$W$17,'스테이지별 몬스터 스텟'!AK952*'(참고)타워 스텟 가치'!$X$17,'스테이지별 몬스터 스텟'!AL952*'(참고)타워 스텟 가치'!$Y$17)</f>
        <v>584755.32499999995</v>
      </c>
      <c r="AN952">
        <v>3</v>
      </c>
    </row>
    <row r="953" spans="3:40" x14ac:dyDescent="0.3">
      <c r="C953">
        <v>4</v>
      </c>
      <c r="D953">
        <f t="shared" si="44"/>
        <v>190</v>
      </c>
      <c r="E953" s="52">
        <f>VLOOKUP(D953,'스테이지별 난이도 설정'!B:C,2,0)</f>
        <v>76</v>
      </c>
      <c r="F953" t="str">
        <f t="shared" si="45"/>
        <v>유니크</v>
      </c>
      <c r="G953">
        <f t="shared" si="43"/>
        <v>6</v>
      </c>
      <c r="H953">
        <f>VLOOKUP($F953,'(참고)타워 스텟 가치'!$B$2:$L$6,H$2,0)+(VLOOKUP($F953,'(참고)타워 스텟 가치'!$B$2:$L$6,H$2,0)*$E953)</f>
        <v>1949.0625</v>
      </c>
      <c r="I953">
        <f>VLOOKUP($F953,'(참고)타워 스텟 가치'!$B$2:$L$6,I$2,0)+(VLOOKUP($F953,'(참고)타워 스텟 가치'!$B$2:$L$6,I$2,0)*$E953)</f>
        <v>389.8125</v>
      </c>
      <c r="J953">
        <f>VLOOKUP($F953,'(참고)타워 스텟 가치'!$B$2:$L$6,J$2,0)+(VLOOKUP($F953,'(참고)타워 스텟 가치'!$B$2:$L$6,J$2,0)*$E953)</f>
        <v>385000</v>
      </c>
      <c r="K953">
        <f>VLOOKUP($F953,'(참고)타워 스텟 가치'!$B$2:$L$6,K$2,0)+(VLOOKUP($F953,'(참고)타워 스텟 가치'!$B$2:$L$6,K$2,0)*$E953)</f>
        <v>7796.25</v>
      </c>
      <c r="L953">
        <f>VLOOKUP($F953,'(참고)타워 스텟 가치'!$B$2:$L$6,L$2,0)+(VLOOKUP($F953,'(참고)타워 스텟 가치'!$B$2:$L$6,L$2,0)*$E953)</f>
        <v>129.9375</v>
      </c>
      <c r="M953">
        <f>VLOOKUP($F953,'(참고)타워 스텟 가치'!$B$2:$L$6,M$2,0)+(VLOOKUP($F953,'(참고)타워 스텟 가치'!$B$2:$L$6,M$2,0)*$E953)</f>
        <v>23.1</v>
      </c>
      <c r="N953">
        <f>VLOOKUP($F953,'(참고)타워 스텟 가치'!$B$2:$L$6,N$2,0)+(VLOOKUP($F953,'(참고)타워 스텟 가치'!$B$2:$L$6,N$2,0)*$E953)</f>
        <v>0</v>
      </c>
      <c r="O953">
        <f>VLOOKUP($F953,'(참고)타워 스텟 가치'!$B$2:$L$6,O$2,0)+(VLOOKUP($F953,'(참고)타워 스텟 가치'!$B$2:$L$6,O$2,0)*$E953)</f>
        <v>0</v>
      </c>
      <c r="P953">
        <f>VLOOKUP($F953,'(참고)타워 스텟 가치'!$B$2:$L$6,P$2,0)+(VLOOKUP($F953,'(참고)타워 스텟 가치'!$B$2:$L$6,P$2,0)*$E953)</f>
        <v>77</v>
      </c>
      <c r="Q953">
        <f>SUM('스테이지별 몬스터 스텟'!H953*'(참고)타워 스텟 가치'!$Q$17,'스테이지별 몬스터 스텟'!I953*'(참고)타워 스텟 가치'!$R$17,'스테이지별 몬스터 스텟'!J953*'(참고)타워 스텟 가치'!$S$17,'스테이지별 몬스터 스텟'!K953*'(참고)타워 스텟 가치'!$T$17,'스테이지별 몬스터 스텟'!L953*'(참고)타워 스텟 가치'!$U$17,'스테이지별 몬스터 스텟'!M953*'(참고)타워 스텟 가치'!$V$17,'스테이지별 몬스터 스텟'!N953*'(참고)타워 스텟 가치'!$W$17,'스테이지별 몬스터 스텟'!O953*'(참고)타워 스텟 가치'!$X$17,'스테이지별 몬스터 스텟'!P953*'(참고)타워 스텟 가치'!$Y$17)</f>
        <v>598012.31874999998</v>
      </c>
      <c r="R953">
        <v>1</v>
      </c>
      <c r="S953">
        <f>VLOOKUP($F953,'(참고)타워 스텟 가치'!$B$7:$L$11,S$2,0)+(VLOOKUP($F953,'(참고)타워 스텟 가치'!$B$7:$L$11,S$2,0)*$E953)</f>
        <v>649.6875</v>
      </c>
      <c r="T953">
        <f>VLOOKUP($F953,'(참고)타워 스텟 가치'!$B$7:$L$11,T$2,0)+(VLOOKUP($F953,'(참고)타워 스텟 가치'!$B$7:$L$11,T$2,0)*$E953)</f>
        <v>1169.4375</v>
      </c>
      <c r="U953">
        <f>VLOOKUP($F953,'(참고)타워 스텟 가치'!$B$7:$L$11,U$2,0)+(VLOOKUP($F953,'(참고)타워 스텟 가치'!$B$7:$L$11,U$2,0)*$E953)</f>
        <v>385000</v>
      </c>
      <c r="V953">
        <f>VLOOKUP($F953,'(참고)타워 스텟 가치'!$B$7:$L$11,V$2,0)+(VLOOKUP($F953,'(참고)타워 스텟 가치'!$B$7:$L$11,V$2,0)*$E953)</f>
        <v>7796.25</v>
      </c>
      <c r="W953">
        <f>VLOOKUP($F953,'(참고)타워 스텟 가치'!$B$7:$L$11,W$2,0)+(VLOOKUP($F953,'(참고)타워 스텟 가치'!$B$7:$L$11,W$2,0)*$E953)</f>
        <v>129.9375</v>
      </c>
      <c r="X953">
        <f>VLOOKUP($F953,'(참고)타워 스텟 가치'!$B$7:$L$11,X$2,0)+(VLOOKUP($F953,'(참고)타워 스텟 가치'!$B$7:$L$11,X$2,0)*$E953)</f>
        <v>23.1</v>
      </c>
      <c r="Y953">
        <f>VLOOKUP($F953,'(참고)타워 스텟 가치'!$B$7:$L$11,Y$2,0)+(VLOOKUP($F953,'(참고)타워 스텟 가치'!$B$7:$L$11,Y$2,0)*$E953)</f>
        <v>0</v>
      </c>
      <c r="Z953">
        <f>VLOOKUP($F953,'(참고)타워 스텟 가치'!$B$7:$L$11,Z$2,0)+(VLOOKUP($F953,'(참고)타워 스텟 가치'!$B$7:$L$11,Z$2,0)*$E953)</f>
        <v>0</v>
      </c>
      <c r="AA953">
        <f>VLOOKUP($F953,'(참고)타워 스텟 가치'!$B$7:$L$11,AA$2,0)+(VLOOKUP($F953,'(참고)타워 스텟 가치'!$B$7:$L$11,AA$2,0)*$E953)</f>
        <v>77</v>
      </c>
      <c r="AB953">
        <f>SUM('스테이지별 몬스터 스텟'!S953*'(참고)타워 스텟 가치'!$Q$17,'스테이지별 몬스터 스텟'!T953*'(참고)타워 스텟 가치'!$R$17,'스테이지별 몬스터 스텟'!U953*'(참고)타워 스텟 가치'!$S$17,'스테이지별 몬스터 스텟'!V953*'(참고)타워 스텟 가치'!$T$17,'스테이지별 몬스터 스텟'!W953*'(참고)타워 스텟 가치'!$U$17,'스테이지별 몬스터 스텟'!X953*'(참고)타워 스텟 가치'!$V$17,'스테이지별 몬스터 스텟'!Y953*'(참고)타워 스텟 가치'!$W$17,'스테이지별 몬스터 스텟'!Z953*'(참고)타워 스텟 가치'!$X$17,'스테이지별 몬스터 스텟'!AA953*'(참고)타워 스텟 가치'!$Y$17)</f>
        <v>596583.00624999998</v>
      </c>
      <c r="AC953">
        <v>2</v>
      </c>
      <c r="AD953">
        <f>VLOOKUP($F953,'(참고)타워 스텟 가치'!$B$12:$L$16,AD$2,0)+(VLOOKUP($F953,'(참고)타워 스텟 가치'!$B$12:$L$16,AD$2,0)*$E953)</f>
        <v>649.6875</v>
      </c>
      <c r="AE953">
        <f>VLOOKUP($F953,'(참고)타워 스텟 가치'!$B$12:$L$16,AE$2,0)+(VLOOKUP($F953,'(참고)타워 스텟 가치'!$B$12:$L$16,AE$2,0)*$E953)</f>
        <v>779.625</v>
      </c>
      <c r="AF953">
        <f>VLOOKUP($F953,'(참고)타워 스텟 가치'!$B$12:$L$16,AF$2,0)+(VLOOKUP($F953,'(참고)타워 스텟 가치'!$B$12:$L$16,AF$2,0)*$E953)</f>
        <v>385000</v>
      </c>
      <c r="AG953">
        <f>VLOOKUP($F953,'(참고)타워 스텟 가치'!$B$12:$L$16,AG$2,0)+(VLOOKUP($F953,'(참고)타워 스텟 가치'!$B$12:$L$16,AG$2,0)*$E953)</f>
        <v>3898.125</v>
      </c>
      <c r="AH953">
        <f>VLOOKUP($F953,'(참고)타워 스텟 가치'!$B$12:$L$16,AH$2,0)+(VLOOKUP($F953,'(참고)타워 스텟 가치'!$B$12:$L$16,AH$2,0)*$E953)</f>
        <v>129.9375</v>
      </c>
      <c r="AI953">
        <f>VLOOKUP($F953,'(참고)타워 스텟 가치'!$B$12:$L$16,AI$2,0)+(VLOOKUP($F953,'(참고)타워 스텟 가치'!$B$12:$L$16,AI$2,0)*$E953)</f>
        <v>23.1</v>
      </c>
      <c r="AJ953">
        <f>VLOOKUP($F953,'(참고)타워 스텟 가치'!$B$12:$L$16,AJ$2,0)+(VLOOKUP($F953,'(참고)타워 스텟 가치'!$B$12:$L$16,AJ$2,0)*$E953)</f>
        <v>0</v>
      </c>
      <c r="AK953">
        <f>VLOOKUP($F953,'(참고)타워 스텟 가치'!$B$12:$L$16,AK$2,0)+(VLOOKUP($F953,'(참고)타워 스텟 가치'!$B$12:$L$16,AK$2,0)*$E953)</f>
        <v>0</v>
      </c>
      <c r="AL953">
        <f>VLOOKUP($F953,'(참고)타워 스텟 가치'!$B$12:$L$16,AL$2,0)+(VLOOKUP($F953,'(참고)타워 스텟 가치'!$B$12:$L$16,AL$2,0)*$E953)</f>
        <v>154</v>
      </c>
      <c r="AM953">
        <f>SUM('스테이지별 몬스터 스텟'!AD953*'(참고)타워 스텟 가치'!$Q$17,'스테이지별 몬스터 스텟'!AE953*'(참고)타워 스텟 가치'!$R$17,'스테이지별 몬스터 스텟'!AF953*'(참고)타워 스텟 가치'!$S$17,'스테이지별 몬스터 스텟'!AG953*'(참고)타워 스텟 가치'!$T$17,'스테이지별 몬스터 스텟'!AH953*'(참고)타워 스텟 가치'!$U$17,'스테이지별 몬스터 스텟'!AI953*'(참고)타워 스텟 가치'!$V$17,'스테이지별 몬스터 스텟'!AJ953*'(참고)타워 스텟 가치'!$W$17,'스테이지별 몬스터 스텟'!AK953*'(참고)타워 스텟 가치'!$X$17,'스테이지별 몬스터 스텟'!AL953*'(참고)타워 스텟 가치'!$Y$17)</f>
        <v>588356.03749999998</v>
      </c>
      <c r="AN953">
        <v>3</v>
      </c>
    </row>
    <row r="954" spans="3:40" x14ac:dyDescent="0.3">
      <c r="C954">
        <v>5</v>
      </c>
      <c r="D954">
        <f t="shared" si="44"/>
        <v>190</v>
      </c>
      <c r="E954" s="52">
        <f>VLOOKUP(D954,'스테이지별 난이도 설정'!B:C,2,0)</f>
        <v>76</v>
      </c>
      <c r="F954" t="str">
        <f t="shared" si="45"/>
        <v>스페셜</v>
      </c>
      <c r="G954">
        <f t="shared" si="43"/>
        <v>6</v>
      </c>
      <c r="H954">
        <f>VLOOKUP($F954,'(참고)타워 스텟 가치'!$B$2:$L$6,H$2,0)+(VLOOKUP($F954,'(참고)타워 스텟 가치'!$B$2:$L$6,H$2,0)*$E954)</f>
        <v>2923.59375</v>
      </c>
      <c r="I954">
        <f>VLOOKUP($F954,'(참고)타워 스텟 가치'!$B$2:$L$6,I$2,0)+(VLOOKUP($F954,'(참고)타워 스텟 가치'!$B$2:$L$6,I$2,0)*$E954)</f>
        <v>584.71875</v>
      </c>
      <c r="J954">
        <f>VLOOKUP($F954,'(참고)타워 스텟 가치'!$B$2:$L$6,J$2,0)+(VLOOKUP($F954,'(참고)타워 스텟 가치'!$B$2:$L$6,J$2,0)*$E954)</f>
        <v>385000</v>
      </c>
      <c r="K954">
        <f>VLOOKUP($F954,'(참고)타워 스텟 가치'!$B$2:$L$6,K$2,0)+(VLOOKUP($F954,'(참고)타워 스텟 가치'!$B$2:$L$6,K$2,0)*$E954)</f>
        <v>11694.375</v>
      </c>
      <c r="L954">
        <f>VLOOKUP($F954,'(참고)타워 스텟 가치'!$B$2:$L$6,L$2,0)+(VLOOKUP($F954,'(참고)타워 스텟 가치'!$B$2:$L$6,L$2,0)*$E954)</f>
        <v>194.90625</v>
      </c>
      <c r="M954">
        <f>VLOOKUP($F954,'(참고)타워 스텟 가치'!$B$2:$L$6,M$2,0)+(VLOOKUP($F954,'(참고)타워 스텟 가치'!$B$2:$L$6,M$2,0)*$E954)</f>
        <v>23.1</v>
      </c>
      <c r="N954">
        <f>VLOOKUP($F954,'(참고)타워 스텟 가치'!$B$2:$L$6,N$2,0)+(VLOOKUP($F954,'(참고)타워 스텟 가치'!$B$2:$L$6,N$2,0)*$E954)</f>
        <v>0</v>
      </c>
      <c r="O954">
        <f>VLOOKUP($F954,'(참고)타워 스텟 가치'!$B$2:$L$6,O$2,0)+(VLOOKUP($F954,'(참고)타워 스텟 가치'!$B$2:$L$6,O$2,0)*$E954)</f>
        <v>0</v>
      </c>
      <c r="P954">
        <f>VLOOKUP($F954,'(참고)타워 스텟 가치'!$B$2:$L$6,P$2,0)+(VLOOKUP($F954,'(참고)타워 스텟 가치'!$B$2:$L$6,P$2,0)*$E954)</f>
        <v>77</v>
      </c>
      <c r="Q954">
        <f>SUM('스테이지별 몬스터 스텟'!H954*'(참고)타워 스텟 가치'!$Q$17,'스테이지별 몬스터 스텟'!I954*'(참고)타워 스텟 가치'!$R$17,'스테이지별 몬스터 스텟'!J954*'(참고)타워 스텟 가치'!$S$17,'스테이지별 몬스터 스텟'!K954*'(참고)타워 스텟 가치'!$T$17,'스테이지별 몬스터 스텟'!L954*'(참고)타워 스텟 가치'!$U$17,'스테이지별 몬스터 스텟'!M954*'(참고)타워 스텟 가치'!$V$17,'스테이지별 몬스터 스텟'!N954*'(참고)타워 스텟 가치'!$W$17,'스테이지별 몬스터 스텟'!O954*'(참고)타워 스텟 가치'!$X$17,'스테이지별 몬스터 스텟'!P954*'(참고)타워 스텟 가치'!$Y$17)</f>
        <v>608179.92812499998</v>
      </c>
      <c r="R954">
        <v>1</v>
      </c>
      <c r="S954">
        <f>VLOOKUP($F954,'(참고)타워 스텟 가치'!$B$7:$L$11,S$2,0)+(VLOOKUP($F954,'(참고)타워 스텟 가치'!$B$7:$L$11,S$2,0)*$E954)</f>
        <v>974.53125</v>
      </c>
      <c r="T954">
        <f>VLOOKUP($F954,'(참고)타워 스텟 가치'!$B$7:$L$11,T$2,0)+(VLOOKUP($F954,'(참고)타워 스텟 가치'!$B$7:$L$11,T$2,0)*$E954)</f>
        <v>1754.15625</v>
      </c>
      <c r="U954">
        <f>VLOOKUP($F954,'(참고)타워 스텟 가치'!$B$7:$L$11,U$2,0)+(VLOOKUP($F954,'(참고)타워 스텟 가치'!$B$7:$L$11,U$2,0)*$E954)</f>
        <v>385000</v>
      </c>
      <c r="V954">
        <f>VLOOKUP($F954,'(참고)타워 스텟 가치'!$B$7:$L$11,V$2,0)+(VLOOKUP($F954,'(참고)타워 스텟 가치'!$B$7:$L$11,V$2,0)*$E954)</f>
        <v>11694.375</v>
      </c>
      <c r="W954">
        <f>VLOOKUP($F954,'(참고)타워 스텟 가치'!$B$7:$L$11,W$2,0)+(VLOOKUP($F954,'(참고)타워 스텟 가치'!$B$7:$L$11,W$2,0)*$E954)</f>
        <v>194.90625</v>
      </c>
      <c r="X954">
        <f>VLOOKUP($F954,'(참고)타워 스텟 가치'!$B$7:$L$11,X$2,0)+(VLOOKUP($F954,'(참고)타워 스텟 가치'!$B$7:$L$11,X$2,0)*$E954)</f>
        <v>23.1</v>
      </c>
      <c r="Y954">
        <f>VLOOKUP($F954,'(참고)타워 스텟 가치'!$B$7:$L$11,Y$2,0)+(VLOOKUP($F954,'(참고)타워 스텟 가치'!$B$7:$L$11,Y$2,0)*$E954)</f>
        <v>0</v>
      </c>
      <c r="Z954">
        <f>VLOOKUP($F954,'(참고)타워 스텟 가치'!$B$7:$L$11,Z$2,0)+(VLOOKUP($F954,'(참고)타워 스텟 가치'!$B$7:$L$11,Z$2,0)*$E954)</f>
        <v>0</v>
      </c>
      <c r="AA954">
        <f>VLOOKUP($F954,'(참고)타워 스텟 가치'!$B$7:$L$11,AA$2,0)+(VLOOKUP($F954,'(참고)타워 스텟 가치'!$B$7:$L$11,AA$2,0)*$E954)</f>
        <v>77</v>
      </c>
      <c r="AB954">
        <f>SUM('스테이지별 몬스터 스텟'!S954*'(참고)타워 스텟 가치'!$Q$17,'스테이지별 몬스터 스텟'!T954*'(참고)타워 스텟 가치'!$R$17,'스테이지별 몬스터 스텟'!U954*'(참고)타워 스텟 가치'!$S$17,'스테이지별 몬스터 스텟'!V954*'(참고)타워 스텟 가치'!$T$17,'스테이지별 몬스터 스텟'!W954*'(참고)타워 스텟 가치'!$U$17,'스테이지별 몬스터 스텟'!X954*'(참고)타워 스텟 가치'!$V$17,'스테이지별 몬스터 스텟'!Y954*'(참고)타워 스텟 가치'!$W$17,'스테이지별 몬스터 스텟'!Z954*'(참고)타워 스텟 가치'!$X$17,'스테이지별 몬스터 스텟'!AA954*'(참고)타워 스텟 가치'!$Y$17)</f>
        <v>606035.95937499998</v>
      </c>
      <c r="AC954">
        <v>2</v>
      </c>
      <c r="AD954">
        <f>VLOOKUP($F954,'(참고)타워 스텟 가치'!$B$12:$L$16,AD$2,0)+(VLOOKUP($F954,'(참고)타워 스텟 가치'!$B$12:$L$16,AD$2,0)*$E954)</f>
        <v>974.53125</v>
      </c>
      <c r="AE954">
        <f>VLOOKUP($F954,'(참고)타워 스텟 가치'!$B$12:$L$16,AE$2,0)+(VLOOKUP($F954,'(참고)타워 스텟 가치'!$B$12:$L$16,AE$2,0)*$E954)</f>
        <v>1169.4375</v>
      </c>
      <c r="AF954">
        <f>VLOOKUP($F954,'(참고)타워 스텟 가치'!$B$12:$L$16,AF$2,0)+(VLOOKUP($F954,'(참고)타워 스텟 가치'!$B$12:$L$16,AF$2,0)*$E954)</f>
        <v>385000</v>
      </c>
      <c r="AG954">
        <f>VLOOKUP($F954,'(참고)타워 스텟 가치'!$B$12:$L$16,AG$2,0)+(VLOOKUP($F954,'(참고)타워 스텟 가치'!$B$12:$L$16,AG$2,0)*$E954)</f>
        <v>5847.1875</v>
      </c>
      <c r="AH954">
        <f>VLOOKUP($F954,'(참고)타워 스텟 가치'!$B$12:$L$16,AH$2,0)+(VLOOKUP($F954,'(참고)타워 스텟 가치'!$B$12:$L$16,AH$2,0)*$E954)</f>
        <v>194.90625</v>
      </c>
      <c r="AI954">
        <f>VLOOKUP($F954,'(참고)타워 스텟 가치'!$B$12:$L$16,AI$2,0)+(VLOOKUP($F954,'(참고)타워 스텟 가치'!$B$12:$L$16,AI$2,0)*$E954)</f>
        <v>23.1</v>
      </c>
      <c r="AJ954">
        <f>VLOOKUP($F954,'(참고)타워 스텟 가치'!$B$12:$L$16,AJ$2,0)+(VLOOKUP($F954,'(참고)타워 스텟 가치'!$B$12:$L$16,AJ$2,0)*$E954)</f>
        <v>0</v>
      </c>
      <c r="AK954">
        <f>VLOOKUP($F954,'(참고)타워 스텟 가치'!$B$12:$L$16,AK$2,0)+(VLOOKUP($F954,'(참고)타워 스텟 가치'!$B$12:$L$16,AK$2,0)*$E954)</f>
        <v>0</v>
      </c>
      <c r="AL954">
        <f>VLOOKUP($F954,'(참고)타워 스텟 가치'!$B$12:$L$16,AL$2,0)+(VLOOKUP($F954,'(참고)타워 스텟 가치'!$B$12:$L$16,AL$2,0)*$E954)</f>
        <v>154</v>
      </c>
      <c r="AM954">
        <f>SUM('스테이지별 몬스터 스텟'!AD954*'(참고)타워 스텟 가치'!$Q$17,'스테이지별 몬스터 스텟'!AE954*'(참고)타워 스텟 가치'!$R$17,'스테이지별 몬스터 스텟'!AF954*'(참고)타워 스텟 가치'!$S$17,'스테이지별 몬스터 스텟'!AG954*'(참고)타워 스텟 가치'!$T$17,'스테이지별 몬스터 스텟'!AH954*'(참고)타워 스텟 가치'!$U$17,'스테이지별 몬스터 스텟'!AI954*'(참고)타워 스텟 가치'!$V$17,'스테이지별 몬스터 스텟'!AJ954*'(참고)타워 스텟 가치'!$W$17,'스테이지별 몬스터 스텟'!AK954*'(참고)타워 스텟 가치'!$X$17,'스테이지별 몬스터 스텟'!AL954*'(참고)타워 스텟 가치'!$Y$17)</f>
        <v>593618.50624999998</v>
      </c>
      <c r="AN954">
        <v>3</v>
      </c>
    </row>
    <row r="955" spans="3:40" x14ac:dyDescent="0.3">
      <c r="C955">
        <v>1</v>
      </c>
      <c r="D955">
        <f t="shared" si="44"/>
        <v>191</v>
      </c>
      <c r="E955" s="52">
        <f>VLOOKUP(D955,'스테이지별 난이도 설정'!B:C,2,0)</f>
        <v>76.400000000000006</v>
      </c>
      <c r="F955" t="str">
        <f t="shared" si="45"/>
        <v>일반</v>
      </c>
      <c r="G955">
        <f t="shared" si="43"/>
        <v>6</v>
      </c>
      <c r="H955">
        <f>VLOOKUP($F955,'(참고)타워 스텟 가치'!$B$2:$L$6,H$2,0)+(VLOOKUP($F955,'(참고)타워 스텟 가치'!$B$2:$L$6,H$2,0)*$E955)</f>
        <v>580.5</v>
      </c>
      <c r="I955">
        <f>VLOOKUP($F955,'(참고)타워 스텟 가치'!$B$2:$L$6,I$2,0)+(VLOOKUP($F955,'(참고)타워 스텟 가치'!$B$2:$L$6,I$2,0)*$E955)</f>
        <v>116.10000000000001</v>
      </c>
      <c r="J955">
        <f>VLOOKUP($F955,'(참고)타워 스텟 가치'!$B$2:$L$6,J$2,0)+(VLOOKUP($F955,'(참고)타워 스텟 가치'!$B$2:$L$6,J$2,0)*$E955)</f>
        <v>387000</v>
      </c>
      <c r="K955">
        <f>VLOOKUP($F955,'(참고)타워 스텟 가치'!$B$2:$L$6,K$2,0)+(VLOOKUP($F955,'(참고)타워 스텟 가치'!$B$2:$L$6,K$2,0)*$E955)</f>
        <v>2322</v>
      </c>
      <c r="L955">
        <f>VLOOKUP($F955,'(참고)타워 스텟 가치'!$B$2:$L$6,L$2,0)+(VLOOKUP($F955,'(참고)타워 스텟 가치'!$B$2:$L$6,L$2,0)*$E955)</f>
        <v>38.700000000000003</v>
      </c>
      <c r="M955">
        <f>VLOOKUP($F955,'(참고)타워 스텟 가치'!$B$2:$L$6,M$2,0)+(VLOOKUP($F955,'(참고)타워 스텟 가치'!$B$2:$L$6,M$2,0)*$E955)</f>
        <v>23.220000000000002</v>
      </c>
      <c r="N955">
        <f>VLOOKUP($F955,'(참고)타워 스텟 가치'!$B$2:$L$6,N$2,0)+(VLOOKUP($F955,'(참고)타워 스텟 가치'!$B$2:$L$6,N$2,0)*$E955)</f>
        <v>0</v>
      </c>
      <c r="O955">
        <f>VLOOKUP($F955,'(참고)타워 스텟 가치'!$B$2:$L$6,O$2,0)+(VLOOKUP($F955,'(참고)타워 스텟 가치'!$B$2:$L$6,O$2,0)*$E955)</f>
        <v>0</v>
      </c>
      <c r="P955">
        <f>VLOOKUP($F955,'(참고)타워 스텟 가치'!$B$2:$L$6,P$2,0)+(VLOOKUP($F955,'(참고)타워 스텟 가치'!$B$2:$L$6,P$2,0)*$E955)</f>
        <v>54.180000000000007</v>
      </c>
      <c r="Q955">
        <f>SUM('스테이지별 몬스터 스텟'!H955*'(참고)타워 스텟 가치'!$Q$17,'스테이지별 몬스터 스텟'!I955*'(참고)타워 스텟 가치'!$R$17,'스테이지별 몬스터 스텟'!J955*'(참고)타워 스텟 가치'!$S$17,'스테이지별 몬스터 스텟'!K955*'(참고)타워 스텟 가치'!$T$17,'스테이지별 몬스터 스텟'!L955*'(참고)타워 스텟 가치'!$U$17,'스테이지별 몬스터 스텟'!M955*'(참고)타워 스텟 가치'!$V$17,'스테이지별 몬스터 스텟'!N955*'(참고)타워 스텟 가치'!$W$17,'스테이지별 몬스터 스텟'!O955*'(참고)타워 스텟 가치'!$X$17,'스테이지별 몬스터 스텟'!P955*'(참고)타워 스텟 가치'!$Y$17)</f>
        <v>586688.13</v>
      </c>
      <c r="R955">
        <v>1</v>
      </c>
      <c r="S955">
        <f>VLOOKUP($F955,'(참고)타워 스텟 가치'!$B$7:$L$11,S$2,0)+(VLOOKUP($F955,'(참고)타워 스텟 가치'!$B$7:$L$11,S$2,0)*$E955)</f>
        <v>193.5</v>
      </c>
      <c r="T955">
        <f>VLOOKUP($F955,'(참고)타워 스텟 가치'!$B$7:$L$11,T$2,0)+(VLOOKUP($F955,'(참고)타워 스텟 가치'!$B$7:$L$11,T$2,0)*$E955)</f>
        <v>348.3</v>
      </c>
      <c r="U955">
        <f>VLOOKUP($F955,'(참고)타워 스텟 가치'!$B$7:$L$11,U$2,0)+(VLOOKUP($F955,'(참고)타워 스텟 가치'!$B$7:$L$11,U$2,0)*$E955)</f>
        <v>387000</v>
      </c>
      <c r="V955">
        <f>VLOOKUP($F955,'(참고)타워 스텟 가치'!$B$7:$L$11,V$2,0)+(VLOOKUP($F955,'(참고)타워 스텟 가치'!$B$7:$L$11,V$2,0)*$E955)</f>
        <v>2322</v>
      </c>
      <c r="W955">
        <f>VLOOKUP($F955,'(참고)타워 스텟 가치'!$B$7:$L$11,W$2,0)+(VLOOKUP($F955,'(참고)타워 스텟 가치'!$B$7:$L$11,W$2,0)*$E955)</f>
        <v>38.700000000000003</v>
      </c>
      <c r="X955">
        <f>VLOOKUP($F955,'(참고)타워 스텟 가치'!$B$7:$L$11,X$2,0)+(VLOOKUP($F955,'(참고)타워 스텟 가치'!$B$7:$L$11,X$2,0)*$E955)</f>
        <v>23.220000000000002</v>
      </c>
      <c r="Y955">
        <f>VLOOKUP($F955,'(참고)타워 스텟 가치'!$B$7:$L$11,Y$2,0)+(VLOOKUP($F955,'(참고)타워 스텟 가치'!$B$7:$L$11,Y$2,0)*$E955)</f>
        <v>0</v>
      </c>
      <c r="Z955">
        <f>VLOOKUP($F955,'(참고)타워 스텟 가치'!$B$7:$L$11,Z$2,0)+(VLOOKUP($F955,'(참고)타워 스텟 가치'!$B$7:$L$11,Z$2,0)*$E955)</f>
        <v>0</v>
      </c>
      <c r="AA955">
        <f>VLOOKUP($F955,'(참고)타워 스텟 가치'!$B$7:$L$11,AA$2,0)+(VLOOKUP($F955,'(참고)타워 스텟 가치'!$B$7:$L$11,AA$2,0)*$E955)</f>
        <v>54.180000000000007</v>
      </c>
      <c r="AB955">
        <f>SUM('스테이지별 몬스터 스텟'!S955*'(참고)타워 스텟 가치'!$Q$17,'스테이지별 몬스터 스텟'!T955*'(참고)타워 스텟 가치'!$R$17,'스테이지별 몬스터 스텟'!U955*'(참고)타워 스텟 가치'!$S$17,'스테이지별 몬스터 스텟'!V955*'(참고)타워 스텟 가치'!$T$17,'스테이지별 몬스터 스텟'!W955*'(참고)타워 스텟 가치'!$U$17,'스테이지별 몬스터 스텟'!X955*'(참고)타워 스텟 가치'!$V$17,'스테이지별 몬스터 스텟'!Y955*'(참고)타워 스텟 가치'!$W$17,'스테이지별 몬스터 스텟'!Z955*'(참고)타워 스텟 가치'!$X$17,'스테이지별 몬스터 스텟'!AA955*'(참고)타워 스텟 가치'!$Y$17)</f>
        <v>586262.42999999993</v>
      </c>
      <c r="AC955">
        <v>2</v>
      </c>
      <c r="AD955">
        <f>VLOOKUP($F955,'(참고)타워 스텟 가치'!$B$12:$L$16,AD$2,0)+(VLOOKUP($F955,'(참고)타워 스텟 가치'!$B$12:$L$16,AD$2,0)*$E955)</f>
        <v>193.5</v>
      </c>
      <c r="AE955">
        <f>VLOOKUP($F955,'(참고)타워 스텟 가치'!$B$12:$L$16,AE$2,0)+(VLOOKUP($F955,'(참고)타워 스텟 가치'!$B$12:$L$16,AE$2,0)*$E955)</f>
        <v>232.20000000000002</v>
      </c>
      <c r="AF955">
        <f>VLOOKUP($F955,'(참고)타워 스텟 가치'!$B$12:$L$16,AF$2,0)+(VLOOKUP($F955,'(참고)타워 스텟 가치'!$B$12:$L$16,AF$2,0)*$E955)</f>
        <v>387000</v>
      </c>
      <c r="AG955">
        <f>VLOOKUP($F955,'(참고)타워 스텟 가치'!$B$12:$L$16,AG$2,0)+(VLOOKUP($F955,'(참고)타워 스텟 가치'!$B$12:$L$16,AG$2,0)*$E955)</f>
        <v>1161</v>
      </c>
      <c r="AH955">
        <f>VLOOKUP($F955,'(참고)타워 스텟 가치'!$B$12:$L$16,AH$2,0)+(VLOOKUP($F955,'(참고)타워 스텟 가치'!$B$12:$L$16,AH$2,0)*$E955)</f>
        <v>38.700000000000003</v>
      </c>
      <c r="AI955">
        <f>VLOOKUP($F955,'(참고)타워 스텟 가치'!$B$12:$L$16,AI$2,0)+(VLOOKUP($F955,'(참고)타워 스텟 가치'!$B$12:$L$16,AI$2,0)*$E955)</f>
        <v>23.220000000000002</v>
      </c>
      <c r="AJ955">
        <f>VLOOKUP($F955,'(참고)타워 스텟 가치'!$B$12:$L$16,AJ$2,0)+(VLOOKUP($F955,'(참고)타워 스텟 가치'!$B$12:$L$16,AJ$2,0)*$E955)</f>
        <v>0</v>
      </c>
      <c r="AK955">
        <f>VLOOKUP($F955,'(참고)타워 스텟 가치'!$B$12:$L$16,AK$2,0)+(VLOOKUP($F955,'(참고)타워 스텟 가치'!$B$12:$L$16,AK$2,0)*$E955)</f>
        <v>0</v>
      </c>
      <c r="AL955">
        <f>VLOOKUP($F955,'(참고)타워 스텟 가치'!$B$12:$L$16,AL$2,0)+(VLOOKUP($F955,'(참고)타워 스텟 가치'!$B$12:$L$16,AL$2,0)*$E955)</f>
        <v>108.36000000000001</v>
      </c>
      <c r="AM955">
        <f>SUM('스테이지별 몬스터 스텟'!AD955*'(참고)타워 스텟 가치'!$Q$17,'스테이지별 몬스터 스텟'!AE955*'(참고)타워 스텟 가치'!$R$17,'스테이지별 몬스터 스텟'!AF955*'(참고)타워 스텟 가치'!$S$17,'스테이지별 몬스터 스텟'!AG955*'(참고)타워 스텟 가치'!$T$17,'스테이지별 몬스터 스텟'!AH955*'(참고)타워 스텟 가치'!$U$17,'스테이지별 몬스터 스텟'!AI955*'(참고)타워 스텟 가치'!$V$17,'스테이지별 몬스터 스텟'!AJ955*'(참고)타워 스텟 가치'!$W$17,'스테이지별 몬스터 스텟'!AK955*'(참고)타워 스텟 가치'!$X$17,'스테이지별 몬스터 스텟'!AL955*'(참고)타워 스텟 가치'!$Y$17)</f>
        <v>583874.64</v>
      </c>
      <c r="AN955">
        <v>3</v>
      </c>
    </row>
    <row r="956" spans="3:40" x14ac:dyDescent="0.3">
      <c r="C956">
        <v>2</v>
      </c>
      <c r="D956">
        <f t="shared" si="44"/>
        <v>191</v>
      </c>
      <c r="E956" s="52">
        <f>VLOOKUP(D956,'스테이지별 난이도 설정'!B:C,2,0)</f>
        <v>76.400000000000006</v>
      </c>
      <c r="F956" t="str">
        <f t="shared" si="45"/>
        <v>레어</v>
      </c>
      <c r="G956">
        <f t="shared" si="43"/>
        <v>6</v>
      </c>
      <c r="H956">
        <f>VLOOKUP($F956,'(참고)타워 스텟 가치'!$B$2:$L$6,H$2,0)+(VLOOKUP($F956,'(참고)타워 스텟 가치'!$B$2:$L$6,H$2,0)*$E956)</f>
        <v>870.75000000000011</v>
      </c>
      <c r="I956">
        <f>VLOOKUP($F956,'(참고)타워 스텟 가치'!$B$2:$L$6,I$2,0)+(VLOOKUP($F956,'(참고)타워 스텟 가치'!$B$2:$L$6,I$2,0)*$E956)</f>
        <v>174.15</v>
      </c>
      <c r="J956">
        <f>VLOOKUP($F956,'(참고)타워 스텟 가치'!$B$2:$L$6,J$2,0)+(VLOOKUP($F956,'(참고)타워 스텟 가치'!$B$2:$L$6,J$2,0)*$E956)</f>
        <v>387000</v>
      </c>
      <c r="K956">
        <f>VLOOKUP($F956,'(참고)타워 스텟 가치'!$B$2:$L$6,K$2,0)+(VLOOKUP($F956,'(참고)타워 스텟 가치'!$B$2:$L$6,K$2,0)*$E956)</f>
        <v>3483.0000000000005</v>
      </c>
      <c r="L956">
        <f>VLOOKUP($F956,'(참고)타워 스텟 가치'!$B$2:$L$6,L$2,0)+(VLOOKUP($F956,'(참고)타워 스텟 가치'!$B$2:$L$6,L$2,0)*$E956)</f>
        <v>58.050000000000004</v>
      </c>
      <c r="M956">
        <f>VLOOKUP($F956,'(참고)타워 스텟 가치'!$B$2:$L$6,M$2,0)+(VLOOKUP($F956,'(참고)타워 스텟 가치'!$B$2:$L$6,M$2,0)*$E956)</f>
        <v>23.220000000000002</v>
      </c>
      <c r="N956">
        <f>VLOOKUP($F956,'(참고)타워 스텟 가치'!$B$2:$L$6,N$2,0)+(VLOOKUP($F956,'(참고)타워 스텟 가치'!$B$2:$L$6,N$2,0)*$E956)</f>
        <v>0</v>
      </c>
      <c r="O956">
        <f>VLOOKUP($F956,'(참고)타워 스텟 가치'!$B$2:$L$6,O$2,0)+(VLOOKUP($F956,'(참고)타워 스텟 가치'!$B$2:$L$6,O$2,0)*$E956)</f>
        <v>0</v>
      </c>
      <c r="P956">
        <f>VLOOKUP($F956,'(참고)타워 스텟 가치'!$B$2:$L$6,P$2,0)+(VLOOKUP($F956,'(참고)타워 스텟 가치'!$B$2:$L$6,P$2,0)*$E956)</f>
        <v>54.180000000000007</v>
      </c>
      <c r="Q956">
        <f>SUM('스테이지별 몬스터 스텟'!H956*'(참고)타워 스텟 가치'!$Q$17,'스테이지별 몬스터 스텟'!I956*'(참고)타워 스텟 가치'!$R$17,'스테이지별 몬스터 스텟'!J956*'(참고)타워 스텟 가치'!$S$17,'스테이지별 몬스터 스텟'!K956*'(참고)타워 스텟 가치'!$T$17,'스테이지별 몬스터 스텟'!L956*'(참고)타워 스텟 가치'!$U$17,'스테이지별 몬스터 스텟'!M956*'(참고)타워 스텟 가치'!$V$17,'스테이지별 몬스터 스텟'!N956*'(참고)타워 스텟 가치'!$W$17,'스테이지별 몬스터 스텟'!O956*'(참고)타워 스텟 가치'!$X$17,'스테이지별 몬스터 스텟'!P956*'(참고)타워 스텟 가치'!$Y$17)</f>
        <v>589716.40499999991</v>
      </c>
      <c r="R956">
        <v>1</v>
      </c>
      <c r="S956">
        <f>VLOOKUP($F956,'(참고)타워 스텟 가치'!$B$7:$L$11,S$2,0)+(VLOOKUP($F956,'(참고)타워 스텟 가치'!$B$7:$L$11,S$2,0)*$E956)</f>
        <v>290.25</v>
      </c>
      <c r="T956">
        <f>VLOOKUP($F956,'(참고)타워 스텟 가치'!$B$7:$L$11,T$2,0)+(VLOOKUP($F956,'(참고)타워 스텟 가치'!$B$7:$L$11,T$2,0)*$E956)</f>
        <v>522.45000000000005</v>
      </c>
      <c r="U956">
        <f>VLOOKUP($F956,'(참고)타워 스텟 가치'!$B$7:$L$11,U$2,0)+(VLOOKUP($F956,'(참고)타워 스텟 가치'!$B$7:$L$11,U$2,0)*$E956)</f>
        <v>387000</v>
      </c>
      <c r="V956">
        <f>VLOOKUP($F956,'(참고)타워 스텟 가치'!$B$7:$L$11,V$2,0)+(VLOOKUP($F956,'(참고)타워 스텟 가치'!$B$7:$L$11,V$2,0)*$E956)</f>
        <v>3483.0000000000005</v>
      </c>
      <c r="W956">
        <f>VLOOKUP($F956,'(참고)타워 스텟 가치'!$B$7:$L$11,W$2,0)+(VLOOKUP($F956,'(참고)타워 스텟 가치'!$B$7:$L$11,W$2,0)*$E956)</f>
        <v>58.050000000000004</v>
      </c>
      <c r="X956">
        <f>VLOOKUP($F956,'(참고)타워 스텟 가치'!$B$7:$L$11,X$2,0)+(VLOOKUP($F956,'(참고)타워 스텟 가치'!$B$7:$L$11,X$2,0)*$E956)</f>
        <v>23.220000000000002</v>
      </c>
      <c r="Y956">
        <f>VLOOKUP($F956,'(참고)타워 스텟 가치'!$B$7:$L$11,Y$2,0)+(VLOOKUP($F956,'(참고)타워 스텟 가치'!$B$7:$L$11,Y$2,0)*$E956)</f>
        <v>0</v>
      </c>
      <c r="Z956">
        <f>VLOOKUP($F956,'(참고)타워 스텟 가치'!$B$7:$L$11,Z$2,0)+(VLOOKUP($F956,'(참고)타워 스텟 가치'!$B$7:$L$11,Z$2,0)*$E956)</f>
        <v>0</v>
      </c>
      <c r="AA956">
        <f>VLOOKUP($F956,'(참고)타워 스텟 가치'!$B$7:$L$11,AA$2,0)+(VLOOKUP($F956,'(참고)타워 스텟 가치'!$B$7:$L$11,AA$2,0)*$E956)</f>
        <v>54.180000000000007</v>
      </c>
      <c r="AB956">
        <f>SUM('스테이지별 몬스터 스텟'!S956*'(참고)타워 스텟 가치'!$Q$17,'스테이지별 몬스터 스텟'!T956*'(참고)타워 스텟 가치'!$R$17,'스테이지별 몬스터 스텟'!U956*'(참고)타워 스텟 가치'!$S$17,'스테이지별 몬스터 스텟'!V956*'(참고)타워 스텟 가치'!$T$17,'스테이지별 몬스터 스텟'!W956*'(참고)타워 스텟 가치'!$U$17,'스테이지별 몬스터 스텟'!X956*'(참고)타워 스텟 가치'!$V$17,'스테이지별 몬스터 스텟'!Y956*'(참고)타워 스텟 가치'!$W$17,'스테이지별 몬스터 스텟'!Z956*'(참고)타워 스텟 가치'!$X$17,'스테이지별 몬스터 스텟'!AA956*'(참고)타워 스텟 가치'!$Y$17)</f>
        <v>589077.85499999998</v>
      </c>
      <c r="AC956">
        <v>2</v>
      </c>
      <c r="AD956">
        <f>VLOOKUP($F956,'(참고)타워 스텟 가치'!$B$12:$L$16,AD$2,0)+(VLOOKUP($F956,'(참고)타워 스텟 가치'!$B$12:$L$16,AD$2,0)*$E956)</f>
        <v>290.25</v>
      </c>
      <c r="AE956">
        <f>VLOOKUP($F956,'(참고)타워 스텟 가치'!$B$12:$L$16,AE$2,0)+(VLOOKUP($F956,'(참고)타워 스텟 가치'!$B$12:$L$16,AE$2,0)*$E956)</f>
        <v>348.3</v>
      </c>
      <c r="AF956">
        <f>VLOOKUP($F956,'(참고)타워 스텟 가치'!$B$12:$L$16,AF$2,0)+(VLOOKUP($F956,'(참고)타워 스텟 가치'!$B$12:$L$16,AF$2,0)*$E956)</f>
        <v>387000</v>
      </c>
      <c r="AG956">
        <f>VLOOKUP($F956,'(참고)타워 스텟 가치'!$B$12:$L$16,AG$2,0)+(VLOOKUP($F956,'(참고)타워 스텟 가치'!$B$12:$L$16,AG$2,0)*$E956)</f>
        <v>1741.5000000000002</v>
      </c>
      <c r="AH956">
        <f>VLOOKUP($F956,'(참고)타워 스텟 가치'!$B$12:$L$16,AH$2,0)+(VLOOKUP($F956,'(참고)타워 스텟 가치'!$B$12:$L$16,AH$2,0)*$E956)</f>
        <v>58.050000000000004</v>
      </c>
      <c r="AI956">
        <f>VLOOKUP($F956,'(참고)타워 스텟 가치'!$B$12:$L$16,AI$2,0)+(VLOOKUP($F956,'(참고)타워 스텟 가치'!$B$12:$L$16,AI$2,0)*$E956)</f>
        <v>23.220000000000002</v>
      </c>
      <c r="AJ956">
        <f>VLOOKUP($F956,'(참고)타워 스텟 가치'!$B$12:$L$16,AJ$2,0)+(VLOOKUP($F956,'(참고)타워 스텟 가치'!$B$12:$L$16,AJ$2,0)*$E956)</f>
        <v>0</v>
      </c>
      <c r="AK956">
        <f>VLOOKUP($F956,'(참고)타워 스텟 가치'!$B$12:$L$16,AK$2,0)+(VLOOKUP($F956,'(참고)타워 스텟 가치'!$B$12:$L$16,AK$2,0)*$E956)</f>
        <v>0</v>
      </c>
      <c r="AL956">
        <f>VLOOKUP($F956,'(참고)타워 스텟 가치'!$B$12:$L$16,AL$2,0)+(VLOOKUP($F956,'(참고)타워 스텟 가치'!$B$12:$L$16,AL$2,0)*$E956)</f>
        <v>108.36000000000001</v>
      </c>
      <c r="AM956">
        <f>SUM('스테이지별 몬스터 스텟'!AD956*'(참고)타워 스텟 가치'!$Q$17,'스테이지별 몬스터 스텟'!AE956*'(참고)타워 스텟 가치'!$R$17,'스테이지별 몬스터 스텟'!AF956*'(참고)타워 스텟 가치'!$S$17,'스테이지별 몬스터 스텟'!AG956*'(참고)타워 스텟 가치'!$T$17,'스테이지별 몬스터 스텟'!AH956*'(참고)타워 스텟 가치'!$U$17,'스테이지별 몬스터 스텟'!AI956*'(참고)타워 스텟 가치'!$V$17,'스테이지별 몬스터 스텟'!AJ956*'(참고)타워 스텟 가치'!$W$17,'스테이지별 몬스터 스텟'!AK956*'(참고)타워 스텟 가치'!$X$17,'스테이지별 몬스터 스텟'!AL956*'(참고)타워 스텟 가치'!$Y$17)</f>
        <v>585441.98999999987</v>
      </c>
      <c r="AN956">
        <v>3</v>
      </c>
    </row>
    <row r="957" spans="3:40" x14ac:dyDescent="0.3">
      <c r="C957">
        <v>3</v>
      </c>
      <c r="D957">
        <f t="shared" si="44"/>
        <v>191</v>
      </c>
      <c r="E957" s="52">
        <f>VLOOKUP(D957,'스테이지별 난이도 설정'!B:C,2,0)</f>
        <v>76.400000000000006</v>
      </c>
      <c r="F957" t="str">
        <f t="shared" si="45"/>
        <v>에픽</v>
      </c>
      <c r="G957">
        <f t="shared" si="43"/>
        <v>6</v>
      </c>
      <c r="H957">
        <f>VLOOKUP($F957,'(참고)타워 스텟 가치'!$B$2:$L$6,H$2,0)+(VLOOKUP($F957,'(참고)타워 스텟 가치'!$B$2:$L$6,H$2,0)*$E957)</f>
        <v>1306.125</v>
      </c>
      <c r="I957">
        <f>VLOOKUP($F957,'(참고)타워 스텟 가치'!$B$2:$L$6,I$2,0)+(VLOOKUP($F957,'(참고)타워 스텟 가치'!$B$2:$L$6,I$2,0)*$E957)</f>
        <v>261.22500000000002</v>
      </c>
      <c r="J957">
        <f>VLOOKUP($F957,'(참고)타워 스텟 가치'!$B$2:$L$6,J$2,0)+(VLOOKUP($F957,'(참고)타워 스텟 가치'!$B$2:$L$6,J$2,0)*$E957)</f>
        <v>387000</v>
      </c>
      <c r="K957">
        <f>VLOOKUP($F957,'(참고)타워 스텟 가치'!$B$2:$L$6,K$2,0)+(VLOOKUP($F957,'(참고)타워 스텟 가치'!$B$2:$L$6,K$2,0)*$E957)</f>
        <v>5224.5</v>
      </c>
      <c r="L957">
        <f>VLOOKUP($F957,'(참고)타워 스텟 가치'!$B$2:$L$6,L$2,0)+(VLOOKUP($F957,'(참고)타워 스텟 가치'!$B$2:$L$6,L$2,0)*$E957)</f>
        <v>87.075000000000003</v>
      </c>
      <c r="M957">
        <f>VLOOKUP($F957,'(참고)타워 스텟 가치'!$B$2:$L$6,M$2,0)+(VLOOKUP($F957,'(참고)타워 스텟 가치'!$B$2:$L$6,M$2,0)*$E957)</f>
        <v>23.220000000000002</v>
      </c>
      <c r="N957">
        <f>VLOOKUP($F957,'(참고)타워 스텟 가치'!$B$2:$L$6,N$2,0)+(VLOOKUP($F957,'(참고)타워 스텟 가치'!$B$2:$L$6,N$2,0)*$E957)</f>
        <v>0</v>
      </c>
      <c r="O957">
        <f>VLOOKUP($F957,'(참고)타워 스텟 가치'!$B$2:$L$6,O$2,0)+(VLOOKUP($F957,'(참고)타워 스텟 가치'!$B$2:$L$6,O$2,0)*$E957)</f>
        <v>0</v>
      </c>
      <c r="P957">
        <f>VLOOKUP($F957,'(참고)타워 스텟 가치'!$B$2:$L$6,P$2,0)+(VLOOKUP($F957,'(참고)타워 스텟 가치'!$B$2:$L$6,P$2,0)*$E957)</f>
        <v>54.180000000000007</v>
      </c>
      <c r="Q957">
        <f>SUM('스테이지별 몬스터 스텟'!H957*'(참고)타워 스텟 가치'!$Q$17,'스테이지별 몬스터 스텟'!I957*'(참고)타워 스텟 가치'!$R$17,'스테이지별 몬스터 스텟'!J957*'(참고)타워 스텟 가치'!$S$17,'스테이지별 몬스터 스텟'!K957*'(참고)타워 스텟 가치'!$T$17,'스테이지별 몬스터 스텟'!L957*'(참고)타워 스텟 가치'!$U$17,'스테이지별 몬스터 스텟'!M957*'(참고)타워 스텟 가치'!$V$17,'스테이지별 몬스터 스텟'!N957*'(참고)타워 스텟 가치'!$W$17,'스테이지별 몬스터 스텟'!O957*'(참고)타워 스텟 가치'!$X$17,'스테이지별 몬스터 스텟'!P957*'(참고)타워 스텟 가치'!$Y$17)</f>
        <v>594258.8175</v>
      </c>
      <c r="R957">
        <v>1</v>
      </c>
      <c r="S957">
        <f>VLOOKUP($F957,'(참고)타워 스텟 가치'!$B$7:$L$11,S$2,0)+(VLOOKUP($F957,'(참고)타워 스텟 가치'!$B$7:$L$11,S$2,0)*$E957)</f>
        <v>435.37500000000006</v>
      </c>
      <c r="T957">
        <f>VLOOKUP($F957,'(참고)타워 스텟 가치'!$B$7:$L$11,T$2,0)+(VLOOKUP($F957,'(참고)타워 스텟 가치'!$B$7:$L$11,T$2,0)*$E957)</f>
        <v>783.67500000000007</v>
      </c>
      <c r="U957">
        <f>VLOOKUP($F957,'(참고)타워 스텟 가치'!$B$7:$L$11,U$2,0)+(VLOOKUP($F957,'(참고)타워 스텟 가치'!$B$7:$L$11,U$2,0)*$E957)</f>
        <v>387000</v>
      </c>
      <c r="V957">
        <f>VLOOKUP($F957,'(참고)타워 스텟 가치'!$B$7:$L$11,V$2,0)+(VLOOKUP($F957,'(참고)타워 스텟 가치'!$B$7:$L$11,V$2,0)*$E957)</f>
        <v>5224.5</v>
      </c>
      <c r="W957">
        <f>VLOOKUP($F957,'(참고)타워 스텟 가치'!$B$7:$L$11,W$2,0)+(VLOOKUP($F957,'(참고)타워 스텟 가치'!$B$7:$L$11,W$2,0)*$E957)</f>
        <v>87.075000000000003</v>
      </c>
      <c r="X957">
        <f>VLOOKUP($F957,'(참고)타워 스텟 가치'!$B$7:$L$11,X$2,0)+(VLOOKUP($F957,'(참고)타워 스텟 가치'!$B$7:$L$11,X$2,0)*$E957)</f>
        <v>23.220000000000002</v>
      </c>
      <c r="Y957">
        <f>VLOOKUP($F957,'(참고)타워 스텟 가치'!$B$7:$L$11,Y$2,0)+(VLOOKUP($F957,'(참고)타워 스텟 가치'!$B$7:$L$11,Y$2,0)*$E957)</f>
        <v>0</v>
      </c>
      <c r="Z957">
        <f>VLOOKUP($F957,'(참고)타워 스텟 가치'!$B$7:$L$11,Z$2,0)+(VLOOKUP($F957,'(참고)타워 스텟 가치'!$B$7:$L$11,Z$2,0)*$E957)</f>
        <v>0</v>
      </c>
      <c r="AA957">
        <f>VLOOKUP($F957,'(참고)타워 스텟 가치'!$B$7:$L$11,AA$2,0)+(VLOOKUP($F957,'(참고)타워 스텟 가치'!$B$7:$L$11,AA$2,0)*$E957)</f>
        <v>54.180000000000007</v>
      </c>
      <c r="AB957">
        <f>SUM('스테이지별 몬스터 스텟'!S957*'(참고)타워 스텟 가치'!$Q$17,'스테이지별 몬스터 스텟'!T957*'(참고)타워 스텟 가치'!$R$17,'스테이지별 몬스터 스텟'!U957*'(참고)타워 스텟 가치'!$S$17,'스테이지별 몬스터 스텟'!V957*'(참고)타워 스텟 가치'!$T$17,'스테이지별 몬스터 스텟'!W957*'(참고)타워 스텟 가치'!$U$17,'스테이지별 몬스터 스텟'!X957*'(참고)타워 스텟 가치'!$V$17,'스테이지별 몬스터 스텟'!Y957*'(참고)타워 스텟 가치'!$W$17,'스테이지별 몬스터 스텟'!Z957*'(참고)타워 스텟 가치'!$X$17,'스테이지별 몬스터 스텟'!AA957*'(참고)타워 스텟 가치'!$Y$17)</f>
        <v>593300.99249999993</v>
      </c>
      <c r="AC957">
        <v>2</v>
      </c>
      <c r="AD957">
        <f>VLOOKUP($F957,'(참고)타워 스텟 가치'!$B$12:$L$16,AD$2,0)+(VLOOKUP($F957,'(참고)타워 스텟 가치'!$B$12:$L$16,AD$2,0)*$E957)</f>
        <v>435.37500000000006</v>
      </c>
      <c r="AE957">
        <f>VLOOKUP($F957,'(참고)타워 스텟 가치'!$B$12:$L$16,AE$2,0)+(VLOOKUP($F957,'(참고)타워 스텟 가치'!$B$12:$L$16,AE$2,0)*$E957)</f>
        <v>522.45000000000005</v>
      </c>
      <c r="AF957">
        <f>VLOOKUP($F957,'(참고)타워 스텟 가치'!$B$12:$L$16,AF$2,0)+(VLOOKUP($F957,'(참고)타워 스텟 가치'!$B$12:$L$16,AF$2,0)*$E957)</f>
        <v>387000</v>
      </c>
      <c r="AG957">
        <f>VLOOKUP($F957,'(참고)타워 스텟 가치'!$B$12:$L$16,AG$2,0)+(VLOOKUP($F957,'(참고)타워 스텟 가치'!$B$12:$L$16,AG$2,0)*$E957)</f>
        <v>2612.25</v>
      </c>
      <c r="AH957">
        <f>VLOOKUP($F957,'(참고)타워 스텟 가치'!$B$12:$L$16,AH$2,0)+(VLOOKUP($F957,'(참고)타워 스텟 가치'!$B$12:$L$16,AH$2,0)*$E957)</f>
        <v>87.075000000000003</v>
      </c>
      <c r="AI957">
        <f>VLOOKUP($F957,'(참고)타워 스텟 가치'!$B$12:$L$16,AI$2,0)+(VLOOKUP($F957,'(참고)타워 스텟 가치'!$B$12:$L$16,AI$2,0)*$E957)</f>
        <v>23.220000000000002</v>
      </c>
      <c r="AJ957">
        <f>VLOOKUP($F957,'(참고)타워 스텟 가치'!$B$12:$L$16,AJ$2,0)+(VLOOKUP($F957,'(참고)타워 스텟 가치'!$B$12:$L$16,AJ$2,0)*$E957)</f>
        <v>0</v>
      </c>
      <c r="AK957">
        <f>VLOOKUP($F957,'(참고)타워 스텟 가치'!$B$12:$L$16,AK$2,0)+(VLOOKUP($F957,'(참고)타워 스텟 가치'!$B$12:$L$16,AK$2,0)*$E957)</f>
        <v>0</v>
      </c>
      <c r="AL957">
        <f>VLOOKUP($F957,'(참고)타워 스텟 가치'!$B$12:$L$16,AL$2,0)+(VLOOKUP($F957,'(참고)타워 스텟 가치'!$B$12:$L$16,AL$2,0)*$E957)</f>
        <v>108.36000000000001</v>
      </c>
      <c r="AM957">
        <f>SUM('스테이지별 몬스터 스텟'!AD957*'(참고)타워 스텟 가치'!$Q$17,'스테이지별 몬스터 스텟'!AE957*'(참고)타워 스텟 가치'!$R$17,'스테이지별 몬스터 스텟'!AF957*'(참고)타워 스텟 가치'!$S$17,'스테이지별 몬스터 스텟'!AG957*'(참고)타워 스텟 가치'!$T$17,'스테이지별 몬스터 스텟'!AH957*'(참고)타워 스텟 가치'!$U$17,'스테이지별 몬스터 스텟'!AI957*'(참고)타워 스텟 가치'!$V$17,'스테이지별 몬스터 스텟'!AJ957*'(참고)타워 스텟 가치'!$W$17,'스테이지별 몬스터 스텟'!AK957*'(참고)타워 스텟 가치'!$X$17,'스테이지별 몬스터 스텟'!AL957*'(참고)타워 스텟 가치'!$Y$17)</f>
        <v>587793.01500000001</v>
      </c>
      <c r="AN957">
        <v>3</v>
      </c>
    </row>
    <row r="958" spans="3:40" x14ac:dyDescent="0.3">
      <c r="C958">
        <v>4</v>
      </c>
      <c r="D958">
        <f t="shared" si="44"/>
        <v>191</v>
      </c>
      <c r="E958" s="52">
        <f>VLOOKUP(D958,'스테이지별 난이도 설정'!B:C,2,0)</f>
        <v>76.400000000000006</v>
      </c>
      <c r="F958" t="str">
        <f t="shared" si="45"/>
        <v>유니크</v>
      </c>
      <c r="G958">
        <f t="shared" si="43"/>
        <v>6</v>
      </c>
      <c r="H958">
        <f>VLOOKUP($F958,'(참고)타워 스텟 가치'!$B$2:$L$6,H$2,0)+(VLOOKUP($F958,'(참고)타워 스텟 가치'!$B$2:$L$6,H$2,0)*$E958)</f>
        <v>1959.1875000000002</v>
      </c>
      <c r="I958">
        <f>VLOOKUP($F958,'(참고)타워 스텟 가치'!$B$2:$L$6,I$2,0)+(VLOOKUP($F958,'(참고)타워 스텟 가치'!$B$2:$L$6,I$2,0)*$E958)</f>
        <v>391.83750000000003</v>
      </c>
      <c r="J958">
        <f>VLOOKUP($F958,'(참고)타워 스텟 가치'!$B$2:$L$6,J$2,0)+(VLOOKUP($F958,'(참고)타워 스텟 가치'!$B$2:$L$6,J$2,0)*$E958)</f>
        <v>387000</v>
      </c>
      <c r="K958">
        <f>VLOOKUP($F958,'(참고)타워 스텟 가치'!$B$2:$L$6,K$2,0)+(VLOOKUP($F958,'(참고)타워 스텟 가치'!$B$2:$L$6,K$2,0)*$E958)</f>
        <v>7836.7500000000009</v>
      </c>
      <c r="L958">
        <f>VLOOKUP($F958,'(참고)타워 스텟 가치'!$B$2:$L$6,L$2,0)+(VLOOKUP($F958,'(참고)타워 스텟 가치'!$B$2:$L$6,L$2,0)*$E958)</f>
        <v>130.61250000000001</v>
      </c>
      <c r="M958">
        <f>VLOOKUP($F958,'(참고)타워 스텟 가치'!$B$2:$L$6,M$2,0)+(VLOOKUP($F958,'(참고)타워 스텟 가치'!$B$2:$L$6,M$2,0)*$E958)</f>
        <v>23.220000000000002</v>
      </c>
      <c r="N958">
        <f>VLOOKUP($F958,'(참고)타워 스텟 가치'!$B$2:$L$6,N$2,0)+(VLOOKUP($F958,'(참고)타워 스텟 가치'!$B$2:$L$6,N$2,0)*$E958)</f>
        <v>0</v>
      </c>
      <c r="O958">
        <f>VLOOKUP($F958,'(참고)타워 스텟 가치'!$B$2:$L$6,O$2,0)+(VLOOKUP($F958,'(참고)타워 스텟 가치'!$B$2:$L$6,O$2,0)*$E958)</f>
        <v>0</v>
      </c>
      <c r="P958">
        <f>VLOOKUP($F958,'(참고)타워 스텟 가치'!$B$2:$L$6,P$2,0)+(VLOOKUP($F958,'(참고)타워 스텟 가치'!$B$2:$L$6,P$2,0)*$E958)</f>
        <v>77.400000000000006</v>
      </c>
      <c r="Q958">
        <f>SUM('스테이지별 몬스터 스텟'!H958*'(참고)타워 스텟 가치'!$Q$17,'스테이지별 몬스터 스텟'!I958*'(참고)타워 스텟 가치'!$R$17,'스테이지별 몬스터 스텟'!J958*'(참고)타워 스텟 가치'!$S$17,'스테이지별 몬스터 스텟'!K958*'(참고)타워 스텟 가치'!$T$17,'스테이지별 몬스터 스텟'!L958*'(참고)타워 스텟 가치'!$U$17,'스테이지별 몬스터 스텟'!M958*'(참고)타워 스텟 가치'!$V$17,'스테이지별 몬스터 스텟'!N958*'(참고)타워 스텟 가치'!$W$17,'스테이지별 몬스터 스텟'!O958*'(참고)타워 스텟 가치'!$X$17,'스테이지별 몬스터 스텟'!P958*'(참고)타워 스텟 가치'!$Y$17)</f>
        <v>601118.87624999997</v>
      </c>
      <c r="R958">
        <v>1</v>
      </c>
      <c r="S958">
        <f>VLOOKUP($F958,'(참고)타워 스텟 가치'!$B$7:$L$11,S$2,0)+(VLOOKUP($F958,'(참고)타워 스텟 가치'!$B$7:$L$11,S$2,0)*$E958)</f>
        <v>653.0625</v>
      </c>
      <c r="T958">
        <f>VLOOKUP($F958,'(참고)타워 스텟 가치'!$B$7:$L$11,T$2,0)+(VLOOKUP($F958,'(참고)타워 스텟 가치'!$B$7:$L$11,T$2,0)*$E958)</f>
        <v>1175.5125</v>
      </c>
      <c r="U958">
        <f>VLOOKUP($F958,'(참고)타워 스텟 가치'!$B$7:$L$11,U$2,0)+(VLOOKUP($F958,'(참고)타워 스텟 가치'!$B$7:$L$11,U$2,0)*$E958)</f>
        <v>387000</v>
      </c>
      <c r="V958">
        <f>VLOOKUP($F958,'(참고)타워 스텟 가치'!$B$7:$L$11,V$2,0)+(VLOOKUP($F958,'(참고)타워 스텟 가치'!$B$7:$L$11,V$2,0)*$E958)</f>
        <v>7836.7500000000009</v>
      </c>
      <c r="W958">
        <f>VLOOKUP($F958,'(참고)타워 스텟 가치'!$B$7:$L$11,W$2,0)+(VLOOKUP($F958,'(참고)타워 스텟 가치'!$B$7:$L$11,W$2,0)*$E958)</f>
        <v>130.61250000000001</v>
      </c>
      <c r="X958">
        <f>VLOOKUP($F958,'(참고)타워 스텟 가치'!$B$7:$L$11,X$2,0)+(VLOOKUP($F958,'(참고)타워 스텟 가치'!$B$7:$L$11,X$2,0)*$E958)</f>
        <v>23.220000000000002</v>
      </c>
      <c r="Y958">
        <f>VLOOKUP($F958,'(참고)타워 스텟 가치'!$B$7:$L$11,Y$2,0)+(VLOOKUP($F958,'(참고)타워 스텟 가치'!$B$7:$L$11,Y$2,0)*$E958)</f>
        <v>0</v>
      </c>
      <c r="Z958">
        <f>VLOOKUP($F958,'(참고)타워 스텟 가치'!$B$7:$L$11,Z$2,0)+(VLOOKUP($F958,'(참고)타워 스텟 가치'!$B$7:$L$11,Z$2,0)*$E958)</f>
        <v>0</v>
      </c>
      <c r="AA958">
        <f>VLOOKUP($F958,'(참고)타워 스텟 가치'!$B$7:$L$11,AA$2,0)+(VLOOKUP($F958,'(참고)타워 스텟 가치'!$B$7:$L$11,AA$2,0)*$E958)</f>
        <v>77.400000000000006</v>
      </c>
      <c r="AB958">
        <f>SUM('스테이지별 몬스터 스텟'!S958*'(참고)타워 스텟 가치'!$Q$17,'스테이지별 몬스터 스텟'!T958*'(참고)타워 스텟 가치'!$R$17,'스테이지별 몬스터 스텟'!U958*'(참고)타워 스텟 가치'!$S$17,'스테이지별 몬스터 스텟'!V958*'(참고)타워 스텟 가치'!$T$17,'스테이지별 몬스터 스텟'!W958*'(참고)타워 스텟 가치'!$U$17,'스테이지별 몬스터 스텟'!X958*'(참고)타워 스텟 가치'!$V$17,'스테이지별 몬스터 스텟'!Y958*'(참고)타워 스텟 가치'!$W$17,'스테이지별 몬스터 스텟'!Z958*'(참고)타워 스텟 가치'!$X$17,'스테이지별 몬스터 스텟'!AA958*'(참고)타워 스텟 가치'!$Y$17)</f>
        <v>599682.13875000004</v>
      </c>
      <c r="AC958">
        <v>2</v>
      </c>
      <c r="AD958">
        <f>VLOOKUP($F958,'(참고)타워 스텟 가치'!$B$12:$L$16,AD$2,0)+(VLOOKUP($F958,'(참고)타워 스텟 가치'!$B$12:$L$16,AD$2,0)*$E958)</f>
        <v>653.0625</v>
      </c>
      <c r="AE958">
        <f>VLOOKUP($F958,'(참고)타워 스텟 가치'!$B$12:$L$16,AE$2,0)+(VLOOKUP($F958,'(참고)타워 스텟 가치'!$B$12:$L$16,AE$2,0)*$E958)</f>
        <v>783.67500000000007</v>
      </c>
      <c r="AF958">
        <f>VLOOKUP($F958,'(참고)타워 스텟 가치'!$B$12:$L$16,AF$2,0)+(VLOOKUP($F958,'(참고)타워 스텟 가치'!$B$12:$L$16,AF$2,0)*$E958)</f>
        <v>387000</v>
      </c>
      <c r="AG958">
        <f>VLOOKUP($F958,'(참고)타워 스텟 가치'!$B$12:$L$16,AG$2,0)+(VLOOKUP($F958,'(참고)타워 스텟 가치'!$B$12:$L$16,AG$2,0)*$E958)</f>
        <v>3918.3750000000005</v>
      </c>
      <c r="AH958">
        <f>VLOOKUP($F958,'(참고)타워 스텟 가치'!$B$12:$L$16,AH$2,0)+(VLOOKUP($F958,'(참고)타워 스텟 가치'!$B$12:$L$16,AH$2,0)*$E958)</f>
        <v>130.61250000000001</v>
      </c>
      <c r="AI958">
        <f>VLOOKUP($F958,'(참고)타워 스텟 가치'!$B$12:$L$16,AI$2,0)+(VLOOKUP($F958,'(참고)타워 스텟 가치'!$B$12:$L$16,AI$2,0)*$E958)</f>
        <v>23.220000000000002</v>
      </c>
      <c r="AJ958">
        <f>VLOOKUP($F958,'(참고)타워 스텟 가치'!$B$12:$L$16,AJ$2,0)+(VLOOKUP($F958,'(참고)타워 스텟 가치'!$B$12:$L$16,AJ$2,0)*$E958)</f>
        <v>0</v>
      </c>
      <c r="AK958">
        <f>VLOOKUP($F958,'(참고)타워 스텟 가치'!$B$12:$L$16,AK$2,0)+(VLOOKUP($F958,'(참고)타워 스텟 가치'!$B$12:$L$16,AK$2,0)*$E958)</f>
        <v>0</v>
      </c>
      <c r="AL958">
        <f>VLOOKUP($F958,'(참고)타워 스텟 가치'!$B$12:$L$16,AL$2,0)+(VLOOKUP($F958,'(참고)타워 스텟 가치'!$B$12:$L$16,AL$2,0)*$E958)</f>
        <v>154.80000000000001</v>
      </c>
      <c r="AM958">
        <f>SUM('스테이지별 몬스터 스텟'!AD958*'(참고)타워 스텟 가치'!$Q$17,'스테이지별 몬스터 스텟'!AE958*'(참고)타워 스텟 가치'!$R$17,'스테이지별 몬스터 스텟'!AF958*'(참고)타워 스텟 가치'!$S$17,'스테이지별 몬스터 스텟'!AG958*'(참고)타워 스텟 가치'!$T$17,'스테이지별 몬스터 스텟'!AH958*'(참고)타워 스텟 가치'!$U$17,'스테이지별 몬스터 스텟'!AI958*'(참고)타워 스텟 가치'!$V$17,'스테이지별 몬스터 스텟'!AJ958*'(참고)타워 스텟 가치'!$W$17,'스테이지별 몬스터 스텟'!AK958*'(참고)타워 스텟 가치'!$X$17,'스테이지별 몬스터 스텟'!AL958*'(참고)타워 스텟 가치'!$Y$17)</f>
        <v>591412.43249999988</v>
      </c>
      <c r="AN958">
        <v>3</v>
      </c>
    </row>
    <row r="959" spans="3:40" x14ac:dyDescent="0.3">
      <c r="C959">
        <v>5</v>
      </c>
      <c r="D959">
        <f t="shared" si="44"/>
        <v>191</v>
      </c>
      <c r="E959" s="52">
        <f>VLOOKUP(D959,'스테이지별 난이도 설정'!B:C,2,0)</f>
        <v>76.400000000000006</v>
      </c>
      <c r="F959" t="str">
        <f t="shared" si="45"/>
        <v>스페셜</v>
      </c>
      <c r="G959">
        <f t="shared" si="43"/>
        <v>6</v>
      </c>
      <c r="H959">
        <f>VLOOKUP($F959,'(참고)타워 스텟 가치'!$B$2:$L$6,H$2,0)+(VLOOKUP($F959,'(참고)타워 스텟 가치'!$B$2:$L$6,H$2,0)*$E959)</f>
        <v>2938.78125</v>
      </c>
      <c r="I959">
        <f>VLOOKUP($F959,'(참고)타워 스텟 가치'!$B$2:$L$6,I$2,0)+(VLOOKUP($F959,'(참고)타워 스텟 가치'!$B$2:$L$6,I$2,0)*$E959)</f>
        <v>587.75625000000002</v>
      </c>
      <c r="J959">
        <f>VLOOKUP($F959,'(참고)타워 스텟 가치'!$B$2:$L$6,J$2,0)+(VLOOKUP($F959,'(참고)타워 스텟 가치'!$B$2:$L$6,J$2,0)*$E959)</f>
        <v>387000</v>
      </c>
      <c r="K959">
        <f>VLOOKUP($F959,'(참고)타워 스텟 가치'!$B$2:$L$6,K$2,0)+(VLOOKUP($F959,'(참고)타워 스텟 가치'!$B$2:$L$6,K$2,0)*$E959)</f>
        <v>11755.125</v>
      </c>
      <c r="L959">
        <f>VLOOKUP($F959,'(참고)타워 스텟 가치'!$B$2:$L$6,L$2,0)+(VLOOKUP($F959,'(참고)타워 스텟 가치'!$B$2:$L$6,L$2,0)*$E959)</f>
        <v>195.91875000000002</v>
      </c>
      <c r="M959">
        <f>VLOOKUP($F959,'(참고)타워 스텟 가치'!$B$2:$L$6,M$2,0)+(VLOOKUP($F959,'(참고)타워 스텟 가치'!$B$2:$L$6,M$2,0)*$E959)</f>
        <v>23.220000000000002</v>
      </c>
      <c r="N959">
        <f>VLOOKUP($F959,'(참고)타워 스텟 가치'!$B$2:$L$6,N$2,0)+(VLOOKUP($F959,'(참고)타워 스텟 가치'!$B$2:$L$6,N$2,0)*$E959)</f>
        <v>0</v>
      </c>
      <c r="O959">
        <f>VLOOKUP($F959,'(참고)타워 스텟 가치'!$B$2:$L$6,O$2,0)+(VLOOKUP($F959,'(참고)타워 스텟 가치'!$B$2:$L$6,O$2,0)*$E959)</f>
        <v>0</v>
      </c>
      <c r="P959">
        <f>VLOOKUP($F959,'(참고)타워 스텟 가치'!$B$2:$L$6,P$2,0)+(VLOOKUP($F959,'(참고)타워 스텟 가치'!$B$2:$L$6,P$2,0)*$E959)</f>
        <v>77.400000000000006</v>
      </c>
      <c r="Q959">
        <f>SUM('스테이지별 몬스터 스텟'!H959*'(참고)타워 스텟 가치'!$Q$17,'스테이지별 몬스터 스텟'!I959*'(참고)타워 스텟 가치'!$R$17,'스테이지별 몬스터 스텟'!J959*'(참고)타워 스텟 가치'!$S$17,'스테이지별 몬스터 스텟'!K959*'(참고)타워 스텟 가치'!$T$17,'스테이지별 몬스터 스텟'!L959*'(참고)타워 스텟 가치'!$U$17,'스테이지별 몬스터 스텟'!M959*'(참고)타워 스텟 가치'!$V$17,'스테이지별 몬스터 스텟'!N959*'(참고)타워 스텟 가치'!$W$17,'스테이지별 몬스터 스텟'!O959*'(참고)타워 스텟 가치'!$X$17,'스테이지별 몬스터 스텟'!P959*'(참고)타워 스텟 가치'!$Y$17)</f>
        <v>611339.30437500007</v>
      </c>
      <c r="R959">
        <v>1</v>
      </c>
      <c r="S959">
        <f>VLOOKUP($F959,'(참고)타워 스텟 가치'!$B$7:$L$11,S$2,0)+(VLOOKUP($F959,'(참고)타워 스텟 가치'!$B$7:$L$11,S$2,0)*$E959)</f>
        <v>979.59375000000011</v>
      </c>
      <c r="T959">
        <f>VLOOKUP($F959,'(참고)타워 스텟 가치'!$B$7:$L$11,T$2,0)+(VLOOKUP($F959,'(참고)타워 스텟 가치'!$B$7:$L$11,T$2,0)*$E959)</f>
        <v>1763.2687500000002</v>
      </c>
      <c r="U959">
        <f>VLOOKUP($F959,'(참고)타워 스텟 가치'!$B$7:$L$11,U$2,0)+(VLOOKUP($F959,'(참고)타워 스텟 가치'!$B$7:$L$11,U$2,0)*$E959)</f>
        <v>387000</v>
      </c>
      <c r="V959">
        <f>VLOOKUP($F959,'(참고)타워 스텟 가치'!$B$7:$L$11,V$2,0)+(VLOOKUP($F959,'(참고)타워 스텟 가치'!$B$7:$L$11,V$2,0)*$E959)</f>
        <v>11755.125</v>
      </c>
      <c r="W959">
        <f>VLOOKUP($F959,'(참고)타워 스텟 가치'!$B$7:$L$11,W$2,0)+(VLOOKUP($F959,'(참고)타워 스텟 가치'!$B$7:$L$11,W$2,0)*$E959)</f>
        <v>195.91875000000002</v>
      </c>
      <c r="X959">
        <f>VLOOKUP($F959,'(참고)타워 스텟 가치'!$B$7:$L$11,X$2,0)+(VLOOKUP($F959,'(참고)타워 스텟 가치'!$B$7:$L$11,X$2,0)*$E959)</f>
        <v>23.220000000000002</v>
      </c>
      <c r="Y959">
        <f>VLOOKUP($F959,'(참고)타워 스텟 가치'!$B$7:$L$11,Y$2,0)+(VLOOKUP($F959,'(참고)타워 스텟 가치'!$B$7:$L$11,Y$2,0)*$E959)</f>
        <v>0</v>
      </c>
      <c r="Z959">
        <f>VLOOKUP($F959,'(참고)타워 스텟 가치'!$B$7:$L$11,Z$2,0)+(VLOOKUP($F959,'(참고)타워 스텟 가치'!$B$7:$L$11,Z$2,0)*$E959)</f>
        <v>0</v>
      </c>
      <c r="AA959">
        <f>VLOOKUP($F959,'(참고)타워 스텟 가치'!$B$7:$L$11,AA$2,0)+(VLOOKUP($F959,'(참고)타워 스텟 가치'!$B$7:$L$11,AA$2,0)*$E959)</f>
        <v>77.400000000000006</v>
      </c>
      <c r="AB959">
        <f>SUM('스테이지별 몬스터 스텟'!S959*'(참고)타워 스텟 가치'!$Q$17,'스테이지별 몬스터 스텟'!T959*'(참고)타워 스텟 가치'!$R$17,'스테이지별 몬스터 스텟'!U959*'(참고)타워 스텟 가치'!$S$17,'스테이지별 몬스터 스텟'!V959*'(참고)타워 스텟 가치'!$T$17,'스테이지별 몬스터 스텟'!W959*'(참고)타워 스텟 가치'!$U$17,'스테이지별 몬스터 스텟'!X959*'(참고)타워 스텟 가치'!$V$17,'스테이지별 몬스터 스텟'!Y959*'(참고)타워 스텟 가치'!$W$17,'스테이지별 몬스터 스텟'!Z959*'(참고)타워 스텟 가치'!$X$17,'스테이지별 몬스터 스텟'!AA959*'(참고)타워 스텟 가치'!$Y$17)</f>
        <v>609184.198125</v>
      </c>
      <c r="AC959">
        <v>2</v>
      </c>
      <c r="AD959">
        <f>VLOOKUP($F959,'(참고)타워 스텟 가치'!$B$12:$L$16,AD$2,0)+(VLOOKUP($F959,'(참고)타워 스텟 가치'!$B$12:$L$16,AD$2,0)*$E959)</f>
        <v>979.59375000000011</v>
      </c>
      <c r="AE959">
        <f>VLOOKUP($F959,'(참고)타워 스텟 가치'!$B$12:$L$16,AE$2,0)+(VLOOKUP($F959,'(참고)타워 스텟 가치'!$B$12:$L$16,AE$2,0)*$E959)</f>
        <v>1175.5125</v>
      </c>
      <c r="AF959">
        <f>VLOOKUP($F959,'(참고)타워 스텟 가치'!$B$12:$L$16,AF$2,0)+(VLOOKUP($F959,'(참고)타워 스텟 가치'!$B$12:$L$16,AF$2,0)*$E959)</f>
        <v>387000</v>
      </c>
      <c r="AG959">
        <f>VLOOKUP($F959,'(참고)타워 스텟 가치'!$B$12:$L$16,AG$2,0)+(VLOOKUP($F959,'(참고)타워 스텟 가치'!$B$12:$L$16,AG$2,0)*$E959)</f>
        <v>5877.5625</v>
      </c>
      <c r="AH959">
        <f>VLOOKUP($F959,'(참고)타워 스텟 가치'!$B$12:$L$16,AH$2,0)+(VLOOKUP($F959,'(참고)타워 스텟 가치'!$B$12:$L$16,AH$2,0)*$E959)</f>
        <v>195.91875000000002</v>
      </c>
      <c r="AI959">
        <f>VLOOKUP($F959,'(참고)타워 스텟 가치'!$B$12:$L$16,AI$2,0)+(VLOOKUP($F959,'(참고)타워 스텟 가치'!$B$12:$L$16,AI$2,0)*$E959)</f>
        <v>23.220000000000002</v>
      </c>
      <c r="AJ959">
        <f>VLOOKUP($F959,'(참고)타워 스텟 가치'!$B$12:$L$16,AJ$2,0)+(VLOOKUP($F959,'(참고)타워 스텟 가치'!$B$12:$L$16,AJ$2,0)*$E959)</f>
        <v>0</v>
      </c>
      <c r="AK959">
        <f>VLOOKUP($F959,'(참고)타워 스텟 가치'!$B$12:$L$16,AK$2,0)+(VLOOKUP($F959,'(참고)타워 스텟 가치'!$B$12:$L$16,AK$2,0)*$E959)</f>
        <v>0</v>
      </c>
      <c r="AL959">
        <f>VLOOKUP($F959,'(참고)타워 스텟 가치'!$B$12:$L$16,AL$2,0)+(VLOOKUP($F959,'(참고)타워 스텟 가치'!$B$12:$L$16,AL$2,0)*$E959)</f>
        <v>154.80000000000001</v>
      </c>
      <c r="AM959">
        <f>SUM('스테이지별 몬스터 스텟'!AD959*'(참고)타워 스텟 가치'!$Q$17,'스테이지별 몬스터 스텟'!AE959*'(참고)타워 스텟 가치'!$R$17,'스테이지별 몬스터 스텟'!AF959*'(참고)타워 스텟 가치'!$S$17,'스테이지별 몬스터 스텟'!AG959*'(참고)타워 스텟 가치'!$T$17,'스테이지별 몬스터 스텟'!AH959*'(참고)타워 스텟 가치'!$U$17,'스테이지별 몬스터 스텟'!AI959*'(참고)타워 스텟 가치'!$V$17,'스테이지별 몬스터 스텟'!AJ959*'(참고)타워 스텟 가치'!$W$17,'스테이지별 몬스터 스텟'!AK959*'(참고)타워 스텟 가치'!$X$17,'스테이지별 몬스터 스텟'!AL959*'(참고)타워 스텟 가치'!$Y$17)</f>
        <v>596702.23875000002</v>
      </c>
      <c r="AN959">
        <v>3</v>
      </c>
    </row>
    <row r="960" spans="3:40" x14ac:dyDescent="0.3">
      <c r="C960">
        <v>1</v>
      </c>
      <c r="D960">
        <f t="shared" si="44"/>
        <v>192</v>
      </c>
      <c r="E960" s="52">
        <f>VLOOKUP(D960,'스테이지별 난이도 설정'!B:C,2,0)</f>
        <v>76.800000000000011</v>
      </c>
      <c r="F960" t="str">
        <f t="shared" si="45"/>
        <v>일반</v>
      </c>
      <c r="G960">
        <f t="shared" si="43"/>
        <v>6</v>
      </c>
      <c r="H960">
        <f>VLOOKUP($F960,'(참고)타워 스텟 가치'!$B$2:$L$6,H$2,0)+(VLOOKUP($F960,'(참고)타워 스텟 가치'!$B$2:$L$6,H$2,0)*$E960)</f>
        <v>583.50000000000011</v>
      </c>
      <c r="I960">
        <f>VLOOKUP($F960,'(참고)타워 스텟 가치'!$B$2:$L$6,I$2,0)+(VLOOKUP($F960,'(참고)타워 스텟 가치'!$B$2:$L$6,I$2,0)*$E960)</f>
        <v>116.70000000000002</v>
      </c>
      <c r="J960">
        <f>VLOOKUP($F960,'(참고)타워 스텟 가치'!$B$2:$L$6,J$2,0)+(VLOOKUP($F960,'(참고)타워 스텟 가치'!$B$2:$L$6,J$2,0)*$E960)</f>
        <v>389000.00000000006</v>
      </c>
      <c r="K960">
        <f>VLOOKUP($F960,'(참고)타워 스텟 가치'!$B$2:$L$6,K$2,0)+(VLOOKUP($F960,'(참고)타워 스텟 가치'!$B$2:$L$6,K$2,0)*$E960)</f>
        <v>2334.0000000000005</v>
      </c>
      <c r="L960">
        <f>VLOOKUP($F960,'(참고)타워 스텟 가치'!$B$2:$L$6,L$2,0)+(VLOOKUP($F960,'(참고)타워 스텟 가치'!$B$2:$L$6,L$2,0)*$E960)</f>
        <v>38.900000000000006</v>
      </c>
      <c r="M960">
        <f>VLOOKUP($F960,'(참고)타워 스텟 가치'!$B$2:$L$6,M$2,0)+(VLOOKUP($F960,'(참고)타워 스텟 가치'!$B$2:$L$6,M$2,0)*$E960)</f>
        <v>23.340000000000003</v>
      </c>
      <c r="N960">
        <f>VLOOKUP($F960,'(참고)타워 스텟 가치'!$B$2:$L$6,N$2,0)+(VLOOKUP($F960,'(참고)타워 스텟 가치'!$B$2:$L$6,N$2,0)*$E960)</f>
        <v>0</v>
      </c>
      <c r="O960">
        <f>VLOOKUP($F960,'(참고)타워 스텟 가치'!$B$2:$L$6,O$2,0)+(VLOOKUP($F960,'(참고)타워 스텟 가치'!$B$2:$L$6,O$2,0)*$E960)</f>
        <v>0</v>
      </c>
      <c r="P960">
        <f>VLOOKUP($F960,'(참고)타워 스텟 가치'!$B$2:$L$6,P$2,0)+(VLOOKUP($F960,'(참고)타워 스텟 가치'!$B$2:$L$6,P$2,0)*$E960)</f>
        <v>54.460000000000008</v>
      </c>
      <c r="Q960">
        <f>SUM('스테이지별 몬스터 스텟'!H960*'(참고)타워 스텟 가치'!$Q$17,'스테이지별 몬스터 스텟'!I960*'(참고)타워 스텟 가치'!$R$17,'스테이지별 몬스터 스텟'!J960*'(참고)타워 스텟 가치'!$S$17,'스테이지별 몬스터 스텟'!K960*'(참고)타워 스텟 가치'!$T$17,'스테이지별 몬스터 스텟'!L960*'(참고)타워 스텟 가치'!$U$17,'스테이지별 몬스터 스텟'!M960*'(참고)타워 스텟 가치'!$V$17,'스테이지별 몬스터 스텟'!N960*'(참고)타워 스텟 가치'!$W$17,'스테이지별 몬스터 스텟'!O960*'(참고)타워 스텟 가치'!$X$17,'스테이지별 몬스터 스텟'!P960*'(참고)타워 스텟 가치'!$Y$17)</f>
        <v>589720.11000000022</v>
      </c>
      <c r="R960">
        <v>1</v>
      </c>
      <c r="S960">
        <f>VLOOKUP($F960,'(참고)타워 스텟 가치'!$B$7:$L$11,S$2,0)+(VLOOKUP($F960,'(참고)타워 스텟 가치'!$B$7:$L$11,S$2,0)*$E960)</f>
        <v>194.50000000000003</v>
      </c>
      <c r="T960">
        <f>VLOOKUP($F960,'(참고)타워 스텟 가치'!$B$7:$L$11,T$2,0)+(VLOOKUP($F960,'(참고)타워 스텟 가치'!$B$7:$L$11,T$2,0)*$E960)</f>
        <v>350.1</v>
      </c>
      <c r="U960">
        <f>VLOOKUP($F960,'(참고)타워 스텟 가치'!$B$7:$L$11,U$2,0)+(VLOOKUP($F960,'(참고)타워 스텟 가치'!$B$7:$L$11,U$2,0)*$E960)</f>
        <v>389000.00000000006</v>
      </c>
      <c r="V960">
        <f>VLOOKUP($F960,'(참고)타워 스텟 가치'!$B$7:$L$11,V$2,0)+(VLOOKUP($F960,'(참고)타워 스텟 가치'!$B$7:$L$11,V$2,0)*$E960)</f>
        <v>2334.0000000000005</v>
      </c>
      <c r="W960">
        <f>VLOOKUP($F960,'(참고)타워 스텟 가치'!$B$7:$L$11,W$2,0)+(VLOOKUP($F960,'(참고)타워 스텟 가치'!$B$7:$L$11,W$2,0)*$E960)</f>
        <v>38.900000000000006</v>
      </c>
      <c r="X960">
        <f>VLOOKUP($F960,'(참고)타워 스텟 가치'!$B$7:$L$11,X$2,0)+(VLOOKUP($F960,'(참고)타워 스텟 가치'!$B$7:$L$11,X$2,0)*$E960)</f>
        <v>23.340000000000003</v>
      </c>
      <c r="Y960">
        <f>VLOOKUP($F960,'(참고)타워 스텟 가치'!$B$7:$L$11,Y$2,0)+(VLOOKUP($F960,'(참고)타워 스텟 가치'!$B$7:$L$11,Y$2,0)*$E960)</f>
        <v>0</v>
      </c>
      <c r="Z960">
        <f>VLOOKUP($F960,'(참고)타워 스텟 가치'!$B$7:$L$11,Z$2,0)+(VLOOKUP($F960,'(참고)타워 스텟 가치'!$B$7:$L$11,Z$2,0)*$E960)</f>
        <v>0</v>
      </c>
      <c r="AA960">
        <f>VLOOKUP($F960,'(참고)타워 스텟 가치'!$B$7:$L$11,AA$2,0)+(VLOOKUP($F960,'(참고)타워 스텟 가치'!$B$7:$L$11,AA$2,0)*$E960)</f>
        <v>54.460000000000008</v>
      </c>
      <c r="AB960">
        <f>SUM('스테이지별 몬스터 스텟'!S960*'(참고)타워 스텟 가치'!$Q$17,'스테이지별 몬스터 스텟'!T960*'(참고)타워 스텟 가치'!$R$17,'스테이지별 몬스터 스텟'!U960*'(참고)타워 스텟 가치'!$S$17,'스테이지별 몬스터 스텟'!V960*'(참고)타워 스텟 가치'!$T$17,'스테이지별 몬스터 스텟'!W960*'(참고)타워 스텟 가치'!$U$17,'스테이지별 몬스터 스텟'!X960*'(참고)타워 스텟 가치'!$V$17,'스테이지별 몬스터 스텟'!Y960*'(참고)타워 스텟 가치'!$W$17,'스테이지별 몬스터 스텟'!Z960*'(참고)타워 스텟 가치'!$X$17,'스테이지별 몬스터 스텟'!AA960*'(참고)타워 스텟 가치'!$Y$17)</f>
        <v>589292.2100000002</v>
      </c>
      <c r="AC960">
        <v>2</v>
      </c>
      <c r="AD960">
        <f>VLOOKUP($F960,'(참고)타워 스텟 가치'!$B$12:$L$16,AD$2,0)+(VLOOKUP($F960,'(참고)타워 스텟 가치'!$B$12:$L$16,AD$2,0)*$E960)</f>
        <v>194.50000000000003</v>
      </c>
      <c r="AE960">
        <f>VLOOKUP($F960,'(참고)타워 스텟 가치'!$B$12:$L$16,AE$2,0)+(VLOOKUP($F960,'(참고)타워 스텟 가치'!$B$12:$L$16,AE$2,0)*$E960)</f>
        <v>233.40000000000003</v>
      </c>
      <c r="AF960">
        <f>VLOOKUP($F960,'(참고)타워 스텟 가치'!$B$12:$L$16,AF$2,0)+(VLOOKUP($F960,'(참고)타워 스텟 가치'!$B$12:$L$16,AF$2,0)*$E960)</f>
        <v>389000.00000000006</v>
      </c>
      <c r="AG960">
        <f>VLOOKUP($F960,'(참고)타워 스텟 가치'!$B$12:$L$16,AG$2,0)+(VLOOKUP($F960,'(참고)타워 스텟 가치'!$B$12:$L$16,AG$2,0)*$E960)</f>
        <v>1167.0000000000002</v>
      </c>
      <c r="AH960">
        <f>VLOOKUP($F960,'(참고)타워 스텟 가치'!$B$12:$L$16,AH$2,0)+(VLOOKUP($F960,'(참고)타워 스텟 가치'!$B$12:$L$16,AH$2,0)*$E960)</f>
        <v>38.900000000000006</v>
      </c>
      <c r="AI960">
        <f>VLOOKUP($F960,'(참고)타워 스텟 가치'!$B$12:$L$16,AI$2,0)+(VLOOKUP($F960,'(참고)타워 스텟 가치'!$B$12:$L$16,AI$2,0)*$E960)</f>
        <v>23.340000000000003</v>
      </c>
      <c r="AJ960">
        <f>VLOOKUP($F960,'(참고)타워 스텟 가치'!$B$12:$L$16,AJ$2,0)+(VLOOKUP($F960,'(참고)타워 스텟 가치'!$B$12:$L$16,AJ$2,0)*$E960)</f>
        <v>0</v>
      </c>
      <c r="AK960">
        <f>VLOOKUP($F960,'(참고)타워 스텟 가치'!$B$12:$L$16,AK$2,0)+(VLOOKUP($F960,'(참고)타워 스텟 가치'!$B$12:$L$16,AK$2,0)*$E960)</f>
        <v>0</v>
      </c>
      <c r="AL960">
        <f>VLOOKUP($F960,'(참고)타워 스텟 가치'!$B$12:$L$16,AL$2,0)+(VLOOKUP($F960,'(참고)타워 스텟 가치'!$B$12:$L$16,AL$2,0)*$E960)</f>
        <v>108.92000000000002</v>
      </c>
      <c r="AM960">
        <f>SUM('스테이지별 몬스터 스텟'!AD960*'(참고)타워 스텟 가치'!$Q$17,'스테이지별 몬스터 스텟'!AE960*'(참고)타워 스텟 가치'!$R$17,'스테이지별 몬스터 스텟'!AF960*'(참고)타워 스텟 가치'!$S$17,'스테이지별 몬스터 스텟'!AG960*'(참고)타워 스텟 가치'!$T$17,'스테이지별 몬스터 스텟'!AH960*'(참고)타워 스텟 가치'!$U$17,'스테이지별 몬스터 스텟'!AI960*'(참고)타워 스텟 가치'!$V$17,'스테이지별 몬스터 스텟'!AJ960*'(참고)타워 스텟 가치'!$W$17,'스테이지별 몬스터 스텟'!AK960*'(참고)타워 스텟 가치'!$X$17,'스테이지별 몬스터 스텟'!AL960*'(참고)타워 스텟 가치'!$Y$17)</f>
        <v>586892.08000000007</v>
      </c>
      <c r="AN960">
        <v>3</v>
      </c>
    </row>
    <row r="961" spans="3:40" x14ac:dyDescent="0.3">
      <c r="C961">
        <v>2</v>
      </c>
      <c r="D961">
        <f t="shared" si="44"/>
        <v>192</v>
      </c>
      <c r="E961" s="52">
        <f>VLOOKUP(D961,'스테이지별 난이도 설정'!B:C,2,0)</f>
        <v>76.800000000000011</v>
      </c>
      <c r="F961" t="str">
        <f t="shared" si="45"/>
        <v>레어</v>
      </c>
      <c r="G961">
        <f t="shared" si="43"/>
        <v>6</v>
      </c>
      <c r="H961">
        <f>VLOOKUP($F961,'(참고)타워 스텟 가치'!$B$2:$L$6,H$2,0)+(VLOOKUP($F961,'(참고)타워 스텟 가치'!$B$2:$L$6,H$2,0)*$E961)</f>
        <v>875.25000000000011</v>
      </c>
      <c r="I961">
        <f>VLOOKUP($F961,'(참고)타워 스텟 가치'!$B$2:$L$6,I$2,0)+(VLOOKUP($F961,'(참고)타워 스텟 가치'!$B$2:$L$6,I$2,0)*$E961)</f>
        <v>175.05</v>
      </c>
      <c r="J961">
        <f>VLOOKUP($F961,'(참고)타워 스텟 가치'!$B$2:$L$6,J$2,0)+(VLOOKUP($F961,'(참고)타워 스텟 가치'!$B$2:$L$6,J$2,0)*$E961)</f>
        <v>389000.00000000006</v>
      </c>
      <c r="K961">
        <f>VLOOKUP($F961,'(참고)타워 스텟 가치'!$B$2:$L$6,K$2,0)+(VLOOKUP($F961,'(참고)타워 스텟 가치'!$B$2:$L$6,K$2,0)*$E961)</f>
        <v>3501.0000000000005</v>
      </c>
      <c r="L961">
        <f>VLOOKUP($F961,'(참고)타워 스텟 가치'!$B$2:$L$6,L$2,0)+(VLOOKUP($F961,'(참고)타워 스텟 가치'!$B$2:$L$6,L$2,0)*$E961)</f>
        <v>58.350000000000009</v>
      </c>
      <c r="M961">
        <f>VLOOKUP($F961,'(참고)타워 스텟 가치'!$B$2:$L$6,M$2,0)+(VLOOKUP($F961,'(참고)타워 스텟 가치'!$B$2:$L$6,M$2,0)*$E961)</f>
        <v>23.340000000000003</v>
      </c>
      <c r="N961">
        <f>VLOOKUP($F961,'(참고)타워 스텟 가치'!$B$2:$L$6,N$2,0)+(VLOOKUP($F961,'(참고)타워 스텟 가치'!$B$2:$L$6,N$2,0)*$E961)</f>
        <v>0</v>
      </c>
      <c r="O961">
        <f>VLOOKUP($F961,'(참고)타워 스텟 가치'!$B$2:$L$6,O$2,0)+(VLOOKUP($F961,'(참고)타워 스텟 가치'!$B$2:$L$6,O$2,0)*$E961)</f>
        <v>0</v>
      </c>
      <c r="P961">
        <f>VLOOKUP($F961,'(참고)타워 스텟 가치'!$B$2:$L$6,P$2,0)+(VLOOKUP($F961,'(참고)타워 스텟 가치'!$B$2:$L$6,P$2,0)*$E961)</f>
        <v>54.460000000000008</v>
      </c>
      <c r="Q961">
        <f>SUM('스테이지별 몬스터 스텟'!H961*'(참고)타워 스텟 가치'!$Q$17,'스테이지별 몬스터 스텟'!I961*'(참고)타워 스텟 가치'!$R$17,'스테이지별 몬스터 스텟'!J961*'(참고)타워 스텟 가치'!$S$17,'스테이지별 몬스터 스텟'!K961*'(참고)타워 스텟 가치'!$T$17,'스테이지별 몬스터 스텟'!L961*'(참고)타워 스텟 가치'!$U$17,'스테이지별 몬스터 스텟'!M961*'(참고)타워 스텟 가치'!$V$17,'스테이지별 몬스터 스텟'!N961*'(참고)타워 스텟 가치'!$W$17,'스테이지별 몬스터 스텟'!O961*'(참고)타워 스텟 가치'!$X$17,'스테이지별 몬스터 스텟'!P961*'(참고)타워 스텟 가치'!$Y$17)</f>
        <v>592764.03500000003</v>
      </c>
      <c r="R961">
        <v>1</v>
      </c>
      <c r="S961">
        <f>VLOOKUP($F961,'(참고)타워 스텟 가치'!$B$7:$L$11,S$2,0)+(VLOOKUP($F961,'(참고)타워 스텟 가치'!$B$7:$L$11,S$2,0)*$E961)</f>
        <v>291.75000000000006</v>
      </c>
      <c r="T961">
        <f>VLOOKUP($F961,'(참고)타워 스텟 가치'!$B$7:$L$11,T$2,0)+(VLOOKUP($F961,'(참고)타워 스텟 가치'!$B$7:$L$11,T$2,0)*$E961)</f>
        <v>525.15000000000009</v>
      </c>
      <c r="U961">
        <f>VLOOKUP($F961,'(참고)타워 스텟 가치'!$B$7:$L$11,U$2,0)+(VLOOKUP($F961,'(참고)타워 스텟 가치'!$B$7:$L$11,U$2,0)*$E961)</f>
        <v>389000.00000000006</v>
      </c>
      <c r="V961">
        <f>VLOOKUP($F961,'(참고)타워 스텟 가치'!$B$7:$L$11,V$2,0)+(VLOOKUP($F961,'(참고)타워 스텟 가치'!$B$7:$L$11,V$2,0)*$E961)</f>
        <v>3501.0000000000005</v>
      </c>
      <c r="W961">
        <f>VLOOKUP($F961,'(참고)타워 스텟 가치'!$B$7:$L$11,W$2,0)+(VLOOKUP($F961,'(참고)타워 스텟 가치'!$B$7:$L$11,W$2,0)*$E961)</f>
        <v>58.350000000000009</v>
      </c>
      <c r="X961">
        <f>VLOOKUP($F961,'(참고)타워 스텟 가치'!$B$7:$L$11,X$2,0)+(VLOOKUP($F961,'(참고)타워 스텟 가치'!$B$7:$L$11,X$2,0)*$E961)</f>
        <v>23.340000000000003</v>
      </c>
      <c r="Y961">
        <f>VLOOKUP($F961,'(참고)타워 스텟 가치'!$B$7:$L$11,Y$2,0)+(VLOOKUP($F961,'(참고)타워 스텟 가치'!$B$7:$L$11,Y$2,0)*$E961)</f>
        <v>0</v>
      </c>
      <c r="Z961">
        <f>VLOOKUP($F961,'(참고)타워 스텟 가치'!$B$7:$L$11,Z$2,0)+(VLOOKUP($F961,'(참고)타워 스텟 가치'!$B$7:$L$11,Z$2,0)*$E961)</f>
        <v>0</v>
      </c>
      <c r="AA961">
        <f>VLOOKUP($F961,'(참고)타워 스텟 가치'!$B$7:$L$11,AA$2,0)+(VLOOKUP($F961,'(참고)타워 스텟 가치'!$B$7:$L$11,AA$2,0)*$E961)</f>
        <v>54.460000000000008</v>
      </c>
      <c r="AB961">
        <f>SUM('스테이지별 몬스터 스텟'!S961*'(참고)타워 스텟 가치'!$Q$17,'스테이지별 몬스터 스텟'!T961*'(참고)타워 스텟 가치'!$R$17,'스테이지별 몬스터 스텟'!U961*'(참고)타워 스텟 가치'!$S$17,'스테이지별 몬스터 스텟'!V961*'(참고)타워 스텟 가치'!$T$17,'스테이지별 몬스터 스텟'!W961*'(참고)타워 스텟 가치'!$U$17,'스테이지별 몬스터 스텟'!X961*'(참고)타워 스텟 가치'!$V$17,'스테이지별 몬스터 스텟'!Y961*'(참고)타워 스텟 가치'!$W$17,'스테이지별 몬스터 스텟'!Z961*'(참고)타워 스텟 가치'!$X$17,'스테이지별 몬스터 스텟'!AA961*'(참고)타워 스텟 가치'!$Y$17)</f>
        <v>592122.18500000006</v>
      </c>
      <c r="AC961">
        <v>2</v>
      </c>
      <c r="AD961">
        <f>VLOOKUP($F961,'(참고)타워 스텟 가치'!$B$12:$L$16,AD$2,0)+(VLOOKUP($F961,'(참고)타워 스텟 가치'!$B$12:$L$16,AD$2,0)*$E961)</f>
        <v>291.75000000000006</v>
      </c>
      <c r="AE961">
        <f>VLOOKUP($F961,'(참고)타워 스텟 가치'!$B$12:$L$16,AE$2,0)+(VLOOKUP($F961,'(참고)타워 스텟 가치'!$B$12:$L$16,AE$2,0)*$E961)</f>
        <v>350.1</v>
      </c>
      <c r="AF961">
        <f>VLOOKUP($F961,'(참고)타워 스텟 가치'!$B$12:$L$16,AF$2,0)+(VLOOKUP($F961,'(참고)타워 스텟 가치'!$B$12:$L$16,AF$2,0)*$E961)</f>
        <v>389000.00000000006</v>
      </c>
      <c r="AG961">
        <f>VLOOKUP($F961,'(참고)타워 스텟 가치'!$B$12:$L$16,AG$2,0)+(VLOOKUP($F961,'(참고)타워 스텟 가치'!$B$12:$L$16,AG$2,0)*$E961)</f>
        <v>1750.5000000000002</v>
      </c>
      <c r="AH961">
        <f>VLOOKUP($F961,'(참고)타워 스텟 가치'!$B$12:$L$16,AH$2,0)+(VLOOKUP($F961,'(참고)타워 스텟 가치'!$B$12:$L$16,AH$2,0)*$E961)</f>
        <v>58.350000000000009</v>
      </c>
      <c r="AI961">
        <f>VLOOKUP($F961,'(참고)타워 스텟 가치'!$B$12:$L$16,AI$2,0)+(VLOOKUP($F961,'(참고)타워 스텟 가치'!$B$12:$L$16,AI$2,0)*$E961)</f>
        <v>23.340000000000003</v>
      </c>
      <c r="AJ961">
        <f>VLOOKUP($F961,'(참고)타워 스텟 가치'!$B$12:$L$16,AJ$2,0)+(VLOOKUP($F961,'(참고)타워 스텟 가치'!$B$12:$L$16,AJ$2,0)*$E961)</f>
        <v>0</v>
      </c>
      <c r="AK961">
        <f>VLOOKUP($F961,'(참고)타워 스텟 가치'!$B$12:$L$16,AK$2,0)+(VLOOKUP($F961,'(참고)타워 스텟 가치'!$B$12:$L$16,AK$2,0)*$E961)</f>
        <v>0</v>
      </c>
      <c r="AL961">
        <f>VLOOKUP($F961,'(참고)타워 스텟 가치'!$B$12:$L$16,AL$2,0)+(VLOOKUP($F961,'(참고)타워 스텟 가치'!$B$12:$L$16,AL$2,0)*$E961)</f>
        <v>108.92000000000002</v>
      </c>
      <c r="AM961">
        <f>SUM('스테이지별 몬스터 스텟'!AD961*'(참고)타워 스텟 가치'!$Q$17,'스테이지별 몬스터 스텟'!AE961*'(참고)타워 스텟 가치'!$R$17,'스테이지별 몬스터 스텟'!AF961*'(참고)타워 스텟 가치'!$S$17,'스테이지별 몬스터 스텟'!AG961*'(참고)타워 스텟 가치'!$T$17,'스테이지별 몬스터 스텟'!AH961*'(참고)타워 스텟 가치'!$U$17,'스테이지별 몬스터 스텟'!AI961*'(참고)타워 스텟 가치'!$V$17,'스테이지별 몬스터 스텟'!AJ961*'(참고)타워 스텟 가치'!$W$17,'스테이지별 몬스터 스텟'!AK961*'(참고)타워 스텟 가치'!$X$17,'스테이지별 몬스터 스텟'!AL961*'(참고)타워 스텟 가치'!$Y$17)</f>
        <v>588467.53</v>
      </c>
      <c r="AN961">
        <v>3</v>
      </c>
    </row>
    <row r="962" spans="3:40" x14ac:dyDescent="0.3">
      <c r="C962">
        <v>3</v>
      </c>
      <c r="D962">
        <f t="shared" si="44"/>
        <v>192</v>
      </c>
      <c r="E962" s="52">
        <f>VLOOKUP(D962,'스테이지별 난이도 설정'!B:C,2,0)</f>
        <v>76.800000000000011</v>
      </c>
      <c r="F962" t="str">
        <f t="shared" si="45"/>
        <v>에픽</v>
      </c>
      <c r="G962">
        <f t="shared" si="43"/>
        <v>6</v>
      </c>
      <c r="H962">
        <f>VLOOKUP($F962,'(참고)타워 스텟 가치'!$B$2:$L$6,H$2,0)+(VLOOKUP($F962,'(참고)타워 스텟 가치'!$B$2:$L$6,H$2,0)*$E962)</f>
        <v>1312.8750000000002</v>
      </c>
      <c r="I962">
        <f>VLOOKUP($F962,'(참고)타워 스텟 가치'!$B$2:$L$6,I$2,0)+(VLOOKUP($F962,'(참고)타워 스텟 가치'!$B$2:$L$6,I$2,0)*$E962)</f>
        <v>262.57500000000005</v>
      </c>
      <c r="J962">
        <f>VLOOKUP($F962,'(참고)타워 스텟 가치'!$B$2:$L$6,J$2,0)+(VLOOKUP($F962,'(참고)타워 스텟 가치'!$B$2:$L$6,J$2,0)*$E962)</f>
        <v>389000.00000000006</v>
      </c>
      <c r="K962">
        <f>VLOOKUP($F962,'(참고)타워 스텟 가치'!$B$2:$L$6,K$2,0)+(VLOOKUP($F962,'(참고)타워 스텟 가치'!$B$2:$L$6,K$2,0)*$E962)</f>
        <v>5251.5000000000009</v>
      </c>
      <c r="L962">
        <f>VLOOKUP($F962,'(참고)타워 스텟 가치'!$B$2:$L$6,L$2,0)+(VLOOKUP($F962,'(참고)타워 스텟 가치'!$B$2:$L$6,L$2,0)*$E962)</f>
        <v>87.525000000000006</v>
      </c>
      <c r="M962">
        <f>VLOOKUP($F962,'(참고)타워 스텟 가치'!$B$2:$L$6,M$2,0)+(VLOOKUP($F962,'(참고)타워 스텟 가치'!$B$2:$L$6,M$2,0)*$E962)</f>
        <v>23.340000000000003</v>
      </c>
      <c r="N962">
        <f>VLOOKUP($F962,'(참고)타워 스텟 가치'!$B$2:$L$6,N$2,0)+(VLOOKUP($F962,'(참고)타워 스텟 가치'!$B$2:$L$6,N$2,0)*$E962)</f>
        <v>0</v>
      </c>
      <c r="O962">
        <f>VLOOKUP($F962,'(참고)타워 스텟 가치'!$B$2:$L$6,O$2,0)+(VLOOKUP($F962,'(참고)타워 스텟 가치'!$B$2:$L$6,O$2,0)*$E962)</f>
        <v>0</v>
      </c>
      <c r="P962">
        <f>VLOOKUP($F962,'(참고)타워 스텟 가치'!$B$2:$L$6,P$2,0)+(VLOOKUP($F962,'(참고)타워 스텟 가치'!$B$2:$L$6,P$2,0)*$E962)</f>
        <v>54.460000000000008</v>
      </c>
      <c r="Q962">
        <f>SUM('스테이지별 몬스터 스텟'!H962*'(참고)타워 스텟 가치'!$Q$17,'스테이지별 몬스터 스텟'!I962*'(참고)타워 스텟 가치'!$R$17,'스테이지별 몬스터 스텟'!J962*'(참고)타워 스텟 가치'!$S$17,'스테이지별 몬스터 스텟'!K962*'(참고)타워 스텟 가치'!$T$17,'스테이지별 몬스터 스텟'!L962*'(참고)타워 스텟 가치'!$U$17,'스테이지별 몬스터 스텟'!M962*'(참고)타워 스텟 가치'!$V$17,'스테이지별 몬스터 스텟'!N962*'(참고)타워 스텟 가치'!$W$17,'스테이지별 몬스터 스텟'!O962*'(참고)타워 스텟 가치'!$X$17,'스테이지별 몬스터 스텟'!P962*'(참고)타워 스텟 가치'!$Y$17)</f>
        <v>597329.92250000022</v>
      </c>
      <c r="R962">
        <v>1</v>
      </c>
      <c r="S962">
        <f>VLOOKUP($F962,'(참고)타워 스텟 가치'!$B$7:$L$11,S$2,0)+(VLOOKUP($F962,'(참고)타워 스텟 가치'!$B$7:$L$11,S$2,0)*$E962)</f>
        <v>437.62500000000006</v>
      </c>
      <c r="T962">
        <f>VLOOKUP($F962,'(참고)타워 스텟 가치'!$B$7:$L$11,T$2,0)+(VLOOKUP($F962,'(참고)타워 스텟 가치'!$B$7:$L$11,T$2,0)*$E962)</f>
        <v>787.72500000000014</v>
      </c>
      <c r="U962">
        <f>VLOOKUP($F962,'(참고)타워 스텟 가치'!$B$7:$L$11,U$2,0)+(VLOOKUP($F962,'(참고)타워 스텟 가치'!$B$7:$L$11,U$2,0)*$E962)</f>
        <v>389000.00000000006</v>
      </c>
      <c r="V962">
        <f>VLOOKUP($F962,'(참고)타워 스텟 가치'!$B$7:$L$11,V$2,0)+(VLOOKUP($F962,'(참고)타워 스텟 가치'!$B$7:$L$11,V$2,0)*$E962)</f>
        <v>5251.5000000000009</v>
      </c>
      <c r="W962">
        <f>VLOOKUP($F962,'(참고)타워 스텟 가치'!$B$7:$L$11,W$2,0)+(VLOOKUP($F962,'(참고)타워 스텟 가치'!$B$7:$L$11,W$2,0)*$E962)</f>
        <v>87.525000000000006</v>
      </c>
      <c r="X962">
        <f>VLOOKUP($F962,'(참고)타워 스텟 가치'!$B$7:$L$11,X$2,0)+(VLOOKUP($F962,'(참고)타워 스텟 가치'!$B$7:$L$11,X$2,0)*$E962)</f>
        <v>23.340000000000003</v>
      </c>
      <c r="Y962">
        <f>VLOOKUP($F962,'(참고)타워 스텟 가치'!$B$7:$L$11,Y$2,0)+(VLOOKUP($F962,'(참고)타워 스텟 가치'!$B$7:$L$11,Y$2,0)*$E962)</f>
        <v>0</v>
      </c>
      <c r="Z962">
        <f>VLOOKUP($F962,'(참고)타워 스텟 가치'!$B$7:$L$11,Z$2,0)+(VLOOKUP($F962,'(참고)타워 스텟 가치'!$B$7:$L$11,Z$2,0)*$E962)</f>
        <v>0</v>
      </c>
      <c r="AA962">
        <f>VLOOKUP($F962,'(참고)타워 스텟 가치'!$B$7:$L$11,AA$2,0)+(VLOOKUP($F962,'(참고)타워 스텟 가치'!$B$7:$L$11,AA$2,0)*$E962)</f>
        <v>54.460000000000008</v>
      </c>
      <c r="AB962">
        <f>SUM('스테이지별 몬스터 스텟'!S962*'(참고)타워 스텟 가치'!$Q$17,'스테이지별 몬스터 스텟'!T962*'(참고)타워 스텟 가치'!$R$17,'스테이지별 몬스터 스텟'!U962*'(참고)타워 스텟 가치'!$S$17,'스테이지별 몬스터 스텟'!V962*'(참고)타워 스텟 가치'!$T$17,'스테이지별 몬스터 스텟'!W962*'(참고)타워 스텟 가치'!$U$17,'스테이지별 몬스터 스텟'!X962*'(참고)타워 스텟 가치'!$V$17,'스테이지별 몬스터 스텟'!Y962*'(참고)타워 스텟 가치'!$W$17,'스테이지별 몬스터 스텟'!Z962*'(참고)타워 스텟 가치'!$X$17,'스테이지별 몬스터 스텟'!AA962*'(참고)타워 스텟 가치'!$Y$17)</f>
        <v>596367.1475000002</v>
      </c>
      <c r="AC962">
        <v>2</v>
      </c>
      <c r="AD962">
        <f>VLOOKUP($F962,'(참고)타워 스텟 가치'!$B$12:$L$16,AD$2,0)+(VLOOKUP($F962,'(참고)타워 스텟 가치'!$B$12:$L$16,AD$2,0)*$E962)</f>
        <v>437.62500000000006</v>
      </c>
      <c r="AE962">
        <f>VLOOKUP($F962,'(참고)타워 스텟 가치'!$B$12:$L$16,AE$2,0)+(VLOOKUP($F962,'(참고)타워 스텟 가치'!$B$12:$L$16,AE$2,0)*$E962)</f>
        <v>525.15000000000009</v>
      </c>
      <c r="AF962">
        <f>VLOOKUP($F962,'(참고)타워 스텟 가치'!$B$12:$L$16,AF$2,0)+(VLOOKUP($F962,'(참고)타워 스텟 가치'!$B$12:$L$16,AF$2,0)*$E962)</f>
        <v>389000.00000000006</v>
      </c>
      <c r="AG962">
        <f>VLOOKUP($F962,'(참고)타워 스텟 가치'!$B$12:$L$16,AG$2,0)+(VLOOKUP($F962,'(참고)타워 스텟 가치'!$B$12:$L$16,AG$2,0)*$E962)</f>
        <v>2625.7500000000005</v>
      </c>
      <c r="AH962">
        <f>VLOOKUP($F962,'(참고)타워 스텟 가치'!$B$12:$L$16,AH$2,0)+(VLOOKUP($F962,'(참고)타워 스텟 가치'!$B$12:$L$16,AH$2,0)*$E962)</f>
        <v>87.525000000000006</v>
      </c>
      <c r="AI962">
        <f>VLOOKUP($F962,'(참고)타워 스텟 가치'!$B$12:$L$16,AI$2,0)+(VLOOKUP($F962,'(참고)타워 스텟 가치'!$B$12:$L$16,AI$2,0)*$E962)</f>
        <v>23.340000000000003</v>
      </c>
      <c r="AJ962">
        <f>VLOOKUP($F962,'(참고)타워 스텟 가치'!$B$12:$L$16,AJ$2,0)+(VLOOKUP($F962,'(참고)타워 스텟 가치'!$B$12:$L$16,AJ$2,0)*$E962)</f>
        <v>0</v>
      </c>
      <c r="AK962">
        <f>VLOOKUP($F962,'(참고)타워 스텟 가치'!$B$12:$L$16,AK$2,0)+(VLOOKUP($F962,'(참고)타워 스텟 가치'!$B$12:$L$16,AK$2,0)*$E962)</f>
        <v>0</v>
      </c>
      <c r="AL962">
        <f>VLOOKUP($F962,'(참고)타워 스텟 가치'!$B$12:$L$16,AL$2,0)+(VLOOKUP($F962,'(참고)타워 스텟 가치'!$B$12:$L$16,AL$2,0)*$E962)</f>
        <v>108.92000000000002</v>
      </c>
      <c r="AM962">
        <f>SUM('스테이지별 몬스터 스텟'!AD962*'(참고)타워 스텟 가치'!$Q$17,'스테이지별 몬스터 스텟'!AE962*'(참고)타워 스텟 가치'!$R$17,'스테이지별 몬스터 스텟'!AF962*'(참고)타워 스텟 가치'!$S$17,'스테이지별 몬스터 스텟'!AG962*'(참고)타워 스텟 가치'!$T$17,'스테이지별 몬스터 스텟'!AH962*'(참고)타워 스텟 가치'!$U$17,'스테이지별 몬스터 스텟'!AI962*'(참고)타워 스텟 가치'!$V$17,'스테이지별 몬스터 스텟'!AJ962*'(참고)타워 스텟 가치'!$W$17,'스테이지별 몬스터 스텟'!AK962*'(참고)타워 스텟 가치'!$X$17,'스테이지별 몬스터 스텟'!AL962*'(참고)타워 스텟 가치'!$Y$17)</f>
        <v>590830.70500000007</v>
      </c>
      <c r="AN962">
        <v>3</v>
      </c>
    </row>
    <row r="963" spans="3:40" x14ac:dyDescent="0.3">
      <c r="C963">
        <v>4</v>
      </c>
      <c r="D963">
        <f t="shared" si="44"/>
        <v>192</v>
      </c>
      <c r="E963" s="52">
        <f>VLOOKUP(D963,'스테이지별 난이도 설정'!B:C,2,0)</f>
        <v>76.800000000000011</v>
      </c>
      <c r="F963" t="str">
        <f t="shared" si="45"/>
        <v>유니크</v>
      </c>
      <c r="G963">
        <f t="shared" si="43"/>
        <v>6</v>
      </c>
      <c r="H963">
        <f>VLOOKUP($F963,'(참고)타워 스텟 가치'!$B$2:$L$6,H$2,0)+(VLOOKUP($F963,'(참고)타워 스텟 가치'!$B$2:$L$6,H$2,0)*$E963)</f>
        <v>1969.3125000000002</v>
      </c>
      <c r="I963">
        <f>VLOOKUP($F963,'(참고)타워 스텟 가치'!$B$2:$L$6,I$2,0)+(VLOOKUP($F963,'(참고)타워 스텟 가치'!$B$2:$L$6,I$2,0)*$E963)</f>
        <v>393.86250000000007</v>
      </c>
      <c r="J963">
        <f>VLOOKUP($F963,'(참고)타워 스텟 가치'!$B$2:$L$6,J$2,0)+(VLOOKUP($F963,'(참고)타워 스텟 가치'!$B$2:$L$6,J$2,0)*$E963)</f>
        <v>389000.00000000006</v>
      </c>
      <c r="K963">
        <f>VLOOKUP($F963,'(참고)타워 스텟 가치'!$B$2:$L$6,K$2,0)+(VLOOKUP($F963,'(참고)타워 스텟 가치'!$B$2:$L$6,K$2,0)*$E963)</f>
        <v>7877.2500000000009</v>
      </c>
      <c r="L963">
        <f>VLOOKUP($F963,'(참고)타워 스텟 가치'!$B$2:$L$6,L$2,0)+(VLOOKUP($F963,'(참고)타워 스텟 가치'!$B$2:$L$6,L$2,0)*$E963)</f>
        <v>131.28750000000002</v>
      </c>
      <c r="M963">
        <f>VLOOKUP($F963,'(참고)타워 스텟 가치'!$B$2:$L$6,M$2,0)+(VLOOKUP($F963,'(참고)타워 스텟 가치'!$B$2:$L$6,M$2,0)*$E963)</f>
        <v>23.340000000000003</v>
      </c>
      <c r="N963">
        <f>VLOOKUP($F963,'(참고)타워 스텟 가치'!$B$2:$L$6,N$2,0)+(VLOOKUP($F963,'(참고)타워 스텟 가치'!$B$2:$L$6,N$2,0)*$E963)</f>
        <v>0</v>
      </c>
      <c r="O963">
        <f>VLOOKUP($F963,'(참고)타워 스텟 가치'!$B$2:$L$6,O$2,0)+(VLOOKUP($F963,'(참고)타워 스텟 가치'!$B$2:$L$6,O$2,0)*$E963)</f>
        <v>0</v>
      </c>
      <c r="P963">
        <f>VLOOKUP($F963,'(참고)타워 스텟 가치'!$B$2:$L$6,P$2,0)+(VLOOKUP($F963,'(참고)타워 스텟 가치'!$B$2:$L$6,P$2,0)*$E963)</f>
        <v>77.800000000000011</v>
      </c>
      <c r="Q963">
        <f>SUM('스테이지별 몬스터 스텟'!H963*'(참고)타워 스텟 가치'!$Q$17,'스테이지별 몬스터 스텟'!I963*'(참고)타워 스텟 가치'!$R$17,'스테이지별 몬스터 스텟'!J963*'(참고)타워 스텟 가치'!$S$17,'스테이지별 몬스터 스텟'!K963*'(참고)타워 스텟 가치'!$T$17,'스테이지별 몬스터 스텟'!L963*'(참고)타워 스텟 가치'!$U$17,'스테이지별 몬스터 스텟'!M963*'(참고)타워 스텟 가치'!$V$17,'스테이지별 몬스터 스텟'!N963*'(참고)타워 스텟 가치'!$W$17,'스테이지별 몬스터 스텟'!O963*'(참고)타워 스텟 가치'!$X$17,'스테이지별 몬스터 스텟'!P963*'(참고)타워 스텟 가치'!$Y$17)</f>
        <v>604225.43374999997</v>
      </c>
      <c r="R963">
        <v>1</v>
      </c>
      <c r="S963">
        <f>VLOOKUP($F963,'(참고)타워 스텟 가치'!$B$7:$L$11,S$2,0)+(VLOOKUP($F963,'(참고)타워 스텟 가치'!$B$7:$L$11,S$2,0)*$E963)</f>
        <v>656.43750000000011</v>
      </c>
      <c r="T963">
        <f>VLOOKUP($F963,'(참고)타워 스텟 가치'!$B$7:$L$11,T$2,0)+(VLOOKUP($F963,'(참고)타워 스텟 가치'!$B$7:$L$11,T$2,0)*$E963)</f>
        <v>1181.5875000000001</v>
      </c>
      <c r="U963">
        <f>VLOOKUP($F963,'(참고)타워 스텟 가치'!$B$7:$L$11,U$2,0)+(VLOOKUP($F963,'(참고)타워 스텟 가치'!$B$7:$L$11,U$2,0)*$E963)</f>
        <v>389000.00000000006</v>
      </c>
      <c r="V963">
        <f>VLOOKUP($F963,'(참고)타워 스텟 가치'!$B$7:$L$11,V$2,0)+(VLOOKUP($F963,'(참고)타워 스텟 가치'!$B$7:$L$11,V$2,0)*$E963)</f>
        <v>7877.2500000000009</v>
      </c>
      <c r="W963">
        <f>VLOOKUP($F963,'(참고)타워 스텟 가치'!$B$7:$L$11,W$2,0)+(VLOOKUP($F963,'(참고)타워 스텟 가치'!$B$7:$L$11,W$2,0)*$E963)</f>
        <v>131.28750000000002</v>
      </c>
      <c r="X963">
        <f>VLOOKUP($F963,'(참고)타워 스텟 가치'!$B$7:$L$11,X$2,0)+(VLOOKUP($F963,'(참고)타워 스텟 가치'!$B$7:$L$11,X$2,0)*$E963)</f>
        <v>23.340000000000003</v>
      </c>
      <c r="Y963">
        <f>VLOOKUP($F963,'(참고)타워 스텟 가치'!$B$7:$L$11,Y$2,0)+(VLOOKUP($F963,'(참고)타워 스텟 가치'!$B$7:$L$11,Y$2,0)*$E963)</f>
        <v>0</v>
      </c>
      <c r="Z963">
        <f>VLOOKUP($F963,'(참고)타워 스텟 가치'!$B$7:$L$11,Z$2,0)+(VLOOKUP($F963,'(참고)타워 스텟 가치'!$B$7:$L$11,Z$2,0)*$E963)</f>
        <v>0</v>
      </c>
      <c r="AA963">
        <f>VLOOKUP($F963,'(참고)타워 스텟 가치'!$B$7:$L$11,AA$2,0)+(VLOOKUP($F963,'(참고)타워 스텟 가치'!$B$7:$L$11,AA$2,0)*$E963)</f>
        <v>77.800000000000011</v>
      </c>
      <c r="AB963">
        <f>SUM('스테이지별 몬스터 스텟'!S963*'(참고)타워 스텟 가치'!$Q$17,'스테이지별 몬스터 스텟'!T963*'(참고)타워 스텟 가치'!$R$17,'스테이지별 몬스터 스텟'!U963*'(참고)타워 스텟 가치'!$S$17,'스테이지별 몬스터 스텟'!V963*'(참고)타워 스텟 가치'!$T$17,'스테이지별 몬스터 스텟'!W963*'(참고)타워 스텟 가치'!$U$17,'스테이지별 몬스터 스텟'!X963*'(참고)타워 스텟 가치'!$V$17,'스테이지별 몬스터 스텟'!Y963*'(참고)타워 스텟 가치'!$W$17,'스테이지별 몬스터 스텟'!Z963*'(참고)타워 스텟 가치'!$X$17,'스테이지별 몬스터 스텟'!AA963*'(참고)타워 스텟 가치'!$Y$17)</f>
        <v>602781.27124999999</v>
      </c>
      <c r="AC963">
        <v>2</v>
      </c>
      <c r="AD963">
        <f>VLOOKUP($F963,'(참고)타워 스텟 가치'!$B$12:$L$16,AD$2,0)+(VLOOKUP($F963,'(참고)타워 스텟 가치'!$B$12:$L$16,AD$2,0)*$E963)</f>
        <v>656.43750000000011</v>
      </c>
      <c r="AE963">
        <f>VLOOKUP($F963,'(참고)타워 스텟 가치'!$B$12:$L$16,AE$2,0)+(VLOOKUP($F963,'(참고)타워 스텟 가치'!$B$12:$L$16,AE$2,0)*$E963)</f>
        <v>787.72500000000014</v>
      </c>
      <c r="AF963">
        <f>VLOOKUP($F963,'(참고)타워 스텟 가치'!$B$12:$L$16,AF$2,0)+(VLOOKUP($F963,'(참고)타워 스텟 가치'!$B$12:$L$16,AF$2,0)*$E963)</f>
        <v>389000.00000000006</v>
      </c>
      <c r="AG963">
        <f>VLOOKUP($F963,'(참고)타워 스텟 가치'!$B$12:$L$16,AG$2,0)+(VLOOKUP($F963,'(참고)타워 스텟 가치'!$B$12:$L$16,AG$2,0)*$E963)</f>
        <v>3938.6250000000005</v>
      </c>
      <c r="AH963">
        <f>VLOOKUP($F963,'(참고)타워 스텟 가치'!$B$12:$L$16,AH$2,0)+(VLOOKUP($F963,'(참고)타워 스텟 가치'!$B$12:$L$16,AH$2,0)*$E963)</f>
        <v>131.28750000000002</v>
      </c>
      <c r="AI963">
        <f>VLOOKUP($F963,'(참고)타워 스텟 가치'!$B$12:$L$16,AI$2,0)+(VLOOKUP($F963,'(참고)타워 스텟 가치'!$B$12:$L$16,AI$2,0)*$E963)</f>
        <v>23.340000000000003</v>
      </c>
      <c r="AJ963">
        <f>VLOOKUP($F963,'(참고)타워 스텟 가치'!$B$12:$L$16,AJ$2,0)+(VLOOKUP($F963,'(참고)타워 스텟 가치'!$B$12:$L$16,AJ$2,0)*$E963)</f>
        <v>0</v>
      </c>
      <c r="AK963">
        <f>VLOOKUP($F963,'(참고)타워 스텟 가치'!$B$12:$L$16,AK$2,0)+(VLOOKUP($F963,'(참고)타워 스텟 가치'!$B$12:$L$16,AK$2,0)*$E963)</f>
        <v>0</v>
      </c>
      <c r="AL963">
        <f>VLOOKUP($F963,'(참고)타워 스텟 가치'!$B$12:$L$16,AL$2,0)+(VLOOKUP($F963,'(참고)타워 스텟 가치'!$B$12:$L$16,AL$2,0)*$E963)</f>
        <v>155.60000000000002</v>
      </c>
      <c r="AM963">
        <f>SUM('스테이지별 몬스터 스텟'!AD963*'(참고)타워 스텟 가치'!$Q$17,'스테이지별 몬스터 스텟'!AE963*'(참고)타워 스텟 가치'!$R$17,'스테이지별 몬스터 스텟'!AF963*'(참고)타워 스텟 가치'!$S$17,'스테이지별 몬스터 스텟'!AG963*'(참고)타워 스텟 가치'!$T$17,'스테이지별 몬스터 스텟'!AH963*'(참고)타워 스텟 가치'!$U$17,'스테이지별 몬스터 스텟'!AI963*'(참고)타워 스텟 가치'!$V$17,'스테이지별 몬스터 스텟'!AJ963*'(참고)타워 스텟 가치'!$W$17,'스테이지별 몬스터 스텟'!AK963*'(참고)타워 스텟 가치'!$X$17,'스테이지별 몬스터 스텟'!AL963*'(참고)타워 스텟 가치'!$Y$17)</f>
        <v>594468.82750000001</v>
      </c>
      <c r="AN963">
        <v>3</v>
      </c>
    </row>
    <row r="964" spans="3:40" x14ac:dyDescent="0.3">
      <c r="C964">
        <v>5</v>
      </c>
      <c r="D964">
        <f t="shared" si="44"/>
        <v>192</v>
      </c>
      <c r="E964" s="52">
        <f>VLOOKUP(D964,'스테이지별 난이도 설정'!B:C,2,0)</f>
        <v>76.800000000000011</v>
      </c>
      <c r="F964" t="str">
        <f t="shared" si="45"/>
        <v>스페셜</v>
      </c>
      <c r="G964">
        <f t="shared" si="43"/>
        <v>6</v>
      </c>
      <c r="H964">
        <f>VLOOKUP($F964,'(참고)타워 스텟 가치'!$B$2:$L$6,H$2,0)+(VLOOKUP($F964,'(참고)타워 스텟 가치'!$B$2:$L$6,H$2,0)*$E964)</f>
        <v>2953.9687500000005</v>
      </c>
      <c r="I964">
        <f>VLOOKUP($F964,'(참고)타워 스텟 가치'!$B$2:$L$6,I$2,0)+(VLOOKUP($F964,'(참고)타워 스텟 가치'!$B$2:$L$6,I$2,0)*$E964)</f>
        <v>590.79375000000005</v>
      </c>
      <c r="J964">
        <f>VLOOKUP($F964,'(참고)타워 스텟 가치'!$B$2:$L$6,J$2,0)+(VLOOKUP($F964,'(참고)타워 스텟 가치'!$B$2:$L$6,J$2,0)*$E964)</f>
        <v>389000.00000000006</v>
      </c>
      <c r="K964">
        <f>VLOOKUP($F964,'(참고)타워 스텟 가치'!$B$2:$L$6,K$2,0)+(VLOOKUP($F964,'(참고)타워 스텟 가치'!$B$2:$L$6,K$2,0)*$E964)</f>
        <v>11815.875000000002</v>
      </c>
      <c r="L964">
        <f>VLOOKUP($F964,'(참고)타워 스텟 가치'!$B$2:$L$6,L$2,0)+(VLOOKUP($F964,'(참고)타워 스텟 가치'!$B$2:$L$6,L$2,0)*$E964)</f>
        <v>196.93125000000003</v>
      </c>
      <c r="M964">
        <f>VLOOKUP($F964,'(참고)타워 스텟 가치'!$B$2:$L$6,M$2,0)+(VLOOKUP($F964,'(참고)타워 스텟 가치'!$B$2:$L$6,M$2,0)*$E964)</f>
        <v>23.340000000000003</v>
      </c>
      <c r="N964">
        <f>VLOOKUP($F964,'(참고)타워 스텟 가치'!$B$2:$L$6,N$2,0)+(VLOOKUP($F964,'(참고)타워 스텟 가치'!$B$2:$L$6,N$2,0)*$E964)</f>
        <v>0</v>
      </c>
      <c r="O964">
        <f>VLOOKUP($F964,'(참고)타워 스텟 가치'!$B$2:$L$6,O$2,0)+(VLOOKUP($F964,'(참고)타워 스텟 가치'!$B$2:$L$6,O$2,0)*$E964)</f>
        <v>0</v>
      </c>
      <c r="P964">
        <f>VLOOKUP($F964,'(참고)타워 스텟 가치'!$B$2:$L$6,P$2,0)+(VLOOKUP($F964,'(참고)타워 스텟 가치'!$B$2:$L$6,P$2,0)*$E964)</f>
        <v>77.800000000000011</v>
      </c>
      <c r="Q964">
        <f>SUM('스테이지별 몬스터 스텟'!H964*'(참고)타워 스텟 가치'!$Q$17,'스테이지별 몬스터 스텟'!I964*'(참고)타워 스텟 가치'!$R$17,'스테이지별 몬스터 스텟'!J964*'(참고)타워 스텟 가치'!$S$17,'스테이지별 몬스터 스텟'!K964*'(참고)타워 스텟 가치'!$T$17,'스테이지별 몬스터 스텟'!L964*'(참고)타워 스텟 가치'!$U$17,'스테이지별 몬스터 스텟'!M964*'(참고)타워 스텟 가치'!$V$17,'스테이지별 몬스터 스텟'!N964*'(참고)타워 스텟 가치'!$W$17,'스테이지별 몬스터 스텟'!O964*'(참고)타워 스텟 가치'!$X$17,'스테이지별 몬스터 스텟'!P964*'(참고)타워 스텟 가치'!$Y$17)</f>
        <v>614498.68062500015</v>
      </c>
      <c r="R964">
        <v>1</v>
      </c>
      <c r="S964">
        <f>VLOOKUP($F964,'(참고)타워 스텟 가치'!$B$7:$L$11,S$2,0)+(VLOOKUP($F964,'(참고)타워 스텟 가치'!$B$7:$L$11,S$2,0)*$E964)</f>
        <v>984.65625000000011</v>
      </c>
      <c r="T964">
        <f>VLOOKUP($F964,'(참고)타워 스텟 가치'!$B$7:$L$11,T$2,0)+(VLOOKUP($F964,'(참고)타워 스텟 가치'!$B$7:$L$11,T$2,0)*$E964)</f>
        <v>1772.3812500000004</v>
      </c>
      <c r="U964">
        <f>VLOOKUP($F964,'(참고)타워 스텟 가치'!$B$7:$L$11,U$2,0)+(VLOOKUP($F964,'(참고)타워 스텟 가치'!$B$7:$L$11,U$2,0)*$E964)</f>
        <v>389000.00000000006</v>
      </c>
      <c r="V964">
        <f>VLOOKUP($F964,'(참고)타워 스텟 가치'!$B$7:$L$11,V$2,0)+(VLOOKUP($F964,'(참고)타워 스텟 가치'!$B$7:$L$11,V$2,0)*$E964)</f>
        <v>11815.875000000002</v>
      </c>
      <c r="W964">
        <f>VLOOKUP($F964,'(참고)타워 스텟 가치'!$B$7:$L$11,W$2,0)+(VLOOKUP($F964,'(참고)타워 스텟 가치'!$B$7:$L$11,W$2,0)*$E964)</f>
        <v>196.93125000000003</v>
      </c>
      <c r="X964">
        <f>VLOOKUP($F964,'(참고)타워 스텟 가치'!$B$7:$L$11,X$2,0)+(VLOOKUP($F964,'(참고)타워 스텟 가치'!$B$7:$L$11,X$2,0)*$E964)</f>
        <v>23.340000000000003</v>
      </c>
      <c r="Y964">
        <f>VLOOKUP($F964,'(참고)타워 스텟 가치'!$B$7:$L$11,Y$2,0)+(VLOOKUP($F964,'(참고)타워 스텟 가치'!$B$7:$L$11,Y$2,0)*$E964)</f>
        <v>0</v>
      </c>
      <c r="Z964">
        <f>VLOOKUP($F964,'(참고)타워 스텟 가치'!$B$7:$L$11,Z$2,0)+(VLOOKUP($F964,'(참고)타워 스텟 가치'!$B$7:$L$11,Z$2,0)*$E964)</f>
        <v>0</v>
      </c>
      <c r="AA964">
        <f>VLOOKUP($F964,'(참고)타워 스텟 가치'!$B$7:$L$11,AA$2,0)+(VLOOKUP($F964,'(참고)타워 스텟 가치'!$B$7:$L$11,AA$2,0)*$E964)</f>
        <v>77.800000000000011</v>
      </c>
      <c r="AB964">
        <f>SUM('스테이지별 몬스터 스텟'!S964*'(참고)타워 스텟 가치'!$Q$17,'스테이지별 몬스터 스텟'!T964*'(참고)타워 스텟 가치'!$R$17,'스테이지별 몬스터 스텟'!U964*'(참고)타워 스텟 가치'!$S$17,'스테이지별 몬스터 스텟'!V964*'(참고)타워 스텟 가치'!$T$17,'스테이지별 몬스터 스텟'!W964*'(참고)타워 스텟 가치'!$U$17,'스테이지별 몬스터 스텟'!X964*'(참고)타워 스텟 가치'!$V$17,'스테이지별 몬스터 스텟'!Y964*'(참고)타워 스텟 가치'!$W$17,'스테이지별 몬스터 스텟'!Z964*'(참고)타워 스텟 가치'!$X$17,'스테이지별 몬스터 스텟'!AA964*'(참고)타워 스텟 가치'!$Y$17)</f>
        <v>612332.43687500013</v>
      </c>
      <c r="AC964">
        <v>2</v>
      </c>
      <c r="AD964">
        <f>VLOOKUP($F964,'(참고)타워 스텟 가치'!$B$12:$L$16,AD$2,0)+(VLOOKUP($F964,'(참고)타워 스텟 가치'!$B$12:$L$16,AD$2,0)*$E964)</f>
        <v>984.65625000000011</v>
      </c>
      <c r="AE964">
        <f>VLOOKUP($F964,'(참고)타워 스텟 가치'!$B$12:$L$16,AE$2,0)+(VLOOKUP($F964,'(참고)타워 스텟 가치'!$B$12:$L$16,AE$2,0)*$E964)</f>
        <v>1181.5875000000001</v>
      </c>
      <c r="AF964">
        <f>VLOOKUP($F964,'(참고)타워 스텟 가치'!$B$12:$L$16,AF$2,0)+(VLOOKUP($F964,'(참고)타워 스텟 가치'!$B$12:$L$16,AF$2,0)*$E964)</f>
        <v>389000.00000000006</v>
      </c>
      <c r="AG964">
        <f>VLOOKUP($F964,'(참고)타워 스텟 가치'!$B$12:$L$16,AG$2,0)+(VLOOKUP($F964,'(참고)타워 스텟 가치'!$B$12:$L$16,AG$2,0)*$E964)</f>
        <v>5907.9375000000009</v>
      </c>
      <c r="AH964">
        <f>VLOOKUP($F964,'(참고)타워 스텟 가치'!$B$12:$L$16,AH$2,0)+(VLOOKUP($F964,'(참고)타워 스텟 가치'!$B$12:$L$16,AH$2,0)*$E964)</f>
        <v>196.93125000000003</v>
      </c>
      <c r="AI964">
        <f>VLOOKUP($F964,'(참고)타워 스텟 가치'!$B$12:$L$16,AI$2,0)+(VLOOKUP($F964,'(참고)타워 스텟 가치'!$B$12:$L$16,AI$2,0)*$E964)</f>
        <v>23.340000000000003</v>
      </c>
      <c r="AJ964">
        <f>VLOOKUP($F964,'(참고)타워 스텟 가치'!$B$12:$L$16,AJ$2,0)+(VLOOKUP($F964,'(참고)타워 스텟 가치'!$B$12:$L$16,AJ$2,0)*$E964)</f>
        <v>0</v>
      </c>
      <c r="AK964">
        <f>VLOOKUP($F964,'(참고)타워 스텟 가치'!$B$12:$L$16,AK$2,0)+(VLOOKUP($F964,'(참고)타워 스텟 가치'!$B$12:$L$16,AK$2,0)*$E964)</f>
        <v>0</v>
      </c>
      <c r="AL964">
        <f>VLOOKUP($F964,'(참고)타워 스텟 가치'!$B$12:$L$16,AL$2,0)+(VLOOKUP($F964,'(참고)타워 스텟 가치'!$B$12:$L$16,AL$2,0)*$E964)</f>
        <v>155.60000000000002</v>
      </c>
      <c r="AM964">
        <f>SUM('스테이지별 몬스터 스텟'!AD964*'(참고)타워 스텟 가치'!$Q$17,'스테이지별 몬스터 스텟'!AE964*'(참고)타워 스텟 가치'!$R$17,'스테이지별 몬스터 스텟'!AF964*'(참고)타워 스텟 가치'!$S$17,'스테이지별 몬스터 스텟'!AG964*'(참고)타워 스텟 가치'!$T$17,'스테이지별 몬스터 스텟'!AH964*'(참고)타워 스텟 가치'!$U$17,'스테이지별 몬스터 스텟'!AI964*'(참고)타워 스텟 가치'!$V$17,'스테이지별 몬스터 스텟'!AJ964*'(참고)타워 스텟 가치'!$W$17,'스테이지별 몬스터 스텟'!AK964*'(참고)타워 스텟 가치'!$X$17,'스테이지별 몬스터 스텟'!AL964*'(참고)타워 스텟 가치'!$Y$17)</f>
        <v>599785.97125000006</v>
      </c>
      <c r="AN964">
        <v>3</v>
      </c>
    </row>
    <row r="965" spans="3:40" x14ac:dyDescent="0.3">
      <c r="C965">
        <v>1</v>
      </c>
      <c r="D965">
        <f t="shared" si="44"/>
        <v>193</v>
      </c>
      <c r="E965" s="52">
        <f>VLOOKUP(D965,'스테이지별 난이도 설정'!B:C,2,0)</f>
        <v>77.200000000000017</v>
      </c>
      <c r="F965" t="str">
        <f t="shared" si="45"/>
        <v>일반</v>
      </c>
      <c r="G965">
        <f t="shared" si="43"/>
        <v>6</v>
      </c>
      <c r="H965">
        <f>VLOOKUP($F965,'(참고)타워 스텟 가치'!$B$2:$L$6,H$2,0)+(VLOOKUP($F965,'(참고)타워 스텟 가치'!$B$2:$L$6,H$2,0)*$E965)</f>
        <v>586.50000000000011</v>
      </c>
      <c r="I965">
        <f>VLOOKUP($F965,'(참고)타워 스텟 가치'!$B$2:$L$6,I$2,0)+(VLOOKUP($F965,'(참고)타워 스텟 가치'!$B$2:$L$6,I$2,0)*$E965)</f>
        <v>117.30000000000003</v>
      </c>
      <c r="J965">
        <f>VLOOKUP($F965,'(참고)타워 스텟 가치'!$B$2:$L$6,J$2,0)+(VLOOKUP($F965,'(참고)타워 스텟 가치'!$B$2:$L$6,J$2,0)*$E965)</f>
        <v>391000.00000000006</v>
      </c>
      <c r="K965">
        <f>VLOOKUP($F965,'(참고)타워 스텟 가치'!$B$2:$L$6,K$2,0)+(VLOOKUP($F965,'(참고)타워 스텟 가치'!$B$2:$L$6,K$2,0)*$E965)</f>
        <v>2346.0000000000005</v>
      </c>
      <c r="L965">
        <f>VLOOKUP($F965,'(참고)타워 스텟 가치'!$B$2:$L$6,L$2,0)+(VLOOKUP($F965,'(참고)타워 스텟 가치'!$B$2:$L$6,L$2,0)*$E965)</f>
        <v>39.100000000000009</v>
      </c>
      <c r="M965">
        <f>VLOOKUP($F965,'(참고)타워 스텟 가치'!$B$2:$L$6,M$2,0)+(VLOOKUP($F965,'(참고)타워 스텟 가치'!$B$2:$L$6,M$2,0)*$E965)</f>
        <v>23.460000000000004</v>
      </c>
      <c r="N965">
        <f>VLOOKUP($F965,'(참고)타워 스텟 가치'!$B$2:$L$6,N$2,0)+(VLOOKUP($F965,'(참고)타워 스텟 가치'!$B$2:$L$6,N$2,0)*$E965)</f>
        <v>0</v>
      </c>
      <c r="O965">
        <f>VLOOKUP($F965,'(참고)타워 스텟 가치'!$B$2:$L$6,O$2,0)+(VLOOKUP($F965,'(참고)타워 스텟 가치'!$B$2:$L$6,O$2,0)*$E965)</f>
        <v>0</v>
      </c>
      <c r="P965">
        <f>VLOOKUP($F965,'(참고)타워 스텟 가치'!$B$2:$L$6,P$2,0)+(VLOOKUP($F965,'(참고)타워 스텟 가치'!$B$2:$L$6,P$2,0)*$E965)</f>
        <v>54.740000000000009</v>
      </c>
      <c r="Q965">
        <f>SUM('스테이지별 몬스터 스텟'!H965*'(참고)타워 스텟 가치'!$Q$17,'스테이지별 몬스터 스텟'!I965*'(참고)타워 스텟 가치'!$R$17,'스테이지별 몬스터 스텟'!J965*'(참고)타워 스텟 가치'!$S$17,'스테이지별 몬스터 스텟'!K965*'(참고)타워 스텟 가치'!$T$17,'스테이지별 몬스터 스텟'!L965*'(참고)타워 스텟 가치'!$U$17,'스테이지별 몬스터 스텟'!M965*'(참고)타워 스텟 가치'!$V$17,'스테이지별 몬스터 스텟'!N965*'(참고)타워 스텟 가치'!$W$17,'스테이지별 몬스터 스텟'!O965*'(참고)타워 스텟 가치'!$X$17,'스테이지별 몬스터 스텟'!P965*'(참고)타워 스텟 가치'!$Y$17)</f>
        <v>592752.09</v>
      </c>
      <c r="R965">
        <v>1</v>
      </c>
      <c r="S965">
        <f>VLOOKUP($F965,'(참고)타워 스텟 가치'!$B$7:$L$11,S$2,0)+(VLOOKUP($F965,'(참고)타워 스텟 가치'!$B$7:$L$11,S$2,0)*$E965)</f>
        <v>195.50000000000006</v>
      </c>
      <c r="T965">
        <f>VLOOKUP($F965,'(참고)타워 스텟 가치'!$B$7:$L$11,T$2,0)+(VLOOKUP($F965,'(참고)타워 스텟 가치'!$B$7:$L$11,T$2,0)*$E965)</f>
        <v>351.90000000000009</v>
      </c>
      <c r="U965">
        <f>VLOOKUP($F965,'(참고)타워 스텟 가치'!$B$7:$L$11,U$2,0)+(VLOOKUP($F965,'(참고)타워 스텟 가치'!$B$7:$L$11,U$2,0)*$E965)</f>
        <v>391000.00000000006</v>
      </c>
      <c r="V965">
        <f>VLOOKUP($F965,'(참고)타워 스텟 가치'!$B$7:$L$11,V$2,0)+(VLOOKUP($F965,'(참고)타워 스텟 가치'!$B$7:$L$11,V$2,0)*$E965)</f>
        <v>2346.0000000000005</v>
      </c>
      <c r="W965">
        <f>VLOOKUP($F965,'(참고)타워 스텟 가치'!$B$7:$L$11,W$2,0)+(VLOOKUP($F965,'(참고)타워 스텟 가치'!$B$7:$L$11,W$2,0)*$E965)</f>
        <v>39.100000000000009</v>
      </c>
      <c r="X965">
        <f>VLOOKUP($F965,'(참고)타워 스텟 가치'!$B$7:$L$11,X$2,0)+(VLOOKUP($F965,'(참고)타워 스텟 가치'!$B$7:$L$11,X$2,0)*$E965)</f>
        <v>23.460000000000004</v>
      </c>
      <c r="Y965">
        <f>VLOOKUP($F965,'(참고)타워 스텟 가치'!$B$7:$L$11,Y$2,0)+(VLOOKUP($F965,'(참고)타워 스텟 가치'!$B$7:$L$11,Y$2,0)*$E965)</f>
        <v>0</v>
      </c>
      <c r="Z965">
        <f>VLOOKUP($F965,'(참고)타워 스텟 가치'!$B$7:$L$11,Z$2,0)+(VLOOKUP($F965,'(참고)타워 스텟 가치'!$B$7:$L$11,Z$2,0)*$E965)</f>
        <v>0</v>
      </c>
      <c r="AA965">
        <f>VLOOKUP($F965,'(참고)타워 스텟 가치'!$B$7:$L$11,AA$2,0)+(VLOOKUP($F965,'(참고)타워 스텟 가치'!$B$7:$L$11,AA$2,0)*$E965)</f>
        <v>54.740000000000009</v>
      </c>
      <c r="AB965">
        <f>SUM('스테이지별 몬스터 스텟'!S965*'(참고)타워 스텟 가치'!$Q$17,'스테이지별 몬스터 스텟'!T965*'(참고)타워 스텟 가치'!$R$17,'스테이지별 몬스터 스텟'!U965*'(참고)타워 스텟 가치'!$S$17,'스테이지별 몬스터 스텟'!V965*'(참고)타워 스텟 가치'!$T$17,'스테이지별 몬스터 스텟'!W965*'(참고)타워 스텟 가치'!$U$17,'스테이지별 몬스터 스텟'!X965*'(참고)타워 스텟 가치'!$V$17,'스테이지별 몬스터 스텟'!Y965*'(참고)타워 스텟 가치'!$W$17,'스테이지별 몬스터 스텟'!Z965*'(참고)타워 스텟 가치'!$X$17,'스테이지별 몬스터 스텟'!AA965*'(참고)타워 스텟 가치'!$Y$17)</f>
        <v>592321.99</v>
      </c>
      <c r="AC965">
        <v>2</v>
      </c>
      <c r="AD965">
        <f>VLOOKUP($F965,'(참고)타워 스텟 가치'!$B$12:$L$16,AD$2,0)+(VLOOKUP($F965,'(참고)타워 스텟 가치'!$B$12:$L$16,AD$2,0)*$E965)</f>
        <v>195.50000000000006</v>
      </c>
      <c r="AE965">
        <f>VLOOKUP($F965,'(참고)타워 스텟 가치'!$B$12:$L$16,AE$2,0)+(VLOOKUP($F965,'(참고)타워 스텟 가치'!$B$12:$L$16,AE$2,0)*$E965)</f>
        <v>234.60000000000005</v>
      </c>
      <c r="AF965">
        <f>VLOOKUP($F965,'(참고)타워 스텟 가치'!$B$12:$L$16,AF$2,0)+(VLOOKUP($F965,'(참고)타워 스텟 가치'!$B$12:$L$16,AF$2,0)*$E965)</f>
        <v>391000.00000000006</v>
      </c>
      <c r="AG965">
        <f>VLOOKUP($F965,'(참고)타워 스텟 가치'!$B$12:$L$16,AG$2,0)+(VLOOKUP($F965,'(참고)타워 스텟 가치'!$B$12:$L$16,AG$2,0)*$E965)</f>
        <v>1173.0000000000002</v>
      </c>
      <c r="AH965">
        <f>VLOOKUP($F965,'(참고)타워 스텟 가치'!$B$12:$L$16,AH$2,0)+(VLOOKUP($F965,'(참고)타워 스텟 가치'!$B$12:$L$16,AH$2,0)*$E965)</f>
        <v>39.100000000000009</v>
      </c>
      <c r="AI965">
        <f>VLOOKUP($F965,'(참고)타워 스텟 가치'!$B$12:$L$16,AI$2,0)+(VLOOKUP($F965,'(참고)타워 스텟 가치'!$B$12:$L$16,AI$2,0)*$E965)</f>
        <v>23.460000000000004</v>
      </c>
      <c r="AJ965">
        <f>VLOOKUP($F965,'(참고)타워 스텟 가치'!$B$12:$L$16,AJ$2,0)+(VLOOKUP($F965,'(참고)타워 스텟 가치'!$B$12:$L$16,AJ$2,0)*$E965)</f>
        <v>0</v>
      </c>
      <c r="AK965">
        <f>VLOOKUP($F965,'(참고)타워 스텟 가치'!$B$12:$L$16,AK$2,0)+(VLOOKUP($F965,'(참고)타워 스텟 가치'!$B$12:$L$16,AK$2,0)*$E965)</f>
        <v>0</v>
      </c>
      <c r="AL965">
        <f>VLOOKUP($F965,'(참고)타워 스텟 가치'!$B$12:$L$16,AL$2,0)+(VLOOKUP($F965,'(참고)타워 스텟 가치'!$B$12:$L$16,AL$2,0)*$E965)</f>
        <v>109.48000000000002</v>
      </c>
      <c r="AM965">
        <f>SUM('스테이지별 몬스터 스텟'!AD965*'(참고)타워 스텟 가치'!$Q$17,'스테이지별 몬스터 스텟'!AE965*'(참고)타워 스텟 가치'!$R$17,'스테이지별 몬스터 스텟'!AF965*'(참고)타워 스텟 가치'!$S$17,'스테이지별 몬스터 스텟'!AG965*'(참고)타워 스텟 가치'!$T$17,'스테이지별 몬스터 스텟'!AH965*'(참고)타워 스텟 가치'!$U$17,'스테이지별 몬스터 스텟'!AI965*'(참고)타워 스텟 가치'!$V$17,'스테이지별 몬스터 스텟'!AJ965*'(참고)타워 스텟 가치'!$W$17,'스테이지별 몬스터 스텟'!AK965*'(참고)타워 스텟 가치'!$X$17,'스테이지별 몬스터 스텟'!AL965*'(참고)타워 스텟 가치'!$Y$17)</f>
        <v>589909.52</v>
      </c>
      <c r="AN965">
        <v>3</v>
      </c>
    </row>
    <row r="966" spans="3:40" x14ac:dyDescent="0.3">
      <c r="C966">
        <v>2</v>
      </c>
      <c r="D966">
        <f t="shared" si="44"/>
        <v>193</v>
      </c>
      <c r="E966" s="52">
        <f>VLOOKUP(D966,'스테이지별 난이도 설정'!B:C,2,0)</f>
        <v>77.200000000000017</v>
      </c>
      <c r="F966" t="str">
        <f t="shared" si="45"/>
        <v>레어</v>
      </c>
      <c r="G966">
        <f t="shared" ref="G966:G1029" si="46">SUM(R966,AC966,AN966)</f>
        <v>6</v>
      </c>
      <c r="H966">
        <f>VLOOKUP($F966,'(참고)타워 스텟 가치'!$B$2:$L$6,H$2,0)+(VLOOKUP($F966,'(참고)타워 스텟 가치'!$B$2:$L$6,H$2,0)*$E966)</f>
        <v>879.75000000000023</v>
      </c>
      <c r="I966">
        <f>VLOOKUP($F966,'(참고)타워 스텟 가치'!$B$2:$L$6,I$2,0)+(VLOOKUP($F966,'(참고)타워 스텟 가치'!$B$2:$L$6,I$2,0)*$E966)</f>
        <v>175.95000000000005</v>
      </c>
      <c r="J966">
        <f>VLOOKUP($F966,'(참고)타워 스텟 가치'!$B$2:$L$6,J$2,0)+(VLOOKUP($F966,'(참고)타워 스텟 가치'!$B$2:$L$6,J$2,0)*$E966)</f>
        <v>391000.00000000006</v>
      </c>
      <c r="K966">
        <f>VLOOKUP($F966,'(참고)타워 스텟 가치'!$B$2:$L$6,K$2,0)+(VLOOKUP($F966,'(참고)타워 스텟 가치'!$B$2:$L$6,K$2,0)*$E966)</f>
        <v>3519.0000000000009</v>
      </c>
      <c r="L966">
        <f>VLOOKUP($F966,'(참고)타워 스텟 가치'!$B$2:$L$6,L$2,0)+(VLOOKUP($F966,'(참고)타워 스텟 가치'!$B$2:$L$6,L$2,0)*$E966)</f>
        <v>58.650000000000013</v>
      </c>
      <c r="M966">
        <f>VLOOKUP($F966,'(참고)타워 스텟 가치'!$B$2:$L$6,M$2,0)+(VLOOKUP($F966,'(참고)타워 스텟 가치'!$B$2:$L$6,M$2,0)*$E966)</f>
        <v>23.460000000000004</v>
      </c>
      <c r="N966">
        <f>VLOOKUP($F966,'(참고)타워 스텟 가치'!$B$2:$L$6,N$2,0)+(VLOOKUP($F966,'(참고)타워 스텟 가치'!$B$2:$L$6,N$2,0)*$E966)</f>
        <v>0</v>
      </c>
      <c r="O966">
        <f>VLOOKUP($F966,'(참고)타워 스텟 가치'!$B$2:$L$6,O$2,0)+(VLOOKUP($F966,'(참고)타워 스텟 가치'!$B$2:$L$6,O$2,0)*$E966)</f>
        <v>0</v>
      </c>
      <c r="P966">
        <f>VLOOKUP($F966,'(참고)타워 스텟 가치'!$B$2:$L$6,P$2,0)+(VLOOKUP($F966,'(참고)타워 스텟 가치'!$B$2:$L$6,P$2,0)*$E966)</f>
        <v>54.740000000000009</v>
      </c>
      <c r="Q966">
        <f>SUM('스테이지별 몬스터 스텟'!H966*'(참고)타워 스텟 가치'!$Q$17,'스테이지별 몬스터 스텟'!I966*'(참고)타워 스텟 가치'!$R$17,'스테이지별 몬스터 스텟'!J966*'(참고)타워 스텟 가치'!$S$17,'스테이지별 몬스터 스텟'!K966*'(참고)타워 스텟 가치'!$T$17,'스테이지별 몬스터 스텟'!L966*'(참고)타워 스텟 가치'!$U$17,'스테이지별 몬스터 스텟'!M966*'(참고)타워 스텟 가치'!$V$17,'스테이지별 몬스터 스텟'!N966*'(참고)타워 스텟 가치'!$W$17,'스테이지별 몬스터 스텟'!O966*'(참고)타워 스텟 가치'!$X$17,'스테이지별 몬스터 스텟'!P966*'(참고)타워 스텟 가치'!$Y$17)</f>
        <v>595811.66500000015</v>
      </c>
      <c r="R966">
        <v>1</v>
      </c>
      <c r="S966">
        <f>VLOOKUP($F966,'(참고)타워 스텟 가치'!$B$7:$L$11,S$2,0)+(VLOOKUP($F966,'(참고)타워 스텟 가치'!$B$7:$L$11,S$2,0)*$E966)</f>
        <v>293.25000000000006</v>
      </c>
      <c r="T966">
        <f>VLOOKUP($F966,'(참고)타워 스텟 가치'!$B$7:$L$11,T$2,0)+(VLOOKUP($F966,'(참고)타워 스텟 가치'!$B$7:$L$11,T$2,0)*$E966)</f>
        <v>527.85000000000014</v>
      </c>
      <c r="U966">
        <f>VLOOKUP($F966,'(참고)타워 스텟 가치'!$B$7:$L$11,U$2,0)+(VLOOKUP($F966,'(참고)타워 스텟 가치'!$B$7:$L$11,U$2,0)*$E966)</f>
        <v>391000.00000000006</v>
      </c>
      <c r="V966">
        <f>VLOOKUP($F966,'(참고)타워 스텟 가치'!$B$7:$L$11,V$2,0)+(VLOOKUP($F966,'(참고)타워 스텟 가치'!$B$7:$L$11,V$2,0)*$E966)</f>
        <v>3519.0000000000009</v>
      </c>
      <c r="W966">
        <f>VLOOKUP($F966,'(참고)타워 스텟 가치'!$B$7:$L$11,W$2,0)+(VLOOKUP($F966,'(참고)타워 스텟 가치'!$B$7:$L$11,W$2,0)*$E966)</f>
        <v>58.650000000000013</v>
      </c>
      <c r="X966">
        <f>VLOOKUP($F966,'(참고)타워 스텟 가치'!$B$7:$L$11,X$2,0)+(VLOOKUP($F966,'(참고)타워 스텟 가치'!$B$7:$L$11,X$2,0)*$E966)</f>
        <v>23.460000000000004</v>
      </c>
      <c r="Y966">
        <f>VLOOKUP($F966,'(참고)타워 스텟 가치'!$B$7:$L$11,Y$2,0)+(VLOOKUP($F966,'(참고)타워 스텟 가치'!$B$7:$L$11,Y$2,0)*$E966)</f>
        <v>0</v>
      </c>
      <c r="Z966">
        <f>VLOOKUP($F966,'(참고)타워 스텟 가치'!$B$7:$L$11,Z$2,0)+(VLOOKUP($F966,'(참고)타워 스텟 가치'!$B$7:$L$11,Z$2,0)*$E966)</f>
        <v>0</v>
      </c>
      <c r="AA966">
        <f>VLOOKUP($F966,'(참고)타워 스텟 가치'!$B$7:$L$11,AA$2,0)+(VLOOKUP($F966,'(참고)타워 스텟 가치'!$B$7:$L$11,AA$2,0)*$E966)</f>
        <v>54.740000000000009</v>
      </c>
      <c r="AB966">
        <f>SUM('스테이지별 몬스터 스텟'!S966*'(참고)타워 스텟 가치'!$Q$17,'스테이지별 몬스터 스텟'!T966*'(참고)타워 스텟 가치'!$R$17,'스테이지별 몬스터 스텟'!U966*'(참고)타워 스텟 가치'!$S$17,'스테이지별 몬스터 스텟'!V966*'(참고)타워 스텟 가치'!$T$17,'스테이지별 몬스터 스텟'!W966*'(참고)타워 스텟 가치'!$U$17,'스테이지별 몬스터 스텟'!X966*'(참고)타워 스텟 가치'!$V$17,'스테이지별 몬스터 스텟'!Y966*'(참고)타워 스텟 가치'!$W$17,'스테이지별 몬스터 스텟'!Z966*'(참고)타워 스텟 가치'!$X$17,'스테이지별 몬스터 스텟'!AA966*'(참고)타워 스텟 가치'!$Y$17)</f>
        <v>595166.51500000013</v>
      </c>
      <c r="AC966">
        <v>2</v>
      </c>
      <c r="AD966">
        <f>VLOOKUP($F966,'(참고)타워 스텟 가치'!$B$12:$L$16,AD$2,0)+(VLOOKUP($F966,'(참고)타워 스텟 가치'!$B$12:$L$16,AD$2,0)*$E966)</f>
        <v>293.25000000000006</v>
      </c>
      <c r="AE966">
        <f>VLOOKUP($F966,'(참고)타워 스텟 가치'!$B$12:$L$16,AE$2,0)+(VLOOKUP($F966,'(참고)타워 스텟 가치'!$B$12:$L$16,AE$2,0)*$E966)</f>
        <v>351.90000000000009</v>
      </c>
      <c r="AF966">
        <f>VLOOKUP($F966,'(참고)타워 스텟 가치'!$B$12:$L$16,AF$2,0)+(VLOOKUP($F966,'(참고)타워 스텟 가치'!$B$12:$L$16,AF$2,0)*$E966)</f>
        <v>391000.00000000006</v>
      </c>
      <c r="AG966">
        <f>VLOOKUP($F966,'(참고)타워 스텟 가치'!$B$12:$L$16,AG$2,0)+(VLOOKUP($F966,'(참고)타워 스텟 가치'!$B$12:$L$16,AG$2,0)*$E966)</f>
        <v>1759.5000000000005</v>
      </c>
      <c r="AH966">
        <f>VLOOKUP($F966,'(참고)타워 스텟 가치'!$B$12:$L$16,AH$2,0)+(VLOOKUP($F966,'(참고)타워 스텟 가치'!$B$12:$L$16,AH$2,0)*$E966)</f>
        <v>58.650000000000013</v>
      </c>
      <c r="AI966">
        <f>VLOOKUP($F966,'(참고)타워 스텟 가치'!$B$12:$L$16,AI$2,0)+(VLOOKUP($F966,'(참고)타워 스텟 가치'!$B$12:$L$16,AI$2,0)*$E966)</f>
        <v>23.460000000000004</v>
      </c>
      <c r="AJ966">
        <f>VLOOKUP($F966,'(참고)타워 스텟 가치'!$B$12:$L$16,AJ$2,0)+(VLOOKUP($F966,'(참고)타워 스텟 가치'!$B$12:$L$16,AJ$2,0)*$E966)</f>
        <v>0</v>
      </c>
      <c r="AK966">
        <f>VLOOKUP($F966,'(참고)타워 스텟 가치'!$B$12:$L$16,AK$2,0)+(VLOOKUP($F966,'(참고)타워 스텟 가치'!$B$12:$L$16,AK$2,0)*$E966)</f>
        <v>0</v>
      </c>
      <c r="AL966">
        <f>VLOOKUP($F966,'(참고)타워 스텟 가치'!$B$12:$L$16,AL$2,0)+(VLOOKUP($F966,'(참고)타워 스텟 가치'!$B$12:$L$16,AL$2,0)*$E966)</f>
        <v>109.48000000000002</v>
      </c>
      <c r="AM966">
        <f>SUM('스테이지별 몬스터 스텟'!AD966*'(참고)타워 스텟 가치'!$Q$17,'스테이지별 몬스터 스텟'!AE966*'(참고)타워 스텟 가치'!$R$17,'스테이지별 몬스터 스텟'!AF966*'(참고)타워 스텟 가치'!$S$17,'스테이지별 몬스터 스텟'!AG966*'(참고)타워 스텟 가치'!$T$17,'스테이지별 몬스터 스텟'!AH966*'(참고)타워 스텟 가치'!$U$17,'스테이지별 몬스터 스텟'!AI966*'(참고)타워 스텟 가치'!$V$17,'스테이지별 몬스터 스텟'!AJ966*'(참고)타워 스텟 가치'!$W$17,'스테이지별 몬스터 스텟'!AK966*'(참고)타워 스텟 가치'!$X$17,'스테이지별 몬스터 스텟'!AL966*'(참고)타워 스텟 가치'!$Y$17)</f>
        <v>591493.07000000007</v>
      </c>
      <c r="AN966">
        <v>3</v>
      </c>
    </row>
    <row r="967" spans="3:40" x14ac:dyDescent="0.3">
      <c r="C967">
        <v>3</v>
      </c>
      <c r="D967">
        <f t="shared" si="44"/>
        <v>193</v>
      </c>
      <c r="E967" s="52">
        <f>VLOOKUP(D967,'스테이지별 난이도 설정'!B:C,2,0)</f>
        <v>77.200000000000017</v>
      </c>
      <c r="F967" t="str">
        <f t="shared" si="45"/>
        <v>에픽</v>
      </c>
      <c r="G967">
        <f t="shared" si="46"/>
        <v>6</v>
      </c>
      <c r="H967">
        <f>VLOOKUP($F967,'(참고)타워 스텟 가치'!$B$2:$L$6,H$2,0)+(VLOOKUP($F967,'(참고)타워 스텟 가치'!$B$2:$L$6,H$2,0)*$E967)</f>
        <v>1319.6250000000002</v>
      </c>
      <c r="I967">
        <f>VLOOKUP($F967,'(참고)타워 스텟 가치'!$B$2:$L$6,I$2,0)+(VLOOKUP($F967,'(참고)타워 스텟 가치'!$B$2:$L$6,I$2,0)*$E967)</f>
        <v>263.92500000000007</v>
      </c>
      <c r="J967">
        <f>VLOOKUP($F967,'(참고)타워 스텟 가치'!$B$2:$L$6,J$2,0)+(VLOOKUP($F967,'(참고)타워 스텟 가치'!$B$2:$L$6,J$2,0)*$E967)</f>
        <v>391000.00000000006</v>
      </c>
      <c r="K967">
        <f>VLOOKUP($F967,'(참고)타워 스텟 가치'!$B$2:$L$6,K$2,0)+(VLOOKUP($F967,'(참고)타워 스텟 가치'!$B$2:$L$6,K$2,0)*$E967)</f>
        <v>5278.5000000000009</v>
      </c>
      <c r="L967">
        <f>VLOOKUP($F967,'(참고)타워 스텟 가치'!$B$2:$L$6,L$2,0)+(VLOOKUP($F967,'(참고)타워 스텟 가치'!$B$2:$L$6,L$2,0)*$E967)</f>
        <v>87.975000000000023</v>
      </c>
      <c r="M967">
        <f>VLOOKUP($F967,'(참고)타워 스텟 가치'!$B$2:$L$6,M$2,0)+(VLOOKUP($F967,'(참고)타워 스텟 가치'!$B$2:$L$6,M$2,0)*$E967)</f>
        <v>23.460000000000004</v>
      </c>
      <c r="N967">
        <f>VLOOKUP($F967,'(참고)타워 스텟 가치'!$B$2:$L$6,N$2,0)+(VLOOKUP($F967,'(참고)타워 스텟 가치'!$B$2:$L$6,N$2,0)*$E967)</f>
        <v>0</v>
      </c>
      <c r="O967">
        <f>VLOOKUP($F967,'(참고)타워 스텟 가치'!$B$2:$L$6,O$2,0)+(VLOOKUP($F967,'(참고)타워 스텟 가치'!$B$2:$L$6,O$2,0)*$E967)</f>
        <v>0</v>
      </c>
      <c r="P967">
        <f>VLOOKUP($F967,'(참고)타워 스텟 가치'!$B$2:$L$6,P$2,0)+(VLOOKUP($F967,'(참고)타워 스텟 가치'!$B$2:$L$6,P$2,0)*$E967)</f>
        <v>54.740000000000009</v>
      </c>
      <c r="Q967">
        <f>SUM('스테이지별 몬스터 스텟'!H967*'(참고)타워 스텟 가치'!$Q$17,'스테이지별 몬스터 스텟'!I967*'(참고)타워 스텟 가치'!$R$17,'스테이지별 몬스터 스텟'!J967*'(참고)타워 스텟 가치'!$S$17,'스테이지별 몬스터 스텟'!K967*'(참고)타워 스텟 가치'!$T$17,'스테이지별 몬스터 스텟'!L967*'(참고)타워 스텟 가치'!$U$17,'스테이지별 몬스터 스텟'!M967*'(참고)타워 스텟 가치'!$V$17,'스테이지별 몬스터 스텟'!N967*'(참고)타워 스텟 가치'!$W$17,'스테이지별 몬스터 스텟'!O967*'(참고)타워 스텟 가치'!$X$17,'스테이지별 몬스터 스텟'!P967*'(참고)타워 스텟 가치'!$Y$17)</f>
        <v>600401.02749999997</v>
      </c>
      <c r="R967">
        <v>1</v>
      </c>
      <c r="S967">
        <f>VLOOKUP($F967,'(참고)타워 스텟 가치'!$B$7:$L$11,S$2,0)+(VLOOKUP($F967,'(참고)타워 스텟 가치'!$B$7:$L$11,S$2,0)*$E967)</f>
        <v>439.87500000000011</v>
      </c>
      <c r="T967">
        <f>VLOOKUP($F967,'(참고)타워 스텟 가치'!$B$7:$L$11,T$2,0)+(VLOOKUP($F967,'(참고)타워 스텟 가치'!$B$7:$L$11,T$2,0)*$E967)</f>
        <v>791.7750000000002</v>
      </c>
      <c r="U967">
        <f>VLOOKUP($F967,'(참고)타워 스텟 가치'!$B$7:$L$11,U$2,0)+(VLOOKUP($F967,'(참고)타워 스텟 가치'!$B$7:$L$11,U$2,0)*$E967)</f>
        <v>391000.00000000006</v>
      </c>
      <c r="V967">
        <f>VLOOKUP($F967,'(참고)타워 스텟 가치'!$B$7:$L$11,V$2,0)+(VLOOKUP($F967,'(참고)타워 스텟 가치'!$B$7:$L$11,V$2,0)*$E967)</f>
        <v>5278.5000000000009</v>
      </c>
      <c r="W967">
        <f>VLOOKUP($F967,'(참고)타워 스텟 가치'!$B$7:$L$11,W$2,0)+(VLOOKUP($F967,'(참고)타워 스텟 가치'!$B$7:$L$11,W$2,0)*$E967)</f>
        <v>87.975000000000023</v>
      </c>
      <c r="X967">
        <f>VLOOKUP($F967,'(참고)타워 스텟 가치'!$B$7:$L$11,X$2,0)+(VLOOKUP($F967,'(참고)타워 스텟 가치'!$B$7:$L$11,X$2,0)*$E967)</f>
        <v>23.460000000000004</v>
      </c>
      <c r="Y967">
        <f>VLOOKUP($F967,'(참고)타워 스텟 가치'!$B$7:$L$11,Y$2,0)+(VLOOKUP($F967,'(참고)타워 스텟 가치'!$B$7:$L$11,Y$2,0)*$E967)</f>
        <v>0</v>
      </c>
      <c r="Z967">
        <f>VLOOKUP($F967,'(참고)타워 스텟 가치'!$B$7:$L$11,Z$2,0)+(VLOOKUP($F967,'(참고)타워 스텟 가치'!$B$7:$L$11,Z$2,0)*$E967)</f>
        <v>0</v>
      </c>
      <c r="AA967">
        <f>VLOOKUP($F967,'(참고)타워 스텟 가치'!$B$7:$L$11,AA$2,0)+(VLOOKUP($F967,'(참고)타워 스텟 가치'!$B$7:$L$11,AA$2,0)*$E967)</f>
        <v>54.740000000000009</v>
      </c>
      <c r="AB967">
        <f>SUM('스테이지별 몬스터 스텟'!S967*'(참고)타워 스텟 가치'!$Q$17,'스테이지별 몬스터 스텟'!T967*'(참고)타워 스텟 가치'!$R$17,'스테이지별 몬스터 스텟'!U967*'(참고)타워 스텟 가치'!$S$17,'스테이지별 몬스터 스텟'!V967*'(참고)타워 스텟 가치'!$T$17,'스테이지별 몬스터 스텟'!W967*'(참고)타워 스텟 가치'!$U$17,'스테이지별 몬스터 스텟'!X967*'(참고)타워 스텟 가치'!$V$17,'스테이지별 몬스터 스텟'!Y967*'(참고)타워 스텟 가치'!$W$17,'스테이지별 몬스터 스텟'!Z967*'(참고)타워 스텟 가치'!$X$17,'스테이지별 몬스터 스텟'!AA967*'(참고)타워 스텟 가치'!$Y$17)</f>
        <v>599433.30249999999</v>
      </c>
      <c r="AC967">
        <v>2</v>
      </c>
      <c r="AD967">
        <f>VLOOKUP($F967,'(참고)타워 스텟 가치'!$B$12:$L$16,AD$2,0)+(VLOOKUP($F967,'(참고)타워 스텟 가치'!$B$12:$L$16,AD$2,0)*$E967)</f>
        <v>439.87500000000011</v>
      </c>
      <c r="AE967">
        <f>VLOOKUP($F967,'(참고)타워 스텟 가치'!$B$12:$L$16,AE$2,0)+(VLOOKUP($F967,'(참고)타워 스텟 가치'!$B$12:$L$16,AE$2,0)*$E967)</f>
        <v>527.85000000000014</v>
      </c>
      <c r="AF967">
        <f>VLOOKUP($F967,'(참고)타워 스텟 가치'!$B$12:$L$16,AF$2,0)+(VLOOKUP($F967,'(참고)타워 스텟 가치'!$B$12:$L$16,AF$2,0)*$E967)</f>
        <v>391000.00000000006</v>
      </c>
      <c r="AG967">
        <f>VLOOKUP($F967,'(참고)타워 스텟 가치'!$B$12:$L$16,AG$2,0)+(VLOOKUP($F967,'(참고)타워 스텟 가치'!$B$12:$L$16,AG$2,0)*$E967)</f>
        <v>2639.2500000000005</v>
      </c>
      <c r="AH967">
        <f>VLOOKUP($F967,'(참고)타워 스텟 가치'!$B$12:$L$16,AH$2,0)+(VLOOKUP($F967,'(참고)타워 스텟 가치'!$B$12:$L$16,AH$2,0)*$E967)</f>
        <v>87.975000000000023</v>
      </c>
      <c r="AI967">
        <f>VLOOKUP($F967,'(참고)타워 스텟 가치'!$B$12:$L$16,AI$2,0)+(VLOOKUP($F967,'(참고)타워 스텟 가치'!$B$12:$L$16,AI$2,0)*$E967)</f>
        <v>23.460000000000004</v>
      </c>
      <c r="AJ967">
        <f>VLOOKUP($F967,'(참고)타워 스텟 가치'!$B$12:$L$16,AJ$2,0)+(VLOOKUP($F967,'(참고)타워 스텟 가치'!$B$12:$L$16,AJ$2,0)*$E967)</f>
        <v>0</v>
      </c>
      <c r="AK967">
        <f>VLOOKUP($F967,'(참고)타워 스텟 가치'!$B$12:$L$16,AK$2,0)+(VLOOKUP($F967,'(참고)타워 스텟 가치'!$B$12:$L$16,AK$2,0)*$E967)</f>
        <v>0</v>
      </c>
      <c r="AL967">
        <f>VLOOKUP($F967,'(참고)타워 스텟 가치'!$B$12:$L$16,AL$2,0)+(VLOOKUP($F967,'(참고)타워 스텟 가치'!$B$12:$L$16,AL$2,0)*$E967)</f>
        <v>109.48000000000002</v>
      </c>
      <c r="AM967">
        <f>SUM('스테이지별 몬스터 스텟'!AD967*'(참고)타워 스텟 가치'!$Q$17,'스테이지별 몬스터 스텟'!AE967*'(참고)타워 스텟 가치'!$R$17,'스테이지별 몬스터 스텟'!AF967*'(참고)타워 스텟 가치'!$S$17,'스테이지별 몬스터 스텟'!AG967*'(참고)타워 스텟 가치'!$T$17,'스테이지별 몬스터 스텟'!AH967*'(참고)타워 스텟 가치'!$U$17,'스테이지별 몬스터 스텟'!AI967*'(참고)타워 스텟 가치'!$V$17,'스테이지별 몬스터 스텟'!AJ967*'(참고)타워 스텟 가치'!$W$17,'스테이지별 몬스터 스텟'!AK967*'(참고)타워 스텟 가치'!$X$17,'스테이지별 몬스터 스텟'!AL967*'(참고)타워 스텟 가치'!$Y$17)</f>
        <v>593868.39500000002</v>
      </c>
      <c r="AN967">
        <v>3</v>
      </c>
    </row>
    <row r="968" spans="3:40" x14ac:dyDescent="0.3">
      <c r="C968">
        <v>4</v>
      </c>
      <c r="D968">
        <f t="shared" si="44"/>
        <v>193</v>
      </c>
      <c r="E968" s="52">
        <f>VLOOKUP(D968,'스테이지별 난이도 설정'!B:C,2,0)</f>
        <v>77.200000000000017</v>
      </c>
      <c r="F968" t="str">
        <f t="shared" si="45"/>
        <v>유니크</v>
      </c>
      <c r="G968">
        <f t="shared" si="46"/>
        <v>6</v>
      </c>
      <c r="H968">
        <f>VLOOKUP($F968,'(참고)타워 스텟 가치'!$B$2:$L$6,H$2,0)+(VLOOKUP($F968,'(참고)타워 스텟 가치'!$B$2:$L$6,H$2,0)*$E968)</f>
        <v>1979.4375000000005</v>
      </c>
      <c r="I968">
        <f>VLOOKUP($F968,'(참고)타워 스텟 가치'!$B$2:$L$6,I$2,0)+(VLOOKUP($F968,'(참고)타워 스텟 가치'!$B$2:$L$6,I$2,0)*$E968)</f>
        <v>395.8875000000001</v>
      </c>
      <c r="J968">
        <f>VLOOKUP($F968,'(참고)타워 스텟 가치'!$B$2:$L$6,J$2,0)+(VLOOKUP($F968,'(참고)타워 스텟 가치'!$B$2:$L$6,J$2,0)*$E968)</f>
        <v>391000.00000000006</v>
      </c>
      <c r="K968">
        <f>VLOOKUP($F968,'(참고)타워 스텟 가치'!$B$2:$L$6,K$2,0)+(VLOOKUP($F968,'(참고)타워 스텟 가치'!$B$2:$L$6,K$2,0)*$E968)</f>
        <v>7917.7500000000018</v>
      </c>
      <c r="L968">
        <f>VLOOKUP($F968,'(참고)타워 스텟 가치'!$B$2:$L$6,L$2,0)+(VLOOKUP($F968,'(참고)타워 스텟 가치'!$B$2:$L$6,L$2,0)*$E968)</f>
        <v>131.96250000000003</v>
      </c>
      <c r="M968">
        <f>VLOOKUP($F968,'(참고)타워 스텟 가치'!$B$2:$L$6,M$2,0)+(VLOOKUP($F968,'(참고)타워 스텟 가치'!$B$2:$L$6,M$2,0)*$E968)</f>
        <v>23.460000000000004</v>
      </c>
      <c r="N968">
        <f>VLOOKUP($F968,'(참고)타워 스텟 가치'!$B$2:$L$6,N$2,0)+(VLOOKUP($F968,'(참고)타워 스텟 가치'!$B$2:$L$6,N$2,0)*$E968)</f>
        <v>0</v>
      </c>
      <c r="O968">
        <f>VLOOKUP($F968,'(참고)타워 스텟 가치'!$B$2:$L$6,O$2,0)+(VLOOKUP($F968,'(참고)타워 스텟 가치'!$B$2:$L$6,O$2,0)*$E968)</f>
        <v>0</v>
      </c>
      <c r="P968">
        <f>VLOOKUP($F968,'(참고)타워 스텟 가치'!$B$2:$L$6,P$2,0)+(VLOOKUP($F968,'(참고)타워 스텟 가치'!$B$2:$L$6,P$2,0)*$E968)</f>
        <v>78.200000000000017</v>
      </c>
      <c r="Q968">
        <f>SUM('스테이지별 몬스터 스텟'!H968*'(참고)타워 스텟 가치'!$Q$17,'스테이지별 몬스터 스텟'!I968*'(참고)타워 스텟 가치'!$R$17,'스테이지별 몬스터 스텟'!J968*'(참고)타워 스텟 가치'!$S$17,'스테이지별 몬스터 스텟'!K968*'(참고)타워 스텟 가치'!$T$17,'스테이지별 몬스터 스텟'!L968*'(참고)타워 스텟 가치'!$U$17,'스테이지별 몬스터 스텟'!M968*'(참고)타워 스텟 가치'!$V$17,'스테이지별 몬스터 스텟'!N968*'(참고)타워 스텟 가치'!$W$17,'스테이지별 몬스터 스텟'!O968*'(참고)타워 스텟 가치'!$X$17,'스테이지별 몬스터 스텟'!P968*'(참고)타워 스텟 가치'!$Y$17)</f>
        <v>607331.9912500002</v>
      </c>
      <c r="R968">
        <v>1</v>
      </c>
      <c r="S968">
        <f>VLOOKUP($F968,'(참고)타워 스텟 가치'!$B$7:$L$11,S$2,0)+(VLOOKUP($F968,'(참고)타워 스텟 가치'!$B$7:$L$11,S$2,0)*$E968)</f>
        <v>659.81250000000011</v>
      </c>
      <c r="T968">
        <f>VLOOKUP($F968,'(참고)타워 스텟 가치'!$B$7:$L$11,T$2,0)+(VLOOKUP($F968,'(참고)타워 스텟 가치'!$B$7:$L$11,T$2,0)*$E968)</f>
        <v>1187.6625000000004</v>
      </c>
      <c r="U968">
        <f>VLOOKUP($F968,'(참고)타워 스텟 가치'!$B$7:$L$11,U$2,0)+(VLOOKUP($F968,'(참고)타워 스텟 가치'!$B$7:$L$11,U$2,0)*$E968)</f>
        <v>391000.00000000006</v>
      </c>
      <c r="V968">
        <f>VLOOKUP($F968,'(참고)타워 스텟 가치'!$B$7:$L$11,V$2,0)+(VLOOKUP($F968,'(참고)타워 스텟 가치'!$B$7:$L$11,V$2,0)*$E968)</f>
        <v>7917.7500000000018</v>
      </c>
      <c r="W968">
        <f>VLOOKUP($F968,'(참고)타워 스텟 가치'!$B$7:$L$11,W$2,0)+(VLOOKUP($F968,'(참고)타워 스텟 가치'!$B$7:$L$11,W$2,0)*$E968)</f>
        <v>131.96250000000003</v>
      </c>
      <c r="X968">
        <f>VLOOKUP($F968,'(참고)타워 스텟 가치'!$B$7:$L$11,X$2,0)+(VLOOKUP($F968,'(참고)타워 스텟 가치'!$B$7:$L$11,X$2,0)*$E968)</f>
        <v>23.460000000000004</v>
      </c>
      <c r="Y968">
        <f>VLOOKUP($F968,'(참고)타워 스텟 가치'!$B$7:$L$11,Y$2,0)+(VLOOKUP($F968,'(참고)타워 스텟 가치'!$B$7:$L$11,Y$2,0)*$E968)</f>
        <v>0</v>
      </c>
      <c r="Z968">
        <f>VLOOKUP($F968,'(참고)타워 스텟 가치'!$B$7:$L$11,Z$2,0)+(VLOOKUP($F968,'(참고)타워 스텟 가치'!$B$7:$L$11,Z$2,0)*$E968)</f>
        <v>0</v>
      </c>
      <c r="AA968">
        <f>VLOOKUP($F968,'(참고)타워 스텟 가치'!$B$7:$L$11,AA$2,0)+(VLOOKUP($F968,'(참고)타워 스텟 가치'!$B$7:$L$11,AA$2,0)*$E968)</f>
        <v>78.200000000000017</v>
      </c>
      <c r="AB968">
        <f>SUM('스테이지별 몬스터 스텟'!S968*'(참고)타워 스텟 가치'!$Q$17,'스테이지별 몬스터 스텟'!T968*'(참고)타워 스텟 가치'!$R$17,'스테이지별 몬스터 스텟'!U968*'(참고)타워 스텟 가치'!$S$17,'스테이지별 몬스터 스텟'!V968*'(참고)타워 스텟 가치'!$T$17,'스테이지별 몬스터 스텟'!W968*'(참고)타워 스텟 가치'!$U$17,'스테이지별 몬스터 스텟'!X968*'(참고)타워 스텟 가치'!$V$17,'스테이지별 몬스터 스텟'!Y968*'(참고)타워 스텟 가치'!$W$17,'스테이지별 몬스터 스텟'!Z968*'(참고)타워 스텟 가치'!$X$17,'스테이지별 몬스터 스텟'!AA968*'(참고)타워 스텟 가치'!$Y$17)</f>
        <v>605880.40375000017</v>
      </c>
      <c r="AC968">
        <v>2</v>
      </c>
      <c r="AD968">
        <f>VLOOKUP($F968,'(참고)타워 스텟 가치'!$B$12:$L$16,AD$2,0)+(VLOOKUP($F968,'(참고)타워 스텟 가치'!$B$12:$L$16,AD$2,0)*$E968)</f>
        <v>659.81250000000011</v>
      </c>
      <c r="AE968">
        <f>VLOOKUP($F968,'(참고)타워 스텟 가치'!$B$12:$L$16,AE$2,0)+(VLOOKUP($F968,'(참고)타워 스텟 가치'!$B$12:$L$16,AE$2,0)*$E968)</f>
        <v>791.7750000000002</v>
      </c>
      <c r="AF968">
        <f>VLOOKUP($F968,'(참고)타워 스텟 가치'!$B$12:$L$16,AF$2,0)+(VLOOKUP($F968,'(참고)타워 스텟 가치'!$B$12:$L$16,AF$2,0)*$E968)</f>
        <v>391000.00000000006</v>
      </c>
      <c r="AG968">
        <f>VLOOKUP($F968,'(참고)타워 스텟 가치'!$B$12:$L$16,AG$2,0)+(VLOOKUP($F968,'(참고)타워 스텟 가치'!$B$12:$L$16,AG$2,0)*$E968)</f>
        <v>3958.8750000000009</v>
      </c>
      <c r="AH968">
        <f>VLOOKUP($F968,'(참고)타워 스텟 가치'!$B$12:$L$16,AH$2,0)+(VLOOKUP($F968,'(참고)타워 스텟 가치'!$B$12:$L$16,AH$2,0)*$E968)</f>
        <v>131.96250000000003</v>
      </c>
      <c r="AI968">
        <f>VLOOKUP($F968,'(참고)타워 스텟 가치'!$B$12:$L$16,AI$2,0)+(VLOOKUP($F968,'(참고)타워 스텟 가치'!$B$12:$L$16,AI$2,0)*$E968)</f>
        <v>23.460000000000004</v>
      </c>
      <c r="AJ968">
        <f>VLOOKUP($F968,'(참고)타워 스텟 가치'!$B$12:$L$16,AJ$2,0)+(VLOOKUP($F968,'(참고)타워 스텟 가치'!$B$12:$L$16,AJ$2,0)*$E968)</f>
        <v>0</v>
      </c>
      <c r="AK968">
        <f>VLOOKUP($F968,'(참고)타워 스텟 가치'!$B$12:$L$16,AK$2,0)+(VLOOKUP($F968,'(참고)타워 스텟 가치'!$B$12:$L$16,AK$2,0)*$E968)</f>
        <v>0</v>
      </c>
      <c r="AL968">
        <f>VLOOKUP($F968,'(참고)타워 스텟 가치'!$B$12:$L$16,AL$2,0)+(VLOOKUP($F968,'(참고)타워 스텟 가치'!$B$12:$L$16,AL$2,0)*$E968)</f>
        <v>156.40000000000003</v>
      </c>
      <c r="AM968">
        <f>SUM('스테이지별 몬스터 스텟'!AD968*'(참고)타워 스텟 가치'!$Q$17,'스테이지별 몬스터 스텟'!AE968*'(참고)타워 스텟 가치'!$R$17,'스테이지별 몬스터 스텟'!AF968*'(참고)타워 스텟 가치'!$S$17,'스테이지별 몬스터 스텟'!AG968*'(참고)타워 스텟 가치'!$T$17,'스테이지별 몬스터 스텟'!AH968*'(참고)타워 스텟 가치'!$U$17,'스테이지별 몬스터 스텟'!AI968*'(참고)타워 스텟 가치'!$V$17,'스테이지별 몬스터 스텟'!AJ968*'(참고)타워 스텟 가치'!$W$17,'스테이지별 몬스터 스텟'!AK968*'(참고)타워 스텟 가치'!$X$17,'스테이지별 몬스터 스텟'!AL968*'(참고)타워 스텟 가치'!$Y$17)</f>
        <v>597525.22250000015</v>
      </c>
      <c r="AN968">
        <v>3</v>
      </c>
    </row>
    <row r="969" spans="3:40" x14ac:dyDescent="0.3">
      <c r="C969">
        <v>5</v>
      </c>
      <c r="D969">
        <f t="shared" si="44"/>
        <v>193</v>
      </c>
      <c r="E969" s="52">
        <f>VLOOKUP(D969,'스테이지별 난이도 설정'!B:C,2,0)</f>
        <v>77.200000000000017</v>
      </c>
      <c r="F969" t="str">
        <f t="shared" si="45"/>
        <v>스페셜</v>
      </c>
      <c r="G969">
        <f t="shared" si="46"/>
        <v>6</v>
      </c>
      <c r="H969">
        <f>VLOOKUP($F969,'(참고)타워 스텟 가치'!$B$2:$L$6,H$2,0)+(VLOOKUP($F969,'(참고)타워 스텟 가치'!$B$2:$L$6,H$2,0)*$E969)</f>
        <v>2969.1562500000005</v>
      </c>
      <c r="I969">
        <f>VLOOKUP($F969,'(참고)타워 스텟 가치'!$B$2:$L$6,I$2,0)+(VLOOKUP($F969,'(참고)타워 스텟 가치'!$B$2:$L$6,I$2,0)*$E969)</f>
        <v>593.83125000000018</v>
      </c>
      <c r="J969">
        <f>VLOOKUP($F969,'(참고)타워 스텟 가치'!$B$2:$L$6,J$2,0)+(VLOOKUP($F969,'(참고)타워 스텟 가치'!$B$2:$L$6,J$2,0)*$E969)</f>
        <v>391000.00000000006</v>
      </c>
      <c r="K969">
        <f>VLOOKUP($F969,'(참고)타워 스텟 가치'!$B$2:$L$6,K$2,0)+(VLOOKUP($F969,'(참고)타워 스텟 가치'!$B$2:$L$6,K$2,0)*$E969)</f>
        <v>11876.625000000002</v>
      </c>
      <c r="L969">
        <f>VLOOKUP($F969,'(참고)타워 스텟 가치'!$B$2:$L$6,L$2,0)+(VLOOKUP($F969,'(참고)타워 스텟 가치'!$B$2:$L$6,L$2,0)*$E969)</f>
        <v>197.94375000000005</v>
      </c>
      <c r="M969">
        <f>VLOOKUP($F969,'(참고)타워 스텟 가치'!$B$2:$L$6,M$2,0)+(VLOOKUP($F969,'(참고)타워 스텟 가치'!$B$2:$L$6,M$2,0)*$E969)</f>
        <v>23.460000000000004</v>
      </c>
      <c r="N969">
        <f>VLOOKUP($F969,'(참고)타워 스텟 가치'!$B$2:$L$6,N$2,0)+(VLOOKUP($F969,'(참고)타워 스텟 가치'!$B$2:$L$6,N$2,0)*$E969)</f>
        <v>0</v>
      </c>
      <c r="O969">
        <f>VLOOKUP($F969,'(참고)타워 스텟 가치'!$B$2:$L$6,O$2,0)+(VLOOKUP($F969,'(참고)타워 스텟 가치'!$B$2:$L$6,O$2,0)*$E969)</f>
        <v>0</v>
      </c>
      <c r="P969">
        <f>VLOOKUP($F969,'(참고)타워 스텟 가치'!$B$2:$L$6,P$2,0)+(VLOOKUP($F969,'(참고)타워 스텟 가치'!$B$2:$L$6,P$2,0)*$E969)</f>
        <v>78.200000000000017</v>
      </c>
      <c r="Q969">
        <f>SUM('스테이지별 몬스터 스텟'!H969*'(참고)타워 스텟 가치'!$Q$17,'스테이지별 몬스터 스텟'!I969*'(참고)타워 스텟 가치'!$R$17,'스테이지별 몬스터 스텟'!J969*'(참고)타워 스텟 가치'!$S$17,'스테이지별 몬스터 스텟'!K969*'(참고)타워 스텟 가치'!$T$17,'스테이지별 몬스터 스텟'!L969*'(참고)타워 스텟 가치'!$U$17,'스테이지별 몬스터 스텟'!M969*'(참고)타워 스텟 가치'!$V$17,'스테이지별 몬스터 스텟'!N969*'(참고)타워 스텟 가치'!$W$17,'스테이지별 몬스터 스텟'!O969*'(참고)타워 스텟 가치'!$X$17,'스테이지별 몬스터 스텟'!P969*'(참고)타워 스텟 가치'!$Y$17)</f>
        <v>617658.05687500001</v>
      </c>
      <c r="R969">
        <v>1</v>
      </c>
      <c r="S969">
        <f>VLOOKUP($F969,'(참고)타워 스텟 가치'!$B$7:$L$11,S$2,0)+(VLOOKUP($F969,'(참고)타워 스텟 가치'!$B$7:$L$11,S$2,0)*$E969)</f>
        <v>989.71875000000023</v>
      </c>
      <c r="T969">
        <f>VLOOKUP($F969,'(참고)타워 스텟 가치'!$B$7:$L$11,T$2,0)+(VLOOKUP($F969,'(참고)타워 스텟 가치'!$B$7:$L$11,T$2,0)*$E969)</f>
        <v>1781.4937500000003</v>
      </c>
      <c r="U969">
        <f>VLOOKUP($F969,'(참고)타워 스텟 가치'!$B$7:$L$11,U$2,0)+(VLOOKUP($F969,'(참고)타워 스텟 가치'!$B$7:$L$11,U$2,0)*$E969)</f>
        <v>391000.00000000006</v>
      </c>
      <c r="V969">
        <f>VLOOKUP($F969,'(참고)타워 스텟 가치'!$B$7:$L$11,V$2,0)+(VLOOKUP($F969,'(참고)타워 스텟 가치'!$B$7:$L$11,V$2,0)*$E969)</f>
        <v>11876.625000000002</v>
      </c>
      <c r="W969">
        <f>VLOOKUP($F969,'(참고)타워 스텟 가치'!$B$7:$L$11,W$2,0)+(VLOOKUP($F969,'(참고)타워 스텟 가치'!$B$7:$L$11,W$2,0)*$E969)</f>
        <v>197.94375000000005</v>
      </c>
      <c r="X969">
        <f>VLOOKUP($F969,'(참고)타워 스텟 가치'!$B$7:$L$11,X$2,0)+(VLOOKUP($F969,'(참고)타워 스텟 가치'!$B$7:$L$11,X$2,0)*$E969)</f>
        <v>23.460000000000004</v>
      </c>
      <c r="Y969">
        <f>VLOOKUP($F969,'(참고)타워 스텟 가치'!$B$7:$L$11,Y$2,0)+(VLOOKUP($F969,'(참고)타워 스텟 가치'!$B$7:$L$11,Y$2,0)*$E969)</f>
        <v>0</v>
      </c>
      <c r="Z969">
        <f>VLOOKUP($F969,'(참고)타워 스텟 가치'!$B$7:$L$11,Z$2,0)+(VLOOKUP($F969,'(참고)타워 스텟 가치'!$B$7:$L$11,Z$2,0)*$E969)</f>
        <v>0</v>
      </c>
      <c r="AA969">
        <f>VLOOKUP($F969,'(참고)타워 스텟 가치'!$B$7:$L$11,AA$2,0)+(VLOOKUP($F969,'(참고)타워 스텟 가치'!$B$7:$L$11,AA$2,0)*$E969)</f>
        <v>78.200000000000017</v>
      </c>
      <c r="AB969">
        <f>SUM('스테이지별 몬스터 스텟'!S969*'(참고)타워 스텟 가치'!$Q$17,'스테이지별 몬스터 스텟'!T969*'(참고)타워 스텟 가치'!$R$17,'스테이지별 몬스터 스텟'!U969*'(참고)타워 스텟 가치'!$S$17,'스테이지별 몬스터 스텟'!V969*'(참고)타워 스텟 가치'!$T$17,'스테이지별 몬스터 스텟'!W969*'(참고)타워 스텟 가치'!$U$17,'스테이지별 몬스터 스텟'!X969*'(참고)타워 스텟 가치'!$V$17,'스테이지별 몬스터 스텟'!Y969*'(참고)타워 스텟 가치'!$W$17,'스테이지별 몬스터 스텟'!Z969*'(참고)타워 스텟 가치'!$X$17,'스테이지별 몬스터 스텟'!AA969*'(참고)타워 스텟 가치'!$Y$17)</f>
        <v>615480.67562500003</v>
      </c>
      <c r="AC969">
        <v>2</v>
      </c>
      <c r="AD969">
        <f>VLOOKUP($F969,'(참고)타워 스텟 가치'!$B$12:$L$16,AD$2,0)+(VLOOKUP($F969,'(참고)타워 스텟 가치'!$B$12:$L$16,AD$2,0)*$E969)</f>
        <v>989.71875000000023</v>
      </c>
      <c r="AE969">
        <f>VLOOKUP($F969,'(참고)타워 스텟 가치'!$B$12:$L$16,AE$2,0)+(VLOOKUP($F969,'(참고)타워 스텟 가치'!$B$12:$L$16,AE$2,0)*$E969)</f>
        <v>1187.6625000000004</v>
      </c>
      <c r="AF969">
        <f>VLOOKUP($F969,'(참고)타워 스텟 가치'!$B$12:$L$16,AF$2,0)+(VLOOKUP($F969,'(참고)타워 스텟 가치'!$B$12:$L$16,AF$2,0)*$E969)</f>
        <v>391000.00000000006</v>
      </c>
      <c r="AG969">
        <f>VLOOKUP($F969,'(참고)타워 스텟 가치'!$B$12:$L$16,AG$2,0)+(VLOOKUP($F969,'(참고)타워 스텟 가치'!$B$12:$L$16,AG$2,0)*$E969)</f>
        <v>5938.3125000000009</v>
      </c>
      <c r="AH969">
        <f>VLOOKUP($F969,'(참고)타워 스텟 가치'!$B$12:$L$16,AH$2,0)+(VLOOKUP($F969,'(참고)타워 스텟 가치'!$B$12:$L$16,AH$2,0)*$E969)</f>
        <v>197.94375000000005</v>
      </c>
      <c r="AI969">
        <f>VLOOKUP($F969,'(참고)타워 스텟 가치'!$B$12:$L$16,AI$2,0)+(VLOOKUP($F969,'(참고)타워 스텟 가치'!$B$12:$L$16,AI$2,0)*$E969)</f>
        <v>23.460000000000004</v>
      </c>
      <c r="AJ969">
        <f>VLOOKUP($F969,'(참고)타워 스텟 가치'!$B$12:$L$16,AJ$2,0)+(VLOOKUP($F969,'(참고)타워 스텟 가치'!$B$12:$L$16,AJ$2,0)*$E969)</f>
        <v>0</v>
      </c>
      <c r="AK969">
        <f>VLOOKUP($F969,'(참고)타워 스텟 가치'!$B$12:$L$16,AK$2,0)+(VLOOKUP($F969,'(참고)타워 스텟 가치'!$B$12:$L$16,AK$2,0)*$E969)</f>
        <v>0</v>
      </c>
      <c r="AL969">
        <f>VLOOKUP($F969,'(참고)타워 스텟 가치'!$B$12:$L$16,AL$2,0)+(VLOOKUP($F969,'(참고)타워 스텟 가치'!$B$12:$L$16,AL$2,0)*$E969)</f>
        <v>156.40000000000003</v>
      </c>
      <c r="AM969">
        <f>SUM('스테이지별 몬스터 스텟'!AD969*'(참고)타워 스텟 가치'!$Q$17,'스테이지별 몬스터 스텟'!AE969*'(참고)타워 스텟 가치'!$R$17,'스테이지별 몬스터 스텟'!AF969*'(참고)타워 스텟 가치'!$S$17,'스테이지별 몬스터 스텟'!AG969*'(참고)타워 스텟 가치'!$T$17,'스테이지별 몬스터 스텟'!AH969*'(참고)타워 스텟 가치'!$U$17,'스테이지별 몬스터 스텟'!AI969*'(참고)타워 스텟 가치'!$V$17,'스테이지별 몬스터 스텟'!AJ969*'(참고)타워 스텟 가치'!$W$17,'스테이지별 몬스터 스텟'!AK969*'(참고)타워 스텟 가치'!$X$17,'스테이지별 몬스터 스텟'!AL969*'(참고)타워 스텟 가치'!$Y$17)</f>
        <v>602869.7037500001</v>
      </c>
      <c r="AN969">
        <v>3</v>
      </c>
    </row>
    <row r="970" spans="3:40" x14ac:dyDescent="0.3">
      <c r="C970">
        <v>1</v>
      </c>
      <c r="D970">
        <f t="shared" si="44"/>
        <v>194</v>
      </c>
      <c r="E970" s="52">
        <f>VLOOKUP(D970,'스테이지별 난이도 설정'!B:C,2,0)</f>
        <v>77.600000000000023</v>
      </c>
      <c r="F970" t="str">
        <f t="shared" si="45"/>
        <v>일반</v>
      </c>
      <c r="G970">
        <f t="shared" si="46"/>
        <v>6</v>
      </c>
      <c r="H970">
        <f>VLOOKUP($F970,'(참고)타워 스텟 가치'!$B$2:$L$6,H$2,0)+(VLOOKUP($F970,'(참고)타워 스텟 가치'!$B$2:$L$6,H$2,0)*$E970)</f>
        <v>589.50000000000023</v>
      </c>
      <c r="I970">
        <f>VLOOKUP($F970,'(참고)타워 스텟 가치'!$B$2:$L$6,I$2,0)+(VLOOKUP($F970,'(참고)타워 스텟 가치'!$B$2:$L$6,I$2,0)*$E970)</f>
        <v>117.90000000000003</v>
      </c>
      <c r="J970">
        <f>VLOOKUP($F970,'(참고)타워 스텟 가치'!$B$2:$L$6,J$2,0)+(VLOOKUP($F970,'(참고)타워 스텟 가치'!$B$2:$L$6,J$2,0)*$E970)</f>
        <v>393000.00000000012</v>
      </c>
      <c r="K970">
        <f>VLOOKUP($F970,'(참고)타워 스텟 가치'!$B$2:$L$6,K$2,0)+(VLOOKUP($F970,'(참고)타워 스텟 가치'!$B$2:$L$6,K$2,0)*$E970)</f>
        <v>2358.0000000000009</v>
      </c>
      <c r="L970">
        <f>VLOOKUP($F970,'(참고)타워 스텟 가치'!$B$2:$L$6,L$2,0)+(VLOOKUP($F970,'(참고)타워 스텟 가치'!$B$2:$L$6,L$2,0)*$E970)</f>
        <v>39.300000000000011</v>
      </c>
      <c r="M970">
        <f>VLOOKUP($F970,'(참고)타워 스텟 가치'!$B$2:$L$6,M$2,0)+(VLOOKUP($F970,'(참고)타워 스텟 가치'!$B$2:$L$6,M$2,0)*$E970)</f>
        <v>23.580000000000005</v>
      </c>
      <c r="N970">
        <f>VLOOKUP($F970,'(참고)타워 스텟 가치'!$B$2:$L$6,N$2,0)+(VLOOKUP($F970,'(참고)타워 스텟 가치'!$B$2:$L$6,N$2,0)*$E970)</f>
        <v>0</v>
      </c>
      <c r="O970">
        <f>VLOOKUP($F970,'(참고)타워 스텟 가치'!$B$2:$L$6,O$2,0)+(VLOOKUP($F970,'(참고)타워 스텟 가치'!$B$2:$L$6,O$2,0)*$E970)</f>
        <v>0</v>
      </c>
      <c r="P970">
        <f>VLOOKUP($F970,'(참고)타워 스텟 가치'!$B$2:$L$6,P$2,0)+(VLOOKUP($F970,'(참고)타워 스텟 가치'!$B$2:$L$6,P$2,0)*$E970)</f>
        <v>55.020000000000017</v>
      </c>
      <c r="Q970">
        <f>SUM('스테이지별 몬스터 스텟'!H970*'(참고)타워 스텟 가치'!$Q$17,'스테이지별 몬스터 스텟'!I970*'(참고)타워 스텟 가치'!$R$17,'스테이지별 몬스터 스텟'!J970*'(참고)타워 스텟 가치'!$S$17,'스테이지별 몬스터 스텟'!K970*'(참고)타워 스텟 가치'!$T$17,'스테이지별 몬스터 스텟'!L970*'(참고)타워 스텟 가치'!$U$17,'스테이지별 몬스터 스텟'!M970*'(참고)타워 스텟 가치'!$V$17,'스테이지별 몬스터 스텟'!N970*'(참고)타워 스텟 가치'!$W$17,'스테이지별 몬스터 스텟'!O970*'(참고)타워 스텟 가치'!$X$17,'스테이지별 몬스터 스텟'!P970*'(참고)타워 스텟 가치'!$Y$17)</f>
        <v>595784.07000000018</v>
      </c>
      <c r="R970">
        <v>1</v>
      </c>
      <c r="S970">
        <f>VLOOKUP($F970,'(참고)타워 스텟 가치'!$B$7:$L$11,S$2,0)+(VLOOKUP($F970,'(참고)타워 스텟 가치'!$B$7:$L$11,S$2,0)*$E970)</f>
        <v>196.50000000000006</v>
      </c>
      <c r="T970">
        <f>VLOOKUP($F970,'(참고)타워 스텟 가치'!$B$7:$L$11,T$2,0)+(VLOOKUP($F970,'(참고)타워 스텟 가치'!$B$7:$L$11,T$2,0)*$E970)</f>
        <v>353.7000000000001</v>
      </c>
      <c r="U970">
        <f>VLOOKUP($F970,'(참고)타워 스텟 가치'!$B$7:$L$11,U$2,0)+(VLOOKUP($F970,'(참고)타워 스텟 가치'!$B$7:$L$11,U$2,0)*$E970)</f>
        <v>393000.00000000012</v>
      </c>
      <c r="V970">
        <f>VLOOKUP($F970,'(참고)타워 스텟 가치'!$B$7:$L$11,V$2,0)+(VLOOKUP($F970,'(참고)타워 스텟 가치'!$B$7:$L$11,V$2,0)*$E970)</f>
        <v>2358.0000000000009</v>
      </c>
      <c r="W970">
        <f>VLOOKUP($F970,'(참고)타워 스텟 가치'!$B$7:$L$11,W$2,0)+(VLOOKUP($F970,'(참고)타워 스텟 가치'!$B$7:$L$11,W$2,0)*$E970)</f>
        <v>39.300000000000011</v>
      </c>
      <c r="X970">
        <f>VLOOKUP($F970,'(참고)타워 스텟 가치'!$B$7:$L$11,X$2,0)+(VLOOKUP($F970,'(참고)타워 스텟 가치'!$B$7:$L$11,X$2,0)*$E970)</f>
        <v>23.580000000000005</v>
      </c>
      <c r="Y970">
        <f>VLOOKUP($F970,'(참고)타워 스텟 가치'!$B$7:$L$11,Y$2,0)+(VLOOKUP($F970,'(참고)타워 스텟 가치'!$B$7:$L$11,Y$2,0)*$E970)</f>
        <v>0</v>
      </c>
      <c r="Z970">
        <f>VLOOKUP($F970,'(참고)타워 스텟 가치'!$B$7:$L$11,Z$2,0)+(VLOOKUP($F970,'(참고)타워 스텟 가치'!$B$7:$L$11,Z$2,0)*$E970)</f>
        <v>0</v>
      </c>
      <c r="AA970">
        <f>VLOOKUP($F970,'(참고)타워 스텟 가치'!$B$7:$L$11,AA$2,0)+(VLOOKUP($F970,'(참고)타워 스텟 가치'!$B$7:$L$11,AA$2,0)*$E970)</f>
        <v>55.020000000000017</v>
      </c>
      <c r="AB970">
        <f>SUM('스테이지별 몬스터 스텟'!S970*'(참고)타워 스텟 가치'!$Q$17,'스테이지별 몬스터 스텟'!T970*'(참고)타워 스텟 가치'!$R$17,'스테이지별 몬스터 스텟'!U970*'(참고)타워 스텟 가치'!$S$17,'스테이지별 몬스터 스텟'!V970*'(참고)타워 스텟 가치'!$T$17,'스테이지별 몬스터 스텟'!W970*'(참고)타워 스텟 가치'!$U$17,'스테이지별 몬스터 스텟'!X970*'(참고)타워 스텟 가치'!$V$17,'스테이지별 몬스터 스텟'!Y970*'(참고)타워 스텟 가치'!$W$17,'스테이지별 몬스터 스텟'!Z970*'(참고)타워 스텟 가치'!$X$17,'스테이지별 몬스터 스텟'!AA970*'(참고)타워 스텟 가치'!$Y$17)</f>
        <v>595351.77000000025</v>
      </c>
      <c r="AC970">
        <v>2</v>
      </c>
      <c r="AD970">
        <f>VLOOKUP($F970,'(참고)타워 스텟 가치'!$B$12:$L$16,AD$2,0)+(VLOOKUP($F970,'(참고)타워 스텟 가치'!$B$12:$L$16,AD$2,0)*$E970)</f>
        <v>196.50000000000006</v>
      </c>
      <c r="AE970">
        <f>VLOOKUP($F970,'(참고)타워 스텟 가치'!$B$12:$L$16,AE$2,0)+(VLOOKUP($F970,'(참고)타워 스텟 가치'!$B$12:$L$16,AE$2,0)*$E970)</f>
        <v>235.80000000000007</v>
      </c>
      <c r="AF970">
        <f>VLOOKUP($F970,'(참고)타워 스텟 가치'!$B$12:$L$16,AF$2,0)+(VLOOKUP($F970,'(참고)타워 스텟 가치'!$B$12:$L$16,AF$2,0)*$E970)</f>
        <v>393000.00000000012</v>
      </c>
      <c r="AG970">
        <f>VLOOKUP($F970,'(참고)타워 스텟 가치'!$B$12:$L$16,AG$2,0)+(VLOOKUP($F970,'(참고)타워 스텟 가치'!$B$12:$L$16,AG$2,0)*$E970)</f>
        <v>1179.0000000000005</v>
      </c>
      <c r="AH970">
        <f>VLOOKUP($F970,'(참고)타워 스텟 가치'!$B$12:$L$16,AH$2,0)+(VLOOKUP($F970,'(참고)타워 스텟 가치'!$B$12:$L$16,AH$2,0)*$E970)</f>
        <v>39.300000000000011</v>
      </c>
      <c r="AI970">
        <f>VLOOKUP($F970,'(참고)타워 스텟 가치'!$B$12:$L$16,AI$2,0)+(VLOOKUP($F970,'(참고)타워 스텟 가치'!$B$12:$L$16,AI$2,0)*$E970)</f>
        <v>23.580000000000005</v>
      </c>
      <c r="AJ970">
        <f>VLOOKUP($F970,'(참고)타워 스텟 가치'!$B$12:$L$16,AJ$2,0)+(VLOOKUP($F970,'(참고)타워 스텟 가치'!$B$12:$L$16,AJ$2,0)*$E970)</f>
        <v>0</v>
      </c>
      <c r="AK970">
        <f>VLOOKUP($F970,'(참고)타워 스텟 가치'!$B$12:$L$16,AK$2,0)+(VLOOKUP($F970,'(참고)타워 스텟 가치'!$B$12:$L$16,AK$2,0)*$E970)</f>
        <v>0</v>
      </c>
      <c r="AL970">
        <f>VLOOKUP($F970,'(참고)타워 스텟 가치'!$B$12:$L$16,AL$2,0)+(VLOOKUP($F970,'(참고)타워 스텟 가치'!$B$12:$L$16,AL$2,0)*$E970)</f>
        <v>110.04000000000003</v>
      </c>
      <c r="AM970">
        <f>SUM('스테이지별 몬스터 스텟'!AD970*'(참고)타워 스텟 가치'!$Q$17,'스테이지별 몬스터 스텟'!AE970*'(참고)타워 스텟 가치'!$R$17,'스테이지별 몬스터 스텟'!AF970*'(참고)타워 스텟 가치'!$S$17,'스테이지별 몬스터 스텟'!AG970*'(참고)타워 스텟 가치'!$T$17,'스테이지별 몬스터 스텟'!AH970*'(참고)타워 스텟 가치'!$U$17,'스테이지별 몬스터 스텟'!AI970*'(참고)타워 스텟 가치'!$V$17,'스테이지별 몬스터 스텟'!AJ970*'(참고)타워 스텟 가치'!$W$17,'스테이지별 몬스터 스텟'!AK970*'(참고)타워 스텟 가치'!$X$17,'스테이지별 몬스터 스텟'!AL970*'(참고)타워 스텟 가치'!$Y$17)</f>
        <v>592926.96000000008</v>
      </c>
      <c r="AN970">
        <v>3</v>
      </c>
    </row>
    <row r="971" spans="3:40" x14ac:dyDescent="0.3">
      <c r="C971">
        <v>2</v>
      </c>
      <c r="D971">
        <f t="shared" si="44"/>
        <v>194</v>
      </c>
      <c r="E971" s="52">
        <f>VLOOKUP(D971,'스테이지별 난이도 설정'!B:C,2,0)</f>
        <v>77.600000000000023</v>
      </c>
      <c r="F971" t="str">
        <f t="shared" si="45"/>
        <v>레어</v>
      </c>
      <c r="G971">
        <f t="shared" si="46"/>
        <v>6</v>
      </c>
      <c r="H971">
        <f>VLOOKUP($F971,'(참고)타워 스텟 가치'!$B$2:$L$6,H$2,0)+(VLOOKUP($F971,'(참고)타워 스텟 가치'!$B$2:$L$6,H$2,0)*$E971)</f>
        <v>884.25000000000023</v>
      </c>
      <c r="I971">
        <f>VLOOKUP($F971,'(참고)타워 스텟 가치'!$B$2:$L$6,I$2,0)+(VLOOKUP($F971,'(참고)타워 스텟 가치'!$B$2:$L$6,I$2,0)*$E971)</f>
        <v>176.85000000000005</v>
      </c>
      <c r="J971">
        <f>VLOOKUP($F971,'(참고)타워 스텟 가치'!$B$2:$L$6,J$2,0)+(VLOOKUP($F971,'(참고)타워 스텟 가치'!$B$2:$L$6,J$2,0)*$E971)</f>
        <v>393000.00000000012</v>
      </c>
      <c r="K971">
        <f>VLOOKUP($F971,'(참고)타워 스텟 가치'!$B$2:$L$6,K$2,0)+(VLOOKUP($F971,'(참고)타워 스텟 가치'!$B$2:$L$6,K$2,0)*$E971)</f>
        <v>3537.0000000000009</v>
      </c>
      <c r="L971">
        <f>VLOOKUP($F971,'(참고)타워 스텟 가치'!$B$2:$L$6,L$2,0)+(VLOOKUP($F971,'(참고)타워 스텟 가치'!$B$2:$L$6,L$2,0)*$E971)</f>
        <v>58.950000000000017</v>
      </c>
      <c r="M971">
        <f>VLOOKUP($F971,'(참고)타워 스텟 가치'!$B$2:$L$6,M$2,0)+(VLOOKUP($F971,'(참고)타워 스텟 가치'!$B$2:$L$6,M$2,0)*$E971)</f>
        <v>23.580000000000005</v>
      </c>
      <c r="N971">
        <f>VLOOKUP($F971,'(참고)타워 스텟 가치'!$B$2:$L$6,N$2,0)+(VLOOKUP($F971,'(참고)타워 스텟 가치'!$B$2:$L$6,N$2,0)*$E971)</f>
        <v>0</v>
      </c>
      <c r="O971">
        <f>VLOOKUP($F971,'(참고)타워 스텟 가치'!$B$2:$L$6,O$2,0)+(VLOOKUP($F971,'(참고)타워 스텟 가치'!$B$2:$L$6,O$2,0)*$E971)</f>
        <v>0</v>
      </c>
      <c r="P971">
        <f>VLOOKUP($F971,'(참고)타워 스텟 가치'!$B$2:$L$6,P$2,0)+(VLOOKUP($F971,'(참고)타워 스텟 가치'!$B$2:$L$6,P$2,0)*$E971)</f>
        <v>55.020000000000017</v>
      </c>
      <c r="Q971">
        <f>SUM('스테이지별 몬스터 스텟'!H971*'(참고)타워 스텟 가치'!$Q$17,'스테이지별 몬스터 스텟'!I971*'(참고)타워 스텟 가치'!$R$17,'스테이지별 몬스터 스텟'!J971*'(참고)타워 스텟 가치'!$S$17,'스테이지별 몬스터 스텟'!K971*'(참고)타워 스텟 가치'!$T$17,'스테이지별 몬스터 스텟'!L971*'(참고)타워 스텟 가치'!$U$17,'스테이지별 몬스터 스텟'!M971*'(참고)타워 스텟 가치'!$V$17,'스테이지별 몬스터 스텟'!N971*'(참고)타워 스텟 가치'!$W$17,'스테이지별 몬스터 스텟'!O971*'(참고)타워 스텟 가치'!$X$17,'스테이지별 몬스터 스텟'!P971*'(참고)타워 스텟 가치'!$Y$17)</f>
        <v>598859.29500000027</v>
      </c>
      <c r="R971">
        <v>1</v>
      </c>
      <c r="S971">
        <f>VLOOKUP($F971,'(참고)타워 스텟 가치'!$B$7:$L$11,S$2,0)+(VLOOKUP($F971,'(참고)타워 스텟 가치'!$B$7:$L$11,S$2,0)*$E971)</f>
        <v>294.75000000000011</v>
      </c>
      <c r="T971">
        <f>VLOOKUP($F971,'(참고)타워 스텟 가치'!$B$7:$L$11,T$2,0)+(VLOOKUP($F971,'(참고)타워 스텟 가치'!$B$7:$L$11,T$2,0)*$E971)</f>
        <v>530.55000000000018</v>
      </c>
      <c r="U971">
        <f>VLOOKUP($F971,'(참고)타워 스텟 가치'!$B$7:$L$11,U$2,0)+(VLOOKUP($F971,'(참고)타워 스텟 가치'!$B$7:$L$11,U$2,0)*$E971)</f>
        <v>393000.00000000012</v>
      </c>
      <c r="V971">
        <f>VLOOKUP($F971,'(참고)타워 스텟 가치'!$B$7:$L$11,V$2,0)+(VLOOKUP($F971,'(참고)타워 스텟 가치'!$B$7:$L$11,V$2,0)*$E971)</f>
        <v>3537.0000000000009</v>
      </c>
      <c r="W971">
        <f>VLOOKUP($F971,'(참고)타워 스텟 가치'!$B$7:$L$11,W$2,0)+(VLOOKUP($F971,'(참고)타워 스텟 가치'!$B$7:$L$11,W$2,0)*$E971)</f>
        <v>58.950000000000017</v>
      </c>
      <c r="X971">
        <f>VLOOKUP($F971,'(참고)타워 스텟 가치'!$B$7:$L$11,X$2,0)+(VLOOKUP($F971,'(참고)타워 스텟 가치'!$B$7:$L$11,X$2,0)*$E971)</f>
        <v>23.580000000000005</v>
      </c>
      <c r="Y971">
        <f>VLOOKUP($F971,'(참고)타워 스텟 가치'!$B$7:$L$11,Y$2,0)+(VLOOKUP($F971,'(참고)타워 스텟 가치'!$B$7:$L$11,Y$2,0)*$E971)</f>
        <v>0</v>
      </c>
      <c r="Z971">
        <f>VLOOKUP($F971,'(참고)타워 스텟 가치'!$B$7:$L$11,Z$2,0)+(VLOOKUP($F971,'(참고)타워 스텟 가치'!$B$7:$L$11,Z$2,0)*$E971)</f>
        <v>0</v>
      </c>
      <c r="AA971">
        <f>VLOOKUP($F971,'(참고)타워 스텟 가치'!$B$7:$L$11,AA$2,0)+(VLOOKUP($F971,'(참고)타워 스텟 가치'!$B$7:$L$11,AA$2,0)*$E971)</f>
        <v>55.020000000000017</v>
      </c>
      <c r="AB971">
        <f>SUM('스테이지별 몬스터 스텟'!S971*'(참고)타워 스텟 가치'!$Q$17,'스테이지별 몬스터 스텟'!T971*'(참고)타워 스텟 가치'!$R$17,'스테이지별 몬스터 스텟'!U971*'(참고)타워 스텟 가치'!$S$17,'스테이지별 몬스터 스텟'!V971*'(참고)타워 스텟 가치'!$T$17,'스테이지별 몬스터 스텟'!W971*'(참고)타워 스텟 가치'!$U$17,'스테이지별 몬스터 스텟'!X971*'(참고)타워 스텟 가치'!$V$17,'스테이지별 몬스터 스텟'!Y971*'(참고)타워 스텟 가치'!$W$17,'스테이지별 몬스터 스텟'!Z971*'(참고)타워 스텟 가치'!$X$17,'스테이지별 몬스터 스텟'!AA971*'(참고)타워 스텟 가치'!$Y$17)</f>
        <v>598210.8450000002</v>
      </c>
      <c r="AC971">
        <v>2</v>
      </c>
      <c r="AD971">
        <f>VLOOKUP($F971,'(참고)타워 스텟 가치'!$B$12:$L$16,AD$2,0)+(VLOOKUP($F971,'(참고)타워 스텟 가치'!$B$12:$L$16,AD$2,0)*$E971)</f>
        <v>294.75000000000011</v>
      </c>
      <c r="AE971">
        <f>VLOOKUP($F971,'(참고)타워 스텟 가치'!$B$12:$L$16,AE$2,0)+(VLOOKUP($F971,'(참고)타워 스텟 가치'!$B$12:$L$16,AE$2,0)*$E971)</f>
        <v>353.7000000000001</v>
      </c>
      <c r="AF971">
        <f>VLOOKUP($F971,'(참고)타워 스텟 가치'!$B$12:$L$16,AF$2,0)+(VLOOKUP($F971,'(참고)타워 스텟 가치'!$B$12:$L$16,AF$2,0)*$E971)</f>
        <v>393000.00000000012</v>
      </c>
      <c r="AG971">
        <f>VLOOKUP($F971,'(참고)타워 스텟 가치'!$B$12:$L$16,AG$2,0)+(VLOOKUP($F971,'(참고)타워 스텟 가치'!$B$12:$L$16,AG$2,0)*$E971)</f>
        <v>1768.5000000000005</v>
      </c>
      <c r="AH971">
        <f>VLOOKUP($F971,'(참고)타워 스텟 가치'!$B$12:$L$16,AH$2,0)+(VLOOKUP($F971,'(참고)타워 스텟 가치'!$B$12:$L$16,AH$2,0)*$E971)</f>
        <v>58.950000000000017</v>
      </c>
      <c r="AI971">
        <f>VLOOKUP($F971,'(참고)타워 스텟 가치'!$B$12:$L$16,AI$2,0)+(VLOOKUP($F971,'(참고)타워 스텟 가치'!$B$12:$L$16,AI$2,0)*$E971)</f>
        <v>23.580000000000005</v>
      </c>
      <c r="AJ971">
        <f>VLOOKUP($F971,'(참고)타워 스텟 가치'!$B$12:$L$16,AJ$2,0)+(VLOOKUP($F971,'(참고)타워 스텟 가치'!$B$12:$L$16,AJ$2,0)*$E971)</f>
        <v>0</v>
      </c>
      <c r="AK971">
        <f>VLOOKUP($F971,'(참고)타워 스텟 가치'!$B$12:$L$16,AK$2,0)+(VLOOKUP($F971,'(참고)타워 스텟 가치'!$B$12:$L$16,AK$2,0)*$E971)</f>
        <v>0</v>
      </c>
      <c r="AL971">
        <f>VLOOKUP($F971,'(참고)타워 스텟 가치'!$B$12:$L$16,AL$2,0)+(VLOOKUP($F971,'(참고)타워 스텟 가치'!$B$12:$L$16,AL$2,0)*$E971)</f>
        <v>110.04000000000003</v>
      </c>
      <c r="AM971">
        <f>SUM('스테이지별 몬스터 스텟'!AD971*'(참고)타워 스텟 가치'!$Q$17,'스테이지별 몬스터 스텟'!AE971*'(참고)타워 스텟 가치'!$R$17,'스테이지별 몬스터 스텟'!AF971*'(참고)타워 스텟 가치'!$S$17,'스테이지별 몬스터 스텟'!AG971*'(참고)타워 스텟 가치'!$T$17,'스테이지별 몬스터 스텟'!AH971*'(참고)타워 스텟 가치'!$U$17,'스테이지별 몬스터 스텟'!AI971*'(참고)타워 스텟 가치'!$V$17,'스테이지별 몬스터 스텟'!AJ971*'(참고)타워 스텟 가치'!$W$17,'스테이지별 몬스터 스텟'!AK971*'(참고)타워 스텟 가치'!$X$17,'스테이지별 몬스터 스텟'!AL971*'(참고)타워 스텟 가치'!$Y$17)</f>
        <v>594518.61000000022</v>
      </c>
      <c r="AN971">
        <v>3</v>
      </c>
    </row>
    <row r="972" spans="3:40" x14ac:dyDescent="0.3">
      <c r="C972">
        <v>3</v>
      </c>
      <c r="D972">
        <f t="shared" si="44"/>
        <v>194</v>
      </c>
      <c r="E972" s="52">
        <f>VLOOKUP(D972,'스테이지별 난이도 설정'!B:C,2,0)</f>
        <v>77.600000000000023</v>
      </c>
      <c r="F972" t="str">
        <f t="shared" si="45"/>
        <v>에픽</v>
      </c>
      <c r="G972">
        <f t="shared" si="46"/>
        <v>6</v>
      </c>
      <c r="H972">
        <f>VLOOKUP($F972,'(참고)타워 스텟 가치'!$B$2:$L$6,H$2,0)+(VLOOKUP($F972,'(참고)타워 스텟 가치'!$B$2:$L$6,H$2,0)*$E972)</f>
        <v>1326.3750000000005</v>
      </c>
      <c r="I972">
        <f>VLOOKUP($F972,'(참고)타워 스텟 가치'!$B$2:$L$6,I$2,0)+(VLOOKUP($F972,'(참고)타워 스텟 가치'!$B$2:$L$6,I$2,0)*$E972)</f>
        <v>265.27500000000009</v>
      </c>
      <c r="J972">
        <f>VLOOKUP($F972,'(참고)타워 스텟 가치'!$B$2:$L$6,J$2,0)+(VLOOKUP($F972,'(참고)타워 스텟 가치'!$B$2:$L$6,J$2,0)*$E972)</f>
        <v>393000.00000000012</v>
      </c>
      <c r="K972">
        <f>VLOOKUP($F972,'(참고)타워 스텟 가치'!$B$2:$L$6,K$2,0)+(VLOOKUP($F972,'(참고)타워 스텟 가치'!$B$2:$L$6,K$2,0)*$E972)</f>
        <v>5305.5000000000018</v>
      </c>
      <c r="L972">
        <f>VLOOKUP($F972,'(참고)타워 스텟 가치'!$B$2:$L$6,L$2,0)+(VLOOKUP($F972,'(참고)타워 스텟 가치'!$B$2:$L$6,L$2,0)*$E972)</f>
        <v>88.425000000000026</v>
      </c>
      <c r="M972">
        <f>VLOOKUP($F972,'(참고)타워 스텟 가치'!$B$2:$L$6,M$2,0)+(VLOOKUP($F972,'(참고)타워 스텟 가치'!$B$2:$L$6,M$2,0)*$E972)</f>
        <v>23.580000000000005</v>
      </c>
      <c r="N972">
        <f>VLOOKUP($F972,'(참고)타워 스텟 가치'!$B$2:$L$6,N$2,0)+(VLOOKUP($F972,'(참고)타워 스텟 가치'!$B$2:$L$6,N$2,0)*$E972)</f>
        <v>0</v>
      </c>
      <c r="O972">
        <f>VLOOKUP($F972,'(참고)타워 스텟 가치'!$B$2:$L$6,O$2,0)+(VLOOKUP($F972,'(참고)타워 스텟 가치'!$B$2:$L$6,O$2,0)*$E972)</f>
        <v>0</v>
      </c>
      <c r="P972">
        <f>VLOOKUP($F972,'(참고)타워 스텟 가치'!$B$2:$L$6,P$2,0)+(VLOOKUP($F972,'(참고)타워 스텟 가치'!$B$2:$L$6,P$2,0)*$E972)</f>
        <v>55.020000000000017</v>
      </c>
      <c r="Q972">
        <f>SUM('스테이지별 몬스터 스텟'!H972*'(참고)타워 스텟 가치'!$Q$17,'스테이지별 몬스터 스텟'!I972*'(참고)타워 스텟 가치'!$R$17,'스테이지별 몬스터 스텟'!J972*'(참고)타워 스텟 가치'!$S$17,'스테이지별 몬스터 스텟'!K972*'(참고)타워 스텟 가치'!$T$17,'스테이지별 몬스터 스텟'!L972*'(참고)타워 스텟 가치'!$U$17,'스테이지별 몬스터 스텟'!M972*'(참고)타워 스텟 가치'!$V$17,'스테이지별 몬스터 스텟'!N972*'(참고)타워 스텟 가치'!$W$17,'스테이지별 몬스터 스텟'!O972*'(참고)타워 스텟 가치'!$X$17,'스테이지별 몬스터 스텟'!P972*'(참고)타워 스텟 가치'!$Y$17)</f>
        <v>603472.13250000018</v>
      </c>
      <c r="R972">
        <v>1</v>
      </c>
      <c r="S972">
        <f>VLOOKUP($F972,'(참고)타워 스텟 가치'!$B$7:$L$11,S$2,0)+(VLOOKUP($F972,'(참고)타워 스텟 가치'!$B$7:$L$11,S$2,0)*$E972)</f>
        <v>442.12500000000011</v>
      </c>
      <c r="T972">
        <f>VLOOKUP($F972,'(참고)타워 스텟 가치'!$B$7:$L$11,T$2,0)+(VLOOKUP($F972,'(참고)타워 스텟 가치'!$B$7:$L$11,T$2,0)*$E972)</f>
        <v>795.82500000000027</v>
      </c>
      <c r="U972">
        <f>VLOOKUP($F972,'(참고)타워 스텟 가치'!$B$7:$L$11,U$2,0)+(VLOOKUP($F972,'(참고)타워 스텟 가치'!$B$7:$L$11,U$2,0)*$E972)</f>
        <v>393000.00000000012</v>
      </c>
      <c r="V972">
        <f>VLOOKUP($F972,'(참고)타워 스텟 가치'!$B$7:$L$11,V$2,0)+(VLOOKUP($F972,'(참고)타워 스텟 가치'!$B$7:$L$11,V$2,0)*$E972)</f>
        <v>5305.5000000000018</v>
      </c>
      <c r="W972">
        <f>VLOOKUP($F972,'(참고)타워 스텟 가치'!$B$7:$L$11,W$2,0)+(VLOOKUP($F972,'(참고)타워 스텟 가치'!$B$7:$L$11,W$2,0)*$E972)</f>
        <v>88.425000000000026</v>
      </c>
      <c r="X972">
        <f>VLOOKUP($F972,'(참고)타워 스텟 가치'!$B$7:$L$11,X$2,0)+(VLOOKUP($F972,'(참고)타워 스텟 가치'!$B$7:$L$11,X$2,0)*$E972)</f>
        <v>23.580000000000005</v>
      </c>
      <c r="Y972">
        <f>VLOOKUP($F972,'(참고)타워 스텟 가치'!$B$7:$L$11,Y$2,0)+(VLOOKUP($F972,'(참고)타워 스텟 가치'!$B$7:$L$11,Y$2,0)*$E972)</f>
        <v>0</v>
      </c>
      <c r="Z972">
        <f>VLOOKUP($F972,'(참고)타워 스텟 가치'!$B$7:$L$11,Z$2,0)+(VLOOKUP($F972,'(참고)타워 스텟 가치'!$B$7:$L$11,Z$2,0)*$E972)</f>
        <v>0</v>
      </c>
      <c r="AA972">
        <f>VLOOKUP($F972,'(참고)타워 스텟 가치'!$B$7:$L$11,AA$2,0)+(VLOOKUP($F972,'(참고)타워 스텟 가치'!$B$7:$L$11,AA$2,0)*$E972)</f>
        <v>55.020000000000017</v>
      </c>
      <c r="AB972">
        <f>SUM('스테이지별 몬스터 스텟'!S972*'(참고)타워 스텟 가치'!$Q$17,'스테이지별 몬스터 스텟'!T972*'(참고)타워 스텟 가치'!$R$17,'스테이지별 몬스터 스텟'!U972*'(참고)타워 스텟 가치'!$S$17,'스테이지별 몬스터 스텟'!V972*'(참고)타워 스텟 가치'!$T$17,'스테이지별 몬스터 스텟'!W972*'(참고)타워 스텟 가치'!$U$17,'스테이지별 몬스터 스텟'!X972*'(참고)타워 스텟 가치'!$V$17,'스테이지별 몬스터 스텟'!Y972*'(참고)타워 스텟 가치'!$W$17,'스테이지별 몬스터 스텟'!Z972*'(참고)타워 스텟 가치'!$X$17,'스테이지별 몬스터 스텟'!AA972*'(참고)타워 스텟 가치'!$Y$17)</f>
        <v>602499.45750000025</v>
      </c>
      <c r="AC972">
        <v>2</v>
      </c>
      <c r="AD972">
        <f>VLOOKUP($F972,'(참고)타워 스텟 가치'!$B$12:$L$16,AD$2,0)+(VLOOKUP($F972,'(참고)타워 스텟 가치'!$B$12:$L$16,AD$2,0)*$E972)</f>
        <v>442.12500000000011</v>
      </c>
      <c r="AE972">
        <f>VLOOKUP($F972,'(참고)타워 스텟 가치'!$B$12:$L$16,AE$2,0)+(VLOOKUP($F972,'(참고)타워 스텟 가치'!$B$12:$L$16,AE$2,0)*$E972)</f>
        <v>530.55000000000018</v>
      </c>
      <c r="AF972">
        <f>VLOOKUP($F972,'(참고)타워 스텟 가치'!$B$12:$L$16,AF$2,0)+(VLOOKUP($F972,'(참고)타워 스텟 가치'!$B$12:$L$16,AF$2,0)*$E972)</f>
        <v>393000.00000000012</v>
      </c>
      <c r="AG972">
        <f>VLOOKUP($F972,'(참고)타워 스텟 가치'!$B$12:$L$16,AG$2,0)+(VLOOKUP($F972,'(참고)타워 스텟 가치'!$B$12:$L$16,AG$2,0)*$E972)</f>
        <v>2652.7500000000009</v>
      </c>
      <c r="AH972">
        <f>VLOOKUP($F972,'(참고)타워 스텟 가치'!$B$12:$L$16,AH$2,0)+(VLOOKUP($F972,'(참고)타워 스텟 가치'!$B$12:$L$16,AH$2,0)*$E972)</f>
        <v>88.425000000000026</v>
      </c>
      <c r="AI972">
        <f>VLOOKUP($F972,'(참고)타워 스텟 가치'!$B$12:$L$16,AI$2,0)+(VLOOKUP($F972,'(참고)타워 스텟 가치'!$B$12:$L$16,AI$2,0)*$E972)</f>
        <v>23.580000000000005</v>
      </c>
      <c r="AJ972">
        <f>VLOOKUP($F972,'(참고)타워 스텟 가치'!$B$12:$L$16,AJ$2,0)+(VLOOKUP($F972,'(참고)타워 스텟 가치'!$B$12:$L$16,AJ$2,0)*$E972)</f>
        <v>0</v>
      </c>
      <c r="AK972">
        <f>VLOOKUP($F972,'(참고)타워 스텟 가치'!$B$12:$L$16,AK$2,0)+(VLOOKUP($F972,'(참고)타워 스텟 가치'!$B$12:$L$16,AK$2,0)*$E972)</f>
        <v>0</v>
      </c>
      <c r="AL972">
        <f>VLOOKUP($F972,'(참고)타워 스텟 가치'!$B$12:$L$16,AL$2,0)+(VLOOKUP($F972,'(참고)타워 스텟 가치'!$B$12:$L$16,AL$2,0)*$E972)</f>
        <v>110.04000000000003</v>
      </c>
      <c r="AM972">
        <f>SUM('스테이지별 몬스터 스텟'!AD972*'(참고)타워 스텟 가치'!$Q$17,'스테이지별 몬스터 스텟'!AE972*'(참고)타워 스텟 가치'!$R$17,'스테이지별 몬스터 스텟'!AF972*'(참고)타워 스텟 가치'!$S$17,'스테이지별 몬스터 스텟'!AG972*'(참고)타워 스텟 가치'!$T$17,'스테이지별 몬스터 스텟'!AH972*'(참고)타워 스텟 가치'!$U$17,'스테이지별 몬스터 스텟'!AI972*'(참고)타워 스텟 가치'!$V$17,'스테이지별 몬스터 스텟'!AJ972*'(참고)타워 스텟 가치'!$W$17,'스테이지별 몬스터 스텟'!AK972*'(참고)타워 스텟 가치'!$X$17,'스테이지별 몬스터 스텟'!AL972*'(참고)타워 스텟 가치'!$Y$17)</f>
        <v>596906.08500000008</v>
      </c>
      <c r="AN972">
        <v>3</v>
      </c>
    </row>
    <row r="973" spans="3:40" x14ac:dyDescent="0.3">
      <c r="C973">
        <v>4</v>
      </c>
      <c r="D973">
        <f t="shared" si="44"/>
        <v>194</v>
      </c>
      <c r="E973" s="52">
        <f>VLOOKUP(D973,'스테이지별 난이도 설정'!B:C,2,0)</f>
        <v>77.600000000000023</v>
      </c>
      <c r="F973" t="str">
        <f t="shared" si="45"/>
        <v>유니크</v>
      </c>
      <c r="G973">
        <f t="shared" si="46"/>
        <v>6</v>
      </c>
      <c r="H973">
        <f>VLOOKUP($F973,'(참고)타워 스텟 가치'!$B$2:$L$6,H$2,0)+(VLOOKUP($F973,'(참고)타워 스텟 가치'!$B$2:$L$6,H$2,0)*$E973)</f>
        <v>1989.5625000000007</v>
      </c>
      <c r="I973">
        <f>VLOOKUP($F973,'(참고)타워 스텟 가치'!$B$2:$L$6,I$2,0)+(VLOOKUP($F973,'(참고)타워 스텟 가치'!$B$2:$L$6,I$2,0)*$E973)</f>
        <v>397.91250000000014</v>
      </c>
      <c r="J973">
        <f>VLOOKUP($F973,'(참고)타워 스텟 가치'!$B$2:$L$6,J$2,0)+(VLOOKUP($F973,'(참고)타워 스텟 가치'!$B$2:$L$6,J$2,0)*$E973)</f>
        <v>393000.00000000012</v>
      </c>
      <c r="K973">
        <f>VLOOKUP($F973,'(참고)타워 스텟 가치'!$B$2:$L$6,K$2,0)+(VLOOKUP($F973,'(참고)타워 스텟 가치'!$B$2:$L$6,K$2,0)*$E973)</f>
        <v>7958.2500000000027</v>
      </c>
      <c r="L973">
        <f>VLOOKUP($F973,'(참고)타워 스텟 가치'!$B$2:$L$6,L$2,0)+(VLOOKUP($F973,'(참고)타워 스텟 가치'!$B$2:$L$6,L$2,0)*$E973)</f>
        <v>132.63750000000005</v>
      </c>
      <c r="M973">
        <f>VLOOKUP($F973,'(참고)타워 스텟 가치'!$B$2:$L$6,M$2,0)+(VLOOKUP($F973,'(참고)타워 스텟 가치'!$B$2:$L$6,M$2,0)*$E973)</f>
        <v>23.580000000000005</v>
      </c>
      <c r="N973">
        <f>VLOOKUP($F973,'(참고)타워 스텟 가치'!$B$2:$L$6,N$2,0)+(VLOOKUP($F973,'(참고)타워 스텟 가치'!$B$2:$L$6,N$2,0)*$E973)</f>
        <v>0</v>
      </c>
      <c r="O973">
        <f>VLOOKUP($F973,'(참고)타워 스텟 가치'!$B$2:$L$6,O$2,0)+(VLOOKUP($F973,'(참고)타워 스텟 가치'!$B$2:$L$6,O$2,0)*$E973)</f>
        <v>0</v>
      </c>
      <c r="P973">
        <f>VLOOKUP($F973,'(참고)타워 스텟 가치'!$B$2:$L$6,P$2,0)+(VLOOKUP($F973,'(참고)타워 스텟 가치'!$B$2:$L$6,P$2,0)*$E973)</f>
        <v>78.600000000000023</v>
      </c>
      <c r="Q973">
        <f>SUM('스테이지별 몬스터 스텟'!H973*'(참고)타워 스텟 가치'!$Q$17,'스테이지별 몬스터 스텟'!I973*'(참고)타워 스텟 가치'!$R$17,'스테이지별 몬스터 스텟'!J973*'(참고)타워 스텟 가치'!$S$17,'스테이지별 몬스터 스텟'!K973*'(참고)타워 스텟 가치'!$T$17,'스테이지별 몬스터 스텟'!L973*'(참고)타워 스텟 가치'!$U$17,'스테이지별 몬스터 스텟'!M973*'(참고)타워 스텟 가치'!$V$17,'스테이지별 몬스터 스텟'!N973*'(참고)타워 스텟 가치'!$W$17,'스테이지별 몬스터 스텟'!O973*'(참고)타워 스텟 가치'!$X$17,'스테이지별 몬스터 스텟'!P973*'(참고)타워 스텟 가치'!$Y$17)</f>
        <v>610438.54875000019</v>
      </c>
      <c r="R973">
        <v>1</v>
      </c>
      <c r="S973">
        <f>VLOOKUP($F973,'(참고)타워 스텟 가치'!$B$7:$L$11,S$2,0)+(VLOOKUP($F973,'(참고)타워 스텟 가치'!$B$7:$L$11,S$2,0)*$E973)</f>
        <v>663.18750000000023</v>
      </c>
      <c r="T973">
        <f>VLOOKUP($F973,'(참고)타워 스텟 가치'!$B$7:$L$11,T$2,0)+(VLOOKUP($F973,'(참고)타워 스텟 가치'!$B$7:$L$11,T$2,0)*$E973)</f>
        <v>1193.7375000000004</v>
      </c>
      <c r="U973">
        <f>VLOOKUP($F973,'(참고)타워 스텟 가치'!$B$7:$L$11,U$2,0)+(VLOOKUP($F973,'(참고)타워 스텟 가치'!$B$7:$L$11,U$2,0)*$E973)</f>
        <v>393000.00000000012</v>
      </c>
      <c r="V973">
        <f>VLOOKUP($F973,'(참고)타워 스텟 가치'!$B$7:$L$11,V$2,0)+(VLOOKUP($F973,'(참고)타워 스텟 가치'!$B$7:$L$11,V$2,0)*$E973)</f>
        <v>7958.2500000000027</v>
      </c>
      <c r="W973">
        <f>VLOOKUP($F973,'(참고)타워 스텟 가치'!$B$7:$L$11,W$2,0)+(VLOOKUP($F973,'(참고)타워 스텟 가치'!$B$7:$L$11,W$2,0)*$E973)</f>
        <v>132.63750000000005</v>
      </c>
      <c r="X973">
        <f>VLOOKUP($F973,'(참고)타워 스텟 가치'!$B$7:$L$11,X$2,0)+(VLOOKUP($F973,'(참고)타워 스텟 가치'!$B$7:$L$11,X$2,0)*$E973)</f>
        <v>23.580000000000005</v>
      </c>
      <c r="Y973">
        <f>VLOOKUP($F973,'(참고)타워 스텟 가치'!$B$7:$L$11,Y$2,0)+(VLOOKUP($F973,'(참고)타워 스텟 가치'!$B$7:$L$11,Y$2,0)*$E973)</f>
        <v>0</v>
      </c>
      <c r="Z973">
        <f>VLOOKUP($F973,'(참고)타워 스텟 가치'!$B$7:$L$11,Z$2,0)+(VLOOKUP($F973,'(참고)타워 스텟 가치'!$B$7:$L$11,Z$2,0)*$E973)</f>
        <v>0</v>
      </c>
      <c r="AA973">
        <f>VLOOKUP($F973,'(참고)타워 스텟 가치'!$B$7:$L$11,AA$2,0)+(VLOOKUP($F973,'(참고)타워 스텟 가치'!$B$7:$L$11,AA$2,0)*$E973)</f>
        <v>78.600000000000023</v>
      </c>
      <c r="AB973">
        <f>SUM('스테이지별 몬스터 스텟'!S973*'(참고)타워 스텟 가치'!$Q$17,'스테이지별 몬스터 스텟'!T973*'(참고)타워 스텟 가치'!$R$17,'스테이지별 몬스터 스텟'!U973*'(참고)타워 스텟 가치'!$S$17,'스테이지별 몬스터 스텟'!V973*'(참고)타워 스텟 가치'!$T$17,'스테이지별 몬스터 스텟'!W973*'(참고)타워 스텟 가치'!$U$17,'스테이지별 몬스터 스텟'!X973*'(참고)타워 스텟 가치'!$V$17,'스테이지별 몬스터 스텟'!Y973*'(참고)타워 스텟 가치'!$W$17,'스테이지별 몬스터 스텟'!Z973*'(참고)타워 스텟 가치'!$X$17,'스테이지별 몬스터 스텟'!AA973*'(참고)타워 스텟 가치'!$Y$17)</f>
        <v>608979.53625000012</v>
      </c>
      <c r="AC973">
        <v>2</v>
      </c>
      <c r="AD973">
        <f>VLOOKUP($F973,'(참고)타워 스텟 가치'!$B$12:$L$16,AD$2,0)+(VLOOKUP($F973,'(참고)타워 스텟 가치'!$B$12:$L$16,AD$2,0)*$E973)</f>
        <v>663.18750000000023</v>
      </c>
      <c r="AE973">
        <f>VLOOKUP($F973,'(참고)타워 스텟 가치'!$B$12:$L$16,AE$2,0)+(VLOOKUP($F973,'(참고)타워 스텟 가치'!$B$12:$L$16,AE$2,0)*$E973)</f>
        <v>795.82500000000027</v>
      </c>
      <c r="AF973">
        <f>VLOOKUP($F973,'(참고)타워 스텟 가치'!$B$12:$L$16,AF$2,0)+(VLOOKUP($F973,'(참고)타워 스텟 가치'!$B$12:$L$16,AF$2,0)*$E973)</f>
        <v>393000.00000000012</v>
      </c>
      <c r="AG973">
        <f>VLOOKUP($F973,'(참고)타워 스텟 가치'!$B$12:$L$16,AG$2,0)+(VLOOKUP($F973,'(참고)타워 스텟 가치'!$B$12:$L$16,AG$2,0)*$E973)</f>
        <v>3979.1250000000014</v>
      </c>
      <c r="AH973">
        <f>VLOOKUP($F973,'(참고)타워 스텟 가치'!$B$12:$L$16,AH$2,0)+(VLOOKUP($F973,'(참고)타워 스텟 가치'!$B$12:$L$16,AH$2,0)*$E973)</f>
        <v>132.63750000000005</v>
      </c>
      <c r="AI973">
        <f>VLOOKUP($F973,'(참고)타워 스텟 가치'!$B$12:$L$16,AI$2,0)+(VLOOKUP($F973,'(참고)타워 스텟 가치'!$B$12:$L$16,AI$2,0)*$E973)</f>
        <v>23.580000000000005</v>
      </c>
      <c r="AJ973">
        <f>VLOOKUP($F973,'(참고)타워 스텟 가치'!$B$12:$L$16,AJ$2,0)+(VLOOKUP($F973,'(참고)타워 스텟 가치'!$B$12:$L$16,AJ$2,0)*$E973)</f>
        <v>0</v>
      </c>
      <c r="AK973">
        <f>VLOOKUP($F973,'(참고)타워 스텟 가치'!$B$12:$L$16,AK$2,0)+(VLOOKUP($F973,'(참고)타워 스텟 가치'!$B$12:$L$16,AK$2,0)*$E973)</f>
        <v>0</v>
      </c>
      <c r="AL973">
        <f>VLOOKUP($F973,'(참고)타워 스텟 가치'!$B$12:$L$16,AL$2,0)+(VLOOKUP($F973,'(참고)타워 스텟 가치'!$B$12:$L$16,AL$2,0)*$E973)</f>
        <v>157.20000000000005</v>
      </c>
      <c r="AM973">
        <f>SUM('스테이지별 몬스터 스텟'!AD973*'(참고)타워 스텟 가치'!$Q$17,'스테이지별 몬스터 스텟'!AE973*'(참고)타워 스텟 가치'!$R$17,'스테이지별 몬스터 스텟'!AF973*'(참고)타워 스텟 가치'!$S$17,'스테이지별 몬스터 스텟'!AG973*'(참고)타워 스텟 가치'!$T$17,'스테이지별 몬스터 스텟'!AH973*'(참고)타워 스텟 가치'!$U$17,'스테이지별 몬스터 스텟'!AI973*'(참고)타워 스텟 가치'!$V$17,'스테이지별 몬스터 스텟'!AJ973*'(참고)타워 스텟 가치'!$W$17,'스테이지별 몬스터 스텟'!AK973*'(참고)타워 스텟 가치'!$X$17,'스테이지별 몬스터 스텟'!AL973*'(참고)타워 스텟 가치'!$Y$17)</f>
        <v>600581.61750000028</v>
      </c>
      <c r="AN973">
        <v>3</v>
      </c>
    </row>
    <row r="974" spans="3:40" x14ac:dyDescent="0.3">
      <c r="C974">
        <v>5</v>
      </c>
      <c r="D974">
        <f t="shared" si="44"/>
        <v>194</v>
      </c>
      <c r="E974" s="52">
        <f>VLOOKUP(D974,'스테이지별 난이도 설정'!B:C,2,0)</f>
        <v>77.600000000000023</v>
      </c>
      <c r="F974" t="str">
        <f t="shared" si="45"/>
        <v>스페셜</v>
      </c>
      <c r="G974">
        <f t="shared" si="46"/>
        <v>6</v>
      </c>
      <c r="H974">
        <f>VLOOKUP($F974,'(참고)타워 스텟 가치'!$B$2:$L$6,H$2,0)+(VLOOKUP($F974,'(참고)타워 스텟 가치'!$B$2:$L$6,H$2,0)*$E974)</f>
        <v>2984.3437500000009</v>
      </c>
      <c r="I974">
        <f>VLOOKUP($F974,'(참고)타워 스텟 가치'!$B$2:$L$6,I$2,0)+(VLOOKUP($F974,'(참고)타워 스텟 가치'!$B$2:$L$6,I$2,0)*$E974)</f>
        <v>596.8687500000002</v>
      </c>
      <c r="J974">
        <f>VLOOKUP($F974,'(참고)타워 스텟 가치'!$B$2:$L$6,J$2,0)+(VLOOKUP($F974,'(참고)타워 스텟 가치'!$B$2:$L$6,J$2,0)*$E974)</f>
        <v>393000.00000000012</v>
      </c>
      <c r="K974">
        <f>VLOOKUP($F974,'(참고)타워 스텟 가치'!$B$2:$L$6,K$2,0)+(VLOOKUP($F974,'(참고)타워 스텟 가치'!$B$2:$L$6,K$2,0)*$E974)</f>
        <v>11937.375000000004</v>
      </c>
      <c r="L974">
        <f>VLOOKUP($F974,'(참고)타워 스텟 가치'!$B$2:$L$6,L$2,0)+(VLOOKUP($F974,'(참고)타워 스텟 가치'!$B$2:$L$6,L$2,0)*$E974)</f>
        <v>198.95625000000007</v>
      </c>
      <c r="M974">
        <f>VLOOKUP($F974,'(참고)타워 스텟 가치'!$B$2:$L$6,M$2,0)+(VLOOKUP($F974,'(참고)타워 스텟 가치'!$B$2:$L$6,M$2,0)*$E974)</f>
        <v>23.580000000000005</v>
      </c>
      <c r="N974">
        <f>VLOOKUP($F974,'(참고)타워 스텟 가치'!$B$2:$L$6,N$2,0)+(VLOOKUP($F974,'(참고)타워 스텟 가치'!$B$2:$L$6,N$2,0)*$E974)</f>
        <v>0</v>
      </c>
      <c r="O974">
        <f>VLOOKUP($F974,'(참고)타워 스텟 가치'!$B$2:$L$6,O$2,0)+(VLOOKUP($F974,'(참고)타워 스텟 가치'!$B$2:$L$6,O$2,0)*$E974)</f>
        <v>0</v>
      </c>
      <c r="P974">
        <f>VLOOKUP($F974,'(참고)타워 스텟 가치'!$B$2:$L$6,P$2,0)+(VLOOKUP($F974,'(참고)타워 스텟 가치'!$B$2:$L$6,P$2,0)*$E974)</f>
        <v>78.600000000000023</v>
      </c>
      <c r="Q974">
        <f>SUM('스테이지별 몬스터 스텟'!H974*'(참고)타워 스텟 가치'!$Q$17,'스테이지별 몬스터 스텟'!I974*'(참고)타워 스텟 가치'!$R$17,'스테이지별 몬스터 스텟'!J974*'(참고)타워 스텟 가치'!$S$17,'스테이지별 몬스터 스텟'!K974*'(참고)타워 스텟 가치'!$T$17,'스테이지별 몬스터 스텟'!L974*'(참고)타워 스텟 가치'!$U$17,'스테이지별 몬스터 스텟'!M974*'(참고)타워 스텟 가치'!$V$17,'스테이지별 몬스터 스텟'!N974*'(참고)타워 스텟 가치'!$W$17,'스테이지별 몬스터 스텟'!O974*'(참고)타워 스텟 가치'!$X$17,'스테이지별 몬스터 스텟'!P974*'(참고)타워 스텟 가치'!$Y$17)</f>
        <v>620817.4331250001</v>
      </c>
      <c r="R974">
        <v>1</v>
      </c>
      <c r="S974">
        <f>VLOOKUP($F974,'(참고)타워 스텟 가치'!$B$7:$L$11,S$2,0)+(VLOOKUP($F974,'(참고)타워 스텟 가치'!$B$7:$L$11,S$2,0)*$E974)</f>
        <v>994.78125000000034</v>
      </c>
      <c r="T974">
        <f>VLOOKUP($F974,'(참고)타워 스텟 가치'!$B$7:$L$11,T$2,0)+(VLOOKUP($F974,'(참고)타워 스텟 가치'!$B$7:$L$11,T$2,0)*$E974)</f>
        <v>1790.6062500000005</v>
      </c>
      <c r="U974">
        <f>VLOOKUP($F974,'(참고)타워 스텟 가치'!$B$7:$L$11,U$2,0)+(VLOOKUP($F974,'(참고)타워 스텟 가치'!$B$7:$L$11,U$2,0)*$E974)</f>
        <v>393000.00000000012</v>
      </c>
      <c r="V974">
        <f>VLOOKUP($F974,'(참고)타워 스텟 가치'!$B$7:$L$11,V$2,0)+(VLOOKUP($F974,'(참고)타워 스텟 가치'!$B$7:$L$11,V$2,0)*$E974)</f>
        <v>11937.375000000004</v>
      </c>
      <c r="W974">
        <f>VLOOKUP($F974,'(참고)타워 스텟 가치'!$B$7:$L$11,W$2,0)+(VLOOKUP($F974,'(참고)타워 스텟 가치'!$B$7:$L$11,W$2,0)*$E974)</f>
        <v>198.95625000000007</v>
      </c>
      <c r="X974">
        <f>VLOOKUP($F974,'(참고)타워 스텟 가치'!$B$7:$L$11,X$2,0)+(VLOOKUP($F974,'(참고)타워 스텟 가치'!$B$7:$L$11,X$2,0)*$E974)</f>
        <v>23.580000000000005</v>
      </c>
      <c r="Y974">
        <f>VLOOKUP($F974,'(참고)타워 스텟 가치'!$B$7:$L$11,Y$2,0)+(VLOOKUP($F974,'(참고)타워 스텟 가치'!$B$7:$L$11,Y$2,0)*$E974)</f>
        <v>0</v>
      </c>
      <c r="Z974">
        <f>VLOOKUP($F974,'(참고)타워 스텟 가치'!$B$7:$L$11,Z$2,0)+(VLOOKUP($F974,'(참고)타워 스텟 가치'!$B$7:$L$11,Z$2,0)*$E974)</f>
        <v>0</v>
      </c>
      <c r="AA974">
        <f>VLOOKUP($F974,'(참고)타워 스텟 가치'!$B$7:$L$11,AA$2,0)+(VLOOKUP($F974,'(참고)타워 스텟 가치'!$B$7:$L$11,AA$2,0)*$E974)</f>
        <v>78.600000000000023</v>
      </c>
      <c r="AB974">
        <f>SUM('스테이지별 몬스터 스텟'!S974*'(참고)타워 스텟 가치'!$Q$17,'스테이지별 몬스터 스텟'!T974*'(참고)타워 스텟 가치'!$R$17,'스테이지별 몬스터 스텟'!U974*'(참고)타워 스텟 가치'!$S$17,'스테이지별 몬스터 스텟'!V974*'(참고)타워 스텟 가치'!$T$17,'스테이지별 몬스터 스텟'!W974*'(참고)타워 스텟 가치'!$U$17,'스테이지별 몬스터 스텟'!X974*'(참고)타워 스텟 가치'!$V$17,'스테이지별 몬스터 스텟'!Y974*'(참고)타워 스텟 가치'!$W$17,'스테이지별 몬스터 스텟'!Z974*'(참고)타워 스텟 가치'!$X$17,'스테이지별 몬스터 스텟'!AA974*'(참고)타워 스텟 가치'!$Y$17)</f>
        <v>618628.91437500017</v>
      </c>
      <c r="AC974">
        <v>2</v>
      </c>
      <c r="AD974">
        <f>VLOOKUP($F974,'(참고)타워 스텟 가치'!$B$12:$L$16,AD$2,0)+(VLOOKUP($F974,'(참고)타워 스텟 가치'!$B$12:$L$16,AD$2,0)*$E974)</f>
        <v>994.78125000000034</v>
      </c>
      <c r="AE974">
        <f>VLOOKUP($F974,'(참고)타워 스텟 가치'!$B$12:$L$16,AE$2,0)+(VLOOKUP($F974,'(참고)타워 스텟 가치'!$B$12:$L$16,AE$2,0)*$E974)</f>
        <v>1193.7375000000004</v>
      </c>
      <c r="AF974">
        <f>VLOOKUP($F974,'(참고)타워 스텟 가치'!$B$12:$L$16,AF$2,0)+(VLOOKUP($F974,'(참고)타워 스텟 가치'!$B$12:$L$16,AF$2,0)*$E974)</f>
        <v>393000.00000000012</v>
      </c>
      <c r="AG974">
        <f>VLOOKUP($F974,'(참고)타워 스텟 가치'!$B$12:$L$16,AG$2,0)+(VLOOKUP($F974,'(참고)타워 스텟 가치'!$B$12:$L$16,AG$2,0)*$E974)</f>
        <v>5968.6875000000018</v>
      </c>
      <c r="AH974">
        <f>VLOOKUP($F974,'(참고)타워 스텟 가치'!$B$12:$L$16,AH$2,0)+(VLOOKUP($F974,'(참고)타워 스텟 가치'!$B$12:$L$16,AH$2,0)*$E974)</f>
        <v>198.95625000000007</v>
      </c>
      <c r="AI974">
        <f>VLOOKUP($F974,'(참고)타워 스텟 가치'!$B$12:$L$16,AI$2,0)+(VLOOKUP($F974,'(참고)타워 스텟 가치'!$B$12:$L$16,AI$2,0)*$E974)</f>
        <v>23.580000000000005</v>
      </c>
      <c r="AJ974">
        <f>VLOOKUP($F974,'(참고)타워 스텟 가치'!$B$12:$L$16,AJ$2,0)+(VLOOKUP($F974,'(참고)타워 스텟 가치'!$B$12:$L$16,AJ$2,0)*$E974)</f>
        <v>0</v>
      </c>
      <c r="AK974">
        <f>VLOOKUP($F974,'(참고)타워 스텟 가치'!$B$12:$L$16,AK$2,0)+(VLOOKUP($F974,'(참고)타워 스텟 가치'!$B$12:$L$16,AK$2,0)*$E974)</f>
        <v>0</v>
      </c>
      <c r="AL974">
        <f>VLOOKUP($F974,'(참고)타워 스텟 가치'!$B$12:$L$16,AL$2,0)+(VLOOKUP($F974,'(참고)타워 스텟 가치'!$B$12:$L$16,AL$2,0)*$E974)</f>
        <v>157.20000000000005</v>
      </c>
      <c r="AM974">
        <f>SUM('스테이지별 몬스터 스텟'!AD974*'(참고)타워 스텟 가치'!$Q$17,'스테이지별 몬스터 스텟'!AE974*'(참고)타워 스텟 가치'!$R$17,'스테이지별 몬스터 스텟'!AF974*'(참고)타워 스텟 가치'!$S$17,'스테이지별 몬스터 스텟'!AG974*'(참고)타워 스텟 가치'!$T$17,'스테이지별 몬스터 스텟'!AH974*'(참고)타워 스텟 가치'!$U$17,'스테이지별 몬스터 스텟'!AI974*'(참고)타워 스텟 가치'!$V$17,'스테이지별 몬스터 스텟'!AJ974*'(참고)타워 스텟 가치'!$W$17,'스테이지별 몬스터 스텟'!AK974*'(참고)타워 스텟 가치'!$X$17,'스테이지별 몬스터 스텟'!AL974*'(참고)타워 스텟 가치'!$Y$17)</f>
        <v>605953.43625000014</v>
      </c>
      <c r="AN974">
        <v>3</v>
      </c>
    </row>
    <row r="975" spans="3:40" x14ac:dyDescent="0.3">
      <c r="C975">
        <v>1</v>
      </c>
      <c r="D975">
        <f t="shared" si="44"/>
        <v>195</v>
      </c>
      <c r="E975" s="52">
        <f>VLOOKUP(D975,'스테이지별 난이도 설정'!B:C,2,0)</f>
        <v>78.000000000000028</v>
      </c>
      <c r="F975" t="str">
        <f t="shared" si="45"/>
        <v>일반</v>
      </c>
      <c r="G975">
        <f t="shared" si="46"/>
        <v>6</v>
      </c>
      <c r="H975">
        <f>VLOOKUP($F975,'(참고)타워 스텟 가치'!$B$2:$L$6,H$2,0)+(VLOOKUP($F975,'(참고)타워 스텟 가치'!$B$2:$L$6,H$2,0)*$E975)</f>
        <v>592.50000000000023</v>
      </c>
      <c r="I975">
        <f>VLOOKUP($F975,'(참고)타워 스텟 가치'!$B$2:$L$6,I$2,0)+(VLOOKUP($F975,'(참고)타워 스텟 가치'!$B$2:$L$6,I$2,0)*$E975)</f>
        <v>118.50000000000004</v>
      </c>
      <c r="J975">
        <f>VLOOKUP($F975,'(참고)타워 스텟 가치'!$B$2:$L$6,J$2,0)+(VLOOKUP($F975,'(참고)타워 스텟 가치'!$B$2:$L$6,J$2,0)*$E975)</f>
        <v>395000.00000000012</v>
      </c>
      <c r="K975">
        <f>VLOOKUP($F975,'(참고)타워 스텟 가치'!$B$2:$L$6,K$2,0)+(VLOOKUP($F975,'(참고)타워 스텟 가치'!$B$2:$L$6,K$2,0)*$E975)</f>
        <v>2370.0000000000009</v>
      </c>
      <c r="L975">
        <f>VLOOKUP($F975,'(참고)타워 스텟 가치'!$B$2:$L$6,L$2,0)+(VLOOKUP($F975,'(참고)타워 스텟 가치'!$B$2:$L$6,L$2,0)*$E975)</f>
        <v>39.500000000000014</v>
      </c>
      <c r="M975">
        <f>VLOOKUP($F975,'(참고)타워 스텟 가치'!$B$2:$L$6,M$2,0)+(VLOOKUP($F975,'(참고)타워 스텟 가치'!$B$2:$L$6,M$2,0)*$E975)</f>
        <v>23.70000000000001</v>
      </c>
      <c r="N975">
        <f>VLOOKUP($F975,'(참고)타워 스텟 가치'!$B$2:$L$6,N$2,0)+(VLOOKUP($F975,'(참고)타워 스텟 가치'!$B$2:$L$6,N$2,0)*$E975)</f>
        <v>0</v>
      </c>
      <c r="O975">
        <f>VLOOKUP($F975,'(참고)타워 스텟 가치'!$B$2:$L$6,O$2,0)+(VLOOKUP($F975,'(참고)타워 스텟 가치'!$B$2:$L$6,O$2,0)*$E975)</f>
        <v>0</v>
      </c>
      <c r="P975">
        <f>VLOOKUP($F975,'(참고)타워 스텟 가치'!$B$2:$L$6,P$2,0)+(VLOOKUP($F975,'(참고)타워 스텟 가치'!$B$2:$L$6,P$2,0)*$E975)</f>
        <v>55.300000000000018</v>
      </c>
      <c r="Q975">
        <f>SUM('스테이지별 몬스터 스텟'!H975*'(참고)타워 스텟 가치'!$Q$17,'스테이지별 몬스터 스텟'!I975*'(참고)타워 스텟 가치'!$R$17,'스테이지별 몬스터 스텟'!J975*'(참고)타워 스텟 가치'!$S$17,'스테이지별 몬스터 스텟'!K975*'(참고)타워 스텟 가치'!$T$17,'스테이지별 몬스터 스텟'!L975*'(참고)타워 스텟 가치'!$U$17,'스테이지별 몬스터 스텟'!M975*'(참고)타워 스텟 가치'!$V$17,'스테이지별 몬스터 스텟'!N975*'(참고)타워 스텟 가치'!$W$17,'스테이지별 몬스터 스텟'!O975*'(참고)타워 스텟 가치'!$X$17,'스테이지별 몬스터 스텟'!P975*'(참고)타워 스텟 가치'!$Y$17)</f>
        <v>598816.05000000016</v>
      </c>
      <c r="R975">
        <v>1</v>
      </c>
      <c r="S975">
        <f>VLOOKUP($F975,'(참고)타워 스텟 가치'!$B$7:$L$11,S$2,0)+(VLOOKUP($F975,'(참고)타워 스텟 가치'!$B$7:$L$11,S$2,0)*$E975)</f>
        <v>197.50000000000006</v>
      </c>
      <c r="T975">
        <f>VLOOKUP($F975,'(참고)타워 스텟 가치'!$B$7:$L$11,T$2,0)+(VLOOKUP($F975,'(참고)타워 스텟 가치'!$B$7:$L$11,T$2,0)*$E975)</f>
        <v>355.50000000000011</v>
      </c>
      <c r="U975">
        <f>VLOOKUP($F975,'(참고)타워 스텟 가치'!$B$7:$L$11,U$2,0)+(VLOOKUP($F975,'(참고)타워 스텟 가치'!$B$7:$L$11,U$2,0)*$E975)</f>
        <v>395000.00000000012</v>
      </c>
      <c r="V975">
        <f>VLOOKUP($F975,'(참고)타워 스텟 가치'!$B$7:$L$11,V$2,0)+(VLOOKUP($F975,'(참고)타워 스텟 가치'!$B$7:$L$11,V$2,0)*$E975)</f>
        <v>2370.0000000000009</v>
      </c>
      <c r="W975">
        <f>VLOOKUP($F975,'(참고)타워 스텟 가치'!$B$7:$L$11,W$2,0)+(VLOOKUP($F975,'(참고)타워 스텟 가치'!$B$7:$L$11,W$2,0)*$E975)</f>
        <v>39.500000000000014</v>
      </c>
      <c r="X975">
        <f>VLOOKUP($F975,'(참고)타워 스텟 가치'!$B$7:$L$11,X$2,0)+(VLOOKUP($F975,'(참고)타워 스텟 가치'!$B$7:$L$11,X$2,0)*$E975)</f>
        <v>23.70000000000001</v>
      </c>
      <c r="Y975">
        <f>VLOOKUP($F975,'(참고)타워 스텟 가치'!$B$7:$L$11,Y$2,0)+(VLOOKUP($F975,'(참고)타워 스텟 가치'!$B$7:$L$11,Y$2,0)*$E975)</f>
        <v>0</v>
      </c>
      <c r="Z975">
        <f>VLOOKUP($F975,'(참고)타워 스텟 가치'!$B$7:$L$11,Z$2,0)+(VLOOKUP($F975,'(참고)타워 스텟 가치'!$B$7:$L$11,Z$2,0)*$E975)</f>
        <v>0</v>
      </c>
      <c r="AA975">
        <f>VLOOKUP($F975,'(참고)타워 스텟 가치'!$B$7:$L$11,AA$2,0)+(VLOOKUP($F975,'(참고)타워 스텟 가치'!$B$7:$L$11,AA$2,0)*$E975)</f>
        <v>55.300000000000018</v>
      </c>
      <c r="AB975">
        <f>SUM('스테이지별 몬스터 스텟'!S975*'(참고)타워 스텟 가치'!$Q$17,'스테이지별 몬스터 스텟'!T975*'(참고)타워 스텟 가치'!$R$17,'스테이지별 몬스터 스텟'!U975*'(참고)타워 스텟 가치'!$S$17,'스테이지별 몬스터 스텟'!V975*'(참고)타워 스텟 가치'!$T$17,'스테이지별 몬스터 스텟'!W975*'(참고)타워 스텟 가치'!$U$17,'스테이지별 몬스터 스텟'!X975*'(참고)타워 스텟 가치'!$V$17,'스테이지별 몬스터 스텟'!Y975*'(참고)타워 스텟 가치'!$W$17,'스테이지별 몬스터 스텟'!Z975*'(참고)타워 스텟 가치'!$X$17,'스테이지별 몬스터 스텟'!AA975*'(참고)타워 스텟 가치'!$Y$17)</f>
        <v>598381.55000000016</v>
      </c>
      <c r="AC975">
        <v>2</v>
      </c>
      <c r="AD975">
        <f>VLOOKUP($F975,'(참고)타워 스텟 가치'!$B$12:$L$16,AD$2,0)+(VLOOKUP($F975,'(참고)타워 스텟 가치'!$B$12:$L$16,AD$2,0)*$E975)</f>
        <v>197.50000000000006</v>
      </c>
      <c r="AE975">
        <f>VLOOKUP($F975,'(참고)타워 스텟 가치'!$B$12:$L$16,AE$2,0)+(VLOOKUP($F975,'(참고)타워 스텟 가치'!$B$12:$L$16,AE$2,0)*$E975)</f>
        <v>237.00000000000009</v>
      </c>
      <c r="AF975">
        <f>VLOOKUP($F975,'(참고)타워 스텟 가치'!$B$12:$L$16,AF$2,0)+(VLOOKUP($F975,'(참고)타워 스텟 가치'!$B$12:$L$16,AF$2,0)*$E975)</f>
        <v>395000.00000000012</v>
      </c>
      <c r="AG975">
        <f>VLOOKUP($F975,'(참고)타워 스텟 가치'!$B$12:$L$16,AG$2,0)+(VLOOKUP($F975,'(참고)타워 스텟 가치'!$B$12:$L$16,AG$2,0)*$E975)</f>
        <v>1185.0000000000005</v>
      </c>
      <c r="AH975">
        <f>VLOOKUP($F975,'(참고)타워 스텟 가치'!$B$12:$L$16,AH$2,0)+(VLOOKUP($F975,'(참고)타워 스텟 가치'!$B$12:$L$16,AH$2,0)*$E975)</f>
        <v>39.500000000000014</v>
      </c>
      <c r="AI975">
        <f>VLOOKUP($F975,'(참고)타워 스텟 가치'!$B$12:$L$16,AI$2,0)+(VLOOKUP($F975,'(참고)타워 스텟 가치'!$B$12:$L$16,AI$2,0)*$E975)</f>
        <v>23.70000000000001</v>
      </c>
      <c r="AJ975">
        <f>VLOOKUP($F975,'(참고)타워 스텟 가치'!$B$12:$L$16,AJ$2,0)+(VLOOKUP($F975,'(참고)타워 스텟 가치'!$B$12:$L$16,AJ$2,0)*$E975)</f>
        <v>0</v>
      </c>
      <c r="AK975">
        <f>VLOOKUP($F975,'(참고)타워 스텟 가치'!$B$12:$L$16,AK$2,0)+(VLOOKUP($F975,'(참고)타워 스텟 가치'!$B$12:$L$16,AK$2,0)*$E975)</f>
        <v>0</v>
      </c>
      <c r="AL975">
        <f>VLOOKUP($F975,'(참고)타워 스텟 가치'!$B$12:$L$16,AL$2,0)+(VLOOKUP($F975,'(참고)타워 스텟 가치'!$B$12:$L$16,AL$2,0)*$E975)</f>
        <v>110.60000000000004</v>
      </c>
      <c r="AM975">
        <f>SUM('스테이지별 몬스터 스텟'!AD975*'(참고)타워 스텟 가치'!$Q$17,'스테이지별 몬스터 스텟'!AE975*'(참고)타워 스텟 가치'!$R$17,'스테이지별 몬스터 스텟'!AF975*'(참고)타워 스텟 가치'!$S$17,'스테이지별 몬스터 스텟'!AG975*'(참고)타워 스텟 가치'!$T$17,'스테이지별 몬스터 스텟'!AH975*'(참고)타워 스텟 가치'!$U$17,'스테이지별 몬스터 스텟'!AI975*'(참고)타워 스텟 가치'!$V$17,'스테이지별 몬스터 스텟'!AJ975*'(참고)타워 스텟 가치'!$W$17,'스테이지별 몬스터 스텟'!AK975*'(참고)타워 스텟 가치'!$X$17,'스테이지별 몬스터 스텟'!AL975*'(참고)타워 스텟 가치'!$Y$17)</f>
        <v>595944.40000000014</v>
      </c>
      <c r="AN975">
        <v>3</v>
      </c>
    </row>
    <row r="976" spans="3:40" x14ac:dyDescent="0.3">
      <c r="C976">
        <v>2</v>
      </c>
      <c r="D976">
        <f t="shared" ref="D976:D1039" si="47">D971+1</f>
        <v>195</v>
      </c>
      <c r="E976" s="52">
        <f>VLOOKUP(D976,'스테이지별 난이도 설정'!B:C,2,0)</f>
        <v>78.000000000000028</v>
      </c>
      <c r="F976" t="str">
        <f t="shared" ref="F976:F1039" si="48">F971</f>
        <v>레어</v>
      </c>
      <c r="G976">
        <f t="shared" si="46"/>
        <v>6</v>
      </c>
      <c r="H976">
        <f>VLOOKUP($F976,'(참고)타워 스텟 가치'!$B$2:$L$6,H$2,0)+(VLOOKUP($F976,'(참고)타워 스텟 가치'!$B$2:$L$6,H$2,0)*$E976)</f>
        <v>888.75000000000034</v>
      </c>
      <c r="I976">
        <f>VLOOKUP($F976,'(참고)타워 스텟 가치'!$B$2:$L$6,I$2,0)+(VLOOKUP($F976,'(참고)타워 스텟 가치'!$B$2:$L$6,I$2,0)*$E976)</f>
        <v>177.75000000000006</v>
      </c>
      <c r="J976">
        <f>VLOOKUP($F976,'(참고)타워 스텟 가치'!$B$2:$L$6,J$2,0)+(VLOOKUP($F976,'(참고)타워 스텟 가치'!$B$2:$L$6,J$2,0)*$E976)</f>
        <v>395000.00000000012</v>
      </c>
      <c r="K976">
        <f>VLOOKUP($F976,'(참고)타워 스텟 가치'!$B$2:$L$6,K$2,0)+(VLOOKUP($F976,'(참고)타워 스텟 가치'!$B$2:$L$6,K$2,0)*$E976)</f>
        <v>3555.0000000000014</v>
      </c>
      <c r="L976">
        <f>VLOOKUP($F976,'(참고)타워 스텟 가치'!$B$2:$L$6,L$2,0)+(VLOOKUP($F976,'(참고)타워 스텟 가치'!$B$2:$L$6,L$2,0)*$E976)</f>
        <v>59.250000000000021</v>
      </c>
      <c r="M976">
        <f>VLOOKUP($F976,'(참고)타워 스텟 가치'!$B$2:$L$6,M$2,0)+(VLOOKUP($F976,'(참고)타워 스텟 가치'!$B$2:$L$6,M$2,0)*$E976)</f>
        <v>23.70000000000001</v>
      </c>
      <c r="N976">
        <f>VLOOKUP($F976,'(참고)타워 스텟 가치'!$B$2:$L$6,N$2,0)+(VLOOKUP($F976,'(참고)타워 스텟 가치'!$B$2:$L$6,N$2,0)*$E976)</f>
        <v>0</v>
      </c>
      <c r="O976">
        <f>VLOOKUP($F976,'(참고)타워 스텟 가치'!$B$2:$L$6,O$2,0)+(VLOOKUP($F976,'(참고)타워 스텟 가치'!$B$2:$L$6,O$2,0)*$E976)</f>
        <v>0</v>
      </c>
      <c r="P976">
        <f>VLOOKUP($F976,'(참고)타워 스텟 가치'!$B$2:$L$6,P$2,0)+(VLOOKUP($F976,'(참고)타워 스텟 가치'!$B$2:$L$6,P$2,0)*$E976)</f>
        <v>55.300000000000018</v>
      </c>
      <c r="Q976">
        <f>SUM('스테이지별 몬스터 스텟'!H976*'(참고)타워 스텟 가치'!$Q$17,'스테이지별 몬스터 스텟'!I976*'(참고)타워 스텟 가치'!$R$17,'스테이지별 몬스터 스텟'!J976*'(참고)타워 스텟 가치'!$S$17,'스테이지별 몬스터 스텟'!K976*'(참고)타워 스텟 가치'!$T$17,'스테이지별 몬스터 스텟'!L976*'(참고)타워 스텟 가치'!$U$17,'스테이지별 몬스터 스텟'!M976*'(참고)타워 스텟 가치'!$V$17,'스테이지별 몬스터 스텟'!N976*'(참고)타워 스텟 가치'!$W$17,'스테이지별 몬스터 스텟'!O976*'(참고)타워 스텟 가치'!$X$17,'스테이지별 몬스터 스텟'!P976*'(참고)타워 스텟 가치'!$Y$17)</f>
        <v>601906.92500000016</v>
      </c>
      <c r="R976">
        <v>1</v>
      </c>
      <c r="S976">
        <f>VLOOKUP($F976,'(참고)타워 스텟 가치'!$B$7:$L$11,S$2,0)+(VLOOKUP($F976,'(참고)타워 스텟 가치'!$B$7:$L$11,S$2,0)*$E976)</f>
        <v>296.25000000000011</v>
      </c>
      <c r="T976">
        <f>VLOOKUP($F976,'(참고)타워 스텟 가치'!$B$7:$L$11,T$2,0)+(VLOOKUP($F976,'(참고)타워 스텟 가치'!$B$7:$L$11,T$2,0)*$E976)</f>
        <v>533.25000000000023</v>
      </c>
      <c r="U976">
        <f>VLOOKUP($F976,'(참고)타워 스텟 가치'!$B$7:$L$11,U$2,0)+(VLOOKUP($F976,'(참고)타워 스텟 가치'!$B$7:$L$11,U$2,0)*$E976)</f>
        <v>395000.00000000012</v>
      </c>
      <c r="V976">
        <f>VLOOKUP($F976,'(참고)타워 스텟 가치'!$B$7:$L$11,V$2,0)+(VLOOKUP($F976,'(참고)타워 스텟 가치'!$B$7:$L$11,V$2,0)*$E976)</f>
        <v>3555.0000000000014</v>
      </c>
      <c r="W976">
        <f>VLOOKUP($F976,'(참고)타워 스텟 가치'!$B$7:$L$11,W$2,0)+(VLOOKUP($F976,'(참고)타워 스텟 가치'!$B$7:$L$11,W$2,0)*$E976)</f>
        <v>59.250000000000021</v>
      </c>
      <c r="X976">
        <f>VLOOKUP($F976,'(참고)타워 스텟 가치'!$B$7:$L$11,X$2,0)+(VLOOKUP($F976,'(참고)타워 스텟 가치'!$B$7:$L$11,X$2,0)*$E976)</f>
        <v>23.70000000000001</v>
      </c>
      <c r="Y976">
        <f>VLOOKUP($F976,'(참고)타워 스텟 가치'!$B$7:$L$11,Y$2,0)+(VLOOKUP($F976,'(참고)타워 스텟 가치'!$B$7:$L$11,Y$2,0)*$E976)</f>
        <v>0</v>
      </c>
      <c r="Z976">
        <f>VLOOKUP($F976,'(참고)타워 스텟 가치'!$B$7:$L$11,Z$2,0)+(VLOOKUP($F976,'(참고)타워 스텟 가치'!$B$7:$L$11,Z$2,0)*$E976)</f>
        <v>0</v>
      </c>
      <c r="AA976">
        <f>VLOOKUP($F976,'(참고)타워 스텟 가치'!$B$7:$L$11,AA$2,0)+(VLOOKUP($F976,'(참고)타워 스텟 가치'!$B$7:$L$11,AA$2,0)*$E976)</f>
        <v>55.300000000000018</v>
      </c>
      <c r="AB976">
        <f>SUM('스테이지별 몬스터 스텟'!S976*'(참고)타워 스텟 가치'!$Q$17,'스테이지별 몬스터 스텟'!T976*'(참고)타워 스텟 가치'!$R$17,'스테이지별 몬스터 스텟'!U976*'(참고)타워 스텟 가치'!$S$17,'스테이지별 몬스터 스텟'!V976*'(참고)타워 스텟 가치'!$T$17,'스테이지별 몬스터 스텟'!W976*'(참고)타워 스텟 가치'!$U$17,'스테이지별 몬스터 스텟'!X976*'(참고)타워 스텟 가치'!$V$17,'스테이지별 몬스터 스텟'!Y976*'(참고)타워 스텟 가치'!$W$17,'스테이지별 몬스터 스텟'!Z976*'(참고)타워 스텟 가치'!$X$17,'스테이지별 몬스터 스텟'!AA976*'(참고)타워 스텟 가치'!$Y$17)</f>
        <v>601255.17500000016</v>
      </c>
      <c r="AC976">
        <v>2</v>
      </c>
      <c r="AD976">
        <f>VLOOKUP($F976,'(참고)타워 스텟 가치'!$B$12:$L$16,AD$2,0)+(VLOOKUP($F976,'(참고)타워 스텟 가치'!$B$12:$L$16,AD$2,0)*$E976)</f>
        <v>296.25000000000011</v>
      </c>
      <c r="AE976">
        <f>VLOOKUP($F976,'(참고)타워 스텟 가치'!$B$12:$L$16,AE$2,0)+(VLOOKUP($F976,'(참고)타워 스텟 가치'!$B$12:$L$16,AE$2,0)*$E976)</f>
        <v>355.50000000000011</v>
      </c>
      <c r="AF976">
        <f>VLOOKUP($F976,'(참고)타워 스텟 가치'!$B$12:$L$16,AF$2,0)+(VLOOKUP($F976,'(참고)타워 스텟 가치'!$B$12:$L$16,AF$2,0)*$E976)</f>
        <v>395000.00000000012</v>
      </c>
      <c r="AG976">
        <f>VLOOKUP($F976,'(참고)타워 스텟 가치'!$B$12:$L$16,AG$2,0)+(VLOOKUP($F976,'(참고)타워 스텟 가치'!$B$12:$L$16,AG$2,0)*$E976)</f>
        <v>1777.5000000000007</v>
      </c>
      <c r="AH976">
        <f>VLOOKUP($F976,'(참고)타워 스텟 가치'!$B$12:$L$16,AH$2,0)+(VLOOKUP($F976,'(참고)타워 스텟 가치'!$B$12:$L$16,AH$2,0)*$E976)</f>
        <v>59.250000000000021</v>
      </c>
      <c r="AI976">
        <f>VLOOKUP($F976,'(참고)타워 스텟 가치'!$B$12:$L$16,AI$2,0)+(VLOOKUP($F976,'(참고)타워 스텟 가치'!$B$12:$L$16,AI$2,0)*$E976)</f>
        <v>23.70000000000001</v>
      </c>
      <c r="AJ976">
        <f>VLOOKUP($F976,'(참고)타워 스텟 가치'!$B$12:$L$16,AJ$2,0)+(VLOOKUP($F976,'(참고)타워 스텟 가치'!$B$12:$L$16,AJ$2,0)*$E976)</f>
        <v>0</v>
      </c>
      <c r="AK976">
        <f>VLOOKUP($F976,'(참고)타워 스텟 가치'!$B$12:$L$16,AK$2,0)+(VLOOKUP($F976,'(참고)타워 스텟 가치'!$B$12:$L$16,AK$2,0)*$E976)</f>
        <v>0</v>
      </c>
      <c r="AL976">
        <f>VLOOKUP($F976,'(참고)타워 스텟 가치'!$B$12:$L$16,AL$2,0)+(VLOOKUP($F976,'(참고)타워 스텟 가치'!$B$12:$L$16,AL$2,0)*$E976)</f>
        <v>110.60000000000004</v>
      </c>
      <c r="AM976">
        <f>SUM('스테이지별 몬스터 스텟'!AD976*'(참고)타워 스텟 가치'!$Q$17,'스테이지별 몬스터 스텟'!AE976*'(참고)타워 스텟 가치'!$R$17,'스테이지별 몬스터 스텟'!AF976*'(참고)타워 스텟 가치'!$S$17,'스테이지별 몬스터 스텟'!AG976*'(참고)타워 스텟 가치'!$T$17,'스테이지별 몬스터 스텟'!AH976*'(참고)타워 스텟 가치'!$U$17,'스테이지별 몬스터 스텟'!AI976*'(참고)타워 스텟 가치'!$V$17,'스테이지별 몬스터 스텟'!AJ976*'(참고)타워 스텟 가치'!$W$17,'스테이지별 몬스터 스텟'!AK976*'(참고)타워 스텟 가치'!$X$17,'스테이지별 몬스터 스텟'!AL976*'(참고)타워 스텟 가치'!$Y$17)</f>
        <v>597544.15000000014</v>
      </c>
      <c r="AN976">
        <v>3</v>
      </c>
    </row>
    <row r="977" spans="3:40" x14ac:dyDescent="0.3">
      <c r="C977">
        <v>3</v>
      </c>
      <c r="D977">
        <f t="shared" si="47"/>
        <v>195</v>
      </c>
      <c r="E977" s="52">
        <f>VLOOKUP(D977,'스테이지별 난이도 설정'!B:C,2,0)</f>
        <v>78.000000000000028</v>
      </c>
      <c r="F977" t="str">
        <f t="shared" si="48"/>
        <v>에픽</v>
      </c>
      <c r="G977">
        <f t="shared" si="46"/>
        <v>6</v>
      </c>
      <c r="H977">
        <f>VLOOKUP($F977,'(참고)타워 스텟 가치'!$B$2:$L$6,H$2,0)+(VLOOKUP($F977,'(참고)타워 스텟 가치'!$B$2:$L$6,H$2,0)*$E977)</f>
        <v>1333.1250000000005</v>
      </c>
      <c r="I977">
        <f>VLOOKUP($F977,'(참고)타워 스텟 가치'!$B$2:$L$6,I$2,0)+(VLOOKUP($F977,'(참고)타워 스텟 가치'!$B$2:$L$6,I$2,0)*$E977)</f>
        <v>266.62500000000011</v>
      </c>
      <c r="J977">
        <f>VLOOKUP($F977,'(참고)타워 스텟 가치'!$B$2:$L$6,J$2,0)+(VLOOKUP($F977,'(참고)타워 스텟 가치'!$B$2:$L$6,J$2,0)*$E977)</f>
        <v>395000.00000000012</v>
      </c>
      <c r="K977">
        <f>VLOOKUP($F977,'(참고)타워 스텟 가치'!$B$2:$L$6,K$2,0)+(VLOOKUP($F977,'(참고)타워 스텟 가치'!$B$2:$L$6,K$2,0)*$E977)</f>
        <v>5332.5000000000018</v>
      </c>
      <c r="L977">
        <f>VLOOKUP($F977,'(참고)타워 스텟 가치'!$B$2:$L$6,L$2,0)+(VLOOKUP($F977,'(참고)타워 스텟 가치'!$B$2:$L$6,L$2,0)*$E977)</f>
        <v>88.875000000000028</v>
      </c>
      <c r="M977">
        <f>VLOOKUP($F977,'(참고)타워 스텟 가치'!$B$2:$L$6,M$2,0)+(VLOOKUP($F977,'(참고)타워 스텟 가치'!$B$2:$L$6,M$2,0)*$E977)</f>
        <v>23.70000000000001</v>
      </c>
      <c r="N977">
        <f>VLOOKUP($F977,'(참고)타워 스텟 가치'!$B$2:$L$6,N$2,0)+(VLOOKUP($F977,'(참고)타워 스텟 가치'!$B$2:$L$6,N$2,0)*$E977)</f>
        <v>0</v>
      </c>
      <c r="O977">
        <f>VLOOKUP($F977,'(참고)타워 스텟 가치'!$B$2:$L$6,O$2,0)+(VLOOKUP($F977,'(참고)타워 스텟 가치'!$B$2:$L$6,O$2,0)*$E977)</f>
        <v>0</v>
      </c>
      <c r="P977">
        <f>VLOOKUP($F977,'(참고)타워 스텟 가치'!$B$2:$L$6,P$2,0)+(VLOOKUP($F977,'(참고)타워 스텟 가치'!$B$2:$L$6,P$2,0)*$E977)</f>
        <v>55.300000000000018</v>
      </c>
      <c r="Q977">
        <f>SUM('스테이지별 몬스터 스텟'!H977*'(참고)타워 스텟 가치'!$Q$17,'스테이지별 몬스터 스텟'!I977*'(참고)타워 스텟 가치'!$R$17,'스테이지별 몬스터 스텟'!J977*'(참고)타워 스텟 가치'!$S$17,'스테이지별 몬스터 스텟'!K977*'(참고)타워 스텟 가치'!$T$17,'스테이지별 몬스터 스텟'!L977*'(참고)타워 스텟 가치'!$U$17,'스테이지별 몬스터 스텟'!M977*'(참고)타워 스텟 가치'!$V$17,'스테이지별 몬스터 스텟'!N977*'(참고)타워 스텟 가치'!$W$17,'스테이지별 몬스터 스텟'!O977*'(참고)타워 스텟 가치'!$X$17,'스테이지별 몬스터 스텟'!P977*'(참고)타워 스텟 가치'!$Y$17)</f>
        <v>606543.23750000016</v>
      </c>
      <c r="R977">
        <v>1</v>
      </c>
      <c r="S977">
        <f>VLOOKUP($F977,'(참고)타워 스텟 가치'!$B$7:$L$11,S$2,0)+(VLOOKUP($F977,'(참고)타워 스텟 가치'!$B$7:$L$11,S$2,0)*$E977)</f>
        <v>444.37500000000017</v>
      </c>
      <c r="T977">
        <f>VLOOKUP($F977,'(참고)타워 스텟 가치'!$B$7:$L$11,T$2,0)+(VLOOKUP($F977,'(참고)타워 스텟 가치'!$B$7:$L$11,T$2,0)*$E977)</f>
        <v>799.87500000000034</v>
      </c>
      <c r="U977">
        <f>VLOOKUP($F977,'(참고)타워 스텟 가치'!$B$7:$L$11,U$2,0)+(VLOOKUP($F977,'(참고)타워 스텟 가치'!$B$7:$L$11,U$2,0)*$E977)</f>
        <v>395000.00000000012</v>
      </c>
      <c r="V977">
        <f>VLOOKUP($F977,'(참고)타워 스텟 가치'!$B$7:$L$11,V$2,0)+(VLOOKUP($F977,'(참고)타워 스텟 가치'!$B$7:$L$11,V$2,0)*$E977)</f>
        <v>5332.5000000000018</v>
      </c>
      <c r="W977">
        <f>VLOOKUP($F977,'(참고)타워 스텟 가치'!$B$7:$L$11,W$2,0)+(VLOOKUP($F977,'(참고)타워 스텟 가치'!$B$7:$L$11,W$2,0)*$E977)</f>
        <v>88.875000000000028</v>
      </c>
      <c r="X977">
        <f>VLOOKUP($F977,'(참고)타워 스텟 가치'!$B$7:$L$11,X$2,0)+(VLOOKUP($F977,'(참고)타워 스텟 가치'!$B$7:$L$11,X$2,0)*$E977)</f>
        <v>23.70000000000001</v>
      </c>
      <c r="Y977">
        <f>VLOOKUP($F977,'(참고)타워 스텟 가치'!$B$7:$L$11,Y$2,0)+(VLOOKUP($F977,'(참고)타워 스텟 가치'!$B$7:$L$11,Y$2,0)*$E977)</f>
        <v>0</v>
      </c>
      <c r="Z977">
        <f>VLOOKUP($F977,'(참고)타워 스텟 가치'!$B$7:$L$11,Z$2,0)+(VLOOKUP($F977,'(참고)타워 스텟 가치'!$B$7:$L$11,Z$2,0)*$E977)</f>
        <v>0</v>
      </c>
      <c r="AA977">
        <f>VLOOKUP($F977,'(참고)타워 스텟 가치'!$B$7:$L$11,AA$2,0)+(VLOOKUP($F977,'(참고)타워 스텟 가치'!$B$7:$L$11,AA$2,0)*$E977)</f>
        <v>55.300000000000018</v>
      </c>
      <c r="AB977">
        <f>SUM('스테이지별 몬스터 스텟'!S977*'(참고)타워 스텟 가치'!$Q$17,'스테이지별 몬스터 스텟'!T977*'(참고)타워 스텟 가치'!$R$17,'스테이지별 몬스터 스텟'!U977*'(참고)타워 스텟 가치'!$S$17,'스테이지별 몬스터 스텟'!V977*'(참고)타워 스텟 가치'!$T$17,'스테이지별 몬스터 스텟'!W977*'(참고)타워 스텟 가치'!$U$17,'스테이지별 몬스터 스텟'!X977*'(참고)타워 스텟 가치'!$V$17,'스테이지별 몬스터 스텟'!Y977*'(참고)타워 스텟 가치'!$W$17,'스테이지별 몬스터 스텟'!Z977*'(참고)타워 스텟 가치'!$X$17,'스테이지별 몬스터 스텟'!AA977*'(참고)타워 스텟 가치'!$Y$17)</f>
        <v>605565.61250000016</v>
      </c>
      <c r="AC977">
        <v>2</v>
      </c>
      <c r="AD977">
        <f>VLOOKUP($F977,'(참고)타워 스텟 가치'!$B$12:$L$16,AD$2,0)+(VLOOKUP($F977,'(참고)타워 스텟 가치'!$B$12:$L$16,AD$2,0)*$E977)</f>
        <v>444.37500000000017</v>
      </c>
      <c r="AE977">
        <f>VLOOKUP($F977,'(참고)타워 스텟 가치'!$B$12:$L$16,AE$2,0)+(VLOOKUP($F977,'(참고)타워 스텟 가치'!$B$12:$L$16,AE$2,0)*$E977)</f>
        <v>533.25000000000023</v>
      </c>
      <c r="AF977">
        <f>VLOOKUP($F977,'(참고)타워 스텟 가치'!$B$12:$L$16,AF$2,0)+(VLOOKUP($F977,'(참고)타워 스텟 가치'!$B$12:$L$16,AF$2,0)*$E977)</f>
        <v>395000.00000000012</v>
      </c>
      <c r="AG977">
        <f>VLOOKUP($F977,'(참고)타워 스텟 가치'!$B$12:$L$16,AG$2,0)+(VLOOKUP($F977,'(참고)타워 스텟 가치'!$B$12:$L$16,AG$2,0)*$E977)</f>
        <v>2666.2500000000009</v>
      </c>
      <c r="AH977">
        <f>VLOOKUP($F977,'(참고)타워 스텟 가치'!$B$12:$L$16,AH$2,0)+(VLOOKUP($F977,'(참고)타워 스텟 가치'!$B$12:$L$16,AH$2,0)*$E977)</f>
        <v>88.875000000000028</v>
      </c>
      <c r="AI977">
        <f>VLOOKUP($F977,'(참고)타워 스텟 가치'!$B$12:$L$16,AI$2,0)+(VLOOKUP($F977,'(참고)타워 스텟 가치'!$B$12:$L$16,AI$2,0)*$E977)</f>
        <v>23.70000000000001</v>
      </c>
      <c r="AJ977">
        <f>VLOOKUP($F977,'(참고)타워 스텟 가치'!$B$12:$L$16,AJ$2,0)+(VLOOKUP($F977,'(참고)타워 스텟 가치'!$B$12:$L$16,AJ$2,0)*$E977)</f>
        <v>0</v>
      </c>
      <c r="AK977">
        <f>VLOOKUP($F977,'(참고)타워 스텟 가치'!$B$12:$L$16,AK$2,0)+(VLOOKUP($F977,'(참고)타워 스텟 가치'!$B$12:$L$16,AK$2,0)*$E977)</f>
        <v>0</v>
      </c>
      <c r="AL977">
        <f>VLOOKUP($F977,'(참고)타워 스텟 가치'!$B$12:$L$16,AL$2,0)+(VLOOKUP($F977,'(참고)타워 스텟 가치'!$B$12:$L$16,AL$2,0)*$E977)</f>
        <v>110.60000000000004</v>
      </c>
      <c r="AM977">
        <f>SUM('스테이지별 몬스터 스텟'!AD977*'(참고)타워 스텟 가치'!$Q$17,'스테이지별 몬스터 스텟'!AE977*'(참고)타워 스텟 가치'!$R$17,'스테이지별 몬스터 스텟'!AF977*'(참고)타워 스텟 가치'!$S$17,'스테이지별 몬스터 스텟'!AG977*'(참고)타워 스텟 가치'!$T$17,'스테이지별 몬스터 스텟'!AH977*'(참고)타워 스텟 가치'!$U$17,'스테이지별 몬스터 스텟'!AI977*'(참고)타워 스텟 가치'!$V$17,'스테이지별 몬스터 스텟'!AJ977*'(참고)타워 스텟 가치'!$W$17,'스테이지별 몬스터 스텟'!AK977*'(참고)타워 스텟 가치'!$X$17,'스테이지별 몬스터 스텟'!AL977*'(참고)타워 스텟 가치'!$Y$17)</f>
        <v>599943.77500000014</v>
      </c>
      <c r="AN977">
        <v>3</v>
      </c>
    </row>
    <row r="978" spans="3:40" x14ac:dyDescent="0.3">
      <c r="C978">
        <v>4</v>
      </c>
      <c r="D978">
        <f t="shared" si="47"/>
        <v>195</v>
      </c>
      <c r="E978" s="52">
        <f>VLOOKUP(D978,'스테이지별 난이도 설정'!B:C,2,0)</f>
        <v>78.000000000000028</v>
      </c>
      <c r="F978" t="str">
        <f t="shared" si="48"/>
        <v>유니크</v>
      </c>
      <c r="G978">
        <f t="shared" si="46"/>
        <v>6</v>
      </c>
      <c r="H978">
        <f>VLOOKUP($F978,'(참고)타워 스텟 가치'!$B$2:$L$6,H$2,0)+(VLOOKUP($F978,'(참고)타워 스텟 가치'!$B$2:$L$6,H$2,0)*$E978)</f>
        <v>1999.6875000000007</v>
      </c>
      <c r="I978">
        <f>VLOOKUP($F978,'(참고)타워 스텟 가치'!$B$2:$L$6,I$2,0)+(VLOOKUP($F978,'(참고)타워 스텟 가치'!$B$2:$L$6,I$2,0)*$E978)</f>
        <v>399.93750000000017</v>
      </c>
      <c r="J978">
        <f>VLOOKUP($F978,'(참고)타워 스텟 가치'!$B$2:$L$6,J$2,0)+(VLOOKUP($F978,'(참고)타워 스텟 가치'!$B$2:$L$6,J$2,0)*$E978)</f>
        <v>395000.00000000012</v>
      </c>
      <c r="K978">
        <f>VLOOKUP($F978,'(참고)타워 스텟 가치'!$B$2:$L$6,K$2,0)+(VLOOKUP($F978,'(참고)타워 스텟 가치'!$B$2:$L$6,K$2,0)*$E978)</f>
        <v>7998.7500000000027</v>
      </c>
      <c r="L978">
        <f>VLOOKUP($F978,'(참고)타워 스텟 가치'!$B$2:$L$6,L$2,0)+(VLOOKUP($F978,'(참고)타워 스텟 가치'!$B$2:$L$6,L$2,0)*$E978)</f>
        <v>133.31250000000006</v>
      </c>
      <c r="M978">
        <f>VLOOKUP($F978,'(참고)타워 스텟 가치'!$B$2:$L$6,M$2,0)+(VLOOKUP($F978,'(참고)타워 스텟 가치'!$B$2:$L$6,M$2,0)*$E978)</f>
        <v>23.70000000000001</v>
      </c>
      <c r="N978">
        <f>VLOOKUP($F978,'(참고)타워 스텟 가치'!$B$2:$L$6,N$2,0)+(VLOOKUP($F978,'(참고)타워 스텟 가치'!$B$2:$L$6,N$2,0)*$E978)</f>
        <v>0</v>
      </c>
      <c r="O978">
        <f>VLOOKUP($F978,'(참고)타워 스텟 가치'!$B$2:$L$6,O$2,0)+(VLOOKUP($F978,'(참고)타워 스텟 가치'!$B$2:$L$6,O$2,0)*$E978)</f>
        <v>0</v>
      </c>
      <c r="P978">
        <f>VLOOKUP($F978,'(참고)타워 스텟 가치'!$B$2:$L$6,P$2,0)+(VLOOKUP($F978,'(참고)타워 스텟 가치'!$B$2:$L$6,P$2,0)*$E978)</f>
        <v>79.000000000000028</v>
      </c>
      <c r="Q978">
        <f>SUM('스테이지별 몬스터 스텟'!H978*'(참고)타워 스텟 가치'!$Q$17,'스테이지별 몬스터 스텟'!I978*'(참고)타워 스텟 가치'!$R$17,'스테이지별 몬스터 스텟'!J978*'(참고)타워 스텟 가치'!$S$17,'스테이지별 몬스터 스텟'!K978*'(참고)타워 스텟 가치'!$T$17,'스테이지별 몬스터 스텟'!L978*'(참고)타워 스텟 가치'!$U$17,'스테이지별 몬스터 스텟'!M978*'(참고)타워 스텟 가치'!$V$17,'스테이지별 몬스터 스텟'!N978*'(참고)타워 스텟 가치'!$W$17,'스테이지별 몬스터 스텟'!O978*'(참고)타워 스텟 가치'!$X$17,'스테이지별 몬스터 스텟'!P978*'(참고)타워 스텟 가치'!$Y$17)</f>
        <v>613545.10625000019</v>
      </c>
      <c r="R978">
        <v>1</v>
      </c>
      <c r="S978">
        <f>VLOOKUP($F978,'(참고)타워 스텟 가치'!$B$7:$L$11,S$2,0)+(VLOOKUP($F978,'(참고)타워 스텟 가치'!$B$7:$L$11,S$2,0)*$E978)</f>
        <v>666.56250000000023</v>
      </c>
      <c r="T978">
        <f>VLOOKUP($F978,'(참고)타워 스텟 가치'!$B$7:$L$11,T$2,0)+(VLOOKUP($F978,'(참고)타워 스텟 가치'!$B$7:$L$11,T$2,0)*$E978)</f>
        <v>1199.8125000000005</v>
      </c>
      <c r="U978">
        <f>VLOOKUP($F978,'(참고)타워 스텟 가치'!$B$7:$L$11,U$2,0)+(VLOOKUP($F978,'(참고)타워 스텟 가치'!$B$7:$L$11,U$2,0)*$E978)</f>
        <v>395000.00000000012</v>
      </c>
      <c r="V978">
        <f>VLOOKUP($F978,'(참고)타워 스텟 가치'!$B$7:$L$11,V$2,0)+(VLOOKUP($F978,'(참고)타워 스텟 가치'!$B$7:$L$11,V$2,0)*$E978)</f>
        <v>7998.7500000000027</v>
      </c>
      <c r="W978">
        <f>VLOOKUP($F978,'(참고)타워 스텟 가치'!$B$7:$L$11,W$2,0)+(VLOOKUP($F978,'(참고)타워 스텟 가치'!$B$7:$L$11,W$2,0)*$E978)</f>
        <v>133.31250000000006</v>
      </c>
      <c r="X978">
        <f>VLOOKUP($F978,'(참고)타워 스텟 가치'!$B$7:$L$11,X$2,0)+(VLOOKUP($F978,'(참고)타워 스텟 가치'!$B$7:$L$11,X$2,0)*$E978)</f>
        <v>23.70000000000001</v>
      </c>
      <c r="Y978">
        <f>VLOOKUP($F978,'(참고)타워 스텟 가치'!$B$7:$L$11,Y$2,0)+(VLOOKUP($F978,'(참고)타워 스텟 가치'!$B$7:$L$11,Y$2,0)*$E978)</f>
        <v>0</v>
      </c>
      <c r="Z978">
        <f>VLOOKUP($F978,'(참고)타워 스텟 가치'!$B$7:$L$11,Z$2,0)+(VLOOKUP($F978,'(참고)타워 스텟 가치'!$B$7:$L$11,Z$2,0)*$E978)</f>
        <v>0</v>
      </c>
      <c r="AA978">
        <f>VLOOKUP($F978,'(참고)타워 스텟 가치'!$B$7:$L$11,AA$2,0)+(VLOOKUP($F978,'(참고)타워 스텟 가치'!$B$7:$L$11,AA$2,0)*$E978)</f>
        <v>79.000000000000028</v>
      </c>
      <c r="AB978">
        <f>SUM('스테이지별 몬스터 스텟'!S978*'(참고)타워 스텟 가치'!$Q$17,'스테이지별 몬스터 스텟'!T978*'(참고)타워 스텟 가치'!$R$17,'스테이지별 몬스터 스텟'!U978*'(참고)타워 스텟 가치'!$S$17,'스테이지별 몬스터 스텟'!V978*'(참고)타워 스텟 가치'!$T$17,'스테이지별 몬스터 스텟'!W978*'(참고)타워 스텟 가치'!$U$17,'스테이지별 몬스터 스텟'!X978*'(참고)타워 스텟 가치'!$V$17,'스테이지별 몬스터 스텟'!Y978*'(참고)타워 스텟 가치'!$W$17,'스테이지별 몬스터 스텟'!Z978*'(참고)타워 스텟 가치'!$X$17,'스테이지별 몬스터 스텟'!AA978*'(참고)타워 스텟 가치'!$Y$17)</f>
        <v>612078.66875000019</v>
      </c>
      <c r="AC978">
        <v>2</v>
      </c>
      <c r="AD978">
        <f>VLOOKUP($F978,'(참고)타워 스텟 가치'!$B$12:$L$16,AD$2,0)+(VLOOKUP($F978,'(참고)타워 스텟 가치'!$B$12:$L$16,AD$2,0)*$E978)</f>
        <v>666.56250000000023</v>
      </c>
      <c r="AE978">
        <f>VLOOKUP($F978,'(참고)타워 스텟 가치'!$B$12:$L$16,AE$2,0)+(VLOOKUP($F978,'(참고)타워 스텟 가치'!$B$12:$L$16,AE$2,0)*$E978)</f>
        <v>799.87500000000034</v>
      </c>
      <c r="AF978">
        <f>VLOOKUP($F978,'(참고)타워 스텟 가치'!$B$12:$L$16,AF$2,0)+(VLOOKUP($F978,'(참고)타워 스텟 가치'!$B$12:$L$16,AF$2,0)*$E978)</f>
        <v>395000.00000000012</v>
      </c>
      <c r="AG978">
        <f>VLOOKUP($F978,'(참고)타워 스텟 가치'!$B$12:$L$16,AG$2,0)+(VLOOKUP($F978,'(참고)타워 스텟 가치'!$B$12:$L$16,AG$2,0)*$E978)</f>
        <v>3999.3750000000014</v>
      </c>
      <c r="AH978">
        <f>VLOOKUP($F978,'(참고)타워 스텟 가치'!$B$12:$L$16,AH$2,0)+(VLOOKUP($F978,'(참고)타워 스텟 가치'!$B$12:$L$16,AH$2,0)*$E978)</f>
        <v>133.31250000000006</v>
      </c>
      <c r="AI978">
        <f>VLOOKUP($F978,'(참고)타워 스텟 가치'!$B$12:$L$16,AI$2,0)+(VLOOKUP($F978,'(참고)타워 스텟 가치'!$B$12:$L$16,AI$2,0)*$E978)</f>
        <v>23.70000000000001</v>
      </c>
      <c r="AJ978">
        <f>VLOOKUP($F978,'(참고)타워 스텟 가치'!$B$12:$L$16,AJ$2,0)+(VLOOKUP($F978,'(참고)타워 스텟 가치'!$B$12:$L$16,AJ$2,0)*$E978)</f>
        <v>0</v>
      </c>
      <c r="AK978">
        <f>VLOOKUP($F978,'(참고)타워 스텟 가치'!$B$12:$L$16,AK$2,0)+(VLOOKUP($F978,'(참고)타워 스텟 가치'!$B$12:$L$16,AK$2,0)*$E978)</f>
        <v>0</v>
      </c>
      <c r="AL978">
        <f>VLOOKUP($F978,'(참고)타워 스텟 가치'!$B$12:$L$16,AL$2,0)+(VLOOKUP($F978,'(참고)타워 스텟 가치'!$B$12:$L$16,AL$2,0)*$E978)</f>
        <v>158.00000000000006</v>
      </c>
      <c r="AM978">
        <f>SUM('스테이지별 몬스터 스텟'!AD978*'(참고)타워 스텟 가치'!$Q$17,'스테이지별 몬스터 스텟'!AE978*'(참고)타워 스텟 가치'!$R$17,'스테이지별 몬스터 스텟'!AF978*'(참고)타워 스텟 가치'!$S$17,'스테이지별 몬스터 스텟'!AG978*'(참고)타워 스텟 가치'!$T$17,'스테이지별 몬스터 스텟'!AH978*'(참고)타워 스텟 가치'!$U$17,'스테이지별 몬스터 스텟'!AI978*'(참고)타워 스텟 가치'!$V$17,'스테이지별 몬스터 스텟'!AJ978*'(참고)타워 스텟 가치'!$W$17,'스테이지별 몬스터 스텟'!AK978*'(참고)타워 스텟 가치'!$X$17,'스테이지별 몬스터 스텟'!AL978*'(참고)타워 스텟 가치'!$Y$17)</f>
        <v>603638.01250000019</v>
      </c>
      <c r="AN978">
        <v>3</v>
      </c>
    </row>
    <row r="979" spans="3:40" x14ac:dyDescent="0.3">
      <c r="C979">
        <v>5</v>
      </c>
      <c r="D979">
        <f t="shared" si="47"/>
        <v>195</v>
      </c>
      <c r="E979" s="52">
        <f>VLOOKUP(D979,'스테이지별 난이도 설정'!B:C,2,0)</f>
        <v>78.000000000000028</v>
      </c>
      <c r="F979" t="str">
        <f t="shared" si="48"/>
        <v>스페셜</v>
      </c>
      <c r="G979">
        <f t="shared" si="46"/>
        <v>6</v>
      </c>
      <c r="H979">
        <f>VLOOKUP($F979,'(참고)타워 스텟 가치'!$B$2:$L$6,H$2,0)+(VLOOKUP($F979,'(참고)타워 스텟 가치'!$B$2:$L$6,H$2,0)*$E979)</f>
        <v>2999.5312500000009</v>
      </c>
      <c r="I979">
        <f>VLOOKUP($F979,'(참고)타워 스텟 가치'!$B$2:$L$6,I$2,0)+(VLOOKUP($F979,'(참고)타워 스텟 가치'!$B$2:$L$6,I$2,0)*$E979)</f>
        <v>599.90625000000023</v>
      </c>
      <c r="J979">
        <f>VLOOKUP($F979,'(참고)타워 스텟 가치'!$B$2:$L$6,J$2,0)+(VLOOKUP($F979,'(참고)타워 스텟 가치'!$B$2:$L$6,J$2,0)*$E979)</f>
        <v>395000.00000000012</v>
      </c>
      <c r="K979">
        <f>VLOOKUP($F979,'(참고)타워 스텟 가치'!$B$2:$L$6,K$2,0)+(VLOOKUP($F979,'(참고)타워 스텟 가치'!$B$2:$L$6,K$2,0)*$E979)</f>
        <v>11998.125000000004</v>
      </c>
      <c r="L979">
        <f>VLOOKUP($F979,'(참고)타워 스텟 가치'!$B$2:$L$6,L$2,0)+(VLOOKUP($F979,'(참고)타워 스텟 가치'!$B$2:$L$6,L$2,0)*$E979)</f>
        <v>199.96875000000009</v>
      </c>
      <c r="M979">
        <f>VLOOKUP($F979,'(참고)타워 스텟 가치'!$B$2:$L$6,M$2,0)+(VLOOKUP($F979,'(참고)타워 스텟 가치'!$B$2:$L$6,M$2,0)*$E979)</f>
        <v>23.70000000000001</v>
      </c>
      <c r="N979">
        <f>VLOOKUP($F979,'(참고)타워 스텟 가치'!$B$2:$L$6,N$2,0)+(VLOOKUP($F979,'(참고)타워 스텟 가치'!$B$2:$L$6,N$2,0)*$E979)</f>
        <v>0</v>
      </c>
      <c r="O979">
        <f>VLOOKUP($F979,'(참고)타워 스텟 가치'!$B$2:$L$6,O$2,0)+(VLOOKUP($F979,'(참고)타워 스텟 가치'!$B$2:$L$6,O$2,0)*$E979)</f>
        <v>0</v>
      </c>
      <c r="P979">
        <f>VLOOKUP($F979,'(참고)타워 스텟 가치'!$B$2:$L$6,P$2,0)+(VLOOKUP($F979,'(참고)타워 스텟 가치'!$B$2:$L$6,P$2,0)*$E979)</f>
        <v>79.000000000000028</v>
      </c>
      <c r="Q979">
        <f>SUM('스테이지별 몬스터 스텟'!H979*'(참고)타워 스텟 가치'!$Q$17,'스테이지별 몬스터 스텟'!I979*'(참고)타워 스텟 가치'!$R$17,'스테이지별 몬스터 스텟'!J979*'(참고)타워 스텟 가치'!$S$17,'스테이지별 몬스터 스텟'!K979*'(참고)타워 스텟 가치'!$T$17,'스테이지별 몬스터 스텟'!L979*'(참고)타워 스텟 가치'!$U$17,'스테이지별 몬스터 스텟'!M979*'(참고)타워 스텟 가치'!$V$17,'스테이지별 몬스터 스텟'!N979*'(참고)타워 스텟 가치'!$W$17,'스테이지별 몬스터 스텟'!O979*'(참고)타워 스텟 가치'!$X$17,'스테이지별 몬스터 스텟'!P979*'(참고)타워 스텟 가치'!$Y$17)</f>
        <v>623976.80937500019</v>
      </c>
      <c r="R979">
        <v>1</v>
      </c>
      <c r="S979">
        <f>VLOOKUP($F979,'(참고)타워 스텟 가치'!$B$7:$L$11,S$2,0)+(VLOOKUP($F979,'(참고)타워 스텟 가치'!$B$7:$L$11,S$2,0)*$E979)</f>
        <v>999.84375000000034</v>
      </c>
      <c r="T979">
        <f>VLOOKUP($F979,'(참고)타워 스텟 가치'!$B$7:$L$11,T$2,0)+(VLOOKUP($F979,'(참고)타워 스텟 가치'!$B$7:$L$11,T$2,0)*$E979)</f>
        <v>1799.7187500000007</v>
      </c>
      <c r="U979">
        <f>VLOOKUP($F979,'(참고)타워 스텟 가치'!$B$7:$L$11,U$2,0)+(VLOOKUP($F979,'(참고)타워 스텟 가치'!$B$7:$L$11,U$2,0)*$E979)</f>
        <v>395000.00000000012</v>
      </c>
      <c r="V979">
        <f>VLOOKUP($F979,'(참고)타워 스텟 가치'!$B$7:$L$11,V$2,0)+(VLOOKUP($F979,'(참고)타워 스텟 가치'!$B$7:$L$11,V$2,0)*$E979)</f>
        <v>11998.125000000004</v>
      </c>
      <c r="W979">
        <f>VLOOKUP($F979,'(참고)타워 스텟 가치'!$B$7:$L$11,W$2,0)+(VLOOKUP($F979,'(참고)타워 스텟 가치'!$B$7:$L$11,W$2,0)*$E979)</f>
        <v>199.96875000000009</v>
      </c>
      <c r="X979">
        <f>VLOOKUP($F979,'(참고)타워 스텟 가치'!$B$7:$L$11,X$2,0)+(VLOOKUP($F979,'(참고)타워 스텟 가치'!$B$7:$L$11,X$2,0)*$E979)</f>
        <v>23.70000000000001</v>
      </c>
      <c r="Y979">
        <f>VLOOKUP($F979,'(참고)타워 스텟 가치'!$B$7:$L$11,Y$2,0)+(VLOOKUP($F979,'(참고)타워 스텟 가치'!$B$7:$L$11,Y$2,0)*$E979)</f>
        <v>0</v>
      </c>
      <c r="Z979">
        <f>VLOOKUP($F979,'(참고)타워 스텟 가치'!$B$7:$L$11,Z$2,0)+(VLOOKUP($F979,'(참고)타워 스텟 가치'!$B$7:$L$11,Z$2,0)*$E979)</f>
        <v>0</v>
      </c>
      <c r="AA979">
        <f>VLOOKUP($F979,'(참고)타워 스텟 가치'!$B$7:$L$11,AA$2,0)+(VLOOKUP($F979,'(참고)타워 스텟 가치'!$B$7:$L$11,AA$2,0)*$E979)</f>
        <v>79.000000000000028</v>
      </c>
      <c r="AB979">
        <f>SUM('스테이지별 몬스터 스텟'!S979*'(참고)타워 스텟 가치'!$Q$17,'스테이지별 몬스터 스텟'!T979*'(참고)타워 스텟 가치'!$R$17,'스테이지별 몬스터 스텟'!U979*'(참고)타워 스텟 가치'!$S$17,'스테이지별 몬스터 스텟'!V979*'(참고)타워 스텟 가치'!$T$17,'스테이지별 몬스터 스텟'!W979*'(참고)타워 스텟 가치'!$U$17,'스테이지별 몬스터 스텟'!X979*'(참고)타워 스텟 가치'!$V$17,'스테이지별 몬스터 스텟'!Y979*'(참고)타워 스텟 가치'!$W$17,'스테이지별 몬스터 스텟'!Z979*'(참고)타워 스텟 가치'!$X$17,'스테이지별 몬스터 스텟'!AA979*'(참고)타워 스텟 가치'!$Y$17)</f>
        <v>621777.15312500019</v>
      </c>
      <c r="AC979">
        <v>2</v>
      </c>
      <c r="AD979">
        <f>VLOOKUP($F979,'(참고)타워 스텟 가치'!$B$12:$L$16,AD$2,0)+(VLOOKUP($F979,'(참고)타워 스텟 가치'!$B$12:$L$16,AD$2,0)*$E979)</f>
        <v>999.84375000000034</v>
      </c>
      <c r="AE979">
        <f>VLOOKUP($F979,'(참고)타워 스텟 가치'!$B$12:$L$16,AE$2,0)+(VLOOKUP($F979,'(참고)타워 스텟 가치'!$B$12:$L$16,AE$2,0)*$E979)</f>
        <v>1199.8125000000005</v>
      </c>
      <c r="AF979">
        <f>VLOOKUP($F979,'(참고)타워 스텟 가치'!$B$12:$L$16,AF$2,0)+(VLOOKUP($F979,'(참고)타워 스텟 가치'!$B$12:$L$16,AF$2,0)*$E979)</f>
        <v>395000.00000000012</v>
      </c>
      <c r="AG979">
        <f>VLOOKUP($F979,'(참고)타워 스텟 가치'!$B$12:$L$16,AG$2,0)+(VLOOKUP($F979,'(참고)타워 스텟 가치'!$B$12:$L$16,AG$2,0)*$E979)</f>
        <v>5999.0625000000018</v>
      </c>
      <c r="AH979">
        <f>VLOOKUP($F979,'(참고)타워 스텟 가치'!$B$12:$L$16,AH$2,0)+(VLOOKUP($F979,'(참고)타워 스텟 가치'!$B$12:$L$16,AH$2,0)*$E979)</f>
        <v>199.96875000000009</v>
      </c>
      <c r="AI979">
        <f>VLOOKUP($F979,'(참고)타워 스텟 가치'!$B$12:$L$16,AI$2,0)+(VLOOKUP($F979,'(참고)타워 스텟 가치'!$B$12:$L$16,AI$2,0)*$E979)</f>
        <v>23.70000000000001</v>
      </c>
      <c r="AJ979">
        <f>VLOOKUP($F979,'(참고)타워 스텟 가치'!$B$12:$L$16,AJ$2,0)+(VLOOKUP($F979,'(참고)타워 스텟 가치'!$B$12:$L$16,AJ$2,0)*$E979)</f>
        <v>0</v>
      </c>
      <c r="AK979">
        <f>VLOOKUP($F979,'(참고)타워 스텟 가치'!$B$12:$L$16,AK$2,0)+(VLOOKUP($F979,'(참고)타워 스텟 가치'!$B$12:$L$16,AK$2,0)*$E979)</f>
        <v>0</v>
      </c>
      <c r="AL979">
        <f>VLOOKUP($F979,'(참고)타워 스텟 가치'!$B$12:$L$16,AL$2,0)+(VLOOKUP($F979,'(참고)타워 스텟 가치'!$B$12:$L$16,AL$2,0)*$E979)</f>
        <v>158.00000000000006</v>
      </c>
      <c r="AM979">
        <f>SUM('스테이지별 몬스터 스텟'!AD979*'(참고)타워 스텟 가치'!$Q$17,'스테이지별 몬스터 스텟'!AE979*'(참고)타워 스텟 가치'!$R$17,'스테이지별 몬스터 스텟'!AF979*'(참고)타워 스텟 가치'!$S$17,'스테이지별 몬스터 스텟'!AG979*'(참고)타워 스텟 가치'!$T$17,'스테이지별 몬스터 스텟'!AH979*'(참고)타워 스텟 가치'!$U$17,'스테이지별 몬스터 스텟'!AI979*'(참고)타워 스텟 가치'!$V$17,'스테이지별 몬스터 스텟'!AJ979*'(참고)타워 스텟 가치'!$W$17,'스테이지별 몬스터 스텟'!AK979*'(참고)타워 스텟 가치'!$X$17,'스테이지별 몬스터 스텟'!AL979*'(참고)타워 스텟 가치'!$Y$17)</f>
        <v>609037.16875000019</v>
      </c>
      <c r="AN979">
        <v>3</v>
      </c>
    </row>
    <row r="980" spans="3:40" x14ac:dyDescent="0.3">
      <c r="C980">
        <v>1</v>
      </c>
      <c r="D980">
        <f t="shared" si="47"/>
        <v>196</v>
      </c>
      <c r="E980" s="52">
        <f>VLOOKUP(D980,'스테이지별 난이도 설정'!B:C,2,0)</f>
        <v>78.400000000000034</v>
      </c>
      <c r="F980" t="str">
        <f t="shared" si="48"/>
        <v>일반</v>
      </c>
      <c r="G980">
        <f t="shared" si="46"/>
        <v>6</v>
      </c>
      <c r="H980">
        <f>VLOOKUP($F980,'(참고)타워 스텟 가치'!$B$2:$L$6,H$2,0)+(VLOOKUP($F980,'(참고)타워 스텟 가치'!$B$2:$L$6,H$2,0)*$E980)</f>
        <v>595.50000000000023</v>
      </c>
      <c r="I980">
        <f>VLOOKUP($F980,'(참고)타워 스텟 가치'!$B$2:$L$6,I$2,0)+(VLOOKUP($F980,'(참고)타워 스텟 가치'!$B$2:$L$6,I$2,0)*$E980)</f>
        <v>119.10000000000005</v>
      </c>
      <c r="J980">
        <f>VLOOKUP($F980,'(참고)타워 스텟 가치'!$B$2:$L$6,J$2,0)+(VLOOKUP($F980,'(참고)타워 스텟 가치'!$B$2:$L$6,J$2,0)*$E980)</f>
        <v>397000.00000000017</v>
      </c>
      <c r="K980">
        <f>VLOOKUP($F980,'(참고)타워 스텟 가치'!$B$2:$L$6,K$2,0)+(VLOOKUP($F980,'(참고)타워 스텟 가치'!$B$2:$L$6,K$2,0)*$E980)</f>
        <v>2382.0000000000009</v>
      </c>
      <c r="L980">
        <f>VLOOKUP($F980,'(참고)타워 스텟 가치'!$B$2:$L$6,L$2,0)+(VLOOKUP($F980,'(참고)타워 스텟 가치'!$B$2:$L$6,L$2,0)*$E980)</f>
        <v>39.700000000000017</v>
      </c>
      <c r="M980">
        <f>VLOOKUP($F980,'(참고)타워 스텟 가치'!$B$2:$L$6,M$2,0)+(VLOOKUP($F980,'(참고)타워 스텟 가치'!$B$2:$L$6,M$2,0)*$E980)</f>
        <v>23.820000000000011</v>
      </c>
      <c r="N980">
        <f>VLOOKUP($F980,'(참고)타워 스텟 가치'!$B$2:$L$6,N$2,0)+(VLOOKUP($F980,'(참고)타워 스텟 가치'!$B$2:$L$6,N$2,0)*$E980)</f>
        <v>0</v>
      </c>
      <c r="O980">
        <f>VLOOKUP($F980,'(참고)타워 스텟 가치'!$B$2:$L$6,O$2,0)+(VLOOKUP($F980,'(참고)타워 스텟 가치'!$B$2:$L$6,O$2,0)*$E980)</f>
        <v>0</v>
      </c>
      <c r="P980">
        <f>VLOOKUP($F980,'(참고)타워 스텟 가치'!$B$2:$L$6,P$2,0)+(VLOOKUP($F980,'(참고)타워 스텟 가치'!$B$2:$L$6,P$2,0)*$E980)</f>
        <v>55.580000000000027</v>
      </c>
      <c r="Q980">
        <f>SUM('스테이지별 몬스터 스텟'!H980*'(참고)타워 스텟 가치'!$Q$17,'스테이지별 몬스터 스텟'!I980*'(참고)타워 스텟 가치'!$R$17,'스테이지별 몬스터 스텟'!J980*'(참고)타워 스텟 가치'!$S$17,'스테이지별 몬스터 스텟'!K980*'(참고)타워 스텟 가치'!$T$17,'스테이지별 몬스터 스텟'!L980*'(참고)타워 스텟 가치'!$U$17,'스테이지별 몬스터 스텟'!M980*'(참고)타워 스텟 가치'!$V$17,'스테이지별 몬스터 스텟'!N980*'(참고)타워 스텟 가치'!$W$17,'스테이지별 몬스터 스텟'!O980*'(참고)타워 스텟 가치'!$X$17,'스테이지별 몬스터 스텟'!P980*'(참고)타워 스텟 가치'!$Y$17)</f>
        <v>601848.03000000026</v>
      </c>
      <c r="R980">
        <v>1</v>
      </c>
      <c r="S980">
        <f>VLOOKUP($F980,'(참고)타워 스텟 가치'!$B$7:$L$11,S$2,0)+(VLOOKUP($F980,'(참고)타워 스텟 가치'!$B$7:$L$11,S$2,0)*$E980)</f>
        <v>198.50000000000009</v>
      </c>
      <c r="T980">
        <f>VLOOKUP($F980,'(참고)타워 스텟 가치'!$B$7:$L$11,T$2,0)+(VLOOKUP($F980,'(참고)타워 스텟 가치'!$B$7:$L$11,T$2,0)*$E980)</f>
        <v>357.30000000000018</v>
      </c>
      <c r="U980">
        <f>VLOOKUP($F980,'(참고)타워 스텟 가치'!$B$7:$L$11,U$2,0)+(VLOOKUP($F980,'(참고)타워 스텟 가치'!$B$7:$L$11,U$2,0)*$E980)</f>
        <v>397000.00000000017</v>
      </c>
      <c r="V980">
        <f>VLOOKUP($F980,'(참고)타워 스텟 가치'!$B$7:$L$11,V$2,0)+(VLOOKUP($F980,'(참고)타워 스텟 가치'!$B$7:$L$11,V$2,0)*$E980)</f>
        <v>2382.0000000000009</v>
      </c>
      <c r="W980">
        <f>VLOOKUP($F980,'(참고)타워 스텟 가치'!$B$7:$L$11,W$2,0)+(VLOOKUP($F980,'(참고)타워 스텟 가치'!$B$7:$L$11,W$2,0)*$E980)</f>
        <v>39.700000000000017</v>
      </c>
      <c r="X980">
        <f>VLOOKUP($F980,'(참고)타워 스텟 가치'!$B$7:$L$11,X$2,0)+(VLOOKUP($F980,'(참고)타워 스텟 가치'!$B$7:$L$11,X$2,0)*$E980)</f>
        <v>23.820000000000011</v>
      </c>
      <c r="Y980">
        <f>VLOOKUP($F980,'(참고)타워 스텟 가치'!$B$7:$L$11,Y$2,0)+(VLOOKUP($F980,'(참고)타워 스텟 가치'!$B$7:$L$11,Y$2,0)*$E980)</f>
        <v>0</v>
      </c>
      <c r="Z980">
        <f>VLOOKUP($F980,'(참고)타워 스텟 가치'!$B$7:$L$11,Z$2,0)+(VLOOKUP($F980,'(참고)타워 스텟 가치'!$B$7:$L$11,Z$2,0)*$E980)</f>
        <v>0</v>
      </c>
      <c r="AA980">
        <f>VLOOKUP($F980,'(참고)타워 스텟 가치'!$B$7:$L$11,AA$2,0)+(VLOOKUP($F980,'(참고)타워 스텟 가치'!$B$7:$L$11,AA$2,0)*$E980)</f>
        <v>55.580000000000027</v>
      </c>
      <c r="AB980">
        <f>SUM('스테이지별 몬스터 스텟'!S980*'(참고)타워 스텟 가치'!$Q$17,'스테이지별 몬스터 스텟'!T980*'(참고)타워 스텟 가치'!$R$17,'스테이지별 몬스터 스텟'!U980*'(참고)타워 스텟 가치'!$S$17,'스테이지별 몬스터 스텟'!V980*'(참고)타워 스텟 가치'!$T$17,'스테이지별 몬스터 스텟'!W980*'(참고)타워 스텟 가치'!$U$17,'스테이지별 몬스터 스텟'!X980*'(참고)타워 스텟 가치'!$V$17,'스테이지별 몬스터 스텟'!Y980*'(참고)타워 스텟 가치'!$W$17,'스테이지별 몬스터 스텟'!Z980*'(참고)타워 스텟 가치'!$X$17,'스테이지별 몬스터 스텟'!AA980*'(참고)타워 스텟 가치'!$Y$17)</f>
        <v>601411.33000000019</v>
      </c>
      <c r="AC980">
        <v>2</v>
      </c>
      <c r="AD980">
        <f>VLOOKUP($F980,'(참고)타워 스텟 가치'!$B$12:$L$16,AD$2,0)+(VLOOKUP($F980,'(참고)타워 스텟 가치'!$B$12:$L$16,AD$2,0)*$E980)</f>
        <v>198.50000000000009</v>
      </c>
      <c r="AE980">
        <f>VLOOKUP($F980,'(참고)타워 스텟 가치'!$B$12:$L$16,AE$2,0)+(VLOOKUP($F980,'(참고)타워 스텟 가치'!$B$12:$L$16,AE$2,0)*$E980)</f>
        <v>238.2000000000001</v>
      </c>
      <c r="AF980">
        <f>VLOOKUP($F980,'(참고)타워 스텟 가치'!$B$12:$L$16,AF$2,0)+(VLOOKUP($F980,'(참고)타워 스텟 가치'!$B$12:$L$16,AF$2,0)*$E980)</f>
        <v>397000.00000000017</v>
      </c>
      <c r="AG980">
        <f>VLOOKUP($F980,'(참고)타워 스텟 가치'!$B$12:$L$16,AG$2,0)+(VLOOKUP($F980,'(참고)타워 스텟 가치'!$B$12:$L$16,AG$2,0)*$E980)</f>
        <v>1191.0000000000005</v>
      </c>
      <c r="AH980">
        <f>VLOOKUP($F980,'(참고)타워 스텟 가치'!$B$12:$L$16,AH$2,0)+(VLOOKUP($F980,'(참고)타워 스텟 가치'!$B$12:$L$16,AH$2,0)*$E980)</f>
        <v>39.700000000000017</v>
      </c>
      <c r="AI980">
        <f>VLOOKUP($F980,'(참고)타워 스텟 가치'!$B$12:$L$16,AI$2,0)+(VLOOKUP($F980,'(참고)타워 스텟 가치'!$B$12:$L$16,AI$2,0)*$E980)</f>
        <v>23.820000000000011</v>
      </c>
      <c r="AJ980">
        <f>VLOOKUP($F980,'(참고)타워 스텟 가치'!$B$12:$L$16,AJ$2,0)+(VLOOKUP($F980,'(참고)타워 스텟 가치'!$B$12:$L$16,AJ$2,0)*$E980)</f>
        <v>0</v>
      </c>
      <c r="AK980">
        <f>VLOOKUP($F980,'(참고)타워 스텟 가치'!$B$12:$L$16,AK$2,0)+(VLOOKUP($F980,'(참고)타워 스텟 가치'!$B$12:$L$16,AK$2,0)*$E980)</f>
        <v>0</v>
      </c>
      <c r="AL980">
        <f>VLOOKUP($F980,'(참고)타워 스텟 가치'!$B$12:$L$16,AL$2,0)+(VLOOKUP($F980,'(참고)타워 스텟 가치'!$B$12:$L$16,AL$2,0)*$E980)</f>
        <v>111.16000000000005</v>
      </c>
      <c r="AM980">
        <f>SUM('스테이지별 몬스터 스텟'!AD980*'(참고)타워 스텟 가치'!$Q$17,'스테이지별 몬스터 스텟'!AE980*'(참고)타워 스텟 가치'!$R$17,'스테이지별 몬스터 스텟'!AF980*'(참고)타워 스텟 가치'!$S$17,'스테이지별 몬스터 스텟'!AG980*'(참고)타워 스텟 가치'!$T$17,'스테이지별 몬스터 스텟'!AH980*'(참고)타워 스텟 가치'!$U$17,'스테이지별 몬스터 스텟'!AI980*'(참고)타워 스텟 가치'!$V$17,'스테이지별 몬스터 스텟'!AJ980*'(참고)타워 스텟 가치'!$W$17,'스테이지별 몬스터 스텟'!AK980*'(참고)타워 스텟 가치'!$X$17,'스테이지별 몬스터 스텟'!AL980*'(참고)타워 스텟 가치'!$Y$17)</f>
        <v>598961.8400000002</v>
      </c>
      <c r="AN980">
        <v>3</v>
      </c>
    </row>
    <row r="981" spans="3:40" x14ac:dyDescent="0.3">
      <c r="C981">
        <v>2</v>
      </c>
      <c r="D981">
        <f t="shared" si="47"/>
        <v>196</v>
      </c>
      <c r="E981" s="52">
        <f>VLOOKUP(D981,'스테이지별 난이도 설정'!B:C,2,0)</f>
        <v>78.400000000000034</v>
      </c>
      <c r="F981" t="str">
        <f t="shared" si="48"/>
        <v>레어</v>
      </c>
      <c r="G981">
        <f t="shared" si="46"/>
        <v>6</v>
      </c>
      <c r="H981">
        <f>VLOOKUP($F981,'(참고)타워 스텟 가치'!$B$2:$L$6,H$2,0)+(VLOOKUP($F981,'(참고)타워 스텟 가치'!$B$2:$L$6,H$2,0)*$E981)</f>
        <v>893.25000000000034</v>
      </c>
      <c r="I981">
        <f>VLOOKUP($F981,'(참고)타워 스텟 가치'!$B$2:$L$6,I$2,0)+(VLOOKUP($F981,'(참고)타워 스텟 가치'!$B$2:$L$6,I$2,0)*$E981)</f>
        <v>178.65000000000009</v>
      </c>
      <c r="J981">
        <f>VLOOKUP($F981,'(참고)타워 스텟 가치'!$B$2:$L$6,J$2,0)+(VLOOKUP($F981,'(참고)타워 스텟 가치'!$B$2:$L$6,J$2,0)*$E981)</f>
        <v>397000.00000000017</v>
      </c>
      <c r="K981">
        <f>VLOOKUP($F981,'(참고)타워 스텟 가치'!$B$2:$L$6,K$2,0)+(VLOOKUP($F981,'(참고)타워 스텟 가치'!$B$2:$L$6,K$2,0)*$E981)</f>
        <v>3573.0000000000014</v>
      </c>
      <c r="L981">
        <f>VLOOKUP($F981,'(참고)타워 스텟 가치'!$B$2:$L$6,L$2,0)+(VLOOKUP($F981,'(참고)타워 스텟 가치'!$B$2:$L$6,L$2,0)*$E981)</f>
        <v>59.550000000000026</v>
      </c>
      <c r="M981">
        <f>VLOOKUP($F981,'(참고)타워 스텟 가치'!$B$2:$L$6,M$2,0)+(VLOOKUP($F981,'(참고)타워 스텟 가치'!$B$2:$L$6,M$2,0)*$E981)</f>
        <v>23.820000000000011</v>
      </c>
      <c r="N981">
        <f>VLOOKUP($F981,'(참고)타워 스텟 가치'!$B$2:$L$6,N$2,0)+(VLOOKUP($F981,'(참고)타워 스텟 가치'!$B$2:$L$6,N$2,0)*$E981)</f>
        <v>0</v>
      </c>
      <c r="O981">
        <f>VLOOKUP($F981,'(참고)타워 스텟 가치'!$B$2:$L$6,O$2,0)+(VLOOKUP($F981,'(참고)타워 스텟 가치'!$B$2:$L$6,O$2,0)*$E981)</f>
        <v>0</v>
      </c>
      <c r="P981">
        <f>VLOOKUP($F981,'(참고)타워 스텟 가치'!$B$2:$L$6,P$2,0)+(VLOOKUP($F981,'(참고)타워 스텟 가치'!$B$2:$L$6,P$2,0)*$E981)</f>
        <v>55.580000000000027</v>
      </c>
      <c r="Q981">
        <f>SUM('스테이지별 몬스터 스텟'!H981*'(참고)타워 스텟 가치'!$Q$17,'스테이지별 몬스터 스텟'!I981*'(참고)타워 스텟 가치'!$R$17,'스테이지별 몬스터 스텟'!J981*'(참고)타워 스텟 가치'!$S$17,'스테이지별 몬스터 스텟'!K981*'(참고)타워 스텟 가치'!$T$17,'스테이지별 몬스터 스텟'!L981*'(참고)타워 스텟 가치'!$U$17,'스테이지별 몬스터 스텟'!M981*'(참고)타워 스텟 가치'!$V$17,'스테이지별 몬스터 스텟'!N981*'(참고)타워 스텟 가치'!$W$17,'스테이지별 몬스터 스텟'!O981*'(참고)타워 스텟 가치'!$X$17,'스테이지별 몬스터 스텟'!P981*'(참고)타워 스텟 가치'!$Y$17)</f>
        <v>604954.55500000017</v>
      </c>
      <c r="R981">
        <v>1</v>
      </c>
      <c r="S981">
        <f>VLOOKUP($F981,'(참고)타워 스텟 가치'!$B$7:$L$11,S$2,0)+(VLOOKUP($F981,'(참고)타워 스텟 가치'!$B$7:$L$11,S$2,0)*$E981)</f>
        <v>297.75000000000011</v>
      </c>
      <c r="T981">
        <f>VLOOKUP($F981,'(참고)타워 스텟 가치'!$B$7:$L$11,T$2,0)+(VLOOKUP($F981,'(참고)타워 스텟 가치'!$B$7:$L$11,T$2,0)*$E981)</f>
        <v>535.95000000000027</v>
      </c>
      <c r="U981">
        <f>VLOOKUP($F981,'(참고)타워 스텟 가치'!$B$7:$L$11,U$2,0)+(VLOOKUP($F981,'(참고)타워 스텟 가치'!$B$7:$L$11,U$2,0)*$E981)</f>
        <v>397000.00000000017</v>
      </c>
      <c r="V981">
        <f>VLOOKUP($F981,'(참고)타워 스텟 가치'!$B$7:$L$11,V$2,0)+(VLOOKUP($F981,'(참고)타워 스텟 가치'!$B$7:$L$11,V$2,0)*$E981)</f>
        <v>3573.0000000000014</v>
      </c>
      <c r="W981">
        <f>VLOOKUP($F981,'(참고)타워 스텟 가치'!$B$7:$L$11,W$2,0)+(VLOOKUP($F981,'(참고)타워 스텟 가치'!$B$7:$L$11,W$2,0)*$E981)</f>
        <v>59.550000000000026</v>
      </c>
      <c r="X981">
        <f>VLOOKUP($F981,'(참고)타워 스텟 가치'!$B$7:$L$11,X$2,0)+(VLOOKUP($F981,'(참고)타워 스텟 가치'!$B$7:$L$11,X$2,0)*$E981)</f>
        <v>23.820000000000011</v>
      </c>
      <c r="Y981">
        <f>VLOOKUP($F981,'(참고)타워 스텟 가치'!$B$7:$L$11,Y$2,0)+(VLOOKUP($F981,'(참고)타워 스텟 가치'!$B$7:$L$11,Y$2,0)*$E981)</f>
        <v>0</v>
      </c>
      <c r="Z981">
        <f>VLOOKUP($F981,'(참고)타워 스텟 가치'!$B$7:$L$11,Z$2,0)+(VLOOKUP($F981,'(참고)타워 스텟 가치'!$B$7:$L$11,Z$2,0)*$E981)</f>
        <v>0</v>
      </c>
      <c r="AA981">
        <f>VLOOKUP($F981,'(참고)타워 스텟 가치'!$B$7:$L$11,AA$2,0)+(VLOOKUP($F981,'(참고)타워 스텟 가치'!$B$7:$L$11,AA$2,0)*$E981)</f>
        <v>55.580000000000027</v>
      </c>
      <c r="AB981">
        <f>SUM('스테이지별 몬스터 스텟'!S981*'(참고)타워 스텟 가치'!$Q$17,'스테이지별 몬스터 스텟'!T981*'(참고)타워 스텟 가치'!$R$17,'스테이지별 몬스터 스텟'!U981*'(참고)타워 스텟 가치'!$S$17,'스테이지별 몬스터 스텟'!V981*'(참고)타워 스텟 가치'!$T$17,'스테이지별 몬스터 스텟'!W981*'(참고)타워 스텟 가치'!$U$17,'스테이지별 몬스터 스텟'!X981*'(참고)타워 스텟 가치'!$V$17,'스테이지별 몬스터 스텟'!Y981*'(참고)타워 스텟 가치'!$W$17,'스테이지별 몬스터 스텟'!Z981*'(참고)타워 스텟 가치'!$X$17,'스테이지별 몬스터 스텟'!AA981*'(참고)타워 스텟 가치'!$Y$17)</f>
        <v>604299.50500000024</v>
      </c>
      <c r="AC981">
        <v>2</v>
      </c>
      <c r="AD981">
        <f>VLOOKUP($F981,'(참고)타워 스텟 가치'!$B$12:$L$16,AD$2,0)+(VLOOKUP($F981,'(참고)타워 스텟 가치'!$B$12:$L$16,AD$2,0)*$E981)</f>
        <v>297.75000000000011</v>
      </c>
      <c r="AE981">
        <f>VLOOKUP($F981,'(참고)타워 스텟 가치'!$B$12:$L$16,AE$2,0)+(VLOOKUP($F981,'(참고)타워 스텟 가치'!$B$12:$L$16,AE$2,0)*$E981)</f>
        <v>357.30000000000018</v>
      </c>
      <c r="AF981">
        <f>VLOOKUP($F981,'(참고)타워 스텟 가치'!$B$12:$L$16,AF$2,0)+(VLOOKUP($F981,'(참고)타워 스텟 가치'!$B$12:$L$16,AF$2,0)*$E981)</f>
        <v>397000.00000000017</v>
      </c>
      <c r="AG981">
        <f>VLOOKUP($F981,'(참고)타워 스텟 가치'!$B$12:$L$16,AG$2,0)+(VLOOKUP($F981,'(참고)타워 스텟 가치'!$B$12:$L$16,AG$2,0)*$E981)</f>
        <v>1786.5000000000007</v>
      </c>
      <c r="AH981">
        <f>VLOOKUP($F981,'(참고)타워 스텟 가치'!$B$12:$L$16,AH$2,0)+(VLOOKUP($F981,'(참고)타워 스텟 가치'!$B$12:$L$16,AH$2,0)*$E981)</f>
        <v>59.550000000000026</v>
      </c>
      <c r="AI981">
        <f>VLOOKUP($F981,'(참고)타워 스텟 가치'!$B$12:$L$16,AI$2,0)+(VLOOKUP($F981,'(참고)타워 스텟 가치'!$B$12:$L$16,AI$2,0)*$E981)</f>
        <v>23.820000000000011</v>
      </c>
      <c r="AJ981">
        <f>VLOOKUP($F981,'(참고)타워 스텟 가치'!$B$12:$L$16,AJ$2,0)+(VLOOKUP($F981,'(참고)타워 스텟 가치'!$B$12:$L$16,AJ$2,0)*$E981)</f>
        <v>0</v>
      </c>
      <c r="AK981">
        <f>VLOOKUP($F981,'(참고)타워 스텟 가치'!$B$12:$L$16,AK$2,0)+(VLOOKUP($F981,'(참고)타워 스텟 가치'!$B$12:$L$16,AK$2,0)*$E981)</f>
        <v>0</v>
      </c>
      <c r="AL981">
        <f>VLOOKUP($F981,'(참고)타워 스텟 가치'!$B$12:$L$16,AL$2,0)+(VLOOKUP($F981,'(참고)타워 스텟 가치'!$B$12:$L$16,AL$2,0)*$E981)</f>
        <v>111.16000000000005</v>
      </c>
      <c r="AM981">
        <f>SUM('스테이지별 몬스터 스텟'!AD981*'(참고)타워 스텟 가치'!$Q$17,'스테이지별 몬스터 스텟'!AE981*'(참고)타워 스텟 가치'!$R$17,'스테이지별 몬스터 스텟'!AF981*'(참고)타워 스텟 가치'!$S$17,'스테이지별 몬스터 스텟'!AG981*'(참고)타워 스텟 가치'!$T$17,'스테이지별 몬스터 스텟'!AH981*'(참고)타워 스텟 가치'!$U$17,'스테이지별 몬스터 스텟'!AI981*'(참고)타워 스텟 가치'!$V$17,'스테이지별 몬스터 스텟'!AJ981*'(참고)타워 스텟 가치'!$W$17,'스테이지별 몬스터 스텟'!AK981*'(참고)타워 스텟 가치'!$X$17,'스테이지별 몬스터 스텟'!AL981*'(참고)타워 스텟 가치'!$Y$17)</f>
        <v>600569.69000000006</v>
      </c>
      <c r="AN981">
        <v>3</v>
      </c>
    </row>
    <row r="982" spans="3:40" x14ac:dyDescent="0.3">
      <c r="C982">
        <v>3</v>
      </c>
      <c r="D982">
        <f t="shared" si="47"/>
        <v>196</v>
      </c>
      <c r="E982" s="52">
        <f>VLOOKUP(D982,'스테이지별 난이도 설정'!B:C,2,0)</f>
        <v>78.400000000000034</v>
      </c>
      <c r="F982" t="str">
        <f t="shared" si="48"/>
        <v>에픽</v>
      </c>
      <c r="G982">
        <f t="shared" si="46"/>
        <v>6</v>
      </c>
      <c r="H982">
        <f>VLOOKUP($F982,'(참고)타워 스텟 가치'!$B$2:$L$6,H$2,0)+(VLOOKUP($F982,'(참고)타워 스텟 가치'!$B$2:$L$6,H$2,0)*$E982)</f>
        <v>1339.8750000000007</v>
      </c>
      <c r="I982">
        <f>VLOOKUP($F982,'(참고)타워 스텟 가치'!$B$2:$L$6,I$2,0)+(VLOOKUP($F982,'(참고)타워 스텟 가치'!$B$2:$L$6,I$2,0)*$E982)</f>
        <v>267.97500000000014</v>
      </c>
      <c r="J982">
        <f>VLOOKUP($F982,'(참고)타워 스텟 가치'!$B$2:$L$6,J$2,0)+(VLOOKUP($F982,'(참고)타워 스텟 가치'!$B$2:$L$6,J$2,0)*$E982)</f>
        <v>397000.00000000017</v>
      </c>
      <c r="K982">
        <f>VLOOKUP($F982,'(참고)타워 스텟 가치'!$B$2:$L$6,K$2,0)+(VLOOKUP($F982,'(참고)타워 스텟 가치'!$B$2:$L$6,K$2,0)*$E982)</f>
        <v>5359.5000000000027</v>
      </c>
      <c r="L982">
        <f>VLOOKUP($F982,'(참고)타워 스텟 가치'!$B$2:$L$6,L$2,0)+(VLOOKUP($F982,'(참고)타워 스텟 가치'!$B$2:$L$6,L$2,0)*$E982)</f>
        <v>89.325000000000045</v>
      </c>
      <c r="M982">
        <f>VLOOKUP($F982,'(참고)타워 스텟 가치'!$B$2:$L$6,M$2,0)+(VLOOKUP($F982,'(참고)타워 스텟 가치'!$B$2:$L$6,M$2,0)*$E982)</f>
        <v>23.820000000000011</v>
      </c>
      <c r="N982">
        <f>VLOOKUP($F982,'(참고)타워 스텟 가치'!$B$2:$L$6,N$2,0)+(VLOOKUP($F982,'(참고)타워 스텟 가치'!$B$2:$L$6,N$2,0)*$E982)</f>
        <v>0</v>
      </c>
      <c r="O982">
        <f>VLOOKUP($F982,'(참고)타워 스텟 가치'!$B$2:$L$6,O$2,0)+(VLOOKUP($F982,'(참고)타워 스텟 가치'!$B$2:$L$6,O$2,0)*$E982)</f>
        <v>0</v>
      </c>
      <c r="P982">
        <f>VLOOKUP($F982,'(참고)타워 스텟 가치'!$B$2:$L$6,P$2,0)+(VLOOKUP($F982,'(참고)타워 스텟 가치'!$B$2:$L$6,P$2,0)*$E982)</f>
        <v>55.580000000000027</v>
      </c>
      <c r="Q982">
        <f>SUM('스테이지별 몬스터 스텟'!H982*'(참고)타워 스텟 가치'!$Q$17,'스테이지별 몬스터 스텟'!I982*'(참고)타워 스텟 가치'!$R$17,'스테이지별 몬스터 스텟'!J982*'(참고)타워 스텟 가치'!$S$17,'스테이지별 몬스터 스텟'!K982*'(참고)타워 스텟 가치'!$T$17,'스테이지별 몬스터 스텟'!L982*'(참고)타워 스텟 가치'!$U$17,'스테이지별 몬스터 스텟'!M982*'(참고)타워 스텟 가치'!$V$17,'스테이지별 몬스터 스텟'!N982*'(참고)타워 스텟 가치'!$W$17,'스테이지별 몬스터 스텟'!O982*'(참고)타워 스텟 가치'!$X$17,'스테이지별 몬스터 스텟'!P982*'(참고)타워 스텟 가치'!$Y$17)</f>
        <v>609614.34250000026</v>
      </c>
      <c r="R982">
        <v>1</v>
      </c>
      <c r="S982">
        <f>VLOOKUP($F982,'(참고)타워 스텟 가치'!$B$7:$L$11,S$2,0)+(VLOOKUP($F982,'(참고)타워 스텟 가치'!$B$7:$L$11,S$2,0)*$E982)</f>
        <v>446.62500000000017</v>
      </c>
      <c r="T982">
        <f>VLOOKUP($F982,'(참고)타워 스텟 가치'!$B$7:$L$11,T$2,0)+(VLOOKUP($F982,'(참고)타워 스텟 가치'!$B$7:$L$11,T$2,0)*$E982)</f>
        <v>803.9250000000003</v>
      </c>
      <c r="U982">
        <f>VLOOKUP($F982,'(참고)타워 스텟 가치'!$B$7:$L$11,U$2,0)+(VLOOKUP($F982,'(참고)타워 스텟 가치'!$B$7:$L$11,U$2,0)*$E982)</f>
        <v>397000.00000000017</v>
      </c>
      <c r="V982">
        <f>VLOOKUP($F982,'(참고)타워 스텟 가치'!$B$7:$L$11,V$2,0)+(VLOOKUP($F982,'(참고)타워 스텟 가치'!$B$7:$L$11,V$2,0)*$E982)</f>
        <v>5359.5000000000027</v>
      </c>
      <c r="W982">
        <f>VLOOKUP($F982,'(참고)타워 스텟 가치'!$B$7:$L$11,W$2,0)+(VLOOKUP($F982,'(참고)타워 스텟 가치'!$B$7:$L$11,W$2,0)*$E982)</f>
        <v>89.325000000000045</v>
      </c>
      <c r="X982">
        <f>VLOOKUP($F982,'(참고)타워 스텟 가치'!$B$7:$L$11,X$2,0)+(VLOOKUP($F982,'(참고)타워 스텟 가치'!$B$7:$L$11,X$2,0)*$E982)</f>
        <v>23.820000000000011</v>
      </c>
      <c r="Y982">
        <f>VLOOKUP($F982,'(참고)타워 스텟 가치'!$B$7:$L$11,Y$2,0)+(VLOOKUP($F982,'(참고)타워 스텟 가치'!$B$7:$L$11,Y$2,0)*$E982)</f>
        <v>0</v>
      </c>
      <c r="Z982">
        <f>VLOOKUP($F982,'(참고)타워 스텟 가치'!$B$7:$L$11,Z$2,0)+(VLOOKUP($F982,'(참고)타워 스텟 가치'!$B$7:$L$11,Z$2,0)*$E982)</f>
        <v>0</v>
      </c>
      <c r="AA982">
        <f>VLOOKUP($F982,'(참고)타워 스텟 가치'!$B$7:$L$11,AA$2,0)+(VLOOKUP($F982,'(참고)타워 스텟 가치'!$B$7:$L$11,AA$2,0)*$E982)</f>
        <v>55.580000000000027</v>
      </c>
      <c r="AB982">
        <f>SUM('스테이지별 몬스터 스텟'!S982*'(참고)타워 스텟 가치'!$Q$17,'스테이지별 몬스터 스텟'!T982*'(참고)타워 스텟 가치'!$R$17,'스테이지별 몬스터 스텟'!U982*'(참고)타워 스텟 가치'!$S$17,'스테이지별 몬스터 스텟'!V982*'(참고)타워 스텟 가치'!$T$17,'스테이지별 몬스터 스텟'!W982*'(참고)타워 스텟 가치'!$U$17,'스테이지별 몬스터 스텟'!X982*'(참고)타워 스텟 가치'!$V$17,'스테이지별 몬스터 스텟'!Y982*'(참고)타워 스텟 가치'!$W$17,'스테이지별 몬스터 스텟'!Z982*'(참고)타워 스텟 가치'!$X$17,'스테이지별 몬스터 스텟'!AA982*'(참고)타워 스텟 가치'!$Y$17)</f>
        <v>608631.76750000019</v>
      </c>
      <c r="AC982">
        <v>2</v>
      </c>
      <c r="AD982">
        <f>VLOOKUP($F982,'(참고)타워 스텟 가치'!$B$12:$L$16,AD$2,0)+(VLOOKUP($F982,'(참고)타워 스텟 가치'!$B$12:$L$16,AD$2,0)*$E982)</f>
        <v>446.62500000000017</v>
      </c>
      <c r="AE982">
        <f>VLOOKUP($F982,'(참고)타워 스텟 가치'!$B$12:$L$16,AE$2,0)+(VLOOKUP($F982,'(참고)타워 스텟 가치'!$B$12:$L$16,AE$2,0)*$E982)</f>
        <v>535.95000000000027</v>
      </c>
      <c r="AF982">
        <f>VLOOKUP($F982,'(참고)타워 스텟 가치'!$B$12:$L$16,AF$2,0)+(VLOOKUP($F982,'(참고)타워 스텟 가치'!$B$12:$L$16,AF$2,0)*$E982)</f>
        <v>397000.00000000017</v>
      </c>
      <c r="AG982">
        <f>VLOOKUP($F982,'(참고)타워 스텟 가치'!$B$12:$L$16,AG$2,0)+(VLOOKUP($F982,'(참고)타워 스텟 가치'!$B$12:$L$16,AG$2,0)*$E982)</f>
        <v>2679.7500000000014</v>
      </c>
      <c r="AH982">
        <f>VLOOKUP($F982,'(참고)타워 스텟 가치'!$B$12:$L$16,AH$2,0)+(VLOOKUP($F982,'(참고)타워 스텟 가치'!$B$12:$L$16,AH$2,0)*$E982)</f>
        <v>89.325000000000045</v>
      </c>
      <c r="AI982">
        <f>VLOOKUP($F982,'(참고)타워 스텟 가치'!$B$12:$L$16,AI$2,0)+(VLOOKUP($F982,'(참고)타워 스텟 가치'!$B$12:$L$16,AI$2,0)*$E982)</f>
        <v>23.820000000000011</v>
      </c>
      <c r="AJ982">
        <f>VLOOKUP($F982,'(참고)타워 스텟 가치'!$B$12:$L$16,AJ$2,0)+(VLOOKUP($F982,'(참고)타워 스텟 가치'!$B$12:$L$16,AJ$2,0)*$E982)</f>
        <v>0</v>
      </c>
      <c r="AK982">
        <f>VLOOKUP($F982,'(참고)타워 스텟 가치'!$B$12:$L$16,AK$2,0)+(VLOOKUP($F982,'(참고)타워 스텟 가치'!$B$12:$L$16,AK$2,0)*$E982)</f>
        <v>0</v>
      </c>
      <c r="AL982">
        <f>VLOOKUP($F982,'(참고)타워 스텟 가치'!$B$12:$L$16,AL$2,0)+(VLOOKUP($F982,'(참고)타워 스텟 가치'!$B$12:$L$16,AL$2,0)*$E982)</f>
        <v>111.16000000000005</v>
      </c>
      <c r="AM982">
        <f>SUM('스테이지별 몬스터 스텟'!AD982*'(참고)타워 스텟 가치'!$Q$17,'스테이지별 몬스터 스텟'!AE982*'(참고)타워 스텟 가치'!$R$17,'스테이지별 몬스터 스텟'!AF982*'(참고)타워 스텟 가치'!$S$17,'스테이지별 몬스터 스텟'!AG982*'(참고)타워 스텟 가치'!$T$17,'스테이지별 몬스터 스텟'!AH982*'(참고)타워 스텟 가치'!$U$17,'스테이지별 몬스터 스텟'!AI982*'(참고)타워 스텟 가치'!$V$17,'스테이지별 몬스터 스텟'!AJ982*'(참고)타워 스텟 가치'!$W$17,'스테이지별 몬스터 스텟'!AK982*'(참고)타워 스텟 가치'!$X$17,'스테이지별 몬스터 스텟'!AL982*'(참고)타워 스텟 가치'!$Y$17)</f>
        <v>602981.4650000002</v>
      </c>
      <c r="AN982">
        <v>3</v>
      </c>
    </row>
    <row r="983" spans="3:40" x14ac:dyDescent="0.3">
      <c r="C983">
        <v>4</v>
      </c>
      <c r="D983">
        <f t="shared" si="47"/>
        <v>196</v>
      </c>
      <c r="E983" s="52">
        <f>VLOOKUP(D983,'스테이지별 난이도 설정'!B:C,2,0)</f>
        <v>78.400000000000034</v>
      </c>
      <c r="F983" t="str">
        <f t="shared" si="48"/>
        <v>유니크</v>
      </c>
      <c r="G983">
        <f t="shared" si="46"/>
        <v>6</v>
      </c>
      <c r="H983">
        <f>VLOOKUP($F983,'(참고)타워 스텟 가치'!$B$2:$L$6,H$2,0)+(VLOOKUP($F983,'(참고)타워 스텟 가치'!$B$2:$L$6,H$2,0)*$E983)</f>
        <v>2009.8125000000009</v>
      </c>
      <c r="I983">
        <f>VLOOKUP($F983,'(참고)타워 스텟 가치'!$B$2:$L$6,I$2,0)+(VLOOKUP($F983,'(참고)타워 스텟 가치'!$B$2:$L$6,I$2,0)*$E983)</f>
        <v>401.96250000000015</v>
      </c>
      <c r="J983">
        <f>VLOOKUP($F983,'(참고)타워 스텟 가치'!$B$2:$L$6,J$2,0)+(VLOOKUP($F983,'(참고)타워 스텟 가치'!$B$2:$L$6,J$2,0)*$E983)</f>
        <v>397000.00000000017</v>
      </c>
      <c r="K983">
        <f>VLOOKUP($F983,'(참고)타워 스텟 가치'!$B$2:$L$6,K$2,0)+(VLOOKUP($F983,'(참고)타워 스텟 가치'!$B$2:$L$6,K$2,0)*$E983)</f>
        <v>8039.2500000000036</v>
      </c>
      <c r="L983">
        <f>VLOOKUP($F983,'(참고)타워 스텟 가치'!$B$2:$L$6,L$2,0)+(VLOOKUP($F983,'(참고)타워 스텟 가치'!$B$2:$L$6,L$2,0)*$E983)</f>
        <v>133.98750000000007</v>
      </c>
      <c r="M983">
        <f>VLOOKUP($F983,'(참고)타워 스텟 가치'!$B$2:$L$6,M$2,0)+(VLOOKUP($F983,'(참고)타워 스텟 가치'!$B$2:$L$6,M$2,0)*$E983)</f>
        <v>23.820000000000011</v>
      </c>
      <c r="N983">
        <f>VLOOKUP($F983,'(참고)타워 스텟 가치'!$B$2:$L$6,N$2,0)+(VLOOKUP($F983,'(참고)타워 스텟 가치'!$B$2:$L$6,N$2,0)*$E983)</f>
        <v>0</v>
      </c>
      <c r="O983">
        <f>VLOOKUP($F983,'(참고)타워 스텟 가치'!$B$2:$L$6,O$2,0)+(VLOOKUP($F983,'(참고)타워 스텟 가치'!$B$2:$L$6,O$2,0)*$E983)</f>
        <v>0</v>
      </c>
      <c r="P983">
        <f>VLOOKUP($F983,'(참고)타워 스텟 가치'!$B$2:$L$6,P$2,0)+(VLOOKUP($F983,'(참고)타워 스텟 가치'!$B$2:$L$6,P$2,0)*$E983)</f>
        <v>79.400000000000034</v>
      </c>
      <c r="Q983">
        <f>SUM('스테이지별 몬스터 스텟'!H983*'(참고)타워 스텟 가치'!$Q$17,'스테이지별 몬스터 스텟'!I983*'(참고)타워 스텟 가치'!$R$17,'스테이지별 몬스터 스텟'!J983*'(참고)타워 스텟 가치'!$S$17,'스테이지별 몬스터 스텟'!K983*'(참고)타워 스텟 가치'!$T$17,'스테이지별 몬스터 스텟'!L983*'(참고)타워 스텟 가치'!$U$17,'스테이지별 몬스터 스텟'!M983*'(참고)타워 스텟 가치'!$V$17,'스테이지별 몬스터 스텟'!N983*'(참고)타워 스텟 가치'!$W$17,'스테이지별 몬스터 스텟'!O983*'(참고)타워 스텟 가치'!$X$17,'스테이지별 몬스터 스텟'!P983*'(참고)타워 스텟 가치'!$Y$17)</f>
        <v>616651.66375000018</v>
      </c>
      <c r="R983">
        <v>1</v>
      </c>
      <c r="S983">
        <f>VLOOKUP($F983,'(참고)타워 스텟 가치'!$B$7:$L$11,S$2,0)+(VLOOKUP($F983,'(참고)타워 스텟 가치'!$B$7:$L$11,S$2,0)*$E983)</f>
        <v>669.93750000000034</v>
      </c>
      <c r="T983">
        <f>VLOOKUP($F983,'(참고)타워 스텟 가치'!$B$7:$L$11,T$2,0)+(VLOOKUP($F983,'(참고)타워 스텟 가치'!$B$7:$L$11,T$2,0)*$E983)</f>
        <v>1205.8875000000005</v>
      </c>
      <c r="U983">
        <f>VLOOKUP($F983,'(참고)타워 스텟 가치'!$B$7:$L$11,U$2,0)+(VLOOKUP($F983,'(참고)타워 스텟 가치'!$B$7:$L$11,U$2,0)*$E983)</f>
        <v>397000.00000000017</v>
      </c>
      <c r="V983">
        <f>VLOOKUP($F983,'(참고)타워 스텟 가치'!$B$7:$L$11,V$2,0)+(VLOOKUP($F983,'(참고)타워 스텟 가치'!$B$7:$L$11,V$2,0)*$E983)</f>
        <v>8039.2500000000036</v>
      </c>
      <c r="W983">
        <f>VLOOKUP($F983,'(참고)타워 스텟 가치'!$B$7:$L$11,W$2,0)+(VLOOKUP($F983,'(참고)타워 스텟 가치'!$B$7:$L$11,W$2,0)*$E983)</f>
        <v>133.98750000000007</v>
      </c>
      <c r="X983">
        <f>VLOOKUP($F983,'(참고)타워 스텟 가치'!$B$7:$L$11,X$2,0)+(VLOOKUP($F983,'(참고)타워 스텟 가치'!$B$7:$L$11,X$2,0)*$E983)</f>
        <v>23.820000000000011</v>
      </c>
      <c r="Y983">
        <f>VLOOKUP($F983,'(참고)타워 스텟 가치'!$B$7:$L$11,Y$2,0)+(VLOOKUP($F983,'(참고)타워 스텟 가치'!$B$7:$L$11,Y$2,0)*$E983)</f>
        <v>0</v>
      </c>
      <c r="Z983">
        <f>VLOOKUP($F983,'(참고)타워 스텟 가치'!$B$7:$L$11,Z$2,0)+(VLOOKUP($F983,'(참고)타워 스텟 가치'!$B$7:$L$11,Z$2,0)*$E983)</f>
        <v>0</v>
      </c>
      <c r="AA983">
        <f>VLOOKUP($F983,'(참고)타워 스텟 가치'!$B$7:$L$11,AA$2,0)+(VLOOKUP($F983,'(참고)타워 스텟 가치'!$B$7:$L$11,AA$2,0)*$E983)</f>
        <v>79.400000000000034</v>
      </c>
      <c r="AB983">
        <f>SUM('스테이지별 몬스터 스텟'!S983*'(참고)타워 스텟 가치'!$Q$17,'스테이지별 몬스터 스텟'!T983*'(참고)타워 스텟 가치'!$R$17,'스테이지별 몬스터 스텟'!U983*'(참고)타워 스텟 가치'!$S$17,'스테이지별 몬스터 스텟'!V983*'(참고)타워 스텟 가치'!$T$17,'스테이지별 몬스터 스텟'!W983*'(참고)타워 스텟 가치'!$U$17,'스테이지별 몬스터 스텟'!X983*'(참고)타워 스텟 가치'!$V$17,'스테이지별 몬스터 스텟'!Y983*'(참고)타워 스텟 가치'!$W$17,'스테이지별 몬스터 스텟'!Z983*'(참고)타워 스텟 가치'!$X$17,'스테이지별 몬스터 스텟'!AA983*'(참고)타워 스텟 가치'!$Y$17)</f>
        <v>615177.80125000025</v>
      </c>
      <c r="AC983">
        <v>2</v>
      </c>
      <c r="AD983">
        <f>VLOOKUP($F983,'(참고)타워 스텟 가치'!$B$12:$L$16,AD$2,0)+(VLOOKUP($F983,'(참고)타워 스텟 가치'!$B$12:$L$16,AD$2,0)*$E983)</f>
        <v>669.93750000000034</v>
      </c>
      <c r="AE983">
        <f>VLOOKUP($F983,'(참고)타워 스텟 가치'!$B$12:$L$16,AE$2,0)+(VLOOKUP($F983,'(참고)타워 스텟 가치'!$B$12:$L$16,AE$2,0)*$E983)</f>
        <v>803.9250000000003</v>
      </c>
      <c r="AF983">
        <f>VLOOKUP($F983,'(참고)타워 스텟 가치'!$B$12:$L$16,AF$2,0)+(VLOOKUP($F983,'(참고)타워 스텟 가치'!$B$12:$L$16,AF$2,0)*$E983)</f>
        <v>397000.00000000017</v>
      </c>
      <c r="AG983">
        <f>VLOOKUP($F983,'(참고)타워 스텟 가치'!$B$12:$L$16,AG$2,0)+(VLOOKUP($F983,'(참고)타워 스텟 가치'!$B$12:$L$16,AG$2,0)*$E983)</f>
        <v>4019.6250000000018</v>
      </c>
      <c r="AH983">
        <f>VLOOKUP($F983,'(참고)타워 스텟 가치'!$B$12:$L$16,AH$2,0)+(VLOOKUP($F983,'(참고)타워 스텟 가치'!$B$12:$L$16,AH$2,0)*$E983)</f>
        <v>133.98750000000007</v>
      </c>
      <c r="AI983">
        <f>VLOOKUP($F983,'(참고)타워 스텟 가치'!$B$12:$L$16,AI$2,0)+(VLOOKUP($F983,'(참고)타워 스텟 가치'!$B$12:$L$16,AI$2,0)*$E983)</f>
        <v>23.820000000000011</v>
      </c>
      <c r="AJ983">
        <f>VLOOKUP($F983,'(참고)타워 스텟 가치'!$B$12:$L$16,AJ$2,0)+(VLOOKUP($F983,'(참고)타워 스텟 가치'!$B$12:$L$16,AJ$2,0)*$E983)</f>
        <v>0</v>
      </c>
      <c r="AK983">
        <f>VLOOKUP($F983,'(참고)타워 스텟 가치'!$B$12:$L$16,AK$2,0)+(VLOOKUP($F983,'(참고)타워 스텟 가치'!$B$12:$L$16,AK$2,0)*$E983)</f>
        <v>0</v>
      </c>
      <c r="AL983">
        <f>VLOOKUP($F983,'(참고)타워 스텟 가치'!$B$12:$L$16,AL$2,0)+(VLOOKUP($F983,'(참고)타워 스텟 가치'!$B$12:$L$16,AL$2,0)*$E983)</f>
        <v>158.80000000000007</v>
      </c>
      <c r="AM983">
        <f>SUM('스테이지별 몬스터 스텟'!AD983*'(참고)타워 스텟 가치'!$Q$17,'스테이지별 몬스터 스텟'!AE983*'(참고)타워 스텟 가치'!$R$17,'스테이지별 몬스터 스텟'!AF983*'(참고)타워 스텟 가치'!$S$17,'스테이지별 몬스터 스텟'!AG983*'(참고)타워 스텟 가치'!$T$17,'스테이지별 몬스터 스텟'!AH983*'(참고)타워 스텟 가치'!$U$17,'스테이지별 몬스터 스텟'!AI983*'(참고)타워 스텟 가치'!$V$17,'스테이지별 몬스터 스텟'!AJ983*'(참고)타워 스텟 가치'!$W$17,'스테이지별 몬스터 스텟'!AK983*'(참고)타워 스텟 가치'!$X$17,'스테이지별 몬스터 스텟'!AL983*'(참고)타워 스텟 가치'!$Y$17)</f>
        <v>606694.40750000009</v>
      </c>
      <c r="AN983">
        <v>3</v>
      </c>
    </row>
    <row r="984" spans="3:40" x14ac:dyDescent="0.3">
      <c r="C984">
        <v>5</v>
      </c>
      <c r="D984">
        <f t="shared" si="47"/>
        <v>196</v>
      </c>
      <c r="E984" s="52">
        <f>VLOOKUP(D984,'스테이지별 난이도 설정'!B:C,2,0)</f>
        <v>78.400000000000034</v>
      </c>
      <c r="F984" t="str">
        <f t="shared" si="48"/>
        <v>스페셜</v>
      </c>
      <c r="G984">
        <f t="shared" si="46"/>
        <v>6</v>
      </c>
      <c r="H984">
        <f>VLOOKUP($F984,'(참고)타워 스텟 가치'!$B$2:$L$6,H$2,0)+(VLOOKUP($F984,'(참고)타워 스텟 가치'!$B$2:$L$6,H$2,0)*$E984)</f>
        <v>3014.7187500000014</v>
      </c>
      <c r="I984">
        <f>VLOOKUP($F984,'(참고)타워 스텟 가치'!$B$2:$L$6,I$2,0)+(VLOOKUP($F984,'(참고)타워 스텟 가치'!$B$2:$L$6,I$2,0)*$E984)</f>
        <v>602.94375000000025</v>
      </c>
      <c r="J984">
        <f>VLOOKUP($F984,'(참고)타워 스텟 가치'!$B$2:$L$6,J$2,0)+(VLOOKUP($F984,'(참고)타워 스텟 가치'!$B$2:$L$6,J$2,0)*$E984)</f>
        <v>397000.00000000017</v>
      </c>
      <c r="K984">
        <f>VLOOKUP($F984,'(참고)타워 스텟 가치'!$B$2:$L$6,K$2,0)+(VLOOKUP($F984,'(참고)타워 스텟 가치'!$B$2:$L$6,K$2,0)*$E984)</f>
        <v>12058.875000000005</v>
      </c>
      <c r="L984">
        <f>VLOOKUP($F984,'(참고)타워 스텟 가치'!$B$2:$L$6,L$2,0)+(VLOOKUP($F984,'(참고)타워 스텟 가치'!$B$2:$L$6,L$2,0)*$E984)</f>
        <v>200.98125000000007</v>
      </c>
      <c r="M984">
        <f>VLOOKUP($F984,'(참고)타워 스텟 가치'!$B$2:$L$6,M$2,0)+(VLOOKUP($F984,'(참고)타워 스텟 가치'!$B$2:$L$6,M$2,0)*$E984)</f>
        <v>23.820000000000011</v>
      </c>
      <c r="N984">
        <f>VLOOKUP($F984,'(참고)타워 스텟 가치'!$B$2:$L$6,N$2,0)+(VLOOKUP($F984,'(참고)타워 스텟 가치'!$B$2:$L$6,N$2,0)*$E984)</f>
        <v>0</v>
      </c>
      <c r="O984">
        <f>VLOOKUP($F984,'(참고)타워 스텟 가치'!$B$2:$L$6,O$2,0)+(VLOOKUP($F984,'(참고)타워 스텟 가치'!$B$2:$L$6,O$2,0)*$E984)</f>
        <v>0</v>
      </c>
      <c r="P984">
        <f>VLOOKUP($F984,'(참고)타워 스텟 가치'!$B$2:$L$6,P$2,0)+(VLOOKUP($F984,'(참고)타워 스텟 가치'!$B$2:$L$6,P$2,0)*$E984)</f>
        <v>79.400000000000034</v>
      </c>
      <c r="Q984">
        <f>SUM('스테이지별 몬스터 스텟'!H984*'(참고)타워 스텟 가치'!$Q$17,'스테이지별 몬스터 스텟'!I984*'(참고)타워 스텟 가치'!$R$17,'스테이지별 몬스터 스텟'!J984*'(참고)타워 스텟 가치'!$S$17,'스테이지별 몬스터 스텟'!K984*'(참고)타워 스텟 가치'!$T$17,'스테이지별 몬스터 스텟'!L984*'(참고)타워 스텟 가치'!$U$17,'스테이지별 몬스터 스텟'!M984*'(참고)타워 스텟 가치'!$V$17,'스테이지별 몬스터 스텟'!N984*'(참고)타워 스텟 가치'!$W$17,'스테이지별 몬스터 스텟'!O984*'(참고)타워 스텟 가치'!$X$17,'스테이지별 몬스터 스텟'!P984*'(참고)타워 스텟 가치'!$Y$17)</f>
        <v>627136.18562500027</v>
      </c>
      <c r="R984">
        <v>1</v>
      </c>
      <c r="S984">
        <f>VLOOKUP($F984,'(참고)타워 스텟 가치'!$B$7:$L$11,S$2,0)+(VLOOKUP($F984,'(참고)타워 스텟 가치'!$B$7:$L$11,S$2,0)*$E984)</f>
        <v>1004.9062500000005</v>
      </c>
      <c r="T984">
        <f>VLOOKUP($F984,'(참고)타워 스텟 가치'!$B$7:$L$11,T$2,0)+(VLOOKUP($F984,'(참고)타워 스텟 가치'!$B$7:$L$11,T$2,0)*$E984)</f>
        <v>1808.8312500000009</v>
      </c>
      <c r="U984">
        <f>VLOOKUP($F984,'(참고)타워 스텟 가치'!$B$7:$L$11,U$2,0)+(VLOOKUP($F984,'(참고)타워 스텟 가치'!$B$7:$L$11,U$2,0)*$E984)</f>
        <v>397000.00000000017</v>
      </c>
      <c r="V984">
        <f>VLOOKUP($F984,'(참고)타워 스텟 가치'!$B$7:$L$11,V$2,0)+(VLOOKUP($F984,'(참고)타워 스텟 가치'!$B$7:$L$11,V$2,0)*$E984)</f>
        <v>12058.875000000005</v>
      </c>
      <c r="W984">
        <f>VLOOKUP($F984,'(참고)타워 스텟 가치'!$B$7:$L$11,W$2,0)+(VLOOKUP($F984,'(참고)타워 스텟 가치'!$B$7:$L$11,W$2,0)*$E984)</f>
        <v>200.98125000000007</v>
      </c>
      <c r="X984">
        <f>VLOOKUP($F984,'(참고)타워 스텟 가치'!$B$7:$L$11,X$2,0)+(VLOOKUP($F984,'(참고)타워 스텟 가치'!$B$7:$L$11,X$2,0)*$E984)</f>
        <v>23.820000000000011</v>
      </c>
      <c r="Y984">
        <f>VLOOKUP($F984,'(참고)타워 스텟 가치'!$B$7:$L$11,Y$2,0)+(VLOOKUP($F984,'(참고)타워 스텟 가치'!$B$7:$L$11,Y$2,0)*$E984)</f>
        <v>0</v>
      </c>
      <c r="Z984">
        <f>VLOOKUP($F984,'(참고)타워 스텟 가치'!$B$7:$L$11,Z$2,0)+(VLOOKUP($F984,'(참고)타워 스텟 가치'!$B$7:$L$11,Z$2,0)*$E984)</f>
        <v>0</v>
      </c>
      <c r="AA984">
        <f>VLOOKUP($F984,'(참고)타워 스텟 가치'!$B$7:$L$11,AA$2,0)+(VLOOKUP($F984,'(참고)타워 스텟 가치'!$B$7:$L$11,AA$2,0)*$E984)</f>
        <v>79.400000000000034</v>
      </c>
      <c r="AB984">
        <f>SUM('스테이지별 몬스터 스텟'!S984*'(참고)타워 스텟 가치'!$Q$17,'스테이지별 몬스터 스텟'!T984*'(참고)타워 스텟 가치'!$R$17,'스테이지별 몬스터 스텟'!U984*'(참고)타워 스텟 가치'!$S$17,'스테이지별 몬스터 스텟'!V984*'(참고)타워 스텟 가치'!$T$17,'스테이지별 몬스터 스텟'!W984*'(참고)타워 스텟 가치'!$U$17,'스테이지별 몬스터 스텟'!X984*'(참고)타워 스텟 가치'!$V$17,'스테이지별 몬스터 스텟'!Y984*'(참고)타워 스텟 가치'!$W$17,'스테이지별 몬스터 스텟'!Z984*'(참고)타워 스텟 가치'!$X$17,'스테이지별 몬스터 스텟'!AA984*'(참고)타워 스텟 가치'!$Y$17)</f>
        <v>624925.3918750002</v>
      </c>
      <c r="AC984">
        <v>2</v>
      </c>
      <c r="AD984">
        <f>VLOOKUP($F984,'(참고)타워 스텟 가치'!$B$12:$L$16,AD$2,0)+(VLOOKUP($F984,'(참고)타워 스텟 가치'!$B$12:$L$16,AD$2,0)*$E984)</f>
        <v>1004.9062500000005</v>
      </c>
      <c r="AE984">
        <f>VLOOKUP($F984,'(참고)타워 스텟 가치'!$B$12:$L$16,AE$2,0)+(VLOOKUP($F984,'(참고)타워 스텟 가치'!$B$12:$L$16,AE$2,0)*$E984)</f>
        <v>1205.8875000000005</v>
      </c>
      <c r="AF984">
        <f>VLOOKUP($F984,'(참고)타워 스텟 가치'!$B$12:$L$16,AF$2,0)+(VLOOKUP($F984,'(참고)타워 스텟 가치'!$B$12:$L$16,AF$2,0)*$E984)</f>
        <v>397000.00000000017</v>
      </c>
      <c r="AG984">
        <f>VLOOKUP($F984,'(참고)타워 스텟 가치'!$B$12:$L$16,AG$2,0)+(VLOOKUP($F984,'(참고)타워 스텟 가치'!$B$12:$L$16,AG$2,0)*$E984)</f>
        <v>6029.4375000000027</v>
      </c>
      <c r="AH984">
        <f>VLOOKUP($F984,'(참고)타워 스텟 가치'!$B$12:$L$16,AH$2,0)+(VLOOKUP($F984,'(참고)타워 스텟 가치'!$B$12:$L$16,AH$2,0)*$E984)</f>
        <v>200.98125000000007</v>
      </c>
      <c r="AI984">
        <f>VLOOKUP($F984,'(참고)타워 스텟 가치'!$B$12:$L$16,AI$2,0)+(VLOOKUP($F984,'(참고)타워 스텟 가치'!$B$12:$L$16,AI$2,0)*$E984)</f>
        <v>23.820000000000011</v>
      </c>
      <c r="AJ984">
        <f>VLOOKUP($F984,'(참고)타워 스텟 가치'!$B$12:$L$16,AJ$2,0)+(VLOOKUP($F984,'(참고)타워 스텟 가치'!$B$12:$L$16,AJ$2,0)*$E984)</f>
        <v>0</v>
      </c>
      <c r="AK984">
        <f>VLOOKUP($F984,'(참고)타워 스텟 가치'!$B$12:$L$16,AK$2,0)+(VLOOKUP($F984,'(참고)타워 스텟 가치'!$B$12:$L$16,AK$2,0)*$E984)</f>
        <v>0</v>
      </c>
      <c r="AL984">
        <f>VLOOKUP($F984,'(참고)타워 스텟 가치'!$B$12:$L$16,AL$2,0)+(VLOOKUP($F984,'(참고)타워 스텟 가치'!$B$12:$L$16,AL$2,0)*$E984)</f>
        <v>158.80000000000007</v>
      </c>
      <c r="AM984">
        <f>SUM('스테이지별 몬스터 스텟'!AD984*'(참고)타워 스텟 가치'!$Q$17,'스테이지별 몬스터 스텟'!AE984*'(참고)타워 스텟 가치'!$R$17,'스테이지별 몬스터 스텟'!AF984*'(참고)타워 스텟 가치'!$S$17,'스테이지별 몬스터 스텟'!AG984*'(참고)타워 스텟 가치'!$T$17,'스테이지별 몬스터 스텟'!AH984*'(참고)타워 스텟 가치'!$U$17,'스테이지별 몬스터 스텟'!AI984*'(참고)타워 스텟 가치'!$V$17,'스테이지별 몬스터 스텟'!AJ984*'(참고)타워 스텟 가치'!$W$17,'스테이지별 몬스터 스텟'!AK984*'(참고)타워 스텟 가치'!$X$17,'스테이지별 몬스터 스텟'!AL984*'(참고)타워 스텟 가치'!$Y$17)</f>
        <v>612120.90125000023</v>
      </c>
      <c r="AN984">
        <v>3</v>
      </c>
    </row>
    <row r="985" spans="3:40" x14ac:dyDescent="0.3">
      <c r="C985">
        <v>1</v>
      </c>
      <c r="D985">
        <f t="shared" si="47"/>
        <v>197</v>
      </c>
      <c r="E985" s="52">
        <f>VLOOKUP(D985,'스테이지별 난이도 설정'!B:C,2,0)</f>
        <v>78.80000000000004</v>
      </c>
      <c r="F985" t="str">
        <f t="shared" si="48"/>
        <v>일반</v>
      </c>
      <c r="G985">
        <f t="shared" si="46"/>
        <v>6</v>
      </c>
      <c r="H985">
        <f>VLOOKUP($F985,'(참고)타워 스텟 가치'!$B$2:$L$6,H$2,0)+(VLOOKUP($F985,'(참고)타워 스텟 가치'!$B$2:$L$6,H$2,0)*$E985)</f>
        <v>598.50000000000034</v>
      </c>
      <c r="I985">
        <f>VLOOKUP($F985,'(참고)타워 스텟 가치'!$B$2:$L$6,I$2,0)+(VLOOKUP($F985,'(참고)타워 스텟 가치'!$B$2:$L$6,I$2,0)*$E985)</f>
        <v>119.70000000000006</v>
      </c>
      <c r="J985">
        <f>VLOOKUP($F985,'(참고)타워 스텟 가치'!$B$2:$L$6,J$2,0)+(VLOOKUP($F985,'(참고)타워 스텟 가치'!$B$2:$L$6,J$2,0)*$E985)</f>
        <v>399000.00000000017</v>
      </c>
      <c r="K985">
        <f>VLOOKUP($F985,'(참고)타워 스텟 가치'!$B$2:$L$6,K$2,0)+(VLOOKUP($F985,'(참고)타워 스텟 가치'!$B$2:$L$6,K$2,0)*$E985)</f>
        <v>2394.0000000000014</v>
      </c>
      <c r="L985">
        <f>VLOOKUP($F985,'(참고)타워 스텟 가치'!$B$2:$L$6,L$2,0)+(VLOOKUP($F985,'(참고)타워 스텟 가치'!$B$2:$L$6,L$2,0)*$E985)</f>
        <v>39.90000000000002</v>
      </c>
      <c r="M985">
        <f>VLOOKUP($F985,'(참고)타워 스텟 가치'!$B$2:$L$6,M$2,0)+(VLOOKUP($F985,'(참고)타워 스텟 가치'!$B$2:$L$6,M$2,0)*$E985)</f>
        <v>23.940000000000012</v>
      </c>
      <c r="N985">
        <f>VLOOKUP($F985,'(참고)타워 스텟 가치'!$B$2:$L$6,N$2,0)+(VLOOKUP($F985,'(참고)타워 스텟 가치'!$B$2:$L$6,N$2,0)*$E985)</f>
        <v>0</v>
      </c>
      <c r="O985">
        <f>VLOOKUP($F985,'(참고)타워 스텟 가치'!$B$2:$L$6,O$2,0)+(VLOOKUP($F985,'(참고)타워 스텟 가치'!$B$2:$L$6,O$2,0)*$E985)</f>
        <v>0</v>
      </c>
      <c r="P985">
        <f>VLOOKUP($F985,'(참고)타워 스텟 가치'!$B$2:$L$6,P$2,0)+(VLOOKUP($F985,'(참고)타워 스텟 가치'!$B$2:$L$6,P$2,0)*$E985)</f>
        <v>55.860000000000028</v>
      </c>
      <c r="Q985">
        <f>SUM('스테이지별 몬스터 스텟'!H985*'(참고)타워 스텟 가치'!$Q$17,'스테이지별 몬스터 스텟'!I985*'(참고)타워 스텟 가치'!$R$17,'스테이지별 몬스터 스텟'!J985*'(참고)타워 스텟 가치'!$S$17,'스테이지별 몬스터 스텟'!K985*'(참고)타워 스텟 가치'!$T$17,'스테이지별 몬스터 스텟'!L985*'(참고)타워 스텟 가치'!$U$17,'스테이지별 몬스터 스텟'!M985*'(참고)타워 스텟 가치'!$V$17,'스테이지별 몬스터 스텟'!N985*'(참고)타워 스텟 가치'!$W$17,'스테이지별 몬스터 스텟'!O985*'(참고)타워 스텟 가치'!$X$17,'스테이지별 몬스터 스텟'!P985*'(참고)타워 스텟 가치'!$Y$17)</f>
        <v>604880.01000000024</v>
      </c>
      <c r="R985">
        <v>1</v>
      </c>
      <c r="S985">
        <f>VLOOKUP($F985,'(참고)타워 스텟 가치'!$B$7:$L$11,S$2,0)+(VLOOKUP($F985,'(참고)타워 스텟 가치'!$B$7:$L$11,S$2,0)*$E985)</f>
        <v>199.50000000000011</v>
      </c>
      <c r="T985">
        <f>VLOOKUP($F985,'(참고)타워 스텟 가치'!$B$7:$L$11,T$2,0)+(VLOOKUP($F985,'(참고)타워 스텟 가치'!$B$7:$L$11,T$2,0)*$E985)</f>
        <v>359.10000000000019</v>
      </c>
      <c r="U985">
        <f>VLOOKUP($F985,'(참고)타워 스텟 가치'!$B$7:$L$11,U$2,0)+(VLOOKUP($F985,'(참고)타워 스텟 가치'!$B$7:$L$11,U$2,0)*$E985)</f>
        <v>399000.00000000017</v>
      </c>
      <c r="V985">
        <f>VLOOKUP($F985,'(참고)타워 스텟 가치'!$B$7:$L$11,V$2,0)+(VLOOKUP($F985,'(참고)타워 스텟 가치'!$B$7:$L$11,V$2,0)*$E985)</f>
        <v>2394.0000000000014</v>
      </c>
      <c r="W985">
        <f>VLOOKUP($F985,'(참고)타워 스텟 가치'!$B$7:$L$11,W$2,0)+(VLOOKUP($F985,'(참고)타워 스텟 가치'!$B$7:$L$11,W$2,0)*$E985)</f>
        <v>39.90000000000002</v>
      </c>
      <c r="X985">
        <f>VLOOKUP($F985,'(참고)타워 스텟 가치'!$B$7:$L$11,X$2,0)+(VLOOKUP($F985,'(참고)타워 스텟 가치'!$B$7:$L$11,X$2,0)*$E985)</f>
        <v>23.940000000000012</v>
      </c>
      <c r="Y985">
        <f>VLOOKUP($F985,'(참고)타워 스텟 가치'!$B$7:$L$11,Y$2,0)+(VLOOKUP($F985,'(참고)타워 스텟 가치'!$B$7:$L$11,Y$2,0)*$E985)</f>
        <v>0</v>
      </c>
      <c r="Z985">
        <f>VLOOKUP($F985,'(참고)타워 스텟 가치'!$B$7:$L$11,Z$2,0)+(VLOOKUP($F985,'(참고)타워 스텟 가치'!$B$7:$L$11,Z$2,0)*$E985)</f>
        <v>0</v>
      </c>
      <c r="AA985">
        <f>VLOOKUP($F985,'(참고)타워 스텟 가치'!$B$7:$L$11,AA$2,0)+(VLOOKUP($F985,'(참고)타워 스텟 가치'!$B$7:$L$11,AA$2,0)*$E985)</f>
        <v>55.860000000000028</v>
      </c>
      <c r="AB985">
        <f>SUM('스테이지별 몬스터 스텟'!S985*'(참고)타워 스텟 가치'!$Q$17,'스테이지별 몬스터 스텟'!T985*'(참고)타워 스텟 가치'!$R$17,'스테이지별 몬스터 스텟'!U985*'(참고)타워 스텟 가치'!$S$17,'스테이지별 몬스터 스텟'!V985*'(참고)타워 스텟 가치'!$T$17,'스테이지별 몬스터 스텟'!W985*'(참고)타워 스텟 가치'!$U$17,'스테이지별 몬스터 스텟'!X985*'(참고)타워 스텟 가치'!$V$17,'스테이지별 몬스터 스텟'!Y985*'(참고)타워 스텟 가치'!$W$17,'스테이지별 몬스터 스텟'!Z985*'(참고)타워 스텟 가치'!$X$17,'스테이지별 몬스터 스텟'!AA985*'(참고)타워 스텟 가치'!$Y$17)</f>
        <v>604441.11000000022</v>
      </c>
      <c r="AC985">
        <v>2</v>
      </c>
      <c r="AD985">
        <f>VLOOKUP($F985,'(참고)타워 스텟 가치'!$B$12:$L$16,AD$2,0)+(VLOOKUP($F985,'(참고)타워 스텟 가치'!$B$12:$L$16,AD$2,0)*$E985)</f>
        <v>199.50000000000011</v>
      </c>
      <c r="AE985">
        <f>VLOOKUP($F985,'(참고)타워 스텟 가치'!$B$12:$L$16,AE$2,0)+(VLOOKUP($F985,'(참고)타워 스텟 가치'!$B$12:$L$16,AE$2,0)*$E985)</f>
        <v>239.40000000000012</v>
      </c>
      <c r="AF985">
        <f>VLOOKUP($F985,'(참고)타워 스텟 가치'!$B$12:$L$16,AF$2,0)+(VLOOKUP($F985,'(참고)타워 스텟 가치'!$B$12:$L$16,AF$2,0)*$E985)</f>
        <v>399000.00000000017</v>
      </c>
      <c r="AG985">
        <f>VLOOKUP($F985,'(참고)타워 스텟 가치'!$B$12:$L$16,AG$2,0)+(VLOOKUP($F985,'(참고)타워 스텟 가치'!$B$12:$L$16,AG$2,0)*$E985)</f>
        <v>1197.0000000000007</v>
      </c>
      <c r="AH985">
        <f>VLOOKUP($F985,'(참고)타워 스텟 가치'!$B$12:$L$16,AH$2,0)+(VLOOKUP($F985,'(참고)타워 스텟 가치'!$B$12:$L$16,AH$2,0)*$E985)</f>
        <v>39.90000000000002</v>
      </c>
      <c r="AI985">
        <f>VLOOKUP($F985,'(참고)타워 스텟 가치'!$B$12:$L$16,AI$2,0)+(VLOOKUP($F985,'(참고)타워 스텟 가치'!$B$12:$L$16,AI$2,0)*$E985)</f>
        <v>23.940000000000012</v>
      </c>
      <c r="AJ985">
        <f>VLOOKUP($F985,'(참고)타워 스텟 가치'!$B$12:$L$16,AJ$2,0)+(VLOOKUP($F985,'(참고)타워 스텟 가치'!$B$12:$L$16,AJ$2,0)*$E985)</f>
        <v>0</v>
      </c>
      <c r="AK985">
        <f>VLOOKUP($F985,'(참고)타워 스텟 가치'!$B$12:$L$16,AK$2,0)+(VLOOKUP($F985,'(참고)타워 스텟 가치'!$B$12:$L$16,AK$2,0)*$E985)</f>
        <v>0</v>
      </c>
      <c r="AL985">
        <f>VLOOKUP($F985,'(참고)타워 스텟 가치'!$B$12:$L$16,AL$2,0)+(VLOOKUP($F985,'(참고)타워 스텟 가치'!$B$12:$L$16,AL$2,0)*$E985)</f>
        <v>111.72000000000006</v>
      </c>
      <c r="AM985">
        <f>SUM('스테이지별 몬스터 스텟'!AD985*'(참고)타워 스텟 가치'!$Q$17,'스테이지별 몬스터 스텟'!AE985*'(참고)타워 스텟 가치'!$R$17,'스테이지별 몬스터 스텟'!AF985*'(참고)타워 스텟 가치'!$S$17,'스테이지별 몬스터 스텟'!AG985*'(참고)타워 스텟 가치'!$T$17,'스테이지별 몬스터 스텟'!AH985*'(참고)타워 스텟 가치'!$U$17,'스테이지별 몬스터 스텟'!AI985*'(참고)타워 스텟 가치'!$V$17,'스테이지별 몬스터 스텟'!AJ985*'(참고)타워 스텟 가치'!$W$17,'스테이지별 몬스터 스텟'!AK985*'(참고)타워 스텟 가치'!$X$17,'스테이지별 몬스터 스텟'!AL985*'(참고)타워 스텟 가치'!$Y$17)</f>
        <v>601979.28000000014</v>
      </c>
      <c r="AN985">
        <v>3</v>
      </c>
    </row>
    <row r="986" spans="3:40" x14ac:dyDescent="0.3">
      <c r="C986">
        <v>2</v>
      </c>
      <c r="D986">
        <f t="shared" si="47"/>
        <v>197</v>
      </c>
      <c r="E986" s="52">
        <f>VLOOKUP(D986,'스테이지별 난이도 설정'!B:C,2,0)</f>
        <v>78.80000000000004</v>
      </c>
      <c r="F986" t="str">
        <f t="shared" si="48"/>
        <v>레어</v>
      </c>
      <c r="G986">
        <f t="shared" si="46"/>
        <v>6</v>
      </c>
      <c r="H986">
        <f>VLOOKUP($F986,'(참고)타워 스텟 가치'!$B$2:$L$6,H$2,0)+(VLOOKUP($F986,'(참고)타워 스텟 가치'!$B$2:$L$6,H$2,0)*$E986)</f>
        <v>897.75000000000045</v>
      </c>
      <c r="I986">
        <f>VLOOKUP($F986,'(참고)타워 스텟 가치'!$B$2:$L$6,I$2,0)+(VLOOKUP($F986,'(참고)타워 스텟 가치'!$B$2:$L$6,I$2,0)*$E986)</f>
        <v>179.5500000000001</v>
      </c>
      <c r="J986">
        <f>VLOOKUP($F986,'(참고)타워 스텟 가치'!$B$2:$L$6,J$2,0)+(VLOOKUP($F986,'(참고)타워 스텟 가치'!$B$2:$L$6,J$2,0)*$E986)</f>
        <v>399000.00000000017</v>
      </c>
      <c r="K986">
        <f>VLOOKUP($F986,'(참고)타워 스텟 가치'!$B$2:$L$6,K$2,0)+(VLOOKUP($F986,'(참고)타워 스텟 가치'!$B$2:$L$6,K$2,0)*$E986)</f>
        <v>3591.0000000000018</v>
      </c>
      <c r="L986">
        <f>VLOOKUP($F986,'(참고)타워 스텟 가치'!$B$2:$L$6,L$2,0)+(VLOOKUP($F986,'(참고)타워 스텟 가치'!$B$2:$L$6,L$2,0)*$E986)</f>
        <v>59.85000000000003</v>
      </c>
      <c r="M986">
        <f>VLOOKUP($F986,'(참고)타워 스텟 가치'!$B$2:$L$6,M$2,0)+(VLOOKUP($F986,'(참고)타워 스텟 가치'!$B$2:$L$6,M$2,0)*$E986)</f>
        <v>23.940000000000012</v>
      </c>
      <c r="N986">
        <f>VLOOKUP($F986,'(참고)타워 스텟 가치'!$B$2:$L$6,N$2,0)+(VLOOKUP($F986,'(참고)타워 스텟 가치'!$B$2:$L$6,N$2,0)*$E986)</f>
        <v>0</v>
      </c>
      <c r="O986">
        <f>VLOOKUP($F986,'(참고)타워 스텟 가치'!$B$2:$L$6,O$2,0)+(VLOOKUP($F986,'(참고)타워 스텟 가치'!$B$2:$L$6,O$2,0)*$E986)</f>
        <v>0</v>
      </c>
      <c r="P986">
        <f>VLOOKUP($F986,'(참고)타워 스텟 가치'!$B$2:$L$6,P$2,0)+(VLOOKUP($F986,'(참고)타워 스텟 가치'!$B$2:$L$6,P$2,0)*$E986)</f>
        <v>55.860000000000028</v>
      </c>
      <c r="Q986">
        <f>SUM('스테이지별 몬스터 스텟'!H986*'(참고)타워 스텟 가치'!$Q$17,'스테이지별 몬스터 스텟'!I986*'(참고)타워 스텟 가치'!$R$17,'스테이지별 몬스터 스텟'!J986*'(참고)타워 스텟 가치'!$S$17,'스테이지별 몬스터 스텟'!K986*'(참고)타워 스텟 가치'!$T$17,'스테이지별 몬스터 스텟'!L986*'(참고)타워 스텟 가치'!$U$17,'스테이지별 몬스터 스텟'!M986*'(참고)타워 스텟 가치'!$V$17,'스테이지별 몬스터 스텟'!N986*'(참고)타워 스텟 가치'!$W$17,'스테이지별 몬스터 스텟'!O986*'(참고)타워 스텟 가치'!$X$17,'스테이지별 몬스터 스텟'!P986*'(참고)타워 스텟 가치'!$Y$17)</f>
        <v>608002.18500000006</v>
      </c>
      <c r="R986">
        <v>1</v>
      </c>
      <c r="S986">
        <f>VLOOKUP($F986,'(참고)타워 스텟 가치'!$B$7:$L$11,S$2,0)+(VLOOKUP($F986,'(참고)타워 스텟 가치'!$B$7:$L$11,S$2,0)*$E986)</f>
        <v>299.25000000000017</v>
      </c>
      <c r="T986">
        <f>VLOOKUP($F986,'(참고)타워 스텟 가치'!$B$7:$L$11,T$2,0)+(VLOOKUP($F986,'(참고)타워 스텟 가치'!$B$7:$L$11,T$2,0)*$E986)</f>
        <v>538.65000000000032</v>
      </c>
      <c r="U986">
        <f>VLOOKUP($F986,'(참고)타워 스텟 가치'!$B$7:$L$11,U$2,0)+(VLOOKUP($F986,'(참고)타워 스텟 가치'!$B$7:$L$11,U$2,0)*$E986)</f>
        <v>399000.00000000017</v>
      </c>
      <c r="V986">
        <f>VLOOKUP($F986,'(참고)타워 스텟 가치'!$B$7:$L$11,V$2,0)+(VLOOKUP($F986,'(참고)타워 스텟 가치'!$B$7:$L$11,V$2,0)*$E986)</f>
        <v>3591.0000000000018</v>
      </c>
      <c r="W986">
        <f>VLOOKUP($F986,'(참고)타워 스텟 가치'!$B$7:$L$11,W$2,0)+(VLOOKUP($F986,'(참고)타워 스텟 가치'!$B$7:$L$11,W$2,0)*$E986)</f>
        <v>59.85000000000003</v>
      </c>
      <c r="X986">
        <f>VLOOKUP($F986,'(참고)타워 스텟 가치'!$B$7:$L$11,X$2,0)+(VLOOKUP($F986,'(참고)타워 스텟 가치'!$B$7:$L$11,X$2,0)*$E986)</f>
        <v>23.940000000000012</v>
      </c>
      <c r="Y986">
        <f>VLOOKUP($F986,'(참고)타워 스텟 가치'!$B$7:$L$11,Y$2,0)+(VLOOKUP($F986,'(참고)타워 스텟 가치'!$B$7:$L$11,Y$2,0)*$E986)</f>
        <v>0</v>
      </c>
      <c r="Z986">
        <f>VLOOKUP($F986,'(참고)타워 스텟 가치'!$B$7:$L$11,Z$2,0)+(VLOOKUP($F986,'(참고)타워 스텟 가치'!$B$7:$L$11,Z$2,0)*$E986)</f>
        <v>0</v>
      </c>
      <c r="AA986">
        <f>VLOOKUP($F986,'(참고)타워 스텟 가치'!$B$7:$L$11,AA$2,0)+(VLOOKUP($F986,'(참고)타워 스텟 가치'!$B$7:$L$11,AA$2,0)*$E986)</f>
        <v>55.860000000000028</v>
      </c>
      <c r="AB986">
        <f>SUM('스테이지별 몬스터 스텟'!S986*'(참고)타워 스텟 가치'!$Q$17,'스테이지별 몬스터 스텟'!T986*'(참고)타워 스텟 가치'!$R$17,'스테이지별 몬스터 스텟'!U986*'(참고)타워 스텟 가치'!$S$17,'스테이지별 몬스터 스텟'!V986*'(참고)타워 스텟 가치'!$T$17,'스테이지별 몬스터 스텟'!W986*'(참고)타워 스텟 가치'!$U$17,'스테이지별 몬스터 스텟'!X986*'(참고)타워 스텟 가치'!$V$17,'스테이지별 몬스터 스텟'!Y986*'(참고)타워 스텟 가치'!$W$17,'스테이지별 몬스터 스텟'!Z986*'(참고)타워 스텟 가치'!$X$17,'스테이지별 몬스터 스텟'!AA986*'(참고)타워 스텟 가치'!$Y$17)</f>
        <v>607343.83500000008</v>
      </c>
      <c r="AC986">
        <v>2</v>
      </c>
      <c r="AD986">
        <f>VLOOKUP($F986,'(참고)타워 스텟 가치'!$B$12:$L$16,AD$2,0)+(VLOOKUP($F986,'(참고)타워 스텟 가치'!$B$12:$L$16,AD$2,0)*$E986)</f>
        <v>299.25000000000017</v>
      </c>
      <c r="AE986">
        <f>VLOOKUP($F986,'(참고)타워 스텟 가치'!$B$12:$L$16,AE$2,0)+(VLOOKUP($F986,'(참고)타워 스텟 가치'!$B$12:$L$16,AE$2,0)*$E986)</f>
        <v>359.10000000000019</v>
      </c>
      <c r="AF986">
        <f>VLOOKUP($F986,'(참고)타워 스텟 가치'!$B$12:$L$16,AF$2,0)+(VLOOKUP($F986,'(참고)타워 스텟 가치'!$B$12:$L$16,AF$2,0)*$E986)</f>
        <v>399000.00000000017</v>
      </c>
      <c r="AG986">
        <f>VLOOKUP($F986,'(참고)타워 스텟 가치'!$B$12:$L$16,AG$2,0)+(VLOOKUP($F986,'(참고)타워 스텟 가치'!$B$12:$L$16,AG$2,0)*$E986)</f>
        <v>1795.5000000000009</v>
      </c>
      <c r="AH986">
        <f>VLOOKUP($F986,'(참고)타워 스텟 가치'!$B$12:$L$16,AH$2,0)+(VLOOKUP($F986,'(참고)타워 스텟 가치'!$B$12:$L$16,AH$2,0)*$E986)</f>
        <v>59.85000000000003</v>
      </c>
      <c r="AI986">
        <f>VLOOKUP($F986,'(참고)타워 스텟 가치'!$B$12:$L$16,AI$2,0)+(VLOOKUP($F986,'(참고)타워 스텟 가치'!$B$12:$L$16,AI$2,0)*$E986)</f>
        <v>23.940000000000012</v>
      </c>
      <c r="AJ986">
        <f>VLOOKUP($F986,'(참고)타워 스텟 가치'!$B$12:$L$16,AJ$2,0)+(VLOOKUP($F986,'(참고)타워 스텟 가치'!$B$12:$L$16,AJ$2,0)*$E986)</f>
        <v>0</v>
      </c>
      <c r="AK986">
        <f>VLOOKUP($F986,'(참고)타워 스텟 가치'!$B$12:$L$16,AK$2,0)+(VLOOKUP($F986,'(참고)타워 스텟 가치'!$B$12:$L$16,AK$2,0)*$E986)</f>
        <v>0</v>
      </c>
      <c r="AL986">
        <f>VLOOKUP($F986,'(참고)타워 스텟 가치'!$B$12:$L$16,AL$2,0)+(VLOOKUP($F986,'(참고)타워 스텟 가치'!$B$12:$L$16,AL$2,0)*$E986)</f>
        <v>111.72000000000006</v>
      </c>
      <c r="AM986">
        <f>SUM('스테이지별 몬스터 스텟'!AD986*'(참고)타워 스텟 가치'!$Q$17,'스테이지별 몬스터 스텟'!AE986*'(참고)타워 스텟 가치'!$R$17,'스테이지별 몬스터 스텟'!AF986*'(참고)타워 스텟 가치'!$S$17,'스테이지별 몬스터 스텟'!AG986*'(참고)타워 스텟 가치'!$T$17,'스테이지별 몬스터 스텟'!AH986*'(참고)타워 스텟 가치'!$U$17,'스테이지별 몬스터 스텟'!AI986*'(참고)타워 스텟 가치'!$V$17,'스테이지별 몬스터 스텟'!AJ986*'(참고)타워 스텟 가치'!$W$17,'스테이지별 몬스터 스텟'!AK986*'(참고)타워 스텟 가치'!$X$17,'스테이지별 몬스터 스텟'!AL986*'(참고)타워 스텟 가치'!$Y$17)</f>
        <v>603595.2300000001</v>
      </c>
      <c r="AN986">
        <v>3</v>
      </c>
    </row>
    <row r="987" spans="3:40" x14ac:dyDescent="0.3">
      <c r="C987">
        <v>3</v>
      </c>
      <c r="D987">
        <f t="shared" si="47"/>
        <v>197</v>
      </c>
      <c r="E987" s="52">
        <f>VLOOKUP(D987,'스테이지별 난이도 설정'!B:C,2,0)</f>
        <v>78.80000000000004</v>
      </c>
      <c r="F987" t="str">
        <f t="shared" si="48"/>
        <v>에픽</v>
      </c>
      <c r="G987">
        <f t="shared" si="46"/>
        <v>6</v>
      </c>
      <c r="H987">
        <f>VLOOKUP($F987,'(참고)타워 스텟 가치'!$B$2:$L$6,H$2,0)+(VLOOKUP($F987,'(참고)타워 스텟 가치'!$B$2:$L$6,H$2,0)*$E987)</f>
        <v>1346.6250000000007</v>
      </c>
      <c r="I987">
        <f>VLOOKUP($F987,'(참고)타워 스텟 가치'!$B$2:$L$6,I$2,0)+(VLOOKUP($F987,'(참고)타워 스텟 가치'!$B$2:$L$6,I$2,0)*$E987)</f>
        <v>269.32500000000016</v>
      </c>
      <c r="J987">
        <f>VLOOKUP($F987,'(참고)타워 스텟 가치'!$B$2:$L$6,J$2,0)+(VLOOKUP($F987,'(참고)타워 스텟 가치'!$B$2:$L$6,J$2,0)*$E987)</f>
        <v>399000.00000000017</v>
      </c>
      <c r="K987">
        <f>VLOOKUP($F987,'(참고)타워 스텟 가치'!$B$2:$L$6,K$2,0)+(VLOOKUP($F987,'(참고)타워 스텟 가치'!$B$2:$L$6,K$2,0)*$E987)</f>
        <v>5386.5000000000027</v>
      </c>
      <c r="L987">
        <f>VLOOKUP($F987,'(참고)타워 스텟 가치'!$B$2:$L$6,L$2,0)+(VLOOKUP($F987,'(참고)타워 스텟 가치'!$B$2:$L$6,L$2,0)*$E987)</f>
        <v>89.775000000000048</v>
      </c>
      <c r="M987">
        <f>VLOOKUP($F987,'(참고)타워 스텟 가치'!$B$2:$L$6,M$2,0)+(VLOOKUP($F987,'(참고)타워 스텟 가치'!$B$2:$L$6,M$2,0)*$E987)</f>
        <v>23.940000000000012</v>
      </c>
      <c r="N987">
        <f>VLOOKUP($F987,'(참고)타워 스텟 가치'!$B$2:$L$6,N$2,0)+(VLOOKUP($F987,'(참고)타워 스텟 가치'!$B$2:$L$6,N$2,0)*$E987)</f>
        <v>0</v>
      </c>
      <c r="O987">
        <f>VLOOKUP($F987,'(참고)타워 스텟 가치'!$B$2:$L$6,O$2,0)+(VLOOKUP($F987,'(참고)타워 스텟 가치'!$B$2:$L$6,O$2,0)*$E987)</f>
        <v>0</v>
      </c>
      <c r="P987">
        <f>VLOOKUP($F987,'(참고)타워 스텟 가치'!$B$2:$L$6,P$2,0)+(VLOOKUP($F987,'(참고)타워 스텟 가치'!$B$2:$L$6,P$2,0)*$E987)</f>
        <v>55.860000000000028</v>
      </c>
      <c r="Q987">
        <f>SUM('스테이지별 몬스터 스텟'!H987*'(참고)타워 스텟 가치'!$Q$17,'스테이지별 몬스터 스텟'!I987*'(참고)타워 스텟 가치'!$R$17,'스테이지별 몬스터 스텟'!J987*'(참고)타워 스텟 가치'!$S$17,'스테이지별 몬스터 스텟'!K987*'(참고)타워 스텟 가치'!$T$17,'스테이지별 몬스터 스텟'!L987*'(참고)타워 스텟 가치'!$U$17,'스테이지별 몬스터 스텟'!M987*'(참고)타워 스텟 가치'!$V$17,'스테이지별 몬스터 스텟'!N987*'(참고)타워 스텟 가치'!$W$17,'스테이지별 몬스터 스텟'!O987*'(참고)타워 스텟 가치'!$X$17,'스테이지별 몬스터 스텟'!P987*'(참고)타워 스텟 가치'!$Y$17)</f>
        <v>612685.44750000024</v>
      </c>
      <c r="R987">
        <v>1</v>
      </c>
      <c r="S987">
        <f>VLOOKUP($F987,'(참고)타워 스텟 가치'!$B$7:$L$11,S$2,0)+(VLOOKUP($F987,'(참고)타워 스텟 가치'!$B$7:$L$11,S$2,0)*$E987)</f>
        <v>448.87500000000023</v>
      </c>
      <c r="T987">
        <f>VLOOKUP($F987,'(참고)타워 스텟 가치'!$B$7:$L$11,T$2,0)+(VLOOKUP($F987,'(참고)타워 스텟 가치'!$B$7:$L$11,T$2,0)*$E987)</f>
        <v>807.97500000000036</v>
      </c>
      <c r="U987">
        <f>VLOOKUP($F987,'(참고)타워 스텟 가치'!$B$7:$L$11,U$2,0)+(VLOOKUP($F987,'(참고)타워 스텟 가치'!$B$7:$L$11,U$2,0)*$E987)</f>
        <v>399000.00000000017</v>
      </c>
      <c r="V987">
        <f>VLOOKUP($F987,'(참고)타워 스텟 가치'!$B$7:$L$11,V$2,0)+(VLOOKUP($F987,'(참고)타워 스텟 가치'!$B$7:$L$11,V$2,0)*$E987)</f>
        <v>5386.5000000000027</v>
      </c>
      <c r="W987">
        <f>VLOOKUP($F987,'(참고)타워 스텟 가치'!$B$7:$L$11,W$2,0)+(VLOOKUP($F987,'(참고)타워 스텟 가치'!$B$7:$L$11,W$2,0)*$E987)</f>
        <v>89.775000000000048</v>
      </c>
      <c r="X987">
        <f>VLOOKUP($F987,'(참고)타워 스텟 가치'!$B$7:$L$11,X$2,0)+(VLOOKUP($F987,'(참고)타워 스텟 가치'!$B$7:$L$11,X$2,0)*$E987)</f>
        <v>23.940000000000012</v>
      </c>
      <c r="Y987">
        <f>VLOOKUP($F987,'(참고)타워 스텟 가치'!$B$7:$L$11,Y$2,0)+(VLOOKUP($F987,'(참고)타워 스텟 가치'!$B$7:$L$11,Y$2,0)*$E987)</f>
        <v>0</v>
      </c>
      <c r="Z987">
        <f>VLOOKUP($F987,'(참고)타워 스텟 가치'!$B$7:$L$11,Z$2,0)+(VLOOKUP($F987,'(참고)타워 스텟 가치'!$B$7:$L$11,Z$2,0)*$E987)</f>
        <v>0</v>
      </c>
      <c r="AA987">
        <f>VLOOKUP($F987,'(참고)타워 스텟 가치'!$B$7:$L$11,AA$2,0)+(VLOOKUP($F987,'(참고)타워 스텟 가치'!$B$7:$L$11,AA$2,0)*$E987)</f>
        <v>55.860000000000028</v>
      </c>
      <c r="AB987">
        <f>SUM('스테이지별 몬스터 스텟'!S987*'(참고)타워 스텟 가치'!$Q$17,'스테이지별 몬스터 스텟'!T987*'(참고)타워 스텟 가치'!$R$17,'스테이지별 몬스터 스텟'!U987*'(참고)타워 스텟 가치'!$S$17,'스테이지별 몬스터 스텟'!V987*'(참고)타워 스텟 가치'!$T$17,'스테이지별 몬스터 스텟'!W987*'(참고)타워 스텟 가치'!$U$17,'스테이지별 몬스터 스텟'!X987*'(참고)타워 스텟 가치'!$V$17,'스테이지별 몬스터 스텟'!Y987*'(참고)타워 스텟 가치'!$W$17,'스테이지별 몬스터 스텟'!Z987*'(참고)타워 스텟 가치'!$X$17,'스테이지별 몬스터 스텟'!AA987*'(참고)타워 스텟 가치'!$Y$17)</f>
        <v>611697.92250000022</v>
      </c>
      <c r="AC987">
        <v>2</v>
      </c>
      <c r="AD987">
        <f>VLOOKUP($F987,'(참고)타워 스텟 가치'!$B$12:$L$16,AD$2,0)+(VLOOKUP($F987,'(참고)타워 스텟 가치'!$B$12:$L$16,AD$2,0)*$E987)</f>
        <v>448.87500000000023</v>
      </c>
      <c r="AE987">
        <f>VLOOKUP($F987,'(참고)타워 스텟 가치'!$B$12:$L$16,AE$2,0)+(VLOOKUP($F987,'(참고)타워 스텟 가치'!$B$12:$L$16,AE$2,0)*$E987)</f>
        <v>538.65000000000032</v>
      </c>
      <c r="AF987">
        <f>VLOOKUP($F987,'(참고)타워 스텟 가치'!$B$12:$L$16,AF$2,0)+(VLOOKUP($F987,'(참고)타워 스텟 가치'!$B$12:$L$16,AF$2,0)*$E987)</f>
        <v>399000.00000000017</v>
      </c>
      <c r="AG987">
        <f>VLOOKUP($F987,'(참고)타워 스텟 가치'!$B$12:$L$16,AG$2,0)+(VLOOKUP($F987,'(참고)타워 스텟 가치'!$B$12:$L$16,AG$2,0)*$E987)</f>
        <v>2693.2500000000014</v>
      </c>
      <c r="AH987">
        <f>VLOOKUP($F987,'(참고)타워 스텟 가치'!$B$12:$L$16,AH$2,0)+(VLOOKUP($F987,'(참고)타워 스텟 가치'!$B$12:$L$16,AH$2,0)*$E987)</f>
        <v>89.775000000000048</v>
      </c>
      <c r="AI987">
        <f>VLOOKUP($F987,'(참고)타워 스텟 가치'!$B$12:$L$16,AI$2,0)+(VLOOKUP($F987,'(참고)타워 스텟 가치'!$B$12:$L$16,AI$2,0)*$E987)</f>
        <v>23.940000000000012</v>
      </c>
      <c r="AJ987">
        <f>VLOOKUP($F987,'(참고)타워 스텟 가치'!$B$12:$L$16,AJ$2,0)+(VLOOKUP($F987,'(참고)타워 스텟 가치'!$B$12:$L$16,AJ$2,0)*$E987)</f>
        <v>0</v>
      </c>
      <c r="AK987">
        <f>VLOOKUP($F987,'(참고)타워 스텟 가치'!$B$12:$L$16,AK$2,0)+(VLOOKUP($F987,'(참고)타워 스텟 가치'!$B$12:$L$16,AK$2,0)*$E987)</f>
        <v>0</v>
      </c>
      <c r="AL987">
        <f>VLOOKUP($F987,'(참고)타워 스텟 가치'!$B$12:$L$16,AL$2,0)+(VLOOKUP($F987,'(참고)타워 스텟 가치'!$B$12:$L$16,AL$2,0)*$E987)</f>
        <v>111.72000000000006</v>
      </c>
      <c r="AM987">
        <f>SUM('스테이지별 몬스터 스텟'!AD987*'(참고)타워 스텟 가치'!$Q$17,'스테이지별 몬스터 스텟'!AE987*'(참고)타워 스텟 가치'!$R$17,'스테이지별 몬스터 스텟'!AF987*'(참고)타워 스텟 가치'!$S$17,'스테이지별 몬스터 스텟'!AG987*'(참고)타워 스텟 가치'!$T$17,'스테이지별 몬스터 스텟'!AH987*'(참고)타워 스텟 가치'!$U$17,'스테이지별 몬스터 스텟'!AI987*'(참고)타워 스텟 가치'!$V$17,'스테이지별 몬스터 스텟'!AJ987*'(참고)타워 스텟 가치'!$W$17,'스테이지별 몬스터 스텟'!AK987*'(참고)타워 스텟 가치'!$X$17,'스테이지별 몬스터 스텟'!AL987*'(참고)타워 스텟 가치'!$Y$17)</f>
        <v>606019.15500000014</v>
      </c>
      <c r="AN987">
        <v>3</v>
      </c>
    </row>
    <row r="988" spans="3:40" x14ac:dyDescent="0.3">
      <c r="C988">
        <v>4</v>
      </c>
      <c r="D988">
        <f t="shared" si="47"/>
        <v>197</v>
      </c>
      <c r="E988" s="52">
        <f>VLOOKUP(D988,'스테이지별 난이도 설정'!B:C,2,0)</f>
        <v>78.80000000000004</v>
      </c>
      <c r="F988" t="str">
        <f t="shared" si="48"/>
        <v>유니크</v>
      </c>
      <c r="G988">
        <f t="shared" si="46"/>
        <v>6</v>
      </c>
      <c r="H988">
        <f>VLOOKUP($F988,'(참고)타워 스텟 가치'!$B$2:$L$6,H$2,0)+(VLOOKUP($F988,'(참고)타워 스텟 가치'!$B$2:$L$6,H$2,0)*$E988)</f>
        <v>2019.9375000000009</v>
      </c>
      <c r="I988">
        <f>VLOOKUP($F988,'(참고)타워 스텟 가치'!$B$2:$L$6,I$2,0)+(VLOOKUP($F988,'(참고)타워 스텟 가치'!$B$2:$L$6,I$2,0)*$E988)</f>
        <v>403.98750000000018</v>
      </c>
      <c r="J988">
        <f>VLOOKUP($F988,'(참고)타워 스텟 가치'!$B$2:$L$6,J$2,0)+(VLOOKUP($F988,'(참고)타워 스텟 가치'!$B$2:$L$6,J$2,0)*$E988)</f>
        <v>399000.00000000017</v>
      </c>
      <c r="K988">
        <f>VLOOKUP($F988,'(참고)타워 스텟 가치'!$B$2:$L$6,K$2,0)+(VLOOKUP($F988,'(참고)타워 스텟 가치'!$B$2:$L$6,K$2,0)*$E988)</f>
        <v>8079.7500000000036</v>
      </c>
      <c r="L988">
        <f>VLOOKUP($F988,'(참고)타워 스텟 가치'!$B$2:$L$6,L$2,0)+(VLOOKUP($F988,'(참고)타워 스텟 가치'!$B$2:$L$6,L$2,0)*$E988)</f>
        <v>134.66250000000008</v>
      </c>
      <c r="M988">
        <f>VLOOKUP($F988,'(참고)타워 스텟 가치'!$B$2:$L$6,M$2,0)+(VLOOKUP($F988,'(참고)타워 스텟 가치'!$B$2:$L$6,M$2,0)*$E988)</f>
        <v>23.940000000000012</v>
      </c>
      <c r="N988">
        <f>VLOOKUP($F988,'(참고)타워 스텟 가치'!$B$2:$L$6,N$2,0)+(VLOOKUP($F988,'(참고)타워 스텟 가치'!$B$2:$L$6,N$2,0)*$E988)</f>
        <v>0</v>
      </c>
      <c r="O988">
        <f>VLOOKUP($F988,'(참고)타워 스텟 가치'!$B$2:$L$6,O$2,0)+(VLOOKUP($F988,'(참고)타워 스텟 가치'!$B$2:$L$6,O$2,0)*$E988)</f>
        <v>0</v>
      </c>
      <c r="P988">
        <f>VLOOKUP($F988,'(참고)타워 스텟 가치'!$B$2:$L$6,P$2,0)+(VLOOKUP($F988,'(참고)타워 스텟 가치'!$B$2:$L$6,P$2,0)*$E988)</f>
        <v>79.80000000000004</v>
      </c>
      <c r="Q988">
        <f>SUM('스테이지별 몬스터 스텟'!H988*'(참고)타워 스텟 가치'!$Q$17,'스테이지별 몬스터 스텟'!I988*'(참고)타워 스텟 가치'!$R$17,'스테이지별 몬스터 스텟'!J988*'(참고)타워 스텟 가치'!$S$17,'스테이지별 몬스터 스텟'!K988*'(참고)타워 스텟 가치'!$T$17,'스테이지별 몬스터 스텟'!L988*'(참고)타워 스텟 가치'!$U$17,'스테이지별 몬스터 스텟'!M988*'(참고)타워 스텟 가치'!$V$17,'스테이지별 몬스터 스텟'!N988*'(참고)타워 스텟 가치'!$W$17,'스테이지별 몬스터 스텟'!O988*'(참고)타워 스텟 가치'!$X$17,'스테이지별 몬스터 스텟'!P988*'(참고)타워 스텟 가치'!$Y$17)</f>
        <v>619758.22125000006</v>
      </c>
      <c r="R988">
        <v>1</v>
      </c>
      <c r="S988">
        <f>VLOOKUP($F988,'(참고)타워 스텟 가치'!$B$7:$L$11,S$2,0)+(VLOOKUP($F988,'(참고)타워 스텟 가치'!$B$7:$L$11,S$2,0)*$E988)</f>
        <v>673.31250000000034</v>
      </c>
      <c r="T988">
        <f>VLOOKUP($F988,'(참고)타워 스텟 가치'!$B$7:$L$11,T$2,0)+(VLOOKUP($F988,'(참고)타워 스텟 가치'!$B$7:$L$11,T$2,0)*$E988)</f>
        <v>1211.9625000000005</v>
      </c>
      <c r="U988">
        <f>VLOOKUP($F988,'(참고)타워 스텟 가치'!$B$7:$L$11,U$2,0)+(VLOOKUP($F988,'(참고)타워 스텟 가치'!$B$7:$L$11,U$2,0)*$E988)</f>
        <v>399000.00000000017</v>
      </c>
      <c r="V988">
        <f>VLOOKUP($F988,'(참고)타워 스텟 가치'!$B$7:$L$11,V$2,0)+(VLOOKUP($F988,'(참고)타워 스텟 가치'!$B$7:$L$11,V$2,0)*$E988)</f>
        <v>8079.7500000000036</v>
      </c>
      <c r="W988">
        <f>VLOOKUP($F988,'(참고)타워 스텟 가치'!$B$7:$L$11,W$2,0)+(VLOOKUP($F988,'(참고)타워 스텟 가치'!$B$7:$L$11,W$2,0)*$E988)</f>
        <v>134.66250000000008</v>
      </c>
      <c r="X988">
        <f>VLOOKUP($F988,'(참고)타워 스텟 가치'!$B$7:$L$11,X$2,0)+(VLOOKUP($F988,'(참고)타워 스텟 가치'!$B$7:$L$11,X$2,0)*$E988)</f>
        <v>23.940000000000012</v>
      </c>
      <c r="Y988">
        <f>VLOOKUP($F988,'(참고)타워 스텟 가치'!$B$7:$L$11,Y$2,0)+(VLOOKUP($F988,'(참고)타워 스텟 가치'!$B$7:$L$11,Y$2,0)*$E988)</f>
        <v>0</v>
      </c>
      <c r="Z988">
        <f>VLOOKUP($F988,'(참고)타워 스텟 가치'!$B$7:$L$11,Z$2,0)+(VLOOKUP($F988,'(참고)타워 스텟 가치'!$B$7:$L$11,Z$2,0)*$E988)</f>
        <v>0</v>
      </c>
      <c r="AA988">
        <f>VLOOKUP($F988,'(참고)타워 스텟 가치'!$B$7:$L$11,AA$2,0)+(VLOOKUP($F988,'(참고)타워 스텟 가치'!$B$7:$L$11,AA$2,0)*$E988)</f>
        <v>79.80000000000004</v>
      </c>
      <c r="AB988">
        <f>SUM('스테이지별 몬스터 스텟'!S988*'(참고)타워 스텟 가치'!$Q$17,'스테이지별 몬스터 스텟'!T988*'(참고)타워 스텟 가치'!$R$17,'스테이지별 몬스터 스텟'!U988*'(참고)타워 스텟 가치'!$S$17,'스테이지별 몬스터 스텟'!V988*'(참고)타워 스텟 가치'!$T$17,'스테이지별 몬스터 스텟'!W988*'(참고)타워 스텟 가치'!$U$17,'스테이지별 몬스터 스텟'!X988*'(참고)타워 스텟 가치'!$V$17,'스테이지별 몬스터 스텟'!Y988*'(참고)타워 스텟 가치'!$W$17,'스테이지별 몬스터 스텟'!Z988*'(참고)타워 스텟 가치'!$X$17,'스테이지별 몬스터 스텟'!AA988*'(참고)타워 스텟 가치'!$Y$17)</f>
        <v>618276.93375000008</v>
      </c>
      <c r="AC988">
        <v>2</v>
      </c>
      <c r="AD988">
        <f>VLOOKUP($F988,'(참고)타워 스텟 가치'!$B$12:$L$16,AD$2,0)+(VLOOKUP($F988,'(참고)타워 스텟 가치'!$B$12:$L$16,AD$2,0)*$E988)</f>
        <v>673.31250000000034</v>
      </c>
      <c r="AE988">
        <f>VLOOKUP($F988,'(참고)타워 스텟 가치'!$B$12:$L$16,AE$2,0)+(VLOOKUP($F988,'(참고)타워 스텟 가치'!$B$12:$L$16,AE$2,0)*$E988)</f>
        <v>807.97500000000036</v>
      </c>
      <c r="AF988">
        <f>VLOOKUP($F988,'(참고)타워 스텟 가치'!$B$12:$L$16,AF$2,0)+(VLOOKUP($F988,'(참고)타워 스텟 가치'!$B$12:$L$16,AF$2,0)*$E988)</f>
        <v>399000.00000000017</v>
      </c>
      <c r="AG988">
        <f>VLOOKUP($F988,'(참고)타워 스텟 가치'!$B$12:$L$16,AG$2,0)+(VLOOKUP($F988,'(참고)타워 스텟 가치'!$B$12:$L$16,AG$2,0)*$E988)</f>
        <v>4039.8750000000018</v>
      </c>
      <c r="AH988">
        <f>VLOOKUP($F988,'(참고)타워 스텟 가치'!$B$12:$L$16,AH$2,0)+(VLOOKUP($F988,'(참고)타워 스텟 가치'!$B$12:$L$16,AH$2,0)*$E988)</f>
        <v>134.66250000000008</v>
      </c>
      <c r="AI988">
        <f>VLOOKUP($F988,'(참고)타워 스텟 가치'!$B$12:$L$16,AI$2,0)+(VLOOKUP($F988,'(참고)타워 스텟 가치'!$B$12:$L$16,AI$2,0)*$E988)</f>
        <v>23.940000000000012</v>
      </c>
      <c r="AJ988">
        <f>VLOOKUP($F988,'(참고)타워 스텟 가치'!$B$12:$L$16,AJ$2,0)+(VLOOKUP($F988,'(참고)타워 스텟 가치'!$B$12:$L$16,AJ$2,0)*$E988)</f>
        <v>0</v>
      </c>
      <c r="AK988">
        <f>VLOOKUP($F988,'(참고)타워 스텟 가치'!$B$12:$L$16,AK$2,0)+(VLOOKUP($F988,'(참고)타워 스텟 가치'!$B$12:$L$16,AK$2,0)*$E988)</f>
        <v>0</v>
      </c>
      <c r="AL988">
        <f>VLOOKUP($F988,'(참고)타워 스텟 가치'!$B$12:$L$16,AL$2,0)+(VLOOKUP($F988,'(참고)타워 스텟 가치'!$B$12:$L$16,AL$2,0)*$E988)</f>
        <v>159.60000000000008</v>
      </c>
      <c r="AM988">
        <f>SUM('스테이지별 몬스터 스텟'!AD988*'(참고)타워 스텟 가치'!$Q$17,'스테이지별 몬스터 스텟'!AE988*'(참고)타워 스텟 가치'!$R$17,'스테이지별 몬스터 스텟'!AF988*'(참고)타워 스텟 가치'!$S$17,'스테이지별 몬스터 스텟'!AG988*'(참고)타워 스텟 가치'!$T$17,'스테이지별 몬스터 스텟'!AH988*'(참고)타워 스텟 가치'!$U$17,'스테이지별 몬스터 스텟'!AI988*'(참고)타워 스텟 가치'!$V$17,'스테이지별 몬스터 스텟'!AJ988*'(참고)타워 스텟 가치'!$W$17,'스테이지별 몬스터 스텟'!AK988*'(참고)타워 스텟 가치'!$X$17,'스테이지별 몬스터 스텟'!AL988*'(참고)타워 스텟 가치'!$Y$17)</f>
        <v>609750.80250000011</v>
      </c>
      <c r="AN988">
        <v>3</v>
      </c>
    </row>
    <row r="989" spans="3:40" x14ac:dyDescent="0.3">
      <c r="C989">
        <v>5</v>
      </c>
      <c r="D989">
        <f t="shared" si="47"/>
        <v>197</v>
      </c>
      <c r="E989" s="52">
        <f>VLOOKUP(D989,'스테이지별 난이도 설정'!B:C,2,0)</f>
        <v>78.80000000000004</v>
      </c>
      <c r="F989" t="str">
        <f t="shared" si="48"/>
        <v>스페셜</v>
      </c>
      <c r="G989">
        <f t="shared" si="46"/>
        <v>6</v>
      </c>
      <c r="H989">
        <f>VLOOKUP($F989,'(참고)타워 스텟 가치'!$B$2:$L$6,H$2,0)+(VLOOKUP($F989,'(참고)타워 스텟 가치'!$B$2:$L$6,H$2,0)*$E989)</f>
        <v>3029.9062500000014</v>
      </c>
      <c r="I989">
        <f>VLOOKUP($F989,'(참고)타워 스텟 가치'!$B$2:$L$6,I$2,0)+(VLOOKUP($F989,'(참고)타워 스텟 가치'!$B$2:$L$6,I$2,0)*$E989)</f>
        <v>605.98125000000027</v>
      </c>
      <c r="J989">
        <f>VLOOKUP($F989,'(참고)타워 스텟 가치'!$B$2:$L$6,J$2,0)+(VLOOKUP($F989,'(참고)타워 스텟 가치'!$B$2:$L$6,J$2,0)*$E989)</f>
        <v>399000.00000000017</v>
      </c>
      <c r="K989">
        <f>VLOOKUP($F989,'(참고)타워 스텟 가치'!$B$2:$L$6,K$2,0)+(VLOOKUP($F989,'(참고)타워 스텟 가치'!$B$2:$L$6,K$2,0)*$E989)</f>
        <v>12119.625000000005</v>
      </c>
      <c r="L989">
        <f>VLOOKUP($F989,'(참고)타워 스텟 가치'!$B$2:$L$6,L$2,0)+(VLOOKUP($F989,'(참고)타워 스텟 가치'!$B$2:$L$6,L$2,0)*$E989)</f>
        <v>201.99375000000009</v>
      </c>
      <c r="M989">
        <f>VLOOKUP($F989,'(참고)타워 스텟 가치'!$B$2:$L$6,M$2,0)+(VLOOKUP($F989,'(참고)타워 스텟 가치'!$B$2:$L$6,M$2,0)*$E989)</f>
        <v>23.940000000000012</v>
      </c>
      <c r="N989">
        <f>VLOOKUP($F989,'(참고)타워 스텟 가치'!$B$2:$L$6,N$2,0)+(VLOOKUP($F989,'(참고)타워 스텟 가치'!$B$2:$L$6,N$2,0)*$E989)</f>
        <v>0</v>
      </c>
      <c r="O989">
        <f>VLOOKUP($F989,'(참고)타워 스텟 가치'!$B$2:$L$6,O$2,0)+(VLOOKUP($F989,'(참고)타워 스텟 가치'!$B$2:$L$6,O$2,0)*$E989)</f>
        <v>0</v>
      </c>
      <c r="P989">
        <f>VLOOKUP($F989,'(참고)타워 스텟 가치'!$B$2:$L$6,P$2,0)+(VLOOKUP($F989,'(참고)타워 스텟 가치'!$B$2:$L$6,P$2,0)*$E989)</f>
        <v>79.80000000000004</v>
      </c>
      <c r="Q989">
        <f>SUM('스테이지별 몬스터 스텟'!H989*'(참고)타워 스텟 가치'!$Q$17,'스테이지별 몬스터 스텟'!I989*'(참고)타워 스텟 가치'!$R$17,'스테이지별 몬스터 스텟'!J989*'(참고)타워 스텟 가치'!$S$17,'스테이지별 몬스터 스텟'!K989*'(참고)타워 스텟 가치'!$T$17,'스테이지별 몬스터 스텟'!L989*'(참고)타워 스텟 가치'!$U$17,'스테이지별 몬스터 스텟'!M989*'(참고)타워 스텟 가치'!$V$17,'스테이지별 몬스터 스텟'!N989*'(참고)타워 스텟 가치'!$W$17,'스테이지별 몬스터 스텟'!O989*'(참고)타워 스텟 가치'!$X$17,'스테이지별 몬스터 스텟'!P989*'(참고)타워 스텟 가치'!$Y$17)</f>
        <v>630295.56187500025</v>
      </c>
      <c r="R989">
        <v>1</v>
      </c>
      <c r="S989">
        <f>VLOOKUP($F989,'(참고)타워 스텟 가치'!$B$7:$L$11,S$2,0)+(VLOOKUP($F989,'(참고)타워 스텟 가치'!$B$7:$L$11,S$2,0)*$E989)</f>
        <v>1009.9687500000005</v>
      </c>
      <c r="T989">
        <f>VLOOKUP($F989,'(참고)타워 스텟 가치'!$B$7:$L$11,T$2,0)+(VLOOKUP($F989,'(참고)타워 스텟 가치'!$B$7:$L$11,T$2,0)*$E989)</f>
        <v>1817.9437500000008</v>
      </c>
      <c r="U989">
        <f>VLOOKUP($F989,'(참고)타워 스텟 가치'!$B$7:$L$11,U$2,0)+(VLOOKUP($F989,'(참고)타워 스텟 가치'!$B$7:$L$11,U$2,0)*$E989)</f>
        <v>399000.00000000017</v>
      </c>
      <c r="V989">
        <f>VLOOKUP($F989,'(참고)타워 스텟 가치'!$B$7:$L$11,V$2,0)+(VLOOKUP($F989,'(참고)타워 스텟 가치'!$B$7:$L$11,V$2,0)*$E989)</f>
        <v>12119.625000000005</v>
      </c>
      <c r="W989">
        <f>VLOOKUP($F989,'(참고)타워 스텟 가치'!$B$7:$L$11,W$2,0)+(VLOOKUP($F989,'(참고)타워 스텟 가치'!$B$7:$L$11,W$2,0)*$E989)</f>
        <v>201.99375000000009</v>
      </c>
      <c r="X989">
        <f>VLOOKUP($F989,'(참고)타워 스텟 가치'!$B$7:$L$11,X$2,0)+(VLOOKUP($F989,'(참고)타워 스텟 가치'!$B$7:$L$11,X$2,0)*$E989)</f>
        <v>23.940000000000012</v>
      </c>
      <c r="Y989">
        <f>VLOOKUP($F989,'(참고)타워 스텟 가치'!$B$7:$L$11,Y$2,0)+(VLOOKUP($F989,'(참고)타워 스텟 가치'!$B$7:$L$11,Y$2,0)*$E989)</f>
        <v>0</v>
      </c>
      <c r="Z989">
        <f>VLOOKUP($F989,'(참고)타워 스텟 가치'!$B$7:$L$11,Z$2,0)+(VLOOKUP($F989,'(참고)타워 스텟 가치'!$B$7:$L$11,Z$2,0)*$E989)</f>
        <v>0</v>
      </c>
      <c r="AA989">
        <f>VLOOKUP($F989,'(참고)타워 스텟 가치'!$B$7:$L$11,AA$2,0)+(VLOOKUP($F989,'(참고)타워 스텟 가치'!$B$7:$L$11,AA$2,0)*$E989)</f>
        <v>79.80000000000004</v>
      </c>
      <c r="AB989">
        <f>SUM('스테이지별 몬스터 스텟'!S989*'(참고)타워 스텟 가치'!$Q$17,'스테이지별 몬스터 스텟'!T989*'(참고)타워 스텟 가치'!$R$17,'스테이지별 몬스터 스텟'!U989*'(참고)타워 스텟 가치'!$S$17,'스테이지별 몬스터 스텟'!V989*'(참고)타워 스텟 가치'!$T$17,'스테이지별 몬스터 스텟'!W989*'(참고)타워 스텟 가치'!$U$17,'스테이지별 몬스터 스텟'!X989*'(참고)타워 스텟 가치'!$V$17,'스테이지별 몬스터 스텟'!Y989*'(참고)타워 스텟 가치'!$W$17,'스테이지별 몬스터 스텟'!Z989*'(참고)타워 스텟 가치'!$X$17,'스테이지별 몬스터 스텟'!AA989*'(참고)타워 스텟 가치'!$Y$17)</f>
        <v>628073.63062500022</v>
      </c>
      <c r="AC989">
        <v>2</v>
      </c>
      <c r="AD989">
        <f>VLOOKUP($F989,'(참고)타워 스텟 가치'!$B$12:$L$16,AD$2,0)+(VLOOKUP($F989,'(참고)타워 스텟 가치'!$B$12:$L$16,AD$2,0)*$E989)</f>
        <v>1009.9687500000005</v>
      </c>
      <c r="AE989">
        <f>VLOOKUP($F989,'(참고)타워 스텟 가치'!$B$12:$L$16,AE$2,0)+(VLOOKUP($F989,'(참고)타워 스텟 가치'!$B$12:$L$16,AE$2,0)*$E989)</f>
        <v>1211.9625000000005</v>
      </c>
      <c r="AF989">
        <f>VLOOKUP($F989,'(참고)타워 스텟 가치'!$B$12:$L$16,AF$2,0)+(VLOOKUP($F989,'(참고)타워 스텟 가치'!$B$12:$L$16,AF$2,0)*$E989)</f>
        <v>399000.00000000017</v>
      </c>
      <c r="AG989">
        <f>VLOOKUP($F989,'(참고)타워 스텟 가치'!$B$12:$L$16,AG$2,0)+(VLOOKUP($F989,'(참고)타워 스텟 가치'!$B$12:$L$16,AG$2,0)*$E989)</f>
        <v>6059.8125000000027</v>
      </c>
      <c r="AH989">
        <f>VLOOKUP($F989,'(참고)타워 스텟 가치'!$B$12:$L$16,AH$2,0)+(VLOOKUP($F989,'(참고)타워 스텟 가치'!$B$12:$L$16,AH$2,0)*$E989)</f>
        <v>201.99375000000009</v>
      </c>
      <c r="AI989">
        <f>VLOOKUP($F989,'(참고)타워 스텟 가치'!$B$12:$L$16,AI$2,0)+(VLOOKUP($F989,'(참고)타워 스텟 가치'!$B$12:$L$16,AI$2,0)*$E989)</f>
        <v>23.940000000000012</v>
      </c>
      <c r="AJ989">
        <f>VLOOKUP($F989,'(참고)타워 스텟 가치'!$B$12:$L$16,AJ$2,0)+(VLOOKUP($F989,'(참고)타워 스텟 가치'!$B$12:$L$16,AJ$2,0)*$E989)</f>
        <v>0</v>
      </c>
      <c r="AK989">
        <f>VLOOKUP($F989,'(참고)타워 스텟 가치'!$B$12:$L$16,AK$2,0)+(VLOOKUP($F989,'(참고)타워 스텟 가치'!$B$12:$L$16,AK$2,0)*$E989)</f>
        <v>0</v>
      </c>
      <c r="AL989">
        <f>VLOOKUP($F989,'(참고)타워 스텟 가치'!$B$12:$L$16,AL$2,0)+(VLOOKUP($F989,'(참고)타워 스텟 가치'!$B$12:$L$16,AL$2,0)*$E989)</f>
        <v>159.60000000000008</v>
      </c>
      <c r="AM989">
        <f>SUM('스테이지별 몬스터 스텟'!AD989*'(참고)타워 스텟 가치'!$Q$17,'스테이지별 몬스터 스텟'!AE989*'(참고)타워 스텟 가치'!$R$17,'스테이지별 몬스터 스텟'!AF989*'(참고)타워 스텟 가치'!$S$17,'스테이지별 몬스터 스텟'!AG989*'(참고)타워 스텟 가치'!$T$17,'스테이지별 몬스터 스텟'!AH989*'(참고)타워 스텟 가치'!$U$17,'스테이지별 몬스터 스텟'!AI989*'(참고)타워 스텟 가치'!$V$17,'스테이지별 몬스터 스텟'!AJ989*'(참고)타워 스텟 가치'!$W$17,'스테이지별 몬스터 스텟'!AK989*'(참고)타워 스텟 가치'!$X$17,'스테이지별 몬스터 스텟'!AL989*'(참고)타워 스텟 가치'!$Y$17)</f>
        <v>615204.63375000015</v>
      </c>
      <c r="AN989">
        <v>3</v>
      </c>
    </row>
    <row r="990" spans="3:40" x14ac:dyDescent="0.3">
      <c r="C990">
        <v>1</v>
      </c>
      <c r="D990">
        <f t="shared" si="47"/>
        <v>198</v>
      </c>
      <c r="E990" s="52">
        <f>VLOOKUP(D990,'스테이지별 난이도 설정'!B:C,2,0)</f>
        <v>79.200000000000045</v>
      </c>
      <c r="F990" t="str">
        <f t="shared" si="48"/>
        <v>일반</v>
      </c>
      <c r="G990">
        <f t="shared" si="46"/>
        <v>6</v>
      </c>
      <c r="H990">
        <f>VLOOKUP($F990,'(참고)타워 스텟 가치'!$B$2:$L$6,H$2,0)+(VLOOKUP($F990,'(참고)타워 스텟 가치'!$B$2:$L$6,H$2,0)*$E990)</f>
        <v>601.50000000000034</v>
      </c>
      <c r="I990">
        <f>VLOOKUP($F990,'(참고)타워 스텟 가치'!$B$2:$L$6,I$2,0)+(VLOOKUP($F990,'(참고)타워 스텟 가치'!$B$2:$L$6,I$2,0)*$E990)</f>
        <v>120.30000000000007</v>
      </c>
      <c r="J990">
        <f>VLOOKUP($F990,'(참고)타워 스텟 가치'!$B$2:$L$6,J$2,0)+(VLOOKUP($F990,'(참고)타워 스텟 가치'!$B$2:$L$6,J$2,0)*$E990)</f>
        <v>401000.00000000023</v>
      </c>
      <c r="K990">
        <f>VLOOKUP($F990,'(참고)타워 스텟 가치'!$B$2:$L$6,K$2,0)+(VLOOKUP($F990,'(참고)타워 스텟 가치'!$B$2:$L$6,K$2,0)*$E990)</f>
        <v>2406.0000000000014</v>
      </c>
      <c r="L990">
        <f>VLOOKUP($F990,'(참고)타워 스텟 가치'!$B$2:$L$6,L$2,0)+(VLOOKUP($F990,'(참고)타워 스텟 가치'!$B$2:$L$6,L$2,0)*$E990)</f>
        <v>40.100000000000023</v>
      </c>
      <c r="M990">
        <f>VLOOKUP($F990,'(참고)타워 스텟 가치'!$B$2:$L$6,M$2,0)+(VLOOKUP($F990,'(참고)타워 스텟 가치'!$B$2:$L$6,M$2,0)*$E990)</f>
        <v>24.060000000000013</v>
      </c>
      <c r="N990">
        <f>VLOOKUP($F990,'(참고)타워 스텟 가치'!$B$2:$L$6,N$2,0)+(VLOOKUP($F990,'(참고)타워 스텟 가치'!$B$2:$L$6,N$2,0)*$E990)</f>
        <v>0</v>
      </c>
      <c r="O990">
        <f>VLOOKUP($F990,'(참고)타워 스텟 가치'!$B$2:$L$6,O$2,0)+(VLOOKUP($F990,'(참고)타워 스텟 가치'!$B$2:$L$6,O$2,0)*$E990)</f>
        <v>0</v>
      </c>
      <c r="P990">
        <f>VLOOKUP($F990,'(참고)타워 스텟 가치'!$B$2:$L$6,P$2,0)+(VLOOKUP($F990,'(참고)타워 스텟 가치'!$B$2:$L$6,P$2,0)*$E990)</f>
        <v>56.140000000000029</v>
      </c>
      <c r="Q990">
        <f>SUM('스테이지별 몬스터 스텟'!H990*'(참고)타워 스텟 가치'!$Q$17,'스테이지별 몬스터 스텟'!I990*'(참고)타워 스텟 가치'!$R$17,'스테이지별 몬스터 스텟'!J990*'(참고)타워 스텟 가치'!$S$17,'스테이지별 몬스터 스텟'!K990*'(참고)타워 스텟 가치'!$T$17,'스테이지별 몬스터 스텟'!L990*'(참고)타워 스텟 가치'!$U$17,'스테이지별 몬스터 스텟'!M990*'(참고)타워 스텟 가치'!$V$17,'스테이지별 몬스터 스텟'!N990*'(참고)타워 스텟 가치'!$W$17,'스테이지별 몬스터 스텟'!O990*'(참고)타워 스텟 가치'!$X$17,'스테이지별 몬스터 스텟'!P990*'(참고)타워 스텟 가치'!$Y$17)</f>
        <v>607911.99000000034</v>
      </c>
      <c r="R990">
        <v>1</v>
      </c>
      <c r="S990">
        <f>VLOOKUP($F990,'(참고)타워 스텟 가치'!$B$7:$L$11,S$2,0)+(VLOOKUP($F990,'(참고)타워 스텟 가치'!$B$7:$L$11,S$2,0)*$E990)</f>
        <v>200.50000000000011</v>
      </c>
      <c r="T990">
        <f>VLOOKUP($F990,'(참고)타워 스텟 가치'!$B$7:$L$11,T$2,0)+(VLOOKUP($F990,'(참고)타워 스텟 가치'!$B$7:$L$11,T$2,0)*$E990)</f>
        <v>360.9000000000002</v>
      </c>
      <c r="U990">
        <f>VLOOKUP($F990,'(참고)타워 스텟 가치'!$B$7:$L$11,U$2,0)+(VLOOKUP($F990,'(참고)타워 스텟 가치'!$B$7:$L$11,U$2,0)*$E990)</f>
        <v>401000.00000000023</v>
      </c>
      <c r="V990">
        <f>VLOOKUP($F990,'(참고)타워 스텟 가치'!$B$7:$L$11,V$2,0)+(VLOOKUP($F990,'(참고)타워 스텟 가치'!$B$7:$L$11,V$2,0)*$E990)</f>
        <v>2406.0000000000014</v>
      </c>
      <c r="W990">
        <f>VLOOKUP($F990,'(참고)타워 스텟 가치'!$B$7:$L$11,W$2,0)+(VLOOKUP($F990,'(참고)타워 스텟 가치'!$B$7:$L$11,W$2,0)*$E990)</f>
        <v>40.100000000000023</v>
      </c>
      <c r="X990">
        <f>VLOOKUP($F990,'(참고)타워 스텟 가치'!$B$7:$L$11,X$2,0)+(VLOOKUP($F990,'(참고)타워 스텟 가치'!$B$7:$L$11,X$2,0)*$E990)</f>
        <v>24.060000000000013</v>
      </c>
      <c r="Y990">
        <f>VLOOKUP($F990,'(참고)타워 스텟 가치'!$B$7:$L$11,Y$2,0)+(VLOOKUP($F990,'(참고)타워 스텟 가치'!$B$7:$L$11,Y$2,0)*$E990)</f>
        <v>0</v>
      </c>
      <c r="Z990">
        <f>VLOOKUP($F990,'(참고)타워 스텟 가치'!$B$7:$L$11,Z$2,0)+(VLOOKUP($F990,'(참고)타워 스텟 가치'!$B$7:$L$11,Z$2,0)*$E990)</f>
        <v>0</v>
      </c>
      <c r="AA990">
        <f>VLOOKUP($F990,'(참고)타워 스텟 가치'!$B$7:$L$11,AA$2,0)+(VLOOKUP($F990,'(참고)타워 스텟 가치'!$B$7:$L$11,AA$2,0)*$E990)</f>
        <v>56.140000000000029</v>
      </c>
      <c r="AB990">
        <f>SUM('스테이지별 몬스터 스텟'!S990*'(참고)타워 스텟 가치'!$Q$17,'스테이지별 몬스터 스텟'!T990*'(참고)타워 스텟 가치'!$R$17,'스테이지별 몬스터 스텟'!U990*'(참고)타워 스텟 가치'!$S$17,'스테이지별 몬스터 스텟'!V990*'(참고)타워 스텟 가치'!$T$17,'스테이지별 몬스터 스텟'!W990*'(참고)타워 스텟 가치'!$U$17,'스테이지별 몬스터 스텟'!X990*'(참고)타워 스텟 가치'!$V$17,'스테이지별 몬스터 스텟'!Y990*'(참고)타워 스텟 가치'!$W$17,'스테이지별 몬스터 스텟'!Z990*'(참고)타워 스텟 가치'!$X$17,'스테이지별 몬스터 스텟'!AA990*'(참고)타워 스텟 가치'!$Y$17)</f>
        <v>607470.89000000036</v>
      </c>
      <c r="AC990">
        <v>2</v>
      </c>
      <c r="AD990">
        <f>VLOOKUP($F990,'(참고)타워 스텟 가치'!$B$12:$L$16,AD$2,0)+(VLOOKUP($F990,'(참고)타워 스텟 가치'!$B$12:$L$16,AD$2,0)*$E990)</f>
        <v>200.50000000000011</v>
      </c>
      <c r="AE990">
        <f>VLOOKUP($F990,'(참고)타워 스텟 가치'!$B$12:$L$16,AE$2,0)+(VLOOKUP($F990,'(참고)타워 스텟 가치'!$B$12:$L$16,AE$2,0)*$E990)</f>
        <v>240.60000000000014</v>
      </c>
      <c r="AF990">
        <f>VLOOKUP($F990,'(참고)타워 스텟 가치'!$B$12:$L$16,AF$2,0)+(VLOOKUP($F990,'(참고)타워 스텟 가치'!$B$12:$L$16,AF$2,0)*$E990)</f>
        <v>401000.00000000023</v>
      </c>
      <c r="AG990">
        <f>VLOOKUP($F990,'(참고)타워 스텟 가치'!$B$12:$L$16,AG$2,0)+(VLOOKUP($F990,'(참고)타워 스텟 가치'!$B$12:$L$16,AG$2,0)*$E990)</f>
        <v>1203.0000000000007</v>
      </c>
      <c r="AH990">
        <f>VLOOKUP($F990,'(참고)타워 스텟 가치'!$B$12:$L$16,AH$2,0)+(VLOOKUP($F990,'(참고)타워 스텟 가치'!$B$12:$L$16,AH$2,0)*$E990)</f>
        <v>40.100000000000023</v>
      </c>
      <c r="AI990">
        <f>VLOOKUP($F990,'(참고)타워 스텟 가치'!$B$12:$L$16,AI$2,0)+(VLOOKUP($F990,'(참고)타워 스텟 가치'!$B$12:$L$16,AI$2,0)*$E990)</f>
        <v>24.060000000000013</v>
      </c>
      <c r="AJ990">
        <f>VLOOKUP($F990,'(참고)타워 스텟 가치'!$B$12:$L$16,AJ$2,0)+(VLOOKUP($F990,'(참고)타워 스텟 가치'!$B$12:$L$16,AJ$2,0)*$E990)</f>
        <v>0</v>
      </c>
      <c r="AK990">
        <f>VLOOKUP($F990,'(참고)타워 스텟 가치'!$B$12:$L$16,AK$2,0)+(VLOOKUP($F990,'(참고)타워 스텟 가치'!$B$12:$L$16,AK$2,0)*$E990)</f>
        <v>0</v>
      </c>
      <c r="AL990">
        <f>VLOOKUP($F990,'(참고)타워 스텟 가치'!$B$12:$L$16,AL$2,0)+(VLOOKUP($F990,'(참고)타워 스텟 가치'!$B$12:$L$16,AL$2,0)*$E990)</f>
        <v>112.28000000000006</v>
      </c>
      <c r="AM990">
        <f>SUM('스테이지별 몬스터 스텟'!AD990*'(참고)타워 스텟 가치'!$Q$17,'스테이지별 몬스터 스텟'!AE990*'(참고)타워 스텟 가치'!$R$17,'스테이지별 몬스터 스텟'!AF990*'(참고)타워 스텟 가치'!$S$17,'스테이지별 몬스터 스텟'!AG990*'(참고)타워 스텟 가치'!$T$17,'스테이지별 몬스터 스텟'!AH990*'(참고)타워 스텟 가치'!$U$17,'스테이지별 몬스터 스텟'!AI990*'(참고)타워 스텟 가치'!$V$17,'스테이지별 몬스터 스텟'!AJ990*'(참고)타워 스텟 가치'!$W$17,'스테이지별 몬스터 스텟'!AK990*'(참고)타워 스텟 가치'!$X$17,'스테이지별 몬스터 스텟'!AL990*'(참고)타워 스텟 가치'!$Y$17)</f>
        <v>604996.72000000044</v>
      </c>
      <c r="AN990">
        <v>3</v>
      </c>
    </row>
    <row r="991" spans="3:40" x14ac:dyDescent="0.3">
      <c r="C991">
        <v>2</v>
      </c>
      <c r="D991">
        <f t="shared" si="47"/>
        <v>198</v>
      </c>
      <c r="E991" s="52">
        <f>VLOOKUP(D991,'스테이지별 난이도 설정'!B:C,2,0)</f>
        <v>79.200000000000045</v>
      </c>
      <c r="F991" t="str">
        <f t="shared" si="48"/>
        <v>레어</v>
      </c>
      <c r="G991">
        <f t="shared" si="46"/>
        <v>6</v>
      </c>
      <c r="H991">
        <f>VLOOKUP($F991,'(참고)타워 스텟 가치'!$B$2:$L$6,H$2,0)+(VLOOKUP($F991,'(참고)타워 스텟 가치'!$B$2:$L$6,H$2,0)*$E991)</f>
        <v>902.25000000000045</v>
      </c>
      <c r="I991">
        <f>VLOOKUP($F991,'(참고)타워 스텟 가치'!$B$2:$L$6,I$2,0)+(VLOOKUP($F991,'(참고)타워 스텟 가치'!$B$2:$L$6,I$2,0)*$E991)</f>
        <v>180.4500000000001</v>
      </c>
      <c r="J991">
        <f>VLOOKUP($F991,'(참고)타워 스텟 가치'!$B$2:$L$6,J$2,0)+(VLOOKUP($F991,'(참고)타워 스텟 가치'!$B$2:$L$6,J$2,0)*$E991)</f>
        <v>401000.00000000023</v>
      </c>
      <c r="K991">
        <f>VLOOKUP($F991,'(참고)타워 스텟 가치'!$B$2:$L$6,K$2,0)+(VLOOKUP($F991,'(참고)타워 스텟 가치'!$B$2:$L$6,K$2,0)*$E991)</f>
        <v>3609.0000000000018</v>
      </c>
      <c r="L991">
        <f>VLOOKUP($F991,'(참고)타워 스텟 가치'!$B$2:$L$6,L$2,0)+(VLOOKUP($F991,'(참고)타워 스텟 가치'!$B$2:$L$6,L$2,0)*$E991)</f>
        <v>60.150000000000034</v>
      </c>
      <c r="M991">
        <f>VLOOKUP($F991,'(참고)타워 스텟 가치'!$B$2:$L$6,M$2,0)+(VLOOKUP($F991,'(참고)타워 스텟 가치'!$B$2:$L$6,M$2,0)*$E991)</f>
        <v>24.060000000000013</v>
      </c>
      <c r="N991">
        <f>VLOOKUP($F991,'(참고)타워 스텟 가치'!$B$2:$L$6,N$2,0)+(VLOOKUP($F991,'(참고)타워 스텟 가치'!$B$2:$L$6,N$2,0)*$E991)</f>
        <v>0</v>
      </c>
      <c r="O991">
        <f>VLOOKUP($F991,'(참고)타워 스텟 가치'!$B$2:$L$6,O$2,0)+(VLOOKUP($F991,'(참고)타워 스텟 가치'!$B$2:$L$6,O$2,0)*$E991)</f>
        <v>0</v>
      </c>
      <c r="P991">
        <f>VLOOKUP($F991,'(참고)타워 스텟 가치'!$B$2:$L$6,P$2,0)+(VLOOKUP($F991,'(참고)타워 스텟 가치'!$B$2:$L$6,P$2,0)*$E991)</f>
        <v>56.140000000000029</v>
      </c>
      <c r="Q991">
        <f>SUM('스테이지별 몬스터 스텟'!H991*'(참고)타워 스텟 가치'!$Q$17,'스테이지별 몬스터 스텟'!I991*'(참고)타워 스텟 가치'!$R$17,'스테이지별 몬스터 스텟'!J991*'(참고)타워 스텟 가치'!$S$17,'스테이지별 몬스터 스텟'!K991*'(참고)타워 스텟 가치'!$T$17,'스테이지별 몬스터 스텟'!L991*'(참고)타워 스텟 가치'!$U$17,'스테이지별 몬스터 스텟'!M991*'(참고)타워 스텟 가치'!$V$17,'스테이지별 몬스터 스텟'!N991*'(참고)타워 스텟 가치'!$W$17,'스테이지별 몬스터 스텟'!O991*'(참고)타워 스텟 가치'!$X$17,'스테이지별 몬스터 스텟'!P991*'(참고)타워 스텟 가치'!$Y$17)</f>
        <v>611049.81500000053</v>
      </c>
      <c r="R991">
        <v>1</v>
      </c>
      <c r="S991">
        <f>VLOOKUP($F991,'(참고)타워 스텟 가치'!$B$7:$L$11,S$2,0)+(VLOOKUP($F991,'(참고)타워 스텟 가치'!$B$7:$L$11,S$2,0)*$E991)</f>
        <v>300.75000000000017</v>
      </c>
      <c r="T991">
        <f>VLOOKUP($F991,'(참고)타워 스텟 가치'!$B$7:$L$11,T$2,0)+(VLOOKUP($F991,'(참고)타워 스텟 가치'!$B$7:$L$11,T$2,0)*$E991)</f>
        <v>541.35000000000036</v>
      </c>
      <c r="U991">
        <f>VLOOKUP($F991,'(참고)타워 스텟 가치'!$B$7:$L$11,U$2,0)+(VLOOKUP($F991,'(참고)타워 스텟 가치'!$B$7:$L$11,U$2,0)*$E991)</f>
        <v>401000.00000000023</v>
      </c>
      <c r="V991">
        <f>VLOOKUP($F991,'(참고)타워 스텟 가치'!$B$7:$L$11,V$2,0)+(VLOOKUP($F991,'(참고)타워 스텟 가치'!$B$7:$L$11,V$2,0)*$E991)</f>
        <v>3609.0000000000018</v>
      </c>
      <c r="W991">
        <f>VLOOKUP($F991,'(참고)타워 스텟 가치'!$B$7:$L$11,W$2,0)+(VLOOKUP($F991,'(참고)타워 스텟 가치'!$B$7:$L$11,W$2,0)*$E991)</f>
        <v>60.150000000000034</v>
      </c>
      <c r="X991">
        <f>VLOOKUP($F991,'(참고)타워 스텟 가치'!$B$7:$L$11,X$2,0)+(VLOOKUP($F991,'(참고)타워 스텟 가치'!$B$7:$L$11,X$2,0)*$E991)</f>
        <v>24.060000000000013</v>
      </c>
      <c r="Y991">
        <f>VLOOKUP($F991,'(참고)타워 스텟 가치'!$B$7:$L$11,Y$2,0)+(VLOOKUP($F991,'(참고)타워 스텟 가치'!$B$7:$L$11,Y$2,0)*$E991)</f>
        <v>0</v>
      </c>
      <c r="Z991">
        <f>VLOOKUP($F991,'(참고)타워 스텟 가치'!$B$7:$L$11,Z$2,0)+(VLOOKUP($F991,'(참고)타워 스텟 가치'!$B$7:$L$11,Z$2,0)*$E991)</f>
        <v>0</v>
      </c>
      <c r="AA991">
        <f>VLOOKUP($F991,'(참고)타워 스텟 가치'!$B$7:$L$11,AA$2,0)+(VLOOKUP($F991,'(참고)타워 스텟 가치'!$B$7:$L$11,AA$2,0)*$E991)</f>
        <v>56.140000000000029</v>
      </c>
      <c r="AB991">
        <f>SUM('스테이지별 몬스터 스텟'!S991*'(참고)타워 스텟 가치'!$Q$17,'스테이지별 몬스터 스텟'!T991*'(참고)타워 스텟 가치'!$R$17,'스테이지별 몬스터 스텟'!U991*'(참고)타워 스텟 가치'!$S$17,'스테이지별 몬스터 스텟'!V991*'(참고)타워 스텟 가치'!$T$17,'스테이지별 몬스터 스텟'!W991*'(참고)타워 스텟 가치'!$U$17,'스테이지별 몬스터 스텟'!X991*'(참고)타워 스텟 가치'!$V$17,'스테이지별 몬스터 스텟'!Y991*'(참고)타워 스텟 가치'!$W$17,'스테이지별 몬스터 스텟'!Z991*'(참고)타워 스텟 가치'!$X$17,'스테이지별 몬스터 스텟'!AA991*'(참고)타워 스텟 가치'!$Y$17)</f>
        <v>610388.1650000005</v>
      </c>
      <c r="AC991">
        <v>2</v>
      </c>
      <c r="AD991">
        <f>VLOOKUP($F991,'(참고)타워 스텟 가치'!$B$12:$L$16,AD$2,0)+(VLOOKUP($F991,'(참고)타워 스텟 가치'!$B$12:$L$16,AD$2,0)*$E991)</f>
        <v>300.75000000000017</v>
      </c>
      <c r="AE991">
        <f>VLOOKUP($F991,'(참고)타워 스텟 가치'!$B$12:$L$16,AE$2,0)+(VLOOKUP($F991,'(참고)타워 스텟 가치'!$B$12:$L$16,AE$2,0)*$E991)</f>
        <v>360.9000000000002</v>
      </c>
      <c r="AF991">
        <f>VLOOKUP($F991,'(참고)타워 스텟 가치'!$B$12:$L$16,AF$2,0)+(VLOOKUP($F991,'(참고)타워 스텟 가치'!$B$12:$L$16,AF$2,0)*$E991)</f>
        <v>401000.00000000023</v>
      </c>
      <c r="AG991">
        <f>VLOOKUP($F991,'(참고)타워 스텟 가치'!$B$12:$L$16,AG$2,0)+(VLOOKUP($F991,'(참고)타워 스텟 가치'!$B$12:$L$16,AG$2,0)*$E991)</f>
        <v>1804.5000000000009</v>
      </c>
      <c r="AH991">
        <f>VLOOKUP($F991,'(참고)타워 스텟 가치'!$B$12:$L$16,AH$2,0)+(VLOOKUP($F991,'(참고)타워 스텟 가치'!$B$12:$L$16,AH$2,0)*$E991)</f>
        <v>60.150000000000034</v>
      </c>
      <c r="AI991">
        <f>VLOOKUP($F991,'(참고)타워 스텟 가치'!$B$12:$L$16,AI$2,0)+(VLOOKUP($F991,'(참고)타워 스텟 가치'!$B$12:$L$16,AI$2,0)*$E991)</f>
        <v>24.060000000000013</v>
      </c>
      <c r="AJ991">
        <f>VLOOKUP($F991,'(참고)타워 스텟 가치'!$B$12:$L$16,AJ$2,0)+(VLOOKUP($F991,'(참고)타워 스텟 가치'!$B$12:$L$16,AJ$2,0)*$E991)</f>
        <v>0</v>
      </c>
      <c r="AK991">
        <f>VLOOKUP($F991,'(참고)타워 스텟 가치'!$B$12:$L$16,AK$2,0)+(VLOOKUP($F991,'(참고)타워 스텟 가치'!$B$12:$L$16,AK$2,0)*$E991)</f>
        <v>0</v>
      </c>
      <c r="AL991">
        <f>VLOOKUP($F991,'(참고)타워 스텟 가치'!$B$12:$L$16,AL$2,0)+(VLOOKUP($F991,'(참고)타워 스텟 가치'!$B$12:$L$16,AL$2,0)*$E991)</f>
        <v>112.28000000000006</v>
      </c>
      <c r="AM991">
        <f>SUM('스테이지별 몬스터 스텟'!AD991*'(참고)타워 스텟 가치'!$Q$17,'스테이지별 몬스터 스텟'!AE991*'(참고)타워 스텟 가치'!$R$17,'스테이지별 몬스터 스텟'!AF991*'(참고)타워 스텟 가치'!$S$17,'스테이지별 몬스터 스텟'!AG991*'(참고)타워 스텟 가치'!$T$17,'스테이지별 몬스터 스텟'!AH991*'(참고)타워 스텟 가치'!$U$17,'스테이지별 몬스터 스텟'!AI991*'(참고)타워 스텟 가치'!$V$17,'스테이지별 몬스터 스텟'!AJ991*'(참고)타워 스텟 가치'!$W$17,'스테이지별 몬스터 스텟'!AK991*'(참고)타워 스텟 가치'!$X$17,'스테이지별 몬스터 스텟'!AL991*'(참고)타워 스텟 가치'!$Y$17)</f>
        <v>606620.77000000048</v>
      </c>
      <c r="AN991">
        <v>3</v>
      </c>
    </row>
    <row r="992" spans="3:40" x14ac:dyDescent="0.3">
      <c r="C992">
        <v>3</v>
      </c>
      <c r="D992">
        <f t="shared" si="47"/>
        <v>198</v>
      </c>
      <c r="E992" s="52">
        <f>VLOOKUP(D992,'스테이지별 난이도 설정'!B:C,2,0)</f>
        <v>79.200000000000045</v>
      </c>
      <c r="F992" t="str">
        <f t="shared" si="48"/>
        <v>에픽</v>
      </c>
      <c r="G992">
        <f t="shared" si="46"/>
        <v>6</v>
      </c>
      <c r="H992">
        <f>VLOOKUP($F992,'(참고)타워 스텟 가치'!$B$2:$L$6,H$2,0)+(VLOOKUP($F992,'(참고)타워 스텟 가치'!$B$2:$L$6,H$2,0)*$E992)</f>
        <v>1353.3750000000007</v>
      </c>
      <c r="I992">
        <f>VLOOKUP($F992,'(참고)타워 스텟 가치'!$B$2:$L$6,I$2,0)+(VLOOKUP($F992,'(참고)타워 스텟 가치'!$B$2:$L$6,I$2,0)*$E992)</f>
        <v>270.67500000000018</v>
      </c>
      <c r="J992">
        <f>VLOOKUP($F992,'(참고)타워 스텟 가치'!$B$2:$L$6,J$2,0)+(VLOOKUP($F992,'(참고)타워 스텟 가치'!$B$2:$L$6,J$2,0)*$E992)</f>
        <v>401000.00000000023</v>
      </c>
      <c r="K992">
        <f>VLOOKUP($F992,'(참고)타워 스텟 가치'!$B$2:$L$6,K$2,0)+(VLOOKUP($F992,'(참고)타워 스텟 가치'!$B$2:$L$6,K$2,0)*$E992)</f>
        <v>5413.5000000000027</v>
      </c>
      <c r="L992">
        <f>VLOOKUP($F992,'(참고)타워 스텟 가치'!$B$2:$L$6,L$2,0)+(VLOOKUP($F992,'(참고)타워 스텟 가치'!$B$2:$L$6,L$2,0)*$E992)</f>
        <v>90.225000000000051</v>
      </c>
      <c r="M992">
        <f>VLOOKUP($F992,'(참고)타워 스텟 가치'!$B$2:$L$6,M$2,0)+(VLOOKUP($F992,'(참고)타워 스텟 가치'!$B$2:$L$6,M$2,0)*$E992)</f>
        <v>24.060000000000013</v>
      </c>
      <c r="N992">
        <f>VLOOKUP($F992,'(참고)타워 스텟 가치'!$B$2:$L$6,N$2,0)+(VLOOKUP($F992,'(참고)타워 스텟 가치'!$B$2:$L$6,N$2,0)*$E992)</f>
        <v>0</v>
      </c>
      <c r="O992">
        <f>VLOOKUP($F992,'(참고)타워 스텟 가치'!$B$2:$L$6,O$2,0)+(VLOOKUP($F992,'(참고)타워 스텟 가치'!$B$2:$L$6,O$2,0)*$E992)</f>
        <v>0</v>
      </c>
      <c r="P992">
        <f>VLOOKUP($F992,'(참고)타워 스텟 가치'!$B$2:$L$6,P$2,0)+(VLOOKUP($F992,'(참고)타워 스텟 가치'!$B$2:$L$6,P$2,0)*$E992)</f>
        <v>56.140000000000029</v>
      </c>
      <c r="Q992">
        <f>SUM('스테이지별 몬스터 스텟'!H992*'(참고)타워 스텟 가치'!$Q$17,'스테이지별 몬스터 스텟'!I992*'(참고)타워 스텟 가치'!$R$17,'스테이지별 몬스터 스텟'!J992*'(참고)타워 스텟 가치'!$S$17,'스테이지별 몬스터 스텟'!K992*'(참고)타워 스텟 가치'!$T$17,'스테이지별 몬스터 스텟'!L992*'(참고)타워 스텟 가치'!$U$17,'스테이지별 몬스터 스텟'!M992*'(참고)타워 스텟 가치'!$V$17,'스테이지별 몬스터 스텟'!N992*'(참고)타워 스텟 가치'!$W$17,'스테이지별 몬스터 스텟'!O992*'(참고)타워 스텟 가치'!$X$17,'스테이지별 몬스터 스텟'!P992*'(참고)타워 스텟 가치'!$Y$17)</f>
        <v>615756.55250000034</v>
      </c>
      <c r="R992">
        <v>1</v>
      </c>
      <c r="S992">
        <f>VLOOKUP($F992,'(참고)타워 스텟 가치'!$B$7:$L$11,S$2,0)+(VLOOKUP($F992,'(참고)타워 스텟 가치'!$B$7:$L$11,S$2,0)*$E992)</f>
        <v>451.12500000000023</v>
      </c>
      <c r="T992">
        <f>VLOOKUP($F992,'(참고)타워 스텟 가치'!$B$7:$L$11,T$2,0)+(VLOOKUP($F992,'(참고)타워 스텟 가치'!$B$7:$L$11,T$2,0)*$E992)</f>
        <v>812.02500000000043</v>
      </c>
      <c r="U992">
        <f>VLOOKUP($F992,'(참고)타워 스텟 가치'!$B$7:$L$11,U$2,0)+(VLOOKUP($F992,'(참고)타워 스텟 가치'!$B$7:$L$11,U$2,0)*$E992)</f>
        <v>401000.00000000023</v>
      </c>
      <c r="V992">
        <f>VLOOKUP($F992,'(참고)타워 스텟 가치'!$B$7:$L$11,V$2,0)+(VLOOKUP($F992,'(참고)타워 스텟 가치'!$B$7:$L$11,V$2,0)*$E992)</f>
        <v>5413.5000000000027</v>
      </c>
      <c r="W992">
        <f>VLOOKUP($F992,'(참고)타워 스텟 가치'!$B$7:$L$11,W$2,0)+(VLOOKUP($F992,'(참고)타워 스텟 가치'!$B$7:$L$11,W$2,0)*$E992)</f>
        <v>90.225000000000051</v>
      </c>
      <c r="X992">
        <f>VLOOKUP($F992,'(참고)타워 스텟 가치'!$B$7:$L$11,X$2,0)+(VLOOKUP($F992,'(참고)타워 스텟 가치'!$B$7:$L$11,X$2,0)*$E992)</f>
        <v>24.060000000000013</v>
      </c>
      <c r="Y992">
        <f>VLOOKUP($F992,'(참고)타워 스텟 가치'!$B$7:$L$11,Y$2,0)+(VLOOKUP($F992,'(참고)타워 스텟 가치'!$B$7:$L$11,Y$2,0)*$E992)</f>
        <v>0</v>
      </c>
      <c r="Z992">
        <f>VLOOKUP($F992,'(참고)타워 스텟 가치'!$B$7:$L$11,Z$2,0)+(VLOOKUP($F992,'(참고)타워 스텟 가치'!$B$7:$L$11,Z$2,0)*$E992)</f>
        <v>0</v>
      </c>
      <c r="AA992">
        <f>VLOOKUP($F992,'(참고)타워 스텟 가치'!$B$7:$L$11,AA$2,0)+(VLOOKUP($F992,'(참고)타워 스텟 가치'!$B$7:$L$11,AA$2,0)*$E992)</f>
        <v>56.140000000000029</v>
      </c>
      <c r="AB992">
        <f>SUM('스테이지별 몬스터 스텟'!S992*'(참고)타워 스텟 가치'!$Q$17,'스테이지별 몬스터 스텟'!T992*'(참고)타워 스텟 가치'!$R$17,'스테이지별 몬스터 스텟'!U992*'(참고)타워 스텟 가치'!$S$17,'스테이지별 몬스터 스텟'!V992*'(참고)타워 스텟 가치'!$T$17,'스테이지별 몬스터 스텟'!W992*'(참고)타워 스텟 가치'!$U$17,'스테이지별 몬스터 스텟'!X992*'(참고)타워 스텟 가치'!$V$17,'스테이지별 몬스터 스텟'!Y992*'(참고)타워 스텟 가치'!$W$17,'스테이지별 몬스터 스텟'!Z992*'(참고)타워 스텟 가치'!$X$17,'스테이지별 몬스터 스텟'!AA992*'(참고)타워 스텟 가치'!$Y$17)</f>
        <v>614764.07750000036</v>
      </c>
      <c r="AC992">
        <v>2</v>
      </c>
      <c r="AD992">
        <f>VLOOKUP($F992,'(참고)타워 스텟 가치'!$B$12:$L$16,AD$2,0)+(VLOOKUP($F992,'(참고)타워 스텟 가치'!$B$12:$L$16,AD$2,0)*$E992)</f>
        <v>451.12500000000023</v>
      </c>
      <c r="AE992">
        <f>VLOOKUP($F992,'(참고)타워 스텟 가치'!$B$12:$L$16,AE$2,0)+(VLOOKUP($F992,'(참고)타워 스텟 가치'!$B$12:$L$16,AE$2,0)*$E992)</f>
        <v>541.35000000000036</v>
      </c>
      <c r="AF992">
        <f>VLOOKUP($F992,'(참고)타워 스텟 가치'!$B$12:$L$16,AF$2,0)+(VLOOKUP($F992,'(참고)타워 스텟 가치'!$B$12:$L$16,AF$2,0)*$E992)</f>
        <v>401000.00000000023</v>
      </c>
      <c r="AG992">
        <f>VLOOKUP($F992,'(참고)타워 스텟 가치'!$B$12:$L$16,AG$2,0)+(VLOOKUP($F992,'(참고)타워 스텟 가치'!$B$12:$L$16,AG$2,0)*$E992)</f>
        <v>2706.7500000000014</v>
      </c>
      <c r="AH992">
        <f>VLOOKUP($F992,'(참고)타워 스텟 가치'!$B$12:$L$16,AH$2,0)+(VLOOKUP($F992,'(참고)타워 스텟 가치'!$B$12:$L$16,AH$2,0)*$E992)</f>
        <v>90.225000000000051</v>
      </c>
      <c r="AI992">
        <f>VLOOKUP($F992,'(참고)타워 스텟 가치'!$B$12:$L$16,AI$2,0)+(VLOOKUP($F992,'(참고)타워 스텟 가치'!$B$12:$L$16,AI$2,0)*$E992)</f>
        <v>24.060000000000013</v>
      </c>
      <c r="AJ992">
        <f>VLOOKUP($F992,'(참고)타워 스텟 가치'!$B$12:$L$16,AJ$2,0)+(VLOOKUP($F992,'(참고)타워 스텟 가치'!$B$12:$L$16,AJ$2,0)*$E992)</f>
        <v>0</v>
      </c>
      <c r="AK992">
        <f>VLOOKUP($F992,'(참고)타워 스텟 가치'!$B$12:$L$16,AK$2,0)+(VLOOKUP($F992,'(참고)타워 스텟 가치'!$B$12:$L$16,AK$2,0)*$E992)</f>
        <v>0</v>
      </c>
      <c r="AL992">
        <f>VLOOKUP($F992,'(참고)타워 스텟 가치'!$B$12:$L$16,AL$2,0)+(VLOOKUP($F992,'(참고)타워 스텟 가치'!$B$12:$L$16,AL$2,0)*$E992)</f>
        <v>112.28000000000006</v>
      </c>
      <c r="AM992">
        <f>SUM('스테이지별 몬스터 스텟'!AD992*'(참고)타워 스텟 가치'!$Q$17,'스테이지별 몬스터 스텟'!AE992*'(참고)타워 스텟 가치'!$R$17,'스테이지별 몬스터 스텟'!AF992*'(참고)타워 스텟 가치'!$S$17,'스테이지별 몬스터 스텟'!AG992*'(참고)타워 스텟 가치'!$T$17,'스테이지별 몬스터 스텟'!AH992*'(참고)타워 스텟 가치'!$U$17,'스테이지별 몬스터 스텟'!AI992*'(참고)타워 스텟 가치'!$V$17,'스테이지별 몬스터 스텟'!AJ992*'(참고)타워 스텟 가치'!$W$17,'스테이지별 몬스터 스텟'!AK992*'(참고)타워 스텟 가치'!$X$17,'스테이지별 몬스터 스텟'!AL992*'(참고)타워 스텟 가치'!$Y$17)</f>
        <v>609056.84500000044</v>
      </c>
      <c r="AN992">
        <v>3</v>
      </c>
    </row>
    <row r="993" spans="3:40" x14ac:dyDescent="0.3">
      <c r="C993">
        <v>4</v>
      </c>
      <c r="D993">
        <f t="shared" si="47"/>
        <v>198</v>
      </c>
      <c r="E993" s="52">
        <f>VLOOKUP(D993,'스테이지별 난이도 설정'!B:C,2,0)</f>
        <v>79.200000000000045</v>
      </c>
      <c r="F993" t="str">
        <f t="shared" si="48"/>
        <v>유니크</v>
      </c>
      <c r="G993">
        <f t="shared" si="46"/>
        <v>6</v>
      </c>
      <c r="H993">
        <f>VLOOKUP($F993,'(참고)타워 스텟 가치'!$B$2:$L$6,H$2,0)+(VLOOKUP($F993,'(참고)타워 스텟 가치'!$B$2:$L$6,H$2,0)*$E993)</f>
        <v>2030.0625000000011</v>
      </c>
      <c r="I993">
        <f>VLOOKUP($F993,'(참고)타워 스텟 가치'!$B$2:$L$6,I$2,0)+(VLOOKUP($F993,'(참고)타워 스텟 가치'!$B$2:$L$6,I$2,0)*$E993)</f>
        <v>406.01250000000022</v>
      </c>
      <c r="J993">
        <f>VLOOKUP($F993,'(참고)타워 스텟 가치'!$B$2:$L$6,J$2,0)+(VLOOKUP($F993,'(참고)타워 스텟 가치'!$B$2:$L$6,J$2,0)*$E993)</f>
        <v>401000.00000000023</v>
      </c>
      <c r="K993">
        <f>VLOOKUP($F993,'(참고)타워 스텟 가치'!$B$2:$L$6,K$2,0)+(VLOOKUP($F993,'(참고)타워 스텟 가치'!$B$2:$L$6,K$2,0)*$E993)</f>
        <v>8120.2500000000045</v>
      </c>
      <c r="L993">
        <f>VLOOKUP($F993,'(참고)타워 스텟 가치'!$B$2:$L$6,L$2,0)+(VLOOKUP($F993,'(참고)타워 스텟 가치'!$B$2:$L$6,L$2,0)*$E993)</f>
        <v>135.33750000000009</v>
      </c>
      <c r="M993">
        <f>VLOOKUP($F993,'(참고)타워 스텟 가치'!$B$2:$L$6,M$2,0)+(VLOOKUP($F993,'(참고)타워 스텟 가치'!$B$2:$L$6,M$2,0)*$E993)</f>
        <v>24.060000000000013</v>
      </c>
      <c r="N993">
        <f>VLOOKUP($F993,'(참고)타워 스텟 가치'!$B$2:$L$6,N$2,0)+(VLOOKUP($F993,'(참고)타워 스텟 가치'!$B$2:$L$6,N$2,0)*$E993)</f>
        <v>0</v>
      </c>
      <c r="O993">
        <f>VLOOKUP($F993,'(참고)타워 스텟 가치'!$B$2:$L$6,O$2,0)+(VLOOKUP($F993,'(참고)타워 스텟 가치'!$B$2:$L$6,O$2,0)*$E993)</f>
        <v>0</v>
      </c>
      <c r="P993">
        <f>VLOOKUP($F993,'(참고)타워 스텟 가치'!$B$2:$L$6,P$2,0)+(VLOOKUP($F993,'(참고)타워 스텟 가치'!$B$2:$L$6,P$2,0)*$E993)</f>
        <v>80.200000000000045</v>
      </c>
      <c r="Q993">
        <f>SUM('스테이지별 몬스터 스텟'!H993*'(참고)타워 스텟 가치'!$Q$17,'스테이지별 몬스터 스텟'!I993*'(참고)타워 스텟 가치'!$R$17,'스테이지별 몬스터 스텟'!J993*'(참고)타워 스텟 가치'!$S$17,'스테이지별 몬스터 스텟'!K993*'(참고)타워 스텟 가치'!$T$17,'스테이지별 몬스터 스텟'!L993*'(참고)타워 스텟 가치'!$U$17,'스테이지별 몬스터 스텟'!M993*'(참고)타워 스텟 가치'!$V$17,'스테이지별 몬스터 스텟'!N993*'(참고)타워 스텟 가치'!$W$17,'스테이지별 몬스터 스텟'!O993*'(참고)타워 스텟 가치'!$X$17,'스테이지별 몬스터 스텟'!P993*'(참고)타워 스텟 가치'!$Y$17)</f>
        <v>622864.77875000052</v>
      </c>
      <c r="R993">
        <v>1</v>
      </c>
      <c r="S993">
        <f>VLOOKUP($F993,'(참고)타워 스텟 가치'!$B$7:$L$11,S$2,0)+(VLOOKUP($F993,'(참고)타워 스텟 가치'!$B$7:$L$11,S$2,0)*$E993)</f>
        <v>676.68750000000034</v>
      </c>
      <c r="T993">
        <f>VLOOKUP($F993,'(참고)타워 스텟 가치'!$B$7:$L$11,T$2,0)+(VLOOKUP($F993,'(참고)타워 스텟 가치'!$B$7:$L$11,T$2,0)*$E993)</f>
        <v>1218.0375000000006</v>
      </c>
      <c r="U993">
        <f>VLOOKUP($F993,'(참고)타워 스텟 가치'!$B$7:$L$11,U$2,0)+(VLOOKUP($F993,'(참고)타워 스텟 가치'!$B$7:$L$11,U$2,0)*$E993)</f>
        <v>401000.00000000023</v>
      </c>
      <c r="V993">
        <f>VLOOKUP($F993,'(참고)타워 스텟 가치'!$B$7:$L$11,V$2,0)+(VLOOKUP($F993,'(참고)타워 스텟 가치'!$B$7:$L$11,V$2,0)*$E993)</f>
        <v>8120.2500000000045</v>
      </c>
      <c r="W993">
        <f>VLOOKUP($F993,'(참고)타워 스텟 가치'!$B$7:$L$11,W$2,0)+(VLOOKUP($F993,'(참고)타워 스텟 가치'!$B$7:$L$11,W$2,0)*$E993)</f>
        <v>135.33750000000009</v>
      </c>
      <c r="X993">
        <f>VLOOKUP($F993,'(참고)타워 스텟 가치'!$B$7:$L$11,X$2,0)+(VLOOKUP($F993,'(참고)타워 스텟 가치'!$B$7:$L$11,X$2,0)*$E993)</f>
        <v>24.060000000000013</v>
      </c>
      <c r="Y993">
        <f>VLOOKUP($F993,'(참고)타워 스텟 가치'!$B$7:$L$11,Y$2,0)+(VLOOKUP($F993,'(참고)타워 스텟 가치'!$B$7:$L$11,Y$2,0)*$E993)</f>
        <v>0</v>
      </c>
      <c r="Z993">
        <f>VLOOKUP($F993,'(참고)타워 스텟 가치'!$B$7:$L$11,Z$2,0)+(VLOOKUP($F993,'(참고)타워 스텟 가치'!$B$7:$L$11,Z$2,0)*$E993)</f>
        <v>0</v>
      </c>
      <c r="AA993">
        <f>VLOOKUP($F993,'(참고)타워 스텟 가치'!$B$7:$L$11,AA$2,0)+(VLOOKUP($F993,'(참고)타워 스텟 가치'!$B$7:$L$11,AA$2,0)*$E993)</f>
        <v>80.200000000000045</v>
      </c>
      <c r="AB993">
        <f>SUM('스테이지별 몬스터 스텟'!S993*'(참고)타워 스텟 가치'!$Q$17,'스테이지별 몬스터 스텟'!T993*'(참고)타워 스텟 가치'!$R$17,'스테이지별 몬스터 스텟'!U993*'(참고)타워 스텟 가치'!$S$17,'스테이지별 몬스터 스텟'!V993*'(참고)타워 스텟 가치'!$T$17,'스테이지별 몬스터 스텟'!W993*'(참고)타워 스텟 가치'!$U$17,'스테이지별 몬스터 스텟'!X993*'(참고)타워 스텟 가치'!$V$17,'스테이지별 몬스터 스텟'!Y993*'(참고)타워 스텟 가치'!$W$17,'스테이지별 몬스터 스텟'!Z993*'(참고)타워 스텟 가치'!$X$17,'스테이지별 몬스터 스텟'!AA993*'(참고)타워 스텟 가치'!$Y$17)</f>
        <v>621376.0662500005</v>
      </c>
      <c r="AC993">
        <v>2</v>
      </c>
      <c r="AD993">
        <f>VLOOKUP($F993,'(참고)타워 스텟 가치'!$B$12:$L$16,AD$2,0)+(VLOOKUP($F993,'(참고)타워 스텟 가치'!$B$12:$L$16,AD$2,0)*$E993)</f>
        <v>676.68750000000034</v>
      </c>
      <c r="AE993">
        <f>VLOOKUP($F993,'(참고)타워 스텟 가치'!$B$12:$L$16,AE$2,0)+(VLOOKUP($F993,'(참고)타워 스텟 가치'!$B$12:$L$16,AE$2,0)*$E993)</f>
        <v>812.02500000000043</v>
      </c>
      <c r="AF993">
        <f>VLOOKUP($F993,'(참고)타워 스텟 가치'!$B$12:$L$16,AF$2,0)+(VLOOKUP($F993,'(참고)타워 스텟 가치'!$B$12:$L$16,AF$2,0)*$E993)</f>
        <v>401000.00000000023</v>
      </c>
      <c r="AG993">
        <f>VLOOKUP($F993,'(참고)타워 스텟 가치'!$B$12:$L$16,AG$2,0)+(VLOOKUP($F993,'(참고)타워 스텟 가치'!$B$12:$L$16,AG$2,0)*$E993)</f>
        <v>4060.1250000000023</v>
      </c>
      <c r="AH993">
        <f>VLOOKUP($F993,'(참고)타워 스텟 가치'!$B$12:$L$16,AH$2,0)+(VLOOKUP($F993,'(참고)타워 스텟 가치'!$B$12:$L$16,AH$2,0)*$E993)</f>
        <v>135.33750000000009</v>
      </c>
      <c r="AI993">
        <f>VLOOKUP($F993,'(참고)타워 스텟 가치'!$B$12:$L$16,AI$2,0)+(VLOOKUP($F993,'(참고)타워 스텟 가치'!$B$12:$L$16,AI$2,0)*$E993)</f>
        <v>24.060000000000013</v>
      </c>
      <c r="AJ993">
        <f>VLOOKUP($F993,'(참고)타워 스텟 가치'!$B$12:$L$16,AJ$2,0)+(VLOOKUP($F993,'(참고)타워 스텟 가치'!$B$12:$L$16,AJ$2,0)*$E993)</f>
        <v>0</v>
      </c>
      <c r="AK993">
        <f>VLOOKUP($F993,'(참고)타워 스텟 가치'!$B$12:$L$16,AK$2,0)+(VLOOKUP($F993,'(참고)타워 스텟 가치'!$B$12:$L$16,AK$2,0)*$E993)</f>
        <v>0</v>
      </c>
      <c r="AL993">
        <f>VLOOKUP($F993,'(참고)타워 스텟 가치'!$B$12:$L$16,AL$2,0)+(VLOOKUP($F993,'(참고)타워 스텟 가치'!$B$12:$L$16,AL$2,0)*$E993)</f>
        <v>160.40000000000009</v>
      </c>
      <c r="AM993">
        <f>SUM('스테이지별 몬스터 스텟'!AD993*'(참고)타워 스텟 가치'!$Q$17,'스테이지별 몬스터 스텟'!AE993*'(참고)타워 스텟 가치'!$R$17,'스테이지별 몬스터 스텟'!AF993*'(참고)타워 스텟 가치'!$S$17,'스테이지별 몬스터 스텟'!AG993*'(참고)타워 스텟 가치'!$T$17,'스테이지별 몬스터 스텟'!AH993*'(참고)타워 스텟 가치'!$U$17,'스테이지별 몬스터 스텟'!AI993*'(참고)타워 스텟 가치'!$V$17,'스테이지별 몬스터 스텟'!AJ993*'(참고)타워 스텟 가치'!$W$17,'스테이지별 몬스터 스텟'!AK993*'(참고)타워 스텟 가치'!$X$17,'스테이지별 몬스터 스텟'!AL993*'(참고)타워 스텟 가치'!$Y$17)</f>
        <v>612807.19750000047</v>
      </c>
      <c r="AN993">
        <v>3</v>
      </c>
    </row>
    <row r="994" spans="3:40" x14ac:dyDescent="0.3">
      <c r="C994">
        <v>5</v>
      </c>
      <c r="D994">
        <f t="shared" si="47"/>
        <v>198</v>
      </c>
      <c r="E994" s="52">
        <f>VLOOKUP(D994,'스테이지별 난이도 설정'!B:C,2,0)</f>
        <v>79.200000000000045</v>
      </c>
      <c r="F994" t="str">
        <f t="shared" si="48"/>
        <v>스페셜</v>
      </c>
      <c r="G994">
        <f t="shared" si="46"/>
        <v>6</v>
      </c>
      <c r="H994">
        <f>VLOOKUP($F994,'(참고)타워 스텟 가치'!$B$2:$L$6,H$2,0)+(VLOOKUP($F994,'(참고)타워 스텟 가치'!$B$2:$L$6,H$2,0)*$E994)</f>
        <v>3045.0937500000018</v>
      </c>
      <c r="I994">
        <f>VLOOKUP($F994,'(참고)타워 스텟 가치'!$B$2:$L$6,I$2,0)+(VLOOKUP($F994,'(참고)타워 스텟 가치'!$B$2:$L$6,I$2,0)*$E994)</f>
        <v>609.0187500000003</v>
      </c>
      <c r="J994">
        <f>VLOOKUP($F994,'(참고)타워 스텟 가치'!$B$2:$L$6,J$2,0)+(VLOOKUP($F994,'(참고)타워 스텟 가치'!$B$2:$L$6,J$2,0)*$E994)</f>
        <v>401000.00000000023</v>
      </c>
      <c r="K994">
        <f>VLOOKUP($F994,'(참고)타워 스텟 가치'!$B$2:$L$6,K$2,0)+(VLOOKUP($F994,'(참고)타워 스텟 가치'!$B$2:$L$6,K$2,0)*$E994)</f>
        <v>12180.375000000007</v>
      </c>
      <c r="L994">
        <f>VLOOKUP($F994,'(참고)타워 스텟 가치'!$B$2:$L$6,L$2,0)+(VLOOKUP($F994,'(참고)타워 스텟 가치'!$B$2:$L$6,L$2,0)*$E994)</f>
        <v>203.00625000000011</v>
      </c>
      <c r="M994">
        <f>VLOOKUP($F994,'(참고)타워 스텟 가치'!$B$2:$L$6,M$2,0)+(VLOOKUP($F994,'(참고)타워 스텟 가치'!$B$2:$L$6,M$2,0)*$E994)</f>
        <v>24.060000000000013</v>
      </c>
      <c r="N994">
        <f>VLOOKUP($F994,'(참고)타워 스텟 가치'!$B$2:$L$6,N$2,0)+(VLOOKUP($F994,'(참고)타워 스텟 가치'!$B$2:$L$6,N$2,0)*$E994)</f>
        <v>0</v>
      </c>
      <c r="O994">
        <f>VLOOKUP($F994,'(참고)타워 스텟 가치'!$B$2:$L$6,O$2,0)+(VLOOKUP($F994,'(참고)타워 스텟 가치'!$B$2:$L$6,O$2,0)*$E994)</f>
        <v>0</v>
      </c>
      <c r="P994">
        <f>VLOOKUP($F994,'(참고)타워 스텟 가치'!$B$2:$L$6,P$2,0)+(VLOOKUP($F994,'(참고)타워 스텟 가치'!$B$2:$L$6,P$2,0)*$E994)</f>
        <v>80.200000000000045</v>
      </c>
      <c r="Q994">
        <f>SUM('스테이지별 몬스터 스텟'!H994*'(참고)타워 스텟 가치'!$Q$17,'스테이지별 몬스터 스텟'!I994*'(참고)타워 스텟 가치'!$R$17,'스테이지별 몬스터 스텟'!J994*'(참고)타워 스텟 가치'!$S$17,'스테이지별 몬스터 스텟'!K994*'(참고)타워 스텟 가치'!$T$17,'스테이지별 몬스터 스텟'!L994*'(참고)타워 스텟 가치'!$U$17,'스테이지별 몬스터 스텟'!M994*'(참고)타워 스텟 가치'!$V$17,'스테이지별 몬스터 스텟'!N994*'(참고)타워 스텟 가치'!$W$17,'스테이지별 몬스터 스텟'!O994*'(참고)타워 스텟 가치'!$X$17,'스테이지별 몬스터 스텟'!P994*'(참고)타워 스텟 가치'!$Y$17)</f>
        <v>633454.93812500034</v>
      </c>
      <c r="R994">
        <v>1</v>
      </c>
      <c r="S994">
        <f>VLOOKUP($F994,'(참고)타워 스텟 가치'!$B$7:$L$11,S$2,0)+(VLOOKUP($F994,'(참고)타워 스텟 가치'!$B$7:$L$11,S$2,0)*$E994)</f>
        <v>1015.0312500000006</v>
      </c>
      <c r="T994">
        <f>VLOOKUP($F994,'(참고)타워 스텟 가치'!$B$7:$L$11,T$2,0)+(VLOOKUP($F994,'(참고)타워 스텟 가치'!$B$7:$L$11,T$2,0)*$E994)</f>
        <v>1827.056250000001</v>
      </c>
      <c r="U994">
        <f>VLOOKUP($F994,'(참고)타워 스텟 가치'!$B$7:$L$11,U$2,0)+(VLOOKUP($F994,'(참고)타워 스텟 가치'!$B$7:$L$11,U$2,0)*$E994)</f>
        <v>401000.00000000023</v>
      </c>
      <c r="V994">
        <f>VLOOKUP($F994,'(참고)타워 스텟 가치'!$B$7:$L$11,V$2,0)+(VLOOKUP($F994,'(참고)타워 스텟 가치'!$B$7:$L$11,V$2,0)*$E994)</f>
        <v>12180.375000000007</v>
      </c>
      <c r="W994">
        <f>VLOOKUP($F994,'(참고)타워 스텟 가치'!$B$7:$L$11,W$2,0)+(VLOOKUP($F994,'(참고)타워 스텟 가치'!$B$7:$L$11,W$2,0)*$E994)</f>
        <v>203.00625000000011</v>
      </c>
      <c r="X994">
        <f>VLOOKUP($F994,'(참고)타워 스텟 가치'!$B$7:$L$11,X$2,0)+(VLOOKUP($F994,'(참고)타워 스텟 가치'!$B$7:$L$11,X$2,0)*$E994)</f>
        <v>24.060000000000013</v>
      </c>
      <c r="Y994">
        <f>VLOOKUP($F994,'(참고)타워 스텟 가치'!$B$7:$L$11,Y$2,0)+(VLOOKUP($F994,'(참고)타워 스텟 가치'!$B$7:$L$11,Y$2,0)*$E994)</f>
        <v>0</v>
      </c>
      <c r="Z994">
        <f>VLOOKUP($F994,'(참고)타워 스텟 가치'!$B$7:$L$11,Z$2,0)+(VLOOKUP($F994,'(참고)타워 스텟 가치'!$B$7:$L$11,Z$2,0)*$E994)</f>
        <v>0</v>
      </c>
      <c r="AA994">
        <f>VLOOKUP($F994,'(참고)타워 스텟 가치'!$B$7:$L$11,AA$2,0)+(VLOOKUP($F994,'(참고)타워 스텟 가치'!$B$7:$L$11,AA$2,0)*$E994)</f>
        <v>80.200000000000045</v>
      </c>
      <c r="AB994">
        <f>SUM('스테이지별 몬스터 스텟'!S994*'(참고)타워 스텟 가치'!$Q$17,'스테이지별 몬스터 스텟'!T994*'(참고)타워 스텟 가치'!$R$17,'스테이지별 몬스터 스텟'!U994*'(참고)타워 스텟 가치'!$S$17,'스테이지별 몬스터 스텟'!V994*'(참고)타워 스텟 가치'!$T$17,'스테이지별 몬스터 스텟'!W994*'(참고)타워 스텟 가치'!$U$17,'스테이지별 몬스터 스텟'!X994*'(참고)타워 스텟 가치'!$V$17,'스테이지별 몬스터 스텟'!Y994*'(참고)타워 스텟 가치'!$W$17,'스테이지별 몬스터 스텟'!Z994*'(참고)타워 스텟 가치'!$X$17,'스테이지별 몬스터 스텟'!AA994*'(참고)타워 스텟 가치'!$Y$17)</f>
        <v>631221.86937500036</v>
      </c>
      <c r="AC994">
        <v>2</v>
      </c>
      <c r="AD994">
        <f>VLOOKUP($F994,'(참고)타워 스텟 가치'!$B$12:$L$16,AD$2,0)+(VLOOKUP($F994,'(참고)타워 스텟 가치'!$B$12:$L$16,AD$2,0)*$E994)</f>
        <v>1015.0312500000006</v>
      </c>
      <c r="AE994">
        <f>VLOOKUP($F994,'(참고)타워 스텟 가치'!$B$12:$L$16,AE$2,0)+(VLOOKUP($F994,'(참고)타워 스텟 가치'!$B$12:$L$16,AE$2,0)*$E994)</f>
        <v>1218.0375000000006</v>
      </c>
      <c r="AF994">
        <f>VLOOKUP($F994,'(참고)타워 스텟 가치'!$B$12:$L$16,AF$2,0)+(VLOOKUP($F994,'(참고)타워 스텟 가치'!$B$12:$L$16,AF$2,0)*$E994)</f>
        <v>401000.00000000023</v>
      </c>
      <c r="AG994">
        <f>VLOOKUP($F994,'(참고)타워 스텟 가치'!$B$12:$L$16,AG$2,0)+(VLOOKUP($F994,'(참고)타워 스텟 가치'!$B$12:$L$16,AG$2,0)*$E994)</f>
        <v>6090.1875000000036</v>
      </c>
      <c r="AH994">
        <f>VLOOKUP($F994,'(참고)타워 스텟 가치'!$B$12:$L$16,AH$2,0)+(VLOOKUP($F994,'(참고)타워 스텟 가치'!$B$12:$L$16,AH$2,0)*$E994)</f>
        <v>203.00625000000011</v>
      </c>
      <c r="AI994">
        <f>VLOOKUP($F994,'(참고)타워 스텟 가치'!$B$12:$L$16,AI$2,0)+(VLOOKUP($F994,'(참고)타워 스텟 가치'!$B$12:$L$16,AI$2,0)*$E994)</f>
        <v>24.060000000000013</v>
      </c>
      <c r="AJ994">
        <f>VLOOKUP($F994,'(참고)타워 스텟 가치'!$B$12:$L$16,AJ$2,0)+(VLOOKUP($F994,'(참고)타워 스텟 가치'!$B$12:$L$16,AJ$2,0)*$E994)</f>
        <v>0</v>
      </c>
      <c r="AK994">
        <f>VLOOKUP($F994,'(참고)타워 스텟 가치'!$B$12:$L$16,AK$2,0)+(VLOOKUP($F994,'(참고)타워 스텟 가치'!$B$12:$L$16,AK$2,0)*$E994)</f>
        <v>0</v>
      </c>
      <c r="AL994">
        <f>VLOOKUP($F994,'(참고)타워 스텟 가치'!$B$12:$L$16,AL$2,0)+(VLOOKUP($F994,'(참고)타워 스텟 가치'!$B$12:$L$16,AL$2,0)*$E994)</f>
        <v>160.40000000000009</v>
      </c>
      <c r="AM994">
        <f>SUM('스테이지별 몬스터 스텟'!AD994*'(참고)타워 스텟 가치'!$Q$17,'스테이지별 몬스터 스텟'!AE994*'(참고)타워 스텟 가치'!$R$17,'스테이지별 몬스터 스텟'!AF994*'(참고)타워 스텟 가치'!$S$17,'스테이지별 몬스터 스텟'!AG994*'(참고)타워 스텟 가치'!$T$17,'스테이지별 몬스터 스텟'!AH994*'(참고)타워 스텟 가치'!$U$17,'스테이지별 몬스터 스텟'!AI994*'(참고)타워 스텟 가치'!$V$17,'스테이지별 몬스터 스텟'!AJ994*'(참고)타워 스텟 가치'!$W$17,'스테이지별 몬스터 스텟'!AK994*'(참고)타워 스텟 가치'!$X$17,'스테이지별 몬스터 스텟'!AL994*'(참고)타워 스텟 가치'!$Y$17)</f>
        <v>618288.36625000043</v>
      </c>
      <c r="AN994">
        <v>3</v>
      </c>
    </row>
    <row r="995" spans="3:40" x14ac:dyDescent="0.3">
      <c r="C995">
        <v>1</v>
      </c>
      <c r="D995">
        <f t="shared" si="47"/>
        <v>199</v>
      </c>
      <c r="E995" s="52">
        <f>VLOOKUP(D995,'스테이지별 난이도 설정'!B:C,2,0)</f>
        <v>79.600000000000051</v>
      </c>
      <c r="F995" t="str">
        <f t="shared" si="48"/>
        <v>일반</v>
      </c>
      <c r="G995">
        <f t="shared" si="46"/>
        <v>6</v>
      </c>
      <c r="H995">
        <f>VLOOKUP($F995,'(참고)타워 스텟 가치'!$B$2:$L$6,H$2,0)+(VLOOKUP($F995,'(참고)타워 스텟 가치'!$B$2:$L$6,H$2,0)*$E995)</f>
        <v>604.50000000000034</v>
      </c>
      <c r="I995">
        <f>VLOOKUP($F995,'(참고)타워 스텟 가치'!$B$2:$L$6,I$2,0)+(VLOOKUP($F995,'(참고)타워 스텟 가치'!$B$2:$L$6,I$2,0)*$E995)</f>
        <v>120.90000000000008</v>
      </c>
      <c r="J995">
        <f>VLOOKUP($F995,'(참고)타워 스텟 가치'!$B$2:$L$6,J$2,0)+(VLOOKUP($F995,'(참고)타워 스텟 가치'!$B$2:$L$6,J$2,0)*$E995)</f>
        <v>403000.00000000023</v>
      </c>
      <c r="K995">
        <f>VLOOKUP($F995,'(참고)타워 스텟 가치'!$B$2:$L$6,K$2,0)+(VLOOKUP($F995,'(참고)타워 스텟 가치'!$B$2:$L$6,K$2,0)*$E995)</f>
        <v>2418.0000000000014</v>
      </c>
      <c r="L995">
        <f>VLOOKUP($F995,'(참고)타워 스텟 가치'!$B$2:$L$6,L$2,0)+(VLOOKUP($F995,'(참고)타워 스텟 가치'!$B$2:$L$6,L$2,0)*$E995)</f>
        <v>40.300000000000026</v>
      </c>
      <c r="M995">
        <f>VLOOKUP($F995,'(참고)타워 스텟 가치'!$B$2:$L$6,M$2,0)+(VLOOKUP($F995,'(참고)타워 스텟 가치'!$B$2:$L$6,M$2,0)*$E995)</f>
        <v>24.180000000000014</v>
      </c>
      <c r="N995">
        <f>VLOOKUP($F995,'(참고)타워 스텟 가치'!$B$2:$L$6,N$2,0)+(VLOOKUP($F995,'(참고)타워 스텟 가치'!$B$2:$L$6,N$2,0)*$E995)</f>
        <v>0</v>
      </c>
      <c r="O995">
        <f>VLOOKUP($F995,'(참고)타워 스텟 가치'!$B$2:$L$6,O$2,0)+(VLOOKUP($F995,'(참고)타워 스텟 가치'!$B$2:$L$6,O$2,0)*$E995)</f>
        <v>0</v>
      </c>
      <c r="P995">
        <f>VLOOKUP($F995,'(참고)타워 스텟 가치'!$B$2:$L$6,P$2,0)+(VLOOKUP($F995,'(참고)타워 스텟 가치'!$B$2:$L$6,P$2,0)*$E995)</f>
        <v>56.420000000000037</v>
      </c>
      <c r="Q995">
        <f>SUM('스테이지별 몬스터 스텟'!H995*'(참고)타워 스텟 가치'!$Q$17,'스테이지별 몬스터 스텟'!I995*'(참고)타워 스텟 가치'!$R$17,'스테이지별 몬스터 스텟'!J995*'(참고)타워 스텟 가치'!$S$17,'스테이지별 몬스터 스텟'!K995*'(참고)타워 스텟 가치'!$T$17,'스테이지별 몬스터 스텟'!L995*'(참고)타워 스텟 가치'!$U$17,'스테이지별 몬스터 스텟'!M995*'(참고)타워 스텟 가치'!$V$17,'스테이지별 몬스터 스텟'!N995*'(참고)타워 스텟 가치'!$W$17,'스테이지별 몬스터 스텟'!O995*'(참고)타워 스텟 가치'!$X$17,'스테이지별 몬스터 스텟'!P995*'(참고)타워 스텟 가치'!$Y$17)</f>
        <v>610943.97000000032</v>
      </c>
      <c r="R995">
        <v>1</v>
      </c>
      <c r="S995">
        <f>VLOOKUP($F995,'(참고)타워 스텟 가치'!$B$7:$L$11,S$2,0)+(VLOOKUP($F995,'(참고)타워 스텟 가치'!$B$7:$L$11,S$2,0)*$E995)</f>
        <v>201.50000000000011</v>
      </c>
      <c r="T995">
        <f>VLOOKUP($F995,'(참고)타워 스텟 가치'!$B$7:$L$11,T$2,0)+(VLOOKUP($F995,'(참고)타워 스텟 가치'!$B$7:$L$11,T$2,0)*$E995)</f>
        <v>362.70000000000022</v>
      </c>
      <c r="U995">
        <f>VLOOKUP($F995,'(참고)타워 스텟 가치'!$B$7:$L$11,U$2,0)+(VLOOKUP($F995,'(참고)타워 스텟 가치'!$B$7:$L$11,U$2,0)*$E995)</f>
        <v>403000.00000000023</v>
      </c>
      <c r="V995">
        <f>VLOOKUP($F995,'(참고)타워 스텟 가치'!$B$7:$L$11,V$2,0)+(VLOOKUP($F995,'(참고)타워 스텟 가치'!$B$7:$L$11,V$2,0)*$E995)</f>
        <v>2418.0000000000014</v>
      </c>
      <c r="W995">
        <f>VLOOKUP($F995,'(참고)타워 스텟 가치'!$B$7:$L$11,W$2,0)+(VLOOKUP($F995,'(참고)타워 스텟 가치'!$B$7:$L$11,W$2,0)*$E995)</f>
        <v>40.300000000000026</v>
      </c>
      <c r="X995">
        <f>VLOOKUP($F995,'(참고)타워 스텟 가치'!$B$7:$L$11,X$2,0)+(VLOOKUP($F995,'(참고)타워 스텟 가치'!$B$7:$L$11,X$2,0)*$E995)</f>
        <v>24.180000000000014</v>
      </c>
      <c r="Y995">
        <f>VLOOKUP($F995,'(참고)타워 스텟 가치'!$B$7:$L$11,Y$2,0)+(VLOOKUP($F995,'(참고)타워 스텟 가치'!$B$7:$L$11,Y$2,0)*$E995)</f>
        <v>0</v>
      </c>
      <c r="Z995">
        <f>VLOOKUP($F995,'(참고)타워 스텟 가치'!$B$7:$L$11,Z$2,0)+(VLOOKUP($F995,'(참고)타워 스텟 가치'!$B$7:$L$11,Z$2,0)*$E995)</f>
        <v>0</v>
      </c>
      <c r="AA995">
        <f>VLOOKUP($F995,'(참고)타워 스텟 가치'!$B$7:$L$11,AA$2,0)+(VLOOKUP($F995,'(참고)타워 스텟 가치'!$B$7:$L$11,AA$2,0)*$E995)</f>
        <v>56.420000000000037</v>
      </c>
      <c r="AB995">
        <f>SUM('스테이지별 몬스터 스텟'!S995*'(참고)타워 스텟 가치'!$Q$17,'스테이지별 몬스터 스텟'!T995*'(참고)타워 스텟 가치'!$R$17,'스테이지별 몬스터 스텟'!U995*'(참고)타워 스텟 가치'!$S$17,'스테이지별 몬스터 스텟'!V995*'(참고)타워 스텟 가치'!$T$17,'스테이지별 몬스터 스텟'!W995*'(참고)타워 스텟 가치'!$U$17,'스테이지별 몬스터 스텟'!X995*'(참고)타워 스텟 가치'!$V$17,'스테이지별 몬스터 스텟'!Y995*'(참고)타워 스텟 가치'!$W$17,'스테이지별 몬스터 스텟'!Z995*'(참고)타워 스텟 가치'!$X$17,'스테이지별 몬스터 스텟'!AA995*'(참고)타워 스텟 가치'!$Y$17)</f>
        <v>610500.67000000039</v>
      </c>
      <c r="AC995">
        <v>2</v>
      </c>
      <c r="AD995">
        <f>VLOOKUP($F995,'(참고)타워 스텟 가치'!$B$12:$L$16,AD$2,0)+(VLOOKUP($F995,'(참고)타워 스텟 가치'!$B$12:$L$16,AD$2,0)*$E995)</f>
        <v>201.50000000000011</v>
      </c>
      <c r="AE995">
        <f>VLOOKUP($F995,'(참고)타워 스텟 가치'!$B$12:$L$16,AE$2,0)+(VLOOKUP($F995,'(참고)타워 스텟 가치'!$B$12:$L$16,AE$2,0)*$E995)</f>
        <v>241.80000000000015</v>
      </c>
      <c r="AF995">
        <f>VLOOKUP($F995,'(참고)타워 스텟 가치'!$B$12:$L$16,AF$2,0)+(VLOOKUP($F995,'(참고)타워 스텟 가치'!$B$12:$L$16,AF$2,0)*$E995)</f>
        <v>403000.00000000023</v>
      </c>
      <c r="AG995">
        <f>VLOOKUP($F995,'(참고)타워 스텟 가치'!$B$12:$L$16,AG$2,0)+(VLOOKUP($F995,'(참고)타워 스텟 가치'!$B$12:$L$16,AG$2,0)*$E995)</f>
        <v>1209.0000000000007</v>
      </c>
      <c r="AH995">
        <f>VLOOKUP($F995,'(참고)타워 스텟 가치'!$B$12:$L$16,AH$2,0)+(VLOOKUP($F995,'(참고)타워 스텟 가치'!$B$12:$L$16,AH$2,0)*$E995)</f>
        <v>40.300000000000026</v>
      </c>
      <c r="AI995">
        <f>VLOOKUP($F995,'(참고)타워 스텟 가치'!$B$12:$L$16,AI$2,0)+(VLOOKUP($F995,'(참고)타워 스텟 가치'!$B$12:$L$16,AI$2,0)*$E995)</f>
        <v>24.180000000000014</v>
      </c>
      <c r="AJ995">
        <f>VLOOKUP($F995,'(참고)타워 스텟 가치'!$B$12:$L$16,AJ$2,0)+(VLOOKUP($F995,'(참고)타워 스텟 가치'!$B$12:$L$16,AJ$2,0)*$E995)</f>
        <v>0</v>
      </c>
      <c r="AK995">
        <f>VLOOKUP($F995,'(참고)타워 스텟 가치'!$B$12:$L$16,AK$2,0)+(VLOOKUP($F995,'(참고)타워 스텟 가치'!$B$12:$L$16,AK$2,0)*$E995)</f>
        <v>0</v>
      </c>
      <c r="AL995">
        <f>VLOOKUP($F995,'(참고)타워 스텟 가치'!$B$12:$L$16,AL$2,0)+(VLOOKUP($F995,'(참고)타워 스텟 가치'!$B$12:$L$16,AL$2,0)*$E995)</f>
        <v>112.84000000000007</v>
      </c>
      <c r="AM995">
        <f>SUM('스테이지별 몬스터 스텟'!AD995*'(참고)타워 스텟 가치'!$Q$17,'스테이지별 몬스터 스텟'!AE995*'(참고)타워 스텟 가치'!$R$17,'스테이지별 몬스터 스텟'!AF995*'(참고)타워 스텟 가치'!$S$17,'스테이지별 몬스터 스텟'!AG995*'(참고)타워 스텟 가치'!$T$17,'스테이지별 몬스터 스텟'!AH995*'(참고)타워 스텟 가치'!$U$17,'스테이지별 몬스터 스텟'!AI995*'(참고)타워 스텟 가치'!$V$17,'스테이지별 몬스터 스텟'!AJ995*'(참고)타워 스텟 가치'!$W$17,'스테이지별 몬스터 스텟'!AK995*'(참고)타워 스텟 가치'!$X$17,'스테이지별 몬스터 스텟'!AL995*'(참고)타워 스텟 가치'!$Y$17)</f>
        <v>608014.16000000038</v>
      </c>
      <c r="AN995">
        <v>3</v>
      </c>
    </row>
    <row r="996" spans="3:40" x14ac:dyDescent="0.3">
      <c r="C996">
        <v>2</v>
      </c>
      <c r="D996">
        <f t="shared" si="47"/>
        <v>199</v>
      </c>
      <c r="E996" s="52">
        <f>VLOOKUP(D996,'스테이지별 난이도 설정'!B:C,2,0)</f>
        <v>79.600000000000051</v>
      </c>
      <c r="F996" t="str">
        <f t="shared" si="48"/>
        <v>레어</v>
      </c>
      <c r="G996">
        <f t="shared" si="46"/>
        <v>6</v>
      </c>
      <c r="H996">
        <f>VLOOKUP($F996,'(참고)타워 스텟 가치'!$B$2:$L$6,H$2,0)+(VLOOKUP($F996,'(참고)타워 스텟 가치'!$B$2:$L$6,H$2,0)*$E996)</f>
        <v>906.75000000000057</v>
      </c>
      <c r="I996">
        <f>VLOOKUP($F996,'(참고)타워 스텟 가치'!$B$2:$L$6,I$2,0)+(VLOOKUP($F996,'(참고)타워 스텟 가치'!$B$2:$L$6,I$2,0)*$E996)</f>
        <v>181.35000000000011</v>
      </c>
      <c r="J996">
        <f>VLOOKUP($F996,'(참고)타워 스텟 가치'!$B$2:$L$6,J$2,0)+(VLOOKUP($F996,'(참고)타워 스텟 가치'!$B$2:$L$6,J$2,0)*$E996)</f>
        <v>403000.00000000023</v>
      </c>
      <c r="K996">
        <f>VLOOKUP($F996,'(참고)타워 스텟 가치'!$B$2:$L$6,K$2,0)+(VLOOKUP($F996,'(참고)타워 스텟 가치'!$B$2:$L$6,K$2,0)*$E996)</f>
        <v>3627.0000000000023</v>
      </c>
      <c r="L996">
        <f>VLOOKUP($F996,'(참고)타워 스텟 가치'!$B$2:$L$6,L$2,0)+(VLOOKUP($F996,'(참고)타워 스텟 가치'!$B$2:$L$6,L$2,0)*$E996)</f>
        <v>60.450000000000038</v>
      </c>
      <c r="M996">
        <f>VLOOKUP($F996,'(참고)타워 스텟 가치'!$B$2:$L$6,M$2,0)+(VLOOKUP($F996,'(참고)타워 스텟 가치'!$B$2:$L$6,M$2,0)*$E996)</f>
        <v>24.180000000000014</v>
      </c>
      <c r="N996">
        <f>VLOOKUP($F996,'(참고)타워 스텟 가치'!$B$2:$L$6,N$2,0)+(VLOOKUP($F996,'(참고)타워 스텟 가치'!$B$2:$L$6,N$2,0)*$E996)</f>
        <v>0</v>
      </c>
      <c r="O996">
        <f>VLOOKUP($F996,'(참고)타워 스텟 가치'!$B$2:$L$6,O$2,0)+(VLOOKUP($F996,'(참고)타워 스텟 가치'!$B$2:$L$6,O$2,0)*$E996)</f>
        <v>0</v>
      </c>
      <c r="P996">
        <f>VLOOKUP($F996,'(참고)타워 스텟 가치'!$B$2:$L$6,P$2,0)+(VLOOKUP($F996,'(참고)타워 스텟 가치'!$B$2:$L$6,P$2,0)*$E996)</f>
        <v>56.420000000000037</v>
      </c>
      <c r="Q996">
        <f>SUM('스테이지별 몬스터 스텟'!H996*'(참고)타워 스텟 가치'!$Q$17,'스테이지별 몬스터 스텟'!I996*'(참고)타워 스텟 가치'!$R$17,'스테이지별 몬스터 스텟'!J996*'(참고)타워 스텟 가치'!$S$17,'스테이지별 몬스터 스텟'!K996*'(참고)타워 스텟 가치'!$T$17,'스테이지별 몬스터 스텟'!L996*'(참고)타워 스텟 가치'!$U$17,'스테이지별 몬스터 스텟'!M996*'(참고)타워 스텟 가치'!$V$17,'스테이지별 몬스터 스텟'!N996*'(참고)타워 스텟 가치'!$W$17,'스테이지별 몬스터 스텟'!O996*'(참고)타워 스텟 가치'!$X$17,'스테이지별 몬스터 스텟'!P996*'(참고)타워 스텟 가치'!$Y$17)</f>
        <v>614097.44500000041</v>
      </c>
      <c r="R996">
        <v>1</v>
      </c>
      <c r="S996">
        <f>VLOOKUP($F996,'(참고)타워 스텟 가치'!$B$7:$L$11,S$2,0)+(VLOOKUP($F996,'(참고)타워 스텟 가치'!$B$7:$L$11,S$2,0)*$E996)</f>
        <v>302.25000000000017</v>
      </c>
      <c r="T996">
        <f>VLOOKUP($F996,'(참고)타워 스텟 가치'!$B$7:$L$11,T$2,0)+(VLOOKUP($F996,'(참고)타워 스텟 가치'!$B$7:$L$11,T$2,0)*$E996)</f>
        <v>544.0500000000003</v>
      </c>
      <c r="U996">
        <f>VLOOKUP($F996,'(참고)타워 스텟 가치'!$B$7:$L$11,U$2,0)+(VLOOKUP($F996,'(참고)타워 스텟 가치'!$B$7:$L$11,U$2,0)*$E996)</f>
        <v>403000.00000000023</v>
      </c>
      <c r="V996">
        <f>VLOOKUP($F996,'(참고)타워 스텟 가치'!$B$7:$L$11,V$2,0)+(VLOOKUP($F996,'(참고)타워 스텟 가치'!$B$7:$L$11,V$2,0)*$E996)</f>
        <v>3627.0000000000023</v>
      </c>
      <c r="W996">
        <f>VLOOKUP($F996,'(참고)타워 스텟 가치'!$B$7:$L$11,W$2,0)+(VLOOKUP($F996,'(참고)타워 스텟 가치'!$B$7:$L$11,W$2,0)*$E996)</f>
        <v>60.450000000000038</v>
      </c>
      <c r="X996">
        <f>VLOOKUP($F996,'(참고)타워 스텟 가치'!$B$7:$L$11,X$2,0)+(VLOOKUP($F996,'(참고)타워 스텟 가치'!$B$7:$L$11,X$2,0)*$E996)</f>
        <v>24.180000000000014</v>
      </c>
      <c r="Y996">
        <f>VLOOKUP($F996,'(참고)타워 스텟 가치'!$B$7:$L$11,Y$2,0)+(VLOOKUP($F996,'(참고)타워 스텟 가치'!$B$7:$L$11,Y$2,0)*$E996)</f>
        <v>0</v>
      </c>
      <c r="Z996">
        <f>VLOOKUP($F996,'(참고)타워 스텟 가치'!$B$7:$L$11,Z$2,0)+(VLOOKUP($F996,'(참고)타워 스텟 가치'!$B$7:$L$11,Z$2,0)*$E996)</f>
        <v>0</v>
      </c>
      <c r="AA996">
        <f>VLOOKUP($F996,'(참고)타워 스텟 가치'!$B$7:$L$11,AA$2,0)+(VLOOKUP($F996,'(참고)타워 스텟 가치'!$B$7:$L$11,AA$2,0)*$E996)</f>
        <v>56.420000000000037</v>
      </c>
      <c r="AB996">
        <f>SUM('스테이지별 몬스터 스텟'!S996*'(참고)타워 스텟 가치'!$Q$17,'스테이지별 몬스터 스텟'!T996*'(참고)타워 스텟 가치'!$R$17,'스테이지별 몬스터 스텟'!U996*'(참고)타워 스텟 가치'!$S$17,'스테이지별 몬스터 스텟'!V996*'(참고)타워 스텟 가치'!$T$17,'스테이지별 몬스터 스텟'!W996*'(참고)타워 스텟 가치'!$U$17,'스테이지별 몬스터 스텟'!X996*'(참고)타워 스텟 가치'!$V$17,'스테이지별 몬스터 스텟'!Y996*'(참고)타워 스텟 가치'!$W$17,'스테이지별 몬스터 스텟'!Z996*'(참고)타워 스텟 가치'!$X$17,'스테이지별 몬스터 스텟'!AA996*'(참고)타워 스텟 가치'!$Y$17)</f>
        <v>613432.49500000034</v>
      </c>
      <c r="AC996">
        <v>2</v>
      </c>
      <c r="AD996">
        <f>VLOOKUP($F996,'(참고)타워 스텟 가치'!$B$12:$L$16,AD$2,0)+(VLOOKUP($F996,'(참고)타워 스텟 가치'!$B$12:$L$16,AD$2,0)*$E996)</f>
        <v>302.25000000000017</v>
      </c>
      <c r="AE996">
        <f>VLOOKUP($F996,'(참고)타워 스텟 가치'!$B$12:$L$16,AE$2,0)+(VLOOKUP($F996,'(참고)타워 스텟 가치'!$B$12:$L$16,AE$2,0)*$E996)</f>
        <v>362.70000000000022</v>
      </c>
      <c r="AF996">
        <f>VLOOKUP($F996,'(참고)타워 스텟 가치'!$B$12:$L$16,AF$2,0)+(VLOOKUP($F996,'(참고)타워 스텟 가치'!$B$12:$L$16,AF$2,0)*$E996)</f>
        <v>403000.00000000023</v>
      </c>
      <c r="AG996">
        <f>VLOOKUP($F996,'(참고)타워 스텟 가치'!$B$12:$L$16,AG$2,0)+(VLOOKUP($F996,'(참고)타워 스텟 가치'!$B$12:$L$16,AG$2,0)*$E996)</f>
        <v>1813.5000000000011</v>
      </c>
      <c r="AH996">
        <f>VLOOKUP($F996,'(참고)타워 스텟 가치'!$B$12:$L$16,AH$2,0)+(VLOOKUP($F996,'(참고)타워 스텟 가치'!$B$12:$L$16,AH$2,0)*$E996)</f>
        <v>60.450000000000038</v>
      </c>
      <c r="AI996">
        <f>VLOOKUP($F996,'(참고)타워 스텟 가치'!$B$12:$L$16,AI$2,0)+(VLOOKUP($F996,'(참고)타워 스텟 가치'!$B$12:$L$16,AI$2,0)*$E996)</f>
        <v>24.180000000000014</v>
      </c>
      <c r="AJ996">
        <f>VLOOKUP($F996,'(참고)타워 스텟 가치'!$B$12:$L$16,AJ$2,0)+(VLOOKUP($F996,'(참고)타워 스텟 가치'!$B$12:$L$16,AJ$2,0)*$E996)</f>
        <v>0</v>
      </c>
      <c r="AK996">
        <f>VLOOKUP($F996,'(참고)타워 스텟 가치'!$B$12:$L$16,AK$2,0)+(VLOOKUP($F996,'(참고)타워 스텟 가치'!$B$12:$L$16,AK$2,0)*$E996)</f>
        <v>0</v>
      </c>
      <c r="AL996">
        <f>VLOOKUP($F996,'(참고)타워 스텟 가치'!$B$12:$L$16,AL$2,0)+(VLOOKUP($F996,'(참고)타워 스텟 가치'!$B$12:$L$16,AL$2,0)*$E996)</f>
        <v>112.84000000000007</v>
      </c>
      <c r="AM996">
        <f>SUM('스테이지별 몬스터 스텟'!AD996*'(참고)타워 스텟 가치'!$Q$17,'스테이지별 몬스터 스텟'!AE996*'(참고)타워 스텟 가치'!$R$17,'스테이지별 몬스터 스텟'!AF996*'(참고)타워 스텟 가치'!$S$17,'스테이지별 몬스터 스텟'!AG996*'(참고)타워 스텟 가치'!$T$17,'스테이지별 몬스터 스텟'!AH996*'(참고)타워 스텟 가치'!$U$17,'스테이지별 몬스터 스텟'!AI996*'(참고)타워 스텟 가치'!$V$17,'스테이지별 몬스터 스텟'!AJ996*'(참고)타워 스텟 가치'!$W$17,'스테이지별 몬스터 스텟'!AK996*'(참고)타워 스텟 가치'!$X$17,'스테이지별 몬스터 스텟'!AL996*'(참고)타워 스텟 가치'!$Y$17)</f>
        <v>609646.31000000052</v>
      </c>
      <c r="AN996">
        <v>3</v>
      </c>
    </row>
    <row r="997" spans="3:40" x14ac:dyDescent="0.3">
      <c r="C997">
        <v>3</v>
      </c>
      <c r="D997">
        <f t="shared" si="47"/>
        <v>199</v>
      </c>
      <c r="E997" s="52">
        <f>VLOOKUP(D997,'스테이지별 난이도 설정'!B:C,2,0)</f>
        <v>79.600000000000051</v>
      </c>
      <c r="F997" t="str">
        <f t="shared" si="48"/>
        <v>에픽</v>
      </c>
      <c r="G997">
        <f t="shared" si="46"/>
        <v>6</v>
      </c>
      <c r="H997">
        <f>VLOOKUP($F997,'(참고)타워 스텟 가치'!$B$2:$L$6,H$2,0)+(VLOOKUP($F997,'(참고)타워 스텟 가치'!$B$2:$L$6,H$2,0)*$E997)</f>
        <v>1360.1250000000009</v>
      </c>
      <c r="I997">
        <f>VLOOKUP($F997,'(참고)타워 스텟 가치'!$B$2:$L$6,I$2,0)+(VLOOKUP($F997,'(참고)타워 스텟 가치'!$B$2:$L$6,I$2,0)*$E997)</f>
        <v>272.02500000000015</v>
      </c>
      <c r="J997">
        <f>VLOOKUP($F997,'(참고)타워 스텟 가치'!$B$2:$L$6,J$2,0)+(VLOOKUP($F997,'(참고)타워 스텟 가치'!$B$2:$L$6,J$2,0)*$E997)</f>
        <v>403000.00000000023</v>
      </c>
      <c r="K997">
        <f>VLOOKUP($F997,'(참고)타워 스텟 가치'!$B$2:$L$6,K$2,0)+(VLOOKUP($F997,'(참고)타워 스텟 가치'!$B$2:$L$6,K$2,0)*$E997)</f>
        <v>5440.5000000000036</v>
      </c>
      <c r="L997">
        <f>VLOOKUP($F997,'(참고)타워 스텟 가치'!$B$2:$L$6,L$2,0)+(VLOOKUP($F997,'(참고)타워 스텟 가치'!$B$2:$L$6,L$2,0)*$E997)</f>
        <v>90.675000000000054</v>
      </c>
      <c r="M997">
        <f>VLOOKUP($F997,'(참고)타워 스텟 가치'!$B$2:$L$6,M$2,0)+(VLOOKUP($F997,'(참고)타워 스텟 가치'!$B$2:$L$6,M$2,0)*$E997)</f>
        <v>24.180000000000014</v>
      </c>
      <c r="N997">
        <f>VLOOKUP($F997,'(참고)타워 스텟 가치'!$B$2:$L$6,N$2,0)+(VLOOKUP($F997,'(참고)타워 스텟 가치'!$B$2:$L$6,N$2,0)*$E997)</f>
        <v>0</v>
      </c>
      <c r="O997">
        <f>VLOOKUP($F997,'(참고)타워 스텟 가치'!$B$2:$L$6,O$2,0)+(VLOOKUP($F997,'(참고)타워 스텟 가치'!$B$2:$L$6,O$2,0)*$E997)</f>
        <v>0</v>
      </c>
      <c r="P997">
        <f>VLOOKUP($F997,'(참고)타워 스텟 가치'!$B$2:$L$6,P$2,0)+(VLOOKUP($F997,'(참고)타워 스텟 가치'!$B$2:$L$6,P$2,0)*$E997)</f>
        <v>56.420000000000037</v>
      </c>
      <c r="Q997">
        <f>SUM('스테이지별 몬스터 스텟'!H997*'(참고)타워 스텟 가치'!$Q$17,'스테이지별 몬스터 스텟'!I997*'(참고)타워 스텟 가치'!$R$17,'스테이지별 몬스터 스텟'!J997*'(참고)타워 스텟 가치'!$S$17,'스테이지별 몬스터 스텟'!K997*'(참고)타워 스텟 가치'!$T$17,'스테이지별 몬스터 스텟'!L997*'(참고)타워 스텟 가치'!$U$17,'스테이지별 몬스터 스텟'!M997*'(참고)타워 스텟 가치'!$V$17,'스테이지별 몬스터 스텟'!N997*'(참고)타워 스텟 가치'!$W$17,'스테이지별 몬스터 스텟'!O997*'(참고)타워 스텟 가치'!$X$17,'스테이지별 몬스터 스텟'!P997*'(참고)타워 스텟 가치'!$Y$17)</f>
        <v>618827.65750000032</v>
      </c>
      <c r="R997">
        <v>1</v>
      </c>
      <c r="S997">
        <f>VLOOKUP($F997,'(참고)타워 스텟 가치'!$B$7:$L$11,S$2,0)+(VLOOKUP($F997,'(참고)타워 스텟 가치'!$B$7:$L$11,S$2,0)*$E997)</f>
        <v>453.37500000000028</v>
      </c>
      <c r="T997">
        <f>VLOOKUP($F997,'(참고)타워 스텟 가치'!$B$7:$L$11,T$2,0)+(VLOOKUP($F997,'(참고)타워 스텟 가치'!$B$7:$L$11,T$2,0)*$E997)</f>
        <v>816.0750000000005</v>
      </c>
      <c r="U997">
        <f>VLOOKUP($F997,'(참고)타워 스텟 가치'!$B$7:$L$11,U$2,0)+(VLOOKUP($F997,'(참고)타워 스텟 가치'!$B$7:$L$11,U$2,0)*$E997)</f>
        <v>403000.00000000023</v>
      </c>
      <c r="V997">
        <f>VLOOKUP($F997,'(참고)타워 스텟 가치'!$B$7:$L$11,V$2,0)+(VLOOKUP($F997,'(참고)타워 스텟 가치'!$B$7:$L$11,V$2,0)*$E997)</f>
        <v>5440.5000000000036</v>
      </c>
      <c r="W997">
        <f>VLOOKUP($F997,'(참고)타워 스텟 가치'!$B$7:$L$11,W$2,0)+(VLOOKUP($F997,'(참고)타워 스텟 가치'!$B$7:$L$11,W$2,0)*$E997)</f>
        <v>90.675000000000054</v>
      </c>
      <c r="X997">
        <f>VLOOKUP($F997,'(참고)타워 스텟 가치'!$B$7:$L$11,X$2,0)+(VLOOKUP($F997,'(참고)타워 스텟 가치'!$B$7:$L$11,X$2,0)*$E997)</f>
        <v>24.180000000000014</v>
      </c>
      <c r="Y997">
        <f>VLOOKUP($F997,'(참고)타워 스텟 가치'!$B$7:$L$11,Y$2,0)+(VLOOKUP($F997,'(참고)타워 스텟 가치'!$B$7:$L$11,Y$2,0)*$E997)</f>
        <v>0</v>
      </c>
      <c r="Z997">
        <f>VLOOKUP($F997,'(참고)타워 스텟 가치'!$B$7:$L$11,Z$2,0)+(VLOOKUP($F997,'(참고)타워 스텟 가치'!$B$7:$L$11,Z$2,0)*$E997)</f>
        <v>0</v>
      </c>
      <c r="AA997">
        <f>VLOOKUP($F997,'(참고)타워 스텟 가치'!$B$7:$L$11,AA$2,0)+(VLOOKUP($F997,'(참고)타워 스텟 가치'!$B$7:$L$11,AA$2,0)*$E997)</f>
        <v>56.420000000000037</v>
      </c>
      <c r="AB997">
        <f>SUM('스테이지별 몬스터 스텟'!S997*'(참고)타워 스텟 가치'!$Q$17,'스테이지별 몬스터 스텟'!T997*'(참고)타워 스텟 가치'!$R$17,'스테이지별 몬스터 스텟'!U997*'(참고)타워 스텟 가치'!$S$17,'스테이지별 몬스터 스텟'!V997*'(참고)타워 스텟 가치'!$T$17,'스테이지별 몬스터 스텟'!W997*'(참고)타워 스텟 가치'!$U$17,'스테이지별 몬스터 스텟'!X997*'(참고)타워 스텟 가치'!$V$17,'스테이지별 몬스터 스텟'!Y997*'(참고)타워 스텟 가치'!$W$17,'스테이지별 몬스터 스텟'!Z997*'(참고)타워 스텟 가치'!$X$17,'스테이지별 몬스터 스텟'!AA997*'(참고)타워 스텟 가치'!$Y$17)</f>
        <v>617830.23250000039</v>
      </c>
      <c r="AC997">
        <v>2</v>
      </c>
      <c r="AD997">
        <f>VLOOKUP($F997,'(참고)타워 스텟 가치'!$B$12:$L$16,AD$2,0)+(VLOOKUP($F997,'(참고)타워 스텟 가치'!$B$12:$L$16,AD$2,0)*$E997)</f>
        <v>453.37500000000028</v>
      </c>
      <c r="AE997">
        <f>VLOOKUP($F997,'(참고)타워 스텟 가치'!$B$12:$L$16,AE$2,0)+(VLOOKUP($F997,'(참고)타워 스텟 가치'!$B$12:$L$16,AE$2,0)*$E997)</f>
        <v>544.0500000000003</v>
      </c>
      <c r="AF997">
        <f>VLOOKUP($F997,'(참고)타워 스텟 가치'!$B$12:$L$16,AF$2,0)+(VLOOKUP($F997,'(참고)타워 스텟 가치'!$B$12:$L$16,AF$2,0)*$E997)</f>
        <v>403000.00000000023</v>
      </c>
      <c r="AG997">
        <f>VLOOKUP($F997,'(참고)타워 스텟 가치'!$B$12:$L$16,AG$2,0)+(VLOOKUP($F997,'(참고)타워 스텟 가치'!$B$12:$L$16,AG$2,0)*$E997)</f>
        <v>2720.2500000000018</v>
      </c>
      <c r="AH997">
        <f>VLOOKUP($F997,'(참고)타워 스텟 가치'!$B$12:$L$16,AH$2,0)+(VLOOKUP($F997,'(참고)타워 스텟 가치'!$B$12:$L$16,AH$2,0)*$E997)</f>
        <v>90.675000000000054</v>
      </c>
      <c r="AI997">
        <f>VLOOKUP($F997,'(참고)타워 스텟 가치'!$B$12:$L$16,AI$2,0)+(VLOOKUP($F997,'(참고)타워 스텟 가치'!$B$12:$L$16,AI$2,0)*$E997)</f>
        <v>24.180000000000014</v>
      </c>
      <c r="AJ997">
        <f>VLOOKUP($F997,'(참고)타워 스텟 가치'!$B$12:$L$16,AJ$2,0)+(VLOOKUP($F997,'(참고)타워 스텟 가치'!$B$12:$L$16,AJ$2,0)*$E997)</f>
        <v>0</v>
      </c>
      <c r="AK997">
        <f>VLOOKUP($F997,'(참고)타워 스텟 가치'!$B$12:$L$16,AK$2,0)+(VLOOKUP($F997,'(참고)타워 스텟 가치'!$B$12:$L$16,AK$2,0)*$E997)</f>
        <v>0</v>
      </c>
      <c r="AL997">
        <f>VLOOKUP($F997,'(참고)타워 스텟 가치'!$B$12:$L$16,AL$2,0)+(VLOOKUP($F997,'(참고)타워 스텟 가치'!$B$12:$L$16,AL$2,0)*$E997)</f>
        <v>112.84000000000007</v>
      </c>
      <c r="AM997">
        <f>SUM('스테이지별 몬스터 스텟'!AD997*'(참고)타워 스텟 가치'!$Q$17,'스테이지별 몬스터 스텟'!AE997*'(참고)타워 스텟 가치'!$R$17,'스테이지별 몬스터 스텟'!AF997*'(참고)타워 스텟 가치'!$S$17,'스테이지별 몬스터 스텟'!AG997*'(참고)타워 스텟 가치'!$T$17,'스테이지별 몬스터 스텟'!AH997*'(참고)타워 스텟 가치'!$U$17,'스테이지별 몬스터 스텟'!AI997*'(참고)타워 스텟 가치'!$V$17,'스테이지별 몬스터 스텟'!AJ997*'(참고)타워 스텟 가치'!$W$17,'스테이지별 몬스터 스텟'!AK997*'(참고)타워 스텟 가치'!$X$17,'스테이지별 몬스터 스텟'!AL997*'(참고)타워 스텟 가치'!$Y$17)</f>
        <v>612094.53500000038</v>
      </c>
      <c r="AN997">
        <v>3</v>
      </c>
    </row>
    <row r="998" spans="3:40" x14ac:dyDescent="0.3">
      <c r="C998">
        <v>4</v>
      </c>
      <c r="D998">
        <f t="shared" si="47"/>
        <v>199</v>
      </c>
      <c r="E998" s="52">
        <f>VLOOKUP(D998,'스테이지별 난이도 설정'!B:C,2,0)</f>
        <v>79.600000000000051</v>
      </c>
      <c r="F998" t="str">
        <f t="shared" si="48"/>
        <v>유니크</v>
      </c>
      <c r="G998">
        <f t="shared" si="46"/>
        <v>6</v>
      </c>
      <c r="H998">
        <f>VLOOKUP($F998,'(참고)타워 스텟 가치'!$B$2:$L$6,H$2,0)+(VLOOKUP($F998,'(참고)타워 스텟 가치'!$B$2:$L$6,H$2,0)*$E998)</f>
        <v>2040.1875000000014</v>
      </c>
      <c r="I998">
        <f>VLOOKUP($F998,'(참고)타워 스텟 가치'!$B$2:$L$6,I$2,0)+(VLOOKUP($F998,'(참고)타워 스텟 가치'!$B$2:$L$6,I$2,0)*$E998)</f>
        <v>408.03750000000025</v>
      </c>
      <c r="J998">
        <f>VLOOKUP($F998,'(참고)타워 스텟 가치'!$B$2:$L$6,J$2,0)+(VLOOKUP($F998,'(참고)타워 스텟 가치'!$B$2:$L$6,J$2,0)*$E998)</f>
        <v>403000.00000000023</v>
      </c>
      <c r="K998">
        <f>VLOOKUP($F998,'(참고)타워 스텟 가치'!$B$2:$L$6,K$2,0)+(VLOOKUP($F998,'(참고)타워 스텟 가치'!$B$2:$L$6,K$2,0)*$E998)</f>
        <v>8160.7500000000055</v>
      </c>
      <c r="L998">
        <f>VLOOKUP($F998,'(참고)타워 스텟 가치'!$B$2:$L$6,L$2,0)+(VLOOKUP($F998,'(참고)타워 스텟 가치'!$B$2:$L$6,L$2,0)*$E998)</f>
        <v>136.01250000000007</v>
      </c>
      <c r="M998">
        <f>VLOOKUP($F998,'(참고)타워 스텟 가치'!$B$2:$L$6,M$2,0)+(VLOOKUP($F998,'(참고)타워 스텟 가치'!$B$2:$L$6,M$2,0)*$E998)</f>
        <v>24.180000000000014</v>
      </c>
      <c r="N998">
        <f>VLOOKUP($F998,'(참고)타워 스텟 가치'!$B$2:$L$6,N$2,0)+(VLOOKUP($F998,'(참고)타워 스텟 가치'!$B$2:$L$6,N$2,0)*$E998)</f>
        <v>0</v>
      </c>
      <c r="O998">
        <f>VLOOKUP($F998,'(참고)타워 스텟 가치'!$B$2:$L$6,O$2,0)+(VLOOKUP($F998,'(참고)타워 스텟 가치'!$B$2:$L$6,O$2,0)*$E998)</f>
        <v>0</v>
      </c>
      <c r="P998">
        <f>VLOOKUP($F998,'(참고)타워 스텟 가치'!$B$2:$L$6,P$2,0)+(VLOOKUP($F998,'(참고)타워 스텟 가치'!$B$2:$L$6,P$2,0)*$E998)</f>
        <v>80.600000000000051</v>
      </c>
      <c r="Q998">
        <f>SUM('스테이지별 몬스터 스텟'!H998*'(참고)타워 스텟 가치'!$Q$17,'스테이지별 몬스터 스텟'!I998*'(참고)타워 스텟 가치'!$R$17,'스테이지별 몬스터 스텟'!J998*'(참고)타워 스텟 가치'!$S$17,'스테이지별 몬스터 스텟'!K998*'(참고)타워 스텟 가치'!$T$17,'스테이지별 몬스터 스텟'!L998*'(참고)타워 스텟 가치'!$U$17,'스테이지별 몬스터 스텟'!M998*'(참고)타워 스텟 가치'!$V$17,'스테이지별 몬스터 스텟'!N998*'(참고)타워 스텟 가치'!$W$17,'스테이지별 몬스터 스텟'!O998*'(참고)타워 스텟 가치'!$X$17,'스테이지별 몬스터 스텟'!P998*'(참고)타워 스텟 가치'!$Y$17)</f>
        <v>625971.3362500004</v>
      </c>
      <c r="R998">
        <v>1</v>
      </c>
      <c r="S998">
        <f>VLOOKUP($F998,'(참고)타워 스텟 가치'!$B$7:$L$11,S$2,0)+(VLOOKUP($F998,'(참고)타워 스텟 가치'!$B$7:$L$11,S$2,0)*$E998)</f>
        <v>680.06250000000045</v>
      </c>
      <c r="T998">
        <f>VLOOKUP($F998,'(참고)타워 스텟 가치'!$B$7:$L$11,T$2,0)+(VLOOKUP($F998,'(참고)타워 스텟 가치'!$B$7:$L$11,T$2,0)*$E998)</f>
        <v>1224.1125000000009</v>
      </c>
      <c r="U998">
        <f>VLOOKUP($F998,'(참고)타워 스텟 가치'!$B$7:$L$11,U$2,0)+(VLOOKUP($F998,'(참고)타워 스텟 가치'!$B$7:$L$11,U$2,0)*$E998)</f>
        <v>403000.00000000023</v>
      </c>
      <c r="V998">
        <f>VLOOKUP($F998,'(참고)타워 스텟 가치'!$B$7:$L$11,V$2,0)+(VLOOKUP($F998,'(참고)타워 스텟 가치'!$B$7:$L$11,V$2,0)*$E998)</f>
        <v>8160.7500000000055</v>
      </c>
      <c r="W998">
        <f>VLOOKUP($F998,'(참고)타워 스텟 가치'!$B$7:$L$11,W$2,0)+(VLOOKUP($F998,'(참고)타워 스텟 가치'!$B$7:$L$11,W$2,0)*$E998)</f>
        <v>136.01250000000007</v>
      </c>
      <c r="X998">
        <f>VLOOKUP($F998,'(참고)타워 스텟 가치'!$B$7:$L$11,X$2,0)+(VLOOKUP($F998,'(참고)타워 스텟 가치'!$B$7:$L$11,X$2,0)*$E998)</f>
        <v>24.180000000000014</v>
      </c>
      <c r="Y998">
        <f>VLOOKUP($F998,'(참고)타워 스텟 가치'!$B$7:$L$11,Y$2,0)+(VLOOKUP($F998,'(참고)타워 스텟 가치'!$B$7:$L$11,Y$2,0)*$E998)</f>
        <v>0</v>
      </c>
      <c r="Z998">
        <f>VLOOKUP($F998,'(참고)타워 스텟 가치'!$B$7:$L$11,Z$2,0)+(VLOOKUP($F998,'(참고)타워 스텟 가치'!$B$7:$L$11,Z$2,0)*$E998)</f>
        <v>0</v>
      </c>
      <c r="AA998">
        <f>VLOOKUP($F998,'(참고)타워 스텟 가치'!$B$7:$L$11,AA$2,0)+(VLOOKUP($F998,'(참고)타워 스텟 가치'!$B$7:$L$11,AA$2,0)*$E998)</f>
        <v>80.600000000000051</v>
      </c>
      <c r="AB998">
        <f>SUM('스테이지별 몬스터 스텟'!S998*'(참고)타워 스텟 가치'!$Q$17,'스테이지별 몬스터 스텟'!T998*'(참고)타워 스텟 가치'!$R$17,'스테이지별 몬스터 스텟'!U998*'(참고)타워 스텟 가치'!$S$17,'스테이지별 몬스터 스텟'!V998*'(참고)타워 스텟 가치'!$T$17,'스테이지별 몬스터 스텟'!W998*'(참고)타워 스텟 가치'!$U$17,'스테이지별 몬스터 스텟'!X998*'(참고)타워 스텟 가치'!$V$17,'스테이지별 몬스터 스텟'!Y998*'(참고)타워 스텟 가치'!$W$17,'스테이지별 몬스터 스텟'!Z998*'(참고)타워 스텟 가치'!$X$17,'스테이지별 몬스터 스텟'!AA998*'(참고)타워 스텟 가치'!$Y$17)</f>
        <v>624475.19875000033</v>
      </c>
      <c r="AC998">
        <v>2</v>
      </c>
      <c r="AD998">
        <f>VLOOKUP($F998,'(참고)타워 스텟 가치'!$B$12:$L$16,AD$2,0)+(VLOOKUP($F998,'(참고)타워 스텟 가치'!$B$12:$L$16,AD$2,0)*$E998)</f>
        <v>680.06250000000045</v>
      </c>
      <c r="AE998">
        <f>VLOOKUP($F998,'(참고)타워 스텟 가치'!$B$12:$L$16,AE$2,0)+(VLOOKUP($F998,'(참고)타워 스텟 가치'!$B$12:$L$16,AE$2,0)*$E998)</f>
        <v>816.0750000000005</v>
      </c>
      <c r="AF998">
        <f>VLOOKUP($F998,'(참고)타워 스텟 가치'!$B$12:$L$16,AF$2,0)+(VLOOKUP($F998,'(참고)타워 스텟 가치'!$B$12:$L$16,AF$2,0)*$E998)</f>
        <v>403000.00000000023</v>
      </c>
      <c r="AG998">
        <f>VLOOKUP($F998,'(참고)타워 스텟 가치'!$B$12:$L$16,AG$2,0)+(VLOOKUP($F998,'(참고)타워 스텟 가치'!$B$12:$L$16,AG$2,0)*$E998)</f>
        <v>4080.3750000000027</v>
      </c>
      <c r="AH998">
        <f>VLOOKUP($F998,'(참고)타워 스텟 가치'!$B$12:$L$16,AH$2,0)+(VLOOKUP($F998,'(참고)타워 스텟 가치'!$B$12:$L$16,AH$2,0)*$E998)</f>
        <v>136.01250000000007</v>
      </c>
      <c r="AI998">
        <f>VLOOKUP($F998,'(참고)타워 스텟 가치'!$B$12:$L$16,AI$2,0)+(VLOOKUP($F998,'(참고)타워 스텟 가치'!$B$12:$L$16,AI$2,0)*$E998)</f>
        <v>24.180000000000014</v>
      </c>
      <c r="AJ998">
        <f>VLOOKUP($F998,'(참고)타워 스텟 가치'!$B$12:$L$16,AJ$2,0)+(VLOOKUP($F998,'(참고)타워 스텟 가치'!$B$12:$L$16,AJ$2,0)*$E998)</f>
        <v>0</v>
      </c>
      <c r="AK998">
        <f>VLOOKUP($F998,'(참고)타워 스텟 가치'!$B$12:$L$16,AK$2,0)+(VLOOKUP($F998,'(참고)타워 스텟 가치'!$B$12:$L$16,AK$2,0)*$E998)</f>
        <v>0</v>
      </c>
      <c r="AL998">
        <f>VLOOKUP($F998,'(참고)타워 스텟 가치'!$B$12:$L$16,AL$2,0)+(VLOOKUP($F998,'(참고)타워 스텟 가치'!$B$12:$L$16,AL$2,0)*$E998)</f>
        <v>161.2000000000001</v>
      </c>
      <c r="AM998">
        <f>SUM('스테이지별 몬스터 스텟'!AD998*'(참고)타워 스텟 가치'!$Q$17,'스테이지별 몬스터 스텟'!AE998*'(참고)타워 스텟 가치'!$R$17,'스테이지별 몬스터 스텟'!AF998*'(참고)타워 스텟 가치'!$S$17,'스테이지별 몬스터 스텟'!AG998*'(참고)타워 스텟 가치'!$T$17,'스테이지별 몬스터 스텟'!AH998*'(참고)타워 스텟 가치'!$U$17,'스테이지별 몬스터 스텟'!AI998*'(참고)타워 스텟 가치'!$V$17,'스테이지별 몬스터 스텟'!AJ998*'(참고)타워 스텟 가치'!$W$17,'스테이지별 몬스터 스텟'!AK998*'(참고)타워 스텟 가치'!$X$17,'스테이지별 몬스터 스텟'!AL998*'(참고)타워 스텟 가치'!$Y$17)</f>
        <v>615863.59250000049</v>
      </c>
      <c r="AN998">
        <v>3</v>
      </c>
    </row>
    <row r="999" spans="3:40" x14ac:dyDescent="0.3">
      <c r="C999">
        <v>5</v>
      </c>
      <c r="D999">
        <f t="shared" si="47"/>
        <v>199</v>
      </c>
      <c r="E999" s="52">
        <f>VLOOKUP(D999,'스테이지별 난이도 설정'!B:C,2,0)</f>
        <v>79.600000000000051</v>
      </c>
      <c r="F999" t="str">
        <f t="shared" si="48"/>
        <v>스페셜</v>
      </c>
      <c r="G999">
        <f t="shared" si="46"/>
        <v>6</v>
      </c>
      <c r="H999">
        <f>VLOOKUP($F999,'(참고)타워 스텟 가치'!$B$2:$L$6,H$2,0)+(VLOOKUP($F999,'(참고)타워 스텟 가치'!$B$2:$L$6,H$2,0)*$E999)</f>
        <v>3060.2812500000018</v>
      </c>
      <c r="I999">
        <f>VLOOKUP($F999,'(참고)타워 스텟 가치'!$B$2:$L$6,I$2,0)+(VLOOKUP($F999,'(참고)타워 스텟 가치'!$B$2:$L$6,I$2,0)*$E999)</f>
        <v>612.05625000000043</v>
      </c>
      <c r="J999">
        <f>VLOOKUP($F999,'(참고)타워 스텟 가치'!$B$2:$L$6,J$2,0)+(VLOOKUP($F999,'(참고)타워 스텟 가치'!$B$2:$L$6,J$2,0)*$E999)</f>
        <v>403000.00000000023</v>
      </c>
      <c r="K999">
        <f>VLOOKUP($F999,'(참고)타워 스텟 가치'!$B$2:$L$6,K$2,0)+(VLOOKUP($F999,'(참고)타워 스텟 가치'!$B$2:$L$6,K$2,0)*$E999)</f>
        <v>12241.125000000007</v>
      </c>
      <c r="L999">
        <f>VLOOKUP($F999,'(참고)타워 스텟 가치'!$B$2:$L$6,L$2,0)+(VLOOKUP($F999,'(참고)타워 스텟 가치'!$B$2:$L$6,L$2,0)*$E999)</f>
        <v>204.01875000000013</v>
      </c>
      <c r="M999">
        <f>VLOOKUP($F999,'(참고)타워 스텟 가치'!$B$2:$L$6,M$2,0)+(VLOOKUP($F999,'(참고)타워 스텟 가치'!$B$2:$L$6,M$2,0)*$E999)</f>
        <v>24.180000000000014</v>
      </c>
      <c r="N999">
        <f>VLOOKUP($F999,'(참고)타워 스텟 가치'!$B$2:$L$6,N$2,0)+(VLOOKUP($F999,'(참고)타워 스텟 가치'!$B$2:$L$6,N$2,0)*$E999)</f>
        <v>0</v>
      </c>
      <c r="O999">
        <f>VLOOKUP($F999,'(참고)타워 스텟 가치'!$B$2:$L$6,O$2,0)+(VLOOKUP($F999,'(참고)타워 스텟 가치'!$B$2:$L$6,O$2,0)*$E999)</f>
        <v>0</v>
      </c>
      <c r="P999">
        <f>VLOOKUP($F999,'(참고)타워 스텟 가치'!$B$2:$L$6,P$2,0)+(VLOOKUP($F999,'(참고)타워 스텟 가치'!$B$2:$L$6,P$2,0)*$E999)</f>
        <v>80.600000000000051</v>
      </c>
      <c r="Q999">
        <f>SUM('스테이지별 몬스터 스텟'!H999*'(참고)타워 스텟 가치'!$Q$17,'스테이지별 몬스터 스텟'!I999*'(참고)타워 스텟 가치'!$R$17,'스테이지별 몬스터 스텟'!J999*'(참고)타워 스텟 가치'!$S$17,'스테이지별 몬스터 스텟'!K999*'(참고)타워 스텟 가치'!$T$17,'스테이지별 몬스터 스텟'!L999*'(참고)타워 스텟 가치'!$U$17,'스테이지별 몬스터 스텟'!M999*'(참고)타워 스텟 가치'!$V$17,'스테이지별 몬스터 스텟'!N999*'(참고)타워 스텟 가치'!$W$17,'스테이지별 몬스터 스텟'!O999*'(참고)타워 스텟 가치'!$X$17,'스테이지별 몬스터 스텟'!P999*'(참고)타워 스텟 가치'!$Y$17)</f>
        <v>636614.31437500031</v>
      </c>
      <c r="R999">
        <v>1</v>
      </c>
      <c r="S999">
        <f>VLOOKUP($F999,'(참고)타워 스텟 가치'!$B$7:$L$11,S$2,0)+(VLOOKUP($F999,'(참고)타워 스텟 가치'!$B$7:$L$11,S$2,0)*$E999)</f>
        <v>1020.0937500000007</v>
      </c>
      <c r="T999">
        <f>VLOOKUP($F999,'(참고)타워 스텟 가치'!$B$7:$L$11,T$2,0)+(VLOOKUP($F999,'(참고)타워 스텟 가치'!$B$7:$L$11,T$2,0)*$E999)</f>
        <v>1836.1687500000012</v>
      </c>
      <c r="U999">
        <f>VLOOKUP($F999,'(참고)타워 스텟 가치'!$B$7:$L$11,U$2,0)+(VLOOKUP($F999,'(참고)타워 스텟 가치'!$B$7:$L$11,U$2,0)*$E999)</f>
        <v>403000.00000000023</v>
      </c>
      <c r="V999">
        <f>VLOOKUP($F999,'(참고)타워 스텟 가치'!$B$7:$L$11,V$2,0)+(VLOOKUP($F999,'(참고)타워 스텟 가치'!$B$7:$L$11,V$2,0)*$E999)</f>
        <v>12241.125000000007</v>
      </c>
      <c r="W999">
        <f>VLOOKUP($F999,'(참고)타워 스텟 가치'!$B$7:$L$11,W$2,0)+(VLOOKUP($F999,'(참고)타워 스텟 가치'!$B$7:$L$11,W$2,0)*$E999)</f>
        <v>204.01875000000013</v>
      </c>
      <c r="X999">
        <f>VLOOKUP($F999,'(참고)타워 스텟 가치'!$B$7:$L$11,X$2,0)+(VLOOKUP($F999,'(참고)타워 스텟 가치'!$B$7:$L$11,X$2,0)*$E999)</f>
        <v>24.180000000000014</v>
      </c>
      <c r="Y999">
        <f>VLOOKUP($F999,'(참고)타워 스텟 가치'!$B$7:$L$11,Y$2,0)+(VLOOKUP($F999,'(참고)타워 스텟 가치'!$B$7:$L$11,Y$2,0)*$E999)</f>
        <v>0</v>
      </c>
      <c r="Z999">
        <f>VLOOKUP($F999,'(참고)타워 스텟 가치'!$B$7:$L$11,Z$2,0)+(VLOOKUP($F999,'(참고)타워 스텟 가치'!$B$7:$L$11,Z$2,0)*$E999)</f>
        <v>0</v>
      </c>
      <c r="AA999">
        <f>VLOOKUP($F999,'(참고)타워 스텟 가치'!$B$7:$L$11,AA$2,0)+(VLOOKUP($F999,'(참고)타워 스텟 가치'!$B$7:$L$11,AA$2,0)*$E999)</f>
        <v>80.600000000000051</v>
      </c>
      <c r="AB999">
        <f>SUM('스테이지별 몬스터 스텟'!S999*'(참고)타워 스텟 가치'!$Q$17,'스테이지별 몬스터 스텟'!T999*'(참고)타워 스텟 가치'!$R$17,'스테이지별 몬스터 스텟'!U999*'(참고)타워 스텟 가치'!$S$17,'스테이지별 몬스터 스텟'!V999*'(참고)타워 스텟 가치'!$T$17,'스테이지별 몬스터 스텟'!W999*'(참고)타워 스텟 가치'!$U$17,'스테이지별 몬스터 스텟'!X999*'(참고)타워 스텟 가치'!$V$17,'스테이지별 몬스터 스텟'!Y999*'(참고)타워 스텟 가치'!$W$17,'스테이지별 몬스터 스텟'!Z999*'(참고)타워 스텟 가치'!$X$17,'스테이지별 몬스터 스텟'!AA999*'(참고)타워 스텟 가치'!$Y$17)</f>
        <v>634370.10812500038</v>
      </c>
      <c r="AC999">
        <v>2</v>
      </c>
      <c r="AD999">
        <f>VLOOKUP($F999,'(참고)타워 스텟 가치'!$B$12:$L$16,AD$2,0)+(VLOOKUP($F999,'(참고)타워 스텟 가치'!$B$12:$L$16,AD$2,0)*$E999)</f>
        <v>1020.0937500000007</v>
      </c>
      <c r="AE999">
        <f>VLOOKUP($F999,'(참고)타워 스텟 가치'!$B$12:$L$16,AE$2,0)+(VLOOKUP($F999,'(참고)타워 스텟 가치'!$B$12:$L$16,AE$2,0)*$E999)</f>
        <v>1224.1125000000009</v>
      </c>
      <c r="AF999">
        <f>VLOOKUP($F999,'(참고)타워 스텟 가치'!$B$12:$L$16,AF$2,0)+(VLOOKUP($F999,'(참고)타워 스텟 가치'!$B$12:$L$16,AF$2,0)*$E999)</f>
        <v>403000.00000000023</v>
      </c>
      <c r="AG999">
        <f>VLOOKUP($F999,'(참고)타워 스텟 가치'!$B$12:$L$16,AG$2,0)+(VLOOKUP($F999,'(참고)타워 스텟 가치'!$B$12:$L$16,AG$2,0)*$E999)</f>
        <v>6120.5625000000036</v>
      </c>
      <c r="AH999">
        <f>VLOOKUP($F999,'(참고)타워 스텟 가치'!$B$12:$L$16,AH$2,0)+(VLOOKUP($F999,'(참고)타워 스텟 가치'!$B$12:$L$16,AH$2,0)*$E999)</f>
        <v>204.01875000000013</v>
      </c>
      <c r="AI999">
        <f>VLOOKUP($F999,'(참고)타워 스텟 가치'!$B$12:$L$16,AI$2,0)+(VLOOKUP($F999,'(참고)타워 스텟 가치'!$B$12:$L$16,AI$2,0)*$E999)</f>
        <v>24.180000000000014</v>
      </c>
      <c r="AJ999">
        <f>VLOOKUP($F999,'(참고)타워 스텟 가치'!$B$12:$L$16,AJ$2,0)+(VLOOKUP($F999,'(참고)타워 스텟 가치'!$B$12:$L$16,AJ$2,0)*$E999)</f>
        <v>0</v>
      </c>
      <c r="AK999">
        <f>VLOOKUP($F999,'(참고)타워 스텟 가치'!$B$12:$L$16,AK$2,0)+(VLOOKUP($F999,'(참고)타워 스텟 가치'!$B$12:$L$16,AK$2,0)*$E999)</f>
        <v>0</v>
      </c>
      <c r="AL999">
        <f>VLOOKUP($F999,'(참고)타워 스텟 가치'!$B$12:$L$16,AL$2,0)+(VLOOKUP($F999,'(참고)타워 스텟 가치'!$B$12:$L$16,AL$2,0)*$E999)</f>
        <v>161.2000000000001</v>
      </c>
      <c r="AM999">
        <f>SUM('스테이지별 몬스터 스텟'!AD999*'(참고)타워 스텟 가치'!$Q$17,'스테이지별 몬스터 스텟'!AE999*'(참고)타워 스텟 가치'!$R$17,'스테이지별 몬스터 스텟'!AF999*'(참고)타워 스텟 가치'!$S$17,'스테이지별 몬스터 스텟'!AG999*'(참고)타워 스텟 가치'!$T$17,'스테이지별 몬스터 스텟'!AH999*'(참고)타워 스텟 가치'!$U$17,'스테이지별 몬스터 스텟'!AI999*'(참고)타워 스텟 가치'!$V$17,'스테이지별 몬스터 스텟'!AJ999*'(참고)타워 스텟 가치'!$W$17,'스테이지별 몬스터 스텟'!AK999*'(참고)타워 스텟 가치'!$X$17,'스테이지별 몬스터 스텟'!AL999*'(참고)타워 스텟 가치'!$Y$17)</f>
        <v>621372.09875000035</v>
      </c>
      <c r="AN999">
        <v>3</v>
      </c>
    </row>
    <row r="1000" spans="3:40" x14ac:dyDescent="0.3">
      <c r="C1000">
        <v>1</v>
      </c>
      <c r="D1000">
        <f t="shared" si="47"/>
        <v>200</v>
      </c>
      <c r="E1000" s="52">
        <f>VLOOKUP(D1000,'스테이지별 난이도 설정'!B:C,2,0)</f>
        <v>80.000000000000057</v>
      </c>
      <c r="F1000" t="str">
        <f t="shared" si="48"/>
        <v>일반</v>
      </c>
      <c r="G1000">
        <f t="shared" si="46"/>
        <v>6</v>
      </c>
      <c r="H1000">
        <f>VLOOKUP($F1000,'(참고)타워 스텟 가치'!$B$2:$L$6,H$2,0)+(VLOOKUP($F1000,'(참고)타워 스텟 가치'!$B$2:$L$6,H$2,0)*$E1000)</f>
        <v>607.50000000000045</v>
      </c>
      <c r="I1000">
        <f>VLOOKUP($F1000,'(참고)타워 스텟 가치'!$B$2:$L$6,I$2,0)+(VLOOKUP($F1000,'(참고)타워 스텟 가치'!$B$2:$L$6,I$2,0)*$E1000)</f>
        <v>121.50000000000009</v>
      </c>
      <c r="J1000">
        <f>VLOOKUP($F1000,'(참고)타워 스텟 가치'!$B$2:$L$6,J$2,0)+(VLOOKUP($F1000,'(참고)타워 스텟 가치'!$B$2:$L$6,J$2,0)*$E1000)</f>
        <v>405000.00000000029</v>
      </c>
      <c r="K1000">
        <f>VLOOKUP($F1000,'(참고)타워 스텟 가치'!$B$2:$L$6,K$2,0)+(VLOOKUP($F1000,'(참고)타워 스텟 가치'!$B$2:$L$6,K$2,0)*$E1000)</f>
        <v>2430.0000000000018</v>
      </c>
      <c r="L1000">
        <f>VLOOKUP($F1000,'(참고)타워 스텟 가치'!$B$2:$L$6,L$2,0)+(VLOOKUP($F1000,'(참고)타워 스텟 가치'!$B$2:$L$6,L$2,0)*$E1000)</f>
        <v>40.500000000000028</v>
      </c>
      <c r="M1000">
        <f>VLOOKUP($F1000,'(참고)타워 스텟 가치'!$B$2:$L$6,M$2,0)+(VLOOKUP($F1000,'(참고)타워 스텟 가치'!$B$2:$L$6,M$2,0)*$E1000)</f>
        <v>24.300000000000018</v>
      </c>
      <c r="N1000">
        <f>VLOOKUP($F1000,'(참고)타워 스텟 가치'!$B$2:$L$6,N$2,0)+(VLOOKUP($F1000,'(참고)타워 스텟 가치'!$B$2:$L$6,N$2,0)*$E1000)</f>
        <v>0</v>
      </c>
      <c r="O1000">
        <f>VLOOKUP($F1000,'(참고)타워 스텟 가치'!$B$2:$L$6,O$2,0)+(VLOOKUP($F1000,'(참고)타워 스텟 가치'!$B$2:$L$6,O$2,0)*$E1000)</f>
        <v>0</v>
      </c>
      <c r="P1000">
        <f>VLOOKUP($F1000,'(참고)타워 스텟 가치'!$B$2:$L$6,P$2,0)+(VLOOKUP($F1000,'(참고)타워 스텟 가치'!$B$2:$L$6,P$2,0)*$E1000)</f>
        <v>56.700000000000038</v>
      </c>
      <c r="Q1000">
        <f>SUM('스테이지별 몬스터 스텟'!H1000*'(참고)타워 스텟 가치'!$Q$17,'스테이지별 몬스터 스텟'!I1000*'(참고)타워 스텟 가치'!$R$17,'스테이지별 몬스터 스텟'!J1000*'(참고)타워 스텟 가치'!$S$17,'스테이지별 몬스터 스텟'!K1000*'(참고)타워 스텟 가치'!$T$17,'스테이지별 몬스터 스텟'!L1000*'(참고)타워 스텟 가치'!$U$17,'스테이지별 몬스터 스텟'!M1000*'(참고)타워 스텟 가치'!$V$17,'스테이지별 몬스터 스텟'!N1000*'(참고)타워 스텟 가치'!$W$17,'스테이지별 몬스터 스텟'!O1000*'(참고)타워 스텟 가치'!$X$17,'스테이지별 몬스터 스텟'!P1000*'(참고)타워 스텟 가치'!$Y$17)</f>
        <v>613975.95000000054</v>
      </c>
      <c r="R1000">
        <v>1</v>
      </c>
      <c r="S1000">
        <f>VLOOKUP($F1000,'(참고)타워 스텟 가치'!$B$7:$L$11,S$2,0)+(VLOOKUP($F1000,'(참고)타워 스텟 가치'!$B$7:$L$11,S$2,0)*$E1000)</f>
        <v>202.50000000000014</v>
      </c>
      <c r="T1000">
        <f>VLOOKUP($F1000,'(참고)타워 스텟 가치'!$B$7:$L$11,T$2,0)+(VLOOKUP($F1000,'(참고)타워 스텟 가치'!$B$7:$L$11,T$2,0)*$E1000)</f>
        <v>364.50000000000023</v>
      </c>
      <c r="U1000">
        <f>VLOOKUP($F1000,'(참고)타워 스텟 가치'!$B$7:$L$11,U$2,0)+(VLOOKUP($F1000,'(참고)타워 스텟 가치'!$B$7:$L$11,U$2,0)*$E1000)</f>
        <v>405000.00000000029</v>
      </c>
      <c r="V1000">
        <f>VLOOKUP($F1000,'(참고)타워 스텟 가치'!$B$7:$L$11,V$2,0)+(VLOOKUP($F1000,'(참고)타워 스텟 가치'!$B$7:$L$11,V$2,0)*$E1000)</f>
        <v>2430.0000000000018</v>
      </c>
      <c r="W1000">
        <f>VLOOKUP($F1000,'(참고)타워 스텟 가치'!$B$7:$L$11,W$2,0)+(VLOOKUP($F1000,'(참고)타워 스텟 가치'!$B$7:$L$11,W$2,0)*$E1000)</f>
        <v>40.500000000000028</v>
      </c>
      <c r="X1000">
        <f>VLOOKUP($F1000,'(참고)타워 스텟 가치'!$B$7:$L$11,X$2,0)+(VLOOKUP($F1000,'(참고)타워 스텟 가치'!$B$7:$L$11,X$2,0)*$E1000)</f>
        <v>24.300000000000018</v>
      </c>
      <c r="Y1000">
        <f>VLOOKUP($F1000,'(참고)타워 스텟 가치'!$B$7:$L$11,Y$2,0)+(VLOOKUP($F1000,'(참고)타워 스텟 가치'!$B$7:$L$11,Y$2,0)*$E1000)</f>
        <v>0</v>
      </c>
      <c r="Z1000">
        <f>VLOOKUP($F1000,'(참고)타워 스텟 가치'!$B$7:$L$11,Z$2,0)+(VLOOKUP($F1000,'(참고)타워 스텟 가치'!$B$7:$L$11,Z$2,0)*$E1000)</f>
        <v>0</v>
      </c>
      <c r="AA1000">
        <f>VLOOKUP($F1000,'(참고)타워 스텟 가치'!$B$7:$L$11,AA$2,0)+(VLOOKUP($F1000,'(참고)타워 스텟 가치'!$B$7:$L$11,AA$2,0)*$E1000)</f>
        <v>56.700000000000038</v>
      </c>
      <c r="AB1000">
        <f>SUM('스테이지별 몬스터 스텟'!S1000*'(참고)타워 스텟 가치'!$Q$17,'스테이지별 몬스터 스텟'!T1000*'(참고)타워 스텟 가치'!$R$17,'스테이지별 몬스터 스텟'!U1000*'(참고)타워 스텟 가치'!$S$17,'스테이지별 몬스터 스텟'!V1000*'(참고)타워 스텟 가치'!$T$17,'스테이지별 몬스터 스텟'!W1000*'(참고)타워 스텟 가치'!$U$17,'스테이지별 몬스터 스텟'!X1000*'(참고)타워 스텟 가치'!$V$17,'스테이지별 몬스터 스텟'!Y1000*'(참고)타워 스텟 가치'!$W$17,'스테이지별 몬스터 스텟'!Z1000*'(참고)타워 스텟 가치'!$X$17,'스테이지별 몬스터 스텟'!AA1000*'(참고)타워 스텟 가치'!$Y$17)</f>
        <v>613530.45000000054</v>
      </c>
      <c r="AC1000">
        <v>2</v>
      </c>
      <c r="AD1000">
        <f>VLOOKUP($F1000,'(참고)타워 스텟 가치'!$B$12:$L$16,AD$2,0)+(VLOOKUP($F1000,'(참고)타워 스텟 가치'!$B$12:$L$16,AD$2,0)*$E1000)</f>
        <v>202.50000000000014</v>
      </c>
      <c r="AE1000">
        <f>VLOOKUP($F1000,'(참고)타워 스텟 가치'!$B$12:$L$16,AE$2,0)+(VLOOKUP($F1000,'(참고)타워 스텟 가치'!$B$12:$L$16,AE$2,0)*$E1000)</f>
        <v>243.00000000000017</v>
      </c>
      <c r="AF1000">
        <f>VLOOKUP($F1000,'(참고)타워 스텟 가치'!$B$12:$L$16,AF$2,0)+(VLOOKUP($F1000,'(참고)타워 스텟 가치'!$B$12:$L$16,AF$2,0)*$E1000)</f>
        <v>405000.00000000029</v>
      </c>
      <c r="AG1000">
        <f>VLOOKUP($F1000,'(참고)타워 스텟 가치'!$B$12:$L$16,AG$2,0)+(VLOOKUP($F1000,'(참고)타워 스텟 가치'!$B$12:$L$16,AG$2,0)*$E1000)</f>
        <v>1215.0000000000009</v>
      </c>
      <c r="AH1000">
        <f>VLOOKUP($F1000,'(참고)타워 스텟 가치'!$B$12:$L$16,AH$2,0)+(VLOOKUP($F1000,'(참고)타워 스텟 가치'!$B$12:$L$16,AH$2,0)*$E1000)</f>
        <v>40.500000000000028</v>
      </c>
      <c r="AI1000">
        <f>VLOOKUP($F1000,'(참고)타워 스텟 가치'!$B$12:$L$16,AI$2,0)+(VLOOKUP($F1000,'(참고)타워 스텟 가치'!$B$12:$L$16,AI$2,0)*$E1000)</f>
        <v>24.300000000000018</v>
      </c>
      <c r="AJ1000">
        <f>VLOOKUP($F1000,'(참고)타워 스텟 가치'!$B$12:$L$16,AJ$2,0)+(VLOOKUP($F1000,'(참고)타워 스텟 가치'!$B$12:$L$16,AJ$2,0)*$E1000)</f>
        <v>0</v>
      </c>
      <c r="AK1000">
        <f>VLOOKUP($F1000,'(참고)타워 스텟 가치'!$B$12:$L$16,AK$2,0)+(VLOOKUP($F1000,'(참고)타워 스텟 가치'!$B$12:$L$16,AK$2,0)*$E1000)</f>
        <v>0</v>
      </c>
      <c r="AL1000">
        <f>VLOOKUP($F1000,'(참고)타워 스텟 가치'!$B$12:$L$16,AL$2,0)+(VLOOKUP($F1000,'(참고)타워 스텟 가치'!$B$12:$L$16,AL$2,0)*$E1000)</f>
        <v>113.40000000000008</v>
      </c>
      <c r="AM1000">
        <f>SUM('스테이지별 몬스터 스텟'!AD1000*'(참고)타워 스텟 가치'!$Q$17,'스테이지별 몬스터 스텟'!AE1000*'(참고)타워 스텟 가치'!$R$17,'스테이지별 몬스터 스텟'!AF1000*'(참고)타워 스텟 가치'!$S$17,'스테이지별 몬스터 스텟'!AG1000*'(참고)타워 스텟 가치'!$T$17,'스테이지별 몬스터 스텟'!AH1000*'(참고)타워 스텟 가치'!$U$17,'스테이지별 몬스터 스텟'!AI1000*'(참고)타워 스텟 가치'!$V$17,'스테이지별 몬스터 스텟'!AJ1000*'(참고)타워 스텟 가치'!$W$17,'스테이지별 몬스터 스텟'!AK1000*'(참고)타워 스텟 가치'!$X$17,'스테이지별 몬스터 스텟'!AL1000*'(참고)타워 스텟 가치'!$Y$17)</f>
        <v>611031.60000000056</v>
      </c>
      <c r="AN1000">
        <v>3</v>
      </c>
    </row>
    <row r="1001" spans="3:40" x14ac:dyDescent="0.3">
      <c r="C1001">
        <v>2</v>
      </c>
      <c r="D1001">
        <f t="shared" si="47"/>
        <v>200</v>
      </c>
      <c r="E1001" s="52">
        <f>VLOOKUP(D1001,'스테이지별 난이도 설정'!B:C,2,0)</f>
        <v>80.000000000000057</v>
      </c>
      <c r="F1001" t="str">
        <f t="shared" si="48"/>
        <v>레어</v>
      </c>
      <c r="G1001">
        <f t="shared" si="46"/>
        <v>6</v>
      </c>
      <c r="H1001">
        <f>VLOOKUP($F1001,'(참고)타워 스텟 가치'!$B$2:$L$6,H$2,0)+(VLOOKUP($F1001,'(참고)타워 스텟 가치'!$B$2:$L$6,H$2,0)*$E1001)</f>
        <v>911.25000000000068</v>
      </c>
      <c r="I1001">
        <f>VLOOKUP($F1001,'(참고)타워 스텟 가치'!$B$2:$L$6,I$2,0)+(VLOOKUP($F1001,'(참고)타워 스텟 가치'!$B$2:$L$6,I$2,0)*$E1001)</f>
        <v>182.25000000000011</v>
      </c>
      <c r="J1001">
        <f>VLOOKUP($F1001,'(참고)타워 스텟 가치'!$B$2:$L$6,J$2,0)+(VLOOKUP($F1001,'(참고)타워 스텟 가치'!$B$2:$L$6,J$2,0)*$E1001)</f>
        <v>405000.00000000029</v>
      </c>
      <c r="K1001">
        <f>VLOOKUP($F1001,'(참고)타워 스텟 가치'!$B$2:$L$6,K$2,0)+(VLOOKUP($F1001,'(참고)타워 스텟 가치'!$B$2:$L$6,K$2,0)*$E1001)</f>
        <v>3645.0000000000027</v>
      </c>
      <c r="L1001">
        <f>VLOOKUP($F1001,'(참고)타워 스텟 가치'!$B$2:$L$6,L$2,0)+(VLOOKUP($F1001,'(참고)타워 스텟 가치'!$B$2:$L$6,L$2,0)*$E1001)</f>
        <v>60.750000000000043</v>
      </c>
      <c r="M1001">
        <f>VLOOKUP($F1001,'(참고)타워 스텟 가치'!$B$2:$L$6,M$2,0)+(VLOOKUP($F1001,'(참고)타워 스텟 가치'!$B$2:$L$6,M$2,0)*$E1001)</f>
        <v>24.300000000000018</v>
      </c>
      <c r="N1001">
        <f>VLOOKUP($F1001,'(참고)타워 스텟 가치'!$B$2:$L$6,N$2,0)+(VLOOKUP($F1001,'(참고)타워 스텟 가치'!$B$2:$L$6,N$2,0)*$E1001)</f>
        <v>0</v>
      </c>
      <c r="O1001">
        <f>VLOOKUP($F1001,'(참고)타워 스텟 가치'!$B$2:$L$6,O$2,0)+(VLOOKUP($F1001,'(참고)타워 스텟 가치'!$B$2:$L$6,O$2,0)*$E1001)</f>
        <v>0</v>
      </c>
      <c r="P1001">
        <f>VLOOKUP($F1001,'(참고)타워 스텟 가치'!$B$2:$L$6,P$2,0)+(VLOOKUP($F1001,'(참고)타워 스텟 가치'!$B$2:$L$6,P$2,0)*$E1001)</f>
        <v>56.700000000000038</v>
      </c>
      <c r="Q1001">
        <f>SUM('스테이지별 몬스터 스텟'!H1001*'(참고)타워 스텟 가치'!$Q$17,'스테이지별 몬스터 스텟'!I1001*'(참고)타워 스텟 가치'!$R$17,'스테이지별 몬스터 스텟'!J1001*'(참고)타워 스텟 가치'!$S$17,'스테이지별 몬스터 스텟'!K1001*'(참고)타워 스텟 가치'!$T$17,'스테이지별 몬스터 스텟'!L1001*'(참고)타워 스텟 가치'!$U$17,'스테이지별 몬스터 스텟'!M1001*'(참고)타워 스텟 가치'!$V$17,'스테이지별 몬스터 스텟'!N1001*'(참고)타워 스텟 가치'!$W$17,'스테이지별 몬스터 스텟'!O1001*'(참고)타워 스텟 가치'!$X$17,'스테이지별 몬스터 스텟'!P1001*'(참고)타워 스텟 가치'!$Y$17)</f>
        <v>617145.07500000054</v>
      </c>
      <c r="R1001">
        <v>1</v>
      </c>
      <c r="S1001">
        <f>VLOOKUP($F1001,'(참고)타워 스텟 가치'!$B$7:$L$11,S$2,0)+(VLOOKUP($F1001,'(참고)타워 스텟 가치'!$B$7:$L$11,S$2,0)*$E1001)</f>
        <v>303.75000000000023</v>
      </c>
      <c r="T1001">
        <f>VLOOKUP($F1001,'(참고)타워 스텟 가치'!$B$7:$L$11,T$2,0)+(VLOOKUP($F1001,'(참고)타워 스텟 가치'!$B$7:$L$11,T$2,0)*$E1001)</f>
        <v>546.75000000000034</v>
      </c>
      <c r="U1001">
        <f>VLOOKUP($F1001,'(참고)타워 스텟 가치'!$B$7:$L$11,U$2,0)+(VLOOKUP($F1001,'(참고)타워 스텟 가치'!$B$7:$L$11,U$2,0)*$E1001)</f>
        <v>405000.00000000029</v>
      </c>
      <c r="V1001">
        <f>VLOOKUP($F1001,'(참고)타워 스텟 가치'!$B$7:$L$11,V$2,0)+(VLOOKUP($F1001,'(참고)타워 스텟 가치'!$B$7:$L$11,V$2,0)*$E1001)</f>
        <v>3645.0000000000027</v>
      </c>
      <c r="W1001">
        <f>VLOOKUP($F1001,'(참고)타워 스텟 가치'!$B$7:$L$11,W$2,0)+(VLOOKUP($F1001,'(참고)타워 스텟 가치'!$B$7:$L$11,W$2,0)*$E1001)</f>
        <v>60.750000000000043</v>
      </c>
      <c r="X1001">
        <f>VLOOKUP($F1001,'(참고)타워 스텟 가치'!$B$7:$L$11,X$2,0)+(VLOOKUP($F1001,'(참고)타워 스텟 가치'!$B$7:$L$11,X$2,0)*$E1001)</f>
        <v>24.300000000000018</v>
      </c>
      <c r="Y1001">
        <f>VLOOKUP($F1001,'(참고)타워 스텟 가치'!$B$7:$L$11,Y$2,0)+(VLOOKUP($F1001,'(참고)타워 스텟 가치'!$B$7:$L$11,Y$2,0)*$E1001)</f>
        <v>0</v>
      </c>
      <c r="Z1001">
        <f>VLOOKUP($F1001,'(참고)타워 스텟 가치'!$B$7:$L$11,Z$2,0)+(VLOOKUP($F1001,'(참고)타워 스텟 가치'!$B$7:$L$11,Z$2,0)*$E1001)</f>
        <v>0</v>
      </c>
      <c r="AA1001">
        <f>VLOOKUP($F1001,'(참고)타워 스텟 가치'!$B$7:$L$11,AA$2,0)+(VLOOKUP($F1001,'(참고)타워 스텟 가치'!$B$7:$L$11,AA$2,0)*$E1001)</f>
        <v>56.700000000000038</v>
      </c>
      <c r="AB1001">
        <f>SUM('스테이지별 몬스터 스텟'!S1001*'(참고)타워 스텟 가치'!$Q$17,'스테이지별 몬스터 스텟'!T1001*'(참고)타워 스텟 가치'!$R$17,'스테이지별 몬스터 스텟'!U1001*'(참고)타워 스텟 가치'!$S$17,'스테이지별 몬스터 스텟'!V1001*'(참고)타워 스텟 가치'!$T$17,'스테이지별 몬스터 스텟'!W1001*'(참고)타워 스텟 가치'!$U$17,'스테이지별 몬스터 스텟'!X1001*'(참고)타워 스텟 가치'!$V$17,'스테이지별 몬스터 스텟'!Y1001*'(참고)타워 스텟 가치'!$W$17,'스테이지별 몬스터 스텟'!Z1001*'(참고)타워 스텟 가치'!$X$17,'스테이지별 몬스터 스텟'!AA1001*'(참고)타워 스텟 가치'!$Y$17)</f>
        <v>616476.82500000054</v>
      </c>
      <c r="AC1001">
        <v>2</v>
      </c>
      <c r="AD1001">
        <f>VLOOKUP($F1001,'(참고)타워 스텟 가치'!$B$12:$L$16,AD$2,0)+(VLOOKUP($F1001,'(참고)타워 스텟 가치'!$B$12:$L$16,AD$2,0)*$E1001)</f>
        <v>303.75000000000023</v>
      </c>
      <c r="AE1001">
        <f>VLOOKUP($F1001,'(참고)타워 스텟 가치'!$B$12:$L$16,AE$2,0)+(VLOOKUP($F1001,'(참고)타워 스텟 가치'!$B$12:$L$16,AE$2,0)*$E1001)</f>
        <v>364.50000000000023</v>
      </c>
      <c r="AF1001">
        <f>VLOOKUP($F1001,'(참고)타워 스텟 가치'!$B$12:$L$16,AF$2,0)+(VLOOKUP($F1001,'(참고)타워 스텟 가치'!$B$12:$L$16,AF$2,0)*$E1001)</f>
        <v>405000.00000000029</v>
      </c>
      <c r="AG1001">
        <f>VLOOKUP($F1001,'(참고)타워 스텟 가치'!$B$12:$L$16,AG$2,0)+(VLOOKUP($F1001,'(참고)타워 스텟 가치'!$B$12:$L$16,AG$2,0)*$E1001)</f>
        <v>1822.5000000000014</v>
      </c>
      <c r="AH1001">
        <f>VLOOKUP($F1001,'(참고)타워 스텟 가치'!$B$12:$L$16,AH$2,0)+(VLOOKUP($F1001,'(참고)타워 스텟 가치'!$B$12:$L$16,AH$2,0)*$E1001)</f>
        <v>60.750000000000043</v>
      </c>
      <c r="AI1001">
        <f>VLOOKUP($F1001,'(참고)타워 스텟 가치'!$B$12:$L$16,AI$2,0)+(VLOOKUP($F1001,'(참고)타워 스텟 가치'!$B$12:$L$16,AI$2,0)*$E1001)</f>
        <v>24.300000000000018</v>
      </c>
      <c r="AJ1001">
        <f>VLOOKUP($F1001,'(참고)타워 스텟 가치'!$B$12:$L$16,AJ$2,0)+(VLOOKUP($F1001,'(참고)타워 스텟 가치'!$B$12:$L$16,AJ$2,0)*$E1001)</f>
        <v>0</v>
      </c>
      <c r="AK1001">
        <f>VLOOKUP($F1001,'(참고)타워 스텟 가치'!$B$12:$L$16,AK$2,0)+(VLOOKUP($F1001,'(참고)타워 스텟 가치'!$B$12:$L$16,AK$2,0)*$E1001)</f>
        <v>0</v>
      </c>
      <c r="AL1001">
        <f>VLOOKUP($F1001,'(참고)타워 스텟 가치'!$B$12:$L$16,AL$2,0)+(VLOOKUP($F1001,'(참고)타워 스텟 가치'!$B$12:$L$16,AL$2,0)*$E1001)</f>
        <v>113.40000000000008</v>
      </c>
      <c r="AM1001">
        <f>SUM('스테이지별 몬스터 스텟'!AD1001*'(참고)타워 스텟 가치'!$Q$17,'스테이지별 몬스터 스텟'!AE1001*'(참고)타워 스텟 가치'!$R$17,'스테이지별 몬스터 스텟'!AF1001*'(참고)타워 스텟 가치'!$S$17,'스테이지별 몬스터 스텟'!AG1001*'(참고)타워 스텟 가치'!$T$17,'스테이지별 몬스터 스텟'!AH1001*'(참고)타워 스텟 가치'!$U$17,'스테이지별 몬스터 스텟'!AI1001*'(참고)타워 스텟 가치'!$V$17,'스테이지별 몬스터 스텟'!AJ1001*'(참고)타워 스텟 가치'!$W$17,'스테이지별 몬스터 스텟'!AK1001*'(참고)타워 스텟 가치'!$X$17,'스테이지별 몬스터 스텟'!AL1001*'(참고)타워 스텟 가치'!$Y$17)</f>
        <v>612671.85000000056</v>
      </c>
      <c r="AN1001">
        <v>3</v>
      </c>
    </row>
    <row r="1002" spans="3:40" x14ac:dyDescent="0.3">
      <c r="C1002">
        <v>3</v>
      </c>
      <c r="D1002">
        <f t="shared" si="47"/>
        <v>200</v>
      </c>
      <c r="E1002" s="52">
        <f>VLOOKUP(D1002,'스테이지별 난이도 설정'!B:C,2,0)</f>
        <v>80.000000000000057</v>
      </c>
      <c r="F1002" t="str">
        <f t="shared" si="48"/>
        <v>에픽</v>
      </c>
      <c r="G1002">
        <f t="shared" si="46"/>
        <v>6</v>
      </c>
      <c r="H1002">
        <f>VLOOKUP($F1002,'(참고)타워 스텟 가치'!$B$2:$L$6,H$2,0)+(VLOOKUP($F1002,'(참고)타워 스텟 가치'!$B$2:$L$6,H$2,0)*$E1002)</f>
        <v>1366.8750000000009</v>
      </c>
      <c r="I1002">
        <f>VLOOKUP($F1002,'(참고)타워 스텟 가치'!$B$2:$L$6,I$2,0)+(VLOOKUP($F1002,'(참고)타워 스텟 가치'!$B$2:$L$6,I$2,0)*$E1002)</f>
        <v>273.37500000000017</v>
      </c>
      <c r="J1002">
        <f>VLOOKUP($F1002,'(참고)타워 스텟 가치'!$B$2:$L$6,J$2,0)+(VLOOKUP($F1002,'(참고)타워 스텟 가치'!$B$2:$L$6,J$2,0)*$E1002)</f>
        <v>405000.00000000029</v>
      </c>
      <c r="K1002">
        <f>VLOOKUP($F1002,'(참고)타워 스텟 가치'!$B$2:$L$6,K$2,0)+(VLOOKUP($F1002,'(참고)타워 스텟 가치'!$B$2:$L$6,K$2,0)*$E1002)</f>
        <v>5467.5000000000036</v>
      </c>
      <c r="L1002">
        <f>VLOOKUP($F1002,'(참고)타워 스텟 가치'!$B$2:$L$6,L$2,0)+(VLOOKUP($F1002,'(참고)타워 스텟 가치'!$B$2:$L$6,L$2,0)*$E1002)</f>
        <v>91.125000000000057</v>
      </c>
      <c r="M1002">
        <f>VLOOKUP($F1002,'(참고)타워 스텟 가치'!$B$2:$L$6,M$2,0)+(VLOOKUP($F1002,'(참고)타워 스텟 가치'!$B$2:$L$6,M$2,0)*$E1002)</f>
        <v>24.300000000000018</v>
      </c>
      <c r="N1002">
        <f>VLOOKUP($F1002,'(참고)타워 스텟 가치'!$B$2:$L$6,N$2,0)+(VLOOKUP($F1002,'(참고)타워 스텟 가치'!$B$2:$L$6,N$2,0)*$E1002)</f>
        <v>0</v>
      </c>
      <c r="O1002">
        <f>VLOOKUP($F1002,'(참고)타워 스텟 가치'!$B$2:$L$6,O$2,0)+(VLOOKUP($F1002,'(참고)타워 스텟 가치'!$B$2:$L$6,O$2,0)*$E1002)</f>
        <v>0</v>
      </c>
      <c r="P1002">
        <f>VLOOKUP($F1002,'(참고)타워 스텟 가치'!$B$2:$L$6,P$2,0)+(VLOOKUP($F1002,'(참고)타워 스텟 가치'!$B$2:$L$6,P$2,0)*$E1002)</f>
        <v>56.700000000000038</v>
      </c>
      <c r="Q1002">
        <f>SUM('스테이지별 몬스터 스텟'!H1002*'(참고)타워 스텟 가치'!$Q$17,'스테이지별 몬스터 스텟'!I1002*'(참고)타워 스텟 가치'!$R$17,'스테이지별 몬스터 스텟'!J1002*'(참고)타워 스텟 가치'!$S$17,'스테이지별 몬스터 스텟'!K1002*'(참고)타워 스텟 가치'!$T$17,'스테이지별 몬스터 스텟'!L1002*'(참고)타워 스텟 가치'!$U$17,'스테이지별 몬스터 스텟'!M1002*'(참고)타워 스텟 가치'!$V$17,'스테이지별 몬스터 스텟'!N1002*'(참고)타워 스텟 가치'!$W$17,'스테이지별 몬스터 스텟'!O1002*'(참고)타워 스텟 가치'!$X$17,'스테이지별 몬스터 스텟'!P1002*'(참고)타워 스텟 가치'!$Y$17)</f>
        <v>621898.76250000054</v>
      </c>
      <c r="R1002">
        <v>1</v>
      </c>
      <c r="S1002">
        <f>VLOOKUP($F1002,'(참고)타워 스텟 가치'!$B$7:$L$11,S$2,0)+(VLOOKUP($F1002,'(참고)타워 스텟 가치'!$B$7:$L$11,S$2,0)*$E1002)</f>
        <v>455.62500000000034</v>
      </c>
      <c r="T1002">
        <f>VLOOKUP($F1002,'(참고)타워 스텟 가치'!$B$7:$L$11,T$2,0)+(VLOOKUP($F1002,'(참고)타워 스텟 가치'!$B$7:$L$11,T$2,0)*$E1002)</f>
        <v>820.12500000000057</v>
      </c>
      <c r="U1002">
        <f>VLOOKUP($F1002,'(참고)타워 스텟 가치'!$B$7:$L$11,U$2,0)+(VLOOKUP($F1002,'(참고)타워 스텟 가치'!$B$7:$L$11,U$2,0)*$E1002)</f>
        <v>405000.00000000029</v>
      </c>
      <c r="V1002">
        <f>VLOOKUP($F1002,'(참고)타워 스텟 가치'!$B$7:$L$11,V$2,0)+(VLOOKUP($F1002,'(참고)타워 스텟 가치'!$B$7:$L$11,V$2,0)*$E1002)</f>
        <v>5467.5000000000036</v>
      </c>
      <c r="W1002">
        <f>VLOOKUP($F1002,'(참고)타워 스텟 가치'!$B$7:$L$11,W$2,0)+(VLOOKUP($F1002,'(참고)타워 스텟 가치'!$B$7:$L$11,W$2,0)*$E1002)</f>
        <v>91.125000000000057</v>
      </c>
      <c r="X1002">
        <f>VLOOKUP($F1002,'(참고)타워 스텟 가치'!$B$7:$L$11,X$2,0)+(VLOOKUP($F1002,'(참고)타워 스텟 가치'!$B$7:$L$11,X$2,0)*$E1002)</f>
        <v>24.300000000000018</v>
      </c>
      <c r="Y1002">
        <f>VLOOKUP($F1002,'(참고)타워 스텟 가치'!$B$7:$L$11,Y$2,0)+(VLOOKUP($F1002,'(참고)타워 스텟 가치'!$B$7:$L$11,Y$2,0)*$E1002)</f>
        <v>0</v>
      </c>
      <c r="Z1002">
        <f>VLOOKUP($F1002,'(참고)타워 스텟 가치'!$B$7:$L$11,Z$2,0)+(VLOOKUP($F1002,'(참고)타워 스텟 가치'!$B$7:$L$11,Z$2,0)*$E1002)</f>
        <v>0</v>
      </c>
      <c r="AA1002">
        <f>VLOOKUP($F1002,'(참고)타워 스텟 가치'!$B$7:$L$11,AA$2,0)+(VLOOKUP($F1002,'(참고)타워 스텟 가치'!$B$7:$L$11,AA$2,0)*$E1002)</f>
        <v>56.700000000000038</v>
      </c>
      <c r="AB1002">
        <f>SUM('스테이지별 몬스터 스텟'!S1002*'(참고)타워 스텟 가치'!$Q$17,'스테이지별 몬스터 스텟'!T1002*'(참고)타워 스텟 가치'!$R$17,'스테이지별 몬스터 스텟'!U1002*'(참고)타워 스텟 가치'!$S$17,'스테이지별 몬스터 스텟'!V1002*'(참고)타워 스텟 가치'!$T$17,'스테이지별 몬스터 스텟'!W1002*'(참고)타워 스텟 가치'!$U$17,'스테이지별 몬스터 스텟'!X1002*'(참고)타워 스텟 가치'!$V$17,'스테이지별 몬스터 스텟'!Y1002*'(참고)타워 스텟 가치'!$W$17,'스테이지별 몬스터 스텟'!Z1002*'(참고)타워 스텟 가치'!$X$17,'스테이지별 몬스터 스텟'!AA1002*'(참고)타워 스텟 가치'!$Y$17)</f>
        <v>620896.38750000054</v>
      </c>
      <c r="AC1002">
        <v>2</v>
      </c>
      <c r="AD1002">
        <f>VLOOKUP($F1002,'(참고)타워 스텟 가치'!$B$12:$L$16,AD$2,0)+(VLOOKUP($F1002,'(참고)타워 스텟 가치'!$B$12:$L$16,AD$2,0)*$E1002)</f>
        <v>455.62500000000034</v>
      </c>
      <c r="AE1002">
        <f>VLOOKUP($F1002,'(참고)타워 스텟 가치'!$B$12:$L$16,AE$2,0)+(VLOOKUP($F1002,'(참고)타워 스텟 가치'!$B$12:$L$16,AE$2,0)*$E1002)</f>
        <v>546.75000000000034</v>
      </c>
      <c r="AF1002">
        <f>VLOOKUP($F1002,'(참고)타워 스텟 가치'!$B$12:$L$16,AF$2,0)+(VLOOKUP($F1002,'(참고)타워 스텟 가치'!$B$12:$L$16,AF$2,0)*$E1002)</f>
        <v>405000.00000000029</v>
      </c>
      <c r="AG1002">
        <f>VLOOKUP($F1002,'(참고)타워 스텟 가치'!$B$12:$L$16,AG$2,0)+(VLOOKUP($F1002,'(참고)타워 스텟 가치'!$B$12:$L$16,AG$2,0)*$E1002)</f>
        <v>2733.7500000000018</v>
      </c>
      <c r="AH1002">
        <f>VLOOKUP($F1002,'(참고)타워 스텟 가치'!$B$12:$L$16,AH$2,0)+(VLOOKUP($F1002,'(참고)타워 스텟 가치'!$B$12:$L$16,AH$2,0)*$E1002)</f>
        <v>91.125000000000057</v>
      </c>
      <c r="AI1002">
        <f>VLOOKUP($F1002,'(참고)타워 스텟 가치'!$B$12:$L$16,AI$2,0)+(VLOOKUP($F1002,'(참고)타워 스텟 가치'!$B$12:$L$16,AI$2,0)*$E1002)</f>
        <v>24.300000000000018</v>
      </c>
      <c r="AJ1002">
        <f>VLOOKUP($F1002,'(참고)타워 스텟 가치'!$B$12:$L$16,AJ$2,0)+(VLOOKUP($F1002,'(참고)타워 스텟 가치'!$B$12:$L$16,AJ$2,0)*$E1002)</f>
        <v>0</v>
      </c>
      <c r="AK1002">
        <f>VLOOKUP($F1002,'(참고)타워 스텟 가치'!$B$12:$L$16,AK$2,0)+(VLOOKUP($F1002,'(참고)타워 스텟 가치'!$B$12:$L$16,AK$2,0)*$E1002)</f>
        <v>0</v>
      </c>
      <c r="AL1002">
        <f>VLOOKUP($F1002,'(참고)타워 스텟 가치'!$B$12:$L$16,AL$2,0)+(VLOOKUP($F1002,'(참고)타워 스텟 가치'!$B$12:$L$16,AL$2,0)*$E1002)</f>
        <v>113.40000000000008</v>
      </c>
      <c r="AM1002">
        <f>SUM('스테이지별 몬스터 스텟'!AD1002*'(참고)타워 스텟 가치'!$Q$17,'스테이지별 몬스터 스텟'!AE1002*'(참고)타워 스텟 가치'!$R$17,'스테이지별 몬스터 스텟'!AF1002*'(참고)타워 스텟 가치'!$S$17,'스테이지별 몬스터 스텟'!AG1002*'(참고)타워 스텟 가치'!$T$17,'스테이지별 몬스터 스텟'!AH1002*'(참고)타워 스텟 가치'!$U$17,'스테이지별 몬스터 스텟'!AI1002*'(참고)타워 스텟 가치'!$V$17,'스테이지별 몬스터 스텟'!AJ1002*'(참고)타워 스텟 가치'!$W$17,'스테이지별 몬스터 스텟'!AK1002*'(참고)타워 스텟 가치'!$X$17,'스테이지별 몬스터 스텟'!AL1002*'(참고)타워 스텟 가치'!$Y$17)</f>
        <v>615132.22500000056</v>
      </c>
      <c r="AN1002">
        <v>3</v>
      </c>
    </row>
    <row r="1003" spans="3:40" x14ac:dyDescent="0.3">
      <c r="C1003">
        <v>4</v>
      </c>
      <c r="D1003">
        <f t="shared" si="47"/>
        <v>200</v>
      </c>
      <c r="E1003" s="52">
        <f>VLOOKUP(D1003,'스테이지별 난이도 설정'!B:C,2,0)</f>
        <v>80.000000000000057</v>
      </c>
      <c r="F1003" t="str">
        <f t="shared" si="48"/>
        <v>유니크</v>
      </c>
      <c r="G1003">
        <f t="shared" si="46"/>
        <v>6</v>
      </c>
      <c r="H1003">
        <f>VLOOKUP($F1003,'(참고)타워 스텟 가치'!$B$2:$L$6,H$2,0)+(VLOOKUP($F1003,'(참고)타워 스텟 가치'!$B$2:$L$6,H$2,0)*$E1003)</f>
        <v>2050.3125000000014</v>
      </c>
      <c r="I1003">
        <f>VLOOKUP($F1003,'(참고)타워 스텟 가치'!$B$2:$L$6,I$2,0)+(VLOOKUP($F1003,'(참고)타워 스텟 가치'!$B$2:$L$6,I$2,0)*$E1003)</f>
        <v>410.06250000000028</v>
      </c>
      <c r="J1003">
        <f>VLOOKUP($F1003,'(참고)타워 스텟 가치'!$B$2:$L$6,J$2,0)+(VLOOKUP($F1003,'(참고)타워 스텟 가치'!$B$2:$L$6,J$2,0)*$E1003)</f>
        <v>405000.00000000029</v>
      </c>
      <c r="K1003">
        <f>VLOOKUP($F1003,'(참고)타워 스텟 가치'!$B$2:$L$6,K$2,0)+(VLOOKUP($F1003,'(참고)타워 스텟 가치'!$B$2:$L$6,K$2,0)*$E1003)</f>
        <v>8201.2500000000055</v>
      </c>
      <c r="L1003">
        <f>VLOOKUP($F1003,'(참고)타워 스텟 가치'!$B$2:$L$6,L$2,0)+(VLOOKUP($F1003,'(참고)타워 스텟 가치'!$B$2:$L$6,L$2,0)*$E1003)</f>
        <v>136.68750000000009</v>
      </c>
      <c r="M1003">
        <f>VLOOKUP($F1003,'(참고)타워 스텟 가치'!$B$2:$L$6,M$2,0)+(VLOOKUP($F1003,'(참고)타워 스텟 가치'!$B$2:$L$6,M$2,0)*$E1003)</f>
        <v>24.300000000000018</v>
      </c>
      <c r="N1003">
        <f>VLOOKUP($F1003,'(참고)타워 스텟 가치'!$B$2:$L$6,N$2,0)+(VLOOKUP($F1003,'(참고)타워 스텟 가치'!$B$2:$L$6,N$2,0)*$E1003)</f>
        <v>0</v>
      </c>
      <c r="O1003">
        <f>VLOOKUP($F1003,'(참고)타워 스텟 가치'!$B$2:$L$6,O$2,0)+(VLOOKUP($F1003,'(참고)타워 스텟 가치'!$B$2:$L$6,O$2,0)*$E1003)</f>
        <v>0</v>
      </c>
      <c r="P1003">
        <f>VLOOKUP($F1003,'(참고)타워 스텟 가치'!$B$2:$L$6,P$2,0)+(VLOOKUP($F1003,'(참고)타워 스텟 가치'!$B$2:$L$6,P$2,0)*$E1003)</f>
        <v>81.000000000000057</v>
      </c>
      <c r="Q1003">
        <f>SUM('스테이지별 몬스터 스텟'!H1003*'(참고)타워 스텟 가치'!$Q$17,'스테이지별 몬스터 스텟'!I1003*'(참고)타워 스텟 가치'!$R$17,'스테이지별 몬스터 스텟'!J1003*'(참고)타워 스텟 가치'!$S$17,'스테이지별 몬스터 스텟'!K1003*'(참고)타워 스텟 가치'!$T$17,'스테이지별 몬스터 스텟'!L1003*'(참고)타워 스텟 가치'!$U$17,'스테이지별 몬스터 스텟'!M1003*'(참고)타워 스텟 가치'!$V$17,'스테이지별 몬스터 스텟'!N1003*'(참고)타워 스텟 가치'!$W$17,'스테이지별 몬스터 스텟'!O1003*'(참고)타워 스텟 가치'!$X$17,'스테이지별 몬스터 스텟'!P1003*'(참고)타워 스텟 가치'!$Y$17)</f>
        <v>629077.89375000051</v>
      </c>
      <c r="R1003">
        <v>1</v>
      </c>
      <c r="S1003">
        <f>VLOOKUP($F1003,'(참고)타워 스텟 가치'!$B$7:$L$11,S$2,0)+(VLOOKUP($F1003,'(참고)타워 스텟 가치'!$B$7:$L$11,S$2,0)*$E1003)</f>
        <v>683.43750000000045</v>
      </c>
      <c r="T1003">
        <f>VLOOKUP($F1003,'(참고)타워 스텟 가치'!$B$7:$L$11,T$2,0)+(VLOOKUP($F1003,'(참고)타워 스텟 가치'!$B$7:$L$11,T$2,0)*$E1003)</f>
        <v>1230.1875000000009</v>
      </c>
      <c r="U1003">
        <f>VLOOKUP($F1003,'(참고)타워 스텟 가치'!$B$7:$L$11,U$2,0)+(VLOOKUP($F1003,'(참고)타워 스텟 가치'!$B$7:$L$11,U$2,0)*$E1003)</f>
        <v>405000.00000000029</v>
      </c>
      <c r="V1003">
        <f>VLOOKUP($F1003,'(참고)타워 스텟 가치'!$B$7:$L$11,V$2,0)+(VLOOKUP($F1003,'(참고)타워 스텟 가치'!$B$7:$L$11,V$2,0)*$E1003)</f>
        <v>8201.2500000000055</v>
      </c>
      <c r="W1003">
        <f>VLOOKUP($F1003,'(참고)타워 스텟 가치'!$B$7:$L$11,W$2,0)+(VLOOKUP($F1003,'(참고)타워 스텟 가치'!$B$7:$L$11,W$2,0)*$E1003)</f>
        <v>136.68750000000009</v>
      </c>
      <c r="X1003">
        <f>VLOOKUP($F1003,'(참고)타워 스텟 가치'!$B$7:$L$11,X$2,0)+(VLOOKUP($F1003,'(참고)타워 스텟 가치'!$B$7:$L$11,X$2,0)*$E1003)</f>
        <v>24.300000000000018</v>
      </c>
      <c r="Y1003">
        <f>VLOOKUP($F1003,'(참고)타워 스텟 가치'!$B$7:$L$11,Y$2,0)+(VLOOKUP($F1003,'(참고)타워 스텟 가치'!$B$7:$L$11,Y$2,0)*$E1003)</f>
        <v>0</v>
      </c>
      <c r="Z1003">
        <f>VLOOKUP($F1003,'(참고)타워 스텟 가치'!$B$7:$L$11,Z$2,0)+(VLOOKUP($F1003,'(참고)타워 스텟 가치'!$B$7:$L$11,Z$2,0)*$E1003)</f>
        <v>0</v>
      </c>
      <c r="AA1003">
        <f>VLOOKUP($F1003,'(참고)타워 스텟 가치'!$B$7:$L$11,AA$2,0)+(VLOOKUP($F1003,'(참고)타워 스텟 가치'!$B$7:$L$11,AA$2,0)*$E1003)</f>
        <v>81.000000000000057</v>
      </c>
      <c r="AB1003">
        <f>SUM('스테이지별 몬스터 스텟'!S1003*'(참고)타워 스텟 가치'!$Q$17,'스테이지별 몬스터 스텟'!T1003*'(참고)타워 스텟 가치'!$R$17,'스테이지별 몬스터 스텟'!U1003*'(참고)타워 스텟 가치'!$S$17,'스테이지별 몬스터 스텟'!V1003*'(참고)타워 스텟 가치'!$T$17,'스테이지별 몬스터 스텟'!W1003*'(참고)타워 스텟 가치'!$U$17,'스테이지별 몬스터 스텟'!X1003*'(참고)타워 스텟 가치'!$V$17,'스테이지별 몬스터 스텟'!Y1003*'(참고)타워 스텟 가치'!$W$17,'스테이지별 몬스터 스텟'!Z1003*'(참고)타워 스텟 가치'!$X$17,'스테이지별 몬스터 스텟'!AA1003*'(참고)타워 스텟 가치'!$Y$17)</f>
        <v>627574.33125000051</v>
      </c>
      <c r="AC1003">
        <v>2</v>
      </c>
      <c r="AD1003">
        <f>VLOOKUP($F1003,'(참고)타워 스텟 가치'!$B$12:$L$16,AD$2,0)+(VLOOKUP($F1003,'(참고)타워 스텟 가치'!$B$12:$L$16,AD$2,0)*$E1003)</f>
        <v>683.43750000000045</v>
      </c>
      <c r="AE1003">
        <f>VLOOKUP($F1003,'(참고)타워 스텟 가치'!$B$12:$L$16,AE$2,0)+(VLOOKUP($F1003,'(참고)타워 스텟 가치'!$B$12:$L$16,AE$2,0)*$E1003)</f>
        <v>820.12500000000057</v>
      </c>
      <c r="AF1003">
        <f>VLOOKUP($F1003,'(참고)타워 스텟 가치'!$B$12:$L$16,AF$2,0)+(VLOOKUP($F1003,'(참고)타워 스텟 가치'!$B$12:$L$16,AF$2,0)*$E1003)</f>
        <v>405000.00000000029</v>
      </c>
      <c r="AG1003">
        <f>VLOOKUP($F1003,'(참고)타워 스텟 가치'!$B$12:$L$16,AG$2,0)+(VLOOKUP($F1003,'(참고)타워 스텟 가치'!$B$12:$L$16,AG$2,0)*$E1003)</f>
        <v>4100.6250000000027</v>
      </c>
      <c r="AH1003">
        <f>VLOOKUP($F1003,'(참고)타워 스텟 가치'!$B$12:$L$16,AH$2,0)+(VLOOKUP($F1003,'(참고)타워 스텟 가치'!$B$12:$L$16,AH$2,0)*$E1003)</f>
        <v>136.68750000000009</v>
      </c>
      <c r="AI1003">
        <f>VLOOKUP($F1003,'(참고)타워 스텟 가치'!$B$12:$L$16,AI$2,0)+(VLOOKUP($F1003,'(참고)타워 스텟 가치'!$B$12:$L$16,AI$2,0)*$E1003)</f>
        <v>24.300000000000018</v>
      </c>
      <c r="AJ1003">
        <f>VLOOKUP($F1003,'(참고)타워 스텟 가치'!$B$12:$L$16,AJ$2,0)+(VLOOKUP($F1003,'(참고)타워 스텟 가치'!$B$12:$L$16,AJ$2,0)*$E1003)</f>
        <v>0</v>
      </c>
      <c r="AK1003">
        <f>VLOOKUP($F1003,'(참고)타워 스텟 가치'!$B$12:$L$16,AK$2,0)+(VLOOKUP($F1003,'(참고)타워 스텟 가치'!$B$12:$L$16,AK$2,0)*$E1003)</f>
        <v>0</v>
      </c>
      <c r="AL1003">
        <f>VLOOKUP($F1003,'(참고)타워 스텟 가치'!$B$12:$L$16,AL$2,0)+(VLOOKUP($F1003,'(참고)타워 스텟 가치'!$B$12:$L$16,AL$2,0)*$E1003)</f>
        <v>162.00000000000011</v>
      </c>
      <c r="AM1003">
        <f>SUM('스테이지별 몬스터 스텟'!AD1003*'(참고)타워 스텟 가치'!$Q$17,'스테이지별 몬스터 스텟'!AE1003*'(참고)타워 스텟 가치'!$R$17,'스테이지별 몬스터 스텟'!AF1003*'(참고)타워 스텟 가치'!$S$17,'스테이지별 몬스터 스텟'!AG1003*'(참고)타워 스텟 가치'!$T$17,'스테이지별 몬스터 스텟'!AH1003*'(참고)타워 스텟 가치'!$U$17,'스테이지별 몬스터 스텟'!AI1003*'(참고)타워 스텟 가치'!$V$17,'스테이지별 몬스터 스텟'!AJ1003*'(참고)타워 스텟 가치'!$W$17,'스테이지별 몬스터 스텟'!AK1003*'(참고)타워 스텟 가치'!$X$17,'스테이지별 몬스터 스텟'!AL1003*'(참고)타워 스텟 가치'!$Y$17)</f>
        <v>618919.98750000051</v>
      </c>
      <c r="AN1003">
        <v>3</v>
      </c>
    </row>
    <row r="1004" spans="3:40" x14ac:dyDescent="0.3">
      <c r="C1004">
        <v>5</v>
      </c>
      <c r="D1004">
        <f t="shared" si="47"/>
        <v>200</v>
      </c>
      <c r="E1004" s="52">
        <f>VLOOKUP(D1004,'스테이지별 난이도 설정'!B:C,2,0)</f>
        <v>80.000000000000057</v>
      </c>
      <c r="F1004" t="str">
        <f t="shared" si="48"/>
        <v>스페셜</v>
      </c>
      <c r="G1004">
        <f t="shared" si="46"/>
        <v>6</v>
      </c>
      <c r="H1004">
        <f>VLOOKUP($F1004,'(참고)타워 스텟 가치'!$B$2:$L$6,H$2,0)+(VLOOKUP($F1004,'(참고)타워 스텟 가치'!$B$2:$L$6,H$2,0)*$E1004)</f>
        <v>3075.4687500000023</v>
      </c>
      <c r="I1004">
        <f>VLOOKUP($F1004,'(참고)타워 스텟 가치'!$B$2:$L$6,I$2,0)+(VLOOKUP($F1004,'(참고)타워 스텟 가치'!$B$2:$L$6,I$2,0)*$E1004)</f>
        <v>615.09375000000045</v>
      </c>
      <c r="J1004">
        <f>VLOOKUP($F1004,'(참고)타워 스텟 가치'!$B$2:$L$6,J$2,0)+(VLOOKUP($F1004,'(참고)타워 스텟 가치'!$B$2:$L$6,J$2,0)*$E1004)</f>
        <v>405000.00000000029</v>
      </c>
      <c r="K1004">
        <f>VLOOKUP($F1004,'(참고)타워 스텟 가치'!$B$2:$L$6,K$2,0)+(VLOOKUP($F1004,'(참고)타워 스텟 가치'!$B$2:$L$6,K$2,0)*$E1004)</f>
        <v>12301.875000000009</v>
      </c>
      <c r="L1004">
        <f>VLOOKUP($F1004,'(참고)타워 스텟 가치'!$B$2:$L$6,L$2,0)+(VLOOKUP($F1004,'(참고)타워 스텟 가치'!$B$2:$L$6,L$2,0)*$E1004)</f>
        <v>205.03125000000014</v>
      </c>
      <c r="M1004">
        <f>VLOOKUP($F1004,'(참고)타워 스텟 가치'!$B$2:$L$6,M$2,0)+(VLOOKUP($F1004,'(참고)타워 스텟 가치'!$B$2:$L$6,M$2,0)*$E1004)</f>
        <v>24.300000000000018</v>
      </c>
      <c r="N1004">
        <f>VLOOKUP($F1004,'(참고)타워 스텟 가치'!$B$2:$L$6,N$2,0)+(VLOOKUP($F1004,'(참고)타워 스텟 가치'!$B$2:$L$6,N$2,0)*$E1004)</f>
        <v>0</v>
      </c>
      <c r="O1004">
        <f>VLOOKUP($F1004,'(참고)타워 스텟 가치'!$B$2:$L$6,O$2,0)+(VLOOKUP($F1004,'(참고)타워 스텟 가치'!$B$2:$L$6,O$2,0)*$E1004)</f>
        <v>0</v>
      </c>
      <c r="P1004">
        <f>VLOOKUP($F1004,'(참고)타워 스텟 가치'!$B$2:$L$6,P$2,0)+(VLOOKUP($F1004,'(참고)타워 스텟 가치'!$B$2:$L$6,P$2,0)*$E1004)</f>
        <v>81.000000000000057</v>
      </c>
      <c r="Q1004">
        <f>SUM('스테이지별 몬스터 스텟'!H1004*'(참고)타워 스텟 가치'!$Q$17,'스테이지별 몬스터 스텟'!I1004*'(참고)타워 스텟 가치'!$R$17,'스테이지별 몬스터 스텟'!J1004*'(참고)타워 스텟 가치'!$S$17,'스테이지별 몬스터 스텟'!K1004*'(참고)타워 스텟 가치'!$T$17,'스테이지별 몬스터 스텟'!L1004*'(참고)타워 스텟 가치'!$U$17,'스테이지별 몬스터 스텟'!M1004*'(참고)타워 스텟 가치'!$V$17,'스테이지별 몬스터 스텟'!N1004*'(참고)타워 스텟 가치'!$W$17,'스테이지별 몬스터 스텟'!O1004*'(참고)타워 스텟 가치'!$X$17,'스테이지별 몬스터 스텟'!P1004*'(참고)타워 스텟 가치'!$Y$17)</f>
        <v>639773.69062500051</v>
      </c>
      <c r="R1004">
        <v>1</v>
      </c>
      <c r="S1004">
        <f>VLOOKUP($F1004,'(참고)타워 스텟 가치'!$B$7:$L$11,S$2,0)+(VLOOKUP($F1004,'(참고)타워 스텟 가치'!$B$7:$L$11,S$2,0)*$E1004)</f>
        <v>1025.1562500000007</v>
      </c>
      <c r="T1004">
        <f>VLOOKUP($F1004,'(참고)타워 스텟 가치'!$B$7:$L$11,T$2,0)+(VLOOKUP($F1004,'(참고)타워 스텟 가치'!$B$7:$L$11,T$2,0)*$E1004)</f>
        <v>1845.2812500000014</v>
      </c>
      <c r="U1004">
        <f>VLOOKUP($F1004,'(참고)타워 스텟 가치'!$B$7:$L$11,U$2,0)+(VLOOKUP($F1004,'(참고)타워 스텟 가치'!$B$7:$L$11,U$2,0)*$E1004)</f>
        <v>405000.00000000029</v>
      </c>
      <c r="V1004">
        <f>VLOOKUP($F1004,'(참고)타워 스텟 가치'!$B$7:$L$11,V$2,0)+(VLOOKUP($F1004,'(참고)타워 스텟 가치'!$B$7:$L$11,V$2,0)*$E1004)</f>
        <v>12301.875000000009</v>
      </c>
      <c r="W1004">
        <f>VLOOKUP($F1004,'(참고)타워 스텟 가치'!$B$7:$L$11,W$2,0)+(VLOOKUP($F1004,'(참고)타워 스텟 가치'!$B$7:$L$11,W$2,0)*$E1004)</f>
        <v>205.03125000000014</v>
      </c>
      <c r="X1004">
        <f>VLOOKUP($F1004,'(참고)타워 스텟 가치'!$B$7:$L$11,X$2,0)+(VLOOKUP($F1004,'(참고)타워 스텟 가치'!$B$7:$L$11,X$2,0)*$E1004)</f>
        <v>24.300000000000018</v>
      </c>
      <c r="Y1004">
        <f>VLOOKUP($F1004,'(참고)타워 스텟 가치'!$B$7:$L$11,Y$2,0)+(VLOOKUP($F1004,'(참고)타워 스텟 가치'!$B$7:$L$11,Y$2,0)*$E1004)</f>
        <v>0</v>
      </c>
      <c r="Z1004">
        <f>VLOOKUP($F1004,'(참고)타워 스텟 가치'!$B$7:$L$11,Z$2,0)+(VLOOKUP($F1004,'(참고)타워 스텟 가치'!$B$7:$L$11,Z$2,0)*$E1004)</f>
        <v>0</v>
      </c>
      <c r="AA1004">
        <f>VLOOKUP($F1004,'(참고)타워 스텟 가치'!$B$7:$L$11,AA$2,0)+(VLOOKUP($F1004,'(참고)타워 스텟 가치'!$B$7:$L$11,AA$2,0)*$E1004)</f>
        <v>81.000000000000057</v>
      </c>
      <c r="AB1004">
        <f>SUM('스테이지별 몬스터 스텟'!S1004*'(참고)타워 스텟 가치'!$Q$17,'스테이지별 몬스터 스텟'!T1004*'(참고)타워 스텟 가치'!$R$17,'스테이지별 몬스터 스텟'!U1004*'(참고)타워 스텟 가치'!$S$17,'스테이지별 몬스터 스텟'!V1004*'(참고)타워 스텟 가치'!$T$17,'스테이지별 몬스터 스텟'!W1004*'(참고)타워 스텟 가치'!$U$17,'스테이지별 몬스터 스텟'!X1004*'(참고)타워 스텟 가치'!$V$17,'스테이지별 몬스터 스텟'!Y1004*'(참고)타워 스텟 가치'!$W$17,'스테이지별 몬스터 스텟'!Z1004*'(참고)타워 스텟 가치'!$X$17,'스테이지별 몬스터 스텟'!AA1004*'(참고)타워 스텟 가치'!$Y$17)</f>
        <v>637518.34687500051</v>
      </c>
      <c r="AC1004">
        <v>2</v>
      </c>
      <c r="AD1004">
        <f>VLOOKUP($F1004,'(참고)타워 스텟 가치'!$B$12:$L$16,AD$2,0)+(VLOOKUP($F1004,'(참고)타워 스텟 가치'!$B$12:$L$16,AD$2,0)*$E1004)</f>
        <v>1025.1562500000007</v>
      </c>
      <c r="AE1004">
        <f>VLOOKUP($F1004,'(참고)타워 스텟 가치'!$B$12:$L$16,AE$2,0)+(VLOOKUP($F1004,'(참고)타워 스텟 가치'!$B$12:$L$16,AE$2,0)*$E1004)</f>
        <v>1230.1875000000009</v>
      </c>
      <c r="AF1004">
        <f>VLOOKUP($F1004,'(참고)타워 스텟 가치'!$B$12:$L$16,AF$2,0)+(VLOOKUP($F1004,'(참고)타워 스텟 가치'!$B$12:$L$16,AF$2,0)*$E1004)</f>
        <v>405000.00000000029</v>
      </c>
      <c r="AG1004">
        <f>VLOOKUP($F1004,'(참고)타워 스텟 가치'!$B$12:$L$16,AG$2,0)+(VLOOKUP($F1004,'(참고)타워 스텟 가치'!$B$12:$L$16,AG$2,0)*$E1004)</f>
        <v>6150.9375000000045</v>
      </c>
      <c r="AH1004">
        <f>VLOOKUP($F1004,'(참고)타워 스텟 가치'!$B$12:$L$16,AH$2,0)+(VLOOKUP($F1004,'(참고)타워 스텟 가치'!$B$12:$L$16,AH$2,0)*$E1004)</f>
        <v>205.03125000000014</v>
      </c>
      <c r="AI1004">
        <f>VLOOKUP($F1004,'(참고)타워 스텟 가치'!$B$12:$L$16,AI$2,0)+(VLOOKUP($F1004,'(참고)타워 스텟 가치'!$B$12:$L$16,AI$2,0)*$E1004)</f>
        <v>24.300000000000018</v>
      </c>
      <c r="AJ1004">
        <f>VLOOKUP($F1004,'(참고)타워 스텟 가치'!$B$12:$L$16,AJ$2,0)+(VLOOKUP($F1004,'(참고)타워 스텟 가치'!$B$12:$L$16,AJ$2,0)*$E1004)</f>
        <v>0</v>
      </c>
      <c r="AK1004">
        <f>VLOOKUP($F1004,'(참고)타워 스텟 가치'!$B$12:$L$16,AK$2,0)+(VLOOKUP($F1004,'(참고)타워 스텟 가치'!$B$12:$L$16,AK$2,0)*$E1004)</f>
        <v>0</v>
      </c>
      <c r="AL1004">
        <f>VLOOKUP($F1004,'(참고)타워 스텟 가치'!$B$12:$L$16,AL$2,0)+(VLOOKUP($F1004,'(참고)타워 스텟 가치'!$B$12:$L$16,AL$2,0)*$E1004)</f>
        <v>162.00000000000011</v>
      </c>
      <c r="AM1004">
        <f>SUM('스테이지별 몬스터 스텟'!AD1004*'(참고)타워 스텟 가치'!$Q$17,'스테이지별 몬스터 스텟'!AE1004*'(참고)타워 스텟 가치'!$R$17,'스테이지별 몬스터 스텟'!AF1004*'(참고)타워 스텟 가치'!$S$17,'스테이지별 몬스터 스텟'!AG1004*'(참고)타워 스텟 가치'!$T$17,'스테이지별 몬스터 스텟'!AH1004*'(참고)타워 스텟 가치'!$U$17,'스테이지별 몬스터 스텟'!AI1004*'(참고)타워 스텟 가치'!$V$17,'스테이지별 몬스터 스텟'!AJ1004*'(참고)타워 스텟 가치'!$W$17,'스테이지별 몬스터 스텟'!AK1004*'(참고)타워 스텟 가치'!$X$17,'스테이지별 몬스터 스텟'!AL1004*'(참고)타워 스텟 가치'!$Y$17)</f>
        <v>624455.83125000051</v>
      </c>
      <c r="AN1004">
        <v>3</v>
      </c>
    </row>
    <row r="1005" spans="3:40" x14ac:dyDescent="0.3">
      <c r="C1005">
        <v>1</v>
      </c>
      <c r="D1005">
        <f t="shared" si="47"/>
        <v>201</v>
      </c>
      <c r="E1005" s="52">
        <f>VLOOKUP(D1005,'스테이지별 난이도 설정'!B:C,2,0)</f>
        <v>80.400000000000063</v>
      </c>
      <c r="F1005" t="str">
        <f t="shared" si="48"/>
        <v>일반</v>
      </c>
      <c r="G1005">
        <f t="shared" si="46"/>
        <v>6</v>
      </c>
      <c r="H1005">
        <f>VLOOKUP($F1005,'(참고)타워 스텟 가치'!$B$2:$L$6,H$2,0)+(VLOOKUP($F1005,'(참고)타워 스텟 가치'!$B$2:$L$6,H$2,0)*$E1005)</f>
        <v>610.50000000000045</v>
      </c>
      <c r="I1005">
        <f>VLOOKUP($F1005,'(참고)타워 스텟 가치'!$B$2:$L$6,I$2,0)+(VLOOKUP($F1005,'(참고)타워 스텟 가치'!$B$2:$L$6,I$2,0)*$E1005)</f>
        <v>122.10000000000009</v>
      </c>
      <c r="J1005">
        <f>VLOOKUP($F1005,'(참고)타워 스텟 가치'!$B$2:$L$6,J$2,0)+(VLOOKUP($F1005,'(참고)타워 스텟 가치'!$B$2:$L$6,J$2,0)*$E1005)</f>
        <v>407000.00000000029</v>
      </c>
      <c r="K1005">
        <f>VLOOKUP($F1005,'(참고)타워 스텟 가치'!$B$2:$L$6,K$2,0)+(VLOOKUP($F1005,'(참고)타워 스텟 가치'!$B$2:$L$6,K$2,0)*$E1005)</f>
        <v>2442.0000000000018</v>
      </c>
      <c r="L1005">
        <f>VLOOKUP($F1005,'(참고)타워 스텟 가치'!$B$2:$L$6,L$2,0)+(VLOOKUP($F1005,'(참고)타워 스텟 가치'!$B$2:$L$6,L$2,0)*$E1005)</f>
        <v>40.700000000000031</v>
      </c>
      <c r="M1005">
        <f>VLOOKUP($F1005,'(참고)타워 스텟 가치'!$B$2:$L$6,M$2,0)+(VLOOKUP($F1005,'(참고)타워 스텟 가치'!$B$2:$L$6,M$2,0)*$E1005)</f>
        <v>24.420000000000019</v>
      </c>
      <c r="N1005">
        <f>VLOOKUP($F1005,'(참고)타워 스텟 가치'!$B$2:$L$6,N$2,0)+(VLOOKUP($F1005,'(참고)타워 스텟 가치'!$B$2:$L$6,N$2,0)*$E1005)</f>
        <v>0</v>
      </c>
      <c r="O1005">
        <f>VLOOKUP($F1005,'(참고)타워 스텟 가치'!$B$2:$L$6,O$2,0)+(VLOOKUP($F1005,'(참고)타워 스텟 가치'!$B$2:$L$6,O$2,0)*$E1005)</f>
        <v>0</v>
      </c>
      <c r="P1005">
        <f>VLOOKUP($F1005,'(참고)타워 스텟 가치'!$B$2:$L$6,P$2,0)+(VLOOKUP($F1005,'(참고)타워 스텟 가치'!$B$2:$L$6,P$2,0)*$E1005)</f>
        <v>56.98000000000004</v>
      </c>
      <c r="Q1005">
        <f>SUM('스테이지별 몬스터 스텟'!H1005*'(참고)타워 스텟 가치'!$Q$17,'스테이지별 몬스터 스텟'!I1005*'(참고)타워 스텟 가치'!$R$17,'스테이지별 몬스터 스텟'!J1005*'(참고)타워 스텟 가치'!$S$17,'스테이지별 몬스터 스텟'!K1005*'(참고)타워 스텟 가치'!$T$17,'스테이지별 몬스터 스텟'!L1005*'(참고)타워 스텟 가치'!$U$17,'스테이지별 몬스터 스텟'!M1005*'(참고)타워 스텟 가치'!$V$17,'스테이지별 몬스터 스텟'!N1005*'(참고)타워 스텟 가치'!$W$17,'스테이지별 몬스터 스텟'!O1005*'(참고)타워 스텟 가치'!$X$17,'스테이지별 몬스터 스텟'!P1005*'(참고)타워 스텟 가치'!$Y$17)</f>
        <v>617007.93000000052</v>
      </c>
      <c r="R1005">
        <v>1</v>
      </c>
      <c r="S1005">
        <f>VLOOKUP($F1005,'(참고)타워 스텟 가치'!$B$7:$L$11,S$2,0)+(VLOOKUP($F1005,'(참고)타워 스텟 가치'!$B$7:$L$11,S$2,0)*$E1005)</f>
        <v>203.50000000000017</v>
      </c>
      <c r="T1005">
        <f>VLOOKUP($F1005,'(참고)타워 스텟 가치'!$B$7:$L$11,T$2,0)+(VLOOKUP($F1005,'(참고)타워 스텟 가치'!$B$7:$L$11,T$2,0)*$E1005)</f>
        <v>366.3000000000003</v>
      </c>
      <c r="U1005">
        <f>VLOOKUP($F1005,'(참고)타워 스텟 가치'!$B$7:$L$11,U$2,0)+(VLOOKUP($F1005,'(참고)타워 스텟 가치'!$B$7:$L$11,U$2,0)*$E1005)</f>
        <v>407000.00000000029</v>
      </c>
      <c r="V1005">
        <f>VLOOKUP($F1005,'(참고)타워 스텟 가치'!$B$7:$L$11,V$2,0)+(VLOOKUP($F1005,'(참고)타워 스텟 가치'!$B$7:$L$11,V$2,0)*$E1005)</f>
        <v>2442.0000000000018</v>
      </c>
      <c r="W1005">
        <f>VLOOKUP($F1005,'(참고)타워 스텟 가치'!$B$7:$L$11,W$2,0)+(VLOOKUP($F1005,'(참고)타워 스텟 가치'!$B$7:$L$11,W$2,0)*$E1005)</f>
        <v>40.700000000000031</v>
      </c>
      <c r="X1005">
        <f>VLOOKUP($F1005,'(참고)타워 스텟 가치'!$B$7:$L$11,X$2,0)+(VLOOKUP($F1005,'(참고)타워 스텟 가치'!$B$7:$L$11,X$2,0)*$E1005)</f>
        <v>24.420000000000019</v>
      </c>
      <c r="Y1005">
        <f>VLOOKUP($F1005,'(참고)타워 스텟 가치'!$B$7:$L$11,Y$2,0)+(VLOOKUP($F1005,'(참고)타워 스텟 가치'!$B$7:$L$11,Y$2,0)*$E1005)</f>
        <v>0</v>
      </c>
      <c r="Z1005">
        <f>VLOOKUP($F1005,'(참고)타워 스텟 가치'!$B$7:$L$11,Z$2,0)+(VLOOKUP($F1005,'(참고)타워 스텟 가치'!$B$7:$L$11,Z$2,0)*$E1005)</f>
        <v>0</v>
      </c>
      <c r="AA1005">
        <f>VLOOKUP($F1005,'(참고)타워 스텟 가치'!$B$7:$L$11,AA$2,0)+(VLOOKUP($F1005,'(참고)타워 스텟 가치'!$B$7:$L$11,AA$2,0)*$E1005)</f>
        <v>56.98000000000004</v>
      </c>
      <c r="AB1005">
        <f>SUM('스테이지별 몬스터 스텟'!S1005*'(참고)타워 스텟 가치'!$Q$17,'스테이지별 몬스터 스텟'!T1005*'(참고)타워 스텟 가치'!$R$17,'스테이지별 몬스터 스텟'!U1005*'(참고)타워 스텟 가치'!$S$17,'스테이지별 몬스터 스텟'!V1005*'(참고)타워 스텟 가치'!$T$17,'스테이지별 몬스터 스텟'!W1005*'(참고)타워 스텟 가치'!$U$17,'스테이지별 몬스터 스텟'!X1005*'(참고)타워 스텟 가치'!$V$17,'스테이지별 몬스터 스텟'!Y1005*'(참고)타워 스텟 가치'!$W$17,'스테이지별 몬스터 스텟'!Z1005*'(참고)타워 스텟 가치'!$X$17,'스테이지별 몬스터 스텟'!AA1005*'(참고)타워 스텟 가치'!$Y$17)</f>
        <v>616560.23000000045</v>
      </c>
      <c r="AC1005">
        <v>2</v>
      </c>
      <c r="AD1005">
        <f>VLOOKUP($F1005,'(참고)타워 스텟 가치'!$B$12:$L$16,AD$2,0)+(VLOOKUP($F1005,'(참고)타워 스텟 가치'!$B$12:$L$16,AD$2,0)*$E1005)</f>
        <v>203.50000000000017</v>
      </c>
      <c r="AE1005">
        <f>VLOOKUP($F1005,'(참고)타워 스텟 가치'!$B$12:$L$16,AE$2,0)+(VLOOKUP($F1005,'(참고)타워 스텟 가치'!$B$12:$L$16,AE$2,0)*$E1005)</f>
        <v>244.20000000000019</v>
      </c>
      <c r="AF1005">
        <f>VLOOKUP($F1005,'(참고)타워 스텟 가치'!$B$12:$L$16,AF$2,0)+(VLOOKUP($F1005,'(참고)타워 스텟 가치'!$B$12:$L$16,AF$2,0)*$E1005)</f>
        <v>407000.00000000029</v>
      </c>
      <c r="AG1005">
        <f>VLOOKUP($F1005,'(참고)타워 스텟 가치'!$B$12:$L$16,AG$2,0)+(VLOOKUP($F1005,'(참고)타워 스텟 가치'!$B$12:$L$16,AG$2,0)*$E1005)</f>
        <v>1221.0000000000009</v>
      </c>
      <c r="AH1005">
        <f>VLOOKUP($F1005,'(참고)타워 스텟 가치'!$B$12:$L$16,AH$2,0)+(VLOOKUP($F1005,'(참고)타워 스텟 가치'!$B$12:$L$16,AH$2,0)*$E1005)</f>
        <v>40.700000000000031</v>
      </c>
      <c r="AI1005">
        <f>VLOOKUP($F1005,'(참고)타워 스텟 가치'!$B$12:$L$16,AI$2,0)+(VLOOKUP($F1005,'(참고)타워 스텟 가치'!$B$12:$L$16,AI$2,0)*$E1005)</f>
        <v>24.420000000000019</v>
      </c>
      <c r="AJ1005">
        <f>VLOOKUP($F1005,'(참고)타워 스텟 가치'!$B$12:$L$16,AJ$2,0)+(VLOOKUP($F1005,'(참고)타워 스텟 가치'!$B$12:$L$16,AJ$2,0)*$E1005)</f>
        <v>0</v>
      </c>
      <c r="AK1005">
        <f>VLOOKUP($F1005,'(참고)타워 스텟 가치'!$B$12:$L$16,AK$2,0)+(VLOOKUP($F1005,'(참고)타워 스텟 가치'!$B$12:$L$16,AK$2,0)*$E1005)</f>
        <v>0</v>
      </c>
      <c r="AL1005">
        <f>VLOOKUP($F1005,'(참고)타워 스텟 가치'!$B$12:$L$16,AL$2,0)+(VLOOKUP($F1005,'(참고)타워 스텟 가치'!$B$12:$L$16,AL$2,0)*$E1005)</f>
        <v>113.96000000000008</v>
      </c>
      <c r="AM1005">
        <f>SUM('스테이지별 몬스터 스텟'!AD1005*'(참고)타워 스텟 가치'!$Q$17,'스테이지별 몬스터 스텟'!AE1005*'(참고)타워 스텟 가치'!$R$17,'스테이지별 몬스터 스텟'!AF1005*'(참고)타워 스텟 가치'!$S$17,'스테이지별 몬스터 스텟'!AG1005*'(참고)타워 스텟 가치'!$T$17,'스테이지별 몬스터 스텟'!AH1005*'(참고)타워 스텟 가치'!$U$17,'스테이지별 몬스터 스텟'!AI1005*'(참고)타워 스텟 가치'!$V$17,'스테이지별 몬스터 스텟'!AJ1005*'(참고)타워 스텟 가치'!$W$17,'스테이지별 몬스터 스텟'!AK1005*'(참고)타워 스텟 가치'!$X$17,'스테이지별 몬스터 스텟'!AL1005*'(참고)타워 스텟 가치'!$Y$17)</f>
        <v>614049.04000000062</v>
      </c>
      <c r="AN1005">
        <v>3</v>
      </c>
    </row>
    <row r="1006" spans="3:40" x14ac:dyDescent="0.3">
      <c r="C1006">
        <v>2</v>
      </c>
      <c r="D1006">
        <f t="shared" si="47"/>
        <v>201</v>
      </c>
      <c r="E1006" s="52">
        <f>VLOOKUP(D1006,'스테이지별 난이도 설정'!B:C,2,0)</f>
        <v>80.400000000000063</v>
      </c>
      <c r="F1006" t="str">
        <f t="shared" si="48"/>
        <v>레어</v>
      </c>
      <c r="G1006">
        <f t="shared" si="46"/>
        <v>6</v>
      </c>
      <c r="H1006">
        <f>VLOOKUP($F1006,'(참고)타워 스텟 가치'!$B$2:$L$6,H$2,0)+(VLOOKUP($F1006,'(참고)타워 스텟 가치'!$B$2:$L$6,H$2,0)*$E1006)</f>
        <v>915.75000000000068</v>
      </c>
      <c r="I1006">
        <f>VLOOKUP($F1006,'(참고)타워 스텟 가치'!$B$2:$L$6,I$2,0)+(VLOOKUP($F1006,'(참고)타워 스텟 가치'!$B$2:$L$6,I$2,0)*$E1006)</f>
        <v>183.15000000000015</v>
      </c>
      <c r="J1006">
        <f>VLOOKUP($F1006,'(참고)타워 스텟 가치'!$B$2:$L$6,J$2,0)+(VLOOKUP($F1006,'(참고)타워 스텟 가치'!$B$2:$L$6,J$2,0)*$E1006)</f>
        <v>407000.00000000029</v>
      </c>
      <c r="K1006">
        <f>VLOOKUP($F1006,'(참고)타워 스텟 가치'!$B$2:$L$6,K$2,0)+(VLOOKUP($F1006,'(참고)타워 스텟 가치'!$B$2:$L$6,K$2,0)*$E1006)</f>
        <v>3663.0000000000027</v>
      </c>
      <c r="L1006">
        <f>VLOOKUP($F1006,'(참고)타워 스텟 가치'!$B$2:$L$6,L$2,0)+(VLOOKUP($F1006,'(참고)타워 스텟 가치'!$B$2:$L$6,L$2,0)*$E1006)</f>
        <v>61.050000000000047</v>
      </c>
      <c r="M1006">
        <f>VLOOKUP($F1006,'(참고)타워 스텟 가치'!$B$2:$L$6,M$2,0)+(VLOOKUP($F1006,'(참고)타워 스텟 가치'!$B$2:$L$6,M$2,0)*$E1006)</f>
        <v>24.420000000000019</v>
      </c>
      <c r="N1006">
        <f>VLOOKUP($F1006,'(참고)타워 스텟 가치'!$B$2:$L$6,N$2,0)+(VLOOKUP($F1006,'(참고)타워 스텟 가치'!$B$2:$L$6,N$2,0)*$E1006)</f>
        <v>0</v>
      </c>
      <c r="O1006">
        <f>VLOOKUP($F1006,'(참고)타워 스텟 가치'!$B$2:$L$6,O$2,0)+(VLOOKUP($F1006,'(참고)타워 스텟 가치'!$B$2:$L$6,O$2,0)*$E1006)</f>
        <v>0</v>
      </c>
      <c r="P1006">
        <f>VLOOKUP($F1006,'(참고)타워 스텟 가치'!$B$2:$L$6,P$2,0)+(VLOOKUP($F1006,'(참고)타워 스텟 가치'!$B$2:$L$6,P$2,0)*$E1006)</f>
        <v>56.98000000000004</v>
      </c>
      <c r="Q1006">
        <f>SUM('스테이지별 몬스터 스텟'!H1006*'(참고)타워 스텟 가치'!$Q$17,'스테이지별 몬스터 스텟'!I1006*'(참고)타워 스텟 가치'!$R$17,'스테이지별 몬스터 스텟'!J1006*'(참고)타워 스텟 가치'!$S$17,'스테이지별 몬스터 스텟'!K1006*'(참고)타워 스텟 가치'!$T$17,'스테이지별 몬스터 스텟'!L1006*'(참고)타워 스텟 가치'!$U$17,'스테이지별 몬스터 스텟'!M1006*'(참고)타워 스텟 가치'!$V$17,'스테이지별 몬스터 스텟'!N1006*'(참고)타워 스텟 가치'!$W$17,'스테이지별 몬스터 스텟'!O1006*'(참고)타워 스텟 가치'!$X$17,'스테이지별 몬스터 스텟'!P1006*'(참고)타워 스텟 가치'!$Y$17)</f>
        <v>620192.70500000042</v>
      </c>
      <c r="R1006">
        <v>1</v>
      </c>
      <c r="S1006">
        <f>VLOOKUP($F1006,'(참고)타워 스텟 가치'!$B$7:$L$11,S$2,0)+(VLOOKUP($F1006,'(참고)타워 스텟 가치'!$B$7:$L$11,S$2,0)*$E1006)</f>
        <v>305.25000000000023</v>
      </c>
      <c r="T1006">
        <f>VLOOKUP($F1006,'(참고)타워 스텟 가치'!$B$7:$L$11,T$2,0)+(VLOOKUP($F1006,'(참고)타워 스텟 가치'!$B$7:$L$11,T$2,0)*$E1006)</f>
        <v>549.45000000000039</v>
      </c>
      <c r="U1006">
        <f>VLOOKUP($F1006,'(참고)타워 스텟 가치'!$B$7:$L$11,U$2,0)+(VLOOKUP($F1006,'(참고)타워 스텟 가치'!$B$7:$L$11,U$2,0)*$E1006)</f>
        <v>407000.00000000029</v>
      </c>
      <c r="V1006">
        <f>VLOOKUP($F1006,'(참고)타워 스텟 가치'!$B$7:$L$11,V$2,0)+(VLOOKUP($F1006,'(참고)타워 스텟 가치'!$B$7:$L$11,V$2,0)*$E1006)</f>
        <v>3663.0000000000027</v>
      </c>
      <c r="W1006">
        <f>VLOOKUP($F1006,'(참고)타워 스텟 가치'!$B$7:$L$11,W$2,0)+(VLOOKUP($F1006,'(참고)타워 스텟 가치'!$B$7:$L$11,W$2,0)*$E1006)</f>
        <v>61.050000000000047</v>
      </c>
      <c r="X1006">
        <f>VLOOKUP($F1006,'(참고)타워 스텟 가치'!$B$7:$L$11,X$2,0)+(VLOOKUP($F1006,'(참고)타워 스텟 가치'!$B$7:$L$11,X$2,0)*$E1006)</f>
        <v>24.420000000000019</v>
      </c>
      <c r="Y1006">
        <f>VLOOKUP($F1006,'(참고)타워 스텟 가치'!$B$7:$L$11,Y$2,0)+(VLOOKUP($F1006,'(참고)타워 스텟 가치'!$B$7:$L$11,Y$2,0)*$E1006)</f>
        <v>0</v>
      </c>
      <c r="Z1006">
        <f>VLOOKUP($F1006,'(참고)타워 스텟 가치'!$B$7:$L$11,Z$2,0)+(VLOOKUP($F1006,'(참고)타워 스텟 가치'!$B$7:$L$11,Z$2,0)*$E1006)</f>
        <v>0</v>
      </c>
      <c r="AA1006">
        <f>VLOOKUP($F1006,'(참고)타워 스텟 가치'!$B$7:$L$11,AA$2,0)+(VLOOKUP($F1006,'(참고)타워 스텟 가치'!$B$7:$L$11,AA$2,0)*$E1006)</f>
        <v>56.98000000000004</v>
      </c>
      <c r="AB1006">
        <f>SUM('스테이지별 몬스터 스텟'!S1006*'(참고)타워 스텟 가치'!$Q$17,'스테이지별 몬스터 스텟'!T1006*'(참고)타워 스텟 가치'!$R$17,'스테이지별 몬스터 스텟'!U1006*'(참고)타워 스텟 가치'!$S$17,'스테이지별 몬스터 스텟'!V1006*'(참고)타워 스텟 가치'!$T$17,'스테이지별 몬스터 스텟'!W1006*'(참고)타워 스텟 가치'!$U$17,'스테이지별 몬스터 스텟'!X1006*'(참고)타워 스텟 가치'!$V$17,'스테이지별 몬스터 스텟'!Y1006*'(참고)타워 스텟 가치'!$W$17,'스테이지별 몬스터 스텟'!Z1006*'(참고)타워 스텟 가치'!$X$17,'스테이지별 몬스터 스텟'!AA1006*'(참고)타워 스텟 가치'!$Y$17)</f>
        <v>619521.15500000049</v>
      </c>
      <c r="AC1006">
        <v>2</v>
      </c>
      <c r="AD1006">
        <f>VLOOKUP($F1006,'(참고)타워 스텟 가치'!$B$12:$L$16,AD$2,0)+(VLOOKUP($F1006,'(참고)타워 스텟 가치'!$B$12:$L$16,AD$2,0)*$E1006)</f>
        <v>305.25000000000023</v>
      </c>
      <c r="AE1006">
        <f>VLOOKUP($F1006,'(참고)타워 스텟 가치'!$B$12:$L$16,AE$2,0)+(VLOOKUP($F1006,'(참고)타워 스텟 가치'!$B$12:$L$16,AE$2,0)*$E1006)</f>
        <v>366.3000000000003</v>
      </c>
      <c r="AF1006">
        <f>VLOOKUP($F1006,'(참고)타워 스텟 가치'!$B$12:$L$16,AF$2,0)+(VLOOKUP($F1006,'(참고)타워 스텟 가치'!$B$12:$L$16,AF$2,0)*$E1006)</f>
        <v>407000.00000000029</v>
      </c>
      <c r="AG1006">
        <f>VLOOKUP($F1006,'(참고)타워 스텟 가치'!$B$12:$L$16,AG$2,0)+(VLOOKUP($F1006,'(참고)타워 스텟 가치'!$B$12:$L$16,AG$2,0)*$E1006)</f>
        <v>1831.5000000000014</v>
      </c>
      <c r="AH1006">
        <f>VLOOKUP($F1006,'(참고)타워 스텟 가치'!$B$12:$L$16,AH$2,0)+(VLOOKUP($F1006,'(참고)타워 스텟 가치'!$B$12:$L$16,AH$2,0)*$E1006)</f>
        <v>61.050000000000047</v>
      </c>
      <c r="AI1006">
        <f>VLOOKUP($F1006,'(참고)타워 스텟 가치'!$B$12:$L$16,AI$2,0)+(VLOOKUP($F1006,'(참고)타워 스텟 가치'!$B$12:$L$16,AI$2,0)*$E1006)</f>
        <v>24.420000000000019</v>
      </c>
      <c r="AJ1006">
        <f>VLOOKUP($F1006,'(참고)타워 스텟 가치'!$B$12:$L$16,AJ$2,0)+(VLOOKUP($F1006,'(참고)타워 스텟 가치'!$B$12:$L$16,AJ$2,0)*$E1006)</f>
        <v>0</v>
      </c>
      <c r="AK1006">
        <f>VLOOKUP($F1006,'(참고)타워 스텟 가치'!$B$12:$L$16,AK$2,0)+(VLOOKUP($F1006,'(참고)타워 스텟 가치'!$B$12:$L$16,AK$2,0)*$E1006)</f>
        <v>0</v>
      </c>
      <c r="AL1006">
        <f>VLOOKUP($F1006,'(참고)타워 스텟 가치'!$B$12:$L$16,AL$2,0)+(VLOOKUP($F1006,'(참고)타워 스텟 가치'!$B$12:$L$16,AL$2,0)*$E1006)</f>
        <v>113.96000000000008</v>
      </c>
      <c r="AM1006">
        <f>SUM('스테이지별 몬스터 스텟'!AD1006*'(참고)타워 스텟 가치'!$Q$17,'스테이지별 몬스터 스텟'!AE1006*'(참고)타워 스텟 가치'!$R$17,'스테이지별 몬스터 스텟'!AF1006*'(참고)타워 스텟 가치'!$S$17,'스테이지별 몬스터 스텟'!AG1006*'(참고)타워 스텟 가치'!$T$17,'스테이지별 몬스터 스텟'!AH1006*'(참고)타워 스텟 가치'!$U$17,'스테이지별 몬스터 스텟'!AI1006*'(참고)타워 스텟 가치'!$V$17,'스테이지별 몬스터 스텟'!AJ1006*'(참고)타워 스텟 가치'!$W$17,'스테이지별 몬스터 스텟'!AK1006*'(참고)타워 스텟 가치'!$X$17,'스테이지별 몬스터 스텟'!AL1006*'(참고)타워 스텟 가치'!$Y$17)</f>
        <v>615697.39000000048</v>
      </c>
      <c r="AN1006">
        <v>3</v>
      </c>
    </row>
    <row r="1007" spans="3:40" x14ac:dyDescent="0.3">
      <c r="C1007">
        <v>3</v>
      </c>
      <c r="D1007">
        <f t="shared" si="47"/>
        <v>201</v>
      </c>
      <c r="E1007" s="52">
        <f>VLOOKUP(D1007,'스테이지별 난이도 설정'!B:C,2,0)</f>
        <v>80.400000000000063</v>
      </c>
      <c r="F1007" t="str">
        <f t="shared" si="48"/>
        <v>에픽</v>
      </c>
      <c r="G1007">
        <f t="shared" si="46"/>
        <v>6</v>
      </c>
      <c r="H1007">
        <f>VLOOKUP($F1007,'(참고)타워 스텟 가치'!$B$2:$L$6,H$2,0)+(VLOOKUP($F1007,'(참고)타워 스텟 가치'!$B$2:$L$6,H$2,0)*$E1007)</f>
        <v>1373.6250000000011</v>
      </c>
      <c r="I1007">
        <f>VLOOKUP($F1007,'(참고)타워 스텟 가치'!$B$2:$L$6,I$2,0)+(VLOOKUP($F1007,'(참고)타워 스텟 가치'!$B$2:$L$6,I$2,0)*$E1007)</f>
        <v>274.72500000000019</v>
      </c>
      <c r="J1007">
        <f>VLOOKUP($F1007,'(참고)타워 스텟 가치'!$B$2:$L$6,J$2,0)+(VLOOKUP($F1007,'(참고)타워 스텟 가치'!$B$2:$L$6,J$2,0)*$E1007)</f>
        <v>407000.00000000029</v>
      </c>
      <c r="K1007">
        <f>VLOOKUP($F1007,'(참고)타워 스텟 가치'!$B$2:$L$6,K$2,0)+(VLOOKUP($F1007,'(참고)타워 스텟 가치'!$B$2:$L$6,K$2,0)*$E1007)</f>
        <v>5494.5000000000045</v>
      </c>
      <c r="L1007">
        <f>VLOOKUP($F1007,'(참고)타워 스텟 가치'!$B$2:$L$6,L$2,0)+(VLOOKUP($F1007,'(참고)타워 스텟 가치'!$B$2:$L$6,L$2,0)*$E1007)</f>
        <v>91.575000000000074</v>
      </c>
      <c r="M1007">
        <f>VLOOKUP($F1007,'(참고)타워 스텟 가치'!$B$2:$L$6,M$2,0)+(VLOOKUP($F1007,'(참고)타워 스텟 가치'!$B$2:$L$6,M$2,0)*$E1007)</f>
        <v>24.420000000000019</v>
      </c>
      <c r="N1007">
        <f>VLOOKUP($F1007,'(참고)타워 스텟 가치'!$B$2:$L$6,N$2,0)+(VLOOKUP($F1007,'(참고)타워 스텟 가치'!$B$2:$L$6,N$2,0)*$E1007)</f>
        <v>0</v>
      </c>
      <c r="O1007">
        <f>VLOOKUP($F1007,'(참고)타워 스텟 가치'!$B$2:$L$6,O$2,0)+(VLOOKUP($F1007,'(참고)타워 스텟 가치'!$B$2:$L$6,O$2,0)*$E1007)</f>
        <v>0</v>
      </c>
      <c r="P1007">
        <f>VLOOKUP($F1007,'(참고)타워 스텟 가치'!$B$2:$L$6,P$2,0)+(VLOOKUP($F1007,'(참고)타워 스텟 가치'!$B$2:$L$6,P$2,0)*$E1007)</f>
        <v>56.98000000000004</v>
      </c>
      <c r="Q1007">
        <f>SUM('스테이지별 몬스터 스텟'!H1007*'(참고)타워 스텟 가치'!$Q$17,'스테이지별 몬스터 스텟'!I1007*'(참고)타워 스텟 가치'!$R$17,'스테이지별 몬스터 스텟'!J1007*'(참고)타워 스텟 가치'!$S$17,'스테이지별 몬스터 스텟'!K1007*'(참고)타워 스텟 가치'!$T$17,'스테이지별 몬스터 스텟'!L1007*'(참고)타워 스텟 가치'!$U$17,'스테이지별 몬스터 스텟'!M1007*'(참고)타워 스텟 가치'!$V$17,'스테이지별 몬스터 스텟'!N1007*'(참고)타워 스텟 가치'!$W$17,'스테이지별 몬스터 스텟'!O1007*'(참고)타워 스텟 가치'!$X$17,'스테이지별 몬스터 스텟'!P1007*'(참고)타워 스텟 가치'!$Y$17)</f>
        <v>624969.86750000052</v>
      </c>
      <c r="R1007">
        <v>1</v>
      </c>
      <c r="S1007">
        <f>VLOOKUP($F1007,'(참고)타워 스텟 가치'!$B$7:$L$11,S$2,0)+(VLOOKUP($F1007,'(참고)타워 스텟 가치'!$B$7:$L$11,S$2,0)*$E1007)</f>
        <v>457.87500000000034</v>
      </c>
      <c r="T1007">
        <f>VLOOKUP($F1007,'(참고)타워 스텟 가치'!$B$7:$L$11,T$2,0)+(VLOOKUP($F1007,'(참고)타워 스텟 가치'!$B$7:$L$11,T$2,0)*$E1007)</f>
        <v>824.17500000000064</v>
      </c>
      <c r="U1007">
        <f>VLOOKUP($F1007,'(참고)타워 스텟 가치'!$B$7:$L$11,U$2,0)+(VLOOKUP($F1007,'(참고)타워 스텟 가치'!$B$7:$L$11,U$2,0)*$E1007)</f>
        <v>407000.00000000029</v>
      </c>
      <c r="V1007">
        <f>VLOOKUP($F1007,'(참고)타워 스텟 가치'!$B$7:$L$11,V$2,0)+(VLOOKUP($F1007,'(참고)타워 스텟 가치'!$B$7:$L$11,V$2,0)*$E1007)</f>
        <v>5494.5000000000045</v>
      </c>
      <c r="W1007">
        <f>VLOOKUP($F1007,'(참고)타워 스텟 가치'!$B$7:$L$11,W$2,0)+(VLOOKUP($F1007,'(참고)타워 스텟 가치'!$B$7:$L$11,W$2,0)*$E1007)</f>
        <v>91.575000000000074</v>
      </c>
      <c r="X1007">
        <f>VLOOKUP($F1007,'(참고)타워 스텟 가치'!$B$7:$L$11,X$2,0)+(VLOOKUP($F1007,'(참고)타워 스텟 가치'!$B$7:$L$11,X$2,0)*$E1007)</f>
        <v>24.420000000000019</v>
      </c>
      <c r="Y1007">
        <f>VLOOKUP($F1007,'(참고)타워 스텟 가치'!$B$7:$L$11,Y$2,0)+(VLOOKUP($F1007,'(참고)타워 스텟 가치'!$B$7:$L$11,Y$2,0)*$E1007)</f>
        <v>0</v>
      </c>
      <c r="Z1007">
        <f>VLOOKUP($F1007,'(참고)타워 스텟 가치'!$B$7:$L$11,Z$2,0)+(VLOOKUP($F1007,'(참고)타워 스텟 가치'!$B$7:$L$11,Z$2,0)*$E1007)</f>
        <v>0</v>
      </c>
      <c r="AA1007">
        <f>VLOOKUP($F1007,'(참고)타워 스텟 가치'!$B$7:$L$11,AA$2,0)+(VLOOKUP($F1007,'(참고)타워 스텟 가치'!$B$7:$L$11,AA$2,0)*$E1007)</f>
        <v>56.98000000000004</v>
      </c>
      <c r="AB1007">
        <f>SUM('스테이지별 몬스터 스텟'!S1007*'(참고)타워 스텟 가치'!$Q$17,'스테이지별 몬스터 스텟'!T1007*'(참고)타워 스텟 가치'!$R$17,'스테이지별 몬스터 스텟'!U1007*'(참고)타워 스텟 가치'!$S$17,'스테이지별 몬스터 스텟'!V1007*'(참고)타워 스텟 가치'!$T$17,'스테이지별 몬스터 스텟'!W1007*'(참고)타워 스텟 가치'!$U$17,'스테이지별 몬스터 스텟'!X1007*'(참고)타워 스텟 가치'!$V$17,'스테이지별 몬스터 스텟'!Y1007*'(참고)타워 스텟 가치'!$W$17,'스테이지별 몬스터 스텟'!Z1007*'(참고)타워 스텟 가치'!$X$17,'스테이지별 몬스터 스텟'!AA1007*'(참고)타워 스텟 가치'!$Y$17)</f>
        <v>623962.54250000045</v>
      </c>
      <c r="AC1007">
        <v>2</v>
      </c>
      <c r="AD1007">
        <f>VLOOKUP($F1007,'(참고)타워 스텟 가치'!$B$12:$L$16,AD$2,0)+(VLOOKUP($F1007,'(참고)타워 스텟 가치'!$B$12:$L$16,AD$2,0)*$E1007)</f>
        <v>457.87500000000034</v>
      </c>
      <c r="AE1007">
        <f>VLOOKUP($F1007,'(참고)타워 스텟 가치'!$B$12:$L$16,AE$2,0)+(VLOOKUP($F1007,'(참고)타워 스텟 가치'!$B$12:$L$16,AE$2,0)*$E1007)</f>
        <v>549.45000000000039</v>
      </c>
      <c r="AF1007">
        <f>VLOOKUP($F1007,'(참고)타워 스텟 가치'!$B$12:$L$16,AF$2,0)+(VLOOKUP($F1007,'(참고)타워 스텟 가치'!$B$12:$L$16,AF$2,0)*$E1007)</f>
        <v>407000.00000000029</v>
      </c>
      <c r="AG1007">
        <f>VLOOKUP($F1007,'(참고)타워 스텟 가치'!$B$12:$L$16,AG$2,0)+(VLOOKUP($F1007,'(참고)타워 스텟 가치'!$B$12:$L$16,AG$2,0)*$E1007)</f>
        <v>2747.2500000000023</v>
      </c>
      <c r="AH1007">
        <f>VLOOKUP($F1007,'(참고)타워 스텟 가치'!$B$12:$L$16,AH$2,0)+(VLOOKUP($F1007,'(참고)타워 스텟 가치'!$B$12:$L$16,AH$2,0)*$E1007)</f>
        <v>91.575000000000074</v>
      </c>
      <c r="AI1007">
        <f>VLOOKUP($F1007,'(참고)타워 스텟 가치'!$B$12:$L$16,AI$2,0)+(VLOOKUP($F1007,'(참고)타워 스텟 가치'!$B$12:$L$16,AI$2,0)*$E1007)</f>
        <v>24.420000000000019</v>
      </c>
      <c r="AJ1007">
        <f>VLOOKUP($F1007,'(참고)타워 스텟 가치'!$B$12:$L$16,AJ$2,0)+(VLOOKUP($F1007,'(참고)타워 스텟 가치'!$B$12:$L$16,AJ$2,0)*$E1007)</f>
        <v>0</v>
      </c>
      <c r="AK1007">
        <f>VLOOKUP($F1007,'(참고)타워 스텟 가치'!$B$12:$L$16,AK$2,0)+(VLOOKUP($F1007,'(참고)타워 스텟 가치'!$B$12:$L$16,AK$2,0)*$E1007)</f>
        <v>0</v>
      </c>
      <c r="AL1007">
        <f>VLOOKUP($F1007,'(참고)타워 스텟 가치'!$B$12:$L$16,AL$2,0)+(VLOOKUP($F1007,'(참고)타워 스텟 가치'!$B$12:$L$16,AL$2,0)*$E1007)</f>
        <v>113.96000000000008</v>
      </c>
      <c r="AM1007">
        <f>SUM('스테이지별 몬스터 스텟'!AD1007*'(참고)타워 스텟 가치'!$Q$17,'스테이지별 몬스터 스텟'!AE1007*'(참고)타워 스텟 가치'!$R$17,'스테이지별 몬스터 스텟'!AF1007*'(참고)타워 스텟 가치'!$S$17,'스테이지별 몬스터 스텟'!AG1007*'(참고)타워 스텟 가치'!$T$17,'스테이지별 몬스터 스텟'!AH1007*'(참고)타워 스텟 가치'!$U$17,'스테이지별 몬스터 스텟'!AI1007*'(참고)타워 스텟 가치'!$V$17,'스테이지별 몬스터 스텟'!AJ1007*'(참고)타워 스텟 가치'!$W$17,'스테이지별 몬스터 스텟'!AK1007*'(참고)타워 스텟 가치'!$X$17,'스테이지별 몬스터 스텟'!AL1007*'(참고)타워 스텟 가치'!$Y$17)</f>
        <v>618169.91500000062</v>
      </c>
      <c r="AN1007">
        <v>3</v>
      </c>
    </row>
    <row r="1008" spans="3:40" x14ac:dyDescent="0.3">
      <c r="C1008">
        <v>4</v>
      </c>
      <c r="D1008">
        <f t="shared" si="47"/>
        <v>201</v>
      </c>
      <c r="E1008" s="52">
        <f>VLOOKUP(D1008,'스테이지별 난이도 설정'!B:C,2,0)</f>
        <v>80.400000000000063</v>
      </c>
      <c r="F1008" t="str">
        <f t="shared" si="48"/>
        <v>유니크</v>
      </c>
      <c r="G1008">
        <f t="shared" si="46"/>
        <v>6</v>
      </c>
      <c r="H1008">
        <f>VLOOKUP($F1008,'(참고)타워 스텟 가치'!$B$2:$L$6,H$2,0)+(VLOOKUP($F1008,'(참고)타워 스텟 가치'!$B$2:$L$6,H$2,0)*$E1008)</f>
        <v>2060.4375000000018</v>
      </c>
      <c r="I1008">
        <f>VLOOKUP($F1008,'(참고)타워 스텟 가치'!$B$2:$L$6,I$2,0)+(VLOOKUP($F1008,'(참고)타워 스텟 가치'!$B$2:$L$6,I$2,0)*$E1008)</f>
        <v>412.08750000000032</v>
      </c>
      <c r="J1008">
        <f>VLOOKUP($F1008,'(참고)타워 스텟 가치'!$B$2:$L$6,J$2,0)+(VLOOKUP($F1008,'(참고)타워 스텟 가치'!$B$2:$L$6,J$2,0)*$E1008)</f>
        <v>407000.00000000029</v>
      </c>
      <c r="K1008">
        <f>VLOOKUP($F1008,'(참고)타워 스텟 가치'!$B$2:$L$6,K$2,0)+(VLOOKUP($F1008,'(참고)타워 스텟 가치'!$B$2:$L$6,K$2,0)*$E1008)</f>
        <v>8241.7500000000073</v>
      </c>
      <c r="L1008">
        <f>VLOOKUP($F1008,'(참고)타워 스텟 가치'!$B$2:$L$6,L$2,0)+(VLOOKUP($F1008,'(참고)타워 스텟 가치'!$B$2:$L$6,L$2,0)*$E1008)</f>
        <v>137.3625000000001</v>
      </c>
      <c r="M1008">
        <f>VLOOKUP($F1008,'(참고)타워 스텟 가치'!$B$2:$L$6,M$2,0)+(VLOOKUP($F1008,'(참고)타워 스텟 가치'!$B$2:$L$6,M$2,0)*$E1008)</f>
        <v>24.420000000000019</v>
      </c>
      <c r="N1008">
        <f>VLOOKUP($F1008,'(참고)타워 스텟 가치'!$B$2:$L$6,N$2,0)+(VLOOKUP($F1008,'(참고)타워 스텟 가치'!$B$2:$L$6,N$2,0)*$E1008)</f>
        <v>0</v>
      </c>
      <c r="O1008">
        <f>VLOOKUP($F1008,'(참고)타워 스텟 가치'!$B$2:$L$6,O$2,0)+(VLOOKUP($F1008,'(참고)타워 스텟 가치'!$B$2:$L$6,O$2,0)*$E1008)</f>
        <v>0</v>
      </c>
      <c r="P1008">
        <f>VLOOKUP($F1008,'(참고)타워 스텟 가치'!$B$2:$L$6,P$2,0)+(VLOOKUP($F1008,'(참고)타워 스텟 가치'!$B$2:$L$6,P$2,0)*$E1008)</f>
        <v>81.400000000000063</v>
      </c>
      <c r="Q1008">
        <f>SUM('스테이지별 몬스터 스텟'!H1008*'(참고)타워 스텟 가치'!$Q$17,'스테이지별 몬스터 스텟'!I1008*'(참고)타워 스텟 가치'!$R$17,'스테이지별 몬스터 스텟'!J1008*'(참고)타워 스텟 가치'!$S$17,'스테이지별 몬스터 스텟'!K1008*'(참고)타워 스텟 가치'!$T$17,'스테이지별 몬스터 스텟'!L1008*'(참고)타워 스텟 가치'!$U$17,'스테이지별 몬스터 스텟'!M1008*'(참고)타워 스텟 가치'!$V$17,'스테이지별 몬스터 스텟'!N1008*'(참고)타워 스텟 가치'!$W$17,'스테이지별 몬스터 스텟'!O1008*'(참고)타워 스텟 가치'!$X$17,'스테이지별 몬스터 스텟'!P1008*'(참고)타워 스텟 가치'!$Y$17)</f>
        <v>632184.45125000051</v>
      </c>
      <c r="R1008">
        <v>1</v>
      </c>
      <c r="S1008">
        <f>VLOOKUP($F1008,'(참고)타워 스텟 가치'!$B$7:$L$11,S$2,0)+(VLOOKUP($F1008,'(참고)타워 스텟 가치'!$B$7:$L$11,S$2,0)*$E1008)</f>
        <v>686.81250000000057</v>
      </c>
      <c r="T1008">
        <f>VLOOKUP($F1008,'(참고)타워 스텟 가치'!$B$7:$L$11,T$2,0)+(VLOOKUP($F1008,'(참고)타워 스텟 가치'!$B$7:$L$11,T$2,0)*$E1008)</f>
        <v>1236.262500000001</v>
      </c>
      <c r="U1008">
        <f>VLOOKUP($F1008,'(참고)타워 스텟 가치'!$B$7:$L$11,U$2,0)+(VLOOKUP($F1008,'(참고)타워 스텟 가치'!$B$7:$L$11,U$2,0)*$E1008)</f>
        <v>407000.00000000029</v>
      </c>
      <c r="V1008">
        <f>VLOOKUP($F1008,'(참고)타워 스텟 가치'!$B$7:$L$11,V$2,0)+(VLOOKUP($F1008,'(참고)타워 스텟 가치'!$B$7:$L$11,V$2,0)*$E1008)</f>
        <v>8241.7500000000073</v>
      </c>
      <c r="W1008">
        <f>VLOOKUP($F1008,'(참고)타워 스텟 가치'!$B$7:$L$11,W$2,0)+(VLOOKUP($F1008,'(참고)타워 스텟 가치'!$B$7:$L$11,W$2,0)*$E1008)</f>
        <v>137.3625000000001</v>
      </c>
      <c r="X1008">
        <f>VLOOKUP($F1008,'(참고)타워 스텟 가치'!$B$7:$L$11,X$2,0)+(VLOOKUP($F1008,'(참고)타워 스텟 가치'!$B$7:$L$11,X$2,0)*$E1008)</f>
        <v>24.420000000000019</v>
      </c>
      <c r="Y1008">
        <f>VLOOKUP($F1008,'(참고)타워 스텟 가치'!$B$7:$L$11,Y$2,0)+(VLOOKUP($F1008,'(참고)타워 스텟 가치'!$B$7:$L$11,Y$2,0)*$E1008)</f>
        <v>0</v>
      </c>
      <c r="Z1008">
        <f>VLOOKUP($F1008,'(참고)타워 스텟 가치'!$B$7:$L$11,Z$2,0)+(VLOOKUP($F1008,'(참고)타워 스텟 가치'!$B$7:$L$11,Z$2,0)*$E1008)</f>
        <v>0</v>
      </c>
      <c r="AA1008">
        <f>VLOOKUP($F1008,'(참고)타워 스텟 가치'!$B$7:$L$11,AA$2,0)+(VLOOKUP($F1008,'(참고)타워 스텟 가치'!$B$7:$L$11,AA$2,0)*$E1008)</f>
        <v>81.400000000000063</v>
      </c>
      <c r="AB1008">
        <f>SUM('스테이지별 몬스터 스텟'!S1008*'(참고)타워 스텟 가치'!$Q$17,'스테이지별 몬스터 스텟'!T1008*'(참고)타워 스텟 가치'!$R$17,'스테이지별 몬스터 스텟'!U1008*'(참고)타워 스텟 가치'!$S$17,'스테이지별 몬스터 스텟'!V1008*'(참고)타워 스텟 가치'!$T$17,'스테이지별 몬스터 스텟'!W1008*'(참고)타워 스텟 가치'!$U$17,'스테이지별 몬스터 스텟'!X1008*'(참고)타워 스텟 가치'!$V$17,'스테이지별 몬스터 스텟'!Y1008*'(참고)타워 스텟 가치'!$W$17,'스테이지별 몬스터 스텟'!Z1008*'(참고)타워 스텟 가치'!$X$17,'스테이지별 몬스터 스텟'!AA1008*'(참고)타워 스텟 가치'!$Y$17)</f>
        <v>630673.46375000058</v>
      </c>
      <c r="AC1008">
        <v>2</v>
      </c>
      <c r="AD1008">
        <f>VLOOKUP($F1008,'(참고)타워 스텟 가치'!$B$12:$L$16,AD$2,0)+(VLOOKUP($F1008,'(참고)타워 스텟 가치'!$B$12:$L$16,AD$2,0)*$E1008)</f>
        <v>686.81250000000057</v>
      </c>
      <c r="AE1008">
        <f>VLOOKUP($F1008,'(참고)타워 스텟 가치'!$B$12:$L$16,AE$2,0)+(VLOOKUP($F1008,'(참고)타워 스텟 가치'!$B$12:$L$16,AE$2,0)*$E1008)</f>
        <v>824.17500000000064</v>
      </c>
      <c r="AF1008">
        <f>VLOOKUP($F1008,'(참고)타워 스텟 가치'!$B$12:$L$16,AF$2,0)+(VLOOKUP($F1008,'(참고)타워 스텟 가치'!$B$12:$L$16,AF$2,0)*$E1008)</f>
        <v>407000.00000000029</v>
      </c>
      <c r="AG1008">
        <f>VLOOKUP($F1008,'(참고)타워 스텟 가치'!$B$12:$L$16,AG$2,0)+(VLOOKUP($F1008,'(참고)타워 스텟 가치'!$B$12:$L$16,AG$2,0)*$E1008)</f>
        <v>4120.8750000000036</v>
      </c>
      <c r="AH1008">
        <f>VLOOKUP($F1008,'(참고)타워 스텟 가치'!$B$12:$L$16,AH$2,0)+(VLOOKUP($F1008,'(참고)타워 스텟 가치'!$B$12:$L$16,AH$2,0)*$E1008)</f>
        <v>137.3625000000001</v>
      </c>
      <c r="AI1008">
        <f>VLOOKUP($F1008,'(참고)타워 스텟 가치'!$B$12:$L$16,AI$2,0)+(VLOOKUP($F1008,'(참고)타워 스텟 가치'!$B$12:$L$16,AI$2,0)*$E1008)</f>
        <v>24.420000000000019</v>
      </c>
      <c r="AJ1008">
        <f>VLOOKUP($F1008,'(참고)타워 스텟 가치'!$B$12:$L$16,AJ$2,0)+(VLOOKUP($F1008,'(참고)타워 스텟 가치'!$B$12:$L$16,AJ$2,0)*$E1008)</f>
        <v>0</v>
      </c>
      <c r="AK1008">
        <f>VLOOKUP($F1008,'(참고)타워 스텟 가치'!$B$12:$L$16,AK$2,0)+(VLOOKUP($F1008,'(참고)타워 스텟 가치'!$B$12:$L$16,AK$2,0)*$E1008)</f>
        <v>0</v>
      </c>
      <c r="AL1008">
        <f>VLOOKUP($F1008,'(참고)타워 스텟 가치'!$B$12:$L$16,AL$2,0)+(VLOOKUP($F1008,'(참고)타워 스텟 가치'!$B$12:$L$16,AL$2,0)*$E1008)</f>
        <v>162.80000000000013</v>
      </c>
      <c r="AM1008">
        <f>SUM('스테이지별 몬스터 스텟'!AD1008*'(참고)타워 스텟 가치'!$Q$17,'스테이지별 몬스터 스텟'!AE1008*'(참고)타워 스텟 가치'!$R$17,'스테이지별 몬스터 스텟'!AF1008*'(참고)타워 스텟 가치'!$S$17,'스테이지별 몬스터 스텟'!AG1008*'(참고)타워 스텟 가치'!$T$17,'스테이지별 몬스터 스텟'!AH1008*'(참고)타워 스텟 가치'!$U$17,'스테이지별 몬스터 스텟'!AI1008*'(참고)타워 스텟 가치'!$V$17,'스테이지별 몬스터 스텟'!AJ1008*'(참고)타워 스텟 가치'!$W$17,'스테이지별 몬스터 스텟'!AK1008*'(참고)타워 스텟 가치'!$X$17,'스테이지별 몬스터 스텟'!AL1008*'(참고)타워 스텟 가치'!$Y$17)</f>
        <v>621976.38250000041</v>
      </c>
      <c r="AN1008">
        <v>3</v>
      </c>
    </row>
    <row r="1009" spans="3:40" x14ac:dyDescent="0.3">
      <c r="C1009">
        <v>5</v>
      </c>
      <c r="D1009">
        <f t="shared" si="47"/>
        <v>201</v>
      </c>
      <c r="E1009" s="52">
        <f>VLOOKUP(D1009,'스테이지별 난이도 설정'!B:C,2,0)</f>
        <v>80.400000000000063</v>
      </c>
      <c r="F1009" t="str">
        <f t="shared" si="48"/>
        <v>스페셜</v>
      </c>
      <c r="G1009">
        <f t="shared" si="46"/>
        <v>6</v>
      </c>
      <c r="H1009">
        <f>VLOOKUP($F1009,'(참고)타워 스텟 가치'!$B$2:$L$6,H$2,0)+(VLOOKUP($F1009,'(참고)타워 스텟 가치'!$B$2:$L$6,H$2,0)*$E1009)</f>
        <v>3090.6562500000023</v>
      </c>
      <c r="I1009">
        <f>VLOOKUP($F1009,'(참고)타워 스텟 가치'!$B$2:$L$6,I$2,0)+(VLOOKUP($F1009,'(참고)타워 스텟 가치'!$B$2:$L$6,I$2,0)*$E1009)</f>
        <v>618.13125000000048</v>
      </c>
      <c r="J1009">
        <f>VLOOKUP($F1009,'(참고)타워 스텟 가치'!$B$2:$L$6,J$2,0)+(VLOOKUP($F1009,'(참고)타워 스텟 가치'!$B$2:$L$6,J$2,0)*$E1009)</f>
        <v>407000.00000000029</v>
      </c>
      <c r="K1009">
        <f>VLOOKUP($F1009,'(참고)타워 스텟 가치'!$B$2:$L$6,K$2,0)+(VLOOKUP($F1009,'(참고)타워 스텟 가치'!$B$2:$L$6,K$2,0)*$E1009)</f>
        <v>12362.625000000009</v>
      </c>
      <c r="L1009">
        <f>VLOOKUP($F1009,'(참고)타워 스텟 가치'!$B$2:$L$6,L$2,0)+(VLOOKUP($F1009,'(참고)타워 스텟 가치'!$B$2:$L$6,L$2,0)*$E1009)</f>
        <v>206.04375000000016</v>
      </c>
      <c r="M1009">
        <f>VLOOKUP($F1009,'(참고)타워 스텟 가치'!$B$2:$L$6,M$2,0)+(VLOOKUP($F1009,'(참고)타워 스텟 가치'!$B$2:$L$6,M$2,0)*$E1009)</f>
        <v>24.420000000000019</v>
      </c>
      <c r="N1009">
        <f>VLOOKUP($F1009,'(참고)타워 스텟 가치'!$B$2:$L$6,N$2,0)+(VLOOKUP($F1009,'(참고)타워 스텟 가치'!$B$2:$L$6,N$2,0)*$E1009)</f>
        <v>0</v>
      </c>
      <c r="O1009">
        <f>VLOOKUP($F1009,'(참고)타워 스텟 가치'!$B$2:$L$6,O$2,0)+(VLOOKUP($F1009,'(참고)타워 스텟 가치'!$B$2:$L$6,O$2,0)*$E1009)</f>
        <v>0</v>
      </c>
      <c r="P1009">
        <f>VLOOKUP($F1009,'(참고)타워 스텟 가치'!$B$2:$L$6,P$2,0)+(VLOOKUP($F1009,'(참고)타워 스텟 가치'!$B$2:$L$6,P$2,0)*$E1009)</f>
        <v>81.400000000000063</v>
      </c>
      <c r="Q1009">
        <f>SUM('스테이지별 몬스터 스텟'!H1009*'(참고)타워 스텟 가치'!$Q$17,'스테이지별 몬스터 스텟'!I1009*'(참고)타워 스텟 가치'!$R$17,'스테이지별 몬스터 스텟'!J1009*'(참고)타워 스텟 가치'!$S$17,'스테이지별 몬스터 스텟'!K1009*'(참고)타워 스텟 가치'!$T$17,'스테이지별 몬스터 스텟'!L1009*'(참고)타워 스텟 가치'!$U$17,'스테이지별 몬스터 스텟'!M1009*'(참고)타워 스텟 가치'!$V$17,'스테이지별 몬스터 스텟'!N1009*'(참고)타워 스텟 가치'!$W$17,'스테이지별 몬스터 스텟'!O1009*'(참고)타워 스텟 가치'!$X$17,'스테이지별 몬스터 스텟'!P1009*'(참고)타워 스텟 가치'!$Y$17)</f>
        <v>642933.0668750006</v>
      </c>
      <c r="R1009">
        <v>1</v>
      </c>
      <c r="S1009">
        <f>VLOOKUP($F1009,'(참고)타워 스텟 가치'!$B$7:$L$11,S$2,0)+(VLOOKUP($F1009,'(참고)타워 스텟 가치'!$B$7:$L$11,S$2,0)*$E1009)</f>
        <v>1030.2187500000009</v>
      </c>
      <c r="T1009">
        <f>VLOOKUP($F1009,'(참고)타워 스텟 가치'!$B$7:$L$11,T$2,0)+(VLOOKUP($F1009,'(참고)타워 스텟 가치'!$B$7:$L$11,T$2,0)*$E1009)</f>
        <v>1854.3937500000013</v>
      </c>
      <c r="U1009">
        <f>VLOOKUP($F1009,'(참고)타워 스텟 가치'!$B$7:$L$11,U$2,0)+(VLOOKUP($F1009,'(참고)타워 스텟 가치'!$B$7:$L$11,U$2,0)*$E1009)</f>
        <v>407000.00000000029</v>
      </c>
      <c r="V1009">
        <f>VLOOKUP($F1009,'(참고)타워 스텟 가치'!$B$7:$L$11,V$2,0)+(VLOOKUP($F1009,'(참고)타워 스텟 가치'!$B$7:$L$11,V$2,0)*$E1009)</f>
        <v>12362.625000000009</v>
      </c>
      <c r="W1009">
        <f>VLOOKUP($F1009,'(참고)타워 스텟 가치'!$B$7:$L$11,W$2,0)+(VLOOKUP($F1009,'(참고)타워 스텟 가치'!$B$7:$L$11,W$2,0)*$E1009)</f>
        <v>206.04375000000016</v>
      </c>
      <c r="X1009">
        <f>VLOOKUP($F1009,'(참고)타워 스텟 가치'!$B$7:$L$11,X$2,0)+(VLOOKUP($F1009,'(참고)타워 스텟 가치'!$B$7:$L$11,X$2,0)*$E1009)</f>
        <v>24.420000000000019</v>
      </c>
      <c r="Y1009">
        <f>VLOOKUP($F1009,'(참고)타워 스텟 가치'!$B$7:$L$11,Y$2,0)+(VLOOKUP($F1009,'(참고)타워 스텟 가치'!$B$7:$L$11,Y$2,0)*$E1009)</f>
        <v>0</v>
      </c>
      <c r="Z1009">
        <f>VLOOKUP($F1009,'(참고)타워 스텟 가치'!$B$7:$L$11,Z$2,0)+(VLOOKUP($F1009,'(참고)타워 스텟 가치'!$B$7:$L$11,Z$2,0)*$E1009)</f>
        <v>0</v>
      </c>
      <c r="AA1009">
        <f>VLOOKUP($F1009,'(참고)타워 스텟 가치'!$B$7:$L$11,AA$2,0)+(VLOOKUP($F1009,'(참고)타워 스텟 가치'!$B$7:$L$11,AA$2,0)*$E1009)</f>
        <v>81.400000000000063</v>
      </c>
      <c r="AB1009">
        <f>SUM('스테이지별 몬스터 스텟'!S1009*'(참고)타워 스텟 가치'!$Q$17,'스테이지별 몬스터 스텟'!T1009*'(참고)타워 스텟 가치'!$R$17,'스테이지별 몬스터 스텟'!U1009*'(참고)타워 스텟 가치'!$S$17,'스테이지별 몬스터 스텟'!V1009*'(참고)타워 스텟 가치'!$T$17,'스테이지별 몬스터 스텟'!W1009*'(참고)타워 스텟 가치'!$U$17,'스테이지별 몬스터 스텟'!X1009*'(참고)타워 스텟 가치'!$V$17,'스테이지별 몬스터 스텟'!Y1009*'(참고)타워 스텟 가치'!$W$17,'스테이지별 몬스터 스텟'!Z1009*'(참고)타워 스텟 가치'!$X$17,'스테이지별 몬스터 스텟'!AA1009*'(참고)타워 스텟 가치'!$Y$17)</f>
        <v>640666.58562500053</v>
      </c>
      <c r="AC1009">
        <v>2</v>
      </c>
      <c r="AD1009">
        <f>VLOOKUP($F1009,'(참고)타워 스텟 가치'!$B$12:$L$16,AD$2,0)+(VLOOKUP($F1009,'(참고)타워 스텟 가치'!$B$12:$L$16,AD$2,0)*$E1009)</f>
        <v>1030.2187500000009</v>
      </c>
      <c r="AE1009">
        <f>VLOOKUP($F1009,'(참고)타워 스텟 가치'!$B$12:$L$16,AE$2,0)+(VLOOKUP($F1009,'(참고)타워 스텟 가치'!$B$12:$L$16,AE$2,0)*$E1009)</f>
        <v>1236.262500000001</v>
      </c>
      <c r="AF1009">
        <f>VLOOKUP($F1009,'(참고)타워 스텟 가치'!$B$12:$L$16,AF$2,0)+(VLOOKUP($F1009,'(참고)타워 스텟 가치'!$B$12:$L$16,AF$2,0)*$E1009)</f>
        <v>407000.00000000029</v>
      </c>
      <c r="AG1009">
        <f>VLOOKUP($F1009,'(참고)타워 스텟 가치'!$B$12:$L$16,AG$2,0)+(VLOOKUP($F1009,'(참고)타워 스텟 가치'!$B$12:$L$16,AG$2,0)*$E1009)</f>
        <v>6181.3125000000045</v>
      </c>
      <c r="AH1009">
        <f>VLOOKUP($F1009,'(참고)타워 스텟 가치'!$B$12:$L$16,AH$2,0)+(VLOOKUP($F1009,'(참고)타워 스텟 가치'!$B$12:$L$16,AH$2,0)*$E1009)</f>
        <v>206.04375000000016</v>
      </c>
      <c r="AI1009">
        <f>VLOOKUP($F1009,'(참고)타워 스텟 가치'!$B$12:$L$16,AI$2,0)+(VLOOKUP($F1009,'(참고)타워 스텟 가치'!$B$12:$L$16,AI$2,0)*$E1009)</f>
        <v>24.420000000000019</v>
      </c>
      <c r="AJ1009">
        <f>VLOOKUP($F1009,'(참고)타워 스텟 가치'!$B$12:$L$16,AJ$2,0)+(VLOOKUP($F1009,'(참고)타워 스텟 가치'!$B$12:$L$16,AJ$2,0)*$E1009)</f>
        <v>0</v>
      </c>
      <c r="AK1009">
        <f>VLOOKUP($F1009,'(참고)타워 스텟 가치'!$B$12:$L$16,AK$2,0)+(VLOOKUP($F1009,'(참고)타워 스텟 가치'!$B$12:$L$16,AK$2,0)*$E1009)</f>
        <v>0</v>
      </c>
      <c r="AL1009">
        <f>VLOOKUP($F1009,'(참고)타워 스텟 가치'!$B$12:$L$16,AL$2,0)+(VLOOKUP($F1009,'(참고)타워 스텟 가치'!$B$12:$L$16,AL$2,0)*$E1009)</f>
        <v>162.80000000000013</v>
      </c>
      <c r="AM1009">
        <f>SUM('스테이지별 몬스터 스텟'!AD1009*'(참고)타워 스텟 가치'!$Q$17,'스테이지별 몬스터 스텟'!AE1009*'(참고)타워 스텟 가치'!$R$17,'스테이지별 몬스터 스텟'!AF1009*'(참고)타워 스텟 가치'!$S$17,'스테이지별 몬스터 스텟'!AG1009*'(참고)타워 스텟 가치'!$T$17,'스테이지별 몬스터 스텟'!AH1009*'(참고)타워 스텟 가치'!$U$17,'스테이지별 몬스터 스텟'!AI1009*'(참고)타워 스텟 가치'!$V$17,'스테이지별 몬스터 스텟'!AJ1009*'(참고)타워 스텟 가치'!$W$17,'스테이지별 몬스터 스텟'!AK1009*'(참고)타워 스텟 가치'!$X$17,'스테이지별 몬스터 스텟'!AL1009*'(참고)타워 스텟 가치'!$Y$17)</f>
        <v>627539.56375000055</v>
      </c>
      <c r="AN1009">
        <v>3</v>
      </c>
    </row>
    <row r="1010" spans="3:40" x14ac:dyDescent="0.3">
      <c r="C1010">
        <v>1</v>
      </c>
      <c r="D1010">
        <f t="shared" si="47"/>
        <v>202</v>
      </c>
      <c r="E1010" s="52">
        <f>VLOOKUP(D1010,'스테이지별 난이도 설정'!B:C,2,0)</f>
        <v>80.800000000000068</v>
      </c>
      <c r="F1010" t="str">
        <f t="shared" si="48"/>
        <v>일반</v>
      </c>
      <c r="G1010">
        <f t="shared" si="46"/>
        <v>6</v>
      </c>
      <c r="H1010">
        <f>VLOOKUP($F1010,'(참고)타워 스텟 가치'!$B$2:$L$6,H$2,0)+(VLOOKUP($F1010,'(참고)타워 스텟 가치'!$B$2:$L$6,H$2,0)*$E1010)</f>
        <v>613.50000000000045</v>
      </c>
      <c r="I1010">
        <f>VLOOKUP($F1010,'(참고)타워 스텟 가치'!$B$2:$L$6,I$2,0)+(VLOOKUP($F1010,'(참고)타워 스텟 가치'!$B$2:$L$6,I$2,0)*$E1010)</f>
        <v>122.7000000000001</v>
      </c>
      <c r="J1010">
        <f>VLOOKUP($F1010,'(참고)타워 스텟 가치'!$B$2:$L$6,J$2,0)+(VLOOKUP($F1010,'(참고)타워 스텟 가치'!$B$2:$L$6,J$2,0)*$E1010)</f>
        <v>409000.00000000035</v>
      </c>
      <c r="K1010">
        <f>VLOOKUP($F1010,'(참고)타워 스텟 가치'!$B$2:$L$6,K$2,0)+(VLOOKUP($F1010,'(참고)타워 스텟 가치'!$B$2:$L$6,K$2,0)*$E1010)</f>
        <v>2454.0000000000018</v>
      </c>
      <c r="L1010">
        <f>VLOOKUP($F1010,'(참고)타워 스텟 가치'!$B$2:$L$6,L$2,0)+(VLOOKUP($F1010,'(참고)타워 스텟 가치'!$B$2:$L$6,L$2,0)*$E1010)</f>
        <v>40.900000000000034</v>
      </c>
      <c r="M1010">
        <f>VLOOKUP($F1010,'(참고)타워 스텟 가치'!$B$2:$L$6,M$2,0)+(VLOOKUP($F1010,'(참고)타워 스텟 가치'!$B$2:$L$6,M$2,0)*$E1010)</f>
        <v>24.54000000000002</v>
      </c>
      <c r="N1010">
        <f>VLOOKUP($F1010,'(참고)타워 스텟 가치'!$B$2:$L$6,N$2,0)+(VLOOKUP($F1010,'(참고)타워 스텟 가치'!$B$2:$L$6,N$2,0)*$E1010)</f>
        <v>0</v>
      </c>
      <c r="O1010">
        <f>VLOOKUP($F1010,'(참고)타워 스텟 가치'!$B$2:$L$6,O$2,0)+(VLOOKUP($F1010,'(참고)타워 스텟 가치'!$B$2:$L$6,O$2,0)*$E1010)</f>
        <v>0</v>
      </c>
      <c r="P1010">
        <f>VLOOKUP($F1010,'(참고)타워 스텟 가치'!$B$2:$L$6,P$2,0)+(VLOOKUP($F1010,'(참고)타워 스텟 가치'!$B$2:$L$6,P$2,0)*$E1010)</f>
        <v>57.260000000000048</v>
      </c>
      <c r="Q1010">
        <f>SUM('스테이지별 몬스터 스텟'!H1010*'(참고)타워 스텟 가치'!$Q$17,'스테이지별 몬스터 스텟'!I1010*'(참고)타워 스텟 가치'!$R$17,'스테이지별 몬스터 스텟'!J1010*'(참고)타워 스텟 가치'!$S$17,'스테이지별 몬스터 스텟'!K1010*'(참고)타워 스텟 가치'!$T$17,'스테이지별 몬스터 스텟'!L1010*'(참고)타워 스텟 가치'!$U$17,'스테이지별 몬스터 스텟'!M1010*'(참고)타워 스텟 가치'!$V$17,'스테이지별 몬스터 스텟'!N1010*'(참고)타워 스텟 가치'!$W$17,'스테이지별 몬스터 스텟'!O1010*'(참고)타워 스텟 가치'!$X$17,'스테이지별 몬스터 스텟'!P1010*'(참고)타워 스텟 가치'!$Y$17)</f>
        <v>620039.91000000061</v>
      </c>
      <c r="R1010">
        <v>1</v>
      </c>
      <c r="S1010">
        <f>VLOOKUP($F1010,'(참고)타워 스텟 가치'!$B$7:$L$11,S$2,0)+(VLOOKUP($F1010,'(참고)타워 스텟 가치'!$B$7:$L$11,S$2,0)*$E1010)</f>
        <v>204.50000000000017</v>
      </c>
      <c r="T1010">
        <f>VLOOKUP($F1010,'(참고)타워 스텟 가치'!$B$7:$L$11,T$2,0)+(VLOOKUP($F1010,'(참고)타워 스텟 가치'!$B$7:$L$11,T$2,0)*$E1010)</f>
        <v>368.10000000000031</v>
      </c>
      <c r="U1010">
        <f>VLOOKUP($F1010,'(참고)타워 스텟 가치'!$B$7:$L$11,U$2,0)+(VLOOKUP($F1010,'(참고)타워 스텟 가치'!$B$7:$L$11,U$2,0)*$E1010)</f>
        <v>409000.00000000035</v>
      </c>
      <c r="V1010">
        <f>VLOOKUP($F1010,'(참고)타워 스텟 가치'!$B$7:$L$11,V$2,0)+(VLOOKUP($F1010,'(참고)타워 스텟 가치'!$B$7:$L$11,V$2,0)*$E1010)</f>
        <v>2454.0000000000018</v>
      </c>
      <c r="W1010">
        <f>VLOOKUP($F1010,'(참고)타워 스텟 가치'!$B$7:$L$11,W$2,0)+(VLOOKUP($F1010,'(참고)타워 스텟 가치'!$B$7:$L$11,W$2,0)*$E1010)</f>
        <v>40.900000000000034</v>
      </c>
      <c r="X1010">
        <f>VLOOKUP($F1010,'(참고)타워 스텟 가치'!$B$7:$L$11,X$2,0)+(VLOOKUP($F1010,'(참고)타워 스텟 가치'!$B$7:$L$11,X$2,0)*$E1010)</f>
        <v>24.54000000000002</v>
      </c>
      <c r="Y1010">
        <f>VLOOKUP($F1010,'(참고)타워 스텟 가치'!$B$7:$L$11,Y$2,0)+(VLOOKUP($F1010,'(참고)타워 스텟 가치'!$B$7:$L$11,Y$2,0)*$E1010)</f>
        <v>0</v>
      </c>
      <c r="Z1010">
        <f>VLOOKUP($F1010,'(참고)타워 스텟 가치'!$B$7:$L$11,Z$2,0)+(VLOOKUP($F1010,'(참고)타워 스텟 가치'!$B$7:$L$11,Z$2,0)*$E1010)</f>
        <v>0</v>
      </c>
      <c r="AA1010">
        <f>VLOOKUP($F1010,'(참고)타워 스텟 가치'!$B$7:$L$11,AA$2,0)+(VLOOKUP($F1010,'(참고)타워 스텟 가치'!$B$7:$L$11,AA$2,0)*$E1010)</f>
        <v>57.260000000000048</v>
      </c>
      <c r="AB1010">
        <f>SUM('스테이지별 몬스터 스텟'!S1010*'(참고)타워 스텟 가치'!$Q$17,'스테이지별 몬스터 스텟'!T1010*'(참고)타워 스텟 가치'!$R$17,'스테이지별 몬스터 스텟'!U1010*'(참고)타워 스텟 가치'!$S$17,'스테이지별 몬스터 스텟'!V1010*'(참고)타워 스텟 가치'!$T$17,'스테이지별 몬스터 스텟'!W1010*'(참고)타워 스텟 가치'!$U$17,'스테이지별 몬스터 스텟'!X1010*'(참고)타워 스텟 가치'!$V$17,'스테이지별 몬스터 스텟'!Y1010*'(참고)타워 스텟 가치'!$W$17,'스테이지별 몬스터 스텟'!Z1010*'(참고)타워 스텟 가치'!$X$17,'스테이지별 몬스터 스텟'!AA1010*'(참고)타워 스텟 가치'!$Y$17)</f>
        <v>619590.01000000059</v>
      </c>
      <c r="AC1010">
        <v>2</v>
      </c>
      <c r="AD1010">
        <f>VLOOKUP($F1010,'(참고)타워 스텟 가치'!$B$12:$L$16,AD$2,0)+(VLOOKUP($F1010,'(참고)타워 스텟 가치'!$B$12:$L$16,AD$2,0)*$E1010)</f>
        <v>204.50000000000017</v>
      </c>
      <c r="AE1010">
        <f>VLOOKUP($F1010,'(참고)타워 스텟 가치'!$B$12:$L$16,AE$2,0)+(VLOOKUP($F1010,'(참고)타워 스텟 가치'!$B$12:$L$16,AE$2,0)*$E1010)</f>
        <v>245.4000000000002</v>
      </c>
      <c r="AF1010">
        <f>VLOOKUP($F1010,'(참고)타워 스텟 가치'!$B$12:$L$16,AF$2,0)+(VLOOKUP($F1010,'(참고)타워 스텟 가치'!$B$12:$L$16,AF$2,0)*$E1010)</f>
        <v>409000.00000000035</v>
      </c>
      <c r="AG1010">
        <f>VLOOKUP($F1010,'(참고)타워 스텟 가치'!$B$12:$L$16,AG$2,0)+(VLOOKUP($F1010,'(참고)타워 스텟 가치'!$B$12:$L$16,AG$2,0)*$E1010)</f>
        <v>1227.0000000000009</v>
      </c>
      <c r="AH1010">
        <f>VLOOKUP($F1010,'(참고)타워 스텟 가치'!$B$12:$L$16,AH$2,0)+(VLOOKUP($F1010,'(참고)타워 스텟 가치'!$B$12:$L$16,AH$2,0)*$E1010)</f>
        <v>40.900000000000034</v>
      </c>
      <c r="AI1010">
        <f>VLOOKUP($F1010,'(참고)타워 스텟 가치'!$B$12:$L$16,AI$2,0)+(VLOOKUP($F1010,'(참고)타워 스텟 가치'!$B$12:$L$16,AI$2,0)*$E1010)</f>
        <v>24.54000000000002</v>
      </c>
      <c r="AJ1010">
        <f>VLOOKUP($F1010,'(참고)타워 스텟 가치'!$B$12:$L$16,AJ$2,0)+(VLOOKUP($F1010,'(참고)타워 스텟 가치'!$B$12:$L$16,AJ$2,0)*$E1010)</f>
        <v>0</v>
      </c>
      <c r="AK1010">
        <f>VLOOKUP($F1010,'(참고)타워 스텟 가치'!$B$12:$L$16,AK$2,0)+(VLOOKUP($F1010,'(참고)타워 스텟 가치'!$B$12:$L$16,AK$2,0)*$E1010)</f>
        <v>0</v>
      </c>
      <c r="AL1010">
        <f>VLOOKUP($F1010,'(참고)타워 스텟 가치'!$B$12:$L$16,AL$2,0)+(VLOOKUP($F1010,'(참고)타워 스텟 가치'!$B$12:$L$16,AL$2,0)*$E1010)</f>
        <v>114.5200000000001</v>
      </c>
      <c r="AM1010">
        <f>SUM('스테이지별 몬스터 스텟'!AD1010*'(참고)타워 스텟 가치'!$Q$17,'스테이지별 몬스터 스텟'!AE1010*'(참고)타워 스텟 가치'!$R$17,'스테이지별 몬스터 스텟'!AF1010*'(참고)타워 스텟 가치'!$S$17,'스테이지별 몬스터 스텟'!AG1010*'(참고)타워 스텟 가치'!$T$17,'스테이지별 몬스터 스텟'!AH1010*'(참고)타워 스텟 가치'!$U$17,'스테이지별 몬스터 스텟'!AI1010*'(참고)타워 스텟 가치'!$V$17,'스테이지별 몬스터 스텟'!AJ1010*'(참고)타워 스텟 가치'!$W$17,'스테이지별 몬스터 스텟'!AK1010*'(참고)타워 스텟 가치'!$X$17,'스테이지별 몬스터 스텟'!AL1010*'(참고)타워 스텟 가치'!$Y$17)</f>
        <v>617066.48000000056</v>
      </c>
      <c r="AN1010">
        <v>3</v>
      </c>
    </row>
    <row r="1011" spans="3:40" x14ac:dyDescent="0.3">
      <c r="C1011">
        <v>2</v>
      </c>
      <c r="D1011">
        <f t="shared" si="47"/>
        <v>202</v>
      </c>
      <c r="E1011" s="52">
        <f>VLOOKUP(D1011,'스테이지별 난이도 설정'!B:C,2,0)</f>
        <v>80.800000000000068</v>
      </c>
      <c r="F1011" t="str">
        <f t="shared" si="48"/>
        <v>레어</v>
      </c>
      <c r="G1011">
        <f t="shared" si="46"/>
        <v>6</v>
      </c>
      <c r="H1011">
        <f>VLOOKUP($F1011,'(참고)타워 스텟 가치'!$B$2:$L$6,H$2,0)+(VLOOKUP($F1011,'(참고)타워 스텟 가치'!$B$2:$L$6,H$2,0)*$E1011)</f>
        <v>920.2500000000008</v>
      </c>
      <c r="I1011">
        <f>VLOOKUP($F1011,'(참고)타워 스텟 가치'!$B$2:$L$6,I$2,0)+(VLOOKUP($F1011,'(참고)타워 스텟 가치'!$B$2:$L$6,I$2,0)*$E1011)</f>
        <v>184.05000000000015</v>
      </c>
      <c r="J1011">
        <f>VLOOKUP($F1011,'(참고)타워 스텟 가치'!$B$2:$L$6,J$2,0)+(VLOOKUP($F1011,'(참고)타워 스텟 가치'!$B$2:$L$6,J$2,0)*$E1011)</f>
        <v>409000.00000000035</v>
      </c>
      <c r="K1011">
        <f>VLOOKUP($F1011,'(참고)타워 스텟 가치'!$B$2:$L$6,K$2,0)+(VLOOKUP($F1011,'(참고)타워 스텟 가치'!$B$2:$L$6,K$2,0)*$E1011)</f>
        <v>3681.0000000000032</v>
      </c>
      <c r="L1011">
        <f>VLOOKUP($F1011,'(참고)타워 스텟 가치'!$B$2:$L$6,L$2,0)+(VLOOKUP($F1011,'(참고)타워 스텟 가치'!$B$2:$L$6,L$2,0)*$E1011)</f>
        <v>61.350000000000051</v>
      </c>
      <c r="M1011">
        <f>VLOOKUP($F1011,'(참고)타워 스텟 가치'!$B$2:$L$6,M$2,0)+(VLOOKUP($F1011,'(참고)타워 스텟 가치'!$B$2:$L$6,M$2,0)*$E1011)</f>
        <v>24.54000000000002</v>
      </c>
      <c r="N1011">
        <f>VLOOKUP($F1011,'(참고)타워 스텟 가치'!$B$2:$L$6,N$2,0)+(VLOOKUP($F1011,'(참고)타워 스텟 가치'!$B$2:$L$6,N$2,0)*$E1011)</f>
        <v>0</v>
      </c>
      <c r="O1011">
        <f>VLOOKUP($F1011,'(참고)타워 스텟 가치'!$B$2:$L$6,O$2,0)+(VLOOKUP($F1011,'(참고)타워 스텟 가치'!$B$2:$L$6,O$2,0)*$E1011)</f>
        <v>0</v>
      </c>
      <c r="P1011">
        <f>VLOOKUP($F1011,'(참고)타워 스텟 가치'!$B$2:$L$6,P$2,0)+(VLOOKUP($F1011,'(참고)타워 스텟 가치'!$B$2:$L$6,P$2,0)*$E1011)</f>
        <v>57.260000000000048</v>
      </c>
      <c r="Q1011">
        <f>SUM('스테이지별 몬스터 스텟'!H1011*'(참고)타워 스텟 가치'!$Q$17,'스테이지별 몬스터 스텟'!I1011*'(참고)타워 스텟 가치'!$R$17,'스테이지별 몬스터 스텟'!J1011*'(참고)타워 스텟 가치'!$S$17,'스테이지별 몬스터 스텟'!K1011*'(참고)타워 스텟 가치'!$T$17,'스테이지별 몬스터 스텟'!L1011*'(참고)타워 스텟 가치'!$U$17,'스테이지별 몬스터 스텟'!M1011*'(참고)타워 스텟 가치'!$V$17,'스테이지별 몬스터 스텟'!N1011*'(참고)타워 스텟 가치'!$W$17,'스테이지별 몬스터 스텟'!O1011*'(참고)타워 스텟 가치'!$X$17,'스테이지별 몬스터 스텟'!P1011*'(참고)타워 스텟 가치'!$Y$17)</f>
        <v>623240.33500000043</v>
      </c>
      <c r="R1011">
        <v>1</v>
      </c>
      <c r="S1011">
        <f>VLOOKUP($F1011,'(참고)타워 스텟 가치'!$B$7:$L$11,S$2,0)+(VLOOKUP($F1011,'(참고)타워 스텟 가치'!$B$7:$L$11,S$2,0)*$E1011)</f>
        <v>306.75000000000023</v>
      </c>
      <c r="T1011">
        <f>VLOOKUP($F1011,'(참고)타워 스텟 가치'!$B$7:$L$11,T$2,0)+(VLOOKUP($F1011,'(참고)타워 스텟 가치'!$B$7:$L$11,T$2,0)*$E1011)</f>
        <v>552.15000000000043</v>
      </c>
      <c r="U1011">
        <f>VLOOKUP($F1011,'(참고)타워 스텟 가치'!$B$7:$L$11,U$2,0)+(VLOOKUP($F1011,'(참고)타워 스텟 가치'!$B$7:$L$11,U$2,0)*$E1011)</f>
        <v>409000.00000000035</v>
      </c>
      <c r="V1011">
        <f>VLOOKUP($F1011,'(참고)타워 스텟 가치'!$B$7:$L$11,V$2,0)+(VLOOKUP($F1011,'(참고)타워 스텟 가치'!$B$7:$L$11,V$2,0)*$E1011)</f>
        <v>3681.0000000000032</v>
      </c>
      <c r="W1011">
        <f>VLOOKUP($F1011,'(참고)타워 스텟 가치'!$B$7:$L$11,W$2,0)+(VLOOKUP($F1011,'(참고)타워 스텟 가치'!$B$7:$L$11,W$2,0)*$E1011)</f>
        <v>61.350000000000051</v>
      </c>
      <c r="X1011">
        <f>VLOOKUP($F1011,'(참고)타워 스텟 가치'!$B$7:$L$11,X$2,0)+(VLOOKUP($F1011,'(참고)타워 스텟 가치'!$B$7:$L$11,X$2,0)*$E1011)</f>
        <v>24.54000000000002</v>
      </c>
      <c r="Y1011">
        <f>VLOOKUP($F1011,'(참고)타워 스텟 가치'!$B$7:$L$11,Y$2,0)+(VLOOKUP($F1011,'(참고)타워 스텟 가치'!$B$7:$L$11,Y$2,0)*$E1011)</f>
        <v>0</v>
      </c>
      <c r="Z1011">
        <f>VLOOKUP($F1011,'(참고)타워 스텟 가치'!$B$7:$L$11,Z$2,0)+(VLOOKUP($F1011,'(참고)타워 스텟 가치'!$B$7:$L$11,Z$2,0)*$E1011)</f>
        <v>0</v>
      </c>
      <c r="AA1011">
        <f>VLOOKUP($F1011,'(참고)타워 스텟 가치'!$B$7:$L$11,AA$2,0)+(VLOOKUP($F1011,'(참고)타워 스텟 가치'!$B$7:$L$11,AA$2,0)*$E1011)</f>
        <v>57.260000000000048</v>
      </c>
      <c r="AB1011">
        <f>SUM('스테이지별 몬스터 스텟'!S1011*'(참고)타워 스텟 가치'!$Q$17,'스테이지별 몬스터 스텟'!T1011*'(참고)타워 스텟 가치'!$R$17,'스테이지별 몬스터 스텟'!U1011*'(참고)타워 스텟 가치'!$S$17,'스테이지별 몬스터 스텟'!V1011*'(참고)타워 스텟 가치'!$T$17,'스테이지별 몬스터 스텟'!W1011*'(참고)타워 스텟 가치'!$U$17,'스테이지별 몬스터 스텟'!X1011*'(참고)타워 스텟 가치'!$V$17,'스테이지별 몬스터 스텟'!Y1011*'(참고)타워 스텟 가치'!$W$17,'스테이지별 몬스터 스텟'!Z1011*'(참고)타워 스텟 가치'!$X$17,'스테이지별 몬스터 스텟'!AA1011*'(참고)타워 스텟 가치'!$Y$17)</f>
        <v>622565.48500000045</v>
      </c>
      <c r="AC1011">
        <v>2</v>
      </c>
      <c r="AD1011">
        <f>VLOOKUP($F1011,'(참고)타워 스텟 가치'!$B$12:$L$16,AD$2,0)+(VLOOKUP($F1011,'(참고)타워 스텟 가치'!$B$12:$L$16,AD$2,0)*$E1011)</f>
        <v>306.75000000000023</v>
      </c>
      <c r="AE1011">
        <f>VLOOKUP($F1011,'(참고)타워 스텟 가치'!$B$12:$L$16,AE$2,0)+(VLOOKUP($F1011,'(참고)타워 스텟 가치'!$B$12:$L$16,AE$2,0)*$E1011)</f>
        <v>368.10000000000031</v>
      </c>
      <c r="AF1011">
        <f>VLOOKUP($F1011,'(참고)타워 스텟 가치'!$B$12:$L$16,AF$2,0)+(VLOOKUP($F1011,'(참고)타워 스텟 가치'!$B$12:$L$16,AF$2,0)*$E1011)</f>
        <v>409000.00000000035</v>
      </c>
      <c r="AG1011">
        <f>VLOOKUP($F1011,'(참고)타워 스텟 가치'!$B$12:$L$16,AG$2,0)+(VLOOKUP($F1011,'(참고)타워 스텟 가치'!$B$12:$L$16,AG$2,0)*$E1011)</f>
        <v>1840.5000000000016</v>
      </c>
      <c r="AH1011">
        <f>VLOOKUP($F1011,'(참고)타워 스텟 가치'!$B$12:$L$16,AH$2,0)+(VLOOKUP($F1011,'(참고)타워 스텟 가치'!$B$12:$L$16,AH$2,0)*$E1011)</f>
        <v>61.350000000000051</v>
      </c>
      <c r="AI1011">
        <f>VLOOKUP($F1011,'(참고)타워 스텟 가치'!$B$12:$L$16,AI$2,0)+(VLOOKUP($F1011,'(참고)타워 스텟 가치'!$B$12:$L$16,AI$2,0)*$E1011)</f>
        <v>24.54000000000002</v>
      </c>
      <c r="AJ1011">
        <f>VLOOKUP($F1011,'(참고)타워 스텟 가치'!$B$12:$L$16,AJ$2,0)+(VLOOKUP($F1011,'(참고)타워 스텟 가치'!$B$12:$L$16,AJ$2,0)*$E1011)</f>
        <v>0</v>
      </c>
      <c r="AK1011">
        <f>VLOOKUP($F1011,'(참고)타워 스텟 가치'!$B$12:$L$16,AK$2,0)+(VLOOKUP($F1011,'(참고)타워 스텟 가치'!$B$12:$L$16,AK$2,0)*$E1011)</f>
        <v>0</v>
      </c>
      <c r="AL1011">
        <f>VLOOKUP($F1011,'(참고)타워 스텟 가치'!$B$12:$L$16,AL$2,0)+(VLOOKUP($F1011,'(참고)타워 스텟 가치'!$B$12:$L$16,AL$2,0)*$E1011)</f>
        <v>114.5200000000001</v>
      </c>
      <c r="AM1011">
        <f>SUM('스테이지별 몬스터 스텟'!AD1011*'(참고)타워 스텟 가치'!$Q$17,'스테이지별 몬스터 스텟'!AE1011*'(참고)타워 스텟 가치'!$R$17,'스테이지별 몬스터 스텟'!AF1011*'(참고)타워 스텟 가치'!$S$17,'스테이지별 몬스터 스텟'!AG1011*'(참고)타워 스텟 가치'!$T$17,'스테이지별 몬스터 스텟'!AH1011*'(참고)타워 스텟 가치'!$U$17,'스테이지별 몬스터 스텟'!AI1011*'(참고)타워 스텟 가치'!$V$17,'스테이지별 몬스터 스텟'!AJ1011*'(참고)타워 스텟 가치'!$W$17,'스테이지별 몬스터 스텟'!AK1011*'(참고)타워 스텟 가치'!$X$17,'스테이지별 몬스터 스텟'!AL1011*'(참고)타워 스텟 가치'!$Y$17)</f>
        <v>618722.93000000052</v>
      </c>
      <c r="AN1011">
        <v>3</v>
      </c>
    </row>
    <row r="1012" spans="3:40" x14ac:dyDescent="0.3">
      <c r="C1012">
        <v>3</v>
      </c>
      <c r="D1012">
        <f t="shared" si="47"/>
        <v>202</v>
      </c>
      <c r="E1012" s="52">
        <f>VLOOKUP(D1012,'스테이지별 난이도 설정'!B:C,2,0)</f>
        <v>80.800000000000068</v>
      </c>
      <c r="F1012" t="str">
        <f t="shared" si="48"/>
        <v>에픽</v>
      </c>
      <c r="G1012">
        <f t="shared" si="46"/>
        <v>6</v>
      </c>
      <c r="H1012">
        <f>VLOOKUP($F1012,'(참고)타워 스텟 가치'!$B$2:$L$6,H$2,0)+(VLOOKUP($F1012,'(참고)타워 스텟 가치'!$B$2:$L$6,H$2,0)*$E1012)</f>
        <v>1380.3750000000011</v>
      </c>
      <c r="I1012">
        <f>VLOOKUP($F1012,'(참고)타워 스텟 가치'!$B$2:$L$6,I$2,0)+(VLOOKUP($F1012,'(참고)타워 스텟 가치'!$B$2:$L$6,I$2,0)*$E1012)</f>
        <v>276.07500000000022</v>
      </c>
      <c r="J1012">
        <f>VLOOKUP($F1012,'(참고)타워 스텟 가치'!$B$2:$L$6,J$2,0)+(VLOOKUP($F1012,'(참고)타워 스텟 가치'!$B$2:$L$6,J$2,0)*$E1012)</f>
        <v>409000.00000000035</v>
      </c>
      <c r="K1012">
        <f>VLOOKUP($F1012,'(참고)타워 스텟 가치'!$B$2:$L$6,K$2,0)+(VLOOKUP($F1012,'(참고)타워 스텟 가치'!$B$2:$L$6,K$2,0)*$E1012)</f>
        <v>5521.5000000000045</v>
      </c>
      <c r="L1012">
        <f>VLOOKUP($F1012,'(참고)타워 스텟 가치'!$B$2:$L$6,L$2,0)+(VLOOKUP($F1012,'(참고)타워 스텟 가치'!$B$2:$L$6,L$2,0)*$E1012)</f>
        <v>92.025000000000077</v>
      </c>
      <c r="M1012">
        <f>VLOOKUP($F1012,'(참고)타워 스텟 가치'!$B$2:$L$6,M$2,0)+(VLOOKUP($F1012,'(참고)타워 스텟 가치'!$B$2:$L$6,M$2,0)*$E1012)</f>
        <v>24.54000000000002</v>
      </c>
      <c r="N1012">
        <f>VLOOKUP($F1012,'(참고)타워 스텟 가치'!$B$2:$L$6,N$2,0)+(VLOOKUP($F1012,'(참고)타워 스텟 가치'!$B$2:$L$6,N$2,0)*$E1012)</f>
        <v>0</v>
      </c>
      <c r="O1012">
        <f>VLOOKUP($F1012,'(참고)타워 스텟 가치'!$B$2:$L$6,O$2,0)+(VLOOKUP($F1012,'(참고)타워 스텟 가치'!$B$2:$L$6,O$2,0)*$E1012)</f>
        <v>0</v>
      </c>
      <c r="P1012">
        <f>VLOOKUP($F1012,'(참고)타워 스텟 가치'!$B$2:$L$6,P$2,0)+(VLOOKUP($F1012,'(참고)타워 스텟 가치'!$B$2:$L$6,P$2,0)*$E1012)</f>
        <v>57.260000000000048</v>
      </c>
      <c r="Q1012">
        <f>SUM('스테이지별 몬스터 스텟'!H1012*'(참고)타워 스텟 가치'!$Q$17,'스테이지별 몬스터 스텟'!I1012*'(참고)타워 스텟 가치'!$R$17,'스테이지별 몬스터 스텟'!J1012*'(참고)타워 스텟 가치'!$S$17,'스테이지별 몬스터 스텟'!K1012*'(참고)타워 스텟 가치'!$T$17,'스테이지별 몬스터 스텟'!L1012*'(참고)타워 스텟 가치'!$U$17,'스테이지별 몬스터 스텟'!M1012*'(참고)타워 스텟 가치'!$V$17,'스테이지별 몬스터 스텟'!N1012*'(참고)타워 스텟 가치'!$W$17,'스테이지별 몬스터 스텟'!O1012*'(참고)타워 스텟 가치'!$X$17,'스테이지별 몬스터 스텟'!P1012*'(참고)타워 스텟 가치'!$Y$17)</f>
        <v>628040.97250000061</v>
      </c>
      <c r="R1012">
        <v>1</v>
      </c>
      <c r="S1012">
        <f>VLOOKUP($F1012,'(참고)타워 스텟 가치'!$B$7:$L$11,S$2,0)+(VLOOKUP($F1012,'(참고)타워 스텟 가치'!$B$7:$L$11,S$2,0)*$E1012)</f>
        <v>460.1250000000004</v>
      </c>
      <c r="T1012">
        <f>VLOOKUP($F1012,'(참고)타워 스텟 가치'!$B$7:$L$11,T$2,0)+(VLOOKUP($F1012,'(참고)타워 스텟 가치'!$B$7:$L$11,T$2,0)*$E1012)</f>
        <v>828.2250000000007</v>
      </c>
      <c r="U1012">
        <f>VLOOKUP($F1012,'(참고)타워 스텟 가치'!$B$7:$L$11,U$2,0)+(VLOOKUP($F1012,'(참고)타워 스텟 가치'!$B$7:$L$11,U$2,0)*$E1012)</f>
        <v>409000.00000000035</v>
      </c>
      <c r="V1012">
        <f>VLOOKUP($F1012,'(참고)타워 스텟 가치'!$B$7:$L$11,V$2,0)+(VLOOKUP($F1012,'(참고)타워 스텟 가치'!$B$7:$L$11,V$2,0)*$E1012)</f>
        <v>5521.5000000000045</v>
      </c>
      <c r="W1012">
        <f>VLOOKUP($F1012,'(참고)타워 스텟 가치'!$B$7:$L$11,W$2,0)+(VLOOKUP($F1012,'(참고)타워 스텟 가치'!$B$7:$L$11,W$2,0)*$E1012)</f>
        <v>92.025000000000077</v>
      </c>
      <c r="X1012">
        <f>VLOOKUP($F1012,'(참고)타워 스텟 가치'!$B$7:$L$11,X$2,0)+(VLOOKUP($F1012,'(참고)타워 스텟 가치'!$B$7:$L$11,X$2,0)*$E1012)</f>
        <v>24.54000000000002</v>
      </c>
      <c r="Y1012">
        <f>VLOOKUP($F1012,'(참고)타워 스텟 가치'!$B$7:$L$11,Y$2,0)+(VLOOKUP($F1012,'(참고)타워 스텟 가치'!$B$7:$L$11,Y$2,0)*$E1012)</f>
        <v>0</v>
      </c>
      <c r="Z1012">
        <f>VLOOKUP($F1012,'(참고)타워 스텟 가치'!$B$7:$L$11,Z$2,0)+(VLOOKUP($F1012,'(참고)타워 스텟 가치'!$B$7:$L$11,Z$2,0)*$E1012)</f>
        <v>0</v>
      </c>
      <c r="AA1012">
        <f>VLOOKUP($F1012,'(참고)타워 스텟 가치'!$B$7:$L$11,AA$2,0)+(VLOOKUP($F1012,'(참고)타워 스텟 가치'!$B$7:$L$11,AA$2,0)*$E1012)</f>
        <v>57.260000000000048</v>
      </c>
      <c r="AB1012">
        <f>SUM('스테이지별 몬스터 스텟'!S1012*'(참고)타워 스텟 가치'!$Q$17,'스테이지별 몬스터 스텟'!T1012*'(참고)타워 스텟 가치'!$R$17,'스테이지별 몬스터 스텟'!U1012*'(참고)타워 스텟 가치'!$S$17,'스테이지별 몬스터 스텟'!V1012*'(참고)타워 스텟 가치'!$T$17,'스테이지별 몬스터 스텟'!W1012*'(참고)타워 스텟 가치'!$U$17,'스테이지별 몬스터 스텟'!X1012*'(참고)타워 스텟 가치'!$V$17,'스테이지별 몬스터 스텟'!Y1012*'(참고)타워 스텟 가치'!$W$17,'스테이지별 몬스터 스텟'!Z1012*'(참고)타워 스텟 가치'!$X$17,'스테이지별 몬스터 스텟'!AA1012*'(참고)타워 스텟 가치'!$Y$17)</f>
        <v>627028.69750000059</v>
      </c>
      <c r="AC1012">
        <v>2</v>
      </c>
      <c r="AD1012">
        <f>VLOOKUP($F1012,'(참고)타워 스텟 가치'!$B$12:$L$16,AD$2,0)+(VLOOKUP($F1012,'(참고)타워 스텟 가치'!$B$12:$L$16,AD$2,0)*$E1012)</f>
        <v>460.1250000000004</v>
      </c>
      <c r="AE1012">
        <f>VLOOKUP($F1012,'(참고)타워 스텟 가치'!$B$12:$L$16,AE$2,0)+(VLOOKUP($F1012,'(참고)타워 스텟 가치'!$B$12:$L$16,AE$2,0)*$E1012)</f>
        <v>552.15000000000043</v>
      </c>
      <c r="AF1012">
        <f>VLOOKUP($F1012,'(참고)타워 스텟 가치'!$B$12:$L$16,AF$2,0)+(VLOOKUP($F1012,'(참고)타워 스텟 가치'!$B$12:$L$16,AF$2,0)*$E1012)</f>
        <v>409000.00000000035</v>
      </c>
      <c r="AG1012">
        <f>VLOOKUP($F1012,'(참고)타워 스텟 가치'!$B$12:$L$16,AG$2,0)+(VLOOKUP($F1012,'(참고)타워 스텟 가치'!$B$12:$L$16,AG$2,0)*$E1012)</f>
        <v>2760.7500000000023</v>
      </c>
      <c r="AH1012">
        <f>VLOOKUP($F1012,'(참고)타워 스텟 가치'!$B$12:$L$16,AH$2,0)+(VLOOKUP($F1012,'(참고)타워 스텟 가치'!$B$12:$L$16,AH$2,0)*$E1012)</f>
        <v>92.025000000000077</v>
      </c>
      <c r="AI1012">
        <f>VLOOKUP($F1012,'(참고)타워 스텟 가치'!$B$12:$L$16,AI$2,0)+(VLOOKUP($F1012,'(참고)타워 스텟 가치'!$B$12:$L$16,AI$2,0)*$E1012)</f>
        <v>24.54000000000002</v>
      </c>
      <c r="AJ1012">
        <f>VLOOKUP($F1012,'(참고)타워 스텟 가치'!$B$12:$L$16,AJ$2,0)+(VLOOKUP($F1012,'(참고)타워 스텟 가치'!$B$12:$L$16,AJ$2,0)*$E1012)</f>
        <v>0</v>
      </c>
      <c r="AK1012">
        <f>VLOOKUP($F1012,'(참고)타워 스텟 가치'!$B$12:$L$16,AK$2,0)+(VLOOKUP($F1012,'(참고)타워 스텟 가치'!$B$12:$L$16,AK$2,0)*$E1012)</f>
        <v>0</v>
      </c>
      <c r="AL1012">
        <f>VLOOKUP($F1012,'(참고)타워 스텟 가치'!$B$12:$L$16,AL$2,0)+(VLOOKUP($F1012,'(참고)타워 스텟 가치'!$B$12:$L$16,AL$2,0)*$E1012)</f>
        <v>114.5200000000001</v>
      </c>
      <c r="AM1012">
        <f>SUM('스테이지별 몬스터 스텟'!AD1012*'(참고)타워 스텟 가치'!$Q$17,'스테이지별 몬스터 스텟'!AE1012*'(참고)타워 스텟 가치'!$R$17,'스테이지별 몬스터 스텟'!AF1012*'(참고)타워 스텟 가치'!$S$17,'스테이지별 몬스터 스텟'!AG1012*'(참고)타워 스텟 가치'!$T$17,'스테이지별 몬스터 스텟'!AH1012*'(참고)타워 스텟 가치'!$U$17,'스테이지별 몬스터 스텟'!AI1012*'(참고)타워 스텟 가치'!$V$17,'스테이지별 몬스터 스텟'!AJ1012*'(참고)타워 스텟 가치'!$W$17,'스테이지별 몬스터 스텟'!AK1012*'(참고)타워 스텟 가치'!$X$17,'스테이지별 몬스터 스텟'!AL1012*'(참고)타워 스텟 가치'!$Y$17)</f>
        <v>621207.60500000056</v>
      </c>
      <c r="AN1012">
        <v>3</v>
      </c>
    </row>
    <row r="1013" spans="3:40" x14ac:dyDescent="0.3">
      <c r="C1013">
        <v>4</v>
      </c>
      <c r="D1013">
        <f t="shared" si="47"/>
        <v>202</v>
      </c>
      <c r="E1013" s="52">
        <f>VLOOKUP(D1013,'스테이지별 난이도 설정'!B:C,2,0)</f>
        <v>80.800000000000068</v>
      </c>
      <c r="F1013" t="str">
        <f t="shared" si="48"/>
        <v>유니크</v>
      </c>
      <c r="G1013">
        <f t="shared" si="46"/>
        <v>6</v>
      </c>
      <c r="H1013">
        <f>VLOOKUP($F1013,'(참고)타워 스텟 가치'!$B$2:$L$6,H$2,0)+(VLOOKUP($F1013,'(참고)타워 스텟 가치'!$B$2:$L$6,H$2,0)*$E1013)</f>
        <v>2070.5625000000018</v>
      </c>
      <c r="I1013">
        <f>VLOOKUP($F1013,'(참고)타워 스텟 가치'!$B$2:$L$6,I$2,0)+(VLOOKUP($F1013,'(참고)타워 스텟 가치'!$B$2:$L$6,I$2,0)*$E1013)</f>
        <v>414.11250000000035</v>
      </c>
      <c r="J1013">
        <f>VLOOKUP($F1013,'(참고)타워 스텟 가치'!$B$2:$L$6,J$2,0)+(VLOOKUP($F1013,'(참고)타워 스텟 가치'!$B$2:$L$6,J$2,0)*$E1013)</f>
        <v>409000.00000000035</v>
      </c>
      <c r="K1013">
        <f>VLOOKUP($F1013,'(참고)타워 스텟 가치'!$B$2:$L$6,K$2,0)+(VLOOKUP($F1013,'(참고)타워 스텟 가치'!$B$2:$L$6,K$2,0)*$E1013)</f>
        <v>8282.2500000000073</v>
      </c>
      <c r="L1013">
        <f>VLOOKUP($F1013,'(참고)타워 스텟 가치'!$B$2:$L$6,L$2,0)+(VLOOKUP($F1013,'(참고)타워 스텟 가치'!$B$2:$L$6,L$2,0)*$E1013)</f>
        <v>138.03750000000011</v>
      </c>
      <c r="M1013">
        <f>VLOOKUP($F1013,'(참고)타워 스텟 가치'!$B$2:$L$6,M$2,0)+(VLOOKUP($F1013,'(참고)타워 스텟 가치'!$B$2:$L$6,M$2,0)*$E1013)</f>
        <v>24.54000000000002</v>
      </c>
      <c r="N1013">
        <f>VLOOKUP($F1013,'(참고)타워 스텟 가치'!$B$2:$L$6,N$2,0)+(VLOOKUP($F1013,'(참고)타워 스텟 가치'!$B$2:$L$6,N$2,0)*$E1013)</f>
        <v>0</v>
      </c>
      <c r="O1013">
        <f>VLOOKUP($F1013,'(참고)타워 스텟 가치'!$B$2:$L$6,O$2,0)+(VLOOKUP($F1013,'(참고)타워 스텟 가치'!$B$2:$L$6,O$2,0)*$E1013)</f>
        <v>0</v>
      </c>
      <c r="P1013">
        <f>VLOOKUP($F1013,'(참고)타워 스텟 가치'!$B$2:$L$6,P$2,0)+(VLOOKUP($F1013,'(참고)타워 스텟 가치'!$B$2:$L$6,P$2,0)*$E1013)</f>
        <v>81.800000000000068</v>
      </c>
      <c r="Q1013">
        <f>SUM('스테이지별 몬스터 스텟'!H1013*'(참고)타워 스텟 가치'!$Q$17,'스테이지별 몬스터 스텟'!I1013*'(참고)타워 스텟 가치'!$R$17,'스테이지별 몬스터 스텟'!J1013*'(참고)타워 스텟 가치'!$S$17,'스테이지별 몬스터 스텟'!K1013*'(참고)타워 스텟 가치'!$T$17,'스테이지별 몬스터 스텟'!L1013*'(참고)타워 스텟 가치'!$U$17,'스테이지별 몬스터 스텟'!M1013*'(참고)타워 스텟 가치'!$V$17,'스테이지별 몬스터 스텟'!N1013*'(참고)타워 스텟 가치'!$W$17,'스테이지별 몬스터 스텟'!O1013*'(참고)타워 스텟 가치'!$X$17,'스테이지별 몬스터 스텟'!P1013*'(참고)타워 스텟 가치'!$Y$17)</f>
        <v>635291.00875000039</v>
      </c>
      <c r="R1013">
        <v>1</v>
      </c>
      <c r="S1013">
        <f>VLOOKUP($F1013,'(참고)타워 스텟 가치'!$B$7:$L$11,S$2,0)+(VLOOKUP($F1013,'(참고)타워 스텟 가치'!$B$7:$L$11,S$2,0)*$E1013)</f>
        <v>690.18750000000057</v>
      </c>
      <c r="T1013">
        <f>VLOOKUP($F1013,'(참고)타워 스텟 가치'!$B$7:$L$11,T$2,0)+(VLOOKUP($F1013,'(참고)타워 스텟 가치'!$B$7:$L$11,T$2,0)*$E1013)</f>
        <v>1242.337500000001</v>
      </c>
      <c r="U1013">
        <f>VLOOKUP($F1013,'(참고)타워 스텟 가치'!$B$7:$L$11,U$2,0)+(VLOOKUP($F1013,'(참고)타워 스텟 가치'!$B$7:$L$11,U$2,0)*$E1013)</f>
        <v>409000.00000000035</v>
      </c>
      <c r="V1013">
        <f>VLOOKUP($F1013,'(참고)타워 스텟 가치'!$B$7:$L$11,V$2,0)+(VLOOKUP($F1013,'(참고)타워 스텟 가치'!$B$7:$L$11,V$2,0)*$E1013)</f>
        <v>8282.2500000000073</v>
      </c>
      <c r="W1013">
        <f>VLOOKUP($F1013,'(참고)타워 스텟 가치'!$B$7:$L$11,W$2,0)+(VLOOKUP($F1013,'(참고)타워 스텟 가치'!$B$7:$L$11,W$2,0)*$E1013)</f>
        <v>138.03750000000011</v>
      </c>
      <c r="X1013">
        <f>VLOOKUP($F1013,'(참고)타워 스텟 가치'!$B$7:$L$11,X$2,0)+(VLOOKUP($F1013,'(참고)타워 스텟 가치'!$B$7:$L$11,X$2,0)*$E1013)</f>
        <v>24.54000000000002</v>
      </c>
      <c r="Y1013">
        <f>VLOOKUP($F1013,'(참고)타워 스텟 가치'!$B$7:$L$11,Y$2,0)+(VLOOKUP($F1013,'(참고)타워 스텟 가치'!$B$7:$L$11,Y$2,0)*$E1013)</f>
        <v>0</v>
      </c>
      <c r="Z1013">
        <f>VLOOKUP($F1013,'(참고)타워 스텟 가치'!$B$7:$L$11,Z$2,0)+(VLOOKUP($F1013,'(참고)타워 스텟 가치'!$B$7:$L$11,Z$2,0)*$E1013)</f>
        <v>0</v>
      </c>
      <c r="AA1013">
        <f>VLOOKUP($F1013,'(참고)타워 스텟 가치'!$B$7:$L$11,AA$2,0)+(VLOOKUP($F1013,'(참고)타워 스텟 가치'!$B$7:$L$11,AA$2,0)*$E1013)</f>
        <v>81.800000000000068</v>
      </c>
      <c r="AB1013">
        <f>SUM('스테이지별 몬스터 스텟'!S1013*'(참고)타워 스텟 가치'!$Q$17,'스테이지별 몬스터 스텟'!T1013*'(참고)타워 스텟 가치'!$R$17,'스테이지별 몬스터 스텟'!U1013*'(참고)타워 스텟 가치'!$S$17,'스테이지별 몬스터 스텟'!V1013*'(참고)타워 스텟 가치'!$T$17,'스테이지별 몬스터 스텟'!W1013*'(참고)타워 스텟 가치'!$U$17,'스테이지별 몬스터 스텟'!X1013*'(참고)타워 스텟 가치'!$V$17,'스테이지별 몬스터 스텟'!Y1013*'(참고)타워 스텟 가치'!$W$17,'스테이지별 몬스터 스텟'!Z1013*'(참고)타워 스텟 가치'!$X$17,'스테이지별 몬스터 스텟'!AA1013*'(참고)타워 스텟 가치'!$Y$17)</f>
        <v>633772.59625000041</v>
      </c>
      <c r="AC1013">
        <v>2</v>
      </c>
      <c r="AD1013">
        <f>VLOOKUP($F1013,'(참고)타워 스텟 가치'!$B$12:$L$16,AD$2,0)+(VLOOKUP($F1013,'(참고)타워 스텟 가치'!$B$12:$L$16,AD$2,0)*$E1013)</f>
        <v>690.18750000000057</v>
      </c>
      <c r="AE1013">
        <f>VLOOKUP($F1013,'(참고)타워 스텟 가치'!$B$12:$L$16,AE$2,0)+(VLOOKUP($F1013,'(참고)타워 스텟 가치'!$B$12:$L$16,AE$2,0)*$E1013)</f>
        <v>828.2250000000007</v>
      </c>
      <c r="AF1013">
        <f>VLOOKUP($F1013,'(참고)타워 스텟 가치'!$B$12:$L$16,AF$2,0)+(VLOOKUP($F1013,'(참고)타워 스텟 가치'!$B$12:$L$16,AF$2,0)*$E1013)</f>
        <v>409000.00000000035</v>
      </c>
      <c r="AG1013">
        <f>VLOOKUP($F1013,'(참고)타워 스텟 가치'!$B$12:$L$16,AG$2,0)+(VLOOKUP($F1013,'(참고)타워 스텟 가치'!$B$12:$L$16,AG$2,0)*$E1013)</f>
        <v>4141.1250000000036</v>
      </c>
      <c r="AH1013">
        <f>VLOOKUP($F1013,'(참고)타워 스텟 가치'!$B$12:$L$16,AH$2,0)+(VLOOKUP($F1013,'(참고)타워 스텟 가치'!$B$12:$L$16,AH$2,0)*$E1013)</f>
        <v>138.03750000000011</v>
      </c>
      <c r="AI1013">
        <f>VLOOKUP($F1013,'(참고)타워 스텟 가치'!$B$12:$L$16,AI$2,0)+(VLOOKUP($F1013,'(참고)타워 스텟 가치'!$B$12:$L$16,AI$2,0)*$E1013)</f>
        <v>24.54000000000002</v>
      </c>
      <c r="AJ1013">
        <f>VLOOKUP($F1013,'(참고)타워 스텟 가치'!$B$12:$L$16,AJ$2,0)+(VLOOKUP($F1013,'(참고)타워 스텟 가치'!$B$12:$L$16,AJ$2,0)*$E1013)</f>
        <v>0</v>
      </c>
      <c r="AK1013">
        <f>VLOOKUP($F1013,'(참고)타워 스텟 가치'!$B$12:$L$16,AK$2,0)+(VLOOKUP($F1013,'(참고)타워 스텟 가치'!$B$12:$L$16,AK$2,0)*$E1013)</f>
        <v>0</v>
      </c>
      <c r="AL1013">
        <f>VLOOKUP($F1013,'(참고)타워 스텟 가치'!$B$12:$L$16,AL$2,0)+(VLOOKUP($F1013,'(참고)타워 스텟 가치'!$B$12:$L$16,AL$2,0)*$E1013)</f>
        <v>163.60000000000014</v>
      </c>
      <c r="AM1013">
        <f>SUM('스테이지별 몬스터 스텟'!AD1013*'(참고)타워 스텟 가치'!$Q$17,'스테이지별 몬스터 스텟'!AE1013*'(참고)타워 스텟 가치'!$R$17,'스테이지별 몬스터 스텟'!AF1013*'(참고)타워 스텟 가치'!$S$17,'스테이지별 몬스터 스텟'!AG1013*'(참고)타워 스텟 가치'!$T$17,'스테이지별 몬스터 스텟'!AH1013*'(참고)타워 스텟 가치'!$U$17,'스테이지별 몬스터 스텟'!AI1013*'(참고)타워 스텟 가치'!$V$17,'스테이지별 몬스터 스텟'!AJ1013*'(참고)타워 스텟 가치'!$W$17,'스테이지별 몬스터 스텟'!AK1013*'(참고)타워 스텟 가치'!$X$17,'스테이지별 몬스터 스텟'!AL1013*'(참고)타워 스텟 가치'!$Y$17)</f>
        <v>625032.77750000043</v>
      </c>
      <c r="AN1013">
        <v>3</v>
      </c>
    </row>
    <row r="1014" spans="3:40" x14ac:dyDescent="0.3">
      <c r="C1014">
        <v>5</v>
      </c>
      <c r="D1014">
        <f t="shared" si="47"/>
        <v>202</v>
      </c>
      <c r="E1014" s="52">
        <f>VLOOKUP(D1014,'스테이지별 난이도 설정'!B:C,2,0)</f>
        <v>80.800000000000068</v>
      </c>
      <c r="F1014" t="str">
        <f t="shared" si="48"/>
        <v>스페셜</v>
      </c>
      <c r="G1014">
        <f t="shared" si="46"/>
        <v>6</v>
      </c>
      <c r="H1014">
        <f>VLOOKUP($F1014,'(참고)타워 스텟 가치'!$B$2:$L$6,H$2,0)+(VLOOKUP($F1014,'(참고)타워 스텟 가치'!$B$2:$L$6,H$2,0)*$E1014)</f>
        <v>3105.8437500000027</v>
      </c>
      <c r="I1014">
        <f>VLOOKUP($F1014,'(참고)타워 스텟 가치'!$B$2:$L$6,I$2,0)+(VLOOKUP($F1014,'(참고)타워 스텟 가치'!$B$2:$L$6,I$2,0)*$E1014)</f>
        <v>621.1687500000005</v>
      </c>
      <c r="J1014">
        <f>VLOOKUP($F1014,'(참고)타워 스텟 가치'!$B$2:$L$6,J$2,0)+(VLOOKUP($F1014,'(참고)타워 스텟 가치'!$B$2:$L$6,J$2,0)*$E1014)</f>
        <v>409000.00000000035</v>
      </c>
      <c r="K1014">
        <f>VLOOKUP($F1014,'(참고)타워 스텟 가치'!$B$2:$L$6,K$2,0)+(VLOOKUP($F1014,'(참고)타워 스텟 가치'!$B$2:$L$6,K$2,0)*$E1014)</f>
        <v>12423.375000000011</v>
      </c>
      <c r="L1014">
        <f>VLOOKUP($F1014,'(참고)타워 스텟 가치'!$B$2:$L$6,L$2,0)+(VLOOKUP($F1014,'(참고)타워 스텟 가치'!$B$2:$L$6,L$2,0)*$E1014)</f>
        <v>207.05625000000018</v>
      </c>
      <c r="M1014">
        <f>VLOOKUP($F1014,'(참고)타워 스텟 가치'!$B$2:$L$6,M$2,0)+(VLOOKUP($F1014,'(참고)타워 스텟 가치'!$B$2:$L$6,M$2,0)*$E1014)</f>
        <v>24.54000000000002</v>
      </c>
      <c r="N1014">
        <f>VLOOKUP($F1014,'(참고)타워 스텟 가치'!$B$2:$L$6,N$2,0)+(VLOOKUP($F1014,'(참고)타워 스텟 가치'!$B$2:$L$6,N$2,0)*$E1014)</f>
        <v>0</v>
      </c>
      <c r="O1014">
        <f>VLOOKUP($F1014,'(참고)타워 스텟 가치'!$B$2:$L$6,O$2,0)+(VLOOKUP($F1014,'(참고)타워 스텟 가치'!$B$2:$L$6,O$2,0)*$E1014)</f>
        <v>0</v>
      </c>
      <c r="P1014">
        <f>VLOOKUP($F1014,'(참고)타워 스텟 가치'!$B$2:$L$6,P$2,0)+(VLOOKUP($F1014,'(참고)타워 스텟 가치'!$B$2:$L$6,P$2,0)*$E1014)</f>
        <v>81.800000000000068</v>
      </c>
      <c r="Q1014">
        <f>SUM('스테이지별 몬스터 스텟'!H1014*'(참고)타워 스텟 가치'!$Q$17,'스테이지별 몬스터 스텟'!I1014*'(참고)타워 스텟 가치'!$R$17,'스테이지별 몬스터 스텟'!J1014*'(참고)타워 스텟 가치'!$S$17,'스테이지별 몬스터 스텟'!K1014*'(참고)타워 스텟 가치'!$T$17,'스테이지별 몬스터 스텟'!L1014*'(참고)타워 스텟 가치'!$U$17,'스테이지별 몬스터 스텟'!M1014*'(참고)타워 스텟 가치'!$V$17,'스테이지별 몬스터 스텟'!N1014*'(참고)타워 스텟 가치'!$W$17,'스테이지별 몬스터 스텟'!O1014*'(참고)타워 스텟 가치'!$X$17,'스테이지별 몬스터 스텟'!P1014*'(참고)타워 스텟 가치'!$Y$17)</f>
        <v>646092.44312500057</v>
      </c>
      <c r="R1014">
        <v>1</v>
      </c>
      <c r="S1014">
        <f>VLOOKUP($F1014,'(참고)타워 스텟 가치'!$B$7:$L$11,S$2,0)+(VLOOKUP($F1014,'(참고)타워 스텟 가치'!$B$7:$L$11,S$2,0)*$E1014)</f>
        <v>1035.2812500000009</v>
      </c>
      <c r="T1014">
        <f>VLOOKUP($F1014,'(참고)타워 스텟 가치'!$B$7:$L$11,T$2,0)+(VLOOKUP($F1014,'(참고)타워 스텟 가치'!$B$7:$L$11,T$2,0)*$E1014)</f>
        <v>1863.5062500000015</v>
      </c>
      <c r="U1014">
        <f>VLOOKUP($F1014,'(참고)타워 스텟 가치'!$B$7:$L$11,U$2,0)+(VLOOKUP($F1014,'(참고)타워 스텟 가치'!$B$7:$L$11,U$2,0)*$E1014)</f>
        <v>409000.00000000035</v>
      </c>
      <c r="V1014">
        <f>VLOOKUP($F1014,'(참고)타워 스텟 가치'!$B$7:$L$11,V$2,0)+(VLOOKUP($F1014,'(참고)타워 스텟 가치'!$B$7:$L$11,V$2,0)*$E1014)</f>
        <v>12423.375000000011</v>
      </c>
      <c r="W1014">
        <f>VLOOKUP($F1014,'(참고)타워 스텟 가치'!$B$7:$L$11,W$2,0)+(VLOOKUP($F1014,'(참고)타워 스텟 가치'!$B$7:$L$11,W$2,0)*$E1014)</f>
        <v>207.05625000000018</v>
      </c>
      <c r="X1014">
        <f>VLOOKUP($F1014,'(참고)타워 스텟 가치'!$B$7:$L$11,X$2,0)+(VLOOKUP($F1014,'(참고)타워 스텟 가치'!$B$7:$L$11,X$2,0)*$E1014)</f>
        <v>24.54000000000002</v>
      </c>
      <c r="Y1014">
        <f>VLOOKUP($F1014,'(참고)타워 스텟 가치'!$B$7:$L$11,Y$2,0)+(VLOOKUP($F1014,'(참고)타워 스텟 가치'!$B$7:$L$11,Y$2,0)*$E1014)</f>
        <v>0</v>
      </c>
      <c r="Z1014">
        <f>VLOOKUP($F1014,'(참고)타워 스텟 가치'!$B$7:$L$11,Z$2,0)+(VLOOKUP($F1014,'(참고)타워 스텟 가치'!$B$7:$L$11,Z$2,0)*$E1014)</f>
        <v>0</v>
      </c>
      <c r="AA1014">
        <f>VLOOKUP($F1014,'(참고)타워 스텟 가치'!$B$7:$L$11,AA$2,0)+(VLOOKUP($F1014,'(참고)타워 스텟 가치'!$B$7:$L$11,AA$2,0)*$E1014)</f>
        <v>81.800000000000068</v>
      </c>
      <c r="AB1014">
        <f>SUM('스테이지별 몬스터 스텟'!S1014*'(참고)타워 스텟 가치'!$Q$17,'스테이지별 몬스터 스텟'!T1014*'(참고)타워 스텟 가치'!$R$17,'스테이지별 몬스터 스텟'!U1014*'(참고)타워 스텟 가치'!$S$17,'스테이지별 몬스터 스텟'!V1014*'(참고)타워 스텟 가치'!$T$17,'스테이지별 몬스터 스텟'!W1014*'(참고)타워 스텟 가치'!$U$17,'스테이지별 몬스터 스텟'!X1014*'(참고)타워 스텟 가치'!$V$17,'스테이지별 몬스터 스텟'!Y1014*'(참고)타워 스텟 가치'!$W$17,'스테이지별 몬스터 스텟'!Z1014*'(참고)타워 스텟 가치'!$X$17,'스테이지별 몬스터 스텟'!AA1014*'(참고)타워 스텟 가치'!$Y$17)</f>
        <v>643814.82437500055</v>
      </c>
      <c r="AC1014">
        <v>2</v>
      </c>
      <c r="AD1014">
        <f>VLOOKUP($F1014,'(참고)타워 스텟 가치'!$B$12:$L$16,AD$2,0)+(VLOOKUP($F1014,'(참고)타워 스텟 가치'!$B$12:$L$16,AD$2,0)*$E1014)</f>
        <v>1035.2812500000009</v>
      </c>
      <c r="AE1014">
        <f>VLOOKUP($F1014,'(참고)타워 스텟 가치'!$B$12:$L$16,AE$2,0)+(VLOOKUP($F1014,'(참고)타워 스텟 가치'!$B$12:$L$16,AE$2,0)*$E1014)</f>
        <v>1242.337500000001</v>
      </c>
      <c r="AF1014">
        <f>VLOOKUP($F1014,'(참고)타워 스텟 가치'!$B$12:$L$16,AF$2,0)+(VLOOKUP($F1014,'(참고)타워 스텟 가치'!$B$12:$L$16,AF$2,0)*$E1014)</f>
        <v>409000.00000000035</v>
      </c>
      <c r="AG1014">
        <f>VLOOKUP($F1014,'(참고)타워 스텟 가치'!$B$12:$L$16,AG$2,0)+(VLOOKUP($F1014,'(참고)타워 스텟 가치'!$B$12:$L$16,AG$2,0)*$E1014)</f>
        <v>6211.6875000000055</v>
      </c>
      <c r="AH1014">
        <f>VLOOKUP($F1014,'(참고)타워 스텟 가치'!$B$12:$L$16,AH$2,0)+(VLOOKUP($F1014,'(참고)타워 스텟 가치'!$B$12:$L$16,AH$2,0)*$E1014)</f>
        <v>207.05625000000018</v>
      </c>
      <c r="AI1014">
        <f>VLOOKUP($F1014,'(참고)타워 스텟 가치'!$B$12:$L$16,AI$2,0)+(VLOOKUP($F1014,'(참고)타워 스텟 가치'!$B$12:$L$16,AI$2,0)*$E1014)</f>
        <v>24.54000000000002</v>
      </c>
      <c r="AJ1014">
        <f>VLOOKUP($F1014,'(참고)타워 스텟 가치'!$B$12:$L$16,AJ$2,0)+(VLOOKUP($F1014,'(참고)타워 스텟 가치'!$B$12:$L$16,AJ$2,0)*$E1014)</f>
        <v>0</v>
      </c>
      <c r="AK1014">
        <f>VLOOKUP($F1014,'(참고)타워 스텟 가치'!$B$12:$L$16,AK$2,0)+(VLOOKUP($F1014,'(참고)타워 스텟 가치'!$B$12:$L$16,AK$2,0)*$E1014)</f>
        <v>0</v>
      </c>
      <c r="AL1014">
        <f>VLOOKUP($F1014,'(참고)타워 스텟 가치'!$B$12:$L$16,AL$2,0)+(VLOOKUP($F1014,'(참고)타워 스텟 가치'!$B$12:$L$16,AL$2,0)*$E1014)</f>
        <v>163.60000000000014</v>
      </c>
      <c r="AM1014">
        <f>SUM('스테이지별 몬스터 스텟'!AD1014*'(참고)타워 스텟 가치'!$Q$17,'스테이지별 몬스터 스텟'!AE1014*'(참고)타워 스텟 가치'!$R$17,'스테이지별 몬스터 스텟'!AF1014*'(참고)타워 스텟 가치'!$S$17,'스테이지별 몬스터 스텟'!AG1014*'(참고)타워 스텟 가치'!$T$17,'스테이지별 몬스터 스텟'!AH1014*'(참고)타워 스텟 가치'!$U$17,'스테이지별 몬스터 스텟'!AI1014*'(참고)타워 스텟 가치'!$V$17,'스테이지별 몬스터 스텟'!AJ1014*'(참고)타워 스텟 가치'!$W$17,'스테이지별 몬스터 스텟'!AK1014*'(참고)타워 스텟 가치'!$X$17,'스테이지별 몬스터 스텟'!AL1014*'(참고)타워 스텟 가치'!$Y$17)</f>
        <v>630623.29625000048</v>
      </c>
      <c r="AN1014">
        <v>3</v>
      </c>
    </row>
    <row r="1015" spans="3:40" x14ac:dyDescent="0.3">
      <c r="C1015">
        <v>1</v>
      </c>
      <c r="D1015">
        <f t="shared" si="47"/>
        <v>203</v>
      </c>
      <c r="E1015" s="52">
        <f>VLOOKUP(D1015,'스테이지별 난이도 설정'!B:C,2,0)</f>
        <v>81.200000000000074</v>
      </c>
      <c r="F1015" t="str">
        <f t="shared" si="48"/>
        <v>일반</v>
      </c>
      <c r="G1015">
        <f t="shared" si="46"/>
        <v>6</v>
      </c>
      <c r="H1015">
        <f>VLOOKUP($F1015,'(참고)타워 스텟 가치'!$B$2:$L$6,H$2,0)+(VLOOKUP($F1015,'(참고)타워 스텟 가치'!$B$2:$L$6,H$2,0)*$E1015)</f>
        <v>616.50000000000057</v>
      </c>
      <c r="I1015">
        <f>VLOOKUP($F1015,'(참고)타워 스텟 가치'!$B$2:$L$6,I$2,0)+(VLOOKUP($F1015,'(참고)타워 스텟 가치'!$B$2:$L$6,I$2,0)*$E1015)</f>
        <v>123.30000000000011</v>
      </c>
      <c r="J1015">
        <f>VLOOKUP($F1015,'(참고)타워 스텟 가치'!$B$2:$L$6,J$2,0)+(VLOOKUP($F1015,'(참고)타워 스텟 가치'!$B$2:$L$6,J$2,0)*$E1015)</f>
        <v>411000.00000000035</v>
      </c>
      <c r="K1015">
        <f>VLOOKUP($F1015,'(참고)타워 스텟 가치'!$B$2:$L$6,K$2,0)+(VLOOKUP($F1015,'(참고)타워 스텟 가치'!$B$2:$L$6,K$2,0)*$E1015)</f>
        <v>2466.0000000000023</v>
      </c>
      <c r="L1015">
        <f>VLOOKUP($F1015,'(참고)타워 스텟 가치'!$B$2:$L$6,L$2,0)+(VLOOKUP($F1015,'(참고)타워 스텟 가치'!$B$2:$L$6,L$2,0)*$E1015)</f>
        <v>41.100000000000037</v>
      </c>
      <c r="M1015">
        <f>VLOOKUP($F1015,'(참고)타워 스텟 가치'!$B$2:$L$6,M$2,0)+(VLOOKUP($F1015,'(참고)타워 스텟 가치'!$B$2:$L$6,M$2,0)*$E1015)</f>
        <v>24.660000000000021</v>
      </c>
      <c r="N1015">
        <f>VLOOKUP($F1015,'(참고)타워 스텟 가치'!$B$2:$L$6,N$2,0)+(VLOOKUP($F1015,'(참고)타워 스텟 가치'!$B$2:$L$6,N$2,0)*$E1015)</f>
        <v>0</v>
      </c>
      <c r="O1015">
        <f>VLOOKUP($F1015,'(참고)타워 스텟 가치'!$B$2:$L$6,O$2,0)+(VLOOKUP($F1015,'(참고)타워 스텟 가치'!$B$2:$L$6,O$2,0)*$E1015)</f>
        <v>0</v>
      </c>
      <c r="P1015">
        <f>VLOOKUP($F1015,'(참고)타워 스텟 가치'!$B$2:$L$6,P$2,0)+(VLOOKUP($F1015,'(참고)타워 스텟 가치'!$B$2:$L$6,P$2,0)*$E1015)</f>
        <v>57.540000000000049</v>
      </c>
      <c r="Q1015">
        <f>SUM('스테이지별 몬스터 스텟'!H1015*'(참고)타워 스텟 가치'!$Q$17,'스테이지별 몬스터 스텟'!I1015*'(참고)타워 스텟 가치'!$R$17,'스테이지별 몬스터 스텟'!J1015*'(참고)타워 스텟 가치'!$S$17,'스테이지별 몬스터 스텟'!K1015*'(참고)타워 스텟 가치'!$T$17,'스테이지별 몬스터 스텟'!L1015*'(참고)타워 스텟 가치'!$U$17,'스테이지별 몬스터 스텟'!M1015*'(참고)타워 스텟 가치'!$V$17,'스테이지별 몬스터 스텟'!N1015*'(참고)타워 스텟 가치'!$W$17,'스테이지별 몬스터 스텟'!O1015*'(참고)타워 스텟 가치'!$X$17,'스테이지별 몬스터 스텟'!P1015*'(참고)타워 스텟 가치'!$Y$17)</f>
        <v>623071.89000000036</v>
      </c>
      <c r="R1015">
        <v>1</v>
      </c>
      <c r="S1015">
        <f>VLOOKUP($F1015,'(참고)타워 스텟 가치'!$B$7:$L$11,S$2,0)+(VLOOKUP($F1015,'(참고)타워 스텟 가치'!$B$7:$L$11,S$2,0)*$E1015)</f>
        <v>205.50000000000017</v>
      </c>
      <c r="T1015">
        <f>VLOOKUP($F1015,'(참고)타워 스텟 가치'!$B$7:$L$11,T$2,0)+(VLOOKUP($F1015,'(참고)타워 스텟 가치'!$B$7:$L$11,T$2,0)*$E1015)</f>
        <v>369.90000000000032</v>
      </c>
      <c r="U1015">
        <f>VLOOKUP($F1015,'(참고)타워 스텟 가치'!$B$7:$L$11,U$2,0)+(VLOOKUP($F1015,'(참고)타워 스텟 가치'!$B$7:$L$11,U$2,0)*$E1015)</f>
        <v>411000.00000000035</v>
      </c>
      <c r="V1015">
        <f>VLOOKUP($F1015,'(참고)타워 스텟 가치'!$B$7:$L$11,V$2,0)+(VLOOKUP($F1015,'(참고)타워 스텟 가치'!$B$7:$L$11,V$2,0)*$E1015)</f>
        <v>2466.0000000000023</v>
      </c>
      <c r="W1015">
        <f>VLOOKUP($F1015,'(참고)타워 스텟 가치'!$B$7:$L$11,W$2,0)+(VLOOKUP($F1015,'(참고)타워 스텟 가치'!$B$7:$L$11,W$2,0)*$E1015)</f>
        <v>41.100000000000037</v>
      </c>
      <c r="X1015">
        <f>VLOOKUP($F1015,'(참고)타워 스텟 가치'!$B$7:$L$11,X$2,0)+(VLOOKUP($F1015,'(참고)타워 스텟 가치'!$B$7:$L$11,X$2,0)*$E1015)</f>
        <v>24.660000000000021</v>
      </c>
      <c r="Y1015">
        <f>VLOOKUP($F1015,'(참고)타워 스텟 가치'!$B$7:$L$11,Y$2,0)+(VLOOKUP($F1015,'(참고)타워 스텟 가치'!$B$7:$L$11,Y$2,0)*$E1015)</f>
        <v>0</v>
      </c>
      <c r="Z1015">
        <f>VLOOKUP($F1015,'(참고)타워 스텟 가치'!$B$7:$L$11,Z$2,0)+(VLOOKUP($F1015,'(참고)타워 스텟 가치'!$B$7:$L$11,Z$2,0)*$E1015)</f>
        <v>0</v>
      </c>
      <c r="AA1015">
        <f>VLOOKUP($F1015,'(참고)타워 스텟 가치'!$B$7:$L$11,AA$2,0)+(VLOOKUP($F1015,'(참고)타워 스텟 가치'!$B$7:$L$11,AA$2,0)*$E1015)</f>
        <v>57.540000000000049</v>
      </c>
      <c r="AB1015">
        <f>SUM('스테이지별 몬스터 스텟'!S1015*'(참고)타워 스텟 가치'!$Q$17,'스테이지별 몬스터 스텟'!T1015*'(참고)타워 스텟 가치'!$R$17,'스테이지별 몬스터 스텟'!U1015*'(참고)타워 스텟 가치'!$S$17,'스테이지별 몬스터 스텟'!V1015*'(참고)타워 스텟 가치'!$T$17,'스테이지별 몬스터 스텟'!W1015*'(참고)타워 스텟 가치'!$U$17,'스테이지별 몬스터 스텟'!X1015*'(참고)타워 스텟 가치'!$V$17,'스테이지별 몬스터 스텟'!Y1015*'(참고)타워 스텟 가치'!$W$17,'스테이지별 몬스터 스텟'!Z1015*'(참고)타워 스텟 가치'!$X$17,'스테이지별 몬스터 스텟'!AA1015*'(참고)타워 스텟 가치'!$Y$17)</f>
        <v>622619.79000000039</v>
      </c>
      <c r="AC1015">
        <v>2</v>
      </c>
      <c r="AD1015">
        <f>VLOOKUP($F1015,'(참고)타워 스텟 가치'!$B$12:$L$16,AD$2,0)+(VLOOKUP($F1015,'(참고)타워 스텟 가치'!$B$12:$L$16,AD$2,0)*$E1015)</f>
        <v>205.50000000000017</v>
      </c>
      <c r="AE1015">
        <f>VLOOKUP($F1015,'(참고)타워 스텟 가치'!$B$12:$L$16,AE$2,0)+(VLOOKUP($F1015,'(참고)타워 스텟 가치'!$B$12:$L$16,AE$2,0)*$E1015)</f>
        <v>246.60000000000022</v>
      </c>
      <c r="AF1015">
        <f>VLOOKUP($F1015,'(참고)타워 스텟 가치'!$B$12:$L$16,AF$2,0)+(VLOOKUP($F1015,'(참고)타워 스텟 가치'!$B$12:$L$16,AF$2,0)*$E1015)</f>
        <v>411000.00000000035</v>
      </c>
      <c r="AG1015">
        <f>VLOOKUP($F1015,'(참고)타워 스텟 가치'!$B$12:$L$16,AG$2,0)+(VLOOKUP($F1015,'(참고)타워 스텟 가치'!$B$12:$L$16,AG$2,0)*$E1015)</f>
        <v>1233.0000000000011</v>
      </c>
      <c r="AH1015">
        <f>VLOOKUP($F1015,'(참고)타워 스텟 가치'!$B$12:$L$16,AH$2,0)+(VLOOKUP($F1015,'(참고)타워 스텟 가치'!$B$12:$L$16,AH$2,0)*$E1015)</f>
        <v>41.100000000000037</v>
      </c>
      <c r="AI1015">
        <f>VLOOKUP($F1015,'(참고)타워 스텟 가치'!$B$12:$L$16,AI$2,0)+(VLOOKUP($F1015,'(참고)타워 스텟 가치'!$B$12:$L$16,AI$2,0)*$E1015)</f>
        <v>24.660000000000021</v>
      </c>
      <c r="AJ1015">
        <f>VLOOKUP($F1015,'(참고)타워 스텟 가치'!$B$12:$L$16,AJ$2,0)+(VLOOKUP($F1015,'(참고)타워 스텟 가치'!$B$12:$L$16,AJ$2,0)*$E1015)</f>
        <v>0</v>
      </c>
      <c r="AK1015">
        <f>VLOOKUP($F1015,'(참고)타워 스텟 가치'!$B$12:$L$16,AK$2,0)+(VLOOKUP($F1015,'(참고)타워 스텟 가치'!$B$12:$L$16,AK$2,0)*$E1015)</f>
        <v>0</v>
      </c>
      <c r="AL1015">
        <f>VLOOKUP($F1015,'(참고)타워 스텟 가치'!$B$12:$L$16,AL$2,0)+(VLOOKUP($F1015,'(참고)타워 스텟 가치'!$B$12:$L$16,AL$2,0)*$E1015)</f>
        <v>115.0800000000001</v>
      </c>
      <c r="AM1015">
        <f>SUM('스테이지별 몬스터 스텟'!AD1015*'(참고)타워 스텟 가치'!$Q$17,'스테이지별 몬스터 스텟'!AE1015*'(참고)타워 스텟 가치'!$R$17,'스테이지별 몬스터 스텟'!AF1015*'(참고)타워 스텟 가치'!$S$17,'스테이지별 몬스터 스텟'!AG1015*'(참고)타워 스텟 가치'!$T$17,'스테이지별 몬스터 스텟'!AH1015*'(참고)타워 스텟 가치'!$U$17,'스테이지별 몬스터 스텟'!AI1015*'(참고)타워 스텟 가치'!$V$17,'스테이지별 몬스터 스텟'!AJ1015*'(참고)타워 스텟 가치'!$W$17,'스테이지별 몬스터 스텟'!AK1015*'(참고)타워 스텟 가치'!$X$17,'스테이지별 몬스터 스텟'!AL1015*'(참고)타워 스텟 가치'!$Y$17)</f>
        <v>620083.92000000051</v>
      </c>
      <c r="AN1015">
        <v>3</v>
      </c>
    </row>
    <row r="1016" spans="3:40" x14ac:dyDescent="0.3">
      <c r="C1016">
        <v>2</v>
      </c>
      <c r="D1016">
        <f t="shared" si="47"/>
        <v>203</v>
      </c>
      <c r="E1016" s="52">
        <f>VLOOKUP(D1016,'스테이지별 난이도 설정'!B:C,2,0)</f>
        <v>81.200000000000074</v>
      </c>
      <c r="F1016" t="str">
        <f t="shared" si="48"/>
        <v>레어</v>
      </c>
      <c r="G1016">
        <f t="shared" si="46"/>
        <v>6</v>
      </c>
      <c r="H1016">
        <f>VLOOKUP($F1016,'(참고)타워 스텟 가치'!$B$2:$L$6,H$2,0)+(VLOOKUP($F1016,'(참고)타워 스텟 가치'!$B$2:$L$6,H$2,0)*$E1016)</f>
        <v>924.7500000000008</v>
      </c>
      <c r="I1016">
        <f>VLOOKUP($F1016,'(참고)타워 스텟 가치'!$B$2:$L$6,I$2,0)+(VLOOKUP($F1016,'(참고)타워 스텟 가치'!$B$2:$L$6,I$2,0)*$E1016)</f>
        <v>184.95000000000016</v>
      </c>
      <c r="J1016">
        <f>VLOOKUP($F1016,'(참고)타워 스텟 가치'!$B$2:$L$6,J$2,0)+(VLOOKUP($F1016,'(참고)타워 스텟 가치'!$B$2:$L$6,J$2,0)*$E1016)</f>
        <v>411000.00000000035</v>
      </c>
      <c r="K1016">
        <f>VLOOKUP($F1016,'(참고)타워 스텟 가치'!$B$2:$L$6,K$2,0)+(VLOOKUP($F1016,'(참고)타워 스텟 가치'!$B$2:$L$6,K$2,0)*$E1016)</f>
        <v>3699.0000000000032</v>
      </c>
      <c r="L1016">
        <f>VLOOKUP($F1016,'(참고)타워 스텟 가치'!$B$2:$L$6,L$2,0)+(VLOOKUP($F1016,'(참고)타워 스텟 가치'!$B$2:$L$6,L$2,0)*$E1016)</f>
        <v>61.650000000000055</v>
      </c>
      <c r="M1016">
        <f>VLOOKUP($F1016,'(참고)타워 스텟 가치'!$B$2:$L$6,M$2,0)+(VLOOKUP($F1016,'(참고)타워 스텟 가치'!$B$2:$L$6,M$2,0)*$E1016)</f>
        <v>24.660000000000021</v>
      </c>
      <c r="N1016">
        <f>VLOOKUP($F1016,'(참고)타워 스텟 가치'!$B$2:$L$6,N$2,0)+(VLOOKUP($F1016,'(참고)타워 스텟 가치'!$B$2:$L$6,N$2,0)*$E1016)</f>
        <v>0</v>
      </c>
      <c r="O1016">
        <f>VLOOKUP($F1016,'(참고)타워 스텟 가치'!$B$2:$L$6,O$2,0)+(VLOOKUP($F1016,'(참고)타워 스텟 가치'!$B$2:$L$6,O$2,0)*$E1016)</f>
        <v>0</v>
      </c>
      <c r="P1016">
        <f>VLOOKUP($F1016,'(참고)타워 스텟 가치'!$B$2:$L$6,P$2,0)+(VLOOKUP($F1016,'(참고)타워 스텟 가치'!$B$2:$L$6,P$2,0)*$E1016)</f>
        <v>57.540000000000049</v>
      </c>
      <c r="Q1016">
        <f>SUM('스테이지별 몬스터 스텟'!H1016*'(참고)타워 스텟 가치'!$Q$17,'스테이지별 몬스터 스텟'!I1016*'(참고)타워 스텟 가치'!$R$17,'스테이지별 몬스터 스텟'!J1016*'(참고)타워 스텟 가치'!$S$17,'스테이지별 몬스터 스텟'!K1016*'(참고)타워 스텟 가치'!$T$17,'스테이지별 몬스터 스텟'!L1016*'(참고)타워 스텟 가치'!$U$17,'스테이지별 몬스터 스텟'!M1016*'(참고)타워 스텟 가치'!$V$17,'스테이지별 몬스터 스텟'!N1016*'(참고)타워 스텟 가치'!$W$17,'스테이지별 몬스터 스텟'!O1016*'(참고)타워 스텟 가치'!$X$17,'스테이지별 몬스터 스텟'!P1016*'(참고)타워 스텟 가치'!$Y$17)</f>
        <v>626287.96500000055</v>
      </c>
      <c r="R1016">
        <v>1</v>
      </c>
      <c r="S1016">
        <f>VLOOKUP($F1016,'(참고)타워 스텟 가치'!$B$7:$L$11,S$2,0)+(VLOOKUP($F1016,'(참고)타워 스텟 가치'!$B$7:$L$11,S$2,0)*$E1016)</f>
        <v>308.25000000000028</v>
      </c>
      <c r="T1016">
        <f>VLOOKUP($F1016,'(참고)타워 스텟 가치'!$B$7:$L$11,T$2,0)+(VLOOKUP($F1016,'(참고)타워 스텟 가치'!$B$7:$L$11,T$2,0)*$E1016)</f>
        <v>554.85000000000048</v>
      </c>
      <c r="U1016">
        <f>VLOOKUP($F1016,'(참고)타워 스텟 가치'!$B$7:$L$11,U$2,0)+(VLOOKUP($F1016,'(참고)타워 스텟 가치'!$B$7:$L$11,U$2,0)*$E1016)</f>
        <v>411000.00000000035</v>
      </c>
      <c r="V1016">
        <f>VLOOKUP($F1016,'(참고)타워 스텟 가치'!$B$7:$L$11,V$2,0)+(VLOOKUP($F1016,'(참고)타워 스텟 가치'!$B$7:$L$11,V$2,0)*$E1016)</f>
        <v>3699.0000000000032</v>
      </c>
      <c r="W1016">
        <f>VLOOKUP($F1016,'(참고)타워 스텟 가치'!$B$7:$L$11,W$2,0)+(VLOOKUP($F1016,'(참고)타워 스텟 가치'!$B$7:$L$11,W$2,0)*$E1016)</f>
        <v>61.650000000000055</v>
      </c>
      <c r="X1016">
        <f>VLOOKUP($F1016,'(참고)타워 스텟 가치'!$B$7:$L$11,X$2,0)+(VLOOKUP($F1016,'(참고)타워 스텟 가치'!$B$7:$L$11,X$2,0)*$E1016)</f>
        <v>24.660000000000021</v>
      </c>
      <c r="Y1016">
        <f>VLOOKUP($F1016,'(참고)타워 스텟 가치'!$B$7:$L$11,Y$2,0)+(VLOOKUP($F1016,'(참고)타워 스텟 가치'!$B$7:$L$11,Y$2,0)*$E1016)</f>
        <v>0</v>
      </c>
      <c r="Z1016">
        <f>VLOOKUP($F1016,'(참고)타워 스텟 가치'!$B$7:$L$11,Z$2,0)+(VLOOKUP($F1016,'(참고)타워 스텟 가치'!$B$7:$L$11,Z$2,0)*$E1016)</f>
        <v>0</v>
      </c>
      <c r="AA1016">
        <f>VLOOKUP($F1016,'(참고)타워 스텟 가치'!$B$7:$L$11,AA$2,0)+(VLOOKUP($F1016,'(참고)타워 스텟 가치'!$B$7:$L$11,AA$2,0)*$E1016)</f>
        <v>57.540000000000049</v>
      </c>
      <c r="AB1016">
        <f>SUM('스테이지별 몬스터 스텟'!S1016*'(참고)타워 스텟 가치'!$Q$17,'스테이지별 몬스터 스텟'!T1016*'(참고)타워 스텟 가치'!$R$17,'스테이지별 몬스터 스텟'!U1016*'(참고)타워 스텟 가치'!$S$17,'스테이지별 몬스터 스텟'!V1016*'(참고)타워 스텟 가치'!$T$17,'스테이지별 몬스터 스텟'!W1016*'(참고)타워 스텟 가치'!$U$17,'스테이지별 몬스터 스텟'!X1016*'(참고)타워 스텟 가치'!$V$17,'스테이지별 몬스터 스텟'!Y1016*'(참고)타워 스텟 가치'!$W$17,'스테이지별 몬스터 스텟'!Z1016*'(참고)타워 스텟 가치'!$X$17,'스테이지별 몬스터 스텟'!AA1016*'(참고)타워 스텟 가치'!$Y$17)</f>
        <v>625609.81500000053</v>
      </c>
      <c r="AC1016">
        <v>2</v>
      </c>
      <c r="AD1016">
        <f>VLOOKUP($F1016,'(참고)타워 스텟 가치'!$B$12:$L$16,AD$2,0)+(VLOOKUP($F1016,'(참고)타워 스텟 가치'!$B$12:$L$16,AD$2,0)*$E1016)</f>
        <v>308.25000000000028</v>
      </c>
      <c r="AE1016">
        <f>VLOOKUP($F1016,'(참고)타워 스텟 가치'!$B$12:$L$16,AE$2,0)+(VLOOKUP($F1016,'(참고)타워 스텟 가치'!$B$12:$L$16,AE$2,0)*$E1016)</f>
        <v>369.90000000000032</v>
      </c>
      <c r="AF1016">
        <f>VLOOKUP($F1016,'(참고)타워 스텟 가치'!$B$12:$L$16,AF$2,0)+(VLOOKUP($F1016,'(참고)타워 스텟 가치'!$B$12:$L$16,AF$2,0)*$E1016)</f>
        <v>411000.00000000035</v>
      </c>
      <c r="AG1016">
        <f>VLOOKUP($F1016,'(참고)타워 스텟 가치'!$B$12:$L$16,AG$2,0)+(VLOOKUP($F1016,'(참고)타워 스텟 가치'!$B$12:$L$16,AG$2,0)*$E1016)</f>
        <v>1849.5000000000016</v>
      </c>
      <c r="AH1016">
        <f>VLOOKUP($F1016,'(참고)타워 스텟 가치'!$B$12:$L$16,AH$2,0)+(VLOOKUP($F1016,'(참고)타워 스텟 가치'!$B$12:$L$16,AH$2,0)*$E1016)</f>
        <v>61.650000000000055</v>
      </c>
      <c r="AI1016">
        <f>VLOOKUP($F1016,'(참고)타워 스텟 가치'!$B$12:$L$16,AI$2,0)+(VLOOKUP($F1016,'(참고)타워 스텟 가치'!$B$12:$L$16,AI$2,0)*$E1016)</f>
        <v>24.660000000000021</v>
      </c>
      <c r="AJ1016">
        <f>VLOOKUP($F1016,'(참고)타워 스텟 가치'!$B$12:$L$16,AJ$2,0)+(VLOOKUP($F1016,'(참고)타워 스텟 가치'!$B$12:$L$16,AJ$2,0)*$E1016)</f>
        <v>0</v>
      </c>
      <c r="AK1016">
        <f>VLOOKUP($F1016,'(참고)타워 스텟 가치'!$B$12:$L$16,AK$2,0)+(VLOOKUP($F1016,'(참고)타워 스텟 가치'!$B$12:$L$16,AK$2,0)*$E1016)</f>
        <v>0</v>
      </c>
      <c r="AL1016">
        <f>VLOOKUP($F1016,'(참고)타워 스텟 가치'!$B$12:$L$16,AL$2,0)+(VLOOKUP($F1016,'(참고)타워 스텟 가치'!$B$12:$L$16,AL$2,0)*$E1016)</f>
        <v>115.0800000000001</v>
      </c>
      <c r="AM1016">
        <f>SUM('스테이지별 몬스터 스텟'!AD1016*'(참고)타워 스텟 가치'!$Q$17,'스테이지별 몬스터 스텟'!AE1016*'(참고)타워 스텟 가치'!$R$17,'스테이지별 몬스터 스텟'!AF1016*'(참고)타워 스텟 가치'!$S$17,'스테이지별 몬스터 스텟'!AG1016*'(참고)타워 스텟 가치'!$T$17,'스테이지별 몬스터 스텟'!AH1016*'(참고)타워 스텟 가치'!$U$17,'스테이지별 몬스터 스텟'!AI1016*'(참고)타워 스텟 가치'!$V$17,'스테이지별 몬스터 스텟'!AJ1016*'(참고)타워 스텟 가치'!$W$17,'스테이지별 몬스터 스텟'!AK1016*'(참고)타워 스텟 가치'!$X$17,'스테이지별 몬스터 스텟'!AL1016*'(참고)타워 스텟 가치'!$Y$17)</f>
        <v>621748.47000000055</v>
      </c>
      <c r="AN1016">
        <v>3</v>
      </c>
    </row>
    <row r="1017" spans="3:40" x14ac:dyDescent="0.3">
      <c r="C1017">
        <v>3</v>
      </c>
      <c r="D1017">
        <f t="shared" si="47"/>
        <v>203</v>
      </c>
      <c r="E1017" s="52">
        <f>VLOOKUP(D1017,'스테이지별 난이도 설정'!B:C,2,0)</f>
        <v>81.200000000000074</v>
      </c>
      <c r="F1017" t="str">
        <f t="shared" si="48"/>
        <v>에픽</v>
      </c>
      <c r="G1017">
        <f t="shared" si="46"/>
        <v>6</v>
      </c>
      <c r="H1017">
        <f>VLOOKUP($F1017,'(참고)타워 스텟 가치'!$B$2:$L$6,H$2,0)+(VLOOKUP($F1017,'(참고)타워 스텟 가치'!$B$2:$L$6,H$2,0)*$E1017)</f>
        <v>1387.1250000000011</v>
      </c>
      <c r="I1017">
        <f>VLOOKUP($F1017,'(참고)타워 스텟 가치'!$B$2:$L$6,I$2,0)+(VLOOKUP($F1017,'(참고)타워 스텟 가치'!$B$2:$L$6,I$2,0)*$E1017)</f>
        <v>277.42500000000024</v>
      </c>
      <c r="J1017">
        <f>VLOOKUP($F1017,'(참고)타워 스텟 가치'!$B$2:$L$6,J$2,0)+(VLOOKUP($F1017,'(참고)타워 스텟 가치'!$B$2:$L$6,J$2,0)*$E1017)</f>
        <v>411000.00000000035</v>
      </c>
      <c r="K1017">
        <f>VLOOKUP($F1017,'(참고)타워 스텟 가치'!$B$2:$L$6,K$2,0)+(VLOOKUP($F1017,'(참고)타워 스텟 가치'!$B$2:$L$6,K$2,0)*$E1017)</f>
        <v>5548.5000000000045</v>
      </c>
      <c r="L1017">
        <f>VLOOKUP($F1017,'(참고)타워 스텟 가치'!$B$2:$L$6,L$2,0)+(VLOOKUP($F1017,'(참고)타워 스텟 가치'!$B$2:$L$6,L$2,0)*$E1017)</f>
        <v>92.47500000000008</v>
      </c>
      <c r="M1017">
        <f>VLOOKUP($F1017,'(참고)타워 스텟 가치'!$B$2:$L$6,M$2,0)+(VLOOKUP($F1017,'(참고)타워 스텟 가치'!$B$2:$L$6,M$2,0)*$E1017)</f>
        <v>24.660000000000021</v>
      </c>
      <c r="N1017">
        <f>VLOOKUP($F1017,'(참고)타워 스텟 가치'!$B$2:$L$6,N$2,0)+(VLOOKUP($F1017,'(참고)타워 스텟 가치'!$B$2:$L$6,N$2,0)*$E1017)</f>
        <v>0</v>
      </c>
      <c r="O1017">
        <f>VLOOKUP($F1017,'(참고)타워 스텟 가치'!$B$2:$L$6,O$2,0)+(VLOOKUP($F1017,'(참고)타워 스텟 가치'!$B$2:$L$6,O$2,0)*$E1017)</f>
        <v>0</v>
      </c>
      <c r="P1017">
        <f>VLOOKUP($F1017,'(참고)타워 스텟 가치'!$B$2:$L$6,P$2,0)+(VLOOKUP($F1017,'(참고)타워 스텟 가치'!$B$2:$L$6,P$2,0)*$E1017)</f>
        <v>57.540000000000049</v>
      </c>
      <c r="Q1017">
        <f>SUM('스테이지별 몬스터 스텟'!H1017*'(참고)타워 스텟 가치'!$Q$17,'스테이지별 몬스터 스텟'!I1017*'(참고)타워 스텟 가치'!$R$17,'스테이지별 몬스터 스텟'!J1017*'(참고)타워 스텟 가치'!$S$17,'스테이지별 몬스터 스텟'!K1017*'(참고)타워 스텟 가치'!$T$17,'스테이지별 몬스터 스텟'!L1017*'(참고)타워 스텟 가치'!$U$17,'스테이지별 몬스터 스텟'!M1017*'(참고)타워 스텟 가치'!$V$17,'스테이지별 몬스터 스텟'!N1017*'(참고)타워 스텟 가치'!$W$17,'스테이지별 몬스터 스텟'!O1017*'(참고)타워 스텟 가치'!$X$17,'스테이지별 몬스터 스텟'!P1017*'(참고)타워 스텟 가치'!$Y$17)</f>
        <v>631112.07750000036</v>
      </c>
      <c r="R1017">
        <v>1</v>
      </c>
      <c r="S1017">
        <f>VLOOKUP($F1017,'(참고)타워 스텟 가치'!$B$7:$L$11,S$2,0)+(VLOOKUP($F1017,'(참고)타워 스텟 가치'!$B$7:$L$11,S$2,0)*$E1017)</f>
        <v>462.3750000000004</v>
      </c>
      <c r="T1017">
        <f>VLOOKUP($F1017,'(참고)타워 스텟 가치'!$B$7:$L$11,T$2,0)+(VLOOKUP($F1017,'(참고)타워 스텟 가치'!$B$7:$L$11,T$2,0)*$E1017)</f>
        <v>832.27500000000077</v>
      </c>
      <c r="U1017">
        <f>VLOOKUP($F1017,'(참고)타워 스텟 가치'!$B$7:$L$11,U$2,0)+(VLOOKUP($F1017,'(참고)타워 스텟 가치'!$B$7:$L$11,U$2,0)*$E1017)</f>
        <v>411000.00000000035</v>
      </c>
      <c r="V1017">
        <f>VLOOKUP($F1017,'(참고)타워 스텟 가치'!$B$7:$L$11,V$2,0)+(VLOOKUP($F1017,'(참고)타워 스텟 가치'!$B$7:$L$11,V$2,0)*$E1017)</f>
        <v>5548.5000000000045</v>
      </c>
      <c r="W1017">
        <f>VLOOKUP($F1017,'(참고)타워 스텟 가치'!$B$7:$L$11,W$2,0)+(VLOOKUP($F1017,'(참고)타워 스텟 가치'!$B$7:$L$11,W$2,0)*$E1017)</f>
        <v>92.47500000000008</v>
      </c>
      <c r="X1017">
        <f>VLOOKUP($F1017,'(참고)타워 스텟 가치'!$B$7:$L$11,X$2,0)+(VLOOKUP($F1017,'(참고)타워 스텟 가치'!$B$7:$L$11,X$2,0)*$E1017)</f>
        <v>24.660000000000021</v>
      </c>
      <c r="Y1017">
        <f>VLOOKUP($F1017,'(참고)타워 스텟 가치'!$B$7:$L$11,Y$2,0)+(VLOOKUP($F1017,'(참고)타워 스텟 가치'!$B$7:$L$11,Y$2,0)*$E1017)</f>
        <v>0</v>
      </c>
      <c r="Z1017">
        <f>VLOOKUP($F1017,'(참고)타워 스텟 가치'!$B$7:$L$11,Z$2,0)+(VLOOKUP($F1017,'(참고)타워 스텟 가치'!$B$7:$L$11,Z$2,0)*$E1017)</f>
        <v>0</v>
      </c>
      <c r="AA1017">
        <f>VLOOKUP($F1017,'(참고)타워 스텟 가치'!$B$7:$L$11,AA$2,0)+(VLOOKUP($F1017,'(참고)타워 스텟 가치'!$B$7:$L$11,AA$2,0)*$E1017)</f>
        <v>57.540000000000049</v>
      </c>
      <c r="AB1017">
        <f>SUM('스테이지별 몬스터 스텟'!S1017*'(참고)타워 스텟 가치'!$Q$17,'스테이지별 몬스터 스텟'!T1017*'(참고)타워 스텟 가치'!$R$17,'스테이지별 몬스터 스텟'!U1017*'(참고)타워 스텟 가치'!$S$17,'스테이지별 몬스터 스텟'!V1017*'(참고)타워 스텟 가치'!$T$17,'스테이지별 몬스터 스텟'!W1017*'(참고)타워 스텟 가치'!$U$17,'스테이지별 몬스터 스텟'!X1017*'(참고)타워 스텟 가치'!$V$17,'스테이지별 몬스터 스텟'!Y1017*'(참고)타워 스텟 가치'!$W$17,'스테이지별 몬스터 스텟'!Z1017*'(참고)타워 스텟 가치'!$X$17,'스테이지별 몬스터 스텟'!AA1017*'(참고)타워 스텟 가치'!$Y$17)</f>
        <v>630094.85250000039</v>
      </c>
      <c r="AC1017">
        <v>2</v>
      </c>
      <c r="AD1017">
        <f>VLOOKUP($F1017,'(참고)타워 스텟 가치'!$B$12:$L$16,AD$2,0)+(VLOOKUP($F1017,'(참고)타워 스텟 가치'!$B$12:$L$16,AD$2,0)*$E1017)</f>
        <v>462.3750000000004</v>
      </c>
      <c r="AE1017">
        <f>VLOOKUP($F1017,'(참고)타워 스텟 가치'!$B$12:$L$16,AE$2,0)+(VLOOKUP($F1017,'(참고)타워 스텟 가치'!$B$12:$L$16,AE$2,0)*$E1017)</f>
        <v>554.85000000000048</v>
      </c>
      <c r="AF1017">
        <f>VLOOKUP($F1017,'(참고)타워 스텟 가치'!$B$12:$L$16,AF$2,0)+(VLOOKUP($F1017,'(참고)타워 스텟 가치'!$B$12:$L$16,AF$2,0)*$E1017)</f>
        <v>411000.00000000035</v>
      </c>
      <c r="AG1017">
        <f>VLOOKUP($F1017,'(참고)타워 스텟 가치'!$B$12:$L$16,AG$2,0)+(VLOOKUP($F1017,'(참고)타워 스텟 가치'!$B$12:$L$16,AG$2,0)*$E1017)</f>
        <v>2774.2500000000023</v>
      </c>
      <c r="AH1017">
        <f>VLOOKUP($F1017,'(참고)타워 스텟 가치'!$B$12:$L$16,AH$2,0)+(VLOOKUP($F1017,'(참고)타워 스텟 가치'!$B$12:$L$16,AH$2,0)*$E1017)</f>
        <v>92.47500000000008</v>
      </c>
      <c r="AI1017">
        <f>VLOOKUP($F1017,'(참고)타워 스텟 가치'!$B$12:$L$16,AI$2,0)+(VLOOKUP($F1017,'(참고)타워 스텟 가치'!$B$12:$L$16,AI$2,0)*$E1017)</f>
        <v>24.660000000000021</v>
      </c>
      <c r="AJ1017">
        <f>VLOOKUP($F1017,'(참고)타워 스텟 가치'!$B$12:$L$16,AJ$2,0)+(VLOOKUP($F1017,'(참고)타워 스텟 가치'!$B$12:$L$16,AJ$2,0)*$E1017)</f>
        <v>0</v>
      </c>
      <c r="AK1017">
        <f>VLOOKUP($F1017,'(참고)타워 스텟 가치'!$B$12:$L$16,AK$2,0)+(VLOOKUP($F1017,'(참고)타워 스텟 가치'!$B$12:$L$16,AK$2,0)*$E1017)</f>
        <v>0</v>
      </c>
      <c r="AL1017">
        <f>VLOOKUP($F1017,'(참고)타워 스텟 가치'!$B$12:$L$16,AL$2,0)+(VLOOKUP($F1017,'(참고)타워 스텟 가치'!$B$12:$L$16,AL$2,0)*$E1017)</f>
        <v>115.0800000000001</v>
      </c>
      <c r="AM1017">
        <f>SUM('스테이지별 몬스터 스텟'!AD1017*'(참고)타워 스텟 가치'!$Q$17,'스테이지별 몬스터 스텟'!AE1017*'(참고)타워 스텟 가치'!$R$17,'스테이지별 몬스터 스텟'!AF1017*'(참고)타워 스텟 가치'!$S$17,'스테이지별 몬스터 스텟'!AG1017*'(참고)타워 스텟 가치'!$T$17,'스테이지별 몬스터 스텟'!AH1017*'(참고)타워 스텟 가치'!$U$17,'스테이지별 몬스터 스텟'!AI1017*'(참고)타워 스텟 가치'!$V$17,'스테이지별 몬스터 스텟'!AJ1017*'(참고)타워 스텟 가치'!$W$17,'스테이지별 몬스터 스텟'!AK1017*'(참고)타워 스텟 가치'!$X$17,'스테이지별 몬스터 스텟'!AL1017*'(참고)타워 스텟 가치'!$Y$17)</f>
        <v>624245.29500000051</v>
      </c>
      <c r="AN1017">
        <v>3</v>
      </c>
    </row>
    <row r="1018" spans="3:40" x14ac:dyDescent="0.3">
      <c r="C1018">
        <v>4</v>
      </c>
      <c r="D1018">
        <f t="shared" si="47"/>
        <v>203</v>
      </c>
      <c r="E1018" s="52">
        <f>VLOOKUP(D1018,'스테이지별 난이도 설정'!B:C,2,0)</f>
        <v>81.200000000000074</v>
      </c>
      <c r="F1018" t="str">
        <f t="shared" si="48"/>
        <v>유니크</v>
      </c>
      <c r="G1018">
        <f t="shared" si="46"/>
        <v>6</v>
      </c>
      <c r="H1018">
        <f>VLOOKUP($F1018,'(참고)타워 스텟 가치'!$B$2:$L$6,H$2,0)+(VLOOKUP($F1018,'(참고)타워 스텟 가치'!$B$2:$L$6,H$2,0)*$E1018)</f>
        <v>2080.6875000000018</v>
      </c>
      <c r="I1018">
        <f>VLOOKUP($F1018,'(참고)타워 스텟 가치'!$B$2:$L$6,I$2,0)+(VLOOKUP($F1018,'(참고)타워 스텟 가치'!$B$2:$L$6,I$2,0)*$E1018)</f>
        <v>416.13750000000039</v>
      </c>
      <c r="J1018">
        <f>VLOOKUP($F1018,'(참고)타워 스텟 가치'!$B$2:$L$6,J$2,0)+(VLOOKUP($F1018,'(참고)타워 스텟 가치'!$B$2:$L$6,J$2,0)*$E1018)</f>
        <v>411000.00000000035</v>
      </c>
      <c r="K1018">
        <f>VLOOKUP($F1018,'(참고)타워 스텟 가치'!$B$2:$L$6,K$2,0)+(VLOOKUP($F1018,'(참고)타워 스텟 가치'!$B$2:$L$6,K$2,0)*$E1018)</f>
        <v>8322.7500000000073</v>
      </c>
      <c r="L1018">
        <f>VLOOKUP($F1018,'(참고)타워 스텟 가치'!$B$2:$L$6,L$2,0)+(VLOOKUP($F1018,'(참고)타워 스텟 가치'!$B$2:$L$6,L$2,0)*$E1018)</f>
        <v>138.71250000000012</v>
      </c>
      <c r="M1018">
        <f>VLOOKUP($F1018,'(참고)타워 스텟 가치'!$B$2:$L$6,M$2,0)+(VLOOKUP($F1018,'(참고)타워 스텟 가치'!$B$2:$L$6,M$2,0)*$E1018)</f>
        <v>24.660000000000021</v>
      </c>
      <c r="N1018">
        <f>VLOOKUP($F1018,'(참고)타워 스텟 가치'!$B$2:$L$6,N$2,0)+(VLOOKUP($F1018,'(참고)타워 스텟 가치'!$B$2:$L$6,N$2,0)*$E1018)</f>
        <v>0</v>
      </c>
      <c r="O1018">
        <f>VLOOKUP($F1018,'(참고)타워 스텟 가치'!$B$2:$L$6,O$2,0)+(VLOOKUP($F1018,'(참고)타워 스텟 가치'!$B$2:$L$6,O$2,0)*$E1018)</f>
        <v>0</v>
      </c>
      <c r="P1018">
        <f>VLOOKUP($F1018,'(참고)타워 스텟 가치'!$B$2:$L$6,P$2,0)+(VLOOKUP($F1018,'(참고)타워 스텟 가치'!$B$2:$L$6,P$2,0)*$E1018)</f>
        <v>82.200000000000074</v>
      </c>
      <c r="Q1018">
        <f>SUM('스테이지별 몬스터 스텟'!H1018*'(참고)타워 스텟 가치'!$Q$17,'스테이지별 몬스터 스텟'!I1018*'(참고)타워 스텟 가치'!$R$17,'스테이지별 몬스터 스텟'!J1018*'(참고)타워 스텟 가치'!$S$17,'스테이지별 몬스터 스텟'!K1018*'(참고)타워 스텟 가치'!$T$17,'스테이지별 몬스터 스텟'!L1018*'(참고)타워 스텟 가치'!$U$17,'스테이지별 몬스터 스텟'!M1018*'(참고)타워 스텟 가치'!$V$17,'스테이지별 몬스터 스텟'!N1018*'(참고)타워 스텟 가치'!$W$17,'스테이지별 몬스터 스텟'!O1018*'(참고)타워 스텟 가치'!$X$17,'스테이지별 몬스터 스텟'!P1018*'(참고)타워 스텟 가치'!$Y$17)</f>
        <v>638397.56625000061</v>
      </c>
      <c r="R1018">
        <v>1</v>
      </c>
      <c r="S1018">
        <f>VLOOKUP($F1018,'(참고)타워 스텟 가치'!$B$7:$L$11,S$2,0)+(VLOOKUP($F1018,'(참고)타워 스텟 가치'!$B$7:$L$11,S$2,0)*$E1018)</f>
        <v>693.56250000000057</v>
      </c>
      <c r="T1018">
        <f>VLOOKUP($F1018,'(참고)타워 스텟 가치'!$B$7:$L$11,T$2,0)+(VLOOKUP($F1018,'(참고)타워 스텟 가치'!$B$7:$L$11,T$2,0)*$E1018)</f>
        <v>1248.412500000001</v>
      </c>
      <c r="U1018">
        <f>VLOOKUP($F1018,'(참고)타워 스텟 가치'!$B$7:$L$11,U$2,0)+(VLOOKUP($F1018,'(참고)타워 스텟 가치'!$B$7:$L$11,U$2,0)*$E1018)</f>
        <v>411000.00000000035</v>
      </c>
      <c r="V1018">
        <f>VLOOKUP($F1018,'(참고)타워 스텟 가치'!$B$7:$L$11,V$2,0)+(VLOOKUP($F1018,'(참고)타워 스텟 가치'!$B$7:$L$11,V$2,0)*$E1018)</f>
        <v>8322.7500000000073</v>
      </c>
      <c r="W1018">
        <f>VLOOKUP($F1018,'(참고)타워 스텟 가치'!$B$7:$L$11,W$2,0)+(VLOOKUP($F1018,'(참고)타워 스텟 가치'!$B$7:$L$11,W$2,0)*$E1018)</f>
        <v>138.71250000000012</v>
      </c>
      <c r="X1018">
        <f>VLOOKUP($F1018,'(참고)타워 스텟 가치'!$B$7:$L$11,X$2,0)+(VLOOKUP($F1018,'(참고)타워 스텟 가치'!$B$7:$L$11,X$2,0)*$E1018)</f>
        <v>24.660000000000021</v>
      </c>
      <c r="Y1018">
        <f>VLOOKUP($F1018,'(참고)타워 스텟 가치'!$B$7:$L$11,Y$2,0)+(VLOOKUP($F1018,'(참고)타워 스텟 가치'!$B$7:$L$11,Y$2,0)*$E1018)</f>
        <v>0</v>
      </c>
      <c r="Z1018">
        <f>VLOOKUP($F1018,'(참고)타워 스텟 가치'!$B$7:$L$11,Z$2,0)+(VLOOKUP($F1018,'(참고)타워 스텟 가치'!$B$7:$L$11,Z$2,0)*$E1018)</f>
        <v>0</v>
      </c>
      <c r="AA1018">
        <f>VLOOKUP($F1018,'(참고)타워 스텟 가치'!$B$7:$L$11,AA$2,0)+(VLOOKUP($F1018,'(참고)타워 스텟 가치'!$B$7:$L$11,AA$2,0)*$E1018)</f>
        <v>82.200000000000074</v>
      </c>
      <c r="AB1018">
        <f>SUM('스테이지별 몬스터 스텟'!S1018*'(참고)타워 스텟 가치'!$Q$17,'스테이지별 몬스터 스텟'!T1018*'(참고)타워 스텟 가치'!$R$17,'스테이지별 몬스터 스텟'!U1018*'(참고)타워 스텟 가치'!$S$17,'스테이지별 몬스터 스텟'!V1018*'(참고)타워 스텟 가치'!$T$17,'스테이지별 몬스터 스텟'!W1018*'(참고)타워 스텟 가치'!$U$17,'스테이지별 몬스터 스텟'!X1018*'(참고)타워 스텟 가치'!$V$17,'스테이지별 몬스터 스텟'!Y1018*'(참고)타워 스텟 가치'!$W$17,'스테이지별 몬스터 스텟'!Z1018*'(참고)타워 스텟 가치'!$X$17,'스테이지별 몬스터 스텟'!AA1018*'(참고)타워 스텟 가치'!$Y$17)</f>
        <v>636871.72875000059</v>
      </c>
      <c r="AC1018">
        <v>2</v>
      </c>
      <c r="AD1018">
        <f>VLOOKUP($F1018,'(참고)타워 스텟 가치'!$B$12:$L$16,AD$2,0)+(VLOOKUP($F1018,'(참고)타워 스텟 가치'!$B$12:$L$16,AD$2,0)*$E1018)</f>
        <v>693.56250000000057</v>
      </c>
      <c r="AE1018">
        <f>VLOOKUP($F1018,'(참고)타워 스텟 가치'!$B$12:$L$16,AE$2,0)+(VLOOKUP($F1018,'(참고)타워 스텟 가치'!$B$12:$L$16,AE$2,0)*$E1018)</f>
        <v>832.27500000000077</v>
      </c>
      <c r="AF1018">
        <f>VLOOKUP($F1018,'(참고)타워 스텟 가치'!$B$12:$L$16,AF$2,0)+(VLOOKUP($F1018,'(참고)타워 스텟 가치'!$B$12:$L$16,AF$2,0)*$E1018)</f>
        <v>411000.00000000035</v>
      </c>
      <c r="AG1018">
        <f>VLOOKUP($F1018,'(참고)타워 스텟 가치'!$B$12:$L$16,AG$2,0)+(VLOOKUP($F1018,'(참고)타워 스텟 가치'!$B$12:$L$16,AG$2,0)*$E1018)</f>
        <v>4161.3750000000036</v>
      </c>
      <c r="AH1018">
        <f>VLOOKUP($F1018,'(참고)타워 스텟 가치'!$B$12:$L$16,AH$2,0)+(VLOOKUP($F1018,'(참고)타워 스텟 가치'!$B$12:$L$16,AH$2,0)*$E1018)</f>
        <v>138.71250000000012</v>
      </c>
      <c r="AI1018">
        <f>VLOOKUP($F1018,'(참고)타워 스텟 가치'!$B$12:$L$16,AI$2,0)+(VLOOKUP($F1018,'(참고)타워 스텟 가치'!$B$12:$L$16,AI$2,0)*$E1018)</f>
        <v>24.660000000000021</v>
      </c>
      <c r="AJ1018">
        <f>VLOOKUP($F1018,'(참고)타워 스텟 가치'!$B$12:$L$16,AJ$2,0)+(VLOOKUP($F1018,'(참고)타워 스텟 가치'!$B$12:$L$16,AJ$2,0)*$E1018)</f>
        <v>0</v>
      </c>
      <c r="AK1018">
        <f>VLOOKUP($F1018,'(참고)타워 스텟 가치'!$B$12:$L$16,AK$2,0)+(VLOOKUP($F1018,'(참고)타워 스텟 가치'!$B$12:$L$16,AK$2,0)*$E1018)</f>
        <v>0</v>
      </c>
      <c r="AL1018">
        <f>VLOOKUP($F1018,'(참고)타워 스텟 가치'!$B$12:$L$16,AL$2,0)+(VLOOKUP($F1018,'(참고)타워 스텟 가치'!$B$12:$L$16,AL$2,0)*$E1018)</f>
        <v>164.40000000000015</v>
      </c>
      <c r="AM1018">
        <f>SUM('스테이지별 몬스터 스텟'!AD1018*'(참고)타워 스텟 가치'!$Q$17,'스테이지별 몬스터 스텟'!AE1018*'(참고)타워 스텟 가치'!$R$17,'스테이지별 몬스터 스텟'!AF1018*'(참고)타워 스텟 가치'!$S$17,'스테이지별 몬스터 스텟'!AG1018*'(참고)타워 스텟 가치'!$T$17,'스테이지별 몬스터 스텟'!AH1018*'(참고)타워 스텟 가치'!$U$17,'스테이지별 몬스터 스텟'!AI1018*'(참고)타워 스텟 가치'!$V$17,'스테이지별 몬스터 스텟'!AJ1018*'(참고)타워 스텟 가치'!$W$17,'스테이지별 몬스터 스텟'!AK1018*'(참고)타워 스텟 가치'!$X$17,'스테이지별 몬스터 스텟'!AL1018*'(참고)타워 스텟 가치'!$Y$17)</f>
        <v>628089.17250000057</v>
      </c>
      <c r="AN1018">
        <v>3</v>
      </c>
    </row>
    <row r="1019" spans="3:40" x14ac:dyDescent="0.3">
      <c r="C1019">
        <v>5</v>
      </c>
      <c r="D1019">
        <f t="shared" si="47"/>
        <v>203</v>
      </c>
      <c r="E1019" s="52">
        <f>VLOOKUP(D1019,'스테이지별 난이도 설정'!B:C,2,0)</f>
        <v>81.200000000000074</v>
      </c>
      <c r="F1019" t="str">
        <f t="shared" si="48"/>
        <v>스페셜</v>
      </c>
      <c r="G1019">
        <f t="shared" si="46"/>
        <v>6</v>
      </c>
      <c r="H1019">
        <f>VLOOKUP($F1019,'(참고)타워 스텟 가치'!$B$2:$L$6,H$2,0)+(VLOOKUP($F1019,'(참고)타워 스텟 가치'!$B$2:$L$6,H$2,0)*$E1019)</f>
        <v>3121.0312500000027</v>
      </c>
      <c r="I1019">
        <f>VLOOKUP($F1019,'(참고)타워 스텟 가치'!$B$2:$L$6,I$2,0)+(VLOOKUP($F1019,'(참고)타워 스텟 가치'!$B$2:$L$6,I$2,0)*$E1019)</f>
        <v>624.20625000000052</v>
      </c>
      <c r="J1019">
        <f>VLOOKUP($F1019,'(참고)타워 스텟 가치'!$B$2:$L$6,J$2,0)+(VLOOKUP($F1019,'(참고)타워 스텟 가치'!$B$2:$L$6,J$2,0)*$E1019)</f>
        <v>411000.00000000035</v>
      </c>
      <c r="K1019">
        <f>VLOOKUP($F1019,'(참고)타워 스텟 가치'!$B$2:$L$6,K$2,0)+(VLOOKUP($F1019,'(참고)타워 스텟 가치'!$B$2:$L$6,K$2,0)*$E1019)</f>
        <v>12484.125000000011</v>
      </c>
      <c r="L1019">
        <f>VLOOKUP($F1019,'(참고)타워 스텟 가치'!$B$2:$L$6,L$2,0)+(VLOOKUP($F1019,'(참고)타워 스텟 가치'!$B$2:$L$6,L$2,0)*$E1019)</f>
        <v>208.06875000000019</v>
      </c>
      <c r="M1019">
        <f>VLOOKUP($F1019,'(참고)타워 스텟 가치'!$B$2:$L$6,M$2,0)+(VLOOKUP($F1019,'(참고)타워 스텟 가치'!$B$2:$L$6,M$2,0)*$E1019)</f>
        <v>24.660000000000021</v>
      </c>
      <c r="N1019">
        <f>VLOOKUP($F1019,'(참고)타워 스텟 가치'!$B$2:$L$6,N$2,0)+(VLOOKUP($F1019,'(참고)타워 스텟 가치'!$B$2:$L$6,N$2,0)*$E1019)</f>
        <v>0</v>
      </c>
      <c r="O1019">
        <f>VLOOKUP($F1019,'(참고)타워 스텟 가치'!$B$2:$L$6,O$2,0)+(VLOOKUP($F1019,'(참고)타워 스텟 가치'!$B$2:$L$6,O$2,0)*$E1019)</f>
        <v>0</v>
      </c>
      <c r="P1019">
        <f>VLOOKUP($F1019,'(참고)타워 스텟 가치'!$B$2:$L$6,P$2,0)+(VLOOKUP($F1019,'(참고)타워 스텟 가치'!$B$2:$L$6,P$2,0)*$E1019)</f>
        <v>82.200000000000074</v>
      </c>
      <c r="Q1019">
        <f>SUM('스테이지별 몬스터 스텟'!H1019*'(참고)타워 스텟 가치'!$Q$17,'스테이지별 몬스터 스텟'!I1019*'(참고)타워 스텟 가치'!$R$17,'스테이지별 몬스터 스텟'!J1019*'(참고)타워 스텟 가치'!$S$17,'스테이지별 몬스터 스텟'!K1019*'(참고)타워 스텟 가치'!$T$17,'스테이지별 몬스터 스텟'!L1019*'(참고)타워 스텟 가치'!$U$17,'스테이지별 몬스터 스텟'!M1019*'(참고)타워 스텟 가치'!$V$17,'스테이지별 몬스터 스텟'!N1019*'(참고)타워 스텟 가치'!$W$17,'스테이지별 몬스터 스텟'!O1019*'(참고)타워 스텟 가치'!$X$17,'스테이지별 몬스터 스텟'!P1019*'(참고)타워 스텟 가치'!$Y$17)</f>
        <v>649251.81937500043</v>
      </c>
      <c r="R1019">
        <v>1</v>
      </c>
      <c r="S1019">
        <f>VLOOKUP($F1019,'(참고)타워 스텟 가치'!$B$7:$L$11,S$2,0)+(VLOOKUP($F1019,'(참고)타워 스텟 가치'!$B$7:$L$11,S$2,0)*$E1019)</f>
        <v>1040.3437500000009</v>
      </c>
      <c r="T1019">
        <f>VLOOKUP($F1019,'(참고)타워 스텟 가치'!$B$7:$L$11,T$2,0)+(VLOOKUP($F1019,'(참고)타워 스텟 가치'!$B$7:$L$11,T$2,0)*$E1019)</f>
        <v>1872.6187500000017</v>
      </c>
      <c r="U1019">
        <f>VLOOKUP($F1019,'(참고)타워 스텟 가치'!$B$7:$L$11,U$2,0)+(VLOOKUP($F1019,'(참고)타워 스텟 가치'!$B$7:$L$11,U$2,0)*$E1019)</f>
        <v>411000.00000000035</v>
      </c>
      <c r="V1019">
        <f>VLOOKUP($F1019,'(참고)타워 스텟 가치'!$B$7:$L$11,V$2,0)+(VLOOKUP($F1019,'(참고)타워 스텟 가치'!$B$7:$L$11,V$2,0)*$E1019)</f>
        <v>12484.125000000011</v>
      </c>
      <c r="W1019">
        <f>VLOOKUP($F1019,'(참고)타워 스텟 가치'!$B$7:$L$11,W$2,0)+(VLOOKUP($F1019,'(참고)타워 스텟 가치'!$B$7:$L$11,W$2,0)*$E1019)</f>
        <v>208.06875000000019</v>
      </c>
      <c r="X1019">
        <f>VLOOKUP($F1019,'(참고)타워 스텟 가치'!$B$7:$L$11,X$2,0)+(VLOOKUP($F1019,'(참고)타워 스텟 가치'!$B$7:$L$11,X$2,0)*$E1019)</f>
        <v>24.660000000000021</v>
      </c>
      <c r="Y1019">
        <f>VLOOKUP($F1019,'(참고)타워 스텟 가치'!$B$7:$L$11,Y$2,0)+(VLOOKUP($F1019,'(참고)타워 스텟 가치'!$B$7:$L$11,Y$2,0)*$E1019)</f>
        <v>0</v>
      </c>
      <c r="Z1019">
        <f>VLOOKUP($F1019,'(참고)타워 스텟 가치'!$B$7:$L$11,Z$2,0)+(VLOOKUP($F1019,'(참고)타워 스텟 가치'!$B$7:$L$11,Z$2,0)*$E1019)</f>
        <v>0</v>
      </c>
      <c r="AA1019">
        <f>VLOOKUP($F1019,'(참고)타워 스텟 가치'!$B$7:$L$11,AA$2,0)+(VLOOKUP($F1019,'(참고)타워 스텟 가치'!$B$7:$L$11,AA$2,0)*$E1019)</f>
        <v>82.200000000000074</v>
      </c>
      <c r="AB1019">
        <f>SUM('스테이지별 몬스터 스텟'!S1019*'(참고)타워 스텟 가치'!$Q$17,'스테이지별 몬스터 스텟'!T1019*'(참고)타워 스텟 가치'!$R$17,'스테이지별 몬스터 스텟'!U1019*'(참고)타워 스텟 가치'!$S$17,'스테이지별 몬스터 스텟'!V1019*'(참고)타워 스텟 가치'!$T$17,'스테이지별 몬스터 스텟'!W1019*'(참고)타워 스텟 가치'!$U$17,'스테이지별 몬스터 스텟'!X1019*'(참고)타워 스텟 가치'!$V$17,'스테이지별 몬스터 스텟'!Y1019*'(참고)타워 스텟 가치'!$W$17,'스테이지별 몬스터 스텟'!Z1019*'(참고)타워 스텟 가치'!$X$17,'스테이지별 몬스터 스텟'!AA1019*'(참고)타워 스텟 가치'!$Y$17)</f>
        <v>646963.06312500045</v>
      </c>
      <c r="AC1019">
        <v>2</v>
      </c>
      <c r="AD1019">
        <f>VLOOKUP($F1019,'(참고)타워 스텟 가치'!$B$12:$L$16,AD$2,0)+(VLOOKUP($F1019,'(참고)타워 스텟 가치'!$B$12:$L$16,AD$2,0)*$E1019)</f>
        <v>1040.3437500000009</v>
      </c>
      <c r="AE1019">
        <f>VLOOKUP($F1019,'(참고)타워 스텟 가치'!$B$12:$L$16,AE$2,0)+(VLOOKUP($F1019,'(참고)타워 스텟 가치'!$B$12:$L$16,AE$2,0)*$E1019)</f>
        <v>1248.412500000001</v>
      </c>
      <c r="AF1019">
        <f>VLOOKUP($F1019,'(참고)타워 스텟 가치'!$B$12:$L$16,AF$2,0)+(VLOOKUP($F1019,'(참고)타워 스텟 가치'!$B$12:$L$16,AF$2,0)*$E1019)</f>
        <v>411000.00000000035</v>
      </c>
      <c r="AG1019">
        <f>VLOOKUP($F1019,'(참고)타워 스텟 가치'!$B$12:$L$16,AG$2,0)+(VLOOKUP($F1019,'(참고)타워 스텟 가치'!$B$12:$L$16,AG$2,0)*$E1019)</f>
        <v>6242.0625000000055</v>
      </c>
      <c r="AH1019">
        <f>VLOOKUP($F1019,'(참고)타워 스텟 가치'!$B$12:$L$16,AH$2,0)+(VLOOKUP($F1019,'(참고)타워 스텟 가치'!$B$12:$L$16,AH$2,0)*$E1019)</f>
        <v>208.06875000000019</v>
      </c>
      <c r="AI1019">
        <f>VLOOKUP($F1019,'(참고)타워 스텟 가치'!$B$12:$L$16,AI$2,0)+(VLOOKUP($F1019,'(참고)타워 스텟 가치'!$B$12:$L$16,AI$2,0)*$E1019)</f>
        <v>24.660000000000021</v>
      </c>
      <c r="AJ1019">
        <f>VLOOKUP($F1019,'(참고)타워 스텟 가치'!$B$12:$L$16,AJ$2,0)+(VLOOKUP($F1019,'(참고)타워 스텟 가치'!$B$12:$L$16,AJ$2,0)*$E1019)</f>
        <v>0</v>
      </c>
      <c r="AK1019">
        <f>VLOOKUP($F1019,'(참고)타워 스텟 가치'!$B$12:$L$16,AK$2,0)+(VLOOKUP($F1019,'(참고)타워 스텟 가치'!$B$12:$L$16,AK$2,0)*$E1019)</f>
        <v>0</v>
      </c>
      <c r="AL1019">
        <f>VLOOKUP($F1019,'(참고)타워 스텟 가치'!$B$12:$L$16,AL$2,0)+(VLOOKUP($F1019,'(참고)타워 스텟 가치'!$B$12:$L$16,AL$2,0)*$E1019)</f>
        <v>164.40000000000015</v>
      </c>
      <c r="AM1019">
        <f>SUM('스테이지별 몬스터 스텟'!AD1019*'(참고)타워 스텟 가치'!$Q$17,'스테이지별 몬스터 스텟'!AE1019*'(참고)타워 스텟 가치'!$R$17,'스테이지별 몬스터 스텟'!AF1019*'(참고)타워 스텟 가치'!$S$17,'스테이지별 몬스터 스텟'!AG1019*'(참고)타워 스텟 가치'!$T$17,'스테이지별 몬스터 스텟'!AH1019*'(참고)타워 스텟 가치'!$U$17,'스테이지별 몬스터 스텟'!AI1019*'(참고)타워 스텟 가치'!$V$17,'스테이지별 몬스터 스텟'!AJ1019*'(참고)타워 스텟 가치'!$W$17,'스테이지별 몬스터 스텟'!AK1019*'(참고)타워 스텟 가치'!$X$17,'스테이지별 몬스터 스텟'!AL1019*'(참고)타워 스텟 가치'!$Y$17)</f>
        <v>633707.02875000052</v>
      </c>
      <c r="AN1019">
        <v>3</v>
      </c>
    </row>
    <row r="1020" spans="3:40" x14ac:dyDescent="0.3">
      <c r="C1020">
        <v>1</v>
      </c>
      <c r="D1020">
        <f t="shared" si="47"/>
        <v>204</v>
      </c>
      <c r="E1020" s="52">
        <f>VLOOKUP(D1020,'스테이지별 난이도 설정'!B:C,2,0)</f>
        <v>81.60000000000008</v>
      </c>
      <c r="F1020" t="str">
        <f t="shared" si="48"/>
        <v>일반</v>
      </c>
      <c r="G1020">
        <f t="shared" si="46"/>
        <v>6</v>
      </c>
      <c r="H1020">
        <f>VLOOKUP($F1020,'(참고)타워 스텟 가치'!$B$2:$L$6,H$2,0)+(VLOOKUP($F1020,'(참고)타워 스텟 가치'!$B$2:$L$6,H$2,0)*$E1020)</f>
        <v>619.50000000000057</v>
      </c>
      <c r="I1020">
        <f>VLOOKUP($F1020,'(참고)타워 스텟 가치'!$B$2:$L$6,I$2,0)+(VLOOKUP($F1020,'(참고)타워 스텟 가치'!$B$2:$L$6,I$2,0)*$E1020)</f>
        <v>123.90000000000012</v>
      </c>
      <c r="J1020">
        <f>VLOOKUP($F1020,'(참고)타워 스텟 가치'!$B$2:$L$6,J$2,0)+(VLOOKUP($F1020,'(참고)타워 스텟 가치'!$B$2:$L$6,J$2,0)*$E1020)</f>
        <v>413000.00000000041</v>
      </c>
      <c r="K1020">
        <f>VLOOKUP($F1020,'(참고)타워 스텟 가치'!$B$2:$L$6,K$2,0)+(VLOOKUP($F1020,'(참고)타워 스텟 가치'!$B$2:$L$6,K$2,0)*$E1020)</f>
        <v>2478.0000000000023</v>
      </c>
      <c r="L1020">
        <f>VLOOKUP($F1020,'(참고)타워 스텟 가치'!$B$2:$L$6,L$2,0)+(VLOOKUP($F1020,'(참고)타워 스텟 가치'!$B$2:$L$6,L$2,0)*$E1020)</f>
        <v>41.30000000000004</v>
      </c>
      <c r="M1020">
        <f>VLOOKUP($F1020,'(참고)타워 스텟 가치'!$B$2:$L$6,M$2,0)+(VLOOKUP($F1020,'(참고)타워 스텟 가치'!$B$2:$L$6,M$2,0)*$E1020)</f>
        <v>24.780000000000022</v>
      </c>
      <c r="N1020">
        <f>VLOOKUP($F1020,'(참고)타워 스텟 가치'!$B$2:$L$6,N$2,0)+(VLOOKUP($F1020,'(참고)타워 스텟 가치'!$B$2:$L$6,N$2,0)*$E1020)</f>
        <v>0</v>
      </c>
      <c r="O1020">
        <f>VLOOKUP($F1020,'(참고)타워 스텟 가치'!$B$2:$L$6,O$2,0)+(VLOOKUP($F1020,'(참고)타워 스텟 가치'!$B$2:$L$6,O$2,0)*$E1020)</f>
        <v>0</v>
      </c>
      <c r="P1020">
        <f>VLOOKUP($F1020,'(참고)타워 스텟 가치'!$B$2:$L$6,P$2,0)+(VLOOKUP($F1020,'(참고)타워 스텟 가치'!$B$2:$L$6,P$2,0)*$E1020)</f>
        <v>57.820000000000057</v>
      </c>
      <c r="Q1020">
        <f>SUM('스테이지별 몬스터 스텟'!H1020*'(참고)타워 스텟 가치'!$Q$17,'스테이지별 몬스터 스텟'!I1020*'(참고)타워 스텟 가치'!$R$17,'스테이지별 몬스터 스텟'!J1020*'(참고)타워 스텟 가치'!$S$17,'스테이지별 몬스터 스텟'!K1020*'(참고)타워 스텟 가치'!$T$17,'스테이지별 몬스터 스텟'!L1020*'(참고)타워 스텟 가치'!$U$17,'스테이지별 몬스터 스텟'!M1020*'(참고)타워 스텟 가치'!$V$17,'스테이지별 몬스터 스텟'!N1020*'(참고)타워 스텟 가치'!$W$17,'스테이지별 몬스터 스텟'!O1020*'(참고)타워 스텟 가치'!$X$17,'스테이지별 몬스터 스텟'!P1020*'(참고)타워 스텟 가치'!$Y$17)</f>
        <v>626103.87000000058</v>
      </c>
      <c r="R1020">
        <v>1</v>
      </c>
      <c r="S1020">
        <f>VLOOKUP($F1020,'(참고)타워 스텟 가치'!$B$7:$L$11,S$2,0)+(VLOOKUP($F1020,'(참고)타워 스텟 가치'!$B$7:$L$11,S$2,0)*$E1020)</f>
        <v>206.5000000000002</v>
      </c>
      <c r="T1020">
        <f>VLOOKUP($F1020,'(참고)타워 스텟 가치'!$B$7:$L$11,T$2,0)+(VLOOKUP($F1020,'(참고)타워 스텟 가치'!$B$7:$L$11,T$2,0)*$E1020)</f>
        <v>371.70000000000039</v>
      </c>
      <c r="U1020">
        <f>VLOOKUP($F1020,'(참고)타워 스텟 가치'!$B$7:$L$11,U$2,0)+(VLOOKUP($F1020,'(참고)타워 스텟 가치'!$B$7:$L$11,U$2,0)*$E1020)</f>
        <v>413000.00000000041</v>
      </c>
      <c r="V1020">
        <f>VLOOKUP($F1020,'(참고)타워 스텟 가치'!$B$7:$L$11,V$2,0)+(VLOOKUP($F1020,'(참고)타워 스텟 가치'!$B$7:$L$11,V$2,0)*$E1020)</f>
        <v>2478.0000000000023</v>
      </c>
      <c r="W1020">
        <f>VLOOKUP($F1020,'(참고)타워 스텟 가치'!$B$7:$L$11,W$2,0)+(VLOOKUP($F1020,'(참고)타워 스텟 가치'!$B$7:$L$11,W$2,0)*$E1020)</f>
        <v>41.30000000000004</v>
      </c>
      <c r="X1020">
        <f>VLOOKUP($F1020,'(참고)타워 스텟 가치'!$B$7:$L$11,X$2,0)+(VLOOKUP($F1020,'(참고)타워 스텟 가치'!$B$7:$L$11,X$2,0)*$E1020)</f>
        <v>24.780000000000022</v>
      </c>
      <c r="Y1020">
        <f>VLOOKUP($F1020,'(참고)타워 스텟 가치'!$B$7:$L$11,Y$2,0)+(VLOOKUP($F1020,'(참고)타워 스텟 가치'!$B$7:$L$11,Y$2,0)*$E1020)</f>
        <v>0</v>
      </c>
      <c r="Z1020">
        <f>VLOOKUP($F1020,'(참고)타워 스텟 가치'!$B$7:$L$11,Z$2,0)+(VLOOKUP($F1020,'(참고)타워 스텟 가치'!$B$7:$L$11,Z$2,0)*$E1020)</f>
        <v>0</v>
      </c>
      <c r="AA1020">
        <f>VLOOKUP($F1020,'(참고)타워 스텟 가치'!$B$7:$L$11,AA$2,0)+(VLOOKUP($F1020,'(참고)타워 스텟 가치'!$B$7:$L$11,AA$2,0)*$E1020)</f>
        <v>57.820000000000057</v>
      </c>
      <c r="AB1020">
        <f>SUM('스테이지별 몬스터 스텟'!S1020*'(참고)타워 스텟 가치'!$Q$17,'스테이지별 몬스터 스텟'!T1020*'(참고)타워 스텟 가치'!$R$17,'스테이지별 몬스터 스텟'!U1020*'(참고)타워 스텟 가치'!$S$17,'스테이지별 몬스터 스텟'!V1020*'(참고)타워 스텟 가치'!$T$17,'스테이지별 몬스터 스텟'!W1020*'(참고)타워 스텟 가치'!$U$17,'스테이지별 몬스터 스텟'!X1020*'(참고)타워 스텟 가치'!$V$17,'스테이지별 몬스터 스텟'!Y1020*'(참고)타워 스텟 가치'!$W$17,'스테이지별 몬스터 스텟'!Z1020*'(참고)타워 스텟 가치'!$X$17,'스테이지별 몬스터 스텟'!AA1020*'(참고)타워 스텟 가치'!$Y$17)</f>
        <v>625649.57000000065</v>
      </c>
      <c r="AC1020">
        <v>2</v>
      </c>
      <c r="AD1020">
        <f>VLOOKUP($F1020,'(참고)타워 스텟 가치'!$B$12:$L$16,AD$2,0)+(VLOOKUP($F1020,'(참고)타워 스텟 가치'!$B$12:$L$16,AD$2,0)*$E1020)</f>
        <v>206.5000000000002</v>
      </c>
      <c r="AE1020">
        <f>VLOOKUP($F1020,'(참고)타워 스텟 가치'!$B$12:$L$16,AE$2,0)+(VLOOKUP($F1020,'(참고)타워 스텟 가치'!$B$12:$L$16,AE$2,0)*$E1020)</f>
        <v>247.80000000000024</v>
      </c>
      <c r="AF1020">
        <f>VLOOKUP($F1020,'(참고)타워 스텟 가치'!$B$12:$L$16,AF$2,0)+(VLOOKUP($F1020,'(참고)타워 스텟 가치'!$B$12:$L$16,AF$2,0)*$E1020)</f>
        <v>413000.00000000041</v>
      </c>
      <c r="AG1020">
        <f>VLOOKUP($F1020,'(참고)타워 스텟 가치'!$B$12:$L$16,AG$2,0)+(VLOOKUP($F1020,'(참고)타워 스텟 가치'!$B$12:$L$16,AG$2,0)*$E1020)</f>
        <v>1239.0000000000011</v>
      </c>
      <c r="AH1020">
        <f>VLOOKUP($F1020,'(참고)타워 스텟 가치'!$B$12:$L$16,AH$2,0)+(VLOOKUP($F1020,'(참고)타워 스텟 가치'!$B$12:$L$16,AH$2,0)*$E1020)</f>
        <v>41.30000000000004</v>
      </c>
      <c r="AI1020">
        <f>VLOOKUP($F1020,'(참고)타워 스텟 가치'!$B$12:$L$16,AI$2,0)+(VLOOKUP($F1020,'(참고)타워 스텟 가치'!$B$12:$L$16,AI$2,0)*$E1020)</f>
        <v>24.780000000000022</v>
      </c>
      <c r="AJ1020">
        <f>VLOOKUP($F1020,'(참고)타워 스텟 가치'!$B$12:$L$16,AJ$2,0)+(VLOOKUP($F1020,'(참고)타워 스텟 가치'!$B$12:$L$16,AJ$2,0)*$E1020)</f>
        <v>0</v>
      </c>
      <c r="AK1020">
        <f>VLOOKUP($F1020,'(참고)타워 스텟 가치'!$B$12:$L$16,AK$2,0)+(VLOOKUP($F1020,'(참고)타워 스텟 가치'!$B$12:$L$16,AK$2,0)*$E1020)</f>
        <v>0</v>
      </c>
      <c r="AL1020">
        <f>VLOOKUP($F1020,'(참고)타워 스텟 가치'!$B$12:$L$16,AL$2,0)+(VLOOKUP($F1020,'(참고)타워 스텟 가치'!$B$12:$L$16,AL$2,0)*$E1020)</f>
        <v>115.64000000000011</v>
      </c>
      <c r="AM1020">
        <f>SUM('스테이지별 몬스터 스텟'!AD1020*'(참고)타워 스텟 가치'!$Q$17,'스테이지별 몬스터 스텟'!AE1020*'(참고)타워 스텟 가치'!$R$17,'스테이지별 몬스터 스텟'!AF1020*'(참고)타워 스텟 가치'!$S$17,'스테이지별 몬스터 스텟'!AG1020*'(참고)타워 스텟 가치'!$T$17,'스테이지별 몬스터 스텟'!AH1020*'(참고)타워 스텟 가치'!$U$17,'스테이지별 몬스터 스텟'!AI1020*'(참고)타워 스텟 가치'!$V$17,'스테이지별 몬스터 스텟'!AJ1020*'(참고)타워 스텟 가치'!$W$17,'스테이지별 몬스터 스텟'!AK1020*'(참고)타워 스텟 가치'!$X$17,'스테이지별 몬스터 스텟'!AL1020*'(참고)타워 스텟 가치'!$Y$17)</f>
        <v>623101.36000000057</v>
      </c>
      <c r="AN1020">
        <v>3</v>
      </c>
    </row>
    <row r="1021" spans="3:40" x14ac:dyDescent="0.3">
      <c r="C1021">
        <v>2</v>
      </c>
      <c r="D1021">
        <f t="shared" si="47"/>
        <v>204</v>
      </c>
      <c r="E1021" s="52">
        <f>VLOOKUP(D1021,'스테이지별 난이도 설정'!B:C,2,0)</f>
        <v>81.60000000000008</v>
      </c>
      <c r="F1021" t="str">
        <f t="shared" si="48"/>
        <v>레어</v>
      </c>
      <c r="G1021">
        <f t="shared" si="46"/>
        <v>6</v>
      </c>
      <c r="H1021">
        <f>VLOOKUP($F1021,'(참고)타워 스텟 가치'!$B$2:$L$6,H$2,0)+(VLOOKUP($F1021,'(참고)타워 스텟 가치'!$B$2:$L$6,H$2,0)*$E1021)</f>
        <v>929.25000000000091</v>
      </c>
      <c r="I1021">
        <f>VLOOKUP($F1021,'(참고)타워 스텟 가치'!$B$2:$L$6,I$2,0)+(VLOOKUP($F1021,'(참고)타워 스텟 가치'!$B$2:$L$6,I$2,0)*$E1021)</f>
        <v>185.85000000000019</v>
      </c>
      <c r="J1021">
        <f>VLOOKUP($F1021,'(참고)타워 스텟 가치'!$B$2:$L$6,J$2,0)+(VLOOKUP($F1021,'(참고)타워 스텟 가치'!$B$2:$L$6,J$2,0)*$E1021)</f>
        <v>413000.00000000041</v>
      </c>
      <c r="K1021">
        <f>VLOOKUP($F1021,'(참고)타워 스텟 가치'!$B$2:$L$6,K$2,0)+(VLOOKUP($F1021,'(참고)타워 스텟 가치'!$B$2:$L$6,K$2,0)*$E1021)</f>
        <v>3717.0000000000036</v>
      </c>
      <c r="L1021">
        <f>VLOOKUP($F1021,'(참고)타워 스텟 가치'!$B$2:$L$6,L$2,0)+(VLOOKUP($F1021,'(참고)타워 스텟 가치'!$B$2:$L$6,L$2,0)*$E1021)</f>
        <v>61.95000000000006</v>
      </c>
      <c r="M1021">
        <f>VLOOKUP($F1021,'(참고)타워 스텟 가치'!$B$2:$L$6,M$2,0)+(VLOOKUP($F1021,'(참고)타워 스텟 가치'!$B$2:$L$6,M$2,0)*$E1021)</f>
        <v>24.780000000000022</v>
      </c>
      <c r="N1021">
        <f>VLOOKUP($F1021,'(참고)타워 스텟 가치'!$B$2:$L$6,N$2,0)+(VLOOKUP($F1021,'(참고)타워 스텟 가치'!$B$2:$L$6,N$2,0)*$E1021)</f>
        <v>0</v>
      </c>
      <c r="O1021">
        <f>VLOOKUP($F1021,'(참고)타워 스텟 가치'!$B$2:$L$6,O$2,0)+(VLOOKUP($F1021,'(참고)타워 스텟 가치'!$B$2:$L$6,O$2,0)*$E1021)</f>
        <v>0</v>
      </c>
      <c r="P1021">
        <f>VLOOKUP($F1021,'(참고)타워 스텟 가치'!$B$2:$L$6,P$2,0)+(VLOOKUP($F1021,'(참고)타워 스텟 가치'!$B$2:$L$6,P$2,0)*$E1021)</f>
        <v>57.820000000000057</v>
      </c>
      <c r="Q1021">
        <f>SUM('스테이지별 몬스터 스텟'!H1021*'(참고)타워 스텟 가치'!$Q$17,'스테이지별 몬스터 스텟'!I1021*'(참고)타워 스텟 가치'!$R$17,'스테이지별 몬스터 스텟'!J1021*'(참고)타워 스텟 가치'!$S$17,'스테이지별 몬스터 스텟'!K1021*'(참고)타워 스텟 가치'!$T$17,'스테이지별 몬스터 스텟'!L1021*'(참고)타워 스텟 가치'!$U$17,'스테이지별 몬스터 스텟'!M1021*'(참고)타워 스텟 가치'!$V$17,'스테이지별 몬스터 스텟'!N1021*'(참고)타워 스텟 가치'!$W$17,'스테이지별 몬스터 스텟'!O1021*'(참고)타워 스텟 가치'!$X$17,'스테이지별 몬스터 스텟'!P1021*'(참고)타워 스텟 가치'!$Y$17)</f>
        <v>629335.59500000067</v>
      </c>
      <c r="R1021">
        <v>1</v>
      </c>
      <c r="S1021">
        <f>VLOOKUP($F1021,'(참고)타워 스텟 가치'!$B$7:$L$11,S$2,0)+(VLOOKUP($F1021,'(참고)타워 스텟 가치'!$B$7:$L$11,S$2,0)*$E1021)</f>
        <v>309.75000000000028</v>
      </c>
      <c r="T1021">
        <f>VLOOKUP($F1021,'(참고)타워 스텟 가치'!$B$7:$L$11,T$2,0)+(VLOOKUP($F1021,'(참고)타워 스텟 가치'!$B$7:$L$11,T$2,0)*$E1021)</f>
        <v>557.55000000000052</v>
      </c>
      <c r="U1021">
        <f>VLOOKUP($F1021,'(참고)타워 스텟 가치'!$B$7:$L$11,U$2,0)+(VLOOKUP($F1021,'(참고)타워 스텟 가치'!$B$7:$L$11,U$2,0)*$E1021)</f>
        <v>413000.00000000041</v>
      </c>
      <c r="V1021">
        <f>VLOOKUP($F1021,'(참고)타워 스텟 가치'!$B$7:$L$11,V$2,0)+(VLOOKUP($F1021,'(참고)타워 스텟 가치'!$B$7:$L$11,V$2,0)*$E1021)</f>
        <v>3717.0000000000036</v>
      </c>
      <c r="W1021">
        <f>VLOOKUP($F1021,'(참고)타워 스텟 가치'!$B$7:$L$11,W$2,0)+(VLOOKUP($F1021,'(참고)타워 스텟 가치'!$B$7:$L$11,W$2,0)*$E1021)</f>
        <v>61.95000000000006</v>
      </c>
      <c r="X1021">
        <f>VLOOKUP($F1021,'(참고)타워 스텟 가치'!$B$7:$L$11,X$2,0)+(VLOOKUP($F1021,'(참고)타워 스텟 가치'!$B$7:$L$11,X$2,0)*$E1021)</f>
        <v>24.780000000000022</v>
      </c>
      <c r="Y1021">
        <f>VLOOKUP($F1021,'(참고)타워 스텟 가치'!$B$7:$L$11,Y$2,0)+(VLOOKUP($F1021,'(참고)타워 스텟 가치'!$B$7:$L$11,Y$2,0)*$E1021)</f>
        <v>0</v>
      </c>
      <c r="Z1021">
        <f>VLOOKUP($F1021,'(참고)타워 스텟 가치'!$B$7:$L$11,Z$2,0)+(VLOOKUP($F1021,'(참고)타워 스텟 가치'!$B$7:$L$11,Z$2,0)*$E1021)</f>
        <v>0</v>
      </c>
      <c r="AA1021">
        <f>VLOOKUP($F1021,'(참고)타워 스텟 가치'!$B$7:$L$11,AA$2,0)+(VLOOKUP($F1021,'(참고)타워 스텟 가치'!$B$7:$L$11,AA$2,0)*$E1021)</f>
        <v>57.820000000000057</v>
      </c>
      <c r="AB1021">
        <f>SUM('스테이지별 몬스터 스텟'!S1021*'(참고)타워 스텟 가치'!$Q$17,'스테이지별 몬스터 스텟'!T1021*'(참고)타워 스텟 가치'!$R$17,'스테이지별 몬스터 스텟'!U1021*'(참고)타워 스텟 가치'!$S$17,'스테이지별 몬스터 스텟'!V1021*'(참고)타워 스텟 가치'!$T$17,'스테이지별 몬스터 스텟'!W1021*'(참고)타워 스텟 가치'!$U$17,'스테이지별 몬스터 스텟'!X1021*'(참고)타워 스텟 가치'!$V$17,'스테이지별 몬스터 스텟'!Y1021*'(참고)타워 스텟 가치'!$W$17,'스테이지별 몬스터 스텟'!Z1021*'(참고)타워 스텟 가치'!$X$17,'스테이지별 몬스터 스텟'!AA1021*'(참고)타워 스텟 가치'!$Y$17)</f>
        <v>628654.1450000006</v>
      </c>
      <c r="AC1021">
        <v>2</v>
      </c>
      <c r="AD1021">
        <f>VLOOKUP($F1021,'(참고)타워 스텟 가치'!$B$12:$L$16,AD$2,0)+(VLOOKUP($F1021,'(참고)타워 스텟 가치'!$B$12:$L$16,AD$2,0)*$E1021)</f>
        <v>309.75000000000028</v>
      </c>
      <c r="AE1021">
        <f>VLOOKUP($F1021,'(참고)타워 스텟 가치'!$B$12:$L$16,AE$2,0)+(VLOOKUP($F1021,'(참고)타워 스텟 가치'!$B$12:$L$16,AE$2,0)*$E1021)</f>
        <v>371.70000000000039</v>
      </c>
      <c r="AF1021">
        <f>VLOOKUP($F1021,'(참고)타워 스텟 가치'!$B$12:$L$16,AF$2,0)+(VLOOKUP($F1021,'(참고)타워 스텟 가치'!$B$12:$L$16,AF$2,0)*$E1021)</f>
        <v>413000.00000000041</v>
      </c>
      <c r="AG1021">
        <f>VLOOKUP($F1021,'(참고)타워 스텟 가치'!$B$12:$L$16,AG$2,0)+(VLOOKUP($F1021,'(참고)타워 스텟 가치'!$B$12:$L$16,AG$2,0)*$E1021)</f>
        <v>1858.5000000000018</v>
      </c>
      <c r="AH1021">
        <f>VLOOKUP($F1021,'(참고)타워 스텟 가치'!$B$12:$L$16,AH$2,0)+(VLOOKUP($F1021,'(참고)타워 스텟 가치'!$B$12:$L$16,AH$2,0)*$E1021)</f>
        <v>61.95000000000006</v>
      </c>
      <c r="AI1021">
        <f>VLOOKUP($F1021,'(참고)타워 스텟 가치'!$B$12:$L$16,AI$2,0)+(VLOOKUP($F1021,'(참고)타워 스텟 가치'!$B$12:$L$16,AI$2,0)*$E1021)</f>
        <v>24.780000000000022</v>
      </c>
      <c r="AJ1021">
        <f>VLOOKUP($F1021,'(참고)타워 스텟 가치'!$B$12:$L$16,AJ$2,0)+(VLOOKUP($F1021,'(참고)타워 스텟 가치'!$B$12:$L$16,AJ$2,0)*$E1021)</f>
        <v>0</v>
      </c>
      <c r="AK1021">
        <f>VLOOKUP($F1021,'(참고)타워 스텟 가치'!$B$12:$L$16,AK$2,0)+(VLOOKUP($F1021,'(참고)타워 스텟 가치'!$B$12:$L$16,AK$2,0)*$E1021)</f>
        <v>0</v>
      </c>
      <c r="AL1021">
        <f>VLOOKUP($F1021,'(참고)타워 스텟 가치'!$B$12:$L$16,AL$2,0)+(VLOOKUP($F1021,'(참고)타워 스텟 가치'!$B$12:$L$16,AL$2,0)*$E1021)</f>
        <v>115.64000000000011</v>
      </c>
      <c r="AM1021">
        <f>SUM('스테이지별 몬스터 스텟'!AD1021*'(참고)타워 스텟 가치'!$Q$17,'스테이지별 몬스터 스텟'!AE1021*'(참고)타워 스텟 가치'!$R$17,'스테이지별 몬스터 스텟'!AF1021*'(참고)타워 스텟 가치'!$S$17,'스테이지별 몬스터 스텟'!AG1021*'(참고)타워 스텟 가치'!$T$17,'스테이지별 몬스터 스텟'!AH1021*'(참고)타워 스텟 가치'!$U$17,'스테이지별 몬스터 스텟'!AI1021*'(참고)타워 스텟 가치'!$V$17,'스테이지별 몬스터 스텟'!AJ1021*'(참고)타워 스텟 가치'!$W$17,'스테이지별 몬스터 스텟'!AK1021*'(참고)타워 스텟 가치'!$X$17,'스테이지별 몬스터 스텟'!AL1021*'(참고)타워 스텟 가치'!$Y$17)</f>
        <v>624774.01000000071</v>
      </c>
      <c r="AN1021">
        <v>3</v>
      </c>
    </row>
    <row r="1022" spans="3:40" x14ac:dyDescent="0.3">
      <c r="C1022">
        <v>3</v>
      </c>
      <c r="D1022">
        <f t="shared" si="47"/>
        <v>204</v>
      </c>
      <c r="E1022" s="52">
        <f>VLOOKUP(D1022,'스테이지별 난이도 설정'!B:C,2,0)</f>
        <v>81.60000000000008</v>
      </c>
      <c r="F1022" t="str">
        <f t="shared" si="48"/>
        <v>에픽</v>
      </c>
      <c r="G1022">
        <f t="shared" si="46"/>
        <v>6</v>
      </c>
      <c r="H1022">
        <f>VLOOKUP($F1022,'(참고)타워 스텟 가치'!$B$2:$L$6,H$2,0)+(VLOOKUP($F1022,'(참고)타워 스텟 가치'!$B$2:$L$6,H$2,0)*$E1022)</f>
        <v>1393.8750000000014</v>
      </c>
      <c r="I1022">
        <f>VLOOKUP($F1022,'(참고)타워 스텟 가치'!$B$2:$L$6,I$2,0)+(VLOOKUP($F1022,'(참고)타워 스텟 가치'!$B$2:$L$6,I$2,0)*$E1022)</f>
        <v>278.77500000000026</v>
      </c>
      <c r="J1022">
        <f>VLOOKUP($F1022,'(참고)타워 스텟 가치'!$B$2:$L$6,J$2,0)+(VLOOKUP($F1022,'(참고)타워 스텟 가치'!$B$2:$L$6,J$2,0)*$E1022)</f>
        <v>413000.00000000041</v>
      </c>
      <c r="K1022">
        <f>VLOOKUP($F1022,'(참고)타워 스텟 가치'!$B$2:$L$6,K$2,0)+(VLOOKUP($F1022,'(참고)타워 스텟 가치'!$B$2:$L$6,K$2,0)*$E1022)</f>
        <v>5575.5000000000055</v>
      </c>
      <c r="L1022">
        <f>VLOOKUP($F1022,'(참고)타워 스텟 가치'!$B$2:$L$6,L$2,0)+(VLOOKUP($F1022,'(참고)타워 스텟 가치'!$B$2:$L$6,L$2,0)*$E1022)</f>
        <v>92.925000000000097</v>
      </c>
      <c r="M1022">
        <f>VLOOKUP($F1022,'(참고)타워 스텟 가치'!$B$2:$L$6,M$2,0)+(VLOOKUP($F1022,'(참고)타워 스텟 가치'!$B$2:$L$6,M$2,0)*$E1022)</f>
        <v>24.780000000000022</v>
      </c>
      <c r="N1022">
        <f>VLOOKUP($F1022,'(참고)타워 스텟 가치'!$B$2:$L$6,N$2,0)+(VLOOKUP($F1022,'(참고)타워 스텟 가치'!$B$2:$L$6,N$2,0)*$E1022)</f>
        <v>0</v>
      </c>
      <c r="O1022">
        <f>VLOOKUP($F1022,'(참고)타워 스텟 가치'!$B$2:$L$6,O$2,0)+(VLOOKUP($F1022,'(참고)타워 스텟 가치'!$B$2:$L$6,O$2,0)*$E1022)</f>
        <v>0</v>
      </c>
      <c r="P1022">
        <f>VLOOKUP($F1022,'(참고)타워 스텟 가치'!$B$2:$L$6,P$2,0)+(VLOOKUP($F1022,'(참고)타워 스텟 가치'!$B$2:$L$6,P$2,0)*$E1022)</f>
        <v>57.820000000000057</v>
      </c>
      <c r="Q1022">
        <f>SUM('스테이지별 몬스터 스텟'!H1022*'(참고)타워 스텟 가치'!$Q$17,'스테이지별 몬스터 스텟'!I1022*'(참고)타워 스텟 가치'!$R$17,'스테이지별 몬스터 스텟'!J1022*'(참고)타워 스텟 가치'!$S$17,'스테이지별 몬스터 스텟'!K1022*'(참고)타워 스텟 가치'!$T$17,'스테이지별 몬스터 스텟'!L1022*'(참고)타워 스텟 가치'!$U$17,'스테이지별 몬스터 스텟'!M1022*'(참고)타워 스텟 가치'!$V$17,'스테이지별 몬스터 스텟'!N1022*'(참고)타워 스텟 가치'!$W$17,'스테이지별 몬스터 스텟'!O1022*'(참고)타워 스텟 가치'!$X$17,'스테이지별 몬스터 스텟'!P1022*'(참고)타워 스텟 가치'!$Y$17)</f>
        <v>634183.18250000058</v>
      </c>
      <c r="R1022">
        <v>1</v>
      </c>
      <c r="S1022">
        <f>VLOOKUP($F1022,'(참고)타워 스텟 가치'!$B$7:$L$11,S$2,0)+(VLOOKUP($F1022,'(참고)타워 스텟 가치'!$B$7:$L$11,S$2,0)*$E1022)</f>
        <v>464.62500000000045</v>
      </c>
      <c r="T1022">
        <f>VLOOKUP($F1022,'(참고)타워 스텟 가치'!$B$7:$L$11,T$2,0)+(VLOOKUP($F1022,'(참고)타워 스텟 가치'!$B$7:$L$11,T$2,0)*$E1022)</f>
        <v>836.32500000000084</v>
      </c>
      <c r="U1022">
        <f>VLOOKUP($F1022,'(참고)타워 스텟 가치'!$B$7:$L$11,U$2,0)+(VLOOKUP($F1022,'(참고)타워 스텟 가치'!$B$7:$L$11,U$2,0)*$E1022)</f>
        <v>413000.00000000041</v>
      </c>
      <c r="V1022">
        <f>VLOOKUP($F1022,'(참고)타워 스텟 가치'!$B$7:$L$11,V$2,0)+(VLOOKUP($F1022,'(참고)타워 스텟 가치'!$B$7:$L$11,V$2,0)*$E1022)</f>
        <v>5575.5000000000055</v>
      </c>
      <c r="W1022">
        <f>VLOOKUP($F1022,'(참고)타워 스텟 가치'!$B$7:$L$11,W$2,0)+(VLOOKUP($F1022,'(참고)타워 스텟 가치'!$B$7:$L$11,W$2,0)*$E1022)</f>
        <v>92.925000000000097</v>
      </c>
      <c r="X1022">
        <f>VLOOKUP($F1022,'(참고)타워 스텟 가치'!$B$7:$L$11,X$2,0)+(VLOOKUP($F1022,'(참고)타워 스텟 가치'!$B$7:$L$11,X$2,0)*$E1022)</f>
        <v>24.780000000000022</v>
      </c>
      <c r="Y1022">
        <f>VLOOKUP($F1022,'(참고)타워 스텟 가치'!$B$7:$L$11,Y$2,0)+(VLOOKUP($F1022,'(참고)타워 스텟 가치'!$B$7:$L$11,Y$2,0)*$E1022)</f>
        <v>0</v>
      </c>
      <c r="Z1022">
        <f>VLOOKUP($F1022,'(참고)타워 스텟 가치'!$B$7:$L$11,Z$2,0)+(VLOOKUP($F1022,'(참고)타워 스텟 가치'!$B$7:$L$11,Z$2,0)*$E1022)</f>
        <v>0</v>
      </c>
      <c r="AA1022">
        <f>VLOOKUP($F1022,'(참고)타워 스텟 가치'!$B$7:$L$11,AA$2,0)+(VLOOKUP($F1022,'(참고)타워 스텟 가치'!$B$7:$L$11,AA$2,0)*$E1022)</f>
        <v>57.820000000000057</v>
      </c>
      <c r="AB1022">
        <f>SUM('스테이지별 몬스터 스텟'!S1022*'(참고)타워 스텟 가치'!$Q$17,'스테이지별 몬스터 스텟'!T1022*'(참고)타워 스텟 가치'!$R$17,'스테이지별 몬스터 스텟'!U1022*'(참고)타워 스텟 가치'!$S$17,'스테이지별 몬스터 스텟'!V1022*'(참고)타워 스텟 가치'!$T$17,'스테이지별 몬스터 스텟'!W1022*'(참고)타워 스텟 가치'!$U$17,'스테이지별 몬스터 스텟'!X1022*'(참고)타워 스텟 가치'!$V$17,'스테이지별 몬스터 스텟'!Y1022*'(참고)타워 스텟 가치'!$W$17,'스테이지별 몬스터 스텟'!Z1022*'(참고)타워 스텟 가치'!$X$17,'스테이지별 몬스터 스텟'!AA1022*'(참고)타워 스텟 가치'!$Y$17)</f>
        <v>633161.00750000065</v>
      </c>
      <c r="AC1022">
        <v>2</v>
      </c>
      <c r="AD1022">
        <f>VLOOKUP($F1022,'(참고)타워 스텟 가치'!$B$12:$L$16,AD$2,0)+(VLOOKUP($F1022,'(참고)타워 스텟 가치'!$B$12:$L$16,AD$2,0)*$E1022)</f>
        <v>464.62500000000045</v>
      </c>
      <c r="AE1022">
        <f>VLOOKUP($F1022,'(참고)타워 스텟 가치'!$B$12:$L$16,AE$2,0)+(VLOOKUP($F1022,'(참고)타워 스텟 가치'!$B$12:$L$16,AE$2,0)*$E1022)</f>
        <v>557.55000000000052</v>
      </c>
      <c r="AF1022">
        <f>VLOOKUP($F1022,'(참고)타워 스텟 가치'!$B$12:$L$16,AF$2,0)+(VLOOKUP($F1022,'(참고)타워 스텟 가치'!$B$12:$L$16,AF$2,0)*$E1022)</f>
        <v>413000.00000000041</v>
      </c>
      <c r="AG1022">
        <f>VLOOKUP($F1022,'(참고)타워 스텟 가치'!$B$12:$L$16,AG$2,0)+(VLOOKUP($F1022,'(참고)타워 스텟 가치'!$B$12:$L$16,AG$2,0)*$E1022)</f>
        <v>2787.7500000000027</v>
      </c>
      <c r="AH1022">
        <f>VLOOKUP($F1022,'(참고)타워 스텟 가치'!$B$12:$L$16,AH$2,0)+(VLOOKUP($F1022,'(참고)타워 스텟 가치'!$B$12:$L$16,AH$2,0)*$E1022)</f>
        <v>92.925000000000097</v>
      </c>
      <c r="AI1022">
        <f>VLOOKUP($F1022,'(참고)타워 스텟 가치'!$B$12:$L$16,AI$2,0)+(VLOOKUP($F1022,'(참고)타워 스텟 가치'!$B$12:$L$16,AI$2,0)*$E1022)</f>
        <v>24.780000000000022</v>
      </c>
      <c r="AJ1022">
        <f>VLOOKUP($F1022,'(참고)타워 스텟 가치'!$B$12:$L$16,AJ$2,0)+(VLOOKUP($F1022,'(참고)타워 스텟 가치'!$B$12:$L$16,AJ$2,0)*$E1022)</f>
        <v>0</v>
      </c>
      <c r="AK1022">
        <f>VLOOKUP($F1022,'(참고)타워 스텟 가치'!$B$12:$L$16,AK$2,0)+(VLOOKUP($F1022,'(참고)타워 스텟 가치'!$B$12:$L$16,AK$2,0)*$E1022)</f>
        <v>0</v>
      </c>
      <c r="AL1022">
        <f>VLOOKUP($F1022,'(참고)타워 스텟 가치'!$B$12:$L$16,AL$2,0)+(VLOOKUP($F1022,'(참고)타워 스텟 가치'!$B$12:$L$16,AL$2,0)*$E1022)</f>
        <v>115.64000000000011</v>
      </c>
      <c r="AM1022">
        <f>SUM('스테이지별 몬스터 스텟'!AD1022*'(참고)타워 스텟 가치'!$Q$17,'스테이지별 몬스터 스텟'!AE1022*'(참고)타워 스텟 가치'!$R$17,'스테이지별 몬스터 스텟'!AF1022*'(참고)타워 스텟 가치'!$S$17,'스테이지별 몬스터 스텟'!AG1022*'(참고)타워 스텟 가치'!$T$17,'스테이지별 몬스터 스텟'!AH1022*'(참고)타워 스텟 가치'!$U$17,'스테이지별 몬스터 스텟'!AI1022*'(참고)타워 스텟 가치'!$V$17,'스테이지별 몬스터 스텟'!AJ1022*'(참고)타워 스텟 가치'!$W$17,'스테이지별 몬스터 스텟'!AK1022*'(참고)타워 스텟 가치'!$X$17,'스테이지별 몬스터 스텟'!AL1022*'(참고)타워 스텟 가치'!$Y$17)</f>
        <v>627282.98500000057</v>
      </c>
      <c r="AN1022">
        <v>3</v>
      </c>
    </row>
    <row r="1023" spans="3:40" x14ac:dyDescent="0.3">
      <c r="C1023">
        <v>4</v>
      </c>
      <c r="D1023">
        <f t="shared" si="47"/>
        <v>204</v>
      </c>
      <c r="E1023" s="52">
        <f>VLOOKUP(D1023,'스테이지별 난이도 설정'!B:C,2,0)</f>
        <v>81.60000000000008</v>
      </c>
      <c r="F1023" t="str">
        <f t="shared" si="48"/>
        <v>유니크</v>
      </c>
      <c r="G1023">
        <f t="shared" si="46"/>
        <v>6</v>
      </c>
      <c r="H1023">
        <f>VLOOKUP($F1023,'(참고)타워 스텟 가치'!$B$2:$L$6,H$2,0)+(VLOOKUP($F1023,'(참고)타워 스텟 가치'!$B$2:$L$6,H$2,0)*$E1023)</f>
        <v>2090.8125000000018</v>
      </c>
      <c r="I1023">
        <f>VLOOKUP($F1023,'(참고)타워 스텟 가치'!$B$2:$L$6,I$2,0)+(VLOOKUP($F1023,'(참고)타워 스텟 가치'!$B$2:$L$6,I$2,0)*$E1023)</f>
        <v>418.16250000000042</v>
      </c>
      <c r="J1023">
        <f>VLOOKUP($F1023,'(참고)타워 스텟 가치'!$B$2:$L$6,J$2,0)+(VLOOKUP($F1023,'(참고)타워 스텟 가치'!$B$2:$L$6,J$2,0)*$E1023)</f>
        <v>413000.00000000041</v>
      </c>
      <c r="K1023">
        <f>VLOOKUP($F1023,'(참고)타워 스텟 가치'!$B$2:$L$6,K$2,0)+(VLOOKUP($F1023,'(참고)타워 스텟 가치'!$B$2:$L$6,K$2,0)*$E1023)</f>
        <v>8363.2500000000073</v>
      </c>
      <c r="L1023">
        <f>VLOOKUP($F1023,'(참고)타워 스텟 가치'!$B$2:$L$6,L$2,0)+(VLOOKUP($F1023,'(참고)타워 스텟 가치'!$B$2:$L$6,L$2,0)*$E1023)</f>
        <v>139.38750000000013</v>
      </c>
      <c r="M1023">
        <f>VLOOKUP($F1023,'(참고)타워 스텟 가치'!$B$2:$L$6,M$2,0)+(VLOOKUP($F1023,'(참고)타워 스텟 가치'!$B$2:$L$6,M$2,0)*$E1023)</f>
        <v>24.780000000000022</v>
      </c>
      <c r="N1023">
        <f>VLOOKUP($F1023,'(참고)타워 스텟 가치'!$B$2:$L$6,N$2,0)+(VLOOKUP($F1023,'(참고)타워 스텟 가치'!$B$2:$L$6,N$2,0)*$E1023)</f>
        <v>0</v>
      </c>
      <c r="O1023">
        <f>VLOOKUP($F1023,'(참고)타워 스텟 가치'!$B$2:$L$6,O$2,0)+(VLOOKUP($F1023,'(참고)타워 스텟 가치'!$B$2:$L$6,O$2,0)*$E1023)</f>
        <v>0</v>
      </c>
      <c r="P1023">
        <f>VLOOKUP($F1023,'(참고)타워 스텟 가치'!$B$2:$L$6,P$2,0)+(VLOOKUP($F1023,'(참고)타워 스텟 가치'!$B$2:$L$6,P$2,0)*$E1023)</f>
        <v>82.60000000000008</v>
      </c>
      <c r="Q1023">
        <f>SUM('스테이지별 몬스터 스텟'!H1023*'(참고)타워 스텟 가치'!$Q$17,'스테이지별 몬스터 스텟'!I1023*'(참고)타워 스텟 가치'!$R$17,'스테이지별 몬스터 스텟'!J1023*'(참고)타워 스텟 가치'!$S$17,'스테이지별 몬스터 스텟'!K1023*'(참고)타워 스텟 가치'!$T$17,'스테이지별 몬스터 스텟'!L1023*'(참고)타워 스텟 가치'!$U$17,'스테이지별 몬스터 스텟'!M1023*'(참고)타워 스텟 가치'!$V$17,'스테이지별 몬스터 스텟'!N1023*'(참고)타워 스텟 가치'!$W$17,'스테이지별 몬스터 스텟'!O1023*'(참고)타워 스텟 가치'!$X$17,'스테이지별 몬스터 스텟'!P1023*'(참고)타워 스텟 가치'!$Y$17)</f>
        <v>641504.12375000061</v>
      </c>
      <c r="R1023">
        <v>1</v>
      </c>
      <c r="S1023">
        <f>VLOOKUP($F1023,'(참고)타워 스텟 가치'!$B$7:$L$11,S$2,0)+(VLOOKUP($F1023,'(참고)타워 스텟 가치'!$B$7:$L$11,S$2,0)*$E1023)</f>
        <v>696.93750000000068</v>
      </c>
      <c r="T1023">
        <f>VLOOKUP($F1023,'(참고)타워 스텟 가치'!$B$7:$L$11,T$2,0)+(VLOOKUP($F1023,'(참고)타워 스텟 가치'!$B$7:$L$11,T$2,0)*$E1023)</f>
        <v>1254.4875000000013</v>
      </c>
      <c r="U1023">
        <f>VLOOKUP($F1023,'(참고)타워 스텟 가치'!$B$7:$L$11,U$2,0)+(VLOOKUP($F1023,'(참고)타워 스텟 가치'!$B$7:$L$11,U$2,0)*$E1023)</f>
        <v>413000.00000000041</v>
      </c>
      <c r="V1023">
        <f>VLOOKUP($F1023,'(참고)타워 스텟 가치'!$B$7:$L$11,V$2,0)+(VLOOKUP($F1023,'(참고)타워 스텟 가치'!$B$7:$L$11,V$2,0)*$E1023)</f>
        <v>8363.2500000000073</v>
      </c>
      <c r="W1023">
        <f>VLOOKUP($F1023,'(참고)타워 스텟 가치'!$B$7:$L$11,W$2,0)+(VLOOKUP($F1023,'(참고)타워 스텟 가치'!$B$7:$L$11,W$2,0)*$E1023)</f>
        <v>139.38750000000013</v>
      </c>
      <c r="X1023">
        <f>VLOOKUP($F1023,'(참고)타워 스텟 가치'!$B$7:$L$11,X$2,0)+(VLOOKUP($F1023,'(참고)타워 스텟 가치'!$B$7:$L$11,X$2,0)*$E1023)</f>
        <v>24.780000000000022</v>
      </c>
      <c r="Y1023">
        <f>VLOOKUP($F1023,'(참고)타워 스텟 가치'!$B$7:$L$11,Y$2,0)+(VLOOKUP($F1023,'(참고)타워 스텟 가치'!$B$7:$L$11,Y$2,0)*$E1023)</f>
        <v>0</v>
      </c>
      <c r="Z1023">
        <f>VLOOKUP($F1023,'(참고)타워 스텟 가치'!$B$7:$L$11,Z$2,0)+(VLOOKUP($F1023,'(참고)타워 스텟 가치'!$B$7:$L$11,Z$2,0)*$E1023)</f>
        <v>0</v>
      </c>
      <c r="AA1023">
        <f>VLOOKUP($F1023,'(참고)타워 스텟 가치'!$B$7:$L$11,AA$2,0)+(VLOOKUP($F1023,'(참고)타워 스텟 가치'!$B$7:$L$11,AA$2,0)*$E1023)</f>
        <v>82.60000000000008</v>
      </c>
      <c r="AB1023">
        <f>SUM('스테이지별 몬스터 스텟'!S1023*'(참고)타워 스텟 가치'!$Q$17,'스테이지별 몬스터 스텟'!T1023*'(참고)타워 스텟 가치'!$R$17,'스테이지별 몬스터 스텟'!U1023*'(참고)타워 스텟 가치'!$S$17,'스테이지별 몬스터 스텟'!V1023*'(참고)타워 스텟 가치'!$T$17,'스테이지별 몬스터 스텟'!W1023*'(참고)타워 스텟 가치'!$U$17,'스테이지별 몬스터 스텟'!X1023*'(참고)타워 스텟 가치'!$V$17,'스테이지별 몬스터 스텟'!Y1023*'(참고)타워 스텟 가치'!$W$17,'스테이지별 몬스터 스텟'!Z1023*'(참고)타워 스텟 가치'!$X$17,'스테이지별 몬스터 스텟'!AA1023*'(참고)타워 스텟 가치'!$Y$17)</f>
        <v>639970.86125000054</v>
      </c>
      <c r="AC1023">
        <v>2</v>
      </c>
      <c r="AD1023">
        <f>VLOOKUP($F1023,'(참고)타워 스텟 가치'!$B$12:$L$16,AD$2,0)+(VLOOKUP($F1023,'(참고)타워 스텟 가치'!$B$12:$L$16,AD$2,0)*$E1023)</f>
        <v>696.93750000000068</v>
      </c>
      <c r="AE1023">
        <f>VLOOKUP($F1023,'(참고)타워 스텟 가치'!$B$12:$L$16,AE$2,0)+(VLOOKUP($F1023,'(참고)타워 스텟 가치'!$B$12:$L$16,AE$2,0)*$E1023)</f>
        <v>836.32500000000084</v>
      </c>
      <c r="AF1023">
        <f>VLOOKUP($F1023,'(참고)타워 스텟 가치'!$B$12:$L$16,AF$2,0)+(VLOOKUP($F1023,'(참고)타워 스텟 가치'!$B$12:$L$16,AF$2,0)*$E1023)</f>
        <v>413000.00000000041</v>
      </c>
      <c r="AG1023">
        <f>VLOOKUP($F1023,'(참고)타워 스텟 가치'!$B$12:$L$16,AG$2,0)+(VLOOKUP($F1023,'(참고)타워 스텟 가치'!$B$12:$L$16,AG$2,0)*$E1023)</f>
        <v>4181.6250000000036</v>
      </c>
      <c r="AH1023">
        <f>VLOOKUP($F1023,'(참고)타워 스텟 가치'!$B$12:$L$16,AH$2,0)+(VLOOKUP($F1023,'(참고)타워 스텟 가치'!$B$12:$L$16,AH$2,0)*$E1023)</f>
        <v>139.38750000000013</v>
      </c>
      <c r="AI1023">
        <f>VLOOKUP($F1023,'(참고)타워 스텟 가치'!$B$12:$L$16,AI$2,0)+(VLOOKUP($F1023,'(참고)타워 스텟 가치'!$B$12:$L$16,AI$2,0)*$E1023)</f>
        <v>24.780000000000022</v>
      </c>
      <c r="AJ1023">
        <f>VLOOKUP($F1023,'(참고)타워 스텟 가치'!$B$12:$L$16,AJ$2,0)+(VLOOKUP($F1023,'(참고)타워 스텟 가치'!$B$12:$L$16,AJ$2,0)*$E1023)</f>
        <v>0</v>
      </c>
      <c r="AK1023">
        <f>VLOOKUP($F1023,'(참고)타워 스텟 가치'!$B$12:$L$16,AK$2,0)+(VLOOKUP($F1023,'(참고)타워 스텟 가치'!$B$12:$L$16,AK$2,0)*$E1023)</f>
        <v>0</v>
      </c>
      <c r="AL1023">
        <f>VLOOKUP($F1023,'(참고)타워 스텟 가치'!$B$12:$L$16,AL$2,0)+(VLOOKUP($F1023,'(참고)타워 스텟 가치'!$B$12:$L$16,AL$2,0)*$E1023)</f>
        <v>165.20000000000016</v>
      </c>
      <c r="AM1023">
        <f>SUM('스테이지별 몬스터 스텟'!AD1023*'(참고)타워 스텟 가치'!$Q$17,'스테이지별 몬스터 스텟'!AE1023*'(참고)타워 스텟 가치'!$R$17,'스테이지별 몬스터 스텟'!AF1023*'(참고)타워 스텟 가치'!$S$17,'스테이지별 몬스터 스텟'!AG1023*'(참고)타워 스텟 가치'!$T$17,'스테이지별 몬스터 스텟'!AH1023*'(참고)타워 스텟 가치'!$U$17,'스테이지별 몬스터 스텟'!AI1023*'(참고)타워 스텟 가치'!$V$17,'스테이지별 몬스터 스텟'!AJ1023*'(참고)타워 스텟 가치'!$W$17,'스테이지별 몬스터 스텟'!AK1023*'(참고)타워 스텟 가치'!$X$17,'스테이지별 몬스터 스텟'!AL1023*'(참고)타워 스텟 가치'!$Y$17)</f>
        <v>631145.5675000007</v>
      </c>
      <c r="AN1023">
        <v>3</v>
      </c>
    </row>
    <row r="1024" spans="3:40" x14ac:dyDescent="0.3">
      <c r="C1024">
        <v>5</v>
      </c>
      <c r="D1024">
        <f t="shared" si="47"/>
        <v>204</v>
      </c>
      <c r="E1024" s="52">
        <f>VLOOKUP(D1024,'스테이지별 난이도 설정'!B:C,2,0)</f>
        <v>81.60000000000008</v>
      </c>
      <c r="F1024" t="str">
        <f t="shared" si="48"/>
        <v>스페셜</v>
      </c>
      <c r="G1024">
        <f t="shared" si="46"/>
        <v>6</v>
      </c>
      <c r="H1024">
        <f>VLOOKUP($F1024,'(참고)타워 스텟 가치'!$B$2:$L$6,H$2,0)+(VLOOKUP($F1024,'(참고)타워 스텟 가치'!$B$2:$L$6,H$2,0)*$E1024)</f>
        <v>3136.2187500000032</v>
      </c>
      <c r="I1024">
        <f>VLOOKUP($F1024,'(참고)타워 스텟 가치'!$B$2:$L$6,I$2,0)+(VLOOKUP($F1024,'(참고)타워 스텟 가치'!$B$2:$L$6,I$2,0)*$E1024)</f>
        <v>627.24375000000066</v>
      </c>
      <c r="J1024">
        <f>VLOOKUP($F1024,'(참고)타워 스텟 가치'!$B$2:$L$6,J$2,0)+(VLOOKUP($F1024,'(참고)타워 스텟 가치'!$B$2:$L$6,J$2,0)*$E1024)</f>
        <v>413000.00000000041</v>
      </c>
      <c r="K1024">
        <f>VLOOKUP($F1024,'(참고)타워 스텟 가치'!$B$2:$L$6,K$2,0)+(VLOOKUP($F1024,'(참고)타워 스텟 가치'!$B$2:$L$6,K$2,0)*$E1024)</f>
        <v>12544.875000000013</v>
      </c>
      <c r="L1024">
        <f>VLOOKUP($F1024,'(참고)타워 스텟 가치'!$B$2:$L$6,L$2,0)+(VLOOKUP($F1024,'(참고)타워 스텟 가치'!$B$2:$L$6,L$2,0)*$E1024)</f>
        <v>209.08125000000021</v>
      </c>
      <c r="M1024">
        <f>VLOOKUP($F1024,'(참고)타워 스텟 가치'!$B$2:$L$6,M$2,0)+(VLOOKUP($F1024,'(참고)타워 스텟 가치'!$B$2:$L$6,M$2,0)*$E1024)</f>
        <v>24.780000000000022</v>
      </c>
      <c r="N1024">
        <f>VLOOKUP($F1024,'(참고)타워 스텟 가치'!$B$2:$L$6,N$2,0)+(VLOOKUP($F1024,'(참고)타워 스텟 가치'!$B$2:$L$6,N$2,0)*$E1024)</f>
        <v>0</v>
      </c>
      <c r="O1024">
        <f>VLOOKUP($F1024,'(참고)타워 스텟 가치'!$B$2:$L$6,O$2,0)+(VLOOKUP($F1024,'(참고)타워 스텟 가치'!$B$2:$L$6,O$2,0)*$E1024)</f>
        <v>0</v>
      </c>
      <c r="P1024">
        <f>VLOOKUP($F1024,'(참고)타워 스텟 가치'!$B$2:$L$6,P$2,0)+(VLOOKUP($F1024,'(참고)타워 스텟 가치'!$B$2:$L$6,P$2,0)*$E1024)</f>
        <v>82.60000000000008</v>
      </c>
      <c r="Q1024">
        <f>SUM('스테이지별 몬스터 스텟'!H1024*'(참고)타워 스텟 가치'!$Q$17,'스테이지별 몬스터 스텟'!I1024*'(참고)타워 스텟 가치'!$R$17,'스테이지별 몬스터 스텟'!J1024*'(참고)타워 스텟 가치'!$S$17,'스테이지별 몬스터 스텟'!K1024*'(참고)타워 스텟 가치'!$T$17,'스테이지별 몬스터 스텟'!L1024*'(참고)타워 스텟 가치'!$U$17,'스테이지별 몬스터 스텟'!M1024*'(참고)타워 스텟 가치'!$V$17,'스테이지별 몬스터 스텟'!N1024*'(참고)타워 스텟 가치'!$W$17,'스테이지별 몬스터 스텟'!O1024*'(참고)타워 스텟 가치'!$X$17,'스테이지별 몬스터 스텟'!P1024*'(참고)타워 스텟 가치'!$Y$17)</f>
        <v>652411.19562500052</v>
      </c>
      <c r="R1024">
        <v>1</v>
      </c>
      <c r="S1024">
        <f>VLOOKUP($F1024,'(참고)타워 스텟 가치'!$B$7:$L$11,S$2,0)+(VLOOKUP($F1024,'(참고)타워 스텟 가치'!$B$7:$L$11,S$2,0)*$E1024)</f>
        <v>1045.4062500000009</v>
      </c>
      <c r="T1024">
        <f>VLOOKUP($F1024,'(참고)타워 스텟 가치'!$B$7:$L$11,T$2,0)+(VLOOKUP($F1024,'(참고)타워 스텟 가치'!$B$7:$L$11,T$2,0)*$E1024)</f>
        <v>1881.7312500000019</v>
      </c>
      <c r="U1024">
        <f>VLOOKUP($F1024,'(참고)타워 스텟 가치'!$B$7:$L$11,U$2,0)+(VLOOKUP($F1024,'(참고)타워 스텟 가치'!$B$7:$L$11,U$2,0)*$E1024)</f>
        <v>413000.00000000041</v>
      </c>
      <c r="V1024">
        <f>VLOOKUP($F1024,'(참고)타워 스텟 가치'!$B$7:$L$11,V$2,0)+(VLOOKUP($F1024,'(참고)타워 스텟 가치'!$B$7:$L$11,V$2,0)*$E1024)</f>
        <v>12544.875000000013</v>
      </c>
      <c r="W1024">
        <f>VLOOKUP($F1024,'(참고)타워 스텟 가치'!$B$7:$L$11,W$2,0)+(VLOOKUP($F1024,'(참고)타워 스텟 가치'!$B$7:$L$11,W$2,0)*$E1024)</f>
        <v>209.08125000000021</v>
      </c>
      <c r="X1024">
        <f>VLOOKUP($F1024,'(참고)타워 스텟 가치'!$B$7:$L$11,X$2,0)+(VLOOKUP($F1024,'(참고)타워 스텟 가치'!$B$7:$L$11,X$2,0)*$E1024)</f>
        <v>24.780000000000022</v>
      </c>
      <c r="Y1024">
        <f>VLOOKUP($F1024,'(참고)타워 스텟 가치'!$B$7:$L$11,Y$2,0)+(VLOOKUP($F1024,'(참고)타워 스텟 가치'!$B$7:$L$11,Y$2,0)*$E1024)</f>
        <v>0</v>
      </c>
      <c r="Z1024">
        <f>VLOOKUP($F1024,'(참고)타워 스텟 가치'!$B$7:$L$11,Z$2,0)+(VLOOKUP($F1024,'(참고)타워 스텟 가치'!$B$7:$L$11,Z$2,0)*$E1024)</f>
        <v>0</v>
      </c>
      <c r="AA1024">
        <f>VLOOKUP($F1024,'(참고)타워 스텟 가치'!$B$7:$L$11,AA$2,0)+(VLOOKUP($F1024,'(참고)타워 스텟 가치'!$B$7:$L$11,AA$2,0)*$E1024)</f>
        <v>82.60000000000008</v>
      </c>
      <c r="AB1024">
        <f>SUM('스테이지별 몬스터 스텟'!S1024*'(참고)타워 스텟 가치'!$Q$17,'스테이지별 몬스터 스텟'!T1024*'(참고)타워 스텟 가치'!$R$17,'스테이지별 몬스터 스텟'!U1024*'(참고)타워 스텟 가치'!$S$17,'스테이지별 몬스터 스텟'!V1024*'(참고)타워 스텟 가치'!$T$17,'스테이지별 몬스터 스텟'!W1024*'(참고)타워 스텟 가치'!$U$17,'스테이지별 몬스터 스텟'!X1024*'(참고)타워 스텟 가치'!$V$17,'스테이지별 몬스터 스텟'!Y1024*'(참고)타워 스텟 가치'!$W$17,'스테이지별 몬스터 스텟'!Z1024*'(참고)타워 스텟 가치'!$X$17,'스테이지별 몬스터 스텟'!AA1024*'(참고)타워 스텟 가치'!$Y$17)</f>
        <v>650111.30187500059</v>
      </c>
      <c r="AC1024">
        <v>2</v>
      </c>
      <c r="AD1024">
        <f>VLOOKUP($F1024,'(참고)타워 스텟 가치'!$B$12:$L$16,AD$2,0)+(VLOOKUP($F1024,'(참고)타워 스텟 가치'!$B$12:$L$16,AD$2,0)*$E1024)</f>
        <v>1045.4062500000009</v>
      </c>
      <c r="AE1024">
        <f>VLOOKUP($F1024,'(참고)타워 스텟 가치'!$B$12:$L$16,AE$2,0)+(VLOOKUP($F1024,'(참고)타워 스텟 가치'!$B$12:$L$16,AE$2,0)*$E1024)</f>
        <v>1254.4875000000013</v>
      </c>
      <c r="AF1024">
        <f>VLOOKUP($F1024,'(참고)타워 스텟 가치'!$B$12:$L$16,AF$2,0)+(VLOOKUP($F1024,'(참고)타워 스텟 가치'!$B$12:$L$16,AF$2,0)*$E1024)</f>
        <v>413000.00000000041</v>
      </c>
      <c r="AG1024">
        <f>VLOOKUP($F1024,'(참고)타워 스텟 가치'!$B$12:$L$16,AG$2,0)+(VLOOKUP($F1024,'(참고)타워 스텟 가치'!$B$12:$L$16,AG$2,0)*$E1024)</f>
        <v>6272.4375000000064</v>
      </c>
      <c r="AH1024">
        <f>VLOOKUP($F1024,'(참고)타워 스텟 가치'!$B$12:$L$16,AH$2,0)+(VLOOKUP($F1024,'(참고)타워 스텟 가치'!$B$12:$L$16,AH$2,0)*$E1024)</f>
        <v>209.08125000000021</v>
      </c>
      <c r="AI1024">
        <f>VLOOKUP($F1024,'(참고)타워 스텟 가치'!$B$12:$L$16,AI$2,0)+(VLOOKUP($F1024,'(참고)타워 스텟 가치'!$B$12:$L$16,AI$2,0)*$E1024)</f>
        <v>24.780000000000022</v>
      </c>
      <c r="AJ1024">
        <f>VLOOKUP($F1024,'(참고)타워 스텟 가치'!$B$12:$L$16,AJ$2,0)+(VLOOKUP($F1024,'(참고)타워 스텟 가치'!$B$12:$L$16,AJ$2,0)*$E1024)</f>
        <v>0</v>
      </c>
      <c r="AK1024">
        <f>VLOOKUP($F1024,'(참고)타워 스텟 가치'!$B$12:$L$16,AK$2,0)+(VLOOKUP($F1024,'(참고)타워 스텟 가치'!$B$12:$L$16,AK$2,0)*$E1024)</f>
        <v>0</v>
      </c>
      <c r="AL1024">
        <f>VLOOKUP($F1024,'(참고)타워 스텟 가치'!$B$12:$L$16,AL$2,0)+(VLOOKUP($F1024,'(참고)타워 스텟 가치'!$B$12:$L$16,AL$2,0)*$E1024)</f>
        <v>165.20000000000016</v>
      </c>
      <c r="AM1024">
        <f>SUM('스테이지별 몬스터 스텟'!AD1024*'(참고)타워 스텟 가치'!$Q$17,'스테이지별 몬스터 스텟'!AE1024*'(참고)타워 스텟 가치'!$R$17,'스테이지별 몬스터 스텟'!AF1024*'(참고)타워 스텟 가치'!$S$17,'스테이지별 몬스터 스텟'!AG1024*'(참고)타워 스텟 가치'!$T$17,'스테이지별 몬스터 스텟'!AH1024*'(참고)타워 스텟 가치'!$U$17,'스테이지별 몬스터 스텟'!AI1024*'(참고)타워 스텟 가치'!$V$17,'스테이지별 몬스터 스텟'!AJ1024*'(참고)타워 스텟 가치'!$W$17,'스테이지별 몬스터 스텟'!AK1024*'(참고)타워 스텟 가치'!$X$17,'스테이지별 몬스터 스텟'!AL1024*'(참고)타워 스텟 가치'!$Y$17)</f>
        <v>636790.76125000056</v>
      </c>
      <c r="AN1024">
        <v>3</v>
      </c>
    </row>
    <row r="1025" spans="3:40" x14ac:dyDescent="0.3">
      <c r="C1025">
        <v>1</v>
      </c>
      <c r="D1025">
        <f t="shared" si="47"/>
        <v>205</v>
      </c>
      <c r="E1025" s="52">
        <f>VLOOKUP(D1025,'스테이지별 난이도 설정'!B:C,2,0)</f>
        <v>82.000000000000085</v>
      </c>
      <c r="F1025" t="str">
        <f t="shared" si="48"/>
        <v>일반</v>
      </c>
      <c r="G1025">
        <f t="shared" si="46"/>
        <v>6</v>
      </c>
      <c r="H1025">
        <f>VLOOKUP($F1025,'(참고)타워 스텟 가치'!$B$2:$L$6,H$2,0)+(VLOOKUP($F1025,'(참고)타워 스텟 가치'!$B$2:$L$6,H$2,0)*$E1025)</f>
        <v>622.50000000000068</v>
      </c>
      <c r="I1025">
        <f>VLOOKUP($F1025,'(참고)타워 스텟 가치'!$B$2:$L$6,I$2,0)+(VLOOKUP($F1025,'(참고)타워 스텟 가치'!$B$2:$L$6,I$2,0)*$E1025)</f>
        <v>124.50000000000013</v>
      </c>
      <c r="J1025">
        <f>VLOOKUP($F1025,'(참고)타워 스텟 가치'!$B$2:$L$6,J$2,0)+(VLOOKUP($F1025,'(참고)타워 스텟 가치'!$B$2:$L$6,J$2,0)*$E1025)</f>
        <v>415000.00000000041</v>
      </c>
      <c r="K1025">
        <f>VLOOKUP($F1025,'(참고)타워 스텟 가치'!$B$2:$L$6,K$2,0)+(VLOOKUP($F1025,'(참고)타워 스텟 가치'!$B$2:$L$6,K$2,0)*$E1025)</f>
        <v>2490.0000000000027</v>
      </c>
      <c r="L1025">
        <f>VLOOKUP($F1025,'(참고)타워 스텟 가치'!$B$2:$L$6,L$2,0)+(VLOOKUP($F1025,'(참고)타워 스텟 가치'!$B$2:$L$6,L$2,0)*$E1025)</f>
        <v>41.500000000000043</v>
      </c>
      <c r="M1025">
        <f>VLOOKUP($F1025,'(참고)타워 스텟 가치'!$B$2:$L$6,M$2,0)+(VLOOKUP($F1025,'(참고)타워 스텟 가치'!$B$2:$L$6,M$2,0)*$E1025)</f>
        <v>24.900000000000027</v>
      </c>
      <c r="N1025">
        <f>VLOOKUP($F1025,'(참고)타워 스텟 가치'!$B$2:$L$6,N$2,0)+(VLOOKUP($F1025,'(참고)타워 스텟 가치'!$B$2:$L$6,N$2,0)*$E1025)</f>
        <v>0</v>
      </c>
      <c r="O1025">
        <f>VLOOKUP($F1025,'(참고)타워 스텟 가치'!$B$2:$L$6,O$2,0)+(VLOOKUP($F1025,'(참고)타워 스텟 가치'!$B$2:$L$6,O$2,0)*$E1025)</f>
        <v>0</v>
      </c>
      <c r="P1025">
        <f>VLOOKUP($F1025,'(참고)타워 스텟 가치'!$B$2:$L$6,P$2,0)+(VLOOKUP($F1025,'(참고)타워 스텟 가치'!$B$2:$L$6,P$2,0)*$E1025)</f>
        <v>58.100000000000058</v>
      </c>
      <c r="Q1025">
        <f>SUM('스테이지별 몬스터 스텟'!H1025*'(참고)타워 스텟 가치'!$Q$17,'스테이지별 몬스터 스텟'!I1025*'(참고)타워 스텟 가치'!$R$17,'스테이지별 몬스터 스텟'!J1025*'(참고)타워 스텟 가치'!$S$17,'스테이지별 몬스터 스텟'!K1025*'(참고)타워 스텟 가치'!$T$17,'스테이지별 몬스터 스텟'!L1025*'(참고)타워 스텟 가치'!$U$17,'스테이지별 몬스터 스텟'!M1025*'(참고)타워 스텟 가치'!$V$17,'스테이지별 몬스터 스텟'!N1025*'(참고)타워 스텟 가치'!$W$17,'스테이지별 몬스터 스텟'!O1025*'(참고)타워 스텟 가치'!$X$17,'스테이지별 몬스터 스텟'!P1025*'(참고)타워 스텟 가치'!$Y$17)</f>
        <v>629135.85000000056</v>
      </c>
      <c r="R1025">
        <v>1</v>
      </c>
      <c r="S1025">
        <f>VLOOKUP($F1025,'(참고)타워 스텟 가치'!$B$7:$L$11,S$2,0)+(VLOOKUP($F1025,'(참고)타워 스텟 가치'!$B$7:$L$11,S$2,0)*$E1025)</f>
        <v>207.50000000000023</v>
      </c>
      <c r="T1025">
        <f>VLOOKUP($F1025,'(참고)타워 스텟 가치'!$B$7:$L$11,T$2,0)+(VLOOKUP($F1025,'(참고)타워 스텟 가치'!$B$7:$L$11,T$2,0)*$E1025)</f>
        <v>373.5000000000004</v>
      </c>
      <c r="U1025">
        <f>VLOOKUP($F1025,'(참고)타워 스텟 가치'!$B$7:$L$11,U$2,0)+(VLOOKUP($F1025,'(참고)타워 스텟 가치'!$B$7:$L$11,U$2,0)*$E1025)</f>
        <v>415000.00000000041</v>
      </c>
      <c r="V1025">
        <f>VLOOKUP($F1025,'(참고)타워 스텟 가치'!$B$7:$L$11,V$2,0)+(VLOOKUP($F1025,'(참고)타워 스텟 가치'!$B$7:$L$11,V$2,0)*$E1025)</f>
        <v>2490.0000000000027</v>
      </c>
      <c r="W1025">
        <f>VLOOKUP($F1025,'(참고)타워 스텟 가치'!$B$7:$L$11,W$2,0)+(VLOOKUP($F1025,'(참고)타워 스텟 가치'!$B$7:$L$11,W$2,0)*$E1025)</f>
        <v>41.500000000000043</v>
      </c>
      <c r="X1025">
        <f>VLOOKUP($F1025,'(참고)타워 스텟 가치'!$B$7:$L$11,X$2,0)+(VLOOKUP($F1025,'(참고)타워 스텟 가치'!$B$7:$L$11,X$2,0)*$E1025)</f>
        <v>24.900000000000027</v>
      </c>
      <c r="Y1025">
        <f>VLOOKUP($F1025,'(참고)타워 스텟 가치'!$B$7:$L$11,Y$2,0)+(VLOOKUP($F1025,'(참고)타워 스텟 가치'!$B$7:$L$11,Y$2,0)*$E1025)</f>
        <v>0</v>
      </c>
      <c r="Z1025">
        <f>VLOOKUP($F1025,'(참고)타워 스텟 가치'!$B$7:$L$11,Z$2,0)+(VLOOKUP($F1025,'(참고)타워 스텟 가치'!$B$7:$L$11,Z$2,0)*$E1025)</f>
        <v>0</v>
      </c>
      <c r="AA1025">
        <f>VLOOKUP($F1025,'(참고)타워 스텟 가치'!$B$7:$L$11,AA$2,0)+(VLOOKUP($F1025,'(참고)타워 스텟 가치'!$B$7:$L$11,AA$2,0)*$E1025)</f>
        <v>58.100000000000058</v>
      </c>
      <c r="AB1025">
        <f>SUM('스테이지별 몬스터 스텟'!S1025*'(참고)타워 스텟 가치'!$Q$17,'스테이지별 몬스터 스텟'!T1025*'(참고)타워 스텟 가치'!$R$17,'스테이지별 몬스터 스텟'!U1025*'(참고)타워 스텟 가치'!$S$17,'스테이지별 몬스터 스텟'!V1025*'(참고)타워 스텟 가치'!$T$17,'스테이지별 몬스터 스텟'!W1025*'(참고)타워 스텟 가치'!$U$17,'스테이지별 몬스터 스텟'!X1025*'(참고)타워 스텟 가치'!$V$17,'스테이지별 몬스터 스텟'!Y1025*'(참고)타워 스텟 가치'!$W$17,'스테이지별 몬스터 스텟'!Z1025*'(참고)타워 스텟 가치'!$X$17,'스테이지별 몬스터 스텟'!AA1025*'(참고)타워 스텟 가치'!$Y$17)</f>
        <v>628679.35000000056</v>
      </c>
      <c r="AC1025">
        <v>2</v>
      </c>
      <c r="AD1025">
        <f>VLOOKUP($F1025,'(참고)타워 스텟 가치'!$B$12:$L$16,AD$2,0)+(VLOOKUP($F1025,'(참고)타워 스텟 가치'!$B$12:$L$16,AD$2,0)*$E1025)</f>
        <v>207.50000000000023</v>
      </c>
      <c r="AE1025">
        <f>VLOOKUP($F1025,'(참고)타워 스텟 가치'!$B$12:$L$16,AE$2,0)+(VLOOKUP($F1025,'(참고)타워 스텟 가치'!$B$12:$L$16,AE$2,0)*$E1025)</f>
        <v>249.00000000000026</v>
      </c>
      <c r="AF1025">
        <f>VLOOKUP($F1025,'(참고)타워 스텟 가치'!$B$12:$L$16,AF$2,0)+(VLOOKUP($F1025,'(참고)타워 스텟 가치'!$B$12:$L$16,AF$2,0)*$E1025)</f>
        <v>415000.00000000041</v>
      </c>
      <c r="AG1025">
        <f>VLOOKUP($F1025,'(참고)타워 스텟 가치'!$B$12:$L$16,AG$2,0)+(VLOOKUP($F1025,'(참고)타워 스텟 가치'!$B$12:$L$16,AG$2,0)*$E1025)</f>
        <v>1245.0000000000014</v>
      </c>
      <c r="AH1025">
        <f>VLOOKUP($F1025,'(참고)타워 스텟 가치'!$B$12:$L$16,AH$2,0)+(VLOOKUP($F1025,'(참고)타워 스텟 가치'!$B$12:$L$16,AH$2,0)*$E1025)</f>
        <v>41.500000000000043</v>
      </c>
      <c r="AI1025">
        <f>VLOOKUP($F1025,'(참고)타워 스텟 가치'!$B$12:$L$16,AI$2,0)+(VLOOKUP($F1025,'(참고)타워 스텟 가치'!$B$12:$L$16,AI$2,0)*$E1025)</f>
        <v>24.900000000000027</v>
      </c>
      <c r="AJ1025">
        <f>VLOOKUP($F1025,'(참고)타워 스텟 가치'!$B$12:$L$16,AJ$2,0)+(VLOOKUP($F1025,'(참고)타워 스텟 가치'!$B$12:$L$16,AJ$2,0)*$E1025)</f>
        <v>0</v>
      </c>
      <c r="AK1025">
        <f>VLOOKUP($F1025,'(참고)타워 스텟 가치'!$B$12:$L$16,AK$2,0)+(VLOOKUP($F1025,'(참고)타워 스텟 가치'!$B$12:$L$16,AK$2,0)*$E1025)</f>
        <v>0</v>
      </c>
      <c r="AL1025">
        <f>VLOOKUP($F1025,'(참고)타워 스텟 가치'!$B$12:$L$16,AL$2,0)+(VLOOKUP($F1025,'(참고)타워 스텟 가치'!$B$12:$L$16,AL$2,0)*$E1025)</f>
        <v>116.20000000000012</v>
      </c>
      <c r="AM1025">
        <f>SUM('스테이지별 몬스터 스텟'!AD1025*'(참고)타워 스텟 가치'!$Q$17,'스테이지별 몬스터 스텟'!AE1025*'(참고)타워 스텟 가치'!$R$17,'스테이지별 몬스터 스텟'!AF1025*'(참고)타워 스텟 가치'!$S$17,'스테이지별 몬스터 스텟'!AG1025*'(참고)타워 스텟 가치'!$T$17,'스테이지별 몬스터 스텟'!AH1025*'(참고)타워 스텟 가치'!$U$17,'스테이지별 몬스터 스텟'!AI1025*'(참고)타워 스텟 가치'!$V$17,'스테이지별 몬스터 스텟'!AJ1025*'(참고)타워 스텟 가치'!$W$17,'스테이지별 몬스터 스텟'!AK1025*'(참고)타워 스텟 가치'!$X$17,'스테이지별 몬스터 스텟'!AL1025*'(참고)타워 스텟 가치'!$Y$17)</f>
        <v>626118.80000000063</v>
      </c>
      <c r="AN1025">
        <v>3</v>
      </c>
    </row>
    <row r="1026" spans="3:40" x14ac:dyDescent="0.3">
      <c r="C1026">
        <v>2</v>
      </c>
      <c r="D1026">
        <f t="shared" si="47"/>
        <v>205</v>
      </c>
      <c r="E1026" s="52">
        <f>VLOOKUP(D1026,'스테이지별 난이도 설정'!B:C,2,0)</f>
        <v>82.000000000000085</v>
      </c>
      <c r="F1026" t="str">
        <f t="shared" si="48"/>
        <v>레어</v>
      </c>
      <c r="G1026">
        <f t="shared" si="46"/>
        <v>6</v>
      </c>
      <c r="H1026">
        <f>VLOOKUP($F1026,'(참고)타워 스텟 가치'!$B$2:$L$6,H$2,0)+(VLOOKUP($F1026,'(참고)타워 스텟 가치'!$B$2:$L$6,H$2,0)*$E1026)</f>
        <v>933.75000000000091</v>
      </c>
      <c r="I1026">
        <f>VLOOKUP($F1026,'(참고)타워 스텟 가치'!$B$2:$L$6,I$2,0)+(VLOOKUP($F1026,'(참고)타워 스텟 가치'!$B$2:$L$6,I$2,0)*$E1026)</f>
        <v>186.7500000000002</v>
      </c>
      <c r="J1026">
        <f>VLOOKUP($F1026,'(참고)타워 스텟 가치'!$B$2:$L$6,J$2,0)+(VLOOKUP($F1026,'(참고)타워 스텟 가치'!$B$2:$L$6,J$2,0)*$E1026)</f>
        <v>415000.00000000041</v>
      </c>
      <c r="K1026">
        <f>VLOOKUP($F1026,'(참고)타워 스텟 가치'!$B$2:$L$6,K$2,0)+(VLOOKUP($F1026,'(참고)타워 스텟 가치'!$B$2:$L$6,K$2,0)*$E1026)</f>
        <v>3735.0000000000036</v>
      </c>
      <c r="L1026">
        <f>VLOOKUP($F1026,'(참고)타워 스텟 가치'!$B$2:$L$6,L$2,0)+(VLOOKUP($F1026,'(참고)타워 스텟 가치'!$B$2:$L$6,L$2,0)*$E1026)</f>
        <v>62.250000000000064</v>
      </c>
      <c r="M1026">
        <f>VLOOKUP($F1026,'(참고)타워 스텟 가치'!$B$2:$L$6,M$2,0)+(VLOOKUP($F1026,'(참고)타워 스텟 가치'!$B$2:$L$6,M$2,0)*$E1026)</f>
        <v>24.900000000000027</v>
      </c>
      <c r="N1026">
        <f>VLOOKUP($F1026,'(참고)타워 스텟 가치'!$B$2:$L$6,N$2,0)+(VLOOKUP($F1026,'(참고)타워 스텟 가치'!$B$2:$L$6,N$2,0)*$E1026)</f>
        <v>0</v>
      </c>
      <c r="O1026">
        <f>VLOOKUP($F1026,'(참고)타워 스텟 가치'!$B$2:$L$6,O$2,0)+(VLOOKUP($F1026,'(참고)타워 스텟 가치'!$B$2:$L$6,O$2,0)*$E1026)</f>
        <v>0</v>
      </c>
      <c r="P1026">
        <f>VLOOKUP($F1026,'(참고)타워 스텟 가치'!$B$2:$L$6,P$2,0)+(VLOOKUP($F1026,'(참고)타워 스텟 가치'!$B$2:$L$6,P$2,0)*$E1026)</f>
        <v>58.100000000000058</v>
      </c>
      <c r="Q1026">
        <f>SUM('스테이지별 몬스터 스텟'!H1026*'(참고)타워 스텟 가치'!$Q$17,'스테이지별 몬스터 스텟'!I1026*'(참고)타워 스텟 가치'!$R$17,'스테이지별 몬스터 스텟'!J1026*'(참고)타워 스텟 가치'!$S$17,'스테이지별 몬스터 스텟'!K1026*'(참고)타워 스텟 가치'!$T$17,'스테이지별 몬스터 스텟'!L1026*'(참고)타워 스텟 가치'!$U$17,'스테이지별 몬스터 스텟'!M1026*'(참고)타워 스텟 가치'!$V$17,'스테이지별 몬스터 스텟'!N1026*'(참고)타워 스텟 가치'!$W$17,'스테이지별 몬스터 스텟'!O1026*'(참고)타워 스텟 가치'!$X$17,'스테이지별 몬스터 스텟'!P1026*'(참고)타워 스텟 가치'!$Y$17)</f>
        <v>632383.22500000056</v>
      </c>
      <c r="R1026">
        <v>1</v>
      </c>
      <c r="S1026">
        <f>VLOOKUP($F1026,'(참고)타워 스텟 가치'!$B$7:$L$11,S$2,0)+(VLOOKUP($F1026,'(참고)타워 스텟 가치'!$B$7:$L$11,S$2,0)*$E1026)</f>
        <v>311.25000000000034</v>
      </c>
      <c r="T1026">
        <f>VLOOKUP($F1026,'(참고)타워 스텟 가치'!$B$7:$L$11,T$2,0)+(VLOOKUP($F1026,'(참고)타워 스텟 가치'!$B$7:$L$11,T$2,0)*$E1026)</f>
        <v>560.25000000000057</v>
      </c>
      <c r="U1026">
        <f>VLOOKUP($F1026,'(참고)타워 스텟 가치'!$B$7:$L$11,U$2,0)+(VLOOKUP($F1026,'(참고)타워 스텟 가치'!$B$7:$L$11,U$2,0)*$E1026)</f>
        <v>415000.00000000041</v>
      </c>
      <c r="V1026">
        <f>VLOOKUP($F1026,'(참고)타워 스텟 가치'!$B$7:$L$11,V$2,0)+(VLOOKUP($F1026,'(참고)타워 스텟 가치'!$B$7:$L$11,V$2,0)*$E1026)</f>
        <v>3735.0000000000036</v>
      </c>
      <c r="W1026">
        <f>VLOOKUP($F1026,'(참고)타워 스텟 가치'!$B$7:$L$11,W$2,0)+(VLOOKUP($F1026,'(참고)타워 스텟 가치'!$B$7:$L$11,W$2,0)*$E1026)</f>
        <v>62.250000000000064</v>
      </c>
      <c r="X1026">
        <f>VLOOKUP($F1026,'(참고)타워 스텟 가치'!$B$7:$L$11,X$2,0)+(VLOOKUP($F1026,'(참고)타워 스텟 가치'!$B$7:$L$11,X$2,0)*$E1026)</f>
        <v>24.900000000000027</v>
      </c>
      <c r="Y1026">
        <f>VLOOKUP($F1026,'(참고)타워 스텟 가치'!$B$7:$L$11,Y$2,0)+(VLOOKUP($F1026,'(참고)타워 스텟 가치'!$B$7:$L$11,Y$2,0)*$E1026)</f>
        <v>0</v>
      </c>
      <c r="Z1026">
        <f>VLOOKUP($F1026,'(참고)타워 스텟 가치'!$B$7:$L$11,Z$2,0)+(VLOOKUP($F1026,'(참고)타워 스텟 가치'!$B$7:$L$11,Z$2,0)*$E1026)</f>
        <v>0</v>
      </c>
      <c r="AA1026">
        <f>VLOOKUP($F1026,'(참고)타워 스텟 가치'!$B$7:$L$11,AA$2,0)+(VLOOKUP($F1026,'(참고)타워 스텟 가치'!$B$7:$L$11,AA$2,0)*$E1026)</f>
        <v>58.100000000000058</v>
      </c>
      <c r="AB1026">
        <f>SUM('스테이지별 몬스터 스텟'!S1026*'(참고)타워 스텟 가치'!$Q$17,'스테이지별 몬스터 스텟'!T1026*'(참고)타워 스텟 가치'!$R$17,'스테이지별 몬스터 스텟'!U1026*'(참고)타워 스텟 가치'!$S$17,'스테이지별 몬스터 스텟'!V1026*'(참고)타워 스텟 가치'!$T$17,'스테이지별 몬스터 스텟'!W1026*'(참고)타워 스텟 가치'!$U$17,'스테이지별 몬스터 스텟'!X1026*'(참고)타워 스텟 가치'!$V$17,'스테이지별 몬스터 스텟'!Y1026*'(참고)타워 스텟 가치'!$W$17,'스테이지별 몬스터 스텟'!Z1026*'(참고)타워 스텟 가치'!$X$17,'스테이지별 몬스터 스텟'!AA1026*'(참고)타워 스텟 가치'!$Y$17)</f>
        <v>631698.47500000056</v>
      </c>
      <c r="AC1026">
        <v>2</v>
      </c>
      <c r="AD1026">
        <f>VLOOKUP($F1026,'(참고)타워 스텟 가치'!$B$12:$L$16,AD$2,0)+(VLOOKUP($F1026,'(참고)타워 스텟 가치'!$B$12:$L$16,AD$2,0)*$E1026)</f>
        <v>311.25000000000034</v>
      </c>
      <c r="AE1026">
        <f>VLOOKUP($F1026,'(참고)타워 스텟 가치'!$B$12:$L$16,AE$2,0)+(VLOOKUP($F1026,'(참고)타워 스텟 가치'!$B$12:$L$16,AE$2,0)*$E1026)</f>
        <v>373.5000000000004</v>
      </c>
      <c r="AF1026">
        <f>VLOOKUP($F1026,'(참고)타워 스텟 가치'!$B$12:$L$16,AF$2,0)+(VLOOKUP($F1026,'(참고)타워 스텟 가치'!$B$12:$L$16,AF$2,0)*$E1026)</f>
        <v>415000.00000000041</v>
      </c>
      <c r="AG1026">
        <f>VLOOKUP($F1026,'(참고)타워 스텟 가치'!$B$12:$L$16,AG$2,0)+(VLOOKUP($F1026,'(참고)타워 스텟 가치'!$B$12:$L$16,AG$2,0)*$E1026)</f>
        <v>1867.5000000000018</v>
      </c>
      <c r="AH1026">
        <f>VLOOKUP($F1026,'(참고)타워 스텟 가치'!$B$12:$L$16,AH$2,0)+(VLOOKUP($F1026,'(참고)타워 스텟 가치'!$B$12:$L$16,AH$2,0)*$E1026)</f>
        <v>62.250000000000064</v>
      </c>
      <c r="AI1026">
        <f>VLOOKUP($F1026,'(참고)타워 스텟 가치'!$B$12:$L$16,AI$2,0)+(VLOOKUP($F1026,'(참고)타워 스텟 가치'!$B$12:$L$16,AI$2,0)*$E1026)</f>
        <v>24.900000000000027</v>
      </c>
      <c r="AJ1026">
        <f>VLOOKUP($F1026,'(참고)타워 스텟 가치'!$B$12:$L$16,AJ$2,0)+(VLOOKUP($F1026,'(참고)타워 스텟 가치'!$B$12:$L$16,AJ$2,0)*$E1026)</f>
        <v>0</v>
      </c>
      <c r="AK1026">
        <f>VLOOKUP($F1026,'(참고)타워 스텟 가치'!$B$12:$L$16,AK$2,0)+(VLOOKUP($F1026,'(참고)타워 스텟 가치'!$B$12:$L$16,AK$2,0)*$E1026)</f>
        <v>0</v>
      </c>
      <c r="AL1026">
        <f>VLOOKUP($F1026,'(참고)타워 스텟 가치'!$B$12:$L$16,AL$2,0)+(VLOOKUP($F1026,'(참고)타워 스텟 가치'!$B$12:$L$16,AL$2,0)*$E1026)</f>
        <v>116.20000000000012</v>
      </c>
      <c r="AM1026">
        <f>SUM('스테이지별 몬스터 스텟'!AD1026*'(참고)타워 스텟 가치'!$Q$17,'스테이지별 몬스터 스텟'!AE1026*'(참고)타워 스텟 가치'!$R$17,'스테이지별 몬스터 스텟'!AF1026*'(참고)타워 스텟 가치'!$S$17,'스테이지별 몬스터 스텟'!AG1026*'(참고)타워 스텟 가치'!$T$17,'스테이지별 몬스터 스텟'!AH1026*'(참고)타워 스텟 가치'!$U$17,'스테이지별 몬스터 스텟'!AI1026*'(참고)타워 스텟 가치'!$V$17,'스테이지별 몬스터 스텟'!AJ1026*'(참고)타워 스텟 가치'!$W$17,'스테이지별 몬스터 스텟'!AK1026*'(참고)타워 스텟 가치'!$X$17,'스테이지별 몬스터 스텟'!AL1026*'(참고)타워 스텟 가치'!$Y$17)</f>
        <v>627799.55000000063</v>
      </c>
      <c r="AN1026">
        <v>3</v>
      </c>
    </row>
    <row r="1027" spans="3:40" x14ac:dyDescent="0.3">
      <c r="C1027">
        <v>3</v>
      </c>
      <c r="D1027">
        <f t="shared" si="47"/>
        <v>205</v>
      </c>
      <c r="E1027" s="52">
        <f>VLOOKUP(D1027,'스테이지별 난이도 설정'!B:C,2,0)</f>
        <v>82.000000000000085</v>
      </c>
      <c r="F1027" t="str">
        <f t="shared" si="48"/>
        <v>에픽</v>
      </c>
      <c r="G1027">
        <f t="shared" si="46"/>
        <v>6</v>
      </c>
      <c r="H1027">
        <f>VLOOKUP($F1027,'(참고)타워 스텟 가치'!$B$2:$L$6,H$2,0)+(VLOOKUP($F1027,'(참고)타워 스텟 가치'!$B$2:$L$6,H$2,0)*$E1027)</f>
        <v>1400.6250000000014</v>
      </c>
      <c r="I1027">
        <f>VLOOKUP($F1027,'(참고)타워 스텟 가치'!$B$2:$L$6,I$2,0)+(VLOOKUP($F1027,'(참고)타워 스텟 가치'!$B$2:$L$6,I$2,0)*$E1027)</f>
        <v>280.12500000000028</v>
      </c>
      <c r="J1027">
        <f>VLOOKUP($F1027,'(참고)타워 스텟 가치'!$B$2:$L$6,J$2,0)+(VLOOKUP($F1027,'(참고)타워 스텟 가치'!$B$2:$L$6,J$2,0)*$E1027)</f>
        <v>415000.00000000041</v>
      </c>
      <c r="K1027">
        <f>VLOOKUP($F1027,'(참고)타워 스텟 가치'!$B$2:$L$6,K$2,0)+(VLOOKUP($F1027,'(참고)타워 스텟 가치'!$B$2:$L$6,K$2,0)*$E1027)</f>
        <v>5602.5000000000055</v>
      </c>
      <c r="L1027">
        <f>VLOOKUP($F1027,'(참고)타워 스텟 가치'!$B$2:$L$6,L$2,0)+(VLOOKUP($F1027,'(참고)타워 스텟 가치'!$B$2:$L$6,L$2,0)*$E1027)</f>
        <v>93.375000000000099</v>
      </c>
      <c r="M1027">
        <f>VLOOKUP($F1027,'(참고)타워 스텟 가치'!$B$2:$L$6,M$2,0)+(VLOOKUP($F1027,'(참고)타워 스텟 가치'!$B$2:$L$6,M$2,0)*$E1027)</f>
        <v>24.900000000000027</v>
      </c>
      <c r="N1027">
        <f>VLOOKUP($F1027,'(참고)타워 스텟 가치'!$B$2:$L$6,N$2,0)+(VLOOKUP($F1027,'(참고)타워 스텟 가치'!$B$2:$L$6,N$2,0)*$E1027)</f>
        <v>0</v>
      </c>
      <c r="O1027">
        <f>VLOOKUP($F1027,'(참고)타워 스텟 가치'!$B$2:$L$6,O$2,0)+(VLOOKUP($F1027,'(참고)타워 스텟 가치'!$B$2:$L$6,O$2,0)*$E1027)</f>
        <v>0</v>
      </c>
      <c r="P1027">
        <f>VLOOKUP($F1027,'(참고)타워 스텟 가치'!$B$2:$L$6,P$2,0)+(VLOOKUP($F1027,'(참고)타워 스텟 가치'!$B$2:$L$6,P$2,0)*$E1027)</f>
        <v>58.100000000000058</v>
      </c>
      <c r="Q1027">
        <f>SUM('스테이지별 몬스터 스텟'!H1027*'(참고)타워 스텟 가치'!$Q$17,'스테이지별 몬스터 스텟'!I1027*'(참고)타워 스텟 가치'!$R$17,'스테이지별 몬스터 스텟'!J1027*'(참고)타워 스텟 가치'!$S$17,'스테이지별 몬스터 스텟'!K1027*'(참고)타워 스텟 가치'!$T$17,'스테이지별 몬스터 스텟'!L1027*'(참고)타워 스텟 가치'!$U$17,'스테이지별 몬스터 스텟'!M1027*'(참고)타워 스텟 가치'!$V$17,'스테이지별 몬스터 스텟'!N1027*'(참고)타워 스텟 가치'!$W$17,'스테이지별 몬스터 스텟'!O1027*'(참고)타워 스텟 가치'!$X$17,'스테이지별 몬스터 스텟'!P1027*'(참고)타워 스텟 가치'!$Y$17)</f>
        <v>637254.28750000056</v>
      </c>
      <c r="R1027">
        <v>1</v>
      </c>
      <c r="S1027">
        <f>VLOOKUP($F1027,'(참고)타워 스텟 가치'!$B$7:$L$11,S$2,0)+(VLOOKUP($F1027,'(참고)타워 스텟 가치'!$B$7:$L$11,S$2,0)*$E1027)</f>
        <v>466.87500000000045</v>
      </c>
      <c r="T1027">
        <f>VLOOKUP($F1027,'(참고)타워 스텟 가치'!$B$7:$L$11,T$2,0)+(VLOOKUP($F1027,'(참고)타워 스텟 가치'!$B$7:$L$11,T$2,0)*$E1027)</f>
        <v>840.37500000000091</v>
      </c>
      <c r="U1027">
        <f>VLOOKUP($F1027,'(참고)타워 스텟 가치'!$B$7:$L$11,U$2,0)+(VLOOKUP($F1027,'(참고)타워 스텟 가치'!$B$7:$L$11,U$2,0)*$E1027)</f>
        <v>415000.00000000041</v>
      </c>
      <c r="V1027">
        <f>VLOOKUP($F1027,'(참고)타워 스텟 가치'!$B$7:$L$11,V$2,0)+(VLOOKUP($F1027,'(참고)타워 스텟 가치'!$B$7:$L$11,V$2,0)*$E1027)</f>
        <v>5602.5000000000055</v>
      </c>
      <c r="W1027">
        <f>VLOOKUP($F1027,'(참고)타워 스텟 가치'!$B$7:$L$11,W$2,0)+(VLOOKUP($F1027,'(참고)타워 스텟 가치'!$B$7:$L$11,W$2,0)*$E1027)</f>
        <v>93.375000000000099</v>
      </c>
      <c r="X1027">
        <f>VLOOKUP($F1027,'(참고)타워 스텟 가치'!$B$7:$L$11,X$2,0)+(VLOOKUP($F1027,'(참고)타워 스텟 가치'!$B$7:$L$11,X$2,0)*$E1027)</f>
        <v>24.900000000000027</v>
      </c>
      <c r="Y1027">
        <f>VLOOKUP($F1027,'(참고)타워 스텟 가치'!$B$7:$L$11,Y$2,0)+(VLOOKUP($F1027,'(참고)타워 스텟 가치'!$B$7:$L$11,Y$2,0)*$E1027)</f>
        <v>0</v>
      </c>
      <c r="Z1027">
        <f>VLOOKUP($F1027,'(참고)타워 스텟 가치'!$B$7:$L$11,Z$2,0)+(VLOOKUP($F1027,'(참고)타워 스텟 가치'!$B$7:$L$11,Z$2,0)*$E1027)</f>
        <v>0</v>
      </c>
      <c r="AA1027">
        <f>VLOOKUP($F1027,'(참고)타워 스텟 가치'!$B$7:$L$11,AA$2,0)+(VLOOKUP($F1027,'(참고)타워 스텟 가치'!$B$7:$L$11,AA$2,0)*$E1027)</f>
        <v>58.100000000000058</v>
      </c>
      <c r="AB1027">
        <f>SUM('스테이지별 몬스터 스텟'!S1027*'(참고)타워 스텟 가치'!$Q$17,'스테이지별 몬스터 스텟'!T1027*'(참고)타워 스텟 가치'!$R$17,'스테이지별 몬스터 스텟'!U1027*'(참고)타워 스텟 가치'!$S$17,'스테이지별 몬스터 스텟'!V1027*'(참고)타워 스텟 가치'!$T$17,'스테이지별 몬스터 스텟'!W1027*'(참고)타워 스텟 가치'!$U$17,'스테이지별 몬스터 스텟'!X1027*'(참고)타워 스텟 가치'!$V$17,'스테이지별 몬스터 스텟'!Y1027*'(참고)타워 스텟 가치'!$W$17,'스테이지별 몬스터 스텟'!Z1027*'(참고)타워 스텟 가치'!$X$17,'스테이지별 몬스터 스텟'!AA1027*'(참고)타워 스텟 가치'!$Y$17)</f>
        <v>636227.16250000056</v>
      </c>
      <c r="AC1027">
        <v>2</v>
      </c>
      <c r="AD1027">
        <f>VLOOKUP($F1027,'(참고)타워 스텟 가치'!$B$12:$L$16,AD$2,0)+(VLOOKUP($F1027,'(참고)타워 스텟 가치'!$B$12:$L$16,AD$2,0)*$E1027)</f>
        <v>466.87500000000045</v>
      </c>
      <c r="AE1027">
        <f>VLOOKUP($F1027,'(참고)타워 스텟 가치'!$B$12:$L$16,AE$2,0)+(VLOOKUP($F1027,'(참고)타워 스텟 가치'!$B$12:$L$16,AE$2,0)*$E1027)</f>
        <v>560.25000000000057</v>
      </c>
      <c r="AF1027">
        <f>VLOOKUP($F1027,'(참고)타워 스텟 가치'!$B$12:$L$16,AF$2,0)+(VLOOKUP($F1027,'(참고)타워 스텟 가치'!$B$12:$L$16,AF$2,0)*$E1027)</f>
        <v>415000.00000000041</v>
      </c>
      <c r="AG1027">
        <f>VLOOKUP($F1027,'(참고)타워 스텟 가치'!$B$12:$L$16,AG$2,0)+(VLOOKUP($F1027,'(참고)타워 스텟 가치'!$B$12:$L$16,AG$2,0)*$E1027)</f>
        <v>2801.2500000000027</v>
      </c>
      <c r="AH1027">
        <f>VLOOKUP($F1027,'(참고)타워 스텟 가치'!$B$12:$L$16,AH$2,0)+(VLOOKUP($F1027,'(참고)타워 스텟 가치'!$B$12:$L$16,AH$2,0)*$E1027)</f>
        <v>93.375000000000099</v>
      </c>
      <c r="AI1027">
        <f>VLOOKUP($F1027,'(참고)타워 스텟 가치'!$B$12:$L$16,AI$2,0)+(VLOOKUP($F1027,'(참고)타워 스텟 가치'!$B$12:$L$16,AI$2,0)*$E1027)</f>
        <v>24.900000000000027</v>
      </c>
      <c r="AJ1027">
        <f>VLOOKUP($F1027,'(참고)타워 스텟 가치'!$B$12:$L$16,AJ$2,0)+(VLOOKUP($F1027,'(참고)타워 스텟 가치'!$B$12:$L$16,AJ$2,0)*$E1027)</f>
        <v>0</v>
      </c>
      <c r="AK1027">
        <f>VLOOKUP($F1027,'(참고)타워 스텟 가치'!$B$12:$L$16,AK$2,0)+(VLOOKUP($F1027,'(참고)타워 스텟 가치'!$B$12:$L$16,AK$2,0)*$E1027)</f>
        <v>0</v>
      </c>
      <c r="AL1027">
        <f>VLOOKUP($F1027,'(참고)타워 스텟 가치'!$B$12:$L$16,AL$2,0)+(VLOOKUP($F1027,'(참고)타워 스텟 가치'!$B$12:$L$16,AL$2,0)*$E1027)</f>
        <v>116.20000000000012</v>
      </c>
      <c r="AM1027">
        <f>SUM('스테이지별 몬스터 스텟'!AD1027*'(참고)타워 스텟 가치'!$Q$17,'스테이지별 몬스터 스텟'!AE1027*'(참고)타워 스텟 가치'!$R$17,'스테이지별 몬스터 스텟'!AF1027*'(참고)타워 스텟 가치'!$S$17,'스테이지별 몬스터 스텟'!AG1027*'(참고)타워 스텟 가치'!$T$17,'스테이지별 몬스터 스텟'!AH1027*'(참고)타워 스텟 가치'!$U$17,'스테이지별 몬스터 스텟'!AI1027*'(참고)타워 스텟 가치'!$V$17,'스테이지별 몬스터 스텟'!AJ1027*'(참고)타워 스텟 가치'!$W$17,'스테이지별 몬스터 스텟'!AK1027*'(참고)타워 스텟 가치'!$X$17,'스테이지별 몬스터 스텟'!AL1027*'(참고)타워 스텟 가치'!$Y$17)</f>
        <v>630320.67500000063</v>
      </c>
      <c r="AN1027">
        <v>3</v>
      </c>
    </row>
    <row r="1028" spans="3:40" x14ac:dyDescent="0.3">
      <c r="C1028">
        <v>4</v>
      </c>
      <c r="D1028">
        <f t="shared" si="47"/>
        <v>205</v>
      </c>
      <c r="E1028" s="52">
        <f>VLOOKUP(D1028,'스테이지별 난이도 설정'!B:C,2,0)</f>
        <v>82.000000000000085</v>
      </c>
      <c r="F1028" t="str">
        <f t="shared" si="48"/>
        <v>유니크</v>
      </c>
      <c r="G1028">
        <f t="shared" si="46"/>
        <v>6</v>
      </c>
      <c r="H1028">
        <f>VLOOKUP($F1028,'(참고)타워 스텟 가치'!$B$2:$L$6,H$2,0)+(VLOOKUP($F1028,'(참고)타워 스텟 가치'!$B$2:$L$6,H$2,0)*$E1028)</f>
        <v>2100.9375000000023</v>
      </c>
      <c r="I1028">
        <f>VLOOKUP($F1028,'(참고)타워 스텟 가치'!$B$2:$L$6,I$2,0)+(VLOOKUP($F1028,'(참고)타워 스텟 가치'!$B$2:$L$6,I$2,0)*$E1028)</f>
        <v>420.18750000000045</v>
      </c>
      <c r="J1028">
        <f>VLOOKUP($F1028,'(참고)타워 스텟 가치'!$B$2:$L$6,J$2,0)+(VLOOKUP($F1028,'(참고)타워 스텟 가치'!$B$2:$L$6,J$2,0)*$E1028)</f>
        <v>415000.00000000041</v>
      </c>
      <c r="K1028">
        <f>VLOOKUP($F1028,'(참고)타워 스텟 가치'!$B$2:$L$6,K$2,0)+(VLOOKUP($F1028,'(참고)타워 스텟 가치'!$B$2:$L$6,K$2,0)*$E1028)</f>
        <v>8403.7500000000091</v>
      </c>
      <c r="L1028">
        <f>VLOOKUP($F1028,'(참고)타워 스텟 가치'!$B$2:$L$6,L$2,0)+(VLOOKUP($F1028,'(참고)타워 스텟 가치'!$B$2:$L$6,L$2,0)*$E1028)</f>
        <v>140.06250000000014</v>
      </c>
      <c r="M1028">
        <f>VLOOKUP($F1028,'(참고)타워 스텟 가치'!$B$2:$L$6,M$2,0)+(VLOOKUP($F1028,'(참고)타워 스텟 가치'!$B$2:$L$6,M$2,0)*$E1028)</f>
        <v>24.900000000000027</v>
      </c>
      <c r="N1028">
        <f>VLOOKUP($F1028,'(참고)타워 스텟 가치'!$B$2:$L$6,N$2,0)+(VLOOKUP($F1028,'(참고)타워 스텟 가치'!$B$2:$L$6,N$2,0)*$E1028)</f>
        <v>0</v>
      </c>
      <c r="O1028">
        <f>VLOOKUP($F1028,'(참고)타워 스텟 가치'!$B$2:$L$6,O$2,0)+(VLOOKUP($F1028,'(참고)타워 스텟 가치'!$B$2:$L$6,O$2,0)*$E1028)</f>
        <v>0</v>
      </c>
      <c r="P1028">
        <f>VLOOKUP($F1028,'(참고)타워 스텟 가치'!$B$2:$L$6,P$2,0)+(VLOOKUP($F1028,'(참고)타워 스텟 가치'!$B$2:$L$6,P$2,0)*$E1028)</f>
        <v>83.000000000000085</v>
      </c>
      <c r="Q1028">
        <f>SUM('스테이지별 몬스터 스텟'!H1028*'(참고)타워 스텟 가치'!$Q$17,'스테이지별 몬스터 스텟'!I1028*'(참고)타워 스텟 가치'!$R$17,'스테이지별 몬스터 스텟'!J1028*'(참고)타워 스텟 가치'!$S$17,'스테이지별 몬스터 스텟'!K1028*'(참고)타워 스텟 가치'!$T$17,'스테이지별 몬스터 스텟'!L1028*'(참고)타워 스텟 가치'!$U$17,'스테이지별 몬스터 스텟'!M1028*'(참고)타워 스텟 가치'!$V$17,'스테이지별 몬스터 스텟'!N1028*'(참고)타워 스텟 가치'!$W$17,'스테이지별 몬스터 스텟'!O1028*'(참고)타워 스텟 가치'!$X$17,'스테이지별 몬스터 스텟'!P1028*'(참고)타워 스텟 가치'!$Y$17)</f>
        <v>644610.68125000061</v>
      </c>
      <c r="R1028">
        <v>1</v>
      </c>
      <c r="S1028">
        <f>VLOOKUP($F1028,'(참고)타워 스텟 가치'!$B$7:$L$11,S$2,0)+(VLOOKUP($F1028,'(참고)타워 스텟 가치'!$B$7:$L$11,S$2,0)*$E1028)</f>
        <v>700.31250000000068</v>
      </c>
      <c r="T1028">
        <f>VLOOKUP($F1028,'(참고)타워 스텟 가치'!$B$7:$L$11,T$2,0)+(VLOOKUP($F1028,'(참고)타워 스텟 가치'!$B$7:$L$11,T$2,0)*$E1028)</f>
        <v>1260.5625000000014</v>
      </c>
      <c r="U1028">
        <f>VLOOKUP($F1028,'(참고)타워 스텟 가치'!$B$7:$L$11,U$2,0)+(VLOOKUP($F1028,'(참고)타워 스텟 가치'!$B$7:$L$11,U$2,0)*$E1028)</f>
        <v>415000.00000000041</v>
      </c>
      <c r="V1028">
        <f>VLOOKUP($F1028,'(참고)타워 스텟 가치'!$B$7:$L$11,V$2,0)+(VLOOKUP($F1028,'(참고)타워 스텟 가치'!$B$7:$L$11,V$2,0)*$E1028)</f>
        <v>8403.7500000000091</v>
      </c>
      <c r="W1028">
        <f>VLOOKUP($F1028,'(참고)타워 스텟 가치'!$B$7:$L$11,W$2,0)+(VLOOKUP($F1028,'(참고)타워 스텟 가치'!$B$7:$L$11,W$2,0)*$E1028)</f>
        <v>140.06250000000014</v>
      </c>
      <c r="X1028">
        <f>VLOOKUP($F1028,'(참고)타워 스텟 가치'!$B$7:$L$11,X$2,0)+(VLOOKUP($F1028,'(참고)타워 스텟 가치'!$B$7:$L$11,X$2,0)*$E1028)</f>
        <v>24.900000000000027</v>
      </c>
      <c r="Y1028">
        <f>VLOOKUP($F1028,'(참고)타워 스텟 가치'!$B$7:$L$11,Y$2,0)+(VLOOKUP($F1028,'(참고)타워 스텟 가치'!$B$7:$L$11,Y$2,0)*$E1028)</f>
        <v>0</v>
      </c>
      <c r="Z1028">
        <f>VLOOKUP($F1028,'(참고)타워 스텟 가치'!$B$7:$L$11,Z$2,0)+(VLOOKUP($F1028,'(참고)타워 스텟 가치'!$B$7:$L$11,Z$2,0)*$E1028)</f>
        <v>0</v>
      </c>
      <c r="AA1028">
        <f>VLOOKUP($F1028,'(참고)타워 스텟 가치'!$B$7:$L$11,AA$2,0)+(VLOOKUP($F1028,'(참고)타워 스텟 가치'!$B$7:$L$11,AA$2,0)*$E1028)</f>
        <v>83.000000000000085</v>
      </c>
      <c r="AB1028">
        <f>SUM('스테이지별 몬스터 스텟'!S1028*'(참고)타워 스텟 가치'!$Q$17,'스테이지별 몬스터 스텟'!T1028*'(참고)타워 스텟 가치'!$R$17,'스테이지별 몬스터 스텟'!U1028*'(참고)타워 스텟 가치'!$S$17,'스테이지별 몬스터 스텟'!V1028*'(참고)타워 스텟 가치'!$T$17,'스테이지별 몬스터 스텟'!W1028*'(참고)타워 스텟 가치'!$U$17,'스테이지별 몬스터 스텟'!X1028*'(참고)타워 스텟 가치'!$V$17,'스테이지별 몬스터 스텟'!Y1028*'(참고)타워 스텟 가치'!$W$17,'스테이지별 몬스터 스텟'!Z1028*'(참고)타워 스텟 가치'!$X$17,'스테이지별 몬스터 스텟'!AA1028*'(참고)타워 스텟 가치'!$Y$17)</f>
        <v>643069.99375000061</v>
      </c>
      <c r="AC1028">
        <v>2</v>
      </c>
      <c r="AD1028">
        <f>VLOOKUP($F1028,'(참고)타워 스텟 가치'!$B$12:$L$16,AD$2,0)+(VLOOKUP($F1028,'(참고)타워 스텟 가치'!$B$12:$L$16,AD$2,0)*$E1028)</f>
        <v>700.31250000000068</v>
      </c>
      <c r="AE1028">
        <f>VLOOKUP($F1028,'(참고)타워 스텟 가치'!$B$12:$L$16,AE$2,0)+(VLOOKUP($F1028,'(참고)타워 스텟 가치'!$B$12:$L$16,AE$2,0)*$E1028)</f>
        <v>840.37500000000091</v>
      </c>
      <c r="AF1028">
        <f>VLOOKUP($F1028,'(참고)타워 스텟 가치'!$B$12:$L$16,AF$2,0)+(VLOOKUP($F1028,'(참고)타워 스텟 가치'!$B$12:$L$16,AF$2,0)*$E1028)</f>
        <v>415000.00000000041</v>
      </c>
      <c r="AG1028">
        <f>VLOOKUP($F1028,'(참고)타워 스텟 가치'!$B$12:$L$16,AG$2,0)+(VLOOKUP($F1028,'(참고)타워 스텟 가치'!$B$12:$L$16,AG$2,0)*$E1028)</f>
        <v>4201.8750000000045</v>
      </c>
      <c r="AH1028">
        <f>VLOOKUP($F1028,'(참고)타워 스텟 가치'!$B$12:$L$16,AH$2,0)+(VLOOKUP($F1028,'(참고)타워 스텟 가치'!$B$12:$L$16,AH$2,0)*$E1028)</f>
        <v>140.06250000000014</v>
      </c>
      <c r="AI1028">
        <f>VLOOKUP($F1028,'(참고)타워 스텟 가치'!$B$12:$L$16,AI$2,0)+(VLOOKUP($F1028,'(참고)타워 스텟 가치'!$B$12:$L$16,AI$2,0)*$E1028)</f>
        <v>24.900000000000027</v>
      </c>
      <c r="AJ1028">
        <f>VLOOKUP($F1028,'(참고)타워 스텟 가치'!$B$12:$L$16,AJ$2,0)+(VLOOKUP($F1028,'(참고)타워 스텟 가치'!$B$12:$L$16,AJ$2,0)*$E1028)</f>
        <v>0</v>
      </c>
      <c r="AK1028">
        <f>VLOOKUP($F1028,'(참고)타워 스텟 가치'!$B$12:$L$16,AK$2,0)+(VLOOKUP($F1028,'(참고)타워 스텟 가치'!$B$12:$L$16,AK$2,0)*$E1028)</f>
        <v>0</v>
      </c>
      <c r="AL1028">
        <f>VLOOKUP($F1028,'(참고)타워 스텟 가치'!$B$12:$L$16,AL$2,0)+(VLOOKUP($F1028,'(참고)타워 스텟 가치'!$B$12:$L$16,AL$2,0)*$E1028)</f>
        <v>166.00000000000017</v>
      </c>
      <c r="AM1028">
        <f>SUM('스테이지별 몬스터 스텟'!AD1028*'(참고)타워 스텟 가치'!$Q$17,'스테이지별 몬스터 스텟'!AE1028*'(참고)타워 스텟 가치'!$R$17,'스테이지별 몬스터 스텟'!AF1028*'(참고)타워 스텟 가치'!$S$17,'스테이지별 몬스터 스텟'!AG1028*'(참고)타워 스텟 가치'!$T$17,'스테이지별 몬스터 스텟'!AH1028*'(참고)타워 스텟 가치'!$U$17,'스테이지별 몬스터 스텟'!AI1028*'(참고)타워 스텟 가치'!$V$17,'스테이지별 몬스터 스텟'!AJ1028*'(참고)타워 스텟 가치'!$W$17,'스테이지별 몬스터 스텟'!AK1028*'(참고)타워 스텟 가치'!$X$17,'스테이지별 몬스터 스텟'!AL1028*'(참고)타워 스텟 가치'!$Y$17)</f>
        <v>634201.96250000061</v>
      </c>
      <c r="AN1028">
        <v>3</v>
      </c>
    </row>
    <row r="1029" spans="3:40" x14ac:dyDescent="0.3">
      <c r="C1029">
        <v>5</v>
      </c>
      <c r="D1029">
        <f t="shared" si="47"/>
        <v>205</v>
      </c>
      <c r="E1029" s="52">
        <f>VLOOKUP(D1029,'스테이지별 난이도 설정'!B:C,2,0)</f>
        <v>82.000000000000085</v>
      </c>
      <c r="F1029" t="str">
        <f t="shared" si="48"/>
        <v>스페셜</v>
      </c>
      <c r="G1029">
        <f t="shared" si="46"/>
        <v>6</v>
      </c>
      <c r="H1029">
        <f>VLOOKUP($F1029,'(참고)타워 스텟 가치'!$B$2:$L$6,H$2,0)+(VLOOKUP($F1029,'(참고)타워 스텟 가치'!$B$2:$L$6,H$2,0)*$E1029)</f>
        <v>3151.4062500000032</v>
      </c>
      <c r="I1029">
        <f>VLOOKUP($F1029,'(참고)타워 스텟 가치'!$B$2:$L$6,I$2,0)+(VLOOKUP($F1029,'(참고)타워 스텟 가치'!$B$2:$L$6,I$2,0)*$E1029)</f>
        <v>630.28125000000068</v>
      </c>
      <c r="J1029">
        <f>VLOOKUP($F1029,'(참고)타워 스텟 가치'!$B$2:$L$6,J$2,0)+(VLOOKUP($F1029,'(참고)타워 스텟 가치'!$B$2:$L$6,J$2,0)*$E1029)</f>
        <v>415000.00000000041</v>
      </c>
      <c r="K1029">
        <f>VLOOKUP($F1029,'(참고)타워 스텟 가치'!$B$2:$L$6,K$2,0)+(VLOOKUP($F1029,'(참고)타워 스텟 가치'!$B$2:$L$6,K$2,0)*$E1029)</f>
        <v>12605.625000000013</v>
      </c>
      <c r="L1029">
        <f>VLOOKUP($F1029,'(참고)타워 스텟 가치'!$B$2:$L$6,L$2,0)+(VLOOKUP($F1029,'(참고)타워 스텟 가치'!$B$2:$L$6,L$2,0)*$E1029)</f>
        <v>210.09375000000023</v>
      </c>
      <c r="M1029">
        <f>VLOOKUP($F1029,'(참고)타워 스텟 가치'!$B$2:$L$6,M$2,0)+(VLOOKUP($F1029,'(참고)타워 스텟 가치'!$B$2:$L$6,M$2,0)*$E1029)</f>
        <v>24.900000000000027</v>
      </c>
      <c r="N1029">
        <f>VLOOKUP($F1029,'(참고)타워 스텟 가치'!$B$2:$L$6,N$2,0)+(VLOOKUP($F1029,'(참고)타워 스텟 가치'!$B$2:$L$6,N$2,0)*$E1029)</f>
        <v>0</v>
      </c>
      <c r="O1029">
        <f>VLOOKUP($F1029,'(참고)타워 스텟 가치'!$B$2:$L$6,O$2,0)+(VLOOKUP($F1029,'(참고)타워 스텟 가치'!$B$2:$L$6,O$2,0)*$E1029)</f>
        <v>0</v>
      </c>
      <c r="P1029">
        <f>VLOOKUP($F1029,'(참고)타워 스텟 가치'!$B$2:$L$6,P$2,0)+(VLOOKUP($F1029,'(참고)타워 스텟 가치'!$B$2:$L$6,P$2,0)*$E1029)</f>
        <v>83.000000000000085</v>
      </c>
      <c r="Q1029">
        <f>SUM('스테이지별 몬스터 스텟'!H1029*'(참고)타워 스텟 가치'!$Q$17,'스테이지별 몬스터 스텟'!I1029*'(참고)타워 스텟 가치'!$R$17,'스테이지별 몬스터 스텟'!J1029*'(참고)타워 스텟 가치'!$S$17,'스테이지별 몬스터 스텟'!K1029*'(참고)타워 스텟 가치'!$T$17,'스테이지별 몬스터 스텟'!L1029*'(참고)타워 스텟 가치'!$U$17,'스테이지별 몬스터 스텟'!M1029*'(참고)타워 스텟 가치'!$V$17,'스테이지별 몬스터 스텟'!N1029*'(참고)타워 스텟 가치'!$W$17,'스테이지별 몬스터 스텟'!O1029*'(참고)타워 스텟 가치'!$X$17,'스테이지별 몬스터 스텟'!P1029*'(참고)타워 스텟 가치'!$Y$17)</f>
        <v>655570.57187500061</v>
      </c>
      <c r="R1029">
        <v>1</v>
      </c>
      <c r="S1029">
        <f>VLOOKUP($F1029,'(참고)타워 스텟 가치'!$B$7:$L$11,S$2,0)+(VLOOKUP($F1029,'(참고)타워 스텟 가치'!$B$7:$L$11,S$2,0)*$E1029)</f>
        <v>1050.4687500000011</v>
      </c>
      <c r="T1029">
        <f>VLOOKUP($F1029,'(참고)타워 스텟 가치'!$B$7:$L$11,T$2,0)+(VLOOKUP($F1029,'(참고)타워 스텟 가치'!$B$7:$L$11,T$2,0)*$E1029)</f>
        <v>1890.843750000002</v>
      </c>
      <c r="U1029">
        <f>VLOOKUP($F1029,'(참고)타워 스텟 가치'!$B$7:$L$11,U$2,0)+(VLOOKUP($F1029,'(참고)타워 스텟 가치'!$B$7:$L$11,U$2,0)*$E1029)</f>
        <v>415000.00000000041</v>
      </c>
      <c r="V1029">
        <f>VLOOKUP($F1029,'(참고)타워 스텟 가치'!$B$7:$L$11,V$2,0)+(VLOOKUP($F1029,'(참고)타워 스텟 가치'!$B$7:$L$11,V$2,0)*$E1029)</f>
        <v>12605.625000000013</v>
      </c>
      <c r="W1029">
        <f>VLOOKUP($F1029,'(참고)타워 스텟 가치'!$B$7:$L$11,W$2,0)+(VLOOKUP($F1029,'(참고)타워 스텟 가치'!$B$7:$L$11,W$2,0)*$E1029)</f>
        <v>210.09375000000023</v>
      </c>
      <c r="X1029">
        <f>VLOOKUP($F1029,'(참고)타워 스텟 가치'!$B$7:$L$11,X$2,0)+(VLOOKUP($F1029,'(참고)타워 스텟 가치'!$B$7:$L$11,X$2,0)*$E1029)</f>
        <v>24.900000000000027</v>
      </c>
      <c r="Y1029">
        <f>VLOOKUP($F1029,'(참고)타워 스텟 가치'!$B$7:$L$11,Y$2,0)+(VLOOKUP($F1029,'(참고)타워 스텟 가치'!$B$7:$L$11,Y$2,0)*$E1029)</f>
        <v>0</v>
      </c>
      <c r="Z1029">
        <f>VLOOKUP($F1029,'(참고)타워 스텟 가치'!$B$7:$L$11,Z$2,0)+(VLOOKUP($F1029,'(참고)타워 스텟 가치'!$B$7:$L$11,Z$2,0)*$E1029)</f>
        <v>0</v>
      </c>
      <c r="AA1029">
        <f>VLOOKUP($F1029,'(참고)타워 스텟 가치'!$B$7:$L$11,AA$2,0)+(VLOOKUP($F1029,'(참고)타워 스텟 가치'!$B$7:$L$11,AA$2,0)*$E1029)</f>
        <v>83.000000000000085</v>
      </c>
      <c r="AB1029">
        <f>SUM('스테이지별 몬스터 스텟'!S1029*'(참고)타워 스텟 가치'!$Q$17,'스테이지별 몬스터 스텟'!T1029*'(참고)타워 스텟 가치'!$R$17,'스테이지별 몬스터 스텟'!U1029*'(참고)타워 스텟 가치'!$S$17,'스테이지별 몬스터 스텟'!V1029*'(참고)타워 스텟 가치'!$T$17,'스테이지별 몬스터 스텟'!W1029*'(참고)타워 스텟 가치'!$U$17,'스테이지별 몬스터 스텟'!X1029*'(참고)타워 스텟 가치'!$V$17,'스테이지별 몬스터 스텟'!Y1029*'(참고)타워 스텟 가치'!$W$17,'스테이지별 몬스터 스텟'!Z1029*'(참고)타워 스텟 가치'!$X$17,'스테이지별 몬스터 스텟'!AA1029*'(참고)타워 스텟 가치'!$Y$17)</f>
        <v>653259.54062500061</v>
      </c>
      <c r="AC1029">
        <v>2</v>
      </c>
      <c r="AD1029">
        <f>VLOOKUP($F1029,'(참고)타워 스텟 가치'!$B$12:$L$16,AD$2,0)+(VLOOKUP($F1029,'(참고)타워 스텟 가치'!$B$12:$L$16,AD$2,0)*$E1029)</f>
        <v>1050.4687500000011</v>
      </c>
      <c r="AE1029">
        <f>VLOOKUP($F1029,'(참고)타워 스텟 가치'!$B$12:$L$16,AE$2,0)+(VLOOKUP($F1029,'(참고)타워 스텟 가치'!$B$12:$L$16,AE$2,0)*$E1029)</f>
        <v>1260.5625000000014</v>
      </c>
      <c r="AF1029">
        <f>VLOOKUP($F1029,'(참고)타워 스텟 가치'!$B$12:$L$16,AF$2,0)+(VLOOKUP($F1029,'(참고)타워 스텟 가치'!$B$12:$L$16,AF$2,0)*$E1029)</f>
        <v>415000.00000000041</v>
      </c>
      <c r="AG1029">
        <f>VLOOKUP($F1029,'(참고)타워 스텟 가치'!$B$12:$L$16,AG$2,0)+(VLOOKUP($F1029,'(참고)타워 스텟 가치'!$B$12:$L$16,AG$2,0)*$E1029)</f>
        <v>6302.8125000000064</v>
      </c>
      <c r="AH1029">
        <f>VLOOKUP($F1029,'(참고)타워 스텟 가치'!$B$12:$L$16,AH$2,0)+(VLOOKUP($F1029,'(참고)타워 스텟 가치'!$B$12:$L$16,AH$2,0)*$E1029)</f>
        <v>210.09375000000023</v>
      </c>
      <c r="AI1029">
        <f>VLOOKUP($F1029,'(참고)타워 스텟 가치'!$B$12:$L$16,AI$2,0)+(VLOOKUP($F1029,'(참고)타워 스텟 가치'!$B$12:$L$16,AI$2,0)*$E1029)</f>
        <v>24.900000000000027</v>
      </c>
      <c r="AJ1029">
        <f>VLOOKUP($F1029,'(참고)타워 스텟 가치'!$B$12:$L$16,AJ$2,0)+(VLOOKUP($F1029,'(참고)타워 스텟 가치'!$B$12:$L$16,AJ$2,0)*$E1029)</f>
        <v>0</v>
      </c>
      <c r="AK1029">
        <f>VLOOKUP($F1029,'(참고)타워 스텟 가치'!$B$12:$L$16,AK$2,0)+(VLOOKUP($F1029,'(참고)타워 스텟 가치'!$B$12:$L$16,AK$2,0)*$E1029)</f>
        <v>0</v>
      </c>
      <c r="AL1029">
        <f>VLOOKUP($F1029,'(참고)타워 스텟 가치'!$B$12:$L$16,AL$2,0)+(VLOOKUP($F1029,'(참고)타워 스텟 가치'!$B$12:$L$16,AL$2,0)*$E1029)</f>
        <v>166.00000000000017</v>
      </c>
      <c r="AM1029">
        <f>SUM('스테이지별 몬스터 스텟'!AD1029*'(참고)타워 스텟 가치'!$Q$17,'스테이지별 몬스터 스텟'!AE1029*'(참고)타워 스텟 가치'!$R$17,'스테이지별 몬스터 스텟'!AF1029*'(참고)타워 스텟 가치'!$S$17,'스테이지별 몬스터 스텟'!AG1029*'(참고)타워 스텟 가치'!$T$17,'스테이지별 몬스터 스텟'!AH1029*'(참고)타워 스텟 가치'!$U$17,'스테이지별 몬스터 스텟'!AI1029*'(참고)타워 스텟 가치'!$V$17,'스테이지별 몬스터 스텟'!AJ1029*'(참고)타워 스텟 가치'!$W$17,'스테이지별 몬스터 스텟'!AK1029*'(참고)타워 스텟 가치'!$X$17,'스테이지별 몬스터 스텟'!AL1029*'(참고)타워 스텟 가치'!$Y$17)</f>
        <v>639874.49375000061</v>
      </c>
      <c r="AN1029">
        <v>3</v>
      </c>
    </row>
    <row r="1030" spans="3:40" x14ac:dyDescent="0.3">
      <c r="C1030">
        <v>1</v>
      </c>
      <c r="D1030">
        <f t="shared" si="47"/>
        <v>206</v>
      </c>
      <c r="E1030" s="52">
        <f>VLOOKUP(D1030,'스테이지별 난이도 설정'!B:C,2,0)</f>
        <v>82.400000000000091</v>
      </c>
      <c r="F1030" t="str">
        <f t="shared" si="48"/>
        <v>일반</v>
      </c>
      <c r="G1030">
        <f t="shared" ref="G1030:G1093" si="49">SUM(R1030,AC1030,AN1030)</f>
        <v>6</v>
      </c>
      <c r="H1030">
        <f>VLOOKUP($F1030,'(참고)타워 스텟 가치'!$B$2:$L$6,H$2,0)+(VLOOKUP($F1030,'(참고)타워 스텟 가치'!$B$2:$L$6,H$2,0)*$E1030)</f>
        <v>625.50000000000068</v>
      </c>
      <c r="I1030">
        <f>VLOOKUP($F1030,'(참고)타워 스텟 가치'!$B$2:$L$6,I$2,0)+(VLOOKUP($F1030,'(참고)타워 스텟 가치'!$B$2:$L$6,I$2,0)*$E1030)</f>
        <v>125.10000000000014</v>
      </c>
      <c r="J1030">
        <f>VLOOKUP($F1030,'(참고)타워 스텟 가치'!$B$2:$L$6,J$2,0)+(VLOOKUP($F1030,'(참고)타워 스텟 가치'!$B$2:$L$6,J$2,0)*$E1030)</f>
        <v>417000.00000000047</v>
      </c>
      <c r="K1030">
        <f>VLOOKUP($F1030,'(참고)타워 스텟 가치'!$B$2:$L$6,K$2,0)+(VLOOKUP($F1030,'(참고)타워 스텟 가치'!$B$2:$L$6,K$2,0)*$E1030)</f>
        <v>2502.0000000000027</v>
      </c>
      <c r="L1030">
        <f>VLOOKUP($F1030,'(참고)타워 스텟 가치'!$B$2:$L$6,L$2,0)+(VLOOKUP($F1030,'(참고)타워 스텟 가치'!$B$2:$L$6,L$2,0)*$E1030)</f>
        <v>41.700000000000045</v>
      </c>
      <c r="M1030">
        <f>VLOOKUP($F1030,'(참고)타워 스텟 가치'!$B$2:$L$6,M$2,0)+(VLOOKUP($F1030,'(참고)타워 스텟 가치'!$B$2:$L$6,M$2,0)*$E1030)</f>
        <v>25.020000000000028</v>
      </c>
      <c r="N1030">
        <f>VLOOKUP($F1030,'(참고)타워 스텟 가치'!$B$2:$L$6,N$2,0)+(VLOOKUP($F1030,'(참고)타워 스텟 가치'!$B$2:$L$6,N$2,0)*$E1030)</f>
        <v>0</v>
      </c>
      <c r="O1030">
        <f>VLOOKUP($F1030,'(참고)타워 스텟 가치'!$B$2:$L$6,O$2,0)+(VLOOKUP($F1030,'(참고)타워 스텟 가치'!$B$2:$L$6,O$2,0)*$E1030)</f>
        <v>0</v>
      </c>
      <c r="P1030">
        <f>VLOOKUP($F1030,'(참고)타워 스텟 가치'!$B$2:$L$6,P$2,0)+(VLOOKUP($F1030,'(참고)타워 스텟 가치'!$B$2:$L$6,P$2,0)*$E1030)</f>
        <v>58.380000000000059</v>
      </c>
      <c r="Q1030">
        <f>SUM('스테이지별 몬스터 스텟'!H1030*'(참고)타워 스텟 가치'!$Q$17,'스테이지별 몬스터 스텟'!I1030*'(참고)타워 스텟 가치'!$R$17,'스테이지별 몬스터 스텟'!J1030*'(참고)타워 스텟 가치'!$S$17,'스테이지별 몬스터 스텟'!K1030*'(참고)타워 스텟 가치'!$T$17,'스테이지별 몬스터 스텟'!L1030*'(참고)타워 스텟 가치'!$U$17,'스테이지별 몬스터 스텟'!M1030*'(참고)타워 스텟 가치'!$V$17,'스테이지별 몬스터 스텟'!N1030*'(참고)타워 스텟 가치'!$W$17,'스테이지별 몬스터 스텟'!O1030*'(참고)타워 스텟 가치'!$X$17,'스테이지별 몬스터 스텟'!P1030*'(참고)타워 스텟 가치'!$Y$17)</f>
        <v>632167.83000000077</v>
      </c>
      <c r="R1030">
        <v>1</v>
      </c>
      <c r="S1030">
        <f>VLOOKUP($F1030,'(참고)타워 스텟 가치'!$B$7:$L$11,S$2,0)+(VLOOKUP($F1030,'(참고)타워 스텟 가치'!$B$7:$L$11,S$2,0)*$E1030)</f>
        <v>208.50000000000023</v>
      </c>
      <c r="T1030">
        <f>VLOOKUP($F1030,'(참고)타워 스텟 가치'!$B$7:$L$11,T$2,0)+(VLOOKUP($F1030,'(참고)타워 스텟 가치'!$B$7:$L$11,T$2,0)*$E1030)</f>
        <v>375.30000000000041</v>
      </c>
      <c r="U1030">
        <f>VLOOKUP($F1030,'(참고)타워 스텟 가치'!$B$7:$L$11,U$2,0)+(VLOOKUP($F1030,'(참고)타워 스텟 가치'!$B$7:$L$11,U$2,0)*$E1030)</f>
        <v>417000.00000000047</v>
      </c>
      <c r="V1030">
        <f>VLOOKUP($F1030,'(참고)타워 스텟 가치'!$B$7:$L$11,V$2,0)+(VLOOKUP($F1030,'(참고)타워 스텟 가치'!$B$7:$L$11,V$2,0)*$E1030)</f>
        <v>2502.0000000000027</v>
      </c>
      <c r="W1030">
        <f>VLOOKUP($F1030,'(참고)타워 스텟 가치'!$B$7:$L$11,W$2,0)+(VLOOKUP($F1030,'(참고)타워 스텟 가치'!$B$7:$L$11,W$2,0)*$E1030)</f>
        <v>41.700000000000045</v>
      </c>
      <c r="X1030">
        <f>VLOOKUP($F1030,'(참고)타워 스텟 가치'!$B$7:$L$11,X$2,0)+(VLOOKUP($F1030,'(참고)타워 스텟 가치'!$B$7:$L$11,X$2,0)*$E1030)</f>
        <v>25.020000000000028</v>
      </c>
      <c r="Y1030">
        <f>VLOOKUP($F1030,'(참고)타워 스텟 가치'!$B$7:$L$11,Y$2,0)+(VLOOKUP($F1030,'(참고)타워 스텟 가치'!$B$7:$L$11,Y$2,0)*$E1030)</f>
        <v>0</v>
      </c>
      <c r="Z1030">
        <f>VLOOKUP($F1030,'(참고)타워 스텟 가치'!$B$7:$L$11,Z$2,0)+(VLOOKUP($F1030,'(참고)타워 스텟 가치'!$B$7:$L$11,Z$2,0)*$E1030)</f>
        <v>0</v>
      </c>
      <c r="AA1030">
        <f>VLOOKUP($F1030,'(참고)타워 스텟 가치'!$B$7:$L$11,AA$2,0)+(VLOOKUP($F1030,'(참고)타워 스텟 가치'!$B$7:$L$11,AA$2,0)*$E1030)</f>
        <v>58.380000000000059</v>
      </c>
      <c r="AB1030">
        <f>SUM('스테이지별 몬스터 스텟'!S1030*'(참고)타워 스텟 가치'!$Q$17,'스테이지별 몬스터 스텟'!T1030*'(참고)타워 스텟 가치'!$R$17,'스테이지별 몬스터 스텟'!U1030*'(참고)타워 스텟 가치'!$S$17,'스테이지별 몬스터 스텟'!V1030*'(참고)타워 스텟 가치'!$T$17,'스테이지별 몬스터 스텟'!W1030*'(참고)타워 스텟 가치'!$U$17,'스테이지별 몬스터 스텟'!X1030*'(참고)타워 스텟 가치'!$V$17,'스테이지별 몬스터 스텟'!Y1030*'(참고)타워 스텟 가치'!$W$17,'스테이지별 몬스터 스텟'!Z1030*'(참고)타워 스텟 가치'!$X$17,'스테이지별 몬스터 스텟'!AA1030*'(참고)타워 스텟 가치'!$Y$17)</f>
        <v>631709.1300000007</v>
      </c>
      <c r="AC1030">
        <v>2</v>
      </c>
      <c r="AD1030">
        <f>VLOOKUP($F1030,'(참고)타워 스텟 가치'!$B$12:$L$16,AD$2,0)+(VLOOKUP($F1030,'(참고)타워 스텟 가치'!$B$12:$L$16,AD$2,0)*$E1030)</f>
        <v>208.50000000000023</v>
      </c>
      <c r="AE1030">
        <f>VLOOKUP($F1030,'(참고)타워 스텟 가치'!$B$12:$L$16,AE$2,0)+(VLOOKUP($F1030,'(참고)타워 스텟 가치'!$B$12:$L$16,AE$2,0)*$E1030)</f>
        <v>250.20000000000027</v>
      </c>
      <c r="AF1030">
        <f>VLOOKUP($F1030,'(참고)타워 스텟 가치'!$B$12:$L$16,AF$2,0)+(VLOOKUP($F1030,'(참고)타워 스텟 가치'!$B$12:$L$16,AF$2,0)*$E1030)</f>
        <v>417000.00000000047</v>
      </c>
      <c r="AG1030">
        <f>VLOOKUP($F1030,'(참고)타워 스텟 가치'!$B$12:$L$16,AG$2,0)+(VLOOKUP($F1030,'(참고)타워 스텟 가치'!$B$12:$L$16,AG$2,0)*$E1030)</f>
        <v>1251.0000000000014</v>
      </c>
      <c r="AH1030">
        <f>VLOOKUP($F1030,'(참고)타워 스텟 가치'!$B$12:$L$16,AH$2,0)+(VLOOKUP($F1030,'(참고)타워 스텟 가치'!$B$12:$L$16,AH$2,0)*$E1030)</f>
        <v>41.700000000000045</v>
      </c>
      <c r="AI1030">
        <f>VLOOKUP($F1030,'(참고)타워 스텟 가치'!$B$12:$L$16,AI$2,0)+(VLOOKUP($F1030,'(참고)타워 스텟 가치'!$B$12:$L$16,AI$2,0)*$E1030)</f>
        <v>25.020000000000028</v>
      </c>
      <c r="AJ1030">
        <f>VLOOKUP($F1030,'(참고)타워 스텟 가치'!$B$12:$L$16,AJ$2,0)+(VLOOKUP($F1030,'(참고)타워 스텟 가치'!$B$12:$L$16,AJ$2,0)*$E1030)</f>
        <v>0</v>
      </c>
      <c r="AK1030">
        <f>VLOOKUP($F1030,'(참고)타워 스텟 가치'!$B$12:$L$16,AK$2,0)+(VLOOKUP($F1030,'(참고)타워 스텟 가치'!$B$12:$L$16,AK$2,0)*$E1030)</f>
        <v>0</v>
      </c>
      <c r="AL1030">
        <f>VLOOKUP($F1030,'(참고)타워 스텟 가치'!$B$12:$L$16,AL$2,0)+(VLOOKUP($F1030,'(참고)타워 스텟 가치'!$B$12:$L$16,AL$2,0)*$E1030)</f>
        <v>116.76000000000012</v>
      </c>
      <c r="AM1030">
        <f>SUM('스테이지별 몬스터 스텟'!AD1030*'(참고)타워 스텟 가치'!$Q$17,'스테이지별 몬스터 스텟'!AE1030*'(참고)타워 스텟 가치'!$R$17,'스테이지별 몬스터 스텟'!AF1030*'(참고)타워 스텟 가치'!$S$17,'스테이지별 몬스터 스텟'!AG1030*'(참고)타워 스텟 가치'!$T$17,'스테이지별 몬스터 스텟'!AH1030*'(참고)타워 스텟 가치'!$U$17,'스테이지별 몬스터 스텟'!AI1030*'(참고)타워 스텟 가치'!$V$17,'스테이지별 몬스터 스텟'!AJ1030*'(참고)타워 스텟 가치'!$W$17,'스테이지별 몬스터 스텟'!AK1030*'(참고)타워 스텟 가치'!$X$17,'스테이지별 몬스터 스텟'!AL1030*'(참고)타워 스텟 가치'!$Y$17)</f>
        <v>629136.24000000081</v>
      </c>
      <c r="AN1030">
        <v>3</v>
      </c>
    </row>
    <row r="1031" spans="3:40" x14ac:dyDescent="0.3">
      <c r="C1031">
        <v>2</v>
      </c>
      <c r="D1031">
        <f t="shared" si="47"/>
        <v>206</v>
      </c>
      <c r="E1031" s="52">
        <f>VLOOKUP(D1031,'스테이지별 난이도 설정'!B:C,2,0)</f>
        <v>82.400000000000091</v>
      </c>
      <c r="F1031" t="str">
        <f t="shared" si="48"/>
        <v>레어</v>
      </c>
      <c r="G1031">
        <f t="shared" si="49"/>
        <v>6</v>
      </c>
      <c r="H1031">
        <f>VLOOKUP($F1031,'(참고)타워 스텟 가치'!$B$2:$L$6,H$2,0)+(VLOOKUP($F1031,'(참고)타워 스텟 가치'!$B$2:$L$6,H$2,0)*$E1031)</f>
        <v>938.25000000000102</v>
      </c>
      <c r="I1031">
        <f>VLOOKUP($F1031,'(참고)타워 스텟 가치'!$B$2:$L$6,I$2,0)+(VLOOKUP($F1031,'(참고)타워 스텟 가치'!$B$2:$L$6,I$2,0)*$E1031)</f>
        <v>187.6500000000002</v>
      </c>
      <c r="J1031">
        <f>VLOOKUP($F1031,'(참고)타워 스텟 가치'!$B$2:$L$6,J$2,0)+(VLOOKUP($F1031,'(참고)타워 스텟 가치'!$B$2:$L$6,J$2,0)*$E1031)</f>
        <v>417000.00000000047</v>
      </c>
      <c r="K1031">
        <f>VLOOKUP($F1031,'(참고)타워 스텟 가치'!$B$2:$L$6,K$2,0)+(VLOOKUP($F1031,'(참고)타워 스텟 가치'!$B$2:$L$6,K$2,0)*$E1031)</f>
        <v>3753.0000000000041</v>
      </c>
      <c r="L1031">
        <f>VLOOKUP($F1031,'(참고)타워 스텟 가치'!$B$2:$L$6,L$2,0)+(VLOOKUP($F1031,'(참고)타워 스텟 가치'!$B$2:$L$6,L$2,0)*$E1031)</f>
        <v>62.550000000000068</v>
      </c>
      <c r="M1031">
        <f>VLOOKUP($F1031,'(참고)타워 스텟 가치'!$B$2:$L$6,M$2,0)+(VLOOKUP($F1031,'(참고)타워 스텟 가치'!$B$2:$L$6,M$2,0)*$E1031)</f>
        <v>25.020000000000028</v>
      </c>
      <c r="N1031">
        <f>VLOOKUP($F1031,'(참고)타워 스텟 가치'!$B$2:$L$6,N$2,0)+(VLOOKUP($F1031,'(참고)타워 스텟 가치'!$B$2:$L$6,N$2,0)*$E1031)</f>
        <v>0</v>
      </c>
      <c r="O1031">
        <f>VLOOKUP($F1031,'(참고)타워 스텟 가치'!$B$2:$L$6,O$2,0)+(VLOOKUP($F1031,'(참고)타워 스텟 가치'!$B$2:$L$6,O$2,0)*$E1031)</f>
        <v>0</v>
      </c>
      <c r="P1031">
        <f>VLOOKUP($F1031,'(참고)타워 스텟 가치'!$B$2:$L$6,P$2,0)+(VLOOKUP($F1031,'(참고)타워 스텟 가치'!$B$2:$L$6,P$2,0)*$E1031)</f>
        <v>58.380000000000059</v>
      </c>
      <c r="Q1031">
        <f>SUM('스테이지별 몬스터 스텟'!H1031*'(참고)타워 스텟 가치'!$Q$17,'스테이지별 몬스터 스텟'!I1031*'(참고)타워 스텟 가치'!$R$17,'스테이지별 몬스터 스텟'!J1031*'(참고)타워 스텟 가치'!$S$17,'스테이지별 몬스터 스텟'!K1031*'(참고)타워 스텟 가치'!$T$17,'스테이지별 몬스터 스텟'!L1031*'(참고)타워 스텟 가치'!$U$17,'스테이지별 몬스터 스텟'!M1031*'(참고)타워 스텟 가치'!$V$17,'스테이지별 몬스터 스텟'!N1031*'(참고)타워 스텟 가치'!$W$17,'스테이지별 몬스터 스텟'!O1031*'(참고)타워 스텟 가치'!$X$17,'스테이지별 몬스터 스텟'!P1031*'(참고)타워 스텟 가치'!$Y$17)</f>
        <v>635430.85500000068</v>
      </c>
      <c r="R1031">
        <v>1</v>
      </c>
      <c r="S1031">
        <f>VLOOKUP($F1031,'(참고)타워 스텟 가치'!$B$7:$L$11,S$2,0)+(VLOOKUP($F1031,'(참고)타워 스텟 가치'!$B$7:$L$11,S$2,0)*$E1031)</f>
        <v>312.75000000000034</v>
      </c>
      <c r="T1031">
        <f>VLOOKUP($F1031,'(참고)타워 스텟 가치'!$B$7:$L$11,T$2,0)+(VLOOKUP($F1031,'(참고)타워 스텟 가치'!$B$7:$L$11,T$2,0)*$E1031)</f>
        <v>562.95000000000061</v>
      </c>
      <c r="U1031">
        <f>VLOOKUP($F1031,'(참고)타워 스텟 가치'!$B$7:$L$11,U$2,0)+(VLOOKUP($F1031,'(참고)타워 스텟 가치'!$B$7:$L$11,U$2,0)*$E1031)</f>
        <v>417000.00000000047</v>
      </c>
      <c r="V1031">
        <f>VLOOKUP($F1031,'(참고)타워 스텟 가치'!$B$7:$L$11,V$2,0)+(VLOOKUP($F1031,'(참고)타워 스텟 가치'!$B$7:$L$11,V$2,0)*$E1031)</f>
        <v>3753.0000000000041</v>
      </c>
      <c r="W1031">
        <f>VLOOKUP($F1031,'(참고)타워 스텟 가치'!$B$7:$L$11,W$2,0)+(VLOOKUP($F1031,'(참고)타워 스텟 가치'!$B$7:$L$11,W$2,0)*$E1031)</f>
        <v>62.550000000000068</v>
      </c>
      <c r="X1031">
        <f>VLOOKUP($F1031,'(참고)타워 스텟 가치'!$B$7:$L$11,X$2,0)+(VLOOKUP($F1031,'(참고)타워 스텟 가치'!$B$7:$L$11,X$2,0)*$E1031)</f>
        <v>25.020000000000028</v>
      </c>
      <c r="Y1031">
        <f>VLOOKUP($F1031,'(참고)타워 스텟 가치'!$B$7:$L$11,Y$2,0)+(VLOOKUP($F1031,'(참고)타워 스텟 가치'!$B$7:$L$11,Y$2,0)*$E1031)</f>
        <v>0</v>
      </c>
      <c r="Z1031">
        <f>VLOOKUP($F1031,'(참고)타워 스텟 가치'!$B$7:$L$11,Z$2,0)+(VLOOKUP($F1031,'(참고)타워 스텟 가치'!$B$7:$L$11,Z$2,0)*$E1031)</f>
        <v>0</v>
      </c>
      <c r="AA1031">
        <f>VLOOKUP($F1031,'(참고)타워 스텟 가치'!$B$7:$L$11,AA$2,0)+(VLOOKUP($F1031,'(참고)타워 스텟 가치'!$B$7:$L$11,AA$2,0)*$E1031)</f>
        <v>58.380000000000059</v>
      </c>
      <c r="AB1031">
        <f>SUM('스테이지별 몬스터 스텟'!S1031*'(참고)타워 스텟 가치'!$Q$17,'스테이지별 몬스터 스텟'!T1031*'(참고)타워 스텟 가치'!$R$17,'스테이지별 몬스터 스텟'!U1031*'(참고)타워 스텟 가치'!$S$17,'스테이지별 몬스터 스텟'!V1031*'(참고)타워 스텟 가치'!$T$17,'스테이지별 몬스터 스텟'!W1031*'(참고)타워 스텟 가치'!$U$17,'스테이지별 몬스터 스텟'!X1031*'(참고)타워 스텟 가치'!$V$17,'스테이지별 몬스터 스텟'!Y1031*'(참고)타워 스텟 가치'!$W$17,'스테이지별 몬스터 스텟'!Z1031*'(참고)타워 스텟 가치'!$X$17,'스테이지별 몬스터 스텟'!AA1031*'(참고)타워 스텟 가치'!$Y$17)</f>
        <v>634742.80500000075</v>
      </c>
      <c r="AC1031">
        <v>2</v>
      </c>
      <c r="AD1031">
        <f>VLOOKUP($F1031,'(참고)타워 스텟 가치'!$B$12:$L$16,AD$2,0)+(VLOOKUP($F1031,'(참고)타워 스텟 가치'!$B$12:$L$16,AD$2,0)*$E1031)</f>
        <v>312.75000000000034</v>
      </c>
      <c r="AE1031">
        <f>VLOOKUP($F1031,'(참고)타워 스텟 가치'!$B$12:$L$16,AE$2,0)+(VLOOKUP($F1031,'(참고)타워 스텟 가치'!$B$12:$L$16,AE$2,0)*$E1031)</f>
        <v>375.30000000000041</v>
      </c>
      <c r="AF1031">
        <f>VLOOKUP($F1031,'(참고)타워 스텟 가치'!$B$12:$L$16,AF$2,0)+(VLOOKUP($F1031,'(참고)타워 스텟 가치'!$B$12:$L$16,AF$2,0)*$E1031)</f>
        <v>417000.00000000047</v>
      </c>
      <c r="AG1031">
        <f>VLOOKUP($F1031,'(참고)타워 스텟 가치'!$B$12:$L$16,AG$2,0)+(VLOOKUP($F1031,'(참고)타워 스텟 가치'!$B$12:$L$16,AG$2,0)*$E1031)</f>
        <v>1876.500000000002</v>
      </c>
      <c r="AH1031">
        <f>VLOOKUP($F1031,'(참고)타워 스텟 가치'!$B$12:$L$16,AH$2,0)+(VLOOKUP($F1031,'(참고)타워 스텟 가치'!$B$12:$L$16,AH$2,0)*$E1031)</f>
        <v>62.550000000000068</v>
      </c>
      <c r="AI1031">
        <f>VLOOKUP($F1031,'(참고)타워 스텟 가치'!$B$12:$L$16,AI$2,0)+(VLOOKUP($F1031,'(참고)타워 스텟 가치'!$B$12:$L$16,AI$2,0)*$E1031)</f>
        <v>25.020000000000028</v>
      </c>
      <c r="AJ1031">
        <f>VLOOKUP($F1031,'(참고)타워 스텟 가치'!$B$12:$L$16,AJ$2,0)+(VLOOKUP($F1031,'(참고)타워 스텟 가치'!$B$12:$L$16,AJ$2,0)*$E1031)</f>
        <v>0</v>
      </c>
      <c r="AK1031">
        <f>VLOOKUP($F1031,'(참고)타워 스텟 가치'!$B$12:$L$16,AK$2,0)+(VLOOKUP($F1031,'(참고)타워 스텟 가치'!$B$12:$L$16,AK$2,0)*$E1031)</f>
        <v>0</v>
      </c>
      <c r="AL1031">
        <f>VLOOKUP($F1031,'(참고)타워 스텟 가치'!$B$12:$L$16,AL$2,0)+(VLOOKUP($F1031,'(참고)타워 스텟 가치'!$B$12:$L$16,AL$2,0)*$E1031)</f>
        <v>116.76000000000012</v>
      </c>
      <c r="AM1031">
        <f>SUM('스테이지별 몬스터 스텟'!AD1031*'(참고)타워 스텟 가치'!$Q$17,'스테이지별 몬스터 스텟'!AE1031*'(참고)타워 스텟 가치'!$R$17,'스테이지별 몬스터 스텟'!AF1031*'(참고)타워 스텟 가치'!$S$17,'스테이지별 몬스터 스텟'!AG1031*'(참고)타워 스텟 가치'!$T$17,'스테이지별 몬스터 스텟'!AH1031*'(참고)타워 스텟 가치'!$U$17,'스테이지별 몬스터 스텟'!AI1031*'(참고)타워 스텟 가치'!$V$17,'스테이지별 몬스터 스텟'!AJ1031*'(참고)타워 스텟 가치'!$W$17,'스테이지별 몬스터 스텟'!AK1031*'(참고)타워 스텟 가치'!$X$17,'스테이지별 몬스터 스텟'!AL1031*'(참고)타워 스텟 가치'!$Y$17)</f>
        <v>630825.09000000067</v>
      </c>
      <c r="AN1031">
        <v>3</v>
      </c>
    </row>
    <row r="1032" spans="3:40" x14ac:dyDescent="0.3">
      <c r="C1032">
        <v>3</v>
      </c>
      <c r="D1032">
        <f t="shared" si="47"/>
        <v>206</v>
      </c>
      <c r="E1032" s="52">
        <f>VLOOKUP(D1032,'스테이지별 난이도 설정'!B:C,2,0)</f>
        <v>82.400000000000091</v>
      </c>
      <c r="F1032" t="str">
        <f t="shared" si="48"/>
        <v>에픽</v>
      </c>
      <c r="G1032">
        <f t="shared" si="49"/>
        <v>6</v>
      </c>
      <c r="H1032">
        <f>VLOOKUP($F1032,'(참고)타워 스텟 가치'!$B$2:$L$6,H$2,0)+(VLOOKUP($F1032,'(참고)타워 스텟 가치'!$B$2:$L$6,H$2,0)*$E1032)</f>
        <v>1407.3750000000016</v>
      </c>
      <c r="I1032">
        <f>VLOOKUP($F1032,'(참고)타워 스텟 가치'!$B$2:$L$6,I$2,0)+(VLOOKUP($F1032,'(참고)타워 스텟 가치'!$B$2:$L$6,I$2,0)*$E1032)</f>
        <v>281.47500000000031</v>
      </c>
      <c r="J1032">
        <f>VLOOKUP($F1032,'(참고)타워 스텟 가치'!$B$2:$L$6,J$2,0)+(VLOOKUP($F1032,'(참고)타워 스텟 가치'!$B$2:$L$6,J$2,0)*$E1032)</f>
        <v>417000.00000000047</v>
      </c>
      <c r="K1032">
        <f>VLOOKUP($F1032,'(참고)타워 스텟 가치'!$B$2:$L$6,K$2,0)+(VLOOKUP($F1032,'(참고)타워 스텟 가치'!$B$2:$L$6,K$2,0)*$E1032)</f>
        <v>5629.5000000000064</v>
      </c>
      <c r="L1032">
        <f>VLOOKUP($F1032,'(참고)타워 스텟 가치'!$B$2:$L$6,L$2,0)+(VLOOKUP($F1032,'(참고)타워 스텟 가치'!$B$2:$L$6,L$2,0)*$E1032)</f>
        <v>93.825000000000102</v>
      </c>
      <c r="M1032">
        <f>VLOOKUP($F1032,'(참고)타워 스텟 가치'!$B$2:$L$6,M$2,0)+(VLOOKUP($F1032,'(참고)타워 스텟 가치'!$B$2:$L$6,M$2,0)*$E1032)</f>
        <v>25.020000000000028</v>
      </c>
      <c r="N1032">
        <f>VLOOKUP($F1032,'(참고)타워 스텟 가치'!$B$2:$L$6,N$2,0)+(VLOOKUP($F1032,'(참고)타워 스텟 가치'!$B$2:$L$6,N$2,0)*$E1032)</f>
        <v>0</v>
      </c>
      <c r="O1032">
        <f>VLOOKUP($F1032,'(참고)타워 스텟 가치'!$B$2:$L$6,O$2,0)+(VLOOKUP($F1032,'(참고)타워 스텟 가치'!$B$2:$L$6,O$2,0)*$E1032)</f>
        <v>0</v>
      </c>
      <c r="P1032">
        <f>VLOOKUP($F1032,'(참고)타워 스텟 가치'!$B$2:$L$6,P$2,0)+(VLOOKUP($F1032,'(참고)타워 스텟 가치'!$B$2:$L$6,P$2,0)*$E1032)</f>
        <v>58.380000000000059</v>
      </c>
      <c r="Q1032">
        <f>SUM('스테이지별 몬스터 스텟'!H1032*'(참고)타워 스텟 가치'!$Q$17,'스테이지별 몬스터 스텟'!I1032*'(참고)타워 스텟 가치'!$R$17,'스테이지별 몬스터 스텟'!J1032*'(참고)타워 스텟 가치'!$S$17,'스테이지별 몬스터 스텟'!K1032*'(참고)타워 스텟 가치'!$T$17,'스테이지별 몬스터 스텟'!L1032*'(참고)타워 스텟 가치'!$U$17,'스테이지별 몬스터 스텟'!M1032*'(참고)타워 스텟 가치'!$V$17,'스테이지별 몬스터 스텟'!N1032*'(참고)타워 스텟 가치'!$W$17,'스테이지별 몬스터 스텟'!O1032*'(참고)타워 스텟 가치'!$X$17,'스테이지별 몬스터 스텟'!P1032*'(참고)타워 스텟 가치'!$Y$17)</f>
        <v>640325.39250000077</v>
      </c>
      <c r="R1032">
        <v>1</v>
      </c>
      <c r="S1032">
        <f>VLOOKUP($F1032,'(참고)타워 스텟 가치'!$B$7:$L$11,S$2,0)+(VLOOKUP($F1032,'(참고)타워 스텟 가치'!$B$7:$L$11,S$2,0)*$E1032)</f>
        <v>469.12500000000051</v>
      </c>
      <c r="T1032">
        <f>VLOOKUP($F1032,'(참고)타워 스텟 가치'!$B$7:$L$11,T$2,0)+(VLOOKUP($F1032,'(참고)타워 스텟 가치'!$B$7:$L$11,T$2,0)*$E1032)</f>
        <v>844.42500000000086</v>
      </c>
      <c r="U1032">
        <f>VLOOKUP($F1032,'(참고)타워 스텟 가치'!$B$7:$L$11,U$2,0)+(VLOOKUP($F1032,'(참고)타워 스텟 가치'!$B$7:$L$11,U$2,0)*$E1032)</f>
        <v>417000.00000000047</v>
      </c>
      <c r="V1032">
        <f>VLOOKUP($F1032,'(참고)타워 스텟 가치'!$B$7:$L$11,V$2,0)+(VLOOKUP($F1032,'(참고)타워 스텟 가치'!$B$7:$L$11,V$2,0)*$E1032)</f>
        <v>5629.5000000000064</v>
      </c>
      <c r="W1032">
        <f>VLOOKUP($F1032,'(참고)타워 스텟 가치'!$B$7:$L$11,W$2,0)+(VLOOKUP($F1032,'(참고)타워 스텟 가치'!$B$7:$L$11,W$2,0)*$E1032)</f>
        <v>93.825000000000102</v>
      </c>
      <c r="X1032">
        <f>VLOOKUP($F1032,'(참고)타워 스텟 가치'!$B$7:$L$11,X$2,0)+(VLOOKUP($F1032,'(참고)타워 스텟 가치'!$B$7:$L$11,X$2,0)*$E1032)</f>
        <v>25.020000000000028</v>
      </c>
      <c r="Y1032">
        <f>VLOOKUP($F1032,'(참고)타워 스텟 가치'!$B$7:$L$11,Y$2,0)+(VLOOKUP($F1032,'(참고)타워 스텟 가치'!$B$7:$L$11,Y$2,0)*$E1032)</f>
        <v>0</v>
      </c>
      <c r="Z1032">
        <f>VLOOKUP($F1032,'(참고)타워 스텟 가치'!$B$7:$L$11,Z$2,0)+(VLOOKUP($F1032,'(참고)타워 스텟 가치'!$B$7:$L$11,Z$2,0)*$E1032)</f>
        <v>0</v>
      </c>
      <c r="AA1032">
        <f>VLOOKUP($F1032,'(참고)타워 스텟 가치'!$B$7:$L$11,AA$2,0)+(VLOOKUP($F1032,'(참고)타워 스텟 가치'!$B$7:$L$11,AA$2,0)*$E1032)</f>
        <v>58.380000000000059</v>
      </c>
      <c r="AB1032">
        <f>SUM('스테이지별 몬스터 스텟'!S1032*'(참고)타워 스텟 가치'!$Q$17,'스테이지별 몬스터 스텟'!T1032*'(참고)타워 스텟 가치'!$R$17,'스테이지별 몬스터 스텟'!U1032*'(참고)타워 스텟 가치'!$S$17,'스테이지별 몬스터 스텟'!V1032*'(참고)타워 스텟 가치'!$T$17,'스테이지별 몬스터 스텟'!W1032*'(참고)타워 스텟 가치'!$U$17,'스테이지별 몬스터 스텟'!X1032*'(참고)타워 스텟 가치'!$V$17,'스테이지별 몬스터 스텟'!Y1032*'(참고)타워 스텟 가치'!$W$17,'스테이지별 몬스터 스텟'!Z1032*'(참고)타워 스텟 가치'!$X$17,'스테이지별 몬스터 스텟'!AA1032*'(참고)타워 스텟 가치'!$Y$17)</f>
        <v>639293.3175000007</v>
      </c>
      <c r="AC1032">
        <v>2</v>
      </c>
      <c r="AD1032">
        <f>VLOOKUP($F1032,'(참고)타워 스텟 가치'!$B$12:$L$16,AD$2,0)+(VLOOKUP($F1032,'(참고)타워 스텟 가치'!$B$12:$L$16,AD$2,0)*$E1032)</f>
        <v>469.12500000000051</v>
      </c>
      <c r="AE1032">
        <f>VLOOKUP($F1032,'(참고)타워 스텟 가치'!$B$12:$L$16,AE$2,0)+(VLOOKUP($F1032,'(참고)타워 스텟 가치'!$B$12:$L$16,AE$2,0)*$E1032)</f>
        <v>562.95000000000061</v>
      </c>
      <c r="AF1032">
        <f>VLOOKUP($F1032,'(참고)타워 스텟 가치'!$B$12:$L$16,AF$2,0)+(VLOOKUP($F1032,'(참고)타워 스텟 가치'!$B$12:$L$16,AF$2,0)*$E1032)</f>
        <v>417000.00000000047</v>
      </c>
      <c r="AG1032">
        <f>VLOOKUP($F1032,'(참고)타워 스텟 가치'!$B$12:$L$16,AG$2,0)+(VLOOKUP($F1032,'(참고)타워 스텟 가치'!$B$12:$L$16,AG$2,0)*$E1032)</f>
        <v>2814.7500000000032</v>
      </c>
      <c r="AH1032">
        <f>VLOOKUP($F1032,'(참고)타워 스텟 가치'!$B$12:$L$16,AH$2,0)+(VLOOKUP($F1032,'(참고)타워 스텟 가치'!$B$12:$L$16,AH$2,0)*$E1032)</f>
        <v>93.825000000000102</v>
      </c>
      <c r="AI1032">
        <f>VLOOKUP($F1032,'(참고)타워 스텟 가치'!$B$12:$L$16,AI$2,0)+(VLOOKUP($F1032,'(참고)타워 스텟 가치'!$B$12:$L$16,AI$2,0)*$E1032)</f>
        <v>25.020000000000028</v>
      </c>
      <c r="AJ1032">
        <f>VLOOKUP($F1032,'(참고)타워 스텟 가치'!$B$12:$L$16,AJ$2,0)+(VLOOKUP($F1032,'(참고)타워 스텟 가치'!$B$12:$L$16,AJ$2,0)*$E1032)</f>
        <v>0</v>
      </c>
      <c r="AK1032">
        <f>VLOOKUP($F1032,'(참고)타워 스텟 가치'!$B$12:$L$16,AK$2,0)+(VLOOKUP($F1032,'(참고)타워 스텟 가치'!$B$12:$L$16,AK$2,0)*$E1032)</f>
        <v>0</v>
      </c>
      <c r="AL1032">
        <f>VLOOKUP($F1032,'(참고)타워 스텟 가치'!$B$12:$L$16,AL$2,0)+(VLOOKUP($F1032,'(참고)타워 스텟 가치'!$B$12:$L$16,AL$2,0)*$E1032)</f>
        <v>116.76000000000012</v>
      </c>
      <c r="AM1032">
        <f>SUM('스테이지별 몬스터 스텟'!AD1032*'(참고)타워 스텟 가치'!$Q$17,'스테이지별 몬스터 스텟'!AE1032*'(참고)타워 스텟 가치'!$R$17,'스테이지별 몬스터 스텟'!AF1032*'(참고)타워 스텟 가치'!$S$17,'스테이지별 몬스터 스텟'!AG1032*'(참고)타워 스텟 가치'!$T$17,'스테이지별 몬스터 스텟'!AH1032*'(참고)타워 스텟 가치'!$U$17,'스테이지별 몬스터 스텟'!AI1032*'(참고)타워 스텟 가치'!$V$17,'스테이지별 몬스터 스텟'!AJ1032*'(참고)타워 스텟 가치'!$W$17,'스테이지별 몬스터 스텟'!AK1032*'(참고)타워 스텟 가치'!$X$17,'스테이지별 몬스터 스텟'!AL1032*'(참고)타워 스텟 가치'!$Y$17)</f>
        <v>633358.36500000081</v>
      </c>
      <c r="AN1032">
        <v>3</v>
      </c>
    </row>
    <row r="1033" spans="3:40" x14ac:dyDescent="0.3">
      <c r="C1033">
        <v>4</v>
      </c>
      <c r="D1033">
        <f t="shared" si="47"/>
        <v>206</v>
      </c>
      <c r="E1033" s="52">
        <f>VLOOKUP(D1033,'스테이지별 난이도 설정'!B:C,2,0)</f>
        <v>82.400000000000091</v>
      </c>
      <c r="F1033" t="str">
        <f t="shared" si="48"/>
        <v>유니크</v>
      </c>
      <c r="G1033">
        <f t="shared" si="49"/>
        <v>6</v>
      </c>
      <c r="H1033">
        <f>VLOOKUP($F1033,'(참고)타워 스텟 가치'!$B$2:$L$6,H$2,0)+(VLOOKUP($F1033,'(참고)타워 스텟 가치'!$B$2:$L$6,H$2,0)*$E1033)</f>
        <v>2111.0625000000023</v>
      </c>
      <c r="I1033">
        <f>VLOOKUP($F1033,'(참고)타워 스텟 가치'!$B$2:$L$6,I$2,0)+(VLOOKUP($F1033,'(참고)타워 스텟 가치'!$B$2:$L$6,I$2,0)*$E1033)</f>
        <v>422.21250000000043</v>
      </c>
      <c r="J1033">
        <f>VLOOKUP($F1033,'(참고)타워 스텟 가치'!$B$2:$L$6,J$2,0)+(VLOOKUP($F1033,'(참고)타워 스텟 가치'!$B$2:$L$6,J$2,0)*$E1033)</f>
        <v>417000.00000000047</v>
      </c>
      <c r="K1033">
        <f>VLOOKUP($F1033,'(참고)타워 스텟 가치'!$B$2:$L$6,K$2,0)+(VLOOKUP($F1033,'(참고)타워 스텟 가치'!$B$2:$L$6,K$2,0)*$E1033)</f>
        <v>8444.2500000000091</v>
      </c>
      <c r="L1033">
        <f>VLOOKUP($F1033,'(참고)타워 스텟 가치'!$B$2:$L$6,L$2,0)+(VLOOKUP($F1033,'(참고)타워 스텟 가치'!$B$2:$L$6,L$2,0)*$E1033)</f>
        <v>140.73750000000015</v>
      </c>
      <c r="M1033">
        <f>VLOOKUP($F1033,'(참고)타워 스텟 가치'!$B$2:$L$6,M$2,0)+(VLOOKUP($F1033,'(참고)타워 스텟 가치'!$B$2:$L$6,M$2,0)*$E1033)</f>
        <v>25.020000000000028</v>
      </c>
      <c r="N1033">
        <f>VLOOKUP($F1033,'(참고)타워 스텟 가치'!$B$2:$L$6,N$2,0)+(VLOOKUP($F1033,'(참고)타워 스텟 가치'!$B$2:$L$6,N$2,0)*$E1033)</f>
        <v>0</v>
      </c>
      <c r="O1033">
        <f>VLOOKUP($F1033,'(참고)타워 스텟 가치'!$B$2:$L$6,O$2,0)+(VLOOKUP($F1033,'(참고)타워 스텟 가치'!$B$2:$L$6,O$2,0)*$E1033)</f>
        <v>0</v>
      </c>
      <c r="P1033">
        <f>VLOOKUP($F1033,'(참고)타워 스텟 가치'!$B$2:$L$6,P$2,0)+(VLOOKUP($F1033,'(참고)타워 스텟 가치'!$B$2:$L$6,P$2,0)*$E1033)</f>
        <v>83.400000000000091</v>
      </c>
      <c r="Q1033">
        <f>SUM('스테이지별 몬스터 스텟'!H1033*'(참고)타워 스텟 가치'!$Q$17,'스테이지별 몬스터 스텟'!I1033*'(참고)타워 스텟 가치'!$R$17,'스테이지별 몬스터 스텟'!J1033*'(참고)타워 스텟 가치'!$S$17,'스테이지별 몬스터 스텟'!K1033*'(참고)타워 스텟 가치'!$T$17,'스테이지별 몬스터 스텟'!L1033*'(참고)타워 스텟 가치'!$U$17,'스테이지별 몬스터 스텟'!M1033*'(참고)타워 스텟 가치'!$V$17,'스테이지별 몬스터 스텟'!N1033*'(참고)타워 스텟 가치'!$W$17,'스테이지별 몬스터 스텟'!O1033*'(참고)타워 스텟 가치'!$X$17,'스테이지별 몬스터 스텟'!P1033*'(참고)타워 스텟 가치'!$Y$17)</f>
        <v>647717.23875000072</v>
      </c>
      <c r="R1033">
        <v>1</v>
      </c>
      <c r="S1033">
        <f>VLOOKUP($F1033,'(참고)타워 스텟 가치'!$B$7:$L$11,S$2,0)+(VLOOKUP($F1033,'(참고)타워 스텟 가치'!$B$7:$L$11,S$2,0)*$E1033)</f>
        <v>703.6875000000008</v>
      </c>
      <c r="T1033">
        <f>VLOOKUP($F1033,'(참고)타워 스텟 가치'!$B$7:$L$11,T$2,0)+(VLOOKUP($F1033,'(참고)타워 스텟 가치'!$B$7:$L$11,T$2,0)*$E1033)</f>
        <v>1266.6375000000014</v>
      </c>
      <c r="U1033">
        <f>VLOOKUP($F1033,'(참고)타워 스텟 가치'!$B$7:$L$11,U$2,0)+(VLOOKUP($F1033,'(참고)타워 스텟 가치'!$B$7:$L$11,U$2,0)*$E1033)</f>
        <v>417000.00000000047</v>
      </c>
      <c r="V1033">
        <f>VLOOKUP($F1033,'(참고)타워 스텟 가치'!$B$7:$L$11,V$2,0)+(VLOOKUP($F1033,'(참고)타워 스텟 가치'!$B$7:$L$11,V$2,0)*$E1033)</f>
        <v>8444.2500000000091</v>
      </c>
      <c r="W1033">
        <f>VLOOKUP($F1033,'(참고)타워 스텟 가치'!$B$7:$L$11,W$2,0)+(VLOOKUP($F1033,'(참고)타워 스텟 가치'!$B$7:$L$11,W$2,0)*$E1033)</f>
        <v>140.73750000000015</v>
      </c>
      <c r="X1033">
        <f>VLOOKUP($F1033,'(참고)타워 스텟 가치'!$B$7:$L$11,X$2,0)+(VLOOKUP($F1033,'(참고)타워 스텟 가치'!$B$7:$L$11,X$2,0)*$E1033)</f>
        <v>25.020000000000028</v>
      </c>
      <c r="Y1033">
        <f>VLOOKUP($F1033,'(참고)타워 스텟 가치'!$B$7:$L$11,Y$2,0)+(VLOOKUP($F1033,'(참고)타워 스텟 가치'!$B$7:$L$11,Y$2,0)*$E1033)</f>
        <v>0</v>
      </c>
      <c r="Z1033">
        <f>VLOOKUP($F1033,'(참고)타워 스텟 가치'!$B$7:$L$11,Z$2,0)+(VLOOKUP($F1033,'(참고)타워 스텟 가치'!$B$7:$L$11,Z$2,0)*$E1033)</f>
        <v>0</v>
      </c>
      <c r="AA1033">
        <f>VLOOKUP($F1033,'(참고)타워 스텟 가치'!$B$7:$L$11,AA$2,0)+(VLOOKUP($F1033,'(참고)타워 스텟 가치'!$B$7:$L$11,AA$2,0)*$E1033)</f>
        <v>83.400000000000091</v>
      </c>
      <c r="AB1033">
        <f>SUM('스테이지별 몬스터 스텟'!S1033*'(참고)타워 스텟 가치'!$Q$17,'스테이지별 몬스터 스텟'!T1033*'(참고)타워 스텟 가치'!$R$17,'스테이지별 몬스터 스텟'!U1033*'(참고)타워 스텟 가치'!$S$17,'스테이지별 몬스터 스텟'!V1033*'(참고)타워 스텟 가치'!$T$17,'스테이지별 몬스터 스텟'!W1033*'(참고)타워 스텟 가치'!$U$17,'스테이지별 몬스터 스텟'!X1033*'(참고)타워 스텟 가치'!$V$17,'스테이지별 몬스터 스텟'!Y1033*'(참고)타워 스텟 가치'!$W$17,'스테이지별 몬스터 스텟'!Z1033*'(참고)타워 스텟 가치'!$X$17,'스테이지별 몬스터 스텟'!AA1033*'(참고)타워 스텟 가치'!$Y$17)</f>
        <v>646169.12625000079</v>
      </c>
      <c r="AC1033">
        <v>2</v>
      </c>
      <c r="AD1033">
        <f>VLOOKUP($F1033,'(참고)타워 스텟 가치'!$B$12:$L$16,AD$2,0)+(VLOOKUP($F1033,'(참고)타워 스텟 가치'!$B$12:$L$16,AD$2,0)*$E1033)</f>
        <v>703.6875000000008</v>
      </c>
      <c r="AE1033">
        <f>VLOOKUP($F1033,'(참고)타워 스텟 가치'!$B$12:$L$16,AE$2,0)+(VLOOKUP($F1033,'(참고)타워 스텟 가치'!$B$12:$L$16,AE$2,0)*$E1033)</f>
        <v>844.42500000000086</v>
      </c>
      <c r="AF1033">
        <f>VLOOKUP($F1033,'(참고)타워 스텟 가치'!$B$12:$L$16,AF$2,0)+(VLOOKUP($F1033,'(참고)타워 스텟 가치'!$B$12:$L$16,AF$2,0)*$E1033)</f>
        <v>417000.00000000047</v>
      </c>
      <c r="AG1033">
        <f>VLOOKUP($F1033,'(참고)타워 스텟 가치'!$B$12:$L$16,AG$2,0)+(VLOOKUP($F1033,'(참고)타워 스텟 가치'!$B$12:$L$16,AG$2,0)*$E1033)</f>
        <v>4222.1250000000045</v>
      </c>
      <c r="AH1033">
        <f>VLOOKUP($F1033,'(참고)타워 스텟 가치'!$B$12:$L$16,AH$2,0)+(VLOOKUP($F1033,'(참고)타워 스텟 가치'!$B$12:$L$16,AH$2,0)*$E1033)</f>
        <v>140.73750000000015</v>
      </c>
      <c r="AI1033">
        <f>VLOOKUP($F1033,'(참고)타워 스텟 가치'!$B$12:$L$16,AI$2,0)+(VLOOKUP($F1033,'(참고)타워 스텟 가치'!$B$12:$L$16,AI$2,0)*$E1033)</f>
        <v>25.020000000000028</v>
      </c>
      <c r="AJ1033">
        <f>VLOOKUP($F1033,'(참고)타워 스텟 가치'!$B$12:$L$16,AJ$2,0)+(VLOOKUP($F1033,'(참고)타워 스텟 가치'!$B$12:$L$16,AJ$2,0)*$E1033)</f>
        <v>0</v>
      </c>
      <c r="AK1033">
        <f>VLOOKUP($F1033,'(참고)타워 스텟 가치'!$B$12:$L$16,AK$2,0)+(VLOOKUP($F1033,'(참고)타워 스텟 가치'!$B$12:$L$16,AK$2,0)*$E1033)</f>
        <v>0</v>
      </c>
      <c r="AL1033">
        <f>VLOOKUP($F1033,'(참고)타워 스텟 가치'!$B$12:$L$16,AL$2,0)+(VLOOKUP($F1033,'(참고)타워 스텟 가치'!$B$12:$L$16,AL$2,0)*$E1033)</f>
        <v>166.80000000000018</v>
      </c>
      <c r="AM1033">
        <f>SUM('스테이지별 몬스터 스텟'!AD1033*'(참고)타워 스텟 가치'!$Q$17,'스테이지별 몬스터 스텟'!AE1033*'(참고)타워 스텟 가치'!$R$17,'스테이지별 몬스터 스텟'!AF1033*'(참고)타워 스텟 가치'!$S$17,'스테이지별 몬스터 스텟'!AG1033*'(참고)타워 스텟 가치'!$T$17,'스테이지별 몬스터 스텟'!AH1033*'(참고)타워 스텟 가치'!$U$17,'스테이지별 몬스터 스텟'!AI1033*'(참고)타워 스텟 가치'!$V$17,'스테이지별 몬스터 스텟'!AJ1033*'(참고)타워 스텟 가치'!$W$17,'스테이지별 몬스터 스텟'!AK1033*'(참고)타워 스텟 가치'!$X$17,'스테이지별 몬스터 스텟'!AL1033*'(참고)타워 스텟 가치'!$Y$17)</f>
        <v>637258.35750000062</v>
      </c>
      <c r="AN1033">
        <v>3</v>
      </c>
    </row>
    <row r="1034" spans="3:40" x14ac:dyDescent="0.3">
      <c r="C1034">
        <v>5</v>
      </c>
      <c r="D1034">
        <f t="shared" si="47"/>
        <v>206</v>
      </c>
      <c r="E1034" s="52">
        <f>VLOOKUP(D1034,'스테이지별 난이도 설정'!B:C,2,0)</f>
        <v>82.400000000000091</v>
      </c>
      <c r="F1034" t="str">
        <f t="shared" si="48"/>
        <v>스페셜</v>
      </c>
      <c r="G1034">
        <f t="shared" si="49"/>
        <v>6</v>
      </c>
      <c r="H1034">
        <f>VLOOKUP($F1034,'(참고)타워 스텟 가치'!$B$2:$L$6,H$2,0)+(VLOOKUP($F1034,'(참고)타워 스텟 가치'!$B$2:$L$6,H$2,0)*$E1034)</f>
        <v>3166.5937500000036</v>
      </c>
      <c r="I1034">
        <f>VLOOKUP($F1034,'(참고)타워 스텟 가치'!$B$2:$L$6,I$2,0)+(VLOOKUP($F1034,'(참고)타워 스텟 가치'!$B$2:$L$6,I$2,0)*$E1034)</f>
        <v>633.3187500000007</v>
      </c>
      <c r="J1034">
        <f>VLOOKUP($F1034,'(참고)타워 스텟 가치'!$B$2:$L$6,J$2,0)+(VLOOKUP($F1034,'(참고)타워 스텟 가치'!$B$2:$L$6,J$2,0)*$E1034)</f>
        <v>417000.00000000047</v>
      </c>
      <c r="K1034">
        <f>VLOOKUP($F1034,'(참고)타워 스텟 가치'!$B$2:$L$6,K$2,0)+(VLOOKUP($F1034,'(참고)타워 스텟 가치'!$B$2:$L$6,K$2,0)*$E1034)</f>
        <v>12666.375000000015</v>
      </c>
      <c r="L1034">
        <f>VLOOKUP($F1034,'(참고)타워 스텟 가치'!$B$2:$L$6,L$2,0)+(VLOOKUP($F1034,'(참고)타워 스텟 가치'!$B$2:$L$6,L$2,0)*$E1034)</f>
        <v>211.10625000000022</v>
      </c>
      <c r="M1034">
        <f>VLOOKUP($F1034,'(참고)타워 스텟 가치'!$B$2:$L$6,M$2,0)+(VLOOKUP($F1034,'(참고)타워 스텟 가치'!$B$2:$L$6,M$2,0)*$E1034)</f>
        <v>25.020000000000028</v>
      </c>
      <c r="N1034">
        <f>VLOOKUP($F1034,'(참고)타워 스텟 가치'!$B$2:$L$6,N$2,0)+(VLOOKUP($F1034,'(참고)타워 스텟 가치'!$B$2:$L$6,N$2,0)*$E1034)</f>
        <v>0</v>
      </c>
      <c r="O1034">
        <f>VLOOKUP($F1034,'(참고)타워 스텟 가치'!$B$2:$L$6,O$2,0)+(VLOOKUP($F1034,'(참고)타워 스텟 가치'!$B$2:$L$6,O$2,0)*$E1034)</f>
        <v>0</v>
      </c>
      <c r="P1034">
        <f>VLOOKUP($F1034,'(참고)타워 스텟 가치'!$B$2:$L$6,P$2,0)+(VLOOKUP($F1034,'(참고)타워 스텟 가치'!$B$2:$L$6,P$2,0)*$E1034)</f>
        <v>83.400000000000091</v>
      </c>
      <c r="Q1034">
        <f>SUM('스테이지별 몬스터 스텟'!H1034*'(참고)타워 스텟 가치'!$Q$17,'스테이지별 몬스터 스텟'!I1034*'(참고)타워 스텟 가치'!$R$17,'스테이지별 몬스터 스텟'!J1034*'(참고)타워 스텟 가치'!$S$17,'스테이지별 몬스터 스텟'!K1034*'(참고)타워 스텟 가치'!$T$17,'스테이지별 몬스터 스텟'!L1034*'(참고)타워 스텟 가치'!$U$17,'스테이지별 몬스터 스텟'!M1034*'(참고)타워 스텟 가치'!$V$17,'스테이지별 몬스터 스텟'!N1034*'(참고)타워 스텟 가치'!$W$17,'스테이지별 몬스터 스텟'!O1034*'(참고)타워 스텟 가치'!$X$17,'스테이지별 몬스터 스텟'!P1034*'(참고)타워 스텟 가치'!$Y$17)</f>
        <v>658729.94812500081</v>
      </c>
      <c r="R1034">
        <v>1</v>
      </c>
      <c r="S1034">
        <f>VLOOKUP($F1034,'(참고)타워 스텟 가치'!$B$7:$L$11,S$2,0)+(VLOOKUP($F1034,'(참고)타워 스텟 가치'!$B$7:$L$11,S$2,0)*$E1034)</f>
        <v>1055.5312500000011</v>
      </c>
      <c r="T1034">
        <f>VLOOKUP($F1034,'(참고)타워 스텟 가치'!$B$7:$L$11,T$2,0)+(VLOOKUP($F1034,'(참고)타워 스텟 가치'!$B$7:$L$11,T$2,0)*$E1034)</f>
        <v>1899.956250000002</v>
      </c>
      <c r="U1034">
        <f>VLOOKUP($F1034,'(참고)타워 스텟 가치'!$B$7:$L$11,U$2,0)+(VLOOKUP($F1034,'(참고)타워 스텟 가치'!$B$7:$L$11,U$2,0)*$E1034)</f>
        <v>417000.00000000047</v>
      </c>
      <c r="V1034">
        <f>VLOOKUP($F1034,'(참고)타워 스텟 가치'!$B$7:$L$11,V$2,0)+(VLOOKUP($F1034,'(참고)타워 스텟 가치'!$B$7:$L$11,V$2,0)*$E1034)</f>
        <v>12666.375000000015</v>
      </c>
      <c r="W1034">
        <f>VLOOKUP($F1034,'(참고)타워 스텟 가치'!$B$7:$L$11,W$2,0)+(VLOOKUP($F1034,'(참고)타워 스텟 가치'!$B$7:$L$11,W$2,0)*$E1034)</f>
        <v>211.10625000000022</v>
      </c>
      <c r="X1034">
        <f>VLOOKUP($F1034,'(참고)타워 스텟 가치'!$B$7:$L$11,X$2,0)+(VLOOKUP($F1034,'(참고)타워 스텟 가치'!$B$7:$L$11,X$2,0)*$E1034)</f>
        <v>25.020000000000028</v>
      </c>
      <c r="Y1034">
        <f>VLOOKUP($F1034,'(참고)타워 스텟 가치'!$B$7:$L$11,Y$2,0)+(VLOOKUP($F1034,'(참고)타워 스텟 가치'!$B$7:$L$11,Y$2,0)*$E1034)</f>
        <v>0</v>
      </c>
      <c r="Z1034">
        <f>VLOOKUP($F1034,'(참고)타워 스텟 가치'!$B$7:$L$11,Z$2,0)+(VLOOKUP($F1034,'(참고)타워 스텟 가치'!$B$7:$L$11,Z$2,0)*$E1034)</f>
        <v>0</v>
      </c>
      <c r="AA1034">
        <f>VLOOKUP($F1034,'(참고)타워 스텟 가치'!$B$7:$L$11,AA$2,0)+(VLOOKUP($F1034,'(참고)타워 스텟 가치'!$B$7:$L$11,AA$2,0)*$E1034)</f>
        <v>83.400000000000091</v>
      </c>
      <c r="AB1034">
        <f>SUM('스테이지별 몬스터 스텟'!S1034*'(참고)타워 스텟 가치'!$Q$17,'스테이지별 몬스터 스텟'!T1034*'(참고)타워 스텟 가치'!$R$17,'스테이지별 몬스터 스텟'!U1034*'(참고)타워 스텟 가치'!$S$17,'스테이지별 몬스터 스텟'!V1034*'(참고)타워 스텟 가치'!$T$17,'스테이지별 몬스터 스텟'!W1034*'(참고)타워 스텟 가치'!$U$17,'스테이지별 몬스터 스텟'!X1034*'(참고)타워 스텟 가치'!$V$17,'스테이지별 몬스터 스텟'!Y1034*'(참고)타워 스텟 가치'!$W$17,'스테이지별 몬스터 스텟'!Z1034*'(참고)타워 스텟 가치'!$X$17,'스테이지별 몬스터 스텟'!AA1034*'(참고)타워 스텟 가치'!$Y$17)</f>
        <v>656407.77937500074</v>
      </c>
      <c r="AC1034">
        <v>2</v>
      </c>
      <c r="AD1034">
        <f>VLOOKUP($F1034,'(참고)타워 스텟 가치'!$B$12:$L$16,AD$2,0)+(VLOOKUP($F1034,'(참고)타워 스텟 가치'!$B$12:$L$16,AD$2,0)*$E1034)</f>
        <v>1055.5312500000011</v>
      </c>
      <c r="AE1034">
        <f>VLOOKUP($F1034,'(참고)타워 스텟 가치'!$B$12:$L$16,AE$2,0)+(VLOOKUP($F1034,'(참고)타워 스텟 가치'!$B$12:$L$16,AE$2,0)*$E1034)</f>
        <v>1266.6375000000014</v>
      </c>
      <c r="AF1034">
        <f>VLOOKUP($F1034,'(참고)타워 스텟 가치'!$B$12:$L$16,AF$2,0)+(VLOOKUP($F1034,'(참고)타워 스텟 가치'!$B$12:$L$16,AF$2,0)*$E1034)</f>
        <v>417000.00000000047</v>
      </c>
      <c r="AG1034">
        <f>VLOOKUP($F1034,'(참고)타워 스텟 가치'!$B$12:$L$16,AG$2,0)+(VLOOKUP($F1034,'(참고)타워 스텟 가치'!$B$12:$L$16,AG$2,0)*$E1034)</f>
        <v>6333.1875000000073</v>
      </c>
      <c r="AH1034">
        <f>VLOOKUP($F1034,'(참고)타워 스텟 가치'!$B$12:$L$16,AH$2,0)+(VLOOKUP($F1034,'(참고)타워 스텟 가치'!$B$12:$L$16,AH$2,0)*$E1034)</f>
        <v>211.10625000000022</v>
      </c>
      <c r="AI1034">
        <f>VLOOKUP($F1034,'(참고)타워 스텟 가치'!$B$12:$L$16,AI$2,0)+(VLOOKUP($F1034,'(참고)타워 스텟 가치'!$B$12:$L$16,AI$2,0)*$E1034)</f>
        <v>25.020000000000028</v>
      </c>
      <c r="AJ1034">
        <f>VLOOKUP($F1034,'(참고)타워 스텟 가치'!$B$12:$L$16,AJ$2,0)+(VLOOKUP($F1034,'(참고)타워 스텟 가치'!$B$12:$L$16,AJ$2,0)*$E1034)</f>
        <v>0</v>
      </c>
      <c r="AK1034">
        <f>VLOOKUP($F1034,'(참고)타워 스텟 가치'!$B$12:$L$16,AK$2,0)+(VLOOKUP($F1034,'(참고)타워 스텟 가치'!$B$12:$L$16,AK$2,0)*$E1034)</f>
        <v>0</v>
      </c>
      <c r="AL1034">
        <f>VLOOKUP($F1034,'(참고)타워 스텟 가치'!$B$12:$L$16,AL$2,0)+(VLOOKUP($F1034,'(참고)타워 스텟 가치'!$B$12:$L$16,AL$2,0)*$E1034)</f>
        <v>166.80000000000018</v>
      </c>
      <c r="AM1034">
        <f>SUM('스테이지별 몬스터 스텟'!AD1034*'(참고)타워 스텟 가치'!$Q$17,'스테이지별 몬스터 스텟'!AE1034*'(참고)타워 스텟 가치'!$R$17,'스테이지별 몬스터 스텟'!AF1034*'(참고)타워 스텟 가치'!$S$17,'스테이지별 몬스터 스텟'!AG1034*'(참고)타워 스텟 가치'!$T$17,'스테이지별 몬스터 스텟'!AH1034*'(참고)타워 스텟 가치'!$U$17,'스테이지별 몬스터 스텟'!AI1034*'(참고)타워 스텟 가치'!$V$17,'스테이지별 몬스터 스텟'!AJ1034*'(참고)타워 스텟 가치'!$W$17,'스테이지별 몬스터 스텟'!AK1034*'(참고)타워 스텟 가치'!$X$17,'스테이지별 몬스터 스텟'!AL1034*'(참고)타워 스텟 가치'!$Y$17)</f>
        <v>642958.22625000076</v>
      </c>
      <c r="AN1034">
        <v>3</v>
      </c>
    </row>
    <row r="1035" spans="3:40" x14ac:dyDescent="0.3">
      <c r="C1035">
        <v>1</v>
      </c>
      <c r="D1035">
        <f t="shared" si="47"/>
        <v>207</v>
      </c>
      <c r="E1035" s="52">
        <f>VLOOKUP(D1035,'스테이지별 난이도 설정'!B:C,2,0)</f>
        <v>82.800000000000097</v>
      </c>
      <c r="F1035" t="str">
        <f t="shared" si="48"/>
        <v>일반</v>
      </c>
      <c r="G1035">
        <f t="shared" si="49"/>
        <v>6</v>
      </c>
      <c r="H1035">
        <f>VLOOKUP($F1035,'(참고)타워 스텟 가치'!$B$2:$L$6,H$2,0)+(VLOOKUP($F1035,'(참고)타워 스텟 가치'!$B$2:$L$6,H$2,0)*$E1035)</f>
        <v>628.50000000000068</v>
      </c>
      <c r="I1035">
        <f>VLOOKUP($F1035,'(참고)타워 스텟 가치'!$B$2:$L$6,I$2,0)+(VLOOKUP($F1035,'(참고)타워 스텟 가치'!$B$2:$L$6,I$2,0)*$E1035)</f>
        <v>125.70000000000014</v>
      </c>
      <c r="J1035">
        <f>VLOOKUP($F1035,'(참고)타워 스텟 가치'!$B$2:$L$6,J$2,0)+(VLOOKUP($F1035,'(참고)타워 스텟 가치'!$B$2:$L$6,J$2,0)*$E1035)</f>
        <v>419000.00000000047</v>
      </c>
      <c r="K1035">
        <f>VLOOKUP($F1035,'(참고)타워 스텟 가치'!$B$2:$L$6,K$2,0)+(VLOOKUP($F1035,'(참고)타워 스텟 가치'!$B$2:$L$6,K$2,0)*$E1035)</f>
        <v>2514.0000000000027</v>
      </c>
      <c r="L1035">
        <f>VLOOKUP($F1035,'(참고)타워 스텟 가치'!$B$2:$L$6,L$2,0)+(VLOOKUP($F1035,'(참고)타워 스텟 가치'!$B$2:$L$6,L$2,0)*$E1035)</f>
        <v>41.900000000000048</v>
      </c>
      <c r="M1035">
        <f>VLOOKUP($F1035,'(참고)타워 스텟 가치'!$B$2:$L$6,M$2,0)+(VLOOKUP($F1035,'(참고)타워 스텟 가치'!$B$2:$L$6,M$2,0)*$E1035)</f>
        <v>25.140000000000029</v>
      </c>
      <c r="N1035">
        <f>VLOOKUP($F1035,'(참고)타워 스텟 가치'!$B$2:$L$6,N$2,0)+(VLOOKUP($F1035,'(참고)타워 스텟 가치'!$B$2:$L$6,N$2,0)*$E1035)</f>
        <v>0</v>
      </c>
      <c r="O1035">
        <f>VLOOKUP($F1035,'(참고)타워 스텟 가치'!$B$2:$L$6,O$2,0)+(VLOOKUP($F1035,'(참고)타워 스텟 가치'!$B$2:$L$6,O$2,0)*$E1035)</f>
        <v>0</v>
      </c>
      <c r="P1035">
        <f>VLOOKUP($F1035,'(참고)타워 스텟 가치'!$B$2:$L$6,P$2,0)+(VLOOKUP($F1035,'(참고)타워 스텟 가치'!$B$2:$L$6,P$2,0)*$E1035)</f>
        <v>58.660000000000068</v>
      </c>
      <c r="Q1035">
        <f>SUM('스테이지별 몬스터 스텟'!H1035*'(참고)타워 스텟 가치'!$Q$17,'스테이지별 몬스터 스텟'!I1035*'(참고)타워 스텟 가치'!$R$17,'스테이지별 몬스터 스텟'!J1035*'(참고)타워 스텟 가치'!$S$17,'스테이지별 몬스터 스텟'!K1035*'(참고)타워 스텟 가치'!$T$17,'스테이지별 몬스터 스텟'!L1035*'(참고)타워 스텟 가치'!$U$17,'스테이지별 몬스터 스텟'!M1035*'(참고)타워 스텟 가치'!$V$17,'스테이지별 몬스터 스텟'!N1035*'(참고)타워 스텟 가치'!$W$17,'스테이지별 몬스터 스텟'!O1035*'(참고)타워 스텟 가치'!$X$17,'스테이지별 몬스터 스텟'!P1035*'(참고)타워 스텟 가치'!$Y$17)</f>
        <v>635199.81000000075</v>
      </c>
      <c r="R1035">
        <v>1</v>
      </c>
      <c r="S1035">
        <f>VLOOKUP($F1035,'(참고)타워 스텟 가치'!$B$7:$L$11,S$2,0)+(VLOOKUP($F1035,'(참고)타워 스텟 가치'!$B$7:$L$11,S$2,0)*$E1035)</f>
        <v>209.50000000000023</v>
      </c>
      <c r="T1035">
        <f>VLOOKUP($F1035,'(참고)타워 스텟 가치'!$B$7:$L$11,T$2,0)+(VLOOKUP($F1035,'(참고)타워 스텟 가치'!$B$7:$L$11,T$2,0)*$E1035)</f>
        <v>377.10000000000042</v>
      </c>
      <c r="U1035">
        <f>VLOOKUP($F1035,'(참고)타워 스텟 가치'!$B$7:$L$11,U$2,0)+(VLOOKUP($F1035,'(참고)타워 스텟 가치'!$B$7:$L$11,U$2,0)*$E1035)</f>
        <v>419000.00000000047</v>
      </c>
      <c r="V1035">
        <f>VLOOKUP($F1035,'(참고)타워 스텟 가치'!$B$7:$L$11,V$2,0)+(VLOOKUP($F1035,'(참고)타워 스텟 가치'!$B$7:$L$11,V$2,0)*$E1035)</f>
        <v>2514.0000000000027</v>
      </c>
      <c r="W1035">
        <f>VLOOKUP($F1035,'(참고)타워 스텟 가치'!$B$7:$L$11,W$2,0)+(VLOOKUP($F1035,'(참고)타워 스텟 가치'!$B$7:$L$11,W$2,0)*$E1035)</f>
        <v>41.900000000000048</v>
      </c>
      <c r="X1035">
        <f>VLOOKUP($F1035,'(참고)타워 스텟 가치'!$B$7:$L$11,X$2,0)+(VLOOKUP($F1035,'(참고)타워 스텟 가치'!$B$7:$L$11,X$2,0)*$E1035)</f>
        <v>25.140000000000029</v>
      </c>
      <c r="Y1035">
        <f>VLOOKUP($F1035,'(참고)타워 스텟 가치'!$B$7:$L$11,Y$2,0)+(VLOOKUP($F1035,'(참고)타워 스텟 가치'!$B$7:$L$11,Y$2,0)*$E1035)</f>
        <v>0</v>
      </c>
      <c r="Z1035">
        <f>VLOOKUP($F1035,'(참고)타워 스텟 가치'!$B$7:$L$11,Z$2,0)+(VLOOKUP($F1035,'(참고)타워 스텟 가치'!$B$7:$L$11,Z$2,0)*$E1035)</f>
        <v>0</v>
      </c>
      <c r="AA1035">
        <f>VLOOKUP($F1035,'(참고)타워 스텟 가치'!$B$7:$L$11,AA$2,0)+(VLOOKUP($F1035,'(참고)타워 스텟 가치'!$B$7:$L$11,AA$2,0)*$E1035)</f>
        <v>58.660000000000068</v>
      </c>
      <c r="AB1035">
        <f>SUM('스테이지별 몬스터 스텟'!S1035*'(참고)타워 스텟 가치'!$Q$17,'스테이지별 몬스터 스텟'!T1035*'(참고)타워 스텟 가치'!$R$17,'스테이지별 몬스터 스텟'!U1035*'(참고)타워 스텟 가치'!$S$17,'스테이지별 몬스터 스텟'!V1035*'(참고)타워 스텟 가치'!$T$17,'스테이지별 몬스터 스텟'!W1035*'(참고)타워 스텟 가치'!$U$17,'스테이지별 몬스터 스텟'!X1035*'(참고)타워 스텟 가치'!$V$17,'스테이지별 몬스터 스텟'!Y1035*'(참고)타워 스텟 가치'!$W$17,'스테이지별 몬스터 스텟'!Z1035*'(참고)타워 스텟 가치'!$X$17,'스테이지별 몬스터 스텟'!AA1035*'(참고)타워 스텟 가치'!$Y$17)</f>
        <v>634738.91000000073</v>
      </c>
      <c r="AC1035">
        <v>2</v>
      </c>
      <c r="AD1035">
        <f>VLOOKUP($F1035,'(참고)타워 스텟 가치'!$B$12:$L$16,AD$2,0)+(VLOOKUP($F1035,'(참고)타워 스텟 가치'!$B$12:$L$16,AD$2,0)*$E1035)</f>
        <v>209.50000000000023</v>
      </c>
      <c r="AE1035">
        <f>VLOOKUP($F1035,'(참고)타워 스텟 가치'!$B$12:$L$16,AE$2,0)+(VLOOKUP($F1035,'(참고)타워 스텟 가치'!$B$12:$L$16,AE$2,0)*$E1035)</f>
        <v>251.40000000000029</v>
      </c>
      <c r="AF1035">
        <f>VLOOKUP($F1035,'(참고)타워 스텟 가치'!$B$12:$L$16,AF$2,0)+(VLOOKUP($F1035,'(참고)타워 스텟 가치'!$B$12:$L$16,AF$2,0)*$E1035)</f>
        <v>419000.00000000047</v>
      </c>
      <c r="AG1035">
        <f>VLOOKUP($F1035,'(참고)타워 스텟 가치'!$B$12:$L$16,AG$2,0)+(VLOOKUP($F1035,'(참고)타워 스텟 가치'!$B$12:$L$16,AG$2,0)*$E1035)</f>
        <v>1257.0000000000014</v>
      </c>
      <c r="AH1035">
        <f>VLOOKUP($F1035,'(참고)타워 스텟 가치'!$B$12:$L$16,AH$2,0)+(VLOOKUP($F1035,'(참고)타워 스텟 가치'!$B$12:$L$16,AH$2,0)*$E1035)</f>
        <v>41.900000000000048</v>
      </c>
      <c r="AI1035">
        <f>VLOOKUP($F1035,'(참고)타워 스텟 가치'!$B$12:$L$16,AI$2,0)+(VLOOKUP($F1035,'(참고)타워 스텟 가치'!$B$12:$L$16,AI$2,0)*$E1035)</f>
        <v>25.140000000000029</v>
      </c>
      <c r="AJ1035">
        <f>VLOOKUP($F1035,'(참고)타워 스텟 가치'!$B$12:$L$16,AJ$2,0)+(VLOOKUP($F1035,'(참고)타워 스텟 가치'!$B$12:$L$16,AJ$2,0)*$E1035)</f>
        <v>0</v>
      </c>
      <c r="AK1035">
        <f>VLOOKUP($F1035,'(참고)타워 스텟 가치'!$B$12:$L$16,AK$2,0)+(VLOOKUP($F1035,'(참고)타워 스텟 가치'!$B$12:$L$16,AK$2,0)*$E1035)</f>
        <v>0</v>
      </c>
      <c r="AL1035">
        <f>VLOOKUP($F1035,'(참고)타워 스텟 가치'!$B$12:$L$16,AL$2,0)+(VLOOKUP($F1035,'(참고)타워 스텟 가치'!$B$12:$L$16,AL$2,0)*$E1035)</f>
        <v>117.32000000000014</v>
      </c>
      <c r="AM1035">
        <f>SUM('스테이지별 몬스터 스텟'!AD1035*'(참고)타워 스텟 가치'!$Q$17,'스테이지별 몬스터 스텟'!AE1035*'(참고)타워 스텟 가치'!$R$17,'스테이지별 몬스터 스텟'!AF1035*'(참고)타워 스텟 가치'!$S$17,'스테이지별 몬스터 스텟'!AG1035*'(참고)타워 스텟 가치'!$T$17,'스테이지별 몬스터 스텟'!AH1035*'(참고)타워 스텟 가치'!$U$17,'스테이지별 몬스터 스텟'!AI1035*'(참고)타워 스텟 가치'!$V$17,'스테이지별 몬스터 스텟'!AJ1035*'(참고)타워 스텟 가치'!$W$17,'스테이지별 몬스터 스텟'!AK1035*'(참고)타워 스텟 가치'!$X$17,'스테이지별 몬스터 스텟'!AL1035*'(참고)타워 스텟 가치'!$Y$17)</f>
        <v>632153.68000000075</v>
      </c>
      <c r="AN1035">
        <v>3</v>
      </c>
    </row>
    <row r="1036" spans="3:40" x14ac:dyDescent="0.3">
      <c r="C1036">
        <v>2</v>
      </c>
      <c r="D1036">
        <f t="shared" si="47"/>
        <v>207</v>
      </c>
      <c r="E1036" s="52">
        <f>VLOOKUP(D1036,'스테이지별 난이도 설정'!B:C,2,0)</f>
        <v>82.800000000000097</v>
      </c>
      <c r="F1036" t="str">
        <f t="shared" si="48"/>
        <v>레어</v>
      </c>
      <c r="G1036">
        <f t="shared" si="49"/>
        <v>6</v>
      </c>
      <c r="H1036">
        <f>VLOOKUP($F1036,'(참고)타워 스텟 가치'!$B$2:$L$6,H$2,0)+(VLOOKUP($F1036,'(참고)타워 스텟 가치'!$B$2:$L$6,H$2,0)*$E1036)</f>
        <v>942.75000000000114</v>
      </c>
      <c r="I1036">
        <f>VLOOKUP($F1036,'(참고)타워 스텟 가치'!$B$2:$L$6,I$2,0)+(VLOOKUP($F1036,'(참고)타워 스텟 가치'!$B$2:$L$6,I$2,0)*$E1036)</f>
        <v>188.55000000000021</v>
      </c>
      <c r="J1036">
        <f>VLOOKUP($F1036,'(참고)타워 스텟 가치'!$B$2:$L$6,J$2,0)+(VLOOKUP($F1036,'(참고)타워 스텟 가치'!$B$2:$L$6,J$2,0)*$E1036)</f>
        <v>419000.00000000047</v>
      </c>
      <c r="K1036">
        <f>VLOOKUP($F1036,'(참고)타워 스텟 가치'!$B$2:$L$6,K$2,0)+(VLOOKUP($F1036,'(참고)타워 스텟 가치'!$B$2:$L$6,K$2,0)*$E1036)</f>
        <v>3771.0000000000045</v>
      </c>
      <c r="L1036">
        <f>VLOOKUP($F1036,'(참고)타워 스텟 가치'!$B$2:$L$6,L$2,0)+(VLOOKUP($F1036,'(참고)타워 스텟 가치'!$B$2:$L$6,L$2,0)*$E1036)</f>
        <v>62.850000000000072</v>
      </c>
      <c r="M1036">
        <f>VLOOKUP($F1036,'(참고)타워 스텟 가치'!$B$2:$L$6,M$2,0)+(VLOOKUP($F1036,'(참고)타워 스텟 가치'!$B$2:$L$6,M$2,0)*$E1036)</f>
        <v>25.140000000000029</v>
      </c>
      <c r="N1036">
        <f>VLOOKUP($F1036,'(참고)타워 스텟 가치'!$B$2:$L$6,N$2,0)+(VLOOKUP($F1036,'(참고)타워 스텟 가치'!$B$2:$L$6,N$2,0)*$E1036)</f>
        <v>0</v>
      </c>
      <c r="O1036">
        <f>VLOOKUP($F1036,'(참고)타워 스텟 가치'!$B$2:$L$6,O$2,0)+(VLOOKUP($F1036,'(참고)타워 스텟 가치'!$B$2:$L$6,O$2,0)*$E1036)</f>
        <v>0</v>
      </c>
      <c r="P1036">
        <f>VLOOKUP($F1036,'(참고)타워 스텟 가치'!$B$2:$L$6,P$2,0)+(VLOOKUP($F1036,'(참고)타워 스텟 가치'!$B$2:$L$6,P$2,0)*$E1036)</f>
        <v>58.660000000000068</v>
      </c>
      <c r="Q1036">
        <f>SUM('스테이지별 몬스터 스텟'!H1036*'(참고)타워 스텟 가치'!$Q$17,'스테이지별 몬스터 스텟'!I1036*'(참고)타워 스텟 가치'!$R$17,'스테이지별 몬스터 스텟'!J1036*'(참고)타워 스텟 가치'!$S$17,'스테이지별 몬스터 스텟'!K1036*'(참고)타워 스텟 가치'!$T$17,'스테이지별 몬스터 스텟'!L1036*'(참고)타워 스텟 가치'!$U$17,'스테이지별 몬스터 스텟'!M1036*'(참고)타워 스텟 가치'!$V$17,'스테이지별 몬스터 스텟'!N1036*'(참고)타워 스텟 가치'!$W$17,'스테이지별 몬스터 스텟'!O1036*'(참고)타워 스텟 가치'!$X$17,'스테이지별 몬스터 스텟'!P1036*'(참고)타워 스텟 가치'!$Y$17)</f>
        <v>638478.48500000057</v>
      </c>
      <c r="R1036">
        <v>1</v>
      </c>
      <c r="S1036">
        <f>VLOOKUP($F1036,'(참고)타워 스텟 가치'!$B$7:$L$11,S$2,0)+(VLOOKUP($F1036,'(참고)타워 스텟 가치'!$B$7:$L$11,S$2,0)*$E1036)</f>
        <v>314.25000000000034</v>
      </c>
      <c r="T1036">
        <f>VLOOKUP($F1036,'(참고)타워 스텟 가치'!$B$7:$L$11,T$2,0)+(VLOOKUP($F1036,'(참고)타워 스텟 가치'!$B$7:$L$11,T$2,0)*$E1036)</f>
        <v>565.65000000000066</v>
      </c>
      <c r="U1036">
        <f>VLOOKUP($F1036,'(참고)타워 스텟 가치'!$B$7:$L$11,U$2,0)+(VLOOKUP($F1036,'(참고)타워 스텟 가치'!$B$7:$L$11,U$2,0)*$E1036)</f>
        <v>419000.00000000047</v>
      </c>
      <c r="V1036">
        <f>VLOOKUP($F1036,'(참고)타워 스텟 가치'!$B$7:$L$11,V$2,0)+(VLOOKUP($F1036,'(참고)타워 스텟 가치'!$B$7:$L$11,V$2,0)*$E1036)</f>
        <v>3771.0000000000045</v>
      </c>
      <c r="W1036">
        <f>VLOOKUP($F1036,'(참고)타워 스텟 가치'!$B$7:$L$11,W$2,0)+(VLOOKUP($F1036,'(참고)타워 스텟 가치'!$B$7:$L$11,W$2,0)*$E1036)</f>
        <v>62.850000000000072</v>
      </c>
      <c r="X1036">
        <f>VLOOKUP($F1036,'(참고)타워 스텟 가치'!$B$7:$L$11,X$2,0)+(VLOOKUP($F1036,'(참고)타워 스텟 가치'!$B$7:$L$11,X$2,0)*$E1036)</f>
        <v>25.140000000000029</v>
      </c>
      <c r="Y1036">
        <f>VLOOKUP($F1036,'(참고)타워 스텟 가치'!$B$7:$L$11,Y$2,0)+(VLOOKUP($F1036,'(참고)타워 스텟 가치'!$B$7:$L$11,Y$2,0)*$E1036)</f>
        <v>0</v>
      </c>
      <c r="Z1036">
        <f>VLOOKUP($F1036,'(참고)타워 스텟 가치'!$B$7:$L$11,Z$2,0)+(VLOOKUP($F1036,'(참고)타워 스텟 가치'!$B$7:$L$11,Z$2,0)*$E1036)</f>
        <v>0</v>
      </c>
      <c r="AA1036">
        <f>VLOOKUP($F1036,'(참고)타워 스텟 가치'!$B$7:$L$11,AA$2,0)+(VLOOKUP($F1036,'(참고)타워 스텟 가치'!$B$7:$L$11,AA$2,0)*$E1036)</f>
        <v>58.660000000000068</v>
      </c>
      <c r="AB1036">
        <f>SUM('스테이지별 몬스터 스텟'!S1036*'(참고)타워 스텟 가치'!$Q$17,'스테이지별 몬스터 스텟'!T1036*'(참고)타워 스텟 가치'!$R$17,'스테이지별 몬스터 스텟'!U1036*'(참고)타워 스텟 가치'!$S$17,'스테이지별 몬스터 스텟'!V1036*'(참고)타워 스텟 가치'!$T$17,'스테이지별 몬스터 스텟'!W1036*'(참고)타워 스텟 가치'!$U$17,'스테이지별 몬스터 스텟'!X1036*'(참고)타워 스텟 가치'!$V$17,'스테이지별 몬스터 스텟'!Y1036*'(참고)타워 스텟 가치'!$W$17,'스테이지별 몬스터 스텟'!Z1036*'(참고)타워 스텟 가치'!$X$17,'스테이지별 몬스터 스텟'!AA1036*'(참고)타워 스텟 가치'!$Y$17)</f>
        <v>637787.13500000059</v>
      </c>
      <c r="AC1036">
        <v>2</v>
      </c>
      <c r="AD1036">
        <f>VLOOKUP($F1036,'(참고)타워 스텟 가치'!$B$12:$L$16,AD$2,0)+(VLOOKUP($F1036,'(참고)타워 스텟 가치'!$B$12:$L$16,AD$2,0)*$E1036)</f>
        <v>314.25000000000034</v>
      </c>
      <c r="AE1036">
        <f>VLOOKUP($F1036,'(참고)타워 스텟 가치'!$B$12:$L$16,AE$2,0)+(VLOOKUP($F1036,'(참고)타워 스텟 가치'!$B$12:$L$16,AE$2,0)*$E1036)</f>
        <v>377.10000000000042</v>
      </c>
      <c r="AF1036">
        <f>VLOOKUP($F1036,'(참고)타워 스텟 가치'!$B$12:$L$16,AF$2,0)+(VLOOKUP($F1036,'(참고)타워 스텟 가치'!$B$12:$L$16,AF$2,0)*$E1036)</f>
        <v>419000.00000000047</v>
      </c>
      <c r="AG1036">
        <f>VLOOKUP($F1036,'(참고)타워 스텟 가치'!$B$12:$L$16,AG$2,0)+(VLOOKUP($F1036,'(참고)타워 스텟 가치'!$B$12:$L$16,AG$2,0)*$E1036)</f>
        <v>1885.5000000000023</v>
      </c>
      <c r="AH1036">
        <f>VLOOKUP($F1036,'(참고)타워 스텟 가치'!$B$12:$L$16,AH$2,0)+(VLOOKUP($F1036,'(참고)타워 스텟 가치'!$B$12:$L$16,AH$2,0)*$E1036)</f>
        <v>62.850000000000072</v>
      </c>
      <c r="AI1036">
        <f>VLOOKUP($F1036,'(참고)타워 스텟 가치'!$B$12:$L$16,AI$2,0)+(VLOOKUP($F1036,'(참고)타워 스텟 가치'!$B$12:$L$16,AI$2,0)*$E1036)</f>
        <v>25.140000000000029</v>
      </c>
      <c r="AJ1036">
        <f>VLOOKUP($F1036,'(참고)타워 스텟 가치'!$B$12:$L$16,AJ$2,0)+(VLOOKUP($F1036,'(참고)타워 스텟 가치'!$B$12:$L$16,AJ$2,0)*$E1036)</f>
        <v>0</v>
      </c>
      <c r="AK1036">
        <f>VLOOKUP($F1036,'(참고)타워 스텟 가치'!$B$12:$L$16,AK$2,0)+(VLOOKUP($F1036,'(참고)타워 스텟 가치'!$B$12:$L$16,AK$2,0)*$E1036)</f>
        <v>0</v>
      </c>
      <c r="AL1036">
        <f>VLOOKUP($F1036,'(참고)타워 스텟 가치'!$B$12:$L$16,AL$2,0)+(VLOOKUP($F1036,'(참고)타워 스텟 가치'!$B$12:$L$16,AL$2,0)*$E1036)</f>
        <v>117.32000000000014</v>
      </c>
      <c r="AM1036">
        <f>SUM('스테이지별 몬스터 스텟'!AD1036*'(참고)타워 스텟 가치'!$Q$17,'스테이지별 몬스터 스텟'!AE1036*'(참고)타워 스텟 가치'!$R$17,'스테이지별 몬스터 스텟'!AF1036*'(참고)타워 스텟 가치'!$S$17,'스테이지별 몬스터 스텟'!AG1036*'(참고)타워 스텟 가치'!$T$17,'스테이지별 몬스터 스텟'!AH1036*'(참고)타워 스텟 가치'!$U$17,'스테이지별 몬스터 스텟'!AI1036*'(참고)타워 스텟 가치'!$V$17,'스테이지별 몬스터 스텟'!AJ1036*'(참고)타워 스텟 가치'!$W$17,'스테이지별 몬스터 스텟'!AK1036*'(참고)타워 스텟 가치'!$X$17,'스테이지별 몬스터 스텟'!AL1036*'(참고)타워 스텟 가치'!$Y$17)</f>
        <v>633850.6300000007</v>
      </c>
      <c r="AN1036">
        <v>3</v>
      </c>
    </row>
    <row r="1037" spans="3:40" x14ac:dyDescent="0.3">
      <c r="C1037">
        <v>3</v>
      </c>
      <c r="D1037">
        <f t="shared" si="47"/>
        <v>207</v>
      </c>
      <c r="E1037" s="52">
        <f>VLOOKUP(D1037,'스테이지별 난이도 설정'!B:C,2,0)</f>
        <v>82.800000000000097</v>
      </c>
      <c r="F1037" t="str">
        <f t="shared" si="48"/>
        <v>에픽</v>
      </c>
      <c r="G1037">
        <f t="shared" si="49"/>
        <v>6</v>
      </c>
      <c r="H1037">
        <f>VLOOKUP($F1037,'(참고)타워 스텟 가치'!$B$2:$L$6,H$2,0)+(VLOOKUP($F1037,'(참고)타워 스텟 가치'!$B$2:$L$6,H$2,0)*$E1037)</f>
        <v>1414.1250000000016</v>
      </c>
      <c r="I1037">
        <f>VLOOKUP($F1037,'(참고)타워 스텟 가치'!$B$2:$L$6,I$2,0)+(VLOOKUP($F1037,'(참고)타워 스텟 가치'!$B$2:$L$6,I$2,0)*$E1037)</f>
        <v>282.82500000000033</v>
      </c>
      <c r="J1037">
        <f>VLOOKUP($F1037,'(참고)타워 스텟 가치'!$B$2:$L$6,J$2,0)+(VLOOKUP($F1037,'(참고)타워 스텟 가치'!$B$2:$L$6,J$2,0)*$E1037)</f>
        <v>419000.00000000047</v>
      </c>
      <c r="K1037">
        <f>VLOOKUP($F1037,'(참고)타워 스텟 가치'!$B$2:$L$6,K$2,0)+(VLOOKUP($F1037,'(참고)타워 스텟 가치'!$B$2:$L$6,K$2,0)*$E1037)</f>
        <v>5656.5000000000064</v>
      </c>
      <c r="L1037">
        <f>VLOOKUP($F1037,'(참고)타워 스텟 가치'!$B$2:$L$6,L$2,0)+(VLOOKUP($F1037,'(참고)타워 스텟 가치'!$B$2:$L$6,L$2,0)*$E1037)</f>
        <v>94.275000000000105</v>
      </c>
      <c r="M1037">
        <f>VLOOKUP($F1037,'(참고)타워 스텟 가치'!$B$2:$L$6,M$2,0)+(VLOOKUP($F1037,'(참고)타워 스텟 가치'!$B$2:$L$6,M$2,0)*$E1037)</f>
        <v>25.140000000000029</v>
      </c>
      <c r="N1037">
        <f>VLOOKUP($F1037,'(참고)타워 스텟 가치'!$B$2:$L$6,N$2,0)+(VLOOKUP($F1037,'(참고)타워 스텟 가치'!$B$2:$L$6,N$2,0)*$E1037)</f>
        <v>0</v>
      </c>
      <c r="O1037">
        <f>VLOOKUP($F1037,'(참고)타워 스텟 가치'!$B$2:$L$6,O$2,0)+(VLOOKUP($F1037,'(참고)타워 스텟 가치'!$B$2:$L$6,O$2,0)*$E1037)</f>
        <v>0</v>
      </c>
      <c r="P1037">
        <f>VLOOKUP($F1037,'(참고)타워 스텟 가치'!$B$2:$L$6,P$2,0)+(VLOOKUP($F1037,'(참고)타워 스텟 가치'!$B$2:$L$6,P$2,0)*$E1037)</f>
        <v>58.660000000000068</v>
      </c>
      <c r="Q1037">
        <f>SUM('스테이지별 몬스터 스텟'!H1037*'(참고)타워 스텟 가치'!$Q$17,'스테이지별 몬스터 스텟'!I1037*'(참고)타워 스텟 가치'!$R$17,'스테이지별 몬스터 스텟'!J1037*'(참고)타워 스텟 가치'!$S$17,'스테이지별 몬스터 스텟'!K1037*'(참고)타워 스텟 가치'!$T$17,'스테이지별 몬스터 스텟'!L1037*'(참고)타워 스텟 가치'!$U$17,'스테이지별 몬스터 스텟'!M1037*'(참고)타워 스텟 가치'!$V$17,'스테이지별 몬스터 스텟'!N1037*'(참고)타워 스텟 가치'!$W$17,'스테이지별 몬스터 스텟'!O1037*'(참고)타워 스텟 가치'!$X$17,'스테이지별 몬스터 스텟'!P1037*'(참고)타워 스텟 가치'!$Y$17)</f>
        <v>643396.49750000075</v>
      </c>
      <c r="R1037">
        <v>1</v>
      </c>
      <c r="S1037">
        <f>VLOOKUP($F1037,'(참고)타워 스텟 가치'!$B$7:$L$11,S$2,0)+(VLOOKUP($F1037,'(참고)타워 스텟 가치'!$B$7:$L$11,S$2,0)*$E1037)</f>
        <v>471.37500000000057</v>
      </c>
      <c r="T1037">
        <f>VLOOKUP($F1037,'(참고)타워 스텟 가치'!$B$7:$L$11,T$2,0)+(VLOOKUP($F1037,'(참고)타워 스텟 가치'!$B$7:$L$11,T$2,0)*$E1037)</f>
        <v>848.47500000000093</v>
      </c>
      <c r="U1037">
        <f>VLOOKUP($F1037,'(참고)타워 스텟 가치'!$B$7:$L$11,U$2,0)+(VLOOKUP($F1037,'(참고)타워 스텟 가치'!$B$7:$L$11,U$2,0)*$E1037)</f>
        <v>419000.00000000047</v>
      </c>
      <c r="V1037">
        <f>VLOOKUP($F1037,'(참고)타워 스텟 가치'!$B$7:$L$11,V$2,0)+(VLOOKUP($F1037,'(참고)타워 스텟 가치'!$B$7:$L$11,V$2,0)*$E1037)</f>
        <v>5656.5000000000064</v>
      </c>
      <c r="W1037">
        <f>VLOOKUP($F1037,'(참고)타워 스텟 가치'!$B$7:$L$11,W$2,0)+(VLOOKUP($F1037,'(참고)타워 스텟 가치'!$B$7:$L$11,W$2,0)*$E1037)</f>
        <v>94.275000000000105</v>
      </c>
      <c r="X1037">
        <f>VLOOKUP($F1037,'(참고)타워 스텟 가치'!$B$7:$L$11,X$2,0)+(VLOOKUP($F1037,'(참고)타워 스텟 가치'!$B$7:$L$11,X$2,0)*$E1037)</f>
        <v>25.140000000000029</v>
      </c>
      <c r="Y1037">
        <f>VLOOKUP($F1037,'(참고)타워 스텟 가치'!$B$7:$L$11,Y$2,0)+(VLOOKUP($F1037,'(참고)타워 스텟 가치'!$B$7:$L$11,Y$2,0)*$E1037)</f>
        <v>0</v>
      </c>
      <c r="Z1037">
        <f>VLOOKUP($F1037,'(참고)타워 스텟 가치'!$B$7:$L$11,Z$2,0)+(VLOOKUP($F1037,'(참고)타워 스텟 가치'!$B$7:$L$11,Z$2,0)*$E1037)</f>
        <v>0</v>
      </c>
      <c r="AA1037">
        <f>VLOOKUP($F1037,'(참고)타워 스텟 가치'!$B$7:$L$11,AA$2,0)+(VLOOKUP($F1037,'(참고)타워 스텟 가치'!$B$7:$L$11,AA$2,0)*$E1037)</f>
        <v>58.660000000000068</v>
      </c>
      <c r="AB1037">
        <f>SUM('스테이지별 몬스터 스텟'!S1037*'(참고)타워 스텟 가치'!$Q$17,'스테이지별 몬스터 스텟'!T1037*'(참고)타워 스텟 가치'!$R$17,'스테이지별 몬스터 스텟'!U1037*'(참고)타워 스텟 가치'!$S$17,'스테이지별 몬스터 스텟'!V1037*'(참고)타워 스텟 가치'!$T$17,'스테이지별 몬스터 스텟'!W1037*'(참고)타워 스텟 가치'!$U$17,'스테이지별 몬스터 스텟'!X1037*'(참고)타워 스텟 가치'!$V$17,'스테이지별 몬스터 스텟'!Y1037*'(참고)타워 스텟 가치'!$W$17,'스테이지별 몬스터 스텟'!Z1037*'(참고)타워 스텟 가치'!$X$17,'스테이지별 몬스터 스텟'!AA1037*'(참고)타워 스텟 가치'!$Y$17)</f>
        <v>642359.47250000073</v>
      </c>
      <c r="AC1037">
        <v>2</v>
      </c>
      <c r="AD1037">
        <f>VLOOKUP($F1037,'(참고)타워 스텟 가치'!$B$12:$L$16,AD$2,0)+(VLOOKUP($F1037,'(참고)타워 스텟 가치'!$B$12:$L$16,AD$2,0)*$E1037)</f>
        <v>471.37500000000057</v>
      </c>
      <c r="AE1037">
        <f>VLOOKUP($F1037,'(참고)타워 스텟 가치'!$B$12:$L$16,AE$2,0)+(VLOOKUP($F1037,'(참고)타워 스텟 가치'!$B$12:$L$16,AE$2,0)*$E1037)</f>
        <v>565.65000000000066</v>
      </c>
      <c r="AF1037">
        <f>VLOOKUP($F1037,'(참고)타워 스텟 가치'!$B$12:$L$16,AF$2,0)+(VLOOKUP($F1037,'(참고)타워 스텟 가치'!$B$12:$L$16,AF$2,0)*$E1037)</f>
        <v>419000.00000000047</v>
      </c>
      <c r="AG1037">
        <f>VLOOKUP($F1037,'(참고)타워 스텟 가치'!$B$12:$L$16,AG$2,0)+(VLOOKUP($F1037,'(참고)타워 스텟 가치'!$B$12:$L$16,AG$2,0)*$E1037)</f>
        <v>2828.2500000000032</v>
      </c>
      <c r="AH1037">
        <f>VLOOKUP($F1037,'(참고)타워 스텟 가치'!$B$12:$L$16,AH$2,0)+(VLOOKUP($F1037,'(참고)타워 스텟 가치'!$B$12:$L$16,AH$2,0)*$E1037)</f>
        <v>94.275000000000105</v>
      </c>
      <c r="AI1037">
        <f>VLOOKUP($F1037,'(참고)타워 스텟 가치'!$B$12:$L$16,AI$2,0)+(VLOOKUP($F1037,'(참고)타워 스텟 가치'!$B$12:$L$16,AI$2,0)*$E1037)</f>
        <v>25.140000000000029</v>
      </c>
      <c r="AJ1037">
        <f>VLOOKUP($F1037,'(참고)타워 스텟 가치'!$B$12:$L$16,AJ$2,0)+(VLOOKUP($F1037,'(참고)타워 스텟 가치'!$B$12:$L$16,AJ$2,0)*$E1037)</f>
        <v>0</v>
      </c>
      <c r="AK1037">
        <f>VLOOKUP($F1037,'(참고)타워 스텟 가치'!$B$12:$L$16,AK$2,0)+(VLOOKUP($F1037,'(참고)타워 스텟 가치'!$B$12:$L$16,AK$2,0)*$E1037)</f>
        <v>0</v>
      </c>
      <c r="AL1037">
        <f>VLOOKUP($F1037,'(참고)타워 스텟 가치'!$B$12:$L$16,AL$2,0)+(VLOOKUP($F1037,'(참고)타워 스텟 가치'!$B$12:$L$16,AL$2,0)*$E1037)</f>
        <v>117.32000000000014</v>
      </c>
      <c r="AM1037">
        <f>SUM('스테이지별 몬스터 스텟'!AD1037*'(참고)타워 스텟 가치'!$Q$17,'스테이지별 몬스터 스텟'!AE1037*'(참고)타워 스텟 가치'!$R$17,'스테이지별 몬스터 스텟'!AF1037*'(참고)타워 스텟 가치'!$S$17,'스테이지별 몬스터 스텟'!AG1037*'(참고)타워 스텟 가치'!$T$17,'스테이지별 몬스터 스텟'!AH1037*'(참고)타워 스텟 가치'!$U$17,'스테이지별 몬스터 스텟'!AI1037*'(참고)타워 스텟 가치'!$V$17,'스테이지별 몬스터 스텟'!AJ1037*'(참고)타워 스텟 가치'!$W$17,'스테이지별 몬스터 스텟'!AK1037*'(참고)타워 스텟 가치'!$X$17,'스테이지별 몬스터 스텟'!AL1037*'(참고)타워 스텟 가치'!$Y$17)</f>
        <v>636396.05500000075</v>
      </c>
      <c r="AN1037">
        <v>3</v>
      </c>
    </row>
    <row r="1038" spans="3:40" x14ac:dyDescent="0.3">
      <c r="C1038">
        <v>4</v>
      </c>
      <c r="D1038">
        <f t="shared" si="47"/>
        <v>207</v>
      </c>
      <c r="E1038" s="52">
        <f>VLOOKUP(D1038,'스테이지별 난이도 설정'!B:C,2,0)</f>
        <v>82.800000000000097</v>
      </c>
      <c r="F1038" t="str">
        <f t="shared" si="48"/>
        <v>유니크</v>
      </c>
      <c r="G1038">
        <f t="shared" si="49"/>
        <v>6</v>
      </c>
      <c r="H1038">
        <f>VLOOKUP($F1038,'(참고)타워 스텟 가치'!$B$2:$L$6,H$2,0)+(VLOOKUP($F1038,'(참고)타워 스텟 가치'!$B$2:$L$6,H$2,0)*$E1038)</f>
        <v>2121.1875000000023</v>
      </c>
      <c r="I1038">
        <f>VLOOKUP($F1038,'(참고)타워 스텟 가치'!$B$2:$L$6,I$2,0)+(VLOOKUP($F1038,'(참고)타워 스텟 가치'!$B$2:$L$6,I$2,0)*$E1038)</f>
        <v>424.23750000000047</v>
      </c>
      <c r="J1038">
        <f>VLOOKUP($F1038,'(참고)타워 스텟 가치'!$B$2:$L$6,J$2,0)+(VLOOKUP($F1038,'(참고)타워 스텟 가치'!$B$2:$L$6,J$2,0)*$E1038)</f>
        <v>419000.00000000047</v>
      </c>
      <c r="K1038">
        <f>VLOOKUP($F1038,'(참고)타워 스텟 가치'!$B$2:$L$6,K$2,0)+(VLOOKUP($F1038,'(참고)타워 스텟 가치'!$B$2:$L$6,K$2,0)*$E1038)</f>
        <v>8484.7500000000091</v>
      </c>
      <c r="L1038">
        <f>VLOOKUP($F1038,'(참고)타워 스텟 가치'!$B$2:$L$6,L$2,0)+(VLOOKUP($F1038,'(참고)타워 스텟 가치'!$B$2:$L$6,L$2,0)*$E1038)</f>
        <v>141.41250000000016</v>
      </c>
      <c r="M1038">
        <f>VLOOKUP($F1038,'(참고)타워 스텟 가치'!$B$2:$L$6,M$2,0)+(VLOOKUP($F1038,'(참고)타워 스텟 가치'!$B$2:$L$6,M$2,0)*$E1038)</f>
        <v>25.140000000000029</v>
      </c>
      <c r="N1038">
        <f>VLOOKUP($F1038,'(참고)타워 스텟 가치'!$B$2:$L$6,N$2,0)+(VLOOKUP($F1038,'(참고)타워 스텟 가치'!$B$2:$L$6,N$2,0)*$E1038)</f>
        <v>0</v>
      </c>
      <c r="O1038">
        <f>VLOOKUP($F1038,'(참고)타워 스텟 가치'!$B$2:$L$6,O$2,0)+(VLOOKUP($F1038,'(참고)타워 스텟 가치'!$B$2:$L$6,O$2,0)*$E1038)</f>
        <v>0</v>
      </c>
      <c r="P1038">
        <f>VLOOKUP($F1038,'(참고)타워 스텟 가치'!$B$2:$L$6,P$2,0)+(VLOOKUP($F1038,'(참고)타워 스텟 가치'!$B$2:$L$6,P$2,0)*$E1038)</f>
        <v>83.800000000000097</v>
      </c>
      <c r="Q1038">
        <f>SUM('스테이지별 몬스터 스텟'!H1038*'(참고)타워 스텟 가치'!$Q$17,'스테이지별 몬스터 스텟'!I1038*'(참고)타워 스텟 가치'!$R$17,'스테이지별 몬스터 스텟'!J1038*'(참고)타워 스텟 가치'!$S$17,'스테이지별 몬스터 스텟'!K1038*'(참고)타워 스텟 가치'!$T$17,'스테이지별 몬스터 스텟'!L1038*'(참고)타워 스텟 가치'!$U$17,'스테이지별 몬스터 스텟'!M1038*'(참고)타워 스텟 가치'!$V$17,'스테이지별 몬스터 스텟'!N1038*'(참고)타워 스텟 가치'!$W$17,'스테이지별 몬스터 스텟'!O1038*'(참고)타워 스텟 가치'!$X$17,'스테이지별 몬스터 스텟'!P1038*'(참고)타워 스텟 가치'!$Y$17)</f>
        <v>650823.7962500006</v>
      </c>
      <c r="R1038">
        <v>1</v>
      </c>
      <c r="S1038">
        <f>VLOOKUP($F1038,'(참고)타워 스텟 가치'!$B$7:$L$11,S$2,0)+(VLOOKUP($F1038,'(참고)타워 스텟 가치'!$B$7:$L$11,S$2,0)*$E1038)</f>
        <v>707.0625000000008</v>
      </c>
      <c r="T1038">
        <f>VLOOKUP($F1038,'(참고)타워 스텟 가치'!$B$7:$L$11,T$2,0)+(VLOOKUP($F1038,'(참고)타워 스텟 가치'!$B$7:$L$11,T$2,0)*$E1038)</f>
        <v>1272.7125000000015</v>
      </c>
      <c r="U1038">
        <f>VLOOKUP($F1038,'(참고)타워 스텟 가치'!$B$7:$L$11,U$2,0)+(VLOOKUP($F1038,'(참고)타워 스텟 가치'!$B$7:$L$11,U$2,0)*$E1038)</f>
        <v>419000.00000000047</v>
      </c>
      <c r="V1038">
        <f>VLOOKUP($F1038,'(참고)타워 스텟 가치'!$B$7:$L$11,V$2,0)+(VLOOKUP($F1038,'(참고)타워 스텟 가치'!$B$7:$L$11,V$2,0)*$E1038)</f>
        <v>8484.7500000000091</v>
      </c>
      <c r="W1038">
        <f>VLOOKUP($F1038,'(참고)타워 스텟 가치'!$B$7:$L$11,W$2,0)+(VLOOKUP($F1038,'(참고)타워 스텟 가치'!$B$7:$L$11,W$2,0)*$E1038)</f>
        <v>141.41250000000016</v>
      </c>
      <c r="X1038">
        <f>VLOOKUP($F1038,'(참고)타워 스텟 가치'!$B$7:$L$11,X$2,0)+(VLOOKUP($F1038,'(참고)타워 스텟 가치'!$B$7:$L$11,X$2,0)*$E1038)</f>
        <v>25.140000000000029</v>
      </c>
      <c r="Y1038">
        <f>VLOOKUP($F1038,'(참고)타워 스텟 가치'!$B$7:$L$11,Y$2,0)+(VLOOKUP($F1038,'(참고)타워 스텟 가치'!$B$7:$L$11,Y$2,0)*$E1038)</f>
        <v>0</v>
      </c>
      <c r="Z1038">
        <f>VLOOKUP($F1038,'(참고)타워 스텟 가치'!$B$7:$L$11,Z$2,0)+(VLOOKUP($F1038,'(참고)타워 스텟 가치'!$B$7:$L$11,Z$2,0)*$E1038)</f>
        <v>0</v>
      </c>
      <c r="AA1038">
        <f>VLOOKUP($F1038,'(참고)타워 스텟 가치'!$B$7:$L$11,AA$2,0)+(VLOOKUP($F1038,'(참고)타워 스텟 가치'!$B$7:$L$11,AA$2,0)*$E1038)</f>
        <v>83.800000000000097</v>
      </c>
      <c r="AB1038">
        <f>SUM('스테이지별 몬스터 스텟'!S1038*'(참고)타워 스텟 가치'!$Q$17,'스테이지별 몬스터 스텟'!T1038*'(참고)타워 스텟 가치'!$R$17,'스테이지별 몬스터 스텟'!U1038*'(참고)타워 스텟 가치'!$S$17,'스테이지별 몬스터 스텟'!V1038*'(참고)타워 스텟 가치'!$T$17,'스테이지별 몬스터 스텟'!W1038*'(참고)타워 스텟 가치'!$U$17,'스테이지별 몬스터 스텟'!X1038*'(참고)타워 스텟 가치'!$V$17,'스테이지별 몬스터 스텟'!Y1038*'(참고)타워 스텟 가치'!$W$17,'스테이지별 몬스터 스텟'!Z1038*'(참고)타워 스텟 가치'!$X$17,'스테이지별 몬스터 스텟'!AA1038*'(참고)타워 스텟 가치'!$Y$17)</f>
        <v>649268.25875000062</v>
      </c>
      <c r="AC1038">
        <v>2</v>
      </c>
      <c r="AD1038">
        <f>VLOOKUP($F1038,'(참고)타워 스텟 가치'!$B$12:$L$16,AD$2,0)+(VLOOKUP($F1038,'(참고)타워 스텟 가치'!$B$12:$L$16,AD$2,0)*$E1038)</f>
        <v>707.0625000000008</v>
      </c>
      <c r="AE1038">
        <f>VLOOKUP($F1038,'(참고)타워 스텟 가치'!$B$12:$L$16,AE$2,0)+(VLOOKUP($F1038,'(참고)타워 스텟 가치'!$B$12:$L$16,AE$2,0)*$E1038)</f>
        <v>848.47500000000093</v>
      </c>
      <c r="AF1038">
        <f>VLOOKUP($F1038,'(참고)타워 스텟 가치'!$B$12:$L$16,AF$2,0)+(VLOOKUP($F1038,'(참고)타워 스텟 가치'!$B$12:$L$16,AF$2,0)*$E1038)</f>
        <v>419000.00000000047</v>
      </c>
      <c r="AG1038">
        <f>VLOOKUP($F1038,'(참고)타워 스텟 가치'!$B$12:$L$16,AG$2,0)+(VLOOKUP($F1038,'(참고)타워 스텟 가치'!$B$12:$L$16,AG$2,0)*$E1038)</f>
        <v>4242.3750000000045</v>
      </c>
      <c r="AH1038">
        <f>VLOOKUP($F1038,'(참고)타워 스텟 가치'!$B$12:$L$16,AH$2,0)+(VLOOKUP($F1038,'(참고)타워 스텟 가치'!$B$12:$L$16,AH$2,0)*$E1038)</f>
        <v>141.41250000000016</v>
      </c>
      <c r="AI1038">
        <f>VLOOKUP($F1038,'(참고)타워 스텟 가치'!$B$12:$L$16,AI$2,0)+(VLOOKUP($F1038,'(참고)타워 스텟 가치'!$B$12:$L$16,AI$2,0)*$E1038)</f>
        <v>25.140000000000029</v>
      </c>
      <c r="AJ1038">
        <f>VLOOKUP($F1038,'(참고)타워 스텟 가치'!$B$12:$L$16,AJ$2,0)+(VLOOKUP($F1038,'(참고)타워 스텟 가치'!$B$12:$L$16,AJ$2,0)*$E1038)</f>
        <v>0</v>
      </c>
      <c r="AK1038">
        <f>VLOOKUP($F1038,'(참고)타워 스텟 가치'!$B$12:$L$16,AK$2,0)+(VLOOKUP($F1038,'(참고)타워 스텟 가치'!$B$12:$L$16,AK$2,0)*$E1038)</f>
        <v>0</v>
      </c>
      <c r="AL1038">
        <f>VLOOKUP($F1038,'(참고)타워 스텟 가치'!$B$12:$L$16,AL$2,0)+(VLOOKUP($F1038,'(참고)타워 스텟 가치'!$B$12:$L$16,AL$2,0)*$E1038)</f>
        <v>167.60000000000019</v>
      </c>
      <c r="AM1038">
        <f>SUM('스테이지별 몬스터 스텟'!AD1038*'(참고)타워 스텟 가치'!$Q$17,'스테이지별 몬스터 스텟'!AE1038*'(참고)타워 스텟 가치'!$R$17,'스테이지별 몬스터 스텟'!AF1038*'(참고)타워 스텟 가치'!$S$17,'스테이지별 몬스터 스텟'!AG1038*'(참고)타워 스텟 가치'!$T$17,'스테이지별 몬스터 스텟'!AH1038*'(참고)타워 스텟 가치'!$U$17,'스테이지별 몬스터 스텟'!AI1038*'(참고)타워 스텟 가치'!$V$17,'스테이지별 몬스터 스텟'!AJ1038*'(참고)타워 스텟 가치'!$W$17,'스테이지별 몬스터 스텟'!AK1038*'(참고)타워 스텟 가치'!$X$17,'스테이지별 몬스터 스텟'!AL1038*'(참고)타워 스텟 가치'!$Y$17)</f>
        <v>640314.75250000064</v>
      </c>
      <c r="AN1038">
        <v>3</v>
      </c>
    </row>
    <row r="1039" spans="3:40" x14ac:dyDescent="0.3">
      <c r="C1039">
        <v>5</v>
      </c>
      <c r="D1039">
        <f t="shared" si="47"/>
        <v>207</v>
      </c>
      <c r="E1039" s="52">
        <f>VLOOKUP(D1039,'스테이지별 난이도 설정'!B:C,2,0)</f>
        <v>82.800000000000097</v>
      </c>
      <c r="F1039" t="str">
        <f t="shared" si="48"/>
        <v>스페셜</v>
      </c>
      <c r="G1039">
        <f t="shared" si="49"/>
        <v>6</v>
      </c>
      <c r="H1039">
        <f>VLOOKUP($F1039,'(참고)타워 스텟 가치'!$B$2:$L$6,H$2,0)+(VLOOKUP($F1039,'(참고)타워 스텟 가치'!$B$2:$L$6,H$2,0)*$E1039)</f>
        <v>3181.7812500000036</v>
      </c>
      <c r="I1039">
        <f>VLOOKUP($F1039,'(참고)타워 스텟 가치'!$B$2:$L$6,I$2,0)+(VLOOKUP($F1039,'(참고)타워 스텟 가치'!$B$2:$L$6,I$2,0)*$E1039)</f>
        <v>636.35625000000073</v>
      </c>
      <c r="J1039">
        <f>VLOOKUP($F1039,'(참고)타워 스텟 가치'!$B$2:$L$6,J$2,0)+(VLOOKUP($F1039,'(참고)타워 스텟 가치'!$B$2:$L$6,J$2,0)*$E1039)</f>
        <v>419000.00000000047</v>
      </c>
      <c r="K1039">
        <f>VLOOKUP($F1039,'(참고)타워 스텟 가치'!$B$2:$L$6,K$2,0)+(VLOOKUP($F1039,'(참고)타워 스텟 가치'!$B$2:$L$6,K$2,0)*$E1039)</f>
        <v>12727.125000000015</v>
      </c>
      <c r="L1039">
        <f>VLOOKUP($F1039,'(참고)타워 스텟 가치'!$B$2:$L$6,L$2,0)+(VLOOKUP($F1039,'(참고)타워 스텟 가치'!$B$2:$L$6,L$2,0)*$E1039)</f>
        <v>212.11875000000023</v>
      </c>
      <c r="M1039">
        <f>VLOOKUP($F1039,'(참고)타워 스텟 가치'!$B$2:$L$6,M$2,0)+(VLOOKUP($F1039,'(참고)타워 스텟 가치'!$B$2:$L$6,M$2,0)*$E1039)</f>
        <v>25.140000000000029</v>
      </c>
      <c r="N1039">
        <f>VLOOKUP($F1039,'(참고)타워 스텟 가치'!$B$2:$L$6,N$2,0)+(VLOOKUP($F1039,'(참고)타워 스텟 가치'!$B$2:$L$6,N$2,0)*$E1039)</f>
        <v>0</v>
      </c>
      <c r="O1039">
        <f>VLOOKUP($F1039,'(참고)타워 스텟 가치'!$B$2:$L$6,O$2,0)+(VLOOKUP($F1039,'(참고)타워 스텟 가치'!$B$2:$L$6,O$2,0)*$E1039)</f>
        <v>0</v>
      </c>
      <c r="P1039">
        <f>VLOOKUP($F1039,'(참고)타워 스텟 가치'!$B$2:$L$6,P$2,0)+(VLOOKUP($F1039,'(참고)타워 스텟 가치'!$B$2:$L$6,P$2,0)*$E1039)</f>
        <v>83.800000000000097</v>
      </c>
      <c r="Q1039">
        <f>SUM('스테이지별 몬스터 스텟'!H1039*'(참고)타워 스텟 가치'!$Q$17,'스테이지별 몬스터 스텟'!I1039*'(참고)타워 스텟 가치'!$R$17,'스테이지별 몬스터 스텟'!J1039*'(참고)타워 스텟 가치'!$S$17,'스테이지별 몬스터 스텟'!K1039*'(참고)타워 스텟 가치'!$T$17,'스테이지별 몬스터 스텟'!L1039*'(참고)타워 스텟 가치'!$U$17,'스테이지별 몬스터 스텟'!M1039*'(참고)타워 스텟 가치'!$V$17,'스테이지별 몬스터 스텟'!N1039*'(참고)타워 스텟 가치'!$W$17,'스테이지별 몬스터 스텟'!O1039*'(참고)타워 스텟 가치'!$X$17,'스테이지별 몬스터 스텟'!P1039*'(참고)타워 스텟 가치'!$Y$17)</f>
        <v>661889.32437500078</v>
      </c>
      <c r="R1039">
        <v>1</v>
      </c>
      <c r="S1039">
        <f>VLOOKUP($F1039,'(참고)타워 스텟 가치'!$B$7:$L$11,S$2,0)+(VLOOKUP($F1039,'(참고)타워 스텟 가치'!$B$7:$L$11,S$2,0)*$E1039)</f>
        <v>1060.5937500000011</v>
      </c>
      <c r="T1039">
        <f>VLOOKUP($F1039,'(참고)타워 스텟 가치'!$B$7:$L$11,T$2,0)+(VLOOKUP($F1039,'(참고)타워 스텟 가치'!$B$7:$L$11,T$2,0)*$E1039)</f>
        <v>1909.0687500000022</v>
      </c>
      <c r="U1039">
        <f>VLOOKUP($F1039,'(참고)타워 스텟 가치'!$B$7:$L$11,U$2,0)+(VLOOKUP($F1039,'(참고)타워 스텟 가치'!$B$7:$L$11,U$2,0)*$E1039)</f>
        <v>419000.00000000047</v>
      </c>
      <c r="V1039">
        <f>VLOOKUP($F1039,'(참고)타워 스텟 가치'!$B$7:$L$11,V$2,0)+(VLOOKUP($F1039,'(참고)타워 스텟 가치'!$B$7:$L$11,V$2,0)*$E1039)</f>
        <v>12727.125000000015</v>
      </c>
      <c r="W1039">
        <f>VLOOKUP($F1039,'(참고)타워 스텟 가치'!$B$7:$L$11,W$2,0)+(VLOOKUP($F1039,'(참고)타워 스텟 가치'!$B$7:$L$11,W$2,0)*$E1039)</f>
        <v>212.11875000000023</v>
      </c>
      <c r="X1039">
        <f>VLOOKUP($F1039,'(참고)타워 스텟 가치'!$B$7:$L$11,X$2,0)+(VLOOKUP($F1039,'(참고)타워 스텟 가치'!$B$7:$L$11,X$2,0)*$E1039)</f>
        <v>25.140000000000029</v>
      </c>
      <c r="Y1039">
        <f>VLOOKUP($F1039,'(참고)타워 스텟 가치'!$B$7:$L$11,Y$2,0)+(VLOOKUP($F1039,'(참고)타워 스텟 가치'!$B$7:$L$11,Y$2,0)*$E1039)</f>
        <v>0</v>
      </c>
      <c r="Z1039">
        <f>VLOOKUP($F1039,'(참고)타워 스텟 가치'!$B$7:$L$11,Z$2,0)+(VLOOKUP($F1039,'(참고)타워 스텟 가치'!$B$7:$L$11,Z$2,0)*$E1039)</f>
        <v>0</v>
      </c>
      <c r="AA1039">
        <f>VLOOKUP($F1039,'(참고)타워 스텟 가치'!$B$7:$L$11,AA$2,0)+(VLOOKUP($F1039,'(참고)타워 스텟 가치'!$B$7:$L$11,AA$2,0)*$E1039)</f>
        <v>83.800000000000097</v>
      </c>
      <c r="AB1039">
        <f>SUM('스테이지별 몬스터 스텟'!S1039*'(참고)타워 스텟 가치'!$Q$17,'스테이지별 몬스터 스텟'!T1039*'(참고)타워 스텟 가치'!$R$17,'스테이지별 몬스터 스텟'!U1039*'(참고)타워 스텟 가치'!$S$17,'스테이지별 몬스터 스텟'!V1039*'(참고)타워 스텟 가치'!$T$17,'스테이지별 몬스터 스텟'!W1039*'(참고)타워 스텟 가치'!$U$17,'스테이지별 몬스터 스텟'!X1039*'(참고)타워 스텟 가치'!$V$17,'스테이지별 몬스터 스텟'!Y1039*'(참고)타워 스텟 가치'!$W$17,'스테이지별 몬스터 스텟'!Z1039*'(참고)타워 스텟 가치'!$X$17,'스테이지별 몬스터 스텟'!AA1039*'(참고)타워 스텟 가치'!$Y$17)</f>
        <v>659556.01812500076</v>
      </c>
      <c r="AC1039">
        <v>2</v>
      </c>
      <c r="AD1039">
        <f>VLOOKUP($F1039,'(참고)타워 스텟 가치'!$B$12:$L$16,AD$2,0)+(VLOOKUP($F1039,'(참고)타워 스텟 가치'!$B$12:$L$16,AD$2,0)*$E1039)</f>
        <v>1060.5937500000011</v>
      </c>
      <c r="AE1039">
        <f>VLOOKUP($F1039,'(참고)타워 스텟 가치'!$B$12:$L$16,AE$2,0)+(VLOOKUP($F1039,'(참고)타워 스텟 가치'!$B$12:$L$16,AE$2,0)*$E1039)</f>
        <v>1272.7125000000015</v>
      </c>
      <c r="AF1039">
        <f>VLOOKUP($F1039,'(참고)타워 스텟 가치'!$B$12:$L$16,AF$2,0)+(VLOOKUP($F1039,'(참고)타워 스텟 가치'!$B$12:$L$16,AF$2,0)*$E1039)</f>
        <v>419000.00000000047</v>
      </c>
      <c r="AG1039">
        <f>VLOOKUP($F1039,'(참고)타워 스텟 가치'!$B$12:$L$16,AG$2,0)+(VLOOKUP($F1039,'(참고)타워 스텟 가치'!$B$12:$L$16,AG$2,0)*$E1039)</f>
        <v>6363.5625000000073</v>
      </c>
      <c r="AH1039">
        <f>VLOOKUP($F1039,'(참고)타워 스텟 가치'!$B$12:$L$16,AH$2,0)+(VLOOKUP($F1039,'(참고)타워 스텟 가치'!$B$12:$L$16,AH$2,0)*$E1039)</f>
        <v>212.11875000000023</v>
      </c>
      <c r="AI1039">
        <f>VLOOKUP($F1039,'(참고)타워 스텟 가치'!$B$12:$L$16,AI$2,0)+(VLOOKUP($F1039,'(참고)타워 스텟 가치'!$B$12:$L$16,AI$2,0)*$E1039)</f>
        <v>25.140000000000029</v>
      </c>
      <c r="AJ1039">
        <f>VLOOKUP($F1039,'(참고)타워 스텟 가치'!$B$12:$L$16,AJ$2,0)+(VLOOKUP($F1039,'(참고)타워 스텟 가치'!$B$12:$L$16,AJ$2,0)*$E1039)</f>
        <v>0</v>
      </c>
      <c r="AK1039">
        <f>VLOOKUP($F1039,'(참고)타워 스텟 가치'!$B$12:$L$16,AK$2,0)+(VLOOKUP($F1039,'(참고)타워 스텟 가치'!$B$12:$L$16,AK$2,0)*$E1039)</f>
        <v>0</v>
      </c>
      <c r="AL1039">
        <f>VLOOKUP($F1039,'(참고)타워 스텟 가치'!$B$12:$L$16,AL$2,0)+(VLOOKUP($F1039,'(참고)타워 스텟 가치'!$B$12:$L$16,AL$2,0)*$E1039)</f>
        <v>167.60000000000019</v>
      </c>
      <c r="AM1039">
        <f>SUM('스테이지별 몬스터 스텟'!AD1039*'(참고)타워 스텟 가치'!$Q$17,'스테이지별 몬스터 스텟'!AE1039*'(참고)타워 스텟 가치'!$R$17,'스테이지별 몬스터 스텟'!AF1039*'(참고)타워 스텟 가치'!$S$17,'스테이지별 몬스터 스텟'!AG1039*'(참고)타워 스텟 가치'!$T$17,'스테이지별 몬스터 스텟'!AH1039*'(참고)타워 스텟 가치'!$U$17,'스테이지별 몬스터 스텟'!AI1039*'(참고)타워 스텟 가치'!$V$17,'스테이지별 몬스터 스텟'!AJ1039*'(참고)타워 스텟 가치'!$W$17,'스테이지별 몬스터 스텟'!AK1039*'(참고)타워 스텟 가치'!$X$17,'스테이지별 몬스터 스텟'!AL1039*'(참고)타워 스텟 가치'!$Y$17)</f>
        <v>646041.95875000069</v>
      </c>
      <c r="AN1039">
        <v>3</v>
      </c>
    </row>
    <row r="1040" spans="3:40" x14ac:dyDescent="0.3">
      <c r="C1040">
        <v>1</v>
      </c>
      <c r="D1040">
        <f t="shared" ref="D1040:D1103" si="50">D1035+1</f>
        <v>208</v>
      </c>
      <c r="E1040" s="52">
        <f>VLOOKUP(D1040,'스테이지별 난이도 설정'!B:C,2,0)</f>
        <v>83.200000000000102</v>
      </c>
      <c r="F1040" t="str">
        <f t="shared" ref="F1040:F1103" si="51">F1035</f>
        <v>일반</v>
      </c>
      <c r="G1040">
        <f t="shared" si="49"/>
        <v>6</v>
      </c>
      <c r="H1040">
        <f>VLOOKUP($F1040,'(참고)타워 스텟 가치'!$B$2:$L$6,H$2,0)+(VLOOKUP($F1040,'(참고)타워 스텟 가치'!$B$2:$L$6,H$2,0)*$E1040)</f>
        <v>631.5000000000008</v>
      </c>
      <c r="I1040">
        <f>VLOOKUP($F1040,'(참고)타워 스텟 가치'!$B$2:$L$6,I$2,0)+(VLOOKUP($F1040,'(참고)타워 스텟 가치'!$B$2:$L$6,I$2,0)*$E1040)</f>
        <v>126.30000000000015</v>
      </c>
      <c r="J1040">
        <f>VLOOKUP($F1040,'(참고)타워 스텟 가치'!$B$2:$L$6,J$2,0)+(VLOOKUP($F1040,'(참고)타워 스텟 가치'!$B$2:$L$6,J$2,0)*$E1040)</f>
        <v>421000.00000000052</v>
      </c>
      <c r="K1040">
        <f>VLOOKUP($F1040,'(참고)타워 스텟 가치'!$B$2:$L$6,K$2,0)+(VLOOKUP($F1040,'(참고)타워 스텟 가치'!$B$2:$L$6,K$2,0)*$E1040)</f>
        <v>2526.0000000000032</v>
      </c>
      <c r="L1040">
        <f>VLOOKUP($F1040,'(참고)타워 스텟 가치'!$B$2:$L$6,L$2,0)+(VLOOKUP($F1040,'(참고)타워 스텟 가치'!$B$2:$L$6,L$2,0)*$E1040)</f>
        <v>42.100000000000051</v>
      </c>
      <c r="M1040">
        <f>VLOOKUP($F1040,'(참고)타워 스텟 가치'!$B$2:$L$6,M$2,0)+(VLOOKUP($F1040,'(참고)타워 스텟 가치'!$B$2:$L$6,M$2,0)*$E1040)</f>
        <v>25.26000000000003</v>
      </c>
      <c r="N1040">
        <f>VLOOKUP($F1040,'(참고)타워 스텟 가치'!$B$2:$L$6,N$2,0)+(VLOOKUP($F1040,'(참고)타워 스텟 가치'!$B$2:$L$6,N$2,0)*$E1040)</f>
        <v>0</v>
      </c>
      <c r="O1040">
        <f>VLOOKUP($F1040,'(참고)타워 스텟 가치'!$B$2:$L$6,O$2,0)+(VLOOKUP($F1040,'(참고)타워 스텟 가치'!$B$2:$L$6,O$2,0)*$E1040)</f>
        <v>0</v>
      </c>
      <c r="P1040">
        <f>VLOOKUP($F1040,'(참고)타워 스텟 가치'!$B$2:$L$6,P$2,0)+(VLOOKUP($F1040,'(참고)타워 스텟 가치'!$B$2:$L$6,P$2,0)*$E1040)</f>
        <v>58.940000000000069</v>
      </c>
      <c r="Q1040">
        <f>SUM('스테이지별 몬스터 스텟'!H1040*'(참고)타워 스텟 가치'!$Q$17,'스테이지별 몬스터 스텟'!I1040*'(참고)타워 스텟 가치'!$R$17,'스테이지별 몬스터 스텟'!J1040*'(참고)타워 스텟 가치'!$S$17,'스테이지별 몬스터 스텟'!K1040*'(참고)타워 스텟 가치'!$T$17,'스테이지별 몬스터 스텟'!L1040*'(참고)타워 스텟 가치'!$U$17,'스테이지별 몬스터 스텟'!M1040*'(참고)타워 스텟 가치'!$V$17,'스테이지별 몬스터 스텟'!N1040*'(참고)타워 스텟 가치'!$W$17,'스테이지별 몬스터 스텟'!O1040*'(참고)타워 스텟 가치'!$X$17,'스테이지별 몬스터 스텟'!P1040*'(참고)타워 스텟 가치'!$Y$17)</f>
        <v>638231.79000000074</v>
      </c>
      <c r="R1040">
        <v>1</v>
      </c>
      <c r="S1040">
        <f>VLOOKUP($F1040,'(참고)타워 스텟 가치'!$B$7:$L$11,S$2,0)+(VLOOKUP($F1040,'(참고)타워 스텟 가치'!$B$7:$L$11,S$2,0)*$E1040)</f>
        <v>210.50000000000026</v>
      </c>
      <c r="T1040">
        <f>VLOOKUP($F1040,'(참고)타워 스텟 가치'!$B$7:$L$11,T$2,0)+(VLOOKUP($F1040,'(참고)타워 스텟 가치'!$B$7:$L$11,T$2,0)*$E1040)</f>
        <v>378.90000000000043</v>
      </c>
      <c r="U1040">
        <f>VLOOKUP($F1040,'(참고)타워 스텟 가치'!$B$7:$L$11,U$2,0)+(VLOOKUP($F1040,'(참고)타워 스텟 가치'!$B$7:$L$11,U$2,0)*$E1040)</f>
        <v>421000.00000000052</v>
      </c>
      <c r="V1040">
        <f>VLOOKUP($F1040,'(참고)타워 스텟 가치'!$B$7:$L$11,V$2,0)+(VLOOKUP($F1040,'(참고)타워 스텟 가치'!$B$7:$L$11,V$2,0)*$E1040)</f>
        <v>2526.0000000000032</v>
      </c>
      <c r="W1040">
        <f>VLOOKUP($F1040,'(참고)타워 스텟 가치'!$B$7:$L$11,W$2,0)+(VLOOKUP($F1040,'(참고)타워 스텟 가치'!$B$7:$L$11,W$2,0)*$E1040)</f>
        <v>42.100000000000051</v>
      </c>
      <c r="X1040">
        <f>VLOOKUP($F1040,'(참고)타워 스텟 가치'!$B$7:$L$11,X$2,0)+(VLOOKUP($F1040,'(참고)타워 스텟 가치'!$B$7:$L$11,X$2,0)*$E1040)</f>
        <v>25.26000000000003</v>
      </c>
      <c r="Y1040">
        <f>VLOOKUP($F1040,'(참고)타워 스텟 가치'!$B$7:$L$11,Y$2,0)+(VLOOKUP($F1040,'(참고)타워 스텟 가치'!$B$7:$L$11,Y$2,0)*$E1040)</f>
        <v>0</v>
      </c>
      <c r="Z1040">
        <f>VLOOKUP($F1040,'(참고)타워 스텟 가치'!$B$7:$L$11,Z$2,0)+(VLOOKUP($F1040,'(참고)타워 스텟 가치'!$B$7:$L$11,Z$2,0)*$E1040)</f>
        <v>0</v>
      </c>
      <c r="AA1040">
        <f>VLOOKUP($F1040,'(참고)타워 스텟 가치'!$B$7:$L$11,AA$2,0)+(VLOOKUP($F1040,'(참고)타워 스텟 가치'!$B$7:$L$11,AA$2,0)*$E1040)</f>
        <v>58.940000000000069</v>
      </c>
      <c r="AB1040">
        <f>SUM('스테이지별 몬스터 스텟'!S1040*'(참고)타워 스텟 가치'!$Q$17,'스테이지별 몬스터 스텟'!T1040*'(참고)타워 스텟 가치'!$R$17,'스테이지별 몬스터 스텟'!U1040*'(참고)타워 스텟 가치'!$S$17,'스테이지별 몬스터 스텟'!V1040*'(참고)타워 스텟 가치'!$T$17,'스테이지별 몬스터 스텟'!W1040*'(참고)타워 스텟 가치'!$U$17,'스테이지별 몬스터 스텟'!X1040*'(참고)타워 스텟 가치'!$V$17,'스테이지별 몬스터 스텟'!Y1040*'(참고)타워 스텟 가치'!$W$17,'스테이지별 몬스터 스텟'!Z1040*'(참고)타워 스텟 가치'!$X$17,'스테이지별 몬스터 스텟'!AA1040*'(참고)타워 스텟 가치'!$Y$17)</f>
        <v>637768.69000000076</v>
      </c>
      <c r="AC1040">
        <v>2</v>
      </c>
      <c r="AD1040">
        <f>VLOOKUP($F1040,'(참고)타워 스텟 가치'!$B$12:$L$16,AD$2,0)+(VLOOKUP($F1040,'(참고)타워 스텟 가치'!$B$12:$L$16,AD$2,0)*$E1040)</f>
        <v>210.50000000000026</v>
      </c>
      <c r="AE1040">
        <f>VLOOKUP($F1040,'(참고)타워 스텟 가치'!$B$12:$L$16,AE$2,0)+(VLOOKUP($F1040,'(참고)타워 스텟 가치'!$B$12:$L$16,AE$2,0)*$E1040)</f>
        <v>252.60000000000031</v>
      </c>
      <c r="AF1040">
        <f>VLOOKUP($F1040,'(참고)타워 스텟 가치'!$B$12:$L$16,AF$2,0)+(VLOOKUP($F1040,'(참고)타워 스텟 가치'!$B$12:$L$16,AF$2,0)*$E1040)</f>
        <v>421000.00000000052</v>
      </c>
      <c r="AG1040">
        <f>VLOOKUP($F1040,'(참고)타워 스텟 가치'!$B$12:$L$16,AG$2,0)+(VLOOKUP($F1040,'(참고)타워 스텟 가치'!$B$12:$L$16,AG$2,0)*$E1040)</f>
        <v>1263.0000000000016</v>
      </c>
      <c r="AH1040">
        <f>VLOOKUP($F1040,'(참고)타워 스텟 가치'!$B$12:$L$16,AH$2,0)+(VLOOKUP($F1040,'(참고)타워 스텟 가치'!$B$12:$L$16,AH$2,0)*$E1040)</f>
        <v>42.100000000000051</v>
      </c>
      <c r="AI1040">
        <f>VLOOKUP($F1040,'(참고)타워 스텟 가치'!$B$12:$L$16,AI$2,0)+(VLOOKUP($F1040,'(참고)타워 스텟 가치'!$B$12:$L$16,AI$2,0)*$E1040)</f>
        <v>25.26000000000003</v>
      </c>
      <c r="AJ1040">
        <f>VLOOKUP($F1040,'(참고)타워 스텟 가치'!$B$12:$L$16,AJ$2,0)+(VLOOKUP($F1040,'(참고)타워 스텟 가치'!$B$12:$L$16,AJ$2,0)*$E1040)</f>
        <v>0</v>
      </c>
      <c r="AK1040">
        <f>VLOOKUP($F1040,'(참고)타워 스텟 가치'!$B$12:$L$16,AK$2,0)+(VLOOKUP($F1040,'(참고)타워 스텟 가치'!$B$12:$L$16,AK$2,0)*$E1040)</f>
        <v>0</v>
      </c>
      <c r="AL1040">
        <f>VLOOKUP($F1040,'(참고)타워 스텟 가치'!$B$12:$L$16,AL$2,0)+(VLOOKUP($F1040,'(참고)타워 스텟 가치'!$B$12:$L$16,AL$2,0)*$E1040)</f>
        <v>117.88000000000014</v>
      </c>
      <c r="AM1040">
        <f>SUM('스테이지별 몬스터 스텟'!AD1040*'(참고)타워 스텟 가치'!$Q$17,'스테이지별 몬스터 스텟'!AE1040*'(참고)타워 스텟 가치'!$R$17,'스테이지별 몬스터 스텟'!AF1040*'(참고)타워 스텟 가치'!$S$17,'스테이지별 몬스터 스텟'!AG1040*'(참고)타워 스텟 가치'!$T$17,'스테이지별 몬스터 스텟'!AH1040*'(참고)타워 스텟 가치'!$U$17,'스테이지별 몬스터 스텟'!AI1040*'(참고)타워 스텟 가치'!$V$17,'스테이지별 몬스터 스텟'!AJ1040*'(참고)타워 스텟 가치'!$W$17,'스테이지별 몬스터 스텟'!AK1040*'(참고)타워 스텟 가치'!$X$17,'스테이지별 몬스터 스텟'!AL1040*'(참고)타워 스텟 가치'!$Y$17)</f>
        <v>635171.12000000081</v>
      </c>
      <c r="AN1040">
        <v>3</v>
      </c>
    </row>
    <row r="1041" spans="3:40" x14ac:dyDescent="0.3">
      <c r="C1041">
        <v>2</v>
      </c>
      <c r="D1041">
        <f t="shared" si="50"/>
        <v>208</v>
      </c>
      <c r="E1041" s="52">
        <f>VLOOKUP(D1041,'스테이지별 난이도 설정'!B:C,2,0)</f>
        <v>83.200000000000102</v>
      </c>
      <c r="F1041" t="str">
        <f t="shared" si="51"/>
        <v>레어</v>
      </c>
      <c r="G1041">
        <f t="shared" si="49"/>
        <v>6</v>
      </c>
      <c r="H1041">
        <f>VLOOKUP($F1041,'(참고)타워 스텟 가치'!$B$2:$L$6,H$2,0)+(VLOOKUP($F1041,'(참고)타워 스텟 가치'!$B$2:$L$6,H$2,0)*$E1041)</f>
        <v>947.25000000000114</v>
      </c>
      <c r="I1041">
        <f>VLOOKUP($F1041,'(참고)타워 스텟 가치'!$B$2:$L$6,I$2,0)+(VLOOKUP($F1041,'(참고)타워 스텟 가치'!$B$2:$L$6,I$2,0)*$E1041)</f>
        <v>189.45000000000022</v>
      </c>
      <c r="J1041">
        <f>VLOOKUP($F1041,'(참고)타워 스텟 가치'!$B$2:$L$6,J$2,0)+(VLOOKUP($F1041,'(참고)타워 스텟 가치'!$B$2:$L$6,J$2,0)*$E1041)</f>
        <v>421000.00000000052</v>
      </c>
      <c r="K1041">
        <f>VLOOKUP($F1041,'(참고)타워 스텟 가치'!$B$2:$L$6,K$2,0)+(VLOOKUP($F1041,'(참고)타워 스텟 가치'!$B$2:$L$6,K$2,0)*$E1041)</f>
        <v>3789.0000000000045</v>
      </c>
      <c r="L1041">
        <f>VLOOKUP($F1041,'(참고)타워 스텟 가치'!$B$2:$L$6,L$2,0)+(VLOOKUP($F1041,'(참고)타워 스텟 가치'!$B$2:$L$6,L$2,0)*$E1041)</f>
        <v>63.150000000000077</v>
      </c>
      <c r="M1041">
        <f>VLOOKUP($F1041,'(참고)타워 스텟 가치'!$B$2:$L$6,M$2,0)+(VLOOKUP($F1041,'(참고)타워 스텟 가치'!$B$2:$L$6,M$2,0)*$E1041)</f>
        <v>25.26000000000003</v>
      </c>
      <c r="N1041">
        <f>VLOOKUP($F1041,'(참고)타워 스텟 가치'!$B$2:$L$6,N$2,0)+(VLOOKUP($F1041,'(참고)타워 스텟 가치'!$B$2:$L$6,N$2,0)*$E1041)</f>
        <v>0</v>
      </c>
      <c r="O1041">
        <f>VLOOKUP($F1041,'(참고)타워 스텟 가치'!$B$2:$L$6,O$2,0)+(VLOOKUP($F1041,'(참고)타워 스텟 가치'!$B$2:$L$6,O$2,0)*$E1041)</f>
        <v>0</v>
      </c>
      <c r="P1041">
        <f>VLOOKUP($F1041,'(참고)타워 스텟 가치'!$B$2:$L$6,P$2,0)+(VLOOKUP($F1041,'(참고)타워 스텟 가치'!$B$2:$L$6,P$2,0)*$E1041)</f>
        <v>58.940000000000069</v>
      </c>
      <c r="Q1041">
        <f>SUM('스테이지별 몬스터 스텟'!H1041*'(참고)타워 스텟 가치'!$Q$17,'스테이지별 몬스터 스텟'!I1041*'(참고)타워 스텟 가치'!$R$17,'스테이지별 몬스터 스텟'!J1041*'(참고)타워 스텟 가치'!$S$17,'스테이지별 몬스터 스텟'!K1041*'(참고)타워 스텟 가치'!$T$17,'스테이지별 몬스터 스텟'!L1041*'(참고)타워 스텟 가치'!$U$17,'스테이지별 몬스터 스텟'!M1041*'(참고)타워 스텟 가치'!$V$17,'스테이지별 몬스터 스텟'!N1041*'(참고)타워 스텟 가치'!$W$17,'스테이지별 몬스터 스텟'!O1041*'(참고)타워 스텟 가치'!$X$17,'스테이지별 몬스터 스텟'!P1041*'(참고)타워 스텟 가치'!$Y$17)</f>
        <v>641526.11500000092</v>
      </c>
      <c r="R1041">
        <v>1</v>
      </c>
      <c r="S1041">
        <f>VLOOKUP($F1041,'(참고)타워 스텟 가치'!$B$7:$L$11,S$2,0)+(VLOOKUP($F1041,'(참고)타워 스텟 가치'!$B$7:$L$11,S$2,0)*$E1041)</f>
        <v>315.7500000000004</v>
      </c>
      <c r="T1041">
        <f>VLOOKUP($F1041,'(참고)타워 스텟 가치'!$B$7:$L$11,T$2,0)+(VLOOKUP($F1041,'(참고)타워 스텟 가치'!$B$7:$L$11,T$2,0)*$E1041)</f>
        <v>568.3500000000007</v>
      </c>
      <c r="U1041">
        <f>VLOOKUP($F1041,'(참고)타워 스텟 가치'!$B$7:$L$11,U$2,0)+(VLOOKUP($F1041,'(참고)타워 스텟 가치'!$B$7:$L$11,U$2,0)*$E1041)</f>
        <v>421000.00000000052</v>
      </c>
      <c r="V1041">
        <f>VLOOKUP($F1041,'(참고)타워 스텟 가치'!$B$7:$L$11,V$2,0)+(VLOOKUP($F1041,'(참고)타워 스텟 가치'!$B$7:$L$11,V$2,0)*$E1041)</f>
        <v>3789.0000000000045</v>
      </c>
      <c r="W1041">
        <f>VLOOKUP($F1041,'(참고)타워 스텟 가치'!$B$7:$L$11,W$2,0)+(VLOOKUP($F1041,'(참고)타워 스텟 가치'!$B$7:$L$11,W$2,0)*$E1041)</f>
        <v>63.150000000000077</v>
      </c>
      <c r="X1041">
        <f>VLOOKUP($F1041,'(참고)타워 스텟 가치'!$B$7:$L$11,X$2,0)+(VLOOKUP($F1041,'(참고)타워 스텟 가치'!$B$7:$L$11,X$2,0)*$E1041)</f>
        <v>25.26000000000003</v>
      </c>
      <c r="Y1041">
        <f>VLOOKUP($F1041,'(참고)타워 스텟 가치'!$B$7:$L$11,Y$2,0)+(VLOOKUP($F1041,'(참고)타워 스텟 가치'!$B$7:$L$11,Y$2,0)*$E1041)</f>
        <v>0</v>
      </c>
      <c r="Z1041">
        <f>VLOOKUP($F1041,'(참고)타워 스텟 가치'!$B$7:$L$11,Z$2,0)+(VLOOKUP($F1041,'(참고)타워 스텟 가치'!$B$7:$L$11,Z$2,0)*$E1041)</f>
        <v>0</v>
      </c>
      <c r="AA1041">
        <f>VLOOKUP($F1041,'(참고)타워 스텟 가치'!$B$7:$L$11,AA$2,0)+(VLOOKUP($F1041,'(참고)타워 스텟 가치'!$B$7:$L$11,AA$2,0)*$E1041)</f>
        <v>58.940000000000069</v>
      </c>
      <c r="AB1041">
        <f>SUM('스테이지별 몬스터 스텟'!S1041*'(참고)타워 스텟 가치'!$Q$17,'스테이지별 몬스터 스텟'!T1041*'(참고)타워 스텟 가치'!$R$17,'스테이지별 몬스터 스텟'!U1041*'(참고)타워 스텟 가치'!$S$17,'스테이지별 몬스터 스텟'!V1041*'(참고)타워 스텟 가치'!$T$17,'스테이지별 몬스터 스텟'!W1041*'(참고)타워 스텟 가치'!$U$17,'스테이지별 몬스터 스텟'!X1041*'(참고)타워 스텟 가치'!$V$17,'스테이지별 몬스터 스텟'!Y1041*'(참고)타워 스텟 가치'!$W$17,'스테이지별 몬스터 스텟'!Z1041*'(참고)타워 스텟 가치'!$X$17,'스테이지별 몬스터 스텟'!AA1041*'(참고)타워 스텟 가치'!$Y$17)</f>
        <v>640831.4650000009</v>
      </c>
      <c r="AC1041">
        <v>2</v>
      </c>
      <c r="AD1041">
        <f>VLOOKUP($F1041,'(참고)타워 스텟 가치'!$B$12:$L$16,AD$2,0)+(VLOOKUP($F1041,'(참고)타워 스텟 가치'!$B$12:$L$16,AD$2,0)*$E1041)</f>
        <v>315.7500000000004</v>
      </c>
      <c r="AE1041">
        <f>VLOOKUP($F1041,'(참고)타워 스텟 가치'!$B$12:$L$16,AE$2,0)+(VLOOKUP($F1041,'(참고)타워 스텟 가치'!$B$12:$L$16,AE$2,0)*$E1041)</f>
        <v>378.90000000000043</v>
      </c>
      <c r="AF1041">
        <f>VLOOKUP($F1041,'(참고)타워 스텟 가치'!$B$12:$L$16,AF$2,0)+(VLOOKUP($F1041,'(참고)타워 스텟 가치'!$B$12:$L$16,AF$2,0)*$E1041)</f>
        <v>421000.00000000052</v>
      </c>
      <c r="AG1041">
        <f>VLOOKUP($F1041,'(참고)타워 스텟 가치'!$B$12:$L$16,AG$2,0)+(VLOOKUP($F1041,'(참고)타워 스텟 가치'!$B$12:$L$16,AG$2,0)*$E1041)</f>
        <v>1894.5000000000023</v>
      </c>
      <c r="AH1041">
        <f>VLOOKUP($F1041,'(참고)타워 스텟 가치'!$B$12:$L$16,AH$2,0)+(VLOOKUP($F1041,'(참고)타워 스텟 가치'!$B$12:$L$16,AH$2,0)*$E1041)</f>
        <v>63.150000000000077</v>
      </c>
      <c r="AI1041">
        <f>VLOOKUP($F1041,'(참고)타워 스텟 가치'!$B$12:$L$16,AI$2,0)+(VLOOKUP($F1041,'(참고)타워 스텟 가치'!$B$12:$L$16,AI$2,0)*$E1041)</f>
        <v>25.26000000000003</v>
      </c>
      <c r="AJ1041">
        <f>VLOOKUP($F1041,'(참고)타워 스텟 가치'!$B$12:$L$16,AJ$2,0)+(VLOOKUP($F1041,'(참고)타워 스텟 가치'!$B$12:$L$16,AJ$2,0)*$E1041)</f>
        <v>0</v>
      </c>
      <c r="AK1041">
        <f>VLOOKUP($F1041,'(참고)타워 스텟 가치'!$B$12:$L$16,AK$2,0)+(VLOOKUP($F1041,'(참고)타워 스텟 가치'!$B$12:$L$16,AK$2,0)*$E1041)</f>
        <v>0</v>
      </c>
      <c r="AL1041">
        <f>VLOOKUP($F1041,'(참고)타워 스텟 가치'!$B$12:$L$16,AL$2,0)+(VLOOKUP($F1041,'(참고)타워 스텟 가치'!$B$12:$L$16,AL$2,0)*$E1041)</f>
        <v>117.88000000000014</v>
      </c>
      <c r="AM1041">
        <f>SUM('스테이지별 몬스터 스텟'!AD1041*'(참고)타워 스텟 가치'!$Q$17,'스테이지별 몬스터 스텟'!AE1041*'(참고)타워 스텟 가치'!$R$17,'스테이지별 몬스터 스텟'!AF1041*'(참고)타워 스텟 가치'!$S$17,'스테이지별 몬스터 스텟'!AG1041*'(참고)타워 스텟 가치'!$T$17,'스테이지별 몬스터 스텟'!AH1041*'(참고)타워 스텟 가치'!$U$17,'스테이지별 몬스터 스텟'!AI1041*'(참고)타워 스텟 가치'!$V$17,'스테이지별 몬스터 스텟'!AJ1041*'(참고)타워 스텟 가치'!$W$17,'스테이지별 몬스터 스텟'!AK1041*'(참고)타워 스텟 가치'!$X$17,'스테이지별 몬스터 스텟'!AL1041*'(참고)타워 스텟 가치'!$Y$17)</f>
        <v>636876.17000000086</v>
      </c>
      <c r="AN1041">
        <v>3</v>
      </c>
    </row>
    <row r="1042" spans="3:40" x14ac:dyDescent="0.3">
      <c r="C1042">
        <v>3</v>
      </c>
      <c r="D1042">
        <f t="shared" si="50"/>
        <v>208</v>
      </c>
      <c r="E1042" s="52">
        <f>VLOOKUP(D1042,'스테이지별 난이도 설정'!B:C,2,0)</f>
        <v>83.200000000000102</v>
      </c>
      <c r="F1042" t="str">
        <f t="shared" si="51"/>
        <v>에픽</v>
      </c>
      <c r="G1042">
        <f t="shared" si="49"/>
        <v>6</v>
      </c>
      <c r="H1042">
        <f>VLOOKUP($F1042,'(참고)타워 스텟 가치'!$B$2:$L$6,H$2,0)+(VLOOKUP($F1042,'(참고)타워 스텟 가치'!$B$2:$L$6,H$2,0)*$E1042)</f>
        <v>1420.8750000000018</v>
      </c>
      <c r="I1042">
        <f>VLOOKUP($F1042,'(참고)타워 스텟 가치'!$B$2:$L$6,I$2,0)+(VLOOKUP($F1042,'(참고)타워 스텟 가치'!$B$2:$L$6,I$2,0)*$E1042)</f>
        <v>284.17500000000035</v>
      </c>
      <c r="J1042">
        <f>VLOOKUP($F1042,'(참고)타워 스텟 가치'!$B$2:$L$6,J$2,0)+(VLOOKUP($F1042,'(참고)타워 스텟 가치'!$B$2:$L$6,J$2,0)*$E1042)</f>
        <v>421000.00000000052</v>
      </c>
      <c r="K1042">
        <f>VLOOKUP($F1042,'(참고)타워 스텟 가치'!$B$2:$L$6,K$2,0)+(VLOOKUP($F1042,'(참고)타워 스텟 가치'!$B$2:$L$6,K$2,0)*$E1042)</f>
        <v>5683.5000000000073</v>
      </c>
      <c r="L1042">
        <f>VLOOKUP($F1042,'(참고)타워 스텟 가치'!$B$2:$L$6,L$2,0)+(VLOOKUP($F1042,'(참고)타워 스텟 가치'!$B$2:$L$6,L$2,0)*$E1042)</f>
        <v>94.725000000000108</v>
      </c>
      <c r="M1042">
        <f>VLOOKUP($F1042,'(참고)타워 스텟 가치'!$B$2:$L$6,M$2,0)+(VLOOKUP($F1042,'(참고)타워 스텟 가치'!$B$2:$L$6,M$2,0)*$E1042)</f>
        <v>25.26000000000003</v>
      </c>
      <c r="N1042">
        <f>VLOOKUP($F1042,'(참고)타워 스텟 가치'!$B$2:$L$6,N$2,0)+(VLOOKUP($F1042,'(참고)타워 스텟 가치'!$B$2:$L$6,N$2,0)*$E1042)</f>
        <v>0</v>
      </c>
      <c r="O1042">
        <f>VLOOKUP($F1042,'(참고)타워 스텟 가치'!$B$2:$L$6,O$2,0)+(VLOOKUP($F1042,'(참고)타워 스텟 가치'!$B$2:$L$6,O$2,0)*$E1042)</f>
        <v>0</v>
      </c>
      <c r="P1042">
        <f>VLOOKUP($F1042,'(참고)타워 스텟 가치'!$B$2:$L$6,P$2,0)+(VLOOKUP($F1042,'(참고)타워 스텟 가치'!$B$2:$L$6,P$2,0)*$E1042)</f>
        <v>58.940000000000069</v>
      </c>
      <c r="Q1042">
        <f>SUM('스테이지별 몬스터 스텟'!H1042*'(참고)타워 스텟 가치'!$Q$17,'스테이지별 몬스터 스텟'!I1042*'(참고)타워 스텟 가치'!$R$17,'스테이지별 몬스터 스텟'!J1042*'(참고)타워 스텟 가치'!$S$17,'스테이지별 몬스터 스텟'!K1042*'(참고)타워 스텟 가치'!$T$17,'스테이지별 몬스터 스텟'!L1042*'(참고)타워 스텟 가치'!$U$17,'스테이지별 몬스터 스텟'!M1042*'(참고)타워 스텟 가치'!$V$17,'스테이지별 몬스터 스텟'!N1042*'(참고)타워 스텟 가치'!$W$17,'스테이지별 몬스터 스텟'!O1042*'(참고)타워 스텟 가치'!$X$17,'스테이지별 몬스터 스텟'!P1042*'(참고)타워 스텟 가치'!$Y$17)</f>
        <v>646467.60250000074</v>
      </c>
      <c r="R1042">
        <v>1</v>
      </c>
      <c r="S1042">
        <f>VLOOKUP($F1042,'(참고)타워 스텟 가치'!$B$7:$L$11,S$2,0)+(VLOOKUP($F1042,'(참고)타워 스텟 가치'!$B$7:$L$11,S$2,0)*$E1042)</f>
        <v>473.62500000000057</v>
      </c>
      <c r="T1042">
        <f>VLOOKUP($F1042,'(참고)타워 스텟 가치'!$B$7:$L$11,T$2,0)+(VLOOKUP($F1042,'(참고)타워 스텟 가치'!$B$7:$L$11,T$2,0)*$E1042)</f>
        <v>852.525000000001</v>
      </c>
      <c r="U1042">
        <f>VLOOKUP($F1042,'(참고)타워 스텟 가치'!$B$7:$L$11,U$2,0)+(VLOOKUP($F1042,'(참고)타워 스텟 가치'!$B$7:$L$11,U$2,0)*$E1042)</f>
        <v>421000.00000000052</v>
      </c>
      <c r="V1042">
        <f>VLOOKUP($F1042,'(참고)타워 스텟 가치'!$B$7:$L$11,V$2,0)+(VLOOKUP($F1042,'(참고)타워 스텟 가치'!$B$7:$L$11,V$2,0)*$E1042)</f>
        <v>5683.5000000000073</v>
      </c>
      <c r="W1042">
        <f>VLOOKUP($F1042,'(참고)타워 스텟 가치'!$B$7:$L$11,W$2,0)+(VLOOKUP($F1042,'(참고)타워 스텟 가치'!$B$7:$L$11,W$2,0)*$E1042)</f>
        <v>94.725000000000108</v>
      </c>
      <c r="X1042">
        <f>VLOOKUP($F1042,'(참고)타워 스텟 가치'!$B$7:$L$11,X$2,0)+(VLOOKUP($F1042,'(참고)타워 스텟 가치'!$B$7:$L$11,X$2,0)*$E1042)</f>
        <v>25.26000000000003</v>
      </c>
      <c r="Y1042">
        <f>VLOOKUP($F1042,'(참고)타워 스텟 가치'!$B$7:$L$11,Y$2,0)+(VLOOKUP($F1042,'(참고)타워 스텟 가치'!$B$7:$L$11,Y$2,0)*$E1042)</f>
        <v>0</v>
      </c>
      <c r="Z1042">
        <f>VLOOKUP($F1042,'(참고)타워 스텟 가치'!$B$7:$L$11,Z$2,0)+(VLOOKUP($F1042,'(참고)타워 스텟 가치'!$B$7:$L$11,Z$2,0)*$E1042)</f>
        <v>0</v>
      </c>
      <c r="AA1042">
        <f>VLOOKUP($F1042,'(참고)타워 스텟 가치'!$B$7:$L$11,AA$2,0)+(VLOOKUP($F1042,'(참고)타워 스텟 가치'!$B$7:$L$11,AA$2,0)*$E1042)</f>
        <v>58.940000000000069</v>
      </c>
      <c r="AB1042">
        <f>SUM('스테이지별 몬스터 스텟'!S1042*'(참고)타워 스텟 가치'!$Q$17,'스테이지별 몬스터 스텟'!T1042*'(참고)타워 스텟 가치'!$R$17,'스테이지별 몬스터 스텟'!U1042*'(참고)타워 스텟 가치'!$S$17,'스테이지별 몬스터 스텟'!V1042*'(참고)타워 스텟 가치'!$T$17,'스테이지별 몬스터 스텟'!W1042*'(참고)타워 스텟 가치'!$U$17,'스테이지별 몬스터 스텟'!X1042*'(참고)타워 스텟 가치'!$V$17,'스테이지별 몬스터 스텟'!Y1042*'(참고)타워 스텟 가치'!$W$17,'스테이지별 몬스터 스텟'!Z1042*'(참고)타워 스텟 가치'!$X$17,'스테이지별 몬스터 스텟'!AA1042*'(참고)타워 스텟 가치'!$Y$17)</f>
        <v>645425.62750000076</v>
      </c>
      <c r="AC1042">
        <v>2</v>
      </c>
      <c r="AD1042">
        <f>VLOOKUP($F1042,'(참고)타워 스텟 가치'!$B$12:$L$16,AD$2,0)+(VLOOKUP($F1042,'(참고)타워 스텟 가치'!$B$12:$L$16,AD$2,0)*$E1042)</f>
        <v>473.62500000000057</v>
      </c>
      <c r="AE1042">
        <f>VLOOKUP($F1042,'(참고)타워 스텟 가치'!$B$12:$L$16,AE$2,0)+(VLOOKUP($F1042,'(참고)타워 스텟 가치'!$B$12:$L$16,AE$2,0)*$E1042)</f>
        <v>568.3500000000007</v>
      </c>
      <c r="AF1042">
        <f>VLOOKUP($F1042,'(참고)타워 스텟 가치'!$B$12:$L$16,AF$2,0)+(VLOOKUP($F1042,'(참고)타워 스텟 가치'!$B$12:$L$16,AF$2,0)*$E1042)</f>
        <v>421000.00000000052</v>
      </c>
      <c r="AG1042">
        <f>VLOOKUP($F1042,'(참고)타워 스텟 가치'!$B$12:$L$16,AG$2,0)+(VLOOKUP($F1042,'(참고)타워 스텟 가치'!$B$12:$L$16,AG$2,0)*$E1042)</f>
        <v>2841.7500000000036</v>
      </c>
      <c r="AH1042">
        <f>VLOOKUP($F1042,'(참고)타워 스텟 가치'!$B$12:$L$16,AH$2,0)+(VLOOKUP($F1042,'(참고)타워 스텟 가치'!$B$12:$L$16,AH$2,0)*$E1042)</f>
        <v>94.725000000000108</v>
      </c>
      <c r="AI1042">
        <f>VLOOKUP($F1042,'(참고)타워 스텟 가치'!$B$12:$L$16,AI$2,0)+(VLOOKUP($F1042,'(참고)타워 스텟 가치'!$B$12:$L$16,AI$2,0)*$E1042)</f>
        <v>25.26000000000003</v>
      </c>
      <c r="AJ1042">
        <f>VLOOKUP($F1042,'(참고)타워 스텟 가치'!$B$12:$L$16,AJ$2,0)+(VLOOKUP($F1042,'(참고)타워 스텟 가치'!$B$12:$L$16,AJ$2,0)*$E1042)</f>
        <v>0</v>
      </c>
      <c r="AK1042">
        <f>VLOOKUP($F1042,'(참고)타워 스텟 가치'!$B$12:$L$16,AK$2,0)+(VLOOKUP($F1042,'(참고)타워 스텟 가치'!$B$12:$L$16,AK$2,0)*$E1042)</f>
        <v>0</v>
      </c>
      <c r="AL1042">
        <f>VLOOKUP($F1042,'(참고)타워 스텟 가치'!$B$12:$L$16,AL$2,0)+(VLOOKUP($F1042,'(참고)타워 스텟 가치'!$B$12:$L$16,AL$2,0)*$E1042)</f>
        <v>117.88000000000014</v>
      </c>
      <c r="AM1042">
        <f>SUM('스테이지별 몬스터 스텟'!AD1042*'(참고)타워 스텟 가치'!$Q$17,'스테이지별 몬스터 스텟'!AE1042*'(참고)타워 스텟 가치'!$R$17,'스테이지별 몬스터 스텟'!AF1042*'(참고)타워 스텟 가치'!$S$17,'스테이지별 몬스터 스텟'!AG1042*'(참고)타워 스텟 가치'!$T$17,'스테이지별 몬스터 스텟'!AH1042*'(참고)타워 스텟 가치'!$U$17,'스테이지별 몬스터 스텟'!AI1042*'(참고)타워 스텟 가치'!$V$17,'스테이지별 몬스터 스텟'!AJ1042*'(참고)타워 스텟 가치'!$W$17,'스테이지별 몬스터 스텟'!AK1042*'(참고)타워 스텟 가치'!$X$17,'스테이지별 몬스터 스텟'!AL1042*'(참고)타워 스텟 가치'!$Y$17)</f>
        <v>639433.74500000081</v>
      </c>
      <c r="AN1042">
        <v>3</v>
      </c>
    </row>
    <row r="1043" spans="3:40" x14ac:dyDescent="0.3">
      <c r="C1043">
        <v>4</v>
      </c>
      <c r="D1043">
        <f t="shared" si="50"/>
        <v>208</v>
      </c>
      <c r="E1043" s="52">
        <f>VLOOKUP(D1043,'스테이지별 난이도 설정'!B:C,2,0)</f>
        <v>83.200000000000102</v>
      </c>
      <c r="F1043" t="str">
        <f t="shared" si="51"/>
        <v>유니크</v>
      </c>
      <c r="G1043">
        <f t="shared" si="49"/>
        <v>6</v>
      </c>
      <c r="H1043">
        <f>VLOOKUP($F1043,'(참고)타워 스텟 가치'!$B$2:$L$6,H$2,0)+(VLOOKUP($F1043,'(참고)타워 스텟 가치'!$B$2:$L$6,H$2,0)*$E1043)</f>
        <v>2131.3125000000027</v>
      </c>
      <c r="I1043">
        <f>VLOOKUP($F1043,'(참고)타워 스텟 가치'!$B$2:$L$6,I$2,0)+(VLOOKUP($F1043,'(참고)타워 스텟 가치'!$B$2:$L$6,I$2,0)*$E1043)</f>
        <v>426.2625000000005</v>
      </c>
      <c r="J1043">
        <f>VLOOKUP($F1043,'(참고)타워 스텟 가치'!$B$2:$L$6,J$2,0)+(VLOOKUP($F1043,'(참고)타워 스텟 가치'!$B$2:$L$6,J$2,0)*$E1043)</f>
        <v>421000.00000000052</v>
      </c>
      <c r="K1043">
        <f>VLOOKUP($F1043,'(참고)타워 스텟 가치'!$B$2:$L$6,K$2,0)+(VLOOKUP($F1043,'(참고)타워 스텟 가치'!$B$2:$L$6,K$2,0)*$E1043)</f>
        <v>8525.2500000000109</v>
      </c>
      <c r="L1043">
        <f>VLOOKUP($F1043,'(참고)타워 스텟 가치'!$B$2:$L$6,L$2,0)+(VLOOKUP($F1043,'(참고)타워 스텟 가치'!$B$2:$L$6,L$2,0)*$E1043)</f>
        <v>142.08750000000018</v>
      </c>
      <c r="M1043">
        <f>VLOOKUP($F1043,'(참고)타워 스텟 가치'!$B$2:$L$6,M$2,0)+(VLOOKUP($F1043,'(참고)타워 스텟 가치'!$B$2:$L$6,M$2,0)*$E1043)</f>
        <v>25.26000000000003</v>
      </c>
      <c r="N1043">
        <f>VLOOKUP($F1043,'(참고)타워 스텟 가치'!$B$2:$L$6,N$2,0)+(VLOOKUP($F1043,'(참고)타워 스텟 가치'!$B$2:$L$6,N$2,0)*$E1043)</f>
        <v>0</v>
      </c>
      <c r="O1043">
        <f>VLOOKUP($F1043,'(참고)타워 스텟 가치'!$B$2:$L$6,O$2,0)+(VLOOKUP($F1043,'(참고)타워 스텟 가치'!$B$2:$L$6,O$2,0)*$E1043)</f>
        <v>0</v>
      </c>
      <c r="P1043">
        <f>VLOOKUP($F1043,'(참고)타워 스텟 가치'!$B$2:$L$6,P$2,0)+(VLOOKUP($F1043,'(참고)타워 스텟 가치'!$B$2:$L$6,P$2,0)*$E1043)</f>
        <v>84.200000000000102</v>
      </c>
      <c r="Q1043">
        <f>SUM('스테이지별 몬스터 스텟'!H1043*'(참고)타워 스텟 가치'!$Q$17,'스테이지별 몬스터 스텟'!I1043*'(참고)타워 스텟 가치'!$R$17,'스테이지별 몬스터 스텟'!J1043*'(참고)타워 스텟 가치'!$S$17,'스테이지별 몬스터 스텟'!K1043*'(참고)타워 스텟 가치'!$T$17,'스테이지별 몬스터 스텟'!L1043*'(참고)타워 스텟 가치'!$U$17,'스테이지별 몬스터 스텟'!M1043*'(참고)타워 스텟 가치'!$V$17,'스테이지별 몬스터 스텟'!N1043*'(참고)타워 스텟 가치'!$W$17,'스테이지별 몬스터 스텟'!O1043*'(참고)타워 스텟 가치'!$X$17,'스테이지별 몬스터 스텟'!P1043*'(참고)타워 스텟 가치'!$Y$17)</f>
        <v>653930.35375000094</v>
      </c>
      <c r="R1043">
        <v>1</v>
      </c>
      <c r="S1043">
        <f>VLOOKUP($F1043,'(참고)타워 스텟 가치'!$B$7:$L$11,S$2,0)+(VLOOKUP($F1043,'(참고)타워 스텟 가치'!$B$7:$L$11,S$2,0)*$E1043)</f>
        <v>710.43750000000091</v>
      </c>
      <c r="T1043">
        <f>VLOOKUP($F1043,'(참고)타워 스텟 가치'!$B$7:$L$11,T$2,0)+(VLOOKUP($F1043,'(참고)타워 스텟 가치'!$B$7:$L$11,T$2,0)*$E1043)</f>
        <v>1278.7875000000015</v>
      </c>
      <c r="U1043">
        <f>VLOOKUP($F1043,'(참고)타워 스텟 가치'!$B$7:$L$11,U$2,0)+(VLOOKUP($F1043,'(참고)타워 스텟 가치'!$B$7:$L$11,U$2,0)*$E1043)</f>
        <v>421000.00000000052</v>
      </c>
      <c r="V1043">
        <f>VLOOKUP($F1043,'(참고)타워 스텟 가치'!$B$7:$L$11,V$2,0)+(VLOOKUP($F1043,'(참고)타워 스텟 가치'!$B$7:$L$11,V$2,0)*$E1043)</f>
        <v>8525.2500000000109</v>
      </c>
      <c r="W1043">
        <f>VLOOKUP($F1043,'(참고)타워 스텟 가치'!$B$7:$L$11,W$2,0)+(VLOOKUP($F1043,'(참고)타워 스텟 가치'!$B$7:$L$11,W$2,0)*$E1043)</f>
        <v>142.08750000000018</v>
      </c>
      <c r="X1043">
        <f>VLOOKUP($F1043,'(참고)타워 스텟 가치'!$B$7:$L$11,X$2,0)+(VLOOKUP($F1043,'(참고)타워 스텟 가치'!$B$7:$L$11,X$2,0)*$E1043)</f>
        <v>25.26000000000003</v>
      </c>
      <c r="Y1043">
        <f>VLOOKUP($F1043,'(참고)타워 스텟 가치'!$B$7:$L$11,Y$2,0)+(VLOOKUP($F1043,'(참고)타워 스텟 가치'!$B$7:$L$11,Y$2,0)*$E1043)</f>
        <v>0</v>
      </c>
      <c r="Z1043">
        <f>VLOOKUP($F1043,'(참고)타워 스텟 가치'!$B$7:$L$11,Z$2,0)+(VLOOKUP($F1043,'(참고)타워 스텟 가치'!$B$7:$L$11,Z$2,0)*$E1043)</f>
        <v>0</v>
      </c>
      <c r="AA1043">
        <f>VLOOKUP($F1043,'(참고)타워 스텟 가치'!$B$7:$L$11,AA$2,0)+(VLOOKUP($F1043,'(참고)타워 스텟 가치'!$B$7:$L$11,AA$2,0)*$E1043)</f>
        <v>84.200000000000102</v>
      </c>
      <c r="AB1043">
        <f>SUM('스테이지별 몬스터 스텟'!S1043*'(참고)타워 스텟 가치'!$Q$17,'스테이지별 몬스터 스텟'!T1043*'(참고)타워 스텟 가치'!$R$17,'스테이지별 몬스터 스텟'!U1043*'(참고)타워 스텟 가치'!$S$17,'스테이지별 몬스터 스텟'!V1043*'(참고)타워 스텟 가치'!$T$17,'스테이지별 몬스터 스텟'!W1043*'(참고)타워 스텟 가치'!$U$17,'스테이지별 몬스터 스텟'!X1043*'(참고)타워 스텟 가치'!$V$17,'스테이지별 몬스터 스텟'!Y1043*'(참고)타워 스텟 가치'!$W$17,'스테이지별 몬스터 스텟'!Z1043*'(참고)타워 스텟 가치'!$X$17,'스테이지별 몬스터 스텟'!AA1043*'(참고)타워 스텟 가치'!$Y$17)</f>
        <v>652367.39125000092</v>
      </c>
      <c r="AC1043">
        <v>2</v>
      </c>
      <c r="AD1043">
        <f>VLOOKUP($F1043,'(참고)타워 스텟 가치'!$B$12:$L$16,AD$2,0)+(VLOOKUP($F1043,'(참고)타워 스텟 가치'!$B$12:$L$16,AD$2,0)*$E1043)</f>
        <v>710.43750000000091</v>
      </c>
      <c r="AE1043">
        <f>VLOOKUP($F1043,'(참고)타워 스텟 가치'!$B$12:$L$16,AE$2,0)+(VLOOKUP($F1043,'(참고)타워 스텟 가치'!$B$12:$L$16,AE$2,0)*$E1043)</f>
        <v>852.525000000001</v>
      </c>
      <c r="AF1043">
        <f>VLOOKUP($F1043,'(참고)타워 스텟 가치'!$B$12:$L$16,AF$2,0)+(VLOOKUP($F1043,'(참고)타워 스텟 가치'!$B$12:$L$16,AF$2,0)*$E1043)</f>
        <v>421000.00000000052</v>
      </c>
      <c r="AG1043">
        <f>VLOOKUP($F1043,'(참고)타워 스텟 가치'!$B$12:$L$16,AG$2,0)+(VLOOKUP($F1043,'(참고)타워 스텟 가치'!$B$12:$L$16,AG$2,0)*$E1043)</f>
        <v>4262.6250000000055</v>
      </c>
      <c r="AH1043">
        <f>VLOOKUP($F1043,'(참고)타워 스텟 가치'!$B$12:$L$16,AH$2,0)+(VLOOKUP($F1043,'(참고)타워 스텟 가치'!$B$12:$L$16,AH$2,0)*$E1043)</f>
        <v>142.08750000000018</v>
      </c>
      <c r="AI1043">
        <f>VLOOKUP($F1043,'(참고)타워 스텟 가치'!$B$12:$L$16,AI$2,0)+(VLOOKUP($F1043,'(참고)타워 스텟 가치'!$B$12:$L$16,AI$2,0)*$E1043)</f>
        <v>25.26000000000003</v>
      </c>
      <c r="AJ1043">
        <f>VLOOKUP($F1043,'(참고)타워 스텟 가치'!$B$12:$L$16,AJ$2,0)+(VLOOKUP($F1043,'(참고)타워 스텟 가치'!$B$12:$L$16,AJ$2,0)*$E1043)</f>
        <v>0</v>
      </c>
      <c r="AK1043">
        <f>VLOOKUP($F1043,'(참고)타워 스텟 가치'!$B$12:$L$16,AK$2,0)+(VLOOKUP($F1043,'(참고)타워 스텟 가치'!$B$12:$L$16,AK$2,0)*$E1043)</f>
        <v>0</v>
      </c>
      <c r="AL1043">
        <f>VLOOKUP($F1043,'(참고)타워 스텟 가치'!$B$12:$L$16,AL$2,0)+(VLOOKUP($F1043,'(참고)타워 스텟 가치'!$B$12:$L$16,AL$2,0)*$E1043)</f>
        <v>168.4000000000002</v>
      </c>
      <c r="AM1043">
        <f>SUM('스테이지별 몬스터 스텟'!AD1043*'(참고)타워 스텟 가치'!$Q$17,'스테이지별 몬스터 스텟'!AE1043*'(참고)타워 스텟 가치'!$R$17,'스테이지별 몬스터 스텟'!AF1043*'(참고)타워 스텟 가치'!$S$17,'스테이지별 몬스터 스텟'!AG1043*'(참고)타워 스텟 가치'!$T$17,'스테이지별 몬스터 스텟'!AH1043*'(참고)타워 스텟 가치'!$U$17,'스테이지별 몬스터 스텟'!AI1043*'(참고)타워 스텟 가치'!$V$17,'스테이지별 몬스터 스텟'!AJ1043*'(참고)타워 스텟 가치'!$W$17,'스테이지별 몬스터 스텟'!AK1043*'(참고)타워 스텟 가치'!$X$17,'스테이지별 몬스터 스텟'!AL1043*'(참고)타워 스텟 가치'!$Y$17)</f>
        <v>643371.14750000089</v>
      </c>
      <c r="AN1043">
        <v>3</v>
      </c>
    </row>
    <row r="1044" spans="3:40" x14ac:dyDescent="0.3">
      <c r="C1044">
        <v>5</v>
      </c>
      <c r="D1044">
        <f t="shared" si="50"/>
        <v>208</v>
      </c>
      <c r="E1044" s="52">
        <f>VLOOKUP(D1044,'스테이지별 난이도 설정'!B:C,2,0)</f>
        <v>83.200000000000102</v>
      </c>
      <c r="F1044" t="str">
        <f t="shared" si="51"/>
        <v>스페셜</v>
      </c>
      <c r="G1044">
        <f t="shared" si="49"/>
        <v>6</v>
      </c>
      <c r="H1044">
        <f>VLOOKUP($F1044,'(참고)타워 스텟 가치'!$B$2:$L$6,H$2,0)+(VLOOKUP($F1044,'(참고)타워 스텟 가치'!$B$2:$L$6,H$2,0)*$E1044)</f>
        <v>3196.9687500000041</v>
      </c>
      <c r="I1044">
        <f>VLOOKUP($F1044,'(참고)타워 스텟 가치'!$B$2:$L$6,I$2,0)+(VLOOKUP($F1044,'(참고)타워 스텟 가치'!$B$2:$L$6,I$2,0)*$E1044)</f>
        <v>639.39375000000075</v>
      </c>
      <c r="J1044">
        <f>VLOOKUP($F1044,'(참고)타워 스텟 가치'!$B$2:$L$6,J$2,0)+(VLOOKUP($F1044,'(참고)타워 스텟 가치'!$B$2:$L$6,J$2,0)*$E1044)</f>
        <v>421000.00000000052</v>
      </c>
      <c r="K1044">
        <f>VLOOKUP($F1044,'(참고)타워 스텟 가치'!$B$2:$L$6,K$2,0)+(VLOOKUP($F1044,'(참고)타워 스텟 가치'!$B$2:$L$6,K$2,0)*$E1044)</f>
        <v>12787.875000000016</v>
      </c>
      <c r="L1044">
        <f>VLOOKUP($F1044,'(참고)타워 스텟 가치'!$B$2:$L$6,L$2,0)+(VLOOKUP($F1044,'(참고)타워 스텟 가치'!$B$2:$L$6,L$2,0)*$E1044)</f>
        <v>213.13125000000025</v>
      </c>
      <c r="M1044">
        <f>VLOOKUP($F1044,'(참고)타워 스텟 가치'!$B$2:$L$6,M$2,0)+(VLOOKUP($F1044,'(참고)타워 스텟 가치'!$B$2:$L$6,M$2,0)*$E1044)</f>
        <v>25.26000000000003</v>
      </c>
      <c r="N1044">
        <f>VLOOKUP($F1044,'(참고)타워 스텟 가치'!$B$2:$L$6,N$2,0)+(VLOOKUP($F1044,'(참고)타워 스텟 가치'!$B$2:$L$6,N$2,0)*$E1044)</f>
        <v>0</v>
      </c>
      <c r="O1044">
        <f>VLOOKUP($F1044,'(참고)타워 스텟 가치'!$B$2:$L$6,O$2,0)+(VLOOKUP($F1044,'(참고)타워 스텟 가치'!$B$2:$L$6,O$2,0)*$E1044)</f>
        <v>0</v>
      </c>
      <c r="P1044">
        <f>VLOOKUP($F1044,'(참고)타워 스텟 가치'!$B$2:$L$6,P$2,0)+(VLOOKUP($F1044,'(참고)타워 스텟 가치'!$B$2:$L$6,P$2,0)*$E1044)</f>
        <v>84.200000000000102</v>
      </c>
      <c r="Q1044">
        <f>SUM('스테이지별 몬스터 스텟'!H1044*'(참고)타워 스텟 가치'!$Q$17,'스테이지별 몬스터 스텟'!I1044*'(참고)타워 스텟 가치'!$R$17,'스테이지별 몬스터 스텟'!J1044*'(참고)타워 스텟 가치'!$S$17,'스테이지별 몬스터 스텟'!K1044*'(참고)타워 스텟 가치'!$T$17,'스테이지별 몬스터 스텟'!L1044*'(참고)타워 스텟 가치'!$U$17,'스테이지별 몬스터 스텟'!M1044*'(참고)타워 스텟 가치'!$V$17,'스테이지별 몬스터 스텟'!N1044*'(참고)타워 스텟 가치'!$W$17,'스테이지별 몬스터 스텟'!O1044*'(참고)타워 스텟 가치'!$X$17,'스테이지별 몬스터 스텟'!P1044*'(참고)타워 스텟 가치'!$Y$17)</f>
        <v>665048.70062500075</v>
      </c>
      <c r="R1044">
        <v>1</v>
      </c>
      <c r="S1044">
        <f>VLOOKUP($F1044,'(참고)타워 스텟 가치'!$B$7:$L$11,S$2,0)+(VLOOKUP($F1044,'(참고)타워 스텟 가치'!$B$7:$L$11,S$2,0)*$E1044)</f>
        <v>1065.6562500000014</v>
      </c>
      <c r="T1044">
        <f>VLOOKUP($F1044,'(참고)타워 스텟 가치'!$B$7:$L$11,T$2,0)+(VLOOKUP($F1044,'(참고)타워 스텟 가치'!$B$7:$L$11,T$2,0)*$E1044)</f>
        <v>1918.1812500000024</v>
      </c>
      <c r="U1044">
        <f>VLOOKUP($F1044,'(참고)타워 스텟 가치'!$B$7:$L$11,U$2,0)+(VLOOKUP($F1044,'(참고)타워 스텟 가치'!$B$7:$L$11,U$2,0)*$E1044)</f>
        <v>421000.00000000052</v>
      </c>
      <c r="V1044">
        <f>VLOOKUP($F1044,'(참고)타워 스텟 가치'!$B$7:$L$11,V$2,0)+(VLOOKUP($F1044,'(참고)타워 스텟 가치'!$B$7:$L$11,V$2,0)*$E1044)</f>
        <v>12787.875000000016</v>
      </c>
      <c r="W1044">
        <f>VLOOKUP($F1044,'(참고)타워 스텟 가치'!$B$7:$L$11,W$2,0)+(VLOOKUP($F1044,'(참고)타워 스텟 가치'!$B$7:$L$11,W$2,0)*$E1044)</f>
        <v>213.13125000000025</v>
      </c>
      <c r="X1044">
        <f>VLOOKUP($F1044,'(참고)타워 스텟 가치'!$B$7:$L$11,X$2,0)+(VLOOKUP($F1044,'(참고)타워 스텟 가치'!$B$7:$L$11,X$2,0)*$E1044)</f>
        <v>25.26000000000003</v>
      </c>
      <c r="Y1044">
        <f>VLOOKUP($F1044,'(참고)타워 스텟 가치'!$B$7:$L$11,Y$2,0)+(VLOOKUP($F1044,'(참고)타워 스텟 가치'!$B$7:$L$11,Y$2,0)*$E1044)</f>
        <v>0</v>
      </c>
      <c r="Z1044">
        <f>VLOOKUP($F1044,'(참고)타워 스텟 가치'!$B$7:$L$11,Z$2,0)+(VLOOKUP($F1044,'(참고)타워 스텟 가치'!$B$7:$L$11,Z$2,0)*$E1044)</f>
        <v>0</v>
      </c>
      <c r="AA1044">
        <f>VLOOKUP($F1044,'(참고)타워 스텟 가치'!$B$7:$L$11,AA$2,0)+(VLOOKUP($F1044,'(참고)타워 스텟 가치'!$B$7:$L$11,AA$2,0)*$E1044)</f>
        <v>84.200000000000102</v>
      </c>
      <c r="AB1044">
        <f>SUM('스테이지별 몬스터 스텟'!S1044*'(참고)타워 스텟 가치'!$Q$17,'스테이지별 몬스터 스텟'!T1044*'(참고)타워 스텟 가치'!$R$17,'스테이지별 몬스터 스텟'!U1044*'(참고)타워 스텟 가치'!$S$17,'스테이지별 몬스터 스텟'!V1044*'(참고)타워 스텟 가치'!$T$17,'스테이지별 몬스터 스텟'!W1044*'(참고)타워 스텟 가치'!$U$17,'스테이지별 몬스터 스텟'!X1044*'(참고)타워 스텟 가치'!$V$17,'스테이지별 몬스터 스텟'!Y1044*'(참고)타워 스텟 가치'!$W$17,'스테이지별 몬스터 스텟'!Z1044*'(참고)타워 스텟 가치'!$X$17,'스테이지별 몬스터 스텟'!AA1044*'(참고)타워 스텟 가치'!$Y$17)</f>
        <v>662704.25687500078</v>
      </c>
      <c r="AC1044">
        <v>2</v>
      </c>
      <c r="AD1044">
        <f>VLOOKUP($F1044,'(참고)타워 스텟 가치'!$B$12:$L$16,AD$2,0)+(VLOOKUP($F1044,'(참고)타워 스텟 가치'!$B$12:$L$16,AD$2,0)*$E1044)</f>
        <v>1065.6562500000014</v>
      </c>
      <c r="AE1044">
        <f>VLOOKUP($F1044,'(참고)타워 스텟 가치'!$B$12:$L$16,AE$2,0)+(VLOOKUP($F1044,'(참고)타워 스텟 가치'!$B$12:$L$16,AE$2,0)*$E1044)</f>
        <v>1278.7875000000015</v>
      </c>
      <c r="AF1044">
        <f>VLOOKUP($F1044,'(참고)타워 스텟 가치'!$B$12:$L$16,AF$2,0)+(VLOOKUP($F1044,'(참고)타워 스텟 가치'!$B$12:$L$16,AF$2,0)*$E1044)</f>
        <v>421000.00000000052</v>
      </c>
      <c r="AG1044">
        <f>VLOOKUP($F1044,'(참고)타워 스텟 가치'!$B$12:$L$16,AG$2,0)+(VLOOKUP($F1044,'(참고)타워 스텟 가치'!$B$12:$L$16,AG$2,0)*$E1044)</f>
        <v>6393.9375000000082</v>
      </c>
      <c r="AH1044">
        <f>VLOOKUP($F1044,'(참고)타워 스텟 가치'!$B$12:$L$16,AH$2,0)+(VLOOKUP($F1044,'(참고)타워 스텟 가치'!$B$12:$L$16,AH$2,0)*$E1044)</f>
        <v>213.13125000000025</v>
      </c>
      <c r="AI1044">
        <f>VLOOKUP($F1044,'(참고)타워 스텟 가치'!$B$12:$L$16,AI$2,0)+(VLOOKUP($F1044,'(참고)타워 스텟 가치'!$B$12:$L$16,AI$2,0)*$E1044)</f>
        <v>25.26000000000003</v>
      </c>
      <c r="AJ1044">
        <f>VLOOKUP($F1044,'(참고)타워 스텟 가치'!$B$12:$L$16,AJ$2,0)+(VLOOKUP($F1044,'(참고)타워 스텟 가치'!$B$12:$L$16,AJ$2,0)*$E1044)</f>
        <v>0</v>
      </c>
      <c r="AK1044">
        <f>VLOOKUP($F1044,'(참고)타워 스텟 가치'!$B$12:$L$16,AK$2,0)+(VLOOKUP($F1044,'(참고)타워 스텟 가치'!$B$12:$L$16,AK$2,0)*$E1044)</f>
        <v>0</v>
      </c>
      <c r="AL1044">
        <f>VLOOKUP($F1044,'(참고)타워 스텟 가치'!$B$12:$L$16,AL$2,0)+(VLOOKUP($F1044,'(참고)타워 스텟 가치'!$B$12:$L$16,AL$2,0)*$E1044)</f>
        <v>168.4000000000002</v>
      </c>
      <c r="AM1044">
        <f>SUM('스테이지별 몬스터 스텟'!AD1044*'(참고)타워 스텟 가치'!$Q$17,'스테이지별 몬스터 스텟'!AE1044*'(참고)타워 스텟 가치'!$R$17,'스테이지별 몬스터 스텟'!AF1044*'(참고)타워 스텟 가치'!$S$17,'스테이지별 몬스터 스텟'!AG1044*'(참고)타워 스텟 가치'!$T$17,'스테이지별 몬스터 스텟'!AH1044*'(참고)타워 스텟 가치'!$U$17,'스테이지별 몬스터 스텟'!AI1044*'(참고)타워 스텟 가치'!$V$17,'스테이지별 몬스터 스텟'!AJ1044*'(참고)타워 스텟 가치'!$W$17,'스테이지별 몬스터 스텟'!AK1044*'(참고)타워 스텟 가치'!$X$17,'스테이지별 몬스터 스텟'!AL1044*'(참고)타워 스텟 가치'!$Y$17)</f>
        <v>649125.69125000085</v>
      </c>
      <c r="AN1044">
        <v>3</v>
      </c>
    </row>
    <row r="1045" spans="3:40" x14ac:dyDescent="0.3">
      <c r="C1045">
        <v>1</v>
      </c>
      <c r="D1045">
        <f t="shared" si="50"/>
        <v>209</v>
      </c>
      <c r="E1045" s="52">
        <f>VLOOKUP(D1045,'스테이지별 난이도 설정'!B:C,2,0)</f>
        <v>83.600000000000108</v>
      </c>
      <c r="F1045" t="str">
        <f t="shared" si="51"/>
        <v>일반</v>
      </c>
      <c r="G1045">
        <f t="shared" si="49"/>
        <v>6</v>
      </c>
      <c r="H1045">
        <f>VLOOKUP($F1045,'(참고)타워 스텟 가치'!$B$2:$L$6,H$2,0)+(VLOOKUP($F1045,'(참고)타워 스텟 가치'!$B$2:$L$6,H$2,0)*$E1045)</f>
        <v>634.5000000000008</v>
      </c>
      <c r="I1045">
        <f>VLOOKUP($F1045,'(참고)타워 스텟 가치'!$B$2:$L$6,I$2,0)+(VLOOKUP($F1045,'(참고)타워 스텟 가치'!$B$2:$L$6,I$2,0)*$E1045)</f>
        <v>126.90000000000016</v>
      </c>
      <c r="J1045">
        <f>VLOOKUP($F1045,'(참고)타워 스텟 가치'!$B$2:$L$6,J$2,0)+(VLOOKUP($F1045,'(참고)타워 스텟 가치'!$B$2:$L$6,J$2,0)*$E1045)</f>
        <v>423000.00000000052</v>
      </c>
      <c r="K1045">
        <f>VLOOKUP($F1045,'(참고)타워 스텟 가치'!$B$2:$L$6,K$2,0)+(VLOOKUP($F1045,'(참고)타워 스텟 가치'!$B$2:$L$6,K$2,0)*$E1045)</f>
        <v>2538.0000000000032</v>
      </c>
      <c r="L1045">
        <f>VLOOKUP($F1045,'(참고)타워 스텟 가치'!$B$2:$L$6,L$2,0)+(VLOOKUP($F1045,'(참고)타워 스텟 가치'!$B$2:$L$6,L$2,0)*$E1045)</f>
        <v>42.300000000000054</v>
      </c>
      <c r="M1045">
        <f>VLOOKUP($F1045,'(참고)타워 스텟 가치'!$B$2:$L$6,M$2,0)+(VLOOKUP($F1045,'(참고)타워 스텟 가치'!$B$2:$L$6,M$2,0)*$E1045)</f>
        <v>25.380000000000031</v>
      </c>
      <c r="N1045">
        <f>VLOOKUP($F1045,'(참고)타워 스텟 가치'!$B$2:$L$6,N$2,0)+(VLOOKUP($F1045,'(참고)타워 스텟 가치'!$B$2:$L$6,N$2,0)*$E1045)</f>
        <v>0</v>
      </c>
      <c r="O1045">
        <f>VLOOKUP($F1045,'(참고)타워 스텟 가치'!$B$2:$L$6,O$2,0)+(VLOOKUP($F1045,'(참고)타워 스텟 가치'!$B$2:$L$6,O$2,0)*$E1045)</f>
        <v>0</v>
      </c>
      <c r="P1045">
        <f>VLOOKUP($F1045,'(참고)타워 스텟 가치'!$B$2:$L$6,P$2,0)+(VLOOKUP($F1045,'(참고)타워 스텟 가치'!$B$2:$L$6,P$2,0)*$E1045)</f>
        <v>59.220000000000077</v>
      </c>
      <c r="Q1045">
        <f>SUM('스테이지별 몬스터 스텟'!H1045*'(참고)타워 스텟 가치'!$Q$17,'스테이지별 몬스터 스텟'!I1045*'(참고)타워 스텟 가치'!$R$17,'스테이지별 몬스터 스텟'!J1045*'(참고)타워 스텟 가치'!$S$17,'스테이지별 몬스터 스텟'!K1045*'(참고)타워 스텟 가치'!$T$17,'스테이지별 몬스터 스텟'!L1045*'(참고)타워 스텟 가치'!$U$17,'스테이지별 몬스터 스텟'!M1045*'(참고)타워 스텟 가치'!$V$17,'스테이지별 몬스터 스텟'!N1045*'(참고)타워 스텟 가치'!$W$17,'스테이지별 몬스터 스텟'!O1045*'(참고)타워 스텟 가치'!$X$17,'스테이지별 몬스터 스텟'!P1045*'(참고)타워 스텟 가치'!$Y$17)</f>
        <v>641263.77000000072</v>
      </c>
      <c r="R1045">
        <v>1</v>
      </c>
      <c r="S1045">
        <f>VLOOKUP($F1045,'(참고)타워 스텟 가치'!$B$7:$L$11,S$2,0)+(VLOOKUP($F1045,'(참고)타워 스텟 가치'!$B$7:$L$11,S$2,0)*$E1045)</f>
        <v>211.50000000000028</v>
      </c>
      <c r="T1045">
        <f>VLOOKUP($F1045,'(참고)타워 스텟 가치'!$B$7:$L$11,T$2,0)+(VLOOKUP($F1045,'(참고)타워 스텟 가치'!$B$7:$L$11,T$2,0)*$E1045)</f>
        <v>380.7000000000005</v>
      </c>
      <c r="U1045">
        <f>VLOOKUP($F1045,'(참고)타워 스텟 가치'!$B$7:$L$11,U$2,0)+(VLOOKUP($F1045,'(참고)타워 스텟 가치'!$B$7:$L$11,U$2,0)*$E1045)</f>
        <v>423000.00000000052</v>
      </c>
      <c r="V1045">
        <f>VLOOKUP($F1045,'(참고)타워 스텟 가치'!$B$7:$L$11,V$2,0)+(VLOOKUP($F1045,'(참고)타워 스텟 가치'!$B$7:$L$11,V$2,0)*$E1045)</f>
        <v>2538.0000000000032</v>
      </c>
      <c r="W1045">
        <f>VLOOKUP($F1045,'(참고)타워 스텟 가치'!$B$7:$L$11,W$2,0)+(VLOOKUP($F1045,'(참고)타워 스텟 가치'!$B$7:$L$11,W$2,0)*$E1045)</f>
        <v>42.300000000000054</v>
      </c>
      <c r="X1045">
        <f>VLOOKUP($F1045,'(참고)타워 스텟 가치'!$B$7:$L$11,X$2,0)+(VLOOKUP($F1045,'(참고)타워 스텟 가치'!$B$7:$L$11,X$2,0)*$E1045)</f>
        <v>25.380000000000031</v>
      </c>
      <c r="Y1045">
        <f>VLOOKUP($F1045,'(참고)타워 스텟 가치'!$B$7:$L$11,Y$2,0)+(VLOOKUP($F1045,'(참고)타워 스텟 가치'!$B$7:$L$11,Y$2,0)*$E1045)</f>
        <v>0</v>
      </c>
      <c r="Z1045">
        <f>VLOOKUP($F1045,'(참고)타워 스텟 가치'!$B$7:$L$11,Z$2,0)+(VLOOKUP($F1045,'(참고)타워 스텟 가치'!$B$7:$L$11,Z$2,0)*$E1045)</f>
        <v>0</v>
      </c>
      <c r="AA1045">
        <f>VLOOKUP($F1045,'(참고)타워 스텟 가치'!$B$7:$L$11,AA$2,0)+(VLOOKUP($F1045,'(참고)타워 스텟 가치'!$B$7:$L$11,AA$2,0)*$E1045)</f>
        <v>59.220000000000077</v>
      </c>
      <c r="AB1045">
        <f>SUM('스테이지별 몬스터 스텟'!S1045*'(참고)타워 스텟 가치'!$Q$17,'스테이지별 몬스터 스텟'!T1045*'(참고)타워 스텟 가치'!$R$17,'스테이지별 몬스터 스텟'!U1045*'(참고)타워 스텟 가치'!$S$17,'스테이지별 몬스터 스텟'!V1045*'(참고)타워 스텟 가치'!$T$17,'스테이지별 몬스터 스텟'!W1045*'(참고)타워 스텟 가치'!$U$17,'스테이지별 몬스터 스텟'!X1045*'(참고)타워 스텟 가치'!$V$17,'스테이지별 몬스터 스텟'!Y1045*'(참고)타워 스텟 가치'!$W$17,'스테이지별 몬스터 스텟'!Z1045*'(참고)타워 스텟 가치'!$X$17,'스테이지별 몬스터 스텟'!AA1045*'(참고)타워 스텟 가치'!$Y$17)</f>
        <v>640798.47000000079</v>
      </c>
      <c r="AC1045">
        <v>2</v>
      </c>
      <c r="AD1045">
        <f>VLOOKUP($F1045,'(참고)타워 스텟 가치'!$B$12:$L$16,AD$2,0)+(VLOOKUP($F1045,'(참고)타워 스텟 가치'!$B$12:$L$16,AD$2,0)*$E1045)</f>
        <v>211.50000000000028</v>
      </c>
      <c r="AE1045">
        <f>VLOOKUP($F1045,'(참고)타워 스텟 가치'!$B$12:$L$16,AE$2,0)+(VLOOKUP($F1045,'(참고)타워 스텟 가치'!$B$12:$L$16,AE$2,0)*$E1045)</f>
        <v>253.80000000000032</v>
      </c>
      <c r="AF1045">
        <f>VLOOKUP($F1045,'(참고)타워 스텟 가치'!$B$12:$L$16,AF$2,0)+(VLOOKUP($F1045,'(참고)타워 스텟 가치'!$B$12:$L$16,AF$2,0)*$E1045)</f>
        <v>423000.00000000052</v>
      </c>
      <c r="AG1045">
        <f>VLOOKUP($F1045,'(참고)타워 스텟 가치'!$B$12:$L$16,AG$2,0)+(VLOOKUP($F1045,'(참고)타워 스텟 가치'!$B$12:$L$16,AG$2,0)*$E1045)</f>
        <v>1269.0000000000016</v>
      </c>
      <c r="AH1045">
        <f>VLOOKUP($F1045,'(참고)타워 스텟 가치'!$B$12:$L$16,AH$2,0)+(VLOOKUP($F1045,'(참고)타워 스텟 가치'!$B$12:$L$16,AH$2,0)*$E1045)</f>
        <v>42.300000000000054</v>
      </c>
      <c r="AI1045">
        <f>VLOOKUP($F1045,'(참고)타워 스텟 가치'!$B$12:$L$16,AI$2,0)+(VLOOKUP($F1045,'(참고)타워 스텟 가치'!$B$12:$L$16,AI$2,0)*$E1045)</f>
        <v>25.380000000000031</v>
      </c>
      <c r="AJ1045">
        <f>VLOOKUP($F1045,'(참고)타워 스텟 가치'!$B$12:$L$16,AJ$2,0)+(VLOOKUP($F1045,'(참고)타워 스텟 가치'!$B$12:$L$16,AJ$2,0)*$E1045)</f>
        <v>0</v>
      </c>
      <c r="AK1045">
        <f>VLOOKUP($F1045,'(참고)타워 스텟 가치'!$B$12:$L$16,AK$2,0)+(VLOOKUP($F1045,'(참고)타워 스텟 가치'!$B$12:$L$16,AK$2,0)*$E1045)</f>
        <v>0</v>
      </c>
      <c r="AL1045">
        <f>VLOOKUP($F1045,'(참고)타워 스텟 가치'!$B$12:$L$16,AL$2,0)+(VLOOKUP($F1045,'(참고)타워 스텟 가치'!$B$12:$L$16,AL$2,0)*$E1045)</f>
        <v>118.44000000000015</v>
      </c>
      <c r="AM1045">
        <f>SUM('스테이지별 몬스터 스텟'!AD1045*'(참고)타워 스텟 가치'!$Q$17,'스테이지별 몬스터 스텟'!AE1045*'(참고)타워 스텟 가치'!$R$17,'스테이지별 몬스터 스텟'!AF1045*'(참고)타워 스텟 가치'!$S$17,'스테이지별 몬스터 스텟'!AG1045*'(참고)타워 스텟 가치'!$T$17,'스테이지별 몬스터 스텟'!AH1045*'(참고)타워 스텟 가치'!$U$17,'스테이지별 몬스터 스텟'!AI1045*'(참고)타워 스텟 가치'!$V$17,'스테이지별 몬스터 스텟'!AJ1045*'(참고)타워 스텟 가치'!$W$17,'스테이지별 몬스터 스텟'!AK1045*'(참고)타워 스텟 가치'!$X$17,'스테이지별 몬스터 스텟'!AL1045*'(참고)타워 스텟 가치'!$Y$17)</f>
        <v>638188.56000000075</v>
      </c>
      <c r="AN1045">
        <v>3</v>
      </c>
    </row>
    <row r="1046" spans="3:40" x14ac:dyDescent="0.3">
      <c r="C1046">
        <v>2</v>
      </c>
      <c r="D1046">
        <f t="shared" si="50"/>
        <v>209</v>
      </c>
      <c r="E1046" s="52">
        <f>VLOOKUP(D1046,'스테이지별 난이도 설정'!B:C,2,0)</f>
        <v>83.600000000000108</v>
      </c>
      <c r="F1046" t="str">
        <f t="shared" si="51"/>
        <v>레어</v>
      </c>
      <c r="G1046">
        <f t="shared" si="49"/>
        <v>6</v>
      </c>
      <c r="H1046">
        <f>VLOOKUP($F1046,'(참고)타워 스텟 가치'!$B$2:$L$6,H$2,0)+(VLOOKUP($F1046,'(참고)타워 스텟 가치'!$B$2:$L$6,H$2,0)*$E1046)</f>
        <v>951.75000000000125</v>
      </c>
      <c r="I1046">
        <f>VLOOKUP($F1046,'(참고)타워 스텟 가치'!$B$2:$L$6,I$2,0)+(VLOOKUP($F1046,'(참고)타워 스텟 가치'!$B$2:$L$6,I$2,0)*$E1046)</f>
        <v>190.35000000000025</v>
      </c>
      <c r="J1046">
        <f>VLOOKUP($F1046,'(참고)타워 스텟 가치'!$B$2:$L$6,J$2,0)+(VLOOKUP($F1046,'(참고)타워 스텟 가치'!$B$2:$L$6,J$2,0)*$E1046)</f>
        <v>423000.00000000052</v>
      </c>
      <c r="K1046">
        <f>VLOOKUP($F1046,'(참고)타워 스텟 가치'!$B$2:$L$6,K$2,0)+(VLOOKUP($F1046,'(참고)타워 스텟 가치'!$B$2:$L$6,K$2,0)*$E1046)</f>
        <v>3807.000000000005</v>
      </c>
      <c r="L1046">
        <f>VLOOKUP($F1046,'(참고)타워 스텟 가치'!$B$2:$L$6,L$2,0)+(VLOOKUP($F1046,'(참고)타워 스텟 가치'!$B$2:$L$6,L$2,0)*$E1046)</f>
        <v>63.450000000000081</v>
      </c>
      <c r="M1046">
        <f>VLOOKUP($F1046,'(참고)타워 스텟 가치'!$B$2:$L$6,M$2,0)+(VLOOKUP($F1046,'(참고)타워 스텟 가치'!$B$2:$L$6,M$2,0)*$E1046)</f>
        <v>25.380000000000031</v>
      </c>
      <c r="N1046">
        <f>VLOOKUP($F1046,'(참고)타워 스텟 가치'!$B$2:$L$6,N$2,0)+(VLOOKUP($F1046,'(참고)타워 스텟 가치'!$B$2:$L$6,N$2,0)*$E1046)</f>
        <v>0</v>
      </c>
      <c r="O1046">
        <f>VLOOKUP($F1046,'(참고)타워 스텟 가치'!$B$2:$L$6,O$2,0)+(VLOOKUP($F1046,'(참고)타워 스텟 가치'!$B$2:$L$6,O$2,0)*$E1046)</f>
        <v>0</v>
      </c>
      <c r="P1046">
        <f>VLOOKUP($F1046,'(참고)타워 스텟 가치'!$B$2:$L$6,P$2,0)+(VLOOKUP($F1046,'(참고)타워 스텟 가치'!$B$2:$L$6,P$2,0)*$E1046)</f>
        <v>59.220000000000077</v>
      </c>
      <c r="Q1046">
        <f>SUM('스테이지별 몬스터 스텟'!H1046*'(참고)타워 스텟 가치'!$Q$17,'스테이지별 몬스터 스텟'!I1046*'(참고)타워 스텟 가치'!$R$17,'스테이지별 몬스터 스텟'!J1046*'(참고)타워 스텟 가치'!$S$17,'스테이지별 몬스터 스텟'!K1046*'(참고)타워 스텟 가치'!$T$17,'스테이지별 몬스터 스텟'!L1046*'(참고)타워 스텟 가치'!$U$17,'스테이지별 몬스터 스텟'!M1046*'(참고)타워 스텟 가치'!$V$17,'스테이지별 몬스터 스텟'!N1046*'(참고)타워 스텟 가치'!$W$17,'스테이지별 몬스터 스텟'!O1046*'(참고)타워 스텟 가치'!$X$17,'스테이지별 몬스터 스텟'!P1046*'(참고)타워 스텟 가치'!$Y$17)</f>
        <v>644573.74500000081</v>
      </c>
      <c r="R1046">
        <v>1</v>
      </c>
      <c r="S1046">
        <f>VLOOKUP($F1046,'(참고)타워 스텟 가치'!$B$7:$L$11,S$2,0)+(VLOOKUP($F1046,'(참고)타워 스텟 가치'!$B$7:$L$11,S$2,0)*$E1046)</f>
        <v>317.2500000000004</v>
      </c>
      <c r="T1046">
        <f>VLOOKUP($F1046,'(참고)타워 스텟 가치'!$B$7:$L$11,T$2,0)+(VLOOKUP($F1046,'(참고)타워 스텟 가치'!$B$7:$L$11,T$2,0)*$E1046)</f>
        <v>571.05000000000075</v>
      </c>
      <c r="U1046">
        <f>VLOOKUP($F1046,'(참고)타워 스텟 가치'!$B$7:$L$11,U$2,0)+(VLOOKUP($F1046,'(참고)타워 스텟 가치'!$B$7:$L$11,U$2,0)*$E1046)</f>
        <v>423000.00000000052</v>
      </c>
      <c r="V1046">
        <f>VLOOKUP($F1046,'(참고)타워 스텟 가치'!$B$7:$L$11,V$2,0)+(VLOOKUP($F1046,'(참고)타워 스텟 가치'!$B$7:$L$11,V$2,0)*$E1046)</f>
        <v>3807.000000000005</v>
      </c>
      <c r="W1046">
        <f>VLOOKUP($F1046,'(참고)타워 스텟 가치'!$B$7:$L$11,W$2,0)+(VLOOKUP($F1046,'(참고)타워 스텟 가치'!$B$7:$L$11,W$2,0)*$E1046)</f>
        <v>63.450000000000081</v>
      </c>
      <c r="X1046">
        <f>VLOOKUP($F1046,'(참고)타워 스텟 가치'!$B$7:$L$11,X$2,0)+(VLOOKUP($F1046,'(참고)타워 스텟 가치'!$B$7:$L$11,X$2,0)*$E1046)</f>
        <v>25.380000000000031</v>
      </c>
      <c r="Y1046">
        <f>VLOOKUP($F1046,'(참고)타워 스텟 가치'!$B$7:$L$11,Y$2,0)+(VLOOKUP($F1046,'(참고)타워 스텟 가치'!$B$7:$L$11,Y$2,0)*$E1046)</f>
        <v>0</v>
      </c>
      <c r="Z1046">
        <f>VLOOKUP($F1046,'(참고)타워 스텟 가치'!$B$7:$L$11,Z$2,0)+(VLOOKUP($F1046,'(참고)타워 스텟 가치'!$B$7:$L$11,Z$2,0)*$E1046)</f>
        <v>0</v>
      </c>
      <c r="AA1046">
        <f>VLOOKUP($F1046,'(참고)타워 스텟 가치'!$B$7:$L$11,AA$2,0)+(VLOOKUP($F1046,'(참고)타워 스텟 가치'!$B$7:$L$11,AA$2,0)*$E1046)</f>
        <v>59.220000000000077</v>
      </c>
      <c r="AB1046">
        <f>SUM('스테이지별 몬스터 스텟'!S1046*'(참고)타워 스텟 가치'!$Q$17,'스테이지별 몬스터 스텟'!T1046*'(참고)타워 스텟 가치'!$R$17,'스테이지별 몬스터 스텟'!U1046*'(참고)타워 스텟 가치'!$S$17,'스테이지별 몬스터 스텟'!V1046*'(참고)타워 스텟 가치'!$T$17,'스테이지별 몬스터 스텟'!W1046*'(참고)타워 스텟 가치'!$U$17,'스테이지별 몬스터 스텟'!X1046*'(참고)타워 스텟 가치'!$V$17,'스테이지별 몬스터 스텟'!Y1046*'(참고)타워 스텟 가치'!$W$17,'스테이지별 몬스터 스텟'!Z1046*'(참고)타워 스텟 가치'!$X$17,'스테이지별 몬스터 스텟'!AA1046*'(참고)타워 스텟 가치'!$Y$17)</f>
        <v>643875.79500000074</v>
      </c>
      <c r="AC1046">
        <v>2</v>
      </c>
      <c r="AD1046">
        <f>VLOOKUP($F1046,'(참고)타워 스텟 가치'!$B$12:$L$16,AD$2,0)+(VLOOKUP($F1046,'(참고)타워 스텟 가치'!$B$12:$L$16,AD$2,0)*$E1046)</f>
        <v>317.2500000000004</v>
      </c>
      <c r="AE1046">
        <f>VLOOKUP($F1046,'(참고)타워 스텟 가치'!$B$12:$L$16,AE$2,0)+(VLOOKUP($F1046,'(참고)타워 스텟 가치'!$B$12:$L$16,AE$2,0)*$E1046)</f>
        <v>380.7000000000005</v>
      </c>
      <c r="AF1046">
        <f>VLOOKUP($F1046,'(참고)타워 스텟 가치'!$B$12:$L$16,AF$2,0)+(VLOOKUP($F1046,'(참고)타워 스텟 가치'!$B$12:$L$16,AF$2,0)*$E1046)</f>
        <v>423000.00000000052</v>
      </c>
      <c r="AG1046">
        <f>VLOOKUP($F1046,'(참고)타워 스텟 가치'!$B$12:$L$16,AG$2,0)+(VLOOKUP($F1046,'(참고)타워 스텟 가치'!$B$12:$L$16,AG$2,0)*$E1046)</f>
        <v>1903.5000000000025</v>
      </c>
      <c r="AH1046">
        <f>VLOOKUP($F1046,'(참고)타워 스텟 가치'!$B$12:$L$16,AH$2,0)+(VLOOKUP($F1046,'(참고)타워 스텟 가치'!$B$12:$L$16,AH$2,0)*$E1046)</f>
        <v>63.450000000000081</v>
      </c>
      <c r="AI1046">
        <f>VLOOKUP($F1046,'(참고)타워 스텟 가치'!$B$12:$L$16,AI$2,0)+(VLOOKUP($F1046,'(참고)타워 스텟 가치'!$B$12:$L$16,AI$2,0)*$E1046)</f>
        <v>25.380000000000031</v>
      </c>
      <c r="AJ1046">
        <f>VLOOKUP($F1046,'(참고)타워 스텟 가치'!$B$12:$L$16,AJ$2,0)+(VLOOKUP($F1046,'(참고)타워 스텟 가치'!$B$12:$L$16,AJ$2,0)*$E1046)</f>
        <v>0</v>
      </c>
      <c r="AK1046">
        <f>VLOOKUP($F1046,'(참고)타워 스텟 가치'!$B$12:$L$16,AK$2,0)+(VLOOKUP($F1046,'(참고)타워 스텟 가치'!$B$12:$L$16,AK$2,0)*$E1046)</f>
        <v>0</v>
      </c>
      <c r="AL1046">
        <f>VLOOKUP($F1046,'(참고)타워 스텟 가치'!$B$12:$L$16,AL$2,0)+(VLOOKUP($F1046,'(참고)타워 스텟 가치'!$B$12:$L$16,AL$2,0)*$E1046)</f>
        <v>118.44000000000015</v>
      </c>
      <c r="AM1046">
        <f>SUM('스테이지별 몬스터 스텟'!AD1046*'(참고)타워 스텟 가치'!$Q$17,'스테이지별 몬스터 스텟'!AE1046*'(참고)타워 스텟 가치'!$R$17,'스테이지별 몬스터 스텟'!AF1046*'(참고)타워 스텟 가치'!$S$17,'스테이지별 몬스터 스텟'!AG1046*'(참고)타워 스텟 가치'!$T$17,'스테이지별 몬스터 스텟'!AH1046*'(참고)타워 스텟 가치'!$U$17,'스테이지별 몬스터 스텟'!AI1046*'(참고)타워 스텟 가치'!$V$17,'스테이지별 몬스터 스텟'!AJ1046*'(참고)타워 스텟 가치'!$W$17,'스테이지별 몬스터 스텟'!AK1046*'(참고)타워 스텟 가치'!$X$17,'스테이지별 몬스터 스텟'!AL1046*'(참고)타워 스텟 가치'!$Y$17)</f>
        <v>639901.71000000089</v>
      </c>
      <c r="AN1046">
        <v>3</v>
      </c>
    </row>
    <row r="1047" spans="3:40" x14ac:dyDescent="0.3">
      <c r="C1047">
        <v>3</v>
      </c>
      <c r="D1047">
        <f t="shared" si="50"/>
        <v>209</v>
      </c>
      <c r="E1047" s="52">
        <f>VLOOKUP(D1047,'스테이지별 난이도 설정'!B:C,2,0)</f>
        <v>83.600000000000108</v>
      </c>
      <c r="F1047" t="str">
        <f t="shared" si="51"/>
        <v>에픽</v>
      </c>
      <c r="G1047">
        <f t="shared" si="49"/>
        <v>6</v>
      </c>
      <c r="H1047">
        <f>VLOOKUP($F1047,'(참고)타워 스텟 가치'!$B$2:$L$6,H$2,0)+(VLOOKUP($F1047,'(참고)타워 스텟 가치'!$B$2:$L$6,H$2,0)*$E1047)</f>
        <v>1427.6250000000018</v>
      </c>
      <c r="I1047">
        <f>VLOOKUP($F1047,'(참고)타워 스텟 가치'!$B$2:$L$6,I$2,0)+(VLOOKUP($F1047,'(참고)타워 스텟 가치'!$B$2:$L$6,I$2,0)*$E1047)</f>
        <v>285.52500000000038</v>
      </c>
      <c r="J1047">
        <f>VLOOKUP($F1047,'(참고)타워 스텟 가치'!$B$2:$L$6,J$2,0)+(VLOOKUP($F1047,'(참고)타워 스텟 가치'!$B$2:$L$6,J$2,0)*$E1047)</f>
        <v>423000.00000000052</v>
      </c>
      <c r="K1047">
        <f>VLOOKUP($F1047,'(참고)타워 스텟 가치'!$B$2:$L$6,K$2,0)+(VLOOKUP($F1047,'(참고)타워 스텟 가치'!$B$2:$L$6,K$2,0)*$E1047)</f>
        <v>5710.5000000000073</v>
      </c>
      <c r="L1047">
        <f>VLOOKUP($F1047,'(참고)타워 스텟 가치'!$B$2:$L$6,L$2,0)+(VLOOKUP($F1047,'(참고)타워 스텟 가치'!$B$2:$L$6,L$2,0)*$E1047)</f>
        <v>95.175000000000125</v>
      </c>
      <c r="M1047">
        <f>VLOOKUP($F1047,'(참고)타워 스텟 가치'!$B$2:$L$6,M$2,0)+(VLOOKUP($F1047,'(참고)타워 스텟 가치'!$B$2:$L$6,M$2,0)*$E1047)</f>
        <v>25.380000000000031</v>
      </c>
      <c r="N1047">
        <f>VLOOKUP($F1047,'(참고)타워 스텟 가치'!$B$2:$L$6,N$2,0)+(VLOOKUP($F1047,'(참고)타워 스텟 가치'!$B$2:$L$6,N$2,0)*$E1047)</f>
        <v>0</v>
      </c>
      <c r="O1047">
        <f>VLOOKUP($F1047,'(참고)타워 스텟 가치'!$B$2:$L$6,O$2,0)+(VLOOKUP($F1047,'(참고)타워 스텟 가치'!$B$2:$L$6,O$2,0)*$E1047)</f>
        <v>0</v>
      </c>
      <c r="P1047">
        <f>VLOOKUP($F1047,'(참고)타워 스텟 가치'!$B$2:$L$6,P$2,0)+(VLOOKUP($F1047,'(참고)타워 스텟 가치'!$B$2:$L$6,P$2,0)*$E1047)</f>
        <v>59.220000000000077</v>
      </c>
      <c r="Q1047">
        <f>SUM('스테이지별 몬스터 스텟'!H1047*'(참고)타워 스텟 가치'!$Q$17,'스테이지별 몬스터 스텟'!I1047*'(참고)타워 스텟 가치'!$R$17,'스테이지별 몬스터 스텟'!J1047*'(참고)타워 스텟 가치'!$S$17,'스테이지별 몬스터 스텟'!K1047*'(참고)타워 스텟 가치'!$T$17,'스테이지별 몬스터 스텟'!L1047*'(참고)타워 스텟 가치'!$U$17,'스테이지별 몬스터 스텟'!M1047*'(참고)타워 스텟 가치'!$V$17,'스테이지별 몬스터 스텟'!N1047*'(참고)타워 스텟 가치'!$W$17,'스테이지별 몬스터 스텟'!O1047*'(참고)타워 스텟 가치'!$X$17,'스테이지별 몬스터 스텟'!P1047*'(참고)타워 스텟 가치'!$Y$17)</f>
        <v>649538.70750000072</v>
      </c>
      <c r="R1047">
        <v>1</v>
      </c>
      <c r="S1047">
        <f>VLOOKUP($F1047,'(참고)타워 스텟 가치'!$B$7:$L$11,S$2,0)+(VLOOKUP($F1047,'(참고)타워 스텟 가치'!$B$7:$L$11,S$2,0)*$E1047)</f>
        <v>475.87500000000063</v>
      </c>
      <c r="T1047">
        <f>VLOOKUP($F1047,'(참고)타워 스텟 가치'!$B$7:$L$11,T$2,0)+(VLOOKUP($F1047,'(참고)타워 스텟 가치'!$B$7:$L$11,T$2,0)*$E1047)</f>
        <v>856.57500000000107</v>
      </c>
      <c r="U1047">
        <f>VLOOKUP($F1047,'(참고)타워 스텟 가치'!$B$7:$L$11,U$2,0)+(VLOOKUP($F1047,'(참고)타워 스텟 가치'!$B$7:$L$11,U$2,0)*$E1047)</f>
        <v>423000.00000000052</v>
      </c>
      <c r="V1047">
        <f>VLOOKUP($F1047,'(참고)타워 스텟 가치'!$B$7:$L$11,V$2,0)+(VLOOKUP($F1047,'(참고)타워 스텟 가치'!$B$7:$L$11,V$2,0)*$E1047)</f>
        <v>5710.5000000000073</v>
      </c>
      <c r="W1047">
        <f>VLOOKUP($F1047,'(참고)타워 스텟 가치'!$B$7:$L$11,W$2,0)+(VLOOKUP($F1047,'(참고)타워 스텟 가치'!$B$7:$L$11,W$2,0)*$E1047)</f>
        <v>95.175000000000125</v>
      </c>
      <c r="X1047">
        <f>VLOOKUP($F1047,'(참고)타워 스텟 가치'!$B$7:$L$11,X$2,0)+(VLOOKUP($F1047,'(참고)타워 스텟 가치'!$B$7:$L$11,X$2,0)*$E1047)</f>
        <v>25.380000000000031</v>
      </c>
      <c r="Y1047">
        <f>VLOOKUP($F1047,'(참고)타워 스텟 가치'!$B$7:$L$11,Y$2,0)+(VLOOKUP($F1047,'(참고)타워 스텟 가치'!$B$7:$L$11,Y$2,0)*$E1047)</f>
        <v>0</v>
      </c>
      <c r="Z1047">
        <f>VLOOKUP($F1047,'(참고)타워 스텟 가치'!$B$7:$L$11,Z$2,0)+(VLOOKUP($F1047,'(참고)타워 스텟 가치'!$B$7:$L$11,Z$2,0)*$E1047)</f>
        <v>0</v>
      </c>
      <c r="AA1047">
        <f>VLOOKUP($F1047,'(참고)타워 스텟 가치'!$B$7:$L$11,AA$2,0)+(VLOOKUP($F1047,'(참고)타워 스텟 가치'!$B$7:$L$11,AA$2,0)*$E1047)</f>
        <v>59.220000000000077</v>
      </c>
      <c r="AB1047">
        <f>SUM('스테이지별 몬스터 스텟'!S1047*'(참고)타워 스텟 가치'!$Q$17,'스테이지별 몬스터 스텟'!T1047*'(참고)타워 스텟 가치'!$R$17,'스테이지별 몬스터 스텟'!U1047*'(참고)타워 스텟 가치'!$S$17,'스테이지별 몬스터 스텟'!V1047*'(참고)타워 스텟 가치'!$T$17,'스테이지별 몬스터 스텟'!W1047*'(참고)타워 스텟 가치'!$U$17,'스테이지별 몬스터 스텟'!X1047*'(참고)타워 스텟 가치'!$V$17,'스테이지별 몬스터 스텟'!Y1047*'(참고)타워 스텟 가치'!$W$17,'스테이지별 몬스터 스텟'!Z1047*'(참고)타워 스텟 가치'!$X$17,'스테이지별 몬스터 스텟'!AA1047*'(참고)타워 스텟 가치'!$Y$17)</f>
        <v>648491.78250000079</v>
      </c>
      <c r="AC1047">
        <v>2</v>
      </c>
      <c r="AD1047">
        <f>VLOOKUP($F1047,'(참고)타워 스텟 가치'!$B$12:$L$16,AD$2,0)+(VLOOKUP($F1047,'(참고)타워 스텟 가치'!$B$12:$L$16,AD$2,0)*$E1047)</f>
        <v>475.87500000000063</v>
      </c>
      <c r="AE1047">
        <f>VLOOKUP($F1047,'(참고)타워 스텟 가치'!$B$12:$L$16,AE$2,0)+(VLOOKUP($F1047,'(참고)타워 스텟 가치'!$B$12:$L$16,AE$2,0)*$E1047)</f>
        <v>571.05000000000075</v>
      </c>
      <c r="AF1047">
        <f>VLOOKUP($F1047,'(참고)타워 스텟 가치'!$B$12:$L$16,AF$2,0)+(VLOOKUP($F1047,'(참고)타워 스텟 가치'!$B$12:$L$16,AF$2,0)*$E1047)</f>
        <v>423000.00000000052</v>
      </c>
      <c r="AG1047">
        <f>VLOOKUP($F1047,'(참고)타워 스텟 가치'!$B$12:$L$16,AG$2,0)+(VLOOKUP($F1047,'(참고)타워 스텟 가치'!$B$12:$L$16,AG$2,0)*$E1047)</f>
        <v>2855.2500000000036</v>
      </c>
      <c r="AH1047">
        <f>VLOOKUP($F1047,'(참고)타워 스텟 가치'!$B$12:$L$16,AH$2,0)+(VLOOKUP($F1047,'(참고)타워 스텟 가치'!$B$12:$L$16,AH$2,0)*$E1047)</f>
        <v>95.175000000000125</v>
      </c>
      <c r="AI1047">
        <f>VLOOKUP($F1047,'(참고)타워 스텟 가치'!$B$12:$L$16,AI$2,0)+(VLOOKUP($F1047,'(참고)타워 스텟 가치'!$B$12:$L$16,AI$2,0)*$E1047)</f>
        <v>25.380000000000031</v>
      </c>
      <c r="AJ1047">
        <f>VLOOKUP($F1047,'(참고)타워 스텟 가치'!$B$12:$L$16,AJ$2,0)+(VLOOKUP($F1047,'(참고)타워 스텟 가치'!$B$12:$L$16,AJ$2,0)*$E1047)</f>
        <v>0</v>
      </c>
      <c r="AK1047">
        <f>VLOOKUP($F1047,'(참고)타워 스텟 가치'!$B$12:$L$16,AK$2,0)+(VLOOKUP($F1047,'(참고)타워 스텟 가치'!$B$12:$L$16,AK$2,0)*$E1047)</f>
        <v>0</v>
      </c>
      <c r="AL1047">
        <f>VLOOKUP($F1047,'(참고)타워 스텟 가치'!$B$12:$L$16,AL$2,0)+(VLOOKUP($F1047,'(참고)타워 스텟 가치'!$B$12:$L$16,AL$2,0)*$E1047)</f>
        <v>118.44000000000015</v>
      </c>
      <c r="AM1047">
        <f>SUM('스테이지별 몬스터 스텟'!AD1047*'(참고)타워 스텟 가치'!$Q$17,'스테이지별 몬스터 스텟'!AE1047*'(참고)타워 스텟 가치'!$R$17,'스테이지별 몬스터 스텟'!AF1047*'(참고)타워 스텟 가치'!$S$17,'스테이지별 몬스터 스텟'!AG1047*'(참고)타워 스텟 가치'!$T$17,'스테이지별 몬스터 스텟'!AH1047*'(참고)타워 스텟 가치'!$U$17,'스테이지별 몬스터 스텟'!AI1047*'(참고)타워 스텟 가치'!$V$17,'스테이지별 몬스터 스텟'!AJ1047*'(참고)타워 스텟 가치'!$W$17,'스테이지별 몬스터 스텟'!AK1047*'(참고)타워 스텟 가치'!$X$17,'스테이지별 몬스터 스텟'!AL1047*'(참고)타워 스텟 가치'!$Y$17)</f>
        <v>642471.43500000075</v>
      </c>
      <c r="AN1047">
        <v>3</v>
      </c>
    </row>
    <row r="1048" spans="3:40" x14ac:dyDescent="0.3">
      <c r="C1048">
        <v>4</v>
      </c>
      <c r="D1048">
        <f t="shared" si="50"/>
        <v>209</v>
      </c>
      <c r="E1048" s="52">
        <f>VLOOKUP(D1048,'스테이지별 난이도 설정'!B:C,2,0)</f>
        <v>83.600000000000108</v>
      </c>
      <c r="F1048" t="str">
        <f t="shared" si="51"/>
        <v>유니크</v>
      </c>
      <c r="G1048">
        <f t="shared" si="49"/>
        <v>6</v>
      </c>
      <c r="H1048">
        <f>VLOOKUP($F1048,'(참고)타워 스텟 가치'!$B$2:$L$6,H$2,0)+(VLOOKUP($F1048,'(참고)타워 스텟 가치'!$B$2:$L$6,H$2,0)*$E1048)</f>
        <v>2141.4375000000027</v>
      </c>
      <c r="I1048">
        <f>VLOOKUP($F1048,'(참고)타워 스텟 가치'!$B$2:$L$6,I$2,0)+(VLOOKUP($F1048,'(참고)타워 스텟 가치'!$B$2:$L$6,I$2,0)*$E1048)</f>
        <v>428.28750000000053</v>
      </c>
      <c r="J1048">
        <f>VLOOKUP($F1048,'(참고)타워 스텟 가치'!$B$2:$L$6,J$2,0)+(VLOOKUP($F1048,'(참고)타워 스텟 가치'!$B$2:$L$6,J$2,0)*$E1048)</f>
        <v>423000.00000000052</v>
      </c>
      <c r="K1048">
        <f>VLOOKUP($F1048,'(참고)타워 스텟 가치'!$B$2:$L$6,K$2,0)+(VLOOKUP($F1048,'(참고)타워 스텟 가치'!$B$2:$L$6,K$2,0)*$E1048)</f>
        <v>8565.7500000000109</v>
      </c>
      <c r="L1048">
        <f>VLOOKUP($F1048,'(참고)타워 스텟 가치'!$B$2:$L$6,L$2,0)+(VLOOKUP($F1048,'(참고)타워 스텟 가치'!$B$2:$L$6,L$2,0)*$E1048)</f>
        <v>142.76250000000019</v>
      </c>
      <c r="M1048">
        <f>VLOOKUP($F1048,'(참고)타워 스텟 가치'!$B$2:$L$6,M$2,0)+(VLOOKUP($F1048,'(참고)타워 스텟 가치'!$B$2:$L$6,M$2,0)*$E1048)</f>
        <v>25.380000000000031</v>
      </c>
      <c r="N1048">
        <f>VLOOKUP($F1048,'(참고)타워 스텟 가치'!$B$2:$L$6,N$2,0)+(VLOOKUP($F1048,'(참고)타워 스텟 가치'!$B$2:$L$6,N$2,0)*$E1048)</f>
        <v>0</v>
      </c>
      <c r="O1048">
        <f>VLOOKUP($F1048,'(참고)타워 스텟 가치'!$B$2:$L$6,O$2,0)+(VLOOKUP($F1048,'(참고)타워 스텟 가치'!$B$2:$L$6,O$2,0)*$E1048)</f>
        <v>0</v>
      </c>
      <c r="P1048">
        <f>VLOOKUP($F1048,'(참고)타워 스텟 가치'!$B$2:$L$6,P$2,0)+(VLOOKUP($F1048,'(참고)타워 스텟 가치'!$B$2:$L$6,P$2,0)*$E1048)</f>
        <v>84.600000000000108</v>
      </c>
      <c r="Q1048">
        <f>SUM('스테이지별 몬스터 스텟'!H1048*'(참고)타워 스텟 가치'!$Q$17,'스테이지별 몬스터 스텟'!I1048*'(참고)타워 스텟 가치'!$R$17,'스테이지별 몬스터 스텟'!J1048*'(참고)타워 스텟 가치'!$S$17,'스테이지별 몬스터 스텟'!K1048*'(참고)타워 스텟 가치'!$T$17,'스테이지별 몬스터 스텟'!L1048*'(참고)타워 스텟 가치'!$U$17,'스테이지별 몬스터 스텟'!M1048*'(참고)타워 스텟 가치'!$V$17,'스테이지별 몬스터 스텟'!N1048*'(참고)타워 스텟 가치'!$W$17,'스테이지별 몬스터 스텟'!O1048*'(참고)타워 스텟 가치'!$X$17,'스테이지별 몬스터 스텟'!P1048*'(참고)타워 스텟 가치'!$Y$17)</f>
        <v>657036.91125000082</v>
      </c>
      <c r="R1048">
        <v>1</v>
      </c>
      <c r="S1048">
        <f>VLOOKUP($F1048,'(참고)타워 스텟 가치'!$B$7:$L$11,S$2,0)+(VLOOKUP($F1048,'(참고)타워 스텟 가치'!$B$7:$L$11,S$2,0)*$E1048)</f>
        <v>713.81250000000091</v>
      </c>
      <c r="T1048">
        <f>VLOOKUP($F1048,'(참고)타워 스텟 가치'!$B$7:$L$11,T$2,0)+(VLOOKUP($F1048,'(참고)타워 스텟 가치'!$B$7:$L$11,T$2,0)*$E1048)</f>
        <v>1284.8625000000015</v>
      </c>
      <c r="U1048">
        <f>VLOOKUP($F1048,'(참고)타워 스텟 가치'!$B$7:$L$11,U$2,0)+(VLOOKUP($F1048,'(참고)타워 스텟 가치'!$B$7:$L$11,U$2,0)*$E1048)</f>
        <v>423000.00000000052</v>
      </c>
      <c r="V1048">
        <f>VLOOKUP($F1048,'(참고)타워 스텟 가치'!$B$7:$L$11,V$2,0)+(VLOOKUP($F1048,'(참고)타워 스텟 가치'!$B$7:$L$11,V$2,0)*$E1048)</f>
        <v>8565.7500000000109</v>
      </c>
      <c r="W1048">
        <f>VLOOKUP($F1048,'(참고)타워 스텟 가치'!$B$7:$L$11,W$2,0)+(VLOOKUP($F1048,'(참고)타워 스텟 가치'!$B$7:$L$11,W$2,0)*$E1048)</f>
        <v>142.76250000000019</v>
      </c>
      <c r="X1048">
        <f>VLOOKUP($F1048,'(참고)타워 스텟 가치'!$B$7:$L$11,X$2,0)+(VLOOKUP($F1048,'(참고)타워 스텟 가치'!$B$7:$L$11,X$2,0)*$E1048)</f>
        <v>25.380000000000031</v>
      </c>
      <c r="Y1048">
        <f>VLOOKUP($F1048,'(참고)타워 스텟 가치'!$B$7:$L$11,Y$2,0)+(VLOOKUP($F1048,'(참고)타워 스텟 가치'!$B$7:$L$11,Y$2,0)*$E1048)</f>
        <v>0</v>
      </c>
      <c r="Z1048">
        <f>VLOOKUP($F1048,'(참고)타워 스텟 가치'!$B$7:$L$11,Z$2,0)+(VLOOKUP($F1048,'(참고)타워 스텟 가치'!$B$7:$L$11,Z$2,0)*$E1048)</f>
        <v>0</v>
      </c>
      <c r="AA1048">
        <f>VLOOKUP($F1048,'(참고)타워 스텟 가치'!$B$7:$L$11,AA$2,0)+(VLOOKUP($F1048,'(참고)타워 스텟 가치'!$B$7:$L$11,AA$2,0)*$E1048)</f>
        <v>84.600000000000108</v>
      </c>
      <c r="AB1048">
        <f>SUM('스테이지별 몬스터 스텟'!S1048*'(참고)타워 스텟 가치'!$Q$17,'스테이지별 몬스터 스텟'!T1048*'(참고)타워 스텟 가치'!$R$17,'스테이지별 몬스터 스텟'!U1048*'(참고)타워 스텟 가치'!$S$17,'스테이지별 몬스터 스텟'!V1048*'(참고)타워 스텟 가치'!$T$17,'스테이지별 몬스터 스텟'!W1048*'(참고)타워 스텟 가치'!$U$17,'스테이지별 몬스터 스텟'!X1048*'(참고)타워 스텟 가치'!$V$17,'스테이지별 몬스터 스텟'!Y1048*'(참고)타워 스텟 가치'!$W$17,'스테이지별 몬스터 스텟'!Z1048*'(참고)타워 스텟 가치'!$X$17,'스테이지별 몬스터 스텟'!AA1048*'(참고)타워 스텟 가치'!$Y$17)</f>
        <v>655466.52375000075</v>
      </c>
      <c r="AC1048">
        <v>2</v>
      </c>
      <c r="AD1048">
        <f>VLOOKUP($F1048,'(참고)타워 스텟 가치'!$B$12:$L$16,AD$2,0)+(VLOOKUP($F1048,'(참고)타워 스텟 가치'!$B$12:$L$16,AD$2,0)*$E1048)</f>
        <v>713.81250000000091</v>
      </c>
      <c r="AE1048">
        <f>VLOOKUP($F1048,'(참고)타워 스텟 가치'!$B$12:$L$16,AE$2,0)+(VLOOKUP($F1048,'(참고)타워 스텟 가치'!$B$12:$L$16,AE$2,0)*$E1048)</f>
        <v>856.57500000000107</v>
      </c>
      <c r="AF1048">
        <f>VLOOKUP($F1048,'(참고)타워 스텟 가치'!$B$12:$L$16,AF$2,0)+(VLOOKUP($F1048,'(참고)타워 스텟 가치'!$B$12:$L$16,AF$2,0)*$E1048)</f>
        <v>423000.00000000052</v>
      </c>
      <c r="AG1048">
        <f>VLOOKUP($F1048,'(참고)타워 스텟 가치'!$B$12:$L$16,AG$2,0)+(VLOOKUP($F1048,'(참고)타워 스텟 가치'!$B$12:$L$16,AG$2,0)*$E1048)</f>
        <v>4282.8750000000055</v>
      </c>
      <c r="AH1048">
        <f>VLOOKUP($F1048,'(참고)타워 스텟 가치'!$B$12:$L$16,AH$2,0)+(VLOOKUP($F1048,'(참고)타워 스텟 가치'!$B$12:$L$16,AH$2,0)*$E1048)</f>
        <v>142.76250000000019</v>
      </c>
      <c r="AI1048">
        <f>VLOOKUP($F1048,'(참고)타워 스텟 가치'!$B$12:$L$16,AI$2,0)+(VLOOKUP($F1048,'(참고)타워 스텟 가치'!$B$12:$L$16,AI$2,0)*$E1048)</f>
        <v>25.380000000000031</v>
      </c>
      <c r="AJ1048">
        <f>VLOOKUP($F1048,'(참고)타워 스텟 가치'!$B$12:$L$16,AJ$2,0)+(VLOOKUP($F1048,'(참고)타워 스텟 가치'!$B$12:$L$16,AJ$2,0)*$E1048)</f>
        <v>0</v>
      </c>
      <c r="AK1048">
        <f>VLOOKUP($F1048,'(참고)타워 스텟 가치'!$B$12:$L$16,AK$2,0)+(VLOOKUP($F1048,'(참고)타워 스텟 가치'!$B$12:$L$16,AK$2,0)*$E1048)</f>
        <v>0</v>
      </c>
      <c r="AL1048">
        <f>VLOOKUP($F1048,'(참고)타워 스텟 가치'!$B$12:$L$16,AL$2,0)+(VLOOKUP($F1048,'(참고)타워 스텟 가치'!$B$12:$L$16,AL$2,0)*$E1048)</f>
        <v>169.20000000000022</v>
      </c>
      <c r="AM1048">
        <f>SUM('스테이지별 몬스터 스텟'!AD1048*'(참고)타워 스텟 가치'!$Q$17,'스테이지별 몬스터 스텟'!AE1048*'(참고)타워 스텟 가치'!$R$17,'스테이지별 몬스터 스텟'!AF1048*'(참고)타워 스텟 가치'!$S$17,'스테이지별 몬스터 스텟'!AG1048*'(참고)타워 스텟 가치'!$T$17,'스테이지별 몬스터 스텟'!AH1048*'(참고)타워 스텟 가치'!$U$17,'스테이지별 몬스터 스텟'!AI1048*'(참고)타워 스텟 가치'!$V$17,'스테이지별 몬스터 스텟'!AJ1048*'(참고)타워 스텟 가치'!$W$17,'스테이지별 몬스터 스텟'!AK1048*'(참고)타워 스텟 가치'!$X$17,'스테이지별 몬스터 스텟'!AL1048*'(참고)타워 스텟 가치'!$Y$17)</f>
        <v>646427.54250000091</v>
      </c>
      <c r="AN1048">
        <v>3</v>
      </c>
    </row>
    <row r="1049" spans="3:40" x14ac:dyDescent="0.3">
      <c r="C1049">
        <v>5</v>
      </c>
      <c r="D1049">
        <f t="shared" si="50"/>
        <v>209</v>
      </c>
      <c r="E1049" s="52">
        <f>VLOOKUP(D1049,'스테이지별 난이도 설정'!B:C,2,0)</f>
        <v>83.600000000000108</v>
      </c>
      <c r="F1049" t="str">
        <f t="shared" si="51"/>
        <v>스페셜</v>
      </c>
      <c r="G1049">
        <f t="shared" si="49"/>
        <v>6</v>
      </c>
      <c r="H1049">
        <f>VLOOKUP($F1049,'(참고)타워 스텟 가치'!$B$2:$L$6,H$2,0)+(VLOOKUP($F1049,'(참고)타워 스텟 가치'!$B$2:$L$6,H$2,0)*$E1049)</f>
        <v>3212.1562500000041</v>
      </c>
      <c r="I1049">
        <f>VLOOKUP($F1049,'(참고)타워 스텟 가치'!$B$2:$L$6,I$2,0)+(VLOOKUP($F1049,'(참고)타워 스텟 가치'!$B$2:$L$6,I$2,0)*$E1049)</f>
        <v>642.43125000000077</v>
      </c>
      <c r="J1049">
        <f>VLOOKUP($F1049,'(참고)타워 스텟 가치'!$B$2:$L$6,J$2,0)+(VLOOKUP($F1049,'(참고)타워 스텟 가치'!$B$2:$L$6,J$2,0)*$E1049)</f>
        <v>423000.00000000052</v>
      </c>
      <c r="K1049">
        <f>VLOOKUP($F1049,'(참고)타워 스텟 가치'!$B$2:$L$6,K$2,0)+(VLOOKUP($F1049,'(참고)타워 스텟 가치'!$B$2:$L$6,K$2,0)*$E1049)</f>
        <v>12848.625000000016</v>
      </c>
      <c r="L1049">
        <f>VLOOKUP($F1049,'(참고)타워 스텟 가치'!$B$2:$L$6,L$2,0)+(VLOOKUP($F1049,'(참고)타워 스텟 가치'!$B$2:$L$6,L$2,0)*$E1049)</f>
        <v>214.14375000000027</v>
      </c>
      <c r="M1049">
        <f>VLOOKUP($F1049,'(참고)타워 스텟 가치'!$B$2:$L$6,M$2,0)+(VLOOKUP($F1049,'(참고)타워 스텟 가치'!$B$2:$L$6,M$2,0)*$E1049)</f>
        <v>25.380000000000031</v>
      </c>
      <c r="N1049">
        <f>VLOOKUP($F1049,'(참고)타워 스텟 가치'!$B$2:$L$6,N$2,0)+(VLOOKUP($F1049,'(참고)타워 스텟 가치'!$B$2:$L$6,N$2,0)*$E1049)</f>
        <v>0</v>
      </c>
      <c r="O1049">
        <f>VLOOKUP($F1049,'(참고)타워 스텟 가치'!$B$2:$L$6,O$2,0)+(VLOOKUP($F1049,'(참고)타워 스텟 가치'!$B$2:$L$6,O$2,0)*$E1049)</f>
        <v>0</v>
      </c>
      <c r="P1049">
        <f>VLOOKUP($F1049,'(참고)타워 스텟 가치'!$B$2:$L$6,P$2,0)+(VLOOKUP($F1049,'(참고)타워 스텟 가치'!$B$2:$L$6,P$2,0)*$E1049)</f>
        <v>84.600000000000108</v>
      </c>
      <c r="Q1049">
        <f>SUM('스테이지별 몬스터 스텟'!H1049*'(참고)타워 스텟 가치'!$Q$17,'스테이지별 몬스터 스텟'!I1049*'(참고)타워 스텟 가치'!$R$17,'스테이지별 몬스터 스텟'!J1049*'(참고)타워 스텟 가치'!$S$17,'스테이지별 몬스터 스텟'!K1049*'(참고)타워 스텟 가치'!$T$17,'스테이지별 몬스터 스텟'!L1049*'(참고)타워 스텟 가치'!$U$17,'스테이지별 몬스터 스텟'!M1049*'(참고)타워 스텟 가치'!$V$17,'스테이지별 몬스터 스텟'!N1049*'(참고)타워 스텟 가치'!$W$17,'스테이지별 몬스터 스텟'!O1049*'(참고)타워 스텟 가치'!$X$17,'스테이지별 몬스터 스텟'!P1049*'(참고)타워 스텟 가치'!$Y$17)</f>
        <v>668208.07687500073</v>
      </c>
      <c r="R1049">
        <v>1</v>
      </c>
      <c r="S1049">
        <f>VLOOKUP($F1049,'(참고)타워 스텟 가치'!$B$7:$L$11,S$2,0)+(VLOOKUP($F1049,'(참고)타워 스텟 가치'!$B$7:$L$11,S$2,0)*$E1049)</f>
        <v>1070.7187500000014</v>
      </c>
      <c r="T1049">
        <f>VLOOKUP($F1049,'(참고)타워 스텟 가치'!$B$7:$L$11,T$2,0)+(VLOOKUP($F1049,'(참고)타워 스텟 가치'!$B$7:$L$11,T$2,0)*$E1049)</f>
        <v>1927.2937500000025</v>
      </c>
      <c r="U1049">
        <f>VLOOKUP($F1049,'(참고)타워 스텟 가치'!$B$7:$L$11,U$2,0)+(VLOOKUP($F1049,'(참고)타워 스텟 가치'!$B$7:$L$11,U$2,0)*$E1049)</f>
        <v>423000.00000000052</v>
      </c>
      <c r="V1049">
        <f>VLOOKUP($F1049,'(참고)타워 스텟 가치'!$B$7:$L$11,V$2,0)+(VLOOKUP($F1049,'(참고)타워 스텟 가치'!$B$7:$L$11,V$2,0)*$E1049)</f>
        <v>12848.625000000016</v>
      </c>
      <c r="W1049">
        <f>VLOOKUP($F1049,'(참고)타워 스텟 가치'!$B$7:$L$11,W$2,0)+(VLOOKUP($F1049,'(참고)타워 스텟 가치'!$B$7:$L$11,W$2,0)*$E1049)</f>
        <v>214.14375000000027</v>
      </c>
      <c r="X1049">
        <f>VLOOKUP($F1049,'(참고)타워 스텟 가치'!$B$7:$L$11,X$2,0)+(VLOOKUP($F1049,'(참고)타워 스텟 가치'!$B$7:$L$11,X$2,0)*$E1049)</f>
        <v>25.380000000000031</v>
      </c>
      <c r="Y1049">
        <f>VLOOKUP($F1049,'(참고)타워 스텟 가치'!$B$7:$L$11,Y$2,0)+(VLOOKUP($F1049,'(참고)타워 스텟 가치'!$B$7:$L$11,Y$2,0)*$E1049)</f>
        <v>0</v>
      </c>
      <c r="Z1049">
        <f>VLOOKUP($F1049,'(참고)타워 스텟 가치'!$B$7:$L$11,Z$2,0)+(VLOOKUP($F1049,'(참고)타워 스텟 가치'!$B$7:$L$11,Z$2,0)*$E1049)</f>
        <v>0</v>
      </c>
      <c r="AA1049">
        <f>VLOOKUP($F1049,'(참고)타워 스텟 가치'!$B$7:$L$11,AA$2,0)+(VLOOKUP($F1049,'(참고)타워 스텟 가치'!$B$7:$L$11,AA$2,0)*$E1049)</f>
        <v>84.600000000000108</v>
      </c>
      <c r="AB1049">
        <f>SUM('스테이지별 몬스터 스텟'!S1049*'(참고)타워 스텟 가치'!$Q$17,'스테이지별 몬스터 스텟'!T1049*'(참고)타워 스텟 가치'!$R$17,'스테이지별 몬스터 스텟'!U1049*'(참고)타워 스텟 가치'!$S$17,'스테이지별 몬스터 스텟'!V1049*'(참고)타워 스텟 가치'!$T$17,'스테이지별 몬스터 스텟'!W1049*'(참고)타워 스텟 가치'!$U$17,'스테이지별 몬스터 스텟'!X1049*'(참고)타워 스텟 가치'!$V$17,'스테이지별 몬스터 스텟'!Y1049*'(참고)타워 스텟 가치'!$W$17,'스테이지별 몬스터 스텟'!Z1049*'(참고)타워 스텟 가치'!$X$17,'스테이지별 몬스터 스텟'!AA1049*'(참고)타워 스텟 가치'!$Y$17)</f>
        <v>665852.4956250008</v>
      </c>
      <c r="AC1049">
        <v>2</v>
      </c>
      <c r="AD1049">
        <f>VLOOKUP($F1049,'(참고)타워 스텟 가치'!$B$12:$L$16,AD$2,0)+(VLOOKUP($F1049,'(참고)타워 스텟 가치'!$B$12:$L$16,AD$2,0)*$E1049)</f>
        <v>1070.7187500000014</v>
      </c>
      <c r="AE1049">
        <f>VLOOKUP($F1049,'(참고)타워 스텟 가치'!$B$12:$L$16,AE$2,0)+(VLOOKUP($F1049,'(참고)타워 스텟 가치'!$B$12:$L$16,AE$2,0)*$E1049)</f>
        <v>1284.8625000000015</v>
      </c>
      <c r="AF1049">
        <f>VLOOKUP($F1049,'(참고)타워 스텟 가치'!$B$12:$L$16,AF$2,0)+(VLOOKUP($F1049,'(참고)타워 스텟 가치'!$B$12:$L$16,AF$2,0)*$E1049)</f>
        <v>423000.00000000052</v>
      </c>
      <c r="AG1049">
        <f>VLOOKUP($F1049,'(참고)타워 스텟 가치'!$B$12:$L$16,AG$2,0)+(VLOOKUP($F1049,'(참고)타워 스텟 가치'!$B$12:$L$16,AG$2,0)*$E1049)</f>
        <v>6424.3125000000082</v>
      </c>
      <c r="AH1049">
        <f>VLOOKUP($F1049,'(참고)타워 스텟 가치'!$B$12:$L$16,AH$2,0)+(VLOOKUP($F1049,'(참고)타워 스텟 가치'!$B$12:$L$16,AH$2,0)*$E1049)</f>
        <v>214.14375000000027</v>
      </c>
      <c r="AI1049">
        <f>VLOOKUP($F1049,'(참고)타워 스텟 가치'!$B$12:$L$16,AI$2,0)+(VLOOKUP($F1049,'(참고)타워 스텟 가치'!$B$12:$L$16,AI$2,0)*$E1049)</f>
        <v>25.380000000000031</v>
      </c>
      <c r="AJ1049">
        <f>VLOOKUP($F1049,'(참고)타워 스텟 가치'!$B$12:$L$16,AJ$2,0)+(VLOOKUP($F1049,'(참고)타워 스텟 가치'!$B$12:$L$16,AJ$2,0)*$E1049)</f>
        <v>0</v>
      </c>
      <c r="AK1049">
        <f>VLOOKUP($F1049,'(참고)타워 스텟 가치'!$B$12:$L$16,AK$2,0)+(VLOOKUP($F1049,'(참고)타워 스텟 가치'!$B$12:$L$16,AK$2,0)*$E1049)</f>
        <v>0</v>
      </c>
      <c r="AL1049">
        <f>VLOOKUP($F1049,'(참고)타워 스텟 가치'!$B$12:$L$16,AL$2,0)+(VLOOKUP($F1049,'(참고)타워 스텟 가치'!$B$12:$L$16,AL$2,0)*$E1049)</f>
        <v>169.20000000000022</v>
      </c>
      <c r="AM1049">
        <f>SUM('스테이지별 몬스터 스텟'!AD1049*'(참고)타워 스텟 가치'!$Q$17,'스테이지별 몬스터 스텟'!AE1049*'(참고)타워 스텟 가치'!$R$17,'스테이지별 몬스터 스텟'!AF1049*'(참고)타워 스텟 가치'!$S$17,'스테이지별 몬스터 스텟'!AG1049*'(참고)타워 스텟 가치'!$T$17,'스테이지별 몬스터 스텟'!AH1049*'(참고)타워 스텟 가치'!$U$17,'스테이지별 몬스터 스텟'!AI1049*'(참고)타워 스텟 가치'!$V$17,'스테이지별 몬스터 스텟'!AJ1049*'(참고)타워 스텟 가치'!$W$17,'스테이지별 몬스터 스텟'!AK1049*'(참고)타워 스텟 가치'!$X$17,'스테이지별 몬스터 스텟'!AL1049*'(참고)타워 스텟 가치'!$Y$17)</f>
        <v>652209.42375000077</v>
      </c>
      <c r="AN1049">
        <v>3</v>
      </c>
    </row>
    <row r="1050" spans="3:40" x14ac:dyDescent="0.3">
      <c r="C1050">
        <v>1</v>
      </c>
      <c r="D1050">
        <f t="shared" si="50"/>
        <v>210</v>
      </c>
      <c r="E1050" s="52">
        <f>VLOOKUP(D1050,'스테이지별 난이도 설정'!B:C,2,0)</f>
        <v>84.000000000000114</v>
      </c>
      <c r="F1050" t="str">
        <f t="shared" si="51"/>
        <v>일반</v>
      </c>
      <c r="G1050">
        <f t="shared" si="49"/>
        <v>6</v>
      </c>
      <c r="H1050">
        <f>VLOOKUP($F1050,'(참고)타워 스텟 가치'!$B$2:$L$6,H$2,0)+(VLOOKUP($F1050,'(참고)타워 스텟 가치'!$B$2:$L$6,H$2,0)*$E1050)</f>
        <v>637.50000000000091</v>
      </c>
      <c r="I1050">
        <f>VLOOKUP($F1050,'(참고)타워 스텟 가치'!$B$2:$L$6,I$2,0)+(VLOOKUP($F1050,'(참고)타워 스텟 가치'!$B$2:$L$6,I$2,0)*$E1050)</f>
        <v>127.50000000000017</v>
      </c>
      <c r="J1050">
        <f>VLOOKUP($F1050,'(참고)타워 스텟 가치'!$B$2:$L$6,J$2,0)+(VLOOKUP($F1050,'(참고)타워 스텟 가치'!$B$2:$L$6,J$2,0)*$E1050)</f>
        <v>425000.00000000058</v>
      </c>
      <c r="K1050">
        <f>VLOOKUP($F1050,'(참고)타워 스텟 가치'!$B$2:$L$6,K$2,0)+(VLOOKUP($F1050,'(참고)타워 스텟 가치'!$B$2:$L$6,K$2,0)*$E1050)</f>
        <v>2550.0000000000036</v>
      </c>
      <c r="L1050">
        <f>VLOOKUP($F1050,'(참고)타워 스텟 가치'!$B$2:$L$6,L$2,0)+(VLOOKUP($F1050,'(참고)타워 스텟 가치'!$B$2:$L$6,L$2,0)*$E1050)</f>
        <v>42.500000000000057</v>
      </c>
      <c r="M1050">
        <f>VLOOKUP($F1050,'(참고)타워 스텟 가치'!$B$2:$L$6,M$2,0)+(VLOOKUP($F1050,'(참고)타워 스텟 가치'!$B$2:$L$6,M$2,0)*$E1050)</f>
        <v>25.500000000000036</v>
      </c>
      <c r="N1050">
        <f>VLOOKUP($F1050,'(참고)타워 스텟 가치'!$B$2:$L$6,N$2,0)+(VLOOKUP($F1050,'(참고)타워 스텟 가치'!$B$2:$L$6,N$2,0)*$E1050)</f>
        <v>0</v>
      </c>
      <c r="O1050">
        <f>VLOOKUP($F1050,'(참고)타워 스텟 가치'!$B$2:$L$6,O$2,0)+(VLOOKUP($F1050,'(참고)타워 스텟 가치'!$B$2:$L$6,O$2,0)*$E1050)</f>
        <v>0</v>
      </c>
      <c r="P1050">
        <f>VLOOKUP($F1050,'(참고)타워 스텟 가치'!$B$2:$L$6,P$2,0)+(VLOOKUP($F1050,'(참고)타워 스텟 가치'!$B$2:$L$6,P$2,0)*$E1050)</f>
        <v>59.500000000000078</v>
      </c>
      <c r="Q1050">
        <f>SUM('스테이지별 몬스터 스텟'!H1050*'(참고)타워 스텟 가치'!$Q$17,'스테이지별 몬스터 스텟'!I1050*'(참고)타워 스텟 가치'!$R$17,'스테이지별 몬스터 스텟'!J1050*'(참고)타워 스텟 가치'!$S$17,'스테이지별 몬스터 스텟'!K1050*'(참고)타워 스텟 가치'!$T$17,'스테이지별 몬스터 스텟'!L1050*'(참고)타워 스텟 가치'!$U$17,'스테이지별 몬스터 스텟'!M1050*'(참고)타워 스텟 가치'!$V$17,'스테이지별 몬스터 스텟'!N1050*'(참고)타워 스텟 가치'!$W$17,'스테이지별 몬스터 스텟'!O1050*'(참고)타워 스텟 가치'!$X$17,'스테이지별 몬스터 스텟'!P1050*'(참고)타워 스텟 가치'!$Y$17)</f>
        <v>644295.75000000093</v>
      </c>
      <c r="R1050">
        <v>1</v>
      </c>
      <c r="S1050">
        <f>VLOOKUP($F1050,'(참고)타워 스텟 가치'!$B$7:$L$11,S$2,0)+(VLOOKUP($F1050,'(참고)타워 스텟 가치'!$B$7:$L$11,S$2,0)*$E1050)</f>
        <v>212.50000000000028</v>
      </c>
      <c r="T1050">
        <f>VLOOKUP($F1050,'(참고)타워 스텟 가치'!$B$7:$L$11,T$2,0)+(VLOOKUP($F1050,'(참고)타워 스텟 가치'!$B$7:$L$11,T$2,0)*$E1050)</f>
        <v>382.50000000000051</v>
      </c>
      <c r="U1050">
        <f>VLOOKUP($F1050,'(참고)타워 스텟 가치'!$B$7:$L$11,U$2,0)+(VLOOKUP($F1050,'(참고)타워 스텟 가치'!$B$7:$L$11,U$2,0)*$E1050)</f>
        <v>425000.00000000058</v>
      </c>
      <c r="V1050">
        <f>VLOOKUP($F1050,'(참고)타워 스텟 가치'!$B$7:$L$11,V$2,0)+(VLOOKUP($F1050,'(참고)타워 스텟 가치'!$B$7:$L$11,V$2,0)*$E1050)</f>
        <v>2550.0000000000036</v>
      </c>
      <c r="W1050">
        <f>VLOOKUP($F1050,'(참고)타워 스텟 가치'!$B$7:$L$11,W$2,0)+(VLOOKUP($F1050,'(참고)타워 스텟 가치'!$B$7:$L$11,W$2,0)*$E1050)</f>
        <v>42.500000000000057</v>
      </c>
      <c r="X1050">
        <f>VLOOKUP($F1050,'(참고)타워 스텟 가치'!$B$7:$L$11,X$2,0)+(VLOOKUP($F1050,'(참고)타워 스텟 가치'!$B$7:$L$11,X$2,0)*$E1050)</f>
        <v>25.500000000000036</v>
      </c>
      <c r="Y1050">
        <f>VLOOKUP($F1050,'(참고)타워 스텟 가치'!$B$7:$L$11,Y$2,0)+(VLOOKUP($F1050,'(참고)타워 스텟 가치'!$B$7:$L$11,Y$2,0)*$E1050)</f>
        <v>0</v>
      </c>
      <c r="Z1050">
        <f>VLOOKUP($F1050,'(참고)타워 스텟 가치'!$B$7:$L$11,Z$2,0)+(VLOOKUP($F1050,'(참고)타워 스텟 가치'!$B$7:$L$11,Z$2,0)*$E1050)</f>
        <v>0</v>
      </c>
      <c r="AA1050">
        <f>VLOOKUP($F1050,'(참고)타워 스텟 가치'!$B$7:$L$11,AA$2,0)+(VLOOKUP($F1050,'(참고)타워 스텟 가치'!$B$7:$L$11,AA$2,0)*$E1050)</f>
        <v>59.500000000000078</v>
      </c>
      <c r="AB1050">
        <f>SUM('스테이지별 몬스터 스텟'!S1050*'(참고)타워 스텟 가치'!$Q$17,'스테이지별 몬스터 스텟'!T1050*'(참고)타워 스텟 가치'!$R$17,'스테이지별 몬스터 스텟'!U1050*'(참고)타워 스텟 가치'!$S$17,'스테이지별 몬스터 스텟'!V1050*'(참고)타워 스텟 가치'!$T$17,'스테이지별 몬스터 스텟'!W1050*'(참고)타워 스텟 가치'!$U$17,'스테이지별 몬스터 스텟'!X1050*'(참고)타워 스텟 가치'!$V$17,'스테이지별 몬스터 스텟'!Y1050*'(참고)타워 스텟 가치'!$W$17,'스테이지별 몬스터 스텟'!Z1050*'(참고)타워 스텟 가치'!$X$17,'스테이지별 몬스터 스텟'!AA1050*'(참고)타워 스텟 가치'!$Y$17)</f>
        <v>643828.25000000093</v>
      </c>
      <c r="AC1050">
        <v>2</v>
      </c>
      <c r="AD1050">
        <f>VLOOKUP($F1050,'(참고)타워 스텟 가치'!$B$12:$L$16,AD$2,0)+(VLOOKUP($F1050,'(참고)타워 스텟 가치'!$B$12:$L$16,AD$2,0)*$E1050)</f>
        <v>212.50000000000028</v>
      </c>
      <c r="AE1050">
        <f>VLOOKUP($F1050,'(참고)타워 스텟 가치'!$B$12:$L$16,AE$2,0)+(VLOOKUP($F1050,'(참고)타워 스텟 가치'!$B$12:$L$16,AE$2,0)*$E1050)</f>
        <v>255.00000000000034</v>
      </c>
      <c r="AF1050">
        <f>VLOOKUP($F1050,'(참고)타워 스텟 가치'!$B$12:$L$16,AF$2,0)+(VLOOKUP($F1050,'(참고)타워 스텟 가치'!$B$12:$L$16,AF$2,0)*$E1050)</f>
        <v>425000.00000000058</v>
      </c>
      <c r="AG1050">
        <f>VLOOKUP($F1050,'(참고)타워 스텟 가치'!$B$12:$L$16,AG$2,0)+(VLOOKUP($F1050,'(참고)타워 스텟 가치'!$B$12:$L$16,AG$2,0)*$E1050)</f>
        <v>1275.0000000000018</v>
      </c>
      <c r="AH1050">
        <f>VLOOKUP($F1050,'(참고)타워 스텟 가치'!$B$12:$L$16,AH$2,0)+(VLOOKUP($F1050,'(참고)타워 스텟 가치'!$B$12:$L$16,AH$2,0)*$E1050)</f>
        <v>42.500000000000057</v>
      </c>
      <c r="AI1050">
        <f>VLOOKUP($F1050,'(참고)타워 스텟 가치'!$B$12:$L$16,AI$2,0)+(VLOOKUP($F1050,'(참고)타워 스텟 가치'!$B$12:$L$16,AI$2,0)*$E1050)</f>
        <v>25.500000000000036</v>
      </c>
      <c r="AJ1050">
        <f>VLOOKUP($F1050,'(참고)타워 스텟 가치'!$B$12:$L$16,AJ$2,0)+(VLOOKUP($F1050,'(참고)타워 스텟 가치'!$B$12:$L$16,AJ$2,0)*$E1050)</f>
        <v>0</v>
      </c>
      <c r="AK1050">
        <f>VLOOKUP($F1050,'(참고)타워 스텟 가치'!$B$12:$L$16,AK$2,0)+(VLOOKUP($F1050,'(참고)타워 스텟 가치'!$B$12:$L$16,AK$2,0)*$E1050)</f>
        <v>0</v>
      </c>
      <c r="AL1050">
        <f>VLOOKUP($F1050,'(참고)타워 스텟 가치'!$B$12:$L$16,AL$2,0)+(VLOOKUP($F1050,'(참고)타워 스텟 가치'!$B$12:$L$16,AL$2,0)*$E1050)</f>
        <v>119.00000000000016</v>
      </c>
      <c r="AM1050">
        <f>SUM('스테이지별 몬스터 스텟'!AD1050*'(참고)타워 스텟 가치'!$Q$17,'스테이지별 몬스터 스텟'!AE1050*'(참고)타워 스텟 가치'!$R$17,'스테이지별 몬스터 스텟'!AF1050*'(참고)타워 스텟 가치'!$S$17,'스테이지별 몬스터 스텟'!AG1050*'(참고)타워 스텟 가치'!$T$17,'스테이지별 몬스터 스텟'!AH1050*'(참고)타워 스텟 가치'!$U$17,'스테이지별 몬스터 스텟'!AI1050*'(참고)타워 스텟 가치'!$V$17,'스테이지별 몬스터 스텟'!AJ1050*'(참고)타워 스텟 가치'!$W$17,'스테이지별 몬스터 스텟'!AK1050*'(참고)타워 스텟 가치'!$X$17,'스테이지별 몬스터 스텟'!AL1050*'(참고)타워 스텟 가치'!$Y$17)</f>
        <v>641206.00000000093</v>
      </c>
      <c r="AN1050">
        <v>3</v>
      </c>
    </row>
    <row r="1051" spans="3:40" x14ac:dyDescent="0.3">
      <c r="C1051">
        <v>2</v>
      </c>
      <c r="D1051">
        <f t="shared" si="50"/>
        <v>210</v>
      </c>
      <c r="E1051" s="52">
        <f>VLOOKUP(D1051,'스테이지별 난이도 설정'!B:C,2,0)</f>
        <v>84.000000000000114</v>
      </c>
      <c r="F1051" t="str">
        <f t="shared" si="51"/>
        <v>레어</v>
      </c>
      <c r="G1051">
        <f t="shared" si="49"/>
        <v>6</v>
      </c>
      <c r="H1051">
        <f>VLOOKUP($F1051,'(참고)타워 스텟 가치'!$B$2:$L$6,H$2,0)+(VLOOKUP($F1051,'(참고)타워 스텟 가치'!$B$2:$L$6,H$2,0)*$E1051)</f>
        <v>956.25000000000125</v>
      </c>
      <c r="I1051">
        <f>VLOOKUP($F1051,'(참고)타워 스텟 가치'!$B$2:$L$6,I$2,0)+(VLOOKUP($F1051,'(참고)타워 스텟 가치'!$B$2:$L$6,I$2,0)*$E1051)</f>
        <v>191.25000000000026</v>
      </c>
      <c r="J1051">
        <f>VLOOKUP($F1051,'(참고)타워 스텟 가치'!$B$2:$L$6,J$2,0)+(VLOOKUP($F1051,'(참고)타워 스텟 가치'!$B$2:$L$6,J$2,0)*$E1051)</f>
        <v>425000.00000000058</v>
      </c>
      <c r="K1051">
        <f>VLOOKUP($F1051,'(참고)타워 스텟 가치'!$B$2:$L$6,K$2,0)+(VLOOKUP($F1051,'(참고)타워 스텟 가치'!$B$2:$L$6,K$2,0)*$E1051)</f>
        <v>3825.000000000005</v>
      </c>
      <c r="L1051">
        <f>VLOOKUP($F1051,'(참고)타워 스텟 가치'!$B$2:$L$6,L$2,0)+(VLOOKUP($F1051,'(참고)타워 스텟 가치'!$B$2:$L$6,L$2,0)*$E1051)</f>
        <v>63.750000000000085</v>
      </c>
      <c r="M1051">
        <f>VLOOKUP($F1051,'(참고)타워 스텟 가치'!$B$2:$L$6,M$2,0)+(VLOOKUP($F1051,'(참고)타워 스텟 가치'!$B$2:$L$6,M$2,0)*$E1051)</f>
        <v>25.500000000000036</v>
      </c>
      <c r="N1051">
        <f>VLOOKUP($F1051,'(참고)타워 스텟 가치'!$B$2:$L$6,N$2,0)+(VLOOKUP($F1051,'(참고)타워 스텟 가치'!$B$2:$L$6,N$2,0)*$E1051)</f>
        <v>0</v>
      </c>
      <c r="O1051">
        <f>VLOOKUP($F1051,'(참고)타워 스텟 가치'!$B$2:$L$6,O$2,0)+(VLOOKUP($F1051,'(참고)타워 스텟 가치'!$B$2:$L$6,O$2,0)*$E1051)</f>
        <v>0</v>
      </c>
      <c r="P1051">
        <f>VLOOKUP($F1051,'(참고)타워 스텟 가치'!$B$2:$L$6,P$2,0)+(VLOOKUP($F1051,'(참고)타워 스텟 가치'!$B$2:$L$6,P$2,0)*$E1051)</f>
        <v>59.500000000000078</v>
      </c>
      <c r="Q1051">
        <f>SUM('스테이지별 몬스터 스텟'!H1051*'(참고)타워 스텟 가치'!$Q$17,'스테이지별 몬스터 스텟'!I1051*'(참고)타워 스텟 가치'!$R$17,'스테이지별 몬스터 스텟'!J1051*'(참고)타워 스텟 가치'!$S$17,'스테이지별 몬스터 스텟'!K1051*'(참고)타워 스텟 가치'!$T$17,'스테이지별 몬스터 스텟'!L1051*'(참고)타워 스텟 가치'!$U$17,'스테이지별 몬스터 스텟'!M1051*'(참고)타워 스텟 가치'!$V$17,'스테이지별 몬스터 스텟'!N1051*'(참고)타워 스텟 가치'!$W$17,'스테이지별 몬스터 스텟'!O1051*'(참고)타워 스텟 가치'!$X$17,'스테이지별 몬스터 스텟'!P1051*'(참고)타워 스텟 가치'!$Y$17)</f>
        <v>647621.37500000093</v>
      </c>
      <c r="R1051">
        <v>1</v>
      </c>
      <c r="S1051">
        <f>VLOOKUP($F1051,'(참고)타워 스텟 가치'!$B$7:$L$11,S$2,0)+(VLOOKUP($F1051,'(참고)타워 스텟 가치'!$B$7:$L$11,S$2,0)*$E1051)</f>
        <v>318.75000000000045</v>
      </c>
      <c r="T1051">
        <f>VLOOKUP($F1051,'(참고)타워 스텟 가치'!$B$7:$L$11,T$2,0)+(VLOOKUP($F1051,'(참고)타워 스텟 가치'!$B$7:$L$11,T$2,0)*$E1051)</f>
        <v>573.7500000000008</v>
      </c>
      <c r="U1051">
        <f>VLOOKUP($F1051,'(참고)타워 스텟 가치'!$B$7:$L$11,U$2,0)+(VLOOKUP($F1051,'(참고)타워 스텟 가치'!$B$7:$L$11,U$2,0)*$E1051)</f>
        <v>425000.00000000058</v>
      </c>
      <c r="V1051">
        <f>VLOOKUP($F1051,'(참고)타워 스텟 가치'!$B$7:$L$11,V$2,0)+(VLOOKUP($F1051,'(참고)타워 스텟 가치'!$B$7:$L$11,V$2,0)*$E1051)</f>
        <v>3825.000000000005</v>
      </c>
      <c r="W1051">
        <f>VLOOKUP($F1051,'(참고)타워 스텟 가치'!$B$7:$L$11,W$2,0)+(VLOOKUP($F1051,'(참고)타워 스텟 가치'!$B$7:$L$11,W$2,0)*$E1051)</f>
        <v>63.750000000000085</v>
      </c>
      <c r="X1051">
        <f>VLOOKUP($F1051,'(참고)타워 스텟 가치'!$B$7:$L$11,X$2,0)+(VLOOKUP($F1051,'(참고)타워 스텟 가치'!$B$7:$L$11,X$2,0)*$E1051)</f>
        <v>25.500000000000036</v>
      </c>
      <c r="Y1051">
        <f>VLOOKUP($F1051,'(참고)타워 스텟 가치'!$B$7:$L$11,Y$2,0)+(VLOOKUP($F1051,'(참고)타워 스텟 가치'!$B$7:$L$11,Y$2,0)*$E1051)</f>
        <v>0</v>
      </c>
      <c r="Z1051">
        <f>VLOOKUP($F1051,'(참고)타워 스텟 가치'!$B$7:$L$11,Z$2,0)+(VLOOKUP($F1051,'(참고)타워 스텟 가치'!$B$7:$L$11,Z$2,0)*$E1051)</f>
        <v>0</v>
      </c>
      <c r="AA1051">
        <f>VLOOKUP($F1051,'(참고)타워 스텟 가치'!$B$7:$L$11,AA$2,0)+(VLOOKUP($F1051,'(참고)타워 스텟 가치'!$B$7:$L$11,AA$2,0)*$E1051)</f>
        <v>59.500000000000078</v>
      </c>
      <c r="AB1051">
        <f>SUM('스테이지별 몬스터 스텟'!S1051*'(참고)타워 스텟 가치'!$Q$17,'스테이지별 몬스터 스텟'!T1051*'(참고)타워 스텟 가치'!$R$17,'스테이지별 몬스터 스텟'!U1051*'(참고)타워 스텟 가치'!$S$17,'스테이지별 몬스터 스텟'!V1051*'(참고)타워 스텟 가치'!$T$17,'스테이지별 몬스터 스텟'!W1051*'(참고)타워 스텟 가치'!$U$17,'스테이지별 몬스터 스텟'!X1051*'(참고)타워 스텟 가치'!$V$17,'스테이지별 몬스터 스텟'!Y1051*'(참고)타워 스텟 가치'!$W$17,'스테이지별 몬스터 스텟'!Z1051*'(참고)타워 스텟 가치'!$X$17,'스테이지별 몬스터 스텟'!AA1051*'(참고)타워 스텟 가치'!$Y$17)</f>
        <v>646920.12500000093</v>
      </c>
      <c r="AC1051">
        <v>2</v>
      </c>
      <c r="AD1051">
        <f>VLOOKUP($F1051,'(참고)타워 스텟 가치'!$B$12:$L$16,AD$2,0)+(VLOOKUP($F1051,'(참고)타워 스텟 가치'!$B$12:$L$16,AD$2,0)*$E1051)</f>
        <v>318.75000000000045</v>
      </c>
      <c r="AE1051">
        <f>VLOOKUP($F1051,'(참고)타워 스텟 가치'!$B$12:$L$16,AE$2,0)+(VLOOKUP($F1051,'(참고)타워 스텟 가치'!$B$12:$L$16,AE$2,0)*$E1051)</f>
        <v>382.50000000000051</v>
      </c>
      <c r="AF1051">
        <f>VLOOKUP($F1051,'(참고)타워 스텟 가치'!$B$12:$L$16,AF$2,0)+(VLOOKUP($F1051,'(참고)타워 스텟 가치'!$B$12:$L$16,AF$2,0)*$E1051)</f>
        <v>425000.00000000058</v>
      </c>
      <c r="AG1051">
        <f>VLOOKUP($F1051,'(참고)타워 스텟 가치'!$B$12:$L$16,AG$2,0)+(VLOOKUP($F1051,'(참고)타워 스텟 가치'!$B$12:$L$16,AG$2,0)*$E1051)</f>
        <v>1912.5000000000025</v>
      </c>
      <c r="AH1051">
        <f>VLOOKUP($F1051,'(참고)타워 스텟 가치'!$B$12:$L$16,AH$2,0)+(VLOOKUP($F1051,'(참고)타워 스텟 가치'!$B$12:$L$16,AH$2,0)*$E1051)</f>
        <v>63.750000000000085</v>
      </c>
      <c r="AI1051">
        <f>VLOOKUP($F1051,'(참고)타워 스텟 가치'!$B$12:$L$16,AI$2,0)+(VLOOKUP($F1051,'(참고)타워 스텟 가치'!$B$12:$L$16,AI$2,0)*$E1051)</f>
        <v>25.500000000000036</v>
      </c>
      <c r="AJ1051">
        <f>VLOOKUP($F1051,'(참고)타워 스텟 가치'!$B$12:$L$16,AJ$2,0)+(VLOOKUP($F1051,'(참고)타워 스텟 가치'!$B$12:$L$16,AJ$2,0)*$E1051)</f>
        <v>0</v>
      </c>
      <c r="AK1051">
        <f>VLOOKUP($F1051,'(참고)타워 스텟 가치'!$B$12:$L$16,AK$2,0)+(VLOOKUP($F1051,'(참고)타워 스텟 가치'!$B$12:$L$16,AK$2,0)*$E1051)</f>
        <v>0</v>
      </c>
      <c r="AL1051">
        <f>VLOOKUP($F1051,'(참고)타워 스텟 가치'!$B$12:$L$16,AL$2,0)+(VLOOKUP($F1051,'(참고)타워 스텟 가치'!$B$12:$L$16,AL$2,0)*$E1051)</f>
        <v>119.00000000000016</v>
      </c>
      <c r="AM1051">
        <f>SUM('스테이지별 몬스터 스텟'!AD1051*'(참고)타워 스텟 가치'!$Q$17,'스테이지별 몬스터 스텟'!AE1051*'(참고)타워 스텟 가치'!$R$17,'스테이지별 몬스터 스텟'!AF1051*'(참고)타워 스텟 가치'!$S$17,'스테이지별 몬스터 스텟'!AG1051*'(참고)타워 스텟 가치'!$T$17,'스테이지별 몬스터 스텟'!AH1051*'(참고)타워 스텟 가치'!$U$17,'스테이지별 몬스터 스텟'!AI1051*'(참고)타워 스텟 가치'!$V$17,'스테이지별 몬스터 스텟'!AJ1051*'(참고)타워 스텟 가치'!$W$17,'스테이지별 몬스터 스텟'!AK1051*'(참고)타워 스텟 가치'!$X$17,'스테이지별 몬스터 스텟'!AL1051*'(참고)타워 스텟 가치'!$Y$17)</f>
        <v>642927.25000000093</v>
      </c>
      <c r="AN1051">
        <v>3</v>
      </c>
    </row>
    <row r="1052" spans="3:40" x14ac:dyDescent="0.3">
      <c r="C1052">
        <v>3</v>
      </c>
      <c r="D1052">
        <f t="shared" si="50"/>
        <v>210</v>
      </c>
      <c r="E1052" s="52">
        <f>VLOOKUP(D1052,'스테이지별 난이도 설정'!B:C,2,0)</f>
        <v>84.000000000000114</v>
      </c>
      <c r="F1052" t="str">
        <f t="shared" si="51"/>
        <v>에픽</v>
      </c>
      <c r="G1052">
        <f t="shared" si="49"/>
        <v>6</v>
      </c>
      <c r="H1052">
        <f>VLOOKUP($F1052,'(참고)타워 스텟 가치'!$B$2:$L$6,H$2,0)+(VLOOKUP($F1052,'(참고)타워 스텟 가치'!$B$2:$L$6,H$2,0)*$E1052)</f>
        <v>1434.3750000000018</v>
      </c>
      <c r="I1052">
        <f>VLOOKUP($F1052,'(참고)타워 스텟 가치'!$B$2:$L$6,I$2,0)+(VLOOKUP($F1052,'(참고)타워 스텟 가치'!$B$2:$L$6,I$2,0)*$E1052)</f>
        <v>286.8750000000004</v>
      </c>
      <c r="J1052">
        <f>VLOOKUP($F1052,'(참고)타워 스텟 가치'!$B$2:$L$6,J$2,0)+(VLOOKUP($F1052,'(참고)타워 스텟 가치'!$B$2:$L$6,J$2,0)*$E1052)</f>
        <v>425000.00000000058</v>
      </c>
      <c r="K1052">
        <f>VLOOKUP($F1052,'(참고)타워 스텟 가치'!$B$2:$L$6,K$2,0)+(VLOOKUP($F1052,'(참고)타워 스텟 가치'!$B$2:$L$6,K$2,0)*$E1052)</f>
        <v>5737.5000000000073</v>
      </c>
      <c r="L1052">
        <f>VLOOKUP($F1052,'(참고)타워 스텟 가치'!$B$2:$L$6,L$2,0)+(VLOOKUP($F1052,'(참고)타워 스텟 가치'!$B$2:$L$6,L$2,0)*$E1052)</f>
        <v>95.625000000000128</v>
      </c>
      <c r="M1052">
        <f>VLOOKUP($F1052,'(참고)타워 스텟 가치'!$B$2:$L$6,M$2,0)+(VLOOKUP($F1052,'(참고)타워 스텟 가치'!$B$2:$L$6,M$2,0)*$E1052)</f>
        <v>25.500000000000036</v>
      </c>
      <c r="N1052">
        <f>VLOOKUP($F1052,'(참고)타워 스텟 가치'!$B$2:$L$6,N$2,0)+(VLOOKUP($F1052,'(참고)타워 스텟 가치'!$B$2:$L$6,N$2,0)*$E1052)</f>
        <v>0</v>
      </c>
      <c r="O1052">
        <f>VLOOKUP($F1052,'(참고)타워 스텟 가치'!$B$2:$L$6,O$2,0)+(VLOOKUP($F1052,'(참고)타워 스텟 가치'!$B$2:$L$6,O$2,0)*$E1052)</f>
        <v>0</v>
      </c>
      <c r="P1052">
        <f>VLOOKUP($F1052,'(참고)타워 스텟 가치'!$B$2:$L$6,P$2,0)+(VLOOKUP($F1052,'(참고)타워 스텟 가치'!$B$2:$L$6,P$2,0)*$E1052)</f>
        <v>59.500000000000078</v>
      </c>
      <c r="Q1052">
        <f>SUM('스테이지별 몬스터 스텟'!H1052*'(참고)타워 스텟 가치'!$Q$17,'스테이지별 몬스터 스텟'!I1052*'(참고)타워 스텟 가치'!$R$17,'스테이지별 몬스터 스텟'!J1052*'(참고)타워 스텟 가치'!$S$17,'스테이지별 몬스터 스텟'!K1052*'(참고)타워 스텟 가치'!$T$17,'스테이지별 몬스터 스텟'!L1052*'(참고)타워 스텟 가치'!$U$17,'스테이지별 몬스터 스텟'!M1052*'(참고)타워 스텟 가치'!$V$17,'스테이지별 몬스터 스텟'!N1052*'(참고)타워 스텟 가치'!$W$17,'스테이지별 몬스터 스텟'!O1052*'(참고)타워 스텟 가치'!$X$17,'스테이지별 몬스터 스텟'!P1052*'(참고)타워 스텟 가치'!$Y$17)</f>
        <v>652609.81250000093</v>
      </c>
      <c r="R1052">
        <v>1</v>
      </c>
      <c r="S1052">
        <f>VLOOKUP($F1052,'(참고)타워 스텟 가치'!$B$7:$L$11,S$2,0)+(VLOOKUP($F1052,'(참고)타워 스텟 가치'!$B$7:$L$11,S$2,0)*$E1052)</f>
        <v>478.12500000000063</v>
      </c>
      <c r="T1052">
        <f>VLOOKUP($F1052,'(참고)타워 스텟 가치'!$B$7:$L$11,T$2,0)+(VLOOKUP($F1052,'(참고)타워 스텟 가치'!$B$7:$L$11,T$2,0)*$E1052)</f>
        <v>860.62500000000114</v>
      </c>
      <c r="U1052">
        <f>VLOOKUP($F1052,'(참고)타워 스텟 가치'!$B$7:$L$11,U$2,0)+(VLOOKUP($F1052,'(참고)타워 스텟 가치'!$B$7:$L$11,U$2,0)*$E1052)</f>
        <v>425000.00000000058</v>
      </c>
      <c r="V1052">
        <f>VLOOKUP($F1052,'(참고)타워 스텟 가치'!$B$7:$L$11,V$2,0)+(VLOOKUP($F1052,'(참고)타워 스텟 가치'!$B$7:$L$11,V$2,0)*$E1052)</f>
        <v>5737.5000000000073</v>
      </c>
      <c r="W1052">
        <f>VLOOKUP($F1052,'(참고)타워 스텟 가치'!$B$7:$L$11,W$2,0)+(VLOOKUP($F1052,'(참고)타워 스텟 가치'!$B$7:$L$11,W$2,0)*$E1052)</f>
        <v>95.625000000000128</v>
      </c>
      <c r="X1052">
        <f>VLOOKUP($F1052,'(참고)타워 스텟 가치'!$B$7:$L$11,X$2,0)+(VLOOKUP($F1052,'(참고)타워 스텟 가치'!$B$7:$L$11,X$2,0)*$E1052)</f>
        <v>25.500000000000036</v>
      </c>
      <c r="Y1052">
        <f>VLOOKUP($F1052,'(참고)타워 스텟 가치'!$B$7:$L$11,Y$2,0)+(VLOOKUP($F1052,'(참고)타워 스텟 가치'!$B$7:$L$11,Y$2,0)*$E1052)</f>
        <v>0</v>
      </c>
      <c r="Z1052">
        <f>VLOOKUP($F1052,'(참고)타워 스텟 가치'!$B$7:$L$11,Z$2,0)+(VLOOKUP($F1052,'(참고)타워 스텟 가치'!$B$7:$L$11,Z$2,0)*$E1052)</f>
        <v>0</v>
      </c>
      <c r="AA1052">
        <f>VLOOKUP($F1052,'(참고)타워 스텟 가치'!$B$7:$L$11,AA$2,0)+(VLOOKUP($F1052,'(참고)타워 스텟 가치'!$B$7:$L$11,AA$2,0)*$E1052)</f>
        <v>59.500000000000078</v>
      </c>
      <c r="AB1052">
        <f>SUM('스테이지별 몬스터 스텟'!S1052*'(참고)타워 스텟 가치'!$Q$17,'스테이지별 몬스터 스텟'!T1052*'(참고)타워 스텟 가치'!$R$17,'스테이지별 몬스터 스텟'!U1052*'(참고)타워 스텟 가치'!$S$17,'스테이지별 몬스터 스텟'!V1052*'(참고)타워 스텟 가치'!$T$17,'스테이지별 몬스터 스텟'!W1052*'(참고)타워 스텟 가치'!$U$17,'스테이지별 몬스터 스텟'!X1052*'(참고)타워 스텟 가치'!$V$17,'스테이지별 몬스터 스텟'!Y1052*'(참고)타워 스텟 가치'!$W$17,'스테이지별 몬스터 스텟'!Z1052*'(참고)타워 스텟 가치'!$X$17,'스테이지별 몬스터 스텟'!AA1052*'(참고)타워 스텟 가치'!$Y$17)</f>
        <v>651557.93750000093</v>
      </c>
      <c r="AC1052">
        <v>2</v>
      </c>
      <c r="AD1052">
        <f>VLOOKUP($F1052,'(참고)타워 스텟 가치'!$B$12:$L$16,AD$2,0)+(VLOOKUP($F1052,'(참고)타워 스텟 가치'!$B$12:$L$16,AD$2,0)*$E1052)</f>
        <v>478.12500000000063</v>
      </c>
      <c r="AE1052">
        <f>VLOOKUP($F1052,'(참고)타워 스텟 가치'!$B$12:$L$16,AE$2,0)+(VLOOKUP($F1052,'(참고)타워 스텟 가치'!$B$12:$L$16,AE$2,0)*$E1052)</f>
        <v>573.7500000000008</v>
      </c>
      <c r="AF1052">
        <f>VLOOKUP($F1052,'(참고)타워 스텟 가치'!$B$12:$L$16,AF$2,0)+(VLOOKUP($F1052,'(참고)타워 스텟 가치'!$B$12:$L$16,AF$2,0)*$E1052)</f>
        <v>425000.00000000058</v>
      </c>
      <c r="AG1052">
        <f>VLOOKUP($F1052,'(참고)타워 스텟 가치'!$B$12:$L$16,AG$2,0)+(VLOOKUP($F1052,'(참고)타워 스텟 가치'!$B$12:$L$16,AG$2,0)*$E1052)</f>
        <v>2868.7500000000036</v>
      </c>
      <c r="AH1052">
        <f>VLOOKUP($F1052,'(참고)타워 스텟 가치'!$B$12:$L$16,AH$2,0)+(VLOOKUP($F1052,'(참고)타워 스텟 가치'!$B$12:$L$16,AH$2,0)*$E1052)</f>
        <v>95.625000000000128</v>
      </c>
      <c r="AI1052">
        <f>VLOOKUP($F1052,'(참고)타워 스텟 가치'!$B$12:$L$16,AI$2,0)+(VLOOKUP($F1052,'(참고)타워 스텟 가치'!$B$12:$L$16,AI$2,0)*$E1052)</f>
        <v>25.500000000000036</v>
      </c>
      <c r="AJ1052">
        <f>VLOOKUP($F1052,'(참고)타워 스텟 가치'!$B$12:$L$16,AJ$2,0)+(VLOOKUP($F1052,'(참고)타워 스텟 가치'!$B$12:$L$16,AJ$2,0)*$E1052)</f>
        <v>0</v>
      </c>
      <c r="AK1052">
        <f>VLOOKUP($F1052,'(참고)타워 스텟 가치'!$B$12:$L$16,AK$2,0)+(VLOOKUP($F1052,'(참고)타워 스텟 가치'!$B$12:$L$16,AK$2,0)*$E1052)</f>
        <v>0</v>
      </c>
      <c r="AL1052">
        <f>VLOOKUP($F1052,'(참고)타워 스텟 가치'!$B$12:$L$16,AL$2,0)+(VLOOKUP($F1052,'(참고)타워 스텟 가치'!$B$12:$L$16,AL$2,0)*$E1052)</f>
        <v>119.00000000000016</v>
      </c>
      <c r="AM1052">
        <f>SUM('스테이지별 몬스터 스텟'!AD1052*'(참고)타워 스텟 가치'!$Q$17,'스테이지별 몬스터 스텟'!AE1052*'(참고)타워 스텟 가치'!$R$17,'스테이지별 몬스터 스텟'!AF1052*'(참고)타워 스텟 가치'!$S$17,'스테이지별 몬스터 스텟'!AG1052*'(참고)타워 스텟 가치'!$T$17,'스테이지별 몬스터 스텟'!AH1052*'(참고)타워 스텟 가치'!$U$17,'스테이지별 몬스터 스텟'!AI1052*'(참고)타워 스텟 가치'!$V$17,'스테이지별 몬스터 스텟'!AJ1052*'(참고)타워 스텟 가치'!$W$17,'스테이지별 몬스터 스텟'!AK1052*'(참고)타워 스텟 가치'!$X$17,'스테이지별 몬스터 스텟'!AL1052*'(참고)타워 스텟 가치'!$Y$17)</f>
        <v>645509.12500000093</v>
      </c>
      <c r="AN1052">
        <v>3</v>
      </c>
    </row>
    <row r="1053" spans="3:40" x14ac:dyDescent="0.3">
      <c r="C1053">
        <v>4</v>
      </c>
      <c r="D1053">
        <f t="shared" si="50"/>
        <v>210</v>
      </c>
      <c r="E1053" s="52">
        <f>VLOOKUP(D1053,'스테이지별 난이도 설정'!B:C,2,0)</f>
        <v>84.000000000000114</v>
      </c>
      <c r="F1053" t="str">
        <f t="shared" si="51"/>
        <v>유니크</v>
      </c>
      <c r="G1053">
        <f t="shared" si="49"/>
        <v>6</v>
      </c>
      <c r="H1053">
        <f>VLOOKUP($F1053,'(참고)타워 스텟 가치'!$B$2:$L$6,H$2,0)+(VLOOKUP($F1053,'(참고)타워 스텟 가치'!$B$2:$L$6,H$2,0)*$E1053)</f>
        <v>2151.5625000000027</v>
      </c>
      <c r="I1053">
        <f>VLOOKUP($F1053,'(참고)타워 스텟 가치'!$B$2:$L$6,I$2,0)+(VLOOKUP($F1053,'(참고)타워 스텟 가치'!$B$2:$L$6,I$2,0)*$E1053)</f>
        <v>430.31250000000057</v>
      </c>
      <c r="J1053">
        <f>VLOOKUP($F1053,'(참고)타워 스텟 가치'!$B$2:$L$6,J$2,0)+(VLOOKUP($F1053,'(참고)타워 스텟 가치'!$B$2:$L$6,J$2,0)*$E1053)</f>
        <v>425000.00000000058</v>
      </c>
      <c r="K1053">
        <f>VLOOKUP($F1053,'(참고)타워 스텟 가치'!$B$2:$L$6,K$2,0)+(VLOOKUP($F1053,'(참고)타워 스텟 가치'!$B$2:$L$6,K$2,0)*$E1053)</f>
        <v>8606.2500000000109</v>
      </c>
      <c r="L1053">
        <f>VLOOKUP($F1053,'(참고)타워 스텟 가치'!$B$2:$L$6,L$2,0)+(VLOOKUP($F1053,'(참고)타워 스텟 가치'!$B$2:$L$6,L$2,0)*$E1053)</f>
        <v>143.4375000000002</v>
      </c>
      <c r="M1053">
        <f>VLOOKUP($F1053,'(참고)타워 스텟 가치'!$B$2:$L$6,M$2,0)+(VLOOKUP($F1053,'(참고)타워 스텟 가치'!$B$2:$L$6,M$2,0)*$E1053)</f>
        <v>25.500000000000036</v>
      </c>
      <c r="N1053">
        <f>VLOOKUP($F1053,'(참고)타워 스텟 가치'!$B$2:$L$6,N$2,0)+(VLOOKUP($F1053,'(참고)타워 스텟 가치'!$B$2:$L$6,N$2,0)*$E1053)</f>
        <v>0</v>
      </c>
      <c r="O1053">
        <f>VLOOKUP($F1053,'(참고)타워 스텟 가치'!$B$2:$L$6,O$2,0)+(VLOOKUP($F1053,'(참고)타워 스텟 가치'!$B$2:$L$6,O$2,0)*$E1053)</f>
        <v>0</v>
      </c>
      <c r="P1053">
        <f>VLOOKUP($F1053,'(참고)타워 스텟 가치'!$B$2:$L$6,P$2,0)+(VLOOKUP($F1053,'(참고)타워 스텟 가치'!$B$2:$L$6,P$2,0)*$E1053)</f>
        <v>85.000000000000114</v>
      </c>
      <c r="Q1053">
        <f>SUM('스테이지별 몬스터 스텟'!H1053*'(참고)타워 스텟 가치'!$Q$17,'스테이지별 몬스터 스텟'!I1053*'(참고)타워 스텟 가치'!$R$17,'스테이지별 몬스터 스텟'!J1053*'(참고)타워 스텟 가치'!$S$17,'스테이지별 몬스터 스텟'!K1053*'(참고)타워 스텟 가치'!$T$17,'스테이지별 몬스터 스텟'!L1053*'(참고)타워 스텟 가치'!$U$17,'스테이지별 몬스터 스텟'!M1053*'(참고)타워 스텟 가치'!$V$17,'스테이지별 몬스터 스텟'!N1053*'(참고)타워 스텟 가치'!$W$17,'스테이지별 몬스터 스텟'!O1053*'(참고)타워 스텟 가치'!$X$17,'스테이지별 몬스터 스텟'!P1053*'(참고)타워 스텟 가치'!$Y$17)</f>
        <v>660143.46875000093</v>
      </c>
      <c r="R1053">
        <v>1</v>
      </c>
      <c r="S1053">
        <f>VLOOKUP($F1053,'(참고)타워 스텟 가치'!$B$7:$L$11,S$2,0)+(VLOOKUP($F1053,'(참고)타워 스텟 가치'!$B$7:$L$11,S$2,0)*$E1053)</f>
        <v>717.18750000000091</v>
      </c>
      <c r="T1053">
        <f>VLOOKUP($F1053,'(참고)타워 스텟 가치'!$B$7:$L$11,T$2,0)+(VLOOKUP($F1053,'(참고)타워 스텟 가치'!$B$7:$L$11,T$2,0)*$E1053)</f>
        <v>1290.9375000000018</v>
      </c>
      <c r="U1053">
        <f>VLOOKUP($F1053,'(참고)타워 스텟 가치'!$B$7:$L$11,U$2,0)+(VLOOKUP($F1053,'(참고)타워 스텟 가치'!$B$7:$L$11,U$2,0)*$E1053)</f>
        <v>425000.00000000058</v>
      </c>
      <c r="V1053">
        <f>VLOOKUP($F1053,'(참고)타워 스텟 가치'!$B$7:$L$11,V$2,0)+(VLOOKUP($F1053,'(참고)타워 스텟 가치'!$B$7:$L$11,V$2,0)*$E1053)</f>
        <v>8606.2500000000109</v>
      </c>
      <c r="W1053">
        <f>VLOOKUP($F1053,'(참고)타워 스텟 가치'!$B$7:$L$11,W$2,0)+(VLOOKUP($F1053,'(참고)타워 스텟 가치'!$B$7:$L$11,W$2,0)*$E1053)</f>
        <v>143.4375000000002</v>
      </c>
      <c r="X1053">
        <f>VLOOKUP($F1053,'(참고)타워 스텟 가치'!$B$7:$L$11,X$2,0)+(VLOOKUP($F1053,'(참고)타워 스텟 가치'!$B$7:$L$11,X$2,0)*$E1053)</f>
        <v>25.500000000000036</v>
      </c>
      <c r="Y1053">
        <f>VLOOKUP($F1053,'(참고)타워 스텟 가치'!$B$7:$L$11,Y$2,0)+(VLOOKUP($F1053,'(참고)타워 스텟 가치'!$B$7:$L$11,Y$2,0)*$E1053)</f>
        <v>0</v>
      </c>
      <c r="Z1053">
        <f>VLOOKUP($F1053,'(참고)타워 스텟 가치'!$B$7:$L$11,Z$2,0)+(VLOOKUP($F1053,'(참고)타워 스텟 가치'!$B$7:$L$11,Z$2,0)*$E1053)</f>
        <v>0</v>
      </c>
      <c r="AA1053">
        <f>VLOOKUP($F1053,'(참고)타워 스텟 가치'!$B$7:$L$11,AA$2,0)+(VLOOKUP($F1053,'(참고)타워 스텟 가치'!$B$7:$L$11,AA$2,0)*$E1053)</f>
        <v>85.000000000000114</v>
      </c>
      <c r="AB1053">
        <f>SUM('스테이지별 몬스터 스텟'!S1053*'(참고)타워 스텟 가치'!$Q$17,'스테이지별 몬스터 스텟'!T1053*'(참고)타워 스텟 가치'!$R$17,'스테이지별 몬스터 스텟'!U1053*'(참고)타워 스텟 가치'!$S$17,'스테이지별 몬스터 스텟'!V1053*'(참고)타워 스텟 가치'!$T$17,'스테이지별 몬스터 스텟'!W1053*'(참고)타워 스텟 가치'!$U$17,'스테이지별 몬스터 스텟'!X1053*'(참고)타워 스텟 가치'!$V$17,'스테이지별 몬스터 스텟'!Y1053*'(참고)타워 스텟 가치'!$W$17,'스테이지별 몬스터 스텟'!Z1053*'(참고)타워 스텟 가치'!$X$17,'스테이지별 몬스터 스텟'!AA1053*'(참고)타워 스텟 가치'!$Y$17)</f>
        <v>658565.65625000093</v>
      </c>
      <c r="AC1053">
        <v>2</v>
      </c>
      <c r="AD1053">
        <f>VLOOKUP($F1053,'(참고)타워 스텟 가치'!$B$12:$L$16,AD$2,0)+(VLOOKUP($F1053,'(참고)타워 스텟 가치'!$B$12:$L$16,AD$2,0)*$E1053)</f>
        <v>717.18750000000091</v>
      </c>
      <c r="AE1053">
        <f>VLOOKUP($F1053,'(참고)타워 스텟 가치'!$B$12:$L$16,AE$2,0)+(VLOOKUP($F1053,'(참고)타워 스텟 가치'!$B$12:$L$16,AE$2,0)*$E1053)</f>
        <v>860.62500000000114</v>
      </c>
      <c r="AF1053">
        <f>VLOOKUP($F1053,'(참고)타워 스텟 가치'!$B$12:$L$16,AF$2,0)+(VLOOKUP($F1053,'(참고)타워 스텟 가치'!$B$12:$L$16,AF$2,0)*$E1053)</f>
        <v>425000.00000000058</v>
      </c>
      <c r="AG1053">
        <f>VLOOKUP($F1053,'(참고)타워 스텟 가치'!$B$12:$L$16,AG$2,0)+(VLOOKUP($F1053,'(참고)타워 스텟 가치'!$B$12:$L$16,AG$2,0)*$E1053)</f>
        <v>4303.1250000000055</v>
      </c>
      <c r="AH1053">
        <f>VLOOKUP($F1053,'(참고)타워 스텟 가치'!$B$12:$L$16,AH$2,0)+(VLOOKUP($F1053,'(참고)타워 스텟 가치'!$B$12:$L$16,AH$2,0)*$E1053)</f>
        <v>143.4375000000002</v>
      </c>
      <c r="AI1053">
        <f>VLOOKUP($F1053,'(참고)타워 스텟 가치'!$B$12:$L$16,AI$2,0)+(VLOOKUP($F1053,'(참고)타워 스텟 가치'!$B$12:$L$16,AI$2,0)*$E1053)</f>
        <v>25.500000000000036</v>
      </c>
      <c r="AJ1053">
        <f>VLOOKUP($F1053,'(참고)타워 스텟 가치'!$B$12:$L$16,AJ$2,0)+(VLOOKUP($F1053,'(참고)타워 스텟 가치'!$B$12:$L$16,AJ$2,0)*$E1053)</f>
        <v>0</v>
      </c>
      <c r="AK1053">
        <f>VLOOKUP($F1053,'(참고)타워 스텟 가치'!$B$12:$L$16,AK$2,0)+(VLOOKUP($F1053,'(참고)타워 스텟 가치'!$B$12:$L$16,AK$2,0)*$E1053)</f>
        <v>0</v>
      </c>
      <c r="AL1053">
        <f>VLOOKUP($F1053,'(참고)타워 스텟 가치'!$B$12:$L$16,AL$2,0)+(VLOOKUP($F1053,'(참고)타워 스텟 가치'!$B$12:$L$16,AL$2,0)*$E1053)</f>
        <v>170.00000000000023</v>
      </c>
      <c r="AM1053">
        <f>SUM('스테이지별 몬스터 스텟'!AD1053*'(참고)타워 스텟 가치'!$Q$17,'스테이지별 몬스터 스텟'!AE1053*'(참고)타워 스텟 가치'!$R$17,'스테이지별 몬스터 스텟'!AF1053*'(참고)타워 스텟 가치'!$S$17,'스테이지별 몬스터 스텟'!AG1053*'(참고)타워 스텟 가치'!$T$17,'스테이지별 몬스터 스텟'!AH1053*'(참고)타워 스텟 가치'!$U$17,'스테이지별 몬스터 스텟'!AI1053*'(참고)타워 스텟 가치'!$V$17,'스테이지별 몬스터 스텟'!AJ1053*'(참고)타워 스텟 가치'!$W$17,'스테이지별 몬스터 스텟'!AK1053*'(참고)타워 스텟 가치'!$X$17,'스테이지별 몬스터 스텟'!AL1053*'(참고)타워 스텟 가치'!$Y$17)</f>
        <v>649483.93750000093</v>
      </c>
      <c r="AN1053">
        <v>3</v>
      </c>
    </row>
    <row r="1054" spans="3:40" x14ac:dyDescent="0.3">
      <c r="C1054">
        <v>5</v>
      </c>
      <c r="D1054">
        <f t="shared" si="50"/>
        <v>210</v>
      </c>
      <c r="E1054" s="52">
        <f>VLOOKUP(D1054,'스테이지별 난이도 설정'!B:C,2,0)</f>
        <v>84.000000000000114</v>
      </c>
      <c r="F1054" t="str">
        <f t="shared" si="51"/>
        <v>스페셜</v>
      </c>
      <c r="G1054">
        <f t="shared" si="49"/>
        <v>6</v>
      </c>
      <c r="H1054">
        <f>VLOOKUP($F1054,'(참고)타워 스텟 가치'!$B$2:$L$6,H$2,0)+(VLOOKUP($F1054,'(참고)타워 스텟 가치'!$B$2:$L$6,H$2,0)*$E1054)</f>
        <v>3227.3437500000041</v>
      </c>
      <c r="I1054">
        <f>VLOOKUP($F1054,'(참고)타워 스텟 가치'!$B$2:$L$6,I$2,0)+(VLOOKUP($F1054,'(참고)타워 스텟 가치'!$B$2:$L$6,I$2,0)*$E1054)</f>
        <v>645.46875000000091</v>
      </c>
      <c r="J1054">
        <f>VLOOKUP($F1054,'(참고)타워 스텟 가치'!$B$2:$L$6,J$2,0)+(VLOOKUP($F1054,'(참고)타워 스텟 가치'!$B$2:$L$6,J$2,0)*$E1054)</f>
        <v>425000.00000000058</v>
      </c>
      <c r="K1054">
        <f>VLOOKUP($F1054,'(참고)타워 스텟 가치'!$B$2:$L$6,K$2,0)+(VLOOKUP($F1054,'(참고)타워 스텟 가치'!$B$2:$L$6,K$2,0)*$E1054)</f>
        <v>12909.375000000016</v>
      </c>
      <c r="L1054">
        <f>VLOOKUP($F1054,'(참고)타워 스텟 가치'!$B$2:$L$6,L$2,0)+(VLOOKUP($F1054,'(참고)타워 스텟 가치'!$B$2:$L$6,L$2,0)*$E1054)</f>
        <v>215.15625000000028</v>
      </c>
      <c r="M1054">
        <f>VLOOKUP($F1054,'(참고)타워 스텟 가치'!$B$2:$L$6,M$2,0)+(VLOOKUP($F1054,'(참고)타워 스텟 가치'!$B$2:$L$6,M$2,0)*$E1054)</f>
        <v>25.500000000000036</v>
      </c>
      <c r="N1054">
        <f>VLOOKUP($F1054,'(참고)타워 스텟 가치'!$B$2:$L$6,N$2,0)+(VLOOKUP($F1054,'(참고)타워 스텟 가치'!$B$2:$L$6,N$2,0)*$E1054)</f>
        <v>0</v>
      </c>
      <c r="O1054">
        <f>VLOOKUP($F1054,'(참고)타워 스텟 가치'!$B$2:$L$6,O$2,0)+(VLOOKUP($F1054,'(참고)타워 스텟 가치'!$B$2:$L$6,O$2,0)*$E1054)</f>
        <v>0</v>
      </c>
      <c r="P1054">
        <f>VLOOKUP($F1054,'(참고)타워 스텟 가치'!$B$2:$L$6,P$2,0)+(VLOOKUP($F1054,'(참고)타워 스텟 가치'!$B$2:$L$6,P$2,0)*$E1054)</f>
        <v>85.000000000000114</v>
      </c>
      <c r="Q1054">
        <f>SUM('스테이지별 몬스터 스텟'!H1054*'(참고)타워 스텟 가치'!$Q$17,'스테이지별 몬스터 스텟'!I1054*'(참고)타워 스텟 가치'!$R$17,'스테이지별 몬스터 스텟'!J1054*'(참고)타워 스텟 가치'!$S$17,'스테이지별 몬스터 스텟'!K1054*'(참고)타워 스텟 가치'!$T$17,'스테이지별 몬스터 스텟'!L1054*'(참고)타워 스텟 가치'!$U$17,'스테이지별 몬스터 스텟'!M1054*'(참고)타워 스텟 가치'!$V$17,'스테이지별 몬스터 스텟'!N1054*'(참고)타워 스텟 가치'!$W$17,'스테이지별 몬스터 스텟'!O1054*'(참고)타워 스텟 가치'!$X$17,'스테이지별 몬스터 스텟'!P1054*'(참고)타워 스텟 가치'!$Y$17)</f>
        <v>671367.45312500093</v>
      </c>
      <c r="R1054">
        <v>1</v>
      </c>
      <c r="S1054">
        <f>VLOOKUP($F1054,'(참고)타워 스텟 가치'!$B$7:$L$11,S$2,0)+(VLOOKUP($F1054,'(참고)타워 스텟 가치'!$B$7:$L$11,S$2,0)*$E1054)</f>
        <v>1075.7812500000014</v>
      </c>
      <c r="T1054">
        <f>VLOOKUP($F1054,'(참고)타워 스텟 가치'!$B$7:$L$11,T$2,0)+(VLOOKUP($F1054,'(참고)타워 스텟 가치'!$B$7:$L$11,T$2,0)*$E1054)</f>
        <v>1936.4062500000025</v>
      </c>
      <c r="U1054">
        <f>VLOOKUP($F1054,'(참고)타워 스텟 가치'!$B$7:$L$11,U$2,0)+(VLOOKUP($F1054,'(참고)타워 스텟 가치'!$B$7:$L$11,U$2,0)*$E1054)</f>
        <v>425000.00000000058</v>
      </c>
      <c r="V1054">
        <f>VLOOKUP($F1054,'(참고)타워 스텟 가치'!$B$7:$L$11,V$2,0)+(VLOOKUP($F1054,'(참고)타워 스텟 가치'!$B$7:$L$11,V$2,0)*$E1054)</f>
        <v>12909.375000000016</v>
      </c>
      <c r="W1054">
        <f>VLOOKUP($F1054,'(참고)타워 스텟 가치'!$B$7:$L$11,W$2,0)+(VLOOKUP($F1054,'(참고)타워 스텟 가치'!$B$7:$L$11,W$2,0)*$E1054)</f>
        <v>215.15625000000028</v>
      </c>
      <c r="X1054">
        <f>VLOOKUP($F1054,'(참고)타워 스텟 가치'!$B$7:$L$11,X$2,0)+(VLOOKUP($F1054,'(참고)타워 스텟 가치'!$B$7:$L$11,X$2,0)*$E1054)</f>
        <v>25.500000000000036</v>
      </c>
      <c r="Y1054">
        <f>VLOOKUP($F1054,'(참고)타워 스텟 가치'!$B$7:$L$11,Y$2,0)+(VLOOKUP($F1054,'(참고)타워 스텟 가치'!$B$7:$L$11,Y$2,0)*$E1054)</f>
        <v>0</v>
      </c>
      <c r="Z1054">
        <f>VLOOKUP($F1054,'(참고)타워 스텟 가치'!$B$7:$L$11,Z$2,0)+(VLOOKUP($F1054,'(참고)타워 스텟 가치'!$B$7:$L$11,Z$2,0)*$E1054)</f>
        <v>0</v>
      </c>
      <c r="AA1054">
        <f>VLOOKUP($F1054,'(참고)타워 스텟 가치'!$B$7:$L$11,AA$2,0)+(VLOOKUP($F1054,'(참고)타워 스텟 가치'!$B$7:$L$11,AA$2,0)*$E1054)</f>
        <v>85.000000000000114</v>
      </c>
      <c r="AB1054">
        <f>SUM('스테이지별 몬스터 스텟'!S1054*'(참고)타워 스텟 가치'!$Q$17,'스테이지별 몬스터 스텟'!T1054*'(참고)타워 스텟 가치'!$R$17,'스테이지별 몬스터 스텟'!U1054*'(참고)타워 스텟 가치'!$S$17,'스테이지별 몬스터 스텟'!V1054*'(참고)타워 스텟 가치'!$T$17,'스테이지별 몬스터 스텟'!W1054*'(참고)타워 스텟 가치'!$U$17,'스테이지별 몬스터 스텟'!X1054*'(참고)타워 스텟 가치'!$V$17,'스테이지별 몬스터 스텟'!Y1054*'(참고)타워 스텟 가치'!$W$17,'스테이지별 몬스터 스텟'!Z1054*'(참고)타워 스텟 가치'!$X$17,'스테이지별 몬스터 스텟'!AA1054*'(참고)타워 스텟 가치'!$Y$17)</f>
        <v>669000.73437500093</v>
      </c>
      <c r="AC1054">
        <v>2</v>
      </c>
      <c r="AD1054">
        <f>VLOOKUP($F1054,'(참고)타워 스텟 가치'!$B$12:$L$16,AD$2,0)+(VLOOKUP($F1054,'(참고)타워 스텟 가치'!$B$12:$L$16,AD$2,0)*$E1054)</f>
        <v>1075.7812500000014</v>
      </c>
      <c r="AE1054">
        <f>VLOOKUP($F1054,'(참고)타워 스텟 가치'!$B$12:$L$16,AE$2,0)+(VLOOKUP($F1054,'(참고)타워 스텟 가치'!$B$12:$L$16,AE$2,0)*$E1054)</f>
        <v>1290.9375000000018</v>
      </c>
      <c r="AF1054">
        <f>VLOOKUP($F1054,'(참고)타워 스텟 가치'!$B$12:$L$16,AF$2,0)+(VLOOKUP($F1054,'(참고)타워 스텟 가치'!$B$12:$L$16,AF$2,0)*$E1054)</f>
        <v>425000.00000000058</v>
      </c>
      <c r="AG1054">
        <f>VLOOKUP($F1054,'(참고)타워 스텟 가치'!$B$12:$L$16,AG$2,0)+(VLOOKUP($F1054,'(참고)타워 스텟 가치'!$B$12:$L$16,AG$2,0)*$E1054)</f>
        <v>6454.6875000000082</v>
      </c>
      <c r="AH1054">
        <f>VLOOKUP($F1054,'(참고)타워 스텟 가치'!$B$12:$L$16,AH$2,0)+(VLOOKUP($F1054,'(참고)타워 스텟 가치'!$B$12:$L$16,AH$2,0)*$E1054)</f>
        <v>215.15625000000028</v>
      </c>
      <c r="AI1054">
        <f>VLOOKUP($F1054,'(참고)타워 스텟 가치'!$B$12:$L$16,AI$2,0)+(VLOOKUP($F1054,'(참고)타워 스텟 가치'!$B$12:$L$16,AI$2,0)*$E1054)</f>
        <v>25.500000000000036</v>
      </c>
      <c r="AJ1054">
        <f>VLOOKUP($F1054,'(참고)타워 스텟 가치'!$B$12:$L$16,AJ$2,0)+(VLOOKUP($F1054,'(참고)타워 스텟 가치'!$B$12:$L$16,AJ$2,0)*$E1054)</f>
        <v>0</v>
      </c>
      <c r="AK1054">
        <f>VLOOKUP($F1054,'(참고)타워 스텟 가치'!$B$12:$L$16,AK$2,0)+(VLOOKUP($F1054,'(참고)타워 스텟 가치'!$B$12:$L$16,AK$2,0)*$E1054)</f>
        <v>0</v>
      </c>
      <c r="AL1054">
        <f>VLOOKUP($F1054,'(참고)타워 스텟 가치'!$B$12:$L$16,AL$2,0)+(VLOOKUP($F1054,'(참고)타워 스텟 가치'!$B$12:$L$16,AL$2,0)*$E1054)</f>
        <v>170.00000000000023</v>
      </c>
      <c r="AM1054">
        <f>SUM('스테이지별 몬스터 스텟'!AD1054*'(참고)타워 스텟 가치'!$Q$17,'스테이지별 몬스터 스텟'!AE1054*'(참고)타워 스텟 가치'!$R$17,'스테이지별 몬스터 스텟'!AF1054*'(참고)타워 스텟 가치'!$S$17,'스테이지별 몬스터 스텟'!AG1054*'(참고)타워 스텟 가치'!$T$17,'스테이지별 몬스터 스텟'!AH1054*'(참고)타워 스텟 가치'!$U$17,'스테이지별 몬스터 스텟'!AI1054*'(참고)타워 스텟 가치'!$V$17,'스테이지별 몬스터 스텟'!AJ1054*'(참고)타워 스텟 가치'!$W$17,'스테이지별 몬스터 스텟'!AK1054*'(참고)타워 스텟 가치'!$X$17,'스테이지별 몬스터 스텟'!AL1054*'(참고)타워 스텟 가치'!$Y$17)</f>
        <v>655293.15625000093</v>
      </c>
      <c r="AN1054">
        <v>3</v>
      </c>
    </row>
    <row r="1055" spans="3:40" x14ac:dyDescent="0.3">
      <c r="C1055">
        <v>1</v>
      </c>
      <c r="D1055">
        <f t="shared" si="50"/>
        <v>211</v>
      </c>
      <c r="E1055" s="52">
        <f>VLOOKUP(D1055,'스테이지별 난이도 설정'!B:C,2,0)</f>
        <v>84.400000000000119</v>
      </c>
      <c r="F1055" t="str">
        <f t="shared" si="51"/>
        <v>일반</v>
      </c>
      <c r="G1055">
        <f t="shared" si="49"/>
        <v>6</v>
      </c>
      <c r="H1055">
        <f>VLOOKUP($F1055,'(참고)타워 스텟 가치'!$B$2:$L$6,H$2,0)+(VLOOKUP($F1055,'(참고)타워 스텟 가치'!$B$2:$L$6,H$2,0)*$E1055)</f>
        <v>640.50000000000091</v>
      </c>
      <c r="I1055">
        <f>VLOOKUP($F1055,'(참고)타워 스텟 가치'!$B$2:$L$6,I$2,0)+(VLOOKUP($F1055,'(참고)타워 스텟 가치'!$B$2:$L$6,I$2,0)*$E1055)</f>
        <v>128.10000000000019</v>
      </c>
      <c r="J1055">
        <f>VLOOKUP($F1055,'(참고)타워 스텟 가치'!$B$2:$L$6,J$2,0)+(VLOOKUP($F1055,'(참고)타워 스텟 가치'!$B$2:$L$6,J$2,0)*$E1055)</f>
        <v>427000.00000000058</v>
      </c>
      <c r="K1055">
        <f>VLOOKUP($F1055,'(참고)타워 스텟 가치'!$B$2:$L$6,K$2,0)+(VLOOKUP($F1055,'(참고)타워 스텟 가치'!$B$2:$L$6,K$2,0)*$E1055)</f>
        <v>2562.0000000000036</v>
      </c>
      <c r="L1055">
        <f>VLOOKUP($F1055,'(참고)타워 스텟 가치'!$B$2:$L$6,L$2,0)+(VLOOKUP($F1055,'(참고)타워 스텟 가치'!$B$2:$L$6,L$2,0)*$E1055)</f>
        <v>42.70000000000006</v>
      </c>
      <c r="M1055">
        <f>VLOOKUP($F1055,'(참고)타워 스텟 가치'!$B$2:$L$6,M$2,0)+(VLOOKUP($F1055,'(참고)타워 스텟 가치'!$B$2:$L$6,M$2,0)*$E1055)</f>
        <v>25.620000000000037</v>
      </c>
      <c r="N1055">
        <f>VLOOKUP($F1055,'(참고)타워 스텟 가치'!$B$2:$L$6,N$2,0)+(VLOOKUP($F1055,'(참고)타워 스텟 가치'!$B$2:$L$6,N$2,0)*$E1055)</f>
        <v>0</v>
      </c>
      <c r="O1055">
        <f>VLOOKUP($F1055,'(참고)타워 스텟 가치'!$B$2:$L$6,O$2,0)+(VLOOKUP($F1055,'(참고)타워 스텟 가치'!$B$2:$L$6,O$2,0)*$E1055)</f>
        <v>0</v>
      </c>
      <c r="P1055">
        <f>VLOOKUP($F1055,'(참고)타워 스텟 가치'!$B$2:$L$6,P$2,0)+(VLOOKUP($F1055,'(참고)타워 스텟 가치'!$B$2:$L$6,P$2,0)*$E1055)</f>
        <v>59.780000000000079</v>
      </c>
      <c r="Q1055">
        <f>SUM('스테이지별 몬스터 스텟'!H1055*'(참고)타워 스텟 가치'!$Q$17,'스테이지별 몬스터 스텟'!I1055*'(참고)타워 스텟 가치'!$R$17,'스테이지별 몬스터 스텟'!J1055*'(참고)타워 스텟 가치'!$S$17,'스테이지별 몬스터 스텟'!K1055*'(참고)타워 스텟 가치'!$T$17,'스테이지별 몬스터 스텟'!L1055*'(참고)타워 스텟 가치'!$U$17,'스테이지별 몬스터 스텟'!M1055*'(참고)타워 스텟 가치'!$V$17,'스테이지별 몬스터 스텟'!N1055*'(참고)타워 스텟 가치'!$W$17,'스테이지별 몬스터 스텟'!O1055*'(참고)타워 스텟 가치'!$X$17,'스테이지별 몬스터 스텟'!P1055*'(참고)타워 스텟 가치'!$Y$17)</f>
        <v>647327.73000000103</v>
      </c>
      <c r="R1055">
        <v>1</v>
      </c>
      <c r="S1055">
        <f>VLOOKUP($F1055,'(참고)타워 스텟 가치'!$B$7:$L$11,S$2,0)+(VLOOKUP($F1055,'(참고)타워 스텟 가치'!$B$7:$L$11,S$2,0)*$E1055)</f>
        <v>213.50000000000028</v>
      </c>
      <c r="T1055">
        <f>VLOOKUP($F1055,'(참고)타워 스텟 가치'!$B$7:$L$11,T$2,0)+(VLOOKUP($F1055,'(참고)타워 스텟 가치'!$B$7:$L$11,T$2,0)*$E1055)</f>
        <v>384.30000000000052</v>
      </c>
      <c r="U1055">
        <f>VLOOKUP($F1055,'(참고)타워 스텟 가치'!$B$7:$L$11,U$2,0)+(VLOOKUP($F1055,'(참고)타워 스텟 가치'!$B$7:$L$11,U$2,0)*$E1055)</f>
        <v>427000.00000000058</v>
      </c>
      <c r="V1055">
        <f>VLOOKUP($F1055,'(참고)타워 스텟 가치'!$B$7:$L$11,V$2,0)+(VLOOKUP($F1055,'(참고)타워 스텟 가치'!$B$7:$L$11,V$2,0)*$E1055)</f>
        <v>2562.0000000000036</v>
      </c>
      <c r="W1055">
        <f>VLOOKUP($F1055,'(참고)타워 스텟 가치'!$B$7:$L$11,W$2,0)+(VLOOKUP($F1055,'(참고)타워 스텟 가치'!$B$7:$L$11,W$2,0)*$E1055)</f>
        <v>42.70000000000006</v>
      </c>
      <c r="X1055">
        <f>VLOOKUP($F1055,'(참고)타워 스텟 가치'!$B$7:$L$11,X$2,0)+(VLOOKUP($F1055,'(참고)타워 스텟 가치'!$B$7:$L$11,X$2,0)*$E1055)</f>
        <v>25.620000000000037</v>
      </c>
      <c r="Y1055">
        <f>VLOOKUP($F1055,'(참고)타워 스텟 가치'!$B$7:$L$11,Y$2,0)+(VLOOKUP($F1055,'(참고)타워 스텟 가치'!$B$7:$L$11,Y$2,0)*$E1055)</f>
        <v>0</v>
      </c>
      <c r="Z1055">
        <f>VLOOKUP($F1055,'(참고)타워 스텟 가치'!$B$7:$L$11,Z$2,0)+(VLOOKUP($F1055,'(참고)타워 스텟 가치'!$B$7:$L$11,Z$2,0)*$E1055)</f>
        <v>0</v>
      </c>
      <c r="AA1055">
        <f>VLOOKUP($F1055,'(참고)타워 스텟 가치'!$B$7:$L$11,AA$2,0)+(VLOOKUP($F1055,'(참고)타워 스텟 가치'!$B$7:$L$11,AA$2,0)*$E1055)</f>
        <v>59.780000000000079</v>
      </c>
      <c r="AB1055">
        <f>SUM('스테이지별 몬스터 스텟'!S1055*'(참고)타워 스텟 가치'!$Q$17,'스테이지별 몬스터 스텟'!T1055*'(참고)타워 스텟 가치'!$R$17,'스테이지별 몬스터 스텟'!U1055*'(참고)타워 스텟 가치'!$S$17,'스테이지별 몬스터 스텟'!V1055*'(참고)타워 스텟 가치'!$T$17,'스테이지별 몬스터 스텟'!W1055*'(참고)타워 스텟 가치'!$U$17,'스테이지별 몬스터 스텟'!X1055*'(참고)타워 스텟 가치'!$V$17,'스테이지별 몬스터 스텟'!Y1055*'(참고)타워 스텟 가치'!$W$17,'스테이지별 몬스터 스텟'!Z1055*'(참고)타워 스텟 가치'!$X$17,'스테이지별 몬스터 스텟'!AA1055*'(참고)타워 스텟 가치'!$Y$17)</f>
        <v>646858.03000000096</v>
      </c>
      <c r="AC1055">
        <v>2</v>
      </c>
      <c r="AD1055">
        <f>VLOOKUP($F1055,'(참고)타워 스텟 가치'!$B$12:$L$16,AD$2,0)+(VLOOKUP($F1055,'(참고)타워 스텟 가치'!$B$12:$L$16,AD$2,0)*$E1055)</f>
        <v>213.50000000000028</v>
      </c>
      <c r="AE1055">
        <f>VLOOKUP($F1055,'(참고)타워 스텟 가치'!$B$12:$L$16,AE$2,0)+(VLOOKUP($F1055,'(참고)타워 스텟 가치'!$B$12:$L$16,AE$2,0)*$E1055)</f>
        <v>256.20000000000039</v>
      </c>
      <c r="AF1055">
        <f>VLOOKUP($F1055,'(참고)타워 스텟 가치'!$B$12:$L$16,AF$2,0)+(VLOOKUP($F1055,'(참고)타워 스텟 가치'!$B$12:$L$16,AF$2,0)*$E1055)</f>
        <v>427000.00000000058</v>
      </c>
      <c r="AG1055">
        <f>VLOOKUP($F1055,'(참고)타워 스텟 가치'!$B$12:$L$16,AG$2,0)+(VLOOKUP($F1055,'(참고)타워 스텟 가치'!$B$12:$L$16,AG$2,0)*$E1055)</f>
        <v>1281.0000000000018</v>
      </c>
      <c r="AH1055">
        <f>VLOOKUP($F1055,'(참고)타워 스텟 가치'!$B$12:$L$16,AH$2,0)+(VLOOKUP($F1055,'(참고)타워 스텟 가치'!$B$12:$L$16,AH$2,0)*$E1055)</f>
        <v>42.70000000000006</v>
      </c>
      <c r="AI1055">
        <f>VLOOKUP($F1055,'(참고)타워 스텟 가치'!$B$12:$L$16,AI$2,0)+(VLOOKUP($F1055,'(참고)타워 스텟 가치'!$B$12:$L$16,AI$2,0)*$E1055)</f>
        <v>25.620000000000037</v>
      </c>
      <c r="AJ1055">
        <f>VLOOKUP($F1055,'(참고)타워 스텟 가치'!$B$12:$L$16,AJ$2,0)+(VLOOKUP($F1055,'(참고)타워 스텟 가치'!$B$12:$L$16,AJ$2,0)*$E1055)</f>
        <v>0</v>
      </c>
      <c r="AK1055">
        <f>VLOOKUP($F1055,'(참고)타워 스텟 가치'!$B$12:$L$16,AK$2,0)+(VLOOKUP($F1055,'(참고)타워 스텟 가치'!$B$12:$L$16,AK$2,0)*$E1055)</f>
        <v>0</v>
      </c>
      <c r="AL1055">
        <f>VLOOKUP($F1055,'(참고)타워 스텟 가치'!$B$12:$L$16,AL$2,0)+(VLOOKUP($F1055,'(참고)타워 스텟 가치'!$B$12:$L$16,AL$2,0)*$E1055)</f>
        <v>119.56000000000016</v>
      </c>
      <c r="AM1055">
        <f>SUM('스테이지별 몬스터 스텟'!AD1055*'(참고)타워 스텟 가치'!$Q$17,'스테이지별 몬스터 스텟'!AE1055*'(참고)타워 스텟 가치'!$R$17,'스테이지별 몬스터 스텟'!AF1055*'(참고)타워 스텟 가치'!$S$17,'스테이지별 몬스터 스텟'!AG1055*'(참고)타워 스텟 가치'!$T$17,'스테이지별 몬스터 스텟'!AH1055*'(참고)타워 스텟 가치'!$U$17,'스테이지별 몬스터 스텟'!AI1055*'(참고)타워 스텟 가치'!$V$17,'스테이지별 몬스터 스텟'!AJ1055*'(참고)타워 스텟 가치'!$W$17,'스테이지별 몬스터 스텟'!AK1055*'(참고)타워 스텟 가치'!$X$17,'스테이지별 몬스터 스텟'!AL1055*'(참고)타워 스텟 가치'!$Y$17)</f>
        <v>644223.44000000099</v>
      </c>
      <c r="AN1055">
        <v>3</v>
      </c>
    </row>
    <row r="1056" spans="3:40" x14ac:dyDescent="0.3">
      <c r="C1056">
        <v>2</v>
      </c>
      <c r="D1056">
        <f t="shared" si="50"/>
        <v>211</v>
      </c>
      <c r="E1056" s="52">
        <f>VLOOKUP(D1056,'스테이지별 난이도 설정'!B:C,2,0)</f>
        <v>84.400000000000119</v>
      </c>
      <c r="F1056" t="str">
        <f t="shared" si="51"/>
        <v>레어</v>
      </c>
      <c r="G1056">
        <f t="shared" si="49"/>
        <v>6</v>
      </c>
      <c r="H1056">
        <f>VLOOKUP($F1056,'(참고)타워 스텟 가치'!$B$2:$L$6,H$2,0)+(VLOOKUP($F1056,'(참고)타워 스텟 가치'!$B$2:$L$6,H$2,0)*$E1056)</f>
        <v>960.75000000000136</v>
      </c>
      <c r="I1056">
        <f>VLOOKUP($F1056,'(참고)타워 스텟 가치'!$B$2:$L$6,I$2,0)+(VLOOKUP($F1056,'(참고)타워 스텟 가치'!$B$2:$L$6,I$2,0)*$E1056)</f>
        <v>192.15000000000026</v>
      </c>
      <c r="J1056">
        <f>VLOOKUP($F1056,'(참고)타워 스텟 가치'!$B$2:$L$6,J$2,0)+(VLOOKUP($F1056,'(참고)타워 스텟 가치'!$B$2:$L$6,J$2,0)*$E1056)</f>
        <v>427000.00000000058</v>
      </c>
      <c r="K1056">
        <f>VLOOKUP($F1056,'(참고)타워 스텟 가치'!$B$2:$L$6,K$2,0)+(VLOOKUP($F1056,'(참고)타워 스텟 가치'!$B$2:$L$6,K$2,0)*$E1056)</f>
        <v>3843.0000000000055</v>
      </c>
      <c r="L1056">
        <f>VLOOKUP($F1056,'(참고)타워 스텟 가치'!$B$2:$L$6,L$2,0)+(VLOOKUP($F1056,'(참고)타워 스텟 가치'!$B$2:$L$6,L$2,0)*$E1056)</f>
        <v>64.050000000000097</v>
      </c>
      <c r="M1056">
        <f>VLOOKUP($F1056,'(참고)타워 스텟 가치'!$B$2:$L$6,M$2,0)+(VLOOKUP($F1056,'(참고)타워 스텟 가치'!$B$2:$L$6,M$2,0)*$E1056)</f>
        <v>25.620000000000037</v>
      </c>
      <c r="N1056">
        <f>VLOOKUP($F1056,'(참고)타워 스텟 가치'!$B$2:$L$6,N$2,0)+(VLOOKUP($F1056,'(참고)타워 스텟 가치'!$B$2:$L$6,N$2,0)*$E1056)</f>
        <v>0</v>
      </c>
      <c r="O1056">
        <f>VLOOKUP($F1056,'(참고)타워 스텟 가치'!$B$2:$L$6,O$2,0)+(VLOOKUP($F1056,'(참고)타워 스텟 가치'!$B$2:$L$6,O$2,0)*$E1056)</f>
        <v>0</v>
      </c>
      <c r="P1056">
        <f>VLOOKUP($F1056,'(참고)타워 스텟 가치'!$B$2:$L$6,P$2,0)+(VLOOKUP($F1056,'(참고)타워 스텟 가치'!$B$2:$L$6,P$2,0)*$E1056)</f>
        <v>59.780000000000079</v>
      </c>
      <c r="Q1056">
        <f>SUM('스테이지별 몬스터 스텟'!H1056*'(참고)타워 스텟 가치'!$Q$17,'스테이지별 몬스터 스텟'!I1056*'(참고)타워 스텟 가치'!$R$17,'스테이지별 몬스터 스텟'!J1056*'(참고)타워 스텟 가치'!$S$17,'스테이지별 몬스터 스텟'!K1056*'(참고)타워 스텟 가치'!$T$17,'스테이지별 몬스터 스텟'!L1056*'(참고)타워 스텟 가치'!$U$17,'스테이지별 몬스터 스텟'!M1056*'(참고)타워 스텟 가치'!$V$17,'스테이지별 몬스터 스텟'!N1056*'(참고)타워 스텟 가치'!$W$17,'스테이지별 몬스터 스텟'!O1056*'(참고)타워 스텟 가치'!$X$17,'스테이지별 몬스터 스텟'!P1056*'(참고)타워 스텟 가치'!$Y$17)</f>
        <v>650669.00500000094</v>
      </c>
      <c r="R1056">
        <v>1</v>
      </c>
      <c r="S1056">
        <f>VLOOKUP($F1056,'(참고)타워 스텟 가치'!$B$7:$L$11,S$2,0)+(VLOOKUP($F1056,'(참고)타워 스텟 가치'!$B$7:$L$11,S$2,0)*$E1056)</f>
        <v>320.25000000000045</v>
      </c>
      <c r="T1056">
        <f>VLOOKUP($F1056,'(참고)타워 스텟 가치'!$B$7:$L$11,T$2,0)+(VLOOKUP($F1056,'(참고)타워 스텟 가치'!$B$7:$L$11,T$2,0)*$E1056)</f>
        <v>576.45000000000084</v>
      </c>
      <c r="U1056">
        <f>VLOOKUP($F1056,'(참고)타워 스텟 가치'!$B$7:$L$11,U$2,0)+(VLOOKUP($F1056,'(참고)타워 스텟 가치'!$B$7:$L$11,U$2,0)*$E1056)</f>
        <v>427000.00000000058</v>
      </c>
      <c r="V1056">
        <f>VLOOKUP($F1056,'(참고)타워 스텟 가치'!$B$7:$L$11,V$2,0)+(VLOOKUP($F1056,'(참고)타워 스텟 가치'!$B$7:$L$11,V$2,0)*$E1056)</f>
        <v>3843.0000000000055</v>
      </c>
      <c r="W1056">
        <f>VLOOKUP($F1056,'(참고)타워 스텟 가치'!$B$7:$L$11,W$2,0)+(VLOOKUP($F1056,'(참고)타워 스텟 가치'!$B$7:$L$11,W$2,0)*$E1056)</f>
        <v>64.050000000000097</v>
      </c>
      <c r="X1056">
        <f>VLOOKUP($F1056,'(참고)타워 스텟 가치'!$B$7:$L$11,X$2,0)+(VLOOKUP($F1056,'(참고)타워 스텟 가치'!$B$7:$L$11,X$2,0)*$E1056)</f>
        <v>25.620000000000037</v>
      </c>
      <c r="Y1056">
        <f>VLOOKUP($F1056,'(참고)타워 스텟 가치'!$B$7:$L$11,Y$2,0)+(VLOOKUP($F1056,'(참고)타워 스텟 가치'!$B$7:$L$11,Y$2,0)*$E1056)</f>
        <v>0</v>
      </c>
      <c r="Z1056">
        <f>VLOOKUP($F1056,'(참고)타워 스텟 가치'!$B$7:$L$11,Z$2,0)+(VLOOKUP($F1056,'(참고)타워 스텟 가치'!$B$7:$L$11,Z$2,0)*$E1056)</f>
        <v>0</v>
      </c>
      <c r="AA1056">
        <f>VLOOKUP($F1056,'(참고)타워 스텟 가치'!$B$7:$L$11,AA$2,0)+(VLOOKUP($F1056,'(참고)타워 스텟 가치'!$B$7:$L$11,AA$2,0)*$E1056)</f>
        <v>59.780000000000079</v>
      </c>
      <c r="AB1056">
        <f>SUM('스테이지별 몬스터 스텟'!S1056*'(참고)타워 스텟 가치'!$Q$17,'스테이지별 몬스터 스텟'!T1056*'(참고)타워 스텟 가치'!$R$17,'스테이지별 몬스터 스텟'!U1056*'(참고)타워 스텟 가치'!$S$17,'스테이지별 몬스터 스텟'!V1056*'(참고)타워 스텟 가치'!$T$17,'스테이지별 몬스터 스텟'!W1056*'(참고)타워 스텟 가치'!$U$17,'스테이지별 몬스터 스텟'!X1056*'(참고)타워 스텟 가치'!$V$17,'스테이지별 몬스터 스텟'!Y1056*'(참고)타워 스텟 가치'!$W$17,'스테이지별 몬스터 스텟'!Z1056*'(참고)타워 스텟 가치'!$X$17,'스테이지별 몬스터 스텟'!AA1056*'(참고)타워 스텟 가치'!$Y$17)</f>
        <v>649964.45500000101</v>
      </c>
      <c r="AC1056">
        <v>2</v>
      </c>
      <c r="AD1056">
        <f>VLOOKUP($F1056,'(참고)타워 스텟 가치'!$B$12:$L$16,AD$2,0)+(VLOOKUP($F1056,'(참고)타워 스텟 가치'!$B$12:$L$16,AD$2,0)*$E1056)</f>
        <v>320.25000000000045</v>
      </c>
      <c r="AE1056">
        <f>VLOOKUP($F1056,'(참고)타워 스텟 가치'!$B$12:$L$16,AE$2,0)+(VLOOKUP($F1056,'(참고)타워 스텟 가치'!$B$12:$L$16,AE$2,0)*$E1056)</f>
        <v>384.30000000000052</v>
      </c>
      <c r="AF1056">
        <f>VLOOKUP($F1056,'(참고)타워 스텟 가치'!$B$12:$L$16,AF$2,0)+(VLOOKUP($F1056,'(참고)타워 스텟 가치'!$B$12:$L$16,AF$2,0)*$E1056)</f>
        <v>427000.00000000058</v>
      </c>
      <c r="AG1056">
        <f>VLOOKUP($F1056,'(참고)타워 스텟 가치'!$B$12:$L$16,AG$2,0)+(VLOOKUP($F1056,'(참고)타워 스텟 가치'!$B$12:$L$16,AG$2,0)*$E1056)</f>
        <v>1921.5000000000027</v>
      </c>
      <c r="AH1056">
        <f>VLOOKUP($F1056,'(참고)타워 스텟 가치'!$B$12:$L$16,AH$2,0)+(VLOOKUP($F1056,'(참고)타워 스텟 가치'!$B$12:$L$16,AH$2,0)*$E1056)</f>
        <v>64.050000000000097</v>
      </c>
      <c r="AI1056">
        <f>VLOOKUP($F1056,'(참고)타워 스텟 가치'!$B$12:$L$16,AI$2,0)+(VLOOKUP($F1056,'(참고)타워 스텟 가치'!$B$12:$L$16,AI$2,0)*$E1056)</f>
        <v>25.620000000000037</v>
      </c>
      <c r="AJ1056">
        <f>VLOOKUP($F1056,'(참고)타워 스텟 가치'!$B$12:$L$16,AJ$2,0)+(VLOOKUP($F1056,'(참고)타워 스텟 가치'!$B$12:$L$16,AJ$2,0)*$E1056)</f>
        <v>0</v>
      </c>
      <c r="AK1056">
        <f>VLOOKUP($F1056,'(참고)타워 스텟 가치'!$B$12:$L$16,AK$2,0)+(VLOOKUP($F1056,'(참고)타워 스텟 가치'!$B$12:$L$16,AK$2,0)*$E1056)</f>
        <v>0</v>
      </c>
      <c r="AL1056">
        <f>VLOOKUP($F1056,'(참고)타워 스텟 가치'!$B$12:$L$16,AL$2,0)+(VLOOKUP($F1056,'(참고)타워 스텟 가치'!$B$12:$L$16,AL$2,0)*$E1056)</f>
        <v>119.56000000000016</v>
      </c>
      <c r="AM1056">
        <f>SUM('스테이지별 몬스터 스텟'!AD1056*'(참고)타워 스텟 가치'!$Q$17,'스테이지별 몬스터 스텟'!AE1056*'(참고)타워 스텟 가치'!$R$17,'스테이지별 몬스터 스텟'!AF1056*'(참고)타워 스텟 가치'!$S$17,'스테이지별 몬스터 스텟'!AG1056*'(참고)타워 스텟 가치'!$T$17,'스테이지별 몬스터 스텟'!AH1056*'(참고)타워 스텟 가치'!$U$17,'스테이지별 몬스터 스텟'!AI1056*'(참고)타워 스텟 가치'!$V$17,'스테이지별 몬스터 스텟'!AJ1056*'(참고)타워 스텟 가치'!$W$17,'스테이지별 몬스터 스텟'!AK1056*'(참고)타워 스텟 가치'!$X$17,'스테이지별 몬스터 스텟'!AL1056*'(참고)타워 스텟 가치'!$Y$17)</f>
        <v>645952.79000000085</v>
      </c>
      <c r="AN1056">
        <v>3</v>
      </c>
    </row>
    <row r="1057" spans="3:40" x14ac:dyDescent="0.3">
      <c r="C1057">
        <v>3</v>
      </c>
      <c r="D1057">
        <f t="shared" si="50"/>
        <v>211</v>
      </c>
      <c r="E1057" s="52">
        <f>VLOOKUP(D1057,'스테이지별 난이도 설정'!B:C,2,0)</f>
        <v>84.400000000000119</v>
      </c>
      <c r="F1057" t="str">
        <f t="shared" si="51"/>
        <v>에픽</v>
      </c>
      <c r="G1057">
        <f t="shared" si="49"/>
        <v>6</v>
      </c>
      <c r="H1057">
        <f>VLOOKUP($F1057,'(참고)타워 스텟 가치'!$B$2:$L$6,H$2,0)+(VLOOKUP($F1057,'(참고)타워 스텟 가치'!$B$2:$L$6,H$2,0)*$E1057)</f>
        <v>1441.125000000002</v>
      </c>
      <c r="I1057">
        <f>VLOOKUP($F1057,'(참고)타워 스텟 가치'!$B$2:$L$6,I$2,0)+(VLOOKUP($F1057,'(참고)타워 스텟 가치'!$B$2:$L$6,I$2,0)*$E1057)</f>
        <v>288.22500000000042</v>
      </c>
      <c r="J1057">
        <f>VLOOKUP($F1057,'(참고)타워 스텟 가치'!$B$2:$L$6,J$2,0)+(VLOOKUP($F1057,'(참고)타워 스텟 가치'!$B$2:$L$6,J$2,0)*$E1057)</f>
        <v>427000.00000000058</v>
      </c>
      <c r="K1057">
        <f>VLOOKUP($F1057,'(참고)타워 스텟 가치'!$B$2:$L$6,K$2,0)+(VLOOKUP($F1057,'(참고)타워 스텟 가치'!$B$2:$L$6,K$2,0)*$E1057)</f>
        <v>5764.5000000000082</v>
      </c>
      <c r="L1057">
        <f>VLOOKUP($F1057,'(참고)타워 스텟 가치'!$B$2:$L$6,L$2,0)+(VLOOKUP($F1057,'(참고)타워 스텟 가치'!$B$2:$L$6,L$2,0)*$E1057)</f>
        <v>96.075000000000131</v>
      </c>
      <c r="M1057">
        <f>VLOOKUP($F1057,'(참고)타워 스텟 가치'!$B$2:$L$6,M$2,0)+(VLOOKUP($F1057,'(참고)타워 스텟 가치'!$B$2:$L$6,M$2,0)*$E1057)</f>
        <v>25.620000000000037</v>
      </c>
      <c r="N1057">
        <f>VLOOKUP($F1057,'(참고)타워 스텟 가치'!$B$2:$L$6,N$2,0)+(VLOOKUP($F1057,'(참고)타워 스텟 가치'!$B$2:$L$6,N$2,0)*$E1057)</f>
        <v>0</v>
      </c>
      <c r="O1057">
        <f>VLOOKUP($F1057,'(참고)타워 스텟 가치'!$B$2:$L$6,O$2,0)+(VLOOKUP($F1057,'(참고)타워 스텟 가치'!$B$2:$L$6,O$2,0)*$E1057)</f>
        <v>0</v>
      </c>
      <c r="P1057">
        <f>VLOOKUP($F1057,'(참고)타워 스텟 가치'!$B$2:$L$6,P$2,0)+(VLOOKUP($F1057,'(참고)타워 스텟 가치'!$B$2:$L$6,P$2,0)*$E1057)</f>
        <v>59.780000000000079</v>
      </c>
      <c r="Q1057">
        <f>SUM('스테이지별 몬스터 스텟'!H1057*'(참고)타워 스텟 가치'!$Q$17,'스테이지별 몬스터 스텟'!I1057*'(참고)타워 스텟 가치'!$R$17,'스테이지별 몬스터 스텟'!J1057*'(참고)타워 스텟 가치'!$S$17,'스테이지별 몬스터 스텟'!K1057*'(참고)타워 스텟 가치'!$T$17,'스테이지별 몬스터 스텟'!L1057*'(참고)타워 스텟 가치'!$U$17,'스테이지별 몬스터 스텟'!M1057*'(참고)타워 스텟 가치'!$V$17,'스테이지별 몬스터 스텟'!N1057*'(참고)타워 스텟 가치'!$W$17,'스테이지별 몬스터 스텟'!O1057*'(참고)타워 스텟 가치'!$X$17,'스테이지별 몬스터 스텟'!P1057*'(참고)타워 스텟 가치'!$Y$17)</f>
        <v>655680.91750000103</v>
      </c>
      <c r="R1057">
        <v>1</v>
      </c>
      <c r="S1057">
        <f>VLOOKUP($F1057,'(참고)타워 스텟 가치'!$B$7:$L$11,S$2,0)+(VLOOKUP($F1057,'(참고)타워 스텟 가치'!$B$7:$L$11,S$2,0)*$E1057)</f>
        <v>480.37500000000068</v>
      </c>
      <c r="T1057">
        <f>VLOOKUP($F1057,'(참고)타워 스텟 가치'!$B$7:$L$11,T$2,0)+(VLOOKUP($F1057,'(참고)타워 스텟 가치'!$B$7:$L$11,T$2,0)*$E1057)</f>
        <v>864.67500000000121</v>
      </c>
      <c r="U1057">
        <f>VLOOKUP($F1057,'(참고)타워 스텟 가치'!$B$7:$L$11,U$2,0)+(VLOOKUP($F1057,'(참고)타워 스텟 가치'!$B$7:$L$11,U$2,0)*$E1057)</f>
        <v>427000.00000000058</v>
      </c>
      <c r="V1057">
        <f>VLOOKUP($F1057,'(참고)타워 스텟 가치'!$B$7:$L$11,V$2,0)+(VLOOKUP($F1057,'(참고)타워 스텟 가치'!$B$7:$L$11,V$2,0)*$E1057)</f>
        <v>5764.5000000000082</v>
      </c>
      <c r="W1057">
        <f>VLOOKUP($F1057,'(참고)타워 스텟 가치'!$B$7:$L$11,W$2,0)+(VLOOKUP($F1057,'(참고)타워 스텟 가치'!$B$7:$L$11,W$2,0)*$E1057)</f>
        <v>96.075000000000131</v>
      </c>
      <c r="X1057">
        <f>VLOOKUP($F1057,'(참고)타워 스텟 가치'!$B$7:$L$11,X$2,0)+(VLOOKUP($F1057,'(참고)타워 스텟 가치'!$B$7:$L$11,X$2,0)*$E1057)</f>
        <v>25.620000000000037</v>
      </c>
      <c r="Y1057">
        <f>VLOOKUP($F1057,'(참고)타워 스텟 가치'!$B$7:$L$11,Y$2,0)+(VLOOKUP($F1057,'(참고)타워 스텟 가치'!$B$7:$L$11,Y$2,0)*$E1057)</f>
        <v>0</v>
      </c>
      <c r="Z1057">
        <f>VLOOKUP($F1057,'(참고)타워 스텟 가치'!$B$7:$L$11,Z$2,0)+(VLOOKUP($F1057,'(참고)타워 스텟 가치'!$B$7:$L$11,Z$2,0)*$E1057)</f>
        <v>0</v>
      </c>
      <c r="AA1057">
        <f>VLOOKUP($F1057,'(참고)타워 스텟 가치'!$B$7:$L$11,AA$2,0)+(VLOOKUP($F1057,'(참고)타워 스텟 가치'!$B$7:$L$11,AA$2,0)*$E1057)</f>
        <v>59.780000000000079</v>
      </c>
      <c r="AB1057">
        <f>SUM('스테이지별 몬스터 스텟'!S1057*'(참고)타워 스텟 가치'!$Q$17,'스테이지별 몬스터 스텟'!T1057*'(참고)타워 스텟 가치'!$R$17,'스테이지별 몬스터 스텟'!U1057*'(참고)타워 스텟 가치'!$S$17,'스테이지별 몬스터 스텟'!V1057*'(참고)타워 스텟 가치'!$T$17,'스테이지별 몬스터 스텟'!W1057*'(참고)타워 스텟 가치'!$U$17,'스테이지별 몬스터 스텟'!X1057*'(참고)타워 스텟 가치'!$V$17,'스테이지별 몬스터 스텟'!Y1057*'(참고)타워 스텟 가치'!$W$17,'스테이지별 몬스터 스텟'!Z1057*'(참고)타워 스텟 가치'!$X$17,'스테이지별 몬스터 스텟'!AA1057*'(참고)타워 스텟 가치'!$Y$17)</f>
        <v>654624.09250000096</v>
      </c>
      <c r="AC1057">
        <v>2</v>
      </c>
      <c r="AD1057">
        <f>VLOOKUP($F1057,'(참고)타워 스텟 가치'!$B$12:$L$16,AD$2,0)+(VLOOKUP($F1057,'(참고)타워 스텟 가치'!$B$12:$L$16,AD$2,0)*$E1057)</f>
        <v>480.37500000000068</v>
      </c>
      <c r="AE1057">
        <f>VLOOKUP($F1057,'(참고)타워 스텟 가치'!$B$12:$L$16,AE$2,0)+(VLOOKUP($F1057,'(참고)타워 스텟 가치'!$B$12:$L$16,AE$2,0)*$E1057)</f>
        <v>576.45000000000084</v>
      </c>
      <c r="AF1057">
        <f>VLOOKUP($F1057,'(참고)타워 스텟 가치'!$B$12:$L$16,AF$2,0)+(VLOOKUP($F1057,'(참고)타워 스텟 가치'!$B$12:$L$16,AF$2,0)*$E1057)</f>
        <v>427000.00000000058</v>
      </c>
      <c r="AG1057">
        <f>VLOOKUP($F1057,'(참고)타워 스텟 가치'!$B$12:$L$16,AG$2,0)+(VLOOKUP($F1057,'(참고)타워 스텟 가치'!$B$12:$L$16,AG$2,0)*$E1057)</f>
        <v>2882.2500000000041</v>
      </c>
      <c r="AH1057">
        <f>VLOOKUP($F1057,'(참고)타워 스텟 가치'!$B$12:$L$16,AH$2,0)+(VLOOKUP($F1057,'(참고)타워 스텟 가치'!$B$12:$L$16,AH$2,0)*$E1057)</f>
        <v>96.075000000000131</v>
      </c>
      <c r="AI1057">
        <f>VLOOKUP($F1057,'(참고)타워 스텟 가치'!$B$12:$L$16,AI$2,0)+(VLOOKUP($F1057,'(참고)타워 스텟 가치'!$B$12:$L$16,AI$2,0)*$E1057)</f>
        <v>25.620000000000037</v>
      </c>
      <c r="AJ1057">
        <f>VLOOKUP($F1057,'(참고)타워 스텟 가치'!$B$12:$L$16,AJ$2,0)+(VLOOKUP($F1057,'(참고)타워 스텟 가치'!$B$12:$L$16,AJ$2,0)*$E1057)</f>
        <v>0</v>
      </c>
      <c r="AK1057">
        <f>VLOOKUP($F1057,'(참고)타워 스텟 가치'!$B$12:$L$16,AK$2,0)+(VLOOKUP($F1057,'(참고)타워 스텟 가치'!$B$12:$L$16,AK$2,0)*$E1057)</f>
        <v>0</v>
      </c>
      <c r="AL1057">
        <f>VLOOKUP($F1057,'(참고)타워 스텟 가치'!$B$12:$L$16,AL$2,0)+(VLOOKUP($F1057,'(참고)타워 스텟 가치'!$B$12:$L$16,AL$2,0)*$E1057)</f>
        <v>119.56000000000016</v>
      </c>
      <c r="AM1057">
        <f>SUM('스테이지별 몬스터 스텟'!AD1057*'(참고)타워 스텟 가치'!$Q$17,'스테이지별 몬스터 스텟'!AE1057*'(참고)타워 스텟 가치'!$R$17,'스테이지별 몬스터 스텟'!AF1057*'(참고)타워 스텟 가치'!$S$17,'스테이지별 몬스터 스텟'!AG1057*'(참고)타워 스텟 가치'!$T$17,'스테이지별 몬스터 스텟'!AH1057*'(참고)타워 스텟 가치'!$U$17,'스테이지별 몬스터 스텟'!AI1057*'(참고)타워 스텟 가치'!$V$17,'스테이지별 몬스터 스텟'!AJ1057*'(참고)타워 스텟 가치'!$W$17,'스테이지별 몬스터 스텟'!AK1057*'(참고)타워 스텟 가치'!$X$17,'스테이지별 몬스터 스텟'!AL1057*'(참고)타워 스텟 가치'!$Y$17)</f>
        <v>648546.81500000099</v>
      </c>
      <c r="AN1057">
        <v>3</v>
      </c>
    </row>
    <row r="1058" spans="3:40" x14ac:dyDescent="0.3">
      <c r="C1058">
        <v>4</v>
      </c>
      <c r="D1058">
        <f t="shared" si="50"/>
        <v>211</v>
      </c>
      <c r="E1058" s="52">
        <f>VLOOKUP(D1058,'스테이지별 난이도 설정'!B:C,2,0)</f>
        <v>84.400000000000119</v>
      </c>
      <c r="F1058" t="str">
        <f t="shared" si="51"/>
        <v>유니크</v>
      </c>
      <c r="G1058">
        <f t="shared" si="49"/>
        <v>6</v>
      </c>
      <c r="H1058">
        <f>VLOOKUP($F1058,'(참고)타워 스텟 가치'!$B$2:$L$6,H$2,0)+(VLOOKUP($F1058,'(참고)타워 스텟 가치'!$B$2:$L$6,H$2,0)*$E1058)</f>
        <v>2161.6875000000032</v>
      </c>
      <c r="I1058">
        <f>VLOOKUP($F1058,'(참고)타워 스텟 가치'!$B$2:$L$6,I$2,0)+(VLOOKUP($F1058,'(참고)타워 스텟 가치'!$B$2:$L$6,I$2,0)*$E1058)</f>
        <v>432.3375000000006</v>
      </c>
      <c r="J1058">
        <f>VLOOKUP($F1058,'(참고)타워 스텟 가치'!$B$2:$L$6,J$2,0)+(VLOOKUP($F1058,'(참고)타워 스텟 가치'!$B$2:$L$6,J$2,0)*$E1058)</f>
        <v>427000.00000000058</v>
      </c>
      <c r="K1058">
        <f>VLOOKUP($F1058,'(참고)타워 스텟 가치'!$B$2:$L$6,K$2,0)+(VLOOKUP($F1058,'(참고)타워 스텟 가치'!$B$2:$L$6,K$2,0)*$E1058)</f>
        <v>8646.7500000000127</v>
      </c>
      <c r="L1058">
        <f>VLOOKUP($F1058,'(참고)타워 스텟 가치'!$B$2:$L$6,L$2,0)+(VLOOKUP($F1058,'(참고)타워 스텟 가치'!$B$2:$L$6,L$2,0)*$E1058)</f>
        <v>144.11250000000021</v>
      </c>
      <c r="M1058">
        <f>VLOOKUP($F1058,'(참고)타워 스텟 가치'!$B$2:$L$6,M$2,0)+(VLOOKUP($F1058,'(참고)타워 스텟 가치'!$B$2:$L$6,M$2,0)*$E1058)</f>
        <v>25.620000000000037</v>
      </c>
      <c r="N1058">
        <f>VLOOKUP($F1058,'(참고)타워 스텟 가치'!$B$2:$L$6,N$2,0)+(VLOOKUP($F1058,'(참고)타워 스텟 가치'!$B$2:$L$6,N$2,0)*$E1058)</f>
        <v>0</v>
      </c>
      <c r="O1058">
        <f>VLOOKUP($F1058,'(참고)타워 스텟 가치'!$B$2:$L$6,O$2,0)+(VLOOKUP($F1058,'(참고)타워 스텟 가치'!$B$2:$L$6,O$2,0)*$E1058)</f>
        <v>0</v>
      </c>
      <c r="P1058">
        <f>VLOOKUP($F1058,'(참고)타워 스텟 가치'!$B$2:$L$6,P$2,0)+(VLOOKUP($F1058,'(참고)타워 스텟 가치'!$B$2:$L$6,P$2,0)*$E1058)</f>
        <v>85.400000000000119</v>
      </c>
      <c r="Q1058">
        <f>SUM('스테이지별 몬스터 스텟'!H1058*'(참고)타워 스텟 가치'!$Q$17,'스테이지별 몬스터 스텟'!I1058*'(참고)타워 스텟 가치'!$R$17,'스테이지별 몬스터 스텟'!J1058*'(참고)타워 스텟 가치'!$S$17,'스테이지별 몬스터 스텟'!K1058*'(참고)타워 스텟 가치'!$T$17,'스테이지별 몬스터 스텟'!L1058*'(참고)타워 스텟 가치'!$U$17,'스테이지별 몬스터 스텟'!M1058*'(참고)타워 스텟 가치'!$V$17,'스테이지별 몬스터 스텟'!N1058*'(참고)타워 스텟 가치'!$W$17,'스테이지별 몬스터 스텟'!O1058*'(참고)타워 스텟 가치'!$X$17,'스테이지별 몬스터 스텟'!P1058*'(참고)타워 스텟 가치'!$Y$17)</f>
        <v>663250.02625000093</v>
      </c>
      <c r="R1058">
        <v>1</v>
      </c>
      <c r="S1058">
        <f>VLOOKUP($F1058,'(참고)타워 스텟 가치'!$B$7:$L$11,S$2,0)+(VLOOKUP($F1058,'(참고)타워 스텟 가치'!$B$7:$L$11,S$2,0)*$E1058)</f>
        <v>720.56250000000102</v>
      </c>
      <c r="T1058">
        <f>VLOOKUP($F1058,'(참고)타워 스텟 가치'!$B$7:$L$11,T$2,0)+(VLOOKUP($F1058,'(참고)타워 스텟 가치'!$B$7:$L$11,T$2,0)*$E1058)</f>
        <v>1297.0125000000019</v>
      </c>
      <c r="U1058">
        <f>VLOOKUP($F1058,'(참고)타워 스텟 가치'!$B$7:$L$11,U$2,0)+(VLOOKUP($F1058,'(참고)타워 스텟 가치'!$B$7:$L$11,U$2,0)*$E1058)</f>
        <v>427000.00000000058</v>
      </c>
      <c r="V1058">
        <f>VLOOKUP($F1058,'(참고)타워 스텟 가치'!$B$7:$L$11,V$2,0)+(VLOOKUP($F1058,'(참고)타워 스텟 가치'!$B$7:$L$11,V$2,0)*$E1058)</f>
        <v>8646.7500000000127</v>
      </c>
      <c r="W1058">
        <f>VLOOKUP($F1058,'(참고)타워 스텟 가치'!$B$7:$L$11,W$2,0)+(VLOOKUP($F1058,'(참고)타워 스텟 가치'!$B$7:$L$11,W$2,0)*$E1058)</f>
        <v>144.11250000000021</v>
      </c>
      <c r="X1058">
        <f>VLOOKUP($F1058,'(참고)타워 스텟 가치'!$B$7:$L$11,X$2,0)+(VLOOKUP($F1058,'(참고)타워 스텟 가치'!$B$7:$L$11,X$2,0)*$E1058)</f>
        <v>25.620000000000037</v>
      </c>
      <c r="Y1058">
        <f>VLOOKUP($F1058,'(참고)타워 스텟 가치'!$B$7:$L$11,Y$2,0)+(VLOOKUP($F1058,'(참고)타워 스텟 가치'!$B$7:$L$11,Y$2,0)*$E1058)</f>
        <v>0</v>
      </c>
      <c r="Z1058">
        <f>VLOOKUP($F1058,'(참고)타워 스텟 가치'!$B$7:$L$11,Z$2,0)+(VLOOKUP($F1058,'(참고)타워 스텟 가치'!$B$7:$L$11,Z$2,0)*$E1058)</f>
        <v>0</v>
      </c>
      <c r="AA1058">
        <f>VLOOKUP($F1058,'(참고)타워 스텟 가치'!$B$7:$L$11,AA$2,0)+(VLOOKUP($F1058,'(참고)타워 스텟 가치'!$B$7:$L$11,AA$2,0)*$E1058)</f>
        <v>85.400000000000119</v>
      </c>
      <c r="AB1058">
        <f>SUM('스테이지별 몬스터 스텟'!S1058*'(참고)타워 스텟 가치'!$Q$17,'스테이지별 몬스터 스텟'!T1058*'(참고)타워 스텟 가치'!$R$17,'스테이지별 몬스터 스텟'!U1058*'(참고)타워 스텟 가치'!$S$17,'스테이지별 몬스터 스텟'!V1058*'(참고)타워 스텟 가치'!$T$17,'스테이지별 몬스터 스텟'!W1058*'(참고)타워 스텟 가치'!$U$17,'스테이지별 몬스터 스텟'!X1058*'(참고)타워 스텟 가치'!$V$17,'스테이지별 몬스터 스텟'!Y1058*'(참고)타워 스텟 가치'!$W$17,'스테이지별 몬스터 스텟'!Z1058*'(참고)타워 스텟 가치'!$X$17,'스테이지별 몬스터 스텟'!AA1058*'(참고)타워 스텟 가치'!$Y$17)</f>
        <v>661664.788750001</v>
      </c>
      <c r="AC1058">
        <v>2</v>
      </c>
      <c r="AD1058">
        <f>VLOOKUP($F1058,'(참고)타워 스텟 가치'!$B$12:$L$16,AD$2,0)+(VLOOKUP($F1058,'(참고)타워 스텟 가치'!$B$12:$L$16,AD$2,0)*$E1058)</f>
        <v>720.56250000000102</v>
      </c>
      <c r="AE1058">
        <f>VLOOKUP($F1058,'(참고)타워 스텟 가치'!$B$12:$L$16,AE$2,0)+(VLOOKUP($F1058,'(참고)타워 스텟 가치'!$B$12:$L$16,AE$2,0)*$E1058)</f>
        <v>864.67500000000121</v>
      </c>
      <c r="AF1058">
        <f>VLOOKUP($F1058,'(참고)타워 스텟 가치'!$B$12:$L$16,AF$2,0)+(VLOOKUP($F1058,'(참고)타워 스텟 가치'!$B$12:$L$16,AF$2,0)*$E1058)</f>
        <v>427000.00000000058</v>
      </c>
      <c r="AG1058">
        <f>VLOOKUP($F1058,'(참고)타워 스텟 가치'!$B$12:$L$16,AG$2,0)+(VLOOKUP($F1058,'(참고)타워 스텟 가치'!$B$12:$L$16,AG$2,0)*$E1058)</f>
        <v>4323.3750000000064</v>
      </c>
      <c r="AH1058">
        <f>VLOOKUP($F1058,'(참고)타워 스텟 가치'!$B$12:$L$16,AH$2,0)+(VLOOKUP($F1058,'(참고)타워 스텟 가치'!$B$12:$L$16,AH$2,0)*$E1058)</f>
        <v>144.11250000000021</v>
      </c>
      <c r="AI1058">
        <f>VLOOKUP($F1058,'(참고)타워 스텟 가치'!$B$12:$L$16,AI$2,0)+(VLOOKUP($F1058,'(참고)타워 스텟 가치'!$B$12:$L$16,AI$2,0)*$E1058)</f>
        <v>25.620000000000037</v>
      </c>
      <c r="AJ1058">
        <f>VLOOKUP($F1058,'(참고)타워 스텟 가치'!$B$12:$L$16,AJ$2,0)+(VLOOKUP($F1058,'(참고)타워 스텟 가치'!$B$12:$L$16,AJ$2,0)*$E1058)</f>
        <v>0</v>
      </c>
      <c r="AK1058">
        <f>VLOOKUP($F1058,'(참고)타워 스텟 가치'!$B$12:$L$16,AK$2,0)+(VLOOKUP($F1058,'(참고)타워 스텟 가치'!$B$12:$L$16,AK$2,0)*$E1058)</f>
        <v>0</v>
      </c>
      <c r="AL1058">
        <f>VLOOKUP($F1058,'(참고)타워 스텟 가치'!$B$12:$L$16,AL$2,0)+(VLOOKUP($F1058,'(참고)타워 스텟 가치'!$B$12:$L$16,AL$2,0)*$E1058)</f>
        <v>170.80000000000024</v>
      </c>
      <c r="AM1058">
        <f>SUM('스테이지별 몬스터 스텟'!AD1058*'(참고)타워 스텟 가치'!$Q$17,'스테이지별 몬스터 스텟'!AE1058*'(참고)타워 스텟 가치'!$R$17,'스테이지별 몬스터 스텟'!AF1058*'(참고)타워 스텟 가치'!$S$17,'스테이지별 몬스터 스텟'!AG1058*'(참고)타워 스텟 가치'!$T$17,'스테이지별 몬스터 스텟'!AH1058*'(참고)타워 스텟 가치'!$U$17,'스테이지별 몬스터 스텟'!AI1058*'(참고)타워 스텟 가치'!$V$17,'스테이지별 몬스터 스텟'!AJ1058*'(참고)타워 스텟 가치'!$W$17,'스테이지별 몬스터 스텟'!AK1058*'(참고)타워 스텟 가치'!$X$17,'스테이지별 몬스터 스텟'!AL1058*'(참고)타워 스텟 가치'!$Y$17)</f>
        <v>652540.33250000083</v>
      </c>
      <c r="AN1058">
        <v>3</v>
      </c>
    </row>
    <row r="1059" spans="3:40" x14ac:dyDescent="0.3">
      <c r="C1059">
        <v>5</v>
      </c>
      <c r="D1059">
        <f t="shared" si="50"/>
        <v>211</v>
      </c>
      <c r="E1059" s="52">
        <f>VLOOKUP(D1059,'스테이지별 난이도 설정'!B:C,2,0)</f>
        <v>84.400000000000119</v>
      </c>
      <c r="F1059" t="str">
        <f t="shared" si="51"/>
        <v>스페셜</v>
      </c>
      <c r="G1059">
        <f t="shared" si="49"/>
        <v>6</v>
      </c>
      <c r="H1059">
        <f>VLOOKUP($F1059,'(참고)타워 스텟 가치'!$B$2:$L$6,H$2,0)+(VLOOKUP($F1059,'(참고)타워 스텟 가치'!$B$2:$L$6,H$2,0)*$E1059)</f>
        <v>3242.5312500000045</v>
      </c>
      <c r="I1059">
        <f>VLOOKUP($F1059,'(참고)타워 스텟 가치'!$B$2:$L$6,I$2,0)+(VLOOKUP($F1059,'(참고)타워 스텟 가치'!$B$2:$L$6,I$2,0)*$E1059)</f>
        <v>648.50625000000093</v>
      </c>
      <c r="J1059">
        <f>VLOOKUP($F1059,'(참고)타워 스텟 가치'!$B$2:$L$6,J$2,0)+(VLOOKUP($F1059,'(참고)타워 스텟 가치'!$B$2:$L$6,J$2,0)*$E1059)</f>
        <v>427000.00000000058</v>
      </c>
      <c r="K1059">
        <f>VLOOKUP($F1059,'(참고)타워 스텟 가치'!$B$2:$L$6,K$2,0)+(VLOOKUP($F1059,'(참고)타워 스텟 가치'!$B$2:$L$6,K$2,0)*$E1059)</f>
        <v>12970.125000000018</v>
      </c>
      <c r="L1059">
        <f>VLOOKUP($F1059,'(참고)타워 스텟 가치'!$B$2:$L$6,L$2,0)+(VLOOKUP($F1059,'(참고)타워 스텟 가치'!$B$2:$L$6,L$2,0)*$E1059)</f>
        <v>216.1687500000003</v>
      </c>
      <c r="M1059">
        <f>VLOOKUP($F1059,'(참고)타워 스텟 가치'!$B$2:$L$6,M$2,0)+(VLOOKUP($F1059,'(참고)타워 스텟 가치'!$B$2:$L$6,M$2,0)*$E1059)</f>
        <v>25.620000000000037</v>
      </c>
      <c r="N1059">
        <f>VLOOKUP($F1059,'(참고)타워 스텟 가치'!$B$2:$L$6,N$2,0)+(VLOOKUP($F1059,'(참고)타워 스텟 가치'!$B$2:$L$6,N$2,0)*$E1059)</f>
        <v>0</v>
      </c>
      <c r="O1059">
        <f>VLOOKUP($F1059,'(참고)타워 스텟 가치'!$B$2:$L$6,O$2,0)+(VLOOKUP($F1059,'(참고)타워 스텟 가치'!$B$2:$L$6,O$2,0)*$E1059)</f>
        <v>0</v>
      </c>
      <c r="P1059">
        <f>VLOOKUP($F1059,'(참고)타워 스텟 가치'!$B$2:$L$6,P$2,0)+(VLOOKUP($F1059,'(참고)타워 스텟 가치'!$B$2:$L$6,P$2,0)*$E1059)</f>
        <v>85.400000000000119</v>
      </c>
      <c r="Q1059">
        <f>SUM('스테이지별 몬스터 스텟'!H1059*'(참고)타워 스텟 가치'!$Q$17,'스테이지별 몬스터 스텟'!I1059*'(참고)타워 스텟 가치'!$R$17,'스테이지별 몬스터 스텟'!J1059*'(참고)타워 스텟 가치'!$S$17,'스테이지별 몬스터 스텟'!K1059*'(참고)타워 스텟 가치'!$T$17,'스테이지별 몬스터 스텟'!L1059*'(참고)타워 스텟 가치'!$U$17,'스테이지별 몬스터 스텟'!M1059*'(참고)타워 스텟 가치'!$V$17,'스테이지별 몬스터 스텟'!N1059*'(참고)타워 스텟 가치'!$W$17,'스테이지별 몬스터 스텟'!O1059*'(참고)타워 스텟 가치'!$X$17,'스테이지별 몬스터 스텟'!P1059*'(참고)타워 스텟 가치'!$Y$17)</f>
        <v>674526.82937500102</v>
      </c>
      <c r="R1059">
        <v>1</v>
      </c>
      <c r="S1059">
        <f>VLOOKUP($F1059,'(참고)타워 스텟 가치'!$B$7:$L$11,S$2,0)+(VLOOKUP($F1059,'(참고)타워 스텟 가치'!$B$7:$L$11,S$2,0)*$E1059)</f>
        <v>1080.8437500000016</v>
      </c>
      <c r="T1059">
        <f>VLOOKUP($F1059,'(참고)타워 스텟 가치'!$B$7:$L$11,T$2,0)+(VLOOKUP($F1059,'(참고)타워 스텟 가치'!$B$7:$L$11,T$2,0)*$E1059)</f>
        <v>1945.5187500000027</v>
      </c>
      <c r="U1059">
        <f>VLOOKUP($F1059,'(참고)타워 스텟 가치'!$B$7:$L$11,U$2,0)+(VLOOKUP($F1059,'(참고)타워 스텟 가치'!$B$7:$L$11,U$2,0)*$E1059)</f>
        <v>427000.00000000058</v>
      </c>
      <c r="V1059">
        <f>VLOOKUP($F1059,'(참고)타워 스텟 가치'!$B$7:$L$11,V$2,0)+(VLOOKUP($F1059,'(참고)타워 스텟 가치'!$B$7:$L$11,V$2,0)*$E1059)</f>
        <v>12970.125000000018</v>
      </c>
      <c r="W1059">
        <f>VLOOKUP($F1059,'(참고)타워 스텟 가치'!$B$7:$L$11,W$2,0)+(VLOOKUP($F1059,'(참고)타워 스텟 가치'!$B$7:$L$11,W$2,0)*$E1059)</f>
        <v>216.1687500000003</v>
      </c>
      <c r="X1059">
        <f>VLOOKUP($F1059,'(참고)타워 스텟 가치'!$B$7:$L$11,X$2,0)+(VLOOKUP($F1059,'(참고)타워 스텟 가치'!$B$7:$L$11,X$2,0)*$E1059)</f>
        <v>25.620000000000037</v>
      </c>
      <c r="Y1059">
        <f>VLOOKUP($F1059,'(참고)타워 스텟 가치'!$B$7:$L$11,Y$2,0)+(VLOOKUP($F1059,'(참고)타워 스텟 가치'!$B$7:$L$11,Y$2,0)*$E1059)</f>
        <v>0</v>
      </c>
      <c r="Z1059">
        <f>VLOOKUP($F1059,'(참고)타워 스텟 가치'!$B$7:$L$11,Z$2,0)+(VLOOKUP($F1059,'(참고)타워 스텟 가치'!$B$7:$L$11,Z$2,0)*$E1059)</f>
        <v>0</v>
      </c>
      <c r="AA1059">
        <f>VLOOKUP($F1059,'(참고)타워 스텟 가치'!$B$7:$L$11,AA$2,0)+(VLOOKUP($F1059,'(참고)타워 스텟 가치'!$B$7:$L$11,AA$2,0)*$E1059)</f>
        <v>85.400000000000119</v>
      </c>
      <c r="AB1059">
        <f>SUM('스테이지별 몬스터 스텟'!S1059*'(참고)타워 스텟 가치'!$Q$17,'스테이지별 몬스터 스텟'!T1059*'(참고)타워 스텟 가치'!$R$17,'스테이지별 몬스터 스텟'!U1059*'(참고)타워 스텟 가치'!$S$17,'스테이지별 몬스터 스텟'!V1059*'(참고)타워 스텟 가치'!$T$17,'스테이지별 몬스터 스텟'!W1059*'(참고)타워 스텟 가치'!$U$17,'스테이지별 몬스터 스텟'!X1059*'(참고)타워 스텟 가치'!$V$17,'스테이지별 몬스터 스텟'!Y1059*'(참고)타워 스텟 가치'!$W$17,'스테이지별 몬스터 스텟'!Z1059*'(참고)타워 스텟 가치'!$X$17,'스테이지별 몬스터 스텟'!AA1059*'(참고)타워 스텟 가치'!$Y$17)</f>
        <v>672148.97312500095</v>
      </c>
      <c r="AC1059">
        <v>2</v>
      </c>
      <c r="AD1059">
        <f>VLOOKUP($F1059,'(참고)타워 스텟 가치'!$B$12:$L$16,AD$2,0)+(VLOOKUP($F1059,'(참고)타워 스텟 가치'!$B$12:$L$16,AD$2,0)*$E1059)</f>
        <v>1080.8437500000016</v>
      </c>
      <c r="AE1059">
        <f>VLOOKUP($F1059,'(참고)타워 스텟 가치'!$B$12:$L$16,AE$2,0)+(VLOOKUP($F1059,'(참고)타워 스텟 가치'!$B$12:$L$16,AE$2,0)*$E1059)</f>
        <v>1297.0125000000019</v>
      </c>
      <c r="AF1059">
        <f>VLOOKUP($F1059,'(참고)타워 스텟 가치'!$B$12:$L$16,AF$2,0)+(VLOOKUP($F1059,'(참고)타워 스텟 가치'!$B$12:$L$16,AF$2,0)*$E1059)</f>
        <v>427000.00000000058</v>
      </c>
      <c r="AG1059">
        <f>VLOOKUP($F1059,'(참고)타워 스텟 가치'!$B$12:$L$16,AG$2,0)+(VLOOKUP($F1059,'(참고)타워 스텟 가치'!$B$12:$L$16,AG$2,0)*$E1059)</f>
        <v>6485.0625000000091</v>
      </c>
      <c r="AH1059">
        <f>VLOOKUP($F1059,'(참고)타워 스텟 가치'!$B$12:$L$16,AH$2,0)+(VLOOKUP($F1059,'(참고)타워 스텟 가치'!$B$12:$L$16,AH$2,0)*$E1059)</f>
        <v>216.1687500000003</v>
      </c>
      <c r="AI1059">
        <f>VLOOKUP($F1059,'(참고)타워 스텟 가치'!$B$12:$L$16,AI$2,0)+(VLOOKUP($F1059,'(참고)타워 스텟 가치'!$B$12:$L$16,AI$2,0)*$E1059)</f>
        <v>25.620000000000037</v>
      </c>
      <c r="AJ1059">
        <f>VLOOKUP($F1059,'(참고)타워 스텟 가치'!$B$12:$L$16,AJ$2,0)+(VLOOKUP($F1059,'(참고)타워 스텟 가치'!$B$12:$L$16,AJ$2,0)*$E1059)</f>
        <v>0</v>
      </c>
      <c r="AK1059">
        <f>VLOOKUP($F1059,'(참고)타워 스텟 가치'!$B$12:$L$16,AK$2,0)+(VLOOKUP($F1059,'(참고)타워 스텟 가치'!$B$12:$L$16,AK$2,0)*$E1059)</f>
        <v>0</v>
      </c>
      <c r="AL1059">
        <f>VLOOKUP($F1059,'(참고)타워 스텟 가치'!$B$12:$L$16,AL$2,0)+(VLOOKUP($F1059,'(참고)타워 스텟 가치'!$B$12:$L$16,AL$2,0)*$E1059)</f>
        <v>170.80000000000024</v>
      </c>
      <c r="AM1059">
        <f>SUM('스테이지별 몬스터 스텟'!AD1059*'(참고)타워 스텟 가치'!$Q$17,'스테이지별 몬스터 스텟'!AE1059*'(참고)타워 스텟 가치'!$R$17,'스테이지별 몬스터 스텟'!AF1059*'(참고)타워 스텟 가치'!$S$17,'스테이지별 몬스터 스텟'!AG1059*'(참고)타워 스텟 가치'!$T$17,'스테이지별 몬스터 스텟'!AH1059*'(참고)타워 스텟 가치'!$U$17,'스테이지별 몬스터 스텟'!AI1059*'(참고)타워 스텟 가치'!$V$17,'스테이지별 몬스터 스텟'!AJ1059*'(참고)타워 스텟 가치'!$W$17,'스테이지별 몬스터 스텟'!AK1059*'(참고)타워 스텟 가치'!$X$17,'스테이지별 몬스터 스텟'!AL1059*'(참고)타워 스텟 가치'!$Y$17)</f>
        <v>658376.88875000097</v>
      </c>
      <c r="AN1059">
        <v>3</v>
      </c>
    </row>
    <row r="1060" spans="3:40" x14ac:dyDescent="0.3">
      <c r="C1060">
        <v>1</v>
      </c>
      <c r="D1060">
        <f t="shared" si="50"/>
        <v>212</v>
      </c>
      <c r="E1060" s="52">
        <f>VLOOKUP(D1060,'스테이지별 난이도 설정'!B:C,2,0)</f>
        <v>84.800000000000125</v>
      </c>
      <c r="F1060" t="str">
        <f t="shared" si="51"/>
        <v>일반</v>
      </c>
      <c r="G1060">
        <f t="shared" si="49"/>
        <v>6</v>
      </c>
      <c r="H1060">
        <f>VLOOKUP($F1060,'(참고)타워 스텟 가치'!$B$2:$L$6,H$2,0)+(VLOOKUP($F1060,'(참고)타워 스텟 가치'!$B$2:$L$6,H$2,0)*$E1060)</f>
        <v>643.50000000000091</v>
      </c>
      <c r="I1060">
        <f>VLOOKUP($F1060,'(참고)타워 스텟 가치'!$B$2:$L$6,I$2,0)+(VLOOKUP($F1060,'(참고)타워 스텟 가치'!$B$2:$L$6,I$2,0)*$E1060)</f>
        <v>128.70000000000019</v>
      </c>
      <c r="J1060">
        <f>VLOOKUP($F1060,'(참고)타워 스텟 가치'!$B$2:$L$6,J$2,0)+(VLOOKUP($F1060,'(참고)타워 스텟 가치'!$B$2:$L$6,J$2,0)*$E1060)</f>
        <v>429000.00000000064</v>
      </c>
      <c r="K1060">
        <f>VLOOKUP($F1060,'(참고)타워 스텟 가치'!$B$2:$L$6,K$2,0)+(VLOOKUP($F1060,'(참고)타워 스텟 가치'!$B$2:$L$6,K$2,0)*$E1060)</f>
        <v>2574.0000000000036</v>
      </c>
      <c r="L1060">
        <f>VLOOKUP($F1060,'(참고)타워 스텟 가치'!$B$2:$L$6,L$2,0)+(VLOOKUP($F1060,'(참고)타워 스텟 가치'!$B$2:$L$6,L$2,0)*$E1060)</f>
        <v>42.900000000000063</v>
      </c>
      <c r="M1060">
        <f>VLOOKUP($F1060,'(참고)타워 스텟 가치'!$B$2:$L$6,M$2,0)+(VLOOKUP($F1060,'(참고)타워 스텟 가치'!$B$2:$L$6,M$2,0)*$E1060)</f>
        <v>25.740000000000038</v>
      </c>
      <c r="N1060">
        <f>VLOOKUP($F1060,'(참고)타워 스텟 가치'!$B$2:$L$6,N$2,0)+(VLOOKUP($F1060,'(참고)타워 스텟 가치'!$B$2:$L$6,N$2,0)*$E1060)</f>
        <v>0</v>
      </c>
      <c r="O1060">
        <f>VLOOKUP($F1060,'(참고)타워 스텟 가치'!$B$2:$L$6,O$2,0)+(VLOOKUP($F1060,'(참고)타워 스텟 가치'!$B$2:$L$6,O$2,0)*$E1060)</f>
        <v>0</v>
      </c>
      <c r="P1060">
        <f>VLOOKUP($F1060,'(참고)타워 스텟 가치'!$B$2:$L$6,P$2,0)+(VLOOKUP($F1060,'(참고)타워 스텟 가치'!$B$2:$L$6,P$2,0)*$E1060)</f>
        <v>60.060000000000088</v>
      </c>
      <c r="Q1060">
        <f>SUM('스테이지별 몬스터 스텟'!H1060*'(참고)타워 스텟 가치'!$Q$17,'스테이지별 몬스터 스텟'!I1060*'(참고)타워 스텟 가치'!$R$17,'스테이지별 몬스터 스텟'!J1060*'(참고)타워 스텟 가치'!$S$17,'스테이지별 몬스터 스텟'!K1060*'(참고)타워 스텟 가치'!$T$17,'스테이지별 몬스터 스텟'!L1060*'(참고)타워 스텟 가치'!$U$17,'스테이지별 몬스터 스텟'!M1060*'(참고)타워 스텟 가치'!$V$17,'스테이지별 몬스터 스텟'!N1060*'(참고)타워 스텟 가치'!$W$17,'스테이지별 몬스터 스텟'!O1060*'(참고)타워 스텟 가치'!$X$17,'스테이지별 몬스터 스텟'!P1060*'(참고)타워 스텟 가치'!$Y$17)</f>
        <v>650359.71000000101</v>
      </c>
      <c r="R1060">
        <v>1</v>
      </c>
      <c r="S1060">
        <f>VLOOKUP($F1060,'(참고)타워 스텟 가치'!$B$7:$L$11,S$2,0)+(VLOOKUP($F1060,'(참고)타워 스텟 가치'!$B$7:$L$11,S$2,0)*$E1060)</f>
        <v>214.50000000000031</v>
      </c>
      <c r="T1060">
        <f>VLOOKUP($F1060,'(참고)타워 스텟 가치'!$B$7:$L$11,T$2,0)+(VLOOKUP($F1060,'(참고)타워 스텟 가치'!$B$7:$L$11,T$2,0)*$E1060)</f>
        <v>386.10000000000059</v>
      </c>
      <c r="U1060">
        <f>VLOOKUP($F1060,'(참고)타워 스텟 가치'!$B$7:$L$11,U$2,0)+(VLOOKUP($F1060,'(참고)타워 스텟 가치'!$B$7:$L$11,U$2,0)*$E1060)</f>
        <v>429000.00000000064</v>
      </c>
      <c r="V1060">
        <f>VLOOKUP($F1060,'(참고)타워 스텟 가치'!$B$7:$L$11,V$2,0)+(VLOOKUP($F1060,'(참고)타워 스텟 가치'!$B$7:$L$11,V$2,0)*$E1060)</f>
        <v>2574.0000000000036</v>
      </c>
      <c r="W1060">
        <f>VLOOKUP($F1060,'(참고)타워 스텟 가치'!$B$7:$L$11,W$2,0)+(VLOOKUP($F1060,'(참고)타워 스텟 가치'!$B$7:$L$11,W$2,0)*$E1060)</f>
        <v>42.900000000000063</v>
      </c>
      <c r="X1060">
        <f>VLOOKUP($F1060,'(참고)타워 스텟 가치'!$B$7:$L$11,X$2,0)+(VLOOKUP($F1060,'(참고)타워 스텟 가치'!$B$7:$L$11,X$2,0)*$E1060)</f>
        <v>25.740000000000038</v>
      </c>
      <c r="Y1060">
        <f>VLOOKUP($F1060,'(참고)타워 스텟 가치'!$B$7:$L$11,Y$2,0)+(VLOOKUP($F1060,'(참고)타워 스텟 가치'!$B$7:$L$11,Y$2,0)*$E1060)</f>
        <v>0</v>
      </c>
      <c r="Z1060">
        <f>VLOOKUP($F1060,'(참고)타워 스텟 가치'!$B$7:$L$11,Z$2,0)+(VLOOKUP($F1060,'(참고)타워 스텟 가치'!$B$7:$L$11,Z$2,0)*$E1060)</f>
        <v>0</v>
      </c>
      <c r="AA1060">
        <f>VLOOKUP($F1060,'(참고)타워 스텟 가치'!$B$7:$L$11,AA$2,0)+(VLOOKUP($F1060,'(참고)타워 스텟 가치'!$B$7:$L$11,AA$2,0)*$E1060)</f>
        <v>60.060000000000088</v>
      </c>
      <c r="AB1060">
        <f>SUM('스테이지별 몬스터 스텟'!S1060*'(참고)타워 스텟 가치'!$Q$17,'스테이지별 몬스터 스텟'!T1060*'(참고)타워 스텟 가치'!$R$17,'스테이지별 몬스터 스텟'!U1060*'(참고)타워 스텟 가치'!$S$17,'스테이지별 몬스터 스텟'!V1060*'(참고)타워 스텟 가치'!$T$17,'스테이지별 몬스터 스텟'!W1060*'(참고)타워 스텟 가치'!$U$17,'스테이지별 몬스터 스텟'!X1060*'(참고)타워 스텟 가치'!$V$17,'스테이지별 몬스터 스텟'!Y1060*'(참고)타워 스텟 가치'!$W$17,'스테이지별 몬스터 스텟'!Z1060*'(참고)타워 스텟 가치'!$X$17,'스테이지별 몬스터 스텟'!AA1060*'(참고)타워 스텟 가치'!$Y$17)</f>
        <v>649887.81000000099</v>
      </c>
      <c r="AC1060">
        <v>2</v>
      </c>
      <c r="AD1060">
        <f>VLOOKUP($F1060,'(참고)타워 스텟 가치'!$B$12:$L$16,AD$2,0)+(VLOOKUP($F1060,'(참고)타워 스텟 가치'!$B$12:$L$16,AD$2,0)*$E1060)</f>
        <v>214.50000000000031</v>
      </c>
      <c r="AE1060">
        <f>VLOOKUP($F1060,'(참고)타워 스텟 가치'!$B$12:$L$16,AE$2,0)+(VLOOKUP($F1060,'(참고)타워 스텟 가치'!$B$12:$L$16,AE$2,0)*$E1060)</f>
        <v>257.40000000000038</v>
      </c>
      <c r="AF1060">
        <f>VLOOKUP($F1060,'(참고)타워 스텟 가치'!$B$12:$L$16,AF$2,0)+(VLOOKUP($F1060,'(참고)타워 스텟 가치'!$B$12:$L$16,AF$2,0)*$E1060)</f>
        <v>429000.00000000064</v>
      </c>
      <c r="AG1060">
        <f>VLOOKUP($F1060,'(참고)타워 스텟 가치'!$B$12:$L$16,AG$2,0)+(VLOOKUP($F1060,'(참고)타워 스텟 가치'!$B$12:$L$16,AG$2,0)*$E1060)</f>
        <v>1287.0000000000018</v>
      </c>
      <c r="AH1060">
        <f>VLOOKUP($F1060,'(참고)타워 스텟 가치'!$B$12:$L$16,AH$2,0)+(VLOOKUP($F1060,'(참고)타워 스텟 가치'!$B$12:$L$16,AH$2,0)*$E1060)</f>
        <v>42.900000000000063</v>
      </c>
      <c r="AI1060">
        <f>VLOOKUP($F1060,'(참고)타워 스텟 가치'!$B$12:$L$16,AI$2,0)+(VLOOKUP($F1060,'(참고)타워 스텟 가치'!$B$12:$L$16,AI$2,0)*$E1060)</f>
        <v>25.740000000000038</v>
      </c>
      <c r="AJ1060">
        <f>VLOOKUP($F1060,'(참고)타워 스텟 가치'!$B$12:$L$16,AJ$2,0)+(VLOOKUP($F1060,'(참고)타워 스텟 가치'!$B$12:$L$16,AJ$2,0)*$E1060)</f>
        <v>0</v>
      </c>
      <c r="AK1060">
        <f>VLOOKUP($F1060,'(참고)타워 스텟 가치'!$B$12:$L$16,AK$2,0)+(VLOOKUP($F1060,'(참고)타워 스텟 가치'!$B$12:$L$16,AK$2,0)*$E1060)</f>
        <v>0</v>
      </c>
      <c r="AL1060">
        <f>VLOOKUP($F1060,'(참고)타워 스텟 가치'!$B$12:$L$16,AL$2,0)+(VLOOKUP($F1060,'(참고)타워 스텟 가치'!$B$12:$L$16,AL$2,0)*$E1060)</f>
        <v>120.12000000000018</v>
      </c>
      <c r="AM1060">
        <f>SUM('스테이지별 몬스터 스텟'!AD1060*'(참고)타워 스텟 가치'!$Q$17,'스테이지별 몬스터 스텟'!AE1060*'(참고)타워 스텟 가치'!$R$17,'스테이지별 몬스터 스텟'!AF1060*'(참고)타워 스텟 가치'!$S$17,'스테이지별 몬스터 스텟'!AG1060*'(참고)타워 스텟 가치'!$T$17,'스테이지별 몬스터 스텟'!AH1060*'(참고)타워 스텟 가치'!$U$17,'스테이지별 몬스터 스텟'!AI1060*'(참고)타워 스텟 가치'!$V$17,'스테이지별 몬스터 스텟'!AJ1060*'(참고)타워 스텟 가치'!$W$17,'스테이지별 몬스터 스텟'!AK1060*'(참고)타워 스텟 가치'!$X$17,'스테이지별 몬스터 스텟'!AL1060*'(참고)타워 스텟 가치'!$Y$17)</f>
        <v>647240.88000000094</v>
      </c>
      <c r="AN1060">
        <v>3</v>
      </c>
    </row>
    <row r="1061" spans="3:40" x14ac:dyDescent="0.3">
      <c r="C1061">
        <v>2</v>
      </c>
      <c r="D1061">
        <f t="shared" si="50"/>
        <v>212</v>
      </c>
      <c r="E1061" s="52">
        <f>VLOOKUP(D1061,'스테이지별 난이도 설정'!B:C,2,0)</f>
        <v>84.800000000000125</v>
      </c>
      <c r="F1061" t="str">
        <f t="shared" si="51"/>
        <v>레어</v>
      </c>
      <c r="G1061">
        <f t="shared" si="49"/>
        <v>6</v>
      </c>
      <c r="H1061">
        <f>VLOOKUP($F1061,'(참고)타워 스텟 가치'!$B$2:$L$6,H$2,0)+(VLOOKUP($F1061,'(참고)타워 스텟 가치'!$B$2:$L$6,H$2,0)*$E1061)</f>
        <v>965.25000000000136</v>
      </c>
      <c r="I1061">
        <f>VLOOKUP($F1061,'(참고)타워 스텟 가치'!$B$2:$L$6,I$2,0)+(VLOOKUP($F1061,'(참고)타워 스텟 가치'!$B$2:$L$6,I$2,0)*$E1061)</f>
        <v>193.0500000000003</v>
      </c>
      <c r="J1061">
        <f>VLOOKUP($F1061,'(참고)타워 스텟 가치'!$B$2:$L$6,J$2,0)+(VLOOKUP($F1061,'(참고)타워 스텟 가치'!$B$2:$L$6,J$2,0)*$E1061)</f>
        <v>429000.00000000064</v>
      </c>
      <c r="K1061">
        <f>VLOOKUP($F1061,'(참고)타워 스텟 가치'!$B$2:$L$6,K$2,0)+(VLOOKUP($F1061,'(참고)타워 스텟 가치'!$B$2:$L$6,K$2,0)*$E1061)</f>
        <v>3861.0000000000055</v>
      </c>
      <c r="L1061">
        <f>VLOOKUP($F1061,'(참고)타워 스텟 가치'!$B$2:$L$6,L$2,0)+(VLOOKUP($F1061,'(참고)타워 스텟 가치'!$B$2:$L$6,L$2,0)*$E1061)</f>
        <v>64.350000000000094</v>
      </c>
      <c r="M1061">
        <f>VLOOKUP($F1061,'(참고)타워 스텟 가치'!$B$2:$L$6,M$2,0)+(VLOOKUP($F1061,'(참고)타워 스텟 가치'!$B$2:$L$6,M$2,0)*$E1061)</f>
        <v>25.740000000000038</v>
      </c>
      <c r="N1061">
        <f>VLOOKUP($F1061,'(참고)타워 스텟 가치'!$B$2:$L$6,N$2,0)+(VLOOKUP($F1061,'(참고)타워 스텟 가치'!$B$2:$L$6,N$2,0)*$E1061)</f>
        <v>0</v>
      </c>
      <c r="O1061">
        <f>VLOOKUP($F1061,'(참고)타워 스텟 가치'!$B$2:$L$6,O$2,0)+(VLOOKUP($F1061,'(참고)타워 스텟 가치'!$B$2:$L$6,O$2,0)*$E1061)</f>
        <v>0</v>
      </c>
      <c r="P1061">
        <f>VLOOKUP($F1061,'(참고)타워 스텟 가치'!$B$2:$L$6,P$2,0)+(VLOOKUP($F1061,'(참고)타워 스텟 가치'!$B$2:$L$6,P$2,0)*$E1061)</f>
        <v>60.060000000000088</v>
      </c>
      <c r="Q1061">
        <f>SUM('스테이지별 몬스터 스텟'!H1061*'(참고)타워 스텟 가치'!$Q$17,'스테이지별 몬스터 스텟'!I1061*'(참고)타워 스텟 가치'!$R$17,'스테이지별 몬스터 스텟'!J1061*'(참고)타워 스텟 가치'!$S$17,'스테이지별 몬스터 스텟'!K1061*'(참고)타워 스텟 가치'!$T$17,'스테이지별 몬스터 스텟'!L1061*'(참고)타워 스텟 가치'!$U$17,'스테이지별 몬스터 스텟'!M1061*'(참고)타워 스텟 가치'!$V$17,'스테이지별 몬스터 스텟'!N1061*'(참고)타워 스텟 가치'!$W$17,'스테이지별 몬스터 스텟'!O1061*'(참고)타워 스텟 가치'!$X$17,'스테이지별 몬스터 스텟'!P1061*'(참고)타워 스텟 가치'!$Y$17)</f>
        <v>653716.63500000082</v>
      </c>
      <c r="R1061">
        <v>1</v>
      </c>
      <c r="S1061">
        <f>VLOOKUP($F1061,'(참고)타워 스텟 가치'!$B$7:$L$11,S$2,0)+(VLOOKUP($F1061,'(참고)타워 스텟 가치'!$B$7:$L$11,S$2,0)*$E1061)</f>
        <v>321.75000000000045</v>
      </c>
      <c r="T1061">
        <f>VLOOKUP($F1061,'(참고)타워 스텟 가치'!$B$7:$L$11,T$2,0)+(VLOOKUP($F1061,'(참고)타워 스텟 가치'!$B$7:$L$11,T$2,0)*$E1061)</f>
        <v>579.15000000000089</v>
      </c>
      <c r="U1061">
        <f>VLOOKUP($F1061,'(참고)타워 스텟 가치'!$B$7:$L$11,U$2,0)+(VLOOKUP($F1061,'(참고)타워 스텟 가치'!$B$7:$L$11,U$2,0)*$E1061)</f>
        <v>429000.00000000064</v>
      </c>
      <c r="V1061">
        <f>VLOOKUP($F1061,'(참고)타워 스텟 가치'!$B$7:$L$11,V$2,0)+(VLOOKUP($F1061,'(참고)타워 스텟 가치'!$B$7:$L$11,V$2,0)*$E1061)</f>
        <v>3861.0000000000055</v>
      </c>
      <c r="W1061">
        <f>VLOOKUP($F1061,'(참고)타워 스텟 가치'!$B$7:$L$11,W$2,0)+(VLOOKUP($F1061,'(참고)타워 스텟 가치'!$B$7:$L$11,W$2,0)*$E1061)</f>
        <v>64.350000000000094</v>
      </c>
      <c r="X1061">
        <f>VLOOKUP($F1061,'(참고)타워 스텟 가치'!$B$7:$L$11,X$2,0)+(VLOOKUP($F1061,'(참고)타워 스텟 가치'!$B$7:$L$11,X$2,0)*$E1061)</f>
        <v>25.740000000000038</v>
      </c>
      <c r="Y1061">
        <f>VLOOKUP($F1061,'(참고)타워 스텟 가치'!$B$7:$L$11,Y$2,0)+(VLOOKUP($F1061,'(참고)타워 스텟 가치'!$B$7:$L$11,Y$2,0)*$E1061)</f>
        <v>0</v>
      </c>
      <c r="Z1061">
        <f>VLOOKUP($F1061,'(참고)타워 스텟 가치'!$B$7:$L$11,Z$2,0)+(VLOOKUP($F1061,'(참고)타워 스텟 가치'!$B$7:$L$11,Z$2,0)*$E1061)</f>
        <v>0</v>
      </c>
      <c r="AA1061">
        <f>VLOOKUP($F1061,'(참고)타워 스텟 가치'!$B$7:$L$11,AA$2,0)+(VLOOKUP($F1061,'(참고)타워 스텟 가치'!$B$7:$L$11,AA$2,0)*$E1061)</f>
        <v>60.060000000000088</v>
      </c>
      <c r="AB1061">
        <f>SUM('스테이지별 몬스터 스텟'!S1061*'(참고)타워 스텟 가치'!$Q$17,'스테이지별 몬스터 스텟'!T1061*'(참고)타워 스텟 가치'!$R$17,'스테이지별 몬스터 스텟'!U1061*'(참고)타워 스텟 가치'!$S$17,'스테이지별 몬스터 스텟'!V1061*'(참고)타워 스텟 가치'!$T$17,'스테이지별 몬스터 스텟'!W1061*'(참고)타워 스텟 가치'!$U$17,'스테이지별 몬스터 스텟'!X1061*'(참고)타워 스텟 가치'!$V$17,'스테이지별 몬스터 스텟'!Y1061*'(참고)타워 스텟 가치'!$W$17,'스테이지별 몬스터 스텟'!Z1061*'(참고)타워 스텟 가치'!$X$17,'스테이지별 몬스터 스텟'!AA1061*'(참고)타워 스텟 가치'!$Y$17)</f>
        <v>653008.78500000085</v>
      </c>
      <c r="AC1061">
        <v>2</v>
      </c>
      <c r="AD1061">
        <f>VLOOKUP($F1061,'(참고)타워 스텟 가치'!$B$12:$L$16,AD$2,0)+(VLOOKUP($F1061,'(참고)타워 스텟 가치'!$B$12:$L$16,AD$2,0)*$E1061)</f>
        <v>321.75000000000045</v>
      </c>
      <c r="AE1061">
        <f>VLOOKUP($F1061,'(참고)타워 스텟 가치'!$B$12:$L$16,AE$2,0)+(VLOOKUP($F1061,'(참고)타워 스텟 가치'!$B$12:$L$16,AE$2,0)*$E1061)</f>
        <v>386.10000000000059</v>
      </c>
      <c r="AF1061">
        <f>VLOOKUP($F1061,'(참고)타워 스텟 가치'!$B$12:$L$16,AF$2,0)+(VLOOKUP($F1061,'(참고)타워 스텟 가치'!$B$12:$L$16,AF$2,0)*$E1061)</f>
        <v>429000.00000000064</v>
      </c>
      <c r="AG1061">
        <f>VLOOKUP($F1061,'(참고)타워 스텟 가치'!$B$12:$L$16,AG$2,0)+(VLOOKUP($F1061,'(참고)타워 스텟 가치'!$B$12:$L$16,AG$2,0)*$E1061)</f>
        <v>1930.5000000000027</v>
      </c>
      <c r="AH1061">
        <f>VLOOKUP($F1061,'(참고)타워 스텟 가치'!$B$12:$L$16,AH$2,0)+(VLOOKUP($F1061,'(참고)타워 스텟 가치'!$B$12:$L$16,AH$2,0)*$E1061)</f>
        <v>64.350000000000094</v>
      </c>
      <c r="AI1061">
        <f>VLOOKUP($F1061,'(참고)타워 스텟 가치'!$B$12:$L$16,AI$2,0)+(VLOOKUP($F1061,'(참고)타워 스텟 가치'!$B$12:$L$16,AI$2,0)*$E1061)</f>
        <v>25.740000000000038</v>
      </c>
      <c r="AJ1061">
        <f>VLOOKUP($F1061,'(참고)타워 스텟 가치'!$B$12:$L$16,AJ$2,0)+(VLOOKUP($F1061,'(참고)타워 스텟 가치'!$B$12:$L$16,AJ$2,0)*$E1061)</f>
        <v>0</v>
      </c>
      <c r="AK1061">
        <f>VLOOKUP($F1061,'(참고)타워 스텟 가치'!$B$12:$L$16,AK$2,0)+(VLOOKUP($F1061,'(참고)타워 스텟 가치'!$B$12:$L$16,AK$2,0)*$E1061)</f>
        <v>0</v>
      </c>
      <c r="AL1061">
        <f>VLOOKUP($F1061,'(참고)타워 스텟 가치'!$B$12:$L$16,AL$2,0)+(VLOOKUP($F1061,'(참고)타워 스텟 가치'!$B$12:$L$16,AL$2,0)*$E1061)</f>
        <v>120.12000000000018</v>
      </c>
      <c r="AM1061">
        <f>SUM('스테이지별 몬스터 스텟'!AD1061*'(참고)타워 스텟 가치'!$Q$17,'스테이지별 몬스터 스텟'!AE1061*'(참고)타워 스텟 가치'!$R$17,'스테이지별 몬스터 스텟'!AF1061*'(참고)타워 스텟 가치'!$S$17,'스테이지별 몬스터 스텟'!AG1061*'(참고)타워 스텟 가치'!$T$17,'스테이지별 몬스터 스텟'!AH1061*'(참고)타워 스텟 가치'!$U$17,'스테이지별 몬스터 스텟'!AI1061*'(참고)타워 스텟 가치'!$V$17,'스테이지별 몬스터 스텟'!AJ1061*'(참고)타워 스텟 가치'!$W$17,'스테이지별 몬스터 스텟'!AK1061*'(참고)타워 스텟 가치'!$X$17,'스테이지별 몬스터 스텟'!AL1061*'(참고)타워 스텟 가치'!$Y$17)</f>
        <v>648978.33000000089</v>
      </c>
      <c r="AN1061">
        <v>3</v>
      </c>
    </row>
    <row r="1062" spans="3:40" x14ac:dyDescent="0.3">
      <c r="C1062">
        <v>3</v>
      </c>
      <c r="D1062">
        <f t="shared" si="50"/>
        <v>212</v>
      </c>
      <c r="E1062" s="52">
        <f>VLOOKUP(D1062,'스테이지별 난이도 설정'!B:C,2,0)</f>
        <v>84.800000000000125</v>
      </c>
      <c r="F1062" t="str">
        <f t="shared" si="51"/>
        <v>에픽</v>
      </c>
      <c r="G1062">
        <f t="shared" si="49"/>
        <v>6</v>
      </c>
      <c r="H1062">
        <f>VLOOKUP($F1062,'(참고)타워 스텟 가치'!$B$2:$L$6,H$2,0)+(VLOOKUP($F1062,'(참고)타워 스텟 가치'!$B$2:$L$6,H$2,0)*$E1062)</f>
        <v>1447.875000000002</v>
      </c>
      <c r="I1062">
        <f>VLOOKUP($F1062,'(참고)타워 스텟 가치'!$B$2:$L$6,I$2,0)+(VLOOKUP($F1062,'(참고)타워 스텟 가치'!$B$2:$L$6,I$2,0)*$E1062)</f>
        <v>289.57500000000044</v>
      </c>
      <c r="J1062">
        <f>VLOOKUP($F1062,'(참고)타워 스텟 가치'!$B$2:$L$6,J$2,0)+(VLOOKUP($F1062,'(참고)타워 스텟 가치'!$B$2:$L$6,J$2,0)*$E1062)</f>
        <v>429000.00000000064</v>
      </c>
      <c r="K1062">
        <f>VLOOKUP($F1062,'(참고)타워 스텟 가치'!$B$2:$L$6,K$2,0)+(VLOOKUP($F1062,'(참고)타워 스텟 가치'!$B$2:$L$6,K$2,0)*$E1062)</f>
        <v>5791.5000000000082</v>
      </c>
      <c r="L1062">
        <f>VLOOKUP($F1062,'(참고)타워 스텟 가치'!$B$2:$L$6,L$2,0)+(VLOOKUP($F1062,'(참고)타워 스텟 가치'!$B$2:$L$6,L$2,0)*$E1062)</f>
        <v>96.525000000000148</v>
      </c>
      <c r="M1062">
        <f>VLOOKUP($F1062,'(참고)타워 스텟 가치'!$B$2:$L$6,M$2,0)+(VLOOKUP($F1062,'(참고)타워 스텟 가치'!$B$2:$L$6,M$2,0)*$E1062)</f>
        <v>25.740000000000038</v>
      </c>
      <c r="N1062">
        <f>VLOOKUP($F1062,'(참고)타워 스텟 가치'!$B$2:$L$6,N$2,0)+(VLOOKUP($F1062,'(참고)타워 스텟 가치'!$B$2:$L$6,N$2,0)*$E1062)</f>
        <v>0</v>
      </c>
      <c r="O1062">
        <f>VLOOKUP($F1062,'(참고)타워 스텟 가치'!$B$2:$L$6,O$2,0)+(VLOOKUP($F1062,'(참고)타워 스텟 가치'!$B$2:$L$6,O$2,0)*$E1062)</f>
        <v>0</v>
      </c>
      <c r="P1062">
        <f>VLOOKUP($F1062,'(참고)타워 스텟 가치'!$B$2:$L$6,P$2,0)+(VLOOKUP($F1062,'(참고)타워 스텟 가치'!$B$2:$L$6,P$2,0)*$E1062)</f>
        <v>60.060000000000088</v>
      </c>
      <c r="Q1062">
        <f>SUM('스테이지별 몬스터 스텟'!H1062*'(참고)타워 스텟 가치'!$Q$17,'스테이지별 몬스터 스텟'!I1062*'(참고)타워 스텟 가치'!$R$17,'스테이지별 몬스터 스텟'!J1062*'(참고)타워 스텟 가치'!$S$17,'스테이지별 몬스터 스텟'!K1062*'(참고)타워 스텟 가치'!$T$17,'스테이지별 몬스터 스텟'!L1062*'(참고)타워 스텟 가치'!$U$17,'스테이지별 몬스터 스텟'!M1062*'(참고)타워 스텟 가치'!$V$17,'스테이지별 몬스터 스텟'!N1062*'(참고)타워 스텟 가치'!$W$17,'스테이지별 몬스터 스텟'!O1062*'(참고)타워 스텟 가치'!$X$17,'스테이지별 몬스터 스텟'!P1062*'(참고)타워 스텟 가치'!$Y$17)</f>
        <v>658752.02250000101</v>
      </c>
      <c r="R1062">
        <v>1</v>
      </c>
      <c r="S1062">
        <f>VLOOKUP($F1062,'(참고)타워 스텟 가치'!$B$7:$L$11,S$2,0)+(VLOOKUP($F1062,'(참고)타워 스텟 가치'!$B$7:$L$11,S$2,0)*$E1062)</f>
        <v>482.62500000000068</v>
      </c>
      <c r="T1062">
        <f>VLOOKUP($F1062,'(참고)타워 스텟 가치'!$B$7:$L$11,T$2,0)+(VLOOKUP($F1062,'(참고)타워 스텟 가치'!$B$7:$L$11,T$2,0)*$E1062)</f>
        <v>868.72500000000127</v>
      </c>
      <c r="U1062">
        <f>VLOOKUP($F1062,'(참고)타워 스텟 가치'!$B$7:$L$11,U$2,0)+(VLOOKUP($F1062,'(참고)타워 스텟 가치'!$B$7:$L$11,U$2,0)*$E1062)</f>
        <v>429000.00000000064</v>
      </c>
      <c r="V1062">
        <f>VLOOKUP($F1062,'(참고)타워 스텟 가치'!$B$7:$L$11,V$2,0)+(VLOOKUP($F1062,'(참고)타워 스텟 가치'!$B$7:$L$11,V$2,0)*$E1062)</f>
        <v>5791.5000000000082</v>
      </c>
      <c r="W1062">
        <f>VLOOKUP($F1062,'(참고)타워 스텟 가치'!$B$7:$L$11,W$2,0)+(VLOOKUP($F1062,'(참고)타워 스텟 가치'!$B$7:$L$11,W$2,0)*$E1062)</f>
        <v>96.525000000000148</v>
      </c>
      <c r="X1062">
        <f>VLOOKUP($F1062,'(참고)타워 스텟 가치'!$B$7:$L$11,X$2,0)+(VLOOKUP($F1062,'(참고)타워 스텟 가치'!$B$7:$L$11,X$2,0)*$E1062)</f>
        <v>25.740000000000038</v>
      </c>
      <c r="Y1062">
        <f>VLOOKUP($F1062,'(참고)타워 스텟 가치'!$B$7:$L$11,Y$2,0)+(VLOOKUP($F1062,'(참고)타워 스텟 가치'!$B$7:$L$11,Y$2,0)*$E1062)</f>
        <v>0</v>
      </c>
      <c r="Z1062">
        <f>VLOOKUP($F1062,'(참고)타워 스텟 가치'!$B$7:$L$11,Z$2,0)+(VLOOKUP($F1062,'(참고)타워 스텟 가치'!$B$7:$L$11,Z$2,0)*$E1062)</f>
        <v>0</v>
      </c>
      <c r="AA1062">
        <f>VLOOKUP($F1062,'(참고)타워 스텟 가치'!$B$7:$L$11,AA$2,0)+(VLOOKUP($F1062,'(참고)타워 스텟 가치'!$B$7:$L$11,AA$2,0)*$E1062)</f>
        <v>60.060000000000088</v>
      </c>
      <c r="AB1062">
        <f>SUM('스테이지별 몬스터 스텟'!S1062*'(참고)타워 스텟 가치'!$Q$17,'스테이지별 몬스터 스텟'!T1062*'(참고)타워 스텟 가치'!$R$17,'스테이지별 몬스터 스텟'!U1062*'(참고)타워 스텟 가치'!$S$17,'스테이지별 몬스터 스텟'!V1062*'(참고)타워 스텟 가치'!$T$17,'스테이지별 몬스터 스텟'!W1062*'(참고)타워 스텟 가치'!$U$17,'스테이지별 몬스터 스텟'!X1062*'(참고)타워 스텟 가치'!$V$17,'스테이지별 몬스터 스텟'!Y1062*'(참고)타워 스텟 가치'!$W$17,'스테이지별 몬스터 스텟'!Z1062*'(참고)타워 스텟 가치'!$X$17,'스테이지별 몬스터 스텟'!AA1062*'(참고)타워 스텟 가치'!$Y$17)</f>
        <v>657690.24750000099</v>
      </c>
      <c r="AC1062">
        <v>2</v>
      </c>
      <c r="AD1062">
        <f>VLOOKUP($F1062,'(참고)타워 스텟 가치'!$B$12:$L$16,AD$2,0)+(VLOOKUP($F1062,'(참고)타워 스텟 가치'!$B$12:$L$16,AD$2,0)*$E1062)</f>
        <v>482.62500000000068</v>
      </c>
      <c r="AE1062">
        <f>VLOOKUP($F1062,'(참고)타워 스텟 가치'!$B$12:$L$16,AE$2,0)+(VLOOKUP($F1062,'(참고)타워 스텟 가치'!$B$12:$L$16,AE$2,0)*$E1062)</f>
        <v>579.15000000000089</v>
      </c>
      <c r="AF1062">
        <f>VLOOKUP($F1062,'(참고)타워 스텟 가치'!$B$12:$L$16,AF$2,0)+(VLOOKUP($F1062,'(참고)타워 스텟 가치'!$B$12:$L$16,AF$2,0)*$E1062)</f>
        <v>429000.00000000064</v>
      </c>
      <c r="AG1062">
        <f>VLOOKUP($F1062,'(참고)타워 스텟 가치'!$B$12:$L$16,AG$2,0)+(VLOOKUP($F1062,'(참고)타워 스텟 가치'!$B$12:$L$16,AG$2,0)*$E1062)</f>
        <v>2895.7500000000041</v>
      </c>
      <c r="AH1062">
        <f>VLOOKUP($F1062,'(참고)타워 스텟 가치'!$B$12:$L$16,AH$2,0)+(VLOOKUP($F1062,'(참고)타워 스텟 가치'!$B$12:$L$16,AH$2,0)*$E1062)</f>
        <v>96.525000000000148</v>
      </c>
      <c r="AI1062">
        <f>VLOOKUP($F1062,'(참고)타워 스텟 가치'!$B$12:$L$16,AI$2,0)+(VLOOKUP($F1062,'(참고)타워 스텟 가치'!$B$12:$L$16,AI$2,0)*$E1062)</f>
        <v>25.740000000000038</v>
      </c>
      <c r="AJ1062">
        <f>VLOOKUP($F1062,'(참고)타워 스텟 가치'!$B$12:$L$16,AJ$2,0)+(VLOOKUP($F1062,'(참고)타워 스텟 가치'!$B$12:$L$16,AJ$2,0)*$E1062)</f>
        <v>0</v>
      </c>
      <c r="AK1062">
        <f>VLOOKUP($F1062,'(참고)타워 스텟 가치'!$B$12:$L$16,AK$2,0)+(VLOOKUP($F1062,'(참고)타워 스텟 가치'!$B$12:$L$16,AK$2,0)*$E1062)</f>
        <v>0</v>
      </c>
      <c r="AL1062">
        <f>VLOOKUP($F1062,'(참고)타워 스텟 가치'!$B$12:$L$16,AL$2,0)+(VLOOKUP($F1062,'(참고)타워 스텟 가치'!$B$12:$L$16,AL$2,0)*$E1062)</f>
        <v>120.12000000000018</v>
      </c>
      <c r="AM1062">
        <f>SUM('스테이지별 몬스터 스텟'!AD1062*'(참고)타워 스텟 가치'!$Q$17,'스테이지별 몬스터 스텟'!AE1062*'(참고)타워 스텟 가치'!$R$17,'스테이지별 몬스터 스텟'!AF1062*'(참고)타워 스텟 가치'!$S$17,'스테이지별 몬스터 스텟'!AG1062*'(참고)타워 스텟 가치'!$T$17,'스테이지별 몬스터 스텟'!AH1062*'(참고)타워 스텟 가치'!$U$17,'스테이지별 몬스터 스텟'!AI1062*'(참고)타워 스텟 가치'!$V$17,'스테이지별 몬스터 스텟'!AJ1062*'(참고)타워 스텟 가치'!$W$17,'스테이지별 몬스터 스텟'!AK1062*'(참고)타워 스텟 가치'!$X$17,'스테이지별 몬스터 스텟'!AL1062*'(참고)타워 스텟 가치'!$Y$17)</f>
        <v>651584.50500000094</v>
      </c>
      <c r="AN1062">
        <v>3</v>
      </c>
    </row>
    <row r="1063" spans="3:40" x14ac:dyDescent="0.3">
      <c r="C1063">
        <v>4</v>
      </c>
      <c r="D1063">
        <f t="shared" si="50"/>
        <v>212</v>
      </c>
      <c r="E1063" s="52">
        <f>VLOOKUP(D1063,'스테이지별 난이도 설정'!B:C,2,0)</f>
        <v>84.800000000000125</v>
      </c>
      <c r="F1063" t="str">
        <f t="shared" si="51"/>
        <v>유니크</v>
      </c>
      <c r="G1063">
        <f t="shared" si="49"/>
        <v>6</v>
      </c>
      <c r="H1063">
        <f>VLOOKUP($F1063,'(참고)타워 스텟 가치'!$B$2:$L$6,H$2,0)+(VLOOKUP($F1063,'(참고)타워 스텟 가치'!$B$2:$L$6,H$2,0)*$E1063)</f>
        <v>2171.8125000000032</v>
      </c>
      <c r="I1063">
        <f>VLOOKUP($F1063,'(참고)타워 스텟 가치'!$B$2:$L$6,I$2,0)+(VLOOKUP($F1063,'(참고)타워 스텟 가치'!$B$2:$L$6,I$2,0)*$E1063)</f>
        <v>434.36250000000064</v>
      </c>
      <c r="J1063">
        <f>VLOOKUP($F1063,'(참고)타워 스텟 가치'!$B$2:$L$6,J$2,0)+(VLOOKUP($F1063,'(참고)타워 스텟 가치'!$B$2:$L$6,J$2,0)*$E1063)</f>
        <v>429000.00000000064</v>
      </c>
      <c r="K1063">
        <f>VLOOKUP($F1063,'(참고)타워 스텟 가치'!$B$2:$L$6,K$2,0)+(VLOOKUP($F1063,'(참고)타워 스텟 가치'!$B$2:$L$6,K$2,0)*$E1063)</f>
        <v>8687.2500000000127</v>
      </c>
      <c r="L1063">
        <f>VLOOKUP($F1063,'(참고)타워 스텟 가치'!$B$2:$L$6,L$2,0)+(VLOOKUP($F1063,'(참고)타워 스텟 가치'!$B$2:$L$6,L$2,0)*$E1063)</f>
        <v>144.78750000000022</v>
      </c>
      <c r="M1063">
        <f>VLOOKUP($F1063,'(참고)타워 스텟 가치'!$B$2:$L$6,M$2,0)+(VLOOKUP($F1063,'(참고)타워 스텟 가치'!$B$2:$L$6,M$2,0)*$E1063)</f>
        <v>25.740000000000038</v>
      </c>
      <c r="N1063">
        <f>VLOOKUP($F1063,'(참고)타워 스텟 가치'!$B$2:$L$6,N$2,0)+(VLOOKUP($F1063,'(참고)타워 스텟 가치'!$B$2:$L$6,N$2,0)*$E1063)</f>
        <v>0</v>
      </c>
      <c r="O1063">
        <f>VLOOKUP($F1063,'(참고)타워 스텟 가치'!$B$2:$L$6,O$2,0)+(VLOOKUP($F1063,'(참고)타워 스텟 가치'!$B$2:$L$6,O$2,0)*$E1063)</f>
        <v>0</v>
      </c>
      <c r="P1063">
        <f>VLOOKUP($F1063,'(참고)타워 스텟 가치'!$B$2:$L$6,P$2,0)+(VLOOKUP($F1063,'(참고)타워 스텟 가치'!$B$2:$L$6,P$2,0)*$E1063)</f>
        <v>85.800000000000125</v>
      </c>
      <c r="Q1063">
        <f>SUM('스테이지별 몬스터 스텟'!H1063*'(참고)타워 스텟 가치'!$Q$17,'스테이지별 몬스터 스텟'!I1063*'(참고)타워 스텟 가치'!$R$17,'스테이지별 몬스터 스텟'!J1063*'(참고)타워 스텟 가치'!$S$17,'스테이지별 몬스터 스텟'!K1063*'(참고)타워 스텟 가치'!$T$17,'스테이지별 몬스터 스텟'!L1063*'(참고)타워 스텟 가치'!$U$17,'스테이지별 몬스터 스텟'!M1063*'(참고)타워 스텟 가치'!$V$17,'스테이지별 몬스터 스텟'!N1063*'(참고)타워 스텟 가치'!$W$17,'스테이지별 몬스터 스텟'!O1063*'(참고)타워 스텟 가치'!$X$17,'스테이지별 몬스터 스텟'!P1063*'(참고)타워 스텟 가치'!$Y$17)</f>
        <v>666356.58375000081</v>
      </c>
      <c r="R1063">
        <v>1</v>
      </c>
      <c r="S1063">
        <f>VLOOKUP($F1063,'(참고)타워 스텟 가치'!$B$7:$L$11,S$2,0)+(VLOOKUP($F1063,'(참고)타워 스텟 가치'!$B$7:$L$11,S$2,0)*$E1063)</f>
        <v>723.93750000000102</v>
      </c>
      <c r="T1063">
        <f>VLOOKUP($F1063,'(참고)타워 스텟 가치'!$B$7:$L$11,T$2,0)+(VLOOKUP($F1063,'(참고)타워 스텟 가치'!$B$7:$L$11,T$2,0)*$E1063)</f>
        <v>1303.0875000000019</v>
      </c>
      <c r="U1063">
        <f>VLOOKUP($F1063,'(참고)타워 스텟 가치'!$B$7:$L$11,U$2,0)+(VLOOKUP($F1063,'(참고)타워 스텟 가치'!$B$7:$L$11,U$2,0)*$E1063)</f>
        <v>429000.00000000064</v>
      </c>
      <c r="V1063">
        <f>VLOOKUP($F1063,'(참고)타워 스텟 가치'!$B$7:$L$11,V$2,0)+(VLOOKUP($F1063,'(참고)타워 스텟 가치'!$B$7:$L$11,V$2,0)*$E1063)</f>
        <v>8687.2500000000127</v>
      </c>
      <c r="W1063">
        <f>VLOOKUP($F1063,'(참고)타워 스텟 가치'!$B$7:$L$11,W$2,0)+(VLOOKUP($F1063,'(참고)타워 스텟 가치'!$B$7:$L$11,W$2,0)*$E1063)</f>
        <v>144.78750000000022</v>
      </c>
      <c r="X1063">
        <f>VLOOKUP($F1063,'(참고)타워 스텟 가치'!$B$7:$L$11,X$2,0)+(VLOOKUP($F1063,'(참고)타워 스텟 가치'!$B$7:$L$11,X$2,0)*$E1063)</f>
        <v>25.740000000000038</v>
      </c>
      <c r="Y1063">
        <f>VLOOKUP($F1063,'(참고)타워 스텟 가치'!$B$7:$L$11,Y$2,0)+(VLOOKUP($F1063,'(참고)타워 스텟 가치'!$B$7:$L$11,Y$2,0)*$E1063)</f>
        <v>0</v>
      </c>
      <c r="Z1063">
        <f>VLOOKUP($F1063,'(참고)타워 스텟 가치'!$B$7:$L$11,Z$2,0)+(VLOOKUP($F1063,'(참고)타워 스텟 가치'!$B$7:$L$11,Z$2,0)*$E1063)</f>
        <v>0</v>
      </c>
      <c r="AA1063">
        <f>VLOOKUP($F1063,'(참고)타워 스텟 가치'!$B$7:$L$11,AA$2,0)+(VLOOKUP($F1063,'(참고)타워 스텟 가치'!$B$7:$L$11,AA$2,0)*$E1063)</f>
        <v>85.800000000000125</v>
      </c>
      <c r="AB1063">
        <f>SUM('스테이지별 몬스터 스텟'!S1063*'(참고)타워 스텟 가치'!$Q$17,'스테이지별 몬스터 스텟'!T1063*'(참고)타워 스텟 가치'!$R$17,'스테이지별 몬스터 스텟'!U1063*'(참고)타워 스텟 가치'!$S$17,'스테이지별 몬스터 스텟'!V1063*'(참고)타워 스텟 가치'!$T$17,'스테이지별 몬스터 스텟'!W1063*'(참고)타워 스텟 가치'!$U$17,'스테이지별 몬스터 스텟'!X1063*'(참고)타워 스텟 가치'!$V$17,'스테이지별 몬스터 스텟'!Y1063*'(참고)타워 스텟 가치'!$W$17,'스테이지별 몬스터 스텟'!Z1063*'(참고)타워 스텟 가치'!$X$17,'스테이지별 몬스터 스텟'!AA1063*'(참고)타워 스텟 가치'!$Y$17)</f>
        <v>664763.92125000083</v>
      </c>
      <c r="AC1063">
        <v>2</v>
      </c>
      <c r="AD1063">
        <f>VLOOKUP($F1063,'(참고)타워 스텟 가치'!$B$12:$L$16,AD$2,0)+(VLOOKUP($F1063,'(참고)타워 스텟 가치'!$B$12:$L$16,AD$2,0)*$E1063)</f>
        <v>723.93750000000102</v>
      </c>
      <c r="AE1063">
        <f>VLOOKUP($F1063,'(참고)타워 스텟 가치'!$B$12:$L$16,AE$2,0)+(VLOOKUP($F1063,'(참고)타워 스텟 가치'!$B$12:$L$16,AE$2,0)*$E1063)</f>
        <v>868.72500000000127</v>
      </c>
      <c r="AF1063">
        <f>VLOOKUP($F1063,'(참고)타워 스텟 가치'!$B$12:$L$16,AF$2,0)+(VLOOKUP($F1063,'(참고)타워 스텟 가치'!$B$12:$L$16,AF$2,0)*$E1063)</f>
        <v>429000.00000000064</v>
      </c>
      <c r="AG1063">
        <f>VLOOKUP($F1063,'(참고)타워 스텟 가치'!$B$12:$L$16,AG$2,0)+(VLOOKUP($F1063,'(참고)타워 스텟 가치'!$B$12:$L$16,AG$2,0)*$E1063)</f>
        <v>4343.6250000000064</v>
      </c>
      <c r="AH1063">
        <f>VLOOKUP($F1063,'(참고)타워 스텟 가치'!$B$12:$L$16,AH$2,0)+(VLOOKUP($F1063,'(참고)타워 스텟 가치'!$B$12:$L$16,AH$2,0)*$E1063)</f>
        <v>144.78750000000022</v>
      </c>
      <c r="AI1063">
        <f>VLOOKUP($F1063,'(참고)타워 스텟 가치'!$B$12:$L$16,AI$2,0)+(VLOOKUP($F1063,'(참고)타워 스텟 가치'!$B$12:$L$16,AI$2,0)*$E1063)</f>
        <v>25.740000000000038</v>
      </c>
      <c r="AJ1063">
        <f>VLOOKUP($F1063,'(참고)타워 스텟 가치'!$B$12:$L$16,AJ$2,0)+(VLOOKUP($F1063,'(참고)타워 스텟 가치'!$B$12:$L$16,AJ$2,0)*$E1063)</f>
        <v>0</v>
      </c>
      <c r="AK1063">
        <f>VLOOKUP($F1063,'(참고)타워 스텟 가치'!$B$12:$L$16,AK$2,0)+(VLOOKUP($F1063,'(참고)타워 스텟 가치'!$B$12:$L$16,AK$2,0)*$E1063)</f>
        <v>0</v>
      </c>
      <c r="AL1063">
        <f>VLOOKUP($F1063,'(참고)타워 스텟 가치'!$B$12:$L$16,AL$2,0)+(VLOOKUP($F1063,'(참고)타워 스텟 가치'!$B$12:$L$16,AL$2,0)*$E1063)</f>
        <v>171.60000000000025</v>
      </c>
      <c r="AM1063">
        <f>SUM('스테이지별 몬스터 스텟'!AD1063*'(참고)타워 스텟 가치'!$Q$17,'스테이지별 몬스터 스텟'!AE1063*'(참고)타워 스텟 가치'!$R$17,'스테이지별 몬스터 스텟'!AF1063*'(참고)타워 스텟 가치'!$S$17,'스테이지별 몬스터 스텟'!AG1063*'(참고)타워 스텟 가치'!$T$17,'스테이지별 몬스터 스텟'!AH1063*'(참고)타워 스텟 가치'!$U$17,'스테이지별 몬스터 스텟'!AI1063*'(참고)타워 스텟 가치'!$V$17,'스테이지별 몬스터 스텟'!AJ1063*'(참고)타워 스텟 가치'!$W$17,'스테이지별 몬스터 스텟'!AK1063*'(참고)타워 스텟 가치'!$X$17,'스테이지별 몬스터 스텟'!AL1063*'(참고)타워 스텟 가치'!$Y$17)</f>
        <v>655596.72750000085</v>
      </c>
      <c r="AN1063">
        <v>3</v>
      </c>
    </row>
    <row r="1064" spans="3:40" x14ac:dyDescent="0.3">
      <c r="C1064">
        <v>5</v>
      </c>
      <c r="D1064">
        <f t="shared" si="50"/>
        <v>212</v>
      </c>
      <c r="E1064" s="52">
        <f>VLOOKUP(D1064,'스테이지별 난이도 설정'!B:C,2,0)</f>
        <v>84.800000000000125</v>
      </c>
      <c r="F1064" t="str">
        <f t="shared" si="51"/>
        <v>스페셜</v>
      </c>
      <c r="G1064">
        <f t="shared" si="49"/>
        <v>6</v>
      </c>
      <c r="H1064">
        <f>VLOOKUP($F1064,'(참고)타워 스텟 가치'!$B$2:$L$6,H$2,0)+(VLOOKUP($F1064,'(참고)타워 스텟 가치'!$B$2:$L$6,H$2,0)*$E1064)</f>
        <v>3257.7187500000045</v>
      </c>
      <c r="I1064">
        <f>VLOOKUP($F1064,'(참고)타워 스텟 가치'!$B$2:$L$6,I$2,0)+(VLOOKUP($F1064,'(참고)타워 스텟 가치'!$B$2:$L$6,I$2,0)*$E1064)</f>
        <v>651.54375000000095</v>
      </c>
      <c r="J1064">
        <f>VLOOKUP($F1064,'(참고)타워 스텟 가치'!$B$2:$L$6,J$2,0)+(VLOOKUP($F1064,'(참고)타워 스텟 가치'!$B$2:$L$6,J$2,0)*$E1064)</f>
        <v>429000.00000000064</v>
      </c>
      <c r="K1064">
        <f>VLOOKUP($F1064,'(참고)타워 스텟 가치'!$B$2:$L$6,K$2,0)+(VLOOKUP($F1064,'(참고)타워 스텟 가치'!$B$2:$L$6,K$2,0)*$E1064)</f>
        <v>13030.875000000018</v>
      </c>
      <c r="L1064">
        <f>VLOOKUP($F1064,'(참고)타워 스텟 가치'!$B$2:$L$6,L$2,0)+(VLOOKUP($F1064,'(참고)타워 스텟 가치'!$B$2:$L$6,L$2,0)*$E1064)</f>
        <v>217.18125000000032</v>
      </c>
      <c r="M1064">
        <f>VLOOKUP($F1064,'(참고)타워 스텟 가치'!$B$2:$L$6,M$2,0)+(VLOOKUP($F1064,'(참고)타워 스텟 가치'!$B$2:$L$6,M$2,0)*$E1064)</f>
        <v>25.740000000000038</v>
      </c>
      <c r="N1064">
        <f>VLOOKUP($F1064,'(참고)타워 스텟 가치'!$B$2:$L$6,N$2,0)+(VLOOKUP($F1064,'(참고)타워 스텟 가치'!$B$2:$L$6,N$2,0)*$E1064)</f>
        <v>0</v>
      </c>
      <c r="O1064">
        <f>VLOOKUP($F1064,'(참고)타워 스텟 가치'!$B$2:$L$6,O$2,0)+(VLOOKUP($F1064,'(참고)타워 스텟 가치'!$B$2:$L$6,O$2,0)*$E1064)</f>
        <v>0</v>
      </c>
      <c r="P1064">
        <f>VLOOKUP($F1064,'(참고)타워 스텟 가치'!$B$2:$L$6,P$2,0)+(VLOOKUP($F1064,'(참고)타워 스텟 가치'!$B$2:$L$6,P$2,0)*$E1064)</f>
        <v>85.800000000000125</v>
      </c>
      <c r="Q1064">
        <f>SUM('스테이지별 몬스터 스텟'!H1064*'(참고)타워 스텟 가치'!$Q$17,'스테이지별 몬스터 스텟'!I1064*'(참고)타워 스텟 가치'!$R$17,'스테이지별 몬스터 스텟'!J1064*'(참고)타워 스텟 가치'!$S$17,'스테이지별 몬스터 스텟'!K1064*'(참고)타워 스텟 가치'!$T$17,'스테이지별 몬스터 스텟'!L1064*'(참고)타워 스텟 가치'!$U$17,'스테이지별 몬스터 스텟'!M1064*'(참고)타워 스텟 가치'!$V$17,'스테이지별 몬스터 스텟'!N1064*'(참고)타워 스텟 가치'!$W$17,'스테이지별 몬스터 스텟'!O1064*'(참고)타워 스텟 가치'!$X$17,'스테이지별 몬스터 스텟'!P1064*'(참고)타워 스텟 가치'!$Y$17)</f>
        <v>677686.20562500099</v>
      </c>
      <c r="R1064">
        <v>1</v>
      </c>
      <c r="S1064">
        <f>VLOOKUP($F1064,'(참고)타워 스텟 가치'!$B$7:$L$11,S$2,0)+(VLOOKUP($F1064,'(참고)타워 스텟 가치'!$B$7:$L$11,S$2,0)*$E1064)</f>
        <v>1085.9062500000016</v>
      </c>
      <c r="T1064">
        <f>VLOOKUP($F1064,'(참고)타워 스텟 가치'!$B$7:$L$11,T$2,0)+(VLOOKUP($F1064,'(참고)타워 스텟 가치'!$B$7:$L$11,T$2,0)*$E1064)</f>
        <v>1954.6312500000029</v>
      </c>
      <c r="U1064">
        <f>VLOOKUP($F1064,'(참고)타워 스텟 가치'!$B$7:$L$11,U$2,0)+(VLOOKUP($F1064,'(참고)타워 스텟 가치'!$B$7:$L$11,U$2,0)*$E1064)</f>
        <v>429000.00000000064</v>
      </c>
      <c r="V1064">
        <f>VLOOKUP($F1064,'(참고)타워 스텟 가치'!$B$7:$L$11,V$2,0)+(VLOOKUP($F1064,'(참고)타워 스텟 가치'!$B$7:$L$11,V$2,0)*$E1064)</f>
        <v>13030.875000000018</v>
      </c>
      <c r="W1064">
        <f>VLOOKUP($F1064,'(참고)타워 스텟 가치'!$B$7:$L$11,W$2,0)+(VLOOKUP($F1064,'(참고)타워 스텟 가치'!$B$7:$L$11,W$2,0)*$E1064)</f>
        <v>217.18125000000032</v>
      </c>
      <c r="X1064">
        <f>VLOOKUP($F1064,'(참고)타워 스텟 가치'!$B$7:$L$11,X$2,0)+(VLOOKUP($F1064,'(참고)타워 스텟 가치'!$B$7:$L$11,X$2,0)*$E1064)</f>
        <v>25.740000000000038</v>
      </c>
      <c r="Y1064">
        <f>VLOOKUP($F1064,'(참고)타워 스텟 가치'!$B$7:$L$11,Y$2,0)+(VLOOKUP($F1064,'(참고)타워 스텟 가치'!$B$7:$L$11,Y$2,0)*$E1064)</f>
        <v>0</v>
      </c>
      <c r="Z1064">
        <f>VLOOKUP($F1064,'(참고)타워 스텟 가치'!$B$7:$L$11,Z$2,0)+(VLOOKUP($F1064,'(참고)타워 스텟 가치'!$B$7:$L$11,Z$2,0)*$E1064)</f>
        <v>0</v>
      </c>
      <c r="AA1064">
        <f>VLOOKUP($F1064,'(참고)타워 스텟 가치'!$B$7:$L$11,AA$2,0)+(VLOOKUP($F1064,'(참고)타워 스텟 가치'!$B$7:$L$11,AA$2,0)*$E1064)</f>
        <v>85.800000000000125</v>
      </c>
      <c r="AB1064">
        <f>SUM('스테이지별 몬스터 스텟'!S1064*'(참고)타워 스텟 가치'!$Q$17,'스테이지별 몬스터 스텟'!T1064*'(참고)타워 스텟 가치'!$R$17,'스테이지별 몬스터 스텟'!U1064*'(참고)타워 스텟 가치'!$S$17,'스테이지별 몬스터 스텟'!V1064*'(참고)타워 스텟 가치'!$T$17,'스테이지별 몬스터 스텟'!W1064*'(참고)타워 스텟 가치'!$U$17,'스테이지별 몬스터 스텟'!X1064*'(참고)타워 스텟 가치'!$V$17,'스테이지별 몬스터 스텟'!Y1064*'(참고)타워 스텟 가치'!$W$17,'스테이지별 몬스터 스텟'!Z1064*'(참고)타워 스텟 가치'!$X$17,'스테이지별 몬스터 스텟'!AA1064*'(참고)타워 스텟 가치'!$Y$17)</f>
        <v>675297.21187500097</v>
      </c>
      <c r="AC1064">
        <v>2</v>
      </c>
      <c r="AD1064">
        <f>VLOOKUP($F1064,'(참고)타워 스텟 가치'!$B$12:$L$16,AD$2,0)+(VLOOKUP($F1064,'(참고)타워 스텟 가치'!$B$12:$L$16,AD$2,0)*$E1064)</f>
        <v>1085.9062500000016</v>
      </c>
      <c r="AE1064">
        <f>VLOOKUP($F1064,'(참고)타워 스텟 가치'!$B$12:$L$16,AE$2,0)+(VLOOKUP($F1064,'(참고)타워 스텟 가치'!$B$12:$L$16,AE$2,0)*$E1064)</f>
        <v>1303.0875000000019</v>
      </c>
      <c r="AF1064">
        <f>VLOOKUP($F1064,'(참고)타워 스텟 가치'!$B$12:$L$16,AF$2,0)+(VLOOKUP($F1064,'(참고)타워 스텟 가치'!$B$12:$L$16,AF$2,0)*$E1064)</f>
        <v>429000.00000000064</v>
      </c>
      <c r="AG1064">
        <f>VLOOKUP($F1064,'(참고)타워 스텟 가치'!$B$12:$L$16,AG$2,0)+(VLOOKUP($F1064,'(참고)타워 스텟 가치'!$B$12:$L$16,AG$2,0)*$E1064)</f>
        <v>6515.4375000000091</v>
      </c>
      <c r="AH1064">
        <f>VLOOKUP($F1064,'(참고)타워 스텟 가치'!$B$12:$L$16,AH$2,0)+(VLOOKUP($F1064,'(참고)타워 스텟 가치'!$B$12:$L$16,AH$2,0)*$E1064)</f>
        <v>217.18125000000032</v>
      </c>
      <c r="AI1064">
        <f>VLOOKUP($F1064,'(참고)타워 스텟 가치'!$B$12:$L$16,AI$2,0)+(VLOOKUP($F1064,'(참고)타워 스텟 가치'!$B$12:$L$16,AI$2,0)*$E1064)</f>
        <v>25.740000000000038</v>
      </c>
      <c r="AJ1064">
        <f>VLOOKUP($F1064,'(참고)타워 스텟 가치'!$B$12:$L$16,AJ$2,0)+(VLOOKUP($F1064,'(참고)타워 스텟 가치'!$B$12:$L$16,AJ$2,0)*$E1064)</f>
        <v>0</v>
      </c>
      <c r="AK1064">
        <f>VLOOKUP($F1064,'(참고)타워 스텟 가치'!$B$12:$L$16,AK$2,0)+(VLOOKUP($F1064,'(참고)타워 스텟 가치'!$B$12:$L$16,AK$2,0)*$E1064)</f>
        <v>0</v>
      </c>
      <c r="AL1064">
        <f>VLOOKUP($F1064,'(참고)타워 스텟 가치'!$B$12:$L$16,AL$2,0)+(VLOOKUP($F1064,'(참고)타워 스텟 가치'!$B$12:$L$16,AL$2,0)*$E1064)</f>
        <v>171.60000000000025</v>
      </c>
      <c r="AM1064">
        <f>SUM('스테이지별 몬스터 스텟'!AD1064*'(참고)타워 스텟 가치'!$Q$17,'스테이지별 몬스터 스텟'!AE1064*'(참고)타워 스텟 가치'!$R$17,'스테이지별 몬스터 스텟'!AF1064*'(참고)타워 스텟 가치'!$S$17,'스테이지별 몬스터 스텟'!AG1064*'(참고)타워 스텟 가치'!$T$17,'스테이지별 몬스터 스텟'!AH1064*'(참고)타워 스텟 가치'!$U$17,'스테이지별 몬스터 스텟'!AI1064*'(참고)타워 스텟 가치'!$V$17,'스테이지별 몬스터 스텟'!AJ1064*'(참고)타워 스텟 가치'!$W$17,'스테이지별 몬스터 스텟'!AK1064*'(참고)타워 스텟 가치'!$X$17,'스테이지별 몬스터 스텟'!AL1064*'(참고)타워 스텟 가치'!$Y$17)</f>
        <v>661460.6212500009</v>
      </c>
      <c r="AN1064">
        <v>3</v>
      </c>
    </row>
    <row r="1065" spans="3:40" x14ac:dyDescent="0.3">
      <c r="C1065">
        <v>1</v>
      </c>
      <c r="D1065">
        <f t="shared" si="50"/>
        <v>213</v>
      </c>
      <c r="E1065" s="52">
        <f>VLOOKUP(D1065,'스테이지별 난이도 설정'!B:C,2,0)</f>
        <v>85.200000000000131</v>
      </c>
      <c r="F1065" t="str">
        <f t="shared" si="51"/>
        <v>일반</v>
      </c>
      <c r="G1065">
        <f t="shared" si="49"/>
        <v>6</v>
      </c>
      <c r="H1065">
        <f>VLOOKUP($F1065,'(참고)타워 스텟 가치'!$B$2:$L$6,H$2,0)+(VLOOKUP($F1065,'(참고)타워 스텟 가치'!$B$2:$L$6,H$2,0)*$E1065)</f>
        <v>646.50000000000102</v>
      </c>
      <c r="I1065">
        <f>VLOOKUP($F1065,'(참고)타워 스텟 가치'!$B$2:$L$6,I$2,0)+(VLOOKUP($F1065,'(참고)타워 스텟 가치'!$B$2:$L$6,I$2,0)*$E1065)</f>
        <v>129.30000000000018</v>
      </c>
      <c r="J1065">
        <f>VLOOKUP($F1065,'(참고)타워 스텟 가치'!$B$2:$L$6,J$2,0)+(VLOOKUP($F1065,'(참고)타워 스텟 가치'!$B$2:$L$6,J$2,0)*$E1065)</f>
        <v>431000.00000000064</v>
      </c>
      <c r="K1065">
        <f>VLOOKUP($F1065,'(참고)타워 스텟 가치'!$B$2:$L$6,K$2,0)+(VLOOKUP($F1065,'(참고)타워 스텟 가치'!$B$2:$L$6,K$2,0)*$E1065)</f>
        <v>2586.0000000000041</v>
      </c>
      <c r="L1065">
        <f>VLOOKUP($F1065,'(참고)타워 스텟 가치'!$B$2:$L$6,L$2,0)+(VLOOKUP($F1065,'(참고)타워 스텟 가치'!$B$2:$L$6,L$2,0)*$E1065)</f>
        <v>43.100000000000065</v>
      </c>
      <c r="M1065">
        <f>VLOOKUP($F1065,'(참고)타워 스텟 가치'!$B$2:$L$6,M$2,0)+(VLOOKUP($F1065,'(참고)타워 스텟 가치'!$B$2:$L$6,M$2,0)*$E1065)</f>
        <v>25.860000000000039</v>
      </c>
      <c r="N1065">
        <f>VLOOKUP($F1065,'(참고)타워 스텟 가치'!$B$2:$L$6,N$2,0)+(VLOOKUP($F1065,'(참고)타워 스텟 가치'!$B$2:$L$6,N$2,0)*$E1065)</f>
        <v>0</v>
      </c>
      <c r="O1065">
        <f>VLOOKUP($F1065,'(참고)타워 스텟 가치'!$B$2:$L$6,O$2,0)+(VLOOKUP($F1065,'(참고)타워 스텟 가치'!$B$2:$L$6,O$2,0)*$E1065)</f>
        <v>0</v>
      </c>
      <c r="P1065">
        <f>VLOOKUP($F1065,'(참고)타워 스텟 가치'!$B$2:$L$6,P$2,0)+(VLOOKUP($F1065,'(참고)타워 스텟 가치'!$B$2:$L$6,P$2,0)*$E1065)</f>
        <v>60.340000000000089</v>
      </c>
      <c r="Q1065">
        <f>SUM('스테이지별 몬스터 스텟'!H1065*'(참고)타워 스텟 가치'!$Q$17,'스테이지별 몬스터 스텟'!I1065*'(참고)타워 스텟 가치'!$R$17,'스테이지별 몬스터 스텟'!J1065*'(참고)타워 스텟 가치'!$S$17,'스테이지별 몬스터 스텟'!K1065*'(참고)타워 스텟 가치'!$T$17,'스테이지별 몬스터 스텟'!L1065*'(참고)타워 스텟 가치'!$U$17,'스테이지별 몬스터 스텟'!M1065*'(참고)타워 스텟 가치'!$V$17,'스테이지별 몬스터 스텟'!N1065*'(참고)타워 스텟 가치'!$W$17,'스테이지별 몬스터 스텟'!O1065*'(참고)타워 스텟 가치'!$X$17,'스테이지별 몬스터 스텟'!P1065*'(참고)타워 스텟 가치'!$Y$17)</f>
        <v>653391.69000000088</v>
      </c>
      <c r="R1065">
        <v>1</v>
      </c>
      <c r="S1065">
        <f>VLOOKUP($F1065,'(참고)타워 스텟 가치'!$B$7:$L$11,S$2,0)+(VLOOKUP($F1065,'(참고)타워 스텟 가치'!$B$7:$L$11,S$2,0)*$E1065)</f>
        <v>215.50000000000034</v>
      </c>
      <c r="T1065">
        <f>VLOOKUP($F1065,'(참고)타워 스텟 가치'!$B$7:$L$11,T$2,0)+(VLOOKUP($F1065,'(참고)타워 스텟 가치'!$B$7:$L$11,T$2,0)*$E1065)</f>
        <v>387.9000000000006</v>
      </c>
      <c r="U1065">
        <f>VLOOKUP($F1065,'(참고)타워 스텟 가치'!$B$7:$L$11,U$2,0)+(VLOOKUP($F1065,'(참고)타워 스텟 가치'!$B$7:$L$11,U$2,0)*$E1065)</f>
        <v>431000.00000000064</v>
      </c>
      <c r="V1065">
        <f>VLOOKUP($F1065,'(참고)타워 스텟 가치'!$B$7:$L$11,V$2,0)+(VLOOKUP($F1065,'(참고)타워 스텟 가치'!$B$7:$L$11,V$2,0)*$E1065)</f>
        <v>2586.0000000000041</v>
      </c>
      <c r="W1065">
        <f>VLOOKUP($F1065,'(참고)타워 스텟 가치'!$B$7:$L$11,W$2,0)+(VLOOKUP($F1065,'(참고)타워 스텟 가치'!$B$7:$L$11,W$2,0)*$E1065)</f>
        <v>43.100000000000065</v>
      </c>
      <c r="X1065">
        <f>VLOOKUP($F1065,'(참고)타워 스텟 가치'!$B$7:$L$11,X$2,0)+(VLOOKUP($F1065,'(참고)타워 스텟 가치'!$B$7:$L$11,X$2,0)*$E1065)</f>
        <v>25.860000000000039</v>
      </c>
      <c r="Y1065">
        <f>VLOOKUP($F1065,'(참고)타워 스텟 가치'!$B$7:$L$11,Y$2,0)+(VLOOKUP($F1065,'(참고)타워 스텟 가치'!$B$7:$L$11,Y$2,0)*$E1065)</f>
        <v>0</v>
      </c>
      <c r="Z1065">
        <f>VLOOKUP($F1065,'(참고)타워 스텟 가치'!$B$7:$L$11,Z$2,0)+(VLOOKUP($F1065,'(참고)타워 스텟 가치'!$B$7:$L$11,Z$2,0)*$E1065)</f>
        <v>0</v>
      </c>
      <c r="AA1065">
        <f>VLOOKUP($F1065,'(참고)타워 스텟 가치'!$B$7:$L$11,AA$2,0)+(VLOOKUP($F1065,'(참고)타워 스텟 가치'!$B$7:$L$11,AA$2,0)*$E1065)</f>
        <v>60.340000000000089</v>
      </c>
      <c r="AB1065">
        <f>SUM('스테이지별 몬스터 스텟'!S1065*'(참고)타워 스텟 가치'!$Q$17,'스테이지별 몬스터 스텟'!T1065*'(참고)타워 스텟 가치'!$R$17,'스테이지별 몬스터 스텟'!U1065*'(참고)타워 스텟 가치'!$S$17,'스테이지별 몬스터 스텟'!V1065*'(참고)타워 스텟 가치'!$T$17,'스테이지별 몬스터 스텟'!W1065*'(참고)타워 스텟 가치'!$U$17,'스테이지별 몬스터 스텟'!X1065*'(참고)타워 스텟 가치'!$V$17,'스테이지별 몬스터 스텟'!Y1065*'(참고)타워 스텟 가치'!$W$17,'스테이지별 몬스터 스텟'!Z1065*'(참고)타워 스텟 가치'!$X$17,'스테이지별 몬스터 스텟'!AA1065*'(참고)타워 스텟 가치'!$Y$17)</f>
        <v>652917.5900000009</v>
      </c>
      <c r="AC1065">
        <v>2</v>
      </c>
      <c r="AD1065">
        <f>VLOOKUP($F1065,'(참고)타워 스텟 가치'!$B$12:$L$16,AD$2,0)+(VLOOKUP($F1065,'(참고)타워 스텟 가치'!$B$12:$L$16,AD$2,0)*$E1065)</f>
        <v>215.50000000000034</v>
      </c>
      <c r="AE1065">
        <f>VLOOKUP($F1065,'(참고)타워 스텟 가치'!$B$12:$L$16,AE$2,0)+(VLOOKUP($F1065,'(참고)타워 스텟 가치'!$B$12:$L$16,AE$2,0)*$E1065)</f>
        <v>258.60000000000036</v>
      </c>
      <c r="AF1065">
        <f>VLOOKUP($F1065,'(참고)타워 스텟 가치'!$B$12:$L$16,AF$2,0)+(VLOOKUP($F1065,'(참고)타워 스텟 가치'!$B$12:$L$16,AF$2,0)*$E1065)</f>
        <v>431000.00000000064</v>
      </c>
      <c r="AG1065">
        <f>VLOOKUP($F1065,'(참고)타워 스텟 가치'!$B$12:$L$16,AG$2,0)+(VLOOKUP($F1065,'(참고)타워 스텟 가치'!$B$12:$L$16,AG$2,0)*$E1065)</f>
        <v>1293.000000000002</v>
      </c>
      <c r="AH1065">
        <f>VLOOKUP($F1065,'(참고)타워 스텟 가치'!$B$12:$L$16,AH$2,0)+(VLOOKUP($F1065,'(참고)타워 스텟 가치'!$B$12:$L$16,AH$2,0)*$E1065)</f>
        <v>43.100000000000065</v>
      </c>
      <c r="AI1065">
        <f>VLOOKUP($F1065,'(참고)타워 스텟 가치'!$B$12:$L$16,AI$2,0)+(VLOOKUP($F1065,'(참고)타워 스텟 가치'!$B$12:$L$16,AI$2,0)*$E1065)</f>
        <v>25.860000000000039</v>
      </c>
      <c r="AJ1065">
        <f>VLOOKUP($F1065,'(참고)타워 스텟 가치'!$B$12:$L$16,AJ$2,0)+(VLOOKUP($F1065,'(참고)타워 스텟 가치'!$B$12:$L$16,AJ$2,0)*$E1065)</f>
        <v>0</v>
      </c>
      <c r="AK1065">
        <f>VLOOKUP($F1065,'(참고)타워 스텟 가치'!$B$12:$L$16,AK$2,0)+(VLOOKUP($F1065,'(참고)타워 스텟 가치'!$B$12:$L$16,AK$2,0)*$E1065)</f>
        <v>0</v>
      </c>
      <c r="AL1065">
        <f>VLOOKUP($F1065,'(참고)타워 스텟 가치'!$B$12:$L$16,AL$2,0)+(VLOOKUP($F1065,'(참고)타워 스텟 가치'!$B$12:$L$16,AL$2,0)*$E1065)</f>
        <v>120.68000000000018</v>
      </c>
      <c r="AM1065">
        <f>SUM('스테이지별 몬스터 스텟'!AD1065*'(참고)타워 스텟 가치'!$Q$17,'스테이지별 몬스터 스텟'!AE1065*'(참고)타워 스텟 가치'!$R$17,'스테이지별 몬스터 스텟'!AF1065*'(참고)타워 스텟 가치'!$S$17,'스테이지별 몬스터 스텟'!AG1065*'(참고)타워 스텟 가치'!$T$17,'스테이지별 몬스터 스텟'!AH1065*'(참고)타워 스텟 가치'!$U$17,'스테이지별 몬스터 스텟'!AI1065*'(참고)타워 스텟 가치'!$V$17,'스테이지별 몬스터 스텟'!AJ1065*'(참고)타워 스텟 가치'!$W$17,'스테이지별 몬스터 스텟'!AK1065*'(참고)타워 스텟 가치'!$X$17,'스테이지별 몬스터 스텟'!AL1065*'(참고)타워 스텟 가치'!$Y$17)</f>
        <v>650258.32000000088</v>
      </c>
      <c r="AN1065">
        <v>3</v>
      </c>
    </row>
    <row r="1066" spans="3:40" x14ac:dyDescent="0.3">
      <c r="C1066">
        <v>2</v>
      </c>
      <c r="D1066">
        <f t="shared" si="50"/>
        <v>213</v>
      </c>
      <c r="E1066" s="52">
        <f>VLOOKUP(D1066,'스테이지별 난이도 설정'!B:C,2,0)</f>
        <v>85.200000000000131</v>
      </c>
      <c r="F1066" t="str">
        <f t="shared" si="51"/>
        <v>레어</v>
      </c>
      <c r="G1066">
        <f t="shared" si="49"/>
        <v>6</v>
      </c>
      <c r="H1066">
        <f>VLOOKUP($F1066,'(참고)타워 스텟 가치'!$B$2:$L$6,H$2,0)+(VLOOKUP($F1066,'(참고)타워 스텟 가치'!$B$2:$L$6,H$2,0)*$E1066)</f>
        <v>969.75000000000148</v>
      </c>
      <c r="I1066">
        <f>VLOOKUP($F1066,'(참고)타워 스텟 가치'!$B$2:$L$6,I$2,0)+(VLOOKUP($F1066,'(참고)타워 스텟 가치'!$B$2:$L$6,I$2,0)*$E1066)</f>
        <v>193.9500000000003</v>
      </c>
      <c r="J1066">
        <f>VLOOKUP($F1066,'(참고)타워 스텟 가치'!$B$2:$L$6,J$2,0)+(VLOOKUP($F1066,'(참고)타워 스텟 가치'!$B$2:$L$6,J$2,0)*$E1066)</f>
        <v>431000.00000000064</v>
      </c>
      <c r="K1066">
        <f>VLOOKUP($F1066,'(참고)타워 스텟 가치'!$B$2:$L$6,K$2,0)+(VLOOKUP($F1066,'(참고)타워 스텟 가치'!$B$2:$L$6,K$2,0)*$E1066)</f>
        <v>3879.0000000000059</v>
      </c>
      <c r="L1066">
        <f>VLOOKUP($F1066,'(참고)타워 스텟 가치'!$B$2:$L$6,L$2,0)+(VLOOKUP($F1066,'(참고)타워 스텟 가치'!$B$2:$L$6,L$2,0)*$E1066)</f>
        <v>64.650000000000091</v>
      </c>
      <c r="M1066">
        <f>VLOOKUP($F1066,'(참고)타워 스텟 가치'!$B$2:$L$6,M$2,0)+(VLOOKUP($F1066,'(참고)타워 스텟 가치'!$B$2:$L$6,M$2,0)*$E1066)</f>
        <v>25.860000000000039</v>
      </c>
      <c r="N1066">
        <f>VLOOKUP($F1066,'(참고)타워 스텟 가치'!$B$2:$L$6,N$2,0)+(VLOOKUP($F1066,'(참고)타워 스텟 가치'!$B$2:$L$6,N$2,0)*$E1066)</f>
        <v>0</v>
      </c>
      <c r="O1066">
        <f>VLOOKUP($F1066,'(참고)타워 스텟 가치'!$B$2:$L$6,O$2,0)+(VLOOKUP($F1066,'(참고)타워 스텟 가치'!$B$2:$L$6,O$2,0)*$E1066)</f>
        <v>0</v>
      </c>
      <c r="P1066">
        <f>VLOOKUP($F1066,'(참고)타워 스텟 가치'!$B$2:$L$6,P$2,0)+(VLOOKUP($F1066,'(참고)타워 스텟 가치'!$B$2:$L$6,P$2,0)*$E1066)</f>
        <v>60.340000000000089</v>
      </c>
      <c r="Q1066">
        <f>SUM('스테이지별 몬스터 스텟'!H1066*'(참고)타워 스텟 가치'!$Q$17,'스테이지별 몬스터 스텟'!I1066*'(참고)타워 스텟 가치'!$R$17,'스테이지별 몬스터 스텟'!J1066*'(참고)타워 스텟 가치'!$S$17,'스테이지별 몬스터 스텟'!K1066*'(참고)타워 스텟 가치'!$T$17,'스테이지별 몬스터 스텟'!L1066*'(참고)타워 스텟 가치'!$U$17,'스테이지별 몬스터 스텟'!M1066*'(참고)타워 스텟 가치'!$V$17,'스테이지별 몬스터 스텟'!N1066*'(참고)타워 스텟 가치'!$W$17,'스테이지별 몬스터 스텟'!O1066*'(참고)타워 스텟 가치'!$X$17,'스테이지별 몬스터 스텟'!P1066*'(참고)타워 스텟 가치'!$Y$17)</f>
        <v>656764.26500000106</v>
      </c>
      <c r="R1066">
        <v>1</v>
      </c>
      <c r="S1066">
        <f>VLOOKUP($F1066,'(참고)타워 스텟 가치'!$B$7:$L$11,S$2,0)+(VLOOKUP($F1066,'(참고)타워 스텟 가치'!$B$7:$L$11,S$2,0)*$E1066)</f>
        <v>323.25000000000051</v>
      </c>
      <c r="T1066">
        <f>VLOOKUP($F1066,'(참고)타워 스텟 가치'!$B$7:$L$11,T$2,0)+(VLOOKUP($F1066,'(참고)타워 스텟 가치'!$B$7:$L$11,T$2,0)*$E1066)</f>
        <v>581.85000000000093</v>
      </c>
      <c r="U1066">
        <f>VLOOKUP($F1066,'(참고)타워 스텟 가치'!$B$7:$L$11,U$2,0)+(VLOOKUP($F1066,'(참고)타워 스텟 가치'!$B$7:$L$11,U$2,0)*$E1066)</f>
        <v>431000.00000000064</v>
      </c>
      <c r="V1066">
        <f>VLOOKUP($F1066,'(참고)타워 스텟 가치'!$B$7:$L$11,V$2,0)+(VLOOKUP($F1066,'(참고)타워 스텟 가치'!$B$7:$L$11,V$2,0)*$E1066)</f>
        <v>3879.0000000000059</v>
      </c>
      <c r="W1066">
        <f>VLOOKUP($F1066,'(참고)타워 스텟 가치'!$B$7:$L$11,W$2,0)+(VLOOKUP($F1066,'(참고)타워 스텟 가치'!$B$7:$L$11,W$2,0)*$E1066)</f>
        <v>64.650000000000091</v>
      </c>
      <c r="X1066">
        <f>VLOOKUP($F1066,'(참고)타워 스텟 가치'!$B$7:$L$11,X$2,0)+(VLOOKUP($F1066,'(참고)타워 스텟 가치'!$B$7:$L$11,X$2,0)*$E1066)</f>
        <v>25.860000000000039</v>
      </c>
      <c r="Y1066">
        <f>VLOOKUP($F1066,'(참고)타워 스텟 가치'!$B$7:$L$11,Y$2,0)+(VLOOKUP($F1066,'(참고)타워 스텟 가치'!$B$7:$L$11,Y$2,0)*$E1066)</f>
        <v>0</v>
      </c>
      <c r="Z1066">
        <f>VLOOKUP($F1066,'(참고)타워 스텟 가치'!$B$7:$L$11,Z$2,0)+(VLOOKUP($F1066,'(참고)타워 스텟 가치'!$B$7:$L$11,Z$2,0)*$E1066)</f>
        <v>0</v>
      </c>
      <c r="AA1066">
        <f>VLOOKUP($F1066,'(참고)타워 스텟 가치'!$B$7:$L$11,AA$2,0)+(VLOOKUP($F1066,'(참고)타워 스텟 가치'!$B$7:$L$11,AA$2,0)*$E1066)</f>
        <v>60.340000000000089</v>
      </c>
      <c r="AB1066">
        <f>SUM('스테이지별 몬스터 스텟'!S1066*'(참고)타워 스텟 가치'!$Q$17,'스테이지별 몬스터 스텟'!T1066*'(참고)타워 스텟 가치'!$R$17,'스테이지별 몬스터 스텟'!U1066*'(참고)타워 스텟 가치'!$S$17,'스테이지별 몬스터 스텟'!V1066*'(참고)타워 스텟 가치'!$T$17,'스테이지별 몬스터 스텟'!W1066*'(참고)타워 스텟 가치'!$U$17,'스테이지별 몬스터 스텟'!X1066*'(참고)타워 스텟 가치'!$V$17,'스테이지별 몬스터 스텟'!Y1066*'(참고)타워 스텟 가치'!$W$17,'스테이지별 몬스터 스텟'!Z1066*'(참고)타워 스텟 가치'!$X$17,'스테이지별 몬스터 스텟'!AA1066*'(참고)타워 스텟 가치'!$Y$17)</f>
        <v>656053.11500000104</v>
      </c>
      <c r="AC1066">
        <v>2</v>
      </c>
      <c r="AD1066">
        <f>VLOOKUP($F1066,'(참고)타워 스텟 가치'!$B$12:$L$16,AD$2,0)+(VLOOKUP($F1066,'(참고)타워 스텟 가치'!$B$12:$L$16,AD$2,0)*$E1066)</f>
        <v>323.25000000000051</v>
      </c>
      <c r="AE1066">
        <f>VLOOKUP($F1066,'(참고)타워 스텟 가치'!$B$12:$L$16,AE$2,0)+(VLOOKUP($F1066,'(참고)타워 스텟 가치'!$B$12:$L$16,AE$2,0)*$E1066)</f>
        <v>387.9000000000006</v>
      </c>
      <c r="AF1066">
        <f>VLOOKUP($F1066,'(참고)타워 스텟 가치'!$B$12:$L$16,AF$2,0)+(VLOOKUP($F1066,'(참고)타워 스텟 가치'!$B$12:$L$16,AF$2,0)*$E1066)</f>
        <v>431000.00000000064</v>
      </c>
      <c r="AG1066">
        <f>VLOOKUP($F1066,'(참고)타워 스텟 가치'!$B$12:$L$16,AG$2,0)+(VLOOKUP($F1066,'(참고)타워 스텟 가치'!$B$12:$L$16,AG$2,0)*$E1066)</f>
        <v>1939.500000000003</v>
      </c>
      <c r="AH1066">
        <f>VLOOKUP($F1066,'(참고)타워 스텟 가치'!$B$12:$L$16,AH$2,0)+(VLOOKUP($F1066,'(참고)타워 스텟 가치'!$B$12:$L$16,AH$2,0)*$E1066)</f>
        <v>64.650000000000091</v>
      </c>
      <c r="AI1066">
        <f>VLOOKUP($F1066,'(참고)타워 스텟 가치'!$B$12:$L$16,AI$2,0)+(VLOOKUP($F1066,'(참고)타워 스텟 가치'!$B$12:$L$16,AI$2,0)*$E1066)</f>
        <v>25.860000000000039</v>
      </c>
      <c r="AJ1066">
        <f>VLOOKUP($F1066,'(참고)타워 스텟 가치'!$B$12:$L$16,AJ$2,0)+(VLOOKUP($F1066,'(참고)타워 스텟 가치'!$B$12:$L$16,AJ$2,0)*$E1066)</f>
        <v>0</v>
      </c>
      <c r="AK1066">
        <f>VLOOKUP($F1066,'(참고)타워 스텟 가치'!$B$12:$L$16,AK$2,0)+(VLOOKUP($F1066,'(참고)타워 스텟 가치'!$B$12:$L$16,AK$2,0)*$E1066)</f>
        <v>0</v>
      </c>
      <c r="AL1066">
        <f>VLOOKUP($F1066,'(참고)타워 스텟 가치'!$B$12:$L$16,AL$2,0)+(VLOOKUP($F1066,'(참고)타워 스텟 가치'!$B$12:$L$16,AL$2,0)*$E1066)</f>
        <v>120.68000000000018</v>
      </c>
      <c r="AM1066">
        <f>SUM('스테이지별 몬스터 스텟'!AD1066*'(참고)타워 스텟 가치'!$Q$17,'스테이지별 몬스터 스텟'!AE1066*'(참고)타워 스텟 가치'!$R$17,'스테이지별 몬스터 스텟'!AF1066*'(참고)타워 스텟 가치'!$S$17,'스테이지별 몬스터 스텟'!AG1066*'(참고)타워 스텟 가치'!$T$17,'스테이지별 몬스터 스텟'!AH1066*'(참고)타워 스텟 가치'!$U$17,'스테이지별 몬스터 스텟'!AI1066*'(참고)타워 스텟 가치'!$V$17,'스테이지별 몬스터 스텟'!AJ1066*'(참고)타워 스텟 가치'!$W$17,'스테이지별 몬스터 스텟'!AK1066*'(참고)타워 스텟 가치'!$X$17,'스테이지별 몬스터 스텟'!AL1066*'(참고)타워 스텟 가치'!$Y$17)</f>
        <v>652003.87000000093</v>
      </c>
      <c r="AN1066">
        <v>3</v>
      </c>
    </row>
    <row r="1067" spans="3:40" x14ac:dyDescent="0.3">
      <c r="C1067">
        <v>3</v>
      </c>
      <c r="D1067">
        <f t="shared" si="50"/>
        <v>213</v>
      </c>
      <c r="E1067" s="52">
        <f>VLOOKUP(D1067,'스테이지별 난이도 설정'!B:C,2,0)</f>
        <v>85.200000000000131</v>
      </c>
      <c r="F1067" t="str">
        <f t="shared" si="51"/>
        <v>에픽</v>
      </c>
      <c r="G1067">
        <f t="shared" si="49"/>
        <v>6</v>
      </c>
      <c r="H1067">
        <f>VLOOKUP($F1067,'(참고)타워 스텟 가치'!$B$2:$L$6,H$2,0)+(VLOOKUP($F1067,'(참고)타워 스텟 가치'!$B$2:$L$6,H$2,0)*$E1067)</f>
        <v>1454.6250000000023</v>
      </c>
      <c r="I1067">
        <f>VLOOKUP($F1067,'(참고)타워 스텟 가치'!$B$2:$L$6,I$2,0)+(VLOOKUP($F1067,'(참고)타워 스텟 가치'!$B$2:$L$6,I$2,0)*$E1067)</f>
        <v>290.92500000000047</v>
      </c>
      <c r="J1067">
        <f>VLOOKUP($F1067,'(참고)타워 스텟 가치'!$B$2:$L$6,J$2,0)+(VLOOKUP($F1067,'(참고)타워 스텟 가치'!$B$2:$L$6,J$2,0)*$E1067)</f>
        <v>431000.00000000064</v>
      </c>
      <c r="K1067">
        <f>VLOOKUP($F1067,'(참고)타워 스텟 가치'!$B$2:$L$6,K$2,0)+(VLOOKUP($F1067,'(참고)타워 스텟 가치'!$B$2:$L$6,K$2,0)*$E1067)</f>
        <v>5818.5000000000091</v>
      </c>
      <c r="L1067">
        <f>VLOOKUP($F1067,'(참고)타워 스텟 가치'!$B$2:$L$6,L$2,0)+(VLOOKUP($F1067,'(참고)타워 스텟 가치'!$B$2:$L$6,L$2,0)*$E1067)</f>
        <v>96.975000000000151</v>
      </c>
      <c r="M1067">
        <f>VLOOKUP($F1067,'(참고)타워 스텟 가치'!$B$2:$L$6,M$2,0)+(VLOOKUP($F1067,'(참고)타워 스텟 가치'!$B$2:$L$6,M$2,0)*$E1067)</f>
        <v>25.860000000000039</v>
      </c>
      <c r="N1067">
        <f>VLOOKUP($F1067,'(참고)타워 스텟 가치'!$B$2:$L$6,N$2,0)+(VLOOKUP($F1067,'(참고)타워 스텟 가치'!$B$2:$L$6,N$2,0)*$E1067)</f>
        <v>0</v>
      </c>
      <c r="O1067">
        <f>VLOOKUP($F1067,'(참고)타워 스텟 가치'!$B$2:$L$6,O$2,0)+(VLOOKUP($F1067,'(참고)타워 스텟 가치'!$B$2:$L$6,O$2,0)*$E1067)</f>
        <v>0</v>
      </c>
      <c r="P1067">
        <f>VLOOKUP($F1067,'(참고)타워 스텟 가치'!$B$2:$L$6,P$2,0)+(VLOOKUP($F1067,'(참고)타워 스텟 가치'!$B$2:$L$6,P$2,0)*$E1067)</f>
        <v>60.340000000000089</v>
      </c>
      <c r="Q1067">
        <f>SUM('스테이지별 몬스터 스텟'!H1067*'(참고)타워 스텟 가치'!$Q$17,'스테이지별 몬스터 스텟'!I1067*'(참고)타워 스텟 가치'!$R$17,'스테이지별 몬스터 스텟'!J1067*'(참고)타워 스텟 가치'!$S$17,'스테이지별 몬스터 스텟'!K1067*'(참고)타워 스텟 가치'!$T$17,'스테이지별 몬스터 스텟'!L1067*'(참고)타워 스텟 가치'!$U$17,'스테이지별 몬스터 스텟'!M1067*'(참고)타워 스텟 가치'!$V$17,'스테이지별 몬스터 스텟'!N1067*'(참고)타워 스텟 가치'!$W$17,'스테이지별 몬스터 스텟'!O1067*'(참고)타워 스텟 가치'!$X$17,'스테이지별 몬스터 스텟'!P1067*'(참고)타워 스텟 가치'!$Y$17)</f>
        <v>661823.12750000088</v>
      </c>
      <c r="R1067">
        <v>1</v>
      </c>
      <c r="S1067">
        <f>VLOOKUP($F1067,'(참고)타워 스텟 가치'!$B$7:$L$11,S$2,0)+(VLOOKUP($F1067,'(참고)타워 스텟 가치'!$B$7:$L$11,S$2,0)*$E1067)</f>
        <v>484.87500000000074</v>
      </c>
      <c r="T1067">
        <f>VLOOKUP($F1067,'(참고)타워 스텟 가치'!$B$7:$L$11,T$2,0)+(VLOOKUP($F1067,'(참고)타워 스텟 가치'!$B$7:$L$11,T$2,0)*$E1067)</f>
        <v>872.77500000000134</v>
      </c>
      <c r="U1067">
        <f>VLOOKUP($F1067,'(참고)타워 스텟 가치'!$B$7:$L$11,U$2,0)+(VLOOKUP($F1067,'(참고)타워 스텟 가치'!$B$7:$L$11,U$2,0)*$E1067)</f>
        <v>431000.00000000064</v>
      </c>
      <c r="V1067">
        <f>VLOOKUP($F1067,'(참고)타워 스텟 가치'!$B$7:$L$11,V$2,0)+(VLOOKUP($F1067,'(참고)타워 스텟 가치'!$B$7:$L$11,V$2,0)*$E1067)</f>
        <v>5818.5000000000091</v>
      </c>
      <c r="W1067">
        <f>VLOOKUP($F1067,'(참고)타워 스텟 가치'!$B$7:$L$11,W$2,0)+(VLOOKUP($F1067,'(참고)타워 스텟 가치'!$B$7:$L$11,W$2,0)*$E1067)</f>
        <v>96.975000000000151</v>
      </c>
      <c r="X1067">
        <f>VLOOKUP($F1067,'(참고)타워 스텟 가치'!$B$7:$L$11,X$2,0)+(VLOOKUP($F1067,'(참고)타워 스텟 가치'!$B$7:$L$11,X$2,0)*$E1067)</f>
        <v>25.860000000000039</v>
      </c>
      <c r="Y1067">
        <f>VLOOKUP($F1067,'(참고)타워 스텟 가치'!$B$7:$L$11,Y$2,0)+(VLOOKUP($F1067,'(참고)타워 스텟 가치'!$B$7:$L$11,Y$2,0)*$E1067)</f>
        <v>0</v>
      </c>
      <c r="Z1067">
        <f>VLOOKUP($F1067,'(참고)타워 스텟 가치'!$B$7:$L$11,Z$2,0)+(VLOOKUP($F1067,'(참고)타워 스텟 가치'!$B$7:$L$11,Z$2,0)*$E1067)</f>
        <v>0</v>
      </c>
      <c r="AA1067">
        <f>VLOOKUP($F1067,'(참고)타워 스텟 가치'!$B$7:$L$11,AA$2,0)+(VLOOKUP($F1067,'(참고)타워 스텟 가치'!$B$7:$L$11,AA$2,0)*$E1067)</f>
        <v>60.340000000000089</v>
      </c>
      <c r="AB1067">
        <f>SUM('스테이지별 몬스터 스텟'!S1067*'(참고)타워 스텟 가치'!$Q$17,'스테이지별 몬스터 스텟'!T1067*'(참고)타워 스텟 가치'!$R$17,'스테이지별 몬스터 스텟'!U1067*'(참고)타워 스텟 가치'!$S$17,'스테이지별 몬스터 스텟'!V1067*'(참고)타워 스텟 가치'!$T$17,'스테이지별 몬스터 스텟'!W1067*'(참고)타워 스텟 가치'!$U$17,'스테이지별 몬스터 스텟'!X1067*'(참고)타워 스텟 가치'!$V$17,'스테이지별 몬스터 스텟'!Y1067*'(참고)타워 스텟 가치'!$W$17,'스테이지별 몬스터 스텟'!Z1067*'(참고)타워 스텟 가치'!$X$17,'스테이지별 몬스터 스텟'!AA1067*'(참고)타워 스텟 가치'!$Y$17)</f>
        <v>660756.4025000009</v>
      </c>
      <c r="AC1067">
        <v>2</v>
      </c>
      <c r="AD1067">
        <f>VLOOKUP($F1067,'(참고)타워 스텟 가치'!$B$12:$L$16,AD$2,0)+(VLOOKUP($F1067,'(참고)타워 스텟 가치'!$B$12:$L$16,AD$2,0)*$E1067)</f>
        <v>484.87500000000074</v>
      </c>
      <c r="AE1067">
        <f>VLOOKUP($F1067,'(참고)타워 스텟 가치'!$B$12:$L$16,AE$2,0)+(VLOOKUP($F1067,'(참고)타워 스텟 가치'!$B$12:$L$16,AE$2,0)*$E1067)</f>
        <v>581.85000000000093</v>
      </c>
      <c r="AF1067">
        <f>VLOOKUP($F1067,'(참고)타워 스텟 가치'!$B$12:$L$16,AF$2,0)+(VLOOKUP($F1067,'(참고)타워 스텟 가치'!$B$12:$L$16,AF$2,0)*$E1067)</f>
        <v>431000.00000000064</v>
      </c>
      <c r="AG1067">
        <f>VLOOKUP($F1067,'(참고)타워 스텟 가치'!$B$12:$L$16,AG$2,0)+(VLOOKUP($F1067,'(참고)타워 스텟 가치'!$B$12:$L$16,AG$2,0)*$E1067)</f>
        <v>2909.2500000000045</v>
      </c>
      <c r="AH1067">
        <f>VLOOKUP($F1067,'(참고)타워 스텟 가치'!$B$12:$L$16,AH$2,0)+(VLOOKUP($F1067,'(참고)타워 스텟 가치'!$B$12:$L$16,AH$2,0)*$E1067)</f>
        <v>96.975000000000151</v>
      </c>
      <c r="AI1067">
        <f>VLOOKUP($F1067,'(참고)타워 스텟 가치'!$B$12:$L$16,AI$2,0)+(VLOOKUP($F1067,'(참고)타워 스텟 가치'!$B$12:$L$16,AI$2,0)*$E1067)</f>
        <v>25.860000000000039</v>
      </c>
      <c r="AJ1067">
        <f>VLOOKUP($F1067,'(참고)타워 스텟 가치'!$B$12:$L$16,AJ$2,0)+(VLOOKUP($F1067,'(참고)타워 스텟 가치'!$B$12:$L$16,AJ$2,0)*$E1067)</f>
        <v>0</v>
      </c>
      <c r="AK1067">
        <f>VLOOKUP($F1067,'(참고)타워 스텟 가치'!$B$12:$L$16,AK$2,0)+(VLOOKUP($F1067,'(참고)타워 스텟 가치'!$B$12:$L$16,AK$2,0)*$E1067)</f>
        <v>0</v>
      </c>
      <c r="AL1067">
        <f>VLOOKUP($F1067,'(참고)타워 스텟 가치'!$B$12:$L$16,AL$2,0)+(VLOOKUP($F1067,'(참고)타워 스텟 가치'!$B$12:$L$16,AL$2,0)*$E1067)</f>
        <v>120.68000000000018</v>
      </c>
      <c r="AM1067">
        <f>SUM('스테이지별 몬스터 스텟'!AD1067*'(참고)타워 스텟 가치'!$Q$17,'스테이지별 몬스터 스텟'!AE1067*'(참고)타워 스텟 가치'!$R$17,'스테이지별 몬스터 스텟'!AF1067*'(참고)타워 스텟 가치'!$S$17,'스테이지별 몬스터 스텟'!AG1067*'(참고)타워 스텟 가치'!$T$17,'스테이지별 몬스터 스텟'!AH1067*'(참고)타워 스텟 가치'!$U$17,'스테이지별 몬스터 스텟'!AI1067*'(참고)타워 스텟 가치'!$V$17,'스테이지별 몬스터 스텟'!AJ1067*'(참고)타워 스텟 가치'!$W$17,'스테이지별 몬스터 스텟'!AK1067*'(참고)타워 스텟 가치'!$X$17,'스테이지별 몬스터 스텟'!AL1067*'(참고)타워 스텟 가치'!$Y$17)</f>
        <v>654622.19500000088</v>
      </c>
      <c r="AN1067">
        <v>3</v>
      </c>
    </row>
    <row r="1068" spans="3:40" x14ac:dyDescent="0.3">
      <c r="C1068">
        <v>4</v>
      </c>
      <c r="D1068">
        <f t="shared" si="50"/>
        <v>213</v>
      </c>
      <c r="E1068" s="52">
        <f>VLOOKUP(D1068,'스테이지별 난이도 설정'!B:C,2,0)</f>
        <v>85.200000000000131</v>
      </c>
      <c r="F1068" t="str">
        <f t="shared" si="51"/>
        <v>유니크</v>
      </c>
      <c r="G1068">
        <f t="shared" si="49"/>
        <v>6</v>
      </c>
      <c r="H1068">
        <f>VLOOKUP($F1068,'(참고)타워 스텟 가치'!$B$2:$L$6,H$2,0)+(VLOOKUP($F1068,'(참고)타워 스텟 가치'!$B$2:$L$6,H$2,0)*$E1068)</f>
        <v>2181.9375000000032</v>
      </c>
      <c r="I1068">
        <f>VLOOKUP($F1068,'(참고)타워 스텟 가치'!$B$2:$L$6,I$2,0)+(VLOOKUP($F1068,'(참고)타워 스텟 가치'!$B$2:$L$6,I$2,0)*$E1068)</f>
        <v>436.38750000000067</v>
      </c>
      <c r="J1068">
        <f>VLOOKUP($F1068,'(참고)타워 스텟 가치'!$B$2:$L$6,J$2,0)+(VLOOKUP($F1068,'(참고)타워 스텟 가치'!$B$2:$L$6,J$2,0)*$E1068)</f>
        <v>431000.00000000064</v>
      </c>
      <c r="K1068">
        <f>VLOOKUP($F1068,'(참고)타워 스텟 가치'!$B$2:$L$6,K$2,0)+(VLOOKUP($F1068,'(참고)타워 스텟 가치'!$B$2:$L$6,K$2,0)*$E1068)</f>
        <v>8727.7500000000127</v>
      </c>
      <c r="L1068">
        <f>VLOOKUP($F1068,'(참고)타워 스텟 가치'!$B$2:$L$6,L$2,0)+(VLOOKUP($F1068,'(참고)타워 스텟 가치'!$B$2:$L$6,L$2,0)*$E1068)</f>
        <v>145.46250000000023</v>
      </c>
      <c r="M1068">
        <f>VLOOKUP($F1068,'(참고)타워 스텟 가치'!$B$2:$L$6,M$2,0)+(VLOOKUP($F1068,'(참고)타워 스텟 가치'!$B$2:$L$6,M$2,0)*$E1068)</f>
        <v>25.860000000000039</v>
      </c>
      <c r="N1068">
        <f>VLOOKUP($F1068,'(참고)타워 스텟 가치'!$B$2:$L$6,N$2,0)+(VLOOKUP($F1068,'(참고)타워 스텟 가치'!$B$2:$L$6,N$2,0)*$E1068)</f>
        <v>0</v>
      </c>
      <c r="O1068">
        <f>VLOOKUP($F1068,'(참고)타워 스텟 가치'!$B$2:$L$6,O$2,0)+(VLOOKUP($F1068,'(참고)타워 스텟 가치'!$B$2:$L$6,O$2,0)*$E1068)</f>
        <v>0</v>
      </c>
      <c r="P1068">
        <f>VLOOKUP($F1068,'(참고)타워 스텟 가치'!$B$2:$L$6,P$2,0)+(VLOOKUP($F1068,'(참고)타워 스텟 가치'!$B$2:$L$6,P$2,0)*$E1068)</f>
        <v>86.200000000000131</v>
      </c>
      <c r="Q1068">
        <f>SUM('스테이지별 몬스터 스텟'!H1068*'(참고)타워 스텟 가치'!$Q$17,'스테이지별 몬스터 스텟'!I1068*'(참고)타워 스텟 가치'!$R$17,'스테이지별 몬스터 스텟'!J1068*'(참고)타워 스텟 가치'!$S$17,'스테이지별 몬스터 스텟'!K1068*'(참고)타워 스텟 가치'!$T$17,'스테이지별 몬스터 스텟'!L1068*'(참고)타워 스텟 가치'!$U$17,'스테이지별 몬스터 스텟'!M1068*'(참고)타워 스텟 가치'!$V$17,'스테이지별 몬스터 스텟'!N1068*'(참고)타워 스텟 가치'!$W$17,'스테이지별 몬스터 스텟'!O1068*'(참고)타워 스텟 가치'!$X$17,'스테이지별 몬스터 스텟'!P1068*'(참고)타워 스텟 가치'!$Y$17)</f>
        <v>669463.14125000103</v>
      </c>
      <c r="R1068">
        <v>1</v>
      </c>
      <c r="S1068">
        <f>VLOOKUP($F1068,'(참고)타워 스텟 가치'!$B$7:$L$11,S$2,0)+(VLOOKUP($F1068,'(참고)타워 스텟 가치'!$B$7:$L$11,S$2,0)*$E1068)</f>
        <v>727.31250000000114</v>
      </c>
      <c r="T1068">
        <f>VLOOKUP($F1068,'(참고)타워 스텟 가치'!$B$7:$L$11,T$2,0)+(VLOOKUP($F1068,'(참고)타워 스텟 가치'!$B$7:$L$11,T$2,0)*$E1068)</f>
        <v>1309.162500000002</v>
      </c>
      <c r="U1068">
        <f>VLOOKUP($F1068,'(참고)타워 스텟 가치'!$B$7:$L$11,U$2,0)+(VLOOKUP($F1068,'(참고)타워 스텟 가치'!$B$7:$L$11,U$2,0)*$E1068)</f>
        <v>431000.00000000064</v>
      </c>
      <c r="V1068">
        <f>VLOOKUP($F1068,'(참고)타워 스텟 가치'!$B$7:$L$11,V$2,0)+(VLOOKUP($F1068,'(참고)타워 스텟 가치'!$B$7:$L$11,V$2,0)*$E1068)</f>
        <v>8727.7500000000127</v>
      </c>
      <c r="W1068">
        <f>VLOOKUP($F1068,'(참고)타워 스텟 가치'!$B$7:$L$11,W$2,0)+(VLOOKUP($F1068,'(참고)타워 스텟 가치'!$B$7:$L$11,W$2,0)*$E1068)</f>
        <v>145.46250000000023</v>
      </c>
      <c r="X1068">
        <f>VLOOKUP($F1068,'(참고)타워 스텟 가치'!$B$7:$L$11,X$2,0)+(VLOOKUP($F1068,'(참고)타워 스텟 가치'!$B$7:$L$11,X$2,0)*$E1068)</f>
        <v>25.860000000000039</v>
      </c>
      <c r="Y1068">
        <f>VLOOKUP($F1068,'(참고)타워 스텟 가치'!$B$7:$L$11,Y$2,0)+(VLOOKUP($F1068,'(참고)타워 스텟 가치'!$B$7:$L$11,Y$2,0)*$E1068)</f>
        <v>0</v>
      </c>
      <c r="Z1068">
        <f>VLOOKUP($F1068,'(참고)타워 스텟 가치'!$B$7:$L$11,Z$2,0)+(VLOOKUP($F1068,'(참고)타워 스텟 가치'!$B$7:$L$11,Z$2,0)*$E1068)</f>
        <v>0</v>
      </c>
      <c r="AA1068">
        <f>VLOOKUP($F1068,'(참고)타워 스텟 가치'!$B$7:$L$11,AA$2,0)+(VLOOKUP($F1068,'(참고)타워 스텟 가치'!$B$7:$L$11,AA$2,0)*$E1068)</f>
        <v>86.200000000000131</v>
      </c>
      <c r="AB1068">
        <f>SUM('스테이지별 몬스터 스텟'!S1068*'(참고)타워 스텟 가치'!$Q$17,'스테이지별 몬스터 스텟'!T1068*'(참고)타워 스텟 가치'!$R$17,'스테이지별 몬스터 스텟'!U1068*'(참고)타워 스텟 가치'!$S$17,'스테이지별 몬스터 스텟'!V1068*'(참고)타워 스텟 가치'!$T$17,'스테이지별 몬스터 스텟'!W1068*'(참고)타워 스텟 가치'!$U$17,'스테이지별 몬스터 스텟'!X1068*'(참고)타워 스텟 가치'!$V$17,'스테이지별 몬스터 스텟'!Y1068*'(참고)타워 스텟 가치'!$W$17,'스테이지별 몬스터 스텟'!Z1068*'(참고)타워 스텟 가치'!$X$17,'스테이지별 몬스터 스텟'!AA1068*'(참고)타워 스텟 가치'!$Y$17)</f>
        <v>667863.05375000101</v>
      </c>
      <c r="AC1068">
        <v>2</v>
      </c>
      <c r="AD1068">
        <f>VLOOKUP($F1068,'(참고)타워 스텟 가치'!$B$12:$L$16,AD$2,0)+(VLOOKUP($F1068,'(참고)타워 스텟 가치'!$B$12:$L$16,AD$2,0)*$E1068)</f>
        <v>727.31250000000114</v>
      </c>
      <c r="AE1068">
        <f>VLOOKUP($F1068,'(참고)타워 스텟 가치'!$B$12:$L$16,AE$2,0)+(VLOOKUP($F1068,'(참고)타워 스텟 가치'!$B$12:$L$16,AE$2,0)*$E1068)</f>
        <v>872.77500000000134</v>
      </c>
      <c r="AF1068">
        <f>VLOOKUP($F1068,'(참고)타워 스텟 가치'!$B$12:$L$16,AF$2,0)+(VLOOKUP($F1068,'(참고)타워 스텟 가치'!$B$12:$L$16,AF$2,0)*$E1068)</f>
        <v>431000.00000000064</v>
      </c>
      <c r="AG1068">
        <f>VLOOKUP($F1068,'(참고)타워 스텟 가치'!$B$12:$L$16,AG$2,0)+(VLOOKUP($F1068,'(참고)타워 스텟 가치'!$B$12:$L$16,AG$2,0)*$E1068)</f>
        <v>4363.8750000000064</v>
      </c>
      <c r="AH1068">
        <f>VLOOKUP($F1068,'(참고)타워 스텟 가치'!$B$12:$L$16,AH$2,0)+(VLOOKUP($F1068,'(참고)타워 스텟 가치'!$B$12:$L$16,AH$2,0)*$E1068)</f>
        <v>145.46250000000023</v>
      </c>
      <c r="AI1068">
        <f>VLOOKUP($F1068,'(참고)타워 스텟 가치'!$B$12:$L$16,AI$2,0)+(VLOOKUP($F1068,'(참고)타워 스텟 가치'!$B$12:$L$16,AI$2,0)*$E1068)</f>
        <v>25.860000000000039</v>
      </c>
      <c r="AJ1068">
        <f>VLOOKUP($F1068,'(참고)타워 스텟 가치'!$B$12:$L$16,AJ$2,0)+(VLOOKUP($F1068,'(참고)타워 스텟 가치'!$B$12:$L$16,AJ$2,0)*$E1068)</f>
        <v>0</v>
      </c>
      <c r="AK1068">
        <f>VLOOKUP($F1068,'(참고)타워 스텟 가치'!$B$12:$L$16,AK$2,0)+(VLOOKUP($F1068,'(참고)타워 스텟 가치'!$B$12:$L$16,AK$2,0)*$E1068)</f>
        <v>0</v>
      </c>
      <c r="AL1068">
        <f>VLOOKUP($F1068,'(참고)타워 스텟 가치'!$B$12:$L$16,AL$2,0)+(VLOOKUP($F1068,'(참고)타워 스텟 가치'!$B$12:$L$16,AL$2,0)*$E1068)</f>
        <v>172.40000000000026</v>
      </c>
      <c r="AM1068">
        <f>SUM('스테이지별 몬스터 스텟'!AD1068*'(참고)타워 스텟 가치'!$Q$17,'스테이지별 몬스터 스텟'!AE1068*'(참고)타워 스텟 가치'!$R$17,'스테이지별 몬스터 스텟'!AF1068*'(참고)타워 스텟 가치'!$S$17,'스테이지별 몬스터 스텟'!AG1068*'(참고)타워 스텟 가치'!$T$17,'스테이지별 몬스터 스텟'!AH1068*'(참고)타워 스텟 가치'!$U$17,'스테이지별 몬스터 스텟'!AI1068*'(참고)타워 스텟 가치'!$V$17,'스테이지별 몬스터 스텟'!AJ1068*'(참고)타워 스텟 가치'!$W$17,'스테이지별 몬스터 스텟'!AK1068*'(참고)타워 스텟 가치'!$X$17,'스테이지별 몬스터 스텟'!AL1068*'(참고)타워 스텟 가치'!$Y$17)</f>
        <v>658653.12250000099</v>
      </c>
      <c r="AN1068">
        <v>3</v>
      </c>
    </row>
    <row r="1069" spans="3:40" x14ac:dyDescent="0.3">
      <c r="C1069">
        <v>5</v>
      </c>
      <c r="D1069">
        <f t="shared" si="50"/>
        <v>213</v>
      </c>
      <c r="E1069" s="52">
        <f>VLOOKUP(D1069,'스테이지별 난이도 설정'!B:C,2,0)</f>
        <v>85.200000000000131</v>
      </c>
      <c r="F1069" t="str">
        <f t="shared" si="51"/>
        <v>스페셜</v>
      </c>
      <c r="G1069">
        <f t="shared" si="49"/>
        <v>6</v>
      </c>
      <c r="H1069">
        <f>VLOOKUP($F1069,'(참고)타워 스텟 가치'!$B$2:$L$6,H$2,0)+(VLOOKUP($F1069,'(참고)타워 스텟 가치'!$B$2:$L$6,H$2,0)*$E1069)</f>
        <v>3272.906250000005</v>
      </c>
      <c r="I1069">
        <f>VLOOKUP($F1069,'(참고)타워 스텟 가치'!$B$2:$L$6,I$2,0)+(VLOOKUP($F1069,'(참고)타워 스텟 가치'!$B$2:$L$6,I$2,0)*$E1069)</f>
        <v>654.58125000000098</v>
      </c>
      <c r="J1069">
        <f>VLOOKUP($F1069,'(참고)타워 스텟 가치'!$B$2:$L$6,J$2,0)+(VLOOKUP($F1069,'(참고)타워 스텟 가치'!$B$2:$L$6,J$2,0)*$E1069)</f>
        <v>431000.00000000064</v>
      </c>
      <c r="K1069">
        <f>VLOOKUP($F1069,'(참고)타워 스텟 가치'!$B$2:$L$6,K$2,0)+(VLOOKUP($F1069,'(참고)타워 스텟 가치'!$B$2:$L$6,K$2,0)*$E1069)</f>
        <v>13091.62500000002</v>
      </c>
      <c r="L1069">
        <f>VLOOKUP($F1069,'(참고)타워 스텟 가치'!$B$2:$L$6,L$2,0)+(VLOOKUP($F1069,'(참고)타워 스텟 가치'!$B$2:$L$6,L$2,0)*$E1069)</f>
        <v>218.19375000000034</v>
      </c>
      <c r="M1069">
        <f>VLOOKUP($F1069,'(참고)타워 스텟 가치'!$B$2:$L$6,M$2,0)+(VLOOKUP($F1069,'(참고)타워 스텟 가치'!$B$2:$L$6,M$2,0)*$E1069)</f>
        <v>25.860000000000039</v>
      </c>
      <c r="N1069">
        <f>VLOOKUP($F1069,'(참고)타워 스텟 가치'!$B$2:$L$6,N$2,0)+(VLOOKUP($F1069,'(참고)타워 스텟 가치'!$B$2:$L$6,N$2,0)*$E1069)</f>
        <v>0</v>
      </c>
      <c r="O1069">
        <f>VLOOKUP($F1069,'(참고)타워 스텟 가치'!$B$2:$L$6,O$2,0)+(VLOOKUP($F1069,'(참고)타워 스텟 가치'!$B$2:$L$6,O$2,0)*$E1069)</f>
        <v>0</v>
      </c>
      <c r="P1069">
        <f>VLOOKUP($F1069,'(참고)타워 스텟 가치'!$B$2:$L$6,P$2,0)+(VLOOKUP($F1069,'(참고)타워 스텟 가치'!$B$2:$L$6,P$2,0)*$E1069)</f>
        <v>86.200000000000131</v>
      </c>
      <c r="Q1069">
        <f>SUM('스테이지별 몬스터 스텟'!H1069*'(참고)타워 스텟 가치'!$Q$17,'스테이지별 몬스터 스텟'!I1069*'(참고)타워 스텟 가치'!$R$17,'스테이지별 몬스터 스텟'!J1069*'(참고)타워 스텟 가치'!$S$17,'스테이지별 몬스터 스텟'!K1069*'(참고)타워 스텟 가치'!$T$17,'스테이지별 몬스터 스텟'!L1069*'(참고)타워 스텟 가치'!$U$17,'스테이지별 몬스터 스텟'!M1069*'(참고)타워 스텟 가치'!$V$17,'스테이지별 몬스터 스텟'!N1069*'(참고)타워 스텟 가치'!$W$17,'스테이지별 몬스터 스텟'!O1069*'(참고)타워 스텟 가치'!$X$17,'스테이지별 몬스터 스텟'!P1069*'(참고)타워 스텟 가치'!$Y$17)</f>
        <v>680845.58187500085</v>
      </c>
      <c r="R1069">
        <v>1</v>
      </c>
      <c r="S1069">
        <f>VLOOKUP($F1069,'(참고)타워 스텟 가치'!$B$7:$L$11,S$2,0)+(VLOOKUP($F1069,'(참고)타워 스텟 가치'!$B$7:$L$11,S$2,0)*$E1069)</f>
        <v>1090.9687500000016</v>
      </c>
      <c r="T1069">
        <f>VLOOKUP($F1069,'(참고)타워 스텟 가치'!$B$7:$L$11,T$2,0)+(VLOOKUP($F1069,'(참고)타워 스텟 가치'!$B$7:$L$11,T$2,0)*$E1069)</f>
        <v>1963.743750000003</v>
      </c>
      <c r="U1069">
        <f>VLOOKUP($F1069,'(참고)타워 스텟 가치'!$B$7:$L$11,U$2,0)+(VLOOKUP($F1069,'(참고)타워 스텟 가치'!$B$7:$L$11,U$2,0)*$E1069)</f>
        <v>431000.00000000064</v>
      </c>
      <c r="V1069">
        <f>VLOOKUP($F1069,'(참고)타워 스텟 가치'!$B$7:$L$11,V$2,0)+(VLOOKUP($F1069,'(참고)타워 스텟 가치'!$B$7:$L$11,V$2,0)*$E1069)</f>
        <v>13091.62500000002</v>
      </c>
      <c r="W1069">
        <f>VLOOKUP($F1069,'(참고)타워 스텟 가치'!$B$7:$L$11,W$2,0)+(VLOOKUP($F1069,'(참고)타워 스텟 가치'!$B$7:$L$11,W$2,0)*$E1069)</f>
        <v>218.19375000000034</v>
      </c>
      <c r="X1069">
        <f>VLOOKUP($F1069,'(참고)타워 스텟 가치'!$B$7:$L$11,X$2,0)+(VLOOKUP($F1069,'(참고)타워 스텟 가치'!$B$7:$L$11,X$2,0)*$E1069)</f>
        <v>25.860000000000039</v>
      </c>
      <c r="Y1069">
        <f>VLOOKUP($F1069,'(참고)타워 스텟 가치'!$B$7:$L$11,Y$2,0)+(VLOOKUP($F1069,'(참고)타워 스텟 가치'!$B$7:$L$11,Y$2,0)*$E1069)</f>
        <v>0</v>
      </c>
      <c r="Z1069">
        <f>VLOOKUP($F1069,'(참고)타워 스텟 가치'!$B$7:$L$11,Z$2,0)+(VLOOKUP($F1069,'(참고)타워 스텟 가치'!$B$7:$L$11,Z$2,0)*$E1069)</f>
        <v>0</v>
      </c>
      <c r="AA1069">
        <f>VLOOKUP($F1069,'(참고)타워 스텟 가치'!$B$7:$L$11,AA$2,0)+(VLOOKUP($F1069,'(참고)타워 스텟 가치'!$B$7:$L$11,AA$2,0)*$E1069)</f>
        <v>86.200000000000131</v>
      </c>
      <c r="AB1069">
        <f>SUM('스테이지별 몬스터 스텟'!S1069*'(참고)타워 스텟 가치'!$Q$17,'스테이지별 몬스터 스텟'!T1069*'(참고)타워 스텟 가치'!$R$17,'스테이지별 몬스터 스텟'!U1069*'(참고)타워 스텟 가치'!$S$17,'스테이지별 몬스터 스텟'!V1069*'(참고)타워 스텟 가치'!$T$17,'스테이지별 몬스터 스텟'!W1069*'(참고)타워 스텟 가치'!$U$17,'스테이지별 몬스터 스텟'!X1069*'(참고)타워 스텟 가치'!$V$17,'스테이지별 몬스터 스텟'!Y1069*'(참고)타워 스텟 가치'!$W$17,'스테이지별 몬스터 스텟'!Z1069*'(참고)타워 스텟 가치'!$X$17,'스테이지별 몬스터 스텟'!AA1069*'(참고)타워 스텟 가치'!$Y$17)</f>
        <v>678445.45062500087</v>
      </c>
      <c r="AC1069">
        <v>2</v>
      </c>
      <c r="AD1069">
        <f>VLOOKUP($F1069,'(참고)타워 스텟 가치'!$B$12:$L$16,AD$2,0)+(VLOOKUP($F1069,'(참고)타워 스텟 가치'!$B$12:$L$16,AD$2,0)*$E1069)</f>
        <v>1090.9687500000016</v>
      </c>
      <c r="AE1069">
        <f>VLOOKUP($F1069,'(참고)타워 스텟 가치'!$B$12:$L$16,AE$2,0)+(VLOOKUP($F1069,'(참고)타워 스텟 가치'!$B$12:$L$16,AE$2,0)*$E1069)</f>
        <v>1309.162500000002</v>
      </c>
      <c r="AF1069">
        <f>VLOOKUP($F1069,'(참고)타워 스텟 가치'!$B$12:$L$16,AF$2,0)+(VLOOKUP($F1069,'(참고)타워 스텟 가치'!$B$12:$L$16,AF$2,0)*$E1069)</f>
        <v>431000.00000000064</v>
      </c>
      <c r="AG1069">
        <f>VLOOKUP($F1069,'(참고)타워 스텟 가치'!$B$12:$L$16,AG$2,0)+(VLOOKUP($F1069,'(참고)타워 스텟 가치'!$B$12:$L$16,AG$2,0)*$E1069)</f>
        <v>6545.81250000001</v>
      </c>
      <c r="AH1069">
        <f>VLOOKUP($F1069,'(참고)타워 스텟 가치'!$B$12:$L$16,AH$2,0)+(VLOOKUP($F1069,'(참고)타워 스텟 가치'!$B$12:$L$16,AH$2,0)*$E1069)</f>
        <v>218.19375000000034</v>
      </c>
      <c r="AI1069">
        <f>VLOOKUP($F1069,'(참고)타워 스텟 가치'!$B$12:$L$16,AI$2,0)+(VLOOKUP($F1069,'(참고)타워 스텟 가치'!$B$12:$L$16,AI$2,0)*$E1069)</f>
        <v>25.860000000000039</v>
      </c>
      <c r="AJ1069">
        <f>VLOOKUP($F1069,'(참고)타워 스텟 가치'!$B$12:$L$16,AJ$2,0)+(VLOOKUP($F1069,'(참고)타워 스텟 가치'!$B$12:$L$16,AJ$2,0)*$E1069)</f>
        <v>0</v>
      </c>
      <c r="AK1069">
        <f>VLOOKUP($F1069,'(참고)타워 스텟 가치'!$B$12:$L$16,AK$2,0)+(VLOOKUP($F1069,'(참고)타워 스텟 가치'!$B$12:$L$16,AK$2,0)*$E1069)</f>
        <v>0</v>
      </c>
      <c r="AL1069">
        <f>VLOOKUP($F1069,'(참고)타워 스텟 가치'!$B$12:$L$16,AL$2,0)+(VLOOKUP($F1069,'(참고)타워 스텟 가치'!$B$12:$L$16,AL$2,0)*$E1069)</f>
        <v>172.40000000000026</v>
      </c>
      <c r="AM1069">
        <f>SUM('스테이지별 몬스터 스텟'!AD1069*'(참고)타워 스텟 가치'!$Q$17,'스테이지별 몬스터 스텟'!AE1069*'(참고)타워 스텟 가치'!$R$17,'스테이지별 몬스터 스텟'!AF1069*'(참고)타워 스텟 가치'!$S$17,'스테이지별 몬스터 스텟'!AG1069*'(참고)타워 스텟 가치'!$T$17,'스테이지별 몬스터 스텟'!AH1069*'(참고)타워 스텟 가치'!$U$17,'스테이지별 몬스터 스텟'!AI1069*'(참고)타워 스텟 가치'!$V$17,'스테이지별 몬스터 스텟'!AJ1069*'(참고)타워 스텟 가치'!$W$17,'스테이지별 몬스터 스텟'!AK1069*'(참고)타워 스텟 가치'!$X$17,'스테이지별 몬스터 스텟'!AL1069*'(참고)타워 스텟 가치'!$Y$17)</f>
        <v>664544.35375000094</v>
      </c>
      <c r="AN1069">
        <v>3</v>
      </c>
    </row>
    <row r="1070" spans="3:40" x14ac:dyDescent="0.3">
      <c r="C1070">
        <v>1</v>
      </c>
      <c r="D1070">
        <f t="shared" si="50"/>
        <v>214</v>
      </c>
      <c r="E1070" s="52">
        <f>VLOOKUP(D1070,'스테이지별 난이도 설정'!B:C,2,0)</f>
        <v>85.600000000000136</v>
      </c>
      <c r="F1070" t="str">
        <f t="shared" si="51"/>
        <v>일반</v>
      </c>
      <c r="G1070">
        <f t="shared" si="49"/>
        <v>6</v>
      </c>
      <c r="H1070">
        <f>VLOOKUP($F1070,'(참고)타워 스텟 가치'!$B$2:$L$6,H$2,0)+(VLOOKUP($F1070,'(참고)타워 스텟 가치'!$B$2:$L$6,H$2,0)*$E1070)</f>
        <v>649.50000000000102</v>
      </c>
      <c r="I1070">
        <f>VLOOKUP($F1070,'(참고)타워 스텟 가치'!$B$2:$L$6,I$2,0)+(VLOOKUP($F1070,'(참고)타워 스텟 가치'!$B$2:$L$6,I$2,0)*$E1070)</f>
        <v>129.9000000000002</v>
      </c>
      <c r="J1070">
        <f>VLOOKUP($F1070,'(참고)타워 스텟 가치'!$B$2:$L$6,J$2,0)+(VLOOKUP($F1070,'(참고)타워 스텟 가치'!$B$2:$L$6,J$2,0)*$E1070)</f>
        <v>433000.0000000007</v>
      </c>
      <c r="K1070">
        <f>VLOOKUP($F1070,'(참고)타워 스텟 가치'!$B$2:$L$6,K$2,0)+(VLOOKUP($F1070,'(참고)타워 스텟 가치'!$B$2:$L$6,K$2,0)*$E1070)</f>
        <v>2598.0000000000041</v>
      </c>
      <c r="L1070">
        <f>VLOOKUP($F1070,'(참고)타워 스텟 가치'!$B$2:$L$6,L$2,0)+(VLOOKUP($F1070,'(참고)타워 스텟 가치'!$B$2:$L$6,L$2,0)*$E1070)</f>
        <v>43.300000000000068</v>
      </c>
      <c r="M1070">
        <f>VLOOKUP($F1070,'(참고)타워 스텟 가치'!$B$2:$L$6,M$2,0)+(VLOOKUP($F1070,'(참고)타워 스텟 가치'!$B$2:$L$6,M$2,0)*$E1070)</f>
        <v>25.98000000000004</v>
      </c>
      <c r="N1070">
        <f>VLOOKUP($F1070,'(참고)타워 스텟 가치'!$B$2:$L$6,N$2,0)+(VLOOKUP($F1070,'(참고)타워 스텟 가치'!$B$2:$L$6,N$2,0)*$E1070)</f>
        <v>0</v>
      </c>
      <c r="O1070">
        <f>VLOOKUP($F1070,'(참고)타워 스텟 가치'!$B$2:$L$6,O$2,0)+(VLOOKUP($F1070,'(참고)타워 스텟 가치'!$B$2:$L$6,O$2,0)*$E1070)</f>
        <v>0</v>
      </c>
      <c r="P1070">
        <f>VLOOKUP($F1070,'(참고)타워 스텟 가치'!$B$2:$L$6,P$2,0)+(VLOOKUP($F1070,'(참고)타워 스텟 가치'!$B$2:$L$6,P$2,0)*$E1070)</f>
        <v>60.620000000000097</v>
      </c>
      <c r="Q1070">
        <f>SUM('스테이지별 몬스터 스텟'!H1070*'(참고)타워 스텟 가치'!$Q$17,'스테이지별 몬스터 스텟'!I1070*'(참고)타워 스텟 가치'!$R$17,'스테이지별 몬스터 스텟'!J1070*'(참고)타워 스텟 가치'!$S$17,'스테이지별 몬스터 스텟'!K1070*'(참고)타워 스텟 가치'!$T$17,'스테이지별 몬스터 스텟'!L1070*'(참고)타워 스텟 가치'!$U$17,'스테이지별 몬스터 스텟'!M1070*'(참고)타워 스텟 가치'!$V$17,'스테이지별 몬스터 스텟'!N1070*'(참고)타워 스텟 가치'!$W$17,'스테이지별 몬스터 스텟'!O1070*'(참고)타워 스텟 가치'!$X$17,'스테이지별 몬스터 스텟'!P1070*'(참고)타워 스텟 가치'!$Y$17)</f>
        <v>656423.67000000097</v>
      </c>
      <c r="R1070">
        <v>1</v>
      </c>
      <c r="S1070">
        <f>VLOOKUP($F1070,'(참고)타워 스텟 가치'!$B$7:$L$11,S$2,0)+(VLOOKUP($F1070,'(참고)타워 스텟 가치'!$B$7:$L$11,S$2,0)*$E1070)</f>
        <v>216.50000000000034</v>
      </c>
      <c r="T1070">
        <f>VLOOKUP($F1070,'(참고)타워 스텟 가치'!$B$7:$L$11,T$2,0)+(VLOOKUP($F1070,'(참고)타워 스텟 가치'!$B$7:$L$11,T$2,0)*$E1070)</f>
        <v>389.70000000000061</v>
      </c>
      <c r="U1070">
        <f>VLOOKUP($F1070,'(참고)타워 스텟 가치'!$B$7:$L$11,U$2,0)+(VLOOKUP($F1070,'(참고)타워 스텟 가치'!$B$7:$L$11,U$2,0)*$E1070)</f>
        <v>433000.0000000007</v>
      </c>
      <c r="V1070">
        <f>VLOOKUP($F1070,'(참고)타워 스텟 가치'!$B$7:$L$11,V$2,0)+(VLOOKUP($F1070,'(참고)타워 스텟 가치'!$B$7:$L$11,V$2,0)*$E1070)</f>
        <v>2598.0000000000041</v>
      </c>
      <c r="W1070">
        <f>VLOOKUP($F1070,'(참고)타워 스텟 가치'!$B$7:$L$11,W$2,0)+(VLOOKUP($F1070,'(참고)타워 스텟 가치'!$B$7:$L$11,W$2,0)*$E1070)</f>
        <v>43.300000000000068</v>
      </c>
      <c r="X1070">
        <f>VLOOKUP($F1070,'(참고)타워 스텟 가치'!$B$7:$L$11,X$2,0)+(VLOOKUP($F1070,'(참고)타워 스텟 가치'!$B$7:$L$11,X$2,0)*$E1070)</f>
        <v>25.98000000000004</v>
      </c>
      <c r="Y1070">
        <f>VLOOKUP($F1070,'(참고)타워 스텟 가치'!$B$7:$L$11,Y$2,0)+(VLOOKUP($F1070,'(참고)타워 스텟 가치'!$B$7:$L$11,Y$2,0)*$E1070)</f>
        <v>0</v>
      </c>
      <c r="Z1070">
        <f>VLOOKUP($F1070,'(참고)타워 스텟 가치'!$B$7:$L$11,Z$2,0)+(VLOOKUP($F1070,'(참고)타워 스텟 가치'!$B$7:$L$11,Z$2,0)*$E1070)</f>
        <v>0</v>
      </c>
      <c r="AA1070">
        <f>VLOOKUP($F1070,'(참고)타워 스텟 가치'!$B$7:$L$11,AA$2,0)+(VLOOKUP($F1070,'(참고)타워 스텟 가치'!$B$7:$L$11,AA$2,0)*$E1070)</f>
        <v>60.620000000000097</v>
      </c>
      <c r="AB1070">
        <f>SUM('스테이지별 몬스터 스텟'!S1070*'(참고)타워 스텟 가치'!$Q$17,'스테이지별 몬스터 스텟'!T1070*'(참고)타워 스텟 가치'!$R$17,'스테이지별 몬스터 스텟'!U1070*'(참고)타워 스텟 가치'!$S$17,'스테이지별 몬스터 스텟'!V1070*'(참고)타워 스텟 가치'!$T$17,'스테이지별 몬스터 스텟'!W1070*'(참고)타워 스텟 가치'!$U$17,'스테이지별 몬스터 스텟'!X1070*'(참고)타워 스텟 가치'!$V$17,'스테이지별 몬스터 스텟'!Y1070*'(참고)타워 스텟 가치'!$W$17,'스테이지별 몬스터 스텟'!Z1070*'(참고)타워 스텟 가치'!$X$17,'스테이지별 몬스터 스텟'!AA1070*'(참고)타워 스텟 가치'!$Y$17)</f>
        <v>655947.37000000104</v>
      </c>
      <c r="AC1070">
        <v>2</v>
      </c>
      <c r="AD1070">
        <f>VLOOKUP($F1070,'(참고)타워 스텟 가치'!$B$12:$L$16,AD$2,0)+(VLOOKUP($F1070,'(참고)타워 스텟 가치'!$B$12:$L$16,AD$2,0)*$E1070)</f>
        <v>216.50000000000034</v>
      </c>
      <c r="AE1070">
        <f>VLOOKUP($F1070,'(참고)타워 스텟 가치'!$B$12:$L$16,AE$2,0)+(VLOOKUP($F1070,'(참고)타워 스텟 가치'!$B$12:$L$16,AE$2,0)*$E1070)</f>
        <v>259.80000000000041</v>
      </c>
      <c r="AF1070">
        <f>VLOOKUP($F1070,'(참고)타워 스텟 가치'!$B$12:$L$16,AF$2,0)+(VLOOKUP($F1070,'(참고)타워 스텟 가치'!$B$12:$L$16,AF$2,0)*$E1070)</f>
        <v>433000.0000000007</v>
      </c>
      <c r="AG1070">
        <f>VLOOKUP($F1070,'(참고)타워 스텟 가치'!$B$12:$L$16,AG$2,0)+(VLOOKUP($F1070,'(참고)타워 스텟 가치'!$B$12:$L$16,AG$2,0)*$E1070)</f>
        <v>1299.000000000002</v>
      </c>
      <c r="AH1070">
        <f>VLOOKUP($F1070,'(참고)타워 스텟 가치'!$B$12:$L$16,AH$2,0)+(VLOOKUP($F1070,'(참고)타워 스텟 가치'!$B$12:$L$16,AH$2,0)*$E1070)</f>
        <v>43.300000000000068</v>
      </c>
      <c r="AI1070">
        <f>VLOOKUP($F1070,'(참고)타워 스텟 가치'!$B$12:$L$16,AI$2,0)+(VLOOKUP($F1070,'(참고)타워 스텟 가치'!$B$12:$L$16,AI$2,0)*$E1070)</f>
        <v>25.98000000000004</v>
      </c>
      <c r="AJ1070">
        <f>VLOOKUP($F1070,'(참고)타워 스텟 가치'!$B$12:$L$16,AJ$2,0)+(VLOOKUP($F1070,'(참고)타워 스텟 가치'!$B$12:$L$16,AJ$2,0)*$E1070)</f>
        <v>0</v>
      </c>
      <c r="AK1070">
        <f>VLOOKUP($F1070,'(참고)타워 스텟 가치'!$B$12:$L$16,AK$2,0)+(VLOOKUP($F1070,'(참고)타워 스텟 가치'!$B$12:$L$16,AK$2,0)*$E1070)</f>
        <v>0</v>
      </c>
      <c r="AL1070">
        <f>VLOOKUP($F1070,'(참고)타워 스텟 가치'!$B$12:$L$16,AL$2,0)+(VLOOKUP($F1070,'(참고)타워 스텟 가치'!$B$12:$L$16,AL$2,0)*$E1070)</f>
        <v>121.24000000000019</v>
      </c>
      <c r="AM1070">
        <f>SUM('스테이지별 몬스터 스텟'!AD1070*'(참고)타워 스텟 가치'!$Q$17,'스테이지별 몬스터 스텟'!AE1070*'(참고)타워 스텟 가치'!$R$17,'스테이지별 몬스터 스텟'!AF1070*'(참고)타워 스텟 가치'!$S$17,'스테이지별 몬스터 스텟'!AG1070*'(참고)타워 스텟 가치'!$T$17,'스테이지별 몬스터 스텟'!AH1070*'(참고)타워 스텟 가치'!$U$17,'스테이지별 몬스터 스텟'!AI1070*'(참고)타워 스텟 가치'!$V$17,'스테이지별 몬스터 스텟'!AJ1070*'(참고)타워 스텟 가치'!$W$17,'스테이지별 몬스터 스텟'!AK1070*'(참고)타워 스텟 가치'!$X$17,'스테이지별 몬스터 스텟'!AL1070*'(참고)타워 스텟 가치'!$Y$17)</f>
        <v>653275.76000000094</v>
      </c>
      <c r="AN1070">
        <v>3</v>
      </c>
    </row>
    <row r="1071" spans="3:40" x14ac:dyDescent="0.3">
      <c r="C1071">
        <v>2</v>
      </c>
      <c r="D1071">
        <f t="shared" si="50"/>
        <v>214</v>
      </c>
      <c r="E1071" s="52">
        <f>VLOOKUP(D1071,'스테이지별 난이도 설정'!B:C,2,0)</f>
        <v>85.600000000000136</v>
      </c>
      <c r="F1071" t="str">
        <f t="shared" si="51"/>
        <v>레어</v>
      </c>
      <c r="G1071">
        <f t="shared" si="49"/>
        <v>6</v>
      </c>
      <c r="H1071">
        <f>VLOOKUP($F1071,'(참고)타워 스텟 가치'!$B$2:$L$6,H$2,0)+(VLOOKUP($F1071,'(참고)타워 스텟 가치'!$B$2:$L$6,H$2,0)*$E1071)</f>
        <v>974.25000000000159</v>
      </c>
      <c r="I1071">
        <f>VLOOKUP($F1071,'(참고)타워 스텟 가치'!$B$2:$L$6,I$2,0)+(VLOOKUP($F1071,'(참고)타워 스텟 가치'!$B$2:$L$6,I$2,0)*$E1071)</f>
        <v>194.85000000000031</v>
      </c>
      <c r="J1071">
        <f>VLOOKUP($F1071,'(참고)타워 스텟 가치'!$B$2:$L$6,J$2,0)+(VLOOKUP($F1071,'(참고)타워 스텟 가치'!$B$2:$L$6,J$2,0)*$E1071)</f>
        <v>433000.0000000007</v>
      </c>
      <c r="K1071">
        <f>VLOOKUP($F1071,'(참고)타워 스텟 가치'!$B$2:$L$6,K$2,0)+(VLOOKUP($F1071,'(참고)타워 스텟 가치'!$B$2:$L$6,K$2,0)*$E1071)</f>
        <v>3897.0000000000064</v>
      </c>
      <c r="L1071">
        <f>VLOOKUP($F1071,'(참고)타워 스텟 가치'!$B$2:$L$6,L$2,0)+(VLOOKUP($F1071,'(참고)타워 스텟 가치'!$B$2:$L$6,L$2,0)*$E1071)</f>
        <v>64.950000000000102</v>
      </c>
      <c r="M1071">
        <f>VLOOKUP($F1071,'(참고)타워 스텟 가치'!$B$2:$L$6,M$2,0)+(VLOOKUP($F1071,'(참고)타워 스텟 가치'!$B$2:$L$6,M$2,0)*$E1071)</f>
        <v>25.98000000000004</v>
      </c>
      <c r="N1071">
        <f>VLOOKUP($F1071,'(참고)타워 스텟 가치'!$B$2:$L$6,N$2,0)+(VLOOKUP($F1071,'(참고)타워 스텟 가치'!$B$2:$L$6,N$2,0)*$E1071)</f>
        <v>0</v>
      </c>
      <c r="O1071">
        <f>VLOOKUP($F1071,'(참고)타워 스텟 가치'!$B$2:$L$6,O$2,0)+(VLOOKUP($F1071,'(참고)타워 스텟 가치'!$B$2:$L$6,O$2,0)*$E1071)</f>
        <v>0</v>
      </c>
      <c r="P1071">
        <f>VLOOKUP($F1071,'(참고)타워 스텟 가치'!$B$2:$L$6,P$2,0)+(VLOOKUP($F1071,'(참고)타워 스텟 가치'!$B$2:$L$6,P$2,0)*$E1071)</f>
        <v>60.620000000000097</v>
      </c>
      <c r="Q1071">
        <f>SUM('스테이지별 몬스터 스텟'!H1071*'(참고)타워 스텟 가치'!$Q$17,'스테이지별 몬스터 스텟'!I1071*'(참고)타워 스텟 가치'!$R$17,'스테이지별 몬스터 스텟'!J1071*'(참고)타워 스텟 가치'!$S$17,'스테이지별 몬스터 스텟'!K1071*'(참고)타워 스텟 가치'!$T$17,'스테이지별 몬스터 스텟'!L1071*'(참고)타워 스텟 가치'!$U$17,'스테이지별 몬스터 스텟'!M1071*'(참고)타워 스텟 가치'!$V$17,'스테이지별 몬스터 스텟'!N1071*'(참고)타워 스텟 가치'!$W$17,'스테이지별 몬스터 스텟'!O1071*'(참고)타워 스텟 가치'!$X$17,'스테이지별 몬스터 스텟'!P1071*'(참고)타워 스텟 가치'!$Y$17)</f>
        <v>659811.89500000107</v>
      </c>
      <c r="R1071">
        <v>1</v>
      </c>
      <c r="S1071">
        <f>VLOOKUP($F1071,'(참고)타워 스텟 가치'!$B$7:$L$11,S$2,0)+(VLOOKUP($F1071,'(참고)타워 스텟 가치'!$B$7:$L$11,S$2,0)*$E1071)</f>
        <v>324.75000000000051</v>
      </c>
      <c r="T1071">
        <f>VLOOKUP($F1071,'(참고)타워 스텟 가치'!$B$7:$L$11,T$2,0)+(VLOOKUP($F1071,'(참고)타워 스텟 가치'!$B$7:$L$11,T$2,0)*$E1071)</f>
        <v>584.55000000000086</v>
      </c>
      <c r="U1071">
        <f>VLOOKUP($F1071,'(참고)타워 스텟 가치'!$B$7:$L$11,U$2,0)+(VLOOKUP($F1071,'(참고)타워 스텟 가치'!$B$7:$L$11,U$2,0)*$E1071)</f>
        <v>433000.0000000007</v>
      </c>
      <c r="V1071">
        <f>VLOOKUP($F1071,'(참고)타워 스텟 가치'!$B$7:$L$11,V$2,0)+(VLOOKUP($F1071,'(참고)타워 스텟 가치'!$B$7:$L$11,V$2,0)*$E1071)</f>
        <v>3897.0000000000064</v>
      </c>
      <c r="W1071">
        <f>VLOOKUP($F1071,'(참고)타워 스텟 가치'!$B$7:$L$11,W$2,0)+(VLOOKUP($F1071,'(참고)타워 스텟 가치'!$B$7:$L$11,W$2,0)*$E1071)</f>
        <v>64.950000000000102</v>
      </c>
      <c r="X1071">
        <f>VLOOKUP($F1071,'(참고)타워 스텟 가치'!$B$7:$L$11,X$2,0)+(VLOOKUP($F1071,'(참고)타워 스텟 가치'!$B$7:$L$11,X$2,0)*$E1071)</f>
        <v>25.98000000000004</v>
      </c>
      <c r="Y1071">
        <f>VLOOKUP($F1071,'(참고)타워 스텟 가치'!$B$7:$L$11,Y$2,0)+(VLOOKUP($F1071,'(참고)타워 스텟 가치'!$B$7:$L$11,Y$2,0)*$E1071)</f>
        <v>0</v>
      </c>
      <c r="Z1071">
        <f>VLOOKUP($F1071,'(참고)타워 스텟 가치'!$B$7:$L$11,Z$2,0)+(VLOOKUP($F1071,'(참고)타워 스텟 가치'!$B$7:$L$11,Z$2,0)*$E1071)</f>
        <v>0</v>
      </c>
      <c r="AA1071">
        <f>VLOOKUP($F1071,'(참고)타워 스텟 가치'!$B$7:$L$11,AA$2,0)+(VLOOKUP($F1071,'(참고)타워 스텟 가치'!$B$7:$L$11,AA$2,0)*$E1071)</f>
        <v>60.620000000000097</v>
      </c>
      <c r="AB1071">
        <f>SUM('스테이지별 몬스터 스텟'!S1071*'(참고)타워 스텟 가치'!$Q$17,'스테이지별 몬스터 스텟'!T1071*'(참고)타워 스텟 가치'!$R$17,'스테이지별 몬스터 스텟'!U1071*'(참고)타워 스텟 가치'!$S$17,'스테이지별 몬스터 스텟'!V1071*'(참고)타워 스텟 가치'!$T$17,'스테이지별 몬스터 스텟'!W1071*'(참고)타워 스텟 가치'!$U$17,'스테이지별 몬스터 스텟'!X1071*'(참고)타워 스텟 가치'!$V$17,'스테이지별 몬스터 스텟'!Y1071*'(참고)타워 스텟 가치'!$W$17,'스테이지별 몬스터 스텟'!Z1071*'(참고)타워 스텟 가치'!$X$17,'스테이지별 몬스터 스텟'!AA1071*'(참고)타워 스텟 가치'!$Y$17)</f>
        <v>659097.445000001</v>
      </c>
      <c r="AC1071">
        <v>2</v>
      </c>
      <c r="AD1071">
        <f>VLOOKUP($F1071,'(참고)타워 스텟 가치'!$B$12:$L$16,AD$2,0)+(VLOOKUP($F1071,'(참고)타워 스텟 가치'!$B$12:$L$16,AD$2,0)*$E1071)</f>
        <v>324.75000000000051</v>
      </c>
      <c r="AE1071">
        <f>VLOOKUP($F1071,'(참고)타워 스텟 가치'!$B$12:$L$16,AE$2,0)+(VLOOKUP($F1071,'(참고)타워 스텟 가치'!$B$12:$L$16,AE$2,0)*$E1071)</f>
        <v>389.70000000000061</v>
      </c>
      <c r="AF1071">
        <f>VLOOKUP($F1071,'(참고)타워 스텟 가치'!$B$12:$L$16,AF$2,0)+(VLOOKUP($F1071,'(참고)타워 스텟 가치'!$B$12:$L$16,AF$2,0)*$E1071)</f>
        <v>433000.0000000007</v>
      </c>
      <c r="AG1071">
        <f>VLOOKUP($F1071,'(참고)타워 스텟 가치'!$B$12:$L$16,AG$2,0)+(VLOOKUP($F1071,'(참고)타워 스텟 가치'!$B$12:$L$16,AG$2,0)*$E1071)</f>
        <v>1948.5000000000032</v>
      </c>
      <c r="AH1071">
        <f>VLOOKUP($F1071,'(참고)타워 스텟 가치'!$B$12:$L$16,AH$2,0)+(VLOOKUP($F1071,'(참고)타워 스텟 가치'!$B$12:$L$16,AH$2,0)*$E1071)</f>
        <v>64.950000000000102</v>
      </c>
      <c r="AI1071">
        <f>VLOOKUP($F1071,'(참고)타워 스텟 가치'!$B$12:$L$16,AI$2,0)+(VLOOKUP($F1071,'(참고)타워 스텟 가치'!$B$12:$L$16,AI$2,0)*$E1071)</f>
        <v>25.98000000000004</v>
      </c>
      <c r="AJ1071">
        <f>VLOOKUP($F1071,'(참고)타워 스텟 가치'!$B$12:$L$16,AJ$2,0)+(VLOOKUP($F1071,'(참고)타워 스텟 가치'!$B$12:$L$16,AJ$2,0)*$E1071)</f>
        <v>0</v>
      </c>
      <c r="AK1071">
        <f>VLOOKUP($F1071,'(참고)타워 스텟 가치'!$B$12:$L$16,AK$2,0)+(VLOOKUP($F1071,'(참고)타워 스텟 가치'!$B$12:$L$16,AK$2,0)*$E1071)</f>
        <v>0</v>
      </c>
      <c r="AL1071">
        <f>VLOOKUP($F1071,'(참고)타워 스텟 가치'!$B$12:$L$16,AL$2,0)+(VLOOKUP($F1071,'(참고)타워 스텟 가치'!$B$12:$L$16,AL$2,0)*$E1071)</f>
        <v>121.24000000000019</v>
      </c>
      <c r="AM1071">
        <f>SUM('스테이지별 몬스터 스텟'!AD1071*'(참고)타워 스텟 가치'!$Q$17,'스테이지별 몬스터 스텟'!AE1071*'(참고)타워 스텟 가치'!$R$17,'스테이지별 몬스터 스텟'!AF1071*'(참고)타워 스텟 가치'!$S$17,'스테이지별 몬스터 스텟'!AG1071*'(참고)타워 스텟 가치'!$T$17,'스테이지별 몬스터 스텟'!AH1071*'(참고)타워 스텟 가치'!$U$17,'스테이지별 몬스터 스텟'!AI1071*'(참고)타워 스텟 가치'!$V$17,'스테이지별 몬스터 스텟'!AJ1071*'(참고)타워 스텟 가치'!$W$17,'스테이지별 몬스터 스텟'!AK1071*'(참고)타워 스텟 가치'!$X$17,'스테이지별 몬스터 스텟'!AL1071*'(참고)타워 스텟 가치'!$Y$17)</f>
        <v>655029.41000000108</v>
      </c>
      <c r="AN1071">
        <v>3</v>
      </c>
    </row>
    <row r="1072" spans="3:40" x14ac:dyDescent="0.3">
      <c r="C1072">
        <v>3</v>
      </c>
      <c r="D1072">
        <f t="shared" si="50"/>
        <v>214</v>
      </c>
      <c r="E1072" s="52">
        <f>VLOOKUP(D1072,'스테이지별 난이도 설정'!B:C,2,0)</f>
        <v>85.600000000000136</v>
      </c>
      <c r="F1072" t="str">
        <f t="shared" si="51"/>
        <v>에픽</v>
      </c>
      <c r="G1072">
        <f t="shared" si="49"/>
        <v>6</v>
      </c>
      <c r="H1072">
        <f>VLOOKUP($F1072,'(참고)타워 스텟 가치'!$B$2:$L$6,H$2,0)+(VLOOKUP($F1072,'(참고)타워 스텟 가치'!$B$2:$L$6,H$2,0)*$E1072)</f>
        <v>1461.3750000000023</v>
      </c>
      <c r="I1072">
        <f>VLOOKUP($F1072,'(참고)타워 스텟 가치'!$B$2:$L$6,I$2,0)+(VLOOKUP($F1072,'(참고)타워 스텟 가치'!$B$2:$L$6,I$2,0)*$E1072)</f>
        <v>292.27500000000043</v>
      </c>
      <c r="J1072">
        <f>VLOOKUP($F1072,'(참고)타워 스텟 가치'!$B$2:$L$6,J$2,0)+(VLOOKUP($F1072,'(참고)타워 스텟 가치'!$B$2:$L$6,J$2,0)*$E1072)</f>
        <v>433000.0000000007</v>
      </c>
      <c r="K1072">
        <f>VLOOKUP($F1072,'(참고)타워 스텟 가치'!$B$2:$L$6,K$2,0)+(VLOOKUP($F1072,'(참고)타워 스텟 가치'!$B$2:$L$6,K$2,0)*$E1072)</f>
        <v>5845.5000000000091</v>
      </c>
      <c r="L1072">
        <f>VLOOKUP($F1072,'(참고)타워 스텟 가치'!$B$2:$L$6,L$2,0)+(VLOOKUP($F1072,'(참고)타워 스텟 가치'!$B$2:$L$6,L$2,0)*$E1072)</f>
        <v>97.425000000000153</v>
      </c>
      <c r="M1072">
        <f>VLOOKUP($F1072,'(참고)타워 스텟 가치'!$B$2:$L$6,M$2,0)+(VLOOKUP($F1072,'(참고)타워 스텟 가치'!$B$2:$L$6,M$2,0)*$E1072)</f>
        <v>25.98000000000004</v>
      </c>
      <c r="N1072">
        <f>VLOOKUP($F1072,'(참고)타워 스텟 가치'!$B$2:$L$6,N$2,0)+(VLOOKUP($F1072,'(참고)타워 스텟 가치'!$B$2:$L$6,N$2,0)*$E1072)</f>
        <v>0</v>
      </c>
      <c r="O1072">
        <f>VLOOKUP($F1072,'(참고)타워 스텟 가치'!$B$2:$L$6,O$2,0)+(VLOOKUP($F1072,'(참고)타워 스텟 가치'!$B$2:$L$6,O$2,0)*$E1072)</f>
        <v>0</v>
      </c>
      <c r="P1072">
        <f>VLOOKUP($F1072,'(참고)타워 스텟 가치'!$B$2:$L$6,P$2,0)+(VLOOKUP($F1072,'(참고)타워 스텟 가치'!$B$2:$L$6,P$2,0)*$E1072)</f>
        <v>60.620000000000097</v>
      </c>
      <c r="Q1072">
        <f>SUM('스테이지별 몬스터 스텟'!H1072*'(참고)타워 스텟 가치'!$Q$17,'스테이지별 몬스터 스텟'!I1072*'(참고)타워 스텟 가치'!$R$17,'스테이지별 몬스터 스텟'!J1072*'(참고)타워 스텟 가치'!$S$17,'스테이지별 몬스터 스텟'!K1072*'(참고)타워 스텟 가치'!$T$17,'스테이지별 몬스터 스텟'!L1072*'(참고)타워 스텟 가치'!$U$17,'스테이지별 몬스터 스텟'!M1072*'(참고)타워 스텟 가치'!$V$17,'스테이지별 몬스터 스텟'!N1072*'(참고)타워 스텟 가치'!$W$17,'스테이지별 몬스터 스텟'!O1072*'(참고)타워 스텟 가치'!$X$17,'스테이지별 몬스터 스텟'!P1072*'(참고)타워 스텟 가치'!$Y$17)</f>
        <v>664894.23250000097</v>
      </c>
      <c r="R1072">
        <v>1</v>
      </c>
      <c r="S1072">
        <f>VLOOKUP($F1072,'(참고)타워 스텟 가치'!$B$7:$L$11,S$2,0)+(VLOOKUP($F1072,'(참고)타워 스텟 가치'!$B$7:$L$11,S$2,0)*$E1072)</f>
        <v>487.1250000000008</v>
      </c>
      <c r="T1072">
        <f>VLOOKUP($F1072,'(참고)타워 스텟 가치'!$B$7:$L$11,T$2,0)+(VLOOKUP($F1072,'(참고)타워 스텟 가치'!$B$7:$L$11,T$2,0)*$E1072)</f>
        <v>876.82500000000141</v>
      </c>
      <c r="U1072">
        <f>VLOOKUP($F1072,'(참고)타워 스텟 가치'!$B$7:$L$11,U$2,0)+(VLOOKUP($F1072,'(참고)타워 스텟 가치'!$B$7:$L$11,U$2,0)*$E1072)</f>
        <v>433000.0000000007</v>
      </c>
      <c r="V1072">
        <f>VLOOKUP($F1072,'(참고)타워 스텟 가치'!$B$7:$L$11,V$2,0)+(VLOOKUP($F1072,'(참고)타워 스텟 가치'!$B$7:$L$11,V$2,0)*$E1072)</f>
        <v>5845.5000000000091</v>
      </c>
      <c r="W1072">
        <f>VLOOKUP($F1072,'(참고)타워 스텟 가치'!$B$7:$L$11,W$2,0)+(VLOOKUP($F1072,'(참고)타워 스텟 가치'!$B$7:$L$11,W$2,0)*$E1072)</f>
        <v>97.425000000000153</v>
      </c>
      <c r="X1072">
        <f>VLOOKUP($F1072,'(참고)타워 스텟 가치'!$B$7:$L$11,X$2,0)+(VLOOKUP($F1072,'(참고)타워 스텟 가치'!$B$7:$L$11,X$2,0)*$E1072)</f>
        <v>25.98000000000004</v>
      </c>
      <c r="Y1072">
        <f>VLOOKUP($F1072,'(참고)타워 스텟 가치'!$B$7:$L$11,Y$2,0)+(VLOOKUP($F1072,'(참고)타워 스텟 가치'!$B$7:$L$11,Y$2,0)*$E1072)</f>
        <v>0</v>
      </c>
      <c r="Z1072">
        <f>VLOOKUP($F1072,'(참고)타워 스텟 가치'!$B$7:$L$11,Z$2,0)+(VLOOKUP($F1072,'(참고)타워 스텟 가치'!$B$7:$L$11,Z$2,0)*$E1072)</f>
        <v>0</v>
      </c>
      <c r="AA1072">
        <f>VLOOKUP($F1072,'(참고)타워 스텟 가치'!$B$7:$L$11,AA$2,0)+(VLOOKUP($F1072,'(참고)타워 스텟 가치'!$B$7:$L$11,AA$2,0)*$E1072)</f>
        <v>60.620000000000097</v>
      </c>
      <c r="AB1072">
        <f>SUM('스테이지별 몬스터 스텟'!S1072*'(참고)타워 스텟 가치'!$Q$17,'스테이지별 몬스터 스텟'!T1072*'(참고)타워 스텟 가치'!$R$17,'스테이지별 몬스터 스텟'!U1072*'(참고)타워 스텟 가치'!$S$17,'스테이지별 몬스터 스텟'!V1072*'(참고)타워 스텟 가치'!$T$17,'스테이지별 몬스터 스텟'!W1072*'(참고)타워 스텟 가치'!$U$17,'스테이지별 몬스터 스텟'!X1072*'(참고)타워 스텟 가치'!$V$17,'스테이지별 몬스터 스텟'!Y1072*'(참고)타워 스텟 가치'!$W$17,'스테이지별 몬스터 스텟'!Z1072*'(참고)타워 스텟 가치'!$X$17,'스테이지별 몬스터 스텟'!AA1072*'(참고)타워 스텟 가치'!$Y$17)</f>
        <v>663822.55750000104</v>
      </c>
      <c r="AC1072">
        <v>2</v>
      </c>
      <c r="AD1072">
        <f>VLOOKUP($F1072,'(참고)타워 스텟 가치'!$B$12:$L$16,AD$2,0)+(VLOOKUP($F1072,'(참고)타워 스텟 가치'!$B$12:$L$16,AD$2,0)*$E1072)</f>
        <v>487.1250000000008</v>
      </c>
      <c r="AE1072">
        <f>VLOOKUP($F1072,'(참고)타워 스텟 가치'!$B$12:$L$16,AE$2,0)+(VLOOKUP($F1072,'(참고)타워 스텟 가치'!$B$12:$L$16,AE$2,0)*$E1072)</f>
        <v>584.55000000000086</v>
      </c>
      <c r="AF1072">
        <f>VLOOKUP($F1072,'(참고)타워 스텟 가치'!$B$12:$L$16,AF$2,0)+(VLOOKUP($F1072,'(참고)타워 스텟 가치'!$B$12:$L$16,AF$2,0)*$E1072)</f>
        <v>433000.0000000007</v>
      </c>
      <c r="AG1072">
        <f>VLOOKUP($F1072,'(참고)타워 스텟 가치'!$B$12:$L$16,AG$2,0)+(VLOOKUP($F1072,'(참고)타워 스텟 가치'!$B$12:$L$16,AG$2,0)*$E1072)</f>
        <v>2922.7500000000045</v>
      </c>
      <c r="AH1072">
        <f>VLOOKUP($F1072,'(참고)타워 스텟 가치'!$B$12:$L$16,AH$2,0)+(VLOOKUP($F1072,'(참고)타워 스텟 가치'!$B$12:$L$16,AH$2,0)*$E1072)</f>
        <v>97.425000000000153</v>
      </c>
      <c r="AI1072">
        <f>VLOOKUP($F1072,'(참고)타워 스텟 가치'!$B$12:$L$16,AI$2,0)+(VLOOKUP($F1072,'(참고)타워 스텟 가치'!$B$12:$L$16,AI$2,0)*$E1072)</f>
        <v>25.98000000000004</v>
      </c>
      <c r="AJ1072">
        <f>VLOOKUP($F1072,'(참고)타워 스텟 가치'!$B$12:$L$16,AJ$2,0)+(VLOOKUP($F1072,'(참고)타워 스텟 가치'!$B$12:$L$16,AJ$2,0)*$E1072)</f>
        <v>0</v>
      </c>
      <c r="AK1072">
        <f>VLOOKUP($F1072,'(참고)타워 스텟 가치'!$B$12:$L$16,AK$2,0)+(VLOOKUP($F1072,'(참고)타워 스텟 가치'!$B$12:$L$16,AK$2,0)*$E1072)</f>
        <v>0</v>
      </c>
      <c r="AL1072">
        <f>VLOOKUP($F1072,'(참고)타워 스텟 가치'!$B$12:$L$16,AL$2,0)+(VLOOKUP($F1072,'(참고)타워 스텟 가치'!$B$12:$L$16,AL$2,0)*$E1072)</f>
        <v>121.24000000000019</v>
      </c>
      <c r="AM1072">
        <f>SUM('스테이지별 몬스터 스텟'!AD1072*'(참고)타워 스텟 가치'!$Q$17,'스테이지별 몬스터 스텟'!AE1072*'(참고)타워 스텟 가치'!$R$17,'스테이지별 몬스터 스텟'!AF1072*'(참고)타워 스텟 가치'!$S$17,'스테이지별 몬스터 스텟'!AG1072*'(참고)타워 스텟 가치'!$T$17,'스테이지별 몬스터 스텟'!AH1072*'(참고)타워 스텟 가치'!$U$17,'스테이지별 몬스터 스텟'!AI1072*'(참고)타워 스텟 가치'!$V$17,'스테이지별 몬스터 스텟'!AJ1072*'(참고)타워 스텟 가치'!$W$17,'스테이지별 몬스터 스텟'!AK1072*'(참고)타워 스텟 가치'!$X$17,'스테이지별 몬스터 스텟'!AL1072*'(참고)타워 스텟 가치'!$Y$17)</f>
        <v>657659.88500000094</v>
      </c>
      <c r="AN1072">
        <v>3</v>
      </c>
    </row>
    <row r="1073" spans="3:40" x14ac:dyDescent="0.3">
      <c r="C1073">
        <v>4</v>
      </c>
      <c r="D1073">
        <f t="shared" si="50"/>
        <v>214</v>
      </c>
      <c r="E1073" s="52">
        <f>VLOOKUP(D1073,'스테이지별 난이도 설정'!B:C,2,0)</f>
        <v>85.600000000000136</v>
      </c>
      <c r="F1073" t="str">
        <f t="shared" si="51"/>
        <v>유니크</v>
      </c>
      <c r="G1073">
        <f t="shared" si="49"/>
        <v>6</v>
      </c>
      <c r="H1073">
        <f>VLOOKUP($F1073,'(참고)타워 스텟 가치'!$B$2:$L$6,H$2,0)+(VLOOKUP($F1073,'(참고)타워 스텟 가치'!$B$2:$L$6,H$2,0)*$E1073)</f>
        <v>2192.0625000000036</v>
      </c>
      <c r="I1073">
        <f>VLOOKUP($F1073,'(참고)타워 스텟 가치'!$B$2:$L$6,I$2,0)+(VLOOKUP($F1073,'(참고)타워 스텟 가치'!$B$2:$L$6,I$2,0)*$E1073)</f>
        <v>438.4125000000007</v>
      </c>
      <c r="J1073">
        <f>VLOOKUP($F1073,'(참고)타워 스텟 가치'!$B$2:$L$6,J$2,0)+(VLOOKUP($F1073,'(참고)타워 스텟 가치'!$B$2:$L$6,J$2,0)*$E1073)</f>
        <v>433000.0000000007</v>
      </c>
      <c r="K1073">
        <f>VLOOKUP($F1073,'(참고)타워 스텟 가치'!$B$2:$L$6,K$2,0)+(VLOOKUP($F1073,'(참고)타워 스텟 가치'!$B$2:$L$6,K$2,0)*$E1073)</f>
        <v>8768.2500000000146</v>
      </c>
      <c r="L1073">
        <f>VLOOKUP($F1073,'(참고)타워 스텟 가치'!$B$2:$L$6,L$2,0)+(VLOOKUP($F1073,'(참고)타워 스텟 가치'!$B$2:$L$6,L$2,0)*$E1073)</f>
        <v>146.13750000000022</v>
      </c>
      <c r="M1073">
        <f>VLOOKUP($F1073,'(참고)타워 스텟 가치'!$B$2:$L$6,M$2,0)+(VLOOKUP($F1073,'(참고)타워 스텟 가치'!$B$2:$L$6,M$2,0)*$E1073)</f>
        <v>25.98000000000004</v>
      </c>
      <c r="N1073">
        <f>VLOOKUP($F1073,'(참고)타워 스텟 가치'!$B$2:$L$6,N$2,0)+(VLOOKUP($F1073,'(참고)타워 스텟 가치'!$B$2:$L$6,N$2,0)*$E1073)</f>
        <v>0</v>
      </c>
      <c r="O1073">
        <f>VLOOKUP($F1073,'(참고)타워 스텟 가치'!$B$2:$L$6,O$2,0)+(VLOOKUP($F1073,'(참고)타워 스텟 가치'!$B$2:$L$6,O$2,0)*$E1073)</f>
        <v>0</v>
      </c>
      <c r="P1073">
        <f>VLOOKUP($F1073,'(참고)타워 스텟 가치'!$B$2:$L$6,P$2,0)+(VLOOKUP($F1073,'(참고)타워 스텟 가치'!$B$2:$L$6,P$2,0)*$E1073)</f>
        <v>86.600000000000136</v>
      </c>
      <c r="Q1073">
        <f>SUM('스테이지별 몬스터 스텟'!H1073*'(참고)타워 스텟 가치'!$Q$17,'스테이지별 몬스터 스텟'!I1073*'(참고)타워 스텟 가치'!$R$17,'스테이지별 몬스터 스텟'!J1073*'(참고)타워 스텟 가치'!$S$17,'스테이지별 몬스터 스텟'!K1073*'(참고)타워 스텟 가치'!$T$17,'스테이지별 몬스터 스텟'!L1073*'(참고)타워 스텟 가치'!$U$17,'스테이지별 몬스터 스텟'!M1073*'(참고)타워 스텟 가치'!$V$17,'스테이지별 몬스터 스텟'!N1073*'(참고)타워 스텟 가치'!$W$17,'스테이지별 몬스터 스텟'!O1073*'(참고)타워 스텟 가치'!$X$17,'스테이지별 몬스터 스텟'!P1073*'(참고)타워 스텟 가치'!$Y$17)</f>
        <v>672569.69875000103</v>
      </c>
      <c r="R1073">
        <v>1</v>
      </c>
      <c r="S1073">
        <f>VLOOKUP($F1073,'(참고)타워 스텟 가치'!$B$7:$L$11,S$2,0)+(VLOOKUP($F1073,'(참고)타워 스텟 가치'!$B$7:$L$11,S$2,0)*$E1073)</f>
        <v>730.68750000000114</v>
      </c>
      <c r="T1073">
        <f>VLOOKUP($F1073,'(참고)타워 스텟 가치'!$B$7:$L$11,T$2,0)+(VLOOKUP($F1073,'(참고)타워 스텟 가치'!$B$7:$L$11,T$2,0)*$E1073)</f>
        <v>1315.237500000002</v>
      </c>
      <c r="U1073">
        <f>VLOOKUP($F1073,'(참고)타워 스텟 가치'!$B$7:$L$11,U$2,0)+(VLOOKUP($F1073,'(참고)타워 스텟 가치'!$B$7:$L$11,U$2,0)*$E1073)</f>
        <v>433000.0000000007</v>
      </c>
      <c r="V1073">
        <f>VLOOKUP($F1073,'(참고)타워 스텟 가치'!$B$7:$L$11,V$2,0)+(VLOOKUP($F1073,'(참고)타워 스텟 가치'!$B$7:$L$11,V$2,0)*$E1073)</f>
        <v>8768.2500000000146</v>
      </c>
      <c r="W1073">
        <f>VLOOKUP($F1073,'(참고)타워 스텟 가치'!$B$7:$L$11,W$2,0)+(VLOOKUP($F1073,'(참고)타워 스텟 가치'!$B$7:$L$11,W$2,0)*$E1073)</f>
        <v>146.13750000000022</v>
      </c>
      <c r="X1073">
        <f>VLOOKUP($F1073,'(참고)타워 스텟 가치'!$B$7:$L$11,X$2,0)+(VLOOKUP($F1073,'(참고)타워 스텟 가치'!$B$7:$L$11,X$2,0)*$E1073)</f>
        <v>25.98000000000004</v>
      </c>
      <c r="Y1073">
        <f>VLOOKUP($F1073,'(참고)타워 스텟 가치'!$B$7:$L$11,Y$2,0)+(VLOOKUP($F1073,'(참고)타워 스텟 가치'!$B$7:$L$11,Y$2,0)*$E1073)</f>
        <v>0</v>
      </c>
      <c r="Z1073">
        <f>VLOOKUP($F1073,'(참고)타워 스텟 가치'!$B$7:$L$11,Z$2,0)+(VLOOKUP($F1073,'(참고)타워 스텟 가치'!$B$7:$L$11,Z$2,0)*$E1073)</f>
        <v>0</v>
      </c>
      <c r="AA1073">
        <f>VLOOKUP($F1073,'(참고)타워 스텟 가치'!$B$7:$L$11,AA$2,0)+(VLOOKUP($F1073,'(참고)타워 스텟 가치'!$B$7:$L$11,AA$2,0)*$E1073)</f>
        <v>86.600000000000136</v>
      </c>
      <c r="AB1073">
        <f>SUM('스테이지별 몬스터 스텟'!S1073*'(참고)타워 스텟 가치'!$Q$17,'스테이지별 몬스터 스텟'!T1073*'(참고)타워 스텟 가치'!$R$17,'스테이지별 몬스터 스텟'!U1073*'(참고)타워 스텟 가치'!$S$17,'스테이지별 몬스터 스텟'!V1073*'(참고)타워 스텟 가치'!$T$17,'스테이지별 몬스터 스텟'!W1073*'(참고)타워 스텟 가치'!$U$17,'스테이지별 몬스터 스텟'!X1073*'(참고)타워 스텟 가치'!$V$17,'스테이지별 몬스터 스텟'!Y1073*'(참고)타워 스텟 가치'!$W$17,'스테이지별 몬스터 스텟'!Z1073*'(참고)타워 스텟 가치'!$X$17,'스테이지별 몬스터 스텟'!AA1073*'(참고)타워 스텟 가치'!$Y$17)</f>
        <v>670962.18625000096</v>
      </c>
      <c r="AC1073">
        <v>2</v>
      </c>
      <c r="AD1073">
        <f>VLOOKUP($F1073,'(참고)타워 스텟 가치'!$B$12:$L$16,AD$2,0)+(VLOOKUP($F1073,'(참고)타워 스텟 가치'!$B$12:$L$16,AD$2,0)*$E1073)</f>
        <v>730.68750000000114</v>
      </c>
      <c r="AE1073">
        <f>VLOOKUP($F1073,'(참고)타워 스텟 가치'!$B$12:$L$16,AE$2,0)+(VLOOKUP($F1073,'(참고)타워 스텟 가치'!$B$12:$L$16,AE$2,0)*$E1073)</f>
        <v>876.82500000000141</v>
      </c>
      <c r="AF1073">
        <f>VLOOKUP($F1073,'(참고)타워 스텟 가치'!$B$12:$L$16,AF$2,0)+(VLOOKUP($F1073,'(참고)타워 스텟 가치'!$B$12:$L$16,AF$2,0)*$E1073)</f>
        <v>433000.0000000007</v>
      </c>
      <c r="AG1073">
        <f>VLOOKUP($F1073,'(참고)타워 스텟 가치'!$B$12:$L$16,AG$2,0)+(VLOOKUP($F1073,'(참고)타워 스텟 가치'!$B$12:$L$16,AG$2,0)*$E1073)</f>
        <v>4384.1250000000073</v>
      </c>
      <c r="AH1073">
        <f>VLOOKUP($F1073,'(참고)타워 스텟 가치'!$B$12:$L$16,AH$2,0)+(VLOOKUP($F1073,'(참고)타워 스텟 가치'!$B$12:$L$16,AH$2,0)*$E1073)</f>
        <v>146.13750000000022</v>
      </c>
      <c r="AI1073">
        <f>VLOOKUP($F1073,'(참고)타워 스텟 가치'!$B$12:$L$16,AI$2,0)+(VLOOKUP($F1073,'(참고)타워 스텟 가치'!$B$12:$L$16,AI$2,0)*$E1073)</f>
        <v>25.98000000000004</v>
      </c>
      <c r="AJ1073">
        <f>VLOOKUP($F1073,'(참고)타워 스텟 가치'!$B$12:$L$16,AJ$2,0)+(VLOOKUP($F1073,'(참고)타워 스텟 가치'!$B$12:$L$16,AJ$2,0)*$E1073)</f>
        <v>0</v>
      </c>
      <c r="AK1073">
        <f>VLOOKUP($F1073,'(참고)타워 스텟 가치'!$B$12:$L$16,AK$2,0)+(VLOOKUP($F1073,'(참고)타워 스텟 가치'!$B$12:$L$16,AK$2,0)*$E1073)</f>
        <v>0</v>
      </c>
      <c r="AL1073">
        <f>VLOOKUP($F1073,'(참고)타워 스텟 가치'!$B$12:$L$16,AL$2,0)+(VLOOKUP($F1073,'(참고)타워 스텟 가치'!$B$12:$L$16,AL$2,0)*$E1073)</f>
        <v>173.20000000000027</v>
      </c>
      <c r="AM1073">
        <f>SUM('스테이지별 몬스터 스텟'!AD1073*'(참고)타워 스텟 가치'!$Q$17,'스테이지별 몬스터 스텟'!AE1073*'(참고)타워 스텟 가치'!$R$17,'스테이지별 몬스터 스텟'!AF1073*'(참고)타워 스텟 가치'!$S$17,'스테이지별 몬스터 스텟'!AG1073*'(참고)타워 스텟 가치'!$T$17,'스테이지별 몬스터 스텟'!AH1073*'(참고)타워 스텟 가치'!$U$17,'스테이지별 몬스터 스텟'!AI1073*'(참고)타워 스텟 가치'!$V$17,'스테이지별 몬스터 스텟'!AJ1073*'(참고)타워 스텟 가치'!$W$17,'스테이지별 몬스터 스텟'!AK1073*'(참고)타워 스텟 가치'!$X$17,'스테이지별 몬스터 스텟'!AL1073*'(참고)타워 스텟 가치'!$Y$17)</f>
        <v>661709.51750000112</v>
      </c>
      <c r="AN1073">
        <v>3</v>
      </c>
    </row>
    <row r="1074" spans="3:40" x14ac:dyDescent="0.3">
      <c r="C1074">
        <v>5</v>
      </c>
      <c r="D1074">
        <f t="shared" si="50"/>
        <v>214</v>
      </c>
      <c r="E1074" s="52">
        <f>VLOOKUP(D1074,'스테이지별 난이도 설정'!B:C,2,0)</f>
        <v>85.600000000000136</v>
      </c>
      <c r="F1074" t="str">
        <f t="shared" si="51"/>
        <v>스페셜</v>
      </c>
      <c r="G1074">
        <f t="shared" si="49"/>
        <v>6</v>
      </c>
      <c r="H1074">
        <f>VLOOKUP($F1074,'(참고)타워 스텟 가치'!$B$2:$L$6,H$2,0)+(VLOOKUP($F1074,'(참고)타워 스텟 가치'!$B$2:$L$6,H$2,0)*$E1074)</f>
        <v>3288.093750000005</v>
      </c>
      <c r="I1074">
        <f>VLOOKUP($F1074,'(참고)타워 스텟 가치'!$B$2:$L$6,I$2,0)+(VLOOKUP($F1074,'(참고)타워 스텟 가치'!$B$2:$L$6,I$2,0)*$E1074)</f>
        <v>657.618750000001</v>
      </c>
      <c r="J1074">
        <f>VLOOKUP($F1074,'(참고)타워 스텟 가치'!$B$2:$L$6,J$2,0)+(VLOOKUP($F1074,'(참고)타워 스텟 가치'!$B$2:$L$6,J$2,0)*$E1074)</f>
        <v>433000.0000000007</v>
      </c>
      <c r="K1074">
        <f>VLOOKUP($F1074,'(참고)타워 스텟 가치'!$B$2:$L$6,K$2,0)+(VLOOKUP($F1074,'(참고)타워 스텟 가치'!$B$2:$L$6,K$2,0)*$E1074)</f>
        <v>13152.37500000002</v>
      </c>
      <c r="L1074">
        <f>VLOOKUP($F1074,'(참고)타워 스텟 가치'!$B$2:$L$6,L$2,0)+(VLOOKUP($F1074,'(참고)타워 스텟 가치'!$B$2:$L$6,L$2,0)*$E1074)</f>
        <v>219.20625000000035</v>
      </c>
      <c r="M1074">
        <f>VLOOKUP($F1074,'(참고)타워 스텟 가치'!$B$2:$L$6,M$2,0)+(VLOOKUP($F1074,'(참고)타워 스텟 가치'!$B$2:$L$6,M$2,0)*$E1074)</f>
        <v>25.98000000000004</v>
      </c>
      <c r="N1074">
        <f>VLOOKUP($F1074,'(참고)타워 스텟 가치'!$B$2:$L$6,N$2,0)+(VLOOKUP($F1074,'(참고)타워 스텟 가치'!$B$2:$L$6,N$2,0)*$E1074)</f>
        <v>0</v>
      </c>
      <c r="O1074">
        <f>VLOOKUP($F1074,'(참고)타워 스텟 가치'!$B$2:$L$6,O$2,0)+(VLOOKUP($F1074,'(참고)타워 스텟 가치'!$B$2:$L$6,O$2,0)*$E1074)</f>
        <v>0</v>
      </c>
      <c r="P1074">
        <f>VLOOKUP($F1074,'(참고)타워 스텟 가치'!$B$2:$L$6,P$2,0)+(VLOOKUP($F1074,'(참고)타워 스텟 가치'!$B$2:$L$6,P$2,0)*$E1074)</f>
        <v>86.600000000000136</v>
      </c>
      <c r="Q1074">
        <f>SUM('스테이지별 몬스터 스텟'!H1074*'(참고)타워 스텟 가치'!$Q$17,'스테이지별 몬스터 스텟'!I1074*'(참고)타워 스텟 가치'!$R$17,'스테이지별 몬스터 스텟'!J1074*'(참고)타워 스텟 가치'!$S$17,'스테이지별 몬스터 스텟'!K1074*'(참고)타워 스텟 가치'!$T$17,'스테이지별 몬스터 스텟'!L1074*'(참고)타워 스텟 가치'!$U$17,'스테이지별 몬스터 스텟'!M1074*'(참고)타워 스텟 가치'!$V$17,'스테이지별 몬스터 스텟'!N1074*'(참고)타워 스텟 가치'!$W$17,'스테이지별 몬스터 스텟'!O1074*'(참고)타워 스텟 가치'!$X$17,'스테이지별 몬스터 스텟'!P1074*'(참고)타워 스텟 가치'!$Y$17)</f>
        <v>684004.95812500094</v>
      </c>
      <c r="R1074">
        <v>1</v>
      </c>
      <c r="S1074">
        <f>VLOOKUP($F1074,'(참고)타워 스텟 가치'!$B$7:$L$11,S$2,0)+(VLOOKUP($F1074,'(참고)타워 스텟 가치'!$B$7:$L$11,S$2,0)*$E1074)</f>
        <v>1096.0312500000018</v>
      </c>
      <c r="T1074">
        <f>VLOOKUP($F1074,'(참고)타워 스텟 가치'!$B$7:$L$11,T$2,0)+(VLOOKUP($F1074,'(참고)타워 스텟 가치'!$B$7:$L$11,T$2,0)*$E1074)</f>
        <v>1972.856250000003</v>
      </c>
      <c r="U1074">
        <f>VLOOKUP($F1074,'(참고)타워 스텟 가치'!$B$7:$L$11,U$2,0)+(VLOOKUP($F1074,'(참고)타워 스텟 가치'!$B$7:$L$11,U$2,0)*$E1074)</f>
        <v>433000.0000000007</v>
      </c>
      <c r="V1074">
        <f>VLOOKUP($F1074,'(참고)타워 스텟 가치'!$B$7:$L$11,V$2,0)+(VLOOKUP($F1074,'(참고)타워 스텟 가치'!$B$7:$L$11,V$2,0)*$E1074)</f>
        <v>13152.37500000002</v>
      </c>
      <c r="W1074">
        <f>VLOOKUP($F1074,'(참고)타워 스텟 가치'!$B$7:$L$11,W$2,0)+(VLOOKUP($F1074,'(참고)타워 스텟 가치'!$B$7:$L$11,W$2,0)*$E1074)</f>
        <v>219.20625000000035</v>
      </c>
      <c r="X1074">
        <f>VLOOKUP($F1074,'(참고)타워 스텟 가치'!$B$7:$L$11,X$2,0)+(VLOOKUP($F1074,'(참고)타워 스텟 가치'!$B$7:$L$11,X$2,0)*$E1074)</f>
        <v>25.98000000000004</v>
      </c>
      <c r="Y1074">
        <f>VLOOKUP($F1074,'(참고)타워 스텟 가치'!$B$7:$L$11,Y$2,0)+(VLOOKUP($F1074,'(참고)타워 스텟 가치'!$B$7:$L$11,Y$2,0)*$E1074)</f>
        <v>0</v>
      </c>
      <c r="Z1074">
        <f>VLOOKUP($F1074,'(참고)타워 스텟 가치'!$B$7:$L$11,Z$2,0)+(VLOOKUP($F1074,'(참고)타워 스텟 가치'!$B$7:$L$11,Z$2,0)*$E1074)</f>
        <v>0</v>
      </c>
      <c r="AA1074">
        <f>VLOOKUP($F1074,'(참고)타워 스텟 가치'!$B$7:$L$11,AA$2,0)+(VLOOKUP($F1074,'(참고)타워 스텟 가치'!$B$7:$L$11,AA$2,0)*$E1074)</f>
        <v>86.600000000000136</v>
      </c>
      <c r="AB1074">
        <f>SUM('스테이지별 몬스터 스텟'!S1074*'(참고)타워 스텟 가치'!$Q$17,'스테이지별 몬스터 스텟'!T1074*'(참고)타워 스텟 가치'!$R$17,'스테이지별 몬스터 스텟'!U1074*'(참고)타워 스텟 가치'!$S$17,'스테이지별 몬스터 스텟'!V1074*'(참고)타워 스텟 가치'!$T$17,'스테이지별 몬스터 스텟'!W1074*'(참고)타워 스텟 가치'!$U$17,'스테이지별 몬스터 스텟'!X1074*'(참고)타워 스텟 가치'!$V$17,'스테이지별 몬스터 스텟'!Y1074*'(참고)타워 스텟 가치'!$W$17,'스테이지별 몬스터 스텟'!Z1074*'(참고)타워 스텟 가치'!$X$17,'스테이지별 몬스터 스텟'!AA1074*'(참고)타워 스텟 가치'!$Y$17)</f>
        <v>681593.68937500101</v>
      </c>
      <c r="AC1074">
        <v>2</v>
      </c>
      <c r="AD1074">
        <f>VLOOKUP($F1074,'(참고)타워 스텟 가치'!$B$12:$L$16,AD$2,0)+(VLOOKUP($F1074,'(참고)타워 스텟 가치'!$B$12:$L$16,AD$2,0)*$E1074)</f>
        <v>1096.0312500000018</v>
      </c>
      <c r="AE1074">
        <f>VLOOKUP($F1074,'(참고)타워 스텟 가치'!$B$12:$L$16,AE$2,0)+(VLOOKUP($F1074,'(참고)타워 스텟 가치'!$B$12:$L$16,AE$2,0)*$E1074)</f>
        <v>1315.237500000002</v>
      </c>
      <c r="AF1074">
        <f>VLOOKUP($F1074,'(참고)타워 스텟 가치'!$B$12:$L$16,AF$2,0)+(VLOOKUP($F1074,'(참고)타워 스텟 가치'!$B$12:$L$16,AF$2,0)*$E1074)</f>
        <v>433000.0000000007</v>
      </c>
      <c r="AG1074">
        <f>VLOOKUP($F1074,'(참고)타워 스텟 가치'!$B$12:$L$16,AG$2,0)+(VLOOKUP($F1074,'(참고)타워 스텟 가치'!$B$12:$L$16,AG$2,0)*$E1074)</f>
        <v>6576.18750000001</v>
      </c>
      <c r="AH1074">
        <f>VLOOKUP($F1074,'(참고)타워 스텟 가치'!$B$12:$L$16,AH$2,0)+(VLOOKUP($F1074,'(참고)타워 스텟 가치'!$B$12:$L$16,AH$2,0)*$E1074)</f>
        <v>219.20625000000035</v>
      </c>
      <c r="AI1074">
        <f>VLOOKUP($F1074,'(참고)타워 스텟 가치'!$B$12:$L$16,AI$2,0)+(VLOOKUP($F1074,'(참고)타워 스텟 가치'!$B$12:$L$16,AI$2,0)*$E1074)</f>
        <v>25.98000000000004</v>
      </c>
      <c r="AJ1074">
        <f>VLOOKUP($F1074,'(참고)타워 스텟 가치'!$B$12:$L$16,AJ$2,0)+(VLOOKUP($F1074,'(참고)타워 스텟 가치'!$B$12:$L$16,AJ$2,0)*$E1074)</f>
        <v>0</v>
      </c>
      <c r="AK1074">
        <f>VLOOKUP($F1074,'(참고)타워 스텟 가치'!$B$12:$L$16,AK$2,0)+(VLOOKUP($F1074,'(참고)타워 스텟 가치'!$B$12:$L$16,AK$2,0)*$E1074)</f>
        <v>0</v>
      </c>
      <c r="AL1074">
        <f>VLOOKUP($F1074,'(참고)타워 스텟 가치'!$B$12:$L$16,AL$2,0)+(VLOOKUP($F1074,'(참고)타워 스텟 가치'!$B$12:$L$16,AL$2,0)*$E1074)</f>
        <v>173.20000000000027</v>
      </c>
      <c r="AM1074">
        <f>SUM('스테이지별 몬스터 스텟'!AD1074*'(참고)타워 스텟 가치'!$Q$17,'스테이지별 몬스터 스텟'!AE1074*'(참고)타워 스텟 가치'!$R$17,'스테이지별 몬스터 스텟'!AF1074*'(참고)타워 스텟 가치'!$S$17,'스테이지별 몬스터 스텟'!AG1074*'(참고)타워 스텟 가치'!$T$17,'스테이지별 몬스터 스텟'!AH1074*'(참고)타워 스텟 가치'!$U$17,'스테이지별 몬스터 스텟'!AI1074*'(참고)타워 스텟 가치'!$V$17,'스테이지별 몬스터 스텟'!AJ1074*'(참고)타워 스텟 가치'!$W$17,'스테이지별 몬스터 스텟'!AK1074*'(참고)타워 스텟 가치'!$X$17,'스테이지별 몬스터 스텟'!AL1074*'(참고)타워 스텟 가치'!$Y$17)</f>
        <v>667628.08625000098</v>
      </c>
      <c r="AN1074">
        <v>3</v>
      </c>
    </row>
    <row r="1075" spans="3:40" x14ac:dyDescent="0.3">
      <c r="C1075">
        <v>1</v>
      </c>
      <c r="D1075">
        <f t="shared" si="50"/>
        <v>215</v>
      </c>
      <c r="E1075" s="52">
        <f>VLOOKUP(D1075,'스테이지별 난이도 설정'!B:C,2,0)</f>
        <v>86.000000000000142</v>
      </c>
      <c r="F1075" t="str">
        <f t="shared" si="51"/>
        <v>일반</v>
      </c>
      <c r="G1075">
        <f t="shared" si="49"/>
        <v>6</v>
      </c>
      <c r="H1075">
        <f>VLOOKUP($F1075,'(참고)타워 스텟 가치'!$B$2:$L$6,H$2,0)+(VLOOKUP($F1075,'(참고)타워 스텟 가치'!$B$2:$L$6,H$2,0)*$E1075)</f>
        <v>652.50000000000102</v>
      </c>
      <c r="I1075">
        <f>VLOOKUP($F1075,'(참고)타워 스텟 가치'!$B$2:$L$6,I$2,0)+(VLOOKUP($F1075,'(참고)타워 스텟 가치'!$B$2:$L$6,I$2,0)*$E1075)</f>
        <v>130.50000000000023</v>
      </c>
      <c r="J1075">
        <f>VLOOKUP($F1075,'(참고)타워 스텟 가치'!$B$2:$L$6,J$2,0)+(VLOOKUP($F1075,'(참고)타워 스텟 가치'!$B$2:$L$6,J$2,0)*$E1075)</f>
        <v>435000.0000000007</v>
      </c>
      <c r="K1075">
        <f>VLOOKUP($F1075,'(참고)타워 스텟 가치'!$B$2:$L$6,K$2,0)+(VLOOKUP($F1075,'(참고)타워 스텟 가치'!$B$2:$L$6,K$2,0)*$E1075)</f>
        <v>2610.0000000000041</v>
      </c>
      <c r="L1075">
        <f>VLOOKUP($F1075,'(참고)타워 스텟 가치'!$B$2:$L$6,L$2,0)+(VLOOKUP($F1075,'(참고)타워 스텟 가치'!$B$2:$L$6,L$2,0)*$E1075)</f>
        <v>43.500000000000071</v>
      </c>
      <c r="M1075">
        <f>VLOOKUP($F1075,'(참고)타워 스텟 가치'!$B$2:$L$6,M$2,0)+(VLOOKUP($F1075,'(참고)타워 스텟 가치'!$B$2:$L$6,M$2,0)*$E1075)</f>
        <v>26.100000000000044</v>
      </c>
      <c r="N1075">
        <f>VLOOKUP($F1075,'(참고)타워 스텟 가치'!$B$2:$L$6,N$2,0)+(VLOOKUP($F1075,'(참고)타워 스텟 가치'!$B$2:$L$6,N$2,0)*$E1075)</f>
        <v>0</v>
      </c>
      <c r="O1075">
        <f>VLOOKUP($F1075,'(참고)타워 스텟 가치'!$B$2:$L$6,O$2,0)+(VLOOKUP($F1075,'(참고)타워 스텟 가치'!$B$2:$L$6,O$2,0)*$E1075)</f>
        <v>0</v>
      </c>
      <c r="P1075">
        <f>VLOOKUP($F1075,'(참고)타워 스텟 가치'!$B$2:$L$6,P$2,0)+(VLOOKUP($F1075,'(참고)타워 스텟 가치'!$B$2:$L$6,P$2,0)*$E1075)</f>
        <v>60.900000000000098</v>
      </c>
      <c r="Q1075">
        <f>SUM('스테이지별 몬스터 스텟'!H1075*'(참고)타워 스텟 가치'!$Q$17,'스테이지별 몬스터 스텟'!I1075*'(참고)타워 스텟 가치'!$R$17,'스테이지별 몬스터 스텟'!J1075*'(참고)타워 스텟 가치'!$S$17,'스테이지별 몬스터 스텟'!K1075*'(참고)타워 스텟 가치'!$T$17,'스테이지별 몬스터 스텟'!L1075*'(참고)타워 스텟 가치'!$U$17,'스테이지별 몬스터 스텟'!M1075*'(참고)타워 스텟 가치'!$V$17,'스테이지별 몬스터 스텟'!N1075*'(참고)타워 스텟 가치'!$W$17,'스테이지별 몬스터 스텟'!O1075*'(참고)타워 스텟 가치'!$X$17,'스테이지별 몬스터 스텟'!P1075*'(참고)타워 스텟 가치'!$Y$17)</f>
        <v>659455.65000000107</v>
      </c>
      <c r="R1075">
        <v>1</v>
      </c>
      <c r="S1075">
        <f>VLOOKUP($F1075,'(참고)타워 스텟 가치'!$B$7:$L$11,S$2,0)+(VLOOKUP($F1075,'(참고)타워 스텟 가치'!$B$7:$L$11,S$2,0)*$E1075)</f>
        <v>217.50000000000034</v>
      </c>
      <c r="T1075">
        <f>VLOOKUP($F1075,'(참고)타워 스텟 가치'!$B$7:$L$11,T$2,0)+(VLOOKUP($F1075,'(참고)타워 스텟 가치'!$B$7:$L$11,T$2,0)*$E1075)</f>
        <v>391.50000000000063</v>
      </c>
      <c r="U1075">
        <f>VLOOKUP($F1075,'(참고)타워 스텟 가치'!$B$7:$L$11,U$2,0)+(VLOOKUP($F1075,'(참고)타워 스텟 가치'!$B$7:$L$11,U$2,0)*$E1075)</f>
        <v>435000.0000000007</v>
      </c>
      <c r="V1075">
        <f>VLOOKUP($F1075,'(참고)타워 스텟 가치'!$B$7:$L$11,V$2,0)+(VLOOKUP($F1075,'(참고)타워 스텟 가치'!$B$7:$L$11,V$2,0)*$E1075)</f>
        <v>2610.0000000000041</v>
      </c>
      <c r="W1075">
        <f>VLOOKUP($F1075,'(참고)타워 스텟 가치'!$B$7:$L$11,W$2,0)+(VLOOKUP($F1075,'(참고)타워 스텟 가치'!$B$7:$L$11,W$2,0)*$E1075)</f>
        <v>43.500000000000071</v>
      </c>
      <c r="X1075">
        <f>VLOOKUP($F1075,'(참고)타워 스텟 가치'!$B$7:$L$11,X$2,0)+(VLOOKUP($F1075,'(참고)타워 스텟 가치'!$B$7:$L$11,X$2,0)*$E1075)</f>
        <v>26.100000000000044</v>
      </c>
      <c r="Y1075">
        <f>VLOOKUP($F1075,'(참고)타워 스텟 가치'!$B$7:$L$11,Y$2,0)+(VLOOKUP($F1075,'(참고)타워 스텟 가치'!$B$7:$L$11,Y$2,0)*$E1075)</f>
        <v>0</v>
      </c>
      <c r="Z1075">
        <f>VLOOKUP($F1075,'(참고)타워 스텟 가치'!$B$7:$L$11,Z$2,0)+(VLOOKUP($F1075,'(참고)타워 스텟 가치'!$B$7:$L$11,Z$2,0)*$E1075)</f>
        <v>0</v>
      </c>
      <c r="AA1075">
        <f>VLOOKUP($F1075,'(참고)타워 스텟 가치'!$B$7:$L$11,AA$2,0)+(VLOOKUP($F1075,'(참고)타워 스텟 가치'!$B$7:$L$11,AA$2,0)*$E1075)</f>
        <v>60.900000000000098</v>
      </c>
      <c r="AB1075">
        <f>SUM('스테이지별 몬스터 스텟'!S1075*'(참고)타워 스텟 가치'!$Q$17,'스테이지별 몬스터 스텟'!T1075*'(참고)타워 스텟 가치'!$R$17,'스테이지별 몬스터 스텟'!U1075*'(참고)타워 스텟 가치'!$S$17,'스테이지별 몬스터 스텟'!V1075*'(참고)타워 스텟 가치'!$T$17,'스테이지별 몬스터 스텟'!W1075*'(참고)타워 스텟 가치'!$U$17,'스테이지별 몬스터 스텟'!X1075*'(참고)타워 스텟 가치'!$V$17,'스테이지별 몬스터 스텟'!Y1075*'(참고)타워 스텟 가치'!$W$17,'스테이지별 몬스터 스텟'!Z1075*'(참고)타워 스텟 가치'!$X$17,'스테이지별 몬스터 스텟'!AA1075*'(참고)타워 스텟 가치'!$Y$17)</f>
        <v>658977.15000000107</v>
      </c>
      <c r="AC1075">
        <v>2</v>
      </c>
      <c r="AD1075">
        <f>VLOOKUP($F1075,'(참고)타워 스텟 가치'!$B$12:$L$16,AD$2,0)+(VLOOKUP($F1075,'(참고)타워 스텟 가치'!$B$12:$L$16,AD$2,0)*$E1075)</f>
        <v>217.50000000000034</v>
      </c>
      <c r="AE1075">
        <f>VLOOKUP($F1075,'(참고)타워 스텟 가치'!$B$12:$L$16,AE$2,0)+(VLOOKUP($F1075,'(참고)타워 스텟 가치'!$B$12:$L$16,AE$2,0)*$E1075)</f>
        <v>261.00000000000045</v>
      </c>
      <c r="AF1075">
        <f>VLOOKUP($F1075,'(참고)타워 스텟 가치'!$B$12:$L$16,AF$2,0)+(VLOOKUP($F1075,'(참고)타워 스텟 가치'!$B$12:$L$16,AF$2,0)*$E1075)</f>
        <v>435000.0000000007</v>
      </c>
      <c r="AG1075">
        <f>VLOOKUP($F1075,'(참고)타워 스텟 가치'!$B$12:$L$16,AG$2,0)+(VLOOKUP($F1075,'(참고)타워 스텟 가치'!$B$12:$L$16,AG$2,0)*$E1075)</f>
        <v>1305.000000000002</v>
      </c>
      <c r="AH1075">
        <f>VLOOKUP($F1075,'(참고)타워 스텟 가치'!$B$12:$L$16,AH$2,0)+(VLOOKUP($F1075,'(참고)타워 스텟 가치'!$B$12:$L$16,AH$2,0)*$E1075)</f>
        <v>43.500000000000071</v>
      </c>
      <c r="AI1075">
        <f>VLOOKUP($F1075,'(참고)타워 스텟 가치'!$B$12:$L$16,AI$2,0)+(VLOOKUP($F1075,'(참고)타워 스텟 가치'!$B$12:$L$16,AI$2,0)*$E1075)</f>
        <v>26.100000000000044</v>
      </c>
      <c r="AJ1075">
        <f>VLOOKUP($F1075,'(참고)타워 스텟 가치'!$B$12:$L$16,AJ$2,0)+(VLOOKUP($F1075,'(참고)타워 스텟 가치'!$B$12:$L$16,AJ$2,0)*$E1075)</f>
        <v>0</v>
      </c>
      <c r="AK1075">
        <f>VLOOKUP($F1075,'(참고)타워 스텟 가치'!$B$12:$L$16,AK$2,0)+(VLOOKUP($F1075,'(참고)타워 스텟 가치'!$B$12:$L$16,AK$2,0)*$E1075)</f>
        <v>0</v>
      </c>
      <c r="AL1075">
        <f>VLOOKUP($F1075,'(참고)타워 스텟 가치'!$B$12:$L$16,AL$2,0)+(VLOOKUP($F1075,'(참고)타워 스텟 가치'!$B$12:$L$16,AL$2,0)*$E1075)</f>
        <v>121.8000000000002</v>
      </c>
      <c r="AM1075">
        <f>SUM('스테이지별 몬스터 스텟'!AD1075*'(참고)타워 스텟 가치'!$Q$17,'스테이지별 몬스터 스텟'!AE1075*'(참고)타워 스텟 가치'!$R$17,'스테이지별 몬스터 스텟'!AF1075*'(참고)타워 스텟 가치'!$S$17,'스테이지별 몬스터 스텟'!AG1075*'(참고)타워 스텟 가치'!$T$17,'스테이지별 몬스터 스텟'!AH1075*'(참고)타워 스텟 가치'!$U$17,'스테이지별 몬스터 스텟'!AI1075*'(참고)타워 스텟 가치'!$V$17,'스테이지별 몬스터 스텟'!AJ1075*'(참고)타워 스텟 가치'!$W$17,'스테이지별 몬스터 스텟'!AK1075*'(참고)타워 스텟 가치'!$X$17,'스테이지별 몬스터 스텟'!AL1075*'(참고)타워 스텟 가치'!$Y$17)</f>
        <v>656293.200000001</v>
      </c>
      <c r="AN1075">
        <v>3</v>
      </c>
    </row>
    <row r="1076" spans="3:40" x14ac:dyDescent="0.3">
      <c r="C1076">
        <v>2</v>
      </c>
      <c r="D1076">
        <f t="shared" si="50"/>
        <v>215</v>
      </c>
      <c r="E1076" s="52">
        <f>VLOOKUP(D1076,'스테이지별 난이도 설정'!B:C,2,0)</f>
        <v>86.000000000000142</v>
      </c>
      <c r="F1076" t="str">
        <f t="shared" si="51"/>
        <v>레어</v>
      </c>
      <c r="G1076">
        <f t="shared" si="49"/>
        <v>6</v>
      </c>
      <c r="H1076">
        <f>VLOOKUP($F1076,'(참고)타워 스텟 가치'!$B$2:$L$6,H$2,0)+(VLOOKUP($F1076,'(참고)타워 스텟 가치'!$B$2:$L$6,H$2,0)*$E1076)</f>
        <v>978.75000000000159</v>
      </c>
      <c r="I1076">
        <f>VLOOKUP($F1076,'(참고)타워 스텟 가치'!$B$2:$L$6,I$2,0)+(VLOOKUP($F1076,'(참고)타워 스텟 가치'!$B$2:$L$6,I$2,0)*$E1076)</f>
        <v>195.75000000000031</v>
      </c>
      <c r="J1076">
        <f>VLOOKUP($F1076,'(참고)타워 스텟 가치'!$B$2:$L$6,J$2,0)+(VLOOKUP($F1076,'(참고)타워 스텟 가치'!$B$2:$L$6,J$2,0)*$E1076)</f>
        <v>435000.0000000007</v>
      </c>
      <c r="K1076">
        <f>VLOOKUP($F1076,'(참고)타워 스텟 가치'!$B$2:$L$6,K$2,0)+(VLOOKUP($F1076,'(참고)타워 스텟 가치'!$B$2:$L$6,K$2,0)*$E1076)</f>
        <v>3915.0000000000064</v>
      </c>
      <c r="L1076">
        <f>VLOOKUP($F1076,'(참고)타워 스텟 가치'!$B$2:$L$6,L$2,0)+(VLOOKUP($F1076,'(참고)타워 스텟 가치'!$B$2:$L$6,L$2,0)*$E1076)</f>
        <v>65.250000000000114</v>
      </c>
      <c r="M1076">
        <f>VLOOKUP($F1076,'(참고)타워 스텟 가치'!$B$2:$L$6,M$2,0)+(VLOOKUP($F1076,'(참고)타워 스텟 가치'!$B$2:$L$6,M$2,0)*$E1076)</f>
        <v>26.100000000000044</v>
      </c>
      <c r="N1076">
        <f>VLOOKUP($F1076,'(참고)타워 스텟 가치'!$B$2:$L$6,N$2,0)+(VLOOKUP($F1076,'(참고)타워 스텟 가치'!$B$2:$L$6,N$2,0)*$E1076)</f>
        <v>0</v>
      </c>
      <c r="O1076">
        <f>VLOOKUP($F1076,'(참고)타워 스텟 가치'!$B$2:$L$6,O$2,0)+(VLOOKUP($F1076,'(참고)타워 스텟 가치'!$B$2:$L$6,O$2,0)*$E1076)</f>
        <v>0</v>
      </c>
      <c r="P1076">
        <f>VLOOKUP($F1076,'(참고)타워 스텟 가치'!$B$2:$L$6,P$2,0)+(VLOOKUP($F1076,'(참고)타워 스텟 가치'!$B$2:$L$6,P$2,0)*$E1076)</f>
        <v>60.900000000000098</v>
      </c>
      <c r="Q1076">
        <f>SUM('스테이지별 몬스터 스텟'!H1076*'(참고)타워 스텟 가치'!$Q$17,'스테이지별 몬스터 스텟'!I1076*'(참고)타워 스텟 가치'!$R$17,'스테이지별 몬스터 스텟'!J1076*'(참고)타워 스텟 가치'!$S$17,'스테이지별 몬스터 스텟'!K1076*'(참고)타워 스텟 가치'!$T$17,'스테이지별 몬스터 스텟'!L1076*'(참고)타워 스텟 가치'!$U$17,'스테이지별 몬스터 스텟'!M1076*'(참고)타워 스텟 가치'!$V$17,'스테이지별 몬스터 스텟'!N1076*'(참고)타워 스텟 가치'!$W$17,'스테이지별 몬스터 스텟'!O1076*'(참고)타워 스텟 가치'!$X$17,'스테이지별 몬스터 스텟'!P1076*'(참고)타워 스텟 가치'!$Y$17)</f>
        <v>662859.52500000107</v>
      </c>
      <c r="R1076">
        <v>1</v>
      </c>
      <c r="S1076">
        <f>VLOOKUP($F1076,'(참고)타워 스텟 가치'!$B$7:$L$11,S$2,0)+(VLOOKUP($F1076,'(참고)타워 스텟 가치'!$B$7:$L$11,S$2,0)*$E1076)</f>
        <v>326.25000000000051</v>
      </c>
      <c r="T1076">
        <f>VLOOKUP($F1076,'(참고)타워 스텟 가치'!$B$7:$L$11,T$2,0)+(VLOOKUP($F1076,'(참고)타워 스텟 가치'!$B$7:$L$11,T$2,0)*$E1076)</f>
        <v>587.25000000000091</v>
      </c>
      <c r="U1076">
        <f>VLOOKUP($F1076,'(참고)타워 스텟 가치'!$B$7:$L$11,U$2,0)+(VLOOKUP($F1076,'(참고)타워 스텟 가치'!$B$7:$L$11,U$2,0)*$E1076)</f>
        <v>435000.0000000007</v>
      </c>
      <c r="V1076">
        <f>VLOOKUP($F1076,'(참고)타워 스텟 가치'!$B$7:$L$11,V$2,0)+(VLOOKUP($F1076,'(참고)타워 스텟 가치'!$B$7:$L$11,V$2,0)*$E1076)</f>
        <v>3915.0000000000064</v>
      </c>
      <c r="W1076">
        <f>VLOOKUP($F1076,'(참고)타워 스텟 가치'!$B$7:$L$11,W$2,0)+(VLOOKUP($F1076,'(참고)타워 스텟 가치'!$B$7:$L$11,W$2,0)*$E1076)</f>
        <v>65.250000000000114</v>
      </c>
      <c r="X1076">
        <f>VLOOKUP($F1076,'(참고)타워 스텟 가치'!$B$7:$L$11,X$2,0)+(VLOOKUP($F1076,'(참고)타워 스텟 가치'!$B$7:$L$11,X$2,0)*$E1076)</f>
        <v>26.100000000000044</v>
      </c>
      <c r="Y1076">
        <f>VLOOKUP($F1076,'(참고)타워 스텟 가치'!$B$7:$L$11,Y$2,0)+(VLOOKUP($F1076,'(참고)타워 스텟 가치'!$B$7:$L$11,Y$2,0)*$E1076)</f>
        <v>0</v>
      </c>
      <c r="Z1076">
        <f>VLOOKUP($F1076,'(참고)타워 스텟 가치'!$B$7:$L$11,Z$2,0)+(VLOOKUP($F1076,'(참고)타워 스텟 가치'!$B$7:$L$11,Z$2,0)*$E1076)</f>
        <v>0</v>
      </c>
      <c r="AA1076">
        <f>VLOOKUP($F1076,'(참고)타워 스텟 가치'!$B$7:$L$11,AA$2,0)+(VLOOKUP($F1076,'(참고)타워 스텟 가치'!$B$7:$L$11,AA$2,0)*$E1076)</f>
        <v>60.900000000000098</v>
      </c>
      <c r="AB1076">
        <f>SUM('스테이지별 몬스터 스텟'!S1076*'(참고)타워 스텟 가치'!$Q$17,'스테이지별 몬스터 스텟'!T1076*'(참고)타워 스텟 가치'!$R$17,'스테이지별 몬스터 스텟'!U1076*'(참고)타워 스텟 가치'!$S$17,'스테이지별 몬스터 스텟'!V1076*'(참고)타워 스텟 가치'!$T$17,'스테이지별 몬스터 스텟'!W1076*'(참고)타워 스텟 가치'!$U$17,'스테이지별 몬스터 스텟'!X1076*'(참고)타워 스텟 가치'!$V$17,'스테이지별 몬스터 스텟'!Y1076*'(참고)타워 스텟 가치'!$W$17,'스테이지별 몬스터 스텟'!Z1076*'(참고)타워 스텟 가치'!$X$17,'스테이지별 몬스터 스텟'!AA1076*'(참고)타워 스텟 가치'!$Y$17)</f>
        <v>662141.77500000107</v>
      </c>
      <c r="AC1076">
        <v>2</v>
      </c>
      <c r="AD1076">
        <f>VLOOKUP($F1076,'(참고)타워 스텟 가치'!$B$12:$L$16,AD$2,0)+(VLOOKUP($F1076,'(참고)타워 스텟 가치'!$B$12:$L$16,AD$2,0)*$E1076)</f>
        <v>326.25000000000051</v>
      </c>
      <c r="AE1076">
        <f>VLOOKUP($F1076,'(참고)타워 스텟 가치'!$B$12:$L$16,AE$2,0)+(VLOOKUP($F1076,'(참고)타워 스텟 가치'!$B$12:$L$16,AE$2,0)*$E1076)</f>
        <v>391.50000000000063</v>
      </c>
      <c r="AF1076">
        <f>VLOOKUP($F1076,'(참고)타워 스텟 가치'!$B$12:$L$16,AF$2,0)+(VLOOKUP($F1076,'(참고)타워 스텟 가치'!$B$12:$L$16,AF$2,0)*$E1076)</f>
        <v>435000.0000000007</v>
      </c>
      <c r="AG1076">
        <f>VLOOKUP($F1076,'(참고)타워 스텟 가치'!$B$12:$L$16,AG$2,0)+(VLOOKUP($F1076,'(참고)타워 스텟 가치'!$B$12:$L$16,AG$2,0)*$E1076)</f>
        <v>1957.5000000000032</v>
      </c>
      <c r="AH1076">
        <f>VLOOKUP($F1076,'(참고)타워 스텟 가치'!$B$12:$L$16,AH$2,0)+(VLOOKUP($F1076,'(참고)타워 스텟 가치'!$B$12:$L$16,AH$2,0)*$E1076)</f>
        <v>65.250000000000114</v>
      </c>
      <c r="AI1076">
        <f>VLOOKUP($F1076,'(참고)타워 스텟 가치'!$B$12:$L$16,AI$2,0)+(VLOOKUP($F1076,'(참고)타워 스텟 가치'!$B$12:$L$16,AI$2,0)*$E1076)</f>
        <v>26.100000000000044</v>
      </c>
      <c r="AJ1076">
        <f>VLOOKUP($F1076,'(참고)타워 스텟 가치'!$B$12:$L$16,AJ$2,0)+(VLOOKUP($F1076,'(참고)타워 스텟 가치'!$B$12:$L$16,AJ$2,0)*$E1076)</f>
        <v>0</v>
      </c>
      <c r="AK1076">
        <f>VLOOKUP($F1076,'(참고)타워 스텟 가치'!$B$12:$L$16,AK$2,0)+(VLOOKUP($F1076,'(참고)타워 스텟 가치'!$B$12:$L$16,AK$2,0)*$E1076)</f>
        <v>0</v>
      </c>
      <c r="AL1076">
        <f>VLOOKUP($F1076,'(참고)타워 스텟 가치'!$B$12:$L$16,AL$2,0)+(VLOOKUP($F1076,'(참고)타워 스텟 가치'!$B$12:$L$16,AL$2,0)*$E1076)</f>
        <v>121.8000000000002</v>
      </c>
      <c r="AM1076">
        <f>SUM('스테이지별 몬스터 스텟'!AD1076*'(참고)타워 스텟 가치'!$Q$17,'스테이지별 몬스터 스텟'!AE1076*'(참고)타워 스텟 가치'!$R$17,'스테이지별 몬스터 스텟'!AF1076*'(참고)타워 스텟 가치'!$S$17,'스테이지별 몬스터 스텟'!AG1076*'(참고)타워 스텟 가치'!$T$17,'스테이지별 몬스터 스텟'!AH1076*'(참고)타워 스텟 가치'!$U$17,'스테이지별 몬스터 스텟'!AI1076*'(참고)타워 스텟 가치'!$V$17,'스테이지별 몬스터 스텟'!AJ1076*'(참고)타워 스텟 가치'!$W$17,'스테이지별 몬스터 스텟'!AK1076*'(참고)타워 스텟 가치'!$X$17,'스테이지별 몬스터 스텟'!AL1076*'(참고)타워 스텟 가치'!$Y$17)</f>
        <v>658054.950000001</v>
      </c>
      <c r="AN1076">
        <v>3</v>
      </c>
    </row>
    <row r="1077" spans="3:40" x14ac:dyDescent="0.3">
      <c r="C1077">
        <v>3</v>
      </c>
      <c r="D1077">
        <f t="shared" si="50"/>
        <v>215</v>
      </c>
      <c r="E1077" s="52">
        <f>VLOOKUP(D1077,'스테이지별 난이도 설정'!B:C,2,0)</f>
        <v>86.000000000000142</v>
      </c>
      <c r="F1077" t="str">
        <f t="shared" si="51"/>
        <v>에픽</v>
      </c>
      <c r="G1077">
        <f t="shared" si="49"/>
        <v>6</v>
      </c>
      <c r="H1077">
        <f>VLOOKUP($F1077,'(참고)타워 스텟 가치'!$B$2:$L$6,H$2,0)+(VLOOKUP($F1077,'(참고)타워 스텟 가치'!$B$2:$L$6,H$2,0)*$E1077)</f>
        <v>1468.1250000000025</v>
      </c>
      <c r="I1077">
        <f>VLOOKUP($F1077,'(참고)타워 스텟 가치'!$B$2:$L$6,I$2,0)+(VLOOKUP($F1077,'(참고)타워 스텟 가치'!$B$2:$L$6,I$2,0)*$E1077)</f>
        <v>293.62500000000045</v>
      </c>
      <c r="J1077">
        <f>VLOOKUP($F1077,'(참고)타워 스텟 가치'!$B$2:$L$6,J$2,0)+(VLOOKUP($F1077,'(참고)타워 스텟 가치'!$B$2:$L$6,J$2,0)*$E1077)</f>
        <v>435000.0000000007</v>
      </c>
      <c r="K1077">
        <f>VLOOKUP($F1077,'(참고)타워 스텟 가치'!$B$2:$L$6,K$2,0)+(VLOOKUP($F1077,'(참고)타워 스텟 가치'!$B$2:$L$6,K$2,0)*$E1077)</f>
        <v>5872.50000000001</v>
      </c>
      <c r="L1077">
        <f>VLOOKUP($F1077,'(참고)타워 스텟 가치'!$B$2:$L$6,L$2,0)+(VLOOKUP($F1077,'(참고)타워 스텟 가치'!$B$2:$L$6,L$2,0)*$E1077)</f>
        <v>97.875000000000156</v>
      </c>
      <c r="M1077">
        <f>VLOOKUP($F1077,'(참고)타워 스텟 가치'!$B$2:$L$6,M$2,0)+(VLOOKUP($F1077,'(참고)타워 스텟 가치'!$B$2:$L$6,M$2,0)*$E1077)</f>
        <v>26.100000000000044</v>
      </c>
      <c r="N1077">
        <f>VLOOKUP($F1077,'(참고)타워 스텟 가치'!$B$2:$L$6,N$2,0)+(VLOOKUP($F1077,'(참고)타워 스텟 가치'!$B$2:$L$6,N$2,0)*$E1077)</f>
        <v>0</v>
      </c>
      <c r="O1077">
        <f>VLOOKUP($F1077,'(참고)타워 스텟 가치'!$B$2:$L$6,O$2,0)+(VLOOKUP($F1077,'(참고)타워 스텟 가치'!$B$2:$L$6,O$2,0)*$E1077)</f>
        <v>0</v>
      </c>
      <c r="P1077">
        <f>VLOOKUP($F1077,'(참고)타워 스텟 가치'!$B$2:$L$6,P$2,0)+(VLOOKUP($F1077,'(참고)타워 스텟 가치'!$B$2:$L$6,P$2,0)*$E1077)</f>
        <v>60.900000000000098</v>
      </c>
      <c r="Q1077">
        <f>SUM('스테이지별 몬스터 스텟'!H1077*'(참고)타워 스텟 가치'!$Q$17,'스테이지별 몬스터 스텟'!I1077*'(참고)타워 스텟 가치'!$R$17,'스테이지별 몬스터 스텟'!J1077*'(참고)타워 스텟 가치'!$S$17,'스테이지별 몬스터 스텟'!K1077*'(참고)타워 스텟 가치'!$T$17,'스테이지별 몬스터 스텟'!L1077*'(참고)타워 스텟 가치'!$U$17,'스테이지별 몬스터 스텟'!M1077*'(참고)타워 스텟 가치'!$V$17,'스테이지별 몬스터 스텟'!N1077*'(참고)타워 스텟 가치'!$W$17,'스테이지별 몬스터 스텟'!O1077*'(참고)타워 스텟 가치'!$X$17,'스테이지별 몬스터 스텟'!P1077*'(참고)타워 스텟 가치'!$Y$17)</f>
        <v>667965.33750000107</v>
      </c>
      <c r="R1077">
        <v>1</v>
      </c>
      <c r="S1077">
        <f>VLOOKUP($F1077,'(참고)타워 스텟 가치'!$B$7:$L$11,S$2,0)+(VLOOKUP($F1077,'(참고)타워 스텟 가치'!$B$7:$L$11,S$2,0)*$E1077)</f>
        <v>489.3750000000008</v>
      </c>
      <c r="T1077">
        <f>VLOOKUP($F1077,'(참고)타워 스텟 가치'!$B$7:$L$11,T$2,0)+(VLOOKUP($F1077,'(참고)타워 스텟 가치'!$B$7:$L$11,T$2,0)*$E1077)</f>
        <v>880.87500000000148</v>
      </c>
      <c r="U1077">
        <f>VLOOKUP($F1077,'(참고)타워 스텟 가치'!$B$7:$L$11,U$2,0)+(VLOOKUP($F1077,'(참고)타워 스텟 가치'!$B$7:$L$11,U$2,0)*$E1077)</f>
        <v>435000.0000000007</v>
      </c>
      <c r="V1077">
        <f>VLOOKUP($F1077,'(참고)타워 스텟 가치'!$B$7:$L$11,V$2,0)+(VLOOKUP($F1077,'(참고)타워 스텟 가치'!$B$7:$L$11,V$2,0)*$E1077)</f>
        <v>5872.50000000001</v>
      </c>
      <c r="W1077">
        <f>VLOOKUP($F1077,'(참고)타워 스텟 가치'!$B$7:$L$11,W$2,0)+(VLOOKUP($F1077,'(참고)타워 스텟 가치'!$B$7:$L$11,W$2,0)*$E1077)</f>
        <v>97.875000000000156</v>
      </c>
      <c r="X1077">
        <f>VLOOKUP($F1077,'(참고)타워 스텟 가치'!$B$7:$L$11,X$2,0)+(VLOOKUP($F1077,'(참고)타워 스텟 가치'!$B$7:$L$11,X$2,0)*$E1077)</f>
        <v>26.100000000000044</v>
      </c>
      <c r="Y1077">
        <f>VLOOKUP($F1077,'(참고)타워 스텟 가치'!$B$7:$L$11,Y$2,0)+(VLOOKUP($F1077,'(참고)타워 스텟 가치'!$B$7:$L$11,Y$2,0)*$E1077)</f>
        <v>0</v>
      </c>
      <c r="Z1077">
        <f>VLOOKUP($F1077,'(참고)타워 스텟 가치'!$B$7:$L$11,Z$2,0)+(VLOOKUP($F1077,'(참고)타워 스텟 가치'!$B$7:$L$11,Z$2,0)*$E1077)</f>
        <v>0</v>
      </c>
      <c r="AA1077">
        <f>VLOOKUP($F1077,'(참고)타워 스텟 가치'!$B$7:$L$11,AA$2,0)+(VLOOKUP($F1077,'(참고)타워 스텟 가치'!$B$7:$L$11,AA$2,0)*$E1077)</f>
        <v>60.900000000000098</v>
      </c>
      <c r="AB1077">
        <f>SUM('스테이지별 몬스터 스텟'!S1077*'(참고)타워 스텟 가치'!$Q$17,'스테이지별 몬스터 스텟'!T1077*'(참고)타워 스텟 가치'!$R$17,'스테이지별 몬스터 스텟'!U1077*'(참고)타워 스텟 가치'!$S$17,'스테이지별 몬스터 스텟'!V1077*'(참고)타워 스텟 가치'!$T$17,'스테이지별 몬스터 스텟'!W1077*'(참고)타워 스텟 가치'!$U$17,'스테이지별 몬스터 스텟'!X1077*'(참고)타워 스텟 가치'!$V$17,'스테이지별 몬스터 스텟'!Y1077*'(참고)타워 스텟 가치'!$W$17,'스테이지별 몬스터 스텟'!Z1077*'(참고)타워 스텟 가치'!$X$17,'스테이지별 몬스터 스텟'!AA1077*'(참고)타워 스텟 가치'!$Y$17)</f>
        <v>666888.71250000107</v>
      </c>
      <c r="AC1077">
        <v>2</v>
      </c>
      <c r="AD1077">
        <f>VLOOKUP($F1077,'(참고)타워 스텟 가치'!$B$12:$L$16,AD$2,0)+(VLOOKUP($F1077,'(참고)타워 스텟 가치'!$B$12:$L$16,AD$2,0)*$E1077)</f>
        <v>489.3750000000008</v>
      </c>
      <c r="AE1077">
        <f>VLOOKUP($F1077,'(참고)타워 스텟 가치'!$B$12:$L$16,AE$2,0)+(VLOOKUP($F1077,'(참고)타워 스텟 가치'!$B$12:$L$16,AE$2,0)*$E1077)</f>
        <v>587.25000000000091</v>
      </c>
      <c r="AF1077">
        <f>VLOOKUP($F1077,'(참고)타워 스텟 가치'!$B$12:$L$16,AF$2,0)+(VLOOKUP($F1077,'(참고)타워 스텟 가치'!$B$12:$L$16,AF$2,0)*$E1077)</f>
        <v>435000.0000000007</v>
      </c>
      <c r="AG1077">
        <f>VLOOKUP($F1077,'(참고)타워 스텟 가치'!$B$12:$L$16,AG$2,0)+(VLOOKUP($F1077,'(참고)타워 스텟 가치'!$B$12:$L$16,AG$2,0)*$E1077)</f>
        <v>2936.250000000005</v>
      </c>
      <c r="AH1077">
        <f>VLOOKUP($F1077,'(참고)타워 스텟 가치'!$B$12:$L$16,AH$2,0)+(VLOOKUP($F1077,'(참고)타워 스텟 가치'!$B$12:$L$16,AH$2,0)*$E1077)</f>
        <v>97.875000000000156</v>
      </c>
      <c r="AI1077">
        <f>VLOOKUP($F1077,'(참고)타워 스텟 가치'!$B$12:$L$16,AI$2,0)+(VLOOKUP($F1077,'(참고)타워 스텟 가치'!$B$12:$L$16,AI$2,0)*$E1077)</f>
        <v>26.100000000000044</v>
      </c>
      <c r="AJ1077">
        <f>VLOOKUP($F1077,'(참고)타워 스텟 가치'!$B$12:$L$16,AJ$2,0)+(VLOOKUP($F1077,'(참고)타워 스텟 가치'!$B$12:$L$16,AJ$2,0)*$E1077)</f>
        <v>0</v>
      </c>
      <c r="AK1077">
        <f>VLOOKUP($F1077,'(참고)타워 스텟 가치'!$B$12:$L$16,AK$2,0)+(VLOOKUP($F1077,'(참고)타워 스텟 가치'!$B$12:$L$16,AK$2,0)*$E1077)</f>
        <v>0</v>
      </c>
      <c r="AL1077">
        <f>VLOOKUP($F1077,'(참고)타워 스텟 가치'!$B$12:$L$16,AL$2,0)+(VLOOKUP($F1077,'(참고)타워 스텟 가치'!$B$12:$L$16,AL$2,0)*$E1077)</f>
        <v>121.8000000000002</v>
      </c>
      <c r="AM1077">
        <f>SUM('스테이지별 몬스터 스텟'!AD1077*'(참고)타워 스텟 가치'!$Q$17,'스테이지별 몬스터 스텟'!AE1077*'(참고)타워 스텟 가치'!$R$17,'스테이지별 몬스터 스텟'!AF1077*'(참고)타워 스텟 가치'!$S$17,'스테이지별 몬스터 스텟'!AG1077*'(참고)타워 스텟 가치'!$T$17,'스테이지별 몬스터 스텟'!AH1077*'(참고)타워 스텟 가치'!$U$17,'스테이지별 몬스터 스텟'!AI1077*'(참고)타워 스텟 가치'!$V$17,'스테이지별 몬스터 스텟'!AJ1077*'(참고)타워 스텟 가치'!$W$17,'스테이지별 몬스터 스텟'!AK1077*'(참고)타워 스텟 가치'!$X$17,'스테이지별 몬스터 스텟'!AL1077*'(참고)타워 스텟 가치'!$Y$17)</f>
        <v>660697.575000001</v>
      </c>
      <c r="AN1077">
        <v>3</v>
      </c>
    </row>
    <row r="1078" spans="3:40" x14ac:dyDescent="0.3">
      <c r="C1078">
        <v>4</v>
      </c>
      <c r="D1078">
        <f t="shared" si="50"/>
        <v>215</v>
      </c>
      <c r="E1078" s="52">
        <f>VLOOKUP(D1078,'스테이지별 난이도 설정'!B:C,2,0)</f>
        <v>86.000000000000142</v>
      </c>
      <c r="F1078" t="str">
        <f t="shared" si="51"/>
        <v>유니크</v>
      </c>
      <c r="G1078">
        <f t="shared" si="49"/>
        <v>6</v>
      </c>
      <c r="H1078">
        <f>VLOOKUP($F1078,'(참고)타워 스텟 가치'!$B$2:$L$6,H$2,0)+(VLOOKUP($F1078,'(참고)타워 스텟 가치'!$B$2:$L$6,H$2,0)*$E1078)</f>
        <v>2202.1875000000036</v>
      </c>
      <c r="I1078">
        <f>VLOOKUP($F1078,'(참고)타워 스텟 가치'!$B$2:$L$6,I$2,0)+(VLOOKUP($F1078,'(참고)타워 스텟 가치'!$B$2:$L$6,I$2,0)*$E1078)</f>
        <v>440.43750000000074</v>
      </c>
      <c r="J1078">
        <f>VLOOKUP($F1078,'(참고)타워 스텟 가치'!$B$2:$L$6,J$2,0)+(VLOOKUP($F1078,'(참고)타워 스텟 가치'!$B$2:$L$6,J$2,0)*$E1078)</f>
        <v>435000.0000000007</v>
      </c>
      <c r="K1078">
        <f>VLOOKUP($F1078,'(참고)타워 스텟 가치'!$B$2:$L$6,K$2,0)+(VLOOKUP($F1078,'(참고)타워 스텟 가치'!$B$2:$L$6,K$2,0)*$E1078)</f>
        <v>8808.7500000000146</v>
      </c>
      <c r="L1078">
        <f>VLOOKUP($F1078,'(참고)타워 스텟 가치'!$B$2:$L$6,L$2,0)+(VLOOKUP($F1078,'(참고)타워 스텟 가치'!$B$2:$L$6,L$2,0)*$E1078)</f>
        <v>146.81250000000023</v>
      </c>
      <c r="M1078">
        <f>VLOOKUP($F1078,'(참고)타워 스텟 가치'!$B$2:$L$6,M$2,0)+(VLOOKUP($F1078,'(참고)타워 스텟 가치'!$B$2:$L$6,M$2,0)*$E1078)</f>
        <v>26.100000000000044</v>
      </c>
      <c r="N1078">
        <f>VLOOKUP($F1078,'(참고)타워 스텟 가치'!$B$2:$L$6,N$2,0)+(VLOOKUP($F1078,'(참고)타워 스텟 가치'!$B$2:$L$6,N$2,0)*$E1078)</f>
        <v>0</v>
      </c>
      <c r="O1078">
        <f>VLOOKUP($F1078,'(참고)타워 스텟 가치'!$B$2:$L$6,O$2,0)+(VLOOKUP($F1078,'(참고)타워 스텟 가치'!$B$2:$L$6,O$2,0)*$E1078)</f>
        <v>0</v>
      </c>
      <c r="P1078">
        <f>VLOOKUP($F1078,'(참고)타워 스텟 가치'!$B$2:$L$6,P$2,0)+(VLOOKUP($F1078,'(참고)타워 스텟 가치'!$B$2:$L$6,P$2,0)*$E1078)</f>
        <v>87.000000000000142</v>
      </c>
      <c r="Q1078">
        <f>SUM('스테이지별 몬스터 스텟'!H1078*'(참고)타워 스텟 가치'!$Q$17,'스테이지별 몬스터 스텟'!I1078*'(참고)타워 스텟 가치'!$R$17,'스테이지별 몬스터 스텟'!J1078*'(참고)타워 스텟 가치'!$S$17,'스테이지별 몬스터 스텟'!K1078*'(참고)타워 스텟 가치'!$T$17,'스테이지별 몬스터 스텟'!L1078*'(참고)타워 스텟 가치'!$U$17,'스테이지별 몬스터 스텟'!M1078*'(참고)타워 스텟 가치'!$V$17,'스테이지별 몬스터 스텟'!N1078*'(참고)타워 스텟 가치'!$W$17,'스테이지별 몬스터 스텟'!O1078*'(참고)타워 스텟 가치'!$X$17,'스테이지별 몬스터 스텟'!P1078*'(참고)타워 스텟 가치'!$Y$17)</f>
        <v>675676.25625000102</v>
      </c>
      <c r="R1078">
        <v>1</v>
      </c>
      <c r="S1078">
        <f>VLOOKUP($F1078,'(참고)타워 스텟 가치'!$B$7:$L$11,S$2,0)+(VLOOKUP($F1078,'(참고)타워 스텟 가치'!$B$7:$L$11,S$2,0)*$E1078)</f>
        <v>734.06250000000125</v>
      </c>
      <c r="T1078">
        <f>VLOOKUP($F1078,'(참고)타워 스텟 가치'!$B$7:$L$11,T$2,0)+(VLOOKUP($F1078,'(참고)타워 스텟 가치'!$B$7:$L$11,T$2,0)*$E1078)</f>
        <v>1321.312500000002</v>
      </c>
      <c r="U1078">
        <f>VLOOKUP($F1078,'(참고)타워 스텟 가치'!$B$7:$L$11,U$2,0)+(VLOOKUP($F1078,'(참고)타워 스텟 가치'!$B$7:$L$11,U$2,0)*$E1078)</f>
        <v>435000.0000000007</v>
      </c>
      <c r="V1078">
        <f>VLOOKUP($F1078,'(참고)타워 스텟 가치'!$B$7:$L$11,V$2,0)+(VLOOKUP($F1078,'(참고)타워 스텟 가치'!$B$7:$L$11,V$2,0)*$E1078)</f>
        <v>8808.7500000000146</v>
      </c>
      <c r="W1078">
        <f>VLOOKUP($F1078,'(참고)타워 스텟 가치'!$B$7:$L$11,W$2,0)+(VLOOKUP($F1078,'(참고)타워 스텟 가치'!$B$7:$L$11,W$2,0)*$E1078)</f>
        <v>146.81250000000023</v>
      </c>
      <c r="X1078">
        <f>VLOOKUP($F1078,'(참고)타워 스텟 가치'!$B$7:$L$11,X$2,0)+(VLOOKUP($F1078,'(참고)타워 스텟 가치'!$B$7:$L$11,X$2,0)*$E1078)</f>
        <v>26.100000000000044</v>
      </c>
      <c r="Y1078">
        <f>VLOOKUP($F1078,'(참고)타워 스텟 가치'!$B$7:$L$11,Y$2,0)+(VLOOKUP($F1078,'(참고)타워 스텟 가치'!$B$7:$L$11,Y$2,0)*$E1078)</f>
        <v>0</v>
      </c>
      <c r="Z1078">
        <f>VLOOKUP($F1078,'(참고)타워 스텟 가치'!$B$7:$L$11,Z$2,0)+(VLOOKUP($F1078,'(참고)타워 스텟 가치'!$B$7:$L$11,Z$2,0)*$E1078)</f>
        <v>0</v>
      </c>
      <c r="AA1078">
        <f>VLOOKUP($F1078,'(참고)타워 스텟 가치'!$B$7:$L$11,AA$2,0)+(VLOOKUP($F1078,'(참고)타워 스텟 가치'!$B$7:$L$11,AA$2,0)*$E1078)</f>
        <v>87.000000000000142</v>
      </c>
      <c r="AB1078">
        <f>SUM('스테이지별 몬스터 스텟'!S1078*'(참고)타워 스텟 가치'!$Q$17,'스테이지별 몬스터 스텟'!T1078*'(참고)타워 스텟 가치'!$R$17,'스테이지별 몬스터 스텟'!U1078*'(참고)타워 스텟 가치'!$S$17,'스테이지별 몬스터 스텟'!V1078*'(참고)타워 스텟 가치'!$T$17,'스테이지별 몬스터 스텟'!W1078*'(참고)타워 스텟 가치'!$U$17,'스테이지별 몬스터 스텟'!X1078*'(참고)타워 스텟 가치'!$V$17,'스테이지별 몬스터 스텟'!Y1078*'(참고)타워 스텟 가치'!$W$17,'스테이지별 몬스터 스텟'!Z1078*'(참고)타워 스텟 가치'!$X$17,'스테이지별 몬스터 스텟'!AA1078*'(참고)타워 스텟 가치'!$Y$17)</f>
        <v>674061.31875000102</v>
      </c>
      <c r="AC1078">
        <v>2</v>
      </c>
      <c r="AD1078">
        <f>VLOOKUP($F1078,'(참고)타워 스텟 가치'!$B$12:$L$16,AD$2,0)+(VLOOKUP($F1078,'(참고)타워 스텟 가치'!$B$12:$L$16,AD$2,0)*$E1078)</f>
        <v>734.06250000000125</v>
      </c>
      <c r="AE1078">
        <f>VLOOKUP($F1078,'(참고)타워 스텟 가치'!$B$12:$L$16,AE$2,0)+(VLOOKUP($F1078,'(참고)타워 스텟 가치'!$B$12:$L$16,AE$2,0)*$E1078)</f>
        <v>880.87500000000148</v>
      </c>
      <c r="AF1078">
        <f>VLOOKUP($F1078,'(참고)타워 스텟 가치'!$B$12:$L$16,AF$2,0)+(VLOOKUP($F1078,'(참고)타워 스텟 가치'!$B$12:$L$16,AF$2,0)*$E1078)</f>
        <v>435000.0000000007</v>
      </c>
      <c r="AG1078">
        <f>VLOOKUP($F1078,'(참고)타워 스텟 가치'!$B$12:$L$16,AG$2,0)+(VLOOKUP($F1078,'(참고)타워 스텟 가치'!$B$12:$L$16,AG$2,0)*$E1078)</f>
        <v>4404.3750000000073</v>
      </c>
      <c r="AH1078">
        <f>VLOOKUP($F1078,'(참고)타워 스텟 가치'!$B$12:$L$16,AH$2,0)+(VLOOKUP($F1078,'(참고)타워 스텟 가치'!$B$12:$L$16,AH$2,0)*$E1078)</f>
        <v>146.81250000000023</v>
      </c>
      <c r="AI1078">
        <f>VLOOKUP($F1078,'(참고)타워 스텟 가치'!$B$12:$L$16,AI$2,0)+(VLOOKUP($F1078,'(참고)타워 스텟 가치'!$B$12:$L$16,AI$2,0)*$E1078)</f>
        <v>26.100000000000044</v>
      </c>
      <c r="AJ1078">
        <f>VLOOKUP($F1078,'(참고)타워 스텟 가치'!$B$12:$L$16,AJ$2,0)+(VLOOKUP($F1078,'(참고)타워 스텟 가치'!$B$12:$L$16,AJ$2,0)*$E1078)</f>
        <v>0</v>
      </c>
      <c r="AK1078">
        <f>VLOOKUP($F1078,'(참고)타워 스텟 가치'!$B$12:$L$16,AK$2,0)+(VLOOKUP($F1078,'(참고)타워 스텟 가치'!$B$12:$L$16,AK$2,0)*$E1078)</f>
        <v>0</v>
      </c>
      <c r="AL1078">
        <f>VLOOKUP($F1078,'(참고)타워 스텟 가치'!$B$12:$L$16,AL$2,0)+(VLOOKUP($F1078,'(참고)타워 스텟 가치'!$B$12:$L$16,AL$2,0)*$E1078)</f>
        <v>174.00000000000028</v>
      </c>
      <c r="AM1078">
        <f>SUM('스테이지별 몬스터 스텟'!AD1078*'(참고)타워 스텟 가치'!$Q$17,'스테이지별 몬스터 스텟'!AE1078*'(참고)타워 스텟 가치'!$R$17,'스테이지별 몬스터 스텟'!AF1078*'(참고)타워 스텟 가치'!$S$17,'스테이지별 몬스터 스텟'!AG1078*'(참고)타워 스텟 가치'!$T$17,'스테이지별 몬스터 스텟'!AH1078*'(참고)타워 스텟 가치'!$U$17,'스테이지별 몬스터 스텟'!AI1078*'(참고)타워 스텟 가치'!$V$17,'스테이지별 몬스터 스텟'!AJ1078*'(참고)타워 스텟 가치'!$W$17,'스테이지별 몬스터 스텟'!AK1078*'(참고)타워 스텟 가치'!$X$17,'스테이지별 몬스터 스텟'!AL1078*'(참고)타워 스텟 가치'!$Y$17)</f>
        <v>664765.91250000102</v>
      </c>
      <c r="AN1078">
        <v>3</v>
      </c>
    </row>
    <row r="1079" spans="3:40" x14ac:dyDescent="0.3">
      <c r="C1079">
        <v>5</v>
      </c>
      <c r="D1079">
        <f t="shared" si="50"/>
        <v>215</v>
      </c>
      <c r="E1079" s="52">
        <f>VLOOKUP(D1079,'스테이지별 난이도 설정'!B:C,2,0)</f>
        <v>86.000000000000142</v>
      </c>
      <c r="F1079" t="str">
        <f t="shared" si="51"/>
        <v>스페셜</v>
      </c>
      <c r="G1079">
        <f t="shared" si="49"/>
        <v>6</v>
      </c>
      <c r="H1079">
        <f>VLOOKUP($F1079,'(참고)타워 스텟 가치'!$B$2:$L$6,H$2,0)+(VLOOKUP($F1079,'(참고)타워 스텟 가치'!$B$2:$L$6,H$2,0)*$E1079)</f>
        <v>3303.2812500000055</v>
      </c>
      <c r="I1079">
        <f>VLOOKUP($F1079,'(참고)타워 스텟 가치'!$B$2:$L$6,I$2,0)+(VLOOKUP($F1079,'(참고)타워 스텟 가치'!$B$2:$L$6,I$2,0)*$E1079)</f>
        <v>660.65625000000102</v>
      </c>
      <c r="J1079">
        <f>VLOOKUP($F1079,'(참고)타워 스텟 가치'!$B$2:$L$6,J$2,0)+(VLOOKUP($F1079,'(참고)타워 스텟 가치'!$B$2:$L$6,J$2,0)*$E1079)</f>
        <v>435000.0000000007</v>
      </c>
      <c r="K1079">
        <f>VLOOKUP($F1079,'(참고)타워 스텟 가치'!$B$2:$L$6,K$2,0)+(VLOOKUP($F1079,'(참고)타워 스텟 가치'!$B$2:$L$6,K$2,0)*$E1079)</f>
        <v>13213.125000000022</v>
      </c>
      <c r="L1079">
        <f>VLOOKUP($F1079,'(참고)타워 스텟 가치'!$B$2:$L$6,L$2,0)+(VLOOKUP($F1079,'(참고)타워 스텟 가치'!$B$2:$L$6,L$2,0)*$E1079)</f>
        <v>220.21875000000037</v>
      </c>
      <c r="M1079">
        <f>VLOOKUP($F1079,'(참고)타워 스텟 가치'!$B$2:$L$6,M$2,0)+(VLOOKUP($F1079,'(참고)타워 스텟 가치'!$B$2:$L$6,M$2,0)*$E1079)</f>
        <v>26.100000000000044</v>
      </c>
      <c r="N1079">
        <f>VLOOKUP($F1079,'(참고)타워 스텟 가치'!$B$2:$L$6,N$2,0)+(VLOOKUP($F1079,'(참고)타워 스텟 가치'!$B$2:$L$6,N$2,0)*$E1079)</f>
        <v>0</v>
      </c>
      <c r="O1079">
        <f>VLOOKUP($F1079,'(참고)타워 스텟 가치'!$B$2:$L$6,O$2,0)+(VLOOKUP($F1079,'(참고)타워 스텟 가치'!$B$2:$L$6,O$2,0)*$E1079)</f>
        <v>0</v>
      </c>
      <c r="P1079">
        <f>VLOOKUP($F1079,'(참고)타워 스텟 가치'!$B$2:$L$6,P$2,0)+(VLOOKUP($F1079,'(참고)타워 스텟 가치'!$B$2:$L$6,P$2,0)*$E1079)</f>
        <v>87.000000000000142</v>
      </c>
      <c r="Q1079">
        <f>SUM('스테이지별 몬스터 스텟'!H1079*'(참고)타워 스텟 가치'!$Q$17,'스테이지별 몬스터 스텟'!I1079*'(참고)타워 스텟 가치'!$R$17,'스테이지별 몬스터 스텟'!J1079*'(참고)타워 스텟 가치'!$S$17,'스테이지별 몬스터 스텟'!K1079*'(참고)타워 스텟 가치'!$T$17,'스테이지별 몬스터 스텟'!L1079*'(참고)타워 스텟 가치'!$U$17,'스테이지별 몬스터 스텟'!M1079*'(참고)타워 스텟 가치'!$V$17,'스테이지별 몬스터 스텟'!N1079*'(참고)타워 스텟 가치'!$W$17,'스테이지별 몬스터 스텟'!O1079*'(참고)타워 스텟 가치'!$X$17,'스테이지별 몬스터 스텟'!P1079*'(참고)타워 스텟 가치'!$Y$17)</f>
        <v>687164.33437500102</v>
      </c>
      <c r="R1079">
        <v>1</v>
      </c>
      <c r="S1079">
        <f>VLOOKUP($F1079,'(참고)타워 스텟 가치'!$B$7:$L$11,S$2,0)+(VLOOKUP($F1079,'(참고)타워 스텟 가치'!$B$7:$L$11,S$2,0)*$E1079)</f>
        <v>1101.0937500000018</v>
      </c>
      <c r="T1079">
        <f>VLOOKUP($F1079,'(참고)타워 스텟 가치'!$B$7:$L$11,T$2,0)+(VLOOKUP($F1079,'(참고)타워 스텟 가치'!$B$7:$L$11,T$2,0)*$E1079)</f>
        <v>1981.9687500000032</v>
      </c>
      <c r="U1079">
        <f>VLOOKUP($F1079,'(참고)타워 스텟 가치'!$B$7:$L$11,U$2,0)+(VLOOKUP($F1079,'(참고)타워 스텟 가치'!$B$7:$L$11,U$2,0)*$E1079)</f>
        <v>435000.0000000007</v>
      </c>
      <c r="V1079">
        <f>VLOOKUP($F1079,'(참고)타워 스텟 가치'!$B$7:$L$11,V$2,0)+(VLOOKUP($F1079,'(참고)타워 스텟 가치'!$B$7:$L$11,V$2,0)*$E1079)</f>
        <v>13213.125000000022</v>
      </c>
      <c r="W1079">
        <f>VLOOKUP($F1079,'(참고)타워 스텟 가치'!$B$7:$L$11,W$2,0)+(VLOOKUP($F1079,'(참고)타워 스텟 가치'!$B$7:$L$11,W$2,0)*$E1079)</f>
        <v>220.21875000000037</v>
      </c>
      <c r="X1079">
        <f>VLOOKUP($F1079,'(참고)타워 스텟 가치'!$B$7:$L$11,X$2,0)+(VLOOKUP($F1079,'(참고)타워 스텟 가치'!$B$7:$L$11,X$2,0)*$E1079)</f>
        <v>26.100000000000044</v>
      </c>
      <c r="Y1079">
        <f>VLOOKUP($F1079,'(참고)타워 스텟 가치'!$B$7:$L$11,Y$2,0)+(VLOOKUP($F1079,'(참고)타워 스텟 가치'!$B$7:$L$11,Y$2,0)*$E1079)</f>
        <v>0</v>
      </c>
      <c r="Z1079">
        <f>VLOOKUP($F1079,'(참고)타워 스텟 가치'!$B$7:$L$11,Z$2,0)+(VLOOKUP($F1079,'(참고)타워 스텟 가치'!$B$7:$L$11,Z$2,0)*$E1079)</f>
        <v>0</v>
      </c>
      <c r="AA1079">
        <f>VLOOKUP($F1079,'(참고)타워 스텟 가치'!$B$7:$L$11,AA$2,0)+(VLOOKUP($F1079,'(참고)타워 스텟 가치'!$B$7:$L$11,AA$2,0)*$E1079)</f>
        <v>87.000000000000142</v>
      </c>
      <c r="AB1079">
        <f>SUM('스테이지별 몬스터 스텟'!S1079*'(참고)타워 스텟 가치'!$Q$17,'스테이지별 몬스터 스텟'!T1079*'(참고)타워 스텟 가치'!$R$17,'스테이지별 몬스터 스텟'!U1079*'(참고)타워 스텟 가치'!$S$17,'스테이지별 몬스터 스텟'!V1079*'(참고)타워 스텟 가치'!$T$17,'스테이지별 몬스터 스텟'!W1079*'(참고)타워 스텟 가치'!$U$17,'스테이지별 몬스터 스텟'!X1079*'(참고)타워 스텟 가치'!$V$17,'스테이지별 몬스터 스텟'!Y1079*'(참고)타워 스텟 가치'!$W$17,'스테이지별 몬스터 스텟'!Z1079*'(참고)타워 스텟 가치'!$X$17,'스테이지별 몬스터 스텟'!AA1079*'(참고)타워 스텟 가치'!$Y$17)</f>
        <v>684741.92812500102</v>
      </c>
      <c r="AC1079">
        <v>2</v>
      </c>
      <c r="AD1079">
        <f>VLOOKUP($F1079,'(참고)타워 스텟 가치'!$B$12:$L$16,AD$2,0)+(VLOOKUP($F1079,'(참고)타워 스텟 가치'!$B$12:$L$16,AD$2,0)*$E1079)</f>
        <v>1101.0937500000018</v>
      </c>
      <c r="AE1079">
        <f>VLOOKUP($F1079,'(참고)타워 스텟 가치'!$B$12:$L$16,AE$2,0)+(VLOOKUP($F1079,'(참고)타워 스텟 가치'!$B$12:$L$16,AE$2,0)*$E1079)</f>
        <v>1321.312500000002</v>
      </c>
      <c r="AF1079">
        <f>VLOOKUP($F1079,'(참고)타워 스텟 가치'!$B$12:$L$16,AF$2,0)+(VLOOKUP($F1079,'(참고)타워 스텟 가치'!$B$12:$L$16,AF$2,0)*$E1079)</f>
        <v>435000.0000000007</v>
      </c>
      <c r="AG1079">
        <f>VLOOKUP($F1079,'(참고)타워 스텟 가치'!$B$12:$L$16,AG$2,0)+(VLOOKUP($F1079,'(참고)타워 스텟 가치'!$B$12:$L$16,AG$2,0)*$E1079)</f>
        <v>6606.5625000000109</v>
      </c>
      <c r="AH1079">
        <f>VLOOKUP($F1079,'(참고)타워 스텟 가치'!$B$12:$L$16,AH$2,0)+(VLOOKUP($F1079,'(참고)타워 스텟 가치'!$B$12:$L$16,AH$2,0)*$E1079)</f>
        <v>220.21875000000037</v>
      </c>
      <c r="AI1079">
        <f>VLOOKUP($F1079,'(참고)타워 스텟 가치'!$B$12:$L$16,AI$2,0)+(VLOOKUP($F1079,'(참고)타워 스텟 가치'!$B$12:$L$16,AI$2,0)*$E1079)</f>
        <v>26.100000000000044</v>
      </c>
      <c r="AJ1079">
        <f>VLOOKUP($F1079,'(참고)타워 스텟 가치'!$B$12:$L$16,AJ$2,0)+(VLOOKUP($F1079,'(참고)타워 스텟 가치'!$B$12:$L$16,AJ$2,0)*$E1079)</f>
        <v>0</v>
      </c>
      <c r="AK1079">
        <f>VLOOKUP($F1079,'(참고)타워 스텟 가치'!$B$12:$L$16,AK$2,0)+(VLOOKUP($F1079,'(참고)타워 스텟 가치'!$B$12:$L$16,AK$2,0)*$E1079)</f>
        <v>0</v>
      </c>
      <c r="AL1079">
        <f>VLOOKUP($F1079,'(참고)타워 스텟 가치'!$B$12:$L$16,AL$2,0)+(VLOOKUP($F1079,'(참고)타워 스텟 가치'!$B$12:$L$16,AL$2,0)*$E1079)</f>
        <v>174.00000000000028</v>
      </c>
      <c r="AM1079">
        <f>SUM('스테이지별 몬스터 스텟'!AD1079*'(참고)타워 스텟 가치'!$Q$17,'스테이지별 몬스터 스텟'!AE1079*'(참고)타워 스텟 가치'!$R$17,'스테이지별 몬스터 스텟'!AF1079*'(참고)타워 스텟 가치'!$S$17,'스테이지별 몬스터 스텟'!AG1079*'(참고)타워 스텟 가치'!$T$17,'스테이지별 몬스터 스텟'!AH1079*'(참고)타워 스텟 가치'!$U$17,'스테이지별 몬스터 스텟'!AI1079*'(참고)타워 스텟 가치'!$V$17,'스테이지별 몬스터 스텟'!AJ1079*'(참고)타워 스텟 가치'!$W$17,'스테이지별 몬스터 스텟'!AK1079*'(참고)타워 스텟 가치'!$X$17,'스테이지별 몬스터 스텟'!AL1079*'(참고)타워 스텟 가치'!$Y$17)</f>
        <v>670711.81875000102</v>
      </c>
      <c r="AN1079">
        <v>3</v>
      </c>
    </row>
    <row r="1080" spans="3:40" x14ac:dyDescent="0.3">
      <c r="C1080">
        <v>1</v>
      </c>
      <c r="D1080">
        <f t="shared" si="50"/>
        <v>216</v>
      </c>
      <c r="E1080" s="52">
        <f>VLOOKUP(D1080,'스테이지별 난이도 설정'!B:C,2,0)</f>
        <v>86.400000000000148</v>
      </c>
      <c r="F1080" t="str">
        <f t="shared" si="51"/>
        <v>일반</v>
      </c>
      <c r="G1080">
        <f t="shared" si="49"/>
        <v>6</v>
      </c>
      <c r="H1080">
        <f>VLOOKUP($F1080,'(참고)타워 스텟 가치'!$B$2:$L$6,H$2,0)+(VLOOKUP($F1080,'(참고)타워 스텟 가치'!$B$2:$L$6,H$2,0)*$E1080)</f>
        <v>655.50000000000114</v>
      </c>
      <c r="I1080">
        <f>VLOOKUP($F1080,'(참고)타워 스텟 가치'!$B$2:$L$6,I$2,0)+(VLOOKUP($F1080,'(참고)타워 스텟 가치'!$B$2:$L$6,I$2,0)*$E1080)</f>
        <v>131.10000000000022</v>
      </c>
      <c r="J1080">
        <f>VLOOKUP($F1080,'(참고)타워 스텟 가치'!$B$2:$L$6,J$2,0)+(VLOOKUP($F1080,'(참고)타워 스텟 가치'!$B$2:$L$6,J$2,0)*$E1080)</f>
        <v>437000.00000000076</v>
      </c>
      <c r="K1080">
        <f>VLOOKUP($F1080,'(참고)타워 스텟 가치'!$B$2:$L$6,K$2,0)+(VLOOKUP($F1080,'(참고)타워 스텟 가치'!$B$2:$L$6,K$2,0)*$E1080)</f>
        <v>2622.0000000000045</v>
      </c>
      <c r="L1080">
        <f>VLOOKUP($F1080,'(참고)타워 스텟 가치'!$B$2:$L$6,L$2,0)+(VLOOKUP($F1080,'(참고)타워 스텟 가치'!$B$2:$L$6,L$2,0)*$E1080)</f>
        <v>43.700000000000074</v>
      </c>
      <c r="M1080">
        <f>VLOOKUP($F1080,'(참고)타워 스텟 가치'!$B$2:$L$6,M$2,0)+(VLOOKUP($F1080,'(참고)타워 스텟 가치'!$B$2:$L$6,M$2,0)*$E1080)</f>
        <v>26.220000000000045</v>
      </c>
      <c r="N1080">
        <f>VLOOKUP($F1080,'(참고)타워 스텟 가치'!$B$2:$L$6,N$2,0)+(VLOOKUP($F1080,'(참고)타워 스텟 가치'!$B$2:$L$6,N$2,0)*$E1080)</f>
        <v>0</v>
      </c>
      <c r="O1080">
        <f>VLOOKUP($F1080,'(참고)타워 스텟 가치'!$B$2:$L$6,O$2,0)+(VLOOKUP($F1080,'(참고)타워 스텟 가치'!$B$2:$L$6,O$2,0)*$E1080)</f>
        <v>0</v>
      </c>
      <c r="P1080">
        <f>VLOOKUP($F1080,'(참고)타워 스텟 가치'!$B$2:$L$6,P$2,0)+(VLOOKUP($F1080,'(참고)타워 스텟 가치'!$B$2:$L$6,P$2,0)*$E1080)</f>
        <v>61.180000000000099</v>
      </c>
      <c r="Q1080">
        <f>SUM('스테이지별 몬스터 스텟'!H1080*'(참고)타워 스텟 가치'!$Q$17,'스테이지별 몬스터 스텟'!I1080*'(참고)타워 스텟 가치'!$R$17,'스테이지별 몬스터 스텟'!J1080*'(참고)타워 스텟 가치'!$S$17,'스테이지별 몬스터 스텟'!K1080*'(참고)타워 스텟 가치'!$T$17,'스테이지별 몬스터 스텟'!L1080*'(참고)타워 스텟 가치'!$U$17,'스테이지별 몬스터 스텟'!M1080*'(참고)타워 스텟 가치'!$V$17,'스테이지별 몬스터 스텟'!N1080*'(참고)타워 스텟 가치'!$W$17,'스테이지별 몬스터 스텟'!O1080*'(참고)타워 스텟 가치'!$X$17,'스테이지별 몬스터 스텟'!P1080*'(참고)타워 스텟 가치'!$Y$17)</f>
        <v>662487.63000000117</v>
      </c>
      <c r="R1080">
        <v>1</v>
      </c>
      <c r="S1080">
        <f>VLOOKUP($F1080,'(참고)타워 스텟 가치'!$B$7:$L$11,S$2,0)+(VLOOKUP($F1080,'(참고)타워 스텟 가치'!$B$7:$L$11,S$2,0)*$E1080)</f>
        <v>218.50000000000037</v>
      </c>
      <c r="T1080">
        <f>VLOOKUP($F1080,'(참고)타워 스텟 가치'!$B$7:$L$11,T$2,0)+(VLOOKUP($F1080,'(참고)타워 스텟 가치'!$B$7:$L$11,T$2,0)*$E1080)</f>
        <v>393.30000000000064</v>
      </c>
      <c r="U1080">
        <f>VLOOKUP($F1080,'(참고)타워 스텟 가치'!$B$7:$L$11,U$2,0)+(VLOOKUP($F1080,'(참고)타워 스텟 가치'!$B$7:$L$11,U$2,0)*$E1080)</f>
        <v>437000.00000000076</v>
      </c>
      <c r="V1080">
        <f>VLOOKUP($F1080,'(참고)타워 스텟 가치'!$B$7:$L$11,V$2,0)+(VLOOKUP($F1080,'(참고)타워 스텟 가치'!$B$7:$L$11,V$2,0)*$E1080)</f>
        <v>2622.0000000000045</v>
      </c>
      <c r="W1080">
        <f>VLOOKUP($F1080,'(참고)타워 스텟 가치'!$B$7:$L$11,W$2,0)+(VLOOKUP($F1080,'(참고)타워 스텟 가치'!$B$7:$L$11,W$2,0)*$E1080)</f>
        <v>43.700000000000074</v>
      </c>
      <c r="X1080">
        <f>VLOOKUP($F1080,'(참고)타워 스텟 가치'!$B$7:$L$11,X$2,0)+(VLOOKUP($F1080,'(참고)타워 스텟 가치'!$B$7:$L$11,X$2,0)*$E1080)</f>
        <v>26.220000000000045</v>
      </c>
      <c r="Y1080">
        <f>VLOOKUP($F1080,'(참고)타워 스텟 가치'!$B$7:$L$11,Y$2,0)+(VLOOKUP($F1080,'(참고)타워 스텟 가치'!$B$7:$L$11,Y$2,0)*$E1080)</f>
        <v>0</v>
      </c>
      <c r="Z1080">
        <f>VLOOKUP($F1080,'(참고)타워 스텟 가치'!$B$7:$L$11,Z$2,0)+(VLOOKUP($F1080,'(참고)타워 스텟 가치'!$B$7:$L$11,Z$2,0)*$E1080)</f>
        <v>0</v>
      </c>
      <c r="AA1080">
        <f>VLOOKUP($F1080,'(참고)타워 스텟 가치'!$B$7:$L$11,AA$2,0)+(VLOOKUP($F1080,'(참고)타워 스텟 가치'!$B$7:$L$11,AA$2,0)*$E1080)</f>
        <v>61.180000000000099</v>
      </c>
      <c r="AB1080">
        <f>SUM('스테이지별 몬스터 스텟'!S1080*'(참고)타워 스텟 가치'!$Q$17,'스테이지별 몬스터 스텟'!T1080*'(참고)타워 스텟 가치'!$R$17,'스테이지별 몬스터 스텟'!U1080*'(참고)타워 스텟 가치'!$S$17,'스테이지별 몬스터 스텟'!V1080*'(참고)타워 스텟 가치'!$T$17,'스테이지별 몬스터 스텟'!W1080*'(참고)타워 스텟 가치'!$U$17,'스테이지별 몬스터 스텟'!X1080*'(참고)타워 스텟 가치'!$V$17,'스테이지별 몬스터 스텟'!Y1080*'(참고)타워 스텟 가치'!$W$17,'스테이지별 몬스터 스텟'!Z1080*'(참고)타워 스텟 가치'!$X$17,'스테이지별 몬스터 스텟'!AA1080*'(참고)타워 스텟 가치'!$Y$17)</f>
        <v>662006.9300000011</v>
      </c>
      <c r="AC1080">
        <v>2</v>
      </c>
      <c r="AD1080">
        <f>VLOOKUP($F1080,'(참고)타워 스텟 가치'!$B$12:$L$16,AD$2,0)+(VLOOKUP($F1080,'(참고)타워 스텟 가치'!$B$12:$L$16,AD$2,0)*$E1080)</f>
        <v>218.50000000000037</v>
      </c>
      <c r="AE1080">
        <f>VLOOKUP($F1080,'(참고)타워 스텟 가치'!$B$12:$L$16,AE$2,0)+(VLOOKUP($F1080,'(참고)타워 스텟 가치'!$B$12:$L$16,AE$2,0)*$E1080)</f>
        <v>262.20000000000044</v>
      </c>
      <c r="AF1080">
        <f>VLOOKUP($F1080,'(참고)타워 스텟 가치'!$B$12:$L$16,AF$2,0)+(VLOOKUP($F1080,'(참고)타워 스텟 가치'!$B$12:$L$16,AF$2,0)*$E1080)</f>
        <v>437000.00000000076</v>
      </c>
      <c r="AG1080">
        <f>VLOOKUP($F1080,'(참고)타워 스텟 가치'!$B$12:$L$16,AG$2,0)+(VLOOKUP($F1080,'(참고)타워 스텟 가치'!$B$12:$L$16,AG$2,0)*$E1080)</f>
        <v>1311.0000000000023</v>
      </c>
      <c r="AH1080">
        <f>VLOOKUP($F1080,'(참고)타워 스텟 가치'!$B$12:$L$16,AH$2,0)+(VLOOKUP($F1080,'(참고)타워 스텟 가치'!$B$12:$L$16,AH$2,0)*$E1080)</f>
        <v>43.700000000000074</v>
      </c>
      <c r="AI1080">
        <f>VLOOKUP($F1080,'(참고)타워 스텟 가치'!$B$12:$L$16,AI$2,0)+(VLOOKUP($F1080,'(참고)타워 스텟 가치'!$B$12:$L$16,AI$2,0)*$E1080)</f>
        <v>26.220000000000045</v>
      </c>
      <c r="AJ1080">
        <f>VLOOKUP($F1080,'(참고)타워 스텟 가치'!$B$12:$L$16,AJ$2,0)+(VLOOKUP($F1080,'(참고)타워 스텟 가치'!$B$12:$L$16,AJ$2,0)*$E1080)</f>
        <v>0</v>
      </c>
      <c r="AK1080">
        <f>VLOOKUP($F1080,'(참고)타워 스텟 가치'!$B$12:$L$16,AK$2,0)+(VLOOKUP($F1080,'(참고)타워 스텟 가치'!$B$12:$L$16,AK$2,0)*$E1080)</f>
        <v>0</v>
      </c>
      <c r="AL1080">
        <f>VLOOKUP($F1080,'(참고)타워 스텟 가치'!$B$12:$L$16,AL$2,0)+(VLOOKUP($F1080,'(참고)타워 스텟 가치'!$B$12:$L$16,AL$2,0)*$E1080)</f>
        <v>122.3600000000002</v>
      </c>
      <c r="AM1080">
        <f>SUM('스테이지별 몬스터 스텟'!AD1080*'(참고)타워 스텟 가치'!$Q$17,'스테이지별 몬스터 스텟'!AE1080*'(참고)타워 스텟 가치'!$R$17,'스테이지별 몬스터 스텟'!AF1080*'(참고)타워 스텟 가치'!$S$17,'스테이지별 몬스터 스텟'!AG1080*'(참고)타워 스텟 가치'!$T$17,'스테이지별 몬스터 스텟'!AH1080*'(참고)타워 스텟 가치'!$U$17,'스테이지별 몬스터 스텟'!AI1080*'(참고)타워 스텟 가치'!$V$17,'스테이지별 몬스터 스텟'!AJ1080*'(참고)타워 스텟 가치'!$W$17,'스테이지별 몬스터 스텟'!AK1080*'(참고)타워 스텟 가치'!$X$17,'스테이지별 몬스터 스텟'!AL1080*'(참고)타워 스텟 가치'!$Y$17)</f>
        <v>659310.64000000118</v>
      </c>
      <c r="AN1080">
        <v>3</v>
      </c>
    </row>
    <row r="1081" spans="3:40" x14ac:dyDescent="0.3">
      <c r="C1081">
        <v>2</v>
      </c>
      <c r="D1081">
        <f t="shared" si="50"/>
        <v>216</v>
      </c>
      <c r="E1081" s="52">
        <f>VLOOKUP(D1081,'스테이지별 난이도 설정'!B:C,2,0)</f>
        <v>86.400000000000148</v>
      </c>
      <c r="F1081" t="str">
        <f t="shared" si="51"/>
        <v>레어</v>
      </c>
      <c r="G1081">
        <f t="shared" si="49"/>
        <v>6</v>
      </c>
      <c r="H1081">
        <f>VLOOKUP($F1081,'(참고)타워 스텟 가치'!$B$2:$L$6,H$2,0)+(VLOOKUP($F1081,'(참고)타워 스텟 가치'!$B$2:$L$6,H$2,0)*$E1081)</f>
        <v>983.25000000000171</v>
      </c>
      <c r="I1081">
        <f>VLOOKUP($F1081,'(참고)타워 스텟 가치'!$B$2:$L$6,I$2,0)+(VLOOKUP($F1081,'(참고)타워 스텟 가치'!$B$2:$L$6,I$2,0)*$E1081)</f>
        <v>196.65000000000032</v>
      </c>
      <c r="J1081">
        <f>VLOOKUP($F1081,'(참고)타워 스텟 가치'!$B$2:$L$6,J$2,0)+(VLOOKUP($F1081,'(참고)타워 스텟 가치'!$B$2:$L$6,J$2,0)*$E1081)</f>
        <v>437000.00000000076</v>
      </c>
      <c r="K1081">
        <f>VLOOKUP($F1081,'(참고)타워 스텟 가치'!$B$2:$L$6,K$2,0)+(VLOOKUP($F1081,'(참고)타워 스텟 가치'!$B$2:$L$6,K$2,0)*$E1081)</f>
        <v>3933.0000000000068</v>
      </c>
      <c r="L1081">
        <f>VLOOKUP($F1081,'(참고)타워 스텟 가치'!$B$2:$L$6,L$2,0)+(VLOOKUP($F1081,'(참고)타워 스텟 가치'!$B$2:$L$6,L$2,0)*$E1081)</f>
        <v>65.550000000000111</v>
      </c>
      <c r="M1081">
        <f>VLOOKUP($F1081,'(참고)타워 스텟 가치'!$B$2:$L$6,M$2,0)+(VLOOKUP($F1081,'(참고)타워 스텟 가치'!$B$2:$L$6,M$2,0)*$E1081)</f>
        <v>26.220000000000045</v>
      </c>
      <c r="N1081">
        <f>VLOOKUP($F1081,'(참고)타워 스텟 가치'!$B$2:$L$6,N$2,0)+(VLOOKUP($F1081,'(참고)타워 스텟 가치'!$B$2:$L$6,N$2,0)*$E1081)</f>
        <v>0</v>
      </c>
      <c r="O1081">
        <f>VLOOKUP($F1081,'(참고)타워 스텟 가치'!$B$2:$L$6,O$2,0)+(VLOOKUP($F1081,'(참고)타워 스텟 가치'!$B$2:$L$6,O$2,0)*$E1081)</f>
        <v>0</v>
      </c>
      <c r="P1081">
        <f>VLOOKUP($F1081,'(참고)타워 스텟 가치'!$B$2:$L$6,P$2,0)+(VLOOKUP($F1081,'(참고)타워 스텟 가치'!$B$2:$L$6,P$2,0)*$E1081)</f>
        <v>61.180000000000099</v>
      </c>
      <c r="Q1081">
        <f>SUM('스테이지별 몬스터 스텟'!H1081*'(참고)타워 스텟 가치'!$Q$17,'스테이지별 몬스터 스텟'!I1081*'(참고)타워 스텟 가치'!$R$17,'스테이지별 몬스터 스텟'!J1081*'(참고)타워 스텟 가치'!$S$17,'스테이지별 몬스터 스텟'!K1081*'(참고)타워 스텟 가치'!$T$17,'스테이지별 몬스터 스텟'!L1081*'(참고)타워 스텟 가치'!$U$17,'스테이지별 몬스터 스텟'!M1081*'(참고)타워 스텟 가치'!$V$17,'스테이지별 몬스터 스텟'!N1081*'(참고)타워 스텟 가치'!$W$17,'스테이지별 몬스터 스텟'!O1081*'(참고)타워 스텟 가치'!$X$17,'스테이지별 몬스터 스텟'!P1081*'(참고)타워 스텟 가치'!$Y$17)</f>
        <v>665907.15500000108</v>
      </c>
      <c r="R1081">
        <v>1</v>
      </c>
      <c r="S1081">
        <f>VLOOKUP($F1081,'(참고)타워 스텟 가치'!$B$7:$L$11,S$2,0)+(VLOOKUP($F1081,'(참고)타워 스텟 가치'!$B$7:$L$11,S$2,0)*$E1081)</f>
        <v>327.75000000000057</v>
      </c>
      <c r="T1081">
        <f>VLOOKUP($F1081,'(참고)타워 스텟 가치'!$B$7:$L$11,T$2,0)+(VLOOKUP($F1081,'(참고)타워 스텟 가치'!$B$7:$L$11,T$2,0)*$E1081)</f>
        <v>589.95000000000095</v>
      </c>
      <c r="U1081">
        <f>VLOOKUP($F1081,'(참고)타워 스텟 가치'!$B$7:$L$11,U$2,0)+(VLOOKUP($F1081,'(참고)타워 스텟 가치'!$B$7:$L$11,U$2,0)*$E1081)</f>
        <v>437000.00000000076</v>
      </c>
      <c r="V1081">
        <f>VLOOKUP($F1081,'(참고)타워 스텟 가치'!$B$7:$L$11,V$2,0)+(VLOOKUP($F1081,'(참고)타워 스텟 가치'!$B$7:$L$11,V$2,0)*$E1081)</f>
        <v>3933.0000000000068</v>
      </c>
      <c r="W1081">
        <f>VLOOKUP($F1081,'(참고)타워 스텟 가치'!$B$7:$L$11,W$2,0)+(VLOOKUP($F1081,'(참고)타워 스텟 가치'!$B$7:$L$11,W$2,0)*$E1081)</f>
        <v>65.550000000000111</v>
      </c>
      <c r="X1081">
        <f>VLOOKUP($F1081,'(참고)타워 스텟 가치'!$B$7:$L$11,X$2,0)+(VLOOKUP($F1081,'(참고)타워 스텟 가치'!$B$7:$L$11,X$2,0)*$E1081)</f>
        <v>26.220000000000045</v>
      </c>
      <c r="Y1081">
        <f>VLOOKUP($F1081,'(참고)타워 스텟 가치'!$B$7:$L$11,Y$2,0)+(VLOOKUP($F1081,'(참고)타워 스텟 가치'!$B$7:$L$11,Y$2,0)*$E1081)</f>
        <v>0</v>
      </c>
      <c r="Z1081">
        <f>VLOOKUP($F1081,'(참고)타워 스텟 가치'!$B$7:$L$11,Z$2,0)+(VLOOKUP($F1081,'(참고)타워 스텟 가치'!$B$7:$L$11,Z$2,0)*$E1081)</f>
        <v>0</v>
      </c>
      <c r="AA1081">
        <f>VLOOKUP($F1081,'(참고)타워 스텟 가치'!$B$7:$L$11,AA$2,0)+(VLOOKUP($F1081,'(참고)타워 스텟 가치'!$B$7:$L$11,AA$2,0)*$E1081)</f>
        <v>61.180000000000099</v>
      </c>
      <c r="AB1081">
        <f>SUM('스테이지별 몬스터 스텟'!S1081*'(참고)타워 스텟 가치'!$Q$17,'스테이지별 몬스터 스텟'!T1081*'(참고)타워 스텟 가치'!$R$17,'스테이지별 몬스터 스텟'!U1081*'(참고)타워 스텟 가치'!$S$17,'스테이지별 몬스터 스텟'!V1081*'(참고)타워 스텟 가치'!$T$17,'스테이지별 몬스터 스텟'!W1081*'(참고)타워 스텟 가치'!$U$17,'스테이지별 몬스터 스텟'!X1081*'(참고)타워 스텟 가치'!$V$17,'스테이지별 몬스터 스텟'!Y1081*'(참고)타워 스텟 가치'!$W$17,'스테이지별 몬스터 스텟'!Z1081*'(참고)타워 스텟 가치'!$X$17,'스테이지별 몬스터 스텟'!AA1081*'(참고)타워 스텟 가치'!$Y$17)</f>
        <v>665186.10500000115</v>
      </c>
      <c r="AC1081">
        <v>2</v>
      </c>
      <c r="AD1081">
        <f>VLOOKUP($F1081,'(참고)타워 스텟 가치'!$B$12:$L$16,AD$2,0)+(VLOOKUP($F1081,'(참고)타워 스텟 가치'!$B$12:$L$16,AD$2,0)*$E1081)</f>
        <v>327.75000000000057</v>
      </c>
      <c r="AE1081">
        <f>VLOOKUP($F1081,'(참고)타워 스텟 가치'!$B$12:$L$16,AE$2,0)+(VLOOKUP($F1081,'(참고)타워 스텟 가치'!$B$12:$L$16,AE$2,0)*$E1081)</f>
        <v>393.30000000000064</v>
      </c>
      <c r="AF1081">
        <f>VLOOKUP($F1081,'(참고)타워 스텟 가치'!$B$12:$L$16,AF$2,0)+(VLOOKUP($F1081,'(참고)타워 스텟 가치'!$B$12:$L$16,AF$2,0)*$E1081)</f>
        <v>437000.00000000076</v>
      </c>
      <c r="AG1081">
        <f>VLOOKUP($F1081,'(참고)타워 스텟 가치'!$B$12:$L$16,AG$2,0)+(VLOOKUP($F1081,'(참고)타워 스텟 가치'!$B$12:$L$16,AG$2,0)*$E1081)</f>
        <v>1966.5000000000034</v>
      </c>
      <c r="AH1081">
        <f>VLOOKUP($F1081,'(참고)타워 스텟 가치'!$B$12:$L$16,AH$2,0)+(VLOOKUP($F1081,'(참고)타워 스텟 가치'!$B$12:$L$16,AH$2,0)*$E1081)</f>
        <v>65.550000000000111</v>
      </c>
      <c r="AI1081">
        <f>VLOOKUP($F1081,'(참고)타워 스텟 가치'!$B$12:$L$16,AI$2,0)+(VLOOKUP($F1081,'(참고)타워 스텟 가치'!$B$12:$L$16,AI$2,0)*$E1081)</f>
        <v>26.220000000000045</v>
      </c>
      <c r="AJ1081">
        <f>VLOOKUP($F1081,'(참고)타워 스텟 가치'!$B$12:$L$16,AJ$2,0)+(VLOOKUP($F1081,'(참고)타워 스텟 가치'!$B$12:$L$16,AJ$2,0)*$E1081)</f>
        <v>0</v>
      </c>
      <c r="AK1081">
        <f>VLOOKUP($F1081,'(참고)타워 스텟 가치'!$B$12:$L$16,AK$2,0)+(VLOOKUP($F1081,'(참고)타워 스텟 가치'!$B$12:$L$16,AK$2,0)*$E1081)</f>
        <v>0</v>
      </c>
      <c r="AL1081">
        <f>VLOOKUP($F1081,'(참고)타워 스텟 가치'!$B$12:$L$16,AL$2,0)+(VLOOKUP($F1081,'(참고)타워 스텟 가치'!$B$12:$L$16,AL$2,0)*$E1081)</f>
        <v>122.3600000000002</v>
      </c>
      <c r="AM1081">
        <f>SUM('스테이지별 몬스터 스텟'!AD1081*'(참고)타워 스텟 가치'!$Q$17,'스테이지별 몬스터 스텟'!AE1081*'(참고)타워 스텟 가치'!$R$17,'스테이지별 몬스터 스텟'!AF1081*'(참고)타워 스텟 가치'!$S$17,'스테이지별 몬스터 스텟'!AG1081*'(참고)타워 스텟 가치'!$T$17,'스테이지별 몬스터 스텟'!AH1081*'(참고)타워 스텟 가치'!$U$17,'스테이지별 몬스터 스텟'!AI1081*'(참고)타워 스텟 가치'!$V$17,'스테이지별 몬스터 스텟'!AJ1081*'(참고)타워 스텟 가치'!$W$17,'스테이지별 몬스터 스텟'!AK1081*'(참고)타워 스텟 가치'!$X$17,'스테이지별 몬스터 스텟'!AL1081*'(참고)타워 스텟 가치'!$Y$17)</f>
        <v>661080.49000000104</v>
      </c>
      <c r="AN1081">
        <v>3</v>
      </c>
    </row>
    <row r="1082" spans="3:40" x14ac:dyDescent="0.3">
      <c r="C1082">
        <v>3</v>
      </c>
      <c r="D1082">
        <f t="shared" si="50"/>
        <v>216</v>
      </c>
      <c r="E1082" s="52">
        <f>VLOOKUP(D1082,'스테이지별 난이도 설정'!B:C,2,0)</f>
        <v>86.400000000000148</v>
      </c>
      <c r="F1082" t="str">
        <f t="shared" si="51"/>
        <v>에픽</v>
      </c>
      <c r="G1082">
        <f t="shared" si="49"/>
        <v>6</v>
      </c>
      <c r="H1082">
        <f>VLOOKUP($F1082,'(참고)타워 스텟 가치'!$B$2:$L$6,H$2,0)+(VLOOKUP($F1082,'(참고)타워 스텟 가치'!$B$2:$L$6,H$2,0)*$E1082)</f>
        <v>1474.8750000000025</v>
      </c>
      <c r="I1082">
        <f>VLOOKUP($F1082,'(참고)타워 스텟 가치'!$B$2:$L$6,I$2,0)+(VLOOKUP($F1082,'(참고)타워 스텟 가치'!$B$2:$L$6,I$2,0)*$E1082)</f>
        <v>294.97500000000048</v>
      </c>
      <c r="J1082">
        <f>VLOOKUP($F1082,'(참고)타워 스텟 가치'!$B$2:$L$6,J$2,0)+(VLOOKUP($F1082,'(참고)타워 스텟 가치'!$B$2:$L$6,J$2,0)*$E1082)</f>
        <v>437000.00000000076</v>
      </c>
      <c r="K1082">
        <f>VLOOKUP($F1082,'(참고)타워 스텟 가치'!$B$2:$L$6,K$2,0)+(VLOOKUP($F1082,'(참고)타워 스텟 가치'!$B$2:$L$6,K$2,0)*$E1082)</f>
        <v>5899.50000000001</v>
      </c>
      <c r="L1082">
        <f>VLOOKUP($F1082,'(참고)타워 스텟 가치'!$B$2:$L$6,L$2,0)+(VLOOKUP($F1082,'(참고)타워 스텟 가치'!$B$2:$L$6,L$2,0)*$E1082)</f>
        <v>98.325000000000159</v>
      </c>
      <c r="M1082">
        <f>VLOOKUP($F1082,'(참고)타워 스텟 가치'!$B$2:$L$6,M$2,0)+(VLOOKUP($F1082,'(참고)타워 스텟 가치'!$B$2:$L$6,M$2,0)*$E1082)</f>
        <v>26.220000000000045</v>
      </c>
      <c r="N1082">
        <f>VLOOKUP($F1082,'(참고)타워 스텟 가치'!$B$2:$L$6,N$2,0)+(VLOOKUP($F1082,'(참고)타워 스텟 가치'!$B$2:$L$6,N$2,0)*$E1082)</f>
        <v>0</v>
      </c>
      <c r="O1082">
        <f>VLOOKUP($F1082,'(참고)타워 스텟 가치'!$B$2:$L$6,O$2,0)+(VLOOKUP($F1082,'(참고)타워 스텟 가치'!$B$2:$L$6,O$2,0)*$E1082)</f>
        <v>0</v>
      </c>
      <c r="P1082">
        <f>VLOOKUP($F1082,'(참고)타워 스텟 가치'!$B$2:$L$6,P$2,0)+(VLOOKUP($F1082,'(참고)타워 스텟 가치'!$B$2:$L$6,P$2,0)*$E1082)</f>
        <v>61.180000000000099</v>
      </c>
      <c r="Q1082">
        <f>SUM('스테이지별 몬스터 스텟'!H1082*'(참고)타워 스텟 가치'!$Q$17,'스테이지별 몬스터 스텟'!I1082*'(참고)타워 스텟 가치'!$R$17,'스테이지별 몬스터 스텟'!J1082*'(참고)타워 스텟 가치'!$S$17,'스테이지별 몬스터 스텟'!K1082*'(참고)타워 스텟 가치'!$T$17,'스테이지별 몬스터 스텟'!L1082*'(참고)타워 스텟 가치'!$U$17,'스테이지별 몬스터 스텟'!M1082*'(참고)타워 스텟 가치'!$V$17,'스테이지별 몬스터 스텟'!N1082*'(참고)타워 스텟 가치'!$W$17,'스테이지별 몬스터 스텟'!O1082*'(참고)타워 스텟 가치'!$X$17,'스테이지별 몬스터 스텟'!P1082*'(참고)타워 스텟 가치'!$Y$17)</f>
        <v>671036.44250000117</v>
      </c>
      <c r="R1082">
        <v>1</v>
      </c>
      <c r="S1082">
        <f>VLOOKUP($F1082,'(참고)타워 스텟 가치'!$B$7:$L$11,S$2,0)+(VLOOKUP($F1082,'(참고)타워 스텟 가치'!$B$7:$L$11,S$2,0)*$E1082)</f>
        <v>491.62500000000085</v>
      </c>
      <c r="T1082">
        <f>VLOOKUP($F1082,'(참고)타워 스텟 가치'!$B$7:$L$11,T$2,0)+(VLOOKUP($F1082,'(참고)타워 스텟 가치'!$B$7:$L$11,T$2,0)*$E1082)</f>
        <v>884.92500000000155</v>
      </c>
      <c r="U1082">
        <f>VLOOKUP($F1082,'(참고)타워 스텟 가치'!$B$7:$L$11,U$2,0)+(VLOOKUP($F1082,'(참고)타워 스텟 가치'!$B$7:$L$11,U$2,0)*$E1082)</f>
        <v>437000.00000000076</v>
      </c>
      <c r="V1082">
        <f>VLOOKUP($F1082,'(참고)타워 스텟 가치'!$B$7:$L$11,V$2,0)+(VLOOKUP($F1082,'(참고)타워 스텟 가치'!$B$7:$L$11,V$2,0)*$E1082)</f>
        <v>5899.50000000001</v>
      </c>
      <c r="W1082">
        <f>VLOOKUP($F1082,'(참고)타워 스텟 가치'!$B$7:$L$11,W$2,0)+(VLOOKUP($F1082,'(참고)타워 스텟 가치'!$B$7:$L$11,W$2,0)*$E1082)</f>
        <v>98.325000000000159</v>
      </c>
      <c r="X1082">
        <f>VLOOKUP($F1082,'(참고)타워 스텟 가치'!$B$7:$L$11,X$2,0)+(VLOOKUP($F1082,'(참고)타워 스텟 가치'!$B$7:$L$11,X$2,0)*$E1082)</f>
        <v>26.220000000000045</v>
      </c>
      <c r="Y1082">
        <f>VLOOKUP($F1082,'(참고)타워 스텟 가치'!$B$7:$L$11,Y$2,0)+(VLOOKUP($F1082,'(참고)타워 스텟 가치'!$B$7:$L$11,Y$2,0)*$E1082)</f>
        <v>0</v>
      </c>
      <c r="Z1082">
        <f>VLOOKUP($F1082,'(참고)타워 스텟 가치'!$B$7:$L$11,Z$2,0)+(VLOOKUP($F1082,'(참고)타워 스텟 가치'!$B$7:$L$11,Z$2,0)*$E1082)</f>
        <v>0</v>
      </c>
      <c r="AA1082">
        <f>VLOOKUP($F1082,'(참고)타워 스텟 가치'!$B$7:$L$11,AA$2,0)+(VLOOKUP($F1082,'(참고)타워 스텟 가치'!$B$7:$L$11,AA$2,0)*$E1082)</f>
        <v>61.180000000000099</v>
      </c>
      <c r="AB1082">
        <f>SUM('스테이지별 몬스터 스텟'!S1082*'(참고)타워 스텟 가치'!$Q$17,'스테이지별 몬스터 스텟'!T1082*'(참고)타워 스텟 가치'!$R$17,'스테이지별 몬스터 스텟'!U1082*'(참고)타워 스텟 가치'!$S$17,'스테이지별 몬스터 스텟'!V1082*'(참고)타워 스텟 가치'!$T$17,'스테이지별 몬스터 스텟'!W1082*'(참고)타워 스텟 가치'!$U$17,'스테이지별 몬스터 스텟'!X1082*'(참고)타워 스텟 가치'!$V$17,'스테이지별 몬스터 스텟'!Y1082*'(참고)타워 스텟 가치'!$W$17,'스테이지별 몬스터 스텟'!Z1082*'(참고)타워 스텟 가치'!$X$17,'스테이지별 몬스터 스텟'!AA1082*'(참고)타워 스텟 가치'!$Y$17)</f>
        <v>669954.8675000011</v>
      </c>
      <c r="AC1082">
        <v>2</v>
      </c>
      <c r="AD1082">
        <f>VLOOKUP($F1082,'(참고)타워 스텟 가치'!$B$12:$L$16,AD$2,0)+(VLOOKUP($F1082,'(참고)타워 스텟 가치'!$B$12:$L$16,AD$2,0)*$E1082)</f>
        <v>491.62500000000085</v>
      </c>
      <c r="AE1082">
        <f>VLOOKUP($F1082,'(참고)타워 스텟 가치'!$B$12:$L$16,AE$2,0)+(VLOOKUP($F1082,'(참고)타워 스텟 가치'!$B$12:$L$16,AE$2,0)*$E1082)</f>
        <v>589.95000000000095</v>
      </c>
      <c r="AF1082">
        <f>VLOOKUP($F1082,'(참고)타워 스텟 가치'!$B$12:$L$16,AF$2,0)+(VLOOKUP($F1082,'(참고)타워 스텟 가치'!$B$12:$L$16,AF$2,0)*$E1082)</f>
        <v>437000.00000000076</v>
      </c>
      <c r="AG1082">
        <f>VLOOKUP($F1082,'(참고)타워 스텟 가치'!$B$12:$L$16,AG$2,0)+(VLOOKUP($F1082,'(참고)타워 스텟 가치'!$B$12:$L$16,AG$2,0)*$E1082)</f>
        <v>2949.750000000005</v>
      </c>
      <c r="AH1082">
        <f>VLOOKUP($F1082,'(참고)타워 스텟 가치'!$B$12:$L$16,AH$2,0)+(VLOOKUP($F1082,'(참고)타워 스텟 가치'!$B$12:$L$16,AH$2,0)*$E1082)</f>
        <v>98.325000000000159</v>
      </c>
      <c r="AI1082">
        <f>VLOOKUP($F1082,'(참고)타워 스텟 가치'!$B$12:$L$16,AI$2,0)+(VLOOKUP($F1082,'(참고)타워 스텟 가치'!$B$12:$L$16,AI$2,0)*$E1082)</f>
        <v>26.220000000000045</v>
      </c>
      <c r="AJ1082">
        <f>VLOOKUP($F1082,'(참고)타워 스텟 가치'!$B$12:$L$16,AJ$2,0)+(VLOOKUP($F1082,'(참고)타워 스텟 가치'!$B$12:$L$16,AJ$2,0)*$E1082)</f>
        <v>0</v>
      </c>
      <c r="AK1082">
        <f>VLOOKUP($F1082,'(참고)타워 스텟 가치'!$B$12:$L$16,AK$2,0)+(VLOOKUP($F1082,'(참고)타워 스텟 가치'!$B$12:$L$16,AK$2,0)*$E1082)</f>
        <v>0</v>
      </c>
      <c r="AL1082">
        <f>VLOOKUP($F1082,'(참고)타워 스텟 가치'!$B$12:$L$16,AL$2,0)+(VLOOKUP($F1082,'(참고)타워 스텟 가치'!$B$12:$L$16,AL$2,0)*$E1082)</f>
        <v>122.3600000000002</v>
      </c>
      <c r="AM1082">
        <f>SUM('스테이지별 몬스터 스텟'!AD1082*'(참고)타워 스텟 가치'!$Q$17,'스테이지별 몬스터 스텟'!AE1082*'(참고)타워 스텟 가치'!$R$17,'스테이지별 몬스터 스텟'!AF1082*'(참고)타워 스텟 가치'!$S$17,'스테이지별 몬스터 스텟'!AG1082*'(참고)타워 스텟 가치'!$T$17,'스테이지별 몬스터 스텟'!AH1082*'(참고)타워 스텟 가치'!$U$17,'스테이지별 몬스터 스텟'!AI1082*'(참고)타워 스텟 가치'!$V$17,'스테이지별 몬스터 스텟'!AJ1082*'(참고)타워 스텟 가치'!$W$17,'스테이지별 몬스터 스텟'!AK1082*'(참고)타워 스텟 가치'!$X$17,'스테이지별 몬스터 스텟'!AL1082*'(참고)타워 스텟 가치'!$Y$17)</f>
        <v>663735.26500000118</v>
      </c>
      <c r="AN1082">
        <v>3</v>
      </c>
    </row>
    <row r="1083" spans="3:40" x14ac:dyDescent="0.3">
      <c r="C1083">
        <v>4</v>
      </c>
      <c r="D1083">
        <f t="shared" si="50"/>
        <v>216</v>
      </c>
      <c r="E1083" s="52">
        <f>VLOOKUP(D1083,'스테이지별 난이도 설정'!B:C,2,0)</f>
        <v>86.400000000000148</v>
      </c>
      <c r="F1083" t="str">
        <f t="shared" si="51"/>
        <v>유니크</v>
      </c>
      <c r="G1083">
        <f t="shared" si="49"/>
        <v>6</v>
      </c>
      <c r="H1083">
        <f>VLOOKUP($F1083,'(참고)타워 스텟 가치'!$B$2:$L$6,H$2,0)+(VLOOKUP($F1083,'(참고)타워 스텟 가치'!$B$2:$L$6,H$2,0)*$E1083)</f>
        <v>2212.3125000000036</v>
      </c>
      <c r="I1083">
        <f>VLOOKUP($F1083,'(참고)타워 스텟 가치'!$B$2:$L$6,I$2,0)+(VLOOKUP($F1083,'(참고)타워 스텟 가치'!$B$2:$L$6,I$2,0)*$E1083)</f>
        <v>442.46250000000077</v>
      </c>
      <c r="J1083">
        <f>VLOOKUP($F1083,'(참고)타워 스텟 가치'!$B$2:$L$6,J$2,0)+(VLOOKUP($F1083,'(참고)타워 스텟 가치'!$B$2:$L$6,J$2,0)*$E1083)</f>
        <v>437000.00000000076</v>
      </c>
      <c r="K1083">
        <f>VLOOKUP($F1083,'(참고)타워 스텟 가치'!$B$2:$L$6,K$2,0)+(VLOOKUP($F1083,'(참고)타워 스텟 가치'!$B$2:$L$6,K$2,0)*$E1083)</f>
        <v>8849.2500000000146</v>
      </c>
      <c r="L1083">
        <f>VLOOKUP($F1083,'(참고)타워 스텟 가치'!$B$2:$L$6,L$2,0)+(VLOOKUP($F1083,'(참고)타워 스텟 가치'!$B$2:$L$6,L$2,0)*$E1083)</f>
        <v>147.48750000000024</v>
      </c>
      <c r="M1083">
        <f>VLOOKUP($F1083,'(참고)타워 스텟 가치'!$B$2:$L$6,M$2,0)+(VLOOKUP($F1083,'(참고)타워 스텟 가치'!$B$2:$L$6,M$2,0)*$E1083)</f>
        <v>26.220000000000045</v>
      </c>
      <c r="N1083">
        <f>VLOOKUP($F1083,'(참고)타워 스텟 가치'!$B$2:$L$6,N$2,0)+(VLOOKUP($F1083,'(참고)타워 스텟 가치'!$B$2:$L$6,N$2,0)*$E1083)</f>
        <v>0</v>
      </c>
      <c r="O1083">
        <f>VLOOKUP($F1083,'(참고)타워 스텟 가치'!$B$2:$L$6,O$2,0)+(VLOOKUP($F1083,'(참고)타워 스텟 가치'!$B$2:$L$6,O$2,0)*$E1083)</f>
        <v>0</v>
      </c>
      <c r="P1083">
        <f>VLOOKUP($F1083,'(참고)타워 스텟 가치'!$B$2:$L$6,P$2,0)+(VLOOKUP($F1083,'(참고)타워 스텟 가치'!$B$2:$L$6,P$2,0)*$E1083)</f>
        <v>87.400000000000148</v>
      </c>
      <c r="Q1083">
        <f>SUM('스테이지별 몬스터 스텟'!H1083*'(참고)타워 스텟 가치'!$Q$17,'스테이지별 몬스터 스텟'!I1083*'(참고)타워 스텟 가치'!$R$17,'스테이지별 몬스터 스텟'!J1083*'(참고)타워 스텟 가치'!$S$17,'스테이지별 몬스터 스텟'!K1083*'(참고)타워 스텟 가치'!$T$17,'스테이지별 몬스터 스텟'!L1083*'(참고)타워 스텟 가치'!$U$17,'스테이지별 몬스터 스텟'!M1083*'(참고)타워 스텟 가치'!$V$17,'스테이지별 몬스터 스텟'!N1083*'(참고)타워 스텟 가치'!$W$17,'스테이지별 몬스터 스텟'!O1083*'(참고)타워 스텟 가치'!$X$17,'스테이지별 몬스터 스텟'!P1083*'(참고)타워 스텟 가치'!$Y$17)</f>
        <v>678782.81375000114</v>
      </c>
      <c r="R1083">
        <v>1</v>
      </c>
      <c r="S1083">
        <f>VLOOKUP($F1083,'(참고)타워 스텟 가치'!$B$7:$L$11,S$2,0)+(VLOOKUP($F1083,'(참고)타워 스텟 가치'!$B$7:$L$11,S$2,0)*$E1083)</f>
        <v>737.43750000000125</v>
      </c>
      <c r="T1083">
        <f>VLOOKUP($F1083,'(참고)타워 스텟 가치'!$B$7:$L$11,T$2,0)+(VLOOKUP($F1083,'(참고)타워 스텟 가치'!$B$7:$L$11,T$2,0)*$E1083)</f>
        <v>1327.3875000000023</v>
      </c>
      <c r="U1083">
        <f>VLOOKUP($F1083,'(참고)타워 스텟 가치'!$B$7:$L$11,U$2,0)+(VLOOKUP($F1083,'(참고)타워 스텟 가치'!$B$7:$L$11,U$2,0)*$E1083)</f>
        <v>437000.00000000076</v>
      </c>
      <c r="V1083">
        <f>VLOOKUP($F1083,'(참고)타워 스텟 가치'!$B$7:$L$11,V$2,0)+(VLOOKUP($F1083,'(참고)타워 스텟 가치'!$B$7:$L$11,V$2,0)*$E1083)</f>
        <v>8849.2500000000146</v>
      </c>
      <c r="W1083">
        <f>VLOOKUP($F1083,'(참고)타워 스텟 가치'!$B$7:$L$11,W$2,0)+(VLOOKUP($F1083,'(참고)타워 스텟 가치'!$B$7:$L$11,W$2,0)*$E1083)</f>
        <v>147.48750000000024</v>
      </c>
      <c r="X1083">
        <f>VLOOKUP($F1083,'(참고)타워 스텟 가치'!$B$7:$L$11,X$2,0)+(VLOOKUP($F1083,'(참고)타워 스텟 가치'!$B$7:$L$11,X$2,0)*$E1083)</f>
        <v>26.220000000000045</v>
      </c>
      <c r="Y1083">
        <f>VLOOKUP($F1083,'(참고)타워 스텟 가치'!$B$7:$L$11,Y$2,0)+(VLOOKUP($F1083,'(참고)타워 스텟 가치'!$B$7:$L$11,Y$2,0)*$E1083)</f>
        <v>0</v>
      </c>
      <c r="Z1083">
        <f>VLOOKUP($F1083,'(참고)타워 스텟 가치'!$B$7:$L$11,Z$2,0)+(VLOOKUP($F1083,'(참고)타워 스텟 가치'!$B$7:$L$11,Z$2,0)*$E1083)</f>
        <v>0</v>
      </c>
      <c r="AA1083">
        <f>VLOOKUP($F1083,'(참고)타워 스텟 가치'!$B$7:$L$11,AA$2,0)+(VLOOKUP($F1083,'(참고)타워 스텟 가치'!$B$7:$L$11,AA$2,0)*$E1083)</f>
        <v>87.400000000000148</v>
      </c>
      <c r="AB1083">
        <f>SUM('스테이지별 몬스터 스텟'!S1083*'(참고)타워 스텟 가치'!$Q$17,'스테이지별 몬스터 스텟'!T1083*'(참고)타워 스텟 가치'!$R$17,'스테이지별 몬스터 스텟'!U1083*'(참고)타워 스텟 가치'!$S$17,'스테이지별 몬스터 스텟'!V1083*'(참고)타워 스텟 가치'!$T$17,'스테이지별 몬스터 스텟'!W1083*'(참고)타워 스텟 가치'!$U$17,'스테이지별 몬스터 스텟'!X1083*'(참고)타워 스텟 가치'!$V$17,'스테이지별 몬스터 스텟'!Y1083*'(참고)타워 스텟 가치'!$W$17,'스테이지별 몬스터 스텟'!Z1083*'(참고)타워 스텟 가치'!$X$17,'스테이지별 몬스터 스텟'!AA1083*'(참고)타워 스텟 가치'!$Y$17)</f>
        <v>677160.45125000121</v>
      </c>
      <c r="AC1083">
        <v>2</v>
      </c>
      <c r="AD1083">
        <f>VLOOKUP($F1083,'(참고)타워 스텟 가치'!$B$12:$L$16,AD$2,0)+(VLOOKUP($F1083,'(참고)타워 스텟 가치'!$B$12:$L$16,AD$2,0)*$E1083)</f>
        <v>737.43750000000125</v>
      </c>
      <c r="AE1083">
        <f>VLOOKUP($F1083,'(참고)타워 스텟 가치'!$B$12:$L$16,AE$2,0)+(VLOOKUP($F1083,'(참고)타워 스텟 가치'!$B$12:$L$16,AE$2,0)*$E1083)</f>
        <v>884.92500000000155</v>
      </c>
      <c r="AF1083">
        <f>VLOOKUP($F1083,'(참고)타워 스텟 가치'!$B$12:$L$16,AF$2,0)+(VLOOKUP($F1083,'(참고)타워 스텟 가치'!$B$12:$L$16,AF$2,0)*$E1083)</f>
        <v>437000.00000000076</v>
      </c>
      <c r="AG1083">
        <f>VLOOKUP($F1083,'(참고)타워 스텟 가치'!$B$12:$L$16,AG$2,0)+(VLOOKUP($F1083,'(참고)타워 스텟 가치'!$B$12:$L$16,AG$2,0)*$E1083)</f>
        <v>4424.6250000000073</v>
      </c>
      <c r="AH1083">
        <f>VLOOKUP($F1083,'(참고)타워 스텟 가치'!$B$12:$L$16,AH$2,0)+(VLOOKUP($F1083,'(참고)타워 스텟 가치'!$B$12:$L$16,AH$2,0)*$E1083)</f>
        <v>147.48750000000024</v>
      </c>
      <c r="AI1083">
        <f>VLOOKUP($F1083,'(참고)타워 스텟 가치'!$B$12:$L$16,AI$2,0)+(VLOOKUP($F1083,'(참고)타워 스텟 가치'!$B$12:$L$16,AI$2,0)*$E1083)</f>
        <v>26.220000000000045</v>
      </c>
      <c r="AJ1083">
        <f>VLOOKUP($F1083,'(참고)타워 스텟 가치'!$B$12:$L$16,AJ$2,0)+(VLOOKUP($F1083,'(참고)타워 스텟 가치'!$B$12:$L$16,AJ$2,0)*$E1083)</f>
        <v>0</v>
      </c>
      <c r="AK1083">
        <f>VLOOKUP($F1083,'(참고)타워 스텟 가치'!$B$12:$L$16,AK$2,0)+(VLOOKUP($F1083,'(참고)타워 스텟 가치'!$B$12:$L$16,AK$2,0)*$E1083)</f>
        <v>0</v>
      </c>
      <c r="AL1083">
        <f>VLOOKUP($F1083,'(참고)타워 스텟 가치'!$B$12:$L$16,AL$2,0)+(VLOOKUP($F1083,'(참고)타워 스텟 가치'!$B$12:$L$16,AL$2,0)*$E1083)</f>
        <v>174.8000000000003</v>
      </c>
      <c r="AM1083">
        <f>SUM('스테이지별 몬스터 스텟'!AD1083*'(참고)타워 스텟 가치'!$Q$17,'스테이지별 몬스터 스텟'!AE1083*'(참고)타워 스텟 가치'!$R$17,'스테이지별 몬스터 스텟'!AF1083*'(참고)타워 스텟 가치'!$S$17,'스테이지별 몬스터 스텟'!AG1083*'(참고)타워 스텟 가치'!$T$17,'스테이지별 몬스터 스텟'!AH1083*'(참고)타워 스텟 가치'!$U$17,'스테이지별 몬스터 스텟'!AI1083*'(참고)타워 스텟 가치'!$V$17,'스테이지별 몬스터 스텟'!AJ1083*'(참고)타워 스텟 가치'!$W$17,'스테이지별 몬스터 스텟'!AK1083*'(참고)타워 스텟 가치'!$X$17,'스테이지별 몬스터 스텟'!AL1083*'(참고)타워 스텟 가치'!$Y$17)</f>
        <v>667822.30750000104</v>
      </c>
      <c r="AN1083">
        <v>3</v>
      </c>
    </row>
    <row r="1084" spans="3:40" x14ac:dyDescent="0.3">
      <c r="C1084">
        <v>5</v>
      </c>
      <c r="D1084">
        <f t="shared" si="50"/>
        <v>216</v>
      </c>
      <c r="E1084" s="52">
        <f>VLOOKUP(D1084,'스테이지별 난이도 설정'!B:C,2,0)</f>
        <v>86.400000000000148</v>
      </c>
      <c r="F1084" t="str">
        <f t="shared" si="51"/>
        <v>스페셜</v>
      </c>
      <c r="G1084">
        <f t="shared" si="49"/>
        <v>6</v>
      </c>
      <c r="H1084">
        <f>VLOOKUP($F1084,'(참고)타워 스텟 가치'!$B$2:$L$6,H$2,0)+(VLOOKUP($F1084,'(참고)타워 스텟 가치'!$B$2:$L$6,H$2,0)*$E1084)</f>
        <v>3318.4687500000055</v>
      </c>
      <c r="I1084">
        <f>VLOOKUP($F1084,'(참고)타워 스텟 가치'!$B$2:$L$6,I$2,0)+(VLOOKUP($F1084,'(참고)타워 스텟 가치'!$B$2:$L$6,I$2,0)*$E1084)</f>
        <v>663.69375000000116</v>
      </c>
      <c r="J1084">
        <f>VLOOKUP($F1084,'(참고)타워 스텟 가치'!$B$2:$L$6,J$2,0)+(VLOOKUP($F1084,'(참고)타워 스텟 가치'!$B$2:$L$6,J$2,0)*$E1084)</f>
        <v>437000.00000000076</v>
      </c>
      <c r="K1084">
        <f>VLOOKUP($F1084,'(참고)타워 스텟 가치'!$B$2:$L$6,K$2,0)+(VLOOKUP($F1084,'(참고)타워 스텟 가치'!$B$2:$L$6,K$2,0)*$E1084)</f>
        <v>13273.875000000022</v>
      </c>
      <c r="L1084">
        <f>VLOOKUP($F1084,'(참고)타워 스텟 가치'!$B$2:$L$6,L$2,0)+(VLOOKUP($F1084,'(참고)타워 스텟 가치'!$B$2:$L$6,L$2,0)*$E1084)</f>
        <v>221.23125000000039</v>
      </c>
      <c r="M1084">
        <f>VLOOKUP($F1084,'(참고)타워 스텟 가치'!$B$2:$L$6,M$2,0)+(VLOOKUP($F1084,'(참고)타워 스텟 가치'!$B$2:$L$6,M$2,0)*$E1084)</f>
        <v>26.220000000000045</v>
      </c>
      <c r="N1084">
        <f>VLOOKUP($F1084,'(참고)타워 스텟 가치'!$B$2:$L$6,N$2,0)+(VLOOKUP($F1084,'(참고)타워 스텟 가치'!$B$2:$L$6,N$2,0)*$E1084)</f>
        <v>0</v>
      </c>
      <c r="O1084">
        <f>VLOOKUP($F1084,'(참고)타워 스텟 가치'!$B$2:$L$6,O$2,0)+(VLOOKUP($F1084,'(참고)타워 스텟 가치'!$B$2:$L$6,O$2,0)*$E1084)</f>
        <v>0</v>
      </c>
      <c r="P1084">
        <f>VLOOKUP($F1084,'(참고)타워 스텟 가치'!$B$2:$L$6,P$2,0)+(VLOOKUP($F1084,'(참고)타워 스텟 가치'!$B$2:$L$6,P$2,0)*$E1084)</f>
        <v>87.400000000000148</v>
      </c>
      <c r="Q1084">
        <f>SUM('스테이지별 몬스터 스텟'!H1084*'(참고)타워 스텟 가치'!$Q$17,'스테이지별 몬스터 스텟'!I1084*'(참고)타워 스텟 가치'!$R$17,'스테이지별 몬스터 스텟'!J1084*'(참고)타워 스텟 가치'!$S$17,'스테이지별 몬스터 스텟'!K1084*'(참고)타워 스텟 가치'!$T$17,'스테이지별 몬스터 스텟'!L1084*'(참고)타워 스텟 가치'!$U$17,'스테이지별 몬스터 스텟'!M1084*'(참고)타워 스텟 가치'!$V$17,'스테이지별 몬스터 스텟'!N1084*'(참고)타워 스텟 가치'!$W$17,'스테이지별 몬스터 스텟'!O1084*'(참고)타워 스텟 가치'!$X$17,'스테이지별 몬스터 스텟'!P1084*'(참고)타워 스텟 가치'!$Y$17)</f>
        <v>690323.71062500123</v>
      </c>
      <c r="R1084">
        <v>1</v>
      </c>
      <c r="S1084">
        <f>VLOOKUP($F1084,'(참고)타워 스텟 가치'!$B$7:$L$11,S$2,0)+(VLOOKUP($F1084,'(참고)타워 스텟 가치'!$B$7:$L$11,S$2,0)*$E1084)</f>
        <v>1106.1562500000018</v>
      </c>
      <c r="T1084">
        <f>VLOOKUP($F1084,'(참고)타워 스텟 가치'!$B$7:$L$11,T$2,0)+(VLOOKUP($F1084,'(참고)타워 스텟 가치'!$B$7:$L$11,T$2,0)*$E1084)</f>
        <v>1991.0812500000034</v>
      </c>
      <c r="U1084">
        <f>VLOOKUP($F1084,'(참고)타워 스텟 가치'!$B$7:$L$11,U$2,0)+(VLOOKUP($F1084,'(참고)타워 스텟 가치'!$B$7:$L$11,U$2,0)*$E1084)</f>
        <v>437000.00000000076</v>
      </c>
      <c r="V1084">
        <f>VLOOKUP($F1084,'(참고)타워 스텟 가치'!$B$7:$L$11,V$2,0)+(VLOOKUP($F1084,'(참고)타워 스텟 가치'!$B$7:$L$11,V$2,0)*$E1084)</f>
        <v>13273.875000000022</v>
      </c>
      <c r="W1084">
        <f>VLOOKUP($F1084,'(참고)타워 스텟 가치'!$B$7:$L$11,W$2,0)+(VLOOKUP($F1084,'(참고)타워 스텟 가치'!$B$7:$L$11,W$2,0)*$E1084)</f>
        <v>221.23125000000039</v>
      </c>
      <c r="X1084">
        <f>VLOOKUP($F1084,'(참고)타워 스텟 가치'!$B$7:$L$11,X$2,0)+(VLOOKUP($F1084,'(참고)타워 스텟 가치'!$B$7:$L$11,X$2,0)*$E1084)</f>
        <v>26.220000000000045</v>
      </c>
      <c r="Y1084">
        <f>VLOOKUP($F1084,'(참고)타워 스텟 가치'!$B$7:$L$11,Y$2,0)+(VLOOKUP($F1084,'(참고)타워 스텟 가치'!$B$7:$L$11,Y$2,0)*$E1084)</f>
        <v>0</v>
      </c>
      <c r="Z1084">
        <f>VLOOKUP($F1084,'(참고)타워 스텟 가치'!$B$7:$L$11,Z$2,0)+(VLOOKUP($F1084,'(참고)타워 스텟 가치'!$B$7:$L$11,Z$2,0)*$E1084)</f>
        <v>0</v>
      </c>
      <c r="AA1084">
        <f>VLOOKUP($F1084,'(참고)타워 스텟 가치'!$B$7:$L$11,AA$2,0)+(VLOOKUP($F1084,'(참고)타워 스텟 가치'!$B$7:$L$11,AA$2,0)*$E1084)</f>
        <v>87.400000000000148</v>
      </c>
      <c r="AB1084">
        <f>SUM('스테이지별 몬스터 스텟'!S1084*'(참고)타워 스텟 가치'!$Q$17,'스테이지별 몬스터 스텟'!T1084*'(참고)타워 스텟 가치'!$R$17,'스테이지별 몬스터 스텟'!U1084*'(참고)타워 스텟 가치'!$S$17,'스테이지별 몬스터 스텟'!V1084*'(참고)타워 스텟 가치'!$T$17,'스테이지별 몬스터 스텟'!W1084*'(참고)타워 스텟 가치'!$U$17,'스테이지별 몬스터 스텟'!X1084*'(참고)타워 스텟 가치'!$V$17,'스테이지별 몬스터 스텟'!Y1084*'(참고)타워 스텟 가치'!$W$17,'스테이지별 몬스터 스텟'!Z1084*'(참고)타워 스텟 가치'!$X$17,'스테이지별 몬스터 스텟'!AA1084*'(참고)타워 스텟 가치'!$Y$17)</f>
        <v>687890.16687500116</v>
      </c>
      <c r="AC1084">
        <v>2</v>
      </c>
      <c r="AD1084">
        <f>VLOOKUP($F1084,'(참고)타워 스텟 가치'!$B$12:$L$16,AD$2,0)+(VLOOKUP($F1084,'(참고)타워 스텟 가치'!$B$12:$L$16,AD$2,0)*$E1084)</f>
        <v>1106.1562500000018</v>
      </c>
      <c r="AE1084">
        <f>VLOOKUP($F1084,'(참고)타워 스텟 가치'!$B$12:$L$16,AE$2,0)+(VLOOKUP($F1084,'(참고)타워 스텟 가치'!$B$12:$L$16,AE$2,0)*$E1084)</f>
        <v>1327.3875000000023</v>
      </c>
      <c r="AF1084">
        <f>VLOOKUP($F1084,'(참고)타워 스텟 가치'!$B$12:$L$16,AF$2,0)+(VLOOKUP($F1084,'(참고)타워 스텟 가치'!$B$12:$L$16,AF$2,0)*$E1084)</f>
        <v>437000.00000000076</v>
      </c>
      <c r="AG1084">
        <f>VLOOKUP($F1084,'(참고)타워 스텟 가치'!$B$12:$L$16,AG$2,0)+(VLOOKUP($F1084,'(참고)타워 스텟 가치'!$B$12:$L$16,AG$2,0)*$E1084)</f>
        <v>6636.9375000000109</v>
      </c>
      <c r="AH1084">
        <f>VLOOKUP($F1084,'(참고)타워 스텟 가치'!$B$12:$L$16,AH$2,0)+(VLOOKUP($F1084,'(참고)타워 스텟 가치'!$B$12:$L$16,AH$2,0)*$E1084)</f>
        <v>221.23125000000039</v>
      </c>
      <c r="AI1084">
        <f>VLOOKUP($F1084,'(참고)타워 스텟 가치'!$B$12:$L$16,AI$2,0)+(VLOOKUP($F1084,'(참고)타워 스텟 가치'!$B$12:$L$16,AI$2,0)*$E1084)</f>
        <v>26.220000000000045</v>
      </c>
      <c r="AJ1084">
        <f>VLOOKUP($F1084,'(참고)타워 스텟 가치'!$B$12:$L$16,AJ$2,0)+(VLOOKUP($F1084,'(참고)타워 스텟 가치'!$B$12:$L$16,AJ$2,0)*$E1084)</f>
        <v>0</v>
      </c>
      <c r="AK1084">
        <f>VLOOKUP($F1084,'(참고)타워 스텟 가치'!$B$12:$L$16,AK$2,0)+(VLOOKUP($F1084,'(참고)타워 스텟 가치'!$B$12:$L$16,AK$2,0)*$E1084)</f>
        <v>0</v>
      </c>
      <c r="AL1084">
        <f>VLOOKUP($F1084,'(참고)타워 스텟 가치'!$B$12:$L$16,AL$2,0)+(VLOOKUP($F1084,'(참고)타워 스텟 가치'!$B$12:$L$16,AL$2,0)*$E1084)</f>
        <v>174.8000000000003</v>
      </c>
      <c r="AM1084">
        <f>SUM('스테이지별 몬스터 스텟'!AD1084*'(참고)타워 스텟 가치'!$Q$17,'스테이지별 몬스터 스텟'!AE1084*'(참고)타워 스텟 가치'!$R$17,'스테이지별 몬스터 스텟'!AF1084*'(참고)타워 스텟 가치'!$S$17,'스테이지별 몬스터 스텟'!AG1084*'(참고)타워 스텟 가치'!$T$17,'스테이지별 몬스터 스텟'!AH1084*'(참고)타워 스텟 가치'!$U$17,'스테이지별 몬스터 스텟'!AI1084*'(참고)타워 스텟 가치'!$V$17,'스테이지별 몬스터 스텟'!AJ1084*'(참고)타워 스텟 가치'!$W$17,'스테이지별 몬스터 스텟'!AK1084*'(참고)타워 스텟 가치'!$X$17,'스테이지별 몬스터 스텟'!AL1084*'(참고)타워 스텟 가치'!$Y$17)</f>
        <v>673795.55125000118</v>
      </c>
      <c r="AN1084">
        <v>3</v>
      </c>
    </row>
    <row r="1085" spans="3:40" x14ac:dyDescent="0.3">
      <c r="C1085">
        <v>1</v>
      </c>
      <c r="D1085">
        <f t="shared" si="50"/>
        <v>217</v>
      </c>
      <c r="E1085" s="52">
        <f>VLOOKUP(D1085,'스테이지별 난이도 설정'!B:C,2,0)</f>
        <v>86.800000000000153</v>
      </c>
      <c r="F1085" t="str">
        <f t="shared" si="51"/>
        <v>일반</v>
      </c>
      <c r="G1085">
        <f t="shared" si="49"/>
        <v>6</v>
      </c>
      <c r="H1085">
        <f>VLOOKUP($F1085,'(참고)타워 스텟 가치'!$B$2:$L$6,H$2,0)+(VLOOKUP($F1085,'(참고)타워 스텟 가치'!$B$2:$L$6,H$2,0)*$E1085)</f>
        <v>658.50000000000114</v>
      </c>
      <c r="I1085">
        <f>VLOOKUP($F1085,'(참고)타워 스텟 가치'!$B$2:$L$6,I$2,0)+(VLOOKUP($F1085,'(참고)타워 스텟 가치'!$B$2:$L$6,I$2,0)*$E1085)</f>
        <v>131.70000000000022</v>
      </c>
      <c r="J1085">
        <f>VLOOKUP($F1085,'(참고)타워 스텟 가치'!$B$2:$L$6,J$2,0)+(VLOOKUP($F1085,'(참고)타워 스텟 가치'!$B$2:$L$6,J$2,0)*$E1085)</f>
        <v>439000.00000000076</v>
      </c>
      <c r="K1085">
        <f>VLOOKUP($F1085,'(참고)타워 스텟 가치'!$B$2:$L$6,K$2,0)+(VLOOKUP($F1085,'(참고)타워 스텟 가치'!$B$2:$L$6,K$2,0)*$E1085)</f>
        <v>2634.0000000000045</v>
      </c>
      <c r="L1085">
        <f>VLOOKUP($F1085,'(참고)타워 스텟 가치'!$B$2:$L$6,L$2,0)+(VLOOKUP($F1085,'(참고)타워 스텟 가치'!$B$2:$L$6,L$2,0)*$E1085)</f>
        <v>43.900000000000077</v>
      </c>
      <c r="M1085">
        <f>VLOOKUP($F1085,'(참고)타워 스텟 가치'!$B$2:$L$6,M$2,0)+(VLOOKUP($F1085,'(참고)타워 스텟 가치'!$B$2:$L$6,M$2,0)*$E1085)</f>
        <v>26.340000000000046</v>
      </c>
      <c r="N1085">
        <f>VLOOKUP($F1085,'(참고)타워 스텟 가치'!$B$2:$L$6,N$2,0)+(VLOOKUP($F1085,'(참고)타워 스텟 가치'!$B$2:$L$6,N$2,0)*$E1085)</f>
        <v>0</v>
      </c>
      <c r="O1085">
        <f>VLOOKUP($F1085,'(참고)타워 스텟 가치'!$B$2:$L$6,O$2,0)+(VLOOKUP($F1085,'(참고)타워 스텟 가치'!$B$2:$L$6,O$2,0)*$E1085)</f>
        <v>0</v>
      </c>
      <c r="P1085">
        <f>VLOOKUP($F1085,'(참고)타워 스텟 가치'!$B$2:$L$6,P$2,0)+(VLOOKUP($F1085,'(참고)타워 스텟 가치'!$B$2:$L$6,P$2,0)*$E1085)</f>
        <v>61.460000000000107</v>
      </c>
      <c r="Q1085">
        <f>SUM('스테이지별 몬스터 스텟'!H1085*'(참고)타워 스텟 가치'!$Q$17,'스테이지별 몬스터 스텟'!I1085*'(참고)타워 스텟 가치'!$R$17,'스테이지별 몬스터 스텟'!J1085*'(참고)타워 스텟 가치'!$S$17,'스테이지별 몬스터 스텟'!K1085*'(참고)타워 스텟 가치'!$T$17,'스테이지별 몬스터 스텟'!L1085*'(참고)타워 스텟 가치'!$U$17,'스테이지별 몬스터 스텟'!M1085*'(참고)타워 스텟 가치'!$V$17,'스테이지별 몬스터 스텟'!N1085*'(참고)타워 스텟 가치'!$W$17,'스테이지별 몬스터 스텟'!O1085*'(참고)타워 스텟 가치'!$X$17,'스테이지별 몬스터 스텟'!P1085*'(참고)타워 스텟 가치'!$Y$17)</f>
        <v>665519.61000000127</v>
      </c>
      <c r="R1085">
        <v>1</v>
      </c>
      <c r="S1085">
        <f>VLOOKUP($F1085,'(참고)타워 스텟 가치'!$B$7:$L$11,S$2,0)+(VLOOKUP($F1085,'(참고)타워 스텟 가치'!$B$7:$L$11,S$2,0)*$E1085)</f>
        <v>219.5000000000004</v>
      </c>
      <c r="T1085">
        <f>VLOOKUP($F1085,'(참고)타워 스텟 가치'!$B$7:$L$11,T$2,0)+(VLOOKUP($F1085,'(참고)타워 스텟 가치'!$B$7:$L$11,T$2,0)*$E1085)</f>
        <v>395.1000000000007</v>
      </c>
      <c r="U1085">
        <f>VLOOKUP($F1085,'(참고)타워 스텟 가치'!$B$7:$L$11,U$2,0)+(VLOOKUP($F1085,'(참고)타워 스텟 가치'!$B$7:$L$11,U$2,0)*$E1085)</f>
        <v>439000.00000000076</v>
      </c>
      <c r="V1085">
        <f>VLOOKUP($F1085,'(참고)타워 스텟 가치'!$B$7:$L$11,V$2,0)+(VLOOKUP($F1085,'(참고)타워 스텟 가치'!$B$7:$L$11,V$2,0)*$E1085)</f>
        <v>2634.0000000000045</v>
      </c>
      <c r="W1085">
        <f>VLOOKUP($F1085,'(참고)타워 스텟 가치'!$B$7:$L$11,W$2,0)+(VLOOKUP($F1085,'(참고)타워 스텟 가치'!$B$7:$L$11,W$2,0)*$E1085)</f>
        <v>43.900000000000077</v>
      </c>
      <c r="X1085">
        <f>VLOOKUP($F1085,'(참고)타워 스텟 가치'!$B$7:$L$11,X$2,0)+(VLOOKUP($F1085,'(참고)타워 스텟 가치'!$B$7:$L$11,X$2,0)*$E1085)</f>
        <v>26.340000000000046</v>
      </c>
      <c r="Y1085">
        <f>VLOOKUP($F1085,'(참고)타워 스텟 가치'!$B$7:$L$11,Y$2,0)+(VLOOKUP($F1085,'(참고)타워 스텟 가치'!$B$7:$L$11,Y$2,0)*$E1085)</f>
        <v>0</v>
      </c>
      <c r="Z1085">
        <f>VLOOKUP($F1085,'(참고)타워 스텟 가치'!$B$7:$L$11,Z$2,0)+(VLOOKUP($F1085,'(참고)타워 스텟 가치'!$B$7:$L$11,Z$2,0)*$E1085)</f>
        <v>0</v>
      </c>
      <c r="AA1085">
        <f>VLOOKUP($F1085,'(참고)타워 스텟 가치'!$B$7:$L$11,AA$2,0)+(VLOOKUP($F1085,'(참고)타워 스텟 가치'!$B$7:$L$11,AA$2,0)*$E1085)</f>
        <v>61.460000000000107</v>
      </c>
      <c r="AB1085">
        <f>SUM('스테이지별 몬스터 스텟'!S1085*'(참고)타워 스텟 가치'!$Q$17,'스테이지별 몬스터 스텟'!T1085*'(참고)타워 스텟 가치'!$R$17,'스테이지별 몬스터 스텟'!U1085*'(참고)타워 스텟 가치'!$S$17,'스테이지별 몬스터 스텟'!V1085*'(참고)타워 스텟 가치'!$T$17,'스테이지별 몬스터 스텟'!W1085*'(참고)타워 스텟 가치'!$U$17,'스테이지별 몬스터 스텟'!X1085*'(참고)타워 스텟 가치'!$V$17,'스테이지별 몬스터 스텟'!Y1085*'(참고)타워 스텟 가치'!$W$17,'스테이지별 몬스터 스텟'!Z1085*'(참고)타워 스텟 가치'!$X$17,'스테이지별 몬스터 스텟'!AA1085*'(참고)타워 스텟 가치'!$Y$17)</f>
        <v>665036.71000000124</v>
      </c>
      <c r="AC1085">
        <v>2</v>
      </c>
      <c r="AD1085">
        <f>VLOOKUP($F1085,'(참고)타워 스텟 가치'!$B$12:$L$16,AD$2,0)+(VLOOKUP($F1085,'(참고)타워 스텟 가치'!$B$12:$L$16,AD$2,0)*$E1085)</f>
        <v>219.5000000000004</v>
      </c>
      <c r="AE1085">
        <f>VLOOKUP($F1085,'(참고)타워 스텟 가치'!$B$12:$L$16,AE$2,0)+(VLOOKUP($F1085,'(참고)타워 스텟 가치'!$B$12:$L$16,AE$2,0)*$E1085)</f>
        <v>263.40000000000043</v>
      </c>
      <c r="AF1085">
        <f>VLOOKUP($F1085,'(참고)타워 스텟 가치'!$B$12:$L$16,AF$2,0)+(VLOOKUP($F1085,'(참고)타워 스텟 가치'!$B$12:$L$16,AF$2,0)*$E1085)</f>
        <v>439000.00000000076</v>
      </c>
      <c r="AG1085">
        <f>VLOOKUP($F1085,'(참고)타워 스텟 가치'!$B$12:$L$16,AG$2,0)+(VLOOKUP($F1085,'(참고)타워 스텟 가치'!$B$12:$L$16,AG$2,0)*$E1085)</f>
        <v>1317.0000000000023</v>
      </c>
      <c r="AH1085">
        <f>VLOOKUP($F1085,'(참고)타워 스텟 가치'!$B$12:$L$16,AH$2,0)+(VLOOKUP($F1085,'(참고)타워 스텟 가치'!$B$12:$L$16,AH$2,0)*$E1085)</f>
        <v>43.900000000000077</v>
      </c>
      <c r="AI1085">
        <f>VLOOKUP($F1085,'(참고)타워 스텟 가치'!$B$12:$L$16,AI$2,0)+(VLOOKUP($F1085,'(참고)타워 스텟 가치'!$B$12:$L$16,AI$2,0)*$E1085)</f>
        <v>26.340000000000046</v>
      </c>
      <c r="AJ1085">
        <f>VLOOKUP($F1085,'(참고)타워 스텟 가치'!$B$12:$L$16,AJ$2,0)+(VLOOKUP($F1085,'(참고)타워 스텟 가치'!$B$12:$L$16,AJ$2,0)*$E1085)</f>
        <v>0</v>
      </c>
      <c r="AK1085">
        <f>VLOOKUP($F1085,'(참고)타워 스텟 가치'!$B$12:$L$16,AK$2,0)+(VLOOKUP($F1085,'(참고)타워 스텟 가치'!$B$12:$L$16,AK$2,0)*$E1085)</f>
        <v>0</v>
      </c>
      <c r="AL1085">
        <f>VLOOKUP($F1085,'(참고)타워 스텟 가치'!$B$12:$L$16,AL$2,0)+(VLOOKUP($F1085,'(참고)타워 스텟 가치'!$B$12:$L$16,AL$2,0)*$E1085)</f>
        <v>122.92000000000021</v>
      </c>
      <c r="AM1085">
        <f>SUM('스테이지별 몬스터 스텟'!AD1085*'(참고)타워 스텟 가치'!$Q$17,'스테이지별 몬스터 스텟'!AE1085*'(참고)타워 스텟 가치'!$R$17,'스테이지별 몬스터 스텟'!AF1085*'(참고)타워 스텟 가치'!$S$17,'스테이지별 몬스터 스텟'!AG1085*'(참고)타워 스텟 가치'!$T$17,'스테이지별 몬스터 스텟'!AH1085*'(참고)타워 스텟 가치'!$U$17,'스테이지별 몬스터 스텟'!AI1085*'(참고)타워 스텟 가치'!$V$17,'스테이지별 몬스터 스텟'!AJ1085*'(참고)타워 스텟 가치'!$W$17,'스테이지별 몬스터 스텟'!AK1085*'(참고)타워 스텟 가치'!$X$17,'스테이지별 몬스터 스텟'!AL1085*'(참고)타워 스텟 가치'!$Y$17)</f>
        <v>662328.08000000112</v>
      </c>
      <c r="AN1085">
        <v>3</v>
      </c>
    </row>
    <row r="1086" spans="3:40" x14ac:dyDescent="0.3">
      <c r="C1086">
        <v>2</v>
      </c>
      <c r="D1086">
        <f t="shared" si="50"/>
        <v>217</v>
      </c>
      <c r="E1086" s="52">
        <f>VLOOKUP(D1086,'스테이지별 난이도 설정'!B:C,2,0)</f>
        <v>86.800000000000153</v>
      </c>
      <c r="F1086" t="str">
        <f t="shared" si="51"/>
        <v>레어</v>
      </c>
      <c r="G1086">
        <f t="shared" si="49"/>
        <v>6</v>
      </c>
      <c r="H1086">
        <f>VLOOKUP($F1086,'(참고)타워 스텟 가치'!$B$2:$L$6,H$2,0)+(VLOOKUP($F1086,'(참고)타워 스텟 가치'!$B$2:$L$6,H$2,0)*$E1086)</f>
        <v>987.75000000000171</v>
      </c>
      <c r="I1086">
        <f>VLOOKUP($F1086,'(참고)타워 스텟 가치'!$B$2:$L$6,I$2,0)+(VLOOKUP($F1086,'(참고)타워 스텟 가치'!$B$2:$L$6,I$2,0)*$E1086)</f>
        <v>197.55000000000035</v>
      </c>
      <c r="J1086">
        <f>VLOOKUP($F1086,'(참고)타워 스텟 가치'!$B$2:$L$6,J$2,0)+(VLOOKUP($F1086,'(참고)타워 스텟 가치'!$B$2:$L$6,J$2,0)*$E1086)</f>
        <v>439000.00000000076</v>
      </c>
      <c r="K1086">
        <f>VLOOKUP($F1086,'(참고)타워 스텟 가치'!$B$2:$L$6,K$2,0)+(VLOOKUP($F1086,'(참고)타워 스텟 가치'!$B$2:$L$6,K$2,0)*$E1086)</f>
        <v>3951.0000000000068</v>
      </c>
      <c r="L1086">
        <f>VLOOKUP($F1086,'(참고)타워 스텟 가치'!$B$2:$L$6,L$2,0)+(VLOOKUP($F1086,'(참고)타워 스텟 가치'!$B$2:$L$6,L$2,0)*$E1086)</f>
        <v>65.850000000000108</v>
      </c>
      <c r="M1086">
        <f>VLOOKUP($F1086,'(참고)타워 스텟 가치'!$B$2:$L$6,M$2,0)+(VLOOKUP($F1086,'(참고)타워 스텟 가치'!$B$2:$L$6,M$2,0)*$E1086)</f>
        <v>26.340000000000046</v>
      </c>
      <c r="N1086">
        <f>VLOOKUP($F1086,'(참고)타워 스텟 가치'!$B$2:$L$6,N$2,0)+(VLOOKUP($F1086,'(참고)타워 스텟 가치'!$B$2:$L$6,N$2,0)*$E1086)</f>
        <v>0</v>
      </c>
      <c r="O1086">
        <f>VLOOKUP($F1086,'(참고)타워 스텟 가치'!$B$2:$L$6,O$2,0)+(VLOOKUP($F1086,'(참고)타워 스텟 가치'!$B$2:$L$6,O$2,0)*$E1086)</f>
        <v>0</v>
      </c>
      <c r="P1086">
        <f>VLOOKUP($F1086,'(참고)타워 스텟 가치'!$B$2:$L$6,P$2,0)+(VLOOKUP($F1086,'(참고)타워 스텟 가치'!$B$2:$L$6,P$2,0)*$E1086)</f>
        <v>61.460000000000107</v>
      </c>
      <c r="Q1086">
        <f>SUM('스테이지별 몬스터 스텟'!H1086*'(참고)타워 스텟 가치'!$Q$17,'스테이지별 몬스터 스텟'!I1086*'(참고)타워 스텟 가치'!$R$17,'스테이지별 몬스터 스텟'!J1086*'(참고)타워 스텟 가치'!$S$17,'스테이지별 몬스터 스텟'!K1086*'(참고)타워 스텟 가치'!$T$17,'스테이지별 몬스터 스텟'!L1086*'(참고)타워 스텟 가치'!$U$17,'스테이지별 몬스터 스텟'!M1086*'(참고)타워 스텟 가치'!$V$17,'스테이지별 몬스터 스텟'!N1086*'(참고)타워 스텟 가치'!$W$17,'스테이지별 몬스터 스텟'!O1086*'(참고)타워 스텟 가치'!$X$17,'스테이지별 몬스터 스텟'!P1086*'(참고)타워 스텟 가치'!$Y$17)</f>
        <v>668954.78500000108</v>
      </c>
      <c r="R1086">
        <v>1</v>
      </c>
      <c r="S1086">
        <f>VLOOKUP($F1086,'(참고)타워 스텟 가치'!$B$7:$L$11,S$2,0)+(VLOOKUP($F1086,'(참고)타워 스텟 가치'!$B$7:$L$11,S$2,0)*$E1086)</f>
        <v>329.25000000000057</v>
      </c>
      <c r="T1086">
        <f>VLOOKUP($F1086,'(참고)타워 스텟 가치'!$B$7:$L$11,T$2,0)+(VLOOKUP($F1086,'(참고)타워 스텟 가치'!$B$7:$L$11,T$2,0)*$E1086)</f>
        <v>592.650000000001</v>
      </c>
      <c r="U1086">
        <f>VLOOKUP($F1086,'(참고)타워 스텟 가치'!$B$7:$L$11,U$2,0)+(VLOOKUP($F1086,'(참고)타워 스텟 가치'!$B$7:$L$11,U$2,0)*$E1086)</f>
        <v>439000.00000000076</v>
      </c>
      <c r="V1086">
        <f>VLOOKUP($F1086,'(참고)타워 스텟 가치'!$B$7:$L$11,V$2,0)+(VLOOKUP($F1086,'(참고)타워 스텟 가치'!$B$7:$L$11,V$2,0)*$E1086)</f>
        <v>3951.0000000000068</v>
      </c>
      <c r="W1086">
        <f>VLOOKUP($F1086,'(참고)타워 스텟 가치'!$B$7:$L$11,W$2,0)+(VLOOKUP($F1086,'(참고)타워 스텟 가치'!$B$7:$L$11,W$2,0)*$E1086)</f>
        <v>65.850000000000108</v>
      </c>
      <c r="X1086">
        <f>VLOOKUP($F1086,'(참고)타워 스텟 가치'!$B$7:$L$11,X$2,0)+(VLOOKUP($F1086,'(참고)타워 스텟 가치'!$B$7:$L$11,X$2,0)*$E1086)</f>
        <v>26.340000000000046</v>
      </c>
      <c r="Y1086">
        <f>VLOOKUP($F1086,'(참고)타워 스텟 가치'!$B$7:$L$11,Y$2,0)+(VLOOKUP($F1086,'(참고)타워 스텟 가치'!$B$7:$L$11,Y$2,0)*$E1086)</f>
        <v>0</v>
      </c>
      <c r="Z1086">
        <f>VLOOKUP($F1086,'(참고)타워 스텟 가치'!$B$7:$L$11,Z$2,0)+(VLOOKUP($F1086,'(참고)타워 스텟 가치'!$B$7:$L$11,Z$2,0)*$E1086)</f>
        <v>0</v>
      </c>
      <c r="AA1086">
        <f>VLOOKUP($F1086,'(참고)타워 스텟 가치'!$B$7:$L$11,AA$2,0)+(VLOOKUP($F1086,'(참고)타워 스텟 가치'!$B$7:$L$11,AA$2,0)*$E1086)</f>
        <v>61.460000000000107</v>
      </c>
      <c r="AB1086">
        <f>SUM('스테이지별 몬스터 스텟'!S1086*'(참고)타워 스텟 가치'!$Q$17,'스테이지별 몬스터 스텟'!T1086*'(참고)타워 스텟 가치'!$R$17,'스테이지별 몬스터 스텟'!U1086*'(참고)타워 스텟 가치'!$S$17,'스테이지별 몬스터 스텟'!V1086*'(참고)타워 스텟 가치'!$T$17,'스테이지별 몬스터 스텟'!W1086*'(참고)타워 스텟 가치'!$U$17,'스테이지별 몬스터 스텟'!X1086*'(참고)타워 스텟 가치'!$V$17,'스테이지별 몬스터 스텟'!Y1086*'(참고)타워 스텟 가치'!$W$17,'스테이지별 몬스터 스텟'!Z1086*'(참고)타워 스텟 가치'!$X$17,'스테이지별 몬스터 스텟'!AA1086*'(참고)타워 스텟 가치'!$Y$17)</f>
        <v>668230.4350000011</v>
      </c>
      <c r="AC1086">
        <v>2</v>
      </c>
      <c r="AD1086">
        <f>VLOOKUP($F1086,'(참고)타워 스텟 가치'!$B$12:$L$16,AD$2,0)+(VLOOKUP($F1086,'(참고)타워 스텟 가치'!$B$12:$L$16,AD$2,0)*$E1086)</f>
        <v>329.25000000000057</v>
      </c>
      <c r="AE1086">
        <f>VLOOKUP($F1086,'(참고)타워 스텟 가치'!$B$12:$L$16,AE$2,0)+(VLOOKUP($F1086,'(참고)타워 스텟 가치'!$B$12:$L$16,AE$2,0)*$E1086)</f>
        <v>395.1000000000007</v>
      </c>
      <c r="AF1086">
        <f>VLOOKUP($F1086,'(참고)타워 스텟 가치'!$B$12:$L$16,AF$2,0)+(VLOOKUP($F1086,'(참고)타워 스텟 가치'!$B$12:$L$16,AF$2,0)*$E1086)</f>
        <v>439000.00000000076</v>
      </c>
      <c r="AG1086">
        <f>VLOOKUP($F1086,'(참고)타워 스텟 가치'!$B$12:$L$16,AG$2,0)+(VLOOKUP($F1086,'(참고)타워 스텟 가치'!$B$12:$L$16,AG$2,0)*$E1086)</f>
        <v>1975.5000000000034</v>
      </c>
      <c r="AH1086">
        <f>VLOOKUP($F1086,'(참고)타워 스텟 가치'!$B$12:$L$16,AH$2,0)+(VLOOKUP($F1086,'(참고)타워 스텟 가치'!$B$12:$L$16,AH$2,0)*$E1086)</f>
        <v>65.850000000000108</v>
      </c>
      <c r="AI1086">
        <f>VLOOKUP($F1086,'(참고)타워 스텟 가치'!$B$12:$L$16,AI$2,0)+(VLOOKUP($F1086,'(참고)타워 스텟 가치'!$B$12:$L$16,AI$2,0)*$E1086)</f>
        <v>26.340000000000046</v>
      </c>
      <c r="AJ1086">
        <f>VLOOKUP($F1086,'(참고)타워 스텟 가치'!$B$12:$L$16,AJ$2,0)+(VLOOKUP($F1086,'(참고)타워 스텟 가치'!$B$12:$L$16,AJ$2,0)*$E1086)</f>
        <v>0</v>
      </c>
      <c r="AK1086">
        <f>VLOOKUP($F1086,'(참고)타워 스텟 가치'!$B$12:$L$16,AK$2,0)+(VLOOKUP($F1086,'(참고)타워 스텟 가치'!$B$12:$L$16,AK$2,0)*$E1086)</f>
        <v>0</v>
      </c>
      <c r="AL1086">
        <f>VLOOKUP($F1086,'(참고)타워 스텟 가치'!$B$12:$L$16,AL$2,0)+(VLOOKUP($F1086,'(참고)타워 스텟 가치'!$B$12:$L$16,AL$2,0)*$E1086)</f>
        <v>122.92000000000021</v>
      </c>
      <c r="AM1086">
        <f>SUM('스테이지별 몬스터 스텟'!AD1086*'(참고)타워 스텟 가치'!$Q$17,'스테이지별 몬스터 스텟'!AE1086*'(참고)타워 스텟 가치'!$R$17,'스테이지별 몬스터 스텟'!AF1086*'(참고)타워 스텟 가치'!$S$17,'스테이지별 몬스터 스텟'!AG1086*'(참고)타워 스텟 가치'!$T$17,'스테이지별 몬스터 스텟'!AH1086*'(참고)타워 스텟 가치'!$U$17,'스테이지별 몬스터 스텟'!AI1086*'(참고)타워 스텟 가치'!$V$17,'스테이지별 몬스터 스텟'!AJ1086*'(참고)타워 스텟 가치'!$W$17,'스테이지별 몬스터 스텟'!AK1086*'(참고)타워 스텟 가치'!$X$17,'스테이지별 몬스터 스텟'!AL1086*'(참고)타워 스텟 가치'!$Y$17)</f>
        <v>664106.03000000108</v>
      </c>
      <c r="AN1086">
        <v>3</v>
      </c>
    </row>
    <row r="1087" spans="3:40" x14ac:dyDescent="0.3">
      <c r="C1087">
        <v>3</v>
      </c>
      <c r="D1087">
        <f t="shared" si="50"/>
        <v>217</v>
      </c>
      <c r="E1087" s="52">
        <f>VLOOKUP(D1087,'스테이지별 난이도 설정'!B:C,2,0)</f>
        <v>86.800000000000153</v>
      </c>
      <c r="F1087" t="str">
        <f t="shared" si="51"/>
        <v>에픽</v>
      </c>
      <c r="G1087">
        <f t="shared" si="49"/>
        <v>6</v>
      </c>
      <c r="H1087">
        <f>VLOOKUP($F1087,'(참고)타워 스텟 가치'!$B$2:$L$6,H$2,0)+(VLOOKUP($F1087,'(참고)타워 스텟 가치'!$B$2:$L$6,H$2,0)*$E1087)</f>
        <v>1481.6250000000025</v>
      </c>
      <c r="I1087">
        <f>VLOOKUP($F1087,'(참고)타워 스텟 가치'!$B$2:$L$6,I$2,0)+(VLOOKUP($F1087,'(참고)타워 스텟 가치'!$B$2:$L$6,I$2,0)*$E1087)</f>
        <v>296.3250000000005</v>
      </c>
      <c r="J1087">
        <f>VLOOKUP($F1087,'(참고)타워 스텟 가치'!$B$2:$L$6,J$2,0)+(VLOOKUP($F1087,'(참고)타워 스텟 가치'!$B$2:$L$6,J$2,0)*$E1087)</f>
        <v>439000.00000000076</v>
      </c>
      <c r="K1087">
        <f>VLOOKUP($F1087,'(참고)타워 스텟 가치'!$B$2:$L$6,K$2,0)+(VLOOKUP($F1087,'(참고)타워 스텟 가치'!$B$2:$L$6,K$2,0)*$E1087)</f>
        <v>5926.50000000001</v>
      </c>
      <c r="L1087">
        <f>VLOOKUP($F1087,'(참고)타워 스텟 가치'!$B$2:$L$6,L$2,0)+(VLOOKUP($F1087,'(참고)타워 스텟 가치'!$B$2:$L$6,L$2,0)*$E1087)</f>
        <v>98.775000000000176</v>
      </c>
      <c r="M1087">
        <f>VLOOKUP($F1087,'(참고)타워 스텟 가치'!$B$2:$L$6,M$2,0)+(VLOOKUP($F1087,'(참고)타워 스텟 가치'!$B$2:$L$6,M$2,0)*$E1087)</f>
        <v>26.340000000000046</v>
      </c>
      <c r="N1087">
        <f>VLOOKUP($F1087,'(참고)타워 스텟 가치'!$B$2:$L$6,N$2,0)+(VLOOKUP($F1087,'(참고)타워 스텟 가치'!$B$2:$L$6,N$2,0)*$E1087)</f>
        <v>0</v>
      </c>
      <c r="O1087">
        <f>VLOOKUP($F1087,'(참고)타워 스텟 가치'!$B$2:$L$6,O$2,0)+(VLOOKUP($F1087,'(참고)타워 스텟 가치'!$B$2:$L$6,O$2,0)*$E1087)</f>
        <v>0</v>
      </c>
      <c r="P1087">
        <f>VLOOKUP($F1087,'(참고)타워 스텟 가치'!$B$2:$L$6,P$2,0)+(VLOOKUP($F1087,'(참고)타워 스텟 가치'!$B$2:$L$6,P$2,0)*$E1087)</f>
        <v>61.460000000000107</v>
      </c>
      <c r="Q1087">
        <f>SUM('스테이지별 몬스터 스텟'!H1087*'(참고)타워 스텟 가치'!$Q$17,'스테이지별 몬스터 스텟'!I1087*'(참고)타워 스텟 가치'!$R$17,'스테이지별 몬스터 스텟'!J1087*'(참고)타워 스텟 가치'!$S$17,'스테이지별 몬스터 스텟'!K1087*'(참고)타워 스텟 가치'!$T$17,'스테이지별 몬스터 스텟'!L1087*'(참고)타워 스텟 가치'!$U$17,'스테이지별 몬스터 스텟'!M1087*'(참고)타워 스텟 가치'!$V$17,'스테이지별 몬스터 스텟'!N1087*'(참고)타워 스텟 가치'!$W$17,'스테이지별 몬스터 스텟'!O1087*'(참고)타워 스텟 가치'!$X$17,'스테이지별 몬스터 스텟'!P1087*'(참고)타워 스텟 가치'!$Y$17)</f>
        <v>674107.54750000127</v>
      </c>
      <c r="R1087">
        <v>1</v>
      </c>
      <c r="S1087">
        <f>VLOOKUP($F1087,'(참고)타워 스텟 가치'!$B$7:$L$11,S$2,0)+(VLOOKUP($F1087,'(참고)타워 스텟 가치'!$B$7:$L$11,S$2,0)*$E1087)</f>
        <v>493.87500000000085</v>
      </c>
      <c r="T1087">
        <f>VLOOKUP($F1087,'(참고)타워 스텟 가치'!$B$7:$L$11,T$2,0)+(VLOOKUP($F1087,'(참고)타워 스텟 가치'!$B$7:$L$11,T$2,0)*$E1087)</f>
        <v>888.9750000000015</v>
      </c>
      <c r="U1087">
        <f>VLOOKUP($F1087,'(참고)타워 스텟 가치'!$B$7:$L$11,U$2,0)+(VLOOKUP($F1087,'(참고)타워 스텟 가치'!$B$7:$L$11,U$2,0)*$E1087)</f>
        <v>439000.00000000076</v>
      </c>
      <c r="V1087">
        <f>VLOOKUP($F1087,'(참고)타워 스텟 가치'!$B$7:$L$11,V$2,0)+(VLOOKUP($F1087,'(참고)타워 스텟 가치'!$B$7:$L$11,V$2,0)*$E1087)</f>
        <v>5926.50000000001</v>
      </c>
      <c r="W1087">
        <f>VLOOKUP($F1087,'(참고)타워 스텟 가치'!$B$7:$L$11,W$2,0)+(VLOOKUP($F1087,'(참고)타워 스텟 가치'!$B$7:$L$11,W$2,0)*$E1087)</f>
        <v>98.775000000000176</v>
      </c>
      <c r="X1087">
        <f>VLOOKUP($F1087,'(참고)타워 스텟 가치'!$B$7:$L$11,X$2,0)+(VLOOKUP($F1087,'(참고)타워 스텟 가치'!$B$7:$L$11,X$2,0)*$E1087)</f>
        <v>26.340000000000046</v>
      </c>
      <c r="Y1087">
        <f>VLOOKUP($F1087,'(참고)타워 스텟 가치'!$B$7:$L$11,Y$2,0)+(VLOOKUP($F1087,'(참고)타워 스텟 가치'!$B$7:$L$11,Y$2,0)*$E1087)</f>
        <v>0</v>
      </c>
      <c r="Z1087">
        <f>VLOOKUP($F1087,'(참고)타워 스텟 가치'!$B$7:$L$11,Z$2,0)+(VLOOKUP($F1087,'(참고)타워 스텟 가치'!$B$7:$L$11,Z$2,0)*$E1087)</f>
        <v>0</v>
      </c>
      <c r="AA1087">
        <f>VLOOKUP($F1087,'(참고)타워 스텟 가치'!$B$7:$L$11,AA$2,0)+(VLOOKUP($F1087,'(참고)타워 스텟 가치'!$B$7:$L$11,AA$2,0)*$E1087)</f>
        <v>61.460000000000107</v>
      </c>
      <c r="AB1087">
        <f>SUM('스테이지별 몬스터 스텟'!S1087*'(참고)타워 스텟 가치'!$Q$17,'스테이지별 몬스터 스텟'!T1087*'(참고)타워 스텟 가치'!$R$17,'스테이지별 몬스터 스텟'!U1087*'(참고)타워 스텟 가치'!$S$17,'스테이지별 몬스터 스텟'!V1087*'(참고)타워 스텟 가치'!$T$17,'스테이지별 몬스터 스텟'!W1087*'(참고)타워 스텟 가치'!$U$17,'스테이지별 몬스터 스텟'!X1087*'(참고)타워 스텟 가치'!$V$17,'스테이지별 몬스터 스텟'!Y1087*'(참고)타워 스텟 가치'!$W$17,'스테이지별 몬스터 스텟'!Z1087*'(참고)타워 스텟 가치'!$X$17,'스테이지별 몬스터 스텟'!AA1087*'(참고)타워 스텟 가치'!$Y$17)</f>
        <v>673021.02250000124</v>
      </c>
      <c r="AC1087">
        <v>2</v>
      </c>
      <c r="AD1087">
        <f>VLOOKUP($F1087,'(참고)타워 스텟 가치'!$B$12:$L$16,AD$2,0)+(VLOOKUP($F1087,'(참고)타워 스텟 가치'!$B$12:$L$16,AD$2,0)*$E1087)</f>
        <v>493.87500000000085</v>
      </c>
      <c r="AE1087">
        <f>VLOOKUP($F1087,'(참고)타워 스텟 가치'!$B$12:$L$16,AE$2,0)+(VLOOKUP($F1087,'(참고)타워 스텟 가치'!$B$12:$L$16,AE$2,0)*$E1087)</f>
        <v>592.650000000001</v>
      </c>
      <c r="AF1087">
        <f>VLOOKUP($F1087,'(참고)타워 스텟 가치'!$B$12:$L$16,AF$2,0)+(VLOOKUP($F1087,'(참고)타워 스텟 가치'!$B$12:$L$16,AF$2,0)*$E1087)</f>
        <v>439000.00000000076</v>
      </c>
      <c r="AG1087">
        <f>VLOOKUP($F1087,'(참고)타워 스텟 가치'!$B$12:$L$16,AG$2,0)+(VLOOKUP($F1087,'(참고)타워 스텟 가치'!$B$12:$L$16,AG$2,0)*$E1087)</f>
        <v>2963.250000000005</v>
      </c>
      <c r="AH1087">
        <f>VLOOKUP($F1087,'(참고)타워 스텟 가치'!$B$12:$L$16,AH$2,0)+(VLOOKUP($F1087,'(참고)타워 스텟 가치'!$B$12:$L$16,AH$2,0)*$E1087)</f>
        <v>98.775000000000176</v>
      </c>
      <c r="AI1087">
        <f>VLOOKUP($F1087,'(참고)타워 스텟 가치'!$B$12:$L$16,AI$2,0)+(VLOOKUP($F1087,'(참고)타워 스텟 가치'!$B$12:$L$16,AI$2,0)*$E1087)</f>
        <v>26.340000000000046</v>
      </c>
      <c r="AJ1087">
        <f>VLOOKUP($F1087,'(참고)타워 스텟 가치'!$B$12:$L$16,AJ$2,0)+(VLOOKUP($F1087,'(참고)타워 스텟 가치'!$B$12:$L$16,AJ$2,0)*$E1087)</f>
        <v>0</v>
      </c>
      <c r="AK1087">
        <f>VLOOKUP($F1087,'(참고)타워 스텟 가치'!$B$12:$L$16,AK$2,0)+(VLOOKUP($F1087,'(참고)타워 스텟 가치'!$B$12:$L$16,AK$2,0)*$E1087)</f>
        <v>0</v>
      </c>
      <c r="AL1087">
        <f>VLOOKUP($F1087,'(참고)타워 스텟 가치'!$B$12:$L$16,AL$2,0)+(VLOOKUP($F1087,'(참고)타워 스텟 가치'!$B$12:$L$16,AL$2,0)*$E1087)</f>
        <v>122.92000000000021</v>
      </c>
      <c r="AM1087">
        <f>SUM('스테이지별 몬스터 스텟'!AD1087*'(참고)타워 스텟 가치'!$Q$17,'스테이지별 몬스터 스텟'!AE1087*'(참고)타워 스텟 가치'!$R$17,'스테이지별 몬스터 스텟'!AF1087*'(참고)타워 스텟 가치'!$S$17,'스테이지별 몬스터 스텟'!AG1087*'(참고)타워 스텟 가치'!$T$17,'스테이지별 몬스터 스텟'!AH1087*'(참고)타워 스텟 가치'!$U$17,'스테이지별 몬스터 스텟'!AI1087*'(참고)타워 스텟 가치'!$V$17,'스테이지별 몬스터 스텟'!AJ1087*'(참고)타워 스텟 가치'!$W$17,'스테이지별 몬스터 스텟'!AK1087*'(참고)타워 스텟 가치'!$X$17,'스테이지별 몬스터 스텟'!AL1087*'(참고)타워 스텟 가치'!$Y$17)</f>
        <v>666772.95500000112</v>
      </c>
      <c r="AN1087">
        <v>3</v>
      </c>
    </row>
    <row r="1088" spans="3:40" x14ac:dyDescent="0.3">
      <c r="C1088">
        <v>4</v>
      </c>
      <c r="D1088">
        <f t="shared" si="50"/>
        <v>217</v>
      </c>
      <c r="E1088" s="52">
        <f>VLOOKUP(D1088,'스테이지별 난이도 설정'!B:C,2,0)</f>
        <v>86.800000000000153</v>
      </c>
      <c r="F1088" t="str">
        <f t="shared" si="51"/>
        <v>유니크</v>
      </c>
      <c r="G1088">
        <f t="shared" si="49"/>
        <v>6</v>
      </c>
      <c r="H1088">
        <f>VLOOKUP($F1088,'(참고)타워 스텟 가치'!$B$2:$L$6,H$2,0)+(VLOOKUP($F1088,'(참고)타워 스텟 가치'!$B$2:$L$6,H$2,0)*$E1088)</f>
        <v>2222.4375000000041</v>
      </c>
      <c r="I1088">
        <f>VLOOKUP($F1088,'(참고)타워 스텟 가치'!$B$2:$L$6,I$2,0)+(VLOOKUP($F1088,'(참고)타워 스텟 가치'!$B$2:$L$6,I$2,0)*$E1088)</f>
        <v>444.48750000000075</v>
      </c>
      <c r="J1088">
        <f>VLOOKUP($F1088,'(참고)타워 스텟 가치'!$B$2:$L$6,J$2,0)+(VLOOKUP($F1088,'(참고)타워 스텟 가치'!$B$2:$L$6,J$2,0)*$E1088)</f>
        <v>439000.00000000076</v>
      </c>
      <c r="K1088">
        <f>VLOOKUP($F1088,'(참고)타워 스텟 가치'!$B$2:$L$6,K$2,0)+(VLOOKUP($F1088,'(참고)타워 스텟 가치'!$B$2:$L$6,K$2,0)*$E1088)</f>
        <v>8889.7500000000164</v>
      </c>
      <c r="L1088">
        <f>VLOOKUP($F1088,'(참고)타워 스텟 가치'!$B$2:$L$6,L$2,0)+(VLOOKUP($F1088,'(참고)타워 스텟 가치'!$B$2:$L$6,L$2,0)*$E1088)</f>
        <v>148.16250000000025</v>
      </c>
      <c r="M1088">
        <f>VLOOKUP($F1088,'(참고)타워 스텟 가치'!$B$2:$L$6,M$2,0)+(VLOOKUP($F1088,'(참고)타워 스텟 가치'!$B$2:$L$6,M$2,0)*$E1088)</f>
        <v>26.340000000000046</v>
      </c>
      <c r="N1088">
        <f>VLOOKUP($F1088,'(참고)타워 스텟 가치'!$B$2:$L$6,N$2,0)+(VLOOKUP($F1088,'(참고)타워 스텟 가치'!$B$2:$L$6,N$2,0)*$E1088)</f>
        <v>0</v>
      </c>
      <c r="O1088">
        <f>VLOOKUP($F1088,'(참고)타워 스텟 가치'!$B$2:$L$6,O$2,0)+(VLOOKUP($F1088,'(참고)타워 스텟 가치'!$B$2:$L$6,O$2,0)*$E1088)</f>
        <v>0</v>
      </c>
      <c r="P1088">
        <f>VLOOKUP($F1088,'(참고)타워 스텟 가치'!$B$2:$L$6,P$2,0)+(VLOOKUP($F1088,'(참고)타워 스텟 가치'!$B$2:$L$6,P$2,0)*$E1088)</f>
        <v>87.800000000000153</v>
      </c>
      <c r="Q1088">
        <f>SUM('스테이지별 몬스터 스텟'!H1088*'(참고)타워 스텟 가치'!$Q$17,'스테이지별 몬스터 스텟'!I1088*'(참고)타워 스텟 가치'!$R$17,'스테이지별 몬스터 스텟'!J1088*'(참고)타워 스텟 가치'!$S$17,'스테이지별 몬스터 스텟'!K1088*'(참고)타워 스텟 가치'!$T$17,'스테이지별 몬스터 스텟'!L1088*'(참고)타워 스텟 가치'!$U$17,'스테이지별 몬스터 스텟'!M1088*'(참고)타워 스텟 가치'!$V$17,'스테이지별 몬스터 스텟'!N1088*'(참고)타워 스텟 가치'!$W$17,'스테이지별 몬스터 스텟'!O1088*'(참고)타워 스텟 가치'!$X$17,'스테이지별 몬스터 스텟'!P1088*'(참고)타워 스텟 가치'!$Y$17)</f>
        <v>681889.37125000102</v>
      </c>
      <c r="R1088">
        <v>1</v>
      </c>
      <c r="S1088">
        <f>VLOOKUP($F1088,'(참고)타워 스텟 가치'!$B$7:$L$11,S$2,0)+(VLOOKUP($F1088,'(참고)타워 스텟 가치'!$B$7:$L$11,S$2,0)*$E1088)</f>
        <v>740.81250000000125</v>
      </c>
      <c r="T1088">
        <f>VLOOKUP($F1088,'(참고)타워 스텟 가치'!$B$7:$L$11,T$2,0)+(VLOOKUP($F1088,'(참고)타워 스텟 가치'!$B$7:$L$11,T$2,0)*$E1088)</f>
        <v>1333.4625000000024</v>
      </c>
      <c r="U1088">
        <f>VLOOKUP($F1088,'(참고)타워 스텟 가치'!$B$7:$L$11,U$2,0)+(VLOOKUP($F1088,'(참고)타워 스텟 가치'!$B$7:$L$11,U$2,0)*$E1088)</f>
        <v>439000.00000000076</v>
      </c>
      <c r="V1088">
        <f>VLOOKUP($F1088,'(참고)타워 스텟 가치'!$B$7:$L$11,V$2,0)+(VLOOKUP($F1088,'(참고)타워 스텟 가치'!$B$7:$L$11,V$2,0)*$E1088)</f>
        <v>8889.7500000000164</v>
      </c>
      <c r="W1088">
        <f>VLOOKUP($F1088,'(참고)타워 스텟 가치'!$B$7:$L$11,W$2,0)+(VLOOKUP($F1088,'(참고)타워 스텟 가치'!$B$7:$L$11,W$2,0)*$E1088)</f>
        <v>148.16250000000025</v>
      </c>
      <c r="X1088">
        <f>VLOOKUP($F1088,'(참고)타워 스텟 가치'!$B$7:$L$11,X$2,0)+(VLOOKUP($F1088,'(참고)타워 스텟 가치'!$B$7:$L$11,X$2,0)*$E1088)</f>
        <v>26.340000000000046</v>
      </c>
      <c r="Y1088">
        <f>VLOOKUP($F1088,'(참고)타워 스텟 가치'!$B$7:$L$11,Y$2,0)+(VLOOKUP($F1088,'(참고)타워 스텟 가치'!$B$7:$L$11,Y$2,0)*$E1088)</f>
        <v>0</v>
      </c>
      <c r="Z1088">
        <f>VLOOKUP($F1088,'(참고)타워 스텟 가치'!$B$7:$L$11,Z$2,0)+(VLOOKUP($F1088,'(참고)타워 스텟 가치'!$B$7:$L$11,Z$2,0)*$E1088)</f>
        <v>0</v>
      </c>
      <c r="AA1088">
        <f>VLOOKUP($F1088,'(참고)타워 스텟 가치'!$B$7:$L$11,AA$2,0)+(VLOOKUP($F1088,'(참고)타워 스텟 가치'!$B$7:$L$11,AA$2,0)*$E1088)</f>
        <v>87.800000000000153</v>
      </c>
      <c r="AB1088">
        <f>SUM('스테이지별 몬스터 스텟'!S1088*'(참고)타워 스텟 가치'!$Q$17,'스테이지별 몬스터 스텟'!T1088*'(참고)타워 스텟 가치'!$R$17,'스테이지별 몬스터 스텟'!U1088*'(참고)타워 스텟 가치'!$S$17,'스테이지별 몬스터 스텟'!V1088*'(참고)타워 스텟 가치'!$T$17,'스테이지별 몬스터 스텟'!W1088*'(참고)타워 스텟 가치'!$U$17,'스테이지별 몬스터 스텟'!X1088*'(참고)타워 스텟 가치'!$V$17,'스테이지별 몬스터 스텟'!Y1088*'(참고)타워 스텟 가치'!$W$17,'스테이지별 몬스터 스텟'!Z1088*'(참고)타워 스텟 가치'!$X$17,'스테이지별 몬스터 스텟'!AA1088*'(참고)타워 스텟 가치'!$Y$17)</f>
        <v>680259.58375000104</v>
      </c>
      <c r="AC1088">
        <v>2</v>
      </c>
      <c r="AD1088">
        <f>VLOOKUP($F1088,'(참고)타워 스텟 가치'!$B$12:$L$16,AD$2,0)+(VLOOKUP($F1088,'(참고)타워 스텟 가치'!$B$12:$L$16,AD$2,0)*$E1088)</f>
        <v>740.81250000000125</v>
      </c>
      <c r="AE1088">
        <f>VLOOKUP($F1088,'(참고)타워 스텟 가치'!$B$12:$L$16,AE$2,0)+(VLOOKUP($F1088,'(참고)타워 스텟 가치'!$B$12:$L$16,AE$2,0)*$E1088)</f>
        <v>888.9750000000015</v>
      </c>
      <c r="AF1088">
        <f>VLOOKUP($F1088,'(참고)타워 스텟 가치'!$B$12:$L$16,AF$2,0)+(VLOOKUP($F1088,'(참고)타워 스텟 가치'!$B$12:$L$16,AF$2,0)*$E1088)</f>
        <v>439000.00000000076</v>
      </c>
      <c r="AG1088">
        <f>VLOOKUP($F1088,'(참고)타워 스텟 가치'!$B$12:$L$16,AG$2,0)+(VLOOKUP($F1088,'(참고)타워 스텟 가치'!$B$12:$L$16,AG$2,0)*$E1088)</f>
        <v>4444.8750000000082</v>
      </c>
      <c r="AH1088">
        <f>VLOOKUP($F1088,'(참고)타워 스텟 가치'!$B$12:$L$16,AH$2,0)+(VLOOKUP($F1088,'(참고)타워 스텟 가치'!$B$12:$L$16,AH$2,0)*$E1088)</f>
        <v>148.16250000000025</v>
      </c>
      <c r="AI1088">
        <f>VLOOKUP($F1088,'(참고)타워 스텟 가치'!$B$12:$L$16,AI$2,0)+(VLOOKUP($F1088,'(참고)타워 스텟 가치'!$B$12:$L$16,AI$2,0)*$E1088)</f>
        <v>26.340000000000046</v>
      </c>
      <c r="AJ1088">
        <f>VLOOKUP($F1088,'(참고)타워 스텟 가치'!$B$12:$L$16,AJ$2,0)+(VLOOKUP($F1088,'(참고)타워 스텟 가치'!$B$12:$L$16,AJ$2,0)*$E1088)</f>
        <v>0</v>
      </c>
      <c r="AK1088">
        <f>VLOOKUP($F1088,'(참고)타워 스텟 가치'!$B$12:$L$16,AK$2,0)+(VLOOKUP($F1088,'(참고)타워 스텟 가치'!$B$12:$L$16,AK$2,0)*$E1088)</f>
        <v>0</v>
      </c>
      <c r="AL1088">
        <f>VLOOKUP($F1088,'(참고)타워 스텟 가치'!$B$12:$L$16,AL$2,0)+(VLOOKUP($F1088,'(참고)타워 스텟 가치'!$B$12:$L$16,AL$2,0)*$E1088)</f>
        <v>175.60000000000031</v>
      </c>
      <c r="AM1088">
        <f>SUM('스테이지별 몬스터 스텟'!AD1088*'(참고)타워 스텟 가치'!$Q$17,'스테이지별 몬스터 스텟'!AE1088*'(참고)타워 스텟 가치'!$R$17,'스테이지별 몬스터 스텟'!AF1088*'(참고)타워 스텟 가치'!$S$17,'스테이지별 몬스터 스텟'!AG1088*'(참고)타워 스텟 가치'!$T$17,'스테이지별 몬스터 스텟'!AH1088*'(참고)타워 스텟 가치'!$U$17,'스테이지별 몬스터 스텟'!AI1088*'(참고)타워 스텟 가치'!$V$17,'스테이지별 몬스터 스텟'!AJ1088*'(참고)타워 스텟 가치'!$W$17,'스테이지별 몬스터 스텟'!AK1088*'(참고)타워 스텟 가치'!$X$17,'스테이지별 몬스터 스텟'!AL1088*'(참고)타워 스텟 가치'!$Y$17)</f>
        <v>670878.70250000106</v>
      </c>
      <c r="AN1088">
        <v>3</v>
      </c>
    </row>
    <row r="1089" spans="3:40" x14ac:dyDescent="0.3">
      <c r="C1089">
        <v>5</v>
      </c>
      <c r="D1089">
        <f t="shared" si="50"/>
        <v>217</v>
      </c>
      <c r="E1089" s="52">
        <f>VLOOKUP(D1089,'스테이지별 난이도 설정'!B:C,2,0)</f>
        <v>86.800000000000153</v>
      </c>
      <c r="F1089" t="str">
        <f t="shared" si="51"/>
        <v>스페셜</v>
      </c>
      <c r="G1089">
        <f t="shared" si="49"/>
        <v>6</v>
      </c>
      <c r="H1089">
        <f>VLOOKUP($F1089,'(참고)타워 스텟 가치'!$B$2:$L$6,H$2,0)+(VLOOKUP($F1089,'(참고)타워 스텟 가치'!$B$2:$L$6,H$2,0)*$E1089)</f>
        <v>3333.6562500000059</v>
      </c>
      <c r="I1089">
        <f>VLOOKUP($F1089,'(참고)타워 스텟 가치'!$B$2:$L$6,I$2,0)+(VLOOKUP($F1089,'(참고)타워 스텟 가치'!$B$2:$L$6,I$2,0)*$E1089)</f>
        <v>666.73125000000118</v>
      </c>
      <c r="J1089">
        <f>VLOOKUP($F1089,'(참고)타워 스텟 가치'!$B$2:$L$6,J$2,0)+(VLOOKUP($F1089,'(참고)타워 스텟 가치'!$B$2:$L$6,J$2,0)*$E1089)</f>
        <v>439000.00000000076</v>
      </c>
      <c r="K1089">
        <f>VLOOKUP($F1089,'(참고)타워 스텟 가치'!$B$2:$L$6,K$2,0)+(VLOOKUP($F1089,'(참고)타워 스텟 가치'!$B$2:$L$6,K$2,0)*$E1089)</f>
        <v>13334.625000000024</v>
      </c>
      <c r="L1089">
        <f>VLOOKUP($F1089,'(참고)타워 스텟 가치'!$B$2:$L$6,L$2,0)+(VLOOKUP($F1089,'(참고)타워 스텟 가치'!$B$2:$L$6,L$2,0)*$E1089)</f>
        <v>222.24375000000038</v>
      </c>
      <c r="M1089">
        <f>VLOOKUP($F1089,'(참고)타워 스텟 가치'!$B$2:$L$6,M$2,0)+(VLOOKUP($F1089,'(참고)타워 스텟 가치'!$B$2:$L$6,M$2,0)*$E1089)</f>
        <v>26.340000000000046</v>
      </c>
      <c r="N1089">
        <f>VLOOKUP($F1089,'(참고)타워 스텟 가치'!$B$2:$L$6,N$2,0)+(VLOOKUP($F1089,'(참고)타워 스텟 가치'!$B$2:$L$6,N$2,0)*$E1089)</f>
        <v>0</v>
      </c>
      <c r="O1089">
        <f>VLOOKUP($F1089,'(참고)타워 스텟 가치'!$B$2:$L$6,O$2,0)+(VLOOKUP($F1089,'(참고)타워 스텟 가치'!$B$2:$L$6,O$2,0)*$E1089)</f>
        <v>0</v>
      </c>
      <c r="P1089">
        <f>VLOOKUP($F1089,'(참고)타워 스텟 가치'!$B$2:$L$6,P$2,0)+(VLOOKUP($F1089,'(참고)타워 스텟 가치'!$B$2:$L$6,P$2,0)*$E1089)</f>
        <v>87.800000000000153</v>
      </c>
      <c r="Q1089">
        <f>SUM('스테이지별 몬스터 스텟'!H1089*'(참고)타워 스텟 가치'!$Q$17,'스테이지별 몬스터 스텟'!I1089*'(참고)타워 스텟 가치'!$R$17,'스테이지별 몬스터 스텟'!J1089*'(참고)타워 스텟 가치'!$S$17,'스테이지별 몬스터 스텟'!K1089*'(참고)타워 스텟 가치'!$T$17,'스테이지별 몬스터 스텟'!L1089*'(참고)타워 스텟 가치'!$U$17,'스테이지별 몬스터 스텟'!M1089*'(참고)타워 스텟 가치'!$V$17,'스테이지별 몬스터 스텟'!N1089*'(참고)타워 스텟 가치'!$W$17,'스테이지별 몬스터 스텟'!O1089*'(참고)타워 스텟 가치'!$X$17,'스테이지별 몬스터 스텟'!P1089*'(참고)타워 스텟 가치'!$Y$17)</f>
        <v>693483.0868750012</v>
      </c>
      <c r="R1089">
        <v>1</v>
      </c>
      <c r="S1089">
        <f>VLOOKUP($F1089,'(참고)타워 스텟 가치'!$B$7:$L$11,S$2,0)+(VLOOKUP($F1089,'(참고)타워 스텟 가치'!$B$7:$L$11,S$2,0)*$E1089)</f>
        <v>1111.218750000002</v>
      </c>
      <c r="T1089">
        <f>VLOOKUP($F1089,'(참고)타워 스텟 가치'!$B$7:$L$11,T$2,0)+(VLOOKUP($F1089,'(참고)타워 스텟 가치'!$B$7:$L$11,T$2,0)*$E1089)</f>
        <v>2000.1937500000035</v>
      </c>
      <c r="U1089">
        <f>VLOOKUP($F1089,'(참고)타워 스텟 가치'!$B$7:$L$11,U$2,0)+(VLOOKUP($F1089,'(참고)타워 스텟 가치'!$B$7:$L$11,U$2,0)*$E1089)</f>
        <v>439000.00000000076</v>
      </c>
      <c r="V1089">
        <f>VLOOKUP($F1089,'(참고)타워 스텟 가치'!$B$7:$L$11,V$2,0)+(VLOOKUP($F1089,'(참고)타워 스텟 가치'!$B$7:$L$11,V$2,0)*$E1089)</f>
        <v>13334.625000000024</v>
      </c>
      <c r="W1089">
        <f>VLOOKUP($F1089,'(참고)타워 스텟 가치'!$B$7:$L$11,W$2,0)+(VLOOKUP($F1089,'(참고)타워 스텟 가치'!$B$7:$L$11,W$2,0)*$E1089)</f>
        <v>222.24375000000038</v>
      </c>
      <c r="X1089">
        <f>VLOOKUP($F1089,'(참고)타워 스텟 가치'!$B$7:$L$11,X$2,0)+(VLOOKUP($F1089,'(참고)타워 스텟 가치'!$B$7:$L$11,X$2,0)*$E1089)</f>
        <v>26.340000000000046</v>
      </c>
      <c r="Y1089">
        <f>VLOOKUP($F1089,'(참고)타워 스텟 가치'!$B$7:$L$11,Y$2,0)+(VLOOKUP($F1089,'(참고)타워 스텟 가치'!$B$7:$L$11,Y$2,0)*$E1089)</f>
        <v>0</v>
      </c>
      <c r="Z1089">
        <f>VLOOKUP($F1089,'(참고)타워 스텟 가치'!$B$7:$L$11,Z$2,0)+(VLOOKUP($F1089,'(참고)타워 스텟 가치'!$B$7:$L$11,Z$2,0)*$E1089)</f>
        <v>0</v>
      </c>
      <c r="AA1089">
        <f>VLOOKUP($F1089,'(참고)타워 스텟 가치'!$B$7:$L$11,AA$2,0)+(VLOOKUP($F1089,'(참고)타워 스텟 가치'!$B$7:$L$11,AA$2,0)*$E1089)</f>
        <v>87.800000000000153</v>
      </c>
      <c r="AB1089">
        <f>SUM('스테이지별 몬스터 스텟'!S1089*'(참고)타워 스텟 가치'!$Q$17,'스테이지별 몬스터 스텟'!T1089*'(참고)타워 스텟 가치'!$R$17,'스테이지별 몬스터 스텟'!U1089*'(참고)타워 스텟 가치'!$S$17,'스테이지별 몬스터 스텟'!V1089*'(참고)타워 스텟 가치'!$T$17,'스테이지별 몬스터 스텟'!W1089*'(참고)타워 스텟 가치'!$U$17,'스테이지별 몬스터 스텟'!X1089*'(참고)타워 스텟 가치'!$V$17,'스테이지별 몬스터 스텟'!Y1089*'(참고)타워 스텟 가치'!$W$17,'스테이지별 몬스터 스텟'!Z1089*'(참고)타워 스텟 가치'!$X$17,'스테이지별 몬스터 스텟'!AA1089*'(참고)타워 스텟 가치'!$Y$17)</f>
        <v>691038.40562500118</v>
      </c>
      <c r="AC1089">
        <v>2</v>
      </c>
      <c r="AD1089">
        <f>VLOOKUP($F1089,'(참고)타워 스텟 가치'!$B$12:$L$16,AD$2,0)+(VLOOKUP($F1089,'(참고)타워 스텟 가치'!$B$12:$L$16,AD$2,0)*$E1089)</f>
        <v>1111.218750000002</v>
      </c>
      <c r="AE1089">
        <f>VLOOKUP($F1089,'(참고)타워 스텟 가치'!$B$12:$L$16,AE$2,0)+(VLOOKUP($F1089,'(참고)타워 스텟 가치'!$B$12:$L$16,AE$2,0)*$E1089)</f>
        <v>1333.4625000000024</v>
      </c>
      <c r="AF1089">
        <f>VLOOKUP($F1089,'(참고)타워 스텟 가치'!$B$12:$L$16,AF$2,0)+(VLOOKUP($F1089,'(참고)타워 스텟 가치'!$B$12:$L$16,AF$2,0)*$E1089)</f>
        <v>439000.00000000076</v>
      </c>
      <c r="AG1089">
        <f>VLOOKUP($F1089,'(참고)타워 스텟 가치'!$B$12:$L$16,AG$2,0)+(VLOOKUP($F1089,'(참고)타워 스텟 가치'!$B$12:$L$16,AG$2,0)*$E1089)</f>
        <v>6667.3125000000118</v>
      </c>
      <c r="AH1089">
        <f>VLOOKUP($F1089,'(참고)타워 스텟 가치'!$B$12:$L$16,AH$2,0)+(VLOOKUP($F1089,'(참고)타워 스텟 가치'!$B$12:$L$16,AH$2,0)*$E1089)</f>
        <v>222.24375000000038</v>
      </c>
      <c r="AI1089">
        <f>VLOOKUP($F1089,'(참고)타워 스텟 가치'!$B$12:$L$16,AI$2,0)+(VLOOKUP($F1089,'(참고)타워 스텟 가치'!$B$12:$L$16,AI$2,0)*$E1089)</f>
        <v>26.340000000000046</v>
      </c>
      <c r="AJ1089">
        <f>VLOOKUP($F1089,'(참고)타워 스텟 가치'!$B$12:$L$16,AJ$2,0)+(VLOOKUP($F1089,'(참고)타워 스텟 가치'!$B$12:$L$16,AJ$2,0)*$E1089)</f>
        <v>0</v>
      </c>
      <c r="AK1089">
        <f>VLOOKUP($F1089,'(참고)타워 스텟 가치'!$B$12:$L$16,AK$2,0)+(VLOOKUP($F1089,'(참고)타워 스텟 가치'!$B$12:$L$16,AK$2,0)*$E1089)</f>
        <v>0</v>
      </c>
      <c r="AL1089">
        <f>VLOOKUP($F1089,'(참고)타워 스텟 가치'!$B$12:$L$16,AL$2,0)+(VLOOKUP($F1089,'(참고)타워 스텟 가치'!$B$12:$L$16,AL$2,0)*$E1089)</f>
        <v>175.60000000000031</v>
      </c>
      <c r="AM1089">
        <f>SUM('스테이지별 몬스터 스텟'!AD1089*'(참고)타워 스텟 가치'!$Q$17,'스테이지별 몬스터 스텟'!AE1089*'(참고)타워 스텟 가치'!$R$17,'스테이지별 몬스터 스텟'!AF1089*'(참고)타워 스텟 가치'!$S$17,'스테이지별 몬스터 스텟'!AG1089*'(참고)타워 스텟 가치'!$T$17,'스테이지별 몬스터 스텟'!AH1089*'(참고)타워 스텟 가치'!$U$17,'스테이지별 몬스터 스텟'!AI1089*'(참고)타워 스텟 가치'!$V$17,'스테이지별 몬스터 스텟'!AJ1089*'(참고)타워 스텟 가치'!$W$17,'스테이지별 몬스터 스텟'!AK1089*'(참고)타워 스텟 가치'!$X$17,'스테이지별 몬스터 스텟'!AL1089*'(참고)타워 스텟 가치'!$Y$17)</f>
        <v>676879.28375000111</v>
      </c>
      <c r="AN1089">
        <v>3</v>
      </c>
    </row>
    <row r="1090" spans="3:40" x14ac:dyDescent="0.3">
      <c r="C1090">
        <v>1</v>
      </c>
      <c r="D1090">
        <f t="shared" si="50"/>
        <v>218</v>
      </c>
      <c r="E1090" s="52">
        <f>VLOOKUP(D1090,'스테이지별 난이도 설정'!B:C,2,0)</f>
        <v>87.200000000000159</v>
      </c>
      <c r="F1090" t="str">
        <f t="shared" si="51"/>
        <v>일반</v>
      </c>
      <c r="G1090">
        <f t="shared" si="49"/>
        <v>6</v>
      </c>
      <c r="H1090">
        <f>VLOOKUP($F1090,'(참고)타워 스텟 가치'!$B$2:$L$6,H$2,0)+(VLOOKUP($F1090,'(참고)타워 스텟 가치'!$B$2:$L$6,H$2,0)*$E1090)</f>
        <v>661.50000000000114</v>
      </c>
      <c r="I1090">
        <f>VLOOKUP($F1090,'(참고)타워 스텟 가치'!$B$2:$L$6,I$2,0)+(VLOOKUP($F1090,'(참고)타워 스텟 가치'!$B$2:$L$6,I$2,0)*$E1090)</f>
        <v>132.30000000000024</v>
      </c>
      <c r="J1090">
        <f>VLOOKUP($F1090,'(참고)타워 스텟 가치'!$B$2:$L$6,J$2,0)+(VLOOKUP($F1090,'(참고)타워 스텟 가치'!$B$2:$L$6,J$2,0)*$E1090)</f>
        <v>441000.00000000081</v>
      </c>
      <c r="K1090">
        <f>VLOOKUP($F1090,'(참고)타워 스텟 가치'!$B$2:$L$6,K$2,0)+(VLOOKUP($F1090,'(참고)타워 스텟 가치'!$B$2:$L$6,K$2,0)*$E1090)</f>
        <v>2646.0000000000045</v>
      </c>
      <c r="L1090">
        <f>VLOOKUP($F1090,'(참고)타워 스텟 가치'!$B$2:$L$6,L$2,0)+(VLOOKUP($F1090,'(참고)타워 스텟 가치'!$B$2:$L$6,L$2,0)*$E1090)</f>
        <v>44.10000000000008</v>
      </c>
      <c r="M1090">
        <f>VLOOKUP($F1090,'(참고)타워 스텟 가치'!$B$2:$L$6,M$2,0)+(VLOOKUP($F1090,'(참고)타워 스텟 가치'!$B$2:$L$6,M$2,0)*$E1090)</f>
        <v>26.460000000000047</v>
      </c>
      <c r="N1090">
        <f>VLOOKUP($F1090,'(참고)타워 스텟 가치'!$B$2:$L$6,N$2,0)+(VLOOKUP($F1090,'(참고)타워 스텟 가치'!$B$2:$L$6,N$2,0)*$E1090)</f>
        <v>0</v>
      </c>
      <c r="O1090">
        <f>VLOOKUP($F1090,'(참고)타워 스텟 가치'!$B$2:$L$6,O$2,0)+(VLOOKUP($F1090,'(참고)타워 스텟 가치'!$B$2:$L$6,O$2,0)*$E1090)</f>
        <v>0</v>
      </c>
      <c r="P1090">
        <f>VLOOKUP($F1090,'(참고)타워 스텟 가치'!$B$2:$L$6,P$2,0)+(VLOOKUP($F1090,'(참고)타워 스텟 가치'!$B$2:$L$6,P$2,0)*$E1090)</f>
        <v>61.740000000000109</v>
      </c>
      <c r="Q1090">
        <f>SUM('스테이지별 몬스터 스텟'!H1090*'(참고)타워 스텟 가치'!$Q$17,'스테이지별 몬스터 스텟'!I1090*'(참고)타워 스텟 가치'!$R$17,'스테이지별 몬스터 스텟'!J1090*'(참고)타워 스텟 가치'!$S$17,'스테이지별 몬스터 스텟'!K1090*'(참고)타워 스텟 가치'!$T$17,'스테이지별 몬스터 스텟'!L1090*'(참고)타워 스텟 가치'!$U$17,'스테이지별 몬스터 스텟'!M1090*'(참고)타워 스텟 가치'!$V$17,'스테이지별 몬스터 스텟'!N1090*'(참고)타워 스텟 가치'!$W$17,'스테이지별 몬스터 스텟'!O1090*'(참고)타워 스텟 가치'!$X$17,'스테이지별 몬스터 스텟'!P1090*'(참고)타워 스텟 가치'!$Y$17)</f>
        <v>668551.59000000102</v>
      </c>
      <c r="R1090">
        <v>1</v>
      </c>
      <c r="S1090">
        <f>VLOOKUP($F1090,'(참고)타워 스텟 가치'!$B$7:$L$11,S$2,0)+(VLOOKUP($F1090,'(참고)타워 스텟 가치'!$B$7:$L$11,S$2,0)*$E1090)</f>
        <v>220.5000000000004</v>
      </c>
      <c r="T1090">
        <f>VLOOKUP($F1090,'(참고)타워 스텟 가치'!$B$7:$L$11,T$2,0)+(VLOOKUP($F1090,'(참고)타워 스텟 가치'!$B$7:$L$11,T$2,0)*$E1090)</f>
        <v>396.90000000000072</v>
      </c>
      <c r="U1090">
        <f>VLOOKUP($F1090,'(참고)타워 스텟 가치'!$B$7:$L$11,U$2,0)+(VLOOKUP($F1090,'(참고)타워 스텟 가치'!$B$7:$L$11,U$2,0)*$E1090)</f>
        <v>441000.00000000081</v>
      </c>
      <c r="V1090">
        <f>VLOOKUP($F1090,'(참고)타워 스텟 가치'!$B$7:$L$11,V$2,0)+(VLOOKUP($F1090,'(참고)타워 스텟 가치'!$B$7:$L$11,V$2,0)*$E1090)</f>
        <v>2646.0000000000045</v>
      </c>
      <c r="W1090">
        <f>VLOOKUP($F1090,'(참고)타워 스텟 가치'!$B$7:$L$11,W$2,0)+(VLOOKUP($F1090,'(참고)타워 스텟 가치'!$B$7:$L$11,W$2,0)*$E1090)</f>
        <v>44.10000000000008</v>
      </c>
      <c r="X1090">
        <f>VLOOKUP($F1090,'(참고)타워 스텟 가치'!$B$7:$L$11,X$2,0)+(VLOOKUP($F1090,'(참고)타워 스텟 가치'!$B$7:$L$11,X$2,0)*$E1090)</f>
        <v>26.460000000000047</v>
      </c>
      <c r="Y1090">
        <f>VLOOKUP($F1090,'(참고)타워 스텟 가치'!$B$7:$L$11,Y$2,0)+(VLOOKUP($F1090,'(참고)타워 스텟 가치'!$B$7:$L$11,Y$2,0)*$E1090)</f>
        <v>0</v>
      </c>
      <c r="Z1090">
        <f>VLOOKUP($F1090,'(참고)타워 스텟 가치'!$B$7:$L$11,Z$2,0)+(VLOOKUP($F1090,'(참고)타워 스텟 가치'!$B$7:$L$11,Z$2,0)*$E1090)</f>
        <v>0</v>
      </c>
      <c r="AA1090">
        <f>VLOOKUP($F1090,'(참고)타워 스텟 가치'!$B$7:$L$11,AA$2,0)+(VLOOKUP($F1090,'(참고)타워 스텟 가치'!$B$7:$L$11,AA$2,0)*$E1090)</f>
        <v>61.740000000000109</v>
      </c>
      <c r="AB1090">
        <f>SUM('스테이지별 몬스터 스텟'!S1090*'(참고)타워 스텟 가치'!$Q$17,'스테이지별 몬스터 스텟'!T1090*'(참고)타워 스텟 가치'!$R$17,'스테이지별 몬스터 스텟'!U1090*'(참고)타워 스텟 가치'!$S$17,'스테이지별 몬스터 스텟'!V1090*'(참고)타워 스텟 가치'!$T$17,'스테이지별 몬스터 스텟'!W1090*'(참고)타워 스텟 가치'!$U$17,'스테이지별 몬스터 스텟'!X1090*'(참고)타워 스텟 가치'!$V$17,'스테이지별 몬스터 스텟'!Y1090*'(참고)타워 스텟 가치'!$W$17,'스테이지별 몬스터 스텟'!Z1090*'(참고)타워 스텟 가치'!$X$17,'스테이지별 몬스터 스텟'!AA1090*'(참고)타워 스텟 가치'!$Y$17)</f>
        <v>668066.49000000104</v>
      </c>
      <c r="AC1090">
        <v>2</v>
      </c>
      <c r="AD1090">
        <f>VLOOKUP($F1090,'(참고)타워 스텟 가치'!$B$12:$L$16,AD$2,0)+(VLOOKUP($F1090,'(참고)타워 스텟 가치'!$B$12:$L$16,AD$2,0)*$E1090)</f>
        <v>220.5000000000004</v>
      </c>
      <c r="AE1090">
        <f>VLOOKUP($F1090,'(참고)타워 스텟 가치'!$B$12:$L$16,AE$2,0)+(VLOOKUP($F1090,'(참고)타워 스텟 가치'!$B$12:$L$16,AE$2,0)*$E1090)</f>
        <v>264.60000000000048</v>
      </c>
      <c r="AF1090">
        <f>VLOOKUP($F1090,'(참고)타워 스텟 가치'!$B$12:$L$16,AF$2,0)+(VLOOKUP($F1090,'(참고)타워 스텟 가치'!$B$12:$L$16,AF$2,0)*$E1090)</f>
        <v>441000.00000000081</v>
      </c>
      <c r="AG1090">
        <f>VLOOKUP($F1090,'(참고)타워 스텟 가치'!$B$12:$L$16,AG$2,0)+(VLOOKUP($F1090,'(참고)타워 스텟 가치'!$B$12:$L$16,AG$2,0)*$E1090)</f>
        <v>1323.0000000000023</v>
      </c>
      <c r="AH1090">
        <f>VLOOKUP($F1090,'(참고)타워 스텟 가치'!$B$12:$L$16,AH$2,0)+(VLOOKUP($F1090,'(참고)타워 스텟 가치'!$B$12:$L$16,AH$2,0)*$E1090)</f>
        <v>44.10000000000008</v>
      </c>
      <c r="AI1090">
        <f>VLOOKUP($F1090,'(참고)타워 스텟 가치'!$B$12:$L$16,AI$2,0)+(VLOOKUP($F1090,'(참고)타워 스텟 가치'!$B$12:$L$16,AI$2,0)*$E1090)</f>
        <v>26.460000000000047</v>
      </c>
      <c r="AJ1090">
        <f>VLOOKUP($F1090,'(참고)타워 스텟 가치'!$B$12:$L$16,AJ$2,0)+(VLOOKUP($F1090,'(참고)타워 스텟 가치'!$B$12:$L$16,AJ$2,0)*$E1090)</f>
        <v>0</v>
      </c>
      <c r="AK1090">
        <f>VLOOKUP($F1090,'(참고)타워 스텟 가치'!$B$12:$L$16,AK$2,0)+(VLOOKUP($F1090,'(참고)타워 스텟 가치'!$B$12:$L$16,AK$2,0)*$E1090)</f>
        <v>0</v>
      </c>
      <c r="AL1090">
        <f>VLOOKUP($F1090,'(참고)타워 스텟 가치'!$B$12:$L$16,AL$2,0)+(VLOOKUP($F1090,'(참고)타워 스텟 가치'!$B$12:$L$16,AL$2,0)*$E1090)</f>
        <v>123.48000000000022</v>
      </c>
      <c r="AM1090">
        <f>SUM('스테이지별 몬스터 스텟'!AD1090*'(참고)타워 스텟 가치'!$Q$17,'스테이지별 몬스터 스텟'!AE1090*'(참고)타워 스텟 가치'!$R$17,'스테이지별 몬스터 스텟'!AF1090*'(참고)타워 스텟 가치'!$S$17,'스테이지별 몬스터 스텟'!AG1090*'(참고)타워 스텟 가치'!$T$17,'스테이지별 몬스터 스텟'!AH1090*'(참고)타워 스텟 가치'!$U$17,'스테이지별 몬스터 스텟'!AI1090*'(참고)타워 스텟 가치'!$V$17,'스테이지별 몬스터 스텟'!AJ1090*'(참고)타워 스텟 가치'!$W$17,'스테이지별 몬스터 스텟'!AK1090*'(참고)타워 스텟 가치'!$X$17,'스테이지별 몬스터 스텟'!AL1090*'(참고)타워 스텟 가치'!$Y$17)</f>
        <v>665345.52000000107</v>
      </c>
      <c r="AN1090">
        <v>3</v>
      </c>
    </row>
    <row r="1091" spans="3:40" x14ac:dyDescent="0.3">
      <c r="C1091">
        <v>2</v>
      </c>
      <c r="D1091">
        <f t="shared" si="50"/>
        <v>218</v>
      </c>
      <c r="E1091" s="52">
        <f>VLOOKUP(D1091,'스테이지별 난이도 설정'!B:C,2,0)</f>
        <v>87.200000000000159</v>
      </c>
      <c r="F1091" t="str">
        <f t="shared" si="51"/>
        <v>레어</v>
      </c>
      <c r="G1091">
        <f t="shared" si="49"/>
        <v>6</v>
      </c>
      <c r="H1091">
        <f>VLOOKUP($F1091,'(참고)타워 스텟 가치'!$B$2:$L$6,H$2,0)+(VLOOKUP($F1091,'(참고)타워 스텟 가치'!$B$2:$L$6,H$2,0)*$E1091)</f>
        <v>992.25000000000182</v>
      </c>
      <c r="I1091">
        <f>VLOOKUP($F1091,'(참고)타워 스텟 가치'!$B$2:$L$6,I$2,0)+(VLOOKUP($F1091,'(참고)타워 스텟 가치'!$B$2:$L$6,I$2,0)*$E1091)</f>
        <v>198.45000000000036</v>
      </c>
      <c r="J1091">
        <f>VLOOKUP($F1091,'(참고)타워 스텟 가치'!$B$2:$L$6,J$2,0)+(VLOOKUP($F1091,'(참고)타워 스텟 가치'!$B$2:$L$6,J$2,0)*$E1091)</f>
        <v>441000.00000000081</v>
      </c>
      <c r="K1091">
        <f>VLOOKUP($F1091,'(참고)타워 스텟 가치'!$B$2:$L$6,K$2,0)+(VLOOKUP($F1091,'(참고)타워 스텟 가치'!$B$2:$L$6,K$2,0)*$E1091)</f>
        <v>3969.0000000000073</v>
      </c>
      <c r="L1091">
        <f>VLOOKUP($F1091,'(참고)타워 스텟 가치'!$B$2:$L$6,L$2,0)+(VLOOKUP($F1091,'(참고)타워 스텟 가치'!$B$2:$L$6,L$2,0)*$E1091)</f>
        <v>66.150000000000119</v>
      </c>
      <c r="M1091">
        <f>VLOOKUP($F1091,'(참고)타워 스텟 가치'!$B$2:$L$6,M$2,0)+(VLOOKUP($F1091,'(참고)타워 스텟 가치'!$B$2:$L$6,M$2,0)*$E1091)</f>
        <v>26.460000000000047</v>
      </c>
      <c r="N1091">
        <f>VLOOKUP($F1091,'(참고)타워 스텟 가치'!$B$2:$L$6,N$2,0)+(VLOOKUP($F1091,'(참고)타워 스텟 가치'!$B$2:$L$6,N$2,0)*$E1091)</f>
        <v>0</v>
      </c>
      <c r="O1091">
        <f>VLOOKUP($F1091,'(참고)타워 스텟 가치'!$B$2:$L$6,O$2,0)+(VLOOKUP($F1091,'(참고)타워 스텟 가치'!$B$2:$L$6,O$2,0)*$E1091)</f>
        <v>0</v>
      </c>
      <c r="P1091">
        <f>VLOOKUP($F1091,'(참고)타워 스텟 가치'!$B$2:$L$6,P$2,0)+(VLOOKUP($F1091,'(참고)타워 스텟 가치'!$B$2:$L$6,P$2,0)*$E1091)</f>
        <v>61.740000000000109</v>
      </c>
      <c r="Q1091">
        <f>SUM('스테이지별 몬스터 스텟'!H1091*'(참고)타워 스텟 가치'!$Q$17,'스테이지별 몬스터 스텟'!I1091*'(참고)타워 스텟 가치'!$R$17,'스테이지별 몬스터 스텟'!J1091*'(참고)타워 스텟 가치'!$S$17,'스테이지별 몬스터 스텟'!K1091*'(참고)타워 스텟 가치'!$T$17,'스테이지별 몬스터 스텟'!L1091*'(참고)타워 스텟 가치'!$U$17,'스테이지별 몬스터 스텟'!M1091*'(참고)타워 스텟 가치'!$V$17,'스테이지별 몬스터 스텟'!N1091*'(참고)타워 스텟 가치'!$W$17,'스테이지별 몬스터 스텟'!O1091*'(참고)타워 스텟 가치'!$X$17,'스테이지별 몬스터 스텟'!P1091*'(참고)타워 스텟 가치'!$Y$17)</f>
        <v>672002.4150000012</v>
      </c>
      <c r="R1091">
        <v>1</v>
      </c>
      <c r="S1091">
        <f>VLOOKUP($F1091,'(참고)타워 스텟 가치'!$B$7:$L$11,S$2,0)+(VLOOKUP($F1091,'(참고)타워 스텟 가치'!$B$7:$L$11,S$2,0)*$E1091)</f>
        <v>330.75000000000057</v>
      </c>
      <c r="T1091">
        <f>VLOOKUP($F1091,'(참고)타워 스텟 가치'!$B$7:$L$11,T$2,0)+(VLOOKUP($F1091,'(참고)타워 스텟 가치'!$B$7:$L$11,T$2,0)*$E1091)</f>
        <v>595.35000000000105</v>
      </c>
      <c r="U1091">
        <f>VLOOKUP($F1091,'(참고)타워 스텟 가치'!$B$7:$L$11,U$2,0)+(VLOOKUP($F1091,'(참고)타워 스텟 가치'!$B$7:$L$11,U$2,0)*$E1091)</f>
        <v>441000.00000000081</v>
      </c>
      <c r="V1091">
        <f>VLOOKUP($F1091,'(참고)타워 스텟 가치'!$B$7:$L$11,V$2,0)+(VLOOKUP($F1091,'(참고)타워 스텟 가치'!$B$7:$L$11,V$2,0)*$E1091)</f>
        <v>3969.0000000000073</v>
      </c>
      <c r="W1091">
        <f>VLOOKUP($F1091,'(참고)타워 스텟 가치'!$B$7:$L$11,W$2,0)+(VLOOKUP($F1091,'(참고)타워 스텟 가치'!$B$7:$L$11,W$2,0)*$E1091)</f>
        <v>66.150000000000119</v>
      </c>
      <c r="X1091">
        <f>VLOOKUP($F1091,'(참고)타워 스텟 가치'!$B$7:$L$11,X$2,0)+(VLOOKUP($F1091,'(참고)타워 스텟 가치'!$B$7:$L$11,X$2,0)*$E1091)</f>
        <v>26.460000000000047</v>
      </c>
      <c r="Y1091">
        <f>VLOOKUP($F1091,'(참고)타워 스텟 가치'!$B$7:$L$11,Y$2,0)+(VLOOKUP($F1091,'(참고)타워 스텟 가치'!$B$7:$L$11,Y$2,0)*$E1091)</f>
        <v>0</v>
      </c>
      <c r="Z1091">
        <f>VLOOKUP($F1091,'(참고)타워 스텟 가치'!$B$7:$L$11,Z$2,0)+(VLOOKUP($F1091,'(참고)타워 스텟 가치'!$B$7:$L$11,Z$2,0)*$E1091)</f>
        <v>0</v>
      </c>
      <c r="AA1091">
        <f>VLOOKUP($F1091,'(참고)타워 스텟 가치'!$B$7:$L$11,AA$2,0)+(VLOOKUP($F1091,'(참고)타워 스텟 가치'!$B$7:$L$11,AA$2,0)*$E1091)</f>
        <v>61.740000000000109</v>
      </c>
      <c r="AB1091">
        <f>SUM('스테이지별 몬스터 스텟'!S1091*'(참고)타워 스텟 가치'!$Q$17,'스테이지별 몬스터 스텟'!T1091*'(참고)타워 스텟 가치'!$R$17,'스테이지별 몬스터 스텟'!U1091*'(참고)타워 스텟 가치'!$S$17,'스테이지별 몬스터 스텟'!V1091*'(참고)타워 스텟 가치'!$T$17,'스테이지별 몬스터 스텟'!W1091*'(참고)타워 스텟 가치'!$U$17,'스테이지별 몬스터 스텟'!X1091*'(참고)타워 스텟 가치'!$V$17,'스테이지별 몬스터 스텟'!Y1091*'(참고)타워 스텟 가치'!$W$17,'스테이지별 몬스터 스텟'!Z1091*'(참고)타워 스텟 가치'!$X$17,'스테이지별 몬스터 스텟'!AA1091*'(참고)타워 스텟 가치'!$Y$17)</f>
        <v>671274.76500000118</v>
      </c>
      <c r="AC1091">
        <v>2</v>
      </c>
      <c r="AD1091">
        <f>VLOOKUP($F1091,'(참고)타워 스텟 가치'!$B$12:$L$16,AD$2,0)+(VLOOKUP($F1091,'(참고)타워 스텟 가치'!$B$12:$L$16,AD$2,0)*$E1091)</f>
        <v>330.75000000000057</v>
      </c>
      <c r="AE1091">
        <f>VLOOKUP($F1091,'(참고)타워 스텟 가치'!$B$12:$L$16,AE$2,0)+(VLOOKUP($F1091,'(참고)타워 스텟 가치'!$B$12:$L$16,AE$2,0)*$E1091)</f>
        <v>396.90000000000072</v>
      </c>
      <c r="AF1091">
        <f>VLOOKUP($F1091,'(참고)타워 스텟 가치'!$B$12:$L$16,AF$2,0)+(VLOOKUP($F1091,'(참고)타워 스텟 가치'!$B$12:$L$16,AF$2,0)*$E1091)</f>
        <v>441000.00000000081</v>
      </c>
      <c r="AG1091">
        <f>VLOOKUP($F1091,'(참고)타워 스텟 가치'!$B$12:$L$16,AG$2,0)+(VLOOKUP($F1091,'(참고)타워 스텟 가치'!$B$12:$L$16,AG$2,0)*$E1091)</f>
        <v>1984.5000000000036</v>
      </c>
      <c r="AH1091">
        <f>VLOOKUP($F1091,'(참고)타워 스텟 가치'!$B$12:$L$16,AH$2,0)+(VLOOKUP($F1091,'(참고)타워 스텟 가치'!$B$12:$L$16,AH$2,0)*$E1091)</f>
        <v>66.150000000000119</v>
      </c>
      <c r="AI1091">
        <f>VLOOKUP($F1091,'(참고)타워 스텟 가치'!$B$12:$L$16,AI$2,0)+(VLOOKUP($F1091,'(참고)타워 스텟 가치'!$B$12:$L$16,AI$2,0)*$E1091)</f>
        <v>26.460000000000047</v>
      </c>
      <c r="AJ1091">
        <f>VLOOKUP($F1091,'(참고)타워 스텟 가치'!$B$12:$L$16,AJ$2,0)+(VLOOKUP($F1091,'(참고)타워 스텟 가치'!$B$12:$L$16,AJ$2,0)*$E1091)</f>
        <v>0</v>
      </c>
      <c r="AK1091">
        <f>VLOOKUP($F1091,'(참고)타워 스텟 가치'!$B$12:$L$16,AK$2,0)+(VLOOKUP($F1091,'(참고)타워 스텟 가치'!$B$12:$L$16,AK$2,0)*$E1091)</f>
        <v>0</v>
      </c>
      <c r="AL1091">
        <f>VLOOKUP($F1091,'(참고)타워 스텟 가치'!$B$12:$L$16,AL$2,0)+(VLOOKUP($F1091,'(참고)타워 스텟 가치'!$B$12:$L$16,AL$2,0)*$E1091)</f>
        <v>123.48000000000022</v>
      </c>
      <c r="AM1091">
        <f>SUM('스테이지별 몬스터 스텟'!AD1091*'(참고)타워 스텟 가치'!$Q$17,'스테이지별 몬스터 스텟'!AE1091*'(참고)타워 스텟 가치'!$R$17,'스테이지별 몬스터 스텟'!AF1091*'(참고)타워 스텟 가치'!$S$17,'스테이지별 몬스터 스텟'!AG1091*'(참고)타워 스텟 가치'!$T$17,'스테이지별 몬스터 스텟'!AH1091*'(참고)타워 스텟 가치'!$U$17,'스테이지별 몬스터 스텟'!AI1091*'(참고)타워 스텟 가치'!$V$17,'스테이지별 몬스터 스텟'!AJ1091*'(참고)타워 스텟 가치'!$W$17,'스테이지별 몬스터 스텟'!AK1091*'(참고)타워 스텟 가치'!$X$17,'스테이지별 몬스터 스텟'!AL1091*'(참고)타워 스텟 가치'!$Y$17)</f>
        <v>667131.57000000111</v>
      </c>
      <c r="AN1091">
        <v>3</v>
      </c>
    </row>
    <row r="1092" spans="3:40" x14ac:dyDescent="0.3">
      <c r="C1092">
        <v>3</v>
      </c>
      <c r="D1092">
        <f t="shared" si="50"/>
        <v>218</v>
      </c>
      <c r="E1092" s="52">
        <f>VLOOKUP(D1092,'스테이지별 난이도 설정'!B:C,2,0)</f>
        <v>87.200000000000159</v>
      </c>
      <c r="F1092" t="str">
        <f t="shared" si="51"/>
        <v>에픽</v>
      </c>
      <c r="G1092">
        <f t="shared" si="49"/>
        <v>6</v>
      </c>
      <c r="H1092">
        <f>VLOOKUP($F1092,'(참고)타워 스텟 가치'!$B$2:$L$6,H$2,0)+(VLOOKUP($F1092,'(참고)타워 스텟 가치'!$B$2:$L$6,H$2,0)*$E1092)</f>
        <v>1488.3750000000027</v>
      </c>
      <c r="I1092">
        <f>VLOOKUP($F1092,'(참고)타워 스텟 가치'!$B$2:$L$6,I$2,0)+(VLOOKUP($F1092,'(참고)타워 스텟 가치'!$B$2:$L$6,I$2,0)*$E1092)</f>
        <v>297.67500000000052</v>
      </c>
      <c r="J1092">
        <f>VLOOKUP($F1092,'(참고)타워 스텟 가치'!$B$2:$L$6,J$2,0)+(VLOOKUP($F1092,'(참고)타워 스텟 가치'!$B$2:$L$6,J$2,0)*$E1092)</f>
        <v>441000.00000000081</v>
      </c>
      <c r="K1092">
        <f>VLOOKUP($F1092,'(참고)타워 스텟 가치'!$B$2:$L$6,K$2,0)+(VLOOKUP($F1092,'(참고)타워 스텟 가치'!$B$2:$L$6,K$2,0)*$E1092)</f>
        <v>5953.5000000000109</v>
      </c>
      <c r="L1092">
        <f>VLOOKUP($F1092,'(참고)타워 스텟 가치'!$B$2:$L$6,L$2,0)+(VLOOKUP($F1092,'(참고)타워 스텟 가치'!$B$2:$L$6,L$2,0)*$E1092)</f>
        <v>99.225000000000179</v>
      </c>
      <c r="M1092">
        <f>VLOOKUP($F1092,'(참고)타워 스텟 가치'!$B$2:$L$6,M$2,0)+(VLOOKUP($F1092,'(참고)타워 스텟 가치'!$B$2:$L$6,M$2,0)*$E1092)</f>
        <v>26.460000000000047</v>
      </c>
      <c r="N1092">
        <f>VLOOKUP($F1092,'(참고)타워 스텟 가치'!$B$2:$L$6,N$2,0)+(VLOOKUP($F1092,'(참고)타워 스텟 가치'!$B$2:$L$6,N$2,0)*$E1092)</f>
        <v>0</v>
      </c>
      <c r="O1092">
        <f>VLOOKUP($F1092,'(참고)타워 스텟 가치'!$B$2:$L$6,O$2,0)+(VLOOKUP($F1092,'(참고)타워 스텟 가치'!$B$2:$L$6,O$2,0)*$E1092)</f>
        <v>0</v>
      </c>
      <c r="P1092">
        <f>VLOOKUP($F1092,'(참고)타워 스텟 가치'!$B$2:$L$6,P$2,0)+(VLOOKUP($F1092,'(참고)타워 스텟 가치'!$B$2:$L$6,P$2,0)*$E1092)</f>
        <v>61.740000000000109</v>
      </c>
      <c r="Q1092">
        <f>SUM('스테이지별 몬스터 스텟'!H1092*'(참고)타워 스텟 가치'!$Q$17,'스테이지별 몬스터 스텟'!I1092*'(참고)타워 스텟 가치'!$R$17,'스테이지별 몬스터 스텟'!J1092*'(참고)타워 스텟 가치'!$S$17,'스테이지별 몬스터 스텟'!K1092*'(참고)타워 스텟 가치'!$T$17,'스테이지별 몬스터 스텟'!L1092*'(참고)타워 스텟 가치'!$U$17,'스테이지별 몬스터 스텟'!M1092*'(참고)타워 스텟 가치'!$V$17,'스테이지별 몬스터 스텟'!N1092*'(참고)타워 스텟 가치'!$W$17,'스테이지별 몬스터 스텟'!O1092*'(참고)타워 스텟 가치'!$X$17,'스테이지별 몬스터 스텟'!P1092*'(참고)타워 스텟 가치'!$Y$17)</f>
        <v>677178.65250000102</v>
      </c>
      <c r="R1092">
        <v>1</v>
      </c>
      <c r="S1092">
        <f>VLOOKUP($F1092,'(참고)타워 스텟 가치'!$B$7:$L$11,S$2,0)+(VLOOKUP($F1092,'(참고)타워 스텟 가치'!$B$7:$L$11,S$2,0)*$E1092)</f>
        <v>496.12500000000091</v>
      </c>
      <c r="T1092">
        <f>VLOOKUP($F1092,'(참고)타워 스텟 가치'!$B$7:$L$11,T$2,0)+(VLOOKUP($F1092,'(참고)타워 스텟 가치'!$B$7:$L$11,T$2,0)*$E1092)</f>
        <v>893.02500000000157</v>
      </c>
      <c r="U1092">
        <f>VLOOKUP($F1092,'(참고)타워 스텟 가치'!$B$7:$L$11,U$2,0)+(VLOOKUP($F1092,'(참고)타워 스텟 가치'!$B$7:$L$11,U$2,0)*$E1092)</f>
        <v>441000.00000000081</v>
      </c>
      <c r="V1092">
        <f>VLOOKUP($F1092,'(참고)타워 스텟 가치'!$B$7:$L$11,V$2,0)+(VLOOKUP($F1092,'(참고)타워 스텟 가치'!$B$7:$L$11,V$2,0)*$E1092)</f>
        <v>5953.5000000000109</v>
      </c>
      <c r="W1092">
        <f>VLOOKUP($F1092,'(참고)타워 스텟 가치'!$B$7:$L$11,W$2,0)+(VLOOKUP($F1092,'(참고)타워 스텟 가치'!$B$7:$L$11,W$2,0)*$E1092)</f>
        <v>99.225000000000179</v>
      </c>
      <c r="X1092">
        <f>VLOOKUP($F1092,'(참고)타워 스텟 가치'!$B$7:$L$11,X$2,0)+(VLOOKUP($F1092,'(참고)타워 스텟 가치'!$B$7:$L$11,X$2,0)*$E1092)</f>
        <v>26.460000000000047</v>
      </c>
      <c r="Y1092">
        <f>VLOOKUP($F1092,'(참고)타워 스텟 가치'!$B$7:$L$11,Y$2,0)+(VLOOKUP($F1092,'(참고)타워 스텟 가치'!$B$7:$L$11,Y$2,0)*$E1092)</f>
        <v>0</v>
      </c>
      <c r="Z1092">
        <f>VLOOKUP($F1092,'(참고)타워 스텟 가치'!$B$7:$L$11,Z$2,0)+(VLOOKUP($F1092,'(참고)타워 스텟 가치'!$B$7:$L$11,Z$2,0)*$E1092)</f>
        <v>0</v>
      </c>
      <c r="AA1092">
        <f>VLOOKUP($F1092,'(참고)타워 스텟 가치'!$B$7:$L$11,AA$2,0)+(VLOOKUP($F1092,'(참고)타워 스텟 가치'!$B$7:$L$11,AA$2,0)*$E1092)</f>
        <v>61.740000000000109</v>
      </c>
      <c r="AB1092">
        <f>SUM('스테이지별 몬스터 스텟'!S1092*'(참고)타워 스텟 가치'!$Q$17,'스테이지별 몬스터 스텟'!T1092*'(참고)타워 스텟 가치'!$R$17,'스테이지별 몬스터 스텟'!U1092*'(참고)타워 스텟 가치'!$S$17,'스테이지별 몬스터 스텟'!V1092*'(참고)타워 스텟 가치'!$T$17,'스테이지별 몬스터 스텟'!W1092*'(참고)타워 스텟 가치'!$U$17,'스테이지별 몬스터 스텟'!X1092*'(참고)타워 스텟 가치'!$V$17,'스테이지별 몬스터 스텟'!Y1092*'(참고)타워 스텟 가치'!$W$17,'스테이지별 몬스터 스텟'!Z1092*'(참고)타워 스텟 가치'!$X$17,'스테이지별 몬스터 스텟'!AA1092*'(참고)타워 스텟 가치'!$Y$17)</f>
        <v>676087.17750000104</v>
      </c>
      <c r="AC1092">
        <v>2</v>
      </c>
      <c r="AD1092">
        <f>VLOOKUP($F1092,'(참고)타워 스텟 가치'!$B$12:$L$16,AD$2,0)+(VLOOKUP($F1092,'(참고)타워 스텟 가치'!$B$12:$L$16,AD$2,0)*$E1092)</f>
        <v>496.12500000000091</v>
      </c>
      <c r="AE1092">
        <f>VLOOKUP($F1092,'(참고)타워 스텟 가치'!$B$12:$L$16,AE$2,0)+(VLOOKUP($F1092,'(참고)타워 스텟 가치'!$B$12:$L$16,AE$2,0)*$E1092)</f>
        <v>595.35000000000105</v>
      </c>
      <c r="AF1092">
        <f>VLOOKUP($F1092,'(참고)타워 스텟 가치'!$B$12:$L$16,AF$2,0)+(VLOOKUP($F1092,'(참고)타워 스텟 가치'!$B$12:$L$16,AF$2,0)*$E1092)</f>
        <v>441000.00000000081</v>
      </c>
      <c r="AG1092">
        <f>VLOOKUP($F1092,'(참고)타워 스텟 가치'!$B$12:$L$16,AG$2,0)+(VLOOKUP($F1092,'(참고)타워 스텟 가치'!$B$12:$L$16,AG$2,0)*$E1092)</f>
        <v>2976.7500000000055</v>
      </c>
      <c r="AH1092">
        <f>VLOOKUP($F1092,'(참고)타워 스텟 가치'!$B$12:$L$16,AH$2,0)+(VLOOKUP($F1092,'(참고)타워 스텟 가치'!$B$12:$L$16,AH$2,0)*$E1092)</f>
        <v>99.225000000000179</v>
      </c>
      <c r="AI1092">
        <f>VLOOKUP($F1092,'(참고)타워 스텟 가치'!$B$12:$L$16,AI$2,0)+(VLOOKUP($F1092,'(참고)타워 스텟 가치'!$B$12:$L$16,AI$2,0)*$E1092)</f>
        <v>26.460000000000047</v>
      </c>
      <c r="AJ1092">
        <f>VLOOKUP($F1092,'(참고)타워 스텟 가치'!$B$12:$L$16,AJ$2,0)+(VLOOKUP($F1092,'(참고)타워 스텟 가치'!$B$12:$L$16,AJ$2,0)*$E1092)</f>
        <v>0</v>
      </c>
      <c r="AK1092">
        <f>VLOOKUP($F1092,'(참고)타워 스텟 가치'!$B$12:$L$16,AK$2,0)+(VLOOKUP($F1092,'(참고)타워 스텟 가치'!$B$12:$L$16,AK$2,0)*$E1092)</f>
        <v>0</v>
      </c>
      <c r="AL1092">
        <f>VLOOKUP($F1092,'(참고)타워 스텟 가치'!$B$12:$L$16,AL$2,0)+(VLOOKUP($F1092,'(참고)타워 스텟 가치'!$B$12:$L$16,AL$2,0)*$E1092)</f>
        <v>123.48000000000022</v>
      </c>
      <c r="AM1092">
        <f>SUM('스테이지별 몬스터 스텟'!AD1092*'(참고)타워 스텟 가치'!$Q$17,'스테이지별 몬스터 스텟'!AE1092*'(참고)타워 스텟 가치'!$R$17,'스테이지별 몬스터 스텟'!AF1092*'(참고)타워 스텟 가치'!$S$17,'스테이지별 몬스터 스텟'!AG1092*'(참고)타워 스텟 가치'!$T$17,'스테이지별 몬스터 스텟'!AH1092*'(참고)타워 스텟 가치'!$U$17,'스테이지별 몬스터 스텟'!AI1092*'(참고)타워 스텟 가치'!$V$17,'스테이지별 몬스터 스텟'!AJ1092*'(참고)타워 스텟 가치'!$W$17,'스테이지별 몬스터 스텟'!AK1092*'(참고)타워 스텟 가치'!$X$17,'스테이지별 몬스터 스텟'!AL1092*'(참고)타워 스텟 가치'!$Y$17)</f>
        <v>669810.64500000107</v>
      </c>
      <c r="AN1092">
        <v>3</v>
      </c>
    </row>
    <row r="1093" spans="3:40" x14ac:dyDescent="0.3">
      <c r="C1093">
        <v>4</v>
      </c>
      <c r="D1093">
        <f t="shared" si="50"/>
        <v>218</v>
      </c>
      <c r="E1093" s="52">
        <f>VLOOKUP(D1093,'스테이지별 난이도 설정'!B:C,2,0)</f>
        <v>87.200000000000159</v>
      </c>
      <c r="F1093" t="str">
        <f t="shared" si="51"/>
        <v>유니크</v>
      </c>
      <c r="G1093">
        <f t="shared" si="49"/>
        <v>6</v>
      </c>
      <c r="H1093">
        <f>VLOOKUP($F1093,'(참고)타워 스텟 가치'!$B$2:$L$6,H$2,0)+(VLOOKUP($F1093,'(참고)타워 스텟 가치'!$B$2:$L$6,H$2,0)*$E1093)</f>
        <v>2232.5625000000041</v>
      </c>
      <c r="I1093">
        <f>VLOOKUP($F1093,'(참고)타워 스텟 가치'!$B$2:$L$6,I$2,0)+(VLOOKUP($F1093,'(참고)타워 스텟 가치'!$B$2:$L$6,I$2,0)*$E1093)</f>
        <v>446.51250000000078</v>
      </c>
      <c r="J1093">
        <f>VLOOKUP($F1093,'(참고)타워 스텟 가치'!$B$2:$L$6,J$2,0)+(VLOOKUP($F1093,'(참고)타워 스텟 가치'!$B$2:$L$6,J$2,0)*$E1093)</f>
        <v>441000.00000000081</v>
      </c>
      <c r="K1093">
        <f>VLOOKUP($F1093,'(참고)타워 스텟 가치'!$B$2:$L$6,K$2,0)+(VLOOKUP($F1093,'(참고)타워 스텟 가치'!$B$2:$L$6,K$2,0)*$E1093)</f>
        <v>8930.2500000000164</v>
      </c>
      <c r="L1093">
        <f>VLOOKUP($F1093,'(참고)타워 스텟 가치'!$B$2:$L$6,L$2,0)+(VLOOKUP($F1093,'(참고)타워 스텟 가치'!$B$2:$L$6,L$2,0)*$E1093)</f>
        <v>148.83750000000026</v>
      </c>
      <c r="M1093">
        <f>VLOOKUP($F1093,'(참고)타워 스텟 가치'!$B$2:$L$6,M$2,0)+(VLOOKUP($F1093,'(참고)타워 스텟 가치'!$B$2:$L$6,M$2,0)*$E1093)</f>
        <v>26.460000000000047</v>
      </c>
      <c r="N1093">
        <f>VLOOKUP($F1093,'(참고)타워 스텟 가치'!$B$2:$L$6,N$2,0)+(VLOOKUP($F1093,'(참고)타워 스텟 가치'!$B$2:$L$6,N$2,0)*$E1093)</f>
        <v>0</v>
      </c>
      <c r="O1093">
        <f>VLOOKUP($F1093,'(참고)타워 스텟 가치'!$B$2:$L$6,O$2,0)+(VLOOKUP($F1093,'(참고)타워 스텟 가치'!$B$2:$L$6,O$2,0)*$E1093)</f>
        <v>0</v>
      </c>
      <c r="P1093">
        <f>VLOOKUP($F1093,'(참고)타워 스텟 가치'!$B$2:$L$6,P$2,0)+(VLOOKUP($F1093,'(참고)타워 스텟 가치'!$B$2:$L$6,P$2,0)*$E1093)</f>
        <v>88.200000000000159</v>
      </c>
      <c r="Q1093">
        <f>SUM('스테이지별 몬스터 스텟'!H1093*'(참고)타워 스텟 가치'!$Q$17,'스테이지별 몬스터 스텟'!I1093*'(참고)타워 스텟 가치'!$R$17,'스테이지별 몬스터 스텟'!J1093*'(참고)타워 스텟 가치'!$S$17,'스테이지별 몬스터 스텟'!K1093*'(참고)타워 스텟 가치'!$T$17,'스테이지별 몬스터 스텟'!L1093*'(참고)타워 스텟 가치'!$U$17,'스테이지별 몬스터 스텟'!M1093*'(참고)타워 스텟 가치'!$V$17,'스테이지별 몬스터 스텟'!N1093*'(참고)타워 스텟 가치'!$W$17,'스테이지별 몬스터 스텟'!O1093*'(참고)타워 스텟 가치'!$X$17,'스테이지별 몬스터 스텟'!P1093*'(참고)타워 스텟 가치'!$Y$17)</f>
        <v>684995.92875000124</v>
      </c>
      <c r="R1093">
        <v>1</v>
      </c>
      <c r="S1093">
        <f>VLOOKUP($F1093,'(참고)타워 스텟 가치'!$B$7:$L$11,S$2,0)+(VLOOKUP($F1093,'(참고)타워 스텟 가치'!$B$7:$L$11,S$2,0)*$E1093)</f>
        <v>744.18750000000136</v>
      </c>
      <c r="T1093">
        <f>VLOOKUP($F1093,'(참고)타워 스텟 가치'!$B$7:$L$11,T$2,0)+(VLOOKUP($F1093,'(참고)타워 스텟 가치'!$B$7:$L$11,T$2,0)*$E1093)</f>
        <v>1339.5375000000024</v>
      </c>
      <c r="U1093">
        <f>VLOOKUP($F1093,'(참고)타워 스텟 가치'!$B$7:$L$11,U$2,0)+(VLOOKUP($F1093,'(참고)타워 스텟 가치'!$B$7:$L$11,U$2,0)*$E1093)</f>
        <v>441000.00000000081</v>
      </c>
      <c r="V1093">
        <f>VLOOKUP($F1093,'(참고)타워 스텟 가치'!$B$7:$L$11,V$2,0)+(VLOOKUP($F1093,'(참고)타워 스텟 가치'!$B$7:$L$11,V$2,0)*$E1093)</f>
        <v>8930.2500000000164</v>
      </c>
      <c r="W1093">
        <f>VLOOKUP($F1093,'(참고)타워 스텟 가치'!$B$7:$L$11,W$2,0)+(VLOOKUP($F1093,'(참고)타워 스텟 가치'!$B$7:$L$11,W$2,0)*$E1093)</f>
        <v>148.83750000000026</v>
      </c>
      <c r="X1093">
        <f>VLOOKUP($F1093,'(참고)타워 스텟 가치'!$B$7:$L$11,X$2,0)+(VLOOKUP($F1093,'(참고)타워 스텟 가치'!$B$7:$L$11,X$2,0)*$E1093)</f>
        <v>26.460000000000047</v>
      </c>
      <c r="Y1093">
        <f>VLOOKUP($F1093,'(참고)타워 스텟 가치'!$B$7:$L$11,Y$2,0)+(VLOOKUP($F1093,'(참고)타워 스텟 가치'!$B$7:$L$11,Y$2,0)*$E1093)</f>
        <v>0</v>
      </c>
      <c r="Z1093">
        <f>VLOOKUP($F1093,'(참고)타워 스텟 가치'!$B$7:$L$11,Z$2,0)+(VLOOKUP($F1093,'(참고)타워 스텟 가치'!$B$7:$L$11,Z$2,0)*$E1093)</f>
        <v>0</v>
      </c>
      <c r="AA1093">
        <f>VLOOKUP($F1093,'(참고)타워 스텟 가치'!$B$7:$L$11,AA$2,0)+(VLOOKUP($F1093,'(참고)타워 스텟 가치'!$B$7:$L$11,AA$2,0)*$E1093)</f>
        <v>88.200000000000159</v>
      </c>
      <c r="AB1093">
        <f>SUM('스테이지별 몬스터 스텟'!S1093*'(참고)타워 스텟 가치'!$Q$17,'스테이지별 몬스터 스텟'!T1093*'(참고)타워 스텟 가치'!$R$17,'스테이지별 몬스터 스텟'!U1093*'(참고)타워 스텟 가치'!$S$17,'스테이지별 몬스터 스텟'!V1093*'(참고)타워 스텟 가치'!$T$17,'스테이지별 몬스터 스텟'!W1093*'(참고)타워 스텟 가치'!$U$17,'스테이지별 몬스터 스텟'!X1093*'(참고)타워 스텟 가치'!$V$17,'스테이지별 몬스터 스텟'!Y1093*'(참고)타워 스텟 가치'!$W$17,'스테이지별 몬스터 스텟'!Z1093*'(참고)타워 스텟 가치'!$X$17,'스테이지별 몬스터 스텟'!AA1093*'(참고)타워 스텟 가치'!$Y$17)</f>
        <v>683358.71625000122</v>
      </c>
      <c r="AC1093">
        <v>2</v>
      </c>
      <c r="AD1093">
        <f>VLOOKUP($F1093,'(참고)타워 스텟 가치'!$B$12:$L$16,AD$2,0)+(VLOOKUP($F1093,'(참고)타워 스텟 가치'!$B$12:$L$16,AD$2,0)*$E1093)</f>
        <v>744.18750000000136</v>
      </c>
      <c r="AE1093">
        <f>VLOOKUP($F1093,'(참고)타워 스텟 가치'!$B$12:$L$16,AE$2,0)+(VLOOKUP($F1093,'(참고)타워 스텟 가치'!$B$12:$L$16,AE$2,0)*$E1093)</f>
        <v>893.02500000000157</v>
      </c>
      <c r="AF1093">
        <f>VLOOKUP($F1093,'(참고)타워 스텟 가치'!$B$12:$L$16,AF$2,0)+(VLOOKUP($F1093,'(참고)타워 스텟 가치'!$B$12:$L$16,AF$2,0)*$E1093)</f>
        <v>441000.00000000081</v>
      </c>
      <c r="AG1093">
        <f>VLOOKUP($F1093,'(참고)타워 스텟 가치'!$B$12:$L$16,AG$2,0)+(VLOOKUP($F1093,'(참고)타워 스텟 가치'!$B$12:$L$16,AG$2,0)*$E1093)</f>
        <v>4465.1250000000082</v>
      </c>
      <c r="AH1093">
        <f>VLOOKUP($F1093,'(참고)타워 스텟 가치'!$B$12:$L$16,AH$2,0)+(VLOOKUP($F1093,'(참고)타워 스텟 가치'!$B$12:$L$16,AH$2,0)*$E1093)</f>
        <v>148.83750000000026</v>
      </c>
      <c r="AI1093">
        <f>VLOOKUP($F1093,'(참고)타워 스텟 가치'!$B$12:$L$16,AI$2,0)+(VLOOKUP($F1093,'(참고)타워 스텟 가치'!$B$12:$L$16,AI$2,0)*$E1093)</f>
        <v>26.460000000000047</v>
      </c>
      <c r="AJ1093">
        <f>VLOOKUP($F1093,'(참고)타워 스텟 가치'!$B$12:$L$16,AJ$2,0)+(VLOOKUP($F1093,'(참고)타워 스텟 가치'!$B$12:$L$16,AJ$2,0)*$E1093)</f>
        <v>0</v>
      </c>
      <c r="AK1093">
        <f>VLOOKUP($F1093,'(참고)타워 스텟 가치'!$B$12:$L$16,AK$2,0)+(VLOOKUP($F1093,'(참고)타워 스텟 가치'!$B$12:$L$16,AK$2,0)*$E1093)</f>
        <v>0</v>
      </c>
      <c r="AL1093">
        <f>VLOOKUP($F1093,'(참고)타워 스텟 가치'!$B$12:$L$16,AL$2,0)+(VLOOKUP($F1093,'(참고)타워 스텟 가치'!$B$12:$L$16,AL$2,0)*$E1093)</f>
        <v>176.40000000000032</v>
      </c>
      <c r="AM1093">
        <f>SUM('스테이지별 몬스터 스텟'!AD1093*'(참고)타워 스텟 가치'!$Q$17,'스테이지별 몬스터 스텟'!AE1093*'(참고)타워 스텟 가치'!$R$17,'스테이지별 몬스터 스텟'!AF1093*'(참고)타워 스텟 가치'!$S$17,'스테이지별 몬스터 스텟'!AG1093*'(참고)타워 스텟 가치'!$T$17,'스테이지별 몬스터 스텟'!AH1093*'(참고)타워 스텟 가치'!$U$17,'스테이지별 몬스터 스텟'!AI1093*'(참고)타워 스텟 가치'!$V$17,'스테이지별 몬스터 스텟'!AJ1093*'(참고)타워 스텟 가치'!$W$17,'스테이지별 몬스터 스텟'!AK1093*'(참고)타워 스텟 가치'!$X$17,'스테이지별 몬스터 스텟'!AL1093*'(참고)타워 스텟 가치'!$Y$17)</f>
        <v>673935.0975000012</v>
      </c>
      <c r="AN1093">
        <v>3</v>
      </c>
    </row>
    <row r="1094" spans="3:40" x14ac:dyDescent="0.3">
      <c r="C1094">
        <v>5</v>
      </c>
      <c r="D1094">
        <f t="shared" si="50"/>
        <v>218</v>
      </c>
      <c r="E1094" s="52">
        <f>VLOOKUP(D1094,'스테이지별 난이도 설정'!B:C,2,0)</f>
        <v>87.200000000000159</v>
      </c>
      <c r="F1094" t="str">
        <f t="shared" si="51"/>
        <v>스페셜</v>
      </c>
      <c r="G1094">
        <f t="shared" ref="G1094:G1157" si="52">SUM(R1094,AC1094,AN1094)</f>
        <v>6</v>
      </c>
      <c r="H1094">
        <f>VLOOKUP($F1094,'(참고)타워 스텟 가치'!$B$2:$L$6,H$2,0)+(VLOOKUP($F1094,'(참고)타워 스텟 가치'!$B$2:$L$6,H$2,0)*$E1094)</f>
        <v>3348.8437500000059</v>
      </c>
      <c r="I1094">
        <f>VLOOKUP($F1094,'(참고)타워 스텟 가치'!$B$2:$L$6,I$2,0)+(VLOOKUP($F1094,'(참고)타워 스텟 가치'!$B$2:$L$6,I$2,0)*$E1094)</f>
        <v>669.76875000000121</v>
      </c>
      <c r="J1094">
        <f>VLOOKUP($F1094,'(참고)타워 스텟 가치'!$B$2:$L$6,J$2,0)+(VLOOKUP($F1094,'(참고)타워 스텟 가치'!$B$2:$L$6,J$2,0)*$E1094)</f>
        <v>441000.00000000081</v>
      </c>
      <c r="K1094">
        <f>VLOOKUP($F1094,'(참고)타워 스텟 가치'!$B$2:$L$6,K$2,0)+(VLOOKUP($F1094,'(참고)타워 스텟 가치'!$B$2:$L$6,K$2,0)*$E1094)</f>
        <v>13395.375000000024</v>
      </c>
      <c r="L1094">
        <f>VLOOKUP($F1094,'(참고)타워 스텟 가치'!$B$2:$L$6,L$2,0)+(VLOOKUP($F1094,'(참고)타워 스텟 가치'!$B$2:$L$6,L$2,0)*$E1094)</f>
        <v>223.25625000000039</v>
      </c>
      <c r="M1094">
        <f>VLOOKUP($F1094,'(참고)타워 스텟 가치'!$B$2:$L$6,M$2,0)+(VLOOKUP($F1094,'(참고)타워 스텟 가치'!$B$2:$L$6,M$2,0)*$E1094)</f>
        <v>26.460000000000047</v>
      </c>
      <c r="N1094">
        <f>VLOOKUP($F1094,'(참고)타워 스텟 가치'!$B$2:$L$6,N$2,0)+(VLOOKUP($F1094,'(참고)타워 스텟 가치'!$B$2:$L$6,N$2,0)*$E1094)</f>
        <v>0</v>
      </c>
      <c r="O1094">
        <f>VLOOKUP($F1094,'(참고)타워 스텟 가치'!$B$2:$L$6,O$2,0)+(VLOOKUP($F1094,'(참고)타워 스텟 가치'!$B$2:$L$6,O$2,0)*$E1094)</f>
        <v>0</v>
      </c>
      <c r="P1094">
        <f>VLOOKUP($F1094,'(참고)타워 스텟 가치'!$B$2:$L$6,P$2,0)+(VLOOKUP($F1094,'(참고)타워 스텟 가치'!$B$2:$L$6,P$2,0)*$E1094)</f>
        <v>88.200000000000159</v>
      </c>
      <c r="Q1094">
        <f>SUM('스테이지별 몬스터 스텟'!H1094*'(참고)타워 스텟 가치'!$Q$17,'스테이지별 몬스터 스텟'!I1094*'(참고)타워 스텟 가치'!$R$17,'스테이지별 몬스터 스텟'!J1094*'(참고)타워 스텟 가치'!$S$17,'스테이지별 몬스터 스텟'!K1094*'(참고)타워 스텟 가치'!$T$17,'스테이지별 몬스터 스텟'!L1094*'(참고)타워 스텟 가치'!$U$17,'스테이지별 몬스터 스텟'!M1094*'(참고)타워 스텟 가치'!$V$17,'스테이지별 몬스터 스텟'!N1094*'(참고)타워 스텟 가치'!$W$17,'스테이지별 몬스터 스텟'!O1094*'(참고)타워 스텟 가치'!$X$17,'스테이지별 몬스터 스텟'!P1094*'(참고)타워 스텟 가치'!$Y$17)</f>
        <v>696642.46312500117</v>
      </c>
      <c r="R1094">
        <v>1</v>
      </c>
      <c r="S1094">
        <f>VLOOKUP($F1094,'(참고)타워 스텟 가치'!$B$7:$L$11,S$2,0)+(VLOOKUP($F1094,'(참고)타워 스텟 가치'!$B$7:$L$11,S$2,0)*$E1094)</f>
        <v>1116.281250000002</v>
      </c>
      <c r="T1094">
        <f>VLOOKUP($F1094,'(참고)타워 스텟 가치'!$B$7:$L$11,T$2,0)+(VLOOKUP($F1094,'(참고)타워 스텟 가치'!$B$7:$L$11,T$2,0)*$E1094)</f>
        <v>2009.3062500000037</v>
      </c>
      <c r="U1094">
        <f>VLOOKUP($F1094,'(참고)타워 스텟 가치'!$B$7:$L$11,U$2,0)+(VLOOKUP($F1094,'(참고)타워 스텟 가치'!$B$7:$L$11,U$2,0)*$E1094)</f>
        <v>441000.00000000081</v>
      </c>
      <c r="V1094">
        <f>VLOOKUP($F1094,'(참고)타워 스텟 가치'!$B$7:$L$11,V$2,0)+(VLOOKUP($F1094,'(참고)타워 스텟 가치'!$B$7:$L$11,V$2,0)*$E1094)</f>
        <v>13395.375000000024</v>
      </c>
      <c r="W1094">
        <f>VLOOKUP($F1094,'(참고)타워 스텟 가치'!$B$7:$L$11,W$2,0)+(VLOOKUP($F1094,'(참고)타워 스텟 가치'!$B$7:$L$11,W$2,0)*$E1094)</f>
        <v>223.25625000000039</v>
      </c>
      <c r="X1094">
        <f>VLOOKUP($F1094,'(참고)타워 스텟 가치'!$B$7:$L$11,X$2,0)+(VLOOKUP($F1094,'(참고)타워 스텟 가치'!$B$7:$L$11,X$2,0)*$E1094)</f>
        <v>26.460000000000047</v>
      </c>
      <c r="Y1094">
        <f>VLOOKUP($F1094,'(참고)타워 스텟 가치'!$B$7:$L$11,Y$2,0)+(VLOOKUP($F1094,'(참고)타워 스텟 가치'!$B$7:$L$11,Y$2,0)*$E1094)</f>
        <v>0</v>
      </c>
      <c r="Z1094">
        <f>VLOOKUP($F1094,'(참고)타워 스텟 가치'!$B$7:$L$11,Z$2,0)+(VLOOKUP($F1094,'(참고)타워 스텟 가치'!$B$7:$L$11,Z$2,0)*$E1094)</f>
        <v>0</v>
      </c>
      <c r="AA1094">
        <f>VLOOKUP($F1094,'(참고)타워 스텟 가치'!$B$7:$L$11,AA$2,0)+(VLOOKUP($F1094,'(참고)타워 스텟 가치'!$B$7:$L$11,AA$2,0)*$E1094)</f>
        <v>88.200000000000159</v>
      </c>
      <c r="AB1094">
        <f>SUM('스테이지별 몬스터 스텟'!S1094*'(참고)타워 스텟 가치'!$Q$17,'스테이지별 몬스터 스텟'!T1094*'(참고)타워 스텟 가치'!$R$17,'스테이지별 몬스터 스텟'!U1094*'(참고)타워 스텟 가치'!$S$17,'스테이지별 몬스터 스텟'!V1094*'(참고)타워 스텟 가치'!$T$17,'스테이지별 몬스터 스텟'!W1094*'(참고)타워 스텟 가치'!$U$17,'스테이지별 몬스터 스텟'!X1094*'(참고)타워 스텟 가치'!$V$17,'스테이지별 몬스터 스텟'!Y1094*'(참고)타워 스텟 가치'!$W$17,'스테이지별 몬스터 스텟'!Z1094*'(참고)타워 스텟 가치'!$X$17,'스테이지별 몬스터 스텟'!AA1094*'(참고)타워 스텟 가치'!$Y$17)</f>
        <v>694186.64437500108</v>
      </c>
      <c r="AC1094">
        <v>2</v>
      </c>
      <c r="AD1094">
        <f>VLOOKUP($F1094,'(참고)타워 스텟 가치'!$B$12:$L$16,AD$2,0)+(VLOOKUP($F1094,'(참고)타워 스텟 가치'!$B$12:$L$16,AD$2,0)*$E1094)</f>
        <v>1116.281250000002</v>
      </c>
      <c r="AE1094">
        <f>VLOOKUP($F1094,'(참고)타워 스텟 가치'!$B$12:$L$16,AE$2,0)+(VLOOKUP($F1094,'(참고)타워 스텟 가치'!$B$12:$L$16,AE$2,0)*$E1094)</f>
        <v>1339.5375000000024</v>
      </c>
      <c r="AF1094">
        <f>VLOOKUP($F1094,'(참고)타워 스텟 가치'!$B$12:$L$16,AF$2,0)+(VLOOKUP($F1094,'(참고)타워 스텟 가치'!$B$12:$L$16,AF$2,0)*$E1094)</f>
        <v>441000.00000000081</v>
      </c>
      <c r="AG1094">
        <f>VLOOKUP($F1094,'(참고)타워 스텟 가치'!$B$12:$L$16,AG$2,0)+(VLOOKUP($F1094,'(참고)타워 스텟 가치'!$B$12:$L$16,AG$2,0)*$E1094)</f>
        <v>6697.6875000000118</v>
      </c>
      <c r="AH1094">
        <f>VLOOKUP($F1094,'(참고)타워 스텟 가치'!$B$12:$L$16,AH$2,0)+(VLOOKUP($F1094,'(참고)타워 스텟 가치'!$B$12:$L$16,AH$2,0)*$E1094)</f>
        <v>223.25625000000039</v>
      </c>
      <c r="AI1094">
        <f>VLOOKUP($F1094,'(참고)타워 스텟 가치'!$B$12:$L$16,AI$2,0)+(VLOOKUP($F1094,'(참고)타워 스텟 가치'!$B$12:$L$16,AI$2,0)*$E1094)</f>
        <v>26.460000000000047</v>
      </c>
      <c r="AJ1094">
        <f>VLOOKUP($F1094,'(참고)타워 스텟 가치'!$B$12:$L$16,AJ$2,0)+(VLOOKUP($F1094,'(참고)타워 스텟 가치'!$B$12:$L$16,AJ$2,0)*$E1094)</f>
        <v>0</v>
      </c>
      <c r="AK1094">
        <f>VLOOKUP($F1094,'(참고)타워 스텟 가치'!$B$12:$L$16,AK$2,0)+(VLOOKUP($F1094,'(참고)타워 스텟 가치'!$B$12:$L$16,AK$2,0)*$E1094)</f>
        <v>0</v>
      </c>
      <c r="AL1094">
        <f>VLOOKUP($F1094,'(참고)타워 스텟 가치'!$B$12:$L$16,AL$2,0)+(VLOOKUP($F1094,'(참고)타워 스텟 가치'!$B$12:$L$16,AL$2,0)*$E1094)</f>
        <v>176.40000000000032</v>
      </c>
      <c r="AM1094">
        <f>SUM('스테이지별 몬스터 스텟'!AD1094*'(참고)타워 스텟 가치'!$Q$17,'스테이지별 몬스터 스텟'!AE1094*'(참고)타워 스텟 가치'!$R$17,'스테이지별 몬스터 스텟'!AF1094*'(참고)타워 스텟 가치'!$S$17,'스테이지별 몬스터 스텟'!AG1094*'(참고)타워 스텟 가치'!$T$17,'스테이지별 몬스터 스텟'!AH1094*'(참고)타워 스텟 가치'!$U$17,'스테이지별 몬스터 스텟'!AI1094*'(참고)타워 스텟 가치'!$V$17,'스테이지별 몬스터 스텟'!AJ1094*'(참고)타워 스텟 가치'!$W$17,'스테이지별 몬스터 스텟'!AK1094*'(참고)타워 스텟 가치'!$X$17,'스테이지별 몬스터 스텟'!AL1094*'(참고)타워 스텟 가치'!$Y$17)</f>
        <v>679963.01625000115</v>
      </c>
      <c r="AN1094">
        <v>3</v>
      </c>
    </row>
    <row r="1095" spans="3:40" x14ac:dyDescent="0.3">
      <c r="C1095">
        <v>1</v>
      </c>
      <c r="D1095">
        <f t="shared" si="50"/>
        <v>219</v>
      </c>
      <c r="E1095" s="52">
        <f>VLOOKUP(D1095,'스테이지별 난이도 설정'!B:C,2,0)</f>
        <v>87.600000000000165</v>
      </c>
      <c r="F1095" t="str">
        <f t="shared" si="51"/>
        <v>일반</v>
      </c>
      <c r="G1095">
        <f t="shared" si="52"/>
        <v>6</v>
      </c>
      <c r="H1095">
        <f>VLOOKUP($F1095,'(참고)타워 스텟 가치'!$B$2:$L$6,H$2,0)+(VLOOKUP($F1095,'(참고)타워 스텟 가치'!$B$2:$L$6,H$2,0)*$E1095)</f>
        <v>664.50000000000125</v>
      </c>
      <c r="I1095">
        <f>VLOOKUP($F1095,'(참고)타워 스텟 가치'!$B$2:$L$6,I$2,0)+(VLOOKUP($F1095,'(참고)타워 스텟 가치'!$B$2:$L$6,I$2,0)*$E1095)</f>
        <v>132.90000000000026</v>
      </c>
      <c r="J1095">
        <f>VLOOKUP($F1095,'(참고)타워 스텟 가치'!$B$2:$L$6,J$2,0)+(VLOOKUP($F1095,'(참고)타워 스텟 가치'!$B$2:$L$6,J$2,0)*$E1095)</f>
        <v>443000.00000000081</v>
      </c>
      <c r="K1095">
        <f>VLOOKUP($F1095,'(참고)타워 스텟 가치'!$B$2:$L$6,K$2,0)+(VLOOKUP($F1095,'(참고)타워 스텟 가치'!$B$2:$L$6,K$2,0)*$E1095)</f>
        <v>2658.000000000005</v>
      </c>
      <c r="L1095">
        <f>VLOOKUP($F1095,'(참고)타워 스텟 가치'!$B$2:$L$6,L$2,0)+(VLOOKUP($F1095,'(참고)타워 스텟 가치'!$B$2:$L$6,L$2,0)*$E1095)</f>
        <v>44.300000000000082</v>
      </c>
      <c r="M1095">
        <f>VLOOKUP($F1095,'(참고)타워 스텟 가치'!$B$2:$L$6,M$2,0)+(VLOOKUP($F1095,'(참고)타워 스텟 가치'!$B$2:$L$6,M$2,0)*$E1095)</f>
        <v>26.580000000000048</v>
      </c>
      <c r="N1095">
        <f>VLOOKUP($F1095,'(참고)타워 스텟 가치'!$B$2:$L$6,N$2,0)+(VLOOKUP($F1095,'(참고)타워 스텟 가치'!$B$2:$L$6,N$2,0)*$E1095)</f>
        <v>0</v>
      </c>
      <c r="O1095">
        <f>VLOOKUP($F1095,'(참고)타워 스텟 가치'!$B$2:$L$6,O$2,0)+(VLOOKUP($F1095,'(참고)타워 스텟 가치'!$B$2:$L$6,O$2,0)*$E1095)</f>
        <v>0</v>
      </c>
      <c r="P1095">
        <f>VLOOKUP($F1095,'(참고)타워 스텟 가치'!$B$2:$L$6,P$2,0)+(VLOOKUP($F1095,'(참고)타워 스텟 가치'!$B$2:$L$6,P$2,0)*$E1095)</f>
        <v>62.020000000000117</v>
      </c>
      <c r="Q1095">
        <f>SUM('스테이지별 몬스터 스텟'!H1095*'(참고)타워 스텟 가치'!$Q$17,'스테이지별 몬스터 스텟'!I1095*'(참고)타워 스텟 가치'!$R$17,'스테이지별 몬스터 스텟'!J1095*'(참고)타워 스텟 가치'!$S$17,'스테이지별 몬스터 스텟'!K1095*'(참고)타워 스텟 가치'!$T$17,'스테이지별 몬스터 스텟'!L1095*'(참고)타워 스텟 가치'!$U$17,'스테이지별 몬스터 스텟'!M1095*'(참고)타워 스텟 가치'!$V$17,'스테이지별 몬스터 스텟'!N1095*'(참고)타워 스텟 가치'!$W$17,'스테이지별 몬스터 스텟'!O1095*'(참고)타워 스텟 가치'!$X$17,'스테이지별 몬스터 스텟'!P1095*'(참고)타워 스텟 가치'!$Y$17)</f>
        <v>671583.57000000111</v>
      </c>
      <c r="R1095">
        <v>1</v>
      </c>
      <c r="S1095">
        <f>VLOOKUP($F1095,'(참고)타워 스텟 가치'!$B$7:$L$11,S$2,0)+(VLOOKUP($F1095,'(참고)타워 스텟 가치'!$B$7:$L$11,S$2,0)*$E1095)</f>
        <v>221.5000000000004</v>
      </c>
      <c r="T1095">
        <f>VLOOKUP($F1095,'(참고)타워 스텟 가치'!$B$7:$L$11,T$2,0)+(VLOOKUP($F1095,'(참고)타워 스텟 가치'!$B$7:$L$11,T$2,0)*$E1095)</f>
        <v>398.70000000000073</v>
      </c>
      <c r="U1095">
        <f>VLOOKUP($F1095,'(참고)타워 스텟 가치'!$B$7:$L$11,U$2,0)+(VLOOKUP($F1095,'(참고)타워 스텟 가치'!$B$7:$L$11,U$2,0)*$E1095)</f>
        <v>443000.00000000081</v>
      </c>
      <c r="V1095">
        <f>VLOOKUP($F1095,'(참고)타워 스텟 가치'!$B$7:$L$11,V$2,0)+(VLOOKUP($F1095,'(참고)타워 스텟 가치'!$B$7:$L$11,V$2,0)*$E1095)</f>
        <v>2658.000000000005</v>
      </c>
      <c r="W1095">
        <f>VLOOKUP($F1095,'(참고)타워 스텟 가치'!$B$7:$L$11,W$2,0)+(VLOOKUP($F1095,'(참고)타워 스텟 가치'!$B$7:$L$11,W$2,0)*$E1095)</f>
        <v>44.300000000000082</v>
      </c>
      <c r="X1095">
        <f>VLOOKUP($F1095,'(참고)타워 스텟 가치'!$B$7:$L$11,X$2,0)+(VLOOKUP($F1095,'(참고)타워 스텟 가치'!$B$7:$L$11,X$2,0)*$E1095)</f>
        <v>26.580000000000048</v>
      </c>
      <c r="Y1095">
        <f>VLOOKUP($F1095,'(참고)타워 스텟 가치'!$B$7:$L$11,Y$2,0)+(VLOOKUP($F1095,'(참고)타워 스텟 가치'!$B$7:$L$11,Y$2,0)*$E1095)</f>
        <v>0</v>
      </c>
      <c r="Z1095">
        <f>VLOOKUP($F1095,'(참고)타워 스텟 가치'!$B$7:$L$11,Z$2,0)+(VLOOKUP($F1095,'(참고)타워 스텟 가치'!$B$7:$L$11,Z$2,0)*$E1095)</f>
        <v>0</v>
      </c>
      <c r="AA1095">
        <f>VLOOKUP($F1095,'(참고)타워 스텟 가치'!$B$7:$L$11,AA$2,0)+(VLOOKUP($F1095,'(참고)타워 스텟 가치'!$B$7:$L$11,AA$2,0)*$E1095)</f>
        <v>62.020000000000117</v>
      </c>
      <c r="AB1095">
        <f>SUM('스테이지별 몬스터 스텟'!S1095*'(참고)타워 스텟 가치'!$Q$17,'스테이지별 몬스터 스텟'!T1095*'(참고)타워 스텟 가치'!$R$17,'스테이지별 몬스터 스텟'!U1095*'(참고)타워 스텟 가치'!$S$17,'스테이지별 몬스터 스텟'!V1095*'(참고)타워 스텟 가치'!$T$17,'스테이지별 몬스터 스텟'!W1095*'(참고)타워 스텟 가치'!$U$17,'스테이지별 몬스터 스텟'!X1095*'(참고)타워 스텟 가치'!$V$17,'스테이지별 몬스터 스텟'!Y1095*'(참고)타워 스텟 가치'!$W$17,'스테이지별 몬스터 스텟'!Z1095*'(참고)타워 스텟 가치'!$X$17,'스테이지별 몬스터 스텟'!AA1095*'(참고)타워 스텟 가치'!$Y$17)</f>
        <v>671096.27000000118</v>
      </c>
      <c r="AC1095">
        <v>2</v>
      </c>
      <c r="AD1095">
        <f>VLOOKUP($F1095,'(참고)타워 스텟 가치'!$B$12:$L$16,AD$2,0)+(VLOOKUP($F1095,'(참고)타워 스텟 가치'!$B$12:$L$16,AD$2,0)*$E1095)</f>
        <v>221.5000000000004</v>
      </c>
      <c r="AE1095">
        <f>VLOOKUP($F1095,'(참고)타워 스텟 가치'!$B$12:$L$16,AE$2,0)+(VLOOKUP($F1095,'(참고)타워 스텟 가치'!$B$12:$L$16,AE$2,0)*$E1095)</f>
        <v>265.80000000000052</v>
      </c>
      <c r="AF1095">
        <f>VLOOKUP($F1095,'(참고)타워 스텟 가치'!$B$12:$L$16,AF$2,0)+(VLOOKUP($F1095,'(참고)타워 스텟 가치'!$B$12:$L$16,AF$2,0)*$E1095)</f>
        <v>443000.00000000081</v>
      </c>
      <c r="AG1095">
        <f>VLOOKUP($F1095,'(참고)타워 스텟 가치'!$B$12:$L$16,AG$2,0)+(VLOOKUP($F1095,'(참고)타워 스텟 가치'!$B$12:$L$16,AG$2,0)*$E1095)</f>
        <v>1329.0000000000025</v>
      </c>
      <c r="AH1095">
        <f>VLOOKUP($F1095,'(참고)타워 스텟 가치'!$B$12:$L$16,AH$2,0)+(VLOOKUP($F1095,'(참고)타워 스텟 가치'!$B$12:$L$16,AH$2,0)*$E1095)</f>
        <v>44.300000000000082</v>
      </c>
      <c r="AI1095">
        <f>VLOOKUP($F1095,'(참고)타워 스텟 가치'!$B$12:$L$16,AI$2,0)+(VLOOKUP($F1095,'(참고)타워 스텟 가치'!$B$12:$L$16,AI$2,0)*$E1095)</f>
        <v>26.580000000000048</v>
      </c>
      <c r="AJ1095">
        <f>VLOOKUP($F1095,'(참고)타워 스텟 가치'!$B$12:$L$16,AJ$2,0)+(VLOOKUP($F1095,'(참고)타워 스텟 가치'!$B$12:$L$16,AJ$2,0)*$E1095)</f>
        <v>0</v>
      </c>
      <c r="AK1095">
        <f>VLOOKUP($F1095,'(참고)타워 스텟 가치'!$B$12:$L$16,AK$2,0)+(VLOOKUP($F1095,'(참고)타워 스텟 가치'!$B$12:$L$16,AK$2,0)*$E1095)</f>
        <v>0</v>
      </c>
      <c r="AL1095">
        <f>VLOOKUP($F1095,'(참고)타워 스텟 가치'!$B$12:$L$16,AL$2,0)+(VLOOKUP($F1095,'(참고)타워 스텟 가치'!$B$12:$L$16,AL$2,0)*$E1095)</f>
        <v>124.04000000000023</v>
      </c>
      <c r="AM1095">
        <f>SUM('스테이지별 몬스터 스텟'!AD1095*'(참고)타워 스텟 가치'!$Q$17,'스테이지별 몬스터 스텟'!AE1095*'(참고)타워 스텟 가치'!$R$17,'스테이지별 몬스터 스텟'!AF1095*'(참고)타워 스텟 가치'!$S$17,'스테이지별 몬스터 스텟'!AG1095*'(참고)타워 스텟 가치'!$T$17,'스테이지별 몬스터 스텟'!AH1095*'(참고)타워 스텟 가치'!$U$17,'스테이지별 몬스터 스텟'!AI1095*'(참고)타워 스텟 가치'!$V$17,'스테이지별 몬스터 스텟'!AJ1095*'(참고)타워 스텟 가치'!$W$17,'스테이지별 몬스터 스텟'!AK1095*'(참고)타워 스텟 가치'!$X$17,'스테이지별 몬스터 스텟'!AL1095*'(참고)타워 스텟 가치'!$Y$17)</f>
        <v>668362.96000000101</v>
      </c>
      <c r="AN1095">
        <v>3</v>
      </c>
    </row>
    <row r="1096" spans="3:40" x14ac:dyDescent="0.3">
      <c r="C1096">
        <v>2</v>
      </c>
      <c r="D1096">
        <f t="shared" si="50"/>
        <v>219</v>
      </c>
      <c r="E1096" s="52">
        <f>VLOOKUP(D1096,'스테이지별 난이도 설정'!B:C,2,0)</f>
        <v>87.600000000000165</v>
      </c>
      <c r="F1096" t="str">
        <f t="shared" si="51"/>
        <v>레어</v>
      </c>
      <c r="G1096">
        <f t="shared" si="52"/>
        <v>6</v>
      </c>
      <c r="H1096">
        <f>VLOOKUP($F1096,'(참고)타워 스텟 가치'!$B$2:$L$6,H$2,0)+(VLOOKUP($F1096,'(참고)타워 스텟 가치'!$B$2:$L$6,H$2,0)*$E1096)</f>
        <v>996.75000000000182</v>
      </c>
      <c r="I1096">
        <f>VLOOKUP($F1096,'(참고)타워 스텟 가치'!$B$2:$L$6,I$2,0)+(VLOOKUP($F1096,'(참고)타워 스텟 가치'!$B$2:$L$6,I$2,0)*$E1096)</f>
        <v>199.35000000000036</v>
      </c>
      <c r="J1096">
        <f>VLOOKUP($F1096,'(참고)타워 스텟 가치'!$B$2:$L$6,J$2,0)+(VLOOKUP($F1096,'(참고)타워 스텟 가치'!$B$2:$L$6,J$2,0)*$E1096)</f>
        <v>443000.00000000081</v>
      </c>
      <c r="K1096">
        <f>VLOOKUP($F1096,'(참고)타워 스텟 가치'!$B$2:$L$6,K$2,0)+(VLOOKUP($F1096,'(참고)타워 스텟 가치'!$B$2:$L$6,K$2,0)*$E1096)</f>
        <v>3987.0000000000073</v>
      </c>
      <c r="L1096">
        <f>VLOOKUP($F1096,'(참고)타워 스텟 가치'!$B$2:$L$6,L$2,0)+(VLOOKUP($F1096,'(참고)타워 스텟 가치'!$B$2:$L$6,L$2,0)*$E1096)</f>
        <v>66.450000000000131</v>
      </c>
      <c r="M1096">
        <f>VLOOKUP($F1096,'(참고)타워 스텟 가치'!$B$2:$L$6,M$2,0)+(VLOOKUP($F1096,'(참고)타워 스텟 가치'!$B$2:$L$6,M$2,0)*$E1096)</f>
        <v>26.580000000000048</v>
      </c>
      <c r="N1096">
        <f>VLOOKUP($F1096,'(참고)타워 스텟 가치'!$B$2:$L$6,N$2,0)+(VLOOKUP($F1096,'(참고)타워 스텟 가치'!$B$2:$L$6,N$2,0)*$E1096)</f>
        <v>0</v>
      </c>
      <c r="O1096">
        <f>VLOOKUP($F1096,'(참고)타워 스텟 가치'!$B$2:$L$6,O$2,0)+(VLOOKUP($F1096,'(참고)타워 스텟 가치'!$B$2:$L$6,O$2,0)*$E1096)</f>
        <v>0</v>
      </c>
      <c r="P1096">
        <f>VLOOKUP($F1096,'(참고)타워 스텟 가치'!$B$2:$L$6,P$2,0)+(VLOOKUP($F1096,'(참고)타워 스텟 가치'!$B$2:$L$6,P$2,0)*$E1096)</f>
        <v>62.020000000000117</v>
      </c>
      <c r="Q1096">
        <f>SUM('스테이지별 몬스터 스텟'!H1096*'(참고)타워 스텟 가치'!$Q$17,'스테이지별 몬스터 스텟'!I1096*'(참고)타워 스텟 가치'!$R$17,'스테이지별 몬스터 스텟'!J1096*'(참고)타워 스텟 가치'!$S$17,'스테이지별 몬스터 스텟'!K1096*'(참고)타워 스텟 가치'!$T$17,'스테이지별 몬스터 스텟'!L1096*'(참고)타워 스텟 가치'!$U$17,'스테이지별 몬스터 스텟'!M1096*'(참고)타워 스텟 가치'!$V$17,'스테이지별 몬스터 스텟'!N1096*'(참고)타워 스텟 가치'!$W$17,'스테이지별 몬스터 스텟'!O1096*'(참고)타워 스텟 가치'!$X$17,'스테이지별 몬스터 스텟'!P1096*'(참고)타워 스텟 가치'!$Y$17)</f>
        <v>675050.04500000121</v>
      </c>
      <c r="R1096">
        <v>1</v>
      </c>
      <c r="S1096">
        <f>VLOOKUP($F1096,'(참고)타워 스텟 가치'!$B$7:$L$11,S$2,0)+(VLOOKUP($F1096,'(참고)타워 스텟 가치'!$B$7:$L$11,S$2,0)*$E1096)</f>
        <v>332.25000000000063</v>
      </c>
      <c r="T1096">
        <f>VLOOKUP($F1096,'(참고)타워 스텟 가치'!$B$7:$L$11,T$2,0)+(VLOOKUP($F1096,'(참고)타워 스텟 가치'!$B$7:$L$11,T$2,0)*$E1096)</f>
        <v>598.05000000000109</v>
      </c>
      <c r="U1096">
        <f>VLOOKUP($F1096,'(참고)타워 스텟 가치'!$B$7:$L$11,U$2,0)+(VLOOKUP($F1096,'(참고)타워 스텟 가치'!$B$7:$L$11,U$2,0)*$E1096)</f>
        <v>443000.00000000081</v>
      </c>
      <c r="V1096">
        <f>VLOOKUP($F1096,'(참고)타워 스텟 가치'!$B$7:$L$11,V$2,0)+(VLOOKUP($F1096,'(참고)타워 스텟 가치'!$B$7:$L$11,V$2,0)*$E1096)</f>
        <v>3987.0000000000073</v>
      </c>
      <c r="W1096">
        <f>VLOOKUP($F1096,'(참고)타워 스텟 가치'!$B$7:$L$11,W$2,0)+(VLOOKUP($F1096,'(참고)타워 스텟 가치'!$B$7:$L$11,W$2,0)*$E1096)</f>
        <v>66.450000000000131</v>
      </c>
      <c r="X1096">
        <f>VLOOKUP($F1096,'(참고)타워 스텟 가치'!$B$7:$L$11,X$2,0)+(VLOOKUP($F1096,'(참고)타워 스텟 가치'!$B$7:$L$11,X$2,0)*$E1096)</f>
        <v>26.580000000000048</v>
      </c>
      <c r="Y1096">
        <f>VLOOKUP($F1096,'(참고)타워 스텟 가치'!$B$7:$L$11,Y$2,0)+(VLOOKUP($F1096,'(참고)타워 스텟 가치'!$B$7:$L$11,Y$2,0)*$E1096)</f>
        <v>0</v>
      </c>
      <c r="Z1096">
        <f>VLOOKUP($F1096,'(참고)타워 스텟 가치'!$B$7:$L$11,Z$2,0)+(VLOOKUP($F1096,'(참고)타워 스텟 가치'!$B$7:$L$11,Z$2,0)*$E1096)</f>
        <v>0</v>
      </c>
      <c r="AA1096">
        <f>VLOOKUP($F1096,'(참고)타워 스텟 가치'!$B$7:$L$11,AA$2,0)+(VLOOKUP($F1096,'(참고)타워 스텟 가치'!$B$7:$L$11,AA$2,0)*$E1096)</f>
        <v>62.020000000000117</v>
      </c>
      <c r="AB1096">
        <f>SUM('스테이지별 몬스터 스텟'!S1096*'(참고)타워 스텟 가치'!$Q$17,'스테이지별 몬스터 스텟'!T1096*'(참고)타워 스텟 가치'!$R$17,'스테이지별 몬스터 스텟'!U1096*'(참고)타워 스텟 가치'!$S$17,'스테이지별 몬스터 스텟'!V1096*'(참고)타워 스텟 가치'!$T$17,'스테이지별 몬스터 스텟'!W1096*'(참고)타워 스텟 가치'!$U$17,'스테이지별 몬스터 스텟'!X1096*'(참고)타워 스텟 가치'!$V$17,'스테이지별 몬스터 스텟'!Y1096*'(참고)타워 스텟 가치'!$W$17,'스테이지별 몬스터 스텟'!Z1096*'(참고)타워 스텟 가치'!$X$17,'스테이지별 몬스터 스텟'!AA1096*'(참고)타워 스텟 가치'!$Y$17)</f>
        <v>674319.09500000114</v>
      </c>
      <c r="AC1096">
        <v>2</v>
      </c>
      <c r="AD1096">
        <f>VLOOKUP($F1096,'(참고)타워 스텟 가치'!$B$12:$L$16,AD$2,0)+(VLOOKUP($F1096,'(참고)타워 스텟 가치'!$B$12:$L$16,AD$2,0)*$E1096)</f>
        <v>332.25000000000063</v>
      </c>
      <c r="AE1096">
        <f>VLOOKUP($F1096,'(참고)타워 스텟 가치'!$B$12:$L$16,AE$2,0)+(VLOOKUP($F1096,'(참고)타워 스텟 가치'!$B$12:$L$16,AE$2,0)*$E1096)</f>
        <v>398.70000000000073</v>
      </c>
      <c r="AF1096">
        <f>VLOOKUP($F1096,'(참고)타워 스텟 가치'!$B$12:$L$16,AF$2,0)+(VLOOKUP($F1096,'(참고)타워 스텟 가치'!$B$12:$L$16,AF$2,0)*$E1096)</f>
        <v>443000.00000000081</v>
      </c>
      <c r="AG1096">
        <f>VLOOKUP($F1096,'(참고)타워 스텟 가치'!$B$12:$L$16,AG$2,0)+(VLOOKUP($F1096,'(참고)타워 스텟 가치'!$B$12:$L$16,AG$2,0)*$E1096)</f>
        <v>1993.5000000000036</v>
      </c>
      <c r="AH1096">
        <f>VLOOKUP($F1096,'(참고)타워 스텟 가치'!$B$12:$L$16,AH$2,0)+(VLOOKUP($F1096,'(참고)타워 스텟 가치'!$B$12:$L$16,AH$2,0)*$E1096)</f>
        <v>66.450000000000131</v>
      </c>
      <c r="AI1096">
        <f>VLOOKUP($F1096,'(참고)타워 스텟 가치'!$B$12:$L$16,AI$2,0)+(VLOOKUP($F1096,'(참고)타워 스텟 가치'!$B$12:$L$16,AI$2,0)*$E1096)</f>
        <v>26.580000000000048</v>
      </c>
      <c r="AJ1096">
        <f>VLOOKUP($F1096,'(참고)타워 스텟 가치'!$B$12:$L$16,AJ$2,0)+(VLOOKUP($F1096,'(참고)타워 스텟 가치'!$B$12:$L$16,AJ$2,0)*$E1096)</f>
        <v>0</v>
      </c>
      <c r="AK1096">
        <f>VLOOKUP($F1096,'(참고)타워 스텟 가치'!$B$12:$L$16,AK$2,0)+(VLOOKUP($F1096,'(참고)타워 스텟 가치'!$B$12:$L$16,AK$2,0)*$E1096)</f>
        <v>0</v>
      </c>
      <c r="AL1096">
        <f>VLOOKUP($F1096,'(참고)타워 스텟 가치'!$B$12:$L$16,AL$2,0)+(VLOOKUP($F1096,'(참고)타워 스텟 가치'!$B$12:$L$16,AL$2,0)*$E1096)</f>
        <v>124.04000000000023</v>
      </c>
      <c r="AM1096">
        <f>SUM('스테이지별 몬스터 스텟'!AD1096*'(참고)타워 스텟 가치'!$Q$17,'스테이지별 몬스터 스텟'!AE1096*'(참고)타워 스텟 가치'!$R$17,'스테이지별 몬스터 스텟'!AF1096*'(참고)타워 스텟 가치'!$S$17,'스테이지별 몬스터 스텟'!AG1096*'(참고)타워 스텟 가치'!$T$17,'스테이지별 몬스터 스텟'!AH1096*'(참고)타워 스텟 가치'!$U$17,'스테이지별 몬스터 스텟'!AI1096*'(참고)타워 스텟 가치'!$V$17,'스테이지별 몬스터 스텟'!AJ1096*'(참고)타워 스텟 가치'!$W$17,'스테이지별 몬스터 스텟'!AK1096*'(참고)타워 스텟 가치'!$X$17,'스테이지별 몬스터 스텟'!AL1096*'(참고)타워 스텟 가치'!$Y$17)</f>
        <v>670157.11000000115</v>
      </c>
      <c r="AN1096">
        <v>3</v>
      </c>
    </row>
    <row r="1097" spans="3:40" x14ac:dyDescent="0.3">
      <c r="C1097">
        <v>3</v>
      </c>
      <c r="D1097">
        <f t="shared" si="50"/>
        <v>219</v>
      </c>
      <c r="E1097" s="52">
        <f>VLOOKUP(D1097,'스테이지별 난이도 설정'!B:C,2,0)</f>
        <v>87.600000000000165</v>
      </c>
      <c r="F1097" t="str">
        <f t="shared" si="51"/>
        <v>에픽</v>
      </c>
      <c r="G1097">
        <f t="shared" si="52"/>
        <v>6</v>
      </c>
      <c r="H1097">
        <f>VLOOKUP($F1097,'(참고)타워 스텟 가치'!$B$2:$L$6,H$2,0)+(VLOOKUP($F1097,'(참고)타워 스텟 가치'!$B$2:$L$6,H$2,0)*$E1097)</f>
        <v>1495.1250000000027</v>
      </c>
      <c r="I1097">
        <f>VLOOKUP($F1097,'(참고)타워 스텟 가치'!$B$2:$L$6,I$2,0)+(VLOOKUP($F1097,'(참고)타워 스텟 가치'!$B$2:$L$6,I$2,0)*$E1097)</f>
        <v>299.02500000000055</v>
      </c>
      <c r="J1097">
        <f>VLOOKUP($F1097,'(참고)타워 스텟 가치'!$B$2:$L$6,J$2,0)+(VLOOKUP($F1097,'(참고)타워 스텟 가치'!$B$2:$L$6,J$2,0)*$E1097)</f>
        <v>443000.00000000081</v>
      </c>
      <c r="K1097">
        <f>VLOOKUP($F1097,'(참고)타워 스텟 가치'!$B$2:$L$6,K$2,0)+(VLOOKUP($F1097,'(참고)타워 스텟 가치'!$B$2:$L$6,K$2,0)*$E1097)</f>
        <v>5980.5000000000109</v>
      </c>
      <c r="L1097">
        <f>VLOOKUP($F1097,'(참고)타워 스텟 가치'!$B$2:$L$6,L$2,0)+(VLOOKUP($F1097,'(참고)타워 스텟 가치'!$B$2:$L$6,L$2,0)*$E1097)</f>
        <v>99.675000000000182</v>
      </c>
      <c r="M1097">
        <f>VLOOKUP($F1097,'(참고)타워 스텟 가치'!$B$2:$L$6,M$2,0)+(VLOOKUP($F1097,'(참고)타워 스텟 가치'!$B$2:$L$6,M$2,0)*$E1097)</f>
        <v>26.580000000000048</v>
      </c>
      <c r="N1097">
        <f>VLOOKUP($F1097,'(참고)타워 스텟 가치'!$B$2:$L$6,N$2,0)+(VLOOKUP($F1097,'(참고)타워 스텟 가치'!$B$2:$L$6,N$2,0)*$E1097)</f>
        <v>0</v>
      </c>
      <c r="O1097">
        <f>VLOOKUP($F1097,'(참고)타워 스텟 가치'!$B$2:$L$6,O$2,0)+(VLOOKUP($F1097,'(참고)타워 스텟 가치'!$B$2:$L$6,O$2,0)*$E1097)</f>
        <v>0</v>
      </c>
      <c r="P1097">
        <f>VLOOKUP($F1097,'(참고)타워 스텟 가치'!$B$2:$L$6,P$2,0)+(VLOOKUP($F1097,'(참고)타워 스텟 가치'!$B$2:$L$6,P$2,0)*$E1097)</f>
        <v>62.020000000000117</v>
      </c>
      <c r="Q1097">
        <f>SUM('스테이지별 몬스터 스텟'!H1097*'(참고)타워 스텟 가치'!$Q$17,'스테이지별 몬스터 스텟'!I1097*'(참고)타워 스텟 가치'!$R$17,'스테이지별 몬스터 스텟'!J1097*'(참고)타워 스텟 가치'!$S$17,'스테이지별 몬스터 스텟'!K1097*'(참고)타워 스텟 가치'!$T$17,'스테이지별 몬스터 스텟'!L1097*'(참고)타워 스텟 가치'!$U$17,'스테이지별 몬스터 스텟'!M1097*'(참고)타워 스텟 가치'!$V$17,'스테이지별 몬스터 스텟'!N1097*'(참고)타워 스텟 가치'!$W$17,'스테이지별 몬스터 스텟'!O1097*'(참고)타워 스텟 가치'!$X$17,'스테이지별 몬스터 스텟'!P1097*'(참고)타워 스텟 가치'!$Y$17)</f>
        <v>680249.75750000111</v>
      </c>
      <c r="R1097">
        <v>1</v>
      </c>
      <c r="S1097">
        <f>VLOOKUP($F1097,'(참고)타워 스텟 가치'!$B$7:$L$11,S$2,0)+(VLOOKUP($F1097,'(참고)타워 스텟 가치'!$B$7:$L$11,S$2,0)*$E1097)</f>
        <v>498.37500000000091</v>
      </c>
      <c r="T1097">
        <f>VLOOKUP($F1097,'(참고)타워 스텟 가치'!$B$7:$L$11,T$2,0)+(VLOOKUP($F1097,'(참고)타워 스텟 가치'!$B$7:$L$11,T$2,0)*$E1097)</f>
        <v>897.07500000000164</v>
      </c>
      <c r="U1097">
        <f>VLOOKUP($F1097,'(참고)타워 스텟 가치'!$B$7:$L$11,U$2,0)+(VLOOKUP($F1097,'(참고)타워 스텟 가치'!$B$7:$L$11,U$2,0)*$E1097)</f>
        <v>443000.00000000081</v>
      </c>
      <c r="V1097">
        <f>VLOOKUP($F1097,'(참고)타워 스텟 가치'!$B$7:$L$11,V$2,0)+(VLOOKUP($F1097,'(참고)타워 스텟 가치'!$B$7:$L$11,V$2,0)*$E1097)</f>
        <v>5980.5000000000109</v>
      </c>
      <c r="W1097">
        <f>VLOOKUP($F1097,'(참고)타워 스텟 가치'!$B$7:$L$11,W$2,0)+(VLOOKUP($F1097,'(참고)타워 스텟 가치'!$B$7:$L$11,W$2,0)*$E1097)</f>
        <v>99.675000000000182</v>
      </c>
      <c r="X1097">
        <f>VLOOKUP($F1097,'(참고)타워 스텟 가치'!$B$7:$L$11,X$2,0)+(VLOOKUP($F1097,'(참고)타워 스텟 가치'!$B$7:$L$11,X$2,0)*$E1097)</f>
        <v>26.580000000000048</v>
      </c>
      <c r="Y1097">
        <f>VLOOKUP($F1097,'(참고)타워 스텟 가치'!$B$7:$L$11,Y$2,0)+(VLOOKUP($F1097,'(참고)타워 스텟 가치'!$B$7:$L$11,Y$2,0)*$E1097)</f>
        <v>0</v>
      </c>
      <c r="Z1097">
        <f>VLOOKUP($F1097,'(참고)타워 스텟 가치'!$B$7:$L$11,Z$2,0)+(VLOOKUP($F1097,'(참고)타워 스텟 가치'!$B$7:$L$11,Z$2,0)*$E1097)</f>
        <v>0</v>
      </c>
      <c r="AA1097">
        <f>VLOOKUP($F1097,'(참고)타워 스텟 가치'!$B$7:$L$11,AA$2,0)+(VLOOKUP($F1097,'(참고)타워 스텟 가치'!$B$7:$L$11,AA$2,0)*$E1097)</f>
        <v>62.020000000000117</v>
      </c>
      <c r="AB1097">
        <f>SUM('스테이지별 몬스터 스텟'!S1097*'(참고)타워 스텟 가치'!$Q$17,'스테이지별 몬스터 스텟'!T1097*'(참고)타워 스텟 가치'!$R$17,'스테이지별 몬스터 스텟'!U1097*'(참고)타워 스텟 가치'!$S$17,'스테이지별 몬스터 스텟'!V1097*'(참고)타워 스텟 가치'!$T$17,'스테이지별 몬스터 스텟'!W1097*'(참고)타워 스텟 가치'!$U$17,'스테이지별 몬스터 스텟'!X1097*'(참고)타워 스텟 가치'!$V$17,'스테이지별 몬스터 스텟'!Y1097*'(참고)타워 스텟 가치'!$W$17,'스테이지별 몬스터 스텟'!Z1097*'(참고)타워 스텟 가치'!$X$17,'스테이지별 몬스터 스텟'!AA1097*'(참고)타워 스텟 가치'!$Y$17)</f>
        <v>679153.33250000118</v>
      </c>
      <c r="AC1097">
        <v>2</v>
      </c>
      <c r="AD1097">
        <f>VLOOKUP($F1097,'(참고)타워 스텟 가치'!$B$12:$L$16,AD$2,0)+(VLOOKUP($F1097,'(참고)타워 스텟 가치'!$B$12:$L$16,AD$2,0)*$E1097)</f>
        <v>498.37500000000091</v>
      </c>
      <c r="AE1097">
        <f>VLOOKUP($F1097,'(참고)타워 스텟 가치'!$B$12:$L$16,AE$2,0)+(VLOOKUP($F1097,'(참고)타워 스텟 가치'!$B$12:$L$16,AE$2,0)*$E1097)</f>
        <v>598.05000000000109</v>
      </c>
      <c r="AF1097">
        <f>VLOOKUP($F1097,'(참고)타워 스텟 가치'!$B$12:$L$16,AF$2,0)+(VLOOKUP($F1097,'(참고)타워 스텟 가치'!$B$12:$L$16,AF$2,0)*$E1097)</f>
        <v>443000.00000000081</v>
      </c>
      <c r="AG1097">
        <f>VLOOKUP($F1097,'(참고)타워 스텟 가치'!$B$12:$L$16,AG$2,0)+(VLOOKUP($F1097,'(참고)타워 스텟 가치'!$B$12:$L$16,AG$2,0)*$E1097)</f>
        <v>2990.2500000000055</v>
      </c>
      <c r="AH1097">
        <f>VLOOKUP($F1097,'(참고)타워 스텟 가치'!$B$12:$L$16,AH$2,0)+(VLOOKUP($F1097,'(참고)타워 스텟 가치'!$B$12:$L$16,AH$2,0)*$E1097)</f>
        <v>99.675000000000182</v>
      </c>
      <c r="AI1097">
        <f>VLOOKUP($F1097,'(참고)타워 스텟 가치'!$B$12:$L$16,AI$2,0)+(VLOOKUP($F1097,'(참고)타워 스텟 가치'!$B$12:$L$16,AI$2,0)*$E1097)</f>
        <v>26.580000000000048</v>
      </c>
      <c r="AJ1097">
        <f>VLOOKUP($F1097,'(참고)타워 스텟 가치'!$B$12:$L$16,AJ$2,0)+(VLOOKUP($F1097,'(참고)타워 스텟 가치'!$B$12:$L$16,AJ$2,0)*$E1097)</f>
        <v>0</v>
      </c>
      <c r="AK1097">
        <f>VLOOKUP($F1097,'(참고)타워 스텟 가치'!$B$12:$L$16,AK$2,0)+(VLOOKUP($F1097,'(참고)타워 스텟 가치'!$B$12:$L$16,AK$2,0)*$E1097)</f>
        <v>0</v>
      </c>
      <c r="AL1097">
        <f>VLOOKUP($F1097,'(참고)타워 스텟 가치'!$B$12:$L$16,AL$2,0)+(VLOOKUP($F1097,'(참고)타워 스텟 가치'!$B$12:$L$16,AL$2,0)*$E1097)</f>
        <v>124.04000000000023</v>
      </c>
      <c r="AM1097">
        <f>SUM('스테이지별 몬스터 스텟'!AD1097*'(참고)타워 스텟 가치'!$Q$17,'스테이지별 몬스터 스텟'!AE1097*'(참고)타워 스텟 가치'!$R$17,'스테이지별 몬스터 스텟'!AF1097*'(참고)타워 스텟 가치'!$S$17,'스테이지별 몬스터 스텟'!AG1097*'(참고)타워 스텟 가치'!$T$17,'스테이지별 몬스터 스텟'!AH1097*'(참고)타워 스텟 가치'!$U$17,'스테이지별 몬스터 스텟'!AI1097*'(참고)타워 스텟 가치'!$V$17,'스테이지별 몬스터 스텟'!AJ1097*'(참고)타워 스텟 가치'!$W$17,'스테이지별 몬스터 스텟'!AK1097*'(참고)타워 스텟 가치'!$X$17,'스테이지별 몬스터 스텟'!AL1097*'(참고)타워 스텟 가치'!$Y$17)</f>
        <v>672848.33500000101</v>
      </c>
      <c r="AN1097">
        <v>3</v>
      </c>
    </row>
    <row r="1098" spans="3:40" x14ac:dyDescent="0.3">
      <c r="C1098">
        <v>4</v>
      </c>
      <c r="D1098">
        <f t="shared" si="50"/>
        <v>219</v>
      </c>
      <c r="E1098" s="52">
        <f>VLOOKUP(D1098,'스테이지별 난이도 설정'!B:C,2,0)</f>
        <v>87.600000000000165</v>
      </c>
      <c r="F1098" t="str">
        <f t="shared" si="51"/>
        <v>유니크</v>
      </c>
      <c r="G1098">
        <f t="shared" si="52"/>
        <v>6</v>
      </c>
      <c r="H1098">
        <f>VLOOKUP($F1098,'(참고)타워 스텟 가치'!$B$2:$L$6,H$2,0)+(VLOOKUP($F1098,'(참고)타워 스텟 가치'!$B$2:$L$6,H$2,0)*$E1098)</f>
        <v>2242.6875000000041</v>
      </c>
      <c r="I1098">
        <f>VLOOKUP($F1098,'(참고)타워 스텟 가치'!$B$2:$L$6,I$2,0)+(VLOOKUP($F1098,'(참고)타워 스텟 가치'!$B$2:$L$6,I$2,0)*$E1098)</f>
        <v>448.53750000000082</v>
      </c>
      <c r="J1098">
        <f>VLOOKUP($F1098,'(참고)타워 스텟 가치'!$B$2:$L$6,J$2,0)+(VLOOKUP($F1098,'(참고)타워 스텟 가치'!$B$2:$L$6,J$2,0)*$E1098)</f>
        <v>443000.00000000081</v>
      </c>
      <c r="K1098">
        <f>VLOOKUP($F1098,'(참고)타워 스텟 가치'!$B$2:$L$6,K$2,0)+(VLOOKUP($F1098,'(참고)타워 스텟 가치'!$B$2:$L$6,K$2,0)*$E1098)</f>
        <v>8970.7500000000164</v>
      </c>
      <c r="L1098">
        <f>VLOOKUP($F1098,'(참고)타워 스텟 가치'!$B$2:$L$6,L$2,0)+(VLOOKUP($F1098,'(참고)타워 스텟 가치'!$B$2:$L$6,L$2,0)*$E1098)</f>
        <v>149.51250000000027</v>
      </c>
      <c r="M1098">
        <f>VLOOKUP($F1098,'(참고)타워 스텟 가치'!$B$2:$L$6,M$2,0)+(VLOOKUP($F1098,'(참고)타워 스텟 가치'!$B$2:$L$6,M$2,0)*$E1098)</f>
        <v>26.580000000000048</v>
      </c>
      <c r="N1098">
        <f>VLOOKUP($F1098,'(참고)타워 스텟 가치'!$B$2:$L$6,N$2,0)+(VLOOKUP($F1098,'(참고)타워 스텟 가치'!$B$2:$L$6,N$2,0)*$E1098)</f>
        <v>0</v>
      </c>
      <c r="O1098">
        <f>VLOOKUP($F1098,'(참고)타워 스텟 가치'!$B$2:$L$6,O$2,0)+(VLOOKUP($F1098,'(참고)타워 스텟 가치'!$B$2:$L$6,O$2,0)*$E1098)</f>
        <v>0</v>
      </c>
      <c r="P1098">
        <f>VLOOKUP($F1098,'(참고)타워 스텟 가치'!$B$2:$L$6,P$2,0)+(VLOOKUP($F1098,'(참고)타워 스텟 가치'!$B$2:$L$6,P$2,0)*$E1098)</f>
        <v>88.600000000000165</v>
      </c>
      <c r="Q1098">
        <f>SUM('스테이지별 몬스터 스텟'!H1098*'(참고)타워 스텟 가치'!$Q$17,'스테이지별 몬스터 스텟'!I1098*'(참고)타워 스텟 가치'!$R$17,'스테이지별 몬스터 스텟'!J1098*'(참고)타워 스텟 가치'!$S$17,'스테이지별 몬스터 스텟'!K1098*'(참고)타워 스텟 가치'!$T$17,'스테이지별 몬스터 스텟'!L1098*'(참고)타워 스텟 가치'!$U$17,'스테이지별 몬스터 스텟'!M1098*'(참고)타워 스텟 가치'!$V$17,'스테이지별 몬스터 스텟'!N1098*'(참고)타워 스텟 가치'!$W$17,'스테이지별 몬스터 스텟'!O1098*'(참고)타워 스텟 가치'!$X$17,'스테이지별 몬스터 스텟'!P1098*'(참고)타워 스텟 가치'!$Y$17)</f>
        <v>688102.48625000112</v>
      </c>
      <c r="R1098">
        <v>1</v>
      </c>
      <c r="S1098">
        <f>VLOOKUP($F1098,'(참고)타워 스텟 가치'!$B$7:$L$11,S$2,0)+(VLOOKUP($F1098,'(참고)타워 스텟 가치'!$B$7:$L$11,S$2,0)*$E1098)</f>
        <v>747.56250000000136</v>
      </c>
      <c r="T1098">
        <f>VLOOKUP($F1098,'(참고)타워 스텟 가치'!$B$7:$L$11,T$2,0)+(VLOOKUP($F1098,'(참고)타워 스텟 가치'!$B$7:$L$11,T$2,0)*$E1098)</f>
        <v>1345.6125000000025</v>
      </c>
      <c r="U1098">
        <f>VLOOKUP($F1098,'(참고)타워 스텟 가치'!$B$7:$L$11,U$2,0)+(VLOOKUP($F1098,'(참고)타워 스텟 가치'!$B$7:$L$11,U$2,0)*$E1098)</f>
        <v>443000.00000000081</v>
      </c>
      <c r="V1098">
        <f>VLOOKUP($F1098,'(참고)타워 스텟 가치'!$B$7:$L$11,V$2,0)+(VLOOKUP($F1098,'(참고)타워 스텟 가치'!$B$7:$L$11,V$2,0)*$E1098)</f>
        <v>8970.7500000000164</v>
      </c>
      <c r="W1098">
        <f>VLOOKUP($F1098,'(참고)타워 스텟 가치'!$B$7:$L$11,W$2,0)+(VLOOKUP($F1098,'(참고)타워 스텟 가치'!$B$7:$L$11,W$2,0)*$E1098)</f>
        <v>149.51250000000027</v>
      </c>
      <c r="X1098">
        <f>VLOOKUP($F1098,'(참고)타워 스텟 가치'!$B$7:$L$11,X$2,0)+(VLOOKUP($F1098,'(참고)타워 스텟 가치'!$B$7:$L$11,X$2,0)*$E1098)</f>
        <v>26.580000000000048</v>
      </c>
      <c r="Y1098">
        <f>VLOOKUP($F1098,'(참고)타워 스텟 가치'!$B$7:$L$11,Y$2,0)+(VLOOKUP($F1098,'(참고)타워 스텟 가치'!$B$7:$L$11,Y$2,0)*$E1098)</f>
        <v>0</v>
      </c>
      <c r="Z1098">
        <f>VLOOKUP($F1098,'(참고)타워 스텟 가치'!$B$7:$L$11,Z$2,0)+(VLOOKUP($F1098,'(참고)타워 스텟 가치'!$B$7:$L$11,Z$2,0)*$E1098)</f>
        <v>0</v>
      </c>
      <c r="AA1098">
        <f>VLOOKUP($F1098,'(참고)타워 스텟 가치'!$B$7:$L$11,AA$2,0)+(VLOOKUP($F1098,'(참고)타워 스텟 가치'!$B$7:$L$11,AA$2,0)*$E1098)</f>
        <v>88.600000000000165</v>
      </c>
      <c r="AB1098">
        <f>SUM('스테이지별 몬스터 스텟'!S1098*'(참고)타워 스텟 가치'!$Q$17,'스테이지별 몬스터 스텟'!T1098*'(참고)타워 스텟 가치'!$R$17,'스테이지별 몬스터 스텟'!U1098*'(참고)타워 스텟 가치'!$S$17,'스테이지별 몬스터 스텟'!V1098*'(참고)타워 스텟 가치'!$T$17,'스테이지별 몬스터 스텟'!W1098*'(참고)타워 스텟 가치'!$U$17,'스테이지별 몬스터 스텟'!X1098*'(참고)타워 스텟 가치'!$V$17,'스테이지별 몬스터 스텟'!Y1098*'(참고)타워 스텟 가치'!$W$17,'스테이지별 몬스터 스텟'!Z1098*'(참고)타워 스텟 가치'!$X$17,'스테이지별 몬스터 스텟'!AA1098*'(참고)타워 스텟 가치'!$Y$17)</f>
        <v>686457.84875000105</v>
      </c>
      <c r="AC1098">
        <v>2</v>
      </c>
      <c r="AD1098">
        <f>VLOOKUP($F1098,'(참고)타워 스텟 가치'!$B$12:$L$16,AD$2,0)+(VLOOKUP($F1098,'(참고)타워 스텟 가치'!$B$12:$L$16,AD$2,0)*$E1098)</f>
        <v>747.56250000000136</v>
      </c>
      <c r="AE1098">
        <f>VLOOKUP($F1098,'(참고)타워 스텟 가치'!$B$12:$L$16,AE$2,0)+(VLOOKUP($F1098,'(참고)타워 스텟 가치'!$B$12:$L$16,AE$2,0)*$E1098)</f>
        <v>897.07500000000164</v>
      </c>
      <c r="AF1098">
        <f>VLOOKUP($F1098,'(참고)타워 스텟 가치'!$B$12:$L$16,AF$2,0)+(VLOOKUP($F1098,'(참고)타워 스텟 가치'!$B$12:$L$16,AF$2,0)*$E1098)</f>
        <v>443000.00000000081</v>
      </c>
      <c r="AG1098">
        <f>VLOOKUP($F1098,'(참고)타워 스텟 가치'!$B$12:$L$16,AG$2,0)+(VLOOKUP($F1098,'(참고)타워 스텟 가치'!$B$12:$L$16,AG$2,0)*$E1098)</f>
        <v>4485.3750000000082</v>
      </c>
      <c r="AH1098">
        <f>VLOOKUP($F1098,'(참고)타워 스텟 가치'!$B$12:$L$16,AH$2,0)+(VLOOKUP($F1098,'(참고)타워 스텟 가치'!$B$12:$L$16,AH$2,0)*$E1098)</f>
        <v>149.51250000000027</v>
      </c>
      <c r="AI1098">
        <f>VLOOKUP($F1098,'(참고)타워 스텟 가치'!$B$12:$L$16,AI$2,0)+(VLOOKUP($F1098,'(참고)타워 스텟 가치'!$B$12:$L$16,AI$2,0)*$E1098)</f>
        <v>26.580000000000048</v>
      </c>
      <c r="AJ1098">
        <f>VLOOKUP($F1098,'(참고)타워 스텟 가치'!$B$12:$L$16,AJ$2,0)+(VLOOKUP($F1098,'(참고)타워 스텟 가치'!$B$12:$L$16,AJ$2,0)*$E1098)</f>
        <v>0</v>
      </c>
      <c r="AK1098">
        <f>VLOOKUP($F1098,'(참고)타워 스텟 가치'!$B$12:$L$16,AK$2,0)+(VLOOKUP($F1098,'(참고)타워 스텟 가치'!$B$12:$L$16,AK$2,0)*$E1098)</f>
        <v>0</v>
      </c>
      <c r="AL1098">
        <f>VLOOKUP($F1098,'(참고)타워 스텟 가치'!$B$12:$L$16,AL$2,0)+(VLOOKUP($F1098,'(참고)타워 스텟 가치'!$B$12:$L$16,AL$2,0)*$E1098)</f>
        <v>177.20000000000033</v>
      </c>
      <c r="AM1098">
        <f>SUM('스테이지별 몬스터 스텟'!AD1098*'(참고)타워 스텟 가치'!$Q$17,'스테이지별 몬스터 스텟'!AE1098*'(참고)타워 스텟 가치'!$R$17,'스테이지별 몬스터 스텟'!AF1098*'(참고)타워 스텟 가치'!$S$17,'스테이지별 몬스터 스텟'!AG1098*'(참고)타워 스텟 가치'!$T$17,'스테이지별 몬스터 스텟'!AH1098*'(참고)타워 스텟 가치'!$U$17,'스테이지별 몬스터 스텟'!AI1098*'(참고)타워 스텟 가치'!$V$17,'스테이지별 몬스터 스텟'!AJ1098*'(참고)타워 스텟 가치'!$W$17,'스테이지별 몬스터 스텟'!AK1098*'(참고)타워 스텟 가치'!$X$17,'스테이지별 몬스터 스텟'!AL1098*'(참고)타워 스텟 가치'!$Y$17)</f>
        <v>676991.49250000122</v>
      </c>
      <c r="AN1098">
        <v>3</v>
      </c>
    </row>
    <row r="1099" spans="3:40" x14ac:dyDescent="0.3">
      <c r="C1099">
        <v>5</v>
      </c>
      <c r="D1099">
        <f t="shared" si="50"/>
        <v>219</v>
      </c>
      <c r="E1099" s="52">
        <f>VLOOKUP(D1099,'스테이지별 난이도 설정'!B:C,2,0)</f>
        <v>87.600000000000165</v>
      </c>
      <c r="F1099" t="str">
        <f t="shared" si="51"/>
        <v>스페셜</v>
      </c>
      <c r="G1099">
        <f t="shared" si="52"/>
        <v>6</v>
      </c>
      <c r="H1099">
        <f>VLOOKUP($F1099,'(참고)타워 스텟 가치'!$B$2:$L$6,H$2,0)+(VLOOKUP($F1099,'(참고)타워 스텟 가치'!$B$2:$L$6,H$2,0)*$E1099)</f>
        <v>3364.0312500000064</v>
      </c>
      <c r="I1099">
        <f>VLOOKUP($F1099,'(참고)타워 스텟 가치'!$B$2:$L$6,I$2,0)+(VLOOKUP($F1099,'(참고)타워 스텟 가치'!$B$2:$L$6,I$2,0)*$E1099)</f>
        <v>672.80625000000123</v>
      </c>
      <c r="J1099">
        <f>VLOOKUP($F1099,'(참고)타워 스텟 가치'!$B$2:$L$6,J$2,0)+(VLOOKUP($F1099,'(참고)타워 스텟 가치'!$B$2:$L$6,J$2,0)*$E1099)</f>
        <v>443000.00000000081</v>
      </c>
      <c r="K1099">
        <f>VLOOKUP($F1099,'(참고)타워 스텟 가치'!$B$2:$L$6,K$2,0)+(VLOOKUP($F1099,'(참고)타워 스텟 가치'!$B$2:$L$6,K$2,0)*$E1099)</f>
        <v>13456.125000000025</v>
      </c>
      <c r="L1099">
        <f>VLOOKUP($F1099,'(참고)타워 스텟 가치'!$B$2:$L$6,L$2,0)+(VLOOKUP($F1099,'(참고)타워 스텟 가치'!$B$2:$L$6,L$2,0)*$E1099)</f>
        <v>224.26875000000041</v>
      </c>
      <c r="M1099">
        <f>VLOOKUP($F1099,'(참고)타워 스텟 가치'!$B$2:$L$6,M$2,0)+(VLOOKUP($F1099,'(참고)타워 스텟 가치'!$B$2:$L$6,M$2,0)*$E1099)</f>
        <v>26.580000000000048</v>
      </c>
      <c r="N1099">
        <f>VLOOKUP($F1099,'(참고)타워 스텟 가치'!$B$2:$L$6,N$2,0)+(VLOOKUP($F1099,'(참고)타워 스텟 가치'!$B$2:$L$6,N$2,0)*$E1099)</f>
        <v>0</v>
      </c>
      <c r="O1099">
        <f>VLOOKUP($F1099,'(참고)타워 스텟 가치'!$B$2:$L$6,O$2,0)+(VLOOKUP($F1099,'(참고)타워 스텟 가치'!$B$2:$L$6,O$2,0)*$E1099)</f>
        <v>0</v>
      </c>
      <c r="P1099">
        <f>VLOOKUP($F1099,'(참고)타워 스텟 가치'!$B$2:$L$6,P$2,0)+(VLOOKUP($F1099,'(참고)타워 스텟 가치'!$B$2:$L$6,P$2,0)*$E1099)</f>
        <v>88.600000000000165</v>
      </c>
      <c r="Q1099">
        <f>SUM('스테이지별 몬스터 스텟'!H1099*'(참고)타워 스텟 가치'!$Q$17,'스테이지별 몬스터 스텟'!I1099*'(참고)타워 스텟 가치'!$R$17,'스테이지별 몬스터 스텟'!J1099*'(참고)타워 스텟 가치'!$S$17,'스테이지별 몬스터 스텟'!K1099*'(참고)타워 스텟 가치'!$T$17,'스테이지별 몬스터 스텟'!L1099*'(참고)타워 스텟 가치'!$U$17,'스테이지별 몬스터 스텟'!M1099*'(참고)타워 스텟 가치'!$V$17,'스테이지별 몬스터 스텟'!N1099*'(참고)타워 스텟 가치'!$W$17,'스테이지별 몬스터 스텟'!O1099*'(참고)타워 스텟 가치'!$X$17,'스테이지별 몬스터 스텟'!P1099*'(참고)타워 스텟 가치'!$Y$17)</f>
        <v>699801.83937500103</v>
      </c>
      <c r="R1099">
        <v>1</v>
      </c>
      <c r="S1099">
        <f>VLOOKUP($F1099,'(참고)타워 스텟 가치'!$B$7:$L$11,S$2,0)+(VLOOKUP($F1099,'(참고)타워 스텟 가치'!$B$7:$L$11,S$2,0)*$E1099)</f>
        <v>1121.343750000002</v>
      </c>
      <c r="T1099">
        <f>VLOOKUP($F1099,'(참고)타워 스텟 가치'!$B$7:$L$11,T$2,0)+(VLOOKUP($F1099,'(참고)타워 스텟 가치'!$B$7:$L$11,T$2,0)*$E1099)</f>
        <v>2018.4187500000037</v>
      </c>
      <c r="U1099">
        <f>VLOOKUP($F1099,'(참고)타워 스텟 가치'!$B$7:$L$11,U$2,0)+(VLOOKUP($F1099,'(참고)타워 스텟 가치'!$B$7:$L$11,U$2,0)*$E1099)</f>
        <v>443000.00000000081</v>
      </c>
      <c r="V1099">
        <f>VLOOKUP($F1099,'(참고)타워 스텟 가치'!$B$7:$L$11,V$2,0)+(VLOOKUP($F1099,'(참고)타워 스텟 가치'!$B$7:$L$11,V$2,0)*$E1099)</f>
        <v>13456.125000000025</v>
      </c>
      <c r="W1099">
        <f>VLOOKUP($F1099,'(참고)타워 스텟 가치'!$B$7:$L$11,W$2,0)+(VLOOKUP($F1099,'(참고)타워 스텟 가치'!$B$7:$L$11,W$2,0)*$E1099)</f>
        <v>224.26875000000041</v>
      </c>
      <c r="X1099">
        <f>VLOOKUP($F1099,'(참고)타워 스텟 가치'!$B$7:$L$11,X$2,0)+(VLOOKUP($F1099,'(참고)타워 스텟 가치'!$B$7:$L$11,X$2,0)*$E1099)</f>
        <v>26.580000000000048</v>
      </c>
      <c r="Y1099">
        <f>VLOOKUP($F1099,'(참고)타워 스텟 가치'!$B$7:$L$11,Y$2,0)+(VLOOKUP($F1099,'(참고)타워 스텟 가치'!$B$7:$L$11,Y$2,0)*$E1099)</f>
        <v>0</v>
      </c>
      <c r="Z1099">
        <f>VLOOKUP($F1099,'(참고)타워 스텟 가치'!$B$7:$L$11,Z$2,0)+(VLOOKUP($F1099,'(참고)타워 스텟 가치'!$B$7:$L$11,Z$2,0)*$E1099)</f>
        <v>0</v>
      </c>
      <c r="AA1099">
        <f>VLOOKUP($F1099,'(참고)타워 스텟 가치'!$B$7:$L$11,AA$2,0)+(VLOOKUP($F1099,'(참고)타워 스텟 가치'!$B$7:$L$11,AA$2,0)*$E1099)</f>
        <v>88.600000000000165</v>
      </c>
      <c r="AB1099">
        <f>SUM('스테이지별 몬스터 스텟'!S1099*'(참고)타워 스텟 가치'!$Q$17,'스테이지별 몬스터 스텟'!T1099*'(참고)타워 스텟 가치'!$R$17,'스테이지별 몬스터 스텟'!U1099*'(참고)타워 스텟 가치'!$S$17,'스테이지별 몬스터 스텟'!V1099*'(참고)타워 스텟 가치'!$T$17,'스테이지별 몬스터 스텟'!W1099*'(참고)타워 스텟 가치'!$U$17,'스테이지별 몬스터 스텟'!X1099*'(참고)타워 스텟 가치'!$V$17,'스테이지별 몬스터 스텟'!Y1099*'(참고)타워 스텟 가치'!$W$17,'스테이지별 몬스터 스텟'!Z1099*'(참고)타워 스텟 가치'!$X$17,'스테이지별 몬스터 스텟'!AA1099*'(참고)타워 스텟 가치'!$Y$17)</f>
        <v>697334.8831250011</v>
      </c>
      <c r="AC1099">
        <v>2</v>
      </c>
      <c r="AD1099">
        <f>VLOOKUP($F1099,'(참고)타워 스텟 가치'!$B$12:$L$16,AD$2,0)+(VLOOKUP($F1099,'(참고)타워 스텟 가치'!$B$12:$L$16,AD$2,0)*$E1099)</f>
        <v>1121.343750000002</v>
      </c>
      <c r="AE1099">
        <f>VLOOKUP($F1099,'(참고)타워 스텟 가치'!$B$12:$L$16,AE$2,0)+(VLOOKUP($F1099,'(참고)타워 스텟 가치'!$B$12:$L$16,AE$2,0)*$E1099)</f>
        <v>1345.6125000000025</v>
      </c>
      <c r="AF1099">
        <f>VLOOKUP($F1099,'(참고)타워 스텟 가치'!$B$12:$L$16,AF$2,0)+(VLOOKUP($F1099,'(참고)타워 스텟 가치'!$B$12:$L$16,AF$2,0)*$E1099)</f>
        <v>443000.00000000081</v>
      </c>
      <c r="AG1099">
        <f>VLOOKUP($F1099,'(참고)타워 스텟 가치'!$B$12:$L$16,AG$2,0)+(VLOOKUP($F1099,'(참고)타워 스텟 가치'!$B$12:$L$16,AG$2,0)*$E1099)</f>
        <v>6728.0625000000127</v>
      </c>
      <c r="AH1099">
        <f>VLOOKUP($F1099,'(참고)타워 스텟 가치'!$B$12:$L$16,AH$2,0)+(VLOOKUP($F1099,'(참고)타워 스텟 가치'!$B$12:$L$16,AH$2,0)*$E1099)</f>
        <v>224.26875000000041</v>
      </c>
      <c r="AI1099">
        <f>VLOOKUP($F1099,'(참고)타워 스텟 가치'!$B$12:$L$16,AI$2,0)+(VLOOKUP($F1099,'(참고)타워 스텟 가치'!$B$12:$L$16,AI$2,0)*$E1099)</f>
        <v>26.580000000000048</v>
      </c>
      <c r="AJ1099">
        <f>VLOOKUP($F1099,'(참고)타워 스텟 가치'!$B$12:$L$16,AJ$2,0)+(VLOOKUP($F1099,'(참고)타워 스텟 가치'!$B$12:$L$16,AJ$2,0)*$E1099)</f>
        <v>0</v>
      </c>
      <c r="AK1099">
        <f>VLOOKUP($F1099,'(참고)타워 스텟 가치'!$B$12:$L$16,AK$2,0)+(VLOOKUP($F1099,'(참고)타워 스텟 가치'!$B$12:$L$16,AK$2,0)*$E1099)</f>
        <v>0</v>
      </c>
      <c r="AL1099">
        <f>VLOOKUP($F1099,'(참고)타워 스텟 가치'!$B$12:$L$16,AL$2,0)+(VLOOKUP($F1099,'(참고)타워 스텟 가치'!$B$12:$L$16,AL$2,0)*$E1099)</f>
        <v>177.20000000000033</v>
      </c>
      <c r="AM1099">
        <f>SUM('스테이지별 몬스터 스텟'!AD1099*'(참고)타워 스텟 가치'!$Q$17,'스테이지별 몬스터 스텟'!AE1099*'(참고)타워 스텟 가치'!$R$17,'스테이지별 몬스터 스텟'!AF1099*'(참고)타워 스텟 가치'!$S$17,'스테이지별 몬스터 스텟'!AG1099*'(참고)타워 스텟 가치'!$T$17,'스테이지별 몬스터 스텟'!AH1099*'(참고)타워 스텟 가치'!$U$17,'스테이지별 몬스터 스텟'!AI1099*'(참고)타워 스텟 가치'!$V$17,'스테이지별 몬스터 스텟'!AJ1099*'(참고)타워 스텟 가치'!$W$17,'스테이지별 몬스터 스텟'!AK1099*'(참고)타워 스텟 가치'!$X$17,'스테이지별 몬스터 스텟'!AL1099*'(참고)타워 스텟 가치'!$Y$17)</f>
        <v>683046.74875000108</v>
      </c>
      <c r="AN1099">
        <v>3</v>
      </c>
    </row>
    <row r="1100" spans="3:40" x14ac:dyDescent="0.3">
      <c r="C1100">
        <v>1</v>
      </c>
      <c r="D1100">
        <f t="shared" si="50"/>
        <v>220</v>
      </c>
      <c r="E1100" s="52">
        <f>VLOOKUP(D1100,'스테이지별 난이도 설정'!B:C,2,0)</f>
        <v>88.000000000000171</v>
      </c>
      <c r="F1100" t="str">
        <f t="shared" si="51"/>
        <v>일반</v>
      </c>
      <c r="G1100">
        <f t="shared" si="52"/>
        <v>6</v>
      </c>
      <c r="H1100">
        <f>VLOOKUP($F1100,'(참고)타워 스텟 가치'!$B$2:$L$6,H$2,0)+(VLOOKUP($F1100,'(참고)타워 스텟 가치'!$B$2:$L$6,H$2,0)*$E1100)</f>
        <v>667.50000000000125</v>
      </c>
      <c r="I1100">
        <f>VLOOKUP($F1100,'(참고)타워 스텟 가치'!$B$2:$L$6,I$2,0)+(VLOOKUP($F1100,'(참고)타워 스텟 가치'!$B$2:$L$6,I$2,0)*$E1100)</f>
        <v>133.50000000000026</v>
      </c>
      <c r="J1100">
        <f>VLOOKUP($F1100,'(참고)타워 스텟 가치'!$B$2:$L$6,J$2,0)+(VLOOKUP($F1100,'(참고)타워 스텟 가치'!$B$2:$L$6,J$2,0)*$E1100)</f>
        <v>445000.00000000087</v>
      </c>
      <c r="K1100">
        <f>VLOOKUP($F1100,'(참고)타워 스텟 가치'!$B$2:$L$6,K$2,0)+(VLOOKUP($F1100,'(참고)타워 스텟 가치'!$B$2:$L$6,K$2,0)*$E1100)</f>
        <v>2670.000000000005</v>
      </c>
      <c r="L1100">
        <f>VLOOKUP($F1100,'(참고)타워 스텟 가치'!$B$2:$L$6,L$2,0)+(VLOOKUP($F1100,'(참고)타워 스텟 가치'!$B$2:$L$6,L$2,0)*$E1100)</f>
        <v>44.500000000000085</v>
      </c>
      <c r="M1100">
        <f>VLOOKUP($F1100,'(참고)타워 스텟 가치'!$B$2:$L$6,M$2,0)+(VLOOKUP($F1100,'(참고)타워 스텟 가치'!$B$2:$L$6,M$2,0)*$E1100)</f>
        <v>26.700000000000053</v>
      </c>
      <c r="N1100">
        <f>VLOOKUP($F1100,'(참고)타워 스텟 가치'!$B$2:$L$6,N$2,0)+(VLOOKUP($F1100,'(참고)타워 스텟 가치'!$B$2:$L$6,N$2,0)*$E1100)</f>
        <v>0</v>
      </c>
      <c r="O1100">
        <f>VLOOKUP($F1100,'(참고)타워 스텟 가치'!$B$2:$L$6,O$2,0)+(VLOOKUP($F1100,'(참고)타워 스텟 가치'!$B$2:$L$6,O$2,0)*$E1100)</f>
        <v>0</v>
      </c>
      <c r="P1100">
        <f>VLOOKUP($F1100,'(참고)타워 스텟 가치'!$B$2:$L$6,P$2,0)+(VLOOKUP($F1100,'(참고)타워 스텟 가치'!$B$2:$L$6,P$2,0)*$E1100)</f>
        <v>62.300000000000118</v>
      </c>
      <c r="Q1100">
        <f>SUM('스테이지별 몬스터 스텟'!H1100*'(참고)타워 스텟 가치'!$Q$17,'스테이지별 몬스터 스텟'!I1100*'(참고)타워 스텟 가치'!$R$17,'스테이지별 몬스터 스텟'!J1100*'(참고)타워 스텟 가치'!$S$17,'스테이지별 몬스터 스텟'!K1100*'(참고)타워 스텟 가치'!$T$17,'스테이지별 몬스터 스텟'!L1100*'(참고)타워 스텟 가치'!$U$17,'스테이지별 몬스터 스텟'!M1100*'(참고)타워 스텟 가치'!$V$17,'스테이지별 몬스터 스텟'!N1100*'(참고)타워 스텟 가치'!$W$17,'스테이지별 몬스터 스텟'!O1100*'(참고)타워 스텟 가치'!$X$17,'스테이지별 몬스터 스텟'!P1100*'(참고)타워 스텟 가치'!$Y$17)</f>
        <v>674615.55000000121</v>
      </c>
      <c r="R1100">
        <v>1</v>
      </c>
      <c r="S1100">
        <f>VLOOKUP($F1100,'(참고)타워 스텟 가치'!$B$7:$L$11,S$2,0)+(VLOOKUP($F1100,'(참고)타워 스텟 가치'!$B$7:$L$11,S$2,0)*$E1100)</f>
        <v>222.50000000000043</v>
      </c>
      <c r="T1100">
        <f>VLOOKUP($F1100,'(참고)타워 스텟 가치'!$B$7:$L$11,T$2,0)+(VLOOKUP($F1100,'(참고)타워 스텟 가치'!$B$7:$L$11,T$2,0)*$E1100)</f>
        <v>400.5000000000008</v>
      </c>
      <c r="U1100">
        <f>VLOOKUP($F1100,'(참고)타워 스텟 가치'!$B$7:$L$11,U$2,0)+(VLOOKUP($F1100,'(참고)타워 스텟 가치'!$B$7:$L$11,U$2,0)*$E1100)</f>
        <v>445000.00000000087</v>
      </c>
      <c r="V1100">
        <f>VLOOKUP($F1100,'(참고)타워 스텟 가치'!$B$7:$L$11,V$2,0)+(VLOOKUP($F1100,'(참고)타워 스텟 가치'!$B$7:$L$11,V$2,0)*$E1100)</f>
        <v>2670.000000000005</v>
      </c>
      <c r="W1100">
        <f>VLOOKUP($F1100,'(참고)타워 스텟 가치'!$B$7:$L$11,W$2,0)+(VLOOKUP($F1100,'(참고)타워 스텟 가치'!$B$7:$L$11,W$2,0)*$E1100)</f>
        <v>44.500000000000085</v>
      </c>
      <c r="X1100">
        <f>VLOOKUP($F1100,'(참고)타워 스텟 가치'!$B$7:$L$11,X$2,0)+(VLOOKUP($F1100,'(참고)타워 스텟 가치'!$B$7:$L$11,X$2,0)*$E1100)</f>
        <v>26.700000000000053</v>
      </c>
      <c r="Y1100">
        <f>VLOOKUP($F1100,'(참고)타워 스텟 가치'!$B$7:$L$11,Y$2,0)+(VLOOKUP($F1100,'(참고)타워 스텟 가치'!$B$7:$L$11,Y$2,0)*$E1100)</f>
        <v>0</v>
      </c>
      <c r="Z1100">
        <f>VLOOKUP($F1100,'(참고)타워 스텟 가치'!$B$7:$L$11,Z$2,0)+(VLOOKUP($F1100,'(참고)타워 스텟 가치'!$B$7:$L$11,Z$2,0)*$E1100)</f>
        <v>0</v>
      </c>
      <c r="AA1100">
        <f>VLOOKUP($F1100,'(참고)타워 스텟 가치'!$B$7:$L$11,AA$2,0)+(VLOOKUP($F1100,'(참고)타워 스텟 가치'!$B$7:$L$11,AA$2,0)*$E1100)</f>
        <v>62.300000000000118</v>
      </c>
      <c r="AB1100">
        <f>SUM('스테이지별 몬스터 스텟'!S1100*'(참고)타워 스텟 가치'!$Q$17,'스테이지별 몬스터 스텟'!T1100*'(참고)타워 스텟 가치'!$R$17,'스테이지별 몬스터 스텟'!U1100*'(참고)타워 스텟 가치'!$S$17,'스테이지별 몬스터 스텟'!V1100*'(참고)타워 스텟 가치'!$T$17,'스테이지별 몬스터 스텟'!W1100*'(참고)타워 스텟 가치'!$U$17,'스테이지별 몬스터 스텟'!X1100*'(참고)타워 스텟 가치'!$V$17,'스테이지별 몬스터 스텟'!Y1100*'(참고)타워 스텟 가치'!$W$17,'스테이지별 몬스터 스텟'!Z1100*'(참고)타워 스텟 가치'!$X$17,'스테이지별 몬스터 스텟'!AA1100*'(참고)타워 스텟 가치'!$Y$17)</f>
        <v>674126.05000000121</v>
      </c>
      <c r="AC1100">
        <v>2</v>
      </c>
      <c r="AD1100">
        <f>VLOOKUP($F1100,'(참고)타워 스텟 가치'!$B$12:$L$16,AD$2,0)+(VLOOKUP($F1100,'(참고)타워 스텟 가치'!$B$12:$L$16,AD$2,0)*$E1100)</f>
        <v>222.50000000000043</v>
      </c>
      <c r="AE1100">
        <f>VLOOKUP($F1100,'(참고)타워 스텟 가치'!$B$12:$L$16,AE$2,0)+(VLOOKUP($F1100,'(참고)타워 스텟 가치'!$B$12:$L$16,AE$2,0)*$E1100)</f>
        <v>267.00000000000051</v>
      </c>
      <c r="AF1100">
        <f>VLOOKUP($F1100,'(참고)타워 스텟 가치'!$B$12:$L$16,AF$2,0)+(VLOOKUP($F1100,'(참고)타워 스텟 가치'!$B$12:$L$16,AF$2,0)*$E1100)</f>
        <v>445000.00000000087</v>
      </c>
      <c r="AG1100">
        <f>VLOOKUP($F1100,'(참고)타워 스텟 가치'!$B$12:$L$16,AG$2,0)+(VLOOKUP($F1100,'(참고)타워 스텟 가치'!$B$12:$L$16,AG$2,0)*$E1100)</f>
        <v>1335.0000000000025</v>
      </c>
      <c r="AH1100">
        <f>VLOOKUP($F1100,'(참고)타워 스텟 가치'!$B$12:$L$16,AH$2,0)+(VLOOKUP($F1100,'(참고)타워 스텟 가치'!$B$12:$L$16,AH$2,0)*$E1100)</f>
        <v>44.500000000000085</v>
      </c>
      <c r="AI1100">
        <f>VLOOKUP($F1100,'(참고)타워 스텟 가치'!$B$12:$L$16,AI$2,0)+(VLOOKUP($F1100,'(참고)타워 스텟 가치'!$B$12:$L$16,AI$2,0)*$E1100)</f>
        <v>26.700000000000053</v>
      </c>
      <c r="AJ1100">
        <f>VLOOKUP($F1100,'(참고)타워 스텟 가치'!$B$12:$L$16,AJ$2,0)+(VLOOKUP($F1100,'(참고)타워 스텟 가치'!$B$12:$L$16,AJ$2,0)*$E1100)</f>
        <v>0</v>
      </c>
      <c r="AK1100">
        <f>VLOOKUP($F1100,'(참고)타워 스텟 가치'!$B$12:$L$16,AK$2,0)+(VLOOKUP($F1100,'(참고)타워 스텟 가치'!$B$12:$L$16,AK$2,0)*$E1100)</f>
        <v>0</v>
      </c>
      <c r="AL1100">
        <f>VLOOKUP($F1100,'(참고)타워 스텟 가치'!$B$12:$L$16,AL$2,0)+(VLOOKUP($F1100,'(참고)타워 스텟 가치'!$B$12:$L$16,AL$2,0)*$E1100)</f>
        <v>124.60000000000024</v>
      </c>
      <c r="AM1100">
        <f>SUM('스테이지별 몬스터 스텟'!AD1100*'(참고)타워 스텟 가치'!$Q$17,'스테이지별 몬스터 스텟'!AE1100*'(참고)타워 스텟 가치'!$R$17,'스테이지별 몬스터 스텟'!AF1100*'(참고)타워 스텟 가치'!$S$17,'스테이지별 몬스터 스텟'!AG1100*'(참고)타워 스텟 가치'!$T$17,'스테이지별 몬스터 스텟'!AH1100*'(참고)타워 스텟 가치'!$U$17,'스테이지별 몬스터 스텟'!AI1100*'(참고)타워 스텟 가치'!$V$17,'스테이지별 몬스터 스텟'!AJ1100*'(참고)타워 스텟 가치'!$W$17,'스테이지별 몬스터 스텟'!AK1100*'(참고)타워 스텟 가치'!$X$17,'스테이지별 몬스터 스텟'!AL1100*'(참고)타워 스텟 가치'!$Y$17)</f>
        <v>671380.40000000119</v>
      </c>
      <c r="AN1100">
        <v>3</v>
      </c>
    </row>
    <row r="1101" spans="3:40" x14ac:dyDescent="0.3">
      <c r="C1101">
        <v>2</v>
      </c>
      <c r="D1101">
        <f t="shared" si="50"/>
        <v>220</v>
      </c>
      <c r="E1101" s="52">
        <f>VLOOKUP(D1101,'스테이지별 난이도 설정'!B:C,2,0)</f>
        <v>88.000000000000171</v>
      </c>
      <c r="F1101" t="str">
        <f t="shared" si="51"/>
        <v>레어</v>
      </c>
      <c r="G1101">
        <f t="shared" si="52"/>
        <v>6</v>
      </c>
      <c r="H1101">
        <f>VLOOKUP($F1101,'(참고)타워 스텟 가치'!$B$2:$L$6,H$2,0)+(VLOOKUP($F1101,'(참고)타워 스텟 가치'!$B$2:$L$6,H$2,0)*$E1101)</f>
        <v>1001.2500000000019</v>
      </c>
      <c r="I1101">
        <f>VLOOKUP($F1101,'(참고)타워 스텟 가치'!$B$2:$L$6,I$2,0)+(VLOOKUP($F1101,'(참고)타워 스텟 가치'!$B$2:$L$6,I$2,0)*$E1101)</f>
        <v>200.2500000000004</v>
      </c>
      <c r="J1101">
        <f>VLOOKUP($F1101,'(참고)타워 스텟 가치'!$B$2:$L$6,J$2,0)+(VLOOKUP($F1101,'(참고)타워 스텟 가치'!$B$2:$L$6,J$2,0)*$E1101)</f>
        <v>445000.00000000087</v>
      </c>
      <c r="K1101">
        <f>VLOOKUP($F1101,'(참고)타워 스텟 가치'!$B$2:$L$6,K$2,0)+(VLOOKUP($F1101,'(참고)타워 스텟 가치'!$B$2:$L$6,K$2,0)*$E1101)</f>
        <v>4005.0000000000077</v>
      </c>
      <c r="L1101">
        <f>VLOOKUP($F1101,'(참고)타워 스텟 가치'!$B$2:$L$6,L$2,0)+(VLOOKUP($F1101,'(참고)타워 스텟 가치'!$B$2:$L$6,L$2,0)*$E1101)</f>
        <v>66.750000000000128</v>
      </c>
      <c r="M1101">
        <f>VLOOKUP($F1101,'(참고)타워 스텟 가치'!$B$2:$L$6,M$2,0)+(VLOOKUP($F1101,'(참고)타워 스텟 가치'!$B$2:$L$6,M$2,0)*$E1101)</f>
        <v>26.700000000000053</v>
      </c>
      <c r="N1101">
        <f>VLOOKUP($F1101,'(참고)타워 스텟 가치'!$B$2:$L$6,N$2,0)+(VLOOKUP($F1101,'(참고)타워 스텟 가치'!$B$2:$L$6,N$2,0)*$E1101)</f>
        <v>0</v>
      </c>
      <c r="O1101">
        <f>VLOOKUP($F1101,'(참고)타워 스텟 가치'!$B$2:$L$6,O$2,0)+(VLOOKUP($F1101,'(참고)타워 스텟 가치'!$B$2:$L$6,O$2,0)*$E1101)</f>
        <v>0</v>
      </c>
      <c r="P1101">
        <f>VLOOKUP($F1101,'(참고)타워 스텟 가치'!$B$2:$L$6,P$2,0)+(VLOOKUP($F1101,'(참고)타워 스텟 가치'!$B$2:$L$6,P$2,0)*$E1101)</f>
        <v>62.300000000000118</v>
      </c>
      <c r="Q1101">
        <f>SUM('스테이지별 몬스터 스텟'!H1101*'(참고)타워 스텟 가치'!$Q$17,'스테이지별 몬스터 스텟'!I1101*'(참고)타워 스텟 가치'!$R$17,'스테이지별 몬스터 스텟'!J1101*'(참고)타워 스텟 가치'!$S$17,'스테이지별 몬스터 스텟'!K1101*'(참고)타워 스텟 가치'!$T$17,'스테이지별 몬스터 스텟'!L1101*'(참고)타워 스텟 가치'!$U$17,'스테이지별 몬스터 스텟'!M1101*'(참고)타워 스텟 가치'!$V$17,'스테이지별 몬스터 스텟'!N1101*'(참고)타워 스텟 가치'!$W$17,'스테이지별 몬스터 스텟'!O1101*'(참고)타워 스텟 가치'!$X$17,'스테이지별 몬스터 스텟'!P1101*'(참고)타워 스텟 가치'!$Y$17)</f>
        <v>678097.67500000121</v>
      </c>
      <c r="R1101">
        <v>1</v>
      </c>
      <c r="S1101">
        <f>VLOOKUP($F1101,'(참고)타워 스텟 가치'!$B$7:$L$11,S$2,0)+(VLOOKUP($F1101,'(참고)타워 스텟 가치'!$B$7:$L$11,S$2,0)*$E1101)</f>
        <v>333.75000000000063</v>
      </c>
      <c r="T1101">
        <f>VLOOKUP($F1101,'(참고)타워 스텟 가치'!$B$7:$L$11,T$2,0)+(VLOOKUP($F1101,'(참고)타워 스텟 가치'!$B$7:$L$11,T$2,0)*$E1101)</f>
        <v>600.75000000000114</v>
      </c>
      <c r="U1101">
        <f>VLOOKUP($F1101,'(참고)타워 스텟 가치'!$B$7:$L$11,U$2,0)+(VLOOKUP($F1101,'(참고)타워 스텟 가치'!$B$7:$L$11,U$2,0)*$E1101)</f>
        <v>445000.00000000087</v>
      </c>
      <c r="V1101">
        <f>VLOOKUP($F1101,'(참고)타워 스텟 가치'!$B$7:$L$11,V$2,0)+(VLOOKUP($F1101,'(참고)타워 스텟 가치'!$B$7:$L$11,V$2,0)*$E1101)</f>
        <v>4005.0000000000077</v>
      </c>
      <c r="W1101">
        <f>VLOOKUP($F1101,'(참고)타워 스텟 가치'!$B$7:$L$11,W$2,0)+(VLOOKUP($F1101,'(참고)타워 스텟 가치'!$B$7:$L$11,W$2,0)*$E1101)</f>
        <v>66.750000000000128</v>
      </c>
      <c r="X1101">
        <f>VLOOKUP($F1101,'(참고)타워 스텟 가치'!$B$7:$L$11,X$2,0)+(VLOOKUP($F1101,'(참고)타워 스텟 가치'!$B$7:$L$11,X$2,0)*$E1101)</f>
        <v>26.700000000000053</v>
      </c>
      <c r="Y1101">
        <f>VLOOKUP($F1101,'(참고)타워 스텟 가치'!$B$7:$L$11,Y$2,0)+(VLOOKUP($F1101,'(참고)타워 스텟 가치'!$B$7:$L$11,Y$2,0)*$E1101)</f>
        <v>0</v>
      </c>
      <c r="Z1101">
        <f>VLOOKUP($F1101,'(참고)타워 스텟 가치'!$B$7:$L$11,Z$2,0)+(VLOOKUP($F1101,'(참고)타워 스텟 가치'!$B$7:$L$11,Z$2,0)*$E1101)</f>
        <v>0</v>
      </c>
      <c r="AA1101">
        <f>VLOOKUP($F1101,'(참고)타워 스텟 가치'!$B$7:$L$11,AA$2,0)+(VLOOKUP($F1101,'(참고)타워 스텟 가치'!$B$7:$L$11,AA$2,0)*$E1101)</f>
        <v>62.300000000000118</v>
      </c>
      <c r="AB1101">
        <f>SUM('스테이지별 몬스터 스텟'!S1101*'(참고)타워 스텟 가치'!$Q$17,'스테이지별 몬스터 스텟'!T1101*'(참고)타워 스텟 가치'!$R$17,'스테이지별 몬스터 스텟'!U1101*'(참고)타워 스텟 가치'!$S$17,'스테이지별 몬스터 스텟'!V1101*'(참고)타워 스텟 가치'!$T$17,'스테이지별 몬스터 스텟'!W1101*'(참고)타워 스텟 가치'!$U$17,'스테이지별 몬스터 스텟'!X1101*'(참고)타워 스텟 가치'!$V$17,'스테이지별 몬스터 스텟'!Y1101*'(참고)타워 스텟 가치'!$W$17,'스테이지별 몬스터 스텟'!Z1101*'(참고)타워 스텟 가치'!$X$17,'스테이지별 몬스터 스텟'!AA1101*'(참고)타워 스텟 가치'!$Y$17)</f>
        <v>677363.42500000121</v>
      </c>
      <c r="AC1101">
        <v>2</v>
      </c>
      <c r="AD1101">
        <f>VLOOKUP($F1101,'(참고)타워 스텟 가치'!$B$12:$L$16,AD$2,0)+(VLOOKUP($F1101,'(참고)타워 스텟 가치'!$B$12:$L$16,AD$2,0)*$E1101)</f>
        <v>333.75000000000063</v>
      </c>
      <c r="AE1101">
        <f>VLOOKUP($F1101,'(참고)타워 스텟 가치'!$B$12:$L$16,AE$2,0)+(VLOOKUP($F1101,'(참고)타워 스텟 가치'!$B$12:$L$16,AE$2,0)*$E1101)</f>
        <v>400.5000000000008</v>
      </c>
      <c r="AF1101">
        <f>VLOOKUP($F1101,'(참고)타워 스텟 가치'!$B$12:$L$16,AF$2,0)+(VLOOKUP($F1101,'(참고)타워 스텟 가치'!$B$12:$L$16,AF$2,0)*$E1101)</f>
        <v>445000.00000000087</v>
      </c>
      <c r="AG1101">
        <f>VLOOKUP($F1101,'(참고)타워 스텟 가치'!$B$12:$L$16,AG$2,0)+(VLOOKUP($F1101,'(참고)타워 스텟 가치'!$B$12:$L$16,AG$2,0)*$E1101)</f>
        <v>2002.5000000000039</v>
      </c>
      <c r="AH1101">
        <f>VLOOKUP($F1101,'(참고)타워 스텟 가치'!$B$12:$L$16,AH$2,0)+(VLOOKUP($F1101,'(참고)타워 스텟 가치'!$B$12:$L$16,AH$2,0)*$E1101)</f>
        <v>66.750000000000128</v>
      </c>
      <c r="AI1101">
        <f>VLOOKUP($F1101,'(참고)타워 스텟 가치'!$B$12:$L$16,AI$2,0)+(VLOOKUP($F1101,'(참고)타워 스텟 가치'!$B$12:$L$16,AI$2,0)*$E1101)</f>
        <v>26.700000000000053</v>
      </c>
      <c r="AJ1101">
        <f>VLOOKUP($F1101,'(참고)타워 스텟 가치'!$B$12:$L$16,AJ$2,0)+(VLOOKUP($F1101,'(참고)타워 스텟 가치'!$B$12:$L$16,AJ$2,0)*$E1101)</f>
        <v>0</v>
      </c>
      <c r="AK1101">
        <f>VLOOKUP($F1101,'(참고)타워 스텟 가치'!$B$12:$L$16,AK$2,0)+(VLOOKUP($F1101,'(참고)타워 스텟 가치'!$B$12:$L$16,AK$2,0)*$E1101)</f>
        <v>0</v>
      </c>
      <c r="AL1101">
        <f>VLOOKUP($F1101,'(참고)타워 스텟 가치'!$B$12:$L$16,AL$2,0)+(VLOOKUP($F1101,'(참고)타워 스텟 가치'!$B$12:$L$16,AL$2,0)*$E1101)</f>
        <v>124.60000000000024</v>
      </c>
      <c r="AM1101">
        <f>SUM('스테이지별 몬스터 스텟'!AD1101*'(참고)타워 스텟 가치'!$Q$17,'스테이지별 몬스터 스텟'!AE1101*'(참고)타워 스텟 가치'!$R$17,'스테이지별 몬스터 스텟'!AF1101*'(참고)타워 스텟 가치'!$S$17,'스테이지별 몬스터 스텟'!AG1101*'(참고)타워 스텟 가치'!$T$17,'스테이지별 몬스터 스텟'!AH1101*'(참고)타워 스텟 가치'!$U$17,'스테이지별 몬스터 스텟'!AI1101*'(참고)타워 스텟 가치'!$V$17,'스테이지별 몬스터 스텟'!AJ1101*'(참고)타워 스텟 가치'!$W$17,'스테이지별 몬스터 스텟'!AK1101*'(참고)타워 스텟 가치'!$X$17,'스테이지별 몬스터 스텟'!AL1101*'(참고)타워 스텟 가치'!$Y$17)</f>
        <v>673182.65000000119</v>
      </c>
      <c r="AN1101">
        <v>3</v>
      </c>
    </row>
    <row r="1102" spans="3:40" x14ac:dyDescent="0.3">
      <c r="C1102">
        <v>3</v>
      </c>
      <c r="D1102">
        <f t="shared" si="50"/>
        <v>220</v>
      </c>
      <c r="E1102" s="52">
        <f>VLOOKUP(D1102,'스테이지별 난이도 설정'!B:C,2,0)</f>
        <v>88.000000000000171</v>
      </c>
      <c r="F1102" t="str">
        <f t="shared" si="51"/>
        <v>에픽</v>
      </c>
      <c r="G1102">
        <f t="shared" si="52"/>
        <v>6</v>
      </c>
      <c r="H1102">
        <f>VLOOKUP($F1102,'(참고)타워 스텟 가치'!$B$2:$L$6,H$2,0)+(VLOOKUP($F1102,'(참고)타워 스텟 가치'!$B$2:$L$6,H$2,0)*$E1102)</f>
        <v>1501.875000000003</v>
      </c>
      <c r="I1102">
        <f>VLOOKUP($F1102,'(참고)타워 스텟 가치'!$B$2:$L$6,I$2,0)+(VLOOKUP($F1102,'(참고)타워 스텟 가치'!$B$2:$L$6,I$2,0)*$E1102)</f>
        <v>300.37500000000057</v>
      </c>
      <c r="J1102">
        <f>VLOOKUP($F1102,'(참고)타워 스텟 가치'!$B$2:$L$6,J$2,0)+(VLOOKUP($F1102,'(참고)타워 스텟 가치'!$B$2:$L$6,J$2,0)*$E1102)</f>
        <v>445000.00000000087</v>
      </c>
      <c r="K1102">
        <f>VLOOKUP($F1102,'(참고)타워 스텟 가치'!$B$2:$L$6,K$2,0)+(VLOOKUP($F1102,'(참고)타워 스텟 가치'!$B$2:$L$6,K$2,0)*$E1102)</f>
        <v>6007.5000000000118</v>
      </c>
      <c r="L1102">
        <f>VLOOKUP($F1102,'(참고)타워 스텟 가치'!$B$2:$L$6,L$2,0)+(VLOOKUP($F1102,'(참고)타워 스텟 가치'!$B$2:$L$6,L$2,0)*$E1102)</f>
        <v>100.1250000000002</v>
      </c>
      <c r="M1102">
        <f>VLOOKUP($F1102,'(참고)타워 스텟 가치'!$B$2:$L$6,M$2,0)+(VLOOKUP($F1102,'(참고)타워 스텟 가치'!$B$2:$L$6,M$2,0)*$E1102)</f>
        <v>26.700000000000053</v>
      </c>
      <c r="N1102">
        <f>VLOOKUP($F1102,'(참고)타워 스텟 가치'!$B$2:$L$6,N$2,0)+(VLOOKUP($F1102,'(참고)타워 스텟 가치'!$B$2:$L$6,N$2,0)*$E1102)</f>
        <v>0</v>
      </c>
      <c r="O1102">
        <f>VLOOKUP($F1102,'(참고)타워 스텟 가치'!$B$2:$L$6,O$2,0)+(VLOOKUP($F1102,'(참고)타워 스텟 가치'!$B$2:$L$6,O$2,0)*$E1102)</f>
        <v>0</v>
      </c>
      <c r="P1102">
        <f>VLOOKUP($F1102,'(참고)타워 스텟 가치'!$B$2:$L$6,P$2,0)+(VLOOKUP($F1102,'(참고)타워 스텟 가치'!$B$2:$L$6,P$2,0)*$E1102)</f>
        <v>62.300000000000118</v>
      </c>
      <c r="Q1102">
        <f>SUM('스테이지별 몬스터 스텟'!H1102*'(참고)타워 스텟 가치'!$Q$17,'스테이지별 몬스터 스텟'!I1102*'(참고)타워 스텟 가치'!$R$17,'스테이지별 몬스터 스텟'!J1102*'(참고)타워 스텟 가치'!$S$17,'스테이지별 몬스터 스텟'!K1102*'(참고)타워 스텟 가치'!$T$17,'스테이지별 몬스터 스텟'!L1102*'(참고)타워 스텟 가치'!$U$17,'스테이지별 몬스터 스텟'!M1102*'(참고)타워 스텟 가치'!$V$17,'스테이지별 몬스터 스텟'!N1102*'(참고)타워 스텟 가치'!$W$17,'스테이지별 몬스터 스텟'!O1102*'(참고)타워 스텟 가치'!$X$17,'스테이지별 몬스터 스텟'!P1102*'(참고)타워 스텟 가치'!$Y$17)</f>
        <v>683320.86250000121</v>
      </c>
      <c r="R1102">
        <v>1</v>
      </c>
      <c r="S1102">
        <f>VLOOKUP($F1102,'(참고)타워 스텟 가치'!$B$7:$L$11,S$2,0)+(VLOOKUP($F1102,'(참고)타워 스텟 가치'!$B$7:$L$11,S$2,0)*$E1102)</f>
        <v>500.62500000000097</v>
      </c>
      <c r="T1102">
        <f>VLOOKUP($F1102,'(참고)타워 스텟 가치'!$B$7:$L$11,T$2,0)+(VLOOKUP($F1102,'(참고)타워 스텟 가치'!$B$7:$L$11,T$2,0)*$E1102)</f>
        <v>901.12500000000171</v>
      </c>
      <c r="U1102">
        <f>VLOOKUP($F1102,'(참고)타워 스텟 가치'!$B$7:$L$11,U$2,0)+(VLOOKUP($F1102,'(참고)타워 스텟 가치'!$B$7:$L$11,U$2,0)*$E1102)</f>
        <v>445000.00000000087</v>
      </c>
      <c r="V1102">
        <f>VLOOKUP($F1102,'(참고)타워 스텟 가치'!$B$7:$L$11,V$2,0)+(VLOOKUP($F1102,'(참고)타워 스텟 가치'!$B$7:$L$11,V$2,0)*$E1102)</f>
        <v>6007.5000000000118</v>
      </c>
      <c r="W1102">
        <f>VLOOKUP($F1102,'(참고)타워 스텟 가치'!$B$7:$L$11,W$2,0)+(VLOOKUP($F1102,'(참고)타워 스텟 가치'!$B$7:$L$11,W$2,0)*$E1102)</f>
        <v>100.1250000000002</v>
      </c>
      <c r="X1102">
        <f>VLOOKUP($F1102,'(참고)타워 스텟 가치'!$B$7:$L$11,X$2,0)+(VLOOKUP($F1102,'(참고)타워 스텟 가치'!$B$7:$L$11,X$2,0)*$E1102)</f>
        <v>26.700000000000053</v>
      </c>
      <c r="Y1102">
        <f>VLOOKUP($F1102,'(참고)타워 스텟 가치'!$B$7:$L$11,Y$2,0)+(VLOOKUP($F1102,'(참고)타워 스텟 가치'!$B$7:$L$11,Y$2,0)*$E1102)</f>
        <v>0</v>
      </c>
      <c r="Z1102">
        <f>VLOOKUP($F1102,'(참고)타워 스텟 가치'!$B$7:$L$11,Z$2,0)+(VLOOKUP($F1102,'(참고)타워 스텟 가치'!$B$7:$L$11,Z$2,0)*$E1102)</f>
        <v>0</v>
      </c>
      <c r="AA1102">
        <f>VLOOKUP($F1102,'(참고)타워 스텟 가치'!$B$7:$L$11,AA$2,0)+(VLOOKUP($F1102,'(참고)타워 스텟 가치'!$B$7:$L$11,AA$2,0)*$E1102)</f>
        <v>62.300000000000118</v>
      </c>
      <c r="AB1102">
        <f>SUM('스테이지별 몬스터 스텟'!S1102*'(참고)타워 스텟 가치'!$Q$17,'스테이지별 몬스터 스텟'!T1102*'(참고)타워 스텟 가치'!$R$17,'스테이지별 몬스터 스텟'!U1102*'(참고)타워 스텟 가치'!$S$17,'스테이지별 몬스터 스텟'!V1102*'(참고)타워 스텟 가치'!$T$17,'스테이지별 몬스터 스텟'!W1102*'(참고)타워 스텟 가치'!$U$17,'스테이지별 몬스터 스텟'!X1102*'(참고)타워 스텟 가치'!$V$17,'스테이지별 몬스터 스텟'!Y1102*'(참고)타워 스텟 가치'!$W$17,'스테이지별 몬스터 스텟'!Z1102*'(참고)타워 스텟 가치'!$X$17,'스테이지별 몬스터 스텟'!AA1102*'(참고)타워 스텟 가치'!$Y$17)</f>
        <v>682219.48750000121</v>
      </c>
      <c r="AC1102">
        <v>2</v>
      </c>
      <c r="AD1102">
        <f>VLOOKUP($F1102,'(참고)타워 스텟 가치'!$B$12:$L$16,AD$2,0)+(VLOOKUP($F1102,'(참고)타워 스텟 가치'!$B$12:$L$16,AD$2,0)*$E1102)</f>
        <v>500.62500000000097</v>
      </c>
      <c r="AE1102">
        <f>VLOOKUP($F1102,'(참고)타워 스텟 가치'!$B$12:$L$16,AE$2,0)+(VLOOKUP($F1102,'(참고)타워 스텟 가치'!$B$12:$L$16,AE$2,0)*$E1102)</f>
        <v>600.75000000000114</v>
      </c>
      <c r="AF1102">
        <f>VLOOKUP($F1102,'(참고)타워 스텟 가치'!$B$12:$L$16,AF$2,0)+(VLOOKUP($F1102,'(참고)타워 스텟 가치'!$B$12:$L$16,AF$2,0)*$E1102)</f>
        <v>445000.00000000087</v>
      </c>
      <c r="AG1102">
        <f>VLOOKUP($F1102,'(참고)타워 스텟 가치'!$B$12:$L$16,AG$2,0)+(VLOOKUP($F1102,'(참고)타워 스텟 가치'!$B$12:$L$16,AG$2,0)*$E1102)</f>
        <v>3003.7500000000059</v>
      </c>
      <c r="AH1102">
        <f>VLOOKUP($F1102,'(참고)타워 스텟 가치'!$B$12:$L$16,AH$2,0)+(VLOOKUP($F1102,'(참고)타워 스텟 가치'!$B$12:$L$16,AH$2,0)*$E1102)</f>
        <v>100.1250000000002</v>
      </c>
      <c r="AI1102">
        <f>VLOOKUP($F1102,'(참고)타워 스텟 가치'!$B$12:$L$16,AI$2,0)+(VLOOKUP($F1102,'(참고)타워 스텟 가치'!$B$12:$L$16,AI$2,0)*$E1102)</f>
        <v>26.700000000000053</v>
      </c>
      <c r="AJ1102">
        <f>VLOOKUP($F1102,'(참고)타워 스텟 가치'!$B$12:$L$16,AJ$2,0)+(VLOOKUP($F1102,'(참고)타워 스텟 가치'!$B$12:$L$16,AJ$2,0)*$E1102)</f>
        <v>0</v>
      </c>
      <c r="AK1102">
        <f>VLOOKUP($F1102,'(참고)타워 스텟 가치'!$B$12:$L$16,AK$2,0)+(VLOOKUP($F1102,'(참고)타워 스텟 가치'!$B$12:$L$16,AK$2,0)*$E1102)</f>
        <v>0</v>
      </c>
      <c r="AL1102">
        <f>VLOOKUP($F1102,'(참고)타워 스텟 가치'!$B$12:$L$16,AL$2,0)+(VLOOKUP($F1102,'(참고)타워 스텟 가치'!$B$12:$L$16,AL$2,0)*$E1102)</f>
        <v>124.60000000000024</v>
      </c>
      <c r="AM1102">
        <f>SUM('스테이지별 몬스터 스텟'!AD1102*'(참고)타워 스텟 가치'!$Q$17,'스테이지별 몬스터 스텟'!AE1102*'(참고)타워 스텟 가치'!$R$17,'스테이지별 몬스터 스텟'!AF1102*'(참고)타워 스텟 가치'!$S$17,'스테이지별 몬스터 스텟'!AG1102*'(참고)타워 스텟 가치'!$T$17,'스테이지별 몬스터 스텟'!AH1102*'(참고)타워 스텟 가치'!$U$17,'스테이지별 몬스터 스텟'!AI1102*'(참고)타워 스텟 가치'!$V$17,'스테이지별 몬스터 스텟'!AJ1102*'(참고)타워 스텟 가치'!$W$17,'스테이지별 몬스터 스텟'!AK1102*'(참고)타워 스텟 가치'!$X$17,'스테이지별 몬스터 스텟'!AL1102*'(참고)타워 스텟 가치'!$Y$17)</f>
        <v>675886.02500000119</v>
      </c>
      <c r="AN1102">
        <v>3</v>
      </c>
    </row>
    <row r="1103" spans="3:40" x14ac:dyDescent="0.3">
      <c r="C1103">
        <v>4</v>
      </c>
      <c r="D1103">
        <f t="shared" si="50"/>
        <v>220</v>
      </c>
      <c r="E1103" s="52">
        <f>VLOOKUP(D1103,'스테이지별 난이도 설정'!B:C,2,0)</f>
        <v>88.000000000000171</v>
      </c>
      <c r="F1103" t="str">
        <f t="shared" si="51"/>
        <v>유니크</v>
      </c>
      <c r="G1103">
        <f t="shared" si="52"/>
        <v>6</v>
      </c>
      <c r="H1103">
        <f>VLOOKUP($F1103,'(참고)타워 스텟 가치'!$B$2:$L$6,H$2,0)+(VLOOKUP($F1103,'(참고)타워 스텟 가치'!$B$2:$L$6,H$2,0)*$E1103)</f>
        <v>2252.8125000000041</v>
      </c>
      <c r="I1103">
        <f>VLOOKUP($F1103,'(참고)타워 스텟 가치'!$B$2:$L$6,I$2,0)+(VLOOKUP($F1103,'(참고)타워 스텟 가치'!$B$2:$L$6,I$2,0)*$E1103)</f>
        <v>450.56250000000085</v>
      </c>
      <c r="J1103">
        <f>VLOOKUP($F1103,'(참고)타워 스텟 가치'!$B$2:$L$6,J$2,0)+(VLOOKUP($F1103,'(참고)타워 스텟 가치'!$B$2:$L$6,J$2,0)*$E1103)</f>
        <v>445000.00000000087</v>
      </c>
      <c r="K1103">
        <f>VLOOKUP($F1103,'(참고)타워 스텟 가치'!$B$2:$L$6,K$2,0)+(VLOOKUP($F1103,'(참고)타워 스텟 가치'!$B$2:$L$6,K$2,0)*$E1103)</f>
        <v>9011.2500000000164</v>
      </c>
      <c r="L1103">
        <f>VLOOKUP($F1103,'(참고)타워 스텟 가치'!$B$2:$L$6,L$2,0)+(VLOOKUP($F1103,'(참고)타워 스텟 가치'!$B$2:$L$6,L$2,0)*$E1103)</f>
        <v>150.18750000000028</v>
      </c>
      <c r="M1103">
        <f>VLOOKUP($F1103,'(참고)타워 스텟 가치'!$B$2:$L$6,M$2,0)+(VLOOKUP($F1103,'(참고)타워 스텟 가치'!$B$2:$L$6,M$2,0)*$E1103)</f>
        <v>26.700000000000053</v>
      </c>
      <c r="N1103">
        <f>VLOOKUP($F1103,'(참고)타워 스텟 가치'!$B$2:$L$6,N$2,0)+(VLOOKUP($F1103,'(참고)타워 스텟 가치'!$B$2:$L$6,N$2,0)*$E1103)</f>
        <v>0</v>
      </c>
      <c r="O1103">
        <f>VLOOKUP($F1103,'(참고)타워 스텟 가치'!$B$2:$L$6,O$2,0)+(VLOOKUP($F1103,'(참고)타워 스텟 가치'!$B$2:$L$6,O$2,0)*$E1103)</f>
        <v>0</v>
      </c>
      <c r="P1103">
        <f>VLOOKUP($F1103,'(참고)타워 스텟 가치'!$B$2:$L$6,P$2,0)+(VLOOKUP($F1103,'(참고)타워 스텟 가치'!$B$2:$L$6,P$2,0)*$E1103)</f>
        <v>89.000000000000171</v>
      </c>
      <c r="Q1103">
        <f>SUM('스테이지별 몬스터 스텟'!H1103*'(참고)타워 스텟 가치'!$Q$17,'스테이지별 몬스터 스텟'!I1103*'(참고)타워 스텟 가치'!$R$17,'스테이지별 몬스터 스텟'!J1103*'(참고)타워 스텟 가치'!$S$17,'스테이지별 몬스터 스텟'!K1103*'(참고)타워 스텟 가치'!$T$17,'스테이지별 몬스터 스텟'!L1103*'(참고)타워 스텟 가치'!$U$17,'스테이지별 몬스터 스텟'!M1103*'(참고)타워 스텟 가치'!$V$17,'스테이지별 몬스터 스텟'!N1103*'(참고)타워 스텟 가치'!$W$17,'스테이지별 몬스터 스텟'!O1103*'(참고)타워 스텟 가치'!$X$17,'스테이지별 몬스터 스텟'!P1103*'(참고)타워 스텟 가치'!$Y$17)</f>
        <v>691209.04375000123</v>
      </c>
      <c r="R1103">
        <v>1</v>
      </c>
      <c r="S1103">
        <f>VLOOKUP($F1103,'(참고)타워 스텟 가치'!$B$7:$L$11,S$2,0)+(VLOOKUP($F1103,'(참고)타워 스텟 가치'!$B$7:$L$11,S$2,0)*$E1103)</f>
        <v>750.93750000000148</v>
      </c>
      <c r="T1103">
        <f>VLOOKUP($F1103,'(참고)타워 스텟 가치'!$B$7:$L$11,T$2,0)+(VLOOKUP($F1103,'(참고)타워 스텟 가치'!$B$7:$L$11,T$2,0)*$E1103)</f>
        <v>1351.6875000000025</v>
      </c>
      <c r="U1103">
        <f>VLOOKUP($F1103,'(참고)타워 스텟 가치'!$B$7:$L$11,U$2,0)+(VLOOKUP($F1103,'(참고)타워 스텟 가치'!$B$7:$L$11,U$2,0)*$E1103)</f>
        <v>445000.00000000087</v>
      </c>
      <c r="V1103">
        <f>VLOOKUP($F1103,'(참고)타워 스텟 가치'!$B$7:$L$11,V$2,0)+(VLOOKUP($F1103,'(참고)타워 스텟 가치'!$B$7:$L$11,V$2,0)*$E1103)</f>
        <v>9011.2500000000164</v>
      </c>
      <c r="W1103">
        <f>VLOOKUP($F1103,'(참고)타워 스텟 가치'!$B$7:$L$11,W$2,0)+(VLOOKUP($F1103,'(참고)타워 스텟 가치'!$B$7:$L$11,W$2,0)*$E1103)</f>
        <v>150.18750000000028</v>
      </c>
      <c r="X1103">
        <f>VLOOKUP($F1103,'(참고)타워 스텟 가치'!$B$7:$L$11,X$2,0)+(VLOOKUP($F1103,'(참고)타워 스텟 가치'!$B$7:$L$11,X$2,0)*$E1103)</f>
        <v>26.700000000000053</v>
      </c>
      <c r="Y1103">
        <f>VLOOKUP($F1103,'(참고)타워 스텟 가치'!$B$7:$L$11,Y$2,0)+(VLOOKUP($F1103,'(참고)타워 스텟 가치'!$B$7:$L$11,Y$2,0)*$E1103)</f>
        <v>0</v>
      </c>
      <c r="Z1103">
        <f>VLOOKUP($F1103,'(참고)타워 스텟 가치'!$B$7:$L$11,Z$2,0)+(VLOOKUP($F1103,'(참고)타워 스텟 가치'!$B$7:$L$11,Z$2,0)*$E1103)</f>
        <v>0</v>
      </c>
      <c r="AA1103">
        <f>VLOOKUP($F1103,'(참고)타워 스텟 가치'!$B$7:$L$11,AA$2,0)+(VLOOKUP($F1103,'(참고)타워 스텟 가치'!$B$7:$L$11,AA$2,0)*$E1103)</f>
        <v>89.000000000000171</v>
      </c>
      <c r="AB1103">
        <f>SUM('스테이지별 몬스터 스텟'!S1103*'(참고)타워 스텟 가치'!$Q$17,'스테이지별 몬스터 스텟'!T1103*'(참고)타워 스텟 가치'!$R$17,'스테이지별 몬스터 스텟'!U1103*'(참고)타워 스텟 가치'!$S$17,'스테이지별 몬스터 스텟'!V1103*'(참고)타워 스텟 가치'!$T$17,'스테이지별 몬스터 스텟'!W1103*'(참고)타워 스텟 가치'!$U$17,'스테이지별 몬스터 스텟'!X1103*'(참고)타워 스텟 가치'!$V$17,'스테이지별 몬스터 스텟'!Y1103*'(참고)타워 스텟 가치'!$W$17,'스테이지별 몬스터 스텟'!Z1103*'(참고)타워 스텟 가치'!$X$17,'스테이지별 몬스터 스텟'!AA1103*'(참고)타워 스텟 가치'!$Y$17)</f>
        <v>689556.98125000123</v>
      </c>
      <c r="AC1103">
        <v>2</v>
      </c>
      <c r="AD1103">
        <f>VLOOKUP($F1103,'(참고)타워 스텟 가치'!$B$12:$L$16,AD$2,0)+(VLOOKUP($F1103,'(참고)타워 스텟 가치'!$B$12:$L$16,AD$2,0)*$E1103)</f>
        <v>750.93750000000148</v>
      </c>
      <c r="AE1103">
        <f>VLOOKUP($F1103,'(참고)타워 스텟 가치'!$B$12:$L$16,AE$2,0)+(VLOOKUP($F1103,'(참고)타워 스텟 가치'!$B$12:$L$16,AE$2,0)*$E1103)</f>
        <v>901.12500000000171</v>
      </c>
      <c r="AF1103">
        <f>VLOOKUP($F1103,'(참고)타워 스텟 가치'!$B$12:$L$16,AF$2,0)+(VLOOKUP($F1103,'(참고)타워 스텟 가치'!$B$12:$L$16,AF$2,0)*$E1103)</f>
        <v>445000.00000000087</v>
      </c>
      <c r="AG1103">
        <f>VLOOKUP($F1103,'(참고)타워 스텟 가치'!$B$12:$L$16,AG$2,0)+(VLOOKUP($F1103,'(참고)타워 스텟 가치'!$B$12:$L$16,AG$2,0)*$E1103)</f>
        <v>4505.6250000000082</v>
      </c>
      <c r="AH1103">
        <f>VLOOKUP($F1103,'(참고)타워 스텟 가치'!$B$12:$L$16,AH$2,0)+(VLOOKUP($F1103,'(참고)타워 스텟 가치'!$B$12:$L$16,AH$2,0)*$E1103)</f>
        <v>150.18750000000028</v>
      </c>
      <c r="AI1103">
        <f>VLOOKUP($F1103,'(참고)타워 스텟 가치'!$B$12:$L$16,AI$2,0)+(VLOOKUP($F1103,'(참고)타워 스텟 가치'!$B$12:$L$16,AI$2,0)*$E1103)</f>
        <v>26.700000000000053</v>
      </c>
      <c r="AJ1103">
        <f>VLOOKUP($F1103,'(참고)타워 스텟 가치'!$B$12:$L$16,AJ$2,0)+(VLOOKUP($F1103,'(참고)타워 스텟 가치'!$B$12:$L$16,AJ$2,0)*$E1103)</f>
        <v>0</v>
      </c>
      <c r="AK1103">
        <f>VLOOKUP($F1103,'(참고)타워 스텟 가치'!$B$12:$L$16,AK$2,0)+(VLOOKUP($F1103,'(참고)타워 스텟 가치'!$B$12:$L$16,AK$2,0)*$E1103)</f>
        <v>0</v>
      </c>
      <c r="AL1103">
        <f>VLOOKUP($F1103,'(참고)타워 스텟 가치'!$B$12:$L$16,AL$2,0)+(VLOOKUP($F1103,'(참고)타워 스텟 가치'!$B$12:$L$16,AL$2,0)*$E1103)</f>
        <v>178.00000000000034</v>
      </c>
      <c r="AM1103">
        <f>SUM('스테이지별 몬스터 스텟'!AD1103*'(참고)타워 스텟 가치'!$Q$17,'스테이지별 몬스터 스텟'!AE1103*'(참고)타워 스텟 가치'!$R$17,'스테이지별 몬스터 스텟'!AF1103*'(참고)타워 스텟 가치'!$S$17,'스테이지별 몬스터 스텟'!AG1103*'(참고)타워 스텟 가치'!$T$17,'스테이지별 몬스터 스텟'!AH1103*'(참고)타워 스텟 가치'!$U$17,'스테이지별 몬스터 스텟'!AI1103*'(참고)타워 스텟 가치'!$V$17,'스테이지별 몬스터 스텟'!AJ1103*'(참고)타워 스텟 가치'!$W$17,'스테이지별 몬스터 스텟'!AK1103*'(참고)타워 스텟 가치'!$X$17,'스테이지별 몬스터 스텟'!AL1103*'(참고)타워 스텟 가치'!$Y$17)</f>
        <v>680047.88750000123</v>
      </c>
      <c r="AN1103">
        <v>3</v>
      </c>
    </row>
    <row r="1104" spans="3:40" x14ac:dyDescent="0.3">
      <c r="C1104">
        <v>5</v>
      </c>
      <c r="D1104">
        <f t="shared" ref="D1104:D1167" si="53">D1099+1</f>
        <v>220</v>
      </c>
      <c r="E1104" s="52">
        <f>VLOOKUP(D1104,'스테이지별 난이도 설정'!B:C,2,0)</f>
        <v>88.000000000000171</v>
      </c>
      <c r="F1104" t="str">
        <f t="shared" ref="F1104:F1167" si="54">F1099</f>
        <v>스페셜</v>
      </c>
      <c r="G1104">
        <f t="shared" si="52"/>
        <v>6</v>
      </c>
      <c r="H1104">
        <f>VLOOKUP($F1104,'(참고)타워 스텟 가치'!$B$2:$L$6,H$2,0)+(VLOOKUP($F1104,'(참고)타워 스텟 가치'!$B$2:$L$6,H$2,0)*$E1104)</f>
        <v>3379.2187500000064</v>
      </c>
      <c r="I1104">
        <f>VLOOKUP($F1104,'(참고)타워 스텟 가치'!$B$2:$L$6,I$2,0)+(VLOOKUP($F1104,'(참고)타워 스텟 가치'!$B$2:$L$6,I$2,0)*$E1104)</f>
        <v>675.84375000000125</v>
      </c>
      <c r="J1104">
        <f>VLOOKUP($F1104,'(참고)타워 스텟 가치'!$B$2:$L$6,J$2,0)+(VLOOKUP($F1104,'(참고)타워 스텟 가치'!$B$2:$L$6,J$2,0)*$E1104)</f>
        <v>445000.00000000087</v>
      </c>
      <c r="K1104">
        <f>VLOOKUP($F1104,'(참고)타워 스텟 가치'!$B$2:$L$6,K$2,0)+(VLOOKUP($F1104,'(참고)타워 스텟 가치'!$B$2:$L$6,K$2,0)*$E1104)</f>
        <v>13516.875000000025</v>
      </c>
      <c r="L1104">
        <f>VLOOKUP($F1104,'(참고)타워 스텟 가치'!$B$2:$L$6,L$2,0)+(VLOOKUP($F1104,'(참고)타워 스텟 가치'!$B$2:$L$6,L$2,0)*$E1104)</f>
        <v>225.28125000000043</v>
      </c>
      <c r="M1104">
        <f>VLOOKUP($F1104,'(참고)타워 스텟 가치'!$B$2:$L$6,M$2,0)+(VLOOKUP($F1104,'(참고)타워 스텟 가치'!$B$2:$L$6,M$2,0)*$E1104)</f>
        <v>26.700000000000053</v>
      </c>
      <c r="N1104">
        <f>VLOOKUP($F1104,'(참고)타워 스텟 가치'!$B$2:$L$6,N$2,0)+(VLOOKUP($F1104,'(참고)타워 스텟 가치'!$B$2:$L$6,N$2,0)*$E1104)</f>
        <v>0</v>
      </c>
      <c r="O1104">
        <f>VLOOKUP($F1104,'(참고)타워 스텟 가치'!$B$2:$L$6,O$2,0)+(VLOOKUP($F1104,'(참고)타워 스텟 가치'!$B$2:$L$6,O$2,0)*$E1104)</f>
        <v>0</v>
      </c>
      <c r="P1104">
        <f>VLOOKUP($F1104,'(참고)타워 스텟 가치'!$B$2:$L$6,P$2,0)+(VLOOKUP($F1104,'(참고)타워 스텟 가치'!$B$2:$L$6,P$2,0)*$E1104)</f>
        <v>89.000000000000171</v>
      </c>
      <c r="Q1104">
        <f>SUM('스테이지별 몬스터 스텟'!H1104*'(참고)타워 스텟 가치'!$Q$17,'스테이지별 몬스터 스텟'!I1104*'(참고)타워 스텟 가치'!$R$17,'스테이지별 몬스터 스텟'!J1104*'(참고)타워 스텟 가치'!$S$17,'스테이지별 몬스터 스텟'!K1104*'(참고)타워 스텟 가치'!$T$17,'스테이지별 몬스터 스텟'!L1104*'(참고)타워 스텟 가치'!$U$17,'스테이지별 몬스터 스텟'!M1104*'(참고)타워 스텟 가치'!$V$17,'스테이지별 몬스터 스텟'!N1104*'(참고)타워 스텟 가치'!$W$17,'스테이지별 몬스터 스텟'!O1104*'(참고)타워 스텟 가치'!$X$17,'스테이지별 몬스터 스텟'!P1104*'(참고)타워 스텟 가치'!$Y$17)</f>
        <v>702961.21562500123</v>
      </c>
      <c r="R1104">
        <v>1</v>
      </c>
      <c r="S1104">
        <f>VLOOKUP($F1104,'(참고)타워 스텟 가치'!$B$7:$L$11,S$2,0)+(VLOOKUP($F1104,'(참고)타워 스텟 가치'!$B$7:$L$11,S$2,0)*$E1104)</f>
        <v>1126.406250000002</v>
      </c>
      <c r="T1104">
        <f>VLOOKUP($F1104,'(참고)타워 스텟 가치'!$B$7:$L$11,T$2,0)+(VLOOKUP($F1104,'(참고)타워 스텟 가치'!$B$7:$L$11,T$2,0)*$E1104)</f>
        <v>2027.5312500000039</v>
      </c>
      <c r="U1104">
        <f>VLOOKUP($F1104,'(참고)타워 스텟 가치'!$B$7:$L$11,U$2,0)+(VLOOKUP($F1104,'(참고)타워 스텟 가치'!$B$7:$L$11,U$2,0)*$E1104)</f>
        <v>445000.00000000087</v>
      </c>
      <c r="V1104">
        <f>VLOOKUP($F1104,'(참고)타워 스텟 가치'!$B$7:$L$11,V$2,0)+(VLOOKUP($F1104,'(참고)타워 스텟 가치'!$B$7:$L$11,V$2,0)*$E1104)</f>
        <v>13516.875000000025</v>
      </c>
      <c r="W1104">
        <f>VLOOKUP($F1104,'(참고)타워 스텟 가치'!$B$7:$L$11,W$2,0)+(VLOOKUP($F1104,'(참고)타워 스텟 가치'!$B$7:$L$11,W$2,0)*$E1104)</f>
        <v>225.28125000000043</v>
      </c>
      <c r="X1104">
        <f>VLOOKUP($F1104,'(참고)타워 스텟 가치'!$B$7:$L$11,X$2,0)+(VLOOKUP($F1104,'(참고)타워 스텟 가치'!$B$7:$L$11,X$2,0)*$E1104)</f>
        <v>26.700000000000053</v>
      </c>
      <c r="Y1104">
        <f>VLOOKUP($F1104,'(참고)타워 스텟 가치'!$B$7:$L$11,Y$2,0)+(VLOOKUP($F1104,'(참고)타워 스텟 가치'!$B$7:$L$11,Y$2,0)*$E1104)</f>
        <v>0</v>
      </c>
      <c r="Z1104">
        <f>VLOOKUP($F1104,'(참고)타워 스텟 가치'!$B$7:$L$11,Z$2,0)+(VLOOKUP($F1104,'(참고)타워 스텟 가치'!$B$7:$L$11,Z$2,0)*$E1104)</f>
        <v>0</v>
      </c>
      <c r="AA1104">
        <f>VLOOKUP($F1104,'(참고)타워 스텟 가치'!$B$7:$L$11,AA$2,0)+(VLOOKUP($F1104,'(참고)타워 스텟 가치'!$B$7:$L$11,AA$2,0)*$E1104)</f>
        <v>89.000000000000171</v>
      </c>
      <c r="AB1104">
        <f>SUM('스테이지별 몬스터 스텟'!S1104*'(참고)타워 스텟 가치'!$Q$17,'스테이지별 몬스터 스텟'!T1104*'(참고)타워 스텟 가치'!$R$17,'스테이지별 몬스터 스텟'!U1104*'(참고)타워 스텟 가치'!$S$17,'스테이지별 몬스터 스텟'!V1104*'(참고)타워 스텟 가치'!$T$17,'스테이지별 몬스터 스텟'!W1104*'(참고)타워 스텟 가치'!$U$17,'스테이지별 몬스터 스텟'!X1104*'(참고)타워 스텟 가치'!$V$17,'스테이지별 몬스터 스텟'!Y1104*'(참고)타워 스텟 가치'!$W$17,'스테이지별 몬스터 스텟'!Z1104*'(참고)타워 스텟 가치'!$X$17,'스테이지별 몬스터 스텟'!AA1104*'(참고)타워 스텟 가치'!$Y$17)</f>
        <v>700483.12187500123</v>
      </c>
      <c r="AC1104">
        <v>2</v>
      </c>
      <c r="AD1104">
        <f>VLOOKUP($F1104,'(참고)타워 스텟 가치'!$B$12:$L$16,AD$2,0)+(VLOOKUP($F1104,'(참고)타워 스텟 가치'!$B$12:$L$16,AD$2,0)*$E1104)</f>
        <v>1126.406250000002</v>
      </c>
      <c r="AE1104">
        <f>VLOOKUP($F1104,'(참고)타워 스텟 가치'!$B$12:$L$16,AE$2,0)+(VLOOKUP($F1104,'(참고)타워 스텟 가치'!$B$12:$L$16,AE$2,0)*$E1104)</f>
        <v>1351.6875000000025</v>
      </c>
      <c r="AF1104">
        <f>VLOOKUP($F1104,'(참고)타워 스텟 가치'!$B$12:$L$16,AF$2,0)+(VLOOKUP($F1104,'(참고)타워 스텟 가치'!$B$12:$L$16,AF$2,0)*$E1104)</f>
        <v>445000.00000000087</v>
      </c>
      <c r="AG1104">
        <f>VLOOKUP($F1104,'(참고)타워 스텟 가치'!$B$12:$L$16,AG$2,0)+(VLOOKUP($F1104,'(참고)타워 스텟 가치'!$B$12:$L$16,AG$2,0)*$E1104)</f>
        <v>6758.4375000000127</v>
      </c>
      <c r="AH1104">
        <f>VLOOKUP($F1104,'(참고)타워 스텟 가치'!$B$12:$L$16,AH$2,0)+(VLOOKUP($F1104,'(참고)타워 스텟 가치'!$B$12:$L$16,AH$2,0)*$E1104)</f>
        <v>225.28125000000043</v>
      </c>
      <c r="AI1104">
        <f>VLOOKUP($F1104,'(참고)타워 스텟 가치'!$B$12:$L$16,AI$2,0)+(VLOOKUP($F1104,'(참고)타워 스텟 가치'!$B$12:$L$16,AI$2,0)*$E1104)</f>
        <v>26.700000000000053</v>
      </c>
      <c r="AJ1104">
        <f>VLOOKUP($F1104,'(참고)타워 스텟 가치'!$B$12:$L$16,AJ$2,0)+(VLOOKUP($F1104,'(참고)타워 스텟 가치'!$B$12:$L$16,AJ$2,0)*$E1104)</f>
        <v>0</v>
      </c>
      <c r="AK1104">
        <f>VLOOKUP($F1104,'(참고)타워 스텟 가치'!$B$12:$L$16,AK$2,0)+(VLOOKUP($F1104,'(참고)타워 스텟 가치'!$B$12:$L$16,AK$2,0)*$E1104)</f>
        <v>0</v>
      </c>
      <c r="AL1104">
        <f>VLOOKUP($F1104,'(참고)타워 스텟 가치'!$B$12:$L$16,AL$2,0)+(VLOOKUP($F1104,'(참고)타워 스텟 가치'!$B$12:$L$16,AL$2,0)*$E1104)</f>
        <v>178.00000000000034</v>
      </c>
      <c r="AM1104">
        <f>SUM('스테이지별 몬스터 스텟'!AD1104*'(참고)타워 스텟 가치'!$Q$17,'스테이지별 몬스터 스텟'!AE1104*'(참고)타워 스텟 가치'!$R$17,'스테이지별 몬스터 스텟'!AF1104*'(참고)타워 스텟 가치'!$S$17,'스테이지별 몬스터 스텟'!AG1104*'(참고)타워 스텟 가치'!$T$17,'스테이지별 몬스터 스텟'!AH1104*'(참고)타워 스텟 가치'!$U$17,'스테이지별 몬스터 스텟'!AI1104*'(참고)타워 스텟 가치'!$V$17,'스테이지별 몬스터 스텟'!AJ1104*'(참고)타워 스텟 가치'!$W$17,'스테이지별 몬스터 스텟'!AK1104*'(참고)타워 스텟 가치'!$X$17,'스테이지별 몬스터 스텟'!AL1104*'(참고)타워 스텟 가치'!$Y$17)</f>
        <v>686130.48125000123</v>
      </c>
      <c r="AN1104">
        <v>3</v>
      </c>
    </row>
    <row r="1105" spans="3:40" x14ac:dyDescent="0.3">
      <c r="C1105">
        <v>1</v>
      </c>
      <c r="D1105">
        <f t="shared" si="53"/>
        <v>221</v>
      </c>
      <c r="E1105" s="52">
        <f>VLOOKUP(D1105,'스테이지별 난이도 설정'!B:C,2,0)</f>
        <v>88.400000000000176</v>
      </c>
      <c r="F1105" t="str">
        <f t="shared" si="54"/>
        <v>일반</v>
      </c>
      <c r="G1105">
        <f t="shared" si="52"/>
        <v>6</v>
      </c>
      <c r="H1105">
        <f>VLOOKUP($F1105,'(참고)타워 스텟 가치'!$B$2:$L$6,H$2,0)+(VLOOKUP($F1105,'(참고)타워 스텟 가치'!$B$2:$L$6,H$2,0)*$E1105)</f>
        <v>670.50000000000136</v>
      </c>
      <c r="I1105">
        <f>VLOOKUP($F1105,'(참고)타워 스텟 가치'!$B$2:$L$6,I$2,0)+(VLOOKUP($F1105,'(참고)타워 스텟 가치'!$B$2:$L$6,I$2,0)*$E1105)</f>
        <v>134.10000000000025</v>
      </c>
      <c r="J1105">
        <f>VLOOKUP($F1105,'(참고)타워 스텟 가치'!$B$2:$L$6,J$2,0)+(VLOOKUP($F1105,'(참고)타워 스텟 가치'!$B$2:$L$6,J$2,0)*$E1105)</f>
        <v>447000.00000000087</v>
      </c>
      <c r="K1105">
        <f>VLOOKUP($F1105,'(참고)타워 스텟 가치'!$B$2:$L$6,K$2,0)+(VLOOKUP($F1105,'(참고)타워 스텟 가치'!$B$2:$L$6,K$2,0)*$E1105)</f>
        <v>2682.0000000000055</v>
      </c>
      <c r="L1105">
        <f>VLOOKUP($F1105,'(참고)타워 스텟 가치'!$B$2:$L$6,L$2,0)+(VLOOKUP($F1105,'(참고)타워 스텟 가치'!$B$2:$L$6,L$2,0)*$E1105)</f>
        <v>44.700000000000088</v>
      </c>
      <c r="M1105">
        <f>VLOOKUP($F1105,'(참고)타워 스텟 가치'!$B$2:$L$6,M$2,0)+(VLOOKUP($F1105,'(참고)타워 스텟 가치'!$B$2:$L$6,M$2,0)*$E1105)</f>
        <v>26.820000000000054</v>
      </c>
      <c r="N1105">
        <f>VLOOKUP($F1105,'(참고)타워 스텟 가치'!$B$2:$L$6,N$2,0)+(VLOOKUP($F1105,'(참고)타워 스텟 가치'!$B$2:$L$6,N$2,0)*$E1105)</f>
        <v>0</v>
      </c>
      <c r="O1105">
        <f>VLOOKUP($F1105,'(참고)타워 스텟 가치'!$B$2:$L$6,O$2,0)+(VLOOKUP($F1105,'(참고)타워 스텟 가치'!$B$2:$L$6,O$2,0)*$E1105)</f>
        <v>0</v>
      </c>
      <c r="P1105">
        <f>VLOOKUP($F1105,'(참고)타워 스텟 가치'!$B$2:$L$6,P$2,0)+(VLOOKUP($F1105,'(참고)타워 스텟 가치'!$B$2:$L$6,P$2,0)*$E1105)</f>
        <v>62.580000000000119</v>
      </c>
      <c r="Q1105">
        <f>SUM('스테이지별 몬스터 스텟'!H1105*'(참고)타워 스텟 가치'!$Q$17,'스테이지별 몬스터 스텟'!I1105*'(참고)타워 스텟 가치'!$R$17,'스테이지별 몬스터 스텟'!J1105*'(참고)타워 스텟 가치'!$S$17,'스테이지별 몬스터 스텟'!K1105*'(참고)타워 스텟 가치'!$T$17,'스테이지별 몬스터 스텟'!L1105*'(참고)타워 스텟 가치'!$U$17,'스테이지별 몬스터 스텟'!M1105*'(참고)타워 스텟 가치'!$V$17,'스테이지별 몬스터 스텟'!N1105*'(참고)타워 스텟 가치'!$W$17,'스테이지별 몬스터 스텟'!O1105*'(참고)타워 스텟 가치'!$X$17,'스테이지별 몬스터 스텟'!P1105*'(참고)타워 스텟 가치'!$Y$17)</f>
        <v>677647.53000000131</v>
      </c>
      <c r="R1105">
        <v>1</v>
      </c>
      <c r="S1105">
        <f>VLOOKUP($F1105,'(참고)타워 스텟 가치'!$B$7:$L$11,S$2,0)+(VLOOKUP($F1105,'(참고)타워 스텟 가치'!$B$7:$L$11,S$2,0)*$E1105)</f>
        <v>223.50000000000045</v>
      </c>
      <c r="T1105">
        <f>VLOOKUP($F1105,'(참고)타워 스텟 가치'!$B$7:$L$11,T$2,0)+(VLOOKUP($F1105,'(참고)타워 스텟 가치'!$B$7:$L$11,T$2,0)*$E1105)</f>
        <v>402.30000000000081</v>
      </c>
      <c r="U1105">
        <f>VLOOKUP($F1105,'(참고)타워 스텟 가치'!$B$7:$L$11,U$2,0)+(VLOOKUP($F1105,'(참고)타워 스텟 가치'!$B$7:$L$11,U$2,0)*$E1105)</f>
        <v>447000.00000000087</v>
      </c>
      <c r="V1105">
        <f>VLOOKUP($F1105,'(참고)타워 스텟 가치'!$B$7:$L$11,V$2,0)+(VLOOKUP($F1105,'(참고)타워 스텟 가치'!$B$7:$L$11,V$2,0)*$E1105)</f>
        <v>2682.0000000000055</v>
      </c>
      <c r="W1105">
        <f>VLOOKUP($F1105,'(참고)타워 스텟 가치'!$B$7:$L$11,W$2,0)+(VLOOKUP($F1105,'(참고)타워 스텟 가치'!$B$7:$L$11,W$2,0)*$E1105)</f>
        <v>44.700000000000088</v>
      </c>
      <c r="X1105">
        <f>VLOOKUP($F1105,'(참고)타워 스텟 가치'!$B$7:$L$11,X$2,0)+(VLOOKUP($F1105,'(참고)타워 스텟 가치'!$B$7:$L$11,X$2,0)*$E1105)</f>
        <v>26.820000000000054</v>
      </c>
      <c r="Y1105">
        <f>VLOOKUP($F1105,'(참고)타워 스텟 가치'!$B$7:$L$11,Y$2,0)+(VLOOKUP($F1105,'(참고)타워 스텟 가치'!$B$7:$L$11,Y$2,0)*$E1105)</f>
        <v>0</v>
      </c>
      <c r="Z1105">
        <f>VLOOKUP($F1105,'(참고)타워 스텟 가치'!$B$7:$L$11,Z$2,0)+(VLOOKUP($F1105,'(참고)타워 스텟 가치'!$B$7:$L$11,Z$2,0)*$E1105)</f>
        <v>0</v>
      </c>
      <c r="AA1105">
        <f>VLOOKUP($F1105,'(참고)타워 스텟 가치'!$B$7:$L$11,AA$2,0)+(VLOOKUP($F1105,'(참고)타워 스텟 가치'!$B$7:$L$11,AA$2,0)*$E1105)</f>
        <v>62.580000000000119</v>
      </c>
      <c r="AB1105">
        <f>SUM('스테이지별 몬스터 스텟'!S1105*'(참고)타워 스텟 가치'!$Q$17,'스테이지별 몬스터 스텟'!T1105*'(참고)타워 스텟 가치'!$R$17,'스테이지별 몬스터 스텟'!U1105*'(참고)타워 스텟 가치'!$S$17,'스테이지별 몬스터 스텟'!V1105*'(참고)타워 스텟 가치'!$T$17,'스테이지별 몬스터 스텟'!W1105*'(참고)타워 스텟 가치'!$U$17,'스테이지별 몬스터 스텟'!X1105*'(참고)타워 스텟 가치'!$V$17,'스테이지별 몬스터 스텟'!Y1105*'(참고)타워 스텟 가치'!$W$17,'스테이지별 몬스터 스텟'!Z1105*'(참고)타워 스텟 가치'!$X$17,'스테이지별 몬스터 스텟'!AA1105*'(참고)타워 스텟 가치'!$Y$17)</f>
        <v>677155.83000000124</v>
      </c>
      <c r="AC1105">
        <v>2</v>
      </c>
      <c r="AD1105">
        <f>VLOOKUP($F1105,'(참고)타워 스텟 가치'!$B$12:$L$16,AD$2,0)+(VLOOKUP($F1105,'(참고)타워 스텟 가치'!$B$12:$L$16,AD$2,0)*$E1105)</f>
        <v>223.50000000000045</v>
      </c>
      <c r="AE1105">
        <f>VLOOKUP($F1105,'(참고)타워 스텟 가치'!$B$12:$L$16,AE$2,0)+(VLOOKUP($F1105,'(참고)타워 스텟 가치'!$B$12:$L$16,AE$2,0)*$E1105)</f>
        <v>268.2000000000005</v>
      </c>
      <c r="AF1105">
        <f>VLOOKUP($F1105,'(참고)타워 스텟 가치'!$B$12:$L$16,AF$2,0)+(VLOOKUP($F1105,'(참고)타워 스텟 가치'!$B$12:$L$16,AF$2,0)*$E1105)</f>
        <v>447000.00000000087</v>
      </c>
      <c r="AG1105">
        <f>VLOOKUP($F1105,'(참고)타워 스텟 가치'!$B$12:$L$16,AG$2,0)+(VLOOKUP($F1105,'(참고)타워 스텟 가치'!$B$12:$L$16,AG$2,0)*$E1105)</f>
        <v>1341.0000000000027</v>
      </c>
      <c r="AH1105">
        <f>VLOOKUP($F1105,'(참고)타워 스텟 가치'!$B$12:$L$16,AH$2,0)+(VLOOKUP($F1105,'(참고)타워 스텟 가치'!$B$12:$L$16,AH$2,0)*$E1105)</f>
        <v>44.700000000000088</v>
      </c>
      <c r="AI1105">
        <f>VLOOKUP($F1105,'(참고)타워 스텟 가치'!$B$12:$L$16,AI$2,0)+(VLOOKUP($F1105,'(참고)타워 스텟 가치'!$B$12:$L$16,AI$2,0)*$E1105)</f>
        <v>26.820000000000054</v>
      </c>
      <c r="AJ1105">
        <f>VLOOKUP($F1105,'(참고)타워 스텟 가치'!$B$12:$L$16,AJ$2,0)+(VLOOKUP($F1105,'(참고)타워 스텟 가치'!$B$12:$L$16,AJ$2,0)*$E1105)</f>
        <v>0</v>
      </c>
      <c r="AK1105">
        <f>VLOOKUP($F1105,'(참고)타워 스텟 가치'!$B$12:$L$16,AK$2,0)+(VLOOKUP($F1105,'(참고)타워 스텟 가치'!$B$12:$L$16,AK$2,0)*$E1105)</f>
        <v>0</v>
      </c>
      <c r="AL1105">
        <f>VLOOKUP($F1105,'(참고)타워 스텟 가치'!$B$12:$L$16,AL$2,0)+(VLOOKUP($F1105,'(참고)타워 스텟 가치'!$B$12:$L$16,AL$2,0)*$E1105)</f>
        <v>125.16000000000024</v>
      </c>
      <c r="AM1105">
        <f>SUM('스테이지별 몬스터 스텟'!AD1105*'(참고)타워 스텟 가치'!$Q$17,'스테이지별 몬스터 스텟'!AE1105*'(참고)타워 스텟 가치'!$R$17,'스테이지별 몬스터 스텟'!AF1105*'(참고)타워 스텟 가치'!$S$17,'스테이지별 몬스터 스텟'!AG1105*'(참고)타워 스텟 가치'!$T$17,'스테이지별 몬스터 스텟'!AH1105*'(참고)타워 스텟 가치'!$U$17,'스테이지별 몬스터 스텟'!AI1105*'(참고)타워 스텟 가치'!$V$17,'스테이지별 몬스터 스텟'!AJ1105*'(참고)타워 스텟 가치'!$W$17,'스테이지별 몬스터 스텟'!AK1105*'(참고)타워 스텟 가치'!$X$17,'스테이지별 몬스터 스텟'!AL1105*'(참고)타워 스텟 가치'!$Y$17)</f>
        <v>674397.84000000125</v>
      </c>
      <c r="AN1105">
        <v>3</v>
      </c>
    </row>
    <row r="1106" spans="3:40" x14ac:dyDescent="0.3">
      <c r="C1106">
        <v>2</v>
      </c>
      <c r="D1106">
        <f t="shared" si="53"/>
        <v>221</v>
      </c>
      <c r="E1106" s="52">
        <f>VLOOKUP(D1106,'스테이지별 난이도 설정'!B:C,2,0)</f>
        <v>88.400000000000176</v>
      </c>
      <c r="F1106" t="str">
        <f t="shared" si="54"/>
        <v>레어</v>
      </c>
      <c r="G1106">
        <f t="shared" si="52"/>
        <v>6</v>
      </c>
      <c r="H1106">
        <f>VLOOKUP($F1106,'(참고)타워 스텟 가치'!$B$2:$L$6,H$2,0)+(VLOOKUP($F1106,'(참고)타워 스텟 가치'!$B$2:$L$6,H$2,0)*$E1106)</f>
        <v>1005.7500000000019</v>
      </c>
      <c r="I1106">
        <f>VLOOKUP($F1106,'(참고)타워 스텟 가치'!$B$2:$L$6,I$2,0)+(VLOOKUP($F1106,'(참고)타워 스텟 가치'!$B$2:$L$6,I$2,0)*$E1106)</f>
        <v>201.1500000000004</v>
      </c>
      <c r="J1106">
        <f>VLOOKUP($F1106,'(참고)타워 스텟 가치'!$B$2:$L$6,J$2,0)+(VLOOKUP($F1106,'(참고)타워 스텟 가치'!$B$2:$L$6,J$2,0)*$E1106)</f>
        <v>447000.00000000087</v>
      </c>
      <c r="K1106">
        <f>VLOOKUP($F1106,'(참고)타워 스텟 가치'!$B$2:$L$6,K$2,0)+(VLOOKUP($F1106,'(참고)타워 스텟 가치'!$B$2:$L$6,K$2,0)*$E1106)</f>
        <v>4023.0000000000077</v>
      </c>
      <c r="L1106">
        <f>VLOOKUP($F1106,'(참고)타워 스텟 가치'!$B$2:$L$6,L$2,0)+(VLOOKUP($F1106,'(참고)타워 스텟 가치'!$B$2:$L$6,L$2,0)*$E1106)</f>
        <v>67.050000000000125</v>
      </c>
      <c r="M1106">
        <f>VLOOKUP($F1106,'(참고)타워 스텟 가치'!$B$2:$L$6,M$2,0)+(VLOOKUP($F1106,'(참고)타워 스텟 가치'!$B$2:$L$6,M$2,0)*$E1106)</f>
        <v>26.820000000000054</v>
      </c>
      <c r="N1106">
        <f>VLOOKUP($F1106,'(참고)타워 스텟 가치'!$B$2:$L$6,N$2,0)+(VLOOKUP($F1106,'(참고)타워 스텟 가치'!$B$2:$L$6,N$2,0)*$E1106)</f>
        <v>0</v>
      </c>
      <c r="O1106">
        <f>VLOOKUP($F1106,'(참고)타워 스텟 가치'!$B$2:$L$6,O$2,0)+(VLOOKUP($F1106,'(참고)타워 스텟 가치'!$B$2:$L$6,O$2,0)*$E1106)</f>
        <v>0</v>
      </c>
      <c r="P1106">
        <f>VLOOKUP($F1106,'(참고)타워 스텟 가치'!$B$2:$L$6,P$2,0)+(VLOOKUP($F1106,'(참고)타워 스텟 가치'!$B$2:$L$6,P$2,0)*$E1106)</f>
        <v>62.580000000000119</v>
      </c>
      <c r="Q1106">
        <f>SUM('스테이지별 몬스터 스텟'!H1106*'(참고)타워 스텟 가치'!$Q$17,'스테이지별 몬스터 스텟'!I1106*'(참고)타워 스텟 가치'!$R$17,'스테이지별 몬스터 스텟'!J1106*'(참고)타워 스텟 가치'!$S$17,'스테이지별 몬스터 스텟'!K1106*'(참고)타워 스텟 가치'!$T$17,'스테이지별 몬스터 스텟'!L1106*'(참고)타워 스텟 가치'!$U$17,'스테이지별 몬스터 스텟'!M1106*'(참고)타워 스텟 가치'!$V$17,'스테이지별 몬스터 스텟'!N1106*'(참고)타워 스텟 가치'!$W$17,'스테이지별 몬스터 스텟'!O1106*'(참고)타워 스텟 가치'!$X$17,'스테이지별 몬스터 스텟'!P1106*'(참고)타워 스텟 가치'!$Y$17)</f>
        <v>681145.30500000122</v>
      </c>
      <c r="R1106">
        <v>1</v>
      </c>
      <c r="S1106">
        <f>VLOOKUP($F1106,'(참고)타워 스텟 가치'!$B$7:$L$11,S$2,0)+(VLOOKUP($F1106,'(참고)타워 스텟 가치'!$B$7:$L$11,S$2,0)*$E1106)</f>
        <v>335.25000000000068</v>
      </c>
      <c r="T1106">
        <f>VLOOKUP($F1106,'(참고)타워 스텟 가치'!$B$7:$L$11,T$2,0)+(VLOOKUP($F1106,'(참고)타워 스텟 가치'!$B$7:$L$11,T$2,0)*$E1106)</f>
        <v>603.45000000000118</v>
      </c>
      <c r="U1106">
        <f>VLOOKUP($F1106,'(참고)타워 스텟 가치'!$B$7:$L$11,U$2,0)+(VLOOKUP($F1106,'(참고)타워 스텟 가치'!$B$7:$L$11,U$2,0)*$E1106)</f>
        <v>447000.00000000087</v>
      </c>
      <c r="V1106">
        <f>VLOOKUP($F1106,'(참고)타워 스텟 가치'!$B$7:$L$11,V$2,0)+(VLOOKUP($F1106,'(참고)타워 스텟 가치'!$B$7:$L$11,V$2,0)*$E1106)</f>
        <v>4023.0000000000077</v>
      </c>
      <c r="W1106">
        <f>VLOOKUP($F1106,'(참고)타워 스텟 가치'!$B$7:$L$11,W$2,0)+(VLOOKUP($F1106,'(참고)타워 스텟 가치'!$B$7:$L$11,W$2,0)*$E1106)</f>
        <v>67.050000000000125</v>
      </c>
      <c r="X1106">
        <f>VLOOKUP($F1106,'(참고)타워 스텟 가치'!$B$7:$L$11,X$2,0)+(VLOOKUP($F1106,'(참고)타워 스텟 가치'!$B$7:$L$11,X$2,0)*$E1106)</f>
        <v>26.820000000000054</v>
      </c>
      <c r="Y1106">
        <f>VLOOKUP($F1106,'(참고)타워 스텟 가치'!$B$7:$L$11,Y$2,0)+(VLOOKUP($F1106,'(참고)타워 스텟 가치'!$B$7:$L$11,Y$2,0)*$E1106)</f>
        <v>0</v>
      </c>
      <c r="Z1106">
        <f>VLOOKUP($F1106,'(참고)타워 스텟 가치'!$B$7:$L$11,Z$2,0)+(VLOOKUP($F1106,'(참고)타워 스텟 가치'!$B$7:$L$11,Z$2,0)*$E1106)</f>
        <v>0</v>
      </c>
      <c r="AA1106">
        <f>VLOOKUP($F1106,'(참고)타워 스텟 가치'!$B$7:$L$11,AA$2,0)+(VLOOKUP($F1106,'(참고)타워 스텟 가치'!$B$7:$L$11,AA$2,0)*$E1106)</f>
        <v>62.580000000000119</v>
      </c>
      <c r="AB1106">
        <f>SUM('스테이지별 몬스터 스텟'!S1106*'(참고)타워 스텟 가치'!$Q$17,'스테이지별 몬스터 스텟'!T1106*'(참고)타워 스텟 가치'!$R$17,'스테이지별 몬스터 스텟'!U1106*'(참고)타워 스텟 가치'!$S$17,'스테이지별 몬스터 스텟'!V1106*'(참고)타워 스텟 가치'!$T$17,'스테이지별 몬스터 스텟'!W1106*'(참고)타워 스텟 가치'!$U$17,'스테이지별 몬스터 스텟'!X1106*'(참고)타워 스텟 가치'!$V$17,'스테이지별 몬스터 스텟'!Y1106*'(참고)타워 스텟 가치'!$W$17,'스테이지별 몬스터 스텟'!Z1106*'(참고)타워 스텟 가치'!$X$17,'스테이지별 몬스터 스텟'!AA1106*'(참고)타워 스텟 가치'!$Y$17)</f>
        <v>680407.75500000129</v>
      </c>
      <c r="AC1106">
        <v>2</v>
      </c>
      <c r="AD1106">
        <f>VLOOKUP($F1106,'(참고)타워 스텟 가치'!$B$12:$L$16,AD$2,0)+(VLOOKUP($F1106,'(참고)타워 스텟 가치'!$B$12:$L$16,AD$2,0)*$E1106)</f>
        <v>335.25000000000068</v>
      </c>
      <c r="AE1106">
        <f>VLOOKUP($F1106,'(참고)타워 스텟 가치'!$B$12:$L$16,AE$2,0)+(VLOOKUP($F1106,'(참고)타워 스텟 가치'!$B$12:$L$16,AE$2,0)*$E1106)</f>
        <v>402.30000000000081</v>
      </c>
      <c r="AF1106">
        <f>VLOOKUP($F1106,'(참고)타워 스텟 가치'!$B$12:$L$16,AF$2,0)+(VLOOKUP($F1106,'(참고)타워 스텟 가치'!$B$12:$L$16,AF$2,0)*$E1106)</f>
        <v>447000.00000000087</v>
      </c>
      <c r="AG1106">
        <f>VLOOKUP($F1106,'(참고)타워 스텟 가치'!$B$12:$L$16,AG$2,0)+(VLOOKUP($F1106,'(참고)타워 스텟 가치'!$B$12:$L$16,AG$2,0)*$E1106)</f>
        <v>2011.5000000000039</v>
      </c>
      <c r="AH1106">
        <f>VLOOKUP($F1106,'(참고)타워 스텟 가치'!$B$12:$L$16,AH$2,0)+(VLOOKUP($F1106,'(참고)타워 스텟 가치'!$B$12:$L$16,AH$2,0)*$E1106)</f>
        <v>67.050000000000125</v>
      </c>
      <c r="AI1106">
        <f>VLOOKUP($F1106,'(참고)타워 스텟 가치'!$B$12:$L$16,AI$2,0)+(VLOOKUP($F1106,'(참고)타워 스텟 가치'!$B$12:$L$16,AI$2,0)*$E1106)</f>
        <v>26.820000000000054</v>
      </c>
      <c r="AJ1106">
        <f>VLOOKUP($F1106,'(참고)타워 스텟 가치'!$B$12:$L$16,AJ$2,0)+(VLOOKUP($F1106,'(참고)타워 스텟 가치'!$B$12:$L$16,AJ$2,0)*$E1106)</f>
        <v>0</v>
      </c>
      <c r="AK1106">
        <f>VLOOKUP($F1106,'(참고)타워 스텟 가치'!$B$12:$L$16,AK$2,0)+(VLOOKUP($F1106,'(참고)타워 스텟 가치'!$B$12:$L$16,AK$2,0)*$E1106)</f>
        <v>0</v>
      </c>
      <c r="AL1106">
        <f>VLOOKUP($F1106,'(참고)타워 스텟 가치'!$B$12:$L$16,AL$2,0)+(VLOOKUP($F1106,'(참고)타워 스텟 가치'!$B$12:$L$16,AL$2,0)*$E1106)</f>
        <v>125.16000000000024</v>
      </c>
      <c r="AM1106">
        <f>SUM('스테이지별 몬스터 스텟'!AD1106*'(참고)타워 스텟 가치'!$Q$17,'스테이지별 몬스터 스텟'!AE1106*'(참고)타워 스텟 가치'!$R$17,'스테이지별 몬스터 스텟'!AF1106*'(참고)타워 스텟 가치'!$S$17,'스테이지별 몬스터 스텟'!AG1106*'(참고)타워 스텟 가치'!$T$17,'스테이지별 몬스터 스텟'!AH1106*'(참고)타워 스텟 가치'!$U$17,'스테이지별 몬스터 스텟'!AI1106*'(참고)타워 스텟 가치'!$V$17,'스테이지별 몬스터 스텟'!AJ1106*'(참고)타워 스텟 가치'!$W$17,'스테이지별 몬스터 스텟'!AK1106*'(참고)타워 스텟 가치'!$X$17,'스테이지별 몬스터 스텟'!AL1106*'(참고)타워 스텟 가치'!$Y$17)</f>
        <v>676208.19000000111</v>
      </c>
      <c r="AN1106">
        <v>3</v>
      </c>
    </row>
    <row r="1107" spans="3:40" x14ac:dyDescent="0.3">
      <c r="C1107">
        <v>3</v>
      </c>
      <c r="D1107">
        <f t="shared" si="53"/>
        <v>221</v>
      </c>
      <c r="E1107" s="52">
        <f>VLOOKUP(D1107,'스테이지별 난이도 설정'!B:C,2,0)</f>
        <v>88.400000000000176</v>
      </c>
      <c r="F1107" t="str">
        <f t="shared" si="54"/>
        <v>에픽</v>
      </c>
      <c r="G1107">
        <f t="shared" si="52"/>
        <v>6</v>
      </c>
      <c r="H1107">
        <f>VLOOKUP($F1107,'(참고)타워 스텟 가치'!$B$2:$L$6,H$2,0)+(VLOOKUP($F1107,'(참고)타워 스텟 가치'!$B$2:$L$6,H$2,0)*$E1107)</f>
        <v>1508.625000000003</v>
      </c>
      <c r="I1107">
        <f>VLOOKUP($F1107,'(참고)타워 스텟 가치'!$B$2:$L$6,I$2,0)+(VLOOKUP($F1107,'(참고)타워 스텟 가치'!$B$2:$L$6,I$2,0)*$E1107)</f>
        <v>301.72500000000059</v>
      </c>
      <c r="J1107">
        <f>VLOOKUP($F1107,'(참고)타워 스텟 가치'!$B$2:$L$6,J$2,0)+(VLOOKUP($F1107,'(참고)타워 스텟 가치'!$B$2:$L$6,J$2,0)*$E1107)</f>
        <v>447000.00000000087</v>
      </c>
      <c r="K1107">
        <f>VLOOKUP($F1107,'(참고)타워 스텟 가치'!$B$2:$L$6,K$2,0)+(VLOOKUP($F1107,'(참고)타워 스텟 가치'!$B$2:$L$6,K$2,0)*$E1107)</f>
        <v>6034.5000000000118</v>
      </c>
      <c r="L1107">
        <f>VLOOKUP($F1107,'(참고)타워 스텟 가치'!$B$2:$L$6,L$2,0)+(VLOOKUP($F1107,'(참고)타워 스텟 가치'!$B$2:$L$6,L$2,0)*$E1107)</f>
        <v>100.5750000000002</v>
      </c>
      <c r="M1107">
        <f>VLOOKUP($F1107,'(참고)타워 스텟 가치'!$B$2:$L$6,M$2,0)+(VLOOKUP($F1107,'(참고)타워 스텟 가치'!$B$2:$L$6,M$2,0)*$E1107)</f>
        <v>26.820000000000054</v>
      </c>
      <c r="N1107">
        <f>VLOOKUP($F1107,'(참고)타워 스텟 가치'!$B$2:$L$6,N$2,0)+(VLOOKUP($F1107,'(참고)타워 스텟 가치'!$B$2:$L$6,N$2,0)*$E1107)</f>
        <v>0</v>
      </c>
      <c r="O1107">
        <f>VLOOKUP($F1107,'(참고)타워 스텟 가치'!$B$2:$L$6,O$2,0)+(VLOOKUP($F1107,'(참고)타워 스텟 가치'!$B$2:$L$6,O$2,0)*$E1107)</f>
        <v>0</v>
      </c>
      <c r="P1107">
        <f>VLOOKUP($F1107,'(참고)타워 스텟 가치'!$B$2:$L$6,P$2,0)+(VLOOKUP($F1107,'(참고)타워 스텟 가치'!$B$2:$L$6,P$2,0)*$E1107)</f>
        <v>62.580000000000119</v>
      </c>
      <c r="Q1107">
        <f>SUM('스테이지별 몬스터 스텟'!H1107*'(참고)타워 스텟 가치'!$Q$17,'스테이지별 몬스터 스텟'!I1107*'(참고)타워 스텟 가치'!$R$17,'스테이지별 몬스터 스텟'!J1107*'(참고)타워 스텟 가치'!$S$17,'스테이지별 몬스터 스텟'!K1107*'(참고)타워 스텟 가치'!$T$17,'스테이지별 몬스터 스텟'!L1107*'(참고)타워 스텟 가치'!$U$17,'스테이지별 몬스터 스텟'!M1107*'(참고)타워 스텟 가치'!$V$17,'스테이지별 몬스터 스텟'!N1107*'(참고)타워 스텟 가치'!$W$17,'스테이지별 몬스터 스텟'!O1107*'(참고)타워 스텟 가치'!$X$17,'스테이지별 몬스터 스텟'!P1107*'(참고)타워 스텟 가치'!$Y$17)</f>
        <v>686391.96750000131</v>
      </c>
      <c r="R1107">
        <v>1</v>
      </c>
      <c r="S1107">
        <f>VLOOKUP($F1107,'(참고)타워 스텟 가치'!$B$7:$L$11,S$2,0)+(VLOOKUP($F1107,'(참고)타워 스텟 가치'!$B$7:$L$11,S$2,0)*$E1107)</f>
        <v>502.87500000000097</v>
      </c>
      <c r="T1107">
        <f>VLOOKUP($F1107,'(참고)타워 스텟 가치'!$B$7:$L$11,T$2,0)+(VLOOKUP($F1107,'(참고)타워 스텟 가치'!$B$7:$L$11,T$2,0)*$E1107)</f>
        <v>905.17500000000177</v>
      </c>
      <c r="U1107">
        <f>VLOOKUP($F1107,'(참고)타워 스텟 가치'!$B$7:$L$11,U$2,0)+(VLOOKUP($F1107,'(참고)타워 스텟 가치'!$B$7:$L$11,U$2,0)*$E1107)</f>
        <v>447000.00000000087</v>
      </c>
      <c r="V1107">
        <f>VLOOKUP($F1107,'(참고)타워 스텟 가치'!$B$7:$L$11,V$2,0)+(VLOOKUP($F1107,'(참고)타워 스텟 가치'!$B$7:$L$11,V$2,0)*$E1107)</f>
        <v>6034.5000000000118</v>
      </c>
      <c r="W1107">
        <f>VLOOKUP($F1107,'(참고)타워 스텟 가치'!$B$7:$L$11,W$2,0)+(VLOOKUP($F1107,'(참고)타워 스텟 가치'!$B$7:$L$11,W$2,0)*$E1107)</f>
        <v>100.5750000000002</v>
      </c>
      <c r="X1107">
        <f>VLOOKUP($F1107,'(참고)타워 스텟 가치'!$B$7:$L$11,X$2,0)+(VLOOKUP($F1107,'(참고)타워 스텟 가치'!$B$7:$L$11,X$2,0)*$E1107)</f>
        <v>26.820000000000054</v>
      </c>
      <c r="Y1107">
        <f>VLOOKUP($F1107,'(참고)타워 스텟 가치'!$B$7:$L$11,Y$2,0)+(VLOOKUP($F1107,'(참고)타워 스텟 가치'!$B$7:$L$11,Y$2,0)*$E1107)</f>
        <v>0</v>
      </c>
      <c r="Z1107">
        <f>VLOOKUP($F1107,'(참고)타워 스텟 가치'!$B$7:$L$11,Z$2,0)+(VLOOKUP($F1107,'(참고)타워 스텟 가치'!$B$7:$L$11,Z$2,0)*$E1107)</f>
        <v>0</v>
      </c>
      <c r="AA1107">
        <f>VLOOKUP($F1107,'(참고)타워 스텟 가치'!$B$7:$L$11,AA$2,0)+(VLOOKUP($F1107,'(참고)타워 스텟 가치'!$B$7:$L$11,AA$2,0)*$E1107)</f>
        <v>62.580000000000119</v>
      </c>
      <c r="AB1107">
        <f>SUM('스테이지별 몬스터 스텟'!S1107*'(참고)타워 스텟 가치'!$Q$17,'스테이지별 몬스터 스텟'!T1107*'(참고)타워 스텟 가치'!$R$17,'스테이지별 몬스터 스텟'!U1107*'(참고)타워 스텟 가치'!$S$17,'스테이지별 몬스터 스텟'!V1107*'(참고)타워 스텟 가치'!$T$17,'스테이지별 몬스터 스텟'!W1107*'(참고)타워 스텟 가치'!$U$17,'스테이지별 몬스터 스텟'!X1107*'(참고)타워 스텟 가치'!$V$17,'스테이지별 몬스터 스텟'!Y1107*'(참고)타워 스텟 가치'!$W$17,'스테이지별 몬스터 스텟'!Z1107*'(참고)타워 스텟 가치'!$X$17,'스테이지별 몬스터 스텟'!AA1107*'(참고)타워 스텟 가치'!$Y$17)</f>
        <v>685285.64250000124</v>
      </c>
      <c r="AC1107">
        <v>2</v>
      </c>
      <c r="AD1107">
        <f>VLOOKUP($F1107,'(참고)타워 스텟 가치'!$B$12:$L$16,AD$2,0)+(VLOOKUP($F1107,'(참고)타워 스텟 가치'!$B$12:$L$16,AD$2,0)*$E1107)</f>
        <v>502.87500000000097</v>
      </c>
      <c r="AE1107">
        <f>VLOOKUP($F1107,'(참고)타워 스텟 가치'!$B$12:$L$16,AE$2,0)+(VLOOKUP($F1107,'(참고)타워 스텟 가치'!$B$12:$L$16,AE$2,0)*$E1107)</f>
        <v>603.45000000000118</v>
      </c>
      <c r="AF1107">
        <f>VLOOKUP($F1107,'(참고)타워 스텟 가치'!$B$12:$L$16,AF$2,0)+(VLOOKUP($F1107,'(참고)타워 스텟 가치'!$B$12:$L$16,AF$2,0)*$E1107)</f>
        <v>447000.00000000087</v>
      </c>
      <c r="AG1107">
        <f>VLOOKUP($F1107,'(참고)타워 스텟 가치'!$B$12:$L$16,AG$2,0)+(VLOOKUP($F1107,'(참고)타워 스텟 가치'!$B$12:$L$16,AG$2,0)*$E1107)</f>
        <v>3017.2500000000059</v>
      </c>
      <c r="AH1107">
        <f>VLOOKUP($F1107,'(참고)타워 스텟 가치'!$B$12:$L$16,AH$2,0)+(VLOOKUP($F1107,'(참고)타워 스텟 가치'!$B$12:$L$16,AH$2,0)*$E1107)</f>
        <v>100.5750000000002</v>
      </c>
      <c r="AI1107">
        <f>VLOOKUP($F1107,'(참고)타워 스텟 가치'!$B$12:$L$16,AI$2,0)+(VLOOKUP($F1107,'(참고)타워 스텟 가치'!$B$12:$L$16,AI$2,0)*$E1107)</f>
        <v>26.820000000000054</v>
      </c>
      <c r="AJ1107">
        <f>VLOOKUP($F1107,'(참고)타워 스텟 가치'!$B$12:$L$16,AJ$2,0)+(VLOOKUP($F1107,'(참고)타워 스텟 가치'!$B$12:$L$16,AJ$2,0)*$E1107)</f>
        <v>0</v>
      </c>
      <c r="AK1107">
        <f>VLOOKUP($F1107,'(참고)타워 스텟 가치'!$B$12:$L$16,AK$2,0)+(VLOOKUP($F1107,'(참고)타워 스텟 가치'!$B$12:$L$16,AK$2,0)*$E1107)</f>
        <v>0</v>
      </c>
      <c r="AL1107">
        <f>VLOOKUP($F1107,'(참고)타워 스텟 가치'!$B$12:$L$16,AL$2,0)+(VLOOKUP($F1107,'(참고)타워 스텟 가치'!$B$12:$L$16,AL$2,0)*$E1107)</f>
        <v>125.16000000000024</v>
      </c>
      <c r="AM1107">
        <f>SUM('스테이지별 몬스터 스텟'!AD1107*'(참고)타워 스텟 가치'!$Q$17,'스테이지별 몬스터 스텟'!AE1107*'(참고)타워 스텟 가치'!$R$17,'스테이지별 몬스터 스텟'!AF1107*'(참고)타워 스텟 가치'!$S$17,'스테이지별 몬스터 스텟'!AG1107*'(참고)타워 스텟 가치'!$T$17,'스테이지별 몬스터 스텟'!AH1107*'(참고)타워 스텟 가치'!$U$17,'스테이지별 몬스터 스텟'!AI1107*'(참고)타워 스텟 가치'!$V$17,'스테이지별 몬스터 스텟'!AJ1107*'(참고)타워 스텟 가치'!$W$17,'스테이지별 몬스터 스텟'!AK1107*'(참고)타워 스텟 가치'!$X$17,'스테이지별 몬스터 스텟'!AL1107*'(참고)타워 스텟 가치'!$Y$17)</f>
        <v>678923.71500000125</v>
      </c>
      <c r="AN1107">
        <v>3</v>
      </c>
    </row>
    <row r="1108" spans="3:40" x14ac:dyDescent="0.3">
      <c r="C1108">
        <v>4</v>
      </c>
      <c r="D1108">
        <f t="shared" si="53"/>
        <v>221</v>
      </c>
      <c r="E1108" s="52">
        <f>VLOOKUP(D1108,'스테이지별 난이도 설정'!B:C,2,0)</f>
        <v>88.400000000000176</v>
      </c>
      <c r="F1108" t="str">
        <f t="shared" si="54"/>
        <v>유니크</v>
      </c>
      <c r="G1108">
        <f t="shared" si="52"/>
        <v>6</v>
      </c>
      <c r="H1108">
        <f>VLOOKUP($F1108,'(참고)타워 스텟 가치'!$B$2:$L$6,H$2,0)+(VLOOKUP($F1108,'(참고)타워 스텟 가치'!$B$2:$L$6,H$2,0)*$E1108)</f>
        <v>2262.9375000000045</v>
      </c>
      <c r="I1108">
        <f>VLOOKUP($F1108,'(참고)타워 스텟 가치'!$B$2:$L$6,I$2,0)+(VLOOKUP($F1108,'(참고)타워 스텟 가치'!$B$2:$L$6,I$2,0)*$E1108)</f>
        <v>452.58750000000089</v>
      </c>
      <c r="J1108">
        <f>VLOOKUP($F1108,'(참고)타워 스텟 가치'!$B$2:$L$6,J$2,0)+(VLOOKUP($F1108,'(참고)타워 스텟 가치'!$B$2:$L$6,J$2,0)*$E1108)</f>
        <v>447000.00000000087</v>
      </c>
      <c r="K1108">
        <f>VLOOKUP($F1108,'(참고)타워 스텟 가치'!$B$2:$L$6,K$2,0)+(VLOOKUP($F1108,'(참고)타워 스텟 가치'!$B$2:$L$6,K$2,0)*$E1108)</f>
        <v>9051.7500000000182</v>
      </c>
      <c r="L1108">
        <f>VLOOKUP($F1108,'(참고)타워 스텟 가치'!$B$2:$L$6,L$2,0)+(VLOOKUP($F1108,'(참고)타워 스텟 가치'!$B$2:$L$6,L$2,0)*$E1108)</f>
        <v>150.8625000000003</v>
      </c>
      <c r="M1108">
        <f>VLOOKUP($F1108,'(참고)타워 스텟 가치'!$B$2:$L$6,M$2,0)+(VLOOKUP($F1108,'(참고)타워 스텟 가치'!$B$2:$L$6,M$2,0)*$E1108)</f>
        <v>26.820000000000054</v>
      </c>
      <c r="N1108">
        <f>VLOOKUP($F1108,'(참고)타워 스텟 가치'!$B$2:$L$6,N$2,0)+(VLOOKUP($F1108,'(참고)타워 스텟 가치'!$B$2:$L$6,N$2,0)*$E1108)</f>
        <v>0</v>
      </c>
      <c r="O1108">
        <f>VLOOKUP($F1108,'(참고)타워 스텟 가치'!$B$2:$L$6,O$2,0)+(VLOOKUP($F1108,'(참고)타워 스텟 가치'!$B$2:$L$6,O$2,0)*$E1108)</f>
        <v>0</v>
      </c>
      <c r="P1108">
        <f>VLOOKUP($F1108,'(참고)타워 스텟 가치'!$B$2:$L$6,P$2,0)+(VLOOKUP($F1108,'(참고)타워 스텟 가치'!$B$2:$L$6,P$2,0)*$E1108)</f>
        <v>89.400000000000176</v>
      </c>
      <c r="Q1108">
        <f>SUM('스테이지별 몬스터 스텟'!H1108*'(참고)타워 스텟 가치'!$Q$17,'스테이지별 몬스터 스텟'!I1108*'(참고)타워 스텟 가치'!$R$17,'스테이지별 몬스터 스텟'!J1108*'(참고)타워 스텟 가치'!$S$17,'스테이지별 몬스터 스텟'!K1108*'(참고)타워 스텟 가치'!$T$17,'스테이지별 몬스터 스텟'!L1108*'(참고)타워 스텟 가치'!$U$17,'스테이지별 몬스터 스텟'!M1108*'(참고)타워 스텟 가치'!$V$17,'스테이지별 몬스터 스텟'!N1108*'(참고)타워 스텟 가치'!$W$17,'스테이지별 몬스터 스텟'!O1108*'(참고)타워 스텟 가치'!$X$17,'스테이지별 몬스터 스텟'!P1108*'(참고)타워 스텟 가치'!$Y$17)</f>
        <v>694315.60125000123</v>
      </c>
      <c r="R1108">
        <v>1</v>
      </c>
      <c r="S1108">
        <f>VLOOKUP($F1108,'(참고)타워 스텟 가치'!$B$7:$L$11,S$2,0)+(VLOOKUP($F1108,'(참고)타워 스텟 가치'!$B$7:$L$11,S$2,0)*$E1108)</f>
        <v>754.31250000000148</v>
      </c>
      <c r="T1108">
        <f>VLOOKUP($F1108,'(참고)타워 스텟 가치'!$B$7:$L$11,T$2,0)+(VLOOKUP($F1108,'(참고)타워 스텟 가치'!$B$7:$L$11,T$2,0)*$E1108)</f>
        <v>1357.7625000000028</v>
      </c>
      <c r="U1108">
        <f>VLOOKUP($F1108,'(참고)타워 스텟 가치'!$B$7:$L$11,U$2,0)+(VLOOKUP($F1108,'(참고)타워 스텟 가치'!$B$7:$L$11,U$2,0)*$E1108)</f>
        <v>447000.00000000087</v>
      </c>
      <c r="V1108">
        <f>VLOOKUP($F1108,'(참고)타워 스텟 가치'!$B$7:$L$11,V$2,0)+(VLOOKUP($F1108,'(참고)타워 스텟 가치'!$B$7:$L$11,V$2,0)*$E1108)</f>
        <v>9051.7500000000182</v>
      </c>
      <c r="W1108">
        <f>VLOOKUP($F1108,'(참고)타워 스텟 가치'!$B$7:$L$11,W$2,0)+(VLOOKUP($F1108,'(참고)타워 스텟 가치'!$B$7:$L$11,W$2,0)*$E1108)</f>
        <v>150.8625000000003</v>
      </c>
      <c r="X1108">
        <f>VLOOKUP($F1108,'(참고)타워 스텟 가치'!$B$7:$L$11,X$2,0)+(VLOOKUP($F1108,'(참고)타워 스텟 가치'!$B$7:$L$11,X$2,0)*$E1108)</f>
        <v>26.820000000000054</v>
      </c>
      <c r="Y1108">
        <f>VLOOKUP($F1108,'(참고)타워 스텟 가치'!$B$7:$L$11,Y$2,0)+(VLOOKUP($F1108,'(참고)타워 스텟 가치'!$B$7:$L$11,Y$2,0)*$E1108)</f>
        <v>0</v>
      </c>
      <c r="Z1108">
        <f>VLOOKUP($F1108,'(참고)타워 스텟 가치'!$B$7:$L$11,Z$2,0)+(VLOOKUP($F1108,'(참고)타워 스텟 가치'!$B$7:$L$11,Z$2,0)*$E1108)</f>
        <v>0</v>
      </c>
      <c r="AA1108">
        <f>VLOOKUP($F1108,'(참고)타워 스텟 가치'!$B$7:$L$11,AA$2,0)+(VLOOKUP($F1108,'(참고)타워 스텟 가치'!$B$7:$L$11,AA$2,0)*$E1108)</f>
        <v>89.400000000000176</v>
      </c>
      <c r="AB1108">
        <f>SUM('스테이지별 몬스터 스텟'!S1108*'(참고)타워 스텟 가치'!$Q$17,'스테이지별 몬스터 스텟'!T1108*'(참고)타워 스텟 가치'!$R$17,'스테이지별 몬스터 스텟'!U1108*'(참고)타워 스텟 가치'!$S$17,'스테이지별 몬스터 스텟'!V1108*'(참고)타워 스텟 가치'!$T$17,'스테이지별 몬스터 스텟'!W1108*'(참고)타워 스텟 가치'!$U$17,'스테이지별 몬스터 스텟'!X1108*'(참고)타워 스텟 가치'!$V$17,'스테이지별 몬스터 스텟'!Y1108*'(참고)타워 스텟 가치'!$W$17,'스테이지별 몬스터 스텟'!Z1108*'(참고)타워 스텟 가치'!$X$17,'스테이지별 몬스터 스텟'!AA1108*'(참고)타워 스텟 가치'!$Y$17)</f>
        <v>692656.1137500013</v>
      </c>
      <c r="AC1108">
        <v>2</v>
      </c>
      <c r="AD1108">
        <f>VLOOKUP($F1108,'(참고)타워 스텟 가치'!$B$12:$L$16,AD$2,0)+(VLOOKUP($F1108,'(참고)타워 스텟 가치'!$B$12:$L$16,AD$2,0)*$E1108)</f>
        <v>754.31250000000148</v>
      </c>
      <c r="AE1108">
        <f>VLOOKUP($F1108,'(참고)타워 스텟 가치'!$B$12:$L$16,AE$2,0)+(VLOOKUP($F1108,'(참고)타워 스텟 가치'!$B$12:$L$16,AE$2,0)*$E1108)</f>
        <v>905.17500000000177</v>
      </c>
      <c r="AF1108">
        <f>VLOOKUP($F1108,'(참고)타워 스텟 가치'!$B$12:$L$16,AF$2,0)+(VLOOKUP($F1108,'(참고)타워 스텟 가치'!$B$12:$L$16,AF$2,0)*$E1108)</f>
        <v>447000.00000000087</v>
      </c>
      <c r="AG1108">
        <f>VLOOKUP($F1108,'(참고)타워 스텟 가치'!$B$12:$L$16,AG$2,0)+(VLOOKUP($F1108,'(참고)타워 스텟 가치'!$B$12:$L$16,AG$2,0)*$E1108)</f>
        <v>4525.8750000000091</v>
      </c>
      <c r="AH1108">
        <f>VLOOKUP($F1108,'(참고)타워 스텟 가치'!$B$12:$L$16,AH$2,0)+(VLOOKUP($F1108,'(참고)타워 스텟 가치'!$B$12:$L$16,AH$2,0)*$E1108)</f>
        <v>150.8625000000003</v>
      </c>
      <c r="AI1108">
        <f>VLOOKUP($F1108,'(참고)타워 스텟 가치'!$B$12:$L$16,AI$2,0)+(VLOOKUP($F1108,'(참고)타워 스텟 가치'!$B$12:$L$16,AI$2,0)*$E1108)</f>
        <v>26.820000000000054</v>
      </c>
      <c r="AJ1108">
        <f>VLOOKUP($F1108,'(참고)타워 스텟 가치'!$B$12:$L$16,AJ$2,0)+(VLOOKUP($F1108,'(참고)타워 스텟 가치'!$B$12:$L$16,AJ$2,0)*$E1108)</f>
        <v>0</v>
      </c>
      <c r="AK1108">
        <f>VLOOKUP($F1108,'(참고)타워 스텟 가치'!$B$12:$L$16,AK$2,0)+(VLOOKUP($F1108,'(참고)타워 스텟 가치'!$B$12:$L$16,AK$2,0)*$E1108)</f>
        <v>0</v>
      </c>
      <c r="AL1108">
        <f>VLOOKUP($F1108,'(참고)타워 스텟 가치'!$B$12:$L$16,AL$2,0)+(VLOOKUP($F1108,'(참고)타워 스텟 가치'!$B$12:$L$16,AL$2,0)*$E1108)</f>
        <v>178.80000000000035</v>
      </c>
      <c r="AM1108">
        <f>SUM('스테이지별 몬스터 스텟'!AD1108*'(참고)타워 스텟 가치'!$Q$17,'스테이지별 몬스터 스텟'!AE1108*'(참고)타워 스텟 가치'!$R$17,'스테이지별 몬스터 스텟'!AF1108*'(참고)타워 스텟 가치'!$S$17,'스테이지별 몬스터 스텟'!AG1108*'(참고)타워 스텟 가치'!$T$17,'스테이지별 몬스터 스텟'!AH1108*'(참고)타워 스텟 가치'!$U$17,'스테이지별 몬스터 스텟'!AI1108*'(참고)타워 스텟 가치'!$V$17,'스테이지별 몬스터 스텟'!AJ1108*'(참고)타워 스텟 가치'!$W$17,'스테이지별 몬스터 스텟'!AK1108*'(참고)타워 스텟 가치'!$X$17,'스테이지별 몬스터 스텟'!AL1108*'(참고)타워 스텟 가치'!$Y$17)</f>
        <v>683104.28250000114</v>
      </c>
      <c r="AN1108">
        <v>3</v>
      </c>
    </row>
    <row r="1109" spans="3:40" x14ac:dyDescent="0.3">
      <c r="C1109">
        <v>5</v>
      </c>
      <c r="D1109">
        <f t="shared" si="53"/>
        <v>221</v>
      </c>
      <c r="E1109" s="52">
        <f>VLOOKUP(D1109,'스테이지별 난이도 설정'!B:C,2,0)</f>
        <v>88.400000000000176</v>
      </c>
      <c r="F1109" t="str">
        <f t="shared" si="54"/>
        <v>스페셜</v>
      </c>
      <c r="G1109">
        <f t="shared" si="52"/>
        <v>6</v>
      </c>
      <c r="H1109">
        <f>VLOOKUP($F1109,'(참고)타워 스텟 가치'!$B$2:$L$6,H$2,0)+(VLOOKUP($F1109,'(참고)타워 스텟 가치'!$B$2:$L$6,H$2,0)*$E1109)</f>
        <v>3394.4062500000068</v>
      </c>
      <c r="I1109">
        <f>VLOOKUP($F1109,'(참고)타워 스텟 가치'!$B$2:$L$6,I$2,0)+(VLOOKUP($F1109,'(참고)타워 스텟 가치'!$B$2:$L$6,I$2,0)*$E1109)</f>
        <v>678.88125000000139</v>
      </c>
      <c r="J1109">
        <f>VLOOKUP($F1109,'(참고)타워 스텟 가치'!$B$2:$L$6,J$2,0)+(VLOOKUP($F1109,'(참고)타워 스텟 가치'!$B$2:$L$6,J$2,0)*$E1109)</f>
        <v>447000.00000000087</v>
      </c>
      <c r="K1109">
        <f>VLOOKUP($F1109,'(참고)타워 스텟 가치'!$B$2:$L$6,K$2,0)+(VLOOKUP($F1109,'(참고)타워 스텟 가치'!$B$2:$L$6,K$2,0)*$E1109)</f>
        <v>13577.625000000027</v>
      </c>
      <c r="L1109">
        <f>VLOOKUP($F1109,'(참고)타워 스텟 가치'!$B$2:$L$6,L$2,0)+(VLOOKUP($F1109,'(참고)타워 스텟 가치'!$B$2:$L$6,L$2,0)*$E1109)</f>
        <v>226.29375000000044</v>
      </c>
      <c r="M1109">
        <f>VLOOKUP($F1109,'(참고)타워 스텟 가치'!$B$2:$L$6,M$2,0)+(VLOOKUP($F1109,'(참고)타워 스텟 가치'!$B$2:$L$6,M$2,0)*$E1109)</f>
        <v>26.820000000000054</v>
      </c>
      <c r="N1109">
        <f>VLOOKUP($F1109,'(참고)타워 스텟 가치'!$B$2:$L$6,N$2,0)+(VLOOKUP($F1109,'(참고)타워 스텟 가치'!$B$2:$L$6,N$2,0)*$E1109)</f>
        <v>0</v>
      </c>
      <c r="O1109">
        <f>VLOOKUP($F1109,'(참고)타워 스텟 가치'!$B$2:$L$6,O$2,0)+(VLOOKUP($F1109,'(참고)타워 스텟 가치'!$B$2:$L$6,O$2,0)*$E1109)</f>
        <v>0</v>
      </c>
      <c r="P1109">
        <f>VLOOKUP($F1109,'(참고)타워 스텟 가치'!$B$2:$L$6,P$2,0)+(VLOOKUP($F1109,'(참고)타워 스텟 가치'!$B$2:$L$6,P$2,0)*$E1109)</f>
        <v>89.400000000000176</v>
      </c>
      <c r="Q1109">
        <f>SUM('스테이지별 몬스터 스텟'!H1109*'(참고)타워 스텟 가치'!$Q$17,'스테이지별 몬스터 스텟'!I1109*'(참고)타워 스텟 가치'!$R$17,'스테이지별 몬스터 스텟'!J1109*'(참고)타워 스텟 가치'!$S$17,'스테이지별 몬스터 스텟'!K1109*'(참고)타워 스텟 가치'!$T$17,'스테이지별 몬스터 스텟'!L1109*'(참고)타워 스텟 가치'!$U$17,'스테이지별 몬스터 스텟'!M1109*'(참고)타워 스텟 가치'!$V$17,'스테이지별 몬스터 스텟'!N1109*'(참고)타워 스텟 가치'!$W$17,'스테이지별 몬스터 스텟'!O1109*'(참고)타워 스텟 가치'!$X$17,'스테이지별 몬스터 스텟'!P1109*'(참고)타워 스텟 가치'!$Y$17)</f>
        <v>706120.59187500132</v>
      </c>
      <c r="R1109">
        <v>1</v>
      </c>
      <c r="S1109">
        <f>VLOOKUP($F1109,'(참고)타워 스텟 가치'!$B$7:$L$11,S$2,0)+(VLOOKUP($F1109,'(참고)타워 스텟 가치'!$B$7:$L$11,S$2,0)*$E1109)</f>
        <v>1131.4687500000023</v>
      </c>
      <c r="T1109">
        <f>VLOOKUP($F1109,'(참고)타워 스텟 가치'!$B$7:$L$11,T$2,0)+(VLOOKUP($F1109,'(참고)타워 스텟 가치'!$B$7:$L$11,T$2,0)*$E1109)</f>
        <v>2036.643750000004</v>
      </c>
      <c r="U1109">
        <f>VLOOKUP($F1109,'(참고)타워 스텟 가치'!$B$7:$L$11,U$2,0)+(VLOOKUP($F1109,'(참고)타워 스텟 가치'!$B$7:$L$11,U$2,0)*$E1109)</f>
        <v>447000.00000000087</v>
      </c>
      <c r="V1109">
        <f>VLOOKUP($F1109,'(참고)타워 스텟 가치'!$B$7:$L$11,V$2,0)+(VLOOKUP($F1109,'(참고)타워 스텟 가치'!$B$7:$L$11,V$2,0)*$E1109)</f>
        <v>13577.625000000027</v>
      </c>
      <c r="W1109">
        <f>VLOOKUP($F1109,'(참고)타워 스텟 가치'!$B$7:$L$11,W$2,0)+(VLOOKUP($F1109,'(참고)타워 스텟 가치'!$B$7:$L$11,W$2,0)*$E1109)</f>
        <v>226.29375000000044</v>
      </c>
      <c r="X1109">
        <f>VLOOKUP($F1109,'(참고)타워 스텟 가치'!$B$7:$L$11,X$2,0)+(VLOOKUP($F1109,'(참고)타워 스텟 가치'!$B$7:$L$11,X$2,0)*$E1109)</f>
        <v>26.820000000000054</v>
      </c>
      <c r="Y1109">
        <f>VLOOKUP($F1109,'(참고)타워 스텟 가치'!$B$7:$L$11,Y$2,0)+(VLOOKUP($F1109,'(참고)타워 스텟 가치'!$B$7:$L$11,Y$2,0)*$E1109)</f>
        <v>0</v>
      </c>
      <c r="Z1109">
        <f>VLOOKUP($F1109,'(참고)타워 스텟 가치'!$B$7:$L$11,Z$2,0)+(VLOOKUP($F1109,'(참고)타워 스텟 가치'!$B$7:$L$11,Z$2,0)*$E1109)</f>
        <v>0</v>
      </c>
      <c r="AA1109">
        <f>VLOOKUP($F1109,'(참고)타워 스텟 가치'!$B$7:$L$11,AA$2,0)+(VLOOKUP($F1109,'(참고)타워 스텟 가치'!$B$7:$L$11,AA$2,0)*$E1109)</f>
        <v>89.400000000000176</v>
      </c>
      <c r="AB1109">
        <f>SUM('스테이지별 몬스터 스텟'!S1109*'(참고)타워 스텟 가치'!$Q$17,'스테이지별 몬스터 스텟'!T1109*'(참고)타워 스텟 가치'!$R$17,'스테이지별 몬스터 스텟'!U1109*'(참고)타워 스텟 가치'!$S$17,'스테이지별 몬스터 스텟'!V1109*'(참고)타워 스텟 가치'!$T$17,'스테이지별 몬스터 스텟'!W1109*'(참고)타워 스텟 가치'!$U$17,'스테이지별 몬스터 스텟'!X1109*'(참고)타워 스텟 가치'!$V$17,'스테이지별 몬스터 스텟'!Y1109*'(참고)타워 스텟 가치'!$W$17,'스테이지별 몬스터 스텟'!Z1109*'(참고)타워 스텟 가치'!$X$17,'스테이지별 몬스터 스텟'!AA1109*'(참고)타워 스텟 가치'!$Y$17)</f>
        <v>703631.36062500125</v>
      </c>
      <c r="AC1109">
        <v>2</v>
      </c>
      <c r="AD1109">
        <f>VLOOKUP($F1109,'(참고)타워 스텟 가치'!$B$12:$L$16,AD$2,0)+(VLOOKUP($F1109,'(참고)타워 스텟 가치'!$B$12:$L$16,AD$2,0)*$E1109)</f>
        <v>1131.4687500000023</v>
      </c>
      <c r="AE1109">
        <f>VLOOKUP($F1109,'(참고)타워 스텟 가치'!$B$12:$L$16,AE$2,0)+(VLOOKUP($F1109,'(참고)타워 스텟 가치'!$B$12:$L$16,AE$2,0)*$E1109)</f>
        <v>1357.7625000000028</v>
      </c>
      <c r="AF1109">
        <f>VLOOKUP($F1109,'(참고)타워 스텟 가치'!$B$12:$L$16,AF$2,0)+(VLOOKUP($F1109,'(참고)타워 스텟 가치'!$B$12:$L$16,AF$2,0)*$E1109)</f>
        <v>447000.00000000087</v>
      </c>
      <c r="AG1109">
        <f>VLOOKUP($F1109,'(참고)타워 스텟 가치'!$B$12:$L$16,AG$2,0)+(VLOOKUP($F1109,'(참고)타워 스텟 가치'!$B$12:$L$16,AG$2,0)*$E1109)</f>
        <v>6788.8125000000136</v>
      </c>
      <c r="AH1109">
        <f>VLOOKUP($F1109,'(참고)타워 스텟 가치'!$B$12:$L$16,AH$2,0)+(VLOOKUP($F1109,'(참고)타워 스텟 가치'!$B$12:$L$16,AH$2,0)*$E1109)</f>
        <v>226.29375000000044</v>
      </c>
      <c r="AI1109">
        <f>VLOOKUP($F1109,'(참고)타워 스텟 가치'!$B$12:$L$16,AI$2,0)+(VLOOKUP($F1109,'(참고)타워 스텟 가치'!$B$12:$L$16,AI$2,0)*$E1109)</f>
        <v>26.820000000000054</v>
      </c>
      <c r="AJ1109">
        <f>VLOOKUP($F1109,'(참고)타워 스텟 가치'!$B$12:$L$16,AJ$2,0)+(VLOOKUP($F1109,'(참고)타워 스텟 가치'!$B$12:$L$16,AJ$2,0)*$E1109)</f>
        <v>0</v>
      </c>
      <c r="AK1109">
        <f>VLOOKUP($F1109,'(참고)타워 스텟 가치'!$B$12:$L$16,AK$2,0)+(VLOOKUP($F1109,'(참고)타워 스텟 가치'!$B$12:$L$16,AK$2,0)*$E1109)</f>
        <v>0</v>
      </c>
      <c r="AL1109">
        <f>VLOOKUP($F1109,'(참고)타워 스텟 가치'!$B$12:$L$16,AL$2,0)+(VLOOKUP($F1109,'(참고)타워 스텟 가치'!$B$12:$L$16,AL$2,0)*$E1109)</f>
        <v>178.80000000000035</v>
      </c>
      <c r="AM1109">
        <f>SUM('스테이지별 몬스터 스텟'!AD1109*'(참고)타워 스텟 가치'!$Q$17,'스테이지별 몬스터 스텟'!AE1109*'(참고)타워 스텟 가치'!$R$17,'스테이지별 몬스터 스텟'!AF1109*'(참고)타워 스텟 가치'!$S$17,'스테이지별 몬스터 스텟'!AG1109*'(참고)타워 스텟 가치'!$T$17,'스테이지별 몬스터 스텟'!AH1109*'(참고)타워 스텟 가치'!$U$17,'스테이지별 몬스터 스텟'!AI1109*'(참고)타워 스텟 가치'!$V$17,'스테이지별 몬스터 스텟'!AJ1109*'(참고)타워 스텟 가치'!$W$17,'스테이지별 몬스터 스텟'!AK1109*'(참고)타워 스텟 가치'!$X$17,'스테이지별 몬스터 스텟'!AL1109*'(참고)타워 스텟 가치'!$Y$17)</f>
        <v>689214.21375000128</v>
      </c>
      <c r="AN1109">
        <v>3</v>
      </c>
    </row>
    <row r="1110" spans="3:40" x14ac:dyDescent="0.3">
      <c r="C1110">
        <v>1</v>
      </c>
      <c r="D1110">
        <f t="shared" si="53"/>
        <v>222</v>
      </c>
      <c r="E1110" s="52">
        <f>VLOOKUP(D1110,'스테이지별 난이도 설정'!B:C,2,0)</f>
        <v>88.800000000000182</v>
      </c>
      <c r="F1110" t="str">
        <f t="shared" si="54"/>
        <v>일반</v>
      </c>
      <c r="G1110">
        <f t="shared" si="52"/>
        <v>6</v>
      </c>
      <c r="H1110">
        <f>VLOOKUP($F1110,'(참고)타워 스텟 가치'!$B$2:$L$6,H$2,0)+(VLOOKUP($F1110,'(참고)타워 스텟 가치'!$B$2:$L$6,H$2,0)*$E1110)</f>
        <v>673.50000000000136</v>
      </c>
      <c r="I1110">
        <f>VLOOKUP($F1110,'(참고)타워 스텟 가치'!$B$2:$L$6,I$2,0)+(VLOOKUP($F1110,'(참고)타워 스텟 가치'!$B$2:$L$6,I$2,0)*$E1110)</f>
        <v>134.70000000000027</v>
      </c>
      <c r="J1110">
        <f>VLOOKUP($F1110,'(참고)타워 스텟 가치'!$B$2:$L$6,J$2,0)+(VLOOKUP($F1110,'(참고)타워 스텟 가치'!$B$2:$L$6,J$2,0)*$E1110)</f>
        <v>449000.00000000093</v>
      </c>
      <c r="K1110">
        <f>VLOOKUP($F1110,'(참고)타워 스텟 가치'!$B$2:$L$6,K$2,0)+(VLOOKUP($F1110,'(참고)타워 스텟 가치'!$B$2:$L$6,K$2,0)*$E1110)</f>
        <v>2694.0000000000055</v>
      </c>
      <c r="L1110">
        <f>VLOOKUP($F1110,'(참고)타워 스텟 가치'!$B$2:$L$6,L$2,0)+(VLOOKUP($F1110,'(참고)타워 스텟 가치'!$B$2:$L$6,L$2,0)*$E1110)</f>
        <v>44.900000000000091</v>
      </c>
      <c r="M1110">
        <f>VLOOKUP($F1110,'(참고)타워 스텟 가치'!$B$2:$L$6,M$2,0)+(VLOOKUP($F1110,'(참고)타워 스텟 가치'!$B$2:$L$6,M$2,0)*$E1110)</f>
        <v>26.940000000000055</v>
      </c>
      <c r="N1110">
        <f>VLOOKUP($F1110,'(참고)타워 스텟 가치'!$B$2:$L$6,N$2,0)+(VLOOKUP($F1110,'(참고)타워 스텟 가치'!$B$2:$L$6,N$2,0)*$E1110)</f>
        <v>0</v>
      </c>
      <c r="O1110">
        <f>VLOOKUP($F1110,'(참고)타워 스텟 가치'!$B$2:$L$6,O$2,0)+(VLOOKUP($F1110,'(참고)타워 스텟 가치'!$B$2:$L$6,O$2,0)*$E1110)</f>
        <v>0</v>
      </c>
      <c r="P1110">
        <f>VLOOKUP($F1110,'(참고)타워 스텟 가치'!$B$2:$L$6,P$2,0)+(VLOOKUP($F1110,'(참고)타워 스텟 가치'!$B$2:$L$6,P$2,0)*$E1110)</f>
        <v>62.860000000000127</v>
      </c>
      <c r="Q1110">
        <f>SUM('스테이지별 몬스터 스텟'!H1110*'(참고)타워 스텟 가치'!$Q$17,'스테이지별 몬스터 스텟'!I1110*'(참고)타워 스텟 가치'!$R$17,'스테이지별 몬스터 스텟'!J1110*'(참고)타워 스텟 가치'!$S$17,'스테이지별 몬스터 스텟'!K1110*'(참고)타워 스텟 가치'!$T$17,'스테이지별 몬스터 스텟'!L1110*'(참고)타워 스텟 가치'!$U$17,'스테이지별 몬스터 스텟'!M1110*'(참고)타워 스텟 가치'!$V$17,'스테이지별 몬스터 스텟'!N1110*'(참고)타워 스텟 가치'!$W$17,'스테이지별 몬스터 스텟'!O1110*'(참고)타워 스텟 가치'!$X$17,'스테이지별 몬스터 스텟'!P1110*'(참고)타워 스텟 가치'!$Y$17)</f>
        <v>680679.51000000141</v>
      </c>
      <c r="R1110">
        <v>1</v>
      </c>
      <c r="S1110">
        <f>VLOOKUP($F1110,'(참고)타워 스텟 가치'!$B$7:$L$11,S$2,0)+(VLOOKUP($F1110,'(참고)타워 스텟 가치'!$B$7:$L$11,S$2,0)*$E1110)</f>
        <v>224.50000000000045</v>
      </c>
      <c r="T1110">
        <f>VLOOKUP($F1110,'(참고)타워 스텟 가치'!$B$7:$L$11,T$2,0)+(VLOOKUP($F1110,'(참고)타워 스텟 가치'!$B$7:$L$11,T$2,0)*$E1110)</f>
        <v>404.10000000000082</v>
      </c>
      <c r="U1110">
        <f>VLOOKUP($F1110,'(참고)타워 스텟 가치'!$B$7:$L$11,U$2,0)+(VLOOKUP($F1110,'(참고)타워 스텟 가치'!$B$7:$L$11,U$2,0)*$E1110)</f>
        <v>449000.00000000093</v>
      </c>
      <c r="V1110">
        <f>VLOOKUP($F1110,'(참고)타워 스텟 가치'!$B$7:$L$11,V$2,0)+(VLOOKUP($F1110,'(참고)타워 스텟 가치'!$B$7:$L$11,V$2,0)*$E1110)</f>
        <v>2694.0000000000055</v>
      </c>
      <c r="W1110">
        <f>VLOOKUP($F1110,'(참고)타워 스텟 가치'!$B$7:$L$11,W$2,0)+(VLOOKUP($F1110,'(참고)타워 스텟 가치'!$B$7:$L$11,W$2,0)*$E1110)</f>
        <v>44.900000000000091</v>
      </c>
      <c r="X1110">
        <f>VLOOKUP($F1110,'(참고)타워 스텟 가치'!$B$7:$L$11,X$2,0)+(VLOOKUP($F1110,'(참고)타워 스텟 가치'!$B$7:$L$11,X$2,0)*$E1110)</f>
        <v>26.940000000000055</v>
      </c>
      <c r="Y1110">
        <f>VLOOKUP($F1110,'(참고)타워 스텟 가치'!$B$7:$L$11,Y$2,0)+(VLOOKUP($F1110,'(참고)타워 스텟 가치'!$B$7:$L$11,Y$2,0)*$E1110)</f>
        <v>0</v>
      </c>
      <c r="Z1110">
        <f>VLOOKUP($F1110,'(참고)타워 스텟 가치'!$B$7:$L$11,Z$2,0)+(VLOOKUP($F1110,'(참고)타워 스텟 가치'!$B$7:$L$11,Z$2,0)*$E1110)</f>
        <v>0</v>
      </c>
      <c r="AA1110">
        <f>VLOOKUP($F1110,'(참고)타워 스텟 가치'!$B$7:$L$11,AA$2,0)+(VLOOKUP($F1110,'(참고)타워 스텟 가치'!$B$7:$L$11,AA$2,0)*$E1110)</f>
        <v>62.860000000000127</v>
      </c>
      <c r="AB1110">
        <f>SUM('스테이지별 몬스터 스텟'!S1110*'(참고)타워 스텟 가치'!$Q$17,'스테이지별 몬스터 스텟'!T1110*'(참고)타워 스텟 가치'!$R$17,'스테이지별 몬스터 스텟'!U1110*'(참고)타워 스텟 가치'!$S$17,'스테이지별 몬스터 스텟'!V1110*'(참고)타워 스텟 가치'!$T$17,'스테이지별 몬스터 스텟'!W1110*'(참고)타워 스텟 가치'!$U$17,'스테이지별 몬스터 스텟'!X1110*'(참고)타워 스텟 가치'!$V$17,'스테이지별 몬스터 스텟'!Y1110*'(참고)타워 스텟 가치'!$W$17,'스테이지별 몬스터 스텟'!Z1110*'(참고)타워 스텟 가치'!$X$17,'스테이지별 몬스터 스텟'!AA1110*'(참고)타워 스텟 가치'!$Y$17)</f>
        <v>680185.61000000138</v>
      </c>
      <c r="AC1110">
        <v>2</v>
      </c>
      <c r="AD1110">
        <f>VLOOKUP($F1110,'(참고)타워 스텟 가치'!$B$12:$L$16,AD$2,0)+(VLOOKUP($F1110,'(참고)타워 스텟 가치'!$B$12:$L$16,AD$2,0)*$E1110)</f>
        <v>224.50000000000045</v>
      </c>
      <c r="AE1110">
        <f>VLOOKUP($F1110,'(참고)타워 스텟 가치'!$B$12:$L$16,AE$2,0)+(VLOOKUP($F1110,'(참고)타워 스텟 가치'!$B$12:$L$16,AE$2,0)*$E1110)</f>
        <v>269.40000000000055</v>
      </c>
      <c r="AF1110">
        <f>VLOOKUP($F1110,'(참고)타워 스텟 가치'!$B$12:$L$16,AF$2,0)+(VLOOKUP($F1110,'(참고)타워 스텟 가치'!$B$12:$L$16,AF$2,0)*$E1110)</f>
        <v>449000.00000000093</v>
      </c>
      <c r="AG1110">
        <f>VLOOKUP($F1110,'(참고)타워 스텟 가치'!$B$12:$L$16,AG$2,0)+(VLOOKUP($F1110,'(참고)타워 스텟 가치'!$B$12:$L$16,AG$2,0)*$E1110)</f>
        <v>1347.0000000000027</v>
      </c>
      <c r="AH1110">
        <f>VLOOKUP($F1110,'(참고)타워 스텟 가치'!$B$12:$L$16,AH$2,0)+(VLOOKUP($F1110,'(참고)타워 스텟 가치'!$B$12:$L$16,AH$2,0)*$E1110)</f>
        <v>44.900000000000091</v>
      </c>
      <c r="AI1110">
        <f>VLOOKUP($F1110,'(참고)타워 스텟 가치'!$B$12:$L$16,AI$2,0)+(VLOOKUP($F1110,'(참고)타워 스텟 가치'!$B$12:$L$16,AI$2,0)*$E1110)</f>
        <v>26.940000000000055</v>
      </c>
      <c r="AJ1110">
        <f>VLOOKUP($F1110,'(참고)타워 스텟 가치'!$B$12:$L$16,AJ$2,0)+(VLOOKUP($F1110,'(참고)타워 스텟 가치'!$B$12:$L$16,AJ$2,0)*$E1110)</f>
        <v>0</v>
      </c>
      <c r="AK1110">
        <f>VLOOKUP($F1110,'(참고)타워 스텟 가치'!$B$12:$L$16,AK$2,0)+(VLOOKUP($F1110,'(참고)타워 스텟 가치'!$B$12:$L$16,AK$2,0)*$E1110)</f>
        <v>0</v>
      </c>
      <c r="AL1110">
        <f>VLOOKUP($F1110,'(참고)타워 스텟 가치'!$B$12:$L$16,AL$2,0)+(VLOOKUP($F1110,'(참고)타워 스텟 가치'!$B$12:$L$16,AL$2,0)*$E1110)</f>
        <v>125.72000000000025</v>
      </c>
      <c r="AM1110">
        <f>SUM('스테이지별 몬스터 스텟'!AD1110*'(참고)타워 스텟 가치'!$Q$17,'스테이지별 몬스터 스텟'!AE1110*'(참고)타워 스텟 가치'!$R$17,'스테이지별 몬스터 스텟'!AF1110*'(참고)타워 스텟 가치'!$S$17,'스테이지별 몬스터 스텟'!AG1110*'(참고)타워 스텟 가치'!$T$17,'스테이지별 몬스터 스텟'!AH1110*'(참고)타워 스텟 가치'!$U$17,'스테이지별 몬스터 스텟'!AI1110*'(참고)타워 스텟 가치'!$V$17,'스테이지별 몬스터 스텟'!AJ1110*'(참고)타워 스텟 가치'!$W$17,'스테이지별 몬스터 스텟'!AK1110*'(참고)타워 스텟 가치'!$X$17,'스테이지별 몬스터 스텟'!AL1110*'(참고)타워 스텟 가치'!$Y$17)</f>
        <v>677415.28000000131</v>
      </c>
      <c r="AN1110">
        <v>3</v>
      </c>
    </row>
    <row r="1111" spans="3:40" x14ac:dyDescent="0.3">
      <c r="C1111">
        <v>2</v>
      </c>
      <c r="D1111">
        <f t="shared" si="53"/>
        <v>222</v>
      </c>
      <c r="E1111" s="52">
        <f>VLOOKUP(D1111,'스테이지별 난이도 설정'!B:C,2,0)</f>
        <v>88.800000000000182</v>
      </c>
      <c r="F1111" t="str">
        <f t="shared" si="54"/>
        <v>레어</v>
      </c>
      <c r="G1111">
        <f t="shared" si="52"/>
        <v>6</v>
      </c>
      <c r="H1111">
        <f>VLOOKUP($F1111,'(참고)타워 스텟 가치'!$B$2:$L$6,H$2,0)+(VLOOKUP($F1111,'(참고)타워 스텟 가치'!$B$2:$L$6,H$2,0)*$E1111)</f>
        <v>1010.250000000002</v>
      </c>
      <c r="I1111">
        <f>VLOOKUP($F1111,'(참고)타워 스텟 가치'!$B$2:$L$6,I$2,0)+(VLOOKUP($F1111,'(참고)타워 스텟 가치'!$B$2:$L$6,I$2,0)*$E1111)</f>
        <v>202.05000000000041</v>
      </c>
      <c r="J1111">
        <f>VLOOKUP($F1111,'(참고)타워 스텟 가치'!$B$2:$L$6,J$2,0)+(VLOOKUP($F1111,'(참고)타워 스텟 가치'!$B$2:$L$6,J$2,0)*$E1111)</f>
        <v>449000.00000000093</v>
      </c>
      <c r="K1111">
        <f>VLOOKUP($F1111,'(참고)타워 스텟 가치'!$B$2:$L$6,K$2,0)+(VLOOKUP($F1111,'(참고)타워 스텟 가치'!$B$2:$L$6,K$2,0)*$E1111)</f>
        <v>4041.0000000000082</v>
      </c>
      <c r="L1111">
        <f>VLOOKUP($F1111,'(참고)타워 스텟 가치'!$B$2:$L$6,L$2,0)+(VLOOKUP($F1111,'(참고)타워 스텟 가치'!$B$2:$L$6,L$2,0)*$E1111)</f>
        <v>67.350000000000136</v>
      </c>
      <c r="M1111">
        <f>VLOOKUP($F1111,'(참고)타워 스텟 가치'!$B$2:$L$6,M$2,0)+(VLOOKUP($F1111,'(참고)타워 스텟 가치'!$B$2:$L$6,M$2,0)*$E1111)</f>
        <v>26.940000000000055</v>
      </c>
      <c r="N1111">
        <f>VLOOKUP($F1111,'(참고)타워 스텟 가치'!$B$2:$L$6,N$2,0)+(VLOOKUP($F1111,'(참고)타워 스텟 가치'!$B$2:$L$6,N$2,0)*$E1111)</f>
        <v>0</v>
      </c>
      <c r="O1111">
        <f>VLOOKUP($F1111,'(참고)타워 스텟 가치'!$B$2:$L$6,O$2,0)+(VLOOKUP($F1111,'(참고)타워 스텟 가치'!$B$2:$L$6,O$2,0)*$E1111)</f>
        <v>0</v>
      </c>
      <c r="P1111">
        <f>VLOOKUP($F1111,'(참고)타워 스텟 가치'!$B$2:$L$6,P$2,0)+(VLOOKUP($F1111,'(참고)타워 스텟 가치'!$B$2:$L$6,P$2,0)*$E1111)</f>
        <v>62.860000000000127</v>
      </c>
      <c r="Q1111">
        <f>SUM('스테이지별 몬스터 스텟'!H1111*'(참고)타워 스텟 가치'!$Q$17,'스테이지별 몬스터 스텟'!I1111*'(참고)타워 스텟 가치'!$R$17,'스테이지별 몬스터 스텟'!J1111*'(참고)타워 스텟 가치'!$S$17,'스테이지별 몬스터 스텟'!K1111*'(참고)타워 스텟 가치'!$T$17,'스테이지별 몬스터 스텟'!L1111*'(참고)타워 스텟 가치'!$U$17,'스테이지별 몬스터 스텟'!M1111*'(참고)타워 스텟 가치'!$V$17,'스테이지별 몬스터 스텟'!N1111*'(참고)타워 스텟 가치'!$W$17,'스테이지별 몬스터 스텟'!O1111*'(참고)타워 스텟 가치'!$X$17,'스테이지별 몬스터 스텟'!P1111*'(참고)타워 스텟 가치'!$Y$17)</f>
        <v>684192.93500000122</v>
      </c>
      <c r="R1111">
        <v>1</v>
      </c>
      <c r="S1111">
        <f>VLOOKUP($F1111,'(참고)타워 스텟 가치'!$B$7:$L$11,S$2,0)+(VLOOKUP($F1111,'(참고)타워 스텟 가치'!$B$7:$L$11,S$2,0)*$E1111)</f>
        <v>336.75000000000068</v>
      </c>
      <c r="T1111">
        <f>VLOOKUP($F1111,'(참고)타워 스텟 가치'!$B$7:$L$11,T$2,0)+(VLOOKUP($F1111,'(참고)타워 스텟 가치'!$B$7:$L$11,T$2,0)*$E1111)</f>
        <v>606.15000000000123</v>
      </c>
      <c r="U1111">
        <f>VLOOKUP($F1111,'(참고)타워 스텟 가치'!$B$7:$L$11,U$2,0)+(VLOOKUP($F1111,'(참고)타워 스텟 가치'!$B$7:$L$11,U$2,0)*$E1111)</f>
        <v>449000.00000000093</v>
      </c>
      <c r="V1111">
        <f>VLOOKUP($F1111,'(참고)타워 스텟 가치'!$B$7:$L$11,V$2,0)+(VLOOKUP($F1111,'(참고)타워 스텟 가치'!$B$7:$L$11,V$2,0)*$E1111)</f>
        <v>4041.0000000000082</v>
      </c>
      <c r="W1111">
        <f>VLOOKUP($F1111,'(참고)타워 스텟 가치'!$B$7:$L$11,W$2,0)+(VLOOKUP($F1111,'(참고)타워 스텟 가치'!$B$7:$L$11,W$2,0)*$E1111)</f>
        <v>67.350000000000136</v>
      </c>
      <c r="X1111">
        <f>VLOOKUP($F1111,'(참고)타워 스텟 가치'!$B$7:$L$11,X$2,0)+(VLOOKUP($F1111,'(참고)타워 스텟 가치'!$B$7:$L$11,X$2,0)*$E1111)</f>
        <v>26.940000000000055</v>
      </c>
      <c r="Y1111">
        <f>VLOOKUP($F1111,'(참고)타워 스텟 가치'!$B$7:$L$11,Y$2,0)+(VLOOKUP($F1111,'(참고)타워 스텟 가치'!$B$7:$L$11,Y$2,0)*$E1111)</f>
        <v>0</v>
      </c>
      <c r="Z1111">
        <f>VLOOKUP($F1111,'(참고)타워 스텟 가치'!$B$7:$L$11,Z$2,0)+(VLOOKUP($F1111,'(참고)타워 스텟 가치'!$B$7:$L$11,Z$2,0)*$E1111)</f>
        <v>0</v>
      </c>
      <c r="AA1111">
        <f>VLOOKUP($F1111,'(참고)타워 스텟 가치'!$B$7:$L$11,AA$2,0)+(VLOOKUP($F1111,'(참고)타워 스텟 가치'!$B$7:$L$11,AA$2,0)*$E1111)</f>
        <v>62.860000000000127</v>
      </c>
      <c r="AB1111">
        <f>SUM('스테이지별 몬스터 스텟'!S1111*'(참고)타워 스텟 가치'!$Q$17,'스테이지별 몬스터 스텟'!T1111*'(참고)타워 스텟 가치'!$R$17,'스테이지별 몬스터 스텟'!U1111*'(참고)타워 스텟 가치'!$S$17,'스테이지별 몬스터 스텟'!V1111*'(참고)타워 스텟 가치'!$T$17,'스테이지별 몬스터 스텟'!W1111*'(참고)타워 스텟 가치'!$U$17,'스테이지별 몬스터 스텟'!X1111*'(참고)타워 스텟 가치'!$V$17,'스테이지별 몬스터 스텟'!Y1111*'(참고)타워 스텟 가치'!$W$17,'스테이지별 몬스터 스텟'!Z1111*'(참고)타워 스텟 가치'!$X$17,'스테이지별 몬스터 스텟'!AA1111*'(참고)타워 스텟 가치'!$Y$17)</f>
        <v>683452.08500000124</v>
      </c>
      <c r="AC1111">
        <v>2</v>
      </c>
      <c r="AD1111">
        <f>VLOOKUP($F1111,'(참고)타워 스텟 가치'!$B$12:$L$16,AD$2,0)+(VLOOKUP($F1111,'(참고)타워 스텟 가치'!$B$12:$L$16,AD$2,0)*$E1111)</f>
        <v>336.75000000000068</v>
      </c>
      <c r="AE1111">
        <f>VLOOKUP($F1111,'(참고)타워 스텟 가치'!$B$12:$L$16,AE$2,0)+(VLOOKUP($F1111,'(참고)타워 스텟 가치'!$B$12:$L$16,AE$2,0)*$E1111)</f>
        <v>404.10000000000082</v>
      </c>
      <c r="AF1111">
        <f>VLOOKUP($F1111,'(참고)타워 스텟 가치'!$B$12:$L$16,AF$2,0)+(VLOOKUP($F1111,'(참고)타워 스텟 가치'!$B$12:$L$16,AF$2,0)*$E1111)</f>
        <v>449000.00000000093</v>
      </c>
      <c r="AG1111">
        <f>VLOOKUP($F1111,'(참고)타워 스텟 가치'!$B$12:$L$16,AG$2,0)+(VLOOKUP($F1111,'(참고)타워 스텟 가치'!$B$12:$L$16,AG$2,0)*$E1111)</f>
        <v>2020.5000000000041</v>
      </c>
      <c r="AH1111">
        <f>VLOOKUP($F1111,'(참고)타워 스텟 가치'!$B$12:$L$16,AH$2,0)+(VLOOKUP($F1111,'(참고)타워 스텟 가치'!$B$12:$L$16,AH$2,0)*$E1111)</f>
        <v>67.350000000000136</v>
      </c>
      <c r="AI1111">
        <f>VLOOKUP($F1111,'(참고)타워 스텟 가치'!$B$12:$L$16,AI$2,0)+(VLOOKUP($F1111,'(참고)타워 스텟 가치'!$B$12:$L$16,AI$2,0)*$E1111)</f>
        <v>26.940000000000055</v>
      </c>
      <c r="AJ1111">
        <f>VLOOKUP($F1111,'(참고)타워 스텟 가치'!$B$12:$L$16,AJ$2,0)+(VLOOKUP($F1111,'(참고)타워 스텟 가치'!$B$12:$L$16,AJ$2,0)*$E1111)</f>
        <v>0</v>
      </c>
      <c r="AK1111">
        <f>VLOOKUP($F1111,'(참고)타워 스텟 가치'!$B$12:$L$16,AK$2,0)+(VLOOKUP($F1111,'(참고)타워 스텟 가치'!$B$12:$L$16,AK$2,0)*$E1111)</f>
        <v>0</v>
      </c>
      <c r="AL1111">
        <f>VLOOKUP($F1111,'(참고)타워 스텟 가치'!$B$12:$L$16,AL$2,0)+(VLOOKUP($F1111,'(참고)타워 스텟 가치'!$B$12:$L$16,AL$2,0)*$E1111)</f>
        <v>125.72000000000025</v>
      </c>
      <c r="AM1111">
        <f>SUM('스테이지별 몬스터 스텟'!AD1111*'(참고)타워 스텟 가치'!$Q$17,'스테이지별 몬스터 스텟'!AE1111*'(참고)타워 스텟 가치'!$R$17,'스테이지별 몬스터 스텟'!AF1111*'(참고)타워 스텟 가치'!$S$17,'스테이지별 몬스터 스텟'!AG1111*'(참고)타워 스텟 가치'!$T$17,'스테이지별 몬스터 스텟'!AH1111*'(참고)타워 스텟 가치'!$U$17,'스테이지별 몬스터 스텟'!AI1111*'(참고)타워 스텟 가치'!$V$17,'스테이지별 몬스터 스텟'!AJ1111*'(참고)타워 스텟 가치'!$W$17,'스테이지별 몬스터 스텟'!AK1111*'(참고)타워 스텟 가치'!$X$17,'스테이지별 몬스터 스텟'!AL1111*'(참고)타워 스텟 가치'!$Y$17)</f>
        <v>679233.73000000126</v>
      </c>
      <c r="AN1111">
        <v>3</v>
      </c>
    </row>
    <row r="1112" spans="3:40" x14ac:dyDescent="0.3">
      <c r="C1112">
        <v>3</v>
      </c>
      <c r="D1112">
        <f t="shared" si="53"/>
        <v>222</v>
      </c>
      <c r="E1112" s="52">
        <f>VLOOKUP(D1112,'스테이지별 난이도 설정'!B:C,2,0)</f>
        <v>88.800000000000182</v>
      </c>
      <c r="F1112" t="str">
        <f t="shared" si="54"/>
        <v>에픽</v>
      </c>
      <c r="G1112">
        <f t="shared" si="52"/>
        <v>6</v>
      </c>
      <c r="H1112">
        <f>VLOOKUP($F1112,'(참고)타워 스텟 가치'!$B$2:$L$6,H$2,0)+(VLOOKUP($F1112,'(참고)타워 스텟 가치'!$B$2:$L$6,H$2,0)*$E1112)</f>
        <v>1515.3750000000032</v>
      </c>
      <c r="I1112">
        <f>VLOOKUP($F1112,'(참고)타워 스텟 가치'!$B$2:$L$6,I$2,0)+(VLOOKUP($F1112,'(참고)타워 스텟 가치'!$B$2:$L$6,I$2,0)*$E1112)</f>
        <v>303.07500000000061</v>
      </c>
      <c r="J1112">
        <f>VLOOKUP($F1112,'(참고)타워 스텟 가치'!$B$2:$L$6,J$2,0)+(VLOOKUP($F1112,'(참고)타워 스텟 가치'!$B$2:$L$6,J$2,0)*$E1112)</f>
        <v>449000.00000000093</v>
      </c>
      <c r="K1112">
        <f>VLOOKUP($F1112,'(참고)타워 스텟 가치'!$B$2:$L$6,K$2,0)+(VLOOKUP($F1112,'(참고)타워 스텟 가치'!$B$2:$L$6,K$2,0)*$E1112)</f>
        <v>6061.5000000000127</v>
      </c>
      <c r="L1112">
        <f>VLOOKUP($F1112,'(참고)타워 스텟 가치'!$B$2:$L$6,L$2,0)+(VLOOKUP($F1112,'(참고)타워 스텟 가치'!$B$2:$L$6,L$2,0)*$E1112)</f>
        <v>101.0250000000002</v>
      </c>
      <c r="M1112">
        <f>VLOOKUP($F1112,'(참고)타워 스텟 가치'!$B$2:$L$6,M$2,0)+(VLOOKUP($F1112,'(참고)타워 스텟 가치'!$B$2:$L$6,M$2,0)*$E1112)</f>
        <v>26.940000000000055</v>
      </c>
      <c r="N1112">
        <f>VLOOKUP($F1112,'(참고)타워 스텟 가치'!$B$2:$L$6,N$2,0)+(VLOOKUP($F1112,'(참고)타워 스텟 가치'!$B$2:$L$6,N$2,0)*$E1112)</f>
        <v>0</v>
      </c>
      <c r="O1112">
        <f>VLOOKUP($F1112,'(참고)타워 스텟 가치'!$B$2:$L$6,O$2,0)+(VLOOKUP($F1112,'(참고)타워 스텟 가치'!$B$2:$L$6,O$2,0)*$E1112)</f>
        <v>0</v>
      </c>
      <c r="P1112">
        <f>VLOOKUP($F1112,'(참고)타워 스텟 가치'!$B$2:$L$6,P$2,0)+(VLOOKUP($F1112,'(참고)타워 스텟 가치'!$B$2:$L$6,P$2,0)*$E1112)</f>
        <v>62.860000000000127</v>
      </c>
      <c r="Q1112">
        <f>SUM('스테이지별 몬스터 스텟'!H1112*'(참고)타워 스텟 가치'!$Q$17,'스테이지별 몬스터 스텟'!I1112*'(참고)타워 스텟 가치'!$R$17,'스테이지별 몬스터 스텟'!J1112*'(참고)타워 스텟 가치'!$S$17,'스테이지별 몬스터 스텟'!K1112*'(참고)타워 스텟 가치'!$T$17,'스테이지별 몬스터 스텟'!L1112*'(참고)타워 스텟 가치'!$U$17,'스테이지별 몬스터 스텟'!M1112*'(참고)타워 스텟 가치'!$V$17,'스테이지별 몬스터 스텟'!N1112*'(참고)타워 스텟 가치'!$W$17,'스테이지별 몬스터 스텟'!O1112*'(참고)타워 스텟 가치'!$X$17,'스테이지별 몬스터 스텟'!P1112*'(참고)타워 스텟 가치'!$Y$17)</f>
        <v>689463.07250000141</v>
      </c>
      <c r="R1112">
        <v>1</v>
      </c>
      <c r="S1112">
        <f>VLOOKUP($F1112,'(참고)타워 스텟 가치'!$B$7:$L$11,S$2,0)+(VLOOKUP($F1112,'(참고)타워 스텟 가치'!$B$7:$L$11,S$2,0)*$E1112)</f>
        <v>505.12500000000102</v>
      </c>
      <c r="T1112">
        <f>VLOOKUP($F1112,'(참고)타워 스텟 가치'!$B$7:$L$11,T$2,0)+(VLOOKUP($F1112,'(참고)타워 스텟 가치'!$B$7:$L$11,T$2,0)*$E1112)</f>
        <v>909.22500000000184</v>
      </c>
      <c r="U1112">
        <f>VLOOKUP($F1112,'(참고)타워 스텟 가치'!$B$7:$L$11,U$2,0)+(VLOOKUP($F1112,'(참고)타워 스텟 가치'!$B$7:$L$11,U$2,0)*$E1112)</f>
        <v>449000.00000000093</v>
      </c>
      <c r="V1112">
        <f>VLOOKUP($F1112,'(참고)타워 스텟 가치'!$B$7:$L$11,V$2,0)+(VLOOKUP($F1112,'(참고)타워 스텟 가치'!$B$7:$L$11,V$2,0)*$E1112)</f>
        <v>6061.5000000000127</v>
      </c>
      <c r="W1112">
        <f>VLOOKUP($F1112,'(참고)타워 스텟 가치'!$B$7:$L$11,W$2,0)+(VLOOKUP($F1112,'(참고)타워 스텟 가치'!$B$7:$L$11,W$2,0)*$E1112)</f>
        <v>101.0250000000002</v>
      </c>
      <c r="X1112">
        <f>VLOOKUP($F1112,'(참고)타워 스텟 가치'!$B$7:$L$11,X$2,0)+(VLOOKUP($F1112,'(참고)타워 스텟 가치'!$B$7:$L$11,X$2,0)*$E1112)</f>
        <v>26.940000000000055</v>
      </c>
      <c r="Y1112">
        <f>VLOOKUP($F1112,'(참고)타워 스텟 가치'!$B$7:$L$11,Y$2,0)+(VLOOKUP($F1112,'(참고)타워 스텟 가치'!$B$7:$L$11,Y$2,0)*$E1112)</f>
        <v>0</v>
      </c>
      <c r="Z1112">
        <f>VLOOKUP($F1112,'(참고)타워 스텟 가치'!$B$7:$L$11,Z$2,0)+(VLOOKUP($F1112,'(참고)타워 스텟 가치'!$B$7:$L$11,Z$2,0)*$E1112)</f>
        <v>0</v>
      </c>
      <c r="AA1112">
        <f>VLOOKUP($F1112,'(참고)타워 스텟 가치'!$B$7:$L$11,AA$2,0)+(VLOOKUP($F1112,'(참고)타워 스텟 가치'!$B$7:$L$11,AA$2,0)*$E1112)</f>
        <v>62.860000000000127</v>
      </c>
      <c r="AB1112">
        <f>SUM('스테이지별 몬스터 스텟'!S1112*'(참고)타워 스텟 가치'!$Q$17,'스테이지별 몬스터 스텟'!T1112*'(참고)타워 스텟 가치'!$R$17,'스테이지별 몬스터 스텟'!U1112*'(참고)타워 스텟 가치'!$S$17,'스테이지별 몬스터 스텟'!V1112*'(참고)타워 스텟 가치'!$T$17,'스테이지별 몬스터 스텟'!W1112*'(참고)타워 스텟 가치'!$U$17,'스테이지별 몬스터 스텟'!X1112*'(참고)타워 스텟 가치'!$V$17,'스테이지별 몬스터 스텟'!Y1112*'(참고)타워 스텟 가치'!$W$17,'스테이지별 몬스터 스텟'!Z1112*'(참고)타워 스텟 가치'!$X$17,'스테이지별 몬스터 스텟'!AA1112*'(참고)타워 스텟 가치'!$Y$17)</f>
        <v>688351.79750000138</v>
      </c>
      <c r="AC1112">
        <v>2</v>
      </c>
      <c r="AD1112">
        <f>VLOOKUP($F1112,'(참고)타워 스텟 가치'!$B$12:$L$16,AD$2,0)+(VLOOKUP($F1112,'(참고)타워 스텟 가치'!$B$12:$L$16,AD$2,0)*$E1112)</f>
        <v>505.12500000000102</v>
      </c>
      <c r="AE1112">
        <f>VLOOKUP($F1112,'(참고)타워 스텟 가치'!$B$12:$L$16,AE$2,0)+(VLOOKUP($F1112,'(참고)타워 스텟 가치'!$B$12:$L$16,AE$2,0)*$E1112)</f>
        <v>606.15000000000123</v>
      </c>
      <c r="AF1112">
        <f>VLOOKUP($F1112,'(참고)타워 스텟 가치'!$B$12:$L$16,AF$2,0)+(VLOOKUP($F1112,'(참고)타워 스텟 가치'!$B$12:$L$16,AF$2,0)*$E1112)</f>
        <v>449000.00000000093</v>
      </c>
      <c r="AG1112">
        <f>VLOOKUP($F1112,'(참고)타워 스텟 가치'!$B$12:$L$16,AG$2,0)+(VLOOKUP($F1112,'(참고)타워 스텟 가치'!$B$12:$L$16,AG$2,0)*$E1112)</f>
        <v>3030.7500000000064</v>
      </c>
      <c r="AH1112">
        <f>VLOOKUP($F1112,'(참고)타워 스텟 가치'!$B$12:$L$16,AH$2,0)+(VLOOKUP($F1112,'(참고)타워 스텟 가치'!$B$12:$L$16,AH$2,0)*$E1112)</f>
        <v>101.0250000000002</v>
      </c>
      <c r="AI1112">
        <f>VLOOKUP($F1112,'(참고)타워 스텟 가치'!$B$12:$L$16,AI$2,0)+(VLOOKUP($F1112,'(참고)타워 스텟 가치'!$B$12:$L$16,AI$2,0)*$E1112)</f>
        <v>26.940000000000055</v>
      </c>
      <c r="AJ1112">
        <f>VLOOKUP($F1112,'(참고)타워 스텟 가치'!$B$12:$L$16,AJ$2,0)+(VLOOKUP($F1112,'(참고)타워 스텟 가치'!$B$12:$L$16,AJ$2,0)*$E1112)</f>
        <v>0</v>
      </c>
      <c r="AK1112">
        <f>VLOOKUP($F1112,'(참고)타워 스텟 가치'!$B$12:$L$16,AK$2,0)+(VLOOKUP($F1112,'(참고)타워 스텟 가치'!$B$12:$L$16,AK$2,0)*$E1112)</f>
        <v>0</v>
      </c>
      <c r="AL1112">
        <f>VLOOKUP($F1112,'(참고)타워 스텟 가치'!$B$12:$L$16,AL$2,0)+(VLOOKUP($F1112,'(참고)타워 스텟 가치'!$B$12:$L$16,AL$2,0)*$E1112)</f>
        <v>125.72000000000025</v>
      </c>
      <c r="AM1112">
        <f>SUM('스테이지별 몬스터 스텟'!AD1112*'(참고)타워 스텟 가치'!$Q$17,'스테이지별 몬스터 스텟'!AE1112*'(참고)타워 스텟 가치'!$R$17,'스테이지별 몬스터 스텟'!AF1112*'(참고)타워 스텟 가치'!$S$17,'스테이지별 몬스터 스텟'!AG1112*'(참고)타워 스텟 가치'!$T$17,'스테이지별 몬스터 스텟'!AH1112*'(참고)타워 스텟 가치'!$U$17,'스테이지별 몬스터 스텟'!AI1112*'(참고)타워 스텟 가치'!$V$17,'스테이지별 몬스터 스텟'!AJ1112*'(참고)타워 스텟 가치'!$W$17,'스테이지별 몬스터 스텟'!AK1112*'(참고)타워 스텟 가치'!$X$17,'스테이지별 몬스터 스텟'!AL1112*'(참고)타워 스텟 가치'!$Y$17)</f>
        <v>681961.40500000131</v>
      </c>
      <c r="AN1112">
        <v>3</v>
      </c>
    </row>
    <row r="1113" spans="3:40" x14ac:dyDescent="0.3">
      <c r="C1113">
        <v>4</v>
      </c>
      <c r="D1113">
        <f t="shared" si="53"/>
        <v>222</v>
      </c>
      <c r="E1113" s="52">
        <f>VLOOKUP(D1113,'스테이지별 난이도 설정'!B:C,2,0)</f>
        <v>88.800000000000182</v>
      </c>
      <c r="F1113" t="str">
        <f t="shared" si="54"/>
        <v>유니크</v>
      </c>
      <c r="G1113">
        <f t="shared" si="52"/>
        <v>6</v>
      </c>
      <c r="H1113">
        <f>VLOOKUP($F1113,'(참고)타워 스텟 가치'!$B$2:$L$6,H$2,0)+(VLOOKUP($F1113,'(참고)타워 스텟 가치'!$B$2:$L$6,H$2,0)*$E1113)</f>
        <v>2273.0625000000045</v>
      </c>
      <c r="I1113">
        <f>VLOOKUP($F1113,'(참고)타워 스텟 가치'!$B$2:$L$6,I$2,0)+(VLOOKUP($F1113,'(참고)타워 스텟 가치'!$B$2:$L$6,I$2,0)*$E1113)</f>
        <v>454.61250000000092</v>
      </c>
      <c r="J1113">
        <f>VLOOKUP($F1113,'(참고)타워 스텟 가치'!$B$2:$L$6,J$2,0)+(VLOOKUP($F1113,'(참고)타워 스텟 가치'!$B$2:$L$6,J$2,0)*$E1113)</f>
        <v>449000.00000000093</v>
      </c>
      <c r="K1113">
        <f>VLOOKUP($F1113,'(참고)타워 스텟 가치'!$B$2:$L$6,K$2,0)+(VLOOKUP($F1113,'(참고)타워 스텟 가치'!$B$2:$L$6,K$2,0)*$E1113)</f>
        <v>9092.2500000000182</v>
      </c>
      <c r="L1113">
        <f>VLOOKUP($F1113,'(참고)타워 스텟 가치'!$B$2:$L$6,L$2,0)+(VLOOKUP($F1113,'(참고)타워 스텟 가치'!$B$2:$L$6,L$2,0)*$E1113)</f>
        <v>151.53750000000031</v>
      </c>
      <c r="M1113">
        <f>VLOOKUP($F1113,'(참고)타워 스텟 가치'!$B$2:$L$6,M$2,0)+(VLOOKUP($F1113,'(참고)타워 스텟 가치'!$B$2:$L$6,M$2,0)*$E1113)</f>
        <v>26.940000000000055</v>
      </c>
      <c r="N1113">
        <f>VLOOKUP($F1113,'(참고)타워 스텟 가치'!$B$2:$L$6,N$2,0)+(VLOOKUP($F1113,'(참고)타워 스텟 가치'!$B$2:$L$6,N$2,0)*$E1113)</f>
        <v>0</v>
      </c>
      <c r="O1113">
        <f>VLOOKUP($F1113,'(참고)타워 스텟 가치'!$B$2:$L$6,O$2,0)+(VLOOKUP($F1113,'(참고)타워 스텟 가치'!$B$2:$L$6,O$2,0)*$E1113)</f>
        <v>0</v>
      </c>
      <c r="P1113">
        <f>VLOOKUP($F1113,'(참고)타워 스텟 가치'!$B$2:$L$6,P$2,0)+(VLOOKUP($F1113,'(참고)타워 스텟 가치'!$B$2:$L$6,P$2,0)*$E1113)</f>
        <v>89.800000000000182</v>
      </c>
      <c r="Q1113">
        <f>SUM('스테이지별 몬스터 스텟'!H1113*'(참고)타워 스텟 가치'!$Q$17,'스테이지별 몬스터 스텟'!I1113*'(참고)타워 스텟 가치'!$R$17,'스테이지별 몬스터 스텟'!J1113*'(참고)타워 스텟 가치'!$S$17,'스테이지별 몬스터 스텟'!K1113*'(참고)타워 스텟 가치'!$T$17,'스테이지별 몬스터 스텟'!L1113*'(참고)타워 스텟 가치'!$U$17,'스테이지별 몬스터 스텟'!M1113*'(참고)타워 스텟 가치'!$V$17,'스테이지별 몬스터 스텟'!N1113*'(참고)타워 스텟 가치'!$W$17,'스테이지별 몬스터 스텟'!O1113*'(참고)타워 스텟 가치'!$X$17,'스테이지별 몬스터 스텟'!P1113*'(참고)타워 스텟 가치'!$Y$17)</f>
        <v>697422.15875000122</v>
      </c>
      <c r="R1113">
        <v>1</v>
      </c>
      <c r="S1113">
        <f>VLOOKUP($F1113,'(참고)타워 스텟 가치'!$B$7:$L$11,S$2,0)+(VLOOKUP($F1113,'(참고)타워 스텟 가치'!$B$7:$L$11,S$2,0)*$E1113)</f>
        <v>757.68750000000159</v>
      </c>
      <c r="T1113">
        <f>VLOOKUP($F1113,'(참고)타워 스텟 가치'!$B$7:$L$11,T$2,0)+(VLOOKUP($F1113,'(참고)타워 스텟 가치'!$B$7:$L$11,T$2,0)*$E1113)</f>
        <v>1363.8375000000028</v>
      </c>
      <c r="U1113">
        <f>VLOOKUP($F1113,'(참고)타워 스텟 가치'!$B$7:$L$11,U$2,0)+(VLOOKUP($F1113,'(참고)타워 스텟 가치'!$B$7:$L$11,U$2,0)*$E1113)</f>
        <v>449000.00000000093</v>
      </c>
      <c r="V1113">
        <f>VLOOKUP($F1113,'(참고)타워 스텟 가치'!$B$7:$L$11,V$2,0)+(VLOOKUP($F1113,'(참고)타워 스텟 가치'!$B$7:$L$11,V$2,0)*$E1113)</f>
        <v>9092.2500000000182</v>
      </c>
      <c r="W1113">
        <f>VLOOKUP($F1113,'(참고)타워 스텟 가치'!$B$7:$L$11,W$2,0)+(VLOOKUP($F1113,'(참고)타워 스텟 가치'!$B$7:$L$11,W$2,0)*$E1113)</f>
        <v>151.53750000000031</v>
      </c>
      <c r="X1113">
        <f>VLOOKUP($F1113,'(참고)타워 스텟 가치'!$B$7:$L$11,X$2,0)+(VLOOKUP($F1113,'(참고)타워 스텟 가치'!$B$7:$L$11,X$2,0)*$E1113)</f>
        <v>26.940000000000055</v>
      </c>
      <c r="Y1113">
        <f>VLOOKUP($F1113,'(참고)타워 스텟 가치'!$B$7:$L$11,Y$2,0)+(VLOOKUP($F1113,'(참고)타워 스텟 가치'!$B$7:$L$11,Y$2,0)*$E1113)</f>
        <v>0</v>
      </c>
      <c r="Z1113">
        <f>VLOOKUP($F1113,'(참고)타워 스텟 가치'!$B$7:$L$11,Z$2,0)+(VLOOKUP($F1113,'(참고)타워 스텟 가치'!$B$7:$L$11,Z$2,0)*$E1113)</f>
        <v>0</v>
      </c>
      <c r="AA1113">
        <f>VLOOKUP($F1113,'(참고)타워 스텟 가치'!$B$7:$L$11,AA$2,0)+(VLOOKUP($F1113,'(참고)타워 스텟 가치'!$B$7:$L$11,AA$2,0)*$E1113)</f>
        <v>89.800000000000182</v>
      </c>
      <c r="AB1113">
        <f>SUM('스테이지별 몬스터 스텟'!S1113*'(참고)타워 스텟 가치'!$Q$17,'스테이지별 몬스터 스텟'!T1113*'(참고)타워 스텟 가치'!$R$17,'스테이지별 몬스터 스텟'!U1113*'(참고)타워 스텟 가치'!$S$17,'스테이지별 몬스터 스텟'!V1113*'(참고)타워 스텟 가치'!$T$17,'스테이지별 몬스터 스텟'!W1113*'(참고)타워 스텟 가치'!$U$17,'스테이지별 몬스터 스텟'!X1113*'(참고)타워 스텟 가치'!$V$17,'스테이지별 몬스터 스텟'!Y1113*'(참고)타워 스텟 가치'!$W$17,'스테이지별 몬스터 스텟'!Z1113*'(참고)타워 스텟 가치'!$X$17,'스테이지별 몬스터 스텟'!AA1113*'(참고)타워 스텟 가치'!$Y$17)</f>
        <v>695755.24625000125</v>
      </c>
      <c r="AC1113">
        <v>2</v>
      </c>
      <c r="AD1113">
        <f>VLOOKUP($F1113,'(참고)타워 스텟 가치'!$B$12:$L$16,AD$2,0)+(VLOOKUP($F1113,'(참고)타워 스텟 가치'!$B$12:$L$16,AD$2,0)*$E1113)</f>
        <v>757.68750000000159</v>
      </c>
      <c r="AE1113">
        <f>VLOOKUP($F1113,'(참고)타워 스텟 가치'!$B$12:$L$16,AE$2,0)+(VLOOKUP($F1113,'(참고)타워 스텟 가치'!$B$12:$L$16,AE$2,0)*$E1113)</f>
        <v>909.22500000000184</v>
      </c>
      <c r="AF1113">
        <f>VLOOKUP($F1113,'(참고)타워 스텟 가치'!$B$12:$L$16,AF$2,0)+(VLOOKUP($F1113,'(참고)타워 스텟 가치'!$B$12:$L$16,AF$2,0)*$E1113)</f>
        <v>449000.00000000093</v>
      </c>
      <c r="AG1113">
        <f>VLOOKUP($F1113,'(참고)타워 스텟 가치'!$B$12:$L$16,AG$2,0)+(VLOOKUP($F1113,'(참고)타워 스텟 가치'!$B$12:$L$16,AG$2,0)*$E1113)</f>
        <v>4546.1250000000091</v>
      </c>
      <c r="AH1113">
        <f>VLOOKUP($F1113,'(참고)타워 스텟 가치'!$B$12:$L$16,AH$2,0)+(VLOOKUP($F1113,'(참고)타워 스텟 가치'!$B$12:$L$16,AH$2,0)*$E1113)</f>
        <v>151.53750000000031</v>
      </c>
      <c r="AI1113">
        <f>VLOOKUP($F1113,'(참고)타워 스텟 가치'!$B$12:$L$16,AI$2,0)+(VLOOKUP($F1113,'(참고)타워 스텟 가치'!$B$12:$L$16,AI$2,0)*$E1113)</f>
        <v>26.940000000000055</v>
      </c>
      <c r="AJ1113">
        <f>VLOOKUP($F1113,'(참고)타워 스텟 가치'!$B$12:$L$16,AJ$2,0)+(VLOOKUP($F1113,'(참고)타워 스텟 가치'!$B$12:$L$16,AJ$2,0)*$E1113)</f>
        <v>0</v>
      </c>
      <c r="AK1113">
        <f>VLOOKUP($F1113,'(참고)타워 스텟 가치'!$B$12:$L$16,AK$2,0)+(VLOOKUP($F1113,'(참고)타워 스텟 가치'!$B$12:$L$16,AK$2,0)*$E1113)</f>
        <v>0</v>
      </c>
      <c r="AL1113">
        <f>VLOOKUP($F1113,'(참고)타워 스텟 가치'!$B$12:$L$16,AL$2,0)+(VLOOKUP($F1113,'(참고)타워 스텟 가치'!$B$12:$L$16,AL$2,0)*$E1113)</f>
        <v>179.60000000000036</v>
      </c>
      <c r="AM1113">
        <f>SUM('스테이지별 몬스터 스텟'!AD1113*'(참고)타워 스텟 가치'!$Q$17,'스테이지별 몬스터 스텟'!AE1113*'(참고)타워 스텟 가치'!$R$17,'스테이지별 몬스터 스텟'!AF1113*'(참고)타워 스텟 가치'!$S$17,'스테이지별 몬스터 스텟'!AG1113*'(참고)타워 스텟 가치'!$T$17,'스테이지별 몬스터 스텟'!AH1113*'(참고)타워 스텟 가치'!$U$17,'스테이지별 몬스터 스텟'!AI1113*'(참고)타워 스텟 가치'!$V$17,'스테이지별 몬스터 스텟'!AJ1113*'(참고)타워 스텟 가치'!$W$17,'스테이지별 몬스터 스텟'!AK1113*'(참고)타워 스텟 가치'!$X$17,'스테이지별 몬스터 스텟'!AL1113*'(참고)타워 스텟 가치'!$Y$17)</f>
        <v>686160.67750000127</v>
      </c>
      <c r="AN1113">
        <v>3</v>
      </c>
    </row>
    <row r="1114" spans="3:40" x14ac:dyDescent="0.3">
      <c r="C1114">
        <v>5</v>
      </c>
      <c r="D1114">
        <f t="shared" si="53"/>
        <v>222</v>
      </c>
      <c r="E1114" s="52">
        <f>VLOOKUP(D1114,'스테이지별 난이도 설정'!B:C,2,0)</f>
        <v>88.800000000000182</v>
      </c>
      <c r="F1114" t="str">
        <f t="shared" si="54"/>
        <v>스페셜</v>
      </c>
      <c r="G1114">
        <f t="shared" si="52"/>
        <v>6</v>
      </c>
      <c r="H1114">
        <f>VLOOKUP($F1114,'(참고)타워 스텟 가치'!$B$2:$L$6,H$2,0)+(VLOOKUP($F1114,'(참고)타워 스텟 가치'!$B$2:$L$6,H$2,0)*$E1114)</f>
        <v>3409.5937500000068</v>
      </c>
      <c r="I1114">
        <f>VLOOKUP($F1114,'(참고)타워 스텟 가치'!$B$2:$L$6,I$2,0)+(VLOOKUP($F1114,'(참고)타워 스텟 가치'!$B$2:$L$6,I$2,0)*$E1114)</f>
        <v>681.91875000000141</v>
      </c>
      <c r="J1114">
        <f>VLOOKUP($F1114,'(참고)타워 스텟 가치'!$B$2:$L$6,J$2,0)+(VLOOKUP($F1114,'(참고)타워 스텟 가치'!$B$2:$L$6,J$2,0)*$E1114)</f>
        <v>449000.00000000093</v>
      </c>
      <c r="K1114">
        <f>VLOOKUP($F1114,'(참고)타워 스텟 가치'!$B$2:$L$6,K$2,0)+(VLOOKUP($F1114,'(참고)타워 스텟 가치'!$B$2:$L$6,K$2,0)*$E1114)</f>
        <v>13638.375000000027</v>
      </c>
      <c r="L1114">
        <f>VLOOKUP($F1114,'(참고)타워 스텟 가치'!$B$2:$L$6,L$2,0)+(VLOOKUP($F1114,'(참고)타워 스텟 가치'!$B$2:$L$6,L$2,0)*$E1114)</f>
        <v>227.30625000000046</v>
      </c>
      <c r="M1114">
        <f>VLOOKUP($F1114,'(참고)타워 스텟 가치'!$B$2:$L$6,M$2,0)+(VLOOKUP($F1114,'(참고)타워 스텟 가치'!$B$2:$L$6,M$2,0)*$E1114)</f>
        <v>26.940000000000055</v>
      </c>
      <c r="N1114">
        <f>VLOOKUP($F1114,'(참고)타워 스텟 가치'!$B$2:$L$6,N$2,0)+(VLOOKUP($F1114,'(참고)타워 스텟 가치'!$B$2:$L$6,N$2,0)*$E1114)</f>
        <v>0</v>
      </c>
      <c r="O1114">
        <f>VLOOKUP($F1114,'(참고)타워 스텟 가치'!$B$2:$L$6,O$2,0)+(VLOOKUP($F1114,'(참고)타워 스텟 가치'!$B$2:$L$6,O$2,0)*$E1114)</f>
        <v>0</v>
      </c>
      <c r="P1114">
        <f>VLOOKUP($F1114,'(참고)타워 스텟 가치'!$B$2:$L$6,P$2,0)+(VLOOKUP($F1114,'(참고)타워 스텟 가치'!$B$2:$L$6,P$2,0)*$E1114)</f>
        <v>89.800000000000182</v>
      </c>
      <c r="Q1114">
        <f>SUM('스테이지별 몬스터 스텟'!H1114*'(참고)타워 스텟 가치'!$Q$17,'스테이지별 몬스터 스텟'!I1114*'(참고)타워 스텟 가치'!$R$17,'스테이지별 몬스터 스텟'!J1114*'(참고)타워 스텟 가치'!$S$17,'스테이지별 몬스터 스텟'!K1114*'(참고)타워 스텟 가치'!$T$17,'스테이지별 몬스터 스텟'!L1114*'(참고)타워 스텟 가치'!$U$17,'스테이지별 몬스터 스텟'!M1114*'(참고)타워 스텟 가치'!$V$17,'스테이지별 몬스터 스텟'!N1114*'(참고)타워 스텟 가치'!$W$17,'스테이지별 몬스터 스텟'!O1114*'(참고)타워 스텟 가치'!$X$17,'스테이지별 몬스터 스텟'!P1114*'(참고)타워 스텟 가치'!$Y$17)</f>
        <v>709279.96812500141</v>
      </c>
      <c r="R1114">
        <v>1</v>
      </c>
      <c r="S1114">
        <f>VLOOKUP($F1114,'(참고)타워 스텟 가치'!$B$7:$L$11,S$2,0)+(VLOOKUP($F1114,'(참고)타워 스텟 가치'!$B$7:$L$11,S$2,0)*$E1114)</f>
        <v>1136.5312500000023</v>
      </c>
      <c r="T1114">
        <f>VLOOKUP($F1114,'(참고)타워 스텟 가치'!$B$7:$L$11,T$2,0)+(VLOOKUP($F1114,'(참고)타워 스텟 가치'!$B$7:$L$11,T$2,0)*$E1114)</f>
        <v>2045.7562500000042</v>
      </c>
      <c r="U1114">
        <f>VLOOKUP($F1114,'(참고)타워 스텟 가치'!$B$7:$L$11,U$2,0)+(VLOOKUP($F1114,'(참고)타워 스텟 가치'!$B$7:$L$11,U$2,0)*$E1114)</f>
        <v>449000.00000000093</v>
      </c>
      <c r="V1114">
        <f>VLOOKUP($F1114,'(참고)타워 스텟 가치'!$B$7:$L$11,V$2,0)+(VLOOKUP($F1114,'(참고)타워 스텟 가치'!$B$7:$L$11,V$2,0)*$E1114)</f>
        <v>13638.375000000027</v>
      </c>
      <c r="W1114">
        <f>VLOOKUP($F1114,'(참고)타워 스텟 가치'!$B$7:$L$11,W$2,0)+(VLOOKUP($F1114,'(참고)타워 스텟 가치'!$B$7:$L$11,W$2,0)*$E1114)</f>
        <v>227.30625000000046</v>
      </c>
      <c r="X1114">
        <f>VLOOKUP($F1114,'(참고)타워 스텟 가치'!$B$7:$L$11,X$2,0)+(VLOOKUP($F1114,'(참고)타워 스텟 가치'!$B$7:$L$11,X$2,0)*$E1114)</f>
        <v>26.940000000000055</v>
      </c>
      <c r="Y1114">
        <f>VLOOKUP($F1114,'(참고)타워 스텟 가치'!$B$7:$L$11,Y$2,0)+(VLOOKUP($F1114,'(참고)타워 스텟 가치'!$B$7:$L$11,Y$2,0)*$E1114)</f>
        <v>0</v>
      </c>
      <c r="Z1114">
        <f>VLOOKUP($F1114,'(참고)타워 스텟 가치'!$B$7:$L$11,Z$2,0)+(VLOOKUP($F1114,'(참고)타워 스텟 가치'!$B$7:$L$11,Z$2,0)*$E1114)</f>
        <v>0</v>
      </c>
      <c r="AA1114">
        <f>VLOOKUP($F1114,'(참고)타워 스텟 가치'!$B$7:$L$11,AA$2,0)+(VLOOKUP($F1114,'(참고)타워 스텟 가치'!$B$7:$L$11,AA$2,0)*$E1114)</f>
        <v>89.800000000000182</v>
      </c>
      <c r="AB1114">
        <f>SUM('스테이지별 몬스터 스텟'!S1114*'(참고)타워 스텟 가치'!$Q$17,'스테이지별 몬스터 스텟'!T1114*'(참고)타워 스텟 가치'!$R$17,'스테이지별 몬스터 스텟'!U1114*'(참고)타워 스텟 가치'!$S$17,'스테이지별 몬스터 스텟'!V1114*'(참고)타워 스텟 가치'!$T$17,'스테이지별 몬스터 스텟'!W1114*'(참고)타워 스텟 가치'!$U$17,'스테이지별 몬스터 스텟'!X1114*'(참고)타워 스텟 가치'!$V$17,'스테이지별 몬스터 스텟'!Y1114*'(참고)타워 스텟 가치'!$W$17,'스테이지별 몬스터 스텟'!Z1114*'(참고)타워 스텟 가치'!$X$17,'스테이지별 몬스터 스텟'!AA1114*'(참고)타워 스텟 가치'!$Y$17)</f>
        <v>706779.59937500139</v>
      </c>
      <c r="AC1114">
        <v>2</v>
      </c>
      <c r="AD1114">
        <f>VLOOKUP($F1114,'(참고)타워 스텟 가치'!$B$12:$L$16,AD$2,0)+(VLOOKUP($F1114,'(참고)타워 스텟 가치'!$B$12:$L$16,AD$2,0)*$E1114)</f>
        <v>1136.5312500000023</v>
      </c>
      <c r="AE1114">
        <f>VLOOKUP($F1114,'(참고)타워 스텟 가치'!$B$12:$L$16,AE$2,0)+(VLOOKUP($F1114,'(참고)타워 스텟 가치'!$B$12:$L$16,AE$2,0)*$E1114)</f>
        <v>1363.8375000000028</v>
      </c>
      <c r="AF1114">
        <f>VLOOKUP($F1114,'(참고)타워 스텟 가치'!$B$12:$L$16,AF$2,0)+(VLOOKUP($F1114,'(참고)타워 스텟 가치'!$B$12:$L$16,AF$2,0)*$E1114)</f>
        <v>449000.00000000093</v>
      </c>
      <c r="AG1114">
        <f>VLOOKUP($F1114,'(참고)타워 스텟 가치'!$B$12:$L$16,AG$2,0)+(VLOOKUP($F1114,'(참고)타워 스텟 가치'!$B$12:$L$16,AG$2,0)*$E1114)</f>
        <v>6819.1875000000136</v>
      </c>
      <c r="AH1114">
        <f>VLOOKUP($F1114,'(참고)타워 스텟 가치'!$B$12:$L$16,AH$2,0)+(VLOOKUP($F1114,'(참고)타워 스텟 가치'!$B$12:$L$16,AH$2,0)*$E1114)</f>
        <v>227.30625000000046</v>
      </c>
      <c r="AI1114">
        <f>VLOOKUP($F1114,'(참고)타워 스텟 가치'!$B$12:$L$16,AI$2,0)+(VLOOKUP($F1114,'(참고)타워 스텟 가치'!$B$12:$L$16,AI$2,0)*$E1114)</f>
        <v>26.940000000000055</v>
      </c>
      <c r="AJ1114">
        <f>VLOOKUP($F1114,'(참고)타워 스텟 가치'!$B$12:$L$16,AJ$2,0)+(VLOOKUP($F1114,'(참고)타워 스텟 가치'!$B$12:$L$16,AJ$2,0)*$E1114)</f>
        <v>0</v>
      </c>
      <c r="AK1114">
        <f>VLOOKUP($F1114,'(참고)타워 스텟 가치'!$B$12:$L$16,AK$2,0)+(VLOOKUP($F1114,'(참고)타워 스텟 가치'!$B$12:$L$16,AK$2,0)*$E1114)</f>
        <v>0</v>
      </c>
      <c r="AL1114">
        <f>VLOOKUP($F1114,'(참고)타워 스텟 가치'!$B$12:$L$16,AL$2,0)+(VLOOKUP($F1114,'(참고)타워 스텟 가치'!$B$12:$L$16,AL$2,0)*$E1114)</f>
        <v>179.60000000000036</v>
      </c>
      <c r="AM1114">
        <f>SUM('스테이지별 몬스터 스텟'!AD1114*'(참고)타워 스텟 가치'!$Q$17,'스테이지별 몬스터 스텟'!AE1114*'(참고)타워 스텟 가치'!$R$17,'스테이지별 몬스터 스텟'!AF1114*'(참고)타워 스텟 가치'!$S$17,'스테이지별 몬스터 스텟'!AG1114*'(참고)타워 스텟 가치'!$T$17,'스테이지별 몬스터 스텟'!AH1114*'(참고)타워 스텟 가치'!$U$17,'스테이지별 몬스터 스텟'!AI1114*'(참고)타워 스텟 가치'!$V$17,'스테이지별 몬스터 스텟'!AJ1114*'(참고)타워 스텟 가치'!$W$17,'스테이지별 몬스터 스텟'!AK1114*'(참고)타워 스텟 가치'!$X$17,'스테이지별 몬스터 스텟'!AL1114*'(참고)타워 스텟 가치'!$Y$17)</f>
        <v>692297.94625000132</v>
      </c>
      <c r="AN1114">
        <v>3</v>
      </c>
    </row>
    <row r="1115" spans="3:40" x14ac:dyDescent="0.3">
      <c r="C1115">
        <v>1</v>
      </c>
      <c r="D1115">
        <f t="shared" si="53"/>
        <v>223</v>
      </c>
      <c r="E1115" s="52">
        <f>VLOOKUP(D1115,'스테이지별 난이도 설정'!B:C,2,0)</f>
        <v>89.200000000000188</v>
      </c>
      <c r="F1115" t="str">
        <f t="shared" si="54"/>
        <v>일반</v>
      </c>
      <c r="G1115">
        <f t="shared" si="52"/>
        <v>6</v>
      </c>
      <c r="H1115">
        <f>VLOOKUP($F1115,'(참고)타워 스텟 가치'!$B$2:$L$6,H$2,0)+(VLOOKUP($F1115,'(참고)타워 스텟 가치'!$B$2:$L$6,H$2,0)*$E1115)</f>
        <v>676.50000000000136</v>
      </c>
      <c r="I1115">
        <f>VLOOKUP($F1115,'(참고)타워 스텟 가치'!$B$2:$L$6,I$2,0)+(VLOOKUP($F1115,'(참고)타워 스텟 가치'!$B$2:$L$6,I$2,0)*$E1115)</f>
        <v>135.3000000000003</v>
      </c>
      <c r="J1115">
        <f>VLOOKUP($F1115,'(참고)타워 스텟 가치'!$B$2:$L$6,J$2,0)+(VLOOKUP($F1115,'(참고)타워 스텟 가치'!$B$2:$L$6,J$2,0)*$E1115)</f>
        <v>451000.00000000093</v>
      </c>
      <c r="K1115">
        <f>VLOOKUP($F1115,'(참고)타워 스텟 가치'!$B$2:$L$6,K$2,0)+(VLOOKUP($F1115,'(참고)타워 스텟 가치'!$B$2:$L$6,K$2,0)*$E1115)</f>
        <v>2706.0000000000055</v>
      </c>
      <c r="L1115">
        <f>VLOOKUP($F1115,'(참고)타워 스텟 가치'!$B$2:$L$6,L$2,0)+(VLOOKUP($F1115,'(참고)타워 스텟 가치'!$B$2:$L$6,L$2,0)*$E1115)</f>
        <v>45.100000000000094</v>
      </c>
      <c r="M1115">
        <f>VLOOKUP($F1115,'(참고)타워 스텟 가치'!$B$2:$L$6,M$2,0)+(VLOOKUP($F1115,'(참고)타워 스텟 가치'!$B$2:$L$6,M$2,0)*$E1115)</f>
        <v>27.060000000000056</v>
      </c>
      <c r="N1115">
        <f>VLOOKUP($F1115,'(참고)타워 스텟 가치'!$B$2:$L$6,N$2,0)+(VLOOKUP($F1115,'(참고)타워 스텟 가치'!$B$2:$L$6,N$2,0)*$E1115)</f>
        <v>0</v>
      </c>
      <c r="O1115">
        <f>VLOOKUP($F1115,'(참고)타워 스텟 가치'!$B$2:$L$6,O$2,0)+(VLOOKUP($F1115,'(참고)타워 스텟 가치'!$B$2:$L$6,O$2,0)*$E1115)</f>
        <v>0</v>
      </c>
      <c r="P1115">
        <f>VLOOKUP($F1115,'(참고)타워 스텟 가치'!$B$2:$L$6,P$2,0)+(VLOOKUP($F1115,'(참고)타워 스텟 가치'!$B$2:$L$6,P$2,0)*$E1115)</f>
        <v>63.140000000000128</v>
      </c>
      <c r="Q1115">
        <f>SUM('스테이지별 몬스터 스텟'!H1115*'(참고)타워 스텟 가치'!$Q$17,'스테이지별 몬스터 스텟'!I1115*'(참고)타워 스텟 가치'!$R$17,'스테이지별 몬스터 스텟'!J1115*'(참고)타워 스텟 가치'!$S$17,'스테이지별 몬스터 스텟'!K1115*'(참고)타워 스텟 가치'!$T$17,'스테이지별 몬스터 스텟'!L1115*'(참고)타워 스텟 가치'!$U$17,'스테이지별 몬스터 스텟'!M1115*'(참고)타워 스텟 가치'!$V$17,'스테이지별 몬스터 스텟'!N1115*'(참고)타워 스텟 가치'!$W$17,'스테이지별 몬스터 스텟'!O1115*'(참고)타워 스텟 가치'!$X$17,'스테이지별 몬스터 스텟'!P1115*'(참고)타워 스텟 가치'!$Y$17)</f>
        <v>683711.49000000139</v>
      </c>
      <c r="R1115">
        <v>1</v>
      </c>
      <c r="S1115">
        <f>VLOOKUP($F1115,'(참고)타워 스텟 가치'!$B$7:$L$11,S$2,0)+(VLOOKUP($F1115,'(참고)타워 스텟 가치'!$B$7:$L$11,S$2,0)*$E1115)</f>
        <v>225.50000000000045</v>
      </c>
      <c r="T1115">
        <f>VLOOKUP($F1115,'(참고)타워 스텟 가치'!$B$7:$L$11,T$2,0)+(VLOOKUP($F1115,'(참고)타워 스텟 가치'!$B$7:$L$11,T$2,0)*$E1115)</f>
        <v>405.90000000000083</v>
      </c>
      <c r="U1115">
        <f>VLOOKUP($F1115,'(참고)타워 스텟 가치'!$B$7:$L$11,U$2,0)+(VLOOKUP($F1115,'(참고)타워 스텟 가치'!$B$7:$L$11,U$2,0)*$E1115)</f>
        <v>451000.00000000093</v>
      </c>
      <c r="V1115">
        <f>VLOOKUP($F1115,'(참고)타워 스텟 가치'!$B$7:$L$11,V$2,0)+(VLOOKUP($F1115,'(참고)타워 스텟 가치'!$B$7:$L$11,V$2,0)*$E1115)</f>
        <v>2706.0000000000055</v>
      </c>
      <c r="W1115">
        <f>VLOOKUP($F1115,'(참고)타워 스텟 가치'!$B$7:$L$11,W$2,0)+(VLOOKUP($F1115,'(참고)타워 스텟 가치'!$B$7:$L$11,W$2,0)*$E1115)</f>
        <v>45.100000000000094</v>
      </c>
      <c r="X1115">
        <f>VLOOKUP($F1115,'(참고)타워 스텟 가치'!$B$7:$L$11,X$2,0)+(VLOOKUP($F1115,'(참고)타워 스텟 가치'!$B$7:$L$11,X$2,0)*$E1115)</f>
        <v>27.060000000000056</v>
      </c>
      <c r="Y1115">
        <f>VLOOKUP($F1115,'(참고)타워 스텟 가치'!$B$7:$L$11,Y$2,0)+(VLOOKUP($F1115,'(참고)타워 스텟 가치'!$B$7:$L$11,Y$2,0)*$E1115)</f>
        <v>0</v>
      </c>
      <c r="Z1115">
        <f>VLOOKUP($F1115,'(참고)타워 스텟 가치'!$B$7:$L$11,Z$2,0)+(VLOOKUP($F1115,'(참고)타워 스텟 가치'!$B$7:$L$11,Z$2,0)*$E1115)</f>
        <v>0</v>
      </c>
      <c r="AA1115">
        <f>VLOOKUP($F1115,'(참고)타워 스텟 가치'!$B$7:$L$11,AA$2,0)+(VLOOKUP($F1115,'(참고)타워 스텟 가치'!$B$7:$L$11,AA$2,0)*$E1115)</f>
        <v>63.140000000000128</v>
      </c>
      <c r="AB1115">
        <f>SUM('스테이지별 몬스터 스텟'!S1115*'(참고)타워 스텟 가치'!$Q$17,'스테이지별 몬스터 스텟'!T1115*'(참고)타워 스텟 가치'!$R$17,'스테이지별 몬스터 스텟'!U1115*'(참고)타워 스텟 가치'!$S$17,'스테이지별 몬스터 스텟'!V1115*'(참고)타워 스텟 가치'!$T$17,'스테이지별 몬스터 스텟'!W1115*'(참고)타워 스텟 가치'!$U$17,'스테이지별 몬스터 스텟'!X1115*'(참고)타워 스텟 가치'!$V$17,'스테이지별 몬스터 스텟'!Y1115*'(참고)타워 스텟 가치'!$W$17,'스테이지별 몬스터 스텟'!Z1115*'(참고)타워 스텟 가치'!$X$17,'스테이지별 몬스터 스텟'!AA1115*'(참고)타워 스텟 가치'!$Y$17)</f>
        <v>683215.39000000141</v>
      </c>
      <c r="AC1115">
        <v>2</v>
      </c>
      <c r="AD1115">
        <f>VLOOKUP($F1115,'(참고)타워 스텟 가치'!$B$12:$L$16,AD$2,0)+(VLOOKUP($F1115,'(참고)타워 스텟 가치'!$B$12:$L$16,AD$2,0)*$E1115)</f>
        <v>225.50000000000045</v>
      </c>
      <c r="AE1115">
        <f>VLOOKUP($F1115,'(참고)타워 스텟 가치'!$B$12:$L$16,AE$2,0)+(VLOOKUP($F1115,'(참고)타워 스텟 가치'!$B$12:$L$16,AE$2,0)*$E1115)</f>
        <v>270.60000000000059</v>
      </c>
      <c r="AF1115">
        <f>VLOOKUP($F1115,'(참고)타워 스텟 가치'!$B$12:$L$16,AF$2,0)+(VLOOKUP($F1115,'(참고)타워 스텟 가치'!$B$12:$L$16,AF$2,0)*$E1115)</f>
        <v>451000.00000000093</v>
      </c>
      <c r="AG1115">
        <f>VLOOKUP($F1115,'(참고)타워 스텟 가치'!$B$12:$L$16,AG$2,0)+(VLOOKUP($F1115,'(참고)타워 스텟 가치'!$B$12:$L$16,AG$2,0)*$E1115)</f>
        <v>1353.0000000000027</v>
      </c>
      <c r="AH1115">
        <f>VLOOKUP($F1115,'(참고)타워 스텟 가치'!$B$12:$L$16,AH$2,0)+(VLOOKUP($F1115,'(참고)타워 스텟 가치'!$B$12:$L$16,AH$2,0)*$E1115)</f>
        <v>45.100000000000094</v>
      </c>
      <c r="AI1115">
        <f>VLOOKUP($F1115,'(참고)타워 스텟 가치'!$B$12:$L$16,AI$2,0)+(VLOOKUP($F1115,'(참고)타워 스텟 가치'!$B$12:$L$16,AI$2,0)*$E1115)</f>
        <v>27.060000000000056</v>
      </c>
      <c r="AJ1115">
        <f>VLOOKUP($F1115,'(참고)타워 스텟 가치'!$B$12:$L$16,AJ$2,0)+(VLOOKUP($F1115,'(참고)타워 스텟 가치'!$B$12:$L$16,AJ$2,0)*$E1115)</f>
        <v>0</v>
      </c>
      <c r="AK1115">
        <f>VLOOKUP($F1115,'(참고)타워 스텟 가치'!$B$12:$L$16,AK$2,0)+(VLOOKUP($F1115,'(참고)타워 스텟 가치'!$B$12:$L$16,AK$2,0)*$E1115)</f>
        <v>0</v>
      </c>
      <c r="AL1115">
        <f>VLOOKUP($F1115,'(참고)타워 스텟 가치'!$B$12:$L$16,AL$2,0)+(VLOOKUP($F1115,'(참고)타워 스텟 가치'!$B$12:$L$16,AL$2,0)*$E1115)</f>
        <v>126.28000000000026</v>
      </c>
      <c r="AM1115">
        <f>SUM('스테이지별 몬스터 스텟'!AD1115*'(참고)타워 스텟 가치'!$Q$17,'스테이지별 몬스터 스텟'!AE1115*'(참고)타워 스텟 가치'!$R$17,'스테이지별 몬스터 스텟'!AF1115*'(참고)타워 스텟 가치'!$S$17,'스테이지별 몬스터 스텟'!AG1115*'(참고)타워 스텟 가치'!$T$17,'스테이지별 몬스터 스텟'!AH1115*'(참고)타워 스텟 가치'!$U$17,'스테이지별 몬스터 스텟'!AI1115*'(참고)타워 스텟 가치'!$V$17,'스테이지별 몬스터 스텟'!AJ1115*'(참고)타워 스텟 가치'!$W$17,'스테이지별 몬스터 스텟'!AK1115*'(참고)타워 스텟 가치'!$X$17,'스테이지별 몬스터 스텟'!AL1115*'(참고)타워 스텟 가치'!$Y$17)</f>
        <v>680432.72000000149</v>
      </c>
      <c r="AN1115">
        <v>3</v>
      </c>
    </row>
    <row r="1116" spans="3:40" x14ac:dyDescent="0.3">
      <c r="C1116">
        <v>2</v>
      </c>
      <c r="D1116">
        <f t="shared" si="53"/>
        <v>223</v>
      </c>
      <c r="E1116" s="52">
        <f>VLOOKUP(D1116,'스테이지별 난이도 설정'!B:C,2,0)</f>
        <v>89.200000000000188</v>
      </c>
      <c r="F1116" t="str">
        <f t="shared" si="54"/>
        <v>레어</v>
      </c>
      <c r="G1116">
        <f t="shared" si="52"/>
        <v>6</v>
      </c>
      <c r="H1116">
        <f>VLOOKUP($F1116,'(참고)타워 스텟 가치'!$B$2:$L$6,H$2,0)+(VLOOKUP($F1116,'(참고)타워 스텟 가치'!$B$2:$L$6,H$2,0)*$E1116)</f>
        <v>1014.7500000000022</v>
      </c>
      <c r="I1116">
        <f>VLOOKUP($F1116,'(참고)타워 스텟 가치'!$B$2:$L$6,I$2,0)+(VLOOKUP($F1116,'(참고)타워 스텟 가치'!$B$2:$L$6,I$2,0)*$E1116)</f>
        <v>202.95000000000041</v>
      </c>
      <c r="J1116">
        <f>VLOOKUP($F1116,'(참고)타워 스텟 가치'!$B$2:$L$6,J$2,0)+(VLOOKUP($F1116,'(참고)타워 스텟 가치'!$B$2:$L$6,J$2,0)*$E1116)</f>
        <v>451000.00000000093</v>
      </c>
      <c r="K1116">
        <f>VLOOKUP($F1116,'(참고)타워 스텟 가치'!$B$2:$L$6,K$2,0)+(VLOOKUP($F1116,'(참고)타워 스텟 가치'!$B$2:$L$6,K$2,0)*$E1116)</f>
        <v>4059.0000000000086</v>
      </c>
      <c r="L1116">
        <f>VLOOKUP($F1116,'(참고)타워 스텟 가치'!$B$2:$L$6,L$2,0)+(VLOOKUP($F1116,'(참고)타워 스텟 가치'!$B$2:$L$6,L$2,0)*$E1116)</f>
        <v>67.650000000000148</v>
      </c>
      <c r="M1116">
        <f>VLOOKUP($F1116,'(참고)타워 스텟 가치'!$B$2:$L$6,M$2,0)+(VLOOKUP($F1116,'(참고)타워 스텟 가치'!$B$2:$L$6,M$2,0)*$E1116)</f>
        <v>27.060000000000056</v>
      </c>
      <c r="N1116">
        <f>VLOOKUP($F1116,'(참고)타워 스텟 가치'!$B$2:$L$6,N$2,0)+(VLOOKUP($F1116,'(참고)타워 스텟 가치'!$B$2:$L$6,N$2,0)*$E1116)</f>
        <v>0</v>
      </c>
      <c r="O1116">
        <f>VLOOKUP($F1116,'(참고)타워 스텟 가치'!$B$2:$L$6,O$2,0)+(VLOOKUP($F1116,'(참고)타워 스텟 가치'!$B$2:$L$6,O$2,0)*$E1116)</f>
        <v>0</v>
      </c>
      <c r="P1116">
        <f>VLOOKUP($F1116,'(참고)타워 스텟 가치'!$B$2:$L$6,P$2,0)+(VLOOKUP($F1116,'(참고)타워 스텟 가치'!$B$2:$L$6,P$2,0)*$E1116)</f>
        <v>63.140000000000128</v>
      </c>
      <c r="Q1116">
        <f>SUM('스테이지별 몬스터 스텟'!H1116*'(참고)타워 스텟 가치'!$Q$17,'스테이지별 몬스터 스텟'!I1116*'(참고)타워 스텟 가치'!$R$17,'스테이지별 몬스터 스텟'!J1116*'(참고)타워 스텟 가치'!$S$17,'스테이지별 몬스터 스텟'!K1116*'(참고)타워 스텟 가치'!$T$17,'스테이지별 몬스터 스텟'!L1116*'(참고)타워 스텟 가치'!$U$17,'스테이지별 몬스터 스텟'!M1116*'(참고)타워 스텟 가치'!$V$17,'스테이지별 몬스터 스텟'!N1116*'(참고)타워 스텟 가치'!$W$17,'스테이지별 몬스터 스텟'!O1116*'(참고)타워 스텟 가치'!$X$17,'스테이지별 몬스터 스텟'!P1116*'(참고)타워 스텟 가치'!$Y$17)</f>
        <v>687240.56500000157</v>
      </c>
      <c r="R1116">
        <v>1</v>
      </c>
      <c r="S1116">
        <f>VLOOKUP($F1116,'(참고)타워 스텟 가치'!$B$7:$L$11,S$2,0)+(VLOOKUP($F1116,'(참고)타워 스텟 가치'!$B$7:$L$11,S$2,0)*$E1116)</f>
        <v>338.25000000000068</v>
      </c>
      <c r="T1116">
        <f>VLOOKUP($F1116,'(참고)타워 스텟 가치'!$B$7:$L$11,T$2,0)+(VLOOKUP($F1116,'(참고)타워 스텟 가치'!$B$7:$L$11,T$2,0)*$E1116)</f>
        <v>608.85000000000127</v>
      </c>
      <c r="U1116">
        <f>VLOOKUP($F1116,'(참고)타워 스텟 가치'!$B$7:$L$11,U$2,0)+(VLOOKUP($F1116,'(참고)타워 스텟 가치'!$B$7:$L$11,U$2,0)*$E1116)</f>
        <v>451000.00000000093</v>
      </c>
      <c r="V1116">
        <f>VLOOKUP($F1116,'(참고)타워 스텟 가치'!$B$7:$L$11,V$2,0)+(VLOOKUP($F1116,'(참고)타워 스텟 가치'!$B$7:$L$11,V$2,0)*$E1116)</f>
        <v>4059.0000000000086</v>
      </c>
      <c r="W1116">
        <f>VLOOKUP($F1116,'(참고)타워 스텟 가치'!$B$7:$L$11,W$2,0)+(VLOOKUP($F1116,'(참고)타워 스텟 가치'!$B$7:$L$11,W$2,0)*$E1116)</f>
        <v>67.650000000000148</v>
      </c>
      <c r="X1116">
        <f>VLOOKUP($F1116,'(참고)타워 스텟 가치'!$B$7:$L$11,X$2,0)+(VLOOKUP($F1116,'(참고)타워 스텟 가치'!$B$7:$L$11,X$2,0)*$E1116)</f>
        <v>27.060000000000056</v>
      </c>
      <c r="Y1116">
        <f>VLOOKUP($F1116,'(참고)타워 스텟 가치'!$B$7:$L$11,Y$2,0)+(VLOOKUP($F1116,'(참고)타워 스텟 가치'!$B$7:$L$11,Y$2,0)*$E1116)</f>
        <v>0</v>
      </c>
      <c r="Z1116">
        <f>VLOOKUP($F1116,'(참고)타워 스텟 가치'!$B$7:$L$11,Z$2,0)+(VLOOKUP($F1116,'(참고)타워 스텟 가치'!$B$7:$L$11,Z$2,0)*$E1116)</f>
        <v>0</v>
      </c>
      <c r="AA1116">
        <f>VLOOKUP($F1116,'(참고)타워 스텟 가치'!$B$7:$L$11,AA$2,0)+(VLOOKUP($F1116,'(참고)타워 스텟 가치'!$B$7:$L$11,AA$2,0)*$E1116)</f>
        <v>63.140000000000128</v>
      </c>
      <c r="AB1116">
        <f>SUM('스테이지별 몬스터 스텟'!S1116*'(참고)타워 스텟 가치'!$Q$17,'스테이지별 몬스터 스텟'!T1116*'(참고)타워 스텟 가치'!$R$17,'스테이지별 몬스터 스텟'!U1116*'(참고)타워 스텟 가치'!$S$17,'스테이지별 몬스터 스텟'!V1116*'(참고)타워 스텟 가치'!$T$17,'스테이지별 몬스터 스텟'!W1116*'(참고)타워 스텟 가치'!$U$17,'스테이지별 몬스터 스텟'!X1116*'(참고)타워 스텟 가치'!$V$17,'스테이지별 몬스터 스텟'!Y1116*'(참고)타워 스텟 가치'!$W$17,'스테이지별 몬스터 스텟'!Z1116*'(참고)타워 스텟 가치'!$X$17,'스테이지별 몬스터 스텟'!AA1116*'(참고)타워 스텟 가치'!$Y$17)</f>
        <v>686496.41500000155</v>
      </c>
      <c r="AC1116">
        <v>2</v>
      </c>
      <c r="AD1116">
        <f>VLOOKUP($F1116,'(참고)타워 스텟 가치'!$B$12:$L$16,AD$2,0)+(VLOOKUP($F1116,'(참고)타워 스텟 가치'!$B$12:$L$16,AD$2,0)*$E1116)</f>
        <v>338.25000000000068</v>
      </c>
      <c r="AE1116">
        <f>VLOOKUP($F1116,'(참고)타워 스텟 가치'!$B$12:$L$16,AE$2,0)+(VLOOKUP($F1116,'(참고)타워 스텟 가치'!$B$12:$L$16,AE$2,0)*$E1116)</f>
        <v>405.90000000000083</v>
      </c>
      <c r="AF1116">
        <f>VLOOKUP($F1116,'(참고)타워 스텟 가치'!$B$12:$L$16,AF$2,0)+(VLOOKUP($F1116,'(참고)타워 스텟 가치'!$B$12:$L$16,AF$2,0)*$E1116)</f>
        <v>451000.00000000093</v>
      </c>
      <c r="AG1116">
        <f>VLOOKUP($F1116,'(참고)타워 스텟 가치'!$B$12:$L$16,AG$2,0)+(VLOOKUP($F1116,'(참고)타워 스텟 가치'!$B$12:$L$16,AG$2,0)*$E1116)</f>
        <v>2029.5000000000043</v>
      </c>
      <c r="AH1116">
        <f>VLOOKUP($F1116,'(참고)타워 스텟 가치'!$B$12:$L$16,AH$2,0)+(VLOOKUP($F1116,'(참고)타워 스텟 가치'!$B$12:$L$16,AH$2,0)*$E1116)</f>
        <v>67.650000000000148</v>
      </c>
      <c r="AI1116">
        <f>VLOOKUP($F1116,'(참고)타워 스텟 가치'!$B$12:$L$16,AI$2,0)+(VLOOKUP($F1116,'(참고)타워 스텟 가치'!$B$12:$L$16,AI$2,0)*$E1116)</f>
        <v>27.060000000000056</v>
      </c>
      <c r="AJ1116">
        <f>VLOOKUP($F1116,'(참고)타워 스텟 가치'!$B$12:$L$16,AJ$2,0)+(VLOOKUP($F1116,'(참고)타워 스텟 가치'!$B$12:$L$16,AJ$2,0)*$E1116)</f>
        <v>0</v>
      </c>
      <c r="AK1116">
        <f>VLOOKUP($F1116,'(참고)타워 스텟 가치'!$B$12:$L$16,AK$2,0)+(VLOOKUP($F1116,'(참고)타워 스텟 가치'!$B$12:$L$16,AK$2,0)*$E1116)</f>
        <v>0</v>
      </c>
      <c r="AL1116">
        <f>VLOOKUP($F1116,'(참고)타워 스텟 가치'!$B$12:$L$16,AL$2,0)+(VLOOKUP($F1116,'(참고)타워 스텟 가치'!$B$12:$L$16,AL$2,0)*$E1116)</f>
        <v>126.28000000000026</v>
      </c>
      <c r="AM1116">
        <f>SUM('스테이지별 몬스터 스텟'!AD1116*'(참고)타워 스텟 가치'!$Q$17,'스테이지별 몬스터 스텟'!AE1116*'(참고)타워 스텟 가치'!$R$17,'스테이지별 몬스터 스텟'!AF1116*'(참고)타워 스텟 가치'!$S$17,'스테이지별 몬스터 스텟'!AG1116*'(참고)타워 스텟 가치'!$T$17,'스테이지별 몬스터 스텟'!AH1116*'(참고)타워 스텟 가치'!$U$17,'스테이지별 몬스터 스텟'!AI1116*'(참고)타워 스텟 가치'!$V$17,'스테이지별 몬스터 스텟'!AJ1116*'(참고)타워 스텟 가치'!$W$17,'스테이지별 몬스터 스텟'!AK1116*'(참고)타워 스텟 가치'!$X$17,'스테이지별 몬스터 스텟'!AL1116*'(참고)타워 스텟 가치'!$Y$17)</f>
        <v>682259.27000000153</v>
      </c>
      <c r="AN1116">
        <v>3</v>
      </c>
    </row>
    <row r="1117" spans="3:40" x14ac:dyDescent="0.3">
      <c r="C1117">
        <v>3</v>
      </c>
      <c r="D1117">
        <f t="shared" si="53"/>
        <v>223</v>
      </c>
      <c r="E1117" s="52">
        <f>VLOOKUP(D1117,'스테이지별 난이도 설정'!B:C,2,0)</f>
        <v>89.200000000000188</v>
      </c>
      <c r="F1117" t="str">
        <f t="shared" si="54"/>
        <v>에픽</v>
      </c>
      <c r="G1117">
        <f t="shared" si="52"/>
        <v>6</v>
      </c>
      <c r="H1117">
        <f>VLOOKUP($F1117,'(참고)타워 스텟 가치'!$B$2:$L$6,H$2,0)+(VLOOKUP($F1117,'(참고)타워 스텟 가치'!$B$2:$L$6,H$2,0)*$E1117)</f>
        <v>1522.1250000000032</v>
      </c>
      <c r="I1117">
        <f>VLOOKUP($F1117,'(참고)타워 스텟 가치'!$B$2:$L$6,I$2,0)+(VLOOKUP($F1117,'(참고)타워 스텟 가치'!$B$2:$L$6,I$2,0)*$E1117)</f>
        <v>304.42500000000064</v>
      </c>
      <c r="J1117">
        <f>VLOOKUP($F1117,'(참고)타워 스텟 가치'!$B$2:$L$6,J$2,0)+(VLOOKUP($F1117,'(참고)타워 스텟 가치'!$B$2:$L$6,J$2,0)*$E1117)</f>
        <v>451000.00000000093</v>
      </c>
      <c r="K1117">
        <f>VLOOKUP($F1117,'(참고)타워 스텟 가치'!$B$2:$L$6,K$2,0)+(VLOOKUP($F1117,'(참고)타워 스텟 가치'!$B$2:$L$6,K$2,0)*$E1117)</f>
        <v>6088.5000000000127</v>
      </c>
      <c r="L1117">
        <f>VLOOKUP($F1117,'(참고)타워 스텟 가치'!$B$2:$L$6,L$2,0)+(VLOOKUP($F1117,'(참고)타워 스텟 가치'!$B$2:$L$6,L$2,0)*$E1117)</f>
        <v>101.47500000000021</v>
      </c>
      <c r="M1117">
        <f>VLOOKUP($F1117,'(참고)타워 스텟 가치'!$B$2:$L$6,M$2,0)+(VLOOKUP($F1117,'(참고)타워 스텟 가치'!$B$2:$L$6,M$2,0)*$E1117)</f>
        <v>27.060000000000056</v>
      </c>
      <c r="N1117">
        <f>VLOOKUP($F1117,'(참고)타워 스텟 가치'!$B$2:$L$6,N$2,0)+(VLOOKUP($F1117,'(참고)타워 스텟 가치'!$B$2:$L$6,N$2,0)*$E1117)</f>
        <v>0</v>
      </c>
      <c r="O1117">
        <f>VLOOKUP($F1117,'(참고)타워 스텟 가치'!$B$2:$L$6,O$2,0)+(VLOOKUP($F1117,'(참고)타워 스텟 가치'!$B$2:$L$6,O$2,0)*$E1117)</f>
        <v>0</v>
      </c>
      <c r="P1117">
        <f>VLOOKUP($F1117,'(참고)타워 스텟 가치'!$B$2:$L$6,P$2,0)+(VLOOKUP($F1117,'(참고)타워 스텟 가치'!$B$2:$L$6,P$2,0)*$E1117)</f>
        <v>63.140000000000128</v>
      </c>
      <c r="Q1117">
        <f>SUM('스테이지별 몬스터 스텟'!H1117*'(참고)타워 스텟 가치'!$Q$17,'스테이지별 몬스터 스텟'!I1117*'(참고)타워 스텟 가치'!$R$17,'스테이지별 몬스터 스텟'!J1117*'(참고)타워 스텟 가치'!$S$17,'스테이지별 몬스터 스텟'!K1117*'(참고)타워 스텟 가치'!$T$17,'스테이지별 몬스터 스텟'!L1117*'(참고)타워 스텟 가치'!$U$17,'스테이지별 몬스터 스텟'!M1117*'(참고)타워 스텟 가치'!$V$17,'스테이지별 몬스터 스텟'!N1117*'(참고)타워 스텟 가치'!$W$17,'스테이지별 몬스터 스텟'!O1117*'(참고)타워 스텟 가치'!$X$17,'스테이지별 몬스터 스텟'!P1117*'(참고)타워 스텟 가치'!$Y$17)</f>
        <v>692534.17750000139</v>
      </c>
      <c r="R1117">
        <v>1</v>
      </c>
      <c r="S1117">
        <f>VLOOKUP($F1117,'(참고)타워 스텟 가치'!$B$7:$L$11,S$2,0)+(VLOOKUP($F1117,'(참고)타워 스텟 가치'!$B$7:$L$11,S$2,0)*$E1117)</f>
        <v>507.37500000000108</v>
      </c>
      <c r="T1117">
        <f>VLOOKUP($F1117,'(참고)타워 스텟 가치'!$B$7:$L$11,T$2,0)+(VLOOKUP($F1117,'(참고)타워 스텟 가치'!$B$7:$L$11,T$2,0)*$E1117)</f>
        <v>913.27500000000191</v>
      </c>
      <c r="U1117">
        <f>VLOOKUP($F1117,'(참고)타워 스텟 가치'!$B$7:$L$11,U$2,0)+(VLOOKUP($F1117,'(참고)타워 스텟 가치'!$B$7:$L$11,U$2,0)*$E1117)</f>
        <v>451000.00000000093</v>
      </c>
      <c r="V1117">
        <f>VLOOKUP($F1117,'(참고)타워 스텟 가치'!$B$7:$L$11,V$2,0)+(VLOOKUP($F1117,'(참고)타워 스텟 가치'!$B$7:$L$11,V$2,0)*$E1117)</f>
        <v>6088.5000000000127</v>
      </c>
      <c r="W1117">
        <f>VLOOKUP($F1117,'(참고)타워 스텟 가치'!$B$7:$L$11,W$2,0)+(VLOOKUP($F1117,'(참고)타워 스텟 가치'!$B$7:$L$11,W$2,0)*$E1117)</f>
        <v>101.47500000000021</v>
      </c>
      <c r="X1117">
        <f>VLOOKUP($F1117,'(참고)타워 스텟 가치'!$B$7:$L$11,X$2,0)+(VLOOKUP($F1117,'(참고)타워 스텟 가치'!$B$7:$L$11,X$2,0)*$E1117)</f>
        <v>27.060000000000056</v>
      </c>
      <c r="Y1117">
        <f>VLOOKUP($F1117,'(참고)타워 스텟 가치'!$B$7:$L$11,Y$2,0)+(VLOOKUP($F1117,'(참고)타워 스텟 가치'!$B$7:$L$11,Y$2,0)*$E1117)</f>
        <v>0</v>
      </c>
      <c r="Z1117">
        <f>VLOOKUP($F1117,'(참고)타워 스텟 가치'!$B$7:$L$11,Z$2,0)+(VLOOKUP($F1117,'(참고)타워 스텟 가치'!$B$7:$L$11,Z$2,0)*$E1117)</f>
        <v>0</v>
      </c>
      <c r="AA1117">
        <f>VLOOKUP($F1117,'(참고)타워 스텟 가치'!$B$7:$L$11,AA$2,0)+(VLOOKUP($F1117,'(참고)타워 스텟 가치'!$B$7:$L$11,AA$2,0)*$E1117)</f>
        <v>63.140000000000128</v>
      </c>
      <c r="AB1117">
        <f>SUM('스테이지별 몬스터 스텟'!S1117*'(참고)타워 스텟 가치'!$Q$17,'스테이지별 몬스터 스텟'!T1117*'(참고)타워 스텟 가치'!$R$17,'스테이지별 몬스터 스텟'!U1117*'(참고)타워 스텟 가치'!$S$17,'스테이지별 몬스터 스텟'!V1117*'(참고)타워 스텟 가치'!$T$17,'스테이지별 몬스터 스텟'!W1117*'(참고)타워 스텟 가치'!$U$17,'스테이지별 몬스터 스텟'!X1117*'(참고)타워 스텟 가치'!$V$17,'스테이지별 몬스터 스텟'!Y1117*'(참고)타워 스텟 가치'!$W$17,'스테이지별 몬스터 스텟'!Z1117*'(참고)타워 스텟 가치'!$X$17,'스테이지별 몬스터 스텟'!AA1117*'(참고)타워 스텟 가치'!$Y$17)</f>
        <v>691417.95250000141</v>
      </c>
      <c r="AC1117">
        <v>2</v>
      </c>
      <c r="AD1117">
        <f>VLOOKUP($F1117,'(참고)타워 스텟 가치'!$B$12:$L$16,AD$2,0)+(VLOOKUP($F1117,'(참고)타워 스텟 가치'!$B$12:$L$16,AD$2,0)*$E1117)</f>
        <v>507.37500000000108</v>
      </c>
      <c r="AE1117">
        <f>VLOOKUP($F1117,'(참고)타워 스텟 가치'!$B$12:$L$16,AE$2,0)+(VLOOKUP($F1117,'(참고)타워 스텟 가치'!$B$12:$L$16,AE$2,0)*$E1117)</f>
        <v>608.85000000000127</v>
      </c>
      <c r="AF1117">
        <f>VLOOKUP($F1117,'(참고)타워 스텟 가치'!$B$12:$L$16,AF$2,0)+(VLOOKUP($F1117,'(참고)타워 스텟 가치'!$B$12:$L$16,AF$2,0)*$E1117)</f>
        <v>451000.00000000093</v>
      </c>
      <c r="AG1117">
        <f>VLOOKUP($F1117,'(참고)타워 스텟 가치'!$B$12:$L$16,AG$2,0)+(VLOOKUP($F1117,'(참고)타워 스텟 가치'!$B$12:$L$16,AG$2,0)*$E1117)</f>
        <v>3044.2500000000064</v>
      </c>
      <c r="AH1117">
        <f>VLOOKUP($F1117,'(참고)타워 스텟 가치'!$B$12:$L$16,AH$2,0)+(VLOOKUP($F1117,'(참고)타워 스텟 가치'!$B$12:$L$16,AH$2,0)*$E1117)</f>
        <v>101.47500000000021</v>
      </c>
      <c r="AI1117">
        <f>VLOOKUP($F1117,'(참고)타워 스텟 가치'!$B$12:$L$16,AI$2,0)+(VLOOKUP($F1117,'(참고)타워 스텟 가치'!$B$12:$L$16,AI$2,0)*$E1117)</f>
        <v>27.060000000000056</v>
      </c>
      <c r="AJ1117">
        <f>VLOOKUP($F1117,'(참고)타워 스텟 가치'!$B$12:$L$16,AJ$2,0)+(VLOOKUP($F1117,'(참고)타워 스텟 가치'!$B$12:$L$16,AJ$2,0)*$E1117)</f>
        <v>0</v>
      </c>
      <c r="AK1117">
        <f>VLOOKUP($F1117,'(참고)타워 스텟 가치'!$B$12:$L$16,AK$2,0)+(VLOOKUP($F1117,'(참고)타워 스텟 가치'!$B$12:$L$16,AK$2,0)*$E1117)</f>
        <v>0</v>
      </c>
      <c r="AL1117">
        <f>VLOOKUP($F1117,'(참고)타워 스텟 가치'!$B$12:$L$16,AL$2,0)+(VLOOKUP($F1117,'(참고)타워 스텟 가치'!$B$12:$L$16,AL$2,0)*$E1117)</f>
        <v>126.28000000000026</v>
      </c>
      <c r="AM1117">
        <f>SUM('스테이지별 몬스터 스텟'!AD1117*'(참고)타워 스텟 가치'!$Q$17,'스테이지별 몬스터 스텟'!AE1117*'(참고)타워 스텟 가치'!$R$17,'스테이지별 몬스터 스텟'!AF1117*'(참고)타워 스텟 가치'!$S$17,'스테이지별 몬스터 스텟'!AG1117*'(참고)타워 스텟 가치'!$T$17,'스테이지별 몬스터 스텟'!AH1117*'(참고)타워 스텟 가치'!$U$17,'스테이지별 몬스터 스텟'!AI1117*'(참고)타워 스텟 가치'!$V$17,'스테이지별 몬스터 스텟'!AJ1117*'(참고)타워 스텟 가치'!$W$17,'스테이지별 몬스터 스텟'!AK1117*'(참고)타워 스텟 가치'!$X$17,'스테이지별 몬스터 스텟'!AL1117*'(참고)타워 스텟 가치'!$Y$17)</f>
        <v>684999.09500000149</v>
      </c>
      <c r="AN1117">
        <v>3</v>
      </c>
    </row>
    <row r="1118" spans="3:40" x14ac:dyDescent="0.3">
      <c r="C1118">
        <v>4</v>
      </c>
      <c r="D1118">
        <f t="shared" si="53"/>
        <v>223</v>
      </c>
      <c r="E1118" s="52">
        <f>VLOOKUP(D1118,'스테이지별 난이도 설정'!B:C,2,0)</f>
        <v>89.200000000000188</v>
      </c>
      <c r="F1118" t="str">
        <f t="shared" si="54"/>
        <v>유니크</v>
      </c>
      <c r="G1118">
        <f t="shared" si="52"/>
        <v>6</v>
      </c>
      <c r="H1118">
        <f>VLOOKUP($F1118,'(참고)타워 스텟 가치'!$B$2:$L$6,H$2,0)+(VLOOKUP($F1118,'(참고)타워 스텟 가치'!$B$2:$L$6,H$2,0)*$E1118)</f>
        <v>2283.1875000000045</v>
      </c>
      <c r="I1118">
        <f>VLOOKUP($F1118,'(참고)타워 스텟 가치'!$B$2:$L$6,I$2,0)+(VLOOKUP($F1118,'(참고)타워 스텟 가치'!$B$2:$L$6,I$2,0)*$E1118)</f>
        <v>456.63750000000095</v>
      </c>
      <c r="J1118">
        <f>VLOOKUP($F1118,'(참고)타워 스텟 가치'!$B$2:$L$6,J$2,0)+(VLOOKUP($F1118,'(참고)타워 스텟 가치'!$B$2:$L$6,J$2,0)*$E1118)</f>
        <v>451000.00000000093</v>
      </c>
      <c r="K1118">
        <f>VLOOKUP($F1118,'(참고)타워 스텟 가치'!$B$2:$L$6,K$2,0)+(VLOOKUP($F1118,'(참고)타워 스텟 가치'!$B$2:$L$6,K$2,0)*$E1118)</f>
        <v>9132.7500000000182</v>
      </c>
      <c r="L1118">
        <f>VLOOKUP($F1118,'(참고)타워 스텟 가치'!$B$2:$L$6,L$2,0)+(VLOOKUP($F1118,'(참고)타워 스텟 가치'!$B$2:$L$6,L$2,0)*$E1118)</f>
        <v>152.21250000000032</v>
      </c>
      <c r="M1118">
        <f>VLOOKUP($F1118,'(참고)타워 스텟 가치'!$B$2:$L$6,M$2,0)+(VLOOKUP($F1118,'(참고)타워 스텟 가치'!$B$2:$L$6,M$2,0)*$E1118)</f>
        <v>27.060000000000056</v>
      </c>
      <c r="N1118">
        <f>VLOOKUP($F1118,'(참고)타워 스텟 가치'!$B$2:$L$6,N$2,0)+(VLOOKUP($F1118,'(참고)타워 스텟 가치'!$B$2:$L$6,N$2,0)*$E1118)</f>
        <v>0</v>
      </c>
      <c r="O1118">
        <f>VLOOKUP($F1118,'(참고)타워 스텟 가치'!$B$2:$L$6,O$2,0)+(VLOOKUP($F1118,'(참고)타워 스텟 가치'!$B$2:$L$6,O$2,0)*$E1118)</f>
        <v>0</v>
      </c>
      <c r="P1118">
        <f>VLOOKUP($F1118,'(참고)타워 스텟 가치'!$B$2:$L$6,P$2,0)+(VLOOKUP($F1118,'(참고)타워 스텟 가치'!$B$2:$L$6,P$2,0)*$E1118)</f>
        <v>90.200000000000188</v>
      </c>
      <c r="Q1118">
        <f>SUM('스테이지별 몬스터 스텟'!H1118*'(참고)타워 스텟 가치'!$Q$17,'스테이지별 몬스터 스텟'!I1118*'(참고)타워 스텟 가치'!$R$17,'스테이지별 몬스터 스텟'!J1118*'(참고)타워 스텟 가치'!$S$17,'스테이지별 몬스터 스텟'!K1118*'(참고)타워 스텟 가치'!$T$17,'스테이지별 몬스터 스텟'!L1118*'(참고)타워 스텟 가치'!$U$17,'스테이지별 몬스터 스텟'!M1118*'(참고)타워 스텟 가치'!$V$17,'스테이지별 몬스터 스텟'!N1118*'(참고)타워 스텟 가치'!$W$17,'스테이지별 몬스터 스텟'!O1118*'(참고)타워 스텟 가치'!$X$17,'스테이지별 몬스터 스텟'!P1118*'(참고)타워 스텟 가치'!$Y$17)</f>
        <v>700528.71625000157</v>
      </c>
      <c r="R1118">
        <v>1</v>
      </c>
      <c r="S1118">
        <f>VLOOKUP($F1118,'(참고)타워 스텟 가치'!$B$7:$L$11,S$2,0)+(VLOOKUP($F1118,'(참고)타워 스텟 가치'!$B$7:$L$11,S$2,0)*$E1118)</f>
        <v>761.06250000000159</v>
      </c>
      <c r="T1118">
        <f>VLOOKUP($F1118,'(참고)타워 스텟 가치'!$B$7:$L$11,T$2,0)+(VLOOKUP($F1118,'(참고)타워 스텟 가치'!$B$7:$L$11,T$2,0)*$E1118)</f>
        <v>1369.9125000000029</v>
      </c>
      <c r="U1118">
        <f>VLOOKUP($F1118,'(참고)타워 스텟 가치'!$B$7:$L$11,U$2,0)+(VLOOKUP($F1118,'(참고)타워 스텟 가치'!$B$7:$L$11,U$2,0)*$E1118)</f>
        <v>451000.00000000093</v>
      </c>
      <c r="V1118">
        <f>VLOOKUP($F1118,'(참고)타워 스텟 가치'!$B$7:$L$11,V$2,0)+(VLOOKUP($F1118,'(참고)타워 스텟 가치'!$B$7:$L$11,V$2,0)*$E1118)</f>
        <v>9132.7500000000182</v>
      </c>
      <c r="W1118">
        <f>VLOOKUP($F1118,'(참고)타워 스텟 가치'!$B$7:$L$11,W$2,0)+(VLOOKUP($F1118,'(참고)타워 스텟 가치'!$B$7:$L$11,W$2,0)*$E1118)</f>
        <v>152.21250000000032</v>
      </c>
      <c r="X1118">
        <f>VLOOKUP($F1118,'(참고)타워 스텟 가치'!$B$7:$L$11,X$2,0)+(VLOOKUP($F1118,'(참고)타워 스텟 가치'!$B$7:$L$11,X$2,0)*$E1118)</f>
        <v>27.060000000000056</v>
      </c>
      <c r="Y1118">
        <f>VLOOKUP($F1118,'(참고)타워 스텟 가치'!$B$7:$L$11,Y$2,0)+(VLOOKUP($F1118,'(참고)타워 스텟 가치'!$B$7:$L$11,Y$2,0)*$E1118)</f>
        <v>0</v>
      </c>
      <c r="Z1118">
        <f>VLOOKUP($F1118,'(참고)타워 스텟 가치'!$B$7:$L$11,Z$2,0)+(VLOOKUP($F1118,'(참고)타워 스텟 가치'!$B$7:$L$11,Z$2,0)*$E1118)</f>
        <v>0</v>
      </c>
      <c r="AA1118">
        <f>VLOOKUP($F1118,'(참고)타워 스텟 가치'!$B$7:$L$11,AA$2,0)+(VLOOKUP($F1118,'(참고)타워 스텟 가치'!$B$7:$L$11,AA$2,0)*$E1118)</f>
        <v>90.200000000000188</v>
      </c>
      <c r="AB1118">
        <f>SUM('스테이지별 몬스터 스텟'!S1118*'(참고)타워 스텟 가치'!$Q$17,'스테이지별 몬스터 스텟'!T1118*'(참고)타워 스텟 가치'!$R$17,'스테이지별 몬스터 스텟'!U1118*'(참고)타워 스텟 가치'!$S$17,'스테이지별 몬스터 스텟'!V1118*'(참고)타워 스텟 가치'!$T$17,'스테이지별 몬스터 스텟'!W1118*'(참고)타워 스텟 가치'!$U$17,'스테이지별 몬스터 스텟'!X1118*'(참고)타워 스텟 가치'!$V$17,'스테이지별 몬스터 스텟'!Y1118*'(참고)타워 스텟 가치'!$W$17,'스테이지별 몬스터 스텟'!Z1118*'(참고)타워 스텟 가치'!$X$17,'스테이지별 몬스터 스텟'!AA1118*'(참고)타워 스텟 가치'!$Y$17)</f>
        <v>698854.37875000155</v>
      </c>
      <c r="AC1118">
        <v>2</v>
      </c>
      <c r="AD1118">
        <f>VLOOKUP($F1118,'(참고)타워 스텟 가치'!$B$12:$L$16,AD$2,0)+(VLOOKUP($F1118,'(참고)타워 스텟 가치'!$B$12:$L$16,AD$2,0)*$E1118)</f>
        <v>761.06250000000159</v>
      </c>
      <c r="AE1118">
        <f>VLOOKUP($F1118,'(참고)타워 스텟 가치'!$B$12:$L$16,AE$2,0)+(VLOOKUP($F1118,'(참고)타워 스텟 가치'!$B$12:$L$16,AE$2,0)*$E1118)</f>
        <v>913.27500000000191</v>
      </c>
      <c r="AF1118">
        <f>VLOOKUP($F1118,'(참고)타워 스텟 가치'!$B$12:$L$16,AF$2,0)+(VLOOKUP($F1118,'(참고)타워 스텟 가치'!$B$12:$L$16,AF$2,0)*$E1118)</f>
        <v>451000.00000000093</v>
      </c>
      <c r="AG1118">
        <f>VLOOKUP($F1118,'(참고)타워 스텟 가치'!$B$12:$L$16,AG$2,0)+(VLOOKUP($F1118,'(참고)타워 스텟 가치'!$B$12:$L$16,AG$2,0)*$E1118)</f>
        <v>4566.3750000000091</v>
      </c>
      <c r="AH1118">
        <f>VLOOKUP($F1118,'(참고)타워 스텟 가치'!$B$12:$L$16,AH$2,0)+(VLOOKUP($F1118,'(참고)타워 스텟 가치'!$B$12:$L$16,AH$2,0)*$E1118)</f>
        <v>152.21250000000032</v>
      </c>
      <c r="AI1118">
        <f>VLOOKUP($F1118,'(참고)타워 스텟 가치'!$B$12:$L$16,AI$2,0)+(VLOOKUP($F1118,'(참고)타워 스텟 가치'!$B$12:$L$16,AI$2,0)*$E1118)</f>
        <v>27.060000000000056</v>
      </c>
      <c r="AJ1118">
        <f>VLOOKUP($F1118,'(참고)타워 스텟 가치'!$B$12:$L$16,AJ$2,0)+(VLOOKUP($F1118,'(참고)타워 스텟 가치'!$B$12:$L$16,AJ$2,0)*$E1118)</f>
        <v>0</v>
      </c>
      <c r="AK1118">
        <f>VLOOKUP($F1118,'(참고)타워 스텟 가치'!$B$12:$L$16,AK$2,0)+(VLOOKUP($F1118,'(참고)타워 스텟 가치'!$B$12:$L$16,AK$2,0)*$E1118)</f>
        <v>0</v>
      </c>
      <c r="AL1118">
        <f>VLOOKUP($F1118,'(참고)타워 스텟 가치'!$B$12:$L$16,AL$2,0)+(VLOOKUP($F1118,'(참고)타워 스텟 가치'!$B$12:$L$16,AL$2,0)*$E1118)</f>
        <v>180.40000000000038</v>
      </c>
      <c r="AM1118">
        <f>SUM('스테이지별 몬스터 스텟'!AD1118*'(참고)타워 스텟 가치'!$Q$17,'스테이지별 몬스터 스텟'!AE1118*'(참고)타워 스텟 가치'!$R$17,'스테이지별 몬스터 스텟'!AF1118*'(참고)타워 스텟 가치'!$S$17,'스테이지별 몬스터 스텟'!AG1118*'(참고)타워 스텟 가치'!$T$17,'스테이지별 몬스터 스텟'!AH1118*'(참고)타워 스텟 가치'!$U$17,'스테이지별 몬스터 스텟'!AI1118*'(참고)타워 스텟 가치'!$V$17,'스테이지별 몬스터 스텟'!AJ1118*'(참고)타워 스텟 가치'!$W$17,'스테이지별 몬스터 스텟'!AK1118*'(참고)타워 스텟 가치'!$X$17,'스테이지별 몬스터 스텟'!AL1118*'(참고)타워 스텟 가치'!$Y$17)</f>
        <v>689217.07250000152</v>
      </c>
      <c r="AN1118">
        <v>3</v>
      </c>
    </row>
    <row r="1119" spans="3:40" x14ac:dyDescent="0.3">
      <c r="C1119">
        <v>5</v>
      </c>
      <c r="D1119">
        <f t="shared" si="53"/>
        <v>223</v>
      </c>
      <c r="E1119" s="52">
        <f>VLOOKUP(D1119,'스테이지별 난이도 설정'!B:C,2,0)</f>
        <v>89.200000000000188</v>
      </c>
      <c r="F1119" t="str">
        <f t="shared" si="54"/>
        <v>스페셜</v>
      </c>
      <c r="G1119">
        <f t="shared" si="52"/>
        <v>6</v>
      </c>
      <c r="H1119">
        <f>VLOOKUP($F1119,'(참고)타워 스텟 가치'!$B$2:$L$6,H$2,0)+(VLOOKUP($F1119,'(참고)타워 스텟 가치'!$B$2:$L$6,H$2,0)*$E1119)</f>
        <v>3424.7812500000073</v>
      </c>
      <c r="I1119">
        <f>VLOOKUP($F1119,'(참고)타워 스텟 가치'!$B$2:$L$6,I$2,0)+(VLOOKUP($F1119,'(참고)타워 스텟 가치'!$B$2:$L$6,I$2,0)*$E1119)</f>
        <v>684.95625000000143</v>
      </c>
      <c r="J1119">
        <f>VLOOKUP($F1119,'(참고)타워 스텟 가치'!$B$2:$L$6,J$2,0)+(VLOOKUP($F1119,'(참고)타워 스텟 가치'!$B$2:$L$6,J$2,0)*$E1119)</f>
        <v>451000.00000000093</v>
      </c>
      <c r="K1119">
        <f>VLOOKUP($F1119,'(참고)타워 스텟 가치'!$B$2:$L$6,K$2,0)+(VLOOKUP($F1119,'(참고)타워 스텟 가치'!$B$2:$L$6,K$2,0)*$E1119)</f>
        <v>13699.125000000029</v>
      </c>
      <c r="L1119">
        <f>VLOOKUP($F1119,'(참고)타워 스텟 가치'!$B$2:$L$6,L$2,0)+(VLOOKUP($F1119,'(참고)타워 스텟 가치'!$B$2:$L$6,L$2,0)*$E1119)</f>
        <v>228.31875000000048</v>
      </c>
      <c r="M1119">
        <f>VLOOKUP($F1119,'(참고)타워 스텟 가치'!$B$2:$L$6,M$2,0)+(VLOOKUP($F1119,'(참고)타워 스텟 가치'!$B$2:$L$6,M$2,0)*$E1119)</f>
        <v>27.060000000000056</v>
      </c>
      <c r="N1119">
        <f>VLOOKUP($F1119,'(참고)타워 스텟 가치'!$B$2:$L$6,N$2,0)+(VLOOKUP($F1119,'(참고)타워 스텟 가치'!$B$2:$L$6,N$2,0)*$E1119)</f>
        <v>0</v>
      </c>
      <c r="O1119">
        <f>VLOOKUP($F1119,'(참고)타워 스텟 가치'!$B$2:$L$6,O$2,0)+(VLOOKUP($F1119,'(참고)타워 스텟 가치'!$B$2:$L$6,O$2,0)*$E1119)</f>
        <v>0</v>
      </c>
      <c r="P1119">
        <f>VLOOKUP($F1119,'(참고)타워 스텟 가치'!$B$2:$L$6,P$2,0)+(VLOOKUP($F1119,'(참고)타워 스텟 가치'!$B$2:$L$6,P$2,0)*$E1119)</f>
        <v>90.200000000000188</v>
      </c>
      <c r="Q1119">
        <f>SUM('스테이지별 몬스터 스텟'!H1119*'(참고)타워 스텟 가치'!$Q$17,'스테이지별 몬스터 스텟'!I1119*'(참고)타워 스텟 가치'!$R$17,'스테이지별 몬스터 스텟'!J1119*'(참고)타워 스텟 가치'!$S$17,'스테이지별 몬스터 스텟'!K1119*'(참고)타워 스텟 가치'!$T$17,'스테이지별 몬스터 스텟'!L1119*'(참고)타워 스텟 가치'!$U$17,'스테이지별 몬스터 스텟'!M1119*'(참고)타워 스텟 가치'!$V$17,'스테이지별 몬스터 스텟'!N1119*'(참고)타워 스텟 가치'!$W$17,'스테이지별 몬스터 스텟'!O1119*'(참고)타워 스텟 가치'!$X$17,'스테이지별 몬스터 스텟'!P1119*'(참고)타워 스텟 가치'!$Y$17)</f>
        <v>712439.34437500162</v>
      </c>
      <c r="R1119">
        <v>1</v>
      </c>
      <c r="S1119">
        <f>VLOOKUP($F1119,'(참고)타워 스텟 가치'!$B$7:$L$11,S$2,0)+(VLOOKUP($F1119,'(참고)타워 스텟 가치'!$B$7:$L$11,S$2,0)*$E1119)</f>
        <v>1141.5937500000023</v>
      </c>
      <c r="T1119">
        <f>VLOOKUP($F1119,'(참고)타워 스텟 가치'!$B$7:$L$11,T$2,0)+(VLOOKUP($F1119,'(참고)타워 스텟 가치'!$B$7:$L$11,T$2,0)*$E1119)</f>
        <v>2054.8687500000042</v>
      </c>
      <c r="U1119">
        <f>VLOOKUP($F1119,'(참고)타워 스텟 가치'!$B$7:$L$11,U$2,0)+(VLOOKUP($F1119,'(참고)타워 스텟 가치'!$B$7:$L$11,U$2,0)*$E1119)</f>
        <v>451000.00000000093</v>
      </c>
      <c r="V1119">
        <f>VLOOKUP($F1119,'(참고)타워 스텟 가치'!$B$7:$L$11,V$2,0)+(VLOOKUP($F1119,'(참고)타워 스텟 가치'!$B$7:$L$11,V$2,0)*$E1119)</f>
        <v>13699.125000000029</v>
      </c>
      <c r="W1119">
        <f>VLOOKUP($F1119,'(참고)타워 스텟 가치'!$B$7:$L$11,W$2,0)+(VLOOKUP($F1119,'(참고)타워 스텟 가치'!$B$7:$L$11,W$2,0)*$E1119)</f>
        <v>228.31875000000048</v>
      </c>
      <c r="X1119">
        <f>VLOOKUP($F1119,'(참고)타워 스텟 가치'!$B$7:$L$11,X$2,0)+(VLOOKUP($F1119,'(참고)타워 스텟 가치'!$B$7:$L$11,X$2,0)*$E1119)</f>
        <v>27.060000000000056</v>
      </c>
      <c r="Y1119">
        <f>VLOOKUP($F1119,'(참고)타워 스텟 가치'!$B$7:$L$11,Y$2,0)+(VLOOKUP($F1119,'(참고)타워 스텟 가치'!$B$7:$L$11,Y$2,0)*$E1119)</f>
        <v>0</v>
      </c>
      <c r="Z1119">
        <f>VLOOKUP($F1119,'(참고)타워 스텟 가치'!$B$7:$L$11,Z$2,0)+(VLOOKUP($F1119,'(참고)타워 스텟 가치'!$B$7:$L$11,Z$2,0)*$E1119)</f>
        <v>0</v>
      </c>
      <c r="AA1119">
        <f>VLOOKUP($F1119,'(참고)타워 스텟 가치'!$B$7:$L$11,AA$2,0)+(VLOOKUP($F1119,'(참고)타워 스텟 가치'!$B$7:$L$11,AA$2,0)*$E1119)</f>
        <v>90.200000000000188</v>
      </c>
      <c r="AB1119">
        <f>SUM('스테이지별 몬스터 스텟'!S1119*'(참고)타워 스텟 가치'!$Q$17,'스테이지별 몬스터 스텟'!T1119*'(참고)타워 스텟 가치'!$R$17,'스테이지별 몬스터 스텟'!U1119*'(참고)타워 스텟 가치'!$S$17,'스테이지별 몬스터 스텟'!V1119*'(참고)타워 스텟 가치'!$T$17,'스테이지별 몬스터 스텟'!W1119*'(참고)타워 스텟 가치'!$U$17,'스테이지별 몬스터 스텟'!X1119*'(참고)타워 스텟 가치'!$V$17,'스테이지별 몬스터 스텟'!Y1119*'(참고)타워 스텟 가치'!$W$17,'스테이지별 몬스터 스텟'!Z1119*'(참고)타워 스텟 가치'!$X$17,'스테이지별 몬스터 스텟'!AA1119*'(참고)타워 스텟 가치'!$Y$17)</f>
        <v>709927.83812500152</v>
      </c>
      <c r="AC1119">
        <v>2</v>
      </c>
      <c r="AD1119">
        <f>VLOOKUP($F1119,'(참고)타워 스텟 가치'!$B$12:$L$16,AD$2,0)+(VLOOKUP($F1119,'(참고)타워 스텟 가치'!$B$12:$L$16,AD$2,0)*$E1119)</f>
        <v>1141.5937500000023</v>
      </c>
      <c r="AE1119">
        <f>VLOOKUP($F1119,'(참고)타워 스텟 가치'!$B$12:$L$16,AE$2,0)+(VLOOKUP($F1119,'(참고)타워 스텟 가치'!$B$12:$L$16,AE$2,0)*$E1119)</f>
        <v>1369.9125000000029</v>
      </c>
      <c r="AF1119">
        <f>VLOOKUP($F1119,'(참고)타워 스텟 가치'!$B$12:$L$16,AF$2,0)+(VLOOKUP($F1119,'(참고)타워 스텟 가치'!$B$12:$L$16,AF$2,0)*$E1119)</f>
        <v>451000.00000000093</v>
      </c>
      <c r="AG1119">
        <f>VLOOKUP($F1119,'(참고)타워 스텟 가치'!$B$12:$L$16,AG$2,0)+(VLOOKUP($F1119,'(참고)타워 스텟 가치'!$B$12:$L$16,AG$2,0)*$E1119)</f>
        <v>6849.5625000000146</v>
      </c>
      <c r="AH1119">
        <f>VLOOKUP($F1119,'(참고)타워 스텟 가치'!$B$12:$L$16,AH$2,0)+(VLOOKUP($F1119,'(참고)타워 스텟 가치'!$B$12:$L$16,AH$2,0)*$E1119)</f>
        <v>228.31875000000048</v>
      </c>
      <c r="AI1119">
        <f>VLOOKUP($F1119,'(참고)타워 스텟 가치'!$B$12:$L$16,AI$2,0)+(VLOOKUP($F1119,'(참고)타워 스텟 가치'!$B$12:$L$16,AI$2,0)*$E1119)</f>
        <v>27.060000000000056</v>
      </c>
      <c r="AJ1119">
        <f>VLOOKUP($F1119,'(참고)타워 스텟 가치'!$B$12:$L$16,AJ$2,0)+(VLOOKUP($F1119,'(참고)타워 스텟 가치'!$B$12:$L$16,AJ$2,0)*$E1119)</f>
        <v>0</v>
      </c>
      <c r="AK1119">
        <f>VLOOKUP($F1119,'(참고)타워 스텟 가치'!$B$12:$L$16,AK$2,0)+(VLOOKUP($F1119,'(참고)타워 스텟 가치'!$B$12:$L$16,AK$2,0)*$E1119)</f>
        <v>0</v>
      </c>
      <c r="AL1119">
        <f>VLOOKUP($F1119,'(참고)타워 스텟 가치'!$B$12:$L$16,AL$2,0)+(VLOOKUP($F1119,'(참고)타워 스텟 가치'!$B$12:$L$16,AL$2,0)*$E1119)</f>
        <v>180.40000000000038</v>
      </c>
      <c r="AM1119">
        <f>SUM('스테이지별 몬스터 스텟'!AD1119*'(참고)타워 스텟 가치'!$Q$17,'스테이지별 몬스터 스텟'!AE1119*'(참고)타워 스텟 가치'!$R$17,'스테이지별 몬스터 스텟'!AF1119*'(참고)타워 스텟 가치'!$S$17,'스테이지별 몬스터 스텟'!AG1119*'(참고)타워 스텟 가치'!$T$17,'스테이지별 몬스터 스텟'!AH1119*'(참고)타워 스텟 가치'!$U$17,'스테이지별 몬스터 스텟'!AI1119*'(참고)타워 스텟 가치'!$V$17,'스테이지별 몬스터 스텟'!AJ1119*'(참고)타워 스텟 가치'!$W$17,'스테이지별 몬스터 스텟'!AK1119*'(참고)타워 스텟 가치'!$X$17,'스테이지별 몬스터 스텟'!AL1119*'(참고)타워 스텟 가치'!$Y$17)</f>
        <v>695381.67875000148</v>
      </c>
      <c r="AN1119">
        <v>3</v>
      </c>
    </row>
    <row r="1120" spans="3:40" x14ac:dyDescent="0.3">
      <c r="C1120">
        <v>1</v>
      </c>
      <c r="D1120">
        <f t="shared" si="53"/>
        <v>224</v>
      </c>
      <c r="E1120" s="52">
        <f>VLOOKUP(D1120,'스테이지별 난이도 설정'!B:C,2,0)</f>
        <v>89.600000000000193</v>
      </c>
      <c r="F1120" t="str">
        <f t="shared" si="54"/>
        <v>일반</v>
      </c>
      <c r="G1120">
        <f t="shared" si="52"/>
        <v>6</v>
      </c>
      <c r="H1120">
        <f>VLOOKUP($F1120,'(참고)타워 스텟 가치'!$B$2:$L$6,H$2,0)+(VLOOKUP($F1120,'(참고)타워 스텟 가치'!$B$2:$L$6,H$2,0)*$E1120)</f>
        <v>679.50000000000148</v>
      </c>
      <c r="I1120">
        <f>VLOOKUP($F1120,'(참고)타워 스텟 가치'!$B$2:$L$6,I$2,0)+(VLOOKUP($F1120,'(참고)타워 스텟 가치'!$B$2:$L$6,I$2,0)*$E1120)</f>
        <v>135.90000000000029</v>
      </c>
      <c r="J1120">
        <f>VLOOKUP($F1120,'(참고)타워 스텟 가치'!$B$2:$L$6,J$2,0)+(VLOOKUP($F1120,'(참고)타워 스텟 가치'!$B$2:$L$6,J$2,0)*$E1120)</f>
        <v>453000.00000000099</v>
      </c>
      <c r="K1120">
        <f>VLOOKUP($F1120,'(참고)타워 스텟 가치'!$B$2:$L$6,K$2,0)+(VLOOKUP($F1120,'(참고)타워 스텟 가치'!$B$2:$L$6,K$2,0)*$E1120)</f>
        <v>2718.0000000000059</v>
      </c>
      <c r="L1120">
        <f>VLOOKUP($F1120,'(참고)타워 스텟 가치'!$B$2:$L$6,L$2,0)+(VLOOKUP($F1120,'(참고)타워 스텟 가치'!$B$2:$L$6,L$2,0)*$E1120)</f>
        <v>45.300000000000097</v>
      </c>
      <c r="M1120">
        <f>VLOOKUP($F1120,'(참고)타워 스텟 가치'!$B$2:$L$6,M$2,0)+(VLOOKUP($F1120,'(참고)타워 스텟 가치'!$B$2:$L$6,M$2,0)*$E1120)</f>
        <v>27.180000000000057</v>
      </c>
      <c r="N1120">
        <f>VLOOKUP($F1120,'(참고)타워 스텟 가치'!$B$2:$L$6,N$2,0)+(VLOOKUP($F1120,'(참고)타워 스텟 가치'!$B$2:$L$6,N$2,0)*$E1120)</f>
        <v>0</v>
      </c>
      <c r="O1120">
        <f>VLOOKUP($F1120,'(참고)타워 스텟 가치'!$B$2:$L$6,O$2,0)+(VLOOKUP($F1120,'(참고)타워 스텟 가치'!$B$2:$L$6,O$2,0)*$E1120)</f>
        <v>0</v>
      </c>
      <c r="P1120">
        <f>VLOOKUP($F1120,'(참고)타워 스텟 가치'!$B$2:$L$6,P$2,0)+(VLOOKUP($F1120,'(참고)타워 스텟 가치'!$B$2:$L$6,P$2,0)*$E1120)</f>
        <v>63.420000000000137</v>
      </c>
      <c r="Q1120">
        <f>SUM('스테이지별 몬스터 스텟'!H1120*'(참고)타워 스텟 가치'!$Q$17,'스테이지별 몬스터 스텟'!I1120*'(참고)타워 스텟 가치'!$R$17,'스테이지별 몬스터 스텟'!J1120*'(참고)타워 스텟 가치'!$S$17,'스테이지별 몬스터 스텟'!K1120*'(참고)타워 스텟 가치'!$T$17,'스테이지별 몬스터 스텟'!L1120*'(참고)타워 스텟 가치'!$U$17,'스테이지별 몬스터 스텟'!M1120*'(참고)타워 스텟 가치'!$V$17,'스테이지별 몬스터 스텟'!N1120*'(참고)타워 스텟 가치'!$W$17,'스테이지별 몬스터 스텟'!O1120*'(참고)타워 스텟 가치'!$X$17,'스테이지별 몬스터 스텟'!P1120*'(참고)타워 스텟 가치'!$Y$17)</f>
        <v>686743.47000000149</v>
      </c>
      <c r="R1120">
        <v>1</v>
      </c>
      <c r="S1120">
        <f>VLOOKUP($F1120,'(참고)타워 스텟 가치'!$B$7:$L$11,S$2,0)+(VLOOKUP($F1120,'(참고)타워 스텟 가치'!$B$7:$L$11,S$2,0)*$E1120)</f>
        <v>226.50000000000048</v>
      </c>
      <c r="T1120">
        <f>VLOOKUP($F1120,'(참고)타워 스텟 가치'!$B$7:$L$11,T$2,0)+(VLOOKUP($F1120,'(참고)타워 스텟 가치'!$B$7:$L$11,T$2,0)*$E1120)</f>
        <v>407.70000000000084</v>
      </c>
      <c r="U1120">
        <f>VLOOKUP($F1120,'(참고)타워 스텟 가치'!$B$7:$L$11,U$2,0)+(VLOOKUP($F1120,'(참고)타워 스텟 가치'!$B$7:$L$11,U$2,0)*$E1120)</f>
        <v>453000.00000000099</v>
      </c>
      <c r="V1120">
        <f>VLOOKUP($F1120,'(참고)타워 스텟 가치'!$B$7:$L$11,V$2,0)+(VLOOKUP($F1120,'(참고)타워 스텟 가치'!$B$7:$L$11,V$2,0)*$E1120)</f>
        <v>2718.0000000000059</v>
      </c>
      <c r="W1120">
        <f>VLOOKUP($F1120,'(참고)타워 스텟 가치'!$B$7:$L$11,W$2,0)+(VLOOKUP($F1120,'(참고)타워 스텟 가치'!$B$7:$L$11,W$2,0)*$E1120)</f>
        <v>45.300000000000097</v>
      </c>
      <c r="X1120">
        <f>VLOOKUP($F1120,'(참고)타워 스텟 가치'!$B$7:$L$11,X$2,0)+(VLOOKUP($F1120,'(참고)타워 스텟 가치'!$B$7:$L$11,X$2,0)*$E1120)</f>
        <v>27.180000000000057</v>
      </c>
      <c r="Y1120">
        <f>VLOOKUP($F1120,'(참고)타워 스텟 가치'!$B$7:$L$11,Y$2,0)+(VLOOKUP($F1120,'(참고)타워 스텟 가치'!$B$7:$L$11,Y$2,0)*$E1120)</f>
        <v>0</v>
      </c>
      <c r="Z1120">
        <f>VLOOKUP($F1120,'(참고)타워 스텟 가치'!$B$7:$L$11,Z$2,0)+(VLOOKUP($F1120,'(참고)타워 스텟 가치'!$B$7:$L$11,Z$2,0)*$E1120)</f>
        <v>0</v>
      </c>
      <c r="AA1120">
        <f>VLOOKUP($F1120,'(참고)타워 스텟 가치'!$B$7:$L$11,AA$2,0)+(VLOOKUP($F1120,'(참고)타워 스텟 가치'!$B$7:$L$11,AA$2,0)*$E1120)</f>
        <v>63.420000000000137</v>
      </c>
      <c r="AB1120">
        <f>SUM('스테이지별 몬스터 스텟'!S1120*'(참고)타워 스텟 가치'!$Q$17,'스테이지별 몬스터 스텟'!T1120*'(참고)타워 스텟 가치'!$R$17,'스테이지별 몬스터 스텟'!U1120*'(참고)타워 스텟 가치'!$S$17,'스테이지별 몬스터 스텟'!V1120*'(참고)타워 스텟 가치'!$T$17,'스테이지별 몬스터 스텟'!W1120*'(참고)타워 스텟 가치'!$U$17,'스테이지별 몬스터 스텟'!X1120*'(참고)타워 스텟 가치'!$V$17,'스테이지별 몬스터 스텟'!Y1120*'(참고)타워 스텟 가치'!$W$17,'스테이지별 몬스터 스텟'!Z1120*'(참고)타워 스텟 가치'!$X$17,'스테이지별 몬스터 스텟'!AA1120*'(참고)타워 스텟 가치'!$Y$17)</f>
        <v>686245.17000000156</v>
      </c>
      <c r="AC1120">
        <v>2</v>
      </c>
      <c r="AD1120">
        <f>VLOOKUP($F1120,'(참고)타워 스텟 가치'!$B$12:$L$16,AD$2,0)+(VLOOKUP($F1120,'(참고)타워 스텟 가치'!$B$12:$L$16,AD$2,0)*$E1120)</f>
        <v>226.50000000000048</v>
      </c>
      <c r="AE1120">
        <f>VLOOKUP($F1120,'(참고)타워 스텟 가치'!$B$12:$L$16,AE$2,0)+(VLOOKUP($F1120,'(참고)타워 스텟 가치'!$B$12:$L$16,AE$2,0)*$E1120)</f>
        <v>271.80000000000058</v>
      </c>
      <c r="AF1120">
        <f>VLOOKUP($F1120,'(참고)타워 스텟 가치'!$B$12:$L$16,AF$2,0)+(VLOOKUP($F1120,'(참고)타워 스텟 가치'!$B$12:$L$16,AF$2,0)*$E1120)</f>
        <v>453000.00000000099</v>
      </c>
      <c r="AG1120">
        <f>VLOOKUP($F1120,'(참고)타워 스텟 가치'!$B$12:$L$16,AG$2,0)+(VLOOKUP($F1120,'(참고)타워 스텟 가치'!$B$12:$L$16,AG$2,0)*$E1120)</f>
        <v>1359.000000000003</v>
      </c>
      <c r="AH1120">
        <f>VLOOKUP($F1120,'(참고)타워 스텟 가치'!$B$12:$L$16,AH$2,0)+(VLOOKUP($F1120,'(참고)타워 스텟 가치'!$B$12:$L$16,AH$2,0)*$E1120)</f>
        <v>45.300000000000097</v>
      </c>
      <c r="AI1120">
        <f>VLOOKUP($F1120,'(참고)타워 스텟 가치'!$B$12:$L$16,AI$2,0)+(VLOOKUP($F1120,'(참고)타워 스텟 가치'!$B$12:$L$16,AI$2,0)*$E1120)</f>
        <v>27.180000000000057</v>
      </c>
      <c r="AJ1120">
        <f>VLOOKUP($F1120,'(참고)타워 스텟 가치'!$B$12:$L$16,AJ$2,0)+(VLOOKUP($F1120,'(참고)타워 스텟 가치'!$B$12:$L$16,AJ$2,0)*$E1120)</f>
        <v>0</v>
      </c>
      <c r="AK1120">
        <f>VLOOKUP($F1120,'(참고)타워 스텟 가치'!$B$12:$L$16,AK$2,0)+(VLOOKUP($F1120,'(참고)타워 스텟 가치'!$B$12:$L$16,AK$2,0)*$E1120)</f>
        <v>0</v>
      </c>
      <c r="AL1120">
        <f>VLOOKUP($F1120,'(참고)타워 스텟 가치'!$B$12:$L$16,AL$2,0)+(VLOOKUP($F1120,'(참고)타워 스텟 가치'!$B$12:$L$16,AL$2,0)*$E1120)</f>
        <v>126.84000000000027</v>
      </c>
      <c r="AM1120">
        <f>SUM('스테이지별 몬스터 스텟'!AD1120*'(참고)타워 스텟 가치'!$Q$17,'스테이지별 몬스터 스텟'!AE1120*'(참고)타워 스텟 가치'!$R$17,'스테이지별 몬스터 스텟'!AF1120*'(참고)타워 스텟 가치'!$S$17,'스테이지별 몬스터 스텟'!AG1120*'(참고)타워 스텟 가치'!$T$17,'스테이지별 몬스터 스텟'!AH1120*'(참고)타워 스텟 가치'!$U$17,'스테이지별 몬스터 스텟'!AI1120*'(참고)타워 스텟 가치'!$V$17,'스테이지별 몬스터 스텟'!AJ1120*'(참고)타워 스텟 가치'!$W$17,'스테이지별 몬스터 스텟'!AK1120*'(참고)타워 스텟 가치'!$X$17,'스테이지별 몬스터 스텟'!AL1120*'(참고)타워 스텟 가치'!$Y$17)</f>
        <v>683450.16000000155</v>
      </c>
      <c r="AN1120">
        <v>3</v>
      </c>
    </row>
    <row r="1121" spans="3:40" x14ac:dyDescent="0.3">
      <c r="C1121">
        <v>2</v>
      </c>
      <c r="D1121">
        <f t="shared" si="53"/>
        <v>224</v>
      </c>
      <c r="E1121" s="52">
        <f>VLOOKUP(D1121,'스테이지별 난이도 설정'!B:C,2,0)</f>
        <v>89.600000000000193</v>
      </c>
      <c r="F1121" t="str">
        <f t="shared" si="54"/>
        <v>레어</v>
      </c>
      <c r="G1121">
        <f t="shared" si="52"/>
        <v>6</v>
      </c>
      <c r="H1121">
        <f>VLOOKUP($F1121,'(참고)타워 스텟 가치'!$B$2:$L$6,H$2,0)+(VLOOKUP($F1121,'(참고)타워 스텟 가치'!$B$2:$L$6,H$2,0)*$E1121)</f>
        <v>1019.2500000000022</v>
      </c>
      <c r="I1121">
        <f>VLOOKUP($F1121,'(참고)타워 스텟 가치'!$B$2:$L$6,I$2,0)+(VLOOKUP($F1121,'(참고)타워 스텟 가치'!$B$2:$L$6,I$2,0)*$E1121)</f>
        <v>203.85000000000042</v>
      </c>
      <c r="J1121">
        <f>VLOOKUP($F1121,'(참고)타워 스텟 가치'!$B$2:$L$6,J$2,0)+(VLOOKUP($F1121,'(참고)타워 스텟 가치'!$B$2:$L$6,J$2,0)*$E1121)</f>
        <v>453000.00000000099</v>
      </c>
      <c r="K1121">
        <f>VLOOKUP($F1121,'(참고)타워 스텟 가치'!$B$2:$L$6,K$2,0)+(VLOOKUP($F1121,'(참고)타워 스텟 가치'!$B$2:$L$6,K$2,0)*$E1121)</f>
        <v>4077.0000000000086</v>
      </c>
      <c r="L1121">
        <f>VLOOKUP($F1121,'(참고)타워 스텟 가치'!$B$2:$L$6,L$2,0)+(VLOOKUP($F1121,'(참고)타워 스텟 가치'!$B$2:$L$6,L$2,0)*$E1121)</f>
        <v>67.950000000000145</v>
      </c>
      <c r="M1121">
        <f>VLOOKUP($F1121,'(참고)타워 스텟 가치'!$B$2:$L$6,M$2,0)+(VLOOKUP($F1121,'(참고)타워 스텟 가치'!$B$2:$L$6,M$2,0)*$E1121)</f>
        <v>27.180000000000057</v>
      </c>
      <c r="N1121">
        <f>VLOOKUP($F1121,'(참고)타워 스텟 가치'!$B$2:$L$6,N$2,0)+(VLOOKUP($F1121,'(참고)타워 스텟 가치'!$B$2:$L$6,N$2,0)*$E1121)</f>
        <v>0</v>
      </c>
      <c r="O1121">
        <f>VLOOKUP($F1121,'(참고)타워 스텟 가치'!$B$2:$L$6,O$2,0)+(VLOOKUP($F1121,'(참고)타워 스텟 가치'!$B$2:$L$6,O$2,0)*$E1121)</f>
        <v>0</v>
      </c>
      <c r="P1121">
        <f>VLOOKUP($F1121,'(참고)타워 스텟 가치'!$B$2:$L$6,P$2,0)+(VLOOKUP($F1121,'(참고)타워 스텟 가치'!$B$2:$L$6,P$2,0)*$E1121)</f>
        <v>63.420000000000137</v>
      </c>
      <c r="Q1121">
        <f>SUM('스테이지별 몬스터 스텟'!H1121*'(참고)타워 스텟 가치'!$Q$17,'스테이지별 몬스터 스텟'!I1121*'(참고)타워 스텟 가치'!$R$17,'스테이지별 몬스터 스텟'!J1121*'(참고)타워 스텟 가치'!$S$17,'스테이지별 몬스터 스텟'!K1121*'(참고)타워 스텟 가치'!$T$17,'스테이지별 몬스터 스텟'!L1121*'(참고)타워 스텟 가치'!$U$17,'스테이지별 몬스터 스텟'!M1121*'(참고)타워 스텟 가치'!$V$17,'스테이지별 몬스터 스텟'!N1121*'(참고)타워 스텟 가치'!$W$17,'스테이지별 몬스터 스텟'!O1121*'(참고)타워 스텟 가치'!$X$17,'스테이지별 몬스터 스텟'!P1121*'(참고)타워 스텟 가치'!$Y$17)</f>
        <v>690288.19500000158</v>
      </c>
      <c r="R1121">
        <v>1</v>
      </c>
      <c r="S1121">
        <f>VLOOKUP($F1121,'(참고)타워 스텟 가치'!$B$7:$L$11,S$2,0)+(VLOOKUP($F1121,'(참고)타워 스텟 가치'!$B$7:$L$11,S$2,0)*$E1121)</f>
        <v>339.75000000000074</v>
      </c>
      <c r="T1121">
        <f>VLOOKUP($F1121,'(참고)타워 스텟 가치'!$B$7:$L$11,T$2,0)+(VLOOKUP($F1121,'(참고)타워 스텟 가치'!$B$7:$L$11,T$2,0)*$E1121)</f>
        <v>611.55000000000132</v>
      </c>
      <c r="U1121">
        <f>VLOOKUP($F1121,'(참고)타워 스텟 가치'!$B$7:$L$11,U$2,0)+(VLOOKUP($F1121,'(참고)타워 스텟 가치'!$B$7:$L$11,U$2,0)*$E1121)</f>
        <v>453000.00000000099</v>
      </c>
      <c r="V1121">
        <f>VLOOKUP($F1121,'(참고)타워 스텟 가치'!$B$7:$L$11,V$2,0)+(VLOOKUP($F1121,'(참고)타워 스텟 가치'!$B$7:$L$11,V$2,0)*$E1121)</f>
        <v>4077.0000000000086</v>
      </c>
      <c r="W1121">
        <f>VLOOKUP($F1121,'(참고)타워 스텟 가치'!$B$7:$L$11,W$2,0)+(VLOOKUP($F1121,'(참고)타워 스텟 가치'!$B$7:$L$11,W$2,0)*$E1121)</f>
        <v>67.950000000000145</v>
      </c>
      <c r="X1121">
        <f>VLOOKUP($F1121,'(참고)타워 스텟 가치'!$B$7:$L$11,X$2,0)+(VLOOKUP($F1121,'(참고)타워 스텟 가치'!$B$7:$L$11,X$2,0)*$E1121)</f>
        <v>27.180000000000057</v>
      </c>
      <c r="Y1121">
        <f>VLOOKUP($F1121,'(참고)타워 스텟 가치'!$B$7:$L$11,Y$2,0)+(VLOOKUP($F1121,'(참고)타워 스텟 가치'!$B$7:$L$11,Y$2,0)*$E1121)</f>
        <v>0</v>
      </c>
      <c r="Z1121">
        <f>VLOOKUP($F1121,'(참고)타워 스텟 가치'!$B$7:$L$11,Z$2,0)+(VLOOKUP($F1121,'(참고)타워 스텟 가치'!$B$7:$L$11,Z$2,0)*$E1121)</f>
        <v>0</v>
      </c>
      <c r="AA1121">
        <f>VLOOKUP($F1121,'(참고)타워 스텟 가치'!$B$7:$L$11,AA$2,0)+(VLOOKUP($F1121,'(참고)타워 스텟 가치'!$B$7:$L$11,AA$2,0)*$E1121)</f>
        <v>63.420000000000137</v>
      </c>
      <c r="AB1121">
        <f>SUM('스테이지별 몬스터 스텟'!S1121*'(참고)타워 스텟 가치'!$Q$17,'스테이지별 몬스터 스텟'!T1121*'(참고)타워 스텟 가치'!$R$17,'스테이지별 몬스터 스텟'!U1121*'(참고)타워 스텟 가치'!$S$17,'스테이지별 몬스터 스텟'!V1121*'(참고)타워 스텟 가치'!$T$17,'스테이지별 몬스터 스텟'!W1121*'(참고)타워 스텟 가치'!$U$17,'스테이지별 몬스터 스텟'!X1121*'(참고)타워 스텟 가치'!$V$17,'스테이지별 몬스터 스텟'!Y1121*'(참고)타워 스텟 가치'!$W$17,'스테이지별 몬스터 스텟'!Z1121*'(참고)타워 스텟 가치'!$X$17,'스테이지별 몬스터 스텟'!AA1121*'(참고)타워 스텟 가치'!$Y$17)</f>
        <v>689540.74500000151</v>
      </c>
      <c r="AC1121">
        <v>2</v>
      </c>
      <c r="AD1121">
        <f>VLOOKUP($F1121,'(참고)타워 스텟 가치'!$B$12:$L$16,AD$2,0)+(VLOOKUP($F1121,'(참고)타워 스텟 가치'!$B$12:$L$16,AD$2,0)*$E1121)</f>
        <v>339.75000000000074</v>
      </c>
      <c r="AE1121">
        <f>VLOOKUP($F1121,'(참고)타워 스텟 가치'!$B$12:$L$16,AE$2,0)+(VLOOKUP($F1121,'(참고)타워 스텟 가치'!$B$12:$L$16,AE$2,0)*$E1121)</f>
        <v>407.70000000000084</v>
      </c>
      <c r="AF1121">
        <f>VLOOKUP($F1121,'(참고)타워 스텟 가치'!$B$12:$L$16,AF$2,0)+(VLOOKUP($F1121,'(참고)타워 스텟 가치'!$B$12:$L$16,AF$2,0)*$E1121)</f>
        <v>453000.00000000099</v>
      </c>
      <c r="AG1121">
        <f>VLOOKUP($F1121,'(참고)타워 스텟 가치'!$B$12:$L$16,AG$2,0)+(VLOOKUP($F1121,'(참고)타워 스텟 가치'!$B$12:$L$16,AG$2,0)*$E1121)</f>
        <v>2038.5000000000043</v>
      </c>
      <c r="AH1121">
        <f>VLOOKUP($F1121,'(참고)타워 스텟 가치'!$B$12:$L$16,AH$2,0)+(VLOOKUP($F1121,'(참고)타워 스텟 가치'!$B$12:$L$16,AH$2,0)*$E1121)</f>
        <v>67.950000000000145</v>
      </c>
      <c r="AI1121">
        <f>VLOOKUP($F1121,'(참고)타워 스텟 가치'!$B$12:$L$16,AI$2,0)+(VLOOKUP($F1121,'(참고)타워 스텟 가치'!$B$12:$L$16,AI$2,0)*$E1121)</f>
        <v>27.180000000000057</v>
      </c>
      <c r="AJ1121">
        <f>VLOOKUP($F1121,'(참고)타워 스텟 가치'!$B$12:$L$16,AJ$2,0)+(VLOOKUP($F1121,'(참고)타워 스텟 가치'!$B$12:$L$16,AJ$2,0)*$E1121)</f>
        <v>0</v>
      </c>
      <c r="AK1121">
        <f>VLOOKUP($F1121,'(참고)타워 스텟 가치'!$B$12:$L$16,AK$2,0)+(VLOOKUP($F1121,'(참고)타워 스텟 가치'!$B$12:$L$16,AK$2,0)*$E1121)</f>
        <v>0</v>
      </c>
      <c r="AL1121">
        <f>VLOOKUP($F1121,'(참고)타워 스텟 가치'!$B$12:$L$16,AL$2,0)+(VLOOKUP($F1121,'(참고)타워 스텟 가치'!$B$12:$L$16,AL$2,0)*$E1121)</f>
        <v>126.84000000000027</v>
      </c>
      <c r="AM1121">
        <f>SUM('스테이지별 몬스터 스텟'!AD1121*'(참고)타워 스텟 가치'!$Q$17,'스테이지별 몬스터 스텟'!AE1121*'(참고)타워 스텟 가치'!$R$17,'스테이지별 몬스터 스텟'!AF1121*'(참고)타워 스텟 가치'!$S$17,'스테이지별 몬스터 스텟'!AG1121*'(참고)타워 스텟 가치'!$T$17,'스테이지별 몬스터 스텟'!AH1121*'(참고)타워 스텟 가치'!$U$17,'스테이지별 몬스터 스텟'!AI1121*'(참고)타워 스텟 가치'!$V$17,'스테이지별 몬스터 스텟'!AJ1121*'(참고)타워 스텟 가치'!$W$17,'스테이지별 몬스터 스텟'!AK1121*'(참고)타워 스텟 가치'!$X$17,'스테이지별 몬스터 스텟'!AL1121*'(참고)타워 스텟 가치'!$Y$17)</f>
        <v>685284.81000000169</v>
      </c>
      <c r="AN1121">
        <v>3</v>
      </c>
    </row>
    <row r="1122" spans="3:40" x14ac:dyDescent="0.3">
      <c r="C1122">
        <v>3</v>
      </c>
      <c r="D1122">
        <f t="shared" si="53"/>
        <v>224</v>
      </c>
      <c r="E1122" s="52">
        <f>VLOOKUP(D1122,'스테이지별 난이도 설정'!B:C,2,0)</f>
        <v>89.600000000000193</v>
      </c>
      <c r="F1122" t="str">
        <f t="shared" si="54"/>
        <v>에픽</v>
      </c>
      <c r="G1122">
        <f t="shared" si="52"/>
        <v>6</v>
      </c>
      <c r="H1122">
        <f>VLOOKUP($F1122,'(참고)타워 스텟 가치'!$B$2:$L$6,H$2,0)+(VLOOKUP($F1122,'(참고)타워 스텟 가치'!$B$2:$L$6,H$2,0)*$E1122)</f>
        <v>1528.8750000000032</v>
      </c>
      <c r="I1122">
        <f>VLOOKUP($F1122,'(참고)타워 스텟 가치'!$B$2:$L$6,I$2,0)+(VLOOKUP($F1122,'(참고)타워 스텟 가치'!$B$2:$L$6,I$2,0)*$E1122)</f>
        <v>305.77500000000066</v>
      </c>
      <c r="J1122">
        <f>VLOOKUP($F1122,'(참고)타워 스텟 가치'!$B$2:$L$6,J$2,0)+(VLOOKUP($F1122,'(참고)타워 스텟 가치'!$B$2:$L$6,J$2,0)*$E1122)</f>
        <v>453000.00000000099</v>
      </c>
      <c r="K1122">
        <f>VLOOKUP($F1122,'(참고)타워 스텟 가치'!$B$2:$L$6,K$2,0)+(VLOOKUP($F1122,'(참고)타워 스텟 가치'!$B$2:$L$6,K$2,0)*$E1122)</f>
        <v>6115.5000000000127</v>
      </c>
      <c r="L1122">
        <f>VLOOKUP($F1122,'(참고)타워 스텟 가치'!$B$2:$L$6,L$2,0)+(VLOOKUP($F1122,'(참고)타워 스텟 가치'!$B$2:$L$6,L$2,0)*$E1122)</f>
        <v>101.92500000000021</v>
      </c>
      <c r="M1122">
        <f>VLOOKUP($F1122,'(참고)타워 스텟 가치'!$B$2:$L$6,M$2,0)+(VLOOKUP($F1122,'(참고)타워 스텟 가치'!$B$2:$L$6,M$2,0)*$E1122)</f>
        <v>27.180000000000057</v>
      </c>
      <c r="N1122">
        <f>VLOOKUP($F1122,'(참고)타워 스텟 가치'!$B$2:$L$6,N$2,0)+(VLOOKUP($F1122,'(참고)타워 스텟 가치'!$B$2:$L$6,N$2,0)*$E1122)</f>
        <v>0</v>
      </c>
      <c r="O1122">
        <f>VLOOKUP($F1122,'(참고)타워 스텟 가치'!$B$2:$L$6,O$2,0)+(VLOOKUP($F1122,'(참고)타워 스텟 가치'!$B$2:$L$6,O$2,0)*$E1122)</f>
        <v>0</v>
      </c>
      <c r="P1122">
        <f>VLOOKUP($F1122,'(참고)타워 스텟 가치'!$B$2:$L$6,P$2,0)+(VLOOKUP($F1122,'(참고)타워 스텟 가치'!$B$2:$L$6,P$2,0)*$E1122)</f>
        <v>63.420000000000137</v>
      </c>
      <c r="Q1122">
        <f>SUM('스테이지별 몬스터 스텟'!H1122*'(참고)타워 스텟 가치'!$Q$17,'스테이지별 몬스터 스텟'!I1122*'(참고)타워 스텟 가치'!$R$17,'스테이지별 몬스터 스텟'!J1122*'(참고)타워 스텟 가치'!$S$17,'스테이지별 몬스터 스텟'!K1122*'(참고)타워 스텟 가치'!$T$17,'스테이지별 몬스터 스텟'!L1122*'(참고)타워 스텟 가치'!$U$17,'스테이지별 몬스터 스텟'!M1122*'(참고)타워 스텟 가치'!$V$17,'스테이지별 몬스터 스텟'!N1122*'(참고)타워 스텟 가치'!$W$17,'스테이지별 몬스터 스텟'!O1122*'(참고)타워 스텟 가치'!$X$17,'스테이지별 몬스터 스텟'!P1122*'(참고)타워 스텟 가치'!$Y$17)</f>
        <v>695605.28250000149</v>
      </c>
      <c r="R1122">
        <v>1</v>
      </c>
      <c r="S1122">
        <f>VLOOKUP($F1122,'(참고)타워 스텟 가치'!$B$7:$L$11,S$2,0)+(VLOOKUP($F1122,'(참고)타워 스텟 가치'!$B$7:$L$11,S$2,0)*$E1122)</f>
        <v>509.62500000000108</v>
      </c>
      <c r="T1122">
        <f>VLOOKUP($F1122,'(참고)타워 스텟 가치'!$B$7:$L$11,T$2,0)+(VLOOKUP($F1122,'(참고)타워 스텟 가치'!$B$7:$L$11,T$2,0)*$E1122)</f>
        <v>917.32500000000198</v>
      </c>
      <c r="U1122">
        <f>VLOOKUP($F1122,'(참고)타워 스텟 가치'!$B$7:$L$11,U$2,0)+(VLOOKUP($F1122,'(참고)타워 스텟 가치'!$B$7:$L$11,U$2,0)*$E1122)</f>
        <v>453000.00000000099</v>
      </c>
      <c r="V1122">
        <f>VLOOKUP($F1122,'(참고)타워 스텟 가치'!$B$7:$L$11,V$2,0)+(VLOOKUP($F1122,'(참고)타워 스텟 가치'!$B$7:$L$11,V$2,0)*$E1122)</f>
        <v>6115.5000000000127</v>
      </c>
      <c r="W1122">
        <f>VLOOKUP($F1122,'(참고)타워 스텟 가치'!$B$7:$L$11,W$2,0)+(VLOOKUP($F1122,'(참고)타워 스텟 가치'!$B$7:$L$11,W$2,0)*$E1122)</f>
        <v>101.92500000000021</v>
      </c>
      <c r="X1122">
        <f>VLOOKUP($F1122,'(참고)타워 스텟 가치'!$B$7:$L$11,X$2,0)+(VLOOKUP($F1122,'(참고)타워 스텟 가치'!$B$7:$L$11,X$2,0)*$E1122)</f>
        <v>27.180000000000057</v>
      </c>
      <c r="Y1122">
        <f>VLOOKUP($F1122,'(참고)타워 스텟 가치'!$B$7:$L$11,Y$2,0)+(VLOOKUP($F1122,'(참고)타워 스텟 가치'!$B$7:$L$11,Y$2,0)*$E1122)</f>
        <v>0</v>
      </c>
      <c r="Z1122">
        <f>VLOOKUP($F1122,'(참고)타워 스텟 가치'!$B$7:$L$11,Z$2,0)+(VLOOKUP($F1122,'(참고)타워 스텟 가치'!$B$7:$L$11,Z$2,0)*$E1122)</f>
        <v>0</v>
      </c>
      <c r="AA1122">
        <f>VLOOKUP($F1122,'(참고)타워 스텟 가치'!$B$7:$L$11,AA$2,0)+(VLOOKUP($F1122,'(참고)타워 스텟 가치'!$B$7:$L$11,AA$2,0)*$E1122)</f>
        <v>63.420000000000137</v>
      </c>
      <c r="AB1122">
        <f>SUM('스테이지별 몬스터 스텟'!S1122*'(참고)타워 스텟 가치'!$Q$17,'스테이지별 몬스터 스텟'!T1122*'(참고)타워 스텟 가치'!$R$17,'스테이지별 몬스터 스텟'!U1122*'(참고)타워 스텟 가치'!$S$17,'스테이지별 몬스터 스텟'!V1122*'(참고)타워 스텟 가치'!$T$17,'스테이지별 몬스터 스텟'!W1122*'(참고)타워 스텟 가치'!$U$17,'스테이지별 몬스터 스텟'!X1122*'(참고)타워 스텟 가치'!$V$17,'스테이지별 몬스터 스텟'!Y1122*'(참고)타워 스텟 가치'!$W$17,'스테이지별 몬스터 스텟'!Z1122*'(참고)타워 스텟 가치'!$X$17,'스테이지별 몬스터 스텟'!AA1122*'(참고)타워 스텟 가치'!$Y$17)</f>
        <v>694484.10750000156</v>
      </c>
      <c r="AC1122">
        <v>2</v>
      </c>
      <c r="AD1122">
        <f>VLOOKUP($F1122,'(참고)타워 스텟 가치'!$B$12:$L$16,AD$2,0)+(VLOOKUP($F1122,'(참고)타워 스텟 가치'!$B$12:$L$16,AD$2,0)*$E1122)</f>
        <v>509.62500000000108</v>
      </c>
      <c r="AE1122">
        <f>VLOOKUP($F1122,'(참고)타워 스텟 가치'!$B$12:$L$16,AE$2,0)+(VLOOKUP($F1122,'(참고)타워 스텟 가치'!$B$12:$L$16,AE$2,0)*$E1122)</f>
        <v>611.55000000000132</v>
      </c>
      <c r="AF1122">
        <f>VLOOKUP($F1122,'(참고)타워 스텟 가치'!$B$12:$L$16,AF$2,0)+(VLOOKUP($F1122,'(참고)타워 스텟 가치'!$B$12:$L$16,AF$2,0)*$E1122)</f>
        <v>453000.00000000099</v>
      </c>
      <c r="AG1122">
        <f>VLOOKUP($F1122,'(참고)타워 스텟 가치'!$B$12:$L$16,AG$2,0)+(VLOOKUP($F1122,'(참고)타워 스텟 가치'!$B$12:$L$16,AG$2,0)*$E1122)</f>
        <v>3057.7500000000064</v>
      </c>
      <c r="AH1122">
        <f>VLOOKUP($F1122,'(참고)타워 스텟 가치'!$B$12:$L$16,AH$2,0)+(VLOOKUP($F1122,'(참고)타워 스텟 가치'!$B$12:$L$16,AH$2,0)*$E1122)</f>
        <v>101.92500000000021</v>
      </c>
      <c r="AI1122">
        <f>VLOOKUP($F1122,'(참고)타워 스텟 가치'!$B$12:$L$16,AI$2,0)+(VLOOKUP($F1122,'(참고)타워 스텟 가치'!$B$12:$L$16,AI$2,0)*$E1122)</f>
        <v>27.180000000000057</v>
      </c>
      <c r="AJ1122">
        <f>VLOOKUP($F1122,'(참고)타워 스텟 가치'!$B$12:$L$16,AJ$2,0)+(VLOOKUP($F1122,'(참고)타워 스텟 가치'!$B$12:$L$16,AJ$2,0)*$E1122)</f>
        <v>0</v>
      </c>
      <c r="AK1122">
        <f>VLOOKUP($F1122,'(참고)타워 스텟 가치'!$B$12:$L$16,AK$2,0)+(VLOOKUP($F1122,'(참고)타워 스텟 가치'!$B$12:$L$16,AK$2,0)*$E1122)</f>
        <v>0</v>
      </c>
      <c r="AL1122">
        <f>VLOOKUP($F1122,'(참고)타워 스텟 가치'!$B$12:$L$16,AL$2,0)+(VLOOKUP($F1122,'(참고)타워 스텟 가치'!$B$12:$L$16,AL$2,0)*$E1122)</f>
        <v>126.84000000000027</v>
      </c>
      <c r="AM1122">
        <f>SUM('스테이지별 몬스터 스텟'!AD1122*'(참고)타워 스텟 가치'!$Q$17,'스테이지별 몬스터 스텟'!AE1122*'(참고)타워 스텟 가치'!$R$17,'스테이지별 몬스터 스텟'!AF1122*'(참고)타워 스텟 가치'!$S$17,'스테이지별 몬스터 스텟'!AG1122*'(참고)타워 스텟 가치'!$T$17,'스테이지별 몬스터 스텟'!AH1122*'(참고)타워 스텟 가치'!$U$17,'스테이지별 몬스터 스텟'!AI1122*'(참고)타워 스텟 가치'!$V$17,'스테이지별 몬스터 스텟'!AJ1122*'(참고)타워 스텟 가치'!$W$17,'스테이지별 몬스터 스텟'!AK1122*'(참고)타워 스텟 가치'!$X$17,'스테이지별 몬스터 스텟'!AL1122*'(참고)타워 스텟 가치'!$Y$17)</f>
        <v>688036.78500000155</v>
      </c>
      <c r="AN1122">
        <v>3</v>
      </c>
    </row>
    <row r="1123" spans="3:40" x14ac:dyDescent="0.3">
      <c r="C1123">
        <v>4</v>
      </c>
      <c r="D1123">
        <f t="shared" si="53"/>
        <v>224</v>
      </c>
      <c r="E1123" s="52">
        <f>VLOOKUP(D1123,'스테이지별 난이도 설정'!B:C,2,0)</f>
        <v>89.600000000000193</v>
      </c>
      <c r="F1123" t="str">
        <f t="shared" si="54"/>
        <v>유니크</v>
      </c>
      <c r="G1123">
        <f t="shared" si="52"/>
        <v>6</v>
      </c>
      <c r="H1123">
        <f>VLOOKUP($F1123,'(참고)타워 스텟 가치'!$B$2:$L$6,H$2,0)+(VLOOKUP($F1123,'(참고)타워 스텟 가치'!$B$2:$L$6,H$2,0)*$E1123)</f>
        <v>2293.312500000005</v>
      </c>
      <c r="I1123">
        <f>VLOOKUP($F1123,'(참고)타워 스텟 가치'!$B$2:$L$6,I$2,0)+(VLOOKUP($F1123,'(참고)타워 스텟 가치'!$B$2:$L$6,I$2,0)*$E1123)</f>
        <v>458.66250000000099</v>
      </c>
      <c r="J1123">
        <f>VLOOKUP($F1123,'(참고)타워 스텟 가치'!$B$2:$L$6,J$2,0)+(VLOOKUP($F1123,'(참고)타워 스텟 가치'!$B$2:$L$6,J$2,0)*$E1123)</f>
        <v>453000.00000000099</v>
      </c>
      <c r="K1123">
        <f>VLOOKUP($F1123,'(참고)타워 스텟 가치'!$B$2:$L$6,K$2,0)+(VLOOKUP($F1123,'(참고)타워 스텟 가치'!$B$2:$L$6,K$2,0)*$E1123)</f>
        <v>9173.25000000002</v>
      </c>
      <c r="L1123">
        <f>VLOOKUP($F1123,'(참고)타워 스텟 가치'!$B$2:$L$6,L$2,0)+(VLOOKUP($F1123,'(참고)타워 스텟 가치'!$B$2:$L$6,L$2,0)*$E1123)</f>
        <v>152.88750000000033</v>
      </c>
      <c r="M1123">
        <f>VLOOKUP($F1123,'(참고)타워 스텟 가치'!$B$2:$L$6,M$2,0)+(VLOOKUP($F1123,'(참고)타워 스텟 가치'!$B$2:$L$6,M$2,0)*$E1123)</f>
        <v>27.180000000000057</v>
      </c>
      <c r="N1123">
        <f>VLOOKUP($F1123,'(참고)타워 스텟 가치'!$B$2:$L$6,N$2,0)+(VLOOKUP($F1123,'(참고)타워 스텟 가치'!$B$2:$L$6,N$2,0)*$E1123)</f>
        <v>0</v>
      </c>
      <c r="O1123">
        <f>VLOOKUP($F1123,'(참고)타워 스텟 가치'!$B$2:$L$6,O$2,0)+(VLOOKUP($F1123,'(참고)타워 스텟 가치'!$B$2:$L$6,O$2,0)*$E1123)</f>
        <v>0</v>
      </c>
      <c r="P1123">
        <f>VLOOKUP($F1123,'(참고)타워 스텟 가치'!$B$2:$L$6,P$2,0)+(VLOOKUP($F1123,'(참고)타워 스텟 가치'!$B$2:$L$6,P$2,0)*$E1123)</f>
        <v>90.600000000000193</v>
      </c>
      <c r="Q1123">
        <f>SUM('스테이지별 몬스터 스텟'!H1123*'(참고)타워 스텟 가치'!$Q$17,'스테이지별 몬스터 스텟'!I1123*'(참고)타워 스텟 가치'!$R$17,'스테이지별 몬스터 스텟'!J1123*'(참고)타워 스텟 가치'!$S$17,'스테이지별 몬스터 스텟'!K1123*'(참고)타워 스텟 가치'!$T$17,'스테이지별 몬스터 스텟'!L1123*'(참고)타워 스텟 가치'!$U$17,'스테이지별 몬스터 스텟'!M1123*'(참고)타워 스텟 가치'!$V$17,'스테이지별 몬스터 스텟'!N1123*'(참고)타워 스텟 가치'!$W$17,'스테이지별 몬스터 스텟'!O1123*'(참고)타워 스텟 가치'!$X$17,'스테이지별 몬스터 스텟'!P1123*'(참고)타워 스텟 가치'!$Y$17)</f>
        <v>703635.27375000156</v>
      </c>
      <c r="R1123">
        <v>1</v>
      </c>
      <c r="S1123">
        <f>VLOOKUP($F1123,'(참고)타워 스텟 가치'!$B$7:$L$11,S$2,0)+(VLOOKUP($F1123,'(참고)타워 스텟 가치'!$B$7:$L$11,S$2,0)*$E1123)</f>
        <v>764.43750000000159</v>
      </c>
      <c r="T1123">
        <f>VLOOKUP($F1123,'(참고)타워 스텟 가치'!$B$7:$L$11,T$2,0)+(VLOOKUP($F1123,'(참고)타워 스텟 가치'!$B$7:$L$11,T$2,0)*$E1123)</f>
        <v>1375.9875000000029</v>
      </c>
      <c r="U1123">
        <f>VLOOKUP($F1123,'(참고)타워 스텟 가치'!$B$7:$L$11,U$2,0)+(VLOOKUP($F1123,'(참고)타워 스텟 가치'!$B$7:$L$11,U$2,0)*$E1123)</f>
        <v>453000.00000000099</v>
      </c>
      <c r="V1123">
        <f>VLOOKUP($F1123,'(참고)타워 스텟 가치'!$B$7:$L$11,V$2,0)+(VLOOKUP($F1123,'(참고)타워 스텟 가치'!$B$7:$L$11,V$2,0)*$E1123)</f>
        <v>9173.25000000002</v>
      </c>
      <c r="W1123">
        <f>VLOOKUP($F1123,'(참고)타워 스텟 가치'!$B$7:$L$11,W$2,0)+(VLOOKUP($F1123,'(참고)타워 스텟 가치'!$B$7:$L$11,W$2,0)*$E1123)</f>
        <v>152.88750000000033</v>
      </c>
      <c r="X1123">
        <f>VLOOKUP($F1123,'(참고)타워 스텟 가치'!$B$7:$L$11,X$2,0)+(VLOOKUP($F1123,'(참고)타워 스텟 가치'!$B$7:$L$11,X$2,0)*$E1123)</f>
        <v>27.180000000000057</v>
      </c>
      <c r="Y1123">
        <f>VLOOKUP($F1123,'(참고)타워 스텟 가치'!$B$7:$L$11,Y$2,0)+(VLOOKUP($F1123,'(참고)타워 스텟 가치'!$B$7:$L$11,Y$2,0)*$E1123)</f>
        <v>0</v>
      </c>
      <c r="Z1123">
        <f>VLOOKUP($F1123,'(참고)타워 스텟 가치'!$B$7:$L$11,Z$2,0)+(VLOOKUP($F1123,'(참고)타워 스텟 가치'!$B$7:$L$11,Z$2,0)*$E1123)</f>
        <v>0</v>
      </c>
      <c r="AA1123">
        <f>VLOOKUP($F1123,'(참고)타워 스텟 가치'!$B$7:$L$11,AA$2,0)+(VLOOKUP($F1123,'(참고)타워 스텟 가치'!$B$7:$L$11,AA$2,0)*$E1123)</f>
        <v>90.600000000000193</v>
      </c>
      <c r="AB1123">
        <f>SUM('스테이지별 몬스터 스텟'!S1123*'(참고)타워 스텟 가치'!$Q$17,'스테이지별 몬스터 스텟'!T1123*'(참고)타워 스텟 가치'!$R$17,'스테이지별 몬스터 스텟'!U1123*'(참고)타워 스텟 가치'!$S$17,'스테이지별 몬스터 스텟'!V1123*'(참고)타워 스텟 가치'!$T$17,'스테이지별 몬스터 스텟'!W1123*'(참고)타워 스텟 가치'!$U$17,'스테이지별 몬스터 스텟'!X1123*'(참고)타워 스텟 가치'!$V$17,'스테이지별 몬스터 스텟'!Y1123*'(참고)타워 스텟 가치'!$W$17,'스테이지별 몬스터 스텟'!Z1123*'(참고)타워 스텟 가치'!$X$17,'스테이지별 몬스터 스텟'!AA1123*'(참고)타워 스텟 가치'!$Y$17)</f>
        <v>701953.51125000149</v>
      </c>
      <c r="AC1123">
        <v>2</v>
      </c>
      <c r="AD1123">
        <f>VLOOKUP($F1123,'(참고)타워 스텟 가치'!$B$12:$L$16,AD$2,0)+(VLOOKUP($F1123,'(참고)타워 스텟 가치'!$B$12:$L$16,AD$2,0)*$E1123)</f>
        <v>764.43750000000159</v>
      </c>
      <c r="AE1123">
        <f>VLOOKUP($F1123,'(참고)타워 스텟 가치'!$B$12:$L$16,AE$2,0)+(VLOOKUP($F1123,'(참고)타워 스텟 가치'!$B$12:$L$16,AE$2,0)*$E1123)</f>
        <v>917.32500000000198</v>
      </c>
      <c r="AF1123">
        <f>VLOOKUP($F1123,'(참고)타워 스텟 가치'!$B$12:$L$16,AF$2,0)+(VLOOKUP($F1123,'(참고)타워 스텟 가치'!$B$12:$L$16,AF$2,0)*$E1123)</f>
        <v>453000.00000000099</v>
      </c>
      <c r="AG1123">
        <f>VLOOKUP($F1123,'(참고)타워 스텟 가치'!$B$12:$L$16,AG$2,0)+(VLOOKUP($F1123,'(참고)타워 스텟 가치'!$B$12:$L$16,AG$2,0)*$E1123)</f>
        <v>4586.62500000001</v>
      </c>
      <c r="AH1123">
        <f>VLOOKUP($F1123,'(참고)타워 스텟 가치'!$B$12:$L$16,AH$2,0)+(VLOOKUP($F1123,'(참고)타워 스텟 가치'!$B$12:$L$16,AH$2,0)*$E1123)</f>
        <v>152.88750000000033</v>
      </c>
      <c r="AI1123">
        <f>VLOOKUP($F1123,'(참고)타워 스텟 가치'!$B$12:$L$16,AI$2,0)+(VLOOKUP($F1123,'(참고)타워 스텟 가치'!$B$12:$L$16,AI$2,0)*$E1123)</f>
        <v>27.180000000000057</v>
      </c>
      <c r="AJ1123">
        <f>VLOOKUP($F1123,'(참고)타워 스텟 가치'!$B$12:$L$16,AJ$2,0)+(VLOOKUP($F1123,'(참고)타워 스텟 가치'!$B$12:$L$16,AJ$2,0)*$E1123)</f>
        <v>0</v>
      </c>
      <c r="AK1123">
        <f>VLOOKUP($F1123,'(참고)타워 스텟 가치'!$B$12:$L$16,AK$2,0)+(VLOOKUP($F1123,'(참고)타워 스텟 가치'!$B$12:$L$16,AK$2,0)*$E1123)</f>
        <v>0</v>
      </c>
      <c r="AL1123">
        <f>VLOOKUP($F1123,'(참고)타워 스텟 가치'!$B$12:$L$16,AL$2,0)+(VLOOKUP($F1123,'(참고)타워 스텟 가치'!$B$12:$L$16,AL$2,0)*$E1123)</f>
        <v>181.20000000000039</v>
      </c>
      <c r="AM1123">
        <f>SUM('스테이지별 몬스터 스텟'!AD1123*'(참고)타워 스텟 가치'!$Q$17,'스테이지별 몬스터 스텟'!AE1123*'(참고)타워 스텟 가치'!$R$17,'스테이지별 몬스터 스텟'!AF1123*'(참고)타워 스텟 가치'!$S$17,'스테이지별 몬스터 스텟'!AG1123*'(참고)타워 스텟 가치'!$T$17,'스테이지별 몬스터 스텟'!AH1123*'(참고)타워 스텟 가치'!$U$17,'스테이지별 몬스터 스텟'!AI1123*'(참고)타워 스텟 가치'!$V$17,'스테이지별 몬스터 스텟'!AJ1123*'(참고)타워 스텟 가치'!$W$17,'스테이지별 몬스터 스텟'!AK1123*'(참고)타워 스텟 가치'!$X$17,'스테이지별 몬스터 스텟'!AL1123*'(참고)타워 스텟 가치'!$Y$17)</f>
        <v>692273.46750000166</v>
      </c>
      <c r="AN1123">
        <v>3</v>
      </c>
    </row>
    <row r="1124" spans="3:40" x14ac:dyDescent="0.3">
      <c r="C1124">
        <v>5</v>
      </c>
      <c r="D1124">
        <f t="shared" si="53"/>
        <v>224</v>
      </c>
      <c r="E1124" s="52">
        <f>VLOOKUP(D1124,'스테이지별 난이도 설정'!B:C,2,0)</f>
        <v>89.600000000000193</v>
      </c>
      <c r="F1124" t="str">
        <f t="shared" si="54"/>
        <v>스페셜</v>
      </c>
      <c r="G1124">
        <f t="shared" si="52"/>
        <v>6</v>
      </c>
      <c r="H1124">
        <f>VLOOKUP($F1124,'(참고)타워 스텟 가치'!$B$2:$L$6,H$2,0)+(VLOOKUP($F1124,'(참고)타워 스텟 가치'!$B$2:$L$6,H$2,0)*$E1124)</f>
        <v>3439.9687500000073</v>
      </c>
      <c r="I1124">
        <f>VLOOKUP($F1124,'(참고)타워 스텟 가치'!$B$2:$L$6,I$2,0)+(VLOOKUP($F1124,'(참고)타워 스텟 가치'!$B$2:$L$6,I$2,0)*$E1124)</f>
        <v>687.99375000000146</v>
      </c>
      <c r="J1124">
        <f>VLOOKUP($F1124,'(참고)타워 스텟 가치'!$B$2:$L$6,J$2,0)+(VLOOKUP($F1124,'(참고)타워 스텟 가치'!$B$2:$L$6,J$2,0)*$E1124)</f>
        <v>453000.00000000099</v>
      </c>
      <c r="K1124">
        <f>VLOOKUP($F1124,'(참고)타워 스텟 가치'!$B$2:$L$6,K$2,0)+(VLOOKUP($F1124,'(참고)타워 스텟 가치'!$B$2:$L$6,K$2,0)*$E1124)</f>
        <v>13759.875000000029</v>
      </c>
      <c r="L1124">
        <f>VLOOKUP($F1124,'(참고)타워 스텟 가치'!$B$2:$L$6,L$2,0)+(VLOOKUP($F1124,'(참고)타워 스텟 가치'!$B$2:$L$6,L$2,0)*$E1124)</f>
        <v>229.33125000000049</v>
      </c>
      <c r="M1124">
        <f>VLOOKUP($F1124,'(참고)타워 스텟 가치'!$B$2:$L$6,M$2,0)+(VLOOKUP($F1124,'(참고)타워 스텟 가치'!$B$2:$L$6,M$2,0)*$E1124)</f>
        <v>27.180000000000057</v>
      </c>
      <c r="N1124">
        <f>VLOOKUP($F1124,'(참고)타워 스텟 가치'!$B$2:$L$6,N$2,0)+(VLOOKUP($F1124,'(참고)타워 스텟 가치'!$B$2:$L$6,N$2,0)*$E1124)</f>
        <v>0</v>
      </c>
      <c r="O1124">
        <f>VLOOKUP($F1124,'(참고)타워 스텟 가치'!$B$2:$L$6,O$2,0)+(VLOOKUP($F1124,'(참고)타워 스텟 가치'!$B$2:$L$6,O$2,0)*$E1124)</f>
        <v>0</v>
      </c>
      <c r="P1124">
        <f>VLOOKUP($F1124,'(참고)타워 스텟 가치'!$B$2:$L$6,P$2,0)+(VLOOKUP($F1124,'(참고)타워 스텟 가치'!$B$2:$L$6,P$2,0)*$E1124)</f>
        <v>90.600000000000193</v>
      </c>
      <c r="Q1124">
        <f>SUM('스테이지별 몬스터 스텟'!H1124*'(참고)타워 스텟 가치'!$Q$17,'스테이지별 몬스터 스텟'!I1124*'(참고)타워 스텟 가치'!$R$17,'스테이지별 몬스터 스텟'!J1124*'(참고)타워 스텟 가치'!$S$17,'스테이지별 몬스터 스텟'!K1124*'(참고)타워 스텟 가치'!$T$17,'스테이지별 몬스터 스텟'!L1124*'(참고)타워 스텟 가치'!$U$17,'스테이지별 몬스터 스텟'!M1124*'(참고)타워 스텟 가치'!$V$17,'스테이지별 몬스터 스텟'!N1124*'(참고)타워 스텟 가치'!$W$17,'스테이지별 몬스터 스텟'!O1124*'(참고)타워 스텟 가치'!$X$17,'스테이지별 몬스터 스텟'!P1124*'(참고)타워 스텟 가치'!$Y$17)</f>
        <v>715598.72062500147</v>
      </c>
      <c r="R1124">
        <v>1</v>
      </c>
      <c r="S1124">
        <f>VLOOKUP($F1124,'(참고)타워 스텟 가치'!$B$7:$L$11,S$2,0)+(VLOOKUP($F1124,'(참고)타워 스텟 가치'!$B$7:$L$11,S$2,0)*$E1124)</f>
        <v>1146.6562500000025</v>
      </c>
      <c r="T1124">
        <f>VLOOKUP($F1124,'(참고)타워 스텟 가치'!$B$7:$L$11,T$2,0)+(VLOOKUP($F1124,'(참고)타워 스텟 가치'!$B$7:$L$11,T$2,0)*$E1124)</f>
        <v>2063.9812500000044</v>
      </c>
      <c r="U1124">
        <f>VLOOKUP($F1124,'(참고)타워 스텟 가치'!$B$7:$L$11,U$2,0)+(VLOOKUP($F1124,'(참고)타워 스텟 가치'!$B$7:$L$11,U$2,0)*$E1124)</f>
        <v>453000.00000000099</v>
      </c>
      <c r="V1124">
        <f>VLOOKUP($F1124,'(참고)타워 스텟 가치'!$B$7:$L$11,V$2,0)+(VLOOKUP($F1124,'(참고)타워 스텟 가치'!$B$7:$L$11,V$2,0)*$E1124)</f>
        <v>13759.875000000029</v>
      </c>
      <c r="W1124">
        <f>VLOOKUP($F1124,'(참고)타워 스텟 가치'!$B$7:$L$11,W$2,0)+(VLOOKUP($F1124,'(참고)타워 스텟 가치'!$B$7:$L$11,W$2,0)*$E1124)</f>
        <v>229.33125000000049</v>
      </c>
      <c r="X1124">
        <f>VLOOKUP($F1124,'(참고)타워 스텟 가치'!$B$7:$L$11,X$2,0)+(VLOOKUP($F1124,'(참고)타워 스텟 가치'!$B$7:$L$11,X$2,0)*$E1124)</f>
        <v>27.180000000000057</v>
      </c>
      <c r="Y1124">
        <f>VLOOKUP($F1124,'(참고)타워 스텟 가치'!$B$7:$L$11,Y$2,0)+(VLOOKUP($F1124,'(참고)타워 스텟 가치'!$B$7:$L$11,Y$2,0)*$E1124)</f>
        <v>0</v>
      </c>
      <c r="Z1124">
        <f>VLOOKUP($F1124,'(참고)타워 스텟 가치'!$B$7:$L$11,Z$2,0)+(VLOOKUP($F1124,'(참고)타워 스텟 가치'!$B$7:$L$11,Z$2,0)*$E1124)</f>
        <v>0</v>
      </c>
      <c r="AA1124">
        <f>VLOOKUP($F1124,'(참고)타워 스텟 가치'!$B$7:$L$11,AA$2,0)+(VLOOKUP($F1124,'(참고)타워 스텟 가치'!$B$7:$L$11,AA$2,0)*$E1124)</f>
        <v>90.600000000000193</v>
      </c>
      <c r="AB1124">
        <f>SUM('스테이지별 몬스터 스텟'!S1124*'(참고)타워 스텟 가치'!$Q$17,'스테이지별 몬스터 스텟'!T1124*'(참고)타워 스텟 가치'!$R$17,'스테이지별 몬스터 스텟'!U1124*'(참고)타워 스텟 가치'!$S$17,'스테이지별 몬스터 스텟'!V1124*'(참고)타워 스텟 가치'!$T$17,'스테이지별 몬스터 스텟'!W1124*'(참고)타워 스텟 가치'!$U$17,'스테이지별 몬스터 스텟'!X1124*'(참고)타워 스텟 가치'!$V$17,'스테이지별 몬스터 스텟'!Y1124*'(참고)타워 스텟 가치'!$W$17,'스테이지별 몬스터 스텟'!Z1124*'(참고)타워 스텟 가치'!$X$17,'스테이지별 몬스터 스텟'!AA1124*'(참고)타워 스텟 가치'!$Y$17)</f>
        <v>713076.07687500166</v>
      </c>
      <c r="AC1124">
        <v>2</v>
      </c>
      <c r="AD1124">
        <f>VLOOKUP($F1124,'(참고)타워 스텟 가치'!$B$12:$L$16,AD$2,0)+(VLOOKUP($F1124,'(참고)타워 스텟 가치'!$B$12:$L$16,AD$2,0)*$E1124)</f>
        <v>1146.6562500000025</v>
      </c>
      <c r="AE1124">
        <f>VLOOKUP($F1124,'(참고)타워 스텟 가치'!$B$12:$L$16,AE$2,0)+(VLOOKUP($F1124,'(참고)타워 스텟 가치'!$B$12:$L$16,AE$2,0)*$E1124)</f>
        <v>1375.9875000000029</v>
      </c>
      <c r="AF1124">
        <f>VLOOKUP($F1124,'(참고)타워 스텟 가치'!$B$12:$L$16,AF$2,0)+(VLOOKUP($F1124,'(참고)타워 스텟 가치'!$B$12:$L$16,AF$2,0)*$E1124)</f>
        <v>453000.00000000099</v>
      </c>
      <c r="AG1124">
        <f>VLOOKUP($F1124,'(참고)타워 스텟 가치'!$B$12:$L$16,AG$2,0)+(VLOOKUP($F1124,'(참고)타워 스텟 가치'!$B$12:$L$16,AG$2,0)*$E1124)</f>
        <v>6879.9375000000146</v>
      </c>
      <c r="AH1124">
        <f>VLOOKUP($F1124,'(참고)타워 스텟 가치'!$B$12:$L$16,AH$2,0)+(VLOOKUP($F1124,'(참고)타워 스텟 가치'!$B$12:$L$16,AH$2,0)*$E1124)</f>
        <v>229.33125000000049</v>
      </c>
      <c r="AI1124">
        <f>VLOOKUP($F1124,'(참고)타워 스텟 가치'!$B$12:$L$16,AI$2,0)+(VLOOKUP($F1124,'(참고)타워 스텟 가치'!$B$12:$L$16,AI$2,0)*$E1124)</f>
        <v>27.180000000000057</v>
      </c>
      <c r="AJ1124">
        <f>VLOOKUP($F1124,'(참고)타워 스텟 가치'!$B$12:$L$16,AJ$2,0)+(VLOOKUP($F1124,'(참고)타워 스텟 가치'!$B$12:$L$16,AJ$2,0)*$E1124)</f>
        <v>0</v>
      </c>
      <c r="AK1124">
        <f>VLOOKUP($F1124,'(참고)타워 스텟 가치'!$B$12:$L$16,AK$2,0)+(VLOOKUP($F1124,'(참고)타워 스텟 가치'!$B$12:$L$16,AK$2,0)*$E1124)</f>
        <v>0</v>
      </c>
      <c r="AL1124">
        <f>VLOOKUP($F1124,'(참고)타워 스텟 가치'!$B$12:$L$16,AL$2,0)+(VLOOKUP($F1124,'(참고)타워 스텟 가치'!$B$12:$L$16,AL$2,0)*$E1124)</f>
        <v>181.20000000000039</v>
      </c>
      <c r="AM1124">
        <f>SUM('스테이지별 몬스터 스텟'!AD1124*'(참고)타워 스텟 가치'!$Q$17,'스테이지별 몬스터 스텟'!AE1124*'(참고)타워 스텟 가치'!$R$17,'스테이지별 몬스터 스텟'!AF1124*'(참고)타워 스텟 가치'!$S$17,'스테이지별 몬스터 스텟'!AG1124*'(참고)타워 스텟 가치'!$T$17,'스테이지별 몬스터 스텟'!AH1124*'(참고)타워 스텟 가치'!$U$17,'스테이지별 몬스터 스텟'!AI1124*'(참고)타워 스텟 가치'!$V$17,'스테이지별 몬스터 스텟'!AJ1124*'(참고)타워 스텟 가치'!$W$17,'스테이지별 몬스터 스텟'!AK1124*'(참고)타워 스텟 가치'!$X$17,'스테이지별 몬스터 스텟'!AL1124*'(참고)타워 스텟 가치'!$Y$17)</f>
        <v>698465.41125000152</v>
      </c>
      <c r="AN1124">
        <v>3</v>
      </c>
    </row>
    <row r="1125" spans="3:40" x14ac:dyDescent="0.3">
      <c r="C1125">
        <v>1</v>
      </c>
      <c r="D1125">
        <f t="shared" si="53"/>
        <v>225</v>
      </c>
      <c r="E1125" s="52">
        <f>VLOOKUP(D1125,'스테이지별 난이도 설정'!B:C,2,0)</f>
        <v>90.000000000000199</v>
      </c>
      <c r="F1125" t="str">
        <f t="shared" si="54"/>
        <v>일반</v>
      </c>
      <c r="G1125">
        <f t="shared" si="52"/>
        <v>6</v>
      </c>
      <c r="H1125">
        <f>VLOOKUP($F1125,'(참고)타워 스텟 가치'!$B$2:$L$6,H$2,0)+(VLOOKUP($F1125,'(참고)타워 스텟 가치'!$B$2:$L$6,H$2,0)*$E1125)</f>
        <v>682.50000000000148</v>
      </c>
      <c r="I1125">
        <f>VLOOKUP($F1125,'(참고)타워 스텟 가치'!$B$2:$L$6,I$2,0)+(VLOOKUP($F1125,'(참고)타워 스텟 가치'!$B$2:$L$6,I$2,0)*$E1125)</f>
        <v>136.50000000000028</v>
      </c>
      <c r="J1125">
        <f>VLOOKUP($F1125,'(참고)타워 스텟 가치'!$B$2:$L$6,J$2,0)+(VLOOKUP($F1125,'(참고)타워 스텟 가치'!$B$2:$L$6,J$2,0)*$E1125)</f>
        <v>455000.00000000099</v>
      </c>
      <c r="K1125">
        <f>VLOOKUP($F1125,'(참고)타워 스텟 가치'!$B$2:$L$6,K$2,0)+(VLOOKUP($F1125,'(참고)타워 스텟 가치'!$B$2:$L$6,K$2,0)*$E1125)</f>
        <v>2730.0000000000059</v>
      </c>
      <c r="L1125">
        <f>VLOOKUP($F1125,'(참고)타워 스텟 가치'!$B$2:$L$6,L$2,0)+(VLOOKUP($F1125,'(참고)타워 스텟 가치'!$B$2:$L$6,L$2,0)*$E1125)</f>
        <v>45.500000000000099</v>
      </c>
      <c r="M1125">
        <f>VLOOKUP($F1125,'(참고)타워 스텟 가치'!$B$2:$L$6,M$2,0)+(VLOOKUP($F1125,'(참고)타워 스텟 가치'!$B$2:$L$6,M$2,0)*$E1125)</f>
        <v>27.300000000000061</v>
      </c>
      <c r="N1125">
        <f>VLOOKUP($F1125,'(참고)타워 스텟 가치'!$B$2:$L$6,N$2,0)+(VLOOKUP($F1125,'(참고)타워 스텟 가치'!$B$2:$L$6,N$2,0)*$E1125)</f>
        <v>0</v>
      </c>
      <c r="O1125">
        <f>VLOOKUP($F1125,'(참고)타워 스텟 가치'!$B$2:$L$6,O$2,0)+(VLOOKUP($F1125,'(참고)타워 스텟 가치'!$B$2:$L$6,O$2,0)*$E1125)</f>
        <v>0</v>
      </c>
      <c r="P1125">
        <f>VLOOKUP($F1125,'(참고)타워 스텟 가치'!$B$2:$L$6,P$2,0)+(VLOOKUP($F1125,'(참고)타워 스텟 가치'!$B$2:$L$6,P$2,0)*$E1125)</f>
        <v>63.700000000000138</v>
      </c>
      <c r="Q1125">
        <f>SUM('스테이지별 몬스터 스텟'!H1125*'(참고)타워 스텟 가치'!$Q$17,'스테이지별 몬스터 스텟'!I1125*'(참고)타워 스텟 가치'!$R$17,'스테이지별 몬스터 스텟'!J1125*'(참고)타워 스텟 가치'!$S$17,'스테이지별 몬스터 스텟'!K1125*'(참고)타워 스텟 가치'!$T$17,'스테이지별 몬스터 스텟'!L1125*'(참고)타워 스텟 가치'!$U$17,'스테이지별 몬스터 스텟'!M1125*'(참고)타워 스텟 가치'!$V$17,'스테이지별 몬스터 스텟'!N1125*'(참고)타워 스텟 가치'!$W$17,'스테이지별 몬스터 스텟'!O1125*'(참고)타워 스텟 가치'!$X$17,'스테이지별 몬스터 스텟'!P1125*'(참고)타워 스텟 가치'!$Y$17)</f>
        <v>689775.45000000158</v>
      </c>
      <c r="R1125">
        <v>1</v>
      </c>
      <c r="S1125">
        <f>VLOOKUP($F1125,'(참고)타워 스텟 가치'!$B$7:$L$11,S$2,0)+(VLOOKUP($F1125,'(참고)타워 스텟 가치'!$B$7:$L$11,S$2,0)*$E1125)</f>
        <v>227.50000000000051</v>
      </c>
      <c r="T1125">
        <f>VLOOKUP($F1125,'(참고)타워 스텟 가치'!$B$7:$L$11,T$2,0)+(VLOOKUP($F1125,'(참고)타워 스텟 가치'!$B$7:$L$11,T$2,0)*$E1125)</f>
        <v>409.50000000000091</v>
      </c>
      <c r="U1125">
        <f>VLOOKUP($F1125,'(참고)타워 스텟 가치'!$B$7:$L$11,U$2,0)+(VLOOKUP($F1125,'(참고)타워 스텟 가치'!$B$7:$L$11,U$2,0)*$E1125)</f>
        <v>455000.00000000099</v>
      </c>
      <c r="V1125">
        <f>VLOOKUP($F1125,'(참고)타워 스텟 가치'!$B$7:$L$11,V$2,0)+(VLOOKUP($F1125,'(참고)타워 스텟 가치'!$B$7:$L$11,V$2,0)*$E1125)</f>
        <v>2730.0000000000059</v>
      </c>
      <c r="W1125">
        <f>VLOOKUP($F1125,'(참고)타워 스텟 가치'!$B$7:$L$11,W$2,0)+(VLOOKUP($F1125,'(참고)타워 스텟 가치'!$B$7:$L$11,W$2,0)*$E1125)</f>
        <v>45.500000000000099</v>
      </c>
      <c r="X1125">
        <f>VLOOKUP($F1125,'(참고)타워 스텟 가치'!$B$7:$L$11,X$2,0)+(VLOOKUP($F1125,'(참고)타워 스텟 가치'!$B$7:$L$11,X$2,0)*$E1125)</f>
        <v>27.300000000000061</v>
      </c>
      <c r="Y1125">
        <f>VLOOKUP($F1125,'(참고)타워 스텟 가치'!$B$7:$L$11,Y$2,0)+(VLOOKUP($F1125,'(참고)타워 스텟 가치'!$B$7:$L$11,Y$2,0)*$E1125)</f>
        <v>0</v>
      </c>
      <c r="Z1125">
        <f>VLOOKUP($F1125,'(참고)타워 스텟 가치'!$B$7:$L$11,Z$2,0)+(VLOOKUP($F1125,'(참고)타워 스텟 가치'!$B$7:$L$11,Z$2,0)*$E1125)</f>
        <v>0</v>
      </c>
      <c r="AA1125">
        <f>VLOOKUP($F1125,'(참고)타워 스텟 가치'!$B$7:$L$11,AA$2,0)+(VLOOKUP($F1125,'(참고)타워 스텟 가치'!$B$7:$L$11,AA$2,0)*$E1125)</f>
        <v>63.700000000000138</v>
      </c>
      <c r="AB1125">
        <f>SUM('스테이지별 몬스터 스텟'!S1125*'(참고)타워 스텟 가치'!$Q$17,'스테이지별 몬스터 스텟'!T1125*'(참고)타워 스텟 가치'!$R$17,'스테이지별 몬스터 스텟'!U1125*'(참고)타워 스텟 가치'!$S$17,'스테이지별 몬스터 스텟'!V1125*'(참고)타워 스텟 가치'!$T$17,'스테이지별 몬스터 스텟'!W1125*'(참고)타워 스텟 가치'!$U$17,'스테이지별 몬스터 스텟'!X1125*'(참고)타워 스텟 가치'!$V$17,'스테이지별 몬스터 스텟'!Y1125*'(참고)타워 스텟 가치'!$W$17,'스테이지별 몬스터 스텟'!Z1125*'(참고)타워 스텟 가치'!$X$17,'스테이지별 몬스터 스텟'!AA1125*'(참고)타워 스텟 가치'!$Y$17)</f>
        <v>689274.95000000158</v>
      </c>
      <c r="AC1125">
        <v>2</v>
      </c>
      <c r="AD1125">
        <f>VLOOKUP($F1125,'(참고)타워 스텟 가치'!$B$12:$L$16,AD$2,0)+(VLOOKUP($F1125,'(참고)타워 스텟 가치'!$B$12:$L$16,AD$2,0)*$E1125)</f>
        <v>227.50000000000051</v>
      </c>
      <c r="AE1125">
        <f>VLOOKUP($F1125,'(참고)타워 스텟 가치'!$B$12:$L$16,AE$2,0)+(VLOOKUP($F1125,'(참고)타워 스텟 가치'!$B$12:$L$16,AE$2,0)*$E1125)</f>
        <v>273.00000000000057</v>
      </c>
      <c r="AF1125">
        <f>VLOOKUP($F1125,'(참고)타워 스텟 가치'!$B$12:$L$16,AF$2,0)+(VLOOKUP($F1125,'(참고)타워 스텟 가치'!$B$12:$L$16,AF$2,0)*$E1125)</f>
        <v>455000.00000000099</v>
      </c>
      <c r="AG1125">
        <f>VLOOKUP($F1125,'(참고)타워 스텟 가치'!$B$12:$L$16,AG$2,0)+(VLOOKUP($F1125,'(참고)타워 스텟 가치'!$B$12:$L$16,AG$2,0)*$E1125)</f>
        <v>1365.000000000003</v>
      </c>
      <c r="AH1125">
        <f>VLOOKUP($F1125,'(참고)타워 스텟 가치'!$B$12:$L$16,AH$2,0)+(VLOOKUP($F1125,'(참고)타워 스텟 가치'!$B$12:$L$16,AH$2,0)*$E1125)</f>
        <v>45.500000000000099</v>
      </c>
      <c r="AI1125">
        <f>VLOOKUP($F1125,'(참고)타워 스텟 가치'!$B$12:$L$16,AI$2,0)+(VLOOKUP($F1125,'(참고)타워 스텟 가치'!$B$12:$L$16,AI$2,0)*$E1125)</f>
        <v>27.300000000000061</v>
      </c>
      <c r="AJ1125">
        <f>VLOOKUP($F1125,'(참고)타워 스텟 가치'!$B$12:$L$16,AJ$2,0)+(VLOOKUP($F1125,'(참고)타워 스텟 가치'!$B$12:$L$16,AJ$2,0)*$E1125)</f>
        <v>0</v>
      </c>
      <c r="AK1125">
        <f>VLOOKUP($F1125,'(참고)타워 스텟 가치'!$B$12:$L$16,AK$2,0)+(VLOOKUP($F1125,'(참고)타워 스텟 가치'!$B$12:$L$16,AK$2,0)*$E1125)</f>
        <v>0</v>
      </c>
      <c r="AL1125">
        <f>VLOOKUP($F1125,'(참고)타워 스텟 가치'!$B$12:$L$16,AL$2,0)+(VLOOKUP($F1125,'(참고)타워 스텟 가치'!$B$12:$L$16,AL$2,0)*$E1125)</f>
        <v>127.40000000000028</v>
      </c>
      <c r="AM1125">
        <f>SUM('스테이지별 몬스터 스텟'!AD1125*'(참고)타워 스텟 가치'!$Q$17,'스테이지별 몬스터 스텟'!AE1125*'(참고)타워 스텟 가치'!$R$17,'스테이지별 몬스터 스텟'!AF1125*'(참고)타워 스텟 가치'!$S$17,'스테이지별 몬스터 스텟'!AG1125*'(참고)타워 스텟 가치'!$T$17,'스테이지별 몬스터 스텟'!AH1125*'(참고)타워 스텟 가치'!$U$17,'스테이지별 몬스터 스텟'!AI1125*'(참고)타워 스텟 가치'!$V$17,'스테이지별 몬스터 스텟'!AJ1125*'(참고)타워 스텟 가치'!$W$17,'스테이지별 몬스터 스텟'!AK1125*'(참고)타워 스텟 가치'!$X$17,'스테이지별 몬스터 스텟'!AL1125*'(참고)타워 스텟 가치'!$Y$17)</f>
        <v>686467.60000000161</v>
      </c>
      <c r="AN1125">
        <v>3</v>
      </c>
    </row>
    <row r="1126" spans="3:40" x14ac:dyDescent="0.3">
      <c r="C1126">
        <v>2</v>
      </c>
      <c r="D1126">
        <f t="shared" si="53"/>
        <v>225</v>
      </c>
      <c r="E1126" s="52">
        <f>VLOOKUP(D1126,'스테이지별 난이도 설정'!B:C,2,0)</f>
        <v>90.000000000000199</v>
      </c>
      <c r="F1126" t="str">
        <f t="shared" si="54"/>
        <v>레어</v>
      </c>
      <c r="G1126">
        <f t="shared" si="52"/>
        <v>6</v>
      </c>
      <c r="H1126">
        <f>VLOOKUP($F1126,'(참고)타워 스텟 가치'!$B$2:$L$6,H$2,0)+(VLOOKUP($F1126,'(참고)타워 스텟 가치'!$B$2:$L$6,H$2,0)*$E1126)</f>
        <v>1023.7500000000023</v>
      </c>
      <c r="I1126">
        <f>VLOOKUP($F1126,'(참고)타워 스텟 가치'!$B$2:$L$6,I$2,0)+(VLOOKUP($F1126,'(참고)타워 스텟 가치'!$B$2:$L$6,I$2,0)*$E1126)</f>
        <v>204.75000000000045</v>
      </c>
      <c r="J1126">
        <f>VLOOKUP($F1126,'(참고)타워 스텟 가치'!$B$2:$L$6,J$2,0)+(VLOOKUP($F1126,'(참고)타워 스텟 가치'!$B$2:$L$6,J$2,0)*$E1126)</f>
        <v>455000.00000000099</v>
      </c>
      <c r="K1126">
        <f>VLOOKUP($F1126,'(참고)타워 스텟 가치'!$B$2:$L$6,K$2,0)+(VLOOKUP($F1126,'(참고)타워 스텟 가치'!$B$2:$L$6,K$2,0)*$E1126)</f>
        <v>4095.0000000000091</v>
      </c>
      <c r="L1126">
        <f>VLOOKUP($F1126,'(참고)타워 스텟 가치'!$B$2:$L$6,L$2,0)+(VLOOKUP($F1126,'(참고)타워 스텟 가치'!$B$2:$L$6,L$2,0)*$E1126)</f>
        <v>68.250000000000142</v>
      </c>
      <c r="M1126">
        <f>VLOOKUP($F1126,'(참고)타워 스텟 가치'!$B$2:$L$6,M$2,0)+(VLOOKUP($F1126,'(참고)타워 스텟 가치'!$B$2:$L$6,M$2,0)*$E1126)</f>
        <v>27.300000000000061</v>
      </c>
      <c r="N1126">
        <f>VLOOKUP($F1126,'(참고)타워 스텟 가치'!$B$2:$L$6,N$2,0)+(VLOOKUP($F1126,'(참고)타워 스텟 가치'!$B$2:$L$6,N$2,0)*$E1126)</f>
        <v>0</v>
      </c>
      <c r="O1126">
        <f>VLOOKUP($F1126,'(참고)타워 스텟 가치'!$B$2:$L$6,O$2,0)+(VLOOKUP($F1126,'(참고)타워 스텟 가치'!$B$2:$L$6,O$2,0)*$E1126)</f>
        <v>0</v>
      </c>
      <c r="P1126">
        <f>VLOOKUP($F1126,'(참고)타워 스텟 가치'!$B$2:$L$6,P$2,0)+(VLOOKUP($F1126,'(참고)타워 스텟 가치'!$B$2:$L$6,P$2,0)*$E1126)</f>
        <v>63.700000000000138</v>
      </c>
      <c r="Q1126">
        <f>SUM('스테이지별 몬스터 스텟'!H1126*'(참고)타워 스텟 가치'!$Q$17,'스테이지별 몬스터 스텟'!I1126*'(참고)타워 스텟 가치'!$R$17,'스테이지별 몬스터 스텟'!J1126*'(참고)타워 스텟 가치'!$S$17,'스테이지별 몬스터 스텟'!K1126*'(참고)타워 스텟 가치'!$T$17,'스테이지별 몬스터 스텟'!L1126*'(참고)타워 스텟 가치'!$U$17,'스테이지별 몬스터 스텟'!M1126*'(참고)타워 스텟 가치'!$V$17,'스테이지별 몬스터 스텟'!N1126*'(참고)타워 스텟 가치'!$W$17,'스테이지별 몬스터 스텟'!O1126*'(참고)타워 스텟 가치'!$X$17,'스테이지별 몬스터 스텟'!P1126*'(참고)타워 스텟 가치'!$Y$17)</f>
        <v>693335.82500000158</v>
      </c>
      <c r="R1126">
        <v>1</v>
      </c>
      <c r="S1126">
        <f>VLOOKUP($F1126,'(참고)타워 스텟 가치'!$B$7:$L$11,S$2,0)+(VLOOKUP($F1126,'(참고)타워 스텟 가치'!$B$7:$L$11,S$2,0)*$E1126)</f>
        <v>341.25000000000074</v>
      </c>
      <c r="T1126">
        <f>VLOOKUP($F1126,'(참고)타워 스텟 가치'!$B$7:$L$11,T$2,0)+(VLOOKUP($F1126,'(참고)타워 스텟 가치'!$B$7:$L$11,T$2,0)*$E1126)</f>
        <v>614.25000000000136</v>
      </c>
      <c r="U1126">
        <f>VLOOKUP($F1126,'(참고)타워 스텟 가치'!$B$7:$L$11,U$2,0)+(VLOOKUP($F1126,'(참고)타워 스텟 가치'!$B$7:$L$11,U$2,0)*$E1126)</f>
        <v>455000.00000000099</v>
      </c>
      <c r="V1126">
        <f>VLOOKUP($F1126,'(참고)타워 스텟 가치'!$B$7:$L$11,V$2,0)+(VLOOKUP($F1126,'(참고)타워 스텟 가치'!$B$7:$L$11,V$2,0)*$E1126)</f>
        <v>4095.0000000000091</v>
      </c>
      <c r="W1126">
        <f>VLOOKUP($F1126,'(참고)타워 스텟 가치'!$B$7:$L$11,W$2,0)+(VLOOKUP($F1126,'(참고)타워 스텟 가치'!$B$7:$L$11,W$2,0)*$E1126)</f>
        <v>68.250000000000142</v>
      </c>
      <c r="X1126">
        <f>VLOOKUP($F1126,'(참고)타워 스텟 가치'!$B$7:$L$11,X$2,0)+(VLOOKUP($F1126,'(참고)타워 스텟 가치'!$B$7:$L$11,X$2,0)*$E1126)</f>
        <v>27.300000000000061</v>
      </c>
      <c r="Y1126">
        <f>VLOOKUP($F1126,'(참고)타워 스텟 가치'!$B$7:$L$11,Y$2,0)+(VLOOKUP($F1126,'(참고)타워 스텟 가치'!$B$7:$L$11,Y$2,0)*$E1126)</f>
        <v>0</v>
      </c>
      <c r="Z1126">
        <f>VLOOKUP($F1126,'(참고)타워 스텟 가치'!$B$7:$L$11,Z$2,0)+(VLOOKUP($F1126,'(참고)타워 스텟 가치'!$B$7:$L$11,Z$2,0)*$E1126)</f>
        <v>0</v>
      </c>
      <c r="AA1126">
        <f>VLOOKUP($F1126,'(참고)타워 스텟 가치'!$B$7:$L$11,AA$2,0)+(VLOOKUP($F1126,'(참고)타워 스텟 가치'!$B$7:$L$11,AA$2,0)*$E1126)</f>
        <v>63.700000000000138</v>
      </c>
      <c r="AB1126">
        <f>SUM('스테이지별 몬스터 스텟'!S1126*'(참고)타워 스텟 가치'!$Q$17,'스테이지별 몬스터 스텟'!T1126*'(참고)타워 스텟 가치'!$R$17,'스테이지별 몬스터 스텟'!U1126*'(참고)타워 스텟 가치'!$S$17,'스테이지별 몬스터 스텟'!V1126*'(참고)타워 스텟 가치'!$T$17,'스테이지별 몬스터 스텟'!W1126*'(참고)타워 스텟 가치'!$U$17,'스테이지별 몬스터 스텟'!X1126*'(참고)타워 스텟 가치'!$V$17,'스테이지별 몬스터 스텟'!Y1126*'(참고)타워 스텟 가치'!$W$17,'스테이지별 몬스터 스텟'!Z1126*'(참고)타워 스텟 가치'!$X$17,'스테이지별 몬스터 스텟'!AA1126*'(참고)타워 스텟 가치'!$Y$17)</f>
        <v>692585.07500000158</v>
      </c>
      <c r="AC1126">
        <v>2</v>
      </c>
      <c r="AD1126">
        <f>VLOOKUP($F1126,'(참고)타워 스텟 가치'!$B$12:$L$16,AD$2,0)+(VLOOKUP($F1126,'(참고)타워 스텟 가치'!$B$12:$L$16,AD$2,0)*$E1126)</f>
        <v>341.25000000000074</v>
      </c>
      <c r="AE1126">
        <f>VLOOKUP($F1126,'(참고)타워 스텟 가치'!$B$12:$L$16,AE$2,0)+(VLOOKUP($F1126,'(참고)타워 스텟 가치'!$B$12:$L$16,AE$2,0)*$E1126)</f>
        <v>409.50000000000091</v>
      </c>
      <c r="AF1126">
        <f>VLOOKUP($F1126,'(참고)타워 스텟 가치'!$B$12:$L$16,AF$2,0)+(VLOOKUP($F1126,'(참고)타워 스텟 가치'!$B$12:$L$16,AF$2,0)*$E1126)</f>
        <v>455000.00000000099</v>
      </c>
      <c r="AG1126">
        <f>VLOOKUP($F1126,'(참고)타워 스텟 가치'!$B$12:$L$16,AG$2,0)+(VLOOKUP($F1126,'(참고)타워 스텟 가치'!$B$12:$L$16,AG$2,0)*$E1126)</f>
        <v>2047.5000000000045</v>
      </c>
      <c r="AH1126">
        <f>VLOOKUP($F1126,'(참고)타워 스텟 가치'!$B$12:$L$16,AH$2,0)+(VLOOKUP($F1126,'(참고)타워 스텟 가치'!$B$12:$L$16,AH$2,0)*$E1126)</f>
        <v>68.250000000000142</v>
      </c>
      <c r="AI1126">
        <f>VLOOKUP($F1126,'(참고)타워 스텟 가치'!$B$12:$L$16,AI$2,0)+(VLOOKUP($F1126,'(참고)타워 스텟 가치'!$B$12:$L$16,AI$2,0)*$E1126)</f>
        <v>27.300000000000061</v>
      </c>
      <c r="AJ1126">
        <f>VLOOKUP($F1126,'(참고)타워 스텟 가치'!$B$12:$L$16,AJ$2,0)+(VLOOKUP($F1126,'(참고)타워 스텟 가치'!$B$12:$L$16,AJ$2,0)*$E1126)</f>
        <v>0</v>
      </c>
      <c r="AK1126">
        <f>VLOOKUP($F1126,'(참고)타워 스텟 가치'!$B$12:$L$16,AK$2,0)+(VLOOKUP($F1126,'(참고)타워 스텟 가치'!$B$12:$L$16,AK$2,0)*$E1126)</f>
        <v>0</v>
      </c>
      <c r="AL1126">
        <f>VLOOKUP($F1126,'(참고)타워 스텟 가치'!$B$12:$L$16,AL$2,0)+(VLOOKUP($F1126,'(참고)타워 스텟 가치'!$B$12:$L$16,AL$2,0)*$E1126)</f>
        <v>127.40000000000028</v>
      </c>
      <c r="AM1126">
        <f>SUM('스테이지별 몬스터 스텟'!AD1126*'(참고)타워 스텟 가치'!$Q$17,'스테이지별 몬스터 스텟'!AE1126*'(참고)타워 스텟 가치'!$R$17,'스테이지별 몬스터 스텟'!AF1126*'(참고)타워 스텟 가치'!$S$17,'스테이지별 몬스터 스텟'!AG1126*'(참고)타워 스텟 가치'!$T$17,'스테이지별 몬스터 스텟'!AH1126*'(참고)타워 스텟 가치'!$U$17,'스테이지별 몬스터 스텟'!AI1126*'(참고)타워 스텟 가치'!$V$17,'스테이지별 몬스터 스텟'!AJ1126*'(참고)타워 스텟 가치'!$W$17,'스테이지별 몬스터 스텟'!AK1126*'(참고)타워 스텟 가치'!$X$17,'스테이지별 몬스터 스텟'!AL1126*'(참고)타워 스텟 가치'!$Y$17)</f>
        <v>688310.35000000161</v>
      </c>
      <c r="AN1126">
        <v>3</v>
      </c>
    </row>
    <row r="1127" spans="3:40" x14ac:dyDescent="0.3">
      <c r="C1127">
        <v>3</v>
      </c>
      <c r="D1127">
        <f t="shared" si="53"/>
        <v>225</v>
      </c>
      <c r="E1127" s="52">
        <f>VLOOKUP(D1127,'스테이지별 난이도 설정'!B:C,2,0)</f>
        <v>90.000000000000199</v>
      </c>
      <c r="F1127" t="str">
        <f t="shared" si="54"/>
        <v>에픽</v>
      </c>
      <c r="G1127">
        <f t="shared" si="52"/>
        <v>6</v>
      </c>
      <c r="H1127">
        <f>VLOOKUP($F1127,'(참고)타워 스텟 가치'!$B$2:$L$6,H$2,0)+(VLOOKUP($F1127,'(참고)타워 스텟 가치'!$B$2:$L$6,H$2,0)*$E1127)</f>
        <v>1535.6250000000034</v>
      </c>
      <c r="I1127">
        <f>VLOOKUP($F1127,'(참고)타워 스텟 가치'!$B$2:$L$6,I$2,0)+(VLOOKUP($F1127,'(참고)타워 스텟 가치'!$B$2:$L$6,I$2,0)*$E1127)</f>
        <v>307.12500000000068</v>
      </c>
      <c r="J1127">
        <f>VLOOKUP($F1127,'(참고)타워 스텟 가치'!$B$2:$L$6,J$2,0)+(VLOOKUP($F1127,'(참고)타워 스텟 가치'!$B$2:$L$6,J$2,0)*$E1127)</f>
        <v>455000.00000000099</v>
      </c>
      <c r="K1127">
        <f>VLOOKUP($F1127,'(참고)타워 스텟 가치'!$B$2:$L$6,K$2,0)+(VLOOKUP($F1127,'(참고)타워 스텟 가치'!$B$2:$L$6,K$2,0)*$E1127)</f>
        <v>6142.5000000000136</v>
      </c>
      <c r="L1127">
        <f>VLOOKUP($F1127,'(참고)타워 스텟 가치'!$B$2:$L$6,L$2,0)+(VLOOKUP($F1127,'(참고)타워 스텟 가치'!$B$2:$L$6,L$2,0)*$E1127)</f>
        <v>102.37500000000023</v>
      </c>
      <c r="M1127">
        <f>VLOOKUP($F1127,'(참고)타워 스텟 가치'!$B$2:$L$6,M$2,0)+(VLOOKUP($F1127,'(참고)타워 스텟 가치'!$B$2:$L$6,M$2,0)*$E1127)</f>
        <v>27.300000000000061</v>
      </c>
      <c r="N1127">
        <f>VLOOKUP($F1127,'(참고)타워 스텟 가치'!$B$2:$L$6,N$2,0)+(VLOOKUP($F1127,'(참고)타워 스텟 가치'!$B$2:$L$6,N$2,0)*$E1127)</f>
        <v>0</v>
      </c>
      <c r="O1127">
        <f>VLOOKUP($F1127,'(참고)타워 스텟 가치'!$B$2:$L$6,O$2,0)+(VLOOKUP($F1127,'(참고)타워 스텟 가치'!$B$2:$L$6,O$2,0)*$E1127)</f>
        <v>0</v>
      </c>
      <c r="P1127">
        <f>VLOOKUP($F1127,'(참고)타워 스텟 가치'!$B$2:$L$6,P$2,0)+(VLOOKUP($F1127,'(참고)타워 스텟 가치'!$B$2:$L$6,P$2,0)*$E1127)</f>
        <v>63.700000000000138</v>
      </c>
      <c r="Q1127">
        <f>SUM('스테이지별 몬스터 스텟'!H1127*'(참고)타워 스텟 가치'!$Q$17,'스테이지별 몬스터 스텟'!I1127*'(참고)타워 스텟 가치'!$R$17,'스테이지별 몬스터 스텟'!J1127*'(참고)타워 스텟 가치'!$S$17,'스테이지별 몬스터 스텟'!K1127*'(참고)타워 스텟 가치'!$T$17,'스테이지별 몬스터 스텟'!L1127*'(참고)타워 스텟 가치'!$U$17,'스테이지별 몬스터 스텟'!M1127*'(참고)타워 스텟 가치'!$V$17,'스테이지별 몬스터 스텟'!N1127*'(참고)타워 스텟 가치'!$W$17,'스테이지별 몬스터 스텟'!O1127*'(참고)타워 스텟 가치'!$X$17,'스테이지별 몬스터 스텟'!P1127*'(참고)타워 스텟 가치'!$Y$17)</f>
        <v>698676.38750000158</v>
      </c>
      <c r="R1127">
        <v>1</v>
      </c>
      <c r="S1127">
        <f>VLOOKUP($F1127,'(참고)타워 스텟 가치'!$B$7:$L$11,S$2,0)+(VLOOKUP($F1127,'(참고)타워 스텟 가치'!$B$7:$L$11,S$2,0)*$E1127)</f>
        <v>511.87500000000114</v>
      </c>
      <c r="T1127">
        <f>VLOOKUP($F1127,'(참고)타워 스텟 가치'!$B$7:$L$11,T$2,0)+(VLOOKUP($F1127,'(참고)타워 스텟 가치'!$B$7:$L$11,T$2,0)*$E1127)</f>
        <v>921.37500000000205</v>
      </c>
      <c r="U1127">
        <f>VLOOKUP($F1127,'(참고)타워 스텟 가치'!$B$7:$L$11,U$2,0)+(VLOOKUP($F1127,'(참고)타워 스텟 가치'!$B$7:$L$11,U$2,0)*$E1127)</f>
        <v>455000.00000000099</v>
      </c>
      <c r="V1127">
        <f>VLOOKUP($F1127,'(참고)타워 스텟 가치'!$B$7:$L$11,V$2,0)+(VLOOKUP($F1127,'(참고)타워 스텟 가치'!$B$7:$L$11,V$2,0)*$E1127)</f>
        <v>6142.5000000000136</v>
      </c>
      <c r="W1127">
        <f>VLOOKUP($F1127,'(참고)타워 스텟 가치'!$B$7:$L$11,W$2,0)+(VLOOKUP($F1127,'(참고)타워 스텟 가치'!$B$7:$L$11,W$2,0)*$E1127)</f>
        <v>102.37500000000023</v>
      </c>
      <c r="X1127">
        <f>VLOOKUP($F1127,'(참고)타워 스텟 가치'!$B$7:$L$11,X$2,0)+(VLOOKUP($F1127,'(참고)타워 스텟 가치'!$B$7:$L$11,X$2,0)*$E1127)</f>
        <v>27.300000000000061</v>
      </c>
      <c r="Y1127">
        <f>VLOOKUP($F1127,'(참고)타워 스텟 가치'!$B$7:$L$11,Y$2,0)+(VLOOKUP($F1127,'(참고)타워 스텟 가치'!$B$7:$L$11,Y$2,0)*$E1127)</f>
        <v>0</v>
      </c>
      <c r="Z1127">
        <f>VLOOKUP($F1127,'(참고)타워 스텟 가치'!$B$7:$L$11,Z$2,0)+(VLOOKUP($F1127,'(참고)타워 스텟 가치'!$B$7:$L$11,Z$2,0)*$E1127)</f>
        <v>0</v>
      </c>
      <c r="AA1127">
        <f>VLOOKUP($F1127,'(참고)타워 스텟 가치'!$B$7:$L$11,AA$2,0)+(VLOOKUP($F1127,'(참고)타워 스텟 가치'!$B$7:$L$11,AA$2,0)*$E1127)</f>
        <v>63.700000000000138</v>
      </c>
      <c r="AB1127">
        <f>SUM('스테이지별 몬스터 스텟'!S1127*'(참고)타워 스텟 가치'!$Q$17,'스테이지별 몬스터 스텟'!T1127*'(참고)타워 스텟 가치'!$R$17,'스테이지별 몬스터 스텟'!U1127*'(참고)타워 스텟 가치'!$S$17,'스테이지별 몬스터 스텟'!V1127*'(참고)타워 스텟 가치'!$T$17,'스테이지별 몬스터 스텟'!W1127*'(참고)타워 스텟 가치'!$U$17,'스테이지별 몬스터 스텟'!X1127*'(참고)타워 스텟 가치'!$V$17,'스테이지별 몬스터 스텟'!Y1127*'(참고)타워 스텟 가치'!$W$17,'스테이지별 몬스터 스텟'!Z1127*'(참고)타워 스텟 가치'!$X$17,'스테이지별 몬스터 스텟'!AA1127*'(참고)타워 스텟 가치'!$Y$17)</f>
        <v>697550.26250000158</v>
      </c>
      <c r="AC1127">
        <v>2</v>
      </c>
      <c r="AD1127">
        <f>VLOOKUP($F1127,'(참고)타워 스텟 가치'!$B$12:$L$16,AD$2,0)+(VLOOKUP($F1127,'(참고)타워 스텟 가치'!$B$12:$L$16,AD$2,0)*$E1127)</f>
        <v>511.87500000000114</v>
      </c>
      <c r="AE1127">
        <f>VLOOKUP($F1127,'(참고)타워 스텟 가치'!$B$12:$L$16,AE$2,0)+(VLOOKUP($F1127,'(참고)타워 스텟 가치'!$B$12:$L$16,AE$2,0)*$E1127)</f>
        <v>614.25000000000136</v>
      </c>
      <c r="AF1127">
        <f>VLOOKUP($F1127,'(참고)타워 스텟 가치'!$B$12:$L$16,AF$2,0)+(VLOOKUP($F1127,'(참고)타워 스텟 가치'!$B$12:$L$16,AF$2,0)*$E1127)</f>
        <v>455000.00000000099</v>
      </c>
      <c r="AG1127">
        <f>VLOOKUP($F1127,'(참고)타워 스텟 가치'!$B$12:$L$16,AG$2,0)+(VLOOKUP($F1127,'(참고)타워 스텟 가치'!$B$12:$L$16,AG$2,0)*$E1127)</f>
        <v>3071.2500000000068</v>
      </c>
      <c r="AH1127">
        <f>VLOOKUP($F1127,'(참고)타워 스텟 가치'!$B$12:$L$16,AH$2,0)+(VLOOKUP($F1127,'(참고)타워 스텟 가치'!$B$12:$L$16,AH$2,0)*$E1127)</f>
        <v>102.37500000000023</v>
      </c>
      <c r="AI1127">
        <f>VLOOKUP($F1127,'(참고)타워 스텟 가치'!$B$12:$L$16,AI$2,0)+(VLOOKUP($F1127,'(참고)타워 스텟 가치'!$B$12:$L$16,AI$2,0)*$E1127)</f>
        <v>27.300000000000061</v>
      </c>
      <c r="AJ1127">
        <f>VLOOKUP($F1127,'(참고)타워 스텟 가치'!$B$12:$L$16,AJ$2,0)+(VLOOKUP($F1127,'(참고)타워 스텟 가치'!$B$12:$L$16,AJ$2,0)*$E1127)</f>
        <v>0</v>
      </c>
      <c r="AK1127">
        <f>VLOOKUP($F1127,'(참고)타워 스텟 가치'!$B$12:$L$16,AK$2,0)+(VLOOKUP($F1127,'(참고)타워 스텟 가치'!$B$12:$L$16,AK$2,0)*$E1127)</f>
        <v>0</v>
      </c>
      <c r="AL1127">
        <f>VLOOKUP($F1127,'(참고)타워 스텟 가치'!$B$12:$L$16,AL$2,0)+(VLOOKUP($F1127,'(참고)타워 스텟 가치'!$B$12:$L$16,AL$2,0)*$E1127)</f>
        <v>127.40000000000028</v>
      </c>
      <c r="AM1127">
        <f>SUM('스테이지별 몬스터 스텟'!AD1127*'(참고)타워 스텟 가치'!$Q$17,'스테이지별 몬스터 스텟'!AE1127*'(참고)타워 스텟 가치'!$R$17,'스테이지별 몬스터 스텟'!AF1127*'(참고)타워 스텟 가치'!$S$17,'스테이지별 몬스터 스텟'!AG1127*'(참고)타워 스텟 가치'!$T$17,'스테이지별 몬스터 스텟'!AH1127*'(참고)타워 스텟 가치'!$U$17,'스테이지별 몬스터 스텟'!AI1127*'(참고)타워 스텟 가치'!$V$17,'스테이지별 몬스터 스텟'!AJ1127*'(참고)타워 스텟 가치'!$W$17,'스테이지별 몬스터 스텟'!AK1127*'(참고)타워 스텟 가치'!$X$17,'스테이지별 몬스터 스텟'!AL1127*'(참고)타워 스텟 가치'!$Y$17)</f>
        <v>691074.47500000161</v>
      </c>
      <c r="AN1127">
        <v>3</v>
      </c>
    </row>
    <row r="1128" spans="3:40" x14ac:dyDescent="0.3">
      <c r="C1128">
        <v>4</v>
      </c>
      <c r="D1128">
        <f t="shared" si="53"/>
        <v>225</v>
      </c>
      <c r="E1128" s="52">
        <f>VLOOKUP(D1128,'스테이지별 난이도 설정'!B:C,2,0)</f>
        <v>90.000000000000199</v>
      </c>
      <c r="F1128" t="str">
        <f t="shared" si="54"/>
        <v>유니크</v>
      </c>
      <c r="G1128">
        <f t="shared" si="52"/>
        <v>6</v>
      </c>
      <c r="H1128">
        <f>VLOOKUP($F1128,'(참고)타워 스텟 가치'!$B$2:$L$6,H$2,0)+(VLOOKUP($F1128,'(참고)타워 스텟 가치'!$B$2:$L$6,H$2,0)*$E1128)</f>
        <v>2303.437500000005</v>
      </c>
      <c r="I1128">
        <f>VLOOKUP($F1128,'(참고)타워 스텟 가치'!$B$2:$L$6,I$2,0)+(VLOOKUP($F1128,'(참고)타워 스텟 가치'!$B$2:$L$6,I$2,0)*$E1128)</f>
        <v>460.68750000000102</v>
      </c>
      <c r="J1128">
        <f>VLOOKUP($F1128,'(참고)타워 스텟 가치'!$B$2:$L$6,J$2,0)+(VLOOKUP($F1128,'(참고)타워 스텟 가치'!$B$2:$L$6,J$2,0)*$E1128)</f>
        <v>455000.00000000099</v>
      </c>
      <c r="K1128">
        <f>VLOOKUP($F1128,'(참고)타워 스텟 가치'!$B$2:$L$6,K$2,0)+(VLOOKUP($F1128,'(참고)타워 스텟 가치'!$B$2:$L$6,K$2,0)*$E1128)</f>
        <v>9213.75000000002</v>
      </c>
      <c r="L1128">
        <f>VLOOKUP($F1128,'(참고)타워 스텟 가치'!$B$2:$L$6,L$2,0)+(VLOOKUP($F1128,'(참고)타워 스텟 가치'!$B$2:$L$6,L$2,0)*$E1128)</f>
        <v>153.56250000000034</v>
      </c>
      <c r="M1128">
        <f>VLOOKUP($F1128,'(참고)타워 스텟 가치'!$B$2:$L$6,M$2,0)+(VLOOKUP($F1128,'(참고)타워 스텟 가치'!$B$2:$L$6,M$2,0)*$E1128)</f>
        <v>27.300000000000061</v>
      </c>
      <c r="N1128">
        <f>VLOOKUP($F1128,'(참고)타워 스텟 가치'!$B$2:$L$6,N$2,0)+(VLOOKUP($F1128,'(참고)타워 스텟 가치'!$B$2:$L$6,N$2,0)*$E1128)</f>
        <v>0</v>
      </c>
      <c r="O1128">
        <f>VLOOKUP($F1128,'(참고)타워 스텟 가치'!$B$2:$L$6,O$2,0)+(VLOOKUP($F1128,'(참고)타워 스텟 가치'!$B$2:$L$6,O$2,0)*$E1128)</f>
        <v>0</v>
      </c>
      <c r="P1128">
        <f>VLOOKUP($F1128,'(참고)타워 스텟 가치'!$B$2:$L$6,P$2,0)+(VLOOKUP($F1128,'(참고)타워 스텟 가치'!$B$2:$L$6,P$2,0)*$E1128)</f>
        <v>91.000000000000199</v>
      </c>
      <c r="Q1128">
        <f>SUM('스테이지별 몬스터 스텟'!H1128*'(참고)타워 스텟 가치'!$Q$17,'스테이지별 몬스터 스텟'!I1128*'(참고)타워 스텟 가치'!$R$17,'스테이지별 몬스터 스텟'!J1128*'(참고)타워 스텟 가치'!$S$17,'스테이지별 몬스터 스텟'!K1128*'(참고)타워 스텟 가치'!$T$17,'스테이지별 몬스터 스텟'!L1128*'(참고)타워 스텟 가치'!$U$17,'스테이지별 몬스터 스텟'!M1128*'(참고)타워 스텟 가치'!$V$17,'스테이지별 몬스터 스텟'!N1128*'(참고)타워 스텟 가치'!$W$17,'스테이지별 몬스터 스텟'!O1128*'(참고)타워 스텟 가치'!$X$17,'스테이지별 몬스터 스텟'!P1128*'(참고)타워 스텟 가치'!$Y$17)</f>
        <v>706741.83125000156</v>
      </c>
      <c r="R1128">
        <v>1</v>
      </c>
      <c r="S1128">
        <f>VLOOKUP($F1128,'(참고)타워 스텟 가치'!$B$7:$L$11,S$2,0)+(VLOOKUP($F1128,'(참고)타워 스텟 가치'!$B$7:$L$11,S$2,0)*$E1128)</f>
        <v>767.81250000000171</v>
      </c>
      <c r="T1128">
        <f>VLOOKUP($F1128,'(참고)타워 스텟 가치'!$B$7:$L$11,T$2,0)+(VLOOKUP($F1128,'(참고)타워 스텟 가치'!$B$7:$L$11,T$2,0)*$E1128)</f>
        <v>1382.062500000003</v>
      </c>
      <c r="U1128">
        <f>VLOOKUP($F1128,'(참고)타워 스텟 가치'!$B$7:$L$11,U$2,0)+(VLOOKUP($F1128,'(참고)타워 스텟 가치'!$B$7:$L$11,U$2,0)*$E1128)</f>
        <v>455000.00000000099</v>
      </c>
      <c r="V1128">
        <f>VLOOKUP($F1128,'(참고)타워 스텟 가치'!$B$7:$L$11,V$2,0)+(VLOOKUP($F1128,'(참고)타워 스텟 가치'!$B$7:$L$11,V$2,0)*$E1128)</f>
        <v>9213.75000000002</v>
      </c>
      <c r="W1128">
        <f>VLOOKUP($F1128,'(참고)타워 스텟 가치'!$B$7:$L$11,W$2,0)+(VLOOKUP($F1128,'(참고)타워 스텟 가치'!$B$7:$L$11,W$2,0)*$E1128)</f>
        <v>153.56250000000034</v>
      </c>
      <c r="X1128">
        <f>VLOOKUP($F1128,'(참고)타워 스텟 가치'!$B$7:$L$11,X$2,0)+(VLOOKUP($F1128,'(참고)타워 스텟 가치'!$B$7:$L$11,X$2,0)*$E1128)</f>
        <v>27.300000000000061</v>
      </c>
      <c r="Y1128">
        <f>VLOOKUP($F1128,'(참고)타워 스텟 가치'!$B$7:$L$11,Y$2,0)+(VLOOKUP($F1128,'(참고)타워 스텟 가치'!$B$7:$L$11,Y$2,0)*$E1128)</f>
        <v>0</v>
      </c>
      <c r="Z1128">
        <f>VLOOKUP($F1128,'(참고)타워 스텟 가치'!$B$7:$L$11,Z$2,0)+(VLOOKUP($F1128,'(참고)타워 스텟 가치'!$B$7:$L$11,Z$2,0)*$E1128)</f>
        <v>0</v>
      </c>
      <c r="AA1128">
        <f>VLOOKUP($F1128,'(참고)타워 스텟 가치'!$B$7:$L$11,AA$2,0)+(VLOOKUP($F1128,'(참고)타워 스텟 가치'!$B$7:$L$11,AA$2,0)*$E1128)</f>
        <v>91.000000000000199</v>
      </c>
      <c r="AB1128">
        <f>SUM('스테이지별 몬스터 스텟'!S1128*'(참고)타워 스텟 가치'!$Q$17,'스테이지별 몬스터 스텟'!T1128*'(참고)타워 스텟 가치'!$R$17,'스테이지별 몬스터 스텟'!U1128*'(참고)타워 스텟 가치'!$S$17,'스테이지별 몬스터 스텟'!V1128*'(참고)타워 스텟 가치'!$T$17,'스테이지별 몬스터 스텟'!W1128*'(참고)타워 스텟 가치'!$U$17,'스테이지별 몬스터 스텟'!X1128*'(참고)타워 스텟 가치'!$V$17,'스테이지별 몬스터 스텟'!Y1128*'(참고)타워 스텟 가치'!$W$17,'스테이지별 몬스터 스텟'!Z1128*'(참고)타워 스텟 가치'!$X$17,'스테이지별 몬스터 스텟'!AA1128*'(참고)타워 스텟 가치'!$Y$17)</f>
        <v>705052.64375000156</v>
      </c>
      <c r="AC1128">
        <v>2</v>
      </c>
      <c r="AD1128">
        <f>VLOOKUP($F1128,'(참고)타워 스텟 가치'!$B$12:$L$16,AD$2,0)+(VLOOKUP($F1128,'(참고)타워 스텟 가치'!$B$12:$L$16,AD$2,0)*$E1128)</f>
        <v>767.81250000000171</v>
      </c>
      <c r="AE1128">
        <f>VLOOKUP($F1128,'(참고)타워 스텟 가치'!$B$12:$L$16,AE$2,0)+(VLOOKUP($F1128,'(참고)타워 스텟 가치'!$B$12:$L$16,AE$2,0)*$E1128)</f>
        <v>921.37500000000205</v>
      </c>
      <c r="AF1128">
        <f>VLOOKUP($F1128,'(참고)타워 스텟 가치'!$B$12:$L$16,AF$2,0)+(VLOOKUP($F1128,'(참고)타워 스텟 가치'!$B$12:$L$16,AF$2,0)*$E1128)</f>
        <v>455000.00000000099</v>
      </c>
      <c r="AG1128">
        <f>VLOOKUP($F1128,'(참고)타워 스텟 가치'!$B$12:$L$16,AG$2,0)+(VLOOKUP($F1128,'(참고)타워 스텟 가치'!$B$12:$L$16,AG$2,0)*$E1128)</f>
        <v>4606.87500000001</v>
      </c>
      <c r="AH1128">
        <f>VLOOKUP($F1128,'(참고)타워 스텟 가치'!$B$12:$L$16,AH$2,0)+(VLOOKUP($F1128,'(참고)타워 스텟 가치'!$B$12:$L$16,AH$2,0)*$E1128)</f>
        <v>153.56250000000034</v>
      </c>
      <c r="AI1128">
        <f>VLOOKUP($F1128,'(참고)타워 스텟 가치'!$B$12:$L$16,AI$2,0)+(VLOOKUP($F1128,'(참고)타워 스텟 가치'!$B$12:$L$16,AI$2,0)*$E1128)</f>
        <v>27.300000000000061</v>
      </c>
      <c r="AJ1128">
        <f>VLOOKUP($F1128,'(참고)타워 스텟 가치'!$B$12:$L$16,AJ$2,0)+(VLOOKUP($F1128,'(참고)타워 스텟 가치'!$B$12:$L$16,AJ$2,0)*$E1128)</f>
        <v>0</v>
      </c>
      <c r="AK1128">
        <f>VLOOKUP($F1128,'(참고)타워 스텟 가치'!$B$12:$L$16,AK$2,0)+(VLOOKUP($F1128,'(참고)타워 스텟 가치'!$B$12:$L$16,AK$2,0)*$E1128)</f>
        <v>0</v>
      </c>
      <c r="AL1128">
        <f>VLOOKUP($F1128,'(참고)타워 스텟 가치'!$B$12:$L$16,AL$2,0)+(VLOOKUP($F1128,'(참고)타워 스텟 가치'!$B$12:$L$16,AL$2,0)*$E1128)</f>
        <v>182.0000000000004</v>
      </c>
      <c r="AM1128">
        <f>SUM('스테이지별 몬스터 스텟'!AD1128*'(참고)타워 스텟 가치'!$Q$17,'스테이지별 몬스터 스텟'!AE1128*'(참고)타워 스텟 가치'!$R$17,'스테이지별 몬스터 스텟'!AF1128*'(참고)타워 스텟 가치'!$S$17,'스테이지별 몬스터 스텟'!AG1128*'(참고)타워 스텟 가치'!$T$17,'스테이지별 몬스터 스텟'!AH1128*'(참고)타워 스텟 가치'!$U$17,'스테이지별 몬스터 스텟'!AI1128*'(참고)타워 스텟 가치'!$V$17,'스테이지별 몬스터 스텟'!AJ1128*'(참고)타워 스텟 가치'!$W$17,'스테이지별 몬스터 스텟'!AK1128*'(참고)타워 스텟 가치'!$X$17,'스테이지별 몬스터 스텟'!AL1128*'(참고)타워 스텟 가치'!$Y$17)</f>
        <v>695329.86250000156</v>
      </c>
      <c r="AN1128">
        <v>3</v>
      </c>
    </row>
    <row r="1129" spans="3:40" x14ac:dyDescent="0.3">
      <c r="C1129">
        <v>5</v>
      </c>
      <c r="D1129">
        <f t="shared" si="53"/>
        <v>225</v>
      </c>
      <c r="E1129" s="52">
        <f>VLOOKUP(D1129,'스테이지별 난이도 설정'!B:C,2,0)</f>
        <v>90.000000000000199</v>
      </c>
      <c r="F1129" t="str">
        <f t="shared" si="54"/>
        <v>스페셜</v>
      </c>
      <c r="G1129">
        <f t="shared" si="52"/>
        <v>6</v>
      </c>
      <c r="H1129">
        <f>VLOOKUP($F1129,'(참고)타워 스텟 가치'!$B$2:$L$6,H$2,0)+(VLOOKUP($F1129,'(참고)타워 스텟 가치'!$B$2:$L$6,H$2,0)*$E1129)</f>
        <v>3455.1562500000077</v>
      </c>
      <c r="I1129">
        <f>VLOOKUP($F1129,'(참고)타워 스텟 가치'!$B$2:$L$6,I$2,0)+(VLOOKUP($F1129,'(참고)타워 스텟 가치'!$B$2:$L$6,I$2,0)*$E1129)</f>
        <v>691.03125000000148</v>
      </c>
      <c r="J1129">
        <f>VLOOKUP($F1129,'(참고)타워 스텟 가치'!$B$2:$L$6,J$2,0)+(VLOOKUP($F1129,'(참고)타워 스텟 가치'!$B$2:$L$6,J$2,0)*$E1129)</f>
        <v>455000.00000000099</v>
      </c>
      <c r="K1129">
        <f>VLOOKUP($F1129,'(참고)타워 스텟 가치'!$B$2:$L$6,K$2,0)+(VLOOKUP($F1129,'(참고)타워 스텟 가치'!$B$2:$L$6,K$2,0)*$E1129)</f>
        <v>13820.625000000031</v>
      </c>
      <c r="L1129">
        <f>VLOOKUP($F1129,'(참고)타워 스텟 가치'!$B$2:$L$6,L$2,0)+(VLOOKUP($F1129,'(참고)타워 스텟 가치'!$B$2:$L$6,L$2,0)*$E1129)</f>
        <v>230.34375000000051</v>
      </c>
      <c r="M1129">
        <f>VLOOKUP($F1129,'(참고)타워 스텟 가치'!$B$2:$L$6,M$2,0)+(VLOOKUP($F1129,'(참고)타워 스텟 가치'!$B$2:$L$6,M$2,0)*$E1129)</f>
        <v>27.300000000000061</v>
      </c>
      <c r="N1129">
        <f>VLOOKUP($F1129,'(참고)타워 스텟 가치'!$B$2:$L$6,N$2,0)+(VLOOKUP($F1129,'(참고)타워 스텟 가치'!$B$2:$L$6,N$2,0)*$E1129)</f>
        <v>0</v>
      </c>
      <c r="O1129">
        <f>VLOOKUP($F1129,'(참고)타워 스텟 가치'!$B$2:$L$6,O$2,0)+(VLOOKUP($F1129,'(참고)타워 스텟 가치'!$B$2:$L$6,O$2,0)*$E1129)</f>
        <v>0</v>
      </c>
      <c r="P1129">
        <f>VLOOKUP($F1129,'(참고)타워 스텟 가치'!$B$2:$L$6,P$2,0)+(VLOOKUP($F1129,'(참고)타워 스텟 가치'!$B$2:$L$6,P$2,0)*$E1129)</f>
        <v>91.000000000000199</v>
      </c>
      <c r="Q1129">
        <f>SUM('스테이지별 몬스터 스텟'!H1129*'(참고)타워 스텟 가치'!$Q$17,'스테이지별 몬스터 스텟'!I1129*'(참고)타워 스텟 가치'!$R$17,'스테이지별 몬스터 스텟'!J1129*'(참고)타워 스텟 가치'!$S$17,'스테이지별 몬스터 스텟'!K1129*'(참고)타워 스텟 가치'!$T$17,'스테이지별 몬스터 스텟'!L1129*'(참고)타워 스텟 가치'!$U$17,'스테이지별 몬스터 스텟'!M1129*'(참고)타워 스텟 가치'!$V$17,'스테이지별 몬스터 스텟'!N1129*'(참고)타워 스텟 가치'!$W$17,'스테이지별 몬스터 스텟'!O1129*'(참고)타워 스텟 가치'!$X$17,'스테이지별 몬스터 스텟'!P1129*'(참고)타워 스텟 가치'!$Y$17)</f>
        <v>718758.09687500168</v>
      </c>
      <c r="R1129">
        <v>1</v>
      </c>
      <c r="S1129">
        <f>VLOOKUP($F1129,'(참고)타워 스텟 가치'!$B$7:$L$11,S$2,0)+(VLOOKUP($F1129,'(참고)타워 스텟 가치'!$B$7:$L$11,S$2,0)*$E1129)</f>
        <v>1151.7187500000025</v>
      </c>
      <c r="T1129">
        <f>VLOOKUP($F1129,'(참고)타워 스텟 가치'!$B$7:$L$11,T$2,0)+(VLOOKUP($F1129,'(참고)타워 스텟 가치'!$B$7:$L$11,T$2,0)*$E1129)</f>
        <v>2073.0937500000045</v>
      </c>
      <c r="U1129">
        <f>VLOOKUP($F1129,'(참고)타워 스텟 가치'!$B$7:$L$11,U$2,0)+(VLOOKUP($F1129,'(참고)타워 스텟 가치'!$B$7:$L$11,U$2,0)*$E1129)</f>
        <v>455000.00000000099</v>
      </c>
      <c r="V1129">
        <f>VLOOKUP($F1129,'(참고)타워 스텟 가치'!$B$7:$L$11,V$2,0)+(VLOOKUP($F1129,'(참고)타워 스텟 가치'!$B$7:$L$11,V$2,0)*$E1129)</f>
        <v>13820.625000000031</v>
      </c>
      <c r="W1129">
        <f>VLOOKUP($F1129,'(참고)타워 스텟 가치'!$B$7:$L$11,W$2,0)+(VLOOKUP($F1129,'(참고)타워 스텟 가치'!$B$7:$L$11,W$2,0)*$E1129)</f>
        <v>230.34375000000051</v>
      </c>
      <c r="X1129">
        <f>VLOOKUP($F1129,'(참고)타워 스텟 가치'!$B$7:$L$11,X$2,0)+(VLOOKUP($F1129,'(참고)타워 스텟 가치'!$B$7:$L$11,X$2,0)*$E1129)</f>
        <v>27.300000000000061</v>
      </c>
      <c r="Y1129">
        <f>VLOOKUP($F1129,'(참고)타워 스텟 가치'!$B$7:$L$11,Y$2,0)+(VLOOKUP($F1129,'(참고)타워 스텟 가치'!$B$7:$L$11,Y$2,0)*$E1129)</f>
        <v>0</v>
      </c>
      <c r="Z1129">
        <f>VLOOKUP($F1129,'(참고)타워 스텟 가치'!$B$7:$L$11,Z$2,0)+(VLOOKUP($F1129,'(참고)타워 스텟 가치'!$B$7:$L$11,Z$2,0)*$E1129)</f>
        <v>0</v>
      </c>
      <c r="AA1129">
        <f>VLOOKUP($F1129,'(참고)타워 스텟 가치'!$B$7:$L$11,AA$2,0)+(VLOOKUP($F1129,'(참고)타워 스텟 가치'!$B$7:$L$11,AA$2,0)*$E1129)</f>
        <v>91.000000000000199</v>
      </c>
      <c r="AB1129">
        <f>SUM('스테이지별 몬스터 스텟'!S1129*'(참고)타워 스텟 가치'!$Q$17,'스테이지별 몬스터 스텟'!T1129*'(참고)타워 스텟 가치'!$R$17,'스테이지별 몬스터 스텟'!U1129*'(참고)타워 스텟 가치'!$S$17,'스테이지별 몬스터 스텟'!V1129*'(참고)타워 스텟 가치'!$T$17,'스테이지별 몬스터 스텟'!W1129*'(참고)타워 스텟 가치'!$U$17,'스테이지별 몬스터 스텟'!X1129*'(참고)타워 스텟 가치'!$V$17,'스테이지별 몬스터 스텟'!Y1129*'(참고)타워 스텟 가치'!$W$17,'스테이지별 몬스터 스텟'!Z1129*'(참고)타워 스텟 가치'!$X$17,'스테이지별 몬스터 스텟'!AA1129*'(참고)타워 스텟 가치'!$Y$17)</f>
        <v>716224.31562500168</v>
      </c>
      <c r="AC1129">
        <v>2</v>
      </c>
      <c r="AD1129">
        <f>VLOOKUP($F1129,'(참고)타워 스텟 가치'!$B$12:$L$16,AD$2,0)+(VLOOKUP($F1129,'(참고)타워 스텟 가치'!$B$12:$L$16,AD$2,0)*$E1129)</f>
        <v>1151.7187500000025</v>
      </c>
      <c r="AE1129">
        <f>VLOOKUP($F1129,'(참고)타워 스텟 가치'!$B$12:$L$16,AE$2,0)+(VLOOKUP($F1129,'(참고)타워 스텟 가치'!$B$12:$L$16,AE$2,0)*$E1129)</f>
        <v>1382.062500000003</v>
      </c>
      <c r="AF1129">
        <f>VLOOKUP($F1129,'(참고)타워 스텟 가치'!$B$12:$L$16,AF$2,0)+(VLOOKUP($F1129,'(참고)타워 스텟 가치'!$B$12:$L$16,AF$2,0)*$E1129)</f>
        <v>455000.00000000099</v>
      </c>
      <c r="AG1129">
        <f>VLOOKUP($F1129,'(참고)타워 스텟 가치'!$B$12:$L$16,AG$2,0)+(VLOOKUP($F1129,'(참고)타워 스텟 가치'!$B$12:$L$16,AG$2,0)*$E1129)</f>
        <v>6910.3125000000155</v>
      </c>
      <c r="AH1129">
        <f>VLOOKUP($F1129,'(참고)타워 스텟 가치'!$B$12:$L$16,AH$2,0)+(VLOOKUP($F1129,'(참고)타워 스텟 가치'!$B$12:$L$16,AH$2,0)*$E1129)</f>
        <v>230.34375000000051</v>
      </c>
      <c r="AI1129">
        <f>VLOOKUP($F1129,'(참고)타워 스텟 가치'!$B$12:$L$16,AI$2,0)+(VLOOKUP($F1129,'(참고)타워 스텟 가치'!$B$12:$L$16,AI$2,0)*$E1129)</f>
        <v>27.300000000000061</v>
      </c>
      <c r="AJ1129">
        <f>VLOOKUP($F1129,'(참고)타워 스텟 가치'!$B$12:$L$16,AJ$2,0)+(VLOOKUP($F1129,'(참고)타워 스텟 가치'!$B$12:$L$16,AJ$2,0)*$E1129)</f>
        <v>0</v>
      </c>
      <c r="AK1129">
        <f>VLOOKUP($F1129,'(참고)타워 스텟 가치'!$B$12:$L$16,AK$2,0)+(VLOOKUP($F1129,'(참고)타워 스텟 가치'!$B$12:$L$16,AK$2,0)*$E1129)</f>
        <v>0</v>
      </c>
      <c r="AL1129">
        <f>VLOOKUP($F1129,'(참고)타워 스텟 가치'!$B$12:$L$16,AL$2,0)+(VLOOKUP($F1129,'(참고)타워 스텟 가치'!$B$12:$L$16,AL$2,0)*$E1129)</f>
        <v>182.0000000000004</v>
      </c>
      <c r="AM1129">
        <f>SUM('스테이지별 몬스터 스텟'!AD1129*'(참고)타워 스텟 가치'!$Q$17,'스테이지별 몬스터 스텟'!AE1129*'(참고)타워 스텟 가치'!$R$17,'스테이지별 몬스터 스텟'!AF1129*'(참고)타워 스텟 가치'!$S$17,'스테이지별 몬스터 스텟'!AG1129*'(참고)타워 스텟 가치'!$T$17,'스테이지별 몬스터 스텟'!AH1129*'(참고)타워 스텟 가치'!$U$17,'스테이지별 몬스터 스텟'!AI1129*'(참고)타워 스텟 가치'!$V$17,'스테이지별 몬스터 스텟'!AJ1129*'(참고)타워 스텟 가치'!$W$17,'스테이지별 몬스터 스텟'!AK1129*'(참고)타워 스텟 가치'!$X$17,'스테이지별 몬스터 스텟'!AL1129*'(참고)타워 스텟 가치'!$Y$17)</f>
        <v>701549.14375000156</v>
      </c>
      <c r="AN1129">
        <v>3</v>
      </c>
    </row>
    <row r="1130" spans="3:40" x14ac:dyDescent="0.3">
      <c r="C1130">
        <v>1</v>
      </c>
      <c r="D1130">
        <f t="shared" si="53"/>
        <v>226</v>
      </c>
      <c r="E1130" s="52">
        <f>VLOOKUP(D1130,'스테이지별 난이도 설정'!B:C,2,0)</f>
        <v>90.400000000000205</v>
      </c>
      <c r="F1130" t="str">
        <f t="shared" si="54"/>
        <v>일반</v>
      </c>
      <c r="G1130">
        <f t="shared" si="52"/>
        <v>6</v>
      </c>
      <c r="H1130">
        <f>VLOOKUP($F1130,'(참고)타워 스텟 가치'!$B$2:$L$6,H$2,0)+(VLOOKUP($F1130,'(참고)타워 스텟 가치'!$B$2:$L$6,H$2,0)*$E1130)</f>
        <v>685.50000000000159</v>
      </c>
      <c r="I1130">
        <f>VLOOKUP($F1130,'(참고)타워 스텟 가치'!$B$2:$L$6,I$2,0)+(VLOOKUP($F1130,'(참고)타워 스텟 가치'!$B$2:$L$6,I$2,0)*$E1130)</f>
        <v>137.10000000000031</v>
      </c>
      <c r="J1130">
        <f>VLOOKUP($F1130,'(참고)타워 스텟 가치'!$B$2:$L$6,J$2,0)+(VLOOKUP($F1130,'(참고)타워 스텟 가치'!$B$2:$L$6,J$2,0)*$E1130)</f>
        <v>457000.00000000105</v>
      </c>
      <c r="K1130">
        <f>VLOOKUP($F1130,'(참고)타워 스텟 가치'!$B$2:$L$6,K$2,0)+(VLOOKUP($F1130,'(참고)타워 스텟 가치'!$B$2:$L$6,K$2,0)*$E1130)</f>
        <v>2742.0000000000064</v>
      </c>
      <c r="L1130">
        <f>VLOOKUP($F1130,'(참고)타워 스텟 가치'!$B$2:$L$6,L$2,0)+(VLOOKUP($F1130,'(참고)타워 스텟 가치'!$B$2:$L$6,L$2,0)*$E1130)</f>
        <v>45.700000000000102</v>
      </c>
      <c r="M1130">
        <f>VLOOKUP($F1130,'(참고)타워 스텟 가치'!$B$2:$L$6,M$2,0)+(VLOOKUP($F1130,'(참고)타워 스텟 가치'!$B$2:$L$6,M$2,0)*$E1130)</f>
        <v>27.420000000000062</v>
      </c>
      <c r="N1130">
        <f>VLOOKUP($F1130,'(참고)타워 스텟 가치'!$B$2:$L$6,N$2,0)+(VLOOKUP($F1130,'(참고)타워 스텟 가치'!$B$2:$L$6,N$2,0)*$E1130)</f>
        <v>0</v>
      </c>
      <c r="O1130">
        <f>VLOOKUP($F1130,'(참고)타워 스텟 가치'!$B$2:$L$6,O$2,0)+(VLOOKUP($F1130,'(참고)타워 스텟 가치'!$B$2:$L$6,O$2,0)*$E1130)</f>
        <v>0</v>
      </c>
      <c r="P1130">
        <f>VLOOKUP($F1130,'(참고)타워 스텟 가치'!$B$2:$L$6,P$2,0)+(VLOOKUP($F1130,'(참고)타워 스텟 가치'!$B$2:$L$6,P$2,0)*$E1130)</f>
        <v>63.980000000000139</v>
      </c>
      <c r="Q1130">
        <f>SUM('스테이지별 몬스터 스텟'!H1130*'(참고)타워 스텟 가치'!$Q$17,'스테이지별 몬스터 스텟'!I1130*'(참고)타워 스텟 가치'!$R$17,'스테이지별 몬스터 스텟'!J1130*'(참고)타워 스텟 가치'!$S$17,'스테이지별 몬스터 스텟'!K1130*'(참고)타워 스텟 가치'!$T$17,'스테이지별 몬스터 스텟'!L1130*'(참고)타워 스텟 가치'!$U$17,'스테이지별 몬스터 스텟'!M1130*'(참고)타워 스텟 가치'!$V$17,'스테이지별 몬스터 스텟'!N1130*'(참고)타워 스텟 가치'!$W$17,'스테이지별 몬스터 스텟'!O1130*'(참고)타워 스텟 가치'!$X$17,'스테이지별 몬스터 스텟'!P1130*'(참고)타워 스텟 가치'!$Y$17)</f>
        <v>692807.43000000168</v>
      </c>
      <c r="R1130">
        <v>1</v>
      </c>
      <c r="S1130">
        <f>VLOOKUP($F1130,'(참고)타워 스텟 가치'!$B$7:$L$11,S$2,0)+(VLOOKUP($F1130,'(참고)타워 스텟 가치'!$B$7:$L$11,S$2,0)*$E1130)</f>
        <v>228.50000000000051</v>
      </c>
      <c r="T1130">
        <f>VLOOKUP($F1130,'(참고)타워 스텟 가치'!$B$7:$L$11,T$2,0)+(VLOOKUP($F1130,'(참고)타워 스텟 가치'!$B$7:$L$11,T$2,0)*$E1130)</f>
        <v>411.30000000000092</v>
      </c>
      <c r="U1130">
        <f>VLOOKUP($F1130,'(참고)타워 스텟 가치'!$B$7:$L$11,U$2,0)+(VLOOKUP($F1130,'(참고)타워 스텟 가치'!$B$7:$L$11,U$2,0)*$E1130)</f>
        <v>457000.00000000105</v>
      </c>
      <c r="V1130">
        <f>VLOOKUP($F1130,'(참고)타워 스텟 가치'!$B$7:$L$11,V$2,0)+(VLOOKUP($F1130,'(참고)타워 스텟 가치'!$B$7:$L$11,V$2,0)*$E1130)</f>
        <v>2742.0000000000064</v>
      </c>
      <c r="W1130">
        <f>VLOOKUP($F1130,'(참고)타워 스텟 가치'!$B$7:$L$11,W$2,0)+(VLOOKUP($F1130,'(참고)타워 스텟 가치'!$B$7:$L$11,W$2,0)*$E1130)</f>
        <v>45.700000000000102</v>
      </c>
      <c r="X1130">
        <f>VLOOKUP($F1130,'(참고)타워 스텟 가치'!$B$7:$L$11,X$2,0)+(VLOOKUP($F1130,'(참고)타워 스텟 가치'!$B$7:$L$11,X$2,0)*$E1130)</f>
        <v>27.420000000000062</v>
      </c>
      <c r="Y1130">
        <f>VLOOKUP($F1130,'(참고)타워 스텟 가치'!$B$7:$L$11,Y$2,0)+(VLOOKUP($F1130,'(참고)타워 스텟 가치'!$B$7:$L$11,Y$2,0)*$E1130)</f>
        <v>0</v>
      </c>
      <c r="Z1130">
        <f>VLOOKUP($F1130,'(참고)타워 스텟 가치'!$B$7:$L$11,Z$2,0)+(VLOOKUP($F1130,'(참고)타워 스텟 가치'!$B$7:$L$11,Z$2,0)*$E1130)</f>
        <v>0</v>
      </c>
      <c r="AA1130">
        <f>VLOOKUP($F1130,'(참고)타워 스텟 가치'!$B$7:$L$11,AA$2,0)+(VLOOKUP($F1130,'(참고)타워 스텟 가치'!$B$7:$L$11,AA$2,0)*$E1130)</f>
        <v>63.980000000000139</v>
      </c>
      <c r="AB1130">
        <f>SUM('스테이지별 몬스터 스텟'!S1130*'(참고)타워 스텟 가치'!$Q$17,'스테이지별 몬스터 스텟'!T1130*'(참고)타워 스텟 가치'!$R$17,'스테이지별 몬스터 스텟'!U1130*'(참고)타워 스텟 가치'!$S$17,'스테이지별 몬스터 스텟'!V1130*'(참고)타워 스텟 가치'!$T$17,'스테이지별 몬스터 스텟'!W1130*'(참고)타워 스텟 가치'!$U$17,'스테이지별 몬스터 스텟'!X1130*'(참고)타워 스텟 가치'!$V$17,'스테이지별 몬스터 스텟'!Y1130*'(참고)타워 스텟 가치'!$W$17,'스테이지별 몬스터 스텟'!Z1130*'(참고)타워 스텟 가치'!$X$17,'스테이지별 몬스터 스텟'!AA1130*'(참고)타워 스텟 가치'!$Y$17)</f>
        <v>692304.73000000161</v>
      </c>
      <c r="AC1130">
        <v>2</v>
      </c>
      <c r="AD1130">
        <f>VLOOKUP($F1130,'(참고)타워 스텟 가치'!$B$12:$L$16,AD$2,0)+(VLOOKUP($F1130,'(참고)타워 스텟 가치'!$B$12:$L$16,AD$2,0)*$E1130)</f>
        <v>228.50000000000051</v>
      </c>
      <c r="AE1130">
        <f>VLOOKUP($F1130,'(참고)타워 스텟 가치'!$B$12:$L$16,AE$2,0)+(VLOOKUP($F1130,'(참고)타워 스텟 가치'!$B$12:$L$16,AE$2,0)*$E1130)</f>
        <v>274.20000000000061</v>
      </c>
      <c r="AF1130">
        <f>VLOOKUP($F1130,'(참고)타워 스텟 가치'!$B$12:$L$16,AF$2,0)+(VLOOKUP($F1130,'(참고)타워 스텟 가치'!$B$12:$L$16,AF$2,0)*$E1130)</f>
        <v>457000.00000000105</v>
      </c>
      <c r="AG1130">
        <f>VLOOKUP($F1130,'(참고)타워 스텟 가치'!$B$12:$L$16,AG$2,0)+(VLOOKUP($F1130,'(참고)타워 스텟 가치'!$B$12:$L$16,AG$2,0)*$E1130)</f>
        <v>1371.0000000000032</v>
      </c>
      <c r="AH1130">
        <f>VLOOKUP($F1130,'(참고)타워 스텟 가치'!$B$12:$L$16,AH$2,0)+(VLOOKUP($F1130,'(참고)타워 스텟 가치'!$B$12:$L$16,AH$2,0)*$E1130)</f>
        <v>45.700000000000102</v>
      </c>
      <c r="AI1130">
        <f>VLOOKUP($F1130,'(참고)타워 스텟 가치'!$B$12:$L$16,AI$2,0)+(VLOOKUP($F1130,'(참고)타워 스텟 가치'!$B$12:$L$16,AI$2,0)*$E1130)</f>
        <v>27.420000000000062</v>
      </c>
      <c r="AJ1130">
        <f>VLOOKUP($F1130,'(참고)타워 스텟 가치'!$B$12:$L$16,AJ$2,0)+(VLOOKUP($F1130,'(참고)타워 스텟 가치'!$B$12:$L$16,AJ$2,0)*$E1130)</f>
        <v>0</v>
      </c>
      <c r="AK1130">
        <f>VLOOKUP($F1130,'(참고)타워 스텟 가치'!$B$12:$L$16,AK$2,0)+(VLOOKUP($F1130,'(참고)타워 스텟 가치'!$B$12:$L$16,AK$2,0)*$E1130)</f>
        <v>0</v>
      </c>
      <c r="AL1130">
        <f>VLOOKUP($F1130,'(참고)타워 스텟 가치'!$B$12:$L$16,AL$2,0)+(VLOOKUP($F1130,'(참고)타워 스텟 가치'!$B$12:$L$16,AL$2,0)*$E1130)</f>
        <v>127.96000000000028</v>
      </c>
      <c r="AM1130">
        <f>SUM('스테이지별 몬스터 스텟'!AD1130*'(참고)타워 스텟 가치'!$Q$17,'스테이지별 몬스터 스텟'!AE1130*'(참고)타워 스텟 가치'!$R$17,'스테이지별 몬스터 스텟'!AF1130*'(참고)타워 스텟 가치'!$S$17,'스테이지별 몬스터 스텟'!AG1130*'(참고)타워 스텟 가치'!$T$17,'스테이지별 몬스터 스텟'!AH1130*'(참고)타워 스텟 가치'!$U$17,'스테이지별 몬스터 스텟'!AI1130*'(참고)타워 스텟 가치'!$V$17,'스테이지별 몬스터 스텟'!AJ1130*'(참고)타워 스텟 가치'!$W$17,'스테이지별 몬스터 스텟'!AK1130*'(참고)타워 스텟 가치'!$X$17,'스테이지별 몬스터 스텟'!AL1130*'(참고)타워 스텟 가치'!$Y$17)</f>
        <v>689485.04000000178</v>
      </c>
      <c r="AN1130">
        <v>3</v>
      </c>
    </row>
    <row r="1131" spans="3:40" x14ac:dyDescent="0.3">
      <c r="C1131">
        <v>2</v>
      </c>
      <c r="D1131">
        <f t="shared" si="53"/>
        <v>226</v>
      </c>
      <c r="E1131" s="52">
        <f>VLOOKUP(D1131,'스테이지별 난이도 설정'!B:C,2,0)</f>
        <v>90.400000000000205</v>
      </c>
      <c r="F1131" t="str">
        <f t="shared" si="54"/>
        <v>레어</v>
      </c>
      <c r="G1131">
        <f t="shared" si="52"/>
        <v>6</v>
      </c>
      <c r="H1131">
        <f>VLOOKUP($F1131,'(참고)타워 스텟 가치'!$B$2:$L$6,H$2,0)+(VLOOKUP($F1131,'(참고)타워 스텟 가치'!$B$2:$L$6,H$2,0)*$E1131)</f>
        <v>1028.2500000000023</v>
      </c>
      <c r="I1131">
        <f>VLOOKUP($F1131,'(참고)타워 스텟 가치'!$B$2:$L$6,I$2,0)+(VLOOKUP($F1131,'(참고)타워 스텟 가치'!$B$2:$L$6,I$2,0)*$E1131)</f>
        <v>205.65000000000046</v>
      </c>
      <c r="J1131">
        <f>VLOOKUP($F1131,'(참고)타워 스텟 가치'!$B$2:$L$6,J$2,0)+(VLOOKUP($F1131,'(참고)타워 스텟 가치'!$B$2:$L$6,J$2,0)*$E1131)</f>
        <v>457000.00000000105</v>
      </c>
      <c r="K1131">
        <f>VLOOKUP($F1131,'(참고)타워 스텟 가치'!$B$2:$L$6,K$2,0)+(VLOOKUP($F1131,'(참고)타워 스텟 가치'!$B$2:$L$6,K$2,0)*$E1131)</f>
        <v>4113.0000000000091</v>
      </c>
      <c r="L1131">
        <f>VLOOKUP($F1131,'(참고)타워 스텟 가치'!$B$2:$L$6,L$2,0)+(VLOOKUP($F1131,'(참고)타워 스텟 가치'!$B$2:$L$6,L$2,0)*$E1131)</f>
        <v>68.550000000000153</v>
      </c>
      <c r="M1131">
        <f>VLOOKUP($F1131,'(참고)타워 스텟 가치'!$B$2:$L$6,M$2,0)+(VLOOKUP($F1131,'(참고)타워 스텟 가치'!$B$2:$L$6,M$2,0)*$E1131)</f>
        <v>27.420000000000062</v>
      </c>
      <c r="N1131">
        <f>VLOOKUP($F1131,'(참고)타워 스텟 가치'!$B$2:$L$6,N$2,0)+(VLOOKUP($F1131,'(참고)타워 스텟 가치'!$B$2:$L$6,N$2,0)*$E1131)</f>
        <v>0</v>
      </c>
      <c r="O1131">
        <f>VLOOKUP($F1131,'(참고)타워 스텟 가치'!$B$2:$L$6,O$2,0)+(VLOOKUP($F1131,'(참고)타워 스텟 가치'!$B$2:$L$6,O$2,0)*$E1131)</f>
        <v>0</v>
      </c>
      <c r="P1131">
        <f>VLOOKUP($F1131,'(참고)타워 스텟 가치'!$B$2:$L$6,P$2,0)+(VLOOKUP($F1131,'(참고)타워 스텟 가치'!$B$2:$L$6,P$2,0)*$E1131)</f>
        <v>63.980000000000139</v>
      </c>
      <c r="Q1131">
        <f>SUM('스테이지별 몬스터 스텟'!H1131*'(참고)타워 스텟 가치'!$Q$17,'스테이지별 몬스터 스텟'!I1131*'(참고)타워 스텟 가치'!$R$17,'스테이지별 몬스터 스텟'!J1131*'(참고)타워 스텟 가치'!$S$17,'스테이지별 몬스터 스텟'!K1131*'(참고)타워 스텟 가치'!$T$17,'스테이지별 몬스터 스텟'!L1131*'(참고)타워 스텟 가치'!$U$17,'스테이지별 몬스터 스텟'!M1131*'(참고)타워 스텟 가치'!$V$17,'스테이지별 몬스터 스텟'!N1131*'(참고)타워 스텟 가치'!$W$17,'스테이지별 몬스터 스텟'!O1131*'(참고)타워 스텟 가치'!$X$17,'스테이지별 몬스터 스텟'!P1131*'(참고)타워 스텟 가치'!$Y$17)</f>
        <v>696383.45500000159</v>
      </c>
      <c r="R1131">
        <v>1</v>
      </c>
      <c r="S1131">
        <f>VLOOKUP($F1131,'(참고)타워 스텟 가치'!$B$7:$L$11,S$2,0)+(VLOOKUP($F1131,'(참고)타워 스텟 가치'!$B$7:$L$11,S$2,0)*$E1131)</f>
        <v>342.7500000000008</v>
      </c>
      <c r="T1131">
        <f>VLOOKUP($F1131,'(참고)타워 스텟 가치'!$B$7:$L$11,T$2,0)+(VLOOKUP($F1131,'(참고)타워 스텟 가치'!$B$7:$L$11,T$2,0)*$E1131)</f>
        <v>616.95000000000141</v>
      </c>
      <c r="U1131">
        <f>VLOOKUP($F1131,'(참고)타워 스텟 가치'!$B$7:$L$11,U$2,0)+(VLOOKUP($F1131,'(참고)타워 스텟 가치'!$B$7:$L$11,U$2,0)*$E1131)</f>
        <v>457000.00000000105</v>
      </c>
      <c r="V1131">
        <f>VLOOKUP($F1131,'(참고)타워 스텟 가치'!$B$7:$L$11,V$2,0)+(VLOOKUP($F1131,'(참고)타워 스텟 가치'!$B$7:$L$11,V$2,0)*$E1131)</f>
        <v>4113.0000000000091</v>
      </c>
      <c r="W1131">
        <f>VLOOKUP($F1131,'(참고)타워 스텟 가치'!$B$7:$L$11,W$2,0)+(VLOOKUP($F1131,'(참고)타워 스텟 가치'!$B$7:$L$11,W$2,0)*$E1131)</f>
        <v>68.550000000000153</v>
      </c>
      <c r="X1131">
        <f>VLOOKUP($F1131,'(참고)타워 스텟 가치'!$B$7:$L$11,X$2,0)+(VLOOKUP($F1131,'(참고)타워 스텟 가치'!$B$7:$L$11,X$2,0)*$E1131)</f>
        <v>27.420000000000062</v>
      </c>
      <c r="Y1131">
        <f>VLOOKUP($F1131,'(참고)타워 스텟 가치'!$B$7:$L$11,Y$2,0)+(VLOOKUP($F1131,'(참고)타워 스텟 가치'!$B$7:$L$11,Y$2,0)*$E1131)</f>
        <v>0</v>
      </c>
      <c r="Z1131">
        <f>VLOOKUP($F1131,'(참고)타워 스텟 가치'!$B$7:$L$11,Z$2,0)+(VLOOKUP($F1131,'(참고)타워 스텟 가치'!$B$7:$L$11,Z$2,0)*$E1131)</f>
        <v>0</v>
      </c>
      <c r="AA1131">
        <f>VLOOKUP($F1131,'(참고)타워 스텟 가치'!$B$7:$L$11,AA$2,0)+(VLOOKUP($F1131,'(참고)타워 스텟 가치'!$B$7:$L$11,AA$2,0)*$E1131)</f>
        <v>63.980000000000139</v>
      </c>
      <c r="AB1131">
        <f>SUM('스테이지별 몬스터 스텟'!S1131*'(참고)타워 스텟 가치'!$Q$17,'스테이지별 몬스터 스텟'!T1131*'(참고)타워 스텟 가치'!$R$17,'스테이지별 몬스터 스텟'!U1131*'(참고)타워 스텟 가치'!$S$17,'스테이지별 몬스터 스텟'!V1131*'(참고)타워 스텟 가치'!$T$17,'스테이지별 몬스터 스텟'!W1131*'(참고)타워 스텟 가치'!$U$17,'스테이지별 몬스터 스텟'!X1131*'(참고)타워 스텟 가치'!$V$17,'스테이지별 몬스터 스텟'!Y1131*'(참고)타워 스텟 가치'!$W$17,'스테이지별 몬스터 스텟'!Z1131*'(참고)타워 스텟 가치'!$X$17,'스테이지별 몬스터 스텟'!AA1131*'(참고)타워 스텟 가치'!$Y$17)</f>
        <v>695629.40500000166</v>
      </c>
      <c r="AC1131">
        <v>2</v>
      </c>
      <c r="AD1131">
        <f>VLOOKUP($F1131,'(참고)타워 스텟 가치'!$B$12:$L$16,AD$2,0)+(VLOOKUP($F1131,'(참고)타워 스텟 가치'!$B$12:$L$16,AD$2,0)*$E1131)</f>
        <v>342.7500000000008</v>
      </c>
      <c r="AE1131">
        <f>VLOOKUP($F1131,'(참고)타워 스텟 가치'!$B$12:$L$16,AE$2,0)+(VLOOKUP($F1131,'(참고)타워 스텟 가치'!$B$12:$L$16,AE$2,0)*$E1131)</f>
        <v>411.30000000000092</v>
      </c>
      <c r="AF1131">
        <f>VLOOKUP($F1131,'(참고)타워 스텟 가치'!$B$12:$L$16,AF$2,0)+(VLOOKUP($F1131,'(참고)타워 스텟 가치'!$B$12:$L$16,AF$2,0)*$E1131)</f>
        <v>457000.00000000105</v>
      </c>
      <c r="AG1131">
        <f>VLOOKUP($F1131,'(참고)타워 스텟 가치'!$B$12:$L$16,AG$2,0)+(VLOOKUP($F1131,'(참고)타워 스텟 가치'!$B$12:$L$16,AG$2,0)*$E1131)</f>
        <v>2056.5000000000045</v>
      </c>
      <c r="AH1131">
        <f>VLOOKUP($F1131,'(참고)타워 스텟 가치'!$B$12:$L$16,AH$2,0)+(VLOOKUP($F1131,'(참고)타워 스텟 가치'!$B$12:$L$16,AH$2,0)*$E1131)</f>
        <v>68.550000000000153</v>
      </c>
      <c r="AI1131">
        <f>VLOOKUP($F1131,'(참고)타워 스텟 가치'!$B$12:$L$16,AI$2,0)+(VLOOKUP($F1131,'(참고)타워 스텟 가치'!$B$12:$L$16,AI$2,0)*$E1131)</f>
        <v>27.420000000000062</v>
      </c>
      <c r="AJ1131">
        <f>VLOOKUP($F1131,'(참고)타워 스텟 가치'!$B$12:$L$16,AJ$2,0)+(VLOOKUP($F1131,'(참고)타워 스텟 가치'!$B$12:$L$16,AJ$2,0)*$E1131)</f>
        <v>0</v>
      </c>
      <c r="AK1131">
        <f>VLOOKUP($F1131,'(참고)타워 스텟 가치'!$B$12:$L$16,AK$2,0)+(VLOOKUP($F1131,'(참고)타워 스텟 가치'!$B$12:$L$16,AK$2,0)*$E1131)</f>
        <v>0</v>
      </c>
      <c r="AL1131">
        <f>VLOOKUP($F1131,'(참고)타워 스텟 가치'!$B$12:$L$16,AL$2,0)+(VLOOKUP($F1131,'(참고)타워 스텟 가치'!$B$12:$L$16,AL$2,0)*$E1131)</f>
        <v>127.96000000000028</v>
      </c>
      <c r="AM1131">
        <f>SUM('스테이지별 몬스터 스텟'!AD1131*'(참고)타워 스텟 가치'!$Q$17,'스테이지별 몬스터 스텟'!AE1131*'(참고)타워 스텟 가치'!$R$17,'스테이지별 몬스터 스텟'!AF1131*'(참고)타워 스텟 가치'!$S$17,'스테이지별 몬스터 스텟'!AG1131*'(참고)타워 스텟 가치'!$T$17,'스테이지별 몬스터 스텟'!AH1131*'(참고)타워 스텟 가치'!$U$17,'스테이지별 몬스터 스텟'!AI1131*'(참고)타워 스텟 가치'!$V$17,'스테이지별 몬스터 스텟'!AJ1131*'(참고)타워 스텟 가치'!$W$17,'스테이지별 몬스터 스텟'!AK1131*'(참고)타워 스텟 가치'!$X$17,'스테이지별 몬스터 스텟'!AL1131*'(참고)타워 스텟 가치'!$Y$17)</f>
        <v>691335.89000000164</v>
      </c>
      <c r="AN1131">
        <v>3</v>
      </c>
    </row>
    <row r="1132" spans="3:40" x14ac:dyDescent="0.3">
      <c r="C1132">
        <v>3</v>
      </c>
      <c r="D1132">
        <f t="shared" si="53"/>
        <v>226</v>
      </c>
      <c r="E1132" s="52">
        <f>VLOOKUP(D1132,'스테이지별 난이도 설정'!B:C,2,0)</f>
        <v>90.400000000000205</v>
      </c>
      <c r="F1132" t="str">
        <f t="shared" si="54"/>
        <v>에픽</v>
      </c>
      <c r="G1132">
        <f t="shared" si="52"/>
        <v>6</v>
      </c>
      <c r="H1132">
        <f>VLOOKUP($F1132,'(참고)타워 스텟 가치'!$B$2:$L$6,H$2,0)+(VLOOKUP($F1132,'(참고)타워 스텟 가치'!$B$2:$L$6,H$2,0)*$E1132)</f>
        <v>1542.3750000000034</v>
      </c>
      <c r="I1132">
        <f>VLOOKUP($F1132,'(참고)타워 스텟 가치'!$B$2:$L$6,I$2,0)+(VLOOKUP($F1132,'(참고)타워 스텟 가치'!$B$2:$L$6,I$2,0)*$E1132)</f>
        <v>308.4750000000007</v>
      </c>
      <c r="J1132">
        <f>VLOOKUP($F1132,'(참고)타워 스텟 가치'!$B$2:$L$6,J$2,0)+(VLOOKUP($F1132,'(참고)타워 스텟 가치'!$B$2:$L$6,J$2,0)*$E1132)</f>
        <v>457000.00000000105</v>
      </c>
      <c r="K1132">
        <f>VLOOKUP($F1132,'(참고)타워 스텟 가치'!$B$2:$L$6,K$2,0)+(VLOOKUP($F1132,'(참고)타워 스텟 가치'!$B$2:$L$6,K$2,0)*$E1132)</f>
        <v>6169.5000000000136</v>
      </c>
      <c r="L1132">
        <f>VLOOKUP($F1132,'(참고)타워 스텟 가치'!$B$2:$L$6,L$2,0)+(VLOOKUP($F1132,'(참고)타워 스텟 가치'!$B$2:$L$6,L$2,0)*$E1132)</f>
        <v>102.82500000000023</v>
      </c>
      <c r="M1132">
        <f>VLOOKUP($F1132,'(참고)타워 스텟 가치'!$B$2:$L$6,M$2,0)+(VLOOKUP($F1132,'(참고)타워 스텟 가치'!$B$2:$L$6,M$2,0)*$E1132)</f>
        <v>27.420000000000062</v>
      </c>
      <c r="N1132">
        <f>VLOOKUP($F1132,'(참고)타워 스텟 가치'!$B$2:$L$6,N$2,0)+(VLOOKUP($F1132,'(참고)타워 스텟 가치'!$B$2:$L$6,N$2,0)*$E1132)</f>
        <v>0</v>
      </c>
      <c r="O1132">
        <f>VLOOKUP($F1132,'(참고)타워 스텟 가치'!$B$2:$L$6,O$2,0)+(VLOOKUP($F1132,'(참고)타워 스텟 가치'!$B$2:$L$6,O$2,0)*$E1132)</f>
        <v>0</v>
      </c>
      <c r="P1132">
        <f>VLOOKUP($F1132,'(참고)타워 스텟 가치'!$B$2:$L$6,P$2,0)+(VLOOKUP($F1132,'(참고)타워 스텟 가치'!$B$2:$L$6,P$2,0)*$E1132)</f>
        <v>63.980000000000139</v>
      </c>
      <c r="Q1132">
        <f>SUM('스테이지별 몬스터 스텟'!H1132*'(참고)타워 스텟 가치'!$Q$17,'스테이지별 몬스터 스텟'!I1132*'(참고)타워 스텟 가치'!$R$17,'스테이지별 몬스터 스텟'!J1132*'(참고)타워 스텟 가치'!$S$17,'스테이지별 몬스터 스텟'!K1132*'(참고)타워 스텟 가치'!$T$17,'스테이지별 몬스터 스텟'!L1132*'(참고)타워 스텟 가치'!$U$17,'스테이지별 몬스터 스텟'!M1132*'(참고)타워 스텟 가치'!$V$17,'스테이지별 몬스터 스텟'!N1132*'(참고)타워 스텟 가치'!$W$17,'스테이지별 몬스터 스텟'!O1132*'(참고)타워 스텟 가치'!$X$17,'스테이지별 몬스터 스텟'!P1132*'(참고)타워 스텟 가치'!$Y$17)</f>
        <v>701747.49250000168</v>
      </c>
      <c r="R1132">
        <v>1</v>
      </c>
      <c r="S1132">
        <f>VLOOKUP($F1132,'(참고)타워 스텟 가치'!$B$7:$L$11,S$2,0)+(VLOOKUP($F1132,'(참고)타워 스텟 가치'!$B$7:$L$11,S$2,0)*$E1132)</f>
        <v>514.12500000000114</v>
      </c>
      <c r="T1132">
        <f>VLOOKUP($F1132,'(참고)타워 스텟 가치'!$B$7:$L$11,T$2,0)+(VLOOKUP($F1132,'(참고)타워 스텟 가치'!$B$7:$L$11,T$2,0)*$E1132)</f>
        <v>925.42500000000211</v>
      </c>
      <c r="U1132">
        <f>VLOOKUP($F1132,'(참고)타워 스텟 가치'!$B$7:$L$11,U$2,0)+(VLOOKUP($F1132,'(참고)타워 스텟 가치'!$B$7:$L$11,U$2,0)*$E1132)</f>
        <v>457000.00000000105</v>
      </c>
      <c r="V1132">
        <f>VLOOKUP($F1132,'(참고)타워 스텟 가치'!$B$7:$L$11,V$2,0)+(VLOOKUP($F1132,'(참고)타워 스텟 가치'!$B$7:$L$11,V$2,0)*$E1132)</f>
        <v>6169.5000000000136</v>
      </c>
      <c r="W1132">
        <f>VLOOKUP($F1132,'(참고)타워 스텟 가치'!$B$7:$L$11,W$2,0)+(VLOOKUP($F1132,'(참고)타워 스텟 가치'!$B$7:$L$11,W$2,0)*$E1132)</f>
        <v>102.82500000000023</v>
      </c>
      <c r="X1132">
        <f>VLOOKUP($F1132,'(참고)타워 스텟 가치'!$B$7:$L$11,X$2,0)+(VLOOKUP($F1132,'(참고)타워 스텟 가치'!$B$7:$L$11,X$2,0)*$E1132)</f>
        <v>27.420000000000062</v>
      </c>
      <c r="Y1132">
        <f>VLOOKUP($F1132,'(참고)타워 스텟 가치'!$B$7:$L$11,Y$2,0)+(VLOOKUP($F1132,'(참고)타워 스텟 가치'!$B$7:$L$11,Y$2,0)*$E1132)</f>
        <v>0</v>
      </c>
      <c r="Z1132">
        <f>VLOOKUP($F1132,'(참고)타워 스텟 가치'!$B$7:$L$11,Z$2,0)+(VLOOKUP($F1132,'(참고)타워 스텟 가치'!$B$7:$L$11,Z$2,0)*$E1132)</f>
        <v>0</v>
      </c>
      <c r="AA1132">
        <f>VLOOKUP($F1132,'(참고)타워 스텟 가치'!$B$7:$L$11,AA$2,0)+(VLOOKUP($F1132,'(참고)타워 스텟 가치'!$B$7:$L$11,AA$2,0)*$E1132)</f>
        <v>63.980000000000139</v>
      </c>
      <c r="AB1132">
        <f>SUM('스테이지별 몬스터 스텟'!S1132*'(참고)타워 스텟 가치'!$Q$17,'스테이지별 몬스터 스텟'!T1132*'(참고)타워 스텟 가치'!$R$17,'스테이지별 몬스터 스텟'!U1132*'(참고)타워 스텟 가치'!$S$17,'스테이지별 몬스터 스텟'!V1132*'(참고)타워 스텟 가치'!$T$17,'스테이지별 몬스터 스텟'!W1132*'(참고)타워 스텟 가치'!$U$17,'스테이지별 몬스터 스텟'!X1132*'(참고)타워 스텟 가치'!$V$17,'스테이지별 몬스터 스텟'!Y1132*'(참고)타워 스텟 가치'!$W$17,'스테이지별 몬스터 스텟'!Z1132*'(참고)타워 스텟 가치'!$X$17,'스테이지별 몬스터 스텟'!AA1132*'(참고)타워 스텟 가치'!$Y$17)</f>
        <v>700616.41750000161</v>
      </c>
      <c r="AC1132">
        <v>2</v>
      </c>
      <c r="AD1132">
        <f>VLOOKUP($F1132,'(참고)타워 스텟 가치'!$B$12:$L$16,AD$2,0)+(VLOOKUP($F1132,'(참고)타워 스텟 가치'!$B$12:$L$16,AD$2,0)*$E1132)</f>
        <v>514.12500000000114</v>
      </c>
      <c r="AE1132">
        <f>VLOOKUP($F1132,'(참고)타워 스텟 가치'!$B$12:$L$16,AE$2,0)+(VLOOKUP($F1132,'(참고)타워 스텟 가치'!$B$12:$L$16,AE$2,0)*$E1132)</f>
        <v>616.95000000000141</v>
      </c>
      <c r="AF1132">
        <f>VLOOKUP($F1132,'(참고)타워 스텟 가치'!$B$12:$L$16,AF$2,0)+(VLOOKUP($F1132,'(참고)타워 스텟 가치'!$B$12:$L$16,AF$2,0)*$E1132)</f>
        <v>457000.00000000105</v>
      </c>
      <c r="AG1132">
        <f>VLOOKUP($F1132,'(참고)타워 스텟 가치'!$B$12:$L$16,AG$2,0)+(VLOOKUP($F1132,'(참고)타워 스텟 가치'!$B$12:$L$16,AG$2,0)*$E1132)</f>
        <v>3084.7500000000068</v>
      </c>
      <c r="AH1132">
        <f>VLOOKUP($F1132,'(참고)타워 스텟 가치'!$B$12:$L$16,AH$2,0)+(VLOOKUP($F1132,'(참고)타워 스텟 가치'!$B$12:$L$16,AH$2,0)*$E1132)</f>
        <v>102.82500000000023</v>
      </c>
      <c r="AI1132">
        <f>VLOOKUP($F1132,'(참고)타워 스텟 가치'!$B$12:$L$16,AI$2,0)+(VLOOKUP($F1132,'(참고)타워 스텟 가치'!$B$12:$L$16,AI$2,0)*$E1132)</f>
        <v>27.420000000000062</v>
      </c>
      <c r="AJ1132">
        <f>VLOOKUP($F1132,'(참고)타워 스텟 가치'!$B$12:$L$16,AJ$2,0)+(VLOOKUP($F1132,'(참고)타워 스텟 가치'!$B$12:$L$16,AJ$2,0)*$E1132)</f>
        <v>0</v>
      </c>
      <c r="AK1132">
        <f>VLOOKUP($F1132,'(참고)타워 스텟 가치'!$B$12:$L$16,AK$2,0)+(VLOOKUP($F1132,'(참고)타워 스텟 가치'!$B$12:$L$16,AK$2,0)*$E1132)</f>
        <v>0</v>
      </c>
      <c r="AL1132">
        <f>VLOOKUP($F1132,'(참고)타워 스텟 가치'!$B$12:$L$16,AL$2,0)+(VLOOKUP($F1132,'(참고)타워 스텟 가치'!$B$12:$L$16,AL$2,0)*$E1132)</f>
        <v>127.96000000000028</v>
      </c>
      <c r="AM1132">
        <f>SUM('스테이지별 몬스터 스텟'!AD1132*'(참고)타워 스텟 가치'!$Q$17,'스테이지별 몬스터 스텟'!AE1132*'(참고)타워 스텟 가치'!$R$17,'스테이지별 몬스터 스텟'!AF1132*'(참고)타워 스텟 가치'!$S$17,'스테이지별 몬스터 스텟'!AG1132*'(참고)타워 스텟 가치'!$T$17,'스테이지별 몬스터 스텟'!AH1132*'(참고)타워 스텟 가치'!$U$17,'스테이지별 몬스터 스텟'!AI1132*'(참고)타워 스텟 가치'!$V$17,'스테이지별 몬스터 스텟'!AJ1132*'(참고)타워 스텟 가치'!$W$17,'스테이지별 몬스터 스텟'!AK1132*'(참고)타워 스텟 가치'!$X$17,'스테이지별 몬스터 스텟'!AL1132*'(참고)타워 스텟 가치'!$Y$17)</f>
        <v>694112.16500000178</v>
      </c>
      <c r="AN1132">
        <v>3</v>
      </c>
    </row>
    <row r="1133" spans="3:40" x14ac:dyDescent="0.3">
      <c r="C1133">
        <v>4</v>
      </c>
      <c r="D1133">
        <f t="shared" si="53"/>
        <v>226</v>
      </c>
      <c r="E1133" s="52">
        <f>VLOOKUP(D1133,'스테이지별 난이도 설정'!B:C,2,0)</f>
        <v>90.400000000000205</v>
      </c>
      <c r="F1133" t="str">
        <f t="shared" si="54"/>
        <v>유니크</v>
      </c>
      <c r="G1133">
        <f t="shared" si="52"/>
        <v>6</v>
      </c>
      <c r="H1133">
        <f>VLOOKUP($F1133,'(참고)타워 스텟 가치'!$B$2:$L$6,H$2,0)+(VLOOKUP($F1133,'(참고)타워 스텟 가치'!$B$2:$L$6,H$2,0)*$E1133)</f>
        <v>2313.562500000005</v>
      </c>
      <c r="I1133">
        <f>VLOOKUP($F1133,'(참고)타워 스텟 가치'!$B$2:$L$6,I$2,0)+(VLOOKUP($F1133,'(참고)타워 스텟 가치'!$B$2:$L$6,I$2,0)*$E1133)</f>
        <v>462.71250000000106</v>
      </c>
      <c r="J1133">
        <f>VLOOKUP($F1133,'(참고)타워 스텟 가치'!$B$2:$L$6,J$2,0)+(VLOOKUP($F1133,'(참고)타워 스텟 가치'!$B$2:$L$6,J$2,0)*$E1133)</f>
        <v>457000.00000000105</v>
      </c>
      <c r="K1133">
        <f>VLOOKUP($F1133,'(참고)타워 스텟 가치'!$B$2:$L$6,K$2,0)+(VLOOKUP($F1133,'(참고)타워 스텟 가치'!$B$2:$L$6,K$2,0)*$E1133)</f>
        <v>9254.25000000002</v>
      </c>
      <c r="L1133">
        <f>VLOOKUP($F1133,'(참고)타워 스텟 가치'!$B$2:$L$6,L$2,0)+(VLOOKUP($F1133,'(참고)타워 스텟 가치'!$B$2:$L$6,L$2,0)*$E1133)</f>
        <v>154.23750000000035</v>
      </c>
      <c r="M1133">
        <f>VLOOKUP($F1133,'(참고)타워 스텟 가치'!$B$2:$L$6,M$2,0)+(VLOOKUP($F1133,'(참고)타워 스텟 가치'!$B$2:$L$6,M$2,0)*$E1133)</f>
        <v>27.420000000000062</v>
      </c>
      <c r="N1133">
        <f>VLOOKUP($F1133,'(참고)타워 스텟 가치'!$B$2:$L$6,N$2,0)+(VLOOKUP($F1133,'(참고)타워 스텟 가치'!$B$2:$L$6,N$2,0)*$E1133)</f>
        <v>0</v>
      </c>
      <c r="O1133">
        <f>VLOOKUP($F1133,'(참고)타워 스텟 가치'!$B$2:$L$6,O$2,0)+(VLOOKUP($F1133,'(참고)타워 스텟 가치'!$B$2:$L$6,O$2,0)*$E1133)</f>
        <v>0</v>
      </c>
      <c r="P1133">
        <f>VLOOKUP($F1133,'(참고)타워 스텟 가치'!$B$2:$L$6,P$2,0)+(VLOOKUP($F1133,'(참고)타워 스텟 가치'!$B$2:$L$6,P$2,0)*$E1133)</f>
        <v>91.400000000000205</v>
      </c>
      <c r="Q1133">
        <f>SUM('스테이지별 몬스터 스텟'!H1133*'(참고)타워 스텟 가치'!$Q$17,'스테이지별 몬스터 스텟'!I1133*'(참고)타워 스텟 가치'!$R$17,'스테이지별 몬스터 스텟'!J1133*'(참고)타워 스텟 가치'!$S$17,'스테이지별 몬스터 스텟'!K1133*'(참고)타워 스텟 가치'!$T$17,'스테이지별 몬스터 스텟'!L1133*'(참고)타워 스텟 가치'!$U$17,'스테이지별 몬스터 스텟'!M1133*'(참고)타워 스텟 가치'!$V$17,'스테이지별 몬스터 스텟'!N1133*'(참고)타워 스텟 가치'!$W$17,'스테이지별 몬스터 스텟'!O1133*'(참고)타워 스텟 가치'!$X$17,'스테이지별 몬스터 스텟'!P1133*'(참고)타워 스텟 가치'!$Y$17)</f>
        <v>709848.38875000167</v>
      </c>
      <c r="R1133">
        <v>1</v>
      </c>
      <c r="S1133">
        <f>VLOOKUP($F1133,'(참고)타워 스텟 가치'!$B$7:$L$11,S$2,0)+(VLOOKUP($F1133,'(참고)타워 스텟 가치'!$B$7:$L$11,S$2,0)*$E1133)</f>
        <v>771.18750000000171</v>
      </c>
      <c r="T1133">
        <f>VLOOKUP($F1133,'(참고)타워 스텟 가치'!$B$7:$L$11,T$2,0)+(VLOOKUP($F1133,'(참고)타워 스텟 가치'!$B$7:$L$11,T$2,0)*$E1133)</f>
        <v>1388.137500000003</v>
      </c>
      <c r="U1133">
        <f>VLOOKUP($F1133,'(참고)타워 스텟 가치'!$B$7:$L$11,U$2,0)+(VLOOKUP($F1133,'(참고)타워 스텟 가치'!$B$7:$L$11,U$2,0)*$E1133)</f>
        <v>457000.00000000105</v>
      </c>
      <c r="V1133">
        <f>VLOOKUP($F1133,'(참고)타워 스텟 가치'!$B$7:$L$11,V$2,0)+(VLOOKUP($F1133,'(참고)타워 스텟 가치'!$B$7:$L$11,V$2,0)*$E1133)</f>
        <v>9254.25000000002</v>
      </c>
      <c r="W1133">
        <f>VLOOKUP($F1133,'(참고)타워 스텟 가치'!$B$7:$L$11,W$2,0)+(VLOOKUP($F1133,'(참고)타워 스텟 가치'!$B$7:$L$11,W$2,0)*$E1133)</f>
        <v>154.23750000000035</v>
      </c>
      <c r="X1133">
        <f>VLOOKUP($F1133,'(참고)타워 스텟 가치'!$B$7:$L$11,X$2,0)+(VLOOKUP($F1133,'(참고)타워 스텟 가치'!$B$7:$L$11,X$2,0)*$E1133)</f>
        <v>27.420000000000062</v>
      </c>
      <c r="Y1133">
        <f>VLOOKUP($F1133,'(참고)타워 스텟 가치'!$B$7:$L$11,Y$2,0)+(VLOOKUP($F1133,'(참고)타워 스텟 가치'!$B$7:$L$11,Y$2,0)*$E1133)</f>
        <v>0</v>
      </c>
      <c r="Z1133">
        <f>VLOOKUP($F1133,'(참고)타워 스텟 가치'!$B$7:$L$11,Z$2,0)+(VLOOKUP($F1133,'(참고)타워 스텟 가치'!$B$7:$L$11,Z$2,0)*$E1133)</f>
        <v>0</v>
      </c>
      <c r="AA1133">
        <f>VLOOKUP($F1133,'(참고)타워 스텟 가치'!$B$7:$L$11,AA$2,0)+(VLOOKUP($F1133,'(참고)타워 스텟 가치'!$B$7:$L$11,AA$2,0)*$E1133)</f>
        <v>91.400000000000205</v>
      </c>
      <c r="AB1133">
        <f>SUM('스테이지별 몬스터 스텟'!S1133*'(참고)타워 스텟 가치'!$Q$17,'스테이지별 몬스터 스텟'!T1133*'(참고)타워 스텟 가치'!$R$17,'스테이지별 몬스터 스텟'!U1133*'(참고)타워 스텟 가치'!$S$17,'스테이지별 몬스터 스텟'!V1133*'(참고)타워 스텟 가치'!$T$17,'스테이지별 몬스터 스텟'!W1133*'(참고)타워 스텟 가치'!$U$17,'스테이지별 몬스터 스텟'!X1133*'(참고)타워 스텟 가치'!$V$17,'스테이지별 몬스터 스텟'!Y1133*'(참고)타워 스텟 가치'!$W$17,'스테이지별 몬스터 스텟'!Z1133*'(참고)타워 스텟 가치'!$X$17,'스테이지별 몬스터 스텟'!AA1133*'(참고)타워 스텟 가치'!$Y$17)</f>
        <v>708151.77625000174</v>
      </c>
      <c r="AC1133">
        <v>2</v>
      </c>
      <c r="AD1133">
        <f>VLOOKUP($F1133,'(참고)타워 스텟 가치'!$B$12:$L$16,AD$2,0)+(VLOOKUP($F1133,'(참고)타워 스텟 가치'!$B$12:$L$16,AD$2,0)*$E1133)</f>
        <v>771.18750000000171</v>
      </c>
      <c r="AE1133">
        <f>VLOOKUP($F1133,'(참고)타워 스텟 가치'!$B$12:$L$16,AE$2,0)+(VLOOKUP($F1133,'(참고)타워 스텟 가치'!$B$12:$L$16,AE$2,0)*$E1133)</f>
        <v>925.42500000000211</v>
      </c>
      <c r="AF1133">
        <f>VLOOKUP($F1133,'(참고)타워 스텟 가치'!$B$12:$L$16,AF$2,0)+(VLOOKUP($F1133,'(참고)타워 스텟 가치'!$B$12:$L$16,AF$2,0)*$E1133)</f>
        <v>457000.00000000105</v>
      </c>
      <c r="AG1133">
        <f>VLOOKUP($F1133,'(참고)타워 스텟 가치'!$B$12:$L$16,AG$2,0)+(VLOOKUP($F1133,'(참고)타워 스텟 가치'!$B$12:$L$16,AG$2,0)*$E1133)</f>
        <v>4627.12500000001</v>
      </c>
      <c r="AH1133">
        <f>VLOOKUP($F1133,'(참고)타워 스텟 가치'!$B$12:$L$16,AH$2,0)+(VLOOKUP($F1133,'(참고)타워 스텟 가치'!$B$12:$L$16,AH$2,0)*$E1133)</f>
        <v>154.23750000000035</v>
      </c>
      <c r="AI1133">
        <f>VLOOKUP($F1133,'(참고)타워 스텟 가치'!$B$12:$L$16,AI$2,0)+(VLOOKUP($F1133,'(참고)타워 스텟 가치'!$B$12:$L$16,AI$2,0)*$E1133)</f>
        <v>27.420000000000062</v>
      </c>
      <c r="AJ1133">
        <f>VLOOKUP($F1133,'(참고)타워 스텟 가치'!$B$12:$L$16,AJ$2,0)+(VLOOKUP($F1133,'(참고)타워 스텟 가치'!$B$12:$L$16,AJ$2,0)*$E1133)</f>
        <v>0</v>
      </c>
      <c r="AK1133">
        <f>VLOOKUP($F1133,'(참고)타워 스텟 가치'!$B$12:$L$16,AK$2,0)+(VLOOKUP($F1133,'(참고)타워 스텟 가치'!$B$12:$L$16,AK$2,0)*$E1133)</f>
        <v>0</v>
      </c>
      <c r="AL1133">
        <f>VLOOKUP($F1133,'(참고)타워 스텟 가치'!$B$12:$L$16,AL$2,0)+(VLOOKUP($F1133,'(참고)타워 스텟 가치'!$B$12:$L$16,AL$2,0)*$E1133)</f>
        <v>182.80000000000041</v>
      </c>
      <c r="AM1133">
        <f>SUM('스테이지별 몬스터 스텟'!AD1133*'(참고)타워 스텟 가치'!$Q$17,'스테이지별 몬스터 스텟'!AE1133*'(참고)타워 스텟 가치'!$R$17,'스테이지별 몬스터 스텟'!AF1133*'(참고)타워 스텟 가치'!$S$17,'스테이지별 몬스터 스텟'!AG1133*'(참고)타워 스텟 가치'!$T$17,'스테이지별 몬스터 스텟'!AH1133*'(참고)타워 스텟 가치'!$U$17,'스테이지별 몬스터 스텟'!AI1133*'(참고)타워 스텟 가치'!$V$17,'스테이지별 몬스터 스텟'!AJ1133*'(참고)타워 스텟 가치'!$W$17,'스테이지별 몬스터 스텟'!AK1133*'(참고)타워 스텟 가치'!$X$17,'스테이지별 몬스터 스텟'!AL1133*'(참고)타워 스텟 가치'!$Y$17)</f>
        <v>698386.25750000158</v>
      </c>
      <c r="AN1133">
        <v>3</v>
      </c>
    </row>
    <row r="1134" spans="3:40" x14ac:dyDescent="0.3">
      <c r="C1134">
        <v>5</v>
      </c>
      <c r="D1134">
        <f t="shared" si="53"/>
        <v>226</v>
      </c>
      <c r="E1134" s="52">
        <f>VLOOKUP(D1134,'스테이지별 난이도 설정'!B:C,2,0)</f>
        <v>90.400000000000205</v>
      </c>
      <c r="F1134" t="str">
        <f t="shared" si="54"/>
        <v>스페셜</v>
      </c>
      <c r="G1134">
        <f t="shared" si="52"/>
        <v>6</v>
      </c>
      <c r="H1134">
        <f>VLOOKUP($F1134,'(참고)타워 스텟 가치'!$B$2:$L$6,H$2,0)+(VLOOKUP($F1134,'(참고)타워 스텟 가치'!$B$2:$L$6,H$2,0)*$E1134)</f>
        <v>3470.3437500000077</v>
      </c>
      <c r="I1134">
        <f>VLOOKUP($F1134,'(참고)타워 스텟 가치'!$B$2:$L$6,I$2,0)+(VLOOKUP($F1134,'(참고)타워 스텟 가치'!$B$2:$L$6,I$2,0)*$E1134)</f>
        <v>694.0687500000015</v>
      </c>
      <c r="J1134">
        <f>VLOOKUP($F1134,'(참고)타워 스텟 가치'!$B$2:$L$6,J$2,0)+(VLOOKUP($F1134,'(참고)타워 스텟 가치'!$B$2:$L$6,J$2,0)*$E1134)</f>
        <v>457000.00000000105</v>
      </c>
      <c r="K1134">
        <f>VLOOKUP($F1134,'(참고)타워 스텟 가치'!$B$2:$L$6,K$2,0)+(VLOOKUP($F1134,'(참고)타워 스텟 가치'!$B$2:$L$6,K$2,0)*$E1134)</f>
        <v>13881.375000000031</v>
      </c>
      <c r="L1134">
        <f>VLOOKUP($F1134,'(참고)타워 스텟 가치'!$B$2:$L$6,L$2,0)+(VLOOKUP($F1134,'(참고)타워 스텟 가치'!$B$2:$L$6,L$2,0)*$E1134)</f>
        <v>231.35625000000053</v>
      </c>
      <c r="M1134">
        <f>VLOOKUP($F1134,'(참고)타워 스텟 가치'!$B$2:$L$6,M$2,0)+(VLOOKUP($F1134,'(참고)타워 스텟 가치'!$B$2:$L$6,M$2,0)*$E1134)</f>
        <v>27.420000000000062</v>
      </c>
      <c r="N1134">
        <f>VLOOKUP($F1134,'(참고)타워 스텟 가치'!$B$2:$L$6,N$2,0)+(VLOOKUP($F1134,'(참고)타워 스텟 가치'!$B$2:$L$6,N$2,0)*$E1134)</f>
        <v>0</v>
      </c>
      <c r="O1134">
        <f>VLOOKUP($F1134,'(참고)타워 스텟 가치'!$B$2:$L$6,O$2,0)+(VLOOKUP($F1134,'(참고)타워 스텟 가치'!$B$2:$L$6,O$2,0)*$E1134)</f>
        <v>0</v>
      </c>
      <c r="P1134">
        <f>VLOOKUP($F1134,'(참고)타워 스텟 가치'!$B$2:$L$6,P$2,0)+(VLOOKUP($F1134,'(참고)타워 스텟 가치'!$B$2:$L$6,P$2,0)*$E1134)</f>
        <v>91.400000000000205</v>
      </c>
      <c r="Q1134">
        <f>SUM('스테이지별 몬스터 스텟'!H1134*'(참고)타워 스텟 가치'!$Q$17,'스테이지별 몬스터 스텟'!I1134*'(참고)타워 스텟 가치'!$R$17,'스테이지별 몬스터 스텟'!J1134*'(참고)타워 스텟 가치'!$S$17,'스테이지별 몬스터 스텟'!K1134*'(참고)타워 스텟 가치'!$T$17,'스테이지별 몬스터 스텟'!L1134*'(참고)타워 스텟 가치'!$U$17,'스테이지별 몬스터 스텟'!M1134*'(참고)타워 스텟 가치'!$V$17,'스테이지별 몬스터 스텟'!N1134*'(참고)타워 스텟 가치'!$W$17,'스테이지별 몬스터 스텟'!O1134*'(참고)타워 스텟 가치'!$X$17,'스테이지별 몬스터 스텟'!P1134*'(참고)타워 스텟 가치'!$Y$17)</f>
        <v>721917.47312500188</v>
      </c>
      <c r="R1134">
        <v>1</v>
      </c>
      <c r="S1134">
        <f>VLOOKUP($F1134,'(참고)타워 스텟 가치'!$B$7:$L$11,S$2,0)+(VLOOKUP($F1134,'(참고)타워 스텟 가치'!$B$7:$L$11,S$2,0)*$E1134)</f>
        <v>1156.7812500000025</v>
      </c>
      <c r="T1134">
        <f>VLOOKUP($F1134,'(참고)타워 스텟 가치'!$B$7:$L$11,T$2,0)+(VLOOKUP($F1134,'(참고)타워 스텟 가치'!$B$7:$L$11,T$2,0)*$E1134)</f>
        <v>2082.2062500000047</v>
      </c>
      <c r="U1134">
        <f>VLOOKUP($F1134,'(참고)타워 스텟 가치'!$B$7:$L$11,U$2,0)+(VLOOKUP($F1134,'(참고)타워 스텟 가치'!$B$7:$L$11,U$2,0)*$E1134)</f>
        <v>457000.00000000105</v>
      </c>
      <c r="V1134">
        <f>VLOOKUP($F1134,'(참고)타워 스텟 가치'!$B$7:$L$11,V$2,0)+(VLOOKUP($F1134,'(참고)타워 스텟 가치'!$B$7:$L$11,V$2,0)*$E1134)</f>
        <v>13881.375000000031</v>
      </c>
      <c r="W1134">
        <f>VLOOKUP($F1134,'(참고)타워 스텟 가치'!$B$7:$L$11,W$2,0)+(VLOOKUP($F1134,'(참고)타워 스텟 가치'!$B$7:$L$11,W$2,0)*$E1134)</f>
        <v>231.35625000000053</v>
      </c>
      <c r="X1134">
        <f>VLOOKUP($F1134,'(참고)타워 스텟 가치'!$B$7:$L$11,X$2,0)+(VLOOKUP($F1134,'(참고)타워 스텟 가치'!$B$7:$L$11,X$2,0)*$E1134)</f>
        <v>27.420000000000062</v>
      </c>
      <c r="Y1134">
        <f>VLOOKUP($F1134,'(참고)타워 스텟 가치'!$B$7:$L$11,Y$2,0)+(VLOOKUP($F1134,'(참고)타워 스텟 가치'!$B$7:$L$11,Y$2,0)*$E1134)</f>
        <v>0</v>
      </c>
      <c r="Z1134">
        <f>VLOOKUP($F1134,'(참고)타워 스텟 가치'!$B$7:$L$11,Z$2,0)+(VLOOKUP($F1134,'(참고)타워 스텟 가치'!$B$7:$L$11,Z$2,0)*$E1134)</f>
        <v>0</v>
      </c>
      <c r="AA1134">
        <f>VLOOKUP($F1134,'(참고)타워 스텟 가치'!$B$7:$L$11,AA$2,0)+(VLOOKUP($F1134,'(참고)타워 스텟 가치'!$B$7:$L$11,AA$2,0)*$E1134)</f>
        <v>91.400000000000205</v>
      </c>
      <c r="AB1134">
        <f>SUM('스테이지별 몬스터 스텟'!S1134*'(참고)타워 스텟 가치'!$Q$17,'스테이지별 몬스터 스텟'!T1134*'(참고)타워 스텟 가치'!$R$17,'스테이지별 몬스터 스텟'!U1134*'(참고)타워 스텟 가치'!$S$17,'스테이지별 몬스터 스텟'!V1134*'(참고)타워 스텟 가치'!$T$17,'스테이지별 몬스터 스텟'!W1134*'(참고)타워 스텟 가치'!$U$17,'스테이지별 몬스터 스텟'!X1134*'(참고)타워 스텟 가치'!$V$17,'스테이지별 몬스터 스텟'!Y1134*'(참고)타워 스텟 가치'!$W$17,'스테이지별 몬스터 스텟'!Z1134*'(참고)타워 스텟 가치'!$X$17,'스테이지별 몬스터 스텟'!AA1134*'(참고)타워 스텟 가치'!$Y$17)</f>
        <v>719372.55437500181</v>
      </c>
      <c r="AC1134">
        <v>2</v>
      </c>
      <c r="AD1134">
        <f>VLOOKUP($F1134,'(참고)타워 스텟 가치'!$B$12:$L$16,AD$2,0)+(VLOOKUP($F1134,'(참고)타워 스텟 가치'!$B$12:$L$16,AD$2,0)*$E1134)</f>
        <v>1156.7812500000025</v>
      </c>
      <c r="AE1134">
        <f>VLOOKUP($F1134,'(참고)타워 스텟 가치'!$B$12:$L$16,AE$2,0)+(VLOOKUP($F1134,'(참고)타워 스텟 가치'!$B$12:$L$16,AE$2,0)*$E1134)</f>
        <v>1388.137500000003</v>
      </c>
      <c r="AF1134">
        <f>VLOOKUP($F1134,'(참고)타워 스텟 가치'!$B$12:$L$16,AF$2,0)+(VLOOKUP($F1134,'(참고)타워 스텟 가치'!$B$12:$L$16,AF$2,0)*$E1134)</f>
        <v>457000.00000000105</v>
      </c>
      <c r="AG1134">
        <f>VLOOKUP($F1134,'(참고)타워 스텟 가치'!$B$12:$L$16,AG$2,0)+(VLOOKUP($F1134,'(참고)타워 스텟 가치'!$B$12:$L$16,AG$2,0)*$E1134)</f>
        <v>6940.6875000000155</v>
      </c>
      <c r="AH1134">
        <f>VLOOKUP($F1134,'(참고)타워 스텟 가치'!$B$12:$L$16,AH$2,0)+(VLOOKUP($F1134,'(참고)타워 스텟 가치'!$B$12:$L$16,AH$2,0)*$E1134)</f>
        <v>231.35625000000053</v>
      </c>
      <c r="AI1134">
        <f>VLOOKUP($F1134,'(참고)타워 스텟 가치'!$B$12:$L$16,AI$2,0)+(VLOOKUP($F1134,'(참고)타워 스텟 가치'!$B$12:$L$16,AI$2,0)*$E1134)</f>
        <v>27.420000000000062</v>
      </c>
      <c r="AJ1134">
        <f>VLOOKUP($F1134,'(참고)타워 스텟 가치'!$B$12:$L$16,AJ$2,0)+(VLOOKUP($F1134,'(참고)타워 스텟 가치'!$B$12:$L$16,AJ$2,0)*$E1134)</f>
        <v>0</v>
      </c>
      <c r="AK1134">
        <f>VLOOKUP($F1134,'(참고)타워 스텟 가치'!$B$12:$L$16,AK$2,0)+(VLOOKUP($F1134,'(참고)타워 스텟 가치'!$B$12:$L$16,AK$2,0)*$E1134)</f>
        <v>0</v>
      </c>
      <c r="AL1134">
        <f>VLOOKUP($F1134,'(참고)타워 스텟 가치'!$B$12:$L$16,AL$2,0)+(VLOOKUP($F1134,'(참고)타워 스텟 가치'!$B$12:$L$16,AL$2,0)*$E1134)</f>
        <v>182.80000000000041</v>
      </c>
      <c r="AM1134">
        <f>SUM('스테이지별 몬스터 스텟'!AD1134*'(참고)타워 스텟 가치'!$Q$17,'스테이지별 몬스터 스텟'!AE1134*'(참고)타워 스텟 가치'!$R$17,'스테이지별 몬스터 스텟'!AF1134*'(참고)타워 스텟 가치'!$S$17,'스테이지별 몬스터 스텟'!AG1134*'(참고)타워 스텟 가치'!$T$17,'스테이지별 몬스터 스텟'!AH1134*'(참고)타워 스텟 가치'!$U$17,'스테이지별 몬스터 스텟'!AI1134*'(참고)타워 스텟 가치'!$V$17,'스테이지별 몬스터 스텟'!AJ1134*'(참고)타워 스텟 가치'!$W$17,'스테이지별 몬스터 스텟'!AK1134*'(참고)타워 스텟 가치'!$X$17,'스테이지별 몬스터 스텟'!AL1134*'(참고)타워 스텟 가치'!$Y$17)</f>
        <v>704632.87625000172</v>
      </c>
      <c r="AN1134">
        <v>3</v>
      </c>
    </row>
    <row r="1135" spans="3:40" x14ac:dyDescent="0.3">
      <c r="C1135">
        <v>1</v>
      </c>
      <c r="D1135">
        <f t="shared" si="53"/>
        <v>227</v>
      </c>
      <c r="E1135" s="52">
        <f>VLOOKUP(D1135,'스테이지별 난이도 설정'!B:C,2,0)</f>
        <v>90.80000000000021</v>
      </c>
      <c r="F1135" t="str">
        <f t="shared" si="54"/>
        <v>일반</v>
      </c>
      <c r="G1135">
        <f t="shared" si="52"/>
        <v>6</v>
      </c>
      <c r="H1135">
        <f>VLOOKUP($F1135,'(참고)타워 스텟 가치'!$B$2:$L$6,H$2,0)+(VLOOKUP($F1135,'(참고)타워 스텟 가치'!$B$2:$L$6,H$2,0)*$E1135)</f>
        <v>688.50000000000159</v>
      </c>
      <c r="I1135">
        <f>VLOOKUP($F1135,'(참고)타워 스텟 가치'!$B$2:$L$6,I$2,0)+(VLOOKUP($F1135,'(참고)타워 스텟 가치'!$B$2:$L$6,I$2,0)*$E1135)</f>
        <v>137.70000000000033</v>
      </c>
      <c r="J1135">
        <f>VLOOKUP($F1135,'(참고)타워 스텟 가치'!$B$2:$L$6,J$2,0)+(VLOOKUP($F1135,'(참고)타워 스텟 가치'!$B$2:$L$6,J$2,0)*$E1135)</f>
        <v>459000.00000000105</v>
      </c>
      <c r="K1135">
        <f>VLOOKUP($F1135,'(참고)타워 스텟 가치'!$B$2:$L$6,K$2,0)+(VLOOKUP($F1135,'(참고)타워 스텟 가치'!$B$2:$L$6,K$2,0)*$E1135)</f>
        <v>2754.0000000000064</v>
      </c>
      <c r="L1135">
        <f>VLOOKUP($F1135,'(참고)타워 스텟 가치'!$B$2:$L$6,L$2,0)+(VLOOKUP($F1135,'(참고)타워 스텟 가치'!$B$2:$L$6,L$2,0)*$E1135)</f>
        <v>45.900000000000105</v>
      </c>
      <c r="M1135">
        <f>VLOOKUP($F1135,'(참고)타워 스텟 가치'!$B$2:$L$6,M$2,0)+(VLOOKUP($F1135,'(참고)타워 스텟 가치'!$B$2:$L$6,M$2,0)*$E1135)</f>
        <v>27.540000000000063</v>
      </c>
      <c r="N1135">
        <f>VLOOKUP($F1135,'(참고)타워 스텟 가치'!$B$2:$L$6,N$2,0)+(VLOOKUP($F1135,'(참고)타워 스텟 가치'!$B$2:$L$6,N$2,0)*$E1135)</f>
        <v>0</v>
      </c>
      <c r="O1135">
        <f>VLOOKUP($F1135,'(참고)타워 스텟 가치'!$B$2:$L$6,O$2,0)+(VLOOKUP($F1135,'(참고)타워 스텟 가치'!$B$2:$L$6,O$2,0)*$E1135)</f>
        <v>0</v>
      </c>
      <c r="P1135">
        <f>VLOOKUP($F1135,'(참고)타워 스텟 가치'!$B$2:$L$6,P$2,0)+(VLOOKUP($F1135,'(참고)타워 스텟 가치'!$B$2:$L$6,P$2,0)*$E1135)</f>
        <v>64.260000000000147</v>
      </c>
      <c r="Q1135">
        <f>SUM('스테이지별 몬스터 스텟'!H1135*'(참고)타워 스텟 가치'!$Q$17,'스테이지별 몬스터 스텟'!I1135*'(참고)타워 스텟 가치'!$R$17,'스테이지별 몬스터 스텟'!J1135*'(참고)타워 스텟 가치'!$S$17,'스테이지별 몬스터 스텟'!K1135*'(참고)타워 스텟 가치'!$T$17,'스테이지별 몬스터 스텟'!L1135*'(참고)타워 스텟 가치'!$U$17,'스테이지별 몬스터 스텟'!M1135*'(참고)타워 스텟 가치'!$V$17,'스테이지별 몬스터 스텟'!N1135*'(참고)타워 스텟 가치'!$W$17,'스테이지별 몬스터 스텟'!O1135*'(참고)타워 스텟 가치'!$X$17,'스테이지별 몬스터 스텟'!P1135*'(참고)타워 스텟 가치'!$Y$17)</f>
        <v>695839.41000000178</v>
      </c>
      <c r="R1135">
        <v>1</v>
      </c>
      <c r="S1135">
        <f>VLOOKUP($F1135,'(참고)타워 스텟 가치'!$B$7:$L$11,S$2,0)+(VLOOKUP($F1135,'(참고)타워 스텟 가치'!$B$7:$L$11,S$2,0)*$E1135)</f>
        <v>229.50000000000051</v>
      </c>
      <c r="T1135">
        <f>VLOOKUP($F1135,'(참고)타워 스텟 가치'!$B$7:$L$11,T$2,0)+(VLOOKUP($F1135,'(참고)타워 스텟 가치'!$B$7:$L$11,T$2,0)*$E1135)</f>
        <v>413.10000000000093</v>
      </c>
      <c r="U1135">
        <f>VLOOKUP($F1135,'(참고)타워 스텟 가치'!$B$7:$L$11,U$2,0)+(VLOOKUP($F1135,'(참고)타워 스텟 가치'!$B$7:$L$11,U$2,0)*$E1135)</f>
        <v>459000.00000000105</v>
      </c>
      <c r="V1135">
        <f>VLOOKUP($F1135,'(참고)타워 스텟 가치'!$B$7:$L$11,V$2,0)+(VLOOKUP($F1135,'(참고)타워 스텟 가치'!$B$7:$L$11,V$2,0)*$E1135)</f>
        <v>2754.0000000000064</v>
      </c>
      <c r="W1135">
        <f>VLOOKUP($F1135,'(참고)타워 스텟 가치'!$B$7:$L$11,W$2,0)+(VLOOKUP($F1135,'(참고)타워 스텟 가치'!$B$7:$L$11,W$2,0)*$E1135)</f>
        <v>45.900000000000105</v>
      </c>
      <c r="X1135">
        <f>VLOOKUP($F1135,'(참고)타워 스텟 가치'!$B$7:$L$11,X$2,0)+(VLOOKUP($F1135,'(참고)타워 스텟 가치'!$B$7:$L$11,X$2,0)*$E1135)</f>
        <v>27.540000000000063</v>
      </c>
      <c r="Y1135">
        <f>VLOOKUP($F1135,'(참고)타워 스텟 가치'!$B$7:$L$11,Y$2,0)+(VLOOKUP($F1135,'(참고)타워 스텟 가치'!$B$7:$L$11,Y$2,0)*$E1135)</f>
        <v>0</v>
      </c>
      <c r="Z1135">
        <f>VLOOKUP($F1135,'(참고)타워 스텟 가치'!$B$7:$L$11,Z$2,0)+(VLOOKUP($F1135,'(참고)타워 스텟 가치'!$B$7:$L$11,Z$2,0)*$E1135)</f>
        <v>0</v>
      </c>
      <c r="AA1135">
        <f>VLOOKUP($F1135,'(참고)타워 스텟 가치'!$B$7:$L$11,AA$2,0)+(VLOOKUP($F1135,'(참고)타워 스텟 가치'!$B$7:$L$11,AA$2,0)*$E1135)</f>
        <v>64.260000000000147</v>
      </c>
      <c r="AB1135">
        <f>SUM('스테이지별 몬스터 스텟'!S1135*'(참고)타워 스텟 가치'!$Q$17,'스테이지별 몬스터 스텟'!T1135*'(참고)타워 스텟 가치'!$R$17,'스테이지별 몬스터 스텟'!U1135*'(참고)타워 스텟 가치'!$S$17,'스테이지별 몬스터 스텟'!V1135*'(참고)타워 스텟 가치'!$T$17,'스테이지별 몬스터 스텟'!W1135*'(참고)타워 스텟 가치'!$U$17,'스테이지별 몬스터 스텟'!X1135*'(참고)타워 스텟 가치'!$V$17,'스테이지별 몬스터 스텟'!Y1135*'(참고)타워 스텟 가치'!$W$17,'스테이지별 몬스터 스텟'!Z1135*'(참고)타워 스텟 가치'!$X$17,'스테이지별 몬스터 스텟'!AA1135*'(참고)타워 스텟 가치'!$Y$17)</f>
        <v>695334.51000000176</v>
      </c>
      <c r="AC1135">
        <v>2</v>
      </c>
      <c r="AD1135">
        <f>VLOOKUP($F1135,'(참고)타워 스텟 가치'!$B$12:$L$16,AD$2,0)+(VLOOKUP($F1135,'(참고)타워 스텟 가치'!$B$12:$L$16,AD$2,0)*$E1135)</f>
        <v>229.50000000000051</v>
      </c>
      <c r="AE1135">
        <f>VLOOKUP($F1135,'(참고)타워 스텟 가치'!$B$12:$L$16,AE$2,0)+(VLOOKUP($F1135,'(참고)타워 스텟 가치'!$B$12:$L$16,AE$2,0)*$E1135)</f>
        <v>275.40000000000066</v>
      </c>
      <c r="AF1135">
        <f>VLOOKUP($F1135,'(참고)타워 스텟 가치'!$B$12:$L$16,AF$2,0)+(VLOOKUP($F1135,'(참고)타워 스텟 가치'!$B$12:$L$16,AF$2,0)*$E1135)</f>
        <v>459000.00000000105</v>
      </c>
      <c r="AG1135">
        <f>VLOOKUP($F1135,'(참고)타워 스텟 가치'!$B$12:$L$16,AG$2,0)+(VLOOKUP($F1135,'(참고)타워 스텟 가치'!$B$12:$L$16,AG$2,0)*$E1135)</f>
        <v>1377.0000000000032</v>
      </c>
      <c r="AH1135">
        <f>VLOOKUP($F1135,'(참고)타워 스텟 가치'!$B$12:$L$16,AH$2,0)+(VLOOKUP($F1135,'(참고)타워 스텟 가치'!$B$12:$L$16,AH$2,0)*$E1135)</f>
        <v>45.900000000000105</v>
      </c>
      <c r="AI1135">
        <f>VLOOKUP($F1135,'(참고)타워 스텟 가치'!$B$12:$L$16,AI$2,0)+(VLOOKUP($F1135,'(참고)타워 스텟 가치'!$B$12:$L$16,AI$2,0)*$E1135)</f>
        <v>27.540000000000063</v>
      </c>
      <c r="AJ1135">
        <f>VLOOKUP($F1135,'(참고)타워 스텟 가치'!$B$12:$L$16,AJ$2,0)+(VLOOKUP($F1135,'(참고)타워 스텟 가치'!$B$12:$L$16,AJ$2,0)*$E1135)</f>
        <v>0</v>
      </c>
      <c r="AK1135">
        <f>VLOOKUP($F1135,'(참고)타워 스텟 가치'!$B$12:$L$16,AK$2,0)+(VLOOKUP($F1135,'(참고)타워 스텟 가치'!$B$12:$L$16,AK$2,0)*$E1135)</f>
        <v>0</v>
      </c>
      <c r="AL1135">
        <f>VLOOKUP($F1135,'(참고)타워 스텟 가치'!$B$12:$L$16,AL$2,0)+(VLOOKUP($F1135,'(참고)타워 스텟 가치'!$B$12:$L$16,AL$2,0)*$E1135)</f>
        <v>128.52000000000029</v>
      </c>
      <c r="AM1135">
        <f>SUM('스테이지별 몬스터 스텟'!AD1135*'(참고)타워 스텟 가치'!$Q$17,'스테이지별 몬스터 스텟'!AE1135*'(참고)타워 스텟 가치'!$R$17,'스테이지별 몬스터 스텟'!AF1135*'(참고)타워 스텟 가치'!$S$17,'스테이지별 몬스터 스텟'!AG1135*'(참고)타워 스텟 가치'!$T$17,'스테이지별 몬스터 스텟'!AH1135*'(참고)타워 스텟 가치'!$U$17,'스테이지별 몬스터 스텟'!AI1135*'(참고)타워 스텟 가치'!$V$17,'스테이지별 몬스터 스텟'!AJ1135*'(참고)타워 스텟 가치'!$W$17,'스테이지별 몬스터 스텟'!AK1135*'(참고)타워 스텟 가치'!$X$17,'스테이지별 몬스터 스텟'!AL1135*'(참고)타워 스텟 가치'!$Y$17)</f>
        <v>692502.48000000173</v>
      </c>
      <c r="AN1135">
        <v>3</v>
      </c>
    </row>
    <row r="1136" spans="3:40" x14ac:dyDescent="0.3">
      <c r="C1136">
        <v>2</v>
      </c>
      <c r="D1136">
        <f t="shared" si="53"/>
        <v>227</v>
      </c>
      <c r="E1136" s="52">
        <f>VLOOKUP(D1136,'스테이지별 난이도 설정'!B:C,2,0)</f>
        <v>90.80000000000021</v>
      </c>
      <c r="F1136" t="str">
        <f t="shared" si="54"/>
        <v>레어</v>
      </c>
      <c r="G1136">
        <f t="shared" si="52"/>
        <v>6</v>
      </c>
      <c r="H1136">
        <f>VLOOKUP($F1136,'(참고)타워 스텟 가치'!$B$2:$L$6,H$2,0)+(VLOOKUP($F1136,'(참고)타워 스텟 가치'!$B$2:$L$6,H$2,0)*$E1136)</f>
        <v>1032.7500000000023</v>
      </c>
      <c r="I1136">
        <f>VLOOKUP($F1136,'(참고)타워 스텟 가치'!$B$2:$L$6,I$2,0)+(VLOOKUP($F1136,'(참고)타워 스텟 가치'!$B$2:$L$6,I$2,0)*$E1136)</f>
        <v>206.55000000000047</v>
      </c>
      <c r="J1136">
        <f>VLOOKUP($F1136,'(참고)타워 스텟 가치'!$B$2:$L$6,J$2,0)+(VLOOKUP($F1136,'(참고)타워 스텟 가치'!$B$2:$L$6,J$2,0)*$E1136)</f>
        <v>459000.00000000105</v>
      </c>
      <c r="K1136">
        <f>VLOOKUP($F1136,'(참고)타워 스텟 가치'!$B$2:$L$6,K$2,0)+(VLOOKUP($F1136,'(참고)타워 스텟 가치'!$B$2:$L$6,K$2,0)*$E1136)</f>
        <v>4131.0000000000091</v>
      </c>
      <c r="L1136">
        <f>VLOOKUP($F1136,'(참고)타워 스텟 가치'!$B$2:$L$6,L$2,0)+(VLOOKUP($F1136,'(참고)타워 스텟 가치'!$B$2:$L$6,L$2,0)*$E1136)</f>
        <v>68.850000000000165</v>
      </c>
      <c r="M1136">
        <f>VLOOKUP($F1136,'(참고)타워 스텟 가치'!$B$2:$L$6,M$2,0)+(VLOOKUP($F1136,'(참고)타워 스텟 가치'!$B$2:$L$6,M$2,0)*$E1136)</f>
        <v>27.540000000000063</v>
      </c>
      <c r="N1136">
        <f>VLOOKUP($F1136,'(참고)타워 스텟 가치'!$B$2:$L$6,N$2,0)+(VLOOKUP($F1136,'(참고)타워 스텟 가치'!$B$2:$L$6,N$2,0)*$E1136)</f>
        <v>0</v>
      </c>
      <c r="O1136">
        <f>VLOOKUP($F1136,'(참고)타워 스텟 가치'!$B$2:$L$6,O$2,0)+(VLOOKUP($F1136,'(참고)타워 스텟 가치'!$B$2:$L$6,O$2,0)*$E1136)</f>
        <v>0</v>
      </c>
      <c r="P1136">
        <f>VLOOKUP($F1136,'(참고)타워 스텟 가치'!$B$2:$L$6,P$2,0)+(VLOOKUP($F1136,'(참고)타워 스텟 가치'!$B$2:$L$6,P$2,0)*$E1136)</f>
        <v>64.260000000000147</v>
      </c>
      <c r="Q1136">
        <f>SUM('스테이지별 몬스터 스텟'!H1136*'(참고)타워 스텟 가치'!$Q$17,'스테이지별 몬스터 스텟'!I1136*'(참고)타워 스텟 가치'!$R$17,'스테이지별 몬스터 스텟'!J1136*'(참고)타워 스텟 가치'!$S$17,'스테이지별 몬스터 스텟'!K1136*'(참고)타워 스텟 가치'!$T$17,'스테이지별 몬스터 스텟'!L1136*'(참고)타워 스텟 가치'!$U$17,'스테이지별 몬스터 스텟'!M1136*'(참고)타워 스텟 가치'!$V$17,'스테이지별 몬스터 스텟'!N1136*'(참고)타워 스텟 가치'!$W$17,'스테이지별 몬스터 스텟'!O1136*'(참고)타워 스텟 가치'!$X$17,'스테이지별 몬스터 스텟'!P1136*'(참고)타워 스텟 가치'!$Y$17)</f>
        <v>699431.08500000159</v>
      </c>
      <c r="R1136">
        <v>1</v>
      </c>
      <c r="S1136">
        <f>VLOOKUP($F1136,'(참고)타워 스텟 가치'!$B$7:$L$11,S$2,0)+(VLOOKUP($F1136,'(참고)타워 스텟 가치'!$B$7:$L$11,S$2,0)*$E1136)</f>
        <v>344.2500000000008</v>
      </c>
      <c r="T1136">
        <f>VLOOKUP($F1136,'(참고)타워 스텟 가치'!$B$7:$L$11,T$2,0)+(VLOOKUP($F1136,'(참고)타워 스텟 가치'!$B$7:$L$11,T$2,0)*$E1136)</f>
        <v>619.65000000000146</v>
      </c>
      <c r="U1136">
        <f>VLOOKUP($F1136,'(참고)타워 스텟 가치'!$B$7:$L$11,U$2,0)+(VLOOKUP($F1136,'(참고)타워 스텟 가치'!$B$7:$L$11,U$2,0)*$E1136)</f>
        <v>459000.00000000105</v>
      </c>
      <c r="V1136">
        <f>VLOOKUP($F1136,'(참고)타워 스텟 가치'!$B$7:$L$11,V$2,0)+(VLOOKUP($F1136,'(참고)타워 스텟 가치'!$B$7:$L$11,V$2,0)*$E1136)</f>
        <v>4131.0000000000091</v>
      </c>
      <c r="W1136">
        <f>VLOOKUP($F1136,'(참고)타워 스텟 가치'!$B$7:$L$11,W$2,0)+(VLOOKUP($F1136,'(참고)타워 스텟 가치'!$B$7:$L$11,W$2,0)*$E1136)</f>
        <v>68.850000000000165</v>
      </c>
      <c r="X1136">
        <f>VLOOKUP($F1136,'(참고)타워 스텟 가치'!$B$7:$L$11,X$2,0)+(VLOOKUP($F1136,'(참고)타워 스텟 가치'!$B$7:$L$11,X$2,0)*$E1136)</f>
        <v>27.540000000000063</v>
      </c>
      <c r="Y1136">
        <f>VLOOKUP($F1136,'(참고)타워 스텟 가치'!$B$7:$L$11,Y$2,0)+(VLOOKUP($F1136,'(참고)타워 스텟 가치'!$B$7:$L$11,Y$2,0)*$E1136)</f>
        <v>0</v>
      </c>
      <c r="Z1136">
        <f>VLOOKUP($F1136,'(참고)타워 스텟 가치'!$B$7:$L$11,Z$2,0)+(VLOOKUP($F1136,'(참고)타워 스텟 가치'!$B$7:$L$11,Z$2,0)*$E1136)</f>
        <v>0</v>
      </c>
      <c r="AA1136">
        <f>VLOOKUP($F1136,'(참고)타워 스텟 가치'!$B$7:$L$11,AA$2,0)+(VLOOKUP($F1136,'(참고)타워 스텟 가치'!$B$7:$L$11,AA$2,0)*$E1136)</f>
        <v>64.260000000000147</v>
      </c>
      <c r="AB1136">
        <f>SUM('스테이지별 몬스터 스텟'!S1136*'(참고)타워 스텟 가치'!$Q$17,'스테이지별 몬스터 스텟'!T1136*'(참고)타워 스텟 가치'!$R$17,'스테이지별 몬스터 스텟'!U1136*'(참고)타워 스텟 가치'!$S$17,'스테이지별 몬스터 스텟'!V1136*'(참고)타워 스텟 가치'!$T$17,'스테이지별 몬스터 스텟'!W1136*'(참고)타워 스텟 가치'!$U$17,'스테이지별 몬스터 스텟'!X1136*'(참고)타워 스텟 가치'!$V$17,'스테이지별 몬스터 스텟'!Y1136*'(참고)타워 스텟 가치'!$W$17,'스테이지별 몬스터 스텟'!Z1136*'(참고)타워 스텟 가치'!$X$17,'스테이지별 몬스터 스텟'!AA1136*'(참고)타워 스텟 가치'!$Y$17)</f>
        <v>698673.73500000162</v>
      </c>
      <c r="AC1136">
        <v>2</v>
      </c>
      <c r="AD1136">
        <f>VLOOKUP($F1136,'(참고)타워 스텟 가치'!$B$12:$L$16,AD$2,0)+(VLOOKUP($F1136,'(참고)타워 스텟 가치'!$B$12:$L$16,AD$2,0)*$E1136)</f>
        <v>344.2500000000008</v>
      </c>
      <c r="AE1136">
        <f>VLOOKUP($F1136,'(참고)타워 스텟 가치'!$B$12:$L$16,AE$2,0)+(VLOOKUP($F1136,'(참고)타워 스텟 가치'!$B$12:$L$16,AE$2,0)*$E1136)</f>
        <v>413.10000000000093</v>
      </c>
      <c r="AF1136">
        <f>VLOOKUP($F1136,'(참고)타워 스텟 가치'!$B$12:$L$16,AF$2,0)+(VLOOKUP($F1136,'(참고)타워 스텟 가치'!$B$12:$L$16,AF$2,0)*$E1136)</f>
        <v>459000.00000000105</v>
      </c>
      <c r="AG1136">
        <f>VLOOKUP($F1136,'(참고)타워 스텟 가치'!$B$12:$L$16,AG$2,0)+(VLOOKUP($F1136,'(참고)타워 스텟 가치'!$B$12:$L$16,AG$2,0)*$E1136)</f>
        <v>2065.5000000000045</v>
      </c>
      <c r="AH1136">
        <f>VLOOKUP($F1136,'(참고)타워 스텟 가치'!$B$12:$L$16,AH$2,0)+(VLOOKUP($F1136,'(참고)타워 스텟 가치'!$B$12:$L$16,AH$2,0)*$E1136)</f>
        <v>68.850000000000165</v>
      </c>
      <c r="AI1136">
        <f>VLOOKUP($F1136,'(참고)타워 스텟 가치'!$B$12:$L$16,AI$2,0)+(VLOOKUP($F1136,'(참고)타워 스텟 가치'!$B$12:$L$16,AI$2,0)*$E1136)</f>
        <v>27.540000000000063</v>
      </c>
      <c r="AJ1136">
        <f>VLOOKUP($F1136,'(참고)타워 스텟 가치'!$B$12:$L$16,AJ$2,0)+(VLOOKUP($F1136,'(참고)타워 스텟 가치'!$B$12:$L$16,AJ$2,0)*$E1136)</f>
        <v>0</v>
      </c>
      <c r="AK1136">
        <f>VLOOKUP($F1136,'(참고)타워 스텟 가치'!$B$12:$L$16,AK$2,0)+(VLOOKUP($F1136,'(참고)타워 스텟 가치'!$B$12:$L$16,AK$2,0)*$E1136)</f>
        <v>0</v>
      </c>
      <c r="AL1136">
        <f>VLOOKUP($F1136,'(참고)타워 스텟 가치'!$B$12:$L$16,AL$2,0)+(VLOOKUP($F1136,'(참고)타워 스텟 가치'!$B$12:$L$16,AL$2,0)*$E1136)</f>
        <v>128.52000000000029</v>
      </c>
      <c r="AM1136">
        <f>SUM('스테이지별 몬스터 스텟'!AD1136*'(참고)타워 스텟 가치'!$Q$17,'스테이지별 몬스터 스텟'!AE1136*'(참고)타워 스텟 가치'!$R$17,'스테이지별 몬스터 스텟'!AF1136*'(참고)타워 스텟 가치'!$S$17,'스테이지별 몬스터 스텟'!AG1136*'(참고)타워 스텟 가치'!$T$17,'스테이지별 몬스터 스텟'!AH1136*'(참고)타워 스텟 가치'!$U$17,'스테이지별 몬스터 스텟'!AI1136*'(참고)타워 스텟 가치'!$V$17,'스테이지별 몬스터 스텟'!AJ1136*'(참고)타워 스텟 가치'!$W$17,'스테이지별 몬스터 스텟'!AK1136*'(참고)타워 스텟 가치'!$X$17,'스테이지별 몬스터 스텟'!AL1136*'(참고)타워 스텟 가치'!$Y$17)</f>
        <v>694361.43000000168</v>
      </c>
      <c r="AN1136">
        <v>3</v>
      </c>
    </row>
    <row r="1137" spans="3:40" x14ac:dyDescent="0.3">
      <c r="C1137">
        <v>3</v>
      </c>
      <c r="D1137">
        <f t="shared" si="53"/>
        <v>227</v>
      </c>
      <c r="E1137" s="52">
        <f>VLOOKUP(D1137,'스테이지별 난이도 설정'!B:C,2,0)</f>
        <v>90.80000000000021</v>
      </c>
      <c r="F1137" t="str">
        <f t="shared" si="54"/>
        <v>에픽</v>
      </c>
      <c r="G1137">
        <f t="shared" si="52"/>
        <v>6</v>
      </c>
      <c r="H1137">
        <f>VLOOKUP($F1137,'(참고)타워 스텟 가치'!$B$2:$L$6,H$2,0)+(VLOOKUP($F1137,'(참고)타워 스텟 가치'!$B$2:$L$6,H$2,0)*$E1137)</f>
        <v>1549.1250000000036</v>
      </c>
      <c r="I1137">
        <f>VLOOKUP($F1137,'(참고)타워 스텟 가치'!$B$2:$L$6,I$2,0)+(VLOOKUP($F1137,'(참고)타워 스텟 가치'!$B$2:$L$6,I$2,0)*$E1137)</f>
        <v>309.82500000000073</v>
      </c>
      <c r="J1137">
        <f>VLOOKUP($F1137,'(참고)타워 스텟 가치'!$B$2:$L$6,J$2,0)+(VLOOKUP($F1137,'(참고)타워 스텟 가치'!$B$2:$L$6,J$2,0)*$E1137)</f>
        <v>459000.00000000105</v>
      </c>
      <c r="K1137">
        <f>VLOOKUP($F1137,'(참고)타워 스텟 가치'!$B$2:$L$6,K$2,0)+(VLOOKUP($F1137,'(참고)타워 스텟 가치'!$B$2:$L$6,K$2,0)*$E1137)</f>
        <v>6196.5000000000146</v>
      </c>
      <c r="L1137">
        <f>VLOOKUP($F1137,'(참고)타워 스텟 가치'!$B$2:$L$6,L$2,0)+(VLOOKUP($F1137,'(참고)타워 스텟 가치'!$B$2:$L$6,L$2,0)*$E1137)</f>
        <v>103.27500000000023</v>
      </c>
      <c r="M1137">
        <f>VLOOKUP($F1137,'(참고)타워 스텟 가치'!$B$2:$L$6,M$2,0)+(VLOOKUP($F1137,'(참고)타워 스텟 가치'!$B$2:$L$6,M$2,0)*$E1137)</f>
        <v>27.540000000000063</v>
      </c>
      <c r="N1137">
        <f>VLOOKUP($F1137,'(참고)타워 스텟 가치'!$B$2:$L$6,N$2,0)+(VLOOKUP($F1137,'(참고)타워 스텟 가치'!$B$2:$L$6,N$2,0)*$E1137)</f>
        <v>0</v>
      </c>
      <c r="O1137">
        <f>VLOOKUP($F1137,'(참고)타워 스텟 가치'!$B$2:$L$6,O$2,0)+(VLOOKUP($F1137,'(참고)타워 스텟 가치'!$B$2:$L$6,O$2,0)*$E1137)</f>
        <v>0</v>
      </c>
      <c r="P1137">
        <f>VLOOKUP($F1137,'(참고)타워 스텟 가치'!$B$2:$L$6,P$2,0)+(VLOOKUP($F1137,'(참고)타워 스텟 가치'!$B$2:$L$6,P$2,0)*$E1137)</f>
        <v>64.260000000000147</v>
      </c>
      <c r="Q1137">
        <f>SUM('스테이지별 몬스터 스텟'!H1137*'(참고)타워 스텟 가치'!$Q$17,'스테이지별 몬스터 스텟'!I1137*'(참고)타워 스텟 가치'!$R$17,'스테이지별 몬스터 스텟'!J1137*'(참고)타워 스텟 가치'!$S$17,'스테이지별 몬스터 스텟'!K1137*'(참고)타워 스텟 가치'!$T$17,'스테이지별 몬스터 스텟'!L1137*'(참고)타워 스텟 가치'!$U$17,'스테이지별 몬스터 스텟'!M1137*'(참고)타워 스텟 가치'!$V$17,'스테이지별 몬스터 스텟'!N1137*'(참고)타워 스텟 가치'!$W$17,'스테이지별 몬스터 스텟'!O1137*'(참고)타워 스텟 가치'!$X$17,'스테이지별 몬스터 스텟'!P1137*'(참고)타워 스텟 가치'!$Y$17)</f>
        <v>704818.59750000178</v>
      </c>
      <c r="R1137">
        <v>1</v>
      </c>
      <c r="S1137">
        <f>VLOOKUP($F1137,'(참고)타워 스텟 가치'!$B$7:$L$11,S$2,0)+(VLOOKUP($F1137,'(참고)타워 스텟 가치'!$B$7:$L$11,S$2,0)*$E1137)</f>
        <v>516.37500000000114</v>
      </c>
      <c r="T1137">
        <f>VLOOKUP($F1137,'(참고)타워 스텟 가치'!$B$7:$L$11,T$2,0)+(VLOOKUP($F1137,'(참고)타워 스텟 가치'!$B$7:$L$11,T$2,0)*$E1137)</f>
        <v>929.47500000000218</v>
      </c>
      <c r="U1137">
        <f>VLOOKUP($F1137,'(참고)타워 스텟 가치'!$B$7:$L$11,U$2,0)+(VLOOKUP($F1137,'(참고)타워 스텟 가치'!$B$7:$L$11,U$2,0)*$E1137)</f>
        <v>459000.00000000105</v>
      </c>
      <c r="V1137">
        <f>VLOOKUP($F1137,'(참고)타워 스텟 가치'!$B$7:$L$11,V$2,0)+(VLOOKUP($F1137,'(참고)타워 스텟 가치'!$B$7:$L$11,V$2,0)*$E1137)</f>
        <v>6196.5000000000146</v>
      </c>
      <c r="W1137">
        <f>VLOOKUP($F1137,'(참고)타워 스텟 가치'!$B$7:$L$11,W$2,0)+(VLOOKUP($F1137,'(참고)타워 스텟 가치'!$B$7:$L$11,W$2,0)*$E1137)</f>
        <v>103.27500000000023</v>
      </c>
      <c r="X1137">
        <f>VLOOKUP($F1137,'(참고)타워 스텟 가치'!$B$7:$L$11,X$2,0)+(VLOOKUP($F1137,'(참고)타워 스텟 가치'!$B$7:$L$11,X$2,0)*$E1137)</f>
        <v>27.540000000000063</v>
      </c>
      <c r="Y1137">
        <f>VLOOKUP($F1137,'(참고)타워 스텟 가치'!$B$7:$L$11,Y$2,0)+(VLOOKUP($F1137,'(참고)타워 스텟 가치'!$B$7:$L$11,Y$2,0)*$E1137)</f>
        <v>0</v>
      </c>
      <c r="Z1137">
        <f>VLOOKUP($F1137,'(참고)타워 스텟 가치'!$B$7:$L$11,Z$2,0)+(VLOOKUP($F1137,'(참고)타워 스텟 가치'!$B$7:$L$11,Z$2,0)*$E1137)</f>
        <v>0</v>
      </c>
      <c r="AA1137">
        <f>VLOOKUP($F1137,'(참고)타워 스텟 가치'!$B$7:$L$11,AA$2,0)+(VLOOKUP($F1137,'(참고)타워 스텟 가치'!$B$7:$L$11,AA$2,0)*$E1137)</f>
        <v>64.260000000000147</v>
      </c>
      <c r="AB1137">
        <f>SUM('스테이지별 몬스터 스텟'!S1137*'(참고)타워 스텟 가치'!$Q$17,'스테이지별 몬스터 스텟'!T1137*'(참고)타워 스텟 가치'!$R$17,'스테이지별 몬스터 스텟'!U1137*'(참고)타워 스텟 가치'!$S$17,'스테이지별 몬스터 스텟'!V1137*'(참고)타워 스텟 가치'!$T$17,'스테이지별 몬스터 스텟'!W1137*'(참고)타워 스텟 가치'!$U$17,'스테이지별 몬스터 스텟'!X1137*'(참고)타워 스텟 가치'!$V$17,'스테이지별 몬스터 스텟'!Y1137*'(참고)타워 스텟 가치'!$W$17,'스테이지별 몬스터 스텟'!Z1137*'(참고)타워 스텟 가치'!$X$17,'스테이지별 몬스터 스텟'!AA1137*'(참고)타워 스텟 가치'!$Y$17)</f>
        <v>703682.57250000176</v>
      </c>
      <c r="AC1137">
        <v>2</v>
      </c>
      <c r="AD1137">
        <f>VLOOKUP($F1137,'(참고)타워 스텟 가치'!$B$12:$L$16,AD$2,0)+(VLOOKUP($F1137,'(참고)타워 스텟 가치'!$B$12:$L$16,AD$2,0)*$E1137)</f>
        <v>516.37500000000114</v>
      </c>
      <c r="AE1137">
        <f>VLOOKUP($F1137,'(참고)타워 스텟 가치'!$B$12:$L$16,AE$2,0)+(VLOOKUP($F1137,'(참고)타워 스텟 가치'!$B$12:$L$16,AE$2,0)*$E1137)</f>
        <v>619.65000000000146</v>
      </c>
      <c r="AF1137">
        <f>VLOOKUP($F1137,'(참고)타워 스텟 가치'!$B$12:$L$16,AF$2,0)+(VLOOKUP($F1137,'(참고)타워 스텟 가치'!$B$12:$L$16,AF$2,0)*$E1137)</f>
        <v>459000.00000000105</v>
      </c>
      <c r="AG1137">
        <f>VLOOKUP($F1137,'(참고)타워 스텟 가치'!$B$12:$L$16,AG$2,0)+(VLOOKUP($F1137,'(참고)타워 스텟 가치'!$B$12:$L$16,AG$2,0)*$E1137)</f>
        <v>3098.2500000000073</v>
      </c>
      <c r="AH1137">
        <f>VLOOKUP($F1137,'(참고)타워 스텟 가치'!$B$12:$L$16,AH$2,0)+(VLOOKUP($F1137,'(참고)타워 스텟 가치'!$B$12:$L$16,AH$2,0)*$E1137)</f>
        <v>103.27500000000023</v>
      </c>
      <c r="AI1137">
        <f>VLOOKUP($F1137,'(참고)타워 스텟 가치'!$B$12:$L$16,AI$2,0)+(VLOOKUP($F1137,'(참고)타워 스텟 가치'!$B$12:$L$16,AI$2,0)*$E1137)</f>
        <v>27.540000000000063</v>
      </c>
      <c r="AJ1137">
        <f>VLOOKUP($F1137,'(참고)타워 스텟 가치'!$B$12:$L$16,AJ$2,0)+(VLOOKUP($F1137,'(참고)타워 스텟 가치'!$B$12:$L$16,AJ$2,0)*$E1137)</f>
        <v>0</v>
      </c>
      <c r="AK1137">
        <f>VLOOKUP($F1137,'(참고)타워 스텟 가치'!$B$12:$L$16,AK$2,0)+(VLOOKUP($F1137,'(참고)타워 스텟 가치'!$B$12:$L$16,AK$2,0)*$E1137)</f>
        <v>0</v>
      </c>
      <c r="AL1137">
        <f>VLOOKUP($F1137,'(참고)타워 스텟 가치'!$B$12:$L$16,AL$2,0)+(VLOOKUP($F1137,'(참고)타워 스텟 가치'!$B$12:$L$16,AL$2,0)*$E1137)</f>
        <v>128.52000000000029</v>
      </c>
      <c r="AM1137">
        <f>SUM('스테이지별 몬스터 스텟'!AD1137*'(참고)타워 스텟 가치'!$Q$17,'스테이지별 몬스터 스텟'!AE1137*'(참고)타워 스텟 가치'!$R$17,'스테이지별 몬스터 스텟'!AF1137*'(참고)타워 스텟 가치'!$S$17,'스테이지별 몬스터 스텟'!AG1137*'(참고)타워 스텟 가치'!$T$17,'스테이지별 몬스터 스텟'!AH1137*'(참고)타워 스텟 가치'!$U$17,'스테이지별 몬스터 스텟'!AI1137*'(참고)타워 스텟 가치'!$V$17,'스테이지별 몬스터 스텟'!AJ1137*'(참고)타워 스텟 가치'!$W$17,'스테이지별 몬스터 스텟'!AK1137*'(참고)타워 스텟 가치'!$X$17,'스테이지별 몬스터 스텟'!AL1137*'(참고)타워 스텟 가치'!$Y$17)</f>
        <v>697149.85500000173</v>
      </c>
      <c r="AN1137">
        <v>3</v>
      </c>
    </row>
    <row r="1138" spans="3:40" x14ac:dyDescent="0.3">
      <c r="C1138">
        <v>4</v>
      </c>
      <c r="D1138">
        <f t="shared" si="53"/>
        <v>227</v>
      </c>
      <c r="E1138" s="52">
        <f>VLOOKUP(D1138,'스테이지별 난이도 설정'!B:C,2,0)</f>
        <v>90.80000000000021</v>
      </c>
      <c r="F1138" t="str">
        <f t="shared" si="54"/>
        <v>유니크</v>
      </c>
      <c r="G1138">
        <f t="shared" si="52"/>
        <v>6</v>
      </c>
      <c r="H1138">
        <f>VLOOKUP($F1138,'(참고)타워 스텟 가치'!$B$2:$L$6,H$2,0)+(VLOOKUP($F1138,'(참고)타워 스텟 가치'!$B$2:$L$6,H$2,0)*$E1138)</f>
        <v>2323.6875000000055</v>
      </c>
      <c r="I1138">
        <f>VLOOKUP($F1138,'(참고)타워 스텟 가치'!$B$2:$L$6,I$2,0)+(VLOOKUP($F1138,'(참고)타워 스텟 가치'!$B$2:$L$6,I$2,0)*$E1138)</f>
        <v>464.73750000000109</v>
      </c>
      <c r="J1138">
        <f>VLOOKUP($F1138,'(참고)타워 스텟 가치'!$B$2:$L$6,J$2,0)+(VLOOKUP($F1138,'(참고)타워 스텟 가치'!$B$2:$L$6,J$2,0)*$E1138)</f>
        <v>459000.00000000105</v>
      </c>
      <c r="K1138">
        <f>VLOOKUP($F1138,'(참고)타워 스텟 가치'!$B$2:$L$6,K$2,0)+(VLOOKUP($F1138,'(참고)타워 스텟 가치'!$B$2:$L$6,K$2,0)*$E1138)</f>
        <v>9294.7500000000218</v>
      </c>
      <c r="L1138">
        <f>VLOOKUP($F1138,'(참고)타워 스텟 가치'!$B$2:$L$6,L$2,0)+(VLOOKUP($F1138,'(참고)타워 스텟 가치'!$B$2:$L$6,L$2,0)*$E1138)</f>
        <v>154.91250000000036</v>
      </c>
      <c r="M1138">
        <f>VLOOKUP($F1138,'(참고)타워 스텟 가치'!$B$2:$L$6,M$2,0)+(VLOOKUP($F1138,'(참고)타워 스텟 가치'!$B$2:$L$6,M$2,0)*$E1138)</f>
        <v>27.540000000000063</v>
      </c>
      <c r="N1138">
        <f>VLOOKUP($F1138,'(참고)타워 스텟 가치'!$B$2:$L$6,N$2,0)+(VLOOKUP($F1138,'(참고)타워 스텟 가치'!$B$2:$L$6,N$2,0)*$E1138)</f>
        <v>0</v>
      </c>
      <c r="O1138">
        <f>VLOOKUP($F1138,'(참고)타워 스텟 가치'!$B$2:$L$6,O$2,0)+(VLOOKUP($F1138,'(참고)타워 스텟 가치'!$B$2:$L$6,O$2,0)*$E1138)</f>
        <v>0</v>
      </c>
      <c r="P1138">
        <f>VLOOKUP($F1138,'(참고)타워 스텟 가치'!$B$2:$L$6,P$2,0)+(VLOOKUP($F1138,'(참고)타워 스텟 가치'!$B$2:$L$6,P$2,0)*$E1138)</f>
        <v>91.80000000000021</v>
      </c>
      <c r="Q1138">
        <f>SUM('스테이지별 몬스터 스텟'!H1138*'(참고)타워 스텟 가치'!$Q$17,'스테이지별 몬스터 스텟'!I1138*'(참고)타워 스텟 가치'!$R$17,'스테이지별 몬스터 스텟'!J1138*'(참고)타워 스텟 가치'!$S$17,'스테이지별 몬스터 스텟'!K1138*'(참고)타워 스텟 가치'!$T$17,'스테이지별 몬스터 스텟'!L1138*'(참고)타워 스텟 가치'!$U$17,'스테이지별 몬스터 스텟'!M1138*'(참고)타워 스텟 가치'!$V$17,'스테이지별 몬스터 스텟'!N1138*'(참고)타워 스텟 가치'!$W$17,'스테이지별 몬스터 스텟'!O1138*'(참고)타워 스텟 가치'!$X$17,'스테이지별 몬스터 스텟'!P1138*'(참고)타워 스텟 가치'!$Y$17)</f>
        <v>712954.94625000167</v>
      </c>
      <c r="R1138">
        <v>1</v>
      </c>
      <c r="S1138">
        <f>VLOOKUP($F1138,'(참고)타워 스텟 가치'!$B$7:$L$11,S$2,0)+(VLOOKUP($F1138,'(참고)타워 스텟 가치'!$B$7:$L$11,S$2,0)*$E1138)</f>
        <v>774.56250000000182</v>
      </c>
      <c r="T1138">
        <f>VLOOKUP($F1138,'(참고)타워 스텟 가치'!$B$7:$L$11,T$2,0)+(VLOOKUP($F1138,'(참고)타워 스텟 가치'!$B$7:$L$11,T$2,0)*$E1138)</f>
        <v>1394.2125000000033</v>
      </c>
      <c r="U1138">
        <f>VLOOKUP($F1138,'(참고)타워 스텟 가치'!$B$7:$L$11,U$2,0)+(VLOOKUP($F1138,'(참고)타워 스텟 가치'!$B$7:$L$11,U$2,0)*$E1138)</f>
        <v>459000.00000000105</v>
      </c>
      <c r="V1138">
        <f>VLOOKUP($F1138,'(참고)타워 스텟 가치'!$B$7:$L$11,V$2,0)+(VLOOKUP($F1138,'(참고)타워 스텟 가치'!$B$7:$L$11,V$2,0)*$E1138)</f>
        <v>9294.7500000000218</v>
      </c>
      <c r="W1138">
        <f>VLOOKUP($F1138,'(참고)타워 스텟 가치'!$B$7:$L$11,W$2,0)+(VLOOKUP($F1138,'(참고)타워 스텟 가치'!$B$7:$L$11,W$2,0)*$E1138)</f>
        <v>154.91250000000036</v>
      </c>
      <c r="X1138">
        <f>VLOOKUP($F1138,'(참고)타워 스텟 가치'!$B$7:$L$11,X$2,0)+(VLOOKUP($F1138,'(참고)타워 스텟 가치'!$B$7:$L$11,X$2,0)*$E1138)</f>
        <v>27.540000000000063</v>
      </c>
      <c r="Y1138">
        <f>VLOOKUP($F1138,'(참고)타워 스텟 가치'!$B$7:$L$11,Y$2,0)+(VLOOKUP($F1138,'(참고)타워 스텟 가치'!$B$7:$L$11,Y$2,0)*$E1138)</f>
        <v>0</v>
      </c>
      <c r="Z1138">
        <f>VLOOKUP($F1138,'(참고)타워 스텟 가치'!$B$7:$L$11,Z$2,0)+(VLOOKUP($F1138,'(참고)타워 스텟 가치'!$B$7:$L$11,Z$2,0)*$E1138)</f>
        <v>0</v>
      </c>
      <c r="AA1138">
        <f>VLOOKUP($F1138,'(참고)타워 스텟 가치'!$B$7:$L$11,AA$2,0)+(VLOOKUP($F1138,'(참고)타워 스텟 가치'!$B$7:$L$11,AA$2,0)*$E1138)</f>
        <v>91.80000000000021</v>
      </c>
      <c r="AB1138">
        <f>SUM('스테이지별 몬스터 스텟'!S1138*'(참고)타워 스텟 가치'!$Q$17,'스테이지별 몬스터 스텟'!T1138*'(참고)타워 스텟 가치'!$R$17,'스테이지별 몬스터 스텟'!U1138*'(참고)타워 스텟 가치'!$S$17,'스테이지별 몬스터 스텟'!V1138*'(참고)타워 스텟 가치'!$T$17,'스테이지별 몬스터 스텟'!W1138*'(참고)타워 스텟 가치'!$U$17,'스테이지별 몬스터 스텟'!X1138*'(참고)타워 스텟 가치'!$V$17,'스테이지별 몬스터 스텟'!Y1138*'(참고)타워 스텟 가치'!$W$17,'스테이지별 몬스터 스텟'!Z1138*'(참고)타워 스텟 가치'!$X$17,'스테이지별 몬스터 스텟'!AA1138*'(참고)타워 스텟 가치'!$Y$17)</f>
        <v>711250.90875000157</v>
      </c>
      <c r="AC1138">
        <v>2</v>
      </c>
      <c r="AD1138">
        <f>VLOOKUP($F1138,'(참고)타워 스텟 가치'!$B$12:$L$16,AD$2,0)+(VLOOKUP($F1138,'(참고)타워 스텟 가치'!$B$12:$L$16,AD$2,0)*$E1138)</f>
        <v>774.56250000000182</v>
      </c>
      <c r="AE1138">
        <f>VLOOKUP($F1138,'(참고)타워 스텟 가치'!$B$12:$L$16,AE$2,0)+(VLOOKUP($F1138,'(참고)타워 스텟 가치'!$B$12:$L$16,AE$2,0)*$E1138)</f>
        <v>929.47500000000218</v>
      </c>
      <c r="AF1138">
        <f>VLOOKUP($F1138,'(참고)타워 스텟 가치'!$B$12:$L$16,AF$2,0)+(VLOOKUP($F1138,'(참고)타워 스텟 가치'!$B$12:$L$16,AF$2,0)*$E1138)</f>
        <v>459000.00000000105</v>
      </c>
      <c r="AG1138">
        <f>VLOOKUP($F1138,'(참고)타워 스텟 가치'!$B$12:$L$16,AG$2,0)+(VLOOKUP($F1138,'(참고)타워 스텟 가치'!$B$12:$L$16,AG$2,0)*$E1138)</f>
        <v>4647.3750000000109</v>
      </c>
      <c r="AH1138">
        <f>VLOOKUP($F1138,'(참고)타워 스텟 가치'!$B$12:$L$16,AH$2,0)+(VLOOKUP($F1138,'(참고)타워 스텟 가치'!$B$12:$L$16,AH$2,0)*$E1138)</f>
        <v>154.91250000000036</v>
      </c>
      <c r="AI1138">
        <f>VLOOKUP($F1138,'(참고)타워 스텟 가치'!$B$12:$L$16,AI$2,0)+(VLOOKUP($F1138,'(참고)타워 스텟 가치'!$B$12:$L$16,AI$2,0)*$E1138)</f>
        <v>27.540000000000063</v>
      </c>
      <c r="AJ1138">
        <f>VLOOKUP($F1138,'(참고)타워 스텟 가치'!$B$12:$L$16,AJ$2,0)+(VLOOKUP($F1138,'(참고)타워 스텟 가치'!$B$12:$L$16,AJ$2,0)*$E1138)</f>
        <v>0</v>
      </c>
      <c r="AK1138">
        <f>VLOOKUP($F1138,'(참고)타워 스텟 가치'!$B$12:$L$16,AK$2,0)+(VLOOKUP($F1138,'(참고)타워 스텟 가치'!$B$12:$L$16,AK$2,0)*$E1138)</f>
        <v>0</v>
      </c>
      <c r="AL1138">
        <f>VLOOKUP($F1138,'(참고)타워 스텟 가치'!$B$12:$L$16,AL$2,0)+(VLOOKUP($F1138,'(참고)타워 스텟 가치'!$B$12:$L$16,AL$2,0)*$E1138)</f>
        <v>183.60000000000042</v>
      </c>
      <c r="AM1138">
        <f>SUM('스테이지별 몬스터 스텟'!AD1138*'(참고)타워 스텟 가치'!$Q$17,'스테이지별 몬스터 스텟'!AE1138*'(참고)타워 스텟 가치'!$R$17,'스테이지별 몬스터 스텟'!AF1138*'(참고)타워 스텟 가치'!$S$17,'스테이지별 몬스터 스텟'!AG1138*'(참고)타워 스텟 가치'!$T$17,'스테이지별 몬스터 스텟'!AH1138*'(참고)타워 스텟 가치'!$U$17,'스테이지별 몬스터 스텟'!AI1138*'(참고)타워 스텟 가치'!$V$17,'스테이지별 몬스터 스텟'!AJ1138*'(참고)타워 스텟 가치'!$W$17,'스테이지별 몬스터 스텟'!AK1138*'(참고)타워 스텟 가치'!$X$17,'스테이지별 몬스터 스텟'!AL1138*'(참고)타워 스텟 가치'!$Y$17)</f>
        <v>701442.6525000016</v>
      </c>
      <c r="AN1138">
        <v>3</v>
      </c>
    </row>
    <row r="1139" spans="3:40" x14ac:dyDescent="0.3">
      <c r="C1139">
        <v>5</v>
      </c>
      <c r="D1139">
        <f t="shared" si="53"/>
        <v>227</v>
      </c>
      <c r="E1139" s="52">
        <f>VLOOKUP(D1139,'스테이지별 난이도 설정'!B:C,2,0)</f>
        <v>90.80000000000021</v>
      </c>
      <c r="F1139" t="str">
        <f t="shared" si="54"/>
        <v>스페셜</v>
      </c>
      <c r="G1139">
        <f t="shared" si="52"/>
        <v>6</v>
      </c>
      <c r="H1139">
        <f>VLOOKUP($F1139,'(참고)타워 스텟 가치'!$B$2:$L$6,H$2,0)+(VLOOKUP($F1139,'(참고)타워 스텟 가치'!$B$2:$L$6,H$2,0)*$E1139)</f>
        <v>3485.5312500000082</v>
      </c>
      <c r="I1139">
        <f>VLOOKUP($F1139,'(참고)타워 스텟 가치'!$B$2:$L$6,I$2,0)+(VLOOKUP($F1139,'(참고)타워 스텟 가치'!$B$2:$L$6,I$2,0)*$E1139)</f>
        <v>697.10625000000164</v>
      </c>
      <c r="J1139">
        <f>VLOOKUP($F1139,'(참고)타워 스텟 가치'!$B$2:$L$6,J$2,0)+(VLOOKUP($F1139,'(참고)타워 스텟 가치'!$B$2:$L$6,J$2,0)*$E1139)</f>
        <v>459000.00000000105</v>
      </c>
      <c r="K1139">
        <f>VLOOKUP($F1139,'(참고)타워 스텟 가치'!$B$2:$L$6,K$2,0)+(VLOOKUP($F1139,'(참고)타워 스텟 가치'!$B$2:$L$6,K$2,0)*$E1139)</f>
        <v>13942.125000000033</v>
      </c>
      <c r="L1139">
        <f>VLOOKUP($F1139,'(참고)타워 스텟 가치'!$B$2:$L$6,L$2,0)+(VLOOKUP($F1139,'(참고)타워 스텟 가치'!$B$2:$L$6,L$2,0)*$E1139)</f>
        <v>232.36875000000055</v>
      </c>
      <c r="M1139">
        <f>VLOOKUP($F1139,'(참고)타워 스텟 가치'!$B$2:$L$6,M$2,0)+(VLOOKUP($F1139,'(참고)타워 스텟 가치'!$B$2:$L$6,M$2,0)*$E1139)</f>
        <v>27.540000000000063</v>
      </c>
      <c r="N1139">
        <f>VLOOKUP($F1139,'(참고)타워 스텟 가치'!$B$2:$L$6,N$2,0)+(VLOOKUP($F1139,'(참고)타워 스텟 가치'!$B$2:$L$6,N$2,0)*$E1139)</f>
        <v>0</v>
      </c>
      <c r="O1139">
        <f>VLOOKUP($F1139,'(참고)타워 스텟 가치'!$B$2:$L$6,O$2,0)+(VLOOKUP($F1139,'(참고)타워 스텟 가치'!$B$2:$L$6,O$2,0)*$E1139)</f>
        <v>0</v>
      </c>
      <c r="P1139">
        <f>VLOOKUP($F1139,'(참고)타워 스텟 가치'!$B$2:$L$6,P$2,0)+(VLOOKUP($F1139,'(참고)타워 스텟 가치'!$B$2:$L$6,P$2,0)*$E1139)</f>
        <v>91.80000000000021</v>
      </c>
      <c r="Q1139">
        <f>SUM('스테이지별 몬스터 스텟'!H1139*'(참고)타워 스텟 가치'!$Q$17,'스테이지별 몬스터 스텟'!I1139*'(참고)타워 스텟 가치'!$R$17,'스테이지별 몬스터 스텟'!J1139*'(참고)타워 스텟 가치'!$S$17,'스테이지별 몬스터 스텟'!K1139*'(참고)타워 스텟 가치'!$T$17,'스테이지별 몬스터 스텟'!L1139*'(참고)타워 스텟 가치'!$U$17,'스테이지별 몬스터 스텟'!M1139*'(참고)타워 스텟 가치'!$V$17,'스테이지별 몬스터 스텟'!N1139*'(참고)타워 스텟 가치'!$W$17,'스테이지별 몬스터 스텟'!O1139*'(참고)타워 스텟 가치'!$X$17,'스테이지별 몬스터 스텟'!P1139*'(참고)타워 스텟 가치'!$Y$17)</f>
        <v>725076.84937500185</v>
      </c>
      <c r="R1139">
        <v>1</v>
      </c>
      <c r="S1139">
        <f>VLOOKUP($F1139,'(참고)타워 스텟 가치'!$B$7:$L$11,S$2,0)+(VLOOKUP($F1139,'(참고)타워 스텟 가치'!$B$7:$L$11,S$2,0)*$E1139)</f>
        <v>1161.8437500000027</v>
      </c>
      <c r="T1139">
        <f>VLOOKUP($F1139,'(참고)타워 스텟 가치'!$B$7:$L$11,T$2,0)+(VLOOKUP($F1139,'(참고)타워 스텟 가치'!$B$7:$L$11,T$2,0)*$E1139)</f>
        <v>2091.3187500000049</v>
      </c>
      <c r="U1139">
        <f>VLOOKUP($F1139,'(참고)타워 스텟 가치'!$B$7:$L$11,U$2,0)+(VLOOKUP($F1139,'(참고)타워 스텟 가치'!$B$7:$L$11,U$2,0)*$E1139)</f>
        <v>459000.00000000105</v>
      </c>
      <c r="V1139">
        <f>VLOOKUP($F1139,'(참고)타워 스텟 가치'!$B$7:$L$11,V$2,0)+(VLOOKUP($F1139,'(참고)타워 스텟 가치'!$B$7:$L$11,V$2,0)*$E1139)</f>
        <v>13942.125000000033</v>
      </c>
      <c r="W1139">
        <f>VLOOKUP($F1139,'(참고)타워 스텟 가치'!$B$7:$L$11,W$2,0)+(VLOOKUP($F1139,'(참고)타워 스텟 가치'!$B$7:$L$11,W$2,0)*$E1139)</f>
        <v>232.36875000000055</v>
      </c>
      <c r="X1139">
        <f>VLOOKUP($F1139,'(참고)타워 스텟 가치'!$B$7:$L$11,X$2,0)+(VLOOKUP($F1139,'(참고)타워 스텟 가치'!$B$7:$L$11,X$2,0)*$E1139)</f>
        <v>27.540000000000063</v>
      </c>
      <c r="Y1139">
        <f>VLOOKUP($F1139,'(참고)타워 스텟 가치'!$B$7:$L$11,Y$2,0)+(VLOOKUP($F1139,'(참고)타워 스텟 가치'!$B$7:$L$11,Y$2,0)*$E1139)</f>
        <v>0</v>
      </c>
      <c r="Z1139">
        <f>VLOOKUP($F1139,'(참고)타워 스텟 가치'!$B$7:$L$11,Z$2,0)+(VLOOKUP($F1139,'(참고)타워 스텟 가치'!$B$7:$L$11,Z$2,0)*$E1139)</f>
        <v>0</v>
      </c>
      <c r="AA1139">
        <f>VLOOKUP($F1139,'(참고)타워 스텟 가치'!$B$7:$L$11,AA$2,0)+(VLOOKUP($F1139,'(참고)타워 스텟 가치'!$B$7:$L$11,AA$2,0)*$E1139)</f>
        <v>91.80000000000021</v>
      </c>
      <c r="AB1139">
        <f>SUM('스테이지별 몬스터 스텟'!S1139*'(참고)타워 스텟 가치'!$Q$17,'스테이지별 몬스터 스텟'!T1139*'(참고)타워 스텟 가치'!$R$17,'스테이지별 몬스터 스텟'!U1139*'(참고)타워 스텟 가치'!$S$17,'스테이지별 몬스터 스텟'!V1139*'(참고)타워 스텟 가치'!$T$17,'스테이지별 몬스터 스텟'!W1139*'(참고)타워 스텟 가치'!$U$17,'스테이지별 몬스터 스텟'!X1139*'(참고)타워 스텟 가치'!$V$17,'스테이지별 몬스터 스텟'!Y1139*'(참고)타워 스텟 가치'!$W$17,'스테이지별 몬스터 스텟'!Z1139*'(참고)타워 스텟 가치'!$X$17,'스테이지별 몬스터 스텟'!AA1139*'(참고)타워 스텟 가치'!$Y$17)</f>
        <v>722520.79312500183</v>
      </c>
      <c r="AC1139">
        <v>2</v>
      </c>
      <c r="AD1139">
        <f>VLOOKUP($F1139,'(참고)타워 스텟 가치'!$B$12:$L$16,AD$2,0)+(VLOOKUP($F1139,'(참고)타워 스텟 가치'!$B$12:$L$16,AD$2,0)*$E1139)</f>
        <v>1161.8437500000027</v>
      </c>
      <c r="AE1139">
        <f>VLOOKUP($F1139,'(참고)타워 스텟 가치'!$B$12:$L$16,AE$2,0)+(VLOOKUP($F1139,'(참고)타워 스텟 가치'!$B$12:$L$16,AE$2,0)*$E1139)</f>
        <v>1394.2125000000033</v>
      </c>
      <c r="AF1139">
        <f>VLOOKUP($F1139,'(참고)타워 스텟 가치'!$B$12:$L$16,AF$2,0)+(VLOOKUP($F1139,'(참고)타워 스텟 가치'!$B$12:$L$16,AF$2,0)*$E1139)</f>
        <v>459000.00000000105</v>
      </c>
      <c r="AG1139">
        <f>VLOOKUP($F1139,'(참고)타워 스텟 가치'!$B$12:$L$16,AG$2,0)+(VLOOKUP($F1139,'(참고)타워 스텟 가치'!$B$12:$L$16,AG$2,0)*$E1139)</f>
        <v>6971.0625000000164</v>
      </c>
      <c r="AH1139">
        <f>VLOOKUP($F1139,'(참고)타워 스텟 가치'!$B$12:$L$16,AH$2,0)+(VLOOKUP($F1139,'(참고)타워 스텟 가치'!$B$12:$L$16,AH$2,0)*$E1139)</f>
        <v>232.36875000000055</v>
      </c>
      <c r="AI1139">
        <f>VLOOKUP($F1139,'(참고)타워 스텟 가치'!$B$12:$L$16,AI$2,0)+(VLOOKUP($F1139,'(참고)타워 스텟 가치'!$B$12:$L$16,AI$2,0)*$E1139)</f>
        <v>27.540000000000063</v>
      </c>
      <c r="AJ1139">
        <f>VLOOKUP($F1139,'(참고)타워 스텟 가치'!$B$12:$L$16,AJ$2,0)+(VLOOKUP($F1139,'(참고)타워 스텟 가치'!$B$12:$L$16,AJ$2,0)*$E1139)</f>
        <v>0</v>
      </c>
      <c r="AK1139">
        <f>VLOOKUP($F1139,'(참고)타워 스텟 가치'!$B$12:$L$16,AK$2,0)+(VLOOKUP($F1139,'(참고)타워 스텟 가치'!$B$12:$L$16,AK$2,0)*$E1139)</f>
        <v>0</v>
      </c>
      <c r="AL1139">
        <f>VLOOKUP($F1139,'(참고)타워 스텟 가치'!$B$12:$L$16,AL$2,0)+(VLOOKUP($F1139,'(참고)타워 스텟 가치'!$B$12:$L$16,AL$2,0)*$E1139)</f>
        <v>183.60000000000042</v>
      </c>
      <c r="AM1139">
        <f>SUM('스테이지별 몬스터 스텟'!AD1139*'(참고)타워 스텟 가치'!$Q$17,'스테이지별 몬스터 스텟'!AE1139*'(참고)타워 스텟 가치'!$R$17,'스테이지별 몬스터 스텟'!AF1139*'(참고)타워 스텟 가치'!$S$17,'스테이지별 몬스터 스텟'!AG1139*'(참고)타워 스텟 가치'!$T$17,'스테이지별 몬스터 스텟'!AH1139*'(참고)타워 스텟 가치'!$U$17,'스테이지별 몬스터 스텟'!AI1139*'(참고)타워 스텟 가치'!$V$17,'스테이지별 몬스터 스텟'!AJ1139*'(참고)타워 스텟 가치'!$W$17,'스테이지별 몬스터 스텟'!AK1139*'(참고)타워 스텟 가치'!$X$17,'스테이지별 몬스터 스텟'!AL1139*'(참고)타워 스텟 가치'!$Y$17)</f>
        <v>707716.60875000164</v>
      </c>
      <c r="AN1139">
        <v>3</v>
      </c>
    </row>
    <row r="1140" spans="3:40" x14ac:dyDescent="0.3">
      <c r="C1140">
        <v>1</v>
      </c>
      <c r="D1140">
        <f t="shared" si="53"/>
        <v>228</v>
      </c>
      <c r="E1140" s="52">
        <f>VLOOKUP(D1140,'스테이지별 난이도 설정'!B:C,2,0)</f>
        <v>91.200000000000216</v>
      </c>
      <c r="F1140" t="str">
        <f t="shared" si="54"/>
        <v>일반</v>
      </c>
      <c r="G1140">
        <f t="shared" si="52"/>
        <v>6</v>
      </c>
      <c r="H1140">
        <f>VLOOKUP($F1140,'(참고)타워 스텟 가치'!$B$2:$L$6,H$2,0)+(VLOOKUP($F1140,'(참고)타워 스텟 가치'!$B$2:$L$6,H$2,0)*$E1140)</f>
        <v>691.50000000000159</v>
      </c>
      <c r="I1140">
        <f>VLOOKUP($F1140,'(참고)타워 스텟 가치'!$B$2:$L$6,I$2,0)+(VLOOKUP($F1140,'(참고)타워 스텟 가치'!$B$2:$L$6,I$2,0)*$E1140)</f>
        <v>138.30000000000032</v>
      </c>
      <c r="J1140">
        <f>VLOOKUP($F1140,'(참고)타워 스텟 가치'!$B$2:$L$6,J$2,0)+(VLOOKUP($F1140,'(참고)타워 스텟 가치'!$B$2:$L$6,J$2,0)*$E1140)</f>
        <v>461000.00000000111</v>
      </c>
      <c r="K1140">
        <f>VLOOKUP($F1140,'(참고)타워 스텟 가치'!$B$2:$L$6,K$2,0)+(VLOOKUP($F1140,'(참고)타워 스텟 가치'!$B$2:$L$6,K$2,0)*$E1140)</f>
        <v>2766.0000000000064</v>
      </c>
      <c r="L1140">
        <f>VLOOKUP($F1140,'(참고)타워 스텟 가치'!$B$2:$L$6,L$2,0)+(VLOOKUP($F1140,'(참고)타워 스텟 가치'!$B$2:$L$6,L$2,0)*$E1140)</f>
        <v>46.100000000000108</v>
      </c>
      <c r="M1140">
        <f>VLOOKUP($F1140,'(참고)타워 스텟 가치'!$B$2:$L$6,M$2,0)+(VLOOKUP($F1140,'(참고)타워 스텟 가치'!$B$2:$L$6,M$2,0)*$E1140)</f>
        <v>27.660000000000064</v>
      </c>
      <c r="N1140">
        <f>VLOOKUP($F1140,'(참고)타워 스텟 가치'!$B$2:$L$6,N$2,0)+(VLOOKUP($F1140,'(참고)타워 스텟 가치'!$B$2:$L$6,N$2,0)*$E1140)</f>
        <v>0</v>
      </c>
      <c r="O1140">
        <f>VLOOKUP($F1140,'(참고)타워 스텟 가치'!$B$2:$L$6,O$2,0)+(VLOOKUP($F1140,'(참고)타워 스텟 가치'!$B$2:$L$6,O$2,0)*$E1140)</f>
        <v>0</v>
      </c>
      <c r="P1140">
        <f>VLOOKUP($F1140,'(참고)타워 스텟 가치'!$B$2:$L$6,P$2,0)+(VLOOKUP($F1140,'(참고)타워 스텟 가치'!$B$2:$L$6,P$2,0)*$E1140)</f>
        <v>64.540000000000148</v>
      </c>
      <c r="Q1140">
        <f>SUM('스테이지별 몬스터 스텟'!H1140*'(참고)타워 스텟 가치'!$Q$17,'스테이지별 몬스터 스텟'!I1140*'(참고)타워 스텟 가치'!$R$17,'스테이지별 몬스터 스텟'!J1140*'(참고)타워 스텟 가치'!$S$17,'스테이지별 몬스터 스텟'!K1140*'(참고)타워 스텟 가치'!$T$17,'스테이지별 몬스터 스텟'!L1140*'(참고)타워 스텟 가치'!$U$17,'스테이지별 몬스터 스텟'!M1140*'(참고)타워 스텟 가치'!$V$17,'스테이지별 몬스터 스텟'!N1140*'(참고)타워 스텟 가치'!$W$17,'스테이지별 몬스터 스텟'!O1140*'(참고)타워 스텟 가치'!$X$17,'스테이지별 몬스터 스텟'!P1140*'(참고)타워 스텟 가치'!$Y$17)</f>
        <v>698871.39000000153</v>
      </c>
      <c r="R1140">
        <v>1</v>
      </c>
      <c r="S1140">
        <f>VLOOKUP($F1140,'(참고)타워 스텟 가치'!$B$7:$L$11,S$2,0)+(VLOOKUP($F1140,'(참고)타워 스텟 가치'!$B$7:$L$11,S$2,0)*$E1140)</f>
        <v>230.50000000000054</v>
      </c>
      <c r="T1140">
        <f>VLOOKUP($F1140,'(참고)타워 스텟 가치'!$B$7:$L$11,T$2,0)+(VLOOKUP($F1140,'(참고)타워 스텟 가치'!$B$7:$L$11,T$2,0)*$E1140)</f>
        <v>414.900000000001</v>
      </c>
      <c r="U1140">
        <f>VLOOKUP($F1140,'(참고)타워 스텟 가치'!$B$7:$L$11,U$2,0)+(VLOOKUP($F1140,'(참고)타워 스텟 가치'!$B$7:$L$11,U$2,0)*$E1140)</f>
        <v>461000.00000000111</v>
      </c>
      <c r="V1140">
        <f>VLOOKUP($F1140,'(참고)타워 스텟 가치'!$B$7:$L$11,V$2,0)+(VLOOKUP($F1140,'(참고)타워 스텟 가치'!$B$7:$L$11,V$2,0)*$E1140)</f>
        <v>2766.0000000000064</v>
      </c>
      <c r="W1140">
        <f>VLOOKUP($F1140,'(참고)타워 스텟 가치'!$B$7:$L$11,W$2,0)+(VLOOKUP($F1140,'(참고)타워 스텟 가치'!$B$7:$L$11,W$2,0)*$E1140)</f>
        <v>46.100000000000108</v>
      </c>
      <c r="X1140">
        <f>VLOOKUP($F1140,'(참고)타워 스텟 가치'!$B$7:$L$11,X$2,0)+(VLOOKUP($F1140,'(참고)타워 스텟 가치'!$B$7:$L$11,X$2,0)*$E1140)</f>
        <v>27.660000000000064</v>
      </c>
      <c r="Y1140">
        <f>VLOOKUP($F1140,'(참고)타워 스텟 가치'!$B$7:$L$11,Y$2,0)+(VLOOKUP($F1140,'(참고)타워 스텟 가치'!$B$7:$L$11,Y$2,0)*$E1140)</f>
        <v>0</v>
      </c>
      <c r="Z1140">
        <f>VLOOKUP($F1140,'(참고)타워 스텟 가치'!$B$7:$L$11,Z$2,0)+(VLOOKUP($F1140,'(참고)타워 스텟 가치'!$B$7:$L$11,Z$2,0)*$E1140)</f>
        <v>0</v>
      </c>
      <c r="AA1140">
        <f>VLOOKUP($F1140,'(참고)타워 스텟 가치'!$B$7:$L$11,AA$2,0)+(VLOOKUP($F1140,'(참고)타워 스텟 가치'!$B$7:$L$11,AA$2,0)*$E1140)</f>
        <v>64.540000000000148</v>
      </c>
      <c r="AB1140">
        <f>SUM('스테이지별 몬스터 스텟'!S1140*'(참고)타워 스텟 가치'!$Q$17,'스테이지별 몬스터 스텟'!T1140*'(참고)타워 스텟 가치'!$R$17,'스테이지별 몬스터 스텟'!U1140*'(참고)타워 스텟 가치'!$S$17,'스테이지별 몬스터 스텟'!V1140*'(참고)타워 스텟 가치'!$T$17,'스테이지별 몬스터 스텟'!W1140*'(참고)타워 스텟 가치'!$U$17,'스테이지별 몬스터 스텟'!X1140*'(참고)타워 스텟 가치'!$V$17,'스테이지별 몬스터 스텟'!Y1140*'(참고)타워 스텟 가치'!$W$17,'스테이지별 몬스터 스텟'!Z1140*'(참고)타워 스텟 가치'!$X$17,'스테이지별 몬스터 스텟'!AA1140*'(참고)타워 스텟 가치'!$Y$17)</f>
        <v>698364.29000000155</v>
      </c>
      <c r="AC1140">
        <v>2</v>
      </c>
      <c r="AD1140">
        <f>VLOOKUP($F1140,'(참고)타워 스텟 가치'!$B$12:$L$16,AD$2,0)+(VLOOKUP($F1140,'(참고)타워 스텟 가치'!$B$12:$L$16,AD$2,0)*$E1140)</f>
        <v>230.50000000000054</v>
      </c>
      <c r="AE1140">
        <f>VLOOKUP($F1140,'(참고)타워 스텟 가치'!$B$12:$L$16,AE$2,0)+(VLOOKUP($F1140,'(참고)타워 스텟 가치'!$B$12:$L$16,AE$2,0)*$E1140)</f>
        <v>276.60000000000065</v>
      </c>
      <c r="AF1140">
        <f>VLOOKUP($F1140,'(참고)타워 스텟 가치'!$B$12:$L$16,AF$2,0)+(VLOOKUP($F1140,'(참고)타워 스텟 가치'!$B$12:$L$16,AF$2,0)*$E1140)</f>
        <v>461000.00000000111</v>
      </c>
      <c r="AG1140">
        <f>VLOOKUP($F1140,'(참고)타워 스텟 가치'!$B$12:$L$16,AG$2,0)+(VLOOKUP($F1140,'(참고)타워 스텟 가치'!$B$12:$L$16,AG$2,0)*$E1140)</f>
        <v>1383.0000000000032</v>
      </c>
      <c r="AH1140">
        <f>VLOOKUP($F1140,'(참고)타워 스텟 가치'!$B$12:$L$16,AH$2,0)+(VLOOKUP($F1140,'(참고)타워 스텟 가치'!$B$12:$L$16,AH$2,0)*$E1140)</f>
        <v>46.100000000000108</v>
      </c>
      <c r="AI1140">
        <f>VLOOKUP($F1140,'(참고)타워 스텟 가치'!$B$12:$L$16,AI$2,0)+(VLOOKUP($F1140,'(참고)타워 스텟 가치'!$B$12:$L$16,AI$2,0)*$E1140)</f>
        <v>27.660000000000064</v>
      </c>
      <c r="AJ1140">
        <f>VLOOKUP($F1140,'(참고)타워 스텟 가치'!$B$12:$L$16,AJ$2,0)+(VLOOKUP($F1140,'(참고)타워 스텟 가치'!$B$12:$L$16,AJ$2,0)*$E1140)</f>
        <v>0</v>
      </c>
      <c r="AK1140">
        <f>VLOOKUP($F1140,'(참고)타워 스텟 가치'!$B$12:$L$16,AK$2,0)+(VLOOKUP($F1140,'(참고)타워 스텟 가치'!$B$12:$L$16,AK$2,0)*$E1140)</f>
        <v>0</v>
      </c>
      <c r="AL1140">
        <f>VLOOKUP($F1140,'(참고)타워 스텟 가치'!$B$12:$L$16,AL$2,0)+(VLOOKUP($F1140,'(참고)타워 스텟 가치'!$B$12:$L$16,AL$2,0)*$E1140)</f>
        <v>129.0800000000003</v>
      </c>
      <c r="AM1140">
        <f>SUM('스테이지별 몬스터 스텟'!AD1140*'(참고)타워 스텟 가치'!$Q$17,'스테이지별 몬스터 스텟'!AE1140*'(참고)타워 스텟 가치'!$R$17,'스테이지별 몬스터 스텟'!AF1140*'(참고)타워 스텟 가치'!$S$17,'스테이지별 몬스터 스텟'!AG1140*'(참고)타워 스텟 가치'!$T$17,'스테이지별 몬스터 스텟'!AH1140*'(참고)타워 스텟 가치'!$U$17,'스테이지별 몬스터 스텟'!AI1140*'(참고)타워 스텟 가치'!$V$17,'스테이지별 몬스터 스텟'!AJ1140*'(참고)타워 스텟 가치'!$W$17,'스테이지별 몬스터 스텟'!AK1140*'(참고)타워 스텟 가치'!$X$17,'스테이지별 몬스터 스텟'!AL1140*'(참고)타워 스텟 가치'!$Y$17)</f>
        <v>695519.92000000167</v>
      </c>
      <c r="AN1140">
        <v>3</v>
      </c>
    </row>
    <row r="1141" spans="3:40" x14ac:dyDescent="0.3">
      <c r="C1141">
        <v>2</v>
      </c>
      <c r="D1141">
        <f t="shared" si="53"/>
        <v>228</v>
      </c>
      <c r="E1141" s="52">
        <f>VLOOKUP(D1141,'스테이지별 난이도 설정'!B:C,2,0)</f>
        <v>91.200000000000216</v>
      </c>
      <c r="F1141" t="str">
        <f t="shared" si="54"/>
        <v>레어</v>
      </c>
      <c r="G1141">
        <f t="shared" si="52"/>
        <v>6</v>
      </c>
      <c r="H1141">
        <f>VLOOKUP($F1141,'(참고)타워 스텟 가치'!$B$2:$L$6,H$2,0)+(VLOOKUP($F1141,'(참고)타워 스텟 가치'!$B$2:$L$6,H$2,0)*$E1141)</f>
        <v>1037.2500000000025</v>
      </c>
      <c r="I1141">
        <f>VLOOKUP($F1141,'(참고)타워 스텟 가치'!$B$2:$L$6,I$2,0)+(VLOOKUP($F1141,'(참고)타워 스텟 가치'!$B$2:$L$6,I$2,0)*$E1141)</f>
        <v>207.4500000000005</v>
      </c>
      <c r="J1141">
        <f>VLOOKUP($F1141,'(참고)타워 스텟 가치'!$B$2:$L$6,J$2,0)+(VLOOKUP($F1141,'(참고)타워 스텟 가치'!$B$2:$L$6,J$2,0)*$E1141)</f>
        <v>461000.00000000111</v>
      </c>
      <c r="K1141">
        <f>VLOOKUP($F1141,'(참고)타워 스텟 가치'!$B$2:$L$6,K$2,0)+(VLOOKUP($F1141,'(참고)타워 스텟 가치'!$B$2:$L$6,K$2,0)*$E1141)</f>
        <v>4149.00000000001</v>
      </c>
      <c r="L1141">
        <f>VLOOKUP($F1141,'(참고)타워 스텟 가치'!$B$2:$L$6,L$2,0)+(VLOOKUP($F1141,'(참고)타워 스텟 가치'!$B$2:$L$6,L$2,0)*$E1141)</f>
        <v>69.150000000000162</v>
      </c>
      <c r="M1141">
        <f>VLOOKUP($F1141,'(참고)타워 스텟 가치'!$B$2:$L$6,M$2,0)+(VLOOKUP($F1141,'(참고)타워 스텟 가치'!$B$2:$L$6,M$2,0)*$E1141)</f>
        <v>27.660000000000064</v>
      </c>
      <c r="N1141">
        <f>VLOOKUP($F1141,'(참고)타워 스텟 가치'!$B$2:$L$6,N$2,0)+(VLOOKUP($F1141,'(참고)타워 스텟 가치'!$B$2:$L$6,N$2,0)*$E1141)</f>
        <v>0</v>
      </c>
      <c r="O1141">
        <f>VLOOKUP($F1141,'(참고)타워 스텟 가치'!$B$2:$L$6,O$2,0)+(VLOOKUP($F1141,'(참고)타워 스텟 가치'!$B$2:$L$6,O$2,0)*$E1141)</f>
        <v>0</v>
      </c>
      <c r="P1141">
        <f>VLOOKUP($F1141,'(참고)타워 스텟 가치'!$B$2:$L$6,P$2,0)+(VLOOKUP($F1141,'(참고)타워 스텟 가치'!$B$2:$L$6,P$2,0)*$E1141)</f>
        <v>64.540000000000148</v>
      </c>
      <c r="Q1141">
        <f>SUM('스테이지별 몬스터 스텟'!H1141*'(참고)타워 스텟 가치'!$Q$17,'스테이지별 몬스터 스텟'!I1141*'(참고)타워 스텟 가치'!$R$17,'스테이지별 몬스터 스텟'!J1141*'(참고)타워 스텟 가치'!$S$17,'스테이지별 몬스터 스텟'!K1141*'(참고)타워 스텟 가치'!$T$17,'스테이지별 몬스터 스텟'!L1141*'(참고)타워 스텟 가치'!$U$17,'스테이지별 몬스터 스텟'!M1141*'(참고)타워 스텟 가치'!$V$17,'스테이지별 몬스터 스텟'!N1141*'(참고)타워 스텟 가치'!$W$17,'스테이지별 몬스터 스텟'!O1141*'(참고)타워 스텟 가치'!$X$17,'스테이지별 몬스터 스텟'!P1141*'(참고)타워 스텟 가치'!$Y$17)</f>
        <v>702478.71500000171</v>
      </c>
      <c r="R1141">
        <v>1</v>
      </c>
      <c r="S1141">
        <f>VLOOKUP($F1141,'(참고)타워 스텟 가치'!$B$7:$L$11,S$2,0)+(VLOOKUP($F1141,'(참고)타워 스텟 가치'!$B$7:$L$11,S$2,0)*$E1141)</f>
        <v>345.7500000000008</v>
      </c>
      <c r="T1141">
        <f>VLOOKUP($F1141,'(참고)타워 스텟 가치'!$B$7:$L$11,T$2,0)+(VLOOKUP($F1141,'(참고)타워 스텟 가치'!$B$7:$L$11,T$2,0)*$E1141)</f>
        <v>622.3500000000015</v>
      </c>
      <c r="U1141">
        <f>VLOOKUP($F1141,'(참고)타워 스텟 가치'!$B$7:$L$11,U$2,0)+(VLOOKUP($F1141,'(참고)타워 스텟 가치'!$B$7:$L$11,U$2,0)*$E1141)</f>
        <v>461000.00000000111</v>
      </c>
      <c r="V1141">
        <f>VLOOKUP($F1141,'(참고)타워 스텟 가치'!$B$7:$L$11,V$2,0)+(VLOOKUP($F1141,'(참고)타워 스텟 가치'!$B$7:$L$11,V$2,0)*$E1141)</f>
        <v>4149.00000000001</v>
      </c>
      <c r="W1141">
        <f>VLOOKUP($F1141,'(참고)타워 스텟 가치'!$B$7:$L$11,W$2,0)+(VLOOKUP($F1141,'(참고)타워 스텟 가치'!$B$7:$L$11,W$2,0)*$E1141)</f>
        <v>69.150000000000162</v>
      </c>
      <c r="X1141">
        <f>VLOOKUP($F1141,'(참고)타워 스텟 가치'!$B$7:$L$11,X$2,0)+(VLOOKUP($F1141,'(참고)타워 스텟 가치'!$B$7:$L$11,X$2,0)*$E1141)</f>
        <v>27.660000000000064</v>
      </c>
      <c r="Y1141">
        <f>VLOOKUP($F1141,'(참고)타워 스텟 가치'!$B$7:$L$11,Y$2,0)+(VLOOKUP($F1141,'(참고)타워 스텟 가치'!$B$7:$L$11,Y$2,0)*$E1141)</f>
        <v>0</v>
      </c>
      <c r="Z1141">
        <f>VLOOKUP($F1141,'(참고)타워 스텟 가치'!$B$7:$L$11,Z$2,0)+(VLOOKUP($F1141,'(참고)타워 스텟 가치'!$B$7:$L$11,Z$2,0)*$E1141)</f>
        <v>0</v>
      </c>
      <c r="AA1141">
        <f>VLOOKUP($F1141,'(참고)타워 스텟 가치'!$B$7:$L$11,AA$2,0)+(VLOOKUP($F1141,'(참고)타워 스텟 가치'!$B$7:$L$11,AA$2,0)*$E1141)</f>
        <v>64.540000000000148</v>
      </c>
      <c r="AB1141">
        <f>SUM('스테이지별 몬스터 스텟'!S1141*'(참고)타워 스텟 가치'!$Q$17,'스테이지별 몬스터 스텟'!T1141*'(참고)타워 스텟 가치'!$R$17,'스테이지별 몬스터 스텟'!U1141*'(참고)타워 스텟 가치'!$S$17,'스테이지별 몬스터 스텟'!V1141*'(참고)타워 스텟 가치'!$T$17,'스테이지별 몬스터 스텟'!W1141*'(참고)타워 스텟 가치'!$U$17,'스테이지별 몬스터 스텟'!X1141*'(참고)타워 스텟 가치'!$V$17,'스테이지별 몬스터 스텟'!Y1141*'(참고)타워 스텟 가치'!$W$17,'스테이지별 몬스터 스텟'!Z1141*'(참고)타워 스텟 가치'!$X$17,'스테이지별 몬스터 스텟'!AA1141*'(참고)타워 스텟 가치'!$Y$17)</f>
        <v>701718.06500000169</v>
      </c>
      <c r="AC1141">
        <v>2</v>
      </c>
      <c r="AD1141">
        <f>VLOOKUP($F1141,'(참고)타워 스텟 가치'!$B$12:$L$16,AD$2,0)+(VLOOKUP($F1141,'(참고)타워 스텟 가치'!$B$12:$L$16,AD$2,0)*$E1141)</f>
        <v>345.7500000000008</v>
      </c>
      <c r="AE1141">
        <f>VLOOKUP($F1141,'(참고)타워 스텟 가치'!$B$12:$L$16,AE$2,0)+(VLOOKUP($F1141,'(참고)타워 스텟 가치'!$B$12:$L$16,AE$2,0)*$E1141)</f>
        <v>414.900000000001</v>
      </c>
      <c r="AF1141">
        <f>VLOOKUP($F1141,'(참고)타워 스텟 가치'!$B$12:$L$16,AF$2,0)+(VLOOKUP($F1141,'(참고)타워 스텟 가치'!$B$12:$L$16,AF$2,0)*$E1141)</f>
        <v>461000.00000000111</v>
      </c>
      <c r="AG1141">
        <f>VLOOKUP($F1141,'(참고)타워 스텟 가치'!$B$12:$L$16,AG$2,0)+(VLOOKUP($F1141,'(참고)타워 스텟 가치'!$B$12:$L$16,AG$2,0)*$E1141)</f>
        <v>2074.500000000005</v>
      </c>
      <c r="AH1141">
        <f>VLOOKUP($F1141,'(참고)타워 스텟 가치'!$B$12:$L$16,AH$2,0)+(VLOOKUP($F1141,'(참고)타워 스텟 가치'!$B$12:$L$16,AH$2,0)*$E1141)</f>
        <v>69.150000000000162</v>
      </c>
      <c r="AI1141">
        <f>VLOOKUP($F1141,'(참고)타워 스텟 가치'!$B$12:$L$16,AI$2,0)+(VLOOKUP($F1141,'(참고)타워 스텟 가치'!$B$12:$L$16,AI$2,0)*$E1141)</f>
        <v>27.660000000000064</v>
      </c>
      <c r="AJ1141">
        <f>VLOOKUP($F1141,'(참고)타워 스텟 가치'!$B$12:$L$16,AJ$2,0)+(VLOOKUP($F1141,'(참고)타워 스텟 가치'!$B$12:$L$16,AJ$2,0)*$E1141)</f>
        <v>0</v>
      </c>
      <c r="AK1141">
        <f>VLOOKUP($F1141,'(참고)타워 스텟 가치'!$B$12:$L$16,AK$2,0)+(VLOOKUP($F1141,'(참고)타워 스텟 가치'!$B$12:$L$16,AK$2,0)*$E1141)</f>
        <v>0</v>
      </c>
      <c r="AL1141">
        <f>VLOOKUP($F1141,'(참고)타워 스텟 가치'!$B$12:$L$16,AL$2,0)+(VLOOKUP($F1141,'(참고)타워 스텟 가치'!$B$12:$L$16,AL$2,0)*$E1141)</f>
        <v>129.0800000000003</v>
      </c>
      <c r="AM1141">
        <f>SUM('스테이지별 몬스터 스텟'!AD1141*'(참고)타워 스텟 가치'!$Q$17,'스테이지별 몬스터 스텟'!AE1141*'(참고)타워 스텟 가치'!$R$17,'스테이지별 몬스터 스텟'!AF1141*'(참고)타워 스텟 가치'!$S$17,'스테이지별 몬스터 스텟'!AG1141*'(참고)타워 스텟 가치'!$T$17,'스테이지별 몬스터 스텟'!AH1141*'(참고)타워 스텟 가치'!$U$17,'스테이지별 몬스터 스텟'!AI1141*'(참고)타워 스텟 가치'!$V$17,'스테이지별 몬스터 스텟'!AJ1141*'(참고)타워 스텟 가치'!$W$17,'스테이지별 몬스터 스텟'!AK1141*'(참고)타워 스텟 가치'!$X$17,'스테이지별 몬스터 스텟'!AL1141*'(참고)타워 스텟 가치'!$Y$17)</f>
        <v>697386.97000000172</v>
      </c>
      <c r="AN1141">
        <v>3</v>
      </c>
    </row>
    <row r="1142" spans="3:40" x14ac:dyDescent="0.3">
      <c r="C1142">
        <v>3</v>
      </c>
      <c r="D1142">
        <f t="shared" si="53"/>
        <v>228</v>
      </c>
      <c r="E1142" s="52">
        <f>VLOOKUP(D1142,'스테이지별 난이도 설정'!B:C,2,0)</f>
        <v>91.200000000000216</v>
      </c>
      <c r="F1142" t="str">
        <f t="shared" si="54"/>
        <v>에픽</v>
      </c>
      <c r="G1142">
        <f t="shared" si="52"/>
        <v>6</v>
      </c>
      <c r="H1142">
        <f>VLOOKUP($F1142,'(참고)타워 스텟 가치'!$B$2:$L$6,H$2,0)+(VLOOKUP($F1142,'(참고)타워 스텟 가치'!$B$2:$L$6,H$2,0)*$E1142)</f>
        <v>1555.8750000000036</v>
      </c>
      <c r="I1142">
        <f>VLOOKUP($F1142,'(참고)타워 스텟 가치'!$B$2:$L$6,I$2,0)+(VLOOKUP($F1142,'(참고)타워 스텟 가치'!$B$2:$L$6,I$2,0)*$E1142)</f>
        <v>311.17500000000075</v>
      </c>
      <c r="J1142">
        <f>VLOOKUP($F1142,'(참고)타워 스텟 가치'!$B$2:$L$6,J$2,0)+(VLOOKUP($F1142,'(참고)타워 스텟 가치'!$B$2:$L$6,J$2,0)*$E1142)</f>
        <v>461000.00000000111</v>
      </c>
      <c r="K1142">
        <f>VLOOKUP($F1142,'(참고)타워 스텟 가치'!$B$2:$L$6,K$2,0)+(VLOOKUP($F1142,'(참고)타워 스텟 가치'!$B$2:$L$6,K$2,0)*$E1142)</f>
        <v>6223.5000000000146</v>
      </c>
      <c r="L1142">
        <f>VLOOKUP($F1142,'(참고)타워 스텟 가치'!$B$2:$L$6,L$2,0)+(VLOOKUP($F1142,'(참고)타워 스텟 가치'!$B$2:$L$6,L$2,0)*$E1142)</f>
        <v>103.72500000000025</v>
      </c>
      <c r="M1142">
        <f>VLOOKUP($F1142,'(참고)타워 스텟 가치'!$B$2:$L$6,M$2,0)+(VLOOKUP($F1142,'(참고)타워 스텟 가치'!$B$2:$L$6,M$2,0)*$E1142)</f>
        <v>27.660000000000064</v>
      </c>
      <c r="N1142">
        <f>VLOOKUP($F1142,'(참고)타워 스텟 가치'!$B$2:$L$6,N$2,0)+(VLOOKUP($F1142,'(참고)타워 스텟 가치'!$B$2:$L$6,N$2,0)*$E1142)</f>
        <v>0</v>
      </c>
      <c r="O1142">
        <f>VLOOKUP($F1142,'(참고)타워 스텟 가치'!$B$2:$L$6,O$2,0)+(VLOOKUP($F1142,'(참고)타워 스텟 가치'!$B$2:$L$6,O$2,0)*$E1142)</f>
        <v>0</v>
      </c>
      <c r="P1142">
        <f>VLOOKUP($F1142,'(참고)타워 스텟 가치'!$B$2:$L$6,P$2,0)+(VLOOKUP($F1142,'(참고)타워 스텟 가치'!$B$2:$L$6,P$2,0)*$E1142)</f>
        <v>64.540000000000148</v>
      </c>
      <c r="Q1142">
        <f>SUM('스테이지별 몬스터 스텟'!H1142*'(참고)타워 스텟 가치'!$Q$17,'스테이지별 몬스터 스텟'!I1142*'(참고)타워 스텟 가치'!$R$17,'스테이지별 몬스터 스텟'!J1142*'(참고)타워 스텟 가치'!$S$17,'스테이지별 몬스터 스텟'!K1142*'(참고)타워 스텟 가치'!$T$17,'스테이지별 몬스터 스텟'!L1142*'(참고)타워 스텟 가치'!$U$17,'스테이지별 몬스터 스텟'!M1142*'(참고)타워 스텟 가치'!$V$17,'스테이지별 몬스터 스텟'!N1142*'(참고)타워 스텟 가치'!$W$17,'스테이지별 몬스터 스텟'!O1142*'(참고)타워 스텟 가치'!$X$17,'스테이지별 몬스터 스텟'!P1142*'(참고)타워 스텟 가치'!$Y$17)</f>
        <v>707889.70250000153</v>
      </c>
      <c r="R1142">
        <v>1</v>
      </c>
      <c r="S1142">
        <f>VLOOKUP($F1142,'(참고)타워 스텟 가치'!$B$7:$L$11,S$2,0)+(VLOOKUP($F1142,'(참고)타워 스텟 가치'!$B$7:$L$11,S$2,0)*$E1142)</f>
        <v>518.62500000000125</v>
      </c>
      <c r="T1142">
        <f>VLOOKUP($F1142,'(참고)타워 스텟 가치'!$B$7:$L$11,T$2,0)+(VLOOKUP($F1142,'(참고)타워 스텟 가치'!$B$7:$L$11,T$2,0)*$E1142)</f>
        <v>933.52500000000214</v>
      </c>
      <c r="U1142">
        <f>VLOOKUP($F1142,'(참고)타워 스텟 가치'!$B$7:$L$11,U$2,0)+(VLOOKUP($F1142,'(참고)타워 스텟 가치'!$B$7:$L$11,U$2,0)*$E1142)</f>
        <v>461000.00000000111</v>
      </c>
      <c r="V1142">
        <f>VLOOKUP($F1142,'(참고)타워 스텟 가치'!$B$7:$L$11,V$2,0)+(VLOOKUP($F1142,'(참고)타워 스텟 가치'!$B$7:$L$11,V$2,0)*$E1142)</f>
        <v>6223.5000000000146</v>
      </c>
      <c r="W1142">
        <f>VLOOKUP($F1142,'(참고)타워 스텟 가치'!$B$7:$L$11,W$2,0)+(VLOOKUP($F1142,'(참고)타워 스텟 가치'!$B$7:$L$11,W$2,0)*$E1142)</f>
        <v>103.72500000000025</v>
      </c>
      <c r="X1142">
        <f>VLOOKUP($F1142,'(참고)타워 스텟 가치'!$B$7:$L$11,X$2,0)+(VLOOKUP($F1142,'(참고)타워 스텟 가치'!$B$7:$L$11,X$2,0)*$E1142)</f>
        <v>27.660000000000064</v>
      </c>
      <c r="Y1142">
        <f>VLOOKUP($F1142,'(참고)타워 스텟 가치'!$B$7:$L$11,Y$2,0)+(VLOOKUP($F1142,'(참고)타워 스텟 가치'!$B$7:$L$11,Y$2,0)*$E1142)</f>
        <v>0</v>
      </c>
      <c r="Z1142">
        <f>VLOOKUP($F1142,'(참고)타워 스텟 가치'!$B$7:$L$11,Z$2,0)+(VLOOKUP($F1142,'(참고)타워 스텟 가치'!$B$7:$L$11,Z$2,0)*$E1142)</f>
        <v>0</v>
      </c>
      <c r="AA1142">
        <f>VLOOKUP($F1142,'(참고)타워 스텟 가치'!$B$7:$L$11,AA$2,0)+(VLOOKUP($F1142,'(참고)타워 스텟 가치'!$B$7:$L$11,AA$2,0)*$E1142)</f>
        <v>64.540000000000148</v>
      </c>
      <c r="AB1142">
        <f>SUM('스테이지별 몬스터 스텟'!S1142*'(참고)타워 스텟 가치'!$Q$17,'스테이지별 몬스터 스텟'!T1142*'(참고)타워 스텟 가치'!$R$17,'스테이지별 몬스터 스텟'!U1142*'(참고)타워 스텟 가치'!$S$17,'스테이지별 몬스터 스텟'!V1142*'(참고)타워 스텟 가치'!$T$17,'스테이지별 몬스터 스텟'!W1142*'(참고)타워 스텟 가치'!$U$17,'스테이지별 몬스터 스텟'!X1142*'(참고)타워 스텟 가치'!$V$17,'스테이지별 몬스터 스텟'!Y1142*'(참고)타워 스텟 가치'!$W$17,'스테이지별 몬스터 스텟'!Z1142*'(참고)타워 스텟 가치'!$X$17,'스테이지별 몬스터 스텟'!AA1142*'(참고)타워 스텟 가치'!$Y$17)</f>
        <v>706748.72750000155</v>
      </c>
      <c r="AC1142">
        <v>2</v>
      </c>
      <c r="AD1142">
        <f>VLOOKUP($F1142,'(참고)타워 스텟 가치'!$B$12:$L$16,AD$2,0)+(VLOOKUP($F1142,'(참고)타워 스텟 가치'!$B$12:$L$16,AD$2,0)*$E1142)</f>
        <v>518.62500000000125</v>
      </c>
      <c r="AE1142">
        <f>VLOOKUP($F1142,'(참고)타워 스텟 가치'!$B$12:$L$16,AE$2,0)+(VLOOKUP($F1142,'(참고)타워 스텟 가치'!$B$12:$L$16,AE$2,0)*$E1142)</f>
        <v>622.3500000000015</v>
      </c>
      <c r="AF1142">
        <f>VLOOKUP($F1142,'(참고)타워 스텟 가치'!$B$12:$L$16,AF$2,0)+(VLOOKUP($F1142,'(참고)타워 스텟 가치'!$B$12:$L$16,AF$2,0)*$E1142)</f>
        <v>461000.00000000111</v>
      </c>
      <c r="AG1142">
        <f>VLOOKUP($F1142,'(참고)타워 스텟 가치'!$B$12:$L$16,AG$2,0)+(VLOOKUP($F1142,'(참고)타워 스텟 가치'!$B$12:$L$16,AG$2,0)*$E1142)</f>
        <v>3111.7500000000073</v>
      </c>
      <c r="AH1142">
        <f>VLOOKUP($F1142,'(참고)타워 스텟 가치'!$B$12:$L$16,AH$2,0)+(VLOOKUP($F1142,'(참고)타워 스텟 가치'!$B$12:$L$16,AH$2,0)*$E1142)</f>
        <v>103.72500000000025</v>
      </c>
      <c r="AI1142">
        <f>VLOOKUP($F1142,'(참고)타워 스텟 가치'!$B$12:$L$16,AI$2,0)+(VLOOKUP($F1142,'(참고)타워 스텟 가치'!$B$12:$L$16,AI$2,0)*$E1142)</f>
        <v>27.660000000000064</v>
      </c>
      <c r="AJ1142">
        <f>VLOOKUP($F1142,'(참고)타워 스텟 가치'!$B$12:$L$16,AJ$2,0)+(VLOOKUP($F1142,'(참고)타워 스텟 가치'!$B$12:$L$16,AJ$2,0)*$E1142)</f>
        <v>0</v>
      </c>
      <c r="AK1142">
        <f>VLOOKUP($F1142,'(참고)타워 스텟 가치'!$B$12:$L$16,AK$2,0)+(VLOOKUP($F1142,'(참고)타워 스텟 가치'!$B$12:$L$16,AK$2,0)*$E1142)</f>
        <v>0</v>
      </c>
      <c r="AL1142">
        <f>VLOOKUP($F1142,'(참고)타워 스텟 가치'!$B$12:$L$16,AL$2,0)+(VLOOKUP($F1142,'(참고)타워 스텟 가치'!$B$12:$L$16,AL$2,0)*$E1142)</f>
        <v>129.0800000000003</v>
      </c>
      <c r="AM1142">
        <f>SUM('스테이지별 몬스터 스텟'!AD1142*'(참고)타워 스텟 가치'!$Q$17,'스테이지별 몬스터 스텟'!AE1142*'(참고)타워 스텟 가치'!$R$17,'스테이지별 몬스터 스텟'!AF1142*'(참고)타워 스텟 가치'!$S$17,'스테이지별 몬스터 스텟'!AG1142*'(참고)타워 스텟 가치'!$T$17,'스테이지별 몬스터 스텟'!AH1142*'(참고)타워 스텟 가치'!$U$17,'스테이지별 몬스터 스텟'!AI1142*'(참고)타워 스텟 가치'!$V$17,'스테이지별 몬스터 스텟'!AJ1142*'(참고)타워 스텟 가치'!$W$17,'스테이지별 몬스터 스텟'!AK1142*'(참고)타워 스텟 가치'!$X$17,'스테이지별 몬스터 스텟'!AL1142*'(참고)타워 스텟 가치'!$Y$17)</f>
        <v>700187.54500000167</v>
      </c>
      <c r="AN1142">
        <v>3</v>
      </c>
    </row>
    <row r="1143" spans="3:40" x14ac:dyDescent="0.3">
      <c r="C1143">
        <v>4</v>
      </c>
      <c r="D1143">
        <f t="shared" si="53"/>
        <v>228</v>
      </c>
      <c r="E1143" s="52">
        <f>VLOOKUP(D1143,'스테이지별 난이도 설정'!B:C,2,0)</f>
        <v>91.200000000000216</v>
      </c>
      <c r="F1143" t="str">
        <f t="shared" si="54"/>
        <v>유니크</v>
      </c>
      <c r="G1143">
        <f t="shared" si="52"/>
        <v>6</v>
      </c>
      <c r="H1143">
        <f>VLOOKUP($F1143,'(참고)타워 스텟 가치'!$B$2:$L$6,H$2,0)+(VLOOKUP($F1143,'(참고)타워 스텟 가치'!$B$2:$L$6,H$2,0)*$E1143)</f>
        <v>2333.8125000000055</v>
      </c>
      <c r="I1143">
        <f>VLOOKUP($F1143,'(참고)타워 스텟 가치'!$B$2:$L$6,I$2,0)+(VLOOKUP($F1143,'(참고)타워 스텟 가치'!$B$2:$L$6,I$2,0)*$E1143)</f>
        <v>466.76250000000107</v>
      </c>
      <c r="J1143">
        <f>VLOOKUP($F1143,'(참고)타워 스텟 가치'!$B$2:$L$6,J$2,0)+(VLOOKUP($F1143,'(참고)타워 스텟 가치'!$B$2:$L$6,J$2,0)*$E1143)</f>
        <v>461000.00000000111</v>
      </c>
      <c r="K1143">
        <f>VLOOKUP($F1143,'(참고)타워 스텟 가치'!$B$2:$L$6,K$2,0)+(VLOOKUP($F1143,'(참고)타워 스텟 가치'!$B$2:$L$6,K$2,0)*$E1143)</f>
        <v>9335.2500000000218</v>
      </c>
      <c r="L1143">
        <f>VLOOKUP($F1143,'(참고)타워 스텟 가치'!$B$2:$L$6,L$2,0)+(VLOOKUP($F1143,'(참고)타워 스텟 가치'!$B$2:$L$6,L$2,0)*$E1143)</f>
        <v>155.58750000000038</v>
      </c>
      <c r="M1143">
        <f>VLOOKUP($F1143,'(참고)타워 스텟 가치'!$B$2:$L$6,M$2,0)+(VLOOKUP($F1143,'(참고)타워 스텟 가치'!$B$2:$L$6,M$2,0)*$E1143)</f>
        <v>27.660000000000064</v>
      </c>
      <c r="N1143">
        <f>VLOOKUP($F1143,'(참고)타워 스텟 가치'!$B$2:$L$6,N$2,0)+(VLOOKUP($F1143,'(참고)타워 스텟 가치'!$B$2:$L$6,N$2,0)*$E1143)</f>
        <v>0</v>
      </c>
      <c r="O1143">
        <f>VLOOKUP($F1143,'(참고)타워 스텟 가치'!$B$2:$L$6,O$2,0)+(VLOOKUP($F1143,'(참고)타워 스텟 가치'!$B$2:$L$6,O$2,0)*$E1143)</f>
        <v>0</v>
      </c>
      <c r="P1143">
        <f>VLOOKUP($F1143,'(참고)타워 스텟 가치'!$B$2:$L$6,P$2,0)+(VLOOKUP($F1143,'(참고)타워 스텟 가치'!$B$2:$L$6,P$2,0)*$E1143)</f>
        <v>92.200000000000216</v>
      </c>
      <c r="Q1143">
        <f>SUM('스테이지별 몬스터 스텟'!H1143*'(참고)타워 스텟 가치'!$Q$17,'스테이지별 몬스터 스텟'!I1143*'(참고)타워 스텟 가치'!$R$17,'스테이지별 몬스터 스텟'!J1143*'(참고)타워 스텟 가치'!$S$17,'스테이지별 몬스터 스텟'!K1143*'(참고)타워 스텟 가치'!$T$17,'스테이지별 몬스터 스텟'!L1143*'(참고)타워 스텟 가치'!$U$17,'스테이지별 몬스터 스텟'!M1143*'(참고)타워 스텟 가치'!$V$17,'스테이지별 몬스터 스텟'!N1143*'(참고)타워 스텟 가치'!$W$17,'스테이지별 몬스터 스텟'!O1143*'(참고)타워 스텟 가치'!$X$17,'스테이지별 몬스터 스텟'!P1143*'(참고)타워 스텟 가치'!$Y$17)</f>
        <v>716061.50375000178</v>
      </c>
      <c r="R1143">
        <v>1</v>
      </c>
      <c r="S1143">
        <f>VLOOKUP($F1143,'(참고)타워 스텟 가치'!$B$7:$L$11,S$2,0)+(VLOOKUP($F1143,'(참고)타워 스텟 가치'!$B$7:$L$11,S$2,0)*$E1143)</f>
        <v>777.93750000000182</v>
      </c>
      <c r="T1143">
        <f>VLOOKUP($F1143,'(참고)타워 스텟 가치'!$B$7:$L$11,T$2,0)+(VLOOKUP($F1143,'(참고)타워 스텟 가치'!$B$7:$L$11,T$2,0)*$E1143)</f>
        <v>1400.2875000000033</v>
      </c>
      <c r="U1143">
        <f>VLOOKUP($F1143,'(참고)타워 스텟 가치'!$B$7:$L$11,U$2,0)+(VLOOKUP($F1143,'(참고)타워 스텟 가치'!$B$7:$L$11,U$2,0)*$E1143)</f>
        <v>461000.00000000111</v>
      </c>
      <c r="V1143">
        <f>VLOOKUP($F1143,'(참고)타워 스텟 가치'!$B$7:$L$11,V$2,0)+(VLOOKUP($F1143,'(참고)타워 스텟 가치'!$B$7:$L$11,V$2,0)*$E1143)</f>
        <v>9335.2500000000218</v>
      </c>
      <c r="W1143">
        <f>VLOOKUP($F1143,'(참고)타워 스텟 가치'!$B$7:$L$11,W$2,0)+(VLOOKUP($F1143,'(참고)타워 스텟 가치'!$B$7:$L$11,W$2,0)*$E1143)</f>
        <v>155.58750000000038</v>
      </c>
      <c r="X1143">
        <f>VLOOKUP($F1143,'(참고)타워 스텟 가치'!$B$7:$L$11,X$2,0)+(VLOOKUP($F1143,'(참고)타워 스텟 가치'!$B$7:$L$11,X$2,0)*$E1143)</f>
        <v>27.660000000000064</v>
      </c>
      <c r="Y1143">
        <f>VLOOKUP($F1143,'(참고)타워 스텟 가치'!$B$7:$L$11,Y$2,0)+(VLOOKUP($F1143,'(참고)타워 스텟 가치'!$B$7:$L$11,Y$2,0)*$E1143)</f>
        <v>0</v>
      </c>
      <c r="Z1143">
        <f>VLOOKUP($F1143,'(참고)타워 스텟 가치'!$B$7:$L$11,Z$2,0)+(VLOOKUP($F1143,'(참고)타워 스텟 가치'!$B$7:$L$11,Z$2,0)*$E1143)</f>
        <v>0</v>
      </c>
      <c r="AA1143">
        <f>VLOOKUP($F1143,'(참고)타워 스텟 가치'!$B$7:$L$11,AA$2,0)+(VLOOKUP($F1143,'(참고)타워 스텟 가치'!$B$7:$L$11,AA$2,0)*$E1143)</f>
        <v>92.200000000000216</v>
      </c>
      <c r="AB1143">
        <f>SUM('스테이지별 몬스터 스텟'!S1143*'(참고)타워 스텟 가치'!$Q$17,'스테이지별 몬스터 스텟'!T1143*'(참고)타워 스텟 가치'!$R$17,'스테이지별 몬스터 스텟'!U1143*'(참고)타워 스텟 가치'!$S$17,'스테이지별 몬스터 스텟'!V1143*'(참고)타워 스텟 가치'!$T$17,'스테이지별 몬스터 스텟'!W1143*'(참고)타워 스텟 가치'!$U$17,'스테이지별 몬스터 스텟'!X1143*'(참고)타워 스텟 가치'!$V$17,'스테이지별 몬스터 스텟'!Y1143*'(참고)타워 스텟 가치'!$W$17,'스테이지별 몬스터 스텟'!Z1143*'(참고)타워 스텟 가치'!$X$17,'스테이지별 몬스터 스텟'!AA1143*'(참고)타워 스텟 가치'!$Y$17)</f>
        <v>714350.04125000176</v>
      </c>
      <c r="AC1143">
        <v>2</v>
      </c>
      <c r="AD1143">
        <f>VLOOKUP($F1143,'(참고)타워 스텟 가치'!$B$12:$L$16,AD$2,0)+(VLOOKUP($F1143,'(참고)타워 스텟 가치'!$B$12:$L$16,AD$2,0)*$E1143)</f>
        <v>777.93750000000182</v>
      </c>
      <c r="AE1143">
        <f>VLOOKUP($F1143,'(참고)타워 스텟 가치'!$B$12:$L$16,AE$2,0)+(VLOOKUP($F1143,'(참고)타워 스텟 가치'!$B$12:$L$16,AE$2,0)*$E1143)</f>
        <v>933.52500000000214</v>
      </c>
      <c r="AF1143">
        <f>VLOOKUP($F1143,'(참고)타워 스텟 가치'!$B$12:$L$16,AF$2,0)+(VLOOKUP($F1143,'(참고)타워 스텟 가치'!$B$12:$L$16,AF$2,0)*$E1143)</f>
        <v>461000.00000000111</v>
      </c>
      <c r="AG1143">
        <f>VLOOKUP($F1143,'(참고)타워 스텟 가치'!$B$12:$L$16,AG$2,0)+(VLOOKUP($F1143,'(참고)타워 스텟 가치'!$B$12:$L$16,AG$2,0)*$E1143)</f>
        <v>4667.6250000000109</v>
      </c>
      <c r="AH1143">
        <f>VLOOKUP($F1143,'(참고)타워 스텟 가치'!$B$12:$L$16,AH$2,0)+(VLOOKUP($F1143,'(참고)타워 스텟 가치'!$B$12:$L$16,AH$2,0)*$E1143)</f>
        <v>155.58750000000038</v>
      </c>
      <c r="AI1143">
        <f>VLOOKUP($F1143,'(참고)타워 스텟 가치'!$B$12:$L$16,AI$2,0)+(VLOOKUP($F1143,'(참고)타워 스텟 가치'!$B$12:$L$16,AI$2,0)*$E1143)</f>
        <v>27.660000000000064</v>
      </c>
      <c r="AJ1143">
        <f>VLOOKUP($F1143,'(참고)타워 스텟 가치'!$B$12:$L$16,AJ$2,0)+(VLOOKUP($F1143,'(참고)타워 스텟 가치'!$B$12:$L$16,AJ$2,0)*$E1143)</f>
        <v>0</v>
      </c>
      <c r="AK1143">
        <f>VLOOKUP($F1143,'(참고)타워 스텟 가치'!$B$12:$L$16,AK$2,0)+(VLOOKUP($F1143,'(참고)타워 스텟 가치'!$B$12:$L$16,AK$2,0)*$E1143)</f>
        <v>0</v>
      </c>
      <c r="AL1143">
        <f>VLOOKUP($F1143,'(참고)타워 스텟 가치'!$B$12:$L$16,AL$2,0)+(VLOOKUP($F1143,'(참고)타워 스텟 가치'!$B$12:$L$16,AL$2,0)*$E1143)</f>
        <v>184.40000000000043</v>
      </c>
      <c r="AM1143">
        <f>SUM('스테이지별 몬스터 스텟'!AD1143*'(참고)타워 스텟 가치'!$Q$17,'스테이지별 몬스터 스텟'!AE1143*'(참고)타워 스텟 가치'!$R$17,'스테이지별 몬스터 스텟'!AF1143*'(참고)타워 스텟 가치'!$S$17,'스테이지별 몬스터 스텟'!AG1143*'(참고)타워 스텟 가치'!$T$17,'스테이지별 몬스터 스텟'!AH1143*'(참고)타워 스텟 가치'!$U$17,'스테이지별 몬스터 스텟'!AI1143*'(참고)타워 스텟 가치'!$V$17,'스테이지별 몬스터 스텟'!AJ1143*'(참고)타워 스텟 가치'!$W$17,'스테이지별 몬스터 스텟'!AK1143*'(참고)타워 스텟 가치'!$X$17,'스테이지별 몬스터 스텟'!AL1143*'(참고)타워 스텟 가치'!$Y$17)</f>
        <v>704499.04750000173</v>
      </c>
      <c r="AN1143">
        <v>3</v>
      </c>
    </row>
    <row r="1144" spans="3:40" x14ac:dyDescent="0.3">
      <c r="C1144">
        <v>5</v>
      </c>
      <c r="D1144">
        <f t="shared" si="53"/>
        <v>228</v>
      </c>
      <c r="E1144" s="52">
        <f>VLOOKUP(D1144,'스테이지별 난이도 설정'!B:C,2,0)</f>
        <v>91.200000000000216</v>
      </c>
      <c r="F1144" t="str">
        <f t="shared" si="54"/>
        <v>스페셜</v>
      </c>
      <c r="G1144">
        <f t="shared" si="52"/>
        <v>6</v>
      </c>
      <c r="H1144">
        <f>VLOOKUP($F1144,'(참고)타워 스텟 가치'!$B$2:$L$6,H$2,0)+(VLOOKUP($F1144,'(참고)타워 스텟 가치'!$B$2:$L$6,H$2,0)*$E1144)</f>
        <v>3500.7187500000082</v>
      </c>
      <c r="I1144">
        <f>VLOOKUP($F1144,'(참고)타워 스텟 가치'!$B$2:$L$6,I$2,0)+(VLOOKUP($F1144,'(참고)타워 스텟 가치'!$B$2:$L$6,I$2,0)*$E1144)</f>
        <v>700.14375000000166</v>
      </c>
      <c r="J1144">
        <f>VLOOKUP($F1144,'(참고)타워 스텟 가치'!$B$2:$L$6,J$2,0)+(VLOOKUP($F1144,'(참고)타워 스텟 가치'!$B$2:$L$6,J$2,0)*$E1144)</f>
        <v>461000.00000000111</v>
      </c>
      <c r="K1144">
        <f>VLOOKUP($F1144,'(참고)타워 스텟 가치'!$B$2:$L$6,K$2,0)+(VLOOKUP($F1144,'(참고)타워 스텟 가치'!$B$2:$L$6,K$2,0)*$E1144)</f>
        <v>14002.875000000033</v>
      </c>
      <c r="L1144">
        <f>VLOOKUP($F1144,'(참고)타워 스텟 가치'!$B$2:$L$6,L$2,0)+(VLOOKUP($F1144,'(참고)타워 스텟 가치'!$B$2:$L$6,L$2,0)*$E1144)</f>
        <v>233.38125000000053</v>
      </c>
      <c r="M1144">
        <f>VLOOKUP($F1144,'(참고)타워 스텟 가치'!$B$2:$L$6,M$2,0)+(VLOOKUP($F1144,'(참고)타워 스텟 가치'!$B$2:$L$6,M$2,0)*$E1144)</f>
        <v>27.660000000000064</v>
      </c>
      <c r="N1144">
        <f>VLOOKUP($F1144,'(참고)타워 스텟 가치'!$B$2:$L$6,N$2,0)+(VLOOKUP($F1144,'(참고)타워 스텟 가치'!$B$2:$L$6,N$2,0)*$E1144)</f>
        <v>0</v>
      </c>
      <c r="O1144">
        <f>VLOOKUP($F1144,'(참고)타워 스텟 가치'!$B$2:$L$6,O$2,0)+(VLOOKUP($F1144,'(참고)타워 스텟 가치'!$B$2:$L$6,O$2,0)*$E1144)</f>
        <v>0</v>
      </c>
      <c r="P1144">
        <f>VLOOKUP($F1144,'(참고)타워 스텟 가치'!$B$2:$L$6,P$2,0)+(VLOOKUP($F1144,'(참고)타워 스텟 가치'!$B$2:$L$6,P$2,0)*$E1144)</f>
        <v>92.200000000000216</v>
      </c>
      <c r="Q1144">
        <f>SUM('스테이지별 몬스터 스텟'!H1144*'(참고)타워 스텟 가치'!$Q$17,'스테이지별 몬스터 스텟'!I1144*'(참고)타워 스텟 가치'!$R$17,'스테이지별 몬스터 스텟'!J1144*'(참고)타워 스텟 가치'!$S$17,'스테이지별 몬스터 스텟'!K1144*'(참고)타워 스텟 가치'!$T$17,'스테이지별 몬스터 스텟'!L1144*'(참고)타워 스텟 가치'!$U$17,'스테이지별 몬스터 스텟'!M1144*'(참고)타워 스텟 가치'!$V$17,'스테이지별 몬스터 스텟'!N1144*'(참고)타워 스텟 가치'!$W$17,'스테이지별 몬스터 스텟'!O1144*'(참고)타워 스텟 가치'!$X$17,'스테이지별 몬스터 스텟'!P1144*'(참고)타워 스텟 가치'!$Y$17)</f>
        <v>728236.22562500183</v>
      </c>
      <c r="R1144">
        <v>1</v>
      </c>
      <c r="S1144">
        <f>VLOOKUP($F1144,'(참고)타워 스텟 가치'!$B$7:$L$11,S$2,0)+(VLOOKUP($F1144,'(참고)타워 스텟 가치'!$B$7:$L$11,S$2,0)*$E1144)</f>
        <v>1166.9062500000027</v>
      </c>
      <c r="T1144">
        <f>VLOOKUP($F1144,'(참고)타워 스텟 가치'!$B$7:$L$11,T$2,0)+(VLOOKUP($F1144,'(참고)타워 스텟 가치'!$B$7:$L$11,T$2,0)*$E1144)</f>
        <v>2100.4312500000051</v>
      </c>
      <c r="U1144">
        <f>VLOOKUP($F1144,'(참고)타워 스텟 가치'!$B$7:$L$11,U$2,0)+(VLOOKUP($F1144,'(참고)타워 스텟 가치'!$B$7:$L$11,U$2,0)*$E1144)</f>
        <v>461000.00000000111</v>
      </c>
      <c r="V1144">
        <f>VLOOKUP($F1144,'(참고)타워 스텟 가치'!$B$7:$L$11,V$2,0)+(VLOOKUP($F1144,'(참고)타워 스텟 가치'!$B$7:$L$11,V$2,0)*$E1144)</f>
        <v>14002.875000000033</v>
      </c>
      <c r="W1144">
        <f>VLOOKUP($F1144,'(참고)타워 스텟 가치'!$B$7:$L$11,W$2,0)+(VLOOKUP($F1144,'(참고)타워 스텟 가치'!$B$7:$L$11,W$2,0)*$E1144)</f>
        <v>233.38125000000053</v>
      </c>
      <c r="X1144">
        <f>VLOOKUP($F1144,'(참고)타워 스텟 가치'!$B$7:$L$11,X$2,0)+(VLOOKUP($F1144,'(참고)타워 스텟 가치'!$B$7:$L$11,X$2,0)*$E1144)</f>
        <v>27.660000000000064</v>
      </c>
      <c r="Y1144">
        <f>VLOOKUP($F1144,'(참고)타워 스텟 가치'!$B$7:$L$11,Y$2,0)+(VLOOKUP($F1144,'(참고)타워 스텟 가치'!$B$7:$L$11,Y$2,0)*$E1144)</f>
        <v>0</v>
      </c>
      <c r="Z1144">
        <f>VLOOKUP($F1144,'(참고)타워 스텟 가치'!$B$7:$L$11,Z$2,0)+(VLOOKUP($F1144,'(참고)타워 스텟 가치'!$B$7:$L$11,Z$2,0)*$E1144)</f>
        <v>0</v>
      </c>
      <c r="AA1144">
        <f>VLOOKUP($F1144,'(참고)타워 스텟 가치'!$B$7:$L$11,AA$2,0)+(VLOOKUP($F1144,'(참고)타워 스텟 가치'!$B$7:$L$11,AA$2,0)*$E1144)</f>
        <v>92.200000000000216</v>
      </c>
      <c r="AB1144">
        <f>SUM('스테이지별 몬스터 스텟'!S1144*'(참고)타워 스텟 가치'!$Q$17,'스테이지별 몬스터 스텟'!T1144*'(참고)타워 스텟 가치'!$R$17,'스테이지별 몬스터 스텟'!U1144*'(참고)타워 스텟 가치'!$S$17,'스테이지별 몬스터 스텟'!V1144*'(참고)타워 스텟 가치'!$T$17,'스테이지별 몬스터 스텟'!W1144*'(참고)타워 스텟 가치'!$U$17,'스테이지별 몬스터 스텟'!X1144*'(참고)타워 스텟 가치'!$V$17,'스테이지별 몬스터 스텟'!Y1144*'(참고)타워 스텟 가치'!$W$17,'스테이지별 몬스터 스텟'!Z1144*'(참고)타워 스텟 가치'!$X$17,'스테이지별 몬스터 스텟'!AA1144*'(참고)타워 스텟 가치'!$Y$17)</f>
        <v>725669.03187500173</v>
      </c>
      <c r="AC1144">
        <v>2</v>
      </c>
      <c r="AD1144">
        <f>VLOOKUP($F1144,'(참고)타워 스텟 가치'!$B$12:$L$16,AD$2,0)+(VLOOKUP($F1144,'(참고)타워 스텟 가치'!$B$12:$L$16,AD$2,0)*$E1144)</f>
        <v>1166.9062500000027</v>
      </c>
      <c r="AE1144">
        <f>VLOOKUP($F1144,'(참고)타워 스텟 가치'!$B$12:$L$16,AE$2,0)+(VLOOKUP($F1144,'(참고)타워 스텟 가치'!$B$12:$L$16,AE$2,0)*$E1144)</f>
        <v>1400.2875000000033</v>
      </c>
      <c r="AF1144">
        <f>VLOOKUP($F1144,'(참고)타워 스텟 가치'!$B$12:$L$16,AF$2,0)+(VLOOKUP($F1144,'(참고)타워 스텟 가치'!$B$12:$L$16,AF$2,0)*$E1144)</f>
        <v>461000.00000000111</v>
      </c>
      <c r="AG1144">
        <f>VLOOKUP($F1144,'(참고)타워 스텟 가치'!$B$12:$L$16,AG$2,0)+(VLOOKUP($F1144,'(참고)타워 스텟 가치'!$B$12:$L$16,AG$2,0)*$E1144)</f>
        <v>7001.4375000000164</v>
      </c>
      <c r="AH1144">
        <f>VLOOKUP($F1144,'(참고)타워 스텟 가치'!$B$12:$L$16,AH$2,0)+(VLOOKUP($F1144,'(참고)타워 스텟 가치'!$B$12:$L$16,AH$2,0)*$E1144)</f>
        <v>233.38125000000053</v>
      </c>
      <c r="AI1144">
        <f>VLOOKUP($F1144,'(참고)타워 스텟 가치'!$B$12:$L$16,AI$2,0)+(VLOOKUP($F1144,'(참고)타워 스텟 가치'!$B$12:$L$16,AI$2,0)*$E1144)</f>
        <v>27.660000000000064</v>
      </c>
      <c r="AJ1144">
        <f>VLOOKUP($F1144,'(참고)타워 스텟 가치'!$B$12:$L$16,AJ$2,0)+(VLOOKUP($F1144,'(참고)타워 스텟 가치'!$B$12:$L$16,AJ$2,0)*$E1144)</f>
        <v>0</v>
      </c>
      <c r="AK1144">
        <f>VLOOKUP($F1144,'(참고)타워 스텟 가치'!$B$12:$L$16,AK$2,0)+(VLOOKUP($F1144,'(참고)타워 스텟 가치'!$B$12:$L$16,AK$2,0)*$E1144)</f>
        <v>0</v>
      </c>
      <c r="AL1144">
        <f>VLOOKUP($F1144,'(참고)타워 스텟 가치'!$B$12:$L$16,AL$2,0)+(VLOOKUP($F1144,'(참고)타워 스텟 가치'!$B$12:$L$16,AL$2,0)*$E1144)</f>
        <v>184.40000000000043</v>
      </c>
      <c r="AM1144">
        <f>SUM('스테이지별 몬스터 스텟'!AD1144*'(참고)타워 스텟 가치'!$Q$17,'스테이지별 몬스터 스텟'!AE1144*'(참고)타워 스텟 가치'!$R$17,'스테이지별 몬스터 스텟'!AF1144*'(참고)타워 스텟 가치'!$S$17,'스테이지별 몬스터 스텟'!AG1144*'(참고)타워 스텟 가치'!$T$17,'스테이지별 몬스터 스텟'!AH1144*'(참고)타워 스텟 가치'!$U$17,'스테이지별 몬스터 스텟'!AI1144*'(참고)타워 스텟 가치'!$V$17,'스테이지별 몬스터 스텟'!AJ1144*'(참고)타워 스텟 가치'!$W$17,'스테이지별 몬스터 스텟'!AK1144*'(참고)타워 스텟 가치'!$X$17,'스테이지별 몬스터 스텟'!AL1144*'(참고)타워 스텟 가치'!$Y$17)</f>
        <v>710800.34125000169</v>
      </c>
      <c r="AN1144">
        <v>3</v>
      </c>
    </row>
    <row r="1145" spans="3:40" x14ac:dyDescent="0.3">
      <c r="C1145">
        <v>1</v>
      </c>
      <c r="D1145">
        <f t="shared" si="53"/>
        <v>229</v>
      </c>
      <c r="E1145" s="52">
        <f>VLOOKUP(D1145,'스테이지별 난이도 설정'!B:C,2,0)</f>
        <v>91.600000000000222</v>
      </c>
      <c r="F1145" t="str">
        <f t="shared" si="54"/>
        <v>일반</v>
      </c>
      <c r="G1145">
        <f t="shared" si="52"/>
        <v>6</v>
      </c>
      <c r="H1145">
        <f>VLOOKUP($F1145,'(참고)타워 스텟 가치'!$B$2:$L$6,H$2,0)+(VLOOKUP($F1145,'(참고)타워 스텟 가치'!$B$2:$L$6,H$2,0)*$E1145)</f>
        <v>694.50000000000171</v>
      </c>
      <c r="I1145">
        <f>VLOOKUP($F1145,'(참고)타워 스텟 가치'!$B$2:$L$6,I$2,0)+(VLOOKUP($F1145,'(참고)타워 스텟 가치'!$B$2:$L$6,I$2,0)*$E1145)</f>
        <v>138.90000000000032</v>
      </c>
      <c r="J1145">
        <f>VLOOKUP($F1145,'(참고)타워 스텟 가치'!$B$2:$L$6,J$2,0)+(VLOOKUP($F1145,'(참고)타워 스텟 가치'!$B$2:$L$6,J$2,0)*$E1145)</f>
        <v>463000.00000000111</v>
      </c>
      <c r="K1145">
        <f>VLOOKUP($F1145,'(참고)타워 스텟 가치'!$B$2:$L$6,K$2,0)+(VLOOKUP($F1145,'(참고)타워 스텟 가치'!$B$2:$L$6,K$2,0)*$E1145)</f>
        <v>2778.0000000000068</v>
      </c>
      <c r="L1145">
        <f>VLOOKUP($F1145,'(참고)타워 스텟 가치'!$B$2:$L$6,L$2,0)+(VLOOKUP($F1145,'(참고)타워 스텟 가치'!$B$2:$L$6,L$2,0)*$E1145)</f>
        <v>46.300000000000111</v>
      </c>
      <c r="M1145">
        <f>VLOOKUP($F1145,'(참고)타워 스텟 가치'!$B$2:$L$6,M$2,0)+(VLOOKUP($F1145,'(참고)타워 스텟 가치'!$B$2:$L$6,M$2,0)*$E1145)</f>
        <v>27.780000000000065</v>
      </c>
      <c r="N1145">
        <f>VLOOKUP($F1145,'(참고)타워 스텟 가치'!$B$2:$L$6,N$2,0)+(VLOOKUP($F1145,'(참고)타워 스텟 가치'!$B$2:$L$6,N$2,0)*$E1145)</f>
        <v>0</v>
      </c>
      <c r="O1145">
        <f>VLOOKUP($F1145,'(참고)타워 스텟 가치'!$B$2:$L$6,O$2,0)+(VLOOKUP($F1145,'(참고)타워 스텟 가치'!$B$2:$L$6,O$2,0)*$E1145)</f>
        <v>0</v>
      </c>
      <c r="P1145">
        <f>VLOOKUP($F1145,'(참고)타워 스텟 가치'!$B$2:$L$6,P$2,0)+(VLOOKUP($F1145,'(참고)타워 스텟 가치'!$B$2:$L$6,P$2,0)*$E1145)</f>
        <v>64.820000000000149</v>
      </c>
      <c r="Q1145">
        <f>SUM('스테이지별 몬스터 스텟'!H1145*'(참고)타워 스텟 가치'!$Q$17,'스테이지별 몬스터 스텟'!I1145*'(참고)타워 스텟 가치'!$R$17,'스테이지별 몬스터 스텟'!J1145*'(참고)타워 스텟 가치'!$S$17,'스테이지별 몬스터 스텟'!K1145*'(참고)타워 스텟 가치'!$T$17,'스테이지별 몬스터 스텟'!L1145*'(참고)타워 스텟 가치'!$U$17,'스테이지별 몬스터 스텟'!M1145*'(참고)타워 스텟 가치'!$V$17,'스테이지별 몬스터 스텟'!N1145*'(참고)타워 스텟 가치'!$W$17,'스테이지별 몬스터 스텟'!O1145*'(참고)타워 스텟 가치'!$X$17,'스테이지별 몬스터 스텟'!P1145*'(참고)타워 스텟 가치'!$Y$17)</f>
        <v>701903.37000000163</v>
      </c>
      <c r="R1145">
        <v>1</v>
      </c>
      <c r="S1145">
        <f>VLOOKUP($F1145,'(참고)타워 스텟 가치'!$B$7:$L$11,S$2,0)+(VLOOKUP($F1145,'(참고)타워 스텟 가치'!$B$7:$L$11,S$2,0)*$E1145)</f>
        <v>231.50000000000057</v>
      </c>
      <c r="T1145">
        <f>VLOOKUP($F1145,'(참고)타워 스텟 가치'!$B$7:$L$11,T$2,0)+(VLOOKUP($F1145,'(참고)타워 스텟 가치'!$B$7:$L$11,T$2,0)*$E1145)</f>
        <v>416.70000000000101</v>
      </c>
      <c r="U1145">
        <f>VLOOKUP($F1145,'(참고)타워 스텟 가치'!$B$7:$L$11,U$2,0)+(VLOOKUP($F1145,'(참고)타워 스텟 가치'!$B$7:$L$11,U$2,0)*$E1145)</f>
        <v>463000.00000000111</v>
      </c>
      <c r="V1145">
        <f>VLOOKUP($F1145,'(참고)타워 스텟 가치'!$B$7:$L$11,V$2,0)+(VLOOKUP($F1145,'(참고)타워 스텟 가치'!$B$7:$L$11,V$2,0)*$E1145)</f>
        <v>2778.0000000000068</v>
      </c>
      <c r="W1145">
        <f>VLOOKUP($F1145,'(참고)타워 스텟 가치'!$B$7:$L$11,W$2,0)+(VLOOKUP($F1145,'(참고)타워 스텟 가치'!$B$7:$L$11,W$2,0)*$E1145)</f>
        <v>46.300000000000111</v>
      </c>
      <c r="X1145">
        <f>VLOOKUP($F1145,'(참고)타워 스텟 가치'!$B$7:$L$11,X$2,0)+(VLOOKUP($F1145,'(참고)타워 스텟 가치'!$B$7:$L$11,X$2,0)*$E1145)</f>
        <v>27.780000000000065</v>
      </c>
      <c r="Y1145">
        <f>VLOOKUP($F1145,'(참고)타워 스텟 가치'!$B$7:$L$11,Y$2,0)+(VLOOKUP($F1145,'(참고)타워 스텟 가치'!$B$7:$L$11,Y$2,0)*$E1145)</f>
        <v>0</v>
      </c>
      <c r="Z1145">
        <f>VLOOKUP($F1145,'(참고)타워 스텟 가치'!$B$7:$L$11,Z$2,0)+(VLOOKUP($F1145,'(참고)타워 스텟 가치'!$B$7:$L$11,Z$2,0)*$E1145)</f>
        <v>0</v>
      </c>
      <c r="AA1145">
        <f>VLOOKUP($F1145,'(참고)타워 스텟 가치'!$B$7:$L$11,AA$2,0)+(VLOOKUP($F1145,'(참고)타워 스텟 가치'!$B$7:$L$11,AA$2,0)*$E1145)</f>
        <v>64.820000000000149</v>
      </c>
      <c r="AB1145">
        <f>SUM('스테이지별 몬스터 스텟'!S1145*'(참고)타워 스텟 가치'!$Q$17,'스테이지별 몬스터 스텟'!T1145*'(참고)타워 스텟 가치'!$R$17,'스테이지별 몬스터 스텟'!U1145*'(참고)타워 스텟 가치'!$S$17,'스테이지별 몬스터 스텟'!V1145*'(참고)타워 스텟 가치'!$T$17,'스테이지별 몬스터 스텟'!W1145*'(참고)타워 스텟 가치'!$U$17,'스테이지별 몬스터 스텟'!X1145*'(참고)타워 스텟 가치'!$V$17,'스테이지별 몬스터 스텟'!Y1145*'(참고)타워 스텟 가치'!$W$17,'스테이지별 몬스터 스텟'!Z1145*'(참고)타워 스텟 가치'!$X$17,'스테이지별 몬스터 스텟'!AA1145*'(참고)타워 스텟 가치'!$Y$17)</f>
        <v>701394.0700000017</v>
      </c>
      <c r="AC1145">
        <v>2</v>
      </c>
      <c r="AD1145">
        <f>VLOOKUP($F1145,'(참고)타워 스텟 가치'!$B$12:$L$16,AD$2,0)+(VLOOKUP($F1145,'(참고)타워 스텟 가치'!$B$12:$L$16,AD$2,0)*$E1145)</f>
        <v>231.50000000000057</v>
      </c>
      <c r="AE1145">
        <f>VLOOKUP($F1145,'(참고)타워 스텟 가치'!$B$12:$L$16,AE$2,0)+(VLOOKUP($F1145,'(참고)타워 스텟 가치'!$B$12:$L$16,AE$2,0)*$E1145)</f>
        <v>277.80000000000064</v>
      </c>
      <c r="AF1145">
        <f>VLOOKUP($F1145,'(참고)타워 스텟 가치'!$B$12:$L$16,AF$2,0)+(VLOOKUP($F1145,'(참고)타워 스텟 가치'!$B$12:$L$16,AF$2,0)*$E1145)</f>
        <v>463000.00000000111</v>
      </c>
      <c r="AG1145">
        <f>VLOOKUP($F1145,'(참고)타워 스텟 가치'!$B$12:$L$16,AG$2,0)+(VLOOKUP($F1145,'(참고)타워 스텟 가치'!$B$12:$L$16,AG$2,0)*$E1145)</f>
        <v>1389.0000000000034</v>
      </c>
      <c r="AH1145">
        <f>VLOOKUP($F1145,'(참고)타워 스텟 가치'!$B$12:$L$16,AH$2,0)+(VLOOKUP($F1145,'(참고)타워 스텟 가치'!$B$12:$L$16,AH$2,0)*$E1145)</f>
        <v>46.300000000000111</v>
      </c>
      <c r="AI1145">
        <f>VLOOKUP($F1145,'(참고)타워 스텟 가치'!$B$12:$L$16,AI$2,0)+(VLOOKUP($F1145,'(참고)타워 스텟 가치'!$B$12:$L$16,AI$2,0)*$E1145)</f>
        <v>27.780000000000065</v>
      </c>
      <c r="AJ1145">
        <f>VLOOKUP($F1145,'(참고)타워 스텟 가치'!$B$12:$L$16,AJ$2,0)+(VLOOKUP($F1145,'(참고)타워 스텟 가치'!$B$12:$L$16,AJ$2,0)*$E1145)</f>
        <v>0</v>
      </c>
      <c r="AK1145">
        <f>VLOOKUP($F1145,'(참고)타워 스텟 가치'!$B$12:$L$16,AK$2,0)+(VLOOKUP($F1145,'(참고)타워 스텟 가치'!$B$12:$L$16,AK$2,0)*$E1145)</f>
        <v>0</v>
      </c>
      <c r="AL1145">
        <f>VLOOKUP($F1145,'(참고)타워 스텟 가치'!$B$12:$L$16,AL$2,0)+(VLOOKUP($F1145,'(참고)타워 스텟 가치'!$B$12:$L$16,AL$2,0)*$E1145)</f>
        <v>129.6400000000003</v>
      </c>
      <c r="AM1145">
        <f>SUM('스테이지별 몬스터 스텟'!AD1145*'(참고)타워 스텟 가치'!$Q$17,'스테이지별 몬스터 스텟'!AE1145*'(참고)타워 스텟 가치'!$R$17,'스테이지별 몬스터 스텟'!AF1145*'(참고)타워 스텟 가치'!$S$17,'스테이지별 몬스터 스텟'!AG1145*'(참고)타워 스텟 가치'!$T$17,'스테이지별 몬스터 스텟'!AH1145*'(참고)타워 스텟 가치'!$U$17,'스테이지별 몬스터 스텟'!AI1145*'(참고)타워 스텟 가치'!$V$17,'스테이지별 몬스터 스텟'!AJ1145*'(참고)타워 스텟 가치'!$W$17,'스테이지별 몬스터 스텟'!AK1145*'(참고)타워 스텟 가치'!$X$17,'스테이지별 몬스터 스텟'!AL1145*'(참고)타워 스텟 가치'!$Y$17)</f>
        <v>698537.36000000162</v>
      </c>
      <c r="AN1145">
        <v>3</v>
      </c>
    </row>
    <row r="1146" spans="3:40" x14ac:dyDescent="0.3">
      <c r="C1146">
        <v>2</v>
      </c>
      <c r="D1146">
        <f t="shared" si="53"/>
        <v>229</v>
      </c>
      <c r="E1146" s="52">
        <f>VLOOKUP(D1146,'스테이지별 난이도 설정'!B:C,2,0)</f>
        <v>91.600000000000222</v>
      </c>
      <c r="F1146" t="str">
        <f t="shared" si="54"/>
        <v>레어</v>
      </c>
      <c r="G1146">
        <f t="shared" si="52"/>
        <v>6</v>
      </c>
      <c r="H1146">
        <f>VLOOKUP($F1146,'(참고)타워 스텟 가치'!$B$2:$L$6,H$2,0)+(VLOOKUP($F1146,'(참고)타워 스텟 가치'!$B$2:$L$6,H$2,0)*$E1146)</f>
        <v>1041.7500000000025</v>
      </c>
      <c r="I1146">
        <f>VLOOKUP($F1146,'(참고)타워 스텟 가치'!$B$2:$L$6,I$2,0)+(VLOOKUP($F1146,'(참고)타워 스텟 가치'!$B$2:$L$6,I$2,0)*$E1146)</f>
        <v>208.35000000000051</v>
      </c>
      <c r="J1146">
        <f>VLOOKUP($F1146,'(참고)타워 스텟 가치'!$B$2:$L$6,J$2,0)+(VLOOKUP($F1146,'(참고)타워 스텟 가치'!$B$2:$L$6,J$2,0)*$E1146)</f>
        <v>463000.00000000111</v>
      </c>
      <c r="K1146">
        <f>VLOOKUP($F1146,'(참고)타워 스텟 가치'!$B$2:$L$6,K$2,0)+(VLOOKUP($F1146,'(참고)타워 스텟 가치'!$B$2:$L$6,K$2,0)*$E1146)</f>
        <v>4167.00000000001</v>
      </c>
      <c r="L1146">
        <f>VLOOKUP($F1146,'(참고)타워 스텟 가치'!$B$2:$L$6,L$2,0)+(VLOOKUP($F1146,'(참고)타워 스텟 가치'!$B$2:$L$6,L$2,0)*$E1146)</f>
        <v>69.450000000000159</v>
      </c>
      <c r="M1146">
        <f>VLOOKUP($F1146,'(참고)타워 스텟 가치'!$B$2:$L$6,M$2,0)+(VLOOKUP($F1146,'(참고)타워 스텟 가치'!$B$2:$L$6,M$2,0)*$E1146)</f>
        <v>27.780000000000065</v>
      </c>
      <c r="N1146">
        <f>VLOOKUP($F1146,'(참고)타워 스텟 가치'!$B$2:$L$6,N$2,0)+(VLOOKUP($F1146,'(참고)타워 스텟 가치'!$B$2:$L$6,N$2,0)*$E1146)</f>
        <v>0</v>
      </c>
      <c r="O1146">
        <f>VLOOKUP($F1146,'(참고)타워 스텟 가치'!$B$2:$L$6,O$2,0)+(VLOOKUP($F1146,'(참고)타워 스텟 가치'!$B$2:$L$6,O$2,0)*$E1146)</f>
        <v>0</v>
      </c>
      <c r="P1146">
        <f>VLOOKUP($F1146,'(참고)타워 스텟 가치'!$B$2:$L$6,P$2,0)+(VLOOKUP($F1146,'(참고)타워 스텟 가치'!$B$2:$L$6,P$2,0)*$E1146)</f>
        <v>64.820000000000149</v>
      </c>
      <c r="Q1146">
        <f>SUM('스테이지별 몬스터 스텟'!H1146*'(참고)타워 스텟 가치'!$Q$17,'스테이지별 몬스터 스텟'!I1146*'(참고)타워 스텟 가치'!$R$17,'스테이지별 몬스터 스텟'!J1146*'(참고)타워 스텟 가치'!$S$17,'스테이지별 몬스터 스텟'!K1146*'(참고)타워 스텟 가치'!$T$17,'스테이지별 몬스터 스텟'!L1146*'(참고)타워 스텟 가치'!$U$17,'스테이지별 몬스터 스텟'!M1146*'(참고)타워 스텟 가치'!$V$17,'스테이지별 몬스터 스텟'!N1146*'(참고)타워 스텟 가치'!$W$17,'스테이지별 몬스터 스텟'!O1146*'(참고)타워 스텟 가치'!$X$17,'스테이지별 몬스터 스텟'!P1146*'(참고)타워 스텟 가치'!$Y$17)</f>
        <v>705526.34500000172</v>
      </c>
      <c r="R1146">
        <v>1</v>
      </c>
      <c r="S1146">
        <f>VLOOKUP($F1146,'(참고)타워 스텟 가치'!$B$7:$L$11,S$2,0)+(VLOOKUP($F1146,'(참고)타워 스텟 가치'!$B$7:$L$11,S$2,0)*$E1146)</f>
        <v>347.25000000000085</v>
      </c>
      <c r="T1146">
        <f>VLOOKUP($F1146,'(참고)타워 스텟 가치'!$B$7:$L$11,T$2,0)+(VLOOKUP($F1146,'(참고)타워 스텟 가치'!$B$7:$L$11,T$2,0)*$E1146)</f>
        <v>625.05000000000155</v>
      </c>
      <c r="U1146">
        <f>VLOOKUP($F1146,'(참고)타워 스텟 가치'!$B$7:$L$11,U$2,0)+(VLOOKUP($F1146,'(참고)타워 스텟 가치'!$B$7:$L$11,U$2,0)*$E1146)</f>
        <v>463000.00000000111</v>
      </c>
      <c r="V1146">
        <f>VLOOKUP($F1146,'(참고)타워 스텟 가치'!$B$7:$L$11,V$2,0)+(VLOOKUP($F1146,'(참고)타워 스텟 가치'!$B$7:$L$11,V$2,0)*$E1146)</f>
        <v>4167.00000000001</v>
      </c>
      <c r="W1146">
        <f>VLOOKUP($F1146,'(참고)타워 스텟 가치'!$B$7:$L$11,W$2,0)+(VLOOKUP($F1146,'(참고)타워 스텟 가치'!$B$7:$L$11,W$2,0)*$E1146)</f>
        <v>69.450000000000159</v>
      </c>
      <c r="X1146">
        <f>VLOOKUP($F1146,'(참고)타워 스텟 가치'!$B$7:$L$11,X$2,0)+(VLOOKUP($F1146,'(참고)타워 스텟 가치'!$B$7:$L$11,X$2,0)*$E1146)</f>
        <v>27.780000000000065</v>
      </c>
      <c r="Y1146">
        <f>VLOOKUP($F1146,'(참고)타워 스텟 가치'!$B$7:$L$11,Y$2,0)+(VLOOKUP($F1146,'(참고)타워 스텟 가치'!$B$7:$L$11,Y$2,0)*$E1146)</f>
        <v>0</v>
      </c>
      <c r="Z1146">
        <f>VLOOKUP($F1146,'(참고)타워 스텟 가치'!$B$7:$L$11,Z$2,0)+(VLOOKUP($F1146,'(참고)타워 스텟 가치'!$B$7:$L$11,Z$2,0)*$E1146)</f>
        <v>0</v>
      </c>
      <c r="AA1146">
        <f>VLOOKUP($F1146,'(참고)타워 스텟 가치'!$B$7:$L$11,AA$2,0)+(VLOOKUP($F1146,'(참고)타워 스텟 가치'!$B$7:$L$11,AA$2,0)*$E1146)</f>
        <v>64.820000000000149</v>
      </c>
      <c r="AB1146">
        <f>SUM('스테이지별 몬스터 스텟'!S1146*'(참고)타워 스텟 가치'!$Q$17,'스테이지별 몬스터 스텟'!T1146*'(참고)타워 스텟 가치'!$R$17,'스테이지별 몬스터 스텟'!U1146*'(참고)타워 스텟 가치'!$S$17,'스테이지별 몬스터 스텟'!V1146*'(참고)타워 스텟 가치'!$T$17,'스테이지별 몬스터 스텟'!W1146*'(참고)타워 스텟 가치'!$U$17,'스테이지별 몬스터 스텟'!X1146*'(참고)타워 스텟 가치'!$V$17,'스테이지별 몬스터 스텟'!Y1146*'(참고)타워 스텟 가치'!$W$17,'스테이지별 몬스터 스텟'!Z1146*'(참고)타워 스텟 가치'!$X$17,'스테이지별 몬스터 스텟'!AA1146*'(참고)타워 스텟 가치'!$Y$17)</f>
        <v>704762.39500000165</v>
      </c>
      <c r="AC1146">
        <v>2</v>
      </c>
      <c r="AD1146">
        <f>VLOOKUP($F1146,'(참고)타워 스텟 가치'!$B$12:$L$16,AD$2,0)+(VLOOKUP($F1146,'(참고)타워 스텟 가치'!$B$12:$L$16,AD$2,0)*$E1146)</f>
        <v>347.25000000000085</v>
      </c>
      <c r="AE1146">
        <f>VLOOKUP($F1146,'(참고)타워 스텟 가치'!$B$12:$L$16,AE$2,0)+(VLOOKUP($F1146,'(참고)타워 스텟 가치'!$B$12:$L$16,AE$2,0)*$E1146)</f>
        <v>416.70000000000101</v>
      </c>
      <c r="AF1146">
        <f>VLOOKUP($F1146,'(참고)타워 스텟 가치'!$B$12:$L$16,AF$2,0)+(VLOOKUP($F1146,'(참고)타워 스텟 가치'!$B$12:$L$16,AF$2,0)*$E1146)</f>
        <v>463000.00000000111</v>
      </c>
      <c r="AG1146">
        <f>VLOOKUP($F1146,'(참고)타워 스텟 가치'!$B$12:$L$16,AG$2,0)+(VLOOKUP($F1146,'(참고)타워 스텟 가치'!$B$12:$L$16,AG$2,0)*$E1146)</f>
        <v>2083.500000000005</v>
      </c>
      <c r="AH1146">
        <f>VLOOKUP($F1146,'(참고)타워 스텟 가치'!$B$12:$L$16,AH$2,0)+(VLOOKUP($F1146,'(참고)타워 스텟 가치'!$B$12:$L$16,AH$2,0)*$E1146)</f>
        <v>69.450000000000159</v>
      </c>
      <c r="AI1146">
        <f>VLOOKUP($F1146,'(참고)타워 스텟 가치'!$B$12:$L$16,AI$2,0)+(VLOOKUP($F1146,'(참고)타워 스텟 가치'!$B$12:$L$16,AI$2,0)*$E1146)</f>
        <v>27.780000000000065</v>
      </c>
      <c r="AJ1146">
        <f>VLOOKUP($F1146,'(참고)타워 스텟 가치'!$B$12:$L$16,AJ$2,0)+(VLOOKUP($F1146,'(참고)타워 스텟 가치'!$B$12:$L$16,AJ$2,0)*$E1146)</f>
        <v>0</v>
      </c>
      <c r="AK1146">
        <f>VLOOKUP($F1146,'(참고)타워 스텟 가치'!$B$12:$L$16,AK$2,0)+(VLOOKUP($F1146,'(참고)타워 스텟 가치'!$B$12:$L$16,AK$2,0)*$E1146)</f>
        <v>0</v>
      </c>
      <c r="AL1146">
        <f>VLOOKUP($F1146,'(참고)타워 스텟 가치'!$B$12:$L$16,AL$2,0)+(VLOOKUP($F1146,'(참고)타워 스텟 가치'!$B$12:$L$16,AL$2,0)*$E1146)</f>
        <v>129.6400000000003</v>
      </c>
      <c r="AM1146">
        <f>SUM('스테이지별 몬스터 스텟'!AD1146*'(참고)타워 스텟 가치'!$Q$17,'스테이지별 몬스터 스텟'!AE1146*'(참고)타워 스텟 가치'!$R$17,'스테이지별 몬스터 스텟'!AF1146*'(참고)타워 스텟 가치'!$S$17,'스테이지별 몬스터 스텟'!AG1146*'(참고)타워 스텟 가치'!$T$17,'스테이지별 몬스터 스텟'!AH1146*'(참고)타워 스텟 가치'!$U$17,'스테이지별 몬스터 스텟'!AI1146*'(참고)타워 스텟 가치'!$V$17,'스테이지별 몬스터 스텟'!AJ1146*'(참고)타워 스텟 가치'!$W$17,'스테이지별 몬스터 스텟'!AK1146*'(참고)타워 스텟 가치'!$X$17,'스테이지별 몬스터 스텟'!AL1146*'(참고)타워 스텟 가치'!$Y$17)</f>
        <v>700412.51000000176</v>
      </c>
      <c r="AN1146">
        <v>3</v>
      </c>
    </row>
    <row r="1147" spans="3:40" x14ac:dyDescent="0.3">
      <c r="C1147">
        <v>3</v>
      </c>
      <c r="D1147">
        <f t="shared" si="53"/>
        <v>229</v>
      </c>
      <c r="E1147" s="52">
        <f>VLOOKUP(D1147,'스테이지별 난이도 설정'!B:C,2,0)</f>
        <v>91.600000000000222</v>
      </c>
      <c r="F1147" t="str">
        <f t="shared" si="54"/>
        <v>에픽</v>
      </c>
      <c r="G1147">
        <f t="shared" si="52"/>
        <v>6</v>
      </c>
      <c r="H1147">
        <f>VLOOKUP($F1147,'(참고)타워 스텟 가치'!$B$2:$L$6,H$2,0)+(VLOOKUP($F1147,'(참고)타워 스텟 가치'!$B$2:$L$6,H$2,0)*$E1147)</f>
        <v>1562.6250000000036</v>
      </c>
      <c r="I1147">
        <f>VLOOKUP($F1147,'(참고)타워 스텟 가치'!$B$2:$L$6,I$2,0)+(VLOOKUP($F1147,'(참고)타워 스텟 가치'!$B$2:$L$6,I$2,0)*$E1147)</f>
        <v>312.52500000000077</v>
      </c>
      <c r="J1147">
        <f>VLOOKUP($F1147,'(참고)타워 스텟 가치'!$B$2:$L$6,J$2,0)+(VLOOKUP($F1147,'(참고)타워 스텟 가치'!$B$2:$L$6,J$2,0)*$E1147)</f>
        <v>463000.00000000111</v>
      </c>
      <c r="K1147">
        <f>VLOOKUP($F1147,'(참고)타워 스텟 가치'!$B$2:$L$6,K$2,0)+(VLOOKUP($F1147,'(참고)타워 스텟 가치'!$B$2:$L$6,K$2,0)*$E1147)</f>
        <v>6250.5000000000146</v>
      </c>
      <c r="L1147">
        <f>VLOOKUP($F1147,'(참고)타워 스텟 가치'!$B$2:$L$6,L$2,0)+(VLOOKUP($F1147,'(참고)타워 스텟 가치'!$B$2:$L$6,L$2,0)*$E1147)</f>
        <v>104.17500000000025</v>
      </c>
      <c r="M1147">
        <f>VLOOKUP($F1147,'(참고)타워 스텟 가치'!$B$2:$L$6,M$2,0)+(VLOOKUP($F1147,'(참고)타워 스텟 가치'!$B$2:$L$6,M$2,0)*$E1147)</f>
        <v>27.780000000000065</v>
      </c>
      <c r="N1147">
        <f>VLOOKUP($F1147,'(참고)타워 스텟 가치'!$B$2:$L$6,N$2,0)+(VLOOKUP($F1147,'(참고)타워 스텟 가치'!$B$2:$L$6,N$2,0)*$E1147)</f>
        <v>0</v>
      </c>
      <c r="O1147">
        <f>VLOOKUP($F1147,'(참고)타워 스텟 가치'!$B$2:$L$6,O$2,0)+(VLOOKUP($F1147,'(참고)타워 스텟 가치'!$B$2:$L$6,O$2,0)*$E1147)</f>
        <v>0</v>
      </c>
      <c r="P1147">
        <f>VLOOKUP($F1147,'(참고)타워 스텟 가치'!$B$2:$L$6,P$2,0)+(VLOOKUP($F1147,'(참고)타워 스텟 가치'!$B$2:$L$6,P$2,0)*$E1147)</f>
        <v>64.820000000000149</v>
      </c>
      <c r="Q1147">
        <f>SUM('스테이지별 몬스터 스텟'!H1147*'(참고)타워 스텟 가치'!$Q$17,'스테이지별 몬스터 스텟'!I1147*'(참고)타워 스텟 가치'!$R$17,'스테이지별 몬스터 스텟'!J1147*'(참고)타워 스텟 가치'!$S$17,'스테이지별 몬스터 스텟'!K1147*'(참고)타워 스텟 가치'!$T$17,'스테이지별 몬스터 스텟'!L1147*'(참고)타워 스텟 가치'!$U$17,'스테이지별 몬스터 스텟'!M1147*'(참고)타워 스텟 가치'!$V$17,'스테이지별 몬스터 스텟'!N1147*'(참고)타워 스텟 가치'!$W$17,'스테이지별 몬스터 스텟'!O1147*'(참고)타워 스텟 가치'!$X$17,'스테이지별 몬스터 스텟'!P1147*'(참고)타워 스텟 가치'!$Y$17)</f>
        <v>710960.80750000163</v>
      </c>
      <c r="R1147">
        <v>1</v>
      </c>
      <c r="S1147">
        <f>VLOOKUP($F1147,'(참고)타워 스텟 가치'!$B$7:$L$11,S$2,0)+(VLOOKUP($F1147,'(참고)타워 스텟 가치'!$B$7:$L$11,S$2,0)*$E1147)</f>
        <v>520.87500000000125</v>
      </c>
      <c r="T1147">
        <f>VLOOKUP($F1147,'(참고)타워 스텟 가치'!$B$7:$L$11,T$2,0)+(VLOOKUP($F1147,'(참고)타워 스텟 가치'!$B$7:$L$11,T$2,0)*$E1147)</f>
        <v>937.57500000000221</v>
      </c>
      <c r="U1147">
        <f>VLOOKUP($F1147,'(참고)타워 스텟 가치'!$B$7:$L$11,U$2,0)+(VLOOKUP($F1147,'(참고)타워 스텟 가치'!$B$7:$L$11,U$2,0)*$E1147)</f>
        <v>463000.00000000111</v>
      </c>
      <c r="V1147">
        <f>VLOOKUP($F1147,'(참고)타워 스텟 가치'!$B$7:$L$11,V$2,0)+(VLOOKUP($F1147,'(참고)타워 스텟 가치'!$B$7:$L$11,V$2,0)*$E1147)</f>
        <v>6250.5000000000146</v>
      </c>
      <c r="W1147">
        <f>VLOOKUP($F1147,'(참고)타워 스텟 가치'!$B$7:$L$11,W$2,0)+(VLOOKUP($F1147,'(참고)타워 스텟 가치'!$B$7:$L$11,W$2,0)*$E1147)</f>
        <v>104.17500000000025</v>
      </c>
      <c r="X1147">
        <f>VLOOKUP($F1147,'(참고)타워 스텟 가치'!$B$7:$L$11,X$2,0)+(VLOOKUP($F1147,'(참고)타워 스텟 가치'!$B$7:$L$11,X$2,0)*$E1147)</f>
        <v>27.780000000000065</v>
      </c>
      <c r="Y1147">
        <f>VLOOKUP($F1147,'(참고)타워 스텟 가치'!$B$7:$L$11,Y$2,0)+(VLOOKUP($F1147,'(참고)타워 스텟 가치'!$B$7:$L$11,Y$2,0)*$E1147)</f>
        <v>0</v>
      </c>
      <c r="Z1147">
        <f>VLOOKUP($F1147,'(참고)타워 스텟 가치'!$B$7:$L$11,Z$2,0)+(VLOOKUP($F1147,'(참고)타워 스텟 가치'!$B$7:$L$11,Z$2,0)*$E1147)</f>
        <v>0</v>
      </c>
      <c r="AA1147">
        <f>VLOOKUP($F1147,'(참고)타워 스텟 가치'!$B$7:$L$11,AA$2,0)+(VLOOKUP($F1147,'(참고)타워 스텟 가치'!$B$7:$L$11,AA$2,0)*$E1147)</f>
        <v>64.820000000000149</v>
      </c>
      <c r="AB1147">
        <f>SUM('스테이지별 몬스터 스텟'!S1147*'(참고)타워 스텟 가치'!$Q$17,'스테이지별 몬스터 스텟'!T1147*'(참고)타워 스텟 가치'!$R$17,'스테이지별 몬스터 스텟'!U1147*'(참고)타워 스텟 가치'!$S$17,'스테이지별 몬스터 스텟'!V1147*'(참고)타워 스텟 가치'!$T$17,'스테이지별 몬스터 스텟'!W1147*'(참고)타워 스텟 가치'!$U$17,'스테이지별 몬스터 스텟'!X1147*'(참고)타워 스텟 가치'!$V$17,'스테이지별 몬스터 스텟'!Y1147*'(참고)타워 스텟 가치'!$W$17,'스테이지별 몬스터 스텟'!Z1147*'(참고)타워 스텟 가치'!$X$17,'스테이지별 몬스터 스텟'!AA1147*'(참고)타워 스텟 가치'!$Y$17)</f>
        <v>709814.8825000017</v>
      </c>
      <c r="AC1147">
        <v>2</v>
      </c>
      <c r="AD1147">
        <f>VLOOKUP($F1147,'(참고)타워 스텟 가치'!$B$12:$L$16,AD$2,0)+(VLOOKUP($F1147,'(참고)타워 스텟 가치'!$B$12:$L$16,AD$2,0)*$E1147)</f>
        <v>520.87500000000125</v>
      </c>
      <c r="AE1147">
        <f>VLOOKUP($F1147,'(참고)타워 스텟 가치'!$B$12:$L$16,AE$2,0)+(VLOOKUP($F1147,'(참고)타워 스텟 가치'!$B$12:$L$16,AE$2,0)*$E1147)</f>
        <v>625.05000000000155</v>
      </c>
      <c r="AF1147">
        <f>VLOOKUP($F1147,'(참고)타워 스텟 가치'!$B$12:$L$16,AF$2,0)+(VLOOKUP($F1147,'(참고)타워 스텟 가치'!$B$12:$L$16,AF$2,0)*$E1147)</f>
        <v>463000.00000000111</v>
      </c>
      <c r="AG1147">
        <f>VLOOKUP($F1147,'(참고)타워 스텟 가치'!$B$12:$L$16,AG$2,0)+(VLOOKUP($F1147,'(참고)타워 스텟 가치'!$B$12:$L$16,AG$2,0)*$E1147)</f>
        <v>3125.2500000000073</v>
      </c>
      <c r="AH1147">
        <f>VLOOKUP($F1147,'(참고)타워 스텟 가치'!$B$12:$L$16,AH$2,0)+(VLOOKUP($F1147,'(참고)타워 스텟 가치'!$B$12:$L$16,AH$2,0)*$E1147)</f>
        <v>104.17500000000025</v>
      </c>
      <c r="AI1147">
        <f>VLOOKUP($F1147,'(참고)타워 스텟 가치'!$B$12:$L$16,AI$2,0)+(VLOOKUP($F1147,'(참고)타워 스텟 가치'!$B$12:$L$16,AI$2,0)*$E1147)</f>
        <v>27.780000000000065</v>
      </c>
      <c r="AJ1147">
        <f>VLOOKUP($F1147,'(참고)타워 스텟 가치'!$B$12:$L$16,AJ$2,0)+(VLOOKUP($F1147,'(참고)타워 스텟 가치'!$B$12:$L$16,AJ$2,0)*$E1147)</f>
        <v>0</v>
      </c>
      <c r="AK1147">
        <f>VLOOKUP($F1147,'(참고)타워 스텟 가치'!$B$12:$L$16,AK$2,0)+(VLOOKUP($F1147,'(참고)타워 스텟 가치'!$B$12:$L$16,AK$2,0)*$E1147)</f>
        <v>0</v>
      </c>
      <c r="AL1147">
        <f>VLOOKUP($F1147,'(참고)타워 스텟 가치'!$B$12:$L$16,AL$2,0)+(VLOOKUP($F1147,'(참고)타워 스텟 가치'!$B$12:$L$16,AL$2,0)*$E1147)</f>
        <v>129.6400000000003</v>
      </c>
      <c r="AM1147">
        <f>SUM('스테이지별 몬스터 스텟'!AD1147*'(참고)타워 스텟 가치'!$Q$17,'스테이지별 몬스터 스텟'!AE1147*'(참고)타워 스텟 가치'!$R$17,'스테이지별 몬스터 스텟'!AF1147*'(참고)타워 스텟 가치'!$S$17,'스테이지별 몬스터 스텟'!AG1147*'(참고)타워 스텟 가치'!$T$17,'스테이지별 몬스터 스텟'!AH1147*'(참고)타워 스텟 가치'!$U$17,'스테이지별 몬스터 스텟'!AI1147*'(참고)타워 스텟 가치'!$V$17,'스테이지별 몬스터 스텟'!AJ1147*'(참고)타워 스텟 가치'!$W$17,'스테이지별 몬스터 스텟'!AK1147*'(참고)타워 스텟 가치'!$X$17,'스테이지별 몬스터 스텟'!AL1147*'(참고)타워 스텟 가치'!$Y$17)</f>
        <v>703225.23500000162</v>
      </c>
      <c r="AN1147">
        <v>3</v>
      </c>
    </row>
    <row r="1148" spans="3:40" x14ac:dyDescent="0.3">
      <c r="C1148">
        <v>4</v>
      </c>
      <c r="D1148">
        <f t="shared" si="53"/>
        <v>229</v>
      </c>
      <c r="E1148" s="52">
        <f>VLOOKUP(D1148,'스테이지별 난이도 설정'!B:C,2,0)</f>
        <v>91.600000000000222</v>
      </c>
      <c r="F1148" t="str">
        <f t="shared" si="54"/>
        <v>유니크</v>
      </c>
      <c r="G1148">
        <f t="shared" si="52"/>
        <v>6</v>
      </c>
      <c r="H1148">
        <f>VLOOKUP($F1148,'(참고)타워 스텟 가치'!$B$2:$L$6,H$2,0)+(VLOOKUP($F1148,'(참고)타워 스텟 가치'!$B$2:$L$6,H$2,0)*$E1148)</f>
        <v>2343.9375000000055</v>
      </c>
      <c r="I1148">
        <f>VLOOKUP($F1148,'(참고)타워 스텟 가치'!$B$2:$L$6,I$2,0)+(VLOOKUP($F1148,'(참고)타워 스텟 가치'!$B$2:$L$6,I$2,0)*$E1148)</f>
        <v>468.7875000000011</v>
      </c>
      <c r="J1148">
        <f>VLOOKUP($F1148,'(참고)타워 스텟 가치'!$B$2:$L$6,J$2,0)+(VLOOKUP($F1148,'(참고)타워 스텟 가치'!$B$2:$L$6,J$2,0)*$E1148)</f>
        <v>463000.00000000111</v>
      </c>
      <c r="K1148">
        <f>VLOOKUP($F1148,'(참고)타워 스텟 가치'!$B$2:$L$6,K$2,0)+(VLOOKUP($F1148,'(참고)타워 스텟 가치'!$B$2:$L$6,K$2,0)*$E1148)</f>
        <v>9375.7500000000218</v>
      </c>
      <c r="L1148">
        <f>VLOOKUP($F1148,'(참고)타워 스텟 가치'!$B$2:$L$6,L$2,0)+(VLOOKUP($F1148,'(참고)타워 스텟 가치'!$B$2:$L$6,L$2,0)*$E1148)</f>
        <v>156.26250000000039</v>
      </c>
      <c r="M1148">
        <f>VLOOKUP($F1148,'(참고)타워 스텟 가치'!$B$2:$L$6,M$2,0)+(VLOOKUP($F1148,'(참고)타워 스텟 가치'!$B$2:$L$6,M$2,0)*$E1148)</f>
        <v>27.780000000000065</v>
      </c>
      <c r="N1148">
        <f>VLOOKUP($F1148,'(참고)타워 스텟 가치'!$B$2:$L$6,N$2,0)+(VLOOKUP($F1148,'(참고)타워 스텟 가치'!$B$2:$L$6,N$2,0)*$E1148)</f>
        <v>0</v>
      </c>
      <c r="O1148">
        <f>VLOOKUP($F1148,'(참고)타워 스텟 가치'!$B$2:$L$6,O$2,0)+(VLOOKUP($F1148,'(참고)타워 스텟 가치'!$B$2:$L$6,O$2,0)*$E1148)</f>
        <v>0</v>
      </c>
      <c r="P1148">
        <f>VLOOKUP($F1148,'(참고)타워 스텟 가치'!$B$2:$L$6,P$2,0)+(VLOOKUP($F1148,'(참고)타워 스텟 가치'!$B$2:$L$6,P$2,0)*$E1148)</f>
        <v>92.600000000000222</v>
      </c>
      <c r="Q1148">
        <f>SUM('스테이지별 몬스터 스텟'!H1148*'(참고)타워 스텟 가치'!$Q$17,'스테이지별 몬스터 스텟'!I1148*'(참고)타워 스텟 가치'!$R$17,'스테이지별 몬스터 스텟'!J1148*'(참고)타워 스텟 가치'!$S$17,'스테이지별 몬스터 스텟'!K1148*'(참고)타워 스텟 가치'!$T$17,'스테이지별 몬스터 스텟'!L1148*'(참고)타워 스텟 가치'!$U$17,'스테이지별 몬스터 스텟'!M1148*'(참고)타워 스텟 가치'!$V$17,'스테이지별 몬스터 스텟'!N1148*'(참고)타워 스텟 가치'!$W$17,'스테이지별 몬스터 스텟'!O1148*'(참고)타워 스텟 가치'!$X$17,'스테이지별 몬스터 스텟'!P1148*'(참고)타워 스텟 가치'!$Y$17)</f>
        <v>719168.06125000166</v>
      </c>
      <c r="R1148">
        <v>1</v>
      </c>
      <c r="S1148">
        <f>VLOOKUP($F1148,'(참고)타워 스텟 가치'!$B$7:$L$11,S$2,0)+(VLOOKUP($F1148,'(참고)타워 스텟 가치'!$B$7:$L$11,S$2,0)*$E1148)</f>
        <v>781.31250000000182</v>
      </c>
      <c r="T1148">
        <f>VLOOKUP($F1148,'(참고)타워 스텟 가치'!$B$7:$L$11,T$2,0)+(VLOOKUP($F1148,'(참고)타워 스텟 가치'!$B$7:$L$11,T$2,0)*$E1148)</f>
        <v>1406.3625000000034</v>
      </c>
      <c r="U1148">
        <f>VLOOKUP($F1148,'(참고)타워 스텟 가치'!$B$7:$L$11,U$2,0)+(VLOOKUP($F1148,'(참고)타워 스텟 가치'!$B$7:$L$11,U$2,0)*$E1148)</f>
        <v>463000.00000000111</v>
      </c>
      <c r="V1148">
        <f>VLOOKUP($F1148,'(참고)타워 스텟 가치'!$B$7:$L$11,V$2,0)+(VLOOKUP($F1148,'(참고)타워 스텟 가치'!$B$7:$L$11,V$2,0)*$E1148)</f>
        <v>9375.7500000000218</v>
      </c>
      <c r="W1148">
        <f>VLOOKUP($F1148,'(참고)타워 스텟 가치'!$B$7:$L$11,W$2,0)+(VLOOKUP($F1148,'(참고)타워 스텟 가치'!$B$7:$L$11,W$2,0)*$E1148)</f>
        <v>156.26250000000039</v>
      </c>
      <c r="X1148">
        <f>VLOOKUP($F1148,'(참고)타워 스텟 가치'!$B$7:$L$11,X$2,0)+(VLOOKUP($F1148,'(참고)타워 스텟 가치'!$B$7:$L$11,X$2,0)*$E1148)</f>
        <v>27.780000000000065</v>
      </c>
      <c r="Y1148">
        <f>VLOOKUP($F1148,'(참고)타워 스텟 가치'!$B$7:$L$11,Y$2,0)+(VLOOKUP($F1148,'(참고)타워 스텟 가치'!$B$7:$L$11,Y$2,0)*$E1148)</f>
        <v>0</v>
      </c>
      <c r="Z1148">
        <f>VLOOKUP($F1148,'(참고)타워 스텟 가치'!$B$7:$L$11,Z$2,0)+(VLOOKUP($F1148,'(참고)타워 스텟 가치'!$B$7:$L$11,Z$2,0)*$E1148)</f>
        <v>0</v>
      </c>
      <c r="AA1148">
        <f>VLOOKUP($F1148,'(참고)타워 스텟 가치'!$B$7:$L$11,AA$2,0)+(VLOOKUP($F1148,'(참고)타워 스텟 가치'!$B$7:$L$11,AA$2,0)*$E1148)</f>
        <v>92.600000000000222</v>
      </c>
      <c r="AB1148">
        <f>SUM('스테이지별 몬스터 스텟'!S1148*'(참고)타워 스텟 가치'!$Q$17,'스테이지별 몬스터 스텟'!T1148*'(참고)타워 스텟 가치'!$R$17,'스테이지별 몬스터 스텟'!U1148*'(참고)타워 스텟 가치'!$S$17,'스테이지별 몬스터 스텟'!V1148*'(참고)타워 스텟 가치'!$T$17,'스테이지별 몬스터 스텟'!W1148*'(참고)타워 스텟 가치'!$U$17,'스테이지별 몬스터 스텟'!X1148*'(참고)타워 스텟 가치'!$V$17,'스테이지별 몬스터 스텟'!Y1148*'(참고)타워 스텟 가치'!$W$17,'스테이지별 몬스터 스텟'!Z1148*'(참고)타워 스텟 가치'!$X$17,'스테이지별 몬스터 스텟'!AA1148*'(참고)타워 스텟 가치'!$Y$17)</f>
        <v>717449.17375000159</v>
      </c>
      <c r="AC1148">
        <v>2</v>
      </c>
      <c r="AD1148">
        <f>VLOOKUP($F1148,'(참고)타워 스텟 가치'!$B$12:$L$16,AD$2,0)+(VLOOKUP($F1148,'(참고)타워 스텟 가치'!$B$12:$L$16,AD$2,0)*$E1148)</f>
        <v>781.31250000000182</v>
      </c>
      <c r="AE1148">
        <f>VLOOKUP($F1148,'(참고)타워 스텟 가치'!$B$12:$L$16,AE$2,0)+(VLOOKUP($F1148,'(참고)타워 스텟 가치'!$B$12:$L$16,AE$2,0)*$E1148)</f>
        <v>937.57500000000221</v>
      </c>
      <c r="AF1148">
        <f>VLOOKUP($F1148,'(참고)타워 스텟 가치'!$B$12:$L$16,AF$2,0)+(VLOOKUP($F1148,'(참고)타워 스텟 가치'!$B$12:$L$16,AF$2,0)*$E1148)</f>
        <v>463000.00000000111</v>
      </c>
      <c r="AG1148">
        <f>VLOOKUP($F1148,'(참고)타워 스텟 가치'!$B$12:$L$16,AG$2,0)+(VLOOKUP($F1148,'(참고)타워 스텟 가치'!$B$12:$L$16,AG$2,0)*$E1148)</f>
        <v>4687.8750000000109</v>
      </c>
      <c r="AH1148">
        <f>VLOOKUP($F1148,'(참고)타워 스텟 가치'!$B$12:$L$16,AH$2,0)+(VLOOKUP($F1148,'(참고)타워 스텟 가치'!$B$12:$L$16,AH$2,0)*$E1148)</f>
        <v>156.26250000000039</v>
      </c>
      <c r="AI1148">
        <f>VLOOKUP($F1148,'(참고)타워 스텟 가치'!$B$12:$L$16,AI$2,0)+(VLOOKUP($F1148,'(참고)타워 스텟 가치'!$B$12:$L$16,AI$2,0)*$E1148)</f>
        <v>27.780000000000065</v>
      </c>
      <c r="AJ1148">
        <f>VLOOKUP($F1148,'(참고)타워 스텟 가치'!$B$12:$L$16,AJ$2,0)+(VLOOKUP($F1148,'(참고)타워 스텟 가치'!$B$12:$L$16,AJ$2,0)*$E1148)</f>
        <v>0</v>
      </c>
      <c r="AK1148">
        <f>VLOOKUP($F1148,'(참고)타워 스텟 가치'!$B$12:$L$16,AK$2,0)+(VLOOKUP($F1148,'(참고)타워 스텟 가치'!$B$12:$L$16,AK$2,0)*$E1148)</f>
        <v>0</v>
      </c>
      <c r="AL1148">
        <f>VLOOKUP($F1148,'(참고)타워 스텟 가치'!$B$12:$L$16,AL$2,0)+(VLOOKUP($F1148,'(참고)타워 스텟 가치'!$B$12:$L$16,AL$2,0)*$E1148)</f>
        <v>185.20000000000044</v>
      </c>
      <c r="AM1148">
        <f>SUM('스테이지별 몬스터 스텟'!AD1148*'(참고)타워 스텟 가치'!$Q$17,'스테이지별 몬스터 스텟'!AE1148*'(참고)타워 스텟 가치'!$R$17,'스테이지별 몬스터 스텟'!AF1148*'(참고)타워 스텟 가치'!$S$17,'스테이지별 몬스터 스텟'!AG1148*'(참고)타워 스텟 가치'!$T$17,'스테이지별 몬스터 스텟'!AH1148*'(참고)타워 스텟 가치'!$U$17,'스테이지별 몬스터 스텟'!AI1148*'(참고)타워 스텟 가치'!$V$17,'스테이지별 몬스터 스텟'!AJ1148*'(참고)타워 스텟 가치'!$W$17,'스테이지별 몬스터 스텟'!AK1148*'(참고)타워 스텟 가치'!$X$17,'스테이지별 몬스터 스텟'!AL1148*'(참고)타워 스텟 가치'!$Y$17)</f>
        <v>707555.44250000175</v>
      </c>
      <c r="AN1148">
        <v>3</v>
      </c>
    </row>
    <row r="1149" spans="3:40" x14ac:dyDescent="0.3">
      <c r="C1149">
        <v>5</v>
      </c>
      <c r="D1149">
        <f t="shared" si="53"/>
        <v>229</v>
      </c>
      <c r="E1149" s="52">
        <f>VLOOKUP(D1149,'스테이지별 난이도 설정'!B:C,2,0)</f>
        <v>91.600000000000222</v>
      </c>
      <c r="F1149" t="str">
        <f t="shared" si="54"/>
        <v>스페셜</v>
      </c>
      <c r="G1149">
        <f t="shared" si="52"/>
        <v>6</v>
      </c>
      <c r="H1149">
        <f>VLOOKUP($F1149,'(참고)타워 스텟 가치'!$B$2:$L$6,H$2,0)+(VLOOKUP($F1149,'(참고)타워 스텟 가치'!$B$2:$L$6,H$2,0)*$E1149)</f>
        <v>3515.9062500000086</v>
      </c>
      <c r="I1149">
        <f>VLOOKUP($F1149,'(참고)타워 스텟 가치'!$B$2:$L$6,I$2,0)+(VLOOKUP($F1149,'(참고)타워 스텟 가치'!$B$2:$L$6,I$2,0)*$E1149)</f>
        <v>703.18125000000168</v>
      </c>
      <c r="J1149">
        <f>VLOOKUP($F1149,'(참고)타워 스텟 가치'!$B$2:$L$6,J$2,0)+(VLOOKUP($F1149,'(참고)타워 스텟 가치'!$B$2:$L$6,J$2,0)*$E1149)</f>
        <v>463000.00000000111</v>
      </c>
      <c r="K1149">
        <f>VLOOKUP($F1149,'(참고)타워 스텟 가치'!$B$2:$L$6,K$2,0)+(VLOOKUP($F1149,'(참고)타워 스텟 가치'!$B$2:$L$6,K$2,0)*$E1149)</f>
        <v>14063.625000000035</v>
      </c>
      <c r="L1149">
        <f>VLOOKUP($F1149,'(참고)타워 스텟 가치'!$B$2:$L$6,L$2,0)+(VLOOKUP($F1149,'(참고)타워 스텟 가치'!$B$2:$L$6,L$2,0)*$E1149)</f>
        <v>234.39375000000055</v>
      </c>
      <c r="M1149">
        <f>VLOOKUP($F1149,'(참고)타워 스텟 가치'!$B$2:$L$6,M$2,0)+(VLOOKUP($F1149,'(참고)타워 스텟 가치'!$B$2:$L$6,M$2,0)*$E1149)</f>
        <v>27.780000000000065</v>
      </c>
      <c r="N1149">
        <f>VLOOKUP($F1149,'(참고)타워 스텟 가치'!$B$2:$L$6,N$2,0)+(VLOOKUP($F1149,'(참고)타워 스텟 가치'!$B$2:$L$6,N$2,0)*$E1149)</f>
        <v>0</v>
      </c>
      <c r="O1149">
        <f>VLOOKUP($F1149,'(참고)타워 스텟 가치'!$B$2:$L$6,O$2,0)+(VLOOKUP($F1149,'(참고)타워 스텟 가치'!$B$2:$L$6,O$2,0)*$E1149)</f>
        <v>0</v>
      </c>
      <c r="P1149">
        <f>VLOOKUP($F1149,'(참고)타워 스텟 가치'!$B$2:$L$6,P$2,0)+(VLOOKUP($F1149,'(참고)타워 스텟 가치'!$B$2:$L$6,P$2,0)*$E1149)</f>
        <v>92.600000000000222</v>
      </c>
      <c r="Q1149">
        <f>SUM('스테이지별 몬스터 스텟'!H1149*'(참고)타워 스텟 가치'!$Q$17,'스테이지별 몬스터 스텟'!I1149*'(참고)타워 스텟 가치'!$R$17,'스테이지별 몬스터 스텟'!J1149*'(참고)타워 스텟 가치'!$S$17,'스테이지별 몬스터 스텟'!K1149*'(참고)타워 스텟 가치'!$T$17,'스테이지별 몬스터 스텟'!L1149*'(참고)타워 스텟 가치'!$U$17,'스테이지별 몬스터 스텟'!M1149*'(참고)타워 스텟 가치'!$V$17,'스테이지별 몬스터 스텟'!N1149*'(참고)타워 스텟 가치'!$W$17,'스테이지별 몬스터 스텟'!O1149*'(참고)타워 스텟 가치'!$X$17,'스테이지별 몬스터 스텟'!P1149*'(참고)타워 스텟 가치'!$Y$17)</f>
        <v>731395.60187500168</v>
      </c>
      <c r="R1149">
        <v>1</v>
      </c>
      <c r="S1149">
        <f>VLOOKUP($F1149,'(참고)타워 스텟 가치'!$B$7:$L$11,S$2,0)+(VLOOKUP($F1149,'(참고)타워 스텟 가치'!$B$7:$L$11,S$2,0)*$E1149)</f>
        <v>1171.9687500000027</v>
      </c>
      <c r="T1149">
        <f>VLOOKUP($F1149,'(참고)타워 스텟 가치'!$B$7:$L$11,T$2,0)+(VLOOKUP($F1149,'(참고)타워 스텟 가치'!$B$7:$L$11,T$2,0)*$E1149)</f>
        <v>2109.5437500000053</v>
      </c>
      <c r="U1149">
        <f>VLOOKUP($F1149,'(참고)타워 스텟 가치'!$B$7:$L$11,U$2,0)+(VLOOKUP($F1149,'(참고)타워 스텟 가치'!$B$7:$L$11,U$2,0)*$E1149)</f>
        <v>463000.00000000111</v>
      </c>
      <c r="V1149">
        <f>VLOOKUP($F1149,'(참고)타워 스텟 가치'!$B$7:$L$11,V$2,0)+(VLOOKUP($F1149,'(참고)타워 스텟 가치'!$B$7:$L$11,V$2,0)*$E1149)</f>
        <v>14063.625000000035</v>
      </c>
      <c r="W1149">
        <f>VLOOKUP($F1149,'(참고)타워 스텟 가치'!$B$7:$L$11,W$2,0)+(VLOOKUP($F1149,'(참고)타워 스텟 가치'!$B$7:$L$11,W$2,0)*$E1149)</f>
        <v>234.39375000000055</v>
      </c>
      <c r="X1149">
        <f>VLOOKUP($F1149,'(참고)타워 스텟 가치'!$B$7:$L$11,X$2,0)+(VLOOKUP($F1149,'(참고)타워 스텟 가치'!$B$7:$L$11,X$2,0)*$E1149)</f>
        <v>27.780000000000065</v>
      </c>
      <c r="Y1149">
        <f>VLOOKUP($F1149,'(참고)타워 스텟 가치'!$B$7:$L$11,Y$2,0)+(VLOOKUP($F1149,'(참고)타워 스텟 가치'!$B$7:$L$11,Y$2,0)*$E1149)</f>
        <v>0</v>
      </c>
      <c r="Z1149">
        <f>VLOOKUP($F1149,'(참고)타워 스텟 가치'!$B$7:$L$11,Z$2,0)+(VLOOKUP($F1149,'(참고)타워 스텟 가치'!$B$7:$L$11,Z$2,0)*$E1149)</f>
        <v>0</v>
      </c>
      <c r="AA1149">
        <f>VLOOKUP($F1149,'(참고)타워 스텟 가치'!$B$7:$L$11,AA$2,0)+(VLOOKUP($F1149,'(참고)타워 스텟 가치'!$B$7:$L$11,AA$2,0)*$E1149)</f>
        <v>92.600000000000222</v>
      </c>
      <c r="AB1149">
        <f>SUM('스테이지별 몬스터 스텟'!S1149*'(참고)타워 스텟 가치'!$Q$17,'스테이지별 몬스터 스텟'!T1149*'(참고)타워 스텟 가치'!$R$17,'스테이지별 몬스터 스텟'!U1149*'(참고)타워 스텟 가치'!$S$17,'스테이지별 몬스터 스텟'!V1149*'(참고)타워 스텟 가치'!$T$17,'스테이지별 몬스터 스텟'!W1149*'(참고)타워 스텟 가치'!$U$17,'스테이지별 몬스터 스텟'!X1149*'(참고)타워 스텟 가치'!$V$17,'스테이지별 몬스터 스텟'!Y1149*'(참고)타워 스텟 가치'!$W$17,'스테이지별 몬스터 스텟'!Z1149*'(참고)타워 스텟 가치'!$X$17,'스테이지별 몬스터 스텟'!AA1149*'(참고)타워 스텟 가치'!$Y$17)</f>
        <v>728817.27062500175</v>
      </c>
      <c r="AC1149">
        <v>2</v>
      </c>
      <c r="AD1149">
        <f>VLOOKUP($F1149,'(참고)타워 스텟 가치'!$B$12:$L$16,AD$2,0)+(VLOOKUP($F1149,'(참고)타워 스텟 가치'!$B$12:$L$16,AD$2,0)*$E1149)</f>
        <v>1171.9687500000027</v>
      </c>
      <c r="AE1149">
        <f>VLOOKUP($F1149,'(참고)타워 스텟 가치'!$B$12:$L$16,AE$2,0)+(VLOOKUP($F1149,'(참고)타워 스텟 가치'!$B$12:$L$16,AE$2,0)*$E1149)</f>
        <v>1406.3625000000034</v>
      </c>
      <c r="AF1149">
        <f>VLOOKUP($F1149,'(참고)타워 스텟 가치'!$B$12:$L$16,AF$2,0)+(VLOOKUP($F1149,'(참고)타워 스텟 가치'!$B$12:$L$16,AF$2,0)*$E1149)</f>
        <v>463000.00000000111</v>
      </c>
      <c r="AG1149">
        <f>VLOOKUP($F1149,'(참고)타워 스텟 가치'!$B$12:$L$16,AG$2,0)+(VLOOKUP($F1149,'(참고)타워 스텟 가치'!$B$12:$L$16,AG$2,0)*$E1149)</f>
        <v>7031.8125000000173</v>
      </c>
      <c r="AH1149">
        <f>VLOOKUP($F1149,'(참고)타워 스텟 가치'!$B$12:$L$16,AH$2,0)+(VLOOKUP($F1149,'(참고)타워 스텟 가치'!$B$12:$L$16,AH$2,0)*$E1149)</f>
        <v>234.39375000000055</v>
      </c>
      <c r="AI1149">
        <f>VLOOKUP($F1149,'(참고)타워 스텟 가치'!$B$12:$L$16,AI$2,0)+(VLOOKUP($F1149,'(참고)타워 스텟 가치'!$B$12:$L$16,AI$2,0)*$E1149)</f>
        <v>27.780000000000065</v>
      </c>
      <c r="AJ1149">
        <f>VLOOKUP($F1149,'(참고)타워 스텟 가치'!$B$12:$L$16,AJ$2,0)+(VLOOKUP($F1149,'(참고)타워 스텟 가치'!$B$12:$L$16,AJ$2,0)*$E1149)</f>
        <v>0</v>
      </c>
      <c r="AK1149">
        <f>VLOOKUP($F1149,'(참고)타워 스텟 가치'!$B$12:$L$16,AK$2,0)+(VLOOKUP($F1149,'(참고)타워 스텟 가치'!$B$12:$L$16,AK$2,0)*$E1149)</f>
        <v>0</v>
      </c>
      <c r="AL1149">
        <f>VLOOKUP($F1149,'(참고)타워 스텟 가치'!$B$12:$L$16,AL$2,0)+(VLOOKUP($F1149,'(참고)타워 스텟 가치'!$B$12:$L$16,AL$2,0)*$E1149)</f>
        <v>185.20000000000044</v>
      </c>
      <c r="AM1149">
        <f>SUM('스테이지별 몬스터 스텟'!AD1149*'(참고)타워 스텟 가치'!$Q$17,'스테이지별 몬스터 스텟'!AE1149*'(참고)타워 스텟 가치'!$R$17,'스테이지별 몬스터 스텟'!AF1149*'(참고)타워 스텟 가치'!$S$17,'스테이지별 몬스터 스텟'!AG1149*'(참고)타워 스텟 가치'!$T$17,'스테이지별 몬스터 스텟'!AH1149*'(참고)타워 스텟 가치'!$U$17,'스테이지별 몬스터 스텟'!AI1149*'(참고)타워 스텟 가치'!$V$17,'스테이지별 몬스터 스텟'!AJ1149*'(참고)타워 스텟 가치'!$W$17,'스테이지별 몬스터 스텟'!AK1149*'(참고)타워 스텟 가치'!$X$17,'스테이지별 몬스터 스텟'!AL1149*'(참고)타워 스텟 가치'!$Y$17)</f>
        <v>713884.07375000161</v>
      </c>
      <c r="AN1149">
        <v>3</v>
      </c>
    </row>
    <row r="1150" spans="3:40" x14ac:dyDescent="0.3">
      <c r="C1150">
        <v>1</v>
      </c>
      <c r="D1150">
        <f t="shared" si="53"/>
        <v>230</v>
      </c>
      <c r="E1150" s="52">
        <f>VLOOKUP(D1150,'스테이지별 난이도 설정'!B:C,2,0)</f>
        <v>92.000000000000227</v>
      </c>
      <c r="F1150" t="str">
        <f t="shared" si="54"/>
        <v>일반</v>
      </c>
      <c r="G1150">
        <f t="shared" si="52"/>
        <v>6</v>
      </c>
      <c r="H1150">
        <f>VLOOKUP($F1150,'(참고)타워 스텟 가치'!$B$2:$L$6,H$2,0)+(VLOOKUP($F1150,'(참고)타워 스텟 가치'!$B$2:$L$6,H$2,0)*$E1150)</f>
        <v>697.50000000000171</v>
      </c>
      <c r="I1150">
        <f>VLOOKUP($F1150,'(참고)타워 스텟 가치'!$B$2:$L$6,I$2,0)+(VLOOKUP($F1150,'(참고)타워 스텟 가치'!$B$2:$L$6,I$2,0)*$E1150)</f>
        <v>139.50000000000034</v>
      </c>
      <c r="J1150">
        <f>VLOOKUP($F1150,'(참고)타워 스텟 가치'!$B$2:$L$6,J$2,0)+(VLOOKUP($F1150,'(참고)타워 스텟 가치'!$B$2:$L$6,J$2,0)*$E1150)</f>
        <v>465000.00000000116</v>
      </c>
      <c r="K1150">
        <f>VLOOKUP($F1150,'(참고)타워 스텟 가치'!$B$2:$L$6,K$2,0)+(VLOOKUP($F1150,'(참고)타워 스텟 가치'!$B$2:$L$6,K$2,0)*$E1150)</f>
        <v>2790.0000000000068</v>
      </c>
      <c r="L1150">
        <f>VLOOKUP($F1150,'(참고)타워 스텟 가치'!$B$2:$L$6,L$2,0)+(VLOOKUP($F1150,'(참고)타워 스텟 가치'!$B$2:$L$6,L$2,0)*$E1150)</f>
        <v>46.500000000000114</v>
      </c>
      <c r="M1150">
        <f>VLOOKUP($F1150,'(참고)타워 스텟 가치'!$B$2:$L$6,M$2,0)+(VLOOKUP($F1150,'(참고)타워 스텟 가치'!$B$2:$L$6,M$2,0)*$E1150)</f>
        <v>27.90000000000007</v>
      </c>
      <c r="N1150">
        <f>VLOOKUP($F1150,'(참고)타워 스텟 가치'!$B$2:$L$6,N$2,0)+(VLOOKUP($F1150,'(참고)타워 스텟 가치'!$B$2:$L$6,N$2,0)*$E1150)</f>
        <v>0</v>
      </c>
      <c r="O1150">
        <f>VLOOKUP($F1150,'(참고)타워 스텟 가치'!$B$2:$L$6,O$2,0)+(VLOOKUP($F1150,'(참고)타워 스텟 가치'!$B$2:$L$6,O$2,0)*$E1150)</f>
        <v>0</v>
      </c>
      <c r="P1150">
        <f>VLOOKUP($F1150,'(참고)타워 스텟 가치'!$B$2:$L$6,P$2,0)+(VLOOKUP($F1150,'(참고)타워 스텟 가치'!$B$2:$L$6,P$2,0)*$E1150)</f>
        <v>65.100000000000165</v>
      </c>
      <c r="Q1150">
        <f>SUM('스테이지별 몬스터 스텟'!H1150*'(참고)타워 스텟 가치'!$Q$17,'스테이지별 몬스터 스텟'!I1150*'(참고)타워 스텟 가치'!$R$17,'스테이지별 몬스터 스텟'!J1150*'(참고)타워 스텟 가치'!$S$17,'스테이지별 몬스터 스텟'!K1150*'(참고)타워 스텟 가치'!$T$17,'스테이지별 몬스터 스텟'!L1150*'(참고)타워 스텟 가치'!$U$17,'스테이지별 몬스터 스텟'!M1150*'(참고)타워 스텟 가치'!$V$17,'스테이지별 몬스터 스텟'!N1150*'(참고)타워 스텟 가치'!$W$17,'스테이지별 몬스터 스텟'!O1150*'(참고)타워 스텟 가치'!$X$17,'스테이지별 몬스터 스텟'!P1150*'(참고)타워 스텟 가치'!$Y$17)</f>
        <v>704935.35000000172</v>
      </c>
      <c r="R1150">
        <v>1</v>
      </c>
      <c r="S1150">
        <f>VLOOKUP($F1150,'(참고)타워 스텟 가치'!$B$7:$L$11,S$2,0)+(VLOOKUP($F1150,'(참고)타워 스텟 가치'!$B$7:$L$11,S$2,0)*$E1150)</f>
        <v>232.50000000000057</v>
      </c>
      <c r="T1150">
        <f>VLOOKUP($F1150,'(참고)타워 스텟 가치'!$B$7:$L$11,T$2,0)+(VLOOKUP($F1150,'(참고)타워 스텟 가치'!$B$7:$L$11,T$2,0)*$E1150)</f>
        <v>418.50000000000102</v>
      </c>
      <c r="U1150">
        <f>VLOOKUP($F1150,'(참고)타워 스텟 가치'!$B$7:$L$11,U$2,0)+(VLOOKUP($F1150,'(참고)타워 스텟 가치'!$B$7:$L$11,U$2,0)*$E1150)</f>
        <v>465000.00000000116</v>
      </c>
      <c r="V1150">
        <f>VLOOKUP($F1150,'(참고)타워 스텟 가치'!$B$7:$L$11,V$2,0)+(VLOOKUP($F1150,'(참고)타워 스텟 가치'!$B$7:$L$11,V$2,0)*$E1150)</f>
        <v>2790.0000000000068</v>
      </c>
      <c r="W1150">
        <f>VLOOKUP($F1150,'(참고)타워 스텟 가치'!$B$7:$L$11,W$2,0)+(VLOOKUP($F1150,'(참고)타워 스텟 가치'!$B$7:$L$11,W$2,0)*$E1150)</f>
        <v>46.500000000000114</v>
      </c>
      <c r="X1150">
        <f>VLOOKUP($F1150,'(참고)타워 스텟 가치'!$B$7:$L$11,X$2,0)+(VLOOKUP($F1150,'(참고)타워 스텟 가치'!$B$7:$L$11,X$2,0)*$E1150)</f>
        <v>27.90000000000007</v>
      </c>
      <c r="Y1150">
        <f>VLOOKUP($F1150,'(참고)타워 스텟 가치'!$B$7:$L$11,Y$2,0)+(VLOOKUP($F1150,'(참고)타워 스텟 가치'!$B$7:$L$11,Y$2,0)*$E1150)</f>
        <v>0</v>
      </c>
      <c r="Z1150">
        <f>VLOOKUP($F1150,'(참고)타워 스텟 가치'!$B$7:$L$11,Z$2,0)+(VLOOKUP($F1150,'(참고)타워 스텟 가치'!$B$7:$L$11,Z$2,0)*$E1150)</f>
        <v>0</v>
      </c>
      <c r="AA1150">
        <f>VLOOKUP($F1150,'(참고)타워 스텟 가치'!$B$7:$L$11,AA$2,0)+(VLOOKUP($F1150,'(참고)타워 스텟 가치'!$B$7:$L$11,AA$2,0)*$E1150)</f>
        <v>65.100000000000165</v>
      </c>
      <c r="AB1150">
        <f>SUM('스테이지별 몬스터 스텟'!S1150*'(참고)타워 스텟 가치'!$Q$17,'스테이지별 몬스터 스텟'!T1150*'(참고)타워 스텟 가치'!$R$17,'스테이지별 몬스터 스텟'!U1150*'(참고)타워 스텟 가치'!$S$17,'스테이지별 몬스터 스텟'!V1150*'(참고)타워 스텟 가치'!$T$17,'스테이지별 몬스터 스텟'!W1150*'(참고)타워 스텟 가치'!$U$17,'스테이지별 몬스터 스텟'!X1150*'(참고)타워 스텟 가치'!$V$17,'스테이지별 몬스터 스텟'!Y1150*'(참고)타워 스텟 가치'!$W$17,'스테이지별 몬스터 스텟'!Z1150*'(참고)타워 스텟 가치'!$X$17,'스테이지별 몬스터 스텟'!AA1150*'(참고)타워 스텟 가치'!$Y$17)</f>
        <v>704423.85000000172</v>
      </c>
      <c r="AC1150">
        <v>2</v>
      </c>
      <c r="AD1150">
        <f>VLOOKUP($F1150,'(참고)타워 스텟 가치'!$B$12:$L$16,AD$2,0)+(VLOOKUP($F1150,'(참고)타워 스텟 가치'!$B$12:$L$16,AD$2,0)*$E1150)</f>
        <v>232.50000000000057</v>
      </c>
      <c r="AE1150">
        <f>VLOOKUP($F1150,'(참고)타워 스텟 가치'!$B$12:$L$16,AE$2,0)+(VLOOKUP($F1150,'(참고)타워 스텟 가치'!$B$12:$L$16,AE$2,0)*$E1150)</f>
        <v>279.00000000000068</v>
      </c>
      <c r="AF1150">
        <f>VLOOKUP($F1150,'(참고)타워 스텟 가치'!$B$12:$L$16,AF$2,0)+(VLOOKUP($F1150,'(참고)타워 스텟 가치'!$B$12:$L$16,AF$2,0)*$E1150)</f>
        <v>465000.00000000116</v>
      </c>
      <c r="AG1150">
        <f>VLOOKUP($F1150,'(참고)타워 스텟 가치'!$B$12:$L$16,AG$2,0)+(VLOOKUP($F1150,'(참고)타워 스텟 가치'!$B$12:$L$16,AG$2,0)*$E1150)</f>
        <v>1395.0000000000034</v>
      </c>
      <c r="AH1150">
        <f>VLOOKUP($F1150,'(참고)타워 스텟 가치'!$B$12:$L$16,AH$2,0)+(VLOOKUP($F1150,'(참고)타워 스텟 가치'!$B$12:$L$16,AH$2,0)*$E1150)</f>
        <v>46.500000000000114</v>
      </c>
      <c r="AI1150">
        <f>VLOOKUP($F1150,'(참고)타워 스텟 가치'!$B$12:$L$16,AI$2,0)+(VLOOKUP($F1150,'(참고)타워 스텟 가치'!$B$12:$L$16,AI$2,0)*$E1150)</f>
        <v>27.90000000000007</v>
      </c>
      <c r="AJ1150">
        <f>VLOOKUP($F1150,'(참고)타워 스텟 가치'!$B$12:$L$16,AJ$2,0)+(VLOOKUP($F1150,'(참고)타워 스텟 가치'!$B$12:$L$16,AJ$2,0)*$E1150)</f>
        <v>0</v>
      </c>
      <c r="AK1150">
        <f>VLOOKUP($F1150,'(참고)타워 스텟 가치'!$B$12:$L$16,AK$2,0)+(VLOOKUP($F1150,'(참고)타워 스텟 가치'!$B$12:$L$16,AK$2,0)*$E1150)</f>
        <v>0</v>
      </c>
      <c r="AL1150">
        <f>VLOOKUP($F1150,'(참고)타워 스텟 가치'!$B$12:$L$16,AL$2,0)+(VLOOKUP($F1150,'(참고)타워 스텟 가치'!$B$12:$L$16,AL$2,0)*$E1150)</f>
        <v>130.20000000000033</v>
      </c>
      <c r="AM1150">
        <f>SUM('스테이지별 몬스터 스텟'!AD1150*'(참고)타워 스텟 가치'!$Q$17,'스테이지별 몬스터 스텟'!AE1150*'(참고)타워 스텟 가치'!$R$17,'스테이지별 몬스터 스텟'!AF1150*'(참고)타워 스텟 가치'!$S$17,'스테이지별 몬스터 스텟'!AG1150*'(참고)타워 스텟 가치'!$T$17,'스테이지별 몬스터 스텟'!AH1150*'(참고)타워 스텟 가치'!$U$17,'스테이지별 몬스터 스텟'!AI1150*'(참고)타워 스텟 가치'!$V$17,'스테이지별 몬스터 스텟'!AJ1150*'(참고)타워 스텟 가치'!$W$17,'스테이지별 몬스터 스텟'!AK1150*'(참고)타워 스텟 가치'!$X$17,'스테이지별 몬스터 스텟'!AL1150*'(참고)타워 스텟 가치'!$Y$17)</f>
        <v>701554.80000000179</v>
      </c>
      <c r="AN1150">
        <v>3</v>
      </c>
    </row>
    <row r="1151" spans="3:40" x14ac:dyDescent="0.3">
      <c r="C1151">
        <v>2</v>
      </c>
      <c r="D1151">
        <f t="shared" si="53"/>
        <v>230</v>
      </c>
      <c r="E1151" s="52">
        <f>VLOOKUP(D1151,'스테이지별 난이도 설정'!B:C,2,0)</f>
        <v>92.000000000000227</v>
      </c>
      <c r="F1151" t="str">
        <f t="shared" si="54"/>
        <v>레어</v>
      </c>
      <c r="G1151">
        <f t="shared" si="52"/>
        <v>6</v>
      </c>
      <c r="H1151">
        <f>VLOOKUP($F1151,'(참고)타워 스텟 가치'!$B$2:$L$6,H$2,0)+(VLOOKUP($F1151,'(참고)타워 스텟 가치'!$B$2:$L$6,H$2,0)*$E1151)</f>
        <v>1046.2500000000025</v>
      </c>
      <c r="I1151">
        <f>VLOOKUP($F1151,'(참고)타워 스텟 가치'!$B$2:$L$6,I$2,0)+(VLOOKUP($F1151,'(참고)타워 스텟 가치'!$B$2:$L$6,I$2,0)*$E1151)</f>
        <v>209.25000000000051</v>
      </c>
      <c r="J1151">
        <f>VLOOKUP($F1151,'(참고)타워 스텟 가치'!$B$2:$L$6,J$2,0)+(VLOOKUP($F1151,'(참고)타워 스텟 가치'!$B$2:$L$6,J$2,0)*$E1151)</f>
        <v>465000.00000000116</v>
      </c>
      <c r="K1151">
        <f>VLOOKUP($F1151,'(참고)타워 스텟 가치'!$B$2:$L$6,K$2,0)+(VLOOKUP($F1151,'(참고)타워 스텟 가치'!$B$2:$L$6,K$2,0)*$E1151)</f>
        <v>4185.00000000001</v>
      </c>
      <c r="L1151">
        <f>VLOOKUP($F1151,'(참고)타워 스텟 가치'!$B$2:$L$6,L$2,0)+(VLOOKUP($F1151,'(참고)타워 스텟 가치'!$B$2:$L$6,L$2,0)*$E1151)</f>
        <v>69.750000000000171</v>
      </c>
      <c r="M1151">
        <f>VLOOKUP($F1151,'(참고)타워 스텟 가치'!$B$2:$L$6,M$2,0)+(VLOOKUP($F1151,'(참고)타워 스텟 가치'!$B$2:$L$6,M$2,0)*$E1151)</f>
        <v>27.90000000000007</v>
      </c>
      <c r="N1151">
        <f>VLOOKUP($F1151,'(참고)타워 스텟 가치'!$B$2:$L$6,N$2,0)+(VLOOKUP($F1151,'(참고)타워 스텟 가치'!$B$2:$L$6,N$2,0)*$E1151)</f>
        <v>0</v>
      </c>
      <c r="O1151">
        <f>VLOOKUP($F1151,'(참고)타워 스텟 가치'!$B$2:$L$6,O$2,0)+(VLOOKUP($F1151,'(참고)타워 스텟 가치'!$B$2:$L$6,O$2,0)*$E1151)</f>
        <v>0</v>
      </c>
      <c r="P1151">
        <f>VLOOKUP($F1151,'(참고)타워 스텟 가치'!$B$2:$L$6,P$2,0)+(VLOOKUP($F1151,'(참고)타워 스텟 가치'!$B$2:$L$6,P$2,0)*$E1151)</f>
        <v>65.100000000000165</v>
      </c>
      <c r="Q1151">
        <f>SUM('스테이지별 몬스터 스텟'!H1151*'(참고)타워 스텟 가치'!$Q$17,'스테이지별 몬스터 스텟'!I1151*'(참고)타워 스텟 가치'!$R$17,'스테이지별 몬스터 스텟'!J1151*'(참고)타워 스텟 가치'!$S$17,'스테이지별 몬스터 스텟'!K1151*'(참고)타워 스텟 가치'!$T$17,'스테이지별 몬스터 스텟'!L1151*'(참고)타워 스텟 가치'!$U$17,'스테이지별 몬스터 스텟'!M1151*'(참고)타워 스텟 가치'!$V$17,'스테이지별 몬스터 스텟'!N1151*'(참고)타워 스텟 가치'!$W$17,'스테이지별 몬스터 스텟'!O1151*'(참고)타워 스텟 가치'!$X$17,'스테이지별 몬스터 스텟'!P1151*'(참고)타워 스텟 가치'!$Y$17)</f>
        <v>708573.97500000172</v>
      </c>
      <c r="R1151">
        <v>1</v>
      </c>
      <c r="S1151">
        <f>VLOOKUP($F1151,'(참고)타워 스텟 가치'!$B$7:$L$11,S$2,0)+(VLOOKUP($F1151,'(참고)타워 스텟 가치'!$B$7:$L$11,S$2,0)*$E1151)</f>
        <v>348.75000000000085</v>
      </c>
      <c r="T1151">
        <f>VLOOKUP($F1151,'(참고)타워 스텟 가치'!$B$7:$L$11,T$2,0)+(VLOOKUP($F1151,'(참고)타워 스텟 가치'!$B$7:$L$11,T$2,0)*$E1151)</f>
        <v>627.75000000000159</v>
      </c>
      <c r="U1151">
        <f>VLOOKUP($F1151,'(참고)타워 스텟 가치'!$B$7:$L$11,U$2,0)+(VLOOKUP($F1151,'(참고)타워 스텟 가치'!$B$7:$L$11,U$2,0)*$E1151)</f>
        <v>465000.00000000116</v>
      </c>
      <c r="V1151">
        <f>VLOOKUP($F1151,'(참고)타워 스텟 가치'!$B$7:$L$11,V$2,0)+(VLOOKUP($F1151,'(참고)타워 스텟 가치'!$B$7:$L$11,V$2,0)*$E1151)</f>
        <v>4185.00000000001</v>
      </c>
      <c r="W1151">
        <f>VLOOKUP($F1151,'(참고)타워 스텟 가치'!$B$7:$L$11,W$2,0)+(VLOOKUP($F1151,'(참고)타워 스텟 가치'!$B$7:$L$11,W$2,0)*$E1151)</f>
        <v>69.750000000000171</v>
      </c>
      <c r="X1151">
        <f>VLOOKUP($F1151,'(참고)타워 스텟 가치'!$B$7:$L$11,X$2,0)+(VLOOKUP($F1151,'(참고)타워 스텟 가치'!$B$7:$L$11,X$2,0)*$E1151)</f>
        <v>27.90000000000007</v>
      </c>
      <c r="Y1151">
        <f>VLOOKUP($F1151,'(참고)타워 스텟 가치'!$B$7:$L$11,Y$2,0)+(VLOOKUP($F1151,'(참고)타워 스텟 가치'!$B$7:$L$11,Y$2,0)*$E1151)</f>
        <v>0</v>
      </c>
      <c r="Z1151">
        <f>VLOOKUP($F1151,'(참고)타워 스텟 가치'!$B$7:$L$11,Z$2,0)+(VLOOKUP($F1151,'(참고)타워 스텟 가치'!$B$7:$L$11,Z$2,0)*$E1151)</f>
        <v>0</v>
      </c>
      <c r="AA1151">
        <f>VLOOKUP($F1151,'(참고)타워 스텟 가치'!$B$7:$L$11,AA$2,0)+(VLOOKUP($F1151,'(참고)타워 스텟 가치'!$B$7:$L$11,AA$2,0)*$E1151)</f>
        <v>65.100000000000165</v>
      </c>
      <c r="AB1151">
        <f>SUM('스테이지별 몬스터 스텟'!S1151*'(참고)타워 스텟 가치'!$Q$17,'스테이지별 몬스터 스텟'!T1151*'(참고)타워 스텟 가치'!$R$17,'스테이지별 몬스터 스텟'!U1151*'(참고)타워 스텟 가치'!$S$17,'스테이지별 몬스터 스텟'!V1151*'(참고)타워 스텟 가치'!$T$17,'스테이지별 몬스터 스텟'!W1151*'(참고)타워 스텟 가치'!$U$17,'스테이지별 몬스터 스텟'!X1151*'(참고)타워 스텟 가치'!$V$17,'스테이지별 몬스터 스텟'!Y1151*'(참고)타워 스텟 가치'!$W$17,'스테이지별 몬스터 스텟'!Z1151*'(참고)타워 스텟 가치'!$X$17,'스테이지별 몬스터 스텟'!AA1151*'(참고)타워 스텟 가치'!$Y$17)</f>
        <v>707806.72500000172</v>
      </c>
      <c r="AC1151">
        <v>2</v>
      </c>
      <c r="AD1151">
        <f>VLOOKUP($F1151,'(참고)타워 스텟 가치'!$B$12:$L$16,AD$2,0)+(VLOOKUP($F1151,'(참고)타워 스텟 가치'!$B$12:$L$16,AD$2,0)*$E1151)</f>
        <v>348.75000000000085</v>
      </c>
      <c r="AE1151">
        <f>VLOOKUP($F1151,'(참고)타워 스텟 가치'!$B$12:$L$16,AE$2,0)+(VLOOKUP($F1151,'(참고)타워 스텟 가치'!$B$12:$L$16,AE$2,0)*$E1151)</f>
        <v>418.50000000000102</v>
      </c>
      <c r="AF1151">
        <f>VLOOKUP($F1151,'(참고)타워 스텟 가치'!$B$12:$L$16,AF$2,0)+(VLOOKUP($F1151,'(참고)타워 스텟 가치'!$B$12:$L$16,AF$2,0)*$E1151)</f>
        <v>465000.00000000116</v>
      </c>
      <c r="AG1151">
        <f>VLOOKUP($F1151,'(참고)타워 스텟 가치'!$B$12:$L$16,AG$2,0)+(VLOOKUP($F1151,'(참고)타워 스텟 가치'!$B$12:$L$16,AG$2,0)*$E1151)</f>
        <v>2092.500000000005</v>
      </c>
      <c r="AH1151">
        <f>VLOOKUP($F1151,'(참고)타워 스텟 가치'!$B$12:$L$16,AH$2,0)+(VLOOKUP($F1151,'(참고)타워 스텟 가치'!$B$12:$L$16,AH$2,0)*$E1151)</f>
        <v>69.750000000000171</v>
      </c>
      <c r="AI1151">
        <f>VLOOKUP($F1151,'(참고)타워 스텟 가치'!$B$12:$L$16,AI$2,0)+(VLOOKUP($F1151,'(참고)타워 스텟 가치'!$B$12:$L$16,AI$2,0)*$E1151)</f>
        <v>27.90000000000007</v>
      </c>
      <c r="AJ1151">
        <f>VLOOKUP($F1151,'(참고)타워 스텟 가치'!$B$12:$L$16,AJ$2,0)+(VLOOKUP($F1151,'(참고)타워 스텟 가치'!$B$12:$L$16,AJ$2,0)*$E1151)</f>
        <v>0</v>
      </c>
      <c r="AK1151">
        <f>VLOOKUP($F1151,'(참고)타워 스텟 가치'!$B$12:$L$16,AK$2,0)+(VLOOKUP($F1151,'(참고)타워 스텟 가치'!$B$12:$L$16,AK$2,0)*$E1151)</f>
        <v>0</v>
      </c>
      <c r="AL1151">
        <f>VLOOKUP($F1151,'(참고)타워 스텟 가치'!$B$12:$L$16,AL$2,0)+(VLOOKUP($F1151,'(참고)타워 스텟 가치'!$B$12:$L$16,AL$2,0)*$E1151)</f>
        <v>130.20000000000033</v>
      </c>
      <c r="AM1151">
        <f>SUM('스테이지별 몬스터 스텟'!AD1151*'(참고)타워 스텟 가치'!$Q$17,'스테이지별 몬스터 스텟'!AE1151*'(참고)타워 스텟 가치'!$R$17,'스테이지별 몬스터 스텟'!AF1151*'(참고)타워 스텟 가치'!$S$17,'스테이지별 몬스터 스텟'!AG1151*'(참고)타워 스텟 가치'!$T$17,'스테이지별 몬스터 스텟'!AH1151*'(참고)타워 스텟 가치'!$U$17,'스테이지별 몬스터 스텟'!AI1151*'(참고)타워 스텟 가치'!$V$17,'스테이지별 몬스터 스텟'!AJ1151*'(참고)타워 스텟 가치'!$W$17,'스테이지별 몬스터 스텟'!AK1151*'(참고)타워 스텟 가치'!$X$17,'스테이지별 몬스터 스텟'!AL1151*'(참고)타워 스텟 가치'!$Y$17)</f>
        <v>703438.05000000179</v>
      </c>
      <c r="AN1151">
        <v>3</v>
      </c>
    </row>
    <row r="1152" spans="3:40" x14ac:dyDescent="0.3">
      <c r="C1152">
        <v>3</v>
      </c>
      <c r="D1152">
        <f t="shared" si="53"/>
        <v>230</v>
      </c>
      <c r="E1152" s="52">
        <f>VLOOKUP(D1152,'스테이지별 난이도 설정'!B:C,2,0)</f>
        <v>92.000000000000227</v>
      </c>
      <c r="F1152" t="str">
        <f t="shared" si="54"/>
        <v>에픽</v>
      </c>
      <c r="G1152">
        <f t="shared" si="52"/>
        <v>6</v>
      </c>
      <c r="H1152">
        <f>VLOOKUP($F1152,'(참고)타워 스텟 가치'!$B$2:$L$6,H$2,0)+(VLOOKUP($F1152,'(참고)타워 스텟 가치'!$B$2:$L$6,H$2,0)*$E1152)</f>
        <v>1569.3750000000039</v>
      </c>
      <c r="I1152">
        <f>VLOOKUP($F1152,'(참고)타워 스텟 가치'!$B$2:$L$6,I$2,0)+(VLOOKUP($F1152,'(참고)타워 스텟 가치'!$B$2:$L$6,I$2,0)*$E1152)</f>
        <v>313.8750000000008</v>
      </c>
      <c r="J1152">
        <f>VLOOKUP($F1152,'(참고)타워 스텟 가치'!$B$2:$L$6,J$2,0)+(VLOOKUP($F1152,'(참고)타워 스텟 가치'!$B$2:$L$6,J$2,0)*$E1152)</f>
        <v>465000.00000000116</v>
      </c>
      <c r="K1152">
        <f>VLOOKUP($F1152,'(참고)타워 스텟 가치'!$B$2:$L$6,K$2,0)+(VLOOKUP($F1152,'(참고)타워 스텟 가치'!$B$2:$L$6,K$2,0)*$E1152)</f>
        <v>6277.5000000000155</v>
      </c>
      <c r="L1152">
        <f>VLOOKUP($F1152,'(참고)타워 스텟 가치'!$B$2:$L$6,L$2,0)+(VLOOKUP($F1152,'(참고)타워 스텟 가치'!$B$2:$L$6,L$2,0)*$E1152)</f>
        <v>104.62500000000026</v>
      </c>
      <c r="M1152">
        <f>VLOOKUP($F1152,'(참고)타워 스텟 가치'!$B$2:$L$6,M$2,0)+(VLOOKUP($F1152,'(참고)타워 스텟 가치'!$B$2:$L$6,M$2,0)*$E1152)</f>
        <v>27.90000000000007</v>
      </c>
      <c r="N1152">
        <f>VLOOKUP($F1152,'(참고)타워 스텟 가치'!$B$2:$L$6,N$2,0)+(VLOOKUP($F1152,'(참고)타워 스텟 가치'!$B$2:$L$6,N$2,0)*$E1152)</f>
        <v>0</v>
      </c>
      <c r="O1152">
        <f>VLOOKUP($F1152,'(참고)타워 스텟 가치'!$B$2:$L$6,O$2,0)+(VLOOKUP($F1152,'(참고)타워 스텟 가치'!$B$2:$L$6,O$2,0)*$E1152)</f>
        <v>0</v>
      </c>
      <c r="P1152">
        <f>VLOOKUP($F1152,'(참고)타워 스텟 가치'!$B$2:$L$6,P$2,0)+(VLOOKUP($F1152,'(참고)타워 스텟 가치'!$B$2:$L$6,P$2,0)*$E1152)</f>
        <v>65.100000000000165</v>
      </c>
      <c r="Q1152">
        <f>SUM('스테이지별 몬스터 스텟'!H1152*'(참고)타워 스텟 가치'!$Q$17,'스테이지별 몬스터 스텟'!I1152*'(참고)타워 스텟 가치'!$R$17,'스테이지별 몬스터 스텟'!J1152*'(참고)타워 스텟 가치'!$S$17,'스테이지별 몬스터 스텟'!K1152*'(참고)타워 스텟 가치'!$T$17,'스테이지별 몬스터 스텟'!L1152*'(참고)타워 스텟 가치'!$U$17,'스테이지별 몬스터 스텟'!M1152*'(참고)타워 스텟 가치'!$V$17,'스테이지별 몬스터 스텟'!N1152*'(참고)타워 스텟 가치'!$W$17,'스테이지별 몬스터 스텟'!O1152*'(참고)타워 스텟 가치'!$X$17,'스테이지별 몬스터 스텟'!P1152*'(참고)타워 스텟 가치'!$Y$17)</f>
        <v>714031.91250000172</v>
      </c>
      <c r="R1152">
        <v>1</v>
      </c>
      <c r="S1152">
        <f>VLOOKUP($F1152,'(참고)타워 스텟 가치'!$B$7:$L$11,S$2,0)+(VLOOKUP($F1152,'(참고)타워 스텟 가치'!$B$7:$L$11,S$2,0)*$E1152)</f>
        <v>523.12500000000125</v>
      </c>
      <c r="T1152">
        <f>VLOOKUP($F1152,'(참고)타워 스텟 가치'!$B$7:$L$11,T$2,0)+(VLOOKUP($F1152,'(참고)타워 스텟 가치'!$B$7:$L$11,T$2,0)*$E1152)</f>
        <v>941.62500000000227</v>
      </c>
      <c r="U1152">
        <f>VLOOKUP($F1152,'(참고)타워 스텟 가치'!$B$7:$L$11,U$2,0)+(VLOOKUP($F1152,'(참고)타워 스텟 가치'!$B$7:$L$11,U$2,0)*$E1152)</f>
        <v>465000.00000000116</v>
      </c>
      <c r="V1152">
        <f>VLOOKUP($F1152,'(참고)타워 스텟 가치'!$B$7:$L$11,V$2,0)+(VLOOKUP($F1152,'(참고)타워 스텟 가치'!$B$7:$L$11,V$2,0)*$E1152)</f>
        <v>6277.5000000000155</v>
      </c>
      <c r="W1152">
        <f>VLOOKUP($F1152,'(참고)타워 스텟 가치'!$B$7:$L$11,W$2,0)+(VLOOKUP($F1152,'(참고)타워 스텟 가치'!$B$7:$L$11,W$2,0)*$E1152)</f>
        <v>104.62500000000026</v>
      </c>
      <c r="X1152">
        <f>VLOOKUP($F1152,'(참고)타워 스텟 가치'!$B$7:$L$11,X$2,0)+(VLOOKUP($F1152,'(참고)타워 스텟 가치'!$B$7:$L$11,X$2,0)*$E1152)</f>
        <v>27.90000000000007</v>
      </c>
      <c r="Y1152">
        <f>VLOOKUP($F1152,'(참고)타워 스텟 가치'!$B$7:$L$11,Y$2,0)+(VLOOKUP($F1152,'(참고)타워 스텟 가치'!$B$7:$L$11,Y$2,0)*$E1152)</f>
        <v>0</v>
      </c>
      <c r="Z1152">
        <f>VLOOKUP($F1152,'(참고)타워 스텟 가치'!$B$7:$L$11,Z$2,0)+(VLOOKUP($F1152,'(참고)타워 스텟 가치'!$B$7:$L$11,Z$2,0)*$E1152)</f>
        <v>0</v>
      </c>
      <c r="AA1152">
        <f>VLOOKUP($F1152,'(참고)타워 스텟 가치'!$B$7:$L$11,AA$2,0)+(VLOOKUP($F1152,'(참고)타워 스텟 가치'!$B$7:$L$11,AA$2,0)*$E1152)</f>
        <v>65.100000000000165</v>
      </c>
      <c r="AB1152">
        <f>SUM('스테이지별 몬스터 스텟'!S1152*'(참고)타워 스텟 가치'!$Q$17,'스테이지별 몬스터 스텟'!T1152*'(참고)타워 스텟 가치'!$R$17,'스테이지별 몬스터 스텟'!U1152*'(참고)타워 스텟 가치'!$S$17,'스테이지별 몬스터 스텟'!V1152*'(참고)타워 스텟 가치'!$T$17,'스테이지별 몬스터 스텟'!W1152*'(참고)타워 스텟 가치'!$U$17,'스테이지별 몬스터 스텟'!X1152*'(참고)타워 스텟 가치'!$V$17,'스테이지별 몬스터 스텟'!Y1152*'(참고)타워 스텟 가치'!$W$17,'스테이지별 몬스터 스텟'!Z1152*'(참고)타워 스텟 가치'!$X$17,'스테이지별 몬스터 스텟'!AA1152*'(참고)타워 스텟 가치'!$Y$17)</f>
        <v>712881.03750000172</v>
      </c>
      <c r="AC1152">
        <v>2</v>
      </c>
      <c r="AD1152">
        <f>VLOOKUP($F1152,'(참고)타워 스텟 가치'!$B$12:$L$16,AD$2,0)+(VLOOKUP($F1152,'(참고)타워 스텟 가치'!$B$12:$L$16,AD$2,0)*$E1152)</f>
        <v>523.12500000000125</v>
      </c>
      <c r="AE1152">
        <f>VLOOKUP($F1152,'(참고)타워 스텟 가치'!$B$12:$L$16,AE$2,0)+(VLOOKUP($F1152,'(참고)타워 스텟 가치'!$B$12:$L$16,AE$2,0)*$E1152)</f>
        <v>627.75000000000159</v>
      </c>
      <c r="AF1152">
        <f>VLOOKUP($F1152,'(참고)타워 스텟 가치'!$B$12:$L$16,AF$2,0)+(VLOOKUP($F1152,'(참고)타워 스텟 가치'!$B$12:$L$16,AF$2,0)*$E1152)</f>
        <v>465000.00000000116</v>
      </c>
      <c r="AG1152">
        <f>VLOOKUP($F1152,'(참고)타워 스텟 가치'!$B$12:$L$16,AG$2,0)+(VLOOKUP($F1152,'(참고)타워 스텟 가치'!$B$12:$L$16,AG$2,0)*$E1152)</f>
        <v>3138.7500000000077</v>
      </c>
      <c r="AH1152">
        <f>VLOOKUP($F1152,'(참고)타워 스텟 가치'!$B$12:$L$16,AH$2,0)+(VLOOKUP($F1152,'(참고)타워 스텟 가치'!$B$12:$L$16,AH$2,0)*$E1152)</f>
        <v>104.62500000000026</v>
      </c>
      <c r="AI1152">
        <f>VLOOKUP($F1152,'(참고)타워 스텟 가치'!$B$12:$L$16,AI$2,0)+(VLOOKUP($F1152,'(참고)타워 스텟 가치'!$B$12:$L$16,AI$2,0)*$E1152)</f>
        <v>27.90000000000007</v>
      </c>
      <c r="AJ1152">
        <f>VLOOKUP($F1152,'(참고)타워 스텟 가치'!$B$12:$L$16,AJ$2,0)+(VLOOKUP($F1152,'(참고)타워 스텟 가치'!$B$12:$L$16,AJ$2,0)*$E1152)</f>
        <v>0</v>
      </c>
      <c r="AK1152">
        <f>VLOOKUP($F1152,'(참고)타워 스텟 가치'!$B$12:$L$16,AK$2,0)+(VLOOKUP($F1152,'(참고)타워 스텟 가치'!$B$12:$L$16,AK$2,0)*$E1152)</f>
        <v>0</v>
      </c>
      <c r="AL1152">
        <f>VLOOKUP($F1152,'(참고)타워 스텟 가치'!$B$12:$L$16,AL$2,0)+(VLOOKUP($F1152,'(참고)타워 스텟 가치'!$B$12:$L$16,AL$2,0)*$E1152)</f>
        <v>130.20000000000033</v>
      </c>
      <c r="AM1152">
        <f>SUM('스테이지별 몬스터 스텟'!AD1152*'(참고)타워 스텟 가치'!$Q$17,'스테이지별 몬스터 스텟'!AE1152*'(참고)타워 스텟 가치'!$R$17,'스테이지별 몬스터 스텟'!AF1152*'(참고)타워 스텟 가치'!$S$17,'스테이지별 몬스터 스텟'!AG1152*'(참고)타워 스텟 가치'!$T$17,'스테이지별 몬스터 스텟'!AH1152*'(참고)타워 스텟 가치'!$U$17,'스테이지별 몬스터 스텟'!AI1152*'(참고)타워 스텟 가치'!$V$17,'스테이지별 몬스터 스텟'!AJ1152*'(참고)타워 스텟 가치'!$W$17,'스테이지별 몬스터 스텟'!AK1152*'(참고)타워 스텟 가치'!$X$17,'스테이지별 몬스터 스텟'!AL1152*'(참고)타워 스텟 가치'!$Y$17)</f>
        <v>706262.92500000179</v>
      </c>
      <c r="AN1152">
        <v>3</v>
      </c>
    </row>
    <row r="1153" spans="3:40" x14ac:dyDescent="0.3">
      <c r="C1153">
        <v>4</v>
      </c>
      <c r="D1153">
        <f t="shared" si="53"/>
        <v>230</v>
      </c>
      <c r="E1153" s="52">
        <f>VLOOKUP(D1153,'스테이지별 난이도 설정'!B:C,2,0)</f>
        <v>92.000000000000227</v>
      </c>
      <c r="F1153" t="str">
        <f t="shared" si="54"/>
        <v>유니크</v>
      </c>
      <c r="G1153">
        <f t="shared" si="52"/>
        <v>6</v>
      </c>
      <c r="H1153">
        <f>VLOOKUP($F1153,'(참고)타워 스텟 가치'!$B$2:$L$6,H$2,0)+(VLOOKUP($F1153,'(참고)타워 스텟 가치'!$B$2:$L$6,H$2,0)*$E1153)</f>
        <v>2354.0625000000059</v>
      </c>
      <c r="I1153">
        <f>VLOOKUP($F1153,'(참고)타워 스텟 가치'!$B$2:$L$6,I$2,0)+(VLOOKUP($F1153,'(참고)타워 스텟 가치'!$B$2:$L$6,I$2,0)*$E1153)</f>
        <v>470.81250000000114</v>
      </c>
      <c r="J1153">
        <f>VLOOKUP($F1153,'(참고)타워 스텟 가치'!$B$2:$L$6,J$2,0)+(VLOOKUP($F1153,'(참고)타워 스텟 가치'!$B$2:$L$6,J$2,0)*$E1153)</f>
        <v>465000.00000000116</v>
      </c>
      <c r="K1153">
        <f>VLOOKUP($F1153,'(참고)타워 스텟 가치'!$B$2:$L$6,K$2,0)+(VLOOKUP($F1153,'(참고)타워 스텟 가치'!$B$2:$L$6,K$2,0)*$E1153)</f>
        <v>9416.2500000000236</v>
      </c>
      <c r="L1153">
        <f>VLOOKUP($F1153,'(참고)타워 스텟 가치'!$B$2:$L$6,L$2,0)+(VLOOKUP($F1153,'(참고)타워 스텟 가치'!$B$2:$L$6,L$2,0)*$E1153)</f>
        <v>156.9375000000004</v>
      </c>
      <c r="M1153">
        <f>VLOOKUP($F1153,'(참고)타워 스텟 가치'!$B$2:$L$6,M$2,0)+(VLOOKUP($F1153,'(참고)타워 스텟 가치'!$B$2:$L$6,M$2,0)*$E1153)</f>
        <v>27.90000000000007</v>
      </c>
      <c r="N1153">
        <f>VLOOKUP($F1153,'(참고)타워 스텟 가치'!$B$2:$L$6,N$2,0)+(VLOOKUP($F1153,'(참고)타워 스텟 가치'!$B$2:$L$6,N$2,0)*$E1153)</f>
        <v>0</v>
      </c>
      <c r="O1153">
        <f>VLOOKUP($F1153,'(참고)타워 스텟 가치'!$B$2:$L$6,O$2,0)+(VLOOKUP($F1153,'(참고)타워 스텟 가치'!$B$2:$L$6,O$2,0)*$E1153)</f>
        <v>0</v>
      </c>
      <c r="P1153">
        <f>VLOOKUP($F1153,'(참고)타워 스텟 가치'!$B$2:$L$6,P$2,0)+(VLOOKUP($F1153,'(참고)타워 스텟 가치'!$B$2:$L$6,P$2,0)*$E1153)</f>
        <v>93.000000000000227</v>
      </c>
      <c r="Q1153">
        <f>SUM('스테이지별 몬스터 스텟'!H1153*'(참고)타워 스텟 가치'!$Q$17,'스테이지별 몬스터 스텟'!I1153*'(참고)타워 스텟 가치'!$R$17,'스테이지별 몬스터 스텟'!J1153*'(참고)타워 스텟 가치'!$S$17,'스테이지별 몬스터 스텟'!K1153*'(참고)타워 스텟 가치'!$T$17,'스테이지별 몬스터 스텟'!L1153*'(참고)타워 스텟 가치'!$U$17,'스테이지별 몬스터 스텟'!M1153*'(참고)타워 스텟 가치'!$V$17,'스테이지별 몬스터 스텟'!N1153*'(참고)타워 스텟 가치'!$W$17,'스테이지별 몬스터 스텟'!O1153*'(참고)타워 스텟 가치'!$X$17,'스테이지별 몬스터 스텟'!P1153*'(참고)타워 스텟 가치'!$Y$17)</f>
        <v>722274.61875000177</v>
      </c>
      <c r="R1153">
        <v>1</v>
      </c>
      <c r="S1153">
        <f>VLOOKUP($F1153,'(참고)타워 스텟 가치'!$B$7:$L$11,S$2,0)+(VLOOKUP($F1153,'(참고)타워 스텟 가치'!$B$7:$L$11,S$2,0)*$E1153)</f>
        <v>784.68750000000193</v>
      </c>
      <c r="T1153">
        <f>VLOOKUP($F1153,'(참고)타워 스텟 가치'!$B$7:$L$11,T$2,0)+(VLOOKUP($F1153,'(참고)타워 스텟 가치'!$B$7:$L$11,T$2,0)*$E1153)</f>
        <v>1412.4375000000034</v>
      </c>
      <c r="U1153">
        <f>VLOOKUP($F1153,'(참고)타워 스텟 가치'!$B$7:$L$11,U$2,0)+(VLOOKUP($F1153,'(참고)타워 스텟 가치'!$B$7:$L$11,U$2,0)*$E1153)</f>
        <v>465000.00000000116</v>
      </c>
      <c r="V1153">
        <f>VLOOKUP($F1153,'(참고)타워 스텟 가치'!$B$7:$L$11,V$2,0)+(VLOOKUP($F1153,'(참고)타워 스텟 가치'!$B$7:$L$11,V$2,0)*$E1153)</f>
        <v>9416.2500000000236</v>
      </c>
      <c r="W1153">
        <f>VLOOKUP($F1153,'(참고)타워 스텟 가치'!$B$7:$L$11,W$2,0)+(VLOOKUP($F1153,'(참고)타워 스텟 가치'!$B$7:$L$11,W$2,0)*$E1153)</f>
        <v>156.9375000000004</v>
      </c>
      <c r="X1153">
        <f>VLOOKUP($F1153,'(참고)타워 스텟 가치'!$B$7:$L$11,X$2,0)+(VLOOKUP($F1153,'(참고)타워 스텟 가치'!$B$7:$L$11,X$2,0)*$E1153)</f>
        <v>27.90000000000007</v>
      </c>
      <c r="Y1153">
        <f>VLOOKUP($F1153,'(참고)타워 스텟 가치'!$B$7:$L$11,Y$2,0)+(VLOOKUP($F1153,'(참고)타워 스텟 가치'!$B$7:$L$11,Y$2,0)*$E1153)</f>
        <v>0</v>
      </c>
      <c r="Z1153">
        <f>VLOOKUP($F1153,'(참고)타워 스텟 가치'!$B$7:$L$11,Z$2,0)+(VLOOKUP($F1153,'(참고)타워 스텟 가치'!$B$7:$L$11,Z$2,0)*$E1153)</f>
        <v>0</v>
      </c>
      <c r="AA1153">
        <f>VLOOKUP($F1153,'(참고)타워 스텟 가치'!$B$7:$L$11,AA$2,0)+(VLOOKUP($F1153,'(참고)타워 스텟 가치'!$B$7:$L$11,AA$2,0)*$E1153)</f>
        <v>93.000000000000227</v>
      </c>
      <c r="AB1153">
        <f>SUM('스테이지별 몬스터 스텟'!S1153*'(참고)타워 스텟 가치'!$Q$17,'스테이지별 몬스터 스텟'!T1153*'(참고)타워 스텟 가치'!$R$17,'스테이지별 몬스터 스텟'!U1153*'(참고)타워 스텟 가치'!$S$17,'스테이지별 몬스터 스텟'!V1153*'(참고)타워 스텟 가치'!$T$17,'스테이지별 몬스터 스텟'!W1153*'(참고)타워 스텟 가치'!$U$17,'스테이지별 몬스터 스텟'!X1153*'(참고)타워 스텟 가치'!$V$17,'스테이지별 몬스터 스텟'!Y1153*'(참고)타워 스텟 가치'!$W$17,'스테이지별 몬스터 스텟'!Z1153*'(참고)타워 스텟 가치'!$X$17,'스테이지별 몬스터 스텟'!AA1153*'(참고)타워 스텟 가치'!$Y$17)</f>
        <v>720548.30625000177</v>
      </c>
      <c r="AC1153">
        <v>2</v>
      </c>
      <c r="AD1153">
        <f>VLOOKUP($F1153,'(참고)타워 스텟 가치'!$B$12:$L$16,AD$2,0)+(VLOOKUP($F1153,'(참고)타워 스텟 가치'!$B$12:$L$16,AD$2,0)*$E1153)</f>
        <v>784.68750000000193</v>
      </c>
      <c r="AE1153">
        <f>VLOOKUP($F1153,'(참고)타워 스텟 가치'!$B$12:$L$16,AE$2,0)+(VLOOKUP($F1153,'(참고)타워 스텟 가치'!$B$12:$L$16,AE$2,0)*$E1153)</f>
        <v>941.62500000000227</v>
      </c>
      <c r="AF1153">
        <f>VLOOKUP($F1153,'(참고)타워 스텟 가치'!$B$12:$L$16,AF$2,0)+(VLOOKUP($F1153,'(참고)타워 스텟 가치'!$B$12:$L$16,AF$2,0)*$E1153)</f>
        <v>465000.00000000116</v>
      </c>
      <c r="AG1153">
        <f>VLOOKUP($F1153,'(참고)타워 스텟 가치'!$B$12:$L$16,AG$2,0)+(VLOOKUP($F1153,'(참고)타워 스텟 가치'!$B$12:$L$16,AG$2,0)*$E1153)</f>
        <v>4708.1250000000118</v>
      </c>
      <c r="AH1153">
        <f>VLOOKUP($F1153,'(참고)타워 스텟 가치'!$B$12:$L$16,AH$2,0)+(VLOOKUP($F1153,'(참고)타워 스텟 가치'!$B$12:$L$16,AH$2,0)*$E1153)</f>
        <v>156.9375000000004</v>
      </c>
      <c r="AI1153">
        <f>VLOOKUP($F1153,'(참고)타워 스텟 가치'!$B$12:$L$16,AI$2,0)+(VLOOKUP($F1153,'(참고)타워 스텟 가치'!$B$12:$L$16,AI$2,0)*$E1153)</f>
        <v>27.90000000000007</v>
      </c>
      <c r="AJ1153">
        <f>VLOOKUP($F1153,'(참고)타워 스텟 가치'!$B$12:$L$16,AJ$2,0)+(VLOOKUP($F1153,'(참고)타워 스텟 가치'!$B$12:$L$16,AJ$2,0)*$E1153)</f>
        <v>0</v>
      </c>
      <c r="AK1153">
        <f>VLOOKUP($F1153,'(참고)타워 스텟 가치'!$B$12:$L$16,AK$2,0)+(VLOOKUP($F1153,'(참고)타워 스텟 가치'!$B$12:$L$16,AK$2,0)*$E1153)</f>
        <v>0</v>
      </c>
      <c r="AL1153">
        <f>VLOOKUP($F1153,'(참고)타워 스텟 가치'!$B$12:$L$16,AL$2,0)+(VLOOKUP($F1153,'(참고)타워 스텟 가치'!$B$12:$L$16,AL$2,0)*$E1153)</f>
        <v>186.00000000000045</v>
      </c>
      <c r="AM1153">
        <f>SUM('스테이지별 몬스터 스텟'!AD1153*'(참고)타워 스텟 가치'!$Q$17,'스테이지별 몬스터 스텟'!AE1153*'(참고)타워 스텟 가치'!$R$17,'스테이지별 몬스터 스텟'!AF1153*'(참고)타워 스텟 가치'!$S$17,'스테이지별 몬스터 스텟'!AG1153*'(참고)타워 스텟 가치'!$T$17,'스테이지별 몬스터 스텟'!AH1153*'(참고)타워 스텟 가치'!$U$17,'스테이지별 몬스터 스텟'!AI1153*'(참고)타워 스텟 가치'!$V$17,'스테이지별 몬스터 스텟'!AJ1153*'(참고)타워 스텟 가치'!$W$17,'스테이지별 몬스터 스텟'!AK1153*'(참고)타워 스텟 가치'!$X$17,'스테이지별 몬스터 스텟'!AL1153*'(참고)타워 스텟 가치'!$Y$17)</f>
        <v>710611.83750000177</v>
      </c>
      <c r="AN1153">
        <v>3</v>
      </c>
    </row>
    <row r="1154" spans="3:40" x14ac:dyDescent="0.3">
      <c r="C1154">
        <v>5</v>
      </c>
      <c r="D1154">
        <f t="shared" si="53"/>
        <v>230</v>
      </c>
      <c r="E1154" s="52">
        <f>VLOOKUP(D1154,'스테이지별 난이도 설정'!B:C,2,0)</f>
        <v>92.000000000000227</v>
      </c>
      <c r="F1154" t="str">
        <f t="shared" si="54"/>
        <v>스페셜</v>
      </c>
      <c r="G1154">
        <f t="shared" si="52"/>
        <v>6</v>
      </c>
      <c r="H1154">
        <f>VLOOKUP($F1154,'(참고)타워 스텟 가치'!$B$2:$L$6,H$2,0)+(VLOOKUP($F1154,'(참고)타워 스텟 가치'!$B$2:$L$6,H$2,0)*$E1154)</f>
        <v>3531.0937500000086</v>
      </c>
      <c r="I1154">
        <f>VLOOKUP($F1154,'(참고)타워 스텟 가치'!$B$2:$L$6,I$2,0)+(VLOOKUP($F1154,'(참고)타워 스텟 가치'!$B$2:$L$6,I$2,0)*$E1154)</f>
        <v>706.21875000000171</v>
      </c>
      <c r="J1154">
        <f>VLOOKUP($F1154,'(참고)타워 스텟 가치'!$B$2:$L$6,J$2,0)+(VLOOKUP($F1154,'(참고)타워 스텟 가치'!$B$2:$L$6,J$2,0)*$E1154)</f>
        <v>465000.00000000116</v>
      </c>
      <c r="K1154">
        <f>VLOOKUP($F1154,'(참고)타워 스텟 가치'!$B$2:$L$6,K$2,0)+(VLOOKUP($F1154,'(참고)타워 스텟 가치'!$B$2:$L$6,K$2,0)*$E1154)</f>
        <v>14124.375000000035</v>
      </c>
      <c r="L1154">
        <f>VLOOKUP($F1154,'(참고)타워 스텟 가치'!$B$2:$L$6,L$2,0)+(VLOOKUP($F1154,'(참고)타워 스텟 가치'!$B$2:$L$6,L$2,0)*$E1154)</f>
        <v>235.40625000000057</v>
      </c>
      <c r="M1154">
        <f>VLOOKUP($F1154,'(참고)타워 스텟 가치'!$B$2:$L$6,M$2,0)+(VLOOKUP($F1154,'(참고)타워 스텟 가치'!$B$2:$L$6,M$2,0)*$E1154)</f>
        <v>27.90000000000007</v>
      </c>
      <c r="N1154">
        <f>VLOOKUP($F1154,'(참고)타워 스텟 가치'!$B$2:$L$6,N$2,0)+(VLOOKUP($F1154,'(참고)타워 스텟 가치'!$B$2:$L$6,N$2,0)*$E1154)</f>
        <v>0</v>
      </c>
      <c r="O1154">
        <f>VLOOKUP($F1154,'(참고)타워 스텟 가치'!$B$2:$L$6,O$2,0)+(VLOOKUP($F1154,'(참고)타워 스텟 가치'!$B$2:$L$6,O$2,0)*$E1154)</f>
        <v>0</v>
      </c>
      <c r="P1154">
        <f>VLOOKUP($F1154,'(참고)타워 스텟 가치'!$B$2:$L$6,P$2,0)+(VLOOKUP($F1154,'(참고)타워 스텟 가치'!$B$2:$L$6,P$2,0)*$E1154)</f>
        <v>93.000000000000227</v>
      </c>
      <c r="Q1154">
        <f>SUM('스테이지별 몬스터 스텟'!H1154*'(참고)타워 스텟 가치'!$Q$17,'스테이지별 몬스터 스텟'!I1154*'(참고)타워 스텟 가치'!$R$17,'스테이지별 몬스터 스텟'!J1154*'(참고)타워 스텟 가치'!$S$17,'스테이지별 몬스터 스텟'!K1154*'(참고)타워 스텟 가치'!$T$17,'스테이지별 몬스터 스텟'!L1154*'(참고)타워 스텟 가치'!$U$17,'스테이지별 몬스터 스텟'!M1154*'(참고)타워 스텟 가치'!$V$17,'스테이지별 몬스터 스텟'!N1154*'(참고)타워 스텟 가치'!$W$17,'스테이지별 몬스터 스텟'!O1154*'(참고)타워 스텟 가치'!$X$17,'스테이지별 몬스터 스텟'!P1154*'(참고)타워 스텟 가치'!$Y$17)</f>
        <v>734554.97812500189</v>
      </c>
      <c r="R1154">
        <v>1</v>
      </c>
      <c r="S1154">
        <f>VLOOKUP($F1154,'(참고)타워 스텟 가치'!$B$7:$L$11,S$2,0)+(VLOOKUP($F1154,'(참고)타워 스텟 가치'!$B$7:$L$11,S$2,0)*$E1154)</f>
        <v>1177.031250000003</v>
      </c>
      <c r="T1154">
        <f>VLOOKUP($F1154,'(참고)타워 스텟 가치'!$B$7:$L$11,T$2,0)+(VLOOKUP($F1154,'(참고)타워 스텟 가치'!$B$7:$L$11,T$2,0)*$E1154)</f>
        <v>2118.656250000005</v>
      </c>
      <c r="U1154">
        <f>VLOOKUP($F1154,'(참고)타워 스텟 가치'!$B$7:$L$11,U$2,0)+(VLOOKUP($F1154,'(참고)타워 스텟 가치'!$B$7:$L$11,U$2,0)*$E1154)</f>
        <v>465000.00000000116</v>
      </c>
      <c r="V1154">
        <f>VLOOKUP($F1154,'(참고)타워 스텟 가치'!$B$7:$L$11,V$2,0)+(VLOOKUP($F1154,'(참고)타워 스텟 가치'!$B$7:$L$11,V$2,0)*$E1154)</f>
        <v>14124.375000000035</v>
      </c>
      <c r="W1154">
        <f>VLOOKUP($F1154,'(참고)타워 스텟 가치'!$B$7:$L$11,W$2,0)+(VLOOKUP($F1154,'(참고)타워 스텟 가치'!$B$7:$L$11,W$2,0)*$E1154)</f>
        <v>235.40625000000057</v>
      </c>
      <c r="X1154">
        <f>VLOOKUP($F1154,'(참고)타워 스텟 가치'!$B$7:$L$11,X$2,0)+(VLOOKUP($F1154,'(참고)타워 스텟 가치'!$B$7:$L$11,X$2,0)*$E1154)</f>
        <v>27.90000000000007</v>
      </c>
      <c r="Y1154">
        <f>VLOOKUP($F1154,'(참고)타워 스텟 가치'!$B$7:$L$11,Y$2,0)+(VLOOKUP($F1154,'(참고)타워 스텟 가치'!$B$7:$L$11,Y$2,0)*$E1154)</f>
        <v>0</v>
      </c>
      <c r="Z1154">
        <f>VLOOKUP($F1154,'(참고)타워 스텟 가치'!$B$7:$L$11,Z$2,0)+(VLOOKUP($F1154,'(참고)타워 스텟 가치'!$B$7:$L$11,Z$2,0)*$E1154)</f>
        <v>0</v>
      </c>
      <c r="AA1154">
        <f>VLOOKUP($F1154,'(참고)타워 스텟 가치'!$B$7:$L$11,AA$2,0)+(VLOOKUP($F1154,'(참고)타워 스텟 가치'!$B$7:$L$11,AA$2,0)*$E1154)</f>
        <v>93.000000000000227</v>
      </c>
      <c r="AB1154">
        <f>SUM('스테이지별 몬스터 스텟'!S1154*'(참고)타워 스텟 가치'!$Q$17,'스테이지별 몬스터 스텟'!T1154*'(참고)타워 스텟 가치'!$R$17,'스테이지별 몬스터 스텟'!U1154*'(참고)타워 스텟 가치'!$S$17,'스테이지별 몬스터 스텟'!V1154*'(참고)타워 스텟 가치'!$T$17,'스테이지별 몬스터 스텟'!W1154*'(참고)타워 스텟 가치'!$U$17,'스테이지별 몬스터 스텟'!X1154*'(참고)타워 스텟 가치'!$V$17,'스테이지별 몬스터 스텟'!Y1154*'(참고)타워 스텟 가치'!$W$17,'스테이지별 몬스터 스텟'!Z1154*'(참고)타워 스텟 가치'!$X$17,'스테이지별 몬스터 스텟'!AA1154*'(참고)타워 스텟 가치'!$Y$17)</f>
        <v>731965.50937500189</v>
      </c>
      <c r="AC1154">
        <v>2</v>
      </c>
      <c r="AD1154">
        <f>VLOOKUP($F1154,'(참고)타워 스텟 가치'!$B$12:$L$16,AD$2,0)+(VLOOKUP($F1154,'(참고)타워 스텟 가치'!$B$12:$L$16,AD$2,0)*$E1154)</f>
        <v>1177.031250000003</v>
      </c>
      <c r="AE1154">
        <f>VLOOKUP($F1154,'(참고)타워 스텟 가치'!$B$12:$L$16,AE$2,0)+(VLOOKUP($F1154,'(참고)타워 스텟 가치'!$B$12:$L$16,AE$2,0)*$E1154)</f>
        <v>1412.4375000000034</v>
      </c>
      <c r="AF1154">
        <f>VLOOKUP($F1154,'(참고)타워 스텟 가치'!$B$12:$L$16,AF$2,0)+(VLOOKUP($F1154,'(참고)타워 스텟 가치'!$B$12:$L$16,AF$2,0)*$E1154)</f>
        <v>465000.00000000116</v>
      </c>
      <c r="AG1154">
        <f>VLOOKUP($F1154,'(참고)타워 스텟 가치'!$B$12:$L$16,AG$2,0)+(VLOOKUP($F1154,'(참고)타워 스텟 가치'!$B$12:$L$16,AG$2,0)*$E1154)</f>
        <v>7062.1875000000173</v>
      </c>
      <c r="AH1154">
        <f>VLOOKUP($F1154,'(참고)타워 스텟 가치'!$B$12:$L$16,AH$2,0)+(VLOOKUP($F1154,'(참고)타워 스텟 가치'!$B$12:$L$16,AH$2,0)*$E1154)</f>
        <v>235.40625000000057</v>
      </c>
      <c r="AI1154">
        <f>VLOOKUP($F1154,'(참고)타워 스텟 가치'!$B$12:$L$16,AI$2,0)+(VLOOKUP($F1154,'(참고)타워 스텟 가치'!$B$12:$L$16,AI$2,0)*$E1154)</f>
        <v>27.90000000000007</v>
      </c>
      <c r="AJ1154">
        <f>VLOOKUP($F1154,'(참고)타워 스텟 가치'!$B$12:$L$16,AJ$2,0)+(VLOOKUP($F1154,'(참고)타워 스텟 가치'!$B$12:$L$16,AJ$2,0)*$E1154)</f>
        <v>0</v>
      </c>
      <c r="AK1154">
        <f>VLOOKUP($F1154,'(참고)타워 스텟 가치'!$B$12:$L$16,AK$2,0)+(VLOOKUP($F1154,'(참고)타워 스텟 가치'!$B$12:$L$16,AK$2,0)*$E1154)</f>
        <v>0</v>
      </c>
      <c r="AL1154">
        <f>VLOOKUP($F1154,'(참고)타워 스텟 가치'!$B$12:$L$16,AL$2,0)+(VLOOKUP($F1154,'(참고)타워 스텟 가치'!$B$12:$L$16,AL$2,0)*$E1154)</f>
        <v>186.00000000000045</v>
      </c>
      <c r="AM1154">
        <f>SUM('스테이지별 몬스터 스텟'!AD1154*'(참고)타워 스텟 가치'!$Q$17,'스테이지별 몬스터 스텟'!AE1154*'(참고)타워 스텟 가치'!$R$17,'스테이지별 몬스터 스텟'!AF1154*'(참고)타워 스텟 가치'!$S$17,'스테이지별 몬스터 스텟'!AG1154*'(참고)타워 스텟 가치'!$T$17,'스테이지별 몬스터 스텟'!AH1154*'(참고)타워 스텟 가치'!$U$17,'스테이지별 몬스터 스텟'!AI1154*'(참고)타워 스텟 가치'!$V$17,'스테이지별 몬스터 스텟'!AJ1154*'(참고)타워 스텟 가치'!$W$17,'스테이지별 몬스터 스텟'!AK1154*'(참고)타워 스텟 가치'!$X$17,'스테이지별 몬스터 스텟'!AL1154*'(참고)타워 스텟 가치'!$Y$17)</f>
        <v>716967.80625000177</v>
      </c>
      <c r="AN1154">
        <v>3</v>
      </c>
    </row>
    <row r="1155" spans="3:40" x14ac:dyDescent="0.3">
      <c r="C1155">
        <v>1</v>
      </c>
      <c r="D1155">
        <f t="shared" si="53"/>
        <v>231</v>
      </c>
      <c r="E1155" s="52">
        <f>VLOOKUP(D1155,'스테이지별 난이도 설정'!B:C,2,0)</f>
        <v>92.400000000000233</v>
      </c>
      <c r="F1155" t="str">
        <f t="shared" si="54"/>
        <v>일반</v>
      </c>
      <c r="G1155">
        <f t="shared" si="52"/>
        <v>6</v>
      </c>
      <c r="H1155">
        <f>VLOOKUP($F1155,'(참고)타워 스텟 가치'!$B$2:$L$6,H$2,0)+(VLOOKUP($F1155,'(참고)타워 스텟 가치'!$B$2:$L$6,H$2,0)*$E1155)</f>
        <v>700.50000000000171</v>
      </c>
      <c r="I1155">
        <f>VLOOKUP($F1155,'(참고)타워 스텟 가치'!$B$2:$L$6,I$2,0)+(VLOOKUP($F1155,'(참고)타워 스텟 가치'!$B$2:$L$6,I$2,0)*$E1155)</f>
        <v>140.10000000000036</v>
      </c>
      <c r="J1155">
        <f>VLOOKUP($F1155,'(참고)타워 스텟 가치'!$B$2:$L$6,J$2,0)+(VLOOKUP($F1155,'(참고)타워 스텟 가치'!$B$2:$L$6,J$2,0)*$E1155)</f>
        <v>467000.00000000116</v>
      </c>
      <c r="K1155">
        <f>VLOOKUP($F1155,'(참고)타워 스텟 가치'!$B$2:$L$6,K$2,0)+(VLOOKUP($F1155,'(참고)타워 스텟 가치'!$B$2:$L$6,K$2,0)*$E1155)</f>
        <v>2802.0000000000068</v>
      </c>
      <c r="L1155">
        <f>VLOOKUP($F1155,'(참고)타워 스텟 가치'!$B$2:$L$6,L$2,0)+(VLOOKUP($F1155,'(참고)타워 스텟 가치'!$B$2:$L$6,L$2,0)*$E1155)</f>
        <v>46.700000000000117</v>
      </c>
      <c r="M1155">
        <f>VLOOKUP($F1155,'(참고)타워 스텟 가치'!$B$2:$L$6,M$2,0)+(VLOOKUP($F1155,'(참고)타워 스텟 가치'!$B$2:$L$6,M$2,0)*$E1155)</f>
        <v>28.020000000000071</v>
      </c>
      <c r="N1155">
        <f>VLOOKUP($F1155,'(참고)타워 스텟 가치'!$B$2:$L$6,N$2,0)+(VLOOKUP($F1155,'(참고)타워 스텟 가치'!$B$2:$L$6,N$2,0)*$E1155)</f>
        <v>0</v>
      </c>
      <c r="O1155">
        <f>VLOOKUP($F1155,'(참고)타워 스텟 가치'!$B$2:$L$6,O$2,0)+(VLOOKUP($F1155,'(참고)타워 스텟 가치'!$B$2:$L$6,O$2,0)*$E1155)</f>
        <v>0</v>
      </c>
      <c r="P1155">
        <f>VLOOKUP($F1155,'(참고)타워 스텟 가치'!$B$2:$L$6,P$2,0)+(VLOOKUP($F1155,'(참고)타워 스텟 가치'!$B$2:$L$6,P$2,0)*$E1155)</f>
        <v>65.380000000000166</v>
      </c>
      <c r="Q1155">
        <f>SUM('스테이지별 몬스터 스텟'!H1155*'(참고)타워 스텟 가치'!$Q$17,'스테이지별 몬스터 스텟'!I1155*'(참고)타워 스텟 가치'!$R$17,'스테이지별 몬스터 스텟'!J1155*'(참고)타워 스텟 가치'!$S$17,'스테이지별 몬스터 스텟'!K1155*'(참고)타워 스텟 가치'!$T$17,'스테이지별 몬스터 스텟'!L1155*'(참고)타워 스텟 가치'!$U$17,'스테이지별 몬스터 스텟'!M1155*'(참고)타워 스텟 가치'!$V$17,'스테이지별 몬스터 스텟'!N1155*'(참고)타워 스텟 가치'!$W$17,'스테이지별 몬스터 스텟'!O1155*'(참고)타워 스텟 가치'!$X$17,'스테이지별 몬스터 스텟'!P1155*'(참고)타워 스텟 가치'!$Y$17)</f>
        <v>707967.33000000182</v>
      </c>
      <c r="R1155">
        <v>1</v>
      </c>
      <c r="S1155">
        <f>VLOOKUP($F1155,'(참고)타워 스텟 가치'!$B$7:$L$11,S$2,0)+(VLOOKUP($F1155,'(참고)타워 스텟 가치'!$B$7:$L$11,S$2,0)*$E1155)</f>
        <v>233.50000000000057</v>
      </c>
      <c r="T1155">
        <f>VLOOKUP($F1155,'(참고)타워 스텟 가치'!$B$7:$L$11,T$2,0)+(VLOOKUP($F1155,'(참고)타워 스텟 가치'!$B$7:$L$11,T$2,0)*$E1155)</f>
        <v>420.30000000000103</v>
      </c>
      <c r="U1155">
        <f>VLOOKUP($F1155,'(참고)타워 스텟 가치'!$B$7:$L$11,U$2,0)+(VLOOKUP($F1155,'(참고)타워 스텟 가치'!$B$7:$L$11,U$2,0)*$E1155)</f>
        <v>467000.00000000116</v>
      </c>
      <c r="V1155">
        <f>VLOOKUP($F1155,'(참고)타워 스텟 가치'!$B$7:$L$11,V$2,0)+(VLOOKUP($F1155,'(참고)타워 스텟 가치'!$B$7:$L$11,V$2,0)*$E1155)</f>
        <v>2802.0000000000068</v>
      </c>
      <c r="W1155">
        <f>VLOOKUP($F1155,'(참고)타워 스텟 가치'!$B$7:$L$11,W$2,0)+(VLOOKUP($F1155,'(참고)타워 스텟 가치'!$B$7:$L$11,W$2,0)*$E1155)</f>
        <v>46.700000000000117</v>
      </c>
      <c r="X1155">
        <f>VLOOKUP($F1155,'(참고)타워 스텟 가치'!$B$7:$L$11,X$2,0)+(VLOOKUP($F1155,'(참고)타워 스텟 가치'!$B$7:$L$11,X$2,0)*$E1155)</f>
        <v>28.020000000000071</v>
      </c>
      <c r="Y1155">
        <f>VLOOKUP($F1155,'(참고)타워 스텟 가치'!$B$7:$L$11,Y$2,0)+(VLOOKUP($F1155,'(참고)타워 스텟 가치'!$B$7:$L$11,Y$2,0)*$E1155)</f>
        <v>0</v>
      </c>
      <c r="Z1155">
        <f>VLOOKUP($F1155,'(참고)타워 스텟 가치'!$B$7:$L$11,Z$2,0)+(VLOOKUP($F1155,'(참고)타워 스텟 가치'!$B$7:$L$11,Z$2,0)*$E1155)</f>
        <v>0</v>
      </c>
      <c r="AA1155">
        <f>VLOOKUP($F1155,'(참고)타워 스텟 가치'!$B$7:$L$11,AA$2,0)+(VLOOKUP($F1155,'(참고)타워 스텟 가치'!$B$7:$L$11,AA$2,0)*$E1155)</f>
        <v>65.380000000000166</v>
      </c>
      <c r="AB1155">
        <f>SUM('스테이지별 몬스터 스텟'!S1155*'(참고)타워 스텟 가치'!$Q$17,'스테이지별 몬스터 스텟'!T1155*'(참고)타워 스텟 가치'!$R$17,'스테이지별 몬스터 스텟'!U1155*'(참고)타워 스텟 가치'!$S$17,'스테이지별 몬스터 스텟'!V1155*'(참고)타워 스텟 가치'!$T$17,'스테이지별 몬스터 스텟'!W1155*'(참고)타워 스텟 가치'!$U$17,'스테이지별 몬스터 스텟'!X1155*'(참고)타워 스텟 가치'!$V$17,'스테이지별 몬스터 스텟'!Y1155*'(참고)타워 스텟 가치'!$W$17,'스테이지별 몬스터 스텟'!Z1155*'(참고)타워 스텟 가치'!$X$17,'스테이지별 몬스터 스텟'!AA1155*'(참고)타워 스텟 가치'!$Y$17)</f>
        <v>707453.63000000175</v>
      </c>
      <c r="AC1155">
        <v>2</v>
      </c>
      <c r="AD1155">
        <f>VLOOKUP($F1155,'(참고)타워 스텟 가치'!$B$12:$L$16,AD$2,0)+(VLOOKUP($F1155,'(참고)타워 스텟 가치'!$B$12:$L$16,AD$2,0)*$E1155)</f>
        <v>233.50000000000057</v>
      </c>
      <c r="AE1155">
        <f>VLOOKUP($F1155,'(참고)타워 스텟 가치'!$B$12:$L$16,AE$2,0)+(VLOOKUP($F1155,'(참고)타워 스텟 가치'!$B$12:$L$16,AE$2,0)*$E1155)</f>
        <v>280.20000000000073</v>
      </c>
      <c r="AF1155">
        <f>VLOOKUP($F1155,'(참고)타워 스텟 가치'!$B$12:$L$16,AF$2,0)+(VLOOKUP($F1155,'(참고)타워 스텟 가치'!$B$12:$L$16,AF$2,0)*$E1155)</f>
        <v>467000.00000000116</v>
      </c>
      <c r="AG1155">
        <f>VLOOKUP($F1155,'(참고)타워 스텟 가치'!$B$12:$L$16,AG$2,0)+(VLOOKUP($F1155,'(참고)타워 스텟 가치'!$B$12:$L$16,AG$2,0)*$E1155)</f>
        <v>1401.0000000000034</v>
      </c>
      <c r="AH1155">
        <f>VLOOKUP($F1155,'(참고)타워 스텟 가치'!$B$12:$L$16,AH$2,0)+(VLOOKUP($F1155,'(참고)타워 스텟 가치'!$B$12:$L$16,AH$2,0)*$E1155)</f>
        <v>46.700000000000117</v>
      </c>
      <c r="AI1155">
        <f>VLOOKUP($F1155,'(참고)타워 스텟 가치'!$B$12:$L$16,AI$2,0)+(VLOOKUP($F1155,'(참고)타워 스텟 가치'!$B$12:$L$16,AI$2,0)*$E1155)</f>
        <v>28.020000000000071</v>
      </c>
      <c r="AJ1155">
        <f>VLOOKUP($F1155,'(참고)타워 스텟 가치'!$B$12:$L$16,AJ$2,0)+(VLOOKUP($F1155,'(참고)타워 스텟 가치'!$B$12:$L$16,AJ$2,0)*$E1155)</f>
        <v>0</v>
      </c>
      <c r="AK1155">
        <f>VLOOKUP($F1155,'(참고)타워 스텟 가치'!$B$12:$L$16,AK$2,0)+(VLOOKUP($F1155,'(참고)타워 스텟 가치'!$B$12:$L$16,AK$2,0)*$E1155)</f>
        <v>0</v>
      </c>
      <c r="AL1155">
        <f>VLOOKUP($F1155,'(참고)타워 스텟 가치'!$B$12:$L$16,AL$2,0)+(VLOOKUP($F1155,'(참고)타워 스텟 가치'!$B$12:$L$16,AL$2,0)*$E1155)</f>
        <v>130.76000000000033</v>
      </c>
      <c r="AM1155">
        <f>SUM('스테이지별 몬스터 스텟'!AD1155*'(참고)타워 스텟 가치'!$Q$17,'스테이지별 몬스터 스텟'!AE1155*'(참고)타워 스텟 가치'!$R$17,'스테이지별 몬스터 스텟'!AF1155*'(참고)타워 스텟 가치'!$S$17,'스테이지별 몬스터 스텟'!AG1155*'(참고)타워 스텟 가치'!$T$17,'스테이지별 몬스터 스텟'!AH1155*'(참고)타워 스텟 가치'!$U$17,'스테이지별 몬스터 스텟'!AI1155*'(참고)타워 스텟 가치'!$V$17,'스테이지별 몬스터 스텟'!AJ1155*'(참고)타워 스텟 가치'!$W$17,'스테이지별 몬스터 스텟'!AK1155*'(참고)타워 스텟 가치'!$X$17,'스테이지별 몬스터 스텟'!AL1155*'(참고)타워 스텟 가치'!$Y$17)</f>
        <v>704572.24000000185</v>
      </c>
      <c r="AN1155">
        <v>3</v>
      </c>
    </row>
    <row r="1156" spans="3:40" x14ac:dyDescent="0.3">
      <c r="C1156">
        <v>2</v>
      </c>
      <c r="D1156">
        <f t="shared" si="53"/>
        <v>231</v>
      </c>
      <c r="E1156" s="52">
        <f>VLOOKUP(D1156,'스테이지별 난이도 설정'!B:C,2,0)</f>
        <v>92.400000000000233</v>
      </c>
      <c r="F1156" t="str">
        <f t="shared" si="54"/>
        <v>레어</v>
      </c>
      <c r="G1156">
        <f t="shared" si="52"/>
        <v>6</v>
      </c>
      <c r="H1156">
        <f>VLOOKUP($F1156,'(참고)타워 스텟 가치'!$B$2:$L$6,H$2,0)+(VLOOKUP($F1156,'(참고)타워 스텟 가치'!$B$2:$L$6,H$2,0)*$E1156)</f>
        <v>1050.7500000000027</v>
      </c>
      <c r="I1156">
        <f>VLOOKUP($F1156,'(참고)타워 스텟 가치'!$B$2:$L$6,I$2,0)+(VLOOKUP($F1156,'(참고)타워 스텟 가치'!$B$2:$L$6,I$2,0)*$E1156)</f>
        <v>210.15000000000052</v>
      </c>
      <c r="J1156">
        <f>VLOOKUP($F1156,'(참고)타워 스텟 가치'!$B$2:$L$6,J$2,0)+(VLOOKUP($F1156,'(참고)타워 스텟 가치'!$B$2:$L$6,J$2,0)*$E1156)</f>
        <v>467000.00000000116</v>
      </c>
      <c r="K1156">
        <f>VLOOKUP($F1156,'(참고)타워 스텟 가치'!$B$2:$L$6,K$2,0)+(VLOOKUP($F1156,'(참고)타워 스텟 가치'!$B$2:$L$6,K$2,0)*$E1156)</f>
        <v>4203.0000000000109</v>
      </c>
      <c r="L1156">
        <f>VLOOKUP($F1156,'(참고)타워 스텟 가치'!$B$2:$L$6,L$2,0)+(VLOOKUP($F1156,'(참고)타워 스텟 가치'!$B$2:$L$6,L$2,0)*$E1156)</f>
        <v>70.050000000000182</v>
      </c>
      <c r="M1156">
        <f>VLOOKUP($F1156,'(참고)타워 스텟 가치'!$B$2:$L$6,M$2,0)+(VLOOKUP($F1156,'(참고)타워 스텟 가치'!$B$2:$L$6,M$2,0)*$E1156)</f>
        <v>28.020000000000071</v>
      </c>
      <c r="N1156">
        <f>VLOOKUP($F1156,'(참고)타워 스텟 가치'!$B$2:$L$6,N$2,0)+(VLOOKUP($F1156,'(참고)타워 스텟 가치'!$B$2:$L$6,N$2,0)*$E1156)</f>
        <v>0</v>
      </c>
      <c r="O1156">
        <f>VLOOKUP($F1156,'(참고)타워 스텟 가치'!$B$2:$L$6,O$2,0)+(VLOOKUP($F1156,'(참고)타워 스텟 가치'!$B$2:$L$6,O$2,0)*$E1156)</f>
        <v>0</v>
      </c>
      <c r="P1156">
        <f>VLOOKUP($F1156,'(참고)타워 스텟 가치'!$B$2:$L$6,P$2,0)+(VLOOKUP($F1156,'(참고)타워 스텟 가치'!$B$2:$L$6,P$2,0)*$E1156)</f>
        <v>65.380000000000166</v>
      </c>
      <c r="Q1156">
        <f>SUM('스테이지별 몬스터 스텟'!H1156*'(참고)타워 스텟 가치'!$Q$17,'스테이지별 몬스터 스텟'!I1156*'(참고)타워 스텟 가치'!$R$17,'스테이지별 몬스터 스텟'!J1156*'(참고)타워 스텟 가치'!$S$17,'스테이지별 몬스터 스텟'!K1156*'(참고)타워 스텟 가치'!$T$17,'스테이지별 몬스터 스텟'!L1156*'(참고)타워 스텟 가치'!$U$17,'스테이지별 몬스터 스텟'!M1156*'(참고)타워 스텟 가치'!$V$17,'스테이지별 몬스터 스텟'!N1156*'(참고)타워 스텟 가치'!$W$17,'스테이지별 몬스터 스텟'!O1156*'(참고)타워 스텟 가치'!$X$17,'스테이지별 몬스터 스텟'!P1156*'(참고)타워 스텟 가치'!$Y$17)</f>
        <v>711621.60500000173</v>
      </c>
      <c r="R1156">
        <v>1</v>
      </c>
      <c r="S1156">
        <f>VLOOKUP($F1156,'(참고)타워 스텟 가치'!$B$7:$L$11,S$2,0)+(VLOOKUP($F1156,'(참고)타워 스텟 가치'!$B$7:$L$11,S$2,0)*$E1156)</f>
        <v>350.25000000000085</v>
      </c>
      <c r="T1156">
        <f>VLOOKUP($F1156,'(참고)타워 스텟 가치'!$B$7:$L$11,T$2,0)+(VLOOKUP($F1156,'(참고)타워 스텟 가치'!$B$7:$L$11,T$2,0)*$E1156)</f>
        <v>630.45000000000152</v>
      </c>
      <c r="U1156">
        <f>VLOOKUP($F1156,'(참고)타워 스텟 가치'!$B$7:$L$11,U$2,0)+(VLOOKUP($F1156,'(참고)타워 스텟 가치'!$B$7:$L$11,U$2,0)*$E1156)</f>
        <v>467000.00000000116</v>
      </c>
      <c r="V1156">
        <f>VLOOKUP($F1156,'(참고)타워 스텟 가치'!$B$7:$L$11,V$2,0)+(VLOOKUP($F1156,'(참고)타워 스텟 가치'!$B$7:$L$11,V$2,0)*$E1156)</f>
        <v>4203.0000000000109</v>
      </c>
      <c r="W1156">
        <f>VLOOKUP($F1156,'(참고)타워 스텟 가치'!$B$7:$L$11,W$2,0)+(VLOOKUP($F1156,'(참고)타워 스텟 가치'!$B$7:$L$11,W$2,0)*$E1156)</f>
        <v>70.050000000000182</v>
      </c>
      <c r="X1156">
        <f>VLOOKUP($F1156,'(참고)타워 스텟 가치'!$B$7:$L$11,X$2,0)+(VLOOKUP($F1156,'(참고)타워 스텟 가치'!$B$7:$L$11,X$2,0)*$E1156)</f>
        <v>28.020000000000071</v>
      </c>
      <c r="Y1156">
        <f>VLOOKUP($F1156,'(참고)타워 스텟 가치'!$B$7:$L$11,Y$2,0)+(VLOOKUP($F1156,'(참고)타워 스텟 가치'!$B$7:$L$11,Y$2,0)*$E1156)</f>
        <v>0</v>
      </c>
      <c r="Z1156">
        <f>VLOOKUP($F1156,'(참고)타워 스텟 가치'!$B$7:$L$11,Z$2,0)+(VLOOKUP($F1156,'(참고)타워 스텟 가치'!$B$7:$L$11,Z$2,0)*$E1156)</f>
        <v>0</v>
      </c>
      <c r="AA1156">
        <f>VLOOKUP($F1156,'(참고)타워 스텟 가치'!$B$7:$L$11,AA$2,0)+(VLOOKUP($F1156,'(참고)타워 스텟 가치'!$B$7:$L$11,AA$2,0)*$E1156)</f>
        <v>65.380000000000166</v>
      </c>
      <c r="AB1156">
        <f>SUM('스테이지별 몬스터 스텟'!S1156*'(참고)타워 스텟 가치'!$Q$17,'스테이지별 몬스터 스텟'!T1156*'(참고)타워 스텟 가치'!$R$17,'스테이지별 몬스터 스텟'!U1156*'(참고)타워 스텟 가치'!$S$17,'스테이지별 몬스터 스텟'!V1156*'(참고)타워 스텟 가치'!$T$17,'스테이지별 몬스터 스텟'!W1156*'(참고)타워 스텟 가치'!$U$17,'스테이지별 몬스터 스텟'!X1156*'(참고)타워 스텟 가치'!$V$17,'스테이지별 몬스터 스텟'!Y1156*'(참고)타워 스텟 가치'!$W$17,'스테이지별 몬스터 스텟'!Z1156*'(참고)타워 스텟 가치'!$X$17,'스테이지별 몬스터 스텟'!AA1156*'(참고)타워 스텟 가치'!$Y$17)</f>
        <v>710851.0550000018</v>
      </c>
      <c r="AC1156">
        <v>2</v>
      </c>
      <c r="AD1156">
        <f>VLOOKUP($F1156,'(참고)타워 스텟 가치'!$B$12:$L$16,AD$2,0)+(VLOOKUP($F1156,'(참고)타워 스텟 가치'!$B$12:$L$16,AD$2,0)*$E1156)</f>
        <v>350.25000000000085</v>
      </c>
      <c r="AE1156">
        <f>VLOOKUP($F1156,'(참고)타워 스텟 가치'!$B$12:$L$16,AE$2,0)+(VLOOKUP($F1156,'(참고)타워 스텟 가치'!$B$12:$L$16,AE$2,0)*$E1156)</f>
        <v>420.30000000000103</v>
      </c>
      <c r="AF1156">
        <f>VLOOKUP($F1156,'(참고)타워 스텟 가치'!$B$12:$L$16,AF$2,0)+(VLOOKUP($F1156,'(참고)타워 스텟 가치'!$B$12:$L$16,AF$2,0)*$E1156)</f>
        <v>467000.00000000116</v>
      </c>
      <c r="AG1156">
        <f>VLOOKUP($F1156,'(참고)타워 스텟 가치'!$B$12:$L$16,AG$2,0)+(VLOOKUP($F1156,'(참고)타워 스텟 가치'!$B$12:$L$16,AG$2,0)*$E1156)</f>
        <v>2101.5000000000055</v>
      </c>
      <c r="AH1156">
        <f>VLOOKUP($F1156,'(참고)타워 스텟 가치'!$B$12:$L$16,AH$2,0)+(VLOOKUP($F1156,'(참고)타워 스텟 가치'!$B$12:$L$16,AH$2,0)*$E1156)</f>
        <v>70.050000000000182</v>
      </c>
      <c r="AI1156">
        <f>VLOOKUP($F1156,'(참고)타워 스텟 가치'!$B$12:$L$16,AI$2,0)+(VLOOKUP($F1156,'(참고)타워 스텟 가치'!$B$12:$L$16,AI$2,0)*$E1156)</f>
        <v>28.020000000000071</v>
      </c>
      <c r="AJ1156">
        <f>VLOOKUP($F1156,'(참고)타워 스텟 가치'!$B$12:$L$16,AJ$2,0)+(VLOOKUP($F1156,'(참고)타워 스텟 가치'!$B$12:$L$16,AJ$2,0)*$E1156)</f>
        <v>0</v>
      </c>
      <c r="AK1156">
        <f>VLOOKUP($F1156,'(참고)타워 스텟 가치'!$B$12:$L$16,AK$2,0)+(VLOOKUP($F1156,'(참고)타워 스텟 가치'!$B$12:$L$16,AK$2,0)*$E1156)</f>
        <v>0</v>
      </c>
      <c r="AL1156">
        <f>VLOOKUP($F1156,'(참고)타워 스텟 가치'!$B$12:$L$16,AL$2,0)+(VLOOKUP($F1156,'(참고)타워 스텟 가치'!$B$12:$L$16,AL$2,0)*$E1156)</f>
        <v>130.76000000000033</v>
      </c>
      <c r="AM1156">
        <f>SUM('스테이지별 몬스터 스텟'!AD1156*'(참고)타워 스텟 가치'!$Q$17,'스테이지별 몬스터 스텟'!AE1156*'(참고)타워 스텟 가치'!$R$17,'스테이지별 몬스터 스텟'!AF1156*'(참고)타워 스텟 가치'!$S$17,'스테이지별 몬스터 스텟'!AG1156*'(참고)타워 스텟 가치'!$T$17,'스테이지별 몬스터 스텟'!AH1156*'(참고)타워 스텟 가치'!$U$17,'스테이지별 몬스터 스텟'!AI1156*'(참고)타워 스텟 가치'!$V$17,'스테이지별 몬스터 스텟'!AJ1156*'(참고)타워 스텟 가치'!$W$17,'스테이지별 몬스터 스텟'!AK1156*'(참고)타워 스텟 가치'!$X$17,'스테이지별 몬스터 스텟'!AL1156*'(참고)타워 스텟 가치'!$Y$17)</f>
        <v>706463.59000000171</v>
      </c>
      <c r="AN1156">
        <v>3</v>
      </c>
    </row>
    <row r="1157" spans="3:40" x14ac:dyDescent="0.3">
      <c r="C1157">
        <v>3</v>
      </c>
      <c r="D1157">
        <f t="shared" si="53"/>
        <v>231</v>
      </c>
      <c r="E1157" s="52">
        <f>VLOOKUP(D1157,'스테이지별 난이도 설정'!B:C,2,0)</f>
        <v>92.400000000000233</v>
      </c>
      <c r="F1157" t="str">
        <f t="shared" si="54"/>
        <v>에픽</v>
      </c>
      <c r="G1157">
        <f t="shared" si="52"/>
        <v>6</v>
      </c>
      <c r="H1157">
        <f>VLOOKUP($F1157,'(참고)타워 스텟 가치'!$B$2:$L$6,H$2,0)+(VLOOKUP($F1157,'(참고)타워 스텟 가치'!$B$2:$L$6,H$2,0)*$E1157)</f>
        <v>1576.1250000000039</v>
      </c>
      <c r="I1157">
        <f>VLOOKUP($F1157,'(참고)타워 스텟 가치'!$B$2:$L$6,I$2,0)+(VLOOKUP($F1157,'(참고)타워 스텟 가치'!$B$2:$L$6,I$2,0)*$E1157)</f>
        <v>315.22500000000076</v>
      </c>
      <c r="J1157">
        <f>VLOOKUP($F1157,'(참고)타워 스텟 가치'!$B$2:$L$6,J$2,0)+(VLOOKUP($F1157,'(참고)타워 스텟 가치'!$B$2:$L$6,J$2,0)*$E1157)</f>
        <v>467000.00000000116</v>
      </c>
      <c r="K1157">
        <f>VLOOKUP($F1157,'(참고)타워 스텟 가치'!$B$2:$L$6,K$2,0)+(VLOOKUP($F1157,'(참고)타워 스텟 가치'!$B$2:$L$6,K$2,0)*$E1157)</f>
        <v>6304.5000000000155</v>
      </c>
      <c r="L1157">
        <f>VLOOKUP($F1157,'(참고)타워 스텟 가치'!$B$2:$L$6,L$2,0)+(VLOOKUP($F1157,'(참고)타워 스텟 가치'!$B$2:$L$6,L$2,0)*$E1157)</f>
        <v>105.07500000000026</v>
      </c>
      <c r="M1157">
        <f>VLOOKUP($F1157,'(참고)타워 스텟 가치'!$B$2:$L$6,M$2,0)+(VLOOKUP($F1157,'(참고)타워 스텟 가치'!$B$2:$L$6,M$2,0)*$E1157)</f>
        <v>28.020000000000071</v>
      </c>
      <c r="N1157">
        <f>VLOOKUP($F1157,'(참고)타워 스텟 가치'!$B$2:$L$6,N$2,0)+(VLOOKUP($F1157,'(참고)타워 스텟 가치'!$B$2:$L$6,N$2,0)*$E1157)</f>
        <v>0</v>
      </c>
      <c r="O1157">
        <f>VLOOKUP($F1157,'(참고)타워 스텟 가치'!$B$2:$L$6,O$2,0)+(VLOOKUP($F1157,'(참고)타워 스텟 가치'!$B$2:$L$6,O$2,0)*$E1157)</f>
        <v>0</v>
      </c>
      <c r="P1157">
        <f>VLOOKUP($F1157,'(참고)타워 스텟 가치'!$B$2:$L$6,P$2,0)+(VLOOKUP($F1157,'(참고)타워 스텟 가치'!$B$2:$L$6,P$2,0)*$E1157)</f>
        <v>65.380000000000166</v>
      </c>
      <c r="Q1157">
        <f>SUM('스테이지별 몬스터 스텟'!H1157*'(참고)타워 스텟 가치'!$Q$17,'스테이지별 몬스터 스텟'!I1157*'(참고)타워 스텟 가치'!$R$17,'스테이지별 몬스터 스텟'!J1157*'(참고)타워 스텟 가치'!$S$17,'스테이지별 몬스터 스텟'!K1157*'(참고)타워 스텟 가치'!$T$17,'스테이지별 몬스터 스텟'!L1157*'(참고)타워 스텟 가치'!$U$17,'스테이지별 몬스터 스텟'!M1157*'(참고)타워 스텟 가치'!$V$17,'스테이지별 몬스터 스텟'!N1157*'(참고)타워 스텟 가치'!$W$17,'스테이지별 몬스터 스텟'!O1157*'(참고)타워 스텟 가치'!$X$17,'스테이지별 몬스터 스텟'!P1157*'(참고)타워 스텟 가치'!$Y$17)</f>
        <v>717103.01750000182</v>
      </c>
      <c r="R1157">
        <v>1</v>
      </c>
      <c r="S1157">
        <f>VLOOKUP($F1157,'(참고)타워 스텟 가치'!$B$7:$L$11,S$2,0)+(VLOOKUP($F1157,'(참고)타워 스텟 가치'!$B$7:$L$11,S$2,0)*$E1157)</f>
        <v>525.37500000000136</v>
      </c>
      <c r="T1157">
        <f>VLOOKUP($F1157,'(참고)타워 스텟 가치'!$B$7:$L$11,T$2,0)+(VLOOKUP($F1157,'(참고)타워 스텟 가치'!$B$7:$L$11,T$2,0)*$E1157)</f>
        <v>945.67500000000234</v>
      </c>
      <c r="U1157">
        <f>VLOOKUP($F1157,'(참고)타워 스텟 가치'!$B$7:$L$11,U$2,0)+(VLOOKUP($F1157,'(참고)타워 스텟 가치'!$B$7:$L$11,U$2,0)*$E1157)</f>
        <v>467000.00000000116</v>
      </c>
      <c r="V1157">
        <f>VLOOKUP($F1157,'(참고)타워 스텟 가치'!$B$7:$L$11,V$2,0)+(VLOOKUP($F1157,'(참고)타워 스텟 가치'!$B$7:$L$11,V$2,0)*$E1157)</f>
        <v>6304.5000000000155</v>
      </c>
      <c r="W1157">
        <f>VLOOKUP($F1157,'(참고)타워 스텟 가치'!$B$7:$L$11,W$2,0)+(VLOOKUP($F1157,'(참고)타워 스텟 가치'!$B$7:$L$11,W$2,0)*$E1157)</f>
        <v>105.07500000000026</v>
      </c>
      <c r="X1157">
        <f>VLOOKUP($F1157,'(참고)타워 스텟 가치'!$B$7:$L$11,X$2,0)+(VLOOKUP($F1157,'(참고)타워 스텟 가치'!$B$7:$L$11,X$2,0)*$E1157)</f>
        <v>28.020000000000071</v>
      </c>
      <c r="Y1157">
        <f>VLOOKUP($F1157,'(참고)타워 스텟 가치'!$B$7:$L$11,Y$2,0)+(VLOOKUP($F1157,'(참고)타워 스텟 가치'!$B$7:$L$11,Y$2,0)*$E1157)</f>
        <v>0</v>
      </c>
      <c r="Z1157">
        <f>VLOOKUP($F1157,'(참고)타워 스텟 가치'!$B$7:$L$11,Z$2,0)+(VLOOKUP($F1157,'(참고)타워 스텟 가치'!$B$7:$L$11,Z$2,0)*$E1157)</f>
        <v>0</v>
      </c>
      <c r="AA1157">
        <f>VLOOKUP($F1157,'(참고)타워 스텟 가치'!$B$7:$L$11,AA$2,0)+(VLOOKUP($F1157,'(참고)타워 스텟 가치'!$B$7:$L$11,AA$2,0)*$E1157)</f>
        <v>65.380000000000166</v>
      </c>
      <c r="AB1157">
        <f>SUM('스테이지별 몬스터 스텟'!S1157*'(참고)타워 스텟 가치'!$Q$17,'스테이지별 몬스터 스텟'!T1157*'(참고)타워 스텟 가치'!$R$17,'스테이지별 몬스터 스텟'!U1157*'(참고)타워 스텟 가치'!$S$17,'스테이지별 몬스터 스텟'!V1157*'(참고)타워 스텟 가치'!$T$17,'스테이지별 몬스터 스텟'!W1157*'(참고)타워 스텟 가치'!$U$17,'스테이지별 몬스터 스텟'!X1157*'(참고)타워 스텟 가치'!$V$17,'스테이지별 몬스터 스텟'!Y1157*'(참고)타워 스텟 가치'!$W$17,'스테이지별 몬스터 스텟'!Z1157*'(참고)타워 스텟 가치'!$X$17,'스테이지별 몬스터 스텟'!AA1157*'(참고)타워 스텟 가치'!$Y$17)</f>
        <v>715947.19250000175</v>
      </c>
      <c r="AC1157">
        <v>2</v>
      </c>
      <c r="AD1157">
        <f>VLOOKUP($F1157,'(참고)타워 스텟 가치'!$B$12:$L$16,AD$2,0)+(VLOOKUP($F1157,'(참고)타워 스텟 가치'!$B$12:$L$16,AD$2,0)*$E1157)</f>
        <v>525.37500000000136</v>
      </c>
      <c r="AE1157">
        <f>VLOOKUP($F1157,'(참고)타워 스텟 가치'!$B$12:$L$16,AE$2,0)+(VLOOKUP($F1157,'(참고)타워 스텟 가치'!$B$12:$L$16,AE$2,0)*$E1157)</f>
        <v>630.45000000000152</v>
      </c>
      <c r="AF1157">
        <f>VLOOKUP($F1157,'(참고)타워 스텟 가치'!$B$12:$L$16,AF$2,0)+(VLOOKUP($F1157,'(참고)타워 스텟 가치'!$B$12:$L$16,AF$2,0)*$E1157)</f>
        <v>467000.00000000116</v>
      </c>
      <c r="AG1157">
        <f>VLOOKUP($F1157,'(참고)타워 스텟 가치'!$B$12:$L$16,AG$2,0)+(VLOOKUP($F1157,'(참고)타워 스텟 가치'!$B$12:$L$16,AG$2,0)*$E1157)</f>
        <v>3152.2500000000077</v>
      </c>
      <c r="AH1157">
        <f>VLOOKUP($F1157,'(참고)타워 스텟 가치'!$B$12:$L$16,AH$2,0)+(VLOOKUP($F1157,'(참고)타워 스텟 가치'!$B$12:$L$16,AH$2,0)*$E1157)</f>
        <v>105.07500000000026</v>
      </c>
      <c r="AI1157">
        <f>VLOOKUP($F1157,'(참고)타워 스텟 가치'!$B$12:$L$16,AI$2,0)+(VLOOKUP($F1157,'(참고)타워 스텟 가치'!$B$12:$L$16,AI$2,0)*$E1157)</f>
        <v>28.020000000000071</v>
      </c>
      <c r="AJ1157">
        <f>VLOOKUP($F1157,'(참고)타워 스텟 가치'!$B$12:$L$16,AJ$2,0)+(VLOOKUP($F1157,'(참고)타워 스텟 가치'!$B$12:$L$16,AJ$2,0)*$E1157)</f>
        <v>0</v>
      </c>
      <c r="AK1157">
        <f>VLOOKUP($F1157,'(참고)타워 스텟 가치'!$B$12:$L$16,AK$2,0)+(VLOOKUP($F1157,'(참고)타워 스텟 가치'!$B$12:$L$16,AK$2,0)*$E1157)</f>
        <v>0</v>
      </c>
      <c r="AL1157">
        <f>VLOOKUP($F1157,'(참고)타워 스텟 가치'!$B$12:$L$16,AL$2,0)+(VLOOKUP($F1157,'(참고)타워 스텟 가치'!$B$12:$L$16,AL$2,0)*$E1157)</f>
        <v>130.76000000000033</v>
      </c>
      <c r="AM1157">
        <f>SUM('스테이지별 몬스터 스텟'!AD1157*'(참고)타워 스텟 가치'!$Q$17,'스테이지별 몬스터 스텟'!AE1157*'(참고)타워 스텟 가치'!$R$17,'스테이지별 몬스터 스텟'!AF1157*'(참고)타워 스텟 가치'!$S$17,'스테이지별 몬스터 스텟'!AG1157*'(참고)타워 스텟 가치'!$T$17,'스테이지별 몬스터 스텟'!AH1157*'(참고)타워 스텟 가치'!$U$17,'스테이지별 몬스터 스텟'!AI1157*'(참고)타워 스텟 가치'!$V$17,'스테이지별 몬스터 스텟'!AJ1157*'(참고)타워 스텟 가치'!$W$17,'스테이지별 몬스터 스텟'!AK1157*'(참고)타워 스텟 가치'!$X$17,'스테이지별 몬스터 스텟'!AL1157*'(참고)타워 스텟 가치'!$Y$17)</f>
        <v>709300.61500000185</v>
      </c>
      <c r="AN1157">
        <v>3</v>
      </c>
    </row>
    <row r="1158" spans="3:40" x14ac:dyDescent="0.3">
      <c r="C1158">
        <v>4</v>
      </c>
      <c r="D1158">
        <f t="shared" si="53"/>
        <v>231</v>
      </c>
      <c r="E1158" s="52">
        <f>VLOOKUP(D1158,'스테이지별 난이도 설정'!B:C,2,0)</f>
        <v>92.400000000000233</v>
      </c>
      <c r="F1158" t="str">
        <f t="shared" si="54"/>
        <v>유니크</v>
      </c>
      <c r="G1158">
        <f t="shared" ref="G1158:G1221" si="55">SUM(R1158,AC1158,AN1158)</f>
        <v>6</v>
      </c>
      <c r="H1158">
        <f>VLOOKUP($F1158,'(참고)타워 스텟 가치'!$B$2:$L$6,H$2,0)+(VLOOKUP($F1158,'(참고)타워 스텟 가치'!$B$2:$L$6,H$2,0)*$E1158)</f>
        <v>2364.1875000000059</v>
      </c>
      <c r="I1158">
        <f>VLOOKUP($F1158,'(참고)타워 스텟 가치'!$B$2:$L$6,I$2,0)+(VLOOKUP($F1158,'(참고)타워 스텟 가치'!$B$2:$L$6,I$2,0)*$E1158)</f>
        <v>472.83750000000117</v>
      </c>
      <c r="J1158">
        <f>VLOOKUP($F1158,'(참고)타워 스텟 가치'!$B$2:$L$6,J$2,0)+(VLOOKUP($F1158,'(참고)타워 스텟 가치'!$B$2:$L$6,J$2,0)*$E1158)</f>
        <v>467000.00000000116</v>
      </c>
      <c r="K1158">
        <f>VLOOKUP($F1158,'(참고)타워 스텟 가치'!$B$2:$L$6,K$2,0)+(VLOOKUP($F1158,'(참고)타워 스텟 가치'!$B$2:$L$6,K$2,0)*$E1158)</f>
        <v>9456.7500000000236</v>
      </c>
      <c r="L1158">
        <f>VLOOKUP($F1158,'(참고)타워 스텟 가치'!$B$2:$L$6,L$2,0)+(VLOOKUP($F1158,'(참고)타워 스텟 가치'!$B$2:$L$6,L$2,0)*$E1158)</f>
        <v>157.61250000000038</v>
      </c>
      <c r="M1158">
        <f>VLOOKUP($F1158,'(참고)타워 스텟 가치'!$B$2:$L$6,M$2,0)+(VLOOKUP($F1158,'(참고)타워 스텟 가치'!$B$2:$L$6,M$2,0)*$E1158)</f>
        <v>28.020000000000071</v>
      </c>
      <c r="N1158">
        <f>VLOOKUP($F1158,'(참고)타워 스텟 가치'!$B$2:$L$6,N$2,0)+(VLOOKUP($F1158,'(참고)타워 스텟 가치'!$B$2:$L$6,N$2,0)*$E1158)</f>
        <v>0</v>
      </c>
      <c r="O1158">
        <f>VLOOKUP($F1158,'(참고)타워 스텟 가치'!$B$2:$L$6,O$2,0)+(VLOOKUP($F1158,'(참고)타워 스텟 가치'!$B$2:$L$6,O$2,0)*$E1158)</f>
        <v>0</v>
      </c>
      <c r="P1158">
        <f>VLOOKUP($F1158,'(참고)타워 스텟 가치'!$B$2:$L$6,P$2,0)+(VLOOKUP($F1158,'(참고)타워 스텟 가치'!$B$2:$L$6,P$2,0)*$E1158)</f>
        <v>93.400000000000233</v>
      </c>
      <c r="Q1158">
        <f>SUM('스테이지별 몬스터 스텟'!H1158*'(참고)타워 스텟 가치'!$Q$17,'스테이지별 몬스터 스텟'!I1158*'(참고)타워 스텟 가치'!$R$17,'스테이지별 몬스터 스텟'!J1158*'(참고)타워 스텟 가치'!$S$17,'스테이지별 몬스터 스텟'!K1158*'(참고)타워 스텟 가치'!$T$17,'스테이지별 몬스터 스텟'!L1158*'(참고)타워 스텟 가치'!$U$17,'스테이지별 몬스터 스텟'!M1158*'(참고)타워 스텟 가치'!$V$17,'스테이지별 몬스터 스텟'!N1158*'(참고)타워 스텟 가치'!$W$17,'스테이지별 몬스터 스텟'!O1158*'(참고)타워 스텟 가치'!$X$17,'스테이지별 몬스터 스텟'!P1158*'(참고)타워 스텟 가치'!$Y$17)</f>
        <v>725381.17625000176</v>
      </c>
      <c r="R1158">
        <v>1</v>
      </c>
      <c r="S1158">
        <f>VLOOKUP($F1158,'(참고)타워 스텟 가치'!$B$7:$L$11,S$2,0)+(VLOOKUP($F1158,'(참고)타워 스텟 가치'!$B$7:$L$11,S$2,0)*$E1158)</f>
        <v>788.06250000000193</v>
      </c>
      <c r="T1158">
        <f>VLOOKUP($F1158,'(참고)타워 스텟 가치'!$B$7:$L$11,T$2,0)+(VLOOKUP($F1158,'(참고)타워 스텟 가치'!$B$7:$L$11,T$2,0)*$E1158)</f>
        <v>1418.5125000000035</v>
      </c>
      <c r="U1158">
        <f>VLOOKUP($F1158,'(참고)타워 스텟 가치'!$B$7:$L$11,U$2,0)+(VLOOKUP($F1158,'(참고)타워 스텟 가치'!$B$7:$L$11,U$2,0)*$E1158)</f>
        <v>467000.00000000116</v>
      </c>
      <c r="V1158">
        <f>VLOOKUP($F1158,'(참고)타워 스텟 가치'!$B$7:$L$11,V$2,0)+(VLOOKUP($F1158,'(참고)타워 스텟 가치'!$B$7:$L$11,V$2,0)*$E1158)</f>
        <v>9456.7500000000236</v>
      </c>
      <c r="W1158">
        <f>VLOOKUP($F1158,'(참고)타워 스텟 가치'!$B$7:$L$11,W$2,0)+(VLOOKUP($F1158,'(참고)타워 스텟 가치'!$B$7:$L$11,W$2,0)*$E1158)</f>
        <v>157.61250000000038</v>
      </c>
      <c r="X1158">
        <f>VLOOKUP($F1158,'(참고)타워 스텟 가치'!$B$7:$L$11,X$2,0)+(VLOOKUP($F1158,'(참고)타워 스텟 가치'!$B$7:$L$11,X$2,0)*$E1158)</f>
        <v>28.020000000000071</v>
      </c>
      <c r="Y1158">
        <f>VLOOKUP($F1158,'(참고)타워 스텟 가치'!$B$7:$L$11,Y$2,0)+(VLOOKUP($F1158,'(참고)타워 스텟 가치'!$B$7:$L$11,Y$2,0)*$E1158)</f>
        <v>0</v>
      </c>
      <c r="Z1158">
        <f>VLOOKUP($F1158,'(참고)타워 스텟 가치'!$B$7:$L$11,Z$2,0)+(VLOOKUP($F1158,'(참고)타워 스텟 가치'!$B$7:$L$11,Z$2,0)*$E1158)</f>
        <v>0</v>
      </c>
      <c r="AA1158">
        <f>VLOOKUP($F1158,'(참고)타워 스텟 가치'!$B$7:$L$11,AA$2,0)+(VLOOKUP($F1158,'(참고)타워 스텟 가치'!$B$7:$L$11,AA$2,0)*$E1158)</f>
        <v>93.400000000000233</v>
      </c>
      <c r="AB1158">
        <f>SUM('스테이지별 몬스터 스텟'!S1158*'(참고)타워 스텟 가치'!$Q$17,'스테이지별 몬스터 스텟'!T1158*'(참고)타워 스텟 가치'!$R$17,'스테이지별 몬스터 스텟'!U1158*'(참고)타워 스텟 가치'!$S$17,'스테이지별 몬스터 스텟'!V1158*'(참고)타워 스텟 가치'!$T$17,'스테이지별 몬스터 스텟'!W1158*'(참고)타워 스텟 가치'!$U$17,'스테이지별 몬스터 스텟'!X1158*'(참고)타워 스텟 가치'!$V$17,'스테이지별 몬스터 스텟'!Y1158*'(참고)타워 스텟 가치'!$W$17,'스테이지별 몬스터 스텟'!Z1158*'(참고)타워 스텟 가치'!$X$17,'스테이지별 몬스터 스텟'!AA1158*'(참고)타워 스텟 가치'!$Y$17)</f>
        <v>723647.43875000183</v>
      </c>
      <c r="AC1158">
        <v>2</v>
      </c>
      <c r="AD1158">
        <f>VLOOKUP($F1158,'(참고)타워 스텟 가치'!$B$12:$L$16,AD$2,0)+(VLOOKUP($F1158,'(참고)타워 스텟 가치'!$B$12:$L$16,AD$2,0)*$E1158)</f>
        <v>788.06250000000193</v>
      </c>
      <c r="AE1158">
        <f>VLOOKUP($F1158,'(참고)타워 스텟 가치'!$B$12:$L$16,AE$2,0)+(VLOOKUP($F1158,'(참고)타워 스텟 가치'!$B$12:$L$16,AE$2,0)*$E1158)</f>
        <v>945.67500000000234</v>
      </c>
      <c r="AF1158">
        <f>VLOOKUP($F1158,'(참고)타워 스텟 가치'!$B$12:$L$16,AF$2,0)+(VLOOKUP($F1158,'(참고)타워 스텟 가치'!$B$12:$L$16,AF$2,0)*$E1158)</f>
        <v>467000.00000000116</v>
      </c>
      <c r="AG1158">
        <f>VLOOKUP($F1158,'(참고)타워 스텟 가치'!$B$12:$L$16,AG$2,0)+(VLOOKUP($F1158,'(참고)타워 스텟 가치'!$B$12:$L$16,AG$2,0)*$E1158)</f>
        <v>4728.3750000000118</v>
      </c>
      <c r="AH1158">
        <f>VLOOKUP($F1158,'(참고)타워 스텟 가치'!$B$12:$L$16,AH$2,0)+(VLOOKUP($F1158,'(참고)타워 스텟 가치'!$B$12:$L$16,AH$2,0)*$E1158)</f>
        <v>157.61250000000038</v>
      </c>
      <c r="AI1158">
        <f>VLOOKUP($F1158,'(참고)타워 스텟 가치'!$B$12:$L$16,AI$2,0)+(VLOOKUP($F1158,'(참고)타워 스텟 가치'!$B$12:$L$16,AI$2,0)*$E1158)</f>
        <v>28.020000000000071</v>
      </c>
      <c r="AJ1158">
        <f>VLOOKUP($F1158,'(참고)타워 스텟 가치'!$B$12:$L$16,AJ$2,0)+(VLOOKUP($F1158,'(참고)타워 스텟 가치'!$B$12:$L$16,AJ$2,0)*$E1158)</f>
        <v>0</v>
      </c>
      <c r="AK1158">
        <f>VLOOKUP($F1158,'(참고)타워 스텟 가치'!$B$12:$L$16,AK$2,0)+(VLOOKUP($F1158,'(참고)타워 스텟 가치'!$B$12:$L$16,AK$2,0)*$E1158)</f>
        <v>0</v>
      </c>
      <c r="AL1158">
        <f>VLOOKUP($F1158,'(참고)타워 스텟 가치'!$B$12:$L$16,AL$2,0)+(VLOOKUP($F1158,'(참고)타워 스텟 가치'!$B$12:$L$16,AL$2,0)*$E1158)</f>
        <v>186.80000000000047</v>
      </c>
      <c r="AM1158">
        <f>SUM('스테이지별 몬스터 스텟'!AD1158*'(참고)타워 스텟 가치'!$Q$17,'스테이지별 몬스터 스텟'!AE1158*'(참고)타워 스텟 가치'!$R$17,'스테이지별 몬스터 스텟'!AF1158*'(참고)타워 스텟 가치'!$S$17,'스테이지별 몬스터 스텟'!AG1158*'(참고)타워 스텟 가치'!$T$17,'스테이지별 몬스터 스텟'!AH1158*'(참고)타워 스텟 가치'!$U$17,'스테이지별 몬스터 스텟'!AI1158*'(참고)타워 스텟 가치'!$V$17,'스테이지별 몬스터 스텟'!AJ1158*'(참고)타워 스텟 가치'!$W$17,'스테이지별 몬스터 스텟'!AK1158*'(참고)타워 스텟 가치'!$X$17,'스테이지별 몬스터 스텟'!AL1158*'(참고)타워 스텟 가치'!$Y$17)</f>
        <v>713668.23250000167</v>
      </c>
      <c r="AN1158">
        <v>3</v>
      </c>
    </row>
    <row r="1159" spans="3:40" x14ac:dyDescent="0.3">
      <c r="C1159">
        <v>5</v>
      </c>
      <c r="D1159">
        <f t="shared" si="53"/>
        <v>231</v>
      </c>
      <c r="E1159" s="52">
        <f>VLOOKUP(D1159,'스테이지별 난이도 설정'!B:C,2,0)</f>
        <v>92.400000000000233</v>
      </c>
      <c r="F1159" t="str">
        <f t="shared" si="54"/>
        <v>스페셜</v>
      </c>
      <c r="G1159">
        <f t="shared" si="55"/>
        <v>6</v>
      </c>
      <c r="H1159">
        <f>VLOOKUP($F1159,'(참고)타워 스텟 가치'!$B$2:$L$6,H$2,0)+(VLOOKUP($F1159,'(참고)타워 스텟 가치'!$B$2:$L$6,H$2,0)*$E1159)</f>
        <v>3546.2812500000086</v>
      </c>
      <c r="I1159">
        <f>VLOOKUP($F1159,'(참고)타워 스텟 가치'!$B$2:$L$6,I$2,0)+(VLOOKUP($F1159,'(참고)타워 스텟 가치'!$B$2:$L$6,I$2,0)*$E1159)</f>
        <v>709.25625000000173</v>
      </c>
      <c r="J1159">
        <f>VLOOKUP($F1159,'(참고)타워 스텟 가치'!$B$2:$L$6,J$2,0)+(VLOOKUP($F1159,'(참고)타워 스텟 가치'!$B$2:$L$6,J$2,0)*$E1159)</f>
        <v>467000.00000000116</v>
      </c>
      <c r="K1159">
        <f>VLOOKUP($F1159,'(참고)타워 스텟 가치'!$B$2:$L$6,K$2,0)+(VLOOKUP($F1159,'(참고)타워 스텟 가치'!$B$2:$L$6,K$2,0)*$E1159)</f>
        <v>14185.125000000035</v>
      </c>
      <c r="L1159">
        <f>VLOOKUP($F1159,'(참고)타워 스텟 가치'!$B$2:$L$6,L$2,0)+(VLOOKUP($F1159,'(참고)타워 스텟 가치'!$B$2:$L$6,L$2,0)*$E1159)</f>
        <v>236.41875000000059</v>
      </c>
      <c r="M1159">
        <f>VLOOKUP($F1159,'(참고)타워 스텟 가치'!$B$2:$L$6,M$2,0)+(VLOOKUP($F1159,'(참고)타워 스텟 가치'!$B$2:$L$6,M$2,0)*$E1159)</f>
        <v>28.020000000000071</v>
      </c>
      <c r="N1159">
        <f>VLOOKUP($F1159,'(참고)타워 스텟 가치'!$B$2:$L$6,N$2,0)+(VLOOKUP($F1159,'(참고)타워 스텟 가치'!$B$2:$L$6,N$2,0)*$E1159)</f>
        <v>0</v>
      </c>
      <c r="O1159">
        <f>VLOOKUP($F1159,'(참고)타워 스텟 가치'!$B$2:$L$6,O$2,0)+(VLOOKUP($F1159,'(참고)타워 스텟 가치'!$B$2:$L$6,O$2,0)*$E1159)</f>
        <v>0</v>
      </c>
      <c r="P1159">
        <f>VLOOKUP($F1159,'(참고)타워 스텟 가치'!$B$2:$L$6,P$2,0)+(VLOOKUP($F1159,'(참고)타워 스텟 가치'!$B$2:$L$6,P$2,0)*$E1159)</f>
        <v>93.400000000000233</v>
      </c>
      <c r="Q1159">
        <f>SUM('스테이지별 몬스터 스텟'!H1159*'(참고)타워 스텟 가치'!$Q$17,'스테이지별 몬스터 스텟'!I1159*'(참고)타워 스텟 가치'!$R$17,'스테이지별 몬스터 스텟'!J1159*'(참고)타워 스텟 가치'!$S$17,'스테이지별 몬스터 스텟'!K1159*'(참고)타워 스텟 가치'!$T$17,'스테이지별 몬스터 스텟'!L1159*'(참고)타워 스텟 가치'!$U$17,'스테이지별 몬스터 스텟'!M1159*'(참고)타워 스텟 가치'!$V$17,'스테이지별 몬스터 스텟'!N1159*'(참고)타워 스텟 가치'!$W$17,'스테이지별 몬스터 스텟'!O1159*'(참고)타워 스텟 가치'!$X$17,'스테이지별 몬스터 스텟'!P1159*'(참고)타워 스텟 가치'!$Y$17)</f>
        <v>737714.35437500197</v>
      </c>
      <c r="R1159">
        <v>1</v>
      </c>
      <c r="S1159">
        <f>VLOOKUP($F1159,'(참고)타워 스텟 가치'!$B$7:$L$11,S$2,0)+(VLOOKUP($F1159,'(참고)타워 스텟 가치'!$B$7:$L$11,S$2,0)*$E1159)</f>
        <v>1182.093750000003</v>
      </c>
      <c r="T1159">
        <f>VLOOKUP($F1159,'(참고)타워 스텟 가치'!$B$7:$L$11,T$2,0)+(VLOOKUP($F1159,'(참고)타워 스텟 가치'!$B$7:$L$11,T$2,0)*$E1159)</f>
        <v>2127.7687500000052</v>
      </c>
      <c r="U1159">
        <f>VLOOKUP($F1159,'(참고)타워 스텟 가치'!$B$7:$L$11,U$2,0)+(VLOOKUP($F1159,'(참고)타워 스텟 가치'!$B$7:$L$11,U$2,0)*$E1159)</f>
        <v>467000.00000000116</v>
      </c>
      <c r="V1159">
        <f>VLOOKUP($F1159,'(참고)타워 스텟 가치'!$B$7:$L$11,V$2,0)+(VLOOKUP($F1159,'(참고)타워 스텟 가치'!$B$7:$L$11,V$2,0)*$E1159)</f>
        <v>14185.125000000035</v>
      </c>
      <c r="W1159">
        <f>VLOOKUP($F1159,'(참고)타워 스텟 가치'!$B$7:$L$11,W$2,0)+(VLOOKUP($F1159,'(참고)타워 스텟 가치'!$B$7:$L$11,W$2,0)*$E1159)</f>
        <v>236.41875000000059</v>
      </c>
      <c r="X1159">
        <f>VLOOKUP($F1159,'(참고)타워 스텟 가치'!$B$7:$L$11,X$2,0)+(VLOOKUP($F1159,'(참고)타워 스텟 가치'!$B$7:$L$11,X$2,0)*$E1159)</f>
        <v>28.020000000000071</v>
      </c>
      <c r="Y1159">
        <f>VLOOKUP($F1159,'(참고)타워 스텟 가치'!$B$7:$L$11,Y$2,0)+(VLOOKUP($F1159,'(참고)타워 스텟 가치'!$B$7:$L$11,Y$2,0)*$E1159)</f>
        <v>0</v>
      </c>
      <c r="Z1159">
        <f>VLOOKUP($F1159,'(참고)타워 스텟 가치'!$B$7:$L$11,Z$2,0)+(VLOOKUP($F1159,'(참고)타워 스텟 가치'!$B$7:$L$11,Z$2,0)*$E1159)</f>
        <v>0</v>
      </c>
      <c r="AA1159">
        <f>VLOOKUP($F1159,'(참고)타워 스텟 가치'!$B$7:$L$11,AA$2,0)+(VLOOKUP($F1159,'(참고)타워 스텟 가치'!$B$7:$L$11,AA$2,0)*$E1159)</f>
        <v>93.400000000000233</v>
      </c>
      <c r="AB1159">
        <f>SUM('스테이지별 몬스터 스텟'!S1159*'(참고)타워 스텟 가치'!$Q$17,'스테이지별 몬스터 스텟'!T1159*'(참고)타워 스텟 가치'!$R$17,'스테이지별 몬스터 스텟'!U1159*'(참고)타워 스텟 가치'!$S$17,'스테이지별 몬스터 스텟'!V1159*'(참고)타워 스텟 가치'!$T$17,'스테이지별 몬스터 스텟'!W1159*'(참고)타워 스텟 가치'!$U$17,'스테이지별 몬스터 스텟'!X1159*'(참고)타워 스텟 가치'!$V$17,'스테이지별 몬스터 스텟'!Y1159*'(참고)타워 스텟 가치'!$W$17,'스테이지별 몬스터 스텟'!Z1159*'(참고)타워 스텟 가치'!$X$17,'스테이지별 몬스터 스텟'!AA1159*'(참고)타워 스텟 가치'!$Y$17)</f>
        <v>735113.74812500202</v>
      </c>
      <c r="AC1159">
        <v>2</v>
      </c>
      <c r="AD1159">
        <f>VLOOKUP($F1159,'(참고)타워 스텟 가치'!$B$12:$L$16,AD$2,0)+(VLOOKUP($F1159,'(참고)타워 스텟 가치'!$B$12:$L$16,AD$2,0)*$E1159)</f>
        <v>1182.093750000003</v>
      </c>
      <c r="AE1159">
        <f>VLOOKUP($F1159,'(참고)타워 스텟 가치'!$B$12:$L$16,AE$2,0)+(VLOOKUP($F1159,'(참고)타워 스텟 가치'!$B$12:$L$16,AE$2,0)*$E1159)</f>
        <v>1418.5125000000035</v>
      </c>
      <c r="AF1159">
        <f>VLOOKUP($F1159,'(참고)타워 스텟 가치'!$B$12:$L$16,AF$2,0)+(VLOOKUP($F1159,'(참고)타워 스텟 가치'!$B$12:$L$16,AF$2,0)*$E1159)</f>
        <v>467000.00000000116</v>
      </c>
      <c r="AG1159">
        <f>VLOOKUP($F1159,'(참고)타워 스텟 가치'!$B$12:$L$16,AG$2,0)+(VLOOKUP($F1159,'(참고)타워 스텟 가치'!$B$12:$L$16,AG$2,0)*$E1159)</f>
        <v>7092.5625000000173</v>
      </c>
      <c r="AH1159">
        <f>VLOOKUP($F1159,'(참고)타워 스텟 가치'!$B$12:$L$16,AH$2,0)+(VLOOKUP($F1159,'(참고)타워 스텟 가치'!$B$12:$L$16,AH$2,0)*$E1159)</f>
        <v>236.41875000000059</v>
      </c>
      <c r="AI1159">
        <f>VLOOKUP($F1159,'(참고)타워 스텟 가치'!$B$12:$L$16,AI$2,0)+(VLOOKUP($F1159,'(참고)타워 스텟 가치'!$B$12:$L$16,AI$2,0)*$E1159)</f>
        <v>28.020000000000071</v>
      </c>
      <c r="AJ1159">
        <f>VLOOKUP($F1159,'(참고)타워 스텟 가치'!$B$12:$L$16,AJ$2,0)+(VLOOKUP($F1159,'(참고)타워 스텟 가치'!$B$12:$L$16,AJ$2,0)*$E1159)</f>
        <v>0</v>
      </c>
      <c r="AK1159">
        <f>VLOOKUP($F1159,'(참고)타워 스텟 가치'!$B$12:$L$16,AK$2,0)+(VLOOKUP($F1159,'(참고)타워 스텟 가치'!$B$12:$L$16,AK$2,0)*$E1159)</f>
        <v>0</v>
      </c>
      <c r="AL1159">
        <f>VLOOKUP($F1159,'(참고)타워 스텟 가치'!$B$12:$L$16,AL$2,0)+(VLOOKUP($F1159,'(참고)타워 스텟 가치'!$B$12:$L$16,AL$2,0)*$E1159)</f>
        <v>186.80000000000047</v>
      </c>
      <c r="AM1159">
        <f>SUM('스테이지별 몬스터 스텟'!AD1159*'(참고)타워 스텟 가치'!$Q$17,'스테이지별 몬스터 스텟'!AE1159*'(참고)타워 스텟 가치'!$R$17,'스테이지별 몬스터 스텟'!AF1159*'(참고)타워 스텟 가치'!$S$17,'스테이지별 몬스터 스텟'!AG1159*'(참고)타워 스텟 가치'!$T$17,'스테이지별 몬스터 스텟'!AH1159*'(참고)타워 스텟 가치'!$U$17,'스테이지별 몬스터 스텟'!AI1159*'(참고)타워 스텟 가치'!$V$17,'스테이지별 몬스터 스텟'!AJ1159*'(참고)타워 스텟 가치'!$W$17,'스테이지별 몬스터 스텟'!AK1159*'(참고)타워 스텟 가치'!$X$17,'스테이지별 몬스터 스텟'!AL1159*'(참고)타워 스텟 가치'!$Y$17)</f>
        <v>720051.53875000181</v>
      </c>
      <c r="AN1159">
        <v>3</v>
      </c>
    </row>
    <row r="1160" spans="3:40" x14ac:dyDescent="0.3">
      <c r="C1160">
        <v>1</v>
      </c>
      <c r="D1160">
        <f t="shared" si="53"/>
        <v>232</v>
      </c>
      <c r="E1160" s="52">
        <f>VLOOKUP(D1160,'스테이지별 난이도 설정'!B:C,2,0)</f>
        <v>92.800000000000239</v>
      </c>
      <c r="F1160" t="str">
        <f t="shared" si="54"/>
        <v>일반</v>
      </c>
      <c r="G1160">
        <f t="shared" si="55"/>
        <v>6</v>
      </c>
      <c r="H1160">
        <f>VLOOKUP($F1160,'(참고)타워 스텟 가치'!$B$2:$L$6,H$2,0)+(VLOOKUP($F1160,'(참고)타워 스텟 가치'!$B$2:$L$6,H$2,0)*$E1160)</f>
        <v>703.50000000000182</v>
      </c>
      <c r="I1160">
        <f>VLOOKUP($F1160,'(참고)타워 스텟 가치'!$B$2:$L$6,I$2,0)+(VLOOKUP($F1160,'(참고)타워 스텟 가치'!$B$2:$L$6,I$2,0)*$E1160)</f>
        <v>140.70000000000036</v>
      </c>
      <c r="J1160">
        <f>VLOOKUP($F1160,'(참고)타워 스텟 가치'!$B$2:$L$6,J$2,0)+(VLOOKUP($F1160,'(참고)타워 스텟 가치'!$B$2:$L$6,J$2,0)*$E1160)</f>
        <v>469000.00000000122</v>
      </c>
      <c r="K1160">
        <f>VLOOKUP($F1160,'(참고)타워 스텟 가치'!$B$2:$L$6,K$2,0)+(VLOOKUP($F1160,'(참고)타워 스텟 가치'!$B$2:$L$6,K$2,0)*$E1160)</f>
        <v>2814.0000000000073</v>
      </c>
      <c r="L1160">
        <f>VLOOKUP($F1160,'(참고)타워 스텟 가치'!$B$2:$L$6,L$2,0)+(VLOOKUP($F1160,'(참고)타워 스텟 가치'!$B$2:$L$6,L$2,0)*$E1160)</f>
        <v>46.900000000000119</v>
      </c>
      <c r="M1160">
        <f>VLOOKUP($F1160,'(참고)타워 스텟 가치'!$B$2:$L$6,M$2,0)+(VLOOKUP($F1160,'(참고)타워 스텟 가치'!$B$2:$L$6,M$2,0)*$E1160)</f>
        <v>28.140000000000072</v>
      </c>
      <c r="N1160">
        <f>VLOOKUP($F1160,'(참고)타워 스텟 가치'!$B$2:$L$6,N$2,0)+(VLOOKUP($F1160,'(참고)타워 스텟 가치'!$B$2:$L$6,N$2,0)*$E1160)</f>
        <v>0</v>
      </c>
      <c r="O1160">
        <f>VLOOKUP($F1160,'(참고)타워 스텟 가치'!$B$2:$L$6,O$2,0)+(VLOOKUP($F1160,'(참고)타워 스텟 가치'!$B$2:$L$6,O$2,0)*$E1160)</f>
        <v>0</v>
      </c>
      <c r="P1160">
        <f>VLOOKUP($F1160,'(참고)타워 스텟 가치'!$B$2:$L$6,P$2,0)+(VLOOKUP($F1160,'(참고)타워 스텟 가치'!$B$2:$L$6,P$2,0)*$E1160)</f>
        <v>65.660000000000167</v>
      </c>
      <c r="Q1160">
        <f>SUM('스테이지별 몬스터 스텟'!H1160*'(참고)타워 스텟 가치'!$Q$17,'스테이지별 몬스터 스텟'!I1160*'(참고)타워 스텟 가치'!$R$17,'스테이지별 몬스터 스텟'!J1160*'(참고)타워 스텟 가치'!$S$17,'스테이지별 몬스터 스텟'!K1160*'(참고)타워 스텟 가치'!$T$17,'스테이지별 몬스터 스텟'!L1160*'(참고)타워 스텟 가치'!$U$17,'스테이지별 몬스터 스텟'!M1160*'(참고)타워 스텟 가치'!$V$17,'스테이지별 몬스터 스텟'!N1160*'(참고)타워 스텟 가치'!$W$17,'스테이지별 몬스터 스텟'!O1160*'(참고)타워 스텟 가치'!$X$17,'스테이지별 몬스터 스텟'!P1160*'(참고)타워 스텟 가치'!$Y$17)</f>
        <v>710999.31000000192</v>
      </c>
      <c r="R1160">
        <v>1</v>
      </c>
      <c r="S1160">
        <f>VLOOKUP($F1160,'(참고)타워 스텟 가치'!$B$7:$L$11,S$2,0)+(VLOOKUP($F1160,'(참고)타워 스텟 가치'!$B$7:$L$11,S$2,0)*$E1160)</f>
        <v>234.5000000000006</v>
      </c>
      <c r="T1160">
        <f>VLOOKUP($F1160,'(참고)타워 스텟 가치'!$B$7:$L$11,T$2,0)+(VLOOKUP($F1160,'(참고)타워 스텟 가치'!$B$7:$L$11,T$2,0)*$E1160)</f>
        <v>422.10000000000105</v>
      </c>
      <c r="U1160">
        <f>VLOOKUP($F1160,'(참고)타워 스텟 가치'!$B$7:$L$11,U$2,0)+(VLOOKUP($F1160,'(참고)타워 스텟 가치'!$B$7:$L$11,U$2,0)*$E1160)</f>
        <v>469000.00000000122</v>
      </c>
      <c r="V1160">
        <f>VLOOKUP($F1160,'(참고)타워 스텟 가치'!$B$7:$L$11,V$2,0)+(VLOOKUP($F1160,'(참고)타워 스텟 가치'!$B$7:$L$11,V$2,0)*$E1160)</f>
        <v>2814.0000000000073</v>
      </c>
      <c r="W1160">
        <f>VLOOKUP($F1160,'(참고)타워 스텟 가치'!$B$7:$L$11,W$2,0)+(VLOOKUP($F1160,'(참고)타워 스텟 가치'!$B$7:$L$11,W$2,0)*$E1160)</f>
        <v>46.900000000000119</v>
      </c>
      <c r="X1160">
        <f>VLOOKUP($F1160,'(참고)타워 스텟 가치'!$B$7:$L$11,X$2,0)+(VLOOKUP($F1160,'(참고)타워 스텟 가치'!$B$7:$L$11,X$2,0)*$E1160)</f>
        <v>28.140000000000072</v>
      </c>
      <c r="Y1160">
        <f>VLOOKUP($F1160,'(참고)타워 스텟 가치'!$B$7:$L$11,Y$2,0)+(VLOOKUP($F1160,'(참고)타워 스텟 가치'!$B$7:$L$11,Y$2,0)*$E1160)</f>
        <v>0</v>
      </c>
      <c r="Z1160">
        <f>VLOOKUP($F1160,'(참고)타워 스텟 가치'!$B$7:$L$11,Z$2,0)+(VLOOKUP($F1160,'(참고)타워 스텟 가치'!$B$7:$L$11,Z$2,0)*$E1160)</f>
        <v>0</v>
      </c>
      <c r="AA1160">
        <f>VLOOKUP($F1160,'(참고)타워 스텟 가치'!$B$7:$L$11,AA$2,0)+(VLOOKUP($F1160,'(참고)타워 스텟 가치'!$B$7:$L$11,AA$2,0)*$E1160)</f>
        <v>65.660000000000167</v>
      </c>
      <c r="AB1160">
        <f>SUM('스테이지별 몬스터 스텟'!S1160*'(참고)타워 스텟 가치'!$Q$17,'스테이지별 몬스터 스텟'!T1160*'(참고)타워 스텟 가치'!$R$17,'스테이지별 몬스터 스텟'!U1160*'(참고)타워 스텟 가치'!$S$17,'스테이지별 몬스터 스텟'!V1160*'(참고)타워 스텟 가치'!$T$17,'스테이지별 몬스터 스텟'!W1160*'(참고)타워 스텟 가치'!$U$17,'스테이지별 몬스터 스텟'!X1160*'(참고)타워 스텟 가치'!$V$17,'스테이지별 몬스터 스텟'!Y1160*'(참고)타워 스텟 가치'!$W$17,'스테이지별 몬스터 스텟'!Z1160*'(참고)타워 스텟 가치'!$X$17,'스테이지별 몬스터 스텟'!AA1160*'(참고)타워 스텟 가치'!$Y$17)</f>
        <v>710483.4100000019</v>
      </c>
      <c r="AC1160">
        <v>2</v>
      </c>
      <c r="AD1160">
        <f>VLOOKUP($F1160,'(참고)타워 스텟 가치'!$B$12:$L$16,AD$2,0)+(VLOOKUP($F1160,'(참고)타워 스텟 가치'!$B$12:$L$16,AD$2,0)*$E1160)</f>
        <v>234.5000000000006</v>
      </c>
      <c r="AE1160">
        <f>VLOOKUP($F1160,'(참고)타워 스텟 가치'!$B$12:$L$16,AE$2,0)+(VLOOKUP($F1160,'(참고)타워 스텟 가치'!$B$12:$L$16,AE$2,0)*$E1160)</f>
        <v>281.40000000000072</v>
      </c>
      <c r="AF1160">
        <f>VLOOKUP($F1160,'(참고)타워 스텟 가치'!$B$12:$L$16,AF$2,0)+(VLOOKUP($F1160,'(참고)타워 스텟 가치'!$B$12:$L$16,AF$2,0)*$E1160)</f>
        <v>469000.00000000122</v>
      </c>
      <c r="AG1160">
        <f>VLOOKUP($F1160,'(참고)타워 스텟 가치'!$B$12:$L$16,AG$2,0)+(VLOOKUP($F1160,'(참고)타워 스텟 가치'!$B$12:$L$16,AG$2,0)*$E1160)</f>
        <v>1407.0000000000036</v>
      </c>
      <c r="AH1160">
        <f>VLOOKUP($F1160,'(참고)타워 스텟 가치'!$B$12:$L$16,AH$2,0)+(VLOOKUP($F1160,'(참고)타워 스텟 가치'!$B$12:$L$16,AH$2,0)*$E1160)</f>
        <v>46.900000000000119</v>
      </c>
      <c r="AI1160">
        <f>VLOOKUP($F1160,'(참고)타워 스텟 가치'!$B$12:$L$16,AI$2,0)+(VLOOKUP($F1160,'(참고)타워 스텟 가치'!$B$12:$L$16,AI$2,0)*$E1160)</f>
        <v>28.140000000000072</v>
      </c>
      <c r="AJ1160">
        <f>VLOOKUP($F1160,'(참고)타워 스텟 가치'!$B$12:$L$16,AJ$2,0)+(VLOOKUP($F1160,'(참고)타워 스텟 가치'!$B$12:$L$16,AJ$2,0)*$E1160)</f>
        <v>0</v>
      </c>
      <c r="AK1160">
        <f>VLOOKUP($F1160,'(참고)타워 스텟 가치'!$B$12:$L$16,AK$2,0)+(VLOOKUP($F1160,'(참고)타워 스텟 가치'!$B$12:$L$16,AK$2,0)*$E1160)</f>
        <v>0</v>
      </c>
      <c r="AL1160">
        <f>VLOOKUP($F1160,'(참고)타워 스텟 가치'!$B$12:$L$16,AL$2,0)+(VLOOKUP($F1160,'(참고)타워 스텟 가치'!$B$12:$L$16,AL$2,0)*$E1160)</f>
        <v>131.32000000000033</v>
      </c>
      <c r="AM1160">
        <f>SUM('스테이지별 몬스터 스텟'!AD1160*'(참고)타워 스텟 가치'!$Q$17,'스테이지별 몬스터 스텟'!AE1160*'(참고)타워 스텟 가치'!$R$17,'스테이지별 몬스터 스텟'!AF1160*'(참고)타워 스텟 가치'!$S$17,'스테이지별 몬스터 스텟'!AG1160*'(참고)타워 스텟 가치'!$T$17,'스테이지별 몬스터 스텟'!AH1160*'(참고)타워 스텟 가치'!$U$17,'스테이지별 몬스터 스텟'!AI1160*'(참고)타워 스텟 가치'!$V$17,'스테이지별 몬스터 스텟'!AJ1160*'(참고)타워 스텟 가치'!$W$17,'스테이지별 몬스터 스텟'!AK1160*'(참고)타워 스텟 가치'!$X$17,'스테이지별 몬스터 스텟'!AL1160*'(참고)타워 스텟 가치'!$Y$17)</f>
        <v>707589.68000000191</v>
      </c>
      <c r="AN1160">
        <v>3</v>
      </c>
    </row>
    <row r="1161" spans="3:40" x14ac:dyDescent="0.3">
      <c r="C1161">
        <v>2</v>
      </c>
      <c r="D1161">
        <f t="shared" si="53"/>
        <v>232</v>
      </c>
      <c r="E1161" s="52">
        <f>VLOOKUP(D1161,'스테이지별 난이도 설정'!B:C,2,0)</f>
        <v>92.800000000000239</v>
      </c>
      <c r="F1161" t="str">
        <f t="shared" si="54"/>
        <v>레어</v>
      </c>
      <c r="G1161">
        <f t="shared" si="55"/>
        <v>6</v>
      </c>
      <c r="H1161">
        <f>VLOOKUP($F1161,'(참고)타워 스텟 가치'!$B$2:$L$6,H$2,0)+(VLOOKUP($F1161,'(참고)타워 스텟 가치'!$B$2:$L$6,H$2,0)*$E1161)</f>
        <v>1055.2500000000027</v>
      </c>
      <c r="I1161">
        <f>VLOOKUP($F1161,'(참고)타워 스텟 가치'!$B$2:$L$6,I$2,0)+(VLOOKUP($F1161,'(참고)타워 스텟 가치'!$B$2:$L$6,I$2,0)*$E1161)</f>
        <v>211.05000000000052</v>
      </c>
      <c r="J1161">
        <f>VLOOKUP($F1161,'(참고)타워 스텟 가치'!$B$2:$L$6,J$2,0)+(VLOOKUP($F1161,'(참고)타워 스텟 가치'!$B$2:$L$6,J$2,0)*$E1161)</f>
        <v>469000.00000000122</v>
      </c>
      <c r="K1161">
        <f>VLOOKUP($F1161,'(참고)타워 스텟 가치'!$B$2:$L$6,K$2,0)+(VLOOKUP($F1161,'(참고)타워 스텟 가치'!$B$2:$L$6,K$2,0)*$E1161)</f>
        <v>4221.0000000000109</v>
      </c>
      <c r="L1161">
        <f>VLOOKUP($F1161,'(참고)타워 스텟 가치'!$B$2:$L$6,L$2,0)+(VLOOKUP($F1161,'(참고)타워 스텟 가치'!$B$2:$L$6,L$2,0)*$E1161)</f>
        <v>70.350000000000179</v>
      </c>
      <c r="M1161">
        <f>VLOOKUP($F1161,'(참고)타워 스텟 가치'!$B$2:$L$6,M$2,0)+(VLOOKUP($F1161,'(참고)타워 스텟 가치'!$B$2:$L$6,M$2,0)*$E1161)</f>
        <v>28.140000000000072</v>
      </c>
      <c r="N1161">
        <f>VLOOKUP($F1161,'(참고)타워 스텟 가치'!$B$2:$L$6,N$2,0)+(VLOOKUP($F1161,'(참고)타워 스텟 가치'!$B$2:$L$6,N$2,0)*$E1161)</f>
        <v>0</v>
      </c>
      <c r="O1161">
        <f>VLOOKUP($F1161,'(참고)타워 스텟 가치'!$B$2:$L$6,O$2,0)+(VLOOKUP($F1161,'(참고)타워 스텟 가치'!$B$2:$L$6,O$2,0)*$E1161)</f>
        <v>0</v>
      </c>
      <c r="P1161">
        <f>VLOOKUP($F1161,'(참고)타워 스텟 가치'!$B$2:$L$6,P$2,0)+(VLOOKUP($F1161,'(참고)타워 스텟 가치'!$B$2:$L$6,P$2,0)*$E1161)</f>
        <v>65.660000000000167</v>
      </c>
      <c r="Q1161">
        <f>SUM('스테이지별 몬스터 스텟'!H1161*'(참고)타워 스텟 가치'!$Q$17,'스테이지별 몬스터 스텟'!I1161*'(참고)타워 스텟 가치'!$R$17,'스테이지별 몬스터 스텟'!J1161*'(참고)타워 스텟 가치'!$S$17,'스테이지별 몬스터 스텟'!K1161*'(참고)타워 스텟 가치'!$T$17,'스테이지별 몬스터 스텟'!L1161*'(참고)타워 스텟 가치'!$U$17,'스테이지별 몬스터 스텟'!M1161*'(참고)타워 스텟 가치'!$V$17,'스테이지별 몬스터 스텟'!N1161*'(참고)타워 스텟 가치'!$W$17,'스테이지별 몬스터 스텟'!O1161*'(참고)타워 스텟 가치'!$X$17,'스테이지별 몬스터 스텟'!P1161*'(참고)타워 스텟 가치'!$Y$17)</f>
        <v>714669.23500000173</v>
      </c>
      <c r="R1161">
        <v>1</v>
      </c>
      <c r="S1161">
        <f>VLOOKUP($F1161,'(참고)타워 스텟 가치'!$B$7:$L$11,S$2,0)+(VLOOKUP($F1161,'(참고)타워 스텟 가치'!$B$7:$L$11,S$2,0)*$E1161)</f>
        <v>351.75000000000091</v>
      </c>
      <c r="T1161">
        <f>VLOOKUP($F1161,'(참고)타워 스텟 가치'!$B$7:$L$11,T$2,0)+(VLOOKUP($F1161,'(참고)타워 스텟 가치'!$B$7:$L$11,T$2,0)*$E1161)</f>
        <v>633.15000000000157</v>
      </c>
      <c r="U1161">
        <f>VLOOKUP($F1161,'(참고)타워 스텟 가치'!$B$7:$L$11,U$2,0)+(VLOOKUP($F1161,'(참고)타워 스텟 가치'!$B$7:$L$11,U$2,0)*$E1161)</f>
        <v>469000.00000000122</v>
      </c>
      <c r="V1161">
        <f>VLOOKUP($F1161,'(참고)타워 스텟 가치'!$B$7:$L$11,V$2,0)+(VLOOKUP($F1161,'(참고)타워 스텟 가치'!$B$7:$L$11,V$2,0)*$E1161)</f>
        <v>4221.0000000000109</v>
      </c>
      <c r="W1161">
        <f>VLOOKUP($F1161,'(참고)타워 스텟 가치'!$B$7:$L$11,W$2,0)+(VLOOKUP($F1161,'(참고)타워 스텟 가치'!$B$7:$L$11,W$2,0)*$E1161)</f>
        <v>70.350000000000179</v>
      </c>
      <c r="X1161">
        <f>VLOOKUP($F1161,'(참고)타워 스텟 가치'!$B$7:$L$11,X$2,0)+(VLOOKUP($F1161,'(참고)타워 스텟 가치'!$B$7:$L$11,X$2,0)*$E1161)</f>
        <v>28.140000000000072</v>
      </c>
      <c r="Y1161">
        <f>VLOOKUP($F1161,'(참고)타워 스텟 가치'!$B$7:$L$11,Y$2,0)+(VLOOKUP($F1161,'(참고)타워 스텟 가치'!$B$7:$L$11,Y$2,0)*$E1161)</f>
        <v>0</v>
      </c>
      <c r="Z1161">
        <f>VLOOKUP($F1161,'(참고)타워 스텟 가치'!$B$7:$L$11,Z$2,0)+(VLOOKUP($F1161,'(참고)타워 스텟 가치'!$B$7:$L$11,Z$2,0)*$E1161)</f>
        <v>0</v>
      </c>
      <c r="AA1161">
        <f>VLOOKUP($F1161,'(참고)타워 스텟 가치'!$B$7:$L$11,AA$2,0)+(VLOOKUP($F1161,'(참고)타워 스텟 가치'!$B$7:$L$11,AA$2,0)*$E1161)</f>
        <v>65.660000000000167</v>
      </c>
      <c r="AB1161">
        <f>SUM('스테이지별 몬스터 스텟'!S1161*'(참고)타워 스텟 가치'!$Q$17,'스테이지별 몬스터 스텟'!T1161*'(참고)타워 스텟 가치'!$R$17,'스테이지별 몬스터 스텟'!U1161*'(참고)타워 스텟 가치'!$S$17,'스테이지별 몬스터 스텟'!V1161*'(참고)타워 스텟 가치'!$T$17,'스테이지별 몬스터 스텟'!W1161*'(참고)타워 스텟 가치'!$U$17,'스테이지별 몬스터 스텟'!X1161*'(참고)타워 스텟 가치'!$V$17,'스테이지별 몬스터 스텟'!Y1161*'(참고)타워 스텟 가치'!$W$17,'스테이지별 몬스터 스텟'!Z1161*'(참고)타워 스텟 가치'!$X$17,'스테이지별 몬스터 스텟'!AA1161*'(참고)타워 스텟 가치'!$Y$17)</f>
        <v>713895.38500000176</v>
      </c>
      <c r="AC1161">
        <v>2</v>
      </c>
      <c r="AD1161">
        <f>VLOOKUP($F1161,'(참고)타워 스텟 가치'!$B$12:$L$16,AD$2,0)+(VLOOKUP($F1161,'(참고)타워 스텟 가치'!$B$12:$L$16,AD$2,0)*$E1161)</f>
        <v>351.75000000000091</v>
      </c>
      <c r="AE1161">
        <f>VLOOKUP($F1161,'(참고)타워 스텟 가치'!$B$12:$L$16,AE$2,0)+(VLOOKUP($F1161,'(참고)타워 스텟 가치'!$B$12:$L$16,AE$2,0)*$E1161)</f>
        <v>422.10000000000105</v>
      </c>
      <c r="AF1161">
        <f>VLOOKUP($F1161,'(참고)타워 스텟 가치'!$B$12:$L$16,AF$2,0)+(VLOOKUP($F1161,'(참고)타워 스텟 가치'!$B$12:$L$16,AF$2,0)*$E1161)</f>
        <v>469000.00000000122</v>
      </c>
      <c r="AG1161">
        <f>VLOOKUP($F1161,'(참고)타워 스텟 가치'!$B$12:$L$16,AG$2,0)+(VLOOKUP($F1161,'(참고)타워 스텟 가치'!$B$12:$L$16,AG$2,0)*$E1161)</f>
        <v>2110.5000000000055</v>
      </c>
      <c r="AH1161">
        <f>VLOOKUP($F1161,'(참고)타워 스텟 가치'!$B$12:$L$16,AH$2,0)+(VLOOKUP($F1161,'(참고)타워 스텟 가치'!$B$12:$L$16,AH$2,0)*$E1161)</f>
        <v>70.350000000000179</v>
      </c>
      <c r="AI1161">
        <f>VLOOKUP($F1161,'(참고)타워 스텟 가치'!$B$12:$L$16,AI$2,0)+(VLOOKUP($F1161,'(참고)타워 스텟 가치'!$B$12:$L$16,AI$2,0)*$E1161)</f>
        <v>28.140000000000072</v>
      </c>
      <c r="AJ1161">
        <f>VLOOKUP($F1161,'(참고)타워 스텟 가치'!$B$12:$L$16,AJ$2,0)+(VLOOKUP($F1161,'(참고)타워 스텟 가치'!$B$12:$L$16,AJ$2,0)*$E1161)</f>
        <v>0</v>
      </c>
      <c r="AK1161">
        <f>VLOOKUP($F1161,'(참고)타워 스텟 가치'!$B$12:$L$16,AK$2,0)+(VLOOKUP($F1161,'(참고)타워 스텟 가치'!$B$12:$L$16,AK$2,0)*$E1161)</f>
        <v>0</v>
      </c>
      <c r="AL1161">
        <f>VLOOKUP($F1161,'(참고)타워 스텟 가치'!$B$12:$L$16,AL$2,0)+(VLOOKUP($F1161,'(참고)타워 스텟 가치'!$B$12:$L$16,AL$2,0)*$E1161)</f>
        <v>131.32000000000033</v>
      </c>
      <c r="AM1161">
        <f>SUM('스테이지별 몬스터 스텟'!AD1161*'(참고)타워 스텟 가치'!$Q$17,'스테이지별 몬스터 스텟'!AE1161*'(참고)타워 스텟 가치'!$R$17,'스테이지별 몬스터 스텟'!AF1161*'(참고)타워 스텟 가치'!$S$17,'스테이지별 몬스터 스텟'!AG1161*'(참고)타워 스텟 가치'!$T$17,'스테이지별 몬스터 스텟'!AH1161*'(참고)타워 스텟 가치'!$U$17,'스테이지별 몬스터 스텟'!AI1161*'(참고)타워 스텟 가치'!$V$17,'스테이지별 몬스터 스텟'!AJ1161*'(참고)타워 스텟 가치'!$W$17,'스테이지별 몬스터 스텟'!AK1161*'(참고)타워 스텟 가치'!$X$17,'스테이지별 몬스터 스텟'!AL1161*'(참고)타워 스텟 가치'!$Y$17)</f>
        <v>709489.13000000187</v>
      </c>
      <c r="AN1161">
        <v>3</v>
      </c>
    </row>
    <row r="1162" spans="3:40" x14ac:dyDescent="0.3">
      <c r="C1162">
        <v>3</v>
      </c>
      <c r="D1162">
        <f t="shared" si="53"/>
        <v>232</v>
      </c>
      <c r="E1162" s="52">
        <f>VLOOKUP(D1162,'스테이지별 난이도 설정'!B:C,2,0)</f>
        <v>92.800000000000239</v>
      </c>
      <c r="F1162" t="str">
        <f t="shared" si="54"/>
        <v>에픽</v>
      </c>
      <c r="G1162">
        <f t="shared" si="55"/>
        <v>6</v>
      </c>
      <c r="H1162">
        <f>VLOOKUP($F1162,'(참고)타워 스텟 가치'!$B$2:$L$6,H$2,0)+(VLOOKUP($F1162,'(참고)타워 스텟 가치'!$B$2:$L$6,H$2,0)*$E1162)</f>
        <v>1582.8750000000041</v>
      </c>
      <c r="I1162">
        <f>VLOOKUP($F1162,'(참고)타워 스텟 가치'!$B$2:$L$6,I$2,0)+(VLOOKUP($F1162,'(참고)타워 스텟 가치'!$B$2:$L$6,I$2,0)*$E1162)</f>
        <v>316.57500000000078</v>
      </c>
      <c r="J1162">
        <f>VLOOKUP($F1162,'(참고)타워 스텟 가치'!$B$2:$L$6,J$2,0)+(VLOOKUP($F1162,'(참고)타워 스텟 가치'!$B$2:$L$6,J$2,0)*$E1162)</f>
        <v>469000.00000000122</v>
      </c>
      <c r="K1162">
        <f>VLOOKUP($F1162,'(참고)타워 스텟 가치'!$B$2:$L$6,K$2,0)+(VLOOKUP($F1162,'(참고)타워 스텟 가치'!$B$2:$L$6,K$2,0)*$E1162)</f>
        <v>6331.5000000000164</v>
      </c>
      <c r="L1162">
        <f>VLOOKUP($F1162,'(참고)타워 스텟 가치'!$B$2:$L$6,L$2,0)+(VLOOKUP($F1162,'(참고)타워 스텟 가치'!$B$2:$L$6,L$2,0)*$E1162)</f>
        <v>105.52500000000026</v>
      </c>
      <c r="M1162">
        <f>VLOOKUP($F1162,'(참고)타워 스텟 가치'!$B$2:$L$6,M$2,0)+(VLOOKUP($F1162,'(참고)타워 스텟 가치'!$B$2:$L$6,M$2,0)*$E1162)</f>
        <v>28.140000000000072</v>
      </c>
      <c r="N1162">
        <f>VLOOKUP($F1162,'(참고)타워 스텟 가치'!$B$2:$L$6,N$2,0)+(VLOOKUP($F1162,'(참고)타워 스텟 가치'!$B$2:$L$6,N$2,0)*$E1162)</f>
        <v>0</v>
      </c>
      <c r="O1162">
        <f>VLOOKUP($F1162,'(참고)타워 스텟 가치'!$B$2:$L$6,O$2,0)+(VLOOKUP($F1162,'(참고)타워 스텟 가치'!$B$2:$L$6,O$2,0)*$E1162)</f>
        <v>0</v>
      </c>
      <c r="P1162">
        <f>VLOOKUP($F1162,'(참고)타워 스텟 가치'!$B$2:$L$6,P$2,0)+(VLOOKUP($F1162,'(참고)타워 스텟 가치'!$B$2:$L$6,P$2,0)*$E1162)</f>
        <v>65.660000000000167</v>
      </c>
      <c r="Q1162">
        <f>SUM('스테이지별 몬스터 스텟'!H1162*'(참고)타워 스텟 가치'!$Q$17,'스테이지별 몬스터 스텟'!I1162*'(참고)타워 스텟 가치'!$R$17,'스테이지별 몬스터 스텟'!J1162*'(참고)타워 스텟 가치'!$S$17,'스테이지별 몬스터 스텟'!K1162*'(참고)타워 스텟 가치'!$T$17,'스테이지별 몬스터 스텟'!L1162*'(참고)타워 스텟 가치'!$U$17,'스테이지별 몬스터 스텟'!M1162*'(참고)타워 스텟 가치'!$V$17,'스테이지별 몬스터 스텟'!N1162*'(참고)타워 스텟 가치'!$W$17,'스테이지별 몬스터 스텟'!O1162*'(참고)타워 스텟 가치'!$X$17,'스테이지별 몬스터 스텟'!P1162*'(참고)타워 스텟 가치'!$Y$17)</f>
        <v>720174.12250000192</v>
      </c>
      <c r="R1162">
        <v>1</v>
      </c>
      <c r="S1162">
        <f>VLOOKUP($F1162,'(참고)타워 스텟 가치'!$B$7:$L$11,S$2,0)+(VLOOKUP($F1162,'(참고)타워 스텟 가치'!$B$7:$L$11,S$2,0)*$E1162)</f>
        <v>527.62500000000136</v>
      </c>
      <c r="T1162">
        <f>VLOOKUP($F1162,'(참고)타워 스텟 가치'!$B$7:$L$11,T$2,0)+(VLOOKUP($F1162,'(참고)타워 스텟 가치'!$B$7:$L$11,T$2,0)*$E1162)</f>
        <v>949.72500000000241</v>
      </c>
      <c r="U1162">
        <f>VLOOKUP($F1162,'(참고)타워 스텟 가치'!$B$7:$L$11,U$2,0)+(VLOOKUP($F1162,'(참고)타워 스텟 가치'!$B$7:$L$11,U$2,0)*$E1162)</f>
        <v>469000.00000000122</v>
      </c>
      <c r="V1162">
        <f>VLOOKUP($F1162,'(참고)타워 스텟 가치'!$B$7:$L$11,V$2,0)+(VLOOKUP($F1162,'(참고)타워 스텟 가치'!$B$7:$L$11,V$2,0)*$E1162)</f>
        <v>6331.5000000000164</v>
      </c>
      <c r="W1162">
        <f>VLOOKUP($F1162,'(참고)타워 스텟 가치'!$B$7:$L$11,W$2,0)+(VLOOKUP($F1162,'(참고)타워 스텟 가치'!$B$7:$L$11,W$2,0)*$E1162)</f>
        <v>105.52500000000026</v>
      </c>
      <c r="X1162">
        <f>VLOOKUP($F1162,'(참고)타워 스텟 가치'!$B$7:$L$11,X$2,0)+(VLOOKUP($F1162,'(참고)타워 스텟 가치'!$B$7:$L$11,X$2,0)*$E1162)</f>
        <v>28.140000000000072</v>
      </c>
      <c r="Y1162">
        <f>VLOOKUP($F1162,'(참고)타워 스텟 가치'!$B$7:$L$11,Y$2,0)+(VLOOKUP($F1162,'(참고)타워 스텟 가치'!$B$7:$L$11,Y$2,0)*$E1162)</f>
        <v>0</v>
      </c>
      <c r="Z1162">
        <f>VLOOKUP($F1162,'(참고)타워 스텟 가치'!$B$7:$L$11,Z$2,0)+(VLOOKUP($F1162,'(참고)타워 스텟 가치'!$B$7:$L$11,Z$2,0)*$E1162)</f>
        <v>0</v>
      </c>
      <c r="AA1162">
        <f>VLOOKUP($F1162,'(참고)타워 스텟 가치'!$B$7:$L$11,AA$2,0)+(VLOOKUP($F1162,'(참고)타워 스텟 가치'!$B$7:$L$11,AA$2,0)*$E1162)</f>
        <v>65.660000000000167</v>
      </c>
      <c r="AB1162">
        <f>SUM('스테이지별 몬스터 스텟'!S1162*'(참고)타워 스텟 가치'!$Q$17,'스테이지별 몬스터 스텟'!T1162*'(참고)타워 스텟 가치'!$R$17,'스테이지별 몬스터 스텟'!U1162*'(참고)타워 스텟 가치'!$S$17,'스테이지별 몬스터 스텟'!V1162*'(참고)타워 스텟 가치'!$T$17,'스테이지별 몬스터 스텟'!W1162*'(참고)타워 스텟 가치'!$U$17,'스테이지별 몬스터 스텟'!X1162*'(참고)타워 스텟 가치'!$V$17,'스테이지별 몬스터 스텟'!Y1162*'(참고)타워 스텟 가치'!$W$17,'스테이지별 몬스터 스텟'!Z1162*'(참고)타워 스텟 가치'!$X$17,'스테이지별 몬스터 스텟'!AA1162*'(참고)타워 스텟 가치'!$Y$17)</f>
        <v>719013.3475000019</v>
      </c>
      <c r="AC1162">
        <v>2</v>
      </c>
      <c r="AD1162">
        <f>VLOOKUP($F1162,'(참고)타워 스텟 가치'!$B$12:$L$16,AD$2,0)+(VLOOKUP($F1162,'(참고)타워 스텟 가치'!$B$12:$L$16,AD$2,0)*$E1162)</f>
        <v>527.62500000000136</v>
      </c>
      <c r="AE1162">
        <f>VLOOKUP($F1162,'(참고)타워 스텟 가치'!$B$12:$L$16,AE$2,0)+(VLOOKUP($F1162,'(참고)타워 스텟 가치'!$B$12:$L$16,AE$2,0)*$E1162)</f>
        <v>633.15000000000157</v>
      </c>
      <c r="AF1162">
        <f>VLOOKUP($F1162,'(참고)타워 스텟 가치'!$B$12:$L$16,AF$2,0)+(VLOOKUP($F1162,'(참고)타워 스텟 가치'!$B$12:$L$16,AF$2,0)*$E1162)</f>
        <v>469000.00000000122</v>
      </c>
      <c r="AG1162">
        <f>VLOOKUP($F1162,'(참고)타워 스텟 가치'!$B$12:$L$16,AG$2,0)+(VLOOKUP($F1162,'(참고)타워 스텟 가치'!$B$12:$L$16,AG$2,0)*$E1162)</f>
        <v>3165.7500000000082</v>
      </c>
      <c r="AH1162">
        <f>VLOOKUP($F1162,'(참고)타워 스텟 가치'!$B$12:$L$16,AH$2,0)+(VLOOKUP($F1162,'(참고)타워 스텟 가치'!$B$12:$L$16,AH$2,0)*$E1162)</f>
        <v>105.52500000000026</v>
      </c>
      <c r="AI1162">
        <f>VLOOKUP($F1162,'(참고)타워 스텟 가치'!$B$12:$L$16,AI$2,0)+(VLOOKUP($F1162,'(참고)타워 스텟 가치'!$B$12:$L$16,AI$2,0)*$E1162)</f>
        <v>28.140000000000072</v>
      </c>
      <c r="AJ1162">
        <f>VLOOKUP($F1162,'(참고)타워 스텟 가치'!$B$12:$L$16,AJ$2,0)+(VLOOKUP($F1162,'(참고)타워 스텟 가치'!$B$12:$L$16,AJ$2,0)*$E1162)</f>
        <v>0</v>
      </c>
      <c r="AK1162">
        <f>VLOOKUP($F1162,'(참고)타워 스텟 가치'!$B$12:$L$16,AK$2,0)+(VLOOKUP($F1162,'(참고)타워 스텟 가치'!$B$12:$L$16,AK$2,0)*$E1162)</f>
        <v>0</v>
      </c>
      <c r="AL1162">
        <f>VLOOKUP($F1162,'(참고)타워 스텟 가치'!$B$12:$L$16,AL$2,0)+(VLOOKUP($F1162,'(참고)타워 스텟 가치'!$B$12:$L$16,AL$2,0)*$E1162)</f>
        <v>131.32000000000033</v>
      </c>
      <c r="AM1162">
        <f>SUM('스테이지별 몬스터 스텟'!AD1162*'(참고)타워 스텟 가치'!$Q$17,'스테이지별 몬스터 스텟'!AE1162*'(참고)타워 스텟 가치'!$R$17,'스테이지별 몬스터 스텟'!AF1162*'(참고)타워 스텟 가치'!$S$17,'스테이지별 몬스터 스텟'!AG1162*'(참고)타워 스텟 가치'!$T$17,'스테이지별 몬스터 스텟'!AH1162*'(참고)타워 스텟 가치'!$U$17,'스테이지별 몬스터 스텟'!AI1162*'(참고)타워 스텟 가치'!$V$17,'스테이지별 몬스터 스텟'!AJ1162*'(참고)타워 스텟 가치'!$W$17,'스테이지별 몬스터 스텟'!AK1162*'(참고)타워 스텟 가치'!$X$17,'스테이지별 몬스터 스텟'!AL1162*'(참고)타워 스텟 가치'!$Y$17)</f>
        <v>712338.30500000191</v>
      </c>
      <c r="AN1162">
        <v>3</v>
      </c>
    </row>
    <row r="1163" spans="3:40" x14ac:dyDescent="0.3">
      <c r="C1163">
        <v>4</v>
      </c>
      <c r="D1163">
        <f t="shared" si="53"/>
        <v>232</v>
      </c>
      <c r="E1163" s="52">
        <f>VLOOKUP(D1163,'스테이지별 난이도 설정'!B:C,2,0)</f>
        <v>92.800000000000239</v>
      </c>
      <c r="F1163" t="str">
        <f t="shared" si="54"/>
        <v>유니크</v>
      </c>
      <c r="G1163">
        <f t="shared" si="55"/>
        <v>6</v>
      </c>
      <c r="H1163">
        <f>VLOOKUP($F1163,'(참고)타워 스텟 가치'!$B$2:$L$6,H$2,0)+(VLOOKUP($F1163,'(참고)타워 스텟 가치'!$B$2:$L$6,H$2,0)*$E1163)</f>
        <v>2374.3125000000059</v>
      </c>
      <c r="I1163">
        <f>VLOOKUP($F1163,'(참고)타워 스텟 가치'!$B$2:$L$6,I$2,0)+(VLOOKUP($F1163,'(참고)타워 스텟 가치'!$B$2:$L$6,I$2,0)*$E1163)</f>
        <v>474.86250000000121</v>
      </c>
      <c r="J1163">
        <f>VLOOKUP($F1163,'(참고)타워 스텟 가치'!$B$2:$L$6,J$2,0)+(VLOOKUP($F1163,'(참고)타워 스텟 가치'!$B$2:$L$6,J$2,0)*$E1163)</f>
        <v>469000.00000000122</v>
      </c>
      <c r="K1163">
        <f>VLOOKUP($F1163,'(참고)타워 스텟 가치'!$B$2:$L$6,K$2,0)+(VLOOKUP($F1163,'(참고)타워 스텟 가치'!$B$2:$L$6,K$2,0)*$E1163)</f>
        <v>9497.2500000000236</v>
      </c>
      <c r="L1163">
        <f>VLOOKUP($F1163,'(참고)타워 스텟 가치'!$B$2:$L$6,L$2,0)+(VLOOKUP($F1163,'(참고)타워 스텟 가치'!$B$2:$L$6,L$2,0)*$E1163)</f>
        <v>158.28750000000039</v>
      </c>
      <c r="M1163">
        <f>VLOOKUP($F1163,'(참고)타워 스텟 가치'!$B$2:$L$6,M$2,0)+(VLOOKUP($F1163,'(참고)타워 스텟 가치'!$B$2:$L$6,M$2,0)*$E1163)</f>
        <v>28.140000000000072</v>
      </c>
      <c r="N1163">
        <f>VLOOKUP($F1163,'(참고)타워 스텟 가치'!$B$2:$L$6,N$2,0)+(VLOOKUP($F1163,'(참고)타워 스텟 가치'!$B$2:$L$6,N$2,0)*$E1163)</f>
        <v>0</v>
      </c>
      <c r="O1163">
        <f>VLOOKUP($F1163,'(참고)타워 스텟 가치'!$B$2:$L$6,O$2,0)+(VLOOKUP($F1163,'(참고)타워 스텟 가치'!$B$2:$L$6,O$2,0)*$E1163)</f>
        <v>0</v>
      </c>
      <c r="P1163">
        <f>VLOOKUP($F1163,'(참고)타워 스텟 가치'!$B$2:$L$6,P$2,0)+(VLOOKUP($F1163,'(참고)타워 스텟 가치'!$B$2:$L$6,P$2,0)*$E1163)</f>
        <v>93.800000000000239</v>
      </c>
      <c r="Q1163">
        <f>SUM('스테이지별 몬스터 스텟'!H1163*'(참고)타워 스텟 가치'!$Q$17,'스테이지별 몬스터 스텟'!I1163*'(참고)타워 스텟 가치'!$R$17,'스테이지별 몬스터 스텟'!J1163*'(참고)타워 스텟 가치'!$S$17,'스테이지별 몬스터 스텟'!K1163*'(참고)타워 스텟 가치'!$T$17,'스테이지별 몬스터 스텟'!L1163*'(참고)타워 스텟 가치'!$U$17,'스테이지별 몬스터 스텟'!M1163*'(참고)타워 스텟 가치'!$V$17,'스테이지별 몬스터 스텟'!N1163*'(참고)타워 스텟 가치'!$W$17,'스테이지별 몬스터 스텟'!O1163*'(참고)타워 스텟 가치'!$X$17,'스테이지별 몬스터 스텟'!P1163*'(참고)타워 스텟 가치'!$Y$17)</f>
        <v>728487.73375000188</v>
      </c>
      <c r="R1163">
        <v>1</v>
      </c>
      <c r="S1163">
        <f>VLOOKUP($F1163,'(참고)타워 스텟 가치'!$B$7:$L$11,S$2,0)+(VLOOKUP($F1163,'(참고)타워 스텟 가치'!$B$7:$L$11,S$2,0)*$E1163)</f>
        <v>791.43750000000205</v>
      </c>
      <c r="T1163">
        <f>VLOOKUP($F1163,'(참고)타워 스텟 가치'!$B$7:$L$11,T$2,0)+(VLOOKUP($F1163,'(참고)타워 스텟 가치'!$B$7:$L$11,T$2,0)*$E1163)</f>
        <v>1424.5875000000037</v>
      </c>
      <c r="U1163">
        <f>VLOOKUP($F1163,'(참고)타워 스텟 가치'!$B$7:$L$11,U$2,0)+(VLOOKUP($F1163,'(참고)타워 스텟 가치'!$B$7:$L$11,U$2,0)*$E1163)</f>
        <v>469000.00000000122</v>
      </c>
      <c r="V1163">
        <f>VLOOKUP($F1163,'(참고)타워 스텟 가치'!$B$7:$L$11,V$2,0)+(VLOOKUP($F1163,'(참고)타워 스텟 가치'!$B$7:$L$11,V$2,0)*$E1163)</f>
        <v>9497.2500000000236</v>
      </c>
      <c r="W1163">
        <f>VLOOKUP($F1163,'(참고)타워 스텟 가치'!$B$7:$L$11,W$2,0)+(VLOOKUP($F1163,'(참고)타워 스텟 가치'!$B$7:$L$11,W$2,0)*$E1163)</f>
        <v>158.28750000000039</v>
      </c>
      <c r="X1163">
        <f>VLOOKUP($F1163,'(참고)타워 스텟 가치'!$B$7:$L$11,X$2,0)+(VLOOKUP($F1163,'(참고)타워 스텟 가치'!$B$7:$L$11,X$2,0)*$E1163)</f>
        <v>28.140000000000072</v>
      </c>
      <c r="Y1163">
        <f>VLOOKUP($F1163,'(참고)타워 스텟 가치'!$B$7:$L$11,Y$2,0)+(VLOOKUP($F1163,'(참고)타워 스텟 가치'!$B$7:$L$11,Y$2,0)*$E1163)</f>
        <v>0</v>
      </c>
      <c r="Z1163">
        <f>VLOOKUP($F1163,'(참고)타워 스텟 가치'!$B$7:$L$11,Z$2,0)+(VLOOKUP($F1163,'(참고)타워 스텟 가치'!$B$7:$L$11,Z$2,0)*$E1163)</f>
        <v>0</v>
      </c>
      <c r="AA1163">
        <f>VLOOKUP($F1163,'(참고)타워 스텟 가치'!$B$7:$L$11,AA$2,0)+(VLOOKUP($F1163,'(참고)타워 스텟 가치'!$B$7:$L$11,AA$2,0)*$E1163)</f>
        <v>93.800000000000239</v>
      </c>
      <c r="AB1163">
        <f>SUM('스테이지별 몬스터 스텟'!S1163*'(참고)타워 스텟 가치'!$Q$17,'스테이지별 몬스터 스텟'!T1163*'(참고)타워 스텟 가치'!$R$17,'스테이지별 몬스터 스텟'!U1163*'(참고)타워 스텟 가치'!$S$17,'스테이지별 몬스터 스텟'!V1163*'(참고)타워 스텟 가치'!$T$17,'스테이지별 몬스터 스텟'!W1163*'(참고)타워 스텟 가치'!$U$17,'스테이지별 몬스터 스텟'!X1163*'(참고)타워 스텟 가치'!$V$17,'스테이지별 몬스터 스텟'!Y1163*'(참고)타워 스텟 가치'!$W$17,'스테이지별 몬스터 스텟'!Z1163*'(참고)타워 스텟 가치'!$X$17,'스테이지별 몬스터 스텟'!AA1163*'(참고)타워 스텟 가치'!$Y$17)</f>
        <v>726746.57125000178</v>
      </c>
      <c r="AC1163">
        <v>2</v>
      </c>
      <c r="AD1163">
        <f>VLOOKUP($F1163,'(참고)타워 스텟 가치'!$B$12:$L$16,AD$2,0)+(VLOOKUP($F1163,'(참고)타워 스텟 가치'!$B$12:$L$16,AD$2,0)*$E1163)</f>
        <v>791.43750000000205</v>
      </c>
      <c r="AE1163">
        <f>VLOOKUP($F1163,'(참고)타워 스텟 가치'!$B$12:$L$16,AE$2,0)+(VLOOKUP($F1163,'(참고)타워 스텟 가치'!$B$12:$L$16,AE$2,0)*$E1163)</f>
        <v>949.72500000000241</v>
      </c>
      <c r="AF1163">
        <f>VLOOKUP($F1163,'(참고)타워 스텟 가치'!$B$12:$L$16,AF$2,0)+(VLOOKUP($F1163,'(참고)타워 스텟 가치'!$B$12:$L$16,AF$2,0)*$E1163)</f>
        <v>469000.00000000122</v>
      </c>
      <c r="AG1163">
        <f>VLOOKUP($F1163,'(참고)타워 스텟 가치'!$B$12:$L$16,AG$2,0)+(VLOOKUP($F1163,'(참고)타워 스텟 가치'!$B$12:$L$16,AG$2,0)*$E1163)</f>
        <v>4748.6250000000118</v>
      </c>
      <c r="AH1163">
        <f>VLOOKUP($F1163,'(참고)타워 스텟 가치'!$B$12:$L$16,AH$2,0)+(VLOOKUP($F1163,'(참고)타워 스텟 가치'!$B$12:$L$16,AH$2,0)*$E1163)</f>
        <v>158.28750000000039</v>
      </c>
      <c r="AI1163">
        <f>VLOOKUP($F1163,'(참고)타워 스텟 가치'!$B$12:$L$16,AI$2,0)+(VLOOKUP($F1163,'(참고)타워 스텟 가치'!$B$12:$L$16,AI$2,0)*$E1163)</f>
        <v>28.140000000000072</v>
      </c>
      <c r="AJ1163">
        <f>VLOOKUP($F1163,'(참고)타워 스텟 가치'!$B$12:$L$16,AJ$2,0)+(VLOOKUP($F1163,'(참고)타워 스텟 가치'!$B$12:$L$16,AJ$2,0)*$E1163)</f>
        <v>0</v>
      </c>
      <c r="AK1163">
        <f>VLOOKUP($F1163,'(참고)타워 스텟 가치'!$B$12:$L$16,AK$2,0)+(VLOOKUP($F1163,'(참고)타워 스텟 가치'!$B$12:$L$16,AK$2,0)*$E1163)</f>
        <v>0</v>
      </c>
      <c r="AL1163">
        <f>VLOOKUP($F1163,'(참고)타워 스텟 가치'!$B$12:$L$16,AL$2,0)+(VLOOKUP($F1163,'(참고)타워 스텟 가치'!$B$12:$L$16,AL$2,0)*$E1163)</f>
        <v>187.60000000000048</v>
      </c>
      <c r="AM1163">
        <f>SUM('스테이지별 몬스터 스텟'!AD1163*'(참고)타워 스텟 가치'!$Q$17,'스테이지별 몬스터 스텟'!AE1163*'(참고)타워 스텟 가치'!$R$17,'스테이지별 몬스터 스텟'!AF1163*'(참고)타워 스텟 가치'!$S$17,'스테이지별 몬스터 스텟'!AG1163*'(참고)타워 스텟 가치'!$T$17,'스테이지별 몬스터 스텟'!AH1163*'(참고)타워 스텟 가치'!$U$17,'스테이지별 몬스터 스텟'!AI1163*'(참고)타워 스텟 가치'!$V$17,'스테이지별 몬스터 스텟'!AJ1163*'(참고)타워 스텟 가치'!$W$17,'스테이지별 몬스터 스텟'!AK1163*'(참고)타워 스텟 가치'!$X$17,'스테이지별 몬스터 스텟'!AL1163*'(참고)타워 스텟 가치'!$Y$17)</f>
        <v>716724.62750000181</v>
      </c>
      <c r="AN1163">
        <v>3</v>
      </c>
    </row>
    <row r="1164" spans="3:40" x14ac:dyDescent="0.3">
      <c r="C1164">
        <v>5</v>
      </c>
      <c r="D1164">
        <f t="shared" si="53"/>
        <v>232</v>
      </c>
      <c r="E1164" s="52">
        <f>VLOOKUP(D1164,'스테이지별 난이도 설정'!B:C,2,0)</f>
        <v>92.800000000000239</v>
      </c>
      <c r="F1164" t="str">
        <f t="shared" si="54"/>
        <v>스페셜</v>
      </c>
      <c r="G1164">
        <f t="shared" si="55"/>
        <v>6</v>
      </c>
      <c r="H1164">
        <f>VLOOKUP($F1164,'(참고)타워 스텟 가치'!$B$2:$L$6,H$2,0)+(VLOOKUP($F1164,'(참고)타워 스텟 가치'!$B$2:$L$6,H$2,0)*$E1164)</f>
        <v>3561.4687500000091</v>
      </c>
      <c r="I1164">
        <f>VLOOKUP($F1164,'(참고)타워 스텟 가치'!$B$2:$L$6,I$2,0)+(VLOOKUP($F1164,'(참고)타워 스텟 가치'!$B$2:$L$6,I$2,0)*$E1164)</f>
        <v>712.29375000000186</v>
      </c>
      <c r="J1164">
        <f>VLOOKUP($F1164,'(참고)타워 스텟 가치'!$B$2:$L$6,J$2,0)+(VLOOKUP($F1164,'(참고)타워 스텟 가치'!$B$2:$L$6,J$2,0)*$E1164)</f>
        <v>469000.00000000122</v>
      </c>
      <c r="K1164">
        <f>VLOOKUP($F1164,'(참고)타워 스텟 가치'!$B$2:$L$6,K$2,0)+(VLOOKUP($F1164,'(참고)타워 스텟 가치'!$B$2:$L$6,K$2,0)*$E1164)</f>
        <v>14245.875000000036</v>
      </c>
      <c r="L1164">
        <f>VLOOKUP($F1164,'(참고)타워 스텟 가치'!$B$2:$L$6,L$2,0)+(VLOOKUP($F1164,'(참고)타워 스텟 가치'!$B$2:$L$6,L$2,0)*$E1164)</f>
        <v>237.4312500000006</v>
      </c>
      <c r="M1164">
        <f>VLOOKUP($F1164,'(참고)타워 스텟 가치'!$B$2:$L$6,M$2,0)+(VLOOKUP($F1164,'(참고)타워 스텟 가치'!$B$2:$L$6,M$2,0)*$E1164)</f>
        <v>28.140000000000072</v>
      </c>
      <c r="N1164">
        <f>VLOOKUP($F1164,'(참고)타워 스텟 가치'!$B$2:$L$6,N$2,0)+(VLOOKUP($F1164,'(참고)타워 스텟 가치'!$B$2:$L$6,N$2,0)*$E1164)</f>
        <v>0</v>
      </c>
      <c r="O1164">
        <f>VLOOKUP($F1164,'(참고)타워 스텟 가치'!$B$2:$L$6,O$2,0)+(VLOOKUP($F1164,'(참고)타워 스텟 가치'!$B$2:$L$6,O$2,0)*$E1164)</f>
        <v>0</v>
      </c>
      <c r="P1164">
        <f>VLOOKUP($F1164,'(참고)타워 스텟 가치'!$B$2:$L$6,P$2,0)+(VLOOKUP($F1164,'(참고)타워 스텟 가치'!$B$2:$L$6,P$2,0)*$E1164)</f>
        <v>93.800000000000239</v>
      </c>
      <c r="Q1164">
        <f>SUM('스테이지별 몬스터 스텟'!H1164*'(참고)타워 스텟 가치'!$Q$17,'스테이지별 몬스터 스텟'!I1164*'(참고)타워 스텟 가치'!$R$17,'스테이지별 몬스터 스텟'!J1164*'(참고)타워 스텟 가치'!$S$17,'스테이지별 몬스터 스텟'!K1164*'(참고)타워 스텟 가치'!$T$17,'스테이지별 몬스터 스텟'!L1164*'(참고)타워 스텟 가치'!$U$17,'스테이지별 몬스터 스텟'!M1164*'(참고)타워 스텟 가치'!$V$17,'스테이지별 몬스터 스텟'!N1164*'(참고)타워 스텟 가치'!$W$17,'스테이지별 몬스터 스텟'!O1164*'(참고)타워 스텟 가치'!$X$17,'스테이지별 몬스터 스텟'!P1164*'(참고)타워 스텟 가치'!$Y$17)</f>
        <v>740873.73062500206</v>
      </c>
      <c r="R1164">
        <v>1</v>
      </c>
      <c r="S1164">
        <f>VLOOKUP($F1164,'(참고)타워 스텟 가치'!$B$7:$L$11,S$2,0)+(VLOOKUP($F1164,'(참고)타워 스텟 가치'!$B$7:$L$11,S$2,0)*$E1164)</f>
        <v>1187.156250000003</v>
      </c>
      <c r="T1164">
        <f>VLOOKUP($F1164,'(참고)타워 스텟 가치'!$B$7:$L$11,T$2,0)+(VLOOKUP($F1164,'(참고)타워 스텟 가치'!$B$7:$L$11,T$2,0)*$E1164)</f>
        <v>2136.8812500000054</v>
      </c>
      <c r="U1164">
        <f>VLOOKUP($F1164,'(참고)타워 스텟 가치'!$B$7:$L$11,U$2,0)+(VLOOKUP($F1164,'(참고)타워 스텟 가치'!$B$7:$L$11,U$2,0)*$E1164)</f>
        <v>469000.00000000122</v>
      </c>
      <c r="V1164">
        <f>VLOOKUP($F1164,'(참고)타워 스텟 가치'!$B$7:$L$11,V$2,0)+(VLOOKUP($F1164,'(참고)타워 스텟 가치'!$B$7:$L$11,V$2,0)*$E1164)</f>
        <v>14245.875000000036</v>
      </c>
      <c r="W1164">
        <f>VLOOKUP($F1164,'(참고)타워 스텟 가치'!$B$7:$L$11,W$2,0)+(VLOOKUP($F1164,'(참고)타워 스텟 가치'!$B$7:$L$11,W$2,0)*$E1164)</f>
        <v>237.4312500000006</v>
      </c>
      <c r="X1164">
        <f>VLOOKUP($F1164,'(참고)타워 스텟 가치'!$B$7:$L$11,X$2,0)+(VLOOKUP($F1164,'(참고)타워 스텟 가치'!$B$7:$L$11,X$2,0)*$E1164)</f>
        <v>28.140000000000072</v>
      </c>
      <c r="Y1164">
        <f>VLOOKUP($F1164,'(참고)타워 스텟 가치'!$B$7:$L$11,Y$2,0)+(VLOOKUP($F1164,'(참고)타워 스텟 가치'!$B$7:$L$11,Y$2,0)*$E1164)</f>
        <v>0</v>
      </c>
      <c r="Z1164">
        <f>VLOOKUP($F1164,'(참고)타워 스텟 가치'!$B$7:$L$11,Z$2,0)+(VLOOKUP($F1164,'(참고)타워 스텟 가치'!$B$7:$L$11,Z$2,0)*$E1164)</f>
        <v>0</v>
      </c>
      <c r="AA1164">
        <f>VLOOKUP($F1164,'(참고)타워 스텟 가치'!$B$7:$L$11,AA$2,0)+(VLOOKUP($F1164,'(참고)타워 스텟 가치'!$B$7:$L$11,AA$2,0)*$E1164)</f>
        <v>93.800000000000239</v>
      </c>
      <c r="AB1164">
        <f>SUM('스테이지별 몬스터 스텟'!S1164*'(참고)타워 스텟 가치'!$Q$17,'스테이지별 몬스터 스텟'!T1164*'(참고)타워 스텟 가치'!$R$17,'스테이지별 몬스터 스텟'!U1164*'(참고)타워 스텟 가치'!$S$17,'스테이지별 몬스터 스텟'!V1164*'(참고)타워 스텟 가치'!$T$17,'스테이지별 몬스터 스텟'!W1164*'(참고)타워 스텟 가치'!$U$17,'스테이지별 몬스터 스텟'!X1164*'(참고)타워 스텟 가치'!$V$17,'스테이지별 몬스터 스텟'!Y1164*'(참고)타워 스텟 가치'!$W$17,'스테이지별 몬스터 스텟'!Z1164*'(참고)타워 스텟 가치'!$X$17,'스테이지별 몬스터 스텟'!AA1164*'(참고)타워 스텟 가치'!$Y$17)</f>
        <v>738261.98687500204</v>
      </c>
      <c r="AC1164">
        <v>2</v>
      </c>
      <c r="AD1164">
        <f>VLOOKUP($F1164,'(참고)타워 스텟 가치'!$B$12:$L$16,AD$2,0)+(VLOOKUP($F1164,'(참고)타워 스텟 가치'!$B$12:$L$16,AD$2,0)*$E1164)</f>
        <v>1187.156250000003</v>
      </c>
      <c r="AE1164">
        <f>VLOOKUP($F1164,'(참고)타워 스텟 가치'!$B$12:$L$16,AE$2,0)+(VLOOKUP($F1164,'(참고)타워 스텟 가치'!$B$12:$L$16,AE$2,0)*$E1164)</f>
        <v>1424.5875000000037</v>
      </c>
      <c r="AF1164">
        <f>VLOOKUP($F1164,'(참고)타워 스텟 가치'!$B$12:$L$16,AF$2,0)+(VLOOKUP($F1164,'(참고)타워 스텟 가치'!$B$12:$L$16,AF$2,0)*$E1164)</f>
        <v>469000.00000000122</v>
      </c>
      <c r="AG1164">
        <f>VLOOKUP($F1164,'(참고)타워 스텟 가치'!$B$12:$L$16,AG$2,0)+(VLOOKUP($F1164,'(참고)타워 스텟 가치'!$B$12:$L$16,AG$2,0)*$E1164)</f>
        <v>7122.9375000000182</v>
      </c>
      <c r="AH1164">
        <f>VLOOKUP($F1164,'(참고)타워 스텟 가치'!$B$12:$L$16,AH$2,0)+(VLOOKUP($F1164,'(참고)타워 스텟 가치'!$B$12:$L$16,AH$2,0)*$E1164)</f>
        <v>237.4312500000006</v>
      </c>
      <c r="AI1164">
        <f>VLOOKUP($F1164,'(참고)타워 스텟 가치'!$B$12:$L$16,AI$2,0)+(VLOOKUP($F1164,'(참고)타워 스텟 가치'!$B$12:$L$16,AI$2,0)*$E1164)</f>
        <v>28.140000000000072</v>
      </c>
      <c r="AJ1164">
        <f>VLOOKUP($F1164,'(참고)타워 스텟 가치'!$B$12:$L$16,AJ$2,0)+(VLOOKUP($F1164,'(참고)타워 스텟 가치'!$B$12:$L$16,AJ$2,0)*$E1164)</f>
        <v>0</v>
      </c>
      <c r="AK1164">
        <f>VLOOKUP($F1164,'(참고)타워 스텟 가치'!$B$12:$L$16,AK$2,0)+(VLOOKUP($F1164,'(참고)타워 스텟 가치'!$B$12:$L$16,AK$2,0)*$E1164)</f>
        <v>0</v>
      </c>
      <c r="AL1164">
        <f>VLOOKUP($F1164,'(참고)타워 스텟 가치'!$B$12:$L$16,AL$2,0)+(VLOOKUP($F1164,'(참고)타워 스텟 가치'!$B$12:$L$16,AL$2,0)*$E1164)</f>
        <v>187.60000000000048</v>
      </c>
      <c r="AM1164">
        <f>SUM('스테이지별 몬스터 스텟'!AD1164*'(참고)타워 스텟 가치'!$Q$17,'스테이지별 몬스터 스텟'!AE1164*'(참고)타워 스텟 가치'!$R$17,'스테이지별 몬스터 스텟'!AF1164*'(참고)타워 스텟 가치'!$S$17,'스테이지별 몬스터 스텟'!AG1164*'(참고)타워 스텟 가치'!$T$17,'스테이지별 몬스터 스텟'!AH1164*'(참고)타워 스텟 가치'!$U$17,'스테이지별 몬스터 스텟'!AI1164*'(참고)타워 스텟 가치'!$V$17,'스테이지별 몬스터 스텟'!AJ1164*'(참고)타워 스텟 가치'!$W$17,'스테이지별 몬스터 스텟'!AK1164*'(참고)타워 스텟 가치'!$X$17,'스테이지별 몬스터 스텟'!AL1164*'(참고)타워 스텟 가치'!$Y$17)</f>
        <v>723135.27125000185</v>
      </c>
      <c r="AN1164">
        <v>3</v>
      </c>
    </row>
    <row r="1165" spans="3:40" x14ac:dyDescent="0.3">
      <c r="C1165">
        <v>1</v>
      </c>
      <c r="D1165">
        <f t="shared" si="53"/>
        <v>233</v>
      </c>
      <c r="E1165" s="52">
        <f>VLOOKUP(D1165,'스테이지별 난이도 설정'!B:C,2,0)</f>
        <v>93.200000000000244</v>
      </c>
      <c r="F1165" t="str">
        <f t="shared" si="54"/>
        <v>일반</v>
      </c>
      <c r="G1165">
        <f t="shared" si="55"/>
        <v>6</v>
      </c>
      <c r="H1165">
        <f>VLOOKUP($F1165,'(참고)타워 스텟 가치'!$B$2:$L$6,H$2,0)+(VLOOKUP($F1165,'(참고)타워 스텟 가치'!$B$2:$L$6,H$2,0)*$E1165)</f>
        <v>706.50000000000182</v>
      </c>
      <c r="I1165">
        <f>VLOOKUP($F1165,'(참고)타워 스텟 가치'!$B$2:$L$6,I$2,0)+(VLOOKUP($F1165,'(참고)타워 스텟 가치'!$B$2:$L$6,I$2,0)*$E1165)</f>
        <v>141.30000000000035</v>
      </c>
      <c r="J1165">
        <f>VLOOKUP($F1165,'(참고)타워 스텟 가치'!$B$2:$L$6,J$2,0)+(VLOOKUP($F1165,'(참고)타워 스텟 가치'!$B$2:$L$6,J$2,0)*$E1165)</f>
        <v>471000.00000000122</v>
      </c>
      <c r="K1165">
        <f>VLOOKUP($F1165,'(참고)타워 스텟 가치'!$B$2:$L$6,K$2,0)+(VLOOKUP($F1165,'(참고)타워 스텟 가치'!$B$2:$L$6,K$2,0)*$E1165)</f>
        <v>2826.0000000000073</v>
      </c>
      <c r="L1165">
        <f>VLOOKUP($F1165,'(참고)타워 스텟 가치'!$B$2:$L$6,L$2,0)+(VLOOKUP($F1165,'(참고)타워 스텟 가치'!$B$2:$L$6,L$2,0)*$E1165)</f>
        <v>47.100000000000122</v>
      </c>
      <c r="M1165">
        <f>VLOOKUP($F1165,'(참고)타워 스텟 가치'!$B$2:$L$6,M$2,0)+(VLOOKUP($F1165,'(참고)타워 스텟 가치'!$B$2:$L$6,M$2,0)*$E1165)</f>
        <v>28.260000000000073</v>
      </c>
      <c r="N1165">
        <f>VLOOKUP($F1165,'(참고)타워 스텟 가치'!$B$2:$L$6,N$2,0)+(VLOOKUP($F1165,'(참고)타워 스텟 가치'!$B$2:$L$6,N$2,0)*$E1165)</f>
        <v>0</v>
      </c>
      <c r="O1165">
        <f>VLOOKUP($F1165,'(참고)타워 스텟 가치'!$B$2:$L$6,O$2,0)+(VLOOKUP($F1165,'(참고)타워 스텟 가치'!$B$2:$L$6,O$2,0)*$E1165)</f>
        <v>0</v>
      </c>
      <c r="P1165">
        <f>VLOOKUP($F1165,'(참고)타워 스텟 가치'!$B$2:$L$6,P$2,0)+(VLOOKUP($F1165,'(참고)타워 스텟 가치'!$B$2:$L$6,P$2,0)*$E1165)</f>
        <v>65.940000000000168</v>
      </c>
      <c r="Q1165">
        <f>SUM('스테이지별 몬스터 스텟'!H1165*'(참고)타워 스텟 가치'!$Q$17,'스테이지별 몬스터 스텟'!I1165*'(참고)타워 스텟 가치'!$R$17,'스테이지별 몬스터 스텟'!J1165*'(참고)타워 스텟 가치'!$S$17,'스테이지별 몬스터 스텟'!K1165*'(참고)타워 스텟 가치'!$T$17,'스테이지별 몬스터 스텟'!L1165*'(참고)타워 스텟 가치'!$U$17,'스테이지별 몬스터 스텟'!M1165*'(참고)타워 스텟 가치'!$V$17,'스테이지별 몬스터 스텟'!N1165*'(참고)타워 스텟 가치'!$W$17,'스테이지별 몬스터 스텟'!O1165*'(참고)타워 스텟 가치'!$X$17,'스테이지별 몬스터 스텟'!P1165*'(참고)타워 스텟 가치'!$Y$17)</f>
        <v>714031.29000000178</v>
      </c>
      <c r="R1165">
        <v>1</v>
      </c>
      <c r="S1165">
        <f>VLOOKUP($F1165,'(참고)타워 스텟 가치'!$B$7:$L$11,S$2,0)+(VLOOKUP($F1165,'(참고)타워 스텟 가치'!$B$7:$L$11,S$2,0)*$E1165)</f>
        <v>235.50000000000063</v>
      </c>
      <c r="T1165">
        <f>VLOOKUP($F1165,'(참고)타워 스텟 가치'!$B$7:$L$11,T$2,0)+(VLOOKUP($F1165,'(참고)타워 스텟 가치'!$B$7:$L$11,T$2,0)*$E1165)</f>
        <v>423.90000000000111</v>
      </c>
      <c r="U1165">
        <f>VLOOKUP($F1165,'(참고)타워 스텟 가치'!$B$7:$L$11,U$2,0)+(VLOOKUP($F1165,'(참고)타워 스텟 가치'!$B$7:$L$11,U$2,0)*$E1165)</f>
        <v>471000.00000000122</v>
      </c>
      <c r="V1165">
        <f>VLOOKUP($F1165,'(참고)타워 스텟 가치'!$B$7:$L$11,V$2,0)+(VLOOKUP($F1165,'(참고)타워 스텟 가치'!$B$7:$L$11,V$2,0)*$E1165)</f>
        <v>2826.0000000000073</v>
      </c>
      <c r="W1165">
        <f>VLOOKUP($F1165,'(참고)타워 스텟 가치'!$B$7:$L$11,W$2,0)+(VLOOKUP($F1165,'(참고)타워 스텟 가치'!$B$7:$L$11,W$2,0)*$E1165)</f>
        <v>47.100000000000122</v>
      </c>
      <c r="X1165">
        <f>VLOOKUP($F1165,'(참고)타워 스텟 가치'!$B$7:$L$11,X$2,0)+(VLOOKUP($F1165,'(참고)타워 스텟 가치'!$B$7:$L$11,X$2,0)*$E1165)</f>
        <v>28.260000000000073</v>
      </c>
      <c r="Y1165">
        <f>VLOOKUP($F1165,'(참고)타워 스텟 가치'!$B$7:$L$11,Y$2,0)+(VLOOKUP($F1165,'(참고)타워 스텟 가치'!$B$7:$L$11,Y$2,0)*$E1165)</f>
        <v>0</v>
      </c>
      <c r="Z1165">
        <f>VLOOKUP($F1165,'(참고)타워 스텟 가치'!$B$7:$L$11,Z$2,0)+(VLOOKUP($F1165,'(참고)타워 스텟 가치'!$B$7:$L$11,Z$2,0)*$E1165)</f>
        <v>0</v>
      </c>
      <c r="AA1165">
        <f>VLOOKUP($F1165,'(참고)타워 스텟 가치'!$B$7:$L$11,AA$2,0)+(VLOOKUP($F1165,'(참고)타워 스텟 가치'!$B$7:$L$11,AA$2,0)*$E1165)</f>
        <v>65.940000000000168</v>
      </c>
      <c r="AB1165">
        <f>SUM('스테이지별 몬스터 스텟'!S1165*'(참고)타워 스텟 가치'!$Q$17,'스테이지별 몬스터 스텟'!T1165*'(참고)타워 스텟 가치'!$R$17,'스테이지별 몬스터 스텟'!U1165*'(참고)타워 스텟 가치'!$S$17,'스테이지별 몬스터 스텟'!V1165*'(참고)타워 스텟 가치'!$T$17,'스테이지별 몬스터 스텟'!W1165*'(참고)타워 스텟 가치'!$U$17,'스테이지별 몬스터 스텟'!X1165*'(참고)타워 스텟 가치'!$V$17,'스테이지별 몬스터 스텟'!Y1165*'(참고)타워 스텟 가치'!$W$17,'스테이지별 몬스터 스텟'!Z1165*'(참고)타워 스텟 가치'!$X$17,'스테이지별 몬스터 스텟'!AA1165*'(참고)타워 스텟 가치'!$Y$17)</f>
        <v>713513.19000000181</v>
      </c>
      <c r="AC1165">
        <v>2</v>
      </c>
      <c r="AD1165">
        <f>VLOOKUP($F1165,'(참고)타워 스텟 가치'!$B$12:$L$16,AD$2,0)+(VLOOKUP($F1165,'(참고)타워 스텟 가치'!$B$12:$L$16,AD$2,0)*$E1165)</f>
        <v>235.50000000000063</v>
      </c>
      <c r="AE1165">
        <f>VLOOKUP($F1165,'(참고)타워 스텟 가치'!$B$12:$L$16,AE$2,0)+(VLOOKUP($F1165,'(참고)타워 스텟 가치'!$B$12:$L$16,AE$2,0)*$E1165)</f>
        <v>282.6000000000007</v>
      </c>
      <c r="AF1165">
        <f>VLOOKUP($F1165,'(참고)타워 스텟 가치'!$B$12:$L$16,AF$2,0)+(VLOOKUP($F1165,'(참고)타워 스텟 가치'!$B$12:$L$16,AF$2,0)*$E1165)</f>
        <v>471000.00000000122</v>
      </c>
      <c r="AG1165">
        <f>VLOOKUP($F1165,'(참고)타워 스텟 가치'!$B$12:$L$16,AG$2,0)+(VLOOKUP($F1165,'(참고)타워 스텟 가치'!$B$12:$L$16,AG$2,0)*$E1165)</f>
        <v>1413.0000000000036</v>
      </c>
      <c r="AH1165">
        <f>VLOOKUP($F1165,'(참고)타워 스텟 가치'!$B$12:$L$16,AH$2,0)+(VLOOKUP($F1165,'(참고)타워 스텟 가치'!$B$12:$L$16,AH$2,0)*$E1165)</f>
        <v>47.100000000000122</v>
      </c>
      <c r="AI1165">
        <f>VLOOKUP($F1165,'(참고)타워 스텟 가치'!$B$12:$L$16,AI$2,0)+(VLOOKUP($F1165,'(참고)타워 스텟 가치'!$B$12:$L$16,AI$2,0)*$E1165)</f>
        <v>28.260000000000073</v>
      </c>
      <c r="AJ1165">
        <f>VLOOKUP($F1165,'(참고)타워 스텟 가치'!$B$12:$L$16,AJ$2,0)+(VLOOKUP($F1165,'(참고)타워 스텟 가치'!$B$12:$L$16,AJ$2,0)*$E1165)</f>
        <v>0</v>
      </c>
      <c r="AK1165">
        <f>VLOOKUP($F1165,'(참고)타워 스텟 가치'!$B$12:$L$16,AK$2,0)+(VLOOKUP($F1165,'(참고)타워 스텟 가치'!$B$12:$L$16,AK$2,0)*$E1165)</f>
        <v>0</v>
      </c>
      <c r="AL1165">
        <f>VLOOKUP($F1165,'(참고)타워 스텟 가치'!$B$12:$L$16,AL$2,0)+(VLOOKUP($F1165,'(참고)타워 스텟 가치'!$B$12:$L$16,AL$2,0)*$E1165)</f>
        <v>131.88000000000034</v>
      </c>
      <c r="AM1165">
        <f>SUM('스테이지별 몬스터 스텟'!AD1165*'(참고)타워 스텟 가치'!$Q$17,'스테이지별 몬스터 스텟'!AE1165*'(참고)타워 스텟 가치'!$R$17,'스테이지별 몬스터 스텟'!AF1165*'(참고)타워 스텟 가치'!$S$17,'스테이지별 몬스터 스텟'!AG1165*'(참고)타워 스텟 가치'!$T$17,'스테이지별 몬스터 스텟'!AH1165*'(참고)타워 스텟 가치'!$U$17,'스테이지별 몬스터 스텟'!AI1165*'(참고)타워 스텟 가치'!$V$17,'스테이지별 몬스터 스텟'!AJ1165*'(참고)타워 스텟 가치'!$W$17,'스테이지별 몬스터 스텟'!AK1165*'(참고)타워 스텟 가치'!$X$17,'스테이지별 몬스터 스텟'!AL1165*'(참고)타워 스텟 가치'!$Y$17)</f>
        <v>710607.12000000186</v>
      </c>
      <c r="AN1165">
        <v>3</v>
      </c>
    </row>
    <row r="1166" spans="3:40" x14ac:dyDescent="0.3">
      <c r="C1166">
        <v>2</v>
      </c>
      <c r="D1166">
        <f t="shared" si="53"/>
        <v>233</v>
      </c>
      <c r="E1166" s="52">
        <f>VLOOKUP(D1166,'스테이지별 난이도 설정'!B:C,2,0)</f>
        <v>93.200000000000244</v>
      </c>
      <c r="F1166" t="str">
        <f t="shared" si="54"/>
        <v>레어</v>
      </c>
      <c r="G1166">
        <f t="shared" si="55"/>
        <v>6</v>
      </c>
      <c r="H1166">
        <f>VLOOKUP($F1166,'(참고)타워 스텟 가치'!$B$2:$L$6,H$2,0)+(VLOOKUP($F1166,'(참고)타워 스텟 가치'!$B$2:$L$6,H$2,0)*$E1166)</f>
        <v>1059.7500000000027</v>
      </c>
      <c r="I1166">
        <f>VLOOKUP($F1166,'(참고)타워 스텟 가치'!$B$2:$L$6,I$2,0)+(VLOOKUP($F1166,'(참고)타워 스텟 가치'!$B$2:$L$6,I$2,0)*$E1166)</f>
        <v>211.95000000000056</v>
      </c>
      <c r="J1166">
        <f>VLOOKUP($F1166,'(참고)타워 스텟 가치'!$B$2:$L$6,J$2,0)+(VLOOKUP($F1166,'(참고)타워 스텟 가치'!$B$2:$L$6,J$2,0)*$E1166)</f>
        <v>471000.00000000122</v>
      </c>
      <c r="K1166">
        <f>VLOOKUP($F1166,'(참고)타워 스텟 가치'!$B$2:$L$6,K$2,0)+(VLOOKUP($F1166,'(참고)타워 스텟 가치'!$B$2:$L$6,K$2,0)*$E1166)</f>
        <v>4239.0000000000109</v>
      </c>
      <c r="L1166">
        <f>VLOOKUP($F1166,'(참고)타워 스텟 가치'!$B$2:$L$6,L$2,0)+(VLOOKUP($F1166,'(참고)타워 스텟 가치'!$B$2:$L$6,L$2,0)*$E1166)</f>
        <v>70.650000000000176</v>
      </c>
      <c r="M1166">
        <f>VLOOKUP($F1166,'(참고)타워 스텟 가치'!$B$2:$L$6,M$2,0)+(VLOOKUP($F1166,'(참고)타워 스텟 가치'!$B$2:$L$6,M$2,0)*$E1166)</f>
        <v>28.260000000000073</v>
      </c>
      <c r="N1166">
        <f>VLOOKUP($F1166,'(참고)타워 스텟 가치'!$B$2:$L$6,N$2,0)+(VLOOKUP($F1166,'(참고)타워 스텟 가치'!$B$2:$L$6,N$2,0)*$E1166)</f>
        <v>0</v>
      </c>
      <c r="O1166">
        <f>VLOOKUP($F1166,'(참고)타워 스텟 가치'!$B$2:$L$6,O$2,0)+(VLOOKUP($F1166,'(참고)타워 스텟 가치'!$B$2:$L$6,O$2,0)*$E1166)</f>
        <v>0</v>
      </c>
      <c r="P1166">
        <f>VLOOKUP($F1166,'(참고)타워 스텟 가치'!$B$2:$L$6,P$2,0)+(VLOOKUP($F1166,'(참고)타워 스텟 가치'!$B$2:$L$6,P$2,0)*$E1166)</f>
        <v>65.940000000000168</v>
      </c>
      <c r="Q1166">
        <f>SUM('스테이지별 몬스터 스텟'!H1166*'(참고)타워 스텟 가치'!$Q$17,'스테이지별 몬스터 스텟'!I1166*'(참고)타워 스텟 가치'!$R$17,'스테이지별 몬스터 스텟'!J1166*'(참고)타워 스텟 가치'!$S$17,'스테이지별 몬스터 스텟'!K1166*'(참고)타워 스텟 가치'!$T$17,'스테이지별 몬스터 스텟'!L1166*'(참고)타워 스텟 가치'!$U$17,'스테이지별 몬스터 스텟'!M1166*'(참고)타워 스텟 가치'!$V$17,'스테이지별 몬스터 스텟'!N1166*'(참고)타워 스텟 가치'!$W$17,'스테이지별 몬스터 스텟'!O1166*'(참고)타워 스텟 가치'!$X$17,'스테이지별 몬스터 스텟'!P1166*'(참고)타워 스텟 가치'!$Y$17)</f>
        <v>717716.86500000197</v>
      </c>
      <c r="R1166">
        <v>1</v>
      </c>
      <c r="S1166">
        <f>VLOOKUP($F1166,'(참고)타워 스텟 가치'!$B$7:$L$11,S$2,0)+(VLOOKUP($F1166,'(참고)타워 스텟 가치'!$B$7:$L$11,S$2,0)*$E1166)</f>
        <v>353.25000000000091</v>
      </c>
      <c r="T1166">
        <f>VLOOKUP($F1166,'(참고)타워 스텟 가치'!$B$7:$L$11,T$2,0)+(VLOOKUP($F1166,'(참고)타워 스텟 가치'!$B$7:$L$11,T$2,0)*$E1166)</f>
        <v>635.85000000000161</v>
      </c>
      <c r="U1166">
        <f>VLOOKUP($F1166,'(참고)타워 스텟 가치'!$B$7:$L$11,U$2,0)+(VLOOKUP($F1166,'(참고)타워 스텟 가치'!$B$7:$L$11,U$2,0)*$E1166)</f>
        <v>471000.00000000122</v>
      </c>
      <c r="V1166">
        <f>VLOOKUP($F1166,'(참고)타워 스텟 가치'!$B$7:$L$11,V$2,0)+(VLOOKUP($F1166,'(참고)타워 스텟 가치'!$B$7:$L$11,V$2,0)*$E1166)</f>
        <v>4239.0000000000109</v>
      </c>
      <c r="W1166">
        <f>VLOOKUP($F1166,'(참고)타워 스텟 가치'!$B$7:$L$11,W$2,0)+(VLOOKUP($F1166,'(참고)타워 스텟 가치'!$B$7:$L$11,W$2,0)*$E1166)</f>
        <v>70.650000000000176</v>
      </c>
      <c r="X1166">
        <f>VLOOKUP($F1166,'(참고)타워 스텟 가치'!$B$7:$L$11,X$2,0)+(VLOOKUP($F1166,'(참고)타워 스텟 가치'!$B$7:$L$11,X$2,0)*$E1166)</f>
        <v>28.260000000000073</v>
      </c>
      <c r="Y1166">
        <f>VLOOKUP($F1166,'(참고)타워 스텟 가치'!$B$7:$L$11,Y$2,0)+(VLOOKUP($F1166,'(참고)타워 스텟 가치'!$B$7:$L$11,Y$2,0)*$E1166)</f>
        <v>0</v>
      </c>
      <c r="Z1166">
        <f>VLOOKUP($F1166,'(참고)타워 스텟 가치'!$B$7:$L$11,Z$2,0)+(VLOOKUP($F1166,'(참고)타워 스텟 가치'!$B$7:$L$11,Z$2,0)*$E1166)</f>
        <v>0</v>
      </c>
      <c r="AA1166">
        <f>VLOOKUP($F1166,'(참고)타워 스텟 가치'!$B$7:$L$11,AA$2,0)+(VLOOKUP($F1166,'(참고)타워 스텟 가치'!$B$7:$L$11,AA$2,0)*$E1166)</f>
        <v>65.940000000000168</v>
      </c>
      <c r="AB1166">
        <f>SUM('스테이지별 몬스터 스텟'!S1166*'(참고)타워 스텟 가치'!$Q$17,'스테이지별 몬스터 스텟'!T1166*'(참고)타워 스텟 가치'!$R$17,'스테이지별 몬스터 스텟'!U1166*'(참고)타워 스텟 가치'!$S$17,'스테이지별 몬스터 스텟'!V1166*'(참고)타워 스텟 가치'!$T$17,'스테이지별 몬스터 스텟'!W1166*'(참고)타워 스텟 가치'!$U$17,'스테이지별 몬스터 스텟'!X1166*'(참고)타워 스텟 가치'!$V$17,'스테이지별 몬스터 스텟'!Y1166*'(참고)타워 스텟 가치'!$W$17,'스테이지별 몬스터 스텟'!Z1166*'(참고)타워 스텟 가치'!$X$17,'스테이지별 몬스터 스텟'!AA1166*'(참고)타워 스텟 가치'!$Y$17)</f>
        <v>716939.71500000195</v>
      </c>
      <c r="AC1166">
        <v>2</v>
      </c>
      <c r="AD1166">
        <f>VLOOKUP($F1166,'(참고)타워 스텟 가치'!$B$12:$L$16,AD$2,0)+(VLOOKUP($F1166,'(참고)타워 스텟 가치'!$B$12:$L$16,AD$2,0)*$E1166)</f>
        <v>353.25000000000091</v>
      </c>
      <c r="AE1166">
        <f>VLOOKUP($F1166,'(참고)타워 스텟 가치'!$B$12:$L$16,AE$2,0)+(VLOOKUP($F1166,'(참고)타워 스텟 가치'!$B$12:$L$16,AE$2,0)*$E1166)</f>
        <v>423.90000000000111</v>
      </c>
      <c r="AF1166">
        <f>VLOOKUP($F1166,'(참고)타워 스텟 가치'!$B$12:$L$16,AF$2,0)+(VLOOKUP($F1166,'(참고)타워 스텟 가치'!$B$12:$L$16,AF$2,0)*$E1166)</f>
        <v>471000.00000000122</v>
      </c>
      <c r="AG1166">
        <f>VLOOKUP($F1166,'(참고)타워 스텟 가치'!$B$12:$L$16,AG$2,0)+(VLOOKUP($F1166,'(참고)타워 스텟 가치'!$B$12:$L$16,AG$2,0)*$E1166)</f>
        <v>2119.5000000000055</v>
      </c>
      <c r="AH1166">
        <f>VLOOKUP($F1166,'(참고)타워 스텟 가치'!$B$12:$L$16,AH$2,0)+(VLOOKUP($F1166,'(참고)타워 스텟 가치'!$B$12:$L$16,AH$2,0)*$E1166)</f>
        <v>70.650000000000176</v>
      </c>
      <c r="AI1166">
        <f>VLOOKUP($F1166,'(참고)타워 스텟 가치'!$B$12:$L$16,AI$2,0)+(VLOOKUP($F1166,'(참고)타워 스텟 가치'!$B$12:$L$16,AI$2,0)*$E1166)</f>
        <v>28.260000000000073</v>
      </c>
      <c r="AJ1166">
        <f>VLOOKUP($F1166,'(참고)타워 스텟 가치'!$B$12:$L$16,AJ$2,0)+(VLOOKUP($F1166,'(참고)타워 스텟 가치'!$B$12:$L$16,AJ$2,0)*$E1166)</f>
        <v>0</v>
      </c>
      <c r="AK1166">
        <f>VLOOKUP($F1166,'(참고)타워 스텟 가치'!$B$12:$L$16,AK$2,0)+(VLOOKUP($F1166,'(참고)타워 스텟 가치'!$B$12:$L$16,AK$2,0)*$E1166)</f>
        <v>0</v>
      </c>
      <c r="AL1166">
        <f>VLOOKUP($F1166,'(참고)타워 스텟 가치'!$B$12:$L$16,AL$2,0)+(VLOOKUP($F1166,'(참고)타워 스텟 가치'!$B$12:$L$16,AL$2,0)*$E1166)</f>
        <v>131.88000000000034</v>
      </c>
      <c r="AM1166">
        <f>SUM('스테이지별 몬스터 스텟'!AD1166*'(참고)타워 스텟 가치'!$Q$17,'스테이지별 몬스터 스텟'!AE1166*'(참고)타워 스텟 가치'!$R$17,'스테이지별 몬스터 스텟'!AF1166*'(참고)타워 스텟 가치'!$S$17,'스테이지별 몬스터 스텟'!AG1166*'(참고)타워 스텟 가치'!$T$17,'스테이지별 몬스터 스텟'!AH1166*'(참고)타워 스텟 가치'!$U$17,'스테이지별 몬스터 스텟'!AI1166*'(참고)타워 스텟 가치'!$V$17,'스테이지별 몬스터 스텟'!AJ1166*'(참고)타워 스텟 가치'!$W$17,'스테이지별 몬스터 스텟'!AK1166*'(참고)타워 스텟 가치'!$X$17,'스테이지별 몬스터 스텟'!AL1166*'(참고)타워 스텟 가치'!$Y$17)</f>
        <v>712514.6700000019</v>
      </c>
      <c r="AN1166">
        <v>3</v>
      </c>
    </row>
    <row r="1167" spans="3:40" x14ac:dyDescent="0.3">
      <c r="C1167">
        <v>3</v>
      </c>
      <c r="D1167">
        <f t="shared" si="53"/>
        <v>233</v>
      </c>
      <c r="E1167" s="52">
        <f>VLOOKUP(D1167,'스테이지별 난이도 설정'!B:C,2,0)</f>
        <v>93.200000000000244</v>
      </c>
      <c r="F1167" t="str">
        <f t="shared" si="54"/>
        <v>에픽</v>
      </c>
      <c r="G1167">
        <f t="shared" si="55"/>
        <v>6</v>
      </c>
      <c r="H1167">
        <f>VLOOKUP($F1167,'(참고)타워 스텟 가치'!$B$2:$L$6,H$2,0)+(VLOOKUP($F1167,'(참고)타워 스텟 가치'!$B$2:$L$6,H$2,0)*$E1167)</f>
        <v>1589.6250000000041</v>
      </c>
      <c r="I1167">
        <f>VLOOKUP($F1167,'(참고)타워 스텟 가치'!$B$2:$L$6,I$2,0)+(VLOOKUP($F1167,'(참고)타워 스텟 가치'!$B$2:$L$6,I$2,0)*$E1167)</f>
        <v>317.92500000000081</v>
      </c>
      <c r="J1167">
        <f>VLOOKUP($F1167,'(참고)타워 스텟 가치'!$B$2:$L$6,J$2,0)+(VLOOKUP($F1167,'(참고)타워 스텟 가치'!$B$2:$L$6,J$2,0)*$E1167)</f>
        <v>471000.00000000122</v>
      </c>
      <c r="K1167">
        <f>VLOOKUP($F1167,'(참고)타워 스텟 가치'!$B$2:$L$6,K$2,0)+(VLOOKUP($F1167,'(참고)타워 스텟 가치'!$B$2:$L$6,K$2,0)*$E1167)</f>
        <v>6358.5000000000164</v>
      </c>
      <c r="L1167">
        <f>VLOOKUP($F1167,'(참고)타워 스텟 가치'!$B$2:$L$6,L$2,0)+(VLOOKUP($F1167,'(참고)타워 스텟 가치'!$B$2:$L$6,L$2,0)*$E1167)</f>
        <v>105.97500000000028</v>
      </c>
      <c r="M1167">
        <f>VLOOKUP($F1167,'(참고)타워 스텟 가치'!$B$2:$L$6,M$2,0)+(VLOOKUP($F1167,'(참고)타워 스텟 가치'!$B$2:$L$6,M$2,0)*$E1167)</f>
        <v>28.260000000000073</v>
      </c>
      <c r="N1167">
        <f>VLOOKUP($F1167,'(참고)타워 스텟 가치'!$B$2:$L$6,N$2,0)+(VLOOKUP($F1167,'(참고)타워 스텟 가치'!$B$2:$L$6,N$2,0)*$E1167)</f>
        <v>0</v>
      </c>
      <c r="O1167">
        <f>VLOOKUP($F1167,'(참고)타워 스텟 가치'!$B$2:$L$6,O$2,0)+(VLOOKUP($F1167,'(참고)타워 스텟 가치'!$B$2:$L$6,O$2,0)*$E1167)</f>
        <v>0</v>
      </c>
      <c r="P1167">
        <f>VLOOKUP($F1167,'(참고)타워 스텟 가치'!$B$2:$L$6,P$2,0)+(VLOOKUP($F1167,'(참고)타워 스텟 가치'!$B$2:$L$6,P$2,0)*$E1167)</f>
        <v>65.940000000000168</v>
      </c>
      <c r="Q1167">
        <f>SUM('스테이지별 몬스터 스텟'!H1167*'(참고)타워 스텟 가치'!$Q$17,'스테이지별 몬스터 스텟'!I1167*'(참고)타워 스텟 가치'!$R$17,'스테이지별 몬스터 스텟'!J1167*'(참고)타워 스텟 가치'!$S$17,'스테이지별 몬스터 스텟'!K1167*'(참고)타워 스텟 가치'!$T$17,'스테이지별 몬스터 스텟'!L1167*'(참고)타워 스텟 가치'!$U$17,'스테이지별 몬스터 스텟'!M1167*'(참고)타워 스텟 가치'!$V$17,'스테이지별 몬스터 스텟'!N1167*'(참고)타워 스텟 가치'!$W$17,'스테이지별 몬스터 스텟'!O1167*'(참고)타워 스텟 가치'!$X$17,'스테이지별 몬스터 스텟'!P1167*'(참고)타워 스텟 가치'!$Y$17)</f>
        <v>723245.22750000178</v>
      </c>
      <c r="R1167">
        <v>1</v>
      </c>
      <c r="S1167">
        <f>VLOOKUP($F1167,'(참고)타워 스텟 가치'!$B$7:$L$11,S$2,0)+(VLOOKUP($F1167,'(참고)타워 스텟 가치'!$B$7:$L$11,S$2,0)*$E1167)</f>
        <v>529.87500000000136</v>
      </c>
      <c r="T1167">
        <f>VLOOKUP($F1167,'(참고)타워 스텟 가치'!$B$7:$L$11,T$2,0)+(VLOOKUP($F1167,'(참고)타워 스텟 가치'!$B$7:$L$11,T$2,0)*$E1167)</f>
        <v>953.77500000000248</v>
      </c>
      <c r="U1167">
        <f>VLOOKUP($F1167,'(참고)타워 스텟 가치'!$B$7:$L$11,U$2,0)+(VLOOKUP($F1167,'(참고)타워 스텟 가치'!$B$7:$L$11,U$2,0)*$E1167)</f>
        <v>471000.00000000122</v>
      </c>
      <c r="V1167">
        <f>VLOOKUP($F1167,'(참고)타워 스텟 가치'!$B$7:$L$11,V$2,0)+(VLOOKUP($F1167,'(참고)타워 스텟 가치'!$B$7:$L$11,V$2,0)*$E1167)</f>
        <v>6358.5000000000164</v>
      </c>
      <c r="W1167">
        <f>VLOOKUP($F1167,'(참고)타워 스텟 가치'!$B$7:$L$11,W$2,0)+(VLOOKUP($F1167,'(참고)타워 스텟 가치'!$B$7:$L$11,W$2,0)*$E1167)</f>
        <v>105.97500000000028</v>
      </c>
      <c r="X1167">
        <f>VLOOKUP($F1167,'(참고)타워 스텟 가치'!$B$7:$L$11,X$2,0)+(VLOOKUP($F1167,'(참고)타워 스텟 가치'!$B$7:$L$11,X$2,0)*$E1167)</f>
        <v>28.260000000000073</v>
      </c>
      <c r="Y1167">
        <f>VLOOKUP($F1167,'(참고)타워 스텟 가치'!$B$7:$L$11,Y$2,0)+(VLOOKUP($F1167,'(참고)타워 스텟 가치'!$B$7:$L$11,Y$2,0)*$E1167)</f>
        <v>0</v>
      </c>
      <c r="Z1167">
        <f>VLOOKUP($F1167,'(참고)타워 스텟 가치'!$B$7:$L$11,Z$2,0)+(VLOOKUP($F1167,'(참고)타워 스텟 가치'!$B$7:$L$11,Z$2,0)*$E1167)</f>
        <v>0</v>
      </c>
      <c r="AA1167">
        <f>VLOOKUP($F1167,'(참고)타워 스텟 가치'!$B$7:$L$11,AA$2,0)+(VLOOKUP($F1167,'(참고)타워 스텟 가치'!$B$7:$L$11,AA$2,0)*$E1167)</f>
        <v>65.940000000000168</v>
      </c>
      <c r="AB1167">
        <f>SUM('스테이지별 몬스터 스텟'!S1167*'(참고)타워 스텟 가치'!$Q$17,'스테이지별 몬스터 스텟'!T1167*'(참고)타워 스텟 가치'!$R$17,'스테이지별 몬스터 스텟'!U1167*'(참고)타워 스텟 가치'!$S$17,'스테이지별 몬스터 스텟'!V1167*'(참고)타워 스텟 가치'!$T$17,'스테이지별 몬스터 스텟'!W1167*'(참고)타워 스텟 가치'!$U$17,'스테이지별 몬스터 스텟'!X1167*'(참고)타워 스텟 가치'!$V$17,'스테이지별 몬스터 스텟'!Y1167*'(참고)타워 스텟 가치'!$W$17,'스테이지별 몬스터 스텟'!Z1167*'(참고)타워 스텟 가치'!$X$17,'스테이지별 몬스터 스텟'!AA1167*'(참고)타워 스텟 가치'!$Y$17)</f>
        <v>722079.50250000181</v>
      </c>
      <c r="AC1167">
        <v>2</v>
      </c>
      <c r="AD1167">
        <f>VLOOKUP($F1167,'(참고)타워 스텟 가치'!$B$12:$L$16,AD$2,0)+(VLOOKUP($F1167,'(참고)타워 스텟 가치'!$B$12:$L$16,AD$2,0)*$E1167)</f>
        <v>529.87500000000136</v>
      </c>
      <c r="AE1167">
        <f>VLOOKUP($F1167,'(참고)타워 스텟 가치'!$B$12:$L$16,AE$2,0)+(VLOOKUP($F1167,'(참고)타워 스텟 가치'!$B$12:$L$16,AE$2,0)*$E1167)</f>
        <v>635.85000000000161</v>
      </c>
      <c r="AF1167">
        <f>VLOOKUP($F1167,'(참고)타워 스텟 가치'!$B$12:$L$16,AF$2,0)+(VLOOKUP($F1167,'(참고)타워 스텟 가치'!$B$12:$L$16,AF$2,0)*$E1167)</f>
        <v>471000.00000000122</v>
      </c>
      <c r="AG1167">
        <f>VLOOKUP($F1167,'(참고)타워 스텟 가치'!$B$12:$L$16,AG$2,0)+(VLOOKUP($F1167,'(참고)타워 스텟 가치'!$B$12:$L$16,AG$2,0)*$E1167)</f>
        <v>3179.2500000000082</v>
      </c>
      <c r="AH1167">
        <f>VLOOKUP($F1167,'(참고)타워 스텟 가치'!$B$12:$L$16,AH$2,0)+(VLOOKUP($F1167,'(참고)타워 스텟 가치'!$B$12:$L$16,AH$2,0)*$E1167)</f>
        <v>105.97500000000028</v>
      </c>
      <c r="AI1167">
        <f>VLOOKUP($F1167,'(참고)타워 스텟 가치'!$B$12:$L$16,AI$2,0)+(VLOOKUP($F1167,'(참고)타워 스텟 가치'!$B$12:$L$16,AI$2,0)*$E1167)</f>
        <v>28.260000000000073</v>
      </c>
      <c r="AJ1167">
        <f>VLOOKUP($F1167,'(참고)타워 스텟 가치'!$B$12:$L$16,AJ$2,0)+(VLOOKUP($F1167,'(참고)타워 스텟 가치'!$B$12:$L$16,AJ$2,0)*$E1167)</f>
        <v>0</v>
      </c>
      <c r="AK1167">
        <f>VLOOKUP($F1167,'(참고)타워 스텟 가치'!$B$12:$L$16,AK$2,0)+(VLOOKUP($F1167,'(참고)타워 스텟 가치'!$B$12:$L$16,AK$2,0)*$E1167)</f>
        <v>0</v>
      </c>
      <c r="AL1167">
        <f>VLOOKUP($F1167,'(참고)타워 스텟 가치'!$B$12:$L$16,AL$2,0)+(VLOOKUP($F1167,'(참고)타워 스텟 가치'!$B$12:$L$16,AL$2,0)*$E1167)</f>
        <v>131.88000000000034</v>
      </c>
      <c r="AM1167">
        <f>SUM('스테이지별 몬스터 스텟'!AD1167*'(참고)타워 스텟 가치'!$Q$17,'스테이지별 몬스터 스텟'!AE1167*'(참고)타워 스텟 가치'!$R$17,'스테이지별 몬스터 스텟'!AF1167*'(참고)타워 스텟 가치'!$S$17,'스테이지별 몬스터 스텟'!AG1167*'(참고)타워 스텟 가치'!$T$17,'스테이지별 몬스터 스텟'!AH1167*'(참고)타워 스텟 가치'!$U$17,'스테이지별 몬스터 스텟'!AI1167*'(참고)타워 스텟 가치'!$V$17,'스테이지별 몬스터 스텟'!AJ1167*'(참고)타워 스텟 가치'!$W$17,'스테이지별 몬스터 스텟'!AK1167*'(참고)타워 스텟 가치'!$X$17,'스테이지별 몬스터 스텟'!AL1167*'(참고)타워 스텟 가치'!$Y$17)</f>
        <v>715375.99500000186</v>
      </c>
      <c r="AN1167">
        <v>3</v>
      </c>
    </row>
    <row r="1168" spans="3:40" x14ac:dyDescent="0.3">
      <c r="C1168">
        <v>4</v>
      </c>
      <c r="D1168">
        <f t="shared" ref="D1168:D1231" si="56">D1163+1</f>
        <v>233</v>
      </c>
      <c r="E1168" s="52">
        <f>VLOOKUP(D1168,'스테이지별 난이도 설정'!B:C,2,0)</f>
        <v>93.200000000000244</v>
      </c>
      <c r="F1168" t="str">
        <f t="shared" ref="F1168:F1231" si="57">F1163</f>
        <v>유니크</v>
      </c>
      <c r="G1168">
        <f t="shared" si="55"/>
        <v>6</v>
      </c>
      <c r="H1168">
        <f>VLOOKUP($F1168,'(참고)타워 스텟 가치'!$B$2:$L$6,H$2,0)+(VLOOKUP($F1168,'(참고)타워 스텟 가치'!$B$2:$L$6,H$2,0)*$E1168)</f>
        <v>2384.4375000000064</v>
      </c>
      <c r="I1168">
        <f>VLOOKUP($F1168,'(참고)타워 스텟 가치'!$B$2:$L$6,I$2,0)+(VLOOKUP($F1168,'(참고)타워 스텟 가치'!$B$2:$L$6,I$2,0)*$E1168)</f>
        <v>476.88750000000124</v>
      </c>
      <c r="J1168">
        <f>VLOOKUP($F1168,'(참고)타워 스텟 가치'!$B$2:$L$6,J$2,0)+(VLOOKUP($F1168,'(참고)타워 스텟 가치'!$B$2:$L$6,J$2,0)*$E1168)</f>
        <v>471000.00000000122</v>
      </c>
      <c r="K1168">
        <f>VLOOKUP($F1168,'(참고)타워 스텟 가치'!$B$2:$L$6,K$2,0)+(VLOOKUP($F1168,'(참고)타워 스텟 가치'!$B$2:$L$6,K$2,0)*$E1168)</f>
        <v>9537.7500000000255</v>
      </c>
      <c r="L1168">
        <f>VLOOKUP($F1168,'(참고)타워 스텟 가치'!$B$2:$L$6,L$2,0)+(VLOOKUP($F1168,'(참고)타워 스텟 가치'!$B$2:$L$6,L$2,0)*$E1168)</f>
        <v>158.9625000000004</v>
      </c>
      <c r="M1168">
        <f>VLOOKUP($F1168,'(참고)타워 스텟 가치'!$B$2:$L$6,M$2,0)+(VLOOKUP($F1168,'(참고)타워 스텟 가치'!$B$2:$L$6,M$2,0)*$E1168)</f>
        <v>28.260000000000073</v>
      </c>
      <c r="N1168">
        <f>VLOOKUP($F1168,'(참고)타워 스텟 가치'!$B$2:$L$6,N$2,0)+(VLOOKUP($F1168,'(참고)타워 스텟 가치'!$B$2:$L$6,N$2,0)*$E1168)</f>
        <v>0</v>
      </c>
      <c r="O1168">
        <f>VLOOKUP($F1168,'(참고)타워 스텟 가치'!$B$2:$L$6,O$2,0)+(VLOOKUP($F1168,'(참고)타워 스텟 가치'!$B$2:$L$6,O$2,0)*$E1168)</f>
        <v>0</v>
      </c>
      <c r="P1168">
        <f>VLOOKUP($F1168,'(참고)타워 스텟 가치'!$B$2:$L$6,P$2,0)+(VLOOKUP($F1168,'(참고)타워 스텟 가치'!$B$2:$L$6,P$2,0)*$E1168)</f>
        <v>94.200000000000244</v>
      </c>
      <c r="Q1168">
        <f>SUM('스테이지별 몬스터 스텟'!H1168*'(참고)타워 스텟 가치'!$Q$17,'스테이지별 몬스터 스텟'!I1168*'(참고)타워 스텟 가치'!$R$17,'스테이지별 몬스터 스텟'!J1168*'(참고)타워 스텟 가치'!$S$17,'스테이지별 몬스터 스텟'!K1168*'(참고)타워 스텟 가치'!$T$17,'스테이지별 몬스터 스텟'!L1168*'(참고)타워 스텟 가치'!$U$17,'스테이지별 몬스터 스텟'!M1168*'(참고)타워 스텟 가치'!$V$17,'스테이지별 몬스터 스텟'!N1168*'(참고)타워 스텟 가치'!$W$17,'스테이지별 몬스터 스텟'!O1168*'(참고)타워 스텟 가치'!$X$17,'스테이지별 몬스터 스텟'!P1168*'(참고)타워 스텟 가치'!$Y$17)</f>
        <v>731594.29125000199</v>
      </c>
      <c r="R1168">
        <v>1</v>
      </c>
      <c r="S1168">
        <f>VLOOKUP($F1168,'(참고)타워 스텟 가치'!$B$7:$L$11,S$2,0)+(VLOOKUP($F1168,'(참고)타워 스텟 가치'!$B$7:$L$11,S$2,0)*$E1168)</f>
        <v>794.81250000000205</v>
      </c>
      <c r="T1168">
        <f>VLOOKUP($F1168,'(참고)타워 스텟 가치'!$B$7:$L$11,T$2,0)+(VLOOKUP($F1168,'(참고)타워 스텟 가치'!$B$7:$L$11,T$2,0)*$E1168)</f>
        <v>1430.6625000000038</v>
      </c>
      <c r="U1168">
        <f>VLOOKUP($F1168,'(참고)타워 스텟 가치'!$B$7:$L$11,U$2,0)+(VLOOKUP($F1168,'(참고)타워 스텟 가치'!$B$7:$L$11,U$2,0)*$E1168)</f>
        <v>471000.00000000122</v>
      </c>
      <c r="V1168">
        <f>VLOOKUP($F1168,'(참고)타워 스텟 가치'!$B$7:$L$11,V$2,0)+(VLOOKUP($F1168,'(참고)타워 스텟 가치'!$B$7:$L$11,V$2,0)*$E1168)</f>
        <v>9537.7500000000255</v>
      </c>
      <c r="W1168">
        <f>VLOOKUP($F1168,'(참고)타워 스텟 가치'!$B$7:$L$11,W$2,0)+(VLOOKUP($F1168,'(참고)타워 스텟 가치'!$B$7:$L$11,W$2,0)*$E1168)</f>
        <v>158.9625000000004</v>
      </c>
      <c r="X1168">
        <f>VLOOKUP($F1168,'(참고)타워 스텟 가치'!$B$7:$L$11,X$2,0)+(VLOOKUP($F1168,'(참고)타워 스텟 가치'!$B$7:$L$11,X$2,0)*$E1168)</f>
        <v>28.260000000000073</v>
      </c>
      <c r="Y1168">
        <f>VLOOKUP($F1168,'(참고)타워 스텟 가치'!$B$7:$L$11,Y$2,0)+(VLOOKUP($F1168,'(참고)타워 스텟 가치'!$B$7:$L$11,Y$2,0)*$E1168)</f>
        <v>0</v>
      </c>
      <c r="Z1168">
        <f>VLOOKUP($F1168,'(참고)타워 스텟 가치'!$B$7:$L$11,Z$2,0)+(VLOOKUP($F1168,'(참고)타워 스텟 가치'!$B$7:$L$11,Z$2,0)*$E1168)</f>
        <v>0</v>
      </c>
      <c r="AA1168">
        <f>VLOOKUP($F1168,'(참고)타워 스텟 가치'!$B$7:$L$11,AA$2,0)+(VLOOKUP($F1168,'(참고)타워 스텟 가치'!$B$7:$L$11,AA$2,0)*$E1168)</f>
        <v>94.200000000000244</v>
      </c>
      <c r="AB1168">
        <f>SUM('스테이지별 몬스터 스텟'!S1168*'(참고)타워 스텟 가치'!$Q$17,'스테이지별 몬스터 스텟'!T1168*'(참고)타워 스텟 가치'!$R$17,'스테이지별 몬스터 스텟'!U1168*'(참고)타워 스텟 가치'!$S$17,'스테이지별 몬스터 스텟'!V1168*'(참고)타워 스텟 가치'!$T$17,'스테이지별 몬스터 스텟'!W1168*'(참고)타워 스텟 가치'!$U$17,'스테이지별 몬스터 스텟'!X1168*'(참고)타워 스텟 가치'!$V$17,'스테이지별 몬스터 스텟'!Y1168*'(참고)타워 스텟 가치'!$W$17,'스테이지별 몬스터 스텟'!Z1168*'(참고)타워 스텟 가치'!$X$17,'스테이지별 몬스터 스텟'!AA1168*'(참고)타워 스텟 가치'!$Y$17)</f>
        <v>729845.70375000197</v>
      </c>
      <c r="AC1168">
        <v>2</v>
      </c>
      <c r="AD1168">
        <f>VLOOKUP($F1168,'(참고)타워 스텟 가치'!$B$12:$L$16,AD$2,0)+(VLOOKUP($F1168,'(참고)타워 스텟 가치'!$B$12:$L$16,AD$2,0)*$E1168)</f>
        <v>794.81250000000205</v>
      </c>
      <c r="AE1168">
        <f>VLOOKUP($F1168,'(참고)타워 스텟 가치'!$B$12:$L$16,AE$2,0)+(VLOOKUP($F1168,'(참고)타워 스텟 가치'!$B$12:$L$16,AE$2,0)*$E1168)</f>
        <v>953.77500000000248</v>
      </c>
      <c r="AF1168">
        <f>VLOOKUP($F1168,'(참고)타워 스텟 가치'!$B$12:$L$16,AF$2,0)+(VLOOKUP($F1168,'(참고)타워 스텟 가치'!$B$12:$L$16,AF$2,0)*$E1168)</f>
        <v>471000.00000000122</v>
      </c>
      <c r="AG1168">
        <f>VLOOKUP($F1168,'(참고)타워 스텟 가치'!$B$12:$L$16,AG$2,0)+(VLOOKUP($F1168,'(참고)타워 스텟 가치'!$B$12:$L$16,AG$2,0)*$E1168)</f>
        <v>4768.8750000000127</v>
      </c>
      <c r="AH1168">
        <f>VLOOKUP($F1168,'(참고)타워 스텟 가치'!$B$12:$L$16,AH$2,0)+(VLOOKUP($F1168,'(참고)타워 스텟 가치'!$B$12:$L$16,AH$2,0)*$E1168)</f>
        <v>158.9625000000004</v>
      </c>
      <c r="AI1168">
        <f>VLOOKUP($F1168,'(참고)타워 스텟 가치'!$B$12:$L$16,AI$2,0)+(VLOOKUP($F1168,'(참고)타워 스텟 가치'!$B$12:$L$16,AI$2,0)*$E1168)</f>
        <v>28.260000000000073</v>
      </c>
      <c r="AJ1168">
        <f>VLOOKUP($F1168,'(참고)타워 스텟 가치'!$B$12:$L$16,AJ$2,0)+(VLOOKUP($F1168,'(참고)타워 스텟 가치'!$B$12:$L$16,AJ$2,0)*$E1168)</f>
        <v>0</v>
      </c>
      <c r="AK1168">
        <f>VLOOKUP($F1168,'(참고)타워 스텟 가치'!$B$12:$L$16,AK$2,0)+(VLOOKUP($F1168,'(참고)타워 스텟 가치'!$B$12:$L$16,AK$2,0)*$E1168)</f>
        <v>0</v>
      </c>
      <c r="AL1168">
        <f>VLOOKUP($F1168,'(참고)타워 스텟 가치'!$B$12:$L$16,AL$2,0)+(VLOOKUP($F1168,'(참고)타워 스텟 가치'!$B$12:$L$16,AL$2,0)*$E1168)</f>
        <v>188.40000000000049</v>
      </c>
      <c r="AM1168">
        <f>SUM('스테이지별 몬스터 스텟'!AD1168*'(참고)타워 스텟 가치'!$Q$17,'스테이지별 몬스터 스텟'!AE1168*'(참고)타워 스텟 가치'!$R$17,'스테이지별 몬스터 스텟'!AF1168*'(참고)타워 스텟 가치'!$S$17,'스테이지별 몬스터 스텟'!AG1168*'(참고)타워 스텟 가치'!$T$17,'스테이지별 몬스터 스텟'!AH1168*'(참고)타워 스텟 가치'!$U$17,'스테이지별 몬스터 스텟'!AI1168*'(참고)타워 스텟 가치'!$V$17,'스테이지별 몬스터 스텟'!AJ1168*'(참고)타워 스텟 가치'!$W$17,'스테이지별 몬스터 스텟'!AK1168*'(참고)타워 스텟 가치'!$X$17,'스테이지별 몬스터 스텟'!AL1168*'(참고)타워 스텟 가치'!$Y$17)</f>
        <v>719781.02250000194</v>
      </c>
      <c r="AN1168">
        <v>3</v>
      </c>
    </row>
    <row r="1169" spans="3:40" x14ac:dyDescent="0.3">
      <c r="C1169">
        <v>5</v>
      </c>
      <c r="D1169">
        <f t="shared" si="56"/>
        <v>233</v>
      </c>
      <c r="E1169" s="52">
        <f>VLOOKUP(D1169,'스테이지별 난이도 설정'!B:C,2,0)</f>
        <v>93.200000000000244</v>
      </c>
      <c r="F1169" t="str">
        <f t="shared" si="57"/>
        <v>스페셜</v>
      </c>
      <c r="G1169">
        <f t="shared" si="55"/>
        <v>6</v>
      </c>
      <c r="H1169">
        <f>VLOOKUP($F1169,'(참고)타워 스텟 가치'!$B$2:$L$6,H$2,0)+(VLOOKUP($F1169,'(참고)타워 스텟 가치'!$B$2:$L$6,H$2,0)*$E1169)</f>
        <v>3576.6562500000091</v>
      </c>
      <c r="I1169">
        <f>VLOOKUP($F1169,'(참고)타워 스텟 가치'!$B$2:$L$6,I$2,0)+(VLOOKUP($F1169,'(참고)타워 스텟 가치'!$B$2:$L$6,I$2,0)*$E1169)</f>
        <v>715.33125000000189</v>
      </c>
      <c r="J1169">
        <f>VLOOKUP($F1169,'(참고)타워 스텟 가치'!$B$2:$L$6,J$2,0)+(VLOOKUP($F1169,'(참고)타워 스텟 가치'!$B$2:$L$6,J$2,0)*$E1169)</f>
        <v>471000.00000000122</v>
      </c>
      <c r="K1169">
        <f>VLOOKUP($F1169,'(참고)타워 스텟 가치'!$B$2:$L$6,K$2,0)+(VLOOKUP($F1169,'(참고)타워 스텟 가치'!$B$2:$L$6,K$2,0)*$E1169)</f>
        <v>14306.625000000036</v>
      </c>
      <c r="L1169">
        <f>VLOOKUP($F1169,'(참고)타워 스텟 가치'!$B$2:$L$6,L$2,0)+(VLOOKUP($F1169,'(참고)타워 스텟 가치'!$B$2:$L$6,L$2,0)*$E1169)</f>
        <v>238.44375000000062</v>
      </c>
      <c r="M1169">
        <f>VLOOKUP($F1169,'(참고)타워 스텟 가치'!$B$2:$L$6,M$2,0)+(VLOOKUP($F1169,'(참고)타워 스텟 가치'!$B$2:$L$6,M$2,0)*$E1169)</f>
        <v>28.260000000000073</v>
      </c>
      <c r="N1169">
        <f>VLOOKUP($F1169,'(참고)타워 스텟 가치'!$B$2:$L$6,N$2,0)+(VLOOKUP($F1169,'(참고)타워 스텟 가치'!$B$2:$L$6,N$2,0)*$E1169)</f>
        <v>0</v>
      </c>
      <c r="O1169">
        <f>VLOOKUP($F1169,'(참고)타워 스텟 가치'!$B$2:$L$6,O$2,0)+(VLOOKUP($F1169,'(참고)타워 스텟 가치'!$B$2:$L$6,O$2,0)*$E1169)</f>
        <v>0</v>
      </c>
      <c r="P1169">
        <f>VLOOKUP($F1169,'(참고)타워 스텟 가치'!$B$2:$L$6,P$2,0)+(VLOOKUP($F1169,'(참고)타워 스텟 가치'!$B$2:$L$6,P$2,0)*$E1169)</f>
        <v>94.200000000000244</v>
      </c>
      <c r="Q1169">
        <f>SUM('스테이지별 몬스터 스텟'!H1169*'(참고)타워 스텟 가치'!$Q$17,'스테이지별 몬스터 스텟'!I1169*'(참고)타워 스텟 가치'!$R$17,'스테이지별 몬스터 스텟'!J1169*'(참고)타워 스텟 가치'!$S$17,'스테이지별 몬스터 스텟'!K1169*'(참고)타워 스텟 가치'!$T$17,'스테이지별 몬스터 스텟'!L1169*'(참고)타워 스텟 가치'!$U$17,'스테이지별 몬스터 스텟'!M1169*'(참고)타워 스텟 가치'!$V$17,'스테이지별 몬스터 스텟'!N1169*'(참고)타워 스텟 가치'!$W$17,'스테이지별 몬스터 스텟'!O1169*'(참고)타워 스텟 가치'!$X$17,'스테이지별 몬스터 스텟'!P1169*'(참고)타워 스텟 가치'!$Y$17)</f>
        <v>744033.10687500203</v>
      </c>
      <c r="R1169">
        <v>1</v>
      </c>
      <c r="S1169">
        <f>VLOOKUP($F1169,'(참고)타워 스텟 가치'!$B$7:$L$11,S$2,0)+(VLOOKUP($F1169,'(참고)타워 스텟 가치'!$B$7:$L$11,S$2,0)*$E1169)</f>
        <v>1192.2187500000032</v>
      </c>
      <c r="T1169">
        <f>VLOOKUP($F1169,'(참고)타워 스텟 가치'!$B$7:$L$11,T$2,0)+(VLOOKUP($F1169,'(참고)타워 스텟 가치'!$B$7:$L$11,T$2,0)*$E1169)</f>
        <v>2145.9937500000055</v>
      </c>
      <c r="U1169">
        <f>VLOOKUP($F1169,'(참고)타워 스텟 가치'!$B$7:$L$11,U$2,0)+(VLOOKUP($F1169,'(참고)타워 스텟 가치'!$B$7:$L$11,U$2,0)*$E1169)</f>
        <v>471000.00000000122</v>
      </c>
      <c r="V1169">
        <f>VLOOKUP($F1169,'(참고)타워 스텟 가치'!$B$7:$L$11,V$2,0)+(VLOOKUP($F1169,'(참고)타워 스텟 가치'!$B$7:$L$11,V$2,0)*$E1169)</f>
        <v>14306.625000000036</v>
      </c>
      <c r="W1169">
        <f>VLOOKUP($F1169,'(참고)타워 스텟 가치'!$B$7:$L$11,W$2,0)+(VLOOKUP($F1169,'(참고)타워 스텟 가치'!$B$7:$L$11,W$2,0)*$E1169)</f>
        <v>238.44375000000062</v>
      </c>
      <c r="X1169">
        <f>VLOOKUP($F1169,'(참고)타워 스텟 가치'!$B$7:$L$11,X$2,0)+(VLOOKUP($F1169,'(참고)타워 스텟 가치'!$B$7:$L$11,X$2,0)*$E1169)</f>
        <v>28.260000000000073</v>
      </c>
      <c r="Y1169">
        <f>VLOOKUP($F1169,'(참고)타워 스텟 가치'!$B$7:$L$11,Y$2,0)+(VLOOKUP($F1169,'(참고)타워 스텟 가치'!$B$7:$L$11,Y$2,0)*$E1169)</f>
        <v>0</v>
      </c>
      <c r="Z1169">
        <f>VLOOKUP($F1169,'(참고)타워 스텟 가치'!$B$7:$L$11,Z$2,0)+(VLOOKUP($F1169,'(참고)타워 스텟 가치'!$B$7:$L$11,Z$2,0)*$E1169)</f>
        <v>0</v>
      </c>
      <c r="AA1169">
        <f>VLOOKUP($F1169,'(참고)타워 스텟 가치'!$B$7:$L$11,AA$2,0)+(VLOOKUP($F1169,'(참고)타워 스텟 가치'!$B$7:$L$11,AA$2,0)*$E1169)</f>
        <v>94.200000000000244</v>
      </c>
      <c r="AB1169">
        <f>SUM('스테이지별 몬스터 스텟'!S1169*'(참고)타워 스텟 가치'!$Q$17,'스테이지별 몬스터 스텟'!T1169*'(참고)타워 스텟 가치'!$R$17,'스테이지별 몬스터 스텟'!U1169*'(참고)타워 스텟 가치'!$S$17,'스테이지별 몬스터 스텟'!V1169*'(참고)타워 스텟 가치'!$T$17,'스테이지별 몬스터 스텟'!W1169*'(참고)타워 스텟 가치'!$U$17,'스테이지별 몬스터 스텟'!X1169*'(참고)타워 스텟 가치'!$V$17,'스테이지별 몬스터 스텟'!Y1169*'(참고)타워 스텟 가치'!$W$17,'스테이지별 몬스터 스텟'!Z1169*'(참고)타워 스텟 가치'!$X$17,'스테이지별 몬스터 스텟'!AA1169*'(참고)타워 스텟 가치'!$Y$17)</f>
        <v>741410.22562500194</v>
      </c>
      <c r="AC1169">
        <v>2</v>
      </c>
      <c r="AD1169">
        <f>VLOOKUP($F1169,'(참고)타워 스텟 가치'!$B$12:$L$16,AD$2,0)+(VLOOKUP($F1169,'(참고)타워 스텟 가치'!$B$12:$L$16,AD$2,0)*$E1169)</f>
        <v>1192.2187500000032</v>
      </c>
      <c r="AE1169">
        <f>VLOOKUP($F1169,'(참고)타워 스텟 가치'!$B$12:$L$16,AE$2,0)+(VLOOKUP($F1169,'(참고)타워 스텟 가치'!$B$12:$L$16,AE$2,0)*$E1169)</f>
        <v>1430.6625000000038</v>
      </c>
      <c r="AF1169">
        <f>VLOOKUP($F1169,'(참고)타워 스텟 가치'!$B$12:$L$16,AF$2,0)+(VLOOKUP($F1169,'(참고)타워 스텟 가치'!$B$12:$L$16,AF$2,0)*$E1169)</f>
        <v>471000.00000000122</v>
      </c>
      <c r="AG1169">
        <f>VLOOKUP($F1169,'(참고)타워 스텟 가치'!$B$12:$L$16,AG$2,0)+(VLOOKUP($F1169,'(참고)타워 스텟 가치'!$B$12:$L$16,AG$2,0)*$E1169)</f>
        <v>7153.3125000000182</v>
      </c>
      <c r="AH1169">
        <f>VLOOKUP($F1169,'(참고)타워 스텟 가치'!$B$12:$L$16,AH$2,0)+(VLOOKUP($F1169,'(참고)타워 스텟 가치'!$B$12:$L$16,AH$2,0)*$E1169)</f>
        <v>238.44375000000062</v>
      </c>
      <c r="AI1169">
        <f>VLOOKUP($F1169,'(참고)타워 스텟 가치'!$B$12:$L$16,AI$2,0)+(VLOOKUP($F1169,'(참고)타워 스텟 가치'!$B$12:$L$16,AI$2,0)*$E1169)</f>
        <v>28.260000000000073</v>
      </c>
      <c r="AJ1169">
        <f>VLOOKUP($F1169,'(참고)타워 스텟 가치'!$B$12:$L$16,AJ$2,0)+(VLOOKUP($F1169,'(참고)타워 스텟 가치'!$B$12:$L$16,AJ$2,0)*$E1169)</f>
        <v>0</v>
      </c>
      <c r="AK1169">
        <f>VLOOKUP($F1169,'(참고)타워 스텟 가치'!$B$12:$L$16,AK$2,0)+(VLOOKUP($F1169,'(참고)타워 스텟 가치'!$B$12:$L$16,AK$2,0)*$E1169)</f>
        <v>0</v>
      </c>
      <c r="AL1169">
        <f>VLOOKUP($F1169,'(참고)타워 스텟 가치'!$B$12:$L$16,AL$2,0)+(VLOOKUP($F1169,'(참고)타워 스텟 가치'!$B$12:$L$16,AL$2,0)*$E1169)</f>
        <v>188.40000000000049</v>
      </c>
      <c r="AM1169">
        <f>SUM('스테이지별 몬스터 스텟'!AD1169*'(참고)타워 스텟 가치'!$Q$17,'스테이지별 몬스터 스텟'!AE1169*'(참고)타워 스텟 가치'!$R$17,'스테이지별 몬스터 스텟'!AF1169*'(참고)타워 스텟 가치'!$S$17,'스테이지별 몬스터 스텟'!AG1169*'(참고)타워 스텟 가치'!$T$17,'스테이지별 몬스터 스텟'!AH1169*'(참고)타워 스텟 가치'!$U$17,'스테이지별 몬스터 스텟'!AI1169*'(참고)타워 스텟 가치'!$V$17,'스테이지별 몬스터 스텟'!AJ1169*'(참고)타워 스텟 가치'!$W$17,'스테이지별 몬스터 스텟'!AK1169*'(참고)타워 스텟 가치'!$X$17,'스테이지별 몬스터 스텟'!AL1169*'(참고)타워 스텟 가치'!$Y$17)</f>
        <v>726219.0037500019</v>
      </c>
      <c r="AN1169">
        <v>3</v>
      </c>
    </row>
    <row r="1170" spans="3:40" x14ac:dyDescent="0.3">
      <c r="C1170">
        <v>1</v>
      </c>
      <c r="D1170">
        <f t="shared" si="56"/>
        <v>234</v>
      </c>
      <c r="E1170" s="52">
        <f>VLOOKUP(D1170,'스테이지별 난이도 설정'!B:C,2,0)</f>
        <v>93.60000000000025</v>
      </c>
      <c r="F1170" t="str">
        <f t="shared" si="57"/>
        <v>일반</v>
      </c>
      <c r="G1170">
        <f t="shared" si="55"/>
        <v>6</v>
      </c>
      <c r="H1170">
        <f>VLOOKUP($F1170,'(참고)타워 스텟 가치'!$B$2:$L$6,H$2,0)+(VLOOKUP($F1170,'(참고)타워 스텟 가치'!$B$2:$L$6,H$2,0)*$E1170)</f>
        <v>709.50000000000182</v>
      </c>
      <c r="I1170">
        <f>VLOOKUP($F1170,'(참고)타워 스텟 가치'!$B$2:$L$6,I$2,0)+(VLOOKUP($F1170,'(참고)타워 스텟 가치'!$B$2:$L$6,I$2,0)*$E1170)</f>
        <v>141.90000000000038</v>
      </c>
      <c r="J1170">
        <f>VLOOKUP($F1170,'(참고)타워 스텟 가치'!$B$2:$L$6,J$2,0)+(VLOOKUP($F1170,'(참고)타워 스텟 가치'!$B$2:$L$6,J$2,0)*$E1170)</f>
        <v>473000.00000000122</v>
      </c>
      <c r="K1170">
        <f>VLOOKUP($F1170,'(참고)타워 스텟 가치'!$B$2:$L$6,K$2,0)+(VLOOKUP($F1170,'(참고)타워 스텟 가치'!$B$2:$L$6,K$2,0)*$E1170)</f>
        <v>2838.0000000000073</v>
      </c>
      <c r="L1170">
        <f>VLOOKUP($F1170,'(참고)타워 스텟 가치'!$B$2:$L$6,L$2,0)+(VLOOKUP($F1170,'(참고)타워 스텟 가치'!$B$2:$L$6,L$2,0)*$E1170)</f>
        <v>47.300000000000125</v>
      </c>
      <c r="M1170">
        <f>VLOOKUP($F1170,'(참고)타워 스텟 가치'!$B$2:$L$6,M$2,0)+(VLOOKUP($F1170,'(참고)타워 스텟 가치'!$B$2:$L$6,M$2,0)*$E1170)</f>
        <v>28.380000000000074</v>
      </c>
      <c r="N1170">
        <f>VLOOKUP($F1170,'(참고)타워 스텟 가치'!$B$2:$L$6,N$2,0)+(VLOOKUP($F1170,'(참고)타워 스텟 가치'!$B$2:$L$6,N$2,0)*$E1170)</f>
        <v>0</v>
      </c>
      <c r="O1170">
        <f>VLOOKUP($F1170,'(참고)타워 스텟 가치'!$B$2:$L$6,O$2,0)+(VLOOKUP($F1170,'(참고)타워 스텟 가치'!$B$2:$L$6,O$2,0)*$E1170)</f>
        <v>0</v>
      </c>
      <c r="P1170">
        <f>VLOOKUP($F1170,'(참고)타워 스텟 가치'!$B$2:$L$6,P$2,0)+(VLOOKUP($F1170,'(참고)타워 스텟 가치'!$B$2:$L$6,P$2,0)*$E1170)</f>
        <v>66.220000000000169</v>
      </c>
      <c r="Q1170">
        <f>SUM('스테이지별 몬스터 스텟'!H1170*'(참고)타워 스텟 가치'!$Q$17,'스테이지별 몬스터 스텟'!I1170*'(참고)타워 스텟 가치'!$R$17,'스테이지별 몬스터 스텟'!J1170*'(참고)타워 스텟 가치'!$S$17,'스테이지별 몬스터 스텟'!K1170*'(참고)타워 스텟 가치'!$T$17,'스테이지별 몬스터 스텟'!L1170*'(참고)타워 스텟 가치'!$U$17,'스테이지별 몬스터 스텟'!M1170*'(참고)타워 스텟 가치'!$V$17,'스테이지별 몬스터 스텟'!N1170*'(참고)타워 스텟 가치'!$W$17,'스테이지별 몬스터 스텟'!O1170*'(참고)타워 스텟 가치'!$X$17,'스테이지별 몬스터 스텟'!P1170*'(참고)타워 스텟 가치'!$Y$17)</f>
        <v>717063.27000000176</v>
      </c>
      <c r="R1170">
        <v>1</v>
      </c>
      <c r="S1170">
        <f>VLOOKUP($F1170,'(참고)타워 스텟 가치'!$B$7:$L$11,S$2,0)+(VLOOKUP($F1170,'(참고)타워 스텟 가치'!$B$7:$L$11,S$2,0)*$E1170)</f>
        <v>236.50000000000063</v>
      </c>
      <c r="T1170">
        <f>VLOOKUP($F1170,'(참고)타워 스텟 가치'!$B$7:$L$11,T$2,0)+(VLOOKUP($F1170,'(참고)타워 스텟 가치'!$B$7:$L$11,T$2,0)*$E1170)</f>
        <v>425.70000000000113</v>
      </c>
      <c r="U1170">
        <f>VLOOKUP($F1170,'(참고)타워 스텟 가치'!$B$7:$L$11,U$2,0)+(VLOOKUP($F1170,'(참고)타워 스텟 가치'!$B$7:$L$11,U$2,0)*$E1170)</f>
        <v>473000.00000000122</v>
      </c>
      <c r="V1170">
        <f>VLOOKUP($F1170,'(참고)타워 스텟 가치'!$B$7:$L$11,V$2,0)+(VLOOKUP($F1170,'(참고)타워 스텟 가치'!$B$7:$L$11,V$2,0)*$E1170)</f>
        <v>2838.0000000000073</v>
      </c>
      <c r="W1170">
        <f>VLOOKUP($F1170,'(참고)타워 스텟 가치'!$B$7:$L$11,W$2,0)+(VLOOKUP($F1170,'(참고)타워 스텟 가치'!$B$7:$L$11,W$2,0)*$E1170)</f>
        <v>47.300000000000125</v>
      </c>
      <c r="X1170">
        <f>VLOOKUP($F1170,'(참고)타워 스텟 가치'!$B$7:$L$11,X$2,0)+(VLOOKUP($F1170,'(참고)타워 스텟 가치'!$B$7:$L$11,X$2,0)*$E1170)</f>
        <v>28.380000000000074</v>
      </c>
      <c r="Y1170">
        <f>VLOOKUP($F1170,'(참고)타워 스텟 가치'!$B$7:$L$11,Y$2,0)+(VLOOKUP($F1170,'(참고)타워 스텟 가치'!$B$7:$L$11,Y$2,0)*$E1170)</f>
        <v>0</v>
      </c>
      <c r="Z1170">
        <f>VLOOKUP($F1170,'(참고)타워 스텟 가치'!$B$7:$L$11,Z$2,0)+(VLOOKUP($F1170,'(참고)타워 스텟 가치'!$B$7:$L$11,Z$2,0)*$E1170)</f>
        <v>0</v>
      </c>
      <c r="AA1170">
        <f>VLOOKUP($F1170,'(참고)타워 스텟 가치'!$B$7:$L$11,AA$2,0)+(VLOOKUP($F1170,'(참고)타워 스텟 가치'!$B$7:$L$11,AA$2,0)*$E1170)</f>
        <v>66.220000000000169</v>
      </c>
      <c r="AB1170">
        <f>SUM('스테이지별 몬스터 스텟'!S1170*'(참고)타워 스텟 가치'!$Q$17,'스테이지별 몬스터 스텟'!T1170*'(참고)타워 스텟 가치'!$R$17,'스테이지별 몬스터 스텟'!U1170*'(참고)타워 스텟 가치'!$S$17,'스테이지별 몬스터 스텟'!V1170*'(참고)타워 스텟 가치'!$T$17,'스테이지별 몬스터 스텟'!W1170*'(참고)타워 스텟 가치'!$U$17,'스테이지별 몬스터 스텟'!X1170*'(참고)타워 스텟 가치'!$V$17,'스테이지별 몬스터 스텟'!Y1170*'(참고)타워 스텟 가치'!$W$17,'스테이지별 몬스터 스텟'!Z1170*'(참고)타워 스텟 가치'!$X$17,'스테이지별 몬스터 스텟'!AA1170*'(참고)타워 스텟 가치'!$Y$17)</f>
        <v>716542.97000000183</v>
      </c>
      <c r="AC1170">
        <v>2</v>
      </c>
      <c r="AD1170">
        <f>VLOOKUP($F1170,'(참고)타워 스텟 가치'!$B$12:$L$16,AD$2,0)+(VLOOKUP($F1170,'(참고)타워 스텟 가치'!$B$12:$L$16,AD$2,0)*$E1170)</f>
        <v>236.50000000000063</v>
      </c>
      <c r="AE1170">
        <f>VLOOKUP($F1170,'(참고)타워 스텟 가치'!$B$12:$L$16,AE$2,0)+(VLOOKUP($F1170,'(참고)타워 스텟 가치'!$B$12:$L$16,AE$2,0)*$E1170)</f>
        <v>283.80000000000075</v>
      </c>
      <c r="AF1170">
        <f>VLOOKUP($F1170,'(참고)타워 스텟 가치'!$B$12:$L$16,AF$2,0)+(VLOOKUP($F1170,'(참고)타워 스텟 가치'!$B$12:$L$16,AF$2,0)*$E1170)</f>
        <v>473000.00000000122</v>
      </c>
      <c r="AG1170">
        <f>VLOOKUP($F1170,'(참고)타워 스텟 가치'!$B$12:$L$16,AG$2,0)+(VLOOKUP($F1170,'(참고)타워 스텟 가치'!$B$12:$L$16,AG$2,0)*$E1170)</f>
        <v>1419.0000000000036</v>
      </c>
      <c r="AH1170">
        <f>VLOOKUP($F1170,'(참고)타워 스텟 가치'!$B$12:$L$16,AH$2,0)+(VLOOKUP($F1170,'(참고)타워 스텟 가치'!$B$12:$L$16,AH$2,0)*$E1170)</f>
        <v>47.300000000000125</v>
      </c>
      <c r="AI1170">
        <f>VLOOKUP($F1170,'(참고)타워 스텟 가치'!$B$12:$L$16,AI$2,0)+(VLOOKUP($F1170,'(참고)타워 스텟 가치'!$B$12:$L$16,AI$2,0)*$E1170)</f>
        <v>28.380000000000074</v>
      </c>
      <c r="AJ1170">
        <f>VLOOKUP($F1170,'(참고)타워 스텟 가치'!$B$12:$L$16,AJ$2,0)+(VLOOKUP($F1170,'(참고)타워 스텟 가치'!$B$12:$L$16,AJ$2,0)*$E1170)</f>
        <v>0</v>
      </c>
      <c r="AK1170">
        <f>VLOOKUP($F1170,'(참고)타워 스텟 가치'!$B$12:$L$16,AK$2,0)+(VLOOKUP($F1170,'(참고)타워 스텟 가치'!$B$12:$L$16,AK$2,0)*$E1170)</f>
        <v>0</v>
      </c>
      <c r="AL1170">
        <f>VLOOKUP($F1170,'(참고)타워 스텟 가치'!$B$12:$L$16,AL$2,0)+(VLOOKUP($F1170,'(참고)타워 스텟 가치'!$B$12:$L$16,AL$2,0)*$E1170)</f>
        <v>132.44000000000034</v>
      </c>
      <c r="AM1170">
        <f>SUM('스테이지별 몬스터 스텟'!AD1170*'(참고)타워 스텟 가치'!$Q$17,'스테이지별 몬스터 스텟'!AE1170*'(참고)타워 스텟 가치'!$R$17,'스테이지별 몬스터 스텟'!AF1170*'(참고)타워 스텟 가치'!$S$17,'스테이지별 몬스터 스텟'!AG1170*'(참고)타워 스텟 가치'!$T$17,'스테이지별 몬스터 스텟'!AH1170*'(참고)타워 스텟 가치'!$U$17,'스테이지별 몬스터 스텟'!AI1170*'(참고)타워 스텟 가치'!$V$17,'스테이지별 몬스터 스텟'!AJ1170*'(참고)타워 스텟 가치'!$W$17,'스테이지별 몬스터 스텟'!AK1170*'(참고)타워 스텟 가치'!$X$17,'스테이지별 몬스터 스텟'!AL1170*'(참고)타워 스텟 가치'!$Y$17)</f>
        <v>713624.5600000018</v>
      </c>
      <c r="AN1170">
        <v>3</v>
      </c>
    </row>
    <row r="1171" spans="3:40" x14ac:dyDescent="0.3">
      <c r="C1171">
        <v>2</v>
      </c>
      <c r="D1171">
        <f t="shared" si="56"/>
        <v>234</v>
      </c>
      <c r="E1171" s="52">
        <f>VLOOKUP(D1171,'스테이지별 난이도 설정'!B:C,2,0)</f>
        <v>93.60000000000025</v>
      </c>
      <c r="F1171" t="str">
        <f t="shared" si="57"/>
        <v>레어</v>
      </c>
      <c r="G1171">
        <f t="shared" si="55"/>
        <v>6</v>
      </c>
      <c r="H1171">
        <f>VLOOKUP($F1171,'(참고)타워 스텟 가치'!$B$2:$L$6,H$2,0)+(VLOOKUP($F1171,'(참고)타워 스텟 가치'!$B$2:$L$6,H$2,0)*$E1171)</f>
        <v>1064.2500000000027</v>
      </c>
      <c r="I1171">
        <f>VLOOKUP($F1171,'(참고)타워 스텟 가치'!$B$2:$L$6,I$2,0)+(VLOOKUP($F1171,'(참고)타워 스텟 가치'!$B$2:$L$6,I$2,0)*$E1171)</f>
        <v>212.85000000000056</v>
      </c>
      <c r="J1171">
        <f>VLOOKUP($F1171,'(참고)타워 스텟 가치'!$B$2:$L$6,J$2,0)+(VLOOKUP($F1171,'(참고)타워 스텟 가치'!$B$2:$L$6,J$2,0)*$E1171)</f>
        <v>473000.00000000122</v>
      </c>
      <c r="K1171">
        <f>VLOOKUP($F1171,'(참고)타워 스텟 가치'!$B$2:$L$6,K$2,0)+(VLOOKUP($F1171,'(참고)타워 스텟 가치'!$B$2:$L$6,K$2,0)*$E1171)</f>
        <v>4257.0000000000109</v>
      </c>
      <c r="L1171">
        <f>VLOOKUP($F1171,'(참고)타워 스텟 가치'!$B$2:$L$6,L$2,0)+(VLOOKUP($F1171,'(참고)타워 스텟 가치'!$B$2:$L$6,L$2,0)*$E1171)</f>
        <v>70.950000000000188</v>
      </c>
      <c r="M1171">
        <f>VLOOKUP($F1171,'(참고)타워 스텟 가치'!$B$2:$L$6,M$2,0)+(VLOOKUP($F1171,'(참고)타워 스텟 가치'!$B$2:$L$6,M$2,0)*$E1171)</f>
        <v>28.380000000000074</v>
      </c>
      <c r="N1171">
        <f>VLOOKUP($F1171,'(참고)타워 스텟 가치'!$B$2:$L$6,N$2,0)+(VLOOKUP($F1171,'(참고)타워 스텟 가치'!$B$2:$L$6,N$2,0)*$E1171)</f>
        <v>0</v>
      </c>
      <c r="O1171">
        <f>VLOOKUP($F1171,'(참고)타워 스텟 가치'!$B$2:$L$6,O$2,0)+(VLOOKUP($F1171,'(참고)타워 스텟 가치'!$B$2:$L$6,O$2,0)*$E1171)</f>
        <v>0</v>
      </c>
      <c r="P1171">
        <f>VLOOKUP($F1171,'(참고)타워 스텟 가치'!$B$2:$L$6,P$2,0)+(VLOOKUP($F1171,'(참고)타워 스텟 가치'!$B$2:$L$6,P$2,0)*$E1171)</f>
        <v>66.220000000000169</v>
      </c>
      <c r="Q1171">
        <f>SUM('스테이지별 몬스터 스텟'!H1171*'(참고)타워 스텟 가치'!$Q$17,'스테이지별 몬스터 스텟'!I1171*'(참고)타워 스텟 가치'!$R$17,'스테이지별 몬스터 스텟'!J1171*'(참고)타워 스텟 가치'!$S$17,'스테이지별 몬스터 스텟'!K1171*'(참고)타워 스텟 가치'!$T$17,'스테이지별 몬스터 스텟'!L1171*'(참고)타워 스텟 가치'!$U$17,'스테이지별 몬스터 스텟'!M1171*'(참고)타워 스텟 가치'!$V$17,'스테이지별 몬스터 스텟'!N1171*'(참고)타워 스텟 가치'!$W$17,'스테이지별 몬스터 스텟'!O1171*'(참고)타워 스텟 가치'!$X$17,'스테이지별 몬스터 스텟'!P1171*'(참고)타워 스텟 가치'!$Y$17)</f>
        <v>720764.49500000186</v>
      </c>
      <c r="R1171">
        <v>1</v>
      </c>
      <c r="S1171">
        <f>VLOOKUP($F1171,'(참고)타워 스텟 가치'!$B$7:$L$11,S$2,0)+(VLOOKUP($F1171,'(참고)타워 스텟 가치'!$B$7:$L$11,S$2,0)*$E1171)</f>
        <v>354.75000000000091</v>
      </c>
      <c r="T1171">
        <f>VLOOKUP($F1171,'(참고)타워 스텟 가치'!$B$7:$L$11,T$2,0)+(VLOOKUP($F1171,'(참고)타워 스텟 가치'!$B$7:$L$11,T$2,0)*$E1171)</f>
        <v>638.55000000000166</v>
      </c>
      <c r="U1171">
        <f>VLOOKUP($F1171,'(참고)타워 스텟 가치'!$B$7:$L$11,U$2,0)+(VLOOKUP($F1171,'(참고)타워 스텟 가치'!$B$7:$L$11,U$2,0)*$E1171)</f>
        <v>473000.00000000122</v>
      </c>
      <c r="V1171">
        <f>VLOOKUP($F1171,'(참고)타워 스텟 가치'!$B$7:$L$11,V$2,0)+(VLOOKUP($F1171,'(참고)타워 스텟 가치'!$B$7:$L$11,V$2,0)*$E1171)</f>
        <v>4257.0000000000109</v>
      </c>
      <c r="W1171">
        <f>VLOOKUP($F1171,'(참고)타워 스텟 가치'!$B$7:$L$11,W$2,0)+(VLOOKUP($F1171,'(참고)타워 스텟 가치'!$B$7:$L$11,W$2,0)*$E1171)</f>
        <v>70.950000000000188</v>
      </c>
      <c r="X1171">
        <f>VLOOKUP($F1171,'(참고)타워 스텟 가치'!$B$7:$L$11,X$2,0)+(VLOOKUP($F1171,'(참고)타워 스텟 가치'!$B$7:$L$11,X$2,0)*$E1171)</f>
        <v>28.380000000000074</v>
      </c>
      <c r="Y1171">
        <f>VLOOKUP($F1171,'(참고)타워 스텟 가치'!$B$7:$L$11,Y$2,0)+(VLOOKUP($F1171,'(참고)타워 스텟 가치'!$B$7:$L$11,Y$2,0)*$E1171)</f>
        <v>0</v>
      </c>
      <c r="Z1171">
        <f>VLOOKUP($F1171,'(참고)타워 스텟 가치'!$B$7:$L$11,Z$2,0)+(VLOOKUP($F1171,'(참고)타워 스텟 가치'!$B$7:$L$11,Z$2,0)*$E1171)</f>
        <v>0</v>
      </c>
      <c r="AA1171">
        <f>VLOOKUP($F1171,'(참고)타워 스텟 가치'!$B$7:$L$11,AA$2,0)+(VLOOKUP($F1171,'(참고)타워 스텟 가치'!$B$7:$L$11,AA$2,0)*$E1171)</f>
        <v>66.220000000000169</v>
      </c>
      <c r="AB1171">
        <f>SUM('스테이지별 몬스터 스텟'!S1171*'(참고)타워 스텟 가치'!$Q$17,'스테이지별 몬스터 스텟'!T1171*'(참고)타워 스텟 가치'!$R$17,'스테이지별 몬스터 스텟'!U1171*'(참고)타워 스텟 가치'!$S$17,'스테이지별 몬스터 스텟'!V1171*'(참고)타워 스텟 가치'!$T$17,'스테이지별 몬스터 스텟'!W1171*'(참고)타워 스텟 가치'!$U$17,'스테이지별 몬스터 스텟'!X1171*'(참고)타워 스텟 가치'!$V$17,'스테이지별 몬스터 스텟'!Y1171*'(참고)타워 스텟 가치'!$W$17,'스테이지별 몬스터 스텟'!Z1171*'(참고)타워 스텟 가치'!$X$17,'스테이지별 몬스터 스텟'!AA1171*'(참고)타워 스텟 가치'!$Y$17)</f>
        <v>719984.04500000179</v>
      </c>
      <c r="AC1171">
        <v>2</v>
      </c>
      <c r="AD1171">
        <f>VLOOKUP($F1171,'(참고)타워 스텟 가치'!$B$12:$L$16,AD$2,0)+(VLOOKUP($F1171,'(참고)타워 스텟 가치'!$B$12:$L$16,AD$2,0)*$E1171)</f>
        <v>354.75000000000091</v>
      </c>
      <c r="AE1171">
        <f>VLOOKUP($F1171,'(참고)타워 스텟 가치'!$B$12:$L$16,AE$2,0)+(VLOOKUP($F1171,'(참고)타워 스텟 가치'!$B$12:$L$16,AE$2,0)*$E1171)</f>
        <v>425.70000000000113</v>
      </c>
      <c r="AF1171">
        <f>VLOOKUP($F1171,'(참고)타워 스텟 가치'!$B$12:$L$16,AF$2,0)+(VLOOKUP($F1171,'(참고)타워 스텟 가치'!$B$12:$L$16,AF$2,0)*$E1171)</f>
        <v>473000.00000000122</v>
      </c>
      <c r="AG1171">
        <f>VLOOKUP($F1171,'(참고)타워 스텟 가치'!$B$12:$L$16,AG$2,0)+(VLOOKUP($F1171,'(참고)타워 스텟 가치'!$B$12:$L$16,AG$2,0)*$E1171)</f>
        <v>2128.5000000000055</v>
      </c>
      <c r="AH1171">
        <f>VLOOKUP($F1171,'(참고)타워 스텟 가치'!$B$12:$L$16,AH$2,0)+(VLOOKUP($F1171,'(참고)타워 스텟 가치'!$B$12:$L$16,AH$2,0)*$E1171)</f>
        <v>70.950000000000188</v>
      </c>
      <c r="AI1171">
        <f>VLOOKUP($F1171,'(참고)타워 스텟 가치'!$B$12:$L$16,AI$2,0)+(VLOOKUP($F1171,'(참고)타워 스텟 가치'!$B$12:$L$16,AI$2,0)*$E1171)</f>
        <v>28.380000000000074</v>
      </c>
      <c r="AJ1171">
        <f>VLOOKUP($F1171,'(참고)타워 스텟 가치'!$B$12:$L$16,AJ$2,0)+(VLOOKUP($F1171,'(참고)타워 스텟 가치'!$B$12:$L$16,AJ$2,0)*$E1171)</f>
        <v>0</v>
      </c>
      <c r="AK1171">
        <f>VLOOKUP($F1171,'(참고)타워 스텟 가치'!$B$12:$L$16,AK$2,0)+(VLOOKUP($F1171,'(참고)타워 스텟 가치'!$B$12:$L$16,AK$2,0)*$E1171)</f>
        <v>0</v>
      </c>
      <c r="AL1171">
        <f>VLOOKUP($F1171,'(참고)타워 스텟 가치'!$B$12:$L$16,AL$2,0)+(VLOOKUP($F1171,'(참고)타워 스텟 가치'!$B$12:$L$16,AL$2,0)*$E1171)</f>
        <v>132.44000000000034</v>
      </c>
      <c r="AM1171">
        <f>SUM('스테이지별 몬스터 스텟'!AD1171*'(참고)타워 스텟 가치'!$Q$17,'스테이지별 몬스터 스텟'!AE1171*'(참고)타워 스텟 가치'!$R$17,'스테이지별 몬스터 스텟'!AF1171*'(참고)타워 스텟 가치'!$S$17,'스테이지별 몬스터 스텟'!AG1171*'(참고)타워 스텟 가치'!$T$17,'스테이지별 몬스터 스텟'!AH1171*'(참고)타워 스텟 가치'!$U$17,'스테이지별 몬스터 스텟'!AI1171*'(참고)타워 스텟 가치'!$V$17,'스테이지별 몬스터 스텟'!AJ1171*'(참고)타워 스텟 가치'!$W$17,'스테이지별 몬스터 스텟'!AK1171*'(참고)타워 스텟 가치'!$X$17,'스테이지별 몬스터 스텟'!AL1171*'(참고)타워 스텟 가치'!$Y$17)</f>
        <v>715540.21000000194</v>
      </c>
      <c r="AN1171">
        <v>3</v>
      </c>
    </row>
    <row r="1172" spans="3:40" x14ac:dyDescent="0.3">
      <c r="C1172">
        <v>3</v>
      </c>
      <c r="D1172">
        <f t="shared" si="56"/>
        <v>234</v>
      </c>
      <c r="E1172" s="52">
        <f>VLOOKUP(D1172,'스테이지별 난이도 설정'!B:C,2,0)</f>
        <v>93.60000000000025</v>
      </c>
      <c r="F1172" t="str">
        <f t="shared" si="57"/>
        <v>에픽</v>
      </c>
      <c r="G1172">
        <f t="shared" si="55"/>
        <v>6</v>
      </c>
      <c r="H1172">
        <f>VLOOKUP($F1172,'(참고)타워 스텟 가치'!$B$2:$L$6,H$2,0)+(VLOOKUP($F1172,'(참고)타워 스텟 가치'!$B$2:$L$6,H$2,0)*$E1172)</f>
        <v>1596.3750000000043</v>
      </c>
      <c r="I1172">
        <f>VLOOKUP($F1172,'(참고)타워 스텟 가치'!$B$2:$L$6,I$2,0)+(VLOOKUP($F1172,'(참고)타워 스텟 가치'!$B$2:$L$6,I$2,0)*$E1172)</f>
        <v>319.27500000000083</v>
      </c>
      <c r="J1172">
        <f>VLOOKUP($F1172,'(참고)타워 스텟 가치'!$B$2:$L$6,J$2,0)+(VLOOKUP($F1172,'(참고)타워 스텟 가치'!$B$2:$L$6,J$2,0)*$E1172)</f>
        <v>473000.00000000122</v>
      </c>
      <c r="K1172">
        <f>VLOOKUP($F1172,'(참고)타워 스텟 가치'!$B$2:$L$6,K$2,0)+(VLOOKUP($F1172,'(참고)타워 스텟 가치'!$B$2:$L$6,K$2,0)*$E1172)</f>
        <v>6385.5000000000173</v>
      </c>
      <c r="L1172">
        <f>VLOOKUP($F1172,'(참고)타워 스텟 가치'!$B$2:$L$6,L$2,0)+(VLOOKUP($F1172,'(참고)타워 스텟 가치'!$B$2:$L$6,L$2,0)*$E1172)</f>
        <v>106.42500000000028</v>
      </c>
      <c r="M1172">
        <f>VLOOKUP($F1172,'(참고)타워 스텟 가치'!$B$2:$L$6,M$2,0)+(VLOOKUP($F1172,'(참고)타워 스텟 가치'!$B$2:$L$6,M$2,0)*$E1172)</f>
        <v>28.380000000000074</v>
      </c>
      <c r="N1172">
        <f>VLOOKUP($F1172,'(참고)타워 스텟 가치'!$B$2:$L$6,N$2,0)+(VLOOKUP($F1172,'(참고)타워 스텟 가치'!$B$2:$L$6,N$2,0)*$E1172)</f>
        <v>0</v>
      </c>
      <c r="O1172">
        <f>VLOOKUP($F1172,'(참고)타워 스텟 가치'!$B$2:$L$6,O$2,0)+(VLOOKUP($F1172,'(참고)타워 스텟 가치'!$B$2:$L$6,O$2,0)*$E1172)</f>
        <v>0</v>
      </c>
      <c r="P1172">
        <f>VLOOKUP($F1172,'(참고)타워 스텟 가치'!$B$2:$L$6,P$2,0)+(VLOOKUP($F1172,'(참고)타워 스텟 가치'!$B$2:$L$6,P$2,0)*$E1172)</f>
        <v>66.220000000000169</v>
      </c>
      <c r="Q1172">
        <f>SUM('스테이지별 몬스터 스텟'!H1172*'(참고)타워 스텟 가치'!$Q$17,'스테이지별 몬스터 스텟'!I1172*'(참고)타워 스텟 가치'!$R$17,'스테이지별 몬스터 스텟'!J1172*'(참고)타워 스텟 가치'!$S$17,'스테이지별 몬스터 스텟'!K1172*'(참고)타워 스텟 가치'!$T$17,'스테이지별 몬스터 스텟'!L1172*'(참고)타워 스텟 가치'!$U$17,'스테이지별 몬스터 스텟'!M1172*'(참고)타워 스텟 가치'!$V$17,'스테이지별 몬스터 스텟'!N1172*'(참고)타워 스텟 가치'!$W$17,'스테이지별 몬스터 스텟'!O1172*'(참고)타워 스텟 가치'!$X$17,'스테이지별 몬스터 스텟'!P1172*'(참고)타워 스텟 가치'!$Y$17)</f>
        <v>726316.33250000176</v>
      </c>
      <c r="R1172">
        <v>1</v>
      </c>
      <c r="S1172">
        <f>VLOOKUP($F1172,'(참고)타워 스텟 가치'!$B$7:$L$11,S$2,0)+(VLOOKUP($F1172,'(참고)타워 스텟 가치'!$B$7:$L$11,S$2,0)*$E1172)</f>
        <v>532.12500000000136</v>
      </c>
      <c r="T1172">
        <f>VLOOKUP($F1172,'(참고)타워 스텟 가치'!$B$7:$L$11,T$2,0)+(VLOOKUP($F1172,'(참고)타워 스텟 가치'!$B$7:$L$11,T$2,0)*$E1172)</f>
        <v>957.82500000000255</v>
      </c>
      <c r="U1172">
        <f>VLOOKUP($F1172,'(참고)타워 스텟 가치'!$B$7:$L$11,U$2,0)+(VLOOKUP($F1172,'(참고)타워 스텟 가치'!$B$7:$L$11,U$2,0)*$E1172)</f>
        <v>473000.00000000122</v>
      </c>
      <c r="V1172">
        <f>VLOOKUP($F1172,'(참고)타워 스텟 가치'!$B$7:$L$11,V$2,0)+(VLOOKUP($F1172,'(참고)타워 스텟 가치'!$B$7:$L$11,V$2,0)*$E1172)</f>
        <v>6385.5000000000173</v>
      </c>
      <c r="W1172">
        <f>VLOOKUP($F1172,'(참고)타워 스텟 가치'!$B$7:$L$11,W$2,0)+(VLOOKUP($F1172,'(참고)타워 스텟 가치'!$B$7:$L$11,W$2,0)*$E1172)</f>
        <v>106.42500000000028</v>
      </c>
      <c r="X1172">
        <f>VLOOKUP($F1172,'(참고)타워 스텟 가치'!$B$7:$L$11,X$2,0)+(VLOOKUP($F1172,'(참고)타워 스텟 가치'!$B$7:$L$11,X$2,0)*$E1172)</f>
        <v>28.380000000000074</v>
      </c>
      <c r="Y1172">
        <f>VLOOKUP($F1172,'(참고)타워 스텟 가치'!$B$7:$L$11,Y$2,0)+(VLOOKUP($F1172,'(참고)타워 스텟 가치'!$B$7:$L$11,Y$2,0)*$E1172)</f>
        <v>0</v>
      </c>
      <c r="Z1172">
        <f>VLOOKUP($F1172,'(참고)타워 스텟 가치'!$B$7:$L$11,Z$2,0)+(VLOOKUP($F1172,'(참고)타워 스텟 가치'!$B$7:$L$11,Z$2,0)*$E1172)</f>
        <v>0</v>
      </c>
      <c r="AA1172">
        <f>VLOOKUP($F1172,'(참고)타워 스텟 가치'!$B$7:$L$11,AA$2,0)+(VLOOKUP($F1172,'(참고)타워 스텟 가치'!$B$7:$L$11,AA$2,0)*$E1172)</f>
        <v>66.220000000000169</v>
      </c>
      <c r="AB1172">
        <f>SUM('스테이지별 몬스터 스텟'!S1172*'(참고)타워 스텟 가치'!$Q$17,'스테이지별 몬스터 스텟'!T1172*'(참고)타워 스텟 가치'!$R$17,'스테이지별 몬스터 스텟'!U1172*'(참고)타워 스텟 가치'!$S$17,'스테이지별 몬스터 스텟'!V1172*'(참고)타워 스텟 가치'!$T$17,'스테이지별 몬스터 스텟'!W1172*'(참고)타워 스텟 가치'!$U$17,'스테이지별 몬스터 스텟'!X1172*'(참고)타워 스텟 가치'!$V$17,'스테이지별 몬스터 스텟'!Y1172*'(참고)타워 스텟 가치'!$W$17,'스테이지별 몬스터 스텟'!Z1172*'(참고)타워 스텟 가치'!$X$17,'스테이지별 몬스터 스텟'!AA1172*'(참고)타워 스텟 가치'!$Y$17)</f>
        <v>725145.65750000183</v>
      </c>
      <c r="AC1172">
        <v>2</v>
      </c>
      <c r="AD1172">
        <f>VLOOKUP($F1172,'(참고)타워 스텟 가치'!$B$12:$L$16,AD$2,0)+(VLOOKUP($F1172,'(참고)타워 스텟 가치'!$B$12:$L$16,AD$2,0)*$E1172)</f>
        <v>532.12500000000136</v>
      </c>
      <c r="AE1172">
        <f>VLOOKUP($F1172,'(참고)타워 스텟 가치'!$B$12:$L$16,AE$2,0)+(VLOOKUP($F1172,'(참고)타워 스텟 가치'!$B$12:$L$16,AE$2,0)*$E1172)</f>
        <v>638.55000000000166</v>
      </c>
      <c r="AF1172">
        <f>VLOOKUP($F1172,'(참고)타워 스텟 가치'!$B$12:$L$16,AF$2,0)+(VLOOKUP($F1172,'(참고)타워 스텟 가치'!$B$12:$L$16,AF$2,0)*$E1172)</f>
        <v>473000.00000000122</v>
      </c>
      <c r="AG1172">
        <f>VLOOKUP($F1172,'(참고)타워 스텟 가치'!$B$12:$L$16,AG$2,0)+(VLOOKUP($F1172,'(참고)타워 스텟 가치'!$B$12:$L$16,AG$2,0)*$E1172)</f>
        <v>3192.7500000000086</v>
      </c>
      <c r="AH1172">
        <f>VLOOKUP($F1172,'(참고)타워 스텟 가치'!$B$12:$L$16,AH$2,0)+(VLOOKUP($F1172,'(참고)타워 스텟 가치'!$B$12:$L$16,AH$2,0)*$E1172)</f>
        <v>106.42500000000028</v>
      </c>
      <c r="AI1172">
        <f>VLOOKUP($F1172,'(참고)타워 스텟 가치'!$B$12:$L$16,AI$2,0)+(VLOOKUP($F1172,'(참고)타워 스텟 가치'!$B$12:$L$16,AI$2,0)*$E1172)</f>
        <v>28.380000000000074</v>
      </c>
      <c r="AJ1172">
        <f>VLOOKUP($F1172,'(참고)타워 스텟 가치'!$B$12:$L$16,AJ$2,0)+(VLOOKUP($F1172,'(참고)타워 스텟 가치'!$B$12:$L$16,AJ$2,0)*$E1172)</f>
        <v>0</v>
      </c>
      <c r="AK1172">
        <f>VLOOKUP($F1172,'(참고)타워 스텟 가치'!$B$12:$L$16,AK$2,0)+(VLOOKUP($F1172,'(참고)타워 스텟 가치'!$B$12:$L$16,AK$2,0)*$E1172)</f>
        <v>0</v>
      </c>
      <c r="AL1172">
        <f>VLOOKUP($F1172,'(참고)타워 스텟 가치'!$B$12:$L$16,AL$2,0)+(VLOOKUP($F1172,'(참고)타워 스텟 가치'!$B$12:$L$16,AL$2,0)*$E1172)</f>
        <v>132.44000000000034</v>
      </c>
      <c r="AM1172">
        <f>SUM('스테이지별 몬스터 스텟'!AD1172*'(참고)타워 스텟 가치'!$Q$17,'스테이지별 몬스터 스텟'!AE1172*'(참고)타워 스텟 가치'!$R$17,'스테이지별 몬스터 스텟'!AF1172*'(참고)타워 스텟 가치'!$S$17,'스테이지별 몬스터 스텟'!AG1172*'(참고)타워 스텟 가치'!$T$17,'스테이지별 몬스터 스텟'!AH1172*'(참고)타워 스텟 가치'!$U$17,'스테이지별 몬스터 스텟'!AI1172*'(참고)타워 스텟 가치'!$V$17,'스테이지별 몬스터 스텟'!AJ1172*'(참고)타워 스텟 가치'!$W$17,'스테이지별 몬스터 스텟'!AK1172*'(참고)타워 스텟 가치'!$X$17,'스테이지별 몬스터 스텟'!AL1172*'(참고)타워 스텟 가치'!$Y$17)</f>
        <v>718413.6850000018</v>
      </c>
      <c r="AN1172">
        <v>3</v>
      </c>
    </row>
    <row r="1173" spans="3:40" x14ac:dyDescent="0.3">
      <c r="C1173">
        <v>4</v>
      </c>
      <c r="D1173">
        <f t="shared" si="56"/>
        <v>234</v>
      </c>
      <c r="E1173" s="52">
        <f>VLOOKUP(D1173,'스테이지별 난이도 설정'!B:C,2,0)</f>
        <v>93.60000000000025</v>
      </c>
      <c r="F1173" t="str">
        <f t="shared" si="57"/>
        <v>유니크</v>
      </c>
      <c r="G1173">
        <f t="shared" si="55"/>
        <v>6</v>
      </c>
      <c r="H1173">
        <f>VLOOKUP($F1173,'(참고)타워 스텟 가치'!$B$2:$L$6,H$2,0)+(VLOOKUP($F1173,'(참고)타워 스텟 가치'!$B$2:$L$6,H$2,0)*$E1173)</f>
        <v>2394.5625000000064</v>
      </c>
      <c r="I1173">
        <f>VLOOKUP($F1173,'(참고)타워 스텟 가치'!$B$2:$L$6,I$2,0)+(VLOOKUP($F1173,'(참고)타워 스텟 가치'!$B$2:$L$6,I$2,0)*$E1173)</f>
        <v>478.91250000000127</v>
      </c>
      <c r="J1173">
        <f>VLOOKUP($F1173,'(참고)타워 스텟 가치'!$B$2:$L$6,J$2,0)+(VLOOKUP($F1173,'(참고)타워 스텟 가치'!$B$2:$L$6,J$2,0)*$E1173)</f>
        <v>473000.00000000122</v>
      </c>
      <c r="K1173">
        <f>VLOOKUP($F1173,'(참고)타워 스텟 가치'!$B$2:$L$6,K$2,0)+(VLOOKUP($F1173,'(참고)타워 스텟 가치'!$B$2:$L$6,K$2,0)*$E1173)</f>
        <v>9578.2500000000255</v>
      </c>
      <c r="L1173">
        <f>VLOOKUP($F1173,'(참고)타워 스텟 가치'!$B$2:$L$6,L$2,0)+(VLOOKUP($F1173,'(참고)타워 스텟 가치'!$B$2:$L$6,L$2,0)*$E1173)</f>
        <v>159.63750000000041</v>
      </c>
      <c r="M1173">
        <f>VLOOKUP($F1173,'(참고)타워 스텟 가치'!$B$2:$L$6,M$2,0)+(VLOOKUP($F1173,'(참고)타워 스텟 가치'!$B$2:$L$6,M$2,0)*$E1173)</f>
        <v>28.380000000000074</v>
      </c>
      <c r="N1173">
        <f>VLOOKUP($F1173,'(참고)타워 스텟 가치'!$B$2:$L$6,N$2,0)+(VLOOKUP($F1173,'(참고)타워 스텟 가치'!$B$2:$L$6,N$2,0)*$E1173)</f>
        <v>0</v>
      </c>
      <c r="O1173">
        <f>VLOOKUP($F1173,'(참고)타워 스텟 가치'!$B$2:$L$6,O$2,0)+(VLOOKUP($F1173,'(참고)타워 스텟 가치'!$B$2:$L$6,O$2,0)*$E1173)</f>
        <v>0</v>
      </c>
      <c r="P1173">
        <f>VLOOKUP($F1173,'(참고)타워 스텟 가치'!$B$2:$L$6,P$2,0)+(VLOOKUP($F1173,'(참고)타워 스텟 가치'!$B$2:$L$6,P$2,0)*$E1173)</f>
        <v>94.60000000000025</v>
      </c>
      <c r="Q1173">
        <f>SUM('스테이지별 몬스터 스텟'!H1173*'(참고)타워 스텟 가치'!$Q$17,'스테이지별 몬스터 스텟'!I1173*'(참고)타워 스텟 가치'!$R$17,'스테이지별 몬스터 스텟'!J1173*'(참고)타워 스텟 가치'!$S$17,'스테이지별 몬스터 스텟'!K1173*'(참고)타워 스텟 가치'!$T$17,'스테이지별 몬스터 스텟'!L1173*'(참고)타워 스텟 가치'!$U$17,'스테이지별 몬스터 스텟'!M1173*'(참고)타워 스텟 가치'!$V$17,'스테이지별 몬스터 스텟'!N1173*'(참고)타워 스텟 가치'!$W$17,'스테이지별 몬스터 스텟'!O1173*'(참고)타워 스텟 가치'!$X$17,'스테이지별 몬스터 스텟'!P1173*'(참고)타워 스텟 가치'!$Y$17)</f>
        <v>734700.84875000187</v>
      </c>
      <c r="R1173">
        <v>1</v>
      </c>
      <c r="S1173">
        <f>VLOOKUP($F1173,'(참고)타워 스텟 가치'!$B$7:$L$11,S$2,0)+(VLOOKUP($F1173,'(참고)타워 스텟 가치'!$B$7:$L$11,S$2,0)*$E1173)</f>
        <v>798.18750000000216</v>
      </c>
      <c r="T1173">
        <f>VLOOKUP($F1173,'(참고)타워 스텟 가치'!$B$7:$L$11,T$2,0)+(VLOOKUP($F1173,'(참고)타워 스텟 가치'!$B$7:$L$11,T$2,0)*$E1173)</f>
        <v>1436.7375000000038</v>
      </c>
      <c r="U1173">
        <f>VLOOKUP($F1173,'(참고)타워 스텟 가치'!$B$7:$L$11,U$2,0)+(VLOOKUP($F1173,'(참고)타워 스텟 가치'!$B$7:$L$11,U$2,0)*$E1173)</f>
        <v>473000.00000000122</v>
      </c>
      <c r="V1173">
        <f>VLOOKUP($F1173,'(참고)타워 스텟 가치'!$B$7:$L$11,V$2,0)+(VLOOKUP($F1173,'(참고)타워 스텟 가치'!$B$7:$L$11,V$2,0)*$E1173)</f>
        <v>9578.2500000000255</v>
      </c>
      <c r="W1173">
        <f>VLOOKUP($F1173,'(참고)타워 스텟 가치'!$B$7:$L$11,W$2,0)+(VLOOKUP($F1173,'(참고)타워 스텟 가치'!$B$7:$L$11,W$2,0)*$E1173)</f>
        <v>159.63750000000041</v>
      </c>
      <c r="X1173">
        <f>VLOOKUP($F1173,'(참고)타워 스텟 가치'!$B$7:$L$11,X$2,0)+(VLOOKUP($F1173,'(참고)타워 스텟 가치'!$B$7:$L$11,X$2,0)*$E1173)</f>
        <v>28.380000000000074</v>
      </c>
      <c r="Y1173">
        <f>VLOOKUP($F1173,'(참고)타워 스텟 가치'!$B$7:$L$11,Y$2,0)+(VLOOKUP($F1173,'(참고)타워 스텟 가치'!$B$7:$L$11,Y$2,0)*$E1173)</f>
        <v>0</v>
      </c>
      <c r="Z1173">
        <f>VLOOKUP($F1173,'(참고)타워 스텟 가치'!$B$7:$L$11,Z$2,0)+(VLOOKUP($F1173,'(참고)타워 스텟 가치'!$B$7:$L$11,Z$2,0)*$E1173)</f>
        <v>0</v>
      </c>
      <c r="AA1173">
        <f>VLOOKUP($F1173,'(참고)타워 스텟 가치'!$B$7:$L$11,AA$2,0)+(VLOOKUP($F1173,'(참고)타워 스텟 가치'!$B$7:$L$11,AA$2,0)*$E1173)</f>
        <v>94.60000000000025</v>
      </c>
      <c r="AB1173">
        <f>SUM('스테이지별 몬스터 스텟'!S1173*'(참고)타워 스텟 가치'!$Q$17,'스테이지별 몬스터 스텟'!T1173*'(참고)타워 스텟 가치'!$R$17,'스테이지별 몬스터 스텟'!U1173*'(참고)타워 스텟 가치'!$S$17,'스테이지별 몬스터 스텟'!V1173*'(참고)타워 스텟 가치'!$T$17,'스테이지별 몬스터 스텟'!W1173*'(참고)타워 스텟 가치'!$U$17,'스테이지별 몬스터 스텟'!X1173*'(참고)타워 스텟 가치'!$V$17,'스테이지별 몬스터 스텟'!Y1173*'(참고)타워 스텟 가치'!$W$17,'스테이지별 몬스터 스텟'!Z1173*'(참고)타워 스텟 가치'!$X$17,'스테이지별 몬스터 스텟'!AA1173*'(참고)타워 스텟 가치'!$Y$17)</f>
        <v>732944.8362500018</v>
      </c>
      <c r="AC1173">
        <v>2</v>
      </c>
      <c r="AD1173">
        <f>VLOOKUP($F1173,'(참고)타워 스텟 가치'!$B$12:$L$16,AD$2,0)+(VLOOKUP($F1173,'(참고)타워 스텟 가치'!$B$12:$L$16,AD$2,0)*$E1173)</f>
        <v>798.18750000000216</v>
      </c>
      <c r="AE1173">
        <f>VLOOKUP($F1173,'(참고)타워 스텟 가치'!$B$12:$L$16,AE$2,0)+(VLOOKUP($F1173,'(참고)타워 스텟 가치'!$B$12:$L$16,AE$2,0)*$E1173)</f>
        <v>957.82500000000255</v>
      </c>
      <c r="AF1173">
        <f>VLOOKUP($F1173,'(참고)타워 스텟 가치'!$B$12:$L$16,AF$2,0)+(VLOOKUP($F1173,'(참고)타워 스텟 가치'!$B$12:$L$16,AF$2,0)*$E1173)</f>
        <v>473000.00000000122</v>
      </c>
      <c r="AG1173">
        <f>VLOOKUP($F1173,'(참고)타워 스텟 가치'!$B$12:$L$16,AG$2,0)+(VLOOKUP($F1173,'(참고)타워 스텟 가치'!$B$12:$L$16,AG$2,0)*$E1173)</f>
        <v>4789.1250000000127</v>
      </c>
      <c r="AH1173">
        <f>VLOOKUP($F1173,'(참고)타워 스텟 가치'!$B$12:$L$16,AH$2,0)+(VLOOKUP($F1173,'(참고)타워 스텟 가치'!$B$12:$L$16,AH$2,0)*$E1173)</f>
        <v>159.63750000000041</v>
      </c>
      <c r="AI1173">
        <f>VLOOKUP($F1173,'(참고)타워 스텟 가치'!$B$12:$L$16,AI$2,0)+(VLOOKUP($F1173,'(참고)타워 스텟 가치'!$B$12:$L$16,AI$2,0)*$E1173)</f>
        <v>28.380000000000074</v>
      </c>
      <c r="AJ1173">
        <f>VLOOKUP($F1173,'(참고)타워 스텟 가치'!$B$12:$L$16,AJ$2,0)+(VLOOKUP($F1173,'(참고)타워 스텟 가치'!$B$12:$L$16,AJ$2,0)*$E1173)</f>
        <v>0</v>
      </c>
      <c r="AK1173">
        <f>VLOOKUP($F1173,'(참고)타워 스텟 가치'!$B$12:$L$16,AK$2,0)+(VLOOKUP($F1173,'(참고)타워 스텟 가치'!$B$12:$L$16,AK$2,0)*$E1173)</f>
        <v>0</v>
      </c>
      <c r="AL1173">
        <f>VLOOKUP($F1173,'(참고)타워 스텟 가치'!$B$12:$L$16,AL$2,0)+(VLOOKUP($F1173,'(참고)타워 스텟 가치'!$B$12:$L$16,AL$2,0)*$E1173)</f>
        <v>189.2000000000005</v>
      </c>
      <c r="AM1173">
        <f>SUM('스테이지별 몬스터 스텟'!AD1173*'(참고)타워 스텟 가치'!$Q$17,'스테이지별 몬스터 스텟'!AE1173*'(참고)타워 스텟 가치'!$R$17,'스테이지별 몬스터 스텟'!AF1173*'(참고)타워 스텟 가치'!$S$17,'스테이지별 몬스터 스텟'!AG1173*'(참고)타워 스텟 가치'!$T$17,'스테이지별 몬스터 스텟'!AH1173*'(참고)타워 스텟 가치'!$U$17,'스테이지별 몬스터 스텟'!AI1173*'(참고)타워 스텟 가치'!$V$17,'스테이지별 몬스터 스텟'!AJ1173*'(참고)타워 스텟 가치'!$W$17,'스테이지별 몬스터 스텟'!AK1173*'(참고)타워 스텟 가치'!$X$17,'스테이지별 몬스터 스텟'!AL1173*'(참고)타워 스텟 가치'!$Y$17)</f>
        <v>722837.41750000196</v>
      </c>
      <c r="AN1173">
        <v>3</v>
      </c>
    </row>
    <row r="1174" spans="3:40" x14ac:dyDescent="0.3">
      <c r="C1174">
        <v>5</v>
      </c>
      <c r="D1174">
        <f t="shared" si="56"/>
        <v>234</v>
      </c>
      <c r="E1174" s="52">
        <f>VLOOKUP(D1174,'스테이지별 난이도 설정'!B:C,2,0)</f>
        <v>93.60000000000025</v>
      </c>
      <c r="F1174" t="str">
        <f t="shared" si="57"/>
        <v>스페셜</v>
      </c>
      <c r="G1174">
        <f t="shared" si="55"/>
        <v>6</v>
      </c>
      <c r="H1174">
        <f>VLOOKUP($F1174,'(참고)타워 스텟 가치'!$B$2:$L$6,H$2,0)+(VLOOKUP($F1174,'(참고)타워 스텟 가치'!$B$2:$L$6,H$2,0)*$E1174)</f>
        <v>3591.8437500000095</v>
      </c>
      <c r="I1174">
        <f>VLOOKUP($F1174,'(참고)타워 스텟 가치'!$B$2:$L$6,I$2,0)+(VLOOKUP($F1174,'(참고)타워 스텟 가치'!$B$2:$L$6,I$2,0)*$E1174)</f>
        <v>718.36875000000191</v>
      </c>
      <c r="J1174">
        <f>VLOOKUP($F1174,'(참고)타워 스텟 가치'!$B$2:$L$6,J$2,0)+(VLOOKUP($F1174,'(참고)타워 스텟 가치'!$B$2:$L$6,J$2,0)*$E1174)</f>
        <v>473000.00000000122</v>
      </c>
      <c r="K1174">
        <f>VLOOKUP($F1174,'(참고)타워 스텟 가치'!$B$2:$L$6,K$2,0)+(VLOOKUP($F1174,'(참고)타워 스텟 가치'!$B$2:$L$6,K$2,0)*$E1174)</f>
        <v>14367.375000000038</v>
      </c>
      <c r="L1174">
        <f>VLOOKUP($F1174,'(참고)타워 스텟 가치'!$B$2:$L$6,L$2,0)+(VLOOKUP($F1174,'(참고)타워 스텟 가치'!$B$2:$L$6,L$2,0)*$E1174)</f>
        <v>239.45625000000064</v>
      </c>
      <c r="M1174">
        <f>VLOOKUP($F1174,'(참고)타워 스텟 가치'!$B$2:$L$6,M$2,0)+(VLOOKUP($F1174,'(참고)타워 스텟 가치'!$B$2:$L$6,M$2,0)*$E1174)</f>
        <v>28.380000000000074</v>
      </c>
      <c r="N1174">
        <f>VLOOKUP($F1174,'(참고)타워 스텟 가치'!$B$2:$L$6,N$2,0)+(VLOOKUP($F1174,'(참고)타워 스텟 가치'!$B$2:$L$6,N$2,0)*$E1174)</f>
        <v>0</v>
      </c>
      <c r="O1174">
        <f>VLOOKUP($F1174,'(참고)타워 스텟 가치'!$B$2:$L$6,O$2,0)+(VLOOKUP($F1174,'(참고)타워 스텟 가치'!$B$2:$L$6,O$2,0)*$E1174)</f>
        <v>0</v>
      </c>
      <c r="P1174">
        <f>VLOOKUP($F1174,'(참고)타워 스텟 가치'!$B$2:$L$6,P$2,0)+(VLOOKUP($F1174,'(참고)타워 스텟 가치'!$B$2:$L$6,P$2,0)*$E1174)</f>
        <v>94.60000000000025</v>
      </c>
      <c r="Q1174">
        <f>SUM('스테이지별 몬스터 스텟'!H1174*'(참고)타워 스텟 가치'!$Q$17,'스테이지별 몬스터 스텟'!I1174*'(참고)타워 스텟 가치'!$R$17,'스테이지별 몬스터 스텟'!J1174*'(참고)타워 스텟 가치'!$S$17,'스테이지별 몬스터 스텟'!K1174*'(참고)타워 스텟 가치'!$T$17,'스테이지별 몬스터 스텟'!L1174*'(참고)타워 스텟 가치'!$U$17,'스테이지별 몬스터 스텟'!M1174*'(참고)타워 스텟 가치'!$V$17,'스테이지별 몬스터 스텟'!N1174*'(참고)타워 스텟 가치'!$W$17,'스테이지별 몬스터 스텟'!O1174*'(참고)타워 스텟 가치'!$X$17,'스테이지별 몬스터 스텟'!P1174*'(참고)타워 스텟 가치'!$Y$17)</f>
        <v>747192.48312500189</v>
      </c>
      <c r="R1174">
        <v>1</v>
      </c>
      <c r="S1174">
        <f>VLOOKUP($F1174,'(참고)타워 스텟 가치'!$B$7:$L$11,S$2,0)+(VLOOKUP($F1174,'(참고)타워 스텟 가치'!$B$7:$L$11,S$2,0)*$E1174)</f>
        <v>1197.2812500000032</v>
      </c>
      <c r="T1174">
        <f>VLOOKUP($F1174,'(참고)타워 스텟 가치'!$B$7:$L$11,T$2,0)+(VLOOKUP($F1174,'(참고)타워 스텟 가치'!$B$7:$L$11,T$2,0)*$E1174)</f>
        <v>2155.1062500000057</v>
      </c>
      <c r="U1174">
        <f>VLOOKUP($F1174,'(참고)타워 스텟 가치'!$B$7:$L$11,U$2,0)+(VLOOKUP($F1174,'(참고)타워 스텟 가치'!$B$7:$L$11,U$2,0)*$E1174)</f>
        <v>473000.00000000122</v>
      </c>
      <c r="V1174">
        <f>VLOOKUP($F1174,'(참고)타워 스텟 가치'!$B$7:$L$11,V$2,0)+(VLOOKUP($F1174,'(참고)타워 스텟 가치'!$B$7:$L$11,V$2,0)*$E1174)</f>
        <v>14367.375000000038</v>
      </c>
      <c r="W1174">
        <f>VLOOKUP($F1174,'(참고)타워 스텟 가치'!$B$7:$L$11,W$2,0)+(VLOOKUP($F1174,'(참고)타워 스텟 가치'!$B$7:$L$11,W$2,0)*$E1174)</f>
        <v>239.45625000000064</v>
      </c>
      <c r="X1174">
        <f>VLOOKUP($F1174,'(참고)타워 스텟 가치'!$B$7:$L$11,X$2,0)+(VLOOKUP($F1174,'(참고)타워 스텟 가치'!$B$7:$L$11,X$2,0)*$E1174)</f>
        <v>28.380000000000074</v>
      </c>
      <c r="Y1174">
        <f>VLOOKUP($F1174,'(참고)타워 스텟 가치'!$B$7:$L$11,Y$2,0)+(VLOOKUP($F1174,'(참고)타워 스텟 가치'!$B$7:$L$11,Y$2,0)*$E1174)</f>
        <v>0</v>
      </c>
      <c r="Z1174">
        <f>VLOOKUP($F1174,'(참고)타워 스텟 가치'!$B$7:$L$11,Z$2,0)+(VLOOKUP($F1174,'(참고)타워 스텟 가치'!$B$7:$L$11,Z$2,0)*$E1174)</f>
        <v>0</v>
      </c>
      <c r="AA1174">
        <f>VLOOKUP($F1174,'(참고)타워 스텟 가치'!$B$7:$L$11,AA$2,0)+(VLOOKUP($F1174,'(참고)타워 스텟 가치'!$B$7:$L$11,AA$2,0)*$E1174)</f>
        <v>94.60000000000025</v>
      </c>
      <c r="AB1174">
        <f>SUM('스테이지별 몬스터 스텟'!S1174*'(참고)타워 스텟 가치'!$Q$17,'스테이지별 몬스터 스텟'!T1174*'(참고)타워 스텟 가치'!$R$17,'스테이지별 몬스터 스텟'!U1174*'(참고)타워 스텟 가치'!$S$17,'스테이지별 몬스터 스텟'!V1174*'(참고)타워 스텟 가치'!$T$17,'스테이지별 몬스터 스텟'!W1174*'(참고)타워 스텟 가치'!$U$17,'스테이지별 몬스터 스텟'!X1174*'(참고)타워 스텟 가치'!$V$17,'스테이지별 몬스터 스텟'!Y1174*'(참고)타워 스텟 가치'!$W$17,'스테이지별 몬스터 스텟'!Z1174*'(참고)타워 스텟 가치'!$X$17,'스테이지별 몬스터 스텟'!AA1174*'(참고)타워 스텟 가치'!$Y$17)</f>
        <v>744558.46437500196</v>
      </c>
      <c r="AC1174">
        <v>2</v>
      </c>
      <c r="AD1174">
        <f>VLOOKUP($F1174,'(참고)타워 스텟 가치'!$B$12:$L$16,AD$2,0)+(VLOOKUP($F1174,'(참고)타워 스텟 가치'!$B$12:$L$16,AD$2,0)*$E1174)</f>
        <v>1197.2812500000032</v>
      </c>
      <c r="AE1174">
        <f>VLOOKUP($F1174,'(참고)타워 스텟 가치'!$B$12:$L$16,AE$2,0)+(VLOOKUP($F1174,'(참고)타워 스텟 가치'!$B$12:$L$16,AE$2,0)*$E1174)</f>
        <v>1436.7375000000038</v>
      </c>
      <c r="AF1174">
        <f>VLOOKUP($F1174,'(참고)타워 스텟 가치'!$B$12:$L$16,AF$2,0)+(VLOOKUP($F1174,'(참고)타워 스텟 가치'!$B$12:$L$16,AF$2,0)*$E1174)</f>
        <v>473000.00000000122</v>
      </c>
      <c r="AG1174">
        <f>VLOOKUP($F1174,'(참고)타워 스텟 가치'!$B$12:$L$16,AG$2,0)+(VLOOKUP($F1174,'(참고)타워 스텟 가치'!$B$12:$L$16,AG$2,0)*$E1174)</f>
        <v>7183.6875000000191</v>
      </c>
      <c r="AH1174">
        <f>VLOOKUP($F1174,'(참고)타워 스텟 가치'!$B$12:$L$16,AH$2,0)+(VLOOKUP($F1174,'(참고)타워 스텟 가치'!$B$12:$L$16,AH$2,0)*$E1174)</f>
        <v>239.45625000000064</v>
      </c>
      <c r="AI1174">
        <f>VLOOKUP($F1174,'(참고)타워 스텟 가치'!$B$12:$L$16,AI$2,0)+(VLOOKUP($F1174,'(참고)타워 스텟 가치'!$B$12:$L$16,AI$2,0)*$E1174)</f>
        <v>28.380000000000074</v>
      </c>
      <c r="AJ1174">
        <f>VLOOKUP($F1174,'(참고)타워 스텟 가치'!$B$12:$L$16,AJ$2,0)+(VLOOKUP($F1174,'(참고)타워 스텟 가치'!$B$12:$L$16,AJ$2,0)*$E1174)</f>
        <v>0</v>
      </c>
      <c r="AK1174">
        <f>VLOOKUP($F1174,'(참고)타워 스텟 가치'!$B$12:$L$16,AK$2,0)+(VLOOKUP($F1174,'(참고)타워 스텟 가치'!$B$12:$L$16,AK$2,0)*$E1174)</f>
        <v>0</v>
      </c>
      <c r="AL1174">
        <f>VLOOKUP($F1174,'(참고)타워 스텟 가치'!$B$12:$L$16,AL$2,0)+(VLOOKUP($F1174,'(참고)타워 스텟 가치'!$B$12:$L$16,AL$2,0)*$E1174)</f>
        <v>189.2000000000005</v>
      </c>
      <c r="AM1174">
        <f>SUM('스테이지별 몬스터 스텟'!AD1174*'(참고)타워 스텟 가치'!$Q$17,'스테이지별 몬스터 스텟'!AE1174*'(참고)타워 스텟 가치'!$R$17,'스테이지별 몬스터 스텟'!AF1174*'(참고)타워 스텟 가치'!$S$17,'스테이지별 몬스터 스텟'!AG1174*'(참고)타워 스텟 가치'!$T$17,'스테이지별 몬스터 스텟'!AH1174*'(참고)타워 스텟 가치'!$U$17,'스테이지별 몬스터 스텟'!AI1174*'(참고)타워 스텟 가치'!$V$17,'스테이지별 몬스터 스텟'!AJ1174*'(참고)타워 스텟 가치'!$W$17,'스테이지별 몬스터 스텟'!AK1174*'(참고)타워 스텟 가치'!$X$17,'스테이지별 몬스터 스텟'!AL1174*'(참고)타워 스텟 가치'!$Y$17)</f>
        <v>729302.73625000182</v>
      </c>
      <c r="AN1174">
        <v>3</v>
      </c>
    </row>
    <row r="1175" spans="3:40" x14ac:dyDescent="0.3">
      <c r="C1175">
        <v>1</v>
      </c>
      <c r="D1175">
        <f t="shared" si="56"/>
        <v>235</v>
      </c>
      <c r="E1175" s="52">
        <f>VLOOKUP(D1175,'스테이지별 난이도 설정'!B:C,2,0)</f>
        <v>94.000000000000256</v>
      </c>
      <c r="F1175" t="str">
        <f t="shared" si="57"/>
        <v>일반</v>
      </c>
      <c r="G1175">
        <f t="shared" si="55"/>
        <v>6</v>
      </c>
      <c r="H1175">
        <f>VLOOKUP($F1175,'(참고)타워 스텟 가치'!$B$2:$L$6,H$2,0)+(VLOOKUP($F1175,'(참고)타워 스텟 가치'!$B$2:$L$6,H$2,0)*$E1175)</f>
        <v>712.50000000000193</v>
      </c>
      <c r="I1175">
        <f>VLOOKUP($F1175,'(참고)타워 스텟 가치'!$B$2:$L$6,I$2,0)+(VLOOKUP($F1175,'(참고)타워 스텟 가치'!$B$2:$L$6,I$2,0)*$E1175)</f>
        <v>142.5000000000004</v>
      </c>
      <c r="J1175">
        <f>VLOOKUP($F1175,'(참고)타워 스텟 가치'!$B$2:$L$6,J$2,0)+(VLOOKUP($F1175,'(참고)타워 스텟 가치'!$B$2:$L$6,J$2,0)*$E1175)</f>
        <v>475000.00000000128</v>
      </c>
      <c r="K1175">
        <f>VLOOKUP($F1175,'(참고)타워 스텟 가치'!$B$2:$L$6,K$2,0)+(VLOOKUP($F1175,'(참고)타워 스텟 가치'!$B$2:$L$6,K$2,0)*$E1175)</f>
        <v>2850.0000000000077</v>
      </c>
      <c r="L1175">
        <f>VLOOKUP($F1175,'(참고)타워 스텟 가치'!$B$2:$L$6,L$2,0)+(VLOOKUP($F1175,'(참고)타워 스텟 가치'!$B$2:$L$6,L$2,0)*$E1175)</f>
        <v>47.500000000000128</v>
      </c>
      <c r="M1175">
        <f>VLOOKUP($F1175,'(참고)타워 스텟 가치'!$B$2:$L$6,M$2,0)+(VLOOKUP($F1175,'(참고)타워 스텟 가치'!$B$2:$L$6,M$2,0)*$E1175)</f>
        <v>28.500000000000078</v>
      </c>
      <c r="N1175">
        <f>VLOOKUP($F1175,'(참고)타워 스텟 가치'!$B$2:$L$6,N$2,0)+(VLOOKUP($F1175,'(참고)타워 스텟 가치'!$B$2:$L$6,N$2,0)*$E1175)</f>
        <v>0</v>
      </c>
      <c r="O1175">
        <f>VLOOKUP($F1175,'(참고)타워 스텟 가치'!$B$2:$L$6,O$2,0)+(VLOOKUP($F1175,'(참고)타워 스텟 가치'!$B$2:$L$6,O$2,0)*$E1175)</f>
        <v>0</v>
      </c>
      <c r="P1175">
        <f>VLOOKUP($F1175,'(참고)타워 스텟 가치'!$B$2:$L$6,P$2,0)+(VLOOKUP($F1175,'(참고)타워 스텟 가치'!$B$2:$L$6,P$2,0)*$E1175)</f>
        <v>66.500000000000185</v>
      </c>
      <c r="Q1175">
        <f>SUM('스테이지별 몬스터 스텟'!H1175*'(참고)타워 스텟 가치'!$Q$17,'스테이지별 몬스터 스텟'!I1175*'(참고)타워 스텟 가치'!$R$17,'스테이지별 몬스터 스텟'!J1175*'(참고)타워 스텟 가치'!$S$17,'스테이지별 몬스터 스텟'!K1175*'(참고)타워 스텟 가치'!$T$17,'스테이지별 몬스터 스텟'!L1175*'(참고)타워 스텟 가치'!$U$17,'스테이지별 몬스터 스텟'!M1175*'(참고)타워 스텟 가치'!$V$17,'스테이지별 몬스터 스텟'!N1175*'(참고)타워 스텟 가치'!$W$17,'스테이지별 몬스터 스텟'!O1175*'(참고)타워 스텟 가치'!$X$17,'스테이지별 몬스터 스텟'!P1175*'(참고)타워 스텟 가치'!$Y$17)</f>
        <v>720095.25000000186</v>
      </c>
      <c r="R1175">
        <v>1</v>
      </c>
      <c r="S1175">
        <f>VLOOKUP($F1175,'(참고)타워 스텟 가치'!$B$7:$L$11,S$2,0)+(VLOOKUP($F1175,'(참고)타워 스텟 가치'!$B$7:$L$11,S$2,0)*$E1175)</f>
        <v>237.50000000000063</v>
      </c>
      <c r="T1175">
        <f>VLOOKUP($F1175,'(참고)타워 스텟 가치'!$B$7:$L$11,T$2,0)+(VLOOKUP($F1175,'(참고)타워 스텟 가치'!$B$7:$L$11,T$2,0)*$E1175)</f>
        <v>427.50000000000114</v>
      </c>
      <c r="U1175">
        <f>VLOOKUP($F1175,'(참고)타워 스텟 가치'!$B$7:$L$11,U$2,0)+(VLOOKUP($F1175,'(참고)타워 스텟 가치'!$B$7:$L$11,U$2,0)*$E1175)</f>
        <v>475000.00000000128</v>
      </c>
      <c r="V1175">
        <f>VLOOKUP($F1175,'(참고)타워 스텟 가치'!$B$7:$L$11,V$2,0)+(VLOOKUP($F1175,'(참고)타워 스텟 가치'!$B$7:$L$11,V$2,0)*$E1175)</f>
        <v>2850.0000000000077</v>
      </c>
      <c r="W1175">
        <f>VLOOKUP($F1175,'(참고)타워 스텟 가치'!$B$7:$L$11,W$2,0)+(VLOOKUP($F1175,'(참고)타워 스텟 가치'!$B$7:$L$11,W$2,0)*$E1175)</f>
        <v>47.500000000000128</v>
      </c>
      <c r="X1175">
        <f>VLOOKUP($F1175,'(참고)타워 스텟 가치'!$B$7:$L$11,X$2,0)+(VLOOKUP($F1175,'(참고)타워 스텟 가치'!$B$7:$L$11,X$2,0)*$E1175)</f>
        <v>28.500000000000078</v>
      </c>
      <c r="Y1175">
        <f>VLOOKUP($F1175,'(참고)타워 스텟 가치'!$B$7:$L$11,Y$2,0)+(VLOOKUP($F1175,'(참고)타워 스텟 가치'!$B$7:$L$11,Y$2,0)*$E1175)</f>
        <v>0</v>
      </c>
      <c r="Z1175">
        <f>VLOOKUP($F1175,'(참고)타워 스텟 가치'!$B$7:$L$11,Z$2,0)+(VLOOKUP($F1175,'(참고)타워 스텟 가치'!$B$7:$L$11,Z$2,0)*$E1175)</f>
        <v>0</v>
      </c>
      <c r="AA1175">
        <f>VLOOKUP($F1175,'(참고)타워 스텟 가치'!$B$7:$L$11,AA$2,0)+(VLOOKUP($F1175,'(참고)타워 스텟 가치'!$B$7:$L$11,AA$2,0)*$E1175)</f>
        <v>66.500000000000185</v>
      </c>
      <c r="AB1175">
        <f>SUM('스테이지별 몬스터 스텟'!S1175*'(참고)타워 스텟 가치'!$Q$17,'스테이지별 몬스터 스텟'!T1175*'(참고)타워 스텟 가치'!$R$17,'스테이지별 몬스터 스텟'!U1175*'(참고)타워 스텟 가치'!$S$17,'스테이지별 몬스터 스텟'!V1175*'(참고)타워 스텟 가치'!$T$17,'스테이지별 몬스터 스텟'!W1175*'(참고)타워 스텟 가치'!$U$17,'스테이지별 몬스터 스텟'!X1175*'(참고)타워 스텟 가치'!$V$17,'스테이지별 몬스터 스텟'!Y1175*'(참고)타워 스텟 가치'!$W$17,'스테이지별 몬스터 스텟'!Z1175*'(참고)타워 스텟 가치'!$X$17,'스테이지별 몬스터 스텟'!AA1175*'(참고)타워 스텟 가치'!$Y$17)</f>
        <v>719572.75000000186</v>
      </c>
      <c r="AC1175">
        <v>2</v>
      </c>
      <c r="AD1175">
        <f>VLOOKUP($F1175,'(참고)타워 스텟 가치'!$B$12:$L$16,AD$2,0)+(VLOOKUP($F1175,'(참고)타워 스텟 가치'!$B$12:$L$16,AD$2,0)*$E1175)</f>
        <v>237.50000000000063</v>
      </c>
      <c r="AE1175">
        <f>VLOOKUP($F1175,'(참고)타워 스텟 가치'!$B$12:$L$16,AE$2,0)+(VLOOKUP($F1175,'(참고)타워 스텟 가치'!$B$12:$L$16,AE$2,0)*$E1175)</f>
        <v>285.0000000000008</v>
      </c>
      <c r="AF1175">
        <f>VLOOKUP($F1175,'(참고)타워 스텟 가치'!$B$12:$L$16,AF$2,0)+(VLOOKUP($F1175,'(참고)타워 스텟 가치'!$B$12:$L$16,AF$2,0)*$E1175)</f>
        <v>475000.00000000128</v>
      </c>
      <c r="AG1175">
        <f>VLOOKUP($F1175,'(참고)타워 스텟 가치'!$B$12:$L$16,AG$2,0)+(VLOOKUP($F1175,'(참고)타워 스텟 가치'!$B$12:$L$16,AG$2,0)*$E1175)</f>
        <v>1425.0000000000039</v>
      </c>
      <c r="AH1175">
        <f>VLOOKUP($F1175,'(참고)타워 스텟 가치'!$B$12:$L$16,AH$2,0)+(VLOOKUP($F1175,'(참고)타워 스텟 가치'!$B$12:$L$16,AH$2,0)*$E1175)</f>
        <v>47.500000000000128</v>
      </c>
      <c r="AI1175">
        <f>VLOOKUP($F1175,'(참고)타워 스텟 가치'!$B$12:$L$16,AI$2,0)+(VLOOKUP($F1175,'(참고)타워 스텟 가치'!$B$12:$L$16,AI$2,0)*$E1175)</f>
        <v>28.500000000000078</v>
      </c>
      <c r="AJ1175">
        <f>VLOOKUP($F1175,'(참고)타워 스텟 가치'!$B$12:$L$16,AJ$2,0)+(VLOOKUP($F1175,'(참고)타워 스텟 가치'!$B$12:$L$16,AJ$2,0)*$E1175)</f>
        <v>0</v>
      </c>
      <c r="AK1175">
        <f>VLOOKUP($F1175,'(참고)타워 스텟 가치'!$B$12:$L$16,AK$2,0)+(VLOOKUP($F1175,'(참고)타워 스텟 가치'!$B$12:$L$16,AK$2,0)*$E1175)</f>
        <v>0</v>
      </c>
      <c r="AL1175">
        <f>VLOOKUP($F1175,'(참고)타워 스텟 가치'!$B$12:$L$16,AL$2,0)+(VLOOKUP($F1175,'(참고)타워 스텟 가치'!$B$12:$L$16,AL$2,0)*$E1175)</f>
        <v>133.00000000000037</v>
      </c>
      <c r="AM1175">
        <f>SUM('스테이지별 몬스터 스텟'!AD1175*'(참고)타워 스텟 가치'!$Q$17,'스테이지별 몬스터 스텟'!AE1175*'(참고)타워 스텟 가치'!$R$17,'스테이지별 몬스터 스텟'!AF1175*'(참고)타워 스텟 가치'!$S$17,'스테이지별 몬스터 스텟'!AG1175*'(참고)타워 스텟 가치'!$T$17,'스테이지별 몬스터 스텟'!AH1175*'(참고)타워 스텟 가치'!$U$17,'스테이지별 몬스터 스텟'!AI1175*'(참고)타워 스텟 가치'!$V$17,'스테이지별 몬스터 스텟'!AJ1175*'(참고)타워 스텟 가치'!$W$17,'스테이지별 몬스터 스텟'!AK1175*'(참고)타워 스텟 가치'!$X$17,'스테이지별 몬스터 스텟'!AL1175*'(참고)타워 스텟 가치'!$Y$17)</f>
        <v>716642.00000000186</v>
      </c>
      <c r="AN1175">
        <v>3</v>
      </c>
    </row>
    <row r="1176" spans="3:40" x14ac:dyDescent="0.3">
      <c r="C1176">
        <v>2</v>
      </c>
      <c r="D1176">
        <f t="shared" si="56"/>
        <v>235</v>
      </c>
      <c r="E1176" s="52">
        <f>VLOOKUP(D1176,'스테이지별 난이도 설정'!B:C,2,0)</f>
        <v>94.000000000000256</v>
      </c>
      <c r="F1176" t="str">
        <f t="shared" si="57"/>
        <v>레어</v>
      </c>
      <c r="G1176">
        <f t="shared" si="55"/>
        <v>6</v>
      </c>
      <c r="H1176">
        <f>VLOOKUP($F1176,'(참고)타워 스텟 가치'!$B$2:$L$6,H$2,0)+(VLOOKUP($F1176,'(참고)타워 스텟 가치'!$B$2:$L$6,H$2,0)*$E1176)</f>
        <v>1068.750000000003</v>
      </c>
      <c r="I1176">
        <f>VLOOKUP($F1176,'(참고)타워 스텟 가치'!$B$2:$L$6,I$2,0)+(VLOOKUP($F1176,'(참고)타워 스텟 가치'!$B$2:$L$6,I$2,0)*$E1176)</f>
        <v>213.75000000000057</v>
      </c>
      <c r="J1176">
        <f>VLOOKUP($F1176,'(참고)타워 스텟 가치'!$B$2:$L$6,J$2,0)+(VLOOKUP($F1176,'(참고)타워 스텟 가치'!$B$2:$L$6,J$2,0)*$E1176)</f>
        <v>475000.00000000128</v>
      </c>
      <c r="K1176">
        <f>VLOOKUP($F1176,'(참고)타워 스텟 가치'!$B$2:$L$6,K$2,0)+(VLOOKUP($F1176,'(참고)타워 스텟 가치'!$B$2:$L$6,K$2,0)*$E1176)</f>
        <v>4275.0000000000118</v>
      </c>
      <c r="L1176">
        <f>VLOOKUP($F1176,'(참고)타워 스텟 가치'!$B$2:$L$6,L$2,0)+(VLOOKUP($F1176,'(참고)타워 스텟 가치'!$B$2:$L$6,L$2,0)*$E1176)</f>
        <v>71.250000000000199</v>
      </c>
      <c r="M1176">
        <f>VLOOKUP($F1176,'(참고)타워 스텟 가치'!$B$2:$L$6,M$2,0)+(VLOOKUP($F1176,'(참고)타워 스텟 가치'!$B$2:$L$6,M$2,0)*$E1176)</f>
        <v>28.500000000000078</v>
      </c>
      <c r="N1176">
        <f>VLOOKUP($F1176,'(참고)타워 스텟 가치'!$B$2:$L$6,N$2,0)+(VLOOKUP($F1176,'(참고)타워 스텟 가치'!$B$2:$L$6,N$2,0)*$E1176)</f>
        <v>0</v>
      </c>
      <c r="O1176">
        <f>VLOOKUP($F1176,'(참고)타워 스텟 가치'!$B$2:$L$6,O$2,0)+(VLOOKUP($F1176,'(참고)타워 스텟 가치'!$B$2:$L$6,O$2,0)*$E1176)</f>
        <v>0</v>
      </c>
      <c r="P1176">
        <f>VLOOKUP($F1176,'(참고)타워 스텟 가치'!$B$2:$L$6,P$2,0)+(VLOOKUP($F1176,'(참고)타워 스텟 가치'!$B$2:$L$6,P$2,0)*$E1176)</f>
        <v>66.500000000000185</v>
      </c>
      <c r="Q1176">
        <f>SUM('스테이지별 몬스터 스텟'!H1176*'(참고)타워 스텟 가치'!$Q$17,'스테이지별 몬스터 스텟'!I1176*'(참고)타워 스텟 가치'!$R$17,'스테이지별 몬스터 스텟'!J1176*'(참고)타워 스텟 가치'!$S$17,'스테이지별 몬스터 스텟'!K1176*'(참고)타워 스텟 가치'!$T$17,'스테이지별 몬스터 스텟'!L1176*'(참고)타워 스텟 가치'!$U$17,'스테이지별 몬스터 스텟'!M1176*'(참고)타워 스텟 가치'!$V$17,'스테이지별 몬스터 스텟'!N1176*'(참고)타워 스텟 가치'!$W$17,'스테이지별 몬스터 스텟'!O1176*'(참고)타워 스텟 가치'!$X$17,'스테이지별 몬스터 스텟'!P1176*'(참고)타워 스텟 가치'!$Y$17)</f>
        <v>723812.12500000186</v>
      </c>
      <c r="R1176">
        <v>1</v>
      </c>
      <c r="S1176">
        <f>VLOOKUP($F1176,'(참고)타워 스텟 가치'!$B$7:$L$11,S$2,0)+(VLOOKUP($F1176,'(참고)타워 스텟 가치'!$B$7:$L$11,S$2,0)*$E1176)</f>
        <v>356.25000000000097</v>
      </c>
      <c r="T1176">
        <f>VLOOKUP($F1176,'(참고)타워 스텟 가치'!$B$7:$L$11,T$2,0)+(VLOOKUP($F1176,'(참고)타워 스텟 가치'!$B$7:$L$11,T$2,0)*$E1176)</f>
        <v>641.25000000000171</v>
      </c>
      <c r="U1176">
        <f>VLOOKUP($F1176,'(참고)타워 스텟 가치'!$B$7:$L$11,U$2,0)+(VLOOKUP($F1176,'(참고)타워 스텟 가치'!$B$7:$L$11,U$2,0)*$E1176)</f>
        <v>475000.00000000128</v>
      </c>
      <c r="V1176">
        <f>VLOOKUP($F1176,'(참고)타워 스텟 가치'!$B$7:$L$11,V$2,0)+(VLOOKUP($F1176,'(참고)타워 스텟 가치'!$B$7:$L$11,V$2,0)*$E1176)</f>
        <v>4275.0000000000118</v>
      </c>
      <c r="W1176">
        <f>VLOOKUP($F1176,'(참고)타워 스텟 가치'!$B$7:$L$11,W$2,0)+(VLOOKUP($F1176,'(참고)타워 스텟 가치'!$B$7:$L$11,W$2,0)*$E1176)</f>
        <v>71.250000000000199</v>
      </c>
      <c r="X1176">
        <f>VLOOKUP($F1176,'(참고)타워 스텟 가치'!$B$7:$L$11,X$2,0)+(VLOOKUP($F1176,'(참고)타워 스텟 가치'!$B$7:$L$11,X$2,0)*$E1176)</f>
        <v>28.500000000000078</v>
      </c>
      <c r="Y1176">
        <f>VLOOKUP($F1176,'(참고)타워 스텟 가치'!$B$7:$L$11,Y$2,0)+(VLOOKUP($F1176,'(참고)타워 스텟 가치'!$B$7:$L$11,Y$2,0)*$E1176)</f>
        <v>0</v>
      </c>
      <c r="Z1176">
        <f>VLOOKUP($F1176,'(참고)타워 스텟 가치'!$B$7:$L$11,Z$2,0)+(VLOOKUP($F1176,'(참고)타워 스텟 가치'!$B$7:$L$11,Z$2,0)*$E1176)</f>
        <v>0</v>
      </c>
      <c r="AA1176">
        <f>VLOOKUP($F1176,'(참고)타워 스텟 가치'!$B$7:$L$11,AA$2,0)+(VLOOKUP($F1176,'(참고)타워 스텟 가치'!$B$7:$L$11,AA$2,0)*$E1176)</f>
        <v>66.500000000000185</v>
      </c>
      <c r="AB1176">
        <f>SUM('스테이지별 몬스터 스텟'!S1176*'(참고)타워 스텟 가치'!$Q$17,'스테이지별 몬스터 스텟'!T1176*'(참고)타워 스텟 가치'!$R$17,'스테이지별 몬스터 스텟'!U1176*'(참고)타워 스텟 가치'!$S$17,'스테이지별 몬스터 스텟'!V1176*'(참고)타워 스텟 가치'!$T$17,'스테이지별 몬스터 스텟'!W1176*'(참고)타워 스텟 가치'!$U$17,'스테이지별 몬스터 스텟'!X1176*'(참고)타워 스텟 가치'!$V$17,'스테이지별 몬스터 스텟'!Y1176*'(참고)타워 스텟 가치'!$W$17,'스테이지별 몬스터 스텟'!Z1176*'(참고)타워 스텟 가치'!$X$17,'스테이지별 몬스터 스텟'!AA1176*'(참고)타워 스텟 가치'!$Y$17)</f>
        <v>723028.37500000186</v>
      </c>
      <c r="AC1176">
        <v>2</v>
      </c>
      <c r="AD1176">
        <f>VLOOKUP($F1176,'(참고)타워 스텟 가치'!$B$12:$L$16,AD$2,0)+(VLOOKUP($F1176,'(참고)타워 스텟 가치'!$B$12:$L$16,AD$2,0)*$E1176)</f>
        <v>356.25000000000097</v>
      </c>
      <c r="AE1176">
        <f>VLOOKUP($F1176,'(참고)타워 스텟 가치'!$B$12:$L$16,AE$2,0)+(VLOOKUP($F1176,'(참고)타워 스텟 가치'!$B$12:$L$16,AE$2,0)*$E1176)</f>
        <v>427.50000000000114</v>
      </c>
      <c r="AF1176">
        <f>VLOOKUP($F1176,'(참고)타워 스텟 가치'!$B$12:$L$16,AF$2,0)+(VLOOKUP($F1176,'(참고)타워 스텟 가치'!$B$12:$L$16,AF$2,0)*$E1176)</f>
        <v>475000.00000000128</v>
      </c>
      <c r="AG1176">
        <f>VLOOKUP($F1176,'(참고)타워 스텟 가치'!$B$12:$L$16,AG$2,0)+(VLOOKUP($F1176,'(참고)타워 스텟 가치'!$B$12:$L$16,AG$2,0)*$E1176)</f>
        <v>2137.5000000000059</v>
      </c>
      <c r="AH1176">
        <f>VLOOKUP($F1176,'(참고)타워 스텟 가치'!$B$12:$L$16,AH$2,0)+(VLOOKUP($F1176,'(참고)타워 스텟 가치'!$B$12:$L$16,AH$2,0)*$E1176)</f>
        <v>71.250000000000199</v>
      </c>
      <c r="AI1176">
        <f>VLOOKUP($F1176,'(참고)타워 스텟 가치'!$B$12:$L$16,AI$2,0)+(VLOOKUP($F1176,'(참고)타워 스텟 가치'!$B$12:$L$16,AI$2,0)*$E1176)</f>
        <v>28.500000000000078</v>
      </c>
      <c r="AJ1176">
        <f>VLOOKUP($F1176,'(참고)타워 스텟 가치'!$B$12:$L$16,AJ$2,0)+(VLOOKUP($F1176,'(참고)타워 스텟 가치'!$B$12:$L$16,AJ$2,0)*$E1176)</f>
        <v>0</v>
      </c>
      <c r="AK1176">
        <f>VLOOKUP($F1176,'(참고)타워 스텟 가치'!$B$12:$L$16,AK$2,0)+(VLOOKUP($F1176,'(참고)타워 스텟 가치'!$B$12:$L$16,AK$2,0)*$E1176)</f>
        <v>0</v>
      </c>
      <c r="AL1176">
        <f>VLOOKUP($F1176,'(참고)타워 스텟 가치'!$B$12:$L$16,AL$2,0)+(VLOOKUP($F1176,'(참고)타워 스텟 가치'!$B$12:$L$16,AL$2,0)*$E1176)</f>
        <v>133.00000000000037</v>
      </c>
      <c r="AM1176">
        <f>SUM('스테이지별 몬스터 스텟'!AD1176*'(참고)타워 스텟 가치'!$Q$17,'스테이지별 몬스터 스텟'!AE1176*'(참고)타워 스텟 가치'!$R$17,'스테이지별 몬스터 스텟'!AF1176*'(참고)타워 스텟 가치'!$S$17,'스테이지별 몬스터 스텟'!AG1176*'(참고)타워 스텟 가치'!$T$17,'스테이지별 몬스터 스텟'!AH1176*'(참고)타워 스텟 가치'!$U$17,'스테이지별 몬스터 스텟'!AI1176*'(참고)타워 스텟 가치'!$V$17,'스테이지별 몬스터 스텟'!AJ1176*'(참고)타워 스텟 가치'!$W$17,'스테이지별 몬스터 스텟'!AK1176*'(참고)타워 스텟 가치'!$X$17,'스테이지별 몬스터 스텟'!AL1176*'(참고)타워 스텟 가치'!$Y$17)</f>
        <v>718565.75000000186</v>
      </c>
      <c r="AN1176">
        <v>3</v>
      </c>
    </row>
    <row r="1177" spans="3:40" x14ac:dyDescent="0.3">
      <c r="C1177">
        <v>3</v>
      </c>
      <c r="D1177">
        <f t="shared" si="56"/>
        <v>235</v>
      </c>
      <c r="E1177" s="52">
        <f>VLOOKUP(D1177,'스테이지별 난이도 설정'!B:C,2,0)</f>
        <v>94.000000000000256</v>
      </c>
      <c r="F1177" t="str">
        <f t="shared" si="57"/>
        <v>에픽</v>
      </c>
      <c r="G1177">
        <f t="shared" si="55"/>
        <v>6</v>
      </c>
      <c r="H1177">
        <f>VLOOKUP($F1177,'(참고)타워 스텟 가치'!$B$2:$L$6,H$2,0)+(VLOOKUP($F1177,'(참고)타워 스텟 가치'!$B$2:$L$6,H$2,0)*$E1177)</f>
        <v>1603.1250000000043</v>
      </c>
      <c r="I1177">
        <f>VLOOKUP($F1177,'(참고)타워 스텟 가치'!$B$2:$L$6,I$2,0)+(VLOOKUP($F1177,'(참고)타워 스텟 가치'!$B$2:$L$6,I$2,0)*$E1177)</f>
        <v>320.62500000000085</v>
      </c>
      <c r="J1177">
        <f>VLOOKUP($F1177,'(참고)타워 스텟 가치'!$B$2:$L$6,J$2,0)+(VLOOKUP($F1177,'(참고)타워 스텟 가치'!$B$2:$L$6,J$2,0)*$E1177)</f>
        <v>475000.00000000128</v>
      </c>
      <c r="K1177">
        <f>VLOOKUP($F1177,'(참고)타워 스텟 가치'!$B$2:$L$6,K$2,0)+(VLOOKUP($F1177,'(참고)타워 스텟 가치'!$B$2:$L$6,K$2,0)*$E1177)</f>
        <v>6412.5000000000173</v>
      </c>
      <c r="L1177">
        <f>VLOOKUP($F1177,'(참고)타워 스텟 가치'!$B$2:$L$6,L$2,0)+(VLOOKUP($F1177,'(참고)타워 스텟 가치'!$B$2:$L$6,L$2,0)*$E1177)</f>
        <v>106.87500000000028</v>
      </c>
      <c r="M1177">
        <f>VLOOKUP($F1177,'(참고)타워 스텟 가치'!$B$2:$L$6,M$2,0)+(VLOOKUP($F1177,'(참고)타워 스텟 가치'!$B$2:$L$6,M$2,0)*$E1177)</f>
        <v>28.500000000000078</v>
      </c>
      <c r="N1177">
        <f>VLOOKUP($F1177,'(참고)타워 스텟 가치'!$B$2:$L$6,N$2,0)+(VLOOKUP($F1177,'(참고)타워 스텟 가치'!$B$2:$L$6,N$2,0)*$E1177)</f>
        <v>0</v>
      </c>
      <c r="O1177">
        <f>VLOOKUP($F1177,'(참고)타워 스텟 가치'!$B$2:$L$6,O$2,0)+(VLOOKUP($F1177,'(참고)타워 스텟 가치'!$B$2:$L$6,O$2,0)*$E1177)</f>
        <v>0</v>
      </c>
      <c r="P1177">
        <f>VLOOKUP($F1177,'(참고)타워 스텟 가치'!$B$2:$L$6,P$2,0)+(VLOOKUP($F1177,'(참고)타워 스텟 가치'!$B$2:$L$6,P$2,0)*$E1177)</f>
        <v>66.500000000000185</v>
      </c>
      <c r="Q1177">
        <f>SUM('스테이지별 몬스터 스텟'!H1177*'(참고)타워 스텟 가치'!$Q$17,'스테이지별 몬스터 스텟'!I1177*'(참고)타워 스텟 가치'!$R$17,'스테이지별 몬스터 스텟'!J1177*'(참고)타워 스텟 가치'!$S$17,'스테이지별 몬스터 스텟'!K1177*'(참고)타워 스텟 가치'!$T$17,'스테이지별 몬스터 스텟'!L1177*'(참고)타워 스텟 가치'!$U$17,'스테이지별 몬스터 스텟'!M1177*'(참고)타워 스텟 가치'!$V$17,'스테이지별 몬스터 스텟'!N1177*'(참고)타워 스텟 가치'!$W$17,'스테이지별 몬스터 스텟'!O1177*'(참고)타워 스텟 가치'!$X$17,'스테이지별 몬스터 스텟'!P1177*'(참고)타워 스텟 가치'!$Y$17)</f>
        <v>729387.43750000186</v>
      </c>
      <c r="R1177">
        <v>1</v>
      </c>
      <c r="S1177">
        <f>VLOOKUP($F1177,'(참고)타워 스텟 가치'!$B$7:$L$11,S$2,0)+(VLOOKUP($F1177,'(참고)타워 스텟 가치'!$B$7:$L$11,S$2,0)*$E1177)</f>
        <v>534.37500000000148</v>
      </c>
      <c r="T1177">
        <f>VLOOKUP($F1177,'(참고)타워 스텟 가치'!$B$7:$L$11,T$2,0)+(VLOOKUP($F1177,'(참고)타워 스텟 가치'!$B$7:$L$11,T$2,0)*$E1177)</f>
        <v>961.87500000000261</v>
      </c>
      <c r="U1177">
        <f>VLOOKUP($F1177,'(참고)타워 스텟 가치'!$B$7:$L$11,U$2,0)+(VLOOKUP($F1177,'(참고)타워 스텟 가치'!$B$7:$L$11,U$2,0)*$E1177)</f>
        <v>475000.00000000128</v>
      </c>
      <c r="V1177">
        <f>VLOOKUP($F1177,'(참고)타워 스텟 가치'!$B$7:$L$11,V$2,0)+(VLOOKUP($F1177,'(참고)타워 스텟 가치'!$B$7:$L$11,V$2,0)*$E1177)</f>
        <v>6412.5000000000173</v>
      </c>
      <c r="W1177">
        <f>VLOOKUP($F1177,'(참고)타워 스텟 가치'!$B$7:$L$11,W$2,0)+(VLOOKUP($F1177,'(참고)타워 스텟 가치'!$B$7:$L$11,W$2,0)*$E1177)</f>
        <v>106.87500000000028</v>
      </c>
      <c r="X1177">
        <f>VLOOKUP($F1177,'(참고)타워 스텟 가치'!$B$7:$L$11,X$2,0)+(VLOOKUP($F1177,'(참고)타워 스텟 가치'!$B$7:$L$11,X$2,0)*$E1177)</f>
        <v>28.500000000000078</v>
      </c>
      <c r="Y1177">
        <f>VLOOKUP($F1177,'(참고)타워 스텟 가치'!$B$7:$L$11,Y$2,0)+(VLOOKUP($F1177,'(참고)타워 스텟 가치'!$B$7:$L$11,Y$2,0)*$E1177)</f>
        <v>0</v>
      </c>
      <c r="Z1177">
        <f>VLOOKUP($F1177,'(참고)타워 스텟 가치'!$B$7:$L$11,Z$2,0)+(VLOOKUP($F1177,'(참고)타워 스텟 가치'!$B$7:$L$11,Z$2,0)*$E1177)</f>
        <v>0</v>
      </c>
      <c r="AA1177">
        <f>VLOOKUP($F1177,'(참고)타워 스텟 가치'!$B$7:$L$11,AA$2,0)+(VLOOKUP($F1177,'(참고)타워 스텟 가치'!$B$7:$L$11,AA$2,0)*$E1177)</f>
        <v>66.500000000000185</v>
      </c>
      <c r="AB1177">
        <f>SUM('스테이지별 몬스터 스텟'!S1177*'(참고)타워 스텟 가치'!$Q$17,'스테이지별 몬스터 스텟'!T1177*'(참고)타워 스텟 가치'!$R$17,'스테이지별 몬스터 스텟'!U1177*'(참고)타워 스텟 가치'!$S$17,'스테이지별 몬스터 스텟'!V1177*'(참고)타워 스텟 가치'!$T$17,'스테이지별 몬스터 스텟'!W1177*'(참고)타워 스텟 가치'!$U$17,'스테이지별 몬스터 스텟'!X1177*'(참고)타워 스텟 가치'!$V$17,'스테이지별 몬스터 스텟'!Y1177*'(참고)타워 스텟 가치'!$W$17,'스테이지별 몬스터 스텟'!Z1177*'(참고)타워 스텟 가치'!$X$17,'스테이지별 몬스터 스텟'!AA1177*'(참고)타워 스텟 가치'!$Y$17)</f>
        <v>728211.81250000186</v>
      </c>
      <c r="AC1177">
        <v>2</v>
      </c>
      <c r="AD1177">
        <f>VLOOKUP($F1177,'(참고)타워 스텟 가치'!$B$12:$L$16,AD$2,0)+(VLOOKUP($F1177,'(참고)타워 스텟 가치'!$B$12:$L$16,AD$2,0)*$E1177)</f>
        <v>534.37500000000148</v>
      </c>
      <c r="AE1177">
        <f>VLOOKUP($F1177,'(참고)타워 스텟 가치'!$B$12:$L$16,AE$2,0)+(VLOOKUP($F1177,'(참고)타워 스텟 가치'!$B$12:$L$16,AE$2,0)*$E1177)</f>
        <v>641.25000000000171</v>
      </c>
      <c r="AF1177">
        <f>VLOOKUP($F1177,'(참고)타워 스텟 가치'!$B$12:$L$16,AF$2,0)+(VLOOKUP($F1177,'(참고)타워 스텟 가치'!$B$12:$L$16,AF$2,0)*$E1177)</f>
        <v>475000.00000000128</v>
      </c>
      <c r="AG1177">
        <f>VLOOKUP($F1177,'(참고)타워 스텟 가치'!$B$12:$L$16,AG$2,0)+(VLOOKUP($F1177,'(참고)타워 스텟 가치'!$B$12:$L$16,AG$2,0)*$E1177)</f>
        <v>3206.2500000000086</v>
      </c>
      <c r="AH1177">
        <f>VLOOKUP($F1177,'(참고)타워 스텟 가치'!$B$12:$L$16,AH$2,0)+(VLOOKUP($F1177,'(참고)타워 스텟 가치'!$B$12:$L$16,AH$2,0)*$E1177)</f>
        <v>106.87500000000028</v>
      </c>
      <c r="AI1177">
        <f>VLOOKUP($F1177,'(참고)타워 스텟 가치'!$B$12:$L$16,AI$2,0)+(VLOOKUP($F1177,'(참고)타워 스텟 가치'!$B$12:$L$16,AI$2,0)*$E1177)</f>
        <v>28.500000000000078</v>
      </c>
      <c r="AJ1177">
        <f>VLOOKUP($F1177,'(참고)타워 스텟 가치'!$B$12:$L$16,AJ$2,0)+(VLOOKUP($F1177,'(참고)타워 스텟 가치'!$B$12:$L$16,AJ$2,0)*$E1177)</f>
        <v>0</v>
      </c>
      <c r="AK1177">
        <f>VLOOKUP($F1177,'(참고)타워 스텟 가치'!$B$12:$L$16,AK$2,0)+(VLOOKUP($F1177,'(참고)타워 스텟 가치'!$B$12:$L$16,AK$2,0)*$E1177)</f>
        <v>0</v>
      </c>
      <c r="AL1177">
        <f>VLOOKUP($F1177,'(참고)타워 스텟 가치'!$B$12:$L$16,AL$2,0)+(VLOOKUP($F1177,'(참고)타워 스텟 가치'!$B$12:$L$16,AL$2,0)*$E1177)</f>
        <v>133.00000000000037</v>
      </c>
      <c r="AM1177">
        <f>SUM('스테이지별 몬스터 스텟'!AD1177*'(참고)타워 스텟 가치'!$Q$17,'스테이지별 몬스터 스텟'!AE1177*'(참고)타워 스텟 가치'!$R$17,'스테이지별 몬스터 스텟'!AF1177*'(참고)타워 스텟 가치'!$S$17,'스테이지별 몬스터 스텟'!AG1177*'(참고)타워 스텟 가치'!$T$17,'스테이지별 몬스터 스텟'!AH1177*'(참고)타워 스텟 가치'!$U$17,'스테이지별 몬스터 스텟'!AI1177*'(참고)타워 스텟 가치'!$V$17,'스테이지별 몬스터 스텟'!AJ1177*'(참고)타워 스텟 가치'!$W$17,'스테이지별 몬스터 스텟'!AK1177*'(참고)타워 스텟 가치'!$X$17,'스테이지별 몬스터 스텟'!AL1177*'(참고)타워 스텟 가치'!$Y$17)</f>
        <v>721451.37500000186</v>
      </c>
      <c r="AN1177">
        <v>3</v>
      </c>
    </row>
    <row r="1178" spans="3:40" x14ac:dyDescent="0.3">
      <c r="C1178">
        <v>4</v>
      </c>
      <c r="D1178">
        <f t="shared" si="56"/>
        <v>235</v>
      </c>
      <c r="E1178" s="52">
        <f>VLOOKUP(D1178,'스테이지별 난이도 설정'!B:C,2,0)</f>
        <v>94.000000000000256</v>
      </c>
      <c r="F1178" t="str">
        <f t="shared" si="57"/>
        <v>유니크</v>
      </c>
      <c r="G1178">
        <f t="shared" si="55"/>
        <v>6</v>
      </c>
      <c r="H1178">
        <f>VLOOKUP($F1178,'(참고)타워 스텟 가치'!$B$2:$L$6,H$2,0)+(VLOOKUP($F1178,'(참고)타워 스텟 가치'!$B$2:$L$6,H$2,0)*$E1178)</f>
        <v>2404.6875000000064</v>
      </c>
      <c r="I1178">
        <f>VLOOKUP($F1178,'(참고)타워 스텟 가치'!$B$2:$L$6,I$2,0)+(VLOOKUP($F1178,'(참고)타워 스텟 가치'!$B$2:$L$6,I$2,0)*$E1178)</f>
        <v>480.93750000000131</v>
      </c>
      <c r="J1178">
        <f>VLOOKUP($F1178,'(참고)타워 스텟 가치'!$B$2:$L$6,J$2,0)+(VLOOKUP($F1178,'(참고)타워 스텟 가치'!$B$2:$L$6,J$2,0)*$E1178)</f>
        <v>475000.00000000128</v>
      </c>
      <c r="K1178">
        <f>VLOOKUP($F1178,'(참고)타워 스텟 가치'!$B$2:$L$6,K$2,0)+(VLOOKUP($F1178,'(참고)타워 스텟 가치'!$B$2:$L$6,K$2,0)*$E1178)</f>
        <v>9618.7500000000255</v>
      </c>
      <c r="L1178">
        <f>VLOOKUP($F1178,'(참고)타워 스텟 가치'!$B$2:$L$6,L$2,0)+(VLOOKUP($F1178,'(참고)타워 스텟 가치'!$B$2:$L$6,L$2,0)*$E1178)</f>
        <v>160.31250000000043</v>
      </c>
      <c r="M1178">
        <f>VLOOKUP($F1178,'(참고)타워 스텟 가치'!$B$2:$L$6,M$2,0)+(VLOOKUP($F1178,'(참고)타워 스텟 가치'!$B$2:$L$6,M$2,0)*$E1178)</f>
        <v>28.500000000000078</v>
      </c>
      <c r="N1178">
        <f>VLOOKUP($F1178,'(참고)타워 스텟 가치'!$B$2:$L$6,N$2,0)+(VLOOKUP($F1178,'(참고)타워 스텟 가치'!$B$2:$L$6,N$2,0)*$E1178)</f>
        <v>0</v>
      </c>
      <c r="O1178">
        <f>VLOOKUP($F1178,'(참고)타워 스텟 가치'!$B$2:$L$6,O$2,0)+(VLOOKUP($F1178,'(참고)타워 스텟 가치'!$B$2:$L$6,O$2,0)*$E1178)</f>
        <v>0</v>
      </c>
      <c r="P1178">
        <f>VLOOKUP($F1178,'(참고)타워 스텟 가치'!$B$2:$L$6,P$2,0)+(VLOOKUP($F1178,'(참고)타워 스텟 가치'!$B$2:$L$6,P$2,0)*$E1178)</f>
        <v>95.000000000000256</v>
      </c>
      <c r="Q1178">
        <f>SUM('스테이지별 몬스터 스텟'!H1178*'(참고)타워 스텟 가치'!$Q$17,'스테이지별 몬스터 스텟'!I1178*'(참고)타워 스텟 가치'!$R$17,'스테이지별 몬스터 스텟'!J1178*'(참고)타워 스텟 가치'!$S$17,'스테이지별 몬스터 스텟'!K1178*'(참고)타워 스텟 가치'!$T$17,'스테이지별 몬스터 스텟'!L1178*'(참고)타워 스텟 가치'!$U$17,'스테이지별 몬스터 스텟'!M1178*'(참고)타워 스텟 가치'!$V$17,'스테이지별 몬스터 스텟'!N1178*'(참고)타워 스텟 가치'!$W$17,'스테이지별 몬스터 스텟'!O1178*'(참고)타워 스텟 가치'!$X$17,'스테이지별 몬스터 스텟'!P1178*'(참고)타워 스텟 가치'!$Y$17)</f>
        <v>737807.40625000186</v>
      </c>
      <c r="R1178">
        <v>1</v>
      </c>
      <c r="S1178">
        <f>VLOOKUP($F1178,'(참고)타워 스텟 가치'!$B$7:$L$11,S$2,0)+(VLOOKUP($F1178,'(참고)타워 스텟 가치'!$B$7:$L$11,S$2,0)*$E1178)</f>
        <v>801.56250000000216</v>
      </c>
      <c r="T1178">
        <f>VLOOKUP($F1178,'(참고)타워 스텟 가치'!$B$7:$L$11,T$2,0)+(VLOOKUP($F1178,'(참고)타워 스텟 가치'!$B$7:$L$11,T$2,0)*$E1178)</f>
        <v>1442.8125000000039</v>
      </c>
      <c r="U1178">
        <f>VLOOKUP($F1178,'(참고)타워 스텟 가치'!$B$7:$L$11,U$2,0)+(VLOOKUP($F1178,'(참고)타워 스텟 가치'!$B$7:$L$11,U$2,0)*$E1178)</f>
        <v>475000.00000000128</v>
      </c>
      <c r="V1178">
        <f>VLOOKUP($F1178,'(참고)타워 스텟 가치'!$B$7:$L$11,V$2,0)+(VLOOKUP($F1178,'(참고)타워 스텟 가치'!$B$7:$L$11,V$2,0)*$E1178)</f>
        <v>9618.7500000000255</v>
      </c>
      <c r="W1178">
        <f>VLOOKUP($F1178,'(참고)타워 스텟 가치'!$B$7:$L$11,W$2,0)+(VLOOKUP($F1178,'(참고)타워 스텟 가치'!$B$7:$L$11,W$2,0)*$E1178)</f>
        <v>160.31250000000043</v>
      </c>
      <c r="X1178">
        <f>VLOOKUP($F1178,'(참고)타워 스텟 가치'!$B$7:$L$11,X$2,0)+(VLOOKUP($F1178,'(참고)타워 스텟 가치'!$B$7:$L$11,X$2,0)*$E1178)</f>
        <v>28.500000000000078</v>
      </c>
      <c r="Y1178">
        <f>VLOOKUP($F1178,'(참고)타워 스텟 가치'!$B$7:$L$11,Y$2,0)+(VLOOKUP($F1178,'(참고)타워 스텟 가치'!$B$7:$L$11,Y$2,0)*$E1178)</f>
        <v>0</v>
      </c>
      <c r="Z1178">
        <f>VLOOKUP($F1178,'(참고)타워 스텟 가치'!$B$7:$L$11,Z$2,0)+(VLOOKUP($F1178,'(참고)타워 스텟 가치'!$B$7:$L$11,Z$2,0)*$E1178)</f>
        <v>0</v>
      </c>
      <c r="AA1178">
        <f>VLOOKUP($F1178,'(참고)타워 스텟 가치'!$B$7:$L$11,AA$2,0)+(VLOOKUP($F1178,'(참고)타워 스텟 가치'!$B$7:$L$11,AA$2,0)*$E1178)</f>
        <v>95.000000000000256</v>
      </c>
      <c r="AB1178">
        <f>SUM('스테이지별 몬스터 스텟'!S1178*'(참고)타워 스텟 가치'!$Q$17,'스테이지별 몬스터 스텟'!T1178*'(참고)타워 스텟 가치'!$R$17,'스테이지별 몬스터 스텟'!U1178*'(참고)타워 스텟 가치'!$S$17,'스테이지별 몬스터 스텟'!V1178*'(참고)타워 스텟 가치'!$T$17,'스테이지별 몬스터 스텟'!W1178*'(참고)타워 스텟 가치'!$U$17,'스테이지별 몬스터 스텟'!X1178*'(참고)타워 스텟 가치'!$V$17,'스테이지별 몬스터 스텟'!Y1178*'(참고)타워 스텟 가치'!$W$17,'스테이지별 몬스터 스텟'!Z1178*'(참고)타워 스텟 가치'!$X$17,'스테이지별 몬스터 스텟'!AA1178*'(참고)타워 스텟 가치'!$Y$17)</f>
        <v>736043.96875000186</v>
      </c>
      <c r="AC1178">
        <v>2</v>
      </c>
      <c r="AD1178">
        <f>VLOOKUP($F1178,'(참고)타워 스텟 가치'!$B$12:$L$16,AD$2,0)+(VLOOKUP($F1178,'(참고)타워 스텟 가치'!$B$12:$L$16,AD$2,0)*$E1178)</f>
        <v>801.56250000000216</v>
      </c>
      <c r="AE1178">
        <f>VLOOKUP($F1178,'(참고)타워 스텟 가치'!$B$12:$L$16,AE$2,0)+(VLOOKUP($F1178,'(참고)타워 스텟 가치'!$B$12:$L$16,AE$2,0)*$E1178)</f>
        <v>961.87500000000261</v>
      </c>
      <c r="AF1178">
        <f>VLOOKUP($F1178,'(참고)타워 스텟 가치'!$B$12:$L$16,AF$2,0)+(VLOOKUP($F1178,'(참고)타워 스텟 가치'!$B$12:$L$16,AF$2,0)*$E1178)</f>
        <v>475000.00000000128</v>
      </c>
      <c r="AG1178">
        <f>VLOOKUP($F1178,'(참고)타워 스텟 가치'!$B$12:$L$16,AG$2,0)+(VLOOKUP($F1178,'(참고)타워 스텟 가치'!$B$12:$L$16,AG$2,0)*$E1178)</f>
        <v>4809.3750000000127</v>
      </c>
      <c r="AH1178">
        <f>VLOOKUP($F1178,'(참고)타워 스텟 가치'!$B$12:$L$16,AH$2,0)+(VLOOKUP($F1178,'(참고)타워 스텟 가치'!$B$12:$L$16,AH$2,0)*$E1178)</f>
        <v>160.31250000000043</v>
      </c>
      <c r="AI1178">
        <f>VLOOKUP($F1178,'(참고)타워 스텟 가치'!$B$12:$L$16,AI$2,0)+(VLOOKUP($F1178,'(참고)타워 스텟 가치'!$B$12:$L$16,AI$2,0)*$E1178)</f>
        <v>28.500000000000078</v>
      </c>
      <c r="AJ1178">
        <f>VLOOKUP($F1178,'(참고)타워 스텟 가치'!$B$12:$L$16,AJ$2,0)+(VLOOKUP($F1178,'(참고)타워 스텟 가치'!$B$12:$L$16,AJ$2,0)*$E1178)</f>
        <v>0</v>
      </c>
      <c r="AK1178">
        <f>VLOOKUP($F1178,'(참고)타워 스텟 가치'!$B$12:$L$16,AK$2,0)+(VLOOKUP($F1178,'(참고)타워 스텟 가치'!$B$12:$L$16,AK$2,0)*$E1178)</f>
        <v>0</v>
      </c>
      <c r="AL1178">
        <f>VLOOKUP($F1178,'(참고)타워 스텟 가치'!$B$12:$L$16,AL$2,0)+(VLOOKUP($F1178,'(참고)타워 스텟 가치'!$B$12:$L$16,AL$2,0)*$E1178)</f>
        <v>190.00000000000051</v>
      </c>
      <c r="AM1178">
        <f>SUM('스테이지별 몬스터 스텟'!AD1178*'(참고)타워 스텟 가치'!$Q$17,'스테이지별 몬스터 스텟'!AE1178*'(참고)타워 스텟 가치'!$R$17,'스테이지별 몬스터 스텟'!AF1178*'(참고)타워 스텟 가치'!$S$17,'스테이지별 몬스터 스텟'!AG1178*'(참고)타워 스텟 가치'!$T$17,'스테이지별 몬스터 스텟'!AH1178*'(참고)타워 스텟 가치'!$U$17,'스테이지별 몬스터 스텟'!AI1178*'(참고)타워 스텟 가치'!$V$17,'스테이지별 몬스터 스텟'!AJ1178*'(참고)타워 스텟 가치'!$W$17,'스테이지별 몬스터 스텟'!AK1178*'(참고)타워 스텟 가치'!$X$17,'스테이지별 몬스터 스텟'!AL1178*'(참고)타워 스텟 가치'!$Y$17)</f>
        <v>725893.81250000186</v>
      </c>
      <c r="AN1178">
        <v>3</v>
      </c>
    </row>
    <row r="1179" spans="3:40" x14ac:dyDescent="0.3">
      <c r="C1179">
        <v>5</v>
      </c>
      <c r="D1179">
        <f t="shared" si="56"/>
        <v>235</v>
      </c>
      <c r="E1179" s="52">
        <f>VLOOKUP(D1179,'스테이지별 난이도 설정'!B:C,2,0)</f>
        <v>94.000000000000256</v>
      </c>
      <c r="F1179" t="str">
        <f t="shared" si="57"/>
        <v>스페셜</v>
      </c>
      <c r="G1179">
        <f t="shared" si="55"/>
        <v>6</v>
      </c>
      <c r="H1179">
        <f>VLOOKUP($F1179,'(참고)타워 스텟 가치'!$B$2:$L$6,H$2,0)+(VLOOKUP($F1179,'(참고)타워 스텟 가치'!$B$2:$L$6,H$2,0)*$E1179)</f>
        <v>3607.0312500000095</v>
      </c>
      <c r="I1179">
        <f>VLOOKUP($F1179,'(참고)타워 스텟 가치'!$B$2:$L$6,I$2,0)+(VLOOKUP($F1179,'(참고)타워 스텟 가치'!$B$2:$L$6,I$2,0)*$E1179)</f>
        <v>721.40625000000193</v>
      </c>
      <c r="J1179">
        <f>VLOOKUP($F1179,'(참고)타워 스텟 가치'!$B$2:$L$6,J$2,0)+(VLOOKUP($F1179,'(참고)타워 스텟 가치'!$B$2:$L$6,J$2,0)*$E1179)</f>
        <v>475000.00000000128</v>
      </c>
      <c r="K1179">
        <f>VLOOKUP($F1179,'(참고)타워 스텟 가치'!$B$2:$L$6,K$2,0)+(VLOOKUP($F1179,'(참고)타워 스텟 가치'!$B$2:$L$6,K$2,0)*$E1179)</f>
        <v>14428.125000000038</v>
      </c>
      <c r="L1179">
        <f>VLOOKUP($F1179,'(참고)타워 스텟 가치'!$B$2:$L$6,L$2,0)+(VLOOKUP($F1179,'(참고)타워 스텟 가치'!$B$2:$L$6,L$2,0)*$E1179)</f>
        <v>240.46875000000065</v>
      </c>
      <c r="M1179">
        <f>VLOOKUP($F1179,'(참고)타워 스텟 가치'!$B$2:$L$6,M$2,0)+(VLOOKUP($F1179,'(참고)타워 스텟 가치'!$B$2:$L$6,M$2,0)*$E1179)</f>
        <v>28.500000000000078</v>
      </c>
      <c r="N1179">
        <f>VLOOKUP($F1179,'(참고)타워 스텟 가치'!$B$2:$L$6,N$2,0)+(VLOOKUP($F1179,'(참고)타워 스텟 가치'!$B$2:$L$6,N$2,0)*$E1179)</f>
        <v>0</v>
      </c>
      <c r="O1179">
        <f>VLOOKUP($F1179,'(참고)타워 스텟 가치'!$B$2:$L$6,O$2,0)+(VLOOKUP($F1179,'(참고)타워 스텟 가치'!$B$2:$L$6,O$2,0)*$E1179)</f>
        <v>0</v>
      </c>
      <c r="P1179">
        <f>VLOOKUP($F1179,'(참고)타워 스텟 가치'!$B$2:$L$6,P$2,0)+(VLOOKUP($F1179,'(참고)타워 스텟 가치'!$B$2:$L$6,P$2,0)*$E1179)</f>
        <v>95.000000000000256</v>
      </c>
      <c r="Q1179">
        <f>SUM('스테이지별 몬스터 스텟'!H1179*'(참고)타워 스텟 가치'!$Q$17,'스테이지별 몬스터 스텟'!I1179*'(참고)타워 스텟 가치'!$R$17,'스테이지별 몬스터 스텟'!J1179*'(참고)타워 스텟 가치'!$S$17,'스테이지별 몬스터 스텟'!K1179*'(참고)타워 스텟 가치'!$T$17,'스테이지별 몬스터 스텟'!L1179*'(참고)타워 스텟 가치'!$U$17,'스테이지별 몬스터 스텟'!M1179*'(참고)타워 스텟 가치'!$V$17,'스테이지별 몬스터 스텟'!N1179*'(참고)타워 스텟 가치'!$W$17,'스테이지별 몬스터 스텟'!O1179*'(참고)타워 스텟 가치'!$X$17,'스테이지별 몬스터 스텟'!P1179*'(참고)타워 스텟 가치'!$Y$17)</f>
        <v>750351.85937500198</v>
      </c>
      <c r="R1179">
        <v>1</v>
      </c>
      <c r="S1179">
        <f>VLOOKUP($F1179,'(참고)타워 스텟 가치'!$B$7:$L$11,S$2,0)+(VLOOKUP($F1179,'(참고)타워 스텟 가치'!$B$7:$L$11,S$2,0)*$E1179)</f>
        <v>1202.3437500000032</v>
      </c>
      <c r="T1179">
        <f>VLOOKUP($F1179,'(참고)타워 스텟 가치'!$B$7:$L$11,T$2,0)+(VLOOKUP($F1179,'(참고)타워 스텟 가치'!$B$7:$L$11,T$2,0)*$E1179)</f>
        <v>2164.2187500000059</v>
      </c>
      <c r="U1179">
        <f>VLOOKUP($F1179,'(참고)타워 스텟 가치'!$B$7:$L$11,U$2,0)+(VLOOKUP($F1179,'(참고)타워 스텟 가치'!$B$7:$L$11,U$2,0)*$E1179)</f>
        <v>475000.00000000128</v>
      </c>
      <c r="V1179">
        <f>VLOOKUP($F1179,'(참고)타워 스텟 가치'!$B$7:$L$11,V$2,0)+(VLOOKUP($F1179,'(참고)타워 스텟 가치'!$B$7:$L$11,V$2,0)*$E1179)</f>
        <v>14428.125000000038</v>
      </c>
      <c r="W1179">
        <f>VLOOKUP($F1179,'(참고)타워 스텟 가치'!$B$7:$L$11,W$2,0)+(VLOOKUP($F1179,'(참고)타워 스텟 가치'!$B$7:$L$11,W$2,0)*$E1179)</f>
        <v>240.46875000000065</v>
      </c>
      <c r="X1179">
        <f>VLOOKUP($F1179,'(참고)타워 스텟 가치'!$B$7:$L$11,X$2,0)+(VLOOKUP($F1179,'(참고)타워 스텟 가치'!$B$7:$L$11,X$2,0)*$E1179)</f>
        <v>28.500000000000078</v>
      </c>
      <c r="Y1179">
        <f>VLOOKUP($F1179,'(참고)타워 스텟 가치'!$B$7:$L$11,Y$2,0)+(VLOOKUP($F1179,'(참고)타워 스텟 가치'!$B$7:$L$11,Y$2,0)*$E1179)</f>
        <v>0</v>
      </c>
      <c r="Z1179">
        <f>VLOOKUP($F1179,'(참고)타워 스텟 가치'!$B$7:$L$11,Z$2,0)+(VLOOKUP($F1179,'(참고)타워 스텟 가치'!$B$7:$L$11,Z$2,0)*$E1179)</f>
        <v>0</v>
      </c>
      <c r="AA1179">
        <f>VLOOKUP($F1179,'(참고)타워 스텟 가치'!$B$7:$L$11,AA$2,0)+(VLOOKUP($F1179,'(참고)타워 스텟 가치'!$B$7:$L$11,AA$2,0)*$E1179)</f>
        <v>95.000000000000256</v>
      </c>
      <c r="AB1179">
        <f>SUM('스테이지별 몬스터 스텟'!S1179*'(참고)타워 스텟 가치'!$Q$17,'스테이지별 몬스터 스텟'!T1179*'(참고)타워 스텟 가치'!$R$17,'스테이지별 몬스터 스텟'!U1179*'(참고)타워 스텟 가치'!$S$17,'스테이지별 몬스터 스텟'!V1179*'(참고)타워 스텟 가치'!$T$17,'스테이지별 몬스터 스텟'!W1179*'(참고)타워 스텟 가치'!$U$17,'스테이지별 몬스터 스텟'!X1179*'(참고)타워 스텟 가치'!$V$17,'스테이지별 몬스터 스텟'!Y1179*'(참고)타워 스텟 가치'!$W$17,'스테이지별 몬스터 스텟'!Z1179*'(참고)타워 스텟 가치'!$X$17,'스테이지별 몬스터 스텟'!AA1179*'(참고)타워 스텟 가치'!$Y$17)</f>
        <v>747706.70312500198</v>
      </c>
      <c r="AC1179">
        <v>2</v>
      </c>
      <c r="AD1179">
        <f>VLOOKUP($F1179,'(참고)타워 스텟 가치'!$B$12:$L$16,AD$2,0)+(VLOOKUP($F1179,'(참고)타워 스텟 가치'!$B$12:$L$16,AD$2,0)*$E1179)</f>
        <v>1202.3437500000032</v>
      </c>
      <c r="AE1179">
        <f>VLOOKUP($F1179,'(참고)타워 스텟 가치'!$B$12:$L$16,AE$2,0)+(VLOOKUP($F1179,'(참고)타워 스텟 가치'!$B$12:$L$16,AE$2,0)*$E1179)</f>
        <v>1442.8125000000039</v>
      </c>
      <c r="AF1179">
        <f>VLOOKUP($F1179,'(참고)타워 스텟 가치'!$B$12:$L$16,AF$2,0)+(VLOOKUP($F1179,'(참고)타워 스텟 가치'!$B$12:$L$16,AF$2,0)*$E1179)</f>
        <v>475000.00000000128</v>
      </c>
      <c r="AG1179">
        <f>VLOOKUP($F1179,'(참고)타워 스텟 가치'!$B$12:$L$16,AG$2,0)+(VLOOKUP($F1179,'(참고)타워 스텟 가치'!$B$12:$L$16,AG$2,0)*$E1179)</f>
        <v>7214.0625000000191</v>
      </c>
      <c r="AH1179">
        <f>VLOOKUP($F1179,'(참고)타워 스텟 가치'!$B$12:$L$16,AH$2,0)+(VLOOKUP($F1179,'(참고)타워 스텟 가치'!$B$12:$L$16,AH$2,0)*$E1179)</f>
        <v>240.46875000000065</v>
      </c>
      <c r="AI1179">
        <f>VLOOKUP($F1179,'(참고)타워 스텟 가치'!$B$12:$L$16,AI$2,0)+(VLOOKUP($F1179,'(참고)타워 스텟 가치'!$B$12:$L$16,AI$2,0)*$E1179)</f>
        <v>28.500000000000078</v>
      </c>
      <c r="AJ1179">
        <f>VLOOKUP($F1179,'(참고)타워 스텟 가치'!$B$12:$L$16,AJ$2,0)+(VLOOKUP($F1179,'(참고)타워 스텟 가치'!$B$12:$L$16,AJ$2,0)*$E1179)</f>
        <v>0</v>
      </c>
      <c r="AK1179">
        <f>VLOOKUP($F1179,'(참고)타워 스텟 가치'!$B$12:$L$16,AK$2,0)+(VLOOKUP($F1179,'(참고)타워 스텟 가치'!$B$12:$L$16,AK$2,0)*$E1179)</f>
        <v>0</v>
      </c>
      <c r="AL1179">
        <f>VLOOKUP($F1179,'(참고)타워 스텟 가치'!$B$12:$L$16,AL$2,0)+(VLOOKUP($F1179,'(참고)타워 스텟 가치'!$B$12:$L$16,AL$2,0)*$E1179)</f>
        <v>190.00000000000051</v>
      </c>
      <c r="AM1179">
        <f>SUM('스테이지별 몬스터 스텟'!AD1179*'(참고)타워 스텟 가치'!$Q$17,'스테이지별 몬스터 스텟'!AE1179*'(참고)타워 스텟 가치'!$R$17,'스테이지별 몬스터 스텟'!AF1179*'(참고)타워 스텟 가치'!$S$17,'스테이지별 몬스터 스텟'!AG1179*'(참고)타워 스텟 가치'!$T$17,'스테이지별 몬스터 스텟'!AH1179*'(참고)타워 스텟 가치'!$U$17,'스테이지별 몬스터 스텟'!AI1179*'(참고)타워 스텟 가치'!$V$17,'스테이지별 몬스터 스텟'!AJ1179*'(참고)타워 스텟 가치'!$W$17,'스테이지별 몬스터 스텟'!AK1179*'(참고)타워 스텟 가치'!$X$17,'스테이지별 몬스터 스텟'!AL1179*'(참고)타워 스텟 가치'!$Y$17)</f>
        <v>732386.46875000186</v>
      </c>
      <c r="AN1179">
        <v>3</v>
      </c>
    </row>
    <row r="1180" spans="3:40" x14ac:dyDescent="0.3">
      <c r="C1180">
        <v>1</v>
      </c>
      <c r="D1180">
        <f t="shared" si="56"/>
        <v>236</v>
      </c>
      <c r="E1180" s="52">
        <f>VLOOKUP(D1180,'스테이지별 난이도 설정'!B:C,2,0)</f>
        <v>94.400000000000261</v>
      </c>
      <c r="F1180" t="str">
        <f t="shared" si="57"/>
        <v>일반</v>
      </c>
      <c r="G1180">
        <f t="shared" si="55"/>
        <v>6</v>
      </c>
      <c r="H1180">
        <f>VLOOKUP($F1180,'(참고)타워 스텟 가치'!$B$2:$L$6,H$2,0)+(VLOOKUP($F1180,'(참고)타워 스텟 가치'!$B$2:$L$6,H$2,0)*$E1180)</f>
        <v>715.50000000000193</v>
      </c>
      <c r="I1180">
        <f>VLOOKUP($F1180,'(참고)타워 스텟 가치'!$B$2:$L$6,I$2,0)+(VLOOKUP($F1180,'(참고)타워 스텟 가치'!$B$2:$L$6,I$2,0)*$E1180)</f>
        <v>143.10000000000039</v>
      </c>
      <c r="J1180">
        <f>VLOOKUP($F1180,'(참고)타워 스텟 가치'!$B$2:$L$6,J$2,0)+(VLOOKUP($F1180,'(참고)타워 스텟 가치'!$B$2:$L$6,J$2,0)*$E1180)</f>
        <v>477000.00000000128</v>
      </c>
      <c r="K1180">
        <f>VLOOKUP($F1180,'(참고)타워 스텟 가치'!$B$2:$L$6,K$2,0)+(VLOOKUP($F1180,'(참고)타워 스텟 가치'!$B$2:$L$6,K$2,0)*$E1180)</f>
        <v>2862.0000000000077</v>
      </c>
      <c r="L1180">
        <f>VLOOKUP($F1180,'(참고)타워 스텟 가치'!$B$2:$L$6,L$2,0)+(VLOOKUP($F1180,'(참고)타워 스텟 가치'!$B$2:$L$6,L$2,0)*$E1180)</f>
        <v>47.700000000000131</v>
      </c>
      <c r="M1180">
        <f>VLOOKUP($F1180,'(참고)타워 스텟 가치'!$B$2:$L$6,M$2,0)+(VLOOKUP($F1180,'(참고)타워 스텟 가치'!$B$2:$L$6,M$2,0)*$E1180)</f>
        <v>28.620000000000079</v>
      </c>
      <c r="N1180">
        <f>VLOOKUP($F1180,'(참고)타워 스텟 가치'!$B$2:$L$6,N$2,0)+(VLOOKUP($F1180,'(참고)타워 스텟 가치'!$B$2:$L$6,N$2,0)*$E1180)</f>
        <v>0</v>
      </c>
      <c r="O1180">
        <f>VLOOKUP($F1180,'(참고)타워 스텟 가치'!$B$2:$L$6,O$2,0)+(VLOOKUP($F1180,'(참고)타워 스텟 가치'!$B$2:$L$6,O$2,0)*$E1180)</f>
        <v>0</v>
      </c>
      <c r="P1180">
        <f>VLOOKUP($F1180,'(참고)타워 스텟 가치'!$B$2:$L$6,P$2,0)+(VLOOKUP($F1180,'(참고)타워 스텟 가치'!$B$2:$L$6,P$2,0)*$E1180)</f>
        <v>66.780000000000186</v>
      </c>
      <c r="Q1180">
        <f>SUM('스테이지별 몬스터 스텟'!H1180*'(참고)타워 스텟 가치'!$Q$17,'스테이지별 몬스터 스텟'!I1180*'(참고)타워 스텟 가치'!$R$17,'스테이지별 몬스터 스텟'!J1180*'(참고)타워 스텟 가치'!$S$17,'스테이지별 몬스터 스텟'!K1180*'(참고)타워 스텟 가치'!$T$17,'스테이지별 몬스터 스텟'!L1180*'(참고)타워 스텟 가치'!$U$17,'스테이지별 몬스터 스텟'!M1180*'(참고)타워 스텟 가치'!$V$17,'스테이지별 몬스터 스텟'!N1180*'(참고)타워 스텟 가치'!$W$17,'스테이지별 몬스터 스텟'!O1180*'(참고)타워 스텟 가치'!$X$17,'스테이지별 몬스터 스텟'!P1180*'(참고)타워 스텟 가치'!$Y$17)</f>
        <v>723127.23000000196</v>
      </c>
      <c r="R1180">
        <v>1</v>
      </c>
      <c r="S1180">
        <f>VLOOKUP($F1180,'(참고)타워 스텟 가치'!$B$7:$L$11,S$2,0)+(VLOOKUP($F1180,'(참고)타워 스텟 가치'!$B$7:$L$11,S$2,0)*$E1180)</f>
        <v>238.50000000000065</v>
      </c>
      <c r="T1180">
        <f>VLOOKUP($F1180,'(참고)타워 스텟 가치'!$B$7:$L$11,T$2,0)+(VLOOKUP($F1180,'(참고)타워 스텟 가치'!$B$7:$L$11,T$2,0)*$E1180)</f>
        <v>429.30000000000121</v>
      </c>
      <c r="U1180">
        <f>VLOOKUP($F1180,'(참고)타워 스텟 가치'!$B$7:$L$11,U$2,0)+(VLOOKUP($F1180,'(참고)타워 스텟 가치'!$B$7:$L$11,U$2,0)*$E1180)</f>
        <v>477000.00000000128</v>
      </c>
      <c r="V1180">
        <f>VLOOKUP($F1180,'(참고)타워 스텟 가치'!$B$7:$L$11,V$2,0)+(VLOOKUP($F1180,'(참고)타워 스텟 가치'!$B$7:$L$11,V$2,0)*$E1180)</f>
        <v>2862.0000000000077</v>
      </c>
      <c r="W1180">
        <f>VLOOKUP($F1180,'(참고)타워 스텟 가치'!$B$7:$L$11,W$2,0)+(VLOOKUP($F1180,'(참고)타워 스텟 가치'!$B$7:$L$11,W$2,0)*$E1180)</f>
        <v>47.700000000000131</v>
      </c>
      <c r="X1180">
        <f>VLOOKUP($F1180,'(참고)타워 스텟 가치'!$B$7:$L$11,X$2,0)+(VLOOKUP($F1180,'(참고)타워 스텟 가치'!$B$7:$L$11,X$2,0)*$E1180)</f>
        <v>28.620000000000079</v>
      </c>
      <c r="Y1180">
        <f>VLOOKUP($F1180,'(참고)타워 스텟 가치'!$B$7:$L$11,Y$2,0)+(VLOOKUP($F1180,'(참고)타워 스텟 가치'!$B$7:$L$11,Y$2,0)*$E1180)</f>
        <v>0</v>
      </c>
      <c r="Z1180">
        <f>VLOOKUP($F1180,'(참고)타워 스텟 가치'!$B$7:$L$11,Z$2,0)+(VLOOKUP($F1180,'(참고)타워 스텟 가치'!$B$7:$L$11,Z$2,0)*$E1180)</f>
        <v>0</v>
      </c>
      <c r="AA1180">
        <f>VLOOKUP($F1180,'(참고)타워 스텟 가치'!$B$7:$L$11,AA$2,0)+(VLOOKUP($F1180,'(참고)타워 스텟 가치'!$B$7:$L$11,AA$2,0)*$E1180)</f>
        <v>66.780000000000186</v>
      </c>
      <c r="AB1180">
        <f>SUM('스테이지별 몬스터 스텟'!S1180*'(참고)타워 스텟 가치'!$Q$17,'스테이지별 몬스터 스텟'!T1180*'(참고)타워 스텟 가치'!$R$17,'스테이지별 몬스터 스텟'!U1180*'(참고)타워 스텟 가치'!$S$17,'스테이지별 몬스터 스텟'!V1180*'(참고)타워 스텟 가치'!$T$17,'스테이지별 몬스터 스텟'!W1180*'(참고)타워 스텟 가치'!$U$17,'스테이지별 몬스터 스텟'!X1180*'(참고)타워 스텟 가치'!$V$17,'스테이지별 몬스터 스텟'!Y1180*'(참고)타워 스텟 가치'!$W$17,'스테이지별 몬스터 스텟'!Z1180*'(참고)타워 스텟 가치'!$X$17,'스테이지별 몬스터 스텟'!AA1180*'(참고)타워 스텟 가치'!$Y$17)</f>
        <v>722602.53000000189</v>
      </c>
      <c r="AC1180">
        <v>2</v>
      </c>
      <c r="AD1180">
        <f>VLOOKUP($F1180,'(참고)타워 스텟 가치'!$B$12:$L$16,AD$2,0)+(VLOOKUP($F1180,'(참고)타워 스텟 가치'!$B$12:$L$16,AD$2,0)*$E1180)</f>
        <v>238.50000000000065</v>
      </c>
      <c r="AE1180">
        <f>VLOOKUP($F1180,'(참고)타워 스텟 가치'!$B$12:$L$16,AE$2,0)+(VLOOKUP($F1180,'(참고)타워 스텟 가치'!$B$12:$L$16,AE$2,0)*$E1180)</f>
        <v>286.20000000000078</v>
      </c>
      <c r="AF1180">
        <f>VLOOKUP($F1180,'(참고)타워 스텟 가치'!$B$12:$L$16,AF$2,0)+(VLOOKUP($F1180,'(참고)타워 스텟 가치'!$B$12:$L$16,AF$2,0)*$E1180)</f>
        <v>477000.00000000128</v>
      </c>
      <c r="AG1180">
        <f>VLOOKUP($F1180,'(참고)타워 스텟 가치'!$B$12:$L$16,AG$2,0)+(VLOOKUP($F1180,'(참고)타워 스텟 가치'!$B$12:$L$16,AG$2,0)*$E1180)</f>
        <v>1431.0000000000039</v>
      </c>
      <c r="AH1180">
        <f>VLOOKUP($F1180,'(참고)타워 스텟 가치'!$B$12:$L$16,AH$2,0)+(VLOOKUP($F1180,'(참고)타워 스텟 가치'!$B$12:$L$16,AH$2,0)*$E1180)</f>
        <v>47.700000000000131</v>
      </c>
      <c r="AI1180">
        <f>VLOOKUP($F1180,'(참고)타워 스텟 가치'!$B$12:$L$16,AI$2,0)+(VLOOKUP($F1180,'(참고)타워 스텟 가치'!$B$12:$L$16,AI$2,0)*$E1180)</f>
        <v>28.620000000000079</v>
      </c>
      <c r="AJ1180">
        <f>VLOOKUP($F1180,'(참고)타워 스텟 가치'!$B$12:$L$16,AJ$2,0)+(VLOOKUP($F1180,'(참고)타워 스텟 가치'!$B$12:$L$16,AJ$2,0)*$E1180)</f>
        <v>0</v>
      </c>
      <c r="AK1180">
        <f>VLOOKUP($F1180,'(참고)타워 스텟 가치'!$B$12:$L$16,AK$2,0)+(VLOOKUP($F1180,'(참고)타워 스텟 가치'!$B$12:$L$16,AK$2,0)*$E1180)</f>
        <v>0</v>
      </c>
      <c r="AL1180">
        <f>VLOOKUP($F1180,'(참고)타워 스텟 가치'!$B$12:$L$16,AL$2,0)+(VLOOKUP($F1180,'(참고)타워 스텟 가치'!$B$12:$L$16,AL$2,0)*$E1180)</f>
        <v>133.56000000000037</v>
      </c>
      <c r="AM1180">
        <f>SUM('스테이지별 몬스터 스텟'!AD1180*'(참고)타워 스텟 가치'!$Q$17,'스테이지별 몬스터 스텟'!AE1180*'(참고)타워 스텟 가치'!$R$17,'스테이지별 몬스터 스텟'!AF1180*'(참고)타워 스텟 가치'!$S$17,'스테이지별 몬스터 스텟'!AG1180*'(참고)타워 스텟 가치'!$T$17,'스테이지별 몬스터 스텟'!AH1180*'(참고)타워 스텟 가치'!$U$17,'스테이지별 몬스터 스텟'!AI1180*'(참고)타워 스텟 가치'!$V$17,'스테이지별 몬스터 스텟'!AJ1180*'(참고)타워 스텟 가치'!$W$17,'스테이지별 몬스터 스텟'!AK1180*'(참고)타워 스텟 가치'!$X$17,'스테이지별 몬스터 스텟'!AL1180*'(참고)타워 스텟 가치'!$Y$17)</f>
        <v>719659.44000000192</v>
      </c>
      <c r="AN1180">
        <v>3</v>
      </c>
    </row>
    <row r="1181" spans="3:40" x14ac:dyDescent="0.3">
      <c r="C1181">
        <v>2</v>
      </c>
      <c r="D1181">
        <f t="shared" si="56"/>
        <v>236</v>
      </c>
      <c r="E1181" s="52">
        <f>VLOOKUP(D1181,'스테이지별 난이도 설정'!B:C,2,0)</f>
        <v>94.400000000000261</v>
      </c>
      <c r="F1181" t="str">
        <f t="shared" si="57"/>
        <v>레어</v>
      </c>
      <c r="G1181">
        <f t="shared" si="55"/>
        <v>6</v>
      </c>
      <c r="H1181">
        <f>VLOOKUP($F1181,'(참고)타워 스텟 가치'!$B$2:$L$6,H$2,0)+(VLOOKUP($F1181,'(참고)타워 스텟 가치'!$B$2:$L$6,H$2,0)*$E1181)</f>
        <v>1073.250000000003</v>
      </c>
      <c r="I1181">
        <f>VLOOKUP($F1181,'(참고)타워 스텟 가치'!$B$2:$L$6,I$2,0)+(VLOOKUP($F1181,'(참고)타워 스텟 가치'!$B$2:$L$6,I$2,0)*$E1181)</f>
        <v>214.6500000000006</v>
      </c>
      <c r="J1181">
        <f>VLOOKUP($F1181,'(참고)타워 스텟 가치'!$B$2:$L$6,J$2,0)+(VLOOKUP($F1181,'(참고)타워 스텟 가치'!$B$2:$L$6,J$2,0)*$E1181)</f>
        <v>477000.00000000128</v>
      </c>
      <c r="K1181">
        <f>VLOOKUP($F1181,'(참고)타워 스텟 가치'!$B$2:$L$6,K$2,0)+(VLOOKUP($F1181,'(참고)타워 스텟 가치'!$B$2:$L$6,K$2,0)*$E1181)</f>
        <v>4293.0000000000118</v>
      </c>
      <c r="L1181">
        <f>VLOOKUP($F1181,'(참고)타워 스텟 가치'!$B$2:$L$6,L$2,0)+(VLOOKUP($F1181,'(참고)타워 스텟 가치'!$B$2:$L$6,L$2,0)*$E1181)</f>
        <v>71.550000000000196</v>
      </c>
      <c r="M1181">
        <f>VLOOKUP($F1181,'(참고)타워 스텟 가치'!$B$2:$L$6,M$2,0)+(VLOOKUP($F1181,'(참고)타워 스텟 가치'!$B$2:$L$6,M$2,0)*$E1181)</f>
        <v>28.620000000000079</v>
      </c>
      <c r="N1181">
        <f>VLOOKUP($F1181,'(참고)타워 스텟 가치'!$B$2:$L$6,N$2,0)+(VLOOKUP($F1181,'(참고)타워 스텟 가치'!$B$2:$L$6,N$2,0)*$E1181)</f>
        <v>0</v>
      </c>
      <c r="O1181">
        <f>VLOOKUP($F1181,'(참고)타워 스텟 가치'!$B$2:$L$6,O$2,0)+(VLOOKUP($F1181,'(참고)타워 스텟 가치'!$B$2:$L$6,O$2,0)*$E1181)</f>
        <v>0</v>
      </c>
      <c r="P1181">
        <f>VLOOKUP($F1181,'(참고)타워 스텟 가치'!$B$2:$L$6,P$2,0)+(VLOOKUP($F1181,'(참고)타워 스텟 가치'!$B$2:$L$6,P$2,0)*$E1181)</f>
        <v>66.780000000000186</v>
      </c>
      <c r="Q1181">
        <f>SUM('스테이지별 몬스터 스텟'!H1181*'(참고)타워 스텟 가치'!$Q$17,'스테이지별 몬스터 스텟'!I1181*'(참고)타워 스텟 가치'!$R$17,'스테이지별 몬스터 스텟'!J1181*'(참고)타워 스텟 가치'!$S$17,'스테이지별 몬스터 스텟'!K1181*'(참고)타워 스텟 가치'!$T$17,'스테이지별 몬스터 스텟'!L1181*'(참고)타워 스텟 가치'!$U$17,'스테이지별 몬스터 스텟'!M1181*'(참고)타워 스텟 가치'!$V$17,'스테이지별 몬스터 스텟'!N1181*'(참고)타워 스텟 가치'!$W$17,'스테이지별 몬스터 스텟'!O1181*'(참고)타워 스텟 가치'!$X$17,'스테이지별 몬스터 스텟'!P1181*'(참고)타워 스텟 가치'!$Y$17)</f>
        <v>726859.75500000187</v>
      </c>
      <c r="R1181">
        <v>1</v>
      </c>
      <c r="S1181">
        <f>VLOOKUP($F1181,'(참고)타워 스텟 가치'!$B$7:$L$11,S$2,0)+(VLOOKUP($F1181,'(참고)타워 스텟 가치'!$B$7:$L$11,S$2,0)*$E1181)</f>
        <v>357.75000000000097</v>
      </c>
      <c r="T1181">
        <f>VLOOKUP($F1181,'(참고)타워 스텟 가치'!$B$7:$L$11,T$2,0)+(VLOOKUP($F1181,'(참고)타워 스텟 가치'!$B$7:$L$11,T$2,0)*$E1181)</f>
        <v>643.95000000000175</v>
      </c>
      <c r="U1181">
        <f>VLOOKUP($F1181,'(참고)타워 스텟 가치'!$B$7:$L$11,U$2,0)+(VLOOKUP($F1181,'(참고)타워 스텟 가치'!$B$7:$L$11,U$2,0)*$E1181)</f>
        <v>477000.00000000128</v>
      </c>
      <c r="V1181">
        <f>VLOOKUP($F1181,'(참고)타워 스텟 가치'!$B$7:$L$11,V$2,0)+(VLOOKUP($F1181,'(참고)타워 스텟 가치'!$B$7:$L$11,V$2,0)*$E1181)</f>
        <v>4293.0000000000118</v>
      </c>
      <c r="W1181">
        <f>VLOOKUP($F1181,'(참고)타워 스텟 가치'!$B$7:$L$11,W$2,0)+(VLOOKUP($F1181,'(참고)타워 스텟 가치'!$B$7:$L$11,W$2,0)*$E1181)</f>
        <v>71.550000000000196</v>
      </c>
      <c r="X1181">
        <f>VLOOKUP($F1181,'(참고)타워 스텟 가치'!$B$7:$L$11,X$2,0)+(VLOOKUP($F1181,'(참고)타워 스텟 가치'!$B$7:$L$11,X$2,0)*$E1181)</f>
        <v>28.620000000000079</v>
      </c>
      <c r="Y1181">
        <f>VLOOKUP($F1181,'(참고)타워 스텟 가치'!$B$7:$L$11,Y$2,0)+(VLOOKUP($F1181,'(참고)타워 스텟 가치'!$B$7:$L$11,Y$2,0)*$E1181)</f>
        <v>0</v>
      </c>
      <c r="Z1181">
        <f>VLOOKUP($F1181,'(참고)타워 스텟 가치'!$B$7:$L$11,Z$2,0)+(VLOOKUP($F1181,'(참고)타워 스텟 가치'!$B$7:$L$11,Z$2,0)*$E1181)</f>
        <v>0</v>
      </c>
      <c r="AA1181">
        <f>VLOOKUP($F1181,'(참고)타워 스텟 가치'!$B$7:$L$11,AA$2,0)+(VLOOKUP($F1181,'(참고)타워 스텟 가치'!$B$7:$L$11,AA$2,0)*$E1181)</f>
        <v>66.780000000000186</v>
      </c>
      <c r="AB1181">
        <f>SUM('스테이지별 몬스터 스텟'!S1181*'(참고)타워 스텟 가치'!$Q$17,'스테이지별 몬스터 스텟'!T1181*'(참고)타워 스텟 가치'!$R$17,'스테이지별 몬스터 스텟'!U1181*'(참고)타워 스텟 가치'!$S$17,'스테이지별 몬스터 스텟'!V1181*'(참고)타워 스텟 가치'!$T$17,'스테이지별 몬스터 스텟'!W1181*'(참고)타워 스텟 가치'!$U$17,'스테이지별 몬스터 스텟'!X1181*'(참고)타워 스텟 가치'!$V$17,'스테이지별 몬스터 스텟'!Y1181*'(참고)타워 스텟 가치'!$W$17,'스테이지별 몬스터 스텟'!Z1181*'(참고)타워 스텟 가치'!$X$17,'스테이지별 몬스터 스텟'!AA1181*'(참고)타워 스텟 가치'!$Y$17)</f>
        <v>726072.70500000194</v>
      </c>
      <c r="AC1181">
        <v>2</v>
      </c>
      <c r="AD1181">
        <f>VLOOKUP($F1181,'(참고)타워 스텟 가치'!$B$12:$L$16,AD$2,0)+(VLOOKUP($F1181,'(참고)타워 스텟 가치'!$B$12:$L$16,AD$2,0)*$E1181)</f>
        <v>357.75000000000097</v>
      </c>
      <c r="AE1181">
        <f>VLOOKUP($F1181,'(참고)타워 스텟 가치'!$B$12:$L$16,AE$2,0)+(VLOOKUP($F1181,'(참고)타워 스텟 가치'!$B$12:$L$16,AE$2,0)*$E1181)</f>
        <v>429.30000000000121</v>
      </c>
      <c r="AF1181">
        <f>VLOOKUP($F1181,'(참고)타워 스텟 가치'!$B$12:$L$16,AF$2,0)+(VLOOKUP($F1181,'(참고)타워 스텟 가치'!$B$12:$L$16,AF$2,0)*$E1181)</f>
        <v>477000.00000000128</v>
      </c>
      <c r="AG1181">
        <f>VLOOKUP($F1181,'(참고)타워 스텟 가치'!$B$12:$L$16,AG$2,0)+(VLOOKUP($F1181,'(참고)타워 스텟 가치'!$B$12:$L$16,AG$2,0)*$E1181)</f>
        <v>2146.5000000000059</v>
      </c>
      <c r="AH1181">
        <f>VLOOKUP($F1181,'(참고)타워 스텟 가치'!$B$12:$L$16,AH$2,0)+(VLOOKUP($F1181,'(참고)타워 스텟 가치'!$B$12:$L$16,AH$2,0)*$E1181)</f>
        <v>71.550000000000196</v>
      </c>
      <c r="AI1181">
        <f>VLOOKUP($F1181,'(참고)타워 스텟 가치'!$B$12:$L$16,AI$2,0)+(VLOOKUP($F1181,'(참고)타워 스텟 가치'!$B$12:$L$16,AI$2,0)*$E1181)</f>
        <v>28.620000000000079</v>
      </c>
      <c r="AJ1181">
        <f>VLOOKUP($F1181,'(참고)타워 스텟 가치'!$B$12:$L$16,AJ$2,0)+(VLOOKUP($F1181,'(참고)타워 스텟 가치'!$B$12:$L$16,AJ$2,0)*$E1181)</f>
        <v>0</v>
      </c>
      <c r="AK1181">
        <f>VLOOKUP($F1181,'(참고)타워 스텟 가치'!$B$12:$L$16,AK$2,0)+(VLOOKUP($F1181,'(참고)타워 스텟 가치'!$B$12:$L$16,AK$2,0)*$E1181)</f>
        <v>0</v>
      </c>
      <c r="AL1181">
        <f>VLOOKUP($F1181,'(참고)타워 스텟 가치'!$B$12:$L$16,AL$2,0)+(VLOOKUP($F1181,'(참고)타워 스텟 가치'!$B$12:$L$16,AL$2,0)*$E1181)</f>
        <v>133.56000000000037</v>
      </c>
      <c r="AM1181">
        <f>SUM('스테이지별 몬스터 스텟'!AD1181*'(참고)타워 스텟 가치'!$Q$17,'스테이지별 몬스터 스텟'!AE1181*'(참고)타워 스텟 가치'!$R$17,'스테이지별 몬스터 스텟'!AF1181*'(참고)타워 스텟 가치'!$S$17,'스테이지별 몬스터 스텟'!AG1181*'(참고)타워 스텟 가치'!$T$17,'스테이지별 몬스터 스텟'!AH1181*'(참고)타워 스텟 가치'!$U$17,'스테이지별 몬스터 스텟'!AI1181*'(참고)타워 스텟 가치'!$V$17,'스테이지별 몬스터 스텟'!AJ1181*'(참고)타워 스텟 가치'!$W$17,'스테이지별 몬스터 스텟'!AK1181*'(참고)타워 스텟 가치'!$X$17,'스테이지별 몬스터 스텟'!AL1181*'(참고)타워 스텟 가치'!$Y$17)</f>
        <v>721591.29000000178</v>
      </c>
      <c r="AN1181">
        <v>3</v>
      </c>
    </row>
    <row r="1182" spans="3:40" x14ac:dyDescent="0.3">
      <c r="C1182">
        <v>3</v>
      </c>
      <c r="D1182">
        <f t="shared" si="56"/>
        <v>236</v>
      </c>
      <c r="E1182" s="52">
        <f>VLOOKUP(D1182,'스테이지별 난이도 설정'!B:C,2,0)</f>
        <v>94.400000000000261</v>
      </c>
      <c r="F1182" t="str">
        <f t="shared" si="57"/>
        <v>에픽</v>
      </c>
      <c r="G1182">
        <f t="shared" si="55"/>
        <v>6</v>
      </c>
      <c r="H1182">
        <f>VLOOKUP($F1182,'(참고)타워 스텟 가치'!$B$2:$L$6,H$2,0)+(VLOOKUP($F1182,'(참고)타워 스텟 가치'!$B$2:$L$6,H$2,0)*$E1182)</f>
        <v>1609.8750000000043</v>
      </c>
      <c r="I1182">
        <f>VLOOKUP($F1182,'(참고)타워 스텟 가치'!$B$2:$L$6,I$2,0)+(VLOOKUP($F1182,'(참고)타워 스텟 가치'!$B$2:$L$6,I$2,0)*$E1182)</f>
        <v>321.97500000000088</v>
      </c>
      <c r="J1182">
        <f>VLOOKUP($F1182,'(참고)타워 스텟 가치'!$B$2:$L$6,J$2,0)+(VLOOKUP($F1182,'(참고)타워 스텟 가치'!$B$2:$L$6,J$2,0)*$E1182)</f>
        <v>477000.00000000128</v>
      </c>
      <c r="K1182">
        <f>VLOOKUP($F1182,'(참고)타워 스텟 가치'!$B$2:$L$6,K$2,0)+(VLOOKUP($F1182,'(참고)타워 스텟 가치'!$B$2:$L$6,K$2,0)*$E1182)</f>
        <v>6439.5000000000173</v>
      </c>
      <c r="L1182">
        <f>VLOOKUP($F1182,'(참고)타워 스텟 가치'!$B$2:$L$6,L$2,0)+(VLOOKUP($F1182,'(참고)타워 스텟 가치'!$B$2:$L$6,L$2,0)*$E1182)</f>
        <v>107.3250000000003</v>
      </c>
      <c r="M1182">
        <f>VLOOKUP($F1182,'(참고)타워 스텟 가치'!$B$2:$L$6,M$2,0)+(VLOOKUP($F1182,'(참고)타워 스텟 가치'!$B$2:$L$6,M$2,0)*$E1182)</f>
        <v>28.620000000000079</v>
      </c>
      <c r="N1182">
        <f>VLOOKUP($F1182,'(참고)타워 스텟 가치'!$B$2:$L$6,N$2,0)+(VLOOKUP($F1182,'(참고)타워 스텟 가치'!$B$2:$L$6,N$2,0)*$E1182)</f>
        <v>0</v>
      </c>
      <c r="O1182">
        <f>VLOOKUP($F1182,'(참고)타워 스텟 가치'!$B$2:$L$6,O$2,0)+(VLOOKUP($F1182,'(참고)타워 스텟 가치'!$B$2:$L$6,O$2,0)*$E1182)</f>
        <v>0</v>
      </c>
      <c r="P1182">
        <f>VLOOKUP($F1182,'(참고)타워 스텟 가치'!$B$2:$L$6,P$2,0)+(VLOOKUP($F1182,'(참고)타워 스텟 가치'!$B$2:$L$6,P$2,0)*$E1182)</f>
        <v>66.780000000000186</v>
      </c>
      <c r="Q1182">
        <f>SUM('스테이지별 몬스터 스텟'!H1182*'(참고)타워 스텟 가치'!$Q$17,'스테이지별 몬스터 스텟'!I1182*'(참고)타워 스텟 가치'!$R$17,'스테이지별 몬스터 스텟'!J1182*'(참고)타워 스텟 가치'!$S$17,'스테이지별 몬스터 스텟'!K1182*'(참고)타워 스텟 가치'!$T$17,'스테이지별 몬스터 스텟'!L1182*'(참고)타워 스텟 가치'!$U$17,'스테이지별 몬스터 스텟'!M1182*'(참고)타워 스텟 가치'!$V$17,'스테이지별 몬스터 스텟'!N1182*'(참고)타워 스텟 가치'!$W$17,'스테이지별 몬스터 스텟'!O1182*'(참고)타워 스텟 가치'!$X$17,'스테이지별 몬스터 스텟'!P1182*'(참고)타워 스텟 가치'!$Y$17)</f>
        <v>732458.54250000196</v>
      </c>
      <c r="R1182">
        <v>1</v>
      </c>
      <c r="S1182">
        <f>VLOOKUP($F1182,'(참고)타워 스텟 가치'!$B$7:$L$11,S$2,0)+(VLOOKUP($F1182,'(참고)타워 스텟 가치'!$B$7:$L$11,S$2,0)*$E1182)</f>
        <v>536.62500000000148</v>
      </c>
      <c r="T1182">
        <f>VLOOKUP($F1182,'(참고)타워 스텟 가치'!$B$7:$L$11,T$2,0)+(VLOOKUP($F1182,'(참고)타워 스텟 가치'!$B$7:$L$11,T$2,0)*$E1182)</f>
        <v>965.92500000000268</v>
      </c>
      <c r="U1182">
        <f>VLOOKUP($F1182,'(참고)타워 스텟 가치'!$B$7:$L$11,U$2,0)+(VLOOKUP($F1182,'(참고)타워 스텟 가치'!$B$7:$L$11,U$2,0)*$E1182)</f>
        <v>477000.00000000128</v>
      </c>
      <c r="V1182">
        <f>VLOOKUP($F1182,'(참고)타워 스텟 가치'!$B$7:$L$11,V$2,0)+(VLOOKUP($F1182,'(참고)타워 스텟 가치'!$B$7:$L$11,V$2,0)*$E1182)</f>
        <v>6439.5000000000173</v>
      </c>
      <c r="W1182">
        <f>VLOOKUP($F1182,'(참고)타워 스텟 가치'!$B$7:$L$11,W$2,0)+(VLOOKUP($F1182,'(참고)타워 스텟 가치'!$B$7:$L$11,W$2,0)*$E1182)</f>
        <v>107.3250000000003</v>
      </c>
      <c r="X1182">
        <f>VLOOKUP($F1182,'(참고)타워 스텟 가치'!$B$7:$L$11,X$2,0)+(VLOOKUP($F1182,'(참고)타워 스텟 가치'!$B$7:$L$11,X$2,0)*$E1182)</f>
        <v>28.620000000000079</v>
      </c>
      <c r="Y1182">
        <f>VLOOKUP($F1182,'(참고)타워 스텟 가치'!$B$7:$L$11,Y$2,0)+(VLOOKUP($F1182,'(참고)타워 스텟 가치'!$B$7:$L$11,Y$2,0)*$E1182)</f>
        <v>0</v>
      </c>
      <c r="Z1182">
        <f>VLOOKUP($F1182,'(참고)타워 스텟 가치'!$B$7:$L$11,Z$2,0)+(VLOOKUP($F1182,'(참고)타워 스텟 가치'!$B$7:$L$11,Z$2,0)*$E1182)</f>
        <v>0</v>
      </c>
      <c r="AA1182">
        <f>VLOOKUP($F1182,'(참고)타워 스텟 가치'!$B$7:$L$11,AA$2,0)+(VLOOKUP($F1182,'(참고)타워 스텟 가치'!$B$7:$L$11,AA$2,0)*$E1182)</f>
        <v>66.780000000000186</v>
      </c>
      <c r="AB1182">
        <f>SUM('스테이지별 몬스터 스텟'!S1182*'(참고)타워 스텟 가치'!$Q$17,'스테이지별 몬스터 스텟'!T1182*'(참고)타워 스텟 가치'!$R$17,'스테이지별 몬스터 스텟'!U1182*'(참고)타워 스텟 가치'!$S$17,'스테이지별 몬스터 스텟'!V1182*'(참고)타워 스텟 가치'!$T$17,'스테이지별 몬스터 스텟'!W1182*'(참고)타워 스텟 가치'!$U$17,'스테이지별 몬스터 스텟'!X1182*'(참고)타워 스텟 가치'!$V$17,'스테이지별 몬스터 스텟'!Y1182*'(참고)타워 스텟 가치'!$W$17,'스테이지별 몬스터 스텟'!Z1182*'(참고)타워 스텟 가치'!$X$17,'스테이지별 몬스터 스텟'!AA1182*'(참고)타워 스텟 가치'!$Y$17)</f>
        <v>731277.96750000189</v>
      </c>
      <c r="AC1182">
        <v>2</v>
      </c>
      <c r="AD1182">
        <f>VLOOKUP($F1182,'(참고)타워 스텟 가치'!$B$12:$L$16,AD$2,0)+(VLOOKUP($F1182,'(참고)타워 스텟 가치'!$B$12:$L$16,AD$2,0)*$E1182)</f>
        <v>536.62500000000148</v>
      </c>
      <c r="AE1182">
        <f>VLOOKUP($F1182,'(참고)타워 스텟 가치'!$B$12:$L$16,AE$2,0)+(VLOOKUP($F1182,'(참고)타워 스텟 가치'!$B$12:$L$16,AE$2,0)*$E1182)</f>
        <v>643.95000000000175</v>
      </c>
      <c r="AF1182">
        <f>VLOOKUP($F1182,'(참고)타워 스텟 가치'!$B$12:$L$16,AF$2,0)+(VLOOKUP($F1182,'(참고)타워 스텟 가치'!$B$12:$L$16,AF$2,0)*$E1182)</f>
        <v>477000.00000000128</v>
      </c>
      <c r="AG1182">
        <f>VLOOKUP($F1182,'(참고)타워 스텟 가치'!$B$12:$L$16,AG$2,0)+(VLOOKUP($F1182,'(참고)타워 스텟 가치'!$B$12:$L$16,AG$2,0)*$E1182)</f>
        <v>3219.7500000000086</v>
      </c>
      <c r="AH1182">
        <f>VLOOKUP($F1182,'(참고)타워 스텟 가치'!$B$12:$L$16,AH$2,0)+(VLOOKUP($F1182,'(참고)타워 스텟 가치'!$B$12:$L$16,AH$2,0)*$E1182)</f>
        <v>107.3250000000003</v>
      </c>
      <c r="AI1182">
        <f>VLOOKUP($F1182,'(참고)타워 스텟 가치'!$B$12:$L$16,AI$2,0)+(VLOOKUP($F1182,'(참고)타워 스텟 가치'!$B$12:$L$16,AI$2,0)*$E1182)</f>
        <v>28.620000000000079</v>
      </c>
      <c r="AJ1182">
        <f>VLOOKUP($F1182,'(참고)타워 스텟 가치'!$B$12:$L$16,AJ$2,0)+(VLOOKUP($F1182,'(참고)타워 스텟 가치'!$B$12:$L$16,AJ$2,0)*$E1182)</f>
        <v>0</v>
      </c>
      <c r="AK1182">
        <f>VLOOKUP($F1182,'(참고)타워 스텟 가치'!$B$12:$L$16,AK$2,0)+(VLOOKUP($F1182,'(참고)타워 스텟 가치'!$B$12:$L$16,AK$2,0)*$E1182)</f>
        <v>0</v>
      </c>
      <c r="AL1182">
        <f>VLOOKUP($F1182,'(참고)타워 스텟 가치'!$B$12:$L$16,AL$2,0)+(VLOOKUP($F1182,'(참고)타워 스텟 가치'!$B$12:$L$16,AL$2,0)*$E1182)</f>
        <v>133.56000000000037</v>
      </c>
      <c r="AM1182">
        <f>SUM('스테이지별 몬스터 스텟'!AD1182*'(참고)타워 스텟 가치'!$Q$17,'스테이지별 몬스터 스텟'!AE1182*'(참고)타워 스텟 가치'!$R$17,'스테이지별 몬스터 스텟'!AF1182*'(참고)타워 스텟 가치'!$S$17,'스테이지별 몬스터 스텟'!AG1182*'(참고)타워 스텟 가치'!$T$17,'스테이지별 몬스터 스텟'!AH1182*'(참고)타워 스텟 가치'!$U$17,'스테이지별 몬스터 스텟'!AI1182*'(참고)타워 스텟 가치'!$V$17,'스테이지별 몬스터 스텟'!AJ1182*'(참고)타워 스텟 가치'!$W$17,'스테이지별 몬스터 스텟'!AK1182*'(참고)타워 스텟 가치'!$X$17,'스테이지별 몬스터 스텟'!AL1182*'(참고)타워 스텟 가치'!$Y$17)</f>
        <v>724489.06500000192</v>
      </c>
      <c r="AN1182">
        <v>3</v>
      </c>
    </row>
    <row r="1183" spans="3:40" x14ac:dyDescent="0.3">
      <c r="C1183">
        <v>4</v>
      </c>
      <c r="D1183">
        <f t="shared" si="56"/>
        <v>236</v>
      </c>
      <c r="E1183" s="52">
        <f>VLOOKUP(D1183,'스테이지별 난이도 설정'!B:C,2,0)</f>
        <v>94.400000000000261</v>
      </c>
      <c r="F1183" t="str">
        <f t="shared" si="57"/>
        <v>유니크</v>
      </c>
      <c r="G1183">
        <f t="shared" si="55"/>
        <v>6</v>
      </c>
      <c r="H1183">
        <f>VLOOKUP($F1183,'(참고)타워 스텟 가치'!$B$2:$L$6,H$2,0)+(VLOOKUP($F1183,'(참고)타워 스텟 가치'!$B$2:$L$6,H$2,0)*$E1183)</f>
        <v>2414.8125000000068</v>
      </c>
      <c r="I1183">
        <f>VLOOKUP($F1183,'(참고)타워 스텟 가치'!$B$2:$L$6,I$2,0)+(VLOOKUP($F1183,'(참고)타워 스텟 가치'!$B$2:$L$6,I$2,0)*$E1183)</f>
        <v>482.96250000000134</v>
      </c>
      <c r="J1183">
        <f>VLOOKUP($F1183,'(참고)타워 스텟 가치'!$B$2:$L$6,J$2,0)+(VLOOKUP($F1183,'(참고)타워 스텟 가치'!$B$2:$L$6,J$2,0)*$E1183)</f>
        <v>477000.00000000128</v>
      </c>
      <c r="K1183">
        <f>VLOOKUP($F1183,'(참고)타워 스텟 가치'!$B$2:$L$6,K$2,0)+(VLOOKUP($F1183,'(참고)타워 스텟 가치'!$B$2:$L$6,K$2,0)*$E1183)</f>
        <v>9659.2500000000273</v>
      </c>
      <c r="L1183">
        <f>VLOOKUP($F1183,'(참고)타워 스텟 가치'!$B$2:$L$6,L$2,0)+(VLOOKUP($F1183,'(참고)타워 스텟 가치'!$B$2:$L$6,L$2,0)*$E1183)</f>
        <v>160.98750000000044</v>
      </c>
      <c r="M1183">
        <f>VLOOKUP($F1183,'(참고)타워 스텟 가치'!$B$2:$L$6,M$2,0)+(VLOOKUP($F1183,'(참고)타워 스텟 가치'!$B$2:$L$6,M$2,0)*$E1183)</f>
        <v>28.620000000000079</v>
      </c>
      <c r="N1183">
        <f>VLOOKUP($F1183,'(참고)타워 스텟 가치'!$B$2:$L$6,N$2,0)+(VLOOKUP($F1183,'(참고)타워 스텟 가치'!$B$2:$L$6,N$2,0)*$E1183)</f>
        <v>0</v>
      </c>
      <c r="O1183">
        <f>VLOOKUP($F1183,'(참고)타워 스텟 가치'!$B$2:$L$6,O$2,0)+(VLOOKUP($F1183,'(참고)타워 스텟 가치'!$B$2:$L$6,O$2,0)*$E1183)</f>
        <v>0</v>
      </c>
      <c r="P1183">
        <f>VLOOKUP($F1183,'(참고)타워 스텟 가치'!$B$2:$L$6,P$2,0)+(VLOOKUP($F1183,'(참고)타워 스텟 가치'!$B$2:$L$6,P$2,0)*$E1183)</f>
        <v>95.400000000000261</v>
      </c>
      <c r="Q1183">
        <f>SUM('스테이지별 몬스터 스텟'!H1183*'(참고)타워 스텟 가치'!$Q$17,'스테이지별 몬스터 스텟'!I1183*'(참고)타워 스텟 가치'!$R$17,'스테이지별 몬스터 스텟'!J1183*'(참고)타워 스텟 가치'!$S$17,'스테이지별 몬스터 스텟'!K1183*'(참고)타워 스텟 가치'!$T$17,'스테이지별 몬스터 스텟'!L1183*'(참고)타워 스텟 가치'!$U$17,'스테이지별 몬스터 스텟'!M1183*'(참고)타워 스텟 가치'!$V$17,'스테이지별 몬스터 스텟'!N1183*'(참고)타워 스텟 가치'!$W$17,'스테이지별 몬스터 스텟'!O1183*'(참고)타워 스텟 가치'!$X$17,'스테이지별 몬스터 스텟'!P1183*'(참고)타워 스텟 가치'!$Y$17)</f>
        <v>740913.96375000186</v>
      </c>
      <c r="R1183">
        <v>1</v>
      </c>
      <c r="S1183">
        <f>VLOOKUP($F1183,'(참고)타워 스텟 가치'!$B$7:$L$11,S$2,0)+(VLOOKUP($F1183,'(참고)타워 스텟 가치'!$B$7:$L$11,S$2,0)*$E1183)</f>
        <v>804.93750000000216</v>
      </c>
      <c r="T1183">
        <f>VLOOKUP($F1183,'(참고)타워 스텟 가치'!$B$7:$L$11,T$2,0)+(VLOOKUP($F1183,'(참고)타워 스텟 가치'!$B$7:$L$11,T$2,0)*$E1183)</f>
        <v>1448.8875000000039</v>
      </c>
      <c r="U1183">
        <f>VLOOKUP($F1183,'(참고)타워 스텟 가치'!$B$7:$L$11,U$2,0)+(VLOOKUP($F1183,'(참고)타워 스텟 가치'!$B$7:$L$11,U$2,0)*$E1183)</f>
        <v>477000.00000000128</v>
      </c>
      <c r="V1183">
        <f>VLOOKUP($F1183,'(참고)타워 스텟 가치'!$B$7:$L$11,V$2,0)+(VLOOKUP($F1183,'(참고)타워 스텟 가치'!$B$7:$L$11,V$2,0)*$E1183)</f>
        <v>9659.2500000000273</v>
      </c>
      <c r="W1183">
        <f>VLOOKUP($F1183,'(참고)타워 스텟 가치'!$B$7:$L$11,W$2,0)+(VLOOKUP($F1183,'(참고)타워 스텟 가치'!$B$7:$L$11,W$2,0)*$E1183)</f>
        <v>160.98750000000044</v>
      </c>
      <c r="X1183">
        <f>VLOOKUP($F1183,'(참고)타워 스텟 가치'!$B$7:$L$11,X$2,0)+(VLOOKUP($F1183,'(참고)타워 스텟 가치'!$B$7:$L$11,X$2,0)*$E1183)</f>
        <v>28.620000000000079</v>
      </c>
      <c r="Y1183">
        <f>VLOOKUP($F1183,'(참고)타워 스텟 가치'!$B$7:$L$11,Y$2,0)+(VLOOKUP($F1183,'(참고)타워 스텟 가치'!$B$7:$L$11,Y$2,0)*$E1183)</f>
        <v>0</v>
      </c>
      <c r="Z1183">
        <f>VLOOKUP($F1183,'(참고)타워 스텟 가치'!$B$7:$L$11,Z$2,0)+(VLOOKUP($F1183,'(참고)타워 스텟 가치'!$B$7:$L$11,Z$2,0)*$E1183)</f>
        <v>0</v>
      </c>
      <c r="AA1183">
        <f>VLOOKUP($F1183,'(참고)타워 스텟 가치'!$B$7:$L$11,AA$2,0)+(VLOOKUP($F1183,'(참고)타워 스텟 가치'!$B$7:$L$11,AA$2,0)*$E1183)</f>
        <v>95.400000000000261</v>
      </c>
      <c r="AB1183">
        <f>SUM('스테이지별 몬스터 스텟'!S1183*'(참고)타워 스텟 가치'!$Q$17,'스테이지별 몬스터 스텟'!T1183*'(참고)타워 스텟 가치'!$R$17,'스테이지별 몬스터 스텟'!U1183*'(참고)타워 스텟 가치'!$S$17,'스테이지별 몬스터 스텟'!V1183*'(참고)타워 스텟 가치'!$T$17,'스테이지별 몬스터 스텟'!W1183*'(참고)타워 스텟 가치'!$U$17,'스테이지별 몬스터 스텟'!X1183*'(참고)타워 스텟 가치'!$V$17,'스테이지별 몬스터 스텟'!Y1183*'(참고)타워 스텟 가치'!$W$17,'스테이지별 몬스터 스텟'!Z1183*'(참고)타워 스텟 가치'!$X$17,'스테이지별 몬스터 스텟'!AA1183*'(참고)타워 스텟 가치'!$Y$17)</f>
        <v>739143.10125000193</v>
      </c>
      <c r="AC1183">
        <v>2</v>
      </c>
      <c r="AD1183">
        <f>VLOOKUP($F1183,'(참고)타워 스텟 가치'!$B$12:$L$16,AD$2,0)+(VLOOKUP($F1183,'(참고)타워 스텟 가치'!$B$12:$L$16,AD$2,0)*$E1183)</f>
        <v>804.93750000000216</v>
      </c>
      <c r="AE1183">
        <f>VLOOKUP($F1183,'(참고)타워 스텟 가치'!$B$12:$L$16,AE$2,0)+(VLOOKUP($F1183,'(참고)타워 스텟 가치'!$B$12:$L$16,AE$2,0)*$E1183)</f>
        <v>965.92500000000268</v>
      </c>
      <c r="AF1183">
        <f>VLOOKUP($F1183,'(참고)타워 스텟 가치'!$B$12:$L$16,AF$2,0)+(VLOOKUP($F1183,'(참고)타워 스텟 가치'!$B$12:$L$16,AF$2,0)*$E1183)</f>
        <v>477000.00000000128</v>
      </c>
      <c r="AG1183">
        <f>VLOOKUP($F1183,'(참고)타워 스텟 가치'!$B$12:$L$16,AG$2,0)+(VLOOKUP($F1183,'(참고)타워 스텟 가치'!$B$12:$L$16,AG$2,0)*$E1183)</f>
        <v>4829.6250000000136</v>
      </c>
      <c r="AH1183">
        <f>VLOOKUP($F1183,'(참고)타워 스텟 가치'!$B$12:$L$16,AH$2,0)+(VLOOKUP($F1183,'(참고)타워 스텟 가치'!$B$12:$L$16,AH$2,0)*$E1183)</f>
        <v>160.98750000000044</v>
      </c>
      <c r="AI1183">
        <f>VLOOKUP($F1183,'(참고)타워 스텟 가치'!$B$12:$L$16,AI$2,0)+(VLOOKUP($F1183,'(참고)타워 스텟 가치'!$B$12:$L$16,AI$2,0)*$E1183)</f>
        <v>28.620000000000079</v>
      </c>
      <c r="AJ1183">
        <f>VLOOKUP($F1183,'(참고)타워 스텟 가치'!$B$12:$L$16,AJ$2,0)+(VLOOKUP($F1183,'(참고)타워 스텟 가치'!$B$12:$L$16,AJ$2,0)*$E1183)</f>
        <v>0</v>
      </c>
      <c r="AK1183">
        <f>VLOOKUP($F1183,'(참고)타워 스텟 가치'!$B$12:$L$16,AK$2,0)+(VLOOKUP($F1183,'(참고)타워 스텟 가치'!$B$12:$L$16,AK$2,0)*$E1183)</f>
        <v>0</v>
      </c>
      <c r="AL1183">
        <f>VLOOKUP($F1183,'(참고)타워 스텟 가치'!$B$12:$L$16,AL$2,0)+(VLOOKUP($F1183,'(참고)타워 스텟 가치'!$B$12:$L$16,AL$2,0)*$E1183)</f>
        <v>190.80000000000052</v>
      </c>
      <c r="AM1183">
        <f>SUM('스테이지별 몬스터 스텟'!AD1183*'(참고)타워 스텟 가치'!$Q$17,'스테이지별 몬스터 스텟'!AE1183*'(참고)타워 스텟 가치'!$R$17,'스테이지별 몬스터 스텟'!AF1183*'(참고)타워 스텟 가치'!$S$17,'스테이지별 몬스터 스텟'!AG1183*'(참고)타워 스텟 가치'!$T$17,'스테이지별 몬스터 스텟'!AH1183*'(참고)타워 스텟 가치'!$U$17,'스테이지별 몬스터 스텟'!AI1183*'(참고)타워 스텟 가치'!$V$17,'스테이지별 몬스터 스텟'!AJ1183*'(참고)타워 스텟 가치'!$W$17,'스테이지별 몬스터 스텟'!AK1183*'(참고)타워 스텟 가치'!$X$17,'스테이지별 몬스터 스텟'!AL1183*'(참고)타워 스텟 가치'!$Y$17)</f>
        <v>728950.20750000176</v>
      </c>
      <c r="AN1183">
        <v>3</v>
      </c>
    </row>
    <row r="1184" spans="3:40" x14ac:dyDescent="0.3">
      <c r="C1184">
        <v>5</v>
      </c>
      <c r="D1184">
        <f t="shared" si="56"/>
        <v>236</v>
      </c>
      <c r="E1184" s="52">
        <f>VLOOKUP(D1184,'스테이지별 난이도 설정'!B:C,2,0)</f>
        <v>94.400000000000261</v>
      </c>
      <c r="F1184" t="str">
        <f t="shared" si="57"/>
        <v>스페셜</v>
      </c>
      <c r="G1184">
        <f t="shared" si="55"/>
        <v>6</v>
      </c>
      <c r="H1184">
        <f>VLOOKUP($F1184,'(참고)타워 스텟 가치'!$B$2:$L$6,H$2,0)+(VLOOKUP($F1184,'(참고)타워 스텟 가치'!$B$2:$L$6,H$2,0)*$E1184)</f>
        <v>3622.21875000001</v>
      </c>
      <c r="I1184">
        <f>VLOOKUP($F1184,'(참고)타워 스텟 가치'!$B$2:$L$6,I$2,0)+(VLOOKUP($F1184,'(참고)타워 스텟 가치'!$B$2:$L$6,I$2,0)*$E1184)</f>
        <v>724.44375000000196</v>
      </c>
      <c r="J1184">
        <f>VLOOKUP($F1184,'(참고)타워 스텟 가치'!$B$2:$L$6,J$2,0)+(VLOOKUP($F1184,'(참고)타워 스텟 가치'!$B$2:$L$6,J$2,0)*$E1184)</f>
        <v>477000.00000000128</v>
      </c>
      <c r="K1184">
        <f>VLOOKUP($F1184,'(참고)타워 스텟 가치'!$B$2:$L$6,K$2,0)+(VLOOKUP($F1184,'(참고)타워 스텟 가치'!$B$2:$L$6,K$2,0)*$E1184)</f>
        <v>14488.87500000004</v>
      </c>
      <c r="L1184">
        <f>VLOOKUP($F1184,'(참고)타워 스텟 가치'!$B$2:$L$6,L$2,0)+(VLOOKUP($F1184,'(참고)타워 스텟 가치'!$B$2:$L$6,L$2,0)*$E1184)</f>
        <v>241.48125000000067</v>
      </c>
      <c r="M1184">
        <f>VLOOKUP($F1184,'(참고)타워 스텟 가치'!$B$2:$L$6,M$2,0)+(VLOOKUP($F1184,'(참고)타워 스텟 가치'!$B$2:$L$6,M$2,0)*$E1184)</f>
        <v>28.620000000000079</v>
      </c>
      <c r="N1184">
        <f>VLOOKUP($F1184,'(참고)타워 스텟 가치'!$B$2:$L$6,N$2,0)+(VLOOKUP($F1184,'(참고)타워 스텟 가치'!$B$2:$L$6,N$2,0)*$E1184)</f>
        <v>0</v>
      </c>
      <c r="O1184">
        <f>VLOOKUP($F1184,'(참고)타워 스텟 가치'!$B$2:$L$6,O$2,0)+(VLOOKUP($F1184,'(참고)타워 스텟 가치'!$B$2:$L$6,O$2,0)*$E1184)</f>
        <v>0</v>
      </c>
      <c r="P1184">
        <f>VLOOKUP($F1184,'(참고)타워 스텟 가치'!$B$2:$L$6,P$2,0)+(VLOOKUP($F1184,'(참고)타워 스텟 가치'!$B$2:$L$6,P$2,0)*$E1184)</f>
        <v>95.400000000000261</v>
      </c>
      <c r="Q1184">
        <f>SUM('스테이지별 몬스터 스텟'!H1184*'(참고)타워 스텟 가치'!$Q$17,'스테이지별 몬스터 스텟'!I1184*'(참고)타워 스텟 가치'!$R$17,'스테이지별 몬스터 스텟'!J1184*'(참고)타워 스텟 가치'!$S$17,'스테이지별 몬스터 스텟'!K1184*'(참고)타워 스텟 가치'!$T$17,'스테이지별 몬스터 스텟'!L1184*'(참고)타워 스텟 가치'!$U$17,'스테이지별 몬스터 스텟'!M1184*'(참고)타워 스텟 가치'!$V$17,'스테이지별 몬스터 스텟'!N1184*'(참고)타워 스텟 가치'!$W$17,'스테이지별 몬스터 스텟'!O1184*'(참고)타워 스텟 가치'!$X$17,'스테이지별 몬스터 스텟'!P1184*'(참고)타워 스텟 가치'!$Y$17)</f>
        <v>753511.23562500207</v>
      </c>
      <c r="R1184">
        <v>1</v>
      </c>
      <c r="S1184">
        <f>VLOOKUP($F1184,'(참고)타워 스텟 가치'!$B$7:$L$11,S$2,0)+(VLOOKUP($F1184,'(참고)타워 스텟 가치'!$B$7:$L$11,S$2,0)*$E1184)</f>
        <v>1207.4062500000034</v>
      </c>
      <c r="T1184">
        <f>VLOOKUP($F1184,'(참고)타워 스텟 가치'!$B$7:$L$11,T$2,0)+(VLOOKUP($F1184,'(참고)타워 스텟 가치'!$B$7:$L$11,T$2,0)*$E1184)</f>
        <v>2173.3312500000061</v>
      </c>
      <c r="U1184">
        <f>VLOOKUP($F1184,'(참고)타워 스텟 가치'!$B$7:$L$11,U$2,0)+(VLOOKUP($F1184,'(참고)타워 스텟 가치'!$B$7:$L$11,U$2,0)*$E1184)</f>
        <v>477000.00000000128</v>
      </c>
      <c r="V1184">
        <f>VLOOKUP($F1184,'(참고)타워 스텟 가치'!$B$7:$L$11,V$2,0)+(VLOOKUP($F1184,'(참고)타워 스텟 가치'!$B$7:$L$11,V$2,0)*$E1184)</f>
        <v>14488.87500000004</v>
      </c>
      <c r="W1184">
        <f>VLOOKUP($F1184,'(참고)타워 스텟 가치'!$B$7:$L$11,W$2,0)+(VLOOKUP($F1184,'(참고)타워 스텟 가치'!$B$7:$L$11,W$2,0)*$E1184)</f>
        <v>241.48125000000067</v>
      </c>
      <c r="X1184">
        <f>VLOOKUP($F1184,'(참고)타워 스텟 가치'!$B$7:$L$11,X$2,0)+(VLOOKUP($F1184,'(참고)타워 스텟 가치'!$B$7:$L$11,X$2,0)*$E1184)</f>
        <v>28.620000000000079</v>
      </c>
      <c r="Y1184">
        <f>VLOOKUP($F1184,'(참고)타워 스텟 가치'!$B$7:$L$11,Y$2,0)+(VLOOKUP($F1184,'(참고)타워 스텟 가치'!$B$7:$L$11,Y$2,0)*$E1184)</f>
        <v>0</v>
      </c>
      <c r="Z1184">
        <f>VLOOKUP($F1184,'(참고)타워 스텟 가치'!$B$7:$L$11,Z$2,0)+(VLOOKUP($F1184,'(참고)타워 스텟 가치'!$B$7:$L$11,Z$2,0)*$E1184)</f>
        <v>0</v>
      </c>
      <c r="AA1184">
        <f>VLOOKUP($F1184,'(참고)타워 스텟 가치'!$B$7:$L$11,AA$2,0)+(VLOOKUP($F1184,'(참고)타워 스텟 가치'!$B$7:$L$11,AA$2,0)*$E1184)</f>
        <v>95.400000000000261</v>
      </c>
      <c r="AB1184">
        <f>SUM('스테이지별 몬스터 스텟'!S1184*'(참고)타워 스텟 가치'!$Q$17,'스테이지별 몬스터 스텟'!T1184*'(참고)타워 스텟 가치'!$R$17,'스테이지별 몬스터 스텟'!U1184*'(참고)타워 스텟 가치'!$S$17,'스테이지별 몬스터 스텟'!V1184*'(참고)타워 스텟 가치'!$T$17,'스테이지별 몬스터 스텟'!W1184*'(참고)타워 스텟 가치'!$U$17,'스테이지별 몬스터 스텟'!X1184*'(참고)타워 스텟 가치'!$V$17,'스테이지별 몬스터 스텟'!Y1184*'(참고)타워 스텟 가치'!$W$17,'스테이지별 몬스터 스텟'!Z1184*'(참고)타워 스텟 가치'!$X$17,'스테이지별 몬스터 스텟'!AA1184*'(참고)타워 스텟 가치'!$Y$17)</f>
        <v>750854.94187500211</v>
      </c>
      <c r="AC1184">
        <v>2</v>
      </c>
      <c r="AD1184">
        <f>VLOOKUP($F1184,'(참고)타워 스텟 가치'!$B$12:$L$16,AD$2,0)+(VLOOKUP($F1184,'(참고)타워 스텟 가치'!$B$12:$L$16,AD$2,0)*$E1184)</f>
        <v>1207.4062500000034</v>
      </c>
      <c r="AE1184">
        <f>VLOOKUP($F1184,'(참고)타워 스텟 가치'!$B$12:$L$16,AE$2,0)+(VLOOKUP($F1184,'(참고)타워 스텟 가치'!$B$12:$L$16,AE$2,0)*$E1184)</f>
        <v>1448.8875000000039</v>
      </c>
      <c r="AF1184">
        <f>VLOOKUP($F1184,'(참고)타워 스텟 가치'!$B$12:$L$16,AF$2,0)+(VLOOKUP($F1184,'(참고)타워 스텟 가치'!$B$12:$L$16,AF$2,0)*$E1184)</f>
        <v>477000.00000000128</v>
      </c>
      <c r="AG1184">
        <f>VLOOKUP($F1184,'(참고)타워 스텟 가치'!$B$12:$L$16,AG$2,0)+(VLOOKUP($F1184,'(참고)타워 스텟 가치'!$B$12:$L$16,AG$2,0)*$E1184)</f>
        <v>7244.43750000002</v>
      </c>
      <c r="AH1184">
        <f>VLOOKUP($F1184,'(참고)타워 스텟 가치'!$B$12:$L$16,AH$2,0)+(VLOOKUP($F1184,'(참고)타워 스텟 가치'!$B$12:$L$16,AH$2,0)*$E1184)</f>
        <v>241.48125000000067</v>
      </c>
      <c r="AI1184">
        <f>VLOOKUP($F1184,'(참고)타워 스텟 가치'!$B$12:$L$16,AI$2,0)+(VLOOKUP($F1184,'(참고)타워 스텟 가치'!$B$12:$L$16,AI$2,0)*$E1184)</f>
        <v>28.620000000000079</v>
      </c>
      <c r="AJ1184">
        <f>VLOOKUP($F1184,'(참고)타워 스텟 가치'!$B$12:$L$16,AJ$2,0)+(VLOOKUP($F1184,'(참고)타워 스텟 가치'!$B$12:$L$16,AJ$2,0)*$E1184)</f>
        <v>0</v>
      </c>
      <c r="AK1184">
        <f>VLOOKUP($F1184,'(참고)타워 스텟 가치'!$B$12:$L$16,AK$2,0)+(VLOOKUP($F1184,'(참고)타워 스텟 가치'!$B$12:$L$16,AK$2,0)*$E1184)</f>
        <v>0</v>
      </c>
      <c r="AL1184">
        <f>VLOOKUP($F1184,'(참고)타워 스텟 가치'!$B$12:$L$16,AL$2,0)+(VLOOKUP($F1184,'(참고)타워 스텟 가치'!$B$12:$L$16,AL$2,0)*$E1184)</f>
        <v>190.80000000000052</v>
      </c>
      <c r="AM1184">
        <f>SUM('스테이지별 몬스터 스텟'!AD1184*'(참고)타워 스텟 가치'!$Q$17,'스테이지별 몬스터 스텟'!AE1184*'(참고)타워 스텟 가치'!$R$17,'스테이지별 몬스터 스텟'!AF1184*'(참고)타워 스텟 가치'!$S$17,'스테이지별 몬스터 스텟'!AG1184*'(참고)타워 스텟 가치'!$T$17,'스테이지별 몬스터 스텟'!AH1184*'(참고)타워 스텟 가치'!$U$17,'스테이지별 몬스터 스텟'!AI1184*'(참고)타워 스텟 가치'!$V$17,'스테이지별 몬스터 스텟'!AJ1184*'(참고)타워 스텟 가치'!$W$17,'스테이지별 몬스터 스텟'!AK1184*'(참고)타워 스텟 가치'!$X$17,'스테이지별 몬스터 스텟'!AL1184*'(참고)타워 스텟 가치'!$Y$17)</f>
        <v>735470.2012500019</v>
      </c>
      <c r="AN1184">
        <v>3</v>
      </c>
    </row>
    <row r="1185" spans="3:40" x14ac:dyDescent="0.3">
      <c r="C1185">
        <v>1</v>
      </c>
      <c r="D1185">
        <f t="shared" si="56"/>
        <v>237</v>
      </c>
      <c r="E1185" s="52">
        <f>VLOOKUP(D1185,'스테이지별 난이도 설정'!B:C,2,0)</f>
        <v>94.800000000000267</v>
      </c>
      <c r="F1185" t="str">
        <f t="shared" si="57"/>
        <v>일반</v>
      </c>
      <c r="G1185">
        <f t="shared" si="55"/>
        <v>6</v>
      </c>
      <c r="H1185">
        <f>VLOOKUP($F1185,'(참고)타워 스텟 가치'!$B$2:$L$6,H$2,0)+(VLOOKUP($F1185,'(참고)타워 스텟 가치'!$B$2:$L$6,H$2,0)*$E1185)</f>
        <v>718.50000000000205</v>
      </c>
      <c r="I1185">
        <f>VLOOKUP($F1185,'(참고)타워 스텟 가치'!$B$2:$L$6,I$2,0)+(VLOOKUP($F1185,'(참고)타워 스텟 가치'!$B$2:$L$6,I$2,0)*$E1185)</f>
        <v>143.70000000000039</v>
      </c>
      <c r="J1185">
        <f>VLOOKUP($F1185,'(참고)타워 스텟 가치'!$B$2:$L$6,J$2,0)+(VLOOKUP($F1185,'(참고)타워 스텟 가치'!$B$2:$L$6,J$2,0)*$E1185)</f>
        <v>479000.00000000134</v>
      </c>
      <c r="K1185">
        <f>VLOOKUP($F1185,'(참고)타워 스텟 가치'!$B$2:$L$6,K$2,0)+(VLOOKUP($F1185,'(참고)타워 스텟 가치'!$B$2:$L$6,K$2,0)*$E1185)</f>
        <v>2874.0000000000082</v>
      </c>
      <c r="L1185">
        <f>VLOOKUP($F1185,'(참고)타워 스텟 가치'!$B$2:$L$6,L$2,0)+(VLOOKUP($F1185,'(참고)타워 스텟 가치'!$B$2:$L$6,L$2,0)*$E1185)</f>
        <v>47.900000000000134</v>
      </c>
      <c r="M1185">
        <f>VLOOKUP($F1185,'(참고)타워 스텟 가치'!$B$2:$L$6,M$2,0)+(VLOOKUP($F1185,'(참고)타워 스텟 가치'!$B$2:$L$6,M$2,0)*$E1185)</f>
        <v>28.74000000000008</v>
      </c>
      <c r="N1185">
        <f>VLOOKUP($F1185,'(참고)타워 스텟 가치'!$B$2:$L$6,N$2,0)+(VLOOKUP($F1185,'(참고)타워 스텟 가치'!$B$2:$L$6,N$2,0)*$E1185)</f>
        <v>0</v>
      </c>
      <c r="O1185">
        <f>VLOOKUP($F1185,'(참고)타워 스텟 가치'!$B$2:$L$6,O$2,0)+(VLOOKUP($F1185,'(참고)타워 스텟 가치'!$B$2:$L$6,O$2,0)*$E1185)</f>
        <v>0</v>
      </c>
      <c r="P1185">
        <f>VLOOKUP($F1185,'(참고)타워 스텟 가치'!$B$2:$L$6,P$2,0)+(VLOOKUP($F1185,'(참고)타워 스텟 가치'!$B$2:$L$6,P$2,0)*$E1185)</f>
        <v>67.060000000000187</v>
      </c>
      <c r="Q1185">
        <f>SUM('스테이지별 몬스터 스텟'!H1185*'(참고)타워 스텟 가치'!$Q$17,'스테이지별 몬스터 스텟'!I1185*'(참고)타워 스텟 가치'!$R$17,'스테이지별 몬스터 스텟'!J1185*'(참고)타워 스텟 가치'!$S$17,'스테이지별 몬스터 스텟'!K1185*'(참고)타워 스텟 가치'!$T$17,'스테이지별 몬스터 스텟'!L1185*'(참고)타워 스텟 가치'!$U$17,'스테이지별 몬스터 스텟'!M1185*'(참고)타워 스텟 가치'!$V$17,'스테이지별 몬스터 스텟'!N1185*'(참고)타워 스텟 가치'!$W$17,'스테이지별 몬스터 스텟'!O1185*'(참고)타워 스텟 가치'!$X$17,'스테이지별 몬스터 스텟'!P1185*'(참고)타워 스텟 가치'!$Y$17)</f>
        <v>726159.21000000206</v>
      </c>
      <c r="R1185">
        <v>1</v>
      </c>
      <c r="S1185">
        <f>VLOOKUP($F1185,'(참고)타워 스텟 가치'!$B$7:$L$11,S$2,0)+(VLOOKUP($F1185,'(참고)타워 스텟 가치'!$B$7:$L$11,S$2,0)*$E1185)</f>
        <v>239.50000000000068</v>
      </c>
      <c r="T1185">
        <f>VLOOKUP($F1185,'(참고)타워 스텟 가치'!$B$7:$L$11,T$2,0)+(VLOOKUP($F1185,'(참고)타워 스텟 가치'!$B$7:$L$11,T$2,0)*$E1185)</f>
        <v>431.10000000000122</v>
      </c>
      <c r="U1185">
        <f>VLOOKUP($F1185,'(참고)타워 스텟 가치'!$B$7:$L$11,U$2,0)+(VLOOKUP($F1185,'(참고)타워 스텟 가치'!$B$7:$L$11,U$2,0)*$E1185)</f>
        <v>479000.00000000134</v>
      </c>
      <c r="V1185">
        <f>VLOOKUP($F1185,'(참고)타워 스텟 가치'!$B$7:$L$11,V$2,0)+(VLOOKUP($F1185,'(참고)타워 스텟 가치'!$B$7:$L$11,V$2,0)*$E1185)</f>
        <v>2874.0000000000082</v>
      </c>
      <c r="W1185">
        <f>VLOOKUP($F1185,'(참고)타워 스텟 가치'!$B$7:$L$11,W$2,0)+(VLOOKUP($F1185,'(참고)타워 스텟 가치'!$B$7:$L$11,W$2,0)*$E1185)</f>
        <v>47.900000000000134</v>
      </c>
      <c r="X1185">
        <f>VLOOKUP($F1185,'(참고)타워 스텟 가치'!$B$7:$L$11,X$2,0)+(VLOOKUP($F1185,'(참고)타워 스텟 가치'!$B$7:$L$11,X$2,0)*$E1185)</f>
        <v>28.74000000000008</v>
      </c>
      <c r="Y1185">
        <f>VLOOKUP($F1185,'(참고)타워 스텟 가치'!$B$7:$L$11,Y$2,0)+(VLOOKUP($F1185,'(참고)타워 스텟 가치'!$B$7:$L$11,Y$2,0)*$E1185)</f>
        <v>0</v>
      </c>
      <c r="Z1185">
        <f>VLOOKUP($F1185,'(참고)타워 스텟 가치'!$B$7:$L$11,Z$2,0)+(VLOOKUP($F1185,'(참고)타워 스텟 가치'!$B$7:$L$11,Z$2,0)*$E1185)</f>
        <v>0</v>
      </c>
      <c r="AA1185">
        <f>VLOOKUP($F1185,'(참고)타워 스텟 가치'!$B$7:$L$11,AA$2,0)+(VLOOKUP($F1185,'(참고)타워 스텟 가치'!$B$7:$L$11,AA$2,0)*$E1185)</f>
        <v>67.060000000000187</v>
      </c>
      <c r="AB1185">
        <f>SUM('스테이지별 몬스터 스텟'!S1185*'(참고)타워 스텟 가치'!$Q$17,'스테이지별 몬스터 스텟'!T1185*'(참고)타워 스텟 가치'!$R$17,'스테이지별 몬스터 스텟'!U1185*'(참고)타워 스텟 가치'!$S$17,'스테이지별 몬스터 스텟'!V1185*'(참고)타워 스텟 가치'!$T$17,'스테이지별 몬스터 스텟'!W1185*'(참고)타워 스텟 가치'!$U$17,'스테이지별 몬스터 스텟'!X1185*'(참고)타워 스텟 가치'!$V$17,'스테이지별 몬스터 스텟'!Y1185*'(참고)타워 스텟 가치'!$W$17,'스테이지별 몬스터 스텟'!Z1185*'(참고)타워 스텟 가치'!$X$17,'스테이지별 몬스터 스텟'!AA1185*'(참고)타워 스텟 가치'!$Y$17)</f>
        <v>725632.31000000203</v>
      </c>
      <c r="AC1185">
        <v>2</v>
      </c>
      <c r="AD1185">
        <f>VLOOKUP($F1185,'(참고)타워 스텟 가치'!$B$12:$L$16,AD$2,0)+(VLOOKUP($F1185,'(참고)타워 스텟 가치'!$B$12:$L$16,AD$2,0)*$E1185)</f>
        <v>239.50000000000068</v>
      </c>
      <c r="AE1185">
        <f>VLOOKUP($F1185,'(참고)타워 스텟 가치'!$B$12:$L$16,AE$2,0)+(VLOOKUP($F1185,'(참고)타워 스텟 가치'!$B$12:$L$16,AE$2,0)*$E1185)</f>
        <v>287.40000000000077</v>
      </c>
      <c r="AF1185">
        <f>VLOOKUP($F1185,'(참고)타워 스텟 가치'!$B$12:$L$16,AF$2,0)+(VLOOKUP($F1185,'(참고)타워 스텟 가치'!$B$12:$L$16,AF$2,0)*$E1185)</f>
        <v>479000.00000000134</v>
      </c>
      <c r="AG1185">
        <f>VLOOKUP($F1185,'(참고)타워 스텟 가치'!$B$12:$L$16,AG$2,0)+(VLOOKUP($F1185,'(참고)타워 스텟 가치'!$B$12:$L$16,AG$2,0)*$E1185)</f>
        <v>1437.0000000000041</v>
      </c>
      <c r="AH1185">
        <f>VLOOKUP($F1185,'(참고)타워 스텟 가치'!$B$12:$L$16,AH$2,0)+(VLOOKUP($F1185,'(참고)타워 스텟 가치'!$B$12:$L$16,AH$2,0)*$E1185)</f>
        <v>47.900000000000134</v>
      </c>
      <c r="AI1185">
        <f>VLOOKUP($F1185,'(참고)타워 스텟 가치'!$B$12:$L$16,AI$2,0)+(VLOOKUP($F1185,'(참고)타워 스텟 가치'!$B$12:$L$16,AI$2,0)*$E1185)</f>
        <v>28.74000000000008</v>
      </c>
      <c r="AJ1185">
        <f>VLOOKUP($F1185,'(참고)타워 스텟 가치'!$B$12:$L$16,AJ$2,0)+(VLOOKUP($F1185,'(참고)타워 스텟 가치'!$B$12:$L$16,AJ$2,0)*$E1185)</f>
        <v>0</v>
      </c>
      <c r="AK1185">
        <f>VLOOKUP($F1185,'(참고)타워 스텟 가치'!$B$12:$L$16,AK$2,0)+(VLOOKUP($F1185,'(참고)타워 스텟 가치'!$B$12:$L$16,AK$2,0)*$E1185)</f>
        <v>0</v>
      </c>
      <c r="AL1185">
        <f>VLOOKUP($F1185,'(참고)타워 스텟 가치'!$B$12:$L$16,AL$2,0)+(VLOOKUP($F1185,'(참고)타워 스텟 가치'!$B$12:$L$16,AL$2,0)*$E1185)</f>
        <v>134.12000000000037</v>
      </c>
      <c r="AM1185">
        <f>SUM('스테이지별 몬스터 스텟'!AD1185*'(참고)타워 스텟 가치'!$Q$17,'스테이지별 몬스터 스텟'!AE1185*'(참고)타워 스텟 가치'!$R$17,'스테이지별 몬스터 스텟'!AF1185*'(참고)타워 스텟 가치'!$S$17,'스테이지별 몬스터 스텟'!AG1185*'(참고)타워 스텟 가치'!$T$17,'스테이지별 몬스터 스텟'!AH1185*'(참고)타워 스텟 가치'!$U$17,'스테이지별 몬스터 스텟'!AI1185*'(참고)타워 스텟 가치'!$V$17,'스테이지별 몬스터 스텟'!AJ1185*'(참고)타워 스텟 가치'!$W$17,'스테이지별 몬스터 스텟'!AK1185*'(참고)타워 스텟 가치'!$X$17,'스테이지별 몬스터 스텟'!AL1185*'(참고)타워 스텟 가치'!$Y$17)</f>
        <v>722676.88000000198</v>
      </c>
      <c r="AN1185">
        <v>3</v>
      </c>
    </row>
    <row r="1186" spans="3:40" x14ac:dyDescent="0.3">
      <c r="C1186">
        <v>2</v>
      </c>
      <c r="D1186">
        <f t="shared" si="56"/>
        <v>237</v>
      </c>
      <c r="E1186" s="52">
        <f>VLOOKUP(D1186,'스테이지별 난이도 설정'!B:C,2,0)</f>
        <v>94.800000000000267</v>
      </c>
      <c r="F1186" t="str">
        <f t="shared" si="57"/>
        <v>레어</v>
      </c>
      <c r="G1186">
        <f t="shared" si="55"/>
        <v>6</v>
      </c>
      <c r="H1186">
        <f>VLOOKUP($F1186,'(참고)타워 스텟 가치'!$B$2:$L$6,H$2,0)+(VLOOKUP($F1186,'(참고)타워 스텟 가치'!$B$2:$L$6,H$2,0)*$E1186)</f>
        <v>1077.750000000003</v>
      </c>
      <c r="I1186">
        <f>VLOOKUP($F1186,'(참고)타워 스텟 가치'!$B$2:$L$6,I$2,0)+(VLOOKUP($F1186,'(참고)타워 스텟 가치'!$B$2:$L$6,I$2,0)*$E1186)</f>
        <v>215.55000000000061</v>
      </c>
      <c r="J1186">
        <f>VLOOKUP($F1186,'(참고)타워 스텟 가치'!$B$2:$L$6,J$2,0)+(VLOOKUP($F1186,'(참고)타워 스텟 가치'!$B$2:$L$6,J$2,0)*$E1186)</f>
        <v>479000.00000000134</v>
      </c>
      <c r="K1186">
        <f>VLOOKUP($F1186,'(참고)타워 스텟 가치'!$B$2:$L$6,K$2,0)+(VLOOKUP($F1186,'(참고)타워 스텟 가치'!$B$2:$L$6,K$2,0)*$E1186)</f>
        <v>4311.0000000000118</v>
      </c>
      <c r="L1186">
        <f>VLOOKUP($F1186,'(참고)타워 스텟 가치'!$B$2:$L$6,L$2,0)+(VLOOKUP($F1186,'(참고)타워 스텟 가치'!$B$2:$L$6,L$2,0)*$E1186)</f>
        <v>71.850000000000193</v>
      </c>
      <c r="M1186">
        <f>VLOOKUP($F1186,'(참고)타워 스텟 가치'!$B$2:$L$6,M$2,0)+(VLOOKUP($F1186,'(참고)타워 스텟 가치'!$B$2:$L$6,M$2,0)*$E1186)</f>
        <v>28.74000000000008</v>
      </c>
      <c r="N1186">
        <f>VLOOKUP($F1186,'(참고)타워 스텟 가치'!$B$2:$L$6,N$2,0)+(VLOOKUP($F1186,'(참고)타워 스텟 가치'!$B$2:$L$6,N$2,0)*$E1186)</f>
        <v>0</v>
      </c>
      <c r="O1186">
        <f>VLOOKUP($F1186,'(참고)타워 스텟 가치'!$B$2:$L$6,O$2,0)+(VLOOKUP($F1186,'(참고)타워 스텟 가치'!$B$2:$L$6,O$2,0)*$E1186)</f>
        <v>0</v>
      </c>
      <c r="P1186">
        <f>VLOOKUP($F1186,'(참고)타워 스텟 가치'!$B$2:$L$6,P$2,0)+(VLOOKUP($F1186,'(참고)타워 스텟 가치'!$B$2:$L$6,P$2,0)*$E1186)</f>
        <v>67.060000000000187</v>
      </c>
      <c r="Q1186">
        <f>SUM('스테이지별 몬스터 스텟'!H1186*'(참고)타워 스텟 가치'!$Q$17,'스테이지별 몬스터 스텟'!I1186*'(참고)타워 스텟 가치'!$R$17,'스테이지별 몬스터 스텟'!J1186*'(참고)타워 스텟 가치'!$S$17,'스테이지별 몬스터 스텟'!K1186*'(참고)타워 스텟 가치'!$T$17,'스테이지별 몬스터 스텟'!L1186*'(참고)타워 스텟 가치'!$U$17,'스테이지별 몬스터 스텟'!M1186*'(참고)타워 스텟 가치'!$V$17,'스테이지별 몬스터 스텟'!N1186*'(참고)타워 스텟 가치'!$W$17,'스테이지별 몬스터 스텟'!O1186*'(참고)타워 스텟 가치'!$X$17,'스테이지별 몬스터 스텟'!P1186*'(참고)타워 스텟 가치'!$Y$17)</f>
        <v>729907.38500000187</v>
      </c>
      <c r="R1186">
        <v>1</v>
      </c>
      <c r="S1186">
        <f>VLOOKUP($F1186,'(참고)타워 스텟 가치'!$B$7:$L$11,S$2,0)+(VLOOKUP($F1186,'(참고)타워 스텟 가치'!$B$7:$L$11,S$2,0)*$E1186)</f>
        <v>359.25000000000102</v>
      </c>
      <c r="T1186">
        <f>VLOOKUP($F1186,'(참고)타워 스텟 가치'!$B$7:$L$11,T$2,0)+(VLOOKUP($F1186,'(참고)타워 스텟 가치'!$B$7:$L$11,T$2,0)*$E1186)</f>
        <v>646.6500000000018</v>
      </c>
      <c r="U1186">
        <f>VLOOKUP($F1186,'(참고)타워 스텟 가치'!$B$7:$L$11,U$2,0)+(VLOOKUP($F1186,'(참고)타워 스텟 가치'!$B$7:$L$11,U$2,0)*$E1186)</f>
        <v>479000.00000000134</v>
      </c>
      <c r="V1186">
        <f>VLOOKUP($F1186,'(참고)타워 스텟 가치'!$B$7:$L$11,V$2,0)+(VLOOKUP($F1186,'(참고)타워 스텟 가치'!$B$7:$L$11,V$2,0)*$E1186)</f>
        <v>4311.0000000000118</v>
      </c>
      <c r="W1186">
        <f>VLOOKUP($F1186,'(참고)타워 스텟 가치'!$B$7:$L$11,W$2,0)+(VLOOKUP($F1186,'(참고)타워 스텟 가치'!$B$7:$L$11,W$2,0)*$E1186)</f>
        <v>71.850000000000193</v>
      </c>
      <c r="X1186">
        <f>VLOOKUP($F1186,'(참고)타워 스텟 가치'!$B$7:$L$11,X$2,0)+(VLOOKUP($F1186,'(참고)타워 스텟 가치'!$B$7:$L$11,X$2,0)*$E1186)</f>
        <v>28.74000000000008</v>
      </c>
      <c r="Y1186">
        <f>VLOOKUP($F1186,'(참고)타워 스텟 가치'!$B$7:$L$11,Y$2,0)+(VLOOKUP($F1186,'(참고)타워 스텟 가치'!$B$7:$L$11,Y$2,0)*$E1186)</f>
        <v>0</v>
      </c>
      <c r="Z1186">
        <f>VLOOKUP($F1186,'(참고)타워 스텟 가치'!$B$7:$L$11,Z$2,0)+(VLOOKUP($F1186,'(참고)타워 스텟 가치'!$B$7:$L$11,Z$2,0)*$E1186)</f>
        <v>0</v>
      </c>
      <c r="AA1186">
        <f>VLOOKUP($F1186,'(참고)타워 스텟 가치'!$B$7:$L$11,AA$2,0)+(VLOOKUP($F1186,'(참고)타워 스텟 가치'!$B$7:$L$11,AA$2,0)*$E1186)</f>
        <v>67.060000000000187</v>
      </c>
      <c r="AB1186">
        <f>SUM('스테이지별 몬스터 스텟'!S1186*'(참고)타워 스텟 가치'!$Q$17,'스테이지별 몬스터 스텟'!T1186*'(참고)타워 스텟 가치'!$R$17,'스테이지별 몬스터 스텟'!U1186*'(참고)타워 스텟 가치'!$S$17,'스테이지별 몬스터 스텟'!V1186*'(참고)타워 스텟 가치'!$T$17,'스테이지별 몬스터 스텟'!W1186*'(참고)타워 스텟 가치'!$U$17,'스테이지별 몬스터 스텟'!X1186*'(참고)타워 스텟 가치'!$V$17,'스테이지별 몬스터 스텟'!Y1186*'(참고)타워 스텟 가치'!$W$17,'스테이지별 몬스터 스텟'!Z1186*'(참고)타워 스텟 가치'!$X$17,'스테이지별 몬스터 스텟'!AA1186*'(참고)타워 스텟 가치'!$Y$17)</f>
        <v>729117.0350000019</v>
      </c>
      <c r="AC1186">
        <v>2</v>
      </c>
      <c r="AD1186">
        <f>VLOOKUP($F1186,'(참고)타워 스텟 가치'!$B$12:$L$16,AD$2,0)+(VLOOKUP($F1186,'(참고)타워 스텟 가치'!$B$12:$L$16,AD$2,0)*$E1186)</f>
        <v>359.25000000000102</v>
      </c>
      <c r="AE1186">
        <f>VLOOKUP($F1186,'(참고)타워 스텟 가치'!$B$12:$L$16,AE$2,0)+(VLOOKUP($F1186,'(참고)타워 스텟 가치'!$B$12:$L$16,AE$2,0)*$E1186)</f>
        <v>431.10000000000122</v>
      </c>
      <c r="AF1186">
        <f>VLOOKUP($F1186,'(참고)타워 스텟 가치'!$B$12:$L$16,AF$2,0)+(VLOOKUP($F1186,'(참고)타워 스텟 가치'!$B$12:$L$16,AF$2,0)*$E1186)</f>
        <v>479000.00000000134</v>
      </c>
      <c r="AG1186">
        <f>VLOOKUP($F1186,'(참고)타워 스텟 가치'!$B$12:$L$16,AG$2,0)+(VLOOKUP($F1186,'(참고)타워 스텟 가치'!$B$12:$L$16,AG$2,0)*$E1186)</f>
        <v>2155.5000000000059</v>
      </c>
      <c r="AH1186">
        <f>VLOOKUP($F1186,'(참고)타워 스텟 가치'!$B$12:$L$16,AH$2,0)+(VLOOKUP($F1186,'(참고)타워 스텟 가치'!$B$12:$L$16,AH$2,0)*$E1186)</f>
        <v>71.850000000000193</v>
      </c>
      <c r="AI1186">
        <f>VLOOKUP($F1186,'(참고)타워 스텟 가치'!$B$12:$L$16,AI$2,0)+(VLOOKUP($F1186,'(참고)타워 스텟 가치'!$B$12:$L$16,AI$2,0)*$E1186)</f>
        <v>28.74000000000008</v>
      </c>
      <c r="AJ1186">
        <f>VLOOKUP($F1186,'(참고)타워 스텟 가치'!$B$12:$L$16,AJ$2,0)+(VLOOKUP($F1186,'(참고)타워 스텟 가치'!$B$12:$L$16,AJ$2,0)*$E1186)</f>
        <v>0</v>
      </c>
      <c r="AK1186">
        <f>VLOOKUP($F1186,'(참고)타워 스텟 가치'!$B$12:$L$16,AK$2,0)+(VLOOKUP($F1186,'(참고)타워 스텟 가치'!$B$12:$L$16,AK$2,0)*$E1186)</f>
        <v>0</v>
      </c>
      <c r="AL1186">
        <f>VLOOKUP($F1186,'(참고)타워 스텟 가치'!$B$12:$L$16,AL$2,0)+(VLOOKUP($F1186,'(참고)타워 스텟 가치'!$B$12:$L$16,AL$2,0)*$E1186)</f>
        <v>134.12000000000037</v>
      </c>
      <c r="AM1186">
        <f>SUM('스테이지별 몬스터 스텟'!AD1186*'(참고)타워 스텟 가치'!$Q$17,'스테이지별 몬스터 스텟'!AE1186*'(참고)타워 스텟 가치'!$R$17,'스테이지별 몬스터 스텟'!AF1186*'(참고)타워 스텟 가치'!$S$17,'스테이지별 몬스터 스텟'!AG1186*'(참고)타워 스텟 가치'!$T$17,'스테이지별 몬스터 스텟'!AH1186*'(참고)타워 스텟 가치'!$U$17,'스테이지별 몬스터 스텟'!AI1186*'(참고)타워 스텟 가치'!$V$17,'스테이지별 몬스터 스텟'!AJ1186*'(참고)타워 스텟 가치'!$W$17,'스테이지별 몬스터 스텟'!AK1186*'(참고)타워 스텟 가치'!$X$17,'스테이지별 몬스터 스텟'!AL1186*'(참고)타워 스텟 가치'!$Y$17)</f>
        <v>724616.83000000194</v>
      </c>
      <c r="AN1186">
        <v>3</v>
      </c>
    </row>
    <row r="1187" spans="3:40" x14ac:dyDescent="0.3">
      <c r="C1187">
        <v>3</v>
      </c>
      <c r="D1187">
        <f t="shared" si="56"/>
        <v>237</v>
      </c>
      <c r="E1187" s="52">
        <f>VLOOKUP(D1187,'스테이지별 난이도 설정'!B:C,2,0)</f>
        <v>94.800000000000267</v>
      </c>
      <c r="F1187" t="str">
        <f t="shared" si="57"/>
        <v>에픽</v>
      </c>
      <c r="G1187">
        <f t="shared" si="55"/>
        <v>6</v>
      </c>
      <c r="H1187">
        <f>VLOOKUP($F1187,'(참고)타워 스텟 가치'!$B$2:$L$6,H$2,0)+(VLOOKUP($F1187,'(참고)타워 스텟 가치'!$B$2:$L$6,H$2,0)*$E1187)</f>
        <v>1616.6250000000045</v>
      </c>
      <c r="I1187">
        <f>VLOOKUP($F1187,'(참고)타워 스텟 가치'!$B$2:$L$6,I$2,0)+(VLOOKUP($F1187,'(참고)타워 스텟 가치'!$B$2:$L$6,I$2,0)*$E1187)</f>
        <v>323.3250000000009</v>
      </c>
      <c r="J1187">
        <f>VLOOKUP($F1187,'(참고)타워 스텟 가치'!$B$2:$L$6,J$2,0)+(VLOOKUP($F1187,'(참고)타워 스텟 가치'!$B$2:$L$6,J$2,0)*$E1187)</f>
        <v>479000.00000000134</v>
      </c>
      <c r="K1187">
        <f>VLOOKUP($F1187,'(참고)타워 스텟 가치'!$B$2:$L$6,K$2,0)+(VLOOKUP($F1187,'(참고)타워 스텟 가치'!$B$2:$L$6,K$2,0)*$E1187)</f>
        <v>6466.5000000000182</v>
      </c>
      <c r="L1187">
        <f>VLOOKUP($F1187,'(참고)타워 스텟 가치'!$B$2:$L$6,L$2,0)+(VLOOKUP($F1187,'(참고)타워 스텟 가치'!$B$2:$L$6,L$2,0)*$E1187)</f>
        <v>107.7750000000003</v>
      </c>
      <c r="M1187">
        <f>VLOOKUP($F1187,'(참고)타워 스텟 가치'!$B$2:$L$6,M$2,0)+(VLOOKUP($F1187,'(참고)타워 스텟 가치'!$B$2:$L$6,M$2,0)*$E1187)</f>
        <v>28.74000000000008</v>
      </c>
      <c r="N1187">
        <f>VLOOKUP($F1187,'(참고)타워 스텟 가치'!$B$2:$L$6,N$2,0)+(VLOOKUP($F1187,'(참고)타워 스텟 가치'!$B$2:$L$6,N$2,0)*$E1187)</f>
        <v>0</v>
      </c>
      <c r="O1187">
        <f>VLOOKUP($F1187,'(참고)타워 스텟 가치'!$B$2:$L$6,O$2,0)+(VLOOKUP($F1187,'(참고)타워 스텟 가치'!$B$2:$L$6,O$2,0)*$E1187)</f>
        <v>0</v>
      </c>
      <c r="P1187">
        <f>VLOOKUP($F1187,'(참고)타워 스텟 가치'!$B$2:$L$6,P$2,0)+(VLOOKUP($F1187,'(참고)타워 스텟 가치'!$B$2:$L$6,P$2,0)*$E1187)</f>
        <v>67.060000000000187</v>
      </c>
      <c r="Q1187">
        <f>SUM('스테이지별 몬스터 스텟'!H1187*'(참고)타워 스텟 가치'!$Q$17,'스테이지별 몬스터 스텟'!I1187*'(참고)타워 스텟 가치'!$R$17,'스테이지별 몬스터 스텟'!J1187*'(참고)타워 스텟 가치'!$S$17,'스테이지별 몬스터 스텟'!K1187*'(참고)타워 스텟 가치'!$T$17,'스테이지별 몬스터 스텟'!L1187*'(참고)타워 스텟 가치'!$U$17,'스테이지별 몬스터 스텟'!M1187*'(참고)타워 스텟 가치'!$V$17,'스테이지별 몬스터 스텟'!N1187*'(참고)타워 스텟 가치'!$W$17,'스테이지별 몬스터 스텟'!O1187*'(참고)타워 스텟 가치'!$X$17,'스테이지별 몬스터 스텟'!P1187*'(참고)타워 스텟 가치'!$Y$17)</f>
        <v>735529.64750000206</v>
      </c>
      <c r="R1187">
        <v>1</v>
      </c>
      <c r="S1187">
        <f>VLOOKUP($F1187,'(참고)타워 스텟 가치'!$B$7:$L$11,S$2,0)+(VLOOKUP($F1187,'(참고)타워 스텟 가치'!$B$7:$L$11,S$2,0)*$E1187)</f>
        <v>538.87500000000148</v>
      </c>
      <c r="T1187">
        <f>VLOOKUP($F1187,'(참고)타워 스텟 가치'!$B$7:$L$11,T$2,0)+(VLOOKUP($F1187,'(참고)타워 스텟 가치'!$B$7:$L$11,T$2,0)*$E1187)</f>
        <v>969.97500000000275</v>
      </c>
      <c r="U1187">
        <f>VLOOKUP($F1187,'(참고)타워 스텟 가치'!$B$7:$L$11,U$2,0)+(VLOOKUP($F1187,'(참고)타워 스텟 가치'!$B$7:$L$11,U$2,0)*$E1187)</f>
        <v>479000.00000000134</v>
      </c>
      <c r="V1187">
        <f>VLOOKUP($F1187,'(참고)타워 스텟 가치'!$B$7:$L$11,V$2,0)+(VLOOKUP($F1187,'(참고)타워 스텟 가치'!$B$7:$L$11,V$2,0)*$E1187)</f>
        <v>6466.5000000000182</v>
      </c>
      <c r="W1187">
        <f>VLOOKUP($F1187,'(참고)타워 스텟 가치'!$B$7:$L$11,W$2,0)+(VLOOKUP($F1187,'(참고)타워 스텟 가치'!$B$7:$L$11,W$2,0)*$E1187)</f>
        <v>107.7750000000003</v>
      </c>
      <c r="X1187">
        <f>VLOOKUP($F1187,'(참고)타워 스텟 가치'!$B$7:$L$11,X$2,0)+(VLOOKUP($F1187,'(참고)타워 스텟 가치'!$B$7:$L$11,X$2,0)*$E1187)</f>
        <v>28.74000000000008</v>
      </c>
      <c r="Y1187">
        <f>VLOOKUP($F1187,'(참고)타워 스텟 가치'!$B$7:$L$11,Y$2,0)+(VLOOKUP($F1187,'(참고)타워 스텟 가치'!$B$7:$L$11,Y$2,0)*$E1187)</f>
        <v>0</v>
      </c>
      <c r="Z1187">
        <f>VLOOKUP($F1187,'(참고)타워 스텟 가치'!$B$7:$L$11,Z$2,0)+(VLOOKUP($F1187,'(참고)타워 스텟 가치'!$B$7:$L$11,Z$2,0)*$E1187)</f>
        <v>0</v>
      </c>
      <c r="AA1187">
        <f>VLOOKUP($F1187,'(참고)타워 스텟 가치'!$B$7:$L$11,AA$2,0)+(VLOOKUP($F1187,'(참고)타워 스텟 가치'!$B$7:$L$11,AA$2,0)*$E1187)</f>
        <v>67.060000000000187</v>
      </c>
      <c r="AB1187">
        <f>SUM('스테이지별 몬스터 스텟'!S1187*'(참고)타워 스텟 가치'!$Q$17,'스테이지별 몬스터 스텟'!T1187*'(참고)타워 스텟 가치'!$R$17,'스테이지별 몬스터 스텟'!U1187*'(참고)타워 스텟 가치'!$S$17,'스테이지별 몬스터 스텟'!V1187*'(참고)타워 스텟 가치'!$T$17,'스테이지별 몬스터 스텟'!W1187*'(참고)타워 스텟 가치'!$U$17,'스테이지별 몬스터 스텟'!X1187*'(참고)타워 스텟 가치'!$V$17,'스테이지별 몬스터 스텟'!Y1187*'(참고)타워 스텟 가치'!$W$17,'스테이지별 몬스터 스텟'!Z1187*'(참고)타워 스텟 가치'!$X$17,'스테이지별 몬스터 스텟'!AA1187*'(참고)타워 스텟 가치'!$Y$17)</f>
        <v>734344.12250000203</v>
      </c>
      <c r="AC1187">
        <v>2</v>
      </c>
      <c r="AD1187">
        <f>VLOOKUP($F1187,'(참고)타워 스텟 가치'!$B$12:$L$16,AD$2,0)+(VLOOKUP($F1187,'(참고)타워 스텟 가치'!$B$12:$L$16,AD$2,0)*$E1187)</f>
        <v>538.87500000000148</v>
      </c>
      <c r="AE1187">
        <f>VLOOKUP($F1187,'(참고)타워 스텟 가치'!$B$12:$L$16,AE$2,0)+(VLOOKUP($F1187,'(참고)타워 스텟 가치'!$B$12:$L$16,AE$2,0)*$E1187)</f>
        <v>646.6500000000018</v>
      </c>
      <c r="AF1187">
        <f>VLOOKUP($F1187,'(참고)타워 스텟 가치'!$B$12:$L$16,AF$2,0)+(VLOOKUP($F1187,'(참고)타워 스텟 가치'!$B$12:$L$16,AF$2,0)*$E1187)</f>
        <v>479000.00000000134</v>
      </c>
      <c r="AG1187">
        <f>VLOOKUP($F1187,'(참고)타워 스텟 가치'!$B$12:$L$16,AG$2,0)+(VLOOKUP($F1187,'(참고)타워 스텟 가치'!$B$12:$L$16,AG$2,0)*$E1187)</f>
        <v>3233.2500000000091</v>
      </c>
      <c r="AH1187">
        <f>VLOOKUP($F1187,'(참고)타워 스텟 가치'!$B$12:$L$16,AH$2,0)+(VLOOKUP($F1187,'(참고)타워 스텟 가치'!$B$12:$L$16,AH$2,0)*$E1187)</f>
        <v>107.7750000000003</v>
      </c>
      <c r="AI1187">
        <f>VLOOKUP($F1187,'(참고)타워 스텟 가치'!$B$12:$L$16,AI$2,0)+(VLOOKUP($F1187,'(참고)타워 스텟 가치'!$B$12:$L$16,AI$2,0)*$E1187)</f>
        <v>28.74000000000008</v>
      </c>
      <c r="AJ1187">
        <f>VLOOKUP($F1187,'(참고)타워 스텟 가치'!$B$12:$L$16,AJ$2,0)+(VLOOKUP($F1187,'(참고)타워 스텟 가치'!$B$12:$L$16,AJ$2,0)*$E1187)</f>
        <v>0</v>
      </c>
      <c r="AK1187">
        <f>VLOOKUP($F1187,'(참고)타워 스텟 가치'!$B$12:$L$16,AK$2,0)+(VLOOKUP($F1187,'(참고)타워 스텟 가치'!$B$12:$L$16,AK$2,0)*$E1187)</f>
        <v>0</v>
      </c>
      <c r="AL1187">
        <f>VLOOKUP($F1187,'(참고)타워 스텟 가치'!$B$12:$L$16,AL$2,0)+(VLOOKUP($F1187,'(참고)타워 스텟 가치'!$B$12:$L$16,AL$2,0)*$E1187)</f>
        <v>134.12000000000037</v>
      </c>
      <c r="AM1187">
        <f>SUM('스테이지별 몬스터 스텟'!AD1187*'(참고)타워 스텟 가치'!$Q$17,'스테이지별 몬스터 스텟'!AE1187*'(참고)타워 스텟 가치'!$R$17,'스테이지별 몬스터 스텟'!AF1187*'(참고)타워 스텟 가치'!$S$17,'스테이지별 몬스터 스텟'!AG1187*'(참고)타워 스텟 가치'!$T$17,'스테이지별 몬스터 스텟'!AH1187*'(참고)타워 스텟 가치'!$U$17,'스테이지별 몬스터 스텟'!AI1187*'(참고)타워 스텟 가치'!$V$17,'스테이지별 몬스터 스텟'!AJ1187*'(참고)타워 스텟 가치'!$W$17,'스테이지별 몬스터 스텟'!AK1187*'(참고)타워 스텟 가치'!$X$17,'스테이지별 몬스터 스텟'!AL1187*'(참고)타워 스텟 가치'!$Y$17)</f>
        <v>727526.75500000198</v>
      </c>
      <c r="AN1187">
        <v>3</v>
      </c>
    </row>
    <row r="1188" spans="3:40" x14ac:dyDescent="0.3">
      <c r="C1188">
        <v>4</v>
      </c>
      <c r="D1188">
        <f t="shared" si="56"/>
        <v>237</v>
      </c>
      <c r="E1188" s="52">
        <f>VLOOKUP(D1188,'스테이지별 난이도 설정'!B:C,2,0)</f>
        <v>94.800000000000267</v>
      </c>
      <c r="F1188" t="str">
        <f t="shared" si="57"/>
        <v>유니크</v>
      </c>
      <c r="G1188">
        <f t="shared" si="55"/>
        <v>6</v>
      </c>
      <c r="H1188">
        <f>VLOOKUP($F1188,'(참고)타워 스텟 가치'!$B$2:$L$6,H$2,0)+(VLOOKUP($F1188,'(참고)타워 스텟 가치'!$B$2:$L$6,H$2,0)*$E1188)</f>
        <v>2424.9375000000068</v>
      </c>
      <c r="I1188">
        <f>VLOOKUP($F1188,'(참고)타워 스텟 가치'!$B$2:$L$6,I$2,0)+(VLOOKUP($F1188,'(참고)타워 스텟 가치'!$B$2:$L$6,I$2,0)*$E1188)</f>
        <v>484.98750000000138</v>
      </c>
      <c r="J1188">
        <f>VLOOKUP($F1188,'(참고)타워 스텟 가치'!$B$2:$L$6,J$2,0)+(VLOOKUP($F1188,'(참고)타워 스텟 가치'!$B$2:$L$6,J$2,0)*$E1188)</f>
        <v>479000.00000000134</v>
      </c>
      <c r="K1188">
        <f>VLOOKUP($F1188,'(참고)타워 스텟 가치'!$B$2:$L$6,K$2,0)+(VLOOKUP($F1188,'(참고)타워 스텟 가치'!$B$2:$L$6,K$2,0)*$E1188)</f>
        <v>9699.7500000000273</v>
      </c>
      <c r="L1188">
        <f>VLOOKUP($F1188,'(참고)타워 스텟 가치'!$B$2:$L$6,L$2,0)+(VLOOKUP($F1188,'(참고)타워 스텟 가치'!$B$2:$L$6,L$2,0)*$E1188)</f>
        <v>161.66250000000045</v>
      </c>
      <c r="M1188">
        <f>VLOOKUP($F1188,'(참고)타워 스텟 가치'!$B$2:$L$6,M$2,0)+(VLOOKUP($F1188,'(참고)타워 스텟 가치'!$B$2:$L$6,M$2,0)*$E1188)</f>
        <v>28.74000000000008</v>
      </c>
      <c r="N1188">
        <f>VLOOKUP($F1188,'(참고)타워 스텟 가치'!$B$2:$L$6,N$2,0)+(VLOOKUP($F1188,'(참고)타워 스텟 가치'!$B$2:$L$6,N$2,0)*$E1188)</f>
        <v>0</v>
      </c>
      <c r="O1188">
        <f>VLOOKUP($F1188,'(참고)타워 스텟 가치'!$B$2:$L$6,O$2,0)+(VLOOKUP($F1188,'(참고)타워 스텟 가치'!$B$2:$L$6,O$2,0)*$E1188)</f>
        <v>0</v>
      </c>
      <c r="P1188">
        <f>VLOOKUP($F1188,'(참고)타워 스텟 가치'!$B$2:$L$6,P$2,0)+(VLOOKUP($F1188,'(참고)타워 스텟 가치'!$B$2:$L$6,P$2,0)*$E1188)</f>
        <v>95.800000000000267</v>
      </c>
      <c r="Q1188">
        <f>SUM('스테이지별 몬스터 스텟'!H1188*'(참고)타워 스텟 가치'!$Q$17,'스테이지별 몬스터 스텟'!I1188*'(참고)타워 스텟 가치'!$R$17,'스테이지별 몬스터 스텟'!J1188*'(참고)타워 스텟 가치'!$S$17,'스테이지별 몬스터 스텟'!K1188*'(참고)타워 스텟 가치'!$T$17,'스테이지별 몬스터 스텟'!L1188*'(참고)타워 스텟 가치'!$U$17,'스테이지별 몬스터 스텟'!M1188*'(참고)타워 스텟 가치'!$V$17,'스테이지별 몬스터 스텟'!N1188*'(참고)타워 스텟 가치'!$W$17,'스테이지별 몬스터 스텟'!O1188*'(참고)타워 스텟 가치'!$X$17,'스테이지별 몬스터 스텟'!P1188*'(참고)타워 스텟 가치'!$Y$17)</f>
        <v>744020.52125000197</v>
      </c>
      <c r="R1188">
        <v>1</v>
      </c>
      <c r="S1188">
        <f>VLOOKUP($F1188,'(참고)타워 스텟 가치'!$B$7:$L$11,S$2,0)+(VLOOKUP($F1188,'(참고)타워 스텟 가치'!$B$7:$L$11,S$2,0)*$E1188)</f>
        <v>808.31250000000227</v>
      </c>
      <c r="T1188">
        <f>VLOOKUP($F1188,'(참고)타워 스텟 가치'!$B$7:$L$11,T$2,0)+(VLOOKUP($F1188,'(참고)타워 스텟 가치'!$B$7:$L$11,T$2,0)*$E1188)</f>
        <v>1454.962500000004</v>
      </c>
      <c r="U1188">
        <f>VLOOKUP($F1188,'(참고)타워 스텟 가치'!$B$7:$L$11,U$2,0)+(VLOOKUP($F1188,'(참고)타워 스텟 가치'!$B$7:$L$11,U$2,0)*$E1188)</f>
        <v>479000.00000000134</v>
      </c>
      <c r="V1188">
        <f>VLOOKUP($F1188,'(참고)타워 스텟 가치'!$B$7:$L$11,V$2,0)+(VLOOKUP($F1188,'(참고)타워 스텟 가치'!$B$7:$L$11,V$2,0)*$E1188)</f>
        <v>9699.7500000000273</v>
      </c>
      <c r="W1188">
        <f>VLOOKUP($F1188,'(참고)타워 스텟 가치'!$B$7:$L$11,W$2,0)+(VLOOKUP($F1188,'(참고)타워 스텟 가치'!$B$7:$L$11,W$2,0)*$E1188)</f>
        <v>161.66250000000045</v>
      </c>
      <c r="X1188">
        <f>VLOOKUP($F1188,'(참고)타워 스텟 가치'!$B$7:$L$11,X$2,0)+(VLOOKUP($F1188,'(참고)타워 스텟 가치'!$B$7:$L$11,X$2,0)*$E1188)</f>
        <v>28.74000000000008</v>
      </c>
      <c r="Y1188">
        <f>VLOOKUP($F1188,'(참고)타워 스텟 가치'!$B$7:$L$11,Y$2,0)+(VLOOKUP($F1188,'(참고)타워 스텟 가치'!$B$7:$L$11,Y$2,0)*$E1188)</f>
        <v>0</v>
      </c>
      <c r="Z1188">
        <f>VLOOKUP($F1188,'(참고)타워 스텟 가치'!$B$7:$L$11,Z$2,0)+(VLOOKUP($F1188,'(참고)타워 스텟 가치'!$B$7:$L$11,Z$2,0)*$E1188)</f>
        <v>0</v>
      </c>
      <c r="AA1188">
        <f>VLOOKUP($F1188,'(참고)타워 스텟 가치'!$B$7:$L$11,AA$2,0)+(VLOOKUP($F1188,'(참고)타워 스텟 가치'!$B$7:$L$11,AA$2,0)*$E1188)</f>
        <v>95.800000000000267</v>
      </c>
      <c r="AB1188">
        <f>SUM('스테이지별 몬스터 스텟'!S1188*'(참고)타워 스텟 가치'!$Q$17,'스테이지별 몬스터 스텟'!T1188*'(참고)타워 스텟 가치'!$R$17,'스테이지별 몬스터 스텟'!U1188*'(참고)타워 스텟 가치'!$S$17,'스테이지별 몬스터 스텟'!V1188*'(참고)타워 스텟 가치'!$T$17,'스테이지별 몬스터 스텟'!W1188*'(참고)타워 스텟 가치'!$U$17,'스테이지별 몬스터 스텟'!X1188*'(참고)타워 스텟 가치'!$V$17,'스테이지별 몬스터 스텟'!Y1188*'(참고)타워 스텟 가치'!$W$17,'스테이지별 몬스터 스텟'!Z1188*'(참고)타워 스텟 가치'!$X$17,'스테이지별 몬스터 스텟'!AA1188*'(참고)타워 스텟 가치'!$Y$17)</f>
        <v>742242.23375000188</v>
      </c>
      <c r="AC1188">
        <v>2</v>
      </c>
      <c r="AD1188">
        <f>VLOOKUP($F1188,'(참고)타워 스텟 가치'!$B$12:$L$16,AD$2,0)+(VLOOKUP($F1188,'(참고)타워 스텟 가치'!$B$12:$L$16,AD$2,0)*$E1188)</f>
        <v>808.31250000000227</v>
      </c>
      <c r="AE1188">
        <f>VLOOKUP($F1188,'(참고)타워 스텟 가치'!$B$12:$L$16,AE$2,0)+(VLOOKUP($F1188,'(참고)타워 스텟 가치'!$B$12:$L$16,AE$2,0)*$E1188)</f>
        <v>969.97500000000275</v>
      </c>
      <c r="AF1188">
        <f>VLOOKUP($F1188,'(참고)타워 스텟 가치'!$B$12:$L$16,AF$2,0)+(VLOOKUP($F1188,'(참고)타워 스텟 가치'!$B$12:$L$16,AF$2,0)*$E1188)</f>
        <v>479000.00000000134</v>
      </c>
      <c r="AG1188">
        <f>VLOOKUP($F1188,'(참고)타워 스텟 가치'!$B$12:$L$16,AG$2,0)+(VLOOKUP($F1188,'(참고)타워 스텟 가치'!$B$12:$L$16,AG$2,0)*$E1188)</f>
        <v>4849.8750000000136</v>
      </c>
      <c r="AH1188">
        <f>VLOOKUP($F1188,'(참고)타워 스텟 가치'!$B$12:$L$16,AH$2,0)+(VLOOKUP($F1188,'(참고)타워 스텟 가치'!$B$12:$L$16,AH$2,0)*$E1188)</f>
        <v>161.66250000000045</v>
      </c>
      <c r="AI1188">
        <f>VLOOKUP($F1188,'(참고)타워 스텟 가치'!$B$12:$L$16,AI$2,0)+(VLOOKUP($F1188,'(참고)타워 스텟 가치'!$B$12:$L$16,AI$2,0)*$E1188)</f>
        <v>28.74000000000008</v>
      </c>
      <c r="AJ1188">
        <f>VLOOKUP($F1188,'(참고)타워 스텟 가치'!$B$12:$L$16,AJ$2,0)+(VLOOKUP($F1188,'(참고)타워 스텟 가치'!$B$12:$L$16,AJ$2,0)*$E1188)</f>
        <v>0</v>
      </c>
      <c r="AK1188">
        <f>VLOOKUP($F1188,'(참고)타워 스텟 가치'!$B$12:$L$16,AK$2,0)+(VLOOKUP($F1188,'(참고)타워 스텟 가치'!$B$12:$L$16,AK$2,0)*$E1188)</f>
        <v>0</v>
      </c>
      <c r="AL1188">
        <f>VLOOKUP($F1188,'(참고)타워 스텟 가치'!$B$12:$L$16,AL$2,0)+(VLOOKUP($F1188,'(참고)타워 스텟 가치'!$B$12:$L$16,AL$2,0)*$E1188)</f>
        <v>191.60000000000053</v>
      </c>
      <c r="AM1188">
        <f>SUM('스테이지별 몬스터 스텟'!AD1188*'(참고)타워 스텟 가치'!$Q$17,'스테이지별 몬스터 스텟'!AE1188*'(참고)타워 스텟 가치'!$R$17,'스테이지별 몬스터 스텟'!AF1188*'(참고)타워 스텟 가치'!$S$17,'스테이지별 몬스터 스텟'!AG1188*'(참고)타워 스텟 가치'!$T$17,'스테이지별 몬스터 스텟'!AH1188*'(참고)타워 스텟 가치'!$U$17,'스테이지별 몬스터 스텟'!AI1188*'(참고)타워 스텟 가치'!$V$17,'스테이지별 몬스터 스텟'!AJ1188*'(참고)타워 스텟 가치'!$W$17,'스테이지별 몬스터 스텟'!AK1188*'(참고)타워 스텟 가치'!$X$17,'스테이지별 몬스터 스텟'!AL1188*'(참고)타워 스텟 가치'!$Y$17)</f>
        <v>732006.6025000019</v>
      </c>
      <c r="AN1188">
        <v>3</v>
      </c>
    </row>
    <row r="1189" spans="3:40" x14ac:dyDescent="0.3">
      <c r="C1189">
        <v>5</v>
      </c>
      <c r="D1189">
        <f t="shared" si="56"/>
        <v>237</v>
      </c>
      <c r="E1189" s="52">
        <f>VLOOKUP(D1189,'스테이지별 난이도 설정'!B:C,2,0)</f>
        <v>94.800000000000267</v>
      </c>
      <c r="F1189" t="str">
        <f t="shared" si="57"/>
        <v>스페셜</v>
      </c>
      <c r="G1189">
        <f t="shared" si="55"/>
        <v>6</v>
      </c>
      <c r="H1189">
        <f>VLOOKUP($F1189,'(참고)타워 스텟 가치'!$B$2:$L$6,H$2,0)+(VLOOKUP($F1189,'(참고)타워 스텟 가치'!$B$2:$L$6,H$2,0)*$E1189)</f>
        <v>3637.40625000001</v>
      </c>
      <c r="I1189">
        <f>VLOOKUP($F1189,'(참고)타워 스텟 가치'!$B$2:$L$6,I$2,0)+(VLOOKUP($F1189,'(참고)타워 스텟 가치'!$B$2:$L$6,I$2,0)*$E1189)</f>
        <v>727.48125000000198</v>
      </c>
      <c r="J1189">
        <f>VLOOKUP($F1189,'(참고)타워 스텟 가치'!$B$2:$L$6,J$2,0)+(VLOOKUP($F1189,'(참고)타워 스텟 가치'!$B$2:$L$6,J$2,0)*$E1189)</f>
        <v>479000.00000000134</v>
      </c>
      <c r="K1189">
        <f>VLOOKUP($F1189,'(참고)타워 스텟 가치'!$B$2:$L$6,K$2,0)+(VLOOKUP($F1189,'(참고)타워 스텟 가치'!$B$2:$L$6,K$2,0)*$E1189)</f>
        <v>14549.62500000004</v>
      </c>
      <c r="L1189">
        <f>VLOOKUP($F1189,'(참고)타워 스텟 가치'!$B$2:$L$6,L$2,0)+(VLOOKUP($F1189,'(참고)타워 스텟 가치'!$B$2:$L$6,L$2,0)*$E1189)</f>
        <v>242.49375000000069</v>
      </c>
      <c r="M1189">
        <f>VLOOKUP($F1189,'(참고)타워 스텟 가치'!$B$2:$L$6,M$2,0)+(VLOOKUP($F1189,'(참고)타워 스텟 가치'!$B$2:$L$6,M$2,0)*$E1189)</f>
        <v>28.74000000000008</v>
      </c>
      <c r="N1189">
        <f>VLOOKUP($F1189,'(참고)타워 스텟 가치'!$B$2:$L$6,N$2,0)+(VLOOKUP($F1189,'(참고)타워 스텟 가치'!$B$2:$L$6,N$2,0)*$E1189)</f>
        <v>0</v>
      </c>
      <c r="O1189">
        <f>VLOOKUP($F1189,'(참고)타워 스텟 가치'!$B$2:$L$6,O$2,0)+(VLOOKUP($F1189,'(참고)타워 스텟 가치'!$B$2:$L$6,O$2,0)*$E1189)</f>
        <v>0</v>
      </c>
      <c r="P1189">
        <f>VLOOKUP($F1189,'(참고)타워 스텟 가치'!$B$2:$L$6,P$2,0)+(VLOOKUP($F1189,'(참고)타워 스텟 가치'!$B$2:$L$6,P$2,0)*$E1189)</f>
        <v>95.800000000000267</v>
      </c>
      <c r="Q1189">
        <f>SUM('스테이지별 몬스터 스텟'!H1189*'(참고)타워 스텟 가치'!$Q$17,'스테이지별 몬스터 스텟'!I1189*'(참고)타워 스텟 가치'!$R$17,'스테이지별 몬스터 스텟'!J1189*'(참고)타워 스텟 가치'!$S$17,'스테이지별 몬스터 스텟'!K1189*'(참고)타워 스텟 가치'!$T$17,'스테이지별 몬스터 스텟'!L1189*'(참고)타워 스텟 가치'!$U$17,'스테이지별 몬스터 스텟'!M1189*'(참고)타워 스텟 가치'!$V$17,'스테이지별 몬스터 스텟'!N1189*'(참고)타워 스텟 가치'!$W$17,'스테이지별 몬스터 스텟'!O1189*'(참고)타워 스텟 가치'!$X$17,'스테이지별 몬스터 스텟'!P1189*'(참고)타워 스텟 가치'!$Y$17)</f>
        <v>756670.61187500216</v>
      </c>
      <c r="R1189">
        <v>1</v>
      </c>
      <c r="S1189">
        <f>VLOOKUP($F1189,'(참고)타워 스텟 가치'!$B$7:$L$11,S$2,0)+(VLOOKUP($F1189,'(참고)타워 스텟 가치'!$B$7:$L$11,S$2,0)*$E1189)</f>
        <v>1212.4687500000034</v>
      </c>
      <c r="T1189">
        <f>VLOOKUP($F1189,'(참고)타워 스텟 가치'!$B$7:$L$11,T$2,0)+(VLOOKUP($F1189,'(참고)타워 스텟 가치'!$B$7:$L$11,T$2,0)*$E1189)</f>
        <v>2182.4437500000063</v>
      </c>
      <c r="U1189">
        <f>VLOOKUP($F1189,'(참고)타워 스텟 가치'!$B$7:$L$11,U$2,0)+(VLOOKUP($F1189,'(참고)타워 스텟 가치'!$B$7:$L$11,U$2,0)*$E1189)</f>
        <v>479000.00000000134</v>
      </c>
      <c r="V1189">
        <f>VLOOKUP($F1189,'(참고)타워 스텟 가치'!$B$7:$L$11,V$2,0)+(VLOOKUP($F1189,'(참고)타워 스텟 가치'!$B$7:$L$11,V$2,0)*$E1189)</f>
        <v>14549.62500000004</v>
      </c>
      <c r="W1189">
        <f>VLOOKUP($F1189,'(참고)타워 스텟 가치'!$B$7:$L$11,W$2,0)+(VLOOKUP($F1189,'(참고)타워 스텟 가치'!$B$7:$L$11,W$2,0)*$E1189)</f>
        <v>242.49375000000069</v>
      </c>
      <c r="X1189">
        <f>VLOOKUP($F1189,'(참고)타워 스텟 가치'!$B$7:$L$11,X$2,0)+(VLOOKUP($F1189,'(참고)타워 스텟 가치'!$B$7:$L$11,X$2,0)*$E1189)</f>
        <v>28.74000000000008</v>
      </c>
      <c r="Y1189">
        <f>VLOOKUP($F1189,'(참고)타워 스텟 가치'!$B$7:$L$11,Y$2,0)+(VLOOKUP($F1189,'(참고)타워 스텟 가치'!$B$7:$L$11,Y$2,0)*$E1189)</f>
        <v>0</v>
      </c>
      <c r="Z1189">
        <f>VLOOKUP($F1189,'(참고)타워 스텟 가치'!$B$7:$L$11,Z$2,0)+(VLOOKUP($F1189,'(참고)타워 스텟 가치'!$B$7:$L$11,Z$2,0)*$E1189)</f>
        <v>0</v>
      </c>
      <c r="AA1189">
        <f>VLOOKUP($F1189,'(참고)타워 스텟 가치'!$B$7:$L$11,AA$2,0)+(VLOOKUP($F1189,'(참고)타워 스텟 가치'!$B$7:$L$11,AA$2,0)*$E1189)</f>
        <v>95.800000000000267</v>
      </c>
      <c r="AB1189">
        <f>SUM('스테이지별 몬스터 스텟'!S1189*'(참고)타워 스텟 가치'!$Q$17,'스테이지별 몬스터 스텟'!T1189*'(참고)타워 스텟 가치'!$R$17,'스테이지별 몬스터 스텟'!U1189*'(참고)타워 스텟 가치'!$S$17,'스테이지별 몬스터 스텟'!V1189*'(참고)타워 스텟 가치'!$T$17,'스테이지별 몬스터 스텟'!W1189*'(참고)타워 스텟 가치'!$U$17,'스테이지별 몬스터 스텟'!X1189*'(참고)타워 스텟 가치'!$V$17,'스테이지별 몬스터 스텟'!Y1189*'(참고)타워 스텟 가치'!$W$17,'스테이지별 몬스터 스텟'!Z1189*'(참고)타워 스텟 가치'!$X$17,'스테이지별 몬스터 스텟'!AA1189*'(참고)타워 스텟 가치'!$Y$17)</f>
        <v>754003.18062500213</v>
      </c>
      <c r="AC1189">
        <v>2</v>
      </c>
      <c r="AD1189">
        <f>VLOOKUP($F1189,'(참고)타워 스텟 가치'!$B$12:$L$16,AD$2,0)+(VLOOKUP($F1189,'(참고)타워 스텟 가치'!$B$12:$L$16,AD$2,0)*$E1189)</f>
        <v>1212.4687500000034</v>
      </c>
      <c r="AE1189">
        <f>VLOOKUP($F1189,'(참고)타워 스텟 가치'!$B$12:$L$16,AE$2,0)+(VLOOKUP($F1189,'(참고)타워 스텟 가치'!$B$12:$L$16,AE$2,0)*$E1189)</f>
        <v>1454.962500000004</v>
      </c>
      <c r="AF1189">
        <f>VLOOKUP($F1189,'(참고)타워 스텟 가치'!$B$12:$L$16,AF$2,0)+(VLOOKUP($F1189,'(참고)타워 스텟 가치'!$B$12:$L$16,AF$2,0)*$E1189)</f>
        <v>479000.00000000134</v>
      </c>
      <c r="AG1189">
        <f>VLOOKUP($F1189,'(참고)타워 스텟 가치'!$B$12:$L$16,AG$2,0)+(VLOOKUP($F1189,'(참고)타워 스텟 가치'!$B$12:$L$16,AG$2,0)*$E1189)</f>
        <v>7274.81250000002</v>
      </c>
      <c r="AH1189">
        <f>VLOOKUP($F1189,'(참고)타워 스텟 가치'!$B$12:$L$16,AH$2,0)+(VLOOKUP($F1189,'(참고)타워 스텟 가치'!$B$12:$L$16,AH$2,0)*$E1189)</f>
        <v>242.49375000000069</v>
      </c>
      <c r="AI1189">
        <f>VLOOKUP($F1189,'(참고)타워 스텟 가치'!$B$12:$L$16,AI$2,0)+(VLOOKUP($F1189,'(참고)타워 스텟 가치'!$B$12:$L$16,AI$2,0)*$E1189)</f>
        <v>28.74000000000008</v>
      </c>
      <c r="AJ1189">
        <f>VLOOKUP($F1189,'(참고)타워 스텟 가치'!$B$12:$L$16,AJ$2,0)+(VLOOKUP($F1189,'(참고)타워 스텟 가치'!$B$12:$L$16,AJ$2,0)*$E1189)</f>
        <v>0</v>
      </c>
      <c r="AK1189">
        <f>VLOOKUP($F1189,'(참고)타워 스텟 가치'!$B$12:$L$16,AK$2,0)+(VLOOKUP($F1189,'(참고)타워 스텟 가치'!$B$12:$L$16,AK$2,0)*$E1189)</f>
        <v>0</v>
      </c>
      <c r="AL1189">
        <f>VLOOKUP($F1189,'(참고)타워 스텟 가치'!$B$12:$L$16,AL$2,0)+(VLOOKUP($F1189,'(참고)타워 스텟 가치'!$B$12:$L$16,AL$2,0)*$E1189)</f>
        <v>191.60000000000053</v>
      </c>
      <c r="AM1189">
        <f>SUM('스테이지별 몬스터 스텟'!AD1189*'(참고)타워 스텟 가치'!$Q$17,'스테이지별 몬스터 스텟'!AE1189*'(참고)타워 스텟 가치'!$R$17,'스테이지별 몬스터 스텟'!AF1189*'(참고)타워 스텟 가치'!$S$17,'스테이지별 몬스터 스텟'!AG1189*'(참고)타워 스텟 가치'!$T$17,'스테이지별 몬스터 스텟'!AH1189*'(참고)타워 스텟 가치'!$U$17,'스테이지별 몬스터 스텟'!AI1189*'(참고)타워 스텟 가치'!$V$17,'스테이지별 몬스터 스텟'!AJ1189*'(참고)타워 스텟 가치'!$W$17,'스테이지별 몬스터 스텟'!AK1189*'(참고)타워 스텟 가치'!$X$17,'스테이지별 몬스터 스텟'!AL1189*'(참고)타워 스텟 가치'!$Y$17)</f>
        <v>738553.93375000195</v>
      </c>
      <c r="AN1189">
        <v>3</v>
      </c>
    </row>
    <row r="1190" spans="3:40" x14ac:dyDescent="0.3">
      <c r="C1190">
        <v>1</v>
      </c>
      <c r="D1190">
        <f t="shared" si="56"/>
        <v>238</v>
      </c>
      <c r="E1190" s="52">
        <f>VLOOKUP(D1190,'스테이지별 난이도 설정'!B:C,2,0)</f>
        <v>95.200000000000273</v>
      </c>
      <c r="F1190" t="str">
        <f t="shared" si="57"/>
        <v>일반</v>
      </c>
      <c r="G1190">
        <f t="shared" si="55"/>
        <v>6</v>
      </c>
      <c r="H1190">
        <f>VLOOKUP($F1190,'(참고)타워 스텟 가치'!$B$2:$L$6,H$2,0)+(VLOOKUP($F1190,'(참고)타워 스텟 가치'!$B$2:$L$6,H$2,0)*$E1190)</f>
        <v>721.50000000000205</v>
      </c>
      <c r="I1190">
        <f>VLOOKUP($F1190,'(참고)타워 스텟 가치'!$B$2:$L$6,I$2,0)+(VLOOKUP($F1190,'(참고)타워 스텟 가치'!$B$2:$L$6,I$2,0)*$E1190)</f>
        <v>144.30000000000041</v>
      </c>
      <c r="J1190">
        <f>VLOOKUP($F1190,'(참고)타워 스텟 가치'!$B$2:$L$6,J$2,0)+(VLOOKUP($F1190,'(참고)타워 스텟 가치'!$B$2:$L$6,J$2,0)*$E1190)</f>
        <v>481000.00000000134</v>
      </c>
      <c r="K1190">
        <f>VLOOKUP($F1190,'(참고)타워 스텟 가치'!$B$2:$L$6,K$2,0)+(VLOOKUP($F1190,'(참고)타워 스텟 가치'!$B$2:$L$6,K$2,0)*$E1190)</f>
        <v>2886.0000000000082</v>
      </c>
      <c r="L1190">
        <f>VLOOKUP($F1190,'(참고)타워 스텟 가치'!$B$2:$L$6,L$2,0)+(VLOOKUP($F1190,'(참고)타워 스텟 가치'!$B$2:$L$6,L$2,0)*$E1190)</f>
        <v>48.100000000000136</v>
      </c>
      <c r="M1190">
        <f>VLOOKUP($F1190,'(참고)타워 스텟 가치'!$B$2:$L$6,M$2,0)+(VLOOKUP($F1190,'(참고)타워 스텟 가치'!$B$2:$L$6,M$2,0)*$E1190)</f>
        <v>28.860000000000081</v>
      </c>
      <c r="N1190">
        <f>VLOOKUP($F1190,'(참고)타워 스텟 가치'!$B$2:$L$6,N$2,0)+(VLOOKUP($F1190,'(참고)타워 스텟 가치'!$B$2:$L$6,N$2,0)*$E1190)</f>
        <v>0</v>
      </c>
      <c r="O1190">
        <f>VLOOKUP($F1190,'(참고)타워 스텟 가치'!$B$2:$L$6,O$2,0)+(VLOOKUP($F1190,'(참고)타워 스텟 가치'!$B$2:$L$6,O$2,0)*$E1190)</f>
        <v>0</v>
      </c>
      <c r="P1190">
        <f>VLOOKUP($F1190,'(참고)타워 스텟 가치'!$B$2:$L$6,P$2,0)+(VLOOKUP($F1190,'(참고)타워 스텟 가치'!$B$2:$L$6,P$2,0)*$E1190)</f>
        <v>67.340000000000188</v>
      </c>
      <c r="Q1190">
        <f>SUM('스테이지별 몬스터 스텟'!H1190*'(참고)타워 스텟 가치'!$Q$17,'스테이지별 몬스터 스텟'!I1190*'(참고)타워 스텟 가치'!$R$17,'스테이지별 몬스터 스텟'!J1190*'(참고)타워 스텟 가치'!$S$17,'스테이지별 몬스터 스텟'!K1190*'(참고)타워 스텟 가치'!$T$17,'스테이지별 몬스터 스텟'!L1190*'(참고)타워 스텟 가치'!$U$17,'스테이지별 몬스터 스텟'!M1190*'(참고)타워 스텟 가치'!$V$17,'스테이지별 몬스터 스텟'!N1190*'(참고)타워 스텟 가치'!$W$17,'스테이지별 몬스터 스텟'!O1190*'(참고)타워 스텟 가치'!$X$17,'스테이지별 몬스터 스텟'!P1190*'(참고)타워 스텟 가치'!$Y$17)</f>
        <v>729191.19000000192</v>
      </c>
      <c r="R1190">
        <v>1</v>
      </c>
      <c r="S1190">
        <f>VLOOKUP($F1190,'(참고)타워 스텟 가치'!$B$7:$L$11,S$2,0)+(VLOOKUP($F1190,'(참고)타워 스텟 가치'!$B$7:$L$11,S$2,0)*$E1190)</f>
        <v>240.50000000000068</v>
      </c>
      <c r="T1190">
        <f>VLOOKUP($F1190,'(참고)타워 스텟 가치'!$B$7:$L$11,T$2,0)+(VLOOKUP($F1190,'(참고)타워 스텟 가치'!$B$7:$L$11,T$2,0)*$E1190)</f>
        <v>432.90000000000123</v>
      </c>
      <c r="U1190">
        <f>VLOOKUP($F1190,'(참고)타워 스텟 가치'!$B$7:$L$11,U$2,0)+(VLOOKUP($F1190,'(참고)타워 스텟 가치'!$B$7:$L$11,U$2,0)*$E1190)</f>
        <v>481000.00000000134</v>
      </c>
      <c r="V1190">
        <f>VLOOKUP($F1190,'(참고)타워 스텟 가치'!$B$7:$L$11,V$2,0)+(VLOOKUP($F1190,'(참고)타워 스텟 가치'!$B$7:$L$11,V$2,0)*$E1190)</f>
        <v>2886.0000000000082</v>
      </c>
      <c r="W1190">
        <f>VLOOKUP($F1190,'(참고)타워 스텟 가치'!$B$7:$L$11,W$2,0)+(VLOOKUP($F1190,'(참고)타워 스텟 가치'!$B$7:$L$11,W$2,0)*$E1190)</f>
        <v>48.100000000000136</v>
      </c>
      <c r="X1190">
        <f>VLOOKUP($F1190,'(참고)타워 스텟 가치'!$B$7:$L$11,X$2,0)+(VLOOKUP($F1190,'(참고)타워 스텟 가치'!$B$7:$L$11,X$2,0)*$E1190)</f>
        <v>28.860000000000081</v>
      </c>
      <c r="Y1190">
        <f>VLOOKUP($F1190,'(참고)타워 스텟 가치'!$B$7:$L$11,Y$2,0)+(VLOOKUP($F1190,'(참고)타워 스텟 가치'!$B$7:$L$11,Y$2,0)*$E1190)</f>
        <v>0</v>
      </c>
      <c r="Z1190">
        <f>VLOOKUP($F1190,'(참고)타워 스텟 가치'!$B$7:$L$11,Z$2,0)+(VLOOKUP($F1190,'(참고)타워 스텟 가치'!$B$7:$L$11,Z$2,0)*$E1190)</f>
        <v>0</v>
      </c>
      <c r="AA1190">
        <f>VLOOKUP($F1190,'(참고)타워 스텟 가치'!$B$7:$L$11,AA$2,0)+(VLOOKUP($F1190,'(참고)타워 스텟 가치'!$B$7:$L$11,AA$2,0)*$E1190)</f>
        <v>67.340000000000188</v>
      </c>
      <c r="AB1190">
        <f>SUM('스테이지별 몬스터 스텟'!S1190*'(참고)타워 스텟 가치'!$Q$17,'스테이지별 몬스터 스텟'!T1190*'(참고)타워 스텟 가치'!$R$17,'스테이지별 몬스터 스텟'!U1190*'(참고)타워 스텟 가치'!$S$17,'스테이지별 몬스터 스텟'!V1190*'(참고)타워 스텟 가치'!$T$17,'스테이지별 몬스터 스텟'!W1190*'(참고)타워 스텟 가치'!$U$17,'스테이지별 몬스터 스텟'!X1190*'(참고)타워 스텟 가치'!$V$17,'스테이지별 몬스터 스텟'!Y1190*'(참고)타워 스텟 가치'!$W$17,'스테이지별 몬스터 스텟'!Z1190*'(참고)타워 스텟 가치'!$X$17,'스테이지별 몬스터 스텟'!AA1190*'(참고)타워 스텟 가치'!$Y$17)</f>
        <v>728662.09000000195</v>
      </c>
      <c r="AC1190">
        <v>2</v>
      </c>
      <c r="AD1190">
        <f>VLOOKUP($F1190,'(참고)타워 스텟 가치'!$B$12:$L$16,AD$2,0)+(VLOOKUP($F1190,'(참고)타워 스텟 가치'!$B$12:$L$16,AD$2,0)*$E1190)</f>
        <v>240.50000000000068</v>
      </c>
      <c r="AE1190">
        <f>VLOOKUP($F1190,'(참고)타워 스텟 가치'!$B$12:$L$16,AE$2,0)+(VLOOKUP($F1190,'(참고)타워 스텟 가치'!$B$12:$L$16,AE$2,0)*$E1190)</f>
        <v>288.60000000000082</v>
      </c>
      <c r="AF1190">
        <f>VLOOKUP($F1190,'(참고)타워 스텟 가치'!$B$12:$L$16,AF$2,0)+(VLOOKUP($F1190,'(참고)타워 스텟 가치'!$B$12:$L$16,AF$2,0)*$E1190)</f>
        <v>481000.00000000134</v>
      </c>
      <c r="AG1190">
        <f>VLOOKUP($F1190,'(참고)타워 스텟 가치'!$B$12:$L$16,AG$2,0)+(VLOOKUP($F1190,'(참고)타워 스텟 가치'!$B$12:$L$16,AG$2,0)*$E1190)</f>
        <v>1443.0000000000041</v>
      </c>
      <c r="AH1190">
        <f>VLOOKUP($F1190,'(참고)타워 스텟 가치'!$B$12:$L$16,AH$2,0)+(VLOOKUP($F1190,'(참고)타워 스텟 가치'!$B$12:$L$16,AH$2,0)*$E1190)</f>
        <v>48.100000000000136</v>
      </c>
      <c r="AI1190">
        <f>VLOOKUP($F1190,'(참고)타워 스텟 가치'!$B$12:$L$16,AI$2,0)+(VLOOKUP($F1190,'(참고)타워 스텟 가치'!$B$12:$L$16,AI$2,0)*$E1190)</f>
        <v>28.860000000000081</v>
      </c>
      <c r="AJ1190">
        <f>VLOOKUP($F1190,'(참고)타워 스텟 가치'!$B$12:$L$16,AJ$2,0)+(VLOOKUP($F1190,'(참고)타워 스텟 가치'!$B$12:$L$16,AJ$2,0)*$E1190)</f>
        <v>0</v>
      </c>
      <c r="AK1190">
        <f>VLOOKUP($F1190,'(참고)타워 스텟 가치'!$B$12:$L$16,AK$2,0)+(VLOOKUP($F1190,'(참고)타워 스텟 가치'!$B$12:$L$16,AK$2,0)*$E1190)</f>
        <v>0</v>
      </c>
      <c r="AL1190">
        <f>VLOOKUP($F1190,'(참고)타워 스텟 가치'!$B$12:$L$16,AL$2,0)+(VLOOKUP($F1190,'(참고)타워 스텟 가치'!$B$12:$L$16,AL$2,0)*$E1190)</f>
        <v>134.68000000000038</v>
      </c>
      <c r="AM1190">
        <f>SUM('스테이지별 몬스터 스텟'!AD1190*'(참고)타워 스텟 가치'!$Q$17,'스테이지별 몬스터 스텟'!AE1190*'(참고)타워 스텟 가치'!$R$17,'스테이지별 몬스터 스텟'!AF1190*'(참고)타워 스텟 가치'!$S$17,'스테이지별 몬스터 스텟'!AG1190*'(참고)타워 스텟 가치'!$T$17,'스테이지별 몬스터 스텟'!AH1190*'(참고)타워 스텟 가치'!$U$17,'스테이지별 몬스터 스텟'!AI1190*'(참고)타워 스텟 가치'!$V$17,'스테이지별 몬스터 스텟'!AJ1190*'(참고)타워 스텟 가치'!$W$17,'스테이지별 몬스터 스텟'!AK1190*'(참고)타워 스텟 가치'!$X$17,'스테이지별 몬스터 스텟'!AL1190*'(참고)타워 스텟 가치'!$Y$17)</f>
        <v>725694.32000000193</v>
      </c>
      <c r="AN1190">
        <v>3</v>
      </c>
    </row>
    <row r="1191" spans="3:40" x14ac:dyDescent="0.3">
      <c r="C1191">
        <v>2</v>
      </c>
      <c r="D1191">
        <f t="shared" si="56"/>
        <v>238</v>
      </c>
      <c r="E1191" s="52">
        <f>VLOOKUP(D1191,'스테이지별 난이도 설정'!B:C,2,0)</f>
        <v>95.200000000000273</v>
      </c>
      <c r="F1191" t="str">
        <f t="shared" si="57"/>
        <v>레어</v>
      </c>
      <c r="G1191">
        <f t="shared" si="55"/>
        <v>6</v>
      </c>
      <c r="H1191">
        <f>VLOOKUP($F1191,'(참고)타워 스텟 가치'!$B$2:$L$6,H$2,0)+(VLOOKUP($F1191,'(참고)타워 스텟 가치'!$B$2:$L$6,H$2,0)*$E1191)</f>
        <v>1082.2500000000032</v>
      </c>
      <c r="I1191">
        <f>VLOOKUP($F1191,'(참고)타워 스텟 가치'!$B$2:$L$6,I$2,0)+(VLOOKUP($F1191,'(참고)타워 스텟 가치'!$B$2:$L$6,I$2,0)*$E1191)</f>
        <v>216.45000000000061</v>
      </c>
      <c r="J1191">
        <f>VLOOKUP($F1191,'(참고)타워 스텟 가치'!$B$2:$L$6,J$2,0)+(VLOOKUP($F1191,'(참고)타워 스텟 가치'!$B$2:$L$6,J$2,0)*$E1191)</f>
        <v>481000.00000000134</v>
      </c>
      <c r="K1191">
        <f>VLOOKUP($F1191,'(참고)타워 스텟 가치'!$B$2:$L$6,K$2,0)+(VLOOKUP($F1191,'(참고)타워 스텟 가치'!$B$2:$L$6,K$2,0)*$E1191)</f>
        <v>4329.0000000000127</v>
      </c>
      <c r="L1191">
        <f>VLOOKUP($F1191,'(참고)타워 스텟 가치'!$B$2:$L$6,L$2,0)+(VLOOKUP($F1191,'(참고)타워 스텟 가치'!$B$2:$L$6,L$2,0)*$E1191)</f>
        <v>72.150000000000205</v>
      </c>
      <c r="M1191">
        <f>VLOOKUP($F1191,'(참고)타워 스텟 가치'!$B$2:$L$6,M$2,0)+(VLOOKUP($F1191,'(참고)타워 스텟 가치'!$B$2:$L$6,M$2,0)*$E1191)</f>
        <v>28.860000000000081</v>
      </c>
      <c r="N1191">
        <f>VLOOKUP($F1191,'(참고)타워 스텟 가치'!$B$2:$L$6,N$2,0)+(VLOOKUP($F1191,'(참고)타워 스텟 가치'!$B$2:$L$6,N$2,0)*$E1191)</f>
        <v>0</v>
      </c>
      <c r="O1191">
        <f>VLOOKUP($F1191,'(참고)타워 스텟 가치'!$B$2:$L$6,O$2,0)+(VLOOKUP($F1191,'(참고)타워 스텟 가치'!$B$2:$L$6,O$2,0)*$E1191)</f>
        <v>0</v>
      </c>
      <c r="P1191">
        <f>VLOOKUP($F1191,'(참고)타워 스텟 가치'!$B$2:$L$6,P$2,0)+(VLOOKUP($F1191,'(참고)타워 스텟 가치'!$B$2:$L$6,P$2,0)*$E1191)</f>
        <v>67.340000000000188</v>
      </c>
      <c r="Q1191">
        <f>SUM('스테이지별 몬스터 스텟'!H1191*'(참고)타워 스텟 가치'!$Q$17,'스테이지별 몬스터 스텟'!I1191*'(참고)타워 스텟 가치'!$R$17,'스테이지별 몬스터 스텟'!J1191*'(참고)타워 스텟 가치'!$S$17,'스테이지별 몬스터 스텟'!K1191*'(참고)타워 스텟 가치'!$T$17,'스테이지별 몬스터 스텟'!L1191*'(참고)타워 스텟 가치'!$U$17,'스테이지별 몬스터 스텟'!M1191*'(참고)타워 스텟 가치'!$V$17,'스테이지별 몬스터 스텟'!N1191*'(참고)타워 스텟 가치'!$W$17,'스테이지별 몬스터 스텟'!O1191*'(참고)타워 스텟 가치'!$X$17,'스테이지별 몬스터 스텟'!P1191*'(참고)타워 스텟 가치'!$Y$17)</f>
        <v>732955.01500000211</v>
      </c>
      <c r="R1191">
        <v>1</v>
      </c>
      <c r="S1191">
        <f>VLOOKUP($F1191,'(참고)타워 스텟 가치'!$B$7:$L$11,S$2,0)+(VLOOKUP($F1191,'(참고)타워 스텟 가치'!$B$7:$L$11,S$2,0)*$E1191)</f>
        <v>360.75000000000102</v>
      </c>
      <c r="T1191">
        <f>VLOOKUP($F1191,'(참고)타워 스텟 가치'!$B$7:$L$11,T$2,0)+(VLOOKUP($F1191,'(참고)타워 스텟 가치'!$B$7:$L$11,T$2,0)*$E1191)</f>
        <v>649.35000000000184</v>
      </c>
      <c r="U1191">
        <f>VLOOKUP($F1191,'(참고)타워 스텟 가치'!$B$7:$L$11,U$2,0)+(VLOOKUP($F1191,'(참고)타워 스텟 가치'!$B$7:$L$11,U$2,0)*$E1191)</f>
        <v>481000.00000000134</v>
      </c>
      <c r="V1191">
        <f>VLOOKUP($F1191,'(참고)타워 스텟 가치'!$B$7:$L$11,V$2,0)+(VLOOKUP($F1191,'(참고)타워 스텟 가치'!$B$7:$L$11,V$2,0)*$E1191)</f>
        <v>4329.0000000000127</v>
      </c>
      <c r="W1191">
        <f>VLOOKUP($F1191,'(참고)타워 스텟 가치'!$B$7:$L$11,W$2,0)+(VLOOKUP($F1191,'(참고)타워 스텟 가치'!$B$7:$L$11,W$2,0)*$E1191)</f>
        <v>72.150000000000205</v>
      </c>
      <c r="X1191">
        <f>VLOOKUP($F1191,'(참고)타워 스텟 가치'!$B$7:$L$11,X$2,0)+(VLOOKUP($F1191,'(참고)타워 스텟 가치'!$B$7:$L$11,X$2,0)*$E1191)</f>
        <v>28.860000000000081</v>
      </c>
      <c r="Y1191">
        <f>VLOOKUP($F1191,'(참고)타워 스텟 가치'!$B$7:$L$11,Y$2,0)+(VLOOKUP($F1191,'(참고)타워 스텟 가치'!$B$7:$L$11,Y$2,0)*$E1191)</f>
        <v>0</v>
      </c>
      <c r="Z1191">
        <f>VLOOKUP($F1191,'(참고)타워 스텟 가치'!$B$7:$L$11,Z$2,0)+(VLOOKUP($F1191,'(참고)타워 스텟 가치'!$B$7:$L$11,Z$2,0)*$E1191)</f>
        <v>0</v>
      </c>
      <c r="AA1191">
        <f>VLOOKUP($F1191,'(참고)타워 스텟 가치'!$B$7:$L$11,AA$2,0)+(VLOOKUP($F1191,'(참고)타워 스텟 가치'!$B$7:$L$11,AA$2,0)*$E1191)</f>
        <v>67.340000000000188</v>
      </c>
      <c r="AB1191">
        <f>SUM('스테이지별 몬스터 스텟'!S1191*'(참고)타워 스텟 가치'!$Q$17,'스테이지별 몬스터 스텟'!T1191*'(참고)타워 스텟 가치'!$R$17,'스테이지별 몬스터 스텟'!U1191*'(참고)타워 스텟 가치'!$S$17,'스테이지별 몬스터 스텟'!V1191*'(참고)타워 스텟 가치'!$T$17,'스테이지별 몬스터 스텟'!W1191*'(참고)타워 스텟 가치'!$U$17,'스테이지별 몬스터 스텟'!X1191*'(참고)타워 스텟 가치'!$V$17,'스테이지별 몬스터 스텟'!Y1191*'(참고)타워 스텟 가치'!$W$17,'스테이지별 몬스터 스텟'!Z1191*'(참고)타워 스텟 가치'!$X$17,'스테이지별 몬스터 스텟'!AA1191*'(참고)타워 스텟 가치'!$Y$17)</f>
        <v>732161.36500000209</v>
      </c>
      <c r="AC1191">
        <v>2</v>
      </c>
      <c r="AD1191">
        <f>VLOOKUP($F1191,'(참고)타워 스텟 가치'!$B$12:$L$16,AD$2,0)+(VLOOKUP($F1191,'(참고)타워 스텟 가치'!$B$12:$L$16,AD$2,0)*$E1191)</f>
        <v>360.75000000000102</v>
      </c>
      <c r="AE1191">
        <f>VLOOKUP($F1191,'(참고)타워 스텟 가치'!$B$12:$L$16,AE$2,0)+(VLOOKUP($F1191,'(참고)타워 스텟 가치'!$B$12:$L$16,AE$2,0)*$E1191)</f>
        <v>432.90000000000123</v>
      </c>
      <c r="AF1191">
        <f>VLOOKUP($F1191,'(참고)타워 스텟 가치'!$B$12:$L$16,AF$2,0)+(VLOOKUP($F1191,'(참고)타워 스텟 가치'!$B$12:$L$16,AF$2,0)*$E1191)</f>
        <v>481000.00000000134</v>
      </c>
      <c r="AG1191">
        <f>VLOOKUP($F1191,'(참고)타워 스텟 가치'!$B$12:$L$16,AG$2,0)+(VLOOKUP($F1191,'(참고)타워 스텟 가치'!$B$12:$L$16,AG$2,0)*$E1191)</f>
        <v>2164.5000000000064</v>
      </c>
      <c r="AH1191">
        <f>VLOOKUP($F1191,'(참고)타워 스텟 가치'!$B$12:$L$16,AH$2,0)+(VLOOKUP($F1191,'(참고)타워 스텟 가치'!$B$12:$L$16,AH$2,0)*$E1191)</f>
        <v>72.150000000000205</v>
      </c>
      <c r="AI1191">
        <f>VLOOKUP($F1191,'(참고)타워 스텟 가치'!$B$12:$L$16,AI$2,0)+(VLOOKUP($F1191,'(참고)타워 스텟 가치'!$B$12:$L$16,AI$2,0)*$E1191)</f>
        <v>28.860000000000081</v>
      </c>
      <c r="AJ1191">
        <f>VLOOKUP($F1191,'(참고)타워 스텟 가치'!$B$12:$L$16,AJ$2,0)+(VLOOKUP($F1191,'(참고)타워 스텟 가치'!$B$12:$L$16,AJ$2,0)*$E1191)</f>
        <v>0</v>
      </c>
      <c r="AK1191">
        <f>VLOOKUP($F1191,'(참고)타워 스텟 가치'!$B$12:$L$16,AK$2,0)+(VLOOKUP($F1191,'(참고)타워 스텟 가치'!$B$12:$L$16,AK$2,0)*$E1191)</f>
        <v>0</v>
      </c>
      <c r="AL1191">
        <f>VLOOKUP($F1191,'(참고)타워 스텟 가치'!$B$12:$L$16,AL$2,0)+(VLOOKUP($F1191,'(참고)타워 스텟 가치'!$B$12:$L$16,AL$2,0)*$E1191)</f>
        <v>134.68000000000038</v>
      </c>
      <c r="AM1191">
        <f>SUM('스테이지별 몬스터 스텟'!AD1191*'(참고)타워 스텟 가치'!$Q$17,'스테이지별 몬스터 스텟'!AE1191*'(참고)타워 스텟 가치'!$R$17,'스테이지별 몬스터 스텟'!AF1191*'(참고)타워 스텟 가치'!$S$17,'스테이지별 몬스터 스텟'!AG1191*'(참고)타워 스텟 가치'!$T$17,'스테이지별 몬스터 스텟'!AH1191*'(참고)타워 스텟 가치'!$U$17,'스테이지별 몬스터 스텟'!AI1191*'(참고)타워 스텟 가치'!$V$17,'스테이지별 몬스터 스텟'!AJ1191*'(참고)타워 스텟 가치'!$W$17,'스테이지별 몬스터 스텟'!AK1191*'(참고)타워 스텟 가치'!$X$17,'스테이지별 몬스터 스텟'!AL1191*'(참고)타워 스텟 가치'!$Y$17)</f>
        <v>727642.37000000197</v>
      </c>
      <c r="AN1191">
        <v>3</v>
      </c>
    </row>
    <row r="1192" spans="3:40" x14ac:dyDescent="0.3">
      <c r="C1192">
        <v>3</v>
      </c>
      <c r="D1192">
        <f t="shared" si="56"/>
        <v>238</v>
      </c>
      <c r="E1192" s="52">
        <f>VLOOKUP(D1192,'스테이지별 난이도 설정'!B:C,2,0)</f>
        <v>95.200000000000273</v>
      </c>
      <c r="F1192" t="str">
        <f t="shared" si="57"/>
        <v>에픽</v>
      </c>
      <c r="G1192">
        <f t="shared" si="55"/>
        <v>6</v>
      </c>
      <c r="H1192">
        <f>VLOOKUP($F1192,'(참고)타워 스텟 가치'!$B$2:$L$6,H$2,0)+(VLOOKUP($F1192,'(참고)타워 스텟 가치'!$B$2:$L$6,H$2,0)*$E1192)</f>
        <v>1623.3750000000045</v>
      </c>
      <c r="I1192">
        <f>VLOOKUP($F1192,'(참고)타워 스텟 가치'!$B$2:$L$6,I$2,0)+(VLOOKUP($F1192,'(참고)타워 스텟 가치'!$B$2:$L$6,I$2,0)*$E1192)</f>
        <v>324.67500000000092</v>
      </c>
      <c r="J1192">
        <f>VLOOKUP($F1192,'(참고)타워 스텟 가치'!$B$2:$L$6,J$2,0)+(VLOOKUP($F1192,'(참고)타워 스텟 가치'!$B$2:$L$6,J$2,0)*$E1192)</f>
        <v>481000.00000000134</v>
      </c>
      <c r="K1192">
        <f>VLOOKUP($F1192,'(참고)타워 스텟 가치'!$B$2:$L$6,K$2,0)+(VLOOKUP($F1192,'(참고)타워 스텟 가치'!$B$2:$L$6,K$2,0)*$E1192)</f>
        <v>6493.5000000000182</v>
      </c>
      <c r="L1192">
        <f>VLOOKUP($F1192,'(참고)타워 스텟 가치'!$B$2:$L$6,L$2,0)+(VLOOKUP($F1192,'(참고)타워 스텟 가치'!$B$2:$L$6,L$2,0)*$E1192)</f>
        <v>108.22500000000031</v>
      </c>
      <c r="M1192">
        <f>VLOOKUP($F1192,'(참고)타워 스텟 가치'!$B$2:$L$6,M$2,0)+(VLOOKUP($F1192,'(참고)타워 스텟 가치'!$B$2:$L$6,M$2,0)*$E1192)</f>
        <v>28.860000000000081</v>
      </c>
      <c r="N1192">
        <f>VLOOKUP($F1192,'(참고)타워 스텟 가치'!$B$2:$L$6,N$2,0)+(VLOOKUP($F1192,'(참고)타워 스텟 가치'!$B$2:$L$6,N$2,0)*$E1192)</f>
        <v>0</v>
      </c>
      <c r="O1192">
        <f>VLOOKUP($F1192,'(참고)타워 스텟 가치'!$B$2:$L$6,O$2,0)+(VLOOKUP($F1192,'(참고)타워 스텟 가치'!$B$2:$L$6,O$2,0)*$E1192)</f>
        <v>0</v>
      </c>
      <c r="P1192">
        <f>VLOOKUP($F1192,'(참고)타워 스텟 가치'!$B$2:$L$6,P$2,0)+(VLOOKUP($F1192,'(참고)타워 스텟 가치'!$B$2:$L$6,P$2,0)*$E1192)</f>
        <v>67.340000000000188</v>
      </c>
      <c r="Q1192">
        <f>SUM('스테이지별 몬스터 스텟'!H1192*'(참고)타워 스텟 가치'!$Q$17,'스테이지별 몬스터 스텟'!I1192*'(참고)타워 스텟 가치'!$R$17,'스테이지별 몬스터 스텟'!J1192*'(참고)타워 스텟 가치'!$S$17,'스테이지별 몬스터 스텟'!K1192*'(참고)타워 스텟 가치'!$T$17,'스테이지별 몬스터 스텟'!L1192*'(참고)타워 스텟 가치'!$U$17,'스테이지별 몬스터 스텟'!M1192*'(참고)타워 스텟 가치'!$V$17,'스테이지별 몬스터 스텟'!N1192*'(참고)타워 스텟 가치'!$W$17,'스테이지별 몬스터 스텟'!O1192*'(참고)타워 스텟 가치'!$X$17,'스테이지별 몬스터 스텟'!P1192*'(참고)타워 스텟 가치'!$Y$17)</f>
        <v>738600.75250000192</v>
      </c>
      <c r="R1192">
        <v>1</v>
      </c>
      <c r="S1192">
        <f>VLOOKUP($F1192,'(참고)타워 스텟 가치'!$B$7:$L$11,S$2,0)+(VLOOKUP($F1192,'(참고)타워 스텟 가치'!$B$7:$L$11,S$2,0)*$E1192)</f>
        <v>541.12500000000159</v>
      </c>
      <c r="T1192">
        <f>VLOOKUP($F1192,'(참고)타워 스텟 가치'!$B$7:$L$11,T$2,0)+(VLOOKUP($F1192,'(참고)타워 스텟 가치'!$B$7:$L$11,T$2,0)*$E1192)</f>
        <v>974.02500000000282</v>
      </c>
      <c r="U1192">
        <f>VLOOKUP($F1192,'(참고)타워 스텟 가치'!$B$7:$L$11,U$2,0)+(VLOOKUP($F1192,'(참고)타워 스텟 가치'!$B$7:$L$11,U$2,0)*$E1192)</f>
        <v>481000.00000000134</v>
      </c>
      <c r="V1192">
        <f>VLOOKUP($F1192,'(참고)타워 스텟 가치'!$B$7:$L$11,V$2,0)+(VLOOKUP($F1192,'(참고)타워 스텟 가치'!$B$7:$L$11,V$2,0)*$E1192)</f>
        <v>6493.5000000000182</v>
      </c>
      <c r="W1192">
        <f>VLOOKUP($F1192,'(참고)타워 스텟 가치'!$B$7:$L$11,W$2,0)+(VLOOKUP($F1192,'(참고)타워 스텟 가치'!$B$7:$L$11,W$2,0)*$E1192)</f>
        <v>108.22500000000031</v>
      </c>
      <c r="X1192">
        <f>VLOOKUP($F1192,'(참고)타워 스텟 가치'!$B$7:$L$11,X$2,0)+(VLOOKUP($F1192,'(참고)타워 스텟 가치'!$B$7:$L$11,X$2,0)*$E1192)</f>
        <v>28.860000000000081</v>
      </c>
      <c r="Y1192">
        <f>VLOOKUP($F1192,'(참고)타워 스텟 가치'!$B$7:$L$11,Y$2,0)+(VLOOKUP($F1192,'(참고)타워 스텟 가치'!$B$7:$L$11,Y$2,0)*$E1192)</f>
        <v>0</v>
      </c>
      <c r="Z1192">
        <f>VLOOKUP($F1192,'(참고)타워 스텟 가치'!$B$7:$L$11,Z$2,0)+(VLOOKUP($F1192,'(참고)타워 스텟 가치'!$B$7:$L$11,Z$2,0)*$E1192)</f>
        <v>0</v>
      </c>
      <c r="AA1192">
        <f>VLOOKUP($F1192,'(참고)타워 스텟 가치'!$B$7:$L$11,AA$2,0)+(VLOOKUP($F1192,'(참고)타워 스텟 가치'!$B$7:$L$11,AA$2,0)*$E1192)</f>
        <v>67.340000000000188</v>
      </c>
      <c r="AB1192">
        <f>SUM('스테이지별 몬스터 스텟'!S1192*'(참고)타워 스텟 가치'!$Q$17,'스테이지별 몬스터 스텟'!T1192*'(참고)타워 스텟 가치'!$R$17,'스테이지별 몬스터 스텟'!U1192*'(참고)타워 스텟 가치'!$S$17,'스테이지별 몬스터 스텟'!V1192*'(참고)타워 스텟 가치'!$T$17,'스테이지별 몬스터 스텟'!W1192*'(참고)타워 스텟 가치'!$U$17,'스테이지별 몬스터 스텟'!X1192*'(참고)타워 스텟 가치'!$V$17,'스테이지별 몬스터 스텟'!Y1192*'(참고)타워 스텟 가치'!$W$17,'스테이지별 몬스터 스텟'!Z1192*'(참고)타워 스텟 가치'!$X$17,'스테이지별 몬스터 스텟'!AA1192*'(참고)타워 스텟 가치'!$Y$17)</f>
        <v>737410.27750000195</v>
      </c>
      <c r="AC1192">
        <v>2</v>
      </c>
      <c r="AD1192">
        <f>VLOOKUP($F1192,'(참고)타워 스텟 가치'!$B$12:$L$16,AD$2,0)+(VLOOKUP($F1192,'(참고)타워 스텟 가치'!$B$12:$L$16,AD$2,0)*$E1192)</f>
        <v>541.12500000000159</v>
      </c>
      <c r="AE1192">
        <f>VLOOKUP($F1192,'(참고)타워 스텟 가치'!$B$12:$L$16,AE$2,0)+(VLOOKUP($F1192,'(참고)타워 스텟 가치'!$B$12:$L$16,AE$2,0)*$E1192)</f>
        <v>649.35000000000184</v>
      </c>
      <c r="AF1192">
        <f>VLOOKUP($F1192,'(참고)타워 스텟 가치'!$B$12:$L$16,AF$2,0)+(VLOOKUP($F1192,'(참고)타워 스텟 가치'!$B$12:$L$16,AF$2,0)*$E1192)</f>
        <v>481000.00000000134</v>
      </c>
      <c r="AG1192">
        <f>VLOOKUP($F1192,'(참고)타워 스텟 가치'!$B$12:$L$16,AG$2,0)+(VLOOKUP($F1192,'(참고)타워 스텟 가치'!$B$12:$L$16,AG$2,0)*$E1192)</f>
        <v>3246.7500000000091</v>
      </c>
      <c r="AH1192">
        <f>VLOOKUP($F1192,'(참고)타워 스텟 가치'!$B$12:$L$16,AH$2,0)+(VLOOKUP($F1192,'(참고)타워 스텟 가치'!$B$12:$L$16,AH$2,0)*$E1192)</f>
        <v>108.22500000000031</v>
      </c>
      <c r="AI1192">
        <f>VLOOKUP($F1192,'(참고)타워 스텟 가치'!$B$12:$L$16,AI$2,0)+(VLOOKUP($F1192,'(참고)타워 스텟 가치'!$B$12:$L$16,AI$2,0)*$E1192)</f>
        <v>28.860000000000081</v>
      </c>
      <c r="AJ1192">
        <f>VLOOKUP($F1192,'(참고)타워 스텟 가치'!$B$12:$L$16,AJ$2,0)+(VLOOKUP($F1192,'(참고)타워 스텟 가치'!$B$12:$L$16,AJ$2,0)*$E1192)</f>
        <v>0</v>
      </c>
      <c r="AK1192">
        <f>VLOOKUP($F1192,'(참고)타워 스텟 가치'!$B$12:$L$16,AK$2,0)+(VLOOKUP($F1192,'(참고)타워 스텟 가치'!$B$12:$L$16,AK$2,0)*$E1192)</f>
        <v>0</v>
      </c>
      <c r="AL1192">
        <f>VLOOKUP($F1192,'(참고)타워 스텟 가치'!$B$12:$L$16,AL$2,0)+(VLOOKUP($F1192,'(참고)타워 스텟 가치'!$B$12:$L$16,AL$2,0)*$E1192)</f>
        <v>134.68000000000038</v>
      </c>
      <c r="AM1192">
        <f>SUM('스테이지별 몬스터 스텟'!AD1192*'(참고)타워 스텟 가치'!$Q$17,'스테이지별 몬스터 스텟'!AE1192*'(참고)타워 스텟 가치'!$R$17,'스테이지별 몬스터 스텟'!AF1192*'(참고)타워 스텟 가치'!$S$17,'스테이지별 몬스터 스텟'!AG1192*'(참고)타워 스텟 가치'!$T$17,'스테이지별 몬스터 스텟'!AH1192*'(참고)타워 스텟 가치'!$U$17,'스테이지별 몬스터 스텟'!AI1192*'(참고)타워 스텟 가치'!$V$17,'스테이지별 몬스터 스텟'!AJ1192*'(참고)타워 스텟 가치'!$W$17,'스테이지별 몬스터 스텟'!AK1192*'(참고)타워 스텟 가치'!$X$17,'스테이지별 몬스터 스텟'!AL1192*'(참고)타워 스텟 가치'!$Y$17)</f>
        <v>730564.44500000193</v>
      </c>
      <c r="AN1192">
        <v>3</v>
      </c>
    </row>
    <row r="1193" spans="3:40" x14ac:dyDescent="0.3">
      <c r="C1193">
        <v>4</v>
      </c>
      <c r="D1193">
        <f t="shared" si="56"/>
        <v>238</v>
      </c>
      <c r="E1193" s="52">
        <f>VLOOKUP(D1193,'스테이지별 난이도 설정'!B:C,2,0)</f>
        <v>95.200000000000273</v>
      </c>
      <c r="F1193" t="str">
        <f t="shared" si="57"/>
        <v>유니크</v>
      </c>
      <c r="G1193">
        <f t="shared" si="55"/>
        <v>6</v>
      </c>
      <c r="H1193">
        <f>VLOOKUP($F1193,'(참고)타워 스텟 가치'!$B$2:$L$6,H$2,0)+(VLOOKUP($F1193,'(참고)타워 스텟 가치'!$B$2:$L$6,H$2,0)*$E1193)</f>
        <v>2435.0625000000068</v>
      </c>
      <c r="I1193">
        <f>VLOOKUP($F1193,'(참고)타워 스텟 가치'!$B$2:$L$6,I$2,0)+(VLOOKUP($F1193,'(참고)타워 스텟 가치'!$B$2:$L$6,I$2,0)*$E1193)</f>
        <v>487.01250000000141</v>
      </c>
      <c r="J1193">
        <f>VLOOKUP($F1193,'(참고)타워 스텟 가치'!$B$2:$L$6,J$2,0)+(VLOOKUP($F1193,'(참고)타워 스텟 가치'!$B$2:$L$6,J$2,0)*$E1193)</f>
        <v>481000.00000000134</v>
      </c>
      <c r="K1193">
        <f>VLOOKUP($F1193,'(참고)타워 스텟 가치'!$B$2:$L$6,K$2,0)+(VLOOKUP($F1193,'(참고)타워 스텟 가치'!$B$2:$L$6,K$2,0)*$E1193)</f>
        <v>9740.2500000000273</v>
      </c>
      <c r="L1193">
        <f>VLOOKUP($F1193,'(참고)타워 스텟 가치'!$B$2:$L$6,L$2,0)+(VLOOKUP($F1193,'(참고)타워 스텟 가치'!$B$2:$L$6,L$2,0)*$E1193)</f>
        <v>162.33750000000046</v>
      </c>
      <c r="M1193">
        <f>VLOOKUP($F1193,'(참고)타워 스텟 가치'!$B$2:$L$6,M$2,0)+(VLOOKUP($F1193,'(참고)타워 스텟 가치'!$B$2:$L$6,M$2,0)*$E1193)</f>
        <v>28.860000000000081</v>
      </c>
      <c r="N1193">
        <f>VLOOKUP($F1193,'(참고)타워 스텟 가치'!$B$2:$L$6,N$2,0)+(VLOOKUP($F1193,'(참고)타워 스텟 가치'!$B$2:$L$6,N$2,0)*$E1193)</f>
        <v>0</v>
      </c>
      <c r="O1193">
        <f>VLOOKUP($F1193,'(참고)타워 스텟 가치'!$B$2:$L$6,O$2,0)+(VLOOKUP($F1193,'(참고)타워 스텟 가치'!$B$2:$L$6,O$2,0)*$E1193)</f>
        <v>0</v>
      </c>
      <c r="P1193">
        <f>VLOOKUP($F1193,'(참고)타워 스텟 가치'!$B$2:$L$6,P$2,0)+(VLOOKUP($F1193,'(참고)타워 스텟 가치'!$B$2:$L$6,P$2,0)*$E1193)</f>
        <v>96.200000000000273</v>
      </c>
      <c r="Q1193">
        <f>SUM('스테이지별 몬스터 스텟'!H1193*'(참고)타워 스텟 가치'!$Q$17,'스테이지별 몬스터 스텟'!I1193*'(참고)타워 스텟 가치'!$R$17,'스테이지별 몬스터 스텟'!J1193*'(참고)타워 스텟 가치'!$S$17,'스테이지별 몬스터 스텟'!K1193*'(참고)타워 스텟 가치'!$T$17,'스테이지별 몬스터 스텟'!L1193*'(참고)타워 스텟 가치'!$U$17,'스테이지별 몬스터 스텟'!M1193*'(참고)타워 스텟 가치'!$V$17,'스테이지별 몬스터 스텟'!N1193*'(참고)타워 스텟 가치'!$W$17,'스테이지별 몬스터 스텟'!O1193*'(참고)타워 스텟 가치'!$X$17,'스테이지별 몬스터 스텟'!P1193*'(참고)타워 스텟 가치'!$Y$17)</f>
        <v>747127.07875000208</v>
      </c>
      <c r="R1193">
        <v>1</v>
      </c>
      <c r="S1193">
        <f>VLOOKUP($F1193,'(참고)타워 스텟 가치'!$B$7:$L$11,S$2,0)+(VLOOKUP($F1193,'(참고)타워 스텟 가치'!$B$7:$L$11,S$2,0)*$E1193)</f>
        <v>811.68750000000227</v>
      </c>
      <c r="T1193">
        <f>VLOOKUP($F1193,'(참고)타워 스텟 가치'!$B$7:$L$11,T$2,0)+(VLOOKUP($F1193,'(참고)타워 스텟 가치'!$B$7:$L$11,T$2,0)*$E1193)</f>
        <v>1461.0375000000042</v>
      </c>
      <c r="U1193">
        <f>VLOOKUP($F1193,'(참고)타워 스텟 가치'!$B$7:$L$11,U$2,0)+(VLOOKUP($F1193,'(참고)타워 스텟 가치'!$B$7:$L$11,U$2,0)*$E1193)</f>
        <v>481000.00000000134</v>
      </c>
      <c r="V1193">
        <f>VLOOKUP($F1193,'(참고)타워 스텟 가치'!$B$7:$L$11,V$2,0)+(VLOOKUP($F1193,'(참고)타워 스텟 가치'!$B$7:$L$11,V$2,0)*$E1193)</f>
        <v>9740.2500000000273</v>
      </c>
      <c r="W1193">
        <f>VLOOKUP($F1193,'(참고)타워 스텟 가치'!$B$7:$L$11,W$2,0)+(VLOOKUP($F1193,'(참고)타워 스텟 가치'!$B$7:$L$11,W$2,0)*$E1193)</f>
        <v>162.33750000000046</v>
      </c>
      <c r="X1193">
        <f>VLOOKUP($F1193,'(참고)타워 스텟 가치'!$B$7:$L$11,X$2,0)+(VLOOKUP($F1193,'(참고)타워 스텟 가치'!$B$7:$L$11,X$2,0)*$E1193)</f>
        <v>28.860000000000081</v>
      </c>
      <c r="Y1193">
        <f>VLOOKUP($F1193,'(참고)타워 스텟 가치'!$B$7:$L$11,Y$2,0)+(VLOOKUP($F1193,'(참고)타워 스텟 가치'!$B$7:$L$11,Y$2,0)*$E1193)</f>
        <v>0</v>
      </c>
      <c r="Z1193">
        <f>VLOOKUP($F1193,'(참고)타워 스텟 가치'!$B$7:$L$11,Z$2,0)+(VLOOKUP($F1193,'(참고)타워 스텟 가치'!$B$7:$L$11,Z$2,0)*$E1193)</f>
        <v>0</v>
      </c>
      <c r="AA1193">
        <f>VLOOKUP($F1193,'(참고)타워 스텟 가치'!$B$7:$L$11,AA$2,0)+(VLOOKUP($F1193,'(참고)타워 스텟 가치'!$B$7:$L$11,AA$2,0)*$E1193)</f>
        <v>96.200000000000273</v>
      </c>
      <c r="AB1193">
        <f>SUM('스테이지별 몬스터 스텟'!S1193*'(참고)타워 스텟 가치'!$Q$17,'스테이지별 몬스터 스텟'!T1193*'(참고)타워 스텟 가치'!$R$17,'스테이지별 몬스터 스텟'!U1193*'(참고)타워 스텟 가치'!$S$17,'스테이지별 몬스터 스텟'!V1193*'(참고)타워 스텟 가치'!$T$17,'스테이지별 몬스터 스텟'!W1193*'(참고)타워 스텟 가치'!$U$17,'스테이지별 몬스터 스텟'!X1193*'(참고)타워 스텟 가치'!$V$17,'스테이지별 몬스터 스텟'!Y1193*'(참고)타워 스텟 가치'!$W$17,'스테이지별 몬스터 스텟'!Z1193*'(참고)타워 스텟 가치'!$X$17,'스테이지별 몬스터 스텟'!AA1193*'(참고)타워 스텟 가치'!$Y$17)</f>
        <v>745341.36625000206</v>
      </c>
      <c r="AC1193">
        <v>2</v>
      </c>
      <c r="AD1193">
        <f>VLOOKUP($F1193,'(참고)타워 스텟 가치'!$B$12:$L$16,AD$2,0)+(VLOOKUP($F1193,'(참고)타워 스텟 가치'!$B$12:$L$16,AD$2,0)*$E1193)</f>
        <v>811.68750000000227</v>
      </c>
      <c r="AE1193">
        <f>VLOOKUP($F1193,'(참고)타워 스텟 가치'!$B$12:$L$16,AE$2,0)+(VLOOKUP($F1193,'(참고)타워 스텟 가치'!$B$12:$L$16,AE$2,0)*$E1193)</f>
        <v>974.02500000000282</v>
      </c>
      <c r="AF1193">
        <f>VLOOKUP($F1193,'(참고)타워 스텟 가치'!$B$12:$L$16,AF$2,0)+(VLOOKUP($F1193,'(참고)타워 스텟 가치'!$B$12:$L$16,AF$2,0)*$E1193)</f>
        <v>481000.00000000134</v>
      </c>
      <c r="AG1193">
        <f>VLOOKUP($F1193,'(참고)타워 스텟 가치'!$B$12:$L$16,AG$2,0)+(VLOOKUP($F1193,'(참고)타워 스텟 가치'!$B$12:$L$16,AG$2,0)*$E1193)</f>
        <v>4870.1250000000136</v>
      </c>
      <c r="AH1193">
        <f>VLOOKUP($F1193,'(참고)타워 스텟 가치'!$B$12:$L$16,AH$2,0)+(VLOOKUP($F1193,'(참고)타워 스텟 가치'!$B$12:$L$16,AH$2,0)*$E1193)</f>
        <v>162.33750000000046</v>
      </c>
      <c r="AI1193">
        <f>VLOOKUP($F1193,'(참고)타워 스텟 가치'!$B$12:$L$16,AI$2,0)+(VLOOKUP($F1193,'(참고)타워 스텟 가치'!$B$12:$L$16,AI$2,0)*$E1193)</f>
        <v>28.860000000000081</v>
      </c>
      <c r="AJ1193">
        <f>VLOOKUP($F1193,'(참고)타워 스텟 가치'!$B$12:$L$16,AJ$2,0)+(VLOOKUP($F1193,'(참고)타워 스텟 가치'!$B$12:$L$16,AJ$2,0)*$E1193)</f>
        <v>0</v>
      </c>
      <c r="AK1193">
        <f>VLOOKUP($F1193,'(참고)타워 스텟 가치'!$B$12:$L$16,AK$2,0)+(VLOOKUP($F1193,'(참고)타워 스텟 가치'!$B$12:$L$16,AK$2,0)*$E1193)</f>
        <v>0</v>
      </c>
      <c r="AL1193">
        <f>VLOOKUP($F1193,'(참고)타워 스텟 가치'!$B$12:$L$16,AL$2,0)+(VLOOKUP($F1193,'(참고)타워 스텟 가치'!$B$12:$L$16,AL$2,0)*$E1193)</f>
        <v>192.40000000000055</v>
      </c>
      <c r="AM1193">
        <f>SUM('스테이지별 몬스터 스텟'!AD1193*'(참고)타워 스텟 가치'!$Q$17,'스테이지별 몬스터 스텟'!AE1193*'(참고)타워 스텟 가치'!$R$17,'스테이지별 몬스터 스텟'!AF1193*'(참고)타워 스텟 가치'!$S$17,'스테이지별 몬스터 스텟'!AG1193*'(참고)타워 스텟 가치'!$T$17,'스테이지별 몬스터 스텟'!AH1193*'(참고)타워 스텟 가치'!$U$17,'스테이지별 몬스터 스텟'!AI1193*'(참고)타워 스텟 가치'!$V$17,'스테이지별 몬스터 스텟'!AJ1193*'(참고)타워 스텟 가치'!$W$17,'스테이지별 몬스터 스텟'!AK1193*'(참고)타워 스텟 가치'!$X$17,'스테이지별 몬스터 스텟'!AL1193*'(참고)타워 스텟 가치'!$Y$17)</f>
        <v>735062.99750000203</v>
      </c>
      <c r="AN1193">
        <v>3</v>
      </c>
    </row>
    <row r="1194" spans="3:40" x14ac:dyDescent="0.3">
      <c r="C1194">
        <v>5</v>
      </c>
      <c r="D1194">
        <f t="shared" si="56"/>
        <v>238</v>
      </c>
      <c r="E1194" s="52">
        <f>VLOOKUP(D1194,'스테이지별 난이도 설정'!B:C,2,0)</f>
        <v>95.200000000000273</v>
      </c>
      <c r="F1194" t="str">
        <f t="shared" si="57"/>
        <v>스페셜</v>
      </c>
      <c r="G1194">
        <f t="shared" si="55"/>
        <v>6</v>
      </c>
      <c r="H1194">
        <f>VLOOKUP($F1194,'(참고)타워 스텟 가치'!$B$2:$L$6,H$2,0)+(VLOOKUP($F1194,'(참고)타워 스텟 가치'!$B$2:$L$6,H$2,0)*$E1194)</f>
        <v>3652.5937500000105</v>
      </c>
      <c r="I1194">
        <f>VLOOKUP($F1194,'(참고)타워 스텟 가치'!$B$2:$L$6,I$2,0)+(VLOOKUP($F1194,'(참고)타워 스텟 가치'!$B$2:$L$6,I$2,0)*$E1194)</f>
        <v>730.51875000000211</v>
      </c>
      <c r="J1194">
        <f>VLOOKUP($F1194,'(참고)타워 스텟 가치'!$B$2:$L$6,J$2,0)+(VLOOKUP($F1194,'(참고)타워 스텟 가치'!$B$2:$L$6,J$2,0)*$E1194)</f>
        <v>481000.00000000134</v>
      </c>
      <c r="K1194">
        <f>VLOOKUP($F1194,'(참고)타워 스텟 가치'!$B$2:$L$6,K$2,0)+(VLOOKUP($F1194,'(참고)타워 스텟 가치'!$B$2:$L$6,K$2,0)*$E1194)</f>
        <v>14610.375000000042</v>
      </c>
      <c r="L1194">
        <f>VLOOKUP($F1194,'(참고)타워 스텟 가치'!$B$2:$L$6,L$2,0)+(VLOOKUP($F1194,'(참고)타워 스텟 가치'!$B$2:$L$6,L$2,0)*$E1194)</f>
        <v>243.5062500000007</v>
      </c>
      <c r="M1194">
        <f>VLOOKUP($F1194,'(참고)타워 스텟 가치'!$B$2:$L$6,M$2,0)+(VLOOKUP($F1194,'(참고)타워 스텟 가치'!$B$2:$L$6,M$2,0)*$E1194)</f>
        <v>28.860000000000081</v>
      </c>
      <c r="N1194">
        <f>VLOOKUP($F1194,'(참고)타워 스텟 가치'!$B$2:$L$6,N$2,0)+(VLOOKUP($F1194,'(참고)타워 스텟 가치'!$B$2:$L$6,N$2,0)*$E1194)</f>
        <v>0</v>
      </c>
      <c r="O1194">
        <f>VLOOKUP($F1194,'(참고)타워 스텟 가치'!$B$2:$L$6,O$2,0)+(VLOOKUP($F1194,'(참고)타워 스텟 가치'!$B$2:$L$6,O$2,0)*$E1194)</f>
        <v>0</v>
      </c>
      <c r="P1194">
        <f>VLOOKUP($F1194,'(참고)타워 스텟 가치'!$B$2:$L$6,P$2,0)+(VLOOKUP($F1194,'(참고)타워 스텟 가치'!$B$2:$L$6,P$2,0)*$E1194)</f>
        <v>96.200000000000273</v>
      </c>
      <c r="Q1194">
        <f>SUM('스테이지별 몬스터 스텟'!H1194*'(참고)타워 스텟 가치'!$Q$17,'스테이지별 몬스터 스텟'!I1194*'(참고)타워 스텟 가치'!$R$17,'스테이지별 몬스터 스텟'!J1194*'(참고)타워 스텟 가치'!$S$17,'스테이지별 몬스터 스텟'!K1194*'(참고)타워 스텟 가치'!$T$17,'스테이지별 몬스터 스텟'!L1194*'(참고)타워 스텟 가치'!$U$17,'스테이지별 몬스터 스텟'!M1194*'(참고)타워 스텟 가치'!$V$17,'스테이지별 몬스터 스텟'!N1194*'(참고)타워 스텟 가치'!$W$17,'스테이지별 몬스터 스텟'!O1194*'(참고)타워 스텟 가치'!$X$17,'스테이지별 몬스터 스텟'!P1194*'(참고)타워 스텟 가치'!$Y$17)</f>
        <v>759829.98812500213</v>
      </c>
      <c r="R1194">
        <v>1</v>
      </c>
      <c r="S1194">
        <f>VLOOKUP($F1194,'(참고)타워 스텟 가치'!$B$7:$L$11,S$2,0)+(VLOOKUP($F1194,'(참고)타워 스텟 가치'!$B$7:$L$11,S$2,0)*$E1194)</f>
        <v>1217.5312500000034</v>
      </c>
      <c r="T1194">
        <f>VLOOKUP($F1194,'(참고)타워 스텟 가치'!$B$7:$L$11,T$2,0)+(VLOOKUP($F1194,'(참고)타워 스텟 가치'!$B$7:$L$11,T$2,0)*$E1194)</f>
        <v>2191.556250000006</v>
      </c>
      <c r="U1194">
        <f>VLOOKUP($F1194,'(참고)타워 스텟 가치'!$B$7:$L$11,U$2,0)+(VLOOKUP($F1194,'(참고)타워 스텟 가치'!$B$7:$L$11,U$2,0)*$E1194)</f>
        <v>481000.00000000134</v>
      </c>
      <c r="V1194">
        <f>VLOOKUP($F1194,'(참고)타워 스텟 가치'!$B$7:$L$11,V$2,0)+(VLOOKUP($F1194,'(참고)타워 스텟 가치'!$B$7:$L$11,V$2,0)*$E1194)</f>
        <v>14610.375000000042</v>
      </c>
      <c r="W1194">
        <f>VLOOKUP($F1194,'(참고)타워 스텟 가치'!$B$7:$L$11,W$2,0)+(VLOOKUP($F1194,'(참고)타워 스텟 가치'!$B$7:$L$11,W$2,0)*$E1194)</f>
        <v>243.5062500000007</v>
      </c>
      <c r="X1194">
        <f>VLOOKUP($F1194,'(참고)타워 스텟 가치'!$B$7:$L$11,X$2,0)+(VLOOKUP($F1194,'(참고)타워 스텟 가치'!$B$7:$L$11,X$2,0)*$E1194)</f>
        <v>28.860000000000081</v>
      </c>
      <c r="Y1194">
        <f>VLOOKUP($F1194,'(참고)타워 스텟 가치'!$B$7:$L$11,Y$2,0)+(VLOOKUP($F1194,'(참고)타워 스텟 가치'!$B$7:$L$11,Y$2,0)*$E1194)</f>
        <v>0</v>
      </c>
      <c r="Z1194">
        <f>VLOOKUP($F1194,'(참고)타워 스텟 가치'!$B$7:$L$11,Z$2,0)+(VLOOKUP($F1194,'(참고)타워 스텟 가치'!$B$7:$L$11,Z$2,0)*$E1194)</f>
        <v>0</v>
      </c>
      <c r="AA1194">
        <f>VLOOKUP($F1194,'(참고)타워 스텟 가치'!$B$7:$L$11,AA$2,0)+(VLOOKUP($F1194,'(참고)타워 스텟 가치'!$B$7:$L$11,AA$2,0)*$E1194)</f>
        <v>96.200000000000273</v>
      </c>
      <c r="AB1194">
        <f>SUM('스테이지별 몬스터 스텟'!S1194*'(참고)타워 스텟 가치'!$Q$17,'스테이지별 몬스터 스텟'!T1194*'(참고)타워 스텟 가치'!$R$17,'스테이지별 몬스터 스텟'!U1194*'(참고)타워 스텟 가치'!$S$17,'스테이지별 몬스터 스텟'!V1194*'(참고)타워 스텟 가치'!$T$17,'스테이지별 몬스터 스텟'!W1194*'(참고)타워 스텟 가치'!$U$17,'스테이지별 몬스터 스텟'!X1194*'(참고)타워 스텟 가치'!$V$17,'스테이지별 몬스터 스텟'!Y1194*'(참고)타워 스텟 가치'!$W$17,'스테이지별 몬스터 스텟'!Z1194*'(참고)타워 스텟 가치'!$X$17,'스테이지별 몬스터 스텟'!AA1194*'(참고)타워 스텟 가치'!$Y$17)</f>
        <v>757151.41937500203</v>
      </c>
      <c r="AC1194">
        <v>2</v>
      </c>
      <c r="AD1194">
        <f>VLOOKUP($F1194,'(참고)타워 스텟 가치'!$B$12:$L$16,AD$2,0)+(VLOOKUP($F1194,'(참고)타워 스텟 가치'!$B$12:$L$16,AD$2,0)*$E1194)</f>
        <v>1217.5312500000034</v>
      </c>
      <c r="AE1194">
        <f>VLOOKUP($F1194,'(참고)타워 스텟 가치'!$B$12:$L$16,AE$2,0)+(VLOOKUP($F1194,'(참고)타워 스텟 가치'!$B$12:$L$16,AE$2,0)*$E1194)</f>
        <v>1461.0375000000042</v>
      </c>
      <c r="AF1194">
        <f>VLOOKUP($F1194,'(참고)타워 스텟 가치'!$B$12:$L$16,AF$2,0)+(VLOOKUP($F1194,'(참고)타워 스텟 가치'!$B$12:$L$16,AF$2,0)*$E1194)</f>
        <v>481000.00000000134</v>
      </c>
      <c r="AG1194">
        <f>VLOOKUP($F1194,'(참고)타워 스텟 가치'!$B$12:$L$16,AG$2,0)+(VLOOKUP($F1194,'(참고)타워 스텟 가치'!$B$12:$L$16,AG$2,0)*$E1194)</f>
        <v>7305.1875000000209</v>
      </c>
      <c r="AH1194">
        <f>VLOOKUP($F1194,'(참고)타워 스텟 가치'!$B$12:$L$16,AH$2,0)+(VLOOKUP($F1194,'(참고)타워 스텟 가치'!$B$12:$L$16,AH$2,0)*$E1194)</f>
        <v>243.5062500000007</v>
      </c>
      <c r="AI1194">
        <f>VLOOKUP($F1194,'(참고)타워 스텟 가치'!$B$12:$L$16,AI$2,0)+(VLOOKUP($F1194,'(참고)타워 스텟 가치'!$B$12:$L$16,AI$2,0)*$E1194)</f>
        <v>28.860000000000081</v>
      </c>
      <c r="AJ1194">
        <f>VLOOKUP($F1194,'(참고)타워 스텟 가치'!$B$12:$L$16,AJ$2,0)+(VLOOKUP($F1194,'(참고)타워 스텟 가치'!$B$12:$L$16,AJ$2,0)*$E1194)</f>
        <v>0</v>
      </c>
      <c r="AK1194">
        <f>VLOOKUP($F1194,'(참고)타워 스텟 가치'!$B$12:$L$16,AK$2,0)+(VLOOKUP($F1194,'(참고)타워 스텟 가치'!$B$12:$L$16,AK$2,0)*$E1194)</f>
        <v>0</v>
      </c>
      <c r="AL1194">
        <f>VLOOKUP($F1194,'(참고)타워 스텟 가치'!$B$12:$L$16,AL$2,0)+(VLOOKUP($F1194,'(참고)타워 스텟 가치'!$B$12:$L$16,AL$2,0)*$E1194)</f>
        <v>192.40000000000055</v>
      </c>
      <c r="AM1194">
        <f>SUM('스테이지별 몬스터 스텟'!AD1194*'(참고)타워 스텟 가치'!$Q$17,'스테이지별 몬스터 스텟'!AE1194*'(참고)타워 스텟 가치'!$R$17,'스테이지별 몬스터 스텟'!AF1194*'(참고)타워 스텟 가치'!$S$17,'스테이지별 몬스터 스텟'!AG1194*'(참고)타워 스텟 가치'!$T$17,'스테이지별 몬스터 스텟'!AH1194*'(참고)타워 스텟 가치'!$U$17,'스테이지별 몬스터 스텟'!AI1194*'(참고)타워 스텟 가치'!$V$17,'스테이지별 몬스터 스텟'!AJ1194*'(참고)타워 스텟 가치'!$W$17,'스테이지별 몬스터 스텟'!AK1194*'(참고)타워 스텟 가치'!$X$17,'스테이지별 몬스터 스텟'!AL1194*'(참고)타워 스텟 가치'!$Y$17)</f>
        <v>741637.66625000199</v>
      </c>
      <c r="AN1194">
        <v>3</v>
      </c>
    </row>
    <row r="1195" spans="3:40" x14ac:dyDescent="0.3">
      <c r="C1195">
        <v>1</v>
      </c>
      <c r="D1195">
        <f t="shared" si="56"/>
        <v>239</v>
      </c>
      <c r="E1195" s="52">
        <f>VLOOKUP(D1195,'스테이지별 난이도 설정'!B:C,2,0)</f>
        <v>95.600000000000279</v>
      </c>
      <c r="F1195" t="str">
        <f t="shared" si="57"/>
        <v>일반</v>
      </c>
      <c r="G1195">
        <f t="shared" si="55"/>
        <v>6</v>
      </c>
      <c r="H1195">
        <f>VLOOKUP($F1195,'(참고)타워 스텟 가치'!$B$2:$L$6,H$2,0)+(VLOOKUP($F1195,'(참고)타워 스텟 가치'!$B$2:$L$6,H$2,0)*$E1195)</f>
        <v>724.50000000000205</v>
      </c>
      <c r="I1195">
        <f>VLOOKUP($F1195,'(참고)타워 스텟 가치'!$B$2:$L$6,I$2,0)+(VLOOKUP($F1195,'(참고)타워 스텟 가치'!$B$2:$L$6,I$2,0)*$E1195)</f>
        <v>144.90000000000043</v>
      </c>
      <c r="J1195">
        <f>VLOOKUP($F1195,'(참고)타워 스텟 가치'!$B$2:$L$6,J$2,0)+(VLOOKUP($F1195,'(참고)타워 스텟 가치'!$B$2:$L$6,J$2,0)*$E1195)</f>
        <v>483000.0000000014</v>
      </c>
      <c r="K1195">
        <f>VLOOKUP($F1195,'(참고)타워 스텟 가치'!$B$2:$L$6,K$2,0)+(VLOOKUP($F1195,'(참고)타워 스텟 가치'!$B$2:$L$6,K$2,0)*$E1195)</f>
        <v>2898.0000000000082</v>
      </c>
      <c r="L1195">
        <f>VLOOKUP($F1195,'(참고)타워 스텟 가치'!$B$2:$L$6,L$2,0)+(VLOOKUP($F1195,'(참고)타워 스텟 가치'!$B$2:$L$6,L$2,0)*$E1195)</f>
        <v>48.300000000000139</v>
      </c>
      <c r="M1195">
        <f>VLOOKUP($F1195,'(참고)타워 스텟 가치'!$B$2:$L$6,M$2,0)+(VLOOKUP($F1195,'(참고)타워 스텟 가치'!$B$2:$L$6,M$2,0)*$E1195)</f>
        <v>28.980000000000082</v>
      </c>
      <c r="N1195">
        <f>VLOOKUP($F1195,'(참고)타워 스텟 가치'!$B$2:$L$6,N$2,0)+(VLOOKUP($F1195,'(참고)타워 스텟 가치'!$B$2:$L$6,N$2,0)*$E1195)</f>
        <v>0</v>
      </c>
      <c r="O1195">
        <f>VLOOKUP($F1195,'(참고)타워 스텟 가치'!$B$2:$L$6,O$2,0)+(VLOOKUP($F1195,'(참고)타워 스텟 가치'!$B$2:$L$6,O$2,0)*$E1195)</f>
        <v>0</v>
      </c>
      <c r="P1195">
        <f>VLOOKUP($F1195,'(참고)타워 스텟 가치'!$B$2:$L$6,P$2,0)+(VLOOKUP($F1195,'(참고)타워 스텟 가치'!$B$2:$L$6,P$2,0)*$E1195)</f>
        <v>67.620000000000189</v>
      </c>
      <c r="Q1195">
        <f>SUM('스테이지별 몬스터 스텟'!H1195*'(참고)타워 스텟 가치'!$Q$17,'스테이지별 몬스터 스텟'!I1195*'(참고)타워 스텟 가치'!$R$17,'스테이지별 몬스터 스텟'!J1195*'(참고)타워 스텟 가치'!$S$17,'스테이지별 몬스터 스텟'!K1195*'(참고)타워 스텟 가치'!$T$17,'스테이지별 몬스터 스텟'!L1195*'(참고)타워 스텟 가치'!$U$17,'스테이지별 몬스터 스텟'!M1195*'(참고)타워 스텟 가치'!$V$17,'스테이지별 몬스터 스텟'!N1195*'(참고)타워 스텟 가치'!$W$17,'스테이지별 몬스터 스텟'!O1195*'(참고)타워 스텟 가치'!$X$17,'스테이지별 몬스터 스텟'!P1195*'(참고)타워 스텟 가치'!$Y$17)</f>
        <v>732223.17000000202</v>
      </c>
      <c r="R1195">
        <v>1</v>
      </c>
      <c r="S1195">
        <f>VLOOKUP($F1195,'(참고)타워 스텟 가치'!$B$7:$L$11,S$2,0)+(VLOOKUP($F1195,'(참고)타워 스텟 가치'!$B$7:$L$11,S$2,0)*$E1195)</f>
        <v>241.50000000000068</v>
      </c>
      <c r="T1195">
        <f>VLOOKUP($F1195,'(참고)타워 스텟 가치'!$B$7:$L$11,T$2,0)+(VLOOKUP($F1195,'(참고)타워 스텟 가치'!$B$7:$L$11,T$2,0)*$E1195)</f>
        <v>434.70000000000124</v>
      </c>
      <c r="U1195">
        <f>VLOOKUP($F1195,'(참고)타워 스텟 가치'!$B$7:$L$11,U$2,0)+(VLOOKUP($F1195,'(참고)타워 스텟 가치'!$B$7:$L$11,U$2,0)*$E1195)</f>
        <v>483000.0000000014</v>
      </c>
      <c r="V1195">
        <f>VLOOKUP($F1195,'(참고)타워 스텟 가치'!$B$7:$L$11,V$2,0)+(VLOOKUP($F1195,'(참고)타워 스텟 가치'!$B$7:$L$11,V$2,0)*$E1195)</f>
        <v>2898.0000000000082</v>
      </c>
      <c r="W1195">
        <f>VLOOKUP($F1195,'(참고)타워 스텟 가치'!$B$7:$L$11,W$2,0)+(VLOOKUP($F1195,'(참고)타워 스텟 가치'!$B$7:$L$11,W$2,0)*$E1195)</f>
        <v>48.300000000000139</v>
      </c>
      <c r="X1195">
        <f>VLOOKUP($F1195,'(참고)타워 스텟 가치'!$B$7:$L$11,X$2,0)+(VLOOKUP($F1195,'(참고)타워 스텟 가치'!$B$7:$L$11,X$2,0)*$E1195)</f>
        <v>28.980000000000082</v>
      </c>
      <c r="Y1195">
        <f>VLOOKUP($F1195,'(참고)타워 스텟 가치'!$B$7:$L$11,Y$2,0)+(VLOOKUP($F1195,'(참고)타워 스텟 가치'!$B$7:$L$11,Y$2,0)*$E1195)</f>
        <v>0</v>
      </c>
      <c r="Z1195">
        <f>VLOOKUP($F1195,'(참고)타워 스텟 가치'!$B$7:$L$11,Z$2,0)+(VLOOKUP($F1195,'(참고)타워 스텟 가치'!$B$7:$L$11,Z$2,0)*$E1195)</f>
        <v>0</v>
      </c>
      <c r="AA1195">
        <f>VLOOKUP($F1195,'(참고)타워 스텟 가치'!$B$7:$L$11,AA$2,0)+(VLOOKUP($F1195,'(참고)타워 스텟 가치'!$B$7:$L$11,AA$2,0)*$E1195)</f>
        <v>67.620000000000189</v>
      </c>
      <c r="AB1195">
        <f>SUM('스테이지별 몬스터 스텟'!S1195*'(참고)타워 스텟 가치'!$Q$17,'스테이지별 몬스터 스텟'!T1195*'(참고)타워 스텟 가치'!$R$17,'스테이지별 몬스터 스텟'!U1195*'(참고)타워 스텟 가치'!$S$17,'스테이지별 몬스터 스텟'!V1195*'(참고)타워 스텟 가치'!$T$17,'스테이지별 몬스터 스텟'!W1195*'(참고)타워 스텟 가치'!$U$17,'스테이지별 몬스터 스텟'!X1195*'(참고)타워 스텟 가치'!$V$17,'스테이지별 몬스터 스텟'!Y1195*'(참고)타워 스텟 가치'!$W$17,'스테이지별 몬스터 스텟'!Z1195*'(참고)타워 스텟 가치'!$X$17,'스테이지별 몬스터 스텟'!AA1195*'(참고)타워 스텟 가치'!$Y$17)</f>
        <v>731691.87000000209</v>
      </c>
      <c r="AC1195">
        <v>2</v>
      </c>
      <c r="AD1195">
        <f>VLOOKUP($F1195,'(참고)타워 스텟 가치'!$B$12:$L$16,AD$2,0)+(VLOOKUP($F1195,'(참고)타워 스텟 가치'!$B$12:$L$16,AD$2,0)*$E1195)</f>
        <v>241.50000000000068</v>
      </c>
      <c r="AE1195">
        <f>VLOOKUP($F1195,'(참고)타워 스텟 가치'!$B$12:$L$16,AE$2,0)+(VLOOKUP($F1195,'(참고)타워 스텟 가치'!$B$12:$L$16,AE$2,0)*$E1195)</f>
        <v>289.80000000000086</v>
      </c>
      <c r="AF1195">
        <f>VLOOKUP($F1195,'(참고)타워 스텟 가치'!$B$12:$L$16,AF$2,0)+(VLOOKUP($F1195,'(참고)타워 스텟 가치'!$B$12:$L$16,AF$2,0)*$E1195)</f>
        <v>483000.0000000014</v>
      </c>
      <c r="AG1195">
        <f>VLOOKUP($F1195,'(참고)타워 스텟 가치'!$B$12:$L$16,AG$2,0)+(VLOOKUP($F1195,'(참고)타워 스텟 가치'!$B$12:$L$16,AG$2,0)*$E1195)</f>
        <v>1449.0000000000041</v>
      </c>
      <c r="AH1195">
        <f>VLOOKUP($F1195,'(참고)타워 스텟 가치'!$B$12:$L$16,AH$2,0)+(VLOOKUP($F1195,'(참고)타워 스텟 가치'!$B$12:$L$16,AH$2,0)*$E1195)</f>
        <v>48.300000000000139</v>
      </c>
      <c r="AI1195">
        <f>VLOOKUP($F1195,'(참고)타워 스텟 가치'!$B$12:$L$16,AI$2,0)+(VLOOKUP($F1195,'(참고)타워 스텟 가치'!$B$12:$L$16,AI$2,0)*$E1195)</f>
        <v>28.980000000000082</v>
      </c>
      <c r="AJ1195">
        <f>VLOOKUP($F1195,'(참고)타워 스텟 가치'!$B$12:$L$16,AJ$2,0)+(VLOOKUP($F1195,'(참고)타워 스텟 가치'!$B$12:$L$16,AJ$2,0)*$E1195)</f>
        <v>0</v>
      </c>
      <c r="AK1195">
        <f>VLOOKUP($F1195,'(참고)타워 스텟 가치'!$B$12:$L$16,AK$2,0)+(VLOOKUP($F1195,'(참고)타워 스텟 가치'!$B$12:$L$16,AK$2,0)*$E1195)</f>
        <v>0</v>
      </c>
      <c r="AL1195">
        <f>VLOOKUP($F1195,'(참고)타워 스텟 가치'!$B$12:$L$16,AL$2,0)+(VLOOKUP($F1195,'(참고)타워 스텟 가치'!$B$12:$L$16,AL$2,0)*$E1195)</f>
        <v>135.24000000000038</v>
      </c>
      <c r="AM1195">
        <f>SUM('스테이지별 몬스터 스텟'!AD1195*'(참고)타워 스텟 가치'!$Q$17,'스테이지별 몬스터 스텟'!AE1195*'(참고)타워 스텟 가치'!$R$17,'스테이지별 몬스터 스텟'!AF1195*'(참고)타워 스텟 가치'!$S$17,'스테이지별 몬스터 스텟'!AG1195*'(참고)타워 스텟 가치'!$T$17,'스테이지별 몬스터 스텟'!AH1195*'(참고)타워 스텟 가치'!$U$17,'스테이지별 몬스터 스텟'!AI1195*'(참고)타워 스텟 가치'!$V$17,'스테이지별 몬스터 스텟'!AJ1195*'(참고)타워 스텟 가치'!$W$17,'스테이지별 몬스터 스텟'!AK1195*'(참고)타워 스텟 가치'!$X$17,'스테이지별 몬스터 스텟'!AL1195*'(참고)타워 스텟 가치'!$Y$17)</f>
        <v>728711.76000000199</v>
      </c>
      <c r="AN1195">
        <v>3</v>
      </c>
    </row>
    <row r="1196" spans="3:40" x14ac:dyDescent="0.3">
      <c r="C1196">
        <v>2</v>
      </c>
      <c r="D1196">
        <f t="shared" si="56"/>
        <v>239</v>
      </c>
      <c r="E1196" s="52">
        <f>VLOOKUP(D1196,'스테이지별 난이도 설정'!B:C,2,0)</f>
        <v>95.600000000000279</v>
      </c>
      <c r="F1196" t="str">
        <f t="shared" si="57"/>
        <v>레어</v>
      </c>
      <c r="G1196">
        <f t="shared" si="55"/>
        <v>6</v>
      </c>
      <c r="H1196">
        <f>VLOOKUP($F1196,'(참고)타워 스텟 가치'!$B$2:$L$6,H$2,0)+(VLOOKUP($F1196,'(참고)타워 스텟 가치'!$B$2:$L$6,H$2,0)*$E1196)</f>
        <v>1086.7500000000032</v>
      </c>
      <c r="I1196">
        <f>VLOOKUP($F1196,'(참고)타워 스텟 가치'!$B$2:$L$6,I$2,0)+(VLOOKUP($F1196,'(참고)타워 스텟 가치'!$B$2:$L$6,I$2,0)*$E1196)</f>
        <v>217.35000000000062</v>
      </c>
      <c r="J1196">
        <f>VLOOKUP($F1196,'(참고)타워 스텟 가치'!$B$2:$L$6,J$2,0)+(VLOOKUP($F1196,'(참고)타워 스텟 가치'!$B$2:$L$6,J$2,0)*$E1196)</f>
        <v>483000.0000000014</v>
      </c>
      <c r="K1196">
        <f>VLOOKUP($F1196,'(참고)타워 스텟 가치'!$B$2:$L$6,K$2,0)+(VLOOKUP($F1196,'(참고)타워 스텟 가치'!$B$2:$L$6,K$2,0)*$E1196)</f>
        <v>4347.0000000000127</v>
      </c>
      <c r="L1196">
        <f>VLOOKUP($F1196,'(참고)타워 스텟 가치'!$B$2:$L$6,L$2,0)+(VLOOKUP($F1196,'(참고)타워 스텟 가치'!$B$2:$L$6,L$2,0)*$E1196)</f>
        <v>72.450000000000216</v>
      </c>
      <c r="M1196">
        <f>VLOOKUP($F1196,'(참고)타워 스텟 가치'!$B$2:$L$6,M$2,0)+(VLOOKUP($F1196,'(참고)타워 스텟 가치'!$B$2:$L$6,M$2,0)*$E1196)</f>
        <v>28.980000000000082</v>
      </c>
      <c r="N1196">
        <f>VLOOKUP($F1196,'(참고)타워 스텟 가치'!$B$2:$L$6,N$2,0)+(VLOOKUP($F1196,'(참고)타워 스텟 가치'!$B$2:$L$6,N$2,0)*$E1196)</f>
        <v>0</v>
      </c>
      <c r="O1196">
        <f>VLOOKUP($F1196,'(참고)타워 스텟 가치'!$B$2:$L$6,O$2,0)+(VLOOKUP($F1196,'(참고)타워 스텟 가치'!$B$2:$L$6,O$2,0)*$E1196)</f>
        <v>0</v>
      </c>
      <c r="P1196">
        <f>VLOOKUP($F1196,'(참고)타워 스텟 가치'!$B$2:$L$6,P$2,0)+(VLOOKUP($F1196,'(참고)타워 스텟 가치'!$B$2:$L$6,P$2,0)*$E1196)</f>
        <v>67.620000000000189</v>
      </c>
      <c r="Q1196">
        <f>SUM('스테이지별 몬스터 스텟'!H1196*'(참고)타워 스텟 가치'!$Q$17,'스테이지별 몬스터 스텟'!I1196*'(참고)타워 스텟 가치'!$R$17,'스테이지별 몬스터 스텟'!J1196*'(참고)타워 스텟 가치'!$S$17,'스테이지별 몬스터 스텟'!K1196*'(참고)타워 스텟 가치'!$T$17,'스테이지별 몬스터 스텟'!L1196*'(참고)타워 스텟 가치'!$U$17,'스테이지별 몬스터 스텟'!M1196*'(참고)타워 스텟 가치'!$V$17,'스테이지별 몬스터 스텟'!N1196*'(참고)타워 스텟 가치'!$W$17,'스테이지별 몬스터 스텟'!O1196*'(참고)타워 스텟 가치'!$X$17,'스테이지별 몬스터 스텟'!P1196*'(참고)타워 스텟 가치'!$Y$17)</f>
        <v>736002.64500000211</v>
      </c>
      <c r="R1196">
        <v>1</v>
      </c>
      <c r="S1196">
        <f>VLOOKUP($F1196,'(참고)타워 스텟 가치'!$B$7:$L$11,S$2,0)+(VLOOKUP($F1196,'(참고)타워 스텟 가치'!$B$7:$L$11,S$2,0)*$E1196)</f>
        <v>362.25000000000102</v>
      </c>
      <c r="T1196">
        <f>VLOOKUP($F1196,'(참고)타워 스텟 가치'!$B$7:$L$11,T$2,0)+(VLOOKUP($F1196,'(참고)타워 스텟 가치'!$B$7:$L$11,T$2,0)*$E1196)</f>
        <v>652.05000000000189</v>
      </c>
      <c r="U1196">
        <f>VLOOKUP($F1196,'(참고)타워 스텟 가치'!$B$7:$L$11,U$2,0)+(VLOOKUP($F1196,'(참고)타워 스텟 가치'!$B$7:$L$11,U$2,0)*$E1196)</f>
        <v>483000.0000000014</v>
      </c>
      <c r="V1196">
        <f>VLOOKUP($F1196,'(참고)타워 스텟 가치'!$B$7:$L$11,V$2,0)+(VLOOKUP($F1196,'(참고)타워 스텟 가치'!$B$7:$L$11,V$2,0)*$E1196)</f>
        <v>4347.0000000000127</v>
      </c>
      <c r="W1196">
        <f>VLOOKUP($F1196,'(참고)타워 스텟 가치'!$B$7:$L$11,W$2,0)+(VLOOKUP($F1196,'(참고)타워 스텟 가치'!$B$7:$L$11,W$2,0)*$E1196)</f>
        <v>72.450000000000216</v>
      </c>
      <c r="X1196">
        <f>VLOOKUP($F1196,'(참고)타워 스텟 가치'!$B$7:$L$11,X$2,0)+(VLOOKUP($F1196,'(참고)타워 스텟 가치'!$B$7:$L$11,X$2,0)*$E1196)</f>
        <v>28.980000000000082</v>
      </c>
      <c r="Y1196">
        <f>VLOOKUP($F1196,'(참고)타워 스텟 가치'!$B$7:$L$11,Y$2,0)+(VLOOKUP($F1196,'(참고)타워 스텟 가치'!$B$7:$L$11,Y$2,0)*$E1196)</f>
        <v>0</v>
      </c>
      <c r="Z1196">
        <f>VLOOKUP($F1196,'(참고)타워 스텟 가치'!$B$7:$L$11,Z$2,0)+(VLOOKUP($F1196,'(참고)타워 스텟 가치'!$B$7:$L$11,Z$2,0)*$E1196)</f>
        <v>0</v>
      </c>
      <c r="AA1196">
        <f>VLOOKUP($F1196,'(참고)타워 스텟 가치'!$B$7:$L$11,AA$2,0)+(VLOOKUP($F1196,'(참고)타워 스텟 가치'!$B$7:$L$11,AA$2,0)*$E1196)</f>
        <v>67.620000000000189</v>
      </c>
      <c r="AB1196">
        <f>SUM('스테이지별 몬스터 스텟'!S1196*'(참고)타워 스텟 가치'!$Q$17,'스테이지별 몬스터 스텟'!T1196*'(참고)타워 스텟 가치'!$R$17,'스테이지별 몬스터 스텟'!U1196*'(참고)타워 스텟 가치'!$S$17,'스테이지별 몬스터 스텟'!V1196*'(참고)타워 스텟 가치'!$T$17,'스테이지별 몬스터 스텟'!W1196*'(참고)타워 스텟 가치'!$U$17,'스테이지별 몬스터 스텟'!X1196*'(참고)타워 스텟 가치'!$V$17,'스테이지별 몬스터 스텟'!Y1196*'(참고)타워 스텟 가치'!$W$17,'스테이지별 몬스터 스텟'!Z1196*'(참고)타워 스텟 가치'!$X$17,'스테이지별 몬스터 스텟'!AA1196*'(참고)타워 스텟 가치'!$Y$17)</f>
        <v>735205.69500000204</v>
      </c>
      <c r="AC1196">
        <v>2</v>
      </c>
      <c r="AD1196">
        <f>VLOOKUP($F1196,'(참고)타워 스텟 가치'!$B$12:$L$16,AD$2,0)+(VLOOKUP($F1196,'(참고)타워 스텟 가치'!$B$12:$L$16,AD$2,0)*$E1196)</f>
        <v>362.25000000000102</v>
      </c>
      <c r="AE1196">
        <f>VLOOKUP($F1196,'(참고)타워 스텟 가치'!$B$12:$L$16,AE$2,0)+(VLOOKUP($F1196,'(참고)타워 스텟 가치'!$B$12:$L$16,AE$2,0)*$E1196)</f>
        <v>434.70000000000124</v>
      </c>
      <c r="AF1196">
        <f>VLOOKUP($F1196,'(참고)타워 스텟 가치'!$B$12:$L$16,AF$2,0)+(VLOOKUP($F1196,'(참고)타워 스텟 가치'!$B$12:$L$16,AF$2,0)*$E1196)</f>
        <v>483000.0000000014</v>
      </c>
      <c r="AG1196">
        <f>VLOOKUP($F1196,'(참고)타워 스텟 가치'!$B$12:$L$16,AG$2,0)+(VLOOKUP($F1196,'(참고)타워 스텟 가치'!$B$12:$L$16,AG$2,0)*$E1196)</f>
        <v>2173.5000000000064</v>
      </c>
      <c r="AH1196">
        <f>VLOOKUP($F1196,'(참고)타워 스텟 가치'!$B$12:$L$16,AH$2,0)+(VLOOKUP($F1196,'(참고)타워 스텟 가치'!$B$12:$L$16,AH$2,0)*$E1196)</f>
        <v>72.450000000000216</v>
      </c>
      <c r="AI1196">
        <f>VLOOKUP($F1196,'(참고)타워 스텟 가치'!$B$12:$L$16,AI$2,0)+(VLOOKUP($F1196,'(참고)타워 스텟 가치'!$B$12:$L$16,AI$2,0)*$E1196)</f>
        <v>28.980000000000082</v>
      </c>
      <c r="AJ1196">
        <f>VLOOKUP($F1196,'(참고)타워 스텟 가치'!$B$12:$L$16,AJ$2,0)+(VLOOKUP($F1196,'(참고)타워 스텟 가치'!$B$12:$L$16,AJ$2,0)*$E1196)</f>
        <v>0</v>
      </c>
      <c r="AK1196">
        <f>VLOOKUP($F1196,'(참고)타워 스텟 가치'!$B$12:$L$16,AK$2,0)+(VLOOKUP($F1196,'(참고)타워 스텟 가치'!$B$12:$L$16,AK$2,0)*$E1196)</f>
        <v>0</v>
      </c>
      <c r="AL1196">
        <f>VLOOKUP($F1196,'(참고)타워 스텟 가치'!$B$12:$L$16,AL$2,0)+(VLOOKUP($F1196,'(참고)타워 스텟 가치'!$B$12:$L$16,AL$2,0)*$E1196)</f>
        <v>135.24000000000038</v>
      </c>
      <c r="AM1196">
        <f>SUM('스테이지별 몬스터 스텟'!AD1196*'(참고)타워 스텟 가치'!$Q$17,'스테이지별 몬스터 스텟'!AE1196*'(참고)타워 스텟 가치'!$R$17,'스테이지별 몬스터 스텟'!AF1196*'(참고)타워 스텟 가치'!$S$17,'스테이지별 몬스터 스텟'!AG1196*'(참고)타워 스텟 가치'!$T$17,'스테이지별 몬스터 스텟'!AH1196*'(참고)타워 스텟 가치'!$U$17,'스테이지별 몬스터 스텟'!AI1196*'(참고)타워 스텟 가치'!$V$17,'스테이지별 몬스터 스텟'!AJ1196*'(참고)타워 스텟 가치'!$W$17,'스테이지별 몬스터 스텟'!AK1196*'(참고)타워 스텟 가치'!$X$17,'스테이지별 몬스터 스텟'!AL1196*'(참고)타워 스텟 가치'!$Y$17)</f>
        <v>730667.91000000213</v>
      </c>
      <c r="AN1196">
        <v>3</v>
      </c>
    </row>
    <row r="1197" spans="3:40" x14ac:dyDescent="0.3">
      <c r="C1197">
        <v>3</v>
      </c>
      <c r="D1197">
        <f t="shared" si="56"/>
        <v>239</v>
      </c>
      <c r="E1197" s="52">
        <f>VLOOKUP(D1197,'스테이지별 난이도 설정'!B:C,2,0)</f>
        <v>95.600000000000279</v>
      </c>
      <c r="F1197" t="str">
        <f t="shared" si="57"/>
        <v>에픽</v>
      </c>
      <c r="G1197">
        <f t="shared" si="55"/>
        <v>6</v>
      </c>
      <c r="H1197">
        <f>VLOOKUP($F1197,'(참고)타워 스텟 가치'!$B$2:$L$6,H$2,0)+(VLOOKUP($F1197,'(참고)타워 스텟 가치'!$B$2:$L$6,H$2,0)*$E1197)</f>
        <v>1630.1250000000048</v>
      </c>
      <c r="I1197">
        <f>VLOOKUP($F1197,'(참고)타워 스텟 가치'!$B$2:$L$6,I$2,0)+(VLOOKUP($F1197,'(참고)타워 스텟 가치'!$B$2:$L$6,I$2,0)*$E1197)</f>
        <v>326.02500000000094</v>
      </c>
      <c r="J1197">
        <f>VLOOKUP($F1197,'(참고)타워 스텟 가치'!$B$2:$L$6,J$2,0)+(VLOOKUP($F1197,'(참고)타워 스텟 가치'!$B$2:$L$6,J$2,0)*$E1197)</f>
        <v>483000.0000000014</v>
      </c>
      <c r="K1197">
        <f>VLOOKUP($F1197,'(참고)타워 스텟 가치'!$B$2:$L$6,K$2,0)+(VLOOKUP($F1197,'(참고)타워 스텟 가치'!$B$2:$L$6,K$2,0)*$E1197)</f>
        <v>6520.5000000000191</v>
      </c>
      <c r="L1197">
        <f>VLOOKUP($F1197,'(참고)타워 스텟 가치'!$B$2:$L$6,L$2,0)+(VLOOKUP($F1197,'(참고)타워 스텟 가치'!$B$2:$L$6,L$2,0)*$E1197)</f>
        <v>108.67500000000031</v>
      </c>
      <c r="M1197">
        <f>VLOOKUP($F1197,'(참고)타워 스텟 가치'!$B$2:$L$6,M$2,0)+(VLOOKUP($F1197,'(참고)타워 스텟 가치'!$B$2:$L$6,M$2,0)*$E1197)</f>
        <v>28.980000000000082</v>
      </c>
      <c r="N1197">
        <f>VLOOKUP($F1197,'(참고)타워 스텟 가치'!$B$2:$L$6,N$2,0)+(VLOOKUP($F1197,'(참고)타워 스텟 가치'!$B$2:$L$6,N$2,0)*$E1197)</f>
        <v>0</v>
      </c>
      <c r="O1197">
        <f>VLOOKUP($F1197,'(참고)타워 스텟 가치'!$B$2:$L$6,O$2,0)+(VLOOKUP($F1197,'(참고)타워 스텟 가치'!$B$2:$L$6,O$2,0)*$E1197)</f>
        <v>0</v>
      </c>
      <c r="P1197">
        <f>VLOOKUP($F1197,'(참고)타워 스텟 가치'!$B$2:$L$6,P$2,0)+(VLOOKUP($F1197,'(참고)타워 스텟 가치'!$B$2:$L$6,P$2,0)*$E1197)</f>
        <v>67.620000000000189</v>
      </c>
      <c r="Q1197">
        <f>SUM('스테이지별 몬스터 스텟'!H1197*'(참고)타워 스텟 가치'!$Q$17,'스테이지별 몬스터 스텟'!I1197*'(참고)타워 스텟 가치'!$R$17,'스테이지별 몬스터 스텟'!J1197*'(참고)타워 스텟 가치'!$S$17,'스테이지별 몬스터 스텟'!K1197*'(참고)타워 스텟 가치'!$T$17,'스테이지별 몬스터 스텟'!L1197*'(참고)타워 스텟 가치'!$U$17,'스테이지별 몬스터 스텟'!M1197*'(참고)타워 스텟 가치'!$V$17,'스테이지별 몬스터 스텟'!N1197*'(참고)타워 스텟 가치'!$W$17,'스테이지별 몬스터 스텟'!O1197*'(참고)타워 스텟 가치'!$X$17,'스테이지별 몬스터 스텟'!P1197*'(참고)타워 스텟 가치'!$Y$17)</f>
        <v>741671.85750000202</v>
      </c>
      <c r="R1197">
        <v>1</v>
      </c>
      <c r="S1197">
        <f>VLOOKUP($F1197,'(참고)타워 스텟 가치'!$B$7:$L$11,S$2,0)+(VLOOKUP($F1197,'(참고)타워 스텟 가치'!$B$7:$L$11,S$2,0)*$E1197)</f>
        <v>543.37500000000159</v>
      </c>
      <c r="T1197">
        <f>VLOOKUP($F1197,'(참고)타워 스텟 가치'!$B$7:$L$11,T$2,0)+(VLOOKUP($F1197,'(참고)타워 스텟 가치'!$B$7:$L$11,T$2,0)*$E1197)</f>
        <v>978.07500000000277</v>
      </c>
      <c r="U1197">
        <f>VLOOKUP($F1197,'(참고)타워 스텟 가치'!$B$7:$L$11,U$2,0)+(VLOOKUP($F1197,'(참고)타워 스텟 가치'!$B$7:$L$11,U$2,0)*$E1197)</f>
        <v>483000.0000000014</v>
      </c>
      <c r="V1197">
        <f>VLOOKUP($F1197,'(참고)타워 스텟 가치'!$B$7:$L$11,V$2,0)+(VLOOKUP($F1197,'(참고)타워 스텟 가치'!$B$7:$L$11,V$2,0)*$E1197)</f>
        <v>6520.5000000000191</v>
      </c>
      <c r="W1197">
        <f>VLOOKUP($F1197,'(참고)타워 스텟 가치'!$B$7:$L$11,W$2,0)+(VLOOKUP($F1197,'(참고)타워 스텟 가치'!$B$7:$L$11,W$2,0)*$E1197)</f>
        <v>108.67500000000031</v>
      </c>
      <c r="X1197">
        <f>VLOOKUP($F1197,'(참고)타워 스텟 가치'!$B$7:$L$11,X$2,0)+(VLOOKUP($F1197,'(참고)타워 스텟 가치'!$B$7:$L$11,X$2,0)*$E1197)</f>
        <v>28.980000000000082</v>
      </c>
      <c r="Y1197">
        <f>VLOOKUP($F1197,'(참고)타워 스텟 가치'!$B$7:$L$11,Y$2,0)+(VLOOKUP($F1197,'(참고)타워 스텟 가치'!$B$7:$L$11,Y$2,0)*$E1197)</f>
        <v>0</v>
      </c>
      <c r="Z1197">
        <f>VLOOKUP($F1197,'(참고)타워 스텟 가치'!$B$7:$L$11,Z$2,0)+(VLOOKUP($F1197,'(참고)타워 스텟 가치'!$B$7:$L$11,Z$2,0)*$E1197)</f>
        <v>0</v>
      </c>
      <c r="AA1197">
        <f>VLOOKUP($F1197,'(참고)타워 스텟 가치'!$B$7:$L$11,AA$2,0)+(VLOOKUP($F1197,'(참고)타워 스텟 가치'!$B$7:$L$11,AA$2,0)*$E1197)</f>
        <v>67.620000000000189</v>
      </c>
      <c r="AB1197">
        <f>SUM('스테이지별 몬스터 스텟'!S1197*'(참고)타워 스텟 가치'!$Q$17,'스테이지별 몬스터 스텟'!T1197*'(참고)타워 스텟 가치'!$R$17,'스테이지별 몬스터 스텟'!U1197*'(참고)타워 스텟 가치'!$S$17,'스테이지별 몬스터 스텟'!V1197*'(참고)타워 스텟 가치'!$T$17,'스테이지별 몬스터 스텟'!W1197*'(참고)타워 스텟 가치'!$U$17,'스테이지별 몬스터 스텟'!X1197*'(참고)타워 스텟 가치'!$V$17,'스테이지별 몬스터 스텟'!Y1197*'(참고)타워 스텟 가치'!$W$17,'스테이지별 몬스터 스텟'!Z1197*'(참고)타워 스텟 가치'!$X$17,'스테이지별 몬스터 스텟'!AA1197*'(참고)타워 스텟 가치'!$Y$17)</f>
        <v>740476.43250000209</v>
      </c>
      <c r="AC1197">
        <v>2</v>
      </c>
      <c r="AD1197">
        <f>VLOOKUP($F1197,'(참고)타워 스텟 가치'!$B$12:$L$16,AD$2,0)+(VLOOKUP($F1197,'(참고)타워 스텟 가치'!$B$12:$L$16,AD$2,0)*$E1197)</f>
        <v>543.37500000000159</v>
      </c>
      <c r="AE1197">
        <f>VLOOKUP($F1197,'(참고)타워 스텟 가치'!$B$12:$L$16,AE$2,0)+(VLOOKUP($F1197,'(참고)타워 스텟 가치'!$B$12:$L$16,AE$2,0)*$E1197)</f>
        <v>652.05000000000189</v>
      </c>
      <c r="AF1197">
        <f>VLOOKUP($F1197,'(참고)타워 스텟 가치'!$B$12:$L$16,AF$2,0)+(VLOOKUP($F1197,'(참고)타워 스텟 가치'!$B$12:$L$16,AF$2,0)*$E1197)</f>
        <v>483000.0000000014</v>
      </c>
      <c r="AG1197">
        <f>VLOOKUP($F1197,'(참고)타워 스텟 가치'!$B$12:$L$16,AG$2,0)+(VLOOKUP($F1197,'(참고)타워 스텟 가치'!$B$12:$L$16,AG$2,0)*$E1197)</f>
        <v>3260.2500000000095</v>
      </c>
      <c r="AH1197">
        <f>VLOOKUP($F1197,'(참고)타워 스텟 가치'!$B$12:$L$16,AH$2,0)+(VLOOKUP($F1197,'(참고)타워 스텟 가치'!$B$12:$L$16,AH$2,0)*$E1197)</f>
        <v>108.67500000000031</v>
      </c>
      <c r="AI1197">
        <f>VLOOKUP($F1197,'(참고)타워 스텟 가치'!$B$12:$L$16,AI$2,0)+(VLOOKUP($F1197,'(참고)타워 스텟 가치'!$B$12:$L$16,AI$2,0)*$E1197)</f>
        <v>28.980000000000082</v>
      </c>
      <c r="AJ1197">
        <f>VLOOKUP($F1197,'(참고)타워 스텟 가치'!$B$12:$L$16,AJ$2,0)+(VLOOKUP($F1197,'(참고)타워 스텟 가치'!$B$12:$L$16,AJ$2,0)*$E1197)</f>
        <v>0</v>
      </c>
      <c r="AK1197">
        <f>VLOOKUP($F1197,'(참고)타워 스텟 가치'!$B$12:$L$16,AK$2,0)+(VLOOKUP($F1197,'(참고)타워 스텟 가치'!$B$12:$L$16,AK$2,0)*$E1197)</f>
        <v>0</v>
      </c>
      <c r="AL1197">
        <f>VLOOKUP($F1197,'(참고)타워 스텟 가치'!$B$12:$L$16,AL$2,0)+(VLOOKUP($F1197,'(참고)타워 스텟 가치'!$B$12:$L$16,AL$2,0)*$E1197)</f>
        <v>135.24000000000038</v>
      </c>
      <c r="AM1197">
        <f>SUM('스테이지별 몬스터 스텟'!AD1197*'(참고)타워 스텟 가치'!$Q$17,'스테이지별 몬스터 스텟'!AE1197*'(참고)타워 스텟 가치'!$R$17,'스테이지별 몬스터 스텟'!AF1197*'(참고)타워 스텟 가치'!$S$17,'스테이지별 몬스터 스텟'!AG1197*'(참고)타워 스텟 가치'!$T$17,'스테이지별 몬스터 스텟'!AH1197*'(참고)타워 스텟 가치'!$U$17,'스테이지별 몬스터 스텟'!AI1197*'(참고)타워 스텟 가치'!$V$17,'스테이지별 몬스터 스텟'!AJ1197*'(참고)타워 스텟 가치'!$W$17,'스테이지별 몬스터 스텟'!AK1197*'(참고)타워 스텟 가치'!$X$17,'스테이지별 몬스터 스텟'!AL1197*'(참고)타워 스텟 가치'!$Y$17)</f>
        <v>733602.13500000199</v>
      </c>
      <c r="AN1197">
        <v>3</v>
      </c>
    </row>
    <row r="1198" spans="3:40" x14ac:dyDescent="0.3">
      <c r="C1198">
        <v>4</v>
      </c>
      <c r="D1198">
        <f t="shared" si="56"/>
        <v>239</v>
      </c>
      <c r="E1198" s="52">
        <f>VLOOKUP(D1198,'스테이지별 난이도 설정'!B:C,2,0)</f>
        <v>95.600000000000279</v>
      </c>
      <c r="F1198" t="str">
        <f t="shared" si="57"/>
        <v>유니크</v>
      </c>
      <c r="G1198">
        <f t="shared" si="55"/>
        <v>6</v>
      </c>
      <c r="H1198">
        <f>VLOOKUP($F1198,'(참고)타워 스텟 가치'!$B$2:$L$6,H$2,0)+(VLOOKUP($F1198,'(참고)타워 스텟 가치'!$B$2:$L$6,H$2,0)*$E1198)</f>
        <v>2445.1875000000073</v>
      </c>
      <c r="I1198">
        <f>VLOOKUP($F1198,'(참고)타워 스텟 가치'!$B$2:$L$6,I$2,0)+(VLOOKUP($F1198,'(참고)타워 스텟 가치'!$B$2:$L$6,I$2,0)*$E1198)</f>
        <v>489.03750000000139</v>
      </c>
      <c r="J1198">
        <f>VLOOKUP($F1198,'(참고)타워 스텟 가치'!$B$2:$L$6,J$2,0)+(VLOOKUP($F1198,'(참고)타워 스텟 가치'!$B$2:$L$6,J$2,0)*$E1198)</f>
        <v>483000.0000000014</v>
      </c>
      <c r="K1198">
        <f>VLOOKUP($F1198,'(참고)타워 스텟 가치'!$B$2:$L$6,K$2,0)+(VLOOKUP($F1198,'(참고)타워 스텟 가치'!$B$2:$L$6,K$2,0)*$E1198)</f>
        <v>9780.7500000000291</v>
      </c>
      <c r="L1198">
        <f>VLOOKUP($F1198,'(참고)타워 스텟 가치'!$B$2:$L$6,L$2,0)+(VLOOKUP($F1198,'(참고)타워 스텟 가치'!$B$2:$L$6,L$2,0)*$E1198)</f>
        <v>163.01250000000047</v>
      </c>
      <c r="M1198">
        <f>VLOOKUP($F1198,'(참고)타워 스텟 가치'!$B$2:$L$6,M$2,0)+(VLOOKUP($F1198,'(참고)타워 스텟 가치'!$B$2:$L$6,M$2,0)*$E1198)</f>
        <v>28.980000000000082</v>
      </c>
      <c r="N1198">
        <f>VLOOKUP($F1198,'(참고)타워 스텟 가치'!$B$2:$L$6,N$2,0)+(VLOOKUP($F1198,'(참고)타워 스텟 가치'!$B$2:$L$6,N$2,0)*$E1198)</f>
        <v>0</v>
      </c>
      <c r="O1198">
        <f>VLOOKUP($F1198,'(참고)타워 스텟 가치'!$B$2:$L$6,O$2,0)+(VLOOKUP($F1198,'(참고)타워 스텟 가치'!$B$2:$L$6,O$2,0)*$E1198)</f>
        <v>0</v>
      </c>
      <c r="P1198">
        <f>VLOOKUP($F1198,'(참고)타워 스텟 가치'!$B$2:$L$6,P$2,0)+(VLOOKUP($F1198,'(참고)타워 스텟 가치'!$B$2:$L$6,P$2,0)*$E1198)</f>
        <v>96.600000000000279</v>
      </c>
      <c r="Q1198">
        <f>SUM('스테이지별 몬스터 스텟'!H1198*'(참고)타워 스텟 가치'!$Q$17,'스테이지별 몬스터 스텟'!I1198*'(참고)타워 스텟 가치'!$R$17,'스테이지별 몬스터 스텟'!J1198*'(참고)타워 스텟 가치'!$S$17,'스테이지별 몬스터 스텟'!K1198*'(참고)타워 스텟 가치'!$T$17,'스테이지별 몬스터 스텟'!L1198*'(참고)타워 스텟 가치'!$U$17,'스테이지별 몬스터 스텟'!M1198*'(참고)타워 스텟 가치'!$V$17,'스테이지별 몬스터 스텟'!N1198*'(참고)타워 스텟 가치'!$W$17,'스테이지별 몬스터 스텟'!O1198*'(참고)타워 스텟 가치'!$X$17,'스테이지별 몬스터 스텟'!P1198*'(참고)타워 스텟 가치'!$Y$17)</f>
        <v>750233.63625000219</v>
      </c>
      <c r="R1198">
        <v>1</v>
      </c>
      <c r="S1198">
        <f>VLOOKUP($F1198,'(참고)타워 스텟 가치'!$B$7:$L$11,S$2,0)+(VLOOKUP($F1198,'(참고)타워 스텟 가치'!$B$7:$L$11,S$2,0)*$E1198)</f>
        <v>815.06250000000239</v>
      </c>
      <c r="T1198">
        <f>VLOOKUP($F1198,'(참고)타워 스텟 가치'!$B$7:$L$11,T$2,0)+(VLOOKUP($F1198,'(참고)타워 스텟 가치'!$B$7:$L$11,T$2,0)*$E1198)</f>
        <v>1467.1125000000043</v>
      </c>
      <c r="U1198">
        <f>VLOOKUP($F1198,'(참고)타워 스텟 가치'!$B$7:$L$11,U$2,0)+(VLOOKUP($F1198,'(참고)타워 스텟 가치'!$B$7:$L$11,U$2,0)*$E1198)</f>
        <v>483000.0000000014</v>
      </c>
      <c r="V1198">
        <f>VLOOKUP($F1198,'(참고)타워 스텟 가치'!$B$7:$L$11,V$2,0)+(VLOOKUP($F1198,'(참고)타워 스텟 가치'!$B$7:$L$11,V$2,0)*$E1198)</f>
        <v>9780.7500000000291</v>
      </c>
      <c r="W1198">
        <f>VLOOKUP($F1198,'(참고)타워 스텟 가치'!$B$7:$L$11,W$2,0)+(VLOOKUP($F1198,'(참고)타워 스텟 가치'!$B$7:$L$11,W$2,0)*$E1198)</f>
        <v>163.01250000000047</v>
      </c>
      <c r="X1198">
        <f>VLOOKUP($F1198,'(참고)타워 스텟 가치'!$B$7:$L$11,X$2,0)+(VLOOKUP($F1198,'(참고)타워 스텟 가치'!$B$7:$L$11,X$2,0)*$E1198)</f>
        <v>28.980000000000082</v>
      </c>
      <c r="Y1198">
        <f>VLOOKUP($F1198,'(참고)타워 스텟 가치'!$B$7:$L$11,Y$2,0)+(VLOOKUP($F1198,'(참고)타워 스텟 가치'!$B$7:$L$11,Y$2,0)*$E1198)</f>
        <v>0</v>
      </c>
      <c r="Z1198">
        <f>VLOOKUP($F1198,'(참고)타워 스텟 가치'!$B$7:$L$11,Z$2,0)+(VLOOKUP($F1198,'(참고)타워 스텟 가치'!$B$7:$L$11,Z$2,0)*$E1198)</f>
        <v>0</v>
      </c>
      <c r="AA1198">
        <f>VLOOKUP($F1198,'(참고)타워 스텟 가치'!$B$7:$L$11,AA$2,0)+(VLOOKUP($F1198,'(참고)타워 스텟 가치'!$B$7:$L$11,AA$2,0)*$E1198)</f>
        <v>96.600000000000279</v>
      </c>
      <c r="AB1198">
        <f>SUM('스테이지별 몬스터 스텟'!S1198*'(참고)타워 스텟 가치'!$Q$17,'스테이지별 몬스터 스텟'!T1198*'(참고)타워 스텟 가치'!$R$17,'스테이지별 몬스터 스텟'!U1198*'(참고)타워 스텟 가치'!$S$17,'스테이지별 몬스터 스텟'!V1198*'(참고)타워 스텟 가치'!$T$17,'스테이지별 몬스터 스텟'!W1198*'(참고)타워 스텟 가치'!$U$17,'스테이지별 몬스터 스텟'!X1198*'(참고)타워 스텟 가치'!$V$17,'스테이지별 몬스터 스텟'!Y1198*'(참고)타워 스텟 가치'!$W$17,'스테이지별 몬스터 스텟'!Z1198*'(참고)타워 스텟 가치'!$X$17,'스테이지별 몬스터 스텟'!AA1198*'(참고)타워 스텟 가치'!$Y$17)</f>
        <v>748440.49875000201</v>
      </c>
      <c r="AC1198">
        <v>2</v>
      </c>
      <c r="AD1198">
        <f>VLOOKUP($F1198,'(참고)타워 스텟 가치'!$B$12:$L$16,AD$2,0)+(VLOOKUP($F1198,'(참고)타워 스텟 가치'!$B$12:$L$16,AD$2,0)*$E1198)</f>
        <v>815.06250000000239</v>
      </c>
      <c r="AE1198">
        <f>VLOOKUP($F1198,'(참고)타워 스텟 가치'!$B$12:$L$16,AE$2,0)+(VLOOKUP($F1198,'(참고)타워 스텟 가치'!$B$12:$L$16,AE$2,0)*$E1198)</f>
        <v>978.07500000000277</v>
      </c>
      <c r="AF1198">
        <f>VLOOKUP($F1198,'(참고)타워 스텟 가치'!$B$12:$L$16,AF$2,0)+(VLOOKUP($F1198,'(참고)타워 스텟 가치'!$B$12:$L$16,AF$2,0)*$E1198)</f>
        <v>483000.0000000014</v>
      </c>
      <c r="AG1198">
        <f>VLOOKUP($F1198,'(참고)타워 스텟 가치'!$B$12:$L$16,AG$2,0)+(VLOOKUP($F1198,'(참고)타워 스텟 가치'!$B$12:$L$16,AG$2,0)*$E1198)</f>
        <v>4890.3750000000146</v>
      </c>
      <c r="AH1198">
        <f>VLOOKUP($F1198,'(참고)타워 스텟 가치'!$B$12:$L$16,AH$2,0)+(VLOOKUP($F1198,'(참고)타워 스텟 가치'!$B$12:$L$16,AH$2,0)*$E1198)</f>
        <v>163.01250000000047</v>
      </c>
      <c r="AI1198">
        <f>VLOOKUP($F1198,'(참고)타워 스텟 가치'!$B$12:$L$16,AI$2,0)+(VLOOKUP($F1198,'(참고)타워 스텟 가치'!$B$12:$L$16,AI$2,0)*$E1198)</f>
        <v>28.980000000000082</v>
      </c>
      <c r="AJ1198">
        <f>VLOOKUP($F1198,'(참고)타워 스텟 가치'!$B$12:$L$16,AJ$2,0)+(VLOOKUP($F1198,'(참고)타워 스텟 가치'!$B$12:$L$16,AJ$2,0)*$E1198)</f>
        <v>0</v>
      </c>
      <c r="AK1198">
        <f>VLOOKUP($F1198,'(참고)타워 스텟 가치'!$B$12:$L$16,AK$2,0)+(VLOOKUP($F1198,'(참고)타워 스텟 가치'!$B$12:$L$16,AK$2,0)*$E1198)</f>
        <v>0</v>
      </c>
      <c r="AL1198">
        <f>VLOOKUP($F1198,'(참고)타워 스텟 가치'!$B$12:$L$16,AL$2,0)+(VLOOKUP($F1198,'(참고)타워 스텟 가치'!$B$12:$L$16,AL$2,0)*$E1198)</f>
        <v>193.20000000000056</v>
      </c>
      <c r="AM1198">
        <f>SUM('스테이지별 몬스터 스텟'!AD1198*'(참고)타워 스텟 가치'!$Q$17,'스테이지별 몬스터 스텟'!AE1198*'(참고)타워 스텟 가치'!$R$17,'스테이지별 몬스터 스텟'!AF1198*'(참고)타워 스텟 가치'!$S$17,'스테이지별 몬스터 스텟'!AG1198*'(참고)타워 스텟 가치'!$T$17,'스테이지별 몬스터 스텟'!AH1198*'(참고)타워 스텟 가치'!$U$17,'스테이지별 몬스터 스텟'!AI1198*'(참고)타워 스텟 가치'!$V$17,'스테이지별 몬스터 스텟'!AJ1198*'(참고)타워 스텟 가치'!$W$17,'스테이지별 몬스터 스텟'!AK1198*'(참고)타워 스텟 가치'!$X$17,'스테이지별 몬스터 스텟'!AL1198*'(참고)타워 스텟 가치'!$Y$17)</f>
        <v>738119.39250000217</v>
      </c>
      <c r="AN1198">
        <v>3</v>
      </c>
    </row>
    <row r="1199" spans="3:40" x14ac:dyDescent="0.3">
      <c r="C1199">
        <v>5</v>
      </c>
      <c r="D1199">
        <f t="shared" si="56"/>
        <v>239</v>
      </c>
      <c r="E1199" s="52">
        <f>VLOOKUP(D1199,'스테이지별 난이도 설정'!B:C,2,0)</f>
        <v>95.600000000000279</v>
      </c>
      <c r="F1199" t="str">
        <f t="shared" si="57"/>
        <v>스페셜</v>
      </c>
      <c r="G1199">
        <f t="shared" si="55"/>
        <v>6</v>
      </c>
      <c r="H1199">
        <f>VLOOKUP($F1199,'(참고)타워 스텟 가치'!$B$2:$L$6,H$2,0)+(VLOOKUP($F1199,'(참고)타워 스텟 가치'!$B$2:$L$6,H$2,0)*$E1199)</f>
        <v>3667.7812500000105</v>
      </c>
      <c r="I1199">
        <f>VLOOKUP($F1199,'(참고)타워 스텟 가치'!$B$2:$L$6,I$2,0)+(VLOOKUP($F1199,'(참고)타워 스텟 가치'!$B$2:$L$6,I$2,0)*$E1199)</f>
        <v>733.55625000000214</v>
      </c>
      <c r="J1199">
        <f>VLOOKUP($F1199,'(참고)타워 스텟 가치'!$B$2:$L$6,J$2,0)+(VLOOKUP($F1199,'(참고)타워 스텟 가치'!$B$2:$L$6,J$2,0)*$E1199)</f>
        <v>483000.0000000014</v>
      </c>
      <c r="K1199">
        <f>VLOOKUP($F1199,'(참고)타워 스텟 가치'!$B$2:$L$6,K$2,0)+(VLOOKUP($F1199,'(참고)타워 스텟 가치'!$B$2:$L$6,K$2,0)*$E1199)</f>
        <v>14671.125000000042</v>
      </c>
      <c r="L1199">
        <f>VLOOKUP($F1199,'(참고)타워 스텟 가치'!$B$2:$L$6,L$2,0)+(VLOOKUP($F1199,'(참고)타워 스텟 가치'!$B$2:$L$6,L$2,0)*$E1199)</f>
        <v>244.51875000000069</v>
      </c>
      <c r="M1199">
        <f>VLOOKUP($F1199,'(참고)타워 스텟 가치'!$B$2:$L$6,M$2,0)+(VLOOKUP($F1199,'(참고)타워 스텟 가치'!$B$2:$L$6,M$2,0)*$E1199)</f>
        <v>28.980000000000082</v>
      </c>
      <c r="N1199">
        <f>VLOOKUP($F1199,'(참고)타워 스텟 가치'!$B$2:$L$6,N$2,0)+(VLOOKUP($F1199,'(참고)타워 스텟 가치'!$B$2:$L$6,N$2,0)*$E1199)</f>
        <v>0</v>
      </c>
      <c r="O1199">
        <f>VLOOKUP($F1199,'(참고)타워 스텟 가치'!$B$2:$L$6,O$2,0)+(VLOOKUP($F1199,'(참고)타워 스텟 가치'!$B$2:$L$6,O$2,0)*$E1199)</f>
        <v>0</v>
      </c>
      <c r="P1199">
        <f>VLOOKUP($F1199,'(참고)타워 스텟 가치'!$B$2:$L$6,P$2,0)+(VLOOKUP($F1199,'(참고)타워 스텟 가치'!$B$2:$L$6,P$2,0)*$E1199)</f>
        <v>96.600000000000279</v>
      </c>
      <c r="Q1199">
        <f>SUM('스테이지별 몬스터 스텟'!H1199*'(참고)타워 스텟 가치'!$Q$17,'스테이지별 몬스터 스텟'!I1199*'(참고)타워 스텟 가치'!$R$17,'스테이지별 몬스터 스텟'!J1199*'(참고)타워 스텟 가치'!$S$17,'스테이지별 몬스터 스텟'!K1199*'(참고)타워 스텟 가치'!$T$17,'스테이지별 몬스터 스텟'!L1199*'(참고)타워 스텟 가치'!$U$17,'스테이지별 몬스터 스텟'!M1199*'(참고)타워 스텟 가치'!$V$17,'스테이지별 몬스터 스텟'!N1199*'(참고)타워 스텟 가치'!$W$17,'스테이지별 몬스터 스텟'!O1199*'(참고)타워 스텟 가치'!$X$17,'스테이지별 몬스터 스텟'!P1199*'(참고)타워 스텟 가치'!$Y$17)</f>
        <v>762989.3643750021</v>
      </c>
      <c r="R1199">
        <v>1</v>
      </c>
      <c r="S1199">
        <f>VLOOKUP($F1199,'(참고)타워 스텟 가치'!$B$7:$L$11,S$2,0)+(VLOOKUP($F1199,'(참고)타워 스텟 가치'!$B$7:$L$11,S$2,0)*$E1199)</f>
        <v>1222.5937500000036</v>
      </c>
      <c r="T1199">
        <f>VLOOKUP($F1199,'(참고)타워 스텟 가치'!$B$7:$L$11,T$2,0)+(VLOOKUP($F1199,'(참고)타워 스텟 가치'!$B$7:$L$11,T$2,0)*$E1199)</f>
        <v>2200.6687500000062</v>
      </c>
      <c r="U1199">
        <f>VLOOKUP($F1199,'(참고)타워 스텟 가치'!$B$7:$L$11,U$2,0)+(VLOOKUP($F1199,'(참고)타워 스텟 가치'!$B$7:$L$11,U$2,0)*$E1199)</f>
        <v>483000.0000000014</v>
      </c>
      <c r="V1199">
        <f>VLOOKUP($F1199,'(참고)타워 스텟 가치'!$B$7:$L$11,V$2,0)+(VLOOKUP($F1199,'(참고)타워 스텟 가치'!$B$7:$L$11,V$2,0)*$E1199)</f>
        <v>14671.125000000042</v>
      </c>
      <c r="W1199">
        <f>VLOOKUP($F1199,'(참고)타워 스텟 가치'!$B$7:$L$11,W$2,0)+(VLOOKUP($F1199,'(참고)타워 스텟 가치'!$B$7:$L$11,W$2,0)*$E1199)</f>
        <v>244.51875000000069</v>
      </c>
      <c r="X1199">
        <f>VLOOKUP($F1199,'(참고)타워 스텟 가치'!$B$7:$L$11,X$2,0)+(VLOOKUP($F1199,'(참고)타워 스텟 가치'!$B$7:$L$11,X$2,0)*$E1199)</f>
        <v>28.980000000000082</v>
      </c>
      <c r="Y1199">
        <f>VLOOKUP($F1199,'(참고)타워 스텟 가치'!$B$7:$L$11,Y$2,0)+(VLOOKUP($F1199,'(참고)타워 스텟 가치'!$B$7:$L$11,Y$2,0)*$E1199)</f>
        <v>0</v>
      </c>
      <c r="Z1199">
        <f>VLOOKUP($F1199,'(참고)타워 스텟 가치'!$B$7:$L$11,Z$2,0)+(VLOOKUP($F1199,'(참고)타워 스텟 가치'!$B$7:$L$11,Z$2,0)*$E1199)</f>
        <v>0</v>
      </c>
      <c r="AA1199">
        <f>VLOOKUP($F1199,'(참고)타워 스텟 가치'!$B$7:$L$11,AA$2,0)+(VLOOKUP($F1199,'(참고)타워 스텟 가치'!$B$7:$L$11,AA$2,0)*$E1199)</f>
        <v>96.600000000000279</v>
      </c>
      <c r="AB1199">
        <f>SUM('스테이지별 몬스터 스텟'!S1199*'(참고)타워 스텟 가치'!$Q$17,'스테이지별 몬스터 스텟'!T1199*'(참고)타워 스텟 가치'!$R$17,'스테이지별 몬스터 스텟'!U1199*'(참고)타워 스텟 가치'!$S$17,'스테이지별 몬스터 스텟'!V1199*'(참고)타워 스텟 가치'!$T$17,'스테이지별 몬스터 스텟'!W1199*'(참고)타워 스텟 가치'!$U$17,'스테이지별 몬스터 스텟'!X1199*'(참고)타워 스텟 가치'!$V$17,'스테이지별 몬스터 스텟'!Y1199*'(참고)타워 스텟 가치'!$W$17,'스테이지별 몬스터 스텟'!Z1199*'(참고)타워 스텟 가치'!$X$17,'스테이지별 몬스터 스텟'!AA1199*'(참고)타워 스텟 가치'!$Y$17)</f>
        <v>760299.65812500217</v>
      </c>
      <c r="AC1199">
        <v>2</v>
      </c>
      <c r="AD1199">
        <f>VLOOKUP($F1199,'(참고)타워 스텟 가치'!$B$12:$L$16,AD$2,0)+(VLOOKUP($F1199,'(참고)타워 스텟 가치'!$B$12:$L$16,AD$2,0)*$E1199)</f>
        <v>1222.5937500000036</v>
      </c>
      <c r="AE1199">
        <f>VLOOKUP($F1199,'(참고)타워 스텟 가치'!$B$12:$L$16,AE$2,0)+(VLOOKUP($F1199,'(참고)타워 스텟 가치'!$B$12:$L$16,AE$2,0)*$E1199)</f>
        <v>1467.1125000000043</v>
      </c>
      <c r="AF1199">
        <f>VLOOKUP($F1199,'(참고)타워 스텟 가치'!$B$12:$L$16,AF$2,0)+(VLOOKUP($F1199,'(참고)타워 스텟 가치'!$B$12:$L$16,AF$2,0)*$E1199)</f>
        <v>483000.0000000014</v>
      </c>
      <c r="AG1199">
        <f>VLOOKUP($F1199,'(참고)타워 스텟 가치'!$B$12:$L$16,AG$2,0)+(VLOOKUP($F1199,'(참고)타워 스텟 가치'!$B$12:$L$16,AG$2,0)*$E1199)</f>
        <v>7335.5625000000209</v>
      </c>
      <c r="AH1199">
        <f>VLOOKUP($F1199,'(참고)타워 스텟 가치'!$B$12:$L$16,AH$2,0)+(VLOOKUP($F1199,'(참고)타워 스텟 가치'!$B$12:$L$16,AH$2,0)*$E1199)</f>
        <v>244.51875000000069</v>
      </c>
      <c r="AI1199">
        <f>VLOOKUP($F1199,'(참고)타워 스텟 가치'!$B$12:$L$16,AI$2,0)+(VLOOKUP($F1199,'(참고)타워 스텟 가치'!$B$12:$L$16,AI$2,0)*$E1199)</f>
        <v>28.980000000000082</v>
      </c>
      <c r="AJ1199">
        <f>VLOOKUP($F1199,'(참고)타워 스텟 가치'!$B$12:$L$16,AJ$2,0)+(VLOOKUP($F1199,'(참고)타워 스텟 가치'!$B$12:$L$16,AJ$2,0)*$E1199)</f>
        <v>0</v>
      </c>
      <c r="AK1199">
        <f>VLOOKUP($F1199,'(참고)타워 스텟 가치'!$B$12:$L$16,AK$2,0)+(VLOOKUP($F1199,'(참고)타워 스텟 가치'!$B$12:$L$16,AK$2,0)*$E1199)</f>
        <v>0</v>
      </c>
      <c r="AL1199">
        <f>VLOOKUP($F1199,'(참고)타워 스텟 가치'!$B$12:$L$16,AL$2,0)+(VLOOKUP($F1199,'(참고)타워 스텟 가치'!$B$12:$L$16,AL$2,0)*$E1199)</f>
        <v>193.20000000000056</v>
      </c>
      <c r="AM1199">
        <f>SUM('스테이지별 몬스터 스텟'!AD1199*'(참고)타워 스텟 가치'!$Q$17,'스테이지별 몬스터 스텟'!AE1199*'(참고)타워 스텟 가치'!$R$17,'스테이지별 몬스터 스텟'!AF1199*'(참고)타워 스텟 가치'!$S$17,'스테이지별 몬스터 스텟'!AG1199*'(참고)타워 스텟 가치'!$T$17,'스테이지별 몬스터 스텟'!AH1199*'(참고)타워 스텟 가치'!$U$17,'스테이지별 몬스터 스텟'!AI1199*'(참고)타워 스텟 가치'!$V$17,'스테이지별 몬스터 스텟'!AJ1199*'(참고)타워 스텟 가치'!$W$17,'스테이지별 몬스터 스텟'!AK1199*'(참고)타워 스텟 가치'!$X$17,'스테이지별 몬스터 스텟'!AL1199*'(참고)타워 스텟 가치'!$Y$17)</f>
        <v>744721.39875000215</v>
      </c>
      <c r="AN1199">
        <v>3</v>
      </c>
    </row>
    <row r="1200" spans="3:40" x14ac:dyDescent="0.3">
      <c r="C1200">
        <v>1</v>
      </c>
      <c r="D1200">
        <f t="shared" si="56"/>
        <v>240</v>
      </c>
      <c r="E1200" s="52">
        <f>VLOOKUP(D1200,'스테이지별 난이도 설정'!B:C,2,0)</f>
        <v>96.000000000000284</v>
      </c>
      <c r="F1200" t="str">
        <f t="shared" si="57"/>
        <v>일반</v>
      </c>
      <c r="G1200">
        <f t="shared" si="55"/>
        <v>6</v>
      </c>
      <c r="H1200">
        <f>VLOOKUP($F1200,'(참고)타워 스텟 가치'!$B$2:$L$6,H$2,0)+(VLOOKUP($F1200,'(참고)타워 스텟 가치'!$B$2:$L$6,H$2,0)*$E1200)</f>
        <v>727.50000000000216</v>
      </c>
      <c r="I1200">
        <f>VLOOKUP($F1200,'(참고)타워 스텟 가치'!$B$2:$L$6,I$2,0)+(VLOOKUP($F1200,'(참고)타워 스텟 가치'!$B$2:$L$6,I$2,0)*$E1200)</f>
        <v>145.50000000000043</v>
      </c>
      <c r="J1200">
        <f>VLOOKUP($F1200,'(참고)타워 스텟 가치'!$B$2:$L$6,J$2,0)+(VLOOKUP($F1200,'(참고)타워 스텟 가치'!$B$2:$L$6,J$2,0)*$E1200)</f>
        <v>485000.0000000014</v>
      </c>
      <c r="K1200">
        <f>VLOOKUP($F1200,'(참고)타워 스텟 가치'!$B$2:$L$6,K$2,0)+(VLOOKUP($F1200,'(참고)타워 스텟 가치'!$B$2:$L$6,K$2,0)*$E1200)</f>
        <v>2910.0000000000086</v>
      </c>
      <c r="L1200">
        <f>VLOOKUP($F1200,'(참고)타워 스텟 가치'!$B$2:$L$6,L$2,0)+(VLOOKUP($F1200,'(참고)타워 스텟 가치'!$B$2:$L$6,L$2,0)*$E1200)</f>
        <v>48.500000000000142</v>
      </c>
      <c r="M1200">
        <f>VLOOKUP($F1200,'(참고)타워 스텟 가치'!$B$2:$L$6,M$2,0)+(VLOOKUP($F1200,'(참고)타워 스텟 가치'!$B$2:$L$6,M$2,0)*$E1200)</f>
        <v>29.100000000000083</v>
      </c>
      <c r="N1200">
        <f>VLOOKUP($F1200,'(참고)타워 스텟 가치'!$B$2:$L$6,N$2,0)+(VLOOKUP($F1200,'(참고)타워 스텟 가치'!$B$2:$L$6,N$2,0)*$E1200)</f>
        <v>0</v>
      </c>
      <c r="O1200">
        <f>VLOOKUP($F1200,'(참고)타워 스텟 가치'!$B$2:$L$6,O$2,0)+(VLOOKUP($F1200,'(참고)타워 스텟 가치'!$B$2:$L$6,O$2,0)*$E1200)</f>
        <v>0</v>
      </c>
      <c r="P1200">
        <f>VLOOKUP($F1200,'(참고)타워 스텟 가치'!$B$2:$L$6,P$2,0)+(VLOOKUP($F1200,'(참고)타워 스텟 가치'!$B$2:$L$6,P$2,0)*$E1200)</f>
        <v>67.90000000000019</v>
      </c>
      <c r="Q1200">
        <f>SUM('스테이지별 몬스터 스텟'!H1200*'(참고)타워 스텟 가치'!$Q$17,'스테이지별 몬스터 스텟'!I1200*'(참고)타워 스텟 가치'!$R$17,'스테이지별 몬스터 스텟'!J1200*'(참고)타워 스텟 가치'!$S$17,'스테이지별 몬스터 스텟'!K1200*'(참고)타워 스텟 가치'!$T$17,'스테이지별 몬스터 스텟'!L1200*'(참고)타워 스텟 가치'!$U$17,'스테이지별 몬스터 스텟'!M1200*'(참고)타워 스텟 가치'!$V$17,'스테이지별 몬스터 스텟'!N1200*'(참고)타워 스텟 가치'!$W$17,'스테이지별 몬스터 스텟'!O1200*'(참고)타워 스텟 가치'!$X$17,'스테이지별 몬스터 스텟'!P1200*'(참고)타워 스텟 가치'!$Y$17)</f>
        <v>735255.15000000212</v>
      </c>
      <c r="R1200">
        <v>1</v>
      </c>
      <c r="S1200">
        <f>VLOOKUP($F1200,'(참고)타워 스텟 가치'!$B$7:$L$11,S$2,0)+(VLOOKUP($F1200,'(참고)타워 스텟 가치'!$B$7:$L$11,S$2,0)*$E1200)</f>
        <v>242.50000000000071</v>
      </c>
      <c r="T1200">
        <f>VLOOKUP($F1200,'(참고)타워 스텟 가치'!$B$7:$L$11,T$2,0)+(VLOOKUP($F1200,'(참고)타워 스텟 가치'!$B$7:$L$11,T$2,0)*$E1200)</f>
        <v>436.50000000000125</v>
      </c>
      <c r="U1200">
        <f>VLOOKUP($F1200,'(참고)타워 스텟 가치'!$B$7:$L$11,U$2,0)+(VLOOKUP($F1200,'(참고)타워 스텟 가치'!$B$7:$L$11,U$2,0)*$E1200)</f>
        <v>485000.0000000014</v>
      </c>
      <c r="V1200">
        <f>VLOOKUP($F1200,'(참고)타워 스텟 가치'!$B$7:$L$11,V$2,0)+(VLOOKUP($F1200,'(참고)타워 스텟 가치'!$B$7:$L$11,V$2,0)*$E1200)</f>
        <v>2910.0000000000086</v>
      </c>
      <c r="W1200">
        <f>VLOOKUP($F1200,'(참고)타워 스텟 가치'!$B$7:$L$11,W$2,0)+(VLOOKUP($F1200,'(참고)타워 스텟 가치'!$B$7:$L$11,W$2,0)*$E1200)</f>
        <v>48.500000000000142</v>
      </c>
      <c r="X1200">
        <f>VLOOKUP($F1200,'(참고)타워 스텟 가치'!$B$7:$L$11,X$2,0)+(VLOOKUP($F1200,'(참고)타워 스텟 가치'!$B$7:$L$11,X$2,0)*$E1200)</f>
        <v>29.100000000000083</v>
      </c>
      <c r="Y1200">
        <f>VLOOKUP($F1200,'(참고)타워 스텟 가치'!$B$7:$L$11,Y$2,0)+(VLOOKUP($F1200,'(참고)타워 스텟 가치'!$B$7:$L$11,Y$2,0)*$E1200)</f>
        <v>0</v>
      </c>
      <c r="Z1200">
        <f>VLOOKUP($F1200,'(참고)타워 스텟 가치'!$B$7:$L$11,Z$2,0)+(VLOOKUP($F1200,'(참고)타워 스텟 가치'!$B$7:$L$11,Z$2,0)*$E1200)</f>
        <v>0</v>
      </c>
      <c r="AA1200">
        <f>VLOOKUP($F1200,'(참고)타워 스텟 가치'!$B$7:$L$11,AA$2,0)+(VLOOKUP($F1200,'(참고)타워 스텟 가치'!$B$7:$L$11,AA$2,0)*$E1200)</f>
        <v>67.90000000000019</v>
      </c>
      <c r="AB1200">
        <f>SUM('스테이지별 몬스터 스텟'!S1200*'(참고)타워 스텟 가치'!$Q$17,'스테이지별 몬스터 스텟'!T1200*'(참고)타워 스텟 가치'!$R$17,'스테이지별 몬스터 스텟'!U1200*'(참고)타워 스텟 가치'!$S$17,'스테이지별 몬스터 스텟'!V1200*'(참고)타워 스텟 가치'!$T$17,'스테이지별 몬스터 스텟'!W1200*'(참고)타워 스텟 가치'!$U$17,'스테이지별 몬스터 스텟'!X1200*'(참고)타워 스텟 가치'!$V$17,'스테이지별 몬스터 스텟'!Y1200*'(참고)타워 스텟 가치'!$W$17,'스테이지별 몬스터 스텟'!Z1200*'(참고)타워 스텟 가치'!$X$17,'스테이지별 몬스터 스텟'!AA1200*'(참고)타워 스텟 가치'!$Y$17)</f>
        <v>734721.65000000212</v>
      </c>
      <c r="AC1200">
        <v>2</v>
      </c>
      <c r="AD1200">
        <f>VLOOKUP($F1200,'(참고)타워 스텟 가치'!$B$12:$L$16,AD$2,0)+(VLOOKUP($F1200,'(참고)타워 스텟 가치'!$B$12:$L$16,AD$2,0)*$E1200)</f>
        <v>242.50000000000071</v>
      </c>
      <c r="AE1200">
        <f>VLOOKUP($F1200,'(참고)타워 스텟 가치'!$B$12:$L$16,AE$2,0)+(VLOOKUP($F1200,'(참고)타워 스텟 가치'!$B$12:$L$16,AE$2,0)*$E1200)</f>
        <v>291.00000000000085</v>
      </c>
      <c r="AF1200">
        <f>VLOOKUP($F1200,'(참고)타워 스텟 가치'!$B$12:$L$16,AF$2,0)+(VLOOKUP($F1200,'(참고)타워 스텟 가치'!$B$12:$L$16,AF$2,0)*$E1200)</f>
        <v>485000.0000000014</v>
      </c>
      <c r="AG1200">
        <f>VLOOKUP($F1200,'(참고)타워 스텟 가치'!$B$12:$L$16,AG$2,0)+(VLOOKUP($F1200,'(참고)타워 스텟 가치'!$B$12:$L$16,AG$2,0)*$E1200)</f>
        <v>1455.0000000000043</v>
      </c>
      <c r="AH1200">
        <f>VLOOKUP($F1200,'(참고)타워 스텟 가치'!$B$12:$L$16,AH$2,0)+(VLOOKUP($F1200,'(참고)타워 스텟 가치'!$B$12:$L$16,AH$2,0)*$E1200)</f>
        <v>48.500000000000142</v>
      </c>
      <c r="AI1200">
        <f>VLOOKUP($F1200,'(참고)타워 스텟 가치'!$B$12:$L$16,AI$2,0)+(VLOOKUP($F1200,'(참고)타워 스텟 가치'!$B$12:$L$16,AI$2,0)*$E1200)</f>
        <v>29.100000000000083</v>
      </c>
      <c r="AJ1200">
        <f>VLOOKUP($F1200,'(참고)타워 스텟 가치'!$B$12:$L$16,AJ$2,0)+(VLOOKUP($F1200,'(참고)타워 스텟 가치'!$B$12:$L$16,AJ$2,0)*$E1200)</f>
        <v>0</v>
      </c>
      <c r="AK1200">
        <f>VLOOKUP($F1200,'(참고)타워 스텟 가치'!$B$12:$L$16,AK$2,0)+(VLOOKUP($F1200,'(참고)타워 스텟 가치'!$B$12:$L$16,AK$2,0)*$E1200)</f>
        <v>0</v>
      </c>
      <c r="AL1200">
        <f>VLOOKUP($F1200,'(참고)타워 스텟 가치'!$B$12:$L$16,AL$2,0)+(VLOOKUP($F1200,'(참고)타워 스텟 가치'!$B$12:$L$16,AL$2,0)*$E1200)</f>
        <v>135.80000000000038</v>
      </c>
      <c r="AM1200">
        <f>SUM('스테이지별 몬스터 스텟'!AD1200*'(참고)타워 스텟 가치'!$Q$17,'스테이지별 몬스터 스텟'!AE1200*'(참고)타워 스텟 가치'!$R$17,'스테이지별 몬스터 스텟'!AF1200*'(참고)타워 스텟 가치'!$S$17,'스테이지별 몬스터 스텟'!AG1200*'(참고)타워 스텟 가치'!$T$17,'스테이지별 몬스터 스텟'!AH1200*'(참고)타워 스텟 가치'!$U$17,'스테이지별 몬스터 스텟'!AI1200*'(참고)타워 스텟 가치'!$V$17,'스테이지별 몬스터 스텟'!AJ1200*'(참고)타워 스텟 가치'!$W$17,'스테이지별 몬스터 스텟'!AK1200*'(참고)타워 스텟 가치'!$X$17,'스테이지별 몬스터 스텟'!AL1200*'(참고)타워 스텟 가치'!$Y$17)</f>
        <v>731729.20000000205</v>
      </c>
      <c r="AN1200">
        <v>3</v>
      </c>
    </row>
    <row r="1201" spans="3:40" x14ac:dyDescent="0.3">
      <c r="C1201">
        <v>2</v>
      </c>
      <c r="D1201">
        <f t="shared" si="56"/>
        <v>240</v>
      </c>
      <c r="E1201" s="52">
        <f>VLOOKUP(D1201,'스테이지별 난이도 설정'!B:C,2,0)</f>
        <v>96.000000000000284</v>
      </c>
      <c r="F1201" t="str">
        <f t="shared" si="57"/>
        <v>레어</v>
      </c>
      <c r="G1201">
        <f t="shared" si="55"/>
        <v>6</v>
      </c>
      <c r="H1201">
        <f>VLOOKUP($F1201,'(참고)타워 스텟 가치'!$B$2:$L$6,H$2,0)+(VLOOKUP($F1201,'(참고)타워 스텟 가치'!$B$2:$L$6,H$2,0)*$E1201)</f>
        <v>1091.2500000000032</v>
      </c>
      <c r="I1201">
        <f>VLOOKUP($F1201,'(참고)타워 스텟 가치'!$B$2:$L$6,I$2,0)+(VLOOKUP($F1201,'(참고)타워 스텟 가치'!$B$2:$L$6,I$2,0)*$E1201)</f>
        <v>218.25000000000063</v>
      </c>
      <c r="J1201">
        <f>VLOOKUP($F1201,'(참고)타워 스텟 가치'!$B$2:$L$6,J$2,0)+(VLOOKUP($F1201,'(참고)타워 스텟 가치'!$B$2:$L$6,J$2,0)*$E1201)</f>
        <v>485000.0000000014</v>
      </c>
      <c r="K1201">
        <f>VLOOKUP($F1201,'(참고)타워 스텟 가치'!$B$2:$L$6,K$2,0)+(VLOOKUP($F1201,'(참고)타워 스텟 가치'!$B$2:$L$6,K$2,0)*$E1201)</f>
        <v>4365.0000000000127</v>
      </c>
      <c r="L1201">
        <f>VLOOKUP($F1201,'(참고)타워 스텟 가치'!$B$2:$L$6,L$2,0)+(VLOOKUP($F1201,'(참고)타워 스텟 가치'!$B$2:$L$6,L$2,0)*$E1201)</f>
        <v>72.750000000000213</v>
      </c>
      <c r="M1201">
        <f>VLOOKUP($F1201,'(참고)타워 스텟 가치'!$B$2:$L$6,M$2,0)+(VLOOKUP($F1201,'(참고)타워 스텟 가치'!$B$2:$L$6,M$2,0)*$E1201)</f>
        <v>29.100000000000083</v>
      </c>
      <c r="N1201">
        <f>VLOOKUP($F1201,'(참고)타워 스텟 가치'!$B$2:$L$6,N$2,0)+(VLOOKUP($F1201,'(참고)타워 스텟 가치'!$B$2:$L$6,N$2,0)*$E1201)</f>
        <v>0</v>
      </c>
      <c r="O1201">
        <f>VLOOKUP($F1201,'(참고)타워 스텟 가치'!$B$2:$L$6,O$2,0)+(VLOOKUP($F1201,'(참고)타워 스텟 가치'!$B$2:$L$6,O$2,0)*$E1201)</f>
        <v>0</v>
      </c>
      <c r="P1201">
        <f>VLOOKUP($F1201,'(참고)타워 스텟 가치'!$B$2:$L$6,P$2,0)+(VLOOKUP($F1201,'(참고)타워 스텟 가치'!$B$2:$L$6,P$2,0)*$E1201)</f>
        <v>67.90000000000019</v>
      </c>
      <c r="Q1201">
        <f>SUM('스테이지별 몬스터 스텟'!H1201*'(참고)타워 스텟 가치'!$Q$17,'스테이지별 몬스터 스텟'!I1201*'(참고)타워 스텟 가치'!$R$17,'스테이지별 몬스터 스텟'!J1201*'(참고)타워 스텟 가치'!$S$17,'스테이지별 몬스터 스텟'!K1201*'(참고)타워 스텟 가치'!$T$17,'스테이지별 몬스터 스텟'!L1201*'(참고)타워 스텟 가치'!$U$17,'스테이지별 몬스터 스텟'!M1201*'(참고)타워 스텟 가치'!$V$17,'스테이지별 몬스터 스텟'!N1201*'(참고)타워 스텟 가치'!$W$17,'스테이지별 몬스터 스텟'!O1201*'(참고)타워 스텟 가치'!$X$17,'스테이지별 몬스터 스텟'!P1201*'(참고)타워 스텟 가치'!$Y$17)</f>
        <v>739050.27500000212</v>
      </c>
      <c r="R1201">
        <v>1</v>
      </c>
      <c r="S1201">
        <f>VLOOKUP($F1201,'(참고)타워 스텟 가치'!$B$7:$L$11,S$2,0)+(VLOOKUP($F1201,'(참고)타워 스텟 가치'!$B$7:$L$11,S$2,0)*$E1201)</f>
        <v>363.75000000000108</v>
      </c>
      <c r="T1201">
        <f>VLOOKUP($F1201,'(참고)타워 스텟 가치'!$B$7:$L$11,T$2,0)+(VLOOKUP($F1201,'(참고)타워 스텟 가치'!$B$7:$L$11,T$2,0)*$E1201)</f>
        <v>654.75000000000193</v>
      </c>
      <c r="U1201">
        <f>VLOOKUP($F1201,'(참고)타워 스텟 가치'!$B$7:$L$11,U$2,0)+(VLOOKUP($F1201,'(참고)타워 스텟 가치'!$B$7:$L$11,U$2,0)*$E1201)</f>
        <v>485000.0000000014</v>
      </c>
      <c r="V1201">
        <f>VLOOKUP($F1201,'(참고)타워 스텟 가치'!$B$7:$L$11,V$2,0)+(VLOOKUP($F1201,'(참고)타워 스텟 가치'!$B$7:$L$11,V$2,0)*$E1201)</f>
        <v>4365.0000000000127</v>
      </c>
      <c r="W1201">
        <f>VLOOKUP($F1201,'(참고)타워 스텟 가치'!$B$7:$L$11,W$2,0)+(VLOOKUP($F1201,'(참고)타워 스텟 가치'!$B$7:$L$11,W$2,0)*$E1201)</f>
        <v>72.750000000000213</v>
      </c>
      <c r="X1201">
        <f>VLOOKUP($F1201,'(참고)타워 스텟 가치'!$B$7:$L$11,X$2,0)+(VLOOKUP($F1201,'(참고)타워 스텟 가치'!$B$7:$L$11,X$2,0)*$E1201)</f>
        <v>29.100000000000083</v>
      </c>
      <c r="Y1201">
        <f>VLOOKUP($F1201,'(참고)타워 스텟 가치'!$B$7:$L$11,Y$2,0)+(VLOOKUP($F1201,'(참고)타워 스텟 가치'!$B$7:$L$11,Y$2,0)*$E1201)</f>
        <v>0</v>
      </c>
      <c r="Z1201">
        <f>VLOOKUP($F1201,'(참고)타워 스텟 가치'!$B$7:$L$11,Z$2,0)+(VLOOKUP($F1201,'(참고)타워 스텟 가치'!$B$7:$L$11,Z$2,0)*$E1201)</f>
        <v>0</v>
      </c>
      <c r="AA1201">
        <f>VLOOKUP($F1201,'(참고)타워 스텟 가치'!$B$7:$L$11,AA$2,0)+(VLOOKUP($F1201,'(참고)타워 스텟 가치'!$B$7:$L$11,AA$2,0)*$E1201)</f>
        <v>67.90000000000019</v>
      </c>
      <c r="AB1201">
        <f>SUM('스테이지별 몬스터 스텟'!S1201*'(참고)타워 스텟 가치'!$Q$17,'스테이지별 몬스터 스텟'!T1201*'(참고)타워 스텟 가치'!$R$17,'스테이지별 몬스터 스텟'!U1201*'(참고)타워 스텟 가치'!$S$17,'스테이지별 몬스터 스텟'!V1201*'(참고)타워 스텟 가치'!$T$17,'스테이지별 몬스터 스텟'!W1201*'(참고)타워 스텟 가치'!$U$17,'스테이지별 몬스터 스텟'!X1201*'(참고)타워 스텟 가치'!$V$17,'스테이지별 몬스터 스텟'!Y1201*'(참고)타워 스텟 가치'!$W$17,'스테이지별 몬스터 스텟'!Z1201*'(참고)타워 스텟 가치'!$X$17,'스테이지별 몬스터 스텟'!AA1201*'(참고)타워 스텟 가치'!$Y$17)</f>
        <v>738250.02500000212</v>
      </c>
      <c r="AC1201">
        <v>2</v>
      </c>
      <c r="AD1201">
        <f>VLOOKUP($F1201,'(참고)타워 스텟 가치'!$B$12:$L$16,AD$2,0)+(VLOOKUP($F1201,'(참고)타워 스텟 가치'!$B$12:$L$16,AD$2,0)*$E1201)</f>
        <v>363.75000000000108</v>
      </c>
      <c r="AE1201">
        <f>VLOOKUP($F1201,'(참고)타워 스텟 가치'!$B$12:$L$16,AE$2,0)+(VLOOKUP($F1201,'(참고)타워 스텟 가치'!$B$12:$L$16,AE$2,0)*$E1201)</f>
        <v>436.50000000000125</v>
      </c>
      <c r="AF1201">
        <f>VLOOKUP($F1201,'(참고)타워 스텟 가치'!$B$12:$L$16,AF$2,0)+(VLOOKUP($F1201,'(참고)타워 스텟 가치'!$B$12:$L$16,AF$2,0)*$E1201)</f>
        <v>485000.0000000014</v>
      </c>
      <c r="AG1201">
        <f>VLOOKUP($F1201,'(참고)타워 스텟 가치'!$B$12:$L$16,AG$2,0)+(VLOOKUP($F1201,'(참고)타워 스텟 가치'!$B$12:$L$16,AG$2,0)*$E1201)</f>
        <v>2182.5000000000064</v>
      </c>
      <c r="AH1201">
        <f>VLOOKUP($F1201,'(참고)타워 스텟 가치'!$B$12:$L$16,AH$2,0)+(VLOOKUP($F1201,'(참고)타워 스텟 가치'!$B$12:$L$16,AH$2,0)*$E1201)</f>
        <v>72.750000000000213</v>
      </c>
      <c r="AI1201">
        <f>VLOOKUP($F1201,'(참고)타워 스텟 가치'!$B$12:$L$16,AI$2,0)+(VLOOKUP($F1201,'(참고)타워 스텟 가치'!$B$12:$L$16,AI$2,0)*$E1201)</f>
        <v>29.100000000000083</v>
      </c>
      <c r="AJ1201">
        <f>VLOOKUP($F1201,'(참고)타워 스텟 가치'!$B$12:$L$16,AJ$2,0)+(VLOOKUP($F1201,'(참고)타워 스텟 가치'!$B$12:$L$16,AJ$2,0)*$E1201)</f>
        <v>0</v>
      </c>
      <c r="AK1201">
        <f>VLOOKUP($F1201,'(참고)타워 스텟 가치'!$B$12:$L$16,AK$2,0)+(VLOOKUP($F1201,'(참고)타워 스텟 가치'!$B$12:$L$16,AK$2,0)*$E1201)</f>
        <v>0</v>
      </c>
      <c r="AL1201">
        <f>VLOOKUP($F1201,'(참고)타워 스텟 가치'!$B$12:$L$16,AL$2,0)+(VLOOKUP($F1201,'(참고)타워 스텟 가치'!$B$12:$L$16,AL$2,0)*$E1201)</f>
        <v>135.80000000000038</v>
      </c>
      <c r="AM1201">
        <f>SUM('스테이지별 몬스터 스텟'!AD1201*'(참고)타워 스텟 가치'!$Q$17,'스테이지별 몬스터 스텟'!AE1201*'(참고)타워 스텟 가치'!$R$17,'스테이지별 몬스터 스텟'!AF1201*'(참고)타워 스텟 가치'!$S$17,'스테이지별 몬스터 스텟'!AG1201*'(참고)타워 스텟 가치'!$T$17,'스테이지별 몬스터 스텟'!AH1201*'(참고)타워 스텟 가치'!$U$17,'스테이지별 몬스터 스텟'!AI1201*'(참고)타워 스텟 가치'!$V$17,'스테이지별 몬스터 스텟'!AJ1201*'(참고)타워 스텟 가치'!$W$17,'스테이지별 몬스터 스텟'!AK1201*'(참고)타워 스텟 가치'!$X$17,'스테이지별 몬스터 스텟'!AL1201*'(참고)타워 스텟 가치'!$Y$17)</f>
        <v>733693.45000000205</v>
      </c>
      <c r="AN1201">
        <v>3</v>
      </c>
    </row>
    <row r="1202" spans="3:40" x14ac:dyDescent="0.3">
      <c r="C1202">
        <v>3</v>
      </c>
      <c r="D1202">
        <f t="shared" si="56"/>
        <v>240</v>
      </c>
      <c r="E1202" s="52">
        <f>VLOOKUP(D1202,'스테이지별 난이도 설정'!B:C,2,0)</f>
        <v>96.000000000000284</v>
      </c>
      <c r="F1202" t="str">
        <f t="shared" si="57"/>
        <v>에픽</v>
      </c>
      <c r="G1202">
        <f t="shared" si="55"/>
        <v>6</v>
      </c>
      <c r="H1202">
        <f>VLOOKUP($F1202,'(참고)타워 스텟 가치'!$B$2:$L$6,H$2,0)+(VLOOKUP($F1202,'(참고)타워 스텟 가치'!$B$2:$L$6,H$2,0)*$E1202)</f>
        <v>1636.8750000000048</v>
      </c>
      <c r="I1202">
        <f>VLOOKUP($F1202,'(참고)타워 스텟 가치'!$B$2:$L$6,I$2,0)+(VLOOKUP($F1202,'(참고)타워 스텟 가치'!$B$2:$L$6,I$2,0)*$E1202)</f>
        <v>327.37500000000097</v>
      </c>
      <c r="J1202">
        <f>VLOOKUP($F1202,'(참고)타워 스텟 가치'!$B$2:$L$6,J$2,0)+(VLOOKUP($F1202,'(참고)타워 스텟 가치'!$B$2:$L$6,J$2,0)*$E1202)</f>
        <v>485000.0000000014</v>
      </c>
      <c r="K1202">
        <f>VLOOKUP($F1202,'(참고)타워 스텟 가치'!$B$2:$L$6,K$2,0)+(VLOOKUP($F1202,'(참고)타워 스텟 가치'!$B$2:$L$6,K$2,0)*$E1202)</f>
        <v>6547.5000000000191</v>
      </c>
      <c r="L1202">
        <f>VLOOKUP($F1202,'(참고)타워 스텟 가치'!$B$2:$L$6,L$2,0)+(VLOOKUP($F1202,'(참고)타워 스텟 가치'!$B$2:$L$6,L$2,0)*$E1202)</f>
        <v>109.12500000000031</v>
      </c>
      <c r="M1202">
        <f>VLOOKUP($F1202,'(참고)타워 스텟 가치'!$B$2:$L$6,M$2,0)+(VLOOKUP($F1202,'(참고)타워 스텟 가치'!$B$2:$L$6,M$2,0)*$E1202)</f>
        <v>29.100000000000083</v>
      </c>
      <c r="N1202">
        <f>VLOOKUP($F1202,'(참고)타워 스텟 가치'!$B$2:$L$6,N$2,0)+(VLOOKUP($F1202,'(참고)타워 스텟 가치'!$B$2:$L$6,N$2,0)*$E1202)</f>
        <v>0</v>
      </c>
      <c r="O1202">
        <f>VLOOKUP($F1202,'(참고)타워 스텟 가치'!$B$2:$L$6,O$2,0)+(VLOOKUP($F1202,'(참고)타워 스텟 가치'!$B$2:$L$6,O$2,0)*$E1202)</f>
        <v>0</v>
      </c>
      <c r="P1202">
        <f>VLOOKUP($F1202,'(참고)타워 스텟 가치'!$B$2:$L$6,P$2,0)+(VLOOKUP($F1202,'(참고)타워 스텟 가치'!$B$2:$L$6,P$2,0)*$E1202)</f>
        <v>67.90000000000019</v>
      </c>
      <c r="Q1202">
        <f>SUM('스테이지별 몬스터 스텟'!H1202*'(참고)타워 스텟 가치'!$Q$17,'스테이지별 몬스터 스텟'!I1202*'(참고)타워 스텟 가치'!$R$17,'스테이지별 몬스터 스텟'!J1202*'(참고)타워 스텟 가치'!$S$17,'스테이지별 몬스터 스텟'!K1202*'(참고)타워 스텟 가치'!$T$17,'스테이지별 몬스터 스텟'!L1202*'(참고)타워 스텟 가치'!$U$17,'스테이지별 몬스터 스텟'!M1202*'(참고)타워 스텟 가치'!$V$17,'스테이지별 몬스터 스텟'!N1202*'(참고)타워 스텟 가치'!$W$17,'스테이지별 몬스터 스텟'!O1202*'(참고)타워 스텟 가치'!$X$17,'스테이지별 몬스터 스텟'!P1202*'(참고)타워 스텟 가치'!$Y$17)</f>
        <v>744742.96250000212</v>
      </c>
      <c r="R1202">
        <v>1</v>
      </c>
      <c r="S1202">
        <f>VLOOKUP($F1202,'(참고)타워 스텟 가치'!$B$7:$L$11,S$2,0)+(VLOOKUP($F1202,'(참고)타워 스텟 가치'!$B$7:$L$11,S$2,0)*$E1202)</f>
        <v>545.62500000000159</v>
      </c>
      <c r="T1202">
        <f>VLOOKUP($F1202,'(참고)타워 스텟 가치'!$B$7:$L$11,T$2,0)+(VLOOKUP($F1202,'(참고)타워 스텟 가치'!$B$7:$L$11,T$2,0)*$E1202)</f>
        <v>982.12500000000284</v>
      </c>
      <c r="U1202">
        <f>VLOOKUP($F1202,'(참고)타워 스텟 가치'!$B$7:$L$11,U$2,0)+(VLOOKUP($F1202,'(참고)타워 스텟 가치'!$B$7:$L$11,U$2,0)*$E1202)</f>
        <v>485000.0000000014</v>
      </c>
      <c r="V1202">
        <f>VLOOKUP($F1202,'(참고)타워 스텟 가치'!$B$7:$L$11,V$2,0)+(VLOOKUP($F1202,'(참고)타워 스텟 가치'!$B$7:$L$11,V$2,0)*$E1202)</f>
        <v>6547.5000000000191</v>
      </c>
      <c r="W1202">
        <f>VLOOKUP($F1202,'(참고)타워 스텟 가치'!$B$7:$L$11,W$2,0)+(VLOOKUP($F1202,'(참고)타워 스텟 가치'!$B$7:$L$11,W$2,0)*$E1202)</f>
        <v>109.12500000000031</v>
      </c>
      <c r="X1202">
        <f>VLOOKUP($F1202,'(참고)타워 스텟 가치'!$B$7:$L$11,X$2,0)+(VLOOKUP($F1202,'(참고)타워 스텟 가치'!$B$7:$L$11,X$2,0)*$E1202)</f>
        <v>29.100000000000083</v>
      </c>
      <c r="Y1202">
        <f>VLOOKUP($F1202,'(참고)타워 스텟 가치'!$B$7:$L$11,Y$2,0)+(VLOOKUP($F1202,'(참고)타워 스텟 가치'!$B$7:$L$11,Y$2,0)*$E1202)</f>
        <v>0</v>
      </c>
      <c r="Z1202">
        <f>VLOOKUP($F1202,'(참고)타워 스텟 가치'!$B$7:$L$11,Z$2,0)+(VLOOKUP($F1202,'(참고)타워 스텟 가치'!$B$7:$L$11,Z$2,0)*$E1202)</f>
        <v>0</v>
      </c>
      <c r="AA1202">
        <f>VLOOKUP($F1202,'(참고)타워 스텟 가치'!$B$7:$L$11,AA$2,0)+(VLOOKUP($F1202,'(참고)타워 스텟 가치'!$B$7:$L$11,AA$2,0)*$E1202)</f>
        <v>67.90000000000019</v>
      </c>
      <c r="AB1202">
        <f>SUM('스테이지별 몬스터 스텟'!S1202*'(참고)타워 스텟 가치'!$Q$17,'스테이지별 몬스터 스텟'!T1202*'(참고)타워 스텟 가치'!$R$17,'스테이지별 몬스터 스텟'!U1202*'(참고)타워 스텟 가치'!$S$17,'스테이지별 몬스터 스텟'!V1202*'(참고)타워 스텟 가치'!$T$17,'스테이지별 몬스터 스텟'!W1202*'(참고)타워 스텟 가치'!$U$17,'스테이지별 몬스터 스텟'!X1202*'(참고)타워 스텟 가치'!$V$17,'스테이지별 몬스터 스텟'!Y1202*'(참고)타워 스텟 가치'!$W$17,'스테이지별 몬스터 스텟'!Z1202*'(참고)타워 스텟 가치'!$X$17,'스테이지별 몬스터 스텟'!AA1202*'(참고)타워 스텟 가치'!$Y$17)</f>
        <v>743542.58750000212</v>
      </c>
      <c r="AC1202">
        <v>2</v>
      </c>
      <c r="AD1202">
        <f>VLOOKUP($F1202,'(참고)타워 스텟 가치'!$B$12:$L$16,AD$2,0)+(VLOOKUP($F1202,'(참고)타워 스텟 가치'!$B$12:$L$16,AD$2,0)*$E1202)</f>
        <v>545.62500000000159</v>
      </c>
      <c r="AE1202">
        <f>VLOOKUP($F1202,'(참고)타워 스텟 가치'!$B$12:$L$16,AE$2,0)+(VLOOKUP($F1202,'(참고)타워 스텟 가치'!$B$12:$L$16,AE$2,0)*$E1202)</f>
        <v>654.75000000000193</v>
      </c>
      <c r="AF1202">
        <f>VLOOKUP($F1202,'(참고)타워 스텟 가치'!$B$12:$L$16,AF$2,0)+(VLOOKUP($F1202,'(참고)타워 스텟 가치'!$B$12:$L$16,AF$2,0)*$E1202)</f>
        <v>485000.0000000014</v>
      </c>
      <c r="AG1202">
        <f>VLOOKUP($F1202,'(참고)타워 스텟 가치'!$B$12:$L$16,AG$2,0)+(VLOOKUP($F1202,'(참고)타워 스텟 가치'!$B$12:$L$16,AG$2,0)*$E1202)</f>
        <v>3273.7500000000095</v>
      </c>
      <c r="AH1202">
        <f>VLOOKUP($F1202,'(참고)타워 스텟 가치'!$B$12:$L$16,AH$2,0)+(VLOOKUP($F1202,'(참고)타워 스텟 가치'!$B$12:$L$16,AH$2,0)*$E1202)</f>
        <v>109.12500000000031</v>
      </c>
      <c r="AI1202">
        <f>VLOOKUP($F1202,'(참고)타워 스텟 가치'!$B$12:$L$16,AI$2,0)+(VLOOKUP($F1202,'(참고)타워 스텟 가치'!$B$12:$L$16,AI$2,0)*$E1202)</f>
        <v>29.100000000000083</v>
      </c>
      <c r="AJ1202">
        <f>VLOOKUP($F1202,'(참고)타워 스텟 가치'!$B$12:$L$16,AJ$2,0)+(VLOOKUP($F1202,'(참고)타워 스텟 가치'!$B$12:$L$16,AJ$2,0)*$E1202)</f>
        <v>0</v>
      </c>
      <c r="AK1202">
        <f>VLOOKUP($F1202,'(참고)타워 스텟 가치'!$B$12:$L$16,AK$2,0)+(VLOOKUP($F1202,'(참고)타워 스텟 가치'!$B$12:$L$16,AK$2,0)*$E1202)</f>
        <v>0</v>
      </c>
      <c r="AL1202">
        <f>VLOOKUP($F1202,'(참고)타워 스텟 가치'!$B$12:$L$16,AL$2,0)+(VLOOKUP($F1202,'(참고)타워 스텟 가치'!$B$12:$L$16,AL$2,0)*$E1202)</f>
        <v>135.80000000000038</v>
      </c>
      <c r="AM1202">
        <f>SUM('스테이지별 몬스터 스텟'!AD1202*'(참고)타워 스텟 가치'!$Q$17,'스테이지별 몬스터 스텟'!AE1202*'(참고)타워 스텟 가치'!$R$17,'스테이지별 몬스터 스텟'!AF1202*'(참고)타워 스텟 가치'!$S$17,'스테이지별 몬스터 스텟'!AG1202*'(참고)타워 스텟 가치'!$T$17,'스테이지별 몬스터 스텟'!AH1202*'(참고)타워 스텟 가치'!$U$17,'스테이지별 몬스터 스텟'!AI1202*'(참고)타워 스텟 가치'!$V$17,'스테이지별 몬스터 스텟'!AJ1202*'(참고)타워 스텟 가치'!$W$17,'스테이지별 몬스터 스텟'!AK1202*'(참고)타워 스텟 가치'!$X$17,'스테이지별 몬스터 스텟'!AL1202*'(참고)타워 스텟 가치'!$Y$17)</f>
        <v>736639.82500000205</v>
      </c>
      <c r="AN1202">
        <v>3</v>
      </c>
    </row>
    <row r="1203" spans="3:40" x14ac:dyDescent="0.3">
      <c r="C1203">
        <v>4</v>
      </c>
      <c r="D1203">
        <f t="shared" si="56"/>
        <v>240</v>
      </c>
      <c r="E1203" s="52">
        <f>VLOOKUP(D1203,'스테이지별 난이도 설정'!B:C,2,0)</f>
        <v>96.000000000000284</v>
      </c>
      <c r="F1203" t="str">
        <f t="shared" si="57"/>
        <v>유니크</v>
      </c>
      <c r="G1203">
        <f t="shared" si="55"/>
        <v>6</v>
      </c>
      <c r="H1203">
        <f>VLOOKUP($F1203,'(참고)타워 스텟 가치'!$B$2:$L$6,H$2,0)+(VLOOKUP($F1203,'(참고)타워 스텟 가치'!$B$2:$L$6,H$2,0)*$E1203)</f>
        <v>2455.3125000000073</v>
      </c>
      <c r="I1203">
        <f>VLOOKUP($F1203,'(참고)타워 스텟 가치'!$B$2:$L$6,I$2,0)+(VLOOKUP($F1203,'(참고)타워 스텟 가치'!$B$2:$L$6,I$2,0)*$E1203)</f>
        <v>491.06250000000142</v>
      </c>
      <c r="J1203">
        <f>VLOOKUP($F1203,'(참고)타워 스텟 가치'!$B$2:$L$6,J$2,0)+(VLOOKUP($F1203,'(참고)타워 스텟 가치'!$B$2:$L$6,J$2,0)*$E1203)</f>
        <v>485000.0000000014</v>
      </c>
      <c r="K1203">
        <f>VLOOKUP($F1203,'(참고)타워 스텟 가치'!$B$2:$L$6,K$2,0)+(VLOOKUP($F1203,'(참고)타워 스텟 가치'!$B$2:$L$6,K$2,0)*$E1203)</f>
        <v>9821.2500000000291</v>
      </c>
      <c r="L1203">
        <f>VLOOKUP($F1203,'(참고)타워 스텟 가치'!$B$2:$L$6,L$2,0)+(VLOOKUP($F1203,'(참고)타워 스텟 가치'!$B$2:$L$6,L$2,0)*$E1203)</f>
        <v>163.68750000000048</v>
      </c>
      <c r="M1203">
        <f>VLOOKUP($F1203,'(참고)타워 스텟 가치'!$B$2:$L$6,M$2,0)+(VLOOKUP($F1203,'(참고)타워 스텟 가치'!$B$2:$L$6,M$2,0)*$E1203)</f>
        <v>29.100000000000083</v>
      </c>
      <c r="N1203">
        <f>VLOOKUP($F1203,'(참고)타워 스텟 가치'!$B$2:$L$6,N$2,0)+(VLOOKUP($F1203,'(참고)타워 스텟 가치'!$B$2:$L$6,N$2,0)*$E1203)</f>
        <v>0</v>
      </c>
      <c r="O1203">
        <f>VLOOKUP($F1203,'(참고)타워 스텟 가치'!$B$2:$L$6,O$2,0)+(VLOOKUP($F1203,'(참고)타워 스텟 가치'!$B$2:$L$6,O$2,0)*$E1203)</f>
        <v>0</v>
      </c>
      <c r="P1203">
        <f>VLOOKUP($F1203,'(참고)타워 스텟 가치'!$B$2:$L$6,P$2,0)+(VLOOKUP($F1203,'(참고)타워 스텟 가치'!$B$2:$L$6,P$2,0)*$E1203)</f>
        <v>97.000000000000284</v>
      </c>
      <c r="Q1203">
        <f>SUM('스테이지별 몬스터 스텟'!H1203*'(참고)타워 스텟 가치'!$Q$17,'스테이지별 몬스터 스텟'!I1203*'(참고)타워 스텟 가치'!$R$17,'스테이지별 몬스터 스텟'!J1203*'(참고)타워 스텟 가치'!$S$17,'스테이지별 몬스터 스텟'!K1203*'(참고)타워 스텟 가치'!$T$17,'스테이지별 몬스터 스텟'!L1203*'(참고)타워 스텟 가치'!$U$17,'스테이지별 몬스터 스텟'!M1203*'(참고)타워 스텟 가치'!$V$17,'스테이지별 몬스터 스텟'!N1203*'(참고)타워 스텟 가치'!$W$17,'스테이지별 몬스터 스텟'!O1203*'(참고)타워 스텟 가치'!$X$17,'스테이지별 몬스터 스텟'!P1203*'(참고)타워 스텟 가치'!$Y$17)</f>
        <v>753340.19375000207</v>
      </c>
      <c r="R1203">
        <v>1</v>
      </c>
      <c r="S1203">
        <f>VLOOKUP($F1203,'(참고)타워 스텟 가치'!$B$7:$L$11,S$2,0)+(VLOOKUP($F1203,'(참고)타워 스텟 가치'!$B$7:$L$11,S$2,0)*$E1203)</f>
        <v>818.43750000000239</v>
      </c>
      <c r="T1203">
        <f>VLOOKUP($F1203,'(참고)타워 스텟 가치'!$B$7:$L$11,T$2,0)+(VLOOKUP($F1203,'(참고)타워 스텟 가치'!$B$7:$L$11,T$2,0)*$E1203)</f>
        <v>1473.1875000000043</v>
      </c>
      <c r="U1203">
        <f>VLOOKUP($F1203,'(참고)타워 스텟 가치'!$B$7:$L$11,U$2,0)+(VLOOKUP($F1203,'(참고)타워 스텟 가치'!$B$7:$L$11,U$2,0)*$E1203)</f>
        <v>485000.0000000014</v>
      </c>
      <c r="V1203">
        <f>VLOOKUP($F1203,'(참고)타워 스텟 가치'!$B$7:$L$11,V$2,0)+(VLOOKUP($F1203,'(참고)타워 스텟 가치'!$B$7:$L$11,V$2,0)*$E1203)</f>
        <v>9821.2500000000291</v>
      </c>
      <c r="W1203">
        <f>VLOOKUP($F1203,'(참고)타워 스텟 가치'!$B$7:$L$11,W$2,0)+(VLOOKUP($F1203,'(참고)타워 스텟 가치'!$B$7:$L$11,W$2,0)*$E1203)</f>
        <v>163.68750000000048</v>
      </c>
      <c r="X1203">
        <f>VLOOKUP($F1203,'(참고)타워 스텟 가치'!$B$7:$L$11,X$2,0)+(VLOOKUP($F1203,'(참고)타워 스텟 가치'!$B$7:$L$11,X$2,0)*$E1203)</f>
        <v>29.100000000000083</v>
      </c>
      <c r="Y1203">
        <f>VLOOKUP($F1203,'(참고)타워 스텟 가치'!$B$7:$L$11,Y$2,0)+(VLOOKUP($F1203,'(참고)타워 스텟 가치'!$B$7:$L$11,Y$2,0)*$E1203)</f>
        <v>0</v>
      </c>
      <c r="Z1203">
        <f>VLOOKUP($F1203,'(참고)타워 스텟 가치'!$B$7:$L$11,Z$2,0)+(VLOOKUP($F1203,'(참고)타워 스텟 가치'!$B$7:$L$11,Z$2,0)*$E1203)</f>
        <v>0</v>
      </c>
      <c r="AA1203">
        <f>VLOOKUP($F1203,'(참고)타워 스텟 가치'!$B$7:$L$11,AA$2,0)+(VLOOKUP($F1203,'(참고)타워 스텟 가치'!$B$7:$L$11,AA$2,0)*$E1203)</f>
        <v>97.000000000000284</v>
      </c>
      <c r="AB1203">
        <f>SUM('스테이지별 몬스터 스텟'!S1203*'(참고)타워 스텟 가치'!$Q$17,'스테이지별 몬스터 스텟'!T1203*'(참고)타워 스텟 가치'!$R$17,'스테이지별 몬스터 스텟'!U1203*'(참고)타워 스텟 가치'!$S$17,'스테이지별 몬스터 스텟'!V1203*'(참고)타워 스텟 가치'!$T$17,'스테이지별 몬스터 스텟'!W1203*'(참고)타워 스텟 가치'!$U$17,'스테이지별 몬스터 스텟'!X1203*'(참고)타워 스텟 가치'!$V$17,'스테이지별 몬스터 스텟'!Y1203*'(참고)타워 스텟 가치'!$W$17,'스테이지별 몬스터 스텟'!Z1203*'(참고)타워 스텟 가치'!$X$17,'스테이지별 몬스터 스텟'!AA1203*'(참고)타워 스텟 가치'!$Y$17)</f>
        <v>751539.63125000207</v>
      </c>
      <c r="AC1203">
        <v>2</v>
      </c>
      <c r="AD1203">
        <f>VLOOKUP($F1203,'(참고)타워 스텟 가치'!$B$12:$L$16,AD$2,0)+(VLOOKUP($F1203,'(참고)타워 스텟 가치'!$B$12:$L$16,AD$2,0)*$E1203)</f>
        <v>818.43750000000239</v>
      </c>
      <c r="AE1203">
        <f>VLOOKUP($F1203,'(참고)타워 스텟 가치'!$B$12:$L$16,AE$2,0)+(VLOOKUP($F1203,'(참고)타워 스텟 가치'!$B$12:$L$16,AE$2,0)*$E1203)</f>
        <v>982.12500000000284</v>
      </c>
      <c r="AF1203">
        <f>VLOOKUP($F1203,'(참고)타워 스텟 가치'!$B$12:$L$16,AF$2,0)+(VLOOKUP($F1203,'(참고)타워 스텟 가치'!$B$12:$L$16,AF$2,0)*$E1203)</f>
        <v>485000.0000000014</v>
      </c>
      <c r="AG1203">
        <f>VLOOKUP($F1203,'(참고)타워 스텟 가치'!$B$12:$L$16,AG$2,0)+(VLOOKUP($F1203,'(참고)타워 스텟 가치'!$B$12:$L$16,AG$2,0)*$E1203)</f>
        <v>4910.6250000000146</v>
      </c>
      <c r="AH1203">
        <f>VLOOKUP($F1203,'(참고)타워 스텟 가치'!$B$12:$L$16,AH$2,0)+(VLOOKUP($F1203,'(참고)타워 스텟 가치'!$B$12:$L$16,AH$2,0)*$E1203)</f>
        <v>163.68750000000048</v>
      </c>
      <c r="AI1203">
        <f>VLOOKUP($F1203,'(참고)타워 스텟 가치'!$B$12:$L$16,AI$2,0)+(VLOOKUP($F1203,'(참고)타워 스텟 가치'!$B$12:$L$16,AI$2,0)*$E1203)</f>
        <v>29.100000000000083</v>
      </c>
      <c r="AJ1203">
        <f>VLOOKUP($F1203,'(참고)타워 스텟 가치'!$B$12:$L$16,AJ$2,0)+(VLOOKUP($F1203,'(참고)타워 스텟 가치'!$B$12:$L$16,AJ$2,0)*$E1203)</f>
        <v>0</v>
      </c>
      <c r="AK1203">
        <f>VLOOKUP($F1203,'(참고)타워 스텟 가치'!$B$12:$L$16,AK$2,0)+(VLOOKUP($F1203,'(참고)타워 스텟 가치'!$B$12:$L$16,AK$2,0)*$E1203)</f>
        <v>0</v>
      </c>
      <c r="AL1203">
        <f>VLOOKUP($F1203,'(참고)타워 스텟 가치'!$B$12:$L$16,AL$2,0)+(VLOOKUP($F1203,'(참고)타워 스텟 가치'!$B$12:$L$16,AL$2,0)*$E1203)</f>
        <v>194.00000000000057</v>
      </c>
      <c r="AM1203">
        <f>SUM('스테이지별 몬스터 스텟'!AD1203*'(참고)타워 스텟 가치'!$Q$17,'스테이지별 몬스터 스텟'!AE1203*'(참고)타워 스텟 가치'!$R$17,'스테이지별 몬스터 스텟'!AF1203*'(참고)타워 스텟 가치'!$S$17,'스테이지별 몬스터 스텟'!AG1203*'(참고)타워 스텟 가치'!$T$17,'스테이지별 몬스터 스텟'!AH1203*'(참고)타워 스텟 가치'!$U$17,'스테이지별 몬스터 스텟'!AI1203*'(참고)타워 스텟 가치'!$V$17,'스테이지별 몬스터 스텟'!AJ1203*'(참고)타워 스텟 가치'!$W$17,'스테이지별 몬스터 스텟'!AK1203*'(참고)타워 스텟 가치'!$X$17,'스테이지별 몬스터 스텟'!AL1203*'(참고)타워 스텟 가치'!$Y$17)</f>
        <v>741175.78750000207</v>
      </c>
      <c r="AN1203">
        <v>3</v>
      </c>
    </row>
    <row r="1204" spans="3:40" x14ac:dyDescent="0.3">
      <c r="C1204">
        <v>5</v>
      </c>
      <c r="D1204">
        <f t="shared" si="56"/>
        <v>240</v>
      </c>
      <c r="E1204" s="52">
        <f>VLOOKUP(D1204,'스테이지별 난이도 설정'!B:C,2,0)</f>
        <v>96.000000000000284</v>
      </c>
      <c r="F1204" t="str">
        <f t="shared" si="57"/>
        <v>스페셜</v>
      </c>
      <c r="G1204">
        <f t="shared" si="55"/>
        <v>6</v>
      </c>
      <c r="H1204">
        <f>VLOOKUP($F1204,'(참고)타워 스텟 가치'!$B$2:$L$6,H$2,0)+(VLOOKUP($F1204,'(참고)타워 스텟 가치'!$B$2:$L$6,H$2,0)*$E1204)</f>
        <v>3682.9687500000109</v>
      </c>
      <c r="I1204">
        <f>VLOOKUP($F1204,'(참고)타워 스텟 가치'!$B$2:$L$6,I$2,0)+(VLOOKUP($F1204,'(참고)타워 스텟 가치'!$B$2:$L$6,I$2,0)*$E1204)</f>
        <v>736.59375000000216</v>
      </c>
      <c r="J1204">
        <f>VLOOKUP($F1204,'(참고)타워 스텟 가치'!$B$2:$L$6,J$2,0)+(VLOOKUP($F1204,'(참고)타워 스텟 가치'!$B$2:$L$6,J$2,0)*$E1204)</f>
        <v>485000.0000000014</v>
      </c>
      <c r="K1204">
        <f>VLOOKUP($F1204,'(참고)타워 스텟 가치'!$B$2:$L$6,K$2,0)+(VLOOKUP($F1204,'(참고)타워 스텟 가치'!$B$2:$L$6,K$2,0)*$E1204)</f>
        <v>14731.875000000044</v>
      </c>
      <c r="L1204">
        <f>VLOOKUP($F1204,'(참고)타워 스텟 가치'!$B$2:$L$6,L$2,0)+(VLOOKUP($F1204,'(참고)타워 스텟 가치'!$B$2:$L$6,L$2,0)*$E1204)</f>
        <v>245.53125000000071</v>
      </c>
      <c r="M1204">
        <f>VLOOKUP($F1204,'(참고)타워 스텟 가치'!$B$2:$L$6,M$2,0)+(VLOOKUP($F1204,'(참고)타워 스텟 가치'!$B$2:$L$6,M$2,0)*$E1204)</f>
        <v>29.100000000000083</v>
      </c>
      <c r="N1204">
        <f>VLOOKUP($F1204,'(참고)타워 스텟 가치'!$B$2:$L$6,N$2,0)+(VLOOKUP($F1204,'(참고)타워 스텟 가치'!$B$2:$L$6,N$2,0)*$E1204)</f>
        <v>0</v>
      </c>
      <c r="O1204">
        <f>VLOOKUP($F1204,'(참고)타워 스텟 가치'!$B$2:$L$6,O$2,0)+(VLOOKUP($F1204,'(참고)타워 스텟 가치'!$B$2:$L$6,O$2,0)*$E1204)</f>
        <v>0</v>
      </c>
      <c r="P1204">
        <f>VLOOKUP($F1204,'(참고)타워 스텟 가치'!$B$2:$L$6,P$2,0)+(VLOOKUP($F1204,'(참고)타워 스텟 가치'!$B$2:$L$6,P$2,0)*$E1204)</f>
        <v>97.000000000000284</v>
      </c>
      <c r="Q1204">
        <f>SUM('스테이지별 몬스터 스텟'!H1204*'(참고)타워 스텟 가치'!$Q$17,'스테이지별 몬스터 스텟'!I1204*'(참고)타워 스텟 가치'!$R$17,'스테이지별 몬스터 스텟'!J1204*'(참고)타워 스텟 가치'!$S$17,'스테이지별 몬스터 스텟'!K1204*'(참고)타워 스텟 가치'!$T$17,'스테이지별 몬스터 스텟'!L1204*'(참고)타워 스텟 가치'!$U$17,'스테이지별 몬스터 스텟'!M1204*'(참고)타워 스텟 가치'!$V$17,'스테이지별 몬스터 스텟'!N1204*'(참고)타워 스텟 가치'!$W$17,'스테이지별 몬스터 스텟'!O1204*'(참고)타워 스텟 가치'!$X$17,'스테이지별 몬스터 스텟'!P1204*'(참고)타워 스텟 가치'!$Y$17)</f>
        <v>766148.74062500219</v>
      </c>
      <c r="R1204">
        <v>1</v>
      </c>
      <c r="S1204">
        <f>VLOOKUP($F1204,'(참고)타워 스텟 가치'!$B$7:$L$11,S$2,0)+(VLOOKUP($F1204,'(참고)타워 스텟 가치'!$B$7:$L$11,S$2,0)*$E1204)</f>
        <v>1227.6562500000036</v>
      </c>
      <c r="T1204">
        <f>VLOOKUP($F1204,'(참고)타워 스텟 가치'!$B$7:$L$11,T$2,0)+(VLOOKUP($F1204,'(참고)타워 스텟 가치'!$B$7:$L$11,T$2,0)*$E1204)</f>
        <v>2209.7812500000064</v>
      </c>
      <c r="U1204">
        <f>VLOOKUP($F1204,'(참고)타워 스텟 가치'!$B$7:$L$11,U$2,0)+(VLOOKUP($F1204,'(참고)타워 스텟 가치'!$B$7:$L$11,U$2,0)*$E1204)</f>
        <v>485000.0000000014</v>
      </c>
      <c r="V1204">
        <f>VLOOKUP($F1204,'(참고)타워 스텟 가치'!$B$7:$L$11,V$2,0)+(VLOOKUP($F1204,'(참고)타워 스텟 가치'!$B$7:$L$11,V$2,0)*$E1204)</f>
        <v>14731.875000000044</v>
      </c>
      <c r="W1204">
        <f>VLOOKUP($F1204,'(참고)타워 스텟 가치'!$B$7:$L$11,W$2,0)+(VLOOKUP($F1204,'(참고)타워 스텟 가치'!$B$7:$L$11,W$2,0)*$E1204)</f>
        <v>245.53125000000071</v>
      </c>
      <c r="X1204">
        <f>VLOOKUP($F1204,'(참고)타워 스텟 가치'!$B$7:$L$11,X$2,0)+(VLOOKUP($F1204,'(참고)타워 스텟 가치'!$B$7:$L$11,X$2,0)*$E1204)</f>
        <v>29.100000000000083</v>
      </c>
      <c r="Y1204">
        <f>VLOOKUP($F1204,'(참고)타워 스텟 가치'!$B$7:$L$11,Y$2,0)+(VLOOKUP($F1204,'(참고)타워 스텟 가치'!$B$7:$L$11,Y$2,0)*$E1204)</f>
        <v>0</v>
      </c>
      <c r="Z1204">
        <f>VLOOKUP($F1204,'(참고)타워 스텟 가치'!$B$7:$L$11,Z$2,0)+(VLOOKUP($F1204,'(참고)타워 스텟 가치'!$B$7:$L$11,Z$2,0)*$E1204)</f>
        <v>0</v>
      </c>
      <c r="AA1204">
        <f>VLOOKUP($F1204,'(참고)타워 스텟 가치'!$B$7:$L$11,AA$2,0)+(VLOOKUP($F1204,'(참고)타워 스텟 가치'!$B$7:$L$11,AA$2,0)*$E1204)</f>
        <v>97.000000000000284</v>
      </c>
      <c r="AB1204">
        <f>SUM('스테이지별 몬스터 스텟'!S1204*'(참고)타워 스텟 가치'!$Q$17,'스테이지별 몬스터 스텟'!T1204*'(참고)타워 스텟 가치'!$R$17,'스테이지별 몬스터 스텟'!U1204*'(참고)타워 스텟 가치'!$S$17,'스테이지별 몬스터 스텟'!V1204*'(참고)타워 스텟 가치'!$T$17,'스테이지별 몬스터 스텟'!W1204*'(참고)타워 스텟 가치'!$U$17,'스테이지별 몬스터 스텟'!X1204*'(참고)타워 스텟 가치'!$V$17,'스테이지별 몬스터 스텟'!Y1204*'(참고)타워 스텟 가치'!$W$17,'스테이지별 몬스터 스텟'!Z1204*'(참고)타워 스텟 가치'!$X$17,'스테이지별 몬스터 스텟'!AA1204*'(참고)타워 스텟 가치'!$Y$17)</f>
        <v>763447.89687500219</v>
      </c>
      <c r="AC1204">
        <v>2</v>
      </c>
      <c r="AD1204">
        <f>VLOOKUP($F1204,'(참고)타워 스텟 가치'!$B$12:$L$16,AD$2,0)+(VLOOKUP($F1204,'(참고)타워 스텟 가치'!$B$12:$L$16,AD$2,0)*$E1204)</f>
        <v>1227.6562500000036</v>
      </c>
      <c r="AE1204">
        <f>VLOOKUP($F1204,'(참고)타워 스텟 가치'!$B$12:$L$16,AE$2,0)+(VLOOKUP($F1204,'(참고)타워 스텟 가치'!$B$12:$L$16,AE$2,0)*$E1204)</f>
        <v>1473.1875000000043</v>
      </c>
      <c r="AF1204">
        <f>VLOOKUP($F1204,'(참고)타워 스텟 가치'!$B$12:$L$16,AF$2,0)+(VLOOKUP($F1204,'(참고)타워 스텟 가치'!$B$12:$L$16,AF$2,0)*$E1204)</f>
        <v>485000.0000000014</v>
      </c>
      <c r="AG1204">
        <f>VLOOKUP($F1204,'(참고)타워 스텟 가치'!$B$12:$L$16,AG$2,0)+(VLOOKUP($F1204,'(참고)타워 스텟 가치'!$B$12:$L$16,AG$2,0)*$E1204)</f>
        <v>7365.9375000000218</v>
      </c>
      <c r="AH1204">
        <f>VLOOKUP($F1204,'(참고)타워 스텟 가치'!$B$12:$L$16,AH$2,0)+(VLOOKUP($F1204,'(참고)타워 스텟 가치'!$B$12:$L$16,AH$2,0)*$E1204)</f>
        <v>245.53125000000071</v>
      </c>
      <c r="AI1204">
        <f>VLOOKUP($F1204,'(참고)타워 스텟 가치'!$B$12:$L$16,AI$2,0)+(VLOOKUP($F1204,'(참고)타워 스텟 가치'!$B$12:$L$16,AI$2,0)*$E1204)</f>
        <v>29.100000000000083</v>
      </c>
      <c r="AJ1204">
        <f>VLOOKUP($F1204,'(참고)타워 스텟 가치'!$B$12:$L$16,AJ$2,0)+(VLOOKUP($F1204,'(참고)타워 스텟 가치'!$B$12:$L$16,AJ$2,0)*$E1204)</f>
        <v>0</v>
      </c>
      <c r="AK1204">
        <f>VLOOKUP($F1204,'(참고)타워 스텟 가치'!$B$12:$L$16,AK$2,0)+(VLOOKUP($F1204,'(참고)타워 스텟 가치'!$B$12:$L$16,AK$2,0)*$E1204)</f>
        <v>0</v>
      </c>
      <c r="AL1204">
        <f>VLOOKUP($F1204,'(참고)타워 스텟 가치'!$B$12:$L$16,AL$2,0)+(VLOOKUP($F1204,'(참고)타워 스텟 가치'!$B$12:$L$16,AL$2,0)*$E1204)</f>
        <v>194.00000000000057</v>
      </c>
      <c r="AM1204">
        <f>SUM('스테이지별 몬스터 스텟'!AD1204*'(참고)타워 스텟 가치'!$Q$17,'스테이지별 몬스터 스텟'!AE1204*'(참고)타워 스텟 가치'!$R$17,'스테이지별 몬스터 스텟'!AF1204*'(참고)타워 스텟 가치'!$S$17,'스테이지별 몬스터 스텟'!AG1204*'(참고)타워 스텟 가치'!$T$17,'스테이지별 몬스터 스텟'!AH1204*'(참고)타워 스텟 가치'!$U$17,'스테이지별 몬스터 스텟'!AI1204*'(참고)타워 스텟 가치'!$V$17,'스테이지별 몬스터 스텟'!AJ1204*'(참고)타워 스텟 가치'!$W$17,'스테이지별 몬스터 스텟'!AK1204*'(참고)타워 스텟 가치'!$X$17,'스테이지별 몬스터 스텟'!AL1204*'(참고)타워 스텟 가치'!$Y$17)</f>
        <v>747805.13125000207</v>
      </c>
      <c r="AN1204">
        <v>3</v>
      </c>
    </row>
    <row r="1205" spans="3:40" x14ac:dyDescent="0.3">
      <c r="C1205">
        <v>1</v>
      </c>
      <c r="D1205">
        <f t="shared" si="56"/>
        <v>241</v>
      </c>
      <c r="E1205" s="52">
        <f>VLOOKUP(D1205,'스테이지별 난이도 설정'!B:C,2,0)</f>
        <v>96.40000000000029</v>
      </c>
      <c r="F1205" t="str">
        <f t="shared" si="57"/>
        <v>일반</v>
      </c>
      <c r="G1205">
        <f t="shared" si="55"/>
        <v>6</v>
      </c>
      <c r="H1205">
        <f>VLOOKUP($F1205,'(참고)타워 스텟 가치'!$B$2:$L$6,H$2,0)+(VLOOKUP($F1205,'(참고)타워 스텟 가치'!$B$2:$L$6,H$2,0)*$E1205)</f>
        <v>730.50000000000216</v>
      </c>
      <c r="I1205">
        <f>VLOOKUP($F1205,'(참고)타워 스텟 가치'!$B$2:$L$6,I$2,0)+(VLOOKUP($F1205,'(참고)타워 스텟 가치'!$B$2:$L$6,I$2,0)*$E1205)</f>
        <v>146.10000000000042</v>
      </c>
      <c r="J1205">
        <f>VLOOKUP($F1205,'(참고)타워 스텟 가치'!$B$2:$L$6,J$2,0)+(VLOOKUP($F1205,'(참고)타워 스텟 가치'!$B$2:$L$6,J$2,0)*$E1205)</f>
        <v>487000.00000000146</v>
      </c>
      <c r="K1205">
        <f>VLOOKUP($F1205,'(참고)타워 스텟 가치'!$B$2:$L$6,K$2,0)+(VLOOKUP($F1205,'(참고)타워 스텟 가치'!$B$2:$L$6,K$2,0)*$E1205)</f>
        <v>2922.0000000000086</v>
      </c>
      <c r="L1205">
        <f>VLOOKUP($F1205,'(참고)타워 스텟 가치'!$B$2:$L$6,L$2,0)+(VLOOKUP($F1205,'(참고)타워 스텟 가치'!$B$2:$L$6,L$2,0)*$E1205)</f>
        <v>48.700000000000145</v>
      </c>
      <c r="M1205">
        <f>VLOOKUP($F1205,'(참고)타워 스텟 가치'!$B$2:$L$6,M$2,0)+(VLOOKUP($F1205,'(참고)타워 스텟 가치'!$B$2:$L$6,M$2,0)*$E1205)</f>
        <v>29.220000000000088</v>
      </c>
      <c r="N1205">
        <f>VLOOKUP($F1205,'(참고)타워 스텟 가치'!$B$2:$L$6,N$2,0)+(VLOOKUP($F1205,'(참고)타워 스텟 가치'!$B$2:$L$6,N$2,0)*$E1205)</f>
        <v>0</v>
      </c>
      <c r="O1205">
        <f>VLOOKUP($F1205,'(참고)타워 스텟 가치'!$B$2:$L$6,O$2,0)+(VLOOKUP($F1205,'(참고)타워 스텟 가치'!$B$2:$L$6,O$2,0)*$E1205)</f>
        <v>0</v>
      </c>
      <c r="P1205">
        <f>VLOOKUP($F1205,'(참고)타워 스텟 가치'!$B$2:$L$6,P$2,0)+(VLOOKUP($F1205,'(참고)타워 스텟 가치'!$B$2:$L$6,P$2,0)*$E1205)</f>
        <v>68.180000000000206</v>
      </c>
      <c r="Q1205">
        <f>SUM('스테이지별 몬스터 스텟'!H1205*'(참고)타워 스텟 가치'!$Q$17,'스테이지별 몬스터 스텟'!I1205*'(참고)타워 스텟 가치'!$R$17,'스테이지별 몬스터 스텟'!J1205*'(참고)타워 스텟 가치'!$S$17,'스테이지별 몬스터 스텟'!K1205*'(참고)타워 스텟 가치'!$T$17,'스테이지별 몬스터 스텟'!L1205*'(참고)타워 스텟 가치'!$U$17,'스테이지별 몬스터 스텟'!M1205*'(참고)타워 스텟 가치'!$V$17,'스테이지별 몬스터 스텟'!N1205*'(참고)타워 스텟 가치'!$W$17,'스테이지별 몬스터 스텟'!O1205*'(참고)타워 스텟 가치'!$X$17,'스테이지별 몬스터 스텟'!P1205*'(참고)타워 스텟 가치'!$Y$17)</f>
        <v>738287.13000000222</v>
      </c>
      <c r="R1205">
        <v>1</v>
      </c>
      <c r="S1205">
        <f>VLOOKUP($F1205,'(참고)타워 스텟 가치'!$B$7:$L$11,S$2,0)+(VLOOKUP($F1205,'(참고)타워 스텟 가치'!$B$7:$L$11,S$2,0)*$E1205)</f>
        <v>243.50000000000074</v>
      </c>
      <c r="T1205">
        <f>VLOOKUP($F1205,'(참고)타워 스텟 가치'!$B$7:$L$11,T$2,0)+(VLOOKUP($F1205,'(참고)타워 스텟 가치'!$B$7:$L$11,T$2,0)*$E1205)</f>
        <v>438.30000000000132</v>
      </c>
      <c r="U1205">
        <f>VLOOKUP($F1205,'(참고)타워 스텟 가치'!$B$7:$L$11,U$2,0)+(VLOOKUP($F1205,'(참고)타워 스텟 가치'!$B$7:$L$11,U$2,0)*$E1205)</f>
        <v>487000.00000000146</v>
      </c>
      <c r="V1205">
        <f>VLOOKUP($F1205,'(참고)타워 스텟 가치'!$B$7:$L$11,V$2,0)+(VLOOKUP($F1205,'(참고)타워 스텟 가치'!$B$7:$L$11,V$2,0)*$E1205)</f>
        <v>2922.0000000000086</v>
      </c>
      <c r="W1205">
        <f>VLOOKUP($F1205,'(참고)타워 스텟 가치'!$B$7:$L$11,W$2,0)+(VLOOKUP($F1205,'(참고)타워 스텟 가치'!$B$7:$L$11,W$2,0)*$E1205)</f>
        <v>48.700000000000145</v>
      </c>
      <c r="X1205">
        <f>VLOOKUP($F1205,'(참고)타워 스텟 가치'!$B$7:$L$11,X$2,0)+(VLOOKUP($F1205,'(참고)타워 스텟 가치'!$B$7:$L$11,X$2,0)*$E1205)</f>
        <v>29.220000000000088</v>
      </c>
      <c r="Y1205">
        <f>VLOOKUP($F1205,'(참고)타워 스텟 가치'!$B$7:$L$11,Y$2,0)+(VLOOKUP($F1205,'(참고)타워 스텟 가치'!$B$7:$L$11,Y$2,0)*$E1205)</f>
        <v>0</v>
      </c>
      <c r="Z1205">
        <f>VLOOKUP($F1205,'(참고)타워 스텟 가치'!$B$7:$L$11,Z$2,0)+(VLOOKUP($F1205,'(참고)타워 스텟 가치'!$B$7:$L$11,Z$2,0)*$E1205)</f>
        <v>0</v>
      </c>
      <c r="AA1205">
        <f>VLOOKUP($F1205,'(참고)타워 스텟 가치'!$B$7:$L$11,AA$2,0)+(VLOOKUP($F1205,'(참고)타워 스텟 가치'!$B$7:$L$11,AA$2,0)*$E1205)</f>
        <v>68.180000000000206</v>
      </c>
      <c r="AB1205">
        <f>SUM('스테이지별 몬스터 스텟'!S1205*'(참고)타워 스텟 가치'!$Q$17,'스테이지별 몬스터 스텟'!T1205*'(참고)타워 스텟 가치'!$R$17,'스테이지별 몬스터 스텟'!U1205*'(참고)타워 스텟 가치'!$S$17,'스테이지별 몬스터 스텟'!V1205*'(참고)타워 스텟 가치'!$T$17,'스테이지별 몬스터 스텟'!W1205*'(참고)타워 스텟 가치'!$U$17,'스테이지별 몬스터 스텟'!X1205*'(참고)타워 스텟 가치'!$V$17,'스테이지별 몬스터 스텟'!Y1205*'(참고)타워 스텟 가치'!$W$17,'스테이지별 몬스터 스텟'!Z1205*'(참고)타워 스텟 가치'!$X$17,'스테이지별 몬스터 스텟'!AA1205*'(참고)타워 스텟 가치'!$Y$17)</f>
        <v>737751.43000000215</v>
      </c>
      <c r="AC1205">
        <v>2</v>
      </c>
      <c r="AD1205">
        <f>VLOOKUP($F1205,'(참고)타워 스텟 가치'!$B$12:$L$16,AD$2,0)+(VLOOKUP($F1205,'(참고)타워 스텟 가치'!$B$12:$L$16,AD$2,0)*$E1205)</f>
        <v>243.50000000000074</v>
      </c>
      <c r="AE1205">
        <f>VLOOKUP($F1205,'(참고)타워 스텟 가치'!$B$12:$L$16,AE$2,0)+(VLOOKUP($F1205,'(참고)타워 스텟 가치'!$B$12:$L$16,AE$2,0)*$E1205)</f>
        <v>292.20000000000084</v>
      </c>
      <c r="AF1205">
        <f>VLOOKUP($F1205,'(참고)타워 스텟 가치'!$B$12:$L$16,AF$2,0)+(VLOOKUP($F1205,'(참고)타워 스텟 가치'!$B$12:$L$16,AF$2,0)*$E1205)</f>
        <v>487000.00000000146</v>
      </c>
      <c r="AG1205">
        <f>VLOOKUP($F1205,'(참고)타워 스텟 가치'!$B$12:$L$16,AG$2,0)+(VLOOKUP($F1205,'(참고)타워 스텟 가치'!$B$12:$L$16,AG$2,0)*$E1205)</f>
        <v>1461.0000000000043</v>
      </c>
      <c r="AH1205">
        <f>VLOOKUP($F1205,'(참고)타워 스텟 가치'!$B$12:$L$16,AH$2,0)+(VLOOKUP($F1205,'(참고)타워 스텟 가치'!$B$12:$L$16,AH$2,0)*$E1205)</f>
        <v>48.700000000000145</v>
      </c>
      <c r="AI1205">
        <f>VLOOKUP($F1205,'(참고)타워 스텟 가치'!$B$12:$L$16,AI$2,0)+(VLOOKUP($F1205,'(참고)타워 스텟 가치'!$B$12:$L$16,AI$2,0)*$E1205)</f>
        <v>29.220000000000088</v>
      </c>
      <c r="AJ1205">
        <f>VLOOKUP($F1205,'(참고)타워 스텟 가치'!$B$12:$L$16,AJ$2,0)+(VLOOKUP($F1205,'(참고)타워 스텟 가치'!$B$12:$L$16,AJ$2,0)*$E1205)</f>
        <v>0</v>
      </c>
      <c r="AK1205">
        <f>VLOOKUP($F1205,'(참고)타워 스텟 가치'!$B$12:$L$16,AK$2,0)+(VLOOKUP($F1205,'(참고)타워 스텟 가치'!$B$12:$L$16,AK$2,0)*$E1205)</f>
        <v>0</v>
      </c>
      <c r="AL1205">
        <f>VLOOKUP($F1205,'(참고)타워 스텟 가치'!$B$12:$L$16,AL$2,0)+(VLOOKUP($F1205,'(참고)타워 스텟 가치'!$B$12:$L$16,AL$2,0)*$E1205)</f>
        <v>136.36000000000041</v>
      </c>
      <c r="AM1205">
        <f>SUM('스테이지별 몬스터 스텟'!AD1205*'(참고)타워 스텟 가치'!$Q$17,'스테이지별 몬스터 스텟'!AE1205*'(참고)타워 스텟 가치'!$R$17,'스테이지별 몬스터 스텟'!AF1205*'(참고)타워 스텟 가치'!$S$17,'스테이지별 몬스터 스텟'!AG1205*'(참고)타워 스텟 가치'!$T$17,'스테이지별 몬스터 스텟'!AH1205*'(참고)타워 스텟 가치'!$U$17,'스테이지별 몬스터 스텟'!AI1205*'(참고)타워 스텟 가치'!$V$17,'스테이지별 몬스터 스텟'!AJ1205*'(참고)타워 스텟 가치'!$W$17,'스테이지별 몬스터 스텟'!AK1205*'(참고)타워 스텟 가치'!$X$17,'스테이지별 몬스터 스텟'!AL1205*'(참고)타워 스텟 가치'!$Y$17)</f>
        <v>734746.64000000223</v>
      </c>
      <c r="AN1205">
        <v>3</v>
      </c>
    </row>
    <row r="1206" spans="3:40" x14ac:dyDescent="0.3">
      <c r="C1206">
        <v>2</v>
      </c>
      <c r="D1206">
        <f t="shared" si="56"/>
        <v>241</v>
      </c>
      <c r="E1206" s="52">
        <f>VLOOKUP(D1206,'스테이지별 난이도 설정'!B:C,2,0)</f>
        <v>96.40000000000029</v>
      </c>
      <c r="F1206" t="str">
        <f t="shared" si="57"/>
        <v>레어</v>
      </c>
      <c r="G1206">
        <f t="shared" si="55"/>
        <v>6</v>
      </c>
      <c r="H1206">
        <f>VLOOKUP($F1206,'(참고)타워 스텟 가치'!$B$2:$L$6,H$2,0)+(VLOOKUP($F1206,'(참고)타워 스텟 가치'!$B$2:$L$6,H$2,0)*$E1206)</f>
        <v>1095.7500000000032</v>
      </c>
      <c r="I1206">
        <f>VLOOKUP($F1206,'(참고)타워 스텟 가치'!$B$2:$L$6,I$2,0)+(VLOOKUP($F1206,'(참고)타워 스텟 가치'!$B$2:$L$6,I$2,0)*$E1206)</f>
        <v>219.15000000000066</v>
      </c>
      <c r="J1206">
        <f>VLOOKUP($F1206,'(참고)타워 스텟 가치'!$B$2:$L$6,J$2,0)+(VLOOKUP($F1206,'(참고)타워 스텟 가치'!$B$2:$L$6,J$2,0)*$E1206)</f>
        <v>487000.00000000146</v>
      </c>
      <c r="K1206">
        <f>VLOOKUP($F1206,'(참고)타워 스텟 가치'!$B$2:$L$6,K$2,0)+(VLOOKUP($F1206,'(참고)타워 스텟 가치'!$B$2:$L$6,K$2,0)*$E1206)</f>
        <v>4383.0000000000127</v>
      </c>
      <c r="L1206">
        <f>VLOOKUP($F1206,'(참고)타워 스텟 가치'!$B$2:$L$6,L$2,0)+(VLOOKUP($F1206,'(참고)타워 스텟 가치'!$B$2:$L$6,L$2,0)*$E1206)</f>
        <v>73.05000000000021</v>
      </c>
      <c r="M1206">
        <f>VLOOKUP($F1206,'(참고)타워 스텟 가치'!$B$2:$L$6,M$2,0)+(VLOOKUP($F1206,'(참고)타워 스텟 가치'!$B$2:$L$6,M$2,0)*$E1206)</f>
        <v>29.220000000000088</v>
      </c>
      <c r="N1206">
        <f>VLOOKUP($F1206,'(참고)타워 스텟 가치'!$B$2:$L$6,N$2,0)+(VLOOKUP($F1206,'(참고)타워 스텟 가치'!$B$2:$L$6,N$2,0)*$E1206)</f>
        <v>0</v>
      </c>
      <c r="O1206">
        <f>VLOOKUP($F1206,'(참고)타워 스텟 가치'!$B$2:$L$6,O$2,0)+(VLOOKUP($F1206,'(참고)타워 스텟 가치'!$B$2:$L$6,O$2,0)*$E1206)</f>
        <v>0</v>
      </c>
      <c r="P1206">
        <f>VLOOKUP($F1206,'(참고)타워 스텟 가치'!$B$2:$L$6,P$2,0)+(VLOOKUP($F1206,'(참고)타워 스텟 가치'!$B$2:$L$6,P$2,0)*$E1206)</f>
        <v>68.180000000000206</v>
      </c>
      <c r="Q1206">
        <f>SUM('스테이지별 몬스터 스텟'!H1206*'(참고)타워 스텟 가치'!$Q$17,'스테이지별 몬스터 스텟'!I1206*'(참고)타워 스텟 가치'!$R$17,'스테이지별 몬스터 스텟'!J1206*'(참고)타워 스텟 가치'!$S$17,'스테이지별 몬스터 스텟'!K1206*'(참고)타워 스텟 가치'!$T$17,'스테이지별 몬스터 스텟'!L1206*'(참고)타워 스텟 가치'!$U$17,'스테이지별 몬스터 스텟'!M1206*'(참고)타워 스텟 가치'!$V$17,'스테이지별 몬스터 스텟'!N1206*'(참고)타워 스텟 가치'!$W$17,'스테이지별 몬스터 스텟'!O1206*'(참고)타워 스텟 가치'!$X$17,'스테이지별 몬스터 스텟'!P1206*'(참고)타워 스텟 가치'!$Y$17)</f>
        <v>742097.90500000212</v>
      </c>
      <c r="R1206">
        <v>1</v>
      </c>
      <c r="S1206">
        <f>VLOOKUP($F1206,'(참고)타워 스텟 가치'!$B$7:$L$11,S$2,0)+(VLOOKUP($F1206,'(참고)타워 스텟 가치'!$B$7:$L$11,S$2,0)*$E1206)</f>
        <v>365.25000000000108</v>
      </c>
      <c r="T1206">
        <f>VLOOKUP($F1206,'(참고)타워 스텟 가치'!$B$7:$L$11,T$2,0)+(VLOOKUP($F1206,'(참고)타워 스텟 가치'!$B$7:$L$11,T$2,0)*$E1206)</f>
        <v>657.45000000000198</v>
      </c>
      <c r="U1206">
        <f>VLOOKUP($F1206,'(참고)타워 스텟 가치'!$B$7:$L$11,U$2,0)+(VLOOKUP($F1206,'(참고)타워 스텟 가치'!$B$7:$L$11,U$2,0)*$E1206)</f>
        <v>487000.00000000146</v>
      </c>
      <c r="V1206">
        <f>VLOOKUP($F1206,'(참고)타워 스텟 가치'!$B$7:$L$11,V$2,0)+(VLOOKUP($F1206,'(참고)타워 스텟 가치'!$B$7:$L$11,V$2,0)*$E1206)</f>
        <v>4383.0000000000127</v>
      </c>
      <c r="W1206">
        <f>VLOOKUP($F1206,'(참고)타워 스텟 가치'!$B$7:$L$11,W$2,0)+(VLOOKUP($F1206,'(참고)타워 스텟 가치'!$B$7:$L$11,W$2,0)*$E1206)</f>
        <v>73.05000000000021</v>
      </c>
      <c r="X1206">
        <f>VLOOKUP($F1206,'(참고)타워 스텟 가치'!$B$7:$L$11,X$2,0)+(VLOOKUP($F1206,'(참고)타워 스텟 가치'!$B$7:$L$11,X$2,0)*$E1206)</f>
        <v>29.220000000000088</v>
      </c>
      <c r="Y1206">
        <f>VLOOKUP($F1206,'(참고)타워 스텟 가치'!$B$7:$L$11,Y$2,0)+(VLOOKUP($F1206,'(참고)타워 스텟 가치'!$B$7:$L$11,Y$2,0)*$E1206)</f>
        <v>0</v>
      </c>
      <c r="Z1206">
        <f>VLOOKUP($F1206,'(참고)타워 스텟 가치'!$B$7:$L$11,Z$2,0)+(VLOOKUP($F1206,'(참고)타워 스텟 가치'!$B$7:$L$11,Z$2,0)*$E1206)</f>
        <v>0</v>
      </c>
      <c r="AA1206">
        <f>VLOOKUP($F1206,'(참고)타워 스텟 가치'!$B$7:$L$11,AA$2,0)+(VLOOKUP($F1206,'(참고)타워 스텟 가치'!$B$7:$L$11,AA$2,0)*$E1206)</f>
        <v>68.180000000000206</v>
      </c>
      <c r="AB1206">
        <f>SUM('스테이지별 몬스터 스텟'!S1206*'(참고)타워 스텟 가치'!$Q$17,'스테이지별 몬스터 스텟'!T1206*'(참고)타워 스텟 가치'!$R$17,'스테이지별 몬스터 스텟'!U1206*'(참고)타워 스텟 가치'!$S$17,'스테이지별 몬스터 스텟'!V1206*'(참고)타워 스텟 가치'!$T$17,'스테이지별 몬스터 스텟'!W1206*'(참고)타워 스텟 가치'!$U$17,'스테이지별 몬스터 스텟'!X1206*'(참고)타워 스텟 가치'!$V$17,'스테이지별 몬스터 스텟'!Y1206*'(참고)타워 스텟 가치'!$W$17,'스테이지별 몬스터 스텟'!Z1206*'(참고)타워 스텟 가치'!$X$17,'스테이지별 몬스터 스텟'!AA1206*'(참고)타워 스텟 가치'!$Y$17)</f>
        <v>741294.35500000219</v>
      </c>
      <c r="AC1206">
        <v>2</v>
      </c>
      <c r="AD1206">
        <f>VLOOKUP($F1206,'(참고)타워 스텟 가치'!$B$12:$L$16,AD$2,0)+(VLOOKUP($F1206,'(참고)타워 스텟 가치'!$B$12:$L$16,AD$2,0)*$E1206)</f>
        <v>365.25000000000108</v>
      </c>
      <c r="AE1206">
        <f>VLOOKUP($F1206,'(참고)타워 스텟 가치'!$B$12:$L$16,AE$2,0)+(VLOOKUP($F1206,'(참고)타워 스텟 가치'!$B$12:$L$16,AE$2,0)*$E1206)</f>
        <v>438.30000000000132</v>
      </c>
      <c r="AF1206">
        <f>VLOOKUP($F1206,'(참고)타워 스텟 가치'!$B$12:$L$16,AF$2,0)+(VLOOKUP($F1206,'(참고)타워 스텟 가치'!$B$12:$L$16,AF$2,0)*$E1206)</f>
        <v>487000.00000000146</v>
      </c>
      <c r="AG1206">
        <f>VLOOKUP($F1206,'(참고)타워 스텟 가치'!$B$12:$L$16,AG$2,0)+(VLOOKUP($F1206,'(참고)타워 스텟 가치'!$B$12:$L$16,AG$2,0)*$E1206)</f>
        <v>2191.5000000000064</v>
      </c>
      <c r="AH1206">
        <f>VLOOKUP($F1206,'(참고)타워 스텟 가치'!$B$12:$L$16,AH$2,0)+(VLOOKUP($F1206,'(참고)타워 스텟 가치'!$B$12:$L$16,AH$2,0)*$E1206)</f>
        <v>73.05000000000021</v>
      </c>
      <c r="AI1206">
        <f>VLOOKUP($F1206,'(참고)타워 스텟 가치'!$B$12:$L$16,AI$2,0)+(VLOOKUP($F1206,'(참고)타워 스텟 가치'!$B$12:$L$16,AI$2,0)*$E1206)</f>
        <v>29.220000000000088</v>
      </c>
      <c r="AJ1206">
        <f>VLOOKUP($F1206,'(참고)타워 스텟 가치'!$B$12:$L$16,AJ$2,0)+(VLOOKUP($F1206,'(참고)타워 스텟 가치'!$B$12:$L$16,AJ$2,0)*$E1206)</f>
        <v>0</v>
      </c>
      <c r="AK1206">
        <f>VLOOKUP($F1206,'(참고)타워 스텟 가치'!$B$12:$L$16,AK$2,0)+(VLOOKUP($F1206,'(참고)타워 스텟 가치'!$B$12:$L$16,AK$2,0)*$E1206)</f>
        <v>0</v>
      </c>
      <c r="AL1206">
        <f>VLOOKUP($F1206,'(참고)타워 스텟 가치'!$B$12:$L$16,AL$2,0)+(VLOOKUP($F1206,'(참고)타워 스텟 가치'!$B$12:$L$16,AL$2,0)*$E1206)</f>
        <v>136.36000000000041</v>
      </c>
      <c r="AM1206">
        <f>SUM('스테이지별 몬스터 스텟'!AD1206*'(참고)타워 스텟 가치'!$Q$17,'스테이지별 몬스터 스텟'!AE1206*'(참고)타워 스텟 가치'!$R$17,'스테이지별 몬스터 스텟'!AF1206*'(참고)타워 스텟 가치'!$S$17,'스테이지별 몬스터 스텟'!AG1206*'(참고)타워 스텟 가치'!$T$17,'스테이지별 몬스터 스텟'!AH1206*'(참고)타워 스텟 가치'!$U$17,'스테이지별 몬스터 스텟'!AI1206*'(참고)타워 스텟 가치'!$V$17,'스테이지별 몬스터 스텟'!AJ1206*'(참고)타워 스텟 가치'!$W$17,'스테이지별 몬스터 스텟'!AK1206*'(참고)타워 스텟 가치'!$X$17,'스테이지별 몬스터 스텟'!AL1206*'(참고)타워 스텟 가치'!$Y$17)</f>
        <v>736718.99000000209</v>
      </c>
      <c r="AN1206">
        <v>3</v>
      </c>
    </row>
    <row r="1207" spans="3:40" x14ac:dyDescent="0.3">
      <c r="C1207">
        <v>3</v>
      </c>
      <c r="D1207">
        <f t="shared" si="56"/>
        <v>241</v>
      </c>
      <c r="E1207" s="52">
        <f>VLOOKUP(D1207,'스테이지별 난이도 설정'!B:C,2,0)</f>
        <v>96.40000000000029</v>
      </c>
      <c r="F1207" t="str">
        <f t="shared" si="57"/>
        <v>에픽</v>
      </c>
      <c r="G1207">
        <f t="shared" si="55"/>
        <v>6</v>
      </c>
      <c r="H1207">
        <f>VLOOKUP($F1207,'(참고)타워 스텟 가치'!$B$2:$L$6,H$2,0)+(VLOOKUP($F1207,'(참고)타워 스텟 가치'!$B$2:$L$6,H$2,0)*$E1207)</f>
        <v>1643.625000000005</v>
      </c>
      <c r="I1207">
        <f>VLOOKUP($F1207,'(참고)타워 스텟 가치'!$B$2:$L$6,I$2,0)+(VLOOKUP($F1207,'(참고)타워 스텟 가치'!$B$2:$L$6,I$2,0)*$E1207)</f>
        <v>328.72500000000099</v>
      </c>
      <c r="J1207">
        <f>VLOOKUP($F1207,'(참고)타워 스텟 가치'!$B$2:$L$6,J$2,0)+(VLOOKUP($F1207,'(참고)타워 스텟 가치'!$B$2:$L$6,J$2,0)*$E1207)</f>
        <v>487000.00000000146</v>
      </c>
      <c r="K1207">
        <f>VLOOKUP($F1207,'(참고)타워 스텟 가치'!$B$2:$L$6,K$2,0)+(VLOOKUP($F1207,'(참고)타워 스텟 가치'!$B$2:$L$6,K$2,0)*$E1207)</f>
        <v>6574.50000000002</v>
      </c>
      <c r="L1207">
        <f>VLOOKUP($F1207,'(참고)타워 스텟 가치'!$B$2:$L$6,L$2,0)+(VLOOKUP($F1207,'(참고)타워 스텟 가치'!$B$2:$L$6,L$2,0)*$E1207)</f>
        <v>109.57500000000033</v>
      </c>
      <c r="M1207">
        <f>VLOOKUP($F1207,'(참고)타워 스텟 가치'!$B$2:$L$6,M$2,0)+(VLOOKUP($F1207,'(참고)타워 스텟 가치'!$B$2:$L$6,M$2,0)*$E1207)</f>
        <v>29.220000000000088</v>
      </c>
      <c r="N1207">
        <f>VLOOKUP($F1207,'(참고)타워 스텟 가치'!$B$2:$L$6,N$2,0)+(VLOOKUP($F1207,'(참고)타워 스텟 가치'!$B$2:$L$6,N$2,0)*$E1207)</f>
        <v>0</v>
      </c>
      <c r="O1207">
        <f>VLOOKUP($F1207,'(참고)타워 스텟 가치'!$B$2:$L$6,O$2,0)+(VLOOKUP($F1207,'(참고)타워 스텟 가치'!$B$2:$L$6,O$2,0)*$E1207)</f>
        <v>0</v>
      </c>
      <c r="P1207">
        <f>VLOOKUP($F1207,'(참고)타워 스텟 가치'!$B$2:$L$6,P$2,0)+(VLOOKUP($F1207,'(참고)타워 스텟 가치'!$B$2:$L$6,P$2,0)*$E1207)</f>
        <v>68.180000000000206</v>
      </c>
      <c r="Q1207">
        <f>SUM('스테이지별 몬스터 스텟'!H1207*'(참고)타워 스텟 가치'!$Q$17,'스테이지별 몬스터 스텟'!I1207*'(참고)타워 스텟 가치'!$R$17,'스테이지별 몬스터 스텟'!J1207*'(참고)타워 스텟 가치'!$S$17,'스테이지별 몬스터 스텟'!K1207*'(참고)타워 스텟 가치'!$T$17,'스테이지별 몬스터 스텟'!L1207*'(참고)타워 스텟 가치'!$U$17,'스테이지별 몬스터 스텟'!M1207*'(참고)타워 스텟 가치'!$V$17,'스테이지별 몬스터 스텟'!N1207*'(참고)타워 스텟 가치'!$W$17,'스테이지별 몬스터 스텟'!O1207*'(참고)타워 스텟 가치'!$X$17,'스테이지별 몬스터 스텟'!P1207*'(참고)타워 스텟 가치'!$Y$17)</f>
        <v>747814.06750000222</v>
      </c>
      <c r="R1207">
        <v>1</v>
      </c>
      <c r="S1207">
        <f>VLOOKUP($F1207,'(참고)타워 스텟 가치'!$B$7:$L$11,S$2,0)+(VLOOKUP($F1207,'(참고)타워 스텟 가치'!$B$7:$L$11,S$2,0)*$E1207)</f>
        <v>547.87500000000159</v>
      </c>
      <c r="T1207">
        <f>VLOOKUP($F1207,'(참고)타워 스텟 가치'!$B$7:$L$11,T$2,0)+(VLOOKUP($F1207,'(참고)타워 스텟 가치'!$B$7:$L$11,T$2,0)*$E1207)</f>
        <v>986.17500000000291</v>
      </c>
      <c r="U1207">
        <f>VLOOKUP($F1207,'(참고)타워 스텟 가치'!$B$7:$L$11,U$2,0)+(VLOOKUP($F1207,'(참고)타워 스텟 가치'!$B$7:$L$11,U$2,0)*$E1207)</f>
        <v>487000.00000000146</v>
      </c>
      <c r="V1207">
        <f>VLOOKUP($F1207,'(참고)타워 스텟 가치'!$B$7:$L$11,V$2,0)+(VLOOKUP($F1207,'(참고)타워 스텟 가치'!$B$7:$L$11,V$2,0)*$E1207)</f>
        <v>6574.50000000002</v>
      </c>
      <c r="W1207">
        <f>VLOOKUP($F1207,'(참고)타워 스텟 가치'!$B$7:$L$11,W$2,0)+(VLOOKUP($F1207,'(참고)타워 스텟 가치'!$B$7:$L$11,W$2,0)*$E1207)</f>
        <v>109.57500000000033</v>
      </c>
      <c r="X1207">
        <f>VLOOKUP($F1207,'(참고)타워 스텟 가치'!$B$7:$L$11,X$2,0)+(VLOOKUP($F1207,'(참고)타워 스텟 가치'!$B$7:$L$11,X$2,0)*$E1207)</f>
        <v>29.220000000000088</v>
      </c>
      <c r="Y1207">
        <f>VLOOKUP($F1207,'(참고)타워 스텟 가치'!$B$7:$L$11,Y$2,0)+(VLOOKUP($F1207,'(참고)타워 스텟 가치'!$B$7:$L$11,Y$2,0)*$E1207)</f>
        <v>0</v>
      </c>
      <c r="Z1207">
        <f>VLOOKUP($F1207,'(참고)타워 스텟 가치'!$B$7:$L$11,Z$2,0)+(VLOOKUP($F1207,'(참고)타워 스텟 가치'!$B$7:$L$11,Z$2,0)*$E1207)</f>
        <v>0</v>
      </c>
      <c r="AA1207">
        <f>VLOOKUP($F1207,'(참고)타워 스텟 가치'!$B$7:$L$11,AA$2,0)+(VLOOKUP($F1207,'(참고)타워 스텟 가치'!$B$7:$L$11,AA$2,0)*$E1207)</f>
        <v>68.180000000000206</v>
      </c>
      <c r="AB1207">
        <f>SUM('스테이지별 몬스터 스텟'!S1207*'(참고)타워 스텟 가치'!$Q$17,'스테이지별 몬스터 스텟'!T1207*'(참고)타워 스텟 가치'!$R$17,'스테이지별 몬스터 스텟'!U1207*'(참고)타워 스텟 가치'!$S$17,'스테이지별 몬스터 스텟'!V1207*'(참고)타워 스텟 가치'!$T$17,'스테이지별 몬스터 스텟'!W1207*'(참고)타워 스텟 가치'!$U$17,'스테이지별 몬스터 스텟'!X1207*'(참고)타워 스텟 가치'!$V$17,'스테이지별 몬스터 스텟'!Y1207*'(참고)타워 스텟 가치'!$W$17,'스테이지별 몬스터 스텟'!Z1207*'(참고)타워 스텟 가치'!$X$17,'스테이지별 몬스터 스텟'!AA1207*'(참고)타워 스텟 가치'!$Y$17)</f>
        <v>746608.74250000215</v>
      </c>
      <c r="AC1207">
        <v>2</v>
      </c>
      <c r="AD1207">
        <f>VLOOKUP($F1207,'(참고)타워 스텟 가치'!$B$12:$L$16,AD$2,0)+(VLOOKUP($F1207,'(참고)타워 스텟 가치'!$B$12:$L$16,AD$2,0)*$E1207)</f>
        <v>547.87500000000159</v>
      </c>
      <c r="AE1207">
        <f>VLOOKUP($F1207,'(참고)타워 스텟 가치'!$B$12:$L$16,AE$2,0)+(VLOOKUP($F1207,'(참고)타워 스텟 가치'!$B$12:$L$16,AE$2,0)*$E1207)</f>
        <v>657.45000000000198</v>
      </c>
      <c r="AF1207">
        <f>VLOOKUP($F1207,'(참고)타워 스텟 가치'!$B$12:$L$16,AF$2,0)+(VLOOKUP($F1207,'(참고)타워 스텟 가치'!$B$12:$L$16,AF$2,0)*$E1207)</f>
        <v>487000.00000000146</v>
      </c>
      <c r="AG1207">
        <f>VLOOKUP($F1207,'(참고)타워 스텟 가치'!$B$12:$L$16,AG$2,0)+(VLOOKUP($F1207,'(참고)타워 스텟 가치'!$B$12:$L$16,AG$2,0)*$E1207)</f>
        <v>3287.25000000001</v>
      </c>
      <c r="AH1207">
        <f>VLOOKUP($F1207,'(참고)타워 스텟 가치'!$B$12:$L$16,AH$2,0)+(VLOOKUP($F1207,'(참고)타워 스텟 가치'!$B$12:$L$16,AH$2,0)*$E1207)</f>
        <v>109.57500000000033</v>
      </c>
      <c r="AI1207">
        <f>VLOOKUP($F1207,'(참고)타워 스텟 가치'!$B$12:$L$16,AI$2,0)+(VLOOKUP($F1207,'(참고)타워 스텟 가치'!$B$12:$L$16,AI$2,0)*$E1207)</f>
        <v>29.220000000000088</v>
      </c>
      <c r="AJ1207">
        <f>VLOOKUP($F1207,'(참고)타워 스텟 가치'!$B$12:$L$16,AJ$2,0)+(VLOOKUP($F1207,'(참고)타워 스텟 가치'!$B$12:$L$16,AJ$2,0)*$E1207)</f>
        <v>0</v>
      </c>
      <c r="AK1207">
        <f>VLOOKUP($F1207,'(참고)타워 스텟 가치'!$B$12:$L$16,AK$2,0)+(VLOOKUP($F1207,'(참고)타워 스텟 가치'!$B$12:$L$16,AK$2,0)*$E1207)</f>
        <v>0</v>
      </c>
      <c r="AL1207">
        <f>VLOOKUP($F1207,'(참고)타워 스텟 가치'!$B$12:$L$16,AL$2,0)+(VLOOKUP($F1207,'(참고)타워 스텟 가치'!$B$12:$L$16,AL$2,0)*$E1207)</f>
        <v>136.36000000000041</v>
      </c>
      <c r="AM1207">
        <f>SUM('스테이지별 몬스터 스텟'!AD1207*'(참고)타워 스텟 가치'!$Q$17,'스테이지별 몬스터 스텟'!AE1207*'(참고)타워 스텟 가치'!$R$17,'스테이지별 몬스터 스텟'!AF1207*'(참고)타워 스텟 가치'!$S$17,'스테이지별 몬스터 스텟'!AG1207*'(참고)타워 스텟 가치'!$T$17,'스테이지별 몬스터 스텟'!AH1207*'(참고)타워 스텟 가치'!$U$17,'스테이지별 몬스터 스텟'!AI1207*'(참고)타워 스텟 가치'!$V$17,'스테이지별 몬스터 스텟'!AJ1207*'(참고)타워 스텟 가치'!$W$17,'스테이지별 몬스터 스텟'!AK1207*'(참고)타워 스텟 가치'!$X$17,'스테이지별 몬스터 스텟'!AL1207*'(참고)타워 스텟 가치'!$Y$17)</f>
        <v>739677.51500000223</v>
      </c>
      <c r="AN1207">
        <v>3</v>
      </c>
    </row>
    <row r="1208" spans="3:40" x14ac:dyDescent="0.3">
      <c r="C1208">
        <v>4</v>
      </c>
      <c r="D1208">
        <f t="shared" si="56"/>
        <v>241</v>
      </c>
      <c r="E1208" s="52">
        <f>VLOOKUP(D1208,'스테이지별 난이도 설정'!B:C,2,0)</f>
        <v>96.40000000000029</v>
      </c>
      <c r="F1208" t="str">
        <f t="shared" si="57"/>
        <v>유니크</v>
      </c>
      <c r="G1208">
        <f t="shared" si="55"/>
        <v>6</v>
      </c>
      <c r="H1208">
        <f>VLOOKUP($F1208,'(참고)타워 스텟 가치'!$B$2:$L$6,H$2,0)+(VLOOKUP($F1208,'(참고)타워 스텟 가치'!$B$2:$L$6,H$2,0)*$E1208)</f>
        <v>2465.4375000000073</v>
      </c>
      <c r="I1208">
        <f>VLOOKUP($F1208,'(참고)타워 스텟 가치'!$B$2:$L$6,I$2,0)+(VLOOKUP($F1208,'(참고)타워 스텟 가치'!$B$2:$L$6,I$2,0)*$E1208)</f>
        <v>493.08750000000146</v>
      </c>
      <c r="J1208">
        <f>VLOOKUP($F1208,'(참고)타워 스텟 가치'!$B$2:$L$6,J$2,0)+(VLOOKUP($F1208,'(참고)타워 스텟 가치'!$B$2:$L$6,J$2,0)*$E1208)</f>
        <v>487000.00000000146</v>
      </c>
      <c r="K1208">
        <f>VLOOKUP($F1208,'(참고)타워 스텟 가치'!$B$2:$L$6,K$2,0)+(VLOOKUP($F1208,'(참고)타워 스텟 가치'!$B$2:$L$6,K$2,0)*$E1208)</f>
        <v>9861.7500000000291</v>
      </c>
      <c r="L1208">
        <f>VLOOKUP($F1208,'(참고)타워 스텟 가치'!$B$2:$L$6,L$2,0)+(VLOOKUP($F1208,'(참고)타워 스텟 가치'!$B$2:$L$6,L$2,0)*$E1208)</f>
        <v>164.36250000000049</v>
      </c>
      <c r="M1208">
        <f>VLOOKUP($F1208,'(참고)타워 스텟 가치'!$B$2:$L$6,M$2,0)+(VLOOKUP($F1208,'(참고)타워 스텟 가치'!$B$2:$L$6,M$2,0)*$E1208)</f>
        <v>29.220000000000088</v>
      </c>
      <c r="N1208">
        <f>VLOOKUP($F1208,'(참고)타워 스텟 가치'!$B$2:$L$6,N$2,0)+(VLOOKUP($F1208,'(참고)타워 스텟 가치'!$B$2:$L$6,N$2,0)*$E1208)</f>
        <v>0</v>
      </c>
      <c r="O1208">
        <f>VLOOKUP($F1208,'(참고)타워 스텟 가치'!$B$2:$L$6,O$2,0)+(VLOOKUP($F1208,'(참고)타워 스텟 가치'!$B$2:$L$6,O$2,0)*$E1208)</f>
        <v>0</v>
      </c>
      <c r="P1208">
        <f>VLOOKUP($F1208,'(참고)타워 스텟 가치'!$B$2:$L$6,P$2,0)+(VLOOKUP($F1208,'(참고)타워 스텟 가치'!$B$2:$L$6,P$2,0)*$E1208)</f>
        <v>97.40000000000029</v>
      </c>
      <c r="Q1208">
        <f>SUM('스테이지별 몬스터 스텟'!H1208*'(참고)타워 스텟 가치'!$Q$17,'스테이지별 몬스터 스텟'!I1208*'(참고)타워 스텟 가치'!$R$17,'스테이지별 몬스터 스텟'!J1208*'(참고)타워 스텟 가치'!$S$17,'스테이지별 몬스터 스텟'!K1208*'(참고)타워 스텟 가치'!$T$17,'스테이지별 몬스터 스텟'!L1208*'(참고)타워 스텟 가치'!$U$17,'스테이지별 몬스터 스텟'!M1208*'(참고)타워 스텟 가치'!$V$17,'스테이지별 몬스터 스텟'!N1208*'(참고)타워 스텟 가치'!$W$17,'스테이지별 몬스터 스텟'!O1208*'(참고)타워 스텟 가치'!$X$17,'스테이지별 몬스터 스텟'!P1208*'(참고)타워 스텟 가치'!$Y$17)</f>
        <v>756446.75125000218</v>
      </c>
      <c r="R1208">
        <v>1</v>
      </c>
      <c r="S1208">
        <f>VLOOKUP($F1208,'(참고)타워 스텟 가치'!$B$7:$L$11,S$2,0)+(VLOOKUP($F1208,'(참고)타워 스텟 가치'!$B$7:$L$11,S$2,0)*$E1208)</f>
        <v>821.8125000000025</v>
      </c>
      <c r="T1208">
        <f>VLOOKUP($F1208,'(참고)타워 스텟 가치'!$B$7:$L$11,T$2,0)+(VLOOKUP($F1208,'(참고)타워 스텟 가치'!$B$7:$L$11,T$2,0)*$E1208)</f>
        <v>1479.2625000000044</v>
      </c>
      <c r="U1208">
        <f>VLOOKUP($F1208,'(참고)타워 스텟 가치'!$B$7:$L$11,U$2,0)+(VLOOKUP($F1208,'(참고)타워 스텟 가치'!$B$7:$L$11,U$2,0)*$E1208)</f>
        <v>487000.00000000146</v>
      </c>
      <c r="V1208">
        <f>VLOOKUP($F1208,'(참고)타워 스텟 가치'!$B$7:$L$11,V$2,0)+(VLOOKUP($F1208,'(참고)타워 스텟 가치'!$B$7:$L$11,V$2,0)*$E1208)</f>
        <v>9861.7500000000291</v>
      </c>
      <c r="W1208">
        <f>VLOOKUP($F1208,'(참고)타워 스텟 가치'!$B$7:$L$11,W$2,0)+(VLOOKUP($F1208,'(참고)타워 스텟 가치'!$B$7:$L$11,W$2,0)*$E1208)</f>
        <v>164.36250000000049</v>
      </c>
      <c r="X1208">
        <f>VLOOKUP($F1208,'(참고)타워 스텟 가치'!$B$7:$L$11,X$2,0)+(VLOOKUP($F1208,'(참고)타워 스텟 가치'!$B$7:$L$11,X$2,0)*$E1208)</f>
        <v>29.220000000000088</v>
      </c>
      <c r="Y1208">
        <f>VLOOKUP($F1208,'(참고)타워 스텟 가치'!$B$7:$L$11,Y$2,0)+(VLOOKUP($F1208,'(참고)타워 스텟 가치'!$B$7:$L$11,Y$2,0)*$E1208)</f>
        <v>0</v>
      </c>
      <c r="Z1208">
        <f>VLOOKUP($F1208,'(참고)타워 스텟 가치'!$B$7:$L$11,Z$2,0)+(VLOOKUP($F1208,'(참고)타워 스텟 가치'!$B$7:$L$11,Z$2,0)*$E1208)</f>
        <v>0</v>
      </c>
      <c r="AA1208">
        <f>VLOOKUP($F1208,'(참고)타워 스텟 가치'!$B$7:$L$11,AA$2,0)+(VLOOKUP($F1208,'(참고)타워 스텟 가치'!$B$7:$L$11,AA$2,0)*$E1208)</f>
        <v>97.40000000000029</v>
      </c>
      <c r="AB1208">
        <f>SUM('스테이지별 몬스터 스텟'!S1208*'(참고)타워 스텟 가치'!$Q$17,'스테이지별 몬스터 스텟'!T1208*'(참고)타워 스텟 가치'!$R$17,'스테이지별 몬스터 스텟'!U1208*'(참고)타워 스텟 가치'!$S$17,'스테이지별 몬스터 스텟'!V1208*'(참고)타워 스텟 가치'!$T$17,'스테이지별 몬스터 스텟'!W1208*'(참고)타워 스텟 가치'!$U$17,'스테이지별 몬스터 스텟'!X1208*'(참고)타워 스텟 가치'!$V$17,'스테이지별 몬스터 스텟'!Y1208*'(참고)타워 스텟 가치'!$W$17,'스테이지별 몬스터 스텟'!Z1208*'(참고)타워 스텟 가치'!$X$17,'스테이지별 몬스터 스텟'!AA1208*'(참고)타워 스텟 가치'!$Y$17)</f>
        <v>754638.76375000237</v>
      </c>
      <c r="AC1208">
        <v>2</v>
      </c>
      <c r="AD1208">
        <f>VLOOKUP($F1208,'(참고)타워 스텟 가치'!$B$12:$L$16,AD$2,0)+(VLOOKUP($F1208,'(참고)타워 스텟 가치'!$B$12:$L$16,AD$2,0)*$E1208)</f>
        <v>821.8125000000025</v>
      </c>
      <c r="AE1208">
        <f>VLOOKUP($F1208,'(참고)타워 스텟 가치'!$B$12:$L$16,AE$2,0)+(VLOOKUP($F1208,'(참고)타워 스텟 가치'!$B$12:$L$16,AE$2,0)*$E1208)</f>
        <v>986.17500000000291</v>
      </c>
      <c r="AF1208">
        <f>VLOOKUP($F1208,'(참고)타워 스텟 가치'!$B$12:$L$16,AF$2,0)+(VLOOKUP($F1208,'(참고)타워 스텟 가치'!$B$12:$L$16,AF$2,0)*$E1208)</f>
        <v>487000.00000000146</v>
      </c>
      <c r="AG1208">
        <f>VLOOKUP($F1208,'(참고)타워 스텟 가치'!$B$12:$L$16,AG$2,0)+(VLOOKUP($F1208,'(참고)타워 스텟 가치'!$B$12:$L$16,AG$2,0)*$E1208)</f>
        <v>4930.8750000000146</v>
      </c>
      <c r="AH1208">
        <f>VLOOKUP($F1208,'(참고)타워 스텟 가치'!$B$12:$L$16,AH$2,0)+(VLOOKUP($F1208,'(참고)타워 스텟 가치'!$B$12:$L$16,AH$2,0)*$E1208)</f>
        <v>164.36250000000049</v>
      </c>
      <c r="AI1208">
        <f>VLOOKUP($F1208,'(참고)타워 스텟 가치'!$B$12:$L$16,AI$2,0)+(VLOOKUP($F1208,'(참고)타워 스텟 가치'!$B$12:$L$16,AI$2,0)*$E1208)</f>
        <v>29.220000000000088</v>
      </c>
      <c r="AJ1208">
        <f>VLOOKUP($F1208,'(참고)타워 스텟 가치'!$B$12:$L$16,AJ$2,0)+(VLOOKUP($F1208,'(참고)타워 스텟 가치'!$B$12:$L$16,AJ$2,0)*$E1208)</f>
        <v>0</v>
      </c>
      <c r="AK1208">
        <f>VLOOKUP($F1208,'(참고)타워 스텟 가치'!$B$12:$L$16,AK$2,0)+(VLOOKUP($F1208,'(참고)타워 스텟 가치'!$B$12:$L$16,AK$2,0)*$E1208)</f>
        <v>0</v>
      </c>
      <c r="AL1208">
        <f>VLOOKUP($F1208,'(참고)타워 스텟 가치'!$B$12:$L$16,AL$2,0)+(VLOOKUP($F1208,'(참고)타워 스텟 가치'!$B$12:$L$16,AL$2,0)*$E1208)</f>
        <v>194.80000000000058</v>
      </c>
      <c r="AM1208">
        <f>SUM('스테이지별 몬스터 스텟'!AD1208*'(참고)타워 스텟 가치'!$Q$17,'스테이지별 몬스터 스텟'!AE1208*'(참고)타워 스텟 가치'!$R$17,'스테이지별 몬스터 스텟'!AF1208*'(참고)타워 스텟 가치'!$S$17,'스테이지별 몬스터 스텟'!AG1208*'(참고)타워 스텟 가치'!$T$17,'스테이지별 몬스터 스텟'!AH1208*'(참고)타워 스텟 가치'!$U$17,'스테이지별 몬스터 스텟'!AI1208*'(참고)타워 스텟 가치'!$V$17,'스테이지별 몬스터 스텟'!AJ1208*'(참고)타워 스텟 가치'!$W$17,'스테이지별 몬스터 스텟'!AK1208*'(참고)타워 스텟 가치'!$X$17,'스테이지별 몬스터 스텟'!AL1208*'(참고)타워 스텟 가치'!$Y$17)</f>
        <v>744232.18250000209</v>
      </c>
      <c r="AN1208">
        <v>3</v>
      </c>
    </row>
    <row r="1209" spans="3:40" x14ac:dyDescent="0.3">
      <c r="C1209">
        <v>5</v>
      </c>
      <c r="D1209">
        <f t="shared" si="56"/>
        <v>241</v>
      </c>
      <c r="E1209" s="52">
        <f>VLOOKUP(D1209,'스테이지별 난이도 설정'!B:C,2,0)</f>
        <v>96.40000000000029</v>
      </c>
      <c r="F1209" t="str">
        <f t="shared" si="57"/>
        <v>스페셜</v>
      </c>
      <c r="G1209">
        <f t="shared" si="55"/>
        <v>6</v>
      </c>
      <c r="H1209">
        <f>VLOOKUP($F1209,'(참고)타워 스텟 가치'!$B$2:$L$6,H$2,0)+(VLOOKUP($F1209,'(참고)타워 스텟 가치'!$B$2:$L$6,H$2,0)*$E1209)</f>
        <v>3698.1562500000109</v>
      </c>
      <c r="I1209">
        <f>VLOOKUP($F1209,'(참고)타워 스텟 가치'!$B$2:$L$6,I$2,0)+(VLOOKUP($F1209,'(참고)타워 스텟 가치'!$B$2:$L$6,I$2,0)*$E1209)</f>
        <v>739.63125000000218</v>
      </c>
      <c r="J1209">
        <f>VLOOKUP($F1209,'(참고)타워 스텟 가치'!$B$2:$L$6,J$2,0)+(VLOOKUP($F1209,'(참고)타워 스텟 가치'!$B$2:$L$6,J$2,0)*$E1209)</f>
        <v>487000.00000000146</v>
      </c>
      <c r="K1209">
        <f>VLOOKUP($F1209,'(참고)타워 스텟 가치'!$B$2:$L$6,K$2,0)+(VLOOKUP($F1209,'(참고)타워 스텟 가치'!$B$2:$L$6,K$2,0)*$E1209)</f>
        <v>14792.625000000044</v>
      </c>
      <c r="L1209">
        <f>VLOOKUP($F1209,'(참고)타워 스텟 가치'!$B$2:$L$6,L$2,0)+(VLOOKUP($F1209,'(참고)타워 스텟 가치'!$B$2:$L$6,L$2,0)*$E1209)</f>
        <v>246.54375000000073</v>
      </c>
      <c r="M1209">
        <f>VLOOKUP($F1209,'(참고)타워 스텟 가치'!$B$2:$L$6,M$2,0)+(VLOOKUP($F1209,'(참고)타워 스텟 가치'!$B$2:$L$6,M$2,0)*$E1209)</f>
        <v>29.220000000000088</v>
      </c>
      <c r="N1209">
        <f>VLOOKUP($F1209,'(참고)타워 스텟 가치'!$B$2:$L$6,N$2,0)+(VLOOKUP($F1209,'(참고)타워 스텟 가치'!$B$2:$L$6,N$2,0)*$E1209)</f>
        <v>0</v>
      </c>
      <c r="O1209">
        <f>VLOOKUP($F1209,'(참고)타워 스텟 가치'!$B$2:$L$6,O$2,0)+(VLOOKUP($F1209,'(참고)타워 스텟 가치'!$B$2:$L$6,O$2,0)*$E1209)</f>
        <v>0</v>
      </c>
      <c r="P1209">
        <f>VLOOKUP($F1209,'(참고)타워 스텟 가치'!$B$2:$L$6,P$2,0)+(VLOOKUP($F1209,'(참고)타워 스텟 가치'!$B$2:$L$6,P$2,0)*$E1209)</f>
        <v>97.40000000000029</v>
      </c>
      <c r="Q1209">
        <f>SUM('스테이지별 몬스터 스텟'!H1209*'(참고)타워 스텟 가치'!$Q$17,'스테이지별 몬스터 스텟'!I1209*'(참고)타워 스텟 가치'!$R$17,'스테이지별 몬스터 스텟'!J1209*'(참고)타워 스텟 가치'!$S$17,'스테이지별 몬스터 스텟'!K1209*'(참고)타워 스텟 가치'!$T$17,'스테이지별 몬스터 스텟'!L1209*'(참고)타워 스텟 가치'!$U$17,'스테이지별 몬스터 스텟'!M1209*'(참고)타워 스텟 가치'!$V$17,'스테이지별 몬스터 스텟'!N1209*'(참고)타워 스텟 가치'!$W$17,'스테이지별 몬스터 스텟'!O1209*'(참고)타워 스텟 가치'!$X$17,'스테이지별 몬스터 스텟'!P1209*'(참고)타워 스텟 가치'!$Y$17)</f>
        <v>769308.11687500239</v>
      </c>
      <c r="R1209">
        <v>1</v>
      </c>
      <c r="S1209">
        <f>VLOOKUP($F1209,'(참고)타워 스텟 가치'!$B$7:$L$11,S$2,0)+(VLOOKUP($F1209,'(참고)타워 스텟 가치'!$B$7:$L$11,S$2,0)*$E1209)</f>
        <v>1232.7187500000036</v>
      </c>
      <c r="T1209">
        <f>VLOOKUP($F1209,'(참고)타워 스텟 가치'!$B$7:$L$11,T$2,0)+(VLOOKUP($F1209,'(참고)타워 스텟 가치'!$B$7:$L$11,T$2,0)*$E1209)</f>
        <v>2218.8937500000065</v>
      </c>
      <c r="U1209">
        <f>VLOOKUP($F1209,'(참고)타워 스텟 가치'!$B$7:$L$11,U$2,0)+(VLOOKUP($F1209,'(참고)타워 스텟 가치'!$B$7:$L$11,U$2,0)*$E1209)</f>
        <v>487000.00000000146</v>
      </c>
      <c r="V1209">
        <f>VLOOKUP($F1209,'(참고)타워 스텟 가치'!$B$7:$L$11,V$2,0)+(VLOOKUP($F1209,'(참고)타워 스텟 가치'!$B$7:$L$11,V$2,0)*$E1209)</f>
        <v>14792.625000000044</v>
      </c>
      <c r="W1209">
        <f>VLOOKUP($F1209,'(참고)타워 스텟 가치'!$B$7:$L$11,W$2,0)+(VLOOKUP($F1209,'(참고)타워 스텟 가치'!$B$7:$L$11,W$2,0)*$E1209)</f>
        <v>246.54375000000073</v>
      </c>
      <c r="X1209">
        <f>VLOOKUP($F1209,'(참고)타워 스텟 가치'!$B$7:$L$11,X$2,0)+(VLOOKUP($F1209,'(참고)타워 스텟 가치'!$B$7:$L$11,X$2,0)*$E1209)</f>
        <v>29.220000000000088</v>
      </c>
      <c r="Y1209">
        <f>VLOOKUP($F1209,'(참고)타워 스텟 가치'!$B$7:$L$11,Y$2,0)+(VLOOKUP($F1209,'(참고)타워 스텟 가치'!$B$7:$L$11,Y$2,0)*$E1209)</f>
        <v>0</v>
      </c>
      <c r="Z1209">
        <f>VLOOKUP($F1209,'(참고)타워 스텟 가치'!$B$7:$L$11,Z$2,0)+(VLOOKUP($F1209,'(참고)타워 스텟 가치'!$B$7:$L$11,Z$2,0)*$E1209)</f>
        <v>0</v>
      </c>
      <c r="AA1209">
        <f>VLOOKUP($F1209,'(참고)타워 스텟 가치'!$B$7:$L$11,AA$2,0)+(VLOOKUP($F1209,'(참고)타워 스텟 가치'!$B$7:$L$11,AA$2,0)*$E1209)</f>
        <v>97.40000000000029</v>
      </c>
      <c r="AB1209">
        <f>SUM('스테이지별 몬스터 스텟'!S1209*'(참고)타워 스텟 가치'!$Q$17,'스테이지별 몬스터 스텟'!T1209*'(참고)타워 스텟 가치'!$R$17,'스테이지별 몬스터 스텟'!U1209*'(참고)타워 스텟 가치'!$S$17,'스테이지별 몬스터 스텟'!V1209*'(참고)타워 스텟 가치'!$T$17,'스테이지별 몬스터 스텟'!W1209*'(참고)타워 스텟 가치'!$U$17,'스테이지별 몬스터 스텟'!X1209*'(참고)타워 스텟 가치'!$V$17,'스테이지별 몬스터 스텟'!Y1209*'(참고)타워 스텟 가치'!$W$17,'스테이지별 몬스터 스텟'!Z1209*'(참고)타워 스텟 가치'!$X$17,'스테이지별 몬스터 스텟'!AA1209*'(참고)타워 스텟 가치'!$Y$17)</f>
        <v>766596.13562500244</v>
      </c>
      <c r="AC1209">
        <v>2</v>
      </c>
      <c r="AD1209">
        <f>VLOOKUP($F1209,'(참고)타워 스텟 가치'!$B$12:$L$16,AD$2,0)+(VLOOKUP($F1209,'(참고)타워 스텟 가치'!$B$12:$L$16,AD$2,0)*$E1209)</f>
        <v>1232.7187500000036</v>
      </c>
      <c r="AE1209">
        <f>VLOOKUP($F1209,'(참고)타워 스텟 가치'!$B$12:$L$16,AE$2,0)+(VLOOKUP($F1209,'(참고)타워 스텟 가치'!$B$12:$L$16,AE$2,0)*$E1209)</f>
        <v>1479.2625000000044</v>
      </c>
      <c r="AF1209">
        <f>VLOOKUP($F1209,'(참고)타워 스텟 가치'!$B$12:$L$16,AF$2,0)+(VLOOKUP($F1209,'(참고)타워 스텟 가치'!$B$12:$L$16,AF$2,0)*$E1209)</f>
        <v>487000.00000000146</v>
      </c>
      <c r="AG1209">
        <f>VLOOKUP($F1209,'(참고)타워 스텟 가치'!$B$12:$L$16,AG$2,0)+(VLOOKUP($F1209,'(참고)타워 스텟 가치'!$B$12:$L$16,AG$2,0)*$E1209)</f>
        <v>7396.3125000000218</v>
      </c>
      <c r="AH1209">
        <f>VLOOKUP($F1209,'(참고)타워 스텟 가치'!$B$12:$L$16,AH$2,0)+(VLOOKUP($F1209,'(참고)타워 스텟 가치'!$B$12:$L$16,AH$2,0)*$E1209)</f>
        <v>246.54375000000073</v>
      </c>
      <c r="AI1209">
        <f>VLOOKUP($F1209,'(참고)타워 스텟 가치'!$B$12:$L$16,AI$2,0)+(VLOOKUP($F1209,'(참고)타워 스텟 가치'!$B$12:$L$16,AI$2,0)*$E1209)</f>
        <v>29.220000000000088</v>
      </c>
      <c r="AJ1209">
        <f>VLOOKUP($F1209,'(참고)타워 스텟 가치'!$B$12:$L$16,AJ$2,0)+(VLOOKUP($F1209,'(참고)타워 스텟 가치'!$B$12:$L$16,AJ$2,0)*$E1209)</f>
        <v>0</v>
      </c>
      <c r="AK1209">
        <f>VLOOKUP($F1209,'(참고)타워 스텟 가치'!$B$12:$L$16,AK$2,0)+(VLOOKUP($F1209,'(참고)타워 스텟 가치'!$B$12:$L$16,AK$2,0)*$E1209)</f>
        <v>0</v>
      </c>
      <c r="AL1209">
        <f>VLOOKUP($F1209,'(참고)타워 스텟 가치'!$B$12:$L$16,AL$2,0)+(VLOOKUP($F1209,'(참고)타워 스텟 가치'!$B$12:$L$16,AL$2,0)*$E1209)</f>
        <v>194.80000000000058</v>
      </c>
      <c r="AM1209">
        <f>SUM('스테이지별 몬스터 스텟'!AD1209*'(참고)타워 스텟 가치'!$Q$17,'스테이지별 몬스터 스텟'!AE1209*'(참고)타워 스텟 가치'!$R$17,'스테이지별 몬스터 스텟'!AF1209*'(참고)타워 스텟 가치'!$S$17,'스테이지별 몬스터 스텟'!AG1209*'(참고)타워 스텟 가치'!$T$17,'스테이지별 몬스터 스텟'!AH1209*'(참고)타워 스텟 가치'!$U$17,'스테이지별 몬스터 스텟'!AI1209*'(참고)타워 스텟 가치'!$V$17,'스테이지별 몬스터 스텟'!AJ1209*'(참고)타워 스텟 가치'!$W$17,'스테이지별 몬스터 스텟'!AK1209*'(참고)타워 스텟 가치'!$X$17,'스테이지별 몬스터 스텟'!AL1209*'(참고)타워 스텟 가치'!$Y$17)</f>
        <v>750888.86375000223</v>
      </c>
      <c r="AN1209">
        <v>3</v>
      </c>
    </row>
    <row r="1210" spans="3:40" x14ac:dyDescent="0.3">
      <c r="C1210">
        <v>1</v>
      </c>
      <c r="D1210">
        <f t="shared" si="56"/>
        <v>242</v>
      </c>
      <c r="E1210" s="52">
        <f>VLOOKUP(D1210,'스테이지별 난이도 설정'!B:C,2,0)</f>
        <v>96.800000000000296</v>
      </c>
      <c r="F1210" t="str">
        <f t="shared" si="57"/>
        <v>일반</v>
      </c>
      <c r="G1210">
        <f t="shared" si="55"/>
        <v>6</v>
      </c>
      <c r="H1210">
        <f>VLOOKUP($F1210,'(참고)타워 스텟 가치'!$B$2:$L$6,H$2,0)+(VLOOKUP($F1210,'(참고)타워 스텟 가치'!$B$2:$L$6,H$2,0)*$E1210)</f>
        <v>733.50000000000227</v>
      </c>
      <c r="I1210">
        <f>VLOOKUP($F1210,'(참고)타워 스텟 가치'!$B$2:$L$6,I$2,0)+(VLOOKUP($F1210,'(참고)타워 스텟 가치'!$B$2:$L$6,I$2,0)*$E1210)</f>
        <v>146.70000000000044</v>
      </c>
      <c r="J1210">
        <f>VLOOKUP($F1210,'(참고)타워 스텟 가치'!$B$2:$L$6,J$2,0)+(VLOOKUP($F1210,'(참고)타워 스텟 가치'!$B$2:$L$6,J$2,0)*$E1210)</f>
        <v>489000.00000000146</v>
      </c>
      <c r="K1210">
        <f>VLOOKUP($F1210,'(참고)타워 스텟 가치'!$B$2:$L$6,K$2,0)+(VLOOKUP($F1210,'(참고)타워 스텟 가치'!$B$2:$L$6,K$2,0)*$E1210)</f>
        <v>2934.0000000000091</v>
      </c>
      <c r="L1210">
        <f>VLOOKUP($F1210,'(참고)타워 스텟 가치'!$B$2:$L$6,L$2,0)+(VLOOKUP($F1210,'(참고)타워 스텟 가치'!$B$2:$L$6,L$2,0)*$E1210)</f>
        <v>48.900000000000148</v>
      </c>
      <c r="M1210">
        <f>VLOOKUP($F1210,'(참고)타워 스텟 가치'!$B$2:$L$6,M$2,0)+(VLOOKUP($F1210,'(참고)타워 스텟 가치'!$B$2:$L$6,M$2,0)*$E1210)</f>
        <v>29.340000000000089</v>
      </c>
      <c r="N1210">
        <f>VLOOKUP($F1210,'(참고)타워 스텟 가치'!$B$2:$L$6,N$2,0)+(VLOOKUP($F1210,'(참고)타워 스텟 가치'!$B$2:$L$6,N$2,0)*$E1210)</f>
        <v>0</v>
      </c>
      <c r="O1210">
        <f>VLOOKUP($F1210,'(참고)타워 스텟 가치'!$B$2:$L$6,O$2,0)+(VLOOKUP($F1210,'(참고)타워 스텟 가치'!$B$2:$L$6,O$2,0)*$E1210)</f>
        <v>0</v>
      </c>
      <c r="P1210">
        <f>VLOOKUP($F1210,'(참고)타워 스텟 가치'!$B$2:$L$6,P$2,0)+(VLOOKUP($F1210,'(참고)타워 스텟 가치'!$B$2:$L$6,P$2,0)*$E1210)</f>
        <v>68.460000000000207</v>
      </c>
      <c r="Q1210">
        <f>SUM('스테이지별 몬스터 스텟'!H1210*'(참고)타워 스텟 가치'!$Q$17,'스테이지별 몬스터 스텟'!I1210*'(참고)타워 스텟 가치'!$R$17,'스테이지별 몬스터 스텟'!J1210*'(참고)타워 스텟 가치'!$S$17,'스테이지별 몬스터 스텟'!K1210*'(참고)타워 스텟 가치'!$T$17,'스테이지별 몬스터 스텟'!L1210*'(참고)타워 스텟 가치'!$U$17,'스테이지별 몬스터 스텟'!M1210*'(참고)타워 스텟 가치'!$V$17,'스테이지별 몬스터 스텟'!N1210*'(참고)타워 스텟 가치'!$W$17,'스테이지별 몬스터 스텟'!O1210*'(참고)타워 스텟 가치'!$X$17,'스테이지별 몬스터 스텟'!P1210*'(참고)타워 스텟 가치'!$Y$17)</f>
        <v>741319.11000000231</v>
      </c>
      <c r="R1210">
        <v>1</v>
      </c>
      <c r="S1210">
        <f>VLOOKUP($F1210,'(참고)타워 스텟 가치'!$B$7:$L$11,S$2,0)+(VLOOKUP($F1210,'(참고)타워 스텟 가치'!$B$7:$L$11,S$2,0)*$E1210)</f>
        <v>244.50000000000074</v>
      </c>
      <c r="T1210">
        <f>VLOOKUP($F1210,'(참고)타워 스텟 가치'!$B$7:$L$11,T$2,0)+(VLOOKUP($F1210,'(참고)타워 스텟 가치'!$B$7:$L$11,T$2,0)*$E1210)</f>
        <v>440.10000000000133</v>
      </c>
      <c r="U1210">
        <f>VLOOKUP($F1210,'(참고)타워 스텟 가치'!$B$7:$L$11,U$2,0)+(VLOOKUP($F1210,'(참고)타워 스텟 가치'!$B$7:$L$11,U$2,0)*$E1210)</f>
        <v>489000.00000000146</v>
      </c>
      <c r="V1210">
        <f>VLOOKUP($F1210,'(참고)타워 스텟 가치'!$B$7:$L$11,V$2,0)+(VLOOKUP($F1210,'(참고)타워 스텟 가치'!$B$7:$L$11,V$2,0)*$E1210)</f>
        <v>2934.0000000000091</v>
      </c>
      <c r="W1210">
        <f>VLOOKUP($F1210,'(참고)타워 스텟 가치'!$B$7:$L$11,W$2,0)+(VLOOKUP($F1210,'(참고)타워 스텟 가치'!$B$7:$L$11,W$2,0)*$E1210)</f>
        <v>48.900000000000148</v>
      </c>
      <c r="X1210">
        <f>VLOOKUP($F1210,'(참고)타워 스텟 가치'!$B$7:$L$11,X$2,0)+(VLOOKUP($F1210,'(참고)타워 스텟 가치'!$B$7:$L$11,X$2,0)*$E1210)</f>
        <v>29.340000000000089</v>
      </c>
      <c r="Y1210">
        <f>VLOOKUP($F1210,'(참고)타워 스텟 가치'!$B$7:$L$11,Y$2,0)+(VLOOKUP($F1210,'(참고)타워 스텟 가치'!$B$7:$L$11,Y$2,0)*$E1210)</f>
        <v>0</v>
      </c>
      <c r="Z1210">
        <f>VLOOKUP($F1210,'(참고)타워 스텟 가치'!$B$7:$L$11,Z$2,0)+(VLOOKUP($F1210,'(참고)타워 스텟 가치'!$B$7:$L$11,Z$2,0)*$E1210)</f>
        <v>0</v>
      </c>
      <c r="AA1210">
        <f>VLOOKUP($F1210,'(참고)타워 스텟 가치'!$B$7:$L$11,AA$2,0)+(VLOOKUP($F1210,'(참고)타워 스텟 가치'!$B$7:$L$11,AA$2,0)*$E1210)</f>
        <v>68.460000000000207</v>
      </c>
      <c r="AB1210">
        <f>SUM('스테이지별 몬스터 스텟'!S1210*'(참고)타워 스텟 가치'!$Q$17,'스테이지별 몬스터 스텟'!T1210*'(참고)타워 스텟 가치'!$R$17,'스테이지별 몬스터 스텟'!U1210*'(참고)타워 스텟 가치'!$S$17,'스테이지별 몬스터 스텟'!V1210*'(참고)타워 스텟 가치'!$T$17,'스테이지별 몬스터 스텟'!W1210*'(참고)타워 스텟 가치'!$U$17,'스테이지별 몬스터 스텟'!X1210*'(참고)타워 스텟 가치'!$V$17,'스테이지별 몬스터 스텟'!Y1210*'(참고)타워 스텟 가치'!$W$17,'스테이지별 몬스터 스텟'!Z1210*'(참고)타워 스텟 가치'!$X$17,'스테이지별 몬스터 스텟'!AA1210*'(참고)타워 스텟 가치'!$Y$17)</f>
        <v>740781.21000000229</v>
      </c>
      <c r="AC1210">
        <v>2</v>
      </c>
      <c r="AD1210">
        <f>VLOOKUP($F1210,'(참고)타워 스텟 가치'!$B$12:$L$16,AD$2,0)+(VLOOKUP($F1210,'(참고)타워 스텟 가치'!$B$12:$L$16,AD$2,0)*$E1210)</f>
        <v>244.50000000000074</v>
      </c>
      <c r="AE1210">
        <f>VLOOKUP($F1210,'(참고)타워 스텟 가치'!$B$12:$L$16,AE$2,0)+(VLOOKUP($F1210,'(참고)타워 스텟 가치'!$B$12:$L$16,AE$2,0)*$E1210)</f>
        <v>293.40000000000089</v>
      </c>
      <c r="AF1210">
        <f>VLOOKUP($F1210,'(참고)타워 스텟 가치'!$B$12:$L$16,AF$2,0)+(VLOOKUP($F1210,'(참고)타워 스텟 가치'!$B$12:$L$16,AF$2,0)*$E1210)</f>
        <v>489000.00000000146</v>
      </c>
      <c r="AG1210">
        <f>VLOOKUP($F1210,'(참고)타워 스텟 가치'!$B$12:$L$16,AG$2,0)+(VLOOKUP($F1210,'(참고)타워 스텟 가치'!$B$12:$L$16,AG$2,0)*$E1210)</f>
        <v>1467.0000000000045</v>
      </c>
      <c r="AH1210">
        <f>VLOOKUP($F1210,'(참고)타워 스텟 가치'!$B$12:$L$16,AH$2,0)+(VLOOKUP($F1210,'(참고)타워 스텟 가치'!$B$12:$L$16,AH$2,0)*$E1210)</f>
        <v>48.900000000000148</v>
      </c>
      <c r="AI1210">
        <f>VLOOKUP($F1210,'(참고)타워 스텟 가치'!$B$12:$L$16,AI$2,0)+(VLOOKUP($F1210,'(참고)타워 스텟 가치'!$B$12:$L$16,AI$2,0)*$E1210)</f>
        <v>29.340000000000089</v>
      </c>
      <c r="AJ1210">
        <f>VLOOKUP($F1210,'(참고)타워 스텟 가치'!$B$12:$L$16,AJ$2,0)+(VLOOKUP($F1210,'(참고)타워 스텟 가치'!$B$12:$L$16,AJ$2,0)*$E1210)</f>
        <v>0</v>
      </c>
      <c r="AK1210">
        <f>VLOOKUP($F1210,'(참고)타워 스텟 가치'!$B$12:$L$16,AK$2,0)+(VLOOKUP($F1210,'(참고)타워 스텟 가치'!$B$12:$L$16,AK$2,0)*$E1210)</f>
        <v>0</v>
      </c>
      <c r="AL1210">
        <f>VLOOKUP($F1210,'(참고)타워 스텟 가치'!$B$12:$L$16,AL$2,0)+(VLOOKUP($F1210,'(참고)타워 스텟 가치'!$B$12:$L$16,AL$2,0)*$E1210)</f>
        <v>136.92000000000041</v>
      </c>
      <c r="AM1210">
        <f>SUM('스테이지별 몬스터 스텟'!AD1210*'(참고)타워 스텟 가치'!$Q$17,'스테이지별 몬스터 스텟'!AE1210*'(참고)타워 스텟 가치'!$R$17,'스테이지별 몬스터 스텟'!AF1210*'(참고)타워 스텟 가치'!$S$17,'스테이지별 몬스터 스텟'!AG1210*'(참고)타워 스텟 가치'!$T$17,'스테이지별 몬스터 스텟'!AH1210*'(참고)타워 스텟 가치'!$U$17,'스테이지별 몬스터 스텟'!AI1210*'(참고)타워 스텟 가치'!$V$17,'스테이지별 몬스터 스텟'!AJ1210*'(참고)타워 스텟 가치'!$W$17,'스테이지별 몬스터 스텟'!AK1210*'(참고)타워 스텟 가치'!$X$17,'스테이지별 몬스터 스텟'!AL1210*'(참고)타워 스텟 가치'!$Y$17)</f>
        <v>737764.08000000217</v>
      </c>
      <c r="AN1210">
        <v>3</v>
      </c>
    </row>
    <row r="1211" spans="3:40" x14ac:dyDescent="0.3">
      <c r="C1211">
        <v>2</v>
      </c>
      <c r="D1211">
        <f t="shared" si="56"/>
        <v>242</v>
      </c>
      <c r="E1211" s="52">
        <f>VLOOKUP(D1211,'스테이지별 난이도 설정'!B:C,2,0)</f>
        <v>96.800000000000296</v>
      </c>
      <c r="F1211" t="str">
        <f t="shared" si="57"/>
        <v>레어</v>
      </c>
      <c r="G1211">
        <f t="shared" si="55"/>
        <v>6</v>
      </c>
      <c r="H1211">
        <f>VLOOKUP($F1211,'(참고)타워 스텟 가치'!$B$2:$L$6,H$2,0)+(VLOOKUP($F1211,'(참고)타워 스텟 가치'!$B$2:$L$6,H$2,0)*$E1211)</f>
        <v>1100.2500000000034</v>
      </c>
      <c r="I1211">
        <f>VLOOKUP($F1211,'(참고)타워 스텟 가치'!$B$2:$L$6,I$2,0)+(VLOOKUP($F1211,'(참고)타워 스텟 가치'!$B$2:$L$6,I$2,0)*$E1211)</f>
        <v>220.05000000000067</v>
      </c>
      <c r="J1211">
        <f>VLOOKUP($F1211,'(참고)타워 스텟 가치'!$B$2:$L$6,J$2,0)+(VLOOKUP($F1211,'(참고)타워 스텟 가치'!$B$2:$L$6,J$2,0)*$E1211)</f>
        <v>489000.00000000146</v>
      </c>
      <c r="K1211">
        <f>VLOOKUP($F1211,'(참고)타워 스텟 가치'!$B$2:$L$6,K$2,0)+(VLOOKUP($F1211,'(참고)타워 스텟 가치'!$B$2:$L$6,K$2,0)*$E1211)</f>
        <v>4401.0000000000136</v>
      </c>
      <c r="L1211">
        <f>VLOOKUP($F1211,'(참고)타워 스텟 가치'!$B$2:$L$6,L$2,0)+(VLOOKUP($F1211,'(참고)타워 스텟 가치'!$B$2:$L$6,L$2,0)*$E1211)</f>
        <v>73.350000000000222</v>
      </c>
      <c r="M1211">
        <f>VLOOKUP($F1211,'(참고)타워 스텟 가치'!$B$2:$L$6,M$2,0)+(VLOOKUP($F1211,'(참고)타워 스텟 가치'!$B$2:$L$6,M$2,0)*$E1211)</f>
        <v>29.340000000000089</v>
      </c>
      <c r="N1211">
        <f>VLOOKUP($F1211,'(참고)타워 스텟 가치'!$B$2:$L$6,N$2,0)+(VLOOKUP($F1211,'(참고)타워 스텟 가치'!$B$2:$L$6,N$2,0)*$E1211)</f>
        <v>0</v>
      </c>
      <c r="O1211">
        <f>VLOOKUP($F1211,'(참고)타워 스텟 가치'!$B$2:$L$6,O$2,0)+(VLOOKUP($F1211,'(참고)타워 스텟 가치'!$B$2:$L$6,O$2,0)*$E1211)</f>
        <v>0</v>
      </c>
      <c r="P1211">
        <f>VLOOKUP($F1211,'(참고)타워 스텟 가치'!$B$2:$L$6,P$2,0)+(VLOOKUP($F1211,'(참고)타워 스텟 가치'!$B$2:$L$6,P$2,0)*$E1211)</f>
        <v>68.460000000000207</v>
      </c>
      <c r="Q1211">
        <f>SUM('스테이지별 몬스터 스텟'!H1211*'(참고)타워 스텟 가치'!$Q$17,'스테이지별 몬스터 스텟'!I1211*'(참고)타워 스텟 가치'!$R$17,'스테이지별 몬스터 스텟'!J1211*'(참고)타워 스텟 가치'!$S$17,'스테이지별 몬스터 스텟'!K1211*'(참고)타워 스텟 가치'!$T$17,'스테이지별 몬스터 스텟'!L1211*'(참고)타워 스텟 가치'!$U$17,'스테이지별 몬스터 스텟'!M1211*'(참고)타워 스텟 가치'!$V$17,'스테이지별 몬스터 스텟'!N1211*'(참고)타워 스텟 가치'!$W$17,'스테이지별 몬스터 스텟'!O1211*'(참고)타워 스텟 가치'!$X$17,'스테이지별 몬스터 스텟'!P1211*'(참고)타워 스텟 가치'!$Y$17)</f>
        <v>745145.53500000213</v>
      </c>
      <c r="R1211">
        <v>1</v>
      </c>
      <c r="S1211">
        <f>VLOOKUP($F1211,'(참고)타워 스텟 가치'!$B$7:$L$11,S$2,0)+(VLOOKUP($F1211,'(참고)타워 스텟 가치'!$B$7:$L$11,S$2,0)*$E1211)</f>
        <v>366.75000000000114</v>
      </c>
      <c r="T1211">
        <f>VLOOKUP($F1211,'(참고)타워 스텟 가치'!$B$7:$L$11,T$2,0)+(VLOOKUP($F1211,'(참고)타워 스텟 가치'!$B$7:$L$11,T$2,0)*$E1211)</f>
        <v>660.15000000000202</v>
      </c>
      <c r="U1211">
        <f>VLOOKUP($F1211,'(참고)타워 스텟 가치'!$B$7:$L$11,U$2,0)+(VLOOKUP($F1211,'(참고)타워 스텟 가치'!$B$7:$L$11,U$2,0)*$E1211)</f>
        <v>489000.00000000146</v>
      </c>
      <c r="V1211">
        <f>VLOOKUP($F1211,'(참고)타워 스텟 가치'!$B$7:$L$11,V$2,0)+(VLOOKUP($F1211,'(참고)타워 스텟 가치'!$B$7:$L$11,V$2,0)*$E1211)</f>
        <v>4401.0000000000136</v>
      </c>
      <c r="W1211">
        <f>VLOOKUP($F1211,'(참고)타워 스텟 가치'!$B$7:$L$11,W$2,0)+(VLOOKUP($F1211,'(참고)타워 스텟 가치'!$B$7:$L$11,W$2,0)*$E1211)</f>
        <v>73.350000000000222</v>
      </c>
      <c r="X1211">
        <f>VLOOKUP($F1211,'(참고)타워 스텟 가치'!$B$7:$L$11,X$2,0)+(VLOOKUP($F1211,'(참고)타워 스텟 가치'!$B$7:$L$11,X$2,0)*$E1211)</f>
        <v>29.340000000000089</v>
      </c>
      <c r="Y1211">
        <f>VLOOKUP($F1211,'(참고)타워 스텟 가치'!$B$7:$L$11,Y$2,0)+(VLOOKUP($F1211,'(참고)타워 스텟 가치'!$B$7:$L$11,Y$2,0)*$E1211)</f>
        <v>0</v>
      </c>
      <c r="Z1211">
        <f>VLOOKUP($F1211,'(참고)타워 스텟 가치'!$B$7:$L$11,Z$2,0)+(VLOOKUP($F1211,'(참고)타워 스텟 가치'!$B$7:$L$11,Z$2,0)*$E1211)</f>
        <v>0</v>
      </c>
      <c r="AA1211">
        <f>VLOOKUP($F1211,'(참고)타워 스텟 가치'!$B$7:$L$11,AA$2,0)+(VLOOKUP($F1211,'(참고)타워 스텟 가치'!$B$7:$L$11,AA$2,0)*$E1211)</f>
        <v>68.460000000000207</v>
      </c>
      <c r="AB1211">
        <f>SUM('스테이지별 몬스터 스텟'!S1211*'(참고)타워 스텟 가치'!$Q$17,'스테이지별 몬스터 스텟'!T1211*'(참고)타워 스텟 가치'!$R$17,'스테이지별 몬스터 스텟'!U1211*'(참고)타워 스텟 가치'!$S$17,'스테이지별 몬스터 스텟'!V1211*'(참고)타워 스텟 가치'!$T$17,'스테이지별 몬스터 스텟'!W1211*'(참고)타워 스텟 가치'!$U$17,'스테이지별 몬스터 스텟'!X1211*'(참고)타워 스텟 가치'!$V$17,'스테이지별 몬스터 스텟'!Y1211*'(참고)타워 스텟 가치'!$W$17,'스테이지별 몬스터 스텟'!Z1211*'(참고)타워 스텟 가치'!$X$17,'스테이지별 몬스터 스텟'!AA1211*'(참고)타워 스텟 가치'!$Y$17)</f>
        <v>744338.68500000215</v>
      </c>
      <c r="AC1211">
        <v>2</v>
      </c>
      <c r="AD1211">
        <f>VLOOKUP($F1211,'(참고)타워 스텟 가치'!$B$12:$L$16,AD$2,0)+(VLOOKUP($F1211,'(참고)타워 스텟 가치'!$B$12:$L$16,AD$2,0)*$E1211)</f>
        <v>366.75000000000114</v>
      </c>
      <c r="AE1211">
        <f>VLOOKUP($F1211,'(참고)타워 스텟 가치'!$B$12:$L$16,AE$2,0)+(VLOOKUP($F1211,'(참고)타워 스텟 가치'!$B$12:$L$16,AE$2,0)*$E1211)</f>
        <v>440.10000000000133</v>
      </c>
      <c r="AF1211">
        <f>VLOOKUP($F1211,'(참고)타워 스텟 가치'!$B$12:$L$16,AF$2,0)+(VLOOKUP($F1211,'(참고)타워 스텟 가치'!$B$12:$L$16,AF$2,0)*$E1211)</f>
        <v>489000.00000000146</v>
      </c>
      <c r="AG1211">
        <f>VLOOKUP($F1211,'(참고)타워 스텟 가치'!$B$12:$L$16,AG$2,0)+(VLOOKUP($F1211,'(참고)타워 스텟 가치'!$B$12:$L$16,AG$2,0)*$E1211)</f>
        <v>2200.5000000000068</v>
      </c>
      <c r="AH1211">
        <f>VLOOKUP($F1211,'(참고)타워 스텟 가치'!$B$12:$L$16,AH$2,0)+(VLOOKUP($F1211,'(참고)타워 스텟 가치'!$B$12:$L$16,AH$2,0)*$E1211)</f>
        <v>73.350000000000222</v>
      </c>
      <c r="AI1211">
        <f>VLOOKUP($F1211,'(참고)타워 스텟 가치'!$B$12:$L$16,AI$2,0)+(VLOOKUP($F1211,'(참고)타워 스텟 가치'!$B$12:$L$16,AI$2,0)*$E1211)</f>
        <v>29.340000000000089</v>
      </c>
      <c r="AJ1211">
        <f>VLOOKUP($F1211,'(참고)타워 스텟 가치'!$B$12:$L$16,AJ$2,0)+(VLOOKUP($F1211,'(참고)타워 스텟 가치'!$B$12:$L$16,AJ$2,0)*$E1211)</f>
        <v>0</v>
      </c>
      <c r="AK1211">
        <f>VLOOKUP($F1211,'(참고)타워 스텟 가치'!$B$12:$L$16,AK$2,0)+(VLOOKUP($F1211,'(참고)타워 스텟 가치'!$B$12:$L$16,AK$2,0)*$E1211)</f>
        <v>0</v>
      </c>
      <c r="AL1211">
        <f>VLOOKUP($F1211,'(참고)타워 스텟 가치'!$B$12:$L$16,AL$2,0)+(VLOOKUP($F1211,'(참고)타워 스텟 가치'!$B$12:$L$16,AL$2,0)*$E1211)</f>
        <v>136.92000000000041</v>
      </c>
      <c r="AM1211">
        <f>SUM('스테이지별 몬스터 스텟'!AD1211*'(참고)타워 스텟 가치'!$Q$17,'스테이지별 몬스터 스텟'!AE1211*'(참고)타워 스텟 가치'!$R$17,'스테이지별 몬스터 스텟'!AF1211*'(참고)타워 스텟 가치'!$S$17,'스테이지별 몬스터 스텟'!AG1211*'(참고)타워 스텟 가치'!$T$17,'스테이지별 몬스터 스텟'!AH1211*'(참고)타워 스텟 가치'!$U$17,'스테이지별 몬스터 스텟'!AI1211*'(참고)타워 스텟 가치'!$V$17,'스테이지별 몬스터 스텟'!AJ1211*'(참고)타워 스텟 가치'!$W$17,'스테이지별 몬스터 스텟'!AK1211*'(참고)타워 스텟 가치'!$X$17,'스테이지별 몬스터 스텟'!AL1211*'(참고)타워 스텟 가치'!$Y$17)</f>
        <v>739744.53000000212</v>
      </c>
      <c r="AN1211">
        <v>3</v>
      </c>
    </row>
    <row r="1212" spans="3:40" x14ac:dyDescent="0.3">
      <c r="C1212">
        <v>3</v>
      </c>
      <c r="D1212">
        <f t="shared" si="56"/>
        <v>242</v>
      </c>
      <c r="E1212" s="52">
        <f>VLOOKUP(D1212,'스테이지별 난이도 설정'!B:C,2,0)</f>
        <v>96.800000000000296</v>
      </c>
      <c r="F1212" t="str">
        <f t="shared" si="57"/>
        <v>에픽</v>
      </c>
      <c r="G1212">
        <f t="shared" si="55"/>
        <v>6</v>
      </c>
      <c r="H1212">
        <f>VLOOKUP($F1212,'(참고)타워 스텟 가치'!$B$2:$L$6,H$2,0)+(VLOOKUP($F1212,'(참고)타워 스텟 가치'!$B$2:$L$6,H$2,0)*$E1212)</f>
        <v>1650.375000000005</v>
      </c>
      <c r="I1212">
        <f>VLOOKUP($F1212,'(참고)타워 스텟 가치'!$B$2:$L$6,I$2,0)+(VLOOKUP($F1212,'(참고)타워 스텟 가치'!$B$2:$L$6,I$2,0)*$E1212)</f>
        <v>330.07500000000101</v>
      </c>
      <c r="J1212">
        <f>VLOOKUP($F1212,'(참고)타워 스텟 가치'!$B$2:$L$6,J$2,0)+(VLOOKUP($F1212,'(참고)타워 스텟 가치'!$B$2:$L$6,J$2,0)*$E1212)</f>
        <v>489000.00000000146</v>
      </c>
      <c r="K1212">
        <f>VLOOKUP($F1212,'(참고)타워 스텟 가치'!$B$2:$L$6,K$2,0)+(VLOOKUP($F1212,'(참고)타워 스텟 가치'!$B$2:$L$6,K$2,0)*$E1212)</f>
        <v>6601.50000000002</v>
      </c>
      <c r="L1212">
        <f>VLOOKUP($F1212,'(참고)타워 스텟 가치'!$B$2:$L$6,L$2,0)+(VLOOKUP($F1212,'(참고)타워 스텟 가치'!$B$2:$L$6,L$2,0)*$E1212)</f>
        <v>110.02500000000033</v>
      </c>
      <c r="M1212">
        <f>VLOOKUP($F1212,'(참고)타워 스텟 가치'!$B$2:$L$6,M$2,0)+(VLOOKUP($F1212,'(참고)타워 스텟 가치'!$B$2:$L$6,M$2,0)*$E1212)</f>
        <v>29.340000000000089</v>
      </c>
      <c r="N1212">
        <f>VLOOKUP($F1212,'(참고)타워 스텟 가치'!$B$2:$L$6,N$2,0)+(VLOOKUP($F1212,'(참고)타워 스텟 가치'!$B$2:$L$6,N$2,0)*$E1212)</f>
        <v>0</v>
      </c>
      <c r="O1212">
        <f>VLOOKUP($F1212,'(참고)타워 스텟 가치'!$B$2:$L$6,O$2,0)+(VLOOKUP($F1212,'(참고)타워 스텟 가치'!$B$2:$L$6,O$2,0)*$E1212)</f>
        <v>0</v>
      </c>
      <c r="P1212">
        <f>VLOOKUP($F1212,'(참고)타워 스텟 가치'!$B$2:$L$6,P$2,0)+(VLOOKUP($F1212,'(참고)타워 스텟 가치'!$B$2:$L$6,P$2,0)*$E1212)</f>
        <v>68.460000000000207</v>
      </c>
      <c r="Q1212">
        <f>SUM('스테이지별 몬스터 스텟'!H1212*'(참고)타워 스텟 가치'!$Q$17,'스테이지별 몬스터 스텟'!I1212*'(참고)타워 스텟 가치'!$R$17,'스테이지별 몬스터 스텟'!J1212*'(참고)타워 스텟 가치'!$S$17,'스테이지별 몬스터 스텟'!K1212*'(참고)타워 스텟 가치'!$T$17,'스테이지별 몬스터 스텟'!L1212*'(참고)타워 스텟 가치'!$U$17,'스테이지별 몬스터 스텟'!M1212*'(참고)타워 스텟 가치'!$V$17,'스테이지별 몬스터 스텟'!N1212*'(참고)타워 스텟 가치'!$W$17,'스테이지별 몬스터 스텟'!O1212*'(참고)타워 스텟 가치'!$X$17,'스테이지별 몬스터 스텟'!P1212*'(참고)타워 스텟 가치'!$Y$17)</f>
        <v>750885.17250000231</v>
      </c>
      <c r="R1212">
        <v>1</v>
      </c>
      <c r="S1212">
        <f>VLOOKUP($F1212,'(참고)타워 스텟 가치'!$B$7:$L$11,S$2,0)+(VLOOKUP($F1212,'(참고)타워 스텟 가치'!$B$7:$L$11,S$2,0)*$E1212)</f>
        <v>550.12500000000171</v>
      </c>
      <c r="T1212">
        <f>VLOOKUP($F1212,'(참고)타워 스텟 가치'!$B$7:$L$11,T$2,0)+(VLOOKUP($F1212,'(참고)타워 스텟 가치'!$B$7:$L$11,T$2,0)*$E1212)</f>
        <v>990.22500000000298</v>
      </c>
      <c r="U1212">
        <f>VLOOKUP($F1212,'(참고)타워 스텟 가치'!$B$7:$L$11,U$2,0)+(VLOOKUP($F1212,'(참고)타워 스텟 가치'!$B$7:$L$11,U$2,0)*$E1212)</f>
        <v>489000.00000000146</v>
      </c>
      <c r="V1212">
        <f>VLOOKUP($F1212,'(참고)타워 스텟 가치'!$B$7:$L$11,V$2,0)+(VLOOKUP($F1212,'(참고)타워 스텟 가치'!$B$7:$L$11,V$2,0)*$E1212)</f>
        <v>6601.50000000002</v>
      </c>
      <c r="W1212">
        <f>VLOOKUP($F1212,'(참고)타워 스텟 가치'!$B$7:$L$11,W$2,0)+(VLOOKUP($F1212,'(참고)타워 스텟 가치'!$B$7:$L$11,W$2,0)*$E1212)</f>
        <v>110.02500000000033</v>
      </c>
      <c r="X1212">
        <f>VLOOKUP($F1212,'(참고)타워 스텟 가치'!$B$7:$L$11,X$2,0)+(VLOOKUP($F1212,'(참고)타워 스텟 가치'!$B$7:$L$11,X$2,0)*$E1212)</f>
        <v>29.340000000000089</v>
      </c>
      <c r="Y1212">
        <f>VLOOKUP($F1212,'(참고)타워 스텟 가치'!$B$7:$L$11,Y$2,0)+(VLOOKUP($F1212,'(참고)타워 스텟 가치'!$B$7:$L$11,Y$2,0)*$E1212)</f>
        <v>0</v>
      </c>
      <c r="Z1212">
        <f>VLOOKUP($F1212,'(참고)타워 스텟 가치'!$B$7:$L$11,Z$2,0)+(VLOOKUP($F1212,'(참고)타워 스텟 가치'!$B$7:$L$11,Z$2,0)*$E1212)</f>
        <v>0</v>
      </c>
      <c r="AA1212">
        <f>VLOOKUP($F1212,'(참고)타워 스텟 가치'!$B$7:$L$11,AA$2,0)+(VLOOKUP($F1212,'(참고)타워 스텟 가치'!$B$7:$L$11,AA$2,0)*$E1212)</f>
        <v>68.460000000000207</v>
      </c>
      <c r="AB1212">
        <f>SUM('스테이지별 몬스터 스텟'!S1212*'(참고)타워 스텟 가치'!$Q$17,'스테이지별 몬스터 스텟'!T1212*'(참고)타워 스텟 가치'!$R$17,'스테이지별 몬스터 스텟'!U1212*'(참고)타워 스텟 가치'!$S$17,'스테이지별 몬스터 스텟'!V1212*'(참고)타워 스텟 가치'!$T$17,'스테이지별 몬스터 스텟'!W1212*'(참고)타워 스텟 가치'!$U$17,'스테이지별 몬스터 스텟'!X1212*'(참고)타워 스텟 가치'!$V$17,'스테이지별 몬스터 스텟'!Y1212*'(참고)타워 스텟 가치'!$W$17,'스테이지별 몬스터 스텟'!Z1212*'(참고)타워 스텟 가치'!$X$17,'스테이지별 몬스터 스텟'!AA1212*'(참고)타워 스텟 가치'!$Y$17)</f>
        <v>749674.89750000229</v>
      </c>
      <c r="AC1212">
        <v>2</v>
      </c>
      <c r="AD1212">
        <f>VLOOKUP($F1212,'(참고)타워 스텟 가치'!$B$12:$L$16,AD$2,0)+(VLOOKUP($F1212,'(참고)타워 스텟 가치'!$B$12:$L$16,AD$2,0)*$E1212)</f>
        <v>550.12500000000171</v>
      </c>
      <c r="AE1212">
        <f>VLOOKUP($F1212,'(참고)타워 스텟 가치'!$B$12:$L$16,AE$2,0)+(VLOOKUP($F1212,'(참고)타워 스텟 가치'!$B$12:$L$16,AE$2,0)*$E1212)</f>
        <v>660.15000000000202</v>
      </c>
      <c r="AF1212">
        <f>VLOOKUP($F1212,'(참고)타워 스텟 가치'!$B$12:$L$16,AF$2,0)+(VLOOKUP($F1212,'(참고)타워 스텟 가치'!$B$12:$L$16,AF$2,0)*$E1212)</f>
        <v>489000.00000000146</v>
      </c>
      <c r="AG1212">
        <f>VLOOKUP($F1212,'(참고)타워 스텟 가치'!$B$12:$L$16,AG$2,0)+(VLOOKUP($F1212,'(참고)타워 스텟 가치'!$B$12:$L$16,AG$2,0)*$E1212)</f>
        <v>3300.75000000001</v>
      </c>
      <c r="AH1212">
        <f>VLOOKUP($F1212,'(참고)타워 스텟 가치'!$B$12:$L$16,AH$2,0)+(VLOOKUP($F1212,'(참고)타워 스텟 가치'!$B$12:$L$16,AH$2,0)*$E1212)</f>
        <v>110.02500000000033</v>
      </c>
      <c r="AI1212">
        <f>VLOOKUP($F1212,'(참고)타워 스텟 가치'!$B$12:$L$16,AI$2,0)+(VLOOKUP($F1212,'(참고)타워 스텟 가치'!$B$12:$L$16,AI$2,0)*$E1212)</f>
        <v>29.340000000000089</v>
      </c>
      <c r="AJ1212">
        <f>VLOOKUP($F1212,'(참고)타워 스텟 가치'!$B$12:$L$16,AJ$2,0)+(VLOOKUP($F1212,'(참고)타워 스텟 가치'!$B$12:$L$16,AJ$2,0)*$E1212)</f>
        <v>0</v>
      </c>
      <c r="AK1212">
        <f>VLOOKUP($F1212,'(참고)타워 스텟 가치'!$B$12:$L$16,AK$2,0)+(VLOOKUP($F1212,'(참고)타워 스텟 가치'!$B$12:$L$16,AK$2,0)*$E1212)</f>
        <v>0</v>
      </c>
      <c r="AL1212">
        <f>VLOOKUP($F1212,'(참고)타워 스텟 가치'!$B$12:$L$16,AL$2,0)+(VLOOKUP($F1212,'(참고)타워 스텟 가치'!$B$12:$L$16,AL$2,0)*$E1212)</f>
        <v>136.92000000000041</v>
      </c>
      <c r="AM1212">
        <f>SUM('스테이지별 몬스터 스텟'!AD1212*'(참고)타워 스텟 가치'!$Q$17,'스테이지별 몬스터 스텟'!AE1212*'(참고)타워 스텟 가치'!$R$17,'스테이지별 몬스터 스텟'!AF1212*'(참고)타워 스텟 가치'!$S$17,'스테이지별 몬스터 스텟'!AG1212*'(참고)타워 스텟 가치'!$T$17,'스테이지별 몬스터 스텟'!AH1212*'(참고)타워 스텟 가치'!$U$17,'스테이지별 몬스터 스텟'!AI1212*'(참고)타워 스텟 가치'!$V$17,'스테이지별 몬스터 스텟'!AJ1212*'(참고)타워 스텟 가치'!$W$17,'스테이지별 몬스터 스텟'!AK1212*'(참고)타워 스텟 가치'!$X$17,'스테이지별 몬스터 스텟'!AL1212*'(참고)타워 스텟 가치'!$Y$17)</f>
        <v>742715.20500000217</v>
      </c>
      <c r="AN1212">
        <v>3</v>
      </c>
    </row>
    <row r="1213" spans="3:40" x14ac:dyDescent="0.3">
      <c r="C1213">
        <v>4</v>
      </c>
      <c r="D1213">
        <f t="shared" si="56"/>
        <v>242</v>
      </c>
      <c r="E1213" s="52">
        <f>VLOOKUP(D1213,'스테이지별 난이도 설정'!B:C,2,0)</f>
        <v>96.800000000000296</v>
      </c>
      <c r="F1213" t="str">
        <f t="shared" si="57"/>
        <v>유니크</v>
      </c>
      <c r="G1213">
        <f t="shared" si="55"/>
        <v>6</v>
      </c>
      <c r="H1213">
        <f>VLOOKUP($F1213,'(참고)타워 스텟 가치'!$B$2:$L$6,H$2,0)+(VLOOKUP($F1213,'(참고)타워 스텟 가치'!$B$2:$L$6,H$2,0)*$E1213)</f>
        <v>2475.5625000000073</v>
      </c>
      <c r="I1213">
        <f>VLOOKUP($F1213,'(참고)타워 스텟 가치'!$B$2:$L$6,I$2,0)+(VLOOKUP($F1213,'(참고)타워 스텟 가치'!$B$2:$L$6,I$2,0)*$E1213)</f>
        <v>495.11250000000149</v>
      </c>
      <c r="J1213">
        <f>VLOOKUP($F1213,'(참고)타워 스텟 가치'!$B$2:$L$6,J$2,0)+(VLOOKUP($F1213,'(참고)타워 스텟 가치'!$B$2:$L$6,J$2,0)*$E1213)</f>
        <v>489000.00000000146</v>
      </c>
      <c r="K1213">
        <f>VLOOKUP($F1213,'(참고)타워 스텟 가치'!$B$2:$L$6,K$2,0)+(VLOOKUP($F1213,'(참고)타워 스텟 가치'!$B$2:$L$6,K$2,0)*$E1213)</f>
        <v>9902.2500000000291</v>
      </c>
      <c r="L1213">
        <f>VLOOKUP($F1213,'(참고)타워 스텟 가치'!$B$2:$L$6,L$2,0)+(VLOOKUP($F1213,'(참고)타워 스텟 가치'!$B$2:$L$6,L$2,0)*$E1213)</f>
        <v>165.03750000000051</v>
      </c>
      <c r="M1213">
        <f>VLOOKUP($F1213,'(참고)타워 스텟 가치'!$B$2:$L$6,M$2,0)+(VLOOKUP($F1213,'(참고)타워 스텟 가치'!$B$2:$L$6,M$2,0)*$E1213)</f>
        <v>29.340000000000089</v>
      </c>
      <c r="N1213">
        <f>VLOOKUP($F1213,'(참고)타워 스텟 가치'!$B$2:$L$6,N$2,0)+(VLOOKUP($F1213,'(참고)타워 스텟 가치'!$B$2:$L$6,N$2,0)*$E1213)</f>
        <v>0</v>
      </c>
      <c r="O1213">
        <f>VLOOKUP($F1213,'(참고)타워 스텟 가치'!$B$2:$L$6,O$2,0)+(VLOOKUP($F1213,'(참고)타워 스텟 가치'!$B$2:$L$6,O$2,0)*$E1213)</f>
        <v>0</v>
      </c>
      <c r="P1213">
        <f>VLOOKUP($F1213,'(참고)타워 스텟 가치'!$B$2:$L$6,P$2,0)+(VLOOKUP($F1213,'(참고)타워 스텟 가치'!$B$2:$L$6,P$2,0)*$E1213)</f>
        <v>97.800000000000296</v>
      </c>
      <c r="Q1213">
        <f>SUM('스테이지별 몬스터 스텟'!H1213*'(참고)타워 스텟 가치'!$Q$17,'스테이지별 몬스터 스텟'!I1213*'(참고)타워 스텟 가치'!$R$17,'스테이지별 몬스터 스텟'!J1213*'(참고)타워 스텟 가치'!$S$17,'스테이지별 몬스터 스텟'!K1213*'(참고)타워 스텟 가치'!$T$17,'스테이지별 몬스터 스텟'!L1213*'(참고)타워 스텟 가치'!$U$17,'스테이지별 몬스터 스텟'!M1213*'(참고)타워 스텟 가치'!$V$17,'스테이지별 몬스터 스텟'!N1213*'(참고)타워 스텟 가치'!$W$17,'스테이지별 몬스터 스텟'!O1213*'(참고)타워 스텟 가치'!$X$17,'스테이지별 몬스터 스텟'!P1213*'(참고)타워 스텟 가치'!$Y$17)</f>
        <v>759553.30875000218</v>
      </c>
      <c r="R1213">
        <v>1</v>
      </c>
      <c r="S1213">
        <f>VLOOKUP($F1213,'(참고)타워 스텟 가치'!$B$7:$L$11,S$2,0)+(VLOOKUP($F1213,'(참고)타워 스텟 가치'!$B$7:$L$11,S$2,0)*$E1213)</f>
        <v>825.1875000000025</v>
      </c>
      <c r="T1213">
        <f>VLOOKUP($F1213,'(참고)타워 스텟 가치'!$B$7:$L$11,T$2,0)+(VLOOKUP($F1213,'(참고)타워 스텟 가치'!$B$7:$L$11,T$2,0)*$E1213)</f>
        <v>1485.3375000000044</v>
      </c>
      <c r="U1213">
        <f>VLOOKUP($F1213,'(참고)타워 스텟 가치'!$B$7:$L$11,U$2,0)+(VLOOKUP($F1213,'(참고)타워 스텟 가치'!$B$7:$L$11,U$2,0)*$E1213)</f>
        <v>489000.00000000146</v>
      </c>
      <c r="V1213">
        <f>VLOOKUP($F1213,'(참고)타워 스텟 가치'!$B$7:$L$11,V$2,0)+(VLOOKUP($F1213,'(참고)타워 스텟 가치'!$B$7:$L$11,V$2,0)*$E1213)</f>
        <v>9902.2500000000291</v>
      </c>
      <c r="W1213">
        <f>VLOOKUP($F1213,'(참고)타워 스텟 가치'!$B$7:$L$11,W$2,0)+(VLOOKUP($F1213,'(참고)타워 스텟 가치'!$B$7:$L$11,W$2,0)*$E1213)</f>
        <v>165.03750000000051</v>
      </c>
      <c r="X1213">
        <f>VLOOKUP($F1213,'(참고)타워 스텟 가치'!$B$7:$L$11,X$2,0)+(VLOOKUP($F1213,'(참고)타워 스텟 가치'!$B$7:$L$11,X$2,0)*$E1213)</f>
        <v>29.340000000000089</v>
      </c>
      <c r="Y1213">
        <f>VLOOKUP($F1213,'(참고)타워 스텟 가치'!$B$7:$L$11,Y$2,0)+(VLOOKUP($F1213,'(참고)타워 스텟 가치'!$B$7:$L$11,Y$2,0)*$E1213)</f>
        <v>0</v>
      </c>
      <c r="Z1213">
        <f>VLOOKUP($F1213,'(참고)타워 스텟 가치'!$B$7:$L$11,Z$2,0)+(VLOOKUP($F1213,'(참고)타워 스텟 가치'!$B$7:$L$11,Z$2,0)*$E1213)</f>
        <v>0</v>
      </c>
      <c r="AA1213">
        <f>VLOOKUP($F1213,'(참고)타워 스텟 가치'!$B$7:$L$11,AA$2,0)+(VLOOKUP($F1213,'(참고)타워 스텟 가치'!$B$7:$L$11,AA$2,0)*$E1213)</f>
        <v>97.800000000000296</v>
      </c>
      <c r="AB1213">
        <f>SUM('스테이지별 몬스터 스텟'!S1213*'(참고)타워 스텟 가치'!$Q$17,'스테이지별 몬스터 스텟'!T1213*'(참고)타워 스텟 가치'!$R$17,'스테이지별 몬스터 스텟'!U1213*'(참고)타워 스텟 가치'!$S$17,'스테이지별 몬스터 스텟'!V1213*'(참고)타워 스텟 가치'!$T$17,'스테이지별 몬스터 스텟'!W1213*'(참고)타워 스텟 가치'!$U$17,'스테이지별 몬스터 스텟'!X1213*'(참고)타워 스텟 가치'!$V$17,'스테이지별 몬스터 스텟'!Y1213*'(참고)타워 스텟 가치'!$W$17,'스테이지별 몬스터 스텟'!Z1213*'(참고)타워 스텟 가치'!$X$17,'스테이지별 몬스터 스텟'!AA1213*'(참고)타워 스텟 가치'!$Y$17)</f>
        <v>757737.89625000209</v>
      </c>
      <c r="AC1213">
        <v>2</v>
      </c>
      <c r="AD1213">
        <f>VLOOKUP($F1213,'(참고)타워 스텟 가치'!$B$12:$L$16,AD$2,0)+(VLOOKUP($F1213,'(참고)타워 스텟 가치'!$B$12:$L$16,AD$2,0)*$E1213)</f>
        <v>825.1875000000025</v>
      </c>
      <c r="AE1213">
        <f>VLOOKUP($F1213,'(참고)타워 스텟 가치'!$B$12:$L$16,AE$2,0)+(VLOOKUP($F1213,'(참고)타워 스텟 가치'!$B$12:$L$16,AE$2,0)*$E1213)</f>
        <v>990.22500000000298</v>
      </c>
      <c r="AF1213">
        <f>VLOOKUP($F1213,'(참고)타워 스텟 가치'!$B$12:$L$16,AF$2,0)+(VLOOKUP($F1213,'(참고)타워 스텟 가치'!$B$12:$L$16,AF$2,0)*$E1213)</f>
        <v>489000.00000000146</v>
      </c>
      <c r="AG1213">
        <f>VLOOKUP($F1213,'(참고)타워 스텟 가치'!$B$12:$L$16,AG$2,0)+(VLOOKUP($F1213,'(참고)타워 스텟 가치'!$B$12:$L$16,AG$2,0)*$E1213)</f>
        <v>4951.1250000000146</v>
      </c>
      <c r="AH1213">
        <f>VLOOKUP($F1213,'(참고)타워 스텟 가치'!$B$12:$L$16,AH$2,0)+(VLOOKUP($F1213,'(참고)타워 스텟 가치'!$B$12:$L$16,AH$2,0)*$E1213)</f>
        <v>165.03750000000051</v>
      </c>
      <c r="AI1213">
        <f>VLOOKUP($F1213,'(참고)타워 스텟 가치'!$B$12:$L$16,AI$2,0)+(VLOOKUP($F1213,'(참고)타워 스텟 가치'!$B$12:$L$16,AI$2,0)*$E1213)</f>
        <v>29.340000000000089</v>
      </c>
      <c r="AJ1213">
        <f>VLOOKUP($F1213,'(참고)타워 스텟 가치'!$B$12:$L$16,AJ$2,0)+(VLOOKUP($F1213,'(참고)타워 스텟 가치'!$B$12:$L$16,AJ$2,0)*$E1213)</f>
        <v>0</v>
      </c>
      <c r="AK1213">
        <f>VLOOKUP($F1213,'(참고)타워 스텟 가치'!$B$12:$L$16,AK$2,0)+(VLOOKUP($F1213,'(참고)타워 스텟 가치'!$B$12:$L$16,AK$2,0)*$E1213)</f>
        <v>0</v>
      </c>
      <c r="AL1213">
        <f>VLOOKUP($F1213,'(참고)타워 스텟 가치'!$B$12:$L$16,AL$2,0)+(VLOOKUP($F1213,'(참고)타워 스텟 가치'!$B$12:$L$16,AL$2,0)*$E1213)</f>
        <v>195.60000000000059</v>
      </c>
      <c r="AM1213">
        <f>SUM('스테이지별 몬스터 스텟'!AD1213*'(참고)타워 스텟 가치'!$Q$17,'스테이지별 몬스터 스텟'!AE1213*'(참고)타워 스텟 가치'!$R$17,'스테이지별 몬스터 스텟'!AF1213*'(참고)타워 스텟 가치'!$S$17,'스테이지별 몬스터 스텟'!AG1213*'(참고)타워 스텟 가치'!$T$17,'스테이지별 몬스터 스텟'!AH1213*'(참고)타워 스텟 가치'!$U$17,'스테이지별 몬스터 스텟'!AI1213*'(참고)타워 스텟 가치'!$V$17,'스테이지별 몬스터 스텟'!AJ1213*'(참고)타워 스텟 가치'!$W$17,'스테이지별 몬스터 스텟'!AK1213*'(참고)타워 스텟 가치'!$X$17,'스테이지별 몬스터 스텟'!AL1213*'(참고)타워 스텟 가치'!$Y$17)</f>
        <v>747288.57750000211</v>
      </c>
      <c r="AN1213">
        <v>3</v>
      </c>
    </row>
    <row r="1214" spans="3:40" x14ac:dyDescent="0.3">
      <c r="C1214">
        <v>5</v>
      </c>
      <c r="D1214">
        <f t="shared" si="56"/>
        <v>242</v>
      </c>
      <c r="E1214" s="52">
        <f>VLOOKUP(D1214,'스테이지별 난이도 설정'!B:C,2,0)</f>
        <v>96.800000000000296</v>
      </c>
      <c r="F1214" t="str">
        <f t="shared" si="57"/>
        <v>스페셜</v>
      </c>
      <c r="G1214">
        <f t="shared" si="55"/>
        <v>6</v>
      </c>
      <c r="H1214">
        <f>VLOOKUP($F1214,'(참고)타워 스텟 가치'!$B$2:$L$6,H$2,0)+(VLOOKUP($F1214,'(참고)타워 스텟 가치'!$B$2:$L$6,H$2,0)*$E1214)</f>
        <v>3713.3437500000114</v>
      </c>
      <c r="I1214">
        <f>VLOOKUP($F1214,'(참고)타워 스텟 가치'!$B$2:$L$6,I$2,0)+(VLOOKUP($F1214,'(참고)타워 스텟 가치'!$B$2:$L$6,I$2,0)*$E1214)</f>
        <v>742.66875000000221</v>
      </c>
      <c r="J1214">
        <f>VLOOKUP($F1214,'(참고)타워 스텟 가치'!$B$2:$L$6,J$2,0)+(VLOOKUP($F1214,'(참고)타워 스텟 가치'!$B$2:$L$6,J$2,0)*$E1214)</f>
        <v>489000.00000000146</v>
      </c>
      <c r="K1214">
        <f>VLOOKUP($F1214,'(참고)타워 스텟 가치'!$B$2:$L$6,K$2,0)+(VLOOKUP($F1214,'(참고)타워 스텟 가치'!$B$2:$L$6,K$2,0)*$E1214)</f>
        <v>14853.375000000045</v>
      </c>
      <c r="L1214">
        <f>VLOOKUP($F1214,'(참고)타워 스텟 가치'!$B$2:$L$6,L$2,0)+(VLOOKUP($F1214,'(참고)타워 스텟 가치'!$B$2:$L$6,L$2,0)*$E1214)</f>
        <v>247.55625000000074</v>
      </c>
      <c r="M1214">
        <f>VLOOKUP($F1214,'(참고)타워 스텟 가치'!$B$2:$L$6,M$2,0)+(VLOOKUP($F1214,'(참고)타워 스텟 가치'!$B$2:$L$6,M$2,0)*$E1214)</f>
        <v>29.340000000000089</v>
      </c>
      <c r="N1214">
        <f>VLOOKUP($F1214,'(참고)타워 스텟 가치'!$B$2:$L$6,N$2,0)+(VLOOKUP($F1214,'(참고)타워 스텟 가치'!$B$2:$L$6,N$2,0)*$E1214)</f>
        <v>0</v>
      </c>
      <c r="O1214">
        <f>VLOOKUP($F1214,'(참고)타워 스텟 가치'!$B$2:$L$6,O$2,0)+(VLOOKUP($F1214,'(참고)타워 스텟 가치'!$B$2:$L$6,O$2,0)*$E1214)</f>
        <v>0</v>
      </c>
      <c r="P1214">
        <f>VLOOKUP($F1214,'(참고)타워 스텟 가치'!$B$2:$L$6,P$2,0)+(VLOOKUP($F1214,'(참고)타워 스텟 가치'!$B$2:$L$6,P$2,0)*$E1214)</f>
        <v>97.800000000000296</v>
      </c>
      <c r="Q1214">
        <f>SUM('스테이지별 몬스터 스텟'!H1214*'(참고)타워 스텟 가치'!$Q$17,'스테이지별 몬스터 스텟'!I1214*'(참고)타워 스텟 가치'!$R$17,'스테이지별 몬스터 스텟'!J1214*'(참고)타워 스텟 가치'!$S$17,'스테이지별 몬스터 스텟'!K1214*'(참고)타워 스텟 가치'!$T$17,'스테이지별 몬스터 스텟'!L1214*'(참고)타워 스텟 가치'!$U$17,'스테이지별 몬스터 스텟'!M1214*'(참고)타워 스텟 가치'!$V$17,'스테이지별 몬스터 스텟'!N1214*'(참고)타워 스텟 가치'!$W$17,'스테이지별 몬스터 스텟'!O1214*'(참고)타워 스텟 가치'!$X$17,'스테이지별 몬스터 스텟'!P1214*'(참고)타워 스텟 가치'!$Y$17)</f>
        <v>772467.49312500237</v>
      </c>
      <c r="R1214">
        <v>1</v>
      </c>
      <c r="S1214">
        <f>VLOOKUP($F1214,'(참고)타워 스텟 가치'!$B$7:$L$11,S$2,0)+(VLOOKUP($F1214,'(참고)타워 스텟 가치'!$B$7:$L$11,S$2,0)*$E1214)</f>
        <v>1237.7812500000036</v>
      </c>
      <c r="T1214">
        <f>VLOOKUP($F1214,'(참고)타워 스텟 가치'!$B$7:$L$11,T$2,0)+(VLOOKUP($F1214,'(참고)타워 스텟 가치'!$B$7:$L$11,T$2,0)*$E1214)</f>
        <v>2228.0062500000067</v>
      </c>
      <c r="U1214">
        <f>VLOOKUP($F1214,'(참고)타워 스텟 가치'!$B$7:$L$11,U$2,0)+(VLOOKUP($F1214,'(참고)타워 스텟 가치'!$B$7:$L$11,U$2,0)*$E1214)</f>
        <v>489000.00000000146</v>
      </c>
      <c r="V1214">
        <f>VLOOKUP($F1214,'(참고)타워 스텟 가치'!$B$7:$L$11,V$2,0)+(VLOOKUP($F1214,'(참고)타워 스텟 가치'!$B$7:$L$11,V$2,0)*$E1214)</f>
        <v>14853.375000000045</v>
      </c>
      <c r="W1214">
        <f>VLOOKUP($F1214,'(참고)타워 스텟 가치'!$B$7:$L$11,W$2,0)+(VLOOKUP($F1214,'(참고)타워 스텟 가치'!$B$7:$L$11,W$2,0)*$E1214)</f>
        <v>247.55625000000074</v>
      </c>
      <c r="X1214">
        <f>VLOOKUP($F1214,'(참고)타워 스텟 가치'!$B$7:$L$11,X$2,0)+(VLOOKUP($F1214,'(참고)타워 스텟 가치'!$B$7:$L$11,X$2,0)*$E1214)</f>
        <v>29.340000000000089</v>
      </c>
      <c r="Y1214">
        <f>VLOOKUP($F1214,'(참고)타워 스텟 가치'!$B$7:$L$11,Y$2,0)+(VLOOKUP($F1214,'(참고)타워 스텟 가치'!$B$7:$L$11,Y$2,0)*$E1214)</f>
        <v>0</v>
      </c>
      <c r="Z1214">
        <f>VLOOKUP($F1214,'(참고)타워 스텟 가치'!$B$7:$L$11,Z$2,0)+(VLOOKUP($F1214,'(참고)타워 스텟 가치'!$B$7:$L$11,Z$2,0)*$E1214)</f>
        <v>0</v>
      </c>
      <c r="AA1214">
        <f>VLOOKUP($F1214,'(참고)타워 스텟 가치'!$B$7:$L$11,AA$2,0)+(VLOOKUP($F1214,'(참고)타워 스텟 가치'!$B$7:$L$11,AA$2,0)*$E1214)</f>
        <v>97.800000000000296</v>
      </c>
      <c r="AB1214">
        <f>SUM('스테이지별 몬스터 스텟'!S1214*'(참고)타워 스텟 가치'!$Q$17,'스테이지별 몬스터 스텟'!T1214*'(참고)타워 스텟 가치'!$R$17,'스테이지별 몬스터 스텟'!U1214*'(참고)타워 스텟 가치'!$S$17,'스테이지별 몬스터 스텟'!V1214*'(참고)타워 스텟 가치'!$T$17,'스테이지별 몬스터 스텟'!W1214*'(참고)타워 스텟 가치'!$U$17,'스테이지별 몬스터 스텟'!X1214*'(참고)타워 스텟 가치'!$V$17,'스테이지별 몬스터 스텟'!Y1214*'(참고)타워 스텟 가치'!$W$17,'스테이지별 몬스터 스텟'!Z1214*'(참고)타워 스텟 가치'!$X$17,'스테이지별 몬스터 스텟'!AA1214*'(참고)타워 스텟 가치'!$Y$17)</f>
        <v>769744.37437500234</v>
      </c>
      <c r="AC1214">
        <v>2</v>
      </c>
      <c r="AD1214">
        <f>VLOOKUP($F1214,'(참고)타워 스텟 가치'!$B$12:$L$16,AD$2,0)+(VLOOKUP($F1214,'(참고)타워 스텟 가치'!$B$12:$L$16,AD$2,0)*$E1214)</f>
        <v>1237.7812500000036</v>
      </c>
      <c r="AE1214">
        <f>VLOOKUP($F1214,'(참고)타워 스텟 가치'!$B$12:$L$16,AE$2,0)+(VLOOKUP($F1214,'(참고)타워 스텟 가치'!$B$12:$L$16,AE$2,0)*$E1214)</f>
        <v>1485.3375000000044</v>
      </c>
      <c r="AF1214">
        <f>VLOOKUP($F1214,'(참고)타워 스텟 가치'!$B$12:$L$16,AF$2,0)+(VLOOKUP($F1214,'(참고)타워 스텟 가치'!$B$12:$L$16,AF$2,0)*$E1214)</f>
        <v>489000.00000000146</v>
      </c>
      <c r="AG1214">
        <f>VLOOKUP($F1214,'(참고)타워 스텟 가치'!$B$12:$L$16,AG$2,0)+(VLOOKUP($F1214,'(참고)타워 스텟 가치'!$B$12:$L$16,AG$2,0)*$E1214)</f>
        <v>7426.6875000000227</v>
      </c>
      <c r="AH1214">
        <f>VLOOKUP($F1214,'(참고)타워 스텟 가치'!$B$12:$L$16,AH$2,0)+(VLOOKUP($F1214,'(참고)타워 스텟 가치'!$B$12:$L$16,AH$2,0)*$E1214)</f>
        <v>247.55625000000074</v>
      </c>
      <c r="AI1214">
        <f>VLOOKUP($F1214,'(참고)타워 스텟 가치'!$B$12:$L$16,AI$2,0)+(VLOOKUP($F1214,'(참고)타워 스텟 가치'!$B$12:$L$16,AI$2,0)*$E1214)</f>
        <v>29.340000000000089</v>
      </c>
      <c r="AJ1214">
        <f>VLOOKUP($F1214,'(참고)타워 스텟 가치'!$B$12:$L$16,AJ$2,0)+(VLOOKUP($F1214,'(참고)타워 스텟 가치'!$B$12:$L$16,AJ$2,0)*$E1214)</f>
        <v>0</v>
      </c>
      <c r="AK1214">
        <f>VLOOKUP($F1214,'(참고)타워 스텟 가치'!$B$12:$L$16,AK$2,0)+(VLOOKUP($F1214,'(참고)타워 스텟 가치'!$B$12:$L$16,AK$2,0)*$E1214)</f>
        <v>0</v>
      </c>
      <c r="AL1214">
        <f>VLOOKUP($F1214,'(참고)타워 스텟 가치'!$B$12:$L$16,AL$2,0)+(VLOOKUP($F1214,'(참고)타워 스텟 가치'!$B$12:$L$16,AL$2,0)*$E1214)</f>
        <v>195.60000000000059</v>
      </c>
      <c r="AM1214">
        <f>SUM('스테이지별 몬스터 스텟'!AD1214*'(참고)타워 스텟 가치'!$Q$17,'스테이지별 몬스터 스텟'!AE1214*'(참고)타워 스텟 가치'!$R$17,'스테이지별 몬스터 스텟'!AF1214*'(참고)타워 스텟 가치'!$S$17,'스테이지별 몬스터 스텟'!AG1214*'(참고)타워 스텟 가치'!$T$17,'스테이지별 몬스터 스텟'!AH1214*'(참고)타워 스텟 가치'!$U$17,'스테이지별 몬스터 스텟'!AI1214*'(참고)타워 스텟 가치'!$V$17,'스테이지별 몬스터 스텟'!AJ1214*'(참고)타워 스텟 가치'!$W$17,'스테이지별 몬스터 스텟'!AK1214*'(참고)타워 스텟 가치'!$X$17,'스테이지별 몬스터 스텟'!AL1214*'(참고)타워 스텟 가치'!$Y$17)</f>
        <v>753972.59625000216</v>
      </c>
      <c r="AN1214">
        <v>3</v>
      </c>
    </row>
    <row r="1215" spans="3:40" x14ac:dyDescent="0.3">
      <c r="C1215">
        <v>1</v>
      </c>
      <c r="D1215">
        <f t="shared" si="56"/>
        <v>243</v>
      </c>
      <c r="E1215" s="52">
        <f>VLOOKUP(D1215,'스테이지별 난이도 설정'!B:C,2,0)</f>
        <v>97.200000000000301</v>
      </c>
      <c r="F1215" t="str">
        <f t="shared" si="57"/>
        <v>일반</v>
      </c>
      <c r="G1215">
        <f t="shared" si="55"/>
        <v>6</v>
      </c>
      <c r="H1215">
        <f>VLOOKUP($F1215,'(참고)타워 스텟 가치'!$B$2:$L$6,H$2,0)+(VLOOKUP($F1215,'(참고)타워 스텟 가치'!$B$2:$L$6,H$2,0)*$E1215)</f>
        <v>736.50000000000227</v>
      </c>
      <c r="I1215">
        <f>VLOOKUP($F1215,'(참고)타워 스텟 가치'!$B$2:$L$6,I$2,0)+(VLOOKUP($F1215,'(참고)타워 스텟 가치'!$B$2:$L$6,I$2,0)*$E1215)</f>
        <v>147.30000000000047</v>
      </c>
      <c r="J1215">
        <f>VLOOKUP($F1215,'(참고)타워 스텟 가치'!$B$2:$L$6,J$2,0)+(VLOOKUP($F1215,'(참고)타워 스텟 가치'!$B$2:$L$6,J$2,0)*$E1215)</f>
        <v>491000.00000000151</v>
      </c>
      <c r="K1215">
        <f>VLOOKUP($F1215,'(참고)타워 스텟 가치'!$B$2:$L$6,K$2,0)+(VLOOKUP($F1215,'(참고)타워 스텟 가치'!$B$2:$L$6,K$2,0)*$E1215)</f>
        <v>2946.0000000000091</v>
      </c>
      <c r="L1215">
        <f>VLOOKUP($F1215,'(참고)타워 스텟 가치'!$B$2:$L$6,L$2,0)+(VLOOKUP($F1215,'(참고)타워 스텟 가치'!$B$2:$L$6,L$2,0)*$E1215)</f>
        <v>49.100000000000151</v>
      </c>
      <c r="M1215">
        <f>VLOOKUP($F1215,'(참고)타워 스텟 가치'!$B$2:$L$6,M$2,0)+(VLOOKUP($F1215,'(참고)타워 스텟 가치'!$B$2:$L$6,M$2,0)*$E1215)</f>
        <v>29.46000000000009</v>
      </c>
      <c r="N1215">
        <f>VLOOKUP($F1215,'(참고)타워 스텟 가치'!$B$2:$L$6,N$2,0)+(VLOOKUP($F1215,'(참고)타워 스텟 가치'!$B$2:$L$6,N$2,0)*$E1215)</f>
        <v>0</v>
      </c>
      <c r="O1215">
        <f>VLOOKUP($F1215,'(참고)타워 스텟 가치'!$B$2:$L$6,O$2,0)+(VLOOKUP($F1215,'(참고)타워 스텟 가치'!$B$2:$L$6,O$2,0)*$E1215)</f>
        <v>0</v>
      </c>
      <c r="P1215">
        <f>VLOOKUP($F1215,'(참고)타워 스텟 가치'!$B$2:$L$6,P$2,0)+(VLOOKUP($F1215,'(참고)타워 스텟 가치'!$B$2:$L$6,P$2,0)*$E1215)</f>
        <v>68.740000000000208</v>
      </c>
      <c r="Q1215">
        <f>SUM('스테이지별 몬스터 스텟'!H1215*'(참고)타워 스텟 가치'!$Q$17,'스테이지별 몬스터 스텟'!I1215*'(참고)타워 스텟 가치'!$R$17,'스테이지별 몬스터 스텟'!J1215*'(참고)타워 스텟 가치'!$S$17,'스테이지별 몬스터 스텟'!K1215*'(참고)타워 스텟 가치'!$T$17,'스테이지별 몬스터 스텟'!L1215*'(참고)타워 스텟 가치'!$U$17,'스테이지별 몬스터 스텟'!M1215*'(참고)타워 스텟 가치'!$V$17,'스테이지별 몬스터 스텟'!N1215*'(참고)타워 스텟 가치'!$W$17,'스테이지별 몬스터 스텟'!O1215*'(참고)타워 스텟 가치'!$X$17,'스테이지별 몬스터 스텟'!P1215*'(참고)타워 스텟 가치'!$Y$17)</f>
        <v>744351.09000000218</v>
      </c>
      <c r="R1215">
        <v>1</v>
      </c>
      <c r="S1215">
        <f>VLOOKUP($F1215,'(참고)타워 스텟 가치'!$B$7:$L$11,S$2,0)+(VLOOKUP($F1215,'(참고)타워 스텟 가치'!$B$7:$L$11,S$2,0)*$E1215)</f>
        <v>245.50000000000074</v>
      </c>
      <c r="T1215">
        <f>VLOOKUP($F1215,'(참고)타워 스텟 가치'!$B$7:$L$11,T$2,0)+(VLOOKUP($F1215,'(참고)타워 스텟 가치'!$B$7:$L$11,T$2,0)*$E1215)</f>
        <v>441.90000000000134</v>
      </c>
      <c r="U1215">
        <f>VLOOKUP($F1215,'(참고)타워 스텟 가치'!$B$7:$L$11,U$2,0)+(VLOOKUP($F1215,'(참고)타워 스텟 가치'!$B$7:$L$11,U$2,0)*$E1215)</f>
        <v>491000.00000000151</v>
      </c>
      <c r="V1215">
        <f>VLOOKUP($F1215,'(참고)타워 스텟 가치'!$B$7:$L$11,V$2,0)+(VLOOKUP($F1215,'(참고)타워 스텟 가치'!$B$7:$L$11,V$2,0)*$E1215)</f>
        <v>2946.0000000000091</v>
      </c>
      <c r="W1215">
        <f>VLOOKUP($F1215,'(참고)타워 스텟 가치'!$B$7:$L$11,W$2,0)+(VLOOKUP($F1215,'(참고)타워 스텟 가치'!$B$7:$L$11,W$2,0)*$E1215)</f>
        <v>49.100000000000151</v>
      </c>
      <c r="X1215">
        <f>VLOOKUP($F1215,'(참고)타워 스텟 가치'!$B$7:$L$11,X$2,0)+(VLOOKUP($F1215,'(참고)타워 스텟 가치'!$B$7:$L$11,X$2,0)*$E1215)</f>
        <v>29.46000000000009</v>
      </c>
      <c r="Y1215">
        <f>VLOOKUP($F1215,'(참고)타워 스텟 가치'!$B$7:$L$11,Y$2,0)+(VLOOKUP($F1215,'(참고)타워 스텟 가치'!$B$7:$L$11,Y$2,0)*$E1215)</f>
        <v>0</v>
      </c>
      <c r="Z1215">
        <f>VLOOKUP($F1215,'(참고)타워 스텟 가치'!$B$7:$L$11,Z$2,0)+(VLOOKUP($F1215,'(참고)타워 스텟 가치'!$B$7:$L$11,Z$2,0)*$E1215)</f>
        <v>0</v>
      </c>
      <c r="AA1215">
        <f>VLOOKUP($F1215,'(참고)타워 스텟 가치'!$B$7:$L$11,AA$2,0)+(VLOOKUP($F1215,'(참고)타워 스텟 가치'!$B$7:$L$11,AA$2,0)*$E1215)</f>
        <v>68.740000000000208</v>
      </c>
      <c r="AB1215">
        <f>SUM('스테이지별 몬스터 스텟'!S1215*'(참고)타워 스텟 가치'!$Q$17,'스테이지별 몬스터 스텟'!T1215*'(참고)타워 스텟 가치'!$R$17,'스테이지별 몬스터 스텟'!U1215*'(참고)타워 스텟 가치'!$S$17,'스테이지별 몬스터 스텟'!V1215*'(참고)타워 스텟 가치'!$T$17,'스테이지별 몬스터 스텟'!W1215*'(참고)타워 스텟 가치'!$U$17,'스테이지별 몬스터 스텟'!X1215*'(참고)타워 스텟 가치'!$V$17,'스테이지별 몬스터 스텟'!Y1215*'(참고)타워 스텟 가치'!$W$17,'스테이지별 몬스터 스텟'!Z1215*'(참고)타워 스텟 가치'!$X$17,'스테이지별 몬스터 스텟'!AA1215*'(참고)타워 스텟 가치'!$Y$17)</f>
        <v>743810.9900000022</v>
      </c>
      <c r="AC1215">
        <v>2</v>
      </c>
      <c r="AD1215">
        <f>VLOOKUP($F1215,'(참고)타워 스텟 가치'!$B$12:$L$16,AD$2,0)+(VLOOKUP($F1215,'(참고)타워 스텟 가치'!$B$12:$L$16,AD$2,0)*$E1215)</f>
        <v>245.50000000000074</v>
      </c>
      <c r="AE1215">
        <f>VLOOKUP($F1215,'(참고)타워 스텟 가치'!$B$12:$L$16,AE$2,0)+(VLOOKUP($F1215,'(참고)타워 스텟 가치'!$B$12:$L$16,AE$2,0)*$E1215)</f>
        <v>294.60000000000093</v>
      </c>
      <c r="AF1215">
        <f>VLOOKUP($F1215,'(참고)타워 스텟 가치'!$B$12:$L$16,AF$2,0)+(VLOOKUP($F1215,'(참고)타워 스텟 가치'!$B$12:$L$16,AF$2,0)*$E1215)</f>
        <v>491000.00000000151</v>
      </c>
      <c r="AG1215">
        <f>VLOOKUP($F1215,'(참고)타워 스텟 가치'!$B$12:$L$16,AG$2,0)+(VLOOKUP($F1215,'(참고)타워 스텟 가치'!$B$12:$L$16,AG$2,0)*$E1215)</f>
        <v>1473.0000000000045</v>
      </c>
      <c r="AH1215">
        <f>VLOOKUP($F1215,'(참고)타워 스텟 가치'!$B$12:$L$16,AH$2,0)+(VLOOKUP($F1215,'(참고)타워 스텟 가치'!$B$12:$L$16,AH$2,0)*$E1215)</f>
        <v>49.100000000000151</v>
      </c>
      <c r="AI1215">
        <f>VLOOKUP($F1215,'(참고)타워 스텟 가치'!$B$12:$L$16,AI$2,0)+(VLOOKUP($F1215,'(참고)타워 스텟 가치'!$B$12:$L$16,AI$2,0)*$E1215)</f>
        <v>29.46000000000009</v>
      </c>
      <c r="AJ1215">
        <f>VLOOKUP($F1215,'(참고)타워 스텟 가치'!$B$12:$L$16,AJ$2,0)+(VLOOKUP($F1215,'(참고)타워 스텟 가치'!$B$12:$L$16,AJ$2,0)*$E1215)</f>
        <v>0</v>
      </c>
      <c r="AK1215">
        <f>VLOOKUP($F1215,'(참고)타워 스텟 가치'!$B$12:$L$16,AK$2,0)+(VLOOKUP($F1215,'(참고)타워 스텟 가치'!$B$12:$L$16,AK$2,0)*$E1215)</f>
        <v>0</v>
      </c>
      <c r="AL1215">
        <f>VLOOKUP($F1215,'(참고)타워 스텟 가치'!$B$12:$L$16,AL$2,0)+(VLOOKUP($F1215,'(참고)타워 스텟 가치'!$B$12:$L$16,AL$2,0)*$E1215)</f>
        <v>137.48000000000042</v>
      </c>
      <c r="AM1215">
        <f>SUM('스테이지별 몬스터 스텟'!AD1215*'(참고)타워 스텟 가치'!$Q$17,'스테이지별 몬스터 스텟'!AE1215*'(참고)타워 스텟 가치'!$R$17,'스테이지별 몬스터 스텟'!AF1215*'(참고)타워 스텟 가치'!$S$17,'스테이지별 몬스터 스텟'!AG1215*'(참고)타워 스텟 가치'!$T$17,'스테이지별 몬스터 스텟'!AH1215*'(참고)타워 스텟 가치'!$U$17,'스테이지별 몬스터 스텟'!AI1215*'(참고)타워 스텟 가치'!$V$17,'스테이지별 몬스터 스텟'!AJ1215*'(참고)타워 스텟 가치'!$W$17,'스테이지별 몬스터 스텟'!AK1215*'(참고)타워 스텟 가치'!$X$17,'스테이지별 몬스터 스텟'!AL1215*'(참고)타워 스텟 가치'!$Y$17)</f>
        <v>740781.52000000223</v>
      </c>
      <c r="AN1215">
        <v>3</v>
      </c>
    </row>
    <row r="1216" spans="3:40" x14ac:dyDescent="0.3">
      <c r="C1216">
        <v>2</v>
      </c>
      <c r="D1216">
        <f t="shared" si="56"/>
        <v>243</v>
      </c>
      <c r="E1216" s="52">
        <f>VLOOKUP(D1216,'스테이지별 난이도 설정'!B:C,2,0)</f>
        <v>97.200000000000301</v>
      </c>
      <c r="F1216" t="str">
        <f t="shared" si="57"/>
        <v>레어</v>
      </c>
      <c r="G1216">
        <f t="shared" si="55"/>
        <v>6</v>
      </c>
      <c r="H1216">
        <f>VLOOKUP($F1216,'(참고)타워 스텟 가치'!$B$2:$L$6,H$2,0)+(VLOOKUP($F1216,'(참고)타워 스텟 가치'!$B$2:$L$6,H$2,0)*$E1216)</f>
        <v>1104.7500000000034</v>
      </c>
      <c r="I1216">
        <f>VLOOKUP($F1216,'(참고)타워 스텟 가치'!$B$2:$L$6,I$2,0)+(VLOOKUP($F1216,'(참고)타워 스텟 가치'!$B$2:$L$6,I$2,0)*$E1216)</f>
        <v>220.95000000000067</v>
      </c>
      <c r="J1216">
        <f>VLOOKUP($F1216,'(참고)타워 스텟 가치'!$B$2:$L$6,J$2,0)+(VLOOKUP($F1216,'(참고)타워 스텟 가치'!$B$2:$L$6,J$2,0)*$E1216)</f>
        <v>491000.00000000151</v>
      </c>
      <c r="K1216">
        <f>VLOOKUP($F1216,'(참고)타워 스텟 가치'!$B$2:$L$6,K$2,0)+(VLOOKUP($F1216,'(참고)타워 스텟 가치'!$B$2:$L$6,K$2,0)*$E1216)</f>
        <v>4419.0000000000136</v>
      </c>
      <c r="L1216">
        <f>VLOOKUP($F1216,'(참고)타워 스텟 가치'!$B$2:$L$6,L$2,0)+(VLOOKUP($F1216,'(참고)타워 스텟 가치'!$B$2:$L$6,L$2,0)*$E1216)</f>
        <v>73.650000000000233</v>
      </c>
      <c r="M1216">
        <f>VLOOKUP($F1216,'(참고)타워 스텟 가치'!$B$2:$L$6,M$2,0)+(VLOOKUP($F1216,'(참고)타워 스텟 가치'!$B$2:$L$6,M$2,0)*$E1216)</f>
        <v>29.46000000000009</v>
      </c>
      <c r="N1216">
        <f>VLOOKUP($F1216,'(참고)타워 스텟 가치'!$B$2:$L$6,N$2,0)+(VLOOKUP($F1216,'(참고)타워 스텟 가치'!$B$2:$L$6,N$2,0)*$E1216)</f>
        <v>0</v>
      </c>
      <c r="O1216">
        <f>VLOOKUP($F1216,'(참고)타워 스텟 가치'!$B$2:$L$6,O$2,0)+(VLOOKUP($F1216,'(참고)타워 스텟 가치'!$B$2:$L$6,O$2,0)*$E1216)</f>
        <v>0</v>
      </c>
      <c r="P1216">
        <f>VLOOKUP($F1216,'(참고)타워 스텟 가치'!$B$2:$L$6,P$2,0)+(VLOOKUP($F1216,'(참고)타워 스텟 가치'!$B$2:$L$6,P$2,0)*$E1216)</f>
        <v>68.740000000000208</v>
      </c>
      <c r="Q1216">
        <f>SUM('스테이지별 몬스터 스텟'!H1216*'(참고)타워 스텟 가치'!$Q$17,'스테이지별 몬스터 스텟'!I1216*'(참고)타워 스텟 가치'!$R$17,'스테이지별 몬스터 스텟'!J1216*'(참고)타워 스텟 가치'!$S$17,'스테이지별 몬스터 스텟'!K1216*'(참고)타워 스텟 가치'!$T$17,'스테이지별 몬스터 스텟'!L1216*'(참고)타워 스텟 가치'!$U$17,'스테이지별 몬스터 스텟'!M1216*'(참고)타워 스텟 가치'!$V$17,'스테이지별 몬스터 스텟'!N1216*'(참고)타워 스텟 가치'!$W$17,'스테이지별 몬스터 스텟'!O1216*'(참고)타워 스텟 가치'!$X$17,'스테이지별 몬스터 스텟'!P1216*'(참고)타워 스텟 가치'!$Y$17)</f>
        <v>748193.16500000237</v>
      </c>
      <c r="R1216">
        <v>1</v>
      </c>
      <c r="S1216">
        <f>VLOOKUP($F1216,'(참고)타워 스텟 가치'!$B$7:$L$11,S$2,0)+(VLOOKUP($F1216,'(참고)타워 스텟 가치'!$B$7:$L$11,S$2,0)*$E1216)</f>
        <v>368.25000000000114</v>
      </c>
      <c r="T1216">
        <f>VLOOKUP($F1216,'(참고)타워 스텟 가치'!$B$7:$L$11,T$2,0)+(VLOOKUP($F1216,'(참고)타워 스텟 가치'!$B$7:$L$11,T$2,0)*$E1216)</f>
        <v>662.85000000000207</v>
      </c>
      <c r="U1216">
        <f>VLOOKUP($F1216,'(참고)타워 스텟 가치'!$B$7:$L$11,U$2,0)+(VLOOKUP($F1216,'(참고)타워 스텟 가치'!$B$7:$L$11,U$2,0)*$E1216)</f>
        <v>491000.00000000151</v>
      </c>
      <c r="V1216">
        <f>VLOOKUP($F1216,'(참고)타워 스텟 가치'!$B$7:$L$11,V$2,0)+(VLOOKUP($F1216,'(참고)타워 스텟 가치'!$B$7:$L$11,V$2,0)*$E1216)</f>
        <v>4419.0000000000136</v>
      </c>
      <c r="W1216">
        <f>VLOOKUP($F1216,'(참고)타워 스텟 가치'!$B$7:$L$11,W$2,0)+(VLOOKUP($F1216,'(참고)타워 스텟 가치'!$B$7:$L$11,W$2,0)*$E1216)</f>
        <v>73.650000000000233</v>
      </c>
      <c r="X1216">
        <f>VLOOKUP($F1216,'(참고)타워 스텟 가치'!$B$7:$L$11,X$2,0)+(VLOOKUP($F1216,'(참고)타워 스텟 가치'!$B$7:$L$11,X$2,0)*$E1216)</f>
        <v>29.46000000000009</v>
      </c>
      <c r="Y1216">
        <f>VLOOKUP($F1216,'(참고)타워 스텟 가치'!$B$7:$L$11,Y$2,0)+(VLOOKUP($F1216,'(참고)타워 스텟 가치'!$B$7:$L$11,Y$2,0)*$E1216)</f>
        <v>0</v>
      </c>
      <c r="Z1216">
        <f>VLOOKUP($F1216,'(참고)타워 스텟 가치'!$B$7:$L$11,Z$2,0)+(VLOOKUP($F1216,'(참고)타워 스텟 가치'!$B$7:$L$11,Z$2,0)*$E1216)</f>
        <v>0</v>
      </c>
      <c r="AA1216">
        <f>VLOOKUP($F1216,'(참고)타워 스텟 가치'!$B$7:$L$11,AA$2,0)+(VLOOKUP($F1216,'(참고)타워 스텟 가치'!$B$7:$L$11,AA$2,0)*$E1216)</f>
        <v>68.740000000000208</v>
      </c>
      <c r="AB1216">
        <f>SUM('스테이지별 몬스터 스텟'!S1216*'(참고)타워 스텟 가치'!$Q$17,'스테이지별 몬스터 스텟'!T1216*'(참고)타워 스텟 가치'!$R$17,'스테이지별 몬스터 스텟'!U1216*'(참고)타워 스텟 가치'!$S$17,'스테이지별 몬스터 스텟'!V1216*'(참고)타워 스텟 가치'!$T$17,'스테이지별 몬스터 스텟'!W1216*'(참고)타워 스텟 가치'!$U$17,'스테이지별 몬스터 스텟'!X1216*'(참고)타워 스텟 가치'!$V$17,'스테이지별 몬스터 스텟'!Y1216*'(참고)타워 스텟 가치'!$W$17,'스테이지별 몬스터 스텟'!Z1216*'(참고)타워 스텟 가치'!$X$17,'스테이지별 몬스터 스텟'!AA1216*'(참고)타워 스텟 가치'!$Y$17)</f>
        <v>747383.01500000234</v>
      </c>
      <c r="AC1216">
        <v>2</v>
      </c>
      <c r="AD1216">
        <f>VLOOKUP($F1216,'(참고)타워 스텟 가치'!$B$12:$L$16,AD$2,0)+(VLOOKUP($F1216,'(참고)타워 스텟 가치'!$B$12:$L$16,AD$2,0)*$E1216)</f>
        <v>368.25000000000114</v>
      </c>
      <c r="AE1216">
        <f>VLOOKUP($F1216,'(참고)타워 스텟 가치'!$B$12:$L$16,AE$2,0)+(VLOOKUP($F1216,'(참고)타워 스텟 가치'!$B$12:$L$16,AE$2,0)*$E1216)</f>
        <v>441.90000000000134</v>
      </c>
      <c r="AF1216">
        <f>VLOOKUP($F1216,'(참고)타워 스텟 가치'!$B$12:$L$16,AF$2,0)+(VLOOKUP($F1216,'(참고)타워 스텟 가치'!$B$12:$L$16,AF$2,0)*$E1216)</f>
        <v>491000.00000000151</v>
      </c>
      <c r="AG1216">
        <f>VLOOKUP($F1216,'(참고)타워 스텟 가치'!$B$12:$L$16,AG$2,0)+(VLOOKUP($F1216,'(참고)타워 스텟 가치'!$B$12:$L$16,AG$2,0)*$E1216)</f>
        <v>2209.5000000000068</v>
      </c>
      <c r="AH1216">
        <f>VLOOKUP($F1216,'(참고)타워 스텟 가치'!$B$12:$L$16,AH$2,0)+(VLOOKUP($F1216,'(참고)타워 스텟 가치'!$B$12:$L$16,AH$2,0)*$E1216)</f>
        <v>73.650000000000233</v>
      </c>
      <c r="AI1216">
        <f>VLOOKUP($F1216,'(참고)타워 스텟 가치'!$B$12:$L$16,AI$2,0)+(VLOOKUP($F1216,'(참고)타워 스텟 가치'!$B$12:$L$16,AI$2,0)*$E1216)</f>
        <v>29.46000000000009</v>
      </c>
      <c r="AJ1216">
        <f>VLOOKUP($F1216,'(참고)타워 스텟 가치'!$B$12:$L$16,AJ$2,0)+(VLOOKUP($F1216,'(참고)타워 스텟 가치'!$B$12:$L$16,AJ$2,0)*$E1216)</f>
        <v>0</v>
      </c>
      <c r="AK1216">
        <f>VLOOKUP($F1216,'(참고)타워 스텟 가치'!$B$12:$L$16,AK$2,0)+(VLOOKUP($F1216,'(참고)타워 스텟 가치'!$B$12:$L$16,AK$2,0)*$E1216)</f>
        <v>0</v>
      </c>
      <c r="AL1216">
        <f>VLOOKUP($F1216,'(참고)타워 스텟 가치'!$B$12:$L$16,AL$2,0)+(VLOOKUP($F1216,'(참고)타워 스텟 가치'!$B$12:$L$16,AL$2,0)*$E1216)</f>
        <v>137.48000000000042</v>
      </c>
      <c r="AM1216">
        <f>SUM('스테이지별 몬스터 스텟'!AD1216*'(참고)타워 스텟 가치'!$Q$17,'스테이지별 몬스터 스텟'!AE1216*'(참고)타워 스텟 가치'!$R$17,'스테이지별 몬스터 스텟'!AF1216*'(참고)타워 스텟 가치'!$S$17,'스테이지별 몬스터 스텟'!AG1216*'(참고)타워 스텟 가치'!$T$17,'스테이지별 몬스터 스텟'!AH1216*'(참고)타워 스텟 가치'!$U$17,'스테이지별 몬스터 스텟'!AI1216*'(참고)타워 스텟 가치'!$V$17,'스테이지별 몬스터 스텟'!AJ1216*'(참고)타워 스텟 가치'!$W$17,'스테이지별 몬스터 스텟'!AK1216*'(참고)타워 스텟 가치'!$X$17,'스테이지별 몬스터 스텟'!AL1216*'(참고)타워 스텟 가치'!$Y$17)</f>
        <v>742770.07000000228</v>
      </c>
      <c r="AN1216">
        <v>3</v>
      </c>
    </row>
    <row r="1217" spans="3:40" x14ac:dyDescent="0.3">
      <c r="C1217">
        <v>3</v>
      </c>
      <c r="D1217">
        <f t="shared" si="56"/>
        <v>243</v>
      </c>
      <c r="E1217" s="52">
        <f>VLOOKUP(D1217,'스테이지별 난이도 설정'!B:C,2,0)</f>
        <v>97.200000000000301</v>
      </c>
      <c r="F1217" t="str">
        <f t="shared" si="57"/>
        <v>에픽</v>
      </c>
      <c r="G1217">
        <f t="shared" si="55"/>
        <v>6</v>
      </c>
      <c r="H1217">
        <f>VLOOKUP($F1217,'(참고)타워 스텟 가치'!$B$2:$L$6,H$2,0)+(VLOOKUP($F1217,'(참고)타워 스텟 가치'!$B$2:$L$6,H$2,0)*$E1217)</f>
        <v>1657.125000000005</v>
      </c>
      <c r="I1217">
        <f>VLOOKUP($F1217,'(참고)타워 스텟 가치'!$B$2:$L$6,I$2,0)+(VLOOKUP($F1217,'(참고)타워 스텟 가치'!$B$2:$L$6,I$2,0)*$E1217)</f>
        <v>331.42500000000103</v>
      </c>
      <c r="J1217">
        <f>VLOOKUP($F1217,'(참고)타워 스텟 가치'!$B$2:$L$6,J$2,0)+(VLOOKUP($F1217,'(참고)타워 스텟 가치'!$B$2:$L$6,J$2,0)*$E1217)</f>
        <v>491000.00000000151</v>
      </c>
      <c r="K1217">
        <f>VLOOKUP($F1217,'(참고)타워 스텟 가치'!$B$2:$L$6,K$2,0)+(VLOOKUP($F1217,'(참고)타워 스텟 가치'!$B$2:$L$6,K$2,0)*$E1217)</f>
        <v>6628.50000000002</v>
      </c>
      <c r="L1217">
        <f>VLOOKUP($F1217,'(참고)타워 스텟 가치'!$B$2:$L$6,L$2,0)+(VLOOKUP($F1217,'(참고)타워 스텟 가치'!$B$2:$L$6,L$2,0)*$E1217)</f>
        <v>110.47500000000034</v>
      </c>
      <c r="M1217">
        <f>VLOOKUP($F1217,'(참고)타워 스텟 가치'!$B$2:$L$6,M$2,0)+(VLOOKUP($F1217,'(참고)타워 스텟 가치'!$B$2:$L$6,M$2,0)*$E1217)</f>
        <v>29.46000000000009</v>
      </c>
      <c r="N1217">
        <f>VLOOKUP($F1217,'(참고)타워 스텟 가치'!$B$2:$L$6,N$2,0)+(VLOOKUP($F1217,'(참고)타워 스텟 가치'!$B$2:$L$6,N$2,0)*$E1217)</f>
        <v>0</v>
      </c>
      <c r="O1217">
        <f>VLOOKUP($F1217,'(참고)타워 스텟 가치'!$B$2:$L$6,O$2,0)+(VLOOKUP($F1217,'(참고)타워 스텟 가치'!$B$2:$L$6,O$2,0)*$E1217)</f>
        <v>0</v>
      </c>
      <c r="P1217">
        <f>VLOOKUP($F1217,'(참고)타워 스텟 가치'!$B$2:$L$6,P$2,0)+(VLOOKUP($F1217,'(참고)타워 스텟 가치'!$B$2:$L$6,P$2,0)*$E1217)</f>
        <v>68.740000000000208</v>
      </c>
      <c r="Q1217">
        <f>SUM('스테이지별 몬스터 스텟'!H1217*'(참고)타워 스텟 가치'!$Q$17,'스테이지별 몬스터 스텟'!I1217*'(참고)타워 스텟 가치'!$R$17,'스테이지별 몬스터 스텟'!J1217*'(참고)타워 스텟 가치'!$S$17,'스테이지별 몬스터 스텟'!K1217*'(참고)타워 스텟 가치'!$T$17,'스테이지별 몬스터 스텟'!L1217*'(참고)타워 스텟 가치'!$U$17,'스테이지별 몬스터 스텟'!M1217*'(참고)타워 스텟 가치'!$V$17,'스테이지별 몬스터 스텟'!N1217*'(참고)타워 스텟 가치'!$W$17,'스테이지별 몬스터 스텟'!O1217*'(참고)타워 스텟 가치'!$X$17,'스테이지별 몬스터 스텟'!P1217*'(참고)타워 스텟 가치'!$Y$17)</f>
        <v>753956.27750000218</v>
      </c>
      <c r="R1217">
        <v>1</v>
      </c>
      <c r="S1217">
        <f>VLOOKUP($F1217,'(참고)타워 스텟 가치'!$B$7:$L$11,S$2,0)+(VLOOKUP($F1217,'(참고)타워 스텟 가치'!$B$7:$L$11,S$2,0)*$E1217)</f>
        <v>552.37500000000171</v>
      </c>
      <c r="T1217">
        <f>VLOOKUP($F1217,'(참고)타워 스텟 가치'!$B$7:$L$11,T$2,0)+(VLOOKUP($F1217,'(참고)타워 스텟 가치'!$B$7:$L$11,T$2,0)*$E1217)</f>
        <v>994.27500000000305</v>
      </c>
      <c r="U1217">
        <f>VLOOKUP($F1217,'(참고)타워 스텟 가치'!$B$7:$L$11,U$2,0)+(VLOOKUP($F1217,'(참고)타워 스텟 가치'!$B$7:$L$11,U$2,0)*$E1217)</f>
        <v>491000.00000000151</v>
      </c>
      <c r="V1217">
        <f>VLOOKUP($F1217,'(참고)타워 스텟 가치'!$B$7:$L$11,V$2,0)+(VLOOKUP($F1217,'(참고)타워 스텟 가치'!$B$7:$L$11,V$2,0)*$E1217)</f>
        <v>6628.50000000002</v>
      </c>
      <c r="W1217">
        <f>VLOOKUP($F1217,'(참고)타워 스텟 가치'!$B$7:$L$11,W$2,0)+(VLOOKUP($F1217,'(참고)타워 스텟 가치'!$B$7:$L$11,W$2,0)*$E1217)</f>
        <v>110.47500000000034</v>
      </c>
      <c r="X1217">
        <f>VLOOKUP($F1217,'(참고)타워 스텟 가치'!$B$7:$L$11,X$2,0)+(VLOOKUP($F1217,'(참고)타워 스텟 가치'!$B$7:$L$11,X$2,0)*$E1217)</f>
        <v>29.46000000000009</v>
      </c>
      <c r="Y1217">
        <f>VLOOKUP($F1217,'(참고)타워 스텟 가치'!$B$7:$L$11,Y$2,0)+(VLOOKUP($F1217,'(참고)타워 스텟 가치'!$B$7:$L$11,Y$2,0)*$E1217)</f>
        <v>0</v>
      </c>
      <c r="Z1217">
        <f>VLOOKUP($F1217,'(참고)타워 스텟 가치'!$B$7:$L$11,Z$2,0)+(VLOOKUP($F1217,'(참고)타워 스텟 가치'!$B$7:$L$11,Z$2,0)*$E1217)</f>
        <v>0</v>
      </c>
      <c r="AA1217">
        <f>VLOOKUP($F1217,'(참고)타워 스텟 가치'!$B$7:$L$11,AA$2,0)+(VLOOKUP($F1217,'(참고)타워 스텟 가치'!$B$7:$L$11,AA$2,0)*$E1217)</f>
        <v>68.740000000000208</v>
      </c>
      <c r="AB1217">
        <f>SUM('스테이지별 몬스터 스텟'!S1217*'(참고)타워 스텟 가치'!$Q$17,'스테이지별 몬스터 스텟'!T1217*'(참고)타워 스텟 가치'!$R$17,'스테이지별 몬스터 스텟'!U1217*'(참고)타워 스텟 가치'!$S$17,'스테이지별 몬스터 스텟'!V1217*'(참고)타워 스텟 가치'!$T$17,'스테이지별 몬스터 스텟'!W1217*'(참고)타워 스텟 가치'!$U$17,'스테이지별 몬스터 스텟'!X1217*'(참고)타워 스텟 가치'!$V$17,'스테이지별 몬스터 스텟'!Y1217*'(참고)타워 스텟 가치'!$W$17,'스테이지별 몬스터 스텟'!Z1217*'(참고)타워 스텟 가치'!$X$17,'스테이지별 몬스터 스텟'!AA1217*'(참고)타워 스텟 가치'!$Y$17)</f>
        <v>752741.0525000022</v>
      </c>
      <c r="AC1217">
        <v>2</v>
      </c>
      <c r="AD1217">
        <f>VLOOKUP($F1217,'(참고)타워 스텟 가치'!$B$12:$L$16,AD$2,0)+(VLOOKUP($F1217,'(참고)타워 스텟 가치'!$B$12:$L$16,AD$2,0)*$E1217)</f>
        <v>552.37500000000171</v>
      </c>
      <c r="AE1217">
        <f>VLOOKUP($F1217,'(참고)타워 스텟 가치'!$B$12:$L$16,AE$2,0)+(VLOOKUP($F1217,'(참고)타워 스텟 가치'!$B$12:$L$16,AE$2,0)*$E1217)</f>
        <v>662.85000000000207</v>
      </c>
      <c r="AF1217">
        <f>VLOOKUP($F1217,'(참고)타워 스텟 가치'!$B$12:$L$16,AF$2,0)+(VLOOKUP($F1217,'(참고)타워 스텟 가치'!$B$12:$L$16,AF$2,0)*$E1217)</f>
        <v>491000.00000000151</v>
      </c>
      <c r="AG1217">
        <f>VLOOKUP($F1217,'(참고)타워 스텟 가치'!$B$12:$L$16,AG$2,0)+(VLOOKUP($F1217,'(참고)타워 스텟 가치'!$B$12:$L$16,AG$2,0)*$E1217)</f>
        <v>3314.25000000001</v>
      </c>
      <c r="AH1217">
        <f>VLOOKUP($F1217,'(참고)타워 스텟 가치'!$B$12:$L$16,AH$2,0)+(VLOOKUP($F1217,'(참고)타워 스텟 가치'!$B$12:$L$16,AH$2,0)*$E1217)</f>
        <v>110.47500000000034</v>
      </c>
      <c r="AI1217">
        <f>VLOOKUP($F1217,'(참고)타워 스텟 가치'!$B$12:$L$16,AI$2,0)+(VLOOKUP($F1217,'(참고)타워 스텟 가치'!$B$12:$L$16,AI$2,0)*$E1217)</f>
        <v>29.46000000000009</v>
      </c>
      <c r="AJ1217">
        <f>VLOOKUP($F1217,'(참고)타워 스텟 가치'!$B$12:$L$16,AJ$2,0)+(VLOOKUP($F1217,'(참고)타워 스텟 가치'!$B$12:$L$16,AJ$2,0)*$E1217)</f>
        <v>0</v>
      </c>
      <c r="AK1217">
        <f>VLOOKUP($F1217,'(참고)타워 스텟 가치'!$B$12:$L$16,AK$2,0)+(VLOOKUP($F1217,'(참고)타워 스텟 가치'!$B$12:$L$16,AK$2,0)*$E1217)</f>
        <v>0</v>
      </c>
      <c r="AL1217">
        <f>VLOOKUP($F1217,'(참고)타워 스텟 가치'!$B$12:$L$16,AL$2,0)+(VLOOKUP($F1217,'(참고)타워 스텟 가치'!$B$12:$L$16,AL$2,0)*$E1217)</f>
        <v>137.48000000000042</v>
      </c>
      <c r="AM1217">
        <f>SUM('스테이지별 몬스터 스텟'!AD1217*'(참고)타워 스텟 가치'!$Q$17,'스테이지별 몬스터 스텟'!AE1217*'(참고)타워 스텟 가치'!$R$17,'스테이지별 몬스터 스텟'!AF1217*'(참고)타워 스텟 가치'!$S$17,'스테이지별 몬스터 스텟'!AG1217*'(참고)타워 스텟 가치'!$T$17,'스테이지별 몬스터 스텟'!AH1217*'(참고)타워 스텟 가치'!$U$17,'스테이지별 몬스터 스텟'!AI1217*'(참고)타워 스텟 가치'!$V$17,'스테이지별 몬스터 스텟'!AJ1217*'(참고)타워 스텟 가치'!$W$17,'스테이지별 몬스터 스텟'!AK1217*'(참고)타워 스텟 가치'!$X$17,'스테이지별 몬스터 스텟'!AL1217*'(참고)타워 스텟 가치'!$Y$17)</f>
        <v>745752.89500000223</v>
      </c>
      <c r="AN1217">
        <v>3</v>
      </c>
    </row>
    <row r="1218" spans="3:40" x14ac:dyDescent="0.3">
      <c r="C1218">
        <v>4</v>
      </c>
      <c r="D1218">
        <f t="shared" si="56"/>
        <v>243</v>
      </c>
      <c r="E1218" s="52">
        <f>VLOOKUP(D1218,'스테이지별 난이도 설정'!B:C,2,0)</f>
        <v>97.200000000000301</v>
      </c>
      <c r="F1218" t="str">
        <f t="shared" si="57"/>
        <v>유니크</v>
      </c>
      <c r="G1218">
        <f t="shared" si="55"/>
        <v>6</v>
      </c>
      <c r="H1218">
        <f>VLOOKUP($F1218,'(참고)타워 스텟 가치'!$B$2:$L$6,H$2,0)+(VLOOKUP($F1218,'(참고)타워 스텟 가치'!$B$2:$L$6,H$2,0)*$E1218)</f>
        <v>2485.6875000000077</v>
      </c>
      <c r="I1218">
        <f>VLOOKUP($F1218,'(참고)타워 스텟 가치'!$B$2:$L$6,I$2,0)+(VLOOKUP($F1218,'(참고)타워 스텟 가치'!$B$2:$L$6,I$2,0)*$E1218)</f>
        <v>497.13750000000152</v>
      </c>
      <c r="J1218">
        <f>VLOOKUP($F1218,'(참고)타워 스텟 가치'!$B$2:$L$6,J$2,0)+(VLOOKUP($F1218,'(참고)타워 스텟 가치'!$B$2:$L$6,J$2,0)*$E1218)</f>
        <v>491000.00000000151</v>
      </c>
      <c r="K1218">
        <f>VLOOKUP($F1218,'(참고)타워 스텟 가치'!$B$2:$L$6,K$2,0)+(VLOOKUP($F1218,'(참고)타워 스텟 가치'!$B$2:$L$6,K$2,0)*$E1218)</f>
        <v>9942.7500000000309</v>
      </c>
      <c r="L1218">
        <f>VLOOKUP($F1218,'(참고)타워 스텟 가치'!$B$2:$L$6,L$2,0)+(VLOOKUP($F1218,'(참고)타워 스텟 가치'!$B$2:$L$6,L$2,0)*$E1218)</f>
        <v>165.71250000000052</v>
      </c>
      <c r="M1218">
        <f>VLOOKUP($F1218,'(참고)타워 스텟 가치'!$B$2:$L$6,M$2,0)+(VLOOKUP($F1218,'(참고)타워 스텟 가치'!$B$2:$L$6,M$2,0)*$E1218)</f>
        <v>29.46000000000009</v>
      </c>
      <c r="N1218">
        <f>VLOOKUP($F1218,'(참고)타워 스텟 가치'!$B$2:$L$6,N$2,0)+(VLOOKUP($F1218,'(참고)타워 스텟 가치'!$B$2:$L$6,N$2,0)*$E1218)</f>
        <v>0</v>
      </c>
      <c r="O1218">
        <f>VLOOKUP($F1218,'(참고)타워 스텟 가치'!$B$2:$L$6,O$2,0)+(VLOOKUP($F1218,'(참고)타워 스텟 가치'!$B$2:$L$6,O$2,0)*$E1218)</f>
        <v>0</v>
      </c>
      <c r="P1218">
        <f>VLOOKUP($F1218,'(참고)타워 스텟 가치'!$B$2:$L$6,P$2,0)+(VLOOKUP($F1218,'(참고)타워 스텟 가치'!$B$2:$L$6,P$2,0)*$E1218)</f>
        <v>98.200000000000301</v>
      </c>
      <c r="Q1218">
        <f>SUM('스테이지별 몬스터 스텟'!H1218*'(참고)타워 스텟 가치'!$Q$17,'스테이지별 몬스터 스텟'!I1218*'(참고)타워 스텟 가치'!$R$17,'스테이지별 몬스터 스텟'!J1218*'(참고)타워 스텟 가치'!$S$17,'스테이지별 몬스터 스텟'!K1218*'(참고)타워 스텟 가치'!$T$17,'스테이지별 몬스터 스텟'!L1218*'(참고)타워 스텟 가치'!$U$17,'스테이지별 몬스터 스텟'!M1218*'(참고)타워 스텟 가치'!$V$17,'스테이지별 몬스터 스텟'!N1218*'(참고)타워 스텟 가치'!$W$17,'스테이지별 몬스터 스텟'!O1218*'(참고)타워 스텟 가치'!$X$17,'스테이지별 몬스터 스텟'!P1218*'(참고)타워 스텟 가치'!$Y$17)</f>
        <v>762659.86625000252</v>
      </c>
      <c r="R1218">
        <v>1</v>
      </c>
      <c r="S1218">
        <f>VLOOKUP($F1218,'(참고)타워 스텟 가치'!$B$7:$L$11,S$2,0)+(VLOOKUP($F1218,'(참고)타워 스텟 가치'!$B$7:$L$11,S$2,0)*$E1218)</f>
        <v>828.5625000000025</v>
      </c>
      <c r="T1218">
        <f>VLOOKUP($F1218,'(참고)타워 스텟 가치'!$B$7:$L$11,T$2,0)+(VLOOKUP($F1218,'(참고)타워 스텟 가치'!$B$7:$L$11,T$2,0)*$E1218)</f>
        <v>1491.4125000000047</v>
      </c>
      <c r="U1218">
        <f>VLOOKUP($F1218,'(참고)타워 스텟 가치'!$B$7:$L$11,U$2,0)+(VLOOKUP($F1218,'(참고)타워 스텟 가치'!$B$7:$L$11,U$2,0)*$E1218)</f>
        <v>491000.00000000151</v>
      </c>
      <c r="V1218">
        <f>VLOOKUP($F1218,'(참고)타워 스텟 가치'!$B$7:$L$11,V$2,0)+(VLOOKUP($F1218,'(참고)타워 스텟 가치'!$B$7:$L$11,V$2,0)*$E1218)</f>
        <v>9942.7500000000309</v>
      </c>
      <c r="W1218">
        <f>VLOOKUP($F1218,'(참고)타워 스텟 가치'!$B$7:$L$11,W$2,0)+(VLOOKUP($F1218,'(참고)타워 스텟 가치'!$B$7:$L$11,W$2,0)*$E1218)</f>
        <v>165.71250000000052</v>
      </c>
      <c r="X1218">
        <f>VLOOKUP($F1218,'(참고)타워 스텟 가치'!$B$7:$L$11,X$2,0)+(VLOOKUP($F1218,'(참고)타워 스텟 가치'!$B$7:$L$11,X$2,0)*$E1218)</f>
        <v>29.46000000000009</v>
      </c>
      <c r="Y1218">
        <f>VLOOKUP($F1218,'(참고)타워 스텟 가치'!$B$7:$L$11,Y$2,0)+(VLOOKUP($F1218,'(참고)타워 스텟 가치'!$B$7:$L$11,Y$2,0)*$E1218)</f>
        <v>0</v>
      </c>
      <c r="Z1218">
        <f>VLOOKUP($F1218,'(참고)타워 스텟 가치'!$B$7:$L$11,Z$2,0)+(VLOOKUP($F1218,'(참고)타워 스텟 가치'!$B$7:$L$11,Z$2,0)*$E1218)</f>
        <v>0</v>
      </c>
      <c r="AA1218">
        <f>VLOOKUP($F1218,'(참고)타워 스텟 가치'!$B$7:$L$11,AA$2,0)+(VLOOKUP($F1218,'(참고)타워 스텟 가치'!$B$7:$L$11,AA$2,0)*$E1218)</f>
        <v>98.200000000000301</v>
      </c>
      <c r="AB1218">
        <f>SUM('스테이지별 몬스터 스텟'!S1218*'(참고)타워 스텟 가치'!$Q$17,'스테이지별 몬스터 스텟'!T1218*'(참고)타워 스텟 가치'!$R$17,'스테이지별 몬스터 스텟'!U1218*'(참고)타워 스텟 가치'!$S$17,'스테이지별 몬스터 스텟'!V1218*'(참고)타워 스텟 가치'!$T$17,'스테이지별 몬스터 스텟'!W1218*'(참고)타워 스텟 가치'!$U$17,'스테이지별 몬스터 스텟'!X1218*'(참고)타워 스텟 가치'!$V$17,'스테이지별 몬스터 스텟'!Y1218*'(참고)타워 스텟 가치'!$W$17,'스테이지별 몬스터 스텟'!Z1218*'(참고)타워 스텟 가치'!$X$17,'스테이지별 몬스터 스텟'!AA1218*'(참고)타워 스텟 가치'!$Y$17)</f>
        <v>760837.0287500025</v>
      </c>
      <c r="AC1218">
        <v>2</v>
      </c>
      <c r="AD1218">
        <f>VLOOKUP($F1218,'(참고)타워 스텟 가치'!$B$12:$L$16,AD$2,0)+(VLOOKUP($F1218,'(참고)타워 스텟 가치'!$B$12:$L$16,AD$2,0)*$E1218)</f>
        <v>828.5625000000025</v>
      </c>
      <c r="AE1218">
        <f>VLOOKUP($F1218,'(참고)타워 스텟 가치'!$B$12:$L$16,AE$2,0)+(VLOOKUP($F1218,'(참고)타워 스텟 가치'!$B$12:$L$16,AE$2,0)*$E1218)</f>
        <v>994.27500000000305</v>
      </c>
      <c r="AF1218">
        <f>VLOOKUP($F1218,'(참고)타워 스텟 가치'!$B$12:$L$16,AF$2,0)+(VLOOKUP($F1218,'(참고)타워 스텟 가치'!$B$12:$L$16,AF$2,0)*$E1218)</f>
        <v>491000.00000000151</v>
      </c>
      <c r="AG1218">
        <f>VLOOKUP($F1218,'(참고)타워 스텟 가치'!$B$12:$L$16,AG$2,0)+(VLOOKUP($F1218,'(참고)타워 스텟 가치'!$B$12:$L$16,AG$2,0)*$E1218)</f>
        <v>4971.3750000000155</v>
      </c>
      <c r="AH1218">
        <f>VLOOKUP($F1218,'(참고)타워 스텟 가치'!$B$12:$L$16,AH$2,0)+(VLOOKUP($F1218,'(참고)타워 스텟 가치'!$B$12:$L$16,AH$2,0)*$E1218)</f>
        <v>165.71250000000052</v>
      </c>
      <c r="AI1218">
        <f>VLOOKUP($F1218,'(참고)타워 스텟 가치'!$B$12:$L$16,AI$2,0)+(VLOOKUP($F1218,'(참고)타워 스텟 가치'!$B$12:$L$16,AI$2,0)*$E1218)</f>
        <v>29.46000000000009</v>
      </c>
      <c r="AJ1218">
        <f>VLOOKUP($F1218,'(참고)타워 스텟 가치'!$B$12:$L$16,AJ$2,0)+(VLOOKUP($F1218,'(참고)타워 스텟 가치'!$B$12:$L$16,AJ$2,0)*$E1218)</f>
        <v>0</v>
      </c>
      <c r="AK1218">
        <f>VLOOKUP($F1218,'(참고)타워 스텟 가치'!$B$12:$L$16,AK$2,0)+(VLOOKUP($F1218,'(참고)타워 스텟 가치'!$B$12:$L$16,AK$2,0)*$E1218)</f>
        <v>0</v>
      </c>
      <c r="AL1218">
        <f>VLOOKUP($F1218,'(참고)타워 스텟 가치'!$B$12:$L$16,AL$2,0)+(VLOOKUP($F1218,'(참고)타워 스텟 가치'!$B$12:$L$16,AL$2,0)*$E1218)</f>
        <v>196.4000000000006</v>
      </c>
      <c r="AM1218">
        <f>SUM('스테이지별 몬스터 스텟'!AD1218*'(참고)타워 스텟 가치'!$Q$17,'스테이지별 몬스터 스텟'!AE1218*'(참고)타워 스텟 가치'!$R$17,'스테이지별 몬스터 스텟'!AF1218*'(참고)타워 스텟 가치'!$S$17,'스테이지별 몬스터 스텟'!AG1218*'(참고)타워 스텟 가치'!$T$17,'스테이지별 몬스터 스텟'!AH1218*'(참고)타워 스텟 가치'!$U$17,'스테이지별 몬스터 스텟'!AI1218*'(참고)타워 스텟 가치'!$V$17,'스테이지별 몬스터 스텟'!AJ1218*'(참고)타워 스텟 가치'!$W$17,'스테이지별 몬스터 스텟'!AK1218*'(참고)타워 스텟 가치'!$X$17,'스테이지별 몬스터 스텟'!AL1218*'(참고)타워 스텟 가치'!$Y$17)</f>
        <v>750344.97250000236</v>
      </c>
      <c r="AN1218">
        <v>3</v>
      </c>
    </row>
    <row r="1219" spans="3:40" x14ac:dyDescent="0.3">
      <c r="C1219">
        <v>5</v>
      </c>
      <c r="D1219">
        <f t="shared" si="56"/>
        <v>243</v>
      </c>
      <c r="E1219" s="52">
        <f>VLOOKUP(D1219,'스테이지별 난이도 설정'!B:C,2,0)</f>
        <v>97.200000000000301</v>
      </c>
      <c r="F1219" t="str">
        <f t="shared" si="57"/>
        <v>스페셜</v>
      </c>
      <c r="G1219">
        <f t="shared" si="55"/>
        <v>6</v>
      </c>
      <c r="H1219">
        <f>VLOOKUP($F1219,'(참고)타워 스텟 가치'!$B$2:$L$6,H$2,0)+(VLOOKUP($F1219,'(참고)타워 스텟 가치'!$B$2:$L$6,H$2,0)*$E1219)</f>
        <v>3728.5312500000114</v>
      </c>
      <c r="I1219">
        <f>VLOOKUP($F1219,'(참고)타워 스텟 가치'!$B$2:$L$6,I$2,0)+(VLOOKUP($F1219,'(참고)타워 스텟 가치'!$B$2:$L$6,I$2,0)*$E1219)</f>
        <v>745.70625000000234</v>
      </c>
      <c r="J1219">
        <f>VLOOKUP($F1219,'(참고)타워 스텟 가치'!$B$2:$L$6,J$2,0)+(VLOOKUP($F1219,'(참고)타워 스텟 가치'!$B$2:$L$6,J$2,0)*$E1219)</f>
        <v>491000.00000000151</v>
      </c>
      <c r="K1219">
        <f>VLOOKUP($F1219,'(참고)타워 스텟 가치'!$B$2:$L$6,K$2,0)+(VLOOKUP($F1219,'(참고)타워 스텟 가치'!$B$2:$L$6,K$2,0)*$E1219)</f>
        <v>14914.125000000045</v>
      </c>
      <c r="L1219">
        <f>VLOOKUP($F1219,'(참고)타워 스텟 가치'!$B$2:$L$6,L$2,0)+(VLOOKUP($F1219,'(참고)타워 스텟 가치'!$B$2:$L$6,L$2,0)*$E1219)</f>
        <v>248.56875000000076</v>
      </c>
      <c r="M1219">
        <f>VLOOKUP($F1219,'(참고)타워 스텟 가치'!$B$2:$L$6,M$2,0)+(VLOOKUP($F1219,'(참고)타워 스텟 가치'!$B$2:$L$6,M$2,0)*$E1219)</f>
        <v>29.46000000000009</v>
      </c>
      <c r="N1219">
        <f>VLOOKUP($F1219,'(참고)타워 스텟 가치'!$B$2:$L$6,N$2,0)+(VLOOKUP($F1219,'(참고)타워 스텟 가치'!$B$2:$L$6,N$2,0)*$E1219)</f>
        <v>0</v>
      </c>
      <c r="O1219">
        <f>VLOOKUP($F1219,'(참고)타워 스텟 가치'!$B$2:$L$6,O$2,0)+(VLOOKUP($F1219,'(참고)타워 스텟 가치'!$B$2:$L$6,O$2,0)*$E1219)</f>
        <v>0</v>
      </c>
      <c r="P1219">
        <f>VLOOKUP($F1219,'(참고)타워 스텟 가치'!$B$2:$L$6,P$2,0)+(VLOOKUP($F1219,'(참고)타워 스텟 가치'!$B$2:$L$6,P$2,0)*$E1219)</f>
        <v>98.200000000000301</v>
      </c>
      <c r="Q1219">
        <f>SUM('스테이지별 몬스터 스텟'!H1219*'(참고)타워 스텟 가치'!$Q$17,'스테이지별 몬스터 스텟'!I1219*'(참고)타워 스텟 가치'!$R$17,'스테이지별 몬스터 스텟'!J1219*'(참고)타워 스텟 가치'!$S$17,'스테이지별 몬스터 스텟'!K1219*'(참고)타워 스텟 가치'!$T$17,'스테이지별 몬스터 스텟'!L1219*'(참고)타워 스텟 가치'!$U$17,'스테이지별 몬스터 스텟'!M1219*'(참고)타워 스텟 가치'!$V$17,'스테이지별 몬스터 스텟'!N1219*'(참고)타워 스텟 가치'!$W$17,'스테이지별 몬스터 스텟'!O1219*'(참고)타워 스텟 가치'!$X$17,'스테이지별 몬스터 스텟'!P1219*'(참고)타워 스텟 가치'!$Y$17)</f>
        <v>775626.86937500245</v>
      </c>
      <c r="R1219">
        <v>1</v>
      </c>
      <c r="S1219">
        <f>VLOOKUP($F1219,'(참고)타워 스텟 가치'!$B$7:$L$11,S$2,0)+(VLOOKUP($F1219,'(참고)타워 스텟 가치'!$B$7:$L$11,S$2,0)*$E1219)</f>
        <v>1242.8437500000039</v>
      </c>
      <c r="T1219">
        <f>VLOOKUP($F1219,'(참고)타워 스텟 가치'!$B$7:$L$11,T$2,0)+(VLOOKUP($F1219,'(참고)타워 스텟 가치'!$B$7:$L$11,T$2,0)*$E1219)</f>
        <v>2237.1187500000069</v>
      </c>
      <c r="U1219">
        <f>VLOOKUP($F1219,'(참고)타워 스텟 가치'!$B$7:$L$11,U$2,0)+(VLOOKUP($F1219,'(참고)타워 스텟 가치'!$B$7:$L$11,U$2,0)*$E1219)</f>
        <v>491000.00000000151</v>
      </c>
      <c r="V1219">
        <f>VLOOKUP($F1219,'(참고)타워 스텟 가치'!$B$7:$L$11,V$2,0)+(VLOOKUP($F1219,'(참고)타워 스텟 가치'!$B$7:$L$11,V$2,0)*$E1219)</f>
        <v>14914.125000000045</v>
      </c>
      <c r="W1219">
        <f>VLOOKUP($F1219,'(참고)타워 스텟 가치'!$B$7:$L$11,W$2,0)+(VLOOKUP($F1219,'(참고)타워 스텟 가치'!$B$7:$L$11,W$2,0)*$E1219)</f>
        <v>248.56875000000076</v>
      </c>
      <c r="X1219">
        <f>VLOOKUP($F1219,'(참고)타워 스텟 가치'!$B$7:$L$11,X$2,0)+(VLOOKUP($F1219,'(참고)타워 스텟 가치'!$B$7:$L$11,X$2,0)*$E1219)</f>
        <v>29.46000000000009</v>
      </c>
      <c r="Y1219">
        <f>VLOOKUP($F1219,'(참고)타워 스텟 가치'!$B$7:$L$11,Y$2,0)+(VLOOKUP($F1219,'(참고)타워 스텟 가치'!$B$7:$L$11,Y$2,0)*$E1219)</f>
        <v>0</v>
      </c>
      <c r="Z1219">
        <f>VLOOKUP($F1219,'(참고)타워 스텟 가치'!$B$7:$L$11,Z$2,0)+(VLOOKUP($F1219,'(참고)타워 스텟 가치'!$B$7:$L$11,Z$2,0)*$E1219)</f>
        <v>0</v>
      </c>
      <c r="AA1219">
        <f>VLOOKUP($F1219,'(참고)타워 스텟 가치'!$B$7:$L$11,AA$2,0)+(VLOOKUP($F1219,'(참고)타워 스텟 가치'!$B$7:$L$11,AA$2,0)*$E1219)</f>
        <v>98.200000000000301</v>
      </c>
      <c r="AB1219">
        <f>SUM('스테이지별 몬스터 스텟'!S1219*'(참고)타워 스텟 가치'!$Q$17,'스테이지별 몬스터 스텟'!T1219*'(참고)타워 스텟 가치'!$R$17,'스테이지별 몬스터 스텟'!U1219*'(참고)타워 스텟 가치'!$S$17,'스테이지별 몬스터 스텟'!V1219*'(참고)타워 스텟 가치'!$T$17,'스테이지별 몬스터 스텟'!W1219*'(참고)타워 스텟 가치'!$U$17,'스테이지별 몬스터 스텟'!X1219*'(참고)타워 스텟 가치'!$V$17,'스테이지별 몬스터 스텟'!Y1219*'(참고)타워 스텟 가치'!$W$17,'스테이지별 몬스터 스텟'!Z1219*'(참고)타워 스텟 가치'!$X$17,'스테이지별 몬스터 스텟'!AA1219*'(참고)타워 스텟 가치'!$Y$17)</f>
        <v>772892.61312500236</v>
      </c>
      <c r="AC1219">
        <v>2</v>
      </c>
      <c r="AD1219">
        <f>VLOOKUP($F1219,'(참고)타워 스텟 가치'!$B$12:$L$16,AD$2,0)+(VLOOKUP($F1219,'(참고)타워 스텟 가치'!$B$12:$L$16,AD$2,0)*$E1219)</f>
        <v>1242.8437500000039</v>
      </c>
      <c r="AE1219">
        <f>VLOOKUP($F1219,'(참고)타워 스텟 가치'!$B$12:$L$16,AE$2,0)+(VLOOKUP($F1219,'(참고)타워 스텟 가치'!$B$12:$L$16,AE$2,0)*$E1219)</f>
        <v>1491.4125000000047</v>
      </c>
      <c r="AF1219">
        <f>VLOOKUP($F1219,'(참고)타워 스텟 가치'!$B$12:$L$16,AF$2,0)+(VLOOKUP($F1219,'(참고)타워 스텟 가치'!$B$12:$L$16,AF$2,0)*$E1219)</f>
        <v>491000.00000000151</v>
      </c>
      <c r="AG1219">
        <f>VLOOKUP($F1219,'(참고)타워 스텟 가치'!$B$12:$L$16,AG$2,0)+(VLOOKUP($F1219,'(참고)타워 스텟 가치'!$B$12:$L$16,AG$2,0)*$E1219)</f>
        <v>7457.0625000000227</v>
      </c>
      <c r="AH1219">
        <f>VLOOKUP($F1219,'(참고)타워 스텟 가치'!$B$12:$L$16,AH$2,0)+(VLOOKUP($F1219,'(참고)타워 스텟 가치'!$B$12:$L$16,AH$2,0)*$E1219)</f>
        <v>248.56875000000076</v>
      </c>
      <c r="AI1219">
        <f>VLOOKUP($F1219,'(참고)타워 스텟 가치'!$B$12:$L$16,AI$2,0)+(VLOOKUP($F1219,'(참고)타워 스텟 가치'!$B$12:$L$16,AI$2,0)*$E1219)</f>
        <v>29.46000000000009</v>
      </c>
      <c r="AJ1219">
        <f>VLOOKUP($F1219,'(참고)타워 스텟 가치'!$B$12:$L$16,AJ$2,0)+(VLOOKUP($F1219,'(참고)타워 스텟 가치'!$B$12:$L$16,AJ$2,0)*$E1219)</f>
        <v>0</v>
      </c>
      <c r="AK1219">
        <f>VLOOKUP($F1219,'(참고)타워 스텟 가치'!$B$12:$L$16,AK$2,0)+(VLOOKUP($F1219,'(참고)타워 스텟 가치'!$B$12:$L$16,AK$2,0)*$E1219)</f>
        <v>0</v>
      </c>
      <c r="AL1219">
        <f>VLOOKUP($F1219,'(참고)타워 스텟 가치'!$B$12:$L$16,AL$2,0)+(VLOOKUP($F1219,'(참고)타워 스텟 가치'!$B$12:$L$16,AL$2,0)*$E1219)</f>
        <v>196.4000000000006</v>
      </c>
      <c r="AM1219">
        <f>SUM('스테이지별 몬스터 스텟'!AD1219*'(참고)타워 스텟 가치'!$Q$17,'스테이지별 몬스터 스텟'!AE1219*'(참고)타워 스텟 가치'!$R$17,'스테이지별 몬스터 스텟'!AF1219*'(참고)타워 스텟 가치'!$S$17,'스테이지별 몬스터 스텟'!AG1219*'(참고)타워 스텟 가치'!$T$17,'스테이지별 몬스터 스텟'!AH1219*'(참고)타워 스텟 가치'!$U$17,'스테이지별 몬스터 스텟'!AI1219*'(참고)타워 스텟 가치'!$V$17,'스테이지별 몬스터 스텟'!AJ1219*'(참고)타워 스텟 가치'!$W$17,'스테이지별 몬스터 스텟'!AK1219*'(참고)타워 스텟 가치'!$X$17,'스테이지별 몬스터 스텟'!AL1219*'(참고)타워 스텟 가치'!$Y$17)</f>
        <v>757056.32875000231</v>
      </c>
      <c r="AN1219">
        <v>3</v>
      </c>
    </row>
    <row r="1220" spans="3:40" x14ac:dyDescent="0.3">
      <c r="C1220">
        <v>1</v>
      </c>
      <c r="D1220">
        <f t="shared" si="56"/>
        <v>244</v>
      </c>
      <c r="E1220" s="52">
        <f>VLOOKUP(D1220,'스테이지별 난이도 설정'!B:C,2,0)</f>
        <v>97.600000000000307</v>
      </c>
      <c r="F1220" t="str">
        <f t="shared" si="57"/>
        <v>일반</v>
      </c>
      <c r="G1220">
        <f t="shared" si="55"/>
        <v>6</v>
      </c>
      <c r="H1220">
        <f>VLOOKUP($F1220,'(참고)타워 스텟 가치'!$B$2:$L$6,H$2,0)+(VLOOKUP($F1220,'(참고)타워 스텟 가치'!$B$2:$L$6,H$2,0)*$E1220)</f>
        <v>739.50000000000227</v>
      </c>
      <c r="I1220">
        <f>VLOOKUP($F1220,'(참고)타워 스텟 가치'!$B$2:$L$6,I$2,0)+(VLOOKUP($F1220,'(참고)타워 스텟 가치'!$B$2:$L$6,I$2,0)*$E1220)</f>
        <v>147.90000000000046</v>
      </c>
      <c r="J1220">
        <f>VLOOKUP($F1220,'(참고)타워 스텟 가치'!$B$2:$L$6,J$2,0)+(VLOOKUP($F1220,'(참고)타워 스텟 가치'!$B$2:$L$6,J$2,0)*$E1220)</f>
        <v>493000.00000000151</v>
      </c>
      <c r="K1220">
        <f>VLOOKUP($F1220,'(참고)타워 스텟 가치'!$B$2:$L$6,K$2,0)+(VLOOKUP($F1220,'(참고)타워 스텟 가치'!$B$2:$L$6,K$2,0)*$E1220)</f>
        <v>2958.0000000000091</v>
      </c>
      <c r="L1220">
        <f>VLOOKUP($F1220,'(참고)타워 스텟 가치'!$B$2:$L$6,L$2,0)+(VLOOKUP($F1220,'(참고)타워 스텟 가치'!$B$2:$L$6,L$2,0)*$E1220)</f>
        <v>49.300000000000153</v>
      </c>
      <c r="M1220">
        <f>VLOOKUP($F1220,'(참고)타워 스텟 가치'!$B$2:$L$6,M$2,0)+(VLOOKUP($F1220,'(참고)타워 스텟 가치'!$B$2:$L$6,M$2,0)*$E1220)</f>
        <v>29.580000000000091</v>
      </c>
      <c r="N1220">
        <f>VLOOKUP($F1220,'(참고)타워 스텟 가치'!$B$2:$L$6,N$2,0)+(VLOOKUP($F1220,'(참고)타워 스텟 가치'!$B$2:$L$6,N$2,0)*$E1220)</f>
        <v>0</v>
      </c>
      <c r="O1220">
        <f>VLOOKUP($F1220,'(참고)타워 스텟 가치'!$B$2:$L$6,O$2,0)+(VLOOKUP($F1220,'(참고)타워 스텟 가치'!$B$2:$L$6,O$2,0)*$E1220)</f>
        <v>0</v>
      </c>
      <c r="P1220">
        <f>VLOOKUP($F1220,'(참고)타워 스텟 가치'!$B$2:$L$6,P$2,0)+(VLOOKUP($F1220,'(참고)타워 스텟 가치'!$B$2:$L$6,P$2,0)*$E1220)</f>
        <v>69.020000000000209</v>
      </c>
      <c r="Q1220">
        <f>SUM('스테이지별 몬스터 스텟'!H1220*'(참고)타워 스텟 가치'!$Q$17,'스테이지별 몬스터 스텟'!I1220*'(참고)타워 스텟 가치'!$R$17,'스테이지별 몬스터 스텟'!J1220*'(참고)타워 스텟 가치'!$S$17,'스테이지별 몬스터 스텟'!K1220*'(참고)타워 스텟 가치'!$T$17,'스테이지별 몬스터 스텟'!L1220*'(참고)타워 스텟 가치'!$U$17,'스테이지별 몬스터 스텟'!M1220*'(참고)타워 스텟 가치'!$V$17,'스테이지별 몬스터 스텟'!N1220*'(참고)타워 스텟 가치'!$W$17,'스테이지별 몬스터 스텟'!O1220*'(참고)타워 스텟 가치'!$X$17,'스테이지별 몬스터 스텟'!P1220*'(참고)타워 스텟 가치'!$Y$17)</f>
        <v>747383.07000000228</v>
      </c>
      <c r="R1220">
        <v>1</v>
      </c>
      <c r="S1220">
        <f>VLOOKUP($F1220,'(참고)타워 스텟 가치'!$B$7:$L$11,S$2,0)+(VLOOKUP($F1220,'(참고)타워 스텟 가치'!$B$7:$L$11,S$2,0)*$E1220)</f>
        <v>246.50000000000077</v>
      </c>
      <c r="T1220">
        <f>VLOOKUP($F1220,'(참고)타워 스텟 가치'!$B$7:$L$11,T$2,0)+(VLOOKUP($F1220,'(참고)타워 스텟 가치'!$B$7:$L$11,T$2,0)*$E1220)</f>
        <v>443.70000000000141</v>
      </c>
      <c r="U1220">
        <f>VLOOKUP($F1220,'(참고)타워 스텟 가치'!$B$7:$L$11,U$2,0)+(VLOOKUP($F1220,'(참고)타워 스텟 가치'!$B$7:$L$11,U$2,0)*$E1220)</f>
        <v>493000.00000000151</v>
      </c>
      <c r="V1220">
        <f>VLOOKUP($F1220,'(참고)타워 스텟 가치'!$B$7:$L$11,V$2,0)+(VLOOKUP($F1220,'(참고)타워 스텟 가치'!$B$7:$L$11,V$2,0)*$E1220)</f>
        <v>2958.0000000000091</v>
      </c>
      <c r="W1220">
        <f>VLOOKUP($F1220,'(참고)타워 스텟 가치'!$B$7:$L$11,W$2,0)+(VLOOKUP($F1220,'(참고)타워 스텟 가치'!$B$7:$L$11,W$2,0)*$E1220)</f>
        <v>49.300000000000153</v>
      </c>
      <c r="X1220">
        <f>VLOOKUP($F1220,'(참고)타워 스텟 가치'!$B$7:$L$11,X$2,0)+(VLOOKUP($F1220,'(참고)타워 스텟 가치'!$B$7:$L$11,X$2,0)*$E1220)</f>
        <v>29.580000000000091</v>
      </c>
      <c r="Y1220">
        <f>VLOOKUP($F1220,'(참고)타워 스텟 가치'!$B$7:$L$11,Y$2,0)+(VLOOKUP($F1220,'(참고)타워 스텟 가치'!$B$7:$L$11,Y$2,0)*$E1220)</f>
        <v>0</v>
      </c>
      <c r="Z1220">
        <f>VLOOKUP($F1220,'(참고)타워 스텟 가치'!$B$7:$L$11,Z$2,0)+(VLOOKUP($F1220,'(참고)타워 스텟 가치'!$B$7:$L$11,Z$2,0)*$E1220)</f>
        <v>0</v>
      </c>
      <c r="AA1220">
        <f>VLOOKUP($F1220,'(참고)타워 스텟 가치'!$B$7:$L$11,AA$2,0)+(VLOOKUP($F1220,'(참고)타워 스텟 가치'!$B$7:$L$11,AA$2,0)*$E1220)</f>
        <v>69.020000000000209</v>
      </c>
      <c r="AB1220">
        <f>SUM('스테이지별 몬스터 스텟'!S1220*'(참고)타워 스텟 가치'!$Q$17,'스테이지별 몬스터 스텟'!T1220*'(참고)타워 스텟 가치'!$R$17,'스테이지별 몬스터 스텟'!U1220*'(참고)타워 스텟 가치'!$S$17,'스테이지별 몬스터 스텟'!V1220*'(참고)타워 스텟 가치'!$T$17,'스테이지별 몬스터 스텟'!W1220*'(참고)타워 스텟 가치'!$U$17,'스테이지별 몬스터 스텟'!X1220*'(참고)타워 스텟 가치'!$V$17,'스테이지별 몬스터 스텟'!Y1220*'(참고)타워 스텟 가치'!$W$17,'스테이지별 몬스터 스텟'!Z1220*'(참고)타워 스텟 가치'!$X$17,'스테이지별 몬스터 스텟'!AA1220*'(참고)타워 스텟 가치'!$Y$17)</f>
        <v>746840.77000000235</v>
      </c>
      <c r="AC1220">
        <v>2</v>
      </c>
      <c r="AD1220">
        <f>VLOOKUP($F1220,'(참고)타워 스텟 가치'!$B$12:$L$16,AD$2,0)+(VLOOKUP($F1220,'(참고)타워 스텟 가치'!$B$12:$L$16,AD$2,0)*$E1220)</f>
        <v>246.50000000000077</v>
      </c>
      <c r="AE1220">
        <f>VLOOKUP($F1220,'(참고)타워 스텟 가치'!$B$12:$L$16,AE$2,0)+(VLOOKUP($F1220,'(참고)타워 스텟 가치'!$B$12:$L$16,AE$2,0)*$E1220)</f>
        <v>295.80000000000092</v>
      </c>
      <c r="AF1220">
        <f>VLOOKUP($F1220,'(참고)타워 스텟 가치'!$B$12:$L$16,AF$2,0)+(VLOOKUP($F1220,'(참고)타워 스텟 가치'!$B$12:$L$16,AF$2,0)*$E1220)</f>
        <v>493000.00000000151</v>
      </c>
      <c r="AG1220">
        <f>VLOOKUP($F1220,'(참고)타워 스텟 가치'!$B$12:$L$16,AG$2,0)+(VLOOKUP($F1220,'(참고)타워 스텟 가치'!$B$12:$L$16,AG$2,0)*$E1220)</f>
        <v>1479.0000000000045</v>
      </c>
      <c r="AH1220">
        <f>VLOOKUP($F1220,'(참고)타워 스텟 가치'!$B$12:$L$16,AH$2,0)+(VLOOKUP($F1220,'(참고)타워 스텟 가치'!$B$12:$L$16,AH$2,0)*$E1220)</f>
        <v>49.300000000000153</v>
      </c>
      <c r="AI1220">
        <f>VLOOKUP($F1220,'(참고)타워 스텟 가치'!$B$12:$L$16,AI$2,0)+(VLOOKUP($F1220,'(참고)타워 스텟 가치'!$B$12:$L$16,AI$2,0)*$E1220)</f>
        <v>29.580000000000091</v>
      </c>
      <c r="AJ1220">
        <f>VLOOKUP($F1220,'(참고)타워 스텟 가치'!$B$12:$L$16,AJ$2,0)+(VLOOKUP($F1220,'(참고)타워 스텟 가치'!$B$12:$L$16,AJ$2,0)*$E1220)</f>
        <v>0</v>
      </c>
      <c r="AK1220">
        <f>VLOOKUP($F1220,'(참고)타워 스텟 가치'!$B$12:$L$16,AK$2,0)+(VLOOKUP($F1220,'(참고)타워 스텟 가치'!$B$12:$L$16,AK$2,0)*$E1220)</f>
        <v>0</v>
      </c>
      <c r="AL1220">
        <f>VLOOKUP($F1220,'(참고)타워 스텟 가치'!$B$12:$L$16,AL$2,0)+(VLOOKUP($F1220,'(참고)타워 스텟 가치'!$B$12:$L$16,AL$2,0)*$E1220)</f>
        <v>138.04000000000042</v>
      </c>
      <c r="AM1220">
        <f>SUM('스테이지별 몬스터 스텟'!AD1220*'(참고)타워 스텟 가치'!$Q$17,'스테이지별 몬스터 스텟'!AE1220*'(참고)타워 스텟 가치'!$R$17,'스테이지별 몬스터 스텟'!AF1220*'(참고)타워 스텟 가치'!$S$17,'스테이지별 몬스터 스텟'!AG1220*'(참고)타워 스텟 가치'!$T$17,'스테이지별 몬스터 스텟'!AH1220*'(참고)타워 스텟 가치'!$U$17,'스테이지별 몬스터 스텟'!AI1220*'(참고)타워 스텟 가치'!$V$17,'스테이지별 몬스터 스텟'!AJ1220*'(참고)타워 스텟 가치'!$W$17,'스테이지별 몬스터 스텟'!AK1220*'(참고)타워 스텟 가치'!$X$17,'스테이지별 몬스터 스텟'!AL1220*'(참고)타워 스텟 가치'!$Y$17)</f>
        <v>743798.96000000217</v>
      </c>
      <c r="AN1220">
        <v>3</v>
      </c>
    </row>
    <row r="1221" spans="3:40" x14ac:dyDescent="0.3">
      <c r="C1221">
        <v>2</v>
      </c>
      <c r="D1221">
        <f t="shared" si="56"/>
        <v>244</v>
      </c>
      <c r="E1221" s="52">
        <f>VLOOKUP(D1221,'스테이지별 난이도 설정'!B:C,2,0)</f>
        <v>97.600000000000307</v>
      </c>
      <c r="F1221" t="str">
        <f t="shared" si="57"/>
        <v>레어</v>
      </c>
      <c r="G1221">
        <f t="shared" si="55"/>
        <v>6</v>
      </c>
      <c r="H1221">
        <f>VLOOKUP($F1221,'(참고)타워 스텟 가치'!$B$2:$L$6,H$2,0)+(VLOOKUP($F1221,'(참고)타워 스텟 가치'!$B$2:$L$6,H$2,0)*$E1221)</f>
        <v>1109.2500000000034</v>
      </c>
      <c r="I1221">
        <f>VLOOKUP($F1221,'(참고)타워 스텟 가치'!$B$2:$L$6,I$2,0)+(VLOOKUP($F1221,'(참고)타워 스텟 가치'!$B$2:$L$6,I$2,0)*$E1221)</f>
        <v>221.8500000000007</v>
      </c>
      <c r="J1221">
        <f>VLOOKUP($F1221,'(참고)타워 스텟 가치'!$B$2:$L$6,J$2,0)+(VLOOKUP($F1221,'(참고)타워 스텟 가치'!$B$2:$L$6,J$2,0)*$E1221)</f>
        <v>493000.00000000151</v>
      </c>
      <c r="K1221">
        <f>VLOOKUP($F1221,'(참고)타워 스텟 가치'!$B$2:$L$6,K$2,0)+(VLOOKUP($F1221,'(참고)타워 스텟 가치'!$B$2:$L$6,K$2,0)*$E1221)</f>
        <v>4437.0000000000136</v>
      </c>
      <c r="L1221">
        <f>VLOOKUP($F1221,'(참고)타워 스텟 가치'!$B$2:$L$6,L$2,0)+(VLOOKUP($F1221,'(참고)타워 스텟 가치'!$B$2:$L$6,L$2,0)*$E1221)</f>
        <v>73.95000000000023</v>
      </c>
      <c r="M1221">
        <f>VLOOKUP($F1221,'(참고)타워 스텟 가치'!$B$2:$L$6,M$2,0)+(VLOOKUP($F1221,'(참고)타워 스텟 가치'!$B$2:$L$6,M$2,0)*$E1221)</f>
        <v>29.580000000000091</v>
      </c>
      <c r="N1221">
        <f>VLOOKUP($F1221,'(참고)타워 스텟 가치'!$B$2:$L$6,N$2,0)+(VLOOKUP($F1221,'(참고)타워 스텟 가치'!$B$2:$L$6,N$2,0)*$E1221)</f>
        <v>0</v>
      </c>
      <c r="O1221">
        <f>VLOOKUP($F1221,'(참고)타워 스텟 가치'!$B$2:$L$6,O$2,0)+(VLOOKUP($F1221,'(참고)타워 스텟 가치'!$B$2:$L$6,O$2,0)*$E1221)</f>
        <v>0</v>
      </c>
      <c r="P1221">
        <f>VLOOKUP($F1221,'(참고)타워 스텟 가치'!$B$2:$L$6,P$2,0)+(VLOOKUP($F1221,'(참고)타워 스텟 가치'!$B$2:$L$6,P$2,0)*$E1221)</f>
        <v>69.020000000000209</v>
      </c>
      <c r="Q1221">
        <f>SUM('스테이지별 몬스터 스텟'!H1221*'(참고)타워 스텟 가치'!$Q$17,'스테이지별 몬스터 스텟'!I1221*'(참고)타워 스텟 가치'!$R$17,'스테이지별 몬스터 스텟'!J1221*'(참고)타워 스텟 가치'!$S$17,'스테이지별 몬스터 스텟'!K1221*'(참고)타워 스텟 가치'!$T$17,'스테이지별 몬스터 스텟'!L1221*'(참고)타워 스텟 가치'!$U$17,'스테이지별 몬스터 스텟'!M1221*'(참고)타워 스텟 가치'!$V$17,'스테이지별 몬스터 스텟'!N1221*'(참고)타워 스텟 가치'!$W$17,'스테이지별 몬스터 스텟'!O1221*'(참고)타워 스텟 가치'!$X$17,'스테이지별 몬스터 스텟'!P1221*'(참고)타워 스텟 가치'!$Y$17)</f>
        <v>751240.79500000237</v>
      </c>
      <c r="R1221">
        <v>1</v>
      </c>
      <c r="S1221">
        <f>VLOOKUP($F1221,'(참고)타워 스텟 가치'!$B$7:$L$11,S$2,0)+(VLOOKUP($F1221,'(참고)타워 스텟 가치'!$B$7:$L$11,S$2,0)*$E1221)</f>
        <v>369.75000000000114</v>
      </c>
      <c r="T1221">
        <f>VLOOKUP($F1221,'(참고)타워 스텟 가치'!$B$7:$L$11,T$2,0)+(VLOOKUP($F1221,'(참고)타워 스텟 가치'!$B$7:$L$11,T$2,0)*$E1221)</f>
        <v>665.55000000000211</v>
      </c>
      <c r="U1221">
        <f>VLOOKUP($F1221,'(참고)타워 스텟 가치'!$B$7:$L$11,U$2,0)+(VLOOKUP($F1221,'(참고)타워 스텟 가치'!$B$7:$L$11,U$2,0)*$E1221)</f>
        <v>493000.00000000151</v>
      </c>
      <c r="V1221">
        <f>VLOOKUP($F1221,'(참고)타워 스텟 가치'!$B$7:$L$11,V$2,0)+(VLOOKUP($F1221,'(참고)타워 스텟 가치'!$B$7:$L$11,V$2,0)*$E1221)</f>
        <v>4437.0000000000136</v>
      </c>
      <c r="W1221">
        <f>VLOOKUP($F1221,'(참고)타워 스텟 가치'!$B$7:$L$11,W$2,0)+(VLOOKUP($F1221,'(참고)타워 스텟 가치'!$B$7:$L$11,W$2,0)*$E1221)</f>
        <v>73.95000000000023</v>
      </c>
      <c r="X1221">
        <f>VLOOKUP($F1221,'(참고)타워 스텟 가치'!$B$7:$L$11,X$2,0)+(VLOOKUP($F1221,'(참고)타워 스텟 가치'!$B$7:$L$11,X$2,0)*$E1221)</f>
        <v>29.580000000000091</v>
      </c>
      <c r="Y1221">
        <f>VLOOKUP($F1221,'(참고)타워 스텟 가치'!$B$7:$L$11,Y$2,0)+(VLOOKUP($F1221,'(참고)타워 스텟 가치'!$B$7:$L$11,Y$2,0)*$E1221)</f>
        <v>0</v>
      </c>
      <c r="Z1221">
        <f>VLOOKUP($F1221,'(참고)타워 스텟 가치'!$B$7:$L$11,Z$2,0)+(VLOOKUP($F1221,'(참고)타워 스텟 가치'!$B$7:$L$11,Z$2,0)*$E1221)</f>
        <v>0</v>
      </c>
      <c r="AA1221">
        <f>VLOOKUP($F1221,'(참고)타워 스텟 가치'!$B$7:$L$11,AA$2,0)+(VLOOKUP($F1221,'(참고)타워 스텟 가치'!$B$7:$L$11,AA$2,0)*$E1221)</f>
        <v>69.020000000000209</v>
      </c>
      <c r="AB1221">
        <f>SUM('스테이지별 몬스터 스텟'!S1221*'(참고)타워 스텟 가치'!$Q$17,'스테이지별 몬스터 스텟'!T1221*'(참고)타워 스텟 가치'!$R$17,'스테이지별 몬스터 스텟'!U1221*'(참고)타워 스텟 가치'!$S$17,'스테이지별 몬스터 스텟'!V1221*'(참고)타워 스텟 가치'!$T$17,'스테이지별 몬스터 스텟'!W1221*'(참고)타워 스텟 가치'!$U$17,'스테이지별 몬스터 스텟'!X1221*'(참고)타워 스텟 가치'!$V$17,'스테이지별 몬스터 스텟'!Y1221*'(참고)타워 스텟 가치'!$W$17,'스테이지별 몬스터 스텟'!Z1221*'(참고)타워 스텟 가치'!$X$17,'스테이지별 몬스터 스텟'!AA1221*'(참고)타워 스텟 가치'!$Y$17)</f>
        <v>750427.3450000023</v>
      </c>
      <c r="AC1221">
        <v>2</v>
      </c>
      <c r="AD1221">
        <f>VLOOKUP($F1221,'(참고)타워 스텟 가치'!$B$12:$L$16,AD$2,0)+(VLOOKUP($F1221,'(참고)타워 스텟 가치'!$B$12:$L$16,AD$2,0)*$E1221)</f>
        <v>369.75000000000114</v>
      </c>
      <c r="AE1221">
        <f>VLOOKUP($F1221,'(참고)타워 스텟 가치'!$B$12:$L$16,AE$2,0)+(VLOOKUP($F1221,'(참고)타워 스텟 가치'!$B$12:$L$16,AE$2,0)*$E1221)</f>
        <v>443.70000000000141</v>
      </c>
      <c r="AF1221">
        <f>VLOOKUP($F1221,'(참고)타워 스텟 가치'!$B$12:$L$16,AF$2,0)+(VLOOKUP($F1221,'(참고)타워 스텟 가치'!$B$12:$L$16,AF$2,0)*$E1221)</f>
        <v>493000.00000000151</v>
      </c>
      <c r="AG1221">
        <f>VLOOKUP($F1221,'(참고)타워 스텟 가치'!$B$12:$L$16,AG$2,0)+(VLOOKUP($F1221,'(참고)타워 스텟 가치'!$B$12:$L$16,AG$2,0)*$E1221)</f>
        <v>2218.5000000000068</v>
      </c>
      <c r="AH1221">
        <f>VLOOKUP($F1221,'(참고)타워 스텟 가치'!$B$12:$L$16,AH$2,0)+(VLOOKUP($F1221,'(참고)타워 스텟 가치'!$B$12:$L$16,AH$2,0)*$E1221)</f>
        <v>73.95000000000023</v>
      </c>
      <c r="AI1221">
        <f>VLOOKUP($F1221,'(참고)타워 스텟 가치'!$B$12:$L$16,AI$2,0)+(VLOOKUP($F1221,'(참고)타워 스텟 가치'!$B$12:$L$16,AI$2,0)*$E1221)</f>
        <v>29.580000000000091</v>
      </c>
      <c r="AJ1221">
        <f>VLOOKUP($F1221,'(참고)타워 스텟 가치'!$B$12:$L$16,AJ$2,0)+(VLOOKUP($F1221,'(참고)타워 스텟 가치'!$B$12:$L$16,AJ$2,0)*$E1221)</f>
        <v>0</v>
      </c>
      <c r="AK1221">
        <f>VLOOKUP($F1221,'(참고)타워 스텟 가치'!$B$12:$L$16,AK$2,0)+(VLOOKUP($F1221,'(참고)타워 스텟 가치'!$B$12:$L$16,AK$2,0)*$E1221)</f>
        <v>0</v>
      </c>
      <c r="AL1221">
        <f>VLOOKUP($F1221,'(참고)타워 스텟 가치'!$B$12:$L$16,AL$2,0)+(VLOOKUP($F1221,'(참고)타워 스텟 가치'!$B$12:$L$16,AL$2,0)*$E1221)</f>
        <v>138.04000000000042</v>
      </c>
      <c r="AM1221">
        <f>SUM('스테이지별 몬스터 스텟'!AD1221*'(참고)타워 스텟 가치'!$Q$17,'스테이지별 몬스터 스텟'!AE1221*'(참고)타워 스텟 가치'!$R$17,'스테이지별 몬스터 스텟'!AF1221*'(참고)타워 스텟 가치'!$S$17,'스테이지별 몬스터 스텟'!AG1221*'(참고)타워 스텟 가치'!$T$17,'스테이지별 몬스터 스텟'!AH1221*'(참고)타워 스텟 가치'!$U$17,'스테이지별 몬스터 스텟'!AI1221*'(참고)타워 스텟 가치'!$V$17,'스테이지별 몬스터 스텟'!AJ1221*'(참고)타워 스텟 가치'!$W$17,'스테이지별 몬스터 스텟'!AK1221*'(참고)타워 스텟 가치'!$X$17,'스테이지별 몬스터 스텟'!AL1221*'(참고)타워 스텟 가치'!$Y$17)</f>
        <v>745795.61000000231</v>
      </c>
      <c r="AN1221">
        <v>3</v>
      </c>
    </row>
    <row r="1222" spans="3:40" x14ac:dyDescent="0.3">
      <c r="C1222">
        <v>3</v>
      </c>
      <c r="D1222">
        <f t="shared" si="56"/>
        <v>244</v>
      </c>
      <c r="E1222" s="52">
        <f>VLOOKUP(D1222,'스테이지별 난이도 설정'!B:C,2,0)</f>
        <v>97.600000000000307</v>
      </c>
      <c r="F1222" t="str">
        <f t="shared" si="57"/>
        <v>에픽</v>
      </c>
      <c r="G1222">
        <f t="shared" ref="G1222:G1285" si="58">SUM(R1222,AC1222,AN1222)</f>
        <v>6</v>
      </c>
      <c r="H1222">
        <f>VLOOKUP($F1222,'(참고)타워 스텟 가치'!$B$2:$L$6,H$2,0)+(VLOOKUP($F1222,'(참고)타워 스텟 가치'!$B$2:$L$6,H$2,0)*$E1222)</f>
        <v>1663.8750000000052</v>
      </c>
      <c r="I1222">
        <f>VLOOKUP($F1222,'(참고)타워 스텟 가치'!$B$2:$L$6,I$2,0)+(VLOOKUP($F1222,'(참고)타워 스텟 가치'!$B$2:$L$6,I$2,0)*$E1222)</f>
        <v>332.77500000000106</v>
      </c>
      <c r="J1222">
        <f>VLOOKUP($F1222,'(참고)타워 스텟 가치'!$B$2:$L$6,J$2,0)+(VLOOKUP($F1222,'(참고)타워 스텟 가치'!$B$2:$L$6,J$2,0)*$E1222)</f>
        <v>493000.00000000151</v>
      </c>
      <c r="K1222">
        <f>VLOOKUP($F1222,'(참고)타워 스텟 가치'!$B$2:$L$6,K$2,0)+(VLOOKUP($F1222,'(참고)타워 스텟 가치'!$B$2:$L$6,K$2,0)*$E1222)</f>
        <v>6655.5000000000209</v>
      </c>
      <c r="L1222">
        <f>VLOOKUP($F1222,'(참고)타워 스텟 가치'!$B$2:$L$6,L$2,0)+(VLOOKUP($F1222,'(참고)타워 스텟 가치'!$B$2:$L$6,L$2,0)*$E1222)</f>
        <v>110.92500000000035</v>
      </c>
      <c r="M1222">
        <f>VLOOKUP($F1222,'(참고)타워 스텟 가치'!$B$2:$L$6,M$2,0)+(VLOOKUP($F1222,'(참고)타워 스텟 가치'!$B$2:$L$6,M$2,0)*$E1222)</f>
        <v>29.580000000000091</v>
      </c>
      <c r="N1222">
        <f>VLOOKUP($F1222,'(참고)타워 스텟 가치'!$B$2:$L$6,N$2,0)+(VLOOKUP($F1222,'(참고)타워 스텟 가치'!$B$2:$L$6,N$2,0)*$E1222)</f>
        <v>0</v>
      </c>
      <c r="O1222">
        <f>VLOOKUP($F1222,'(참고)타워 스텟 가치'!$B$2:$L$6,O$2,0)+(VLOOKUP($F1222,'(참고)타워 스텟 가치'!$B$2:$L$6,O$2,0)*$E1222)</f>
        <v>0</v>
      </c>
      <c r="P1222">
        <f>VLOOKUP($F1222,'(참고)타워 스텟 가치'!$B$2:$L$6,P$2,0)+(VLOOKUP($F1222,'(참고)타워 스텟 가치'!$B$2:$L$6,P$2,0)*$E1222)</f>
        <v>69.020000000000209</v>
      </c>
      <c r="Q1222">
        <f>SUM('스테이지별 몬스터 스텟'!H1222*'(참고)타워 스텟 가치'!$Q$17,'스테이지별 몬스터 스텟'!I1222*'(참고)타워 스텟 가치'!$R$17,'스테이지별 몬스터 스텟'!J1222*'(참고)타워 스텟 가치'!$S$17,'스테이지별 몬스터 스텟'!K1222*'(참고)타워 스텟 가치'!$T$17,'스테이지별 몬스터 스텟'!L1222*'(참고)타워 스텟 가치'!$U$17,'스테이지별 몬스터 스텟'!M1222*'(참고)타워 스텟 가치'!$V$17,'스테이지별 몬스터 스텟'!N1222*'(참고)타워 스텟 가치'!$W$17,'스테이지별 몬스터 스텟'!O1222*'(참고)타워 스텟 가치'!$X$17,'스테이지별 몬스터 스텟'!P1222*'(참고)타워 스텟 가치'!$Y$17)</f>
        <v>757027.38250000228</v>
      </c>
      <c r="R1222">
        <v>1</v>
      </c>
      <c r="S1222">
        <f>VLOOKUP($F1222,'(참고)타워 스텟 가치'!$B$7:$L$11,S$2,0)+(VLOOKUP($F1222,'(참고)타워 스텟 가치'!$B$7:$L$11,S$2,0)*$E1222)</f>
        <v>554.62500000000171</v>
      </c>
      <c r="T1222">
        <f>VLOOKUP($F1222,'(참고)타워 스텟 가치'!$B$7:$L$11,T$2,0)+(VLOOKUP($F1222,'(참고)타워 스텟 가치'!$B$7:$L$11,T$2,0)*$E1222)</f>
        <v>998.32500000000312</v>
      </c>
      <c r="U1222">
        <f>VLOOKUP($F1222,'(참고)타워 스텟 가치'!$B$7:$L$11,U$2,0)+(VLOOKUP($F1222,'(참고)타워 스텟 가치'!$B$7:$L$11,U$2,0)*$E1222)</f>
        <v>493000.00000000151</v>
      </c>
      <c r="V1222">
        <f>VLOOKUP($F1222,'(참고)타워 스텟 가치'!$B$7:$L$11,V$2,0)+(VLOOKUP($F1222,'(참고)타워 스텟 가치'!$B$7:$L$11,V$2,0)*$E1222)</f>
        <v>6655.5000000000209</v>
      </c>
      <c r="W1222">
        <f>VLOOKUP($F1222,'(참고)타워 스텟 가치'!$B$7:$L$11,W$2,0)+(VLOOKUP($F1222,'(참고)타워 스텟 가치'!$B$7:$L$11,W$2,0)*$E1222)</f>
        <v>110.92500000000035</v>
      </c>
      <c r="X1222">
        <f>VLOOKUP($F1222,'(참고)타워 스텟 가치'!$B$7:$L$11,X$2,0)+(VLOOKUP($F1222,'(참고)타워 스텟 가치'!$B$7:$L$11,X$2,0)*$E1222)</f>
        <v>29.580000000000091</v>
      </c>
      <c r="Y1222">
        <f>VLOOKUP($F1222,'(참고)타워 스텟 가치'!$B$7:$L$11,Y$2,0)+(VLOOKUP($F1222,'(참고)타워 스텟 가치'!$B$7:$L$11,Y$2,0)*$E1222)</f>
        <v>0</v>
      </c>
      <c r="Z1222">
        <f>VLOOKUP($F1222,'(참고)타워 스텟 가치'!$B$7:$L$11,Z$2,0)+(VLOOKUP($F1222,'(참고)타워 스텟 가치'!$B$7:$L$11,Z$2,0)*$E1222)</f>
        <v>0</v>
      </c>
      <c r="AA1222">
        <f>VLOOKUP($F1222,'(참고)타워 스텟 가치'!$B$7:$L$11,AA$2,0)+(VLOOKUP($F1222,'(참고)타워 스텟 가치'!$B$7:$L$11,AA$2,0)*$E1222)</f>
        <v>69.020000000000209</v>
      </c>
      <c r="AB1222">
        <f>SUM('스테이지별 몬스터 스텟'!S1222*'(참고)타워 스텟 가치'!$Q$17,'스테이지별 몬스터 스텟'!T1222*'(참고)타워 스텟 가치'!$R$17,'스테이지별 몬스터 스텟'!U1222*'(참고)타워 스텟 가치'!$S$17,'스테이지별 몬스터 스텟'!V1222*'(참고)타워 스텟 가치'!$T$17,'스테이지별 몬스터 스텟'!W1222*'(참고)타워 스텟 가치'!$U$17,'스테이지별 몬스터 스텟'!X1222*'(참고)타워 스텟 가치'!$V$17,'스테이지별 몬스터 스텟'!Y1222*'(참고)타워 스텟 가치'!$W$17,'스테이지별 몬스터 스텟'!Z1222*'(참고)타워 스텟 가치'!$X$17,'스테이지별 몬스터 스텟'!AA1222*'(참고)타워 스텟 가치'!$Y$17)</f>
        <v>755807.20750000235</v>
      </c>
      <c r="AC1222">
        <v>2</v>
      </c>
      <c r="AD1222">
        <f>VLOOKUP($F1222,'(참고)타워 스텟 가치'!$B$12:$L$16,AD$2,0)+(VLOOKUP($F1222,'(참고)타워 스텟 가치'!$B$12:$L$16,AD$2,0)*$E1222)</f>
        <v>554.62500000000171</v>
      </c>
      <c r="AE1222">
        <f>VLOOKUP($F1222,'(참고)타워 스텟 가치'!$B$12:$L$16,AE$2,0)+(VLOOKUP($F1222,'(참고)타워 스텟 가치'!$B$12:$L$16,AE$2,0)*$E1222)</f>
        <v>665.55000000000211</v>
      </c>
      <c r="AF1222">
        <f>VLOOKUP($F1222,'(참고)타워 스텟 가치'!$B$12:$L$16,AF$2,0)+(VLOOKUP($F1222,'(참고)타워 스텟 가치'!$B$12:$L$16,AF$2,0)*$E1222)</f>
        <v>493000.00000000151</v>
      </c>
      <c r="AG1222">
        <f>VLOOKUP($F1222,'(참고)타워 스텟 가치'!$B$12:$L$16,AG$2,0)+(VLOOKUP($F1222,'(참고)타워 스텟 가치'!$B$12:$L$16,AG$2,0)*$E1222)</f>
        <v>3327.7500000000105</v>
      </c>
      <c r="AH1222">
        <f>VLOOKUP($F1222,'(참고)타워 스텟 가치'!$B$12:$L$16,AH$2,0)+(VLOOKUP($F1222,'(참고)타워 스텟 가치'!$B$12:$L$16,AH$2,0)*$E1222)</f>
        <v>110.92500000000035</v>
      </c>
      <c r="AI1222">
        <f>VLOOKUP($F1222,'(참고)타워 스텟 가치'!$B$12:$L$16,AI$2,0)+(VLOOKUP($F1222,'(참고)타워 스텟 가치'!$B$12:$L$16,AI$2,0)*$E1222)</f>
        <v>29.580000000000091</v>
      </c>
      <c r="AJ1222">
        <f>VLOOKUP($F1222,'(참고)타워 스텟 가치'!$B$12:$L$16,AJ$2,0)+(VLOOKUP($F1222,'(참고)타워 스텟 가치'!$B$12:$L$16,AJ$2,0)*$E1222)</f>
        <v>0</v>
      </c>
      <c r="AK1222">
        <f>VLOOKUP($F1222,'(참고)타워 스텟 가치'!$B$12:$L$16,AK$2,0)+(VLOOKUP($F1222,'(참고)타워 스텟 가치'!$B$12:$L$16,AK$2,0)*$E1222)</f>
        <v>0</v>
      </c>
      <c r="AL1222">
        <f>VLOOKUP($F1222,'(참고)타워 스텟 가치'!$B$12:$L$16,AL$2,0)+(VLOOKUP($F1222,'(참고)타워 스텟 가치'!$B$12:$L$16,AL$2,0)*$E1222)</f>
        <v>138.04000000000042</v>
      </c>
      <c r="AM1222">
        <f>SUM('스테이지별 몬스터 스텟'!AD1222*'(참고)타워 스텟 가치'!$Q$17,'스테이지별 몬스터 스텟'!AE1222*'(참고)타워 스텟 가치'!$R$17,'스테이지별 몬스터 스텟'!AF1222*'(참고)타워 스텟 가치'!$S$17,'스테이지별 몬스터 스텟'!AG1222*'(참고)타워 스텟 가치'!$T$17,'스테이지별 몬스터 스텟'!AH1222*'(참고)타워 스텟 가치'!$U$17,'스테이지별 몬스터 스텟'!AI1222*'(참고)타워 스텟 가치'!$V$17,'스테이지별 몬스터 스텟'!AJ1222*'(참고)타워 스텟 가치'!$W$17,'스테이지별 몬스터 스텟'!AK1222*'(참고)타워 스텟 가치'!$X$17,'스테이지별 몬스터 스텟'!AL1222*'(참고)타워 스텟 가치'!$Y$17)</f>
        <v>748790.58500000217</v>
      </c>
      <c r="AN1222">
        <v>3</v>
      </c>
    </row>
    <row r="1223" spans="3:40" x14ac:dyDescent="0.3">
      <c r="C1223">
        <v>4</v>
      </c>
      <c r="D1223">
        <f t="shared" si="56"/>
        <v>244</v>
      </c>
      <c r="E1223" s="52">
        <f>VLOOKUP(D1223,'스테이지별 난이도 설정'!B:C,2,0)</f>
        <v>97.600000000000307</v>
      </c>
      <c r="F1223" t="str">
        <f t="shared" si="57"/>
        <v>유니크</v>
      </c>
      <c r="G1223">
        <f t="shared" si="58"/>
        <v>6</v>
      </c>
      <c r="H1223">
        <f>VLOOKUP($F1223,'(참고)타워 스텟 가치'!$B$2:$L$6,H$2,0)+(VLOOKUP($F1223,'(참고)타워 스텟 가치'!$B$2:$L$6,H$2,0)*$E1223)</f>
        <v>2495.8125000000077</v>
      </c>
      <c r="I1223">
        <f>VLOOKUP($F1223,'(참고)타워 스텟 가치'!$B$2:$L$6,I$2,0)+(VLOOKUP($F1223,'(참고)타워 스텟 가치'!$B$2:$L$6,I$2,0)*$E1223)</f>
        <v>499.16250000000156</v>
      </c>
      <c r="J1223">
        <f>VLOOKUP($F1223,'(참고)타워 스텟 가치'!$B$2:$L$6,J$2,0)+(VLOOKUP($F1223,'(참고)타워 스텟 가치'!$B$2:$L$6,J$2,0)*$E1223)</f>
        <v>493000.00000000151</v>
      </c>
      <c r="K1223">
        <f>VLOOKUP($F1223,'(참고)타워 스텟 가치'!$B$2:$L$6,K$2,0)+(VLOOKUP($F1223,'(참고)타워 스텟 가치'!$B$2:$L$6,K$2,0)*$E1223)</f>
        <v>9983.2500000000309</v>
      </c>
      <c r="L1223">
        <f>VLOOKUP($F1223,'(참고)타워 스텟 가치'!$B$2:$L$6,L$2,0)+(VLOOKUP($F1223,'(참고)타워 스텟 가치'!$B$2:$L$6,L$2,0)*$E1223)</f>
        <v>166.38750000000053</v>
      </c>
      <c r="M1223">
        <f>VLOOKUP($F1223,'(참고)타워 스텟 가치'!$B$2:$L$6,M$2,0)+(VLOOKUP($F1223,'(참고)타워 스텟 가치'!$B$2:$L$6,M$2,0)*$E1223)</f>
        <v>29.580000000000091</v>
      </c>
      <c r="N1223">
        <f>VLOOKUP($F1223,'(참고)타워 스텟 가치'!$B$2:$L$6,N$2,0)+(VLOOKUP($F1223,'(참고)타워 스텟 가치'!$B$2:$L$6,N$2,0)*$E1223)</f>
        <v>0</v>
      </c>
      <c r="O1223">
        <f>VLOOKUP($F1223,'(참고)타워 스텟 가치'!$B$2:$L$6,O$2,0)+(VLOOKUP($F1223,'(참고)타워 스텟 가치'!$B$2:$L$6,O$2,0)*$E1223)</f>
        <v>0</v>
      </c>
      <c r="P1223">
        <f>VLOOKUP($F1223,'(참고)타워 스텟 가치'!$B$2:$L$6,P$2,0)+(VLOOKUP($F1223,'(참고)타워 스텟 가치'!$B$2:$L$6,P$2,0)*$E1223)</f>
        <v>98.600000000000307</v>
      </c>
      <c r="Q1223">
        <f>SUM('스테이지별 몬스터 스텟'!H1223*'(참고)타워 스텟 가치'!$Q$17,'스테이지별 몬스터 스텟'!I1223*'(참고)타워 스텟 가치'!$R$17,'스테이지별 몬스터 스텟'!J1223*'(참고)타워 스텟 가치'!$S$17,'스테이지별 몬스터 스텟'!K1223*'(참고)타워 스텟 가치'!$T$17,'스테이지별 몬스터 스텟'!L1223*'(참고)타워 스텟 가치'!$U$17,'스테이지별 몬스터 스텟'!M1223*'(참고)타워 스텟 가치'!$V$17,'스테이지별 몬스터 스텟'!N1223*'(참고)타워 스텟 가치'!$W$17,'스테이지별 몬스터 스텟'!O1223*'(참고)타워 스텟 가치'!$X$17,'스테이지별 몬스터 스텟'!P1223*'(참고)타워 스텟 가치'!$Y$17)</f>
        <v>765766.4237500024</v>
      </c>
      <c r="R1223">
        <v>1</v>
      </c>
      <c r="S1223">
        <f>VLOOKUP($F1223,'(참고)타워 스텟 가치'!$B$7:$L$11,S$2,0)+(VLOOKUP($F1223,'(참고)타워 스텟 가치'!$B$7:$L$11,S$2,0)*$E1223)</f>
        <v>831.93750000000261</v>
      </c>
      <c r="T1223">
        <f>VLOOKUP($F1223,'(참고)타워 스텟 가치'!$B$7:$L$11,T$2,0)+(VLOOKUP($F1223,'(참고)타워 스텟 가치'!$B$7:$L$11,T$2,0)*$E1223)</f>
        <v>1497.4875000000047</v>
      </c>
      <c r="U1223">
        <f>VLOOKUP($F1223,'(참고)타워 스텟 가치'!$B$7:$L$11,U$2,0)+(VLOOKUP($F1223,'(참고)타워 스텟 가치'!$B$7:$L$11,U$2,0)*$E1223)</f>
        <v>493000.00000000151</v>
      </c>
      <c r="V1223">
        <f>VLOOKUP($F1223,'(참고)타워 스텟 가치'!$B$7:$L$11,V$2,0)+(VLOOKUP($F1223,'(참고)타워 스텟 가치'!$B$7:$L$11,V$2,0)*$E1223)</f>
        <v>9983.2500000000309</v>
      </c>
      <c r="W1223">
        <f>VLOOKUP($F1223,'(참고)타워 스텟 가치'!$B$7:$L$11,W$2,0)+(VLOOKUP($F1223,'(참고)타워 스텟 가치'!$B$7:$L$11,W$2,0)*$E1223)</f>
        <v>166.38750000000053</v>
      </c>
      <c r="X1223">
        <f>VLOOKUP($F1223,'(참고)타워 스텟 가치'!$B$7:$L$11,X$2,0)+(VLOOKUP($F1223,'(참고)타워 스텟 가치'!$B$7:$L$11,X$2,0)*$E1223)</f>
        <v>29.580000000000091</v>
      </c>
      <c r="Y1223">
        <f>VLOOKUP($F1223,'(참고)타워 스텟 가치'!$B$7:$L$11,Y$2,0)+(VLOOKUP($F1223,'(참고)타워 스텟 가치'!$B$7:$L$11,Y$2,0)*$E1223)</f>
        <v>0</v>
      </c>
      <c r="Z1223">
        <f>VLOOKUP($F1223,'(참고)타워 스텟 가치'!$B$7:$L$11,Z$2,0)+(VLOOKUP($F1223,'(참고)타워 스텟 가치'!$B$7:$L$11,Z$2,0)*$E1223)</f>
        <v>0</v>
      </c>
      <c r="AA1223">
        <f>VLOOKUP($F1223,'(참고)타워 스텟 가치'!$B$7:$L$11,AA$2,0)+(VLOOKUP($F1223,'(참고)타워 스텟 가치'!$B$7:$L$11,AA$2,0)*$E1223)</f>
        <v>98.600000000000307</v>
      </c>
      <c r="AB1223">
        <f>SUM('스테이지별 몬스터 스텟'!S1223*'(참고)타워 스텟 가치'!$Q$17,'스테이지별 몬스터 스텟'!T1223*'(참고)타워 스텟 가치'!$R$17,'스테이지별 몬스터 스텟'!U1223*'(참고)타워 스텟 가치'!$S$17,'스테이지별 몬스터 스텟'!V1223*'(참고)타워 스텟 가치'!$T$17,'스테이지별 몬스터 스텟'!W1223*'(참고)타워 스텟 가치'!$U$17,'스테이지별 몬스터 스텟'!X1223*'(참고)타워 스텟 가치'!$V$17,'스테이지별 몬스터 스텟'!Y1223*'(참고)타워 스텟 가치'!$W$17,'스테이지별 몬스터 스텟'!Z1223*'(참고)타워 스텟 가치'!$X$17,'스테이지별 몬스터 스텟'!AA1223*'(참고)타워 스텟 가치'!$Y$17)</f>
        <v>763936.16125000245</v>
      </c>
      <c r="AC1223">
        <v>2</v>
      </c>
      <c r="AD1223">
        <f>VLOOKUP($F1223,'(참고)타워 스텟 가치'!$B$12:$L$16,AD$2,0)+(VLOOKUP($F1223,'(참고)타워 스텟 가치'!$B$12:$L$16,AD$2,0)*$E1223)</f>
        <v>831.93750000000261</v>
      </c>
      <c r="AE1223">
        <f>VLOOKUP($F1223,'(참고)타워 스텟 가치'!$B$12:$L$16,AE$2,0)+(VLOOKUP($F1223,'(참고)타워 스텟 가치'!$B$12:$L$16,AE$2,0)*$E1223)</f>
        <v>998.32500000000312</v>
      </c>
      <c r="AF1223">
        <f>VLOOKUP($F1223,'(참고)타워 스텟 가치'!$B$12:$L$16,AF$2,0)+(VLOOKUP($F1223,'(참고)타워 스텟 가치'!$B$12:$L$16,AF$2,0)*$E1223)</f>
        <v>493000.00000000151</v>
      </c>
      <c r="AG1223">
        <f>VLOOKUP($F1223,'(참고)타워 스텟 가치'!$B$12:$L$16,AG$2,0)+(VLOOKUP($F1223,'(참고)타워 스텟 가치'!$B$12:$L$16,AG$2,0)*$E1223)</f>
        <v>4991.6250000000155</v>
      </c>
      <c r="AH1223">
        <f>VLOOKUP($F1223,'(참고)타워 스텟 가치'!$B$12:$L$16,AH$2,0)+(VLOOKUP($F1223,'(참고)타워 스텟 가치'!$B$12:$L$16,AH$2,0)*$E1223)</f>
        <v>166.38750000000053</v>
      </c>
      <c r="AI1223">
        <f>VLOOKUP($F1223,'(참고)타워 스텟 가치'!$B$12:$L$16,AI$2,0)+(VLOOKUP($F1223,'(참고)타워 스텟 가치'!$B$12:$L$16,AI$2,0)*$E1223)</f>
        <v>29.580000000000091</v>
      </c>
      <c r="AJ1223">
        <f>VLOOKUP($F1223,'(참고)타워 스텟 가치'!$B$12:$L$16,AJ$2,0)+(VLOOKUP($F1223,'(참고)타워 스텟 가치'!$B$12:$L$16,AJ$2,0)*$E1223)</f>
        <v>0</v>
      </c>
      <c r="AK1223">
        <f>VLOOKUP($F1223,'(참고)타워 스텟 가치'!$B$12:$L$16,AK$2,0)+(VLOOKUP($F1223,'(참고)타워 스텟 가치'!$B$12:$L$16,AK$2,0)*$E1223)</f>
        <v>0</v>
      </c>
      <c r="AL1223">
        <f>VLOOKUP($F1223,'(참고)타워 스텟 가치'!$B$12:$L$16,AL$2,0)+(VLOOKUP($F1223,'(참고)타워 스텟 가치'!$B$12:$L$16,AL$2,0)*$E1223)</f>
        <v>197.20000000000061</v>
      </c>
      <c r="AM1223">
        <f>SUM('스테이지별 몬스터 스텟'!AD1223*'(참고)타워 스텟 가치'!$Q$17,'스테이지별 몬스터 스텟'!AE1223*'(참고)타워 스텟 가치'!$R$17,'스테이지별 몬스터 스텟'!AF1223*'(참고)타워 스텟 가치'!$S$17,'스테이지별 몬스터 스텟'!AG1223*'(참고)타워 스텟 가치'!$T$17,'스테이지별 몬스터 스텟'!AH1223*'(참고)타워 스텟 가치'!$U$17,'스테이지별 몬스터 스텟'!AI1223*'(참고)타워 스텟 가치'!$V$17,'스테이지별 몬스터 스텟'!AJ1223*'(참고)타워 스텟 가치'!$W$17,'스테이지별 몬스터 스텟'!AK1223*'(참고)타워 스텟 가치'!$X$17,'스테이지별 몬스터 스텟'!AL1223*'(참고)타워 스텟 가치'!$Y$17)</f>
        <v>753401.36750000238</v>
      </c>
      <c r="AN1223">
        <v>3</v>
      </c>
    </row>
    <row r="1224" spans="3:40" x14ac:dyDescent="0.3">
      <c r="C1224">
        <v>5</v>
      </c>
      <c r="D1224">
        <f t="shared" si="56"/>
        <v>244</v>
      </c>
      <c r="E1224" s="52">
        <f>VLOOKUP(D1224,'스테이지별 난이도 설정'!B:C,2,0)</f>
        <v>97.600000000000307</v>
      </c>
      <c r="F1224" t="str">
        <f t="shared" si="57"/>
        <v>스페셜</v>
      </c>
      <c r="G1224">
        <f t="shared" si="58"/>
        <v>6</v>
      </c>
      <c r="H1224">
        <f>VLOOKUP($F1224,'(참고)타워 스텟 가치'!$B$2:$L$6,H$2,0)+(VLOOKUP($F1224,'(참고)타워 스텟 가치'!$B$2:$L$6,H$2,0)*$E1224)</f>
        <v>3743.7187500000118</v>
      </c>
      <c r="I1224">
        <f>VLOOKUP($F1224,'(참고)타워 스텟 가치'!$B$2:$L$6,I$2,0)+(VLOOKUP($F1224,'(참고)타워 스텟 가치'!$B$2:$L$6,I$2,0)*$E1224)</f>
        <v>748.74375000000236</v>
      </c>
      <c r="J1224">
        <f>VLOOKUP($F1224,'(참고)타워 스텟 가치'!$B$2:$L$6,J$2,0)+(VLOOKUP($F1224,'(참고)타워 스텟 가치'!$B$2:$L$6,J$2,0)*$E1224)</f>
        <v>493000.00000000151</v>
      </c>
      <c r="K1224">
        <f>VLOOKUP($F1224,'(참고)타워 스텟 가치'!$B$2:$L$6,K$2,0)+(VLOOKUP($F1224,'(참고)타워 스텟 가치'!$B$2:$L$6,K$2,0)*$E1224)</f>
        <v>14974.875000000047</v>
      </c>
      <c r="L1224">
        <f>VLOOKUP($F1224,'(참고)타워 스텟 가치'!$B$2:$L$6,L$2,0)+(VLOOKUP($F1224,'(참고)타워 스텟 가치'!$B$2:$L$6,L$2,0)*$E1224)</f>
        <v>249.58125000000078</v>
      </c>
      <c r="M1224">
        <f>VLOOKUP($F1224,'(참고)타워 스텟 가치'!$B$2:$L$6,M$2,0)+(VLOOKUP($F1224,'(참고)타워 스텟 가치'!$B$2:$L$6,M$2,0)*$E1224)</f>
        <v>29.580000000000091</v>
      </c>
      <c r="N1224">
        <f>VLOOKUP($F1224,'(참고)타워 스텟 가치'!$B$2:$L$6,N$2,0)+(VLOOKUP($F1224,'(참고)타워 스텟 가치'!$B$2:$L$6,N$2,0)*$E1224)</f>
        <v>0</v>
      </c>
      <c r="O1224">
        <f>VLOOKUP($F1224,'(참고)타워 스텟 가치'!$B$2:$L$6,O$2,0)+(VLOOKUP($F1224,'(참고)타워 스텟 가치'!$B$2:$L$6,O$2,0)*$E1224)</f>
        <v>0</v>
      </c>
      <c r="P1224">
        <f>VLOOKUP($F1224,'(참고)타워 스텟 가치'!$B$2:$L$6,P$2,0)+(VLOOKUP($F1224,'(참고)타워 스텟 가치'!$B$2:$L$6,P$2,0)*$E1224)</f>
        <v>98.600000000000307</v>
      </c>
      <c r="Q1224">
        <f>SUM('스테이지별 몬스터 스텟'!H1224*'(참고)타워 스텟 가치'!$Q$17,'스테이지별 몬스터 스텟'!I1224*'(참고)타워 스텟 가치'!$R$17,'스테이지별 몬스터 스텟'!J1224*'(참고)타워 스텟 가치'!$S$17,'스테이지별 몬스터 스텟'!K1224*'(참고)타워 스텟 가치'!$T$17,'스테이지별 몬스터 스텟'!L1224*'(참고)타워 스텟 가치'!$U$17,'스테이지별 몬스터 스텟'!M1224*'(참고)타워 스텟 가치'!$V$17,'스테이지별 몬스터 스텟'!N1224*'(참고)타워 스텟 가치'!$W$17,'스테이지별 몬스터 스텟'!O1224*'(참고)타워 스텟 가치'!$X$17,'스테이지별 몬스터 스텟'!P1224*'(참고)타워 스텟 가치'!$Y$17)</f>
        <v>778786.24562500231</v>
      </c>
      <c r="R1224">
        <v>1</v>
      </c>
      <c r="S1224">
        <f>VLOOKUP($F1224,'(참고)타워 스텟 가치'!$B$7:$L$11,S$2,0)+(VLOOKUP($F1224,'(참고)타워 스텟 가치'!$B$7:$L$11,S$2,0)*$E1224)</f>
        <v>1247.9062500000039</v>
      </c>
      <c r="T1224">
        <f>VLOOKUP($F1224,'(참고)타워 스텟 가치'!$B$7:$L$11,T$2,0)+(VLOOKUP($F1224,'(참고)타워 스텟 가치'!$B$7:$L$11,T$2,0)*$E1224)</f>
        <v>2246.2312500000071</v>
      </c>
      <c r="U1224">
        <f>VLOOKUP($F1224,'(참고)타워 스텟 가치'!$B$7:$L$11,U$2,0)+(VLOOKUP($F1224,'(참고)타워 스텟 가치'!$B$7:$L$11,U$2,0)*$E1224)</f>
        <v>493000.00000000151</v>
      </c>
      <c r="V1224">
        <f>VLOOKUP($F1224,'(참고)타워 스텟 가치'!$B$7:$L$11,V$2,0)+(VLOOKUP($F1224,'(참고)타워 스텟 가치'!$B$7:$L$11,V$2,0)*$E1224)</f>
        <v>14974.875000000047</v>
      </c>
      <c r="W1224">
        <f>VLOOKUP($F1224,'(참고)타워 스텟 가치'!$B$7:$L$11,W$2,0)+(VLOOKUP($F1224,'(참고)타워 스텟 가치'!$B$7:$L$11,W$2,0)*$E1224)</f>
        <v>249.58125000000078</v>
      </c>
      <c r="X1224">
        <f>VLOOKUP($F1224,'(참고)타워 스텟 가치'!$B$7:$L$11,X$2,0)+(VLOOKUP($F1224,'(참고)타워 스텟 가치'!$B$7:$L$11,X$2,0)*$E1224)</f>
        <v>29.580000000000091</v>
      </c>
      <c r="Y1224">
        <f>VLOOKUP($F1224,'(참고)타워 스텟 가치'!$B$7:$L$11,Y$2,0)+(VLOOKUP($F1224,'(참고)타워 스텟 가치'!$B$7:$L$11,Y$2,0)*$E1224)</f>
        <v>0</v>
      </c>
      <c r="Z1224">
        <f>VLOOKUP($F1224,'(참고)타워 스텟 가치'!$B$7:$L$11,Z$2,0)+(VLOOKUP($F1224,'(참고)타워 스텟 가치'!$B$7:$L$11,Z$2,0)*$E1224)</f>
        <v>0</v>
      </c>
      <c r="AA1224">
        <f>VLOOKUP($F1224,'(참고)타워 스텟 가치'!$B$7:$L$11,AA$2,0)+(VLOOKUP($F1224,'(참고)타워 스텟 가치'!$B$7:$L$11,AA$2,0)*$E1224)</f>
        <v>98.600000000000307</v>
      </c>
      <c r="AB1224">
        <f>SUM('스테이지별 몬스터 스텟'!S1224*'(참고)타워 스텟 가치'!$Q$17,'스테이지별 몬스터 스텟'!T1224*'(참고)타워 스텟 가치'!$R$17,'스테이지별 몬스터 스텟'!U1224*'(참고)타워 스텟 가치'!$S$17,'스테이지별 몬스터 스텟'!V1224*'(참고)타워 스텟 가치'!$T$17,'스테이지별 몬스터 스텟'!W1224*'(참고)타워 스텟 가치'!$U$17,'스테이지별 몬스터 스텟'!X1224*'(참고)타워 스텟 가치'!$V$17,'스테이지별 몬스터 스텟'!Y1224*'(참고)타워 스텟 가치'!$W$17,'스테이지별 몬스터 스텟'!Z1224*'(참고)타워 스텟 가치'!$X$17,'스테이지별 몬스터 스텟'!AA1224*'(참고)타워 스텟 가치'!$Y$17)</f>
        <v>776040.85187500238</v>
      </c>
      <c r="AC1224">
        <v>2</v>
      </c>
      <c r="AD1224">
        <f>VLOOKUP($F1224,'(참고)타워 스텟 가치'!$B$12:$L$16,AD$2,0)+(VLOOKUP($F1224,'(참고)타워 스텟 가치'!$B$12:$L$16,AD$2,0)*$E1224)</f>
        <v>1247.9062500000039</v>
      </c>
      <c r="AE1224">
        <f>VLOOKUP($F1224,'(참고)타워 스텟 가치'!$B$12:$L$16,AE$2,0)+(VLOOKUP($F1224,'(참고)타워 스텟 가치'!$B$12:$L$16,AE$2,0)*$E1224)</f>
        <v>1497.4875000000047</v>
      </c>
      <c r="AF1224">
        <f>VLOOKUP($F1224,'(참고)타워 스텟 가치'!$B$12:$L$16,AF$2,0)+(VLOOKUP($F1224,'(참고)타워 스텟 가치'!$B$12:$L$16,AF$2,0)*$E1224)</f>
        <v>493000.00000000151</v>
      </c>
      <c r="AG1224">
        <f>VLOOKUP($F1224,'(참고)타워 스텟 가치'!$B$12:$L$16,AG$2,0)+(VLOOKUP($F1224,'(참고)타워 스텟 가치'!$B$12:$L$16,AG$2,0)*$E1224)</f>
        <v>7487.4375000000236</v>
      </c>
      <c r="AH1224">
        <f>VLOOKUP($F1224,'(참고)타워 스텟 가치'!$B$12:$L$16,AH$2,0)+(VLOOKUP($F1224,'(참고)타워 스텟 가치'!$B$12:$L$16,AH$2,0)*$E1224)</f>
        <v>249.58125000000078</v>
      </c>
      <c r="AI1224">
        <f>VLOOKUP($F1224,'(참고)타워 스텟 가치'!$B$12:$L$16,AI$2,0)+(VLOOKUP($F1224,'(참고)타워 스텟 가치'!$B$12:$L$16,AI$2,0)*$E1224)</f>
        <v>29.580000000000091</v>
      </c>
      <c r="AJ1224">
        <f>VLOOKUP($F1224,'(참고)타워 스텟 가치'!$B$12:$L$16,AJ$2,0)+(VLOOKUP($F1224,'(참고)타워 스텟 가치'!$B$12:$L$16,AJ$2,0)*$E1224)</f>
        <v>0</v>
      </c>
      <c r="AK1224">
        <f>VLOOKUP($F1224,'(참고)타워 스텟 가치'!$B$12:$L$16,AK$2,0)+(VLOOKUP($F1224,'(참고)타워 스텟 가치'!$B$12:$L$16,AK$2,0)*$E1224)</f>
        <v>0</v>
      </c>
      <c r="AL1224">
        <f>VLOOKUP($F1224,'(참고)타워 스텟 가치'!$B$12:$L$16,AL$2,0)+(VLOOKUP($F1224,'(참고)타워 스텟 가치'!$B$12:$L$16,AL$2,0)*$E1224)</f>
        <v>197.20000000000061</v>
      </c>
      <c r="AM1224">
        <f>SUM('스테이지별 몬스터 스텟'!AD1224*'(참고)타워 스텟 가치'!$Q$17,'스테이지별 몬스터 스텟'!AE1224*'(참고)타워 스텟 가치'!$R$17,'스테이지별 몬스터 스텟'!AF1224*'(참고)타워 스텟 가치'!$S$17,'스테이지별 몬스터 스텟'!AG1224*'(참고)타워 스텟 가치'!$T$17,'스테이지별 몬스터 스텟'!AH1224*'(참고)타워 스텟 가치'!$U$17,'스테이지별 몬스터 스텟'!AI1224*'(참고)타워 스텟 가치'!$V$17,'스테이지별 몬스터 스텟'!AJ1224*'(참고)타워 스텟 가치'!$W$17,'스테이지별 몬스터 스텟'!AK1224*'(참고)타워 스텟 가치'!$X$17,'스테이지별 몬스터 스텟'!AL1224*'(참고)타워 스텟 가치'!$Y$17)</f>
        <v>760140.06125000236</v>
      </c>
      <c r="AN1224">
        <v>3</v>
      </c>
    </row>
    <row r="1225" spans="3:40" x14ac:dyDescent="0.3">
      <c r="C1225">
        <v>1</v>
      </c>
      <c r="D1225">
        <f t="shared" si="56"/>
        <v>245</v>
      </c>
      <c r="E1225" s="52">
        <f>VLOOKUP(D1225,'스테이지별 난이도 설정'!B:C,2,0)</f>
        <v>98.000000000000313</v>
      </c>
      <c r="F1225" t="str">
        <f t="shared" si="57"/>
        <v>일반</v>
      </c>
      <c r="G1225">
        <f t="shared" si="58"/>
        <v>6</v>
      </c>
      <c r="H1225">
        <f>VLOOKUP($F1225,'(참고)타워 스텟 가치'!$B$2:$L$6,H$2,0)+(VLOOKUP($F1225,'(참고)타워 스텟 가치'!$B$2:$L$6,H$2,0)*$E1225)</f>
        <v>742.50000000000239</v>
      </c>
      <c r="I1225">
        <f>VLOOKUP($F1225,'(참고)타워 스텟 가치'!$B$2:$L$6,I$2,0)+(VLOOKUP($F1225,'(참고)타워 스텟 가치'!$B$2:$L$6,I$2,0)*$E1225)</f>
        <v>148.50000000000045</v>
      </c>
      <c r="J1225">
        <f>VLOOKUP($F1225,'(참고)타워 스텟 가치'!$B$2:$L$6,J$2,0)+(VLOOKUP($F1225,'(참고)타워 스텟 가치'!$B$2:$L$6,J$2,0)*$E1225)</f>
        <v>495000.00000000157</v>
      </c>
      <c r="K1225">
        <f>VLOOKUP($F1225,'(참고)타워 스텟 가치'!$B$2:$L$6,K$2,0)+(VLOOKUP($F1225,'(참고)타워 스텟 가치'!$B$2:$L$6,K$2,0)*$E1225)</f>
        <v>2970.0000000000095</v>
      </c>
      <c r="L1225">
        <f>VLOOKUP($F1225,'(참고)타워 스텟 가치'!$B$2:$L$6,L$2,0)+(VLOOKUP($F1225,'(참고)타워 스텟 가치'!$B$2:$L$6,L$2,0)*$E1225)</f>
        <v>49.500000000000156</v>
      </c>
      <c r="M1225">
        <f>VLOOKUP($F1225,'(참고)타워 스텟 가치'!$B$2:$L$6,M$2,0)+(VLOOKUP($F1225,'(참고)타워 스텟 가치'!$B$2:$L$6,M$2,0)*$E1225)</f>
        <v>29.700000000000092</v>
      </c>
      <c r="N1225">
        <f>VLOOKUP($F1225,'(참고)타워 스텟 가치'!$B$2:$L$6,N$2,0)+(VLOOKUP($F1225,'(참고)타워 스텟 가치'!$B$2:$L$6,N$2,0)*$E1225)</f>
        <v>0</v>
      </c>
      <c r="O1225">
        <f>VLOOKUP($F1225,'(참고)타워 스텟 가치'!$B$2:$L$6,O$2,0)+(VLOOKUP($F1225,'(참고)타워 스텟 가치'!$B$2:$L$6,O$2,0)*$E1225)</f>
        <v>0</v>
      </c>
      <c r="P1225">
        <f>VLOOKUP($F1225,'(참고)타워 스텟 가치'!$B$2:$L$6,P$2,0)+(VLOOKUP($F1225,'(참고)타워 스텟 가치'!$B$2:$L$6,P$2,0)*$E1225)</f>
        <v>69.30000000000021</v>
      </c>
      <c r="Q1225">
        <f>SUM('스테이지별 몬스터 스텟'!H1225*'(참고)타워 스텟 가치'!$Q$17,'스테이지별 몬스터 스텟'!I1225*'(참고)타워 스텟 가치'!$R$17,'스테이지별 몬스터 스텟'!J1225*'(참고)타워 스텟 가치'!$S$17,'스테이지별 몬스터 스텟'!K1225*'(참고)타워 스텟 가치'!$T$17,'스테이지별 몬스터 스텟'!L1225*'(참고)타워 스텟 가치'!$U$17,'스테이지별 몬스터 스텟'!M1225*'(참고)타워 스텟 가치'!$V$17,'스테이지별 몬스터 스텟'!N1225*'(참고)타워 스텟 가치'!$W$17,'스테이지별 몬스터 스텟'!O1225*'(참고)타워 스텟 가치'!$X$17,'스테이지별 몬스터 스텟'!P1225*'(참고)타워 스텟 가치'!$Y$17)</f>
        <v>750415.05000000226</v>
      </c>
      <c r="R1225">
        <v>1</v>
      </c>
      <c r="S1225">
        <f>VLOOKUP($F1225,'(참고)타워 스텟 가치'!$B$7:$L$11,S$2,0)+(VLOOKUP($F1225,'(참고)타워 스텟 가치'!$B$7:$L$11,S$2,0)*$E1225)</f>
        <v>247.5000000000008</v>
      </c>
      <c r="T1225">
        <f>VLOOKUP($F1225,'(참고)타워 스텟 가치'!$B$7:$L$11,T$2,0)+(VLOOKUP($F1225,'(참고)타워 스텟 가치'!$B$7:$L$11,T$2,0)*$E1225)</f>
        <v>445.50000000000142</v>
      </c>
      <c r="U1225">
        <f>VLOOKUP($F1225,'(참고)타워 스텟 가치'!$B$7:$L$11,U$2,0)+(VLOOKUP($F1225,'(참고)타워 스텟 가치'!$B$7:$L$11,U$2,0)*$E1225)</f>
        <v>495000.00000000157</v>
      </c>
      <c r="V1225">
        <f>VLOOKUP($F1225,'(참고)타워 스텟 가치'!$B$7:$L$11,V$2,0)+(VLOOKUP($F1225,'(참고)타워 스텟 가치'!$B$7:$L$11,V$2,0)*$E1225)</f>
        <v>2970.0000000000095</v>
      </c>
      <c r="W1225">
        <f>VLOOKUP($F1225,'(참고)타워 스텟 가치'!$B$7:$L$11,W$2,0)+(VLOOKUP($F1225,'(참고)타워 스텟 가치'!$B$7:$L$11,W$2,0)*$E1225)</f>
        <v>49.500000000000156</v>
      </c>
      <c r="X1225">
        <f>VLOOKUP($F1225,'(참고)타워 스텟 가치'!$B$7:$L$11,X$2,0)+(VLOOKUP($F1225,'(참고)타워 스텟 가치'!$B$7:$L$11,X$2,0)*$E1225)</f>
        <v>29.700000000000092</v>
      </c>
      <c r="Y1225">
        <f>VLOOKUP($F1225,'(참고)타워 스텟 가치'!$B$7:$L$11,Y$2,0)+(VLOOKUP($F1225,'(참고)타워 스텟 가치'!$B$7:$L$11,Y$2,0)*$E1225)</f>
        <v>0</v>
      </c>
      <c r="Z1225">
        <f>VLOOKUP($F1225,'(참고)타워 스텟 가치'!$B$7:$L$11,Z$2,0)+(VLOOKUP($F1225,'(참고)타워 스텟 가치'!$B$7:$L$11,Z$2,0)*$E1225)</f>
        <v>0</v>
      </c>
      <c r="AA1225">
        <f>VLOOKUP($F1225,'(참고)타워 스텟 가치'!$B$7:$L$11,AA$2,0)+(VLOOKUP($F1225,'(참고)타워 스텟 가치'!$B$7:$L$11,AA$2,0)*$E1225)</f>
        <v>69.30000000000021</v>
      </c>
      <c r="AB1225">
        <f>SUM('스테이지별 몬스터 스텟'!S1225*'(참고)타워 스텟 가치'!$Q$17,'스테이지별 몬스터 스텟'!T1225*'(참고)타워 스텟 가치'!$R$17,'스테이지별 몬스터 스텟'!U1225*'(참고)타워 스텟 가치'!$S$17,'스테이지별 몬스터 스텟'!V1225*'(참고)타워 스텟 가치'!$T$17,'스테이지별 몬스터 스텟'!W1225*'(참고)타워 스텟 가치'!$U$17,'스테이지별 몬스터 스텟'!X1225*'(참고)타워 스텟 가치'!$V$17,'스테이지별 몬스터 스텟'!Y1225*'(참고)타워 스텟 가치'!$W$17,'스테이지별 몬스터 스텟'!Z1225*'(참고)타워 스텟 가치'!$X$17,'스테이지별 몬스터 스텟'!AA1225*'(참고)타워 스텟 가치'!$Y$17)</f>
        <v>749870.55000000226</v>
      </c>
      <c r="AC1225">
        <v>2</v>
      </c>
      <c r="AD1225">
        <f>VLOOKUP($F1225,'(참고)타워 스텟 가치'!$B$12:$L$16,AD$2,0)+(VLOOKUP($F1225,'(참고)타워 스텟 가치'!$B$12:$L$16,AD$2,0)*$E1225)</f>
        <v>247.5000000000008</v>
      </c>
      <c r="AE1225">
        <f>VLOOKUP($F1225,'(참고)타워 스텟 가치'!$B$12:$L$16,AE$2,0)+(VLOOKUP($F1225,'(참고)타워 스텟 가치'!$B$12:$L$16,AE$2,0)*$E1225)</f>
        <v>297.00000000000091</v>
      </c>
      <c r="AF1225">
        <f>VLOOKUP($F1225,'(참고)타워 스텟 가치'!$B$12:$L$16,AF$2,0)+(VLOOKUP($F1225,'(참고)타워 스텟 가치'!$B$12:$L$16,AF$2,0)*$E1225)</f>
        <v>495000.00000000157</v>
      </c>
      <c r="AG1225">
        <f>VLOOKUP($F1225,'(참고)타워 스텟 가치'!$B$12:$L$16,AG$2,0)+(VLOOKUP($F1225,'(참고)타워 스텟 가치'!$B$12:$L$16,AG$2,0)*$E1225)</f>
        <v>1485.0000000000048</v>
      </c>
      <c r="AH1225">
        <f>VLOOKUP($F1225,'(참고)타워 스텟 가치'!$B$12:$L$16,AH$2,0)+(VLOOKUP($F1225,'(참고)타워 스텟 가치'!$B$12:$L$16,AH$2,0)*$E1225)</f>
        <v>49.500000000000156</v>
      </c>
      <c r="AI1225">
        <f>VLOOKUP($F1225,'(참고)타워 스텟 가치'!$B$12:$L$16,AI$2,0)+(VLOOKUP($F1225,'(참고)타워 스텟 가치'!$B$12:$L$16,AI$2,0)*$E1225)</f>
        <v>29.700000000000092</v>
      </c>
      <c r="AJ1225">
        <f>VLOOKUP($F1225,'(참고)타워 스텟 가치'!$B$12:$L$16,AJ$2,0)+(VLOOKUP($F1225,'(참고)타워 스텟 가치'!$B$12:$L$16,AJ$2,0)*$E1225)</f>
        <v>0</v>
      </c>
      <c r="AK1225">
        <f>VLOOKUP($F1225,'(참고)타워 스텟 가치'!$B$12:$L$16,AK$2,0)+(VLOOKUP($F1225,'(참고)타워 스텟 가치'!$B$12:$L$16,AK$2,0)*$E1225)</f>
        <v>0</v>
      </c>
      <c r="AL1225">
        <f>VLOOKUP($F1225,'(참고)타워 스텟 가치'!$B$12:$L$16,AL$2,0)+(VLOOKUP($F1225,'(참고)타워 스텟 가치'!$B$12:$L$16,AL$2,0)*$E1225)</f>
        <v>138.60000000000042</v>
      </c>
      <c r="AM1225">
        <f>SUM('스테이지별 몬스터 스텟'!AD1225*'(참고)타워 스텟 가치'!$Q$17,'스테이지별 몬스터 스텟'!AE1225*'(참고)타워 스텟 가치'!$R$17,'스테이지별 몬스터 스텟'!AF1225*'(참고)타워 스텟 가치'!$S$17,'스테이지별 몬스터 스텟'!AG1225*'(참고)타워 스텟 가치'!$T$17,'스테이지별 몬스터 스텟'!AH1225*'(참고)타워 스텟 가치'!$U$17,'스테이지별 몬스터 스텟'!AI1225*'(참고)타워 스텟 가치'!$V$17,'스테이지별 몬스터 스텟'!AJ1225*'(참고)타워 스텟 가치'!$W$17,'스테이지별 몬스터 스텟'!AK1225*'(참고)타워 스텟 가치'!$X$17,'스테이지별 몬스터 스텟'!AL1225*'(참고)타워 스텟 가치'!$Y$17)</f>
        <v>746816.40000000224</v>
      </c>
      <c r="AN1225">
        <v>3</v>
      </c>
    </row>
    <row r="1226" spans="3:40" x14ac:dyDescent="0.3">
      <c r="C1226">
        <v>2</v>
      </c>
      <c r="D1226">
        <f t="shared" si="56"/>
        <v>245</v>
      </c>
      <c r="E1226" s="52">
        <f>VLOOKUP(D1226,'스테이지별 난이도 설정'!B:C,2,0)</f>
        <v>98.000000000000313</v>
      </c>
      <c r="F1226" t="str">
        <f t="shared" si="57"/>
        <v>레어</v>
      </c>
      <c r="G1226">
        <f t="shared" si="58"/>
        <v>6</v>
      </c>
      <c r="H1226">
        <f>VLOOKUP($F1226,'(참고)타워 스텟 가치'!$B$2:$L$6,H$2,0)+(VLOOKUP($F1226,'(참고)타워 스텟 가치'!$B$2:$L$6,H$2,0)*$E1226)</f>
        <v>1113.7500000000034</v>
      </c>
      <c r="I1226">
        <f>VLOOKUP($F1226,'(참고)타워 스텟 가치'!$B$2:$L$6,I$2,0)+(VLOOKUP($F1226,'(참고)타워 스텟 가치'!$B$2:$L$6,I$2,0)*$E1226)</f>
        <v>222.75000000000071</v>
      </c>
      <c r="J1226">
        <f>VLOOKUP($F1226,'(참고)타워 스텟 가치'!$B$2:$L$6,J$2,0)+(VLOOKUP($F1226,'(참고)타워 스텟 가치'!$B$2:$L$6,J$2,0)*$E1226)</f>
        <v>495000.00000000157</v>
      </c>
      <c r="K1226">
        <f>VLOOKUP($F1226,'(참고)타워 스텟 가치'!$B$2:$L$6,K$2,0)+(VLOOKUP($F1226,'(참고)타워 스텟 가치'!$B$2:$L$6,K$2,0)*$E1226)</f>
        <v>4455.0000000000136</v>
      </c>
      <c r="L1226">
        <f>VLOOKUP($F1226,'(참고)타워 스텟 가치'!$B$2:$L$6,L$2,0)+(VLOOKUP($F1226,'(참고)타워 스텟 가치'!$B$2:$L$6,L$2,0)*$E1226)</f>
        <v>74.250000000000227</v>
      </c>
      <c r="M1226">
        <f>VLOOKUP($F1226,'(참고)타워 스텟 가치'!$B$2:$L$6,M$2,0)+(VLOOKUP($F1226,'(참고)타워 스텟 가치'!$B$2:$L$6,M$2,0)*$E1226)</f>
        <v>29.700000000000092</v>
      </c>
      <c r="N1226">
        <f>VLOOKUP($F1226,'(참고)타워 스텟 가치'!$B$2:$L$6,N$2,0)+(VLOOKUP($F1226,'(참고)타워 스텟 가치'!$B$2:$L$6,N$2,0)*$E1226)</f>
        <v>0</v>
      </c>
      <c r="O1226">
        <f>VLOOKUP($F1226,'(참고)타워 스텟 가치'!$B$2:$L$6,O$2,0)+(VLOOKUP($F1226,'(참고)타워 스텟 가치'!$B$2:$L$6,O$2,0)*$E1226)</f>
        <v>0</v>
      </c>
      <c r="P1226">
        <f>VLOOKUP($F1226,'(참고)타워 스텟 가치'!$B$2:$L$6,P$2,0)+(VLOOKUP($F1226,'(참고)타워 스텟 가치'!$B$2:$L$6,P$2,0)*$E1226)</f>
        <v>69.30000000000021</v>
      </c>
      <c r="Q1226">
        <f>SUM('스테이지별 몬스터 스텟'!H1226*'(참고)타워 스텟 가치'!$Q$17,'스테이지별 몬스터 스텟'!I1226*'(참고)타워 스텟 가치'!$R$17,'스테이지별 몬스터 스텟'!J1226*'(참고)타워 스텟 가치'!$S$17,'스테이지별 몬스터 스텟'!K1226*'(참고)타워 스텟 가치'!$T$17,'스테이지별 몬스터 스텟'!L1226*'(참고)타워 스텟 가치'!$U$17,'스테이지별 몬스터 스텟'!M1226*'(참고)타워 스텟 가치'!$V$17,'스테이지별 몬스터 스텟'!N1226*'(참고)타워 스텟 가치'!$W$17,'스테이지별 몬스터 스텟'!O1226*'(참고)타워 스텟 가치'!$X$17,'스테이지별 몬스터 스텟'!P1226*'(참고)타워 스텟 가치'!$Y$17)</f>
        <v>754288.42500000226</v>
      </c>
      <c r="R1226">
        <v>1</v>
      </c>
      <c r="S1226">
        <f>VLOOKUP($F1226,'(참고)타워 스텟 가치'!$B$7:$L$11,S$2,0)+(VLOOKUP($F1226,'(참고)타워 스텟 가치'!$B$7:$L$11,S$2,0)*$E1226)</f>
        <v>371.25000000000119</v>
      </c>
      <c r="T1226">
        <f>VLOOKUP($F1226,'(참고)타워 스텟 가치'!$B$7:$L$11,T$2,0)+(VLOOKUP($F1226,'(참고)타워 스텟 가치'!$B$7:$L$11,T$2,0)*$E1226)</f>
        <v>668.25000000000216</v>
      </c>
      <c r="U1226">
        <f>VLOOKUP($F1226,'(참고)타워 스텟 가치'!$B$7:$L$11,U$2,0)+(VLOOKUP($F1226,'(참고)타워 스텟 가치'!$B$7:$L$11,U$2,0)*$E1226)</f>
        <v>495000.00000000157</v>
      </c>
      <c r="V1226">
        <f>VLOOKUP($F1226,'(참고)타워 스텟 가치'!$B$7:$L$11,V$2,0)+(VLOOKUP($F1226,'(참고)타워 스텟 가치'!$B$7:$L$11,V$2,0)*$E1226)</f>
        <v>4455.0000000000136</v>
      </c>
      <c r="W1226">
        <f>VLOOKUP($F1226,'(참고)타워 스텟 가치'!$B$7:$L$11,W$2,0)+(VLOOKUP($F1226,'(참고)타워 스텟 가치'!$B$7:$L$11,W$2,0)*$E1226)</f>
        <v>74.250000000000227</v>
      </c>
      <c r="X1226">
        <f>VLOOKUP($F1226,'(참고)타워 스텟 가치'!$B$7:$L$11,X$2,0)+(VLOOKUP($F1226,'(참고)타워 스텟 가치'!$B$7:$L$11,X$2,0)*$E1226)</f>
        <v>29.700000000000092</v>
      </c>
      <c r="Y1226">
        <f>VLOOKUP($F1226,'(참고)타워 스텟 가치'!$B$7:$L$11,Y$2,0)+(VLOOKUP($F1226,'(참고)타워 스텟 가치'!$B$7:$L$11,Y$2,0)*$E1226)</f>
        <v>0</v>
      </c>
      <c r="Z1226">
        <f>VLOOKUP($F1226,'(참고)타워 스텟 가치'!$B$7:$L$11,Z$2,0)+(VLOOKUP($F1226,'(참고)타워 스텟 가치'!$B$7:$L$11,Z$2,0)*$E1226)</f>
        <v>0</v>
      </c>
      <c r="AA1226">
        <f>VLOOKUP($F1226,'(참고)타워 스텟 가치'!$B$7:$L$11,AA$2,0)+(VLOOKUP($F1226,'(참고)타워 스텟 가치'!$B$7:$L$11,AA$2,0)*$E1226)</f>
        <v>69.30000000000021</v>
      </c>
      <c r="AB1226">
        <f>SUM('스테이지별 몬스터 스텟'!S1226*'(참고)타워 스텟 가치'!$Q$17,'스테이지별 몬스터 스텟'!T1226*'(참고)타워 스텟 가치'!$R$17,'스테이지별 몬스터 스텟'!U1226*'(참고)타워 스텟 가치'!$S$17,'스테이지별 몬스터 스텟'!V1226*'(참고)타워 스텟 가치'!$T$17,'스테이지별 몬스터 스텟'!W1226*'(참고)타워 스텟 가치'!$U$17,'스테이지별 몬스터 스텟'!X1226*'(참고)타워 스텟 가치'!$V$17,'스테이지별 몬스터 스텟'!Y1226*'(참고)타워 스텟 가치'!$W$17,'스테이지별 몬스터 스텟'!Z1226*'(참고)타워 스텟 가치'!$X$17,'스테이지별 몬스터 스텟'!AA1226*'(참고)타워 스텟 가치'!$Y$17)</f>
        <v>753471.67500000226</v>
      </c>
      <c r="AC1226">
        <v>2</v>
      </c>
      <c r="AD1226">
        <f>VLOOKUP($F1226,'(참고)타워 스텟 가치'!$B$12:$L$16,AD$2,0)+(VLOOKUP($F1226,'(참고)타워 스텟 가치'!$B$12:$L$16,AD$2,0)*$E1226)</f>
        <v>371.25000000000119</v>
      </c>
      <c r="AE1226">
        <f>VLOOKUP($F1226,'(참고)타워 스텟 가치'!$B$12:$L$16,AE$2,0)+(VLOOKUP($F1226,'(참고)타워 스텟 가치'!$B$12:$L$16,AE$2,0)*$E1226)</f>
        <v>445.50000000000142</v>
      </c>
      <c r="AF1226">
        <f>VLOOKUP($F1226,'(참고)타워 스텟 가치'!$B$12:$L$16,AF$2,0)+(VLOOKUP($F1226,'(참고)타워 스텟 가치'!$B$12:$L$16,AF$2,0)*$E1226)</f>
        <v>495000.00000000157</v>
      </c>
      <c r="AG1226">
        <f>VLOOKUP($F1226,'(참고)타워 스텟 가치'!$B$12:$L$16,AG$2,0)+(VLOOKUP($F1226,'(참고)타워 스텟 가치'!$B$12:$L$16,AG$2,0)*$E1226)</f>
        <v>2227.5000000000068</v>
      </c>
      <c r="AH1226">
        <f>VLOOKUP($F1226,'(참고)타워 스텟 가치'!$B$12:$L$16,AH$2,0)+(VLOOKUP($F1226,'(참고)타워 스텟 가치'!$B$12:$L$16,AH$2,0)*$E1226)</f>
        <v>74.250000000000227</v>
      </c>
      <c r="AI1226">
        <f>VLOOKUP($F1226,'(참고)타워 스텟 가치'!$B$12:$L$16,AI$2,0)+(VLOOKUP($F1226,'(참고)타워 스텟 가치'!$B$12:$L$16,AI$2,0)*$E1226)</f>
        <v>29.700000000000092</v>
      </c>
      <c r="AJ1226">
        <f>VLOOKUP($F1226,'(참고)타워 스텟 가치'!$B$12:$L$16,AJ$2,0)+(VLOOKUP($F1226,'(참고)타워 스텟 가치'!$B$12:$L$16,AJ$2,0)*$E1226)</f>
        <v>0</v>
      </c>
      <c r="AK1226">
        <f>VLOOKUP($F1226,'(참고)타워 스텟 가치'!$B$12:$L$16,AK$2,0)+(VLOOKUP($F1226,'(참고)타워 스텟 가치'!$B$12:$L$16,AK$2,0)*$E1226)</f>
        <v>0</v>
      </c>
      <c r="AL1226">
        <f>VLOOKUP($F1226,'(참고)타워 스텟 가치'!$B$12:$L$16,AL$2,0)+(VLOOKUP($F1226,'(참고)타워 스텟 가치'!$B$12:$L$16,AL$2,0)*$E1226)</f>
        <v>138.60000000000042</v>
      </c>
      <c r="AM1226">
        <f>SUM('스테이지별 몬스터 스텟'!AD1226*'(참고)타워 스텟 가치'!$Q$17,'스테이지별 몬스터 스텟'!AE1226*'(참고)타워 스텟 가치'!$R$17,'스테이지별 몬스터 스텟'!AF1226*'(참고)타워 스텟 가치'!$S$17,'스테이지별 몬스터 스텟'!AG1226*'(참고)타워 스텟 가치'!$T$17,'스테이지별 몬스터 스텟'!AH1226*'(참고)타워 스텟 가치'!$U$17,'스테이지별 몬스터 스텟'!AI1226*'(참고)타워 스텟 가치'!$V$17,'스테이지별 몬스터 스텟'!AJ1226*'(참고)타워 스텟 가치'!$W$17,'스테이지별 몬스터 스텟'!AK1226*'(참고)타워 스텟 가치'!$X$17,'스테이지별 몬스터 스텟'!AL1226*'(참고)타워 스텟 가치'!$Y$17)</f>
        <v>748821.15000000224</v>
      </c>
      <c r="AN1226">
        <v>3</v>
      </c>
    </row>
    <row r="1227" spans="3:40" x14ac:dyDescent="0.3">
      <c r="C1227">
        <v>3</v>
      </c>
      <c r="D1227">
        <f t="shared" si="56"/>
        <v>245</v>
      </c>
      <c r="E1227" s="52">
        <f>VLOOKUP(D1227,'스테이지별 난이도 설정'!B:C,2,0)</f>
        <v>98.000000000000313</v>
      </c>
      <c r="F1227" t="str">
        <f t="shared" si="57"/>
        <v>에픽</v>
      </c>
      <c r="G1227">
        <f t="shared" si="58"/>
        <v>6</v>
      </c>
      <c r="H1227">
        <f>VLOOKUP($F1227,'(참고)타워 스텟 가치'!$B$2:$L$6,H$2,0)+(VLOOKUP($F1227,'(참고)타워 스텟 가치'!$B$2:$L$6,H$2,0)*$E1227)</f>
        <v>1670.6250000000052</v>
      </c>
      <c r="I1227">
        <f>VLOOKUP($F1227,'(참고)타워 스텟 가치'!$B$2:$L$6,I$2,0)+(VLOOKUP($F1227,'(참고)타워 스텟 가치'!$B$2:$L$6,I$2,0)*$E1227)</f>
        <v>334.12500000000108</v>
      </c>
      <c r="J1227">
        <f>VLOOKUP($F1227,'(참고)타워 스텟 가치'!$B$2:$L$6,J$2,0)+(VLOOKUP($F1227,'(참고)타워 스텟 가치'!$B$2:$L$6,J$2,0)*$E1227)</f>
        <v>495000.00000000157</v>
      </c>
      <c r="K1227">
        <f>VLOOKUP($F1227,'(참고)타워 스텟 가치'!$B$2:$L$6,K$2,0)+(VLOOKUP($F1227,'(참고)타워 스텟 가치'!$B$2:$L$6,K$2,0)*$E1227)</f>
        <v>6682.5000000000209</v>
      </c>
      <c r="L1227">
        <f>VLOOKUP($F1227,'(참고)타워 스텟 가치'!$B$2:$L$6,L$2,0)+(VLOOKUP($F1227,'(참고)타워 스텟 가치'!$B$2:$L$6,L$2,0)*$E1227)</f>
        <v>111.37500000000036</v>
      </c>
      <c r="M1227">
        <f>VLOOKUP($F1227,'(참고)타워 스텟 가치'!$B$2:$L$6,M$2,0)+(VLOOKUP($F1227,'(참고)타워 스텟 가치'!$B$2:$L$6,M$2,0)*$E1227)</f>
        <v>29.700000000000092</v>
      </c>
      <c r="N1227">
        <f>VLOOKUP($F1227,'(참고)타워 스텟 가치'!$B$2:$L$6,N$2,0)+(VLOOKUP($F1227,'(참고)타워 스텟 가치'!$B$2:$L$6,N$2,0)*$E1227)</f>
        <v>0</v>
      </c>
      <c r="O1227">
        <f>VLOOKUP($F1227,'(참고)타워 스텟 가치'!$B$2:$L$6,O$2,0)+(VLOOKUP($F1227,'(참고)타워 스텟 가치'!$B$2:$L$6,O$2,0)*$E1227)</f>
        <v>0</v>
      </c>
      <c r="P1227">
        <f>VLOOKUP($F1227,'(참고)타워 스텟 가치'!$B$2:$L$6,P$2,0)+(VLOOKUP($F1227,'(참고)타워 스텟 가치'!$B$2:$L$6,P$2,0)*$E1227)</f>
        <v>69.30000000000021</v>
      </c>
      <c r="Q1227">
        <f>SUM('스테이지별 몬스터 스텟'!H1227*'(참고)타워 스텟 가치'!$Q$17,'스테이지별 몬스터 스텟'!I1227*'(참고)타워 스텟 가치'!$R$17,'스테이지별 몬스터 스텟'!J1227*'(참고)타워 스텟 가치'!$S$17,'스테이지별 몬스터 스텟'!K1227*'(참고)타워 스텟 가치'!$T$17,'스테이지별 몬스터 스텟'!L1227*'(참고)타워 스텟 가치'!$U$17,'스테이지별 몬스터 스텟'!M1227*'(참고)타워 스텟 가치'!$V$17,'스테이지별 몬스터 스텟'!N1227*'(참고)타워 스텟 가치'!$W$17,'스테이지별 몬스터 스텟'!O1227*'(참고)타워 스텟 가치'!$X$17,'스테이지별 몬스터 스텟'!P1227*'(참고)타워 스텟 가치'!$Y$17)</f>
        <v>760098.48750000226</v>
      </c>
      <c r="R1227">
        <v>1</v>
      </c>
      <c r="S1227">
        <f>VLOOKUP($F1227,'(참고)타워 스텟 가치'!$B$7:$L$11,S$2,0)+(VLOOKUP($F1227,'(참고)타워 스텟 가치'!$B$7:$L$11,S$2,0)*$E1227)</f>
        <v>556.87500000000171</v>
      </c>
      <c r="T1227">
        <f>VLOOKUP($F1227,'(참고)타워 스텟 가치'!$B$7:$L$11,T$2,0)+(VLOOKUP($F1227,'(참고)타워 스텟 가치'!$B$7:$L$11,T$2,0)*$E1227)</f>
        <v>1002.3750000000032</v>
      </c>
      <c r="U1227">
        <f>VLOOKUP($F1227,'(참고)타워 스텟 가치'!$B$7:$L$11,U$2,0)+(VLOOKUP($F1227,'(참고)타워 스텟 가치'!$B$7:$L$11,U$2,0)*$E1227)</f>
        <v>495000.00000000157</v>
      </c>
      <c r="V1227">
        <f>VLOOKUP($F1227,'(참고)타워 스텟 가치'!$B$7:$L$11,V$2,0)+(VLOOKUP($F1227,'(참고)타워 스텟 가치'!$B$7:$L$11,V$2,0)*$E1227)</f>
        <v>6682.5000000000209</v>
      </c>
      <c r="W1227">
        <f>VLOOKUP($F1227,'(참고)타워 스텟 가치'!$B$7:$L$11,W$2,0)+(VLOOKUP($F1227,'(참고)타워 스텟 가치'!$B$7:$L$11,W$2,0)*$E1227)</f>
        <v>111.37500000000036</v>
      </c>
      <c r="X1227">
        <f>VLOOKUP($F1227,'(참고)타워 스텟 가치'!$B$7:$L$11,X$2,0)+(VLOOKUP($F1227,'(참고)타워 스텟 가치'!$B$7:$L$11,X$2,0)*$E1227)</f>
        <v>29.700000000000092</v>
      </c>
      <c r="Y1227">
        <f>VLOOKUP($F1227,'(참고)타워 스텟 가치'!$B$7:$L$11,Y$2,0)+(VLOOKUP($F1227,'(참고)타워 스텟 가치'!$B$7:$L$11,Y$2,0)*$E1227)</f>
        <v>0</v>
      </c>
      <c r="Z1227">
        <f>VLOOKUP($F1227,'(참고)타워 스텟 가치'!$B$7:$L$11,Z$2,0)+(VLOOKUP($F1227,'(참고)타워 스텟 가치'!$B$7:$L$11,Z$2,0)*$E1227)</f>
        <v>0</v>
      </c>
      <c r="AA1227">
        <f>VLOOKUP($F1227,'(참고)타워 스텟 가치'!$B$7:$L$11,AA$2,0)+(VLOOKUP($F1227,'(참고)타워 스텟 가치'!$B$7:$L$11,AA$2,0)*$E1227)</f>
        <v>69.30000000000021</v>
      </c>
      <c r="AB1227">
        <f>SUM('스테이지별 몬스터 스텟'!S1227*'(참고)타워 스텟 가치'!$Q$17,'스테이지별 몬스터 스텟'!T1227*'(참고)타워 스텟 가치'!$R$17,'스테이지별 몬스터 스텟'!U1227*'(참고)타워 스텟 가치'!$S$17,'스테이지별 몬스터 스텟'!V1227*'(참고)타워 스텟 가치'!$T$17,'스테이지별 몬스터 스텟'!W1227*'(참고)타워 스텟 가치'!$U$17,'스테이지별 몬스터 스텟'!X1227*'(참고)타워 스텟 가치'!$V$17,'스테이지별 몬스터 스텟'!Y1227*'(참고)타워 스텟 가치'!$W$17,'스테이지별 몬스터 스텟'!Z1227*'(참고)타워 스텟 가치'!$X$17,'스테이지별 몬스터 스텟'!AA1227*'(참고)타워 스텟 가치'!$Y$17)</f>
        <v>758873.36250000226</v>
      </c>
      <c r="AC1227">
        <v>2</v>
      </c>
      <c r="AD1227">
        <f>VLOOKUP($F1227,'(참고)타워 스텟 가치'!$B$12:$L$16,AD$2,0)+(VLOOKUP($F1227,'(참고)타워 스텟 가치'!$B$12:$L$16,AD$2,0)*$E1227)</f>
        <v>556.87500000000171</v>
      </c>
      <c r="AE1227">
        <f>VLOOKUP($F1227,'(참고)타워 스텟 가치'!$B$12:$L$16,AE$2,0)+(VLOOKUP($F1227,'(참고)타워 스텟 가치'!$B$12:$L$16,AE$2,0)*$E1227)</f>
        <v>668.25000000000216</v>
      </c>
      <c r="AF1227">
        <f>VLOOKUP($F1227,'(참고)타워 스텟 가치'!$B$12:$L$16,AF$2,0)+(VLOOKUP($F1227,'(참고)타워 스텟 가치'!$B$12:$L$16,AF$2,0)*$E1227)</f>
        <v>495000.00000000157</v>
      </c>
      <c r="AG1227">
        <f>VLOOKUP($F1227,'(참고)타워 스텟 가치'!$B$12:$L$16,AG$2,0)+(VLOOKUP($F1227,'(참고)타워 스텟 가치'!$B$12:$L$16,AG$2,0)*$E1227)</f>
        <v>3341.2500000000105</v>
      </c>
      <c r="AH1227">
        <f>VLOOKUP($F1227,'(참고)타워 스텟 가치'!$B$12:$L$16,AH$2,0)+(VLOOKUP($F1227,'(참고)타워 스텟 가치'!$B$12:$L$16,AH$2,0)*$E1227)</f>
        <v>111.37500000000036</v>
      </c>
      <c r="AI1227">
        <f>VLOOKUP($F1227,'(참고)타워 스텟 가치'!$B$12:$L$16,AI$2,0)+(VLOOKUP($F1227,'(참고)타워 스텟 가치'!$B$12:$L$16,AI$2,0)*$E1227)</f>
        <v>29.700000000000092</v>
      </c>
      <c r="AJ1227">
        <f>VLOOKUP($F1227,'(참고)타워 스텟 가치'!$B$12:$L$16,AJ$2,0)+(VLOOKUP($F1227,'(참고)타워 스텟 가치'!$B$12:$L$16,AJ$2,0)*$E1227)</f>
        <v>0</v>
      </c>
      <c r="AK1227">
        <f>VLOOKUP($F1227,'(참고)타워 스텟 가치'!$B$12:$L$16,AK$2,0)+(VLOOKUP($F1227,'(참고)타워 스텟 가치'!$B$12:$L$16,AK$2,0)*$E1227)</f>
        <v>0</v>
      </c>
      <c r="AL1227">
        <f>VLOOKUP($F1227,'(참고)타워 스텟 가치'!$B$12:$L$16,AL$2,0)+(VLOOKUP($F1227,'(참고)타워 스텟 가치'!$B$12:$L$16,AL$2,0)*$E1227)</f>
        <v>138.60000000000042</v>
      </c>
      <c r="AM1227">
        <f>SUM('스테이지별 몬스터 스텟'!AD1227*'(참고)타워 스텟 가치'!$Q$17,'스테이지별 몬스터 스텟'!AE1227*'(참고)타워 스텟 가치'!$R$17,'스테이지별 몬스터 스텟'!AF1227*'(참고)타워 스텟 가치'!$S$17,'스테이지별 몬스터 스텟'!AG1227*'(참고)타워 스텟 가치'!$T$17,'스테이지별 몬스터 스텟'!AH1227*'(참고)타워 스텟 가치'!$U$17,'스테이지별 몬스터 스텟'!AI1227*'(참고)타워 스텟 가치'!$V$17,'스테이지별 몬스터 스텟'!AJ1227*'(참고)타워 스텟 가치'!$W$17,'스테이지별 몬스터 스텟'!AK1227*'(참고)타워 스텟 가치'!$X$17,'스테이지별 몬스터 스텟'!AL1227*'(참고)타워 스텟 가치'!$Y$17)</f>
        <v>751828.27500000224</v>
      </c>
      <c r="AN1227">
        <v>3</v>
      </c>
    </row>
    <row r="1228" spans="3:40" x14ac:dyDescent="0.3">
      <c r="C1228">
        <v>4</v>
      </c>
      <c r="D1228">
        <f t="shared" si="56"/>
        <v>245</v>
      </c>
      <c r="E1228" s="52">
        <f>VLOOKUP(D1228,'스테이지별 난이도 설정'!B:C,2,0)</f>
        <v>98.000000000000313</v>
      </c>
      <c r="F1228" t="str">
        <f t="shared" si="57"/>
        <v>유니크</v>
      </c>
      <c r="G1228">
        <f t="shared" si="58"/>
        <v>6</v>
      </c>
      <c r="H1228">
        <f>VLOOKUP($F1228,'(참고)타워 스텟 가치'!$B$2:$L$6,H$2,0)+(VLOOKUP($F1228,'(참고)타워 스텟 가치'!$B$2:$L$6,H$2,0)*$E1228)</f>
        <v>2505.9375000000077</v>
      </c>
      <c r="I1228">
        <f>VLOOKUP($F1228,'(참고)타워 스텟 가치'!$B$2:$L$6,I$2,0)+(VLOOKUP($F1228,'(참고)타워 스텟 가치'!$B$2:$L$6,I$2,0)*$E1228)</f>
        <v>501.18750000000159</v>
      </c>
      <c r="J1228">
        <f>VLOOKUP($F1228,'(참고)타워 스텟 가치'!$B$2:$L$6,J$2,0)+(VLOOKUP($F1228,'(참고)타워 스텟 가치'!$B$2:$L$6,J$2,0)*$E1228)</f>
        <v>495000.00000000157</v>
      </c>
      <c r="K1228">
        <f>VLOOKUP($F1228,'(참고)타워 스텟 가치'!$B$2:$L$6,K$2,0)+(VLOOKUP($F1228,'(참고)타워 스텟 가치'!$B$2:$L$6,K$2,0)*$E1228)</f>
        <v>10023.750000000031</v>
      </c>
      <c r="L1228">
        <f>VLOOKUP($F1228,'(참고)타워 스텟 가치'!$B$2:$L$6,L$2,0)+(VLOOKUP($F1228,'(참고)타워 스텟 가치'!$B$2:$L$6,L$2,0)*$E1228)</f>
        <v>167.06250000000054</v>
      </c>
      <c r="M1228">
        <f>VLOOKUP($F1228,'(참고)타워 스텟 가치'!$B$2:$L$6,M$2,0)+(VLOOKUP($F1228,'(참고)타워 스텟 가치'!$B$2:$L$6,M$2,0)*$E1228)</f>
        <v>29.700000000000092</v>
      </c>
      <c r="N1228">
        <f>VLOOKUP($F1228,'(참고)타워 스텟 가치'!$B$2:$L$6,N$2,0)+(VLOOKUP($F1228,'(참고)타워 스텟 가치'!$B$2:$L$6,N$2,0)*$E1228)</f>
        <v>0</v>
      </c>
      <c r="O1228">
        <f>VLOOKUP($F1228,'(참고)타워 스텟 가치'!$B$2:$L$6,O$2,0)+(VLOOKUP($F1228,'(참고)타워 스텟 가치'!$B$2:$L$6,O$2,0)*$E1228)</f>
        <v>0</v>
      </c>
      <c r="P1228">
        <f>VLOOKUP($F1228,'(참고)타워 스텟 가치'!$B$2:$L$6,P$2,0)+(VLOOKUP($F1228,'(참고)타워 스텟 가치'!$B$2:$L$6,P$2,0)*$E1228)</f>
        <v>99.000000000000313</v>
      </c>
      <c r="Q1228">
        <f>SUM('스테이지별 몬스터 스텟'!H1228*'(참고)타워 스텟 가치'!$Q$17,'스테이지별 몬스터 스텟'!I1228*'(참고)타워 스텟 가치'!$R$17,'스테이지별 몬스터 스텟'!J1228*'(참고)타워 스텟 가치'!$S$17,'스테이지별 몬스터 스텟'!K1228*'(참고)타워 스텟 가치'!$T$17,'스테이지별 몬스터 스텟'!L1228*'(참고)타워 스텟 가치'!$U$17,'스테이지별 몬스터 스텟'!M1228*'(참고)타워 스텟 가치'!$V$17,'스테이지별 몬스터 스텟'!N1228*'(참고)타워 스텟 가치'!$W$17,'스테이지별 몬스터 스텟'!O1228*'(참고)타워 스텟 가치'!$X$17,'스테이지별 몬스터 스텟'!P1228*'(참고)타워 스텟 가치'!$Y$17)</f>
        <v>768872.9812500024</v>
      </c>
      <c r="R1228">
        <v>1</v>
      </c>
      <c r="S1228">
        <f>VLOOKUP($F1228,'(참고)타워 스텟 가치'!$B$7:$L$11,S$2,0)+(VLOOKUP($F1228,'(참고)타워 스텟 가치'!$B$7:$L$11,S$2,0)*$E1228)</f>
        <v>835.31250000000261</v>
      </c>
      <c r="T1228">
        <f>VLOOKUP($F1228,'(참고)타워 스텟 가치'!$B$7:$L$11,T$2,0)+(VLOOKUP($F1228,'(참고)타워 스텟 가치'!$B$7:$L$11,T$2,0)*$E1228)</f>
        <v>1503.5625000000048</v>
      </c>
      <c r="U1228">
        <f>VLOOKUP($F1228,'(참고)타워 스텟 가치'!$B$7:$L$11,U$2,0)+(VLOOKUP($F1228,'(참고)타워 스텟 가치'!$B$7:$L$11,U$2,0)*$E1228)</f>
        <v>495000.00000000157</v>
      </c>
      <c r="V1228">
        <f>VLOOKUP($F1228,'(참고)타워 스텟 가치'!$B$7:$L$11,V$2,0)+(VLOOKUP($F1228,'(참고)타워 스텟 가치'!$B$7:$L$11,V$2,0)*$E1228)</f>
        <v>10023.750000000031</v>
      </c>
      <c r="W1228">
        <f>VLOOKUP($F1228,'(참고)타워 스텟 가치'!$B$7:$L$11,W$2,0)+(VLOOKUP($F1228,'(참고)타워 스텟 가치'!$B$7:$L$11,W$2,0)*$E1228)</f>
        <v>167.06250000000054</v>
      </c>
      <c r="X1228">
        <f>VLOOKUP($F1228,'(참고)타워 스텟 가치'!$B$7:$L$11,X$2,0)+(VLOOKUP($F1228,'(참고)타워 스텟 가치'!$B$7:$L$11,X$2,0)*$E1228)</f>
        <v>29.700000000000092</v>
      </c>
      <c r="Y1228">
        <f>VLOOKUP($F1228,'(참고)타워 스텟 가치'!$B$7:$L$11,Y$2,0)+(VLOOKUP($F1228,'(참고)타워 스텟 가치'!$B$7:$L$11,Y$2,0)*$E1228)</f>
        <v>0</v>
      </c>
      <c r="Z1228">
        <f>VLOOKUP($F1228,'(참고)타워 스텟 가치'!$B$7:$L$11,Z$2,0)+(VLOOKUP($F1228,'(참고)타워 스텟 가치'!$B$7:$L$11,Z$2,0)*$E1228)</f>
        <v>0</v>
      </c>
      <c r="AA1228">
        <f>VLOOKUP($F1228,'(참고)타워 스텟 가치'!$B$7:$L$11,AA$2,0)+(VLOOKUP($F1228,'(참고)타워 스텟 가치'!$B$7:$L$11,AA$2,0)*$E1228)</f>
        <v>99.000000000000313</v>
      </c>
      <c r="AB1228">
        <f>SUM('스테이지별 몬스터 스텟'!S1228*'(참고)타워 스텟 가치'!$Q$17,'스테이지별 몬스터 스텟'!T1228*'(참고)타워 스텟 가치'!$R$17,'스테이지별 몬스터 스텟'!U1228*'(참고)타워 스텟 가치'!$S$17,'스테이지별 몬스터 스텟'!V1228*'(참고)타워 스텟 가치'!$T$17,'스테이지별 몬스터 스텟'!W1228*'(참고)타워 스텟 가치'!$U$17,'스테이지별 몬스터 스텟'!X1228*'(참고)타워 스텟 가치'!$V$17,'스테이지별 몬스터 스텟'!Y1228*'(참고)타워 스텟 가치'!$W$17,'스테이지별 몬스터 스텟'!Z1228*'(참고)타워 스텟 가치'!$X$17,'스테이지별 몬스터 스텟'!AA1228*'(참고)타워 스텟 가치'!$Y$17)</f>
        <v>767035.2937500024</v>
      </c>
      <c r="AC1228">
        <v>2</v>
      </c>
      <c r="AD1228">
        <f>VLOOKUP($F1228,'(참고)타워 스텟 가치'!$B$12:$L$16,AD$2,0)+(VLOOKUP($F1228,'(참고)타워 스텟 가치'!$B$12:$L$16,AD$2,0)*$E1228)</f>
        <v>835.31250000000261</v>
      </c>
      <c r="AE1228">
        <f>VLOOKUP($F1228,'(참고)타워 스텟 가치'!$B$12:$L$16,AE$2,0)+(VLOOKUP($F1228,'(참고)타워 스텟 가치'!$B$12:$L$16,AE$2,0)*$E1228)</f>
        <v>1002.3750000000032</v>
      </c>
      <c r="AF1228">
        <f>VLOOKUP($F1228,'(참고)타워 스텟 가치'!$B$12:$L$16,AF$2,0)+(VLOOKUP($F1228,'(참고)타워 스텟 가치'!$B$12:$L$16,AF$2,0)*$E1228)</f>
        <v>495000.00000000157</v>
      </c>
      <c r="AG1228">
        <f>VLOOKUP($F1228,'(참고)타워 스텟 가치'!$B$12:$L$16,AG$2,0)+(VLOOKUP($F1228,'(참고)타워 스텟 가치'!$B$12:$L$16,AG$2,0)*$E1228)</f>
        <v>5011.8750000000155</v>
      </c>
      <c r="AH1228">
        <f>VLOOKUP($F1228,'(참고)타워 스텟 가치'!$B$12:$L$16,AH$2,0)+(VLOOKUP($F1228,'(참고)타워 스텟 가치'!$B$12:$L$16,AH$2,0)*$E1228)</f>
        <v>167.06250000000054</v>
      </c>
      <c r="AI1228">
        <f>VLOOKUP($F1228,'(참고)타워 스텟 가치'!$B$12:$L$16,AI$2,0)+(VLOOKUP($F1228,'(참고)타워 스텟 가치'!$B$12:$L$16,AI$2,0)*$E1228)</f>
        <v>29.700000000000092</v>
      </c>
      <c r="AJ1228">
        <f>VLOOKUP($F1228,'(참고)타워 스텟 가치'!$B$12:$L$16,AJ$2,0)+(VLOOKUP($F1228,'(참고)타워 스텟 가치'!$B$12:$L$16,AJ$2,0)*$E1228)</f>
        <v>0</v>
      </c>
      <c r="AK1228">
        <f>VLOOKUP($F1228,'(참고)타워 스텟 가치'!$B$12:$L$16,AK$2,0)+(VLOOKUP($F1228,'(참고)타워 스텟 가치'!$B$12:$L$16,AK$2,0)*$E1228)</f>
        <v>0</v>
      </c>
      <c r="AL1228">
        <f>VLOOKUP($F1228,'(참고)타워 스텟 가치'!$B$12:$L$16,AL$2,0)+(VLOOKUP($F1228,'(참고)타워 스텟 가치'!$B$12:$L$16,AL$2,0)*$E1228)</f>
        <v>198.00000000000063</v>
      </c>
      <c r="AM1228">
        <f>SUM('스테이지별 몬스터 스텟'!AD1228*'(참고)타워 스텟 가치'!$Q$17,'스테이지별 몬스터 스텟'!AE1228*'(참고)타워 스텟 가치'!$R$17,'스테이지별 몬스터 스텟'!AF1228*'(참고)타워 스텟 가치'!$S$17,'스테이지별 몬스터 스텟'!AG1228*'(참고)타워 스텟 가치'!$T$17,'스테이지별 몬스터 스텟'!AH1228*'(참고)타워 스텟 가치'!$U$17,'스테이지별 몬스터 스텟'!AI1228*'(참고)타워 스텟 가치'!$V$17,'스테이지별 몬스터 스텟'!AJ1228*'(참고)타워 스텟 가치'!$W$17,'스테이지별 몬스터 스텟'!AK1228*'(참고)타워 스텟 가치'!$X$17,'스테이지별 몬스터 스텟'!AL1228*'(참고)타워 스텟 가치'!$Y$17)</f>
        <v>756457.76250000228</v>
      </c>
      <c r="AN1228">
        <v>3</v>
      </c>
    </row>
    <row r="1229" spans="3:40" x14ac:dyDescent="0.3">
      <c r="C1229">
        <v>5</v>
      </c>
      <c r="D1229">
        <f t="shared" si="56"/>
        <v>245</v>
      </c>
      <c r="E1229" s="52">
        <f>VLOOKUP(D1229,'스테이지별 난이도 설정'!B:C,2,0)</f>
        <v>98.000000000000313</v>
      </c>
      <c r="F1229" t="str">
        <f t="shared" si="57"/>
        <v>스페셜</v>
      </c>
      <c r="G1229">
        <f t="shared" si="58"/>
        <v>6</v>
      </c>
      <c r="H1229">
        <f>VLOOKUP($F1229,'(참고)타워 스텟 가치'!$B$2:$L$6,H$2,0)+(VLOOKUP($F1229,'(참고)타워 스텟 가치'!$B$2:$L$6,H$2,0)*$E1229)</f>
        <v>3758.9062500000118</v>
      </c>
      <c r="I1229">
        <f>VLOOKUP($F1229,'(참고)타워 스텟 가치'!$B$2:$L$6,I$2,0)+(VLOOKUP($F1229,'(참고)타워 스텟 가치'!$B$2:$L$6,I$2,0)*$E1229)</f>
        <v>751.78125000000239</v>
      </c>
      <c r="J1229">
        <f>VLOOKUP($F1229,'(참고)타워 스텟 가치'!$B$2:$L$6,J$2,0)+(VLOOKUP($F1229,'(참고)타워 스텟 가치'!$B$2:$L$6,J$2,0)*$E1229)</f>
        <v>495000.00000000157</v>
      </c>
      <c r="K1229">
        <f>VLOOKUP($F1229,'(참고)타워 스텟 가치'!$B$2:$L$6,K$2,0)+(VLOOKUP($F1229,'(참고)타워 스텟 가치'!$B$2:$L$6,K$2,0)*$E1229)</f>
        <v>15035.625000000047</v>
      </c>
      <c r="L1229">
        <f>VLOOKUP($F1229,'(참고)타워 스텟 가치'!$B$2:$L$6,L$2,0)+(VLOOKUP($F1229,'(참고)타워 스텟 가치'!$B$2:$L$6,L$2,0)*$E1229)</f>
        <v>250.5937500000008</v>
      </c>
      <c r="M1229">
        <f>VLOOKUP($F1229,'(참고)타워 스텟 가치'!$B$2:$L$6,M$2,0)+(VLOOKUP($F1229,'(참고)타워 스텟 가치'!$B$2:$L$6,M$2,0)*$E1229)</f>
        <v>29.700000000000092</v>
      </c>
      <c r="N1229">
        <f>VLOOKUP($F1229,'(참고)타워 스텟 가치'!$B$2:$L$6,N$2,0)+(VLOOKUP($F1229,'(참고)타워 스텟 가치'!$B$2:$L$6,N$2,0)*$E1229)</f>
        <v>0</v>
      </c>
      <c r="O1229">
        <f>VLOOKUP($F1229,'(참고)타워 스텟 가치'!$B$2:$L$6,O$2,0)+(VLOOKUP($F1229,'(참고)타워 스텟 가치'!$B$2:$L$6,O$2,0)*$E1229)</f>
        <v>0</v>
      </c>
      <c r="P1229">
        <f>VLOOKUP($F1229,'(참고)타워 스텟 가치'!$B$2:$L$6,P$2,0)+(VLOOKUP($F1229,'(참고)타워 스텟 가치'!$B$2:$L$6,P$2,0)*$E1229)</f>
        <v>99.000000000000313</v>
      </c>
      <c r="Q1229">
        <f>SUM('스테이지별 몬스터 스텟'!H1229*'(참고)타워 스텟 가치'!$Q$17,'스테이지별 몬스터 스텟'!I1229*'(참고)타워 스텟 가치'!$R$17,'스테이지별 몬스터 스텟'!J1229*'(참고)타워 스텟 가치'!$S$17,'스테이지별 몬스터 스텟'!K1229*'(참고)타워 스텟 가치'!$T$17,'스테이지별 몬스터 스텟'!L1229*'(참고)타워 스텟 가치'!$U$17,'스테이지별 몬스터 스텟'!M1229*'(참고)타워 스텟 가치'!$V$17,'스테이지별 몬스터 스텟'!N1229*'(참고)타워 스텟 가치'!$W$17,'스테이지별 몬스터 스텟'!O1229*'(참고)타워 스텟 가치'!$X$17,'스테이지별 몬스터 스텟'!P1229*'(참고)타워 스텟 가치'!$Y$17)</f>
        <v>781945.6218750024</v>
      </c>
      <c r="R1229">
        <v>1</v>
      </c>
      <c r="S1229">
        <f>VLOOKUP($F1229,'(참고)타워 스텟 가치'!$B$7:$L$11,S$2,0)+(VLOOKUP($F1229,'(참고)타워 스텟 가치'!$B$7:$L$11,S$2,0)*$E1229)</f>
        <v>1252.9687500000039</v>
      </c>
      <c r="T1229">
        <f>VLOOKUP($F1229,'(참고)타워 스텟 가치'!$B$7:$L$11,T$2,0)+(VLOOKUP($F1229,'(참고)타워 스텟 가치'!$B$7:$L$11,T$2,0)*$E1229)</f>
        <v>2255.3437500000073</v>
      </c>
      <c r="U1229">
        <f>VLOOKUP($F1229,'(참고)타워 스텟 가치'!$B$7:$L$11,U$2,0)+(VLOOKUP($F1229,'(참고)타워 스텟 가치'!$B$7:$L$11,U$2,0)*$E1229)</f>
        <v>495000.00000000157</v>
      </c>
      <c r="V1229">
        <f>VLOOKUP($F1229,'(참고)타워 스텟 가치'!$B$7:$L$11,V$2,0)+(VLOOKUP($F1229,'(참고)타워 스텟 가치'!$B$7:$L$11,V$2,0)*$E1229)</f>
        <v>15035.625000000047</v>
      </c>
      <c r="W1229">
        <f>VLOOKUP($F1229,'(참고)타워 스텟 가치'!$B$7:$L$11,W$2,0)+(VLOOKUP($F1229,'(참고)타워 스텟 가치'!$B$7:$L$11,W$2,0)*$E1229)</f>
        <v>250.5937500000008</v>
      </c>
      <c r="X1229">
        <f>VLOOKUP($F1229,'(참고)타워 스텟 가치'!$B$7:$L$11,X$2,0)+(VLOOKUP($F1229,'(참고)타워 스텟 가치'!$B$7:$L$11,X$2,0)*$E1229)</f>
        <v>29.700000000000092</v>
      </c>
      <c r="Y1229">
        <f>VLOOKUP($F1229,'(참고)타워 스텟 가치'!$B$7:$L$11,Y$2,0)+(VLOOKUP($F1229,'(참고)타워 스텟 가치'!$B$7:$L$11,Y$2,0)*$E1229)</f>
        <v>0</v>
      </c>
      <c r="Z1229">
        <f>VLOOKUP($F1229,'(참고)타워 스텟 가치'!$B$7:$L$11,Z$2,0)+(VLOOKUP($F1229,'(참고)타워 스텟 가치'!$B$7:$L$11,Z$2,0)*$E1229)</f>
        <v>0</v>
      </c>
      <c r="AA1229">
        <f>VLOOKUP($F1229,'(참고)타워 스텟 가치'!$B$7:$L$11,AA$2,0)+(VLOOKUP($F1229,'(참고)타워 스텟 가치'!$B$7:$L$11,AA$2,0)*$E1229)</f>
        <v>99.000000000000313</v>
      </c>
      <c r="AB1229">
        <f>SUM('스테이지별 몬스터 스텟'!S1229*'(참고)타워 스텟 가치'!$Q$17,'스테이지별 몬스터 스텟'!T1229*'(참고)타워 스텟 가치'!$R$17,'스테이지별 몬스터 스텟'!U1229*'(참고)타워 스텟 가치'!$S$17,'스테이지별 몬스터 스텟'!V1229*'(참고)타워 스텟 가치'!$T$17,'스테이지별 몬스터 스텟'!W1229*'(참고)타워 스텟 가치'!$U$17,'스테이지별 몬스터 스텟'!X1229*'(참고)타워 스텟 가치'!$V$17,'스테이지별 몬스터 스텟'!Y1229*'(참고)타워 스텟 가치'!$W$17,'스테이지별 몬스터 스텟'!Z1229*'(참고)타워 스텟 가치'!$X$17,'스테이지별 몬스터 스텟'!AA1229*'(참고)타워 스텟 가치'!$Y$17)</f>
        <v>779189.0906250024</v>
      </c>
      <c r="AC1229">
        <v>2</v>
      </c>
      <c r="AD1229">
        <f>VLOOKUP($F1229,'(참고)타워 스텟 가치'!$B$12:$L$16,AD$2,0)+(VLOOKUP($F1229,'(참고)타워 스텟 가치'!$B$12:$L$16,AD$2,0)*$E1229)</f>
        <v>1252.9687500000039</v>
      </c>
      <c r="AE1229">
        <f>VLOOKUP($F1229,'(참고)타워 스텟 가치'!$B$12:$L$16,AE$2,0)+(VLOOKUP($F1229,'(참고)타워 스텟 가치'!$B$12:$L$16,AE$2,0)*$E1229)</f>
        <v>1503.5625000000048</v>
      </c>
      <c r="AF1229">
        <f>VLOOKUP($F1229,'(참고)타워 스텟 가치'!$B$12:$L$16,AF$2,0)+(VLOOKUP($F1229,'(참고)타워 스텟 가치'!$B$12:$L$16,AF$2,0)*$E1229)</f>
        <v>495000.00000000157</v>
      </c>
      <c r="AG1229">
        <f>VLOOKUP($F1229,'(참고)타워 스텟 가치'!$B$12:$L$16,AG$2,0)+(VLOOKUP($F1229,'(참고)타워 스텟 가치'!$B$12:$L$16,AG$2,0)*$E1229)</f>
        <v>7517.8125000000236</v>
      </c>
      <c r="AH1229">
        <f>VLOOKUP($F1229,'(참고)타워 스텟 가치'!$B$12:$L$16,AH$2,0)+(VLOOKUP($F1229,'(참고)타워 스텟 가치'!$B$12:$L$16,AH$2,0)*$E1229)</f>
        <v>250.5937500000008</v>
      </c>
      <c r="AI1229">
        <f>VLOOKUP($F1229,'(참고)타워 스텟 가치'!$B$12:$L$16,AI$2,0)+(VLOOKUP($F1229,'(참고)타워 스텟 가치'!$B$12:$L$16,AI$2,0)*$E1229)</f>
        <v>29.700000000000092</v>
      </c>
      <c r="AJ1229">
        <f>VLOOKUP($F1229,'(참고)타워 스텟 가치'!$B$12:$L$16,AJ$2,0)+(VLOOKUP($F1229,'(참고)타워 스텟 가치'!$B$12:$L$16,AJ$2,0)*$E1229)</f>
        <v>0</v>
      </c>
      <c r="AK1229">
        <f>VLOOKUP($F1229,'(참고)타워 스텟 가치'!$B$12:$L$16,AK$2,0)+(VLOOKUP($F1229,'(참고)타워 스텟 가치'!$B$12:$L$16,AK$2,0)*$E1229)</f>
        <v>0</v>
      </c>
      <c r="AL1229">
        <f>VLOOKUP($F1229,'(참고)타워 스텟 가치'!$B$12:$L$16,AL$2,0)+(VLOOKUP($F1229,'(참고)타워 스텟 가치'!$B$12:$L$16,AL$2,0)*$E1229)</f>
        <v>198.00000000000063</v>
      </c>
      <c r="AM1229">
        <f>SUM('스테이지별 몬스터 스텟'!AD1229*'(참고)타워 스텟 가치'!$Q$17,'스테이지별 몬스터 스텟'!AE1229*'(참고)타워 스텟 가치'!$R$17,'스테이지별 몬스터 스텟'!AF1229*'(참고)타워 스텟 가치'!$S$17,'스테이지별 몬스터 스텟'!AG1229*'(참고)타워 스텟 가치'!$T$17,'스테이지별 몬스터 스텟'!AH1229*'(참고)타워 스텟 가치'!$U$17,'스테이지별 몬스터 스텟'!AI1229*'(참고)타워 스텟 가치'!$V$17,'스테이지별 몬스터 스텟'!AJ1229*'(참고)타워 스텟 가치'!$W$17,'스테이지별 몬스터 스텟'!AK1229*'(참고)타워 스텟 가치'!$X$17,'스테이지별 몬스터 스텟'!AL1229*'(참고)타워 스텟 가치'!$Y$17)</f>
        <v>763223.79375000228</v>
      </c>
      <c r="AN1229">
        <v>3</v>
      </c>
    </row>
    <row r="1230" spans="3:40" x14ac:dyDescent="0.3">
      <c r="C1230">
        <v>1</v>
      </c>
      <c r="D1230">
        <f t="shared" si="56"/>
        <v>246</v>
      </c>
      <c r="E1230" s="52">
        <f>VLOOKUP(D1230,'스테이지별 난이도 설정'!B:C,2,0)</f>
        <v>98.400000000000318</v>
      </c>
      <c r="F1230" t="str">
        <f t="shared" si="57"/>
        <v>일반</v>
      </c>
      <c r="G1230">
        <f t="shared" si="58"/>
        <v>6</v>
      </c>
      <c r="H1230">
        <f>VLOOKUP($F1230,'(참고)타워 스텟 가치'!$B$2:$L$6,H$2,0)+(VLOOKUP($F1230,'(참고)타워 스텟 가치'!$B$2:$L$6,H$2,0)*$E1230)</f>
        <v>745.50000000000239</v>
      </c>
      <c r="I1230">
        <f>VLOOKUP($F1230,'(참고)타워 스텟 가치'!$B$2:$L$6,I$2,0)+(VLOOKUP($F1230,'(참고)타워 스텟 가치'!$B$2:$L$6,I$2,0)*$E1230)</f>
        <v>149.10000000000048</v>
      </c>
      <c r="J1230">
        <f>VLOOKUP($F1230,'(참고)타워 스텟 가치'!$B$2:$L$6,J$2,0)+(VLOOKUP($F1230,'(참고)타워 스텟 가치'!$B$2:$L$6,J$2,0)*$E1230)</f>
        <v>497000.00000000157</v>
      </c>
      <c r="K1230">
        <f>VLOOKUP($F1230,'(참고)타워 스텟 가치'!$B$2:$L$6,K$2,0)+(VLOOKUP($F1230,'(참고)타워 스텟 가치'!$B$2:$L$6,K$2,0)*$E1230)</f>
        <v>2982.0000000000095</v>
      </c>
      <c r="L1230">
        <f>VLOOKUP($F1230,'(참고)타워 스텟 가치'!$B$2:$L$6,L$2,0)+(VLOOKUP($F1230,'(참고)타워 스텟 가치'!$B$2:$L$6,L$2,0)*$E1230)</f>
        <v>49.700000000000159</v>
      </c>
      <c r="M1230">
        <f>VLOOKUP($F1230,'(참고)타워 스텟 가치'!$B$2:$L$6,M$2,0)+(VLOOKUP($F1230,'(참고)타워 스텟 가치'!$B$2:$L$6,M$2,0)*$E1230)</f>
        <v>29.820000000000096</v>
      </c>
      <c r="N1230">
        <f>VLOOKUP($F1230,'(참고)타워 스텟 가치'!$B$2:$L$6,N$2,0)+(VLOOKUP($F1230,'(참고)타워 스텟 가치'!$B$2:$L$6,N$2,0)*$E1230)</f>
        <v>0</v>
      </c>
      <c r="O1230">
        <f>VLOOKUP($F1230,'(참고)타워 스텟 가치'!$B$2:$L$6,O$2,0)+(VLOOKUP($F1230,'(참고)타워 스텟 가치'!$B$2:$L$6,O$2,0)*$E1230)</f>
        <v>0</v>
      </c>
      <c r="P1230">
        <f>VLOOKUP($F1230,'(참고)타워 스텟 가치'!$B$2:$L$6,P$2,0)+(VLOOKUP($F1230,'(참고)타워 스텟 가치'!$B$2:$L$6,P$2,0)*$E1230)</f>
        <v>69.580000000000226</v>
      </c>
      <c r="Q1230">
        <f>SUM('스테이지별 몬스터 스텟'!H1230*'(참고)타워 스텟 가치'!$Q$17,'스테이지별 몬스터 스텟'!I1230*'(참고)타워 스텟 가치'!$R$17,'스테이지별 몬스터 스텟'!J1230*'(참고)타워 스텟 가치'!$S$17,'스테이지별 몬스터 스텟'!K1230*'(참고)타워 스텟 가치'!$T$17,'스테이지별 몬스터 스텟'!L1230*'(참고)타워 스텟 가치'!$U$17,'스테이지별 몬스터 스텟'!M1230*'(참고)타워 스텟 가치'!$V$17,'스테이지별 몬스터 스텟'!N1230*'(참고)타워 스텟 가치'!$W$17,'스테이지별 몬스터 스텟'!O1230*'(참고)타워 스텟 가치'!$X$17,'스테이지별 몬스터 스텟'!P1230*'(참고)타워 스텟 가치'!$Y$17)</f>
        <v>753447.03000000236</v>
      </c>
      <c r="R1230">
        <v>1</v>
      </c>
      <c r="S1230">
        <f>VLOOKUP($F1230,'(참고)타워 스텟 가치'!$B$7:$L$11,S$2,0)+(VLOOKUP($F1230,'(참고)타워 스텟 가치'!$B$7:$L$11,S$2,0)*$E1230)</f>
        <v>248.5000000000008</v>
      </c>
      <c r="T1230">
        <f>VLOOKUP($F1230,'(참고)타워 스텟 가치'!$B$7:$L$11,T$2,0)+(VLOOKUP($F1230,'(참고)타워 스텟 가치'!$B$7:$L$11,T$2,0)*$E1230)</f>
        <v>447.30000000000143</v>
      </c>
      <c r="U1230">
        <f>VLOOKUP($F1230,'(참고)타워 스텟 가치'!$B$7:$L$11,U$2,0)+(VLOOKUP($F1230,'(참고)타워 스텟 가치'!$B$7:$L$11,U$2,0)*$E1230)</f>
        <v>497000.00000000157</v>
      </c>
      <c r="V1230">
        <f>VLOOKUP($F1230,'(참고)타워 스텟 가치'!$B$7:$L$11,V$2,0)+(VLOOKUP($F1230,'(참고)타워 스텟 가치'!$B$7:$L$11,V$2,0)*$E1230)</f>
        <v>2982.0000000000095</v>
      </c>
      <c r="W1230">
        <f>VLOOKUP($F1230,'(참고)타워 스텟 가치'!$B$7:$L$11,W$2,0)+(VLOOKUP($F1230,'(참고)타워 스텟 가치'!$B$7:$L$11,W$2,0)*$E1230)</f>
        <v>49.700000000000159</v>
      </c>
      <c r="X1230">
        <f>VLOOKUP($F1230,'(참고)타워 스텟 가치'!$B$7:$L$11,X$2,0)+(VLOOKUP($F1230,'(참고)타워 스텟 가치'!$B$7:$L$11,X$2,0)*$E1230)</f>
        <v>29.820000000000096</v>
      </c>
      <c r="Y1230">
        <f>VLOOKUP($F1230,'(참고)타워 스텟 가치'!$B$7:$L$11,Y$2,0)+(VLOOKUP($F1230,'(참고)타워 스텟 가치'!$B$7:$L$11,Y$2,0)*$E1230)</f>
        <v>0</v>
      </c>
      <c r="Z1230">
        <f>VLOOKUP($F1230,'(참고)타워 스텟 가치'!$B$7:$L$11,Z$2,0)+(VLOOKUP($F1230,'(참고)타워 스텟 가치'!$B$7:$L$11,Z$2,0)*$E1230)</f>
        <v>0</v>
      </c>
      <c r="AA1230">
        <f>VLOOKUP($F1230,'(참고)타워 스텟 가치'!$B$7:$L$11,AA$2,0)+(VLOOKUP($F1230,'(참고)타워 스텟 가치'!$B$7:$L$11,AA$2,0)*$E1230)</f>
        <v>69.580000000000226</v>
      </c>
      <c r="AB1230">
        <f>SUM('스테이지별 몬스터 스텟'!S1230*'(참고)타워 스텟 가치'!$Q$17,'스테이지별 몬스터 스텟'!T1230*'(참고)타워 스텟 가치'!$R$17,'스테이지별 몬스터 스텟'!U1230*'(참고)타워 스텟 가치'!$S$17,'스테이지별 몬스터 스텟'!V1230*'(참고)타워 스텟 가치'!$T$17,'스테이지별 몬스터 스텟'!W1230*'(참고)타워 스텟 가치'!$U$17,'스테이지별 몬스터 스텟'!X1230*'(참고)타워 스텟 가치'!$V$17,'스테이지별 몬스터 스텟'!Y1230*'(참고)타워 스텟 가치'!$W$17,'스테이지별 몬스터 스텟'!Z1230*'(참고)타워 스텟 가치'!$X$17,'스테이지별 몬스터 스텟'!AA1230*'(참고)타워 스텟 가치'!$Y$17)</f>
        <v>752900.33000000229</v>
      </c>
      <c r="AC1230">
        <v>2</v>
      </c>
      <c r="AD1230">
        <f>VLOOKUP($F1230,'(참고)타워 스텟 가치'!$B$12:$L$16,AD$2,0)+(VLOOKUP($F1230,'(참고)타워 스텟 가치'!$B$12:$L$16,AD$2,0)*$E1230)</f>
        <v>248.5000000000008</v>
      </c>
      <c r="AE1230">
        <f>VLOOKUP($F1230,'(참고)타워 스텟 가치'!$B$12:$L$16,AE$2,0)+(VLOOKUP($F1230,'(참고)타워 스텟 가치'!$B$12:$L$16,AE$2,0)*$E1230)</f>
        <v>298.20000000000095</v>
      </c>
      <c r="AF1230">
        <f>VLOOKUP($F1230,'(참고)타워 스텟 가치'!$B$12:$L$16,AF$2,0)+(VLOOKUP($F1230,'(참고)타워 스텟 가치'!$B$12:$L$16,AF$2,0)*$E1230)</f>
        <v>497000.00000000157</v>
      </c>
      <c r="AG1230">
        <f>VLOOKUP($F1230,'(참고)타워 스텟 가치'!$B$12:$L$16,AG$2,0)+(VLOOKUP($F1230,'(참고)타워 스텟 가치'!$B$12:$L$16,AG$2,0)*$E1230)</f>
        <v>1491.0000000000048</v>
      </c>
      <c r="AH1230">
        <f>VLOOKUP($F1230,'(참고)타워 스텟 가치'!$B$12:$L$16,AH$2,0)+(VLOOKUP($F1230,'(참고)타워 스텟 가치'!$B$12:$L$16,AH$2,0)*$E1230)</f>
        <v>49.700000000000159</v>
      </c>
      <c r="AI1230">
        <f>VLOOKUP($F1230,'(참고)타워 스텟 가치'!$B$12:$L$16,AI$2,0)+(VLOOKUP($F1230,'(참고)타워 스텟 가치'!$B$12:$L$16,AI$2,0)*$E1230)</f>
        <v>29.820000000000096</v>
      </c>
      <c r="AJ1230">
        <f>VLOOKUP($F1230,'(참고)타워 스텟 가치'!$B$12:$L$16,AJ$2,0)+(VLOOKUP($F1230,'(참고)타워 스텟 가치'!$B$12:$L$16,AJ$2,0)*$E1230)</f>
        <v>0</v>
      </c>
      <c r="AK1230">
        <f>VLOOKUP($F1230,'(참고)타워 스텟 가치'!$B$12:$L$16,AK$2,0)+(VLOOKUP($F1230,'(참고)타워 스텟 가치'!$B$12:$L$16,AK$2,0)*$E1230)</f>
        <v>0</v>
      </c>
      <c r="AL1230">
        <f>VLOOKUP($F1230,'(참고)타워 스텟 가치'!$B$12:$L$16,AL$2,0)+(VLOOKUP($F1230,'(참고)타워 스텟 가치'!$B$12:$L$16,AL$2,0)*$E1230)</f>
        <v>139.16000000000045</v>
      </c>
      <c r="AM1230">
        <f>SUM('스테이지별 몬스터 스텟'!AD1230*'(참고)타워 스텟 가치'!$Q$17,'스테이지별 몬스터 스텟'!AE1230*'(참고)타워 스텟 가치'!$R$17,'스테이지별 몬스터 스텟'!AF1230*'(참고)타워 스텟 가치'!$S$17,'스테이지별 몬스터 스텟'!AG1230*'(참고)타워 스텟 가치'!$T$17,'스테이지별 몬스터 스텟'!AH1230*'(참고)타워 스텟 가치'!$U$17,'스테이지별 몬스터 스텟'!AI1230*'(참고)타워 스텟 가치'!$V$17,'스테이지별 몬스터 스텟'!AJ1230*'(참고)타워 스텟 가치'!$W$17,'스테이지별 몬스터 스텟'!AK1230*'(참고)타워 스텟 가치'!$X$17,'스테이지별 몬스터 스텟'!AL1230*'(참고)타워 스텟 가치'!$Y$17)</f>
        <v>749833.8400000023</v>
      </c>
      <c r="AN1230">
        <v>3</v>
      </c>
    </row>
    <row r="1231" spans="3:40" x14ac:dyDescent="0.3">
      <c r="C1231">
        <v>2</v>
      </c>
      <c r="D1231">
        <f t="shared" si="56"/>
        <v>246</v>
      </c>
      <c r="E1231" s="52">
        <f>VLOOKUP(D1231,'스테이지별 난이도 설정'!B:C,2,0)</f>
        <v>98.400000000000318</v>
      </c>
      <c r="F1231" t="str">
        <f t="shared" si="57"/>
        <v>레어</v>
      </c>
      <c r="G1231">
        <f t="shared" si="58"/>
        <v>6</v>
      </c>
      <c r="H1231">
        <f>VLOOKUP($F1231,'(참고)타워 스텟 가치'!$B$2:$L$6,H$2,0)+(VLOOKUP($F1231,'(참고)타워 스텟 가치'!$B$2:$L$6,H$2,0)*$E1231)</f>
        <v>1118.2500000000036</v>
      </c>
      <c r="I1231">
        <f>VLOOKUP($F1231,'(참고)타워 스텟 가치'!$B$2:$L$6,I$2,0)+(VLOOKUP($F1231,'(참고)타워 스텟 가치'!$B$2:$L$6,I$2,0)*$E1231)</f>
        <v>223.65000000000072</v>
      </c>
      <c r="J1231">
        <f>VLOOKUP($F1231,'(참고)타워 스텟 가치'!$B$2:$L$6,J$2,0)+(VLOOKUP($F1231,'(참고)타워 스텟 가치'!$B$2:$L$6,J$2,0)*$E1231)</f>
        <v>497000.00000000157</v>
      </c>
      <c r="K1231">
        <f>VLOOKUP($F1231,'(참고)타워 스텟 가치'!$B$2:$L$6,K$2,0)+(VLOOKUP($F1231,'(참고)타워 스텟 가치'!$B$2:$L$6,K$2,0)*$E1231)</f>
        <v>4473.0000000000146</v>
      </c>
      <c r="L1231">
        <f>VLOOKUP($F1231,'(참고)타워 스텟 가치'!$B$2:$L$6,L$2,0)+(VLOOKUP($F1231,'(참고)타워 스텟 가치'!$B$2:$L$6,L$2,0)*$E1231)</f>
        <v>74.550000000000239</v>
      </c>
      <c r="M1231">
        <f>VLOOKUP($F1231,'(참고)타워 스텟 가치'!$B$2:$L$6,M$2,0)+(VLOOKUP($F1231,'(참고)타워 스텟 가치'!$B$2:$L$6,M$2,0)*$E1231)</f>
        <v>29.820000000000096</v>
      </c>
      <c r="N1231">
        <f>VLOOKUP($F1231,'(참고)타워 스텟 가치'!$B$2:$L$6,N$2,0)+(VLOOKUP($F1231,'(참고)타워 스텟 가치'!$B$2:$L$6,N$2,0)*$E1231)</f>
        <v>0</v>
      </c>
      <c r="O1231">
        <f>VLOOKUP($F1231,'(참고)타워 스텟 가치'!$B$2:$L$6,O$2,0)+(VLOOKUP($F1231,'(참고)타워 스텟 가치'!$B$2:$L$6,O$2,0)*$E1231)</f>
        <v>0</v>
      </c>
      <c r="P1231">
        <f>VLOOKUP($F1231,'(참고)타워 스텟 가치'!$B$2:$L$6,P$2,0)+(VLOOKUP($F1231,'(참고)타워 스텟 가치'!$B$2:$L$6,P$2,0)*$E1231)</f>
        <v>69.580000000000226</v>
      </c>
      <c r="Q1231">
        <f>SUM('스테이지별 몬스터 스텟'!H1231*'(참고)타워 스텟 가치'!$Q$17,'스테이지별 몬스터 스텟'!I1231*'(참고)타워 스텟 가치'!$R$17,'스테이지별 몬스터 스텟'!J1231*'(참고)타워 스텟 가치'!$S$17,'스테이지별 몬스터 스텟'!K1231*'(참고)타워 스텟 가치'!$T$17,'스테이지별 몬스터 스텟'!L1231*'(참고)타워 스텟 가치'!$U$17,'스테이지별 몬스터 스텟'!M1231*'(참고)타워 스텟 가치'!$V$17,'스테이지별 몬스터 스텟'!N1231*'(참고)타워 스텟 가치'!$W$17,'스테이지별 몬스터 스텟'!O1231*'(참고)타워 스텟 가치'!$X$17,'스테이지별 몬스터 스텟'!P1231*'(참고)타워 스텟 가치'!$Y$17)</f>
        <v>757336.05500000226</v>
      </c>
      <c r="R1231">
        <v>1</v>
      </c>
      <c r="S1231">
        <f>VLOOKUP($F1231,'(참고)타워 스텟 가치'!$B$7:$L$11,S$2,0)+(VLOOKUP($F1231,'(참고)타워 스텟 가치'!$B$7:$L$11,S$2,0)*$E1231)</f>
        <v>372.75000000000119</v>
      </c>
      <c r="T1231">
        <f>VLOOKUP($F1231,'(참고)타워 스텟 가치'!$B$7:$L$11,T$2,0)+(VLOOKUP($F1231,'(참고)타워 스텟 가치'!$B$7:$L$11,T$2,0)*$E1231)</f>
        <v>670.95000000000209</v>
      </c>
      <c r="U1231">
        <f>VLOOKUP($F1231,'(참고)타워 스텟 가치'!$B$7:$L$11,U$2,0)+(VLOOKUP($F1231,'(참고)타워 스텟 가치'!$B$7:$L$11,U$2,0)*$E1231)</f>
        <v>497000.00000000157</v>
      </c>
      <c r="V1231">
        <f>VLOOKUP($F1231,'(참고)타워 스텟 가치'!$B$7:$L$11,V$2,0)+(VLOOKUP($F1231,'(참고)타워 스텟 가치'!$B$7:$L$11,V$2,0)*$E1231)</f>
        <v>4473.0000000000146</v>
      </c>
      <c r="W1231">
        <f>VLOOKUP($F1231,'(참고)타워 스텟 가치'!$B$7:$L$11,W$2,0)+(VLOOKUP($F1231,'(참고)타워 스텟 가치'!$B$7:$L$11,W$2,0)*$E1231)</f>
        <v>74.550000000000239</v>
      </c>
      <c r="X1231">
        <f>VLOOKUP($F1231,'(참고)타워 스텟 가치'!$B$7:$L$11,X$2,0)+(VLOOKUP($F1231,'(참고)타워 스텟 가치'!$B$7:$L$11,X$2,0)*$E1231)</f>
        <v>29.820000000000096</v>
      </c>
      <c r="Y1231">
        <f>VLOOKUP($F1231,'(참고)타워 스텟 가치'!$B$7:$L$11,Y$2,0)+(VLOOKUP($F1231,'(참고)타워 스텟 가치'!$B$7:$L$11,Y$2,0)*$E1231)</f>
        <v>0</v>
      </c>
      <c r="Z1231">
        <f>VLOOKUP($F1231,'(참고)타워 스텟 가치'!$B$7:$L$11,Z$2,0)+(VLOOKUP($F1231,'(참고)타워 스텟 가치'!$B$7:$L$11,Z$2,0)*$E1231)</f>
        <v>0</v>
      </c>
      <c r="AA1231">
        <f>VLOOKUP($F1231,'(참고)타워 스텟 가치'!$B$7:$L$11,AA$2,0)+(VLOOKUP($F1231,'(참고)타워 스텟 가치'!$B$7:$L$11,AA$2,0)*$E1231)</f>
        <v>69.580000000000226</v>
      </c>
      <c r="AB1231">
        <f>SUM('스테이지별 몬스터 스텟'!S1231*'(참고)타워 스텟 가치'!$Q$17,'스테이지별 몬스터 스텟'!T1231*'(참고)타워 스텟 가치'!$R$17,'스테이지별 몬스터 스텟'!U1231*'(참고)타워 스텟 가치'!$S$17,'스테이지별 몬스터 스텟'!V1231*'(참고)타워 스텟 가치'!$T$17,'스테이지별 몬스터 스텟'!W1231*'(참고)타워 스텟 가치'!$U$17,'스테이지별 몬스터 스텟'!X1231*'(참고)타워 스텟 가치'!$V$17,'스테이지별 몬스터 스텟'!Y1231*'(참고)타워 스텟 가치'!$W$17,'스테이지별 몬스터 스텟'!Z1231*'(참고)타워 스텟 가치'!$X$17,'스테이지별 몬스터 스텟'!AA1231*'(참고)타워 스텟 가치'!$Y$17)</f>
        <v>756516.00500000233</v>
      </c>
      <c r="AC1231">
        <v>2</v>
      </c>
      <c r="AD1231">
        <f>VLOOKUP($F1231,'(참고)타워 스텟 가치'!$B$12:$L$16,AD$2,0)+(VLOOKUP($F1231,'(참고)타워 스텟 가치'!$B$12:$L$16,AD$2,0)*$E1231)</f>
        <v>372.75000000000119</v>
      </c>
      <c r="AE1231">
        <f>VLOOKUP($F1231,'(참고)타워 스텟 가치'!$B$12:$L$16,AE$2,0)+(VLOOKUP($F1231,'(참고)타워 스텟 가치'!$B$12:$L$16,AE$2,0)*$E1231)</f>
        <v>447.30000000000143</v>
      </c>
      <c r="AF1231">
        <f>VLOOKUP($F1231,'(참고)타워 스텟 가치'!$B$12:$L$16,AF$2,0)+(VLOOKUP($F1231,'(참고)타워 스텟 가치'!$B$12:$L$16,AF$2,0)*$E1231)</f>
        <v>497000.00000000157</v>
      </c>
      <c r="AG1231">
        <f>VLOOKUP($F1231,'(참고)타워 스텟 가치'!$B$12:$L$16,AG$2,0)+(VLOOKUP($F1231,'(참고)타워 스텟 가치'!$B$12:$L$16,AG$2,0)*$E1231)</f>
        <v>2236.5000000000073</v>
      </c>
      <c r="AH1231">
        <f>VLOOKUP($F1231,'(참고)타워 스텟 가치'!$B$12:$L$16,AH$2,0)+(VLOOKUP($F1231,'(참고)타워 스텟 가치'!$B$12:$L$16,AH$2,0)*$E1231)</f>
        <v>74.550000000000239</v>
      </c>
      <c r="AI1231">
        <f>VLOOKUP($F1231,'(참고)타워 스텟 가치'!$B$12:$L$16,AI$2,0)+(VLOOKUP($F1231,'(참고)타워 스텟 가치'!$B$12:$L$16,AI$2,0)*$E1231)</f>
        <v>29.820000000000096</v>
      </c>
      <c r="AJ1231">
        <f>VLOOKUP($F1231,'(참고)타워 스텟 가치'!$B$12:$L$16,AJ$2,0)+(VLOOKUP($F1231,'(참고)타워 스텟 가치'!$B$12:$L$16,AJ$2,0)*$E1231)</f>
        <v>0</v>
      </c>
      <c r="AK1231">
        <f>VLOOKUP($F1231,'(참고)타워 스텟 가치'!$B$12:$L$16,AK$2,0)+(VLOOKUP($F1231,'(참고)타워 스텟 가치'!$B$12:$L$16,AK$2,0)*$E1231)</f>
        <v>0</v>
      </c>
      <c r="AL1231">
        <f>VLOOKUP($F1231,'(참고)타워 스텟 가치'!$B$12:$L$16,AL$2,0)+(VLOOKUP($F1231,'(참고)타워 스텟 가치'!$B$12:$L$16,AL$2,0)*$E1231)</f>
        <v>139.16000000000045</v>
      </c>
      <c r="AM1231">
        <f>SUM('스테이지별 몬스터 스텟'!AD1231*'(참고)타워 스텟 가치'!$Q$17,'스테이지별 몬스터 스텟'!AE1231*'(참고)타워 스텟 가치'!$R$17,'스테이지별 몬스터 스텟'!AF1231*'(참고)타워 스텟 가치'!$S$17,'스테이지별 몬스터 스텟'!AG1231*'(참고)타워 스텟 가치'!$T$17,'스테이지별 몬스터 스텟'!AH1231*'(참고)타워 스텟 가치'!$U$17,'스테이지별 몬스터 스텟'!AI1231*'(참고)타워 스텟 가치'!$V$17,'스테이지별 몬스터 스텟'!AJ1231*'(참고)타워 스텟 가치'!$W$17,'스테이지별 몬스터 스텟'!AK1231*'(참고)타워 스텟 가치'!$X$17,'스테이지별 몬스터 스텟'!AL1231*'(참고)타워 스텟 가치'!$Y$17)</f>
        <v>751846.69000000216</v>
      </c>
      <c r="AN1231">
        <v>3</v>
      </c>
    </row>
    <row r="1232" spans="3:40" x14ac:dyDescent="0.3">
      <c r="C1232">
        <v>3</v>
      </c>
      <c r="D1232">
        <f t="shared" ref="D1232:D1295" si="59">D1227+1</f>
        <v>246</v>
      </c>
      <c r="E1232" s="52">
        <f>VLOOKUP(D1232,'스테이지별 난이도 설정'!B:C,2,0)</f>
        <v>98.400000000000318</v>
      </c>
      <c r="F1232" t="str">
        <f t="shared" ref="F1232:F1295" si="60">F1227</f>
        <v>에픽</v>
      </c>
      <c r="G1232">
        <f t="shared" si="58"/>
        <v>6</v>
      </c>
      <c r="H1232">
        <f>VLOOKUP($F1232,'(참고)타워 스텟 가치'!$B$2:$L$6,H$2,0)+(VLOOKUP($F1232,'(참고)타워 스텟 가치'!$B$2:$L$6,H$2,0)*$E1232)</f>
        <v>1677.3750000000055</v>
      </c>
      <c r="I1232">
        <f>VLOOKUP($F1232,'(참고)타워 스텟 가치'!$B$2:$L$6,I$2,0)+(VLOOKUP($F1232,'(참고)타워 스텟 가치'!$B$2:$L$6,I$2,0)*$E1232)</f>
        <v>335.47500000000105</v>
      </c>
      <c r="J1232">
        <f>VLOOKUP($F1232,'(참고)타워 스텟 가치'!$B$2:$L$6,J$2,0)+(VLOOKUP($F1232,'(참고)타워 스텟 가치'!$B$2:$L$6,J$2,0)*$E1232)</f>
        <v>497000.00000000157</v>
      </c>
      <c r="K1232">
        <f>VLOOKUP($F1232,'(참고)타워 스텟 가치'!$B$2:$L$6,K$2,0)+(VLOOKUP($F1232,'(참고)타워 스텟 가치'!$B$2:$L$6,K$2,0)*$E1232)</f>
        <v>6709.5000000000218</v>
      </c>
      <c r="L1232">
        <f>VLOOKUP($F1232,'(참고)타워 스텟 가치'!$B$2:$L$6,L$2,0)+(VLOOKUP($F1232,'(참고)타워 스텟 가치'!$B$2:$L$6,L$2,0)*$E1232)</f>
        <v>111.82500000000036</v>
      </c>
      <c r="M1232">
        <f>VLOOKUP($F1232,'(참고)타워 스텟 가치'!$B$2:$L$6,M$2,0)+(VLOOKUP($F1232,'(참고)타워 스텟 가치'!$B$2:$L$6,M$2,0)*$E1232)</f>
        <v>29.820000000000096</v>
      </c>
      <c r="N1232">
        <f>VLOOKUP($F1232,'(참고)타워 스텟 가치'!$B$2:$L$6,N$2,0)+(VLOOKUP($F1232,'(참고)타워 스텟 가치'!$B$2:$L$6,N$2,0)*$E1232)</f>
        <v>0</v>
      </c>
      <c r="O1232">
        <f>VLOOKUP($F1232,'(참고)타워 스텟 가치'!$B$2:$L$6,O$2,0)+(VLOOKUP($F1232,'(참고)타워 스텟 가치'!$B$2:$L$6,O$2,0)*$E1232)</f>
        <v>0</v>
      </c>
      <c r="P1232">
        <f>VLOOKUP($F1232,'(참고)타워 스텟 가치'!$B$2:$L$6,P$2,0)+(VLOOKUP($F1232,'(참고)타워 스텟 가치'!$B$2:$L$6,P$2,0)*$E1232)</f>
        <v>69.580000000000226</v>
      </c>
      <c r="Q1232">
        <f>SUM('스테이지별 몬스터 스텟'!H1232*'(참고)타워 스텟 가치'!$Q$17,'스테이지별 몬스터 스텟'!I1232*'(참고)타워 스텟 가치'!$R$17,'스테이지별 몬스터 스텟'!J1232*'(참고)타워 스텟 가치'!$S$17,'스테이지별 몬스터 스텟'!K1232*'(참고)타워 스텟 가치'!$T$17,'스테이지별 몬스터 스텟'!L1232*'(참고)타워 스텟 가치'!$U$17,'스테이지별 몬스터 스텟'!M1232*'(참고)타워 스텟 가치'!$V$17,'스테이지별 몬스터 스텟'!N1232*'(참고)타워 스텟 가치'!$W$17,'스테이지별 몬스터 스텟'!O1232*'(참고)타워 스텟 가치'!$X$17,'스테이지별 몬스터 스텟'!P1232*'(참고)타워 스텟 가치'!$Y$17)</f>
        <v>763169.59250000236</v>
      </c>
      <c r="R1232">
        <v>1</v>
      </c>
      <c r="S1232">
        <f>VLOOKUP($F1232,'(참고)타워 스텟 가치'!$B$7:$L$11,S$2,0)+(VLOOKUP($F1232,'(참고)타워 스텟 가치'!$B$7:$L$11,S$2,0)*$E1232)</f>
        <v>559.12500000000182</v>
      </c>
      <c r="T1232">
        <f>VLOOKUP($F1232,'(참고)타워 스텟 가치'!$B$7:$L$11,T$2,0)+(VLOOKUP($F1232,'(참고)타워 스텟 가치'!$B$7:$L$11,T$2,0)*$E1232)</f>
        <v>1006.4250000000033</v>
      </c>
      <c r="U1232">
        <f>VLOOKUP($F1232,'(참고)타워 스텟 가치'!$B$7:$L$11,U$2,0)+(VLOOKUP($F1232,'(참고)타워 스텟 가치'!$B$7:$L$11,U$2,0)*$E1232)</f>
        <v>497000.00000000157</v>
      </c>
      <c r="V1232">
        <f>VLOOKUP($F1232,'(참고)타워 스텟 가치'!$B$7:$L$11,V$2,0)+(VLOOKUP($F1232,'(참고)타워 스텟 가치'!$B$7:$L$11,V$2,0)*$E1232)</f>
        <v>6709.5000000000218</v>
      </c>
      <c r="W1232">
        <f>VLOOKUP($F1232,'(참고)타워 스텟 가치'!$B$7:$L$11,W$2,0)+(VLOOKUP($F1232,'(참고)타워 스텟 가치'!$B$7:$L$11,W$2,0)*$E1232)</f>
        <v>111.82500000000036</v>
      </c>
      <c r="X1232">
        <f>VLOOKUP($F1232,'(참고)타워 스텟 가치'!$B$7:$L$11,X$2,0)+(VLOOKUP($F1232,'(참고)타워 스텟 가치'!$B$7:$L$11,X$2,0)*$E1232)</f>
        <v>29.820000000000096</v>
      </c>
      <c r="Y1232">
        <f>VLOOKUP($F1232,'(참고)타워 스텟 가치'!$B$7:$L$11,Y$2,0)+(VLOOKUP($F1232,'(참고)타워 스텟 가치'!$B$7:$L$11,Y$2,0)*$E1232)</f>
        <v>0</v>
      </c>
      <c r="Z1232">
        <f>VLOOKUP($F1232,'(참고)타워 스텟 가치'!$B$7:$L$11,Z$2,0)+(VLOOKUP($F1232,'(참고)타워 스텟 가치'!$B$7:$L$11,Z$2,0)*$E1232)</f>
        <v>0</v>
      </c>
      <c r="AA1232">
        <f>VLOOKUP($F1232,'(참고)타워 스텟 가치'!$B$7:$L$11,AA$2,0)+(VLOOKUP($F1232,'(참고)타워 스텟 가치'!$B$7:$L$11,AA$2,0)*$E1232)</f>
        <v>69.580000000000226</v>
      </c>
      <c r="AB1232">
        <f>SUM('스테이지별 몬스터 스텟'!S1232*'(참고)타워 스텟 가치'!$Q$17,'스테이지별 몬스터 스텟'!T1232*'(참고)타워 스텟 가치'!$R$17,'스테이지별 몬스터 스텟'!U1232*'(참고)타워 스텟 가치'!$S$17,'스테이지별 몬스터 스텟'!V1232*'(참고)타워 스텟 가치'!$T$17,'스테이지별 몬스터 스텟'!W1232*'(참고)타워 스텟 가치'!$U$17,'스테이지별 몬스터 스텟'!X1232*'(참고)타워 스텟 가치'!$V$17,'스테이지별 몬스터 스텟'!Y1232*'(참고)타워 스텟 가치'!$W$17,'스테이지별 몬스터 스텟'!Z1232*'(참고)타워 스텟 가치'!$X$17,'스테이지별 몬스터 스텟'!AA1232*'(참고)타워 스텟 가치'!$Y$17)</f>
        <v>761939.51750000229</v>
      </c>
      <c r="AC1232">
        <v>2</v>
      </c>
      <c r="AD1232">
        <f>VLOOKUP($F1232,'(참고)타워 스텟 가치'!$B$12:$L$16,AD$2,0)+(VLOOKUP($F1232,'(참고)타워 스텟 가치'!$B$12:$L$16,AD$2,0)*$E1232)</f>
        <v>559.12500000000182</v>
      </c>
      <c r="AE1232">
        <f>VLOOKUP($F1232,'(참고)타워 스텟 가치'!$B$12:$L$16,AE$2,0)+(VLOOKUP($F1232,'(참고)타워 스텟 가치'!$B$12:$L$16,AE$2,0)*$E1232)</f>
        <v>670.95000000000209</v>
      </c>
      <c r="AF1232">
        <f>VLOOKUP($F1232,'(참고)타워 스텟 가치'!$B$12:$L$16,AF$2,0)+(VLOOKUP($F1232,'(참고)타워 스텟 가치'!$B$12:$L$16,AF$2,0)*$E1232)</f>
        <v>497000.00000000157</v>
      </c>
      <c r="AG1232">
        <f>VLOOKUP($F1232,'(참고)타워 스텟 가치'!$B$12:$L$16,AG$2,0)+(VLOOKUP($F1232,'(참고)타워 스텟 가치'!$B$12:$L$16,AG$2,0)*$E1232)</f>
        <v>3354.7500000000109</v>
      </c>
      <c r="AH1232">
        <f>VLOOKUP($F1232,'(참고)타워 스텟 가치'!$B$12:$L$16,AH$2,0)+(VLOOKUP($F1232,'(참고)타워 스텟 가치'!$B$12:$L$16,AH$2,0)*$E1232)</f>
        <v>111.82500000000036</v>
      </c>
      <c r="AI1232">
        <f>VLOOKUP($F1232,'(참고)타워 스텟 가치'!$B$12:$L$16,AI$2,0)+(VLOOKUP($F1232,'(참고)타워 스텟 가치'!$B$12:$L$16,AI$2,0)*$E1232)</f>
        <v>29.820000000000096</v>
      </c>
      <c r="AJ1232">
        <f>VLOOKUP($F1232,'(참고)타워 스텟 가치'!$B$12:$L$16,AJ$2,0)+(VLOOKUP($F1232,'(참고)타워 스텟 가치'!$B$12:$L$16,AJ$2,0)*$E1232)</f>
        <v>0</v>
      </c>
      <c r="AK1232">
        <f>VLOOKUP($F1232,'(참고)타워 스텟 가치'!$B$12:$L$16,AK$2,0)+(VLOOKUP($F1232,'(참고)타워 스텟 가치'!$B$12:$L$16,AK$2,0)*$E1232)</f>
        <v>0</v>
      </c>
      <c r="AL1232">
        <f>VLOOKUP($F1232,'(참고)타워 스텟 가치'!$B$12:$L$16,AL$2,0)+(VLOOKUP($F1232,'(참고)타워 스텟 가치'!$B$12:$L$16,AL$2,0)*$E1232)</f>
        <v>139.16000000000045</v>
      </c>
      <c r="AM1232">
        <f>SUM('스테이지별 몬스터 스텟'!AD1232*'(참고)타워 스텟 가치'!$Q$17,'스테이지별 몬스터 스텟'!AE1232*'(참고)타워 스텟 가치'!$R$17,'스테이지별 몬스터 스텟'!AF1232*'(참고)타워 스텟 가치'!$S$17,'스테이지별 몬스터 스텟'!AG1232*'(참고)타워 스텟 가치'!$T$17,'스테이지별 몬스터 스텟'!AH1232*'(참고)타워 스텟 가치'!$U$17,'스테이지별 몬스터 스텟'!AI1232*'(참고)타워 스텟 가치'!$V$17,'스테이지별 몬스터 스텟'!AJ1232*'(참고)타워 스텟 가치'!$W$17,'스테이지별 몬스터 스텟'!AK1232*'(참고)타워 스텟 가치'!$X$17,'스테이지별 몬스터 스텟'!AL1232*'(참고)타워 스텟 가치'!$Y$17)</f>
        <v>754865.9650000023</v>
      </c>
      <c r="AN1232">
        <v>3</v>
      </c>
    </row>
    <row r="1233" spans="3:40" x14ac:dyDescent="0.3">
      <c r="C1233">
        <v>4</v>
      </c>
      <c r="D1233">
        <f t="shared" si="59"/>
        <v>246</v>
      </c>
      <c r="E1233" s="52">
        <f>VLOOKUP(D1233,'스테이지별 난이도 설정'!B:C,2,0)</f>
        <v>98.400000000000318</v>
      </c>
      <c r="F1233" t="str">
        <f t="shared" si="60"/>
        <v>유니크</v>
      </c>
      <c r="G1233">
        <f t="shared" si="58"/>
        <v>6</v>
      </c>
      <c r="H1233">
        <f>VLOOKUP($F1233,'(참고)타워 스텟 가치'!$B$2:$L$6,H$2,0)+(VLOOKUP($F1233,'(참고)타워 스텟 가치'!$B$2:$L$6,H$2,0)*$E1233)</f>
        <v>2516.0625000000082</v>
      </c>
      <c r="I1233">
        <f>VLOOKUP($F1233,'(참고)타워 스텟 가치'!$B$2:$L$6,I$2,0)+(VLOOKUP($F1233,'(참고)타워 스텟 가치'!$B$2:$L$6,I$2,0)*$E1233)</f>
        <v>503.21250000000163</v>
      </c>
      <c r="J1233">
        <f>VLOOKUP($F1233,'(참고)타워 스텟 가치'!$B$2:$L$6,J$2,0)+(VLOOKUP($F1233,'(참고)타워 스텟 가치'!$B$2:$L$6,J$2,0)*$E1233)</f>
        <v>497000.00000000157</v>
      </c>
      <c r="K1233">
        <f>VLOOKUP($F1233,'(참고)타워 스텟 가치'!$B$2:$L$6,K$2,0)+(VLOOKUP($F1233,'(참고)타워 스텟 가치'!$B$2:$L$6,K$2,0)*$E1233)</f>
        <v>10064.250000000033</v>
      </c>
      <c r="L1233">
        <f>VLOOKUP($F1233,'(참고)타워 스텟 가치'!$B$2:$L$6,L$2,0)+(VLOOKUP($F1233,'(참고)타워 스텟 가치'!$B$2:$L$6,L$2,0)*$E1233)</f>
        <v>167.73750000000052</v>
      </c>
      <c r="M1233">
        <f>VLOOKUP($F1233,'(참고)타워 스텟 가치'!$B$2:$L$6,M$2,0)+(VLOOKUP($F1233,'(참고)타워 스텟 가치'!$B$2:$L$6,M$2,0)*$E1233)</f>
        <v>29.820000000000096</v>
      </c>
      <c r="N1233">
        <f>VLOOKUP($F1233,'(참고)타워 스텟 가치'!$B$2:$L$6,N$2,0)+(VLOOKUP($F1233,'(참고)타워 스텟 가치'!$B$2:$L$6,N$2,0)*$E1233)</f>
        <v>0</v>
      </c>
      <c r="O1233">
        <f>VLOOKUP($F1233,'(참고)타워 스텟 가치'!$B$2:$L$6,O$2,0)+(VLOOKUP($F1233,'(참고)타워 스텟 가치'!$B$2:$L$6,O$2,0)*$E1233)</f>
        <v>0</v>
      </c>
      <c r="P1233">
        <f>VLOOKUP($F1233,'(참고)타워 스텟 가치'!$B$2:$L$6,P$2,0)+(VLOOKUP($F1233,'(참고)타워 스텟 가치'!$B$2:$L$6,P$2,0)*$E1233)</f>
        <v>99.400000000000318</v>
      </c>
      <c r="Q1233">
        <f>SUM('스테이지별 몬스터 스텟'!H1233*'(참고)타워 스텟 가치'!$Q$17,'스테이지별 몬스터 스텟'!I1233*'(참고)타워 스텟 가치'!$R$17,'스테이지별 몬스터 스텟'!J1233*'(참고)타워 스텟 가치'!$S$17,'스테이지별 몬스터 스텟'!K1233*'(참고)타워 스텟 가치'!$T$17,'스테이지별 몬스터 스텟'!L1233*'(참고)타워 스텟 가치'!$U$17,'스테이지별 몬스터 스텟'!M1233*'(참고)타워 스텟 가치'!$V$17,'스테이지별 몬스터 스텟'!N1233*'(참고)타워 스텟 가치'!$W$17,'스테이지별 몬스터 스텟'!O1233*'(참고)타워 스텟 가치'!$X$17,'스테이지별 몬스터 스텟'!P1233*'(참고)타워 스텟 가치'!$Y$17)</f>
        <v>771979.53875000239</v>
      </c>
      <c r="R1233">
        <v>1</v>
      </c>
      <c r="S1233">
        <f>VLOOKUP($F1233,'(참고)타워 스텟 가치'!$B$7:$L$11,S$2,0)+(VLOOKUP($F1233,'(참고)타워 스텟 가치'!$B$7:$L$11,S$2,0)*$E1233)</f>
        <v>838.68750000000273</v>
      </c>
      <c r="T1233">
        <f>VLOOKUP($F1233,'(참고)타워 스텟 가치'!$B$7:$L$11,T$2,0)+(VLOOKUP($F1233,'(참고)타워 스텟 가치'!$B$7:$L$11,T$2,0)*$E1233)</f>
        <v>1509.6375000000048</v>
      </c>
      <c r="U1233">
        <f>VLOOKUP($F1233,'(참고)타워 스텟 가치'!$B$7:$L$11,U$2,0)+(VLOOKUP($F1233,'(참고)타워 스텟 가치'!$B$7:$L$11,U$2,0)*$E1233)</f>
        <v>497000.00000000157</v>
      </c>
      <c r="V1233">
        <f>VLOOKUP($F1233,'(참고)타워 스텟 가치'!$B$7:$L$11,V$2,0)+(VLOOKUP($F1233,'(참고)타워 스텟 가치'!$B$7:$L$11,V$2,0)*$E1233)</f>
        <v>10064.250000000033</v>
      </c>
      <c r="W1233">
        <f>VLOOKUP($F1233,'(참고)타워 스텟 가치'!$B$7:$L$11,W$2,0)+(VLOOKUP($F1233,'(참고)타워 스텟 가치'!$B$7:$L$11,W$2,0)*$E1233)</f>
        <v>167.73750000000052</v>
      </c>
      <c r="X1233">
        <f>VLOOKUP($F1233,'(참고)타워 스텟 가치'!$B$7:$L$11,X$2,0)+(VLOOKUP($F1233,'(참고)타워 스텟 가치'!$B$7:$L$11,X$2,0)*$E1233)</f>
        <v>29.820000000000096</v>
      </c>
      <c r="Y1233">
        <f>VLOOKUP($F1233,'(참고)타워 스텟 가치'!$B$7:$L$11,Y$2,0)+(VLOOKUP($F1233,'(참고)타워 스텟 가치'!$B$7:$L$11,Y$2,0)*$E1233)</f>
        <v>0</v>
      </c>
      <c r="Z1233">
        <f>VLOOKUP($F1233,'(참고)타워 스텟 가치'!$B$7:$L$11,Z$2,0)+(VLOOKUP($F1233,'(참고)타워 스텟 가치'!$B$7:$L$11,Z$2,0)*$E1233)</f>
        <v>0</v>
      </c>
      <c r="AA1233">
        <f>VLOOKUP($F1233,'(참고)타워 스텟 가치'!$B$7:$L$11,AA$2,0)+(VLOOKUP($F1233,'(참고)타워 스텟 가치'!$B$7:$L$11,AA$2,0)*$E1233)</f>
        <v>99.400000000000318</v>
      </c>
      <c r="AB1233">
        <f>SUM('스테이지별 몬스터 스텟'!S1233*'(참고)타워 스텟 가치'!$Q$17,'스테이지별 몬스터 스텟'!T1233*'(참고)타워 스텟 가치'!$R$17,'스테이지별 몬스터 스텟'!U1233*'(참고)타워 스텟 가치'!$S$17,'스테이지별 몬스터 스텟'!V1233*'(참고)타워 스텟 가치'!$T$17,'스테이지별 몬스터 스텟'!W1233*'(참고)타워 스텟 가치'!$U$17,'스테이지별 몬스터 스텟'!X1233*'(참고)타워 스텟 가치'!$V$17,'스테이지별 몬스터 스텟'!Y1233*'(참고)타워 스텟 가치'!$W$17,'스테이지별 몬스터 스텟'!Z1233*'(참고)타워 스텟 가치'!$X$17,'스테이지별 몬스터 스텟'!AA1233*'(참고)타워 스텟 가치'!$Y$17)</f>
        <v>770134.42625000246</v>
      </c>
      <c r="AC1233">
        <v>2</v>
      </c>
      <c r="AD1233">
        <f>VLOOKUP($F1233,'(참고)타워 스텟 가치'!$B$12:$L$16,AD$2,0)+(VLOOKUP($F1233,'(참고)타워 스텟 가치'!$B$12:$L$16,AD$2,0)*$E1233)</f>
        <v>838.68750000000273</v>
      </c>
      <c r="AE1233">
        <f>VLOOKUP($F1233,'(참고)타워 스텟 가치'!$B$12:$L$16,AE$2,0)+(VLOOKUP($F1233,'(참고)타워 스텟 가치'!$B$12:$L$16,AE$2,0)*$E1233)</f>
        <v>1006.4250000000033</v>
      </c>
      <c r="AF1233">
        <f>VLOOKUP($F1233,'(참고)타워 스텟 가치'!$B$12:$L$16,AF$2,0)+(VLOOKUP($F1233,'(참고)타워 스텟 가치'!$B$12:$L$16,AF$2,0)*$E1233)</f>
        <v>497000.00000000157</v>
      </c>
      <c r="AG1233">
        <f>VLOOKUP($F1233,'(참고)타워 스텟 가치'!$B$12:$L$16,AG$2,0)+(VLOOKUP($F1233,'(참고)타워 스텟 가치'!$B$12:$L$16,AG$2,0)*$E1233)</f>
        <v>5032.1250000000164</v>
      </c>
      <c r="AH1233">
        <f>VLOOKUP($F1233,'(참고)타워 스텟 가치'!$B$12:$L$16,AH$2,0)+(VLOOKUP($F1233,'(참고)타워 스텟 가치'!$B$12:$L$16,AH$2,0)*$E1233)</f>
        <v>167.73750000000052</v>
      </c>
      <c r="AI1233">
        <f>VLOOKUP($F1233,'(참고)타워 스텟 가치'!$B$12:$L$16,AI$2,0)+(VLOOKUP($F1233,'(참고)타워 스텟 가치'!$B$12:$L$16,AI$2,0)*$E1233)</f>
        <v>29.820000000000096</v>
      </c>
      <c r="AJ1233">
        <f>VLOOKUP($F1233,'(참고)타워 스텟 가치'!$B$12:$L$16,AJ$2,0)+(VLOOKUP($F1233,'(참고)타워 스텟 가치'!$B$12:$L$16,AJ$2,0)*$E1233)</f>
        <v>0</v>
      </c>
      <c r="AK1233">
        <f>VLOOKUP($F1233,'(참고)타워 스텟 가치'!$B$12:$L$16,AK$2,0)+(VLOOKUP($F1233,'(참고)타워 스텟 가치'!$B$12:$L$16,AK$2,0)*$E1233)</f>
        <v>0</v>
      </c>
      <c r="AL1233">
        <f>VLOOKUP($F1233,'(참고)타워 스텟 가치'!$B$12:$L$16,AL$2,0)+(VLOOKUP($F1233,'(참고)타워 스텟 가치'!$B$12:$L$16,AL$2,0)*$E1233)</f>
        <v>198.80000000000064</v>
      </c>
      <c r="AM1233">
        <f>SUM('스테이지별 몬스터 스텟'!AD1233*'(참고)타워 스텟 가치'!$Q$17,'스테이지별 몬스터 스텟'!AE1233*'(참고)타워 스텟 가치'!$R$17,'스테이지별 몬스터 스텟'!AF1233*'(참고)타워 스텟 가치'!$S$17,'스테이지별 몬스터 스텟'!AG1233*'(참고)타워 스텟 가치'!$T$17,'스테이지별 몬스터 스텟'!AH1233*'(참고)타워 스텟 가치'!$U$17,'스테이지별 몬스터 스텟'!AI1233*'(참고)타워 스텟 가치'!$V$17,'스테이지별 몬스터 스텟'!AJ1233*'(참고)타워 스텟 가치'!$W$17,'스테이지별 몬스터 스텟'!AK1233*'(참고)타워 스텟 가치'!$X$17,'스테이지별 몬스터 스텟'!AL1233*'(참고)타워 스텟 가치'!$Y$17)</f>
        <v>759514.15750000218</v>
      </c>
      <c r="AN1233">
        <v>3</v>
      </c>
    </row>
    <row r="1234" spans="3:40" x14ac:dyDescent="0.3">
      <c r="C1234">
        <v>5</v>
      </c>
      <c r="D1234">
        <f t="shared" si="59"/>
        <v>246</v>
      </c>
      <c r="E1234" s="52">
        <f>VLOOKUP(D1234,'스테이지별 난이도 설정'!B:C,2,0)</f>
        <v>98.400000000000318</v>
      </c>
      <c r="F1234" t="str">
        <f t="shared" si="60"/>
        <v>스페셜</v>
      </c>
      <c r="G1234">
        <f t="shared" si="58"/>
        <v>6</v>
      </c>
      <c r="H1234">
        <f>VLOOKUP($F1234,'(참고)타워 스텟 가치'!$B$2:$L$6,H$2,0)+(VLOOKUP($F1234,'(참고)타워 스텟 가치'!$B$2:$L$6,H$2,0)*$E1234)</f>
        <v>3774.0937500000123</v>
      </c>
      <c r="I1234">
        <f>VLOOKUP($F1234,'(참고)타워 스텟 가치'!$B$2:$L$6,I$2,0)+(VLOOKUP($F1234,'(참고)타워 스텟 가치'!$B$2:$L$6,I$2,0)*$E1234)</f>
        <v>754.81875000000241</v>
      </c>
      <c r="J1234">
        <f>VLOOKUP($F1234,'(참고)타워 스텟 가치'!$B$2:$L$6,J$2,0)+(VLOOKUP($F1234,'(참고)타워 스텟 가치'!$B$2:$L$6,J$2,0)*$E1234)</f>
        <v>497000.00000000157</v>
      </c>
      <c r="K1234">
        <f>VLOOKUP($F1234,'(참고)타워 스텟 가치'!$B$2:$L$6,K$2,0)+(VLOOKUP($F1234,'(참고)타워 스텟 가치'!$B$2:$L$6,K$2,0)*$E1234)</f>
        <v>15096.375000000049</v>
      </c>
      <c r="L1234">
        <f>VLOOKUP($F1234,'(참고)타워 스텟 가치'!$B$2:$L$6,L$2,0)+(VLOOKUP($F1234,'(참고)타워 스텟 가치'!$B$2:$L$6,L$2,0)*$E1234)</f>
        <v>251.60625000000081</v>
      </c>
      <c r="M1234">
        <f>VLOOKUP($F1234,'(참고)타워 스텟 가치'!$B$2:$L$6,M$2,0)+(VLOOKUP($F1234,'(참고)타워 스텟 가치'!$B$2:$L$6,M$2,0)*$E1234)</f>
        <v>29.820000000000096</v>
      </c>
      <c r="N1234">
        <f>VLOOKUP($F1234,'(참고)타워 스텟 가치'!$B$2:$L$6,N$2,0)+(VLOOKUP($F1234,'(참고)타워 스텟 가치'!$B$2:$L$6,N$2,0)*$E1234)</f>
        <v>0</v>
      </c>
      <c r="O1234">
        <f>VLOOKUP($F1234,'(참고)타워 스텟 가치'!$B$2:$L$6,O$2,0)+(VLOOKUP($F1234,'(참고)타워 스텟 가치'!$B$2:$L$6,O$2,0)*$E1234)</f>
        <v>0</v>
      </c>
      <c r="P1234">
        <f>VLOOKUP($F1234,'(참고)타워 스텟 가치'!$B$2:$L$6,P$2,0)+(VLOOKUP($F1234,'(참고)타워 스텟 가치'!$B$2:$L$6,P$2,0)*$E1234)</f>
        <v>99.400000000000318</v>
      </c>
      <c r="Q1234">
        <f>SUM('스테이지별 몬스터 스텟'!H1234*'(참고)타워 스텟 가치'!$Q$17,'스테이지별 몬스터 스텟'!I1234*'(참고)타워 스텟 가치'!$R$17,'스테이지별 몬스터 스텟'!J1234*'(참고)타워 스텟 가치'!$S$17,'스테이지별 몬스터 스텟'!K1234*'(참고)타워 스텟 가치'!$T$17,'스테이지별 몬스터 스텟'!L1234*'(참고)타워 스텟 가치'!$U$17,'스테이지별 몬스터 스텟'!M1234*'(참고)타워 스텟 가치'!$V$17,'스테이지별 몬스터 스텟'!N1234*'(참고)타워 스텟 가치'!$W$17,'스테이지별 몬스터 스텟'!O1234*'(참고)타워 스텟 가치'!$X$17,'스테이지별 몬스터 스텟'!P1234*'(참고)타워 스텟 가치'!$Y$17)</f>
        <v>785104.99812500249</v>
      </c>
      <c r="R1234">
        <v>1</v>
      </c>
      <c r="S1234">
        <f>VLOOKUP($F1234,'(참고)타워 스텟 가치'!$B$7:$L$11,S$2,0)+(VLOOKUP($F1234,'(참고)타워 스텟 가치'!$B$7:$L$11,S$2,0)*$E1234)</f>
        <v>1258.0312500000041</v>
      </c>
      <c r="T1234">
        <f>VLOOKUP($F1234,'(참고)타워 스텟 가치'!$B$7:$L$11,T$2,0)+(VLOOKUP($F1234,'(참고)타워 스텟 가치'!$B$7:$L$11,T$2,0)*$E1234)</f>
        <v>2264.4562500000075</v>
      </c>
      <c r="U1234">
        <f>VLOOKUP($F1234,'(참고)타워 스텟 가치'!$B$7:$L$11,U$2,0)+(VLOOKUP($F1234,'(참고)타워 스텟 가치'!$B$7:$L$11,U$2,0)*$E1234)</f>
        <v>497000.00000000157</v>
      </c>
      <c r="V1234">
        <f>VLOOKUP($F1234,'(참고)타워 스텟 가치'!$B$7:$L$11,V$2,0)+(VLOOKUP($F1234,'(참고)타워 스텟 가치'!$B$7:$L$11,V$2,0)*$E1234)</f>
        <v>15096.375000000049</v>
      </c>
      <c r="W1234">
        <f>VLOOKUP($F1234,'(참고)타워 스텟 가치'!$B$7:$L$11,W$2,0)+(VLOOKUP($F1234,'(참고)타워 스텟 가치'!$B$7:$L$11,W$2,0)*$E1234)</f>
        <v>251.60625000000081</v>
      </c>
      <c r="X1234">
        <f>VLOOKUP($F1234,'(참고)타워 스텟 가치'!$B$7:$L$11,X$2,0)+(VLOOKUP($F1234,'(참고)타워 스텟 가치'!$B$7:$L$11,X$2,0)*$E1234)</f>
        <v>29.820000000000096</v>
      </c>
      <c r="Y1234">
        <f>VLOOKUP($F1234,'(참고)타워 스텟 가치'!$B$7:$L$11,Y$2,0)+(VLOOKUP($F1234,'(참고)타워 스텟 가치'!$B$7:$L$11,Y$2,0)*$E1234)</f>
        <v>0</v>
      </c>
      <c r="Z1234">
        <f>VLOOKUP($F1234,'(참고)타워 스텟 가치'!$B$7:$L$11,Z$2,0)+(VLOOKUP($F1234,'(참고)타워 스텟 가치'!$B$7:$L$11,Z$2,0)*$E1234)</f>
        <v>0</v>
      </c>
      <c r="AA1234">
        <f>VLOOKUP($F1234,'(참고)타워 스텟 가치'!$B$7:$L$11,AA$2,0)+(VLOOKUP($F1234,'(참고)타워 스텟 가치'!$B$7:$L$11,AA$2,0)*$E1234)</f>
        <v>99.400000000000318</v>
      </c>
      <c r="AB1234">
        <f>SUM('스테이지별 몬스터 스텟'!S1234*'(참고)타워 스텟 가치'!$Q$17,'스테이지별 몬스터 스텟'!T1234*'(참고)타워 스텟 가치'!$R$17,'스테이지별 몬스터 스텟'!U1234*'(참고)타워 스텟 가치'!$S$17,'스테이지별 몬스터 스텟'!V1234*'(참고)타워 스텟 가치'!$T$17,'스테이지별 몬스터 스텟'!W1234*'(참고)타워 스텟 가치'!$U$17,'스테이지별 몬스터 스텟'!X1234*'(참고)타워 스텟 가치'!$V$17,'스테이지별 몬스터 스텟'!Y1234*'(참고)타워 스텟 가치'!$W$17,'스테이지별 몬스터 스텟'!Z1234*'(참고)타워 스텟 가치'!$X$17,'스테이지별 몬스터 스텟'!AA1234*'(참고)타워 스텟 가치'!$Y$17)</f>
        <v>782337.32937500253</v>
      </c>
      <c r="AC1234">
        <v>2</v>
      </c>
      <c r="AD1234">
        <f>VLOOKUP($F1234,'(참고)타워 스텟 가치'!$B$12:$L$16,AD$2,0)+(VLOOKUP($F1234,'(참고)타워 스텟 가치'!$B$12:$L$16,AD$2,0)*$E1234)</f>
        <v>1258.0312500000041</v>
      </c>
      <c r="AE1234">
        <f>VLOOKUP($F1234,'(참고)타워 스텟 가치'!$B$12:$L$16,AE$2,0)+(VLOOKUP($F1234,'(참고)타워 스텟 가치'!$B$12:$L$16,AE$2,0)*$E1234)</f>
        <v>1509.6375000000048</v>
      </c>
      <c r="AF1234">
        <f>VLOOKUP($F1234,'(참고)타워 스텟 가치'!$B$12:$L$16,AF$2,0)+(VLOOKUP($F1234,'(참고)타워 스텟 가치'!$B$12:$L$16,AF$2,0)*$E1234)</f>
        <v>497000.00000000157</v>
      </c>
      <c r="AG1234">
        <f>VLOOKUP($F1234,'(참고)타워 스텟 가치'!$B$12:$L$16,AG$2,0)+(VLOOKUP($F1234,'(참고)타워 스텟 가치'!$B$12:$L$16,AG$2,0)*$E1234)</f>
        <v>7548.1875000000246</v>
      </c>
      <c r="AH1234">
        <f>VLOOKUP($F1234,'(참고)타워 스텟 가치'!$B$12:$L$16,AH$2,0)+(VLOOKUP($F1234,'(참고)타워 스텟 가치'!$B$12:$L$16,AH$2,0)*$E1234)</f>
        <v>251.60625000000081</v>
      </c>
      <c r="AI1234">
        <f>VLOOKUP($F1234,'(참고)타워 스텟 가치'!$B$12:$L$16,AI$2,0)+(VLOOKUP($F1234,'(참고)타워 스텟 가치'!$B$12:$L$16,AI$2,0)*$E1234)</f>
        <v>29.820000000000096</v>
      </c>
      <c r="AJ1234">
        <f>VLOOKUP($F1234,'(참고)타워 스텟 가치'!$B$12:$L$16,AJ$2,0)+(VLOOKUP($F1234,'(참고)타워 스텟 가치'!$B$12:$L$16,AJ$2,0)*$E1234)</f>
        <v>0</v>
      </c>
      <c r="AK1234">
        <f>VLOOKUP($F1234,'(참고)타워 스텟 가치'!$B$12:$L$16,AK$2,0)+(VLOOKUP($F1234,'(참고)타워 스텟 가치'!$B$12:$L$16,AK$2,0)*$E1234)</f>
        <v>0</v>
      </c>
      <c r="AL1234">
        <f>VLOOKUP($F1234,'(참고)타워 스텟 가치'!$B$12:$L$16,AL$2,0)+(VLOOKUP($F1234,'(참고)타워 스텟 가치'!$B$12:$L$16,AL$2,0)*$E1234)</f>
        <v>198.80000000000064</v>
      </c>
      <c r="AM1234">
        <f>SUM('스테이지별 몬스터 스텟'!AD1234*'(참고)타워 스텟 가치'!$Q$17,'스테이지별 몬스터 스텟'!AE1234*'(참고)타워 스텟 가치'!$R$17,'스테이지별 몬스터 스텟'!AF1234*'(참고)타워 스텟 가치'!$S$17,'스테이지별 몬스터 스텟'!AG1234*'(참고)타워 스텟 가치'!$T$17,'스테이지별 몬스터 스텟'!AH1234*'(참고)타워 스텟 가치'!$U$17,'스테이지별 몬스터 스텟'!AI1234*'(참고)타워 스텟 가치'!$V$17,'스테이지별 몬스터 스텟'!AJ1234*'(참고)타워 스텟 가치'!$W$17,'스테이지별 몬스터 스텟'!AK1234*'(참고)타워 스텟 가치'!$X$17,'스테이지별 몬스터 스텟'!AL1234*'(참고)타워 스텟 가치'!$Y$17)</f>
        <v>766307.52625000232</v>
      </c>
      <c r="AN1234">
        <v>3</v>
      </c>
    </row>
    <row r="1235" spans="3:40" x14ac:dyDescent="0.3">
      <c r="C1235">
        <v>1</v>
      </c>
      <c r="D1235">
        <f t="shared" si="59"/>
        <v>247</v>
      </c>
      <c r="E1235" s="52">
        <f>VLOOKUP(D1235,'스테이지별 난이도 설정'!B:C,2,0)</f>
        <v>98.800000000000324</v>
      </c>
      <c r="F1235" t="str">
        <f t="shared" si="60"/>
        <v>일반</v>
      </c>
      <c r="G1235">
        <f t="shared" si="58"/>
        <v>6</v>
      </c>
      <c r="H1235">
        <f>VLOOKUP($F1235,'(참고)타워 스텟 가치'!$B$2:$L$6,H$2,0)+(VLOOKUP($F1235,'(참고)타워 스텟 가치'!$B$2:$L$6,H$2,0)*$E1235)</f>
        <v>748.50000000000239</v>
      </c>
      <c r="I1235">
        <f>VLOOKUP($F1235,'(참고)타워 스텟 가치'!$B$2:$L$6,I$2,0)+(VLOOKUP($F1235,'(참고)타워 스텟 가치'!$B$2:$L$6,I$2,0)*$E1235)</f>
        <v>149.7000000000005</v>
      </c>
      <c r="J1235">
        <f>VLOOKUP($F1235,'(참고)타워 스텟 가치'!$B$2:$L$6,J$2,0)+(VLOOKUP($F1235,'(참고)타워 스텟 가치'!$B$2:$L$6,J$2,0)*$E1235)</f>
        <v>499000.00000000163</v>
      </c>
      <c r="K1235">
        <f>VLOOKUP($F1235,'(참고)타워 스텟 가치'!$B$2:$L$6,K$2,0)+(VLOOKUP($F1235,'(참고)타워 스텟 가치'!$B$2:$L$6,K$2,0)*$E1235)</f>
        <v>2994.0000000000095</v>
      </c>
      <c r="L1235">
        <f>VLOOKUP($F1235,'(참고)타워 스텟 가치'!$B$2:$L$6,L$2,0)+(VLOOKUP($F1235,'(참고)타워 스텟 가치'!$B$2:$L$6,L$2,0)*$E1235)</f>
        <v>49.900000000000162</v>
      </c>
      <c r="M1235">
        <f>VLOOKUP($F1235,'(참고)타워 스텟 가치'!$B$2:$L$6,M$2,0)+(VLOOKUP($F1235,'(참고)타워 스텟 가치'!$B$2:$L$6,M$2,0)*$E1235)</f>
        <v>29.940000000000097</v>
      </c>
      <c r="N1235">
        <f>VLOOKUP($F1235,'(참고)타워 스텟 가치'!$B$2:$L$6,N$2,0)+(VLOOKUP($F1235,'(참고)타워 스텟 가치'!$B$2:$L$6,N$2,0)*$E1235)</f>
        <v>0</v>
      </c>
      <c r="O1235">
        <f>VLOOKUP($F1235,'(참고)타워 스텟 가치'!$B$2:$L$6,O$2,0)+(VLOOKUP($F1235,'(참고)타워 스텟 가치'!$B$2:$L$6,O$2,0)*$E1235)</f>
        <v>0</v>
      </c>
      <c r="P1235">
        <f>VLOOKUP($F1235,'(참고)타워 스텟 가치'!$B$2:$L$6,P$2,0)+(VLOOKUP($F1235,'(참고)타워 스텟 가치'!$B$2:$L$6,P$2,0)*$E1235)</f>
        <v>69.860000000000227</v>
      </c>
      <c r="Q1235">
        <f>SUM('스테이지별 몬스터 스텟'!H1235*'(참고)타워 스텟 가치'!$Q$17,'스테이지별 몬스터 스텟'!I1235*'(참고)타워 스텟 가치'!$R$17,'스테이지별 몬스터 스텟'!J1235*'(참고)타워 스텟 가치'!$S$17,'스테이지별 몬스터 스텟'!K1235*'(참고)타워 스텟 가치'!$T$17,'스테이지별 몬스터 스텟'!L1235*'(참고)타워 스텟 가치'!$U$17,'스테이지별 몬스터 스텟'!M1235*'(참고)타워 스텟 가치'!$V$17,'스테이지별 몬스터 스텟'!N1235*'(참고)타워 스텟 가치'!$W$17,'스테이지별 몬스터 스텟'!O1235*'(참고)타워 스텟 가치'!$X$17,'스테이지별 몬스터 스텟'!P1235*'(참고)타워 스텟 가치'!$Y$17)</f>
        <v>756479.01000000245</v>
      </c>
      <c r="R1235">
        <v>1</v>
      </c>
      <c r="S1235">
        <f>VLOOKUP($F1235,'(참고)타워 스텟 가치'!$B$7:$L$11,S$2,0)+(VLOOKUP($F1235,'(참고)타워 스텟 가치'!$B$7:$L$11,S$2,0)*$E1235)</f>
        <v>249.5000000000008</v>
      </c>
      <c r="T1235">
        <f>VLOOKUP($F1235,'(참고)타워 스텟 가치'!$B$7:$L$11,T$2,0)+(VLOOKUP($F1235,'(참고)타워 스텟 가치'!$B$7:$L$11,T$2,0)*$E1235)</f>
        <v>449.10000000000144</v>
      </c>
      <c r="U1235">
        <f>VLOOKUP($F1235,'(참고)타워 스텟 가치'!$B$7:$L$11,U$2,0)+(VLOOKUP($F1235,'(참고)타워 스텟 가치'!$B$7:$L$11,U$2,0)*$E1235)</f>
        <v>499000.00000000163</v>
      </c>
      <c r="V1235">
        <f>VLOOKUP($F1235,'(참고)타워 스텟 가치'!$B$7:$L$11,V$2,0)+(VLOOKUP($F1235,'(참고)타워 스텟 가치'!$B$7:$L$11,V$2,0)*$E1235)</f>
        <v>2994.0000000000095</v>
      </c>
      <c r="W1235">
        <f>VLOOKUP($F1235,'(참고)타워 스텟 가치'!$B$7:$L$11,W$2,0)+(VLOOKUP($F1235,'(참고)타워 스텟 가치'!$B$7:$L$11,W$2,0)*$E1235)</f>
        <v>49.900000000000162</v>
      </c>
      <c r="X1235">
        <f>VLOOKUP($F1235,'(참고)타워 스텟 가치'!$B$7:$L$11,X$2,0)+(VLOOKUP($F1235,'(참고)타워 스텟 가치'!$B$7:$L$11,X$2,0)*$E1235)</f>
        <v>29.940000000000097</v>
      </c>
      <c r="Y1235">
        <f>VLOOKUP($F1235,'(참고)타워 스텟 가치'!$B$7:$L$11,Y$2,0)+(VLOOKUP($F1235,'(참고)타워 스텟 가치'!$B$7:$L$11,Y$2,0)*$E1235)</f>
        <v>0</v>
      </c>
      <c r="Z1235">
        <f>VLOOKUP($F1235,'(참고)타워 스텟 가치'!$B$7:$L$11,Z$2,0)+(VLOOKUP($F1235,'(참고)타워 스텟 가치'!$B$7:$L$11,Z$2,0)*$E1235)</f>
        <v>0</v>
      </c>
      <c r="AA1235">
        <f>VLOOKUP($F1235,'(참고)타워 스텟 가치'!$B$7:$L$11,AA$2,0)+(VLOOKUP($F1235,'(참고)타워 스텟 가치'!$B$7:$L$11,AA$2,0)*$E1235)</f>
        <v>69.860000000000227</v>
      </c>
      <c r="AB1235">
        <f>SUM('스테이지별 몬스터 스텟'!S1235*'(참고)타워 스텟 가치'!$Q$17,'스테이지별 몬스터 스텟'!T1235*'(참고)타워 스텟 가치'!$R$17,'스테이지별 몬스터 스텟'!U1235*'(참고)타워 스텟 가치'!$S$17,'스테이지별 몬스터 스텟'!V1235*'(참고)타워 스텟 가치'!$T$17,'스테이지별 몬스터 스텟'!W1235*'(참고)타워 스텟 가치'!$U$17,'스테이지별 몬스터 스텟'!X1235*'(참고)타워 스텟 가치'!$V$17,'스테이지별 몬스터 스텟'!Y1235*'(참고)타워 스텟 가치'!$W$17,'스테이지별 몬스터 스텟'!Z1235*'(참고)타워 스텟 가치'!$X$17,'스테이지별 몬스터 스텟'!AA1235*'(참고)타워 스텟 가치'!$Y$17)</f>
        <v>755930.11000000243</v>
      </c>
      <c r="AC1235">
        <v>2</v>
      </c>
      <c r="AD1235">
        <f>VLOOKUP($F1235,'(참고)타워 스텟 가치'!$B$12:$L$16,AD$2,0)+(VLOOKUP($F1235,'(참고)타워 스텟 가치'!$B$12:$L$16,AD$2,0)*$E1235)</f>
        <v>249.5000000000008</v>
      </c>
      <c r="AE1235">
        <f>VLOOKUP($F1235,'(참고)타워 스텟 가치'!$B$12:$L$16,AE$2,0)+(VLOOKUP($F1235,'(참고)타워 스텟 가치'!$B$12:$L$16,AE$2,0)*$E1235)</f>
        <v>299.400000000001</v>
      </c>
      <c r="AF1235">
        <f>VLOOKUP($F1235,'(참고)타워 스텟 가치'!$B$12:$L$16,AF$2,0)+(VLOOKUP($F1235,'(참고)타워 스텟 가치'!$B$12:$L$16,AF$2,0)*$E1235)</f>
        <v>499000.00000000163</v>
      </c>
      <c r="AG1235">
        <f>VLOOKUP($F1235,'(참고)타워 스텟 가치'!$B$12:$L$16,AG$2,0)+(VLOOKUP($F1235,'(참고)타워 스텟 가치'!$B$12:$L$16,AG$2,0)*$E1235)</f>
        <v>1497.0000000000048</v>
      </c>
      <c r="AH1235">
        <f>VLOOKUP($F1235,'(참고)타워 스텟 가치'!$B$12:$L$16,AH$2,0)+(VLOOKUP($F1235,'(참고)타워 스텟 가치'!$B$12:$L$16,AH$2,0)*$E1235)</f>
        <v>49.900000000000162</v>
      </c>
      <c r="AI1235">
        <f>VLOOKUP($F1235,'(참고)타워 스텟 가치'!$B$12:$L$16,AI$2,0)+(VLOOKUP($F1235,'(참고)타워 스텟 가치'!$B$12:$L$16,AI$2,0)*$E1235)</f>
        <v>29.940000000000097</v>
      </c>
      <c r="AJ1235">
        <f>VLOOKUP($F1235,'(참고)타워 스텟 가치'!$B$12:$L$16,AJ$2,0)+(VLOOKUP($F1235,'(참고)타워 스텟 가치'!$B$12:$L$16,AJ$2,0)*$E1235)</f>
        <v>0</v>
      </c>
      <c r="AK1235">
        <f>VLOOKUP($F1235,'(참고)타워 스텟 가치'!$B$12:$L$16,AK$2,0)+(VLOOKUP($F1235,'(참고)타워 스텟 가치'!$B$12:$L$16,AK$2,0)*$E1235)</f>
        <v>0</v>
      </c>
      <c r="AL1235">
        <f>VLOOKUP($F1235,'(참고)타워 스텟 가치'!$B$12:$L$16,AL$2,0)+(VLOOKUP($F1235,'(참고)타워 스텟 가치'!$B$12:$L$16,AL$2,0)*$E1235)</f>
        <v>139.72000000000045</v>
      </c>
      <c r="AM1235">
        <f>SUM('스테이지별 몬스터 스텟'!AD1235*'(참고)타워 스텟 가치'!$Q$17,'스테이지별 몬스터 스텟'!AE1235*'(참고)타워 스텟 가치'!$R$17,'스테이지별 몬스터 스텟'!AF1235*'(참고)타워 스텟 가치'!$S$17,'스테이지별 몬스터 스텟'!AG1235*'(참고)타워 스텟 가치'!$T$17,'스테이지별 몬스터 스텟'!AH1235*'(참고)타워 스텟 가치'!$U$17,'스테이지별 몬스터 스텟'!AI1235*'(참고)타워 스텟 가치'!$V$17,'스테이지별 몬스터 스텟'!AJ1235*'(참고)타워 스텟 가치'!$W$17,'스테이지별 몬스터 스텟'!AK1235*'(참고)타워 스텟 가치'!$X$17,'스테이지별 몬스터 스텟'!AL1235*'(참고)타워 스텟 가치'!$Y$17)</f>
        <v>752851.28000000236</v>
      </c>
      <c r="AN1235">
        <v>3</v>
      </c>
    </row>
    <row r="1236" spans="3:40" x14ac:dyDescent="0.3">
      <c r="C1236">
        <v>2</v>
      </c>
      <c r="D1236">
        <f t="shared" si="59"/>
        <v>247</v>
      </c>
      <c r="E1236" s="52">
        <f>VLOOKUP(D1236,'스테이지별 난이도 설정'!B:C,2,0)</f>
        <v>98.800000000000324</v>
      </c>
      <c r="F1236" t="str">
        <f t="shared" si="60"/>
        <v>레어</v>
      </c>
      <c r="G1236">
        <f t="shared" si="58"/>
        <v>6</v>
      </c>
      <c r="H1236">
        <f>VLOOKUP($F1236,'(참고)타워 스텟 가치'!$B$2:$L$6,H$2,0)+(VLOOKUP($F1236,'(참고)타워 스텟 가치'!$B$2:$L$6,H$2,0)*$E1236)</f>
        <v>1122.7500000000036</v>
      </c>
      <c r="I1236">
        <f>VLOOKUP($F1236,'(참고)타워 스텟 가치'!$B$2:$L$6,I$2,0)+(VLOOKUP($F1236,'(참고)타워 스텟 가치'!$B$2:$L$6,I$2,0)*$E1236)</f>
        <v>224.55000000000072</v>
      </c>
      <c r="J1236">
        <f>VLOOKUP($F1236,'(참고)타워 스텟 가치'!$B$2:$L$6,J$2,0)+(VLOOKUP($F1236,'(참고)타워 스텟 가치'!$B$2:$L$6,J$2,0)*$E1236)</f>
        <v>499000.00000000163</v>
      </c>
      <c r="K1236">
        <f>VLOOKUP($F1236,'(참고)타워 스텟 가치'!$B$2:$L$6,K$2,0)+(VLOOKUP($F1236,'(참고)타워 스텟 가치'!$B$2:$L$6,K$2,0)*$E1236)</f>
        <v>4491.0000000000146</v>
      </c>
      <c r="L1236">
        <f>VLOOKUP($F1236,'(참고)타워 스텟 가치'!$B$2:$L$6,L$2,0)+(VLOOKUP($F1236,'(참고)타워 스텟 가치'!$B$2:$L$6,L$2,0)*$E1236)</f>
        <v>74.85000000000025</v>
      </c>
      <c r="M1236">
        <f>VLOOKUP($F1236,'(참고)타워 스텟 가치'!$B$2:$L$6,M$2,0)+(VLOOKUP($F1236,'(참고)타워 스텟 가치'!$B$2:$L$6,M$2,0)*$E1236)</f>
        <v>29.940000000000097</v>
      </c>
      <c r="N1236">
        <f>VLOOKUP($F1236,'(참고)타워 스텟 가치'!$B$2:$L$6,N$2,0)+(VLOOKUP($F1236,'(참고)타워 스텟 가치'!$B$2:$L$6,N$2,0)*$E1236)</f>
        <v>0</v>
      </c>
      <c r="O1236">
        <f>VLOOKUP($F1236,'(참고)타워 스텟 가치'!$B$2:$L$6,O$2,0)+(VLOOKUP($F1236,'(참고)타워 스텟 가치'!$B$2:$L$6,O$2,0)*$E1236)</f>
        <v>0</v>
      </c>
      <c r="P1236">
        <f>VLOOKUP($F1236,'(참고)타워 스텟 가치'!$B$2:$L$6,P$2,0)+(VLOOKUP($F1236,'(참고)타워 스텟 가치'!$B$2:$L$6,P$2,0)*$E1236)</f>
        <v>69.860000000000227</v>
      </c>
      <c r="Q1236">
        <f>SUM('스테이지별 몬스터 스텟'!H1236*'(참고)타워 스텟 가치'!$Q$17,'스테이지별 몬스터 스텟'!I1236*'(참고)타워 스텟 가치'!$R$17,'스테이지별 몬스터 스텟'!J1236*'(참고)타워 스텟 가치'!$S$17,'스테이지별 몬스터 스텟'!K1236*'(참고)타워 스텟 가치'!$T$17,'스테이지별 몬스터 스텟'!L1236*'(참고)타워 스텟 가치'!$U$17,'스테이지별 몬스터 스텟'!M1236*'(참고)타워 스텟 가치'!$V$17,'스테이지별 몬스터 스텟'!N1236*'(참고)타워 스텟 가치'!$W$17,'스테이지별 몬스터 스텟'!O1236*'(참고)타워 스텟 가치'!$X$17,'스테이지별 몬스터 스텟'!P1236*'(참고)타워 스텟 가치'!$Y$17)</f>
        <v>760383.68500000227</v>
      </c>
      <c r="R1236">
        <v>1</v>
      </c>
      <c r="S1236">
        <f>VLOOKUP($F1236,'(참고)타워 스텟 가치'!$B$7:$L$11,S$2,0)+(VLOOKUP($F1236,'(참고)타워 스텟 가치'!$B$7:$L$11,S$2,0)*$E1236)</f>
        <v>374.25000000000119</v>
      </c>
      <c r="T1236">
        <f>VLOOKUP($F1236,'(참고)타워 스텟 가치'!$B$7:$L$11,T$2,0)+(VLOOKUP($F1236,'(참고)타워 스텟 가치'!$B$7:$L$11,T$2,0)*$E1236)</f>
        <v>673.65000000000214</v>
      </c>
      <c r="U1236">
        <f>VLOOKUP($F1236,'(참고)타워 스텟 가치'!$B$7:$L$11,U$2,0)+(VLOOKUP($F1236,'(참고)타워 스텟 가치'!$B$7:$L$11,U$2,0)*$E1236)</f>
        <v>499000.00000000163</v>
      </c>
      <c r="V1236">
        <f>VLOOKUP($F1236,'(참고)타워 스텟 가치'!$B$7:$L$11,V$2,0)+(VLOOKUP($F1236,'(참고)타워 스텟 가치'!$B$7:$L$11,V$2,0)*$E1236)</f>
        <v>4491.0000000000146</v>
      </c>
      <c r="W1236">
        <f>VLOOKUP($F1236,'(참고)타워 스텟 가치'!$B$7:$L$11,W$2,0)+(VLOOKUP($F1236,'(참고)타워 스텟 가치'!$B$7:$L$11,W$2,0)*$E1236)</f>
        <v>74.85000000000025</v>
      </c>
      <c r="X1236">
        <f>VLOOKUP($F1236,'(참고)타워 스텟 가치'!$B$7:$L$11,X$2,0)+(VLOOKUP($F1236,'(참고)타워 스텟 가치'!$B$7:$L$11,X$2,0)*$E1236)</f>
        <v>29.940000000000097</v>
      </c>
      <c r="Y1236">
        <f>VLOOKUP($F1236,'(참고)타워 스텟 가치'!$B$7:$L$11,Y$2,0)+(VLOOKUP($F1236,'(참고)타워 스텟 가치'!$B$7:$L$11,Y$2,0)*$E1236)</f>
        <v>0</v>
      </c>
      <c r="Z1236">
        <f>VLOOKUP($F1236,'(참고)타워 스텟 가치'!$B$7:$L$11,Z$2,0)+(VLOOKUP($F1236,'(참고)타워 스텟 가치'!$B$7:$L$11,Z$2,0)*$E1236)</f>
        <v>0</v>
      </c>
      <c r="AA1236">
        <f>VLOOKUP($F1236,'(참고)타워 스텟 가치'!$B$7:$L$11,AA$2,0)+(VLOOKUP($F1236,'(참고)타워 스텟 가치'!$B$7:$L$11,AA$2,0)*$E1236)</f>
        <v>69.860000000000227</v>
      </c>
      <c r="AB1236">
        <f>SUM('스테이지별 몬스터 스텟'!S1236*'(참고)타워 스텟 가치'!$Q$17,'스테이지별 몬스터 스텟'!T1236*'(참고)타워 스텟 가치'!$R$17,'스테이지별 몬스터 스텟'!U1236*'(참고)타워 스텟 가치'!$S$17,'스테이지별 몬스터 스텟'!V1236*'(참고)타워 스텟 가치'!$T$17,'스테이지별 몬스터 스텟'!W1236*'(참고)타워 스텟 가치'!$U$17,'스테이지별 몬스터 스텟'!X1236*'(참고)타워 스텟 가치'!$V$17,'스테이지별 몬스터 스텟'!Y1236*'(참고)타워 스텟 가치'!$W$17,'스테이지별 몬스터 스텟'!Z1236*'(참고)타워 스텟 가치'!$X$17,'스테이지별 몬스터 스텟'!AA1236*'(참고)타워 스텟 가치'!$Y$17)</f>
        <v>759560.33500000229</v>
      </c>
      <c r="AC1236">
        <v>2</v>
      </c>
      <c r="AD1236">
        <f>VLOOKUP($F1236,'(참고)타워 스텟 가치'!$B$12:$L$16,AD$2,0)+(VLOOKUP($F1236,'(참고)타워 스텟 가치'!$B$12:$L$16,AD$2,0)*$E1236)</f>
        <v>374.25000000000119</v>
      </c>
      <c r="AE1236">
        <f>VLOOKUP($F1236,'(참고)타워 스텟 가치'!$B$12:$L$16,AE$2,0)+(VLOOKUP($F1236,'(참고)타워 스텟 가치'!$B$12:$L$16,AE$2,0)*$E1236)</f>
        <v>449.10000000000144</v>
      </c>
      <c r="AF1236">
        <f>VLOOKUP($F1236,'(참고)타워 스텟 가치'!$B$12:$L$16,AF$2,0)+(VLOOKUP($F1236,'(참고)타워 스텟 가치'!$B$12:$L$16,AF$2,0)*$E1236)</f>
        <v>499000.00000000163</v>
      </c>
      <c r="AG1236">
        <f>VLOOKUP($F1236,'(참고)타워 스텟 가치'!$B$12:$L$16,AG$2,0)+(VLOOKUP($F1236,'(참고)타워 스텟 가치'!$B$12:$L$16,AG$2,0)*$E1236)</f>
        <v>2245.5000000000073</v>
      </c>
      <c r="AH1236">
        <f>VLOOKUP($F1236,'(참고)타워 스텟 가치'!$B$12:$L$16,AH$2,0)+(VLOOKUP($F1236,'(참고)타워 스텟 가치'!$B$12:$L$16,AH$2,0)*$E1236)</f>
        <v>74.85000000000025</v>
      </c>
      <c r="AI1236">
        <f>VLOOKUP($F1236,'(참고)타워 스텟 가치'!$B$12:$L$16,AI$2,0)+(VLOOKUP($F1236,'(참고)타워 스텟 가치'!$B$12:$L$16,AI$2,0)*$E1236)</f>
        <v>29.940000000000097</v>
      </c>
      <c r="AJ1236">
        <f>VLOOKUP($F1236,'(참고)타워 스텟 가치'!$B$12:$L$16,AJ$2,0)+(VLOOKUP($F1236,'(참고)타워 스텟 가치'!$B$12:$L$16,AJ$2,0)*$E1236)</f>
        <v>0</v>
      </c>
      <c r="AK1236">
        <f>VLOOKUP($F1236,'(참고)타워 스텟 가치'!$B$12:$L$16,AK$2,0)+(VLOOKUP($F1236,'(참고)타워 스텟 가치'!$B$12:$L$16,AK$2,0)*$E1236)</f>
        <v>0</v>
      </c>
      <c r="AL1236">
        <f>VLOOKUP($F1236,'(참고)타워 스텟 가치'!$B$12:$L$16,AL$2,0)+(VLOOKUP($F1236,'(참고)타워 스텟 가치'!$B$12:$L$16,AL$2,0)*$E1236)</f>
        <v>139.72000000000045</v>
      </c>
      <c r="AM1236">
        <f>SUM('스테이지별 몬스터 스텟'!AD1236*'(참고)타워 스텟 가치'!$Q$17,'스테이지별 몬스터 스텟'!AE1236*'(참고)타워 스텟 가치'!$R$17,'스테이지별 몬스터 스텟'!AF1236*'(참고)타워 스텟 가치'!$S$17,'스테이지별 몬스터 스텟'!AG1236*'(참고)타워 스텟 가치'!$T$17,'스테이지별 몬스터 스텟'!AH1236*'(참고)타워 스텟 가치'!$U$17,'스테이지별 몬스터 스텟'!AI1236*'(참고)타워 스텟 가치'!$V$17,'스테이지별 몬스터 스텟'!AJ1236*'(참고)타워 스텟 가치'!$W$17,'스테이지별 몬스터 스텟'!AK1236*'(참고)타워 스텟 가치'!$X$17,'스테이지별 몬스터 스텟'!AL1236*'(참고)타워 스텟 가치'!$Y$17)</f>
        <v>754872.23000000231</v>
      </c>
      <c r="AN1236">
        <v>3</v>
      </c>
    </row>
    <row r="1237" spans="3:40" x14ac:dyDescent="0.3">
      <c r="C1237">
        <v>3</v>
      </c>
      <c r="D1237">
        <f t="shared" si="59"/>
        <v>247</v>
      </c>
      <c r="E1237" s="52">
        <f>VLOOKUP(D1237,'스테이지별 난이도 설정'!B:C,2,0)</f>
        <v>98.800000000000324</v>
      </c>
      <c r="F1237" t="str">
        <f t="shared" si="60"/>
        <v>에픽</v>
      </c>
      <c r="G1237">
        <f t="shared" si="58"/>
        <v>6</v>
      </c>
      <c r="H1237">
        <f>VLOOKUP($F1237,'(참고)타워 스텟 가치'!$B$2:$L$6,H$2,0)+(VLOOKUP($F1237,'(참고)타워 스텟 가치'!$B$2:$L$6,H$2,0)*$E1237)</f>
        <v>1684.1250000000055</v>
      </c>
      <c r="I1237">
        <f>VLOOKUP($F1237,'(참고)타워 스텟 가치'!$B$2:$L$6,I$2,0)+(VLOOKUP($F1237,'(참고)타워 스텟 가치'!$B$2:$L$6,I$2,0)*$E1237)</f>
        <v>336.82500000000107</v>
      </c>
      <c r="J1237">
        <f>VLOOKUP($F1237,'(참고)타워 스텟 가치'!$B$2:$L$6,J$2,0)+(VLOOKUP($F1237,'(참고)타워 스텟 가치'!$B$2:$L$6,J$2,0)*$E1237)</f>
        <v>499000.00000000163</v>
      </c>
      <c r="K1237">
        <f>VLOOKUP($F1237,'(참고)타워 스텟 가치'!$B$2:$L$6,K$2,0)+(VLOOKUP($F1237,'(참고)타워 스텟 가치'!$B$2:$L$6,K$2,0)*$E1237)</f>
        <v>6736.5000000000218</v>
      </c>
      <c r="L1237">
        <f>VLOOKUP($F1237,'(참고)타워 스텟 가치'!$B$2:$L$6,L$2,0)+(VLOOKUP($F1237,'(참고)타워 스텟 가치'!$B$2:$L$6,L$2,0)*$E1237)</f>
        <v>112.27500000000036</v>
      </c>
      <c r="M1237">
        <f>VLOOKUP($F1237,'(참고)타워 스텟 가치'!$B$2:$L$6,M$2,0)+(VLOOKUP($F1237,'(참고)타워 스텟 가치'!$B$2:$L$6,M$2,0)*$E1237)</f>
        <v>29.940000000000097</v>
      </c>
      <c r="N1237">
        <f>VLOOKUP($F1237,'(참고)타워 스텟 가치'!$B$2:$L$6,N$2,0)+(VLOOKUP($F1237,'(참고)타워 스텟 가치'!$B$2:$L$6,N$2,0)*$E1237)</f>
        <v>0</v>
      </c>
      <c r="O1237">
        <f>VLOOKUP($F1237,'(참고)타워 스텟 가치'!$B$2:$L$6,O$2,0)+(VLOOKUP($F1237,'(참고)타워 스텟 가치'!$B$2:$L$6,O$2,0)*$E1237)</f>
        <v>0</v>
      </c>
      <c r="P1237">
        <f>VLOOKUP($F1237,'(참고)타워 스텟 가치'!$B$2:$L$6,P$2,0)+(VLOOKUP($F1237,'(참고)타워 스텟 가치'!$B$2:$L$6,P$2,0)*$E1237)</f>
        <v>69.860000000000227</v>
      </c>
      <c r="Q1237">
        <f>SUM('스테이지별 몬스터 스텟'!H1237*'(참고)타워 스텟 가치'!$Q$17,'스테이지별 몬스터 스텟'!I1237*'(참고)타워 스텟 가치'!$R$17,'스테이지별 몬스터 스텟'!J1237*'(참고)타워 스텟 가치'!$S$17,'스테이지별 몬스터 스텟'!K1237*'(참고)타워 스텟 가치'!$T$17,'스테이지별 몬스터 스텟'!L1237*'(참고)타워 스텟 가치'!$U$17,'스테이지별 몬스터 스텟'!M1237*'(참고)타워 스텟 가치'!$V$17,'스테이지별 몬스터 스텟'!N1237*'(참고)타워 스텟 가치'!$W$17,'스테이지별 몬스터 스텟'!O1237*'(참고)타워 스텟 가치'!$X$17,'스테이지별 몬스터 스텟'!P1237*'(참고)타워 스텟 가치'!$Y$17)</f>
        <v>766240.69750000245</v>
      </c>
      <c r="R1237">
        <v>1</v>
      </c>
      <c r="S1237">
        <f>VLOOKUP($F1237,'(참고)타워 스텟 가치'!$B$7:$L$11,S$2,0)+(VLOOKUP($F1237,'(참고)타워 스텟 가치'!$B$7:$L$11,S$2,0)*$E1237)</f>
        <v>561.37500000000182</v>
      </c>
      <c r="T1237">
        <f>VLOOKUP($F1237,'(참고)타워 스텟 가치'!$B$7:$L$11,T$2,0)+(VLOOKUP($F1237,'(참고)타워 스텟 가치'!$B$7:$L$11,T$2,0)*$E1237)</f>
        <v>1010.4750000000033</v>
      </c>
      <c r="U1237">
        <f>VLOOKUP($F1237,'(참고)타워 스텟 가치'!$B$7:$L$11,U$2,0)+(VLOOKUP($F1237,'(참고)타워 스텟 가치'!$B$7:$L$11,U$2,0)*$E1237)</f>
        <v>499000.00000000163</v>
      </c>
      <c r="V1237">
        <f>VLOOKUP($F1237,'(참고)타워 스텟 가치'!$B$7:$L$11,V$2,0)+(VLOOKUP($F1237,'(참고)타워 스텟 가치'!$B$7:$L$11,V$2,0)*$E1237)</f>
        <v>6736.5000000000218</v>
      </c>
      <c r="W1237">
        <f>VLOOKUP($F1237,'(참고)타워 스텟 가치'!$B$7:$L$11,W$2,0)+(VLOOKUP($F1237,'(참고)타워 스텟 가치'!$B$7:$L$11,W$2,0)*$E1237)</f>
        <v>112.27500000000036</v>
      </c>
      <c r="X1237">
        <f>VLOOKUP($F1237,'(참고)타워 스텟 가치'!$B$7:$L$11,X$2,0)+(VLOOKUP($F1237,'(참고)타워 스텟 가치'!$B$7:$L$11,X$2,0)*$E1237)</f>
        <v>29.940000000000097</v>
      </c>
      <c r="Y1237">
        <f>VLOOKUP($F1237,'(참고)타워 스텟 가치'!$B$7:$L$11,Y$2,0)+(VLOOKUP($F1237,'(참고)타워 스텟 가치'!$B$7:$L$11,Y$2,0)*$E1237)</f>
        <v>0</v>
      </c>
      <c r="Z1237">
        <f>VLOOKUP($F1237,'(참고)타워 스텟 가치'!$B$7:$L$11,Z$2,0)+(VLOOKUP($F1237,'(참고)타워 스텟 가치'!$B$7:$L$11,Z$2,0)*$E1237)</f>
        <v>0</v>
      </c>
      <c r="AA1237">
        <f>VLOOKUP($F1237,'(참고)타워 스텟 가치'!$B$7:$L$11,AA$2,0)+(VLOOKUP($F1237,'(참고)타워 스텟 가치'!$B$7:$L$11,AA$2,0)*$E1237)</f>
        <v>69.860000000000227</v>
      </c>
      <c r="AB1237">
        <f>SUM('스테이지별 몬스터 스텟'!S1237*'(참고)타워 스텟 가치'!$Q$17,'스테이지별 몬스터 스텟'!T1237*'(참고)타워 스텟 가치'!$R$17,'스테이지별 몬스터 스텟'!U1237*'(참고)타워 스텟 가치'!$S$17,'스테이지별 몬스터 스텟'!V1237*'(참고)타워 스텟 가치'!$T$17,'스테이지별 몬스터 스텟'!W1237*'(참고)타워 스텟 가치'!$U$17,'스테이지별 몬스터 스텟'!X1237*'(참고)타워 스텟 가치'!$V$17,'스테이지별 몬스터 스텟'!Y1237*'(참고)타워 스텟 가치'!$W$17,'스테이지별 몬스터 스텟'!Z1237*'(참고)타워 스텟 가치'!$X$17,'스테이지별 몬스터 스텟'!AA1237*'(참고)타워 스텟 가치'!$Y$17)</f>
        <v>765005.67250000243</v>
      </c>
      <c r="AC1237">
        <v>2</v>
      </c>
      <c r="AD1237">
        <f>VLOOKUP($F1237,'(참고)타워 스텟 가치'!$B$12:$L$16,AD$2,0)+(VLOOKUP($F1237,'(참고)타워 스텟 가치'!$B$12:$L$16,AD$2,0)*$E1237)</f>
        <v>561.37500000000182</v>
      </c>
      <c r="AE1237">
        <f>VLOOKUP($F1237,'(참고)타워 스텟 가치'!$B$12:$L$16,AE$2,0)+(VLOOKUP($F1237,'(참고)타워 스텟 가치'!$B$12:$L$16,AE$2,0)*$E1237)</f>
        <v>673.65000000000214</v>
      </c>
      <c r="AF1237">
        <f>VLOOKUP($F1237,'(참고)타워 스텟 가치'!$B$12:$L$16,AF$2,0)+(VLOOKUP($F1237,'(참고)타워 스텟 가치'!$B$12:$L$16,AF$2,0)*$E1237)</f>
        <v>499000.00000000163</v>
      </c>
      <c r="AG1237">
        <f>VLOOKUP($F1237,'(참고)타워 스텟 가치'!$B$12:$L$16,AG$2,0)+(VLOOKUP($F1237,'(참고)타워 스텟 가치'!$B$12:$L$16,AG$2,0)*$E1237)</f>
        <v>3368.2500000000109</v>
      </c>
      <c r="AH1237">
        <f>VLOOKUP($F1237,'(참고)타워 스텟 가치'!$B$12:$L$16,AH$2,0)+(VLOOKUP($F1237,'(참고)타워 스텟 가치'!$B$12:$L$16,AH$2,0)*$E1237)</f>
        <v>112.27500000000036</v>
      </c>
      <c r="AI1237">
        <f>VLOOKUP($F1237,'(참고)타워 스텟 가치'!$B$12:$L$16,AI$2,0)+(VLOOKUP($F1237,'(참고)타워 스텟 가치'!$B$12:$L$16,AI$2,0)*$E1237)</f>
        <v>29.940000000000097</v>
      </c>
      <c r="AJ1237">
        <f>VLOOKUP($F1237,'(참고)타워 스텟 가치'!$B$12:$L$16,AJ$2,0)+(VLOOKUP($F1237,'(참고)타워 스텟 가치'!$B$12:$L$16,AJ$2,0)*$E1237)</f>
        <v>0</v>
      </c>
      <c r="AK1237">
        <f>VLOOKUP($F1237,'(참고)타워 스텟 가치'!$B$12:$L$16,AK$2,0)+(VLOOKUP($F1237,'(참고)타워 스텟 가치'!$B$12:$L$16,AK$2,0)*$E1237)</f>
        <v>0</v>
      </c>
      <c r="AL1237">
        <f>VLOOKUP($F1237,'(참고)타워 스텟 가치'!$B$12:$L$16,AL$2,0)+(VLOOKUP($F1237,'(참고)타워 스텟 가치'!$B$12:$L$16,AL$2,0)*$E1237)</f>
        <v>139.72000000000045</v>
      </c>
      <c r="AM1237">
        <f>SUM('스테이지별 몬스터 스텟'!AD1237*'(참고)타워 스텟 가치'!$Q$17,'스테이지별 몬스터 스텟'!AE1237*'(참고)타워 스텟 가치'!$R$17,'스테이지별 몬스터 스텟'!AF1237*'(참고)타워 스텟 가치'!$S$17,'스테이지별 몬스터 스텟'!AG1237*'(참고)타워 스텟 가치'!$T$17,'스테이지별 몬스터 스텟'!AH1237*'(참고)타워 스텟 가치'!$U$17,'스테이지별 몬스터 스텟'!AI1237*'(참고)타워 스텟 가치'!$V$17,'스테이지별 몬스터 스텟'!AJ1237*'(참고)타워 스텟 가치'!$W$17,'스테이지별 몬스터 스텟'!AK1237*'(참고)타워 스텟 가치'!$X$17,'스테이지별 몬스터 스텟'!AL1237*'(참고)타워 스텟 가치'!$Y$17)</f>
        <v>757903.65500000236</v>
      </c>
      <c r="AN1237">
        <v>3</v>
      </c>
    </row>
    <row r="1238" spans="3:40" x14ac:dyDescent="0.3">
      <c r="C1238">
        <v>4</v>
      </c>
      <c r="D1238">
        <f t="shared" si="59"/>
        <v>247</v>
      </c>
      <c r="E1238" s="52">
        <f>VLOOKUP(D1238,'스테이지별 난이도 설정'!B:C,2,0)</f>
        <v>98.800000000000324</v>
      </c>
      <c r="F1238" t="str">
        <f t="shared" si="60"/>
        <v>유니크</v>
      </c>
      <c r="G1238">
        <f t="shared" si="58"/>
        <v>6</v>
      </c>
      <c r="H1238">
        <f>VLOOKUP($F1238,'(참고)타워 스텟 가치'!$B$2:$L$6,H$2,0)+(VLOOKUP($F1238,'(참고)타워 스텟 가치'!$B$2:$L$6,H$2,0)*$E1238)</f>
        <v>2526.1875000000082</v>
      </c>
      <c r="I1238">
        <f>VLOOKUP($F1238,'(참고)타워 스텟 가치'!$B$2:$L$6,I$2,0)+(VLOOKUP($F1238,'(참고)타워 스텟 가치'!$B$2:$L$6,I$2,0)*$E1238)</f>
        <v>505.23750000000166</v>
      </c>
      <c r="J1238">
        <f>VLOOKUP($F1238,'(참고)타워 스텟 가치'!$B$2:$L$6,J$2,0)+(VLOOKUP($F1238,'(참고)타워 스텟 가치'!$B$2:$L$6,J$2,0)*$E1238)</f>
        <v>499000.00000000163</v>
      </c>
      <c r="K1238">
        <f>VLOOKUP($F1238,'(참고)타워 스텟 가치'!$B$2:$L$6,K$2,0)+(VLOOKUP($F1238,'(참고)타워 스텟 가치'!$B$2:$L$6,K$2,0)*$E1238)</f>
        <v>10104.750000000033</v>
      </c>
      <c r="L1238">
        <f>VLOOKUP($F1238,'(참고)타워 스텟 가치'!$B$2:$L$6,L$2,0)+(VLOOKUP($F1238,'(참고)타워 스텟 가치'!$B$2:$L$6,L$2,0)*$E1238)</f>
        <v>168.41250000000053</v>
      </c>
      <c r="M1238">
        <f>VLOOKUP($F1238,'(참고)타워 스텟 가치'!$B$2:$L$6,M$2,0)+(VLOOKUP($F1238,'(참고)타워 스텟 가치'!$B$2:$L$6,M$2,0)*$E1238)</f>
        <v>29.940000000000097</v>
      </c>
      <c r="N1238">
        <f>VLOOKUP($F1238,'(참고)타워 스텟 가치'!$B$2:$L$6,N$2,0)+(VLOOKUP($F1238,'(참고)타워 스텟 가치'!$B$2:$L$6,N$2,0)*$E1238)</f>
        <v>0</v>
      </c>
      <c r="O1238">
        <f>VLOOKUP($F1238,'(참고)타워 스텟 가치'!$B$2:$L$6,O$2,0)+(VLOOKUP($F1238,'(참고)타워 스텟 가치'!$B$2:$L$6,O$2,0)*$E1238)</f>
        <v>0</v>
      </c>
      <c r="P1238">
        <f>VLOOKUP($F1238,'(참고)타워 스텟 가치'!$B$2:$L$6,P$2,0)+(VLOOKUP($F1238,'(참고)타워 스텟 가치'!$B$2:$L$6,P$2,0)*$E1238)</f>
        <v>99.800000000000324</v>
      </c>
      <c r="Q1238">
        <f>SUM('스테이지별 몬스터 스텟'!H1238*'(참고)타워 스텟 가치'!$Q$17,'스테이지별 몬스터 스텟'!I1238*'(참고)타워 스텟 가치'!$R$17,'스테이지별 몬스터 스텟'!J1238*'(참고)타워 스텟 가치'!$S$17,'스테이지별 몬스터 스텟'!K1238*'(참고)타워 스텟 가치'!$T$17,'스테이지별 몬스터 스텟'!L1238*'(참고)타워 스텟 가치'!$U$17,'스테이지별 몬스터 스텟'!M1238*'(참고)타워 스텟 가치'!$V$17,'스테이지별 몬스터 스텟'!N1238*'(참고)타워 스텟 가치'!$W$17,'스테이지별 몬스터 스텟'!O1238*'(참고)타워 스텟 가치'!$X$17,'스테이지별 몬스터 스텟'!P1238*'(참고)타워 스텟 가치'!$Y$17)</f>
        <v>775086.09625000251</v>
      </c>
      <c r="R1238">
        <v>1</v>
      </c>
      <c r="S1238">
        <f>VLOOKUP($F1238,'(참고)타워 스텟 가치'!$B$7:$L$11,S$2,0)+(VLOOKUP($F1238,'(참고)타워 스텟 가치'!$B$7:$L$11,S$2,0)*$E1238)</f>
        <v>842.06250000000273</v>
      </c>
      <c r="T1238">
        <f>VLOOKUP($F1238,'(참고)타워 스텟 가치'!$B$7:$L$11,T$2,0)+(VLOOKUP($F1238,'(참고)타워 스텟 가치'!$B$7:$L$11,T$2,0)*$E1238)</f>
        <v>1515.7125000000049</v>
      </c>
      <c r="U1238">
        <f>VLOOKUP($F1238,'(참고)타워 스텟 가치'!$B$7:$L$11,U$2,0)+(VLOOKUP($F1238,'(참고)타워 스텟 가치'!$B$7:$L$11,U$2,0)*$E1238)</f>
        <v>499000.00000000163</v>
      </c>
      <c r="V1238">
        <f>VLOOKUP($F1238,'(참고)타워 스텟 가치'!$B$7:$L$11,V$2,0)+(VLOOKUP($F1238,'(참고)타워 스텟 가치'!$B$7:$L$11,V$2,0)*$E1238)</f>
        <v>10104.750000000033</v>
      </c>
      <c r="W1238">
        <f>VLOOKUP($F1238,'(참고)타워 스텟 가치'!$B$7:$L$11,W$2,0)+(VLOOKUP($F1238,'(참고)타워 스텟 가치'!$B$7:$L$11,W$2,0)*$E1238)</f>
        <v>168.41250000000053</v>
      </c>
      <c r="X1238">
        <f>VLOOKUP($F1238,'(참고)타워 스텟 가치'!$B$7:$L$11,X$2,0)+(VLOOKUP($F1238,'(참고)타워 스텟 가치'!$B$7:$L$11,X$2,0)*$E1238)</f>
        <v>29.940000000000097</v>
      </c>
      <c r="Y1238">
        <f>VLOOKUP($F1238,'(참고)타워 스텟 가치'!$B$7:$L$11,Y$2,0)+(VLOOKUP($F1238,'(참고)타워 스텟 가치'!$B$7:$L$11,Y$2,0)*$E1238)</f>
        <v>0</v>
      </c>
      <c r="Z1238">
        <f>VLOOKUP($F1238,'(참고)타워 스텟 가치'!$B$7:$L$11,Z$2,0)+(VLOOKUP($F1238,'(참고)타워 스텟 가치'!$B$7:$L$11,Z$2,0)*$E1238)</f>
        <v>0</v>
      </c>
      <c r="AA1238">
        <f>VLOOKUP($F1238,'(참고)타워 스텟 가치'!$B$7:$L$11,AA$2,0)+(VLOOKUP($F1238,'(참고)타워 스텟 가치'!$B$7:$L$11,AA$2,0)*$E1238)</f>
        <v>99.800000000000324</v>
      </c>
      <c r="AB1238">
        <f>SUM('스테이지별 몬스터 스텟'!S1238*'(참고)타워 스텟 가치'!$Q$17,'스테이지별 몬스터 스텟'!T1238*'(참고)타워 스텟 가치'!$R$17,'스테이지별 몬스터 스텟'!U1238*'(참고)타워 스텟 가치'!$S$17,'스테이지별 몬스터 스텟'!V1238*'(참고)타워 스텟 가치'!$T$17,'스테이지별 몬스터 스텟'!W1238*'(참고)타워 스텟 가치'!$U$17,'스테이지별 몬스터 스텟'!X1238*'(참고)타워 스텟 가치'!$V$17,'스테이지별 몬스터 스텟'!Y1238*'(참고)타워 스텟 가치'!$W$17,'스테이지별 몬스터 스텟'!Z1238*'(참고)타워 스텟 가치'!$X$17,'스테이지별 몬스터 스텟'!AA1238*'(참고)타워 스텟 가치'!$Y$17)</f>
        <v>773233.55875000241</v>
      </c>
      <c r="AC1238">
        <v>2</v>
      </c>
      <c r="AD1238">
        <f>VLOOKUP($F1238,'(참고)타워 스텟 가치'!$B$12:$L$16,AD$2,0)+(VLOOKUP($F1238,'(참고)타워 스텟 가치'!$B$12:$L$16,AD$2,0)*$E1238)</f>
        <v>842.06250000000273</v>
      </c>
      <c r="AE1238">
        <f>VLOOKUP($F1238,'(참고)타워 스텟 가치'!$B$12:$L$16,AE$2,0)+(VLOOKUP($F1238,'(참고)타워 스텟 가치'!$B$12:$L$16,AE$2,0)*$E1238)</f>
        <v>1010.4750000000033</v>
      </c>
      <c r="AF1238">
        <f>VLOOKUP($F1238,'(참고)타워 스텟 가치'!$B$12:$L$16,AF$2,0)+(VLOOKUP($F1238,'(참고)타워 스텟 가치'!$B$12:$L$16,AF$2,0)*$E1238)</f>
        <v>499000.00000000163</v>
      </c>
      <c r="AG1238">
        <f>VLOOKUP($F1238,'(참고)타워 스텟 가치'!$B$12:$L$16,AG$2,0)+(VLOOKUP($F1238,'(참고)타워 스텟 가치'!$B$12:$L$16,AG$2,0)*$E1238)</f>
        <v>5052.3750000000164</v>
      </c>
      <c r="AH1238">
        <f>VLOOKUP($F1238,'(참고)타워 스텟 가치'!$B$12:$L$16,AH$2,0)+(VLOOKUP($F1238,'(참고)타워 스텟 가치'!$B$12:$L$16,AH$2,0)*$E1238)</f>
        <v>168.41250000000053</v>
      </c>
      <c r="AI1238">
        <f>VLOOKUP($F1238,'(참고)타워 스텟 가치'!$B$12:$L$16,AI$2,0)+(VLOOKUP($F1238,'(참고)타워 스텟 가치'!$B$12:$L$16,AI$2,0)*$E1238)</f>
        <v>29.940000000000097</v>
      </c>
      <c r="AJ1238">
        <f>VLOOKUP($F1238,'(참고)타워 스텟 가치'!$B$12:$L$16,AJ$2,0)+(VLOOKUP($F1238,'(참고)타워 스텟 가치'!$B$12:$L$16,AJ$2,0)*$E1238)</f>
        <v>0</v>
      </c>
      <c r="AK1238">
        <f>VLOOKUP($F1238,'(참고)타워 스텟 가치'!$B$12:$L$16,AK$2,0)+(VLOOKUP($F1238,'(참고)타워 스텟 가치'!$B$12:$L$16,AK$2,0)*$E1238)</f>
        <v>0</v>
      </c>
      <c r="AL1238">
        <f>VLOOKUP($F1238,'(참고)타워 스텟 가치'!$B$12:$L$16,AL$2,0)+(VLOOKUP($F1238,'(참고)타워 스텟 가치'!$B$12:$L$16,AL$2,0)*$E1238)</f>
        <v>199.60000000000065</v>
      </c>
      <c r="AM1238">
        <f>SUM('스테이지별 몬스터 스텟'!AD1238*'(참고)타워 스텟 가치'!$Q$17,'스테이지별 몬스터 스텟'!AE1238*'(참고)타워 스텟 가치'!$R$17,'스테이지별 몬스터 스텟'!AF1238*'(참고)타워 스텟 가치'!$S$17,'스테이지별 몬스터 스텟'!AG1238*'(참고)타워 스텟 가치'!$T$17,'스테이지별 몬스터 스텟'!AH1238*'(참고)타워 스텟 가치'!$U$17,'스테이지별 몬스터 스텟'!AI1238*'(참고)타워 스텟 가치'!$V$17,'스테이지별 몬스터 스텟'!AJ1238*'(참고)타워 스텟 가치'!$W$17,'스테이지별 몬스터 스텟'!AK1238*'(참고)타워 스텟 가치'!$X$17,'스테이지별 몬스터 스텟'!AL1238*'(참고)타워 스텟 가치'!$Y$17)</f>
        <v>762570.55250000232</v>
      </c>
      <c r="AN1238">
        <v>3</v>
      </c>
    </row>
    <row r="1239" spans="3:40" x14ac:dyDescent="0.3">
      <c r="C1239">
        <v>5</v>
      </c>
      <c r="D1239">
        <f t="shared" si="59"/>
        <v>247</v>
      </c>
      <c r="E1239" s="52">
        <f>VLOOKUP(D1239,'스테이지별 난이도 설정'!B:C,2,0)</f>
        <v>98.800000000000324</v>
      </c>
      <c r="F1239" t="str">
        <f t="shared" si="60"/>
        <v>스페셜</v>
      </c>
      <c r="G1239">
        <f t="shared" si="58"/>
        <v>6</v>
      </c>
      <c r="H1239">
        <f>VLOOKUP($F1239,'(참고)타워 스텟 가치'!$B$2:$L$6,H$2,0)+(VLOOKUP($F1239,'(참고)타워 스텟 가치'!$B$2:$L$6,H$2,0)*$E1239)</f>
        <v>3789.2812500000123</v>
      </c>
      <c r="I1239">
        <f>VLOOKUP($F1239,'(참고)타워 스텟 가치'!$B$2:$L$6,I$2,0)+(VLOOKUP($F1239,'(참고)타워 스텟 가치'!$B$2:$L$6,I$2,0)*$E1239)</f>
        <v>757.85625000000243</v>
      </c>
      <c r="J1239">
        <f>VLOOKUP($F1239,'(참고)타워 스텟 가치'!$B$2:$L$6,J$2,0)+(VLOOKUP($F1239,'(참고)타워 스텟 가치'!$B$2:$L$6,J$2,0)*$E1239)</f>
        <v>499000.00000000163</v>
      </c>
      <c r="K1239">
        <f>VLOOKUP($F1239,'(참고)타워 스텟 가치'!$B$2:$L$6,K$2,0)+(VLOOKUP($F1239,'(참고)타워 스텟 가치'!$B$2:$L$6,K$2,0)*$E1239)</f>
        <v>15157.125000000049</v>
      </c>
      <c r="L1239">
        <f>VLOOKUP($F1239,'(참고)타워 스텟 가치'!$B$2:$L$6,L$2,0)+(VLOOKUP($F1239,'(참고)타워 스텟 가치'!$B$2:$L$6,L$2,0)*$E1239)</f>
        <v>252.61875000000083</v>
      </c>
      <c r="M1239">
        <f>VLOOKUP($F1239,'(참고)타워 스텟 가치'!$B$2:$L$6,M$2,0)+(VLOOKUP($F1239,'(참고)타워 스텟 가치'!$B$2:$L$6,M$2,0)*$E1239)</f>
        <v>29.940000000000097</v>
      </c>
      <c r="N1239">
        <f>VLOOKUP($F1239,'(참고)타워 스텟 가치'!$B$2:$L$6,N$2,0)+(VLOOKUP($F1239,'(참고)타워 스텟 가치'!$B$2:$L$6,N$2,0)*$E1239)</f>
        <v>0</v>
      </c>
      <c r="O1239">
        <f>VLOOKUP($F1239,'(참고)타워 스텟 가치'!$B$2:$L$6,O$2,0)+(VLOOKUP($F1239,'(참고)타워 스텟 가치'!$B$2:$L$6,O$2,0)*$E1239)</f>
        <v>0</v>
      </c>
      <c r="P1239">
        <f>VLOOKUP($F1239,'(참고)타워 스텟 가치'!$B$2:$L$6,P$2,0)+(VLOOKUP($F1239,'(참고)타워 스텟 가치'!$B$2:$L$6,P$2,0)*$E1239)</f>
        <v>99.800000000000324</v>
      </c>
      <c r="Q1239">
        <f>SUM('스테이지별 몬스터 스텟'!H1239*'(참고)타워 스텟 가치'!$Q$17,'스테이지별 몬스터 스텟'!I1239*'(참고)타워 스텟 가치'!$R$17,'스테이지별 몬스터 스텟'!J1239*'(참고)타워 스텟 가치'!$S$17,'스테이지별 몬스터 스텟'!K1239*'(참고)타워 스텟 가치'!$T$17,'스테이지별 몬스터 스텟'!L1239*'(참고)타워 스텟 가치'!$U$17,'스테이지별 몬스터 스텟'!M1239*'(참고)타워 스텟 가치'!$V$17,'스테이지별 몬스터 스텟'!N1239*'(참고)타워 스텟 가치'!$W$17,'스테이지별 몬스터 스텟'!O1239*'(참고)타워 스텟 가치'!$X$17,'스테이지별 몬스터 스텟'!P1239*'(참고)타워 스텟 가치'!$Y$17)</f>
        <v>788264.37437500258</v>
      </c>
      <c r="R1239">
        <v>1</v>
      </c>
      <c r="S1239">
        <f>VLOOKUP($F1239,'(참고)타워 스텟 가치'!$B$7:$L$11,S$2,0)+(VLOOKUP($F1239,'(참고)타워 스텟 가치'!$B$7:$L$11,S$2,0)*$E1239)</f>
        <v>1263.0937500000041</v>
      </c>
      <c r="T1239">
        <f>VLOOKUP($F1239,'(참고)타워 스텟 가치'!$B$7:$L$11,T$2,0)+(VLOOKUP($F1239,'(참고)타워 스텟 가치'!$B$7:$L$11,T$2,0)*$E1239)</f>
        <v>2273.5687500000072</v>
      </c>
      <c r="U1239">
        <f>VLOOKUP($F1239,'(참고)타워 스텟 가치'!$B$7:$L$11,U$2,0)+(VLOOKUP($F1239,'(참고)타워 스텟 가치'!$B$7:$L$11,U$2,0)*$E1239)</f>
        <v>499000.00000000163</v>
      </c>
      <c r="V1239">
        <f>VLOOKUP($F1239,'(참고)타워 스텟 가치'!$B$7:$L$11,V$2,0)+(VLOOKUP($F1239,'(참고)타워 스텟 가치'!$B$7:$L$11,V$2,0)*$E1239)</f>
        <v>15157.125000000049</v>
      </c>
      <c r="W1239">
        <f>VLOOKUP($F1239,'(참고)타워 스텟 가치'!$B$7:$L$11,W$2,0)+(VLOOKUP($F1239,'(참고)타워 스텟 가치'!$B$7:$L$11,W$2,0)*$E1239)</f>
        <v>252.61875000000083</v>
      </c>
      <c r="X1239">
        <f>VLOOKUP($F1239,'(참고)타워 스텟 가치'!$B$7:$L$11,X$2,0)+(VLOOKUP($F1239,'(참고)타워 스텟 가치'!$B$7:$L$11,X$2,0)*$E1239)</f>
        <v>29.940000000000097</v>
      </c>
      <c r="Y1239">
        <f>VLOOKUP($F1239,'(참고)타워 스텟 가치'!$B$7:$L$11,Y$2,0)+(VLOOKUP($F1239,'(참고)타워 스텟 가치'!$B$7:$L$11,Y$2,0)*$E1239)</f>
        <v>0</v>
      </c>
      <c r="Z1239">
        <f>VLOOKUP($F1239,'(참고)타워 스텟 가치'!$B$7:$L$11,Z$2,0)+(VLOOKUP($F1239,'(참고)타워 스텟 가치'!$B$7:$L$11,Z$2,0)*$E1239)</f>
        <v>0</v>
      </c>
      <c r="AA1239">
        <f>VLOOKUP($F1239,'(참고)타워 스텟 가치'!$B$7:$L$11,AA$2,0)+(VLOOKUP($F1239,'(참고)타워 스텟 가치'!$B$7:$L$11,AA$2,0)*$E1239)</f>
        <v>99.800000000000324</v>
      </c>
      <c r="AB1239">
        <f>SUM('스테이지별 몬스터 스텟'!S1239*'(참고)타워 스텟 가치'!$Q$17,'스테이지별 몬스터 스텟'!T1239*'(참고)타워 스텟 가치'!$R$17,'스테이지별 몬스터 스텟'!U1239*'(참고)타워 스텟 가치'!$S$17,'스테이지별 몬스터 스텟'!V1239*'(참고)타워 스텟 가치'!$T$17,'스테이지별 몬스터 스텟'!W1239*'(참고)타워 스텟 가치'!$U$17,'스테이지별 몬스터 스텟'!X1239*'(참고)타워 스텟 가치'!$V$17,'스테이지별 몬스터 스텟'!Y1239*'(참고)타워 스텟 가치'!$W$17,'스테이지별 몬스터 스텟'!Z1239*'(참고)타워 스텟 가치'!$X$17,'스테이지별 몬스터 스텟'!AA1239*'(참고)타워 스텟 가치'!$Y$17)</f>
        <v>785485.56812500255</v>
      </c>
      <c r="AC1239">
        <v>2</v>
      </c>
      <c r="AD1239">
        <f>VLOOKUP($F1239,'(참고)타워 스텟 가치'!$B$12:$L$16,AD$2,0)+(VLOOKUP($F1239,'(참고)타워 스텟 가치'!$B$12:$L$16,AD$2,0)*$E1239)</f>
        <v>1263.0937500000041</v>
      </c>
      <c r="AE1239">
        <f>VLOOKUP($F1239,'(참고)타워 스텟 가치'!$B$12:$L$16,AE$2,0)+(VLOOKUP($F1239,'(참고)타워 스텟 가치'!$B$12:$L$16,AE$2,0)*$E1239)</f>
        <v>1515.7125000000049</v>
      </c>
      <c r="AF1239">
        <f>VLOOKUP($F1239,'(참고)타워 스텟 가치'!$B$12:$L$16,AF$2,0)+(VLOOKUP($F1239,'(참고)타워 스텟 가치'!$B$12:$L$16,AF$2,0)*$E1239)</f>
        <v>499000.00000000163</v>
      </c>
      <c r="AG1239">
        <f>VLOOKUP($F1239,'(참고)타워 스텟 가치'!$B$12:$L$16,AG$2,0)+(VLOOKUP($F1239,'(참고)타워 스텟 가치'!$B$12:$L$16,AG$2,0)*$E1239)</f>
        <v>7578.5625000000246</v>
      </c>
      <c r="AH1239">
        <f>VLOOKUP($F1239,'(참고)타워 스텟 가치'!$B$12:$L$16,AH$2,0)+(VLOOKUP($F1239,'(참고)타워 스텟 가치'!$B$12:$L$16,AH$2,0)*$E1239)</f>
        <v>252.61875000000083</v>
      </c>
      <c r="AI1239">
        <f>VLOOKUP($F1239,'(참고)타워 스텟 가치'!$B$12:$L$16,AI$2,0)+(VLOOKUP($F1239,'(참고)타워 스텟 가치'!$B$12:$L$16,AI$2,0)*$E1239)</f>
        <v>29.940000000000097</v>
      </c>
      <c r="AJ1239">
        <f>VLOOKUP($F1239,'(참고)타워 스텟 가치'!$B$12:$L$16,AJ$2,0)+(VLOOKUP($F1239,'(참고)타워 스텟 가치'!$B$12:$L$16,AJ$2,0)*$E1239)</f>
        <v>0</v>
      </c>
      <c r="AK1239">
        <f>VLOOKUP($F1239,'(참고)타워 스텟 가치'!$B$12:$L$16,AK$2,0)+(VLOOKUP($F1239,'(참고)타워 스텟 가치'!$B$12:$L$16,AK$2,0)*$E1239)</f>
        <v>0</v>
      </c>
      <c r="AL1239">
        <f>VLOOKUP($F1239,'(참고)타워 스텟 가치'!$B$12:$L$16,AL$2,0)+(VLOOKUP($F1239,'(참고)타워 스텟 가치'!$B$12:$L$16,AL$2,0)*$E1239)</f>
        <v>199.60000000000065</v>
      </c>
      <c r="AM1239">
        <f>SUM('스테이지별 몬스터 스텟'!AD1239*'(참고)타워 스텟 가치'!$Q$17,'스테이지별 몬스터 스텟'!AE1239*'(참고)타워 스텟 가치'!$R$17,'스테이지별 몬스터 스텟'!AF1239*'(참고)타워 스텟 가치'!$S$17,'스테이지별 몬스터 스텟'!AG1239*'(참고)타워 스텟 가치'!$T$17,'스테이지별 몬스터 스텟'!AH1239*'(참고)타워 스텟 가치'!$U$17,'스테이지별 몬스터 스텟'!AI1239*'(참고)타워 스텟 가치'!$V$17,'스테이지별 몬스터 스텟'!AJ1239*'(참고)타워 스텟 가치'!$W$17,'스테이지별 몬스터 스텟'!AK1239*'(참고)타워 스텟 가치'!$X$17,'스테이지별 몬스터 스텟'!AL1239*'(참고)타워 스텟 가치'!$Y$17)</f>
        <v>769391.25875000237</v>
      </c>
      <c r="AN1239">
        <v>3</v>
      </c>
    </row>
    <row r="1240" spans="3:40" x14ac:dyDescent="0.3">
      <c r="C1240">
        <v>1</v>
      </c>
      <c r="D1240">
        <f t="shared" si="59"/>
        <v>248</v>
      </c>
      <c r="E1240" s="52">
        <f>VLOOKUP(D1240,'스테이지별 난이도 설정'!B:C,2,0)</f>
        <v>99.20000000000033</v>
      </c>
      <c r="F1240" t="str">
        <f t="shared" si="60"/>
        <v>일반</v>
      </c>
      <c r="G1240">
        <f t="shared" si="58"/>
        <v>6</v>
      </c>
      <c r="H1240">
        <f>VLOOKUP($F1240,'(참고)타워 스텟 가치'!$B$2:$L$6,H$2,0)+(VLOOKUP($F1240,'(참고)타워 스텟 가치'!$B$2:$L$6,H$2,0)*$E1240)</f>
        <v>751.5000000000025</v>
      </c>
      <c r="I1240">
        <f>VLOOKUP($F1240,'(참고)타워 스텟 가치'!$B$2:$L$6,I$2,0)+(VLOOKUP($F1240,'(참고)타워 스텟 가치'!$B$2:$L$6,I$2,0)*$E1240)</f>
        <v>150.30000000000049</v>
      </c>
      <c r="J1240">
        <f>VLOOKUP($F1240,'(참고)타워 스텟 가치'!$B$2:$L$6,J$2,0)+(VLOOKUP($F1240,'(참고)타워 스텟 가치'!$B$2:$L$6,J$2,0)*$E1240)</f>
        <v>501000.00000000163</v>
      </c>
      <c r="K1240">
        <f>VLOOKUP($F1240,'(참고)타워 스텟 가치'!$B$2:$L$6,K$2,0)+(VLOOKUP($F1240,'(참고)타워 스텟 가치'!$B$2:$L$6,K$2,0)*$E1240)</f>
        <v>3006.00000000001</v>
      </c>
      <c r="L1240">
        <f>VLOOKUP($F1240,'(참고)타워 스텟 가치'!$B$2:$L$6,L$2,0)+(VLOOKUP($F1240,'(참고)타워 스텟 가치'!$B$2:$L$6,L$2,0)*$E1240)</f>
        <v>50.100000000000165</v>
      </c>
      <c r="M1240">
        <f>VLOOKUP($F1240,'(참고)타워 스텟 가치'!$B$2:$L$6,M$2,0)+(VLOOKUP($F1240,'(참고)타워 스텟 가치'!$B$2:$L$6,M$2,0)*$E1240)</f>
        <v>30.060000000000098</v>
      </c>
      <c r="N1240">
        <f>VLOOKUP($F1240,'(참고)타워 스텟 가치'!$B$2:$L$6,N$2,0)+(VLOOKUP($F1240,'(참고)타워 스텟 가치'!$B$2:$L$6,N$2,0)*$E1240)</f>
        <v>0</v>
      </c>
      <c r="O1240">
        <f>VLOOKUP($F1240,'(참고)타워 스텟 가치'!$B$2:$L$6,O$2,0)+(VLOOKUP($F1240,'(참고)타워 스텟 가치'!$B$2:$L$6,O$2,0)*$E1240)</f>
        <v>0</v>
      </c>
      <c r="P1240">
        <f>VLOOKUP($F1240,'(참고)타워 스텟 가치'!$B$2:$L$6,P$2,0)+(VLOOKUP($F1240,'(참고)타워 스텟 가치'!$B$2:$L$6,P$2,0)*$E1240)</f>
        <v>70.140000000000228</v>
      </c>
      <c r="Q1240">
        <f>SUM('스테이지별 몬스터 스텟'!H1240*'(참고)타워 스텟 가치'!$Q$17,'스테이지별 몬스터 스텟'!I1240*'(참고)타워 스텟 가치'!$R$17,'스테이지별 몬스터 스텟'!J1240*'(참고)타워 스텟 가치'!$S$17,'스테이지별 몬스터 스텟'!K1240*'(참고)타워 스텟 가치'!$T$17,'스테이지별 몬스터 스텟'!L1240*'(참고)타워 스텟 가치'!$U$17,'스테이지별 몬스터 스텟'!M1240*'(참고)타워 스텟 가치'!$V$17,'스테이지별 몬스터 스텟'!N1240*'(참고)타워 스텟 가치'!$W$17,'스테이지별 몬스터 스텟'!O1240*'(참고)타워 스텟 가치'!$X$17,'스테이지별 몬스터 스텟'!P1240*'(참고)타워 스텟 가치'!$Y$17)</f>
        <v>759510.99000000244</v>
      </c>
      <c r="R1240">
        <v>1</v>
      </c>
      <c r="S1240">
        <f>VLOOKUP($F1240,'(참고)타워 스텟 가치'!$B$7:$L$11,S$2,0)+(VLOOKUP($F1240,'(참고)타워 스텟 가치'!$B$7:$L$11,S$2,0)*$E1240)</f>
        <v>250.50000000000082</v>
      </c>
      <c r="T1240">
        <f>VLOOKUP($F1240,'(참고)타워 스텟 가치'!$B$7:$L$11,T$2,0)+(VLOOKUP($F1240,'(참고)타워 스텟 가치'!$B$7:$L$11,T$2,0)*$E1240)</f>
        <v>450.90000000000146</v>
      </c>
      <c r="U1240">
        <f>VLOOKUP($F1240,'(참고)타워 스텟 가치'!$B$7:$L$11,U$2,0)+(VLOOKUP($F1240,'(참고)타워 스텟 가치'!$B$7:$L$11,U$2,0)*$E1240)</f>
        <v>501000.00000000163</v>
      </c>
      <c r="V1240">
        <f>VLOOKUP($F1240,'(참고)타워 스텟 가치'!$B$7:$L$11,V$2,0)+(VLOOKUP($F1240,'(참고)타워 스텟 가치'!$B$7:$L$11,V$2,0)*$E1240)</f>
        <v>3006.00000000001</v>
      </c>
      <c r="W1240">
        <f>VLOOKUP($F1240,'(참고)타워 스텟 가치'!$B$7:$L$11,W$2,0)+(VLOOKUP($F1240,'(참고)타워 스텟 가치'!$B$7:$L$11,W$2,0)*$E1240)</f>
        <v>50.100000000000165</v>
      </c>
      <c r="X1240">
        <f>VLOOKUP($F1240,'(참고)타워 스텟 가치'!$B$7:$L$11,X$2,0)+(VLOOKUP($F1240,'(참고)타워 스텟 가치'!$B$7:$L$11,X$2,0)*$E1240)</f>
        <v>30.060000000000098</v>
      </c>
      <c r="Y1240">
        <f>VLOOKUP($F1240,'(참고)타워 스텟 가치'!$B$7:$L$11,Y$2,0)+(VLOOKUP($F1240,'(참고)타워 스텟 가치'!$B$7:$L$11,Y$2,0)*$E1240)</f>
        <v>0</v>
      </c>
      <c r="Z1240">
        <f>VLOOKUP($F1240,'(참고)타워 스텟 가치'!$B$7:$L$11,Z$2,0)+(VLOOKUP($F1240,'(참고)타워 스텟 가치'!$B$7:$L$11,Z$2,0)*$E1240)</f>
        <v>0</v>
      </c>
      <c r="AA1240">
        <f>VLOOKUP($F1240,'(참고)타워 스텟 가치'!$B$7:$L$11,AA$2,0)+(VLOOKUP($F1240,'(참고)타워 스텟 가치'!$B$7:$L$11,AA$2,0)*$E1240)</f>
        <v>70.140000000000228</v>
      </c>
      <c r="AB1240">
        <f>SUM('스테이지별 몬스터 스텟'!S1240*'(참고)타워 스텟 가치'!$Q$17,'스테이지별 몬스터 스텟'!T1240*'(참고)타워 스텟 가치'!$R$17,'스테이지별 몬스터 스텟'!U1240*'(참고)타워 스텟 가치'!$S$17,'스테이지별 몬스터 스텟'!V1240*'(참고)타워 스텟 가치'!$T$17,'스테이지별 몬스터 스텟'!W1240*'(참고)타워 스텟 가치'!$U$17,'스테이지별 몬스터 스텟'!X1240*'(참고)타워 스텟 가치'!$V$17,'스테이지별 몬스터 스텟'!Y1240*'(참고)타워 스텟 가치'!$W$17,'스테이지별 몬스터 스텟'!Z1240*'(참고)타워 스텟 가치'!$X$17,'스테이지별 몬스터 스텟'!AA1240*'(참고)타워 스텟 가치'!$Y$17)</f>
        <v>758959.89000000246</v>
      </c>
      <c r="AC1240">
        <v>2</v>
      </c>
      <c r="AD1240">
        <f>VLOOKUP($F1240,'(참고)타워 스텟 가치'!$B$12:$L$16,AD$2,0)+(VLOOKUP($F1240,'(참고)타워 스텟 가치'!$B$12:$L$16,AD$2,0)*$E1240)</f>
        <v>250.50000000000082</v>
      </c>
      <c r="AE1240">
        <f>VLOOKUP($F1240,'(참고)타워 스텟 가치'!$B$12:$L$16,AE$2,0)+(VLOOKUP($F1240,'(참고)타워 스텟 가치'!$B$12:$L$16,AE$2,0)*$E1240)</f>
        <v>300.60000000000099</v>
      </c>
      <c r="AF1240">
        <f>VLOOKUP($F1240,'(참고)타워 스텟 가치'!$B$12:$L$16,AF$2,0)+(VLOOKUP($F1240,'(참고)타워 스텟 가치'!$B$12:$L$16,AF$2,0)*$E1240)</f>
        <v>501000.00000000163</v>
      </c>
      <c r="AG1240">
        <f>VLOOKUP($F1240,'(참고)타워 스텟 가치'!$B$12:$L$16,AG$2,0)+(VLOOKUP($F1240,'(참고)타워 스텟 가치'!$B$12:$L$16,AG$2,0)*$E1240)</f>
        <v>1503.000000000005</v>
      </c>
      <c r="AH1240">
        <f>VLOOKUP($F1240,'(참고)타워 스텟 가치'!$B$12:$L$16,AH$2,0)+(VLOOKUP($F1240,'(참고)타워 스텟 가치'!$B$12:$L$16,AH$2,0)*$E1240)</f>
        <v>50.100000000000165</v>
      </c>
      <c r="AI1240">
        <f>VLOOKUP($F1240,'(참고)타워 스텟 가치'!$B$12:$L$16,AI$2,0)+(VLOOKUP($F1240,'(참고)타워 스텟 가치'!$B$12:$L$16,AI$2,0)*$E1240)</f>
        <v>30.060000000000098</v>
      </c>
      <c r="AJ1240">
        <f>VLOOKUP($F1240,'(참고)타워 스텟 가치'!$B$12:$L$16,AJ$2,0)+(VLOOKUP($F1240,'(참고)타워 스텟 가치'!$B$12:$L$16,AJ$2,0)*$E1240)</f>
        <v>0</v>
      </c>
      <c r="AK1240">
        <f>VLOOKUP($F1240,'(참고)타워 스텟 가치'!$B$12:$L$16,AK$2,0)+(VLOOKUP($F1240,'(참고)타워 스텟 가치'!$B$12:$L$16,AK$2,0)*$E1240)</f>
        <v>0</v>
      </c>
      <c r="AL1240">
        <f>VLOOKUP($F1240,'(참고)타워 스텟 가치'!$B$12:$L$16,AL$2,0)+(VLOOKUP($F1240,'(참고)타워 스텟 가치'!$B$12:$L$16,AL$2,0)*$E1240)</f>
        <v>140.28000000000046</v>
      </c>
      <c r="AM1240">
        <f>SUM('스테이지별 몬스터 스텟'!AD1240*'(참고)타워 스텟 가치'!$Q$17,'스테이지별 몬스터 스텟'!AE1240*'(참고)타워 스텟 가치'!$R$17,'스테이지별 몬스터 스텟'!AF1240*'(참고)타워 스텟 가치'!$S$17,'스테이지별 몬스터 스텟'!AG1240*'(참고)타워 스텟 가치'!$T$17,'스테이지별 몬스터 스텟'!AH1240*'(참고)타워 스텟 가치'!$U$17,'스테이지별 몬스터 스텟'!AI1240*'(참고)타워 스텟 가치'!$V$17,'스테이지별 몬스터 스텟'!AJ1240*'(참고)타워 스텟 가치'!$W$17,'스테이지별 몬스터 스텟'!AK1240*'(참고)타워 스텟 가치'!$X$17,'스테이지별 몬스터 스텟'!AL1240*'(참고)타워 스텟 가치'!$Y$17)</f>
        <v>755868.72000000253</v>
      </c>
      <c r="AN1240">
        <v>3</v>
      </c>
    </row>
    <row r="1241" spans="3:40" x14ac:dyDescent="0.3">
      <c r="C1241">
        <v>2</v>
      </c>
      <c r="D1241">
        <f t="shared" si="59"/>
        <v>248</v>
      </c>
      <c r="E1241" s="52">
        <f>VLOOKUP(D1241,'스테이지별 난이도 설정'!B:C,2,0)</f>
        <v>99.20000000000033</v>
      </c>
      <c r="F1241" t="str">
        <f t="shared" si="60"/>
        <v>레어</v>
      </c>
      <c r="G1241">
        <f t="shared" si="58"/>
        <v>6</v>
      </c>
      <c r="H1241">
        <f>VLOOKUP($F1241,'(참고)타워 스텟 가치'!$B$2:$L$6,H$2,0)+(VLOOKUP($F1241,'(참고)타워 스텟 가치'!$B$2:$L$6,H$2,0)*$E1241)</f>
        <v>1127.2500000000036</v>
      </c>
      <c r="I1241">
        <f>VLOOKUP($F1241,'(참고)타워 스텟 가치'!$B$2:$L$6,I$2,0)+(VLOOKUP($F1241,'(참고)타워 스텟 가치'!$B$2:$L$6,I$2,0)*$E1241)</f>
        <v>225.45000000000073</v>
      </c>
      <c r="J1241">
        <f>VLOOKUP($F1241,'(참고)타워 스텟 가치'!$B$2:$L$6,J$2,0)+(VLOOKUP($F1241,'(참고)타워 스텟 가치'!$B$2:$L$6,J$2,0)*$E1241)</f>
        <v>501000.00000000163</v>
      </c>
      <c r="K1241">
        <f>VLOOKUP($F1241,'(참고)타워 스텟 가치'!$B$2:$L$6,K$2,0)+(VLOOKUP($F1241,'(참고)타워 스텟 가치'!$B$2:$L$6,K$2,0)*$E1241)</f>
        <v>4509.0000000000146</v>
      </c>
      <c r="L1241">
        <f>VLOOKUP($F1241,'(참고)타워 스텟 가치'!$B$2:$L$6,L$2,0)+(VLOOKUP($F1241,'(참고)타워 스텟 가치'!$B$2:$L$6,L$2,0)*$E1241)</f>
        <v>75.150000000000247</v>
      </c>
      <c r="M1241">
        <f>VLOOKUP($F1241,'(참고)타워 스텟 가치'!$B$2:$L$6,M$2,0)+(VLOOKUP($F1241,'(참고)타워 스텟 가치'!$B$2:$L$6,M$2,0)*$E1241)</f>
        <v>30.060000000000098</v>
      </c>
      <c r="N1241">
        <f>VLOOKUP($F1241,'(참고)타워 스텟 가치'!$B$2:$L$6,N$2,0)+(VLOOKUP($F1241,'(참고)타워 스텟 가치'!$B$2:$L$6,N$2,0)*$E1241)</f>
        <v>0</v>
      </c>
      <c r="O1241">
        <f>VLOOKUP($F1241,'(참고)타워 스텟 가치'!$B$2:$L$6,O$2,0)+(VLOOKUP($F1241,'(참고)타워 스텟 가치'!$B$2:$L$6,O$2,0)*$E1241)</f>
        <v>0</v>
      </c>
      <c r="P1241">
        <f>VLOOKUP($F1241,'(참고)타워 스텟 가치'!$B$2:$L$6,P$2,0)+(VLOOKUP($F1241,'(참고)타워 스텟 가치'!$B$2:$L$6,P$2,0)*$E1241)</f>
        <v>70.140000000000228</v>
      </c>
      <c r="Q1241">
        <f>SUM('스테이지별 몬스터 스텟'!H1241*'(참고)타워 스텟 가치'!$Q$17,'스테이지별 몬스터 스텟'!I1241*'(참고)타워 스텟 가치'!$R$17,'스테이지별 몬스터 스텟'!J1241*'(참고)타워 스텟 가치'!$S$17,'스테이지별 몬스터 스텟'!K1241*'(참고)타워 스텟 가치'!$T$17,'스테이지별 몬스터 스텟'!L1241*'(참고)타워 스텟 가치'!$U$17,'스테이지별 몬스터 스텟'!M1241*'(참고)타워 스텟 가치'!$V$17,'스테이지별 몬스터 스텟'!N1241*'(참고)타워 스텟 가치'!$W$17,'스테이지별 몬스터 스텟'!O1241*'(참고)타워 스텟 가치'!$X$17,'스테이지별 몬스터 스텟'!P1241*'(참고)타워 스텟 가치'!$Y$17)</f>
        <v>763431.31500000262</v>
      </c>
      <c r="R1241">
        <v>1</v>
      </c>
      <c r="S1241">
        <f>VLOOKUP($F1241,'(참고)타워 스텟 가치'!$B$7:$L$11,S$2,0)+(VLOOKUP($F1241,'(참고)타워 스텟 가치'!$B$7:$L$11,S$2,0)*$E1241)</f>
        <v>375.75000000000125</v>
      </c>
      <c r="T1241">
        <f>VLOOKUP($F1241,'(참고)타워 스텟 가치'!$B$7:$L$11,T$2,0)+(VLOOKUP($F1241,'(참고)타워 스텟 가치'!$B$7:$L$11,T$2,0)*$E1241)</f>
        <v>676.35000000000218</v>
      </c>
      <c r="U1241">
        <f>VLOOKUP($F1241,'(참고)타워 스텟 가치'!$B$7:$L$11,U$2,0)+(VLOOKUP($F1241,'(참고)타워 스텟 가치'!$B$7:$L$11,U$2,0)*$E1241)</f>
        <v>501000.00000000163</v>
      </c>
      <c r="V1241">
        <f>VLOOKUP($F1241,'(참고)타워 스텟 가치'!$B$7:$L$11,V$2,0)+(VLOOKUP($F1241,'(참고)타워 스텟 가치'!$B$7:$L$11,V$2,0)*$E1241)</f>
        <v>4509.0000000000146</v>
      </c>
      <c r="W1241">
        <f>VLOOKUP($F1241,'(참고)타워 스텟 가치'!$B$7:$L$11,W$2,0)+(VLOOKUP($F1241,'(참고)타워 스텟 가치'!$B$7:$L$11,W$2,0)*$E1241)</f>
        <v>75.150000000000247</v>
      </c>
      <c r="X1241">
        <f>VLOOKUP($F1241,'(참고)타워 스텟 가치'!$B$7:$L$11,X$2,0)+(VLOOKUP($F1241,'(참고)타워 스텟 가치'!$B$7:$L$11,X$2,0)*$E1241)</f>
        <v>30.060000000000098</v>
      </c>
      <c r="Y1241">
        <f>VLOOKUP($F1241,'(참고)타워 스텟 가치'!$B$7:$L$11,Y$2,0)+(VLOOKUP($F1241,'(참고)타워 스텟 가치'!$B$7:$L$11,Y$2,0)*$E1241)</f>
        <v>0</v>
      </c>
      <c r="Z1241">
        <f>VLOOKUP($F1241,'(참고)타워 스텟 가치'!$B$7:$L$11,Z$2,0)+(VLOOKUP($F1241,'(참고)타워 스텟 가치'!$B$7:$L$11,Z$2,0)*$E1241)</f>
        <v>0</v>
      </c>
      <c r="AA1241">
        <f>VLOOKUP($F1241,'(참고)타워 스텟 가치'!$B$7:$L$11,AA$2,0)+(VLOOKUP($F1241,'(참고)타워 스텟 가치'!$B$7:$L$11,AA$2,0)*$E1241)</f>
        <v>70.140000000000228</v>
      </c>
      <c r="AB1241">
        <f>SUM('스테이지별 몬스터 스텟'!S1241*'(참고)타워 스텟 가치'!$Q$17,'스테이지별 몬스터 스텟'!T1241*'(참고)타워 스텟 가치'!$R$17,'스테이지별 몬스터 스텟'!U1241*'(참고)타워 스텟 가치'!$S$17,'스테이지별 몬스터 스텟'!V1241*'(참고)타워 스텟 가치'!$T$17,'스테이지별 몬스터 스텟'!W1241*'(참고)타워 스텟 가치'!$U$17,'스테이지별 몬스터 스텟'!X1241*'(참고)타워 스텟 가치'!$V$17,'스테이지별 몬스터 스텟'!Y1241*'(참고)타워 스텟 가치'!$W$17,'스테이지별 몬스터 스텟'!Z1241*'(참고)타워 스텟 가치'!$X$17,'스테이지별 몬스터 스텟'!AA1241*'(참고)타워 스텟 가치'!$Y$17)</f>
        <v>762604.6650000026</v>
      </c>
      <c r="AC1241">
        <v>2</v>
      </c>
      <c r="AD1241">
        <f>VLOOKUP($F1241,'(참고)타워 스텟 가치'!$B$12:$L$16,AD$2,0)+(VLOOKUP($F1241,'(참고)타워 스텟 가치'!$B$12:$L$16,AD$2,0)*$E1241)</f>
        <v>375.75000000000125</v>
      </c>
      <c r="AE1241">
        <f>VLOOKUP($F1241,'(참고)타워 스텟 가치'!$B$12:$L$16,AE$2,0)+(VLOOKUP($F1241,'(참고)타워 스텟 가치'!$B$12:$L$16,AE$2,0)*$E1241)</f>
        <v>450.90000000000146</v>
      </c>
      <c r="AF1241">
        <f>VLOOKUP($F1241,'(참고)타워 스텟 가치'!$B$12:$L$16,AF$2,0)+(VLOOKUP($F1241,'(참고)타워 스텟 가치'!$B$12:$L$16,AF$2,0)*$E1241)</f>
        <v>501000.00000000163</v>
      </c>
      <c r="AG1241">
        <f>VLOOKUP($F1241,'(참고)타워 스텟 가치'!$B$12:$L$16,AG$2,0)+(VLOOKUP($F1241,'(참고)타워 스텟 가치'!$B$12:$L$16,AG$2,0)*$E1241)</f>
        <v>2254.5000000000073</v>
      </c>
      <c r="AH1241">
        <f>VLOOKUP($F1241,'(참고)타워 스텟 가치'!$B$12:$L$16,AH$2,0)+(VLOOKUP($F1241,'(참고)타워 스텟 가치'!$B$12:$L$16,AH$2,0)*$E1241)</f>
        <v>75.150000000000247</v>
      </c>
      <c r="AI1241">
        <f>VLOOKUP($F1241,'(참고)타워 스텟 가치'!$B$12:$L$16,AI$2,0)+(VLOOKUP($F1241,'(참고)타워 스텟 가치'!$B$12:$L$16,AI$2,0)*$E1241)</f>
        <v>30.060000000000098</v>
      </c>
      <c r="AJ1241">
        <f>VLOOKUP($F1241,'(참고)타워 스텟 가치'!$B$12:$L$16,AJ$2,0)+(VLOOKUP($F1241,'(참고)타워 스텟 가치'!$B$12:$L$16,AJ$2,0)*$E1241)</f>
        <v>0</v>
      </c>
      <c r="AK1241">
        <f>VLOOKUP($F1241,'(참고)타워 스텟 가치'!$B$12:$L$16,AK$2,0)+(VLOOKUP($F1241,'(참고)타워 스텟 가치'!$B$12:$L$16,AK$2,0)*$E1241)</f>
        <v>0</v>
      </c>
      <c r="AL1241">
        <f>VLOOKUP($F1241,'(참고)타워 스텟 가치'!$B$12:$L$16,AL$2,0)+(VLOOKUP($F1241,'(참고)타워 스텟 가치'!$B$12:$L$16,AL$2,0)*$E1241)</f>
        <v>140.28000000000046</v>
      </c>
      <c r="AM1241">
        <f>SUM('스테이지별 몬스터 스텟'!AD1241*'(참고)타워 스텟 가치'!$Q$17,'스테이지별 몬스터 스텟'!AE1241*'(참고)타워 스텟 가치'!$R$17,'스테이지별 몬스터 스텟'!AF1241*'(참고)타워 스텟 가치'!$S$17,'스테이지별 몬스터 스텟'!AG1241*'(참고)타워 스텟 가치'!$T$17,'스테이지별 몬스터 스텟'!AH1241*'(참고)타워 스텟 가치'!$U$17,'스테이지별 몬스터 스텟'!AI1241*'(참고)타워 스텟 가치'!$V$17,'스테이지별 몬스터 스텟'!AJ1241*'(참고)타워 스텟 가치'!$W$17,'스테이지별 몬스터 스텟'!AK1241*'(참고)타워 스텟 가치'!$X$17,'스테이지별 몬스터 스텟'!AL1241*'(참고)타워 스텟 가치'!$Y$17)</f>
        <v>757897.77000000258</v>
      </c>
      <c r="AN1241">
        <v>3</v>
      </c>
    </row>
    <row r="1242" spans="3:40" x14ac:dyDescent="0.3">
      <c r="C1242">
        <v>3</v>
      </c>
      <c r="D1242">
        <f t="shared" si="59"/>
        <v>248</v>
      </c>
      <c r="E1242" s="52">
        <f>VLOOKUP(D1242,'스테이지별 난이도 설정'!B:C,2,0)</f>
        <v>99.20000000000033</v>
      </c>
      <c r="F1242" t="str">
        <f t="shared" si="60"/>
        <v>에픽</v>
      </c>
      <c r="G1242">
        <f t="shared" si="58"/>
        <v>6</v>
      </c>
      <c r="H1242">
        <f>VLOOKUP($F1242,'(참고)타워 스텟 가치'!$B$2:$L$6,H$2,0)+(VLOOKUP($F1242,'(참고)타워 스텟 가치'!$B$2:$L$6,H$2,0)*$E1242)</f>
        <v>1690.8750000000055</v>
      </c>
      <c r="I1242">
        <f>VLOOKUP($F1242,'(참고)타워 스텟 가치'!$B$2:$L$6,I$2,0)+(VLOOKUP($F1242,'(참고)타워 스텟 가치'!$B$2:$L$6,I$2,0)*$E1242)</f>
        <v>338.17500000000109</v>
      </c>
      <c r="J1242">
        <f>VLOOKUP($F1242,'(참고)타워 스텟 가치'!$B$2:$L$6,J$2,0)+(VLOOKUP($F1242,'(참고)타워 스텟 가치'!$B$2:$L$6,J$2,0)*$E1242)</f>
        <v>501000.00000000163</v>
      </c>
      <c r="K1242">
        <f>VLOOKUP($F1242,'(참고)타워 스텟 가치'!$B$2:$L$6,K$2,0)+(VLOOKUP($F1242,'(참고)타워 스텟 가치'!$B$2:$L$6,K$2,0)*$E1242)</f>
        <v>6763.5000000000218</v>
      </c>
      <c r="L1242">
        <f>VLOOKUP($F1242,'(참고)타워 스텟 가치'!$B$2:$L$6,L$2,0)+(VLOOKUP($F1242,'(참고)타워 스텟 가치'!$B$2:$L$6,L$2,0)*$E1242)</f>
        <v>112.72500000000036</v>
      </c>
      <c r="M1242">
        <f>VLOOKUP($F1242,'(참고)타워 스텟 가치'!$B$2:$L$6,M$2,0)+(VLOOKUP($F1242,'(참고)타워 스텟 가치'!$B$2:$L$6,M$2,0)*$E1242)</f>
        <v>30.060000000000098</v>
      </c>
      <c r="N1242">
        <f>VLOOKUP($F1242,'(참고)타워 스텟 가치'!$B$2:$L$6,N$2,0)+(VLOOKUP($F1242,'(참고)타워 스텟 가치'!$B$2:$L$6,N$2,0)*$E1242)</f>
        <v>0</v>
      </c>
      <c r="O1242">
        <f>VLOOKUP($F1242,'(참고)타워 스텟 가치'!$B$2:$L$6,O$2,0)+(VLOOKUP($F1242,'(참고)타워 스텟 가치'!$B$2:$L$6,O$2,0)*$E1242)</f>
        <v>0</v>
      </c>
      <c r="P1242">
        <f>VLOOKUP($F1242,'(참고)타워 스텟 가치'!$B$2:$L$6,P$2,0)+(VLOOKUP($F1242,'(참고)타워 스텟 가치'!$B$2:$L$6,P$2,0)*$E1242)</f>
        <v>70.140000000000228</v>
      </c>
      <c r="Q1242">
        <f>SUM('스테이지별 몬스터 스텟'!H1242*'(참고)타워 스텟 가치'!$Q$17,'스테이지별 몬스터 스텟'!I1242*'(참고)타워 스텟 가치'!$R$17,'스테이지별 몬스터 스텟'!J1242*'(참고)타워 스텟 가치'!$S$17,'스테이지별 몬스터 스텟'!K1242*'(참고)타워 스텟 가치'!$T$17,'스테이지별 몬스터 스텟'!L1242*'(참고)타워 스텟 가치'!$U$17,'스테이지별 몬스터 스텟'!M1242*'(참고)타워 스텟 가치'!$V$17,'스테이지별 몬스터 스텟'!N1242*'(참고)타워 스텟 가치'!$W$17,'스테이지별 몬스터 스텟'!O1242*'(참고)타워 스텟 가치'!$X$17,'스테이지별 몬스터 스텟'!P1242*'(참고)타워 스텟 가치'!$Y$17)</f>
        <v>769311.80250000255</v>
      </c>
      <c r="R1242">
        <v>1</v>
      </c>
      <c r="S1242">
        <f>VLOOKUP($F1242,'(참고)타워 스텟 가치'!$B$7:$L$11,S$2,0)+(VLOOKUP($F1242,'(참고)타워 스텟 가치'!$B$7:$L$11,S$2,0)*$E1242)</f>
        <v>563.62500000000182</v>
      </c>
      <c r="T1242">
        <f>VLOOKUP($F1242,'(참고)타워 스텟 가치'!$B$7:$L$11,T$2,0)+(VLOOKUP($F1242,'(참고)타워 스텟 가치'!$B$7:$L$11,T$2,0)*$E1242)</f>
        <v>1014.5250000000034</v>
      </c>
      <c r="U1242">
        <f>VLOOKUP($F1242,'(참고)타워 스텟 가치'!$B$7:$L$11,U$2,0)+(VLOOKUP($F1242,'(참고)타워 스텟 가치'!$B$7:$L$11,U$2,0)*$E1242)</f>
        <v>501000.00000000163</v>
      </c>
      <c r="V1242">
        <f>VLOOKUP($F1242,'(참고)타워 스텟 가치'!$B$7:$L$11,V$2,0)+(VLOOKUP($F1242,'(참고)타워 스텟 가치'!$B$7:$L$11,V$2,0)*$E1242)</f>
        <v>6763.5000000000218</v>
      </c>
      <c r="W1242">
        <f>VLOOKUP($F1242,'(참고)타워 스텟 가치'!$B$7:$L$11,W$2,0)+(VLOOKUP($F1242,'(참고)타워 스텟 가치'!$B$7:$L$11,W$2,0)*$E1242)</f>
        <v>112.72500000000036</v>
      </c>
      <c r="X1242">
        <f>VLOOKUP($F1242,'(참고)타워 스텟 가치'!$B$7:$L$11,X$2,0)+(VLOOKUP($F1242,'(참고)타워 스텟 가치'!$B$7:$L$11,X$2,0)*$E1242)</f>
        <v>30.060000000000098</v>
      </c>
      <c r="Y1242">
        <f>VLOOKUP($F1242,'(참고)타워 스텟 가치'!$B$7:$L$11,Y$2,0)+(VLOOKUP($F1242,'(참고)타워 스텟 가치'!$B$7:$L$11,Y$2,0)*$E1242)</f>
        <v>0</v>
      </c>
      <c r="Z1242">
        <f>VLOOKUP($F1242,'(참고)타워 스텟 가치'!$B$7:$L$11,Z$2,0)+(VLOOKUP($F1242,'(참고)타워 스텟 가치'!$B$7:$L$11,Z$2,0)*$E1242)</f>
        <v>0</v>
      </c>
      <c r="AA1242">
        <f>VLOOKUP($F1242,'(참고)타워 스텟 가치'!$B$7:$L$11,AA$2,0)+(VLOOKUP($F1242,'(참고)타워 스텟 가치'!$B$7:$L$11,AA$2,0)*$E1242)</f>
        <v>70.140000000000228</v>
      </c>
      <c r="AB1242">
        <f>SUM('스테이지별 몬스터 스텟'!S1242*'(참고)타워 스텟 가치'!$Q$17,'스테이지별 몬스터 스텟'!T1242*'(참고)타워 스텟 가치'!$R$17,'스테이지별 몬스터 스텟'!U1242*'(참고)타워 스텟 가치'!$S$17,'스테이지별 몬스터 스텟'!V1242*'(참고)타워 스텟 가치'!$T$17,'스테이지별 몬스터 스텟'!W1242*'(참고)타워 스텟 가치'!$U$17,'스테이지별 몬스터 스텟'!X1242*'(참고)타워 스텟 가치'!$V$17,'스테이지별 몬스터 스텟'!Y1242*'(참고)타워 스텟 가치'!$W$17,'스테이지별 몬스터 스텟'!Z1242*'(참고)타워 스텟 가치'!$X$17,'스테이지별 몬스터 스텟'!AA1242*'(참고)타워 스텟 가치'!$Y$17)</f>
        <v>768071.82750000246</v>
      </c>
      <c r="AC1242">
        <v>2</v>
      </c>
      <c r="AD1242">
        <f>VLOOKUP($F1242,'(참고)타워 스텟 가치'!$B$12:$L$16,AD$2,0)+(VLOOKUP($F1242,'(참고)타워 스텟 가치'!$B$12:$L$16,AD$2,0)*$E1242)</f>
        <v>563.62500000000182</v>
      </c>
      <c r="AE1242">
        <f>VLOOKUP($F1242,'(참고)타워 스텟 가치'!$B$12:$L$16,AE$2,0)+(VLOOKUP($F1242,'(참고)타워 스텟 가치'!$B$12:$L$16,AE$2,0)*$E1242)</f>
        <v>676.35000000000218</v>
      </c>
      <c r="AF1242">
        <f>VLOOKUP($F1242,'(참고)타워 스텟 가치'!$B$12:$L$16,AF$2,0)+(VLOOKUP($F1242,'(참고)타워 스텟 가치'!$B$12:$L$16,AF$2,0)*$E1242)</f>
        <v>501000.00000000163</v>
      </c>
      <c r="AG1242">
        <f>VLOOKUP($F1242,'(참고)타워 스텟 가치'!$B$12:$L$16,AG$2,0)+(VLOOKUP($F1242,'(참고)타워 스텟 가치'!$B$12:$L$16,AG$2,0)*$E1242)</f>
        <v>3381.7500000000109</v>
      </c>
      <c r="AH1242">
        <f>VLOOKUP($F1242,'(참고)타워 스텟 가치'!$B$12:$L$16,AH$2,0)+(VLOOKUP($F1242,'(참고)타워 스텟 가치'!$B$12:$L$16,AH$2,0)*$E1242)</f>
        <v>112.72500000000036</v>
      </c>
      <c r="AI1242">
        <f>VLOOKUP($F1242,'(참고)타워 스텟 가치'!$B$12:$L$16,AI$2,0)+(VLOOKUP($F1242,'(참고)타워 스텟 가치'!$B$12:$L$16,AI$2,0)*$E1242)</f>
        <v>30.060000000000098</v>
      </c>
      <c r="AJ1242">
        <f>VLOOKUP($F1242,'(참고)타워 스텟 가치'!$B$12:$L$16,AJ$2,0)+(VLOOKUP($F1242,'(참고)타워 스텟 가치'!$B$12:$L$16,AJ$2,0)*$E1242)</f>
        <v>0</v>
      </c>
      <c r="AK1242">
        <f>VLOOKUP($F1242,'(참고)타워 스텟 가치'!$B$12:$L$16,AK$2,0)+(VLOOKUP($F1242,'(참고)타워 스텟 가치'!$B$12:$L$16,AK$2,0)*$E1242)</f>
        <v>0</v>
      </c>
      <c r="AL1242">
        <f>VLOOKUP($F1242,'(참고)타워 스텟 가치'!$B$12:$L$16,AL$2,0)+(VLOOKUP($F1242,'(참고)타워 스텟 가치'!$B$12:$L$16,AL$2,0)*$E1242)</f>
        <v>140.28000000000046</v>
      </c>
      <c r="AM1242">
        <f>SUM('스테이지별 몬스터 스텟'!AD1242*'(참고)타워 스텟 가치'!$Q$17,'스테이지별 몬스터 스텟'!AE1242*'(참고)타워 스텟 가치'!$R$17,'스테이지별 몬스터 스텟'!AF1242*'(참고)타워 스텟 가치'!$S$17,'스테이지별 몬스터 스텟'!AG1242*'(참고)타워 스텟 가치'!$T$17,'스테이지별 몬스터 스텟'!AH1242*'(참고)타워 스텟 가치'!$U$17,'스테이지별 몬스터 스텟'!AI1242*'(참고)타워 스텟 가치'!$V$17,'스테이지별 몬스터 스텟'!AJ1242*'(참고)타워 스텟 가치'!$W$17,'스테이지별 몬스터 스텟'!AK1242*'(참고)타워 스텟 가치'!$X$17,'스테이지별 몬스터 스텟'!AL1242*'(참고)타워 스텟 가치'!$Y$17)</f>
        <v>760941.34500000253</v>
      </c>
      <c r="AN1242">
        <v>3</v>
      </c>
    </row>
    <row r="1243" spans="3:40" x14ac:dyDescent="0.3">
      <c r="C1243">
        <v>4</v>
      </c>
      <c r="D1243">
        <f t="shared" si="59"/>
        <v>248</v>
      </c>
      <c r="E1243" s="52">
        <f>VLOOKUP(D1243,'스테이지별 난이도 설정'!B:C,2,0)</f>
        <v>99.20000000000033</v>
      </c>
      <c r="F1243" t="str">
        <f t="shared" si="60"/>
        <v>유니크</v>
      </c>
      <c r="G1243">
        <f t="shared" si="58"/>
        <v>6</v>
      </c>
      <c r="H1243">
        <f>VLOOKUP($F1243,'(참고)타워 스텟 가치'!$B$2:$L$6,H$2,0)+(VLOOKUP($F1243,'(참고)타워 스텟 가치'!$B$2:$L$6,H$2,0)*$E1243)</f>
        <v>2536.3125000000082</v>
      </c>
      <c r="I1243">
        <f>VLOOKUP($F1243,'(참고)타워 스텟 가치'!$B$2:$L$6,I$2,0)+(VLOOKUP($F1243,'(참고)타워 스텟 가치'!$B$2:$L$6,I$2,0)*$E1243)</f>
        <v>507.26250000000169</v>
      </c>
      <c r="J1243">
        <f>VLOOKUP($F1243,'(참고)타워 스텟 가치'!$B$2:$L$6,J$2,0)+(VLOOKUP($F1243,'(참고)타워 스텟 가치'!$B$2:$L$6,J$2,0)*$E1243)</f>
        <v>501000.00000000163</v>
      </c>
      <c r="K1243">
        <f>VLOOKUP($F1243,'(참고)타워 스텟 가치'!$B$2:$L$6,K$2,0)+(VLOOKUP($F1243,'(참고)타워 스텟 가치'!$B$2:$L$6,K$2,0)*$E1243)</f>
        <v>10145.250000000033</v>
      </c>
      <c r="L1243">
        <f>VLOOKUP($F1243,'(참고)타워 스텟 가치'!$B$2:$L$6,L$2,0)+(VLOOKUP($F1243,'(참고)타워 스텟 가치'!$B$2:$L$6,L$2,0)*$E1243)</f>
        <v>169.08750000000055</v>
      </c>
      <c r="M1243">
        <f>VLOOKUP($F1243,'(참고)타워 스텟 가치'!$B$2:$L$6,M$2,0)+(VLOOKUP($F1243,'(참고)타워 스텟 가치'!$B$2:$L$6,M$2,0)*$E1243)</f>
        <v>30.060000000000098</v>
      </c>
      <c r="N1243">
        <f>VLOOKUP($F1243,'(참고)타워 스텟 가치'!$B$2:$L$6,N$2,0)+(VLOOKUP($F1243,'(참고)타워 스텟 가치'!$B$2:$L$6,N$2,0)*$E1243)</f>
        <v>0</v>
      </c>
      <c r="O1243">
        <f>VLOOKUP($F1243,'(참고)타워 스텟 가치'!$B$2:$L$6,O$2,0)+(VLOOKUP($F1243,'(참고)타워 스텟 가치'!$B$2:$L$6,O$2,0)*$E1243)</f>
        <v>0</v>
      </c>
      <c r="P1243">
        <f>VLOOKUP($F1243,'(참고)타워 스텟 가치'!$B$2:$L$6,P$2,0)+(VLOOKUP($F1243,'(참고)타워 스텟 가치'!$B$2:$L$6,P$2,0)*$E1243)</f>
        <v>100.20000000000033</v>
      </c>
      <c r="Q1243">
        <f>SUM('스테이지별 몬스터 스텟'!H1243*'(참고)타워 스텟 가치'!$Q$17,'스테이지별 몬스터 스텟'!I1243*'(참고)타워 스텟 가치'!$R$17,'스테이지별 몬스터 스텟'!J1243*'(참고)타워 스텟 가치'!$S$17,'스테이지별 몬스터 스텟'!K1243*'(참고)타워 스텟 가치'!$T$17,'스테이지별 몬스터 스텟'!L1243*'(참고)타워 스텟 가치'!$U$17,'스테이지별 몬스터 스텟'!M1243*'(참고)타워 스텟 가치'!$V$17,'스테이지별 몬스터 스텟'!N1243*'(참고)타워 스텟 가치'!$W$17,'스테이지별 몬스터 스텟'!O1243*'(참고)타워 스텟 가치'!$X$17,'스테이지별 몬스터 스텟'!P1243*'(참고)타워 스텟 가치'!$Y$17)</f>
        <v>778192.65375000273</v>
      </c>
      <c r="R1243">
        <v>1</v>
      </c>
      <c r="S1243">
        <f>VLOOKUP($F1243,'(참고)타워 스텟 가치'!$B$7:$L$11,S$2,0)+(VLOOKUP($F1243,'(참고)타워 스텟 가치'!$B$7:$L$11,S$2,0)*$E1243)</f>
        <v>845.43750000000273</v>
      </c>
      <c r="T1243">
        <f>VLOOKUP($F1243,'(참고)타워 스텟 가치'!$B$7:$L$11,T$2,0)+(VLOOKUP($F1243,'(참고)타워 스텟 가치'!$B$7:$L$11,T$2,0)*$E1243)</f>
        <v>1521.7875000000049</v>
      </c>
      <c r="U1243">
        <f>VLOOKUP($F1243,'(참고)타워 스텟 가치'!$B$7:$L$11,U$2,0)+(VLOOKUP($F1243,'(참고)타워 스텟 가치'!$B$7:$L$11,U$2,0)*$E1243)</f>
        <v>501000.00000000163</v>
      </c>
      <c r="V1243">
        <f>VLOOKUP($F1243,'(참고)타워 스텟 가치'!$B$7:$L$11,V$2,0)+(VLOOKUP($F1243,'(참고)타워 스텟 가치'!$B$7:$L$11,V$2,0)*$E1243)</f>
        <v>10145.250000000033</v>
      </c>
      <c r="W1243">
        <f>VLOOKUP($F1243,'(참고)타워 스텟 가치'!$B$7:$L$11,W$2,0)+(VLOOKUP($F1243,'(참고)타워 스텟 가치'!$B$7:$L$11,W$2,0)*$E1243)</f>
        <v>169.08750000000055</v>
      </c>
      <c r="X1243">
        <f>VLOOKUP($F1243,'(참고)타워 스텟 가치'!$B$7:$L$11,X$2,0)+(VLOOKUP($F1243,'(참고)타워 스텟 가치'!$B$7:$L$11,X$2,0)*$E1243)</f>
        <v>30.060000000000098</v>
      </c>
      <c r="Y1243">
        <f>VLOOKUP($F1243,'(참고)타워 스텟 가치'!$B$7:$L$11,Y$2,0)+(VLOOKUP($F1243,'(참고)타워 스텟 가치'!$B$7:$L$11,Y$2,0)*$E1243)</f>
        <v>0</v>
      </c>
      <c r="Z1243">
        <f>VLOOKUP($F1243,'(참고)타워 스텟 가치'!$B$7:$L$11,Z$2,0)+(VLOOKUP($F1243,'(참고)타워 스텟 가치'!$B$7:$L$11,Z$2,0)*$E1243)</f>
        <v>0</v>
      </c>
      <c r="AA1243">
        <f>VLOOKUP($F1243,'(참고)타워 스텟 가치'!$B$7:$L$11,AA$2,0)+(VLOOKUP($F1243,'(참고)타워 스텟 가치'!$B$7:$L$11,AA$2,0)*$E1243)</f>
        <v>100.20000000000033</v>
      </c>
      <c r="AB1243">
        <f>SUM('스테이지별 몬스터 스텟'!S1243*'(참고)타워 스텟 가치'!$Q$17,'스테이지별 몬스터 스텟'!T1243*'(참고)타워 스텟 가치'!$R$17,'스테이지별 몬스터 스텟'!U1243*'(참고)타워 스텟 가치'!$S$17,'스테이지별 몬스터 스텟'!V1243*'(참고)타워 스텟 가치'!$T$17,'스테이지별 몬스터 스텟'!W1243*'(참고)타워 스텟 가치'!$U$17,'스테이지별 몬스터 스텟'!X1243*'(참고)타워 스텟 가치'!$V$17,'스테이지별 몬스터 스텟'!Y1243*'(참고)타워 스텟 가치'!$W$17,'스테이지별 몬스터 스텟'!Z1243*'(참고)타워 스텟 가치'!$X$17,'스테이지별 몬스터 스텟'!AA1243*'(참고)타워 스텟 가치'!$Y$17)</f>
        <v>776332.69125000271</v>
      </c>
      <c r="AC1243">
        <v>2</v>
      </c>
      <c r="AD1243">
        <f>VLOOKUP($F1243,'(참고)타워 스텟 가치'!$B$12:$L$16,AD$2,0)+(VLOOKUP($F1243,'(참고)타워 스텟 가치'!$B$12:$L$16,AD$2,0)*$E1243)</f>
        <v>845.43750000000273</v>
      </c>
      <c r="AE1243">
        <f>VLOOKUP($F1243,'(참고)타워 스텟 가치'!$B$12:$L$16,AE$2,0)+(VLOOKUP($F1243,'(참고)타워 스텟 가치'!$B$12:$L$16,AE$2,0)*$E1243)</f>
        <v>1014.5250000000034</v>
      </c>
      <c r="AF1243">
        <f>VLOOKUP($F1243,'(참고)타워 스텟 가치'!$B$12:$L$16,AF$2,0)+(VLOOKUP($F1243,'(참고)타워 스텟 가치'!$B$12:$L$16,AF$2,0)*$E1243)</f>
        <v>501000.00000000163</v>
      </c>
      <c r="AG1243">
        <f>VLOOKUP($F1243,'(참고)타워 스텟 가치'!$B$12:$L$16,AG$2,0)+(VLOOKUP($F1243,'(참고)타워 스텟 가치'!$B$12:$L$16,AG$2,0)*$E1243)</f>
        <v>5072.6250000000164</v>
      </c>
      <c r="AH1243">
        <f>VLOOKUP($F1243,'(참고)타워 스텟 가치'!$B$12:$L$16,AH$2,0)+(VLOOKUP($F1243,'(참고)타워 스텟 가치'!$B$12:$L$16,AH$2,0)*$E1243)</f>
        <v>169.08750000000055</v>
      </c>
      <c r="AI1243">
        <f>VLOOKUP($F1243,'(참고)타워 스텟 가치'!$B$12:$L$16,AI$2,0)+(VLOOKUP($F1243,'(참고)타워 스텟 가치'!$B$12:$L$16,AI$2,0)*$E1243)</f>
        <v>30.060000000000098</v>
      </c>
      <c r="AJ1243">
        <f>VLOOKUP($F1243,'(참고)타워 스텟 가치'!$B$12:$L$16,AJ$2,0)+(VLOOKUP($F1243,'(참고)타워 스텟 가치'!$B$12:$L$16,AJ$2,0)*$E1243)</f>
        <v>0</v>
      </c>
      <c r="AK1243">
        <f>VLOOKUP($F1243,'(참고)타워 스텟 가치'!$B$12:$L$16,AK$2,0)+(VLOOKUP($F1243,'(참고)타워 스텟 가치'!$B$12:$L$16,AK$2,0)*$E1243)</f>
        <v>0</v>
      </c>
      <c r="AL1243">
        <f>VLOOKUP($F1243,'(참고)타워 스텟 가치'!$B$12:$L$16,AL$2,0)+(VLOOKUP($F1243,'(참고)타워 스텟 가치'!$B$12:$L$16,AL$2,0)*$E1243)</f>
        <v>200.40000000000066</v>
      </c>
      <c r="AM1243">
        <f>SUM('스테이지별 몬스터 스텟'!AD1243*'(참고)타워 스텟 가치'!$Q$17,'스테이지별 몬스터 스텟'!AE1243*'(참고)타워 스텟 가치'!$R$17,'스테이지별 몬스터 스텟'!AF1243*'(참고)타워 스텟 가치'!$S$17,'스테이지별 몬스터 스텟'!AG1243*'(참고)타워 스텟 가치'!$T$17,'스테이지별 몬스터 스텟'!AH1243*'(참고)타워 스텟 가치'!$U$17,'스테이지별 몬스터 스텟'!AI1243*'(참고)타워 스텟 가치'!$V$17,'스테이지별 몬스터 스텟'!AJ1243*'(참고)타워 스텟 가치'!$W$17,'스테이지별 몬스터 스텟'!AK1243*'(참고)타워 스텟 가치'!$X$17,'스테이지별 몬스터 스텟'!AL1243*'(참고)타워 스텟 가치'!$Y$17)</f>
        <v>765626.94750000257</v>
      </c>
      <c r="AN1243">
        <v>3</v>
      </c>
    </row>
    <row r="1244" spans="3:40" x14ac:dyDescent="0.3">
      <c r="C1244">
        <v>5</v>
      </c>
      <c r="D1244">
        <f t="shared" si="59"/>
        <v>248</v>
      </c>
      <c r="E1244" s="52">
        <f>VLOOKUP(D1244,'스테이지별 난이도 설정'!B:C,2,0)</f>
        <v>99.20000000000033</v>
      </c>
      <c r="F1244" t="str">
        <f t="shared" si="60"/>
        <v>스페셜</v>
      </c>
      <c r="G1244">
        <f t="shared" si="58"/>
        <v>6</v>
      </c>
      <c r="H1244">
        <f>VLOOKUP($F1244,'(참고)타워 스텟 가치'!$B$2:$L$6,H$2,0)+(VLOOKUP($F1244,'(참고)타워 스텟 가치'!$B$2:$L$6,H$2,0)*$E1244)</f>
        <v>3804.4687500000127</v>
      </c>
      <c r="I1244">
        <f>VLOOKUP($F1244,'(참고)타워 스텟 가치'!$B$2:$L$6,I$2,0)+(VLOOKUP($F1244,'(참고)타워 스텟 가치'!$B$2:$L$6,I$2,0)*$E1244)</f>
        <v>760.89375000000246</v>
      </c>
      <c r="J1244">
        <f>VLOOKUP($F1244,'(참고)타워 스텟 가치'!$B$2:$L$6,J$2,0)+(VLOOKUP($F1244,'(참고)타워 스텟 가치'!$B$2:$L$6,J$2,0)*$E1244)</f>
        <v>501000.00000000163</v>
      </c>
      <c r="K1244">
        <f>VLOOKUP($F1244,'(참고)타워 스텟 가치'!$B$2:$L$6,K$2,0)+(VLOOKUP($F1244,'(참고)타워 스텟 가치'!$B$2:$L$6,K$2,0)*$E1244)</f>
        <v>15217.875000000051</v>
      </c>
      <c r="L1244">
        <f>VLOOKUP($F1244,'(참고)타워 스텟 가치'!$B$2:$L$6,L$2,0)+(VLOOKUP($F1244,'(참고)타워 스텟 가치'!$B$2:$L$6,L$2,0)*$E1244)</f>
        <v>253.63125000000085</v>
      </c>
      <c r="M1244">
        <f>VLOOKUP($F1244,'(참고)타워 스텟 가치'!$B$2:$L$6,M$2,0)+(VLOOKUP($F1244,'(참고)타워 스텟 가치'!$B$2:$L$6,M$2,0)*$E1244)</f>
        <v>30.060000000000098</v>
      </c>
      <c r="N1244">
        <f>VLOOKUP($F1244,'(참고)타워 스텟 가치'!$B$2:$L$6,N$2,0)+(VLOOKUP($F1244,'(참고)타워 스텟 가치'!$B$2:$L$6,N$2,0)*$E1244)</f>
        <v>0</v>
      </c>
      <c r="O1244">
        <f>VLOOKUP($F1244,'(참고)타워 스텟 가치'!$B$2:$L$6,O$2,0)+(VLOOKUP($F1244,'(참고)타워 스텟 가치'!$B$2:$L$6,O$2,0)*$E1244)</f>
        <v>0</v>
      </c>
      <c r="P1244">
        <f>VLOOKUP($F1244,'(참고)타워 스텟 가치'!$B$2:$L$6,P$2,0)+(VLOOKUP($F1244,'(참고)타워 스텟 가치'!$B$2:$L$6,P$2,0)*$E1244)</f>
        <v>100.20000000000033</v>
      </c>
      <c r="Q1244">
        <f>SUM('스테이지별 몬스터 스텟'!H1244*'(참고)타워 스텟 가치'!$Q$17,'스테이지별 몬스터 스텟'!I1244*'(참고)타워 스텟 가치'!$R$17,'스테이지별 몬스터 스텟'!J1244*'(참고)타워 스텟 가치'!$S$17,'스테이지별 몬스터 스텟'!K1244*'(참고)타워 스텟 가치'!$T$17,'스테이지별 몬스터 스텟'!L1244*'(참고)타워 스텟 가치'!$U$17,'스테이지별 몬스터 스텟'!M1244*'(참고)타워 스텟 가치'!$V$17,'스테이지별 몬스터 스텟'!N1244*'(참고)타워 스텟 가치'!$W$17,'스테이지별 몬스터 스텟'!O1244*'(참고)타워 스텟 가치'!$X$17,'스테이지별 몬스터 스텟'!P1244*'(참고)타워 스텟 가치'!$Y$17)</f>
        <v>791423.75062500266</v>
      </c>
      <c r="R1244">
        <v>1</v>
      </c>
      <c r="S1244">
        <f>VLOOKUP($F1244,'(참고)타워 스텟 가치'!$B$7:$L$11,S$2,0)+(VLOOKUP($F1244,'(참고)타워 스텟 가치'!$B$7:$L$11,S$2,0)*$E1244)</f>
        <v>1268.1562500000041</v>
      </c>
      <c r="T1244">
        <f>VLOOKUP($F1244,'(참고)타워 스텟 가치'!$B$7:$L$11,T$2,0)+(VLOOKUP($F1244,'(참고)타워 스텟 가치'!$B$7:$L$11,T$2,0)*$E1244)</f>
        <v>2282.6812500000074</v>
      </c>
      <c r="U1244">
        <f>VLOOKUP($F1244,'(참고)타워 스텟 가치'!$B$7:$L$11,U$2,0)+(VLOOKUP($F1244,'(참고)타워 스텟 가치'!$B$7:$L$11,U$2,0)*$E1244)</f>
        <v>501000.00000000163</v>
      </c>
      <c r="V1244">
        <f>VLOOKUP($F1244,'(참고)타워 스텟 가치'!$B$7:$L$11,V$2,0)+(VLOOKUP($F1244,'(참고)타워 스텟 가치'!$B$7:$L$11,V$2,0)*$E1244)</f>
        <v>15217.875000000051</v>
      </c>
      <c r="W1244">
        <f>VLOOKUP($F1244,'(참고)타워 스텟 가치'!$B$7:$L$11,W$2,0)+(VLOOKUP($F1244,'(참고)타워 스텟 가치'!$B$7:$L$11,W$2,0)*$E1244)</f>
        <v>253.63125000000085</v>
      </c>
      <c r="X1244">
        <f>VLOOKUP($F1244,'(참고)타워 스텟 가치'!$B$7:$L$11,X$2,0)+(VLOOKUP($F1244,'(참고)타워 스텟 가치'!$B$7:$L$11,X$2,0)*$E1244)</f>
        <v>30.060000000000098</v>
      </c>
      <c r="Y1244">
        <f>VLOOKUP($F1244,'(참고)타워 스텟 가치'!$B$7:$L$11,Y$2,0)+(VLOOKUP($F1244,'(참고)타워 스텟 가치'!$B$7:$L$11,Y$2,0)*$E1244)</f>
        <v>0</v>
      </c>
      <c r="Z1244">
        <f>VLOOKUP($F1244,'(참고)타워 스텟 가치'!$B$7:$L$11,Z$2,0)+(VLOOKUP($F1244,'(참고)타워 스텟 가치'!$B$7:$L$11,Z$2,0)*$E1244)</f>
        <v>0</v>
      </c>
      <c r="AA1244">
        <f>VLOOKUP($F1244,'(참고)타워 스텟 가치'!$B$7:$L$11,AA$2,0)+(VLOOKUP($F1244,'(참고)타워 스텟 가치'!$B$7:$L$11,AA$2,0)*$E1244)</f>
        <v>100.20000000000033</v>
      </c>
      <c r="AB1244">
        <f>SUM('스테이지별 몬스터 스텟'!S1244*'(참고)타워 스텟 가치'!$Q$17,'스테이지별 몬스터 스텟'!T1244*'(참고)타워 스텟 가치'!$R$17,'스테이지별 몬스터 스텟'!U1244*'(참고)타워 스텟 가치'!$S$17,'스테이지별 몬스터 스텟'!V1244*'(참고)타워 스텟 가치'!$T$17,'스테이지별 몬스터 스텟'!W1244*'(참고)타워 스텟 가치'!$U$17,'스테이지별 몬스터 스텟'!X1244*'(참고)타워 스텟 가치'!$V$17,'스테이지별 몬스터 스텟'!Y1244*'(참고)타워 스텟 가치'!$W$17,'스테이지별 몬스터 스텟'!Z1244*'(참고)타워 스텟 가치'!$X$17,'스테이지별 몬스터 스텟'!AA1244*'(참고)타워 스텟 가치'!$Y$17)</f>
        <v>788633.80687500257</v>
      </c>
      <c r="AC1244">
        <v>2</v>
      </c>
      <c r="AD1244">
        <f>VLOOKUP($F1244,'(참고)타워 스텟 가치'!$B$12:$L$16,AD$2,0)+(VLOOKUP($F1244,'(참고)타워 스텟 가치'!$B$12:$L$16,AD$2,0)*$E1244)</f>
        <v>1268.1562500000041</v>
      </c>
      <c r="AE1244">
        <f>VLOOKUP($F1244,'(참고)타워 스텟 가치'!$B$12:$L$16,AE$2,0)+(VLOOKUP($F1244,'(참고)타워 스텟 가치'!$B$12:$L$16,AE$2,0)*$E1244)</f>
        <v>1521.7875000000049</v>
      </c>
      <c r="AF1244">
        <f>VLOOKUP($F1244,'(참고)타워 스텟 가치'!$B$12:$L$16,AF$2,0)+(VLOOKUP($F1244,'(참고)타워 스텟 가치'!$B$12:$L$16,AF$2,0)*$E1244)</f>
        <v>501000.00000000163</v>
      </c>
      <c r="AG1244">
        <f>VLOOKUP($F1244,'(참고)타워 스텟 가치'!$B$12:$L$16,AG$2,0)+(VLOOKUP($F1244,'(참고)타워 스텟 가치'!$B$12:$L$16,AG$2,0)*$E1244)</f>
        <v>7608.9375000000255</v>
      </c>
      <c r="AH1244">
        <f>VLOOKUP($F1244,'(참고)타워 스텟 가치'!$B$12:$L$16,AH$2,0)+(VLOOKUP($F1244,'(참고)타워 스텟 가치'!$B$12:$L$16,AH$2,0)*$E1244)</f>
        <v>253.63125000000085</v>
      </c>
      <c r="AI1244">
        <f>VLOOKUP($F1244,'(참고)타워 스텟 가치'!$B$12:$L$16,AI$2,0)+(VLOOKUP($F1244,'(참고)타워 스텟 가치'!$B$12:$L$16,AI$2,0)*$E1244)</f>
        <v>30.060000000000098</v>
      </c>
      <c r="AJ1244">
        <f>VLOOKUP($F1244,'(참고)타워 스텟 가치'!$B$12:$L$16,AJ$2,0)+(VLOOKUP($F1244,'(참고)타워 스텟 가치'!$B$12:$L$16,AJ$2,0)*$E1244)</f>
        <v>0</v>
      </c>
      <c r="AK1244">
        <f>VLOOKUP($F1244,'(참고)타워 스텟 가치'!$B$12:$L$16,AK$2,0)+(VLOOKUP($F1244,'(참고)타워 스텟 가치'!$B$12:$L$16,AK$2,0)*$E1244)</f>
        <v>0</v>
      </c>
      <c r="AL1244">
        <f>VLOOKUP($F1244,'(참고)타워 스텟 가치'!$B$12:$L$16,AL$2,0)+(VLOOKUP($F1244,'(참고)타워 스텟 가치'!$B$12:$L$16,AL$2,0)*$E1244)</f>
        <v>200.40000000000066</v>
      </c>
      <c r="AM1244">
        <f>SUM('스테이지별 몬스터 스텟'!AD1244*'(참고)타워 스텟 가치'!$Q$17,'스테이지별 몬스터 스텟'!AE1244*'(참고)타워 스텟 가치'!$R$17,'스테이지별 몬스터 스텟'!AF1244*'(참고)타워 스텟 가치'!$S$17,'스테이지별 몬스터 스텟'!AG1244*'(참고)타워 스텟 가치'!$T$17,'스테이지별 몬스터 스텟'!AH1244*'(참고)타워 스텟 가치'!$U$17,'스테이지별 몬스터 스텟'!AI1244*'(참고)타워 스텟 가치'!$V$17,'스테이지별 몬스터 스텟'!AJ1244*'(참고)타워 스텟 가치'!$W$17,'스테이지별 몬스터 스텟'!AK1244*'(참고)타워 스텟 가치'!$X$17,'스테이지별 몬스터 스텟'!AL1244*'(참고)타워 스텟 가치'!$Y$17)</f>
        <v>772474.99125000252</v>
      </c>
      <c r="AN1244">
        <v>3</v>
      </c>
    </row>
    <row r="1245" spans="3:40" x14ac:dyDescent="0.3">
      <c r="C1245">
        <v>1</v>
      </c>
      <c r="D1245">
        <f t="shared" si="59"/>
        <v>249</v>
      </c>
      <c r="E1245" s="52">
        <f>VLOOKUP(D1245,'스테이지별 난이도 설정'!B:C,2,0)</f>
        <v>99.600000000000335</v>
      </c>
      <c r="F1245" t="str">
        <f t="shared" si="60"/>
        <v>일반</v>
      </c>
      <c r="G1245">
        <f t="shared" si="58"/>
        <v>6</v>
      </c>
      <c r="H1245">
        <f>VLOOKUP($F1245,'(참고)타워 스텟 가치'!$B$2:$L$6,H$2,0)+(VLOOKUP($F1245,'(참고)타워 스텟 가치'!$B$2:$L$6,H$2,0)*$E1245)</f>
        <v>754.5000000000025</v>
      </c>
      <c r="I1245">
        <f>VLOOKUP($F1245,'(참고)타워 스텟 가치'!$B$2:$L$6,I$2,0)+(VLOOKUP($F1245,'(참고)타워 스텟 가치'!$B$2:$L$6,I$2,0)*$E1245)</f>
        <v>150.90000000000049</v>
      </c>
      <c r="J1245">
        <f>VLOOKUP($F1245,'(참고)타워 스텟 가치'!$B$2:$L$6,J$2,0)+(VLOOKUP($F1245,'(참고)타워 스텟 가치'!$B$2:$L$6,J$2,0)*$E1245)</f>
        <v>503000.00000000169</v>
      </c>
      <c r="K1245">
        <f>VLOOKUP($F1245,'(참고)타워 스텟 가치'!$B$2:$L$6,K$2,0)+(VLOOKUP($F1245,'(참고)타워 스텟 가치'!$B$2:$L$6,K$2,0)*$E1245)</f>
        <v>3018.00000000001</v>
      </c>
      <c r="L1245">
        <f>VLOOKUP($F1245,'(참고)타워 스텟 가치'!$B$2:$L$6,L$2,0)+(VLOOKUP($F1245,'(참고)타워 스텟 가치'!$B$2:$L$6,L$2,0)*$E1245)</f>
        <v>50.300000000000168</v>
      </c>
      <c r="M1245">
        <f>VLOOKUP($F1245,'(참고)타워 스텟 가치'!$B$2:$L$6,M$2,0)+(VLOOKUP($F1245,'(참고)타워 스텟 가치'!$B$2:$L$6,M$2,0)*$E1245)</f>
        <v>30.180000000000099</v>
      </c>
      <c r="N1245">
        <f>VLOOKUP($F1245,'(참고)타워 스텟 가치'!$B$2:$L$6,N$2,0)+(VLOOKUP($F1245,'(참고)타워 스텟 가치'!$B$2:$L$6,N$2,0)*$E1245)</f>
        <v>0</v>
      </c>
      <c r="O1245">
        <f>VLOOKUP($F1245,'(참고)타워 스텟 가치'!$B$2:$L$6,O$2,0)+(VLOOKUP($F1245,'(참고)타워 스텟 가치'!$B$2:$L$6,O$2,0)*$E1245)</f>
        <v>0</v>
      </c>
      <c r="P1245">
        <f>VLOOKUP($F1245,'(참고)타워 스텟 가치'!$B$2:$L$6,P$2,0)+(VLOOKUP($F1245,'(참고)타워 스텟 가치'!$B$2:$L$6,P$2,0)*$E1245)</f>
        <v>70.420000000000229</v>
      </c>
      <c r="Q1245">
        <f>SUM('스테이지별 몬스터 스텟'!H1245*'(참고)타워 스텟 가치'!$Q$17,'스테이지별 몬스터 스텟'!I1245*'(참고)타워 스텟 가치'!$R$17,'스테이지별 몬스터 스텟'!J1245*'(참고)타워 스텟 가치'!$S$17,'스테이지별 몬스터 스텟'!K1245*'(참고)타워 스텟 가치'!$T$17,'스테이지별 몬스터 스텟'!L1245*'(참고)타워 스텟 가치'!$U$17,'스테이지별 몬스터 스텟'!M1245*'(참고)타워 스텟 가치'!$V$17,'스테이지별 몬스터 스텟'!N1245*'(참고)타워 스텟 가치'!$W$17,'스테이지별 몬스터 스텟'!O1245*'(참고)타워 스텟 가치'!$X$17,'스테이지별 몬스터 스텟'!P1245*'(참고)타워 스텟 가치'!$Y$17)</f>
        <v>762542.97000000253</v>
      </c>
      <c r="R1245">
        <v>1</v>
      </c>
      <c r="S1245">
        <f>VLOOKUP($F1245,'(참고)타워 스텟 가치'!$B$7:$L$11,S$2,0)+(VLOOKUP($F1245,'(참고)타워 스텟 가치'!$B$7:$L$11,S$2,0)*$E1245)</f>
        <v>251.50000000000085</v>
      </c>
      <c r="T1245">
        <f>VLOOKUP($F1245,'(참고)타워 스텟 가치'!$B$7:$L$11,T$2,0)+(VLOOKUP($F1245,'(참고)타워 스텟 가치'!$B$7:$L$11,T$2,0)*$E1245)</f>
        <v>452.70000000000152</v>
      </c>
      <c r="U1245">
        <f>VLOOKUP($F1245,'(참고)타워 스텟 가치'!$B$7:$L$11,U$2,0)+(VLOOKUP($F1245,'(참고)타워 스텟 가치'!$B$7:$L$11,U$2,0)*$E1245)</f>
        <v>503000.00000000169</v>
      </c>
      <c r="V1245">
        <f>VLOOKUP($F1245,'(참고)타워 스텟 가치'!$B$7:$L$11,V$2,0)+(VLOOKUP($F1245,'(참고)타워 스텟 가치'!$B$7:$L$11,V$2,0)*$E1245)</f>
        <v>3018.00000000001</v>
      </c>
      <c r="W1245">
        <f>VLOOKUP($F1245,'(참고)타워 스텟 가치'!$B$7:$L$11,W$2,0)+(VLOOKUP($F1245,'(참고)타워 스텟 가치'!$B$7:$L$11,W$2,0)*$E1245)</f>
        <v>50.300000000000168</v>
      </c>
      <c r="X1245">
        <f>VLOOKUP($F1245,'(참고)타워 스텟 가치'!$B$7:$L$11,X$2,0)+(VLOOKUP($F1245,'(참고)타워 스텟 가치'!$B$7:$L$11,X$2,0)*$E1245)</f>
        <v>30.180000000000099</v>
      </c>
      <c r="Y1245">
        <f>VLOOKUP($F1245,'(참고)타워 스텟 가치'!$B$7:$L$11,Y$2,0)+(VLOOKUP($F1245,'(참고)타워 스텟 가치'!$B$7:$L$11,Y$2,0)*$E1245)</f>
        <v>0</v>
      </c>
      <c r="Z1245">
        <f>VLOOKUP($F1245,'(참고)타워 스텟 가치'!$B$7:$L$11,Z$2,0)+(VLOOKUP($F1245,'(참고)타워 스텟 가치'!$B$7:$L$11,Z$2,0)*$E1245)</f>
        <v>0</v>
      </c>
      <c r="AA1245">
        <f>VLOOKUP($F1245,'(참고)타워 스텟 가치'!$B$7:$L$11,AA$2,0)+(VLOOKUP($F1245,'(참고)타워 스텟 가치'!$B$7:$L$11,AA$2,0)*$E1245)</f>
        <v>70.420000000000229</v>
      </c>
      <c r="AB1245">
        <f>SUM('스테이지별 몬스터 스텟'!S1245*'(참고)타워 스텟 가치'!$Q$17,'스테이지별 몬스터 스텟'!T1245*'(참고)타워 스텟 가치'!$R$17,'스테이지별 몬스터 스텟'!U1245*'(참고)타워 스텟 가치'!$S$17,'스테이지별 몬스터 스텟'!V1245*'(참고)타워 스텟 가치'!$T$17,'스테이지별 몬스터 스텟'!W1245*'(참고)타워 스텟 가치'!$U$17,'스테이지별 몬스터 스텟'!X1245*'(참고)타워 스텟 가치'!$V$17,'스테이지별 몬스터 스텟'!Y1245*'(참고)타워 스텟 가치'!$W$17,'스테이지별 몬스터 스텟'!Z1245*'(참고)타워 스텟 가치'!$X$17,'스테이지별 몬스터 스텟'!AA1245*'(참고)타워 스텟 가치'!$Y$17)</f>
        <v>761989.6700000026</v>
      </c>
      <c r="AC1245">
        <v>2</v>
      </c>
      <c r="AD1245">
        <f>VLOOKUP($F1245,'(참고)타워 스텟 가치'!$B$12:$L$16,AD$2,0)+(VLOOKUP($F1245,'(참고)타워 스텟 가치'!$B$12:$L$16,AD$2,0)*$E1245)</f>
        <v>251.50000000000085</v>
      </c>
      <c r="AE1245">
        <f>VLOOKUP($F1245,'(참고)타워 스텟 가치'!$B$12:$L$16,AE$2,0)+(VLOOKUP($F1245,'(참고)타워 스텟 가치'!$B$12:$L$16,AE$2,0)*$E1245)</f>
        <v>301.80000000000098</v>
      </c>
      <c r="AF1245">
        <f>VLOOKUP($F1245,'(참고)타워 스텟 가치'!$B$12:$L$16,AF$2,0)+(VLOOKUP($F1245,'(참고)타워 스텟 가치'!$B$12:$L$16,AF$2,0)*$E1245)</f>
        <v>503000.00000000169</v>
      </c>
      <c r="AG1245">
        <f>VLOOKUP($F1245,'(참고)타워 스텟 가치'!$B$12:$L$16,AG$2,0)+(VLOOKUP($F1245,'(참고)타워 스텟 가치'!$B$12:$L$16,AG$2,0)*$E1245)</f>
        <v>1509.000000000005</v>
      </c>
      <c r="AH1245">
        <f>VLOOKUP($F1245,'(참고)타워 스텟 가치'!$B$12:$L$16,AH$2,0)+(VLOOKUP($F1245,'(참고)타워 스텟 가치'!$B$12:$L$16,AH$2,0)*$E1245)</f>
        <v>50.300000000000168</v>
      </c>
      <c r="AI1245">
        <f>VLOOKUP($F1245,'(참고)타워 스텟 가치'!$B$12:$L$16,AI$2,0)+(VLOOKUP($F1245,'(참고)타워 스텟 가치'!$B$12:$L$16,AI$2,0)*$E1245)</f>
        <v>30.180000000000099</v>
      </c>
      <c r="AJ1245">
        <f>VLOOKUP($F1245,'(참고)타워 스텟 가치'!$B$12:$L$16,AJ$2,0)+(VLOOKUP($F1245,'(참고)타워 스텟 가치'!$B$12:$L$16,AJ$2,0)*$E1245)</f>
        <v>0</v>
      </c>
      <c r="AK1245">
        <f>VLOOKUP($F1245,'(참고)타워 스텟 가치'!$B$12:$L$16,AK$2,0)+(VLOOKUP($F1245,'(참고)타워 스텟 가치'!$B$12:$L$16,AK$2,0)*$E1245)</f>
        <v>0</v>
      </c>
      <c r="AL1245">
        <f>VLOOKUP($F1245,'(참고)타워 스텟 가치'!$B$12:$L$16,AL$2,0)+(VLOOKUP($F1245,'(참고)타워 스텟 가치'!$B$12:$L$16,AL$2,0)*$E1245)</f>
        <v>140.84000000000046</v>
      </c>
      <c r="AM1245">
        <f>SUM('스테이지별 몬스터 스텟'!AD1245*'(참고)타워 스텟 가치'!$Q$17,'스테이지별 몬스터 스텟'!AE1245*'(참고)타워 스텟 가치'!$R$17,'스테이지별 몬스터 스텟'!AF1245*'(참고)타워 스텟 가치'!$S$17,'스테이지별 몬스터 스텟'!AG1245*'(참고)타워 스텟 가치'!$T$17,'스테이지별 몬스터 스텟'!AH1245*'(참고)타워 스텟 가치'!$U$17,'스테이지별 몬스터 스텟'!AI1245*'(참고)타워 스텟 가치'!$V$17,'스테이지별 몬스터 스텟'!AJ1245*'(참고)타워 스텟 가치'!$W$17,'스테이지별 몬스터 스텟'!AK1245*'(참고)타워 스텟 가치'!$X$17,'스테이지별 몬스터 스텟'!AL1245*'(참고)타워 스텟 가치'!$Y$17)</f>
        <v>758886.16000000259</v>
      </c>
      <c r="AN1245">
        <v>3</v>
      </c>
    </row>
    <row r="1246" spans="3:40" x14ac:dyDescent="0.3">
      <c r="C1246">
        <v>2</v>
      </c>
      <c r="D1246">
        <f t="shared" si="59"/>
        <v>249</v>
      </c>
      <c r="E1246" s="52">
        <f>VLOOKUP(D1246,'스테이지별 난이도 설정'!B:C,2,0)</f>
        <v>99.600000000000335</v>
      </c>
      <c r="F1246" t="str">
        <f t="shared" si="60"/>
        <v>레어</v>
      </c>
      <c r="G1246">
        <f t="shared" si="58"/>
        <v>6</v>
      </c>
      <c r="H1246">
        <f>VLOOKUP($F1246,'(참고)타워 스텟 가치'!$B$2:$L$6,H$2,0)+(VLOOKUP($F1246,'(참고)타워 스텟 가치'!$B$2:$L$6,H$2,0)*$E1246)</f>
        <v>1131.7500000000039</v>
      </c>
      <c r="I1246">
        <f>VLOOKUP($F1246,'(참고)타워 스텟 가치'!$B$2:$L$6,I$2,0)+(VLOOKUP($F1246,'(참고)타워 스텟 가치'!$B$2:$L$6,I$2,0)*$E1246)</f>
        <v>226.35000000000076</v>
      </c>
      <c r="J1246">
        <f>VLOOKUP($F1246,'(참고)타워 스텟 가치'!$B$2:$L$6,J$2,0)+(VLOOKUP($F1246,'(참고)타워 스텟 가치'!$B$2:$L$6,J$2,0)*$E1246)</f>
        <v>503000.00000000169</v>
      </c>
      <c r="K1246">
        <f>VLOOKUP($F1246,'(참고)타워 스텟 가치'!$B$2:$L$6,K$2,0)+(VLOOKUP($F1246,'(참고)타워 스텟 가치'!$B$2:$L$6,K$2,0)*$E1246)</f>
        <v>4527.0000000000155</v>
      </c>
      <c r="L1246">
        <f>VLOOKUP($F1246,'(참고)타워 스텟 가치'!$B$2:$L$6,L$2,0)+(VLOOKUP($F1246,'(참고)타워 스텟 가치'!$B$2:$L$6,L$2,0)*$E1246)</f>
        <v>75.450000000000244</v>
      </c>
      <c r="M1246">
        <f>VLOOKUP($F1246,'(참고)타워 스텟 가치'!$B$2:$L$6,M$2,0)+(VLOOKUP($F1246,'(참고)타워 스텟 가치'!$B$2:$L$6,M$2,0)*$E1246)</f>
        <v>30.180000000000099</v>
      </c>
      <c r="N1246">
        <f>VLOOKUP($F1246,'(참고)타워 스텟 가치'!$B$2:$L$6,N$2,0)+(VLOOKUP($F1246,'(참고)타워 스텟 가치'!$B$2:$L$6,N$2,0)*$E1246)</f>
        <v>0</v>
      </c>
      <c r="O1246">
        <f>VLOOKUP($F1246,'(참고)타워 스텟 가치'!$B$2:$L$6,O$2,0)+(VLOOKUP($F1246,'(참고)타워 스텟 가치'!$B$2:$L$6,O$2,0)*$E1246)</f>
        <v>0</v>
      </c>
      <c r="P1246">
        <f>VLOOKUP($F1246,'(참고)타워 스텟 가치'!$B$2:$L$6,P$2,0)+(VLOOKUP($F1246,'(참고)타워 스텟 가치'!$B$2:$L$6,P$2,0)*$E1246)</f>
        <v>70.420000000000229</v>
      </c>
      <c r="Q1246">
        <f>SUM('스테이지별 몬스터 스텟'!H1246*'(참고)타워 스텟 가치'!$Q$17,'스테이지별 몬스터 스텟'!I1246*'(참고)타워 스텟 가치'!$R$17,'스테이지별 몬스터 스텟'!J1246*'(참고)타워 스텟 가치'!$S$17,'스테이지별 몬스터 스텟'!K1246*'(참고)타워 스텟 가치'!$T$17,'스테이지별 몬스터 스텟'!L1246*'(참고)타워 스텟 가치'!$U$17,'스테이지별 몬스터 스텟'!M1246*'(참고)타워 스텟 가치'!$V$17,'스테이지별 몬스터 스텟'!N1246*'(참고)타워 스텟 가치'!$W$17,'스테이지별 몬스터 스텟'!O1246*'(참고)타워 스텟 가치'!$X$17,'스테이지별 몬스터 스텟'!P1246*'(참고)타워 스텟 가치'!$Y$17)</f>
        <v>766478.94500000263</v>
      </c>
      <c r="R1246">
        <v>1</v>
      </c>
      <c r="S1246">
        <f>VLOOKUP($F1246,'(참고)타워 스텟 가치'!$B$7:$L$11,S$2,0)+(VLOOKUP($F1246,'(참고)타워 스텟 가치'!$B$7:$L$11,S$2,0)*$E1246)</f>
        <v>377.25000000000125</v>
      </c>
      <c r="T1246">
        <f>VLOOKUP($F1246,'(참고)타워 스텟 가치'!$B$7:$L$11,T$2,0)+(VLOOKUP($F1246,'(참고)타워 스텟 가치'!$B$7:$L$11,T$2,0)*$E1246)</f>
        <v>679.05000000000223</v>
      </c>
      <c r="U1246">
        <f>VLOOKUP($F1246,'(참고)타워 스텟 가치'!$B$7:$L$11,U$2,0)+(VLOOKUP($F1246,'(참고)타워 스텟 가치'!$B$7:$L$11,U$2,0)*$E1246)</f>
        <v>503000.00000000169</v>
      </c>
      <c r="V1246">
        <f>VLOOKUP($F1246,'(참고)타워 스텟 가치'!$B$7:$L$11,V$2,0)+(VLOOKUP($F1246,'(참고)타워 스텟 가치'!$B$7:$L$11,V$2,0)*$E1246)</f>
        <v>4527.0000000000155</v>
      </c>
      <c r="W1246">
        <f>VLOOKUP($F1246,'(참고)타워 스텟 가치'!$B$7:$L$11,W$2,0)+(VLOOKUP($F1246,'(참고)타워 스텟 가치'!$B$7:$L$11,W$2,0)*$E1246)</f>
        <v>75.450000000000244</v>
      </c>
      <c r="X1246">
        <f>VLOOKUP($F1246,'(참고)타워 스텟 가치'!$B$7:$L$11,X$2,0)+(VLOOKUP($F1246,'(참고)타워 스텟 가치'!$B$7:$L$11,X$2,0)*$E1246)</f>
        <v>30.180000000000099</v>
      </c>
      <c r="Y1246">
        <f>VLOOKUP($F1246,'(참고)타워 스텟 가치'!$B$7:$L$11,Y$2,0)+(VLOOKUP($F1246,'(참고)타워 스텟 가치'!$B$7:$L$11,Y$2,0)*$E1246)</f>
        <v>0</v>
      </c>
      <c r="Z1246">
        <f>VLOOKUP($F1246,'(참고)타워 스텟 가치'!$B$7:$L$11,Z$2,0)+(VLOOKUP($F1246,'(참고)타워 스텟 가치'!$B$7:$L$11,Z$2,0)*$E1246)</f>
        <v>0</v>
      </c>
      <c r="AA1246">
        <f>VLOOKUP($F1246,'(참고)타워 스텟 가치'!$B$7:$L$11,AA$2,0)+(VLOOKUP($F1246,'(참고)타워 스텟 가치'!$B$7:$L$11,AA$2,0)*$E1246)</f>
        <v>70.420000000000229</v>
      </c>
      <c r="AB1246">
        <f>SUM('스테이지별 몬스터 스텟'!S1246*'(참고)타워 스텟 가치'!$Q$17,'스테이지별 몬스터 스텟'!T1246*'(참고)타워 스텟 가치'!$R$17,'스테이지별 몬스터 스텟'!U1246*'(참고)타워 스텟 가치'!$S$17,'스테이지별 몬스터 스텟'!V1246*'(참고)타워 스텟 가치'!$T$17,'스테이지별 몬스터 스텟'!W1246*'(참고)타워 스텟 가치'!$U$17,'스테이지별 몬스터 스텟'!X1246*'(참고)타워 스텟 가치'!$V$17,'스테이지별 몬스터 스텟'!Y1246*'(참고)타워 스텟 가치'!$W$17,'스테이지별 몬스터 스텟'!Z1246*'(참고)타워 스텟 가치'!$X$17,'스테이지별 몬스터 스텟'!AA1246*'(참고)타워 스텟 가치'!$Y$17)</f>
        <v>765648.99500000256</v>
      </c>
      <c r="AC1246">
        <v>2</v>
      </c>
      <c r="AD1246">
        <f>VLOOKUP($F1246,'(참고)타워 스텟 가치'!$B$12:$L$16,AD$2,0)+(VLOOKUP($F1246,'(참고)타워 스텟 가치'!$B$12:$L$16,AD$2,0)*$E1246)</f>
        <v>377.25000000000125</v>
      </c>
      <c r="AE1246">
        <f>VLOOKUP($F1246,'(참고)타워 스텟 가치'!$B$12:$L$16,AE$2,0)+(VLOOKUP($F1246,'(참고)타워 스텟 가치'!$B$12:$L$16,AE$2,0)*$E1246)</f>
        <v>452.70000000000152</v>
      </c>
      <c r="AF1246">
        <f>VLOOKUP($F1246,'(참고)타워 스텟 가치'!$B$12:$L$16,AF$2,0)+(VLOOKUP($F1246,'(참고)타워 스텟 가치'!$B$12:$L$16,AF$2,0)*$E1246)</f>
        <v>503000.00000000169</v>
      </c>
      <c r="AG1246">
        <f>VLOOKUP($F1246,'(참고)타워 스텟 가치'!$B$12:$L$16,AG$2,0)+(VLOOKUP($F1246,'(참고)타워 스텟 가치'!$B$12:$L$16,AG$2,0)*$E1246)</f>
        <v>2263.5000000000077</v>
      </c>
      <c r="AH1246">
        <f>VLOOKUP($F1246,'(참고)타워 스텟 가치'!$B$12:$L$16,AH$2,0)+(VLOOKUP($F1246,'(참고)타워 스텟 가치'!$B$12:$L$16,AH$2,0)*$E1246)</f>
        <v>75.450000000000244</v>
      </c>
      <c r="AI1246">
        <f>VLOOKUP($F1246,'(참고)타워 스텟 가치'!$B$12:$L$16,AI$2,0)+(VLOOKUP($F1246,'(참고)타워 스텟 가치'!$B$12:$L$16,AI$2,0)*$E1246)</f>
        <v>30.180000000000099</v>
      </c>
      <c r="AJ1246">
        <f>VLOOKUP($F1246,'(참고)타워 스텟 가치'!$B$12:$L$16,AJ$2,0)+(VLOOKUP($F1246,'(참고)타워 스텟 가치'!$B$12:$L$16,AJ$2,0)*$E1246)</f>
        <v>0</v>
      </c>
      <c r="AK1246">
        <f>VLOOKUP($F1246,'(참고)타워 스텟 가치'!$B$12:$L$16,AK$2,0)+(VLOOKUP($F1246,'(참고)타워 스텟 가치'!$B$12:$L$16,AK$2,0)*$E1246)</f>
        <v>0</v>
      </c>
      <c r="AL1246">
        <f>VLOOKUP($F1246,'(참고)타워 스텟 가치'!$B$12:$L$16,AL$2,0)+(VLOOKUP($F1246,'(참고)타워 스텟 가치'!$B$12:$L$16,AL$2,0)*$E1246)</f>
        <v>140.84000000000046</v>
      </c>
      <c r="AM1246">
        <f>SUM('스테이지별 몬스터 스텟'!AD1246*'(참고)타워 스텟 가치'!$Q$17,'스테이지별 몬스터 스텟'!AE1246*'(참고)타워 스텟 가치'!$R$17,'스테이지별 몬스터 스텟'!AF1246*'(참고)타워 스텟 가치'!$S$17,'스테이지별 몬스터 스텟'!AG1246*'(참고)타워 스텟 가치'!$T$17,'스테이지별 몬스터 스텟'!AH1246*'(참고)타워 스텟 가치'!$U$17,'스테이지별 몬스터 스텟'!AI1246*'(참고)타워 스텟 가치'!$V$17,'스테이지별 몬스터 스텟'!AJ1246*'(참고)타워 스텟 가치'!$W$17,'스테이지별 몬스터 스텟'!AK1246*'(참고)타워 스텟 가치'!$X$17,'스테이지별 몬스터 스텟'!AL1246*'(참고)타워 스텟 가치'!$Y$17)</f>
        <v>760923.31000000273</v>
      </c>
      <c r="AN1246">
        <v>3</v>
      </c>
    </row>
    <row r="1247" spans="3:40" x14ac:dyDescent="0.3">
      <c r="C1247">
        <v>3</v>
      </c>
      <c r="D1247">
        <f t="shared" si="59"/>
        <v>249</v>
      </c>
      <c r="E1247" s="52">
        <f>VLOOKUP(D1247,'스테이지별 난이도 설정'!B:C,2,0)</f>
        <v>99.600000000000335</v>
      </c>
      <c r="F1247" t="str">
        <f t="shared" si="60"/>
        <v>에픽</v>
      </c>
      <c r="G1247">
        <f t="shared" si="58"/>
        <v>6</v>
      </c>
      <c r="H1247">
        <f>VLOOKUP($F1247,'(참고)타워 스텟 가치'!$B$2:$L$6,H$2,0)+(VLOOKUP($F1247,'(참고)타워 스텟 가치'!$B$2:$L$6,H$2,0)*$E1247)</f>
        <v>1697.6250000000057</v>
      </c>
      <c r="I1247">
        <f>VLOOKUP($F1247,'(참고)타워 스텟 가치'!$B$2:$L$6,I$2,0)+(VLOOKUP($F1247,'(참고)타워 스텟 가치'!$B$2:$L$6,I$2,0)*$E1247)</f>
        <v>339.52500000000111</v>
      </c>
      <c r="J1247">
        <f>VLOOKUP($F1247,'(참고)타워 스텟 가치'!$B$2:$L$6,J$2,0)+(VLOOKUP($F1247,'(참고)타워 스텟 가치'!$B$2:$L$6,J$2,0)*$E1247)</f>
        <v>503000.00000000169</v>
      </c>
      <c r="K1247">
        <f>VLOOKUP($F1247,'(참고)타워 스텟 가치'!$B$2:$L$6,K$2,0)+(VLOOKUP($F1247,'(참고)타워 스텟 가치'!$B$2:$L$6,K$2,0)*$E1247)</f>
        <v>6790.5000000000227</v>
      </c>
      <c r="L1247">
        <f>VLOOKUP($F1247,'(참고)타워 스텟 가치'!$B$2:$L$6,L$2,0)+(VLOOKUP($F1247,'(참고)타워 스텟 가치'!$B$2:$L$6,L$2,0)*$E1247)</f>
        <v>113.17500000000038</v>
      </c>
      <c r="M1247">
        <f>VLOOKUP($F1247,'(참고)타워 스텟 가치'!$B$2:$L$6,M$2,0)+(VLOOKUP($F1247,'(참고)타워 스텟 가치'!$B$2:$L$6,M$2,0)*$E1247)</f>
        <v>30.180000000000099</v>
      </c>
      <c r="N1247">
        <f>VLOOKUP($F1247,'(참고)타워 스텟 가치'!$B$2:$L$6,N$2,0)+(VLOOKUP($F1247,'(참고)타워 스텟 가치'!$B$2:$L$6,N$2,0)*$E1247)</f>
        <v>0</v>
      </c>
      <c r="O1247">
        <f>VLOOKUP($F1247,'(참고)타워 스텟 가치'!$B$2:$L$6,O$2,0)+(VLOOKUP($F1247,'(참고)타워 스텟 가치'!$B$2:$L$6,O$2,0)*$E1247)</f>
        <v>0</v>
      </c>
      <c r="P1247">
        <f>VLOOKUP($F1247,'(참고)타워 스텟 가치'!$B$2:$L$6,P$2,0)+(VLOOKUP($F1247,'(참고)타워 스텟 가치'!$B$2:$L$6,P$2,0)*$E1247)</f>
        <v>70.420000000000229</v>
      </c>
      <c r="Q1247">
        <f>SUM('스테이지별 몬스터 스텟'!H1247*'(참고)타워 스텟 가치'!$Q$17,'스테이지별 몬스터 스텟'!I1247*'(참고)타워 스텟 가치'!$R$17,'스테이지별 몬스터 스텟'!J1247*'(참고)타워 스텟 가치'!$S$17,'스테이지별 몬스터 스텟'!K1247*'(참고)타워 스텟 가치'!$T$17,'스테이지별 몬스터 스텟'!L1247*'(참고)타워 스텟 가치'!$U$17,'스테이지별 몬스터 스텟'!M1247*'(참고)타워 스텟 가치'!$V$17,'스테이지별 몬스터 스텟'!N1247*'(참고)타워 스텟 가치'!$W$17,'스테이지별 몬스터 스텟'!O1247*'(참고)타워 스텟 가치'!$X$17,'스테이지별 몬스터 스텟'!P1247*'(참고)타워 스텟 가치'!$Y$17)</f>
        <v>772382.90750000253</v>
      </c>
      <c r="R1247">
        <v>1</v>
      </c>
      <c r="S1247">
        <f>VLOOKUP($F1247,'(참고)타워 스텟 가치'!$B$7:$L$11,S$2,0)+(VLOOKUP($F1247,'(참고)타워 스텟 가치'!$B$7:$L$11,S$2,0)*$E1247)</f>
        <v>565.87500000000193</v>
      </c>
      <c r="T1247">
        <f>VLOOKUP($F1247,'(참고)타워 스텟 가치'!$B$7:$L$11,T$2,0)+(VLOOKUP($F1247,'(참고)타워 스텟 가치'!$B$7:$L$11,T$2,0)*$E1247)</f>
        <v>1018.5750000000033</v>
      </c>
      <c r="U1247">
        <f>VLOOKUP($F1247,'(참고)타워 스텟 가치'!$B$7:$L$11,U$2,0)+(VLOOKUP($F1247,'(참고)타워 스텟 가치'!$B$7:$L$11,U$2,0)*$E1247)</f>
        <v>503000.00000000169</v>
      </c>
      <c r="V1247">
        <f>VLOOKUP($F1247,'(참고)타워 스텟 가치'!$B$7:$L$11,V$2,0)+(VLOOKUP($F1247,'(참고)타워 스텟 가치'!$B$7:$L$11,V$2,0)*$E1247)</f>
        <v>6790.5000000000227</v>
      </c>
      <c r="W1247">
        <f>VLOOKUP($F1247,'(참고)타워 스텟 가치'!$B$7:$L$11,W$2,0)+(VLOOKUP($F1247,'(참고)타워 스텟 가치'!$B$7:$L$11,W$2,0)*$E1247)</f>
        <v>113.17500000000038</v>
      </c>
      <c r="X1247">
        <f>VLOOKUP($F1247,'(참고)타워 스텟 가치'!$B$7:$L$11,X$2,0)+(VLOOKUP($F1247,'(참고)타워 스텟 가치'!$B$7:$L$11,X$2,0)*$E1247)</f>
        <v>30.180000000000099</v>
      </c>
      <c r="Y1247">
        <f>VLOOKUP($F1247,'(참고)타워 스텟 가치'!$B$7:$L$11,Y$2,0)+(VLOOKUP($F1247,'(참고)타워 스텟 가치'!$B$7:$L$11,Y$2,0)*$E1247)</f>
        <v>0</v>
      </c>
      <c r="Z1247">
        <f>VLOOKUP($F1247,'(참고)타워 스텟 가치'!$B$7:$L$11,Z$2,0)+(VLOOKUP($F1247,'(참고)타워 스텟 가치'!$B$7:$L$11,Z$2,0)*$E1247)</f>
        <v>0</v>
      </c>
      <c r="AA1247">
        <f>VLOOKUP($F1247,'(참고)타워 스텟 가치'!$B$7:$L$11,AA$2,0)+(VLOOKUP($F1247,'(참고)타워 스텟 가치'!$B$7:$L$11,AA$2,0)*$E1247)</f>
        <v>70.420000000000229</v>
      </c>
      <c r="AB1247">
        <f>SUM('스테이지별 몬스터 스텟'!S1247*'(참고)타워 스텟 가치'!$Q$17,'스테이지별 몬스터 스텟'!T1247*'(참고)타워 스텟 가치'!$R$17,'스테이지별 몬스터 스텟'!U1247*'(참고)타워 스텟 가치'!$S$17,'스테이지별 몬스터 스텟'!V1247*'(참고)타워 스텟 가치'!$T$17,'스테이지별 몬스터 스텟'!W1247*'(참고)타워 스텟 가치'!$U$17,'스테이지별 몬스터 스텟'!X1247*'(참고)타워 스텟 가치'!$V$17,'스테이지별 몬스터 스텟'!Y1247*'(참고)타워 스텟 가치'!$W$17,'스테이지별 몬스터 스텟'!Z1247*'(참고)타워 스텟 가치'!$X$17,'스테이지별 몬스터 스텟'!AA1247*'(참고)타워 스텟 가치'!$Y$17)</f>
        <v>771137.9825000026</v>
      </c>
      <c r="AC1247">
        <v>2</v>
      </c>
      <c r="AD1247">
        <f>VLOOKUP($F1247,'(참고)타워 스텟 가치'!$B$12:$L$16,AD$2,0)+(VLOOKUP($F1247,'(참고)타워 스텟 가치'!$B$12:$L$16,AD$2,0)*$E1247)</f>
        <v>565.87500000000193</v>
      </c>
      <c r="AE1247">
        <f>VLOOKUP($F1247,'(참고)타워 스텟 가치'!$B$12:$L$16,AE$2,0)+(VLOOKUP($F1247,'(참고)타워 스텟 가치'!$B$12:$L$16,AE$2,0)*$E1247)</f>
        <v>679.05000000000223</v>
      </c>
      <c r="AF1247">
        <f>VLOOKUP($F1247,'(참고)타워 스텟 가치'!$B$12:$L$16,AF$2,0)+(VLOOKUP($F1247,'(참고)타워 스텟 가치'!$B$12:$L$16,AF$2,0)*$E1247)</f>
        <v>503000.00000000169</v>
      </c>
      <c r="AG1247">
        <f>VLOOKUP($F1247,'(참고)타워 스텟 가치'!$B$12:$L$16,AG$2,0)+(VLOOKUP($F1247,'(참고)타워 스텟 가치'!$B$12:$L$16,AG$2,0)*$E1247)</f>
        <v>3395.2500000000114</v>
      </c>
      <c r="AH1247">
        <f>VLOOKUP($F1247,'(참고)타워 스텟 가치'!$B$12:$L$16,AH$2,0)+(VLOOKUP($F1247,'(참고)타워 스텟 가치'!$B$12:$L$16,AH$2,0)*$E1247)</f>
        <v>113.17500000000038</v>
      </c>
      <c r="AI1247">
        <f>VLOOKUP($F1247,'(참고)타워 스텟 가치'!$B$12:$L$16,AI$2,0)+(VLOOKUP($F1247,'(참고)타워 스텟 가치'!$B$12:$L$16,AI$2,0)*$E1247)</f>
        <v>30.180000000000099</v>
      </c>
      <c r="AJ1247">
        <f>VLOOKUP($F1247,'(참고)타워 스텟 가치'!$B$12:$L$16,AJ$2,0)+(VLOOKUP($F1247,'(참고)타워 스텟 가치'!$B$12:$L$16,AJ$2,0)*$E1247)</f>
        <v>0</v>
      </c>
      <c r="AK1247">
        <f>VLOOKUP($F1247,'(참고)타워 스텟 가치'!$B$12:$L$16,AK$2,0)+(VLOOKUP($F1247,'(참고)타워 스텟 가치'!$B$12:$L$16,AK$2,0)*$E1247)</f>
        <v>0</v>
      </c>
      <c r="AL1247">
        <f>VLOOKUP($F1247,'(참고)타워 스텟 가치'!$B$12:$L$16,AL$2,0)+(VLOOKUP($F1247,'(참고)타워 스텟 가치'!$B$12:$L$16,AL$2,0)*$E1247)</f>
        <v>140.84000000000046</v>
      </c>
      <c r="AM1247">
        <f>SUM('스테이지별 몬스터 스텟'!AD1247*'(참고)타워 스텟 가치'!$Q$17,'스테이지별 몬스터 스텟'!AE1247*'(참고)타워 스텟 가치'!$R$17,'스테이지별 몬스터 스텟'!AF1247*'(참고)타워 스텟 가치'!$S$17,'스테이지별 몬스터 스텟'!AG1247*'(참고)타워 스텟 가치'!$T$17,'스테이지별 몬스터 스텟'!AH1247*'(참고)타워 스텟 가치'!$U$17,'스테이지별 몬스터 스텟'!AI1247*'(참고)타워 스텟 가치'!$V$17,'스테이지별 몬스터 스텟'!AJ1247*'(참고)타워 스텟 가치'!$W$17,'스테이지별 몬스터 스텟'!AK1247*'(참고)타워 스텟 가치'!$X$17,'스테이지별 몬스터 스텟'!AL1247*'(참고)타워 스텟 가치'!$Y$17)</f>
        <v>763979.03500000259</v>
      </c>
      <c r="AN1247">
        <v>3</v>
      </c>
    </row>
    <row r="1248" spans="3:40" x14ac:dyDescent="0.3">
      <c r="C1248">
        <v>4</v>
      </c>
      <c r="D1248">
        <f t="shared" si="59"/>
        <v>249</v>
      </c>
      <c r="E1248" s="52">
        <f>VLOOKUP(D1248,'스테이지별 난이도 설정'!B:C,2,0)</f>
        <v>99.600000000000335</v>
      </c>
      <c r="F1248" t="str">
        <f t="shared" si="60"/>
        <v>유니크</v>
      </c>
      <c r="G1248">
        <f t="shared" si="58"/>
        <v>6</v>
      </c>
      <c r="H1248">
        <f>VLOOKUP($F1248,'(참고)타워 스텟 가치'!$B$2:$L$6,H$2,0)+(VLOOKUP($F1248,'(참고)타워 스텟 가치'!$B$2:$L$6,H$2,0)*$E1248)</f>
        <v>2546.4375000000086</v>
      </c>
      <c r="I1248">
        <f>VLOOKUP($F1248,'(참고)타워 스텟 가치'!$B$2:$L$6,I$2,0)+(VLOOKUP($F1248,'(참고)타워 스텟 가치'!$B$2:$L$6,I$2,0)*$E1248)</f>
        <v>509.28750000000167</v>
      </c>
      <c r="J1248">
        <f>VLOOKUP($F1248,'(참고)타워 스텟 가치'!$B$2:$L$6,J$2,0)+(VLOOKUP($F1248,'(참고)타워 스텟 가치'!$B$2:$L$6,J$2,0)*$E1248)</f>
        <v>503000.00000000169</v>
      </c>
      <c r="K1248">
        <f>VLOOKUP($F1248,'(참고)타워 스텟 가치'!$B$2:$L$6,K$2,0)+(VLOOKUP($F1248,'(참고)타워 스텟 가치'!$B$2:$L$6,K$2,0)*$E1248)</f>
        <v>10185.750000000035</v>
      </c>
      <c r="L1248">
        <f>VLOOKUP($F1248,'(참고)타워 스텟 가치'!$B$2:$L$6,L$2,0)+(VLOOKUP($F1248,'(참고)타워 스텟 가치'!$B$2:$L$6,L$2,0)*$E1248)</f>
        <v>169.76250000000056</v>
      </c>
      <c r="M1248">
        <f>VLOOKUP($F1248,'(참고)타워 스텟 가치'!$B$2:$L$6,M$2,0)+(VLOOKUP($F1248,'(참고)타워 스텟 가치'!$B$2:$L$6,M$2,0)*$E1248)</f>
        <v>30.180000000000099</v>
      </c>
      <c r="N1248">
        <f>VLOOKUP($F1248,'(참고)타워 스텟 가치'!$B$2:$L$6,N$2,0)+(VLOOKUP($F1248,'(참고)타워 스텟 가치'!$B$2:$L$6,N$2,0)*$E1248)</f>
        <v>0</v>
      </c>
      <c r="O1248">
        <f>VLOOKUP($F1248,'(참고)타워 스텟 가치'!$B$2:$L$6,O$2,0)+(VLOOKUP($F1248,'(참고)타워 스텟 가치'!$B$2:$L$6,O$2,0)*$E1248)</f>
        <v>0</v>
      </c>
      <c r="P1248">
        <f>VLOOKUP($F1248,'(참고)타워 스텟 가치'!$B$2:$L$6,P$2,0)+(VLOOKUP($F1248,'(참고)타워 스텟 가치'!$B$2:$L$6,P$2,0)*$E1248)</f>
        <v>100.60000000000034</v>
      </c>
      <c r="Q1248">
        <f>SUM('스테이지별 몬스터 스텟'!H1248*'(참고)타워 스텟 가치'!$Q$17,'스테이지별 몬스터 스텟'!I1248*'(참고)타워 스텟 가치'!$R$17,'스테이지별 몬스터 스텟'!J1248*'(참고)타워 스텟 가치'!$S$17,'스테이지별 몬스터 스텟'!K1248*'(참고)타워 스텟 가치'!$T$17,'스테이지별 몬스터 스텟'!L1248*'(참고)타워 스텟 가치'!$U$17,'스테이지별 몬스터 스텟'!M1248*'(참고)타워 스텟 가치'!$V$17,'스테이지별 몬스터 스텟'!N1248*'(참고)타워 스텟 가치'!$W$17,'스테이지별 몬스터 스텟'!O1248*'(참고)타워 스텟 가치'!$X$17,'스테이지별 몬스터 스텟'!P1248*'(참고)타워 스텟 가치'!$Y$17)</f>
        <v>781299.21125000273</v>
      </c>
      <c r="R1248">
        <v>1</v>
      </c>
      <c r="S1248">
        <f>VLOOKUP($F1248,'(참고)타워 스텟 가치'!$B$7:$L$11,S$2,0)+(VLOOKUP($F1248,'(참고)타워 스텟 가치'!$B$7:$L$11,S$2,0)*$E1248)</f>
        <v>848.81250000000284</v>
      </c>
      <c r="T1248">
        <f>VLOOKUP($F1248,'(참고)타워 스텟 가치'!$B$7:$L$11,T$2,0)+(VLOOKUP($F1248,'(참고)타워 스텟 가치'!$B$7:$L$11,T$2,0)*$E1248)</f>
        <v>1527.8625000000052</v>
      </c>
      <c r="U1248">
        <f>VLOOKUP($F1248,'(참고)타워 스텟 가치'!$B$7:$L$11,U$2,0)+(VLOOKUP($F1248,'(참고)타워 스텟 가치'!$B$7:$L$11,U$2,0)*$E1248)</f>
        <v>503000.00000000169</v>
      </c>
      <c r="V1248">
        <f>VLOOKUP($F1248,'(참고)타워 스텟 가치'!$B$7:$L$11,V$2,0)+(VLOOKUP($F1248,'(참고)타워 스텟 가치'!$B$7:$L$11,V$2,0)*$E1248)</f>
        <v>10185.750000000035</v>
      </c>
      <c r="W1248">
        <f>VLOOKUP($F1248,'(참고)타워 스텟 가치'!$B$7:$L$11,W$2,0)+(VLOOKUP($F1248,'(참고)타워 스텟 가치'!$B$7:$L$11,W$2,0)*$E1248)</f>
        <v>169.76250000000056</v>
      </c>
      <c r="X1248">
        <f>VLOOKUP($F1248,'(참고)타워 스텟 가치'!$B$7:$L$11,X$2,0)+(VLOOKUP($F1248,'(참고)타워 스텟 가치'!$B$7:$L$11,X$2,0)*$E1248)</f>
        <v>30.180000000000099</v>
      </c>
      <c r="Y1248">
        <f>VLOOKUP($F1248,'(참고)타워 스텟 가치'!$B$7:$L$11,Y$2,0)+(VLOOKUP($F1248,'(참고)타워 스텟 가치'!$B$7:$L$11,Y$2,0)*$E1248)</f>
        <v>0</v>
      </c>
      <c r="Z1248">
        <f>VLOOKUP($F1248,'(참고)타워 스텟 가치'!$B$7:$L$11,Z$2,0)+(VLOOKUP($F1248,'(참고)타워 스텟 가치'!$B$7:$L$11,Z$2,0)*$E1248)</f>
        <v>0</v>
      </c>
      <c r="AA1248">
        <f>VLOOKUP($F1248,'(참고)타워 스텟 가치'!$B$7:$L$11,AA$2,0)+(VLOOKUP($F1248,'(참고)타워 스텟 가치'!$B$7:$L$11,AA$2,0)*$E1248)</f>
        <v>100.60000000000034</v>
      </c>
      <c r="AB1248">
        <f>SUM('스테이지별 몬스터 스텟'!S1248*'(참고)타워 스텟 가치'!$Q$17,'스테이지별 몬스터 스텟'!T1248*'(참고)타워 스텟 가치'!$R$17,'스테이지별 몬스터 스텟'!U1248*'(참고)타워 스텟 가치'!$S$17,'스테이지별 몬스터 스텟'!V1248*'(참고)타워 스텟 가치'!$T$17,'스테이지별 몬스터 스텟'!W1248*'(참고)타워 스텟 가치'!$U$17,'스테이지별 몬스터 스텟'!X1248*'(참고)타워 스텟 가치'!$V$17,'스테이지별 몬스터 스텟'!Y1248*'(참고)타워 스텟 가치'!$W$17,'스테이지별 몬스터 스텟'!Z1248*'(참고)타워 스텟 가치'!$X$17,'스테이지별 몬스터 스텟'!AA1248*'(참고)타워 스텟 가치'!$Y$17)</f>
        <v>779431.82375000278</v>
      </c>
      <c r="AC1248">
        <v>2</v>
      </c>
      <c r="AD1248">
        <f>VLOOKUP($F1248,'(참고)타워 스텟 가치'!$B$12:$L$16,AD$2,0)+(VLOOKUP($F1248,'(참고)타워 스텟 가치'!$B$12:$L$16,AD$2,0)*$E1248)</f>
        <v>848.81250000000284</v>
      </c>
      <c r="AE1248">
        <f>VLOOKUP($F1248,'(참고)타워 스텟 가치'!$B$12:$L$16,AE$2,0)+(VLOOKUP($F1248,'(참고)타워 스텟 가치'!$B$12:$L$16,AE$2,0)*$E1248)</f>
        <v>1018.5750000000033</v>
      </c>
      <c r="AF1248">
        <f>VLOOKUP($F1248,'(참고)타워 스텟 가치'!$B$12:$L$16,AF$2,0)+(VLOOKUP($F1248,'(참고)타워 스텟 가치'!$B$12:$L$16,AF$2,0)*$E1248)</f>
        <v>503000.00000000169</v>
      </c>
      <c r="AG1248">
        <f>VLOOKUP($F1248,'(참고)타워 스텟 가치'!$B$12:$L$16,AG$2,0)+(VLOOKUP($F1248,'(참고)타워 스텟 가치'!$B$12:$L$16,AG$2,0)*$E1248)</f>
        <v>5092.8750000000173</v>
      </c>
      <c r="AH1248">
        <f>VLOOKUP($F1248,'(참고)타워 스텟 가치'!$B$12:$L$16,AH$2,0)+(VLOOKUP($F1248,'(참고)타워 스텟 가치'!$B$12:$L$16,AH$2,0)*$E1248)</f>
        <v>169.76250000000056</v>
      </c>
      <c r="AI1248">
        <f>VLOOKUP($F1248,'(참고)타워 스텟 가치'!$B$12:$L$16,AI$2,0)+(VLOOKUP($F1248,'(참고)타워 스텟 가치'!$B$12:$L$16,AI$2,0)*$E1248)</f>
        <v>30.180000000000099</v>
      </c>
      <c r="AJ1248">
        <f>VLOOKUP($F1248,'(참고)타워 스텟 가치'!$B$12:$L$16,AJ$2,0)+(VLOOKUP($F1248,'(참고)타워 스텟 가치'!$B$12:$L$16,AJ$2,0)*$E1248)</f>
        <v>0</v>
      </c>
      <c r="AK1248">
        <f>VLOOKUP($F1248,'(참고)타워 스텟 가치'!$B$12:$L$16,AK$2,0)+(VLOOKUP($F1248,'(참고)타워 스텟 가치'!$B$12:$L$16,AK$2,0)*$E1248)</f>
        <v>0</v>
      </c>
      <c r="AL1248">
        <f>VLOOKUP($F1248,'(참고)타워 스텟 가치'!$B$12:$L$16,AL$2,0)+(VLOOKUP($F1248,'(참고)타워 스텟 가치'!$B$12:$L$16,AL$2,0)*$E1248)</f>
        <v>201.20000000000067</v>
      </c>
      <c r="AM1248">
        <f>SUM('스테이지별 몬스터 스텟'!AD1248*'(참고)타워 스텟 가치'!$Q$17,'스테이지별 몬스터 스텟'!AE1248*'(참고)타워 스텟 가치'!$R$17,'스테이지별 몬스터 스텟'!AF1248*'(참고)타워 스텟 가치'!$S$17,'스테이지별 몬스터 스텟'!AG1248*'(참고)타워 스텟 가치'!$T$17,'스테이지별 몬스터 스텟'!AH1248*'(참고)타워 스텟 가치'!$U$17,'스테이지별 몬스터 스텟'!AI1248*'(참고)타워 스텟 가치'!$V$17,'스테이지별 몬스터 스텟'!AJ1248*'(참고)타워 스텟 가치'!$W$17,'스테이지별 몬스터 스텟'!AK1248*'(참고)타워 스텟 가치'!$X$17,'스테이지별 몬스터 스텟'!AL1248*'(참고)타워 스텟 가치'!$Y$17)</f>
        <v>768683.34250000271</v>
      </c>
      <c r="AN1248">
        <v>3</v>
      </c>
    </row>
    <row r="1249" spans="3:40" x14ac:dyDescent="0.3">
      <c r="C1249">
        <v>5</v>
      </c>
      <c r="D1249">
        <f t="shared" si="59"/>
        <v>249</v>
      </c>
      <c r="E1249" s="52">
        <f>VLOOKUP(D1249,'스테이지별 난이도 설정'!B:C,2,0)</f>
        <v>99.600000000000335</v>
      </c>
      <c r="F1249" t="str">
        <f t="shared" si="60"/>
        <v>스페셜</v>
      </c>
      <c r="G1249">
        <f t="shared" si="58"/>
        <v>6</v>
      </c>
      <c r="H1249">
        <f>VLOOKUP($F1249,'(참고)타워 스텟 가치'!$B$2:$L$6,H$2,0)+(VLOOKUP($F1249,'(참고)타워 스텟 가치'!$B$2:$L$6,H$2,0)*$E1249)</f>
        <v>3819.6562500000127</v>
      </c>
      <c r="I1249">
        <f>VLOOKUP($F1249,'(참고)타워 스텟 가치'!$B$2:$L$6,I$2,0)+(VLOOKUP($F1249,'(참고)타워 스텟 가치'!$B$2:$L$6,I$2,0)*$E1249)</f>
        <v>763.93125000000259</v>
      </c>
      <c r="J1249">
        <f>VLOOKUP($F1249,'(참고)타워 스텟 가치'!$B$2:$L$6,J$2,0)+(VLOOKUP($F1249,'(참고)타워 스텟 가치'!$B$2:$L$6,J$2,0)*$E1249)</f>
        <v>503000.00000000169</v>
      </c>
      <c r="K1249">
        <f>VLOOKUP($F1249,'(참고)타워 스텟 가치'!$B$2:$L$6,K$2,0)+(VLOOKUP($F1249,'(참고)타워 스텟 가치'!$B$2:$L$6,K$2,0)*$E1249)</f>
        <v>15278.625000000051</v>
      </c>
      <c r="L1249">
        <f>VLOOKUP($F1249,'(참고)타워 스텟 가치'!$B$2:$L$6,L$2,0)+(VLOOKUP($F1249,'(참고)타워 스텟 가치'!$B$2:$L$6,L$2,0)*$E1249)</f>
        <v>254.64375000000084</v>
      </c>
      <c r="M1249">
        <f>VLOOKUP($F1249,'(참고)타워 스텟 가치'!$B$2:$L$6,M$2,0)+(VLOOKUP($F1249,'(참고)타워 스텟 가치'!$B$2:$L$6,M$2,0)*$E1249)</f>
        <v>30.180000000000099</v>
      </c>
      <c r="N1249">
        <f>VLOOKUP($F1249,'(참고)타워 스텟 가치'!$B$2:$L$6,N$2,0)+(VLOOKUP($F1249,'(참고)타워 스텟 가치'!$B$2:$L$6,N$2,0)*$E1249)</f>
        <v>0</v>
      </c>
      <c r="O1249">
        <f>VLOOKUP($F1249,'(참고)타워 스텟 가치'!$B$2:$L$6,O$2,0)+(VLOOKUP($F1249,'(참고)타워 스텟 가치'!$B$2:$L$6,O$2,0)*$E1249)</f>
        <v>0</v>
      </c>
      <c r="P1249">
        <f>VLOOKUP($F1249,'(참고)타워 스텟 가치'!$B$2:$L$6,P$2,0)+(VLOOKUP($F1249,'(참고)타워 스텟 가치'!$B$2:$L$6,P$2,0)*$E1249)</f>
        <v>100.60000000000034</v>
      </c>
      <c r="Q1249">
        <f>SUM('스테이지별 몬스터 스텟'!H1249*'(참고)타워 스텟 가치'!$Q$17,'스테이지별 몬스터 스텟'!I1249*'(참고)타워 스텟 가치'!$R$17,'스테이지별 몬스터 스텟'!J1249*'(참고)타워 스텟 가치'!$S$17,'스테이지별 몬스터 스텟'!K1249*'(참고)타워 스텟 가치'!$T$17,'스테이지별 몬스터 스텟'!L1249*'(참고)타워 스텟 가치'!$U$17,'스테이지별 몬스터 스텟'!M1249*'(참고)타워 스텟 가치'!$V$17,'스테이지별 몬스터 스텟'!N1249*'(참고)타워 스텟 가치'!$W$17,'스테이지별 몬스터 스텟'!O1249*'(참고)타워 스텟 가치'!$X$17,'스테이지별 몬스터 스텟'!P1249*'(참고)타워 스텟 가치'!$Y$17)</f>
        <v>794583.12687500264</v>
      </c>
      <c r="R1249">
        <v>1</v>
      </c>
      <c r="S1249">
        <f>VLOOKUP($F1249,'(참고)타워 스텟 가치'!$B$7:$L$11,S$2,0)+(VLOOKUP($F1249,'(참고)타워 스텟 가치'!$B$7:$L$11,S$2,0)*$E1249)</f>
        <v>1273.2187500000043</v>
      </c>
      <c r="T1249">
        <f>VLOOKUP($F1249,'(참고)타워 스텟 가치'!$B$7:$L$11,T$2,0)+(VLOOKUP($F1249,'(참고)타워 스텟 가치'!$B$7:$L$11,T$2,0)*$E1249)</f>
        <v>2291.7937500000075</v>
      </c>
      <c r="U1249">
        <f>VLOOKUP($F1249,'(참고)타워 스텟 가치'!$B$7:$L$11,U$2,0)+(VLOOKUP($F1249,'(참고)타워 스텟 가치'!$B$7:$L$11,U$2,0)*$E1249)</f>
        <v>503000.00000000169</v>
      </c>
      <c r="V1249">
        <f>VLOOKUP($F1249,'(참고)타워 스텟 가치'!$B$7:$L$11,V$2,0)+(VLOOKUP($F1249,'(참고)타워 스텟 가치'!$B$7:$L$11,V$2,0)*$E1249)</f>
        <v>15278.625000000051</v>
      </c>
      <c r="W1249">
        <f>VLOOKUP($F1249,'(참고)타워 스텟 가치'!$B$7:$L$11,W$2,0)+(VLOOKUP($F1249,'(참고)타워 스텟 가치'!$B$7:$L$11,W$2,0)*$E1249)</f>
        <v>254.64375000000084</v>
      </c>
      <c r="X1249">
        <f>VLOOKUP($F1249,'(참고)타워 스텟 가치'!$B$7:$L$11,X$2,0)+(VLOOKUP($F1249,'(참고)타워 스텟 가치'!$B$7:$L$11,X$2,0)*$E1249)</f>
        <v>30.180000000000099</v>
      </c>
      <c r="Y1249">
        <f>VLOOKUP($F1249,'(참고)타워 스텟 가치'!$B$7:$L$11,Y$2,0)+(VLOOKUP($F1249,'(참고)타워 스텟 가치'!$B$7:$L$11,Y$2,0)*$E1249)</f>
        <v>0</v>
      </c>
      <c r="Z1249">
        <f>VLOOKUP($F1249,'(참고)타워 스텟 가치'!$B$7:$L$11,Z$2,0)+(VLOOKUP($F1249,'(참고)타워 스텟 가치'!$B$7:$L$11,Z$2,0)*$E1249)</f>
        <v>0</v>
      </c>
      <c r="AA1249">
        <f>VLOOKUP($F1249,'(참고)타워 스텟 가치'!$B$7:$L$11,AA$2,0)+(VLOOKUP($F1249,'(참고)타워 스텟 가치'!$B$7:$L$11,AA$2,0)*$E1249)</f>
        <v>100.60000000000034</v>
      </c>
      <c r="AB1249">
        <f>SUM('스테이지별 몬스터 스텟'!S1249*'(참고)타워 스텟 가치'!$Q$17,'스테이지별 몬스터 스텟'!T1249*'(참고)타워 스텟 가치'!$R$17,'스테이지별 몬스터 스텟'!U1249*'(참고)타워 스텟 가치'!$S$17,'스테이지별 몬스터 스텟'!V1249*'(참고)타워 스텟 가치'!$T$17,'스테이지별 몬스터 스텟'!W1249*'(참고)타워 스텟 가치'!$U$17,'스테이지별 몬스터 스텟'!X1249*'(참고)타워 스텟 가치'!$V$17,'스테이지별 몬스터 스텟'!Y1249*'(참고)타워 스텟 가치'!$W$17,'스테이지별 몬스터 스텟'!Z1249*'(참고)타워 스텟 가치'!$X$17,'스테이지별 몬스터 스텟'!AA1249*'(참고)타워 스텟 가치'!$Y$17)</f>
        <v>791782.04562500271</v>
      </c>
      <c r="AC1249">
        <v>2</v>
      </c>
      <c r="AD1249">
        <f>VLOOKUP($F1249,'(참고)타워 스텟 가치'!$B$12:$L$16,AD$2,0)+(VLOOKUP($F1249,'(참고)타워 스텟 가치'!$B$12:$L$16,AD$2,0)*$E1249)</f>
        <v>1273.2187500000043</v>
      </c>
      <c r="AE1249">
        <f>VLOOKUP($F1249,'(참고)타워 스텟 가치'!$B$12:$L$16,AE$2,0)+(VLOOKUP($F1249,'(참고)타워 스텟 가치'!$B$12:$L$16,AE$2,0)*$E1249)</f>
        <v>1527.8625000000052</v>
      </c>
      <c r="AF1249">
        <f>VLOOKUP($F1249,'(참고)타워 스텟 가치'!$B$12:$L$16,AF$2,0)+(VLOOKUP($F1249,'(참고)타워 스텟 가치'!$B$12:$L$16,AF$2,0)*$E1249)</f>
        <v>503000.00000000169</v>
      </c>
      <c r="AG1249">
        <f>VLOOKUP($F1249,'(참고)타워 스텟 가치'!$B$12:$L$16,AG$2,0)+(VLOOKUP($F1249,'(참고)타워 스텟 가치'!$B$12:$L$16,AG$2,0)*$E1249)</f>
        <v>7639.3125000000255</v>
      </c>
      <c r="AH1249">
        <f>VLOOKUP($F1249,'(참고)타워 스텟 가치'!$B$12:$L$16,AH$2,0)+(VLOOKUP($F1249,'(참고)타워 스텟 가치'!$B$12:$L$16,AH$2,0)*$E1249)</f>
        <v>254.64375000000084</v>
      </c>
      <c r="AI1249">
        <f>VLOOKUP($F1249,'(참고)타워 스텟 가치'!$B$12:$L$16,AI$2,0)+(VLOOKUP($F1249,'(참고)타워 스텟 가치'!$B$12:$L$16,AI$2,0)*$E1249)</f>
        <v>30.180000000000099</v>
      </c>
      <c r="AJ1249">
        <f>VLOOKUP($F1249,'(참고)타워 스텟 가치'!$B$12:$L$16,AJ$2,0)+(VLOOKUP($F1249,'(참고)타워 스텟 가치'!$B$12:$L$16,AJ$2,0)*$E1249)</f>
        <v>0</v>
      </c>
      <c r="AK1249">
        <f>VLOOKUP($F1249,'(참고)타워 스텟 가치'!$B$12:$L$16,AK$2,0)+(VLOOKUP($F1249,'(참고)타워 스텟 가치'!$B$12:$L$16,AK$2,0)*$E1249)</f>
        <v>0</v>
      </c>
      <c r="AL1249">
        <f>VLOOKUP($F1249,'(참고)타워 스텟 가치'!$B$12:$L$16,AL$2,0)+(VLOOKUP($F1249,'(참고)타워 스텟 가치'!$B$12:$L$16,AL$2,0)*$E1249)</f>
        <v>201.20000000000067</v>
      </c>
      <c r="AM1249">
        <f>SUM('스테이지별 몬스터 스텟'!AD1249*'(참고)타워 스텟 가치'!$Q$17,'스테이지별 몬스터 스텟'!AE1249*'(참고)타워 스텟 가치'!$R$17,'스테이지별 몬스터 스텟'!AF1249*'(참고)타워 스텟 가치'!$S$17,'스테이지별 몬스터 스텟'!AG1249*'(참고)타워 스텟 가치'!$T$17,'스테이지별 몬스터 스텟'!AH1249*'(참고)타워 스텟 가치'!$U$17,'스테이지별 몬스터 스텟'!AI1249*'(참고)타워 스텟 가치'!$V$17,'스테이지별 몬스터 스텟'!AJ1249*'(참고)타워 스텟 가치'!$W$17,'스테이지별 몬스터 스텟'!AK1249*'(참고)타워 스텟 가치'!$X$17,'스테이지별 몬스터 스텟'!AL1249*'(참고)타워 스텟 가치'!$Y$17)</f>
        <v>775558.72375000268</v>
      </c>
      <c r="AN1249">
        <v>3</v>
      </c>
    </row>
    <row r="1250" spans="3:40" x14ac:dyDescent="0.3">
      <c r="C1250">
        <v>1</v>
      </c>
      <c r="D1250">
        <f t="shared" si="59"/>
        <v>250</v>
      </c>
      <c r="E1250" s="52">
        <f>VLOOKUP(D1250,'스테이지별 난이도 설정'!B:C,2,0)</f>
        <v>100.00000000000034</v>
      </c>
      <c r="F1250" t="str">
        <f t="shared" si="60"/>
        <v>일반</v>
      </c>
      <c r="G1250">
        <f t="shared" si="58"/>
        <v>6</v>
      </c>
      <c r="H1250">
        <f>VLOOKUP($F1250,'(참고)타워 스텟 가치'!$B$2:$L$6,H$2,0)+(VLOOKUP($F1250,'(참고)타워 스텟 가치'!$B$2:$L$6,H$2,0)*$E1250)</f>
        <v>757.5000000000025</v>
      </c>
      <c r="I1250">
        <f>VLOOKUP($F1250,'(참고)타워 스텟 가치'!$B$2:$L$6,I$2,0)+(VLOOKUP($F1250,'(참고)타워 스텟 가치'!$B$2:$L$6,I$2,0)*$E1250)</f>
        <v>151.50000000000051</v>
      </c>
      <c r="J1250">
        <f>VLOOKUP($F1250,'(참고)타워 스텟 가치'!$B$2:$L$6,J$2,0)+(VLOOKUP($F1250,'(참고)타워 스텟 가치'!$B$2:$L$6,J$2,0)*$E1250)</f>
        <v>505000.00000000169</v>
      </c>
      <c r="K1250">
        <f>VLOOKUP($F1250,'(참고)타워 스텟 가치'!$B$2:$L$6,K$2,0)+(VLOOKUP($F1250,'(참고)타워 스텟 가치'!$B$2:$L$6,K$2,0)*$E1250)</f>
        <v>3030.00000000001</v>
      </c>
      <c r="L1250">
        <f>VLOOKUP($F1250,'(참고)타워 스텟 가치'!$B$2:$L$6,L$2,0)+(VLOOKUP($F1250,'(참고)타워 스텟 가치'!$B$2:$L$6,L$2,0)*$E1250)</f>
        <v>50.500000000000171</v>
      </c>
      <c r="M1250">
        <f>VLOOKUP($F1250,'(참고)타워 스텟 가치'!$B$2:$L$6,M$2,0)+(VLOOKUP($F1250,'(참고)타워 스텟 가치'!$B$2:$L$6,M$2,0)*$E1250)</f>
        <v>30.3000000000001</v>
      </c>
      <c r="N1250">
        <f>VLOOKUP($F1250,'(참고)타워 스텟 가치'!$B$2:$L$6,N$2,0)+(VLOOKUP($F1250,'(참고)타워 스텟 가치'!$B$2:$L$6,N$2,0)*$E1250)</f>
        <v>0</v>
      </c>
      <c r="O1250">
        <f>VLOOKUP($F1250,'(참고)타워 스텟 가치'!$B$2:$L$6,O$2,0)+(VLOOKUP($F1250,'(참고)타워 스텟 가치'!$B$2:$L$6,O$2,0)*$E1250)</f>
        <v>0</v>
      </c>
      <c r="P1250">
        <f>VLOOKUP($F1250,'(참고)타워 스텟 가치'!$B$2:$L$6,P$2,0)+(VLOOKUP($F1250,'(참고)타워 스텟 가치'!$B$2:$L$6,P$2,0)*$E1250)</f>
        <v>70.70000000000023</v>
      </c>
      <c r="Q1250">
        <f>SUM('스테이지별 몬스터 스텟'!H1250*'(참고)타워 스텟 가치'!$Q$17,'스테이지별 몬스터 스텟'!I1250*'(참고)타워 스텟 가치'!$R$17,'스테이지별 몬스터 스텟'!J1250*'(참고)타워 스텟 가치'!$S$17,'스테이지별 몬스터 스텟'!K1250*'(참고)타워 스텟 가치'!$T$17,'스테이지별 몬스터 스텟'!L1250*'(참고)타워 스텟 가치'!$U$17,'스테이지별 몬스터 스텟'!M1250*'(참고)타워 스텟 가치'!$V$17,'스테이지별 몬스터 스텟'!N1250*'(참고)타워 스텟 가치'!$W$17,'스테이지별 몬스터 스텟'!O1250*'(참고)타워 스텟 가치'!$X$17,'스테이지별 몬스터 스텟'!P1250*'(참고)타워 스텟 가치'!$Y$17)</f>
        <v>765574.95000000263</v>
      </c>
      <c r="R1250">
        <v>1</v>
      </c>
      <c r="S1250">
        <f>VLOOKUP($F1250,'(참고)타워 스텟 가치'!$B$7:$L$11,S$2,0)+(VLOOKUP($F1250,'(참고)타워 스텟 가치'!$B$7:$L$11,S$2,0)*$E1250)</f>
        <v>252.50000000000085</v>
      </c>
      <c r="T1250">
        <f>VLOOKUP($F1250,'(참고)타워 스텟 가치'!$B$7:$L$11,T$2,0)+(VLOOKUP($F1250,'(참고)타워 스텟 가치'!$B$7:$L$11,T$2,0)*$E1250)</f>
        <v>454.50000000000153</v>
      </c>
      <c r="U1250">
        <f>VLOOKUP($F1250,'(참고)타워 스텟 가치'!$B$7:$L$11,U$2,0)+(VLOOKUP($F1250,'(참고)타워 스텟 가치'!$B$7:$L$11,U$2,0)*$E1250)</f>
        <v>505000.00000000169</v>
      </c>
      <c r="V1250">
        <f>VLOOKUP($F1250,'(참고)타워 스텟 가치'!$B$7:$L$11,V$2,0)+(VLOOKUP($F1250,'(참고)타워 스텟 가치'!$B$7:$L$11,V$2,0)*$E1250)</f>
        <v>3030.00000000001</v>
      </c>
      <c r="W1250">
        <f>VLOOKUP($F1250,'(참고)타워 스텟 가치'!$B$7:$L$11,W$2,0)+(VLOOKUP($F1250,'(참고)타워 스텟 가치'!$B$7:$L$11,W$2,0)*$E1250)</f>
        <v>50.500000000000171</v>
      </c>
      <c r="X1250">
        <f>VLOOKUP($F1250,'(참고)타워 스텟 가치'!$B$7:$L$11,X$2,0)+(VLOOKUP($F1250,'(참고)타워 스텟 가치'!$B$7:$L$11,X$2,0)*$E1250)</f>
        <v>30.3000000000001</v>
      </c>
      <c r="Y1250">
        <f>VLOOKUP($F1250,'(참고)타워 스텟 가치'!$B$7:$L$11,Y$2,0)+(VLOOKUP($F1250,'(참고)타워 스텟 가치'!$B$7:$L$11,Y$2,0)*$E1250)</f>
        <v>0</v>
      </c>
      <c r="Z1250">
        <f>VLOOKUP($F1250,'(참고)타워 스텟 가치'!$B$7:$L$11,Z$2,0)+(VLOOKUP($F1250,'(참고)타워 스텟 가치'!$B$7:$L$11,Z$2,0)*$E1250)</f>
        <v>0</v>
      </c>
      <c r="AA1250">
        <f>VLOOKUP($F1250,'(참고)타워 스텟 가치'!$B$7:$L$11,AA$2,0)+(VLOOKUP($F1250,'(참고)타워 스텟 가치'!$B$7:$L$11,AA$2,0)*$E1250)</f>
        <v>70.70000000000023</v>
      </c>
      <c r="AB1250">
        <f>SUM('스테이지별 몬스터 스텟'!S1250*'(참고)타워 스텟 가치'!$Q$17,'스테이지별 몬스터 스텟'!T1250*'(참고)타워 스텟 가치'!$R$17,'스테이지별 몬스터 스텟'!U1250*'(참고)타워 스텟 가치'!$S$17,'스테이지별 몬스터 스텟'!V1250*'(참고)타워 스텟 가치'!$T$17,'스테이지별 몬스터 스텟'!W1250*'(참고)타워 스텟 가치'!$U$17,'스테이지별 몬스터 스텟'!X1250*'(참고)타워 스텟 가치'!$V$17,'스테이지별 몬스터 스텟'!Y1250*'(참고)타워 스텟 가치'!$W$17,'스테이지별 몬스터 스텟'!Z1250*'(참고)타워 스텟 가치'!$X$17,'스테이지별 몬스터 스텟'!AA1250*'(참고)타워 스텟 가치'!$Y$17)</f>
        <v>765019.45000000263</v>
      </c>
      <c r="AC1250">
        <v>2</v>
      </c>
      <c r="AD1250">
        <f>VLOOKUP($F1250,'(참고)타워 스텟 가치'!$B$12:$L$16,AD$2,0)+(VLOOKUP($F1250,'(참고)타워 스텟 가치'!$B$12:$L$16,AD$2,0)*$E1250)</f>
        <v>252.50000000000085</v>
      </c>
      <c r="AE1250">
        <f>VLOOKUP($F1250,'(참고)타워 스텟 가치'!$B$12:$L$16,AE$2,0)+(VLOOKUP($F1250,'(참고)타워 스텟 가치'!$B$12:$L$16,AE$2,0)*$E1250)</f>
        <v>303.00000000000102</v>
      </c>
      <c r="AF1250">
        <f>VLOOKUP($F1250,'(참고)타워 스텟 가치'!$B$12:$L$16,AF$2,0)+(VLOOKUP($F1250,'(참고)타워 스텟 가치'!$B$12:$L$16,AF$2,0)*$E1250)</f>
        <v>505000.00000000169</v>
      </c>
      <c r="AG1250">
        <f>VLOOKUP($F1250,'(참고)타워 스텟 가치'!$B$12:$L$16,AG$2,0)+(VLOOKUP($F1250,'(참고)타워 스텟 가치'!$B$12:$L$16,AG$2,0)*$E1250)</f>
        <v>1515.000000000005</v>
      </c>
      <c r="AH1250">
        <f>VLOOKUP($F1250,'(참고)타워 스텟 가치'!$B$12:$L$16,AH$2,0)+(VLOOKUP($F1250,'(참고)타워 스텟 가치'!$B$12:$L$16,AH$2,0)*$E1250)</f>
        <v>50.500000000000171</v>
      </c>
      <c r="AI1250">
        <f>VLOOKUP($F1250,'(참고)타워 스텟 가치'!$B$12:$L$16,AI$2,0)+(VLOOKUP($F1250,'(참고)타워 스텟 가치'!$B$12:$L$16,AI$2,0)*$E1250)</f>
        <v>30.3000000000001</v>
      </c>
      <c r="AJ1250">
        <f>VLOOKUP($F1250,'(참고)타워 스텟 가치'!$B$12:$L$16,AJ$2,0)+(VLOOKUP($F1250,'(참고)타워 스텟 가치'!$B$12:$L$16,AJ$2,0)*$E1250)</f>
        <v>0</v>
      </c>
      <c r="AK1250">
        <f>VLOOKUP($F1250,'(참고)타워 스텟 가치'!$B$12:$L$16,AK$2,0)+(VLOOKUP($F1250,'(참고)타워 스텟 가치'!$B$12:$L$16,AK$2,0)*$E1250)</f>
        <v>0</v>
      </c>
      <c r="AL1250">
        <f>VLOOKUP($F1250,'(참고)타워 스텟 가치'!$B$12:$L$16,AL$2,0)+(VLOOKUP($F1250,'(참고)타워 스텟 가치'!$B$12:$L$16,AL$2,0)*$E1250)</f>
        <v>141.40000000000046</v>
      </c>
      <c r="AM1250">
        <f>SUM('스테이지별 몬스터 스텟'!AD1250*'(참고)타워 스텟 가치'!$Q$17,'스테이지별 몬스터 스텟'!AE1250*'(참고)타워 스텟 가치'!$R$17,'스테이지별 몬스터 스텟'!AF1250*'(참고)타워 스텟 가치'!$S$17,'스테이지별 몬스터 스텟'!AG1250*'(참고)타워 스텟 가치'!$T$17,'스테이지별 몬스터 스텟'!AH1250*'(참고)타워 스텟 가치'!$U$17,'스테이지별 몬스터 스텟'!AI1250*'(참고)타워 스텟 가치'!$V$17,'스테이지별 몬스터 스텟'!AJ1250*'(참고)타워 스텟 가치'!$W$17,'스테이지별 몬스터 스텟'!AK1250*'(참고)타워 스텟 가치'!$X$17,'스테이지별 몬스터 스텟'!AL1250*'(참고)타워 스텟 가치'!$Y$17)</f>
        <v>761903.60000000265</v>
      </c>
      <c r="AN1250">
        <v>3</v>
      </c>
    </row>
    <row r="1251" spans="3:40" x14ac:dyDescent="0.3">
      <c r="C1251">
        <v>2</v>
      </c>
      <c r="D1251">
        <f t="shared" si="59"/>
        <v>250</v>
      </c>
      <c r="E1251" s="52">
        <f>VLOOKUP(D1251,'스테이지별 난이도 설정'!B:C,2,0)</f>
        <v>100.00000000000034</v>
      </c>
      <c r="F1251" t="str">
        <f t="shared" si="60"/>
        <v>레어</v>
      </c>
      <c r="G1251">
        <f t="shared" si="58"/>
        <v>6</v>
      </c>
      <c r="H1251">
        <f>VLOOKUP($F1251,'(참고)타워 스텟 가치'!$B$2:$L$6,H$2,0)+(VLOOKUP($F1251,'(참고)타워 스텟 가치'!$B$2:$L$6,H$2,0)*$E1251)</f>
        <v>1136.2500000000039</v>
      </c>
      <c r="I1251">
        <f>VLOOKUP($F1251,'(참고)타워 스텟 가치'!$B$2:$L$6,I$2,0)+(VLOOKUP($F1251,'(참고)타워 스텟 가치'!$B$2:$L$6,I$2,0)*$E1251)</f>
        <v>227.25000000000077</v>
      </c>
      <c r="J1251">
        <f>VLOOKUP($F1251,'(참고)타워 스텟 가치'!$B$2:$L$6,J$2,0)+(VLOOKUP($F1251,'(참고)타워 스텟 가치'!$B$2:$L$6,J$2,0)*$E1251)</f>
        <v>505000.00000000169</v>
      </c>
      <c r="K1251">
        <f>VLOOKUP($F1251,'(참고)타워 스텟 가치'!$B$2:$L$6,K$2,0)+(VLOOKUP($F1251,'(참고)타워 스텟 가치'!$B$2:$L$6,K$2,0)*$E1251)</f>
        <v>4545.0000000000155</v>
      </c>
      <c r="L1251">
        <f>VLOOKUP($F1251,'(참고)타워 스텟 가치'!$B$2:$L$6,L$2,0)+(VLOOKUP($F1251,'(참고)타워 스텟 가치'!$B$2:$L$6,L$2,0)*$E1251)</f>
        <v>75.750000000000256</v>
      </c>
      <c r="M1251">
        <f>VLOOKUP($F1251,'(참고)타워 스텟 가치'!$B$2:$L$6,M$2,0)+(VLOOKUP($F1251,'(참고)타워 스텟 가치'!$B$2:$L$6,M$2,0)*$E1251)</f>
        <v>30.3000000000001</v>
      </c>
      <c r="N1251">
        <f>VLOOKUP($F1251,'(참고)타워 스텟 가치'!$B$2:$L$6,N$2,0)+(VLOOKUP($F1251,'(참고)타워 스텟 가치'!$B$2:$L$6,N$2,0)*$E1251)</f>
        <v>0</v>
      </c>
      <c r="O1251">
        <f>VLOOKUP($F1251,'(참고)타워 스텟 가치'!$B$2:$L$6,O$2,0)+(VLOOKUP($F1251,'(참고)타워 스텟 가치'!$B$2:$L$6,O$2,0)*$E1251)</f>
        <v>0</v>
      </c>
      <c r="P1251">
        <f>VLOOKUP($F1251,'(참고)타워 스텟 가치'!$B$2:$L$6,P$2,0)+(VLOOKUP($F1251,'(참고)타워 스텟 가치'!$B$2:$L$6,P$2,0)*$E1251)</f>
        <v>70.70000000000023</v>
      </c>
      <c r="Q1251">
        <f>SUM('스테이지별 몬스터 스텟'!H1251*'(참고)타워 스텟 가치'!$Q$17,'스테이지별 몬스터 스텟'!I1251*'(참고)타워 스텟 가치'!$R$17,'스테이지별 몬스터 스텟'!J1251*'(참고)타워 스텟 가치'!$S$17,'스테이지별 몬스터 스텟'!K1251*'(참고)타워 스텟 가치'!$T$17,'스테이지별 몬스터 스텟'!L1251*'(참고)타워 스텟 가치'!$U$17,'스테이지별 몬스터 스텟'!M1251*'(참고)타워 스텟 가치'!$V$17,'스테이지별 몬스터 스텟'!N1251*'(참고)타워 스텟 가치'!$W$17,'스테이지별 몬스터 스텟'!O1251*'(참고)타워 스텟 가치'!$X$17,'스테이지별 몬스터 스텟'!P1251*'(참고)타워 스텟 가치'!$Y$17)</f>
        <v>769526.57500000263</v>
      </c>
      <c r="R1251">
        <v>1</v>
      </c>
      <c r="S1251">
        <f>VLOOKUP($F1251,'(참고)타워 스텟 가치'!$B$7:$L$11,S$2,0)+(VLOOKUP($F1251,'(참고)타워 스텟 가치'!$B$7:$L$11,S$2,0)*$E1251)</f>
        <v>378.75000000000125</v>
      </c>
      <c r="T1251">
        <f>VLOOKUP($F1251,'(참고)타워 스텟 가치'!$B$7:$L$11,T$2,0)+(VLOOKUP($F1251,'(참고)타워 스텟 가치'!$B$7:$L$11,T$2,0)*$E1251)</f>
        <v>681.75000000000227</v>
      </c>
      <c r="U1251">
        <f>VLOOKUP($F1251,'(참고)타워 스텟 가치'!$B$7:$L$11,U$2,0)+(VLOOKUP($F1251,'(참고)타워 스텟 가치'!$B$7:$L$11,U$2,0)*$E1251)</f>
        <v>505000.00000000169</v>
      </c>
      <c r="V1251">
        <f>VLOOKUP($F1251,'(참고)타워 스텟 가치'!$B$7:$L$11,V$2,0)+(VLOOKUP($F1251,'(참고)타워 스텟 가치'!$B$7:$L$11,V$2,0)*$E1251)</f>
        <v>4545.0000000000155</v>
      </c>
      <c r="W1251">
        <f>VLOOKUP($F1251,'(참고)타워 스텟 가치'!$B$7:$L$11,W$2,0)+(VLOOKUP($F1251,'(참고)타워 스텟 가치'!$B$7:$L$11,W$2,0)*$E1251)</f>
        <v>75.750000000000256</v>
      </c>
      <c r="X1251">
        <f>VLOOKUP($F1251,'(참고)타워 스텟 가치'!$B$7:$L$11,X$2,0)+(VLOOKUP($F1251,'(참고)타워 스텟 가치'!$B$7:$L$11,X$2,0)*$E1251)</f>
        <v>30.3000000000001</v>
      </c>
      <c r="Y1251">
        <f>VLOOKUP($F1251,'(참고)타워 스텟 가치'!$B$7:$L$11,Y$2,0)+(VLOOKUP($F1251,'(참고)타워 스텟 가치'!$B$7:$L$11,Y$2,0)*$E1251)</f>
        <v>0</v>
      </c>
      <c r="Z1251">
        <f>VLOOKUP($F1251,'(참고)타워 스텟 가치'!$B$7:$L$11,Z$2,0)+(VLOOKUP($F1251,'(참고)타워 스텟 가치'!$B$7:$L$11,Z$2,0)*$E1251)</f>
        <v>0</v>
      </c>
      <c r="AA1251">
        <f>VLOOKUP($F1251,'(참고)타워 스텟 가치'!$B$7:$L$11,AA$2,0)+(VLOOKUP($F1251,'(참고)타워 스텟 가치'!$B$7:$L$11,AA$2,0)*$E1251)</f>
        <v>70.70000000000023</v>
      </c>
      <c r="AB1251">
        <f>SUM('스테이지별 몬스터 스텟'!S1251*'(참고)타워 스텟 가치'!$Q$17,'스테이지별 몬스터 스텟'!T1251*'(참고)타워 스텟 가치'!$R$17,'스테이지별 몬스터 스텟'!U1251*'(참고)타워 스텟 가치'!$S$17,'스테이지별 몬스터 스텟'!V1251*'(참고)타워 스텟 가치'!$T$17,'스테이지별 몬스터 스텟'!W1251*'(참고)타워 스텟 가치'!$U$17,'스테이지별 몬스터 스텟'!X1251*'(참고)타워 스텟 가치'!$V$17,'스테이지별 몬스터 스텟'!Y1251*'(참고)타워 스텟 가치'!$W$17,'스테이지별 몬스터 스텟'!Z1251*'(참고)타워 스텟 가치'!$X$17,'스테이지별 몬스터 스텟'!AA1251*'(참고)타워 스텟 가치'!$Y$17)</f>
        <v>768693.32500000263</v>
      </c>
      <c r="AC1251">
        <v>2</v>
      </c>
      <c r="AD1251">
        <f>VLOOKUP($F1251,'(참고)타워 스텟 가치'!$B$12:$L$16,AD$2,0)+(VLOOKUP($F1251,'(참고)타워 스텟 가치'!$B$12:$L$16,AD$2,0)*$E1251)</f>
        <v>378.75000000000125</v>
      </c>
      <c r="AE1251">
        <f>VLOOKUP($F1251,'(참고)타워 스텟 가치'!$B$12:$L$16,AE$2,0)+(VLOOKUP($F1251,'(참고)타워 스텟 가치'!$B$12:$L$16,AE$2,0)*$E1251)</f>
        <v>454.50000000000153</v>
      </c>
      <c r="AF1251">
        <f>VLOOKUP($F1251,'(참고)타워 스텟 가치'!$B$12:$L$16,AF$2,0)+(VLOOKUP($F1251,'(참고)타워 스텟 가치'!$B$12:$L$16,AF$2,0)*$E1251)</f>
        <v>505000.00000000169</v>
      </c>
      <c r="AG1251">
        <f>VLOOKUP($F1251,'(참고)타워 스텟 가치'!$B$12:$L$16,AG$2,0)+(VLOOKUP($F1251,'(참고)타워 스텟 가치'!$B$12:$L$16,AG$2,0)*$E1251)</f>
        <v>2272.5000000000077</v>
      </c>
      <c r="AH1251">
        <f>VLOOKUP($F1251,'(참고)타워 스텟 가치'!$B$12:$L$16,AH$2,0)+(VLOOKUP($F1251,'(참고)타워 스텟 가치'!$B$12:$L$16,AH$2,0)*$E1251)</f>
        <v>75.750000000000256</v>
      </c>
      <c r="AI1251">
        <f>VLOOKUP($F1251,'(참고)타워 스텟 가치'!$B$12:$L$16,AI$2,0)+(VLOOKUP($F1251,'(참고)타워 스텟 가치'!$B$12:$L$16,AI$2,0)*$E1251)</f>
        <v>30.3000000000001</v>
      </c>
      <c r="AJ1251">
        <f>VLOOKUP($F1251,'(참고)타워 스텟 가치'!$B$12:$L$16,AJ$2,0)+(VLOOKUP($F1251,'(참고)타워 스텟 가치'!$B$12:$L$16,AJ$2,0)*$E1251)</f>
        <v>0</v>
      </c>
      <c r="AK1251">
        <f>VLOOKUP($F1251,'(참고)타워 스텟 가치'!$B$12:$L$16,AK$2,0)+(VLOOKUP($F1251,'(참고)타워 스텟 가치'!$B$12:$L$16,AK$2,0)*$E1251)</f>
        <v>0</v>
      </c>
      <c r="AL1251">
        <f>VLOOKUP($F1251,'(참고)타워 스텟 가치'!$B$12:$L$16,AL$2,0)+(VLOOKUP($F1251,'(참고)타워 스텟 가치'!$B$12:$L$16,AL$2,0)*$E1251)</f>
        <v>141.40000000000046</v>
      </c>
      <c r="AM1251">
        <f>SUM('스테이지별 몬스터 스텟'!AD1251*'(참고)타워 스텟 가치'!$Q$17,'스테이지별 몬스터 스텟'!AE1251*'(참고)타워 스텟 가치'!$R$17,'스테이지별 몬스터 스텟'!AF1251*'(참고)타워 스텟 가치'!$S$17,'스테이지별 몬스터 스텟'!AG1251*'(참고)타워 스텟 가치'!$T$17,'스테이지별 몬스터 스텟'!AH1251*'(참고)타워 스텟 가치'!$U$17,'스테이지별 몬스터 스텟'!AI1251*'(참고)타워 스텟 가치'!$V$17,'스테이지별 몬스터 스텟'!AJ1251*'(참고)타워 스텟 가치'!$W$17,'스테이지별 몬스터 스텟'!AK1251*'(참고)타워 스텟 가치'!$X$17,'스테이지별 몬스터 스텟'!AL1251*'(참고)타워 스텟 가치'!$Y$17)</f>
        <v>763948.85000000265</v>
      </c>
      <c r="AN1251">
        <v>3</v>
      </c>
    </row>
    <row r="1252" spans="3:40" x14ac:dyDescent="0.3">
      <c r="C1252">
        <v>3</v>
      </c>
      <c r="D1252">
        <f t="shared" si="59"/>
        <v>250</v>
      </c>
      <c r="E1252" s="52">
        <f>VLOOKUP(D1252,'스테이지별 난이도 설정'!B:C,2,0)</f>
        <v>100.00000000000034</v>
      </c>
      <c r="F1252" t="str">
        <f t="shared" si="60"/>
        <v>에픽</v>
      </c>
      <c r="G1252">
        <f t="shared" si="58"/>
        <v>6</v>
      </c>
      <c r="H1252">
        <f>VLOOKUP($F1252,'(참고)타워 스텟 가치'!$B$2:$L$6,H$2,0)+(VLOOKUP($F1252,'(참고)타워 스텟 가치'!$B$2:$L$6,H$2,0)*$E1252)</f>
        <v>1704.3750000000057</v>
      </c>
      <c r="I1252">
        <f>VLOOKUP($F1252,'(참고)타워 스텟 가치'!$B$2:$L$6,I$2,0)+(VLOOKUP($F1252,'(참고)타워 스텟 가치'!$B$2:$L$6,I$2,0)*$E1252)</f>
        <v>340.87500000000114</v>
      </c>
      <c r="J1252">
        <f>VLOOKUP($F1252,'(참고)타워 스텟 가치'!$B$2:$L$6,J$2,0)+(VLOOKUP($F1252,'(참고)타워 스텟 가치'!$B$2:$L$6,J$2,0)*$E1252)</f>
        <v>505000.00000000169</v>
      </c>
      <c r="K1252">
        <f>VLOOKUP($F1252,'(참고)타워 스텟 가치'!$B$2:$L$6,K$2,0)+(VLOOKUP($F1252,'(참고)타워 스텟 가치'!$B$2:$L$6,K$2,0)*$E1252)</f>
        <v>6817.5000000000227</v>
      </c>
      <c r="L1252">
        <f>VLOOKUP($F1252,'(참고)타워 스텟 가치'!$B$2:$L$6,L$2,0)+(VLOOKUP($F1252,'(참고)타워 스텟 가치'!$B$2:$L$6,L$2,0)*$E1252)</f>
        <v>113.62500000000038</v>
      </c>
      <c r="M1252">
        <f>VLOOKUP($F1252,'(참고)타워 스텟 가치'!$B$2:$L$6,M$2,0)+(VLOOKUP($F1252,'(참고)타워 스텟 가치'!$B$2:$L$6,M$2,0)*$E1252)</f>
        <v>30.3000000000001</v>
      </c>
      <c r="N1252">
        <f>VLOOKUP($F1252,'(참고)타워 스텟 가치'!$B$2:$L$6,N$2,0)+(VLOOKUP($F1252,'(참고)타워 스텟 가치'!$B$2:$L$6,N$2,0)*$E1252)</f>
        <v>0</v>
      </c>
      <c r="O1252">
        <f>VLOOKUP($F1252,'(참고)타워 스텟 가치'!$B$2:$L$6,O$2,0)+(VLOOKUP($F1252,'(참고)타워 스텟 가치'!$B$2:$L$6,O$2,0)*$E1252)</f>
        <v>0</v>
      </c>
      <c r="P1252">
        <f>VLOOKUP($F1252,'(참고)타워 스텟 가치'!$B$2:$L$6,P$2,0)+(VLOOKUP($F1252,'(참고)타워 스텟 가치'!$B$2:$L$6,P$2,0)*$E1252)</f>
        <v>70.70000000000023</v>
      </c>
      <c r="Q1252">
        <f>SUM('스테이지별 몬스터 스텟'!H1252*'(참고)타워 스텟 가치'!$Q$17,'스테이지별 몬스터 스텟'!I1252*'(참고)타워 스텟 가치'!$R$17,'스테이지별 몬스터 스텟'!J1252*'(참고)타워 스텟 가치'!$S$17,'스테이지별 몬스터 스텟'!K1252*'(참고)타워 스텟 가치'!$T$17,'스테이지별 몬스터 스텟'!L1252*'(참고)타워 스텟 가치'!$U$17,'스테이지별 몬스터 스텟'!M1252*'(참고)타워 스텟 가치'!$V$17,'스테이지별 몬스터 스텟'!N1252*'(참고)타워 스텟 가치'!$W$17,'스테이지별 몬스터 스텟'!O1252*'(참고)타워 스텟 가치'!$X$17,'스테이지별 몬스터 스텟'!P1252*'(참고)타워 스텟 가치'!$Y$17)</f>
        <v>775454.01250000263</v>
      </c>
      <c r="R1252">
        <v>1</v>
      </c>
      <c r="S1252">
        <f>VLOOKUP($F1252,'(참고)타워 스텟 가치'!$B$7:$L$11,S$2,0)+(VLOOKUP($F1252,'(참고)타워 스텟 가치'!$B$7:$L$11,S$2,0)*$E1252)</f>
        <v>568.12500000000193</v>
      </c>
      <c r="T1252">
        <f>VLOOKUP($F1252,'(참고)타워 스텟 가치'!$B$7:$L$11,T$2,0)+(VLOOKUP($F1252,'(참고)타워 스텟 가치'!$B$7:$L$11,T$2,0)*$E1252)</f>
        <v>1022.6250000000034</v>
      </c>
      <c r="U1252">
        <f>VLOOKUP($F1252,'(참고)타워 스텟 가치'!$B$7:$L$11,U$2,0)+(VLOOKUP($F1252,'(참고)타워 스텟 가치'!$B$7:$L$11,U$2,0)*$E1252)</f>
        <v>505000.00000000169</v>
      </c>
      <c r="V1252">
        <f>VLOOKUP($F1252,'(참고)타워 스텟 가치'!$B$7:$L$11,V$2,0)+(VLOOKUP($F1252,'(참고)타워 스텟 가치'!$B$7:$L$11,V$2,0)*$E1252)</f>
        <v>6817.5000000000227</v>
      </c>
      <c r="W1252">
        <f>VLOOKUP($F1252,'(참고)타워 스텟 가치'!$B$7:$L$11,W$2,0)+(VLOOKUP($F1252,'(참고)타워 스텟 가치'!$B$7:$L$11,W$2,0)*$E1252)</f>
        <v>113.62500000000038</v>
      </c>
      <c r="X1252">
        <f>VLOOKUP($F1252,'(참고)타워 스텟 가치'!$B$7:$L$11,X$2,0)+(VLOOKUP($F1252,'(참고)타워 스텟 가치'!$B$7:$L$11,X$2,0)*$E1252)</f>
        <v>30.3000000000001</v>
      </c>
      <c r="Y1252">
        <f>VLOOKUP($F1252,'(참고)타워 스텟 가치'!$B$7:$L$11,Y$2,0)+(VLOOKUP($F1252,'(참고)타워 스텟 가치'!$B$7:$L$11,Y$2,0)*$E1252)</f>
        <v>0</v>
      </c>
      <c r="Z1252">
        <f>VLOOKUP($F1252,'(참고)타워 스텟 가치'!$B$7:$L$11,Z$2,0)+(VLOOKUP($F1252,'(참고)타워 스텟 가치'!$B$7:$L$11,Z$2,0)*$E1252)</f>
        <v>0</v>
      </c>
      <c r="AA1252">
        <f>VLOOKUP($F1252,'(참고)타워 스텟 가치'!$B$7:$L$11,AA$2,0)+(VLOOKUP($F1252,'(참고)타워 스텟 가치'!$B$7:$L$11,AA$2,0)*$E1252)</f>
        <v>70.70000000000023</v>
      </c>
      <c r="AB1252">
        <f>SUM('스테이지별 몬스터 스텟'!S1252*'(참고)타워 스텟 가치'!$Q$17,'스테이지별 몬스터 스텟'!T1252*'(참고)타워 스텟 가치'!$R$17,'스테이지별 몬스터 스텟'!U1252*'(참고)타워 스텟 가치'!$S$17,'스테이지별 몬스터 스텟'!V1252*'(참고)타워 스텟 가치'!$T$17,'스테이지별 몬스터 스텟'!W1252*'(참고)타워 스텟 가치'!$U$17,'스테이지별 몬스터 스텟'!X1252*'(참고)타워 스텟 가치'!$V$17,'스테이지별 몬스터 스텟'!Y1252*'(참고)타워 스텟 가치'!$W$17,'스테이지별 몬스터 스텟'!Z1252*'(참고)타워 스텟 가치'!$X$17,'스테이지별 몬스터 스텟'!AA1252*'(참고)타워 스텟 가치'!$Y$17)</f>
        <v>774204.13750000263</v>
      </c>
      <c r="AC1252">
        <v>2</v>
      </c>
      <c r="AD1252">
        <f>VLOOKUP($F1252,'(참고)타워 스텟 가치'!$B$12:$L$16,AD$2,0)+(VLOOKUP($F1252,'(참고)타워 스텟 가치'!$B$12:$L$16,AD$2,0)*$E1252)</f>
        <v>568.12500000000193</v>
      </c>
      <c r="AE1252">
        <f>VLOOKUP($F1252,'(참고)타워 스텟 가치'!$B$12:$L$16,AE$2,0)+(VLOOKUP($F1252,'(참고)타워 스텟 가치'!$B$12:$L$16,AE$2,0)*$E1252)</f>
        <v>681.75000000000227</v>
      </c>
      <c r="AF1252">
        <f>VLOOKUP($F1252,'(참고)타워 스텟 가치'!$B$12:$L$16,AF$2,0)+(VLOOKUP($F1252,'(참고)타워 스텟 가치'!$B$12:$L$16,AF$2,0)*$E1252)</f>
        <v>505000.00000000169</v>
      </c>
      <c r="AG1252">
        <f>VLOOKUP($F1252,'(참고)타워 스텟 가치'!$B$12:$L$16,AG$2,0)+(VLOOKUP($F1252,'(참고)타워 스텟 가치'!$B$12:$L$16,AG$2,0)*$E1252)</f>
        <v>3408.7500000000114</v>
      </c>
      <c r="AH1252">
        <f>VLOOKUP($F1252,'(참고)타워 스텟 가치'!$B$12:$L$16,AH$2,0)+(VLOOKUP($F1252,'(참고)타워 스텟 가치'!$B$12:$L$16,AH$2,0)*$E1252)</f>
        <v>113.62500000000038</v>
      </c>
      <c r="AI1252">
        <f>VLOOKUP($F1252,'(참고)타워 스텟 가치'!$B$12:$L$16,AI$2,0)+(VLOOKUP($F1252,'(참고)타워 스텟 가치'!$B$12:$L$16,AI$2,0)*$E1252)</f>
        <v>30.3000000000001</v>
      </c>
      <c r="AJ1252">
        <f>VLOOKUP($F1252,'(참고)타워 스텟 가치'!$B$12:$L$16,AJ$2,0)+(VLOOKUP($F1252,'(참고)타워 스텟 가치'!$B$12:$L$16,AJ$2,0)*$E1252)</f>
        <v>0</v>
      </c>
      <c r="AK1252">
        <f>VLOOKUP($F1252,'(참고)타워 스텟 가치'!$B$12:$L$16,AK$2,0)+(VLOOKUP($F1252,'(참고)타워 스텟 가치'!$B$12:$L$16,AK$2,0)*$E1252)</f>
        <v>0</v>
      </c>
      <c r="AL1252">
        <f>VLOOKUP($F1252,'(참고)타워 스텟 가치'!$B$12:$L$16,AL$2,0)+(VLOOKUP($F1252,'(참고)타워 스텟 가치'!$B$12:$L$16,AL$2,0)*$E1252)</f>
        <v>141.40000000000046</v>
      </c>
      <c r="AM1252">
        <f>SUM('스테이지별 몬스터 스텟'!AD1252*'(참고)타워 스텟 가치'!$Q$17,'스테이지별 몬스터 스텟'!AE1252*'(참고)타워 스텟 가치'!$R$17,'스테이지별 몬스터 스텟'!AF1252*'(참고)타워 스텟 가치'!$S$17,'스테이지별 몬스터 스텟'!AG1252*'(참고)타워 스텟 가치'!$T$17,'스테이지별 몬스터 스텟'!AH1252*'(참고)타워 스텟 가치'!$U$17,'스테이지별 몬스터 스텟'!AI1252*'(참고)타워 스텟 가치'!$V$17,'스테이지별 몬스터 스텟'!AJ1252*'(참고)타워 스텟 가치'!$W$17,'스테이지별 몬스터 스텟'!AK1252*'(참고)타워 스텟 가치'!$X$17,'스테이지별 몬스터 스텟'!AL1252*'(참고)타워 스텟 가치'!$Y$17)</f>
        <v>767016.72500000265</v>
      </c>
      <c r="AN1252">
        <v>3</v>
      </c>
    </row>
    <row r="1253" spans="3:40" x14ac:dyDescent="0.3">
      <c r="C1253">
        <v>4</v>
      </c>
      <c r="D1253">
        <f t="shared" si="59"/>
        <v>250</v>
      </c>
      <c r="E1253" s="52">
        <f>VLOOKUP(D1253,'스테이지별 난이도 설정'!B:C,2,0)</f>
        <v>100.00000000000034</v>
      </c>
      <c r="F1253" t="str">
        <f t="shared" si="60"/>
        <v>유니크</v>
      </c>
      <c r="G1253">
        <f t="shared" si="58"/>
        <v>6</v>
      </c>
      <c r="H1253">
        <f>VLOOKUP($F1253,'(참고)타워 스텟 가치'!$B$2:$L$6,H$2,0)+(VLOOKUP($F1253,'(참고)타워 스텟 가치'!$B$2:$L$6,H$2,0)*$E1253)</f>
        <v>2556.5625000000086</v>
      </c>
      <c r="I1253">
        <f>VLOOKUP($F1253,'(참고)타워 스텟 가치'!$B$2:$L$6,I$2,0)+(VLOOKUP($F1253,'(참고)타워 스텟 가치'!$B$2:$L$6,I$2,0)*$E1253)</f>
        <v>511.31250000000171</v>
      </c>
      <c r="J1253">
        <f>VLOOKUP($F1253,'(참고)타워 스텟 가치'!$B$2:$L$6,J$2,0)+(VLOOKUP($F1253,'(참고)타워 스텟 가치'!$B$2:$L$6,J$2,0)*$E1253)</f>
        <v>505000.00000000169</v>
      </c>
      <c r="K1253">
        <f>VLOOKUP($F1253,'(참고)타워 스텟 가치'!$B$2:$L$6,K$2,0)+(VLOOKUP($F1253,'(참고)타워 스텟 가치'!$B$2:$L$6,K$2,0)*$E1253)</f>
        <v>10226.250000000035</v>
      </c>
      <c r="L1253">
        <f>VLOOKUP($F1253,'(참고)타워 스텟 가치'!$B$2:$L$6,L$2,0)+(VLOOKUP($F1253,'(참고)타워 스텟 가치'!$B$2:$L$6,L$2,0)*$E1253)</f>
        <v>170.43750000000057</v>
      </c>
      <c r="M1253">
        <f>VLOOKUP($F1253,'(참고)타워 스텟 가치'!$B$2:$L$6,M$2,0)+(VLOOKUP($F1253,'(참고)타워 스텟 가치'!$B$2:$L$6,M$2,0)*$E1253)</f>
        <v>30.3000000000001</v>
      </c>
      <c r="N1253">
        <f>VLOOKUP($F1253,'(참고)타워 스텟 가치'!$B$2:$L$6,N$2,0)+(VLOOKUP($F1253,'(참고)타워 스텟 가치'!$B$2:$L$6,N$2,0)*$E1253)</f>
        <v>0</v>
      </c>
      <c r="O1253">
        <f>VLOOKUP($F1253,'(참고)타워 스텟 가치'!$B$2:$L$6,O$2,0)+(VLOOKUP($F1253,'(참고)타워 스텟 가치'!$B$2:$L$6,O$2,0)*$E1253)</f>
        <v>0</v>
      </c>
      <c r="P1253">
        <f>VLOOKUP($F1253,'(참고)타워 스텟 가치'!$B$2:$L$6,P$2,0)+(VLOOKUP($F1253,'(참고)타워 스텟 가치'!$B$2:$L$6,P$2,0)*$E1253)</f>
        <v>101.00000000000034</v>
      </c>
      <c r="Q1253">
        <f>SUM('스테이지별 몬스터 스텟'!H1253*'(참고)타워 스텟 가치'!$Q$17,'스테이지별 몬스터 스텟'!I1253*'(참고)타워 스텟 가치'!$R$17,'스테이지별 몬스터 스텟'!J1253*'(참고)타워 스텟 가치'!$S$17,'스테이지별 몬스터 스텟'!K1253*'(참고)타워 스텟 가치'!$T$17,'스테이지별 몬스터 스텟'!L1253*'(참고)타워 스텟 가치'!$U$17,'스테이지별 몬스터 스텟'!M1253*'(참고)타워 스텟 가치'!$V$17,'스테이지별 몬스터 스텟'!N1253*'(참고)타워 스텟 가치'!$W$17,'스테이지별 몬스터 스텟'!O1253*'(참고)타워 스텟 가치'!$X$17,'스테이지별 몬스터 스텟'!P1253*'(참고)타워 스텟 가치'!$Y$17)</f>
        <v>784405.76875000272</v>
      </c>
      <c r="R1253">
        <v>1</v>
      </c>
      <c r="S1253">
        <f>VLOOKUP($F1253,'(참고)타워 스텟 가치'!$B$7:$L$11,S$2,0)+(VLOOKUP($F1253,'(참고)타워 스텟 가치'!$B$7:$L$11,S$2,0)*$E1253)</f>
        <v>852.18750000000284</v>
      </c>
      <c r="T1253">
        <f>VLOOKUP($F1253,'(참고)타워 스텟 가치'!$B$7:$L$11,T$2,0)+(VLOOKUP($F1253,'(참고)타워 스텟 가치'!$B$7:$L$11,T$2,0)*$E1253)</f>
        <v>1533.9375000000052</v>
      </c>
      <c r="U1253">
        <f>VLOOKUP($F1253,'(참고)타워 스텟 가치'!$B$7:$L$11,U$2,0)+(VLOOKUP($F1253,'(참고)타워 스텟 가치'!$B$7:$L$11,U$2,0)*$E1253)</f>
        <v>505000.00000000169</v>
      </c>
      <c r="V1253">
        <f>VLOOKUP($F1253,'(참고)타워 스텟 가치'!$B$7:$L$11,V$2,0)+(VLOOKUP($F1253,'(참고)타워 스텟 가치'!$B$7:$L$11,V$2,0)*$E1253)</f>
        <v>10226.250000000035</v>
      </c>
      <c r="W1253">
        <f>VLOOKUP($F1253,'(참고)타워 스텟 가치'!$B$7:$L$11,W$2,0)+(VLOOKUP($F1253,'(참고)타워 스텟 가치'!$B$7:$L$11,W$2,0)*$E1253)</f>
        <v>170.43750000000057</v>
      </c>
      <c r="X1253">
        <f>VLOOKUP($F1253,'(참고)타워 스텟 가치'!$B$7:$L$11,X$2,0)+(VLOOKUP($F1253,'(참고)타워 스텟 가치'!$B$7:$L$11,X$2,0)*$E1253)</f>
        <v>30.3000000000001</v>
      </c>
      <c r="Y1253">
        <f>VLOOKUP($F1253,'(참고)타워 스텟 가치'!$B$7:$L$11,Y$2,0)+(VLOOKUP($F1253,'(참고)타워 스텟 가치'!$B$7:$L$11,Y$2,0)*$E1253)</f>
        <v>0</v>
      </c>
      <c r="Z1253">
        <f>VLOOKUP($F1253,'(참고)타워 스텟 가치'!$B$7:$L$11,Z$2,0)+(VLOOKUP($F1253,'(참고)타워 스텟 가치'!$B$7:$L$11,Z$2,0)*$E1253)</f>
        <v>0</v>
      </c>
      <c r="AA1253">
        <f>VLOOKUP($F1253,'(참고)타워 스텟 가치'!$B$7:$L$11,AA$2,0)+(VLOOKUP($F1253,'(참고)타워 스텟 가치'!$B$7:$L$11,AA$2,0)*$E1253)</f>
        <v>101.00000000000034</v>
      </c>
      <c r="AB1253">
        <f>SUM('스테이지별 몬스터 스텟'!S1253*'(참고)타워 스텟 가치'!$Q$17,'스테이지별 몬스터 스텟'!T1253*'(참고)타워 스텟 가치'!$R$17,'스테이지별 몬스터 스텟'!U1253*'(참고)타워 스텟 가치'!$S$17,'스테이지별 몬스터 스텟'!V1253*'(참고)타워 스텟 가치'!$T$17,'스테이지별 몬스터 스텟'!W1253*'(참고)타워 스텟 가치'!$U$17,'스테이지별 몬스터 스텟'!X1253*'(참고)타워 스텟 가치'!$V$17,'스테이지별 몬스터 스텟'!Y1253*'(참고)타워 스텟 가치'!$W$17,'스테이지별 몬스터 스텟'!Z1253*'(참고)타워 스텟 가치'!$X$17,'스테이지별 몬스터 스텟'!AA1253*'(참고)타워 스텟 가치'!$Y$17)</f>
        <v>782530.95625000272</v>
      </c>
      <c r="AC1253">
        <v>2</v>
      </c>
      <c r="AD1253">
        <f>VLOOKUP($F1253,'(참고)타워 스텟 가치'!$B$12:$L$16,AD$2,0)+(VLOOKUP($F1253,'(참고)타워 스텟 가치'!$B$12:$L$16,AD$2,0)*$E1253)</f>
        <v>852.18750000000284</v>
      </c>
      <c r="AE1253">
        <f>VLOOKUP($F1253,'(참고)타워 스텟 가치'!$B$12:$L$16,AE$2,0)+(VLOOKUP($F1253,'(참고)타워 스텟 가치'!$B$12:$L$16,AE$2,0)*$E1253)</f>
        <v>1022.6250000000034</v>
      </c>
      <c r="AF1253">
        <f>VLOOKUP($F1253,'(참고)타워 스텟 가치'!$B$12:$L$16,AF$2,0)+(VLOOKUP($F1253,'(참고)타워 스텟 가치'!$B$12:$L$16,AF$2,0)*$E1253)</f>
        <v>505000.00000000169</v>
      </c>
      <c r="AG1253">
        <f>VLOOKUP($F1253,'(참고)타워 스텟 가치'!$B$12:$L$16,AG$2,0)+(VLOOKUP($F1253,'(참고)타워 스텟 가치'!$B$12:$L$16,AG$2,0)*$E1253)</f>
        <v>5113.1250000000173</v>
      </c>
      <c r="AH1253">
        <f>VLOOKUP($F1253,'(참고)타워 스텟 가치'!$B$12:$L$16,AH$2,0)+(VLOOKUP($F1253,'(참고)타워 스텟 가치'!$B$12:$L$16,AH$2,0)*$E1253)</f>
        <v>170.43750000000057</v>
      </c>
      <c r="AI1253">
        <f>VLOOKUP($F1253,'(참고)타워 스텟 가치'!$B$12:$L$16,AI$2,0)+(VLOOKUP($F1253,'(참고)타워 스텟 가치'!$B$12:$L$16,AI$2,0)*$E1253)</f>
        <v>30.3000000000001</v>
      </c>
      <c r="AJ1253">
        <f>VLOOKUP($F1253,'(참고)타워 스텟 가치'!$B$12:$L$16,AJ$2,0)+(VLOOKUP($F1253,'(참고)타워 스텟 가치'!$B$12:$L$16,AJ$2,0)*$E1253)</f>
        <v>0</v>
      </c>
      <c r="AK1253">
        <f>VLOOKUP($F1253,'(참고)타워 스텟 가치'!$B$12:$L$16,AK$2,0)+(VLOOKUP($F1253,'(참고)타워 스텟 가치'!$B$12:$L$16,AK$2,0)*$E1253)</f>
        <v>0</v>
      </c>
      <c r="AL1253">
        <f>VLOOKUP($F1253,'(참고)타워 스텟 가치'!$B$12:$L$16,AL$2,0)+(VLOOKUP($F1253,'(참고)타워 스텟 가치'!$B$12:$L$16,AL$2,0)*$E1253)</f>
        <v>202.00000000000068</v>
      </c>
      <c r="AM1253">
        <f>SUM('스테이지별 몬스터 스텟'!AD1253*'(참고)타워 스텟 가치'!$Q$17,'스테이지별 몬스터 스텟'!AE1253*'(참고)타워 스텟 가치'!$R$17,'스테이지별 몬스터 스텟'!AF1253*'(참고)타워 스텟 가치'!$S$17,'스테이지별 몬스터 스텟'!AG1253*'(참고)타워 스텟 가치'!$T$17,'스테이지별 몬스터 스텟'!AH1253*'(참고)타워 스텟 가치'!$U$17,'스테이지별 몬스터 스텟'!AI1253*'(참고)타워 스텟 가치'!$V$17,'스테이지별 몬스터 스텟'!AJ1253*'(참고)타워 스텟 가치'!$W$17,'스테이지별 몬스터 스텟'!AK1253*'(참고)타워 스텟 가치'!$X$17,'스테이지별 몬스터 스텟'!AL1253*'(참고)타워 스텟 가치'!$Y$17)</f>
        <v>771739.73750000261</v>
      </c>
      <c r="AN1253">
        <v>3</v>
      </c>
    </row>
    <row r="1254" spans="3:40" x14ac:dyDescent="0.3">
      <c r="C1254">
        <v>5</v>
      </c>
      <c r="D1254">
        <f t="shared" si="59"/>
        <v>250</v>
      </c>
      <c r="E1254" s="52">
        <f>VLOOKUP(D1254,'스테이지별 난이도 설정'!B:C,2,0)</f>
        <v>100.00000000000034</v>
      </c>
      <c r="F1254" t="str">
        <f t="shared" si="60"/>
        <v>스페셜</v>
      </c>
      <c r="G1254">
        <f t="shared" si="58"/>
        <v>6</v>
      </c>
      <c r="H1254">
        <f>VLOOKUP($F1254,'(참고)타워 스텟 가치'!$B$2:$L$6,H$2,0)+(VLOOKUP($F1254,'(참고)타워 스텟 가치'!$B$2:$L$6,H$2,0)*$E1254)</f>
        <v>3834.8437500000127</v>
      </c>
      <c r="I1254">
        <f>VLOOKUP($F1254,'(참고)타워 스텟 가치'!$B$2:$L$6,I$2,0)+(VLOOKUP($F1254,'(참고)타워 스텟 가치'!$B$2:$L$6,I$2,0)*$E1254)</f>
        <v>766.96875000000261</v>
      </c>
      <c r="J1254">
        <f>VLOOKUP($F1254,'(참고)타워 스텟 가치'!$B$2:$L$6,J$2,0)+(VLOOKUP($F1254,'(참고)타워 스텟 가치'!$B$2:$L$6,J$2,0)*$E1254)</f>
        <v>505000.00000000169</v>
      </c>
      <c r="K1254">
        <f>VLOOKUP($F1254,'(참고)타워 스텟 가치'!$B$2:$L$6,K$2,0)+(VLOOKUP($F1254,'(참고)타워 스텟 가치'!$B$2:$L$6,K$2,0)*$E1254)</f>
        <v>15339.375000000051</v>
      </c>
      <c r="L1254">
        <f>VLOOKUP($F1254,'(참고)타워 스텟 가치'!$B$2:$L$6,L$2,0)+(VLOOKUP($F1254,'(참고)타워 스텟 가치'!$B$2:$L$6,L$2,0)*$E1254)</f>
        <v>255.65625000000085</v>
      </c>
      <c r="M1254">
        <f>VLOOKUP($F1254,'(참고)타워 스텟 가치'!$B$2:$L$6,M$2,0)+(VLOOKUP($F1254,'(참고)타워 스텟 가치'!$B$2:$L$6,M$2,0)*$E1254)</f>
        <v>30.3000000000001</v>
      </c>
      <c r="N1254">
        <f>VLOOKUP($F1254,'(참고)타워 스텟 가치'!$B$2:$L$6,N$2,0)+(VLOOKUP($F1254,'(참고)타워 스텟 가치'!$B$2:$L$6,N$2,0)*$E1254)</f>
        <v>0</v>
      </c>
      <c r="O1254">
        <f>VLOOKUP($F1254,'(참고)타워 스텟 가치'!$B$2:$L$6,O$2,0)+(VLOOKUP($F1254,'(참고)타워 스텟 가치'!$B$2:$L$6,O$2,0)*$E1254)</f>
        <v>0</v>
      </c>
      <c r="P1254">
        <f>VLOOKUP($F1254,'(참고)타워 스텟 가치'!$B$2:$L$6,P$2,0)+(VLOOKUP($F1254,'(참고)타워 스텟 가치'!$B$2:$L$6,P$2,0)*$E1254)</f>
        <v>101.00000000000034</v>
      </c>
      <c r="Q1254">
        <f>SUM('스테이지별 몬스터 스텟'!H1254*'(참고)타워 스텟 가치'!$Q$17,'스테이지별 몬스터 스텟'!I1254*'(참고)타워 스텟 가치'!$R$17,'스테이지별 몬스터 스텟'!J1254*'(참고)타워 스텟 가치'!$S$17,'스테이지별 몬스터 스텟'!K1254*'(참고)타워 스텟 가치'!$T$17,'스테이지별 몬스터 스텟'!L1254*'(참고)타워 스텟 가치'!$U$17,'스테이지별 몬스터 스텟'!M1254*'(참고)타워 스텟 가치'!$V$17,'스테이지별 몬스터 스텟'!N1254*'(참고)타워 스텟 가치'!$W$17,'스테이지별 몬스터 스텟'!O1254*'(참고)타워 스텟 가치'!$X$17,'스테이지별 몬스터 스텟'!P1254*'(참고)타워 스텟 가치'!$Y$17)</f>
        <v>797742.50312500272</v>
      </c>
      <c r="R1254">
        <v>1</v>
      </c>
      <c r="S1254">
        <f>VLOOKUP($F1254,'(참고)타워 스텟 가치'!$B$7:$L$11,S$2,0)+(VLOOKUP($F1254,'(참고)타워 스텟 가치'!$B$7:$L$11,S$2,0)*$E1254)</f>
        <v>1278.2812500000043</v>
      </c>
      <c r="T1254">
        <f>VLOOKUP($F1254,'(참고)타워 스텟 가치'!$B$7:$L$11,T$2,0)+(VLOOKUP($F1254,'(참고)타워 스텟 가치'!$B$7:$L$11,T$2,0)*$E1254)</f>
        <v>2300.9062500000077</v>
      </c>
      <c r="U1254">
        <f>VLOOKUP($F1254,'(참고)타워 스텟 가치'!$B$7:$L$11,U$2,0)+(VLOOKUP($F1254,'(참고)타워 스텟 가치'!$B$7:$L$11,U$2,0)*$E1254)</f>
        <v>505000.00000000169</v>
      </c>
      <c r="V1254">
        <f>VLOOKUP($F1254,'(참고)타워 스텟 가치'!$B$7:$L$11,V$2,0)+(VLOOKUP($F1254,'(참고)타워 스텟 가치'!$B$7:$L$11,V$2,0)*$E1254)</f>
        <v>15339.375000000051</v>
      </c>
      <c r="W1254">
        <f>VLOOKUP($F1254,'(참고)타워 스텟 가치'!$B$7:$L$11,W$2,0)+(VLOOKUP($F1254,'(참고)타워 스텟 가치'!$B$7:$L$11,W$2,0)*$E1254)</f>
        <v>255.65625000000085</v>
      </c>
      <c r="X1254">
        <f>VLOOKUP($F1254,'(참고)타워 스텟 가치'!$B$7:$L$11,X$2,0)+(VLOOKUP($F1254,'(참고)타워 스텟 가치'!$B$7:$L$11,X$2,0)*$E1254)</f>
        <v>30.3000000000001</v>
      </c>
      <c r="Y1254">
        <f>VLOOKUP($F1254,'(참고)타워 스텟 가치'!$B$7:$L$11,Y$2,0)+(VLOOKUP($F1254,'(참고)타워 스텟 가치'!$B$7:$L$11,Y$2,0)*$E1254)</f>
        <v>0</v>
      </c>
      <c r="Z1254">
        <f>VLOOKUP($F1254,'(참고)타워 스텟 가치'!$B$7:$L$11,Z$2,0)+(VLOOKUP($F1254,'(참고)타워 스텟 가치'!$B$7:$L$11,Z$2,0)*$E1254)</f>
        <v>0</v>
      </c>
      <c r="AA1254">
        <f>VLOOKUP($F1254,'(참고)타워 스텟 가치'!$B$7:$L$11,AA$2,0)+(VLOOKUP($F1254,'(참고)타워 스텟 가치'!$B$7:$L$11,AA$2,0)*$E1254)</f>
        <v>101.00000000000034</v>
      </c>
      <c r="AB1254">
        <f>SUM('스테이지별 몬스터 스텟'!S1254*'(참고)타워 스텟 가치'!$Q$17,'스테이지별 몬스터 스텟'!T1254*'(참고)타워 스텟 가치'!$R$17,'스테이지별 몬스터 스텟'!U1254*'(참고)타워 스텟 가치'!$S$17,'스테이지별 몬스터 스텟'!V1254*'(참고)타워 스텟 가치'!$T$17,'스테이지별 몬스터 스텟'!W1254*'(참고)타워 스텟 가치'!$U$17,'스테이지별 몬스터 스텟'!X1254*'(참고)타워 스텟 가치'!$V$17,'스테이지별 몬스터 스텟'!Y1254*'(참고)타워 스텟 가치'!$W$17,'스테이지별 몬스터 스텟'!Z1254*'(참고)타워 스텟 가치'!$X$17,'스테이지별 몬스터 스텟'!AA1254*'(참고)타워 스텟 가치'!$Y$17)</f>
        <v>794930.28437500272</v>
      </c>
      <c r="AC1254">
        <v>2</v>
      </c>
      <c r="AD1254">
        <f>VLOOKUP($F1254,'(참고)타워 스텟 가치'!$B$12:$L$16,AD$2,0)+(VLOOKUP($F1254,'(참고)타워 스텟 가치'!$B$12:$L$16,AD$2,0)*$E1254)</f>
        <v>1278.2812500000043</v>
      </c>
      <c r="AE1254">
        <f>VLOOKUP($F1254,'(참고)타워 스텟 가치'!$B$12:$L$16,AE$2,0)+(VLOOKUP($F1254,'(참고)타워 스텟 가치'!$B$12:$L$16,AE$2,0)*$E1254)</f>
        <v>1533.9375000000052</v>
      </c>
      <c r="AF1254">
        <f>VLOOKUP($F1254,'(참고)타워 스텟 가치'!$B$12:$L$16,AF$2,0)+(VLOOKUP($F1254,'(참고)타워 스텟 가치'!$B$12:$L$16,AF$2,0)*$E1254)</f>
        <v>505000.00000000169</v>
      </c>
      <c r="AG1254">
        <f>VLOOKUP($F1254,'(참고)타워 스텟 가치'!$B$12:$L$16,AG$2,0)+(VLOOKUP($F1254,'(참고)타워 스텟 가치'!$B$12:$L$16,AG$2,0)*$E1254)</f>
        <v>7669.6875000000255</v>
      </c>
      <c r="AH1254">
        <f>VLOOKUP($F1254,'(참고)타워 스텟 가치'!$B$12:$L$16,AH$2,0)+(VLOOKUP($F1254,'(참고)타워 스텟 가치'!$B$12:$L$16,AH$2,0)*$E1254)</f>
        <v>255.65625000000085</v>
      </c>
      <c r="AI1254">
        <f>VLOOKUP($F1254,'(참고)타워 스텟 가치'!$B$12:$L$16,AI$2,0)+(VLOOKUP($F1254,'(참고)타워 스텟 가치'!$B$12:$L$16,AI$2,0)*$E1254)</f>
        <v>30.3000000000001</v>
      </c>
      <c r="AJ1254">
        <f>VLOOKUP($F1254,'(참고)타워 스텟 가치'!$B$12:$L$16,AJ$2,0)+(VLOOKUP($F1254,'(참고)타워 스텟 가치'!$B$12:$L$16,AJ$2,0)*$E1254)</f>
        <v>0</v>
      </c>
      <c r="AK1254">
        <f>VLOOKUP($F1254,'(참고)타워 스텟 가치'!$B$12:$L$16,AK$2,0)+(VLOOKUP($F1254,'(참고)타워 스텟 가치'!$B$12:$L$16,AK$2,0)*$E1254)</f>
        <v>0</v>
      </c>
      <c r="AL1254">
        <f>VLOOKUP($F1254,'(참고)타워 스텟 가치'!$B$12:$L$16,AL$2,0)+(VLOOKUP($F1254,'(참고)타워 스텟 가치'!$B$12:$L$16,AL$2,0)*$E1254)</f>
        <v>202.00000000000068</v>
      </c>
      <c r="AM1254">
        <f>SUM('스테이지별 몬스터 스텟'!AD1254*'(참고)타워 스텟 가치'!$Q$17,'스테이지별 몬스터 스텟'!AE1254*'(참고)타워 스텟 가치'!$R$17,'스테이지별 몬스터 스텟'!AF1254*'(참고)타워 스텟 가치'!$S$17,'스테이지별 몬스터 스텟'!AG1254*'(참고)타워 스텟 가치'!$T$17,'스테이지별 몬스터 스텟'!AH1254*'(참고)타워 스텟 가치'!$U$17,'스테이지별 몬스터 스텟'!AI1254*'(참고)타워 스텟 가치'!$V$17,'스테이지별 몬스터 스텟'!AJ1254*'(참고)타워 스텟 가치'!$W$17,'스테이지별 몬스터 스텟'!AK1254*'(참고)타워 스텟 가치'!$X$17,'스테이지별 몬스터 스텟'!AL1254*'(참고)타워 스텟 가치'!$Y$17)</f>
        <v>778642.45625000261</v>
      </c>
      <c r="AN1254">
        <v>3</v>
      </c>
    </row>
    <row r="1255" spans="3:40" x14ac:dyDescent="0.3">
      <c r="C1255">
        <v>1</v>
      </c>
      <c r="D1255">
        <f t="shared" si="59"/>
        <v>251</v>
      </c>
      <c r="E1255" s="52">
        <f>VLOOKUP(D1255,'스테이지별 난이도 설정'!B:C,2,0)</f>
        <v>100.40000000000035</v>
      </c>
      <c r="F1255" t="str">
        <f t="shared" si="60"/>
        <v>일반</v>
      </c>
      <c r="G1255">
        <f t="shared" si="58"/>
        <v>6</v>
      </c>
      <c r="H1255">
        <f>VLOOKUP($F1255,'(참고)타워 스텟 가치'!$B$2:$L$6,H$2,0)+(VLOOKUP($F1255,'(참고)타워 스텟 가치'!$B$2:$L$6,H$2,0)*$E1255)</f>
        <v>760.50000000000261</v>
      </c>
      <c r="I1255">
        <f>VLOOKUP($F1255,'(참고)타워 스텟 가치'!$B$2:$L$6,I$2,0)+(VLOOKUP($F1255,'(참고)타워 스텟 가치'!$B$2:$L$6,I$2,0)*$E1255)</f>
        <v>152.10000000000053</v>
      </c>
      <c r="J1255">
        <f>VLOOKUP($F1255,'(참고)타워 스텟 가치'!$B$2:$L$6,J$2,0)+(VLOOKUP($F1255,'(참고)타워 스텟 가치'!$B$2:$L$6,J$2,0)*$E1255)</f>
        <v>507000.00000000175</v>
      </c>
      <c r="K1255">
        <f>VLOOKUP($F1255,'(참고)타워 스텟 가치'!$B$2:$L$6,K$2,0)+(VLOOKUP($F1255,'(참고)타워 스텟 가치'!$B$2:$L$6,K$2,0)*$E1255)</f>
        <v>3042.0000000000105</v>
      </c>
      <c r="L1255">
        <f>VLOOKUP($F1255,'(참고)타워 스텟 가치'!$B$2:$L$6,L$2,0)+(VLOOKUP($F1255,'(참고)타워 스텟 가치'!$B$2:$L$6,L$2,0)*$E1255)</f>
        <v>50.700000000000173</v>
      </c>
      <c r="M1255">
        <f>VLOOKUP($F1255,'(참고)타워 스텟 가치'!$B$2:$L$6,M$2,0)+(VLOOKUP($F1255,'(참고)타워 스텟 가치'!$B$2:$L$6,M$2,0)*$E1255)</f>
        <v>30.420000000000105</v>
      </c>
      <c r="N1255">
        <f>VLOOKUP($F1255,'(참고)타워 스텟 가치'!$B$2:$L$6,N$2,0)+(VLOOKUP($F1255,'(참고)타워 스텟 가치'!$B$2:$L$6,N$2,0)*$E1255)</f>
        <v>0</v>
      </c>
      <c r="O1255">
        <f>VLOOKUP($F1255,'(참고)타워 스텟 가치'!$B$2:$L$6,O$2,0)+(VLOOKUP($F1255,'(참고)타워 스텟 가치'!$B$2:$L$6,O$2,0)*$E1255)</f>
        <v>0</v>
      </c>
      <c r="P1255">
        <f>VLOOKUP($F1255,'(참고)타워 스텟 가치'!$B$2:$L$6,P$2,0)+(VLOOKUP($F1255,'(참고)타워 스텟 가치'!$B$2:$L$6,P$2,0)*$E1255)</f>
        <v>70.980000000000246</v>
      </c>
      <c r="Q1255">
        <f>SUM('스테이지별 몬스터 스텟'!H1255*'(참고)타워 스텟 가치'!$Q$17,'스테이지별 몬스터 스텟'!I1255*'(참고)타워 스텟 가치'!$R$17,'스테이지별 몬스터 스텟'!J1255*'(참고)타워 스텟 가치'!$S$17,'스테이지별 몬스터 스텟'!K1255*'(참고)타워 스텟 가치'!$T$17,'스테이지별 몬스터 스텟'!L1255*'(참고)타워 스텟 가치'!$U$17,'스테이지별 몬스터 스텟'!M1255*'(참고)타워 스텟 가치'!$V$17,'스테이지별 몬스터 스텟'!N1255*'(참고)타워 스텟 가치'!$W$17,'스테이지별 몬스터 스텟'!O1255*'(참고)타워 스텟 가치'!$X$17,'스테이지별 몬스터 스텟'!P1255*'(참고)타워 스텟 가치'!$Y$17)</f>
        <v>768606.93000000261</v>
      </c>
      <c r="R1255">
        <v>1</v>
      </c>
      <c r="S1255">
        <f>VLOOKUP($F1255,'(참고)타워 스텟 가치'!$B$7:$L$11,S$2,0)+(VLOOKUP($F1255,'(참고)타워 스텟 가치'!$B$7:$L$11,S$2,0)*$E1255)</f>
        <v>253.50000000000085</v>
      </c>
      <c r="T1255">
        <f>VLOOKUP($F1255,'(참고)타워 스텟 가치'!$B$7:$L$11,T$2,0)+(VLOOKUP($F1255,'(참고)타워 스텟 가치'!$B$7:$L$11,T$2,0)*$E1255)</f>
        <v>456.30000000000155</v>
      </c>
      <c r="U1255">
        <f>VLOOKUP($F1255,'(참고)타워 스텟 가치'!$B$7:$L$11,U$2,0)+(VLOOKUP($F1255,'(참고)타워 스텟 가치'!$B$7:$L$11,U$2,0)*$E1255)</f>
        <v>507000.00000000175</v>
      </c>
      <c r="V1255">
        <f>VLOOKUP($F1255,'(참고)타워 스텟 가치'!$B$7:$L$11,V$2,0)+(VLOOKUP($F1255,'(참고)타워 스텟 가치'!$B$7:$L$11,V$2,0)*$E1255)</f>
        <v>3042.0000000000105</v>
      </c>
      <c r="W1255">
        <f>VLOOKUP($F1255,'(참고)타워 스텟 가치'!$B$7:$L$11,W$2,0)+(VLOOKUP($F1255,'(참고)타워 스텟 가치'!$B$7:$L$11,W$2,0)*$E1255)</f>
        <v>50.700000000000173</v>
      </c>
      <c r="X1255">
        <f>VLOOKUP($F1255,'(참고)타워 스텟 가치'!$B$7:$L$11,X$2,0)+(VLOOKUP($F1255,'(참고)타워 스텟 가치'!$B$7:$L$11,X$2,0)*$E1255)</f>
        <v>30.420000000000105</v>
      </c>
      <c r="Y1255">
        <f>VLOOKUP($F1255,'(참고)타워 스텟 가치'!$B$7:$L$11,Y$2,0)+(VLOOKUP($F1255,'(참고)타워 스텟 가치'!$B$7:$L$11,Y$2,0)*$E1255)</f>
        <v>0</v>
      </c>
      <c r="Z1255">
        <f>VLOOKUP($F1255,'(참고)타워 스텟 가치'!$B$7:$L$11,Z$2,0)+(VLOOKUP($F1255,'(참고)타워 스텟 가치'!$B$7:$L$11,Z$2,0)*$E1255)</f>
        <v>0</v>
      </c>
      <c r="AA1255">
        <f>VLOOKUP($F1255,'(참고)타워 스텟 가치'!$B$7:$L$11,AA$2,0)+(VLOOKUP($F1255,'(참고)타워 스텟 가치'!$B$7:$L$11,AA$2,0)*$E1255)</f>
        <v>70.980000000000246</v>
      </c>
      <c r="AB1255">
        <f>SUM('스테이지별 몬스터 스텟'!S1255*'(참고)타워 스텟 가치'!$Q$17,'스테이지별 몬스터 스텟'!T1255*'(참고)타워 스텟 가치'!$R$17,'스테이지별 몬스터 스텟'!U1255*'(참고)타워 스텟 가치'!$S$17,'스테이지별 몬스터 스텟'!V1255*'(참고)타워 스텟 가치'!$T$17,'스테이지별 몬스터 스텟'!W1255*'(참고)타워 스텟 가치'!$U$17,'스테이지별 몬스터 스텟'!X1255*'(참고)타워 스텟 가치'!$V$17,'스테이지별 몬스터 스텟'!Y1255*'(참고)타워 스텟 가치'!$W$17,'스테이지별 몬스터 스텟'!Z1255*'(참고)타워 스텟 가치'!$X$17,'스테이지별 몬스터 스텟'!AA1255*'(참고)타워 스텟 가치'!$Y$17)</f>
        <v>768049.23000000254</v>
      </c>
      <c r="AC1255">
        <v>2</v>
      </c>
      <c r="AD1255">
        <f>VLOOKUP($F1255,'(참고)타워 스텟 가치'!$B$12:$L$16,AD$2,0)+(VLOOKUP($F1255,'(참고)타워 스텟 가치'!$B$12:$L$16,AD$2,0)*$E1255)</f>
        <v>253.50000000000085</v>
      </c>
      <c r="AE1255">
        <f>VLOOKUP($F1255,'(참고)타워 스텟 가치'!$B$12:$L$16,AE$2,0)+(VLOOKUP($F1255,'(참고)타워 스텟 가치'!$B$12:$L$16,AE$2,0)*$E1255)</f>
        <v>304.20000000000107</v>
      </c>
      <c r="AF1255">
        <f>VLOOKUP($F1255,'(참고)타워 스텟 가치'!$B$12:$L$16,AF$2,0)+(VLOOKUP($F1255,'(참고)타워 스텟 가치'!$B$12:$L$16,AF$2,0)*$E1255)</f>
        <v>507000.00000000175</v>
      </c>
      <c r="AG1255">
        <f>VLOOKUP($F1255,'(참고)타워 스텟 가치'!$B$12:$L$16,AG$2,0)+(VLOOKUP($F1255,'(참고)타워 스텟 가치'!$B$12:$L$16,AG$2,0)*$E1255)</f>
        <v>1521.0000000000052</v>
      </c>
      <c r="AH1255">
        <f>VLOOKUP($F1255,'(참고)타워 스텟 가치'!$B$12:$L$16,AH$2,0)+(VLOOKUP($F1255,'(참고)타워 스텟 가치'!$B$12:$L$16,AH$2,0)*$E1255)</f>
        <v>50.700000000000173</v>
      </c>
      <c r="AI1255">
        <f>VLOOKUP($F1255,'(참고)타워 스텟 가치'!$B$12:$L$16,AI$2,0)+(VLOOKUP($F1255,'(참고)타워 스텟 가치'!$B$12:$L$16,AI$2,0)*$E1255)</f>
        <v>30.420000000000105</v>
      </c>
      <c r="AJ1255">
        <f>VLOOKUP($F1255,'(참고)타워 스텟 가치'!$B$12:$L$16,AJ$2,0)+(VLOOKUP($F1255,'(참고)타워 스텟 가치'!$B$12:$L$16,AJ$2,0)*$E1255)</f>
        <v>0</v>
      </c>
      <c r="AK1255">
        <f>VLOOKUP($F1255,'(참고)타워 스텟 가치'!$B$12:$L$16,AK$2,0)+(VLOOKUP($F1255,'(참고)타워 스텟 가치'!$B$12:$L$16,AK$2,0)*$E1255)</f>
        <v>0</v>
      </c>
      <c r="AL1255">
        <f>VLOOKUP($F1255,'(참고)타워 스텟 가치'!$B$12:$L$16,AL$2,0)+(VLOOKUP($F1255,'(참고)타워 스텟 가치'!$B$12:$L$16,AL$2,0)*$E1255)</f>
        <v>141.96000000000049</v>
      </c>
      <c r="AM1255">
        <f>SUM('스테이지별 몬스터 스텟'!AD1255*'(참고)타워 스텟 가치'!$Q$17,'스테이지별 몬스터 스텟'!AE1255*'(참고)타워 스텟 가치'!$R$17,'스테이지별 몬스터 스텟'!AF1255*'(참고)타워 스텟 가치'!$S$17,'스테이지별 몬스터 스텟'!AG1255*'(참고)타워 스텟 가치'!$T$17,'스테이지별 몬스터 스텟'!AH1255*'(참고)타워 스텟 가치'!$U$17,'스테이지별 몬스터 스텟'!AI1255*'(참고)타워 스텟 가치'!$V$17,'스테이지별 몬스터 스텟'!AJ1255*'(참고)타워 스텟 가치'!$W$17,'스테이지별 몬스터 스텟'!AK1255*'(참고)타워 스텟 가치'!$X$17,'스테이지별 몬스터 스텟'!AL1255*'(참고)타워 스텟 가치'!$Y$17)</f>
        <v>764921.04000000271</v>
      </c>
      <c r="AN1255">
        <v>3</v>
      </c>
    </row>
    <row r="1256" spans="3:40" x14ac:dyDescent="0.3">
      <c r="C1256">
        <v>2</v>
      </c>
      <c r="D1256">
        <f t="shared" si="59"/>
        <v>251</v>
      </c>
      <c r="E1256" s="52">
        <f>VLOOKUP(D1256,'스테이지별 난이도 설정'!B:C,2,0)</f>
        <v>100.40000000000035</v>
      </c>
      <c r="F1256" t="str">
        <f t="shared" si="60"/>
        <v>레어</v>
      </c>
      <c r="G1256">
        <f t="shared" si="58"/>
        <v>6</v>
      </c>
      <c r="H1256">
        <f>VLOOKUP($F1256,'(참고)타워 스텟 가치'!$B$2:$L$6,H$2,0)+(VLOOKUP($F1256,'(참고)타워 스텟 가치'!$B$2:$L$6,H$2,0)*$E1256)</f>
        <v>1140.7500000000039</v>
      </c>
      <c r="I1256">
        <f>VLOOKUP($F1256,'(참고)타워 스텟 가치'!$B$2:$L$6,I$2,0)+(VLOOKUP($F1256,'(참고)타워 스텟 가치'!$B$2:$L$6,I$2,0)*$E1256)</f>
        <v>228.15000000000077</v>
      </c>
      <c r="J1256">
        <f>VLOOKUP($F1256,'(참고)타워 스텟 가치'!$B$2:$L$6,J$2,0)+(VLOOKUP($F1256,'(참고)타워 스텟 가치'!$B$2:$L$6,J$2,0)*$E1256)</f>
        <v>507000.00000000175</v>
      </c>
      <c r="K1256">
        <f>VLOOKUP($F1256,'(참고)타워 스텟 가치'!$B$2:$L$6,K$2,0)+(VLOOKUP($F1256,'(참고)타워 스텟 가치'!$B$2:$L$6,K$2,0)*$E1256)</f>
        <v>4563.0000000000155</v>
      </c>
      <c r="L1256">
        <f>VLOOKUP($F1256,'(참고)타워 스텟 가치'!$B$2:$L$6,L$2,0)+(VLOOKUP($F1256,'(참고)타워 스텟 가치'!$B$2:$L$6,L$2,0)*$E1256)</f>
        <v>76.050000000000267</v>
      </c>
      <c r="M1256">
        <f>VLOOKUP($F1256,'(참고)타워 스텟 가치'!$B$2:$L$6,M$2,0)+(VLOOKUP($F1256,'(참고)타워 스텟 가치'!$B$2:$L$6,M$2,0)*$E1256)</f>
        <v>30.420000000000105</v>
      </c>
      <c r="N1256">
        <f>VLOOKUP($F1256,'(참고)타워 스텟 가치'!$B$2:$L$6,N$2,0)+(VLOOKUP($F1256,'(참고)타워 스텟 가치'!$B$2:$L$6,N$2,0)*$E1256)</f>
        <v>0</v>
      </c>
      <c r="O1256">
        <f>VLOOKUP($F1256,'(참고)타워 스텟 가치'!$B$2:$L$6,O$2,0)+(VLOOKUP($F1256,'(참고)타워 스텟 가치'!$B$2:$L$6,O$2,0)*$E1256)</f>
        <v>0</v>
      </c>
      <c r="P1256">
        <f>VLOOKUP($F1256,'(참고)타워 스텟 가치'!$B$2:$L$6,P$2,0)+(VLOOKUP($F1256,'(참고)타워 스텟 가치'!$B$2:$L$6,P$2,0)*$E1256)</f>
        <v>70.980000000000246</v>
      </c>
      <c r="Q1256">
        <f>SUM('스테이지별 몬스터 스텟'!H1256*'(참고)타워 스텟 가치'!$Q$17,'스테이지별 몬스터 스텟'!I1256*'(참고)타워 스텟 가치'!$R$17,'스테이지별 몬스터 스텟'!J1256*'(참고)타워 스텟 가치'!$S$17,'스테이지별 몬스터 스텟'!K1256*'(참고)타워 스텟 가치'!$T$17,'스테이지별 몬스터 스텟'!L1256*'(참고)타워 스텟 가치'!$U$17,'스테이지별 몬스터 스텟'!M1256*'(참고)타워 스텟 가치'!$V$17,'스테이지별 몬스터 스텟'!N1256*'(참고)타워 스텟 가치'!$W$17,'스테이지별 몬스터 스텟'!O1256*'(참고)타워 스텟 가치'!$X$17,'스테이지별 몬스터 스텟'!P1256*'(참고)타워 스텟 가치'!$Y$17)</f>
        <v>772574.20500000252</v>
      </c>
      <c r="R1256">
        <v>1</v>
      </c>
      <c r="S1256">
        <f>VLOOKUP($F1256,'(참고)타워 스텟 가치'!$B$7:$L$11,S$2,0)+(VLOOKUP($F1256,'(참고)타워 스텟 가치'!$B$7:$L$11,S$2,0)*$E1256)</f>
        <v>380.25000000000131</v>
      </c>
      <c r="T1256">
        <f>VLOOKUP($F1256,'(참고)타워 스텟 가치'!$B$7:$L$11,T$2,0)+(VLOOKUP($F1256,'(참고)타워 스텟 가치'!$B$7:$L$11,T$2,0)*$E1256)</f>
        <v>684.45000000000232</v>
      </c>
      <c r="U1256">
        <f>VLOOKUP($F1256,'(참고)타워 스텟 가치'!$B$7:$L$11,U$2,0)+(VLOOKUP($F1256,'(참고)타워 스텟 가치'!$B$7:$L$11,U$2,0)*$E1256)</f>
        <v>507000.00000000175</v>
      </c>
      <c r="V1256">
        <f>VLOOKUP($F1256,'(참고)타워 스텟 가치'!$B$7:$L$11,V$2,0)+(VLOOKUP($F1256,'(참고)타워 스텟 가치'!$B$7:$L$11,V$2,0)*$E1256)</f>
        <v>4563.0000000000155</v>
      </c>
      <c r="W1256">
        <f>VLOOKUP($F1256,'(참고)타워 스텟 가치'!$B$7:$L$11,W$2,0)+(VLOOKUP($F1256,'(참고)타워 스텟 가치'!$B$7:$L$11,W$2,0)*$E1256)</f>
        <v>76.050000000000267</v>
      </c>
      <c r="X1256">
        <f>VLOOKUP($F1256,'(참고)타워 스텟 가치'!$B$7:$L$11,X$2,0)+(VLOOKUP($F1256,'(참고)타워 스텟 가치'!$B$7:$L$11,X$2,0)*$E1256)</f>
        <v>30.420000000000105</v>
      </c>
      <c r="Y1256">
        <f>VLOOKUP($F1256,'(참고)타워 스텟 가치'!$B$7:$L$11,Y$2,0)+(VLOOKUP($F1256,'(참고)타워 스텟 가치'!$B$7:$L$11,Y$2,0)*$E1256)</f>
        <v>0</v>
      </c>
      <c r="Z1256">
        <f>VLOOKUP($F1256,'(참고)타워 스텟 가치'!$B$7:$L$11,Z$2,0)+(VLOOKUP($F1256,'(참고)타워 스텟 가치'!$B$7:$L$11,Z$2,0)*$E1256)</f>
        <v>0</v>
      </c>
      <c r="AA1256">
        <f>VLOOKUP($F1256,'(참고)타워 스텟 가치'!$B$7:$L$11,AA$2,0)+(VLOOKUP($F1256,'(참고)타워 스텟 가치'!$B$7:$L$11,AA$2,0)*$E1256)</f>
        <v>70.980000000000246</v>
      </c>
      <c r="AB1256">
        <f>SUM('스테이지별 몬스터 스텟'!S1256*'(참고)타워 스텟 가치'!$Q$17,'스테이지별 몬스터 스텟'!T1256*'(참고)타워 스텟 가치'!$R$17,'스테이지별 몬스터 스텟'!U1256*'(참고)타워 스텟 가치'!$S$17,'스테이지별 몬스터 스텟'!V1256*'(참고)타워 스텟 가치'!$T$17,'스테이지별 몬스터 스텟'!W1256*'(참고)타워 스텟 가치'!$U$17,'스테이지별 몬스터 스텟'!X1256*'(참고)타워 스텟 가치'!$V$17,'스테이지별 몬스터 스텟'!Y1256*'(참고)타워 스텟 가치'!$W$17,'스테이지별 몬스터 스텟'!Z1256*'(참고)타워 스텟 가치'!$X$17,'스테이지별 몬스터 스텟'!AA1256*'(참고)타워 스텟 가치'!$Y$17)</f>
        <v>771737.65500000259</v>
      </c>
      <c r="AC1256">
        <v>2</v>
      </c>
      <c r="AD1256">
        <f>VLOOKUP($F1256,'(참고)타워 스텟 가치'!$B$12:$L$16,AD$2,0)+(VLOOKUP($F1256,'(참고)타워 스텟 가치'!$B$12:$L$16,AD$2,0)*$E1256)</f>
        <v>380.25000000000131</v>
      </c>
      <c r="AE1256">
        <f>VLOOKUP($F1256,'(참고)타워 스텟 가치'!$B$12:$L$16,AE$2,0)+(VLOOKUP($F1256,'(참고)타워 스텟 가치'!$B$12:$L$16,AE$2,0)*$E1256)</f>
        <v>456.30000000000155</v>
      </c>
      <c r="AF1256">
        <f>VLOOKUP($F1256,'(참고)타워 스텟 가치'!$B$12:$L$16,AF$2,0)+(VLOOKUP($F1256,'(참고)타워 스텟 가치'!$B$12:$L$16,AF$2,0)*$E1256)</f>
        <v>507000.00000000175</v>
      </c>
      <c r="AG1256">
        <f>VLOOKUP($F1256,'(참고)타워 스텟 가치'!$B$12:$L$16,AG$2,0)+(VLOOKUP($F1256,'(참고)타워 스텟 가치'!$B$12:$L$16,AG$2,0)*$E1256)</f>
        <v>2281.5000000000077</v>
      </c>
      <c r="AH1256">
        <f>VLOOKUP($F1256,'(참고)타워 스텟 가치'!$B$12:$L$16,AH$2,0)+(VLOOKUP($F1256,'(참고)타워 스텟 가치'!$B$12:$L$16,AH$2,0)*$E1256)</f>
        <v>76.050000000000267</v>
      </c>
      <c r="AI1256">
        <f>VLOOKUP($F1256,'(참고)타워 스텟 가치'!$B$12:$L$16,AI$2,0)+(VLOOKUP($F1256,'(참고)타워 스텟 가치'!$B$12:$L$16,AI$2,0)*$E1256)</f>
        <v>30.420000000000105</v>
      </c>
      <c r="AJ1256">
        <f>VLOOKUP($F1256,'(참고)타워 스텟 가치'!$B$12:$L$16,AJ$2,0)+(VLOOKUP($F1256,'(참고)타워 스텟 가치'!$B$12:$L$16,AJ$2,0)*$E1256)</f>
        <v>0</v>
      </c>
      <c r="AK1256">
        <f>VLOOKUP($F1256,'(참고)타워 스텟 가치'!$B$12:$L$16,AK$2,0)+(VLOOKUP($F1256,'(참고)타워 스텟 가치'!$B$12:$L$16,AK$2,0)*$E1256)</f>
        <v>0</v>
      </c>
      <c r="AL1256">
        <f>VLOOKUP($F1256,'(참고)타워 스텟 가치'!$B$12:$L$16,AL$2,0)+(VLOOKUP($F1256,'(참고)타워 스텟 가치'!$B$12:$L$16,AL$2,0)*$E1256)</f>
        <v>141.96000000000049</v>
      </c>
      <c r="AM1256">
        <f>SUM('스테이지별 몬스터 스텟'!AD1256*'(참고)타워 스텟 가치'!$Q$17,'스테이지별 몬스터 스텟'!AE1256*'(참고)타워 스텟 가치'!$R$17,'스테이지별 몬스터 스텟'!AF1256*'(참고)타워 스텟 가치'!$S$17,'스테이지별 몬스터 스텟'!AG1256*'(참고)타워 스텟 가치'!$T$17,'스테이지별 몬스터 스텟'!AH1256*'(참고)타워 스텟 가치'!$U$17,'스테이지별 몬스터 스텟'!AI1256*'(참고)타워 스텟 가치'!$V$17,'스테이지별 몬스터 스텟'!AJ1256*'(참고)타워 스텟 가치'!$W$17,'스테이지별 몬스터 스텟'!AK1256*'(참고)타워 스텟 가치'!$X$17,'스테이지별 몬스터 스텟'!AL1256*'(참고)타워 스텟 가치'!$Y$17)</f>
        <v>766974.39000000258</v>
      </c>
      <c r="AN1256">
        <v>3</v>
      </c>
    </row>
    <row r="1257" spans="3:40" x14ac:dyDescent="0.3">
      <c r="C1257">
        <v>3</v>
      </c>
      <c r="D1257">
        <f t="shared" si="59"/>
        <v>251</v>
      </c>
      <c r="E1257" s="52">
        <f>VLOOKUP(D1257,'스테이지별 난이도 설정'!B:C,2,0)</f>
        <v>100.40000000000035</v>
      </c>
      <c r="F1257" t="str">
        <f t="shared" si="60"/>
        <v>에픽</v>
      </c>
      <c r="G1257">
        <f t="shared" si="58"/>
        <v>6</v>
      </c>
      <c r="H1257">
        <f>VLOOKUP($F1257,'(참고)타워 스텟 가치'!$B$2:$L$6,H$2,0)+(VLOOKUP($F1257,'(참고)타워 스텟 가치'!$B$2:$L$6,H$2,0)*$E1257)</f>
        <v>1711.1250000000059</v>
      </c>
      <c r="I1257">
        <f>VLOOKUP($F1257,'(참고)타워 스텟 가치'!$B$2:$L$6,I$2,0)+(VLOOKUP($F1257,'(참고)타워 스텟 가치'!$B$2:$L$6,I$2,0)*$E1257)</f>
        <v>342.22500000000116</v>
      </c>
      <c r="J1257">
        <f>VLOOKUP($F1257,'(참고)타워 스텟 가치'!$B$2:$L$6,J$2,0)+(VLOOKUP($F1257,'(참고)타워 스텟 가치'!$B$2:$L$6,J$2,0)*$E1257)</f>
        <v>507000.00000000175</v>
      </c>
      <c r="K1257">
        <f>VLOOKUP($F1257,'(참고)타워 스텟 가치'!$B$2:$L$6,K$2,0)+(VLOOKUP($F1257,'(참고)타워 스텟 가치'!$B$2:$L$6,K$2,0)*$E1257)</f>
        <v>6844.5000000000236</v>
      </c>
      <c r="L1257">
        <f>VLOOKUP($F1257,'(참고)타워 스텟 가치'!$B$2:$L$6,L$2,0)+(VLOOKUP($F1257,'(참고)타워 스텟 가치'!$B$2:$L$6,L$2,0)*$E1257)</f>
        <v>114.07500000000039</v>
      </c>
      <c r="M1257">
        <f>VLOOKUP($F1257,'(참고)타워 스텟 가치'!$B$2:$L$6,M$2,0)+(VLOOKUP($F1257,'(참고)타워 스텟 가치'!$B$2:$L$6,M$2,0)*$E1257)</f>
        <v>30.420000000000105</v>
      </c>
      <c r="N1257">
        <f>VLOOKUP($F1257,'(참고)타워 스텟 가치'!$B$2:$L$6,N$2,0)+(VLOOKUP($F1257,'(참고)타워 스텟 가치'!$B$2:$L$6,N$2,0)*$E1257)</f>
        <v>0</v>
      </c>
      <c r="O1257">
        <f>VLOOKUP($F1257,'(참고)타워 스텟 가치'!$B$2:$L$6,O$2,0)+(VLOOKUP($F1257,'(참고)타워 스텟 가치'!$B$2:$L$6,O$2,0)*$E1257)</f>
        <v>0</v>
      </c>
      <c r="P1257">
        <f>VLOOKUP($F1257,'(참고)타워 스텟 가치'!$B$2:$L$6,P$2,0)+(VLOOKUP($F1257,'(참고)타워 스텟 가치'!$B$2:$L$6,P$2,0)*$E1257)</f>
        <v>70.980000000000246</v>
      </c>
      <c r="Q1257">
        <f>SUM('스테이지별 몬스터 스텟'!H1257*'(참고)타워 스텟 가치'!$Q$17,'스테이지별 몬스터 스텟'!I1257*'(참고)타워 스텟 가치'!$R$17,'스테이지별 몬스터 스텟'!J1257*'(참고)타워 스텟 가치'!$S$17,'스테이지별 몬스터 스텟'!K1257*'(참고)타워 스텟 가치'!$T$17,'스테이지별 몬스터 스텟'!L1257*'(참고)타워 스텟 가치'!$U$17,'스테이지별 몬스터 스텟'!M1257*'(참고)타워 스텟 가치'!$V$17,'스테이지별 몬스터 스텟'!N1257*'(참고)타워 스텟 가치'!$W$17,'스테이지별 몬스터 스텟'!O1257*'(참고)타워 스텟 가치'!$X$17,'스테이지별 몬스터 스텟'!P1257*'(참고)타워 스텟 가치'!$Y$17)</f>
        <v>778525.11750000261</v>
      </c>
      <c r="R1257">
        <v>1</v>
      </c>
      <c r="S1257">
        <f>VLOOKUP($F1257,'(참고)타워 스텟 가치'!$B$7:$L$11,S$2,0)+(VLOOKUP($F1257,'(참고)타워 스텟 가치'!$B$7:$L$11,S$2,0)*$E1257)</f>
        <v>570.37500000000193</v>
      </c>
      <c r="T1257">
        <f>VLOOKUP($F1257,'(참고)타워 스텟 가치'!$B$7:$L$11,T$2,0)+(VLOOKUP($F1257,'(참고)타워 스텟 가치'!$B$7:$L$11,T$2,0)*$E1257)</f>
        <v>1026.6750000000034</v>
      </c>
      <c r="U1257">
        <f>VLOOKUP($F1257,'(참고)타워 스텟 가치'!$B$7:$L$11,U$2,0)+(VLOOKUP($F1257,'(참고)타워 스텟 가치'!$B$7:$L$11,U$2,0)*$E1257)</f>
        <v>507000.00000000175</v>
      </c>
      <c r="V1257">
        <f>VLOOKUP($F1257,'(참고)타워 스텟 가치'!$B$7:$L$11,V$2,0)+(VLOOKUP($F1257,'(참고)타워 스텟 가치'!$B$7:$L$11,V$2,0)*$E1257)</f>
        <v>6844.5000000000236</v>
      </c>
      <c r="W1257">
        <f>VLOOKUP($F1257,'(참고)타워 스텟 가치'!$B$7:$L$11,W$2,0)+(VLOOKUP($F1257,'(참고)타워 스텟 가치'!$B$7:$L$11,W$2,0)*$E1257)</f>
        <v>114.07500000000039</v>
      </c>
      <c r="X1257">
        <f>VLOOKUP($F1257,'(참고)타워 스텟 가치'!$B$7:$L$11,X$2,0)+(VLOOKUP($F1257,'(참고)타워 스텟 가치'!$B$7:$L$11,X$2,0)*$E1257)</f>
        <v>30.420000000000105</v>
      </c>
      <c r="Y1257">
        <f>VLOOKUP($F1257,'(참고)타워 스텟 가치'!$B$7:$L$11,Y$2,0)+(VLOOKUP($F1257,'(참고)타워 스텟 가치'!$B$7:$L$11,Y$2,0)*$E1257)</f>
        <v>0</v>
      </c>
      <c r="Z1257">
        <f>VLOOKUP($F1257,'(참고)타워 스텟 가치'!$B$7:$L$11,Z$2,0)+(VLOOKUP($F1257,'(참고)타워 스텟 가치'!$B$7:$L$11,Z$2,0)*$E1257)</f>
        <v>0</v>
      </c>
      <c r="AA1257">
        <f>VLOOKUP($F1257,'(참고)타워 스텟 가치'!$B$7:$L$11,AA$2,0)+(VLOOKUP($F1257,'(참고)타워 스텟 가치'!$B$7:$L$11,AA$2,0)*$E1257)</f>
        <v>70.980000000000246</v>
      </c>
      <c r="AB1257">
        <f>SUM('스테이지별 몬스터 스텟'!S1257*'(참고)타워 스텟 가치'!$Q$17,'스테이지별 몬스터 스텟'!T1257*'(참고)타워 스텟 가치'!$R$17,'스테이지별 몬스터 스텟'!U1257*'(참고)타워 스텟 가치'!$S$17,'스테이지별 몬스터 스텟'!V1257*'(참고)타워 스텟 가치'!$T$17,'스테이지별 몬스터 스텟'!W1257*'(참고)타워 스텟 가치'!$U$17,'스테이지별 몬스터 스텟'!X1257*'(참고)타워 스텟 가치'!$V$17,'스테이지별 몬스터 스텟'!Y1257*'(참고)타워 스텟 가치'!$W$17,'스테이지별 몬스터 스텟'!Z1257*'(참고)타워 스텟 가치'!$X$17,'스테이지별 몬스터 스텟'!AA1257*'(참고)타워 스텟 가치'!$Y$17)</f>
        <v>777270.29250000254</v>
      </c>
      <c r="AC1257">
        <v>2</v>
      </c>
      <c r="AD1257">
        <f>VLOOKUP($F1257,'(참고)타워 스텟 가치'!$B$12:$L$16,AD$2,0)+(VLOOKUP($F1257,'(참고)타워 스텟 가치'!$B$12:$L$16,AD$2,0)*$E1257)</f>
        <v>570.37500000000193</v>
      </c>
      <c r="AE1257">
        <f>VLOOKUP($F1257,'(참고)타워 스텟 가치'!$B$12:$L$16,AE$2,0)+(VLOOKUP($F1257,'(참고)타워 스텟 가치'!$B$12:$L$16,AE$2,0)*$E1257)</f>
        <v>684.45000000000232</v>
      </c>
      <c r="AF1257">
        <f>VLOOKUP($F1257,'(참고)타워 스텟 가치'!$B$12:$L$16,AF$2,0)+(VLOOKUP($F1257,'(참고)타워 스텟 가치'!$B$12:$L$16,AF$2,0)*$E1257)</f>
        <v>507000.00000000175</v>
      </c>
      <c r="AG1257">
        <f>VLOOKUP($F1257,'(참고)타워 스텟 가치'!$B$12:$L$16,AG$2,0)+(VLOOKUP($F1257,'(참고)타워 스텟 가치'!$B$12:$L$16,AG$2,0)*$E1257)</f>
        <v>3422.2500000000118</v>
      </c>
      <c r="AH1257">
        <f>VLOOKUP($F1257,'(참고)타워 스텟 가치'!$B$12:$L$16,AH$2,0)+(VLOOKUP($F1257,'(참고)타워 스텟 가치'!$B$12:$L$16,AH$2,0)*$E1257)</f>
        <v>114.07500000000039</v>
      </c>
      <c r="AI1257">
        <f>VLOOKUP($F1257,'(참고)타워 스텟 가치'!$B$12:$L$16,AI$2,0)+(VLOOKUP($F1257,'(참고)타워 스텟 가치'!$B$12:$L$16,AI$2,0)*$E1257)</f>
        <v>30.420000000000105</v>
      </c>
      <c r="AJ1257">
        <f>VLOOKUP($F1257,'(참고)타워 스텟 가치'!$B$12:$L$16,AJ$2,0)+(VLOOKUP($F1257,'(참고)타워 스텟 가치'!$B$12:$L$16,AJ$2,0)*$E1257)</f>
        <v>0</v>
      </c>
      <c r="AK1257">
        <f>VLOOKUP($F1257,'(참고)타워 스텟 가치'!$B$12:$L$16,AK$2,0)+(VLOOKUP($F1257,'(참고)타워 스텟 가치'!$B$12:$L$16,AK$2,0)*$E1257)</f>
        <v>0</v>
      </c>
      <c r="AL1257">
        <f>VLOOKUP($F1257,'(참고)타워 스텟 가치'!$B$12:$L$16,AL$2,0)+(VLOOKUP($F1257,'(참고)타워 스텟 가치'!$B$12:$L$16,AL$2,0)*$E1257)</f>
        <v>141.96000000000049</v>
      </c>
      <c r="AM1257">
        <f>SUM('스테이지별 몬스터 스텟'!AD1257*'(참고)타워 스텟 가치'!$Q$17,'스테이지별 몬스터 스텟'!AE1257*'(참고)타워 스텟 가치'!$R$17,'스테이지별 몬스터 스텟'!AF1257*'(참고)타워 스텟 가치'!$S$17,'스테이지별 몬스터 스텟'!AG1257*'(참고)타워 스텟 가치'!$T$17,'스테이지별 몬스터 스텟'!AH1257*'(참고)타워 스텟 가치'!$U$17,'스테이지별 몬스터 스텟'!AI1257*'(참고)타워 스텟 가치'!$V$17,'스테이지별 몬스터 스텟'!AJ1257*'(참고)타워 스텟 가치'!$W$17,'스테이지별 몬스터 스텟'!AK1257*'(참고)타워 스텟 가치'!$X$17,'스테이지별 몬스터 스텟'!AL1257*'(참고)타워 스텟 가치'!$Y$17)</f>
        <v>770054.41500000271</v>
      </c>
      <c r="AN1257">
        <v>3</v>
      </c>
    </row>
    <row r="1258" spans="3:40" x14ac:dyDescent="0.3">
      <c r="C1258">
        <v>4</v>
      </c>
      <c r="D1258">
        <f t="shared" si="59"/>
        <v>251</v>
      </c>
      <c r="E1258" s="52">
        <f>VLOOKUP(D1258,'스테이지별 난이도 설정'!B:C,2,0)</f>
        <v>100.40000000000035</v>
      </c>
      <c r="F1258" t="str">
        <f t="shared" si="60"/>
        <v>유니크</v>
      </c>
      <c r="G1258">
        <f t="shared" si="58"/>
        <v>6</v>
      </c>
      <c r="H1258">
        <f>VLOOKUP($F1258,'(참고)타워 스텟 가치'!$B$2:$L$6,H$2,0)+(VLOOKUP($F1258,'(참고)타워 스텟 가치'!$B$2:$L$6,H$2,0)*$E1258)</f>
        <v>2566.6875000000086</v>
      </c>
      <c r="I1258">
        <f>VLOOKUP($F1258,'(참고)타워 스텟 가치'!$B$2:$L$6,I$2,0)+(VLOOKUP($F1258,'(참고)타워 스텟 가치'!$B$2:$L$6,I$2,0)*$E1258)</f>
        <v>513.33750000000168</v>
      </c>
      <c r="J1258">
        <f>VLOOKUP($F1258,'(참고)타워 스텟 가치'!$B$2:$L$6,J$2,0)+(VLOOKUP($F1258,'(참고)타워 스텟 가치'!$B$2:$L$6,J$2,0)*$E1258)</f>
        <v>507000.00000000175</v>
      </c>
      <c r="K1258">
        <f>VLOOKUP($F1258,'(참고)타워 스텟 가치'!$B$2:$L$6,K$2,0)+(VLOOKUP($F1258,'(참고)타워 스텟 가치'!$B$2:$L$6,K$2,0)*$E1258)</f>
        <v>10266.750000000035</v>
      </c>
      <c r="L1258">
        <f>VLOOKUP($F1258,'(참고)타워 스텟 가치'!$B$2:$L$6,L$2,0)+(VLOOKUP($F1258,'(참고)타워 스텟 가치'!$B$2:$L$6,L$2,0)*$E1258)</f>
        <v>171.11250000000058</v>
      </c>
      <c r="M1258">
        <f>VLOOKUP($F1258,'(참고)타워 스텟 가치'!$B$2:$L$6,M$2,0)+(VLOOKUP($F1258,'(참고)타워 스텟 가치'!$B$2:$L$6,M$2,0)*$E1258)</f>
        <v>30.420000000000105</v>
      </c>
      <c r="N1258">
        <f>VLOOKUP($F1258,'(참고)타워 스텟 가치'!$B$2:$L$6,N$2,0)+(VLOOKUP($F1258,'(참고)타워 스텟 가치'!$B$2:$L$6,N$2,0)*$E1258)</f>
        <v>0</v>
      </c>
      <c r="O1258">
        <f>VLOOKUP($F1258,'(참고)타워 스텟 가치'!$B$2:$L$6,O$2,0)+(VLOOKUP($F1258,'(참고)타워 스텟 가치'!$B$2:$L$6,O$2,0)*$E1258)</f>
        <v>0</v>
      </c>
      <c r="P1258">
        <f>VLOOKUP($F1258,'(참고)타워 스텟 가치'!$B$2:$L$6,P$2,0)+(VLOOKUP($F1258,'(참고)타워 스텟 가치'!$B$2:$L$6,P$2,0)*$E1258)</f>
        <v>101.40000000000035</v>
      </c>
      <c r="Q1258">
        <f>SUM('스테이지별 몬스터 스텟'!H1258*'(참고)타워 스텟 가치'!$Q$17,'스테이지별 몬스터 스텟'!I1258*'(참고)타워 스텟 가치'!$R$17,'스테이지별 몬스터 스텟'!J1258*'(참고)타워 스텟 가치'!$S$17,'스테이지별 몬스터 스텟'!K1258*'(참고)타워 스텟 가치'!$T$17,'스테이지별 몬스터 스텟'!L1258*'(참고)타워 스텟 가치'!$U$17,'스테이지별 몬스터 스텟'!M1258*'(참고)타워 스텟 가치'!$V$17,'스테이지별 몬스터 스텟'!N1258*'(참고)타워 스텟 가치'!$W$17,'스테이지별 몬스터 스텟'!O1258*'(참고)타워 스텟 가치'!$X$17,'스테이지별 몬스터 스텟'!P1258*'(참고)타워 스텟 가치'!$Y$17)</f>
        <v>787512.32625000272</v>
      </c>
      <c r="R1258">
        <v>1</v>
      </c>
      <c r="S1258">
        <f>VLOOKUP($F1258,'(참고)타워 스텟 가치'!$B$7:$L$11,S$2,0)+(VLOOKUP($F1258,'(참고)타워 스텟 가치'!$B$7:$L$11,S$2,0)*$E1258)</f>
        <v>855.56250000000296</v>
      </c>
      <c r="T1258">
        <f>VLOOKUP($F1258,'(참고)타워 스텟 가치'!$B$7:$L$11,T$2,0)+(VLOOKUP($F1258,'(참고)타워 스텟 가치'!$B$7:$L$11,T$2,0)*$E1258)</f>
        <v>1540.0125000000053</v>
      </c>
      <c r="U1258">
        <f>VLOOKUP($F1258,'(참고)타워 스텟 가치'!$B$7:$L$11,U$2,0)+(VLOOKUP($F1258,'(참고)타워 스텟 가치'!$B$7:$L$11,U$2,0)*$E1258)</f>
        <v>507000.00000000175</v>
      </c>
      <c r="V1258">
        <f>VLOOKUP($F1258,'(참고)타워 스텟 가치'!$B$7:$L$11,V$2,0)+(VLOOKUP($F1258,'(참고)타워 스텟 가치'!$B$7:$L$11,V$2,0)*$E1258)</f>
        <v>10266.750000000035</v>
      </c>
      <c r="W1258">
        <f>VLOOKUP($F1258,'(참고)타워 스텟 가치'!$B$7:$L$11,W$2,0)+(VLOOKUP($F1258,'(참고)타워 스텟 가치'!$B$7:$L$11,W$2,0)*$E1258)</f>
        <v>171.11250000000058</v>
      </c>
      <c r="X1258">
        <f>VLOOKUP($F1258,'(참고)타워 스텟 가치'!$B$7:$L$11,X$2,0)+(VLOOKUP($F1258,'(참고)타워 스텟 가치'!$B$7:$L$11,X$2,0)*$E1258)</f>
        <v>30.420000000000105</v>
      </c>
      <c r="Y1258">
        <f>VLOOKUP($F1258,'(참고)타워 스텟 가치'!$B$7:$L$11,Y$2,0)+(VLOOKUP($F1258,'(참고)타워 스텟 가치'!$B$7:$L$11,Y$2,0)*$E1258)</f>
        <v>0</v>
      </c>
      <c r="Z1258">
        <f>VLOOKUP($F1258,'(참고)타워 스텟 가치'!$B$7:$L$11,Z$2,0)+(VLOOKUP($F1258,'(참고)타워 스텟 가치'!$B$7:$L$11,Z$2,0)*$E1258)</f>
        <v>0</v>
      </c>
      <c r="AA1258">
        <f>VLOOKUP($F1258,'(참고)타워 스텟 가치'!$B$7:$L$11,AA$2,0)+(VLOOKUP($F1258,'(참고)타워 스텟 가치'!$B$7:$L$11,AA$2,0)*$E1258)</f>
        <v>101.40000000000035</v>
      </c>
      <c r="AB1258">
        <f>SUM('스테이지별 몬스터 스텟'!S1258*'(참고)타워 스텟 가치'!$Q$17,'스테이지별 몬스터 스텟'!T1258*'(참고)타워 스텟 가치'!$R$17,'스테이지별 몬스터 스텟'!U1258*'(참고)타워 스텟 가치'!$S$17,'스테이지별 몬스터 스텟'!V1258*'(참고)타워 스텟 가치'!$T$17,'스테이지별 몬스터 스텟'!W1258*'(참고)타워 스텟 가치'!$U$17,'스테이지별 몬스터 스텟'!X1258*'(참고)타워 스텟 가치'!$V$17,'스테이지별 몬스터 스텟'!Y1258*'(참고)타워 스텟 가치'!$W$17,'스테이지별 몬스터 스텟'!Z1258*'(참고)타워 스텟 가치'!$X$17,'스테이지별 몬스터 스텟'!AA1258*'(참고)타워 스텟 가치'!$Y$17)</f>
        <v>785630.08875000279</v>
      </c>
      <c r="AC1258">
        <v>2</v>
      </c>
      <c r="AD1258">
        <f>VLOOKUP($F1258,'(참고)타워 스텟 가치'!$B$12:$L$16,AD$2,0)+(VLOOKUP($F1258,'(참고)타워 스텟 가치'!$B$12:$L$16,AD$2,0)*$E1258)</f>
        <v>855.56250000000296</v>
      </c>
      <c r="AE1258">
        <f>VLOOKUP($F1258,'(참고)타워 스텟 가치'!$B$12:$L$16,AE$2,0)+(VLOOKUP($F1258,'(참고)타워 스텟 가치'!$B$12:$L$16,AE$2,0)*$E1258)</f>
        <v>1026.6750000000034</v>
      </c>
      <c r="AF1258">
        <f>VLOOKUP($F1258,'(참고)타워 스텟 가치'!$B$12:$L$16,AF$2,0)+(VLOOKUP($F1258,'(참고)타워 스텟 가치'!$B$12:$L$16,AF$2,0)*$E1258)</f>
        <v>507000.00000000175</v>
      </c>
      <c r="AG1258">
        <f>VLOOKUP($F1258,'(참고)타워 스텟 가치'!$B$12:$L$16,AG$2,0)+(VLOOKUP($F1258,'(참고)타워 스텟 가치'!$B$12:$L$16,AG$2,0)*$E1258)</f>
        <v>5133.3750000000173</v>
      </c>
      <c r="AH1258">
        <f>VLOOKUP($F1258,'(참고)타워 스텟 가치'!$B$12:$L$16,AH$2,0)+(VLOOKUP($F1258,'(참고)타워 스텟 가치'!$B$12:$L$16,AH$2,0)*$E1258)</f>
        <v>171.11250000000058</v>
      </c>
      <c r="AI1258">
        <f>VLOOKUP($F1258,'(참고)타워 스텟 가치'!$B$12:$L$16,AI$2,0)+(VLOOKUP($F1258,'(참고)타워 스텟 가치'!$B$12:$L$16,AI$2,0)*$E1258)</f>
        <v>30.420000000000105</v>
      </c>
      <c r="AJ1258">
        <f>VLOOKUP($F1258,'(참고)타워 스텟 가치'!$B$12:$L$16,AJ$2,0)+(VLOOKUP($F1258,'(참고)타워 스텟 가치'!$B$12:$L$16,AJ$2,0)*$E1258)</f>
        <v>0</v>
      </c>
      <c r="AK1258">
        <f>VLOOKUP($F1258,'(참고)타워 스텟 가치'!$B$12:$L$16,AK$2,0)+(VLOOKUP($F1258,'(참고)타워 스텟 가치'!$B$12:$L$16,AK$2,0)*$E1258)</f>
        <v>0</v>
      </c>
      <c r="AL1258">
        <f>VLOOKUP($F1258,'(참고)타워 스텟 가치'!$B$12:$L$16,AL$2,0)+(VLOOKUP($F1258,'(참고)타워 스텟 가치'!$B$12:$L$16,AL$2,0)*$E1258)</f>
        <v>202.80000000000069</v>
      </c>
      <c r="AM1258">
        <f>SUM('스테이지별 몬스터 스텟'!AD1258*'(참고)타워 스텟 가치'!$Q$17,'스테이지별 몬스터 스텟'!AE1258*'(참고)타워 스텟 가치'!$R$17,'스테이지별 몬스터 스텟'!AF1258*'(참고)타워 스텟 가치'!$S$17,'스테이지별 몬스터 스텟'!AG1258*'(참고)타워 스텟 가치'!$T$17,'스테이지별 몬스터 스텟'!AH1258*'(참고)타워 스텟 가치'!$U$17,'스테이지별 몬스터 스텟'!AI1258*'(참고)타워 스텟 가치'!$V$17,'스테이지별 몬스터 스텟'!AJ1258*'(참고)타워 스텟 가치'!$W$17,'스테이지별 몬스터 스텟'!AK1258*'(참고)타워 스텟 가치'!$X$17,'스테이지별 몬스터 스텟'!AL1258*'(참고)타워 스텟 가치'!$Y$17)</f>
        <v>774796.13250000251</v>
      </c>
      <c r="AN1258">
        <v>3</v>
      </c>
    </row>
    <row r="1259" spans="3:40" x14ac:dyDescent="0.3">
      <c r="C1259">
        <v>5</v>
      </c>
      <c r="D1259">
        <f t="shared" si="59"/>
        <v>251</v>
      </c>
      <c r="E1259" s="52">
        <f>VLOOKUP(D1259,'스테이지별 난이도 설정'!B:C,2,0)</f>
        <v>100.40000000000035</v>
      </c>
      <c r="F1259" t="str">
        <f t="shared" si="60"/>
        <v>스페셜</v>
      </c>
      <c r="G1259">
        <f t="shared" si="58"/>
        <v>6</v>
      </c>
      <c r="H1259">
        <f>VLOOKUP($F1259,'(참고)타워 스텟 가치'!$B$2:$L$6,H$2,0)+(VLOOKUP($F1259,'(참고)타워 스텟 가치'!$B$2:$L$6,H$2,0)*$E1259)</f>
        <v>3850.0312500000132</v>
      </c>
      <c r="I1259">
        <f>VLOOKUP($F1259,'(참고)타워 스텟 가치'!$B$2:$L$6,I$2,0)+(VLOOKUP($F1259,'(참고)타워 스텟 가치'!$B$2:$L$6,I$2,0)*$E1259)</f>
        <v>770.00625000000264</v>
      </c>
      <c r="J1259">
        <f>VLOOKUP($F1259,'(참고)타워 스텟 가치'!$B$2:$L$6,J$2,0)+(VLOOKUP($F1259,'(참고)타워 스텟 가치'!$B$2:$L$6,J$2,0)*$E1259)</f>
        <v>507000.00000000175</v>
      </c>
      <c r="K1259">
        <f>VLOOKUP($F1259,'(참고)타워 스텟 가치'!$B$2:$L$6,K$2,0)+(VLOOKUP($F1259,'(참고)타워 스텟 가치'!$B$2:$L$6,K$2,0)*$E1259)</f>
        <v>15400.125000000053</v>
      </c>
      <c r="L1259">
        <f>VLOOKUP($F1259,'(참고)타워 스텟 가치'!$B$2:$L$6,L$2,0)+(VLOOKUP($F1259,'(참고)타워 스텟 가치'!$B$2:$L$6,L$2,0)*$E1259)</f>
        <v>256.66875000000084</v>
      </c>
      <c r="M1259">
        <f>VLOOKUP($F1259,'(참고)타워 스텟 가치'!$B$2:$L$6,M$2,0)+(VLOOKUP($F1259,'(참고)타워 스텟 가치'!$B$2:$L$6,M$2,0)*$E1259)</f>
        <v>30.420000000000105</v>
      </c>
      <c r="N1259">
        <f>VLOOKUP($F1259,'(참고)타워 스텟 가치'!$B$2:$L$6,N$2,0)+(VLOOKUP($F1259,'(참고)타워 스텟 가치'!$B$2:$L$6,N$2,0)*$E1259)</f>
        <v>0</v>
      </c>
      <c r="O1259">
        <f>VLOOKUP($F1259,'(참고)타워 스텟 가치'!$B$2:$L$6,O$2,0)+(VLOOKUP($F1259,'(참고)타워 스텟 가치'!$B$2:$L$6,O$2,0)*$E1259)</f>
        <v>0</v>
      </c>
      <c r="P1259">
        <f>VLOOKUP($F1259,'(참고)타워 스텟 가치'!$B$2:$L$6,P$2,0)+(VLOOKUP($F1259,'(참고)타워 스텟 가치'!$B$2:$L$6,P$2,0)*$E1259)</f>
        <v>101.40000000000035</v>
      </c>
      <c r="Q1259">
        <f>SUM('스테이지별 몬스터 스텟'!H1259*'(참고)타워 스텟 가치'!$Q$17,'스테이지별 몬스터 스텟'!I1259*'(참고)타워 스텟 가치'!$R$17,'스테이지별 몬스터 스텟'!J1259*'(참고)타워 스텟 가치'!$S$17,'스테이지별 몬스터 스텟'!K1259*'(참고)타워 스텟 가치'!$T$17,'스테이지별 몬스터 스텟'!L1259*'(참고)타워 스텟 가치'!$U$17,'스테이지별 몬스터 스텟'!M1259*'(참고)타워 스텟 가치'!$V$17,'스테이지별 몬스터 스텟'!N1259*'(참고)타워 스텟 가치'!$W$17,'스테이지별 몬스터 스텟'!O1259*'(참고)타워 스텟 가치'!$X$17,'스테이지별 몬스터 스텟'!P1259*'(참고)타워 스텟 가치'!$Y$17)</f>
        <v>800901.87937500281</v>
      </c>
      <c r="R1259">
        <v>1</v>
      </c>
      <c r="S1259">
        <f>VLOOKUP($F1259,'(참고)타워 스텟 가치'!$B$7:$L$11,S$2,0)+(VLOOKUP($F1259,'(참고)타워 스텟 가치'!$B$7:$L$11,S$2,0)*$E1259)</f>
        <v>1283.3437500000043</v>
      </c>
      <c r="T1259">
        <f>VLOOKUP($F1259,'(참고)타워 스텟 가치'!$B$7:$L$11,T$2,0)+(VLOOKUP($F1259,'(참고)타워 스텟 가치'!$B$7:$L$11,T$2,0)*$E1259)</f>
        <v>2310.0187500000079</v>
      </c>
      <c r="U1259">
        <f>VLOOKUP($F1259,'(참고)타워 스텟 가치'!$B$7:$L$11,U$2,0)+(VLOOKUP($F1259,'(참고)타워 스텟 가치'!$B$7:$L$11,U$2,0)*$E1259)</f>
        <v>507000.00000000175</v>
      </c>
      <c r="V1259">
        <f>VLOOKUP($F1259,'(참고)타워 스텟 가치'!$B$7:$L$11,V$2,0)+(VLOOKUP($F1259,'(참고)타워 스텟 가치'!$B$7:$L$11,V$2,0)*$E1259)</f>
        <v>15400.125000000053</v>
      </c>
      <c r="W1259">
        <f>VLOOKUP($F1259,'(참고)타워 스텟 가치'!$B$7:$L$11,W$2,0)+(VLOOKUP($F1259,'(참고)타워 스텟 가치'!$B$7:$L$11,W$2,0)*$E1259)</f>
        <v>256.66875000000084</v>
      </c>
      <c r="X1259">
        <f>VLOOKUP($F1259,'(참고)타워 스텟 가치'!$B$7:$L$11,X$2,0)+(VLOOKUP($F1259,'(참고)타워 스텟 가치'!$B$7:$L$11,X$2,0)*$E1259)</f>
        <v>30.420000000000105</v>
      </c>
      <c r="Y1259">
        <f>VLOOKUP($F1259,'(참고)타워 스텟 가치'!$B$7:$L$11,Y$2,0)+(VLOOKUP($F1259,'(참고)타워 스텟 가치'!$B$7:$L$11,Y$2,0)*$E1259)</f>
        <v>0</v>
      </c>
      <c r="Z1259">
        <f>VLOOKUP($F1259,'(참고)타워 스텟 가치'!$B$7:$L$11,Z$2,0)+(VLOOKUP($F1259,'(참고)타워 스텟 가치'!$B$7:$L$11,Z$2,0)*$E1259)</f>
        <v>0</v>
      </c>
      <c r="AA1259">
        <f>VLOOKUP($F1259,'(참고)타워 스텟 가치'!$B$7:$L$11,AA$2,0)+(VLOOKUP($F1259,'(참고)타워 스텟 가치'!$B$7:$L$11,AA$2,0)*$E1259)</f>
        <v>101.40000000000035</v>
      </c>
      <c r="AB1259">
        <f>SUM('스테이지별 몬스터 스텟'!S1259*'(참고)타워 스텟 가치'!$Q$17,'스테이지별 몬스터 스텟'!T1259*'(참고)타워 스텟 가치'!$R$17,'스테이지별 몬스터 스텟'!U1259*'(참고)타워 스텟 가치'!$S$17,'스테이지별 몬스터 스텟'!V1259*'(참고)타워 스텟 가치'!$T$17,'스테이지별 몬스터 스텟'!W1259*'(참고)타워 스텟 가치'!$U$17,'스테이지별 몬스터 스텟'!X1259*'(참고)타워 스텟 가치'!$V$17,'스테이지별 몬스터 스텟'!Y1259*'(참고)타워 스텟 가치'!$W$17,'스테이지별 몬스터 스텟'!Z1259*'(참고)타워 스텟 가치'!$X$17,'스테이지별 몬스터 스텟'!AA1259*'(참고)타워 스텟 가치'!$Y$17)</f>
        <v>798078.52312500286</v>
      </c>
      <c r="AC1259">
        <v>2</v>
      </c>
      <c r="AD1259">
        <f>VLOOKUP($F1259,'(참고)타워 스텟 가치'!$B$12:$L$16,AD$2,0)+(VLOOKUP($F1259,'(참고)타워 스텟 가치'!$B$12:$L$16,AD$2,0)*$E1259)</f>
        <v>1283.3437500000043</v>
      </c>
      <c r="AE1259">
        <f>VLOOKUP($F1259,'(참고)타워 스텟 가치'!$B$12:$L$16,AE$2,0)+(VLOOKUP($F1259,'(참고)타워 스텟 가치'!$B$12:$L$16,AE$2,0)*$E1259)</f>
        <v>1540.0125000000053</v>
      </c>
      <c r="AF1259">
        <f>VLOOKUP($F1259,'(참고)타워 스텟 가치'!$B$12:$L$16,AF$2,0)+(VLOOKUP($F1259,'(참고)타워 스텟 가치'!$B$12:$L$16,AF$2,0)*$E1259)</f>
        <v>507000.00000000175</v>
      </c>
      <c r="AG1259">
        <f>VLOOKUP($F1259,'(참고)타워 스텟 가치'!$B$12:$L$16,AG$2,0)+(VLOOKUP($F1259,'(참고)타워 스텟 가치'!$B$12:$L$16,AG$2,0)*$E1259)</f>
        <v>7700.0625000000264</v>
      </c>
      <c r="AH1259">
        <f>VLOOKUP($F1259,'(참고)타워 스텟 가치'!$B$12:$L$16,AH$2,0)+(VLOOKUP($F1259,'(참고)타워 스텟 가치'!$B$12:$L$16,AH$2,0)*$E1259)</f>
        <v>256.66875000000084</v>
      </c>
      <c r="AI1259">
        <f>VLOOKUP($F1259,'(참고)타워 스텟 가치'!$B$12:$L$16,AI$2,0)+(VLOOKUP($F1259,'(참고)타워 스텟 가치'!$B$12:$L$16,AI$2,0)*$E1259)</f>
        <v>30.420000000000105</v>
      </c>
      <c r="AJ1259">
        <f>VLOOKUP($F1259,'(참고)타워 스텟 가치'!$B$12:$L$16,AJ$2,0)+(VLOOKUP($F1259,'(참고)타워 스텟 가치'!$B$12:$L$16,AJ$2,0)*$E1259)</f>
        <v>0</v>
      </c>
      <c r="AK1259">
        <f>VLOOKUP($F1259,'(참고)타워 스텟 가치'!$B$12:$L$16,AK$2,0)+(VLOOKUP($F1259,'(참고)타워 스텟 가치'!$B$12:$L$16,AK$2,0)*$E1259)</f>
        <v>0</v>
      </c>
      <c r="AL1259">
        <f>VLOOKUP($F1259,'(참고)타워 스텟 가치'!$B$12:$L$16,AL$2,0)+(VLOOKUP($F1259,'(참고)타워 스텟 가치'!$B$12:$L$16,AL$2,0)*$E1259)</f>
        <v>202.80000000000069</v>
      </c>
      <c r="AM1259">
        <f>SUM('스테이지별 몬스터 스텟'!AD1259*'(참고)타워 스텟 가치'!$Q$17,'스테이지별 몬스터 스텟'!AE1259*'(참고)타워 스텟 가치'!$R$17,'스테이지별 몬스터 스텟'!AF1259*'(참고)타워 스텟 가치'!$S$17,'스테이지별 몬스터 스텟'!AG1259*'(참고)타워 스텟 가치'!$T$17,'스테이지별 몬스터 스텟'!AH1259*'(참고)타워 스텟 가치'!$U$17,'스테이지별 몬스터 스텟'!AI1259*'(참고)타워 스텟 가치'!$V$17,'스테이지별 몬스터 스텟'!AJ1259*'(참고)타워 스텟 가치'!$W$17,'스테이지별 몬스터 스텟'!AK1259*'(참고)타워 스텟 가치'!$X$17,'스테이지별 몬스터 스텟'!AL1259*'(참고)타워 스텟 가치'!$Y$17)</f>
        <v>781726.18875000265</v>
      </c>
      <c r="AN1259">
        <v>3</v>
      </c>
    </row>
    <row r="1260" spans="3:40" x14ac:dyDescent="0.3">
      <c r="C1260">
        <v>1</v>
      </c>
      <c r="D1260">
        <f t="shared" si="59"/>
        <v>252</v>
      </c>
      <c r="E1260" s="52">
        <f>VLOOKUP(D1260,'스테이지별 난이도 설정'!B:C,2,0)</f>
        <v>100.80000000000035</v>
      </c>
      <c r="F1260" t="str">
        <f t="shared" si="60"/>
        <v>일반</v>
      </c>
      <c r="G1260">
        <f t="shared" si="58"/>
        <v>6</v>
      </c>
      <c r="H1260">
        <f>VLOOKUP($F1260,'(참고)타워 스텟 가치'!$B$2:$L$6,H$2,0)+(VLOOKUP($F1260,'(참고)타워 스텟 가치'!$B$2:$L$6,H$2,0)*$E1260)</f>
        <v>763.50000000000261</v>
      </c>
      <c r="I1260">
        <f>VLOOKUP($F1260,'(참고)타워 스텟 가치'!$B$2:$L$6,I$2,0)+(VLOOKUP($F1260,'(참고)타워 스텟 가치'!$B$2:$L$6,I$2,0)*$E1260)</f>
        <v>152.70000000000053</v>
      </c>
      <c r="J1260">
        <f>VLOOKUP($F1260,'(참고)타워 스텟 가치'!$B$2:$L$6,J$2,0)+(VLOOKUP($F1260,'(참고)타워 스텟 가치'!$B$2:$L$6,J$2,0)*$E1260)</f>
        <v>509000.00000000175</v>
      </c>
      <c r="K1260">
        <f>VLOOKUP($F1260,'(참고)타워 스텟 가치'!$B$2:$L$6,K$2,0)+(VLOOKUP($F1260,'(참고)타워 스텟 가치'!$B$2:$L$6,K$2,0)*$E1260)</f>
        <v>3054.0000000000105</v>
      </c>
      <c r="L1260">
        <f>VLOOKUP($F1260,'(참고)타워 스텟 가치'!$B$2:$L$6,L$2,0)+(VLOOKUP($F1260,'(참고)타워 스텟 가치'!$B$2:$L$6,L$2,0)*$E1260)</f>
        <v>50.900000000000176</v>
      </c>
      <c r="M1260">
        <f>VLOOKUP($F1260,'(참고)타워 스텟 가치'!$B$2:$L$6,M$2,0)+(VLOOKUP($F1260,'(참고)타워 스텟 가치'!$B$2:$L$6,M$2,0)*$E1260)</f>
        <v>30.540000000000106</v>
      </c>
      <c r="N1260">
        <f>VLOOKUP($F1260,'(참고)타워 스텟 가치'!$B$2:$L$6,N$2,0)+(VLOOKUP($F1260,'(참고)타워 스텟 가치'!$B$2:$L$6,N$2,0)*$E1260)</f>
        <v>0</v>
      </c>
      <c r="O1260">
        <f>VLOOKUP($F1260,'(참고)타워 스텟 가치'!$B$2:$L$6,O$2,0)+(VLOOKUP($F1260,'(참고)타워 스텟 가치'!$B$2:$L$6,O$2,0)*$E1260)</f>
        <v>0</v>
      </c>
      <c r="P1260">
        <f>VLOOKUP($F1260,'(참고)타워 스텟 가치'!$B$2:$L$6,P$2,0)+(VLOOKUP($F1260,'(참고)타워 스텟 가치'!$B$2:$L$6,P$2,0)*$E1260)</f>
        <v>71.260000000000247</v>
      </c>
      <c r="Q1260">
        <f>SUM('스테이지별 몬스터 스텟'!H1260*'(참고)타워 스텟 가치'!$Q$17,'스테이지별 몬스터 스텟'!I1260*'(참고)타워 스텟 가치'!$R$17,'스테이지별 몬스터 스텟'!J1260*'(참고)타워 스텟 가치'!$S$17,'스테이지별 몬스터 스텟'!K1260*'(참고)타워 스텟 가치'!$T$17,'스테이지별 몬스터 스텟'!L1260*'(참고)타워 스텟 가치'!$U$17,'스테이지별 몬스터 스텟'!M1260*'(참고)타워 스텟 가치'!$V$17,'스테이지별 몬스터 스텟'!N1260*'(참고)타워 스텟 가치'!$W$17,'스테이지별 몬스터 스텟'!O1260*'(참고)타워 스텟 가치'!$X$17,'스테이지별 몬스터 스텟'!P1260*'(참고)타워 스텟 가치'!$Y$17)</f>
        <v>771638.91000000271</v>
      </c>
      <c r="R1260">
        <v>1</v>
      </c>
      <c r="S1260">
        <f>VLOOKUP($F1260,'(참고)타워 스텟 가치'!$B$7:$L$11,S$2,0)+(VLOOKUP($F1260,'(참고)타워 스텟 가치'!$B$7:$L$11,S$2,0)*$E1260)</f>
        <v>254.50000000000088</v>
      </c>
      <c r="T1260">
        <f>VLOOKUP($F1260,'(참고)타워 스텟 가치'!$B$7:$L$11,T$2,0)+(VLOOKUP($F1260,'(참고)타워 스텟 가치'!$B$7:$L$11,T$2,0)*$E1260)</f>
        <v>458.10000000000161</v>
      </c>
      <c r="U1260">
        <f>VLOOKUP($F1260,'(참고)타워 스텟 가치'!$B$7:$L$11,U$2,0)+(VLOOKUP($F1260,'(참고)타워 스텟 가치'!$B$7:$L$11,U$2,0)*$E1260)</f>
        <v>509000.00000000175</v>
      </c>
      <c r="V1260">
        <f>VLOOKUP($F1260,'(참고)타워 스텟 가치'!$B$7:$L$11,V$2,0)+(VLOOKUP($F1260,'(참고)타워 스텟 가치'!$B$7:$L$11,V$2,0)*$E1260)</f>
        <v>3054.0000000000105</v>
      </c>
      <c r="W1260">
        <f>VLOOKUP($F1260,'(참고)타워 스텟 가치'!$B$7:$L$11,W$2,0)+(VLOOKUP($F1260,'(참고)타워 스텟 가치'!$B$7:$L$11,W$2,0)*$E1260)</f>
        <v>50.900000000000176</v>
      </c>
      <c r="X1260">
        <f>VLOOKUP($F1260,'(참고)타워 스텟 가치'!$B$7:$L$11,X$2,0)+(VLOOKUP($F1260,'(참고)타워 스텟 가치'!$B$7:$L$11,X$2,0)*$E1260)</f>
        <v>30.540000000000106</v>
      </c>
      <c r="Y1260">
        <f>VLOOKUP($F1260,'(참고)타워 스텟 가치'!$B$7:$L$11,Y$2,0)+(VLOOKUP($F1260,'(참고)타워 스텟 가치'!$B$7:$L$11,Y$2,0)*$E1260)</f>
        <v>0</v>
      </c>
      <c r="Z1260">
        <f>VLOOKUP($F1260,'(참고)타워 스텟 가치'!$B$7:$L$11,Z$2,0)+(VLOOKUP($F1260,'(참고)타워 스텟 가치'!$B$7:$L$11,Z$2,0)*$E1260)</f>
        <v>0</v>
      </c>
      <c r="AA1260">
        <f>VLOOKUP($F1260,'(참고)타워 스텟 가치'!$B$7:$L$11,AA$2,0)+(VLOOKUP($F1260,'(참고)타워 스텟 가치'!$B$7:$L$11,AA$2,0)*$E1260)</f>
        <v>71.260000000000247</v>
      </c>
      <c r="AB1260">
        <f>SUM('스테이지별 몬스터 스텟'!S1260*'(참고)타워 스텟 가치'!$Q$17,'스테이지별 몬스터 스텟'!T1260*'(참고)타워 스텟 가치'!$R$17,'스테이지별 몬스터 스텟'!U1260*'(참고)타워 스텟 가치'!$S$17,'스테이지별 몬스터 스텟'!V1260*'(참고)타워 스텟 가치'!$T$17,'스테이지별 몬스터 스텟'!W1260*'(참고)타워 스텟 가치'!$U$17,'스테이지별 몬스터 스텟'!X1260*'(참고)타워 스텟 가치'!$V$17,'스테이지별 몬스터 스텟'!Y1260*'(참고)타워 스텟 가치'!$W$17,'스테이지별 몬스터 스텟'!Z1260*'(참고)타워 스텟 가치'!$X$17,'스테이지별 몬스터 스텟'!AA1260*'(참고)타워 스텟 가치'!$Y$17)</f>
        <v>771079.01000000269</v>
      </c>
      <c r="AC1260">
        <v>2</v>
      </c>
      <c r="AD1260">
        <f>VLOOKUP($F1260,'(참고)타워 스텟 가치'!$B$12:$L$16,AD$2,0)+(VLOOKUP($F1260,'(참고)타워 스텟 가치'!$B$12:$L$16,AD$2,0)*$E1260)</f>
        <v>254.50000000000088</v>
      </c>
      <c r="AE1260">
        <f>VLOOKUP($F1260,'(참고)타워 스텟 가치'!$B$12:$L$16,AE$2,0)+(VLOOKUP($F1260,'(참고)타워 스텟 가치'!$B$12:$L$16,AE$2,0)*$E1260)</f>
        <v>305.40000000000106</v>
      </c>
      <c r="AF1260">
        <f>VLOOKUP($F1260,'(참고)타워 스텟 가치'!$B$12:$L$16,AF$2,0)+(VLOOKUP($F1260,'(참고)타워 스텟 가치'!$B$12:$L$16,AF$2,0)*$E1260)</f>
        <v>509000.00000000175</v>
      </c>
      <c r="AG1260">
        <f>VLOOKUP($F1260,'(참고)타워 스텟 가치'!$B$12:$L$16,AG$2,0)+(VLOOKUP($F1260,'(참고)타워 스텟 가치'!$B$12:$L$16,AG$2,0)*$E1260)</f>
        <v>1527.0000000000052</v>
      </c>
      <c r="AH1260">
        <f>VLOOKUP($F1260,'(참고)타워 스텟 가치'!$B$12:$L$16,AH$2,0)+(VLOOKUP($F1260,'(참고)타워 스텟 가치'!$B$12:$L$16,AH$2,0)*$E1260)</f>
        <v>50.900000000000176</v>
      </c>
      <c r="AI1260">
        <f>VLOOKUP($F1260,'(참고)타워 스텟 가치'!$B$12:$L$16,AI$2,0)+(VLOOKUP($F1260,'(참고)타워 스텟 가치'!$B$12:$L$16,AI$2,0)*$E1260)</f>
        <v>30.540000000000106</v>
      </c>
      <c r="AJ1260">
        <f>VLOOKUP($F1260,'(참고)타워 스텟 가치'!$B$12:$L$16,AJ$2,0)+(VLOOKUP($F1260,'(참고)타워 스텟 가치'!$B$12:$L$16,AJ$2,0)*$E1260)</f>
        <v>0</v>
      </c>
      <c r="AK1260">
        <f>VLOOKUP($F1260,'(참고)타워 스텟 가치'!$B$12:$L$16,AK$2,0)+(VLOOKUP($F1260,'(참고)타워 스텟 가치'!$B$12:$L$16,AK$2,0)*$E1260)</f>
        <v>0</v>
      </c>
      <c r="AL1260">
        <f>VLOOKUP($F1260,'(참고)타워 스텟 가치'!$B$12:$L$16,AL$2,0)+(VLOOKUP($F1260,'(참고)타워 스텟 가치'!$B$12:$L$16,AL$2,0)*$E1260)</f>
        <v>142.52000000000049</v>
      </c>
      <c r="AM1260">
        <f>SUM('스테이지별 몬스터 스텟'!AD1260*'(참고)타워 스텟 가치'!$Q$17,'스테이지별 몬스터 스텟'!AE1260*'(참고)타워 스텟 가치'!$R$17,'스테이지별 몬스터 스텟'!AF1260*'(참고)타워 스텟 가치'!$S$17,'스테이지별 몬스터 스텟'!AG1260*'(참고)타워 스텟 가치'!$T$17,'스테이지별 몬스터 스텟'!AH1260*'(참고)타워 스텟 가치'!$U$17,'스테이지별 몬스터 스텟'!AI1260*'(참고)타워 스텟 가치'!$V$17,'스테이지별 몬스터 스텟'!AJ1260*'(참고)타워 스텟 가치'!$W$17,'스테이지별 몬스터 스텟'!AK1260*'(참고)타워 스텟 가치'!$X$17,'스테이지별 몬스터 스텟'!AL1260*'(참고)타워 스텟 가치'!$Y$17)</f>
        <v>767938.48000000266</v>
      </c>
      <c r="AN1260">
        <v>3</v>
      </c>
    </row>
    <row r="1261" spans="3:40" x14ac:dyDescent="0.3">
      <c r="C1261">
        <v>2</v>
      </c>
      <c r="D1261">
        <f t="shared" si="59"/>
        <v>252</v>
      </c>
      <c r="E1261" s="52">
        <f>VLOOKUP(D1261,'스테이지별 난이도 설정'!B:C,2,0)</f>
        <v>100.80000000000035</v>
      </c>
      <c r="F1261" t="str">
        <f t="shared" si="60"/>
        <v>레어</v>
      </c>
      <c r="G1261">
        <f t="shared" si="58"/>
        <v>6</v>
      </c>
      <c r="H1261">
        <f>VLOOKUP($F1261,'(참고)타워 스텟 가치'!$B$2:$L$6,H$2,0)+(VLOOKUP($F1261,'(참고)타워 스텟 가치'!$B$2:$L$6,H$2,0)*$E1261)</f>
        <v>1145.2500000000039</v>
      </c>
      <c r="I1261">
        <f>VLOOKUP($F1261,'(참고)타워 스텟 가치'!$B$2:$L$6,I$2,0)+(VLOOKUP($F1261,'(참고)타워 스텟 가치'!$B$2:$L$6,I$2,0)*$E1261)</f>
        <v>229.05000000000081</v>
      </c>
      <c r="J1261">
        <f>VLOOKUP($F1261,'(참고)타워 스텟 가치'!$B$2:$L$6,J$2,0)+(VLOOKUP($F1261,'(참고)타워 스텟 가치'!$B$2:$L$6,J$2,0)*$E1261)</f>
        <v>509000.00000000175</v>
      </c>
      <c r="K1261">
        <f>VLOOKUP($F1261,'(참고)타워 스텟 가치'!$B$2:$L$6,K$2,0)+(VLOOKUP($F1261,'(참고)타워 스텟 가치'!$B$2:$L$6,K$2,0)*$E1261)</f>
        <v>4581.0000000000155</v>
      </c>
      <c r="L1261">
        <f>VLOOKUP($F1261,'(참고)타워 스텟 가치'!$B$2:$L$6,L$2,0)+(VLOOKUP($F1261,'(참고)타워 스텟 가치'!$B$2:$L$6,L$2,0)*$E1261)</f>
        <v>76.350000000000264</v>
      </c>
      <c r="M1261">
        <f>VLOOKUP($F1261,'(참고)타워 스텟 가치'!$B$2:$L$6,M$2,0)+(VLOOKUP($F1261,'(참고)타워 스텟 가치'!$B$2:$L$6,M$2,0)*$E1261)</f>
        <v>30.540000000000106</v>
      </c>
      <c r="N1261">
        <f>VLOOKUP($F1261,'(참고)타워 스텟 가치'!$B$2:$L$6,N$2,0)+(VLOOKUP($F1261,'(참고)타워 스텟 가치'!$B$2:$L$6,N$2,0)*$E1261)</f>
        <v>0</v>
      </c>
      <c r="O1261">
        <f>VLOOKUP($F1261,'(참고)타워 스텟 가치'!$B$2:$L$6,O$2,0)+(VLOOKUP($F1261,'(참고)타워 스텟 가치'!$B$2:$L$6,O$2,0)*$E1261)</f>
        <v>0</v>
      </c>
      <c r="P1261">
        <f>VLOOKUP($F1261,'(참고)타워 스텟 가치'!$B$2:$L$6,P$2,0)+(VLOOKUP($F1261,'(참고)타워 스텟 가치'!$B$2:$L$6,P$2,0)*$E1261)</f>
        <v>71.260000000000247</v>
      </c>
      <c r="Q1261">
        <f>SUM('스테이지별 몬스터 스텟'!H1261*'(참고)타워 스텟 가치'!$Q$17,'스테이지별 몬스터 스텟'!I1261*'(참고)타워 스텟 가치'!$R$17,'스테이지별 몬스터 스텟'!J1261*'(참고)타워 스텟 가치'!$S$17,'스테이지별 몬스터 스텟'!K1261*'(참고)타워 스텟 가치'!$T$17,'스테이지별 몬스터 스텟'!L1261*'(참고)타워 스텟 가치'!$U$17,'스테이지별 몬스터 스텟'!M1261*'(참고)타워 스텟 가치'!$V$17,'스테이지별 몬스터 스텟'!N1261*'(참고)타워 스텟 가치'!$W$17,'스테이지별 몬스터 스텟'!O1261*'(참고)타워 스텟 가치'!$X$17,'스테이지별 몬스터 스텟'!P1261*'(참고)타워 스텟 가치'!$Y$17)</f>
        <v>775621.83500000252</v>
      </c>
      <c r="R1261">
        <v>1</v>
      </c>
      <c r="S1261">
        <f>VLOOKUP($F1261,'(참고)타워 스텟 가치'!$B$7:$L$11,S$2,0)+(VLOOKUP($F1261,'(참고)타워 스텟 가치'!$B$7:$L$11,S$2,0)*$E1261)</f>
        <v>381.75000000000131</v>
      </c>
      <c r="T1261">
        <f>VLOOKUP($F1261,'(참고)타워 스텟 가치'!$B$7:$L$11,T$2,0)+(VLOOKUP($F1261,'(참고)타워 스텟 가치'!$B$7:$L$11,T$2,0)*$E1261)</f>
        <v>687.15000000000236</v>
      </c>
      <c r="U1261">
        <f>VLOOKUP($F1261,'(참고)타워 스텟 가치'!$B$7:$L$11,U$2,0)+(VLOOKUP($F1261,'(참고)타워 스텟 가치'!$B$7:$L$11,U$2,0)*$E1261)</f>
        <v>509000.00000000175</v>
      </c>
      <c r="V1261">
        <f>VLOOKUP($F1261,'(참고)타워 스텟 가치'!$B$7:$L$11,V$2,0)+(VLOOKUP($F1261,'(참고)타워 스텟 가치'!$B$7:$L$11,V$2,0)*$E1261)</f>
        <v>4581.0000000000155</v>
      </c>
      <c r="W1261">
        <f>VLOOKUP($F1261,'(참고)타워 스텟 가치'!$B$7:$L$11,W$2,0)+(VLOOKUP($F1261,'(참고)타워 스텟 가치'!$B$7:$L$11,W$2,0)*$E1261)</f>
        <v>76.350000000000264</v>
      </c>
      <c r="X1261">
        <f>VLOOKUP($F1261,'(참고)타워 스텟 가치'!$B$7:$L$11,X$2,0)+(VLOOKUP($F1261,'(참고)타워 스텟 가치'!$B$7:$L$11,X$2,0)*$E1261)</f>
        <v>30.540000000000106</v>
      </c>
      <c r="Y1261">
        <f>VLOOKUP($F1261,'(참고)타워 스텟 가치'!$B$7:$L$11,Y$2,0)+(VLOOKUP($F1261,'(참고)타워 스텟 가치'!$B$7:$L$11,Y$2,0)*$E1261)</f>
        <v>0</v>
      </c>
      <c r="Z1261">
        <f>VLOOKUP($F1261,'(참고)타워 스텟 가치'!$B$7:$L$11,Z$2,0)+(VLOOKUP($F1261,'(참고)타워 스텟 가치'!$B$7:$L$11,Z$2,0)*$E1261)</f>
        <v>0</v>
      </c>
      <c r="AA1261">
        <f>VLOOKUP($F1261,'(참고)타워 스텟 가치'!$B$7:$L$11,AA$2,0)+(VLOOKUP($F1261,'(참고)타워 스텟 가치'!$B$7:$L$11,AA$2,0)*$E1261)</f>
        <v>71.260000000000247</v>
      </c>
      <c r="AB1261">
        <f>SUM('스테이지별 몬스터 스텟'!S1261*'(참고)타워 스텟 가치'!$Q$17,'스테이지별 몬스터 스텟'!T1261*'(참고)타워 스텟 가치'!$R$17,'스테이지별 몬스터 스텟'!U1261*'(참고)타워 스텟 가치'!$S$17,'스테이지별 몬스터 스텟'!V1261*'(참고)타워 스텟 가치'!$T$17,'스테이지별 몬스터 스텟'!W1261*'(참고)타워 스텟 가치'!$U$17,'스테이지별 몬스터 스텟'!X1261*'(참고)타워 스텟 가치'!$V$17,'스테이지별 몬스터 스텟'!Y1261*'(참고)타워 스텟 가치'!$W$17,'스테이지별 몬스터 스텟'!Z1261*'(참고)타워 스텟 가치'!$X$17,'스테이지별 몬스터 스텟'!AA1261*'(참고)타워 스텟 가치'!$Y$17)</f>
        <v>774781.98500000255</v>
      </c>
      <c r="AC1261">
        <v>2</v>
      </c>
      <c r="AD1261">
        <f>VLOOKUP($F1261,'(참고)타워 스텟 가치'!$B$12:$L$16,AD$2,0)+(VLOOKUP($F1261,'(참고)타워 스텟 가치'!$B$12:$L$16,AD$2,0)*$E1261)</f>
        <v>381.75000000000131</v>
      </c>
      <c r="AE1261">
        <f>VLOOKUP($F1261,'(참고)타워 스텟 가치'!$B$12:$L$16,AE$2,0)+(VLOOKUP($F1261,'(참고)타워 스텟 가치'!$B$12:$L$16,AE$2,0)*$E1261)</f>
        <v>458.10000000000161</v>
      </c>
      <c r="AF1261">
        <f>VLOOKUP($F1261,'(참고)타워 스텟 가치'!$B$12:$L$16,AF$2,0)+(VLOOKUP($F1261,'(참고)타워 스텟 가치'!$B$12:$L$16,AF$2,0)*$E1261)</f>
        <v>509000.00000000175</v>
      </c>
      <c r="AG1261">
        <f>VLOOKUP($F1261,'(참고)타워 스텟 가치'!$B$12:$L$16,AG$2,0)+(VLOOKUP($F1261,'(참고)타워 스텟 가치'!$B$12:$L$16,AG$2,0)*$E1261)</f>
        <v>2290.5000000000077</v>
      </c>
      <c r="AH1261">
        <f>VLOOKUP($F1261,'(참고)타워 스텟 가치'!$B$12:$L$16,AH$2,0)+(VLOOKUP($F1261,'(참고)타워 스텟 가치'!$B$12:$L$16,AH$2,0)*$E1261)</f>
        <v>76.350000000000264</v>
      </c>
      <c r="AI1261">
        <f>VLOOKUP($F1261,'(참고)타워 스텟 가치'!$B$12:$L$16,AI$2,0)+(VLOOKUP($F1261,'(참고)타워 스텟 가치'!$B$12:$L$16,AI$2,0)*$E1261)</f>
        <v>30.540000000000106</v>
      </c>
      <c r="AJ1261">
        <f>VLOOKUP($F1261,'(참고)타워 스텟 가치'!$B$12:$L$16,AJ$2,0)+(VLOOKUP($F1261,'(참고)타워 스텟 가치'!$B$12:$L$16,AJ$2,0)*$E1261)</f>
        <v>0</v>
      </c>
      <c r="AK1261">
        <f>VLOOKUP($F1261,'(참고)타워 스텟 가치'!$B$12:$L$16,AK$2,0)+(VLOOKUP($F1261,'(참고)타워 스텟 가치'!$B$12:$L$16,AK$2,0)*$E1261)</f>
        <v>0</v>
      </c>
      <c r="AL1261">
        <f>VLOOKUP($F1261,'(참고)타워 스텟 가치'!$B$12:$L$16,AL$2,0)+(VLOOKUP($F1261,'(참고)타워 스텟 가치'!$B$12:$L$16,AL$2,0)*$E1261)</f>
        <v>142.52000000000049</v>
      </c>
      <c r="AM1261">
        <f>SUM('스테이지별 몬스터 스텟'!AD1261*'(참고)타워 스텟 가치'!$Q$17,'스테이지별 몬스터 스텟'!AE1261*'(참고)타워 스텟 가치'!$R$17,'스테이지별 몬스터 스텟'!AF1261*'(참고)타워 스텟 가치'!$S$17,'스테이지별 몬스터 스텟'!AG1261*'(참고)타워 스텟 가치'!$T$17,'스테이지별 몬스터 스텟'!AH1261*'(참고)타워 스텟 가치'!$U$17,'스테이지별 몬스터 스텟'!AI1261*'(참고)타워 스텟 가치'!$V$17,'스테이지별 몬스터 스텟'!AJ1261*'(참고)타워 스텟 가치'!$W$17,'스테이지별 몬스터 스텟'!AK1261*'(참고)타워 스텟 가치'!$X$17,'스테이지별 몬스터 스텟'!AL1261*'(참고)타워 스텟 가치'!$Y$17)</f>
        <v>769999.93000000261</v>
      </c>
      <c r="AN1261">
        <v>3</v>
      </c>
    </row>
    <row r="1262" spans="3:40" x14ac:dyDescent="0.3">
      <c r="C1262">
        <v>3</v>
      </c>
      <c r="D1262">
        <f t="shared" si="59"/>
        <v>252</v>
      </c>
      <c r="E1262" s="52">
        <f>VLOOKUP(D1262,'스테이지별 난이도 설정'!B:C,2,0)</f>
        <v>100.80000000000035</v>
      </c>
      <c r="F1262" t="str">
        <f t="shared" si="60"/>
        <v>에픽</v>
      </c>
      <c r="G1262">
        <f t="shared" si="58"/>
        <v>6</v>
      </c>
      <c r="H1262">
        <f>VLOOKUP($F1262,'(참고)타워 스텟 가치'!$B$2:$L$6,H$2,0)+(VLOOKUP($F1262,'(참고)타워 스텟 가치'!$B$2:$L$6,H$2,0)*$E1262)</f>
        <v>1717.8750000000059</v>
      </c>
      <c r="I1262">
        <f>VLOOKUP($F1262,'(참고)타워 스텟 가치'!$B$2:$L$6,I$2,0)+(VLOOKUP($F1262,'(참고)타워 스텟 가치'!$B$2:$L$6,I$2,0)*$E1262)</f>
        <v>343.57500000000118</v>
      </c>
      <c r="J1262">
        <f>VLOOKUP($F1262,'(참고)타워 스텟 가치'!$B$2:$L$6,J$2,0)+(VLOOKUP($F1262,'(참고)타워 스텟 가치'!$B$2:$L$6,J$2,0)*$E1262)</f>
        <v>509000.00000000175</v>
      </c>
      <c r="K1262">
        <f>VLOOKUP($F1262,'(참고)타워 스텟 가치'!$B$2:$L$6,K$2,0)+(VLOOKUP($F1262,'(참고)타워 스텟 가치'!$B$2:$L$6,K$2,0)*$E1262)</f>
        <v>6871.5000000000236</v>
      </c>
      <c r="L1262">
        <f>VLOOKUP($F1262,'(참고)타워 스텟 가치'!$B$2:$L$6,L$2,0)+(VLOOKUP($F1262,'(참고)타워 스텟 가치'!$B$2:$L$6,L$2,0)*$E1262)</f>
        <v>114.5250000000004</v>
      </c>
      <c r="M1262">
        <f>VLOOKUP($F1262,'(참고)타워 스텟 가치'!$B$2:$L$6,M$2,0)+(VLOOKUP($F1262,'(참고)타워 스텟 가치'!$B$2:$L$6,M$2,0)*$E1262)</f>
        <v>30.540000000000106</v>
      </c>
      <c r="N1262">
        <f>VLOOKUP($F1262,'(참고)타워 스텟 가치'!$B$2:$L$6,N$2,0)+(VLOOKUP($F1262,'(참고)타워 스텟 가치'!$B$2:$L$6,N$2,0)*$E1262)</f>
        <v>0</v>
      </c>
      <c r="O1262">
        <f>VLOOKUP($F1262,'(참고)타워 스텟 가치'!$B$2:$L$6,O$2,0)+(VLOOKUP($F1262,'(참고)타워 스텟 가치'!$B$2:$L$6,O$2,0)*$E1262)</f>
        <v>0</v>
      </c>
      <c r="P1262">
        <f>VLOOKUP($F1262,'(참고)타워 스텟 가치'!$B$2:$L$6,P$2,0)+(VLOOKUP($F1262,'(참고)타워 스텟 가치'!$B$2:$L$6,P$2,0)*$E1262)</f>
        <v>71.260000000000247</v>
      </c>
      <c r="Q1262">
        <f>SUM('스테이지별 몬스터 스텟'!H1262*'(참고)타워 스텟 가치'!$Q$17,'스테이지별 몬스터 스텟'!I1262*'(참고)타워 스텟 가치'!$R$17,'스테이지별 몬스터 스텟'!J1262*'(참고)타워 스텟 가치'!$S$17,'스테이지별 몬스터 스텟'!K1262*'(참고)타워 스텟 가치'!$T$17,'스테이지별 몬스터 스텟'!L1262*'(참고)타워 스텟 가치'!$U$17,'스테이지별 몬스터 스텟'!M1262*'(참고)타워 스텟 가치'!$V$17,'스테이지별 몬스터 스텟'!N1262*'(참고)타워 스텟 가치'!$W$17,'스테이지별 몬스터 스텟'!O1262*'(참고)타워 스텟 가치'!$X$17,'스테이지별 몬스터 스텟'!P1262*'(참고)타워 스텟 가치'!$Y$17)</f>
        <v>781596.22250000271</v>
      </c>
      <c r="R1262">
        <v>1</v>
      </c>
      <c r="S1262">
        <f>VLOOKUP($F1262,'(참고)타워 스텟 가치'!$B$7:$L$11,S$2,0)+(VLOOKUP($F1262,'(참고)타워 스텟 가치'!$B$7:$L$11,S$2,0)*$E1262)</f>
        <v>572.62500000000193</v>
      </c>
      <c r="T1262">
        <f>VLOOKUP($F1262,'(참고)타워 스텟 가치'!$B$7:$L$11,T$2,0)+(VLOOKUP($F1262,'(참고)타워 스텟 가치'!$B$7:$L$11,T$2,0)*$E1262)</f>
        <v>1030.7250000000035</v>
      </c>
      <c r="U1262">
        <f>VLOOKUP($F1262,'(참고)타워 스텟 가치'!$B$7:$L$11,U$2,0)+(VLOOKUP($F1262,'(참고)타워 스텟 가치'!$B$7:$L$11,U$2,0)*$E1262)</f>
        <v>509000.00000000175</v>
      </c>
      <c r="V1262">
        <f>VLOOKUP($F1262,'(참고)타워 스텟 가치'!$B$7:$L$11,V$2,0)+(VLOOKUP($F1262,'(참고)타워 스텟 가치'!$B$7:$L$11,V$2,0)*$E1262)</f>
        <v>6871.5000000000236</v>
      </c>
      <c r="W1262">
        <f>VLOOKUP($F1262,'(참고)타워 스텟 가치'!$B$7:$L$11,W$2,0)+(VLOOKUP($F1262,'(참고)타워 스텟 가치'!$B$7:$L$11,W$2,0)*$E1262)</f>
        <v>114.5250000000004</v>
      </c>
      <c r="X1262">
        <f>VLOOKUP($F1262,'(참고)타워 스텟 가치'!$B$7:$L$11,X$2,0)+(VLOOKUP($F1262,'(참고)타워 스텟 가치'!$B$7:$L$11,X$2,0)*$E1262)</f>
        <v>30.540000000000106</v>
      </c>
      <c r="Y1262">
        <f>VLOOKUP($F1262,'(참고)타워 스텟 가치'!$B$7:$L$11,Y$2,0)+(VLOOKUP($F1262,'(참고)타워 스텟 가치'!$B$7:$L$11,Y$2,0)*$E1262)</f>
        <v>0</v>
      </c>
      <c r="Z1262">
        <f>VLOOKUP($F1262,'(참고)타워 스텟 가치'!$B$7:$L$11,Z$2,0)+(VLOOKUP($F1262,'(참고)타워 스텟 가치'!$B$7:$L$11,Z$2,0)*$E1262)</f>
        <v>0</v>
      </c>
      <c r="AA1262">
        <f>VLOOKUP($F1262,'(참고)타워 스텟 가치'!$B$7:$L$11,AA$2,0)+(VLOOKUP($F1262,'(참고)타워 스텟 가치'!$B$7:$L$11,AA$2,0)*$E1262)</f>
        <v>71.260000000000247</v>
      </c>
      <c r="AB1262">
        <f>SUM('스테이지별 몬스터 스텟'!S1262*'(참고)타워 스텟 가치'!$Q$17,'스테이지별 몬스터 스텟'!T1262*'(참고)타워 스텟 가치'!$R$17,'스테이지별 몬스터 스텟'!U1262*'(참고)타워 스텟 가치'!$S$17,'스테이지별 몬스터 스텟'!V1262*'(참고)타워 스텟 가치'!$T$17,'스테이지별 몬스터 스텟'!W1262*'(참고)타워 스텟 가치'!$U$17,'스테이지별 몬스터 스텟'!X1262*'(참고)타워 스텟 가치'!$V$17,'스테이지별 몬스터 스텟'!Y1262*'(참고)타워 스텟 가치'!$W$17,'스테이지별 몬스터 스텟'!Z1262*'(참고)타워 스텟 가치'!$X$17,'스테이지별 몬스터 스텟'!AA1262*'(참고)타워 스텟 가치'!$Y$17)</f>
        <v>780336.44750000269</v>
      </c>
      <c r="AC1262">
        <v>2</v>
      </c>
      <c r="AD1262">
        <f>VLOOKUP($F1262,'(참고)타워 스텟 가치'!$B$12:$L$16,AD$2,0)+(VLOOKUP($F1262,'(참고)타워 스텟 가치'!$B$12:$L$16,AD$2,0)*$E1262)</f>
        <v>572.62500000000193</v>
      </c>
      <c r="AE1262">
        <f>VLOOKUP($F1262,'(참고)타워 스텟 가치'!$B$12:$L$16,AE$2,0)+(VLOOKUP($F1262,'(참고)타워 스텟 가치'!$B$12:$L$16,AE$2,0)*$E1262)</f>
        <v>687.15000000000236</v>
      </c>
      <c r="AF1262">
        <f>VLOOKUP($F1262,'(참고)타워 스텟 가치'!$B$12:$L$16,AF$2,0)+(VLOOKUP($F1262,'(참고)타워 스텟 가치'!$B$12:$L$16,AF$2,0)*$E1262)</f>
        <v>509000.00000000175</v>
      </c>
      <c r="AG1262">
        <f>VLOOKUP($F1262,'(참고)타워 스텟 가치'!$B$12:$L$16,AG$2,0)+(VLOOKUP($F1262,'(참고)타워 스텟 가치'!$B$12:$L$16,AG$2,0)*$E1262)</f>
        <v>3435.7500000000118</v>
      </c>
      <c r="AH1262">
        <f>VLOOKUP($F1262,'(참고)타워 스텟 가치'!$B$12:$L$16,AH$2,0)+(VLOOKUP($F1262,'(참고)타워 스텟 가치'!$B$12:$L$16,AH$2,0)*$E1262)</f>
        <v>114.5250000000004</v>
      </c>
      <c r="AI1262">
        <f>VLOOKUP($F1262,'(참고)타워 스텟 가치'!$B$12:$L$16,AI$2,0)+(VLOOKUP($F1262,'(참고)타워 스텟 가치'!$B$12:$L$16,AI$2,0)*$E1262)</f>
        <v>30.540000000000106</v>
      </c>
      <c r="AJ1262">
        <f>VLOOKUP($F1262,'(참고)타워 스텟 가치'!$B$12:$L$16,AJ$2,0)+(VLOOKUP($F1262,'(참고)타워 스텟 가치'!$B$12:$L$16,AJ$2,0)*$E1262)</f>
        <v>0</v>
      </c>
      <c r="AK1262">
        <f>VLOOKUP($F1262,'(참고)타워 스텟 가치'!$B$12:$L$16,AK$2,0)+(VLOOKUP($F1262,'(참고)타워 스텟 가치'!$B$12:$L$16,AK$2,0)*$E1262)</f>
        <v>0</v>
      </c>
      <c r="AL1262">
        <f>VLOOKUP($F1262,'(참고)타워 스텟 가치'!$B$12:$L$16,AL$2,0)+(VLOOKUP($F1262,'(참고)타워 스텟 가치'!$B$12:$L$16,AL$2,0)*$E1262)</f>
        <v>142.52000000000049</v>
      </c>
      <c r="AM1262">
        <f>SUM('스테이지별 몬스터 스텟'!AD1262*'(참고)타워 스텟 가치'!$Q$17,'스테이지별 몬스터 스텟'!AE1262*'(참고)타워 스텟 가치'!$R$17,'스테이지별 몬스터 스텟'!AF1262*'(참고)타워 스텟 가치'!$S$17,'스테이지별 몬스터 스텟'!AG1262*'(참고)타워 스텟 가치'!$T$17,'스테이지별 몬스터 스텟'!AH1262*'(참고)타워 스텟 가치'!$U$17,'스테이지별 몬스터 스텟'!AI1262*'(참고)타워 스텟 가치'!$V$17,'스테이지별 몬스터 스텟'!AJ1262*'(참고)타워 스텟 가치'!$W$17,'스테이지별 몬스터 스텟'!AK1262*'(참고)타워 스텟 가치'!$X$17,'스테이지별 몬스터 스텟'!AL1262*'(참고)타워 스텟 가치'!$Y$17)</f>
        <v>773092.10500000266</v>
      </c>
      <c r="AN1262">
        <v>3</v>
      </c>
    </row>
    <row r="1263" spans="3:40" x14ac:dyDescent="0.3">
      <c r="C1263">
        <v>4</v>
      </c>
      <c r="D1263">
        <f t="shared" si="59"/>
        <v>252</v>
      </c>
      <c r="E1263" s="52">
        <f>VLOOKUP(D1263,'스테이지별 난이도 설정'!B:C,2,0)</f>
        <v>100.80000000000035</v>
      </c>
      <c r="F1263" t="str">
        <f t="shared" si="60"/>
        <v>유니크</v>
      </c>
      <c r="G1263">
        <f t="shared" si="58"/>
        <v>6</v>
      </c>
      <c r="H1263">
        <f>VLOOKUP($F1263,'(참고)타워 스텟 가치'!$B$2:$L$6,H$2,0)+(VLOOKUP($F1263,'(참고)타워 스텟 가치'!$B$2:$L$6,H$2,0)*$E1263)</f>
        <v>2576.8125000000091</v>
      </c>
      <c r="I1263">
        <f>VLOOKUP($F1263,'(참고)타워 스텟 가치'!$B$2:$L$6,I$2,0)+(VLOOKUP($F1263,'(참고)타워 스텟 가치'!$B$2:$L$6,I$2,0)*$E1263)</f>
        <v>515.36250000000177</v>
      </c>
      <c r="J1263">
        <f>VLOOKUP($F1263,'(참고)타워 스텟 가치'!$B$2:$L$6,J$2,0)+(VLOOKUP($F1263,'(참고)타워 스텟 가치'!$B$2:$L$6,J$2,0)*$E1263)</f>
        <v>509000.00000000175</v>
      </c>
      <c r="K1263">
        <f>VLOOKUP($F1263,'(참고)타워 스텟 가치'!$B$2:$L$6,K$2,0)+(VLOOKUP($F1263,'(참고)타워 스텟 가치'!$B$2:$L$6,K$2,0)*$E1263)</f>
        <v>10307.250000000036</v>
      </c>
      <c r="L1263">
        <f>VLOOKUP($F1263,'(참고)타워 스텟 가치'!$B$2:$L$6,L$2,0)+(VLOOKUP($F1263,'(참고)타워 스텟 가치'!$B$2:$L$6,L$2,0)*$E1263)</f>
        <v>171.78750000000059</v>
      </c>
      <c r="M1263">
        <f>VLOOKUP($F1263,'(참고)타워 스텟 가치'!$B$2:$L$6,M$2,0)+(VLOOKUP($F1263,'(참고)타워 스텟 가치'!$B$2:$L$6,M$2,0)*$E1263)</f>
        <v>30.540000000000106</v>
      </c>
      <c r="N1263">
        <f>VLOOKUP($F1263,'(참고)타워 스텟 가치'!$B$2:$L$6,N$2,0)+(VLOOKUP($F1263,'(참고)타워 스텟 가치'!$B$2:$L$6,N$2,0)*$E1263)</f>
        <v>0</v>
      </c>
      <c r="O1263">
        <f>VLOOKUP($F1263,'(참고)타워 스텟 가치'!$B$2:$L$6,O$2,0)+(VLOOKUP($F1263,'(참고)타워 스텟 가치'!$B$2:$L$6,O$2,0)*$E1263)</f>
        <v>0</v>
      </c>
      <c r="P1263">
        <f>VLOOKUP($F1263,'(참고)타워 스텟 가치'!$B$2:$L$6,P$2,0)+(VLOOKUP($F1263,'(참고)타워 스텟 가치'!$B$2:$L$6,P$2,0)*$E1263)</f>
        <v>101.80000000000035</v>
      </c>
      <c r="Q1263">
        <f>SUM('스테이지별 몬스터 스텟'!H1263*'(참고)타워 스텟 가치'!$Q$17,'스테이지별 몬스터 스텟'!I1263*'(참고)타워 스텟 가치'!$R$17,'스테이지별 몬스터 스텟'!J1263*'(참고)타워 스텟 가치'!$S$17,'스테이지별 몬스터 스텟'!K1263*'(참고)타워 스텟 가치'!$T$17,'스테이지별 몬스터 스텟'!L1263*'(참고)타워 스텟 가치'!$U$17,'스테이지별 몬스터 스텟'!M1263*'(참고)타워 스텟 가치'!$V$17,'스테이지별 몬스터 스텟'!N1263*'(참고)타워 스텟 가치'!$W$17,'스테이지별 몬스터 스텟'!O1263*'(참고)타워 스텟 가치'!$X$17,'스테이지별 몬스터 스텟'!P1263*'(참고)타워 스텟 가치'!$Y$17)</f>
        <v>790618.88375000271</v>
      </c>
      <c r="R1263">
        <v>1</v>
      </c>
      <c r="S1263">
        <f>VLOOKUP($F1263,'(참고)타워 스텟 가치'!$B$7:$L$11,S$2,0)+(VLOOKUP($F1263,'(참고)타워 스텟 가치'!$B$7:$L$11,S$2,0)*$E1263)</f>
        <v>858.93750000000296</v>
      </c>
      <c r="T1263">
        <f>VLOOKUP($F1263,'(참고)타워 스텟 가치'!$B$7:$L$11,T$2,0)+(VLOOKUP($F1263,'(참고)타워 스텟 가치'!$B$7:$L$11,T$2,0)*$E1263)</f>
        <v>1546.0875000000053</v>
      </c>
      <c r="U1263">
        <f>VLOOKUP($F1263,'(참고)타워 스텟 가치'!$B$7:$L$11,U$2,0)+(VLOOKUP($F1263,'(참고)타워 스텟 가치'!$B$7:$L$11,U$2,0)*$E1263)</f>
        <v>509000.00000000175</v>
      </c>
      <c r="V1263">
        <f>VLOOKUP($F1263,'(참고)타워 스텟 가치'!$B$7:$L$11,V$2,0)+(VLOOKUP($F1263,'(참고)타워 스텟 가치'!$B$7:$L$11,V$2,0)*$E1263)</f>
        <v>10307.250000000036</v>
      </c>
      <c r="W1263">
        <f>VLOOKUP($F1263,'(참고)타워 스텟 가치'!$B$7:$L$11,W$2,0)+(VLOOKUP($F1263,'(참고)타워 스텟 가치'!$B$7:$L$11,W$2,0)*$E1263)</f>
        <v>171.78750000000059</v>
      </c>
      <c r="X1263">
        <f>VLOOKUP($F1263,'(참고)타워 스텟 가치'!$B$7:$L$11,X$2,0)+(VLOOKUP($F1263,'(참고)타워 스텟 가치'!$B$7:$L$11,X$2,0)*$E1263)</f>
        <v>30.540000000000106</v>
      </c>
      <c r="Y1263">
        <f>VLOOKUP($F1263,'(참고)타워 스텟 가치'!$B$7:$L$11,Y$2,0)+(VLOOKUP($F1263,'(참고)타워 스텟 가치'!$B$7:$L$11,Y$2,0)*$E1263)</f>
        <v>0</v>
      </c>
      <c r="Z1263">
        <f>VLOOKUP($F1263,'(참고)타워 스텟 가치'!$B$7:$L$11,Z$2,0)+(VLOOKUP($F1263,'(참고)타워 스텟 가치'!$B$7:$L$11,Z$2,0)*$E1263)</f>
        <v>0</v>
      </c>
      <c r="AA1263">
        <f>VLOOKUP($F1263,'(참고)타워 스텟 가치'!$B$7:$L$11,AA$2,0)+(VLOOKUP($F1263,'(참고)타워 스텟 가치'!$B$7:$L$11,AA$2,0)*$E1263)</f>
        <v>101.80000000000035</v>
      </c>
      <c r="AB1263">
        <f>SUM('스테이지별 몬스터 스텟'!S1263*'(참고)타워 스텟 가치'!$Q$17,'스테이지별 몬스터 스텟'!T1263*'(참고)타워 스텟 가치'!$R$17,'스테이지별 몬스터 스텟'!U1263*'(참고)타워 스텟 가치'!$S$17,'스테이지별 몬스터 스텟'!V1263*'(참고)타워 스텟 가치'!$T$17,'스테이지별 몬스터 스텟'!W1263*'(참고)타워 스텟 가치'!$U$17,'스테이지별 몬스터 스텟'!X1263*'(참고)타워 스텟 가치'!$V$17,'스테이지별 몬스터 스텟'!Y1263*'(참고)타워 스텟 가치'!$W$17,'스테이지별 몬스터 스텟'!Z1263*'(참고)타워 스텟 가치'!$X$17,'스테이지별 몬스터 스텟'!AA1263*'(참고)타워 스텟 가치'!$Y$17)</f>
        <v>788729.22125000262</v>
      </c>
      <c r="AC1263">
        <v>2</v>
      </c>
      <c r="AD1263">
        <f>VLOOKUP($F1263,'(참고)타워 스텟 가치'!$B$12:$L$16,AD$2,0)+(VLOOKUP($F1263,'(참고)타워 스텟 가치'!$B$12:$L$16,AD$2,0)*$E1263)</f>
        <v>858.93750000000296</v>
      </c>
      <c r="AE1263">
        <f>VLOOKUP($F1263,'(참고)타워 스텟 가치'!$B$12:$L$16,AE$2,0)+(VLOOKUP($F1263,'(참고)타워 스텟 가치'!$B$12:$L$16,AE$2,0)*$E1263)</f>
        <v>1030.7250000000035</v>
      </c>
      <c r="AF1263">
        <f>VLOOKUP($F1263,'(참고)타워 스텟 가치'!$B$12:$L$16,AF$2,0)+(VLOOKUP($F1263,'(참고)타워 스텟 가치'!$B$12:$L$16,AF$2,0)*$E1263)</f>
        <v>509000.00000000175</v>
      </c>
      <c r="AG1263">
        <f>VLOOKUP($F1263,'(참고)타워 스텟 가치'!$B$12:$L$16,AG$2,0)+(VLOOKUP($F1263,'(참고)타워 스텟 가치'!$B$12:$L$16,AG$2,0)*$E1263)</f>
        <v>5153.6250000000182</v>
      </c>
      <c r="AH1263">
        <f>VLOOKUP($F1263,'(참고)타워 스텟 가치'!$B$12:$L$16,AH$2,0)+(VLOOKUP($F1263,'(참고)타워 스텟 가치'!$B$12:$L$16,AH$2,0)*$E1263)</f>
        <v>171.78750000000059</v>
      </c>
      <c r="AI1263">
        <f>VLOOKUP($F1263,'(참고)타워 스텟 가치'!$B$12:$L$16,AI$2,0)+(VLOOKUP($F1263,'(참고)타워 스텟 가치'!$B$12:$L$16,AI$2,0)*$E1263)</f>
        <v>30.540000000000106</v>
      </c>
      <c r="AJ1263">
        <f>VLOOKUP($F1263,'(참고)타워 스텟 가치'!$B$12:$L$16,AJ$2,0)+(VLOOKUP($F1263,'(참고)타워 스텟 가치'!$B$12:$L$16,AJ$2,0)*$E1263)</f>
        <v>0</v>
      </c>
      <c r="AK1263">
        <f>VLOOKUP($F1263,'(참고)타워 스텟 가치'!$B$12:$L$16,AK$2,0)+(VLOOKUP($F1263,'(참고)타워 스텟 가치'!$B$12:$L$16,AK$2,0)*$E1263)</f>
        <v>0</v>
      </c>
      <c r="AL1263">
        <f>VLOOKUP($F1263,'(참고)타워 스텟 가치'!$B$12:$L$16,AL$2,0)+(VLOOKUP($F1263,'(참고)타워 스텟 가치'!$B$12:$L$16,AL$2,0)*$E1263)</f>
        <v>203.6000000000007</v>
      </c>
      <c r="AM1263">
        <f>SUM('스테이지별 몬스터 스텟'!AD1263*'(참고)타워 스텟 가치'!$Q$17,'스테이지별 몬스터 스텟'!AE1263*'(참고)타워 스텟 가치'!$R$17,'스테이지별 몬스터 스텟'!AF1263*'(참고)타워 스텟 가치'!$S$17,'스테이지별 몬스터 스텟'!AG1263*'(참고)타워 스텟 가치'!$T$17,'스테이지별 몬스터 스텟'!AH1263*'(참고)타워 스텟 가치'!$U$17,'스테이지별 몬스터 스텟'!AI1263*'(참고)타워 스텟 가치'!$V$17,'스테이지별 몬스터 스텟'!AJ1263*'(참고)타워 스텟 가치'!$W$17,'스테이지별 몬스터 스텟'!AK1263*'(참고)타워 스텟 가치'!$X$17,'스테이지별 몬스터 스텟'!AL1263*'(참고)타워 스텟 가치'!$Y$17)</f>
        <v>777852.52750000253</v>
      </c>
      <c r="AN1263">
        <v>3</v>
      </c>
    </row>
    <row r="1264" spans="3:40" x14ac:dyDescent="0.3">
      <c r="C1264">
        <v>5</v>
      </c>
      <c r="D1264">
        <f t="shared" si="59"/>
        <v>252</v>
      </c>
      <c r="E1264" s="52">
        <f>VLOOKUP(D1264,'스테이지별 난이도 설정'!B:C,2,0)</f>
        <v>100.80000000000035</v>
      </c>
      <c r="F1264" t="str">
        <f t="shared" si="60"/>
        <v>스페셜</v>
      </c>
      <c r="G1264">
        <f t="shared" si="58"/>
        <v>6</v>
      </c>
      <c r="H1264">
        <f>VLOOKUP($F1264,'(참고)타워 스텟 가치'!$B$2:$L$6,H$2,0)+(VLOOKUP($F1264,'(참고)타워 스텟 가치'!$B$2:$L$6,H$2,0)*$E1264)</f>
        <v>3865.2187500000132</v>
      </c>
      <c r="I1264">
        <f>VLOOKUP($F1264,'(참고)타워 스텟 가치'!$B$2:$L$6,I$2,0)+(VLOOKUP($F1264,'(참고)타워 스텟 가치'!$B$2:$L$6,I$2,0)*$E1264)</f>
        <v>773.04375000000266</v>
      </c>
      <c r="J1264">
        <f>VLOOKUP($F1264,'(참고)타워 스텟 가치'!$B$2:$L$6,J$2,0)+(VLOOKUP($F1264,'(참고)타워 스텟 가치'!$B$2:$L$6,J$2,0)*$E1264)</f>
        <v>509000.00000000175</v>
      </c>
      <c r="K1264">
        <f>VLOOKUP($F1264,'(참고)타워 스텟 가치'!$B$2:$L$6,K$2,0)+(VLOOKUP($F1264,'(참고)타워 스텟 가치'!$B$2:$L$6,K$2,0)*$E1264)</f>
        <v>15460.875000000053</v>
      </c>
      <c r="L1264">
        <f>VLOOKUP($F1264,'(참고)타워 스텟 가치'!$B$2:$L$6,L$2,0)+(VLOOKUP($F1264,'(참고)타워 스텟 가치'!$B$2:$L$6,L$2,0)*$E1264)</f>
        <v>257.68125000000089</v>
      </c>
      <c r="M1264">
        <f>VLOOKUP($F1264,'(참고)타워 스텟 가치'!$B$2:$L$6,M$2,0)+(VLOOKUP($F1264,'(참고)타워 스텟 가치'!$B$2:$L$6,M$2,0)*$E1264)</f>
        <v>30.540000000000106</v>
      </c>
      <c r="N1264">
        <f>VLOOKUP($F1264,'(참고)타워 스텟 가치'!$B$2:$L$6,N$2,0)+(VLOOKUP($F1264,'(참고)타워 스텟 가치'!$B$2:$L$6,N$2,0)*$E1264)</f>
        <v>0</v>
      </c>
      <c r="O1264">
        <f>VLOOKUP($F1264,'(참고)타워 스텟 가치'!$B$2:$L$6,O$2,0)+(VLOOKUP($F1264,'(참고)타워 스텟 가치'!$B$2:$L$6,O$2,0)*$E1264)</f>
        <v>0</v>
      </c>
      <c r="P1264">
        <f>VLOOKUP($F1264,'(참고)타워 스텟 가치'!$B$2:$L$6,P$2,0)+(VLOOKUP($F1264,'(참고)타워 스텟 가치'!$B$2:$L$6,P$2,0)*$E1264)</f>
        <v>101.80000000000035</v>
      </c>
      <c r="Q1264">
        <f>SUM('스테이지별 몬스터 스텟'!H1264*'(참고)타워 스텟 가치'!$Q$17,'스테이지별 몬스터 스텟'!I1264*'(참고)타워 스텟 가치'!$R$17,'스테이지별 몬스터 스텟'!J1264*'(참고)타워 스텟 가치'!$S$17,'스테이지별 몬스터 스텟'!K1264*'(참고)타워 스텟 가치'!$T$17,'스테이지별 몬스터 스텟'!L1264*'(참고)타워 스텟 가치'!$U$17,'스테이지별 몬스터 스텟'!M1264*'(참고)타워 스텟 가치'!$V$17,'스테이지별 몬스터 스텟'!N1264*'(참고)타워 스텟 가치'!$W$17,'스테이지별 몬스터 스텟'!O1264*'(참고)타워 스텟 가치'!$X$17,'스테이지별 몬스터 스텟'!P1264*'(참고)타워 스텟 가치'!$Y$17)</f>
        <v>804061.25562500278</v>
      </c>
      <c r="R1264">
        <v>1</v>
      </c>
      <c r="S1264">
        <f>VLOOKUP($F1264,'(참고)타워 스텟 가치'!$B$7:$L$11,S$2,0)+(VLOOKUP($F1264,'(참고)타워 스텟 가치'!$B$7:$L$11,S$2,0)*$E1264)</f>
        <v>1288.4062500000045</v>
      </c>
      <c r="T1264">
        <f>VLOOKUP($F1264,'(참고)타워 스텟 가치'!$B$7:$L$11,T$2,0)+(VLOOKUP($F1264,'(참고)타워 스텟 가치'!$B$7:$L$11,T$2,0)*$E1264)</f>
        <v>2319.1312500000081</v>
      </c>
      <c r="U1264">
        <f>VLOOKUP($F1264,'(참고)타워 스텟 가치'!$B$7:$L$11,U$2,0)+(VLOOKUP($F1264,'(참고)타워 스텟 가치'!$B$7:$L$11,U$2,0)*$E1264)</f>
        <v>509000.00000000175</v>
      </c>
      <c r="V1264">
        <f>VLOOKUP($F1264,'(참고)타워 스텟 가치'!$B$7:$L$11,V$2,0)+(VLOOKUP($F1264,'(참고)타워 스텟 가치'!$B$7:$L$11,V$2,0)*$E1264)</f>
        <v>15460.875000000053</v>
      </c>
      <c r="W1264">
        <f>VLOOKUP($F1264,'(참고)타워 스텟 가치'!$B$7:$L$11,W$2,0)+(VLOOKUP($F1264,'(참고)타워 스텟 가치'!$B$7:$L$11,W$2,0)*$E1264)</f>
        <v>257.68125000000089</v>
      </c>
      <c r="X1264">
        <f>VLOOKUP($F1264,'(참고)타워 스텟 가치'!$B$7:$L$11,X$2,0)+(VLOOKUP($F1264,'(참고)타워 스텟 가치'!$B$7:$L$11,X$2,0)*$E1264)</f>
        <v>30.540000000000106</v>
      </c>
      <c r="Y1264">
        <f>VLOOKUP($F1264,'(참고)타워 스텟 가치'!$B$7:$L$11,Y$2,0)+(VLOOKUP($F1264,'(참고)타워 스텟 가치'!$B$7:$L$11,Y$2,0)*$E1264)</f>
        <v>0</v>
      </c>
      <c r="Z1264">
        <f>VLOOKUP($F1264,'(참고)타워 스텟 가치'!$B$7:$L$11,Z$2,0)+(VLOOKUP($F1264,'(참고)타워 스텟 가치'!$B$7:$L$11,Z$2,0)*$E1264)</f>
        <v>0</v>
      </c>
      <c r="AA1264">
        <f>VLOOKUP($F1264,'(참고)타워 스텟 가치'!$B$7:$L$11,AA$2,0)+(VLOOKUP($F1264,'(참고)타워 스텟 가치'!$B$7:$L$11,AA$2,0)*$E1264)</f>
        <v>101.80000000000035</v>
      </c>
      <c r="AB1264">
        <f>SUM('스테이지별 몬스터 스텟'!S1264*'(참고)타워 스텟 가치'!$Q$17,'스테이지별 몬스터 스텟'!T1264*'(참고)타워 스텟 가치'!$R$17,'스테이지별 몬스터 스텟'!U1264*'(참고)타워 스텟 가치'!$S$17,'스테이지별 몬스터 스텟'!V1264*'(참고)타워 스텟 가치'!$T$17,'스테이지별 몬스터 스텟'!W1264*'(참고)타워 스텟 가치'!$U$17,'스테이지별 몬스터 스텟'!X1264*'(참고)타워 스텟 가치'!$V$17,'스테이지별 몬스터 스텟'!Y1264*'(참고)타워 스텟 가치'!$W$17,'스테이지별 몬스터 스텟'!Z1264*'(참고)타워 스텟 가치'!$X$17,'스테이지별 몬스터 스텟'!AA1264*'(참고)타워 스텟 가치'!$Y$17)</f>
        <v>801226.76187500276</v>
      </c>
      <c r="AC1264">
        <v>2</v>
      </c>
      <c r="AD1264">
        <f>VLOOKUP($F1264,'(참고)타워 스텟 가치'!$B$12:$L$16,AD$2,0)+(VLOOKUP($F1264,'(참고)타워 스텟 가치'!$B$12:$L$16,AD$2,0)*$E1264)</f>
        <v>1288.4062500000045</v>
      </c>
      <c r="AE1264">
        <f>VLOOKUP($F1264,'(참고)타워 스텟 가치'!$B$12:$L$16,AE$2,0)+(VLOOKUP($F1264,'(참고)타워 스텟 가치'!$B$12:$L$16,AE$2,0)*$E1264)</f>
        <v>1546.0875000000053</v>
      </c>
      <c r="AF1264">
        <f>VLOOKUP($F1264,'(참고)타워 스텟 가치'!$B$12:$L$16,AF$2,0)+(VLOOKUP($F1264,'(참고)타워 스텟 가치'!$B$12:$L$16,AF$2,0)*$E1264)</f>
        <v>509000.00000000175</v>
      </c>
      <c r="AG1264">
        <f>VLOOKUP($F1264,'(참고)타워 스텟 가치'!$B$12:$L$16,AG$2,0)+(VLOOKUP($F1264,'(참고)타워 스텟 가치'!$B$12:$L$16,AG$2,0)*$E1264)</f>
        <v>7730.4375000000264</v>
      </c>
      <c r="AH1264">
        <f>VLOOKUP($F1264,'(참고)타워 스텟 가치'!$B$12:$L$16,AH$2,0)+(VLOOKUP($F1264,'(참고)타워 스텟 가치'!$B$12:$L$16,AH$2,0)*$E1264)</f>
        <v>257.68125000000089</v>
      </c>
      <c r="AI1264">
        <f>VLOOKUP($F1264,'(참고)타워 스텟 가치'!$B$12:$L$16,AI$2,0)+(VLOOKUP($F1264,'(참고)타워 스텟 가치'!$B$12:$L$16,AI$2,0)*$E1264)</f>
        <v>30.540000000000106</v>
      </c>
      <c r="AJ1264">
        <f>VLOOKUP($F1264,'(참고)타워 스텟 가치'!$B$12:$L$16,AJ$2,0)+(VLOOKUP($F1264,'(참고)타워 스텟 가치'!$B$12:$L$16,AJ$2,0)*$E1264)</f>
        <v>0</v>
      </c>
      <c r="AK1264">
        <f>VLOOKUP($F1264,'(참고)타워 스텟 가치'!$B$12:$L$16,AK$2,0)+(VLOOKUP($F1264,'(참고)타워 스텟 가치'!$B$12:$L$16,AK$2,0)*$E1264)</f>
        <v>0</v>
      </c>
      <c r="AL1264">
        <f>VLOOKUP($F1264,'(참고)타워 스텟 가치'!$B$12:$L$16,AL$2,0)+(VLOOKUP($F1264,'(참고)타워 스텟 가치'!$B$12:$L$16,AL$2,0)*$E1264)</f>
        <v>203.6000000000007</v>
      </c>
      <c r="AM1264">
        <f>SUM('스테이지별 몬스터 스텟'!AD1264*'(참고)타워 스텟 가치'!$Q$17,'스테이지별 몬스터 스텟'!AE1264*'(참고)타워 스텟 가치'!$R$17,'스테이지별 몬스터 스텟'!AF1264*'(참고)타워 스텟 가치'!$S$17,'스테이지별 몬스터 스텟'!AG1264*'(참고)타워 스텟 가치'!$T$17,'스테이지별 몬스터 스텟'!AH1264*'(참고)타워 스텟 가치'!$U$17,'스테이지별 몬스터 스텟'!AI1264*'(참고)타워 스텟 가치'!$V$17,'스테이지별 몬스터 스텟'!AJ1264*'(참고)타워 스텟 가치'!$W$17,'스테이지별 몬스터 스텟'!AK1264*'(참고)타워 스텟 가치'!$X$17,'스테이지별 몬스터 스텟'!AL1264*'(참고)타워 스텟 가치'!$Y$17)</f>
        <v>784809.92125000258</v>
      </c>
      <c r="AN1264">
        <v>3</v>
      </c>
    </row>
    <row r="1265" spans="3:40" x14ac:dyDescent="0.3">
      <c r="C1265">
        <v>1</v>
      </c>
      <c r="D1265">
        <f t="shared" si="59"/>
        <v>253</v>
      </c>
      <c r="E1265" s="52">
        <f>VLOOKUP(D1265,'스테이지별 난이도 설정'!B:C,2,0)</f>
        <v>101.20000000000036</v>
      </c>
      <c r="F1265" t="str">
        <f t="shared" si="60"/>
        <v>일반</v>
      </c>
      <c r="G1265">
        <f t="shared" si="58"/>
        <v>6</v>
      </c>
      <c r="H1265">
        <f>VLOOKUP($F1265,'(참고)타워 스텟 가치'!$B$2:$L$6,H$2,0)+(VLOOKUP($F1265,'(참고)타워 스텟 가치'!$B$2:$L$6,H$2,0)*$E1265)</f>
        <v>766.50000000000273</v>
      </c>
      <c r="I1265">
        <f>VLOOKUP($F1265,'(참고)타워 스텟 가치'!$B$2:$L$6,I$2,0)+(VLOOKUP($F1265,'(참고)타워 스텟 가치'!$B$2:$L$6,I$2,0)*$E1265)</f>
        <v>153.30000000000052</v>
      </c>
      <c r="J1265">
        <f>VLOOKUP($F1265,'(참고)타워 스텟 가치'!$B$2:$L$6,J$2,0)+(VLOOKUP($F1265,'(참고)타워 스텟 가치'!$B$2:$L$6,J$2,0)*$E1265)</f>
        <v>511000.0000000018</v>
      </c>
      <c r="K1265">
        <f>VLOOKUP($F1265,'(참고)타워 스텟 가치'!$B$2:$L$6,K$2,0)+(VLOOKUP($F1265,'(참고)타워 스텟 가치'!$B$2:$L$6,K$2,0)*$E1265)</f>
        <v>3066.0000000000109</v>
      </c>
      <c r="L1265">
        <f>VLOOKUP($F1265,'(참고)타워 스텟 가치'!$B$2:$L$6,L$2,0)+(VLOOKUP($F1265,'(참고)타워 스텟 가치'!$B$2:$L$6,L$2,0)*$E1265)</f>
        <v>51.100000000000179</v>
      </c>
      <c r="M1265">
        <f>VLOOKUP($F1265,'(참고)타워 스텟 가치'!$B$2:$L$6,M$2,0)+(VLOOKUP($F1265,'(참고)타워 스텟 가치'!$B$2:$L$6,M$2,0)*$E1265)</f>
        <v>30.660000000000107</v>
      </c>
      <c r="N1265">
        <f>VLOOKUP($F1265,'(참고)타워 스텟 가치'!$B$2:$L$6,N$2,0)+(VLOOKUP($F1265,'(참고)타워 스텟 가치'!$B$2:$L$6,N$2,0)*$E1265)</f>
        <v>0</v>
      </c>
      <c r="O1265">
        <f>VLOOKUP($F1265,'(참고)타워 스텟 가치'!$B$2:$L$6,O$2,0)+(VLOOKUP($F1265,'(참고)타워 스텟 가치'!$B$2:$L$6,O$2,0)*$E1265)</f>
        <v>0</v>
      </c>
      <c r="P1265">
        <f>VLOOKUP($F1265,'(참고)타워 스텟 가치'!$B$2:$L$6,P$2,0)+(VLOOKUP($F1265,'(참고)타워 스텟 가치'!$B$2:$L$6,P$2,0)*$E1265)</f>
        <v>71.540000000000248</v>
      </c>
      <c r="Q1265">
        <f>SUM('스테이지별 몬스터 스텟'!H1265*'(참고)타워 스텟 가치'!$Q$17,'스테이지별 몬스터 스텟'!I1265*'(참고)타워 스텟 가치'!$R$17,'스테이지별 몬스터 스텟'!J1265*'(참고)타워 스텟 가치'!$S$17,'스테이지별 몬스터 스텟'!K1265*'(참고)타워 스텟 가치'!$T$17,'스테이지별 몬스터 스텟'!L1265*'(참고)타워 스텟 가치'!$U$17,'스테이지별 몬스터 스텟'!M1265*'(참고)타워 스텟 가치'!$V$17,'스테이지별 몬스터 스텟'!N1265*'(참고)타워 스텟 가치'!$W$17,'스테이지별 몬스터 스텟'!O1265*'(참고)타워 스텟 가치'!$X$17,'스테이지별 몬스터 스텟'!P1265*'(참고)타워 스텟 가치'!$Y$17)</f>
        <v>774670.89000000258</v>
      </c>
      <c r="R1265">
        <v>1</v>
      </c>
      <c r="S1265">
        <f>VLOOKUP($F1265,'(참고)타워 스텟 가치'!$B$7:$L$11,S$2,0)+(VLOOKUP($F1265,'(참고)타워 스텟 가치'!$B$7:$L$11,S$2,0)*$E1265)</f>
        <v>255.50000000000091</v>
      </c>
      <c r="T1265">
        <f>VLOOKUP($F1265,'(참고)타워 스텟 가치'!$B$7:$L$11,T$2,0)+(VLOOKUP($F1265,'(참고)타워 스텟 가치'!$B$7:$L$11,T$2,0)*$E1265)</f>
        <v>459.90000000000163</v>
      </c>
      <c r="U1265">
        <f>VLOOKUP($F1265,'(참고)타워 스텟 가치'!$B$7:$L$11,U$2,0)+(VLOOKUP($F1265,'(참고)타워 스텟 가치'!$B$7:$L$11,U$2,0)*$E1265)</f>
        <v>511000.0000000018</v>
      </c>
      <c r="V1265">
        <f>VLOOKUP($F1265,'(참고)타워 스텟 가치'!$B$7:$L$11,V$2,0)+(VLOOKUP($F1265,'(참고)타워 스텟 가치'!$B$7:$L$11,V$2,0)*$E1265)</f>
        <v>3066.0000000000109</v>
      </c>
      <c r="W1265">
        <f>VLOOKUP($F1265,'(참고)타워 스텟 가치'!$B$7:$L$11,W$2,0)+(VLOOKUP($F1265,'(참고)타워 스텟 가치'!$B$7:$L$11,W$2,0)*$E1265)</f>
        <v>51.100000000000179</v>
      </c>
      <c r="X1265">
        <f>VLOOKUP($F1265,'(참고)타워 스텟 가치'!$B$7:$L$11,X$2,0)+(VLOOKUP($F1265,'(참고)타워 스텟 가치'!$B$7:$L$11,X$2,0)*$E1265)</f>
        <v>30.660000000000107</v>
      </c>
      <c r="Y1265">
        <f>VLOOKUP($F1265,'(참고)타워 스텟 가치'!$B$7:$L$11,Y$2,0)+(VLOOKUP($F1265,'(참고)타워 스텟 가치'!$B$7:$L$11,Y$2,0)*$E1265)</f>
        <v>0</v>
      </c>
      <c r="Z1265">
        <f>VLOOKUP($F1265,'(참고)타워 스텟 가치'!$B$7:$L$11,Z$2,0)+(VLOOKUP($F1265,'(참고)타워 스텟 가치'!$B$7:$L$11,Z$2,0)*$E1265)</f>
        <v>0</v>
      </c>
      <c r="AA1265">
        <f>VLOOKUP($F1265,'(참고)타워 스텟 가치'!$B$7:$L$11,AA$2,0)+(VLOOKUP($F1265,'(참고)타워 스텟 가치'!$B$7:$L$11,AA$2,0)*$E1265)</f>
        <v>71.540000000000248</v>
      </c>
      <c r="AB1265">
        <f>SUM('스테이지별 몬스터 스텟'!S1265*'(참고)타워 스텟 가치'!$Q$17,'스테이지별 몬스터 스텟'!T1265*'(참고)타워 스텟 가치'!$R$17,'스테이지별 몬스터 스텟'!U1265*'(참고)타워 스텟 가치'!$S$17,'스테이지별 몬스터 스텟'!V1265*'(참고)타워 스텟 가치'!$T$17,'스테이지별 몬스터 스텟'!W1265*'(참고)타워 스텟 가치'!$U$17,'스테이지별 몬스터 스텟'!X1265*'(참고)타워 스텟 가치'!$V$17,'스테이지별 몬스터 스텟'!Y1265*'(참고)타워 스텟 가치'!$W$17,'스테이지별 몬스터 스텟'!Z1265*'(참고)타워 스텟 가치'!$X$17,'스테이지별 몬스터 스텟'!AA1265*'(참고)타워 스텟 가치'!$Y$17)</f>
        <v>774108.7900000026</v>
      </c>
      <c r="AC1265">
        <v>2</v>
      </c>
      <c r="AD1265">
        <f>VLOOKUP($F1265,'(참고)타워 스텟 가치'!$B$12:$L$16,AD$2,0)+(VLOOKUP($F1265,'(참고)타워 스텟 가치'!$B$12:$L$16,AD$2,0)*$E1265)</f>
        <v>255.50000000000091</v>
      </c>
      <c r="AE1265">
        <f>VLOOKUP($F1265,'(참고)타워 스텟 가치'!$B$12:$L$16,AE$2,0)+(VLOOKUP($F1265,'(참고)타워 스텟 가치'!$B$12:$L$16,AE$2,0)*$E1265)</f>
        <v>306.60000000000105</v>
      </c>
      <c r="AF1265">
        <f>VLOOKUP($F1265,'(참고)타워 스텟 가치'!$B$12:$L$16,AF$2,0)+(VLOOKUP($F1265,'(참고)타워 스텟 가치'!$B$12:$L$16,AF$2,0)*$E1265)</f>
        <v>511000.0000000018</v>
      </c>
      <c r="AG1265">
        <f>VLOOKUP($F1265,'(참고)타워 스텟 가치'!$B$12:$L$16,AG$2,0)+(VLOOKUP($F1265,'(참고)타워 스텟 가치'!$B$12:$L$16,AG$2,0)*$E1265)</f>
        <v>1533.0000000000055</v>
      </c>
      <c r="AH1265">
        <f>VLOOKUP($F1265,'(참고)타워 스텟 가치'!$B$12:$L$16,AH$2,0)+(VLOOKUP($F1265,'(참고)타워 스텟 가치'!$B$12:$L$16,AH$2,0)*$E1265)</f>
        <v>51.100000000000179</v>
      </c>
      <c r="AI1265">
        <f>VLOOKUP($F1265,'(참고)타워 스텟 가치'!$B$12:$L$16,AI$2,0)+(VLOOKUP($F1265,'(참고)타워 스텟 가치'!$B$12:$L$16,AI$2,0)*$E1265)</f>
        <v>30.660000000000107</v>
      </c>
      <c r="AJ1265">
        <f>VLOOKUP($F1265,'(참고)타워 스텟 가치'!$B$12:$L$16,AJ$2,0)+(VLOOKUP($F1265,'(참고)타워 스텟 가치'!$B$12:$L$16,AJ$2,0)*$E1265)</f>
        <v>0</v>
      </c>
      <c r="AK1265">
        <f>VLOOKUP($F1265,'(참고)타워 스텟 가치'!$B$12:$L$16,AK$2,0)+(VLOOKUP($F1265,'(참고)타워 스텟 가치'!$B$12:$L$16,AK$2,0)*$E1265)</f>
        <v>0</v>
      </c>
      <c r="AL1265">
        <f>VLOOKUP($F1265,'(참고)타워 스텟 가치'!$B$12:$L$16,AL$2,0)+(VLOOKUP($F1265,'(참고)타워 스텟 가치'!$B$12:$L$16,AL$2,0)*$E1265)</f>
        <v>143.0800000000005</v>
      </c>
      <c r="AM1265">
        <f>SUM('스테이지별 몬스터 스텟'!AD1265*'(참고)타워 스텟 가치'!$Q$17,'스테이지별 몬스터 스텟'!AE1265*'(참고)타워 스텟 가치'!$R$17,'스테이지별 몬스터 스텟'!AF1265*'(참고)타워 스텟 가치'!$S$17,'스테이지별 몬스터 스텟'!AG1265*'(참고)타워 스텟 가치'!$T$17,'스테이지별 몬스터 스텟'!AH1265*'(참고)타워 스텟 가치'!$U$17,'스테이지별 몬스터 스텟'!AI1265*'(참고)타워 스텟 가치'!$V$17,'스테이지별 몬스터 스텟'!AJ1265*'(참고)타워 스텟 가치'!$W$17,'스테이지별 몬스터 스텟'!AK1265*'(참고)타워 스텟 가치'!$X$17,'스테이지별 몬스터 스텟'!AL1265*'(참고)타워 스텟 가치'!$Y$17)</f>
        <v>770955.92000000272</v>
      </c>
      <c r="AN1265">
        <v>3</v>
      </c>
    </row>
    <row r="1266" spans="3:40" x14ac:dyDescent="0.3">
      <c r="C1266">
        <v>2</v>
      </c>
      <c r="D1266">
        <f t="shared" si="59"/>
        <v>253</v>
      </c>
      <c r="E1266" s="52">
        <f>VLOOKUP(D1266,'스테이지별 난이도 설정'!B:C,2,0)</f>
        <v>101.20000000000036</v>
      </c>
      <c r="F1266" t="str">
        <f t="shared" si="60"/>
        <v>레어</v>
      </c>
      <c r="G1266">
        <f t="shared" si="58"/>
        <v>6</v>
      </c>
      <c r="H1266">
        <f>VLOOKUP($F1266,'(참고)타워 스텟 가치'!$B$2:$L$6,H$2,0)+(VLOOKUP($F1266,'(참고)타워 스텟 가치'!$B$2:$L$6,H$2,0)*$E1266)</f>
        <v>1149.7500000000041</v>
      </c>
      <c r="I1266">
        <f>VLOOKUP($F1266,'(참고)타워 스텟 가치'!$B$2:$L$6,I$2,0)+(VLOOKUP($F1266,'(참고)타워 스텟 가치'!$B$2:$L$6,I$2,0)*$E1266)</f>
        <v>229.95000000000081</v>
      </c>
      <c r="J1266">
        <f>VLOOKUP($F1266,'(참고)타워 스텟 가치'!$B$2:$L$6,J$2,0)+(VLOOKUP($F1266,'(참고)타워 스텟 가치'!$B$2:$L$6,J$2,0)*$E1266)</f>
        <v>511000.0000000018</v>
      </c>
      <c r="K1266">
        <f>VLOOKUP($F1266,'(참고)타워 스텟 가치'!$B$2:$L$6,K$2,0)+(VLOOKUP($F1266,'(참고)타워 스텟 가치'!$B$2:$L$6,K$2,0)*$E1266)</f>
        <v>4599.0000000000164</v>
      </c>
      <c r="L1266">
        <f>VLOOKUP($F1266,'(참고)타워 스텟 가치'!$B$2:$L$6,L$2,0)+(VLOOKUP($F1266,'(참고)타워 스텟 가치'!$B$2:$L$6,L$2,0)*$E1266)</f>
        <v>76.650000000000261</v>
      </c>
      <c r="M1266">
        <f>VLOOKUP($F1266,'(참고)타워 스텟 가치'!$B$2:$L$6,M$2,0)+(VLOOKUP($F1266,'(참고)타워 스텟 가치'!$B$2:$L$6,M$2,0)*$E1266)</f>
        <v>30.660000000000107</v>
      </c>
      <c r="N1266">
        <f>VLOOKUP($F1266,'(참고)타워 스텟 가치'!$B$2:$L$6,N$2,0)+(VLOOKUP($F1266,'(참고)타워 스텟 가치'!$B$2:$L$6,N$2,0)*$E1266)</f>
        <v>0</v>
      </c>
      <c r="O1266">
        <f>VLOOKUP($F1266,'(참고)타워 스텟 가치'!$B$2:$L$6,O$2,0)+(VLOOKUP($F1266,'(참고)타워 스텟 가치'!$B$2:$L$6,O$2,0)*$E1266)</f>
        <v>0</v>
      </c>
      <c r="P1266">
        <f>VLOOKUP($F1266,'(참고)타워 스텟 가치'!$B$2:$L$6,P$2,0)+(VLOOKUP($F1266,'(참고)타워 스텟 가치'!$B$2:$L$6,P$2,0)*$E1266)</f>
        <v>71.540000000000248</v>
      </c>
      <c r="Q1266">
        <f>SUM('스테이지별 몬스터 스텟'!H1266*'(참고)타워 스텟 가치'!$Q$17,'스테이지별 몬스터 스텟'!I1266*'(참고)타워 스텟 가치'!$R$17,'스테이지별 몬스터 스텟'!J1266*'(참고)타워 스텟 가치'!$S$17,'스테이지별 몬스터 스텟'!K1266*'(참고)타워 스텟 가치'!$T$17,'스테이지별 몬스터 스텟'!L1266*'(참고)타워 스텟 가치'!$U$17,'스테이지별 몬스터 스텟'!M1266*'(참고)타워 스텟 가치'!$V$17,'스테이지별 몬스터 스텟'!N1266*'(참고)타워 스텟 가치'!$W$17,'스테이지별 몬스터 스텟'!O1266*'(참고)타워 스텟 가치'!$X$17,'스테이지별 몬스터 스텟'!P1266*'(참고)타워 스텟 가치'!$Y$17)</f>
        <v>778669.46500000276</v>
      </c>
      <c r="R1266">
        <v>1</v>
      </c>
      <c r="S1266">
        <f>VLOOKUP($F1266,'(참고)타워 스텟 가치'!$B$7:$L$11,S$2,0)+(VLOOKUP($F1266,'(참고)타워 스텟 가치'!$B$7:$L$11,S$2,0)*$E1266)</f>
        <v>383.25000000000136</v>
      </c>
      <c r="T1266">
        <f>VLOOKUP($F1266,'(참고)타워 스텟 가치'!$B$7:$L$11,T$2,0)+(VLOOKUP($F1266,'(참고)타워 스텟 가치'!$B$7:$L$11,T$2,0)*$E1266)</f>
        <v>689.85000000000241</v>
      </c>
      <c r="U1266">
        <f>VLOOKUP($F1266,'(참고)타워 스텟 가치'!$B$7:$L$11,U$2,0)+(VLOOKUP($F1266,'(참고)타워 스텟 가치'!$B$7:$L$11,U$2,0)*$E1266)</f>
        <v>511000.0000000018</v>
      </c>
      <c r="V1266">
        <f>VLOOKUP($F1266,'(참고)타워 스텟 가치'!$B$7:$L$11,V$2,0)+(VLOOKUP($F1266,'(참고)타워 스텟 가치'!$B$7:$L$11,V$2,0)*$E1266)</f>
        <v>4599.0000000000164</v>
      </c>
      <c r="W1266">
        <f>VLOOKUP($F1266,'(참고)타워 스텟 가치'!$B$7:$L$11,W$2,0)+(VLOOKUP($F1266,'(참고)타워 스텟 가치'!$B$7:$L$11,W$2,0)*$E1266)</f>
        <v>76.650000000000261</v>
      </c>
      <c r="X1266">
        <f>VLOOKUP($F1266,'(참고)타워 스텟 가치'!$B$7:$L$11,X$2,0)+(VLOOKUP($F1266,'(참고)타워 스텟 가치'!$B$7:$L$11,X$2,0)*$E1266)</f>
        <v>30.660000000000107</v>
      </c>
      <c r="Y1266">
        <f>VLOOKUP($F1266,'(참고)타워 스텟 가치'!$B$7:$L$11,Y$2,0)+(VLOOKUP($F1266,'(참고)타워 스텟 가치'!$B$7:$L$11,Y$2,0)*$E1266)</f>
        <v>0</v>
      </c>
      <c r="Z1266">
        <f>VLOOKUP($F1266,'(참고)타워 스텟 가치'!$B$7:$L$11,Z$2,0)+(VLOOKUP($F1266,'(참고)타워 스텟 가치'!$B$7:$L$11,Z$2,0)*$E1266)</f>
        <v>0</v>
      </c>
      <c r="AA1266">
        <f>VLOOKUP($F1266,'(참고)타워 스텟 가치'!$B$7:$L$11,AA$2,0)+(VLOOKUP($F1266,'(참고)타워 스텟 가치'!$B$7:$L$11,AA$2,0)*$E1266)</f>
        <v>71.540000000000248</v>
      </c>
      <c r="AB1266">
        <f>SUM('스테이지별 몬스터 스텟'!S1266*'(참고)타워 스텟 가치'!$Q$17,'스테이지별 몬스터 스텟'!T1266*'(참고)타워 스텟 가치'!$R$17,'스테이지별 몬스터 스텟'!U1266*'(참고)타워 스텟 가치'!$S$17,'스테이지별 몬스터 스텟'!V1266*'(참고)타워 스텟 가치'!$T$17,'스테이지별 몬스터 스텟'!W1266*'(참고)타워 스텟 가치'!$U$17,'스테이지별 몬스터 스텟'!X1266*'(참고)타워 스텟 가치'!$V$17,'스테이지별 몬스터 스텟'!Y1266*'(참고)타워 스텟 가치'!$W$17,'스테이지별 몬스터 스텟'!Z1266*'(참고)타워 스텟 가치'!$X$17,'스테이지별 몬스터 스텟'!AA1266*'(참고)타워 스텟 가치'!$Y$17)</f>
        <v>777826.31500000274</v>
      </c>
      <c r="AC1266">
        <v>2</v>
      </c>
      <c r="AD1266">
        <f>VLOOKUP($F1266,'(참고)타워 스텟 가치'!$B$12:$L$16,AD$2,0)+(VLOOKUP($F1266,'(참고)타워 스텟 가치'!$B$12:$L$16,AD$2,0)*$E1266)</f>
        <v>383.25000000000136</v>
      </c>
      <c r="AE1266">
        <f>VLOOKUP($F1266,'(참고)타워 스텟 가치'!$B$12:$L$16,AE$2,0)+(VLOOKUP($F1266,'(참고)타워 스텟 가치'!$B$12:$L$16,AE$2,0)*$E1266)</f>
        <v>459.90000000000163</v>
      </c>
      <c r="AF1266">
        <f>VLOOKUP($F1266,'(참고)타워 스텟 가치'!$B$12:$L$16,AF$2,0)+(VLOOKUP($F1266,'(참고)타워 스텟 가치'!$B$12:$L$16,AF$2,0)*$E1266)</f>
        <v>511000.0000000018</v>
      </c>
      <c r="AG1266">
        <f>VLOOKUP($F1266,'(참고)타워 스텟 가치'!$B$12:$L$16,AG$2,0)+(VLOOKUP($F1266,'(참고)타워 스텟 가치'!$B$12:$L$16,AG$2,0)*$E1266)</f>
        <v>2299.5000000000082</v>
      </c>
      <c r="AH1266">
        <f>VLOOKUP($F1266,'(참고)타워 스텟 가치'!$B$12:$L$16,AH$2,0)+(VLOOKUP($F1266,'(참고)타워 스텟 가치'!$B$12:$L$16,AH$2,0)*$E1266)</f>
        <v>76.650000000000261</v>
      </c>
      <c r="AI1266">
        <f>VLOOKUP($F1266,'(참고)타워 스텟 가치'!$B$12:$L$16,AI$2,0)+(VLOOKUP($F1266,'(참고)타워 스텟 가치'!$B$12:$L$16,AI$2,0)*$E1266)</f>
        <v>30.660000000000107</v>
      </c>
      <c r="AJ1266">
        <f>VLOOKUP($F1266,'(참고)타워 스텟 가치'!$B$12:$L$16,AJ$2,0)+(VLOOKUP($F1266,'(참고)타워 스텟 가치'!$B$12:$L$16,AJ$2,0)*$E1266)</f>
        <v>0</v>
      </c>
      <c r="AK1266">
        <f>VLOOKUP($F1266,'(참고)타워 스텟 가치'!$B$12:$L$16,AK$2,0)+(VLOOKUP($F1266,'(참고)타워 스텟 가치'!$B$12:$L$16,AK$2,0)*$E1266)</f>
        <v>0</v>
      </c>
      <c r="AL1266">
        <f>VLOOKUP($F1266,'(참고)타워 스텟 가치'!$B$12:$L$16,AL$2,0)+(VLOOKUP($F1266,'(참고)타워 스텟 가치'!$B$12:$L$16,AL$2,0)*$E1266)</f>
        <v>143.0800000000005</v>
      </c>
      <c r="AM1266">
        <f>SUM('스테이지별 몬스터 스텟'!AD1266*'(참고)타워 스텟 가치'!$Q$17,'스테이지별 몬스터 스텟'!AE1266*'(참고)타워 스텟 가치'!$R$17,'스테이지별 몬스터 스텟'!AF1266*'(참고)타워 스텟 가치'!$S$17,'스테이지별 몬스터 스텟'!AG1266*'(참고)타워 스텟 가치'!$T$17,'스테이지별 몬스터 스텟'!AH1266*'(참고)타워 스텟 가치'!$U$17,'스테이지별 몬스터 스텟'!AI1266*'(참고)타워 스텟 가치'!$V$17,'스테이지별 몬스터 스텟'!AJ1266*'(참고)타워 스텟 가치'!$W$17,'스테이지별 몬스터 스텟'!AK1266*'(참고)타워 스텟 가치'!$X$17,'스테이지별 몬스터 스텟'!AL1266*'(참고)타워 스텟 가치'!$Y$17)</f>
        <v>773025.47000000277</v>
      </c>
      <c r="AN1266">
        <v>3</v>
      </c>
    </row>
    <row r="1267" spans="3:40" x14ac:dyDescent="0.3">
      <c r="C1267">
        <v>3</v>
      </c>
      <c r="D1267">
        <f t="shared" si="59"/>
        <v>253</v>
      </c>
      <c r="E1267" s="52">
        <f>VLOOKUP(D1267,'스테이지별 난이도 설정'!B:C,2,0)</f>
        <v>101.20000000000036</v>
      </c>
      <c r="F1267" t="str">
        <f t="shared" si="60"/>
        <v>에픽</v>
      </c>
      <c r="G1267">
        <f t="shared" si="58"/>
        <v>6</v>
      </c>
      <c r="H1267">
        <f>VLOOKUP($F1267,'(참고)타워 스텟 가치'!$B$2:$L$6,H$2,0)+(VLOOKUP($F1267,'(참고)타워 스텟 가치'!$B$2:$L$6,H$2,0)*$E1267)</f>
        <v>1724.6250000000061</v>
      </c>
      <c r="I1267">
        <f>VLOOKUP($F1267,'(참고)타워 스텟 가치'!$B$2:$L$6,I$2,0)+(VLOOKUP($F1267,'(참고)타워 스텟 가치'!$B$2:$L$6,I$2,0)*$E1267)</f>
        <v>344.92500000000121</v>
      </c>
      <c r="J1267">
        <f>VLOOKUP($F1267,'(참고)타워 스텟 가치'!$B$2:$L$6,J$2,0)+(VLOOKUP($F1267,'(참고)타워 스텟 가치'!$B$2:$L$6,J$2,0)*$E1267)</f>
        <v>511000.0000000018</v>
      </c>
      <c r="K1267">
        <f>VLOOKUP($F1267,'(참고)타워 스텟 가치'!$B$2:$L$6,K$2,0)+(VLOOKUP($F1267,'(참고)타워 스텟 가치'!$B$2:$L$6,K$2,0)*$E1267)</f>
        <v>6898.5000000000246</v>
      </c>
      <c r="L1267">
        <f>VLOOKUP($F1267,'(참고)타워 스텟 가치'!$B$2:$L$6,L$2,0)+(VLOOKUP($F1267,'(참고)타워 스텟 가치'!$B$2:$L$6,L$2,0)*$E1267)</f>
        <v>114.97500000000041</v>
      </c>
      <c r="M1267">
        <f>VLOOKUP($F1267,'(참고)타워 스텟 가치'!$B$2:$L$6,M$2,0)+(VLOOKUP($F1267,'(참고)타워 스텟 가치'!$B$2:$L$6,M$2,0)*$E1267)</f>
        <v>30.660000000000107</v>
      </c>
      <c r="N1267">
        <f>VLOOKUP($F1267,'(참고)타워 스텟 가치'!$B$2:$L$6,N$2,0)+(VLOOKUP($F1267,'(참고)타워 스텟 가치'!$B$2:$L$6,N$2,0)*$E1267)</f>
        <v>0</v>
      </c>
      <c r="O1267">
        <f>VLOOKUP($F1267,'(참고)타워 스텟 가치'!$B$2:$L$6,O$2,0)+(VLOOKUP($F1267,'(참고)타워 스텟 가치'!$B$2:$L$6,O$2,0)*$E1267)</f>
        <v>0</v>
      </c>
      <c r="P1267">
        <f>VLOOKUP($F1267,'(참고)타워 스텟 가치'!$B$2:$L$6,P$2,0)+(VLOOKUP($F1267,'(참고)타워 스텟 가치'!$B$2:$L$6,P$2,0)*$E1267)</f>
        <v>71.540000000000248</v>
      </c>
      <c r="Q1267">
        <f>SUM('스테이지별 몬스터 스텟'!H1267*'(참고)타워 스텟 가치'!$Q$17,'스테이지별 몬스터 스텟'!I1267*'(참고)타워 스텟 가치'!$R$17,'스테이지별 몬스터 스텟'!J1267*'(참고)타워 스텟 가치'!$S$17,'스테이지별 몬스터 스텟'!K1267*'(참고)타워 스텟 가치'!$T$17,'스테이지별 몬스터 스텟'!L1267*'(참고)타워 스텟 가치'!$U$17,'스테이지별 몬스터 스텟'!M1267*'(참고)타워 스텟 가치'!$V$17,'스테이지별 몬스터 스텟'!N1267*'(참고)타워 스텟 가치'!$W$17,'스테이지별 몬스터 스텟'!O1267*'(참고)타워 스텟 가치'!$X$17,'스테이지별 몬스터 스텟'!P1267*'(참고)타워 스텟 가치'!$Y$17)</f>
        <v>784667.32750000269</v>
      </c>
      <c r="R1267">
        <v>1</v>
      </c>
      <c r="S1267">
        <f>VLOOKUP($F1267,'(참고)타워 스텟 가치'!$B$7:$L$11,S$2,0)+(VLOOKUP($F1267,'(참고)타워 스텟 가치'!$B$7:$L$11,S$2,0)*$E1267)</f>
        <v>574.87500000000205</v>
      </c>
      <c r="T1267">
        <f>VLOOKUP($F1267,'(참고)타워 스텟 가치'!$B$7:$L$11,T$2,0)+(VLOOKUP($F1267,'(참고)타워 스텟 가치'!$B$7:$L$11,T$2,0)*$E1267)</f>
        <v>1034.7750000000037</v>
      </c>
      <c r="U1267">
        <f>VLOOKUP($F1267,'(참고)타워 스텟 가치'!$B$7:$L$11,U$2,0)+(VLOOKUP($F1267,'(참고)타워 스텟 가치'!$B$7:$L$11,U$2,0)*$E1267)</f>
        <v>511000.0000000018</v>
      </c>
      <c r="V1267">
        <f>VLOOKUP($F1267,'(참고)타워 스텟 가치'!$B$7:$L$11,V$2,0)+(VLOOKUP($F1267,'(참고)타워 스텟 가치'!$B$7:$L$11,V$2,0)*$E1267)</f>
        <v>6898.5000000000246</v>
      </c>
      <c r="W1267">
        <f>VLOOKUP($F1267,'(참고)타워 스텟 가치'!$B$7:$L$11,W$2,0)+(VLOOKUP($F1267,'(참고)타워 스텟 가치'!$B$7:$L$11,W$2,0)*$E1267)</f>
        <v>114.97500000000041</v>
      </c>
      <c r="X1267">
        <f>VLOOKUP($F1267,'(참고)타워 스텟 가치'!$B$7:$L$11,X$2,0)+(VLOOKUP($F1267,'(참고)타워 스텟 가치'!$B$7:$L$11,X$2,0)*$E1267)</f>
        <v>30.660000000000107</v>
      </c>
      <c r="Y1267">
        <f>VLOOKUP($F1267,'(참고)타워 스텟 가치'!$B$7:$L$11,Y$2,0)+(VLOOKUP($F1267,'(참고)타워 스텟 가치'!$B$7:$L$11,Y$2,0)*$E1267)</f>
        <v>0</v>
      </c>
      <c r="Z1267">
        <f>VLOOKUP($F1267,'(참고)타워 스텟 가치'!$B$7:$L$11,Z$2,0)+(VLOOKUP($F1267,'(참고)타워 스텟 가치'!$B$7:$L$11,Z$2,0)*$E1267)</f>
        <v>0</v>
      </c>
      <c r="AA1267">
        <f>VLOOKUP($F1267,'(참고)타워 스텟 가치'!$B$7:$L$11,AA$2,0)+(VLOOKUP($F1267,'(참고)타워 스텟 가치'!$B$7:$L$11,AA$2,0)*$E1267)</f>
        <v>71.540000000000248</v>
      </c>
      <c r="AB1267">
        <f>SUM('스테이지별 몬스터 스텟'!S1267*'(참고)타워 스텟 가치'!$Q$17,'스테이지별 몬스터 스텟'!T1267*'(참고)타워 스텟 가치'!$R$17,'스테이지별 몬스터 스텟'!U1267*'(참고)타워 스텟 가치'!$S$17,'스테이지별 몬스터 스텟'!V1267*'(참고)타워 스텟 가치'!$T$17,'스테이지별 몬스터 스텟'!W1267*'(참고)타워 스텟 가치'!$U$17,'스테이지별 몬스터 스텟'!X1267*'(참고)타워 스텟 가치'!$V$17,'스테이지별 몬스터 스텟'!Y1267*'(참고)타워 스텟 가치'!$W$17,'스테이지별 몬스터 스텟'!Z1267*'(참고)타워 스텟 가치'!$X$17,'스테이지별 몬스터 스텟'!AA1267*'(참고)타워 스텟 가치'!$Y$17)</f>
        <v>783402.6025000026</v>
      </c>
      <c r="AC1267">
        <v>2</v>
      </c>
      <c r="AD1267">
        <f>VLOOKUP($F1267,'(참고)타워 스텟 가치'!$B$12:$L$16,AD$2,0)+(VLOOKUP($F1267,'(참고)타워 스텟 가치'!$B$12:$L$16,AD$2,0)*$E1267)</f>
        <v>574.87500000000205</v>
      </c>
      <c r="AE1267">
        <f>VLOOKUP($F1267,'(참고)타워 스텟 가치'!$B$12:$L$16,AE$2,0)+(VLOOKUP($F1267,'(참고)타워 스텟 가치'!$B$12:$L$16,AE$2,0)*$E1267)</f>
        <v>689.85000000000241</v>
      </c>
      <c r="AF1267">
        <f>VLOOKUP($F1267,'(참고)타워 스텟 가치'!$B$12:$L$16,AF$2,0)+(VLOOKUP($F1267,'(참고)타워 스텟 가치'!$B$12:$L$16,AF$2,0)*$E1267)</f>
        <v>511000.0000000018</v>
      </c>
      <c r="AG1267">
        <f>VLOOKUP($F1267,'(참고)타워 스텟 가치'!$B$12:$L$16,AG$2,0)+(VLOOKUP($F1267,'(참고)타워 스텟 가치'!$B$12:$L$16,AG$2,0)*$E1267)</f>
        <v>3449.2500000000123</v>
      </c>
      <c r="AH1267">
        <f>VLOOKUP($F1267,'(참고)타워 스텟 가치'!$B$12:$L$16,AH$2,0)+(VLOOKUP($F1267,'(참고)타워 스텟 가치'!$B$12:$L$16,AH$2,0)*$E1267)</f>
        <v>114.97500000000041</v>
      </c>
      <c r="AI1267">
        <f>VLOOKUP($F1267,'(참고)타워 스텟 가치'!$B$12:$L$16,AI$2,0)+(VLOOKUP($F1267,'(참고)타워 스텟 가치'!$B$12:$L$16,AI$2,0)*$E1267)</f>
        <v>30.660000000000107</v>
      </c>
      <c r="AJ1267">
        <f>VLOOKUP($F1267,'(참고)타워 스텟 가치'!$B$12:$L$16,AJ$2,0)+(VLOOKUP($F1267,'(참고)타워 스텟 가치'!$B$12:$L$16,AJ$2,0)*$E1267)</f>
        <v>0</v>
      </c>
      <c r="AK1267">
        <f>VLOOKUP($F1267,'(참고)타워 스텟 가치'!$B$12:$L$16,AK$2,0)+(VLOOKUP($F1267,'(참고)타워 스텟 가치'!$B$12:$L$16,AK$2,0)*$E1267)</f>
        <v>0</v>
      </c>
      <c r="AL1267">
        <f>VLOOKUP($F1267,'(참고)타워 스텟 가치'!$B$12:$L$16,AL$2,0)+(VLOOKUP($F1267,'(참고)타워 스텟 가치'!$B$12:$L$16,AL$2,0)*$E1267)</f>
        <v>143.0800000000005</v>
      </c>
      <c r="AM1267">
        <f>SUM('스테이지별 몬스터 스텟'!AD1267*'(참고)타워 스텟 가치'!$Q$17,'스테이지별 몬스터 스텟'!AE1267*'(참고)타워 스텟 가치'!$R$17,'스테이지별 몬스터 스텟'!AF1267*'(참고)타워 스텟 가치'!$S$17,'스테이지별 몬스터 스텟'!AG1267*'(참고)타워 스텟 가치'!$T$17,'스테이지별 몬스터 스텟'!AH1267*'(참고)타워 스텟 가치'!$U$17,'스테이지별 몬스터 스텟'!AI1267*'(참고)타워 스텟 가치'!$V$17,'스테이지별 몬스터 스텟'!AJ1267*'(참고)타워 스텟 가치'!$W$17,'스테이지별 몬스터 스텟'!AK1267*'(참고)타워 스텟 가치'!$X$17,'스테이지별 몬스터 스텟'!AL1267*'(참고)타워 스텟 가치'!$Y$17)</f>
        <v>776129.79500000272</v>
      </c>
      <c r="AN1267">
        <v>3</v>
      </c>
    </row>
    <row r="1268" spans="3:40" x14ac:dyDescent="0.3">
      <c r="C1268">
        <v>4</v>
      </c>
      <c r="D1268">
        <f t="shared" si="59"/>
        <v>253</v>
      </c>
      <c r="E1268" s="52">
        <f>VLOOKUP(D1268,'스테이지별 난이도 설정'!B:C,2,0)</f>
        <v>101.20000000000036</v>
      </c>
      <c r="F1268" t="str">
        <f t="shared" si="60"/>
        <v>유니크</v>
      </c>
      <c r="G1268">
        <f t="shared" si="58"/>
        <v>6</v>
      </c>
      <c r="H1268">
        <f>VLOOKUP($F1268,'(참고)타워 스텟 가치'!$B$2:$L$6,H$2,0)+(VLOOKUP($F1268,'(참고)타워 스텟 가치'!$B$2:$L$6,H$2,0)*$E1268)</f>
        <v>2586.9375000000091</v>
      </c>
      <c r="I1268">
        <f>VLOOKUP($F1268,'(참고)타워 스텟 가치'!$B$2:$L$6,I$2,0)+(VLOOKUP($F1268,'(참고)타워 스텟 가치'!$B$2:$L$6,I$2,0)*$E1268)</f>
        <v>517.38750000000186</v>
      </c>
      <c r="J1268">
        <f>VLOOKUP($F1268,'(참고)타워 스텟 가치'!$B$2:$L$6,J$2,0)+(VLOOKUP($F1268,'(참고)타워 스텟 가치'!$B$2:$L$6,J$2,0)*$E1268)</f>
        <v>511000.0000000018</v>
      </c>
      <c r="K1268">
        <f>VLOOKUP($F1268,'(참고)타워 스텟 가치'!$B$2:$L$6,K$2,0)+(VLOOKUP($F1268,'(참고)타워 스텟 가치'!$B$2:$L$6,K$2,0)*$E1268)</f>
        <v>10347.750000000036</v>
      </c>
      <c r="L1268">
        <f>VLOOKUP($F1268,'(참고)타워 스텟 가치'!$B$2:$L$6,L$2,0)+(VLOOKUP($F1268,'(참고)타워 스텟 가치'!$B$2:$L$6,L$2,0)*$E1268)</f>
        <v>172.4625000000006</v>
      </c>
      <c r="M1268">
        <f>VLOOKUP($F1268,'(참고)타워 스텟 가치'!$B$2:$L$6,M$2,0)+(VLOOKUP($F1268,'(참고)타워 스텟 가치'!$B$2:$L$6,M$2,0)*$E1268)</f>
        <v>30.660000000000107</v>
      </c>
      <c r="N1268">
        <f>VLOOKUP($F1268,'(참고)타워 스텟 가치'!$B$2:$L$6,N$2,0)+(VLOOKUP($F1268,'(참고)타워 스텟 가치'!$B$2:$L$6,N$2,0)*$E1268)</f>
        <v>0</v>
      </c>
      <c r="O1268">
        <f>VLOOKUP($F1268,'(참고)타워 스텟 가치'!$B$2:$L$6,O$2,0)+(VLOOKUP($F1268,'(참고)타워 스텟 가치'!$B$2:$L$6,O$2,0)*$E1268)</f>
        <v>0</v>
      </c>
      <c r="P1268">
        <f>VLOOKUP($F1268,'(참고)타워 스텟 가치'!$B$2:$L$6,P$2,0)+(VLOOKUP($F1268,'(참고)타워 스텟 가치'!$B$2:$L$6,P$2,0)*$E1268)</f>
        <v>102.20000000000036</v>
      </c>
      <c r="Q1268">
        <f>SUM('스테이지별 몬스터 스텟'!H1268*'(참고)타워 스텟 가치'!$Q$17,'스테이지별 몬스터 스텟'!I1268*'(참고)타워 스텟 가치'!$R$17,'스테이지별 몬스터 스텟'!J1268*'(참고)타워 스텟 가치'!$S$17,'스테이지별 몬스터 스텟'!K1268*'(참고)타워 스텟 가치'!$T$17,'스테이지별 몬스터 스텟'!L1268*'(참고)타워 스텟 가치'!$U$17,'스테이지별 몬스터 스텟'!M1268*'(참고)타워 스텟 가치'!$V$17,'스테이지별 몬스터 스텟'!N1268*'(참고)타워 스텟 가치'!$W$17,'스테이지별 몬스터 스텟'!O1268*'(참고)타워 스텟 가치'!$X$17,'스테이지별 몬스터 스텟'!P1268*'(참고)타워 스텟 가치'!$Y$17)</f>
        <v>793725.44125000294</v>
      </c>
      <c r="R1268">
        <v>1</v>
      </c>
      <c r="S1268">
        <f>VLOOKUP($F1268,'(참고)타워 스텟 가치'!$B$7:$L$11,S$2,0)+(VLOOKUP($F1268,'(참고)타워 스텟 가치'!$B$7:$L$11,S$2,0)*$E1268)</f>
        <v>862.31250000000307</v>
      </c>
      <c r="T1268">
        <f>VLOOKUP($F1268,'(참고)타워 스텟 가치'!$B$7:$L$11,T$2,0)+(VLOOKUP($F1268,'(참고)타워 스텟 가치'!$B$7:$L$11,T$2,0)*$E1268)</f>
        <v>1552.1625000000054</v>
      </c>
      <c r="U1268">
        <f>VLOOKUP($F1268,'(참고)타워 스텟 가치'!$B$7:$L$11,U$2,0)+(VLOOKUP($F1268,'(참고)타워 스텟 가치'!$B$7:$L$11,U$2,0)*$E1268)</f>
        <v>511000.0000000018</v>
      </c>
      <c r="V1268">
        <f>VLOOKUP($F1268,'(참고)타워 스텟 가치'!$B$7:$L$11,V$2,0)+(VLOOKUP($F1268,'(참고)타워 스텟 가치'!$B$7:$L$11,V$2,0)*$E1268)</f>
        <v>10347.750000000036</v>
      </c>
      <c r="W1268">
        <f>VLOOKUP($F1268,'(참고)타워 스텟 가치'!$B$7:$L$11,W$2,0)+(VLOOKUP($F1268,'(참고)타워 스텟 가치'!$B$7:$L$11,W$2,0)*$E1268)</f>
        <v>172.4625000000006</v>
      </c>
      <c r="X1268">
        <f>VLOOKUP($F1268,'(참고)타워 스텟 가치'!$B$7:$L$11,X$2,0)+(VLOOKUP($F1268,'(참고)타워 스텟 가치'!$B$7:$L$11,X$2,0)*$E1268)</f>
        <v>30.660000000000107</v>
      </c>
      <c r="Y1268">
        <f>VLOOKUP($F1268,'(참고)타워 스텟 가치'!$B$7:$L$11,Y$2,0)+(VLOOKUP($F1268,'(참고)타워 스텟 가치'!$B$7:$L$11,Y$2,0)*$E1268)</f>
        <v>0</v>
      </c>
      <c r="Z1268">
        <f>VLOOKUP($F1268,'(참고)타워 스텟 가치'!$B$7:$L$11,Z$2,0)+(VLOOKUP($F1268,'(참고)타워 스텟 가치'!$B$7:$L$11,Z$2,0)*$E1268)</f>
        <v>0</v>
      </c>
      <c r="AA1268">
        <f>VLOOKUP($F1268,'(참고)타워 스텟 가치'!$B$7:$L$11,AA$2,0)+(VLOOKUP($F1268,'(참고)타워 스텟 가치'!$B$7:$L$11,AA$2,0)*$E1268)</f>
        <v>102.20000000000036</v>
      </c>
      <c r="AB1268">
        <f>SUM('스테이지별 몬스터 스텟'!S1268*'(참고)타워 스텟 가치'!$Q$17,'스테이지별 몬스터 스텟'!T1268*'(참고)타워 스텟 가치'!$R$17,'스테이지별 몬스터 스텟'!U1268*'(참고)타워 스텟 가치'!$S$17,'스테이지별 몬스터 스텟'!V1268*'(참고)타워 스텟 가치'!$T$17,'스테이지별 몬스터 스텟'!W1268*'(참고)타워 스텟 가치'!$U$17,'스테이지별 몬스터 스텟'!X1268*'(참고)타워 스텟 가치'!$V$17,'스테이지별 몬스터 스텟'!Y1268*'(참고)타워 스텟 가치'!$W$17,'스테이지별 몬스터 스텟'!Z1268*'(참고)타워 스텟 가치'!$X$17,'스테이지별 몬스터 스텟'!AA1268*'(참고)타워 스텟 가치'!$Y$17)</f>
        <v>791828.35375000292</v>
      </c>
      <c r="AC1268">
        <v>2</v>
      </c>
      <c r="AD1268">
        <f>VLOOKUP($F1268,'(참고)타워 스텟 가치'!$B$12:$L$16,AD$2,0)+(VLOOKUP($F1268,'(참고)타워 스텟 가치'!$B$12:$L$16,AD$2,0)*$E1268)</f>
        <v>862.31250000000307</v>
      </c>
      <c r="AE1268">
        <f>VLOOKUP($F1268,'(참고)타워 스텟 가치'!$B$12:$L$16,AE$2,0)+(VLOOKUP($F1268,'(참고)타워 스텟 가치'!$B$12:$L$16,AE$2,0)*$E1268)</f>
        <v>1034.7750000000037</v>
      </c>
      <c r="AF1268">
        <f>VLOOKUP($F1268,'(참고)타워 스텟 가치'!$B$12:$L$16,AF$2,0)+(VLOOKUP($F1268,'(참고)타워 스텟 가치'!$B$12:$L$16,AF$2,0)*$E1268)</f>
        <v>511000.0000000018</v>
      </c>
      <c r="AG1268">
        <f>VLOOKUP($F1268,'(참고)타워 스텟 가치'!$B$12:$L$16,AG$2,0)+(VLOOKUP($F1268,'(참고)타워 스텟 가치'!$B$12:$L$16,AG$2,0)*$E1268)</f>
        <v>5173.8750000000182</v>
      </c>
      <c r="AH1268">
        <f>VLOOKUP($F1268,'(참고)타워 스텟 가치'!$B$12:$L$16,AH$2,0)+(VLOOKUP($F1268,'(참고)타워 스텟 가치'!$B$12:$L$16,AH$2,0)*$E1268)</f>
        <v>172.4625000000006</v>
      </c>
      <c r="AI1268">
        <f>VLOOKUP($F1268,'(참고)타워 스텟 가치'!$B$12:$L$16,AI$2,0)+(VLOOKUP($F1268,'(참고)타워 스텟 가치'!$B$12:$L$16,AI$2,0)*$E1268)</f>
        <v>30.660000000000107</v>
      </c>
      <c r="AJ1268">
        <f>VLOOKUP($F1268,'(참고)타워 스텟 가치'!$B$12:$L$16,AJ$2,0)+(VLOOKUP($F1268,'(참고)타워 스텟 가치'!$B$12:$L$16,AJ$2,0)*$E1268)</f>
        <v>0</v>
      </c>
      <c r="AK1268">
        <f>VLOOKUP($F1268,'(참고)타워 스텟 가치'!$B$12:$L$16,AK$2,0)+(VLOOKUP($F1268,'(참고)타워 스텟 가치'!$B$12:$L$16,AK$2,0)*$E1268)</f>
        <v>0</v>
      </c>
      <c r="AL1268">
        <f>VLOOKUP($F1268,'(참고)타워 스텟 가치'!$B$12:$L$16,AL$2,0)+(VLOOKUP($F1268,'(참고)타워 스텟 가치'!$B$12:$L$16,AL$2,0)*$E1268)</f>
        <v>204.40000000000072</v>
      </c>
      <c r="AM1268">
        <f>SUM('스테이지별 몬스터 스텟'!AD1268*'(참고)타워 스텟 가치'!$Q$17,'스테이지별 몬스터 스텟'!AE1268*'(참고)타워 스텟 가치'!$R$17,'스테이지별 몬스터 스텟'!AF1268*'(참고)타워 스텟 가치'!$S$17,'스테이지별 몬스터 스텟'!AG1268*'(참고)타워 스텟 가치'!$T$17,'스테이지별 몬스터 스텟'!AH1268*'(참고)타워 스텟 가치'!$U$17,'스테이지별 몬스터 스텟'!AI1268*'(참고)타워 스텟 가치'!$V$17,'스테이지별 몬스터 스텟'!AJ1268*'(참고)타워 스텟 가치'!$W$17,'스테이지별 몬스터 스텟'!AK1268*'(참고)타워 스텟 가치'!$X$17,'스테이지별 몬스터 스텟'!AL1268*'(참고)타워 스텟 가치'!$Y$17)</f>
        <v>780908.92250000278</v>
      </c>
      <c r="AN1268">
        <v>3</v>
      </c>
    </row>
    <row r="1269" spans="3:40" x14ac:dyDescent="0.3">
      <c r="C1269">
        <v>5</v>
      </c>
      <c r="D1269">
        <f t="shared" si="59"/>
        <v>253</v>
      </c>
      <c r="E1269" s="52">
        <f>VLOOKUP(D1269,'스테이지별 난이도 설정'!B:C,2,0)</f>
        <v>101.20000000000036</v>
      </c>
      <c r="F1269" t="str">
        <f t="shared" si="60"/>
        <v>스페셜</v>
      </c>
      <c r="G1269">
        <f t="shared" si="58"/>
        <v>6</v>
      </c>
      <c r="H1269">
        <f>VLOOKUP($F1269,'(참고)타워 스텟 가치'!$B$2:$L$6,H$2,0)+(VLOOKUP($F1269,'(참고)타워 스텟 가치'!$B$2:$L$6,H$2,0)*$E1269)</f>
        <v>3880.4062500000136</v>
      </c>
      <c r="I1269">
        <f>VLOOKUP($F1269,'(참고)타워 스텟 가치'!$B$2:$L$6,I$2,0)+(VLOOKUP($F1269,'(참고)타워 스텟 가치'!$B$2:$L$6,I$2,0)*$E1269)</f>
        <v>776.08125000000268</v>
      </c>
      <c r="J1269">
        <f>VLOOKUP($F1269,'(참고)타워 스텟 가치'!$B$2:$L$6,J$2,0)+(VLOOKUP($F1269,'(참고)타워 스텟 가치'!$B$2:$L$6,J$2,0)*$E1269)</f>
        <v>511000.0000000018</v>
      </c>
      <c r="K1269">
        <f>VLOOKUP($F1269,'(참고)타워 스텟 가치'!$B$2:$L$6,K$2,0)+(VLOOKUP($F1269,'(참고)타워 스텟 가치'!$B$2:$L$6,K$2,0)*$E1269)</f>
        <v>15521.625000000055</v>
      </c>
      <c r="L1269">
        <f>VLOOKUP($F1269,'(참고)타워 스텟 가치'!$B$2:$L$6,L$2,0)+(VLOOKUP($F1269,'(참고)타워 스텟 가치'!$B$2:$L$6,L$2,0)*$E1269)</f>
        <v>258.69375000000093</v>
      </c>
      <c r="M1269">
        <f>VLOOKUP($F1269,'(참고)타워 스텟 가치'!$B$2:$L$6,M$2,0)+(VLOOKUP($F1269,'(참고)타워 스텟 가치'!$B$2:$L$6,M$2,0)*$E1269)</f>
        <v>30.660000000000107</v>
      </c>
      <c r="N1269">
        <f>VLOOKUP($F1269,'(참고)타워 스텟 가치'!$B$2:$L$6,N$2,0)+(VLOOKUP($F1269,'(참고)타워 스텟 가치'!$B$2:$L$6,N$2,0)*$E1269)</f>
        <v>0</v>
      </c>
      <c r="O1269">
        <f>VLOOKUP($F1269,'(참고)타워 스텟 가치'!$B$2:$L$6,O$2,0)+(VLOOKUP($F1269,'(참고)타워 스텟 가치'!$B$2:$L$6,O$2,0)*$E1269)</f>
        <v>0</v>
      </c>
      <c r="P1269">
        <f>VLOOKUP($F1269,'(참고)타워 스텟 가치'!$B$2:$L$6,P$2,0)+(VLOOKUP($F1269,'(참고)타워 스텟 가치'!$B$2:$L$6,P$2,0)*$E1269)</f>
        <v>102.20000000000036</v>
      </c>
      <c r="Q1269">
        <f>SUM('스테이지별 몬스터 스텟'!H1269*'(참고)타워 스텟 가치'!$Q$17,'스테이지별 몬스터 스텟'!I1269*'(참고)타워 스텟 가치'!$R$17,'스테이지별 몬스터 스텟'!J1269*'(참고)타워 스텟 가치'!$S$17,'스테이지별 몬스터 스텟'!K1269*'(참고)타워 스텟 가치'!$T$17,'스테이지별 몬스터 스텟'!L1269*'(참고)타워 스텟 가치'!$U$17,'스테이지별 몬스터 스텟'!M1269*'(참고)타워 스텟 가치'!$V$17,'스테이지별 몬스터 스텟'!N1269*'(참고)타워 스텟 가치'!$W$17,'스테이지별 몬스터 스텟'!O1269*'(참고)타워 스텟 가치'!$X$17,'스테이지별 몬스터 스텟'!P1269*'(참고)타워 스텟 가치'!$Y$17)</f>
        <v>807220.63187500287</v>
      </c>
      <c r="R1269">
        <v>1</v>
      </c>
      <c r="S1269">
        <f>VLOOKUP($F1269,'(참고)타워 스텟 가치'!$B$7:$L$11,S$2,0)+(VLOOKUP($F1269,'(참고)타워 스텟 가치'!$B$7:$L$11,S$2,0)*$E1269)</f>
        <v>1293.4687500000045</v>
      </c>
      <c r="T1269">
        <f>VLOOKUP($F1269,'(참고)타워 스텟 가치'!$B$7:$L$11,T$2,0)+(VLOOKUP($F1269,'(참고)타워 스텟 가치'!$B$7:$L$11,T$2,0)*$E1269)</f>
        <v>2328.2437500000083</v>
      </c>
      <c r="U1269">
        <f>VLOOKUP($F1269,'(참고)타워 스텟 가치'!$B$7:$L$11,U$2,0)+(VLOOKUP($F1269,'(참고)타워 스텟 가치'!$B$7:$L$11,U$2,0)*$E1269)</f>
        <v>511000.0000000018</v>
      </c>
      <c r="V1269">
        <f>VLOOKUP($F1269,'(참고)타워 스텟 가치'!$B$7:$L$11,V$2,0)+(VLOOKUP($F1269,'(참고)타워 스텟 가치'!$B$7:$L$11,V$2,0)*$E1269)</f>
        <v>15521.625000000055</v>
      </c>
      <c r="W1269">
        <f>VLOOKUP($F1269,'(참고)타워 스텟 가치'!$B$7:$L$11,W$2,0)+(VLOOKUP($F1269,'(참고)타워 스텟 가치'!$B$7:$L$11,W$2,0)*$E1269)</f>
        <v>258.69375000000093</v>
      </c>
      <c r="X1269">
        <f>VLOOKUP($F1269,'(참고)타워 스텟 가치'!$B$7:$L$11,X$2,0)+(VLOOKUP($F1269,'(참고)타워 스텟 가치'!$B$7:$L$11,X$2,0)*$E1269)</f>
        <v>30.660000000000107</v>
      </c>
      <c r="Y1269">
        <f>VLOOKUP($F1269,'(참고)타워 스텟 가치'!$B$7:$L$11,Y$2,0)+(VLOOKUP($F1269,'(참고)타워 스텟 가치'!$B$7:$L$11,Y$2,0)*$E1269)</f>
        <v>0</v>
      </c>
      <c r="Z1269">
        <f>VLOOKUP($F1269,'(참고)타워 스텟 가치'!$B$7:$L$11,Z$2,0)+(VLOOKUP($F1269,'(참고)타워 스텟 가치'!$B$7:$L$11,Z$2,0)*$E1269)</f>
        <v>0</v>
      </c>
      <c r="AA1269">
        <f>VLOOKUP($F1269,'(참고)타워 스텟 가치'!$B$7:$L$11,AA$2,0)+(VLOOKUP($F1269,'(참고)타워 스텟 가치'!$B$7:$L$11,AA$2,0)*$E1269)</f>
        <v>102.20000000000036</v>
      </c>
      <c r="AB1269">
        <f>SUM('스테이지별 몬스터 스텟'!S1269*'(참고)타워 스텟 가치'!$Q$17,'스테이지별 몬스터 스텟'!T1269*'(참고)타워 스텟 가치'!$R$17,'스테이지별 몬스터 스텟'!U1269*'(참고)타워 스텟 가치'!$S$17,'스테이지별 몬스터 스텟'!V1269*'(참고)타워 스텟 가치'!$T$17,'스테이지별 몬스터 스텟'!W1269*'(참고)타워 스텟 가치'!$U$17,'스테이지별 몬스터 스텟'!X1269*'(참고)타워 스텟 가치'!$V$17,'스테이지별 몬스터 스텟'!Y1269*'(참고)타워 스텟 가치'!$W$17,'스테이지별 몬스터 스텟'!Z1269*'(참고)타워 스텟 가치'!$X$17,'스테이지별 몬스터 스텟'!AA1269*'(참고)타워 스텟 가치'!$Y$17)</f>
        <v>804375.00062500278</v>
      </c>
      <c r="AC1269">
        <v>2</v>
      </c>
      <c r="AD1269">
        <f>VLOOKUP($F1269,'(참고)타워 스텟 가치'!$B$12:$L$16,AD$2,0)+(VLOOKUP($F1269,'(참고)타워 스텟 가치'!$B$12:$L$16,AD$2,0)*$E1269)</f>
        <v>1293.4687500000045</v>
      </c>
      <c r="AE1269">
        <f>VLOOKUP($F1269,'(참고)타워 스텟 가치'!$B$12:$L$16,AE$2,0)+(VLOOKUP($F1269,'(참고)타워 스텟 가치'!$B$12:$L$16,AE$2,0)*$E1269)</f>
        <v>1552.1625000000054</v>
      </c>
      <c r="AF1269">
        <f>VLOOKUP($F1269,'(참고)타워 스텟 가치'!$B$12:$L$16,AF$2,0)+(VLOOKUP($F1269,'(참고)타워 스텟 가치'!$B$12:$L$16,AF$2,0)*$E1269)</f>
        <v>511000.0000000018</v>
      </c>
      <c r="AG1269">
        <f>VLOOKUP($F1269,'(참고)타워 스텟 가치'!$B$12:$L$16,AG$2,0)+(VLOOKUP($F1269,'(참고)타워 스텟 가치'!$B$12:$L$16,AG$2,0)*$E1269)</f>
        <v>7760.8125000000273</v>
      </c>
      <c r="AH1269">
        <f>VLOOKUP($F1269,'(참고)타워 스텟 가치'!$B$12:$L$16,AH$2,0)+(VLOOKUP($F1269,'(참고)타워 스텟 가치'!$B$12:$L$16,AH$2,0)*$E1269)</f>
        <v>258.69375000000093</v>
      </c>
      <c r="AI1269">
        <f>VLOOKUP($F1269,'(참고)타워 스텟 가치'!$B$12:$L$16,AI$2,0)+(VLOOKUP($F1269,'(참고)타워 스텟 가치'!$B$12:$L$16,AI$2,0)*$E1269)</f>
        <v>30.660000000000107</v>
      </c>
      <c r="AJ1269">
        <f>VLOOKUP($F1269,'(참고)타워 스텟 가치'!$B$12:$L$16,AJ$2,0)+(VLOOKUP($F1269,'(참고)타워 스텟 가치'!$B$12:$L$16,AJ$2,0)*$E1269)</f>
        <v>0</v>
      </c>
      <c r="AK1269">
        <f>VLOOKUP($F1269,'(참고)타워 스텟 가치'!$B$12:$L$16,AK$2,0)+(VLOOKUP($F1269,'(참고)타워 스텟 가치'!$B$12:$L$16,AK$2,0)*$E1269)</f>
        <v>0</v>
      </c>
      <c r="AL1269">
        <f>VLOOKUP($F1269,'(참고)타워 스텟 가치'!$B$12:$L$16,AL$2,0)+(VLOOKUP($F1269,'(참고)타워 스텟 가치'!$B$12:$L$16,AL$2,0)*$E1269)</f>
        <v>204.40000000000072</v>
      </c>
      <c r="AM1269">
        <f>SUM('스테이지별 몬스터 스텟'!AD1269*'(참고)타워 스텟 가치'!$Q$17,'스테이지별 몬스터 스텟'!AE1269*'(참고)타워 스텟 가치'!$R$17,'스테이지별 몬스터 스텟'!AF1269*'(참고)타워 스텟 가치'!$S$17,'스테이지별 몬스터 스텟'!AG1269*'(참고)타워 스텟 가치'!$T$17,'스테이지별 몬스터 스텟'!AH1269*'(참고)타워 스텟 가치'!$U$17,'스테이지별 몬스터 스텟'!AI1269*'(참고)타워 스텟 가치'!$V$17,'스테이지별 몬스터 스텟'!AJ1269*'(참고)타워 스텟 가치'!$W$17,'스테이지별 몬스터 스텟'!AK1269*'(참고)타워 스텟 가치'!$X$17,'스테이지별 몬스터 스텟'!AL1269*'(참고)타워 스텟 가치'!$Y$17)</f>
        <v>787893.65375000273</v>
      </c>
      <c r="AN1269">
        <v>3</v>
      </c>
    </row>
    <row r="1270" spans="3:40" x14ac:dyDescent="0.3">
      <c r="C1270">
        <v>1</v>
      </c>
      <c r="D1270">
        <f t="shared" si="59"/>
        <v>254</v>
      </c>
      <c r="E1270" s="52">
        <f>VLOOKUP(D1270,'스테이지별 난이도 설정'!B:C,2,0)</f>
        <v>101.60000000000036</v>
      </c>
      <c r="F1270" t="str">
        <f t="shared" si="60"/>
        <v>일반</v>
      </c>
      <c r="G1270">
        <f t="shared" si="58"/>
        <v>6</v>
      </c>
      <c r="H1270">
        <f>VLOOKUP($F1270,'(참고)타워 스텟 가치'!$B$2:$L$6,H$2,0)+(VLOOKUP($F1270,'(참고)타워 스텟 가치'!$B$2:$L$6,H$2,0)*$E1270)</f>
        <v>769.50000000000273</v>
      </c>
      <c r="I1270">
        <f>VLOOKUP($F1270,'(참고)타워 스텟 가치'!$B$2:$L$6,I$2,0)+(VLOOKUP($F1270,'(참고)타워 스텟 가치'!$B$2:$L$6,I$2,0)*$E1270)</f>
        <v>153.90000000000055</v>
      </c>
      <c r="J1270">
        <f>VLOOKUP($F1270,'(참고)타워 스텟 가치'!$B$2:$L$6,J$2,0)+(VLOOKUP($F1270,'(참고)타워 스텟 가치'!$B$2:$L$6,J$2,0)*$E1270)</f>
        <v>513000.0000000018</v>
      </c>
      <c r="K1270">
        <f>VLOOKUP($F1270,'(참고)타워 스텟 가치'!$B$2:$L$6,K$2,0)+(VLOOKUP($F1270,'(참고)타워 스텟 가치'!$B$2:$L$6,K$2,0)*$E1270)</f>
        <v>3078.0000000000109</v>
      </c>
      <c r="L1270">
        <f>VLOOKUP($F1270,'(참고)타워 스텟 가치'!$B$2:$L$6,L$2,0)+(VLOOKUP($F1270,'(참고)타워 스텟 가치'!$B$2:$L$6,L$2,0)*$E1270)</f>
        <v>51.300000000000182</v>
      </c>
      <c r="M1270">
        <f>VLOOKUP($F1270,'(참고)타워 스텟 가치'!$B$2:$L$6,M$2,0)+(VLOOKUP($F1270,'(참고)타워 스텟 가치'!$B$2:$L$6,M$2,0)*$E1270)</f>
        <v>30.780000000000108</v>
      </c>
      <c r="N1270">
        <f>VLOOKUP($F1270,'(참고)타워 스텟 가치'!$B$2:$L$6,N$2,0)+(VLOOKUP($F1270,'(참고)타워 스텟 가치'!$B$2:$L$6,N$2,0)*$E1270)</f>
        <v>0</v>
      </c>
      <c r="O1270">
        <f>VLOOKUP($F1270,'(참고)타워 스텟 가치'!$B$2:$L$6,O$2,0)+(VLOOKUP($F1270,'(참고)타워 스텟 가치'!$B$2:$L$6,O$2,0)*$E1270)</f>
        <v>0</v>
      </c>
      <c r="P1270">
        <f>VLOOKUP($F1270,'(참고)타워 스텟 가치'!$B$2:$L$6,P$2,0)+(VLOOKUP($F1270,'(참고)타워 스텟 가치'!$B$2:$L$6,P$2,0)*$E1270)</f>
        <v>71.820000000000249</v>
      </c>
      <c r="Q1270">
        <f>SUM('스테이지별 몬스터 스텟'!H1270*'(참고)타워 스텟 가치'!$Q$17,'스테이지별 몬스터 스텟'!I1270*'(참고)타워 스텟 가치'!$R$17,'스테이지별 몬스터 스텟'!J1270*'(참고)타워 스텟 가치'!$S$17,'스테이지별 몬스터 스텟'!K1270*'(참고)타워 스텟 가치'!$T$17,'스테이지별 몬스터 스텟'!L1270*'(참고)타워 스텟 가치'!$U$17,'스테이지별 몬스터 스텟'!M1270*'(참고)타워 스텟 가치'!$V$17,'스테이지별 몬스터 스텟'!N1270*'(참고)타워 스텟 가치'!$W$17,'스테이지별 몬스터 스텟'!O1270*'(참고)타워 스텟 가치'!$X$17,'스테이지별 몬스터 스텟'!P1270*'(참고)타워 스텟 가치'!$Y$17)</f>
        <v>777702.87000000267</v>
      </c>
      <c r="R1270">
        <v>1</v>
      </c>
      <c r="S1270">
        <f>VLOOKUP($F1270,'(참고)타워 스텟 가치'!$B$7:$L$11,S$2,0)+(VLOOKUP($F1270,'(참고)타워 스텟 가치'!$B$7:$L$11,S$2,0)*$E1270)</f>
        <v>256.50000000000091</v>
      </c>
      <c r="T1270">
        <f>VLOOKUP($F1270,'(참고)타워 스텟 가치'!$B$7:$L$11,T$2,0)+(VLOOKUP($F1270,'(참고)타워 스텟 가치'!$B$7:$L$11,T$2,0)*$E1270)</f>
        <v>461.70000000000164</v>
      </c>
      <c r="U1270">
        <f>VLOOKUP($F1270,'(참고)타워 스텟 가치'!$B$7:$L$11,U$2,0)+(VLOOKUP($F1270,'(참고)타워 스텟 가치'!$B$7:$L$11,U$2,0)*$E1270)</f>
        <v>513000.0000000018</v>
      </c>
      <c r="V1270">
        <f>VLOOKUP($F1270,'(참고)타워 스텟 가치'!$B$7:$L$11,V$2,0)+(VLOOKUP($F1270,'(참고)타워 스텟 가치'!$B$7:$L$11,V$2,0)*$E1270)</f>
        <v>3078.0000000000109</v>
      </c>
      <c r="W1270">
        <f>VLOOKUP($F1270,'(참고)타워 스텟 가치'!$B$7:$L$11,W$2,0)+(VLOOKUP($F1270,'(참고)타워 스텟 가치'!$B$7:$L$11,W$2,0)*$E1270)</f>
        <v>51.300000000000182</v>
      </c>
      <c r="X1270">
        <f>VLOOKUP($F1270,'(참고)타워 스텟 가치'!$B$7:$L$11,X$2,0)+(VLOOKUP($F1270,'(참고)타워 스텟 가치'!$B$7:$L$11,X$2,0)*$E1270)</f>
        <v>30.780000000000108</v>
      </c>
      <c r="Y1270">
        <f>VLOOKUP($F1270,'(참고)타워 스텟 가치'!$B$7:$L$11,Y$2,0)+(VLOOKUP($F1270,'(참고)타워 스텟 가치'!$B$7:$L$11,Y$2,0)*$E1270)</f>
        <v>0</v>
      </c>
      <c r="Z1270">
        <f>VLOOKUP($F1270,'(참고)타워 스텟 가치'!$B$7:$L$11,Z$2,0)+(VLOOKUP($F1270,'(참고)타워 스텟 가치'!$B$7:$L$11,Z$2,0)*$E1270)</f>
        <v>0</v>
      </c>
      <c r="AA1270">
        <f>VLOOKUP($F1270,'(참고)타워 스텟 가치'!$B$7:$L$11,AA$2,0)+(VLOOKUP($F1270,'(참고)타워 스텟 가치'!$B$7:$L$11,AA$2,0)*$E1270)</f>
        <v>71.820000000000249</v>
      </c>
      <c r="AB1270">
        <f>SUM('스테이지별 몬스터 스텟'!S1270*'(참고)타워 스텟 가치'!$Q$17,'스테이지별 몬스터 스텟'!T1270*'(참고)타워 스텟 가치'!$R$17,'스테이지별 몬스터 스텟'!U1270*'(참고)타워 스텟 가치'!$S$17,'스테이지별 몬스터 스텟'!V1270*'(참고)타워 스텟 가치'!$T$17,'스테이지별 몬스터 스텟'!W1270*'(참고)타워 스텟 가치'!$U$17,'스테이지별 몬스터 스텟'!X1270*'(참고)타워 스텟 가치'!$V$17,'스테이지별 몬스터 스텟'!Y1270*'(참고)타워 스텟 가치'!$W$17,'스테이지별 몬스터 스텟'!Z1270*'(참고)타워 스텟 가치'!$X$17,'스테이지별 몬스터 스텟'!AA1270*'(참고)타워 스텟 가치'!$Y$17)</f>
        <v>777138.57000000274</v>
      </c>
      <c r="AC1270">
        <v>2</v>
      </c>
      <c r="AD1270">
        <f>VLOOKUP($F1270,'(참고)타워 스텟 가치'!$B$12:$L$16,AD$2,0)+(VLOOKUP($F1270,'(참고)타워 스텟 가치'!$B$12:$L$16,AD$2,0)*$E1270)</f>
        <v>256.50000000000091</v>
      </c>
      <c r="AE1270">
        <f>VLOOKUP($F1270,'(참고)타워 스텟 가치'!$B$12:$L$16,AE$2,0)+(VLOOKUP($F1270,'(참고)타워 스텟 가치'!$B$12:$L$16,AE$2,0)*$E1270)</f>
        <v>307.80000000000109</v>
      </c>
      <c r="AF1270">
        <f>VLOOKUP($F1270,'(참고)타워 스텟 가치'!$B$12:$L$16,AF$2,0)+(VLOOKUP($F1270,'(참고)타워 스텟 가치'!$B$12:$L$16,AF$2,0)*$E1270)</f>
        <v>513000.0000000018</v>
      </c>
      <c r="AG1270">
        <f>VLOOKUP($F1270,'(참고)타워 스텟 가치'!$B$12:$L$16,AG$2,0)+(VLOOKUP($F1270,'(참고)타워 스텟 가치'!$B$12:$L$16,AG$2,0)*$E1270)</f>
        <v>1539.0000000000055</v>
      </c>
      <c r="AH1270">
        <f>VLOOKUP($F1270,'(참고)타워 스텟 가치'!$B$12:$L$16,AH$2,0)+(VLOOKUP($F1270,'(참고)타워 스텟 가치'!$B$12:$L$16,AH$2,0)*$E1270)</f>
        <v>51.300000000000182</v>
      </c>
      <c r="AI1270">
        <f>VLOOKUP($F1270,'(참고)타워 스텟 가치'!$B$12:$L$16,AI$2,0)+(VLOOKUP($F1270,'(참고)타워 스텟 가치'!$B$12:$L$16,AI$2,0)*$E1270)</f>
        <v>30.780000000000108</v>
      </c>
      <c r="AJ1270">
        <f>VLOOKUP($F1270,'(참고)타워 스텟 가치'!$B$12:$L$16,AJ$2,0)+(VLOOKUP($F1270,'(참고)타워 스텟 가치'!$B$12:$L$16,AJ$2,0)*$E1270)</f>
        <v>0</v>
      </c>
      <c r="AK1270">
        <f>VLOOKUP($F1270,'(참고)타워 스텟 가치'!$B$12:$L$16,AK$2,0)+(VLOOKUP($F1270,'(참고)타워 스텟 가치'!$B$12:$L$16,AK$2,0)*$E1270)</f>
        <v>0</v>
      </c>
      <c r="AL1270">
        <f>VLOOKUP($F1270,'(참고)타워 스텟 가치'!$B$12:$L$16,AL$2,0)+(VLOOKUP($F1270,'(참고)타워 스텟 가치'!$B$12:$L$16,AL$2,0)*$E1270)</f>
        <v>143.6400000000005</v>
      </c>
      <c r="AM1270">
        <f>SUM('스테이지별 몬스터 스텟'!AD1270*'(참고)타워 스텟 가치'!$Q$17,'스테이지별 몬스터 스텟'!AE1270*'(참고)타워 스텟 가치'!$R$17,'스테이지별 몬스터 스텟'!AF1270*'(참고)타워 스텟 가치'!$S$17,'스테이지별 몬스터 스텟'!AG1270*'(참고)타워 스텟 가치'!$T$17,'스테이지별 몬스터 스텟'!AH1270*'(참고)타워 스텟 가치'!$U$17,'스테이지별 몬스터 스텟'!AI1270*'(참고)타워 스텟 가치'!$V$17,'스테이지별 몬스터 스텟'!AJ1270*'(참고)타워 스텟 가치'!$W$17,'스테이지별 몬스터 스텟'!AK1270*'(참고)타워 스텟 가치'!$X$17,'스테이지별 몬스터 스텟'!AL1270*'(참고)타워 스텟 가치'!$Y$17)</f>
        <v>773973.36000000266</v>
      </c>
      <c r="AN1270">
        <v>3</v>
      </c>
    </row>
    <row r="1271" spans="3:40" x14ac:dyDescent="0.3">
      <c r="C1271">
        <v>2</v>
      </c>
      <c r="D1271">
        <f t="shared" si="59"/>
        <v>254</v>
      </c>
      <c r="E1271" s="52">
        <f>VLOOKUP(D1271,'스테이지별 난이도 설정'!B:C,2,0)</f>
        <v>101.60000000000036</v>
      </c>
      <c r="F1271" t="str">
        <f t="shared" si="60"/>
        <v>레어</v>
      </c>
      <c r="G1271">
        <f t="shared" si="58"/>
        <v>6</v>
      </c>
      <c r="H1271">
        <f>VLOOKUP($F1271,'(참고)타워 스텟 가치'!$B$2:$L$6,H$2,0)+(VLOOKUP($F1271,'(참고)타워 스텟 가치'!$B$2:$L$6,H$2,0)*$E1271)</f>
        <v>1154.2500000000041</v>
      </c>
      <c r="I1271">
        <f>VLOOKUP($F1271,'(참고)타워 스텟 가치'!$B$2:$L$6,I$2,0)+(VLOOKUP($F1271,'(참고)타워 스텟 가치'!$B$2:$L$6,I$2,0)*$E1271)</f>
        <v>230.85000000000082</v>
      </c>
      <c r="J1271">
        <f>VLOOKUP($F1271,'(참고)타워 스텟 가치'!$B$2:$L$6,J$2,0)+(VLOOKUP($F1271,'(참고)타워 스텟 가치'!$B$2:$L$6,J$2,0)*$E1271)</f>
        <v>513000.0000000018</v>
      </c>
      <c r="K1271">
        <f>VLOOKUP($F1271,'(참고)타워 스텟 가치'!$B$2:$L$6,K$2,0)+(VLOOKUP($F1271,'(참고)타워 스텟 가치'!$B$2:$L$6,K$2,0)*$E1271)</f>
        <v>4617.0000000000164</v>
      </c>
      <c r="L1271">
        <f>VLOOKUP($F1271,'(참고)타워 스텟 가치'!$B$2:$L$6,L$2,0)+(VLOOKUP($F1271,'(참고)타워 스텟 가치'!$B$2:$L$6,L$2,0)*$E1271)</f>
        <v>76.950000000000273</v>
      </c>
      <c r="M1271">
        <f>VLOOKUP($F1271,'(참고)타워 스텟 가치'!$B$2:$L$6,M$2,0)+(VLOOKUP($F1271,'(참고)타워 스텟 가치'!$B$2:$L$6,M$2,0)*$E1271)</f>
        <v>30.780000000000108</v>
      </c>
      <c r="N1271">
        <f>VLOOKUP($F1271,'(참고)타워 스텟 가치'!$B$2:$L$6,N$2,0)+(VLOOKUP($F1271,'(참고)타워 스텟 가치'!$B$2:$L$6,N$2,0)*$E1271)</f>
        <v>0</v>
      </c>
      <c r="O1271">
        <f>VLOOKUP($F1271,'(참고)타워 스텟 가치'!$B$2:$L$6,O$2,0)+(VLOOKUP($F1271,'(참고)타워 스텟 가치'!$B$2:$L$6,O$2,0)*$E1271)</f>
        <v>0</v>
      </c>
      <c r="P1271">
        <f>VLOOKUP($F1271,'(참고)타워 스텟 가치'!$B$2:$L$6,P$2,0)+(VLOOKUP($F1271,'(참고)타워 스텟 가치'!$B$2:$L$6,P$2,0)*$E1271)</f>
        <v>71.820000000000249</v>
      </c>
      <c r="Q1271">
        <f>SUM('스테이지별 몬스터 스텟'!H1271*'(참고)타워 스텟 가치'!$Q$17,'스테이지별 몬스터 스텟'!I1271*'(참고)타워 스텟 가치'!$R$17,'스테이지별 몬스터 스텟'!J1271*'(참고)타워 스텟 가치'!$S$17,'스테이지별 몬스터 스텟'!K1271*'(참고)타워 스텟 가치'!$T$17,'스테이지별 몬스터 스텟'!L1271*'(참고)타워 스텟 가치'!$U$17,'스테이지별 몬스터 스텟'!M1271*'(참고)타워 스텟 가치'!$V$17,'스테이지별 몬스터 스텟'!N1271*'(참고)타워 스텟 가치'!$W$17,'스테이지별 몬스터 스텟'!O1271*'(참고)타워 스텟 가치'!$X$17,'스테이지별 몬스터 스텟'!P1271*'(참고)타워 스텟 가치'!$Y$17)</f>
        <v>781717.09500000277</v>
      </c>
      <c r="R1271">
        <v>1</v>
      </c>
      <c r="S1271">
        <f>VLOOKUP($F1271,'(참고)타워 스텟 가치'!$B$7:$L$11,S$2,0)+(VLOOKUP($F1271,'(참고)타워 스텟 가치'!$B$7:$L$11,S$2,0)*$E1271)</f>
        <v>384.75000000000136</v>
      </c>
      <c r="T1271">
        <f>VLOOKUP($F1271,'(참고)타워 스텟 가치'!$B$7:$L$11,T$2,0)+(VLOOKUP($F1271,'(참고)타워 스텟 가치'!$B$7:$L$11,T$2,0)*$E1271)</f>
        <v>692.55000000000246</v>
      </c>
      <c r="U1271">
        <f>VLOOKUP($F1271,'(참고)타워 스텟 가치'!$B$7:$L$11,U$2,0)+(VLOOKUP($F1271,'(참고)타워 스텟 가치'!$B$7:$L$11,U$2,0)*$E1271)</f>
        <v>513000.0000000018</v>
      </c>
      <c r="V1271">
        <f>VLOOKUP($F1271,'(참고)타워 스텟 가치'!$B$7:$L$11,V$2,0)+(VLOOKUP($F1271,'(참고)타워 스텟 가치'!$B$7:$L$11,V$2,0)*$E1271)</f>
        <v>4617.0000000000164</v>
      </c>
      <c r="W1271">
        <f>VLOOKUP($F1271,'(참고)타워 스텟 가치'!$B$7:$L$11,W$2,0)+(VLOOKUP($F1271,'(참고)타워 스텟 가치'!$B$7:$L$11,W$2,0)*$E1271)</f>
        <v>76.950000000000273</v>
      </c>
      <c r="X1271">
        <f>VLOOKUP($F1271,'(참고)타워 스텟 가치'!$B$7:$L$11,X$2,0)+(VLOOKUP($F1271,'(참고)타워 스텟 가치'!$B$7:$L$11,X$2,0)*$E1271)</f>
        <v>30.780000000000108</v>
      </c>
      <c r="Y1271">
        <f>VLOOKUP($F1271,'(참고)타워 스텟 가치'!$B$7:$L$11,Y$2,0)+(VLOOKUP($F1271,'(참고)타워 스텟 가치'!$B$7:$L$11,Y$2,0)*$E1271)</f>
        <v>0</v>
      </c>
      <c r="Z1271">
        <f>VLOOKUP($F1271,'(참고)타워 스텟 가치'!$B$7:$L$11,Z$2,0)+(VLOOKUP($F1271,'(참고)타워 스텟 가치'!$B$7:$L$11,Z$2,0)*$E1271)</f>
        <v>0</v>
      </c>
      <c r="AA1271">
        <f>VLOOKUP($F1271,'(참고)타워 스텟 가치'!$B$7:$L$11,AA$2,0)+(VLOOKUP($F1271,'(참고)타워 스텟 가치'!$B$7:$L$11,AA$2,0)*$E1271)</f>
        <v>71.820000000000249</v>
      </c>
      <c r="AB1271">
        <f>SUM('스테이지별 몬스터 스텟'!S1271*'(참고)타워 스텟 가치'!$Q$17,'스테이지별 몬스터 스텟'!T1271*'(참고)타워 스텟 가치'!$R$17,'스테이지별 몬스터 스텟'!U1271*'(참고)타워 스텟 가치'!$S$17,'스테이지별 몬스터 스텟'!V1271*'(참고)타워 스텟 가치'!$T$17,'스테이지별 몬스터 스텟'!W1271*'(참고)타워 스텟 가치'!$U$17,'스테이지별 몬스터 스텟'!X1271*'(참고)타워 스텟 가치'!$V$17,'스테이지별 몬스터 스텟'!Y1271*'(참고)타워 스텟 가치'!$W$17,'스테이지별 몬스터 스텟'!Z1271*'(참고)타워 스텟 가치'!$X$17,'스테이지별 몬스터 스텟'!AA1271*'(참고)타워 스텟 가치'!$Y$17)</f>
        <v>780870.6450000027</v>
      </c>
      <c r="AC1271">
        <v>2</v>
      </c>
      <c r="AD1271">
        <f>VLOOKUP($F1271,'(참고)타워 스텟 가치'!$B$12:$L$16,AD$2,0)+(VLOOKUP($F1271,'(참고)타워 스텟 가치'!$B$12:$L$16,AD$2,0)*$E1271)</f>
        <v>384.75000000000136</v>
      </c>
      <c r="AE1271">
        <f>VLOOKUP($F1271,'(참고)타워 스텟 가치'!$B$12:$L$16,AE$2,0)+(VLOOKUP($F1271,'(참고)타워 스텟 가치'!$B$12:$L$16,AE$2,0)*$E1271)</f>
        <v>461.70000000000164</v>
      </c>
      <c r="AF1271">
        <f>VLOOKUP($F1271,'(참고)타워 스텟 가치'!$B$12:$L$16,AF$2,0)+(VLOOKUP($F1271,'(참고)타워 스텟 가치'!$B$12:$L$16,AF$2,0)*$E1271)</f>
        <v>513000.0000000018</v>
      </c>
      <c r="AG1271">
        <f>VLOOKUP($F1271,'(참고)타워 스텟 가치'!$B$12:$L$16,AG$2,0)+(VLOOKUP($F1271,'(참고)타워 스텟 가치'!$B$12:$L$16,AG$2,0)*$E1271)</f>
        <v>2308.5000000000082</v>
      </c>
      <c r="AH1271">
        <f>VLOOKUP($F1271,'(참고)타워 스텟 가치'!$B$12:$L$16,AH$2,0)+(VLOOKUP($F1271,'(참고)타워 스텟 가치'!$B$12:$L$16,AH$2,0)*$E1271)</f>
        <v>76.950000000000273</v>
      </c>
      <c r="AI1271">
        <f>VLOOKUP($F1271,'(참고)타워 스텟 가치'!$B$12:$L$16,AI$2,0)+(VLOOKUP($F1271,'(참고)타워 스텟 가치'!$B$12:$L$16,AI$2,0)*$E1271)</f>
        <v>30.780000000000108</v>
      </c>
      <c r="AJ1271">
        <f>VLOOKUP($F1271,'(참고)타워 스텟 가치'!$B$12:$L$16,AJ$2,0)+(VLOOKUP($F1271,'(참고)타워 스텟 가치'!$B$12:$L$16,AJ$2,0)*$E1271)</f>
        <v>0</v>
      </c>
      <c r="AK1271">
        <f>VLOOKUP($F1271,'(참고)타워 스텟 가치'!$B$12:$L$16,AK$2,0)+(VLOOKUP($F1271,'(참고)타워 스텟 가치'!$B$12:$L$16,AK$2,0)*$E1271)</f>
        <v>0</v>
      </c>
      <c r="AL1271">
        <f>VLOOKUP($F1271,'(참고)타워 스텟 가치'!$B$12:$L$16,AL$2,0)+(VLOOKUP($F1271,'(참고)타워 스텟 가치'!$B$12:$L$16,AL$2,0)*$E1271)</f>
        <v>143.6400000000005</v>
      </c>
      <c r="AM1271">
        <f>SUM('스테이지별 몬스터 스텟'!AD1271*'(참고)타워 스텟 가치'!$Q$17,'스테이지별 몬스터 스텟'!AE1271*'(참고)타워 스텟 가치'!$R$17,'스테이지별 몬스터 스텟'!AF1271*'(참고)타워 스텟 가치'!$S$17,'스테이지별 몬스터 스텟'!AG1271*'(참고)타워 스텟 가치'!$T$17,'스테이지별 몬스터 스텟'!AH1271*'(참고)타워 스텟 가치'!$U$17,'스테이지별 몬스터 스텟'!AI1271*'(참고)타워 스텟 가치'!$V$17,'스테이지별 몬스터 스텟'!AJ1271*'(참고)타워 스텟 가치'!$W$17,'스테이지별 몬스터 스텟'!AK1271*'(참고)타워 스텟 가치'!$X$17,'스테이지별 몬스터 스텟'!AL1271*'(참고)타워 스텟 가치'!$Y$17)</f>
        <v>776051.0100000028</v>
      </c>
      <c r="AN1271">
        <v>3</v>
      </c>
    </row>
    <row r="1272" spans="3:40" x14ac:dyDescent="0.3">
      <c r="C1272">
        <v>3</v>
      </c>
      <c r="D1272">
        <f t="shared" si="59"/>
        <v>254</v>
      </c>
      <c r="E1272" s="52">
        <f>VLOOKUP(D1272,'스테이지별 난이도 설정'!B:C,2,0)</f>
        <v>101.60000000000036</v>
      </c>
      <c r="F1272" t="str">
        <f t="shared" si="60"/>
        <v>에픽</v>
      </c>
      <c r="G1272">
        <f t="shared" si="58"/>
        <v>6</v>
      </c>
      <c r="H1272">
        <f>VLOOKUP($F1272,'(참고)타워 스텟 가치'!$B$2:$L$6,H$2,0)+(VLOOKUP($F1272,'(참고)타워 스텟 가치'!$B$2:$L$6,H$2,0)*$E1272)</f>
        <v>1731.3750000000061</v>
      </c>
      <c r="I1272">
        <f>VLOOKUP($F1272,'(참고)타워 스텟 가치'!$B$2:$L$6,I$2,0)+(VLOOKUP($F1272,'(참고)타워 스텟 가치'!$B$2:$L$6,I$2,0)*$E1272)</f>
        <v>346.27500000000123</v>
      </c>
      <c r="J1272">
        <f>VLOOKUP($F1272,'(참고)타워 스텟 가치'!$B$2:$L$6,J$2,0)+(VLOOKUP($F1272,'(참고)타워 스텟 가치'!$B$2:$L$6,J$2,0)*$E1272)</f>
        <v>513000.0000000018</v>
      </c>
      <c r="K1272">
        <f>VLOOKUP($F1272,'(참고)타워 스텟 가치'!$B$2:$L$6,K$2,0)+(VLOOKUP($F1272,'(참고)타워 스텟 가치'!$B$2:$L$6,K$2,0)*$E1272)</f>
        <v>6925.5000000000246</v>
      </c>
      <c r="L1272">
        <f>VLOOKUP($F1272,'(참고)타워 스텟 가치'!$B$2:$L$6,L$2,0)+(VLOOKUP($F1272,'(참고)타워 스텟 가치'!$B$2:$L$6,L$2,0)*$E1272)</f>
        <v>115.42500000000041</v>
      </c>
      <c r="M1272">
        <f>VLOOKUP($F1272,'(참고)타워 스텟 가치'!$B$2:$L$6,M$2,0)+(VLOOKUP($F1272,'(참고)타워 스텟 가치'!$B$2:$L$6,M$2,0)*$E1272)</f>
        <v>30.780000000000108</v>
      </c>
      <c r="N1272">
        <f>VLOOKUP($F1272,'(참고)타워 스텟 가치'!$B$2:$L$6,N$2,0)+(VLOOKUP($F1272,'(참고)타워 스텟 가치'!$B$2:$L$6,N$2,0)*$E1272)</f>
        <v>0</v>
      </c>
      <c r="O1272">
        <f>VLOOKUP($F1272,'(참고)타워 스텟 가치'!$B$2:$L$6,O$2,0)+(VLOOKUP($F1272,'(참고)타워 스텟 가치'!$B$2:$L$6,O$2,0)*$E1272)</f>
        <v>0</v>
      </c>
      <c r="P1272">
        <f>VLOOKUP($F1272,'(참고)타워 스텟 가치'!$B$2:$L$6,P$2,0)+(VLOOKUP($F1272,'(참고)타워 스텟 가치'!$B$2:$L$6,P$2,0)*$E1272)</f>
        <v>71.820000000000249</v>
      </c>
      <c r="Q1272">
        <f>SUM('스테이지별 몬스터 스텟'!H1272*'(참고)타워 스텟 가치'!$Q$17,'스테이지별 몬스터 스텟'!I1272*'(참고)타워 스텟 가치'!$R$17,'스테이지별 몬스터 스텟'!J1272*'(참고)타워 스텟 가치'!$S$17,'스테이지별 몬스터 스텟'!K1272*'(참고)타워 스텟 가치'!$T$17,'스테이지별 몬스터 스텟'!L1272*'(참고)타워 스텟 가치'!$U$17,'스테이지별 몬스터 스텟'!M1272*'(참고)타워 스텟 가치'!$V$17,'스테이지별 몬스터 스텟'!N1272*'(참고)타워 스텟 가치'!$W$17,'스테이지별 몬스터 스텟'!O1272*'(참고)타워 스텟 가치'!$X$17,'스테이지별 몬스터 스텟'!P1272*'(참고)타워 스텟 가치'!$Y$17)</f>
        <v>787738.43250000267</v>
      </c>
      <c r="R1272">
        <v>1</v>
      </c>
      <c r="S1272">
        <f>VLOOKUP($F1272,'(참고)타워 스텟 가치'!$B$7:$L$11,S$2,0)+(VLOOKUP($F1272,'(참고)타워 스텟 가치'!$B$7:$L$11,S$2,0)*$E1272)</f>
        <v>577.12500000000205</v>
      </c>
      <c r="T1272">
        <f>VLOOKUP($F1272,'(참고)타워 스텟 가치'!$B$7:$L$11,T$2,0)+(VLOOKUP($F1272,'(참고)타워 스텟 가치'!$B$7:$L$11,T$2,0)*$E1272)</f>
        <v>1038.8250000000037</v>
      </c>
      <c r="U1272">
        <f>VLOOKUP($F1272,'(참고)타워 스텟 가치'!$B$7:$L$11,U$2,0)+(VLOOKUP($F1272,'(참고)타워 스텟 가치'!$B$7:$L$11,U$2,0)*$E1272)</f>
        <v>513000.0000000018</v>
      </c>
      <c r="V1272">
        <f>VLOOKUP($F1272,'(참고)타워 스텟 가치'!$B$7:$L$11,V$2,0)+(VLOOKUP($F1272,'(참고)타워 스텟 가치'!$B$7:$L$11,V$2,0)*$E1272)</f>
        <v>6925.5000000000246</v>
      </c>
      <c r="W1272">
        <f>VLOOKUP($F1272,'(참고)타워 스텟 가치'!$B$7:$L$11,W$2,0)+(VLOOKUP($F1272,'(참고)타워 스텟 가치'!$B$7:$L$11,W$2,0)*$E1272)</f>
        <v>115.42500000000041</v>
      </c>
      <c r="X1272">
        <f>VLOOKUP($F1272,'(참고)타워 스텟 가치'!$B$7:$L$11,X$2,0)+(VLOOKUP($F1272,'(참고)타워 스텟 가치'!$B$7:$L$11,X$2,0)*$E1272)</f>
        <v>30.780000000000108</v>
      </c>
      <c r="Y1272">
        <f>VLOOKUP($F1272,'(참고)타워 스텟 가치'!$B$7:$L$11,Y$2,0)+(VLOOKUP($F1272,'(참고)타워 스텟 가치'!$B$7:$L$11,Y$2,0)*$E1272)</f>
        <v>0</v>
      </c>
      <c r="Z1272">
        <f>VLOOKUP($F1272,'(참고)타워 스텟 가치'!$B$7:$L$11,Z$2,0)+(VLOOKUP($F1272,'(참고)타워 스텟 가치'!$B$7:$L$11,Z$2,0)*$E1272)</f>
        <v>0</v>
      </c>
      <c r="AA1272">
        <f>VLOOKUP($F1272,'(참고)타워 스텟 가치'!$B$7:$L$11,AA$2,0)+(VLOOKUP($F1272,'(참고)타워 스텟 가치'!$B$7:$L$11,AA$2,0)*$E1272)</f>
        <v>71.820000000000249</v>
      </c>
      <c r="AB1272">
        <f>SUM('스테이지별 몬스터 스텟'!S1272*'(참고)타워 스텟 가치'!$Q$17,'스테이지별 몬스터 스텟'!T1272*'(참고)타워 스텟 가치'!$R$17,'스테이지별 몬스터 스텟'!U1272*'(참고)타워 스텟 가치'!$S$17,'스테이지별 몬스터 스텟'!V1272*'(참고)타워 스텟 가치'!$T$17,'스테이지별 몬스터 스텟'!W1272*'(참고)타워 스텟 가치'!$U$17,'스테이지별 몬스터 스텟'!X1272*'(참고)타워 스텟 가치'!$V$17,'스테이지별 몬스터 스텟'!Y1272*'(참고)타워 스텟 가치'!$W$17,'스테이지별 몬스터 스텟'!Z1272*'(참고)타워 스텟 가치'!$X$17,'스테이지별 몬스터 스텟'!AA1272*'(참고)타워 스텟 가치'!$Y$17)</f>
        <v>786468.75750000274</v>
      </c>
      <c r="AC1272">
        <v>2</v>
      </c>
      <c r="AD1272">
        <f>VLOOKUP($F1272,'(참고)타워 스텟 가치'!$B$12:$L$16,AD$2,0)+(VLOOKUP($F1272,'(참고)타워 스텟 가치'!$B$12:$L$16,AD$2,0)*$E1272)</f>
        <v>577.12500000000205</v>
      </c>
      <c r="AE1272">
        <f>VLOOKUP($F1272,'(참고)타워 스텟 가치'!$B$12:$L$16,AE$2,0)+(VLOOKUP($F1272,'(참고)타워 스텟 가치'!$B$12:$L$16,AE$2,0)*$E1272)</f>
        <v>692.55000000000246</v>
      </c>
      <c r="AF1272">
        <f>VLOOKUP($F1272,'(참고)타워 스텟 가치'!$B$12:$L$16,AF$2,0)+(VLOOKUP($F1272,'(참고)타워 스텟 가치'!$B$12:$L$16,AF$2,0)*$E1272)</f>
        <v>513000.0000000018</v>
      </c>
      <c r="AG1272">
        <f>VLOOKUP($F1272,'(참고)타워 스텟 가치'!$B$12:$L$16,AG$2,0)+(VLOOKUP($F1272,'(참고)타워 스텟 가치'!$B$12:$L$16,AG$2,0)*$E1272)</f>
        <v>3462.7500000000123</v>
      </c>
      <c r="AH1272">
        <f>VLOOKUP($F1272,'(참고)타워 스텟 가치'!$B$12:$L$16,AH$2,0)+(VLOOKUP($F1272,'(참고)타워 스텟 가치'!$B$12:$L$16,AH$2,0)*$E1272)</f>
        <v>115.42500000000041</v>
      </c>
      <c r="AI1272">
        <f>VLOOKUP($F1272,'(참고)타워 스텟 가치'!$B$12:$L$16,AI$2,0)+(VLOOKUP($F1272,'(참고)타워 스텟 가치'!$B$12:$L$16,AI$2,0)*$E1272)</f>
        <v>30.780000000000108</v>
      </c>
      <c r="AJ1272">
        <f>VLOOKUP($F1272,'(참고)타워 스텟 가치'!$B$12:$L$16,AJ$2,0)+(VLOOKUP($F1272,'(참고)타워 스텟 가치'!$B$12:$L$16,AJ$2,0)*$E1272)</f>
        <v>0</v>
      </c>
      <c r="AK1272">
        <f>VLOOKUP($F1272,'(참고)타워 스텟 가치'!$B$12:$L$16,AK$2,0)+(VLOOKUP($F1272,'(참고)타워 스텟 가치'!$B$12:$L$16,AK$2,0)*$E1272)</f>
        <v>0</v>
      </c>
      <c r="AL1272">
        <f>VLOOKUP($F1272,'(참고)타워 스텟 가치'!$B$12:$L$16,AL$2,0)+(VLOOKUP($F1272,'(참고)타워 스텟 가치'!$B$12:$L$16,AL$2,0)*$E1272)</f>
        <v>143.6400000000005</v>
      </c>
      <c r="AM1272">
        <f>SUM('스테이지별 몬스터 스텟'!AD1272*'(참고)타워 스텟 가치'!$Q$17,'스테이지별 몬스터 스텟'!AE1272*'(참고)타워 스텟 가치'!$R$17,'스테이지별 몬스터 스텟'!AF1272*'(참고)타워 스텟 가치'!$S$17,'스테이지별 몬스터 스텟'!AG1272*'(참고)타워 스텟 가치'!$T$17,'스테이지별 몬스터 스텟'!AH1272*'(참고)타워 스텟 가치'!$U$17,'스테이지별 몬스터 스텟'!AI1272*'(참고)타워 스텟 가치'!$V$17,'스테이지별 몬스터 스텟'!AJ1272*'(참고)타워 스텟 가치'!$W$17,'스테이지별 몬스터 스텟'!AK1272*'(참고)타워 스텟 가치'!$X$17,'스테이지별 몬스터 스텟'!AL1272*'(참고)타워 스텟 가치'!$Y$17)</f>
        <v>779167.48500000266</v>
      </c>
      <c r="AN1272">
        <v>3</v>
      </c>
    </row>
    <row r="1273" spans="3:40" x14ac:dyDescent="0.3">
      <c r="C1273">
        <v>4</v>
      </c>
      <c r="D1273">
        <f t="shared" si="59"/>
        <v>254</v>
      </c>
      <c r="E1273" s="52">
        <f>VLOOKUP(D1273,'스테이지별 난이도 설정'!B:C,2,0)</f>
        <v>101.60000000000036</v>
      </c>
      <c r="F1273" t="str">
        <f t="shared" si="60"/>
        <v>유니크</v>
      </c>
      <c r="G1273">
        <f t="shared" si="58"/>
        <v>6</v>
      </c>
      <c r="H1273">
        <f>VLOOKUP($F1273,'(참고)타워 스텟 가치'!$B$2:$L$6,H$2,0)+(VLOOKUP($F1273,'(참고)타워 스텟 가치'!$B$2:$L$6,H$2,0)*$E1273)</f>
        <v>2597.0625000000091</v>
      </c>
      <c r="I1273">
        <f>VLOOKUP($F1273,'(참고)타워 스텟 가치'!$B$2:$L$6,I$2,0)+(VLOOKUP($F1273,'(참고)타워 스텟 가치'!$B$2:$L$6,I$2,0)*$E1273)</f>
        <v>519.41250000000184</v>
      </c>
      <c r="J1273">
        <f>VLOOKUP($F1273,'(참고)타워 스텟 가치'!$B$2:$L$6,J$2,0)+(VLOOKUP($F1273,'(참고)타워 스텟 가치'!$B$2:$L$6,J$2,0)*$E1273)</f>
        <v>513000.0000000018</v>
      </c>
      <c r="K1273">
        <f>VLOOKUP($F1273,'(참고)타워 스텟 가치'!$B$2:$L$6,K$2,0)+(VLOOKUP($F1273,'(참고)타워 스텟 가치'!$B$2:$L$6,K$2,0)*$E1273)</f>
        <v>10388.250000000036</v>
      </c>
      <c r="L1273">
        <f>VLOOKUP($F1273,'(참고)타워 스텟 가치'!$B$2:$L$6,L$2,0)+(VLOOKUP($F1273,'(참고)타워 스텟 가치'!$B$2:$L$6,L$2,0)*$E1273)</f>
        <v>173.13750000000061</v>
      </c>
      <c r="M1273">
        <f>VLOOKUP($F1273,'(참고)타워 스텟 가치'!$B$2:$L$6,M$2,0)+(VLOOKUP($F1273,'(참고)타워 스텟 가치'!$B$2:$L$6,M$2,0)*$E1273)</f>
        <v>30.780000000000108</v>
      </c>
      <c r="N1273">
        <f>VLOOKUP($F1273,'(참고)타워 스텟 가치'!$B$2:$L$6,N$2,0)+(VLOOKUP($F1273,'(참고)타워 스텟 가치'!$B$2:$L$6,N$2,0)*$E1273)</f>
        <v>0</v>
      </c>
      <c r="O1273">
        <f>VLOOKUP($F1273,'(참고)타워 스텟 가치'!$B$2:$L$6,O$2,0)+(VLOOKUP($F1273,'(참고)타워 스텟 가치'!$B$2:$L$6,O$2,0)*$E1273)</f>
        <v>0</v>
      </c>
      <c r="P1273">
        <f>VLOOKUP($F1273,'(참고)타워 스텟 가치'!$B$2:$L$6,P$2,0)+(VLOOKUP($F1273,'(참고)타워 스텟 가치'!$B$2:$L$6,P$2,0)*$E1273)</f>
        <v>102.60000000000036</v>
      </c>
      <c r="Q1273">
        <f>SUM('스테이지별 몬스터 스텟'!H1273*'(참고)타워 스텟 가치'!$Q$17,'스테이지별 몬스터 스텟'!I1273*'(참고)타워 스텟 가치'!$R$17,'스테이지별 몬스터 스텟'!J1273*'(참고)타워 스텟 가치'!$S$17,'스테이지별 몬스터 스텟'!K1273*'(참고)타워 스텟 가치'!$T$17,'스테이지별 몬스터 스텟'!L1273*'(참고)타워 스텟 가치'!$U$17,'스테이지별 몬스터 스텟'!M1273*'(참고)타워 스텟 가치'!$V$17,'스테이지별 몬스터 스텟'!N1273*'(참고)타워 스텟 가치'!$W$17,'스테이지별 몬스터 스텟'!O1273*'(참고)타워 스텟 가치'!$X$17,'스테이지별 몬스터 스텟'!P1273*'(참고)타워 스텟 가치'!$Y$17)</f>
        <v>796831.99875000282</v>
      </c>
      <c r="R1273">
        <v>1</v>
      </c>
      <c r="S1273">
        <f>VLOOKUP($F1273,'(참고)타워 스텟 가치'!$B$7:$L$11,S$2,0)+(VLOOKUP($F1273,'(참고)타워 스텟 가치'!$B$7:$L$11,S$2,0)*$E1273)</f>
        <v>865.68750000000307</v>
      </c>
      <c r="T1273">
        <f>VLOOKUP($F1273,'(참고)타워 스텟 가치'!$B$7:$L$11,T$2,0)+(VLOOKUP($F1273,'(참고)타워 스텟 가치'!$B$7:$L$11,T$2,0)*$E1273)</f>
        <v>1558.2375000000056</v>
      </c>
      <c r="U1273">
        <f>VLOOKUP($F1273,'(참고)타워 스텟 가치'!$B$7:$L$11,U$2,0)+(VLOOKUP($F1273,'(참고)타워 스텟 가치'!$B$7:$L$11,U$2,0)*$E1273)</f>
        <v>513000.0000000018</v>
      </c>
      <c r="V1273">
        <f>VLOOKUP($F1273,'(참고)타워 스텟 가치'!$B$7:$L$11,V$2,0)+(VLOOKUP($F1273,'(참고)타워 스텟 가치'!$B$7:$L$11,V$2,0)*$E1273)</f>
        <v>10388.250000000036</v>
      </c>
      <c r="W1273">
        <f>VLOOKUP($F1273,'(참고)타워 스텟 가치'!$B$7:$L$11,W$2,0)+(VLOOKUP($F1273,'(참고)타워 스텟 가치'!$B$7:$L$11,W$2,0)*$E1273)</f>
        <v>173.13750000000061</v>
      </c>
      <c r="X1273">
        <f>VLOOKUP($F1273,'(참고)타워 스텟 가치'!$B$7:$L$11,X$2,0)+(VLOOKUP($F1273,'(참고)타워 스텟 가치'!$B$7:$L$11,X$2,0)*$E1273)</f>
        <v>30.780000000000108</v>
      </c>
      <c r="Y1273">
        <f>VLOOKUP($F1273,'(참고)타워 스텟 가치'!$B$7:$L$11,Y$2,0)+(VLOOKUP($F1273,'(참고)타워 스텟 가치'!$B$7:$L$11,Y$2,0)*$E1273)</f>
        <v>0</v>
      </c>
      <c r="Z1273">
        <f>VLOOKUP($F1273,'(참고)타워 스텟 가치'!$B$7:$L$11,Z$2,0)+(VLOOKUP($F1273,'(참고)타워 스텟 가치'!$B$7:$L$11,Z$2,0)*$E1273)</f>
        <v>0</v>
      </c>
      <c r="AA1273">
        <f>VLOOKUP($F1273,'(참고)타워 스텟 가치'!$B$7:$L$11,AA$2,0)+(VLOOKUP($F1273,'(참고)타워 스텟 가치'!$B$7:$L$11,AA$2,0)*$E1273)</f>
        <v>102.60000000000036</v>
      </c>
      <c r="AB1273">
        <f>SUM('스테이지별 몬스터 스텟'!S1273*'(참고)타워 스텟 가치'!$Q$17,'스테이지별 몬스터 스텟'!T1273*'(참고)타워 스텟 가치'!$R$17,'스테이지별 몬스터 스텟'!U1273*'(참고)타워 스텟 가치'!$S$17,'스테이지별 몬스터 스텟'!V1273*'(참고)타워 스텟 가치'!$T$17,'스테이지별 몬스터 스텟'!W1273*'(참고)타워 스텟 가치'!$U$17,'스테이지별 몬스터 스텟'!X1273*'(참고)타워 스텟 가치'!$V$17,'스테이지별 몬스터 스텟'!Y1273*'(참고)타워 스텟 가치'!$W$17,'스테이지별 몬스터 스텟'!Z1273*'(참고)타워 스텟 가치'!$X$17,'스테이지별 몬스터 스텟'!AA1273*'(참고)타워 스텟 가치'!$Y$17)</f>
        <v>794927.48625000287</v>
      </c>
      <c r="AC1273">
        <v>2</v>
      </c>
      <c r="AD1273">
        <f>VLOOKUP($F1273,'(참고)타워 스텟 가치'!$B$12:$L$16,AD$2,0)+(VLOOKUP($F1273,'(참고)타워 스텟 가치'!$B$12:$L$16,AD$2,0)*$E1273)</f>
        <v>865.68750000000307</v>
      </c>
      <c r="AE1273">
        <f>VLOOKUP($F1273,'(참고)타워 스텟 가치'!$B$12:$L$16,AE$2,0)+(VLOOKUP($F1273,'(참고)타워 스텟 가치'!$B$12:$L$16,AE$2,0)*$E1273)</f>
        <v>1038.8250000000037</v>
      </c>
      <c r="AF1273">
        <f>VLOOKUP($F1273,'(참고)타워 스텟 가치'!$B$12:$L$16,AF$2,0)+(VLOOKUP($F1273,'(참고)타워 스텟 가치'!$B$12:$L$16,AF$2,0)*$E1273)</f>
        <v>513000.0000000018</v>
      </c>
      <c r="AG1273">
        <f>VLOOKUP($F1273,'(참고)타워 스텟 가치'!$B$12:$L$16,AG$2,0)+(VLOOKUP($F1273,'(참고)타워 스텟 가치'!$B$12:$L$16,AG$2,0)*$E1273)</f>
        <v>5194.1250000000182</v>
      </c>
      <c r="AH1273">
        <f>VLOOKUP($F1273,'(참고)타워 스텟 가치'!$B$12:$L$16,AH$2,0)+(VLOOKUP($F1273,'(참고)타워 스텟 가치'!$B$12:$L$16,AH$2,0)*$E1273)</f>
        <v>173.13750000000061</v>
      </c>
      <c r="AI1273">
        <f>VLOOKUP($F1273,'(참고)타워 스텟 가치'!$B$12:$L$16,AI$2,0)+(VLOOKUP($F1273,'(참고)타워 스텟 가치'!$B$12:$L$16,AI$2,0)*$E1273)</f>
        <v>30.780000000000108</v>
      </c>
      <c r="AJ1273">
        <f>VLOOKUP($F1273,'(참고)타워 스텟 가치'!$B$12:$L$16,AJ$2,0)+(VLOOKUP($F1273,'(참고)타워 스텟 가치'!$B$12:$L$16,AJ$2,0)*$E1273)</f>
        <v>0</v>
      </c>
      <c r="AK1273">
        <f>VLOOKUP($F1273,'(참고)타워 스텟 가치'!$B$12:$L$16,AK$2,0)+(VLOOKUP($F1273,'(참고)타워 스텟 가치'!$B$12:$L$16,AK$2,0)*$E1273)</f>
        <v>0</v>
      </c>
      <c r="AL1273">
        <f>VLOOKUP($F1273,'(참고)타워 스텟 가치'!$B$12:$L$16,AL$2,0)+(VLOOKUP($F1273,'(참고)타워 스텟 가치'!$B$12:$L$16,AL$2,0)*$E1273)</f>
        <v>205.20000000000073</v>
      </c>
      <c r="AM1273">
        <f>SUM('스테이지별 몬스터 스텟'!AD1273*'(참고)타워 스텟 가치'!$Q$17,'스테이지별 몬스터 스텟'!AE1273*'(참고)타워 스텟 가치'!$R$17,'스테이지별 몬스터 스텟'!AF1273*'(참고)타워 스텟 가치'!$S$17,'스테이지별 몬스터 스텟'!AG1273*'(참고)타워 스텟 가치'!$T$17,'스테이지별 몬스터 스텟'!AH1273*'(참고)타워 스텟 가치'!$U$17,'스테이지별 몬스터 스텟'!AI1273*'(참고)타워 스텟 가치'!$V$17,'스테이지별 몬스터 스텟'!AJ1273*'(참고)타워 스텟 가치'!$W$17,'스테이지별 몬스터 스텟'!AK1273*'(참고)타워 스텟 가치'!$X$17,'스테이지별 몬스터 스텟'!AL1273*'(참고)타워 스텟 가치'!$Y$17)</f>
        <v>783965.3175000028</v>
      </c>
      <c r="AN1273">
        <v>3</v>
      </c>
    </row>
    <row r="1274" spans="3:40" x14ac:dyDescent="0.3">
      <c r="C1274">
        <v>5</v>
      </c>
      <c r="D1274">
        <f t="shared" si="59"/>
        <v>254</v>
      </c>
      <c r="E1274" s="52">
        <f>VLOOKUP(D1274,'스테이지별 난이도 설정'!B:C,2,0)</f>
        <v>101.60000000000036</v>
      </c>
      <c r="F1274" t="str">
        <f t="shared" si="60"/>
        <v>스페셜</v>
      </c>
      <c r="G1274">
        <f t="shared" si="58"/>
        <v>6</v>
      </c>
      <c r="H1274">
        <f>VLOOKUP($F1274,'(참고)타워 스텟 가치'!$B$2:$L$6,H$2,0)+(VLOOKUP($F1274,'(참고)타워 스텟 가치'!$B$2:$L$6,H$2,0)*$E1274)</f>
        <v>3895.5937500000136</v>
      </c>
      <c r="I1274">
        <f>VLOOKUP($F1274,'(참고)타워 스텟 가치'!$B$2:$L$6,I$2,0)+(VLOOKUP($F1274,'(참고)타워 스텟 가치'!$B$2:$L$6,I$2,0)*$E1274)</f>
        <v>779.11875000000282</v>
      </c>
      <c r="J1274">
        <f>VLOOKUP($F1274,'(참고)타워 스텟 가치'!$B$2:$L$6,J$2,0)+(VLOOKUP($F1274,'(참고)타워 스텟 가치'!$B$2:$L$6,J$2,0)*$E1274)</f>
        <v>513000.0000000018</v>
      </c>
      <c r="K1274">
        <f>VLOOKUP($F1274,'(참고)타워 스텟 가치'!$B$2:$L$6,K$2,0)+(VLOOKUP($F1274,'(참고)타워 스텟 가치'!$B$2:$L$6,K$2,0)*$E1274)</f>
        <v>15582.375000000055</v>
      </c>
      <c r="L1274">
        <f>VLOOKUP($F1274,'(참고)타워 스텟 가치'!$B$2:$L$6,L$2,0)+(VLOOKUP($F1274,'(참고)타워 스텟 가치'!$B$2:$L$6,L$2,0)*$E1274)</f>
        <v>259.70625000000092</v>
      </c>
      <c r="M1274">
        <f>VLOOKUP($F1274,'(참고)타워 스텟 가치'!$B$2:$L$6,M$2,0)+(VLOOKUP($F1274,'(참고)타워 스텟 가치'!$B$2:$L$6,M$2,0)*$E1274)</f>
        <v>30.780000000000108</v>
      </c>
      <c r="N1274">
        <f>VLOOKUP($F1274,'(참고)타워 스텟 가치'!$B$2:$L$6,N$2,0)+(VLOOKUP($F1274,'(참고)타워 스텟 가치'!$B$2:$L$6,N$2,0)*$E1274)</f>
        <v>0</v>
      </c>
      <c r="O1274">
        <f>VLOOKUP($F1274,'(참고)타워 스텟 가치'!$B$2:$L$6,O$2,0)+(VLOOKUP($F1274,'(참고)타워 스텟 가치'!$B$2:$L$6,O$2,0)*$E1274)</f>
        <v>0</v>
      </c>
      <c r="P1274">
        <f>VLOOKUP($F1274,'(참고)타워 스텟 가치'!$B$2:$L$6,P$2,0)+(VLOOKUP($F1274,'(참고)타워 스텟 가치'!$B$2:$L$6,P$2,0)*$E1274)</f>
        <v>102.60000000000036</v>
      </c>
      <c r="Q1274">
        <f>SUM('스테이지별 몬스터 스텟'!H1274*'(참고)타워 스텟 가치'!$Q$17,'스테이지별 몬스터 스텟'!I1274*'(참고)타워 스텟 가치'!$R$17,'스테이지별 몬스터 스텟'!J1274*'(참고)타워 스텟 가치'!$S$17,'스테이지별 몬스터 스텟'!K1274*'(참고)타워 스텟 가치'!$T$17,'스테이지별 몬스터 스텟'!L1274*'(참고)타워 스텟 가치'!$U$17,'스테이지별 몬스터 스텟'!M1274*'(참고)타워 스텟 가치'!$V$17,'스테이지별 몬스터 스텟'!N1274*'(참고)타워 스텟 가치'!$W$17,'스테이지별 몬스터 스텟'!O1274*'(참고)타워 스텟 가치'!$X$17,'스테이지별 몬스터 스텟'!P1274*'(참고)타워 스텟 가치'!$Y$17)</f>
        <v>810380.00812500273</v>
      </c>
      <c r="R1274">
        <v>1</v>
      </c>
      <c r="S1274">
        <f>VLOOKUP($F1274,'(참고)타워 스텟 가치'!$B$7:$L$11,S$2,0)+(VLOOKUP($F1274,'(참고)타워 스텟 가치'!$B$7:$L$11,S$2,0)*$E1274)</f>
        <v>1298.5312500000045</v>
      </c>
      <c r="T1274">
        <f>VLOOKUP($F1274,'(참고)타워 스텟 가치'!$B$7:$L$11,T$2,0)+(VLOOKUP($F1274,'(참고)타워 스텟 가치'!$B$7:$L$11,T$2,0)*$E1274)</f>
        <v>2337.3562500000085</v>
      </c>
      <c r="U1274">
        <f>VLOOKUP($F1274,'(참고)타워 스텟 가치'!$B$7:$L$11,U$2,0)+(VLOOKUP($F1274,'(참고)타워 스텟 가치'!$B$7:$L$11,U$2,0)*$E1274)</f>
        <v>513000.0000000018</v>
      </c>
      <c r="V1274">
        <f>VLOOKUP($F1274,'(참고)타워 스텟 가치'!$B$7:$L$11,V$2,0)+(VLOOKUP($F1274,'(참고)타워 스텟 가치'!$B$7:$L$11,V$2,0)*$E1274)</f>
        <v>15582.375000000055</v>
      </c>
      <c r="W1274">
        <f>VLOOKUP($F1274,'(참고)타워 스텟 가치'!$B$7:$L$11,W$2,0)+(VLOOKUP($F1274,'(참고)타워 스텟 가치'!$B$7:$L$11,W$2,0)*$E1274)</f>
        <v>259.70625000000092</v>
      </c>
      <c r="X1274">
        <f>VLOOKUP($F1274,'(참고)타워 스텟 가치'!$B$7:$L$11,X$2,0)+(VLOOKUP($F1274,'(참고)타워 스텟 가치'!$B$7:$L$11,X$2,0)*$E1274)</f>
        <v>30.780000000000108</v>
      </c>
      <c r="Y1274">
        <f>VLOOKUP($F1274,'(참고)타워 스텟 가치'!$B$7:$L$11,Y$2,0)+(VLOOKUP($F1274,'(참고)타워 스텟 가치'!$B$7:$L$11,Y$2,0)*$E1274)</f>
        <v>0</v>
      </c>
      <c r="Z1274">
        <f>VLOOKUP($F1274,'(참고)타워 스텟 가치'!$B$7:$L$11,Z$2,0)+(VLOOKUP($F1274,'(참고)타워 스텟 가치'!$B$7:$L$11,Z$2,0)*$E1274)</f>
        <v>0</v>
      </c>
      <c r="AA1274">
        <f>VLOOKUP($F1274,'(참고)타워 스텟 가치'!$B$7:$L$11,AA$2,0)+(VLOOKUP($F1274,'(참고)타워 스텟 가치'!$B$7:$L$11,AA$2,0)*$E1274)</f>
        <v>102.60000000000036</v>
      </c>
      <c r="AB1274">
        <f>SUM('스테이지별 몬스터 스텟'!S1274*'(참고)타워 스텟 가치'!$Q$17,'스테이지별 몬스터 스텟'!T1274*'(참고)타워 스텟 가치'!$R$17,'스테이지별 몬스터 스텟'!U1274*'(참고)타워 스텟 가치'!$S$17,'스테이지별 몬스터 스텟'!V1274*'(참고)타워 스텟 가치'!$T$17,'스테이지별 몬스터 스텟'!W1274*'(참고)타워 스텟 가치'!$U$17,'스테이지별 몬스터 스텟'!X1274*'(참고)타워 스텟 가치'!$V$17,'스테이지별 몬스터 스텟'!Y1274*'(참고)타워 스텟 가치'!$W$17,'스테이지별 몬스터 스텟'!Z1274*'(참고)타워 스텟 가치'!$X$17,'스테이지별 몬스터 스텟'!AA1274*'(참고)타워 스텟 가치'!$Y$17)</f>
        <v>807523.2393750028</v>
      </c>
      <c r="AC1274">
        <v>2</v>
      </c>
      <c r="AD1274">
        <f>VLOOKUP($F1274,'(참고)타워 스텟 가치'!$B$12:$L$16,AD$2,0)+(VLOOKUP($F1274,'(참고)타워 스텟 가치'!$B$12:$L$16,AD$2,0)*$E1274)</f>
        <v>1298.5312500000045</v>
      </c>
      <c r="AE1274">
        <f>VLOOKUP($F1274,'(참고)타워 스텟 가치'!$B$12:$L$16,AE$2,0)+(VLOOKUP($F1274,'(참고)타워 스텟 가치'!$B$12:$L$16,AE$2,0)*$E1274)</f>
        <v>1558.2375000000056</v>
      </c>
      <c r="AF1274">
        <f>VLOOKUP($F1274,'(참고)타워 스텟 가치'!$B$12:$L$16,AF$2,0)+(VLOOKUP($F1274,'(참고)타워 스텟 가치'!$B$12:$L$16,AF$2,0)*$E1274)</f>
        <v>513000.0000000018</v>
      </c>
      <c r="AG1274">
        <f>VLOOKUP($F1274,'(참고)타워 스텟 가치'!$B$12:$L$16,AG$2,0)+(VLOOKUP($F1274,'(참고)타워 스텟 가치'!$B$12:$L$16,AG$2,0)*$E1274)</f>
        <v>7791.1875000000273</v>
      </c>
      <c r="AH1274">
        <f>VLOOKUP($F1274,'(참고)타워 스텟 가치'!$B$12:$L$16,AH$2,0)+(VLOOKUP($F1274,'(참고)타워 스텟 가치'!$B$12:$L$16,AH$2,0)*$E1274)</f>
        <v>259.70625000000092</v>
      </c>
      <c r="AI1274">
        <f>VLOOKUP($F1274,'(참고)타워 스텟 가치'!$B$12:$L$16,AI$2,0)+(VLOOKUP($F1274,'(참고)타워 스텟 가치'!$B$12:$L$16,AI$2,0)*$E1274)</f>
        <v>30.780000000000108</v>
      </c>
      <c r="AJ1274">
        <f>VLOOKUP($F1274,'(참고)타워 스텟 가치'!$B$12:$L$16,AJ$2,0)+(VLOOKUP($F1274,'(참고)타워 스텟 가치'!$B$12:$L$16,AJ$2,0)*$E1274)</f>
        <v>0</v>
      </c>
      <c r="AK1274">
        <f>VLOOKUP($F1274,'(참고)타워 스텟 가치'!$B$12:$L$16,AK$2,0)+(VLOOKUP($F1274,'(참고)타워 스텟 가치'!$B$12:$L$16,AK$2,0)*$E1274)</f>
        <v>0</v>
      </c>
      <c r="AL1274">
        <f>VLOOKUP($F1274,'(참고)타워 스텟 가치'!$B$12:$L$16,AL$2,0)+(VLOOKUP($F1274,'(참고)타워 스텟 가치'!$B$12:$L$16,AL$2,0)*$E1274)</f>
        <v>205.20000000000073</v>
      </c>
      <c r="AM1274">
        <f>SUM('스테이지별 몬스터 스텟'!AD1274*'(참고)타워 스텟 가치'!$Q$17,'스테이지별 몬스터 스텟'!AE1274*'(참고)타워 스텟 가치'!$R$17,'스테이지별 몬스터 스텟'!AF1274*'(참고)타워 스텟 가치'!$S$17,'스테이지별 몬스터 스텟'!AG1274*'(참고)타워 스텟 가치'!$T$17,'스테이지별 몬스터 스텟'!AH1274*'(참고)타워 스텟 가치'!$U$17,'스테이지별 몬스터 스텟'!AI1274*'(참고)타워 스텟 가치'!$V$17,'스테이지별 몬스터 스텟'!AJ1274*'(참고)타워 스텟 가치'!$W$17,'스테이지별 몬스터 스텟'!AK1274*'(참고)타워 스텟 가치'!$X$17,'스테이지별 몬스터 스텟'!AL1274*'(참고)타워 스텟 가치'!$Y$17)</f>
        <v>790977.38625000278</v>
      </c>
      <c r="AN1274">
        <v>3</v>
      </c>
    </row>
    <row r="1275" spans="3:40" x14ac:dyDescent="0.3">
      <c r="C1275">
        <v>1</v>
      </c>
      <c r="D1275">
        <f t="shared" si="59"/>
        <v>255</v>
      </c>
      <c r="E1275" s="52">
        <f>VLOOKUP(D1275,'스테이지별 난이도 설정'!B:C,2,0)</f>
        <v>102.00000000000037</v>
      </c>
      <c r="F1275" t="str">
        <f t="shared" si="60"/>
        <v>일반</v>
      </c>
      <c r="G1275">
        <f t="shared" si="58"/>
        <v>6</v>
      </c>
      <c r="H1275">
        <f>VLOOKUP($F1275,'(참고)타워 스텟 가치'!$B$2:$L$6,H$2,0)+(VLOOKUP($F1275,'(참고)타워 스텟 가치'!$B$2:$L$6,H$2,0)*$E1275)</f>
        <v>772.50000000000273</v>
      </c>
      <c r="I1275">
        <f>VLOOKUP($F1275,'(참고)타워 스텟 가치'!$B$2:$L$6,I$2,0)+(VLOOKUP($F1275,'(참고)타워 스텟 가치'!$B$2:$L$6,I$2,0)*$E1275)</f>
        <v>154.50000000000057</v>
      </c>
      <c r="J1275">
        <f>VLOOKUP($F1275,'(참고)타워 스텟 가치'!$B$2:$L$6,J$2,0)+(VLOOKUP($F1275,'(참고)타워 스텟 가치'!$B$2:$L$6,J$2,0)*$E1275)</f>
        <v>515000.00000000186</v>
      </c>
      <c r="K1275">
        <f>VLOOKUP($F1275,'(참고)타워 스텟 가치'!$B$2:$L$6,K$2,0)+(VLOOKUP($F1275,'(참고)타워 스텟 가치'!$B$2:$L$6,K$2,0)*$E1275)</f>
        <v>3090.0000000000109</v>
      </c>
      <c r="L1275">
        <f>VLOOKUP($F1275,'(참고)타워 스텟 가치'!$B$2:$L$6,L$2,0)+(VLOOKUP($F1275,'(참고)타워 스텟 가치'!$B$2:$L$6,L$2,0)*$E1275)</f>
        <v>51.500000000000185</v>
      </c>
      <c r="M1275">
        <f>VLOOKUP($F1275,'(참고)타워 스텟 가치'!$B$2:$L$6,M$2,0)+(VLOOKUP($F1275,'(참고)타워 스텟 가치'!$B$2:$L$6,M$2,0)*$E1275)</f>
        <v>30.900000000000109</v>
      </c>
      <c r="N1275">
        <f>VLOOKUP($F1275,'(참고)타워 스텟 가치'!$B$2:$L$6,N$2,0)+(VLOOKUP($F1275,'(참고)타워 스텟 가치'!$B$2:$L$6,N$2,0)*$E1275)</f>
        <v>0</v>
      </c>
      <c r="O1275">
        <f>VLOOKUP($F1275,'(참고)타워 스텟 가치'!$B$2:$L$6,O$2,0)+(VLOOKUP($F1275,'(참고)타워 스텟 가치'!$B$2:$L$6,O$2,0)*$E1275)</f>
        <v>0</v>
      </c>
      <c r="P1275">
        <f>VLOOKUP($F1275,'(참고)타워 스텟 가치'!$B$2:$L$6,P$2,0)+(VLOOKUP($F1275,'(참고)타워 스텟 가치'!$B$2:$L$6,P$2,0)*$E1275)</f>
        <v>72.10000000000025</v>
      </c>
      <c r="Q1275">
        <f>SUM('스테이지별 몬스터 스텟'!H1275*'(참고)타워 스텟 가치'!$Q$17,'스테이지별 몬스터 스텟'!I1275*'(참고)타워 스텟 가치'!$R$17,'스테이지별 몬스터 스텟'!J1275*'(참고)타워 스텟 가치'!$S$17,'스테이지별 몬스터 스텟'!K1275*'(참고)타워 스텟 가치'!$T$17,'스테이지별 몬스터 스텟'!L1275*'(참고)타워 스텟 가치'!$U$17,'스테이지별 몬스터 스텟'!M1275*'(참고)타워 스텟 가치'!$V$17,'스테이지별 몬스터 스텟'!N1275*'(참고)타워 스텟 가치'!$W$17,'스테이지별 몬스터 스텟'!O1275*'(참고)타워 스텟 가치'!$X$17,'스테이지별 몬스터 스텟'!P1275*'(참고)타워 스텟 가치'!$Y$17)</f>
        <v>780734.85000000277</v>
      </c>
      <c r="R1275">
        <v>1</v>
      </c>
      <c r="S1275">
        <f>VLOOKUP($F1275,'(참고)타워 스텟 가치'!$B$7:$L$11,S$2,0)+(VLOOKUP($F1275,'(참고)타워 스텟 가치'!$B$7:$L$11,S$2,0)*$E1275)</f>
        <v>257.50000000000091</v>
      </c>
      <c r="T1275">
        <f>VLOOKUP($F1275,'(참고)타워 스텟 가치'!$B$7:$L$11,T$2,0)+(VLOOKUP($F1275,'(참고)타워 스텟 가치'!$B$7:$L$11,T$2,0)*$E1275)</f>
        <v>463.50000000000165</v>
      </c>
      <c r="U1275">
        <f>VLOOKUP($F1275,'(참고)타워 스텟 가치'!$B$7:$L$11,U$2,0)+(VLOOKUP($F1275,'(참고)타워 스텟 가치'!$B$7:$L$11,U$2,0)*$E1275)</f>
        <v>515000.00000000186</v>
      </c>
      <c r="V1275">
        <f>VLOOKUP($F1275,'(참고)타워 스텟 가치'!$B$7:$L$11,V$2,0)+(VLOOKUP($F1275,'(참고)타워 스텟 가치'!$B$7:$L$11,V$2,0)*$E1275)</f>
        <v>3090.0000000000109</v>
      </c>
      <c r="W1275">
        <f>VLOOKUP($F1275,'(참고)타워 스텟 가치'!$B$7:$L$11,W$2,0)+(VLOOKUP($F1275,'(참고)타워 스텟 가치'!$B$7:$L$11,W$2,0)*$E1275)</f>
        <v>51.500000000000185</v>
      </c>
      <c r="X1275">
        <f>VLOOKUP($F1275,'(참고)타워 스텟 가치'!$B$7:$L$11,X$2,0)+(VLOOKUP($F1275,'(참고)타워 스텟 가치'!$B$7:$L$11,X$2,0)*$E1275)</f>
        <v>30.900000000000109</v>
      </c>
      <c r="Y1275">
        <f>VLOOKUP($F1275,'(참고)타워 스텟 가치'!$B$7:$L$11,Y$2,0)+(VLOOKUP($F1275,'(참고)타워 스텟 가치'!$B$7:$L$11,Y$2,0)*$E1275)</f>
        <v>0</v>
      </c>
      <c r="Z1275">
        <f>VLOOKUP($F1275,'(참고)타워 스텟 가치'!$B$7:$L$11,Z$2,0)+(VLOOKUP($F1275,'(참고)타워 스텟 가치'!$B$7:$L$11,Z$2,0)*$E1275)</f>
        <v>0</v>
      </c>
      <c r="AA1275">
        <f>VLOOKUP($F1275,'(참고)타워 스텟 가치'!$B$7:$L$11,AA$2,0)+(VLOOKUP($F1275,'(참고)타워 스텟 가치'!$B$7:$L$11,AA$2,0)*$E1275)</f>
        <v>72.10000000000025</v>
      </c>
      <c r="AB1275">
        <f>SUM('스테이지별 몬스터 스텟'!S1275*'(참고)타워 스텟 가치'!$Q$17,'스테이지별 몬스터 스텟'!T1275*'(참고)타워 스텟 가치'!$R$17,'스테이지별 몬스터 스텟'!U1275*'(참고)타워 스텟 가치'!$S$17,'스테이지별 몬스터 스텟'!V1275*'(참고)타워 스텟 가치'!$T$17,'스테이지별 몬스터 스텟'!W1275*'(참고)타워 스텟 가치'!$U$17,'스테이지별 몬스터 스텟'!X1275*'(참고)타워 스텟 가치'!$V$17,'스테이지별 몬스터 스텟'!Y1275*'(참고)타워 스텟 가치'!$W$17,'스테이지별 몬스터 스텟'!Z1275*'(참고)타워 스텟 가치'!$X$17,'스테이지별 몬스터 스텟'!AA1275*'(참고)타워 스텟 가치'!$Y$17)</f>
        <v>780168.35000000277</v>
      </c>
      <c r="AC1275">
        <v>2</v>
      </c>
      <c r="AD1275">
        <f>VLOOKUP($F1275,'(참고)타워 스텟 가치'!$B$12:$L$16,AD$2,0)+(VLOOKUP($F1275,'(참고)타워 스텟 가치'!$B$12:$L$16,AD$2,0)*$E1275)</f>
        <v>257.50000000000091</v>
      </c>
      <c r="AE1275">
        <f>VLOOKUP($F1275,'(참고)타워 스텟 가치'!$B$12:$L$16,AE$2,0)+(VLOOKUP($F1275,'(참고)타워 스텟 가치'!$B$12:$L$16,AE$2,0)*$E1275)</f>
        <v>309.00000000000114</v>
      </c>
      <c r="AF1275">
        <f>VLOOKUP($F1275,'(참고)타워 스텟 가치'!$B$12:$L$16,AF$2,0)+(VLOOKUP($F1275,'(참고)타워 스텟 가치'!$B$12:$L$16,AF$2,0)*$E1275)</f>
        <v>515000.00000000186</v>
      </c>
      <c r="AG1275">
        <f>VLOOKUP($F1275,'(참고)타워 스텟 가치'!$B$12:$L$16,AG$2,0)+(VLOOKUP($F1275,'(참고)타워 스텟 가치'!$B$12:$L$16,AG$2,0)*$E1275)</f>
        <v>1545.0000000000055</v>
      </c>
      <c r="AH1275">
        <f>VLOOKUP($F1275,'(참고)타워 스텟 가치'!$B$12:$L$16,AH$2,0)+(VLOOKUP($F1275,'(참고)타워 스텟 가치'!$B$12:$L$16,AH$2,0)*$E1275)</f>
        <v>51.500000000000185</v>
      </c>
      <c r="AI1275">
        <f>VLOOKUP($F1275,'(참고)타워 스텟 가치'!$B$12:$L$16,AI$2,0)+(VLOOKUP($F1275,'(참고)타워 스텟 가치'!$B$12:$L$16,AI$2,0)*$E1275)</f>
        <v>30.900000000000109</v>
      </c>
      <c r="AJ1275">
        <f>VLOOKUP($F1275,'(참고)타워 스텟 가치'!$B$12:$L$16,AJ$2,0)+(VLOOKUP($F1275,'(참고)타워 스텟 가치'!$B$12:$L$16,AJ$2,0)*$E1275)</f>
        <v>0</v>
      </c>
      <c r="AK1275">
        <f>VLOOKUP($F1275,'(참고)타워 스텟 가치'!$B$12:$L$16,AK$2,0)+(VLOOKUP($F1275,'(참고)타워 스텟 가치'!$B$12:$L$16,AK$2,0)*$E1275)</f>
        <v>0</v>
      </c>
      <c r="AL1275">
        <f>VLOOKUP($F1275,'(참고)타워 스텟 가치'!$B$12:$L$16,AL$2,0)+(VLOOKUP($F1275,'(참고)타워 스텟 가치'!$B$12:$L$16,AL$2,0)*$E1275)</f>
        <v>144.2000000000005</v>
      </c>
      <c r="AM1275">
        <f>SUM('스테이지별 몬스터 스텟'!AD1275*'(참고)타워 스텟 가치'!$Q$17,'스테이지별 몬스터 스텟'!AE1275*'(참고)타워 스텟 가치'!$R$17,'스테이지별 몬스터 스텟'!AF1275*'(참고)타워 스텟 가치'!$S$17,'스테이지별 몬스터 스텟'!AG1275*'(참고)타워 스텟 가치'!$T$17,'스테이지별 몬스터 스텟'!AH1275*'(참고)타워 스텟 가치'!$U$17,'스테이지별 몬스터 스텟'!AI1275*'(참고)타워 스텟 가치'!$V$17,'스테이지별 몬스터 스텟'!AJ1275*'(참고)타워 스텟 가치'!$W$17,'스테이지별 몬스터 스텟'!AK1275*'(참고)타워 스텟 가치'!$X$17,'스테이지별 몬스터 스텟'!AL1275*'(참고)타워 스텟 가치'!$Y$17)</f>
        <v>776990.80000000284</v>
      </c>
      <c r="AN1275">
        <v>3</v>
      </c>
    </row>
    <row r="1276" spans="3:40" x14ac:dyDescent="0.3">
      <c r="C1276">
        <v>2</v>
      </c>
      <c r="D1276">
        <f t="shared" si="59"/>
        <v>255</v>
      </c>
      <c r="E1276" s="52">
        <f>VLOOKUP(D1276,'스테이지별 난이도 설정'!B:C,2,0)</f>
        <v>102.00000000000037</v>
      </c>
      <c r="F1276" t="str">
        <f t="shared" si="60"/>
        <v>레어</v>
      </c>
      <c r="G1276">
        <f t="shared" si="58"/>
        <v>6</v>
      </c>
      <c r="H1276">
        <f>VLOOKUP($F1276,'(참고)타워 스텟 가치'!$B$2:$L$6,H$2,0)+(VLOOKUP($F1276,'(참고)타워 스텟 가치'!$B$2:$L$6,H$2,0)*$E1276)</f>
        <v>1158.7500000000041</v>
      </c>
      <c r="I1276">
        <f>VLOOKUP($F1276,'(참고)타워 스텟 가치'!$B$2:$L$6,I$2,0)+(VLOOKUP($F1276,'(참고)타워 스텟 가치'!$B$2:$L$6,I$2,0)*$E1276)</f>
        <v>231.75000000000082</v>
      </c>
      <c r="J1276">
        <f>VLOOKUP($F1276,'(참고)타워 스텟 가치'!$B$2:$L$6,J$2,0)+(VLOOKUP($F1276,'(참고)타워 스텟 가치'!$B$2:$L$6,J$2,0)*$E1276)</f>
        <v>515000.00000000186</v>
      </c>
      <c r="K1276">
        <f>VLOOKUP($F1276,'(참고)타워 스텟 가치'!$B$2:$L$6,K$2,0)+(VLOOKUP($F1276,'(참고)타워 스텟 가치'!$B$2:$L$6,K$2,0)*$E1276)</f>
        <v>4635.0000000000164</v>
      </c>
      <c r="L1276">
        <f>VLOOKUP($F1276,'(참고)타워 스텟 가치'!$B$2:$L$6,L$2,0)+(VLOOKUP($F1276,'(참고)타워 스텟 가치'!$B$2:$L$6,L$2,0)*$E1276)</f>
        <v>77.250000000000284</v>
      </c>
      <c r="M1276">
        <f>VLOOKUP($F1276,'(참고)타워 스텟 가치'!$B$2:$L$6,M$2,0)+(VLOOKUP($F1276,'(참고)타워 스텟 가치'!$B$2:$L$6,M$2,0)*$E1276)</f>
        <v>30.900000000000109</v>
      </c>
      <c r="N1276">
        <f>VLOOKUP($F1276,'(참고)타워 스텟 가치'!$B$2:$L$6,N$2,0)+(VLOOKUP($F1276,'(참고)타워 스텟 가치'!$B$2:$L$6,N$2,0)*$E1276)</f>
        <v>0</v>
      </c>
      <c r="O1276">
        <f>VLOOKUP($F1276,'(참고)타워 스텟 가치'!$B$2:$L$6,O$2,0)+(VLOOKUP($F1276,'(참고)타워 스텟 가치'!$B$2:$L$6,O$2,0)*$E1276)</f>
        <v>0</v>
      </c>
      <c r="P1276">
        <f>VLOOKUP($F1276,'(참고)타워 스텟 가치'!$B$2:$L$6,P$2,0)+(VLOOKUP($F1276,'(참고)타워 스텟 가치'!$B$2:$L$6,P$2,0)*$E1276)</f>
        <v>72.10000000000025</v>
      </c>
      <c r="Q1276">
        <f>SUM('스테이지별 몬스터 스텟'!H1276*'(참고)타워 스텟 가치'!$Q$17,'스테이지별 몬스터 스텟'!I1276*'(참고)타워 스텟 가치'!$R$17,'스테이지별 몬스터 스텟'!J1276*'(참고)타워 스텟 가치'!$S$17,'스테이지별 몬스터 스텟'!K1276*'(참고)타워 스텟 가치'!$T$17,'스테이지별 몬스터 스텟'!L1276*'(참고)타워 스텟 가치'!$U$17,'스테이지별 몬스터 스텟'!M1276*'(참고)타워 스텟 가치'!$V$17,'스테이지별 몬스터 스텟'!N1276*'(참고)타워 스텟 가치'!$W$17,'스테이지별 몬스터 스텟'!O1276*'(참고)타워 스텟 가치'!$X$17,'스테이지별 몬스터 스텟'!P1276*'(참고)타워 스텟 가치'!$Y$17)</f>
        <v>784764.72500000277</v>
      </c>
      <c r="R1276">
        <v>1</v>
      </c>
      <c r="S1276">
        <f>VLOOKUP($F1276,'(참고)타워 스텟 가치'!$B$7:$L$11,S$2,0)+(VLOOKUP($F1276,'(참고)타워 스텟 가치'!$B$7:$L$11,S$2,0)*$E1276)</f>
        <v>386.25000000000136</v>
      </c>
      <c r="T1276">
        <f>VLOOKUP($F1276,'(참고)타워 스텟 가치'!$B$7:$L$11,T$2,0)+(VLOOKUP($F1276,'(참고)타워 스텟 가치'!$B$7:$L$11,T$2,0)*$E1276)</f>
        <v>695.2500000000025</v>
      </c>
      <c r="U1276">
        <f>VLOOKUP($F1276,'(참고)타워 스텟 가치'!$B$7:$L$11,U$2,0)+(VLOOKUP($F1276,'(참고)타워 스텟 가치'!$B$7:$L$11,U$2,0)*$E1276)</f>
        <v>515000.00000000186</v>
      </c>
      <c r="V1276">
        <f>VLOOKUP($F1276,'(참고)타워 스텟 가치'!$B$7:$L$11,V$2,0)+(VLOOKUP($F1276,'(참고)타워 스텟 가치'!$B$7:$L$11,V$2,0)*$E1276)</f>
        <v>4635.0000000000164</v>
      </c>
      <c r="W1276">
        <f>VLOOKUP($F1276,'(참고)타워 스텟 가치'!$B$7:$L$11,W$2,0)+(VLOOKUP($F1276,'(참고)타워 스텟 가치'!$B$7:$L$11,W$2,0)*$E1276)</f>
        <v>77.250000000000284</v>
      </c>
      <c r="X1276">
        <f>VLOOKUP($F1276,'(참고)타워 스텟 가치'!$B$7:$L$11,X$2,0)+(VLOOKUP($F1276,'(참고)타워 스텟 가치'!$B$7:$L$11,X$2,0)*$E1276)</f>
        <v>30.900000000000109</v>
      </c>
      <c r="Y1276">
        <f>VLOOKUP($F1276,'(참고)타워 스텟 가치'!$B$7:$L$11,Y$2,0)+(VLOOKUP($F1276,'(참고)타워 스텟 가치'!$B$7:$L$11,Y$2,0)*$E1276)</f>
        <v>0</v>
      </c>
      <c r="Z1276">
        <f>VLOOKUP($F1276,'(참고)타워 스텟 가치'!$B$7:$L$11,Z$2,0)+(VLOOKUP($F1276,'(참고)타워 스텟 가치'!$B$7:$L$11,Z$2,0)*$E1276)</f>
        <v>0</v>
      </c>
      <c r="AA1276">
        <f>VLOOKUP($F1276,'(참고)타워 스텟 가치'!$B$7:$L$11,AA$2,0)+(VLOOKUP($F1276,'(참고)타워 스텟 가치'!$B$7:$L$11,AA$2,0)*$E1276)</f>
        <v>72.10000000000025</v>
      </c>
      <c r="AB1276">
        <f>SUM('스테이지별 몬스터 스텟'!S1276*'(참고)타워 스텟 가치'!$Q$17,'스테이지별 몬스터 스텟'!T1276*'(참고)타워 스텟 가치'!$R$17,'스테이지별 몬스터 스텟'!U1276*'(참고)타워 스텟 가치'!$S$17,'스테이지별 몬스터 스텟'!V1276*'(참고)타워 스텟 가치'!$T$17,'스테이지별 몬스터 스텟'!W1276*'(참고)타워 스텟 가치'!$U$17,'스테이지별 몬스터 스텟'!X1276*'(참고)타워 스텟 가치'!$V$17,'스테이지별 몬스터 스텟'!Y1276*'(참고)타워 스텟 가치'!$W$17,'스테이지별 몬스터 스텟'!Z1276*'(참고)타워 스텟 가치'!$X$17,'스테이지별 몬스터 스텟'!AA1276*'(참고)타워 스텟 가치'!$Y$17)</f>
        <v>783914.97500000277</v>
      </c>
      <c r="AC1276">
        <v>2</v>
      </c>
      <c r="AD1276">
        <f>VLOOKUP($F1276,'(참고)타워 스텟 가치'!$B$12:$L$16,AD$2,0)+(VLOOKUP($F1276,'(참고)타워 스텟 가치'!$B$12:$L$16,AD$2,0)*$E1276)</f>
        <v>386.25000000000136</v>
      </c>
      <c r="AE1276">
        <f>VLOOKUP($F1276,'(참고)타워 스텟 가치'!$B$12:$L$16,AE$2,0)+(VLOOKUP($F1276,'(참고)타워 스텟 가치'!$B$12:$L$16,AE$2,0)*$E1276)</f>
        <v>463.50000000000165</v>
      </c>
      <c r="AF1276">
        <f>VLOOKUP($F1276,'(참고)타워 스텟 가치'!$B$12:$L$16,AF$2,0)+(VLOOKUP($F1276,'(참고)타워 스텟 가치'!$B$12:$L$16,AF$2,0)*$E1276)</f>
        <v>515000.00000000186</v>
      </c>
      <c r="AG1276">
        <f>VLOOKUP($F1276,'(참고)타워 스텟 가치'!$B$12:$L$16,AG$2,0)+(VLOOKUP($F1276,'(참고)타워 스텟 가치'!$B$12:$L$16,AG$2,0)*$E1276)</f>
        <v>2317.5000000000082</v>
      </c>
      <c r="AH1276">
        <f>VLOOKUP($F1276,'(참고)타워 스텟 가치'!$B$12:$L$16,AH$2,0)+(VLOOKUP($F1276,'(참고)타워 스텟 가치'!$B$12:$L$16,AH$2,0)*$E1276)</f>
        <v>77.250000000000284</v>
      </c>
      <c r="AI1276">
        <f>VLOOKUP($F1276,'(참고)타워 스텟 가치'!$B$12:$L$16,AI$2,0)+(VLOOKUP($F1276,'(참고)타워 스텟 가치'!$B$12:$L$16,AI$2,0)*$E1276)</f>
        <v>30.900000000000109</v>
      </c>
      <c r="AJ1276">
        <f>VLOOKUP($F1276,'(참고)타워 스텟 가치'!$B$12:$L$16,AJ$2,0)+(VLOOKUP($F1276,'(참고)타워 스텟 가치'!$B$12:$L$16,AJ$2,0)*$E1276)</f>
        <v>0</v>
      </c>
      <c r="AK1276">
        <f>VLOOKUP($F1276,'(참고)타워 스텟 가치'!$B$12:$L$16,AK$2,0)+(VLOOKUP($F1276,'(참고)타워 스텟 가치'!$B$12:$L$16,AK$2,0)*$E1276)</f>
        <v>0</v>
      </c>
      <c r="AL1276">
        <f>VLOOKUP($F1276,'(참고)타워 스텟 가치'!$B$12:$L$16,AL$2,0)+(VLOOKUP($F1276,'(참고)타워 스텟 가치'!$B$12:$L$16,AL$2,0)*$E1276)</f>
        <v>144.2000000000005</v>
      </c>
      <c r="AM1276">
        <f>SUM('스테이지별 몬스터 스텟'!AD1276*'(참고)타워 스텟 가치'!$Q$17,'스테이지별 몬스터 스텟'!AE1276*'(참고)타워 스텟 가치'!$R$17,'스테이지별 몬스터 스텟'!AF1276*'(참고)타워 스텟 가치'!$S$17,'스테이지별 몬스터 스텟'!AG1276*'(참고)타워 스텟 가치'!$T$17,'스테이지별 몬스터 스텟'!AH1276*'(참고)타워 스텟 가치'!$U$17,'스테이지별 몬스터 스텟'!AI1276*'(참고)타워 스텟 가치'!$V$17,'스테이지별 몬스터 스텟'!AJ1276*'(참고)타워 스텟 가치'!$W$17,'스테이지별 몬스터 스텟'!AK1276*'(참고)타워 스텟 가치'!$X$17,'스테이지별 몬스터 스텟'!AL1276*'(참고)타워 스텟 가치'!$Y$17)</f>
        <v>779076.55000000284</v>
      </c>
      <c r="AN1276">
        <v>3</v>
      </c>
    </row>
    <row r="1277" spans="3:40" x14ac:dyDescent="0.3">
      <c r="C1277">
        <v>3</v>
      </c>
      <c r="D1277">
        <f t="shared" si="59"/>
        <v>255</v>
      </c>
      <c r="E1277" s="52">
        <f>VLOOKUP(D1277,'스테이지별 난이도 설정'!B:C,2,0)</f>
        <v>102.00000000000037</v>
      </c>
      <c r="F1277" t="str">
        <f t="shared" si="60"/>
        <v>에픽</v>
      </c>
      <c r="G1277">
        <f t="shared" si="58"/>
        <v>6</v>
      </c>
      <c r="H1277">
        <f>VLOOKUP($F1277,'(참고)타워 스텟 가치'!$B$2:$L$6,H$2,0)+(VLOOKUP($F1277,'(참고)타워 스텟 가치'!$B$2:$L$6,H$2,0)*$E1277)</f>
        <v>1738.1250000000061</v>
      </c>
      <c r="I1277">
        <f>VLOOKUP($F1277,'(참고)타워 스텟 가치'!$B$2:$L$6,I$2,0)+(VLOOKUP($F1277,'(참고)타워 스텟 가치'!$B$2:$L$6,I$2,0)*$E1277)</f>
        <v>347.62500000000125</v>
      </c>
      <c r="J1277">
        <f>VLOOKUP($F1277,'(참고)타워 스텟 가치'!$B$2:$L$6,J$2,0)+(VLOOKUP($F1277,'(참고)타워 스텟 가치'!$B$2:$L$6,J$2,0)*$E1277)</f>
        <v>515000.00000000186</v>
      </c>
      <c r="K1277">
        <f>VLOOKUP($F1277,'(참고)타워 스텟 가치'!$B$2:$L$6,K$2,0)+(VLOOKUP($F1277,'(참고)타워 스텟 가치'!$B$2:$L$6,K$2,0)*$E1277)</f>
        <v>6952.5000000000246</v>
      </c>
      <c r="L1277">
        <f>VLOOKUP($F1277,'(참고)타워 스텟 가치'!$B$2:$L$6,L$2,0)+(VLOOKUP($F1277,'(참고)타워 스텟 가치'!$B$2:$L$6,L$2,0)*$E1277)</f>
        <v>115.87500000000041</v>
      </c>
      <c r="M1277">
        <f>VLOOKUP($F1277,'(참고)타워 스텟 가치'!$B$2:$L$6,M$2,0)+(VLOOKUP($F1277,'(참고)타워 스텟 가치'!$B$2:$L$6,M$2,0)*$E1277)</f>
        <v>30.900000000000109</v>
      </c>
      <c r="N1277">
        <f>VLOOKUP($F1277,'(참고)타워 스텟 가치'!$B$2:$L$6,N$2,0)+(VLOOKUP($F1277,'(참고)타워 스텟 가치'!$B$2:$L$6,N$2,0)*$E1277)</f>
        <v>0</v>
      </c>
      <c r="O1277">
        <f>VLOOKUP($F1277,'(참고)타워 스텟 가치'!$B$2:$L$6,O$2,0)+(VLOOKUP($F1277,'(참고)타워 스텟 가치'!$B$2:$L$6,O$2,0)*$E1277)</f>
        <v>0</v>
      </c>
      <c r="P1277">
        <f>VLOOKUP($F1277,'(참고)타워 스텟 가치'!$B$2:$L$6,P$2,0)+(VLOOKUP($F1277,'(참고)타워 스텟 가치'!$B$2:$L$6,P$2,0)*$E1277)</f>
        <v>72.10000000000025</v>
      </c>
      <c r="Q1277">
        <f>SUM('스테이지별 몬스터 스텟'!H1277*'(참고)타워 스텟 가치'!$Q$17,'스테이지별 몬스터 스텟'!I1277*'(참고)타워 스텟 가치'!$R$17,'스테이지별 몬스터 스텟'!J1277*'(참고)타워 스텟 가치'!$S$17,'스테이지별 몬스터 스텟'!K1277*'(참고)타워 스텟 가치'!$T$17,'스테이지별 몬스터 스텟'!L1277*'(참고)타워 스텟 가치'!$U$17,'스테이지별 몬스터 스텟'!M1277*'(참고)타워 스텟 가치'!$V$17,'스테이지별 몬스터 스텟'!N1277*'(참고)타워 스텟 가치'!$W$17,'스테이지별 몬스터 스텟'!O1277*'(참고)타워 스텟 가치'!$X$17,'스테이지별 몬스터 스텟'!P1277*'(참고)타워 스텟 가치'!$Y$17)</f>
        <v>790809.53750000277</v>
      </c>
      <c r="R1277">
        <v>1</v>
      </c>
      <c r="S1277">
        <f>VLOOKUP($F1277,'(참고)타워 스텟 가치'!$B$7:$L$11,S$2,0)+(VLOOKUP($F1277,'(참고)타워 스텟 가치'!$B$7:$L$11,S$2,0)*$E1277)</f>
        <v>579.37500000000205</v>
      </c>
      <c r="T1277">
        <f>VLOOKUP($F1277,'(참고)타워 스텟 가치'!$B$7:$L$11,T$2,0)+(VLOOKUP($F1277,'(참고)타워 스텟 가치'!$B$7:$L$11,T$2,0)*$E1277)</f>
        <v>1042.8750000000036</v>
      </c>
      <c r="U1277">
        <f>VLOOKUP($F1277,'(참고)타워 스텟 가치'!$B$7:$L$11,U$2,0)+(VLOOKUP($F1277,'(참고)타워 스텟 가치'!$B$7:$L$11,U$2,0)*$E1277)</f>
        <v>515000.00000000186</v>
      </c>
      <c r="V1277">
        <f>VLOOKUP($F1277,'(참고)타워 스텟 가치'!$B$7:$L$11,V$2,0)+(VLOOKUP($F1277,'(참고)타워 스텟 가치'!$B$7:$L$11,V$2,0)*$E1277)</f>
        <v>6952.5000000000246</v>
      </c>
      <c r="W1277">
        <f>VLOOKUP($F1277,'(참고)타워 스텟 가치'!$B$7:$L$11,W$2,0)+(VLOOKUP($F1277,'(참고)타워 스텟 가치'!$B$7:$L$11,W$2,0)*$E1277)</f>
        <v>115.87500000000041</v>
      </c>
      <c r="X1277">
        <f>VLOOKUP($F1277,'(참고)타워 스텟 가치'!$B$7:$L$11,X$2,0)+(VLOOKUP($F1277,'(참고)타워 스텟 가치'!$B$7:$L$11,X$2,0)*$E1277)</f>
        <v>30.900000000000109</v>
      </c>
      <c r="Y1277">
        <f>VLOOKUP($F1277,'(참고)타워 스텟 가치'!$B$7:$L$11,Y$2,0)+(VLOOKUP($F1277,'(참고)타워 스텟 가치'!$B$7:$L$11,Y$2,0)*$E1277)</f>
        <v>0</v>
      </c>
      <c r="Z1277">
        <f>VLOOKUP($F1277,'(참고)타워 스텟 가치'!$B$7:$L$11,Z$2,0)+(VLOOKUP($F1277,'(참고)타워 스텟 가치'!$B$7:$L$11,Z$2,0)*$E1277)</f>
        <v>0</v>
      </c>
      <c r="AA1277">
        <f>VLOOKUP($F1277,'(참고)타워 스텟 가치'!$B$7:$L$11,AA$2,0)+(VLOOKUP($F1277,'(참고)타워 스텟 가치'!$B$7:$L$11,AA$2,0)*$E1277)</f>
        <v>72.10000000000025</v>
      </c>
      <c r="AB1277">
        <f>SUM('스테이지별 몬스터 스텟'!S1277*'(참고)타워 스텟 가치'!$Q$17,'스테이지별 몬스터 스텟'!T1277*'(참고)타워 스텟 가치'!$R$17,'스테이지별 몬스터 스텟'!U1277*'(참고)타워 스텟 가치'!$S$17,'스테이지별 몬스터 스텟'!V1277*'(참고)타워 스텟 가치'!$T$17,'스테이지별 몬스터 스텟'!W1277*'(참고)타워 스텟 가치'!$U$17,'스테이지별 몬스터 스텟'!X1277*'(참고)타워 스텟 가치'!$V$17,'스테이지별 몬스터 스텟'!Y1277*'(참고)타워 스텟 가치'!$W$17,'스테이지별 몬스터 스텟'!Z1277*'(참고)타워 스텟 가치'!$X$17,'스테이지별 몬스터 스텟'!AA1277*'(참고)타워 스텟 가치'!$Y$17)</f>
        <v>789534.91250000277</v>
      </c>
      <c r="AC1277">
        <v>2</v>
      </c>
      <c r="AD1277">
        <f>VLOOKUP($F1277,'(참고)타워 스텟 가치'!$B$12:$L$16,AD$2,0)+(VLOOKUP($F1277,'(참고)타워 스텟 가치'!$B$12:$L$16,AD$2,0)*$E1277)</f>
        <v>579.37500000000205</v>
      </c>
      <c r="AE1277">
        <f>VLOOKUP($F1277,'(참고)타워 스텟 가치'!$B$12:$L$16,AE$2,0)+(VLOOKUP($F1277,'(참고)타워 스텟 가치'!$B$12:$L$16,AE$2,0)*$E1277)</f>
        <v>695.2500000000025</v>
      </c>
      <c r="AF1277">
        <f>VLOOKUP($F1277,'(참고)타워 스텟 가치'!$B$12:$L$16,AF$2,0)+(VLOOKUP($F1277,'(참고)타워 스텟 가치'!$B$12:$L$16,AF$2,0)*$E1277)</f>
        <v>515000.00000000186</v>
      </c>
      <c r="AG1277">
        <f>VLOOKUP($F1277,'(참고)타워 스텟 가치'!$B$12:$L$16,AG$2,0)+(VLOOKUP($F1277,'(참고)타워 스텟 가치'!$B$12:$L$16,AG$2,0)*$E1277)</f>
        <v>3476.2500000000123</v>
      </c>
      <c r="AH1277">
        <f>VLOOKUP($F1277,'(참고)타워 스텟 가치'!$B$12:$L$16,AH$2,0)+(VLOOKUP($F1277,'(참고)타워 스텟 가치'!$B$12:$L$16,AH$2,0)*$E1277)</f>
        <v>115.87500000000041</v>
      </c>
      <c r="AI1277">
        <f>VLOOKUP($F1277,'(참고)타워 스텟 가치'!$B$12:$L$16,AI$2,0)+(VLOOKUP($F1277,'(참고)타워 스텟 가치'!$B$12:$L$16,AI$2,0)*$E1277)</f>
        <v>30.900000000000109</v>
      </c>
      <c r="AJ1277">
        <f>VLOOKUP($F1277,'(참고)타워 스텟 가치'!$B$12:$L$16,AJ$2,0)+(VLOOKUP($F1277,'(참고)타워 스텟 가치'!$B$12:$L$16,AJ$2,0)*$E1277)</f>
        <v>0</v>
      </c>
      <c r="AK1277">
        <f>VLOOKUP($F1277,'(참고)타워 스텟 가치'!$B$12:$L$16,AK$2,0)+(VLOOKUP($F1277,'(참고)타워 스텟 가치'!$B$12:$L$16,AK$2,0)*$E1277)</f>
        <v>0</v>
      </c>
      <c r="AL1277">
        <f>VLOOKUP($F1277,'(참고)타워 스텟 가치'!$B$12:$L$16,AL$2,0)+(VLOOKUP($F1277,'(참고)타워 스텟 가치'!$B$12:$L$16,AL$2,0)*$E1277)</f>
        <v>144.2000000000005</v>
      </c>
      <c r="AM1277">
        <f>SUM('스테이지별 몬스터 스텟'!AD1277*'(참고)타워 스텟 가치'!$Q$17,'스테이지별 몬스터 스텟'!AE1277*'(참고)타워 스텟 가치'!$R$17,'스테이지별 몬스터 스텟'!AF1277*'(참고)타워 스텟 가치'!$S$17,'스테이지별 몬스터 스텟'!AG1277*'(참고)타워 스텟 가치'!$T$17,'스테이지별 몬스터 스텟'!AH1277*'(참고)타워 스텟 가치'!$U$17,'스테이지별 몬스터 스텟'!AI1277*'(참고)타워 스텟 가치'!$V$17,'스테이지별 몬스터 스텟'!AJ1277*'(참고)타워 스텟 가치'!$W$17,'스테이지별 몬스터 스텟'!AK1277*'(참고)타워 스텟 가치'!$X$17,'스테이지별 몬스터 스텟'!AL1277*'(참고)타워 스텟 가치'!$Y$17)</f>
        <v>782205.17500000284</v>
      </c>
      <c r="AN1277">
        <v>3</v>
      </c>
    </row>
    <row r="1278" spans="3:40" x14ac:dyDescent="0.3">
      <c r="C1278">
        <v>4</v>
      </c>
      <c r="D1278">
        <f t="shared" si="59"/>
        <v>255</v>
      </c>
      <c r="E1278" s="52">
        <f>VLOOKUP(D1278,'스테이지별 난이도 설정'!B:C,2,0)</f>
        <v>102.00000000000037</v>
      </c>
      <c r="F1278" t="str">
        <f t="shared" si="60"/>
        <v>유니크</v>
      </c>
      <c r="G1278">
        <f t="shared" si="58"/>
        <v>6</v>
      </c>
      <c r="H1278">
        <f>VLOOKUP($F1278,'(참고)타워 스텟 가치'!$B$2:$L$6,H$2,0)+(VLOOKUP($F1278,'(참고)타워 스텟 가치'!$B$2:$L$6,H$2,0)*$E1278)</f>
        <v>2607.1875000000095</v>
      </c>
      <c r="I1278">
        <f>VLOOKUP($F1278,'(참고)타워 스텟 가치'!$B$2:$L$6,I$2,0)+(VLOOKUP($F1278,'(참고)타워 스텟 가치'!$B$2:$L$6,I$2,0)*$E1278)</f>
        <v>521.43750000000182</v>
      </c>
      <c r="J1278">
        <f>VLOOKUP($F1278,'(참고)타워 스텟 가치'!$B$2:$L$6,J$2,0)+(VLOOKUP($F1278,'(참고)타워 스텟 가치'!$B$2:$L$6,J$2,0)*$E1278)</f>
        <v>515000.00000000186</v>
      </c>
      <c r="K1278">
        <f>VLOOKUP($F1278,'(참고)타워 스텟 가치'!$B$2:$L$6,K$2,0)+(VLOOKUP($F1278,'(참고)타워 스텟 가치'!$B$2:$L$6,K$2,0)*$E1278)</f>
        <v>10428.750000000038</v>
      </c>
      <c r="L1278">
        <f>VLOOKUP($F1278,'(참고)타워 스텟 가치'!$B$2:$L$6,L$2,0)+(VLOOKUP($F1278,'(참고)타워 스텟 가치'!$B$2:$L$6,L$2,0)*$E1278)</f>
        <v>173.81250000000063</v>
      </c>
      <c r="M1278">
        <f>VLOOKUP($F1278,'(참고)타워 스텟 가치'!$B$2:$L$6,M$2,0)+(VLOOKUP($F1278,'(참고)타워 스텟 가치'!$B$2:$L$6,M$2,0)*$E1278)</f>
        <v>30.900000000000109</v>
      </c>
      <c r="N1278">
        <f>VLOOKUP($F1278,'(참고)타워 스텟 가치'!$B$2:$L$6,N$2,0)+(VLOOKUP($F1278,'(참고)타워 스텟 가치'!$B$2:$L$6,N$2,0)*$E1278)</f>
        <v>0</v>
      </c>
      <c r="O1278">
        <f>VLOOKUP($F1278,'(참고)타워 스텟 가치'!$B$2:$L$6,O$2,0)+(VLOOKUP($F1278,'(참고)타워 스텟 가치'!$B$2:$L$6,O$2,0)*$E1278)</f>
        <v>0</v>
      </c>
      <c r="P1278">
        <f>VLOOKUP($F1278,'(참고)타워 스텟 가치'!$B$2:$L$6,P$2,0)+(VLOOKUP($F1278,'(참고)타워 스텟 가치'!$B$2:$L$6,P$2,0)*$E1278)</f>
        <v>103.00000000000037</v>
      </c>
      <c r="Q1278">
        <f>SUM('스테이지별 몬스터 스텟'!H1278*'(참고)타워 스텟 가치'!$Q$17,'스테이지별 몬스터 스텟'!I1278*'(참고)타워 스텟 가치'!$R$17,'스테이지별 몬스터 스텟'!J1278*'(참고)타워 스텟 가치'!$S$17,'스테이지별 몬스터 스텟'!K1278*'(참고)타워 스텟 가치'!$T$17,'스테이지별 몬스터 스텟'!L1278*'(참고)타워 스텟 가치'!$U$17,'스테이지별 몬스터 스텟'!M1278*'(참고)타워 스텟 가치'!$V$17,'스테이지별 몬스터 스텟'!N1278*'(참고)타워 스텟 가치'!$W$17,'스테이지별 몬스터 스텟'!O1278*'(참고)타워 스텟 가치'!$X$17,'스테이지별 몬스터 스텟'!P1278*'(참고)타워 스텟 가치'!$Y$17)</f>
        <v>799938.55625000293</v>
      </c>
      <c r="R1278">
        <v>1</v>
      </c>
      <c r="S1278">
        <f>VLOOKUP($F1278,'(참고)타워 스텟 가치'!$B$7:$L$11,S$2,0)+(VLOOKUP($F1278,'(참고)타워 스텟 가치'!$B$7:$L$11,S$2,0)*$E1278)</f>
        <v>869.06250000000307</v>
      </c>
      <c r="T1278">
        <f>VLOOKUP($F1278,'(참고)타워 스텟 가치'!$B$7:$L$11,T$2,0)+(VLOOKUP($F1278,'(참고)타워 스텟 가치'!$B$7:$L$11,T$2,0)*$E1278)</f>
        <v>1564.3125000000057</v>
      </c>
      <c r="U1278">
        <f>VLOOKUP($F1278,'(참고)타워 스텟 가치'!$B$7:$L$11,U$2,0)+(VLOOKUP($F1278,'(참고)타워 스텟 가치'!$B$7:$L$11,U$2,0)*$E1278)</f>
        <v>515000.00000000186</v>
      </c>
      <c r="V1278">
        <f>VLOOKUP($F1278,'(참고)타워 스텟 가치'!$B$7:$L$11,V$2,0)+(VLOOKUP($F1278,'(참고)타워 스텟 가치'!$B$7:$L$11,V$2,0)*$E1278)</f>
        <v>10428.750000000038</v>
      </c>
      <c r="W1278">
        <f>VLOOKUP($F1278,'(참고)타워 스텟 가치'!$B$7:$L$11,W$2,0)+(VLOOKUP($F1278,'(참고)타워 스텟 가치'!$B$7:$L$11,W$2,0)*$E1278)</f>
        <v>173.81250000000063</v>
      </c>
      <c r="X1278">
        <f>VLOOKUP($F1278,'(참고)타워 스텟 가치'!$B$7:$L$11,X$2,0)+(VLOOKUP($F1278,'(참고)타워 스텟 가치'!$B$7:$L$11,X$2,0)*$E1278)</f>
        <v>30.900000000000109</v>
      </c>
      <c r="Y1278">
        <f>VLOOKUP($F1278,'(참고)타워 스텟 가치'!$B$7:$L$11,Y$2,0)+(VLOOKUP($F1278,'(참고)타워 스텟 가치'!$B$7:$L$11,Y$2,0)*$E1278)</f>
        <v>0</v>
      </c>
      <c r="Z1278">
        <f>VLOOKUP($F1278,'(참고)타워 스텟 가치'!$B$7:$L$11,Z$2,0)+(VLOOKUP($F1278,'(참고)타워 스텟 가치'!$B$7:$L$11,Z$2,0)*$E1278)</f>
        <v>0</v>
      </c>
      <c r="AA1278">
        <f>VLOOKUP($F1278,'(참고)타워 스텟 가치'!$B$7:$L$11,AA$2,0)+(VLOOKUP($F1278,'(참고)타워 스텟 가치'!$B$7:$L$11,AA$2,0)*$E1278)</f>
        <v>103.00000000000037</v>
      </c>
      <c r="AB1278">
        <f>SUM('스테이지별 몬스터 스텟'!S1278*'(참고)타워 스텟 가치'!$Q$17,'스테이지별 몬스터 스텟'!T1278*'(참고)타워 스텟 가치'!$R$17,'스테이지별 몬스터 스텟'!U1278*'(참고)타워 스텟 가치'!$S$17,'스테이지별 몬스터 스텟'!V1278*'(참고)타워 스텟 가치'!$T$17,'스테이지별 몬스터 스텟'!W1278*'(참고)타워 스텟 가치'!$U$17,'스테이지별 몬스터 스텟'!X1278*'(참고)타워 스텟 가치'!$V$17,'스테이지별 몬스터 스텟'!Y1278*'(참고)타워 스텟 가치'!$W$17,'스테이지별 몬스터 스텟'!Z1278*'(참고)타워 스텟 가치'!$X$17,'스테이지별 몬스터 스텟'!AA1278*'(참고)타워 스텟 가치'!$Y$17)</f>
        <v>798026.61875000293</v>
      </c>
      <c r="AC1278">
        <v>2</v>
      </c>
      <c r="AD1278">
        <f>VLOOKUP($F1278,'(참고)타워 스텟 가치'!$B$12:$L$16,AD$2,0)+(VLOOKUP($F1278,'(참고)타워 스텟 가치'!$B$12:$L$16,AD$2,0)*$E1278)</f>
        <v>869.06250000000307</v>
      </c>
      <c r="AE1278">
        <f>VLOOKUP($F1278,'(참고)타워 스텟 가치'!$B$12:$L$16,AE$2,0)+(VLOOKUP($F1278,'(참고)타워 스텟 가치'!$B$12:$L$16,AE$2,0)*$E1278)</f>
        <v>1042.8750000000036</v>
      </c>
      <c r="AF1278">
        <f>VLOOKUP($F1278,'(참고)타워 스텟 가치'!$B$12:$L$16,AF$2,0)+(VLOOKUP($F1278,'(참고)타워 스텟 가치'!$B$12:$L$16,AF$2,0)*$E1278)</f>
        <v>515000.00000000186</v>
      </c>
      <c r="AG1278">
        <f>VLOOKUP($F1278,'(참고)타워 스텟 가치'!$B$12:$L$16,AG$2,0)+(VLOOKUP($F1278,'(참고)타워 스텟 가치'!$B$12:$L$16,AG$2,0)*$E1278)</f>
        <v>5214.3750000000191</v>
      </c>
      <c r="AH1278">
        <f>VLOOKUP($F1278,'(참고)타워 스텟 가치'!$B$12:$L$16,AH$2,0)+(VLOOKUP($F1278,'(참고)타워 스텟 가치'!$B$12:$L$16,AH$2,0)*$E1278)</f>
        <v>173.81250000000063</v>
      </c>
      <c r="AI1278">
        <f>VLOOKUP($F1278,'(참고)타워 스텟 가치'!$B$12:$L$16,AI$2,0)+(VLOOKUP($F1278,'(참고)타워 스텟 가치'!$B$12:$L$16,AI$2,0)*$E1278)</f>
        <v>30.900000000000109</v>
      </c>
      <c r="AJ1278">
        <f>VLOOKUP($F1278,'(참고)타워 스텟 가치'!$B$12:$L$16,AJ$2,0)+(VLOOKUP($F1278,'(참고)타워 스텟 가치'!$B$12:$L$16,AJ$2,0)*$E1278)</f>
        <v>0</v>
      </c>
      <c r="AK1278">
        <f>VLOOKUP($F1278,'(참고)타워 스텟 가치'!$B$12:$L$16,AK$2,0)+(VLOOKUP($F1278,'(참고)타워 스텟 가치'!$B$12:$L$16,AK$2,0)*$E1278)</f>
        <v>0</v>
      </c>
      <c r="AL1278">
        <f>VLOOKUP($F1278,'(참고)타워 스텟 가치'!$B$12:$L$16,AL$2,0)+(VLOOKUP($F1278,'(참고)타워 스텟 가치'!$B$12:$L$16,AL$2,0)*$E1278)</f>
        <v>206.00000000000074</v>
      </c>
      <c r="AM1278">
        <f>SUM('스테이지별 몬스터 스텟'!AD1278*'(참고)타워 스텟 가치'!$Q$17,'스테이지별 몬스터 스텟'!AE1278*'(참고)타워 스텟 가치'!$R$17,'스테이지별 몬스터 스텟'!AF1278*'(참고)타워 스텟 가치'!$S$17,'스테이지별 몬스터 스텟'!AG1278*'(참고)타워 스텟 가치'!$T$17,'스테이지별 몬스터 스텟'!AH1278*'(참고)타워 스텟 가치'!$U$17,'스테이지별 몬스터 스텟'!AI1278*'(참고)타워 스텟 가치'!$V$17,'스테이지별 몬스터 스텟'!AJ1278*'(참고)타워 스텟 가치'!$W$17,'스테이지별 몬스터 스텟'!AK1278*'(참고)타워 스텟 가치'!$X$17,'스테이지별 몬스터 스텟'!AL1278*'(참고)타워 스텟 가치'!$Y$17)</f>
        <v>787021.71250000282</v>
      </c>
      <c r="AN1278">
        <v>3</v>
      </c>
    </row>
    <row r="1279" spans="3:40" x14ac:dyDescent="0.3">
      <c r="C1279">
        <v>5</v>
      </c>
      <c r="D1279">
        <f t="shared" si="59"/>
        <v>255</v>
      </c>
      <c r="E1279" s="52">
        <f>VLOOKUP(D1279,'스테이지별 난이도 설정'!B:C,2,0)</f>
        <v>102.00000000000037</v>
      </c>
      <c r="F1279" t="str">
        <f t="shared" si="60"/>
        <v>스페셜</v>
      </c>
      <c r="G1279">
        <f t="shared" si="58"/>
        <v>6</v>
      </c>
      <c r="H1279">
        <f>VLOOKUP($F1279,'(참고)타워 스텟 가치'!$B$2:$L$6,H$2,0)+(VLOOKUP($F1279,'(참고)타워 스텟 가치'!$B$2:$L$6,H$2,0)*$E1279)</f>
        <v>3910.7812500000141</v>
      </c>
      <c r="I1279">
        <f>VLOOKUP($F1279,'(참고)타워 스텟 가치'!$B$2:$L$6,I$2,0)+(VLOOKUP($F1279,'(참고)타워 스텟 가치'!$B$2:$L$6,I$2,0)*$E1279)</f>
        <v>782.15625000000284</v>
      </c>
      <c r="J1279">
        <f>VLOOKUP($F1279,'(참고)타워 스텟 가치'!$B$2:$L$6,J$2,0)+(VLOOKUP($F1279,'(참고)타워 스텟 가치'!$B$2:$L$6,J$2,0)*$E1279)</f>
        <v>515000.00000000186</v>
      </c>
      <c r="K1279">
        <f>VLOOKUP($F1279,'(참고)타워 스텟 가치'!$B$2:$L$6,K$2,0)+(VLOOKUP($F1279,'(참고)타워 스텟 가치'!$B$2:$L$6,K$2,0)*$E1279)</f>
        <v>15643.125000000056</v>
      </c>
      <c r="L1279">
        <f>VLOOKUP($F1279,'(참고)타워 스텟 가치'!$B$2:$L$6,L$2,0)+(VLOOKUP($F1279,'(참고)타워 스텟 가치'!$B$2:$L$6,L$2,0)*$E1279)</f>
        <v>260.71875000000091</v>
      </c>
      <c r="M1279">
        <f>VLOOKUP($F1279,'(참고)타워 스텟 가치'!$B$2:$L$6,M$2,0)+(VLOOKUP($F1279,'(참고)타워 스텟 가치'!$B$2:$L$6,M$2,0)*$E1279)</f>
        <v>30.900000000000109</v>
      </c>
      <c r="N1279">
        <f>VLOOKUP($F1279,'(참고)타워 스텟 가치'!$B$2:$L$6,N$2,0)+(VLOOKUP($F1279,'(참고)타워 스텟 가치'!$B$2:$L$6,N$2,0)*$E1279)</f>
        <v>0</v>
      </c>
      <c r="O1279">
        <f>VLOOKUP($F1279,'(참고)타워 스텟 가치'!$B$2:$L$6,O$2,0)+(VLOOKUP($F1279,'(참고)타워 스텟 가치'!$B$2:$L$6,O$2,0)*$E1279)</f>
        <v>0</v>
      </c>
      <c r="P1279">
        <f>VLOOKUP($F1279,'(참고)타워 스텟 가치'!$B$2:$L$6,P$2,0)+(VLOOKUP($F1279,'(참고)타워 스텟 가치'!$B$2:$L$6,P$2,0)*$E1279)</f>
        <v>103.00000000000037</v>
      </c>
      <c r="Q1279">
        <f>SUM('스테이지별 몬스터 스텟'!H1279*'(참고)타워 스텟 가치'!$Q$17,'스테이지별 몬스터 스텟'!I1279*'(참고)타워 스텟 가치'!$R$17,'스테이지별 몬스터 스텟'!J1279*'(참고)타워 스텟 가치'!$S$17,'스테이지별 몬스터 스텟'!K1279*'(참고)타워 스텟 가치'!$T$17,'스테이지별 몬스터 스텟'!L1279*'(참고)타워 스텟 가치'!$U$17,'스테이지별 몬스터 스텟'!M1279*'(참고)타워 스텟 가치'!$V$17,'스테이지별 몬스터 스텟'!N1279*'(참고)타워 스텟 가치'!$W$17,'스테이지별 몬스터 스텟'!O1279*'(참고)타워 스텟 가치'!$X$17,'스테이지별 몬스터 스텟'!P1279*'(참고)타워 스텟 가치'!$Y$17)</f>
        <v>813539.38437500293</v>
      </c>
      <c r="R1279">
        <v>1</v>
      </c>
      <c r="S1279">
        <f>VLOOKUP($F1279,'(참고)타워 스텟 가치'!$B$7:$L$11,S$2,0)+(VLOOKUP($F1279,'(참고)타워 스텟 가치'!$B$7:$L$11,S$2,0)*$E1279)</f>
        <v>1303.5937500000048</v>
      </c>
      <c r="T1279">
        <f>VLOOKUP($F1279,'(참고)타워 스텟 가치'!$B$7:$L$11,T$2,0)+(VLOOKUP($F1279,'(참고)타워 스텟 가치'!$B$7:$L$11,T$2,0)*$E1279)</f>
        <v>2346.4687500000086</v>
      </c>
      <c r="U1279">
        <f>VLOOKUP($F1279,'(참고)타워 스텟 가치'!$B$7:$L$11,U$2,0)+(VLOOKUP($F1279,'(참고)타워 스텟 가치'!$B$7:$L$11,U$2,0)*$E1279)</f>
        <v>515000.00000000186</v>
      </c>
      <c r="V1279">
        <f>VLOOKUP($F1279,'(참고)타워 스텟 가치'!$B$7:$L$11,V$2,0)+(VLOOKUP($F1279,'(참고)타워 스텟 가치'!$B$7:$L$11,V$2,0)*$E1279)</f>
        <v>15643.125000000056</v>
      </c>
      <c r="W1279">
        <f>VLOOKUP($F1279,'(참고)타워 스텟 가치'!$B$7:$L$11,W$2,0)+(VLOOKUP($F1279,'(참고)타워 스텟 가치'!$B$7:$L$11,W$2,0)*$E1279)</f>
        <v>260.71875000000091</v>
      </c>
      <c r="X1279">
        <f>VLOOKUP($F1279,'(참고)타워 스텟 가치'!$B$7:$L$11,X$2,0)+(VLOOKUP($F1279,'(참고)타워 스텟 가치'!$B$7:$L$11,X$2,0)*$E1279)</f>
        <v>30.900000000000109</v>
      </c>
      <c r="Y1279">
        <f>VLOOKUP($F1279,'(참고)타워 스텟 가치'!$B$7:$L$11,Y$2,0)+(VLOOKUP($F1279,'(참고)타워 스텟 가치'!$B$7:$L$11,Y$2,0)*$E1279)</f>
        <v>0</v>
      </c>
      <c r="Z1279">
        <f>VLOOKUP($F1279,'(참고)타워 스텟 가치'!$B$7:$L$11,Z$2,0)+(VLOOKUP($F1279,'(참고)타워 스텟 가치'!$B$7:$L$11,Z$2,0)*$E1279)</f>
        <v>0</v>
      </c>
      <c r="AA1279">
        <f>VLOOKUP($F1279,'(참고)타워 스텟 가치'!$B$7:$L$11,AA$2,0)+(VLOOKUP($F1279,'(참고)타워 스텟 가치'!$B$7:$L$11,AA$2,0)*$E1279)</f>
        <v>103.00000000000037</v>
      </c>
      <c r="AB1279">
        <f>SUM('스테이지별 몬스터 스텟'!S1279*'(참고)타워 스텟 가치'!$Q$17,'스테이지별 몬스터 스텟'!T1279*'(참고)타워 스텟 가치'!$R$17,'스테이지별 몬스터 스텟'!U1279*'(참고)타워 스텟 가치'!$S$17,'스테이지별 몬스터 스텟'!V1279*'(참고)타워 스텟 가치'!$T$17,'스테이지별 몬스터 스텟'!W1279*'(참고)타워 스텟 가치'!$U$17,'스테이지별 몬스터 스텟'!X1279*'(참고)타워 스텟 가치'!$V$17,'스테이지별 몬스터 스텟'!Y1279*'(참고)타워 스텟 가치'!$W$17,'스테이지별 몬스터 스텟'!Z1279*'(참고)타워 스텟 가치'!$X$17,'스테이지별 몬스터 스텟'!AA1279*'(참고)타워 스텟 가치'!$Y$17)</f>
        <v>810671.47812500293</v>
      </c>
      <c r="AC1279">
        <v>2</v>
      </c>
      <c r="AD1279">
        <f>VLOOKUP($F1279,'(참고)타워 스텟 가치'!$B$12:$L$16,AD$2,0)+(VLOOKUP($F1279,'(참고)타워 스텟 가치'!$B$12:$L$16,AD$2,0)*$E1279)</f>
        <v>1303.5937500000048</v>
      </c>
      <c r="AE1279">
        <f>VLOOKUP($F1279,'(참고)타워 스텟 가치'!$B$12:$L$16,AE$2,0)+(VLOOKUP($F1279,'(참고)타워 스텟 가치'!$B$12:$L$16,AE$2,0)*$E1279)</f>
        <v>1564.3125000000057</v>
      </c>
      <c r="AF1279">
        <f>VLOOKUP($F1279,'(참고)타워 스텟 가치'!$B$12:$L$16,AF$2,0)+(VLOOKUP($F1279,'(참고)타워 스텟 가치'!$B$12:$L$16,AF$2,0)*$E1279)</f>
        <v>515000.00000000186</v>
      </c>
      <c r="AG1279">
        <f>VLOOKUP($F1279,'(참고)타워 스텟 가치'!$B$12:$L$16,AG$2,0)+(VLOOKUP($F1279,'(참고)타워 스텟 가치'!$B$12:$L$16,AG$2,0)*$E1279)</f>
        <v>7821.5625000000282</v>
      </c>
      <c r="AH1279">
        <f>VLOOKUP($F1279,'(참고)타워 스텟 가치'!$B$12:$L$16,AH$2,0)+(VLOOKUP($F1279,'(참고)타워 스텟 가치'!$B$12:$L$16,AH$2,0)*$E1279)</f>
        <v>260.71875000000091</v>
      </c>
      <c r="AI1279">
        <f>VLOOKUP($F1279,'(참고)타워 스텟 가치'!$B$12:$L$16,AI$2,0)+(VLOOKUP($F1279,'(참고)타워 스텟 가치'!$B$12:$L$16,AI$2,0)*$E1279)</f>
        <v>30.900000000000109</v>
      </c>
      <c r="AJ1279">
        <f>VLOOKUP($F1279,'(참고)타워 스텟 가치'!$B$12:$L$16,AJ$2,0)+(VLOOKUP($F1279,'(참고)타워 스텟 가치'!$B$12:$L$16,AJ$2,0)*$E1279)</f>
        <v>0</v>
      </c>
      <c r="AK1279">
        <f>VLOOKUP($F1279,'(참고)타워 스텟 가치'!$B$12:$L$16,AK$2,0)+(VLOOKUP($F1279,'(참고)타워 스텟 가치'!$B$12:$L$16,AK$2,0)*$E1279)</f>
        <v>0</v>
      </c>
      <c r="AL1279">
        <f>VLOOKUP($F1279,'(참고)타워 스텟 가치'!$B$12:$L$16,AL$2,0)+(VLOOKUP($F1279,'(참고)타워 스텟 가치'!$B$12:$L$16,AL$2,0)*$E1279)</f>
        <v>206.00000000000074</v>
      </c>
      <c r="AM1279">
        <f>SUM('스테이지별 몬스터 스텟'!AD1279*'(참고)타워 스텟 가치'!$Q$17,'스테이지별 몬스터 스텟'!AE1279*'(참고)타워 스텟 가치'!$R$17,'스테이지별 몬스터 스텟'!AF1279*'(참고)타워 스텟 가치'!$S$17,'스테이지별 몬스터 스텟'!AG1279*'(참고)타워 스텟 가치'!$T$17,'스테이지별 몬스터 스텟'!AH1279*'(참고)타워 스텟 가치'!$U$17,'스테이지별 몬스터 스텟'!AI1279*'(참고)타워 스텟 가치'!$V$17,'스테이지별 몬스터 스텟'!AJ1279*'(참고)타워 스텟 가치'!$W$17,'스테이지별 몬스터 스텟'!AK1279*'(참고)타워 스텟 가치'!$X$17,'스테이지별 몬스터 스텟'!AL1279*'(참고)타워 스텟 가치'!$Y$17)</f>
        <v>794061.11875000282</v>
      </c>
      <c r="AN1279">
        <v>3</v>
      </c>
    </row>
    <row r="1280" spans="3:40" x14ac:dyDescent="0.3">
      <c r="C1280">
        <v>1</v>
      </c>
      <c r="D1280">
        <f t="shared" si="59"/>
        <v>256</v>
      </c>
      <c r="E1280" s="52">
        <f>VLOOKUP(D1280,'스테이지별 난이도 설정'!B:C,2,0)</f>
        <v>102.40000000000038</v>
      </c>
      <c r="F1280" t="str">
        <f t="shared" si="60"/>
        <v>일반</v>
      </c>
      <c r="G1280">
        <f t="shared" si="58"/>
        <v>6</v>
      </c>
      <c r="H1280">
        <f>VLOOKUP($F1280,'(참고)타워 스텟 가치'!$B$2:$L$6,H$2,0)+(VLOOKUP($F1280,'(참고)타워 스텟 가치'!$B$2:$L$6,H$2,0)*$E1280)</f>
        <v>775.50000000000284</v>
      </c>
      <c r="I1280">
        <f>VLOOKUP($F1280,'(참고)타워 스텟 가치'!$B$2:$L$6,I$2,0)+(VLOOKUP($F1280,'(참고)타워 스텟 가치'!$B$2:$L$6,I$2,0)*$E1280)</f>
        <v>155.10000000000056</v>
      </c>
      <c r="J1280">
        <f>VLOOKUP($F1280,'(참고)타워 스텟 가치'!$B$2:$L$6,J$2,0)+(VLOOKUP($F1280,'(참고)타워 스텟 가치'!$B$2:$L$6,J$2,0)*$E1280)</f>
        <v>517000.00000000186</v>
      </c>
      <c r="K1280">
        <f>VLOOKUP($F1280,'(참고)타워 스텟 가치'!$B$2:$L$6,K$2,0)+(VLOOKUP($F1280,'(참고)타워 스텟 가치'!$B$2:$L$6,K$2,0)*$E1280)</f>
        <v>3102.0000000000114</v>
      </c>
      <c r="L1280">
        <f>VLOOKUP($F1280,'(참고)타워 스텟 가치'!$B$2:$L$6,L$2,0)+(VLOOKUP($F1280,'(참고)타워 스텟 가치'!$B$2:$L$6,L$2,0)*$E1280)</f>
        <v>51.700000000000188</v>
      </c>
      <c r="M1280">
        <f>VLOOKUP($F1280,'(참고)타워 스텟 가치'!$B$2:$L$6,M$2,0)+(VLOOKUP($F1280,'(참고)타워 스텟 가치'!$B$2:$L$6,M$2,0)*$E1280)</f>
        <v>31.020000000000113</v>
      </c>
      <c r="N1280">
        <f>VLOOKUP($F1280,'(참고)타워 스텟 가치'!$B$2:$L$6,N$2,0)+(VLOOKUP($F1280,'(참고)타워 스텟 가치'!$B$2:$L$6,N$2,0)*$E1280)</f>
        <v>0</v>
      </c>
      <c r="O1280">
        <f>VLOOKUP($F1280,'(참고)타워 스텟 가치'!$B$2:$L$6,O$2,0)+(VLOOKUP($F1280,'(참고)타워 스텟 가치'!$B$2:$L$6,O$2,0)*$E1280)</f>
        <v>0</v>
      </c>
      <c r="P1280">
        <f>VLOOKUP($F1280,'(참고)타워 스텟 가치'!$B$2:$L$6,P$2,0)+(VLOOKUP($F1280,'(참고)타워 스텟 가치'!$B$2:$L$6,P$2,0)*$E1280)</f>
        <v>72.380000000000265</v>
      </c>
      <c r="Q1280">
        <f>SUM('스테이지별 몬스터 스텟'!H1280*'(참고)타워 스텟 가치'!$Q$17,'스테이지별 몬스터 스텟'!I1280*'(참고)타워 스텟 가치'!$R$17,'스테이지별 몬스터 스텟'!J1280*'(참고)타워 스텟 가치'!$S$17,'스테이지별 몬스터 스텟'!K1280*'(참고)타워 스텟 가치'!$T$17,'스테이지별 몬스터 스텟'!L1280*'(참고)타워 스텟 가치'!$U$17,'스테이지별 몬스터 스텟'!M1280*'(참고)타워 스텟 가치'!$V$17,'스테이지별 몬스터 스텟'!N1280*'(참고)타워 스텟 가치'!$W$17,'스테이지별 몬스터 스텟'!O1280*'(참고)타워 스텟 가치'!$X$17,'스테이지별 몬스터 스텟'!P1280*'(참고)타워 스텟 가치'!$Y$17)</f>
        <v>783766.83000000287</v>
      </c>
      <c r="R1280">
        <v>1</v>
      </c>
      <c r="S1280">
        <f>VLOOKUP($F1280,'(참고)타워 스텟 가치'!$B$7:$L$11,S$2,0)+(VLOOKUP($F1280,'(참고)타워 스텟 가치'!$B$7:$L$11,S$2,0)*$E1280)</f>
        <v>258.50000000000091</v>
      </c>
      <c r="T1280">
        <f>VLOOKUP($F1280,'(참고)타워 스텟 가치'!$B$7:$L$11,T$2,0)+(VLOOKUP($F1280,'(참고)타워 스텟 가치'!$B$7:$L$11,T$2,0)*$E1280)</f>
        <v>465.30000000000166</v>
      </c>
      <c r="U1280">
        <f>VLOOKUP($F1280,'(참고)타워 스텟 가치'!$B$7:$L$11,U$2,0)+(VLOOKUP($F1280,'(참고)타워 스텟 가치'!$B$7:$L$11,U$2,0)*$E1280)</f>
        <v>517000.00000000186</v>
      </c>
      <c r="V1280">
        <f>VLOOKUP($F1280,'(참고)타워 스텟 가치'!$B$7:$L$11,V$2,0)+(VLOOKUP($F1280,'(참고)타워 스텟 가치'!$B$7:$L$11,V$2,0)*$E1280)</f>
        <v>3102.0000000000114</v>
      </c>
      <c r="W1280">
        <f>VLOOKUP($F1280,'(참고)타워 스텟 가치'!$B$7:$L$11,W$2,0)+(VLOOKUP($F1280,'(참고)타워 스텟 가치'!$B$7:$L$11,W$2,0)*$E1280)</f>
        <v>51.700000000000188</v>
      </c>
      <c r="X1280">
        <f>VLOOKUP($F1280,'(참고)타워 스텟 가치'!$B$7:$L$11,X$2,0)+(VLOOKUP($F1280,'(참고)타워 스텟 가치'!$B$7:$L$11,X$2,0)*$E1280)</f>
        <v>31.020000000000113</v>
      </c>
      <c r="Y1280">
        <f>VLOOKUP($F1280,'(참고)타워 스텟 가치'!$B$7:$L$11,Y$2,0)+(VLOOKUP($F1280,'(참고)타워 스텟 가치'!$B$7:$L$11,Y$2,0)*$E1280)</f>
        <v>0</v>
      </c>
      <c r="Z1280">
        <f>VLOOKUP($F1280,'(참고)타워 스텟 가치'!$B$7:$L$11,Z$2,0)+(VLOOKUP($F1280,'(참고)타워 스텟 가치'!$B$7:$L$11,Z$2,0)*$E1280)</f>
        <v>0</v>
      </c>
      <c r="AA1280">
        <f>VLOOKUP($F1280,'(참고)타워 스텟 가치'!$B$7:$L$11,AA$2,0)+(VLOOKUP($F1280,'(참고)타워 스텟 가치'!$B$7:$L$11,AA$2,0)*$E1280)</f>
        <v>72.380000000000265</v>
      </c>
      <c r="AB1280">
        <f>SUM('스테이지별 몬스터 스텟'!S1280*'(참고)타워 스텟 가치'!$Q$17,'스테이지별 몬스터 스텟'!T1280*'(참고)타워 스텟 가치'!$R$17,'스테이지별 몬스터 스텟'!U1280*'(참고)타워 스텟 가치'!$S$17,'스테이지별 몬스터 스텟'!V1280*'(참고)타워 스텟 가치'!$T$17,'스테이지별 몬스터 스텟'!W1280*'(참고)타워 스텟 가치'!$U$17,'스테이지별 몬스터 스텟'!X1280*'(참고)타워 스텟 가치'!$V$17,'스테이지별 몬스터 스텟'!Y1280*'(참고)타워 스텟 가치'!$W$17,'스테이지별 몬스터 스텟'!Z1280*'(참고)타워 스텟 가치'!$X$17,'스테이지별 몬스터 스텟'!AA1280*'(참고)타워 스텟 가치'!$Y$17)</f>
        <v>783198.1300000028</v>
      </c>
      <c r="AC1280">
        <v>2</v>
      </c>
      <c r="AD1280">
        <f>VLOOKUP($F1280,'(참고)타워 스텟 가치'!$B$12:$L$16,AD$2,0)+(VLOOKUP($F1280,'(참고)타워 스텟 가치'!$B$12:$L$16,AD$2,0)*$E1280)</f>
        <v>258.50000000000091</v>
      </c>
      <c r="AE1280">
        <f>VLOOKUP($F1280,'(참고)타워 스텟 가치'!$B$12:$L$16,AE$2,0)+(VLOOKUP($F1280,'(참고)타워 스텟 가치'!$B$12:$L$16,AE$2,0)*$E1280)</f>
        <v>310.20000000000113</v>
      </c>
      <c r="AF1280">
        <f>VLOOKUP($F1280,'(참고)타워 스텟 가치'!$B$12:$L$16,AF$2,0)+(VLOOKUP($F1280,'(참고)타워 스텟 가치'!$B$12:$L$16,AF$2,0)*$E1280)</f>
        <v>517000.00000000186</v>
      </c>
      <c r="AG1280">
        <f>VLOOKUP($F1280,'(참고)타워 스텟 가치'!$B$12:$L$16,AG$2,0)+(VLOOKUP($F1280,'(참고)타워 스텟 가치'!$B$12:$L$16,AG$2,0)*$E1280)</f>
        <v>1551.0000000000057</v>
      </c>
      <c r="AH1280">
        <f>VLOOKUP($F1280,'(참고)타워 스텟 가치'!$B$12:$L$16,AH$2,0)+(VLOOKUP($F1280,'(참고)타워 스텟 가치'!$B$12:$L$16,AH$2,0)*$E1280)</f>
        <v>51.700000000000188</v>
      </c>
      <c r="AI1280">
        <f>VLOOKUP($F1280,'(참고)타워 스텟 가치'!$B$12:$L$16,AI$2,0)+(VLOOKUP($F1280,'(참고)타워 스텟 가치'!$B$12:$L$16,AI$2,0)*$E1280)</f>
        <v>31.020000000000113</v>
      </c>
      <c r="AJ1280">
        <f>VLOOKUP($F1280,'(참고)타워 스텟 가치'!$B$12:$L$16,AJ$2,0)+(VLOOKUP($F1280,'(참고)타워 스텟 가치'!$B$12:$L$16,AJ$2,0)*$E1280)</f>
        <v>0</v>
      </c>
      <c r="AK1280">
        <f>VLOOKUP($F1280,'(참고)타워 스텟 가치'!$B$12:$L$16,AK$2,0)+(VLOOKUP($F1280,'(참고)타워 스텟 가치'!$B$12:$L$16,AK$2,0)*$E1280)</f>
        <v>0</v>
      </c>
      <c r="AL1280">
        <f>VLOOKUP($F1280,'(참고)타워 스텟 가치'!$B$12:$L$16,AL$2,0)+(VLOOKUP($F1280,'(참고)타워 스텟 가치'!$B$12:$L$16,AL$2,0)*$E1280)</f>
        <v>144.76000000000053</v>
      </c>
      <c r="AM1280">
        <f>SUM('스테이지별 몬스터 스텟'!AD1280*'(참고)타워 스텟 가치'!$Q$17,'스테이지별 몬스터 스텟'!AE1280*'(참고)타워 스텟 가치'!$R$17,'스테이지별 몬스터 스텟'!AF1280*'(참고)타워 스텟 가치'!$S$17,'스테이지별 몬스터 스텟'!AG1280*'(참고)타워 스텟 가치'!$T$17,'스테이지별 몬스터 스텟'!AH1280*'(참고)타워 스텟 가치'!$U$17,'스테이지별 몬스터 스텟'!AI1280*'(참고)타워 스텟 가치'!$V$17,'스테이지별 몬스터 스텟'!AJ1280*'(참고)타워 스텟 가치'!$W$17,'스테이지별 몬스터 스텟'!AK1280*'(참고)타워 스텟 가치'!$X$17,'스테이지별 몬스터 스텟'!AL1280*'(참고)타워 스텟 가치'!$Y$17)</f>
        <v>780008.2400000029</v>
      </c>
      <c r="AN1280">
        <v>3</v>
      </c>
    </row>
    <row r="1281" spans="3:40" x14ac:dyDescent="0.3">
      <c r="C1281">
        <v>2</v>
      </c>
      <c r="D1281">
        <f t="shared" si="59"/>
        <v>256</v>
      </c>
      <c r="E1281" s="52">
        <f>VLOOKUP(D1281,'스테이지별 난이도 설정'!B:C,2,0)</f>
        <v>102.40000000000038</v>
      </c>
      <c r="F1281" t="str">
        <f t="shared" si="60"/>
        <v>레어</v>
      </c>
      <c r="G1281">
        <f t="shared" si="58"/>
        <v>6</v>
      </c>
      <c r="H1281">
        <f>VLOOKUP($F1281,'(참고)타워 스텟 가치'!$B$2:$L$6,H$2,0)+(VLOOKUP($F1281,'(참고)타워 스텟 가치'!$B$2:$L$6,H$2,0)*$E1281)</f>
        <v>1163.2500000000043</v>
      </c>
      <c r="I1281">
        <f>VLOOKUP($F1281,'(참고)타워 스텟 가치'!$B$2:$L$6,I$2,0)+(VLOOKUP($F1281,'(참고)타워 스텟 가치'!$B$2:$L$6,I$2,0)*$E1281)</f>
        <v>232.65000000000083</v>
      </c>
      <c r="J1281">
        <f>VLOOKUP($F1281,'(참고)타워 스텟 가치'!$B$2:$L$6,J$2,0)+(VLOOKUP($F1281,'(참고)타워 스텟 가치'!$B$2:$L$6,J$2,0)*$E1281)</f>
        <v>517000.00000000186</v>
      </c>
      <c r="K1281">
        <f>VLOOKUP($F1281,'(참고)타워 스텟 가치'!$B$2:$L$6,K$2,0)+(VLOOKUP($F1281,'(참고)타워 스텟 가치'!$B$2:$L$6,K$2,0)*$E1281)</f>
        <v>4653.0000000000173</v>
      </c>
      <c r="L1281">
        <f>VLOOKUP($F1281,'(참고)타워 스텟 가치'!$B$2:$L$6,L$2,0)+(VLOOKUP($F1281,'(참고)타워 스텟 가치'!$B$2:$L$6,L$2,0)*$E1281)</f>
        <v>77.550000000000281</v>
      </c>
      <c r="M1281">
        <f>VLOOKUP($F1281,'(참고)타워 스텟 가치'!$B$2:$L$6,M$2,0)+(VLOOKUP($F1281,'(참고)타워 스텟 가치'!$B$2:$L$6,M$2,0)*$E1281)</f>
        <v>31.020000000000113</v>
      </c>
      <c r="N1281">
        <f>VLOOKUP($F1281,'(참고)타워 스텟 가치'!$B$2:$L$6,N$2,0)+(VLOOKUP($F1281,'(참고)타워 스텟 가치'!$B$2:$L$6,N$2,0)*$E1281)</f>
        <v>0</v>
      </c>
      <c r="O1281">
        <f>VLOOKUP($F1281,'(참고)타워 스텟 가치'!$B$2:$L$6,O$2,0)+(VLOOKUP($F1281,'(참고)타워 스텟 가치'!$B$2:$L$6,O$2,0)*$E1281)</f>
        <v>0</v>
      </c>
      <c r="P1281">
        <f>VLOOKUP($F1281,'(참고)타워 스텟 가치'!$B$2:$L$6,P$2,0)+(VLOOKUP($F1281,'(참고)타워 스텟 가치'!$B$2:$L$6,P$2,0)*$E1281)</f>
        <v>72.380000000000265</v>
      </c>
      <c r="Q1281">
        <f>SUM('스테이지별 몬스터 스텟'!H1281*'(참고)타워 스텟 가치'!$Q$17,'스테이지별 몬스터 스텟'!I1281*'(참고)타워 스텟 가치'!$R$17,'스테이지별 몬스터 스텟'!J1281*'(참고)타워 스텟 가치'!$S$17,'스테이지별 몬스터 스텟'!K1281*'(참고)타워 스텟 가치'!$T$17,'스테이지별 몬스터 스텟'!L1281*'(참고)타워 스텟 가치'!$U$17,'스테이지별 몬스터 스텟'!M1281*'(참고)타워 스텟 가치'!$V$17,'스테이지별 몬스터 스텟'!N1281*'(참고)타워 스텟 가치'!$W$17,'스테이지별 몬스터 스텟'!O1281*'(참고)타워 스텟 가치'!$X$17,'스테이지별 몬스터 스텟'!P1281*'(참고)타워 스텟 가치'!$Y$17)</f>
        <v>787812.35500000278</v>
      </c>
      <c r="R1281">
        <v>1</v>
      </c>
      <c r="S1281">
        <f>VLOOKUP($F1281,'(참고)타워 스텟 가치'!$B$7:$L$11,S$2,0)+(VLOOKUP($F1281,'(참고)타워 스텟 가치'!$B$7:$L$11,S$2,0)*$E1281)</f>
        <v>387.75000000000142</v>
      </c>
      <c r="T1281">
        <f>VLOOKUP($F1281,'(참고)타워 스텟 가치'!$B$7:$L$11,T$2,0)+(VLOOKUP($F1281,'(참고)타워 스텟 가치'!$B$7:$L$11,T$2,0)*$E1281)</f>
        <v>697.95000000000255</v>
      </c>
      <c r="U1281">
        <f>VLOOKUP($F1281,'(참고)타워 스텟 가치'!$B$7:$L$11,U$2,0)+(VLOOKUP($F1281,'(참고)타워 스텟 가치'!$B$7:$L$11,U$2,0)*$E1281)</f>
        <v>517000.00000000186</v>
      </c>
      <c r="V1281">
        <f>VLOOKUP($F1281,'(참고)타워 스텟 가치'!$B$7:$L$11,V$2,0)+(VLOOKUP($F1281,'(참고)타워 스텟 가치'!$B$7:$L$11,V$2,0)*$E1281)</f>
        <v>4653.0000000000173</v>
      </c>
      <c r="W1281">
        <f>VLOOKUP($F1281,'(참고)타워 스텟 가치'!$B$7:$L$11,W$2,0)+(VLOOKUP($F1281,'(참고)타워 스텟 가치'!$B$7:$L$11,W$2,0)*$E1281)</f>
        <v>77.550000000000281</v>
      </c>
      <c r="X1281">
        <f>VLOOKUP($F1281,'(참고)타워 스텟 가치'!$B$7:$L$11,X$2,0)+(VLOOKUP($F1281,'(참고)타워 스텟 가치'!$B$7:$L$11,X$2,0)*$E1281)</f>
        <v>31.020000000000113</v>
      </c>
      <c r="Y1281">
        <f>VLOOKUP($F1281,'(참고)타워 스텟 가치'!$B$7:$L$11,Y$2,0)+(VLOOKUP($F1281,'(참고)타워 스텟 가치'!$B$7:$L$11,Y$2,0)*$E1281)</f>
        <v>0</v>
      </c>
      <c r="Z1281">
        <f>VLOOKUP($F1281,'(참고)타워 스텟 가치'!$B$7:$L$11,Z$2,0)+(VLOOKUP($F1281,'(참고)타워 스텟 가치'!$B$7:$L$11,Z$2,0)*$E1281)</f>
        <v>0</v>
      </c>
      <c r="AA1281">
        <f>VLOOKUP($F1281,'(참고)타워 스텟 가치'!$B$7:$L$11,AA$2,0)+(VLOOKUP($F1281,'(참고)타워 스텟 가치'!$B$7:$L$11,AA$2,0)*$E1281)</f>
        <v>72.380000000000265</v>
      </c>
      <c r="AB1281">
        <f>SUM('스테이지별 몬스터 스텟'!S1281*'(참고)타워 스텟 가치'!$Q$17,'스테이지별 몬스터 스텟'!T1281*'(참고)타워 스텟 가치'!$R$17,'스테이지별 몬스터 스텟'!U1281*'(참고)타워 스텟 가치'!$S$17,'스테이지별 몬스터 스텟'!V1281*'(참고)타워 스텟 가치'!$T$17,'스테이지별 몬스터 스텟'!W1281*'(참고)타워 스텟 가치'!$U$17,'스테이지별 몬스터 스텟'!X1281*'(참고)타워 스텟 가치'!$V$17,'스테이지별 몬스터 스텟'!Y1281*'(참고)타워 스텟 가치'!$W$17,'스테이지별 몬스터 스텟'!Z1281*'(참고)타워 스텟 가치'!$X$17,'스테이지별 몬스터 스텟'!AA1281*'(참고)타워 스텟 가치'!$Y$17)</f>
        <v>786959.30500000285</v>
      </c>
      <c r="AC1281">
        <v>2</v>
      </c>
      <c r="AD1281">
        <f>VLOOKUP($F1281,'(참고)타워 스텟 가치'!$B$12:$L$16,AD$2,0)+(VLOOKUP($F1281,'(참고)타워 스텟 가치'!$B$12:$L$16,AD$2,0)*$E1281)</f>
        <v>387.75000000000142</v>
      </c>
      <c r="AE1281">
        <f>VLOOKUP($F1281,'(참고)타워 스텟 가치'!$B$12:$L$16,AE$2,0)+(VLOOKUP($F1281,'(참고)타워 스텟 가치'!$B$12:$L$16,AE$2,0)*$E1281)</f>
        <v>465.30000000000166</v>
      </c>
      <c r="AF1281">
        <f>VLOOKUP($F1281,'(참고)타워 스텟 가치'!$B$12:$L$16,AF$2,0)+(VLOOKUP($F1281,'(참고)타워 스텟 가치'!$B$12:$L$16,AF$2,0)*$E1281)</f>
        <v>517000.00000000186</v>
      </c>
      <c r="AG1281">
        <f>VLOOKUP($F1281,'(참고)타워 스텟 가치'!$B$12:$L$16,AG$2,0)+(VLOOKUP($F1281,'(참고)타워 스텟 가치'!$B$12:$L$16,AG$2,0)*$E1281)</f>
        <v>2326.5000000000086</v>
      </c>
      <c r="AH1281">
        <f>VLOOKUP($F1281,'(참고)타워 스텟 가치'!$B$12:$L$16,AH$2,0)+(VLOOKUP($F1281,'(참고)타워 스텟 가치'!$B$12:$L$16,AH$2,0)*$E1281)</f>
        <v>77.550000000000281</v>
      </c>
      <c r="AI1281">
        <f>VLOOKUP($F1281,'(참고)타워 스텟 가치'!$B$12:$L$16,AI$2,0)+(VLOOKUP($F1281,'(참고)타워 스텟 가치'!$B$12:$L$16,AI$2,0)*$E1281)</f>
        <v>31.020000000000113</v>
      </c>
      <c r="AJ1281">
        <f>VLOOKUP($F1281,'(참고)타워 스텟 가치'!$B$12:$L$16,AJ$2,0)+(VLOOKUP($F1281,'(참고)타워 스텟 가치'!$B$12:$L$16,AJ$2,0)*$E1281)</f>
        <v>0</v>
      </c>
      <c r="AK1281">
        <f>VLOOKUP($F1281,'(참고)타워 스텟 가치'!$B$12:$L$16,AK$2,0)+(VLOOKUP($F1281,'(참고)타워 스텟 가치'!$B$12:$L$16,AK$2,0)*$E1281)</f>
        <v>0</v>
      </c>
      <c r="AL1281">
        <f>VLOOKUP($F1281,'(참고)타워 스텟 가치'!$B$12:$L$16,AL$2,0)+(VLOOKUP($F1281,'(참고)타워 스텟 가치'!$B$12:$L$16,AL$2,0)*$E1281)</f>
        <v>144.76000000000053</v>
      </c>
      <c r="AM1281">
        <f>SUM('스테이지별 몬스터 스텟'!AD1281*'(참고)타워 스텟 가치'!$Q$17,'스테이지별 몬스터 스텟'!AE1281*'(참고)타워 스텟 가치'!$R$17,'스테이지별 몬스터 스텟'!AF1281*'(참고)타워 스텟 가치'!$S$17,'스테이지별 몬스터 스텟'!AG1281*'(참고)타워 스텟 가치'!$T$17,'스테이지별 몬스터 스텟'!AH1281*'(참고)타워 스텟 가치'!$U$17,'스테이지별 몬스터 스텟'!AI1281*'(참고)타워 스텟 가치'!$V$17,'스테이지별 몬스터 스텟'!AJ1281*'(참고)타워 스텟 가치'!$W$17,'스테이지별 몬스터 스텟'!AK1281*'(참고)타워 스텟 가치'!$X$17,'스테이지별 몬스터 스텟'!AL1281*'(참고)타워 스텟 가치'!$Y$17)</f>
        <v>782102.09000000276</v>
      </c>
      <c r="AN1281">
        <v>3</v>
      </c>
    </row>
    <row r="1282" spans="3:40" x14ac:dyDescent="0.3">
      <c r="C1282">
        <v>3</v>
      </c>
      <c r="D1282">
        <f t="shared" si="59"/>
        <v>256</v>
      </c>
      <c r="E1282" s="52">
        <f>VLOOKUP(D1282,'스테이지별 난이도 설정'!B:C,2,0)</f>
        <v>102.40000000000038</v>
      </c>
      <c r="F1282" t="str">
        <f t="shared" si="60"/>
        <v>에픽</v>
      </c>
      <c r="G1282">
        <f t="shared" si="58"/>
        <v>6</v>
      </c>
      <c r="H1282">
        <f>VLOOKUP($F1282,'(참고)타워 스텟 가치'!$B$2:$L$6,H$2,0)+(VLOOKUP($F1282,'(참고)타워 스텟 가치'!$B$2:$L$6,H$2,0)*$E1282)</f>
        <v>1744.8750000000064</v>
      </c>
      <c r="I1282">
        <f>VLOOKUP($F1282,'(참고)타워 스텟 가치'!$B$2:$L$6,I$2,0)+(VLOOKUP($F1282,'(참고)타워 스텟 가치'!$B$2:$L$6,I$2,0)*$E1282)</f>
        <v>348.97500000000127</v>
      </c>
      <c r="J1282">
        <f>VLOOKUP($F1282,'(참고)타워 스텟 가치'!$B$2:$L$6,J$2,0)+(VLOOKUP($F1282,'(참고)타워 스텟 가치'!$B$2:$L$6,J$2,0)*$E1282)</f>
        <v>517000.00000000186</v>
      </c>
      <c r="K1282">
        <f>VLOOKUP($F1282,'(참고)타워 스텟 가치'!$B$2:$L$6,K$2,0)+(VLOOKUP($F1282,'(참고)타워 스텟 가치'!$B$2:$L$6,K$2,0)*$E1282)</f>
        <v>6979.5000000000255</v>
      </c>
      <c r="L1282">
        <f>VLOOKUP($F1282,'(참고)타워 스텟 가치'!$B$2:$L$6,L$2,0)+(VLOOKUP($F1282,'(참고)타워 스텟 가치'!$B$2:$L$6,L$2,0)*$E1282)</f>
        <v>116.32500000000041</v>
      </c>
      <c r="M1282">
        <f>VLOOKUP($F1282,'(참고)타워 스텟 가치'!$B$2:$L$6,M$2,0)+(VLOOKUP($F1282,'(참고)타워 스텟 가치'!$B$2:$L$6,M$2,0)*$E1282)</f>
        <v>31.020000000000113</v>
      </c>
      <c r="N1282">
        <f>VLOOKUP($F1282,'(참고)타워 스텟 가치'!$B$2:$L$6,N$2,0)+(VLOOKUP($F1282,'(참고)타워 스텟 가치'!$B$2:$L$6,N$2,0)*$E1282)</f>
        <v>0</v>
      </c>
      <c r="O1282">
        <f>VLOOKUP($F1282,'(참고)타워 스텟 가치'!$B$2:$L$6,O$2,0)+(VLOOKUP($F1282,'(참고)타워 스텟 가치'!$B$2:$L$6,O$2,0)*$E1282)</f>
        <v>0</v>
      </c>
      <c r="P1282">
        <f>VLOOKUP($F1282,'(참고)타워 스텟 가치'!$B$2:$L$6,P$2,0)+(VLOOKUP($F1282,'(참고)타워 스텟 가치'!$B$2:$L$6,P$2,0)*$E1282)</f>
        <v>72.380000000000265</v>
      </c>
      <c r="Q1282">
        <f>SUM('스테이지별 몬스터 스텟'!H1282*'(참고)타워 스텟 가치'!$Q$17,'스테이지별 몬스터 스텟'!I1282*'(참고)타워 스텟 가치'!$R$17,'스테이지별 몬스터 스텟'!J1282*'(참고)타워 스텟 가치'!$S$17,'스테이지별 몬스터 스텟'!K1282*'(참고)타워 스텟 가치'!$T$17,'스테이지별 몬스터 스텟'!L1282*'(참고)타워 스텟 가치'!$U$17,'스테이지별 몬스터 스텟'!M1282*'(참고)타워 스텟 가치'!$V$17,'스테이지별 몬스터 스텟'!N1282*'(참고)타워 스텟 가치'!$W$17,'스테이지별 몬스터 스텟'!O1282*'(참고)타워 스텟 가치'!$X$17,'스테이지별 몬스터 스텟'!P1282*'(참고)타워 스텟 가치'!$Y$17)</f>
        <v>793880.64250000287</v>
      </c>
      <c r="R1282">
        <v>1</v>
      </c>
      <c r="S1282">
        <f>VLOOKUP($F1282,'(참고)타워 스텟 가치'!$B$7:$L$11,S$2,0)+(VLOOKUP($F1282,'(참고)타워 스텟 가치'!$B$7:$L$11,S$2,0)*$E1282)</f>
        <v>581.62500000000216</v>
      </c>
      <c r="T1282">
        <f>VLOOKUP($F1282,'(참고)타워 스텟 가치'!$B$7:$L$11,T$2,0)+(VLOOKUP($F1282,'(참고)타워 스텟 가치'!$B$7:$L$11,T$2,0)*$E1282)</f>
        <v>1046.9250000000038</v>
      </c>
      <c r="U1282">
        <f>VLOOKUP($F1282,'(참고)타워 스텟 가치'!$B$7:$L$11,U$2,0)+(VLOOKUP($F1282,'(참고)타워 스텟 가치'!$B$7:$L$11,U$2,0)*$E1282)</f>
        <v>517000.00000000186</v>
      </c>
      <c r="V1282">
        <f>VLOOKUP($F1282,'(참고)타워 스텟 가치'!$B$7:$L$11,V$2,0)+(VLOOKUP($F1282,'(참고)타워 스텟 가치'!$B$7:$L$11,V$2,0)*$E1282)</f>
        <v>6979.5000000000255</v>
      </c>
      <c r="W1282">
        <f>VLOOKUP($F1282,'(참고)타워 스텟 가치'!$B$7:$L$11,W$2,0)+(VLOOKUP($F1282,'(참고)타워 스텟 가치'!$B$7:$L$11,W$2,0)*$E1282)</f>
        <v>116.32500000000041</v>
      </c>
      <c r="X1282">
        <f>VLOOKUP($F1282,'(참고)타워 스텟 가치'!$B$7:$L$11,X$2,0)+(VLOOKUP($F1282,'(참고)타워 스텟 가치'!$B$7:$L$11,X$2,0)*$E1282)</f>
        <v>31.020000000000113</v>
      </c>
      <c r="Y1282">
        <f>VLOOKUP($F1282,'(참고)타워 스텟 가치'!$B$7:$L$11,Y$2,0)+(VLOOKUP($F1282,'(참고)타워 스텟 가치'!$B$7:$L$11,Y$2,0)*$E1282)</f>
        <v>0</v>
      </c>
      <c r="Z1282">
        <f>VLOOKUP($F1282,'(참고)타워 스텟 가치'!$B$7:$L$11,Z$2,0)+(VLOOKUP($F1282,'(참고)타워 스텟 가치'!$B$7:$L$11,Z$2,0)*$E1282)</f>
        <v>0</v>
      </c>
      <c r="AA1282">
        <f>VLOOKUP($F1282,'(참고)타워 스텟 가치'!$B$7:$L$11,AA$2,0)+(VLOOKUP($F1282,'(참고)타워 스텟 가치'!$B$7:$L$11,AA$2,0)*$E1282)</f>
        <v>72.380000000000265</v>
      </c>
      <c r="AB1282">
        <f>SUM('스테이지별 몬스터 스텟'!S1282*'(참고)타워 스텟 가치'!$Q$17,'스테이지별 몬스터 스텟'!T1282*'(참고)타워 스텟 가치'!$R$17,'스테이지별 몬스터 스텟'!U1282*'(참고)타워 스텟 가치'!$S$17,'스테이지별 몬스터 스텟'!V1282*'(참고)타워 스텟 가치'!$T$17,'스테이지별 몬스터 스텟'!W1282*'(참고)타워 스텟 가치'!$U$17,'스테이지별 몬스터 스텟'!X1282*'(참고)타워 스텟 가치'!$V$17,'스테이지별 몬스터 스텟'!Y1282*'(참고)타워 스텟 가치'!$W$17,'스테이지별 몬스터 스텟'!Z1282*'(참고)타워 스텟 가치'!$X$17,'스테이지별 몬스터 스텟'!AA1282*'(참고)타워 스텟 가치'!$Y$17)</f>
        <v>792601.0675000028</v>
      </c>
      <c r="AC1282">
        <v>2</v>
      </c>
      <c r="AD1282">
        <f>VLOOKUP($F1282,'(참고)타워 스텟 가치'!$B$12:$L$16,AD$2,0)+(VLOOKUP($F1282,'(참고)타워 스텟 가치'!$B$12:$L$16,AD$2,0)*$E1282)</f>
        <v>581.62500000000216</v>
      </c>
      <c r="AE1282">
        <f>VLOOKUP($F1282,'(참고)타워 스텟 가치'!$B$12:$L$16,AE$2,0)+(VLOOKUP($F1282,'(참고)타워 스텟 가치'!$B$12:$L$16,AE$2,0)*$E1282)</f>
        <v>697.95000000000255</v>
      </c>
      <c r="AF1282">
        <f>VLOOKUP($F1282,'(참고)타워 스텟 가치'!$B$12:$L$16,AF$2,0)+(VLOOKUP($F1282,'(참고)타워 스텟 가치'!$B$12:$L$16,AF$2,0)*$E1282)</f>
        <v>517000.00000000186</v>
      </c>
      <c r="AG1282">
        <f>VLOOKUP($F1282,'(참고)타워 스텟 가치'!$B$12:$L$16,AG$2,0)+(VLOOKUP($F1282,'(참고)타워 스텟 가치'!$B$12:$L$16,AG$2,0)*$E1282)</f>
        <v>3489.7500000000127</v>
      </c>
      <c r="AH1282">
        <f>VLOOKUP($F1282,'(참고)타워 스텟 가치'!$B$12:$L$16,AH$2,0)+(VLOOKUP($F1282,'(참고)타워 스텟 가치'!$B$12:$L$16,AH$2,0)*$E1282)</f>
        <v>116.32500000000041</v>
      </c>
      <c r="AI1282">
        <f>VLOOKUP($F1282,'(참고)타워 스텟 가치'!$B$12:$L$16,AI$2,0)+(VLOOKUP($F1282,'(참고)타워 스텟 가치'!$B$12:$L$16,AI$2,0)*$E1282)</f>
        <v>31.020000000000113</v>
      </c>
      <c r="AJ1282">
        <f>VLOOKUP($F1282,'(참고)타워 스텟 가치'!$B$12:$L$16,AJ$2,0)+(VLOOKUP($F1282,'(참고)타워 스텟 가치'!$B$12:$L$16,AJ$2,0)*$E1282)</f>
        <v>0</v>
      </c>
      <c r="AK1282">
        <f>VLOOKUP($F1282,'(참고)타워 스텟 가치'!$B$12:$L$16,AK$2,0)+(VLOOKUP($F1282,'(참고)타워 스텟 가치'!$B$12:$L$16,AK$2,0)*$E1282)</f>
        <v>0</v>
      </c>
      <c r="AL1282">
        <f>VLOOKUP($F1282,'(참고)타워 스텟 가치'!$B$12:$L$16,AL$2,0)+(VLOOKUP($F1282,'(참고)타워 스텟 가치'!$B$12:$L$16,AL$2,0)*$E1282)</f>
        <v>144.76000000000053</v>
      </c>
      <c r="AM1282">
        <f>SUM('스테이지별 몬스터 스텟'!AD1282*'(참고)타워 스텟 가치'!$Q$17,'스테이지별 몬스터 스텟'!AE1282*'(참고)타워 스텟 가치'!$R$17,'스테이지별 몬스터 스텟'!AF1282*'(참고)타워 스텟 가치'!$S$17,'스테이지별 몬스터 스텟'!AG1282*'(참고)타워 스텟 가치'!$T$17,'스테이지별 몬스터 스텟'!AH1282*'(참고)타워 스텟 가치'!$U$17,'스테이지별 몬스터 스텟'!AI1282*'(참고)타워 스텟 가치'!$V$17,'스테이지별 몬스터 스텟'!AJ1282*'(참고)타워 스텟 가치'!$W$17,'스테이지별 몬스터 스텟'!AK1282*'(참고)타워 스텟 가치'!$X$17,'스테이지별 몬스터 스텟'!AL1282*'(참고)타워 스텟 가치'!$Y$17)</f>
        <v>785242.8650000029</v>
      </c>
      <c r="AN1282">
        <v>3</v>
      </c>
    </row>
    <row r="1283" spans="3:40" x14ac:dyDescent="0.3">
      <c r="C1283">
        <v>4</v>
      </c>
      <c r="D1283">
        <f t="shared" si="59"/>
        <v>256</v>
      </c>
      <c r="E1283" s="52">
        <f>VLOOKUP(D1283,'스테이지별 난이도 설정'!B:C,2,0)</f>
        <v>102.40000000000038</v>
      </c>
      <c r="F1283" t="str">
        <f t="shared" si="60"/>
        <v>유니크</v>
      </c>
      <c r="G1283">
        <f t="shared" si="58"/>
        <v>6</v>
      </c>
      <c r="H1283">
        <f>VLOOKUP($F1283,'(참고)타워 스텟 가치'!$B$2:$L$6,H$2,0)+(VLOOKUP($F1283,'(참고)타워 스텟 가치'!$B$2:$L$6,H$2,0)*$E1283)</f>
        <v>2617.3125000000095</v>
      </c>
      <c r="I1283">
        <f>VLOOKUP($F1283,'(참고)타워 스텟 가치'!$B$2:$L$6,I$2,0)+(VLOOKUP($F1283,'(참고)타워 스텟 가치'!$B$2:$L$6,I$2,0)*$E1283)</f>
        <v>523.46250000000191</v>
      </c>
      <c r="J1283">
        <f>VLOOKUP($F1283,'(참고)타워 스텟 가치'!$B$2:$L$6,J$2,0)+(VLOOKUP($F1283,'(참고)타워 스텟 가치'!$B$2:$L$6,J$2,0)*$E1283)</f>
        <v>517000.00000000186</v>
      </c>
      <c r="K1283">
        <f>VLOOKUP($F1283,'(참고)타워 스텟 가치'!$B$2:$L$6,K$2,0)+(VLOOKUP($F1283,'(참고)타워 스텟 가치'!$B$2:$L$6,K$2,0)*$E1283)</f>
        <v>10469.250000000038</v>
      </c>
      <c r="L1283">
        <f>VLOOKUP($F1283,'(참고)타워 스텟 가치'!$B$2:$L$6,L$2,0)+(VLOOKUP($F1283,'(참고)타워 스텟 가치'!$B$2:$L$6,L$2,0)*$E1283)</f>
        <v>174.48750000000064</v>
      </c>
      <c r="M1283">
        <f>VLOOKUP($F1283,'(참고)타워 스텟 가치'!$B$2:$L$6,M$2,0)+(VLOOKUP($F1283,'(참고)타워 스텟 가치'!$B$2:$L$6,M$2,0)*$E1283)</f>
        <v>31.020000000000113</v>
      </c>
      <c r="N1283">
        <f>VLOOKUP($F1283,'(참고)타워 스텟 가치'!$B$2:$L$6,N$2,0)+(VLOOKUP($F1283,'(참고)타워 스텟 가치'!$B$2:$L$6,N$2,0)*$E1283)</f>
        <v>0</v>
      </c>
      <c r="O1283">
        <f>VLOOKUP($F1283,'(참고)타워 스텟 가치'!$B$2:$L$6,O$2,0)+(VLOOKUP($F1283,'(참고)타워 스텟 가치'!$B$2:$L$6,O$2,0)*$E1283)</f>
        <v>0</v>
      </c>
      <c r="P1283">
        <f>VLOOKUP($F1283,'(참고)타워 스텟 가치'!$B$2:$L$6,P$2,0)+(VLOOKUP($F1283,'(참고)타워 스텟 가치'!$B$2:$L$6,P$2,0)*$E1283)</f>
        <v>103.40000000000038</v>
      </c>
      <c r="Q1283">
        <f>SUM('스테이지별 몬스터 스텟'!H1283*'(참고)타워 스텟 가치'!$Q$17,'스테이지별 몬스터 스텟'!I1283*'(참고)타워 스텟 가치'!$R$17,'스테이지별 몬스터 스텟'!J1283*'(참고)타워 스텟 가치'!$S$17,'스테이지별 몬스터 스텟'!K1283*'(참고)타워 스텟 가치'!$T$17,'스테이지별 몬스터 스텟'!L1283*'(참고)타워 스텟 가치'!$U$17,'스테이지별 몬스터 스텟'!M1283*'(참고)타워 스텟 가치'!$V$17,'스테이지별 몬스터 스텟'!N1283*'(참고)타워 스텟 가치'!$W$17,'스테이지별 몬스터 스텟'!O1283*'(참고)타워 스텟 가치'!$X$17,'스테이지별 몬스터 스텟'!P1283*'(참고)타워 스텟 가치'!$Y$17)</f>
        <v>803045.11375000293</v>
      </c>
      <c r="R1283">
        <v>1</v>
      </c>
      <c r="S1283">
        <f>VLOOKUP($F1283,'(참고)타워 스텟 가치'!$B$7:$L$11,S$2,0)+(VLOOKUP($F1283,'(참고)타워 스텟 가치'!$B$7:$L$11,S$2,0)*$E1283)</f>
        <v>872.43750000000318</v>
      </c>
      <c r="T1283">
        <f>VLOOKUP($F1283,'(참고)타워 스텟 가치'!$B$7:$L$11,T$2,0)+(VLOOKUP($F1283,'(참고)타워 스텟 가치'!$B$7:$L$11,T$2,0)*$E1283)</f>
        <v>1570.3875000000057</v>
      </c>
      <c r="U1283">
        <f>VLOOKUP($F1283,'(참고)타워 스텟 가치'!$B$7:$L$11,U$2,0)+(VLOOKUP($F1283,'(참고)타워 스텟 가치'!$B$7:$L$11,U$2,0)*$E1283)</f>
        <v>517000.00000000186</v>
      </c>
      <c r="V1283">
        <f>VLOOKUP($F1283,'(참고)타워 스텟 가치'!$B$7:$L$11,V$2,0)+(VLOOKUP($F1283,'(참고)타워 스텟 가치'!$B$7:$L$11,V$2,0)*$E1283)</f>
        <v>10469.250000000038</v>
      </c>
      <c r="W1283">
        <f>VLOOKUP($F1283,'(참고)타워 스텟 가치'!$B$7:$L$11,W$2,0)+(VLOOKUP($F1283,'(참고)타워 스텟 가치'!$B$7:$L$11,W$2,0)*$E1283)</f>
        <v>174.48750000000064</v>
      </c>
      <c r="X1283">
        <f>VLOOKUP($F1283,'(참고)타워 스텟 가치'!$B$7:$L$11,X$2,0)+(VLOOKUP($F1283,'(참고)타워 스텟 가치'!$B$7:$L$11,X$2,0)*$E1283)</f>
        <v>31.020000000000113</v>
      </c>
      <c r="Y1283">
        <f>VLOOKUP($F1283,'(참고)타워 스텟 가치'!$B$7:$L$11,Y$2,0)+(VLOOKUP($F1283,'(참고)타워 스텟 가치'!$B$7:$L$11,Y$2,0)*$E1283)</f>
        <v>0</v>
      </c>
      <c r="Z1283">
        <f>VLOOKUP($F1283,'(참고)타워 스텟 가치'!$B$7:$L$11,Z$2,0)+(VLOOKUP($F1283,'(참고)타워 스텟 가치'!$B$7:$L$11,Z$2,0)*$E1283)</f>
        <v>0</v>
      </c>
      <c r="AA1283">
        <f>VLOOKUP($F1283,'(참고)타워 스텟 가치'!$B$7:$L$11,AA$2,0)+(VLOOKUP($F1283,'(참고)타워 스텟 가치'!$B$7:$L$11,AA$2,0)*$E1283)</f>
        <v>103.40000000000038</v>
      </c>
      <c r="AB1283">
        <f>SUM('스테이지별 몬스터 스텟'!S1283*'(참고)타워 스텟 가치'!$Q$17,'스테이지별 몬스터 스텟'!T1283*'(참고)타워 스텟 가치'!$R$17,'스테이지별 몬스터 스텟'!U1283*'(참고)타워 스텟 가치'!$S$17,'스테이지별 몬스터 스텟'!V1283*'(참고)타워 스텟 가치'!$T$17,'스테이지별 몬스터 스텟'!W1283*'(참고)타워 스텟 가치'!$U$17,'스테이지별 몬스터 스텟'!X1283*'(참고)타워 스텟 가치'!$V$17,'스테이지별 몬스터 스텟'!Y1283*'(참고)타워 스텟 가치'!$W$17,'스테이지별 몬스터 스텟'!Z1283*'(참고)타워 스텟 가치'!$X$17,'스테이지별 몬스터 스텟'!AA1283*'(참고)타워 스텟 가치'!$Y$17)</f>
        <v>801125.751250003</v>
      </c>
      <c r="AC1283">
        <v>2</v>
      </c>
      <c r="AD1283">
        <f>VLOOKUP($F1283,'(참고)타워 스텟 가치'!$B$12:$L$16,AD$2,0)+(VLOOKUP($F1283,'(참고)타워 스텟 가치'!$B$12:$L$16,AD$2,0)*$E1283)</f>
        <v>872.43750000000318</v>
      </c>
      <c r="AE1283">
        <f>VLOOKUP($F1283,'(참고)타워 스텟 가치'!$B$12:$L$16,AE$2,0)+(VLOOKUP($F1283,'(참고)타워 스텟 가치'!$B$12:$L$16,AE$2,0)*$E1283)</f>
        <v>1046.9250000000038</v>
      </c>
      <c r="AF1283">
        <f>VLOOKUP($F1283,'(참고)타워 스텟 가치'!$B$12:$L$16,AF$2,0)+(VLOOKUP($F1283,'(참고)타워 스텟 가치'!$B$12:$L$16,AF$2,0)*$E1283)</f>
        <v>517000.00000000186</v>
      </c>
      <c r="AG1283">
        <f>VLOOKUP($F1283,'(참고)타워 스텟 가치'!$B$12:$L$16,AG$2,0)+(VLOOKUP($F1283,'(참고)타워 스텟 가치'!$B$12:$L$16,AG$2,0)*$E1283)</f>
        <v>5234.6250000000191</v>
      </c>
      <c r="AH1283">
        <f>VLOOKUP($F1283,'(참고)타워 스텟 가치'!$B$12:$L$16,AH$2,0)+(VLOOKUP($F1283,'(참고)타워 스텟 가치'!$B$12:$L$16,AH$2,0)*$E1283)</f>
        <v>174.48750000000064</v>
      </c>
      <c r="AI1283">
        <f>VLOOKUP($F1283,'(참고)타워 스텟 가치'!$B$12:$L$16,AI$2,0)+(VLOOKUP($F1283,'(참고)타워 스텟 가치'!$B$12:$L$16,AI$2,0)*$E1283)</f>
        <v>31.020000000000113</v>
      </c>
      <c r="AJ1283">
        <f>VLOOKUP($F1283,'(참고)타워 스텟 가치'!$B$12:$L$16,AJ$2,0)+(VLOOKUP($F1283,'(참고)타워 스텟 가치'!$B$12:$L$16,AJ$2,0)*$E1283)</f>
        <v>0</v>
      </c>
      <c r="AK1283">
        <f>VLOOKUP($F1283,'(참고)타워 스텟 가치'!$B$12:$L$16,AK$2,0)+(VLOOKUP($F1283,'(참고)타워 스텟 가치'!$B$12:$L$16,AK$2,0)*$E1283)</f>
        <v>0</v>
      </c>
      <c r="AL1283">
        <f>VLOOKUP($F1283,'(참고)타워 스텟 가치'!$B$12:$L$16,AL$2,0)+(VLOOKUP($F1283,'(참고)타워 스텟 가치'!$B$12:$L$16,AL$2,0)*$E1283)</f>
        <v>206.80000000000075</v>
      </c>
      <c r="AM1283">
        <f>SUM('스테이지별 몬스터 스텟'!AD1283*'(참고)타워 스텟 가치'!$Q$17,'스테이지별 몬스터 스텟'!AE1283*'(참고)타워 스텟 가치'!$R$17,'스테이지별 몬스터 스텟'!AF1283*'(참고)타워 스텟 가치'!$S$17,'스테이지별 몬스터 스텟'!AG1283*'(참고)타워 스텟 가치'!$T$17,'스테이지별 몬스터 스텟'!AH1283*'(참고)타워 스텟 가치'!$U$17,'스테이지별 몬스터 스텟'!AI1283*'(참고)타워 스텟 가치'!$V$17,'스테이지별 몬스터 스텟'!AJ1283*'(참고)타워 스텟 가치'!$W$17,'스테이지별 몬스터 스텟'!AK1283*'(참고)타워 스텟 가치'!$X$17,'스테이지별 몬스터 스텟'!AL1283*'(참고)타워 스텟 가치'!$Y$17)</f>
        <v>790078.10750000284</v>
      </c>
      <c r="AN1283">
        <v>3</v>
      </c>
    </row>
    <row r="1284" spans="3:40" x14ac:dyDescent="0.3">
      <c r="C1284">
        <v>5</v>
      </c>
      <c r="D1284">
        <f t="shared" si="59"/>
        <v>256</v>
      </c>
      <c r="E1284" s="52">
        <f>VLOOKUP(D1284,'스테이지별 난이도 설정'!B:C,2,0)</f>
        <v>102.40000000000038</v>
      </c>
      <c r="F1284" t="str">
        <f t="shared" si="60"/>
        <v>스페셜</v>
      </c>
      <c r="G1284">
        <f t="shared" si="58"/>
        <v>6</v>
      </c>
      <c r="H1284">
        <f>VLOOKUP($F1284,'(참고)타워 스텟 가치'!$B$2:$L$6,H$2,0)+(VLOOKUP($F1284,'(참고)타워 스텟 가치'!$B$2:$L$6,H$2,0)*$E1284)</f>
        <v>3925.9687500000141</v>
      </c>
      <c r="I1284">
        <f>VLOOKUP($F1284,'(참고)타워 스텟 가치'!$B$2:$L$6,I$2,0)+(VLOOKUP($F1284,'(참고)타워 스텟 가치'!$B$2:$L$6,I$2,0)*$E1284)</f>
        <v>785.19375000000286</v>
      </c>
      <c r="J1284">
        <f>VLOOKUP($F1284,'(참고)타워 스텟 가치'!$B$2:$L$6,J$2,0)+(VLOOKUP($F1284,'(참고)타워 스텟 가치'!$B$2:$L$6,J$2,0)*$E1284)</f>
        <v>517000.00000000186</v>
      </c>
      <c r="K1284">
        <f>VLOOKUP($F1284,'(참고)타워 스텟 가치'!$B$2:$L$6,K$2,0)+(VLOOKUP($F1284,'(참고)타워 스텟 가치'!$B$2:$L$6,K$2,0)*$E1284)</f>
        <v>15703.875000000056</v>
      </c>
      <c r="L1284">
        <f>VLOOKUP($F1284,'(참고)타워 스텟 가치'!$B$2:$L$6,L$2,0)+(VLOOKUP($F1284,'(참고)타워 스텟 가치'!$B$2:$L$6,L$2,0)*$E1284)</f>
        <v>261.73125000000095</v>
      </c>
      <c r="M1284">
        <f>VLOOKUP($F1284,'(참고)타워 스텟 가치'!$B$2:$L$6,M$2,0)+(VLOOKUP($F1284,'(참고)타워 스텟 가치'!$B$2:$L$6,M$2,0)*$E1284)</f>
        <v>31.020000000000113</v>
      </c>
      <c r="N1284">
        <f>VLOOKUP($F1284,'(참고)타워 스텟 가치'!$B$2:$L$6,N$2,0)+(VLOOKUP($F1284,'(참고)타워 스텟 가치'!$B$2:$L$6,N$2,0)*$E1284)</f>
        <v>0</v>
      </c>
      <c r="O1284">
        <f>VLOOKUP($F1284,'(참고)타워 스텟 가치'!$B$2:$L$6,O$2,0)+(VLOOKUP($F1284,'(참고)타워 스텟 가치'!$B$2:$L$6,O$2,0)*$E1284)</f>
        <v>0</v>
      </c>
      <c r="P1284">
        <f>VLOOKUP($F1284,'(참고)타워 스텟 가치'!$B$2:$L$6,P$2,0)+(VLOOKUP($F1284,'(참고)타워 스텟 가치'!$B$2:$L$6,P$2,0)*$E1284)</f>
        <v>103.40000000000038</v>
      </c>
      <c r="Q1284">
        <f>SUM('스테이지별 몬스터 스텟'!H1284*'(참고)타워 스텟 가치'!$Q$17,'스테이지별 몬스터 스텟'!I1284*'(참고)타워 스텟 가치'!$R$17,'스테이지별 몬스터 스텟'!J1284*'(참고)타워 스텟 가치'!$S$17,'스테이지별 몬스터 스텟'!K1284*'(참고)타워 스텟 가치'!$T$17,'스테이지별 몬스터 스텟'!L1284*'(참고)타워 스텟 가치'!$U$17,'스테이지별 몬스터 스텟'!M1284*'(참고)타워 스텟 가치'!$V$17,'스테이지별 몬스터 스텟'!N1284*'(참고)타워 스텟 가치'!$W$17,'스테이지별 몬스터 스텟'!O1284*'(참고)타워 스텟 가치'!$X$17,'스테이지별 몬스터 스텟'!P1284*'(참고)타워 스텟 가치'!$Y$17)</f>
        <v>816698.76062500302</v>
      </c>
      <c r="R1284">
        <v>1</v>
      </c>
      <c r="S1284">
        <f>VLOOKUP($F1284,'(참고)타워 스텟 가치'!$B$7:$L$11,S$2,0)+(VLOOKUP($F1284,'(참고)타워 스텟 가치'!$B$7:$L$11,S$2,0)*$E1284)</f>
        <v>1308.6562500000048</v>
      </c>
      <c r="T1284">
        <f>VLOOKUP($F1284,'(참고)타워 스텟 가치'!$B$7:$L$11,T$2,0)+(VLOOKUP($F1284,'(참고)타워 스텟 가치'!$B$7:$L$11,T$2,0)*$E1284)</f>
        <v>2355.5812500000084</v>
      </c>
      <c r="U1284">
        <f>VLOOKUP($F1284,'(참고)타워 스텟 가치'!$B$7:$L$11,U$2,0)+(VLOOKUP($F1284,'(참고)타워 스텟 가치'!$B$7:$L$11,U$2,0)*$E1284)</f>
        <v>517000.00000000186</v>
      </c>
      <c r="V1284">
        <f>VLOOKUP($F1284,'(참고)타워 스텟 가치'!$B$7:$L$11,V$2,0)+(VLOOKUP($F1284,'(참고)타워 스텟 가치'!$B$7:$L$11,V$2,0)*$E1284)</f>
        <v>15703.875000000056</v>
      </c>
      <c r="W1284">
        <f>VLOOKUP($F1284,'(참고)타워 스텟 가치'!$B$7:$L$11,W$2,0)+(VLOOKUP($F1284,'(참고)타워 스텟 가치'!$B$7:$L$11,W$2,0)*$E1284)</f>
        <v>261.73125000000095</v>
      </c>
      <c r="X1284">
        <f>VLOOKUP($F1284,'(참고)타워 스텟 가치'!$B$7:$L$11,X$2,0)+(VLOOKUP($F1284,'(참고)타워 스텟 가치'!$B$7:$L$11,X$2,0)*$E1284)</f>
        <v>31.020000000000113</v>
      </c>
      <c r="Y1284">
        <f>VLOOKUP($F1284,'(참고)타워 스텟 가치'!$B$7:$L$11,Y$2,0)+(VLOOKUP($F1284,'(참고)타워 스텟 가치'!$B$7:$L$11,Y$2,0)*$E1284)</f>
        <v>0</v>
      </c>
      <c r="Z1284">
        <f>VLOOKUP($F1284,'(참고)타워 스텟 가치'!$B$7:$L$11,Z$2,0)+(VLOOKUP($F1284,'(참고)타워 스텟 가치'!$B$7:$L$11,Z$2,0)*$E1284)</f>
        <v>0</v>
      </c>
      <c r="AA1284">
        <f>VLOOKUP($F1284,'(참고)타워 스텟 가치'!$B$7:$L$11,AA$2,0)+(VLOOKUP($F1284,'(참고)타워 스텟 가치'!$B$7:$L$11,AA$2,0)*$E1284)</f>
        <v>103.40000000000038</v>
      </c>
      <c r="AB1284">
        <f>SUM('스테이지별 몬스터 스텟'!S1284*'(참고)타워 스텟 가치'!$Q$17,'스테이지별 몬스터 스텟'!T1284*'(참고)타워 스텟 가치'!$R$17,'스테이지별 몬스터 스텟'!U1284*'(참고)타워 스텟 가치'!$S$17,'스테이지별 몬스터 스텟'!V1284*'(참고)타워 스텟 가치'!$T$17,'스테이지별 몬스터 스텟'!W1284*'(참고)타워 스텟 가치'!$U$17,'스테이지별 몬스터 스텟'!X1284*'(참고)타워 스텟 가치'!$V$17,'스테이지별 몬스터 스텟'!Y1284*'(참고)타워 스텟 가치'!$W$17,'스테이지별 몬스터 스텟'!Z1284*'(참고)타워 스텟 가치'!$X$17,'스테이지별 몬스터 스텟'!AA1284*'(참고)타워 스텟 가치'!$Y$17)</f>
        <v>813819.71687500307</v>
      </c>
      <c r="AC1284">
        <v>2</v>
      </c>
      <c r="AD1284">
        <f>VLOOKUP($F1284,'(참고)타워 스텟 가치'!$B$12:$L$16,AD$2,0)+(VLOOKUP($F1284,'(참고)타워 스텟 가치'!$B$12:$L$16,AD$2,0)*$E1284)</f>
        <v>1308.6562500000048</v>
      </c>
      <c r="AE1284">
        <f>VLOOKUP($F1284,'(참고)타워 스텟 가치'!$B$12:$L$16,AE$2,0)+(VLOOKUP($F1284,'(참고)타워 스텟 가치'!$B$12:$L$16,AE$2,0)*$E1284)</f>
        <v>1570.3875000000057</v>
      </c>
      <c r="AF1284">
        <f>VLOOKUP($F1284,'(참고)타워 스텟 가치'!$B$12:$L$16,AF$2,0)+(VLOOKUP($F1284,'(참고)타워 스텟 가치'!$B$12:$L$16,AF$2,0)*$E1284)</f>
        <v>517000.00000000186</v>
      </c>
      <c r="AG1284">
        <f>VLOOKUP($F1284,'(참고)타워 스텟 가치'!$B$12:$L$16,AG$2,0)+(VLOOKUP($F1284,'(참고)타워 스텟 가치'!$B$12:$L$16,AG$2,0)*$E1284)</f>
        <v>7851.9375000000282</v>
      </c>
      <c r="AH1284">
        <f>VLOOKUP($F1284,'(참고)타워 스텟 가치'!$B$12:$L$16,AH$2,0)+(VLOOKUP($F1284,'(참고)타워 스텟 가치'!$B$12:$L$16,AH$2,0)*$E1284)</f>
        <v>261.73125000000095</v>
      </c>
      <c r="AI1284">
        <f>VLOOKUP($F1284,'(참고)타워 스텟 가치'!$B$12:$L$16,AI$2,0)+(VLOOKUP($F1284,'(참고)타워 스텟 가치'!$B$12:$L$16,AI$2,0)*$E1284)</f>
        <v>31.020000000000113</v>
      </c>
      <c r="AJ1284">
        <f>VLOOKUP($F1284,'(참고)타워 스텟 가치'!$B$12:$L$16,AJ$2,0)+(VLOOKUP($F1284,'(참고)타워 스텟 가치'!$B$12:$L$16,AJ$2,0)*$E1284)</f>
        <v>0</v>
      </c>
      <c r="AK1284">
        <f>VLOOKUP($F1284,'(참고)타워 스텟 가치'!$B$12:$L$16,AK$2,0)+(VLOOKUP($F1284,'(참고)타워 스텟 가치'!$B$12:$L$16,AK$2,0)*$E1284)</f>
        <v>0</v>
      </c>
      <c r="AL1284">
        <f>VLOOKUP($F1284,'(참고)타워 스텟 가치'!$B$12:$L$16,AL$2,0)+(VLOOKUP($F1284,'(참고)타워 스텟 가치'!$B$12:$L$16,AL$2,0)*$E1284)</f>
        <v>206.80000000000075</v>
      </c>
      <c r="AM1284">
        <f>SUM('스테이지별 몬스터 스텟'!AD1284*'(참고)타워 스텟 가치'!$Q$17,'스테이지별 몬스터 스텟'!AE1284*'(참고)타워 스텟 가치'!$R$17,'스테이지별 몬스터 스텟'!AF1284*'(참고)타워 스텟 가치'!$S$17,'스테이지별 몬스터 스텟'!AG1284*'(참고)타워 스텟 가치'!$T$17,'스테이지별 몬스터 스텟'!AH1284*'(참고)타워 스텟 가치'!$U$17,'스테이지별 몬스터 스텟'!AI1284*'(참고)타워 스텟 가치'!$V$17,'스테이지별 몬스터 스텟'!AJ1284*'(참고)타워 스텟 가치'!$W$17,'스테이지별 몬스터 스텟'!AK1284*'(참고)타워 스텟 가치'!$X$17,'스테이지별 몬스터 스텟'!AL1284*'(참고)타워 스텟 가치'!$Y$17)</f>
        <v>797144.85125000286</v>
      </c>
      <c r="AN1284">
        <v>3</v>
      </c>
    </row>
    <row r="1285" spans="3:40" x14ac:dyDescent="0.3">
      <c r="C1285">
        <v>1</v>
      </c>
      <c r="D1285">
        <f t="shared" si="59"/>
        <v>257</v>
      </c>
      <c r="E1285" s="52">
        <f>VLOOKUP(D1285,'스테이지별 난이도 설정'!B:C,2,0)</f>
        <v>102.80000000000038</v>
      </c>
      <c r="F1285" t="str">
        <f t="shared" si="60"/>
        <v>일반</v>
      </c>
      <c r="G1285">
        <f t="shared" si="58"/>
        <v>6</v>
      </c>
      <c r="H1285">
        <f>VLOOKUP($F1285,'(참고)타워 스텟 가치'!$B$2:$L$6,H$2,0)+(VLOOKUP($F1285,'(참고)타워 스텟 가치'!$B$2:$L$6,H$2,0)*$E1285)</f>
        <v>778.50000000000284</v>
      </c>
      <c r="I1285">
        <f>VLOOKUP($F1285,'(참고)타워 스텟 가치'!$B$2:$L$6,I$2,0)+(VLOOKUP($F1285,'(참고)타워 스텟 가치'!$B$2:$L$6,I$2,0)*$E1285)</f>
        <v>155.70000000000056</v>
      </c>
      <c r="J1285">
        <f>VLOOKUP($F1285,'(참고)타워 스텟 가치'!$B$2:$L$6,J$2,0)+(VLOOKUP($F1285,'(참고)타워 스텟 가치'!$B$2:$L$6,J$2,0)*$E1285)</f>
        <v>519000.00000000192</v>
      </c>
      <c r="K1285">
        <f>VLOOKUP($F1285,'(참고)타워 스텟 가치'!$B$2:$L$6,K$2,0)+(VLOOKUP($F1285,'(참고)타워 스텟 가치'!$B$2:$L$6,K$2,0)*$E1285)</f>
        <v>3114.0000000000114</v>
      </c>
      <c r="L1285">
        <f>VLOOKUP($F1285,'(참고)타워 스텟 가치'!$B$2:$L$6,L$2,0)+(VLOOKUP($F1285,'(참고)타워 스텟 가치'!$B$2:$L$6,L$2,0)*$E1285)</f>
        <v>51.90000000000019</v>
      </c>
      <c r="M1285">
        <f>VLOOKUP($F1285,'(참고)타워 스텟 가치'!$B$2:$L$6,M$2,0)+(VLOOKUP($F1285,'(참고)타워 스텟 가치'!$B$2:$L$6,M$2,0)*$E1285)</f>
        <v>31.140000000000114</v>
      </c>
      <c r="N1285">
        <f>VLOOKUP($F1285,'(참고)타워 스텟 가치'!$B$2:$L$6,N$2,0)+(VLOOKUP($F1285,'(참고)타워 스텟 가치'!$B$2:$L$6,N$2,0)*$E1285)</f>
        <v>0</v>
      </c>
      <c r="O1285">
        <f>VLOOKUP($F1285,'(참고)타워 스텟 가치'!$B$2:$L$6,O$2,0)+(VLOOKUP($F1285,'(참고)타워 스텟 가치'!$B$2:$L$6,O$2,0)*$E1285)</f>
        <v>0</v>
      </c>
      <c r="P1285">
        <f>VLOOKUP($F1285,'(참고)타워 스텟 가치'!$B$2:$L$6,P$2,0)+(VLOOKUP($F1285,'(참고)타워 스텟 가치'!$B$2:$L$6,P$2,0)*$E1285)</f>
        <v>72.660000000000267</v>
      </c>
      <c r="Q1285">
        <f>SUM('스테이지별 몬스터 스텟'!H1285*'(참고)타워 스텟 가치'!$Q$17,'스테이지별 몬스터 스텟'!I1285*'(참고)타워 스텟 가치'!$R$17,'스테이지별 몬스터 스텟'!J1285*'(참고)타워 스텟 가치'!$S$17,'스테이지별 몬스터 스텟'!K1285*'(참고)타워 스텟 가치'!$T$17,'스테이지별 몬스터 스텟'!L1285*'(참고)타워 스텟 가치'!$U$17,'스테이지별 몬스터 스텟'!M1285*'(참고)타워 스텟 가치'!$V$17,'스테이지별 몬스터 스텟'!N1285*'(참고)타워 스텟 가치'!$W$17,'스테이지별 몬스터 스텟'!O1285*'(참고)타워 스텟 가치'!$X$17,'스테이지별 몬스터 스텟'!P1285*'(참고)타워 스텟 가치'!$Y$17)</f>
        <v>786798.81000000297</v>
      </c>
      <c r="R1285">
        <v>1</v>
      </c>
      <c r="S1285">
        <f>VLOOKUP($F1285,'(참고)타워 스텟 가치'!$B$7:$L$11,S$2,0)+(VLOOKUP($F1285,'(참고)타워 스텟 가치'!$B$7:$L$11,S$2,0)*$E1285)</f>
        <v>259.50000000000097</v>
      </c>
      <c r="T1285">
        <f>VLOOKUP($F1285,'(참고)타워 스텟 가치'!$B$7:$L$11,T$2,0)+(VLOOKUP($F1285,'(참고)타워 스텟 가치'!$B$7:$L$11,T$2,0)*$E1285)</f>
        <v>467.10000000000173</v>
      </c>
      <c r="U1285">
        <f>VLOOKUP($F1285,'(참고)타워 스텟 가치'!$B$7:$L$11,U$2,0)+(VLOOKUP($F1285,'(참고)타워 스텟 가치'!$B$7:$L$11,U$2,0)*$E1285)</f>
        <v>519000.00000000192</v>
      </c>
      <c r="V1285">
        <f>VLOOKUP($F1285,'(참고)타워 스텟 가치'!$B$7:$L$11,V$2,0)+(VLOOKUP($F1285,'(참고)타워 스텟 가치'!$B$7:$L$11,V$2,0)*$E1285)</f>
        <v>3114.0000000000114</v>
      </c>
      <c r="W1285">
        <f>VLOOKUP($F1285,'(참고)타워 스텟 가치'!$B$7:$L$11,W$2,0)+(VLOOKUP($F1285,'(참고)타워 스텟 가치'!$B$7:$L$11,W$2,0)*$E1285)</f>
        <v>51.90000000000019</v>
      </c>
      <c r="X1285">
        <f>VLOOKUP($F1285,'(참고)타워 스텟 가치'!$B$7:$L$11,X$2,0)+(VLOOKUP($F1285,'(참고)타워 스텟 가치'!$B$7:$L$11,X$2,0)*$E1285)</f>
        <v>31.140000000000114</v>
      </c>
      <c r="Y1285">
        <f>VLOOKUP($F1285,'(참고)타워 스텟 가치'!$B$7:$L$11,Y$2,0)+(VLOOKUP($F1285,'(참고)타워 스텟 가치'!$B$7:$L$11,Y$2,0)*$E1285)</f>
        <v>0</v>
      </c>
      <c r="Z1285">
        <f>VLOOKUP($F1285,'(참고)타워 스텟 가치'!$B$7:$L$11,Z$2,0)+(VLOOKUP($F1285,'(참고)타워 스텟 가치'!$B$7:$L$11,Z$2,0)*$E1285)</f>
        <v>0</v>
      </c>
      <c r="AA1285">
        <f>VLOOKUP($F1285,'(참고)타워 스텟 가치'!$B$7:$L$11,AA$2,0)+(VLOOKUP($F1285,'(참고)타워 스텟 가치'!$B$7:$L$11,AA$2,0)*$E1285)</f>
        <v>72.660000000000267</v>
      </c>
      <c r="AB1285">
        <f>SUM('스테이지별 몬스터 스텟'!S1285*'(참고)타워 스텟 가치'!$Q$17,'스테이지별 몬스터 스텟'!T1285*'(참고)타워 스텟 가치'!$R$17,'스테이지별 몬스터 스텟'!U1285*'(참고)타워 스텟 가치'!$S$17,'스테이지별 몬스터 스텟'!V1285*'(참고)타워 스텟 가치'!$T$17,'스테이지별 몬스터 스텟'!W1285*'(참고)타워 스텟 가치'!$U$17,'스테이지별 몬스터 스텟'!X1285*'(참고)타워 스텟 가치'!$V$17,'스테이지별 몬스터 스텟'!Y1285*'(참고)타워 스텟 가치'!$W$17,'스테이지별 몬스터 스텟'!Z1285*'(참고)타워 스텟 가치'!$X$17,'스테이지별 몬스터 스텟'!AA1285*'(참고)타워 스텟 가치'!$Y$17)</f>
        <v>786227.91000000294</v>
      </c>
      <c r="AC1285">
        <v>2</v>
      </c>
      <c r="AD1285">
        <f>VLOOKUP($F1285,'(참고)타워 스텟 가치'!$B$12:$L$16,AD$2,0)+(VLOOKUP($F1285,'(참고)타워 스텟 가치'!$B$12:$L$16,AD$2,0)*$E1285)</f>
        <v>259.50000000000097</v>
      </c>
      <c r="AE1285">
        <f>VLOOKUP($F1285,'(참고)타워 스텟 가치'!$B$12:$L$16,AE$2,0)+(VLOOKUP($F1285,'(참고)타워 스텟 가치'!$B$12:$L$16,AE$2,0)*$E1285)</f>
        <v>311.40000000000111</v>
      </c>
      <c r="AF1285">
        <f>VLOOKUP($F1285,'(참고)타워 스텟 가치'!$B$12:$L$16,AF$2,0)+(VLOOKUP($F1285,'(참고)타워 스텟 가치'!$B$12:$L$16,AF$2,0)*$E1285)</f>
        <v>519000.00000000192</v>
      </c>
      <c r="AG1285">
        <f>VLOOKUP($F1285,'(참고)타워 스텟 가치'!$B$12:$L$16,AG$2,0)+(VLOOKUP($F1285,'(참고)타워 스텟 가치'!$B$12:$L$16,AG$2,0)*$E1285)</f>
        <v>1557.0000000000057</v>
      </c>
      <c r="AH1285">
        <f>VLOOKUP($F1285,'(참고)타워 스텟 가치'!$B$12:$L$16,AH$2,0)+(VLOOKUP($F1285,'(참고)타워 스텟 가치'!$B$12:$L$16,AH$2,0)*$E1285)</f>
        <v>51.90000000000019</v>
      </c>
      <c r="AI1285">
        <f>VLOOKUP($F1285,'(참고)타워 스텟 가치'!$B$12:$L$16,AI$2,0)+(VLOOKUP($F1285,'(참고)타워 스텟 가치'!$B$12:$L$16,AI$2,0)*$E1285)</f>
        <v>31.140000000000114</v>
      </c>
      <c r="AJ1285">
        <f>VLOOKUP($F1285,'(참고)타워 스텟 가치'!$B$12:$L$16,AJ$2,0)+(VLOOKUP($F1285,'(참고)타워 스텟 가치'!$B$12:$L$16,AJ$2,0)*$E1285)</f>
        <v>0</v>
      </c>
      <c r="AK1285">
        <f>VLOOKUP($F1285,'(참고)타워 스텟 가치'!$B$12:$L$16,AK$2,0)+(VLOOKUP($F1285,'(참고)타워 스텟 가치'!$B$12:$L$16,AK$2,0)*$E1285)</f>
        <v>0</v>
      </c>
      <c r="AL1285">
        <f>VLOOKUP($F1285,'(참고)타워 스텟 가치'!$B$12:$L$16,AL$2,0)+(VLOOKUP($F1285,'(참고)타워 스텟 가치'!$B$12:$L$16,AL$2,0)*$E1285)</f>
        <v>145.32000000000053</v>
      </c>
      <c r="AM1285">
        <f>SUM('스테이지별 몬스터 스텟'!AD1285*'(참고)타워 스텟 가치'!$Q$17,'스테이지별 몬스터 스텟'!AE1285*'(참고)타워 스텟 가치'!$R$17,'스테이지별 몬스터 스텟'!AF1285*'(참고)타워 스텟 가치'!$S$17,'스테이지별 몬스터 스텟'!AG1285*'(참고)타워 스텟 가치'!$T$17,'스테이지별 몬스터 스텟'!AH1285*'(참고)타워 스텟 가치'!$U$17,'스테이지별 몬스터 스텟'!AI1285*'(참고)타워 스텟 가치'!$V$17,'스테이지별 몬스터 스텟'!AJ1285*'(참고)타워 스텟 가치'!$W$17,'스테이지별 몬스터 스텟'!AK1285*'(참고)타워 스텟 가치'!$X$17,'스테이지별 몬스터 스텟'!AL1285*'(참고)타워 스텟 가치'!$Y$17)</f>
        <v>783025.68000000296</v>
      </c>
      <c r="AN1285">
        <v>3</v>
      </c>
    </row>
    <row r="1286" spans="3:40" x14ac:dyDescent="0.3">
      <c r="C1286">
        <v>2</v>
      </c>
      <c r="D1286">
        <f t="shared" si="59"/>
        <v>257</v>
      </c>
      <c r="E1286" s="52">
        <f>VLOOKUP(D1286,'스테이지별 난이도 설정'!B:C,2,0)</f>
        <v>102.80000000000038</v>
      </c>
      <c r="F1286" t="str">
        <f t="shared" si="60"/>
        <v>레어</v>
      </c>
      <c r="G1286">
        <f t="shared" ref="G1286:G1349" si="61">SUM(R1286,AC1286,AN1286)</f>
        <v>6</v>
      </c>
      <c r="H1286">
        <f>VLOOKUP($F1286,'(참고)타워 스텟 가치'!$B$2:$L$6,H$2,0)+(VLOOKUP($F1286,'(참고)타워 스텟 가치'!$B$2:$L$6,H$2,0)*$E1286)</f>
        <v>1167.7500000000043</v>
      </c>
      <c r="I1286">
        <f>VLOOKUP($F1286,'(참고)타워 스텟 가치'!$B$2:$L$6,I$2,0)+(VLOOKUP($F1286,'(참고)타워 스텟 가치'!$B$2:$L$6,I$2,0)*$E1286)</f>
        <v>233.55000000000086</v>
      </c>
      <c r="J1286">
        <f>VLOOKUP($F1286,'(참고)타워 스텟 가치'!$B$2:$L$6,J$2,0)+(VLOOKUP($F1286,'(참고)타워 스텟 가치'!$B$2:$L$6,J$2,0)*$E1286)</f>
        <v>519000.00000000192</v>
      </c>
      <c r="K1286">
        <f>VLOOKUP($F1286,'(참고)타워 스텟 가치'!$B$2:$L$6,K$2,0)+(VLOOKUP($F1286,'(참고)타워 스텟 가치'!$B$2:$L$6,K$2,0)*$E1286)</f>
        <v>4671.0000000000173</v>
      </c>
      <c r="L1286">
        <f>VLOOKUP($F1286,'(참고)타워 스텟 가치'!$B$2:$L$6,L$2,0)+(VLOOKUP($F1286,'(참고)타워 스텟 가치'!$B$2:$L$6,L$2,0)*$E1286)</f>
        <v>77.850000000000279</v>
      </c>
      <c r="M1286">
        <f>VLOOKUP($F1286,'(참고)타워 스텟 가치'!$B$2:$L$6,M$2,0)+(VLOOKUP($F1286,'(참고)타워 스텟 가치'!$B$2:$L$6,M$2,0)*$E1286)</f>
        <v>31.140000000000114</v>
      </c>
      <c r="N1286">
        <f>VLOOKUP($F1286,'(참고)타워 스텟 가치'!$B$2:$L$6,N$2,0)+(VLOOKUP($F1286,'(참고)타워 스텟 가치'!$B$2:$L$6,N$2,0)*$E1286)</f>
        <v>0</v>
      </c>
      <c r="O1286">
        <f>VLOOKUP($F1286,'(참고)타워 스텟 가치'!$B$2:$L$6,O$2,0)+(VLOOKUP($F1286,'(참고)타워 스텟 가치'!$B$2:$L$6,O$2,0)*$E1286)</f>
        <v>0</v>
      </c>
      <c r="P1286">
        <f>VLOOKUP($F1286,'(참고)타워 스텟 가치'!$B$2:$L$6,P$2,0)+(VLOOKUP($F1286,'(참고)타워 스텟 가치'!$B$2:$L$6,P$2,0)*$E1286)</f>
        <v>72.660000000000267</v>
      </c>
      <c r="Q1286">
        <f>SUM('스테이지별 몬스터 스텟'!H1286*'(참고)타워 스텟 가치'!$Q$17,'스테이지별 몬스터 스텟'!I1286*'(참고)타워 스텟 가치'!$R$17,'스테이지별 몬스터 스텟'!J1286*'(참고)타워 스텟 가치'!$S$17,'스테이지별 몬스터 스텟'!K1286*'(참고)타워 스텟 가치'!$T$17,'스테이지별 몬스터 스텟'!L1286*'(참고)타워 스텟 가치'!$U$17,'스테이지별 몬스터 스텟'!M1286*'(참고)타워 스텟 가치'!$V$17,'스테이지별 몬스터 스텟'!N1286*'(참고)타워 스텟 가치'!$W$17,'스테이지별 몬스터 스텟'!O1286*'(참고)타워 스텟 가치'!$X$17,'스테이지별 몬스터 스텟'!P1286*'(참고)타워 스텟 가치'!$Y$17)</f>
        <v>790859.98500000278</v>
      </c>
      <c r="R1286">
        <v>1</v>
      </c>
      <c r="S1286">
        <f>VLOOKUP($F1286,'(참고)타워 스텟 가치'!$B$7:$L$11,S$2,0)+(VLOOKUP($F1286,'(참고)타워 스텟 가치'!$B$7:$L$11,S$2,0)*$E1286)</f>
        <v>389.25000000000142</v>
      </c>
      <c r="T1286">
        <f>VLOOKUP($F1286,'(참고)타워 스텟 가치'!$B$7:$L$11,T$2,0)+(VLOOKUP($F1286,'(참고)타워 스텟 가치'!$B$7:$L$11,T$2,0)*$E1286)</f>
        <v>700.65000000000259</v>
      </c>
      <c r="U1286">
        <f>VLOOKUP($F1286,'(참고)타워 스텟 가치'!$B$7:$L$11,U$2,0)+(VLOOKUP($F1286,'(참고)타워 스텟 가치'!$B$7:$L$11,U$2,0)*$E1286)</f>
        <v>519000.00000000192</v>
      </c>
      <c r="V1286">
        <f>VLOOKUP($F1286,'(참고)타워 스텟 가치'!$B$7:$L$11,V$2,0)+(VLOOKUP($F1286,'(참고)타워 스텟 가치'!$B$7:$L$11,V$2,0)*$E1286)</f>
        <v>4671.0000000000173</v>
      </c>
      <c r="W1286">
        <f>VLOOKUP($F1286,'(참고)타워 스텟 가치'!$B$7:$L$11,W$2,0)+(VLOOKUP($F1286,'(참고)타워 스텟 가치'!$B$7:$L$11,W$2,0)*$E1286)</f>
        <v>77.850000000000279</v>
      </c>
      <c r="X1286">
        <f>VLOOKUP($F1286,'(참고)타워 스텟 가치'!$B$7:$L$11,X$2,0)+(VLOOKUP($F1286,'(참고)타워 스텟 가치'!$B$7:$L$11,X$2,0)*$E1286)</f>
        <v>31.140000000000114</v>
      </c>
      <c r="Y1286">
        <f>VLOOKUP($F1286,'(참고)타워 스텟 가치'!$B$7:$L$11,Y$2,0)+(VLOOKUP($F1286,'(참고)타워 스텟 가치'!$B$7:$L$11,Y$2,0)*$E1286)</f>
        <v>0</v>
      </c>
      <c r="Z1286">
        <f>VLOOKUP($F1286,'(참고)타워 스텟 가치'!$B$7:$L$11,Z$2,0)+(VLOOKUP($F1286,'(참고)타워 스텟 가치'!$B$7:$L$11,Z$2,0)*$E1286)</f>
        <v>0</v>
      </c>
      <c r="AA1286">
        <f>VLOOKUP($F1286,'(참고)타워 스텟 가치'!$B$7:$L$11,AA$2,0)+(VLOOKUP($F1286,'(참고)타워 스텟 가치'!$B$7:$L$11,AA$2,0)*$E1286)</f>
        <v>72.660000000000267</v>
      </c>
      <c r="AB1286">
        <f>SUM('스테이지별 몬스터 스텟'!S1286*'(참고)타워 스텟 가치'!$Q$17,'스테이지별 몬스터 스텟'!T1286*'(참고)타워 스텟 가치'!$R$17,'스테이지별 몬스터 스텟'!U1286*'(참고)타워 스텟 가치'!$S$17,'스테이지별 몬스터 스텟'!V1286*'(참고)타워 스텟 가치'!$T$17,'스테이지별 몬스터 스텟'!W1286*'(참고)타워 스텟 가치'!$U$17,'스테이지별 몬스터 스텟'!X1286*'(참고)타워 스텟 가치'!$V$17,'스테이지별 몬스터 스텟'!Y1286*'(참고)타워 스텟 가치'!$W$17,'스테이지별 몬스터 스텟'!Z1286*'(참고)타워 스텟 가치'!$X$17,'스테이지별 몬스터 스텟'!AA1286*'(참고)타워 스텟 가치'!$Y$17)</f>
        <v>790003.6350000028</v>
      </c>
      <c r="AC1286">
        <v>2</v>
      </c>
      <c r="AD1286">
        <f>VLOOKUP($F1286,'(참고)타워 스텟 가치'!$B$12:$L$16,AD$2,0)+(VLOOKUP($F1286,'(참고)타워 스텟 가치'!$B$12:$L$16,AD$2,0)*$E1286)</f>
        <v>389.25000000000142</v>
      </c>
      <c r="AE1286">
        <f>VLOOKUP($F1286,'(참고)타워 스텟 가치'!$B$12:$L$16,AE$2,0)+(VLOOKUP($F1286,'(참고)타워 스텟 가치'!$B$12:$L$16,AE$2,0)*$E1286)</f>
        <v>467.10000000000173</v>
      </c>
      <c r="AF1286">
        <f>VLOOKUP($F1286,'(참고)타워 스텟 가치'!$B$12:$L$16,AF$2,0)+(VLOOKUP($F1286,'(참고)타워 스텟 가치'!$B$12:$L$16,AF$2,0)*$E1286)</f>
        <v>519000.00000000192</v>
      </c>
      <c r="AG1286">
        <f>VLOOKUP($F1286,'(참고)타워 스텟 가치'!$B$12:$L$16,AG$2,0)+(VLOOKUP($F1286,'(참고)타워 스텟 가치'!$B$12:$L$16,AG$2,0)*$E1286)</f>
        <v>2335.5000000000086</v>
      </c>
      <c r="AH1286">
        <f>VLOOKUP($F1286,'(참고)타워 스텟 가치'!$B$12:$L$16,AH$2,0)+(VLOOKUP($F1286,'(참고)타워 스텟 가치'!$B$12:$L$16,AH$2,0)*$E1286)</f>
        <v>77.850000000000279</v>
      </c>
      <c r="AI1286">
        <f>VLOOKUP($F1286,'(참고)타워 스텟 가치'!$B$12:$L$16,AI$2,0)+(VLOOKUP($F1286,'(참고)타워 스텟 가치'!$B$12:$L$16,AI$2,0)*$E1286)</f>
        <v>31.140000000000114</v>
      </c>
      <c r="AJ1286">
        <f>VLOOKUP($F1286,'(참고)타워 스텟 가치'!$B$12:$L$16,AJ$2,0)+(VLOOKUP($F1286,'(참고)타워 스텟 가치'!$B$12:$L$16,AJ$2,0)*$E1286)</f>
        <v>0</v>
      </c>
      <c r="AK1286">
        <f>VLOOKUP($F1286,'(참고)타워 스텟 가치'!$B$12:$L$16,AK$2,0)+(VLOOKUP($F1286,'(참고)타워 스텟 가치'!$B$12:$L$16,AK$2,0)*$E1286)</f>
        <v>0</v>
      </c>
      <c r="AL1286">
        <f>VLOOKUP($F1286,'(참고)타워 스텟 가치'!$B$12:$L$16,AL$2,0)+(VLOOKUP($F1286,'(참고)타워 스텟 가치'!$B$12:$L$16,AL$2,0)*$E1286)</f>
        <v>145.32000000000053</v>
      </c>
      <c r="AM1286">
        <f>SUM('스테이지별 몬스터 스텟'!AD1286*'(참고)타워 스텟 가치'!$Q$17,'스테이지별 몬스터 스텟'!AE1286*'(참고)타워 스텟 가치'!$R$17,'스테이지별 몬스터 스텟'!AF1286*'(참고)타워 스텟 가치'!$S$17,'스테이지별 몬스터 스텟'!AG1286*'(참고)타워 스텟 가치'!$T$17,'스테이지별 몬스터 스텟'!AH1286*'(참고)타워 스텟 가치'!$U$17,'스테이지별 몬스터 스텟'!AI1286*'(참고)타워 스텟 가치'!$V$17,'스테이지별 몬스터 스텟'!AJ1286*'(참고)타워 스텟 가치'!$W$17,'스테이지별 몬스터 스텟'!AK1286*'(참고)타워 스텟 가치'!$X$17,'스테이지별 몬스터 스텟'!AL1286*'(참고)타워 스텟 가치'!$Y$17)</f>
        <v>785127.63000000292</v>
      </c>
      <c r="AN1286">
        <v>3</v>
      </c>
    </row>
    <row r="1287" spans="3:40" x14ac:dyDescent="0.3">
      <c r="C1287">
        <v>3</v>
      </c>
      <c r="D1287">
        <f t="shared" si="59"/>
        <v>257</v>
      </c>
      <c r="E1287" s="52">
        <f>VLOOKUP(D1287,'스테이지별 난이도 설정'!B:C,2,0)</f>
        <v>102.80000000000038</v>
      </c>
      <c r="F1287" t="str">
        <f t="shared" si="60"/>
        <v>에픽</v>
      </c>
      <c r="G1287">
        <f t="shared" si="61"/>
        <v>6</v>
      </c>
      <c r="H1287">
        <f>VLOOKUP($F1287,'(참고)타워 스텟 가치'!$B$2:$L$6,H$2,0)+(VLOOKUP($F1287,'(참고)타워 스텟 가치'!$B$2:$L$6,H$2,0)*$E1287)</f>
        <v>1751.6250000000064</v>
      </c>
      <c r="I1287">
        <f>VLOOKUP($F1287,'(참고)타워 스텟 가치'!$B$2:$L$6,I$2,0)+(VLOOKUP($F1287,'(참고)타워 스텟 가치'!$B$2:$L$6,I$2,0)*$E1287)</f>
        <v>350.3250000000013</v>
      </c>
      <c r="J1287">
        <f>VLOOKUP($F1287,'(참고)타워 스텟 가치'!$B$2:$L$6,J$2,0)+(VLOOKUP($F1287,'(참고)타워 스텟 가치'!$B$2:$L$6,J$2,0)*$E1287)</f>
        <v>519000.00000000192</v>
      </c>
      <c r="K1287">
        <f>VLOOKUP($F1287,'(참고)타워 스텟 가치'!$B$2:$L$6,K$2,0)+(VLOOKUP($F1287,'(참고)타워 스텟 가치'!$B$2:$L$6,K$2,0)*$E1287)</f>
        <v>7006.5000000000255</v>
      </c>
      <c r="L1287">
        <f>VLOOKUP($F1287,'(참고)타워 스텟 가치'!$B$2:$L$6,L$2,0)+(VLOOKUP($F1287,'(참고)타워 스텟 가치'!$B$2:$L$6,L$2,0)*$E1287)</f>
        <v>116.77500000000043</v>
      </c>
      <c r="M1287">
        <f>VLOOKUP($F1287,'(참고)타워 스텟 가치'!$B$2:$L$6,M$2,0)+(VLOOKUP($F1287,'(참고)타워 스텟 가치'!$B$2:$L$6,M$2,0)*$E1287)</f>
        <v>31.140000000000114</v>
      </c>
      <c r="N1287">
        <f>VLOOKUP($F1287,'(참고)타워 스텟 가치'!$B$2:$L$6,N$2,0)+(VLOOKUP($F1287,'(참고)타워 스텟 가치'!$B$2:$L$6,N$2,0)*$E1287)</f>
        <v>0</v>
      </c>
      <c r="O1287">
        <f>VLOOKUP($F1287,'(참고)타워 스텟 가치'!$B$2:$L$6,O$2,0)+(VLOOKUP($F1287,'(참고)타워 스텟 가치'!$B$2:$L$6,O$2,0)*$E1287)</f>
        <v>0</v>
      </c>
      <c r="P1287">
        <f>VLOOKUP($F1287,'(참고)타워 스텟 가치'!$B$2:$L$6,P$2,0)+(VLOOKUP($F1287,'(참고)타워 스텟 가치'!$B$2:$L$6,P$2,0)*$E1287)</f>
        <v>72.660000000000267</v>
      </c>
      <c r="Q1287">
        <f>SUM('스테이지별 몬스터 스텟'!H1287*'(참고)타워 스텟 가치'!$Q$17,'스테이지별 몬스터 스텟'!I1287*'(참고)타워 스텟 가치'!$R$17,'스테이지별 몬스터 스텟'!J1287*'(참고)타워 스텟 가치'!$S$17,'스테이지별 몬스터 스텟'!K1287*'(참고)타워 스텟 가치'!$T$17,'스테이지별 몬스터 스텟'!L1287*'(참고)타워 스텟 가치'!$U$17,'스테이지별 몬스터 스텟'!M1287*'(참고)타워 스텟 가치'!$V$17,'스테이지별 몬스터 스텟'!N1287*'(참고)타워 스텟 가치'!$W$17,'스테이지별 몬스터 스텟'!O1287*'(참고)타워 스텟 가치'!$X$17,'스테이지별 몬스터 스텟'!P1287*'(참고)타워 스텟 가치'!$Y$17)</f>
        <v>796951.74750000297</v>
      </c>
      <c r="R1287">
        <v>1</v>
      </c>
      <c r="S1287">
        <f>VLOOKUP($F1287,'(참고)타워 스텟 가치'!$B$7:$L$11,S$2,0)+(VLOOKUP($F1287,'(참고)타워 스텟 가치'!$B$7:$L$11,S$2,0)*$E1287)</f>
        <v>583.87500000000216</v>
      </c>
      <c r="T1287">
        <f>VLOOKUP($F1287,'(참고)타워 스텟 가치'!$B$7:$L$11,T$2,0)+(VLOOKUP($F1287,'(참고)타워 스텟 가치'!$B$7:$L$11,T$2,0)*$E1287)</f>
        <v>1050.9750000000038</v>
      </c>
      <c r="U1287">
        <f>VLOOKUP($F1287,'(참고)타워 스텟 가치'!$B$7:$L$11,U$2,0)+(VLOOKUP($F1287,'(참고)타워 스텟 가치'!$B$7:$L$11,U$2,0)*$E1287)</f>
        <v>519000.00000000192</v>
      </c>
      <c r="V1287">
        <f>VLOOKUP($F1287,'(참고)타워 스텟 가치'!$B$7:$L$11,V$2,0)+(VLOOKUP($F1287,'(참고)타워 스텟 가치'!$B$7:$L$11,V$2,0)*$E1287)</f>
        <v>7006.5000000000255</v>
      </c>
      <c r="W1287">
        <f>VLOOKUP($F1287,'(참고)타워 스텟 가치'!$B$7:$L$11,W$2,0)+(VLOOKUP($F1287,'(참고)타워 스텟 가치'!$B$7:$L$11,W$2,0)*$E1287)</f>
        <v>116.77500000000043</v>
      </c>
      <c r="X1287">
        <f>VLOOKUP($F1287,'(참고)타워 스텟 가치'!$B$7:$L$11,X$2,0)+(VLOOKUP($F1287,'(참고)타워 스텟 가치'!$B$7:$L$11,X$2,0)*$E1287)</f>
        <v>31.140000000000114</v>
      </c>
      <c r="Y1287">
        <f>VLOOKUP($F1287,'(참고)타워 스텟 가치'!$B$7:$L$11,Y$2,0)+(VLOOKUP($F1287,'(참고)타워 스텟 가치'!$B$7:$L$11,Y$2,0)*$E1287)</f>
        <v>0</v>
      </c>
      <c r="Z1287">
        <f>VLOOKUP($F1287,'(참고)타워 스텟 가치'!$B$7:$L$11,Z$2,0)+(VLOOKUP($F1287,'(참고)타워 스텟 가치'!$B$7:$L$11,Z$2,0)*$E1287)</f>
        <v>0</v>
      </c>
      <c r="AA1287">
        <f>VLOOKUP($F1287,'(참고)타워 스텟 가치'!$B$7:$L$11,AA$2,0)+(VLOOKUP($F1287,'(참고)타워 스텟 가치'!$B$7:$L$11,AA$2,0)*$E1287)</f>
        <v>72.660000000000267</v>
      </c>
      <c r="AB1287">
        <f>SUM('스테이지별 몬스터 스텟'!S1287*'(참고)타워 스텟 가치'!$Q$17,'스테이지별 몬스터 스텟'!T1287*'(참고)타워 스텟 가치'!$R$17,'스테이지별 몬스터 스텟'!U1287*'(참고)타워 스텟 가치'!$S$17,'스테이지별 몬스터 스텟'!V1287*'(참고)타워 스텟 가치'!$T$17,'스테이지별 몬스터 스텟'!W1287*'(참고)타워 스텟 가치'!$U$17,'스테이지별 몬스터 스텟'!X1287*'(참고)타워 스텟 가치'!$V$17,'스테이지별 몬스터 스텟'!Y1287*'(참고)타워 스텟 가치'!$W$17,'스테이지별 몬스터 스텟'!Z1287*'(참고)타워 스텟 가치'!$X$17,'스테이지별 몬스터 스텟'!AA1287*'(참고)타워 스텟 가치'!$Y$17)</f>
        <v>795667.22250000294</v>
      </c>
      <c r="AC1287">
        <v>2</v>
      </c>
      <c r="AD1287">
        <f>VLOOKUP($F1287,'(참고)타워 스텟 가치'!$B$12:$L$16,AD$2,0)+(VLOOKUP($F1287,'(참고)타워 스텟 가치'!$B$12:$L$16,AD$2,0)*$E1287)</f>
        <v>583.87500000000216</v>
      </c>
      <c r="AE1287">
        <f>VLOOKUP($F1287,'(참고)타워 스텟 가치'!$B$12:$L$16,AE$2,0)+(VLOOKUP($F1287,'(참고)타워 스텟 가치'!$B$12:$L$16,AE$2,0)*$E1287)</f>
        <v>700.65000000000259</v>
      </c>
      <c r="AF1287">
        <f>VLOOKUP($F1287,'(참고)타워 스텟 가치'!$B$12:$L$16,AF$2,0)+(VLOOKUP($F1287,'(참고)타워 스텟 가치'!$B$12:$L$16,AF$2,0)*$E1287)</f>
        <v>519000.00000000192</v>
      </c>
      <c r="AG1287">
        <f>VLOOKUP($F1287,'(참고)타워 스텟 가치'!$B$12:$L$16,AG$2,0)+(VLOOKUP($F1287,'(참고)타워 스텟 가치'!$B$12:$L$16,AG$2,0)*$E1287)</f>
        <v>3503.2500000000127</v>
      </c>
      <c r="AH1287">
        <f>VLOOKUP($F1287,'(참고)타워 스텟 가치'!$B$12:$L$16,AH$2,0)+(VLOOKUP($F1287,'(참고)타워 스텟 가치'!$B$12:$L$16,AH$2,0)*$E1287)</f>
        <v>116.77500000000043</v>
      </c>
      <c r="AI1287">
        <f>VLOOKUP($F1287,'(참고)타워 스텟 가치'!$B$12:$L$16,AI$2,0)+(VLOOKUP($F1287,'(참고)타워 스텟 가치'!$B$12:$L$16,AI$2,0)*$E1287)</f>
        <v>31.140000000000114</v>
      </c>
      <c r="AJ1287">
        <f>VLOOKUP($F1287,'(참고)타워 스텟 가치'!$B$12:$L$16,AJ$2,0)+(VLOOKUP($F1287,'(참고)타워 스텟 가치'!$B$12:$L$16,AJ$2,0)*$E1287)</f>
        <v>0</v>
      </c>
      <c r="AK1287">
        <f>VLOOKUP($F1287,'(참고)타워 스텟 가치'!$B$12:$L$16,AK$2,0)+(VLOOKUP($F1287,'(참고)타워 스텟 가치'!$B$12:$L$16,AK$2,0)*$E1287)</f>
        <v>0</v>
      </c>
      <c r="AL1287">
        <f>VLOOKUP($F1287,'(참고)타워 스텟 가치'!$B$12:$L$16,AL$2,0)+(VLOOKUP($F1287,'(참고)타워 스텟 가치'!$B$12:$L$16,AL$2,0)*$E1287)</f>
        <v>145.32000000000053</v>
      </c>
      <c r="AM1287">
        <f>SUM('스테이지별 몬스터 스텟'!AD1287*'(참고)타워 스텟 가치'!$Q$17,'스테이지별 몬스터 스텟'!AE1287*'(참고)타워 스텟 가치'!$R$17,'스테이지별 몬스터 스텟'!AF1287*'(참고)타워 스텟 가치'!$S$17,'스테이지별 몬스터 스텟'!AG1287*'(참고)타워 스텟 가치'!$T$17,'스테이지별 몬스터 스텟'!AH1287*'(참고)타워 스텟 가치'!$U$17,'스테이지별 몬스터 스텟'!AI1287*'(참고)타워 스텟 가치'!$V$17,'스테이지별 몬스터 스텟'!AJ1287*'(참고)타워 스텟 가치'!$W$17,'스테이지별 몬스터 스텟'!AK1287*'(참고)타워 스텟 가치'!$X$17,'스테이지별 몬스터 스텟'!AL1287*'(참고)타워 스텟 가치'!$Y$17)</f>
        <v>788280.55500000296</v>
      </c>
      <c r="AN1287">
        <v>3</v>
      </c>
    </row>
    <row r="1288" spans="3:40" x14ac:dyDescent="0.3">
      <c r="C1288">
        <v>4</v>
      </c>
      <c r="D1288">
        <f t="shared" si="59"/>
        <v>257</v>
      </c>
      <c r="E1288" s="52">
        <f>VLOOKUP(D1288,'스테이지별 난이도 설정'!B:C,2,0)</f>
        <v>102.80000000000038</v>
      </c>
      <c r="F1288" t="str">
        <f t="shared" si="60"/>
        <v>유니크</v>
      </c>
      <c r="G1288">
        <f t="shared" si="61"/>
        <v>6</v>
      </c>
      <c r="H1288">
        <f>VLOOKUP($F1288,'(참고)타워 스텟 가치'!$B$2:$L$6,H$2,0)+(VLOOKUP($F1288,'(참고)타워 스텟 가치'!$B$2:$L$6,H$2,0)*$E1288)</f>
        <v>2627.4375000000095</v>
      </c>
      <c r="I1288">
        <f>VLOOKUP($F1288,'(참고)타워 스텟 가치'!$B$2:$L$6,I$2,0)+(VLOOKUP($F1288,'(참고)타워 스텟 가치'!$B$2:$L$6,I$2,0)*$E1288)</f>
        <v>525.48750000000189</v>
      </c>
      <c r="J1288">
        <f>VLOOKUP($F1288,'(참고)타워 스텟 가치'!$B$2:$L$6,J$2,0)+(VLOOKUP($F1288,'(참고)타워 스텟 가치'!$B$2:$L$6,J$2,0)*$E1288)</f>
        <v>519000.00000000192</v>
      </c>
      <c r="K1288">
        <f>VLOOKUP($F1288,'(참고)타워 스텟 가치'!$B$2:$L$6,K$2,0)+(VLOOKUP($F1288,'(참고)타워 스텟 가치'!$B$2:$L$6,K$2,0)*$E1288)</f>
        <v>10509.750000000038</v>
      </c>
      <c r="L1288">
        <f>VLOOKUP($F1288,'(참고)타워 스텟 가치'!$B$2:$L$6,L$2,0)+(VLOOKUP($F1288,'(참고)타워 스텟 가치'!$B$2:$L$6,L$2,0)*$E1288)</f>
        <v>175.16250000000065</v>
      </c>
      <c r="M1288">
        <f>VLOOKUP($F1288,'(참고)타워 스텟 가치'!$B$2:$L$6,M$2,0)+(VLOOKUP($F1288,'(참고)타워 스텟 가치'!$B$2:$L$6,M$2,0)*$E1288)</f>
        <v>31.140000000000114</v>
      </c>
      <c r="N1288">
        <f>VLOOKUP($F1288,'(참고)타워 스텟 가치'!$B$2:$L$6,N$2,0)+(VLOOKUP($F1288,'(참고)타워 스텟 가치'!$B$2:$L$6,N$2,0)*$E1288)</f>
        <v>0</v>
      </c>
      <c r="O1288">
        <f>VLOOKUP($F1288,'(참고)타워 스텟 가치'!$B$2:$L$6,O$2,0)+(VLOOKUP($F1288,'(참고)타워 스텟 가치'!$B$2:$L$6,O$2,0)*$E1288)</f>
        <v>0</v>
      </c>
      <c r="P1288">
        <f>VLOOKUP($F1288,'(참고)타워 스텟 가치'!$B$2:$L$6,P$2,0)+(VLOOKUP($F1288,'(참고)타워 스텟 가치'!$B$2:$L$6,P$2,0)*$E1288)</f>
        <v>103.80000000000038</v>
      </c>
      <c r="Q1288">
        <f>SUM('스테이지별 몬스터 스텟'!H1288*'(참고)타워 스텟 가치'!$Q$17,'스테이지별 몬스터 스텟'!I1288*'(참고)타워 스텟 가치'!$R$17,'스테이지별 몬스터 스텟'!J1288*'(참고)타워 스텟 가치'!$S$17,'스테이지별 몬스터 스텟'!K1288*'(참고)타워 스텟 가치'!$T$17,'스테이지별 몬스터 스텟'!L1288*'(참고)타워 스텟 가치'!$U$17,'스테이지별 몬스터 스텟'!M1288*'(참고)타워 스텟 가치'!$V$17,'스테이지별 몬스터 스텟'!N1288*'(참고)타워 스텟 가치'!$W$17,'스테이지별 몬스터 스텟'!O1288*'(참고)타워 스텟 가치'!$X$17,'스테이지별 몬스터 스텟'!P1288*'(참고)타워 스텟 가치'!$Y$17)</f>
        <v>806151.67125000304</v>
      </c>
      <c r="R1288">
        <v>1</v>
      </c>
      <c r="S1288">
        <f>VLOOKUP($F1288,'(참고)타워 스텟 가치'!$B$7:$L$11,S$2,0)+(VLOOKUP($F1288,'(참고)타워 스텟 가치'!$B$7:$L$11,S$2,0)*$E1288)</f>
        <v>875.81250000000318</v>
      </c>
      <c r="T1288">
        <f>VLOOKUP($F1288,'(참고)타워 스텟 가치'!$B$7:$L$11,T$2,0)+(VLOOKUP($F1288,'(참고)타워 스텟 가치'!$B$7:$L$11,T$2,0)*$E1288)</f>
        <v>1576.4625000000058</v>
      </c>
      <c r="U1288">
        <f>VLOOKUP($F1288,'(참고)타워 스텟 가치'!$B$7:$L$11,U$2,0)+(VLOOKUP($F1288,'(참고)타워 스텟 가치'!$B$7:$L$11,U$2,0)*$E1288)</f>
        <v>519000.00000000192</v>
      </c>
      <c r="V1288">
        <f>VLOOKUP($F1288,'(참고)타워 스텟 가치'!$B$7:$L$11,V$2,0)+(VLOOKUP($F1288,'(참고)타워 스텟 가치'!$B$7:$L$11,V$2,0)*$E1288)</f>
        <v>10509.750000000038</v>
      </c>
      <c r="W1288">
        <f>VLOOKUP($F1288,'(참고)타워 스텟 가치'!$B$7:$L$11,W$2,0)+(VLOOKUP($F1288,'(참고)타워 스텟 가치'!$B$7:$L$11,W$2,0)*$E1288)</f>
        <v>175.16250000000065</v>
      </c>
      <c r="X1288">
        <f>VLOOKUP($F1288,'(참고)타워 스텟 가치'!$B$7:$L$11,X$2,0)+(VLOOKUP($F1288,'(참고)타워 스텟 가치'!$B$7:$L$11,X$2,0)*$E1288)</f>
        <v>31.140000000000114</v>
      </c>
      <c r="Y1288">
        <f>VLOOKUP($F1288,'(참고)타워 스텟 가치'!$B$7:$L$11,Y$2,0)+(VLOOKUP($F1288,'(참고)타워 스텟 가치'!$B$7:$L$11,Y$2,0)*$E1288)</f>
        <v>0</v>
      </c>
      <c r="Z1288">
        <f>VLOOKUP($F1288,'(참고)타워 스텟 가치'!$B$7:$L$11,Z$2,0)+(VLOOKUP($F1288,'(참고)타워 스텟 가치'!$B$7:$L$11,Z$2,0)*$E1288)</f>
        <v>0</v>
      </c>
      <c r="AA1288">
        <f>VLOOKUP($F1288,'(참고)타워 스텟 가치'!$B$7:$L$11,AA$2,0)+(VLOOKUP($F1288,'(참고)타워 스텟 가치'!$B$7:$L$11,AA$2,0)*$E1288)</f>
        <v>103.80000000000038</v>
      </c>
      <c r="AB1288">
        <f>SUM('스테이지별 몬스터 스텟'!S1288*'(참고)타워 스텟 가치'!$Q$17,'스테이지별 몬스터 스텟'!T1288*'(참고)타워 스텟 가치'!$R$17,'스테이지별 몬스터 스텟'!U1288*'(참고)타워 스텟 가치'!$S$17,'스테이지별 몬스터 스텟'!V1288*'(참고)타워 스텟 가치'!$T$17,'스테이지별 몬스터 스텟'!W1288*'(참고)타워 스텟 가치'!$U$17,'스테이지별 몬스터 스텟'!X1288*'(참고)타워 스텟 가치'!$V$17,'스테이지별 몬스터 스텟'!Y1288*'(참고)타워 스텟 가치'!$W$17,'스테이지별 몬스터 스텟'!Z1288*'(참고)타워 스텟 가치'!$X$17,'스테이지별 몬스터 스텟'!AA1288*'(참고)타워 스텟 가치'!$Y$17)</f>
        <v>804224.88375000295</v>
      </c>
      <c r="AC1288">
        <v>2</v>
      </c>
      <c r="AD1288">
        <f>VLOOKUP($F1288,'(참고)타워 스텟 가치'!$B$12:$L$16,AD$2,0)+(VLOOKUP($F1288,'(참고)타워 스텟 가치'!$B$12:$L$16,AD$2,0)*$E1288)</f>
        <v>875.81250000000318</v>
      </c>
      <c r="AE1288">
        <f>VLOOKUP($F1288,'(참고)타워 스텟 가치'!$B$12:$L$16,AE$2,0)+(VLOOKUP($F1288,'(참고)타워 스텟 가치'!$B$12:$L$16,AE$2,0)*$E1288)</f>
        <v>1050.9750000000038</v>
      </c>
      <c r="AF1288">
        <f>VLOOKUP($F1288,'(참고)타워 스텟 가치'!$B$12:$L$16,AF$2,0)+(VLOOKUP($F1288,'(참고)타워 스텟 가치'!$B$12:$L$16,AF$2,0)*$E1288)</f>
        <v>519000.00000000192</v>
      </c>
      <c r="AG1288">
        <f>VLOOKUP($F1288,'(참고)타워 스텟 가치'!$B$12:$L$16,AG$2,0)+(VLOOKUP($F1288,'(참고)타워 스텟 가치'!$B$12:$L$16,AG$2,0)*$E1288)</f>
        <v>5254.8750000000191</v>
      </c>
      <c r="AH1288">
        <f>VLOOKUP($F1288,'(참고)타워 스텟 가치'!$B$12:$L$16,AH$2,0)+(VLOOKUP($F1288,'(참고)타워 스텟 가치'!$B$12:$L$16,AH$2,0)*$E1288)</f>
        <v>175.16250000000065</v>
      </c>
      <c r="AI1288">
        <f>VLOOKUP($F1288,'(참고)타워 스텟 가치'!$B$12:$L$16,AI$2,0)+(VLOOKUP($F1288,'(참고)타워 스텟 가치'!$B$12:$L$16,AI$2,0)*$E1288)</f>
        <v>31.140000000000114</v>
      </c>
      <c r="AJ1288">
        <f>VLOOKUP($F1288,'(참고)타워 스텟 가치'!$B$12:$L$16,AJ$2,0)+(VLOOKUP($F1288,'(참고)타워 스텟 가치'!$B$12:$L$16,AJ$2,0)*$E1288)</f>
        <v>0</v>
      </c>
      <c r="AK1288">
        <f>VLOOKUP($F1288,'(참고)타워 스텟 가치'!$B$12:$L$16,AK$2,0)+(VLOOKUP($F1288,'(참고)타워 스텟 가치'!$B$12:$L$16,AK$2,0)*$E1288)</f>
        <v>0</v>
      </c>
      <c r="AL1288">
        <f>VLOOKUP($F1288,'(참고)타워 스텟 가치'!$B$12:$L$16,AL$2,0)+(VLOOKUP($F1288,'(참고)타워 스텟 가치'!$B$12:$L$16,AL$2,0)*$E1288)</f>
        <v>207.60000000000076</v>
      </c>
      <c r="AM1288">
        <f>SUM('스테이지별 몬스터 스텟'!AD1288*'(참고)타워 스텟 가치'!$Q$17,'스테이지별 몬스터 스텟'!AE1288*'(참고)타워 스텟 가치'!$R$17,'스테이지별 몬스터 스텟'!AF1288*'(참고)타워 스텟 가치'!$S$17,'스테이지별 몬스터 스텟'!AG1288*'(참고)타워 스텟 가치'!$T$17,'스테이지별 몬스터 스텟'!AH1288*'(참고)타워 스텟 가치'!$U$17,'스테이지별 몬스터 스텟'!AI1288*'(참고)타워 스텟 가치'!$V$17,'스테이지별 몬스터 스텟'!AJ1288*'(참고)타워 스텟 가치'!$W$17,'스테이지별 몬스터 스텟'!AK1288*'(참고)타워 스텟 가치'!$X$17,'스테이지별 몬스터 스텟'!AL1288*'(참고)타워 스텟 가치'!$Y$17)</f>
        <v>793134.50250000285</v>
      </c>
      <c r="AN1288">
        <v>3</v>
      </c>
    </row>
    <row r="1289" spans="3:40" x14ac:dyDescent="0.3">
      <c r="C1289">
        <v>5</v>
      </c>
      <c r="D1289">
        <f t="shared" si="59"/>
        <v>257</v>
      </c>
      <c r="E1289" s="52">
        <f>VLOOKUP(D1289,'스테이지별 난이도 설정'!B:C,2,0)</f>
        <v>102.80000000000038</v>
      </c>
      <c r="F1289" t="str">
        <f t="shared" si="60"/>
        <v>스페셜</v>
      </c>
      <c r="G1289">
        <f t="shared" si="61"/>
        <v>6</v>
      </c>
      <c r="H1289">
        <f>VLOOKUP($F1289,'(참고)타워 스텟 가치'!$B$2:$L$6,H$2,0)+(VLOOKUP($F1289,'(참고)타워 스텟 가치'!$B$2:$L$6,H$2,0)*$E1289)</f>
        <v>3941.1562500000146</v>
      </c>
      <c r="I1289">
        <f>VLOOKUP($F1289,'(참고)타워 스텟 가치'!$B$2:$L$6,I$2,0)+(VLOOKUP($F1289,'(참고)타워 스텟 가치'!$B$2:$L$6,I$2,0)*$E1289)</f>
        <v>788.23125000000289</v>
      </c>
      <c r="J1289">
        <f>VLOOKUP($F1289,'(참고)타워 스텟 가치'!$B$2:$L$6,J$2,0)+(VLOOKUP($F1289,'(참고)타워 스텟 가치'!$B$2:$L$6,J$2,0)*$E1289)</f>
        <v>519000.00000000192</v>
      </c>
      <c r="K1289">
        <f>VLOOKUP($F1289,'(참고)타워 스텟 가치'!$B$2:$L$6,K$2,0)+(VLOOKUP($F1289,'(참고)타워 스텟 가치'!$B$2:$L$6,K$2,0)*$E1289)</f>
        <v>15764.625000000058</v>
      </c>
      <c r="L1289">
        <f>VLOOKUP($F1289,'(참고)타워 스텟 가치'!$B$2:$L$6,L$2,0)+(VLOOKUP($F1289,'(참고)타워 스텟 가치'!$B$2:$L$6,L$2,0)*$E1289)</f>
        <v>262.74375000000094</v>
      </c>
      <c r="M1289">
        <f>VLOOKUP($F1289,'(참고)타워 스텟 가치'!$B$2:$L$6,M$2,0)+(VLOOKUP($F1289,'(참고)타워 스텟 가치'!$B$2:$L$6,M$2,0)*$E1289)</f>
        <v>31.140000000000114</v>
      </c>
      <c r="N1289">
        <f>VLOOKUP($F1289,'(참고)타워 스텟 가치'!$B$2:$L$6,N$2,0)+(VLOOKUP($F1289,'(참고)타워 스텟 가치'!$B$2:$L$6,N$2,0)*$E1289)</f>
        <v>0</v>
      </c>
      <c r="O1289">
        <f>VLOOKUP($F1289,'(참고)타워 스텟 가치'!$B$2:$L$6,O$2,0)+(VLOOKUP($F1289,'(참고)타워 스텟 가치'!$B$2:$L$6,O$2,0)*$E1289)</f>
        <v>0</v>
      </c>
      <c r="P1289">
        <f>VLOOKUP($F1289,'(참고)타워 스텟 가치'!$B$2:$L$6,P$2,0)+(VLOOKUP($F1289,'(참고)타워 스텟 가치'!$B$2:$L$6,P$2,0)*$E1289)</f>
        <v>103.80000000000038</v>
      </c>
      <c r="Q1289">
        <f>SUM('스테이지별 몬스터 스텟'!H1289*'(참고)타워 스텟 가치'!$Q$17,'스테이지별 몬스터 스텟'!I1289*'(참고)타워 스텟 가치'!$R$17,'스테이지별 몬스터 스텟'!J1289*'(참고)타워 스텟 가치'!$S$17,'스테이지별 몬스터 스텟'!K1289*'(참고)타워 스텟 가치'!$T$17,'스테이지별 몬스터 스텟'!L1289*'(참고)타워 스텟 가치'!$U$17,'스테이지별 몬스터 스텟'!M1289*'(참고)타워 스텟 가치'!$V$17,'스테이지별 몬스터 스텟'!N1289*'(참고)타워 스텟 가치'!$W$17,'스테이지별 몬스터 스텟'!O1289*'(참고)타워 스텟 가치'!$X$17,'스테이지별 몬스터 스텟'!P1289*'(참고)타워 스텟 가치'!$Y$17)</f>
        <v>819858.13687500311</v>
      </c>
      <c r="R1289">
        <v>1</v>
      </c>
      <c r="S1289">
        <f>VLOOKUP($F1289,'(참고)타워 스텟 가치'!$B$7:$L$11,S$2,0)+(VLOOKUP($F1289,'(참고)타워 스텟 가치'!$B$7:$L$11,S$2,0)*$E1289)</f>
        <v>1313.7187500000048</v>
      </c>
      <c r="T1289">
        <f>VLOOKUP($F1289,'(참고)타워 스텟 가치'!$B$7:$L$11,T$2,0)+(VLOOKUP($F1289,'(참고)타워 스텟 가치'!$B$7:$L$11,T$2,0)*$E1289)</f>
        <v>2364.6937500000085</v>
      </c>
      <c r="U1289">
        <f>VLOOKUP($F1289,'(참고)타워 스텟 가치'!$B$7:$L$11,U$2,0)+(VLOOKUP($F1289,'(참고)타워 스텟 가치'!$B$7:$L$11,U$2,0)*$E1289)</f>
        <v>519000.00000000192</v>
      </c>
      <c r="V1289">
        <f>VLOOKUP($F1289,'(참고)타워 스텟 가치'!$B$7:$L$11,V$2,0)+(VLOOKUP($F1289,'(참고)타워 스텟 가치'!$B$7:$L$11,V$2,0)*$E1289)</f>
        <v>15764.625000000058</v>
      </c>
      <c r="W1289">
        <f>VLOOKUP($F1289,'(참고)타워 스텟 가치'!$B$7:$L$11,W$2,0)+(VLOOKUP($F1289,'(참고)타워 스텟 가치'!$B$7:$L$11,W$2,0)*$E1289)</f>
        <v>262.74375000000094</v>
      </c>
      <c r="X1289">
        <f>VLOOKUP($F1289,'(참고)타워 스텟 가치'!$B$7:$L$11,X$2,0)+(VLOOKUP($F1289,'(참고)타워 스텟 가치'!$B$7:$L$11,X$2,0)*$E1289)</f>
        <v>31.140000000000114</v>
      </c>
      <c r="Y1289">
        <f>VLOOKUP($F1289,'(참고)타워 스텟 가치'!$B$7:$L$11,Y$2,0)+(VLOOKUP($F1289,'(참고)타워 스텟 가치'!$B$7:$L$11,Y$2,0)*$E1289)</f>
        <v>0</v>
      </c>
      <c r="Z1289">
        <f>VLOOKUP($F1289,'(참고)타워 스텟 가치'!$B$7:$L$11,Z$2,0)+(VLOOKUP($F1289,'(참고)타워 스텟 가치'!$B$7:$L$11,Z$2,0)*$E1289)</f>
        <v>0</v>
      </c>
      <c r="AA1289">
        <f>VLOOKUP($F1289,'(참고)타워 스텟 가치'!$B$7:$L$11,AA$2,0)+(VLOOKUP($F1289,'(참고)타워 스텟 가치'!$B$7:$L$11,AA$2,0)*$E1289)</f>
        <v>103.80000000000038</v>
      </c>
      <c r="AB1289">
        <f>SUM('스테이지별 몬스터 스텟'!S1289*'(참고)타워 스텟 가치'!$Q$17,'스테이지별 몬스터 스텟'!T1289*'(참고)타워 스텟 가치'!$R$17,'스테이지별 몬스터 스텟'!U1289*'(참고)타워 스텟 가치'!$S$17,'스테이지별 몬스터 스텟'!V1289*'(참고)타워 스텟 가치'!$T$17,'스테이지별 몬스터 스텟'!W1289*'(참고)타워 스텟 가치'!$U$17,'스테이지별 몬스터 스텟'!X1289*'(참고)타워 스텟 가치'!$V$17,'스테이지별 몬스터 스텟'!Y1289*'(참고)타워 스텟 가치'!$W$17,'스테이지별 몬스터 스텟'!Z1289*'(참고)타워 스텟 가치'!$X$17,'스테이지별 몬스터 스텟'!AA1289*'(참고)타워 스텟 가치'!$Y$17)</f>
        <v>816967.95562500309</v>
      </c>
      <c r="AC1289">
        <v>2</v>
      </c>
      <c r="AD1289">
        <f>VLOOKUP($F1289,'(참고)타워 스텟 가치'!$B$12:$L$16,AD$2,0)+(VLOOKUP($F1289,'(참고)타워 스텟 가치'!$B$12:$L$16,AD$2,0)*$E1289)</f>
        <v>1313.7187500000048</v>
      </c>
      <c r="AE1289">
        <f>VLOOKUP($F1289,'(참고)타워 스텟 가치'!$B$12:$L$16,AE$2,0)+(VLOOKUP($F1289,'(참고)타워 스텟 가치'!$B$12:$L$16,AE$2,0)*$E1289)</f>
        <v>1576.4625000000058</v>
      </c>
      <c r="AF1289">
        <f>VLOOKUP($F1289,'(참고)타워 스텟 가치'!$B$12:$L$16,AF$2,0)+(VLOOKUP($F1289,'(참고)타워 스텟 가치'!$B$12:$L$16,AF$2,0)*$E1289)</f>
        <v>519000.00000000192</v>
      </c>
      <c r="AG1289">
        <f>VLOOKUP($F1289,'(참고)타워 스텟 가치'!$B$12:$L$16,AG$2,0)+(VLOOKUP($F1289,'(참고)타워 스텟 가치'!$B$12:$L$16,AG$2,0)*$E1289)</f>
        <v>7882.3125000000291</v>
      </c>
      <c r="AH1289">
        <f>VLOOKUP($F1289,'(참고)타워 스텟 가치'!$B$12:$L$16,AH$2,0)+(VLOOKUP($F1289,'(참고)타워 스텟 가치'!$B$12:$L$16,AH$2,0)*$E1289)</f>
        <v>262.74375000000094</v>
      </c>
      <c r="AI1289">
        <f>VLOOKUP($F1289,'(참고)타워 스텟 가치'!$B$12:$L$16,AI$2,0)+(VLOOKUP($F1289,'(참고)타워 스텟 가치'!$B$12:$L$16,AI$2,0)*$E1289)</f>
        <v>31.140000000000114</v>
      </c>
      <c r="AJ1289">
        <f>VLOOKUP($F1289,'(참고)타워 스텟 가치'!$B$12:$L$16,AJ$2,0)+(VLOOKUP($F1289,'(참고)타워 스텟 가치'!$B$12:$L$16,AJ$2,0)*$E1289)</f>
        <v>0</v>
      </c>
      <c r="AK1289">
        <f>VLOOKUP($F1289,'(참고)타워 스텟 가치'!$B$12:$L$16,AK$2,0)+(VLOOKUP($F1289,'(참고)타워 스텟 가치'!$B$12:$L$16,AK$2,0)*$E1289)</f>
        <v>0</v>
      </c>
      <c r="AL1289">
        <f>VLOOKUP($F1289,'(참고)타워 스텟 가치'!$B$12:$L$16,AL$2,0)+(VLOOKUP($F1289,'(참고)타워 스텟 가치'!$B$12:$L$16,AL$2,0)*$E1289)</f>
        <v>207.60000000000076</v>
      </c>
      <c r="AM1289">
        <f>SUM('스테이지별 몬스터 스텟'!AD1289*'(참고)타워 스텟 가치'!$Q$17,'스테이지별 몬스터 스텟'!AE1289*'(참고)타워 스텟 가치'!$R$17,'스테이지별 몬스터 스텟'!AF1289*'(참고)타워 스텟 가치'!$S$17,'스테이지별 몬스터 스텟'!AG1289*'(참고)타워 스텟 가치'!$T$17,'스테이지별 몬스터 스텟'!AH1289*'(참고)타워 스텟 가치'!$U$17,'스테이지별 몬스터 스텟'!AI1289*'(참고)타워 스텟 가치'!$V$17,'스테이지별 몬스터 스텟'!AJ1289*'(참고)타워 스텟 가치'!$W$17,'스테이지별 몬스터 스텟'!AK1289*'(참고)타워 스텟 가치'!$X$17,'스테이지별 몬스터 스텟'!AL1289*'(참고)타워 스텟 가치'!$Y$17)</f>
        <v>800228.5837500029</v>
      </c>
      <c r="AN1289">
        <v>3</v>
      </c>
    </row>
    <row r="1290" spans="3:40" x14ac:dyDescent="0.3">
      <c r="C1290">
        <v>1</v>
      </c>
      <c r="D1290">
        <f t="shared" si="59"/>
        <v>258</v>
      </c>
      <c r="E1290" s="52">
        <f>VLOOKUP(D1290,'스테이지별 난이도 설정'!B:C,2,0)</f>
        <v>103.20000000000039</v>
      </c>
      <c r="F1290" t="str">
        <f t="shared" si="60"/>
        <v>일반</v>
      </c>
      <c r="G1290">
        <f t="shared" si="61"/>
        <v>6</v>
      </c>
      <c r="H1290">
        <f>VLOOKUP($F1290,'(참고)타워 스텟 가치'!$B$2:$L$6,H$2,0)+(VLOOKUP($F1290,'(참고)타워 스텟 가치'!$B$2:$L$6,H$2,0)*$E1290)</f>
        <v>781.50000000000296</v>
      </c>
      <c r="I1290">
        <f>VLOOKUP($F1290,'(참고)타워 스텟 가치'!$B$2:$L$6,I$2,0)+(VLOOKUP($F1290,'(참고)타워 스텟 가치'!$B$2:$L$6,I$2,0)*$E1290)</f>
        <v>156.30000000000058</v>
      </c>
      <c r="J1290">
        <f>VLOOKUP($F1290,'(참고)타워 스텟 가치'!$B$2:$L$6,J$2,0)+(VLOOKUP($F1290,'(참고)타워 스텟 가치'!$B$2:$L$6,J$2,0)*$E1290)</f>
        <v>521000.00000000192</v>
      </c>
      <c r="K1290">
        <f>VLOOKUP($F1290,'(참고)타워 스텟 가치'!$B$2:$L$6,K$2,0)+(VLOOKUP($F1290,'(참고)타워 스텟 가치'!$B$2:$L$6,K$2,0)*$E1290)</f>
        <v>3126.0000000000118</v>
      </c>
      <c r="L1290">
        <f>VLOOKUP($F1290,'(참고)타워 스텟 가치'!$B$2:$L$6,L$2,0)+(VLOOKUP($F1290,'(참고)타워 스텟 가치'!$B$2:$L$6,L$2,0)*$E1290)</f>
        <v>52.100000000000193</v>
      </c>
      <c r="M1290">
        <f>VLOOKUP($F1290,'(참고)타워 스텟 가치'!$B$2:$L$6,M$2,0)+(VLOOKUP($F1290,'(참고)타워 스텟 가치'!$B$2:$L$6,M$2,0)*$E1290)</f>
        <v>31.260000000000115</v>
      </c>
      <c r="N1290">
        <f>VLOOKUP($F1290,'(참고)타워 스텟 가치'!$B$2:$L$6,N$2,0)+(VLOOKUP($F1290,'(참고)타워 스텟 가치'!$B$2:$L$6,N$2,0)*$E1290)</f>
        <v>0</v>
      </c>
      <c r="O1290">
        <f>VLOOKUP($F1290,'(참고)타워 스텟 가치'!$B$2:$L$6,O$2,0)+(VLOOKUP($F1290,'(참고)타워 스텟 가치'!$B$2:$L$6,O$2,0)*$E1290)</f>
        <v>0</v>
      </c>
      <c r="P1290">
        <f>VLOOKUP($F1290,'(참고)타워 스텟 가치'!$B$2:$L$6,P$2,0)+(VLOOKUP($F1290,'(참고)타워 스텟 가치'!$B$2:$L$6,P$2,0)*$E1290)</f>
        <v>72.940000000000268</v>
      </c>
      <c r="Q1290">
        <f>SUM('스테이지별 몬스터 스텟'!H1290*'(참고)타워 스텟 가치'!$Q$17,'스테이지별 몬스터 스텟'!I1290*'(참고)타워 스텟 가치'!$R$17,'스테이지별 몬스터 스텟'!J1290*'(참고)타워 스텟 가치'!$S$17,'스테이지별 몬스터 스텟'!K1290*'(참고)타워 스텟 가치'!$T$17,'스테이지별 몬스터 스텟'!L1290*'(참고)타워 스텟 가치'!$U$17,'스테이지별 몬스터 스텟'!M1290*'(참고)타워 스텟 가치'!$V$17,'스테이지별 몬스터 스텟'!N1290*'(참고)타워 스텟 가치'!$W$17,'스테이지별 몬스터 스텟'!O1290*'(참고)타워 스텟 가치'!$X$17,'스테이지별 몬스터 스텟'!P1290*'(참고)타워 스텟 가치'!$Y$17)</f>
        <v>789830.79000000283</v>
      </c>
      <c r="R1290">
        <v>1</v>
      </c>
      <c r="S1290">
        <f>VLOOKUP($F1290,'(참고)타워 스텟 가치'!$B$7:$L$11,S$2,0)+(VLOOKUP($F1290,'(참고)타워 스텟 가치'!$B$7:$L$11,S$2,0)*$E1290)</f>
        <v>260.50000000000097</v>
      </c>
      <c r="T1290">
        <f>VLOOKUP($F1290,'(참고)타워 스텟 가치'!$B$7:$L$11,T$2,0)+(VLOOKUP($F1290,'(참고)타워 스텟 가치'!$B$7:$L$11,T$2,0)*$E1290)</f>
        <v>468.90000000000174</v>
      </c>
      <c r="U1290">
        <f>VLOOKUP($F1290,'(참고)타워 스텟 가치'!$B$7:$L$11,U$2,0)+(VLOOKUP($F1290,'(참고)타워 스텟 가치'!$B$7:$L$11,U$2,0)*$E1290)</f>
        <v>521000.00000000192</v>
      </c>
      <c r="V1290">
        <f>VLOOKUP($F1290,'(참고)타워 스텟 가치'!$B$7:$L$11,V$2,0)+(VLOOKUP($F1290,'(참고)타워 스텟 가치'!$B$7:$L$11,V$2,0)*$E1290)</f>
        <v>3126.0000000000118</v>
      </c>
      <c r="W1290">
        <f>VLOOKUP($F1290,'(참고)타워 스텟 가치'!$B$7:$L$11,W$2,0)+(VLOOKUP($F1290,'(참고)타워 스텟 가치'!$B$7:$L$11,W$2,0)*$E1290)</f>
        <v>52.100000000000193</v>
      </c>
      <c r="X1290">
        <f>VLOOKUP($F1290,'(참고)타워 스텟 가치'!$B$7:$L$11,X$2,0)+(VLOOKUP($F1290,'(참고)타워 스텟 가치'!$B$7:$L$11,X$2,0)*$E1290)</f>
        <v>31.260000000000115</v>
      </c>
      <c r="Y1290">
        <f>VLOOKUP($F1290,'(참고)타워 스텟 가치'!$B$7:$L$11,Y$2,0)+(VLOOKUP($F1290,'(참고)타워 스텟 가치'!$B$7:$L$11,Y$2,0)*$E1290)</f>
        <v>0</v>
      </c>
      <c r="Z1290">
        <f>VLOOKUP($F1290,'(참고)타워 스텟 가치'!$B$7:$L$11,Z$2,0)+(VLOOKUP($F1290,'(참고)타워 스텟 가치'!$B$7:$L$11,Z$2,0)*$E1290)</f>
        <v>0</v>
      </c>
      <c r="AA1290">
        <f>VLOOKUP($F1290,'(참고)타워 스텟 가치'!$B$7:$L$11,AA$2,0)+(VLOOKUP($F1290,'(참고)타워 스텟 가치'!$B$7:$L$11,AA$2,0)*$E1290)</f>
        <v>72.940000000000268</v>
      </c>
      <c r="AB1290">
        <f>SUM('스테이지별 몬스터 스텟'!S1290*'(참고)타워 스텟 가치'!$Q$17,'스테이지별 몬스터 스텟'!T1290*'(참고)타워 스텟 가치'!$R$17,'스테이지별 몬스터 스텟'!U1290*'(참고)타워 스텟 가치'!$S$17,'스테이지별 몬스터 스텟'!V1290*'(참고)타워 스텟 가치'!$T$17,'스테이지별 몬스터 스텟'!W1290*'(참고)타워 스텟 가치'!$U$17,'스테이지별 몬스터 스텟'!X1290*'(참고)타워 스텟 가치'!$V$17,'스테이지별 몬스터 스텟'!Y1290*'(참고)타워 스텟 가치'!$W$17,'스테이지별 몬스터 스텟'!Z1290*'(참고)타워 스텟 가치'!$X$17,'스테이지별 몬스터 스텟'!AA1290*'(참고)타워 스텟 가치'!$Y$17)</f>
        <v>789257.69000000285</v>
      </c>
      <c r="AC1290">
        <v>2</v>
      </c>
      <c r="AD1290">
        <f>VLOOKUP($F1290,'(참고)타워 스텟 가치'!$B$12:$L$16,AD$2,0)+(VLOOKUP($F1290,'(참고)타워 스텟 가치'!$B$12:$L$16,AD$2,0)*$E1290)</f>
        <v>260.50000000000097</v>
      </c>
      <c r="AE1290">
        <f>VLOOKUP($F1290,'(참고)타워 스텟 가치'!$B$12:$L$16,AE$2,0)+(VLOOKUP($F1290,'(참고)타워 스텟 가치'!$B$12:$L$16,AE$2,0)*$E1290)</f>
        <v>312.60000000000116</v>
      </c>
      <c r="AF1290">
        <f>VLOOKUP($F1290,'(참고)타워 스텟 가치'!$B$12:$L$16,AF$2,0)+(VLOOKUP($F1290,'(참고)타워 스텟 가치'!$B$12:$L$16,AF$2,0)*$E1290)</f>
        <v>521000.00000000192</v>
      </c>
      <c r="AG1290">
        <f>VLOOKUP($F1290,'(참고)타워 스텟 가치'!$B$12:$L$16,AG$2,0)+(VLOOKUP($F1290,'(참고)타워 스텟 가치'!$B$12:$L$16,AG$2,0)*$E1290)</f>
        <v>1563.0000000000059</v>
      </c>
      <c r="AH1290">
        <f>VLOOKUP($F1290,'(참고)타워 스텟 가치'!$B$12:$L$16,AH$2,0)+(VLOOKUP($F1290,'(참고)타워 스텟 가치'!$B$12:$L$16,AH$2,0)*$E1290)</f>
        <v>52.100000000000193</v>
      </c>
      <c r="AI1290">
        <f>VLOOKUP($F1290,'(참고)타워 스텟 가치'!$B$12:$L$16,AI$2,0)+(VLOOKUP($F1290,'(참고)타워 스텟 가치'!$B$12:$L$16,AI$2,0)*$E1290)</f>
        <v>31.260000000000115</v>
      </c>
      <c r="AJ1290">
        <f>VLOOKUP($F1290,'(참고)타워 스텟 가치'!$B$12:$L$16,AJ$2,0)+(VLOOKUP($F1290,'(참고)타워 스텟 가치'!$B$12:$L$16,AJ$2,0)*$E1290)</f>
        <v>0</v>
      </c>
      <c r="AK1290">
        <f>VLOOKUP($F1290,'(참고)타워 스텟 가치'!$B$12:$L$16,AK$2,0)+(VLOOKUP($F1290,'(참고)타워 스텟 가치'!$B$12:$L$16,AK$2,0)*$E1290)</f>
        <v>0</v>
      </c>
      <c r="AL1290">
        <f>VLOOKUP($F1290,'(참고)타워 스텟 가치'!$B$12:$L$16,AL$2,0)+(VLOOKUP($F1290,'(참고)타워 스텟 가치'!$B$12:$L$16,AL$2,0)*$E1290)</f>
        <v>145.88000000000054</v>
      </c>
      <c r="AM1290">
        <f>SUM('스테이지별 몬스터 스텟'!AD1290*'(참고)타워 스텟 가치'!$Q$17,'스테이지별 몬스터 스텟'!AE1290*'(참고)타워 스텟 가치'!$R$17,'스테이지별 몬스터 스텟'!AF1290*'(참고)타워 스텟 가치'!$S$17,'스테이지별 몬스터 스텟'!AG1290*'(참고)타워 스텟 가치'!$T$17,'스테이지별 몬스터 스텟'!AH1290*'(참고)타워 스텟 가치'!$U$17,'스테이지별 몬스터 스텟'!AI1290*'(참고)타워 스텟 가치'!$V$17,'스테이지별 몬스터 스텟'!AJ1290*'(참고)타워 스텟 가치'!$W$17,'스테이지별 몬스터 스텟'!AK1290*'(참고)타워 스텟 가치'!$X$17,'스테이지별 몬스터 스텟'!AL1290*'(참고)타워 스텟 가치'!$Y$17)</f>
        <v>786043.12000000291</v>
      </c>
      <c r="AN1290">
        <v>3</v>
      </c>
    </row>
    <row r="1291" spans="3:40" x14ac:dyDescent="0.3">
      <c r="C1291">
        <v>2</v>
      </c>
      <c r="D1291">
        <f t="shared" si="59"/>
        <v>258</v>
      </c>
      <c r="E1291" s="52">
        <f>VLOOKUP(D1291,'스테이지별 난이도 설정'!B:C,2,0)</f>
        <v>103.20000000000039</v>
      </c>
      <c r="F1291" t="str">
        <f t="shared" si="60"/>
        <v>레어</v>
      </c>
      <c r="G1291">
        <f t="shared" si="61"/>
        <v>6</v>
      </c>
      <c r="H1291">
        <f>VLOOKUP($F1291,'(참고)타워 스텟 가치'!$B$2:$L$6,H$2,0)+(VLOOKUP($F1291,'(참고)타워 스텟 가치'!$B$2:$L$6,H$2,0)*$E1291)</f>
        <v>1172.2500000000043</v>
      </c>
      <c r="I1291">
        <f>VLOOKUP($F1291,'(참고)타워 스텟 가치'!$B$2:$L$6,I$2,0)+(VLOOKUP($F1291,'(참고)타워 스텟 가치'!$B$2:$L$6,I$2,0)*$E1291)</f>
        <v>234.45000000000087</v>
      </c>
      <c r="J1291">
        <f>VLOOKUP($F1291,'(참고)타워 스텟 가치'!$B$2:$L$6,J$2,0)+(VLOOKUP($F1291,'(참고)타워 스텟 가치'!$B$2:$L$6,J$2,0)*$E1291)</f>
        <v>521000.00000000192</v>
      </c>
      <c r="K1291">
        <f>VLOOKUP($F1291,'(참고)타워 스텟 가치'!$B$2:$L$6,K$2,0)+(VLOOKUP($F1291,'(참고)타워 스텟 가치'!$B$2:$L$6,K$2,0)*$E1291)</f>
        <v>4689.0000000000173</v>
      </c>
      <c r="L1291">
        <f>VLOOKUP($F1291,'(참고)타워 스텟 가치'!$B$2:$L$6,L$2,0)+(VLOOKUP($F1291,'(참고)타워 스텟 가치'!$B$2:$L$6,L$2,0)*$E1291)</f>
        <v>78.15000000000029</v>
      </c>
      <c r="M1291">
        <f>VLOOKUP($F1291,'(참고)타워 스텟 가치'!$B$2:$L$6,M$2,0)+(VLOOKUP($F1291,'(참고)타워 스텟 가치'!$B$2:$L$6,M$2,0)*$E1291)</f>
        <v>31.260000000000115</v>
      </c>
      <c r="N1291">
        <f>VLOOKUP($F1291,'(참고)타워 스텟 가치'!$B$2:$L$6,N$2,0)+(VLOOKUP($F1291,'(참고)타워 스텟 가치'!$B$2:$L$6,N$2,0)*$E1291)</f>
        <v>0</v>
      </c>
      <c r="O1291">
        <f>VLOOKUP($F1291,'(참고)타워 스텟 가치'!$B$2:$L$6,O$2,0)+(VLOOKUP($F1291,'(참고)타워 스텟 가치'!$B$2:$L$6,O$2,0)*$E1291)</f>
        <v>0</v>
      </c>
      <c r="P1291">
        <f>VLOOKUP($F1291,'(참고)타워 스텟 가치'!$B$2:$L$6,P$2,0)+(VLOOKUP($F1291,'(참고)타워 스텟 가치'!$B$2:$L$6,P$2,0)*$E1291)</f>
        <v>72.940000000000268</v>
      </c>
      <c r="Q1291">
        <f>SUM('스테이지별 몬스터 스텟'!H1291*'(참고)타워 스텟 가치'!$Q$17,'스테이지별 몬스터 스텟'!I1291*'(참고)타워 스텟 가치'!$R$17,'스테이지별 몬스터 스텟'!J1291*'(참고)타워 스텟 가치'!$S$17,'스테이지별 몬스터 스텟'!K1291*'(참고)타워 스텟 가치'!$T$17,'스테이지별 몬스터 스텟'!L1291*'(참고)타워 스텟 가치'!$U$17,'스테이지별 몬스터 스텟'!M1291*'(참고)타워 스텟 가치'!$V$17,'스테이지별 몬스터 스텟'!N1291*'(참고)타워 스텟 가치'!$W$17,'스테이지별 몬스터 스텟'!O1291*'(참고)타워 스텟 가치'!$X$17,'스테이지별 몬스터 스텟'!P1291*'(참고)타워 스텟 가치'!$Y$17)</f>
        <v>793907.61500000302</v>
      </c>
      <c r="R1291">
        <v>1</v>
      </c>
      <c r="S1291">
        <f>VLOOKUP($F1291,'(참고)타워 스텟 가치'!$B$7:$L$11,S$2,0)+(VLOOKUP($F1291,'(참고)타워 스텟 가치'!$B$7:$L$11,S$2,0)*$E1291)</f>
        <v>390.75000000000148</v>
      </c>
      <c r="T1291">
        <f>VLOOKUP($F1291,'(참고)타워 스텟 가치'!$B$7:$L$11,T$2,0)+(VLOOKUP($F1291,'(참고)타워 스텟 가치'!$B$7:$L$11,T$2,0)*$E1291)</f>
        <v>703.35000000000264</v>
      </c>
      <c r="U1291">
        <f>VLOOKUP($F1291,'(참고)타워 스텟 가치'!$B$7:$L$11,U$2,0)+(VLOOKUP($F1291,'(참고)타워 스텟 가치'!$B$7:$L$11,U$2,0)*$E1291)</f>
        <v>521000.00000000192</v>
      </c>
      <c r="V1291">
        <f>VLOOKUP($F1291,'(참고)타워 스텟 가치'!$B$7:$L$11,V$2,0)+(VLOOKUP($F1291,'(참고)타워 스텟 가치'!$B$7:$L$11,V$2,0)*$E1291)</f>
        <v>4689.0000000000173</v>
      </c>
      <c r="W1291">
        <f>VLOOKUP($F1291,'(참고)타워 스텟 가치'!$B$7:$L$11,W$2,0)+(VLOOKUP($F1291,'(참고)타워 스텟 가치'!$B$7:$L$11,W$2,0)*$E1291)</f>
        <v>78.15000000000029</v>
      </c>
      <c r="X1291">
        <f>VLOOKUP($F1291,'(참고)타워 스텟 가치'!$B$7:$L$11,X$2,0)+(VLOOKUP($F1291,'(참고)타워 스텟 가치'!$B$7:$L$11,X$2,0)*$E1291)</f>
        <v>31.260000000000115</v>
      </c>
      <c r="Y1291">
        <f>VLOOKUP($F1291,'(참고)타워 스텟 가치'!$B$7:$L$11,Y$2,0)+(VLOOKUP($F1291,'(참고)타워 스텟 가치'!$B$7:$L$11,Y$2,0)*$E1291)</f>
        <v>0</v>
      </c>
      <c r="Z1291">
        <f>VLOOKUP($F1291,'(참고)타워 스텟 가치'!$B$7:$L$11,Z$2,0)+(VLOOKUP($F1291,'(참고)타워 스텟 가치'!$B$7:$L$11,Z$2,0)*$E1291)</f>
        <v>0</v>
      </c>
      <c r="AA1291">
        <f>VLOOKUP($F1291,'(참고)타워 스텟 가치'!$B$7:$L$11,AA$2,0)+(VLOOKUP($F1291,'(참고)타워 스텟 가치'!$B$7:$L$11,AA$2,0)*$E1291)</f>
        <v>72.940000000000268</v>
      </c>
      <c r="AB1291">
        <f>SUM('스테이지별 몬스터 스텟'!S1291*'(참고)타워 스텟 가치'!$Q$17,'스테이지별 몬스터 스텟'!T1291*'(참고)타워 스텟 가치'!$R$17,'스테이지별 몬스터 스텟'!U1291*'(참고)타워 스텟 가치'!$S$17,'스테이지별 몬스터 스텟'!V1291*'(참고)타워 스텟 가치'!$T$17,'스테이지별 몬스터 스텟'!W1291*'(참고)타워 스텟 가치'!$U$17,'스테이지별 몬스터 스텟'!X1291*'(참고)타워 스텟 가치'!$V$17,'스테이지별 몬스터 스텟'!Y1291*'(참고)타워 스텟 가치'!$W$17,'스테이지별 몬스터 스텟'!Z1291*'(참고)타워 스텟 가치'!$X$17,'스테이지별 몬스터 스텟'!AA1291*'(참고)타워 스텟 가치'!$Y$17)</f>
        <v>793047.96500000299</v>
      </c>
      <c r="AC1291">
        <v>2</v>
      </c>
      <c r="AD1291">
        <f>VLOOKUP($F1291,'(참고)타워 스텟 가치'!$B$12:$L$16,AD$2,0)+(VLOOKUP($F1291,'(참고)타워 스텟 가치'!$B$12:$L$16,AD$2,0)*$E1291)</f>
        <v>390.75000000000148</v>
      </c>
      <c r="AE1291">
        <f>VLOOKUP($F1291,'(참고)타워 스텟 가치'!$B$12:$L$16,AE$2,0)+(VLOOKUP($F1291,'(참고)타워 스텟 가치'!$B$12:$L$16,AE$2,0)*$E1291)</f>
        <v>468.90000000000174</v>
      </c>
      <c r="AF1291">
        <f>VLOOKUP($F1291,'(참고)타워 스텟 가치'!$B$12:$L$16,AF$2,0)+(VLOOKUP($F1291,'(참고)타워 스텟 가치'!$B$12:$L$16,AF$2,0)*$E1291)</f>
        <v>521000.00000000192</v>
      </c>
      <c r="AG1291">
        <f>VLOOKUP($F1291,'(참고)타워 스텟 가치'!$B$12:$L$16,AG$2,0)+(VLOOKUP($F1291,'(참고)타워 스텟 가치'!$B$12:$L$16,AG$2,0)*$E1291)</f>
        <v>2344.5000000000086</v>
      </c>
      <c r="AH1291">
        <f>VLOOKUP($F1291,'(참고)타워 스텟 가치'!$B$12:$L$16,AH$2,0)+(VLOOKUP($F1291,'(참고)타워 스텟 가치'!$B$12:$L$16,AH$2,0)*$E1291)</f>
        <v>78.15000000000029</v>
      </c>
      <c r="AI1291">
        <f>VLOOKUP($F1291,'(참고)타워 스텟 가치'!$B$12:$L$16,AI$2,0)+(VLOOKUP($F1291,'(참고)타워 스텟 가치'!$B$12:$L$16,AI$2,0)*$E1291)</f>
        <v>31.260000000000115</v>
      </c>
      <c r="AJ1291">
        <f>VLOOKUP($F1291,'(참고)타워 스텟 가치'!$B$12:$L$16,AJ$2,0)+(VLOOKUP($F1291,'(참고)타워 스텟 가치'!$B$12:$L$16,AJ$2,0)*$E1291)</f>
        <v>0</v>
      </c>
      <c r="AK1291">
        <f>VLOOKUP($F1291,'(참고)타워 스텟 가치'!$B$12:$L$16,AK$2,0)+(VLOOKUP($F1291,'(참고)타워 스텟 가치'!$B$12:$L$16,AK$2,0)*$E1291)</f>
        <v>0</v>
      </c>
      <c r="AL1291">
        <f>VLOOKUP($F1291,'(참고)타워 스텟 가치'!$B$12:$L$16,AL$2,0)+(VLOOKUP($F1291,'(참고)타워 스텟 가치'!$B$12:$L$16,AL$2,0)*$E1291)</f>
        <v>145.88000000000054</v>
      </c>
      <c r="AM1291">
        <f>SUM('스테이지별 몬스터 스텟'!AD1291*'(참고)타워 스텟 가치'!$Q$17,'스테이지별 몬스터 스텟'!AE1291*'(참고)타워 스텟 가치'!$R$17,'스테이지별 몬스터 스텟'!AF1291*'(참고)타워 스텟 가치'!$S$17,'스테이지별 몬스터 스텟'!AG1291*'(참고)타워 스텟 가치'!$T$17,'스테이지별 몬스터 스텟'!AH1291*'(참고)타워 스텟 가치'!$U$17,'스테이지별 몬스터 스텟'!AI1291*'(참고)타워 스텟 가치'!$V$17,'스테이지별 몬스터 스텟'!AJ1291*'(참고)타워 스텟 가치'!$W$17,'스테이지별 몬스터 스텟'!AK1291*'(참고)타워 스텟 가치'!$X$17,'스테이지별 몬스터 스텟'!AL1291*'(참고)타워 스텟 가치'!$Y$17)</f>
        <v>788153.17000000295</v>
      </c>
      <c r="AN1291">
        <v>3</v>
      </c>
    </row>
    <row r="1292" spans="3:40" x14ac:dyDescent="0.3">
      <c r="C1292">
        <v>3</v>
      </c>
      <c r="D1292">
        <f t="shared" si="59"/>
        <v>258</v>
      </c>
      <c r="E1292" s="52">
        <f>VLOOKUP(D1292,'스테이지별 난이도 설정'!B:C,2,0)</f>
        <v>103.20000000000039</v>
      </c>
      <c r="F1292" t="str">
        <f t="shared" si="60"/>
        <v>에픽</v>
      </c>
      <c r="G1292">
        <f t="shared" si="61"/>
        <v>6</v>
      </c>
      <c r="H1292">
        <f>VLOOKUP($F1292,'(참고)타워 스텟 가치'!$B$2:$L$6,H$2,0)+(VLOOKUP($F1292,'(참고)타워 스텟 가치'!$B$2:$L$6,H$2,0)*$E1292)</f>
        <v>1758.3750000000066</v>
      </c>
      <c r="I1292">
        <f>VLOOKUP($F1292,'(참고)타워 스텟 가치'!$B$2:$L$6,I$2,0)+(VLOOKUP($F1292,'(참고)타워 스텟 가치'!$B$2:$L$6,I$2,0)*$E1292)</f>
        <v>351.67500000000132</v>
      </c>
      <c r="J1292">
        <f>VLOOKUP($F1292,'(참고)타워 스텟 가치'!$B$2:$L$6,J$2,0)+(VLOOKUP($F1292,'(참고)타워 스텟 가치'!$B$2:$L$6,J$2,0)*$E1292)</f>
        <v>521000.00000000192</v>
      </c>
      <c r="K1292">
        <f>VLOOKUP($F1292,'(참고)타워 스텟 가치'!$B$2:$L$6,K$2,0)+(VLOOKUP($F1292,'(참고)타워 스텟 가치'!$B$2:$L$6,K$2,0)*$E1292)</f>
        <v>7033.5000000000264</v>
      </c>
      <c r="L1292">
        <f>VLOOKUP($F1292,'(참고)타워 스텟 가치'!$B$2:$L$6,L$2,0)+(VLOOKUP($F1292,'(참고)타워 스텟 가치'!$B$2:$L$6,L$2,0)*$E1292)</f>
        <v>117.22500000000043</v>
      </c>
      <c r="M1292">
        <f>VLOOKUP($F1292,'(참고)타워 스텟 가치'!$B$2:$L$6,M$2,0)+(VLOOKUP($F1292,'(참고)타워 스텟 가치'!$B$2:$L$6,M$2,0)*$E1292)</f>
        <v>31.260000000000115</v>
      </c>
      <c r="N1292">
        <f>VLOOKUP($F1292,'(참고)타워 스텟 가치'!$B$2:$L$6,N$2,0)+(VLOOKUP($F1292,'(참고)타워 스텟 가치'!$B$2:$L$6,N$2,0)*$E1292)</f>
        <v>0</v>
      </c>
      <c r="O1292">
        <f>VLOOKUP($F1292,'(참고)타워 스텟 가치'!$B$2:$L$6,O$2,0)+(VLOOKUP($F1292,'(참고)타워 스텟 가치'!$B$2:$L$6,O$2,0)*$E1292)</f>
        <v>0</v>
      </c>
      <c r="P1292">
        <f>VLOOKUP($F1292,'(참고)타워 스텟 가치'!$B$2:$L$6,P$2,0)+(VLOOKUP($F1292,'(참고)타워 스텟 가치'!$B$2:$L$6,P$2,0)*$E1292)</f>
        <v>72.940000000000268</v>
      </c>
      <c r="Q1292">
        <f>SUM('스테이지별 몬스터 스텟'!H1292*'(참고)타워 스텟 가치'!$Q$17,'스테이지별 몬스터 스텟'!I1292*'(참고)타워 스텟 가치'!$R$17,'스테이지별 몬스터 스텟'!J1292*'(참고)타워 스텟 가치'!$S$17,'스테이지별 몬스터 스텟'!K1292*'(참고)타워 스텟 가치'!$T$17,'스테이지별 몬스터 스텟'!L1292*'(참고)타워 스텟 가치'!$U$17,'스테이지별 몬스터 스텟'!M1292*'(참고)타워 스텟 가치'!$V$17,'스테이지별 몬스터 스텟'!N1292*'(참고)타워 스텟 가치'!$W$17,'스테이지별 몬스터 스텟'!O1292*'(참고)타워 스텟 가치'!$X$17,'스테이지별 몬스터 스텟'!P1292*'(참고)타워 스텟 가치'!$Y$17)</f>
        <v>800022.85250000295</v>
      </c>
      <c r="R1292">
        <v>1</v>
      </c>
      <c r="S1292">
        <f>VLOOKUP($F1292,'(참고)타워 스텟 가치'!$B$7:$L$11,S$2,0)+(VLOOKUP($F1292,'(참고)타워 스텟 가치'!$B$7:$L$11,S$2,0)*$E1292)</f>
        <v>586.12500000000216</v>
      </c>
      <c r="T1292">
        <f>VLOOKUP($F1292,'(참고)타워 스텟 가치'!$B$7:$L$11,T$2,0)+(VLOOKUP($F1292,'(참고)타워 스텟 가치'!$B$7:$L$11,T$2,0)*$E1292)</f>
        <v>1055.025000000004</v>
      </c>
      <c r="U1292">
        <f>VLOOKUP($F1292,'(참고)타워 스텟 가치'!$B$7:$L$11,U$2,0)+(VLOOKUP($F1292,'(참고)타워 스텟 가치'!$B$7:$L$11,U$2,0)*$E1292)</f>
        <v>521000.00000000192</v>
      </c>
      <c r="V1292">
        <f>VLOOKUP($F1292,'(참고)타워 스텟 가치'!$B$7:$L$11,V$2,0)+(VLOOKUP($F1292,'(참고)타워 스텟 가치'!$B$7:$L$11,V$2,0)*$E1292)</f>
        <v>7033.5000000000264</v>
      </c>
      <c r="W1292">
        <f>VLOOKUP($F1292,'(참고)타워 스텟 가치'!$B$7:$L$11,W$2,0)+(VLOOKUP($F1292,'(참고)타워 스텟 가치'!$B$7:$L$11,W$2,0)*$E1292)</f>
        <v>117.22500000000043</v>
      </c>
      <c r="X1292">
        <f>VLOOKUP($F1292,'(참고)타워 스텟 가치'!$B$7:$L$11,X$2,0)+(VLOOKUP($F1292,'(참고)타워 스텟 가치'!$B$7:$L$11,X$2,0)*$E1292)</f>
        <v>31.260000000000115</v>
      </c>
      <c r="Y1292">
        <f>VLOOKUP($F1292,'(참고)타워 스텟 가치'!$B$7:$L$11,Y$2,0)+(VLOOKUP($F1292,'(참고)타워 스텟 가치'!$B$7:$L$11,Y$2,0)*$E1292)</f>
        <v>0</v>
      </c>
      <c r="Z1292">
        <f>VLOOKUP($F1292,'(참고)타워 스텟 가치'!$B$7:$L$11,Z$2,0)+(VLOOKUP($F1292,'(참고)타워 스텟 가치'!$B$7:$L$11,Z$2,0)*$E1292)</f>
        <v>0</v>
      </c>
      <c r="AA1292">
        <f>VLOOKUP($F1292,'(참고)타워 스텟 가치'!$B$7:$L$11,AA$2,0)+(VLOOKUP($F1292,'(참고)타워 스텟 가치'!$B$7:$L$11,AA$2,0)*$E1292)</f>
        <v>72.940000000000268</v>
      </c>
      <c r="AB1292">
        <f>SUM('스테이지별 몬스터 스텟'!S1292*'(참고)타워 스텟 가치'!$Q$17,'스테이지별 몬스터 스텟'!T1292*'(참고)타워 스텟 가치'!$R$17,'스테이지별 몬스터 스텟'!U1292*'(참고)타워 스텟 가치'!$S$17,'스테이지별 몬스터 스텟'!V1292*'(참고)타워 스텟 가치'!$T$17,'스테이지별 몬스터 스텟'!W1292*'(참고)타워 스텟 가치'!$U$17,'스테이지별 몬스터 스텟'!X1292*'(참고)타워 스텟 가치'!$V$17,'스테이지별 몬스터 스텟'!Y1292*'(참고)타워 스텟 가치'!$W$17,'스테이지별 몬스터 스텟'!Z1292*'(참고)타워 스텟 가치'!$X$17,'스테이지별 몬스터 스텟'!AA1292*'(참고)타워 스텟 가치'!$Y$17)</f>
        <v>798733.37750000285</v>
      </c>
      <c r="AC1292">
        <v>2</v>
      </c>
      <c r="AD1292">
        <f>VLOOKUP($F1292,'(참고)타워 스텟 가치'!$B$12:$L$16,AD$2,0)+(VLOOKUP($F1292,'(참고)타워 스텟 가치'!$B$12:$L$16,AD$2,0)*$E1292)</f>
        <v>586.12500000000216</v>
      </c>
      <c r="AE1292">
        <f>VLOOKUP($F1292,'(참고)타워 스텟 가치'!$B$12:$L$16,AE$2,0)+(VLOOKUP($F1292,'(참고)타워 스텟 가치'!$B$12:$L$16,AE$2,0)*$E1292)</f>
        <v>703.35000000000264</v>
      </c>
      <c r="AF1292">
        <f>VLOOKUP($F1292,'(참고)타워 스텟 가치'!$B$12:$L$16,AF$2,0)+(VLOOKUP($F1292,'(참고)타워 스텟 가치'!$B$12:$L$16,AF$2,0)*$E1292)</f>
        <v>521000.00000000192</v>
      </c>
      <c r="AG1292">
        <f>VLOOKUP($F1292,'(참고)타워 스텟 가치'!$B$12:$L$16,AG$2,0)+(VLOOKUP($F1292,'(참고)타워 스텟 가치'!$B$12:$L$16,AG$2,0)*$E1292)</f>
        <v>3516.7500000000132</v>
      </c>
      <c r="AH1292">
        <f>VLOOKUP($F1292,'(참고)타워 스텟 가치'!$B$12:$L$16,AH$2,0)+(VLOOKUP($F1292,'(참고)타워 스텟 가치'!$B$12:$L$16,AH$2,0)*$E1292)</f>
        <v>117.22500000000043</v>
      </c>
      <c r="AI1292">
        <f>VLOOKUP($F1292,'(참고)타워 스텟 가치'!$B$12:$L$16,AI$2,0)+(VLOOKUP($F1292,'(참고)타워 스텟 가치'!$B$12:$L$16,AI$2,0)*$E1292)</f>
        <v>31.260000000000115</v>
      </c>
      <c r="AJ1292">
        <f>VLOOKUP($F1292,'(참고)타워 스텟 가치'!$B$12:$L$16,AJ$2,0)+(VLOOKUP($F1292,'(참고)타워 스텟 가치'!$B$12:$L$16,AJ$2,0)*$E1292)</f>
        <v>0</v>
      </c>
      <c r="AK1292">
        <f>VLOOKUP($F1292,'(참고)타워 스텟 가치'!$B$12:$L$16,AK$2,0)+(VLOOKUP($F1292,'(참고)타워 스텟 가치'!$B$12:$L$16,AK$2,0)*$E1292)</f>
        <v>0</v>
      </c>
      <c r="AL1292">
        <f>VLOOKUP($F1292,'(참고)타워 스텟 가치'!$B$12:$L$16,AL$2,0)+(VLOOKUP($F1292,'(참고)타워 스텟 가치'!$B$12:$L$16,AL$2,0)*$E1292)</f>
        <v>145.88000000000054</v>
      </c>
      <c r="AM1292">
        <f>SUM('스테이지별 몬스터 스텟'!AD1292*'(참고)타워 스텟 가치'!$Q$17,'스테이지별 몬스터 스텟'!AE1292*'(참고)타워 스텟 가치'!$R$17,'스테이지별 몬스터 스텟'!AF1292*'(참고)타워 스텟 가치'!$S$17,'스테이지별 몬스터 스텟'!AG1292*'(참고)타워 스텟 가치'!$T$17,'스테이지별 몬스터 스텟'!AH1292*'(참고)타워 스텟 가치'!$U$17,'스테이지별 몬스터 스텟'!AI1292*'(참고)타워 스텟 가치'!$V$17,'스테이지별 몬스터 스텟'!AJ1292*'(참고)타워 스텟 가치'!$W$17,'스테이지별 몬스터 스텟'!AK1292*'(참고)타워 스텟 가치'!$X$17,'스테이지별 몬스터 스텟'!AL1292*'(참고)타워 스텟 가치'!$Y$17)</f>
        <v>791318.24500000291</v>
      </c>
      <c r="AN1292">
        <v>3</v>
      </c>
    </row>
    <row r="1293" spans="3:40" x14ac:dyDescent="0.3">
      <c r="C1293">
        <v>4</v>
      </c>
      <c r="D1293">
        <f t="shared" si="59"/>
        <v>258</v>
      </c>
      <c r="E1293" s="52">
        <f>VLOOKUP(D1293,'스테이지별 난이도 설정'!B:C,2,0)</f>
        <v>103.20000000000039</v>
      </c>
      <c r="F1293" t="str">
        <f t="shared" si="60"/>
        <v>유니크</v>
      </c>
      <c r="G1293">
        <f t="shared" si="61"/>
        <v>6</v>
      </c>
      <c r="H1293">
        <f>VLOOKUP($F1293,'(참고)타워 스텟 가치'!$B$2:$L$6,H$2,0)+(VLOOKUP($F1293,'(참고)타워 스텟 가치'!$B$2:$L$6,H$2,0)*$E1293)</f>
        <v>2637.56250000001</v>
      </c>
      <c r="I1293">
        <f>VLOOKUP($F1293,'(참고)타워 스텟 가치'!$B$2:$L$6,I$2,0)+(VLOOKUP($F1293,'(참고)타워 스텟 가치'!$B$2:$L$6,I$2,0)*$E1293)</f>
        <v>527.51250000000198</v>
      </c>
      <c r="J1293">
        <f>VLOOKUP($F1293,'(참고)타워 스텟 가치'!$B$2:$L$6,J$2,0)+(VLOOKUP($F1293,'(참고)타워 스텟 가치'!$B$2:$L$6,J$2,0)*$E1293)</f>
        <v>521000.00000000192</v>
      </c>
      <c r="K1293">
        <f>VLOOKUP($F1293,'(참고)타워 스텟 가치'!$B$2:$L$6,K$2,0)+(VLOOKUP($F1293,'(참고)타워 스텟 가치'!$B$2:$L$6,K$2,0)*$E1293)</f>
        <v>10550.25000000004</v>
      </c>
      <c r="L1293">
        <f>VLOOKUP($F1293,'(참고)타워 스텟 가치'!$B$2:$L$6,L$2,0)+(VLOOKUP($F1293,'(참고)타워 스텟 가치'!$B$2:$L$6,L$2,0)*$E1293)</f>
        <v>175.83750000000066</v>
      </c>
      <c r="M1293">
        <f>VLOOKUP($F1293,'(참고)타워 스텟 가치'!$B$2:$L$6,M$2,0)+(VLOOKUP($F1293,'(참고)타워 스텟 가치'!$B$2:$L$6,M$2,0)*$E1293)</f>
        <v>31.260000000000115</v>
      </c>
      <c r="N1293">
        <f>VLOOKUP($F1293,'(참고)타워 스텟 가치'!$B$2:$L$6,N$2,0)+(VLOOKUP($F1293,'(참고)타워 스텟 가치'!$B$2:$L$6,N$2,0)*$E1293)</f>
        <v>0</v>
      </c>
      <c r="O1293">
        <f>VLOOKUP($F1293,'(참고)타워 스텟 가치'!$B$2:$L$6,O$2,0)+(VLOOKUP($F1293,'(참고)타워 스텟 가치'!$B$2:$L$6,O$2,0)*$E1293)</f>
        <v>0</v>
      </c>
      <c r="P1293">
        <f>VLOOKUP($F1293,'(참고)타워 스텟 가치'!$B$2:$L$6,P$2,0)+(VLOOKUP($F1293,'(참고)타워 스텟 가치'!$B$2:$L$6,P$2,0)*$E1293)</f>
        <v>104.20000000000039</v>
      </c>
      <c r="Q1293">
        <f>SUM('스테이지별 몬스터 스텟'!H1293*'(참고)타워 스텟 가치'!$Q$17,'스테이지별 몬스터 스텟'!I1293*'(참고)타워 스텟 가치'!$R$17,'스테이지별 몬스터 스텟'!J1293*'(참고)타워 스텟 가치'!$S$17,'스테이지별 몬스터 스텟'!K1293*'(참고)타워 스텟 가치'!$T$17,'스테이지별 몬스터 스텟'!L1293*'(참고)타워 스텟 가치'!$U$17,'스테이지별 몬스터 스텟'!M1293*'(참고)타워 스텟 가치'!$V$17,'스테이지별 몬스터 스텟'!N1293*'(참고)타워 스텟 가치'!$W$17,'스테이지별 몬스터 스텟'!O1293*'(참고)타워 스텟 가치'!$X$17,'스테이지별 몬스터 스텟'!P1293*'(참고)타워 스텟 가치'!$Y$17)</f>
        <v>809258.22875000315</v>
      </c>
      <c r="R1293">
        <v>1</v>
      </c>
      <c r="S1293">
        <f>VLOOKUP($F1293,'(참고)타워 스텟 가치'!$B$7:$L$11,S$2,0)+(VLOOKUP($F1293,'(참고)타워 스텟 가치'!$B$7:$L$11,S$2,0)*$E1293)</f>
        <v>879.1875000000033</v>
      </c>
      <c r="T1293">
        <f>VLOOKUP($F1293,'(참고)타워 스텟 가치'!$B$7:$L$11,T$2,0)+(VLOOKUP($F1293,'(참고)타워 스텟 가치'!$B$7:$L$11,T$2,0)*$E1293)</f>
        <v>1582.5375000000058</v>
      </c>
      <c r="U1293">
        <f>VLOOKUP($F1293,'(참고)타워 스텟 가치'!$B$7:$L$11,U$2,0)+(VLOOKUP($F1293,'(참고)타워 스텟 가치'!$B$7:$L$11,U$2,0)*$E1293)</f>
        <v>521000.00000000192</v>
      </c>
      <c r="V1293">
        <f>VLOOKUP($F1293,'(참고)타워 스텟 가치'!$B$7:$L$11,V$2,0)+(VLOOKUP($F1293,'(참고)타워 스텟 가치'!$B$7:$L$11,V$2,0)*$E1293)</f>
        <v>10550.25000000004</v>
      </c>
      <c r="W1293">
        <f>VLOOKUP($F1293,'(참고)타워 스텟 가치'!$B$7:$L$11,W$2,0)+(VLOOKUP($F1293,'(참고)타워 스텟 가치'!$B$7:$L$11,W$2,0)*$E1293)</f>
        <v>175.83750000000066</v>
      </c>
      <c r="X1293">
        <f>VLOOKUP($F1293,'(참고)타워 스텟 가치'!$B$7:$L$11,X$2,0)+(VLOOKUP($F1293,'(참고)타워 스텟 가치'!$B$7:$L$11,X$2,0)*$E1293)</f>
        <v>31.260000000000115</v>
      </c>
      <c r="Y1293">
        <f>VLOOKUP($F1293,'(참고)타워 스텟 가치'!$B$7:$L$11,Y$2,0)+(VLOOKUP($F1293,'(참고)타워 스텟 가치'!$B$7:$L$11,Y$2,0)*$E1293)</f>
        <v>0</v>
      </c>
      <c r="Z1293">
        <f>VLOOKUP($F1293,'(참고)타워 스텟 가치'!$B$7:$L$11,Z$2,0)+(VLOOKUP($F1293,'(참고)타워 스텟 가치'!$B$7:$L$11,Z$2,0)*$E1293)</f>
        <v>0</v>
      </c>
      <c r="AA1293">
        <f>VLOOKUP($F1293,'(참고)타워 스텟 가치'!$B$7:$L$11,AA$2,0)+(VLOOKUP($F1293,'(참고)타워 스텟 가치'!$B$7:$L$11,AA$2,0)*$E1293)</f>
        <v>104.20000000000039</v>
      </c>
      <c r="AB1293">
        <f>SUM('스테이지별 몬스터 스텟'!S1293*'(참고)타워 스텟 가치'!$Q$17,'스테이지별 몬스터 스텟'!T1293*'(참고)타워 스텟 가치'!$R$17,'스테이지별 몬스터 스텟'!U1293*'(참고)타워 스텟 가치'!$S$17,'스테이지별 몬스터 스텟'!V1293*'(참고)타워 스텟 가치'!$T$17,'스테이지별 몬스터 스텟'!W1293*'(참고)타워 스텟 가치'!$U$17,'스테이지별 몬스터 스텟'!X1293*'(참고)타워 스텟 가치'!$V$17,'스테이지별 몬스터 스텟'!Y1293*'(참고)타워 스텟 가치'!$W$17,'스테이지별 몬스터 스텟'!Z1293*'(참고)타워 스텟 가치'!$X$17,'스테이지별 몬스터 스텟'!AA1293*'(참고)타워 스텟 가치'!$Y$17)</f>
        <v>807324.01625000313</v>
      </c>
      <c r="AC1293">
        <v>2</v>
      </c>
      <c r="AD1293">
        <f>VLOOKUP($F1293,'(참고)타워 스텟 가치'!$B$12:$L$16,AD$2,0)+(VLOOKUP($F1293,'(참고)타워 스텟 가치'!$B$12:$L$16,AD$2,0)*$E1293)</f>
        <v>879.1875000000033</v>
      </c>
      <c r="AE1293">
        <f>VLOOKUP($F1293,'(참고)타워 스텟 가치'!$B$12:$L$16,AE$2,0)+(VLOOKUP($F1293,'(참고)타워 스텟 가치'!$B$12:$L$16,AE$2,0)*$E1293)</f>
        <v>1055.025000000004</v>
      </c>
      <c r="AF1293">
        <f>VLOOKUP($F1293,'(참고)타워 스텟 가치'!$B$12:$L$16,AF$2,0)+(VLOOKUP($F1293,'(참고)타워 스텟 가치'!$B$12:$L$16,AF$2,0)*$E1293)</f>
        <v>521000.00000000192</v>
      </c>
      <c r="AG1293">
        <f>VLOOKUP($F1293,'(참고)타워 스텟 가치'!$B$12:$L$16,AG$2,0)+(VLOOKUP($F1293,'(참고)타워 스텟 가치'!$B$12:$L$16,AG$2,0)*$E1293)</f>
        <v>5275.12500000002</v>
      </c>
      <c r="AH1293">
        <f>VLOOKUP($F1293,'(참고)타워 스텟 가치'!$B$12:$L$16,AH$2,0)+(VLOOKUP($F1293,'(참고)타워 스텟 가치'!$B$12:$L$16,AH$2,0)*$E1293)</f>
        <v>175.83750000000066</v>
      </c>
      <c r="AI1293">
        <f>VLOOKUP($F1293,'(참고)타워 스텟 가치'!$B$12:$L$16,AI$2,0)+(VLOOKUP($F1293,'(참고)타워 스텟 가치'!$B$12:$L$16,AI$2,0)*$E1293)</f>
        <v>31.260000000000115</v>
      </c>
      <c r="AJ1293">
        <f>VLOOKUP($F1293,'(참고)타워 스텟 가치'!$B$12:$L$16,AJ$2,0)+(VLOOKUP($F1293,'(참고)타워 스텟 가치'!$B$12:$L$16,AJ$2,0)*$E1293)</f>
        <v>0</v>
      </c>
      <c r="AK1293">
        <f>VLOOKUP($F1293,'(참고)타워 스텟 가치'!$B$12:$L$16,AK$2,0)+(VLOOKUP($F1293,'(참고)타워 스텟 가치'!$B$12:$L$16,AK$2,0)*$E1293)</f>
        <v>0</v>
      </c>
      <c r="AL1293">
        <f>VLOOKUP($F1293,'(참고)타워 스텟 가치'!$B$12:$L$16,AL$2,0)+(VLOOKUP($F1293,'(참고)타워 스텟 가치'!$B$12:$L$16,AL$2,0)*$E1293)</f>
        <v>208.40000000000077</v>
      </c>
      <c r="AM1293">
        <f>SUM('스테이지별 몬스터 스텟'!AD1293*'(참고)타워 스텟 가치'!$Q$17,'스테이지별 몬스터 스텟'!AE1293*'(참고)타워 스텟 가치'!$R$17,'스테이지별 몬스터 스텟'!AF1293*'(참고)타워 스텟 가치'!$S$17,'스테이지별 몬스터 스텟'!AG1293*'(참고)타워 스텟 가치'!$T$17,'스테이지별 몬스터 스텟'!AH1293*'(참고)타워 스텟 가치'!$U$17,'스테이지별 몬스터 스텟'!AI1293*'(참고)타워 스텟 가치'!$V$17,'스테이지별 몬스터 스텟'!AJ1293*'(참고)타워 스텟 가치'!$W$17,'스테이지별 몬스터 스텟'!AK1293*'(참고)타워 스텟 가치'!$X$17,'스테이지별 몬스터 스텟'!AL1293*'(참고)타워 스텟 가치'!$Y$17)</f>
        <v>796190.89750000299</v>
      </c>
      <c r="AN1293">
        <v>3</v>
      </c>
    </row>
    <row r="1294" spans="3:40" x14ac:dyDescent="0.3">
      <c r="C1294">
        <v>5</v>
      </c>
      <c r="D1294">
        <f t="shared" si="59"/>
        <v>258</v>
      </c>
      <c r="E1294" s="52">
        <f>VLOOKUP(D1294,'스테이지별 난이도 설정'!B:C,2,0)</f>
        <v>103.20000000000039</v>
      </c>
      <c r="F1294" t="str">
        <f t="shared" si="60"/>
        <v>스페셜</v>
      </c>
      <c r="G1294">
        <f t="shared" si="61"/>
        <v>6</v>
      </c>
      <c r="H1294">
        <f>VLOOKUP($F1294,'(참고)타워 스텟 가치'!$B$2:$L$6,H$2,0)+(VLOOKUP($F1294,'(참고)타워 스텟 가치'!$B$2:$L$6,H$2,0)*$E1294)</f>
        <v>3956.3437500000146</v>
      </c>
      <c r="I1294">
        <f>VLOOKUP($F1294,'(참고)타워 스텟 가치'!$B$2:$L$6,I$2,0)+(VLOOKUP($F1294,'(참고)타워 스텟 가치'!$B$2:$L$6,I$2,0)*$E1294)</f>
        <v>791.26875000000291</v>
      </c>
      <c r="J1294">
        <f>VLOOKUP($F1294,'(참고)타워 스텟 가치'!$B$2:$L$6,J$2,0)+(VLOOKUP($F1294,'(참고)타워 스텟 가치'!$B$2:$L$6,J$2,0)*$E1294)</f>
        <v>521000.00000000192</v>
      </c>
      <c r="K1294">
        <f>VLOOKUP($F1294,'(참고)타워 스텟 가치'!$B$2:$L$6,K$2,0)+(VLOOKUP($F1294,'(참고)타워 스텟 가치'!$B$2:$L$6,K$2,0)*$E1294)</f>
        <v>15825.375000000058</v>
      </c>
      <c r="L1294">
        <f>VLOOKUP($F1294,'(참고)타워 스텟 가치'!$B$2:$L$6,L$2,0)+(VLOOKUP($F1294,'(참고)타워 스텟 가치'!$B$2:$L$6,L$2,0)*$E1294)</f>
        <v>263.75625000000099</v>
      </c>
      <c r="M1294">
        <f>VLOOKUP($F1294,'(참고)타워 스텟 가치'!$B$2:$L$6,M$2,0)+(VLOOKUP($F1294,'(참고)타워 스텟 가치'!$B$2:$L$6,M$2,0)*$E1294)</f>
        <v>31.260000000000115</v>
      </c>
      <c r="N1294">
        <f>VLOOKUP($F1294,'(참고)타워 스텟 가치'!$B$2:$L$6,N$2,0)+(VLOOKUP($F1294,'(참고)타워 스텟 가치'!$B$2:$L$6,N$2,0)*$E1294)</f>
        <v>0</v>
      </c>
      <c r="O1294">
        <f>VLOOKUP($F1294,'(참고)타워 스텟 가치'!$B$2:$L$6,O$2,0)+(VLOOKUP($F1294,'(참고)타워 스텟 가치'!$B$2:$L$6,O$2,0)*$E1294)</f>
        <v>0</v>
      </c>
      <c r="P1294">
        <f>VLOOKUP($F1294,'(참고)타워 스텟 가치'!$B$2:$L$6,P$2,0)+(VLOOKUP($F1294,'(참고)타워 스텟 가치'!$B$2:$L$6,P$2,0)*$E1294)</f>
        <v>104.20000000000039</v>
      </c>
      <c r="Q1294">
        <f>SUM('스테이지별 몬스터 스텟'!H1294*'(참고)타워 스텟 가치'!$Q$17,'스테이지별 몬스터 스텟'!I1294*'(참고)타워 스텟 가치'!$R$17,'스테이지별 몬스터 스텟'!J1294*'(참고)타워 스텟 가치'!$S$17,'스테이지별 몬스터 스텟'!K1294*'(참고)타워 스텟 가치'!$T$17,'스테이지별 몬스터 스텟'!L1294*'(참고)타워 스텟 가치'!$U$17,'스테이지별 몬스터 스텟'!M1294*'(참고)타워 스텟 가치'!$V$17,'스테이지별 몬스터 스텟'!N1294*'(참고)타워 스텟 가치'!$W$17,'스테이지별 몬스터 스텟'!O1294*'(참고)타워 스텟 가치'!$X$17,'스테이지별 몬스터 스텟'!P1294*'(참고)타워 스텟 가치'!$Y$17)</f>
        <v>823017.51312500308</v>
      </c>
      <c r="R1294">
        <v>1</v>
      </c>
      <c r="S1294">
        <f>VLOOKUP($F1294,'(참고)타워 스텟 가치'!$B$7:$L$11,S$2,0)+(VLOOKUP($F1294,'(참고)타워 스텟 가치'!$B$7:$L$11,S$2,0)*$E1294)</f>
        <v>1318.781250000005</v>
      </c>
      <c r="T1294">
        <f>VLOOKUP($F1294,'(참고)타워 스텟 가치'!$B$7:$L$11,T$2,0)+(VLOOKUP($F1294,'(참고)타워 스텟 가치'!$B$7:$L$11,T$2,0)*$E1294)</f>
        <v>2373.8062500000087</v>
      </c>
      <c r="U1294">
        <f>VLOOKUP($F1294,'(참고)타워 스텟 가치'!$B$7:$L$11,U$2,0)+(VLOOKUP($F1294,'(참고)타워 스텟 가치'!$B$7:$L$11,U$2,0)*$E1294)</f>
        <v>521000.00000000192</v>
      </c>
      <c r="V1294">
        <f>VLOOKUP($F1294,'(참고)타워 스텟 가치'!$B$7:$L$11,V$2,0)+(VLOOKUP($F1294,'(참고)타워 스텟 가치'!$B$7:$L$11,V$2,0)*$E1294)</f>
        <v>15825.375000000058</v>
      </c>
      <c r="W1294">
        <f>VLOOKUP($F1294,'(참고)타워 스텟 가치'!$B$7:$L$11,W$2,0)+(VLOOKUP($F1294,'(참고)타워 스텟 가치'!$B$7:$L$11,W$2,0)*$E1294)</f>
        <v>263.75625000000099</v>
      </c>
      <c r="X1294">
        <f>VLOOKUP($F1294,'(참고)타워 스텟 가치'!$B$7:$L$11,X$2,0)+(VLOOKUP($F1294,'(참고)타워 스텟 가치'!$B$7:$L$11,X$2,0)*$E1294)</f>
        <v>31.260000000000115</v>
      </c>
      <c r="Y1294">
        <f>VLOOKUP($F1294,'(참고)타워 스텟 가치'!$B$7:$L$11,Y$2,0)+(VLOOKUP($F1294,'(참고)타워 스텟 가치'!$B$7:$L$11,Y$2,0)*$E1294)</f>
        <v>0</v>
      </c>
      <c r="Z1294">
        <f>VLOOKUP($F1294,'(참고)타워 스텟 가치'!$B$7:$L$11,Z$2,0)+(VLOOKUP($F1294,'(참고)타워 스텟 가치'!$B$7:$L$11,Z$2,0)*$E1294)</f>
        <v>0</v>
      </c>
      <c r="AA1294">
        <f>VLOOKUP($F1294,'(참고)타워 스텟 가치'!$B$7:$L$11,AA$2,0)+(VLOOKUP($F1294,'(참고)타워 스텟 가치'!$B$7:$L$11,AA$2,0)*$E1294)</f>
        <v>104.20000000000039</v>
      </c>
      <c r="AB1294">
        <f>SUM('스테이지별 몬스터 스텟'!S1294*'(참고)타워 스텟 가치'!$Q$17,'스테이지별 몬스터 스텟'!T1294*'(참고)타워 스텟 가치'!$R$17,'스테이지별 몬스터 스텟'!U1294*'(참고)타워 스텟 가치'!$S$17,'스테이지별 몬스터 스텟'!V1294*'(참고)타워 스텟 가치'!$T$17,'스테이지별 몬스터 스텟'!W1294*'(참고)타워 스텟 가치'!$U$17,'스테이지별 몬스터 스텟'!X1294*'(참고)타워 스텟 가치'!$V$17,'스테이지별 몬스터 스텟'!Y1294*'(참고)타워 스텟 가치'!$W$17,'스테이지별 몬스터 스텟'!Z1294*'(참고)타워 스텟 가치'!$X$17,'스테이지별 몬스터 스텟'!AA1294*'(참고)타워 스텟 가치'!$Y$17)</f>
        <v>820116.19437500299</v>
      </c>
      <c r="AC1294">
        <v>2</v>
      </c>
      <c r="AD1294">
        <f>VLOOKUP($F1294,'(참고)타워 스텟 가치'!$B$12:$L$16,AD$2,0)+(VLOOKUP($F1294,'(참고)타워 스텟 가치'!$B$12:$L$16,AD$2,0)*$E1294)</f>
        <v>1318.781250000005</v>
      </c>
      <c r="AE1294">
        <f>VLOOKUP($F1294,'(참고)타워 스텟 가치'!$B$12:$L$16,AE$2,0)+(VLOOKUP($F1294,'(참고)타워 스텟 가치'!$B$12:$L$16,AE$2,0)*$E1294)</f>
        <v>1582.5375000000058</v>
      </c>
      <c r="AF1294">
        <f>VLOOKUP($F1294,'(참고)타워 스텟 가치'!$B$12:$L$16,AF$2,0)+(VLOOKUP($F1294,'(참고)타워 스텟 가치'!$B$12:$L$16,AF$2,0)*$E1294)</f>
        <v>521000.00000000192</v>
      </c>
      <c r="AG1294">
        <f>VLOOKUP($F1294,'(참고)타워 스텟 가치'!$B$12:$L$16,AG$2,0)+(VLOOKUP($F1294,'(참고)타워 스텟 가치'!$B$12:$L$16,AG$2,0)*$E1294)</f>
        <v>7912.6875000000291</v>
      </c>
      <c r="AH1294">
        <f>VLOOKUP($F1294,'(참고)타워 스텟 가치'!$B$12:$L$16,AH$2,0)+(VLOOKUP($F1294,'(참고)타워 스텟 가치'!$B$12:$L$16,AH$2,0)*$E1294)</f>
        <v>263.75625000000099</v>
      </c>
      <c r="AI1294">
        <f>VLOOKUP($F1294,'(참고)타워 스텟 가치'!$B$12:$L$16,AI$2,0)+(VLOOKUP($F1294,'(참고)타워 스텟 가치'!$B$12:$L$16,AI$2,0)*$E1294)</f>
        <v>31.260000000000115</v>
      </c>
      <c r="AJ1294">
        <f>VLOOKUP($F1294,'(참고)타워 스텟 가치'!$B$12:$L$16,AJ$2,0)+(VLOOKUP($F1294,'(참고)타워 스텟 가치'!$B$12:$L$16,AJ$2,0)*$E1294)</f>
        <v>0</v>
      </c>
      <c r="AK1294">
        <f>VLOOKUP($F1294,'(참고)타워 스텟 가치'!$B$12:$L$16,AK$2,0)+(VLOOKUP($F1294,'(참고)타워 스텟 가치'!$B$12:$L$16,AK$2,0)*$E1294)</f>
        <v>0</v>
      </c>
      <c r="AL1294">
        <f>VLOOKUP($F1294,'(참고)타워 스텟 가치'!$B$12:$L$16,AL$2,0)+(VLOOKUP($F1294,'(참고)타워 스텟 가치'!$B$12:$L$16,AL$2,0)*$E1294)</f>
        <v>208.40000000000077</v>
      </c>
      <c r="AM1294">
        <f>SUM('스테이지별 몬스터 스텟'!AD1294*'(참고)타워 스텟 가치'!$Q$17,'스테이지별 몬스터 스텟'!AE1294*'(참고)타워 스텟 가치'!$R$17,'스테이지별 몬스터 스텟'!AF1294*'(참고)타워 스텟 가치'!$S$17,'스테이지별 몬스터 스텟'!AG1294*'(참고)타워 스텟 가치'!$T$17,'스테이지별 몬스터 스텟'!AH1294*'(참고)타워 스텟 가치'!$U$17,'스테이지별 몬스터 스텟'!AI1294*'(참고)타워 스텟 가치'!$V$17,'스테이지별 몬스터 스텟'!AJ1294*'(참고)타워 스텟 가치'!$W$17,'스테이지별 몬스터 스텟'!AK1294*'(참고)타워 스텟 가치'!$X$17,'스테이지별 몬스터 스텟'!AL1294*'(참고)타워 스텟 가치'!$Y$17)</f>
        <v>803312.31625000294</v>
      </c>
      <c r="AN1294">
        <v>3</v>
      </c>
    </row>
    <row r="1295" spans="3:40" x14ac:dyDescent="0.3">
      <c r="C1295">
        <v>1</v>
      </c>
      <c r="D1295">
        <f t="shared" si="59"/>
        <v>259</v>
      </c>
      <c r="E1295" s="52">
        <f>VLOOKUP(D1295,'스테이지별 난이도 설정'!B:C,2,0)</f>
        <v>103.60000000000039</v>
      </c>
      <c r="F1295" t="str">
        <f t="shared" si="60"/>
        <v>일반</v>
      </c>
      <c r="G1295">
        <f t="shared" si="61"/>
        <v>6</v>
      </c>
      <c r="H1295">
        <f>VLOOKUP($F1295,'(참고)타워 스텟 가치'!$B$2:$L$6,H$2,0)+(VLOOKUP($F1295,'(참고)타워 스텟 가치'!$B$2:$L$6,H$2,0)*$E1295)</f>
        <v>784.50000000000296</v>
      </c>
      <c r="I1295">
        <f>VLOOKUP($F1295,'(참고)타워 스텟 가치'!$B$2:$L$6,I$2,0)+(VLOOKUP($F1295,'(참고)타워 스텟 가치'!$B$2:$L$6,I$2,0)*$E1295)</f>
        <v>156.9000000000006</v>
      </c>
      <c r="J1295">
        <f>VLOOKUP($F1295,'(참고)타워 스텟 가치'!$B$2:$L$6,J$2,0)+(VLOOKUP($F1295,'(참고)타워 스텟 가치'!$B$2:$L$6,J$2,0)*$E1295)</f>
        <v>523000.00000000198</v>
      </c>
      <c r="K1295">
        <f>VLOOKUP($F1295,'(참고)타워 스텟 가치'!$B$2:$L$6,K$2,0)+(VLOOKUP($F1295,'(참고)타워 스텟 가치'!$B$2:$L$6,K$2,0)*$E1295)</f>
        <v>3138.0000000000118</v>
      </c>
      <c r="L1295">
        <f>VLOOKUP($F1295,'(참고)타워 스텟 가치'!$B$2:$L$6,L$2,0)+(VLOOKUP($F1295,'(참고)타워 스텟 가치'!$B$2:$L$6,L$2,0)*$E1295)</f>
        <v>52.300000000000196</v>
      </c>
      <c r="M1295">
        <f>VLOOKUP($F1295,'(참고)타워 스텟 가치'!$B$2:$L$6,M$2,0)+(VLOOKUP($F1295,'(참고)타워 스텟 가치'!$B$2:$L$6,M$2,0)*$E1295)</f>
        <v>31.380000000000116</v>
      </c>
      <c r="N1295">
        <f>VLOOKUP($F1295,'(참고)타워 스텟 가치'!$B$2:$L$6,N$2,0)+(VLOOKUP($F1295,'(참고)타워 스텟 가치'!$B$2:$L$6,N$2,0)*$E1295)</f>
        <v>0</v>
      </c>
      <c r="O1295">
        <f>VLOOKUP($F1295,'(참고)타워 스텟 가치'!$B$2:$L$6,O$2,0)+(VLOOKUP($F1295,'(참고)타워 스텟 가치'!$B$2:$L$6,O$2,0)*$E1295)</f>
        <v>0</v>
      </c>
      <c r="P1295">
        <f>VLOOKUP($F1295,'(참고)타워 스텟 가치'!$B$2:$L$6,P$2,0)+(VLOOKUP($F1295,'(참고)타워 스텟 가치'!$B$2:$L$6,P$2,0)*$E1295)</f>
        <v>73.220000000000269</v>
      </c>
      <c r="Q1295">
        <f>SUM('스테이지별 몬스터 스텟'!H1295*'(참고)타워 스텟 가치'!$Q$17,'스테이지별 몬스터 스텟'!I1295*'(참고)타워 스텟 가치'!$R$17,'스테이지별 몬스터 스텟'!J1295*'(참고)타워 스텟 가치'!$S$17,'스테이지별 몬스터 스텟'!K1295*'(참고)타워 스텟 가치'!$T$17,'스테이지별 몬스터 스텟'!L1295*'(참고)타워 스텟 가치'!$U$17,'스테이지별 몬스터 스텟'!M1295*'(참고)타워 스텟 가치'!$V$17,'스테이지별 몬스터 스텟'!N1295*'(참고)타워 스텟 가치'!$W$17,'스테이지별 몬스터 스텟'!O1295*'(참고)타워 스텟 가치'!$X$17,'스테이지별 몬스터 스텟'!P1295*'(참고)타워 스텟 가치'!$Y$17)</f>
        <v>792862.77000000293</v>
      </c>
      <c r="R1295">
        <v>1</v>
      </c>
      <c r="S1295">
        <f>VLOOKUP($F1295,'(참고)타워 스텟 가치'!$B$7:$L$11,S$2,0)+(VLOOKUP($F1295,'(참고)타워 스텟 가치'!$B$7:$L$11,S$2,0)*$E1295)</f>
        <v>261.50000000000097</v>
      </c>
      <c r="T1295">
        <f>VLOOKUP($F1295,'(참고)타워 스텟 가치'!$B$7:$L$11,T$2,0)+(VLOOKUP($F1295,'(참고)타워 스텟 가치'!$B$7:$L$11,T$2,0)*$E1295)</f>
        <v>470.70000000000175</v>
      </c>
      <c r="U1295">
        <f>VLOOKUP($F1295,'(참고)타워 스텟 가치'!$B$7:$L$11,U$2,0)+(VLOOKUP($F1295,'(참고)타워 스텟 가치'!$B$7:$L$11,U$2,0)*$E1295)</f>
        <v>523000.00000000198</v>
      </c>
      <c r="V1295">
        <f>VLOOKUP($F1295,'(참고)타워 스텟 가치'!$B$7:$L$11,V$2,0)+(VLOOKUP($F1295,'(참고)타워 스텟 가치'!$B$7:$L$11,V$2,0)*$E1295)</f>
        <v>3138.0000000000118</v>
      </c>
      <c r="W1295">
        <f>VLOOKUP($F1295,'(참고)타워 스텟 가치'!$B$7:$L$11,W$2,0)+(VLOOKUP($F1295,'(참고)타워 스텟 가치'!$B$7:$L$11,W$2,0)*$E1295)</f>
        <v>52.300000000000196</v>
      </c>
      <c r="X1295">
        <f>VLOOKUP($F1295,'(참고)타워 스텟 가치'!$B$7:$L$11,X$2,0)+(VLOOKUP($F1295,'(참고)타워 스텟 가치'!$B$7:$L$11,X$2,0)*$E1295)</f>
        <v>31.380000000000116</v>
      </c>
      <c r="Y1295">
        <f>VLOOKUP($F1295,'(참고)타워 스텟 가치'!$B$7:$L$11,Y$2,0)+(VLOOKUP($F1295,'(참고)타워 스텟 가치'!$B$7:$L$11,Y$2,0)*$E1295)</f>
        <v>0</v>
      </c>
      <c r="Z1295">
        <f>VLOOKUP($F1295,'(참고)타워 스텟 가치'!$B$7:$L$11,Z$2,0)+(VLOOKUP($F1295,'(참고)타워 스텟 가치'!$B$7:$L$11,Z$2,0)*$E1295)</f>
        <v>0</v>
      </c>
      <c r="AA1295">
        <f>VLOOKUP($F1295,'(참고)타워 스텟 가치'!$B$7:$L$11,AA$2,0)+(VLOOKUP($F1295,'(참고)타워 스텟 가치'!$B$7:$L$11,AA$2,0)*$E1295)</f>
        <v>73.220000000000269</v>
      </c>
      <c r="AB1295">
        <f>SUM('스테이지별 몬스터 스텟'!S1295*'(참고)타워 스텟 가치'!$Q$17,'스테이지별 몬스터 스텟'!T1295*'(참고)타워 스텟 가치'!$R$17,'스테이지별 몬스터 스텟'!U1295*'(참고)타워 스텟 가치'!$S$17,'스테이지별 몬스터 스텟'!V1295*'(참고)타워 스텟 가치'!$T$17,'스테이지별 몬스터 스텟'!W1295*'(참고)타워 스텟 가치'!$U$17,'스테이지별 몬스터 스텟'!X1295*'(참고)타워 스텟 가치'!$V$17,'스테이지별 몬스터 스텟'!Y1295*'(참고)타워 스텟 가치'!$W$17,'스테이지별 몬스터 스텟'!Z1295*'(참고)타워 스텟 가치'!$X$17,'스테이지별 몬스터 스텟'!AA1295*'(참고)타워 스텟 가치'!$Y$17)</f>
        <v>792287.470000003</v>
      </c>
      <c r="AC1295">
        <v>2</v>
      </c>
      <c r="AD1295">
        <f>VLOOKUP($F1295,'(참고)타워 스텟 가치'!$B$12:$L$16,AD$2,0)+(VLOOKUP($F1295,'(참고)타워 스텟 가치'!$B$12:$L$16,AD$2,0)*$E1295)</f>
        <v>261.50000000000097</v>
      </c>
      <c r="AE1295">
        <f>VLOOKUP($F1295,'(참고)타워 스텟 가치'!$B$12:$L$16,AE$2,0)+(VLOOKUP($F1295,'(참고)타워 스텟 가치'!$B$12:$L$16,AE$2,0)*$E1295)</f>
        <v>313.80000000000121</v>
      </c>
      <c r="AF1295">
        <f>VLOOKUP($F1295,'(참고)타워 스텟 가치'!$B$12:$L$16,AF$2,0)+(VLOOKUP($F1295,'(참고)타워 스텟 가치'!$B$12:$L$16,AF$2,0)*$E1295)</f>
        <v>523000.00000000198</v>
      </c>
      <c r="AG1295">
        <f>VLOOKUP($F1295,'(참고)타워 스텟 가치'!$B$12:$L$16,AG$2,0)+(VLOOKUP($F1295,'(참고)타워 스텟 가치'!$B$12:$L$16,AG$2,0)*$E1295)</f>
        <v>1569.0000000000059</v>
      </c>
      <c r="AH1295">
        <f>VLOOKUP($F1295,'(참고)타워 스텟 가치'!$B$12:$L$16,AH$2,0)+(VLOOKUP($F1295,'(참고)타워 스텟 가치'!$B$12:$L$16,AH$2,0)*$E1295)</f>
        <v>52.300000000000196</v>
      </c>
      <c r="AI1295">
        <f>VLOOKUP($F1295,'(참고)타워 스텟 가치'!$B$12:$L$16,AI$2,0)+(VLOOKUP($F1295,'(참고)타워 스텟 가치'!$B$12:$L$16,AI$2,0)*$E1295)</f>
        <v>31.380000000000116</v>
      </c>
      <c r="AJ1295">
        <f>VLOOKUP($F1295,'(참고)타워 스텟 가치'!$B$12:$L$16,AJ$2,0)+(VLOOKUP($F1295,'(참고)타워 스텟 가치'!$B$12:$L$16,AJ$2,0)*$E1295)</f>
        <v>0</v>
      </c>
      <c r="AK1295">
        <f>VLOOKUP($F1295,'(참고)타워 스텟 가치'!$B$12:$L$16,AK$2,0)+(VLOOKUP($F1295,'(참고)타워 스텟 가치'!$B$12:$L$16,AK$2,0)*$E1295)</f>
        <v>0</v>
      </c>
      <c r="AL1295">
        <f>VLOOKUP($F1295,'(참고)타워 스텟 가치'!$B$12:$L$16,AL$2,0)+(VLOOKUP($F1295,'(참고)타워 스텟 가치'!$B$12:$L$16,AL$2,0)*$E1295)</f>
        <v>146.44000000000054</v>
      </c>
      <c r="AM1295">
        <f>SUM('스테이지별 몬스터 스텟'!AD1295*'(참고)타워 스텟 가치'!$Q$17,'스테이지별 몬스터 스텟'!AE1295*'(참고)타워 스텟 가치'!$R$17,'스테이지별 몬스터 스텟'!AF1295*'(참고)타워 스텟 가치'!$S$17,'스테이지별 몬스터 스텟'!AG1295*'(참고)타워 스텟 가치'!$T$17,'스테이지별 몬스터 스텟'!AH1295*'(참고)타워 스텟 가치'!$U$17,'스테이지별 몬스터 스텟'!AI1295*'(참고)타워 스텟 가치'!$V$17,'스테이지별 몬스터 스텟'!AJ1295*'(참고)타워 스텟 가치'!$W$17,'스테이지별 몬스터 스텟'!AK1295*'(참고)타워 스텟 가치'!$X$17,'스테이지별 몬스터 스텟'!AL1295*'(참고)타워 스텟 가치'!$Y$17)</f>
        <v>789060.56000000297</v>
      </c>
      <c r="AN1295">
        <v>3</v>
      </c>
    </row>
    <row r="1296" spans="3:40" x14ac:dyDescent="0.3">
      <c r="C1296">
        <v>2</v>
      </c>
      <c r="D1296">
        <f t="shared" ref="D1296:D1359" si="62">D1291+1</f>
        <v>259</v>
      </c>
      <c r="E1296" s="52">
        <f>VLOOKUP(D1296,'스테이지별 난이도 설정'!B:C,2,0)</f>
        <v>103.60000000000039</v>
      </c>
      <c r="F1296" t="str">
        <f t="shared" ref="F1296:F1359" si="63">F1291</f>
        <v>레어</v>
      </c>
      <c r="G1296">
        <f t="shared" si="61"/>
        <v>6</v>
      </c>
      <c r="H1296">
        <f>VLOOKUP($F1296,'(참고)타워 스텟 가치'!$B$2:$L$6,H$2,0)+(VLOOKUP($F1296,'(참고)타워 스텟 가치'!$B$2:$L$6,H$2,0)*$E1296)</f>
        <v>1176.7500000000043</v>
      </c>
      <c r="I1296">
        <f>VLOOKUP($F1296,'(참고)타워 스텟 가치'!$B$2:$L$6,I$2,0)+(VLOOKUP($F1296,'(참고)타워 스텟 가치'!$B$2:$L$6,I$2,0)*$E1296)</f>
        <v>235.35000000000088</v>
      </c>
      <c r="J1296">
        <f>VLOOKUP($F1296,'(참고)타워 스텟 가치'!$B$2:$L$6,J$2,0)+(VLOOKUP($F1296,'(참고)타워 스텟 가치'!$B$2:$L$6,J$2,0)*$E1296)</f>
        <v>523000.00000000198</v>
      </c>
      <c r="K1296">
        <f>VLOOKUP($F1296,'(참고)타워 스텟 가치'!$B$2:$L$6,K$2,0)+(VLOOKUP($F1296,'(참고)타워 스텟 가치'!$B$2:$L$6,K$2,0)*$E1296)</f>
        <v>4707.0000000000173</v>
      </c>
      <c r="L1296">
        <f>VLOOKUP($F1296,'(참고)타워 스텟 가치'!$B$2:$L$6,L$2,0)+(VLOOKUP($F1296,'(참고)타워 스텟 가치'!$B$2:$L$6,L$2,0)*$E1296)</f>
        <v>78.450000000000301</v>
      </c>
      <c r="M1296">
        <f>VLOOKUP($F1296,'(참고)타워 스텟 가치'!$B$2:$L$6,M$2,0)+(VLOOKUP($F1296,'(참고)타워 스텟 가치'!$B$2:$L$6,M$2,0)*$E1296)</f>
        <v>31.380000000000116</v>
      </c>
      <c r="N1296">
        <f>VLOOKUP($F1296,'(참고)타워 스텟 가치'!$B$2:$L$6,N$2,0)+(VLOOKUP($F1296,'(참고)타워 스텟 가치'!$B$2:$L$6,N$2,0)*$E1296)</f>
        <v>0</v>
      </c>
      <c r="O1296">
        <f>VLOOKUP($F1296,'(참고)타워 스텟 가치'!$B$2:$L$6,O$2,0)+(VLOOKUP($F1296,'(참고)타워 스텟 가치'!$B$2:$L$6,O$2,0)*$E1296)</f>
        <v>0</v>
      </c>
      <c r="P1296">
        <f>VLOOKUP($F1296,'(참고)타워 스텟 가치'!$B$2:$L$6,P$2,0)+(VLOOKUP($F1296,'(참고)타워 스텟 가치'!$B$2:$L$6,P$2,0)*$E1296)</f>
        <v>73.220000000000269</v>
      </c>
      <c r="Q1296">
        <f>SUM('스테이지별 몬스터 스텟'!H1296*'(참고)타워 스텟 가치'!$Q$17,'스테이지별 몬스터 스텟'!I1296*'(참고)타워 스텟 가치'!$R$17,'스테이지별 몬스터 스텟'!J1296*'(참고)타워 스텟 가치'!$S$17,'스테이지별 몬스터 스텟'!K1296*'(참고)타워 스텟 가치'!$T$17,'스테이지별 몬스터 스텟'!L1296*'(참고)타워 스텟 가치'!$U$17,'스테이지별 몬스터 스텟'!M1296*'(참고)타워 스텟 가치'!$V$17,'스테이지별 몬스터 스텟'!N1296*'(참고)타워 스텟 가치'!$W$17,'스테이지별 몬스터 스텟'!O1296*'(참고)타워 스텟 가치'!$X$17,'스테이지별 몬스터 스텟'!P1296*'(참고)타워 스텟 가치'!$Y$17)</f>
        <v>796955.24500000302</v>
      </c>
      <c r="R1296">
        <v>1</v>
      </c>
      <c r="S1296">
        <f>VLOOKUP($F1296,'(참고)타워 스텟 가치'!$B$7:$L$11,S$2,0)+(VLOOKUP($F1296,'(참고)타워 스텟 가치'!$B$7:$L$11,S$2,0)*$E1296)</f>
        <v>392.25000000000148</v>
      </c>
      <c r="T1296">
        <f>VLOOKUP($F1296,'(참고)타워 스텟 가치'!$B$7:$L$11,T$2,0)+(VLOOKUP($F1296,'(참고)타워 스텟 가치'!$B$7:$L$11,T$2,0)*$E1296)</f>
        <v>706.05000000000268</v>
      </c>
      <c r="U1296">
        <f>VLOOKUP($F1296,'(참고)타워 스텟 가치'!$B$7:$L$11,U$2,0)+(VLOOKUP($F1296,'(참고)타워 스텟 가치'!$B$7:$L$11,U$2,0)*$E1296)</f>
        <v>523000.00000000198</v>
      </c>
      <c r="V1296">
        <f>VLOOKUP($F1296,'(참고)타워 스텟 가치'!$B$7:$L$11,V$2,0)+(VLOOKUP($F1296,'(참고)타워 스텟 가치'!$B$7:$L$11,V$2,0)*$E1296)</f>
        <v>4707.0000000000173</v>
      </c>
      <c r="W1296">
        <f>VLOOKUP($F1296,'(참고)타워 스텟 가치'!$B$7:$L$11,W$2,0)+(VLOOKUP($F1296,'(참고)타워 스텟 가치'!$B$7:$L$11,W$2,0)*$E1296)</f>
        <v>78.450000000000301</v>
      </c>
      <c r="X1296">
        <f>VLOOKUP($F1296,'(참고)타워 스텟 가치'!$B$7:$L$11,X$2,0)+(VLOOKUP($F1296,'(참고)타워 스텟 가치'!$B$7:$L$11,X$2,0)*$E1296)</f>
        <v>31.380000000000116</v>
      </c>
      <c r="Y1296">
        <f>VLOOKUP($F1296,'(참고)타워 스텟 가치'!$B$7:$L$11,Y$2,0)+(VLOOKUP($F1296,'(참고)타워 스텟 가치'!$B$7:$L$11,Y$2,0)*$E1296)</f>
        <v>0</v>
      </c>
      <c r="Z1296">
        <f>VLOOKUP($F1296,'(참고)타워 스텟 가치'!$B$7:$L$11,Z$2,0)+(VLOOKUP($F1296,'(참고)타워 스텟 가치'!$B$7:$L$11,Z$2,0)*$E1296)</f>
        <v>0</v>
      </c>
      <c r="AA1296">
        <f>VLOOKUP($F1296,'(참고)타워 스텟 가치'!$B$7:$L$11,AA$2,0)+(VLOOKUP($F1296,'(참고)타워 스텟 가치'!$B$7:$L$11,AA$2,0)*$E1296)</f>
        <v>73.220000000000269</v>
      </c>
      <c r="AB1296">
        <f>SUM('스테이지별 몬스터 스텟'!S1296*'(참고)타워 스텟 가치'!$Q$17,'스테이지별 몬스터 스텟'!T1296*'(참고)타워 스텟 가치'!$R$17,'스테이지별 몬스터 스텟'!U1296*'(참고)타워 스텟 가치'!$S$17,'스테이지별 몬스터 스텟'!V1296*'(참고)타워 스텟 가치'!$T$17,'스테이지별 몬스터 스텟'!W1296*'(참고)타워 스텟 가치'!$U$17,'스테이지별 몬스터 스텟'!X1296*'(참고)타워 스텟 가치'!$V$17,'스테이지별 몬스터 스텟'!Y1296*'(참고)타워 스텟 가치'!$W$17,'스테이지별 몬스터 스텟'!Z1296*'(참고)타워 스텟 가치'!$X$17,'스테이지별 몬스터 스텟'!AA1296*'(참고)타워 스텟 가치'!$Y$17)</f>
        <v>796092.29500000295</v>
      </c>
      <c r="AC1296">
        <v>2</v>
      </c>
      <c r="AD1296">
        <f>VLOOKUP($F1296,'(참고)타워 스텟 가치'!$B$12:$L$16,AD$2,0)+(VLOOKUP($F1296,'(참고)타워 스텟 가치'!$B$12:$L$16,AD$2,0)*$E1296)</f>
        <v>392.25000000000148</v>
      </c>
      <c r="AE1296">
        <f>VLOOKUP($F1296,'(참고)타워 스텟 가치'!$B$12:$L$16,AE$2,0)+(VLOOKUP($F1296,'(참고)타워 스텟 가치'!$B$12:$L$16,AE$2,0)*$E1296)</f>
        <v>470.70000000000175</v>
      </c>
      <c r="AF1296">
        <f>VLOOKUP($F1296,'(참고)타워 스텟 가치'!$B$12:$L$16,AF$2,0)+(VLOOKUP($F1296,'(참고)타워 스텟 가치'!$B$12:$L$16,AF$2,0)*$E1296)</f>
        <v>523000.00000000198</v>
      </c>
      <c r="AG1296">
        <f>VLOOKUP($F1296,'(참고)타워 스텟 가치'!$B$12:$L$16,AG$2,0)+(VLOOKUP($F1296,'(참고)타워 스텟 가치'!$B$12:$L$16,AG$2,0)*$E1296)</f>
        <v>2353.5000000000086</v>
      </c>
      <c r="AH1296">
        <f>VLOOKUP($F1296,'(참고)타워 스텟 가치'!$B$12:$L$16,AH$2,0)+(VLOOKUP($F1296,'(참고)타워 스텟 가치'!$B$12:$L$16,AH$2,0)*$E1296)</f>
        <v>78.450000000000301</v>
      </c>
      <c r="AI1296">
        <f>VLOOKUP($F1296,'(참고)타워 스텟 가치'!$B$12:$L$16,AI$2,0)+(VLOOKUP($F1296,'(참고)타워 스텟 가치'!$B$12:$L$16,AI$2,0)*$E1296)</f>
        <v>31.380000000000116</v>
      </c>
      <c r="AJ1296">
        <f>VLOOKUP($F1296,'(참고)타워 스텟 가치'!$B$12:$L$16,AJ$2,0)+(VLOOKUP($F1296,'(참고)타워 스텟 가치'!$B$12:$L$16,AJ$2,0)*$E1296)</f>
        <v>0</v>
      </c>
      <c r="AK1296">
        <f>VLOOKUP($F1296,'(참고)타워 스텟 가치'!$B$12:$L$16,AK$2,0)+(VLOOKUP($F1296,'(참고)타워 스텟 가치'!$B$12:$L$16,AK$2,0)*$E1296)</f>
        <v>0</v>
      </c>
      <c r="AL1296">
        <f>VLOOKUP($F1296,'(참고)타워 스텟 가치'!$B$12:$L$16,AL$2,0)+(VLOOKUP($F1296,'(참고)타워 스텟 가치'!$B$12:$L$16,AL$2,0)*$E1296)</f>
        <v>146.44000000000054</v>
      </c>
      <c r="AM1296">
        <f>SUM('스테이지별 몬스터 스텟'!AD1296*'(참고)타워 스텟 가치'!$Q$17,'스테이지별 몬스터 스텟'!AE1296*'(참고)타워 스텟 가치'!$R$17,'스테이지별 몬스터 스텟'!AF1296*'(참고)타워 스텟 가치'!$S$17,'스테이지별 몬스터 스텟'!AG1296*'(참고)타워 스텟 가치'!$T$17,'스테이지별 몬스터 스텟'!AH1296*'(참고)타워 스텟 가치'!$U$17,'스테이지별 몬스터 스텟'!AI1296*'(참고)타워 스텟 가치'!$V$17,'스테이지별 몬스터 스텟'!AJ1296*'(참고)타워 스텟 가치'!$W$17,'스테이지별 몬스터 스텟'!AK1296*'(참고)타워 스텟 가치'!$X$17,'스테이지별 몬스터 스텟'!AL1296*'(참고)타워 스텟 가치'!$Y$17)</f>
        <v>791178.71000000311</v>
      </c>
      <c r="AN1296">
        <v>3</v>
      </c>
    </row>
    <row r="1297" spans="3:40" x14ac:dyDescent="0.3">
      <c r="C1297">
        <v>3</v>
      </c>
      <c r="D1297">
        <f t="shared" si="62"/>
        <v>259</v>
      </c>
      <c r="E1297" s="52">
        <f>VLOOKUP(D1297,'스테이지별 난이도 설정'!B:C,2,0)</f>
        <v>103.60000000000039</v>
      </c>
      <c r="F1297" t="str">
        <f t="shared" si="63"/>
        <v>에픽</v>
      </c>
      <c r="G1297">
        <f t="shared" si="61"/>
        <v>6</v>
      </c>
      <c r="H1297">
        <f>VLOOKUP($F1297,'(참고)타워 스텟 가치'!$B$2:$L$6,H$2,0)+(VLOOKUP($F1297,'(참고)타워 스텟 가치'!$B$2:$L$6,H$2,0)*$E1297)</f>
        <v>1765.1250000000066</v>
      </c>
      <c r="I1297">
        <f>VLOOKUP($F1297,'(참고)타워 스텟 가치'!$B$2:$L$6,I$2,0)+(VLOOKUP($F1297,'(참고)타워 스텟 가치'!$B$2:$L$6,I$2,0)*$E1297)</f>
        <v>353.02500000000134</v>
      </c>
      <c r="J1297">
        <f>VLOOKUP($F1297,'(참고)타워 스텟 가치'!$B$2:$L$6,J$2,0)+(VLOOKUP($F1297,'(참고)타워 스텟 가치'!$B$2:$L$6,J$2,0)*$E1297)</f>
        <v>523000.00000000198</v>
      </c>
      <c r="K1297">
        <f>VLOOKUP($F1297,'(참고)타워 스텟 가치'!$B$2:$L$6,K$2,0)+(VLOOKUP($F1297,'(참고)타워 스텟 가치'!$B$2:$L$6,K$2,0)*$E1297)</f>
        <v>7060.5000000000264</v>
      </c>
      <c r="L1297">
        <f>VLOOKUP($F1297,'(참고)타워 스텟 가치'!$B$2:$L$6,L$2,0)+(VLOOKUP($F1297,'(참고)타워 스텟 가치'!$B$2:$L$6,L$2,0)*$E1297)</f>
        <v>117.67500000000044</v>
      </c>
      <c r="M1297">
        <f>VLOOKUP($F1297,'(참고)타워 스텟 가치'!$B$2:$L$6,M$2,0)+(VLOOKUP($F1297,'(참고)타워 스텟 가치'!$B$2:$L$6,M$2,0)*$E1297)</f>
        <v>31.380000000000116</v>
      </c>
      <c r="N1297">
        <f>VLOOKUP($F1297,'(참고)타워 스텟 가치'!$B$2:$L$6,N$2,0)+(VLOOKUP($F1297,'(참고)타워 스텟 가치'!$B$2:$L$6,N$2,0)*$E1297)</f>
        <v>0</v>
      </c>
      <c r="O1297">
        <f>VLOOKUP($F1297,'(참고)타워 스텟 가치'!$B$2:$L$6,O$2,0)+(VLOOKUP($F1297,'(참고)타워 스텟 가치'!$B$2:$L$6,O$2,0)*$E1297)</f>
        <v>0</v>
      </c>
      <c r="P1297">
        <f>VLOOKUP($F1297,'(참고)타워 스텟 가치'!$B$2:$L$6,P$2,0)+(VLOOKUP($F1297,'(참고)타워 스텟 가치'!$B$2:$L$6,P$2,0)*$E1297)</f>
        <v>73.220000000000269</v>
      </c>
      <c r="Q1297">
        <f>SUM('스테이지별 몬스터 스텟'!H1297*'(참고)타워 스텟 가치'!$Q$17,'스테이지별 몬스터 스텟'!I1297*'(참고)타워 스텟 가치'!$R$17,'스테이지별 몬스터 스텟'!J1297*'(참고)타워 스텟 가치'!$S$17,'스테이지별 몬스터 스텟'!K1297*'(참고)타워 스텟 가치'!$T$17,'스테이지별 몬스터 스텟'!L1297*'(참고)타워 스텟 가치'!$U$17,'스테이지별 몬스터 스텟'!M1297*'(참고)타워 스텟 가치'!$V$17,'스테이지별 몬스터 스텟'!N1297*'(참고)타워 스텟 가치'!$W$17,'스테이지별 몬스터 스텟'!O1297*'(참고)타워 스텟 가치'!$X$17,'스테이지별 몬스터 스텟'!P1297*'(참고)타워 스텟 가치'!$Y$17)</f>
        <v>803093.95750000293</v>
      </c>
      <c r="R1297">
        <v>1</v>
      </c>
      <c r="S1297">
        <f>VLOOKUP($F1297,'(참고)타워 스텟 가치'!$B$7:$L$11,S$2,0)+(VLOOKUP($F1297,'(참고)타워 스텟 가치'!$B$7:$L$11,S$2,0)*$E1297)</f>
        <v>588.37500000000216</v>
      </c>
      <c r="T1297">
        <f>VLOOKUP($F1297,'(참고)타워 스텟 가치'!$B$7:$L$11,T$2,0)+(VLOOKUP($F1297,'(참고)타워 스텟 가치'!$B$7:$L$11,T$2,0)*$E1297)</f>
        <v>1059.0750000000039</v>
      </c>
      <c r="U1297">
        <f>VLOOKUP($F1297,'(참고)타워 스텟 가치'!$B$7:$L$11,U$2,0)+(VLOOKUP($F1297,'(참고)타워 스텟 가치'!$B$7:$L$11,U$2,0)*$E1297)</f>
        <v>523000.00000000198</v>
      </c>
      <c r="V1297">
        <f>VLOOKUP($F1297,'(참고)타워 스텟 가치'!$B$7:$L$11,V$2,0)+(VLOOKUP($F1297,'(참고)타워 스텟 가치'!$B$7:$L$11,V$2,0)*$E1297)</f>
        <v>7060.5000000000264</v>
      </c>
      <c r="W1297">
        <f>VLOOKUP($F1297,'(참고)타워 스텟 가치'!$B$7:$L$11,W$2,0)+(VLOOKUP($F1297,'(참고)타워 스텟 가치'!$B$7:$L$11,W$2,0)*$E1297)</f>
        <v>117.67500000000044</v>
      </c>
      <c r="X1297">
        <f>VLOOKUP($F1297,'(참고)타워 스텟 가치'!$B$7:$L$11,X$2,0)+(VLOOKUP($F1297,'(참고)타워 스텟 가치'!$B$7:$L$11,X$2,0)*$E1297)</f>
        <v>31.380000000000116</v>
      </c>
      <c r="Y1297">
        <f>VLOOKUP($F1297,'(참고)타워 스텟 가치'!$B$7:$L$11,Y$2,0)+(VLOOKUP($F1297,'(참고)타워 스텟 가치'!$B$7:$L$11,Y$2,0)*$E1297)</f>
        <v>0</v>
      </c>
      <c r="Z1297">
        <f>VLOOKUP($F1297,'(참고)타워 스텟 가치'!$B$7:$L$11,Z$2,0)+(VLOOKUP($F1297,'(참고)타워 스텟 가치'!$B$7:$L$11,Z$2,0)*$E1297)</f>
        <v>0</v>
      </c>
      <c r="AA1297">
        <f>VLOOKUP($F1297,'(참고)타워 스텟 가치'!$B$7:$L$11,AA$2,0)+(VLOOKUP($F1297,'(참고)타워 스텟 가치'!$B$7:$L$11,AA$2,0)*$E1297)</f>
        <v>73.220000000000269</v>
      </c>
      <c r="AB1297">
        <f>SUM('스테이지별 몬스터 스텟'!S1297*'(참고)타워 스텟 가치'!$Q$17,'스테이지별 몬스터 스텟'!T1297*'(참고)타워 스텟 가치'!$R$17,'스테이지별 몬스터 스텟'!U1297*'(참고)타워 스텟 가치'!$S$17,'스테이지별 몬스터 스텟'!V1297*'(참고)타워 스텟 가치'!$T$17,'스테이지별 몬스터 스텟'!W1297*'(참고)타워 스텟 가치'!$U$17,'스테이지별 몬스터 스텟'!X1297*'(참고)타워 스텟 가치'!$V$17,'스테이지별 몬스터 스텟'!Y1297*'(참고)타워 스텟 가치'!$W$17,'스테이지별 몬스터 스텟'!Z1297*'(참고)타워 스텟 가치'!$X$17,'스테이지별 몬스터 스텟'!AA1297*'(참고)타워 스텟 가치'!$Y$17)</f>
        <v>801799.532500003</v>
      </c>
      <c r="AC1297">
        <v>2</v>
      </c>
      <c r="AD1297">
        <f>VLOOKUP($F1297,'(참고)타워 스텟 가치'!$B$12:$L$16,AD$2,0)+(VLOOKUP($F1297,'(참고)타워 스텟 가치'!$B$12:$L$16,AD$2,0)*$E1297)</f>
        <v>588.37500000000216</v>
      </c>
      <c r="AE1297">
        <f>VLOOKUP($F1297,'(참고)타워 스텟 가치'!$B$12:$L$16,AE$2,0)+(VLOOKUP($F1297,'(참고)타워 스텟 가치'!$B$12:$L$16,AE$2,0)*$E1297)</f>
        <v>706.05000000000268</v>
      </c>
      <c r="AF1297">
        <f>VLOOKUP($F1297,'(참고)타워 스텟 가치'!$B$12:$L$16,AF$2,0)+(VLOOKUP($F1297,'(참고)타워 스텟 가치'!$B$12:$L$16,AF$2,0)*$E1297)</f>
        <v>523000.00000000198</v>
      </c>
      <c r="AG1297">
        <f>VLOOKUP($F1297,'(참고)타워 스텟 가치'!$B$12:$L$16,AG$2,0)+(VLOOKUP($F1297,'(참고)타워 스텟 가치'!$B$12:$L$16,AG$2,0)*$E1297)</f>
        <v>3530.2500000000132</v>
      </c>
      <c r="AH1297">
        <f>VLOOKUP($F1297,'(참고)타워 스텟 가치'!$B$12:$L$16,AH$2,0)+(VLOOKUP($F1297,'(참고)타워 스텟 가치'!$B$12:$L$16,AH$2,0)*$E1297)</f>
        <v>117.67500000000044</v>
      </c>
      <c r="AI1297">
        <f>VLOOKUP($F1297,'(참고)타워 스텟 가치'!$B$12:$L$16,AI$2,0)+(VLOOKUP($F1297,'(참고)타워 스텟 가치'!$B$12:$L$16,AI$2,0)*$E1297)</f>
        <v>31.380000000000116</v>
      </c>
      <c r="AJ1297">
        <f>VLOOKUP($F1297,'(참고)타워 스텟 가치'!$B$12:$L$16,AJ$2,0)+(VLOOKUP($F1297,'(참고)타워 스텟 가치'!$B$12:$L$16,AJ$2,0)*$E1297)</f>
        <v>0</v>
      </c>
      <c r="AK1297">
        <f>VLOOKUP($F1297,'(참고)타워 스텟 가치'!$B$12:$L$16,AK$2,0)+(VLOOKUP($F1297,'(참고)타워 스텟 가치'!$B$12:$L$16,AK$2,0)*$E1297)</f>
        <v>0</v>
      </c>
      <c r="AL1297">
        <f>VLOOKUP($F1297,'(참고)타워 스텟 가치'!$B$12:$L$16,AL$2,0)+(VLOOKUP($F1297,'(참고)타워 스텟 가치'!$B$12:$L$16,AL$2,0)*$E1297)</f>
        <v>146.44000000000054</v>
      </c>
      <c r="AM1297">
        <f>SUM('스테이지별 몬스터 스텟'!AD1297*'(참고)타워 스텟 가치'!$Q$17,'스테이지별 몬스터 스텟'!AE1297*'(참고)타워 스텟 가치'!$R$17,'스테이지별 몬스터 스텟'!AF1297*'(참고)타워 스텟 가치'!$S$17,'스테이지별 몬스터 스텟'!AG1297*'(참고)타워 스텟 가치'!$T$17,'스테이지별 몬스터 스텟'!AH1297*'(참고)타워 스텟 가치'!$U$17,'스테이지별 몬스터 스텟'!AI1297*'(참고)타워 스텟 가치'!$V$17,'스테이지별 몬스터 스텟'!AJ1297*'(참고)타워 스텟 가치'!$W$17,'스테이지별 몬스터 스텟'!AK1297*'(참고)타워 스텟 가치'!$X$17,'스테이지별 몬스터 스텟'!AL1297*'(참고)타워 스텟 가치'!$Y$17)</f>
        <v>794355.93500000297</v>
      </c>
      <c r="AN1297">
        <v>3</v>
      </c>
    </row>
    <row r="1298" spans="3:40" x14ac:dyDescent="0.3">
      <c r="C1298">
        <v>4</v>
      </c>
      <c r="D1298">
        <f t="shared" si="62"/>
        <v>259</v>
      </c>
      <c r="E1298" s="52">
        <f>VLOOKUP(D1298,'스테이지별 난이도 설정'!B:C,2,0)</f>
        <v>103.60000000000039</v>
      </c>
      <c r="F1298" t="str">
        <f t="shared" si="63"/>
        <v>유니크</v>
      </c>
      <c r="G1298">
        <f t="shared" si="61"/>
        <v>6</v>
      </c>
      <c r="H1298">
        <f>VLOOKUP($F1298,'(참고)타워 스텟 가치'!$B$2:$L$6,H$2,0)+(VLOOKUP($F1298,'(참고)타워 스텟 가치'!$B$2:$L$6,H$2,0)*$E1298)</f>
        <v>2647.68750000001</v>
      </c>
      <c r="I1298">
        <f>VLOOKUP($F1298,'(참고)타워 스텟 가치'!$B$2:$L$6,I$2,0)+(VLOOKUP($F1298,'(참고)타워 스텟 가치'!$B$2:$L$6,I$2,0)*$E1298)</f>
        <v>529.53750000000196</v>
      </c>
      <c r="J1298">
        <f>VLOOKUP($F1298,'(참고)타워 스텟 가치'!$B$2:$L$6,J$2,0)+(VLOOKUP($F1298,'(참고)타워 스텟 가치'!$B$2:$L$6,J$2,0)*$E1298)</f>
        <v>523000.00000000198</v>
      </c>
      <c r="K1298">
        <f>VLOOKUP($F1298,'(참고)타워 스텟 가치'!$B$2:$L$6,K$2,0)+(VLOOKUP($F1298,'(참고)타워 스텟 가치'!$B$2:$L$6,K$2,0)*$E1298)</f>
        <v>10590.75000000004</v>
      </c>
      <c r="L1298">
        <f>VLOOKUP($F1298,'(참고)타워 스텟 가치'!$B$2:$L$6,L$2,0)+(VLOOKUP($F1298,'(참고)타워 스텟 가치'!$B$2:$L$6,L$2,0)*$E1298)</f>
        <v>176.51250000000067</v>
      </c>
      <c r="M1298">
        <f>VLOOKUP($F1298,'(참고)타워 스텟 가치'!$B$2:$L$6,M$2,0)+(VLOOKUP($F1298,'(참고)타워 스텟 가치'!$B$2:$L$6,M$2,0)*$E1298)</f>
        <v>31.380000000000116</v>
      </c>
      <c r="N1298">
        <f>VLOOKUP($F1298,'(참고)타워 스텟 가치'!$B$2:$L$6,N$2,0)+(VLOOKUP($F1298,'(참고)타워 스텟 가치'!$B$2:$L$6,N$2,0)*$E1298)</f>
        <v>0</v>
      </c>
      <c r="O1298">
        <f>VLOOKUP($F1298,'(참고)타워 스텟 가치'!$B$2:$L$6,O$2,0)+(VLOOKUP($F1298,'(참고)타워 스텟 가치'!$B$2:$L$6,O$2,0)*$E1298)</f>
        <v>0</v>
      </c>
      <c r="P1298">
        <f>VLOOKUP($F1298,'(참고)타워 스텟 가치'!$B$2:$L$6,P$2,0)+(VLOOKUP($F1298,'(참고)타워 스텟 가치'!$B$2:$L$6,P$2,0)*$E1298)</f>
        <v>104.60000000000039</v>
      </c>
      <c r="Q1298">
        <f>SUM('스테이지별 몬스터 스텟'!H1298*'(참고)타워 스텟 가치'!$Q$17,'스테이지별 몬스터 스텟'!I1298*'(참고)타워 스텟 가치'!$R$17,'스테이지별 몬스터 스텟'!J1298*'(참고)타워 스텟 가치'!$S$17,'스테이지별 몬스터 스텟'!K1298*'(참고)타워 스텟 가치'!$T$17,'스테이지별 몬스터 스텟'!L1298*'(참고)타워 스텟 가치'!$U$17,'스테이지별 몬스터 스텟'!M1298*'(참고)타워 스텟 가치'!$V$17,'스테이지별 몬스터 스텟'!N1298*'(참고)타워 스텟 가치'!$W$17,'스테이지별 몬스터 스텟'!O1298*'(참고)타워 스텟 가치'!$X$17,'스테이지별 몬스터 스텟'!P1298*'(참고)타워 스텟 가치'!$Y$17)</f>
        <v>812364.78625000315</v>
      </c>
      <c r="R1298">
        <v>1</v>
      </c>
      <c r="S1298">
        <f>VLOOKUP($F1298,'(참고)타워 스텟 가치'!$B$7:$L$11,S$2,0)+(VLOOKUP($F1298,'(참고)타워 스텟 가치'!$B$7:$L$11,S$2,0)*$E1298)</f>
        <v>882.5625000000033</v>
      </c>
      <c r="T1298">
        <f>VLOOKUP($F1298,'(참고)타워 스텟 가치'!$B$7:$L$11,T$2,0)+(VLOOKUP($F1298,'(참고)타워 스텟 가치'!$B$7:$L$11,T$2,0)*$E1298)</f>
        <v>1588.6125000000059</v>
      </c>
      <c r="U1298">
        <f>VLOOKUP($F1298,'(참고)타워 스텟 가치'!$B$7:$L$11,U$2,0)+(VLOOKUP($F1298,'(참고)타워 스텟 가치'!$B$7:$L$11,U$2,0)*$E1298)</f>
        <v>523000.00000000198</v>
      </c>
      <c r="V1298">
        <f>VLOOKUP($F1298,'(참고)타워 스텟 가치'!$B$7:$L$11,V$2,0)+(VLOOKUP($F1298,'(참고)타워 스텟 가치'!$B$7:$L$11,V$2,0)*$E1298)</f>
        <v>10590.75000000004</v>
      </c>
      <c r="W1298">
        <f>VLOOKUP($F1298,'(참고)타워 스텟 가치'!$B$7:$L$11,W$2,0)+(VLOOKUP($F1298,'(참고)타워 스텟 가치'!$B$7:$L$11,W$2,0)*$E1298)</f>
        <v>176.51250000000067</v>
      </c>
      <c r="X1298">
        <f>VLOOKUP($F1298,'(참고)타워 스텟 가치'!$B$7:$L$11,X$2,0)+(VLOOKUP($F1298,'(참고)타워 스텟 가치'!$B$7:$L$11,X$2,0)*$E1298)</f>
        <v>31.380000000000116</v>
      </c>
      <c r="Y1298">
        <f>VLOOKUP($F1298,'(참고)타워 스텟 가치'!$B$7:$L$11,Y$2,0)+(VLOOKUP($F1298,'(참고)타워 스텟 가치'!$B$7:$L$11,Y$2,0)*$E1298)</f>
        <v>0</v>
      </c>
      <c r="Z1298">
        <f>VLOOKUP($F1298,'(참고)타워 스텟 가치'!$B$7:$L$11,Z$2,0)+(VLOOKUP($F1298,'(참고)타워 스텟 가치'!$B$7:$L$11,Z$2,0)*$E1298)</f>
        <v>0</v>
      </c>
      <c r="AA1298">
        <f>VLOOKUP($F1298,'(참고)타워 스텟 가치'!$B$7:$L$11,AA$2,0)+(VLOOKUP($F1298,'(참고)타워 스텟 가치'!$B$7:$L$11,AA$2,0)*$E1298)</f>
        <v>104.60000000000039</v>
      </c>
      <c r="AB1298">
        <f>SUM('스테이지별 몬스터 스텟'!S1298*'(참고)타워 스텟 가치'!$Q$17,'스테이지별 몬스터 스텟'!T1298*'(참고)타워 스텟 가치'!$R$17,'스테이지별 몬스터 스텟'!U1298*'(참고)타워 스텟 가치'!$S$17,'스테이지별 몬스터 스텟'!V1298*'(참고)타워 스텟 가치'!$T$17,'스테이지별 몬스터 스텟'!W1298*'(참고)타워 스텟 가치'!$U$17,'스테이지별 몬스터 스텟'!X1298*'(참고)타워 스텟 가치'!$V$17,'스테이지별 몬스터 스텟'!Y1298*'(참고)타워 스텟 가치'!$W$17,'스테이지별 몬스터 스텟'!Z1298*'(참고)타워 스텟 가치'!$X$17,'스테이지별 몬스터 스텟'!AA1298*'(참고)타워 스텟 가치'!$Y$17)</f>
        <v>810423.14875000319</v>
      </c>
      <c r="AC1298">
        <v>2</v>
      </c>
      <c r="AD1298">
        <f>VLOOKUP($F1298,'(참고)타워 스텟 가치'!$B$12:$L$16,AD$2,0)+(VLOOKUP($F1298,'(참고)타워 스텟 가치'!$B$12:$L$16,AD$2,0)*$E1298)</f>
        <v>882.5625000000033</v>
      </c>
      <c r="AE1298">
        <f>VLOOKUP($F1298,'(참고)타워 스텟 가치'!$B$12:$L$16,AE$2,0)+(VLOOKUP($F1298,'(참고)타워 스텟 가치'!$B$12:$L$16,AE$2,0)*$E1298)</f>
        <v>1059.0750000000039</v>
      </c>
      <c r="AF1298">
        <f>VLOOKUP($F1298,'(참고)타워 스텟 가치'!$B$12:$L$16,AF$2,0)+(VLOOKUP($F1298,'(참고)타워 스텟 가치'!$B$12:$L$16,AF$2,0)*$E1298)</f>
        <v>523000.00000000198</v>
      </c>
      <c r="AG1298">
        <f>VLOOKUP($F1298,'(참고)타워 스텟 가치'!$B$12:$L$16,AG$2,0)+(VLOOKUP($F1298,'(참고)타워 스텟 가치'!$B$12:$L$16,AG$2,0)*$E1298)</f>
        <v>5295.37500000002</v>
      </c>
      <c r="AH1298">
        <f>VLOOKUP($F1298,'(참고)타워 스텟 가치'!$B$12:$L$16,AH$2,0)+(VLOOKUP($F1298,'(참고)타워 스텟 가치'!$B$12:$L$16,AH$2,0)*$E1298)</f>
        <v>176.51250000000067</v>
      </c>
      <c r="AI1298">
        <f>VLOOKUP($F1298,'(참고)타워 스텟 가치'!$B$12:$L$16,AI$2,0)+(VLOOKUP($F1298,'(참고)타워 스텟 가치'!$B$12:$L$16,AI$2,0)*$E1298)</f>
        <v>31.380000000000116</v>
      </c>
      <c r="AJ1298">
        <f>VLOOKUP($F1298,'(참고)타워 스텟 가치'!$B$12:$L$16,AJ$2,0)+(VLOOKUP($F1298,'(참고)타워 스텟 가치'!$B$12:$L$16,AJ$2,0)*$E1298)</f>
        <v>0</v>
      </c>
      <c r="AK1298">
        <f>VLOOKUP($F1298,'(참고)타워 스텟 가치'!$B$12:$L$16,AK$2,0)+(VLOOKUP($F1298,'(참고)타워 스텟 가치'!$B$12:$L$16,AK$2,0)*$E1298)</f>
        <v>0</v>
      </c>
      <c r="AL1298">
        <f>VLOOKUP($F1298,'(참고)타워 스텟 가치'!$B$12:$L$16,AL$2,0)+(VLOOKUP($F1298,'(참고)타워 스텟 가치'!$B$12:$L$16,AL$2,0)*$E1298)</f>
        <v>209.20000000000078</v>
      </c>
      <c r="AM1298">
        <f>SUM('스테이지별 몬스터 스텟'!AD1298*'(참고)타워 스텟 가치'!$Q$17,'스테이지별 몬스터 스텟'!AE1298*'(참고)타워 스텟 가치'!$R$17,'스테이지별 몬스터 스텟'!AF1298*'(참고)타워 스텟 가치'!$S$17,'스테이지별 몬스터 스텟'!AG1298*'(참고)타워 스텟 가치'!$T$17,'스테이지별 몬스터 스텟'!AH1298*'(참고)타워 스텟 가치'!$U$17,'스테이지별 몬스터 스텟'!AI1298*'(참고)타워 스텟 가치'!$V$17,'스테이지별 몬스터 스텟'!AJ1298*'(참고)타워 스텟 가치'!$W$17,'스테이지별 몬스터 스텟'!AK1298*'(참고)타워 스텟 가치'!$X$17,'스테이지별 몬스터 스텟'!AL1298*'(참고)타워 스텟 가치'!$Y$17)</f>
        <v>799247.29250000312</v>
      </c>
      <c r="AN1298">
        <v>3</v>
      </c>
    </row>
    <row r="1299" spans="3:40" x14ac:dyDescent="0.3">
      <c r="C1299">
        <v>5</v>
      </c>
      <c r="D1299">
        <f t="shared" si="62"/>
        <v>259</v>
      </c>
      <c r="E1299" s="52">
        <f>VLOOKUP(D1299,'스테이지별 난이도 설정'!B:C,2,0)</f>
        <v>103.60000000000039</v>
      </c>
      <c r="F1299" t="str">
        <f t="shared" si="63"/>
        <v>스페셜</v>
      </c>
      <c r="G1299">
        <f t="shared" si="61"/>
        <v>6</v>
      </c>
      <c r="H1299">
        <f>VLOOKUP($F1299,'(참고)타워 스텟 가치'!$B$2:$L$6,H$2,0)+(VLOOKUP($F1299,'(참고)타워 스텟 가치'!$B$2:$L$6,H$2,0)*$E1299)</f>
        <v>3971.531250000015</v>
      </c>
      <c r="I1299">
        <f>VLOOKUP($F1299,'(참고)타워 스텟 가치'!$B$2:$L$6,I$2,0)+(VLOOKUP($F1299,'(참고)타워 스텟 가치'!$B$2:$L$6,I$2,0)*$E1299)</f>
        <v>794.30625000000293</v>
      </c>
      <c r="J1299">
        <f>VLOOKUP($F1299,'(참고)타워 스텟 가치'!$B$2:$L$6,J$2,0)+(VLOOKUP($F1299,'(참고)타워 스텟 가치'!$B$2:$L$6,J$2,0)*$E1299)</f>
        <v>523000.00000000198</v>
      </c>
      <c r="K1299">
        <f>VLOOKUP($F1299,'(참고)타워 스텟 가치'!$B$2:$L$6,K$2,0)+(VLOOKUP($F1299,'(참고)타워 스텟 가치'!$B$2:$L$6,K$2,0)*$E1299)</f>
        <v>15886.12500000006</v>
      </c>
      <c r="L1299">
        <f>VLOOKUP($F1299,'(참고)타워 스텟 가치'!$B$2:$L$6,L$2,0)+(VLOOKUP($F1299,'(참고)타워 스텟 가치'!$B$2:$L$6,L$2,0)*$E1299)</f>
        <v>264.76875000000098</v>
      </c>
      <c r="M1299">
        <f>VLOOKUP($F1299,'(참고)타워 스텟 가치'!$B$2:$L$6,M$2,0)+(VLOOKUP($F1299,'(참고)타워 스텟 가치'!$B$2:$L$6,M$2,0)*$E1299)</f>
        <v>31.380000000000116</v>
      </c>
      <c r="N1299">
        <f>VLOOKUP($F1299,'(참고)타워 스텟 가치'!$B$2:$L$6,N$2,0)+(VLOOKUP($F1299,'(참고)타워 스텟 가치'!$B$2:$L$6,N$2,0)*$E1299)</f>
        <v>0</v>
      </c>
      <c r="O1299">
        <f>VLOOKUP($F1299,'(참고)타워 스텟 가치'!$B$2:$L$6,O$2,0)+(VLOOKUP($F1299,'(참고)타워 스텟 가치'!$B$2:$L$6,O$2,0)*$E1299)</f>
        <v>0</v>
      </c>
      <c r="P1299">
        <f>VLOOKUP($F1299,'(참고)타워 스텟 가치'!$B$2:$L$6,P$2,0)+(VLOOKUP($F1299,'(참고)타워 스텟 가치'!$B$2:$L$6,P$2,0)*$E1299)</f>
        <v>104.60000000000039</v>
      </c>
      <c r="Q1299">
        <f>SUM('스테이지별 몬스터 스텟'!H1299*'(참고)타워 스텟 가치'!$Q$17,'스테이지별 몬스터 스텟'!I1299*'(참고)타워 스텟 가치'!$R$17,'스테이지별 몬스터 스텟'!J1299*'(참고)타워 스텟 가치'!$S$17,'스테이지별 몬스터 스텟'!K1299*'(참고)타워 스텟 가치'!$T$17,'스테이지별 몬스터 스텟'!L1299*'(참고)타워 스텟 가치'!$U$17,'스테이지별 몬스터 스텟'!M1299*'(참고)타워 스텟 가치'!$V$17,'스테이지별 몬스터 스텟'!N1299*'(참고)타워 스텟 가치'!$W$17,'스테이지별 몬스터 스텟'!O1299*'(참고)타워 스텟 가치'!$X$17,'스테이지별 몬스터 스텟'!P1299*'(참고)타워 스텟 가치'!$Y$17)</f>
        <v>826176.88937500317</v>
      </c>
      <c r="R1299">
        <v>1</v>
      </c>
      <c r="S1299">
        <f>VLOOKUP($F1299,'(참고)타워 스텟 가치'!$B$7:$L$11,S$2,0)+(VLOOKUP($F1299,'(참고)타워 스텟 가치'!$B$7:$L$11,S$2,0)*$E1299)</f>
        <v>1323.843750000005</v>
      </c>
      <c r="T1299">
        <f>VLOOKUP($F1299,'(참고)타워 스텟 가치'!$B$7:$L$11,T$2,0)+(VLOOKUP($F1299,'(참고)타워 스텟 가치'!$B$7:$L$11,T$2,0)*$E1299)</f>
        <v>2382.9187500000089</v>
      </c>
      <c r="U1299">
        <f>VLOOKUP($F1299,'(참고)타워 스텟 가치'!$B$7:$L$11,U$2,0)+(VLOOKUP($F1299,'(참고)타워 스텟 가치'!$B$7:$L$11,U$2,0)*$E1299)</f>
        <v>523000.00000000198</v>
      </c>
      <c r="V1299">
        <f>VLOOKUP($F1299,'(참고)타워 스텟 가치'!$B$7:$L$11,V$2,0)+(VLOOKUP($F1299,'(참고)타워 스텟 가치'!$B$7:$L$11,V$2,0)*$E1299)</f>
        <v>15886.12500000006</v>
      </c>
      <c r="W1299">
        <f>VLOOKUP($F1299,'(참고)타워 스텟 가치'!$B$7:$L$11,W$2,0)+(VLOOKUP($F1299,'(참고)타워 스텟 가치'!$B$7:$L$11,W$2,0)*$E1299)</f>
        <v>264.76875000000098</v>
      </c>
      <c r="X1299">
        <f>VLOOKUP($F1299,'(참고)타워 스텟 가치'!$B$7:$L$11,X$2,0)+(VLOOKUP($F1299,'(참고)타워 스텟 가치'!$B$7:$L$11,X$2,0)*$E1299)</f>
        <v>31.380000000000116</v>
      </c>
      <c r="Y1299">
        <f>VLOOKUP($F1299,'(참고)타워 스텟 가치'!$B$7:$L$11,Y$2,0)+(VLOOKUP($F1299,'(참고)타워 스텟 가치'!$B$7:$L$11,Y$2,0)*$E1299)</f>
        <v>0</v>
      </c>
      <c r="Z1299">
        <f>VLOOKUP($F1299,'(참고)타워 스텟 가치'!$B$7:$L$11,Z$2,0)+(VLOOKUP($F1299,'(참고)타워 스텟 가치'!$B$7:$L$11,Z$2,0)*$E1299)</f>
        <v>0</v>
      </c>
      <c r="AA1299">
        <f>VLOOKUP($F1299,'(참고)타워 스텟 가치'!$B$7:$L$11,AA$2,0)+(VLOOKUP($F1299,'(참고)타워 스텟 가치'!$B$7:$L$11,AA$2,0)*$E1299)</f>
        <v>104.60000000000039</v>
      </c>
      <c r="AB1299">
        <f>SUM('스테이지별 몬스터 스텟'!S1299*'(참고)타워 스텟 가치'!$Q$17,'스테이지별 몬스터 스텟'!T1299*'(참고)타워 스텟 가치'!$R$17,'스테이지별 몬스터 스텟'!U1299*'(참고)타워 스텟 가치'!$S$17,'스테이지별 몬스터 스텟'!V1299*'(참고)타워 스텟 가치'!$T$17,'스테이지별 몬스터 스텟'!W1299*'(참고)타워 스텟 가치'!$U$17,'스테이지별 몬스터 스텟'!X1299*'(참고)타워 스텟 가치'!$V$17,'스테이지별 몬스터 스텟'!Y1299*'(참고)타워 스텟 가치'!$W$17,'스테이지별 몬스터 스텟'!Z1299*'(참고)타워 스텟 가치'!$X$17,'스테이지별 몬스터 스텟'!AA1299*'(참고)타워 스텟 가치'!$Y$17)</f>
        <v>823264.43312500312</v>
      </c>
      <c r="AC1299">
        <v>2</v>
      </c>
      <c r="AD1299">
        <f>VLOOKUP($F1299,'(참고)타워 스텟 가치'!$B$12:$L$16,AD$2,0)+(VLOOKUP($F1299,'(참고)타워 스텟 가치'!$B$12:$L$16,AD$2,0)*$E1299)</f>
        <v>1323.843750000005</v>
      </c>
      <c r="AE1299">
        <f>VLOOKUP($F1299,'(참고)타워 스텟 가치'!$B$12:$L$16,AE$2,0)+(VLOOKUP($F1299,'(참고)타워 스텟 가치'!$B$12:$L$16,AE$2,0)*$E1299)</f>
        <v>1588.6125000000059</v>
      </c>
      <c r="AF1299">
        <f>VLOOKUP($F1299,'(참고)타워 스텟 가치'!$B$12:$L$16,AF$2,0)+(VLOOKUP($F1299,'(참고)타워 스텟 가치'!$B$12:$L$16,AF$2,0)*$E1299)</f>
        <v>523000.00000000198</v>
      </c>
      <c r="AG1299">
        <f>VLOOKUP($F1299,'(참고)타워 스텟 가치'!$B$12:$L$16,AG$2,0)+(VLOOKUP($F1299,'(참고)타워 스텟 가치'!$B$12:$L$16,AG$2,0)*$E1299)</f>
        <v>7943.06250000003</v>
      </c>
      <c r="AH1299">
        <f>VLOOKUP($F1299,'(참고)타워 스텟 가치'!$B$12:$L$16,AH$2,0)+(VLOOKUP($F1299,'(참고)타워 스텟 가치'!$B$12:$L$16,AH$2,0)*$E1299)</f>
        <v>264.76875000000098</v>
      </c>
      <c r="AI1299">
        <f>VLOOKUP($F1299,'(참고)타워 스텟 가치'!$B$12:$L$16,AI$2,0)+(VLOOKUP($F1299,'(참고)타워 스텟 가치'!$B$12:$L$16,AI$2,0)*$E1299)</f>
        <v>31.380000000000116</v>
      </c>
      <c r="AJ1299">
        <f>VLOOKUP($F1299,'(참고)타워 스텟 가치'!$B$12:$L$16,AJ$2,0)+(VLOOKUP($F1299,'(참고)타워 스텟 가치'!$B$12:$L$16,AJ$2,0)*$E1299)</f>
        <v>0</v>
      </c>
      <c r="AK1299">
        <f>VLOOKUP($F1299,'(참고)타워 스텟 가치'!$B$12:$L$16,AK$2,0)+(VLOOKUP($F1299,'(참고)타워 스텟 가치'!$B$12:$L$16,AK$2,0)*$E1299)</f>
        <v>0</v>
      </c>
      <c r="AL1299">
        <f>VLOOKUP($F1299,'(참고)타워 스텟 가치'!$B$12:$L$16,AL$2,0)+(VLOOKUP($F1299,'(참고)타워 스텟 가치'!$B$12:$L$16,AL$2,0)*$E1299)</f>
        <v>209.20000000000078</v>
      </c>
      <c r="AM1299">
        <f>SUM('스테이지별 몬스터 스텟'!AD1299*'(참고)타워 스텟 가치'!$Q$17,'스테이지별 몬스터 스텟'!AE1299*'(참고)타워 스텟 가치'!$R$17,'스테이지별 몬스터 스텟'!AF1299*'(참고)타워 스텟 가치'!$S$17,'스테이지별 몬스터 스텟'!AG1299*'(참고)타워 스텟 가치'!$T$17,'스테이지별 몬스터 스텟'!AH1299*'(참고)타워 스텟 가치'!$U$17,'스테이지별 몬스터 스텟'!AI1299*'(참고)타워 스텟 가치'!$V$17,'스테이지별 몬스터 스텟'!AJ1299*'(참고)타워 스텟 가치'!$W$17,'스테이지별 몬스터 스텟'!AK1299*'(참고)타워 스텟 가치'!$X$17,'스테이지별 몬스터 스텟'!AL1299*'(참고)타워 스텟 가치'!$Y$17)</f>
        <v>806396.04875000322</v>
      </c>
      <c r="AN1299">
        <v>3</v>
      </c>
    </row>
    <row r="1300" spans="3:40" x14ac:dyDescent="0.3">
      <c r="C1300">
        <v>1</v>
      </c>
      <c r="D1300">
        <f t="shared" si="62"/>
        <v>260</v>
      </c>
      <c r="E1300" s="52">
        <f>VLOOKUP(D1300,'스테이지별 난이도 설정'!B:C,2,0)</f>
        <v>104.0000000000004</v>
      </c>
      <c r="F1300" t="str">
        <f t="shared" si="63"/>
        <v>일반</v>
      </c>
      <c r="G1300">
        <f t="shared" si="61"/>
        <v>6</v>
      </c>
      <c r="H1300">
        <f>VLOOKUP($F1300,'(참고)타워 스텟 가치'!$B$2:$L$6,H$2,0)+(VLOOKUP($F1300,'(참고)타워 스텟 가치'!$B$2:$L$6,H$2,0)*$E1300)</f>
        <v>787.50000000000296</v>
      </c>
      <c r="I1300">
        <f>VLOOKUP($F1300,'(참고)타워 스텟 가치'!$B$2:$L$6,I$2,0)+(VLOOKUP($F1300,'(참고)타워 스텟 가치'!$B$2:$L$6,I$2,0)*$E1300)</f>
        <v>157.5000000000006</v>
      </c>
      <c r="J1300">
        <f>VLOOKUP($F1300,'(참고)타워 스텟 가치'!$B$2:$L$6,J$2,0)+(VLOOKUP($F1300,'(참고)타워 스텟 가치'!$B$2:$L$6,J$2,0)*$E1300)</f>
        <v>525000.00000000198</v>
      </c>
      <c r="K1300">
        <f>VLOOKUP($F1300,'(참고)타워 스텟 가치'!$B$2:$L$6,K$2,0)+(VLOOKUP($F1300,'(참고)타워 스텟 가치'!$B$2:$L$6,K$2,0)*$E1300)</f>
        <v>3150.0000000000118</v>
      </c>
      <c r="L1300">
        <f>VLOOKUP($F1300,'(참고)타워 스텟 가치'!$B$2:$L$6,L$2,0)+(VLOOKUP($F1300,'(참고)타워 스텟 가치'!$B$2:$L$6,L$2,0)*$E1300)</f>
        <v>52.500000000000199</v>
      </c>
      <c r="M1300">
        <f>VLOOKUP($F1300,'(참고)타워 스텟 가치'!$B$2:$L$6,M$2,0)+(VLOOKUP($F1300,'(참고)타워 스텟 가치'!$B$2:$L$6,M$2,0)*$E1300)</f>
        <v>31.500000000000117</v>
      </c>
      <c r="N1300">
        <f>VLOOKUP($F1300,'(참고)타워 스텟 가치'!$B$2:$L$6,N$2,0)+(VLOOKUP($F1300,'(참고)타워 스텟 가치'!$B$2:$L$6,N$2,0)*$E1300)</f>
        <v>0</v>
      </c>
      <c r="O1300">
        <f>VLOOKUP($F1300,'(참고)타워 스텟 가치'!$B$2:$L$6,O$2,0)+(VLOOKUP($F1300,'(참고)타워 스텟 가치'!$B$2:$L$6,O$2,0)*$E1300)</f>
        <v>0</v>
      </c>
      <c r="P1300">
        <f>VLOOKUP($F1300,'(참고)타워 스텟 가치'!$B$2:$L$6,P$2,0)+(VLOOKUP($F1300,'(참고)타워 스텟 가치'!$B$2:$L$6,P$2,0)*$E1300)</f>
        <v>73.50000000000027</v>
      </c>
      <c r="Q1300">
        <f>SUM('스테이지별 몬스터 스텟'!H1300*'(참고)타워 스텟 가치'!$Q$17,'스테이지별 몬스터 스텟'!I1300*'(참고)타워 스텟 가치'!$R$17,'스테이지별 몬스터 스텟'!J1300*'(참고)타워 스텟 가치'!$S$17,'스테이지별 몬스터 스텟'!K1300*'(참고)타워 스텟 가치'!$T$17,'스테이지별 몬스터 스텟'!L1300*'(참고)타워 스텟 가치'!$U$17,'스테이지별 몬스터 스텟'!M1300*'(참고)타워 스텟 가치'!$V$17,'스테이지별 몬스터 스텟'!N1300*'(참고)타워 스텟 가치'!$W$17,'스테이지별 몬스터 스텟'!O1300*'(참고)타워 스텟 가치'!$X$17,'스테이지별 몬스터 스텟'!P1300*'(참고)타워 스텟 가치'!$Y$17)</f>
        <v>795894.75000000303</v>
      </c>
      <c r="R1300">
        <v>1</v>
      </c>
      <c r="S1300">
        <f>VLOOKUP($F1300,'(참고)타워 스텟 가치'!$B$7:$L$11,S$2,0)+(VLOOKUP($F1300,'(참고)타워 스텟 가치'!$B$7:$L$11,S$2,0)*$E1300)</f>
        <v>262.50000000000102</v>
      </c>
      <c r="T1300">
        <f>VLOOKUP($F1300,'(참고)타워 스텟 가치'!$B$7:$L$11,T$2,0)+(VLOOKUP($F1300,'(참고)타워 스텟 가치'!$B$7:$L$11,T$2,0)*$E1300)</f>
        <v>472.50000000000182</v>
      </c>
      <c r="U1300">
        <f>VLOOKUP($F1300,'(참고)타워 스텟 가치'!$B$7:$L$11,U$2,0)+(VLOOKUP($F1300,'(참고)타워 스텟 가치'!$B$7:$L$11,U$2,0)*$E1300)</f>
        <v>525000.00000000198</v>
      </c>
      <c r="V1300">
        <f>VLOOKUP($F1300,'(참고)타워 스텟 가치'!$B$7:$L$11,V$2,0)+(VLOOKUP($F1300,'(참고)타워 스텟 가치'!$B$7:$L$11,V$2,0)*$E1300)</f>
        <v>3150.0000000000118</v>
      </c>
      <c r="W1300">
        <f>VLOOKUP($F1300,'(참고)타워 스텟 가치'!$B$7:$L$11,W$2,0)+(VLOOKUP($F1300,'(참고)타워 스텟 가치'!$B$7:$L$11,W$2,0)*$E1300)</f>
        <v>52.500000000000199</v>
      </c>
      <c r="X1300">
        <f>VLOOKUP($F1300,'(참고)타워 스텟 가치'!$B$7:$L$11,X$2,0)+(VLOOKUP($F1300,'(참고)타워 스텟 가치'!$B$7:$L$11,X$2,0)*$E1300)</f>
        <v>31.500000000000117</v>
      </c>
      <c r="Y1300">
        <f>VLOOKUP($F1300,'(참고)타워 스텟 가치'!$B$7:$L$11,Y$2,0)+(VLOOKUP($F1300,'(참고)타워 스텟 가치'!$B$7:$L$11,Y$2,0)*$E1300)</f>
        <v>0</v>
      </c>
      <c r="Z1300">
        <f>VLOOKUP($F1300,'(참고)타워 스텟 가치'!$B$7:$L$11,Z$2,0)+(VLOOKUP($F1300,'(참고)타워 스텟 가치'!$B$7:$L$11,Z$2,0)*$E1300)</f>
        <v>0</v>
      </c>
      <c r="AA1300">
        <f>VLOOKUP($F1300,'(참고)타워 스텟 가치'!$B$7:$L$11,AA$2,0)+(VLOOKUP($F1300,'(참고)타워 스텟 가치'!$B$7:$L$11,AA$2,0)*$E1300)</f>
        <v>73.50000000000027</v>
      </c>
      <c r="AB1300">
        <f>SUM('스테이지별 몬스터 스텟'!S1300*'(참고)타워 스텟 가치'!$Q$17,'스테이지별 몬스터 스텟'!T1300*'(참고)타워 스텟 가치'!$R$17,'스테이지별 몬스터 스텟'!U1300*'(참고)타워 스텟 가치'!$S$17,'스테이지별 몬스터 스텟'!V1300*'(참고)타워 스텟 가치'!$T$17,'스테이지별 몬스터 스텟'!W1300*'(참고)타워 스텟 가치'!$U$17,'스테이지별 몬스터 스텟'!X1300*'(참고)타워 스텟 가치'!$V$17,'스테이지별 몬스터 스텟'!Y1300*'(참고)타워 스텟 가치'!$W$17,'스테이지별 몬스터 스텟'!Z1300*'(참고)타워 스텟 가치'!$X$17,'스테이지별 몬스터 스텟'!AA1300*'(참고)타워 스텟 가치'!$Y$17)</f>
        <v>795317.25000000303</v>
      </c>
      <c r="AC1300">
        <v>2</v>
      </c>
      <c r="AD1300">
        <f>VLOOKUP($F1300,'(참고)타워 스텟 가치'!$B$12:$L$16,AD$2,0)+(VLOOKUP($F1300,'(참고)타워 스텟 가치'!$B$12:$L$16,AD$2,0)*$E1300)</f>
        <v>262.50000000000102</v>
      </c>
      <c r="AE1300">
        <f>VLOOKUP($F1300,'(참고)타워 스텟 가치'!$B$12:$L$16,AE$2,0)+(VLOOKUP($F1300,'(참고)타워 스텟 가치'!$B$12:$L$16,AE$2,0)*$E1300)</f>
        <v>315.00000000000119</v>
      </c>
      <c r="AF1300">
        <f>VLOOKUP($F1300,'(참고)타워 스텟 가치'!$B$12:$L$16,AF$2,0)+(VLOOKUP($F1300,'(참고)타워 스텟 가치'!$B$12:$L$16,AF$2,0)*$E1300)</f>
        <v>525000.00000000198</v>
      </c>
      <c r="AG1300">
        <f>VLOOKUP($F1300,'(참고)타워 스텟 가치'!$B$12:$L$16,AG$2,0)+(VLOOKUP($F1300,'(참고)타워 스텟 가치'!$B$12:$L$16,AG$2,0)*$E1300)</f>
        <v>1575.0000000000059</v>
      </c>
      <c r="AH1300">
        <f>VLOOKUP($F1300,'(참고)타워 스텟 가치'!$B$12:$L$16,AH$2,0)+(VLOOKUP($F1300,'(참고)타워 스텟 가치'!$B$12:$L$16,AH$2,0)*$E1300)</f>
        <v>52.500000000000199</v>
      </c>
      <c r="AI1300">
        <f>VLOOKUP($F1300,'(참고)타워 스텟 가치'!$B$12:$L$16,AI$2,0)+(VLOOKUP($F1300,'(참고)타워 스텟 가치'!$B$12:$L$16,AI$2,0)*$E1300)</f>
        <v>31.500000000000117</v>
      </c>
      <c r="AJ1300">
        <f>VLOOKUP($F1300,'(참고)타워 스텟 가치'!$B$12:$L$16,AJ$2,0)+(VLOOKUP($F1300,'(참고)타워 스텟 가치'!$B$12:$L$16,AJ$2,0)*$E1300)</f>
        <v>0</v>
      </c>
      <c r="AK1300">
        <f>VLOOKUP($F1300,'(참고)타워 스텟 가치'!$B$12:$L$16,AK$2,0)+(VLOOKUP($F1300,'(참고)타워 스텟 가치'!$B$12:$L$16,AK$2,0)*$E1300)</f>
        <v>0</v>
      </c>
      <c r="AL1300">
        <f>VLOOKUP($F1300,'(참고)타워 스텟 가치'!$B$12:$L$16,AL$2,0)+(VLOOKUP($F1300,'(참고)타워 스텟 가치'!$B$12:$L$16,AL$2,0)*$E1300)</f>
        <v>147.00000000000054</v>
      </c>
      <c r="AM1300">
        <f>SUM('스테이지별 몬스터 스텟'!AD1300*'(참고)타워 스텟 가치'!$Q$17,'스테이지별 몬스터 스텟'!AE1300*'(참고)타워 스텟 가치'!$R$17,'스테이지별 몬스터 스텟'!AF1300*'(참고)타워 스텟 가치'!$S$17,'스테이지별 몬스터 스텟'!AG1300*'(참고)타워 스텟 가치'!$T$17,'스테이지별 몬스터 스텟'!AH1300*'(참고)타워 스텟 가치'!$U$17,'스테이지별 몬스터 스텟'!AI1300*'(참고)타워 스텟 가치'!$V$17,'스테이지별 몬스터 스텟'!AJ1300*'(참고)타워 스텟 가치'!$W$17,'스테이지별 몬스터 스텟'!AK1300*'(참고)타워 스텟 가치'!$X$17,'스테이지별 몬스터 스텟'!AL1300*'(참고)타워 스텟 가치'!$Y$17)</f>
        <v>792078.00000000303</v>
      </c>
      <c r="AN1300">
        <v>3</v>
      </c>
    </row>
    <row r="1301" spans="3:40" x14ac:dyDescent="0.3">
      <c r="C1301">
        <v>2</v>
      </c>
      <c r="D1301">
        <f t="shared" si="62"/>
        <v>260</v>
      </c>
      <c r="E1301" s="52">
        <f>VLOOKUP(D1301,'스테이지별 난이도 설정'!B:C,2,0)</f>
        <v>104.0000000000004</v>
      </c>
      <c r="F1301" t="str">
        <f t="shared" si="63"/>
        <v>레어</v>
      </c>
      <c r="G1301">
        <f t="shared" si="61"/>
        <v>6</v>
      </c>
      <c r="H1301">
        <f>VLOOKUP($F1301,'(참고)타워 스텟 가치'!$B$2:$L$6,H$2,0)+(VLOOKUP($F1301,'(참고)타워 스텟 가치'!$B$2:$L$6,H$2,0)*$E1301)</f>
        <v>1181.2500000000045</v>
      </c>
      <c r="I1301">
        <f>VLOOKUP($F1301,'(참고)타워 스텟 가치'!$B$2:$L$6,I$2,0)+(VLOOKUP($F1301,'(참고)타워 스텟 가치'!$B$2:$L$6,I$2,0)*$E1301)</f>
        <v>236.25000000000091</v>
      </c>
      <c r="J1301">
        <f>VLOOKUP($F1301,'(참고)타워 스텟 가치'!$B$2:$L$6,J$2,0)+(VLOOKUP($F1301,'(참고)타워 스텟 가치'!$B$2:$L$6,J$2,0)*$E1301)</f>
        <v>525000.00000000198</v>
      </c>
      <c r="K1301">
        <f>VLOOKUP($F1301,'(참고)타워 스텟 가치'!$B$2:$L$6,K$2,0)+(VLOOKUP($F1301,'(참고)타워 스텟 가치'!$B$2:$L$6,K$2,0)*$E1301)</f>
        <v>4725.0000000000182</v>
      </c>
      <c r="L1301">
        <f>VLOOKUP($F1301,'(참고)타워 스텟 가치'!$B$2:$L$6,L$2,0)+(VLOOKUP($F1301,'(참고)타워 스텟 가치'!$B$2:$L$6,L$2,0)*$E1301)</f>
        <v>78.750000000000298</v>
      </c>
      <c r="M1301">
        <f>VLOOKUP($F1301,'(참고)타워 스텟 가치'!$B$2:$L$6,M$2,0)+(VLOOKUP($F1301,'(참고)타워 스텟 가치'!$B$2:$L$6,M$2,0)*$E1301)</f>
        <v>31.500000000000117</v>
      </c>
      <c r="N1301">
        <f>VLOOKUP($F1301,'(참고)타워 스텟 가치'!$B$2:$L$6,N$2,0)+(VLOOKUP($F1301,'(참고)타워 스텟 가치'!$B$2:$L$6,N$2,0)*$E1301)</f>
        <v>0</v>
      </c>
      <c r="O1301">
        <f>VLOOKUP($F1301,'(참고)타워 스텟 가치'!$B$2:$L$6,O$2,0)+(VLOOKUP($F1301,'(참고)타워 스텟 가치'!$B$2:$L$6,O$2,0)*$E1301)</f>
        <v>0</v>
      </c>
      <c r="P1301">
        <f>VLOOKUP($F1301,'(참고)타워 스텟 가치'!$B$2:$L$6,P$2,0)+(VLOOKUP($F1301,'(참고)타워 스텟 가치'!$B$2:$L$6,P$2,0)*$E1301)</f>
        <v>73.50000000000027</v>
      </c>
      <c r="Q1301">
        <f>SUM('스테이지별 몬스터 스텟'!H1301*'(참고)타워 스텟 가치'!$Q$17,'스테이지별 몬스터 스텟'!I1301*'(참고)타워 스텟 가치'!$R$17,'스테이지별 몬스터 스텟'!J1301*'(참고)타워 스텟 가치'!$S$17,'스테이지별 몬스터 스텟'!K1301*'(참고)타워 스텟 가치'!$T$17,'스테이지별 몬스터 스텟'!L1301*'(참고)타워 스텟 가치'!$U$17,'스테이지별 몬스터 스텟'!M1301*'(참고)타워 스텟 가치'!$V$17,'스테이지별 몬스터 스텟'!N1301*'(참고)타워 스텟 가치'!$W$17,'스테이지별 몬스터 스텟'!O1301*'(참고)타워 스텟 가치'!$X$17,'스테이지별 몬스터 스텟'!P1301*'(참고)타워 스텟 가치'!$Y$17)</f>
        <v>800002.87500000303</v>
      </c>
      <c r="R1301">
        <v>1</v>
      </c>
      <c r="S1301">
        <f>VLOOKUP($F1301,'(참고)타워 스텟 가치'!$B$7:$L$11,S$2,0)+(VLOOKUP($F1301,'(참고)타워 스텟 가치'!$B$7:$L$11,S$2,0)*$E1301)</f>
        <v>393.75000000000148</v>
      </c>
      <c r="T1301">
        <f>VLOOKUP($F1301,'(참고)타워 스텟 가치'!$B$7:$L$11,T$2,0)+(VLOOKUP($F1301,'(참고)타워 스텟 가치'!$B$7:$L$11,T$2,0)*$E1301)</f>
        <v>708.75000000000273</v>
      </c>
      <c r="U1301">
        <f>VLOOKUP($F1301,'(참고)타워 스텟 가치'!$B$7:$L$11,U$2,0)+(VLOOKUP($F1301,'(참고)타워 스텟 가치'!$B$7:$L$11,U$2,0)*$E1301)</f>
        <v>525000.00000000198</v>
      </c>
      <c r="V1301">
        <f>VLOOKUP($F1301,'(참고)타워 스텟 가치'!$B$7:$L$11,V$2,0)+(VLOOKUP($F1301,'(참고)타워 스텟 가치'!$B$7:$L$11,V$2,0)*$E1301)</f>
        <v>4725.0000000000182</v>
      </c>
      <c r="W1301">
        <f>VLOOKUP($F1301,'(참고)타워 스텟 가치'!$B$7:$L$11,W$2,0)+(VLOOKUP($F1301,'(참고)타워 스텟 가치'!$B$7:$L$11,W$2,0)*$E1301)</f>
        <v>78.750000000000298</v>
      </c>
      <c r="X1301">
        <f>VLOOKUP($F1301,'(참고)타워 스텟 가치'!$B$7:$L$11,X$2,0)+(VLOOKUP($F1301,'(참고)타워 스텟 가치'!$B$7:$L$11,X$2,0)*$E1301)</f>
        <v>31.500000000000117</v>
      </c>
      <c r="Y1301">
        <f>VLOOKUP($F1301,'(참고)타워 스텟 가치'!$B$7:$L$11,Y$2,0)+(VLOOKUP($F1301,'(참고)타워 스텟 가치'!$B$7:$L$11,Y$2,0)*$E1301)</f>
        <v>0</v>
      </c>
      <c r="Z1301">
        <f>VLOOKUP($F1301,'(참고)타워 스텟 가치'!$B$7:$L$11,Z$2,0)+(VLOOKUP($F1301,'(참고)타워 스텟 가치'!$B$7:$L$11,Z$2,0)*$E1301)</f>
        <v>0</v>
      </c>
      <c r="AA1301">
        <f>VLOOKUP($F1301,'(참고)타워 스텟 가치'!$B$7:$L$11,AA$2,0)+(VLOOKUP($F1301,'(참고)타워 스텟 가치'!$B$7:$L$11,AA$2,0)*$E1301)</f>
        <v>73.50000000000027</v>
      </c>
      <c r="AB1301">
        <f>SUM('스테이지별 몬스터 스텟'!S1301*'(참고)타워 스텟 가치'!$Q$17,'스테이지별 몬스터 스텟'!T1301*'(참고)타워 스텟 가치'!$R$17,'스테이지별 몬스터 스텟'!U1301*'(참고)타워 스텟 가치'!$S$17,'스테이지별 몬스터 스텟'!V1301*'(참고)타워 스텟 가치'!$T$17,'스테이지별 몬스터 스텟'!W1301*'(참고)타워 스텟 가치'!$U$17,'스테이지별 몬스터 스텟'!X1301*'(참고)타워 스텟 가치'!$V$17,'스테이지별 몬스터 스텟'!Y1301*'(참고)타워 스텟 가치'!$W$17,'스테이지별 몬스터 스텟'!Z1301*'(참고)타워 스텟 가치'!$X$17,'스테이지별 몬스터 스텟'!AA1301*'(참고)타워 스텟 가치'!$Y$17)</f>
        <v>799136.62500000303</v>
      </c>
      <c r="AC1301">
        <v>2</v>
      </c>
      <c r="AD1301">
        <f>VLOOKUP($F1301,'(참고)타워 스텟 가치'!$B$12:$L$16,AD$2,0)+(VLOOKUP($F1301,'(참고)타워 스텟 가치'!$B$12:$L$16,AD$2,0)*$E1301)</f>
        <v>393.75000000000148</v>
      </c>
      <c r="AE1301">
        <f>VLOOKUP($F1301,'(참고)타워 스텟 가치'!$B$12:$L$16,AE$2,0)+(VLOOKUP($F1301,'(참고)타워 스텟 가치'!$B$12:$L$16,AE$2,0)*$E1301)</f>
        <v>472.50000000000182</v>
      </c>
      <c r="AF1301">
        <f>VLOOKUP($F1301,'(참고)타워 스텟 가치'!$B$12:$L$16,AF$2,0)+(VLOOKUP($F1301,'(참고)타워 스텟 가치'!$B$12:$L$16,AF$2,0)*$E1301)</f>
        <v>525000.00000000198</v>
      </c>
      <c r="AG1301">
        <f>VLOOKUP($F1301,'(참고)타워 스텟 가치'!$B$12:$L$16,AG$2,0)+(VLOOKUP($F1301,'(참고)타워 스텟 가치'!$B$12:$L$16,AG$2,0)*$E1301)</f>
        <v>2362.5000000000091</v>
      </c>
      <c r="AH1301">
        <f>VLOOKUP($F1301,'(참고)타워 스텟 가치'!$B$12:$L$16,AH$2,0)+(VLOOKUP($F1301,'(참고)타워 스텟 가치'!$B$12:$L$16,AH$2,0)*$E1301)</f>
        <v>78.750000000000298</v>
      </c>
      <c r="AI1301">
        <f>VLOOKUP($F1301,'(참고)타워 스텟 가치'!$B$12:$L$16,AI$2,0)+(VLOOKUP($F1301,'(참고)타워 스텟 가치'!$B$12:$L$16,AI$2,0)*$E1301)</f>
        <v>31.500000000000117</v>
      </c>
      <c r="AJ1301">
        <f>VLOOKUP($F1301,'(참고)타워 스텟 가치'!$B$12:$L$16,AJ$2,0)+(VLOOKUP($F1301,'(참고)타워 스텟 가치'!$B$12:$L$16,AJ$2,0)*$E1301)</f>
        <v>0</v>
      </c>
      <c r="AK1301">
        <f>VLOOKUP($F1301,'(참고)타워 스텟 가치'!$B$12:$L$16,AK$2,0)+(VLOOKUP($F1301,'(참고)타워 스텟 가치'!$B$12:$L$16,AK$2,0)*$E1301)</f>
        <v>0</v>
      </c>
      <c r="AL1301">
        <f>VLOOKUP($F1301,'(참고)타워 스텟 가치'!$B$12:$L$16,AL$2,0)+(VLOOKUP($F1301,'(참고)타워 스텟 가치'!$B$12:$L$16,AL$2,0)*$E1301)</f>
        <v>147.00000000000054</v>
      </c>
      <c r="AM1301">
        <f>SUM('스테이지별 몬스터 스텟'!AD1301*'(참고)타워 스텟 가치'!$Q$17,'스테이지별 몬스터 스텟'!AE1301*'(참고)타워 스텟 가치'!$R$17,'스테이지별 몬스터 스텟'!AF1301*'(참고)타워 스텟 가치'!$S$17,'스테이지별 몬스터 스텟'!AG1301*'(참고)타워 스텟 가치'!$T$17,'스테이지별 몬스터 스텟'!AH1301*'(참고)타워 스텟 가치'!$U$17,'스테이지별 몬스터 스텟'!AI1301*'(참고)타워 스텟 가치'!$V$17,'스테이지별 몬스터 스텟'!AJ1301*'(참고)타워 스텟 가치'!$W$17,'스테이지별 몬스터 스텟'!AK1301*'(참고)타워 스텟 가치'!$X$17,'스테이지별 몬스터 스텟'!AL1301*'(참고)타워 스텟 가치'!$Y$17)</f>
        <v>794204.25000000303</v>
      </c>
      <c r="AN1301">
        <v>3</v>
      </c>
    </row>
    <row r="1302" spans="3:40" x14ac:dyDescent="0.3">
      <c r="C1302">
        <v>3</v>
      </c>
      <c r="D1302">
        <f t="shared" si="62"/>
        <v>260</v>
      </c>
      <c r="E1302" s="52">
        <f>VLOOKUP(D1302,'스테이지별 난이도 설정'!B:C,2,0)</f>
        <v>104.0000000000004</v>
      </c>
      <c r="F1302" t="str">
        <f t="shared" si="63"/>
        <v>에픽</v>
      </c>
      <c r="G1302">
        <f t="shared" si="61"/>
        <v>6</v>
      </c>
      <c r="H1302">
        <f>VLOOKUP($F1302,'(참고)타워 스텟 가치'!$B$2:$L$6,H$2,0)+(VLOOKUP($F1302,'(참고)타워 스텟 가치'!$B$2:$L$6,H$2,0)*$E1302)</f>
        <v>1771.8750000000068</v>
      </c>
      <c r="I1302">
        <f>VLOOKUP($F1302,'(참고)타워 스텟 가치'!$B$2:$L$6,I$2,0)+(VLOOKUP($F1302,'(참고)타워 스텟 가치'!$B$2:$L$6,I$2,0)*$E1302)</f>
        <v>354.37500000000136</v>
      </c>
      <c r="J1302">
        <f>VLOOKUP($F1302,'(참고)타워 스텟 가치'!$B$2:$L$6,J$2,0)+(VLOOKUP($F1302,'(참고)타워 스텟 가치'!$B$2:$L$6,J$2,0)*$E1302)</f>
        <v>525000.00000000198</v>
      </c>
      <c r="K1302">
        <f>VLOOKUP($F1302,'(참고)타워 스텟 가치'!$B$2:$L$6,K$2,0)+(VLOOKUP($F1302,'(참고)타워 스텟 가치'!$B$2:$L$6,K$2,0)*$E1302)</f>
        <v>7087.5000000000273</v>
      </c>
      <c r="L1302">
        <f>VLOOKUP($F1302,'(참고)타워 스텟 가치'!$B$2:$L$6,L$2,0)+(VLOOKUP($F1302,'(참고)타워 스텟 가치'!$B$2:$L$6,L$2,0)*$E1302)</f>
        <v>118.12500000000045</v>
      </c>
      <c r="M1302">
        <f>VLOOKUP($F1302,'(참고)타워 스텟 가치'!$B$2:$L$6,M$2,0)+(VLOOKUP($F1302,'(참고)타워 스텟 가치'!$B$2:$L$6,M$2,0)*$E1302)</f>
        <v>31.500000000000117</v>
      </c>
      <c r="N1302">
        <f>VLOOKUP($F1302,'(참고)타워 스텟 가치'!$B$2:$L$6,N$2,0)+(VLOOKUP($F1302,'(참고)타워 스텟 가치'!$B$2:$L$6,N$2,0)*$E1302)</f>
        <v>0</v>
      </c>
      <c r="O1302">
        <f>VLOOKUP($F1302,'(참고)타워 스텟 가치'!$B$2:$L$6,O$2,0)+(VLOOKUP($F1302,'(참고)타워 스텟 가치'!$B$2:$L$6,O$2,0)*$E1302)</f>
        <v>0</v>
      </c>
      <c r="P1302">
        <f>VLOOKUP($F1302,'(참고)타워 스텟 가치'!$B$2:$L$6,P$2,0)+(VLOOKUP($F1302,'(참고)타워 스텟 가치'!$B$2:$L$6,P$2,0)*$E1302)</f>
        <v>73.50000000000027</v>
      </c>
      <c r="Q1302">
        <f>SUM('스테이지별 몬스터 스텟'!H1302*'(참고)타워 스텟 가치'!$Q$17,'스테이지별 몬스터 스텟'!I1302*'(참고)타워 스텟 가치'!$R$17,'스테이지별 몬스터 스텟'!J1302*'(참고)타워 스텟 가치'!$S$17,'스테이지별 몬스터 스텟'!K1302*'(참고)타워 스텟 가치'!$T$17,'스테이지별 몬스터 스텟'!L1302*'(참고)타워 스텟 가치'!$U$17,'스테이지별 몬스터 스텟'!M1302*'(참고)타워 스텟 가치'!$V$17,'스테이지별 몬스터 스텟'!N1302*'(참고)타워 스텟 가치'!$W$17,'스테이지별 몬스터 스텟'!O1302*'(참고)타워 스텟 가치'!$X$17,'스테이지별 몬스터 스텟'!P1302*'(참고)타워 스텟 가치'!$Y$17)</f>
        <v>806165.06250000303</v>
      </c>
      <c r="R1302">
        <v>1</v>
      </c>
      <c r="S1302">
        <f>VLOOKUP($F1302,'(참고)타워 스텟 가치'!$B$7:$L$11,S$2,0)+(VLOOKUP($F1302,'(참고)타워 스텟 가치'!$B$7:$L$11,S$2,0)*$E1302)</f>
        <v>590.62500000000227</v>
      </c>
      <c r="T1302">
        <f>VLOOKUP($F1302,'(참고)타워 스텟 가치'!$B$7:$L$11,T$2,0)+(VLOOKUP($F1302,'(참고)타워 스텟 가치'!$B$7:$L$11,T$2,0)*$E1302)</f>
        <v>1063.1250000000041</v>
      </c>
      <c r="U1302">
        <f>VLOOKUP($F1302,'(참고)타워 스텟 가치'!$B$7:$L$11,U$2,0)+(VLOOKUP($F1302,'(참고)타워 스텟 가치'!$B$7:$L$11,U$2,0)*$E1302)</f>
        <v>525000.00000000198</v>
      </c>
      <c r="V1302">
        <f>VLOOKUP($F1302,'(참고)타워 스텟 가치'!$B$7:$L$11,V$2,0)+(VLOOKUP($F1302,'(참고)타워 스텟 가치'!$B$7:$L$11,V$2,0)*$E1302)</f>
        <v>7087.5000000000273</v>
      </c>
      <c r="W1302">
        <f>VLOOKUP($F1302,'(참고)타워 스텟 가치'!$B$7:$L$11,W$2,0)+(VLOOKUP($F1302,'(참고)타워 스텟 가치'!$B$7:$L$11,W$2,0)*$E1302)</f>
        <v>118.12500000000045</v>
      </c>
      <c r="X1302">
        <f>VLOOKUP($F1302,'(참고)타워 스텟 가치'!$B$7:$L$11,X$2,0)+(VLOOKUP($F1302,'(참고)타워 스텟 가치'!$B$7:$L$11,X$2,0)*$E1302)</f>
        <v>31.500000000000117</v>
      </c>
      <c r="Y1302">
        <f>VLOOKUP($F1302,'(참고)타워 스텟 가치'!$B$7:$L$11,Y$2,0)+(VLOOKUP($F1302,'(참고)타워 스텟 가치'!$B$7:$L$11,Y$2,0)*$E1302)</f>
        <v>0</v>
      </c>
      <c r="Z1302">
        <f>VLOOKUP($F1302,'(참고)타워 스텟 가치'!$B$7:$L$11,Z$2,0)+(VLOOKUP($F1302,'(참고)타워 스텟 가치'!$B$7:$L$11,Z$2,0)*$E1302)</f>
        <v>0</v>
      </c>
      <c r="AA1302">
        <f>VLOOKUP($F1302,'(참고)타워 스텟 가치'!$B$7:$L$11,AA$2,0)+(VLOOKUP($F1302,'(참고)타워 스텟 가치'!$B$7:$L$11,AA$2,0)*$E1302)</f>
        <v>73.50000000000027</v>
      </c>
      <c r="AB1302">
        <f>SUM('스테이지별 몬스터 스텟'!S1302*'(참고)타워 스텟 가치'!$Q$17,'스테이지별 몬스터 스텟'!T1302*'(참고)타워 스텟 가치'!$R$17,'스테이지별 몬스터 스텟'!U1302*'(참고)타워 스텟 가치'!$S$17,'스테이지별 몬스터 스텟'!V1302*'(참고)타워 스텟 가치'!$T$17,'스테이지별 몬스터 스텟'!W1302*'(참고)타워 스텟 가치'!$U$17,'스테이지별 몬스터 스텟'!X1302*'(참고)타워 스텟 가치'!$V$17,'스테이지별 몬스터 스텟'!Y1302*'(참고)타워 스텟 가치'!$W$17,'스테이지별 몬스터 스텟'!Z1302*'(참고)타워 스텟 가치'!$X$17,'스테이지별 몬스터 스텟'!AA1302*'(참고)타워 스텟 가치'!$Y$17)</f>
        <v>804865.68750000303</v>
      </c>
      <c r="AC1302">
        <v>2</v>
      </c>
      <c r="AD1302">
        <f>VLOOKUP($F1302,'(참고)타워 스텟 가치'!$B$12:$L$16,AD$2,0)+(VLOOKUP($F1302,'(참고)타워 스텟 가치'!$B$12:$L$16,AD$2,0)*$E1302)</f>
        <v>590.62500000000227</v>
      </c>
      <c r="AE1302">
        <f>VLOOKUP($F1302,'(참고)타워 스텟 가치'!$B$12:$L$16,AE$2,0)+(VLOOKUP($F1302,'(참고)타워 스텟 가치'!$B$12:$L$16,AE$2,0)*$E1302)</f>
        <v>708.75000000000273</v>
      </c>
      <c r="AF1302">
        <f>VLOOKUP($F1302,'(참고)타워 스텟 가치'!$B$12:$L$16,AF$2,0)+(VLOOKUP($F1302,'(참고)타워 스텟 가치'!$B$12:$L$16,AF$2,0)*$E1302)</f>
        <v>525000.00000000198</v>
      </c>
      <c r="AG1302">
        <f>VLOOKUP($F1302,'(참고)타워 스텟 가치'!$B$12:$L$16,AG$2,0)+(VLOOKUP($F1302,'(참고)타워 스텟 가치'!$B$12:$L$16,AG$2,0)*$E1302)</f>
        <v>3543.7500000000136</v>
      </c>
      <c r="AH1302">
        <f>VLOOKUP($F1302,'(참고)타워 스텟 가치'!$B$12:$L$16,AH$2,0)+(VLOOKUP($F1302,'(참고)타워 스텟 가치'!$B$12:$L$16,AH$2,0)*$E1302)</f>
        <v>118.12500000000045</v>
      </c>
      <c r="AI1302">
        <f>VLOOKUP($F1302,'(참고)타워 스텟 가치'!$B$12:$L$16,AI$2,0)+(VLOOKUP($F1302,'(참고)타워 스텟 가치'!$B$12:$L$16,AI$2,0)*$E1302)</f>
        <v>31.500000000000117</v>
      </c>
      <c r="AJ1302">
        <f>VLOOKUP($F1302,'(참고)타워 스텟 가치'!$B$12:$L$16,AJ$2,0)+(VLOOKUP($F1302,'(참고)타워 스텟 가치'!$B$12:$L$16,AJ$2,0)*$E1302)</f>
        <v>0</v>
      </c>
      <c r="AK1302">
        <f>VLOOKUP($F1302,'(참고)타워 스텟 가치'!$B$12:$L$16,AK$2,0)+(VLOOKUP($F1302,'(참고)타워 스텟 가치'!$B$12:$L$16,AK$2,0)*$E1302)</f>
        <v>0</v>
      </c>
      <c r="AL1302">
        <f>VLOOKUP($F1302,'(참고)타워 스텟 가치'!$B$12:$L$16,AL$2,0)+(VLOOKUP($F1302,'(참고)타워 스텟 가치'!$B$12:$L$16,AL$2,0)*$E1302)</f>
        <v>147.00000000000054</v>
      </c>
      <c r="AM1302">
        <f>SUM('스테이지별 몬스터 스텟'!AD1302*'(참고)타워 스텟 가치'!$Q$17,'스테이지별 몬스터 스텟'!AE1302*'(참고)타워 스텟 가치'!$R$17,'스테이지별 몬스터 스텟'!AF1302*'(참고)타워 스텟 가치'!$S$17,'스테이지별 몬스터 스텟'!AG1302*'(참고)타워 스텟 가치'!$T$17,'스테이지별 몬스터 스텟'!AH1302*'(참고)타워 스텟 가치'!$U$17,'스테이지별 몬스터 스텟'!AI1302*'(참고)타워 스텟 가치'!$V$17,'스테이지별 몬스터 스텟'!AJ1302*'(참고)타워 스텟 가치'!$W$17,'스테이지별 몬스터 스텟'!AK1302*'(참고)타워 스텟 가치'!$X$17,'스테이지별 몬스터 스텟'!AL1302*'(참고)타워 스텟 가치'!$Y$17)</f>
        <v>797393.62500000303</v>
      </c>
      <c r="AN1302">
        <v>3</v>
      </c>
    </row>
    <row r="1303" spans="3:40" x14ac:dyDescent="0.3">
      <c r="C1303">
        <v>4</v>
      </c>
      <c r="D1303">
        <f t="shared" si="62"/>
        <v>260</v>
      </c>
      <c r="E1303" s="52">
        <f>VLOOKUP(D1303,'스테이지별 난이도 설정'!B:C,2,0)</f>
        <v>104.0000000000004</v>
      </c>
      <c r="F1303" t="str">
        <f t="shared" si="63"/>
        <v>유니크</v>
      </c>
      <c r="G1303">
        <f t="shared" si="61"/>
        <v>6</v>
      </c>
      <c r="H1303">
        <f>VLOOKUP($F1303,'(참고)타워 스텟 가치'!$B$2:$L$6,H$2,0)+(VLOOKUP($F1303,'(참고)타워 스텟 가치'!$B$2:$L$6,H$2,0)*$E1303)</f>
        <v>2657.81250000001</v>
      </c>
      <c r="I1303">
        <f>VLOOKUP($F1303,'(참고)타워 스텟 가치'!$B$2:$L$6,I$2,0)+(VLOOKUP($F1303,'(참고)타워 스텟 가치'!$B$2:$L$6,I$2,0)*$E1303)</f>
        <v>531.56250000000205</v>
      </c>
      <c r="J1303">
        <f>VLOOKUP($F1303,'(참고)타워 스텟 가치'!$B$2:$L$6,J$2,0)+(VLOOKUP($F1303,'(참고)타워 스텟 가치'!$B$2:$L$6,J$2,0)*$E1303)</f>
        <v>525000.00000000198</v>
      </c>
      <c r="K1303">
        <f>VLOOKUP($F1303,'(참고)타워 스텟 가치'!$B$2:$L$6,K$2,0)+(VLOOKUP($F1303,'(참고)타워 스텟 가치'!$B$2:$L$6,K$2,0)*$E1303)</f>
        <v>10631.25000000004</v>
      </c>
      <c r="L1303">
        <f>VLOOKUP($F1303,'(참고)타워 스텟 가치'!$B$2:$L$6,L$2,0)+(VLOOKUP($F1303,'(참고)타워 스텟 가치'!$B$2:$L$6,L$2,0)*$E1303)</f>
        <v>177.18750000000068</v>
      </c>
      <c r="M1303">
        <f>VLOOKUP($F1303,'(참고)타워 스텟 가치'!$B$2:$L$6,M$2,0)+(VLOOKUP($F1303,'(참고)타워 스텟 가치'!$B$2:$L$6,M$2,0)*$E1303)</f>
        <v>31.500000000000117</v>
      </c>
      <c r="N1303">
        <f>VLOOKUP($F1303,'(참고)타워 스텟 가치'!$B$2:$L$6,N$2,0)+(VLOOKUP($F1303,'(참고)타워 스텟 가치'!$B$2:$L$6,N$2,0)*$E1303)</f>
        <v>0</v>
      </c>
      <c r="O1303">
        <f>VLOOKUP($F1303,'(참고)타워 스텟 가치'!$B$2:$L$6,O$2,0)+(VLOOKUP($F1303,'(참고)타워 스텟 가치'!$B$2:$L$6,O$2,0)*$E1303)</f>
        <v>0</v>
      </c>
      <c r="P1303">
        <f>VLOOKUP($F1303,'(참고)타워 스텟 가치'!$B$2:$L$6,P$2,0)+(VLOOKUP($F1303,'(참고)타워 스텟 가치'!$B$2:$L$6,P$2,0)*$E1303)</f>
        <v>105.0000000000004</v>
      </c>
      <c r="Q1303">
        <f>SUM('스테이지별 몬스터 스텟'!H1303*'(참고)타워 스텟 가치'!$Q$17,'스테이지별 몬스터 스텟'!I1303*'(참고)타워 스텟 가치'!$R$17,'스테이지별 몬스터 스텟'!J1303*'(참고)타워 스텟 가치'!$S$17,'스테이지별 몬스터 스텟'!K1303*'(참고)타워 스텟 가치'!$T$17,'스테이지별 몬스터 스텟'!L1303*'(참고)타워 스텟 가치'!$U$17,'스테이지별 몬스터 스텟'!M1303*'(참고)타워 스텟 가치'!$V$17,'스테이지별 몬스터 스텟'!N1303*'(참고)타워 스텟 가치'!$W$17,'스테이지별 몬스터 스텟'!O1303*'(참고)타워 스텟 가치'!$X$17,'스테이지별 몬스터 스텟'!P1303*'(참고)타워 스텟 가치'!$Y$17)</f>
        <v>815471.34375000314</v>
      </c>
      <c r="R1303">
        <v>1</v>
      </c>
      <c r="S1303">
        <f>VLOOKUP($F1303,'(참고)타워 스텟 가치'!$B$7:$L$11,S$2,0)+(VLOOKUP($F1303,'(참고)타워 스텟 가치'!$B$7:$L$11,S$2,0)*$E1303)</f>
        <v>885.93750000000341</v>
      </c>
      <c r="T1303">
        <f>VLOOKUP($F1303,'(참고)타워 스텟 가치'!$B$7:$L$11,T$2,0)+(VLOOKUP($F1303,'(참고)타워 스텟 가치'!$B$7:$L$11,T$2,0)*$E1303)</f>
        <v>1594.6875000000061</v>
      </c>
      <c r="U1303">
        <f>VLOOKUP($F1303,'(참고)타워 스텟 가치'!$B$7:$L$11,U$2,0)+(VLOOKUP($F1303,'(참고)타워 스텟 가치'!$B$7:$L$11,U$2,0)*$E1303)</f>
        <v>525000.00000000198</v>
      </c>
      <c r="V1303">
        <f>VLOOKUP($F1303,'(참고)타워 스텟 가치'!$B$7:$L$11,V$2,0)+(VLOOKUP($F1303,'(참고)타워 스텟 가치'!$B$7:$L$11,V$2,0)*$E1303)</f>
        <v>10631.25000000004</v>
      </c>
      <c r="W1303">
        <f>VLOOKUP($F1303,'(참고)타워 스텟 가치'!$B$7:$L$11,W$2,0)+(VLOOKUP($F1303,'(참고)타워 스텟 가치'!$B$7:$L$11,W$2,0)*$E1303)</f>
        <v>177.18750000000068</v>
      </c>
      <c r="X1303">
        <f>VLOOKUP($F1303,'(참고)타워 스텟 가치'!$B$7:$L$11,X$2,0)+(VLOOKUP($F1303,'(참고)타워 스텟 가치'!$B$7:$L$11,X$2,0)*$E1303)</f>
        <v>31.500000000000117</v>
      </c>
      <c r="Y1303">
        <f>VLOOKUP($F1303,'(참고)타워 스텟 가치'!$B$7:$L$11,Y$2,0)+(VLOOKUP($F1303,'(참고)타워 스텟 가치'!$B$7:$L$11,Y$2,0)*$E1303)</f>
        <v>0</v>
      </c>
      <c r="Z1303">
        <f>VLOOKUP($F1303,'(참고)타워 스텟 가치'!$B$7:$L$11,Z$2,0)+(VLOOKUP($F1303,'(참고)타워 스텟 가치'!$B$7:$L$11,Z$2,0)*$E1303)</f>
        <v>0</v>
      </c>
      <c r="AA1303">
        <f>VLOOKUP($F1303,'(참고)타워 스텟 가치'!$B$7:$L$11,AA$2,0)+(VLOOKUP($F1303,'(참고)타워 스텟 가치'!$B$7:$L$11,AA$2,0)*$E1303)</f>
        <v>105.0000000000004</v>
      </c>
      <c r="AB1303">
        <f>SUM('스테이지별 몬스터 스텟'!S1303*'(참고)타워 스텟 가치'!$Q$17,'스테이지별 몬스터 스텟'!T1303*'(참고)타워 스텟 가치'!$R$17,'스테이지별 몬스터 스텟'!U1303*'(참고)타워 스텟 가치'!$S$17,'스테이지별 몬스터 스텟'!V1303*'(참고)타워 스텟 가치'!$T$17,'스테이지별 몬스터 스텟'!W1303*'(참고)타워 스텟 가치'!$U$17,'스테이지별 몬스터 스텟'!X1303*'(참고)타워 스텟 가치'!$V$17,'스테이지별 몬스터 스텟'!Y1303*'(참고)타워 스텟 가치'!$W$17,'스테이지별 몬스터 스텟'!Z1303*'(참고)타워 스텟 가치'!$X$17,'스테이지별 몬스터 스텟'!AA1303*'(참고)타워 스텟 가치'!$Y$17)</f>
        <v>813522.28125000314</v>
      </c>
      <c r="AC1303">
        <v>2</v>
      </c>
      <c r="AD1303">
        <f>VLOOKUP($F1303,'(참고)타워 스텟 가치'!$B$12:$L$16,AD$2,0)+(VLOOKUP($F1303,'(참고)타워 스텟 가치'!$B$12:$L$16,AD$2,0)*$E1303)</f>
        <v>885.93750000000341</v>
      </c>
      <c r="AE1303">
        <f>VLOOKUP($F1303,'(참고)타워 스텟 가치'!$B$12:$L$16,AE$2,0)+(VLOOKUP($F1303,'(참고)타워 스텟 가치'!$B$12:$L$16,AE$2,0)*$E1303)</f>
        <v>1063.1250000000041</v>
      </c>
      <c r="AF1303">
        <f>VLOOKUP($F1303,'(참고)타워 스텟 가치'!$B$12:$L$16,AF$2,0)+(VLOOKUP($F1303,'(참고)타워 스텟 가치'!$B$12:$L$16,AF$2,0)*$E1303)</f>
        <v>525000.00000000198</v>
      </c>
      <c r="AG1303">
        <f>VLOOKUP($F1303,'(참고)타워 스텟 가치'!$B$12:$L$16,AG$2,0)+(VLOOKUP($F1303,'(참고)타워 스텟 가치'!$B$12:$L$16,AG$2,0)*$E1303)</f>
        <v>5315.62500000002</v>
      </c>
      <c r="AH1303">
        <f>VLOOKUP($F1303,'(참고)타워 스텟 가치'!$B$12:$L$16,AH$2,0)+(VLOOKUP($F1303,'(참고)타워 스텟 가치'!$B$12:$L$16,AH$2,0)*$E1303)</f>
        <v>177.18750000000068</v>
      </c>
      <c r="AI1303">
        <f>VLOOKUP($F1303,'(참고)타워 스텟 가치'!$B$12:$L$16,AI$2,0)+(VLOOKUP($F1303,'(참고)타워 스텟 가치'!$B$12:$L$16,AI$2,0)*$E1303)</f>
        <v>31.500000000000117</v>
      </c>
      <c r="AJ1303">
        <f>VLOOKUP($F1303,'(참고)타워 스텟 가치'!$B$12:$L$16,AJ$2,0)+(VLOOKUP($F1303,'(참고)타워 스텟 가치'!$B$12:$L$16,AJ$2,0)*$E1303)</f>
        <v>0</v>
      </c>
      <c r="AK1303">
        <f>VLOOKUP($F1303,'(참고)타워 스텟 가치'!$B$12:$L$16,AK$2,0)+(VLOOKUP($F1303,'(참고)타워 스텟 가치'!$B$12:$L$16,AK$2,0)*$E1303)</f>
        <v>0</v>
      </c>
      <c r="AL1303">
        <f>VLOOKUP($F1303,'(참고)타워 스텟 가치'!$B$12:$L$16,AL$2,0)+(VLOOKUP($F1303,'(참고)타워 스텟 가치'!$B$12:$L$16,AL$2,0)*$E1303)</f>
        <v>210.0000000000008</v>
      </c>
      <c r="AM1303">
        <f>SUM('스테이지별 몬스터 스텟'!AD1303*'(참고)타워 스텟 가치'!$Q$17,'스테이지별 몬스터 스텟'!AE1303*'(참고)타워 스텟 가치'!$R$17,'스테이지별 몬스터 스텟'!AF1303*'(참고)타워 스텟 가치'!$S$17,'스테이지별 몬스터 스텟'!AG1303*'(참고)타워 스텟 가치'!$T$17,'스테이지별 몬스터 스텟'!AH1303*'(참고)타워 스텟 가치'!$U$17,'스테이지별 몬스터 스텟'!AI1303*'(참고)타워 스텟 가치'!$V$17,'스테이지별 몬스터 스텟'!AJ1303*'(참고)타워 스텟 가치'!$W$17,'스테이지별 몬스터 스텟'!AK1303*'(참고)타워 스텟 가치'!$X$17,'스테이지별 몬스터 스텟'!AL1303*'(참고)타워 스텟 가치'!$Y$17)</f>
        <v>802303.68750000303</v>
      </c>
      <c r="AN1303">
        <v>3</v>
      </c>
    </row>
    <row r="1304" spans="3:40" x14ac:dyDescent="0.3">
      <c r="C1304">
        <v>5</v>
      </c>
      <c r="D1304">
        <f t="shared" si="62"/>
        <v>260</v>
      </c>
      <c r="E1304" s="52">
        <f>VLOOKUP(D1304,'스테이지별 난이도 설정'!B:C,2,0)</f>
        <v>104.0000000000004</v>
      </c>
      <c r="F1304" t="str">
        <f t="shared" si="63"/>
        <v>스페셜</v>
      </c>
      <c r="G1304">
        <f t="shared" si="61"/>
        <v>6</v>
      </c>
      <c r="H1304">
        <f>VLOOKUP($F1304,'(참고)타워 스텟 가치'!$B$2:$L$6,H$2,0)+(VLOOKUP($F1304,'(참고)타워 스텟 가치'!$B$2:$L$6,H$2,0)*$E1304)</f>
        <v>3986.718750000015</v>
      </c>
      <c r="I1304">
        <f>VLOOKUP($F1304,'(참고)타워 스텟 가치'!$B$2:$L$6,I$2,0)+(VLOOKUP($F1304,'(참고)타워 스텟 가치'!$B$2:$L$6,I$2,0)*$E1304)</f>
        <v>797.34375000000307</v>
      </c>
      <c r="J1304">
        <f>VLOOKUP($F1304,'(참고)타워 스텟 가치'!$B$2:$L$6,J$2,0)+(VLOOKUP($F1304,'(참고)타워 스텟 가치'!$B$2:$L$6,J$2,0)*$E1304)</f>
        <v>525000.00000000198</v>
      </c>
      <c r="K1304">
        <f>VLOOKUP($F1304,'(참고)타워 스텟 가치'!$B$2:$L$6,K$2,0)+(VLOOKUP($F1304,'(참고)타워 스텟 가치'!$B$2:$L$6,K$2,0)*$E1304)</f>
        <v>15946.87500000006</v>
      </c>
      <c r="L1304">
        <f>VLOOKUP($F1304,'(참고)타워 스텟 가치'!$B$2:$L$6,L$2,0)+(VLOOKUP($F1304,'(참고)타워 스텟 가치'!$B$2:$L$6,L$2,0)*$E1304)</f>
        <v>265.78125000000102</v>
      </c>
      <c r="M1304">
        <f>VLOOKUP($F1304,'(참고)타워 스텟 가치'!$B$2:$L$6,M$2,0)+(VLOOKUP($F1304,'(참고)타워 스텟 가치'!$B$2:$L$6,M$2,0)*$E1304)</f>
        <v>31.500000000000117</v>
      </c>
      <c r="N1304">
        <f>VLOOKUP($F1304,'(참고)타워 스텟 가치'!$B$2:$L$6,N$2,0)+(VLOOKUP($F1304,'(참고)타워 스텟 가치'!$B$2:$L$6,N$2,0)*$E1304)</f>
        <v>0</v>
      </c>
      <c r="O1304">
        <f>VLOOKUP($F1304,'(참고)타워 스텟 가치'!$B$2:$L$6,O$2,0)+(VLOOKUP($F1304,'(참고)타워 스텟 가치'!$B$2:$L$6,O$2,0)*$E1304)</f>
        <v>0</v>
      </c>
      <c r="P1304">
        <f>VLOOKUP($F1304,'(참고)타워 스텟 가치'!$B$2:$L$6,P$2,0)+(VLOOKUP($F1304,'(참고)타워 스텟 가치'!$B$2:$L$6,P$2,0)*$E1304)</f>
        <v>105.0000000000004</v>
      </c>
      <c r="Q1304">
        <f>SUM('스테이지별 몬스터 스텟'!H1304*'(참고)타워 스텟 가치'!$Q$17,'스테이지별 몬스터 스텟'!I1304*'(참고)타워 스텟 가치'!$R$17,'스테이지별 몬스터 스텟'!J1304*'(참고)타워 스텟 가치'!$S$17,'스테이지별 몬스터 스텟'!K1304*'(참고)타워 스텟 가치'!$T$17,'스테이지별 몬스터 스텟'!L1304*'(참고)타워 스텟 가치'!$U$17,'스테이지별 몬스터 스텟'!M1304*'(참고)타워 스텟 가치'!$V$17,'스테이지별 몬스터 스텟'!N1304*'(참고)타워 스텟 가치'!$W$17,'스테이지별 몬스터 스텟'!O1304*'(참고)타워 스텟 가치'!$X$17,'스테이지별 몬스터 스텟'!P1304*'(참고)타워 스텟 가치'!$Y$17)</f>
        <v>829336.26562500314</v>
      </c>
      <c r="R1304">
        <v>1</v>
      </c>
      <c r="S1304">
        <f>VLOOKUP($F1304,'(참고)타워 스텟 가치'!$B$7:$L$11,S$2,0)+(VLOOKUP($F1304,'(참고)타워 스텟 가치'!$B$7:$L$11,S$2,0)*$E1304)</f>
        <v>1328.906250000005</v>
      </c>
      <c r="T1304">
        <f>VLOOKUP($F1304,'(참고)타워 스텟 가치'!$B$7:$L$11,T$2,0)+(VLOOKUP($F1304,'(참고)타워 스텟 가치'!$B$7:$L$11,T$2,0)*$E1304)</f>
        <v>2392.0312500000091</v>
      </c>
      <c r="U1304">
        <f>VLOOKUP($F1304,'(참고)타워 스텟 가치'!$B$7:$L$11,U$2,0)+(VLOOKUP($F1304,'(참고)타워 스텟 가치'!$B$7:$L$11,U$2,0)*$E1304)</f>
        <v>525000.00000000198</v>
      </c>
      <c r="V1304">
        <f>VLOOKUP($F1304,'(참고)타워 스텟 가치'!$B$7:$L$11,V$2,0)+(VLOOKUP($F1304,'(참고)타워 스텟 가치'!$B$7:$L$11,V$2,0)*$E1304)</f>
        <v>15946.87500000006</v>
      </c>
      <c r="W1304">
        <f>VLOOKUP($F1304,'(참고)타워 스텟 가치'!$B$7:$L$11,W$2,0)+(VLOOKUP($F1304,'(참고)타워 스텟 가치'!$B$7:$L$11,W$2,0)*$E1304)</f>
        <v>265.78125000000102</v>
      </c>
      <c r="X1304">
        <f>VLOOKUP($F1304,'(참고)타워 스텟 가치'!$B$7:$L$11,X$2,0)+(VLOOKUP($F1304,'(참고)타워 스텟 가치'!$B$7:$L$11,X$2,0)*$E1304)</f>
        <v>31.500000000000117</v>
      </c>
      <c r="Y1304">
        <f>VLOOKUP($F1304,'(참고)타워 스텟 가치'!$B$7:$L$11,Y$2,0)+(VLOOKUP($F1304,'(참고)타워 스텟 가치'!$B$7:$L$11,Y$2,0)*$E1304)</f>
        <v>0</v>
      </c>
      <c r="Z1304">
        <f>VLOOKUP($F1304,'(참고)타워 스텟 가치'!$B$7:$L$11,Z$2,0)+(VLOOKUP($F1304,'(참고)타워 스텟 가치'!$B$7:$L$11,Z$2,0)*$E1304)</f>
        <v>0</v>
      </c>
      <c r="AA1304">
        <f>VLOOKUP($F1304,'(참고)타워 스텟 가치'!$B$7:$L$11,AA$2,0)+(VLOOKUP($F1304,'(참고)타워 스텟 가치'!$B$7:$L$11,AA$2,0)*$E1304)</f>
        <v>105.0000000000004</v>
      </c>
      <c r="AB1304">
        <f>SUM('스테이지별 몬스터 스텟'!S1304*'(참고)타워 스텟 가치'!$Q$17,'스테이지별 몬스터 스텟'!T1304*'(참고)타워 스텟 가치'!$R$17,'스테이지별 몬스터 스텟'!U1304*'(참고)타워 스텟 가치'!$S$17,'스테이지별 몬스터 스텟'!V1304*'(참고)타워 스텟 가치'!$T$17,'스테이지별 몬스터 스텟'!W1304*'(참고)타워 스텟 가치'!$U$17,'스테이지별 몬스터 스텟'!X1304*'(참고)타워 스텟 가치'!$V$17,'스테이지별 몬스터 스텟'!Y1304*'(참고)타워 스텟 가치'!$W$17,'스테이지별 몬스터 스텟'!Z1304*'(참고)타워 스텟 가치'!$X$17,'스테이지별 몬스터 스텟'!AA1304*'(참고)타워 스텟 가치'!$Y$17)</f>
        <v>826412.67187500314</v>
      </c>
      <c r="AC1304">
        <v>2</v>
      </c>
      <c r="AD1304">
        <f>VLOOKUP($F1304,'(참고)타워 스텟 가치'!$B$12:$L$16,AD$2,0)+(VLOOKUP($F1304,'(참고)타워 스텟 가치'!$B$12:$L$16,AD$2,0)*$E1304)</f>
        <v>1328.906250000005</v>
      </c>
      <c r="AE1304">
        <f>VLOOKUP($F1304,'(참고)타워 스텟 가치'!$B$12:$L$16,AE$2,0)+(VLOOKUP($F1304,'(참고)타워 스텟 가치'!$B$12:$L$16,AE$2,0)*$E1304)</f>
        <v>1594.6875000000061</v>
      </c>
      <c r="AF1304">
        <f>VLOOKUP($F1304,'(참고)타워 스텟 가치'!$B$12:$L$16,AF$2,0)+(VLOOKUP($F1304,'(참고)타워 스텟 가치'!$B$12:$L$16,AF$2,0)*$E1304)</f>
        <v>525000.00000000198</v>
      </c>
      <c r="AG1304">
        <f>VLOOKUP($F1304,'(참고)타워 스텟 가치'!$B$12:$L$16,AG$2,0)+(VLOOKUP($F1304,'(참고)타워 스텟 가치'!$B$12:$L$16,AG$2,0)*$E1304)</f>
        <v>7973.43750000003</v>
      </c>
      <c r="AH1304">
        <f>VLOOKUP($F1304,'(참고)타워 스텟 가치'!$B$12:$L$16,AH$2,0)+(VLOOKUP($F1304,'(참고)타워 스텟 가치'!$B$12:$L$16,AH$2,0)*$E1304)</f>
        <v>265.78125000000102</v>
      </c>
      <c r="AI1304">
        <f>VLOOKUP($F1304,'(참고)타워 스텟 가치'!$B$12:$L$16,AI$2,0)+(VLOOKUP($F1304,'(참고)타워 스텟 가치'!$B$12:$L$16,AI$2,0)*$E1304)</f>
        <v>31.500000000000117</v>
      </c>
      <c r="AJ1304">
        <f>VLOOKUP($F1304,'(참고)타워 스텟 가치'!$B$12:$L$16,AJ$2,0)+(VLOOKUP($F1304,'(참고)타워 스텟 가치'!$B$12:$L$16,AJ$2,0)*$E1304)</f>
        <v>0</v>
      </c>
      <c r="AK1304">
        <f>VLOOKUP($F1304,'(참고)타워 스텟 가치'!$B$12:$L$16,AK$2,0)+(VLOOKUP($F1304,'(참고)타워 스텟 가치'!$B$12:$L$16,AK$2,0)*$E1304)</f>
        <v>0</v>
      </c>
      <c r="AL1304">
        <f>VLOOKUP($F1304,'(참고)타워 스텟 가치'!$B$12:$L$16,AL$2,0)+(VLOOKUP($F1304,'(참고)타워 스텟 가치'!$B$12:$L$16,AL$2,0)*$E1304)</f>
        <v>210.0000000000008</v>
      </c>
      <c r="AM1304">
        <f>SUM('스테이지별 몬스터 스텟'!AD1304*'(참고)타워 스텟 가치'!$Q$17,'스테이지별 몬스터 스텟'!AE1304*'(참고)타워 스텟 가치'!$R$17,'스테이지별 몬스터 스텟'!AF1304*'(참고)타워 스텟 가치'!$S$17,'스테이지별 몬스터 스텟'!AG1304*'(참고)타워 스텟 가치'!$T$17,'스테이지별 몬스터 스텟'!AH1304*'(참고)타워 스텟 가치'!$U$17,'스테이지별 몬스터 스텟'!AI1304*'(참고)타워 스텟 가치'!$V$17,'스테이지별 몬스터 스텟'!AJ1304*'(참고)타워 스텟 가치'!$W$17,'스테이지별 몬스터 스텟'!AK1304*'(참고)타워 스텟 가치'!$X$17,'스테이지별 몬스터 스텟'!AL1304*'(참고)타워 스텟 가치'!$Y$17)</f>
        <v>809479.78125000314</v>
      </c>
      <c r="AN1304">
        <v>3</v>
      </c>
    </row>
    <row r="1305" spans="3:40" x14ac:dyDescent="0.3">
      <c r="C1305">
        <v>1</v>
      </c>
      <c r="D1305">
        <f t="shared" si="62"/>
        <v>261</v>
      </c>
      <c r="E1305" s="52">
        <f>VLOOKUP(D1305,'스테이지별 난이도 설정'!B:C,2,0)</f>
        <v>104.4000000000004</v>
      </c>
      <c r="F1305" t="str">
        <f t="shared" si="63"/>
        <v>일반</v>
      </c>
      <c r="G1305">
        <f t="shared" si="61"/>
        <v>6</v>
      </c>
      <c r="H1305">
        <f>VLOOKUP($F1305,'(참고)타워 스텟 가치'!$B$2:$L$6,H$2,0)+(VLOOKUP($F1305,'(참고)타워 스텟 가치'!$B$2:$L$6,H$2,0)*$E1305)</f>
        <v>790.50000000000307</v>
      </c>
      <c r="I1305">
        <f>VLOOKUP($F1305,'(참고)타워 스텟 가치'!$B$2:$L$6,I$2,0)+(VLOOKUP($F1305,'(참고)타워 스텟 가치'!$B$2:$L$6,I$2,0)*$E1305)</f>
        <v>158.10000000000059</v>
      </c>
      <c r="J1305">
        <f>VLOOKUP($F1305,'(참고)타워 스텟 가치'!$B$2:$L$6,J$2,0)+(VLOOKUP($F1305,'(참고)타워 스텟 가치'!$B$2:$L$6,J$2,0)*$E1305)</f>
        <v>527000.0000000021</v>
      </c>
      <c r="K1305">
        <f>VLOOKUP($F1305,'(참고)타워 스텟 가치'!$B$2:$L$6,K$2,0)+(VLOOKUP($F1305,'(참고)타워 스텟 가치'!$B$2:$L$6,K$2,0)*$E1305)</f>
        <v>3162.0000000000123</v>
      </c>
      <c r="L1305">
        <f>VLOOKUP($F1305,'(참고)타워 스텟 가치'!$B$2:$L$6,L$2,0)+(VLOOKUP($F1305,'(참고)타워 스텟 가치'!$B$2:$L$6,L$2,0)*$E1305)</f>
        <v>52.700000000000202</v>
      </c>
      <c r="M1305">
        <f>VLOOKUP($F1305,'(참고)타워 스텟 가치'!$B$2:$L$6,M$2,0)+(VLOOKUP($F1305,'(참고)타워 스텟 가치'!$B$2:$L$6,M$2,0)*$E1305)</f>
        <v>31.620000000000122</v>
      </c>
      <c r="N1305">
        <f>VLOOKUP($F1305,'(참고)타워 스텟 가치'!$B$2:$L$6,N$2,0)+(VLOOKUP($F1305,'(참고)타워 스텟 가치'!$B$2:$L$6,N$2,0)*$E1305)</f>
        <v>0</v>
      </c>
      <c r="O1305">
        <f>VLOOKUP($F1305,'(참고)타워 스텟 가치'!$B$2:$L$6,O$2,0)+(VLOOKUP($F1305,'(참고)타워 스텟 가치'!$B$2:$L$6,O$2,0)*$E1305)</f>
        <v>0</v>
      </c>
      <c r="P1305">
        <f>VLOOKUP($F1305,'(참고)타워 스텟 가치'!$B$2:$L$6,P$2,0)+(VLOOKUP($F1305,'(참고)타워 스텟 가치'!$B$2:$L$6,P$2,0)*$E1305)</f>
        <v>73.780000000000285</v>
      </c>
      <c r="Q1305">
        <f>SUM('스테이지별 몬스터 스텟'!H1305*'(참고)타워 스텟 가치'!$Q$17,'스테이지별 몬스터 스텟'!I1305*'(참고)타워 스텟 가치'!$R$17,'스테이지별 몬스터 스텟'!J1305*'(참고)타워 스텟 가치'!$S$17,'스테이지별 몬스터 스텟'!K1305*'(참고)타워 스텟 가치'!$T$17,'스테이지별 몬스터 스텟'!L1305*'(참고)타워 스텟 가치'!$U$17,'스테이지별 몬스터 스텟'!M1305*'(참고)타워 스텟 가치'!$V$17,'스테이지별 몬스터 스텟'!N1305*'(참고)타워 스텟 가치'!$W$17,'스테이지별 몬스터 스텟'!O1305*'(참고)타워 스텟 가치'!$X$17,'스테이지별 몬스터 스텟'!P1305*'(참고)타워 스텟 가치'!$Y$17)</f>
        <v>798926.73000000324</v>
      </c>
      <c r="R1305">
        <v>1</v>
      </c>
      <c r="S1305">
        <f>VLOOKUP($F1305,'(참고)타워 스텟 가치'!$B$7:$L$11,S$2,0)+(VLOOKUP($F1305,'(참고)타워 스텟 가치'!$B$7:$L$11,S$2,0)*$E1305)</f>
        <v>263.50000000000102</v>
      </c>
      <c r="T1305">
        <f>VLOOKUP($F1305,'(참고)타워 스텟 가치'!$B$7:$L$11,T$2,0)+(VLOOKUP($F1305,'(참고)타워 스텟 가치'!$B$7:$L$11,T$2,0)*$E1305)</f>
        <v>474.30000000000183</v>
      </c>
      <c r="U1305">
        <f>VLOOKUP($F1305,'(참고)타워 스텟 가치'!$B$7:$L$11,U$2,0)+(VLOOKUP($F1305,'(참고)타워 스텟 가치'!$B$7:$L$11,U$2,0)*$E1305)</f>
        <v>527000.0000000021</v>
      </c>
      <c r="V1305">
        <f>VLOOKUP($F1305,'(참고)타워 스텟 가치'!$B$7:$L$11,V$2,0)+(VLOOKUP($F1305,'(참고)타워 스텟 가치'!$B$7:$L$11,V$2,0)*$E1305)</f>
        <v>3162.0000000000123</v>
      </c>
      <c r="W1305">
        <f>VLOOKUP($F1305,'(참고)타워 스텟 가치'!$B$7:$L$11,W$2,0)+(VLOOKUP($F1305,'(참고)타워 스텟 가치'!$B$7:$L$11,W$2,0)*$E1305)</f>
        <v>52.700000000000202</v>
      </c>
      <c r="X1305">
        <f>VLOOKUP($F1305,'(참고)타워 스텟 가치'!$B$7:$L$11,X$2,0)+(VLOOKUP($F1305,'(참고)타워 스텟 가치'!$B$7:$L$11,X$2,0)*$E1305)</f>
        <v>31.620000000000122</v>
      </c>
      <c r="Y1305">
        <f>VLOOKUP($F1305,'(참고)타워 스텟 가치'!$B$7:$L$11,Y$2,0)+(VLOOKUP($F1305,'(참고)타워 스텟 가치'!$B$7:$L$11,Y$2,0)*$E1305)</f>
        <v>0</v>
      </c>
      <c r="Z1305">
        <f>VLOOKUP($F1305,'(참고)타워 스텟 가치'!$B$7:$L$11,Z$2,0)+(VLOOKUP($F1305,'(참고)타워 스텟 가치'!$B$7:$L$11,Z$2,0)*$E1305)</f>
        <v>0</v>
      </c>
      <c r="AA1305">
        <f>VLOOKUP($F1305,'(참고)타워 스텟 가치'!$B$7:$L$11,AA$2,0)+(VLOOKUP($F1305,'(참고)타워 스텟 가치'!$B$7:$L$11,AA$2,0)*$E1305)</f>
        <v>73.780000000000285</v>
      </c>
      <c r="AB1305">
        <f>SUM('스테이지별 몬스터 스텟'!S1305*'(참고)타워 스텟 가치'!$Q$17,'스테이지별 몬스터 스텟'!T1305*'(참고)타워 스텟 가치'!$R$17,'스테이지별 몬스터 스텟'!U1305*'(참고)타워 스텟 가치'!$S$17,'스테이지별 몬스터 스텟'!V1305*'(참고)타워 스텟 가치'!$T$17,'스테이지별 몬스터 스텟'!W1305*'(참고)타워 스텟 가치'!$U$17,'스테이지별 몬스터 스텟'!X1305*'(참고)타워 스텟 가치'!$V$17,'스테이지별 몬스터 스텟'!Y1305*'(참고)타워 스텟 가치'!$W$17,'스테이지별 몬스터 스텟'!Z1305*'(참고)타워 스텟 가치'!$X$17,'스테이지별 몬스터 스텟'!AA1305*'(참고)타워 스텟 가치'!$Y$17)</f>
        <v>798347.03000000317</v>
      </c>
      <c r="AC1305">
        <v>2</v>
      </c>
      <c r="AD1305">
        <f>VLOOKUP($F1305,'(참고)타워 스텟 가치'!$B$12:$L$16,AD$2,0)+(VLOOKUP($F1305,'(참고)타워 스텟 가치'!$B$12:$L$16,AD$2,0)*$E1305)</f>
        <v>263.50000000000102</v>
      </c>
      <c r="AE1305">
        <f>VLOOKUP($F1305,'(참고)타워 스텟 가치'!$B$12:$L$16,AE$2,0)+(VLOOKUP($F1305,'(참고)타워 스텟 가치'!$B$12:$L$16,AE$2,0)*$E1305)</f>
        <v>316.20000000000118</v>
      </c>
      <c r="AF1305">
        <f>VLOOKUP($F1305,'(참고)타워 스텟 가치'!$B$12:$L$16,AF$2,0)+(VLOOKUP($F1305,'(참고)타워 스텟 가치'!$B$12:$L$16,AF$2,0)*$E1305)</f>
        <v>527000.0000000021</v>
      </c>
      <c r="AG1305">
        <f>VLOOKUP($F1305,'(참고)타워 스텟 가치'!$B$12:$L$16,AG$2,0)+(VLOOKUP($F1305,'(참고)타워 스텟 가치'!$B$12:$L$16,AG$2,0)*$E1305)</f>
        <v>1581.0000000000061</v>
      </c>
      <c r="AH1305">
        <f>VLOOKUP($F1305,'(참고)타워 스텟 가치'!$B$12:$L$16,AH$2,0)+(VLOOKUP($F1305,'(참고)타워 스텟 가치'!$B$12:$L$16,AH$2,0)*$E1305)</f>
        <v>52.700000000000202</v>
      </c>
      <c r="AI1305">
        <f>VLOOKUP($F1305,'(참고)타워 스텟 가치'!$B$12:$L$16,AI$2,0)+(VLOOKUP($F1305,'(참고)타워 스텟 가치'!$B$12:$L$16,AI$2,0)*$E1305)</f>
        <v>31.620000000000122</v>
      </c>
      <c r="AJ1305">
        <f>VLOOKUP($F1305,'(참고)타워 스텟 가치'!$B$12:$L$16,AJ$2,0)+(VLOOKUP($F1305,'(참고)타워 스텟 가치'!$B$12:$L$16,AJ$2,0)*$E1305)</f>
        <v>0</v>
      </c>
      <c r="AK1305">
        <f>VLOOKUP($F1305,'(참고)타워 스텟 가치'!$B$12:$L$16,AK$2,0)+(VLOOKUP($F1305,'(참고)타워 스텟 가치'!$B$12:$L$16,AK$2,0)*$E1305)</f>
        <v>0</v>
      </c>
      <c r="AL1305">
        <f>VLOOKUP($F1305,'(참고)타워 스텟 가치'!$B$12:$L$16,AL$2,0)+(VLOOKUP($F1305,'(참고)타워 스텟 가치'!$B$12:$L$16,AL$2,0)*$E1305)</f>
        <v>147.56000000000057</v>
      </c>
      <c r="AM1305">
        <f>SUM('스테이지별 몬스터 스텟'!AD1305*'(참고)타워 스텟 가치'!$Q$17,'스테이지별 몬스터 스텟'!AE1305*'(참고)타워 스텟 가치'!$R$17,'스테이지별 몬스터 스텟'!AF1305*'(참고)타워 스텟 가치'!$S$17,'스테이지별 몬스터 스텟'!AG1305*'(참고)타워 스텟 가치'!$T$17,'스테이지별 몬스터 스텟'!AH1305*'(참고)타워 스텟 가치'!$U$17,'스테이지별 몬스터 스텟'!AI1305*'(참고)타워 스텟 가치'!$V$17,'스테이지별 몬스터 스텟'!AJ1305*'(참고)타워 스텟 가치'!$W$17,'스테이지별 몬스터 스텟'!AK1305*'(참고)타워 스텟 가치'!$X$17,'스테이지별 몬스터 스텟'!AL1305*'(참고)타워 스텟 가치'!$Y$17)</f>
        <v>795095.4400000032</v>
      </c>
      <c r="AN1305">
        <v>3</v>
      </c>
    </row>
    <row r="1306" spans="3:40" x14ac:dyDescent="0.3">
      <c r="C1306">
        <v>2</v>
      </c>
      <c r="D1306">
        <f t="shared" si="62"/>
        <v>261</v>
      </c>
      <c r="E1306" s="52">
        <f>VLOOKUP(D1306,'스테이지별 난이도 설정'!B:C,2,0)</f>
        <v>104.4000000000004</v>
      </c>
      <c r="F1306" t="str">
        <f t="shared" si="63"/>
        <v>레어</v>
      </c>
      <c r="G1306">
        <f t="shared" si="61"/>
        <v>6</v>
      </c>
      <c r="H1306">
        <f>VLOOKUP($F1306,'(참고)타워 스텟 가치'!$B$2:$L$6,H$2,0)+(VLOOKUP($F1306,'(참고)타워 스텟 가치'!$B$2:$L$6,H$2,0)*$E1306)</f>
        <v>1185.7500000000045</v>
      </c>
      <c r="I1306">
        <f>VLOOKUP($F1306,'(참고)타워 스텟 가치'!$B$2:$L$6,I$2,0)+(VLOOKUP($F1306,'(참고)타워 스텟 가치'!$B$2:$L$6,I$2,0)*$E1306)</f>
        <v>237.15000000000092</v>
      </c>
      <c r="J1306">
        <f>VLOOKUP($F1306,'(참고)타워 스텟 가치'!$B$2:$L$6,J$2,0)+(VLOOKUP($F1306,'(참고)타워 스텟 가치'!$B$2:$L$6,J$2,0)*$E1306)</f>
        <v>527000.0000000021</v>
      </c>
      <c r="K1306">
        <f>VLOOKUP($F1306,'(참고)타워 스텟 가치'!$B$2:$L$6,K$2,0)+(VLOOKUP($F1306,'(참고)타워 스텟 가치'!$B$2:$L$6,K$2,0)*$E1306)</f>
        <v>4743.0000000000182</v>
      </c>
      <c r="L1306">
        <f>VLOOKUP($F1306,'(참고)타워 스텟 가치'!$B$2:$L$6,L$2,0)+(VLOOKUP($F1306,'(참고)타워 스텟 가치'!$B$2:$L$6,L$2,0)*$E1306)</f>
        <v>79.050000000000296</v>
      </c>
      <c r="M1306">
        <f>VLOOKUP($F1306,'(참고)타워 스텟 가치'!$B$2:$L$6,M$2,0)+(VLOOKUP($F1306,'(참고)타워 스텟 가치'!$B$2:$L$6,M$2,0)*$E1306)</f>
        <v>31.620000000000122</v>
      </c>
      <c r="N1306">
        <f>VLOOKUP($F1306,'(참고)타워 스텟 가치'!$B$2:$L$6,N$2,0)+(VLOOKUP($F1306,'(참고)타워 스텟 가치'!$B$2:$L$6,N$2,0)*$E1306)</f>
        <v>0</v>
      </c>
      <c r="O1306">
        <f>VLOOKUP($F1306,'(참고)타워 스텟 가치'!$B$2:$L$6,O$2,0)+(VLOOKUP($F1306,'(참고)타워 스텟 가치'!$B$2:$L$6,O$2,0)*$E1306)</f>
        <v>0</v>
      </c>
      <c r="P1306">
        <f>VLOOKUP($F1306,'(참고)타워 스텟 가치'!$B$2:$L$6,P$2,0)+(VLOOKUP($F1306,'(참고)타워 스텟 가치'!$B$2:$L$6,P$2,0)*$E1306)</f>
        <v>73.780000000000285</v>
      </c>
      <c r="Q1306">
        <f>SUM('스테이지별 몬스터 스텟'!H1306*'(참고)타워 스텟 가치'!$Q$17,'스테이지별 몬스터 스텟'!I1306*'(참고)타워 스텟 가치'!$R$17,'스테이지별 몬스터 스텟'!J1306*'(참고)타워 스텟 가치'!$S$17,'스테이지별 몬스터 스텟'!K1306*'(참고)타워 스텟 가치'!$T$17,'스테이지별 몬스터 스텟'!L1306*'(참고)타워 스텟 가치'!$U$17,'스테이지별 몬스터 스텟'!M1306*'(참고)타워 스텟 가치'!$V$17,'스테이지별 몬스터 스텟'!N1306*'(참고)타워 스텟 가치'!$W$17,'스테이지별 몬스터 스텟'!O1306*'(참고)타워 스텟 가치'!$X$17,'스테이지별 몬스터 스텟'!P1306*'(참고)타워 스텟 가치'!$Y$17)</f>
        <v>803050.50500000315</v>
      </c>
      <c r="R1306">
        <v>1</v>
      </c>
      <c r="S1306">
        <f>VLOOKUP($F1306,'(참고)타워 스텟 가치'!$B$7:$L$11,S$2,0)+(VLOOKUP($F1306,'(참고)타워 스텟 가치'!$B$7:$L$11,S$2,0)*$E1306)</f>
        <v>395.25000000000153</v>
      </c>
      <c r="T1306">
        <f>VLOOKUP($F1306,'(참고)타워 스텟 가치'!$B$7:$L$11,T$2,0)+(VLOOKUP($F1306,'(참고)타워 스텟 가치'!$B$7:$L$11,T$2,0)*$E1306)</f>
        <v>711.45000000000277</v>
      </c>
      <c r="U1306">
        <f>VLOOKUP($F1306,'(참고)타워 스텟 가치'!$B$7:$L$11,U$2,0)+(VLOOKUP($F1306,'(참고)타워 스텟 가치'!$B$7:$L$11,U$2,0)*$E1306)</f>
        <v>527000.0000000021</v>
      </c>
      <c r="V1306">
        <f>VLOOKUP($F1306,'(참고)타워 스텟 가치'!$B$7:$L$11,V$2,0)+(VLOOKUP($F1306,'(참고)타워 스텟 가치'!$B$7:$L$11,V$2,0)*$E1306)</f>
        <v>4743.0000000000182</v>
      </c>
      <c r="W1306">
        <f>VLOOKUP($F1306,'(참고)타워 스텟 가치'!$B$7:$L$11,W$2,0)+(VLOOKUP($F1306,'(참고)타워 스텟 가치'!$B$7:$L$11,W$2,0)*$E1306)</f>
        <v>79.050000000000296</v>
      </c>
      <c r="X1306">
        <f>VLOOKUP($F1306,'(참고)타워 스텟 가치'!$B$7:$L$11,X$2,0)+(VLOOKUP($F1306,'(참고)타워 스텟 가치'!$B$7:$L$11,X$2,0)*$E1306)</f>
        <v>31.620000000000122</v>
      </c>
      <c r="Y1306">
        <f>VLOOKUP($F1306,'(참고)타워 스텟 가치'!$B$7:$L$11,Y$2,0)+(VLOOKUP($F1306,'(참고)타워 스텟 가치'!$B$7:$L$11,Y$2,0)*$E1306)</f>
        <v>0</v>
      </c>
      <c r="Z1306">
        <f>VLOOKUP($F1306,'(참고)타워 스텟 가치'!$B$7:$L$11,Z$2,0)+(VLOOKUP($F1306,'(참고)타워 스텟 가치'!$B$7:$L$11,Z$2,0)*$E1306)</f>
        <v>0</v>
      </c>
      <c r="AA1306">
        <f>VLOOKUP($F1306,'(참고)타워 스텟 가치'!$B$7:$L$11,AA$2,0)+(VLOOKUP($F1306,'(참고)타워 스텟 가치'!$B$7:$L$11,AA$2,0)*$E1306)</f>
        <v>73.780000000000285</v>
      </c>
      <c r="AB1306">
        <f>SUM('스테이지별 몬스터 스텟'!S1306*'(참고)타워 스텟 가치'!$Q$17,'스테이지별 몬스터 스텟'!T1306*'(참고)타워 스텟 가치'!$R$17,'스테이지별 몬스터 스텟'!U1306*'(참고)타워 스텟 가치'!$S$17,'스테이지별 몬스터 스텟'!V1306*'(참고)타워 스텟 가치'!$T$17,'스테이지별 몬스터 스텟'!W1306*'(참고)타워 스텟 가치'!$U$17,'스테이지별 몬스터 스텟'!X1306*'(참고)타워 스텟 가치'!$V$17,'스테이지별 몬스터 스텟'!Y1306*'(참고)타워 스텟 가치'!$W$17,'스테이지별 몬스터 스텟'!Z1306*'(참고)타워 스텟 가치'!$X$17,'스테이지별 몬스터 스텟'!AA1306*'(참고)타워 스텟 가치'!$Y$17)</f>
        <v>802180.95500000322</v>
      </c>
      <c r="AC1306">
        <v>2</v>
      </c>
      <c r="AD1306">
        <f>VLOOKUP($F1306,'(참고)타워 스텟 가치'!$B$12:$L$16,AD$2,0)+(VLOOKUP($F1306,'(참고)타워 스텟 가치'!$B$12:$L$16,AD$2,0)*$E1306)</f>
        <v>395.25000000000153</v>
      </c>
      <c r="AE1306">
        <f>VLOOKUP($F1306,'(참고)타워 스텟 가치'!$B$12:$L$16,AE$2,0)+(VLOOKUP($F1306,'(참고)타워 스텟 가치'!$B$12:$L$16,AE$2,0)*$E1306)</f>
        <v>474.30000000000183</v>
      </c>
      <c r="AF1306">
        <f>VLOOKUP($F1306,'(참고)타워 스텟 가치'!$B$12:$L$16,AF$2,0)+(VLOOKUP($F1306,'(참고)타워 스텟 가치'!$B$12:$L$16,AF$2,0)*$E1306)</f>
        <v>527000.0000000021</v>
      </c>
      <c r="AG1306">
        <f>VLOOKUP($F1306,'(참고)타워 스텟 가치'!$B$12:$L$16,AG$2,0)+(VLOOKUP($F1306,'(참고)타워 스텟 가치'!$B$12:$L$16,AG$2,0)*$E1306)</f>
        <v>2371.5000000000091</v>
      </c>
      <c r="AH1306">
        <f>VLOOKUP($F1306,'(참고)타워 스텟 가치'!$B$12:$L$16,AH$2,0)+(VLOOKUP($F1306,'(참고)타워 스텟 가치'!$B$12:$L$16,AH$2,0)*$E1306)</f>
        <v>79.050000000000296</v>
      </c>
      <c r="AI1306">
        <f>VLOOKUP($F1306,'(참고)타워 스텟 가치'!$B$12:$L$16,AI$2,0)+(VLOOKUP($F1306,'(참고)타워 스텟 가치'!$B$12:$L$16,AI$2,0)*$E1306)</f>
        <v>31.620000000000122</v>
      </c>
      <c r="AJ1306">
        <f>VLOOKUP($F1306,'(참고)타워 스텟 가치'!$B$12:$L$16,AJ$2,0)+(VLOOKUP($F1306,'(참고)타워 스텟 가치'!$B$12:$L$16,AJ$2,0)*$E1306)</f>
        <v>0</v>
      </c>
      <c r="AK1306">
        <f>VLOOKUP($F1306,'(참고)타워 스텟 가치'!$B$12:$L$16,AK$2,0)+(VLOOKUP($F1306,'(참고)타워 스텟 가치'!$B$12:$L$16,AK$2,0)*$E1306)</f>
        <v>0</v>
      </c>
      <c r="AL1306">
        <f>VLOOKUP($F1306,'(참고)타워 스텟 가치'!$B$12:$L$16,AL$2,0)+(VLOOKUP($F1306,'(참고)타워 스텟 가치'!$B$12:$L$16,AL$2,0)*$E1306)</f>
        <v>147.56000000000057</v>
      </c>
      <c r="AM1306">
        <f>SUM('스테이지별 몬스터 스텟'!AD1306*'(참고)타워 스텟 가치'!$Q$17,'스테이지별 몬스터 스텟'!AE1306*'(참고)타워 스텟 가치'!$R$17,'스테이지별 몬스터 스텟'!AF1306*'(참고)타워 스텟 가치'!$S$17,'스테이지별 몬스터 스텟'!AG1306*'(참고)타워 스텟 가치'!$T$17,'스테이지별 몬스터 스텟'!AH1306*'(참고)타워 스텟 가치'!$U$17,'스테이지별 몬스터 스텟'!AI1306*'(참고)타워 스텟 가치'!$V$17,'스테이지별 몬스터 스텟'!AJ1306*'(참고)타워 스텟 가치'!$W$17,'스테이지별 몬스터 스텟'!AK1306*'(참고)타워 스텟 가치'!$X$17,'스테이지별 몬스터 스텟'!AL1306*'(참고)타워 스텟 가치'!$Y$17)</f>
        <v>797229.79000000306</v>
      </c>
      <c r="AN1306">
        <v>3</v>
      </c>
    </row>
    <row r="1307" spans="3:40" x14ac:dyDescent="0.3">
      <c r="C1307">
        <v>3</v>
      </c>
      <c r="D1307">
        <f t="shared" si="62"/>
        <v>261</v>
      </c>
      <c r="E1307" s="52">
        <f>VLOOKUP(D1307,'스테이지별 난이도 설정'!B:C,2,0)</f>
        <v>104.4000000000004</v>
      </c>
      <c r="F1307" t="str">
        <f t="shared" si="63"/>
        <v>에픽</v>
      </c>
      <c r="G1307">
        <f t="shared" si="61"/>
        <v>6</v>
      </c>
      <c r="H1307">
        <f>VLOOKUP($F1307,'(참고)타워 스텟 가치'!$B$2:$L$6,H$2,0)+(VLOOKUP($F1307,'(참고)타워 스텟 가치'!$B$2:$L$6,H$2,0)*$E1307)</f>
        <v>1778.6250000000068</v>
      </c>
      <c r="I1307">
        <f>VLOOKUP($F1307,'(참고)타워 스텟 가치'!$B$2:$L$6,I$2,0)+(VLOOKUP($F1307,'(참고)타워 스텟 가치'!$B$2:$L$6,I$2,0)*$E1307)</f>
        <v>355.72500000000139</v>
      </c>
      <c r="J1307">
        <f>VLOOKUP($F1307,'(참고)타워 스텟 가치'!$B$2:$L$6,J$2,0)+(VLOOKUP($F1307,'(참고)타워 스텟 가치'!$B$2:$L$6,J$2,0)*$E1307)</f>
        <v>527000.0000000021</v>
      </c>
      <c r="K1307">
        <f>VLOOKUP($F1307,'(참고)타워 스텟 가치'!$B$2:$L$6,K$2,0)+(VLOOKUP($F1307,'(참고)타워 스텟 가치'!$B$2:$L$6,K$2,0)*$E1307)</f>
        <v>7114.5000000000273</v>
      </c>
      <c r="L1307">
        <f>VLOOKUP($F1307,'(참고)타워 스텟 가치'!$B$2:$L$6,L$2,0)+(VLOOKUP($F1307,'(참고)타워 스텟 가치'!$B$2:$L$6,L$2,0)*$E1307)</f>
        <v>118.57500000000046</v>
      </c>
      <c r="M1307">
        <f>VLOOKUP($F1307,'(참고)타워 스텟 가치'!$B$2:$L$6,M$2,0)+(VLOOKUP($F1307,'(참고)타워 스텟 가치'!$B$2:$L$6,M$2,0)*$E1307)</f>
        <v>31.620000000000122</v>
      </c>
      <c r="N1307">
        <f>VLOOKUP($F1307,'(참고)타워 스텟 가치'!$B$2:$L$6,N$2,0)+(VLOOKUP($F1307,'(참고)타워 스텟 가치'!$B$2:$L$6,N$2,0)*$E1307)</f>
        <v>0</v>
      </c>
      <c r="O1307">
        <f>VLOOKUP($F1307,'(참고)타워 스텟 가치'!$B$2:$L$6,O$2,0)+(VLOOKUP($F1307,'(참고)타워 스텟 가치'!$B$2:$L$6,O$2,0)*$E1307)</f>
        <v>0</v>
      </c>
      <c r="P1307">
        <f>VLOOKUP($F1307,'(참고)타워 스텟 가치'!$B$2:$L$6,P$2,0)+(VLOOKUP($F1307,'(참고)타워 스텟 가치'!$B$2:$L$6,P$2,0)*$E1307)</f>
        <v>73.780000000000285</v>
      </c>
      <c r="Q1307">
        <f>SUM('스테이지별 몬스터 스텟'!H1307*'(참고)타워 스텟 가치'!$Q$17,'스테이지별 몬스터 스텟'!I1307*'(참고)타워 스텟 가치'!$R$17,'스테이지별 몬스터 스텟'!J1307*'(참고)타워 스텟 가치'!$S$17,'스테이지별 몬스터 스텟'!K1307*'(참고)타워 스텟 가치'!$T$17,'스테이지별 몬스터 스텟'!L1307*'(참고)타워 스텟 가치'!$U$17,'스테이지별 몬스터 스텟'!M1307*'(참고)타워 스텟 가치'!$V$17,'스테이지별 몬스터 스텟'!N1307*'(참고)타워 스텟 가치'!$W$17,'스테이지별 몬스터 스텟'!O1307*'(참고)타워 스텟 가치'!$X$17,'스테이지별 몬스터 스텟'!P1307*'(참고)타워 스텟 가치'!$Y$17)</f>
        <v>809236.16750000324</v>
      </c>
      <c r="R1307">
        <v>1</v>
      </c>
      <c r="S1307">
        <f>VLOOKUP($F1307,'(참고)타워 스텟 가치'!$B$7:$L$11,S$2,0)+(VLOOKUP($F1307,'(참고)타워 스텟 가치'!$B$7:$L$11,S$2,0)*$E1307)</f>
        <v>592.87500000000227</v>
      </c>
      <c r="T1307">
        <f>VLOOKUP($F1307,'(참고)타워 스텟 가치'!$B$7:$L$11,T$2,0)+(VLOOKUP($F1307,'(참고)타워 스텟 가치'!$B$7:$L$11,T$2,0)*$E1307)</f>
        <v>1067.175000000004</v>
      </c>
      <c r="U1307">
        <f>VLOOKUP($F1307,'(참고)타워 스텟 가치'!$B$7:$L$11,U$2,0)+(VLOOKUP($F1307,'(참고)타워 스텟 가치'!$B$7:$L$11,U$2,0)*$E1307)</f>
        <v>527000.0000000021</v>
      </c>
      <c r="V1307">
        <f>VLOOKUP($F1307,'(참고)타워 스텟 가치'!$B$7:$L$11,V$2,0)+(VLOOKUP($F1307,'(참고)타워 스텟 가치'!$B$7:$L$11,V$2,0)*$E1307)</f>
        <v>7114.5000000000273</v>
      </c>
      <c r="W1307">
        <f>VLOOKUP($F1307,'(참고)타워 스텟 가치'!$B$7:$L$11,W$2,0)+(VLOOKUP($F1307,'(참고)타워 스텟 가치'!$B$7:$L$11,W$2,0)*$E1307)</f>
        <v>118.57500000000046</v>
      </c>
      <c r="X1307">
        <f>VLOOKUP($F1307,'(참고)타워 스텟 가치'!$B$7:$L$11,X$2,0)+(VLOOKUP($F1307,'(참고)타워 스텟 가치'!$B$7:$L$11,X$2,0)*$E1307)</f>
        <v>31.620000000000122</v>
      </c>
      <c r="Y1307">
        <f>VLOOKUP($F1307,'(참고)타워 스텟 가치'!$B$7:$L$11,Y$2,0)+(VLOOKUP($F1307,'(참고)타워 스텟 가치'!$B$7:$L$11,Y$2,0)*$E1307)</f>
        <v>0</v>
      </c>
      <c r="Z1307">
        <f>VLOOKUP($F1307,'(참고)타워 스텟 가치'!$B$7:$L$11,Z$2,0)+(VLOOKUP($F1307,'(참고)타워 스텟 가치'!$B$7:$L$11,Z$2,0)*$E1307)</f>
        <v>0</v>
      </c>
      <c r="AA1307">
        <f>VLOOKUP($F1307,'(참고)타워 스텟 가치'!$B$7:$L$11,AA$2,0)+(VLOOKUP($F1307,'(참고)타워 스텟 가치'!$B$7:$L$11,AA$2,0)*$E1307)</f>
        <v>73.780000000000285</v>
      </c>
      <c r="AB1307">
        <f>SUM('스테이지별 몬스터 스텟'!S1307*'(참고)타워 스텟 가치'!$Q$17,'스테이지별 몬스터 스텟'!T1307*'(참고)타워 스텟 가치'!$R$17,'스테이지별 몬스터 스텟'!U1307*'(참고)타워 스텟 가치'!$S$17,'스테이지별 몬스터 스텟'!V1307*'(참고)타워 스텟 가치'!$T$17,'스테이지별 몬스터 스텟'!W1307*'(참고)타워 스텟 가치'!$U$17,'스테이지별 몬스터 스텟'!X1307*'(참고)타워 스텟 가치'!$V$17,'스테이지별 몬스터 스텟'!Y1307*'(참고)타워 스텟 가치'!$W$17,'스테이지별 몬스터 스텟'!Z1307*'(참고)타워 스텟 가치'!$X$17,'스테이지별 몬스터 스텟'!AA1307*'(참고)타워 스텟 가치'!$Y$17)</f>
        <v>807931.84250000317</v>
      </c>
      <c r="AC1307">
        <v>2</v>
      </c>
      <c r="AD1307">
        <f>VLOOKUP($F1307,'(참고)타워 스텟 가치'!$B$12:$L$16,AD$2,0)+(VLOOKUP($F1307,'(참고)타워 스텟 가치'!$B$12:$L$16,AD$2,0)*$E1307)</f>
        <v>592.87500000000227</v>
      </c>
      <c r="AE1307">
        <f>VLOOKUP($F1307,'(참고)타워 스텟 가치'!$B$12:$L$16,AE$2,0)+(VLOOKUP($F1307,'(참고)타워 스텟 가치'!$B$12:$L$16,AE$2,0)*$E1307)</f>
        <v>711.45000000000277</v>
      </c>
      <c r="AF1307">
        <f>VLOOKUP($F1307,'(참고)타워 스텟 가치'!$B$12:$L$16,AF$2,0)+(VLOOKUP($F1307,'(참고)타워 스텟 가치'!$B$12:$L$16,AF$2,0)*$E1307)</f>
        <v>527000.0000000021</v>
      </c>
      <c r="AG1307">
        <f>VLOOKUP($F1307,'(참고)타워 스텟 가치'!$B$12:$L$16,AG$2,0)+(VLOOKUP($F1307,'(참고)타워 스텟 가치'!$B$12:$L$16,AG$2,0)*$E1307)</f>
        <v>3557.2500000000136</v>
      </c>
      <c r="AH1307">
        <f>VLOOKUP($F1307,'(참고)타워 스텟 가치'!$B$12:$L$16,AH$2,0)+(VLOOKUP($F1307,'(참고)타워 스텟 가치'!$B$12:$L$16,AH$2,0)*$E1307)</f>
        <v>118.57500000000046</v>
      </c>
      <c r="AI1307">
        <f>VLOOKUP($F1307,'(참고)타워 스텟 가치'!$B$12:$L$16,AI$2,0)+(VLOOKUP($F1307,'(참고)타워 스텟 가치'!$B$12:$L$16,AI$2,0)*$E1307)</f>
        <v>31.620000000000122</v>
      </c>
      <c r="AJ1307">
        <f>VLOOKUP($F1307,'(참고)타워 스텟 가치'!$B$12:$L$16,AJ$2,0)+(VLOOKUP($F1307,'(참고)타워 스텟 가치'!$B$12:$L$16,AJ$2,0)*$E1307)</f>
        <v>0</v>
      </c>
      <c r="AK1307">
        <f>VLOOKUP($F1307,'(참고)타워 스텟 가치'!$B$12:$L$16,AK$2,0)+(VLOOKUP($F1307,'(참고)타워 스텟 가치'!$B$12:$L$16,AK$2,0)*$E1307)</f>
        <v>0</v>
      </c>
      <c r="AL1307">
        <f>VLOOKUP($F1307,'(참고)타워 스텟 가치'!$B$12:$L$16,AL$2,0)+(VLOOKUP($F1307,'(참고)타워 스텟 가치'!$B$12:$L$16,AL$2,0)*$E1307)</f>
        <v>147.56000000000057</v>
      </c>
      <c r="AM1307">
        <f>SUM('스테이지별 몬스터 스텟'!AD1307*'(참고)타워 스텟 가치'!$Q$17,'스테이지별 몬스터 스텟'!AE1307*'(참고)타워 스텟 가치'!$R$17,'스테이지별 몬스터 스텟'!AF1307*'(참고)타워 스텟 가치'!$S$17,'스테이지별 몬스터 스텟'!AG1307*'(참고)타워 스텟 가치'!$T$17,'스테이지별 몬스터 스텟'!AH1307*'(참고)타워 스텟 가치'!$U$17,'스테이지별 몬스터 스텟'!AI1307*'(참고)타워 스텟 가치'!$V$17,'스테이지별 몬스터 스텟'!AJ1307*'(참고)타워 스텟 가치'!$W$17,'스테이지별 몬스터 스텟'!AK1307*'(참고)타워 스텟 가치'!$X$17,'스테이지별 몬스터 스텟'!AL1307*'(참고)타워 스텟 가치'!$Y$17)</f>
        <v>800431.3150000032</v>
      </c>
      <c r="AN1307">
        <v>3</v>
      </c>
    </row>
    <row r="1308" spans="3:40" x14ac:dyDescent="0.3">
      <c r="C1308">
        <v>4</v>
      </c>
      <c r="D1308">
        <f t="shared" si="62"/>
        <v>261</v>
      </c>
      <c r="E1308" s="52">
        <f>VLOOKUP(D1308,'스테이지별 난이도 설정'!B:C,2,0)</f>
        <v>104.4000000000004</v>
      </c>
      <c r="F1308" t="str">
        <f t="shared" si="63"/>
        <v>유니크</v>
      </c>
      <c r="G1308">
        <f t="shared" si="61"/>
        <v>6</v>
      </c>
      <c r="H1308">
        <f>VLOOKUP($F1308,'(참고)타워 스텟 가치'!$B$2:$L$6,H$2,0)+(VLOOKUP($F1308,'(참고)타워 스텟 가치'!$B$2:$L$6,H$2,0)*$E1308)</f>
        <v>2667.93750000001</v>
      </c>
      <c r="I1308">
        <f>VLOOKUP($F1308,'(참고)타워 스텟 가치'!$B$2:$L$6,I$2,0)+(VLOOKUP($F1308,'(참고)타워 스텟 가치'!$B$2:$L$6,I$2,0)*$E1308)</f>
        <v>533.58750000000202</v>
      </c>
      <c r="J1308">
        <f>VLOOKUP($F1308,'(참고)타워 스텟 가치'!$B$2:$L$6,J$2,0)+(VLOOKUP($F1308,'(참고)타워 스텟 가치'!$B$2:$L$6,J$2,0)*$E1308)</f>
        <v>527000.0000000021</v>
      </c>
      <c r="K1308">
        <f>VLOOKUP($F1308,'(참고)타워 스텟 가치'!$B$2:$L$6,K$2,0)+(VLOOKUP($F1308,'(참고)타워 스텟 가치'!$B$2:$L$6,K$2,0)*$E1308)</f>
        <v>10671.75000000004</v>
      </c>
      <c r="L1308">
        <f>VLOOKUP($F1308,'(참고)타워 스텟 가치'!$B$2:$L$6,L$2,0)+(VLOOKUP($F1308,'(참고)타워 스텟 가치'!$B$2:$L$6,L$2,0)*$E1308)</f>
        <v>177.86250000000069</v>
      </c>
      <c r="M1308">
        <f>VLOOKUP($F1308,'(참고)타워 스텟 가치'!$B$2:$L$6,M$2,0)+(VLOOKUP($F1308,'(참고)타워 스텟 가치'!$B$2:$L$6,M$2,0)*$E1308)</f>
        <v>31.620000000000122</v>
      </c>
      <c r="N1308">
        <f>VLOOKUP($F1308,'(참고)타워 스텟 가치'!$B$2:$L$6,N$2,0)+(VLOOKUP($F1308,'(참고)타워 스텟 가치'!$B$2:$L$6,N$2,0)*$E1308)</f>
        <v>0</v>
      </c>
      <c r="O1308">
        <f>VLOOKUP($F1308,'(참고)타워 스텟 가치'!$B$2:$L$6,O$2,0)+(VLOOKUP($F1308,'(참고)타워 스텟 가치'!$B$2:$L$6,O$2,0)*$E1308)</f>
        <v>0</v>
      </c>
      <c r="P1308">
        <f>VLOOKUP($F1308,'(참고)타워 스텟 가치'!$B$2:$L$6,P$2,0)+(VLOOKUP($F1308,'(참고)타워 스텟 가치'!$B$2:$L$6,P$2,0)*$E1308)</f>
        <v>105.4000000000004</v>
      </c>
      <c r="Q1308">
        <f>SUM('스테이지별 몬스터 스텟'!H1308*'(참고)타워 스텟 가치'!$Q$17,'스테이지별 몬스터 스텟'!I1308*'(참고)타워 스텟 가치'!$R$17,'스테이지별 몬스터 스텟'!J1308*'(참고)타워 스텟 가치'!$S$17,'스테이지별 몬스터 스텟'!K1308*'(참고)타워 스텟 가치'!$T$17,'스테이지별 몬스터 스텟'!L1308*'(참고)타워 스텟 가치'!$U$17,'스테이지별 몬스터 스텟'!M1308*'(참고)타워 스텟 가치'!$V$17,'스테이지별 몬스터 스텟'!N1308*'(참고)타워 스텟 가치'!$W$17,'스테이지별 몬스터 스텟'!O1308*'(참고)타워 스텟 가치'!$X$17,'스테이지별 몬스터 스텟'!P1308*'(참고)타워 스텟 가치'!$Y$17)</f>
        <v>818577.90125000325</v>
      </c>
      <c r="R1308">
        <v>1</v>
      </c>
      <c r="S1308">
        <f>VLOOKUP($F1308,'(참고)타워 스텟 가치'!$B$7:$L$11,S$2,0)+(VLOOKUP($F1308,'(참고)타워 스텟 가치'!$B$7:$L$11,S$2,0)*$E1308)</f>
        <v>889.31250000000341</v>
      </c>
      <c r="T1308">
        <f>VLOOKUP($F1308,'(참고)타워 스텟 가치'!$B$7:$L$11,T$2,0)+(VLOOKUP($F1308,'(참고)타워 스텟 가치'!$B$7:$L$11,T$2,0)*$E1308)</f>
        <v>1600.7625000000062</v>
      </c>
      <c r="U1308">
        <f>VLOOKUP($F1308,'(참고)타워 스텟 가치'!$B$7:$L$11,U$2,0)+(VLOOKUP($F1308,'(참고)타워 스텟 가치'!$B$7:$L$11,U$2,0)*$E1308)</f>
        <v>527000.0000000021</v>
      </c>
      <c r="V1308">
        <f>VLOOKUP($F1308,'(참고)타워 스텟 가치'!$B$7:$L$11,V$2,0)+(VLOOKUP($F1308,'(참고)타워 스텟 가치'!$B$7:$L$11,V$2,0)*$E1308)</f>
        <v>10671.75000000004</v>
      </c>
      <c r="W1308">
        <f>VLOOKUP($F1308,'(참고)타워 스텟 가치'!$B$7:$L$11,W$2,0)+(VLOOKUP($F1308,'(참고)타워 스텟 가치'!$B$7:$L$11,W$2,0)*$E1308)</f>
        <v>177.86250000000069</v>
      </c>
      <c r="X1308">
        <f>VLOOKUP($F1308,'(참고)타워 스텟 가치'!$B$7:$L$11,X$2,0)+(VLOOKUP($F1308,'(참고)타워 스텟 가치'!$B$7:$L$11,X$2,0)*$E1308)</f>
        <v>31.620000000000122</v>
      </c>
      <c r="Y1308">
        <f>VLOOKUP($F1308,'(참고)타워 스텟 가치'!$B$7:$L$11,Y$2,0)+(VLOOKUP($F1308,'(참고)타워 스텟 가치'!$B$7:$L$11,Y$2,0)*$E1308)</f>
        <v>0</v>
      </c>
      <c r="Z1308">
        <f>VLOOKUP($F1308,'(참고)타워 스텟 가치'!$B$7:$L$11,Z$2,0)+(VLOOKUP($F1308,'(참고)타워 스텟 가치'!$B$7:$L$11,Z$2,0)*$E1308)</f>
        <v>0</v>
      </c>
      <c r="AA1308">
        <f>VLOOKUP($F1308,'(참고)타워 스텟 가치'!$B$7:$L$11,AA$2,0)+(VLOOKUP($F1308,'(참고)타워 스텟 가치'!$B$7:$L$11,AA$2,0)*$E1308)</f>
        <v>105.4000000000004</v>
      </c>
      <c r="AB1308">
        <f>SUM('스테이지별 몬스터 스텟'!S1308*'(참고)타워 스텟 가치'!$Q$17,'스테이지별 몬스터 스텟'!T1308*'(참고)타워 스텟 가치'!$R$17,'스테이지별 몬스터 스텟'!U1308*'(참고)타워 스텟 가치'!$S$17,'스테이지별 몬스터 스텟'!V1308*'(참고)타워 스텟 가치'!$T$17,'스테이지별 몬스터 스텟'!W1308*'(참고)타워 스텟 가치'!$U$17,'스테이지별 몬스터 스텟'!X1308*'(참고)타워 스텟 가치'!$V$17,'스테이지별 몬스터 스텟'!Y1308*'(참고)타워 스텟 가치'!$W$17,'스테이지별 몬스터 스텟'!Z1308*'(참고)타워 스텟 가치'!$X$17,'스테이지별 몬스터 스텟'!AA1308*'(참고)타워 스텟 가치'!$Y$17)</f>
        <v>816621.41375000332</v>
      </c>
      <c r="AC1308">
        <v>2</v>
      </c>
      <c r="AD1308">
        <f>VLOOKUP($F1308,'(참고)타워 스텟 가치'!$B$12:$L$16,AD$2,0)+(VLOOKUP($F1308,'(참고)타워 스텟 가치'!$B$12:$L$16,AD$2,0)*$E1308)</f>
        <v>889.31250000000341</v>
      </c>
      <c r="AE1308">
        <f>VLOOKUP($F1308,'(참고)타워 스텟 가치'!$B$12:$L$16,AE$2,0)+(VLOOKUP($F1308,'(참고)타워 스텟 가치'!$B$12:$L$16,AE$2,0)*$E1308)</f>
        <v>1067.175000000004</v>
      </c>
      <c r="AF1308">
        <f>VLOOKUP($F1308,'(참고)타워 스텟 가치'!$B$12:$L$16,AF$2,0)+(VLOOKUP($F1308,'(참고)타워 스텟 가치'!$B$12:$L$16,AF$2,0)*$E1308)</f>
        <v>527000.0000000021</v>
      </c>
      <c r="AG1308">
        <f>VLOOKUP($F1308,'(참고)타워 스텟 가치'!$B$12:$L$16,AG$2,0)+(VLOOKUP($F1308,'(참고)타워 스텟 가치'!$B$12:$L$16,AG$2,0)*$E1308)</f>
        <v>5335.87500000002</v>
      </c>
      <c r="AH1308">
        <f>VLOOKUP($F1308,'(참고)타워 스텟 가치'!$B$12:$L$16,AH$2,0)+(VLOOKUP($F1308,'(참고)타워 스텟 가치'!$B$12:$L$16,AH$2,0)*$E1308)</f>
        <v>177.86250000000069</v>
      </c>
      <c r="AI1308">
        <f>VLOOKUP($F1308,'(참고)타워 스텟 가치'!$B$12:$L$16,AI$2,0)+(VLOOKUP($F1308,'(참고)타워 스텟 가치'!$B$12:$L$16,AI$2,0)*$E1308)</f>
        <v>31.620000000000122</v>
      </c>
      <c r="AJ1308">
        <f>VLOOKUP($F1308,'(참고)타워 스텟 가치'!$B$12:$L$16,AJ$2,0)+(VLOOKUP($F1308,'(참고)타워 스텟 가치'!$B$12:$L$16,AJ$2,0)*$E1308)</f>
        <v>0</v>
      </c>
      <c r="AK1308">
        <f>VLOOKUP($F1308,'(참고)타워 스텟 가치'!$B$12:$L$16,AK$2,0)+(VLOOKUP($F1308,'(참고)타워 스텟 가치'!$B$12:$L$16,AK$2,0)*$E1308)</f>
        <v>0</v>
      </c>
      <c r="AL1308">
        <f>VLOOKUP($F1308,'(참고)타워 스텟 가치'!$B$12:$L$16,AL$2,0)+(VLOOKUP($F1308,'(참고)타워 스텟 가치'!$B$12:$L$16,AL$2,0)*$E1308)</f>
        <v>210.80000000000081</v>
      </c>
      <c r="AM1308">
        <f>SUM('스테이지별 몬스터 스텟'!AD1308*'(참고)타워 스텟 가치'!$Q$17,'스테이지별 몬스터 스텟'!AE1308*'(참고)타워 스텟 가치'!$R$17,'스테이지별 몬스터 스텟'!AF1308*'(참고)타워 스텟 가치'!$S$17,'스테이지별 몬스터 스텟'!AG1308*'(참고)타워 스텟 가치'!$T$17,'스테이지별 몬스터 스텟'!AH1308*'(참고)타워 스텟 가치'!$U$17,'스테이지별 몬스터 스텟'!AI1308*'(참고)타워 스텟 가치'!$V$17,'스테이지별 몬스터 스텟'!AJ1308*'(참고)타워 스텟 가치'!$W$17,'스테이지별 몬스터 스텟'!AK1308*'(참고)타워 스텟 가치'!$X$17,'스테이지별 몬스터 스텟'!AL1308*'(참고)타워 스텟 가치'!$Y$17)</f>
        <v>805360.08250000316</v>
      </c>
      <c r="AN1308">
        <v>3</v>
      </c>
    </row>
    <row r="1309" spans="3:40" x14ac:dyDescent="0.3">
      <c r="C1309">
        <v>5</v>
      </c>
      <c r="D1309">
        <f t="shared" si="62"/>
        <v>261</v>
      </c>
      <c r="E1309" s="52">
        <f>VLOOKUP(D1309,'스테이지별 난이도 설정'!B:C,2,0)</f>
        <v>104.4000000000004</v>
      </c>
      <c r="F1309" t="str">
        <f t="shared" si="63"/>
        <v>스페셜</v>
      </c>
      <c r="G1309">
        <f t="shared" si="61"/>
        <v>6</v>
      </c>
      <c r="H1309">
        <f>VLOOKUP($F1309,'(참고)타워 스텟 가치'!$B$2:$L$6,H$2,0)+(VLOOKUP($F1309,'(참고)타워 스텟 가치'!$B$2:$L$6,H$2,0)*$E1309)</f>
        <v>4001.9062500000155</v>
      </c>
      <c r="I1309">
        <f>VLOOKUP($F1309,'(참고)타워 스텟 가치'!$B$2:$L$6,I$2,0)+(VLOOKUP($F1309,'(참고)타워 스텟 가치'!$B$2:$L$6,I$2,0)*$E1309)</f>
        <v>800.38125000000309</v>
      </c>
      <c r="J1309">
        <f>VLOOKUP($F1309,'(참고)타워 스텟 가치'!$B$2:$L$6,J$2,0)+(VLOOKUP($F1309,'(참고)타워 스텟 가치'!$B$2:$L$6,J$2,0)*$E1309)</f>
        <v>527000.0000000021</v>
      </c>
      <c r="K1309">
        <f>VLOOKUP($F1309,'(참고)타워 스텟 가치'!$B$2:$L$6,K$2,0)+(VLOOKUP($F1309,'(참고)타워 스텟 가치'!$B$2:$L$6,K$2,0)*$E1309)</f>
        <v>16007.625000000062</v>
      </c>
      <c r="L1309">
        <f>VLOOKUP($F1309,'(참고)타워 스텟 가치'!$B$2:$L$6,L$2,0)+(VLOOKUP($F1309,'(참고)타워 스텟 가치'!$B$2:$L$6,L$2,0)*$E1309)</f>
        <v>266.79375000000101</v>
      </c>
      <c r="M1309">
        <f>VLOOKUP($F1309,'(참고)타워 스텟 가치'!$B$2:$L$6,M$2,0)+(VLOOKUP($F1309,'(참고)타워 스텟 가치'!$B$2:$L$6,M$2,0)*$E1309)</f>
        <v>31.620000000000122</v>
      </c>
      <c r="N1309">
        <f>VLOOKUP($F1309,'(참고)타워 스텟 가치'!$B$2:$L$6,N$2,0)+(VLOOKUP($F1309,'(참고)타워 스텟 가치'!$B$2:$L$6,N$2,0)*$E1309)</f>
        <v>0</v>
      </c>
      <c r="O1309">
        <f>VLOOKUP($F1309,'(참고)타워 스텟 가치'!$B$2:$L$6,O$2,0)+(VLOOKUP($F1309,'(참고)타워 스텟 가치'!$B$2:$L$6,O$2,0)*$E1309)</f>
        <v>0</v>
      </c>
      <c r="P1309">
        <f>VLOOKUP($F1309,'(참고)타워 스텟 가치'!$B$2:$L$6,P$2,0)+(VLOOKUP($F1309,'(참고)타워 스텟 가치'!$B$2:$L$6,P$2,0)*$E1309)</f>
        <v>105.4000000000004</v>
      </c>
      <c r="Q1309">
        <f>SUM('스테이지별 몬스터 스텟'!H1309*'(참고)타워 스텟 가치'!$Q$17,'스테이지별 몬스터 스텟'!I1309*'(참고)타워 스텟 가치'!$R$17,'스테이지별 몬스터 스텟'!J1309*'(참고)타워 스텟 가치'!$S$17,'스테이지별 몬스터 스텟'!K1309*'(참고)타워 스텟 가치'!$T$17,'스테이지별 몬스터 스텟'!L1309*'(참고)타워 스텟 가치'!$U$17,'스테이지별 몬스터 스텟'!M1309*'(참고)타워 스텟 가치'!$V$17,'스테이지별 몬스터 스텟'!N1309*'(참고)타워 스텟 가치'!$W$17,'스테이지별 몬스터 스텟'!O1309*'(참고)타워 스텟 가치'!$X$17,'스테이지별 몬스터 스텟'!P1309*'(참고)타워 스텟 가치'!$Y$17)</f>
        <v>832495.64187500335</v>
      </c>
      <c r="R1309">
        <v>1</v>
      </c>
      <c r="S1309">
        <f>VLOOKUP($F1309,'(참고)타워 스텟 가치'!$B$7:$L$11,S$2,0)+(VLOOKUP($F1309,'(참고)타워 스텟 가치'!$B$7:$L$11,S$2,0)*$E1309)</f>
        <v>1333.968750000005</v>
      </c>
      <c r="T1309">
        <f>VLOOKUP($F1309,'(참고)타워 스텟 가치'!$B$7:$L$11,T$2,0)+(VLOOKUP($F1309,'(참고)타워 스텟 가치'!$B$7:$L$11,T$2,0)*$E1309)</f>
        <v>2401.1437500000093</v>
      </c>
      <c r="U1309">
        <f>VLOOKUP($F1309,'(참고)타워 스텟 가치'!$B$7:$L$11,U$2,0)+(VLOOKUP($F1309,'(참고)타워 스텟 가치'!$B$7:$L$11,U$2,0)*$E1309)</f>
        <v>527000.0000000021</v>
      </c>
      <c r="V1309">
        <f>VLOOKUP($F1309,'(참고)타워 스텟 가치'!$B$7:$L$11,V$2,0)+(VLOOKUP($F1309,'(참고)타워 스텟 가치'!$B$7:$L$11,V$2,0)*$E1309)</f>
        <v>16007.625000000062</v>
      </c>
      <c r="W1309">
        <f>VLOOKUP($F1309,'(참고)타워 스텟 가치'!$B$7:$L$11,W$2,0)+(VLOOKUP($F1309,'(참고)타워 스텟 가치'!$B$7:$L$11,W$2,0)*$E1309)</f>
        <v>266.79375000000101</v>
      </c>
      <c r="X1309">
        <f>VLOOKUP($F1309,'(참고)타워 스텟 가치'!$B$7:$L$11,X$2,0)+(VLOOKUP($F1309,'(참고)타워 스텟 가치'!$B$7:$L$11,X$2,0)*$E1309)</f>
        <v>31.620000000000122</v>
      </c>
      <c r="Y1309">
        <f>VLOOKUP($F1309,'(참고)타워 스텟 가치'!$B$7:$L$11,Y$2,0)+(VLOOKUP($F1309,'(참고)타워 스텟 가치'!$B$7:$L$11,Y$2,0)*$E1309)</f>
        <v>0</v>
      </c>
      <c r="Z1309">
        <f>VLOOKUP($F1309,'(참고)타워 스텟 가치'!$B$7:$L$11,Z$2,0)+(VLOOKUP($F1309,'(참고)타워 스텟 가치'!$B$7:$L$11,Z$2,0)*$E1309)</f>
        <v>0</v>
      </c>
      <c r="AA1309">
        <f>VLOOKUP($F1309,'(참고)타워 스텟 가치'!$B$7:$L$11,AA$2,0)+(VLOOKUP($F1309,'(참고)타워 스텟 가치'!$B$7:$L$11,AA$2,0)*$E1309)</f>
        <v>105.4000000000004</v>
      </c>
      <c r="AB1309">
        <f>SUM('스테이지별 몬스터 스텟'!S1309*'(참고)타워 스텟 가치'!$Q$17,'스테이지별 몬스터 스텟'!T1309*'(참고)타워 스텟 가치'!$R$17,'스테이지별 몬스터 스텟'!U1309*'(참고)타워 스텟 가치'!$S$17,'스테이지별 몬스터 스텟'!V1309*'(참고)타워 스텟 가치'!$T$17,'스테이지별 몬스터 스텟'!W1309*'(참고)타워 스텟 가치'!$U$17,'스테이지별 몬스터 스텟'!X1309*'(참고)타워 스텟 가치'!$V$17,'스테이지별 몬스터 스텟'!Y1309*'(참고)타워 스텟 가치'!$W$17,'스테이지별 몬스터 스텟'!Z1309*'(참고)타워 스텟 가치'!$X$17,'스테이지별 몬스터 스텟'!AA1309*'(참고)타워 스텟 가치'!$Y$17)</f>
        <v>829560.91062500339</v>
      </c>
      <c r="AC1309">
        <v>2</v>
      </c>
      <c r="AD1309">
        <f>VLOOKUP($F1309,'(참고)타워 스텟 가치'!$B$12:$L$16,AD$2,0)+(VLOOKUP($F1309,'(참고)타워 스텟 가치'!$B$12:$L$16,AD$2,0)*$E1309)</f>
        <v>1333.968750000005</v>
      </c>
      <c r="AE1309">
        <f>VLOOKUP($F1309,'(참고)타워 스텟 가치'!$B$12:$L$16,AE$2,0)+(VLOOKUP($F1309,'(참고)타워 스텟 가치'!$B$12:$L$16,AE$2,0)*$E1309)</f>
        <v>1600.7625000000062</v>
      </c>
      <c r="AF1309">
        <f>VLOOKUP($F1309,'(참고)타워 스텟 가치'!$B$12:$L$16,AF$2,0)+(VLOOKUP($F1309,'(참고)타워 스텟 가치'!$B$12:$L$16,AF$2,0)*$E1309)</f>
        <v>527000.0000000021</v>
      </c>
      <c r="AG1309">
        <f>VLOOKUP($F1309,'(참고)타워 스텟 가치'!$B$12:$L$16,AG$2,0)+(VLOOKUP($F1309,'(참고)타워 스텟 가치'!$B$12:$L$16,AG$2,0)*$E1309)</f>
        <v>8003.8125000000309</v>
      </c>
      <c r="AH1309">
        <f>VLOOKUP($F1309,'(참고)타워 스텟 가치'!$B$12:$L$16,AH$2,0)+(VLOOKUP($F1309,'(참고)타워 스텟 가치'!$B$12:$L$16,AH$2,0)*$E1309)</f>
        <v>266.79375000000101</v>
      </c>
      <c r="AI1309">
        <f>VLOOKUP($F1309,'(참고)타워 스텟 가치'!$B$12:$L$16,AI$2,0)+(VLOOKUP($F1309,'(참고)타워 스텟 가치'!$B$12:$L$16,AI$2,0)*$E1309)</f>
        <v>31.620000000000122</v>
      </c>
      <c r="AJ1309">
        <f>VLOOKUP($F1309,'(참고)타워 스텟 가치'!$B$12:$L$16,AJ$2,0)+(VLOOKUP($F1309,'(참고)타워 스텟 가치'!$B$12:$L$16,AJ$2,0)*$E1309)</f>
        <v>0</v>
      </c>
      <c r="AK1309">
        <f>VLOOKUP($F1309,'(참고)타워 스텟 가치'!$B$12:$L$16,AK$2,0)+(VLOOKUP($F1309,'(참고)타워 스텟 가치'!$B$12:$L$16,AK$2,0)*$E1309)</f>
        <v>0</v>
      </c>
      <c r="AL1309">
        <f>VLOOKUP($F1309,'(참고)타워 스텟 가치'!$B$12:$L$16,AL$2,0)+(VLOOKUP($F1309,'(참고)타워 스텟 가치'!$B$12:$L$16,AL$2,0)*$E1309)</f>
        <v>210.80000000000081</v>
      </c>
      <c r="AM1309">
        <f>SUM('스테이지별 몬스터 스텟'!AD1309*'(참고)타워 스텟 가치'!$Q$17,'스테이지별 몬스터 스텟'!AE1309*'(참고)타워 스텟 가치'!$R$17,'스테이지별 몬스터 스텟'!AF1309*'(참고)타워 스텟 가치'!$S$17,'스테이지별 몬스터 스텟'!AG1309*'(참고)타워 스텟 가치'!$T$17,'스테이지별 몬스터 스텟'!AH1309*'(참고)타워 스텟 가치'!$U$17,'스테이지별 몬스터 스텟'!AI1309*'(참고)타워 스텟 가치'!$V$17,'스테이지별 몬스터 스텟'!AJ1309*'(참고)타워 스텟 가치'!$W$17,'스테이지별 몬스터 스텟'!AK1309*'(참고)타워 스텟 가치'!$X$17,'스테이지별 몬스터 스텟'!AL1309*'(참고)타워 스텟 가치'!$Y$17)</f>
        <v>812563.5137500033</v>
      </c>
      <c r="AN1309">
        <v>3</v>
      </c>
    </row>
    <row r="1310" spans="3:40" x14ac:dyDescent="0.3">
      <c r="C1310">
        <v>1</v>
      </c>
      <c r="D1310">
        <f t="shared" si="62"/>
        <v>262</v>
      </c>
      <c r="E1310" s="52">
        <f>VLOOKUP(D1310,'스테이지별 난이도 설정'!B:C,2,0)</f>
        <v>104.80000000000041</v>
      </c>
      <c r="F1310" t="str">
        <f t="shared" si="63"/>
        <v>일반</v>
      </c>
      <c r="G1310">
        <f t="shared" si="61"/>
        <v>6</v>
      </c>
      <c r="H1310">
        <f>VLOOKUP($F1310,'(참고)타워 스텟 가치'!$B$2:$L$6,H$2,0)+(VLOOKUP($F1310,'(참고)타워 스텟 가치'!$B$2:$L$6,H$2,0)*$E1310)</f>
        <v>793.50000000000307</v>
      </c>
      <c r="I1310">
        <f>VLOOKUP($F1310,'(참고)타워 스텟 가치'!$B$2:$L$6,I$2,0)+(VLOOKUP($F1310,'(참고)타워 스텟 가치'!$B$2:$L$6,I$2,0)*$E1310)</f>
        <v>158.70000000000061</v>
      </c>
      <c r="J1310">
        <f>VLOOKUP($F1310,'(참고)타워 스텟 가치'!$B$2:$L$6,J$2,0)+(VLOOKUP($F1310,'(참고)타워 스텟 가치'!$B$2:$L$6,J$2,0)*$E1310)</f>
        <v>529000.0000000021</v>
      </c>
      <c r="K1310">
        <f>VLOOKUP($F1310,'(참고)타워 스텟 가치'!$B$2:$L$6,K$2,0)+(VLOOKUP($F1310,'(참고)타워 스텟 가치'!$B$2:$L$6,K$2,0)*$E1310)</f>
        <v>3174.0000000000123</v>
      </c>
      <c r="L1310">
        <f>VLOOKUP($F1310,'(참고)타워 스텟 가치'!$B$2:$L$6,L$2,0)+(VLOOKUP($F1310,'(참고)타워 스텟 가치'!$B$2:$L$6,L$2,0)*$E1310)</f>
        <v>52.900000000000205</v>
      </c>
      <c r="M1310">
        <f>VLOOKUP($F1310,'(참고)타워 스텟 가치'!$B$2:$L$6,M$2,0)+(VLOOKUP($F1310,'(참고)타워 스텟 가치'!$B$2:$L$6,M$2,0)*$E1310)</f>
        <v>31.740000000000123</v>
      </c>
      <c r="N1310">
        <f>VLOOKUP($F1310,'(참고)타워 스텟 가치'!$B$2:$L$6,N$2,0)+(VLOOKUP($F1310,'(참고)타워 스텟 가치'!$B$2:$L$6,N$2,0)*$E1310)</f>
        <v>0</v>
      </c>
      <c r="O1310">
        <f>VLOOKUP($F1310,'(참고)타워 스텟 가치'!$B$2:$L$6,O$2,0)+(VLOOKUP($F1310,'(참고)타워 스텟 가치'!$B$2:$L$6,O$2,0)*$E1310)</f>
        <v>0</v>
      </c>
      <c r="P1310">
        <f>VLOOKUP($F1310,'(참고)타워 스텟 가치'!$B$2:$L$6,P$2,0)+(VLOOKUP($F1310,'(참고)타워 스텟 가치'!$B$2:$L$6,P$2,0)*$E1310)</f>
        <v>74.060000000000286</v>
      </c>
      <c r="Q1310">
        <f>SUM('스테이지별 몬스터 스텟'!H1310*'(참고)타워 스텟 가치'!$Q$17,'스테이지별 몬스터 스텟'!I1310*'(참고)타워 스텟 가치'!$R$17,'스테이지별 몬스터 스텟'!J1310*'(참고)타워 스텟 가치'!$S$17,'스테이지별 몬스터 스텟'!K1310*'(참고)타워 스텟 가치'!$T$17,'스테이지별 몬스터 스텟'!L1310*'(참고)타워 스텟 가치'!$U$17,'스테이지별 몬스터 스텟'!M1310*'(참고)타워 스텟 가치'!$V$17,'스테이지별 몬스터 스텟'!N1310*'(참고)타워 스텟 가치'!$W$17,'스테이지별 몬스터 스텟'!O1310*'(참고)타워 스텟 가치'!$X$17,'스테이지별 몬스터 스텟'!P1310*'(참고)타워 스텟 가치'!$Y$17)</f>
        <v>801958.71000000322</v>
      </c>
      <c r="R1310">
        <v>1</v>
      </c>
      <c r="S1310">
        <f>VLOOKUP($F1310,'(참고)타워 스텟 가치'!$B$7:$L$11,S$2,0)+(VLOOKUP($F1310,'(참고)타워 스텟 가치'!$B$7:$L$11,S$2,0)*$E1310)</f>
        <v>264.50000000000102</v>
      </c>
      <c r="T1310">
        <f>VLOOKUP($F1310,'(참고)타워 스텟 가치'!$B$7:$L$11,T$2,0)+(VLOOKUP($F1310,'(참고)타워 스텟 가치'!$B$7:$L$11,T$2,0)*$E1310)</f>
        <v>476.10000000000184</v>
      </c>
      <c r="U1310">
        <f>VLOOKUP($F1310,'(참고)타워 스텟 가치'!$B$7:$L$11,U$2,0)+(VLOOKUP($F1310,'(참고)타워 스텟 가치'!$B$7:$L$11,U$2,0)*$E1310)</f>
        <v>529000.0000000021</v>
      </c>
      <c r="V1310">
        <f>VLOOKUP($F1310,'(참고)타워 스텟 가치'!$B$7:$L$11,V$2,0)+(VLOOKUP($F1310,'(참고)타워 스텟 가치'!$B$7:$L$11,V$2,0)*$E1310)</f>
        <v>3174.0000000000123</v>
      </c>
      <c r="W1310">
        <f>VLOOKUP($F1310,'(참고)타워 스텟 가치'!$B$7:$L$11,W$2,0)+(VLOOKUP($F1310,'(참고)타워 스텟 가치'!$B$7:$L$11,W$2,0)*$E1310)</f>
        <v>52.900000000000205</v>
      </c>
      <c r="X1310">
        <f>VLOOKUP($F1310,'(참고)타워 스텟 가치'!$B$7:$L$11,X$2,0)+(VLOOKUP($F1310,'(참고)타워 스텟 가치'!$B$7:$L$11,X$2,0)*$E1310)</f>
        <v>31.740000000000123</v>
      </c>
      <c r="Y1310">
        <f>VLOOKUP($F1310,'(참고)타워 스텟 가치'!$B$7:$L$11,Y$2,0)+(VLOOKUP($F1310,'(참고)타워 스텟 가치'!$B$7:$L$11,Y$2,0)*$E1310)</f>
        <v>0</v>
      </c>
      <c r="Z1310">
        <f>VLOOKUP($F1310,'(참고)타워 스텟 가치'!$B$7:$L$11,Z$2,0)+(VLOOKUP($F1310,'(참고)타워 스텟 가치'!$B$7:$L$11,Z$2,0)*$E1310)</f>
        <v>0</v>
      </c>
      <c r="AA1310">
        <f>VLOOKUP($F1310,'(참고)타워 스텟 가치'!$B$7:$L$11,AA$2,0)+(VLOOKUP($F1310,'(참고)타워 스텟 가치'!$B$7:$L$11,AA$2,0)*$E1310)</f>
        <v>74.060000000000286</v>
      </c>
      <c r="AB1310">
        <f>SUM('스테이지별 몬스터 스텟'!S1310*'(참고)타워 스텟 가치'!$Q$17,'스테이지별 몬스터 스텟'!T1310*'(참고)타워 스텟 가치'!$R$17,'스테이지별 몬스터 스텟'!U1310*'(참고)타워 스텟 가치'!$S$17,'스테이지별 몬스터 스텟'!V1310*'(참고)타워 스텟 가치'!$T$17,'스테이지별 몬스터 스텟'!W1310*'(참고)타워 스텟 가치'!$U$17,'스테이지별 몬스터 스텟'!X1310*'(참고)타워 스텟 가치'!$V$17,'스테이지별 몬스터 스텟'!Y1310*'(참고)타워 스텟 가치'!$W$17,'스테이지별 몬스터 스텟'!Z1310*'(참고)타워 스텟 가치'!$X$17,'스테이지별 몬스터 스텟'!AA1310*'(참고)타워 스텟 가치'!$Y$17)</f>
        <v>801376.8100000032</v>
      </c>
      <c r="AC1310">
        <v>2</v>
      </c>
      <c r="AD1310">
        <f>VLOOKUP($F1310,'(참고)타워 스텟 가치'!$B$12:$L$16,AD$2,0)+(VLOOKUP($F1310,'(참고)타워 스텟 가치'!$B$12:$L$16,AD$2,0)*$E1310)</f>
        <v>264.50000000000102</v>
      </c>
      <c r="AE1310">
        <f>VLOOKUP($F1310,'(참고)타워 스텟 가치'!$B$12:$L$16,AE$2,0)+(VLOOKUP($F1310,'(참고)타워 스텟 가치'!$B$12:$L$16,AE$2,0)*$E1310)</f>
        <v>317.40000000000123</v>
      </c>
      <c r="AF1310">
        <f>VLOOKUP($F1310,'(참고)타워 스텟 가치'!$B$12:$L$16,AF$2,0)+(VLOOKUP($F1310,'(참고)타워 스텟 가치'!$B$12:$L$16,AF$2,0)*$E1310)</f>
        <v>529000.0000000021</v>
      </c>
      <c r="AG1310">
        <f>VLOOKUP($F1310,'(참고)타워 스텟 가치'!$B$12:$L$16,AG$2,0)+(VLOOKUP($F1310,'(참고)타워 스텟 가치'!$B$12:$L$16,AG$2,0)*$E1310)</f>
        <v>1587.0000000000061</v>
      </c>
      <c r="AH1310">
        <f>VLOOKUP($F1310,'(참고)타워 스텟 가치'!$B$12:$L$16,AH$2,0)+(VLOOKUP($F1310,'(참고)타워 스텟 가치'!$B$12:$L$16,AH$2,0)*$E1310)</f>
        <v>52.900000000000205</v>
      </c>
      <c r="AI1310">
        <f>VLOOKUP($F1310,'(참고)타워 스텟 가치'!$B$12:$L$16,AI$2,0)+(VLOOKUP($F1310,'(참고)타워 스텟 가치'!$B$12:$L$16,AI$2,0)*$E1310)</f>
        <v>31.740000000000123</v>
      </c>
      <c r="AJ1310">
        <f>VLOOKUP($F1310,'(참고)타워 스텟 가치'!$B$12:$L$16,AJ$2,0)+(VLOOKUP($F1310,'(참고)타워 스텟 가치'!$B$12:$L$16,AJ$2,0)*$E1310)</f>
        <v>0</v>
      </c>
      <c r="AK1310">
        <f>VLOOKUP($F1310,'(참고)타워 스텟 가치'!$B$12:$L$16,AK$2,0)+(VLOOKUP($F1310,'(참고)타워 스텟 가치'!$B$12:$L$16,AK$2,0)*$E1310)</f>
        <v>0</v>
      </c>
      <c r="AL1310">
        <f>VLOOKUP($F1310,'(참고)타워 스텟 가치'!$B$12:$L$16,AL$2,0)+(VLOOKUP($F1310,'(참고)타워 스텟 가치'!$B$12:$L$16,AL$2,0)*$E1310)</f>
        <v>148.12000000000057</v>
      </c>
      <c r="AM1310">
        <f>SUM('스테이지별 몬스터 스텟'!AD1310*'(참고)타워 스텟 가치'!$Q$17,'스테이지별 몬스터 스텟'!AE1310*'(참고)타워 스텟 가치'!$R$17,'스테이지별 몬스터 스텟'!AF1310*'(참고)타워 스텟 가치'!$S$17,'스테이지별 몬스터 스텟'!AG1310*'(참고)타워 스텟 가치'!$T$17,'스테이지별 몬스터 스텟'!AH1310*'(참고)타워 스텟 가치'!$U$17,'스테이지별 몬스터 스텟'!AI1310*'(참고)타워 스텟 가치'!$V$17,'스테이지별 몬스터 스텟'!AJ1310*'(참고)타워 스텟 가치'!$W$17,'스테이지별 몬스터 스텟'!AK1310*'(참고)타워 스텟 가치'!$X$17,'스테이지별 몬스터 스텟'!AL1310*'(참고)타워 스텟 가치'!$Y$17)</f>
        <v>798112.88000000315</v>
      </c>
      <c r="AN1310">
        <v>3</v>
      </c>
    </row>
    <row r="1311" spans="3:40" x14ac:dyDescent="0.3">
      <c r="C1311">
        <v>2</v>
      </c>
      <c r="D1311">
        <f t="shared" si="62"/>
        <v>262</v>
      </c>
      <c r="E1311" s="52">
        <f>VLOOKUP(D1311,'스테이지별 난이도 설정'!B:C,2,0)</f>
        <v>104.80000000000041</v>
      </c>
      <c r="F1311" t="str">
        <f t="shared" si="63"/>
        <v>레어</v>
      </c>
      <c r="G1311">
        <f t="shared" si="61"/>
        <v>6</v>
      </c>
      <c r="H1311">
        <f>VLOOKUP($F1311,'(참고)타워 스텟 가치'!$B$2:$L$6,H$2,0)+(VLOOKUP($F1311,'(참고)타워 스텟 가치'!$B$2:$L$6,H$2,0)*$E1311)</f>
        <v>1190.2500000000045</v>
      </c>
      <c r="I1311">
        <f>VLOOKUP($F1311,'(참고)타워 스텟 가치'!$B$2:$L$6,I$2,0)+(VLOOKUP($F1311,'(참고)타워 스텟 가치'!$B$2:$L$6,I$2,0)*$E1311)</f>
        <v>238.05000000000092</v>
      </c>
      <c r="J1311">
        <f>VLOOKUP($F1311,'(참고)타워 스텟 가치'!$B$2:$L$6,J$2,0)+(VLOOKUP($F1311,'(참고)타워 스텟 가치'!$B$2:$L$6,J$2,0)*$E1311)</f>
        <v>529000.0000000021</v>
      </c>
      <c r="K1311">
        <f>VLOOKUP($F1311,'(참고)타워 스텟 가치'!$B$2:$L$6,K$2,0)+(VLOOKUP($F1311,'(참고)타워 스텟 가치'!$B$2:$L$6,K$2,0)*$E1311)</f>
        <v>4761.0000000000182</v>
      </c>
      <c r="L1311">
        <f>VLOOKUP($F1311,'(참고)타워 스텟 가치'!$B$2:$L$6,L$2,0)+(VLOOKUP($F1311,'(참고)타워 스텟 가치'!$B$2:$L$6,L$2,0)*$E1311)</f>
        <v>79.350000000000307</v>
      </c>
      <c r="M1311">
        <f>VLOOKUP($F1311,'(참고)타워 스텟 가치'!$B$2:$L$6,M$2,0)+(VLOOKUP($F1311,'(참고)타워 스텟 가치'!$B$2:$L$6,M$2,0)*$E1311)</f>
        <v>31.740000000000123</v>
      </c>
      <c r="N1311">
        <f>VLOOKUP($F1311,'(참고)타워 스텟 가치'!$B$2:$L$6,N$2,0)+(VLOOKUP($F1311,'(참고)타워 스텟 가치'!$B$2:$L$6,N$2,0)*$E1311)</f>
        <v>0</v>
      </c>
      <c r="O1311">
        <f>VLOOKUP($F1311,'(참고)타워 스텟 가치'!$B$2:$L$6,O$2,0)+(VLOOKUP($F1311,'(참고)타워 스텟 가치'!$B$2:$L$6,O$2,0)*$E1311)</f>
        <v>0</v>
      </c>
      <c r="P1311">
        <f>VLOOKUP($F1311,'(참고)타워 스텟 가치'!$B$2:$L$6,P$2,0)+(VLOOKUP($F1311,'(참고)타워 스텟 가치'!$B$2:$L$6,P$2,0)*$E1311)</f>
        <v>74.060000000000286</v>
      </c>
      <c r="Q1311">
        <f>SUM('스테이지별 몬스터 스텟'!H1311*'(참고)타워 스텟 가치'!$Q$17,'스테이지별 몬스터 스텟'!I1311*'(참고)타워 스텟 가치'!$R$17,'스테이지별 몬스터 스텟'!J1311*'(참고)타워 스텟 가치'!$S$17,'스테이지별 몬스터 스텟'!K1311*'(참고)타워 스텟 가치'!$T$17,'스테이지별 몬스터 스텟'!L1311*'(참고)타워 스텟 가치'!$U$17,'스테이지별 몬스터 스텟'!M1311*'(참고)타워 스텟 가치'!$V$17,'스테이지별 몬스터 스텟'!N1311*'(참고)타워 스텟 가치'!$W$17,'스테이지별 몬스터 스텟'!O1311*'(참고)타워 스텟 가치'!$X$17,'스테이지별 몬스터 스텟'!P1311*'(참고)타워 스텟 가치'!$Y$17)</f>
        <v>806098.13500000304</v>
      </c>
      <c r="R1311">
        <v>1</v>
      </c>
      <c r="S1311">
        <f>VLOOKUP($F1311,'(참고)타워 스텟 가치'!$B$7:$L$11,S$2,0)+(VLOOKUP($F1311,'(참고)타워 스텟 가치'!$B$7:$L$11,S$2,0)*$E1311)</f>
        <v>396.75000000000153</v>
      </c>
      <c r="T1311">
        <f>VLOOKUP($F1311,'(참고)타워 스텟 가치'!$B$7:$L$11,T$2,0)+(VLOOKUP($F1311,'(참고)타워 스텟 가치'!$B$7:$L$11,T$2,0)*$E1311)</f>
        <v>714.15000000000282</v>
      </c>
      <c r="U1311">
        <f>VLOOKUP($F1311,'(참고)타워 스텟 가치'!$B$7:$L$11,U$2,0)+(VLOOKUP($F1311,'(참고)타워 스텟 가치'!$B$7:$L$11,U$2,0)*$E1311)</f>
        <v>529000.0000000021</v>
      </c>
      <c r="V1311">
        <f>VLOOKUP($F1311,'(참고)타워 스텟 가치'!$B$7:$L$11,V$2,0)+(VLOOKUP($F1311,'(참고)타워 스텟 가치'!$B$7:$L$11,V$2,0)*$E1311)</f>
        <v>4761.0000000000182</v>
      </c>
      <c r="W1311">
        <f>VLOOKUP($F1311,'(참고)타워 스텟 가치'!$B$7:$L$11,W$2,0)+(VLOOKUP($F1311,'(참고)타워 스텟 가치'!$B$7:$L$11,W$2,0)*$E1311)</f>
        <v>79.350000000000307</v>
      </c>
      <c r="X1311">
        <f>VLOOKUP($F1311,'(참고)타워 스텟 가치'!$B$7:$L$11,X$2,0)+(VLOOKUP($F1311,'(참고)타워 스텟 가치'!$B$7:$L$11,X$2,0)*$E1311)</f>
        <v>31.740000000000123</v>
      </c>
      <c r="Y1311">
        <f>VLOOKUP($F1311,'(참고)타워 스텟 가치'!$B$7:$L$11,Y$2,0)+(VLOOKUP($F1311,'(참고)타워 스텟 가치'!$B$7:$L$11,Y$2,0)*$E1311)</f>
        <v>0</v>
      </c>
      <c r="Z1311">
        <f>VLOOKUP($F1311,'(참고)타워 스텟 가치'!$B$7:$L$11,Z$2,0)+(VLOOKUP($F1311,'(참고)타워 스텟 가치'!$B$7:$L$11,Z$2,0)*$E1311)</f>
        <v>0</v>
      </c>
      <c r="AA1311">
        <f>VLOOKUP($F1311,'(참고)타워 스텟 가치'!$B$7:$L$11,AA$2,0)+(VLOOKUP($F1311,'(참고)타워 스텟 가치'!$B$7:$L$11,AA$2,0)*$E1311)</f>
        <v>74.060000000000286</v>
      </c>
      <c r="AB1311">
        <f>SUM('스테이지별 몬스터 스텟'!S1311*'(참고)타워 스텟 가치'!$Q$17,'스테이지별 몬스터 스텟'!T1311*'(참고)타워 스텟 가치'!$R$17,'스테이지별 몬스터 스텟'!U1311*'(참고)타워 스텟 가치'!$S$17,'스테이지별 몬스터 스텟'!V1311*'(참고)타워 스텟 가치'!$T$17,'스테이지별 몬스터 스텟'!W1311*'(참고)타워 스텟 가치'!$U$17,'스테이지별 몬스터 스텟'!X1311*'(참고)타워 스텟 가치'!$V$17,'스테이지별 몬스터 스텟'!Y1311*'(참고)타워 스텟 가치'!$W$17,'스테이지별 몬스터 스텟'!Z1311*'(참고)타워 스텟 가치'!$X$17,'스테이지별 몬스터 스텟'!AA1311*'(참고)타워 스텟 가치'!$Y$17)</f>
        <v>805225.28500000306</v>
      </c>
      <c r="AC1311">
        <v>2</v>
      </c>
      <c r="AD1311">
        <f>VLOOKUP($F1311,'(참고)타워 스텟 가치'!$B$12:$L$16,AD$2,0)+(VLOOKUP($F1311,'(참고)타워 스텟 가치'!$B$12:$L$16,AD$2,0)*$E1311)</f>
        <v>396.75000000000153</v>
      </c>
      <c r="AE1311">
        <f>VLOOKUP($F1311,'(참고)타워 스텟 가치'!$B$12:$L$16,AE$2,0)+(VLOOKUP($F1311,'(참고)타워 스텟 가치'!$B$12:$L$16,AE$2,0)*$E1311)</f>
        <v>476.10000000000184</v>
      </c>
      <c r="AF1311">
        <f>VLOOKUP($F1311,'(참고)타워 스텟 가치'!$B$12:$L$16,AF$2,0)+(VLOOKUP($F1311,'(참고)타워 스텟 가치'!$B$12:$L$16,AF$2,0)*$E1311)</f>
        <v>529000.0000000021</v>
      </c>
      <c r="AG1311">
        <f>VLOOKUP($F1311,'(참고)타워 스텟 가치'!$B$12:$L$16,AG$2,0)+(VLOOKUP($F1311,'(참고)타워 스텟 가치'!$B$12:$L$16,AG$2,0)*$E1311)</f>
        <v>2380.5000000000091</v>
      </c>
      <c r="AH1311">
        <f>VLOOKUP($F1311,'(참고)타워 스텟 가치'!$B$12:$L$16,AH$2,0)+(VLOOKUP($F1311,'(참고)타워 스텟 가치'!$B$12:$L$16,AH$2,0)*$E1311)</f>
        <v>79.350000000000307</v>
      </c>
      <c r="AI1311">
        <f>VLOOKUP($F1311,'(참고)타워 스텟 가치'!$B$12:$L$16,AI$2,0)+(VLOOKUP($F1311,'(참고)타워 스텟 가치'!$B$12:$L$16,AI$2,0)*$E1311)</f>
        <v>31.740000000000123</v>
      </c>
      <c r="AJ1311">
        <f>VLOOKUP($F1311,'(참고)타워 스텟 가치'!$B$12:$L$16,AJ$2,0)+(VLOOKUP($F1311,'(참고)타워 스텟 가치'!$B$12:$L$16,AJ$2,0)*$E1311)</f>
        <v>0</v>
      </c>
      <c r="AK1311">
        <f>VLOOKUP($F1311,'(참고)타워 스텟 가치'!$B$12:$L$16,AK$2,0)+(VLOOKUP($F1311,'(참고)타워 스텟 가치'!$B$12:$L$16,AK$2,0)*$E1311)</f>
        <v>0</v>
      </c>
      <c r="AL1311">
        <f>VLOOKUP($F1311,'(참고)타워 스텟 가치'!$B$12:$L$16,AL$2,0)+(VLOOKUP($F1311,'(참고)타워 스텟 가치'!$B$12:$L$16,AL$2,0)*$E1311)</f>
        <v>148.12000000000057</v>
      </c>
      <c r="AM1311">
        <f>SUM('스테이지별 몬스터 스텟'!AD1311*'(참고)타워 스텟 가치'!$Q$17,'스테이지별 몬스터 스텟'!AE1311*'(참고)타워 스텟 가치'!$R$17,'스테이지별 몬스터 스텟'!AF1311*'(참고)타워 스텟 가치'!$S$17,'스테이지별 몬스터 스텟'!AG1311*'(참고)타워 스텟 가치'!$T$17,'스테이지별 몬스터 스텟'!AH1311*'(참고)타워 스텟 가치'!$U$17,'스테이지별 몬스터 스텟'!AI1311*'(참고)타워 스텟 가치'!$V$17,'스테이지별 몬스터 스텟'!AJ1311*'(참고)타워 스텟 가치'!$W$17,'스테이지별 몬스터 스텟'!AK1311*'(참고)타워 스텟 가치'!$X$17,'스테이지별 몬스터 스텟'!AL1311*'(참고)타워 스텟 가치'!$Y$17)</f>
        <v>800255.3300000031</v>
      </c>
      <c r="AN1311">
        <v>3</v>
      </c>
    </row>
    <row r="1312" spans="3:40" x14ac:dyDescent="0.3">
      <c r="C1312">
        <v>3</v>
      </c>
      <c r="D1312">
        <f t="shared" si="62"/>
        <v>262</v>
      </c>
      <c r="E1312" s="52">
        <f>VLOOKUP(D1312,'스테이지별 난이도 설정'!B:C,2,0)</f>
        <v>104.80000000000041</v>
      </c>
      <c r="F1312" t="str">
        <f t="shared" si="63"/>
        <v>에픽</v>
      </c>
      <c r="G1312">
        <f t="shared" si="61"/>
        <v>6</v>
      </c>
      <c r="H1312">
        <f>VLOOKUP($F1312,'(참고)타워 스텟 가치'!$B$2:$L$6,H$2,0)+(VLOOKUP($F1312,'(참고)타워 스텟 가치'!$B$2:$L$6,H$2,0)*$E1312)</f>
        <v>1785.3750000000068</v>
      </c>
      <c r="I1312">
        <f>VLOOKUP($F1312,'(참고)타워 스텟 가치'!$B$2:$L$6,I$2,0)+(VLOOKUP($F1312,'(참고)타워 스텟 가치'!$B$2:$L$6,I$2,0)*$E1312)</f>
        <v>357.07500000000141</v>
      </c>
      <c r="J1312">
        <f>VLOOKUP($F1312,'(참고)타워 스텟 가치'!$B$2:$L$6,J$2,0)+(VLOOKUP($F1312,'(참고)타워 스텟 가치'!$B$2:$L$6,J$2,0)*$E1312)</f>
        <v>529000.0000000021</v>
      </c>
      <c r="K1312">
        <f>VLOOKUP($F1312,'(참고)타워 스텟 가치'!$B$2:$L$6,K$2,0)+(VLOOKUP($F1312,'(참고)타워 스텟 가치'!$B$2:$L$6,K$2,0)*$E1312)</f>
        <v>7141.5000000000273</v>
      </c>
      <c r="L1312">
        <f>VLOOKUP($F1312,'(참고)타워 스텟 가치'!$B$2:$L$6,L$2,0)+(VLOOKUP($F1312,'(참고)타워 스텟 가치'!$B$2:$L$6,L$2,0)*$E1312)</f>
        <v>119.02500000000046</v>
      </c>
      <c r="M1312">
        <f>VLOOKUP($F1312,'(참고)타워 스텟 가치'!$B$2:$L$6,M$2,0)+(VLOOKUP($F1312,'(참고)타워 스텟 가치'!$B$2:$L$6,M$2,0)*$E1312)</f>
        <v>31.740000000000123</v>
      </c>
      <c r="N1312">
        <f>VLOOKUP($F1312,'(참고)타워 스텟 가치'!$B$2:$L$6,N$2,0)+(VLOOKUP($F1312,'(참고)타워 스텟 가치'!$B$2:$L$6,N$2,0)*$E1312)</f>
        <v>0</v>
      </c>
      <c r="O1312">
        <f>VLOOKUP($F1312,'(참고)타워 스텟 가치'!$B$2:$L$6,O$2,0)+(VLOOKUP($F1312,'(참고)타워 스텟 가치'!$B$2:$L$6,O$2,0)*$E1312)</f>
        <v>0</v>
      </c>
      <c r="P1312">
        <f>VLOOKUP($F1312,'(참고)타워 스텟 가치'!$B$2:$L$6,P$2,0)+(VLOOKUP($F1312,'(참고)타워 스텟 가치'!$B$2:$L$6,P$2,0)*$E1312)</f>
        <v>74.060000000000286</v>
      </c>
      <c r="Q1312">
        <f>SUM('스테이지별 몬스터 스텟'!H1312*'(참고)타워 스텟 가치'!$Q$17,'스테이지별 몬스터 스텟'!I1312*'(참고)타워 스텟 가치'!$R$17,'스테이지별 몬스터 스텟'!J1312*'(참고)타워 스텟 가치'!$S$17,'스테이지별 몬스터 스텟'!K1312*'(참고)타워 스텟 가치'!$T$17,'스테이지별 몬스터 스텟'!L1312*'(참고)타워 스텟 가치'!$U$17,'스테이지별 몬스터 스텟'!M1312*'(참고)타워 스텟 가치'!$V$17,'스테이지별 몬스터 스텟'!N1312*'(참고)타워 스텟 가치'!$W$17,'스테이지별 몬스터 스텟'!O1312*'(참고)타워 스텟 가치'!$X$17,'스테이지별 몬스터 스텟'!P1312*'(참고)타워 스텟 가치'!$Y$17)</f>
        <v>812307.27250000322</v>
      </c>
      <c r="R1312">
        <v>1</v>
      </c>
      <c r="S1312">
        <f>VLOOKUP($F1312,'(참고)타워 스텟 가치'!$B$7:$L$11,S$2,0)+(VLOOKUP($F1312,'(참고)타워 스텟 가치'!$B$7:$L$11,S$2,0)*$E1312)</f>
        <v>595.12500000000227</v>
      </c>
      <c r="T1312">
        <f>VLOOKUP($F1312,'(참고)타워 스텟 가치'!$B$7:$L$11,T$2,0)+(VLOOKUP($F1312,'(참고)타워 스텟 가치'!$B$7:$L$11,T$2,0)*$E1312)</f>
        <v>1071.2250000000042</v>
      </c>
      <c r="U1312">
        <f>VLOOKUP($F1312,'(참고)타워 스텟 가치'!$B$7:$L$11,U$2,0)+(VLOOKUP($F1312,'(참고)타워 스텟 가치'!$B$7:$L$11,U$2,0)*$E1312)</f>
        <v>529000.0000000021</v>
      </c>
      <c r="V1312">
        <f>VLOOKUP($F1312,'(참고)타워 스텟 가치'!$B$7:$L$11,V$2,0)+(VLOOKUP($F1312,'(참고)타워 스텟 가치'!$B$7:$L$11,V$2,0)*$E1312)</f>
        <v>7141.5000000000273</v>
      </c>
      <c r="W1312">
        <f>VLOOKUP($F1312,'(참고)타워 스텟 가치'!$B$7:$L$11,W$2,0)+(VLOOKUP($F1312,'(참고)타워 스텟 가치'!$B$7:$L$11,W$2,0)*$E1312)</f>
        <v>119.02500000000046</v>
      </c>
      <c r="X1312">
        <f>VLOOKUP($F1312,'(참고)타워 스텟 가치'!$B$7:$L$11,X$2,0)+(VLOOKUP($F1312,'(참고)타워 스텟 가치'!$B$7:$L$11,X$2,0)*$E1312)</f>
        <v>31.740000000000123</v>
      </c>
      <c r="Y1312">
        <f>VLOOKUP($F1312,'(참고)타워 스텟 가치'!$B$7:$L$11,Y$2,0)+(VLOOKUP($F1312,'(참고)타워 스텟 가치'!$B$7:$L$11,Y$2,0)*$E1312)</f>
        <v>0</v>
      </c>
      <c r="Z1312">
        <f>VLOOKUP($F1312,'(참고)타워 스텟 가치'!$B$7:$L$11,Z$2,0)+(VLOOKUP($F1312,'(참고)타워 스텟 가치'!$B$7:$L$11,Z$2,0)*$E1312)</f>
        <v>0</v>
      </c>
      <c r="AA1312">
        <f>VLOOKUP($F1312,'(참고)타워 스텟 가치'!$B$7:$L$11,AA$2,0)+(VLOOKUP($F1312,'(참고)타워 스텟 가치'!$B$7:$L$11,AA$2,0)*$E1312)</f>
        <v>74.060000000000286</v>
      </c>
      <c r="AB1312">
        <f>SUM('스테이지별 몬스터 스텟'!S1312*'(참고)타워 스텟 가치'!$Q$17,'스테이지별 몬스터 스텟'!T1312*'(참고)타워 스텟 가치'!$R$17,'스테이지별 몬스터 스텟'!U1312*'(참고)타워 스텟 가치'!$S$17,'스테이지별 몬스터 스텟'!V1312*'(참고)타워 스텟 가치'!$T$17,'스테이지별 몬스터 스텟'!W1312*'(참고)타워 스텟 가치'!$U$17,'스테이지별 몬스터 스텟'!X1312*'(참고)타워 스텟 가치'!$V$17,'스테이지별 몬스터 스텟'!Y1312*'(참고)타워 스텟 가치'!$W$17,'스테이지별 몬스터 스텟'!Z1312*'(참고)타워 스텟 가치'!$X$17,'스테이지별 몬스터 스텟'!AA1312*'(참고)타워 스텟 가치'!$Y$17)</f>
        <v>810997.9975000032</v>
      </c>
      <c r="AC1312">
        <v>2</v>
      </c>
      <c r="AD1312">
        <f>VLOOKUP($F1312,'(참고)타워 스텟 가치'!$B$12:$L$16,AD$2,0)+(VLOOKUP($F1312,'(참고)타워 스텟 가치'!$B$12:$L$16,AD$2,0)*$E1312)</f>
        <v>595.12500000000227</v>
      </c>
      <c r="AE1312">
        <f>VLOOKUP($F1312,'(참고)타워 스텟 가치'!$B$12:$L$16,AE$2,0)+(VLOOKUP($F1312,'(참고)타워 스텟 가치'!$B$12:$L$16,AE$2,0)*$E1312)</f>
        <v>714.15000000000282</v>
      </c>
      <c r="AF1312">
        <f>VLOOKUP($F1312,'(참고)타워 스텟 가치'!$B$12:$L$16,AF$2,0)+(VLOOKUP($F1312,'(참고)타워 스텟 가치'!$B$12:$L$16,AF$2,0)*$E1312)</f>
        <v>529000.0000000021</v>
      </c>
      <c r="AG1312">
        <f>VLOOKUP($F1312,'(참고)타워 스텟 가치'!$B$12:$L$16,AG$2,0)+(VLOOKUP($F1312,'(참고)타워 스텟 가치'!$B$12:$L$16,AG$2,0)*$E1312)</f>
        <v>3570.7500000000136</v>
      </c>
      <c r="AH1312">
        <f>VLOOKUP($F1312,'(참고)타워 스텟 가치'!$B$12:$L$16,AH$2,0)+(VLOOKUP($F1312,'(참고)타워 스텟 가치'!$B$12:$L$16,AH$2,0)*$E1312)</f>
        <v>119.02500000000046</v>
      </c>
      <c r="AI1312">
        <f>VLOOKUP($F1312,'(참고)타워 스텟 가치'!$B$12:$L$16,AI$2,0)+(VLOOKUP($F1312,'(참고)타워 스텟 가치'!$B$12:$L$16,AI$2,0)*$E1312)</f>
        <v>31.740000000000123</v>
      </c>
      <c r="AJ1312">
        <f>VLOOKUP($F1312,'(참고)타워 스텟 가치'!$B$12:$L$16,AJ$2,0)+(VLOOKUP($F1312,'(참고)타워 스텟 가치'!$B$12:$L$16,AJ$2,0)*$E1312)</f>
        <v>0</v>
      </c>
      <c r="AK1312">
        <f>VLOOKUP($F1312,'(참고)타워 스텟 가치'!$B$12:$L$16,AK$2,0)+(VLOOKUP($F1312,'(참고)타워 스텟 가치'!$B$12:$L$16,AK$2,0)*$E1312)</f>
        <v>0</v>
      </c>
      <c r="AL1312">
        <f>VLOOKUP($F1312,'(참고)타워 스텟 가치'!$B$12:$L$16,AL$2,0)+(VLOOKUP($F1312,'(참고)타워 스텟 가치'!$B$12:$L$16,AL$2,0)*$E1312)</f>
        <v>148.12000000000057</v>
      </c>
      <c r="AM1312">
        <f>SUM('스테이지별 몬스터 스텟'!AD1312*'(참고)타워 스텟 가치'!$Q$17,'스테이지별 몬스터 스텟'!AE1312*'(참고)타워 스텟 가치'!$R$17,'스테이지별 몬스터 스텟'!AF1312*'(참고)타워 스텟 가치'!$S$17,'스테이지별 몬스터 스텟'!AG1312*'(참고)타워 스텟 가치'!$T$17,'스테이지별 몬스터 스텟'!AH1312*'(참고)타워 스텟 가치'!$U$17,'스테이지별 몬스터 스텟'!AI1312*'(참고)타워 스텟 가치'!$V$17,'스테이지별 몬스터 스텟'!AJ1312*'(참고)타워 스텟 가치'!$W$17,'스테이지별 몬스터 스텟'!AK1312*'(참고)타워 스텟 가치'!$X$17,'스테이지별 몬스터 스텟'!AL1312*'(참고)타워 스텟 가치'!$Y$17)</f>
        <v>803469.00500000315</v>
      </c>
      <c r="AN1312">
        <v>3</v>
      </c>
    </row>
    <row r="1313" spans="3:40" x14ac:dyDescent="0.3">
      <c r="C1313">
        <v>4</v>
      </c>
      <c r="D1313">
        <f t="shared" si="62"/>
        <v>262</v>
      </c>
      <c r="E1313" s="52">
        <f>VLOOKUP(D1313,'스테이지별 난이도 설정'!B:C,2,0)</f>
        <v>104.80000000000041</v>
      </c>
      <c r="F1313" t="str">
        <f t="shared" si="63"/>
        <v>유니크</v>
      </c>
      <c r="G1313">
        <f t="shared" si="61"/>
        <v>6</v>
      </c>
      <c r="H1313">
        <f>VLOOKUP($F1313,'(참고)타워 스텟 가치'!$B$2:$L$6,H$2,0)+(VLOOKUP($F1313,'(참고)타워 스텟 가치'!$B$2:$L$6,H$2,0)*$E1313)</f>
        <v>2678.0625000000105</v>
      </c>
      <c r="I1313">
        <f>VLOOKUP($F1313,'(참고)타워 스텟 가치'!$B$2:$L$6,I$2,0)+(VLOOKUP($F1313,'(참고)타워 스텟 가치'!$B$2:$L$6,I$2,0)*$E1313)</f>
        <v>535.61250000000211</v>
      </c>
      <c r="J1313">
        <f>VLOOKUP($F1313,'(참고)타워 스텟 가치'!$B$2:$L$6,J$2,0)+(VLOOKUP($F1313,'(참고)타워 스텟 가치'!$B$2:$L$6,J$2,0)*$E1313)</f>
        <v>529000.0000000021</v>
      </c>
      <c r="K1313">
        <f>VLOOKUP($F1313,'(참고)타워 스텟 가치'!$B$2:$L$6,K$2,0)+(VLOOKUP($F1313,'(참고)타워 스텟 가치'!$B$2:$L$6,K$2,0)*$E1313)</f>
        <v>10712.250000000042</v>
      </c>
      <c r="L1313">
        <f>VLOOKUP($F1313,'(참고)타워 스텟 가치'!$B$2:$L$6,L$2,0)+(VLOOKUP($F1313,'(참고)타워 스텟 가치'!$B$2:$L$6,L$2,0)*$E1313)</f>
        <v>178.5375000000007</v>
      </c>
      <c r="M1313">
        <f>VLOOKUP($F1313,'(참고)타워 스텟 가치'!$B$2:$L$6,M$2,0)+(VLOOKUP($F1313,'(참고)타워 스텟 가치'!$B$2:$L$6,M$2,0)*$E1313)</f>
        <v>31.740000000000123</v>
      </c>
      <c r="N1313">
        <f>VLOOKUP($F1313,'(참고)타워 스텟 가치'!$B$2:$L$6,N$2,0)+(VLOOKUP($F1313,'(참고)타워 스텟 가치'!$B$2:$L$6,N$2,0)*$E1313)</f>
        <v>0</v>
      </c>
      <c r="O1313">
        <f>VLOOKUP($F1313,'(참고)타워 스텟 가치'!$B$2:$L$6,O$2,0)+(VLOOKUP($F1313,'(참고)타워 스텟 가치'!$B$2:$L$6,O$2,0)*$E1313)</f>
        <v>0</v>
      </c>
      <c r="P1313">
        <f>VLOOKUP($F1313,'(참고)타워 스텟 가치'!$B$2:$L$6,P$2,0)+(VLOOKUP($F1313,'(참고)타워 스텟 가치'!$B$2:$L$6,P$2,0)*$E1313)</f>
        <v>105.80000000000041</v>
      </c>
      <c r="Q1313">
        <f>SUM('스테이지별 몬스터 스텟'!H1313*'(참고)타워 스텟 가치'!$Q$17,'스테이지별 몬스터 스텟'!I1313*'(참고)타워 스텟 가치'!$R$17,'스테이지별 몬스터 스텟'!J1313*'(참고)타워 스텟 가치'!$S$17,'스테이지별 몬스터 스텟'!K1313*'(참고)타워 스텟 가치'!$T$17,'스테이지별 몬스터 스텟'!L1313*'(참고)타워 스텟 가치'!$U$17,'스테이지별 몬스터 스텟'!M1313*'(참고)타워 스텟 가치'!$V$17,'스테이지별 몬스터 스텟'!N1313*'(참고)타워 스텟 가치'!$W$17,'스테이지별 몬스터 스텟'!O1313*'(참고)타워 스텟 가치'!$X$17,'스테이지별 몬스터 스텟'!P1313*'(참고)타워 스텟 가치'!$Y$17)</f>
        <v>821684.45875000325</v>
      </c>
      <c r="R1313">
        <v>1</v>
      </c>
      <c r="S1313">
        <f>VLOOKUP($F1313,'(참고)타워 스텟 가치'!$B$7:$L$11,S$2,0)+(VLOOKUP($F1313,'(참고)타워 스텟 가치'!$B$7:$L$11,S$2,0)*$E1313)</f>
        <v>892.68750000000341</v>
      </c>
      <c r="T1313">
        <f>VLOOKUP($F1313,'(참고)타워 스텟 가치'!$B$7:$L$11,T$2,0)+(VLOOKUP($F1313,'(참고)타워 스텟 가치'!$B$7:$L$11,T$2,0)*$E1313)</f>
        <v>1606.8375000000062</v>
      </c>
      <c r="U1313">
        <f>VLOOKUP($F1313,'(참고)타워 스텟 가치'!$B$7:$L$11,U$2,0)+(VLOOKUP($F1313,'(참고)타워 스텟 가치'!$B$7:$L$11,U$2,0)*$E1313)</f>
        <v>529000.0000000021</v>
      </c>
      <c r="V1313">
        <f>VLOOKUP($F1313,'(참고)타워 스텟 가치'!$B$7:$L$11,V$2,0)+(VLOOKUP($F1313,'(참고)타워 스텟 가치'!$B$7:$L$11,V$2,0)*$E1313)</f>
        <v>10712.250000000042</v>
      </c>
      <c r="W1313">
        <f>VLOOKUP($F1313,'(참고)타워 스텟 가치'!$B$7:$L$11,W$2,0)+(VLOOKUP($F1313,'(참고)타워 스텟 가치'!$B$7:$L$11,W$2,0)*$E1313)</f>
        <v>178.5375000000007</v>
      </c>
      <c r="X1313">
        <f>VLOOKUP($F1313,'(참고)타워 스텟 가치'!$B$7:$L$11,X$2,0)+(VLOOKUP($F1313,'(참고)타워 스텟 가치'!$B$7:$L$11,X$2,0)*$E1313)</f>
        <v>31.740000000000123</v>
      </c>
      <c r="Y1313">
        <f>VLOOKUP($F1313,'(참고)타워 스텟 가치'!$B$7:$L$11,Y$2,0)+(VLOOKUP($F1313,'(참고)타워 스텟 가치'!$B$7:$L$11,Y$2,0)*$E1313)</f>
        <v>0</v>
      </c>
      <c r="Z1313">
        <f>VLOOKUP($F1313,'(참고)타워 스텟 가치'!$B$7:$L$11,Z$2,0)+(VLOOKUP($F1313,'(참고)타워 스텟 가치'!$B$7:$L$11,Z$2,0)*$E1313)</f>
        <v>0</v>
      </c>
      <c r="AA1313">
        <f>VLOOKUP($F1313,'(참고)타워 스텟 가치'!$B$7:$L$11,AA$2,0)+(VLOOKUP($F1313,'(참고)타워 스텟 가치'!$B$7:$L$11,AA$2,0)*$E1313)</f>
        <v>105.80000000000041</v>
      </c>
      <c r="AB1313">
        <f>SUM('스테이지별 몬스터 스텟'!S1313*'(참고)타워 스텟 가치'!$Q$17,'스테이지별 몬스터 스텟'!T1313*'(참고)타워 스텟 가치'!$R$17,'스테이지별 몬스터 스텟'!U1313*'(참고)타워 스텟 가치'!$S$17,'스테이지별 몬스터 스텟'!V1313*'(참고)타워 스텟 가치'!$T$17,'스테이지별 몬스터 스텟'!W1313*'(참고)타워 스텟 가치'!$U$17,'스테이지별 몬스터 스텟'!X1313*'(참고)타워 스텟 가치'!$V$17,'스테이지별 몬스터 스텟'!Y1313*'(참고)타워 스텟 가치'!$W$17,'스테이지별 몬스터 스텟'!Z1313*'(참고)타워 스텟 가치'!$X$17,'스테이지별 몬스터 스텟'!AA1313*'(참고)타워 스텟 가치'!$Y$17)</f>
        <v>819720.54625000316</v>
      </c>
      <c r="AC1313">
        <v>2</v>
      </c>
      <c r="AD1313">
        <f>VLOOKUP($F1313,'(참고)타워 스텟 가치'!$B$12:$L$16,AD$2,0)+(VLOOKUP($F1313,'(참고)타워 스텟 가치'!$B$12:$L$16,AD$2,0)*$E1313)</f>
        <v>892.68750000000341</v>
      </c>
      <c r="AE1313">
        <f>VLOOKUP($F1313,'(참고)타워 스텟 가치'!$B$12:$L$16,AE$2,0)+(VLOOKUP($F1313,'(참고)타워 스텟 가치'!$B$12:$L$16,AE$2,0)*$E1313)</f>
        <v>1071.2250000000042</v>
      </c>
      <c r="AF1313">
        <f>VLOOKUP($F1313,'(참고)타워 스텟 가치'!$B$12:$L$16,AF$2,0)+(VLOOKUP($F1313,'(참고)타워 스텟 가치'!$B$12:$L$16,AF$2,0)*$E1313)</f>
        <v>529000.0000000021</v>
      </c>
      <c r="AG1313">
        <f>VLOOKUP($F1313,'(참고)타워 스텟 가치'!$B$12:$L$16,AG$2,0)+(VLOOKUP($F1313,'(참고)타워 스텟 가치'!$B$12:$L$16,AG$2,0)*$E1313)</f>
        <v>5356.1250000000209</v>
      </c>
      <c r="AH1313">
        <f>VLOOKUP($F1313,'(참고)타워 스텟 가치'!$B$12:$L$16,AH$2,0)+(VLOOKUP($F1313,'(참고)타워 스텟 가치'!$B$12:$L$16,AH$2,0)*$E1313)</f>
        <v>178.5375000000007</v>
      </c>
      <c r="AI1313">
        <f>VLOOKUP($F1313,'(참고)타워 스텟 가치'!$B$12:$L$16,AI$2,0)+(VLOOKUP($F1313,'(참고)타워 스텟 가치'!$B$12:$L$16,AI$2,0)*$E1313)</f>
        <v>31.740000000000123</v>
      </c>
      <c r="AJ1313">
        <f>VLOOKUP($F1313,'(참고)타워 스텟 가치'!$B$12:$L$16,AJ$2,0)+(VLOOKUP($F1313,'(참고)타워 스텟 가치'!$B$12:$L$16,AJ$2,0)*$E1313)</f>
        <v>0</v>
      </c>
      <c r="AK1313">
        <f>VLOOKUP($F1313,'(참고)타워 스텟 가치'!$B$12:$L$16,AK$2,0)+(VLOOKUP($F1313,'(참고)타워 스텟 가치'!$B$12:$L$16,AK$2,0)*$E1313)</f>
        <v>0</v>
      </c>
      <c r="AL1313">
        <f>VLOOKUP($F1313,'(참고)타워 스텟 가치'!$B$12:$L$16,AL$2,0)+(VLOOKUP($F1313,'(참고)타워 스텟 가치'!$B$12:$L$16,AL$2,0)*$E1313)</f>
        <v>211.60000000000082</v>
      </c>
      <c r="AM1313">
        <f>SUM('스테이지별 몬스터 스텟'!AD1313*'(참고)타워 스텟 가치'!$Q$17,'스테이지별 몬스터 스텟'!AE1313*'(참고)타워 스텟 가치'!$R$17,'스테이지별 몬스터 스텟'!AF1313*'(참고)타워 스텟 가치'!$S$17,'스테이지별 몬스터 스텟'!AG1313*'(참고)타워 스텟 가치'!$T$17,'스테이지별 몬스터 스텟'!AH1313*'(참고)타워 스텟 가치'!$U$17,'스테이지별 몬스터 스텟'!AI1313*'(참고)타워 스텟 가치'!$V$17,'스테이지별 몬스터 스텟'!AJ1313*'(참고)타워 스텟 가치'!$W$17,'스테이지별 몬스터 스텟'!AK1313*'(참고)타워 스텟 가치'!$X$17,'스테이지별 몬스터 스텟'!AL1313*'(참고)타워 스텟 가치'!$Y$17)</f>
        <v>808416.47750000306</v>
      </c>
      <c r="AN1313">
        <v>3</v>
      </c>
    </row>
    <row r="1314" spans="3:40" x14ac:dyDescent="0.3">
      <c r="C1314">
        <v>5</v>
      </c>
      <c r="D1314">
        <f t="shared" si="62"/>
        <v>262</v>
      </c>
      <c r="E1314" s="52">
        <f>VLOOKUP(D1314,'스테이지별 난이도 설정'!B:C,2,0)</f>
        <v>104.80000000000041</v>
      </c>
      <c r="F1314" t="str">
        <f t="shared" si="63"/>
        <v>스페셜</v>
      </c>
      <c r="G1314">
        <f t="shared" si="61"/>
        <v>6</v>
      </c>
      <c r="H1314">
        <f>VLOOKUP($F1314,'(참고)타워 스텟 가치'!$B$2:$L$6,H$2,0)+(VLOOKUP($F1314,'(참고)타워 스텟 가치'!$B$2:$L$6,H$2,0)*$E1314)</f>
        <v>4017.0937500000155</v>
      </c>
      <c r="I1314">
        <f>VLOOKUP($F1314,'(참고)타워 스텟 가치'!$B$2:$L$6,I$2,0)+(VLOOKUP($F1314,'(참고)타워 스텟 가치'!$B$2:$L$6,I$2,0)*$E1314)</f>
        <v>803.41875000000312</v>
      </c>
      <c r="J1314">
        <f>VLOOKUP($F1314,'(참고)타워 스텟 가치'!$B$2:$L$6,J$2,0)+(VLOOKUP($F1314,'(참고)타워 스텟 가치'!$B$2:$L$6,J$2,0)*$E1314)</f>
        <v>529000.0000000021</v>
      </c>
      <c r="K1314">
        <f>VLOOKUP($F1314,'(참고)타워 스텟 가치'!$B$2:$L$6,K$2,0)+(VLOOKUP($F1314,'(참고)타워 스텟 가치'!$B$2:$L$6,K$2,0)*$E1314)</f>
        <v>16068.375000000062</v>
      </c>
      <c r="L1314">
        <f>VLOOKUP($F1314,'(참고)타워 스텟 가치'!$B$2:$L$6,L$2,0)+(VLOOKUP($F1314,'(참고)타워 스텟 가치'!$B$2:$L$6,L$2,0)*$E1314)</f>
        <v>267.80625000000106</v>
      </c>
      <c r="M1314">
        <f>VLOOKUP($F1314,'(참고)타워 스텟 가치'!$B$2:$L$6,M$2,0)+(VLOOKUP($F1314,'(참고)타워 스텟 가치'!$B$2:$L$6,M$2,0)*$E1314)</f>
        <v>31.740000000000123</v>
      </c>
      <c r="N1314">
        <f>VLOOKUP($F1314,'(참고)타워 스텟 가치'!$B$2:$L$6,N$2,0)+(VLOOKUP($F1314,'(참고)타워 스텟 가치'!$B$2:$L$6,N$2,0)*$E1314)</f>
        <v>0</v>
      </c>
      <c r="O1314">
        <f>VLOOKUP($F1314,'(참고)타워 스텟 가치'!$B$2:$L$6,O$2,0)+(VLOOKUP($F1314,'(참고)타워 스텟 가치'!$B$2:$L$6,O$2,0)*$E1314)</f>
        <v>0</v>
      </c>
      <c r="P1314">
        <f>VLOOKUP($F1314,'(참고)타워 스텟 가치'!$B$2:$L$6,P$2,0)+(VLOOKUP($F1314,'(참고)타워 스텟 가치'!$B$2:$L$6,P$2,0)*$E1314)</f>
        <v>105.80000000000041</v>
      </c>
      <c r="Q1314">
        <f>SUM('스테이지별 몬스터 스텟'!H1314*'(참고)타워 스텟 가치'!$Q$17,'스테이지별 몬스터 스텟'!I1314*'(참고)타워 스텟 가치'!$R$17,'스테이지별 몬스터 스텟'!J1314*'(참고)타워 스텟 가치'!$S$17,'스테이지별 몬스터 스텟'!K1314*'(참고)타워 스텟 가치'!$T$17,'스테이지별 몬스터 스텟'!L1314*'(참고)타워 스텟 가치'!$U$17,'스테이지별 몬스터 스텟'!M1314*'(참고)타워 스텟 가치'!$V$17,'스테이지별 몬스터 스텟'!N1314*'(참고)타워 스텟 가치'!$W$17,'스테이지별 몬스터 스텟'!O1314*'(참고)타워 스텟 가치'!$X$17,'스테이지별 몬스터 스텟'!P1314*'(참고)타워 스텟 가치'!$Y$17)</f>
        <v>835655.01812500332</v>
      </c>
      <c r="R1314">
        <v>1</v>
      </c>
      <c r="S1314">
        <f>VLOOKUP($F1314,'(참고)타워 스텟 가치'!$B$7:$L$11,S$2,0)+(VLOOKUP($F1314,'(참고)타워 스텟 가치'!$B$7:$L$11,S$2,0)*$E1314)</f>
        <v>1339.0312500000052</v>
      </c>
      <c r="T1314">
        <f>VLOOKUP($F1314,'(참고)타워 스텟 가치'!$B$7:$L$11,T$2,0)+(VLOOKUP($F1314,'(참고)타워 스텟 가치'!$B$7:$L$11,T$2,0)*$E1314)</f>
        <v>2410.2562500000095</v>
      </c>
      <c r="U1314">
        <f>VLOOKUP($F1314,'(참고)타워 스텟 가치'!$B$7:$L$11,U$2,0)+(VLOOKUP($F1314,'(참고)타워 스텟 가치'!$B$7:$L$11,U$2,0)*$E1314)</f>
        <v>529000.0000000021</v>
      </c>
      <c r="V1314">
        <f>VLOOKUP($F1314,'(참고)타워 스텟 가치'!$B$7:$L$11,V$2,0)+(VLOOKUP($F1314,'(참고)타워 스텟 가치'!$B$7:$L$11,V$2,0)*$E1314)</f>
        <v>16068.375000000062</v>
      </c>
      <c r="W1314">
        <f>VLOOKUP($F1314,'(참고)타워 스텟 가치'!$B$7:$L$11,W$2,0)+(VLOOKUP($F1314,'(참고)타워 스텟 가치'!$B$7:$L$11,W$2,0)*$E1314)</f>
        <v>267.80625000000106</v>
      </c>
      <c r="X1314">
        <f>VLOOKUP($F1314,'(참고)타워 스텟 가치'!$B$7:$L$11,X$2,0)+(VLOOKUP($F1314,'(참고)타워 스텟 가치'!$B$7:$L$11,X$2,0)*$E1314)</f>
        <v>31.740000000000123</v>
      </c>
      <c r="Y1314">
        <f>VLOOKUP($F1314,'(참고)타워 스텟 가치'!$B$7:$L$11,Y$2,0)+(VLOOKUP($F1314,'(참고)타워 스텟 가치'!$B$7:$L$11,Y$2,0)*$E1314)</f>
        <v>0</v>
      </c>
      <c r="Z1314">
        <f>VLOOKUP($F1314,'(참고)타워 스텟 가치'!$B$7:$L$11,Z$2,0)+(VLOOKUP($F1314,'(참고)타워 스텟 가치'!$B$7:$L$11,Z$2,0)*$E1314)</f>
        <v>0</v>
      </c>
      <c r="AA1314">
        <f>VLOOKUP($F1314,'(참고)타워 스텟 가치'!$B$7:$L$11,AA$2,0)+(VLOOKUP($F1314,'(참고)타워 스텟 가치'!$B$7:$L$11,AA$2,0)*$E1314)</f>
        <v>105.80000000000041</v>
      </c>
      <c r="AB1314">
        <f>SUM('스테이지별 몬스터 스텟'!S1314*'(참고)타워 스텟 가치'!$Q$17,'스테이지별 몬스터 스텟'!T1314*'(참고)타워 스텟 가치'!$R$17,'스테이지별 몬스터 스텟'!U1314*'(참고)타워 스텟 가치'!$S$17,'스테이지별 몬스터 스텟'!V1314*'(참고)타워 스텟 가치'!$T$17,'스테이지별 몬스터 스텟'!W1314*'(참고)타워 스텟 가치'!$U$17,'스테이지별 몬스터 스텟'!X1314*'(참고)타워 스텟 가치'!$V$17,'스테이지별 몬스터 스텟'!Y1314*'(참고)타워 스텟 가치'!$W$17,'스테이지별 몬스터 스텟'!Z1314*'(참고)타워 스텟 가치'!$X$17,'스테이지별 몬스터 스텟'!AA1314*'(참고)타워 스텟 가치'!$Y$17)</f>
        <v>832709.1493750033</v>
      </c>
      <c r="AC1314">
        <v>2</v>
      </c>
      <c r="AD1314">
        <f>VLOOKUP($F1314,'(참고)타워 스텟 가치'!$B$12:$L$16,AD$2,0)+(VLOOKUP($F1314,'(참고)타워 스텟 가치'!$B$12:$L$16,AD$2,0)*$E1314)</f>
        <v>1339.0312500000052</v>
      </c>
      <c r="AE1314">
        <f>VLOOKUP($F1314,'(참고)타워 스텟 가치'!$B$12:$L$16,AE$2,0)+(VLOOKUP($F1314,'(참고)타워 스텟 가치'!$B$12:$L$16,AE$2,0)*$E1314)</f>
        <v>1606.8375000000062</v>
      </c>
      <c r="AF1314">
        <f>VLOOKUP($F1314,'(참고)타워 스텟 가치'!$B$12:$L$16,AF$2,0)+(VLOOKUP($F1314,'(참고)타워 스텟 가치'!$B$12:$L$16,AF$2,0)*$E1314)</f>
        <v>529000.0000000021</v>
      </c>
      <c r="AG1314">
        <f>VLOOKUP($F1314,'(참고)타워 스텟 가치'!$B$12:$L$16,AG$2,0)+(VLOOKUP($F1314,'(참고)타워 스텟 가치'!$B$12:$L$16,AG$2,0)*$E1314)</f>
        <v>8034.1875000000309</v>
      </c>
      <c r="AH1314">
        <f>VLOOKUP($F1314,'(참고)타워 스텟 가치'!$B$12:$L$16,AH$2,0)+(VLOOKUP($F1314,'(참고)타워 스텟 가치'!$B$12:$L$16,AH$2,0)*$E1314)</f>
        <v>267.80625000000106</v>
      </c>
      <c r="AI1314">
        <f>VLOOKUP($F1314,'(참고)타워 스텟 가치'!$B$12:$L$16,AI$2,0)+(VLOOKUP($F1314,'(참고)타워 스텟 가치'!$B$12:$L$16,AI$2,0)*$E1314)</f>
        <v>31.740000000000123</v>
      </c>
      <c r="AJ1314">
        <f>VLOOKUP($F1314,'(참고)타워 스텟 가치'!$B$12:$L$16,AJ$2,0)+(VLOOKUP($F1314,'(참고)타워 스텟 가치'!$B$12:$L$16,AJ$2,0)*$E1314)</f>
        <v>0</v>
      </c>
      <c r="AK1314">
        <f>VLOOKUP($F1314,'(참고)타워 스텟 가치'!$B$12:$L$16,AK$2,0)+(VLOOKUP($F1314,'(참고)타워 스텟 가치'!$B$12:$L$16,AK$2,0)*$E1314)</f>
        <v>0</v>
      </c>
      <c r="AL1314">
        <f>VLOOKUP($F1314,'(참고)타워 스텟 가치'!$B$12:$L$16,AL$2,0)+(VLOOKUP($F1314,'(참고)타워 스텟 가치'!$B$12:$L$16,AL$2,0)*$E1314)</f>
        <v>211.60000000000082</v>
      </c>
      <c r="AM1314">
        <f>SUM('스테이지별 몬스터 스텟'!AD1314*'(참고)타워 스텟 가치'!$Q$17,'스테이지별 몬스터 스텟'!AE1314*'(참고)타워 스텟 가치'!$R$17,'스테이지별 몬스터 스텟'!AF1314*'(참고)타워 스텟 가치'!$S$17,'스테이지별 몬스터 스텟'!AG1314*'(참고)타워 스텟 가치'!$T$17,'스테이지별 몬스터 스텟'!AH1314*'(참고)타워 스텟 가치'!$U$17,'스테이지별 몬스터 스텟'!AI1314*'(참고)타워 스텟 가치'!$V$17,'스테이지별 몬스터 스텟'!AJ1314*'(참고)타워 스텟 가치'!$W$17,'스테이지별 몬스터 스텟'!AK1314*'(참고)타워 스텟 가치'!$X$17,'스테이지별 몬스터 스텟'!AL1314*'(참고)타워 스텟 가치'!$Y$17)</f>
        <v>815647.24625000323</v>
      </c>
      <c r="AN1314">
        <v>3</v>
      </c>
    </row>
    <row r="1315" spans="3:40" x14ac:dyDescent="0.3">
      <c r="C1315">
        <v>1</v>
      </c>
      <c r="D1315">
        <f t="shared" si="62"/>
        <v>263</v>
      </c>
      <c r="E1315" s="52">
        <f>VLOOKUP(D1315,'스테이지별 난이도 설정'!B:C,2,0)</f>
        <v>105.20000000000041</v>
      </c>
      <c r="F1315" t="str">
        <f t="shared" si="63"/>
        <v>일반</v>
      </c>
      <c r="G1315">
        <f t="shared" si="61"/>
        <v>6</v>
      </c>
      <c r="H1315">
        <f>VLOOKUP($F1315,'(참고)타워 스텟 가치'!$B$2:$L$6,H$2,0)+(VLOOKUP($F1315,'(참고)타워 스텟 가치'!$B$2:$L$6,H$2,0)*$E1315)</f>
        <v>796.50000000000307</v>
      </c>
      <c r="I1315">
        <f>VLOOKUP($F1315,'(참고)타워 스텟 가치'!$B$2:$L$6,I$2,0)+(VLOOKUP($F1315,'(참고)타워 스텟 가치'!$B$2:$L$6,I$2,0)*$E1315)</f>
        <v>159.30000000000064</v>
      </c>
      <c r="J1315">
        <f>VLOOKUP($F1315,'(참고)타워 스텟 가치'!$B$2:$L$6,J$2,0)+(VLOOKUP($F1315,'(참고)타워 스텟 가치'!$B$2:$L$6,J$2,0)*$E1315)</f>
        <v>531000.0000000021</v>
      </c>
      <c r="K1315">
        <f>VLOOKUP($F1315,'(참고)타워 스텟 가치'!$B$2:$L$6,K$2,0)+(VLOOKUP($F1315,'(참고)타워 스텟 가치'!$B$2:$L$6,K$2,0)*$E1315)</f>
        <v>3186.0000000000123</v>
      </c>
      <c r="L1315">
        <f>VLOOKUP($F1315,'(참고)타워 스텟 가치'!$B$2:$L$6,L$2,0)+(VLOOKUP($F1315,'(참고)타워 스텟 가치'!$B$2:$L$6,L$2,0)*$E1315)</f>
        <v>53.100000000000207</v>
      </c>
      <c r="M1315">
        <f>VLOOKUP($F1315,'(참고)타워 스텟 가치'!$B$2:$L$6,M$2,0)+(VLOOKUP($F1315,'(참고)타워 스텟 가치'!$B$2:$L$6,M$2,0)*$E1315)</f>
        <v>31.860000000000124</v>
      </c>
      <c r="N1315">
        <f>VLOOKUP($F1315,'(참고)타워 스텟 가치'!$B$2:$L$6,N$2,0)+(VLOOKUP($F1315,'(참고)타워 스텟 가치'!$B$2:$L$6,N$2,0)*$E1315)</f>
        <v>0</v>
      </c>
      <c r="O1315">
        <f>VLOOKUP($F1315,'(참고)타워 스텟 가치'!$B$2:$L$6,O$2,0)+(VLOOKUP($F1315,'(참고)타워 스텟 가치'!$B$2:$L$6,O$2,0)*$E1315)</f>
        <v>0</v>
      </c>
      <c r="P1315">
        <f>VLOOKUP($F1315,'(참고)타워 스텟 가치'!$B$2:$L$6,P$2,0)+(VLOOKUP($F1315,'(참고)타워 스텟 가치'!$B$2:$L$6,P$2,0)*$E1315)</f>
        <v>74.340000000000288</v>
      </c>
      <c r="Q1315">
        <f>SUM('스테이지별 몬스터 스텟'!H1315*'(참고)타워 스텟 가치'!$Q$17,'스테이지별 몬스터 스텟'!I1315*'(참고)타워 스텟 가치'!$R$17,'스테이지별 몬스터 스텟'!J1315*'(참고)타워 스텟 가치'!$S$17,'스테이지별 몬스터 스텟'!K1315*'(참고)타워 스텟 가치'!$T$17,'스테이지별 몬스터 스텟'!L1315*'(참고)타워 스텟 가치'!$U$17,'스테이지별 몬스터 스텟'!M1315*'(참고)타워 스텟 가치'!$V$17,'스테이지별 몬스터 스텟'!N1315*'(참고)타워 스텟 가치'!$W$17,'스테이지별 몬스터 스텟'!O1315*'(참고)타워 스텟 가치'!$X$17,'스테이지별 몬스터 스텟'!P1315*'(참고)타워 스텟 가치'!$Y$17)</f>
        <v>804990.69000000309</v>
      </c>
      <c r="R1315">
        <v>1</v>
      </c>
      <c r="S1315">
        <f>VLOOKUP($F1315,'(참고)타워 스텟 가치'!$B$7:$L$11,S$2,0)+(VLOOKUP($F1315,'(참고)타워 스텟 가치'!$B$7:$L$11,S$2,0)*$E1315)</f>
        <v>265.50000000000102</v>
      </c>
      <c r="T1315">
        <f>VLOOKUP($F1315,'(참고)타워 스텟 가치'!$B$7:$L$11,T$2,0)+(VLOOKUP($F1315,'(참고)타워 스텟 가치'!$B$7:$L$11,T$2,0)*$E1315)</f>
        <v>477.90000000000185</v>
      </c>
      <c r="U1315">
        <f>VLOOKUP($F1315,'(참고)타워 스텟 가치'!$B$7:$L$11,U$2,0)+(VLOOKUP($F1315,'(참고)타워 스텟 가치'!$B$7:$L$11,U$2,0)*$E1315)</f>
        <v>531000.0000000021</v>
      </c>
      <c r="V1315">
        <f>VLOOKUP($F1315,'(참고)타워 스텟 가치'!$B$7:$L$11,V$2,0)+(VLOOKUP($F1315,'(참고)타워 스텟 가치'!$B$7:$L$11,V$2,0)*$E1315)</f>
        <v>3186.0000000000123</v>
      </c>
      <c r="W1315">
        <f>VLOOKUP($F1315,'(참고)타워 스텟 가치'!$B$7:$L$11,W$2,0)+(VLOOKUP($F1315,'(참고)타워 스텟 가치'!$B$7:$L$11,W$2,0)*$E1315)</f>
        <v>53.100000000000207</v>
      </c>
      <c r="X1315">
        <f>VLOOKUP($F1315,'(참고)타워 스텟 가치'!$B$7:$L$11,X$2,0)+(VLOOKUP($F1315,'(참고)타워 스텟 가치'!$B$7:$L$11,X$2,0)*$E1315)</f>
        <v>31.860000000000124</v>
      </c>
      <c r="Y1315">
        <f>VLOOKUP($F1315,'(참고)타워 스텟 가치'!$B$7:$L$11,Y$2,0)+(VLOOKUP($F1315,'(참고)타워 스텟 가치'!$B$7:$L$11,Y$2,0)*$E1315)</f>
        <v>0</v>
      </c>
      <c r="Z1315">
        <f>VLOOKUP($F1315,'(참고)타워 스텟 가치'!$B$7:$L$11,Z$2,0)+(VLOOKUP($F1315,'(참고)타워 스텟 가치'!$B$7:$L$11,Z$2,0)*$E1315)</f>
        <v>0</v>
      </c>
      <c r="AA1315">
        <f>VLOOKUP($F1315,'(참고)타워 스텟 가치'!$B$7:$L$11,AA$2,0)+(VLOOKUP($F1315,'(참고)타워 스텟 가치'!$B$7:$L$11,AA$2,0)*$E1315)</f>
        <v>74.340000000000288</v>
      </c>
      <c r="AB1315">
        <f>SUM('스테이지별 몬스터 스텟'!S1315*'(참고)타워 스텟 가치'!$Q$17,'스테이지별 몬스터 스텟'!T1315*'(참고)타워 스텟 가치'!$R$17,'스테이지별 몬스터 스텟'!U1315*'(참고)타워 스텟 가치'!$S$17,'스테이지별 몬스터 스텟'!V1315*'(참고)타워 스텟 가치'!$T$17,'스테이지별 몬스터 스텟'!W1315*'(참고)타워 스텟 가치'!$U$17,'스테이지별 몬스터 스텟'!X1315*'(참고)타워 스텟 가치'!$V$17,'스테이지별 몬스터 스텟'!Y1315*'(참고)타워 스텟 가치'!$W$17,'스테이지별 몬스터 스텟'!Z1315*'(참고)타워 스텟 가치'!$X$17,'스테이지별 몬스터 스텟'!AA1315*'(참고)타워 스텟 가치'!$Y$17)</f>
        <v>804406.59000000311</v>
      </c>
      <c r="AC1315">
        <v>2</v>
      </c>
      <c r="AD1315">
        <f>VLOOKUP($F1315,'(참고)타워 스텟 가치'!$B$12:$L$16,AD$2,0)+(VLOOKUP($F1315,'(참고)타워 스텟 가치'!$B$12:$L$16,AD$2,0)*$E1315)</f>
        <v>265.50000000000102</v>
      </c>
      <c r="AE1315">
        <f>VLOOKUP($F1315,'(참고)타워 스텟 가치'!$B$12:$L$16,AE$2,0)+(VLOOKUP($F1315,'(참고)타워 스텟 가치'!$B$12:$L$16,AE$2,0)*$E1315)</f>
        <v>318.60000000000127</v>
      </c>
      <c r="AF1315">
        <f>VLOOKUP($F1315,'(참고)타워 스텟 가치'!$B$12:$L$16,AF$2,0)+(VLOOKUP($F1315,'(참고)타워 스텟 가치'!$B$12:$L$16,AF$2,0)*$E1315)</f>
        <v>531000.0000000021</v>
      </c>
      <c r="AG1315">
        <f>VLOOKUP($F1315,'(참고)타워 스텟 가치'!$B$12:$L$16,AG$2,0)+(VLOOKUP($F1315,'(참고)타워 스텟 가치'!$B$12:$L$16,AG$2,0)*$E1315)</f>
        <v>1593.0000000000061</v>
      </c>
      <c r="AH1315">
        <f>VLOOKUP($F1315,'(참고)타워 스텟 가치'!$B$12:$L$16,AH$2,0)+(VLOOKUP($F1315,'(참고)타워 스텟 가치'!$B$12:$L$16,AH$2,0)*$E1315)</f>
        <v>53.100000000000207</v>
      </c>
      <c r="AI1315">
        <f>VLOOKUP($F1315,'(참고)타워 스텟 가치'!$B$12:$L$16,AI$2,0)+(VLOOKUP($F1315,'(참고)타워 스텟 가치'!$B$12:$L$16,AI$2,0)*$E1315)</f>
        <v>31.860000000000124</v>
      </c>
      <c r="AJ1315">
        <f>VLOOKUP($F1315,'(참고)타워 스텟 가치'!$B$12:$L$16,AJ$2,0)+(VLOOKUP($F1315,'(참고)타워 스텟 가치'!$B$12:$L$16,AJ$2,0)*$E1315)</f>
        <v>0</v>
      </c>
      <c r="AK1315">
        <f>VLOOKUP($F1315,'(참고)타워 스텟 가치'!$B$12:$L$16,AK$2,0)+(VLOOKUP($F1315,'(참고)타워 스텟 가치'!$B$12:$L$16,AK$2,0)*$E1315)</f>
        <v>0</v>
      </c>
      <c r="AL1315">
        <f>VLOOKUP($F1315,'(참고)타워 스텟 가치'!$B$12:$L$16,AL$2,0)+(VLOOKUP($F1315,'(참고)타워 스텟 가치'!$B$12:$L$16,AL$2,0)*$E1315)</f>
        <v>148.68000000000058</v>
      </c>
      <c r="AM1315">
        <f>SUM('스테이지별 몬스터 스텟'!AD1315*'(참고)타워 스텟 가치'!$Q$17,'스테이지별 몬스터 스텟'!AE1315*'(참고)타워 스텟 가치'!$R$17,'스테이지별 몬스터 스텟'!AF1315*'(참고)타워 스텟 가치'!$S$17,'스테이지별 몬스터 스텟'!AG1315*'(참고)타워 스텟 가치'!$T$17,'스테이지별 몬스터 스텟'!AH1315*'(참고)타워 스텟 가치'!$U$17,'스테이지별 몬스터 스텟'!AI1315*'(참고)타워 스텟 가치'!$V$17,'스테이지별 몬스터 스텟'!AJ1315*'(참고)타워 스텟 가치'!$W$17,'스테이지별 몬스터 스텟'!AK1315*'(참고)타워 스텟 가치'!$X$17,'스테이지별 몬스터 스텟'!AL1315*'(참고)타워 스텟 가치'!$Y$17)</f>
        <v>801130.32000000309</v>
      </c>
      <c r="AN1315">
        <v>3</v>
      </c>
    </row>
    <row r="1316" spans="3:40" x14ac:dyDescent="0.3">
      <c r="C1316">
        <v>2</v>
      </c>
      <c r="D1316">
        <f t="shared" si="62"/>
        <v>263</v>
      </c>
      <c r="E1316" s="52">
        <f>VLOOKUP(D1316,'스테이지별 난이도 설정'!B:C,2,0)</f>
        <v>105.20000000000041</v>
      </c>
      <c r="F1316" t="str">
        <f t="shared" si="63"/>
        <v>레어</v>
      </c>
      <c r="G1316">
        <f t="shared" si="61"/>
        <v>6</v>
      </c>
      <c r="H1316">
        <f>VLOOKUP($F1316,'(참고)타워 스텟 가치'!$B$2:$L$6,H$2,0)+(VLOOKUP($F1316,'(참고)타워 스텟 가치'!$B$2:$L$6,H$2,0)*$E1316)</f>
        <v>1194.7500000000048</v>
      </c>
      <c r="I1316">
        <f>VLOOKUP($F1316,'(참고)타워 스텟 가치'!$B$2:$L$6,I$2,0)+(VLOOKUP($F1316,'(참고)타워 스텟 가치'!$B$2:$L$6,I$2,0)*$E1316)</f>
        <v>238.95000000000093</v>
      </c>
      <c r="J1316">
        <f>VLOOKUP($F1316,'(참고)타워 스텟 가치'!$B$2:$L$6,J$2,0)+(VLOOKUP($F1316,'(참고)타워 스텟 가치'!$B$2:$L$6,J$2,0)*$E1316)</f>
        <v>531000.0000000021</v>
      </c>
      <c r="K1316">
        <f>VLOOKUP($F1316,'(참고)타워 스텟 가치'!$B$2:$L$6,K$2,0)+(VLOOKUP($F1316,'(참고)타워 스텟 가치'!$B$2:$L$6,K$2,0)*$E1316)</f>
        <v>4779.0000000000191</v>
      </c>
      <c r="L1316">
        <f>VLOOKUP($F1316,'(참고)타워 스텟 가치'!$B$2:$L$6,L$2,0)+(VLOOKUP($F1316,'(참고)타워 스텟 가치'!$B$2:$L$6,L$2,0)*$E1316)</f>
        <v>79.650000000000318</v>
      </c>
      <c r="M1316">
        <f>VLOOKUP($F1316,'(참고)타워 스텟 가치'!$B$2:$L$6,M$2,0)+(VLOOKUP($F1316,'(참고)타워 스텟 가치'!$B$2:$L$6,M$2,0)*$E1316)</f>
        <v>31.860000000000124</v>
      </c>
      <c r="N1316">
        <f>VLOOKUP($F1316,'(참고)타워 스텟 가치'!$B$2:$L$6,N$2,0)+(VLOOKUP($F1316,'(참고)타워 스텟 가치'!$B$2:$L$6,N$2,0)*$E1316)</f>
        <v>0</v>
      </c>
      <c r="O1316">
        <f>VLOOKUP($F1316,'(참고)타워 스텟 가치'!$B$2:$L$6,O$2,0)+(VLOOKUP($F1316,'(참고)타워 스텟 가치'!$B$2:$L$6,O$2,0)*$E1316)</f>
        <v>0</v>
      </c>
      <c r="P1316">
        <f>VLOOKUP($F1316,'(참고)타워 스텟 가치'!$B$2:$L$6,P$2,0)+(VLOOKUP($F1316,'(참고)타워 스텟 가치'!$B$2:$L$6,P$2,0)*$E1316)</f>
        <v>74.340000000000288</v>
      </c>
      <c r="Q1316">
        <f>SUM('스테이지별 몬스터 스텟'!H1316*'(참고)타워 스텟 가치'!$Q$17,'스테이지별 몬스터 스텟'!I1316*'(참고)타워 스텟 가치'!$R$17,'스테이지별 몬스터 스텟'!J1316*'(참고)타워 스텟 가치'!$S$17,'스테이지별 몬스터 스텟'!K1316*'(참고)타워 스텟 가치'!$T$17,'스테이지별 몬스터 스텟'!L1316*'(참고)타워 스텟 가치'!$U$17,'스테이지별 몬스터 스텟'!M1316*'(참고)타워 스텟 가치'!$V$17,'스테이지별 몬스터 스텟'!N1316*'(참고)타워 스텟 가치'!$W$17,'스테이지별 몬스터 스텟'!O1316*'(참고)타워 스텟 가치'!$X$17,'스테이지별 몬스터 스텟'!P1316*'(참고)타워 스텟 가치'!$Y$17)</f>
        <v>809145.76500000327</v>
      </c>
      <c r="R1316">
        <v>1</v>
      </c>
      <c r="S1316">
        <f>VLOOKUP($F1316,'(참고)타워 스텟 가치'!$B$7:$L$11,S$2,0)+(VLOOKUP($F1316,'(참고)타워 스텟 가치'!$B$7:$L$11,S$2,0)*$E1316)</f>
        <v>398.25000000000153</v>
      </c>
      <c r="T1316">
        <f>VLOOKUP($F1316,'(참고)타워 스텟 가치'!$B$7:$L$11,T$2,0)+(VLOOKUP($F1316,'(참고)타워 스텟 가치'!$B$7:$L$11,T$2,0)*$E1316)</f>
        <v>716.85000000000275</v>
      </c>
      <c r="U1316">
        <f>VLOOKUP($F1316,'(참고)타워 스텟 가치'!$B$7:$L$11,U$2,0)+(VLOOKUP($F1316,'(참고)타워 스텟 가치'!$B$7:$L$11,U$2,0)*$E1316)</f>
        <v>531000.0000000021</v>
      </c>
      <c r="V1316">
        <f>VLOOKUP($F1316,'(참고)타워 스텟 가치'!$B$7:$L$11,V$2,0)+(VLOOKUP($F1316,'(참고)타워 스텟 가치'!$B$7:$L$11,V$2,0)*$E1316)</f>
        <v>4779.0000000000191</v>
      </c>
      <c r="W1316">
        <f>VLOOKUP($F1316,'(참고)타워 스텟 가치'!$B$7:$L$11,W$2,0)+(VLOOKUP($F1316,'(참고)타워 스텟 가치'!$B$7:$L$11,W$2,0)*$E1316)</f>
        <v>79.650000000000318</v>
      </c>
      <c r="X1316">
        <f>VLOOKUP($F1316,'(참고)타워 스텟 가치'!$B$7:$L$11,X$2,0)+(VLOOKUP($F1316,'(참고)타워 스텟 가치'!$B$7:$L$11,X$2,0)*$E1316)</f>
        <v>31.860000000000124</v>
      </c>
      <c r="Y1316">
        <f>VLOOKUP($F1316,'(참고)타워 스텟 가치'!$B$7:$L$11,Y$2,0)+(VLOOKUP($F1316,'(참고)타워 스텟 가치'!$B$7:$L$11,Y$2,0)*$E1316)</f>
        <v>0</v>
      </c>
      <c r="Z1316">
        <f>VLOOKUP($F1316,'(참고)타워 스텟 가치'!$B$7:$L$11,Z$2,0)+(VLOOKUP($F1316,'(참고)타워 스텟 가치'!$B$7:$L$11,Z$2,0)*$E1316)</f>
        <v>0</v>
      </c>
      <c r="AA1316">
        <f>VLOOKUP($F1316,'(참고)타워 스텟 가치'!$B$7:$L$11,AA$2,0)+(VLOOKUP($F1316,'(참고)타워 스텟 가치'!$B$7:$L$11,AA$2,0)*$E1316)</f>
        <v>74.340000000000288</v>
      </c>
      <c r="AB1316">
        <f>SUM('스테이지별 몬스터 스텟'!S1316*'(참고)타워 스텟 가치'!$Q$17,'스테이지별 몬스터 스텟'!T1316*'(참고)타워 스텟 가치'!$R$17,'스테이지별 몬스터 스텟'!U1316*'(참고)타워 스텟 가치'!$S$17,'스테이지별 몬스터 스텟'!V1316*'(참고)타워 스텟 가치'!$T$17,'스테이지별 몬스터 스텟'!W1316*'(참고)타워 스텟 가치'!$U$17,'스테이지별 몬스터 스텟'!X1316*'(참고)타워 스텟 가치'!$V$17,'스테이지별 몬스터 스텟'!Y1316*'(참고)타워 스텟 가치'!$W$17,'스테이지별 몬스터 스텟'!Z1316*'(참고)타워 스텟 가치'!$X$17,'스테이지별 몬스터 스텟'!AA1316*'(참고)타워 스텟 가치'!$Y$17)</f>
        <v>808269.61500000325</v>
      </c>
      <c r="AC1316">
        <v>2</v>
      </c>
      <c r="AD1316">
        <f>VLOOKUP($F1316,'(참고)타워 스텟 가치'!$B$12:$L$16,AD$2,0)+(VLOOKUP($F1316,'(참고)타워 스텟 가치'!$B$12:$L$16,AD$2,0)*$E1316)</f>
        <v>398.25000000000153</v>
      </c>
      <c r="AE1316">
        <f>VLOOKUP($F1316,'(참고)타워 스텟 가치'!$B$12:$L$16,AE$2,0)+(VLOOKUP($F1316,'(참고)타워 스텟 가치'!$B$12:$L$16,AE$2,0)*$E1316)</f>
        <v>477.90000000000185</v>
      </c>
      <c r="AF1316">
        <f>VLOOKUP($F1316,'(참고)타워 스텟 가치'!$B$12:$L$16,AF$2,0)+(VLOOKUP($F1316,'(참고)타워 스텟 가치'!$B$12:$L$16,AF$2,0)*$E1316)</f>
        <v>531000.0000000021</v>
      </c>
      <c r="AG1316">
        <f>VLOOKUP($F1316,'(참고)타워 스텟 가치'!$B$12:$L$16,AG$2,0)+(VLOOKUP($F1316,'(참고)타워 스텟 가치'!$B$12:$L$16,AG$2,0)*$E1316)</f>
        <v>2389.5000000000095</v>
      </c>
      <c r="AH1316">
        <f>VLOOKUP($F1316,'(참고)타워 스텟 가치'!$B$12:$L$16,AH$2,0)+(VLOOKUP($F1316,'(참고)타워 스텟 가치'!$B$12:$L$16,AH$2,0)*$E1316)</f>
        <v>79.650000000000318</v>
      </c>
      <c r="AI1316">
        <f>VLOOKUP($F1316,'(참고)타워 스텟 가치'!$B$12:$L$16,AI$2,0)+(VLOOKUP($F1316,'(참고)타워 스텟 가치'!$B$12:$L$16,AI$2,0)*$E1316)</f>
        <v>31.860000000000124</v>
      </c>
      <c r="AJ1316">
        <f>VLOOKUP($F1316,'(참고)타워 스텟 가치'!$B$12:$L$16,AJ$2,0)+(VLOOKUP($F1316,'(참고)타워 스텟 가치'!$B$12:$L$16,AJ$2,0)*$E1316)</f>
        <v>0</v>
      </c>
      <c r="AK1316">
        <f>VLOOKUP($F1316,'(참고)타워 스텟 가치'!$B$12:$L$16,AK$2,0)+(VLOOKUP($F1316,'(참고)타워 스텟 가치'!$B$12:$L$16,AK$2,0)*$E1316)</f>
        <v>0</v>
      </c>
      <c r="AL1316">
        <f>VLOOKUP($F1316,'(참고)타워 스텟 가치'!$B$12:$L$16,AL$2,0)+(VLOOKUP($F1316,'(참고)타워 스텟 가치'!$B$12:$L$16,AL$2,0)*$E1316)</f>
        <v>148.68000000000058</v>
      </c>
      <c r="AM1316">
        <f>SUM('스테이지별 몬스터 스텟'!AD1316*'(참고)타워 스텟 가치'!$Q$17,'스테이지별 몬스터 스텟'!AE1316*'(참고)타워 스텟 가치'!$R$17,'스테이지별 몬스터 스텟'!AF1316*'(참고)타워 스텟 가치'!$S$17,'스테이지별 몬스터 스텟'!AG1316*'(참고)타워 스텟 가치'!$T$17,'스테이지별 몬스터 스텟'!AH1316*'(참고)타워 스텟 가치'!$U$17,'스테이지별 몬스터 스텟'!AI1316*'(참고)타워 스텟 가치'!$V$17,'스테이지별 몬스터 스텟'!AJ1316*'(참고)타워 스텟 가치'!$W$17,'스테이지별 몬스터 스텟'!AK1316*'(참고)타워 스텟 가치'!$X$17,'스테이지별 몬스터 스텟'!AL1316*'(참고)타워 스텟 가치'!$Y$17)</f>
        <v>803280.87000000314</v>
      </c>
      <c r="AN1316">
        <v>3</v>
      </c>
    </row>
    <row r="1317" spans="3:40" x14ac:dyDescent="0.3">
      <c r="C1317">
        <v>3</v>
      </c>
      <c r="D1317">
        <f t="shared" si="62"/>
        <v>263</v>
      </c>
      <c r="E1317" s="52">
        <f>VLOOKUP(D1317,'스테이지별 난이도 설정'!B:C,2,0)</f>
        <v>105.20000000000041</v>
      </c>
      <c r="F1317" t="str">
        <f t="shared" si="63"/>
        <v>에픽</v>
      </c>
      <c r="G1317">
        <f t="shared" si="61"/>
        <v>6</v>
      </c>
      <c r="H1317">
        <f>VLOOKUP($F1317,'(참고)타워 스텟 가치'!$B$2:$L$6,H$2,0)+(VLOOKUP($F1317,'(참고)타워 스텟 가치'!$B$2:$L$6,H$2,0)*$E1317)</f>
        <v>1792.125000000007</v>
      </c>
      <c r="I1317">
        <f>VLOOKUP($F1317,'(참고)타워 스텟 가치'!$B$2:$L$6,I$2,0)+(VLOOKUP($F1317,'(참고)타워 스텟 가치'!$B$2:$L$6,I$2,0)*$E1317)</f>
        <v>358.42500000000138</v>
      </c>
      <c r="J1317">
        <f>VLOOKUP($F1317,'(참고)타워 스텟 가치'!$B$2:$L$6,J$2,0)+(VLOOKUP($F1317,'(참고)타워 스텟 가치'!$B$2:$L$6,J$2,0)*$E1317)</f>
        <v>531000.0000000021</v>
      </c>
      <c r="K1317">
        <f>VLOOKUP($F1317,'(참고)타워 스텟 가치'!$B$2:$L$6,K$2,0)+(VLOOKUP($F1317,'(참고)타워 스텟 가치'!$B$2:$L$6,K$2,0)*$E1317)</f>
        <v>7168.5000000000282</v>
      </c>
      <c r="L1317">
        <f>VLOOKUP($F1317,'(참고)타워 스텟 가치'!$B$2:$L$6,L$2,0)+(VLOOKUP($F1317,'(참고)타워 스텟 가치'!$B$2:$L$6,L$2,0)*$E1317)</f>
        <v>119.47500000000046</v>
      </c>
      <c r="M1317">
        <f>VLOOKUP($F1317,'(참고)타워 스텟 가치'!$B$2:$L$6,M$2,0)+(VLOOKUP($F1317,'(참고)타워 스텟 가치'!$B$2:$L$6,M$2,0)*$E1317)</f>
        <v>31.860000000000124</v>
      </c>
      <c r="N1317">
        <f>VLOOKUP($F1317,'(참고)타워 스텟 가치'!$B$2:$L$6,N$2,0)+(VLOOKUP($F1317,'(참고)타워 스텟 가치'!$B$2:$L$6,N$2,0)*$E1317)</f>
        <v>0</v>
      </c>
      <c r="O1317">
        <f>VLOOKUP($F1317,'(참고)타워 스텟 가치'!$B$2:$L$6,O$2,0)+(VLOOKUP($F1317,'(참고)타워 스텟 가치'!$B$2:$L$6,O$2,0)*$E1317)</f>
        <v>0</v>
      </c>
      <c r="P1317">
        <f>VLOOKUP($F1317,'(참고)타워 스텟 가치'!$B$2:$L$6,P$2,0)+(VLOOKUP($F1317,'(참고)타워 스텟 가치'!$B$2:$L$6,P$2,0)*$E1317)</f>
        <v>74.340000000000288</v>
      </c>
      <c r="Q1317">
        <f>SUM('스테이지별 몬스터 스텟'!H1317*'(참고)타워 스텟 가치'!$Q$17,'스테이지별 몬스터 스텟'!I1317*'(참고)타워 스텟 가치'!$R$17,'스테이지별 몬스터 스텟'!J1317*'(참고)타워 스텟 가치'!$S$17,'스테이지별 몬스터 스텟'!K1317*'(참고)타워 스텟 가치'!$T$17,'스테이지별 몬스터 스텟'!L1317*'(참고)타워 스텟 가치'!$U$17,'스테이지별 몬스터 스텟'!M1317*'(참고)타워 스텟 가치'!$V$17,'스테이지별 몬스터 스텟'!N1317*'(참고)타워 스텟 가치'!$W$17,'스테이지별 몬스터 스텟'!O1317*'(참고)타워 스텟 가치'!$X$17,'스테이지별 몬스터 스텟'!P1317*'(참고)타워 스텟 가치'!$Y$17)</f>
        <v>815378.3775000032</v>
      </c>
      <c r="R1317">
        <v>1</v>
      </c>
      <c r="S1317">
        <f>VLOOKUP($F1317,'(참고)타워 스텟 가치'!$B$7:$L$11,S$2,0)+(VLOOKUP($F1317,'(참고)타워 스텟 가치'!$B$7:$L$11,S$2,0)*$E1317)</f>
        <v>597.37500000000239</v>
      </c>
      <c r="T1317">
        <f>VLOOKUP($F1317,'(참고)타워 스텟 가치'!$B$7:$L$11,T$2,0)+(VLOOKUP($F1317,'(참고)타워 스텟 가치'!$B$7:$L$11,T$2,0)*$E1317)</f>
        <v>1075.2750000000042</v>
      </c>
      <c r="U1317">
        <f>VLOOKUP($F1317,'(참고)타워 스텟 가치'!$B$7:$L$11,U$2,0)+(VLOOKUP($F1317,'(참고)타워 스텟 가치'!$B$7:$L$11,U$2,0)*$E1317)</f>
        <v>531000.0000000021</v>
      </c>
      <c r="V1317">
        <f>VLOOKUP($F1317,'(참고)타워 스텟 가치'!$B$7:$L$11,V$2,0)+(VLOOKUP($F1317,'(참고)타워 스텟 가치'!$B$7:$L$11,V$2,0)*$E1317)</f>
        <v>7168.5000000000282</v>
      </c>
      <c r="W1317">
        <f>VLOOKUP($F1317,'(참고)타워 스텟 가치'!$B$7:$L$11,W$2,0)+(VLOOKUP($F1317,'(참고)타워 스텟 가치'!$B$7:$L$11,W$2,0)*$E1317)</f>
        <v>119.47500000000046</v>
      </c>
      <c r="X1317">
        <f>VLOOKUP($F1317,'(참고)타워 스텟 가치'!$B$7:$L$11,X$2,0)+(VLOOKUP($F1317,'(참고)타워 스텟 가치'!$B$7:$L$11,X$2,0)*$E1317)</f>
        <v>31.860000000000124</v>
      </c>
      <c r="Y1317">
        <f>VLOOKUP($F1317,'(참고)타워 스텟 가치'!$B$7:$L$11,Y$2,0)+(VLOOKUP($F1317,'(참고)타워 스텟 가치'!$B$7:$L$11,Y$2,0)*$E1317)</f>
        <v>0</v>
      </c>
      <c r="Z1317">
        <f>VLOOKUP($F1317,'(참고)타워 스텟 가치'!$B$7:$L$11,Z$2,0)+(VLOOKUP($F1317,'(참고)타워 스텟 가치'!$B$7:$L$11,Z$2,0)*$E1317)</f>
        <v>0</v>
      </c>
      <c r="AA1317">
        <f>VLOOKUP($F1317,'(참고)타워 스텟 가치'!$B$7:$L$11,AA$2,0)+(VLOOKUP($F1317,'(참고)타워 스텟 가치'!$B$7:$L$11,AA$2,0)*$E1317)</f>
        <v>74.340000000000288</v>
      </c>
      <c r="AB1317">
        <f>SUM('스테이지별 몬스터 스텟'!S1317*'(참고)타워 스텟 가치'!$Q$17,'스테이지별 몬스터 스텟'!T1317*'(참고)타워 스텟 가치'!$R$17,'스테이지별 몬스터 스텟'!U1317*'(참고)타워 스텟 가치'!$S$17,'스테이지별 몬스터 스텟'!V1317*'(참고)타워 스텟 가치'!$T$17,'스테이지별 몬스터 스텟'!W1317*'(참고)타워 스텟 가치'!$U$17,'스테이지별 몬스터 스텟'!X1317*'(참고)타워 스텟 가치'!$V$17,'스테이지별 몬스터 스텟'!Y1317*'(참고)타워 스텟 가치'!$W$17,'스테이지별 몬스터 스텟'!Z1317*'(참고)타워 스텟 가치'!$X$17,'스테이지별 몬스터 스텟'!AA1317*'(참고)타워 스텟 가치'!$Y$17)</f>
        <v>814064.15250000311</v>
      </c>
      <c r="AC1317">
        <v>2</v>
      </c>
      <c r="AD1317">
        <f>VLOOKUP($F1317,'(참고)타워 스텟 가치'!$B$12:$L$16,AD$2,0)+(VLOOKUP($F1317,'(참고)타워 스텟 가치'!$B$12:$L$16,AD$2,0)*$E1317)</f>
        <v>597.37500000000239</v>
      </c>
      <c r="AE1317">
        <f>VLOOKUP($F1317,'(참고)타워 스텟 가치'!$B$12:$L$16,AE$2,0)+(VLOOKUP($F1317,'(참고)타워 스텟 가치'!$B$12:$L$16,AE$2,0)*$E1317)</f>
        <v>716.85000000000275</v>
      </c>
      <c r="AF1317">
        <f>VLOOKUP($F1317,'(참고)타워 스텟 가치'!$B$12:$L$16,AF$2,0)+(VLOOKUP($F1317,'(참고)타워 스텟 가치'!$B$12:$L$16,AF$2,0)*$E1317)</f>
        <v>531000.0000000021</v>
      </c>
      <c r="AG1317">
        <f>VLOOKUP($F1317,'(참고)타워 스텟 가치'!$B$12:$L$16,AG$2,0)+(VLOOKUP($F1317,'(참고)타워 스텟 가치'!$B$12:$L$16,AG$2,0)*$E1317)</f>
        <v>3584.2500000000141</v>
      </c>
      <c r="AH1317">
        <f>VLOOKUP($F1317,'(참고)타워 스텟 가치'!$B$12:$L$16,AH$2,0)+(VLOOKUP($F1317,'(참고)타워 스텟 가치'!$B$12:$L$16,AH$2,0)*$E1317)</f>
        <v>119.47500000000046</v>
      </c>
      <c r="AI1317">
        <f>VLOOKUP($F1317,'(참고)타워 스텟 가치'!$B$12:$L$16,AI$2,0)+(VLOOKUP($F1317,'(참고)타워 스텟 가치'!$B$12:$L$16,AI$2,0)*$E1317)</f>
        <v>31.860000000000124</v>
      </c>
      <c r="AJ1317">
        <f>VLOOKUP($F1317,'(참고)타워 스텟 가치'!$B$12:$L$16,AJ$2,0)+(VLOOKUP($F1317,'(참고)타워 스텟 가치'!$B$12:$L$16,AJ$2,0)*$E1317)</f>
        <v>0</v>
      </c>
      <c r="AK1317">
        <f>VLOOKUP($F1317,'(참고)타워 스텟 가치'!$B$12:$L$16,AK$2,0)+(VLOOKUP($F1317,'(참고)타워 스텟 가치'!$B$12:$L$16,AK$2,0)*$E1317)</f>
        <v>0</v>
      </c>
      <c r="AL1317">
        <f>VLOOKUP($F1317,'(참고)타워 스텟 가치'!$B$12:$L$16,AL$2,0)+(VLOOKUP($F1317,'(참고)타워 스텟 가치'!$B$12:$L$16,AL$2,0)*$E1317)</f>
        <v>148.68000000000058</v>
      </c>
      <c r="AM1317">
        <f>SUM('스테이지별 몬스터 스텟'!AD1317*'(참고)타워 스텟 가치'!$Q$17,'스테이지별 몬스터 스텟'!AE1317*'(참고)타워 스텟 가치'!$R$17,'스테이지별 몬스터 스텟'!AF1317*'(참고)타워 스텟 가치'!$S$17,'스테이지별 몬스터 스텟'!AG1317*'(참고)타워 스텟 가치'!$T$17,'스테이지별 몬스터 스텟'!AH1317*'(참고)타워 스텟 가치'!$U$17,'스테이지별 몬스터 스텟'!AI1317*'(참고)타워 스텟 가치'!$V$17,'스테이지별 몬스터 스텟'!AJ1317*'(참고)타워 스텟 가치'!$W$17,'스테이지별 몬스터 스텟'!AK1317*'(참고)타워 스텟 가치'!$X$17,'스테이지별 몬스터 스텟'!AL1317*'(참고)타워 스텟 가치'!$Y$17)</f>
        <v>806506.69500000309</v>
      </c>
      <c r="AN1317">
        <v>3</v>
      </c>
    </row>
    <row r="1318" spans="3:40" x14ac:dyDescent="0.3">
      <c r="C1318">
        <v>4</v>
      </c>
      <c r="D1318">
        <f t="shared" si="62"/>
        <v>263</v>
      </c>
      <c r="E1318" s="52">
        <f>VLOOKUP(D1318,'스테이지별 난이도 설정'!B:C,2,0)</f>
        <v>105.20000000000041</v>
      </c>
      <c r="F1318" t="str">
        <f t="shared" si="63"/>
        <v>유니크</v>
      </c>
      <c r="G1318">
        <f t="shared" si="61"/>
        <v>6</v>
      </c>
      <c r="H1318">
        <f>VLOOKUP($F1318,'(참고)타워 스텟 가치'!$B$2:$L$6,H$2,0)+(VLOOKUP($F1318,'(참고)타워 스텟 가치'!$B$2:$L$6,H$2,0)*$E1318)</f>
        <v>2688.1875000000105</v>
      </c>
      <c r="I1318">
        <f>VLOOKUP($F1318,'(참고)타워 스텟 가치'!$B$2:$L$6,I$2,0)+(VLOOKUP($F1318,'(참고)타워 스텟 가치'!$B$2:$L$6,I$2,0)*$E1318)</f>
        <v>537.63750000000209</v>
      </c>
      <c r="J1318">
        <f>VLOOKUP($F1318,'(참고)타워 스텟 가치'!$B$2:$L$6,J$2,0)+(VLOOKUP($F1318,'(참고)타워 스텟 가치'!$B$2:$L$6,J$2,0)*$E1318)</f>
        <v>531000.0000000021</v>
      </c>
      <c r="K1318">
        <f>VLOOKUP($F1318,'(참고)타워 스텟 가치'!$B$2:$L$6,K$2,0)+(VLOOKUP($F1318,'(참고)타워 스텟 가치'!$B$2:$L$6,K$2,0)*$E1318)</f>
        <v>10752.750000000042</v>
      </c>
      <c r="L1318">
        <f>VLOOKUP($F1318,'(참고)타워 스텟 가치'!$B$2:$L$6,L$2,0)+(VLOOKUP($F1318,'(참고)타워 스텟 가치'!$B$2:$L$6,L$2,0)*$E1318)</f>
        <v>179.21250000000069</v>
      </c>
      <c r="M1318">
        <f>VLOOKUP($F1318,'(참고)타워 스텟 가치'!$B$2:$L$6,M$2,0)+(VLOOKUP($F1318,'(참고)타워 스텟 가치'!$B$2:$L$6,M$2,0)*$E1318)</f>
        <v>31.860000000000124</v>
      </c>
      <c r="N1318">
        <f>VLOOKUP($F1318,'(참고)타워 스텟 가치'!$B$2:$L$6,N$2,0)+(VLOOKUP($F1318,'(참고)타워 스텟 가치'!$B$2:$L$6,N$2,0)*$E1318)</f>
        <v>0</v>
      </c>
      <c r="O1318">
        <f>VLOOKUP($F1318,'(참고)타워 스텟 가치'!$B$2:$L$6,O$2,0)+(VLOOKUP($F1318,'(참고)타워 스텟 가치'!$B$2:$L$6,O$2,0)*$E1318)</f>
        <v>0</v>
      </c>
      <c r="P1318">
        <f>VLOOKUP($F1318,'(참고)타워 스텟 가치'!$B$2:$L$6,P$2,0)+(VLOOKUP($F1318,'(참고)타워 스텟 가치'!$B$2:$L$6,P$2,0)*$E1318)</f>
        <v>106.20000000000041</v>
      </c>
      <c r="Q1318">
        <f>SUM('스테이지별 몬스터 스텟'!H1318*'(참고)타워 스텟 가치'!$Q$17,'스테이지별 몬스터 스텟'!I1318*'(참고)타워 스텟 가치'!$R$17,'스테이지별 몬스터 스텟'!J1318*'(참고)타워 스텟 가치'!$S$17,'스테이지별 몬스터 스텟'!K1318*'(참고)타워 스텟 가치'!$T$17,'스테이지별 몬스터 스텟'!L1318*'(참고)타워 스텟 가치'!$U$17,'스테이지별 몬스터 스텟'!M1318*'(참고)타워 스텟 가치'!$V$17,'스테이지별 몬스터 스텟'!N1318*'(참고)타워 스텟 가치'!$W$17,'스테이지별 몬스터 스텟'!O1318*'(참고)타워 스텟 가치'!$X$17,'스테이지별 몬스터 스텟'!P1318*'(참고)타워 스텟 가치'!$Y$17)</f>
        <v>824791.01625000336</v>
      </c>
      <c r="R1318">
        <v>1</v>
      </c>
      <c r="S1318">
        <f>VLOOKUP($F1318,'(참고)타워 스텟 가치'!$B$7:$L$11,S$2,0)+(VLOOKUP($F1318,'(참고)타워 스텟 가치'!$B$7:$L$11,S$2,0)*$E1318)</f>
        <v>896.06250000000352</v>
      </c>
      <c r="T1318">
        <f>VLOOKUP($F1318,'(참고)타워 스텟 가치'!$B$7:$L$11,T$2,0)+(VLOOKUP($F1318,'(참고)타워 스텟 가치'!$B$7:$L$11,T$2,0)*$E1318)</f>
        <v>1612.9125000000063</v>
      </c>
      <c r="U1318">
        <f>VLOOKUP($F1318,'(참고)타워 스텟 가치'!$B$7:$L$11,U$2,0)+(VLOOKUP($F1318,'(참고)타워 스텟 가치'!$B$7:$L$11,U$2,0)*$E1318)</f>
        <v>531000.0000000021</v>
      </c>
      <c r="V1318">
        <f>VLOOKUP($F1318,'(참고)타워 스텟 가치'!$B$7:$L$11,V$2,0)+(VLOOKUP($F1318,'(참고)타워 스텟 가치'!$B$7:$L$11,V$2,0)*$E1318)</f>
        <v>10752.750000000042</v>
      </c>
      <c r="W1318">
        <f>VLOOKUP($F1318,'(참고)타워 스텟 가치'!$B$7:$L$11,W$2,0)+(VLOOKUP($F1318,'(참고)타워 스텟 가치'!$B$7:$L$11,W$2,0)*$E1318)</f>
        <v>179.21250000000069</v>
      </c>
      <c r="X1318">
        <f>VLOOKUP($F1318,'(참고)타워 스텟 가치'!$B$7:$L$11,X$2,0)+(VLOOKUP($F1318,'(참고)타워 스텟 가치'!$B$7:$L$11,X$2,0)*$E1318)</f>
        <v>31.860000000000124</v>
      </c>
      <c r="Y1318">
        <f>VLOOKUP($F1318,'(참고)타워 스텟 가치'!$B$7:$L$11,Y$2,0)+(VLOOKUP($F1318,'(참고)타워 스텟 가치'!$B$7:$L$11,Y$2,0)*$E1318)</f>
        <v>0</v>
      </c>
      <c r="Z1318">
        <f>VLOOKUP($F1318,'(참고)타워 스텟 가치'!$B$7:$L$11,Z$2,0)+(VLOOKUP($F1318,'(참고)타워 스텟 가치'!$B$7:$L$11,Z$2,0)*$E1318)</f>
        <v>0</v>
      </c>
      <c r="AA1318">
        <f>VLOOKUP($F1318,'(참고)타워 스텟 가치'!$B$7:$L$11,AA$2,0)+(VLOOKUP($F1318,'(참고)타워 스텟 가치'!$B$7:$L$11,AA$2,0)*$E1318)</f>
        <v>106.20000000000041</v>
      </c>
      <c r="AB1318">
        <f>SUM('스테이지별 몬스터 스텟'!S1318*'(참고)타워 스텟 가치'!$Q$17,'스테이지별 몬스터 스텟'!T1318*'(참고)타워 스텟 가치'!$R$17,'스테이지별 몬스터 스텟'!U1318*'(참고)타워 스텟 가치'!$S$17,'스테이지별 몬스터 스텟'!V1318*'(참고)타워 스텟 가치'!$T$17,'스테이지별 몬스터 스텟'!W1318*'(참고)타워 스텟 가치'!$U$17,'스테이지별 몬스터 스텟'!X1318*'(참고)타워 스텟 가치'!$V$17,'스테이지별 몬스터 스텟'!Y1318*'(참고)타워 스텟 가치'!$W$17,'스테이지별 몬스터 스텟'!Z1318*'(참고)타워 스텟 가치'!$X$17,'스테이지별 몬스터 스텟'!AA1318*'(참고)타워 스텟 가치'!$Y$17)</f>
        <v>822819.67875000334</v>
      </c>
      <c r="AC1318">
        <v>2</v>
      </c>
      <c r="AD1318">
        <f>VLOOKUP($F1318,'(참고)타워 스텟 가치'!$B$12:$L$16,AD$2,0)+(VLOOKUP($F1318,'(참고)타워 스텟 가치'!$B$12:$L$16,AD$2,0)*$E1318)</f>
        <v>896.06250000000352</v>
      </c>
      <c r="AE1318">
        <f>VLOOKUP($F1318,'(참고)타워 스텟 가치'!$B$12:$L$16,AE$2,0)+(VLOOKUP($F1318,'(참고)타워 스텟 가치'!$B$12:$L$16,AE$2,0)*$E1318)</f>
        <v>1075.2750000000042</v>
      </c>
      <c r="AF1318">
        <f>VLOOKUP($F1318,'(참고)타워 스텟 가치'!$B$12:$L$16,AF$2,0)+(VLOOKUP($F1318,'(참고)타워 스텟 가치'!$B$12:$L$16,AF$2,0)*$E1318)</f>
        <v>531000.0000000021</v>
      </c>
      <c r="AG1318">
        <f>VLOOKUP($F1318,'(참고)타워 스텟 가치'!$B$12:$L$16,AG$2,0)+(VLOOKUP($F1318,'(참고)타워 스텟 가치'!$B$12:$L$16,AG$2,0)*$E1318)</f>
        <v>5376.3750000000209</v>
      </c>
      <c r="AH1318">
        <f>VLOOKUP($F1318,'(참고)타워 스텟 가치'!$B$12:$L$16,AH$2,0)+(VLOOKUP($F1318,'(참고)타워 스텟 가치'!$B$12:$L$16,AH$2,0)*$E1318)</f>
        <v>179.21250000000069</v>
      </c>
      <c r="AI1318">
        <f>VLOOKUP($F1318,'(참고)타워 스텟 가치'!$B$12:$L$16,AI$2,0)+(VLOOKUP($F1318,'(참고)타워 스텟 가치'!$B$12:$L$16,AI$2,0)*$E1318)</f>
        <v>31.860000000000124</v>
      </c>
      <c r="AJ1318">
        <f>VLOOKUP($F1318,'(참고)타워 스텟 가치'!$B$12:$L$16,AJ$2,0)+(VLOOKUP($F1318,'(참고)타워 스텟 가치'!$B$12:$L$16,AJ$2,0)*$E1318)</f>
        <v>0</v>
      </c>
      <c r="AK1318">
        <f>VLOOKUP($F1318,'(참고)타워 스텟 가치'!$B$12:$L$16,AK$2,0)+(VLOOKUP($F1318,'(참고)타워 스텟 가치'!$B$12:$L$16,AK$2,0)*$E1318)</f>
        <v>0</v>
      </c>
      <c r="AL1318">
        <f>VLOOKUP($F1318,'(참고)타워 스텟 가치'!$B$12:$L$16,AL$2,0)+(VLOOKUP($F1318,'(참고)타워 스텟 가치'!$B$12:$L$16,AL$2,0)*$E1318)</f>
        <v>212.40000000000083</v>
      </c>
      <c r="AM1318">
        <f>SUM('스테이지별 몬스터 스텟'!AD1318*'(참고)타워 스텟 가치'!$Q$17,'스테이지별 몬스터 스텟'!AE1318*'(참고)타워 스텟 가치'!$R$17,'스테이지별 몬스터 스텟'!AF1318*'(참고)타워 스텟 가치'!$S$17,'스테이지별 몬스터 스텟'!AG1318*'(참고)타워 스텟 가치'!$T$17,'스테이지별 몬스터 스텟'!AH1318*'(참고)타워 스텟 가치'!$U$17,'스테이지별 몬스터 스텟'!AI1318*'(참고)타워 스텟 가치'!$V$17,'스테이지별 몬스터 스텟'!AJ1318*'(참고)타워 스텟 가치'!$W$17,'스테이지별 몬스터 스텟'!AK1318*'(참고)타워 스텟 가치'!$X$17,'스테이지별 몬스터 스텟'!AL1318*'(참고)타워 스텟 가치'!$Y$17)</f>
        <v>811472.8725000032</v>
      </c>
      <c r="AN1318">
        <v>3</v>
      </c>
    </row>
    <row r="1319" spans="3:40" x14ac:dyDescent="0.3">
      <c r="C1319">
        <v>5</v>
      </c>
      <c r="D1319">
        <f t="shared" si="62"/>
        <v>263</v>
      </c>
      <c r="E1319" s="52">
        <f>VLOOKUP(D1319,'스테이지별 난이도 설정'!B:C,2,0)</f>
        <v>105.20000000000041</v>
      </c>
      <c r="F1319" t="str">
        <f t="shared" si="63"/>
        <v>스페셜</v>
      </c>
      <c r="G1319">
        <f t="shared" si="61"/>
        <v>6</v>
      </c>
      <c r="H1319">
        <f>VLOOKUP($F1319,'(참고)타워 스텟 가치'!$B$2:$L$6,H$2,0)+(VLOOKUP($F1319,'(참고)타워 스텟 가치'!$B$2:$L$6,H$2,0)*$E1319)</f>
        <v>4032.2812500000159</v>
      </c>
      <c r="I1319">
        <f>VLOOKUP($F1319,'(참고)타워 스텟 가치'!$B$2:$L$6,I$2,0)+(VLOOKUP($F1319,'(참고)타워 스텟 가치'!$B$2:$L$6,I$2,0)*$E1319)</f>
        <v>806.45625000000314</v>
      </c>
      <c r="J1319">
        <f>VLOOKUP($F1319,'(참고)타워 스텟 가치'!$B$2:$L$6,J$2,0)+(VLOOKUP($F1319,'(참고)타워 스텟 가치'!$B$2:$L$6,J$2,0)*$E1319)</f>
        <v>531000.0000000021</v>
      </c>
      <c r="K1319">
        <f>VLOOKUP($F1319,'(참고)타워 스텟 가치'!$B$2:$L$6,K$2,0)+(VLOOKUP($F1319,'(참고)타워 스텟 가치'!$B$2:$L$6,K$2,0)*$E1319)</f>
        <v>16129.125000000064</v>
      </c>
      <c r="L1319">
        <f>VLOOKUP($F1319,'(참고)타워 스텟 가치'!$B$2:$L$6,L$2,0)+(VLOOKUP($F1319,'(참고)타워 스텟 가치'!$B$2:$L$6,L$2,0)*$E1319)</f>
        <v>268.81875000000105</v>
      </c>
      <c r="M1319">
        <f>VLOOKUP($F1319,'(참고)타워 스텟 가치'!$B$2:$L$6,M$2,0)+(VLOOKUP($F1319,'(참고)타워 스텟 가치'!$B$2:$L$6,M$2,0)*$E1319)</f>
        <v>31.860000000000124</v>
      </c>
      <c r="N1319">
        <f>VLOOKUP($F1319,'(참고)타워 스텟 가치'!$B$2:$L$6,N$2,0)+(VLOOKUP($F1319,'(참고)타워 스텟 가치'!$B$2:$L$6,N$2,0)*$E1319)</f>
        <v>0</v>
      </c>
      <c r="O1319">
        <f>VLOOKUP($F1319,'(참고)타워 스텟 가치'!$B$2:$L$6,O$2,0)+(VLOOKUP($F1319,'(참고)타워 스텟 가치'!$B$2:$L$6,O$2,0)*$E1319)</f>
        <v>0</v>
      </c>
      <c r="P1319">
        <f>VLOOKUP($F1319,'(참고)타워 스텟 가치'!$B$2:$L$6,P$2,0)+(VLOOKUP($F1319,'(참고)타워 스텟 가치'!$B$2:$L$6,P$2,0)*$E1319)</f>
        <v>106.20000000000041</v>
      </c>
      <c r="Q1319">
        <f>SUM('스테이지별 몬스터 스텟'!H1319*'(참고)타워 스텟 가치'!$Q$17,'스테이지별 몬스터 스텟'!I1319*'(참고)타워 스텟 가치'!$R$17,'스테이지별 몬스터 스텟'!J1319*'(참고)타워 스텟 가치'!$S$17,'스테이지별 몬스터 스텟'!K1319*'(참고)타워 스텟 가치'!$T$17,'스테이지별 몬스터 스텟'!L1319*'(참고)타워 스텟 가치'!$U$17,'스테이지별 몬스터 스텟'!M1319*'(참고)타워 스텟 가치'!$V$17,'스테이지별 몬스터 스텟'!N1319*'(참고)타워 스텟 가치'!$W$17,'스테이지별 몬스터 스텟'!O1319*'(참고)타워 스텟 가치'!$X$17,'스테이지별 몬스터 스텟'!P1319*'(참고)타워 스텟 가치'!$Y$17)</f>
        <v>838814.39437500329</v>
      </c>
      <c r="R1319">
        <v>1</v>
      </c>
      <c r="S1319">
        <f>VLOOKUP($F1319,'(참고)타워 스텟 가치'!$B$7:$L$11,S$2,0)+(VLOOKUP($F1319,'(참고)타워 스텟 가치'!$B$7:$L$11,S$2,0)*$E1319)</f>
        <v>1344.0937500000052</v>
      </c>
      <c r="T1319">
        <f>VLOOKUP($F1319,'(참고)타워 스텟 가치'!$B$7:$L$11,T$2,0)+(VLOOKUP($F1319,'(참고)타워 스텟 가치'!$B$7:$L$11,T$2,0)*$E1319)</f>
        <v>2419.3687500000096</v>
      </c>
      <c r="U1319">
        <f>VLOOKUP($F1319,'(참고)타워 스텟 가치'!$B$7:$L$11,U$2,0)+(VLOOKUP($F1319,'(참고)타워 스텟 가치'!$B$7:$L$11,U$2,0)*$E1319)</f>
        <v>531000.0000000021</v>
      </c>
      <c r="V1319">
        <f>VLOOKUP($F1319,'(참고)타워 스텟 가치'!$B$7:$L$11,V$2,0)+(VLOOKUP($F1319,'(참고)타워 스텟 가치'!$B$7:$L$11,V$2,0)*$E1319)</f>
        <v>16129.125000000064</v>
      </c>
      <c r="W1319">
        <f>VLOOKUP($F1319,'(참고)타워 스텟 가치'!$B$7:$L$11,W$2,0)+(VLOOKUP($F1319,'(참고)타워 스텟 가치'!$B$7:$L$11,W$2,0)*$E1319)</f>
        <v>268.81875000000105</v>
      </c>
      <c r="X1319">
        <f>VLOOKUP($F1319,'(참고)타워 스텟 가치'!$B$7:$L$11,X$2,0)+(VLOOKUP($F1319,'(참고)타워 스텟 가치'!$B$7:$L$11,X$2,0)*$E1319)</f>
        <v>31.860000000000124</v>
      </c>
      <c r="Y1319">
        <f>VLOOKUP($F1319,'(참고)타워 스텟 가치'!$B$7:$L$11,Y$2,0)+(VLOOKUP($F1319,'(참고)타워 스텟 가치'!$B$7:$L$11,Y$2,0)*$E1319)</f>
        <v>0</v>
      </c>
      <c r="Z1319">
        <f>VLOOKUP($F1319,'(참고)타워 스텟 가치'!$B$7:$L$11,Z$2,0)+(VLOOKUP($F1319,'(참고)타워 스텟 가치'!$B$7:$L$11,Z$2,0)*$E1319)</f>
        <v>0</v>
      </c>
      <c r="AA1319">
        <f>VLOOKUP($F1319,'(참고)타워 스텟 가치'!$B$7:$L$11,AA$2,0)+(VLOOKUP($F1319,'(참고)타워 스텟 가치'!$B$7:$L$11,AA$2,0)*$E1319)</f>
        <v>106.20000000000041</v>
      </c>
      <c r="AB1319">
        <f>SUM('스테이지별 몬스터 스텟'!S1319*'(참고)타워 스텟 가치'!$Q$17,'스테이지별 몬스터 스텟'!T1319*'(참고)타워 스텟 가치'!$R$17,'스테이지별 몬스터 스텟'!U1319*'(참고)타워 스텟 가치'!$S$17,'스테이지별 몬스터 스텟'!V1319*'(참고)타워 스텟 가치'!$T$17,'스테이지별 몬스터 스텟'!W1319*'(참고)타워 스텟 가치'!$U$17,'스테이지별 몬스터 스텟'!X1319*'(참고)타워 스텟 가치'!$V$17,'스테이지별 몬스터 스텟'!Y1319*'(참고)타워 스텟 가치'!$W$17,'스테이지별 몬스터 스텟'!Z1319*'(참고)타워 스텟 가치'!$X$17,'스테이지별 몬스터 스텟'!AA1319*'(참고)타워 스텟 가치'!$Y$17)</f>
        <v>835857.3881250032</v>
      </c>
      <c r="AC1319">
        <v>2</v>
      </c>
      <c r="AD1319">
        <f>VLOOKUP($F1319,'(참고)타워 스텟 가치'!$B$12:$L$16,AD$2,0)+(VLOOKUP($F1319,'(참고)타워 스텟 가치'!$B$12:$L$16,AD$2,0)*$E1319)</f>
        <v>1344.0937500000052</v>
      </c>
      <c r="AE1319">
        <f>VLOOKUP($F1319,'(참고)타워 스텟 가치'!$B$12:$L$16,AE$2,0)+(VLOOKUP($F1319,'(참고)타워 스텟 가치'!$B$12:$L$16,AE$2,0)*$E1319)</f>
        <v>1612.9125000000063</v>
      </c>
      <c r="AF1319">
        <f>VLOOKUP($F1319,'(참고)타워 스텟 가치'!$B$12:$L$16,AF$2,0)+(VLOOKUP($F1319,'(참고)타워 스텟 가치'!$B$12:$L$16,AF$2,0)*$E1319)</f>
        <v>531000.0000000021</v>
      </c>
      <c r="AG1319">
        <f>VLOOKUP($F1319,'(참고)타워 스텟 가치'!$B$12:$L$16,AG$2,0)+(VLOOKUP($F1319,'(참고)타워 스텟 가치'!$B$12:$L$16,AG$2,0)*$E1319)</f>
        <v>8064.5625000000318</v>
      </c>
      <c r="AH1319">
        <f>VLOOKUP($F1319,'(참고)타워 스텟 가치'!$B$12:$L$16,AH$2,0)+(VLOOKUP($F1319,'(참고)타워 스텟 가치'!$B$12:$L$16,AH$2,0)*$E1319)</f>
        <v>268.81875000000105</v>
      </c>
      <c r="AI1319">
        <f>VLOOKUP($F1319,'(참고)타워 스텟 가치'!$B$12:$L$16,AI$2,0)+(VLOOKUP($F1319,'(참고)타워 스텟 가치'!$B$12:$L$16,AI$2,0)*$E1319)</f>
        <v>31.860000000000124</v>
      </c>
      <c r="AJ1319">
        <f>VLOOKUP($F1319,'(참고)타워 스텟 가치'!$B$12:$L$16,AJ$2,0)+(VLOOKUP($F1319,'(참고)타워 스텟 가치'!$B$12:$L$16,AJ$2,0)*$E1319)</f>
        <v>0</v>
      </c>
      <c r="AK1319">
        <f>VLOOKUP($F1319,'(참고)타워 스텟 가치'!$B$12:$L$16,AK$2,0)+(VLOOKUP($F1319,'(참고)타워 스텟 가치'!$B$12:$L$16,AK$2,0)*$E1319)</f>
        <v>0</v>
      </c>
      <c r="AL1319">
        <f>VLOOKUP($F1319,'(참고)타워 스텟 가치'!$B$12:$L$16,AL$2,0)+(VLOOKUP($F1319,'(참고)타워 스텟 가치'!$B$12:$L$16,AL$2,0)*$E1319)</f>
        <v>212.40000000000083</v>
      </c>
      <c r="AM1319">
        <f>SUM('스테이지별 몬스터 스텟'!AD1319*'(참고)타워 스텟 가치'!$Q$17,'스테이지별 몬스터 스텟'!AE1319*'(참고)타워 스텟 가치'!$R$17,'스테이지별 몬스터 스텟'!AF1319*'(참고)타워 스텟 가치'!$S$17,'스테이지별 몬스터 스텟'!AG1319*'(참고)타워 스텟 가치'!$T$17,'스테이지별 몬스터 스텟'!AH1319*'(참고)타워 스텟 가치'!$U$17,'스테이지별 몬스터 스텟'!AI1319*'(참고)타워 스텟 가치'!$V$17,'스테이지별 몬스터 스텟'!AJ1319*'(참고)타워 스텟 가치'!$W$17,'스테이지별 몬스터 스텟'!AK1319*'(참고)타워 스텟 가치'!$X$17,'스테이지별 몬스터 스텟'!AL1319*'(참고)타워 스텟 가치'!$Y$17)</f>
        <v>818730.97875000327</v>
      </c>
      <c r="AN1319">
        <v>3</v>
      </c>
    </row>
    <row r="1320" spans="3:40" x14ac:dyDescent="0.3">
      <c r="C1320">
        <v>1</v>
      </c>
      <c r="D1320">
        <f t="shared" si="62"/>
        <v>264</v>
      </c>
      <c r="E1320" s="52">
        <f>VLOOKUP(D1320,'스테이지별 난이도 설정'!B:C,2,0)</f>
        <v>105.60000000000042</v>
      </c>
      <c r="F1320" t="str">
        <f t="shared" si="63"/>
        <v>일반</v>
      </c>
      <c r="G1320">
        <f t="shared" si="61"/>
        <v>6</v>
      </c>
      <c r="H1320">
        <f>VLOOKUP($F1320,'(참고)타워 스텟 가치'!$B$2:$L$6,H$2,0)+(VLOOKUP($F1320,'(참고)타워 스텟 가치'!$B$2:$L$6,H$2,0)*$E1320)</f>
        <v>799.50000000000318</v>
      </c>
      <c r="I1320">
        <f>VLOOKUP($F1320,'(참고)타워 스텟 가치'!$B$2:$L$6,I$2,0)+(VLOOKUP($F1320,'(참고)타워 스텟 가치'!$B$2:$L$6,I$2,0)*$E1320)</f>
        <v>159.90000000000063</v>
      </c>
      <c r="J1320">
        <f>VLOOKUP($F1320,'(참고)타워 스텟 가치'!$B$2:$L$6,J$2,0)+(VLOOKUP($F1320,'(참고)타워 스텟 가치'!$B$2:$L$6,J$2,0)*$E1320)</f>
        <v>533000.0000000021</v>
      </c>
      <c r="K1320">
        <f>VLOOKUP($F1320,'(참고)타워 스텟 가치'!$B$2:$L$6,K$2,0)+(VLOOKUP($F1320,'(참고)타워 스텟 가치'!$B$2:$L$6,K$2,0)*$E1320)</f>
        <v>3198.0000000000127</v>
      </c>
      <c r="L1320">
        <f>VLOOKUP($F1320,'(참고)타워 스텟 가치'!$B$2:$L$6,L$2,0)+(VLOOKUP($F1320,'(참고)타워 스텟 가치'!$B$2:$L$6,L$2,0)*$E1320)</f>
        <v>53.30000000000021</v>
      </c>
      <c r="M1320">
        <f>VLOOKUP($F1320,'(참고)타워 스텟 가치'!$B$2:$L$6,M$2,0)+(VLOOKUP($F1320,'(참고)타워 스텟 가치'!$B$2:$L$6,M$2,0)*$E1320)</f>
        <v>31.980000000000125</v>
      </c>
      <c r="N1320">
        <f>VLOOKUP($F1320,'(참고)타워 스텟 가치'!$B$2:$L$6,N$2,0)+(VLOOKUP($F1320,'(참고)타워 스텟 가치'!$B$2:$L$6,N$2,0)*$E1320)</f>
        <v>0</v>
      </c>
      <c r="O1320">
        <f>VLOOKUP($F1320,'(참고)타워 스텟 가치'!$B$2:$L$6,O$2,0)+(VLOOKUP($F1320,'(참고)타워 스텟 가치'!$B$2:$L$6,O$2,0)*$E1320)</f>
        <v>0</v>
      </c>
      <c r="P1320">
        <f>VLOOKUP($F1320,'(참고)타워 스텟 가치'!$B$2:$L$6,P$2,0)+(VLOOKUP($F1320,'(참고)타워 스텟 가치'!$B$2:$L$6,P$2,0)*$E1320)</f>
        <v>74.620000000000289</v>
      </c>
      <c r="Q1320">
        <f>SUM('스테이지별 몬스터 스텟'!H1320*'(참고)타워 스텟 가치'!$Q$17,'스테이지별 몬스터 스텟'!I1320*'(참고)타워 스텟 가치'!$R$17,'스테이지별 몬스터 스텟'!J1320*'(참고)타워 스텟 가치'!$S$17,'스테이지별 몬스터 스텟'!K1320*'(참고)타워 스텟 가치'!$T$17,'스테이지별 몬스터 스텟'!L1320*'(참고)타워 스텟 가치'!$U$17,'스테이지별 몬스터 스텟'!M1320*'(참고)타워 스텟 가치'!$V$17,'스테이지별 몬스터 스텟'!N1320*'(참고)타워 스텟 가치'!$W$17,'스테이지별 몬스터 스텟'!O1320*'(참고)타워 스텟 가치'!$X$17,'스테이지별 몬스터 스텟'!P1320*'(참고)타워 스텟 가치'!$Y$17)</f>
        <v>808022.67000000307</v>
      </c>
      <c r="R1320">
        <v>1</v>
      </c>
      <c r="S1320">
        <f>VLOOKUP($F1320,'(참고)타워 스텟 가치'!$B$7:$L$11,S$2,0)+(VLOOKUP($F1320,'(참고)타워 스텟 가치'!$B$7:$L$11,S$2,0)*$E1320)</f>
        <v>266.50000000000102</v>
      </c>
      <c r="T1320">
        <f>VLOOKUP($F1320,'(참고)타워 스텟 가치'!$B$7:$L$11,T$2,0)+(VLOOKUP($F1320,'(참고)타워 스텟 가치'!$B$7:$L$11,T$2,0)*$E1320)</f>
        <v>479.70000000000186</v>
      </c>
      <c r="U1320">
        <f>VLOOKUP($F1320,'(참고)타워 스텟 가치'!$B$7:$L$11,U$2,0)+(VLOOKUP($F1320,'(참고)타워 스텟 가치'!$B$7:$L$11,U$2,0)*$E1320)</f>
        <v>533000.0000000021</v>
      </c>
      <c r="V1320">
        <f>VLOOKUP($F1320,'(참고)타워 스텟 가치'!$B$7:$L$11,V$2,0)+(VLOOKUP($F1320,'(참고)타워 스텟 가치'!$B$7:$L$11,V$2,0)*$E1320)</f>
        <v>3198.0000000000127</v>
      </c>
      <c r="W1320">
        <f>VLOOKUP($F1320,'(참고)타워 스텟 가치'!$B$7:$L$11,W$2,0)+(VLOOKUP($F1320,'(참고)타워 스텟 가치'!$B$7:$L$11,W$2,0)*$E1320)</f>
        <v>53.30000000000021</v>
      </c>
      <c r="X1320">
        <f>VLOOKUP($F1320,'(참고)타워 스텟 가치'!$B$7:$L$11,X$2,0)+(VLOOKUP($F1320,'(참고)타워 스텟 가치'!$B$7:$L$11,X$2,0)*$E1320)</f>
        <v>31.980000000000125</v>
      </c>
      <c r="Y1320">
        <f>VLOOKUP($F1320,'(참고)타워 스텟 가치'!$B$7:$L$11,Y$2,0)+(VLOOKUP($F1320,'(참고)타워 스텟 가치'!$B$7:$L$11,Y$2,0)*$E1320)</f>
        <v>0</v>
      </c>
      <c r="Z1320">
        <f>VLOOKUP($F1320,'(참고)타워 스텟 가치'!$B$7:$L$11,Z$2,0)+(VLOOKUP($F1320,'(참고)타워 스텟 가치'!$B$7:$L$11,Z$2,0)*$E1320)</f>
        <v>0</v>
      </c>
      <c r="AA1320">
        <f>VLOOKUP($F1320,'(참고)타워 스텟 가치'!$B$7:$L$11,AA$2,0)+(VLOOKUP($F1320,'(참고)타워 스텟 가치'!$B$7:$L$11,AA$2,0)*$E1320)</f>
        <v>74.620000000000289</v>
      </c>
      <c r="AB1320">
        <f>SUM('스테이지별 몬스터 스텟'!S1320*'(참고)타워 스텟 가치'!$Q$17,'스테이지별 몬스터 스텟'!T1320*'(참고)타워 스텟 가치'!$R$17,'스테이지별 몬스터 스텟'!U1320*'(참고)타워 스텟 가치'!$S$17,'스테이지별 몬스터 스텟'!V1320*'(참고)타워 스텟 가치'!$T$17,'스테이지별 몬스터 스텟'!W1320*'(참고)타워 스텟 가치'!$U$17,'스테이지별 몬스터 스텟'!X1320*'(참고)타워 스텟 가치'!$V$17,'스테이지별 몬스터 스텟'!Y1320*'(참고)타워 스텟 가치'!$W$17,'스테이지별 몬스터 스텟'!Z1320*'(참고)타워 스텟 가치'!$X$17,'스테이지별 몬스터 스텟'!AA1320*'(참고)타워 스텟 가치'!$Y$17)</f>
        <v>807436.37000000314</v>
      </c>
      <c r="AC1320">
        <v>2</v>
      </c>
      <c r="AD1320">
        <f>VLOOKUP($F1320,'(참고)타워 스텟 가치'!$B$12:$L$16,AD$2,0)+(VLOOKUP($F1320,'(참고)타워 스텟 가치'!$B$12:$L$16,AD$2,0)*$E1320)</f>
        <v>266.50000000000102</v>
      </c>
      <c r="AE1320">
        <f>VLOOKUP($F1320,'(참고)타워 스텟 가치'!$B$12:$L$16,AE$2,0)+(VLOOKUP($F1320,'(참고)타워 스텟 가치'!$B$12:$L$16,AE$2,0)*$E1320)</f>
        <v>319.80000000000126</v>
      </c>
      <c r="AF1320">
        <f>VLOOKUP($F1320,'(참고)타워 스텟 가치'!$B$12:$L$16,AF$2,0)+(VLOOKUP($F1320,'(참고)타워 스텟 가치'!$B$12:$L$16,AF$2,0)*$E1320)</f>
        <v>533000.0000000021</v>
      </c>
      <c r="AG1320">
        <f>VLOOKUP($F1320,'(참고)타워 스텟 가치'!$B$12:$L$16,AG$2,0)+(VLOOKUP($F1320,'(참고)타워 스텟 가치'!$B$12:$L$16,AG$2,0)*$E1320)</f>
        <v>1599.0000000000064</v>
      </c>
      <c r="AH1320">
        <f>VLOOKUP($F1320,'(참고)타워 스텟 가치'!$B$12:$L$16,AH$2,0)+(VLOOKUP($F1320,'(참고)타워 스텟 가치'!$B$12:$L$16,AH$2,0)*$E1320)</f>
        <v>53.30000000000021</v>
      </c>
      <c r="AI1320">
        <f>VLOOKUP($F1320,'(참고)타워 스텟 가치'!$B$12:$L$16,AI$2,0)+(VLOOKUP($F1320,'(참고)타워 스텟 가치'!$B$12:$L$16,AI$2,0)*$E1320)</f>
        <v>31.980000000000125</v>
      </c>
      <c r="AJ1320">
        <f>VLOOKUP($F1320,'(참고)타워 스텟 가치'!$B$12:$L$16,AJ$2,0)+(VLOOKUP($F1320,'(참고)타워 스텟 가치'!$B$12:$L$16,AJ$2,0)*$E1320)</f>
        <v>0</v>
      </c>
      <c r="AK1320">
        <f>VLOOKUP($F1320,'(참고)타워 스텟 가치'!$B$12:$L$16,AK$2,0)+(VLOOKUP($F1320,'(참고)타워 스텟 가치'!$B$12:$L$16,AK$2,0)*$E1320)</f>
        <v>0</v>
      </c>
      <c r="AL1320">
        <f>VLOOKUP($F1320,'(참고)타워 스텟 가치'!$B$12:$L$16,AL$2,0)+(VLOOKUP($F1320,'(참고)타워 스텟 가치'!$B$12:$L$16,AL$2,0)*$E1320)</f>
        <v>149.24000000000058</v>
      </c>
      <c r="AM1320">
        <f>SUM('스테이지별 몬스터 스텟'!AD1320*'(참고)타워 스텟 가치'!$Q$17,'스테이지별 몬스터 스텟'!AE1320*'(참고)타워 스텟 가치'!$R$17,'스테이지별 몬스터 스텟'!AF1320*'(참고)타워 스텟 가치'!$S$17,'스테이지별 몬스터 스텟'!AG1320*'(참고)타워 스텟 가치'!$T$17,'스테이지별 몬스터 스텟'!AH1320*'(참고)타워 스텟 가치'!$U$17,'스테이지별 몬스터 스텟'!AI1320*'(참고)타워 스텟 가치'!$V$17,'스테이지별 몬스터 스텟'!AJ1320*'(참고)타워 스텟 가치'!$W$17,'스테이지별 몬스터 스텟'!AK1320*'(참고)타워 스텟 가치'!$X$17,'스테이지별 몬스터 스텟'!AL1320*'(참고)타워 스텟 가치'!$Y$17)</f>
        <v>804147.76000000304</v>
      </c>
      <c r="AN1320">
        <v>3</v>
      </c>
    </row>
    <row r="1321" spans="3:40" x14ac:dyDescent="0.3">
      <c r="C1321">
        <v>2</v>
      </c>
      <c r="D1321">
        <f t="shared" si="62"/>
        <v>264</v>
      </c>
      <c r="E1321" s="52">
        <f>VLOOKUP(D1321,'스테이지별 난이도 설정'!B:C,2,0)</f>
        <v>105.60000000000042</v>
      </c>
      <c r="F1321" t="str">
        <f t="shared" si="63"/>
        <v>레어</v>
      </c>
      <c r="G1321">
        <f t="shared" si="61"/>
        <v>6</v>
      </c>
      <c r="H1321">
        <f>VLOOKUP($F1321,'(참고)타워 스텟 가치'!$B$2:$L$6,H$2,0)+(VLOOKUP($F1321,'(참고)타워 스텟 가치'!$B$2:$L$6,H$2,0)*$E1321)</f>
        <v>1199.2500000000048</v>
      </c>
      <c r="I1321">
        <f>VLOOKUP($F1321,'(참고)타워 스텟 가치'!$B$2:$L$6,I$2,0)+(VLOOKUP($F1321,'(참고)타워 스텟 가치'!$B$2:$L$6,I$2,0)*$E1321)</f>
        <v>239.85000000000093</v>
      </c>
      <c r="J1321">
        <f>VLOOKUP($F1321,'(참고)타워 스텟 가치'!$B$2:$L$6,J$2,0)+(VLOOKUP($F1321,'(참고)타워 스텟 가치'!$B$2:$L$6,J$2,0)*$E1321)</f>
        <v>533000.0000000021</v>
      </c>
      <c r="K1321">
        <f>VLOOKUP($F1321,'(참고)타워 스텟 가치'!$B$2:$L$6,K$2,0)+(VLOOKUP($F1321,'(참고)타워 스텟 가치'!$B$2:$L$6,K$2,0)*$E1321)</f>
        <v>4797.0000000000191</v>
      </c>
      <c r="L1321">
        <f>VLOOKUP($F1321,'(참고)타워 스텟 가치'!$B$2:$L$6,L$2,0)+(VLOOKUP($F1321,'(참고)타워 스텟 가치'!$B$2:$L$6,L$2,0)*$E1321)</f>
        <v>79.950000000000315</v>
      </c>
      <c r="M1321">
        <f>VLOOKUP($F1321,'(참고)타워 스텟 가치'!$B$2:$L$6,M$2,0)+(VLOOKUP($F1321,'(참고)타워 스텟 가치'!$B$2:$L$6,M$2,0)*$E1321)</f>
        <v>31.980000000000125</v>
      </c>
      <c r="N1321">
        <f>VLOOKUP($F1321,'(참고)타워 스텟 가치'!$B$2:$L$6,N$2,0)+(VLOOKUP($F1321,'(참고)타워 스텟 가치'!$B$2:$L$6,N$2,0)*$E1321)</f>
        <v>0</v>
      </c>
      <c r="O1321">
        <f>VLOOKUP($F1321,'(참고)타워 스텟 가치'!$B$2:$L$6,O$2,0)+(VLOOKUP($F1321,'(참고)타워 스텟 가치'!$B$2:$L$6,O$2,0)*$E1321)</f>
        <v>0</v>
      </c>
      <c r="P1321">
        <f>VLOOKUP($F1321,'(참고)타워 스텟 가치'!$B$2:$L$6,P$2,0)+(VLOOKUP($F1321,'(참고)타워 스텟 가치'!$B$2:$L$6,P$2,0)*$E1321)</f>
        <v>74.620000000000289</v>
      </c>
      <c r="Q1321">
        <f>SUM('스테이지별 몬스터 스텟'!H1321*'(참고)타워 스텟 가치'!$Q$17,'스테이지별 몬스터 스텟'!I1321*'(참고)타워 스텟 가치'!$R$17,'스테이지별 몬스터 스텟'!J1321*'(참고)타워 스텟 가치'!$S$17,'스테이지별 몬스터 스텟'!K1321*'(참고)타워 스텟 가치'!$T$17,'스테이지별 몬스터 스텟'!L1321*'(참고)타워 스텟 가치'!$U$17,'스테이지별 몬스터 스텟'!M1321*'(참고)타워 스텟 가치'!$V$17,'스테이지별 몬스터 스텟'!N1321*'(참고)타워 스텟 가치'!$W$17,'스테이지별 몬스터 스텟'!O1321*'(참고)타워 스텟 가치'!$X$17,'스테이지별 몬스터 스텟'!P1321*'(참고)타워 스텟 가치'!$Y$17)</f>
        <v>812193.39500000316</v>
      </c>
      <c r="R1321">
        <v>1</v>
      </c>
      <c r="S1321">
        <f>VLOOKUP($F1321,'(참고)타워 스텟 가치'!$B$7:$L$11,S$2,0)+(VLOOKUP($F1321,'(참고)타워 스텟 가치'!$B$7:$L$11,S$2,0)*$E1321)</f>
        <v>399.75000000000159</v>
      </c>
      <c r="T1321">
        <f>VLOOKUP($F1321,'(참고)타워 스텟 가치'!$B$7:$L$11,T$2,0)+(VLOOKUP($F1321,'(참고)타워 스텟 가치'!$B$7:$L$11,T$2,0)*$E1321)</f>
        <v>719.5500000000028</v>
      </c>
      <c r="U1321">
        <f>VLOOKUP($F1321,'(참고)타워 스텟 가치'!$B$7:$L$11,U$2,0)+(VLOOKUP($F1321,'(참고)타워 스텟 가치'!$B$7:$L$11,U$2,0)*$E1321)</f>
        <v>533000.0000000021</v>
      </c>
      <c r="V1321">
        <f>VLOOKUP($F1321,'(참고)타워 스텟 가치'!$B$7:$L$11,V$2,0)+(VLOOKUP($F1321,'(참고)타워 스텟 가치'!$B$7:$L$11,V$2,0)*$E1321)</f>
        <v>4797.0000000000191</v>
      </c>
      <c r="W1321">
        <f>VLOOKUP($F1321,'(참고)타워 스텟 가치'!$B$7:$L$11,W$2,0)+(VLOOKUP($F1321,'(참고)타워 스텟 가치'!$B$7:$L$11,W$2,0)*$E1321)</f>
        <v>79.950000000000315</v>
      </c>
      <c r="X1321">
        <f>VLOOKUP($F1321,'(참고)타워 스텟 가치'!$B$7:$L$11,X$2,0)+(VLOOKUP($F1321,'(참고)타워 스텟 가치'!$B$7:$L$11,X$2,0)*$E1321)</f>
        <v>31.980000000000125</v>
      </c>
      <c r="Y1321">
        <f>VLOOKUP($F1321,'(참고)타워 스텟 가치'!$B$7:$L$11,Y$2,0)+(VLOOKUP($F1321,'(참고)타워 스텟 가치'!$B$7:$L$11,Y$2,0)*$E1321)</f>
        <v>0</v>
      </c>
      <c r="Z1321">
        <f>VLOOKUP($F1321,'(참고)타워 스텟 가치'!$B$7:$L$11,Z$2,0)+(VLOOKUP($F1321,'(참고)타워 스텟 가치'!$B$7:$L$11,Z$2,0)*$E1321)</f>
        <v>0</v>
      </c>
      <c r="AA1321">
        <f>VLOOKUP($F1321,'(참고)타워 스텟 가치'!$B$7:$L$11,AA$2,0)+(VLOOKUP($F1321,'(참고)타워 스텟 가치'!$B$7:$L$11,AA$2,0)*$E1321)</f>
        <v>74.620000000000289</v>
      </c>
      <c r="AB1321">
        <f>SUM('스테이지별 몬스터 스텟'!S1321*'(참고)타워 스텟 가치'!$Q$17,'스테이지별 몬스터 스텟'!T1321*'(참고)타워 스텟 가치'!$R$17,'스테이지별 몬스터 스텟'!U1321*'(참고)타워 스텟 가치'!$S$17,'스테이지별 몬스터 스텟'!V1321*'(참고)타워 스텟 가치'!$T$17,'스테이지별 몬스터 스텟'!W1321*'(참고)타워 스텟 가치'!$U$17,'스테이지별 몬스터 스텟'!X1321*'(참고)타워 스텟 가치'!$V$17,'스테이지별 몬스터 스텟'!Y1321*'(참고)타워 스텟 가치'!$W$17,'스테이지별 몬스터 스텟'!Z1321*'(참고)타워 스텟 가치'!$X$17,'스테이지별 몬스터 스텟'!AA1321*'(참고)타워 스텟 가치'!$Y$17)</f>
        <v>811313.94500000309</v>
      </c>
      <c r="AC1321">
        <v>2</v>
      </c>
      <c r="AD1321">
        <f>VLOOKUP($F1321,'(참고)타워 스텟 가치'!$B$12:$L$16,AD$2,0)+(VLOOKUP($F1321,'(참고)타워 스텟 가치'!$B$12:$L$16,AD$2,0)*$E1321)</f>
        <v>399.75000000000159</v>
      </c>
      <c r="AE1321">
        <f>VLOOKUP($F1321,'(참고)타워 스텟 가치'!$B$12:$L$16,AE$2,0)+(VLOOKUP($F1321,'(참고)타워 스텟 가치'!$B$12:$L$16,AE$2,0)*$E1321)</f>
        <v>479.70000000000186</v>
      </c>
      <c r="AF1321">
        <f>VLOOKUP($F1321,'(참고)타워 스텟 가치'!$B$12:$L$16,AF$2,0)+(VLOOKUP($F1321,'(참고)타워 스텟 가치'!$B$12:$L$16,AF$2,0)*$E1321)</f>
        <v>533000.0000000021</v>
      </c>
      <c r="AG1321">
        <f>VLOOKUP($F1321,'(참고)타워 스텟 가치'!$B$12:$L$16,AG$2,0)+(VLOOKUP($F1321,'(참고)타워 스텟 가치'!$B$12:$L$16,AG$2,0)*$E1321)</f>
        <v>2398.5000000000095</v>
      </c>
      <c r="AH1321">
        <f>VLOOKUP($F1321,'(참고)타워 스텟 가치'!$B$12:$L$16,AH$2,0)+(VLOOKUP($F1321,'(참고)타워 스텟 가치'!$B$12:$L$16,AH$2,0)*$E1321)</f>
        <v>79.950000000000315</v>
      </c>
      <c r="AI1321">
        <f>VLOOKUP($F1321,'(참고)타워 스텟 가치'!$B$12:$L$16,AI$2,0)+(VLOOKUP($F1321,'(참고)타워 스텟 가치'!$B$12:$L$16,AI$2,0)*$E1321)</f>
        <v>31.980000000000125</v>
      </c>
      <c r="AJ1321">
        <f>VLOOKUP($F1321,'(참고)타워 스텟 가치'!$B$12:$L$16,AJ$2,0)+(VLOOKUP($F1321,'(참고)타워 스텟 가치'!$B$12:$L$16,AJ$2,0)*$E1321)</f>
        <v>0</v>
      </c>
      <c r="AK1321">
        <f>VLOOKUP($F1321,'(참고)타워 스텟 가치'!$B$12:$L$16,AK$2,0)+(VLOOKUP($F1321,'(참고)타워 스텟 가치'!$B$12:$L$16,AK$2,0)*$E1321)</f>
        <v>0</v>
      </c>
      <c r="AL1321">
        <f>VLOOKUP($F1321,'(참고)타워 스텟 가치'!$B$12:$L$16,AL$2,0)+(VLOOKUP($F1321,'(참고)타워 스텟 가치'!$B$12:$L$16,AL$2,0)*$E1321)</f>
        <v>149.24000000000058</v>
      </c>
      <c r="AM1321">
        <f>SUM('스테이지별 몬스터 스텟'!AD1321*'(참고)타워 스텟 가치'!$Q$17,'스테이지별 몬스터 스텟'!AE1321*'(참고)타워 스텟 가치'!$R$17,'스테이지별 몬스터 스텟'!AF1321*'(참고)타워 스텟 가치'!$S$17,'스테이지별 몬스터 스텟'!AG1321*'(참고)타워 스텟 가치'!$T$17,'스테이지별 몬스터 스텟'!AH1321*'(참고)타워 스텟 가치'!$U$17,'스테이지별 몬스터 스텟'!AI1321*'(참고)타워 스텟 가치'!$V$17,'스테이지별 몬스터 스텟'!AJ1321*'(참고)타워 스텟 가치'!$W$17,'스테이지별 몬스터 스텟'!AK1321*'(참고)타워 스텟 가치'!$X$17,'스테이지별 몬스터 스텟'!AL1321*'(참고)타워 스텟 가치'!$Y$17)</f>
        <v>806306.41000000318</v>
      </c>
      <c r="AN1321">
        <v>3</v>
      </c>
    </row>
    <row r="1322" spans="3:40" x14ac:dyDescent="0.3">
      <c r="C1322">
        <v>3</v>
      </c>
      <c r="D1322">
        <f t="shared" si="62"/>
        <v>264</v>
      </c>
      <c r="E1322" s="52">
        <f>VLOOKUP(D1322,'스테이지별 난이도 설정'!B:C,2,0)</f>
        <v>105.60000000000042</v>
      </c>
      <c r="F1322" t="str">
        <f t="shared" si="63"/>
        <v>에픽</v>
      </c>
      <c r="G1322">
        <f t="shared" si="61"/>
        <v>6</v>
      </c>
      <c r="H1322">
        <f>VLOOKUP($F1322,'(참고)타워 스텟 가치'!$B$2:$L$6,H$2,0)+(VLOOKUP($F1322,'(참고)타워 스텟 가치'!$B$2:$L$6,H$2,0)*$E1322)</f>
        <v>1798.875000000007</v>
      </c>
      <c r="I1322">
        <f>VLOOKUP($F1322,'(참고)타워 스텟 가치'!$B$2:$L$6,I$2,0)+(VLOOKUP($F1322,'(참고)타워 스텟 가치'!$B$2:$L$6,I$2,0)*$E1322)</f>
        <v>359.7750000000014</v>
      </c>
      <c r="J1322">
        <f>VLOOKUP($F1322,'(참고)타워 스텟 가치'!$B$2:$L$6,J$2,0)+(VLOOKUP($F1322,'(참고)타워 스텟 가치'!$B$2:$L$6,J$2,0)*$E1322)</f>
        <v>533000.0000000021</v>
      </c>
      <c r="K1322">
        <f>VLOOKUP($F1322,'(참고)타워 스텟 가치'!$B$2:$L$6,K$2,0)+(VLOOKUP($F1322,'(참고)타워 스텟 가치'!$B$2:$L$6,K$2,0)*$E1322)</f>
        <v>7195.5000000000282</v>
      </c>
      <c r="L1322">
        <f>VLOOKUP($F1322,'(참고)타워 스텟 가치'!$B$2:$L$6,L$2,0)+(VLOOKUP($F1322,'(참고)타워 스텟 가치'!$B$2:$L$6,L$2,0)*$E1322)</f>
        <v>119.92500000000047</v>
      </c>
      <c r="M1322">
        <f>VLOOKUP($F1322,'(참고)타워 스텟 가치'!$B$2:$L$6,M$2,0)+(VLOOKUP($F1322,'(참고)타워 스텟 가치'!$B$2:$L$6,M$2,0)*$E1322)</f>
        <v>31.980000000000125</v>
      </c>
      <c r="N1322">
        <f>VLOOKUP($F1322,'(참고)타워 스텟 가치'!$B$2:$L$6,N$2,0)+(VLOOKUP($F1322,'(참고)타워 스텟 가치'!$B$2:$L$6,N$2,0)*$E1322)</f>
        <v>0</v>
      </c>
      <c r="O1322">
        <f>VLOOKUP($F1322,'(참고)타워 스텟 가치'!$B$2:$L$6,O$2,0)+(VLOOKUP($F1322,'(참고)타워 스텟 가치'!$B$2:$L$6,O$2,0)*$E1322)</f>
        <v>0</v>
      </c>
      <c r="P1322">
        <f>VLOOKUP($F1322,'(참고)타워 스텟 가치'!$B$2:$L$6,P$2,0)+(VLOOKUP($F1322,'(참고)타워 스텟 가치'!$B$2:$L$6,P$2,0)*$E1322)</f>
        <v>74.620000000000289</v>
      </c>
      <c r="Q1322">
        <f>SUM('스테이지별 몬스터 스텟'!H1322*'(참고)타워 스텟 가치'!$Q$17,'스테이지별 몬스터 스텟'!I1322*'(참고)타워 스텟 가치'!$R$17,'스테이지별 몬스터 스텟'!J1322*'(참고)타워 스텟 가치'!$S$17,'스테이지별 몬스터 스텟'!K1322*'(참고)타워 스텟 가치'!$T$17,'스테이지별 몬스터 스텟'!L1322*'(참고)타워 스텟 가치'!$U$17,'스테이지별 몬스터 스텟'!M1322*'(참고)타워 스텟 가치'!$V$17,'스테이지별 몬스터 스텟'!N1322*'(참고)타워 스텟 가치'!$W$17,'스테이지별 몬스터 스텟'!O1322*'(참고)타워 스텟 가치'!$X$17,'스테이지별 몬스터 스텟'!P1322*'(참고)타워 스텟 가치'!$Y$17)</f>
        <v>818449.48250000307</v>
      </c>
      <c r="R1322">
        <v>1</v>
      </c>
      <c r="S1322">
        <f>VLOOKUP($F1322,'(참고)타워 스텟 가치'!$B$7:$L$11,S$2,0)+(VLOOKUP($F1322,'(참고)타워 스텟 가치'!$B$7:$L$11,S$2,0)*$E1322)</f>
        <v>599.62500000000239</v>
      </c>
      <c r="T1322">
        <f>VLOOKUP($F1322,'(참고)타워 스텟 가치'!$B$7:$L$11,T$2,0)+(VLOOKUP($F1322,'(참고)타워 스텟 가치'!$B$7:$L$11,T$2,0)*$E1322)</f>
        <v>1079.3250000000044</v>
      </c>
      <c r="U1322">
        <f>VLOOKUP($F1322,'(참고)타워 스텟 가치'!$B$7:$L$11,U$2,0)+(VLOOKUP($F1322,'(참고)타워 스텟 가치'!$B$7:$L$11,U$2,0)*$E1322)</f>
        <v>533000.0000000021</v>
      </c>
      <c r="V1322">
        <f>VLOOKUP($F1322,'(참고)타워 스텟 가치'!$B$7:$L$11,V$2,0)+(VLOOKUP($F1322,'(참고)타워 스텟 가치'!$B$7:$L$11,V$2,0)*$E1322)</f>
        <v>7195.5000000000282</v>
      </c>
      <c r="W1322">
        <f>VLOOKUP($F1322,'(참고)타워 스텟 가치'!$B$7:$L$11,W$2,0)+(VLOOKUP($F1322,'(참고)타워 스텟 가치'!$B$7:$L$11,W$2,0)*$E1322)</f>
        <v>119.92500000000047</v>
      </c>
      <c r="X1322">
        <f>VLOOKUP($F1322,'(참고)타워 스텟 가치'!$B$7:$L$11,X$2,0)+(VLOOKUP($F1322,'(참고)타워 스텟 가치'!$B$7:$L$11,X$2,0)*$E1322)</f>
        <v>31.980000000000125</v>
      </c>
      <c r="Y1322">
        <f>VLOOKUP($F1322,'(참고)타워 스텟 가치'!$B$7:$L$11,Y$2,0)+(VLOOKUP($F1322,'(참고)타워 스텟 가치'!$B$7:$L$11,Y$2,0)*$E1322)</f>
        <v>0</v>
      </c>
      <c r="Z1322">
        <f>VLOOKUP($F1322,'(참고)타워 스텟 가치'!$B$7:$L$11,Z$2,0)+(VLOOKUP($F1322,'(참고)타워 스텟 가치'!$B$7:$L$11,Z$2,0)*$E1322)</f>
        <v>0</v>
      </c>
      <c r="AA1322">
        <f>VLOOKUP($F1322,'(참고)타워 스텟 가치'!$B$7:$L$11,AA$2,0)+(VLOOKUP($F1322,'(참고)타워 스텟 가치'!$B$7:$L$11,AA$2,0)*$E1322)</f>
        <v>74.620000000000289</v>
      </c>
      <c r="AB1322">
        <f>SUM('스테이지별 몬스터 스텟'!S1322*'(참고)타워 스텟 가치'!$Q$17,'스테이지별 몬스터 스텟'!T1322*'(참고)타워 스텟 가치'!$R$17,'스테이지별 몬스터 스텟'!U1322*'(참고)타워 스텟 가치'!$S$17,'스테이지별 몬스터 스텟'!V1322*'(참고)타워 스텟 가치'!$T$17,'스테이지별 몬스터 스텟'!W1322*'(참고)타워 스텟 가치'!$U$17,'스테이지별 몬스터 스텟'!X1322*'(참고)타워 스텟 가치'!$V$17,'스테이지별 몬스터 스텟'!Y1322*'(참고)타워 스텟 가치'!$W$17,'스테이지별 몬스터 스텟'!Z1322*'(참고)타워 스텟 가치'!$X$17,'스테이지별 몬스터 스텟'!AA1322*'(참고)타워 스텟 가치'!$Y$17)</f>
        <v>817130.30750000314</v>
      </c>
      <c r="AC1322">
        <v>2</v>
      </c>
      <c r="AD1322">
        <f>VLOOKUP($F1322,'(참고)타워 스텟 가치'!$B$12:$L$16,AD$2,0)+(VLOOKUP($F1322,'(참고)타워 스텟 가치'!$B$12:$L$16,AD$2,0)*$E1322)</f>
        <v>599.62500000000239</v>
      </c>
      <c r="AE1322">
        <f>VLOOKUP($F1322,'(참고)타워 스텟 가치'!$B$12:$L$16,AE$2,0)+(VLOOKUP($F1322,'(참고)타워 스텟 가치'!$B$12:$L$16,AE$2,0)*$E1322)</f>
        <v>719.5500000000028</v>
      </c>
      <c r="AF1322">
        <f>VLOOKUP($F1322,'(참고)타워 스텟 가치'!$B$12:$L$16,AF$2,0)+(VLOOKUP($F1322,'(참고)타워 스텟 가치'!$B$12:$L$16,AF$2,0)*$E1322)</f>
        <v>533000.0000000021</v>
      </c>
      <c r="AG1322">
        <f>VLOOKUP($F1322,'(참고)타워 스텟 가치'!$B$12:$L$16,AG$2,0)+(VLOOKUP($F1322,'(참고)타워 스텟 가치'!$B$12:$L$16,AG$2,0)*$E1322)</f>
        <v>3597.7500000000141</v>
      </c>
      <c r="AH1322">
        <f>VLOOKUP($F1322,'(참고)타워 스텟 가치'!$B$12:$L$16,AH$2,0)+(VLOOKUP($F1322,'(참고)타워 스텟 가치'!$B$12:$L$16,AH$2,0)*$E1322)</f>
        <v>119.92500000000047</v>
      </c>
      <c r="AI1322">
        <f>VLOOKUP($F1322,'(참고)타워 스텟 가치'!$B$12:$L$16,AI$2,0)+(VLOOKUP($F1322,'(참고)타워 스텟 가치'!$B$12:$L$16,AI$2,0)*$E1322)</f>
        <v>31.980000000000125</v>
      </c>
      <c r="AJ1322">
        <f>VLOOKUP($F1322,'(참고)타워 스텟 가치'!$B$12:$L$16,AJ$2,0)+(VLOOKUP($F1322,'(참고)타워 스텟 가치'!$B$12:$L$16,AJ$2,0)*$E1322)</f>
        <v>0</v>
      </c>
      <c r="AK1322">
        <f>VLOOKUP($F1322,'(참고)타워 스텟 가치'!$B$12:$L$16,AK$2,0)+(VLOOKUP($F1322,'(참고)타워 스텟 가치'!$B$12:$L$16,AK$2,0)*$E1322)</f>
        <v>0</v>
      </c>
      <c r="AL1322">
        <f>VLOOKUP($F1322,'(참고)타워 스텟 가치'!$B$12:$L$16,AL$2,0)+(VLOOKUP($F1322,'(참고)타워 스텟 가치'!$B$12:$L$16,AL$2,0)*$E1322)</f>
        <v>149.24000000000058</v>
      </c>
      <c r="AM1322">
        <f>SUM('스테이지별 몬스터 스텟'!AD1322*'(참고)타워 스텟 가치'!$Q$17,'스테이지별 몬스터 스텟'!AE1322*'(참고)타워 스텟 가치'!$R$17,'스테이지별 몬스터 스텟'!AF1322*'(참고)타워 스텟 가치'!$S$17,'스테이지별 몬스터 스텟'!AG1322*'(참고)타워 스텟 가치'!$T$17,'스테이지별 몬스터 스텟'!AH1322*'(참고)타워 스텟 가치'!$U$17,'스테이지별 몬스터 스텟'!AI1322*'(참고)타워 스텟 가치'!$V$17,'스테이지별 몬스터 스텟'!AJ1322*'(참고)타워 스텟 가치'!$W$17,'스테이지별 몬스터 스텟'!AK1322*'(참고)타워 스텟 가치'!$X$17,'스테이지별 몬스터 스텟'!AL1322*'(참고)타워 스텟 가치'!$Y$17)</f>
        <v>809544.38500000304</v>
      </c>
      <c r="AN1322">
        <v>3</v>
      </c>
    </row>
    <row r="1323" spans="3:40" x14ac:dyDescent="0.3">
      <c r="C1323">
        <v>4</v>
      </c>
      <c r="D1323">
        <f t="shared" si="62"/>
        <v>264</v>
      </c>
      <c r="E1323" s="52">
        <f>VLOOKUP(D1323,'스테이지별 난이도 설정'!B:C,2,0)</f>
        <v>105.60000000000042</v>
      </c>
      <c r="F1323" t="str">
        <f t="shared" si="63"/>
        <v>유니크</v>
      </c>
      <c r="G1323">
        <f t="shared" si="61"/>
        <v>6</v>
      </c>
      <c r="H1323">
        <f>VLOOKUP($F1323,'(참고)타워 스텟 가치'!$B$2:$L$6,H$2,0)+(VLOOKUP($F1323,'(참고)타워 스텟 가치'!$B$2:$L$6,H$2,0)*$E1323)</f>
        <v>2698.3125000000105</v>
      </c>
      <c r="I1323">
        <f>VLOOKUP($F1323,'(참고)타워 스텟 가치'!$B$2:$L$6,I$2,0)+(VLOOKUP($F1323,'(참고)타워 스텟 가치'!$B$2:$L$6,I$2,0)*$E1323)</f>
        <v>539.66250000000218</v>
      </c>
      <c r="J1323">
        <f>VLOOKUP($F1323,'(참고)타워 스텟 가치'!$B$2:$L$6,J$2,0)+(VLOOKUP($F1323,'(참고)타워 스텟 가치'!$B$2:$L$6,J$2,0)*$E1323)</f>
        <v>533000.0000000021</v>
      </c>
      <c r="K1323">
        <f>VLOOKUP($F1323,'(참고)타워 스텟 가치'!$B$2:$L$6,K$2,0)+(VLOOKUP($F1323,'(참고)타워 스텟 가치'!$B$2:$L$6,K$2,0)*$E1323)</f>
        <v>10793.250000000042</v>
      </c>
      <c r="L1323">
        <f>VLOOKUP($F1323,'(참고)타워 스텟 가치'!$B$2:$L$6,L$2,0)+(VLOOKUP($F1323,'(참고)타워 스텟 가치'!$B$2:$L$6,L$2,0)*$E1323)</f>
        <v>179.8875000000007</v>
      </c>
      <c r="M1323">
        <f>VLOOKUP($F1323,'(참고)타워 스텟 가치'!$B$2:$L$6,M$2,0)+(VLOOKUP($F1323,'(참고)타워 스텟 가치'!$B$2:$L$6,M$2,0)*$E1323)</f>
        <v>31.980000000000125</v>
      </c>
      <c r="N1323">
        <f>VLOOKUP($F1323,'(참고)타워 스텟 가치'!$B$2:$L$6,N$2,0)+(VLOOKUP($F1323,'(참고)타워 스텟 가치'!$B$2:$L$6,N$2,0)*$E1323)</f>
        <v>0</v>
      </c>
      <c r="O1323">
        <f>VLOOKUP($F1323,'(참고)타워 스텟 가치'!$B$2:$L$6,O$2,0)+(VLOOKUP($F1323,'(참고)타워 스텟 가치'!$B$2:$L$6,O$2,0)*$E1323)</f>
        <v>0</v>
      </c>
      <c r="P1323">
        <f>VLOOKUP($F1323,'(참고)타워 스텟 가치'!$B$2:$L$6,P$2,0)+(VLOOKUP($F1323,'(참고)타워 스텟 가치'!$B$2:$L$6,P$2,0)*$E1323)</f>
        <v>106.60000000000042</v>
      </c>
      <c r="Q1323">
        <f>SUM('스테이지별 몬스터 스텟'!H1323*'(참고)타워 스텟 가치'!$Q$17,'스테이지별 몬스터 스텟'!I1323*'(참고)타워 스텟 가치'!$R$17,'스테이지별 몬스터 스텟'!J1323*'(참고)타워 스텟 가치'!$S$17,'스테이지별 몬스터 스텟'!K1323*'(참고)타워 스텟 가치'!$T$17,'스테이지별 몬스터 스텟'!L1323*'(참고)타워 스텟 가치'!$U$17,'스테이지별 몬스터 스텟'!M1323*'(참고)타워 스텟 가치'!$V$17,'스테이지별 몬스터 스텟'!N1323*'(참고)타워 스텟 가치'!$W$17,'스테이지별 몬스터 스텟'!O1323*'(참고)타워 스텟 가치'!$X$17,'스테이지별 몬스터 스텟'!P1323*'(참고)타워 스텟 가치'!$Y$17)</f>
        <v>827897.57375000324</v>
      </c>
      <c r="R1323">
        <v>1</v>
      </c>
      <c r="S1323">
        <f>VLOOKUP($F1323,'(참고)타워 스텟 가치'!$B$7:$L$11,S$2,0)+(VLOOKUP($F1323,'(참고)타워 스텟 가치'!$B$7:$L$11,S$2,0)*$E1323)</f>
        <v>899.43750000000352</v>
      </c>
      <c r="T1323">
        <f>VLOOKUP($F1323,'(참고)타워 스텟 가치'!$B$7:$L$11,T$2,0)+(VLOOKUP($F1323,'(참고)타워 스텟 가치'!$B$7:$L$11,T$2,0)*$E1323)</f>
        <v>1618.9875000000063</v>
      </c>
      <c r="U1323">
        <f>VLOOKUP($F1323,'(참고)타워 스텟 가치'!$B$7:$L$11,U$2,0)+(VLOOKUP($F1323,'(참고)타워 스텟 가치'!$B$7:$L$11,U$2,0)*$E1323)</f>
        <v>533000.0000000021</v>
      </c>
      <c r="V1323">
        <f>VLOOKUP($F1323,'(참고)타워 스텟 가치'!$B$7:$L$11,V$2,0)+(VLOOKUP($F1323,'(참고)타워 스텟 가치'!$B$7:$L$11,V$2,0)*$E1323)</f>
        <v>10793.250000000042</v>
      </c>
      <c r="W1323">
        <f>VLOOKUP($F1323,'(참고)타워 스텟 가치'!$B$7:$L$11,W$2,0)+(VLOOKUP($F1323,'(참고)타워 스텟 가치'!$B$7:$L$11,W$2,0)*$E1323)</f>
        <v>179.8875000000007</v>
      </c>
      <c r="X1323">
        <f>VLOOKUP($F1323,'(참고)타워 스텟 가치'!$B$7:$L$11,X$2,0)+(VLOOKUP($F1323,'(참고)타워 스텟 가치'!$B$7:$L$11,X$2,0)*$E1323)</f>
        <v>31.980000000000125</v>
      </c>
      <c r="Y1323">
        <f>VLOOKUP($F1323,'(참고)타워 스텟 가치'!$B$7:$L$11,Y$2,0)+(VLOOKUP($F1323,'(참고)타워 스텟 가치'!$B$7:$L$11,Y$2,0)*$E1323)</f>
        <v>0</v>
      </c>
      <c r="Z1323">
        <f>VLOOKUP($F1323,'(참고)타워 스텟 가치'!$B$7:$L$11,Z$2,0)+(VLOOKUP($F1323,'(참고)타워 스텟 가치'!$B$7:$L$11,Z$2,0)*$E1323)</f>
        <v>0</v>
      </c>
      <c r="AA1323">
        <f>VLOOKUP($F1323,'(참고)타워 스텟 가치'!$B$7:$L$11,AA$2,0)+(VLOOKUP($F1323,'(참고)타워 스텟 가치'!$B$7:$L$11,AA$2,0)*$E1323)</f>
        <v>106.60000000000042</v>
      </c>
      <c r="AB1323">
        <f>SUM('스테이지별 몬스터 스텟'!S1323*'(참고)타워 스텟 가치'!$Q$17,'스테이지별 몬스터 스텟'!T1323*'(참고)타워 스텟 가치'!$R$17,'스테이지별 몬스터 스텟'!U1323*'(참고)타워 스텟 가치'!$S$17,'스테이지별 몬스터 스텟'!V1323*'(참고)타워 스텟 가치'!$T$17,'스테이지별 몬스터 스텟'!W1323*'(참고)타워 스텟 가치'!$U$17,'스테이지별 몬스터 스텟'!X1323*'(참고)타워 스텟 가치'!$V$17,'스테이지별 몬스터 스텟'!Y1323*'(참고)타워 스텟 가치'!$W$17,'스테이지별 몬스터 스텟'!Z1323*'(참고)타워 스텟 가치'!$X$17,'스테이지별 몬스터 스텟'!AA1323*'(참고)타워 스텟 가치'!$Y$17)</f>
        <v>825918.81125000329</v>
      </c>
      <c r="AC1323">
        <v>2</v>
      </c>
      <c r="AD1323">
        <f>VLOOKUP($F1323,'(참고)타워 스텟 가치'!$B$12:$L$16,AD$2,0)+(VLOOKUP($F1323,'(참고)타워 스텟 가치'!$B$12:$L$16,AD$2,0)*$E1323)</f>
        <v>899.43750000000352</v>
      </c>
      <c r="AE1323">
        <f>VLOOKUP($F1323,'(참고)타워 스텟 가치'!$B$12:$L$16,AE$2,0)+(VLOOKUP($F1323,'(참고)타워 스텟 가치'!$B$12:$L$16,AE$2,0)*$E1323)</f>
        <v>1079.3250000000044</v>
      </c>
      <c r="AF1323">
        <f>VLOOKUP($F1323,'(참고)타워 스텟 가치'!$B$12:$L$16,AF$2,0)+(VLOOKUP($F1323,'(참고)타워 스텟 가치'!$B$12:$L$16,AF$2,0)*$E1323)</f>
        <v>533000.0000000021</v>
      </c>
      <c r="AG1323">
        <f>VLOOKUP($F1323,'(참고)타워 스텟 가치'!$B$12:$L$16,AG$2,0)+(VLOOKUP($F1323,'(참고)타워 스텟 가치'!$B$12:$L$16,AG$2,0)*$E1323)</f>
        <v>5396.6250000000209</v>
      </c>
      <c r="AH1323">
        <f>VLOOKUP($F1323,'(참고)타워 스텟 가치'!$B$12:$L$16,AH$2,0)+(VLOOKUP($F1323,'(참고)타워 스텟 가치'!$B$12:$L$16,AH$2,0)*$E1323)</f>
        <v>179.8875000000007</v>
      </c>
      <c r="AI1323">
        <f>VLOOKUP($F1323,'(참고)타워 스텟 가치'!$B$12:$L$16,AI$2,0)+(VLOOKUP($F1323,'(참고)타워 스텟 가치'!$B$12:$L$16,AI$2,0)*$E1323)</f>
        <v>31.980000000000125</v>
      </c>
      <c r="AJ1323">
        <f>VLOOKUP($F1323,'(참고)타워 스텟 가치'!$B$12:$L$16,AJ$2,0)+(VLOOKUP($F1323,'(참고)타워 스텟 가치'!$B$12:$L$16,AJ$2,0)*$E1323)</f>
        <v>0</v>
      </c>
      <c r="AK1323">
        <f>VLOOKUP($F1323,'(참고)타워 스텟 가치'!$B$12:$L$16,AK$2,0)+(VLOOKUP($F1323,'(참고)타워 스텟 가치'!$B$12:$L$16,AK$2,0)*$E1323)</f>
        <v>0</v>
      </c>
      <c r="AL1323">
        <f>VLOOKUP($F1323,'(참고)타워 스텟 가치'!$B$12:$L$16,AL$2,0)+(VLOOKUP($F1323,'(참고)타워 스텟 가치'!$B$12:$L$16,AL$2,0)*$E1323)</f>
        <v>213.20000000000084</v>
      </c>
      <c r="AM1323">
        <f>SUM('스테이지별 몬스터 스텟'!AD1323*'(참고)타워 스텟 가치'!$Q$17,'스테이지별 몬스터 스텟'!AE1323*'(참고)타워 스텟 가치'!$R$17,'스테이지별 몬스터 스텟'!AF1323*'(참고)타워 스텟 가치'!$S$17,'스테이지별 몬스터 스텟'!AG1323*'(참고)타워 스텟 가치'!$T$17,'스테이지별 몬스터 스텟'!AH1323*'(참고)타워 스텟 가치'!$U$17,'스테이지별 몬스터 스텟'!AI1323*'(참고)타워 스텟 가치'!$V$17,'스테이지별 몬스터 스텟'!AJ1323*'(참고)타워 스텟 가치'!$W$17,'스테이지별 몬스터 스텟'!AK1323*'(참고)타워 스텟 가치'!$X$17,'스테이지별 몬스터 스텟'!AL1323*'(참고)타워 스텟 가치'!$Y$17)</f>
        <v>814529.26750000322</v>
      </c>
      <c r="AN1323">
        <v>3</v>
      </c>
    </row>
    <row r="1324" spans="3:40" x14ac:dyDescent="0.3">
      <c r="C1324">
        <v>5</v>
      </c>
      <c r="D1324">
        <f t="shared" si="62"/>
        <v>264</v>
      </c>
      <c r="E1324" s="52">
        <f>VLOOKUP(D1324,'스테이지별 난이도 설정'!B:C,2,0)</f>
        <v>105.60000000000042</v>
      </c>
      <c r="F1324" t="str">
        <f t="shared" si="63"/>
        <v>스페셜</v>
      </c>
      <c r="G1324">
        <f t="shared" si="61"/>
        <v>6</v>
      </c>
      <c r="H1324">
        <f>VLOOKUP($F1324,'(참고)타워 스텟 가치'!$B$2:$L$6,H$2,0)+(VLOOKUP($F1324,'(참고)타워 스텟 가치'!$B$2:$L$6,H$2,0)*$E1324)</f>
        <v>4047.4687500000159</v>
      </c>
      <c r="I1324">
        <f>VLOOKUP($F1324,'(참고)타워 스텟 가치'!$B$2:$L$6,I$2,0)+(VLOOKUP($F1324,'(참고)타워 스텟 가치'!$B$2:$L$6,I$2,0)*$E1324)</f>
        <v>809.49375000000316</v>
      </c>
      <c r="J1324">
        <f>VLOOKUP($F1324,'(참고)타워 스텟 가치'!$B$2:$L$6,J$2,0)+(VLOOKUP($F1324,'(참고)타워 스텟 가치'!$B$2:$L$6,J$2,0)*$E1324)</f>
        <v>533000.0000000021</v>
      </c>
      <c r="K1324">
        <f>VLOOKUP($F1324,'(참고)타워 스텟 가치'!$B$2:$L$6,K$2,0)+(VLOOKUP($F1324,'(참고)타워 스텟 가치'!$B$2:$L$6,K$2,0)*$E1324)</f>
        <v>16189.875000000064</v>
      </c>
      <c r="L1324">
        <f>VLOOKUP($F1324,'(참고)타워 스텟 가치'!$B$2:$L$6,L$2,0)+(VLOOKUP($F1324,'(참고)타워 스텟 가치'!$B$2:$L$6,L$2,0)*$E1324)</f>
        <v>269.83125000000109</v>
      </c>
      <c r="M1324">
        <f>VLOOKUP($F1324,'(참고)타워 스텟 가치'!$B$2:$L$6,M$2,0)+(VLOOKUP($F1324,'(참고)타워 스텟 가치'!$B$2:$L$6,M$2,0)*$E1324)</f>
        <v>31.980000000000125</v>
      </c>
      <c r="N1324">
        <f>VLOOKUP($F1324,'(참고)타워 스텟 가치'!$B$2:$L$6,N$2,0)+(VLOOKUP($F1324,'(참고)타워 스텟 가치'!$B$2:$L$6,N$2,0)*$E1324)</f>
        <v>0</v>
      </c>
      <c r="O1324">
        <f>VLOOKUP($F1324,'(참고)타워 스텟 가치'!$B$2:$L$6,O$2,0)+(VLOOKUP($F1324,'(참고)타워 스텟 가치'!$B$2:$L$6,O$2,0)*$E1324)</f>
        <v>0</v>
      </c>
      <c r="P1324">
        <f>VLOOKUP($F1324,'(참고)타워 스텟 가치'!$B$2:$L$6,P$2,0)+(VLOOKUP($F1324,'(참고)타워 스텟 가치'!$B$2:$L$6,P$2,0)*$E1324)</f>
        <v>106.60000000000042</v>
      </c>
      <c r="Q1324">
        <f>SUM('스테이지별 몬스터 스텟'!H1324*'(참고)타워 스텟 가치'!$Q$17,'스테이지별 몬스터 스텟'!I1324*'(참고)타워 스텟 가치'!$R$17,'스테이지별 몬스터 스텟'!J1324*'(참고)타워 스텟 가치'!$S$17,'스테이지별 몬스터 스텟'!K1324*'(참고)타워 스텟 가치'!$T$17,'스테이지별 몬스터 스텟'!L1324*'(참고)타워 스텟 가치'!$U$17,'스테이지별 몬스터 스텟'!M1324*'(참고)타워 스텟 가치'!$V$17,'스테이지별 몬스터 스텟'!N1324*'(참고)타워 스텟 가치'!$W$17,'스테이지별 몬스터 스텟'!O1324*'(참고)타워 스텟 가치'!$X$17,'스테이지별 몬스터 스텟'!P1324*'(참고)타워 스텟 가치'!$Y$17)</f>
        <v>841973.77062500326</v>
      </c>
      <c r="R1324">
        <v>1</v>
      </c>
      <c r="S1324">
        <f>VLOOKUP($F1324,'(참고)타워 스텟 가치'!$B$7:$L$11,S$2,0)+(VLOOKUP($F1324,'(참고)타워 스텟 가치'!$B$7:$L$11,S$2,0)*$E1324)</f>
        <v>1349.1562500000052</v>
      </c>
      <c r="T1324">
        <f>VLOOKUP($F1324,'(참고)타워 스텟 가치'!$B$7:$L$11,T$2,0)+(VLOOKUP($F1324,'(참고)타워 스텟 가치'!$B$7:$L$11,T$2,0)*$E1324)</f>
        <v>2428.4812500000094</v>
      </c>
      <c r="U1324">
        <f>VLOOKUP($F1324,'(참고)타워 스텟 가치'!$B$7:$L$11,U$2,0)+(VLOOKUP($F1324,'(참고)타워 스텟 가치'!$B$7:$L$11,U$2,0)*$E1324)</f>
        <v>533000.0000000021</v>
      </c>
      <c r="V1324">
        <f>VLOOKUP($F1324,'(참고)타워 스텟 가치'!$B$7:$L$11,V$2,0)+(VLOOKUP($F1324,'(참고)타워 스텟 가치'!$B$7:$L$11,V$2,0)*$E1324)</f>
        <v>16189.875000000064</v>
      </c>
      <c r="W1324">
        <f>VLOOKUP($F1324,'(참고)타워 스텟 가치'!$B$7:$L$11,W$2,0)+(VLOOKUP($F1324,'(참고)타워 스텟 가치'!$B$7:$L$11,W$2,0)*$E1324)</f>
        <v>269.83125000000109</v>
      </c>
      <c r="X1324">
        <f>VLOOKUP($F1324,'(참고)타워 스텟 가치'!$B$7:$L$11,X$2,0)+(VLOOKUP($F1324,'(참고)타워 스텟 가치'!$B$7:$L$11,X$2,0)*$E1324)</f>
        <v>31.980000000000125</v>
      </c>
      <c r="Y1324">
        <f>VLOOKUP($F1324,'(참고)타워 스텟 가치'!$B$7:$L$11,Y$2,0)+(VLOOKUP($F1324,'(참고)타워 스텟 가치'!$B$7:$L$11,Y$2,0)*$E1324)</f>
        <v>0</v>
      </c>
      <c r="Z1324">
        <f>VLOOKUP($F1324,'(참고)타워 스텟 가치'!$B$7:$L$11,Z$2,0)+(VLOOKUP($F1324,'(참고)타워 스텟 가치'!$B$7:$L$11,Z$2,0)*$E1324)</f>
        <v>0</v>
      </c>
      <c r="AA1324">
        <f>VLOOKUP($F1324,'(참고)타워 스텟 가치'!$B$7:$L$11,AA$2,0)+(VLOOKUP($F1324,'(참고)타워 스텟 가치'!$B$7:$L$11,AA$2,0)*$E1324)</f>
        <v>106.60000000000042</v>
      </c>
      <c r="AB1324">
        <f>SUM('스테이지별 몬스터 스텟'!S1324*'(참고)타워 스텟 가치'!$Q$17,'스테이지별 몬스터 스텟'!T1324*'(참고)타워 스텟 가치'!$R$17,'스테이지별 몬스터 스텟'!U1324*'(참고)타워 스텟 가치'!$S$17,'스테이지별 몬스터 스텟'!V1324*'(참고)타워 스텟 가치'!$T$17,'스테이지별 몬스터 스텟'!W1324*'(참고)타워 스텟 가치'!$U$17,'스테이지별 몬스터 스텟'!X1324*'(참고)타워 스텟 가치'!$V$17,'스테이지별 몬스터 스텟'!Y1324*'(참고)타워 스텟 가치'!$W$17,'스테이지별 몬스터 스텟'!Z1324*'(참고)타워 스텟 가치'!$X$17,'스테이지별 몬스터 스텟'!AA1324*'(참고)타워 스텟 가치'!$Y$17)</f>
        <v>839005.62687500322</v>
      </c>
      <c r="AC1324">
        <v>2</v>
      </c>
      <c r="AD1324">
        <f>VLOOKUP($F1324,'(참고)타워 스텟 가치'!$B$12:$L$16,AD$2,0)+(VLOOKUP($F1324,'(참고)타워 스텟 가치'!$B$12:$L$16,AD$2,0)*$E1324)</f>
        <v>1349.1562500000052</v>
      </c>
      <c r="AE1324">
        <f>VLOOKUP($F1324,'(참고)타워 스텟 가치'!$B$12:$L$16,AE$2,0)+(VLOOKUP($F1324,'(참고)타워 스텟 가치'!$B$12:$L$16,AE$2,0)*$E1324)</f>
        <v>1618.9875000000063</v>
      </c>
      <c r="AF1324">
        <f>VLOOKUP($F1324,'(참고)타워 스텟 가치'!$B$12:$L$16,AF$2,0)+(VLOOKUP($F1324,'(참고)타워 스텟 가치'!$B$12:$L$16,AF$2,0)*$E1324)</f>
        <v>533000.0000000021</v>
      </c>
      <c r="AG1324">
        <f>VLOOKUP($F1324,'(참고)타워 스텟 가치'!$B$12:$L$16,AG$2,0)+(VLOOKUP($F1324,'(참고)타워 스텟 가치'!$B$12:$L$16,AG$2,0)*$E1324)</f>
        <v>8094.9375000000318</v>
      </c>
      <c r="AH1324">
        <f>VLOOKUP($F1324,'(참고)타워 스텟 가치'!$B$12:$L$16,AH$2,0)+(VLOOKUP($F1324,'(참고)타워 스텟 가치'!$B$12:$L$16,AH$2,0)*$E1324)</f>
        <v>269.83125000000109</v>
      </c>
      <c r="AI1324">
        <f>VLOOKUP($F1324,'(참고)타워 스텟 가치'!$B$12:$L$16,AI$2,0)+(VLOOKUP($F1324,'(참고)타워 스텟 가치'!$B$12:$L$16,AI$2,0)*$E1324)</f>
        <v>31.980000000000125</v>
      </c>
      <c r="AJ1324">
        <f>VLOOKUP($F1324,'(참고)타워 스텟 가치'!$B$12:$L$16,AJ$2,0)+(VLOOKUP($F1324,'(참고)타워 스텟 가치'!$B$12:$L$16,AJ$2,0)*$E1324)</f>
        <v>0</v>
      </c>
      <c r="AK1324">
        <f>VLOOKUP($F1324,'(참고)타워 스텟 가치'!$B$12:$L$16,AK$2,0)+(VLOOKUP($F1324,'(참고)타워 스텟 가치'!$B$12:$L$16,AK$2,0)*$E1324)</f>
        <v>0</v>
      </c>
      <c r="AL1324">
        <f>VLOOKUP($F1324,'(참고)타워 스텟 가치'!$B$12:$L$16,AL$2,0)+(VLOOKUP($F1324,'(참고)타워 스텟 가치'!$B$12:$L$16,AL$2,0)*$E1324)</f>
        <v>213.20000000000084</v>
      </c>
      <c r="AM1324">
        <f>SUM('스테이지별 몬스터 스텟'!AD1324*'(참고)타워 스텟 가치'!$Q$17,'스테이지별 몬스터 스텟'!AE1324*'(참고)타워 스텟 가치'!$R$17,'스테이지별 몬스터 스텟'!AF1324*'(참고)타워 스텟 가치'!$S$17,'스테이지별 몬스터 스텟'!AG1324*'(참고)타워 스텟 가치'!$T$17,'스테이지별 몬스터 스텟'!AH1324*'(참고)타워 스텟 가치'!$U$17,'스테이지별 몬스터 스텟'!AI1324*'(참고)타워 스텟 가치'!$V$17,'스테이지별 몬스터 스텟'!AJ1324*'(참고)타워 스텟 가치'!$W$17,'스테이지별 몬스터 스텟'!AK1324*'(참고)타워 스텟 가치'!$X$17,'스테이지별 몬스터 스텟'!AL1324*'(참고)타워 스텟 가치'!$Y$17)</f>
        <v>821814.71125000331</v>
      </c>
      <c r="AN1324">
        <v>3</v>
      </c>
    </row>
    <row r="1325" spans="3:40" x14ac:dyDescent="0.3">
      <c r="C1325">
        <v>1</v>
      </c>
      <c r="D1325">
        <f t="shared" si="62"/>
        <v>265</v>
      </c>
      <c r="E1325" s="52">
        <f>VLOOKUP(D1325,'스테이지별 난이도 설정'!B:C,2,0)</f>
        <v>106.00000000000043</v>
      </c>
      <c r="F1325" t="str">
        <f t="shared" si="63"/>
        <v>일반</v>
      </c>
      <c r="G1325">
        <f t="shared" si="61"/>
        <v>6</v>
      </c>
      <c r="H1325">
        <f>VLOOKUP($F1325,'(참고)타워 스텟 가치'!$B$2:$L$6,H$2,0)+(VLOOKUP($F1325,'(참고)타워 스텟 가치'!$B$2:$L$6,H$2,0)*$E1325)</f>
        <v>802.50000000000318</v>
      </c>
      <c r="I1325">
        <f>VLOOKUP($F1325,'(참고)타워 스텟 가치'!$B$2:$L$6,I$2,0)+(VLOOKUP($F1325,'(참고)타워 스텟 가치'!$B$2:$L$6,I$2,0)*$E1325)</f>
        <v>160.50000000000063</v>
      </c>
      <c r="J1325">
        <f>VLOOKUP($F1325,'(참고)타워 스텟 가치'!$B$2:$L$6,J$2,0)+(VLOOKUP($F1325,'(참고)타워 스텟 가치'!$B$2:$L$6,J$2,0)*$E1325)</f>
        <v>535000.0000000021</v>
      </c>
      <c r="K1325">
        <f>VLOOKUP($F1325,'(참고)타워 스텟 가치'!$B$2:$L$6,K$2,0)+(VLOOKUP($F1325,'(참고)타워 스텟 가치'!$B$2:$L$6,K$2,0)*$E1325)</f>
        <v>3210.0000000000127</v>
      </c>
      <c r="L1325">
        <f>VLOOKUP($F1325,'(참고)타워 스텟 가치'!$B$2:$L$6,L$2,0)+(VLOOKUP($F1325,'(참고)타워 스텟 가치'!$B$2:$L$6,L$2,0)*$E1325)</f>
        <v>53.500000000000213</v>
      </c>
      <c r="M1325">
        <f>VLOOKUP($F1325,'(참고)타워 스텟 가치'!$B$2:$L$6,M$2,0)+(VLOOKUP($F1325,'(참고)타워 스텟 가치'!$B$2:$L$6,M$2,0)*$E1325)</f>
        <v>32.100000000000122</v>
      </c>
      <c r="N1325">
        <f>VLOOKUP($F1325,'(참고)타워 스텟 가치'!$B$2:$L$6,N$2,0)+(VLOOKUP($F1325,'(참고)타워 스텟 가치'!$B$2:$L$6,N$2,0)*$E1325)</f>
        <v>0</v>
      </c>
      <c r="O1325">
        <f>VLOOKUP($F1325,'(참고)타워 스텟 가치'!$B$2:$L$6,O$2,0)+(VLOOKUP($F1325,'(참고)타워 스텟 가치'!$B$2:$L$6,O$2,0)*$E1325)</f>
        <v>0</v>
      </c>
      <c r="P1325">
        <f>VLOOKUP($F1325,'(참고)타워 스텟 가치'!$B$2:$L$6,P$2,0)+(VLOOKUP($F1325,'(참고)타워 스텟 가치'!$B$2:$L$6,P$2,0)*$E1325)</f>
        <v>74.90000000000029</v>
      </c>
      <c r="Q1325">
        <f>SUM('스테이지별 몬스터 스텟'!H1325*'(참고)타워 스텟 가치'!$Q$17,'스테이지별 몬스터 스텟'!I1325*'(참고)타워 스텟 가치'!$R$17,'스테이지별 몬스터 스텟'!J1325*'(참고)타워 스텟 가치'!$S$17,'스테이지별 몬스터 스텟'!K1325*'(참고)타워 스텟 가치'!$T$17,'스테이지별 몬스터 스텟'!L1325*'(참고)타워 스텟 가치'!$U$17,'스테이지별 몬스터 스텟'!M1325*'(참고)타워 스텟 가치'!$V$17,'스테이지별 몬스터 스텟'!N1325*'(참고)타워 스텟 가치'!$W$17,'스테이지별 몬스터 스텟'!O1325*'(참고)타워 스텟 가치'!$X$17,'스테이지별 몬스터 스텟'!P1325*'(참고)타워 스텟 가치'!$Y$17)</f>
        <v>811054.65000000317</v>
      </c>
      <c r="R1325">
        <v>1</v>
      </c>
      <c r="S1325">
        <f>VLOOKUP($F1325,'(참고)타워 스텟 가치'!$B$7:$L$11,S$2,0)+(VLOOKUP($F1325,'(참고)타워 스텟 가치'!$B$7:$L$11,S$2,0)*$E1325)</f>
        <v>267.50000000000108</v>
      </c>
      <c r="T1325">
        <f>VLOOKUP($F1325,'(참고)타워 스텟 가치'!$B$7:$L$11,T$2,0)+(VLOOKUP($F1325,'(참고)타워 스텟 가치'!$B$7:$L$11,T$2,0)*$E1325)</f>
        <v>481.50000000000193</v>
      </c>
      <c r="U1325">
        <f>VLOOKUP($F1325,'(참고)타워 스텟 가치'!$B$7:$L$11,U$2,0)+(VLOOKUP($F1325,'(참고)타워 스텟 가치'!$B$7:$L$11,U$2,0)*$E1325)</f>
        <v>535000.0000000021</v>
      </c>
      <c r="V1325">
        <f>VLOOKUP($F1325,'(참고)타워 스텟 가치'!$B$7:$L$11,V$2,0)+(VLOOKUP($F1325,'(참고)타워 스텟 가치'!$B$7:$L$11,V$2,0)*$E1325)</f>
        <v>3210.0000000000127</v>
      </c>
      <c r="W1325">
        <f>VLOOKUP($F1325,'(참고)타워 스텟 가치'!$B$7:$L$11,W$2,0)+(VLOOKUP($F1325,'(참고)타워 스텟 가치'!$B$7:$L$11,W$2,0)*$E1325)</f>
        <v>53.500000000000213</v>
      </c>
      <c r="X1325">
        <f>VLOOKUP($F1325,'(참고)타워 스텟 가치'!$B$7:$L$11,X$2,0)+(VLOOKUP($F1325,'(참고)타워 스텟 가치'!$B$7:$L$11,X$2,0)*$E1325)</f>
        <v>32.100000000000122</v>
      </c>
      <c r="Y1325">
        <f>VLOOKUP($F1325,'(참고)타워 스텟 가치'!$B$7:$L$11,Y$2,0)+(VLOOKUP($F1325,'(참고)타워 스텟 가치'!$B$7:$L$11,Y$2,0)*$E1325)</f>
        <v>0</v>
      </c>
      <c r="Z1325">
        <f>VLOOKUP($F1325,'(참고)타워 스텟 가치'!$B$7:$L$11,Z$2,0)+(VLOOKUP($F1325,'(참고)타워 스텟 가치'!$B$7:$L$11,Z$2,0)*$E1325)</f>
        <v>0</v>
      </c>
      <c r="AA1325">
        <f>VLOOKUP($F1325,'(참고)타워 스텟 가치'!$B$7:$L$11,AA$2,0)+(VLOOKUP($F1325,'(참고)타워 스텟 가치'!$B$7:$L$11,AA$2,0)*$E1325)</f>
        <v>74.90000000000029</v>
      </c>
      <c r="AB1325">
        <f>SUM('스테이지별 몬스터 스텟'!S1325*'(참고)타워 스텟 가치'!$Q$17,'스테이지별 몬스터 스텟'!T1325*'(참고)타워 스텟 가치'!$R$17,'스테이지별 몬스터 스텟'!U1325*'(참고)타워 스텟 가치'!$S$17,'스테이지별 몬스터 스텟'!V1325*'(참고)타워 스텟 가치'!$T$17,'스테이지별 몬스터 스텟'!W1325*'(참고)타워 스텟 가치'!$U$17,'스테이지별 몬스터 스텟'!X1325*'(참고)타워 스텟 가치'!$V$17,'스테이지별 몬스터 스텟'!Y1325*'(참고)타워 스텟 가치'!$W$17,'스테이지별 몬스터 스텟'!Z1325*'(참고)타워 스텟 가치'!$X$17,'스테이지별 몬스터 스텟'!AA1325*'(참고)타워 스텟 가치'!$Y$17)</f>
        <v>810466.15000000317</v>
      </c>
      <c r="AC1325">
        <v>2</v>
      </c>
      <c r="AD1325">
        <f>VLOOKUP($F1325,'(참고)타워 스텟 가치'!$B$12:$L$16,AD$2,0)+(VLOOKUP($F1325,'(참고)타워 스텟 가치'!$B$12:$L$16,AD$2,0)*$E1325)</f>
        <v>267.50000000000108</v>
      </c>
      <c r="AE1325">
        <f>VLOOKUP($F1325,'(참고)타워 스텟 가치'!$B$12:$L$16,AE$2,0)+(VLOOKUP($F1325,'(참고)타워 스텟 가치'!$B$12:$L$16,AE$2,0)*$E1325)</f>
        <v>321.00000000000125</v>
      </c>
      <c r="AF1325">
        <f>VLOOKUP($F1325,'(참고)타워 스텟 가치'!$B$12:$L$16,AF$2,0)+(VLOOKUP($F1325,'(참고)타워 스텟 가치'!$B$12:$L$16,AF$2,0)*$E1325)</f>
        <v>535000.0000000021</v>
      </c>
      <c r="AG1325">
        <f>VLOOKUP($F1325,'(참고)타워 스텟 가치'!$B$12:$L$16,AG$2,0)+(VLOOKUP($F1325,'(참고)타워 스텟 가치'!$B$12:$L$16,AG$2,0)*$E1325)</f>
        <v>1605.0000000000064</v>
      </c>
      <c r="AH1325">
        <f>VLOOKUP($F1325,'(참고)타워 스텟 가치'!$B$12:$L$16,AH$2,0)+(VLOOKUP($F1325,'(참고)타워 스텟 가치'!$B$12:$L$16,AH$2,0)*$E1325)</f>
        <v>53.500000000000213</v>
      </c>
      <c r="AI1325">
        <f>VLOOKUP($F1325,'(참고)타워 스텟 가치'!$B$12:$L$16,AI$2,0)+(VLOOKUP($F1325,'(참고)타워 스텟 가치'!$B$12:$L$16,AI$2,0)*$E1325)</f>
        <v>32.100000000000122</v>
      </c>
      <c r="AJ1325">
        <f>VLOOKUP($F1325,'(참고)타워 스텟 가치'!$B$12:$L$16,AJ$2,0)+(VLOOKUP($F1325,'(참고)타워 스텟 가치'!$B$12:$L$16,AJ$2,0)*$E1325)</f>
        <v>0</v>
      </c>
      <c r="AK1325">
        <f>VLOOKUP($F1325,'(참고)타워 스텟 가치'!$B$12:$L$16,AK$2,0)+(VLOOKUP($F1325,'(참고)타워 스텟 가치'!$B$12:$L$16,AK$2,0)*$E1325)</f>
        <v>0</v>
      </c>
      <c r="AL1325">
        <f>VLOOKUP($F1325,'(참고)타워 스텟 가치'!$B$12:$L$16,AL$2,0)+(VLOOKUP($F1325,'(참고)타워 스텟 가치'!$B$12:$L$16,AL$2,0)*$E1325)</f>
        <v>149.80000000000058</v>
      </c>
      <c r="AM1325">
        <f>SUM('스테이지별 몬스터 스텟'!AD1325*'(참고)타워 스텟 가치'!$Q$17,'스테이지별 몬스터 스텟'!AE1325*'(참고)타워 스텟 가치'!$R$17,'스테이지별 몬스터 스텟'!AF1325*'(참고)타워 스텟 가치'!$S$17,'스테이지별 몬스터 스텟'!AG1325*'(참고)타워 스텟 가치'!$T$17,'스테이지별 몬스터 스텟'!AH1325*'(참고)타워 스텟 가치'!$U$17,'스테이지별 몬스터 스텟'!AI1325*'(참고)타워 스텟 가치'!$V$17,'스테이지별 몬스터 스텟'!AJ1325*'(참고)타워 스텟 가치'!$W$17,'스테이지별 몬스터 스텟'!AK1325*'(참고)타워 스텟 가치'!$X$17,'스테이지별 몬스터 스텟'!AL1325*'(참고)타워 스텟 가치'!$Y$17)</f>
        <v>807165.2000000031</v>
      </c>
      <c r="AN1325">
        <v>3</v>
      </c>
    </row>
    <row r="1326" spans="3:40" x14ac:dyDescent="0.3">
      <c r="C1326">
        <v>2</v>
      </c>
      <c r="D1326">
        <f t="shared" si="62"/>
        <v>265</v>
      </c>
      <c r="E1326" s="52">
        <f>VLOOKUP(D1326,'스테이지별 난이도 설정'!B:C,2,0)</f>
        <v>106.00000000000043</v>
      </c>
      <c r="F1326" t="str">
        <f t="shared" si="63"/>
        <v>레어</v>
      </c>
      <c r="G1326">
        <f t="shared" si="61"/>
        <v>6</v>
      </c>
      <c r="H1326">
        <f>VLOOKUP($F1326,'(참고)타워 스텟 가치'!$B$2:$L$6,H$2,0)+(VLOOKUP($F1326,'(참고)타워 스텟 가치'!$B$2:$L$6,H$2,0)*$E1326)</f>
        <v>1203.7500000000048</v>
      </c>
      <c r="I1326">
        <f>VLOOKUP($F1326,'(참고)타워 스텟 가치'!$B$2:$L$6,I$2,0)+(VLOOKUP($F1326,'(참고)타워 스텟 가치'!$B$2:$L$6,I$2,0)*$E1326)</f>
        <v>240.75000000000097</v>
      </c>
      <c r="J1326">
        <f>VLOOKUP($F1326,'(참고)타워 스텟 가치'!$B$2:$L$6,J$2,0)+(VLOOKUP($F1326,'(참고)타워 스텟 가치'!$B$2:$L$6,J$2,0)*$E1326)</f>
        <v>535000.0000000021</v>
      </c>
      <c r="K1326">
        <f>VLOOKUP($F1326,'(참고)타워 스텟 가치'!$B$2:$L$6,K$2,0)+(VLOOKUP($F1326,'(참고)타워 스텟 가치'!$B$2:$L$6,K$2,0)*$E1326)</f>
        <v>4815.0000000000191</v>
      </c>
      <c r="L1326">
        <f>VLOOKUP($F1326,'(참고)타워 스텟 가치'!$B$2:$L$6,L$2,0)+(VLOOKUP($F1326,'(참고)타워 스텟 가치'!$B$2:$L$6,L$2,0)*$E1326)</f>
        <v>80.250000000000313</v>
      </c>
      <c r="M1326">
        <f>VLOOKUP($F1326,'(참고)타워 스텟 가치'!$B$2:$L$6,M$2,0)+(VLOOKUP($F1326,'(참고)타워 스텟 가치'!$B$2:$L$6,M$2,0)*$E1326)</f>
        <v>32.100000000000122</v>
      </c>
      <c r="N1326">
        <f>VLOOKUP($F1326,'(참고)타워 스텟 가치'!$B$2:$L$6,N$2,0)+(VLOOKUP($F1326,'(참고)타워 스텟 가치'!$B$2:$L$6,N$2,0)*$E1326)</f>
        <v>0</v>
      </c>
      <c r="O1326">
        <f>VLOOKUP($F1326,'(참고)타워 스텟 가치'!$B$2:$L$6,O$2,0)+(VLOOKUP($F1326,'(참고)타워 스텟 가치'!$B$2:$L$6,O$2,0)*$E1326)</f>
        <v>0</v>
      </c>
      <c r="P1326">
        <f>VLOOKUP($F1326,'(참고)타워 스텟 가치'!$B$2:$L$6,P$2,0)+(VLOOKUP($F1326,'(참고)타워 스텟 가치'!$B$2:$L$6,P$2,0)*$E1326)</f>
        <v>74.90000000000029</v>
      </c>
      <c r="Q1326">
        <f>SUM('스테이지별 몬스터 스텟'!H1326*'(참고)타워 스텟 가치'!$Q$17,'스테이지별 몬스터 스텟'!I1326*'(참고)타워 스텟 가치'!$R$17,'스테이지별 몬스터 스텟'!J1326*'(참고)타워 스텟 가치'!$S$17,'스테이지별 몬스터 스텟'!K1326*'(참고)타워 스텟 가치'!$T$17,'스테이지별 몬스터 스텟'!L1326*'(참고)타워 스텟 가치'!$U$17,'스테이지별 몬스터 스텟'!M1326*'(참고)타워 스텟 가치'!$V$17,'스테이지별 몬스터 스텟'!N1326*'(참고)타워 스텟 가치'!$W$17,'스테이지별 몬스터 스텟'!O1326*'(참고)타워 스텟 가치'!$X$17,'스테이지별 몬스터 스텟'!P1326*'(참고)타워 스텟 가치'!$Y$17)</f>
        <v>815241.02500000317</v>
      </c>
      <c r="R1326">
        <v>1</v>
      </c>
      <c r="S1326">
        <f>VLOOKUP($F1326,'(참고)타워 스텟 가치'!$B$7:$L$11,S$2,0)+(VLOOKUP($F1326,'(참고)타워 스텟 가치'!$B$7:$L$11,S$2,0)*$E1326)</f>
        <v>401.25000000000159</v>
      </c>
      <c r="T1326">
        <f>VLOOKUP($F1326,'(참고)타워 스텟 가치'!$B$7:$L$11,T$2,0)+(VLOOKUP($F1326,'(참고)타워 스텟 가치'!$B$7:$L$11,T$2,0)*$E1326)</f>
        <v>722.25000000000284</v>
      </c>
      <c r="U1326">
        <f>VLOOKUP($F1326,'(참고)타워 스텟 가치'!$B$7:$L$11,U$2,0)+(VLOOKUP($F1326,'(참고)타워 스텟 가치'!$B$7:$L$11,U$2,0)*$E1326)</f>
        <v>535000.0000000021</v>
      </c>
      <c r="V1326">
        <f>VLOOKUP($F1326,'(참고)타워 스텟 가치'!$B$7:$L$11,V$2,0)+(VLOOKUP($F1326,'(참고)타워 스텟 가치'!$B$7:$L$11,V$2,0)*$E1326)</f>
        <v>4815.0000000000191</v>
      </c>
      <c r="W1326">
        <f>VLOOKUP($F1326,'(참고)타워 스텟 가치'!$B$7:$L$11,W$2,0)+(VLOOKUP($F1326,'(참고)타워 스텟 가치'!$B$7:$L$11,W$2,0)*$E1326)</f>
        <v>80.250000000000313</v>
      </c>
      <c r="X1326">
        <f>VLOOKUP($F1326,'(참고)타워 스텟 가치'!$B$7:$L$11,X$2,0)+(VLOOKUP($F1326,'(참고)타워 스텟 가치'!$B$7:$L$11,X$2,0)*$E1326)</f>
        <v>32.100000000000122</v>
      </c>
      <c r="Y1326">
        <f>VLOOKUP($F1326,'(참고)타워 스텟 가치'!$B$7:$L$11,Y$2,0)+(VLOOKUP($F1326,'(참고)타워 스텟 가치'!$B$7:$L$11,Y$2,0)*$E1326)</f>
        <v>0</v>
      </c>
      <c r="Z1326">
        <f>VLOOKUP($F1326,'(참고)타워 스텟 가치'!$B$7:$L$11,Z$2,0)+(VLOOKUP($F1326,'(참고)타워 스텟 가치'!$B$7:$L$11,Z$2,0)*$E1326)</f>
        <v>0</v>
      </c>
      <c r="AA1326">
        <f>VLOOKUP($F1326,'(참고)타워 스텟 가치'!$B$7:$L$11,AA$2,0)+(VLOOKUP($F1326,'(참고)타워 스텟 가치'!$B$7:$L$11,AA$2,0)*$E1326)</f>
        <v>74.90000000000029</v>
      </c>
      <c r="AB1326">
        <f>SUM('스테이지별 몬스터 스텟'!S1326*'(참고)타워 스텟 가치'!$Q$17,'스테이지별 몬스터 스텟'!T1326*'(참고)타워 스텟 가치'!$R$17,'스테이지별 몬스터 스텟'!U1326*'(참고)타워 스텟 가치'!$S$17,'스테이지별 몬스터 스텟'!V1326*'(참고)타워 스텟 가치'!$T$17,'스테이지별 몬스터 스텟'!W1326*'(참고)타워 스텟 가치'!$U$17,'스테이지별 몬스터 스텟'!X1326*'(참고)타워 스텟 가치'!$V$17,'스테이지별 몬스터 스텟'!Y1326*'(참고)타워 스텟 가치'!$W$17,'스테이지별 몬스터 스텟'!Z1326*'(참고)타워 스텟 가치'!$X$17,'스테이지별 몬스터 스텟'!AA1326*'(참고)타워 스텟 가치'!$Y$17)</f>
        <v>814358.27500000317</v>
      </c>
      <c r="AC1326">
        <v>2</v>
      </c>
      <c r="AD1326">
        <f>VLOOKUP($F1326,'(참고)타워 스텟 가치'!$B$12:$L$16,AD$2,0)+(VLOOKUP($F1326,'(참고)타워 스텟 가치'!$B$12:$L$16,AD$2,0)*$E1326)</f>
        <v>401.25000000000159</v>
      </c>
      <c r="AE1326">
        <f>VLOOKUP($F1326,'(참고)타워 스텟 가치'!$B$12:$L$16,AE$2,0)+(VLOOKUP($F1326,'(참고)타워 스텟 가치'!$B$12:$L$16,AE$2,0)*$E1326)</f>
        <v>481.50000000000193</v>
      </c>
      <c r="AF1326">
        <f>VLOOKUP($F1326,'(참고)타워 스텟 가치'!$B$12:$L$16,AF$2,0)+(VLOOKUP($F1326,'(참고)타워 스텟 가치'!$B$12:$L$16,AF$2,0)*$E1326)</f>
        <v>535000.0000000021</v>
      </c>
      <c r="AG1326">
        <f>VLOOKUP($F1326,'(참고)타워 스텟 가치'!$B$12:$L$16,AG$2,0)+(VLOOKUP($F1326,'(참고)타워 스텟 가치'!$B$12:$L$16,AG$2,0)*$E1326)</f>
        <v>2407.5000000000095</v>
      </c>
      <c r="AH1326">
        <f>VLOOKUP($F1326,'(참고)타워 스텟 가치'!$B$12:$L$16,AH$2,0)+(VLOOKUP($F1326,'(참고)타워 스텟 가치'!$B$12:$L$16,AH$2,0)*$E1326)</f>
        <v>80.250000000000313</v>
      </c>
      <c r="AI1326">
        <f>VLOOKUP($F1326,'(참고)타워 스텟 가치'!$B$12:$L$16,AI$2,0)+(VLOOKUP($F1326,'(참고)타워 스텟 가치'!$B$12:$L$16,AI$2,0)*$E1326)</f>
        <v>32.100000000000122</v>
      </c>
      <c r="AJ1326">
        <f>VLOOKUP($F1326,'(참고)타워 스텟 가치'!$B$12:$L$16,AJ$2,0)+(VLOOKUP($F1326,'(참고)타워 스텟 가치'!$B$12:$L$16,AJ$2,0)*$E1326)</f>
        <v>0</v>
      </c>
      <c r="AK1326">
        <f>VLOOKUP($F1326,'(참고)타워 스텟 가치'!$B$12:$L$16,AK$2,0)+(VLOOKUP($F1326,'(참고)타워 스텟 가치'!$B$12:$L$16,AK$2,0)*$E1326)</f>
        <v>0</v>
      </c>
      <c r="AL1326">
        <f>VLOOKUP($F1326,'(참고)타워 스텟 가치'!$B$12:$L$16,AL$2,0)+(VLOOKUP($F1326,'(참고)타워 스텟 가치'!$B$12:$L$16,AL$2,0)*$E1326)</f>
        <v>149.80000000000058</v>
      </c>
      <c r="AM1326">
        <f>SUM('스테이지별 몬스터 스텟'!AD1326*'(참고)타워 스텟 가치'!$Q$17,'스테이지별 몬스터 스텟'!AE1326*'(참고)타워 스텟 가치'!$R$17,'스테이지별 몬스터 스텟'!AF1326*'(참고)타워 스텟 가치'!$S$17,'스테이지별 몬스터 스텟'!AG1326*'(참고)타워 스텟 가치'!$T$17,'스테이지별 몬스터 스텟'!AH1326*'(참고)타워 스텟 가치'!$U$17,'스테이지별 몬스터 스텟'!AI1326*'(참고)타워 스텟 가치'!$V$17,'스테이지별 몬스터 스텟'!AJ1326*'(참고)타워 스텟 가치'!$W$17,'스테이지별 몬스터 스텟'!AK1326*'(참고)타워 스텟 가치'!$X$17,'스테이지별 몬스터 스텟'!AL1326*'(참고)타워 스텟 가치'!$Y$17)</f>
        <v>809331.9500000031</v>
      </c>
      <c r="AN1326">
        <v>3</v>
      </c>
    </row>
    <row r="1327" spans="3:40" x14ac:dyDescent="0.3">
      <c r="C1327">
        <v>3</v>
      </c>
      <c r="D1327">
        <f t="shared" si="62"/>
        <v>265</v>
      </c>
      <c r="E1327" s="52">
        <f>VLOOKUP(D1327,'스테이지별 난이도 설정'!B:C,2,0)</f>
        <v>106.00000000000043</v>
      </c>
      <c r="F1327" t="str">
        <f t="shared" si="63"/>
        <v>에픽</v>
      </c>
      <c r="G1327">
        <f t="shared" si="61"/>
        <v>6</v>
      </c>
      <c r="H1327">
        <f>VLOOKUP($F1327,'(참고)타워 스텟 가치'!$B$2:$L$6,H$2,0)+(VLOOKUP($F1327,'(참고)타워 스텟 가치'!$B$2:$L$6,H$2,0)*$E1327)</f>
        <v>1805.6250000000073</v>
      </c>
      <c r="I1327">
        <f>VLOOKUP($F1327,'(참고)타워 스텟 가치'!$B$2:$L$6,I$2,0)+(VLOOKUP($F1327,'(참고)타워 스텟 가치'!$B$2:$L$6,I$2,0)*$E1327)</f>
        <v>361.12500000000142</v>
      </c>
      <c r="J1327">
        <f>VLOOKUP($F1327,'(참고)타워 스텟 가치'!$B$2:$L$6,J$2,0)+(VLOOKUP($F1327,'(참고)타워 스텟 가치'!$B$2:$L$6,J$2,0)*$E1327)</f>
        <v>535000.0000000021</v>
      </c>
      <c r="K1327">
        <f>VLOOKUP($F1327,'(참고)타워 스텟 가치'!$B$2:$L$6,K$2,0)+(VLOOKUP($F1327,'(참고)타워 스텟 가치'!$B$2:$L$6,K$2,0)*$E1327)</f>
        <v>7222.5000000000291</v>
      </c>
      <c r="L1327">
        <f>VLOOKUP($F1327,'(참고)타워 스텟 가치'!$B$2:$L$6,L$2,0)+(VLOOKUP($F1327,'(참고)타워 스텟 가치'!$B$2:$L$6,L$2,0)*$E1327)</f>
        <v>120.37500000000048</v>
      </c>
      <c r="M1327">
        <f>VLOOKUP($F1327,'(참고)타워 스텟 가치'!$B$2:$L$6,M$2,0)+(VLOOKUP($F1327,'(참고)타워 스텟 가치'!$B$2:$L$6,M$2,0)*$E1327)</f>
        <v>32.100000000000122</v>
      </c>
      <c r="N1327">
        <f>VLOOKUP($F1327,'(참고)타워 스텟 가치'!$B$2:$L$6,N$2,0)+(VLOOKUP($F1327,'(참고)타워 스텟 가치'!$B$2:$L$6,N$2,0)*$E1327)</f>
        <v>0</v>
      </c>
      <c r="O1327">
        <f>VLOOKUP($F1327,'(참고)타워 스텟 가치'!$B$2:$L$6,O$2,0)+(VLOOKUP($F1327,'(참고)타워 스텟 가치'!$B$2:$L$6,O$2,0)*$E1327)</f>
        <v>0</v>
      </c>
      <c r="P1327">
        <f>VLOOKUP($F1327,'(참고)타워 스텟 가치'!$B$2:$L$6,P$2,0)+(VLOOKUP($F1327,'(참고)타워 스텟 가치'!$B$2:$L$6,P$2,0)*$E1327)</f>
        <v>74.90000000000029</v>
      </c>
      <c r="Q1327">
        <f>SUM('스테이지별 몬스터 스텟'!H1327*'(참고)타워 스텟 가치'!$Q$17,'스테이지별 몬스터 스텟'!I1327*'(참고)타워 스텟 가치'!$R$17,'스테이지별 몬스터 스텟'!J1327*'(참고)타워 스텟 가치'!$S$17,'스테이지별 몬스터 스텟'!K1327*'(참고)타워 스텟 가치'!$T$17,'스테이지별 몬스터 스텟'!L1327*'(참고)타워 스텟 가치'!$U$17,'스테이지별 몬스터 스텟'!M1327*'(참고)타워 스텟 가치'!$V$17,'스테이지별 몬스터 스텟'!N1327*'(참고)타워 스텟 가치'!$W$17,'스테이지별 몬스터 스텟'!O1327*'(참고)타워 스텟 가치'!$X$17,'스테이지별 몬스터 스텟'!P1327*'(참고)타워 스텟 가치'!$Y$17)</f>
        <v>821520.58750000328</v>
      </c>
      <c r="R1327">
        <v>1</v>
      </c>
      <c r="S1327">
        <f>VLOOKUP($F1327,'(참고)타워 스텟 가치'!$B$7:$L$11,S$2,0)+(VLOOKUP($F1327,'(참고)타워 스텟 가치'!$B$7:$L$11,S$2,0)*$E1327)</f>
        <v>601.87500000000239</v>
      </c>
      <c r="T1327">
        <f>VLOOKUP($F1327,'(참고)타워 스텟 가치'!$B$7:$L$11,T$2,0)+(VLOOKUP($F1327,'(참고)타워 스텟 가치'!$B$7:$L$11,T$2,0)*$E1327)</f>
        <v>1083.3750000000043</v>
      </c>
      <c r="U1327">
        <f>VLOOKUP($F1327,'(참고)타워 스텟 가치'!$B$7:$L$11,U$2,0)+(VLOOKUP($F1327,'(참고)타워 스텟 가치'!$B$7:$L$11,U$2,0)*$E1327)</f>
        <v>535000.0000000021</v>
      </c>
      <c r="V1327">
        <f>VLOOKUP($F1327,'(참고)타워 스텟 가치'!$B$7:$L$11,V$2,0)+(VLOOKUP($F1327,'(참고)타워 스텟 가치'!$B$7:$L$11,V$2,0)*$E1327)</f>
        <v>7222.5000000000291</v>
      </c>
      <c r="W1327">
        <f>VLOOKUP($F1327,'(참고)타워 스텟 가치'!$B$7:$L$11,W$2,0)+(VLOOKUP($F1327,'(참고)타워 스텟 가치'!$B$7:$L$11,W$2,0)*$E1327)</f>
        <v>120.37500000000048</v>
      </c>
      <c r="X1327">
        <f>VLOOKUP($F1327,'(참고)타워 스텟 가치'!$B$7:$L$11,X$2,0)+(VLOOKUP($F1327,'(참고)타워 스텟 가치'!$B$7:$L$11,X$2,0)*$E1327)</f>
        <v>32.100000000000122</v>
      </c>
      <c r="Y1327">
        <f>VLOOKUP($F1327,'(참고)타워 스텟 가치'!$B$7:$L$11,Y$2,0)+(VLOOKUP($F1327,'(참고)타워 스텟 가치'!$B$7:$L$11,Y$2,0)*$E1327)</f>
        <v>0</v>
      </c>
      <c r="Z1327">
        <f>VLOOKUP($F1327,'(참고)타워 스텟 가치'!$B$7:$L$11,Z$2,0)+(VLOOKUP($F1327,'(참고)타워 스텟 가치'!$B$7:$L$11,Z$2,0)*$E1327)</f>
        <v>0</v>
      </c>
      <c r="AA1327">
        <f>VLOOKUP($F1327,'(참고)타워 스텟 가치'!$B$7:$L$11,AA$2,0)+(VLOOKUP($F1327,'(참고)타워 스텟 가치'!$B$7:$L$11,AA$2,0)*$E1327)</f>
        <v>74.90000000000029</v>
      </c>
      <c r="AB1327">
        <f>SUM('스테이지별 몬스터 스텟'!S1327*'(참고)타워 스텟 가치'!$Q$17,'스테이지별 몬스터 스텟'!T1327*'(참고)타워 스텟 가치'!$R$17,'스테이지별 몬스터 스텟'!U1327*'(참고)타워 스텟 가치'!$S$17,'스테이지별 몬스터 스텟'!V1327*'(참고)타워 스텟 가치'!$T$17,'스테이지별 몬스터 스텟'!W1327*'(참고)타워 스텟 가치'!$U$17,'스테이지별 몬스터 스텟'!X1327*'(참고)타워 스텟 가치'!$V$17,'스테이지별 몬스터 스텟'!Y1327*'(참고)타워 스텟 가치'!$W$17,'스테이지별 몬스터 스텟'!Z1327*'(참고)타워 스텟 가치'!$X$17,'스테이지별 몬스터 스텟'!AA1327*'(참고)타워 스텟 가치'!$Y$17)</f>
        <v>820196.46250000328</v>
      </c>
      <c r="AC1327">
        <v>2</v>
      </c>
      <c r="AD1327">
        <f>VLOOKUP($F1327,'(참고)타워 스텟 가치'!$B$12:$L$16,AD$2,0)+(VLOOKUP($F1327,'(참고)타워 스텟 가치'!$B$12:$L$16,AD$2,0)*$E1327)</f>
        <v>601.87500000000239</v>
      </c>
      <c r="AE1327">
        <f>VLOOKUP($F1327,'(참고)타워 스텟 가치'!$B$12:$L$16,AE$2,0)+(VLOOKUP($F1327,'(참고)타워 스텟 가치'!$B$12:$L$16,AE$2,0)*$E1327)</f>
        <v>722.25000000000284</v>
      </c>
      <c r="AF1327">
        <f>VLOOKUP($F1327,'(참고)타워 스텟 가치'!$B$12:$L$16,AF$2,0)+(VLOOKUP($F1327,'(참고)타워 스텟 가치'!$B$12:$L$16,AF$2,0)*$E1327)</f>
        <v>535000.0000000021</v>
      </c>
      <c r="AG1327">
        <f>VLOOKUP($F1327,'(참고)타워 스텟 가치'!$B$12:$L$16,AG$2,0)+(VLOOKUP($F1327,'(참고)타워 스텟 가치'!$B$12:$L$16,AG$2,0)*$E1327)</f>
        <v>3611.2500000000146</v>
      </c>
      <c r="AH1327">
        <f>VLOOKUP($F1327,'(참고)타워 스텟 가치'!$B$12:$L$16,AH$2,0)+(VLOOKUP($F1327,'(참고)타워 스텟 가치'!$B$12:$L$16,AH$2,0)*$E1327)</f>
        <v>120.37500000000048</v>
      </c>
      <c r="AI1327">
        <f>VLOOKUP($F1327,'(참고)타워 스텟 가치'!$B$12:$L$16,AI$2,0)+(VLOOKUP($F1327,'(참고)타워 스텟 가치'!$B$12:$L$16,AI$2,0)*$E1327)</f>
        <v>32.100000000000122</v>
      </c>
      <c r="AJ1327">
        <f>VLOOKUP($F1327,'(참고)타워 스텟 가치'!$B$12:$L$16,AJ$2,0)+(VLOOKUP($F1327,'(참고)타워 스텟 가치'!$B$12:$L$16,AJ$2,0)*$E1327)</f>
        <v>0</v>
      </c>
      <c r="AK1327">
        <f>VLOOKUP($F1327,'(참고)타워 스텟 가치'!$B$12:$L$16,AK$2,0)+(VLOOKUP($F1327,'(참고)타워 스텟 가치'!$B$12:$L$16,AK$2,0)*$E1327)</f>
        <v>0</v>
      </c>
      <c r="AL1327">
        <f>VLOOKUP($F1327,'(참고)타워 스텟 가치'!$B$12:$L$16,AL$2,0)+(VLOOKUP($F1327,'(참고)타워 스텟 가치'!$B$12:$L$16,AL$2,0)*$E1327)</f>
        <v>149.80000000000058</v>
      </c>
      <c r="AM1327">
        <f>SUM('스테이지별 몬스터 스텟'!AD1327*'(참고)타워 스텟 가치'!$Q$17,'스테이지별 몬스터 스텟'!AE1327*'(참고)타워 스텟 가치'!$R$17,'스테이지별 몬스터 스텟'!AF1327*'(참고)타워 스텟 가치'!$S$17,'스테이지별 몬스터 스텟'!AG1327*'(참고)타워 스텟 가치'!$T$17,'스테이지별 몬스터 스텟'!AH1327*'(참고)타워 스텟 가치'!$U$17,'스테이지별 몬스터 스텟'!AI1327*'(참고)타워 스텟 가치'!$V$17,'스테이지별 몬스터 스텟'!AJ1327*'(참고)타워 스텟 가치'!$W$17,'스테이지별 몬스터 스텟'!AK1327*'(참고)타워 스텟 가치'!$X$17,'스테이지별 몬스터 스텟'!AL1327*'(참고)타워 스텟 가치'!$Y$17)</f>
        <v>812582.0750000031</v>
      </c>
      <c r="AN1327">
        <v>3</v>
      </c>
    </row>
    <row r="1328" spans="3:40" x14ac:dyDescent="0.3">
      <c r="C1328">
        <v>4</v>
      </c>
      <c r="D1328">
        <f t="shared" si="62"/>
        <v>265</v>
      </c>
      <c r="E1328" s="52">
        <f>VLOOKUP(D1328,'스테이지별 난이도 설정'!B:C,2,0)</f>
        <v>106.00000000000043</v>
      </c>
      <c r="F1328" t="str">
        <f t="shared" si="63"/>
        <v>유니크</v>
      </c>
      <c r="G1328">
        <f t="shared" si="61"/>
        <v>6</v>
      </c>
      <c r="H1328">
        <f>VLOOKUP($F1328,'(참고)타워 스텟 가치'!$B$2:$L$6,H$2,0)+(VLOOKUP($F1328,'(참고)타워 스텟 가치'!$B$2:$L$6,H$2,0)*$E1328)</f>
        <v>2708.4375000000109</v>
      </c>
      <c r="I1328">
        <f>VLOOKUP($F1328,'(참고)타워 스텟 가치'!$B$2:$L$6,I$2,0)+(VLOOKUP($F1328,'(참고)타워 스텟 가치'!$B$2:$L$6,I$2,0)*$E1328)</f>
        <v>541.68750000000216</v>
      </c>
      <c r="J1328">
        <f>VLOOKUP($F1328,'(참고)타워 스텟 가치'!$B$2:$L$6,J$2,0)+(VLOOKUP($F1328,'(참고)타워 스텟 가치'!$B$2:$L$6,J$2,0)*$E1328)</f>
        <v>535000.0000000021</v>
      </c>
      <c r="K1328">
        <f>VLOOKUP($F1328,'(참고)타워 스텟 가치'!$B$2:$L$6,K$2,0)+(VLOOKUP($F1328,'(참고)타워 스텟 가치'!$B$2:$L$6,K$2,0)*$E1328)</f>
        <v>10833.750000000044</v>
      </c>
      <c r="L1328">
        <f>VLOOKUP($F1328,'(참고)타워 스텟 가치'!$B$2:$L$6,L$2,0)+(VLOOKUP($F1328,'(참고)타워 스텟 가치'!$B$2:$L$6,L$2,0)*$E1328)</f>
        <v>180.56250000000071</v>
      </c>
      <c r="M1328">
        <f>VLOOKUP($F1328,'(참고)타워 스텟 가치'!$B$2:$L$6,M$2,0)+(VLOOKUP($F1328,'(참고)타워 스텟 가치'!$B$2:$L$6,M$2,0)*$E1328)</f>
        <v>32.100000000000122</v>
      </c>
      <c r="N1328">
        <f>VLOOKUP($F1328,'(참고)타워 스텟 가치'!$B$2:$L$6,N$2,0)+(VLOOKUP($F1328,'(참고)타워 스텟 가치'!$B$2:$L$6,N$2,0)*$E1328)</f>
        <v>0</v>
      </c>
      <c r="O1328">
        <f>VLOOKUP($F1328,'(참고)타워 스텟 가치'!$B$2:$L$6,O$2,0)+(VLOOKUP($F1328,'(참고)타워 스텟 가치'!$B$2:$L$6,O$2,0)*$E1328)</f>
        <v>0</v>
      </c>
      <c r="P1328">
        <f>VLOOKUP($F1328,'(참고)타워 스텟 가치'!$B$2:$L$6,P$2,0)+(VLOOKUP($F1328,'(참고)타워 스텟 가치'!$B$2:$L$6,P$2,0)*$E1328)</f>
        <v>107.00000000000043</v>
      </c>
      <c r="Q1328">
        <f>SUM('스테이지별 몬스터 스텟'!H1328*'(참고)타워 스텟 가치'!$Q$17,'스테이지별 몬스터 스텟'!I1328*'(참고)타워 스텟 가치'!$R$17,'스테이지별 몬스터 스텟'!J1328*'(참고)타워 스텟 가치'!$S$17,'스테이지별 몬스터 스텟'!K1328*'(참고)타워 스텟 가치'!$T$17,'스테이지별 몬스터 스텟'!L1328*'(참고)타워 스텟 가치'!$U$17,'스테이지별 몬스터 스텟'!M1328*'(참고)타워 스텟 가치'!$V$17,'스테이지별 몬스터 스텟'!N1328*'(참고)타워 스텟 가치'!$W$17,'스테이지별 몬스터 스텟'!O1328*'(참고)타워 스텟 가치'!$X$17,'스테이지별 몬스터 스텟'!P1328*'(참고)타워 스텟 가치'!$Y$17)</f>
        <v>831004.13125000324</v>
      </c>
      <c r="R1328">
        <v>1</v>
      </c>
      <c r="S1328">
        <f>VLOOKUP($F1328,'(참고)타워 스텟 가치'!$B$7:$L$11,S$2,0)+(VLOOKUP($F1328,'(참고)타워 스텟 가치'!$B$7:$L$11,S$2,0)*$E1328)</f>
        <v>902.81250000000364</v>
      </c>
      <c r="T1328">
        <f>VLOOKUP($F1328,'(참고)타워 스텟 가치'!$B$7:$L$11,T$2,0)+(VLOOKUP($F1328,'(참고)타워 스텟 가치'!$B$7:$L$11,T$2,0)*$E1328)</f>
        <v>1625.0625000000064</v>
      </c>
      <c r="U1328">
        <f>VLOOKUP($F1328,'(참고)타워 스텟 가치'!$B$7:$L$11,U$2,0)+(VLOOKUP($F1328,'(참고)타워 스텟 가치'!$B$7:$L$11,U$2,0)*$E1328)</f>
        <v>535000.0000000021</v>
      </c>
      <c r="V1328">
        <f>VLOOKUP($F1328,'(참고)타워 스텟 가치'!$B$7:$L$11,V$2,0)+(VLOOKUP($F1328,'(참고)타워 스텟 가치'!$B$7:$L$11,V$2,0)*$E1328)</f>
        <v>10833.750000000044</v>
      </c>
      <c r="W1328">
        <f>VLOOKUP($F1328,'(참고)타워 스텟 가치'!$B$7:$L$11,W$2,0)+(VLOOKUP($F1328,'(참고)타워 스텟 가치'!$B$7:$L$11,W$2,0)*$E1328)</f>
        <v>180.56250000000071</v>
      </c>
      <c r="X1328">
        <f>VLOOKUP($F1328,'(참고)타워 스텟 가치'!$B$7:$L$11,X$2,0)+(VLOOKUP($F1328,'(참고)타워 스텟 가치'!$B$7:$L$11,X$2,0)*$E1328)</f>
        <v>32.100000000000122</v>
      </c>
      <c r="Y1328">
        <f>VLOOKUP($F1328,'(참고)타워 스텟 가치'!$B$7:$L$11,Y$2,0)+(VLOOKUP($F1328,'(참고)타워 스텟 가치'!$B$7:$L$11,Y$2,0)*$E1328)</f>
        <v>0</v>
      </c>
      <c r="Z1328">
        <f>VLOOKUP($F1328,'(참고)타워 스텟 가치'!$B$7:$L$11,Z$2,0)+(VLOOKUP($F1328,'(참고)타워 스텟 가치'!$B$7:$L$11,Z$2,0)*$E1328)</f>
        <v>0</v>
      </c>
      <c r="AA1328">
        <f>VLOOKUP($F1328,'(참고)타워 스텟 가치'!$B$7:$L$11,AA$2,0)+(VLOOKUP($F1328,'(참고)타워 스텟 가치'!$B$7:$L$11,AA$2,0)*$E1328)</f>
        <v>107.00000000000043</v>
      </c>
      <c r="AB1328">
        <f>SUM('스테이지별 몬스터 스텟'!S1328*'(참고)타워 스텟 가치'!$Q$17,'스테이지별 몬스터 스텟'!T1328*'(참고)타워 스텟 가치'!$R$17,'스테이지별 몬스터 스텟'!U1328*'(참고)타워 스텟 가치'!$S$17,'스테이지별 몬스터 스텟'!V1328*'(참고)타워 스텟 가치'!$T$17,'스테이지별 몬스터 스텟'!W1328*'(참고)타워 스텟 가치'!$U$17,'스테이지별 몬스터 스텟'!X1328*'(참고)타워 스텟 가치'!$V$17,'스테이지별 몬스터 스텟'!Y1328*'(참고)타워 스텟 가치'!$W$17,'스테이지별 몬스터 스텟'!Z1328*'(참고)타워 스텟 가치'!$X$17,'스테이지별 몬스터 스텟'!AA1328*'(참고)타워 스텟 가치'!$Y$17)</f>
        <v>829017.94375000324</v>
      </c>
      <c r="AC1328">
        <v>2</v>
      </c>
      <c r="AD1328">
        <f>VLOOKUP($F1328,'(참고)타워 스텟 가치'!$B$12:$L$16,AD$2,0)+(VLOOKUP($F1328,'(참고)타워 스텟 가치'!$B$12:$L$16,AD$2,0)*$E1328)</f>
        <v>902.81250000000364</v>
      </c>
      <c r="AE1328">
        <f>VLOOKUP($F1328,'(참고)타워 스텟 가치'!$B$12:$L$16,AE$2,0)+(VLOOKUP($F1328,'(참고)타워 스텟 가치'!$B$12:$L$16,AE$2,0)*$E1328)</f>
        <v>1083.3750000000043</v>
      </c>
      <c r="AF1328">
        <f>VLOOKUP($F1328,'(참고)타워 스텟 가치'!$B$12:$L$16,AF$2,0)+(VLOOKUP($F1328,'(참고)타워 스텟 가치'!$B$12:$L$16,AF$2,0)*$E1328)</f>
        <v>535000.0000000021</v>
      </c>
      <c r="AG1328">
        <f>VLOOKUP($F1328,'(참고)타워 스텟 가치'!$B$12:$L$16,AG$2,0)+(VLOOKUP($F1328,'(참고)타워 스텟 가치'!$B$12:$L$16,AG$2,0)*$E1328)</f>
        <v>5416.8750000000218</v>
      </c>
      <c r="AH1328">
        <f>VLOOKUP($F1328,'(참고)타워 스텟 가치'!$B$12:$L$16,AH$2,0)+(VLOOKUP($F1328,'(참고)타워 스텟 가치'!$B$12:$L$16,AH$2,0)*$E1328)</f>
        <v>180.56250000000071</v>
      </c>
      <c r="AI1328">
        <f>VLOOKUP($F1328,'(참고)타워 스텟 가치'!$B$12:$L$16,AI$2,0)+(VLOOKUP($F1328,'(참고)타워 스텟 가치'!$B$12:$L$16,AI$2,0)*$E1328)</f>
        <v>32.100000000000122</v>
      </c>
      <c r="AJ1328">
        <f>VLOOKUP($F1328,'(참고)타워 스텟 가치'!$B$12:$L$16,AJ$2,0)+(VLOOKUP($F1328,'(참고)타워 스텟 가치'!$B$12:$L$16,AJ$2,0)*$E1328)</f>
        <v>0</v>
      </c>
      <c r="AK1328">
        <f>VLOOKUP($F1328,'(참고)타워 스텟 가치'!$B$12:$L$16,AK$2,0)+(VLOOKUP($F1328,'(참고)타워 스텟 가치'!$B$12:$L$16,AK$2,0)*$E1328)</f>
        <v>0</v>
      </c>
      <c r="AL1328">
        <f>VLOOKUP($F1328,'(참고)타워 스텟 가치'!$B$12:$L$16,AL$2,0)+(VLOOKUP($F1328,'(참고)타워 스텟 가치'!$B$12:$L$16,AL$2,0)*$E1328)</f>
        <v>214.00000000000085</v>
      </c>
      <c r="AM1328">
        <f>SUM('스테이지별 몬스터 스텟'!AD1328*'(참고)타워 스텟 가치'!$Q$17,'스테이지별 몬스터 스텟'!AE1328*'(참고)타워 스텟 가치'!$R$17,'스테이지별 몬스터 스텟'!AF1328*'(참고)타워 스텟 가치'!$S$17,'스테이지별 몬스터 스텟'!AG1328*'(참고)타워 스텟 가치'!$T$17,'스테이지별 몬스터 스텟'!AH1328*'(참고)타워 스텟 가치'!$U$17,'스테이지별 몬스터 스텟'!AI1328*'(참고)타워 스텟 가치'!$V$17,'스테이지별 몬스터 스텟'!AJ1328*'(참고)타워 스텟 가치'!$W$17,'스테이지별 몬스터 스텟'!AK1328*'(참고)타워 스텟 가치'!$X$17,'스테이지별 몬스터 스텟'!AL1328*'(참고)타워 스텟 가치'!$Y$17)</f>
        <v>817585.66250000312</v>
      </c>
      <c r="AN1328">
        <v>3</v>
      </c>
    </row>
    <row r="1329" spans="3:40" x14ac:dyDescent="0.3">
      <c r="C1329">
        <v>5</v>
      </c>
      <c r="D1329">
        <f t="shared" si="62"/>
        <v>265</v>
      </c>
      <c r="E1329" s="52">
        <f>VLOOKUP(D1329,'스테이지별 난이도 설정'!B:C,2,0)</f>
        <v>106.00000000000043</v>
      </c>
      <c r="F1329" t="str">
        <f t="shared" si="63"/>
        <v>스페셜</v>
      </c>
      <c r="G1329">
        <f t="shared" si="61"/>
        <v>6</v>
      </c>
      <c r="H1329">
        <f>VLOOKUP($F1329,'(참고)타워 스텟 가치'!$B$2:$L$6,H$2,0)+(VLOOKUP($F1329,'(참고)타워 스텟 가치'!$B$2:$L$6,H$2,0)*$E1329)</f>
        <v>4062.6562500000164</v>
      </c>
      <c r="I1329">
        <f>VLOOKUP($F1329,'(참고)타워 스텟 가치'!$B$2:$L$6,I$2,0)+(VLOOKUP($F1329,'(참고)타워 스텟 가치'!$B$2:$L$6,I$2,0)*$E1329)</f>
        <v>812.53125000000318</v>
      </c>
      <c r="J1329">
        <f>VLOOKUP($F1329,'(참고)타워 스텟 가치'!$B$2:$L$6,J$2,0)+(VLOOKUP($F1329,'(참고)타워 스텟 가치'!$B$2:$L$6,J$2,0)*$E1329)</f>
        <v>535000.0000000021</v>
      </c>
      <c r="K1329">
        <f>VLOOKUP($F1329,'(참고)타워 스텟 가치'!$B$2:$L$6,K$2,0)+(VLOOKUP($F1329,'(참고)타워 스텟 가치'!$B$2:$L$6,K$2,0)*$E1329)</f>
        <v>16250.625000000065</v>
      </c>
      <c r="L1329">
        <f>VLOOKUP($F1329,'(참고)타워 스텟 가치'!$B$2:$L$6,L$2,0)+(VLOOKUP($F1329,'(참고)타워 스텟 가치'!$B$2:$L$6,L$2,0)*$E1329)</f>
        <v>270.84375000000108</v>
      </c>
      <c r="M1329">
        <f>VLOOKUP($F1329,'(참고)타워 스텟 가치'!$B$2:$L$6,M$2,0)+(VLOOKUP($F1329,'(참고)타워 스텟 가치'!$B$2:$L$6,M$2,0)*$E1329)</f>
        <v>32.100000000000122</v>
      </c>
      <c r="N1329">
        <f>VLOOKUP($F1329,'(참고)타워 스텟 가치'!$B$2:$L$6,N$2,0)+(VLOOKUP($F1329,'(참고)타워 스텟 가치'!$B$2:$L$6,N$2,0)*$E1329)</f>
        <v>0</v>
      </c>
      <c r="O1329">
        <f>VLOOKUP($F1329,'(참고)타워 스텟 가치'!$B$2:$L$6,O$2,0)+(VLOOKUP($F1329,'(참고)타워 스텟 가치'!$B$2:$L$6,O$2,0)*$E1329)</f>
        <v>0</v>
      </c>
      <c r="P1329">
        <f>VLOOKUP($F1329,'(참고)타워 스텟 가치'!$B$2:$L$6,P$2,0)+(VLOOKUP($F1329,'(참고)타워 스텟 가치'!$B$2:$L$6,P$2,0)*$E1329)</f>
        <v>107.00000000000043</v>
      </c>
      <c r="Q1329">
        <f>SUM('스테이지별 몬스터 스텟'!H1329*'(참고)타워 스텟 가치'!$Q$17,'스테이지별 몬스터 스텟'!I1329*'(참고)타워 스텟 가치'!$R$17,'스테이지별 몬스터 스텟'!J1329*'(참고)타워 스텟 가치'!$S$17,'스테이지별 몬스터 스텟'!K1329*'(참고)타워 스텟 가치'!$T$17,'스테이지별 몬스터 스텟'!L1329*'(참고)타워 스텟 가치'!$U$17,'스테이지별 몬스터 스텟'!M1329*'(참고)타워 스텟 가치'!$V$17,'스테이지별 몬스터 스텟'!N1329*'(참고)타워 스텟 가치'!$W$17,'스테이지별 몬스터 스텟'!O1329*'(참고)타워 스텟 가치'!$X$17,'스테이지별 몬스터 스텟'!P1329*'(참고)타워 스텟 가치'!$Y$17)</f>
        <v>845133.14687500324</v>
      </c>
      <c r="R1329">
        <v>1</v>
      </c>
      <c r="S1329">
        <f>VLOOKUP($F1329,'(참고)타워 스텟 가치'!$B$7:$L$11,S$2,0)+(VLOOKUP($F1329,'(참고)타워 스텟 가치'!$B$7:$L$11,S$2,0)*$E1329)</f>
        <v>1354.2187500000055</v>
      </c>
      <c r="T1329">
        <f>VLOOKUP($F1329,'(참고)타워 스텟 가치'!$B$7:$L$11,T$2,0)+(VLOOKUP($F1329,'(참고)타워 스텟 가치'!$B$7:$L$11,T$2,0)*$E1329)</f>
        <v>2437.5937500000095</v>
      </c>
      <c r="U1329">
        <f>VLOOKUP($F1329,'(참고)타워 스텟 가치'!$B$7:$L$11,U$2,0)+(VLOOKUP($F1329,'(참고)타워 스텟 가치'!$B$7:$L$11,U$2,0)*$E1329)</f>
        <v>535000.0000000021</v>
      </c>
      <c r="V1329">
        <f>VLOOKUP($F1329,'(참고)타워 스텟 가치'!$B$7:$L$11,V$2,0)+(VLOOKUP($F1329,'(참고)타워 스텟 가치'!$B$7:$L$11,V$2,0)*$E1329)</f>
        <v>16250.625000000065</v>
      </c>
      <c r="W1329">
        <f>VLOOKUP($F1329,'(참고)타워 스텟 가치'!$B$7:$L$11,W$2,0)+(VLOOKUP($F1329,'(참고)타워 스텟 가치'!$B$7:$L$11,W$2,0)*$E1329)</f>
        <v>270.84375000000108</v>
      </c>
      <c r="X1329">
        <f>VLOOKUP($F1329,'(참고)타워 스텟 가치'!$B$7:$L$11,X$2,0)+(VLOOKUP($F1329,'(참고)타워 스텟 가치'!$B$7:$L$11,X$2,0)*$E1329)</f>
        <v>32.100000000000122</v>
      </c>
      <c r="Y1329">
        <f>VLOOKUP($F1329,'(참고)타워 스텟 가치'!$B$7:$L$11,Y$2,0)+(VLOOKUP($F1329,'(참고)타워 스텟 가치'!$B$7:$L$11,Y$2,0)*$E1329)</f>
        <v>0</v>
      </c>
      <c r="Z1329">
        <f>VLOOKUP($F1329,'(참고)타워 스텟 가치'!$B$7:$L$11,Z$2,0)+(VLOOKUP($F1329,'(참고)타워 스텟 가치'!$B$7:$L$11,Z$2,0)*$E1329)</f>
        <v>0</v>
      </c>
      <c r="AA1329">
        <f>VLOOKUP($F1329,'(참고)타워 스텟 가치'!$B$7:$L$11,AA$2,0)+(VLOOKUP($F1329,'(참고)타워 스텟 가치'!$B$7:$L$11,AA$2,0)*$E1329)</f>
        <v>107.00000000000043</v>
      </c>
      <c r="AB1329">
        <f>SUM('스테이지별 몬스터 스텟'!S1329*'(참고)타워 스텟 가치'!$Q$17,'스테이지별 몬스터 스텟'!T1329*'(참고)타워 스텟 가치'!$R$17,'스테이지별 몬스터 스텟'!U1329*'(참고)타워 스텟 가치'!$S$17,'스테이지별 몬스터 스텟'!V1329*'(참고)타워 스텟 가치'!$T$17,'스테이지별 몬스터 스텟'!W1329*'(참고)타워 스텟 가치'!$U$17,'스테이지별 몬스터 스텟'!X1329*'(참고)타워 스텟 가치'!$V$17,'스테이지별 몬스터 스텟'!Y1329*'(참고)타워 스텟 가치'!$W$17,'스테이지별 몬스터 스텟'!Z1329*'(참고)타워 스텟 가치'!$X$17,'스테이지별 몬스터 스텟'!AA1329*'(참고)타워 스텟 가치'!$Y$17)</f>
        <v>842153.86562500324</v>
      </c>
      <c r="AC1329">
        <v>2</v>
      </c>
      <c r="AD1329">
        <f>VLOOKUP($F1329,'(참고)타워 스텟 가치'!$B$12:$L$16,AD$2,0)+(VLOOKUP($F1329,'(참고)타워 스텟 가치'!$B$12:$L$16,AD$2,0)*$E1329)</f>
        <v>1354.2187500000055</v>
      </c>
      <c r="AE1329">
        <f>VLOOKUP($F1329,'(참고)타워 스텟 가치'!$B$12:$L$16,AE$2,0)+(VLOOKUP($F1329,'(참고)타워 스텟 가치'!$B$12:$L$16,AE$2,0)*$E1329)</f>
        <v>1625.0625000000064</v>
      </c>
      <c r="AF1329">
        <f>VLOOKUP($F1329,'(참고)타워 스텟 가치'!$B$12:$L$16,AF$2,0)+(VLOOKUP($F1329,'(참고)타워 스텟 가치'!$B$12:$L$16,AF$2,0)*$E1329)</f>
        <v>535000.0000000021</v>
      </c>
      <c r="AG1329">
        <f>VLOOKUP($F1329,'(참고)타워 스텟 가치'!$B$12:$L$16,AG$2,0)+(VLOOKUP($F1329,'(참고)타워 스텟 가치'!$B$12:$L$16,AG$2,0)*$E1329)</f>
        <v>8125.3125000000327</v>
      </c>
      <c r="AH1329">
        <f>VLOOKUP($F1329,'(참고)타워 스텟 가치'!$B$12:$L$16,AH$2,0)+(VLOOKUP($F1329,'(참고)타워 스텟 가치'!$B$12:$L$16,AH$2,0)*$E1329)</f>
        <v>270.84375000000108</v>
      </c>
      <c r="AI1329">
        <f>VLOOKUP($F1329,'(참고)타워 스텟 가치'!$B$12:$L$16,AI$2,0)+(VLOOKUP($F1329,'(참고)타워 스텟 가치'!$B$12:$L$16,AI$2,0)*$E1329)</f>
        <v>32.100000000000122</v>
      </c>
      <c r="AJ1329">
        <f>VLOOKUP($F1329,'(참고)타워 스텟 가치'!$B$12:$L$16,AJ$2,0)+(VLOOKUP($F1329,'(참고)타워 스텟 가치'!$B$12:$L$16,AJ$2,0)*$E1329)</f>
        <v>0</v>
      </c>
      <c r="AK1329">
        <f>VLOOKUP($F1329,'(참고)타워 스텟 가치'!$B$12:$L$16,AK$2,0)+(VLOOKUP($F1329,'(참고)타워 스텟 가치'!$B$12:$L$16,AK$2,0)*$E1329)</f>
        <v>0</v>
      </c>
      <c r="AL1329">
        <f>VLOOKUP($F1329,'(참고)타워 스텟 가치'!$B$12:$L$16,AL$2,0)+(VLOOKUP($F1329,'(참고)타워 스텟 가치'!$B$12:$L$16,AL$2,0)*$E1329)</f>
        <v>214.00000000000085</v>
      </c>
      <c r="AM1329">
        <f>SUM('스테이지별 몬스터 스텟'!AD1329*'(참고)타워 스텟 가치'!$Q$17,'스테이지별 몬스터 스텟'!AE1329*'(참고)타워 스텟 가치'!$R$17,'스테이지별 몬스터 스텟'!AF1329*'(참고)타워 스텟 가치'!$S$17,'스테이지별 몬스터 스텟'!AG1329*'(참고)타워 스텟 가치'!$T$17,'스테이지별 몬스터 스텟'!AH1329*'(참고)타워 스텟 가치'!$U$17,'스테이지별 몬스터 스텟'!AI1329*'(참고)타워 스텟 가치'!$V$17,'스테이지별 몬스터 스텟'!AJ1329*'(참고)타워 스텟 가치'!$W$17,'스테이지별 몬스터 스텟'!AK1329*'(참고)타워 스텟 가치'!$X$17,'스테이지별 몬스터 스텟'!AL1329*'(참고)타워 스텟 가치'!$Y$17)</f>
        <v>824898.44375000324</v>
      </c>
      <c r="AN1329">
        <v>3</v>
      </c>
    </row>
    <row r="1330" spans="3:40" x14ac:dyDescent="0.3">
      <c r="C1330">
        <v>1</v>
      </c>
      <c r="D1330">
        <f t="shared" si="62"/>
        <v>266</v>
      </c>
      <c r="E1330" s="52">
        <f>VLOOKUP(D1330,'스테이지별 난이도 설정'!B:C,2,0)</f>
        <v>106.40000000000043</v>
      </c>
      <c r="F1330" t="str">
        <f t="shared" si="63"/>
        <v>일반</v>
      </c>
      <c r="G1330">
        <f t="shared" si="61"/>
        <v>6</v>
      </c>
      <c r="H1330">
        <f>VLOOKUP($F1330,'(참고)타워 스텟 가치'!$B$2:$L$6,H$2,0)+(VLOOKUP($F1330,'(참고)타워 스텟 가치'!$B$2:$L$6,H$2,0)*$E1330)</f>
        <v>805.50000000000318</v>
      </c>
      <c r="I1330">
        <f>VLOOKUP($F1330,'(참고)타워 스텟 가치'!$B$2:$L$6,I$2,0)+(VLOOKUP($F1330,'(참고)타워 스텟 가치'!$B$2:$L$6,I$2,0)*$E1330)</f>
        <v>161.10000000000065</v>
      </c>
      <c r="J1330">
        <f>VLOOKUP($F1330,'(참고)타워 스텟 가치'!$B$2:$L$6,J$2,0)+(VLOOKUP($F1330,'(참고)타워 스텟 가치'!$B$2:$L$6,J$2,0)*$E1330)</f>
        <v>537000.00000000221</v>
      </c>
      <c r="K1330">
        <f>VLOOKUP($F1330,'(참고)타워 스텟 가치'!$B$2:$L$6,K$2,0)+(VLOOKUP($F1330,'(참고)타워 스텟 가치'!$B$2:$L$6,K$2,0)*$E1330)</f>
        <v>3222.0000000000127</v>
      </c>
      <c r="L1330">
        <f>VLOOKUP($F1330,'(참고)타워 스텟 가치'!$B$2:$L$6,L$2,0)+(VLOOKUP($F1330,'(참고)타워 스텟 가치'!$B$2:$L$6,L$2,0)*$E1330)</f>
        <v>53.700000000000216</v>
      </c>
      <c r="M1330">
        <f>VLOOKUP($F1330,'(참고)타워 스텟 가치'!$B$2:$L$6,M$2,0)+(VLOOKUP($F1330,'(참고)타워 스텟 가치'!$B$2:$L$6,M$2,0)*$E1330)</f>
        <v>32.220000000000127</v>
      </c>
      <c r="N1330">
        <f>VLOOKUP($F1330,'(참고)타워 스텟 가치'!$B$2:$L$6,N$2,0)+(VLOOKUP($F1330,'(참고)타워 스텟 가치'!$B$2:$L$6,N$2,0)*$E1330)</f>
        <v>0</v>
      </c>
      <c r="O1330">
        <f>VLOOKUP($F1330,'(참고)타워 스텟 가치'!$B$2:$L$6,O$2,0)+(VLOOKUP($F1330,'(참고)타워 스텟 가치'!$B$2:$L$6,O$2,0)*$E1330)</f>
        <v>0</v>
      </c>
      <c r="P1330">
        <f>VLOOKUP($F1330,'(참고)타워 스텟 가치'!$B$2:$L$6,P$2,0)+(VLOOKUP($F1330,'(참고)타워 스텟 가치'!$B$2:$L$6,P$2,0)*$E1330)</f>
        <v>75.180000000000305</v>
      </c>
      <c r="Q1330">
        <f>SUM('스테이지별 몬스터 스텟'!H1330*'(참고)타워 스텟 가치'!$Q$17,'스테이지별 몬스터 스텟'!I1330*'(참고)타워 스텟 가치'!$R$17,'스테이지별 몬스터 스텟'!J1330*'(참고)타워 스텟 가치'!$S$17,'스테이지별 몬스터 스텟'!K1330*'(참고)타워 스텟 가치'!$T$17,'스테이지별 몬스터 스텟'!L1330*'(참고)타워 스텟 가치'!$U$17,'스테이지별 몬스터 스텟'!M1330*'(참고)타워 스텟 가치'!$V$17,'스테이지별 몬스터 스텟'!N1330*'(참고)타워 스텟 가치'!$W$17,'스테이지별 몬스터 스텟'!O1330*'(참고)타워 스텟 가치'!$X$17,'스테이지별 몬스터 스텟'!P1330*'(참고)타워 스텟 가치'!$Y$17)</f>
        <v>814086.63000000326</v>
      </c>
      <c r="R1330">
        <v>1</v>
      </c>
      <c r="S1330">
        <f>VLOOKUP($F1330,'(참고)타워 스텟 가치'!$B$7:$L$11,S$2,0)+(VLOOKUP($F1330,'(참고)타워 스텟 가치'!$B$7:$L$11,S$2,0)*$E1330)</f>
        <v>268.50000000000108</v>
      </c>
      <c r="T1330">
        <f>VLOOKUP($F1330,'(참고)타워 스텟 가치'!$B$7:$L$11,T$2,0)+(VLOOKUP($F1330,'(참고)타워 스텟 가치'!$B$7:$L$11,T$2,0)*$E1330)</f>
        <v>483.30000000000194</v>
      </c>
      <c r="U1330">
        <f>VLOOKUP($F1330,'(참고)타워 스텟 가치'!$B$7:$L$11,U$2,0)+(VLOOKUP($F1330,'(참고)타워 스텟 가치'!$B$7:$L$11,U$2,0)*$E1330)</f>
        <v>537000.00000000221</v>
      </c>
      <c r="V1330">
        <f>VLOOKUP($F1330,'(참고)타워 스텟 가치'!$B$7:$L$11,V$2,0)+(VLOOKUP($F1330,'(참고)타워 스텟 가치'!$B$7:$L$11,V$2,0)*$E1330)</f>
        <v>3222.0000000000127</v>
      </c>
      <c r="W1330">
        <f>VLOOKUP($F1330,'(참고)타워 스텟 가치'!$B$7:$L$11,W$2,0)+(VLOOKUP($F1330,'(참고)타워 스텟 가치'!$B$7:$L$11,W$2,0)*$E1330)</f>
        <v>53.700000000000216</v>
      </c>
      <c r="X1330">
        <f>VLOOKUP($F1330,'(참고)타워 스텟 가치'!$B$7:$L$11,X$2,0)+(VLOOKUP($F1330,'(참고)타워 스텟 가치'!$B$7:$L$11,X$2,0)*$E1330)</f>
        <v>32.220000000000127</v>
      </c>
      <c r="Y1330">
        <f>VLOOKUP($F1330,'(참고)타워 스텟 가치'!$B$7:$L$11,Y$2,0)+(VLOOKUP($F1330,'(참고)타워 스텟 가치'!$B$7:$L$11,Y$2,0)*$E1330)</f>
        <v>0</v>
      </c>
      <c r="Z1330">
        <f>VLOOKUP($F1330,'(참고)타워 스텟 가치'!$B$7:$L$11,Z$2,0)+(VLOOKUP($F1330,'(참고)타워 스텟 가치'!$B$7:$L$11,Z$2,0)*$E1330)</f>
        <v>0</v>
      </c>
      <c r="AA1330">
        <f>VLOOKUP($F1330,'(참고)타워 스텟 가치'!$B$7:$L$11,AA$2,0)+(VLOOKUP($F1330,'(참고)타워 스텟 가치'!$B$7:$L$11,AA$2,0)*$E1330)</f>
        <v>75.180000000000305</v>
      </c>
      <c r="AB1330">
        <f>SUM('스테이지별 몬스터 스텟'!S1330*'(참고)타워 스텟 가치'!$Q$17,'스테이지별 몬스터 스텟'!T1330*'(참고)타워 스텟 가치'!$R$17,'스테이지별 몬스터 스텟'!U1330*'(참고)타워 스텟 가치'!$S$17,'스테이지별 몬스터 스텟'!V1330*'(참고)타워 스텟 가치'!$T$17,'스테이지별 몬스터 스텟'!W1330*'(참고)타워 스텟 가치'!$U$17,'스테이지별 몬스터 스텟'!X1330*'(참고)타워 스텟 가치'!$V$17,'스테이지별 몬스터 스텟'!Y1330*'(참고)타워 스텟 가치'!$W$17,'스테이지별 몬스터 스텟'!Z1330*'(참고)타워 스텟 가치'!$X$17,'스테이지별 몬스터 스텟'!AA1330*'(참고)타워 스텟 가치'!$Y$17)</f>
        <v>813495.93000000319</v>
      </c>
      <c r="AC1330">
        <v>2</v>
      </c>
      <c r="AD1330">
        <f>VLOOKUP($F1330,'(참고)타워 스텟 가치'!$B$12:$L$16,AD$2,0)+(VLOOKUP($F1330,'(참고)타워 스텟 가치'!$B$12:$L$16,AD$2,0)*$E1330)</f>
        <v>268.50000000000108</v>
      </c>
      <c r="AE1330">
        <f>VLOOKUP($F1330,'(참고)타워 스텟 가치'!$B$12:$L$16,AE$2,0)+(VLOOKUP($F1330,'(참고)타워 스텟 가치'!$B$12:$L$16,AE$2,0)*$E1330)</f>
        <v>322.2000000000013</v>
      </c>
      <c r="AF1330">
        <f>VLOOKUP($F1330,'(참고)타워 스텟 가치'!$B$12:$L$16,AF$2,0)+(VLOOKUP($F1330,'(참고)타워 스텟 가치'!$B$12:$L$16,AF$2,0)*$E1330)</f>
        <v>537000.00000000221</v>
      </c>
      <c r="AG1330">
        <f>VLOOKUP($F1330,'(참고)타워 스텟 가치'!$B$12:$L$16,AG$2,0)+(VLOOKUP($F1330,'(참고)타워 스텟 가치'!$B$12:$L$16,AG$2,0)*$E1330)</f>
        <v>1611.0000000000064</v>
      </c>
      <c r="AH1330">
        <f>VLOOKUP($F1330,'(참고)타워 스텟 가치'!$B$12:$L$16,AH$2,0)+(VLOOKUP($F1330,'(참고)타워 스텟 가치'!$B$12:$L$16,AH$2,0)*$E1330)</f>
        <v>53.700000000000216</v>
      </c>
      <c r="AI1330">
        <f>VLOOKUP($F1330,'(참고)타워 스텟 가치'!$B$12:$L$16,AI$2,0)+(VLOOKUP($F1330,'(참고)타워 스텟 가치'!$B$12:$L$16,AI$2,0)*$E1330)</f>
        <v>32.220000000000127</v>
      </c>
      <c r="AJ1330">
        <f>VLOOKUP($F1330,'(참고)타워 스텟 가치'!$B$12:$L$16,AJ$2,0)+(VLOOKUP($F1330,'(참고)타워 스텟 가치'!$B$12:$L$16,AJ$2,0)*$E1330)</f>
        <v>0</v>
      </c>
      <c r="AK1330">
        <f>VLOOKUP($F1330,'(참고)타워 스텟 가치'!$B$12:$L$16,AK$2,0)+(VLOOKUP($F1330,'(참고)타워 스텟 가치'!$B$12:$L$16,AK$2,0)*$E1330)</f>
        <v>0</v>
      </c>
      <c r="AL1330">
        <f>VLOOKUP($F1330,'(참고)타워 스텟 가치'!$B$12:$L$16,AL$2,0)+(VLOOKUP($F1330,'(참고)타워 스텟 가치'!$B$12:$L$16,AL$2,0)*$E1330)</f>
        <v>150.36000000000061</v>
      </c>
      <c r="AM1330">
        <f>SUM('스테이지별 몬스터 스텟'!AD1330*'(참고)타워 스텟 가치'!$Q$17,'스테이지별 몬스터 스텟'!AE1330*'(참고)타워 스텟 가치'!$R$17,'스테이지별 몬스터 스텟'!AF1330*'(참고)타워 스텟 가치'!$S$17,'스테이지별 몬스터 스텟'!AG1330*'(참고)타워 스텟 가치'!$T$17,'스테이지별 몬스터 스텟'!AH1330*'(참고)타워 스텟 가치'!$U$17,'스테이지별 몬스터 스텟'!AI1330*'(참고)타워 스텟 가치'!$V$17,'스테이지별 몬스터 스텟'!AJ1330*'(참고)타워 스텟 가치'!$W$17,'스테이지별 몬스터 스텟'!AK1330*'(참고)타워 스텟 가치'!$X$17,'스테이지별 몬스터 스텟'!AL1330*'(참고)타워 스텟 가치'!$Y$17)</f>
        <v>810182.64000000327</v>
      </c>
      <c r="AN1330">
        <v>3</v>
      </c>
    </row>
    <row r="1331" spans="3:40" x14ac:dyDescent="0.3">
      <c r="C1331">
        <v>2</v>
      </c>
      <c r="D1331">
        <f t="shared" si="62"/>
        <v>266</v>
      </c>
      <c r="E1331" s="52">
        <f>VLOOKUP(D1331,'스테이지별 난이도 설정'!B:C,2,0)</f>
        <v>106.40000000000043</v>
      </c>
      <c r="F1331" t="str">
        <f t="shared" si="63"/>
        <v>레어</v>
      </c>
      <c r="G1331">
        <f t="shared" si="61"/>
        <v>6</v>
      </c>
      <c r="H1331">
        <f>VLOOKUP($F1331,'(참고)타워 스텟 가치'!$B$2:$L$6,H$2,0)+(VLOOKUP($F1331,'(참고)타워 스텟 가치'!$B$2:$L$6,H$2,0)*$E1331)</f>
        <v>1208.2500000000048</v>
      </c>
      <c r="I1331">
        <f>VLOOKUP($F1331,'(참고)타워 스텟 가치'!$B$2:$L$6,I$2,0)+(VLOOKUP($F1331,'(참고)타워 스텟 가치'!$B$2:$L$6,I$2,0)*$E1331)</f>
        <v>241.65000000000097</v>
      </c>
      <c r="J1331">
        <f>VLOOKUP($F1331,'(참고)타워 스텟 가치'!$B$2:$L$6,J$2,0)+(VLOOKUP($F1331,'(참고)타워 스텟 가치'!$B$2:$L$6,J$2,0)*$E1331)</f>
        <v>537000.00000000221</v>
      </c>
      <c r="K1331">
        <f>VLOOKUP($F1331,'(참고)타워 스텟 가치'!$B$2:$L$6,K$2,0)+(VLOOKUP($F1331,'(참고)타워 스텟 가치'!$B$2:$L$6,K$2,0)*$E1331)</f>
        <v>4833.0000000000191</v>
      </c>
      <c r="L1331">
        <f>VLOOKUP($F1331,'(참고)타워 스텟 가치'!$B$2:$L$6,L$2,0)+(VLOOKUP($F1331,'(참고)타워 스텟 가치'!$B$2:$L$6,L$2,0)*$E1331)</f>
        <v>80.550000000000324</v>
      </c>
      <c r="M1331">
        <f>VLOOKUP($F1331,'(참고)타워 스텟 가치'!$B$2:$L$6,M$2,0)+(VLOOKUP($F1331,'(참고)타워 스텟 가치'!$B$2:$L$6,M$2,0)*$E1331)</f>
        <v>32.220000000000127</v>
      </c>
      <c r="N1331">
        <f>VLOOKUP($F1331,'(참고)타워 스텟 가치'!$B$2:$L$6,N$2,0)+(VLOOKUP($F1331,'(참고)타워 스텟 가치'!$B$2:$L$6,N$2,0)*$E1331)</f>
        <v>0</v>
      </c>
      <c r="O1331">
        <f>VLOOKUP($F1331,'(참고)타워 스텟 가치'!$B$2:$L$6,O$2,0)+(VLOOKUP($F1331,'(참고)타워 스텟 가치'!$B$2:$L$6,O$2,0)*$E1331)</f>
        <v>0</v>
      </c>
      <c r="P1331">
        <f>VLOOKUP($F1331,'(참고)타워 스텟 가치'!$B$2:$L$6,P$2,0)+(VLOOKUP($F1331,'(참고)타워 스텟 가치'!$B$2:$L$6,P$2,0)*$E1331)</f>
        <v>75.180000000000305</v>
      </c>
      <c r="Q1331">
        <f>SUM('스테이지별 몬스터 스텟'!H1331*'(참고)타워 스텟 가치'!$Q$17,'스테이지별 몬스터 스텟'!I1331*'(참고)타워 스텟 가치'!$R$17,'스테이지별 몬스터 스텟'!J1331*'(참고)타워 스텟 가치'!$S$17,'스테이지별 몬스터 스텟'!K1331*'(참고)타워 스텟 가치'!$T$17,'스테이지별 몬스터 스텟'!L1331*'(참고)타워 스텟 가치'!$U$17,'스테이지별 몬스터 스텟'!M1331*'(참고)타워 스텟 가치'!$V$17,'스테이지별 몬스터 스텟'!N1331*'(참고)타워 스텟 가치'!$W$17,'스테이지별 몬스터 스텟'!O1331*'(참고)타워 스텟 가치'!$X$17,'스테이지별 몬스터 스텟'!P1331*'(참고)타워 스텟 가치'!$Y$17)</f>
        <v>818288.65500000317</v>
      </c>
      <c r="R1331">
        <v>1</v>
      </c>
      <c r="S1331">
        <f>VLOOKUP($F1331,'(참고)타워 스텟 가치'!$B$7:$L$11,S$2,0)+(VLOOKUP($F1331,'(참고)타워 스텟 가치'!$B$7:$L$11,S$2,0)*$E1331)</f>
        <v>402.75000000000159</v>
      </c>
      <c r="T1331">
        <f>VLOOKUP($F1331,'(참고)타워 스텟 가치'!$B$7:$L$11,T$2,0)+(VLOOKUP($F1331,'(참고)타워 스텟 가치'!$B$7:$L$11,T$2,0)*$E1331)</f>
        <v>724.95000000000289</v>
      </c>
      <c r="U1331">
        <f>VLOOKUP($F1331,'(참고)타워 스텟 가치'!$B$7:$L$11,U$2,0)+(VLOOKUP($F1331,'(참고)타워 스텟 가치'!$B$7:$L$11,U$2,0)*$E1331)</f>
        <v>537000.00000000221</v>
      </c>
      <c r="V1331">
        <f>VLOOKUP($F1331,'(참고)타워 스텟 가치'!$B$7:$L$11,V$2,0)+(VLOOKUP($F1331,'(참고)타워 스텟 가치'!$B$7:$L$11,V$2,0)*$E1331)</f>
        <v>4833.0000000000191</v>
      </c>
      <c r="W1331">
        <f>VLOOKUP($F1331,'(참고)타워 스텟 가치'!$B$7:$L$11,W$2,0)+(VLOOKUP($F1331,'(참고)타워 스텟 가치'!$B$7:$L$11,W$2,0)*$E1331)</f>
        <v>80.550000000000324</v>
      </c>
      <c r="X1331">
        <f>VLOOKUP($F1331,'(참고)타워 스텟 가치'!$B$7:$L$11,X$2,0)+(VLOOKUP($F1331,'(참고)타워 스텟 가치'!$B$7:$L$11,X$2,0)*$E1331)</f>
        <v>32.220000000000127</v>
      </c>
      <c r="Y1331">
        <f>VLOOKUP($F1331,'(참고)타워 스텟 가치'!$B$7:$L$11,Y$2,0)+(VLOOKUP($F1331,'(참고)타워 스텟 가치'!$B$7:$L$11,Y$2,0)*$E1331)</f>
        <v>0</v>
      </c>
      <c r="Z1331">
        <f>VLOOKUP($F1331,'(참고)타워 스텟 가치'!$B$7:$L$11,Z$2,0)+(VLOOKUP($F1331,'(참고)타워 스텟 가치'!$B$7:$L$11,Z$2,0)*$E1331)</f>
        <v>0</v>
      </c>
      <c r="AA1331">
        <f>VLOOKUP($F1331,'(참고)타워 스텟 가치'!$B$7:$L$11,AA$2,0)+(VLOOKUP($F1331,'(참고)타워 스텟 가치'!$B$7:$L$11,AA$2,0)*$E1331)</f>
        <v>75.180000000000305</v>
      </c>
      <c r="AB1331">
        <f>SUM('스테이지별 몬스터 스텟'!S1331*'(참고)타워 스텟 가치'!$Q$17,'스테이지별 몬스터 스텟'!T1331*'(참고)타워 스텟 가치'!$R$17,'스테이지별 몬스터 스텟'!U1331*'(참고)타워 스텟 가치'!$S$17,'스테이지별 몬스터 스텟'!V1331*'(참고)타워 스텟 가치'!$T$17,'스테이지별 몬스터 스텟'!W1331*'(참고)타워 스텟 가치'!$U$17,'스테이지별 몬스터 스텟'!X1331*'(참고)타워 스텟 가치'!$V$17,'스테이지별 몬스터 스텟'!Y1331*'(참고)타워 스텟 가치'!$W$17,'스테이지별 몬스터 스텟'!Z1331*'(참고)타워 스텟 가치'!$X$17,'스테이지별 몬스터 스텟'!AA1331*'(참고)타워 스텟 가치'!$Y$17)</f>
        <v>817402.60500000324</v>
      </c>
      <c r="AC1331">
        <v>2</v>
      </c>
      <c r="AD1331">
        <f>VLOOKUP($F1331,'(참고)타워 스텟 가치'!$B$12:$L$16,AD$2,0)+(VLOOKUP($F1331,'(참고)타워 스텟 가치'!$B$12:$L$16,AD$2,0)*$E1331)</f>
        <v>402.75000000000159</v>
      </c>
      <c r="AE1331">
        <f>VLOOKUP($F1331,'(참고)타워 스텟 가치'!$B$12:$L$16,AE$2,0)+(VLOOKUP($F1331,'(참고)타워 스텟 가치'!$B$12:$L$16,AE$2,0)*$E1331)</f>
        <v>483.30000000000194</v>
      </c>
      <c r="AF1331">
        <f>VLOOKUP($F1331,'(참고)타워 스텟 가치'!$B$12:$L$16,AF$2,0)+(VLOOKUP($F1331,'(참고)타워 스텟 가치'!$B$12:$L$16,AF$2,0)*$E1331)</f>
        <v>537000.00000000221</v>
      </c>
      <c r="AG1331">
        <f>VLOOKUP($F1331,'(참고)타워 스텟 가치'!$B$12:$L$16,AG$2,0)+(VLOOKUP($F1331,'(참고)타워 스텟 가치'!$B$12:$L$16,AG$2,0)*$E1331)</f>
        <v>2416.5000000000095</v>
      </c>
      <c r="AH1331">
        <f>VLOOKUP($F1331,'(참고)타워 스텟 가치'!$B$12:$L$16,AH$2,0)+(VLOOKUP($F1331,'(참고)타워 스텟 가치'!$B$12:$L$16,AH$2,0)*$E1331)</f>
        <v>80.550000000000324</v>
      </c>
      <c r="AI1331">
        <f>VLOOKUP($F1331,'(참고)타워 스텟 가치'!$B$12:$L$16,AI$2,0)+(VLOOKUP($F1331,'(참고)타워 스텟 가치'!$B$12:$L$16,AI$2,0)*$E1331)</f>
        <v>32.220000000000127</v>
      </c>
      <c r="AJ1331">
        <f>VLOOKUP($F1331,'(참고)타워 스텟 가치'!$B$12:$L$16,AJ$2,0)+(VLOOKUP($F1331,'(참고)타워 스텟 가치'!$B$12:$L$16,AJ$2,0)*$E1331)</f>
        <v>0</v>
      </c>
      <c r="AK1331">
        <f>VLOOKUP($F1331,'(참고)타워 스텟 가치'!$B$12:$L$16,AK$2,0)+(VLOOKUP($F1331,'(참고)타워 스텟 가치'!$B$12:$L$16,AK$2,0)*$E1331)</f>
        <v>0</v>
      </c>
      <c r="AL1331">
        <f>VLOOKUP($F1331,'(참고)타워 스텟 가치'!$B$12:$L$16,AL$2,0)+(VLOOKUP($F1331,'(참고)타워 스텟 가치'!$B$12:$L$16,AL$2,0)*$E1331)</f>
        <v>150.36000000000061</v>
      </c>
      <c r="AM1331">
        <f>SUM('스테이지별 몬스터 스텟'!AD1331*'(참고)타워 스텟 가치'!$Q$17,'스테이지별 몬스터 스텟'!AE1331*'(참고)타워 스텟 가치'!$R$17,'스테이지별 몬스터 스텟'!AF1331*'(참고)타워 스텟 가치'!$S$17,'스테이지별 몬스터 스텟'!AG1331*'(참고)타워 스텟 가치'!$T$17,'스테이지별 몬스터 스텟'!AH1331*'(참고)타워 스텟 가치'!$U$17,'스테이지별 몬스터 스텟'!AI1331*'(참고)타워 스텟 가치'!$V$17,'스테이지별 몬스터 스텟'!AJ1331*'(참고)타워 스텟 가치'!$W$17,'스테이지별 몬스터 스텟'!AK1331*'(참고)타워 스텟 가치'!$X$17,'스테이지별 몬스터 스텟'!AL1331*'(참고)타워 스텟 가치'!$Y$17)</f>
        <v>812357.49000000313</v>
      </c>
      <c r="AN1331">
        <v>3</v>
      </c>
    </row>
    <row r="1332" spans="3:40" x14ac:dyDescent="0.3">
      <c r="C1332">
        <v>3</v>
      </c>
      <c r="D1332">
        <f t="shared" si="62"/>
        <v>266</v>
      </c>
      <c r="E1332" s="52">
        <f>VLOOKUP(D1332,'스테이지별 난이도 설정'!B:C,2,0)</f>
        <v>106.40000000000043</v>
      </c>
      <c r="F1332" t="str">
        <f t="shared" si="63"/>
        <v>에픽</v>
      </c>
      <c r="G1332">
        <f t="shared" si="61"/>
        <v>6</v>
      </c>
      <c r="H1332">
        <f>VLOOKUP($F1332,'(참고)타워 스텟 가치'!$B$2:$L$6,H$2,0)+(VLOOKUP($F1332,'(참고)타워 스텟 가치'!$B$2:$L$6,H$2,0)*$E1332)</f>
        <v>1812.3750000000073</v>
      </c>
      <c r="I1332">
        <f>VLOOKUP($F1332,'(참고)타워 스텟 가치'!$B$2:$L$6,I$2,0)+(VLOOKUP($F1332,'(참고)타워 스텟 가치'!$B$2:$L$6,I$2,0)*$E1332)</f>
        <v>362.47500000000144</v>
      </c>
      <c r="J1332">
        <f>VLOOKUP($F1332,'(참고)타워 스텟 가치'!$B$2:$L$6,J$2,0)+(VLOOKUP($F1332,'(참고)타워 스텟 가치'!$B$2:$L$6,J$2,0)*$E1332)</f>
        <v>537000.00000000221</v>
      </c>
      <c r="K1332">
        <f>VLOOKUP($F1332,'(참고)타워 스텟 가치'!$B$2:$L$6,K$2,0)+(VLOOKUP($F1332,'(참고)타워 스텟 가치'!$B$2:$L$6,K$2,0)*$E1332)</f>
        <v>7249.5000000000291</v>
      </c>
      <c r="L1332">
        <f>VLOOKUP($F1332,'(참고)타워 스텟 가치'!$B$2:$L$6,L$2,0)+(VLOOKUP($F1332,'(참고)타워 스텟 가치'!$B$2:$L$6,L$2,0)*$E1332)</f>
        <v>120.82500000000049</v>
      </c>
      <c r="M1332">
        <f>VLOOKUP($F1332,'(참고)타워 스텟 가치'!$B$2:$L$6,M$2,0)+(VLOOKUP($F1332,'(참고)타워 스텟 가치'!$B$2:$L$6,M$2,0)*$E1332)</f>
        <v>32.220000000000127</v>
      </c>
      <c r="N1332">
        <f>VLOOKUP($F1332,'(참고)타워 스텟 가치'!$B$2:$L$6,N$2,0)+(VLOOKUP($F1332,'(참고)타워 스텟 가치'!$B$2:$L$6,N$2,0)*$E1332)</f>
        <v>0</v>
      </c>
      <c r="O1332">
        <f>VLOOKUP($F1332,'(참고)타워 스텟 가치'!$B$2:$L$6,O$2,0)+(VLOOKUP($F1332,'(참고)타워 스텟 가치'!$B$2:$L$6,O$2,0)*$E1332)</f>
        <v>0</v>
      </c>
      <c r="P1332">
        <f>VLOOKUP($F1332,'(참고)타워 스텟 가치'!$B$2:$L$6,P$2,0)+(VLOOKUP($F1332,'(참고)타워 스텟 가치'!$B$2:$L$6,P$2,0)*$E1332)</f>
        <v>75.180000000000305</v>
      </c>
      <c r="Q1332">
        <f>SUM('스테이지별 몬스터 스텟'!H1332*'(참고)타워 스텟 가치'!$Q$17,'스테이지별 몬스터 스텟'!I1332*'(참고)타워 스텟 가치'!$R$17,'스테이지별 몬스터 스텟'!J1332*'(참고)타워 스텟 가치'!$S$17,'스테이지별 몬스터 스텟'!K1332*'(참고)타워 스텟 가치'!$T$17,'스테이지별 몬스터 스텟'!L1332*'(참고)타워 스텟 가치'!$U$17,'스테이지별 몬스터 스텟'!M1332*'(참고)타워 스텟 가치'!$V$17,'스테이지별 몬스터 스텟'!N1332*'(참고)타워 스텟 가치'!$W$17,'스테이지별 몬스터 스텟'!O1332*'(참고)타워 스텟 가치'!$X$17,'스테이지별 몬스터 스텟'!P1332*'(참고)타워 스텟 가치'!$Y$17)</f>
        <v>824591.69250000338</v>
      </c>
      <c r="R1332">
        <v>1</v>
      </c>
      <c r="S1332">
        <f>VLOOKUP($F1332,'(참고)타워 스텟 가치'!$B$7:$L$11,S$2,0)+(VLOOKUP($F1332,'(참고)타워 스텟 가치'!$B$7:$L$11,S$2,0)*$E1332)</f>
        <v>604.12500000000239</v>
      </c>
      <c r="T1332">
        <f>VLOOKUP($F1332,'(참고)타워 스텟 가치'!$B$7:$L$11,T$2,0)+(VLOOKUP($F1332,'(참고)타워 스텟 가치'!$B$7:$L$11,T$2,0)*$E1332)</f>
        <v>1087.4250000000043</v>
      </c>
      <c r="U1332">
        <f>VLOOKUP($F1332,'(참고)타워 스텟 가치'!$B$7:$L$11,U$2,0)+(VLOOKUP($F1332,'(참고)타워 스텟 가치'!$B$7:$L$11,U$2,0)*$E1332)</f>
        <v>537000.00000000221</v>
      </c>
      <c r="V1332">
        <f>VLOOKUP($F1332,'(참고)타워 스텟 가치'!$B$7:$L$11,V$2,0)+(VLOOKUP($F1332,'(참고)타워 스텟 가치'!$B$7:$L$11,V$2,0)*$E1332)</f>
        <v>7249.5000000000291</v>
      </c>
      <c r="W1332">
        <f>VLOOKUP($F1332,'(참고)타워 스텟 가치'!$B$7:$L$11,W$2,0)+(VLOOKUP($F1332,'(참고)타워 스텟 가치'!$B$7:$L$11,W$2,0)*$E1332)</f>
        <v>120.82500000000049</v>
      </c>
      <c r="X1332">
        <f>VLOOKUP($F1332,'(참고)타워 스텟 가치'!$B$7:$L$11,X$2,0)+(VLOOKUP($F1332,'(참고)타워 스텟 가치'!$B$7:$L$11,X$2,0)*$E1332)</f>
        <v>32.220000000000127</v>
      </c>
      <c r="Y1332">
        <f>VLOOKUP($F1332,'(참고)타워 스텟 가치'!$B$7:$L$11,Y$2,0)+(VLOOKUP($F1332,'(참고)타워 스텟 가치'!$B$7:$L$11,Y$2,0)*$E1332)</f>
        <v>0</v>
      </c>
      <c r="Z1332">
        <f>VLOOKUP($F1332,'(참고)타워 스텟 가치'!$B$7:$L$11,Z$2,0)+(VLOOKUP($F1332,'(참고)타워 스텟 가치'!$B$7:$L$11,Z$2,0)*$E1332)</f>
        <v>0</v>
      </c>
      <c r="AA1332">
        <f>VLOOKUP($F1332,'(참고)타워 스텟 가치'!$B$7:$L$11,AA$2,0)+(VLOOKUP($F1332,'(참고)타워 스텟 가치'!$B$7:$L$11,AA$2,0)*$E1332)</f>
        <v>75.180000000000305</v>
      </c>
      <c r="AB1332">
        <f>SUM('스테이지별 몬스터 스텟'!S1332*'(참고)타워 스텟 가치'!$Q$17,'스테이지별 몬스터 스텟'!T1332*'(참고)타워 스텟 가치'!$R$17,'스테이지별 몬스터 스텟'!U1332*'(참고)타워 스텟 가치'!$S$17,'스테이지별 몬스터 스텟'!V1332*'(참고)타워 스텟 가치'!$T$17,'스테이지별 몬스터 스텟'!W1332*'(참고)타워 스텟 가치'!$U$17,'스테이지별 몬스터 스텟'!X1332*'(참고)타워 스텟 가치'!$V$17,'스테이지별 몬스터 스텟'!Y1332*'(참고)타워 스텟 가치'!$W$17,'스테이지별 몬스터 스텟'!Z1332*'(참고)타워 스텟 가치'!$X$17,'스테이지별 몬스터 스텟'!AA1332*'(참고)타워 스텟 가치'!$Y$17)</f>
        <v>823262.61750000319</v>
      </c>
      <c r="AC1332">
        <v>2</v>
      </c>
      <c r="AD1332">
        <f>VLOOKUP($F1332,'(참고)타워 스텟 가치'!$B$12:$L$16,AD$2,0)+(VLOOKUP($F1332,'(참고)타워 스텟 가치'!$B$12:$L$16,AD$2,0)*$E1332)</f>
        <v>604.12500000000239</v>
      </c>
      <c r="AE1332">
        <f>VLOOKUP($F1332,'(참고)타워 스텟 가치'!$B$12:$L$16,AE$2,0)+(VLOOKUP($F1332,'(참고)타워 스텟 가치'!$B$12:$L$16,AE$2,0)*$E1332)</f>
        <v>724.95000000000289</v>
      </c>
      <c r="AF1332">
        <f>VLOOKUP($F1332,'(참고)타워 스텟 가치'!$B$12:$L$16,AF$2,0)+(VLOOKUP($F1332,'(참고)타워 스텟 가치'!$B$12:$L$16,AF$2,0)*$E1332)</f>
        <v>537000.00000000221</v>
      </c>
      <c r="AG1332">
        <f>VLOOKUP($F1332,'(참고)타워 스텟 가치'!$B$12:$L$16,AG$2,0)+(VLOOKUP($F1332,'(참고)타워 스텟 가치'!$B$12:$L$16,AG$2,0)*$E1332)</f>
        <v>3624.7500000000146</v>
      </c>
      <c r="AH1332">
        <f>VLOOKUP($F1332,'(참고)타워 스텟 가치'!$B$12:$L$16,AH$2,0)+(VLOOKUP($F1332,'(참고)타워 스텟 가치'!$B$12:$L$16,AH$2,0)*$E1332)</f>
        <v>120.82500000000049</v>
      </c>
      <c r="AI1332">
        <f>VLOOKUP($F1332,'(참고)타워 스텟 가치'!$B$12:$L$16,AI$2,0)+(VLOOKUP($F1332,'(참고)타워 스텟 가치'!$B$12:$L$16,AI$2,0)*$E1332)</f>
        <v>32.220000000000127</v>
      </c>
      <c r="AJ1332">
        <f>VLOOKUP($F1332,'(참고)타워 스텟 가치'!$B$12:$L$16,AJ$2,0)+(VLOOKUP($F1332,'(참고)타워 스텟 가치'!$B$12:$L$16,AJ$2,0)*$E1332)</f>
        <v>0</v>
      </c>
      <c r="AK1332">
        <f>VLOOKUP($F1332,'(참고)타워 스텟 가치'!$B$12:$L$16,AK$2,0)+(VLOOKUP($F1332,'(참고)타워 스텟 가치'!$B$12:$L$16,AK$2,0)*$E1332)</f>
        <v>0</v>
      </c>
      <c r="AL1332">
        <f>VLOOKUP($F1332,'(참고)타워 스텟 가치'!$B$12:$L$16,AL$2,0)+(VLOOKUP($F1332,'(참고)타워 스텟 가치'!$B$12:$L$16,AL$2,0)*$E1332)</f>
        <v>150.36000000000061</v>
      </c>
      <c r="AM1332">
        <f>SUM('스테이지별 몬스터 스텟'!AD1332*'(참고)타워 스텟 가치'!$Q$17,'스테이지별 몬스터 스텟'!AE1332*'(참고)타워 스텟 가치'!$R$17,'스테이지별 몬스터 스텟'!AF1332*'(참고)타워 스텟 가치'!$S$17,'스테이지별 몬스터 스텟'!AG1332*'(참고)타워 스텟 가치'!$T$17,'스테이지별 몬스터 스텟'!AH1332*'(참고)타워 스텟 가치'!$U$17,'스테이지별 몬스터 스텟'!AI1332*'(참고)타워 스텟 가치'!$V$17,'스테이지별 몬스터 스텟'!AJ1332*'(참고)타워 스텟 가치'!$W$17,'스테이지별 몬스터 스텟'!AK1332*'(참고)타워 스텟 가치'!$X$17,'스테이지별 몬스터 스텟'!AL1332*'(참고)타워 스텟 가치'!$Y$17)</f>
        <v>815619.76500000327</v>
      </c>
      <c r="AN1332">
        <v>3</v>
      </c>
    </row>
    <row r="1333" spans="3:40" x14ac:dyDescent="0.3">
      <c r="C1333">
        <v>4</v>
      </c>
      <c r="D1333">
        <f t="shared" si="62"/>
        <v>266</v>
      </c>
      <c r="E1333" s="52">
        <f>VLOOKUP(D1333,'스테이지별 난이도 설정'!B:C,2,0)</f>
        <v>106.40000000000043</v>
      </c>
      <c r="F1333" t="str">
        <f t="shared" si="63"/>
        <v>유니크</v>
      </c>
      <c r="G1333">
        <f t="shared" si="61"/>
        <v>6</v>
      </c>
      <c r="H1333">
        <f>VLOOKUP($F1333,'(참고)타워 스텟 가치'!$B$2:$L$6,H$2,0)+(VLOOKUP($F1333,'(참고)타워 스텟 가치'!$B$2:$L$6,H$2,0)*$E1333)</f>
        <v>2718.5625000000109</v>
      </c>
      <c r="I1333">
        <f>VLOOKUP($F1333,'(참고)타워 스텟 가치'!$B$2:$L$6,I$2,0)+(VLOOKUP($F1333,'(참고)타워 스텟 가치'!$B$2:$L$6,I$2,0)*$E1333)</f>
        <v>543.71250000000214</v>
      </c>
      <c r="J1333">
        <f>VLOOKUP($F1333,'(참고)타워 스텟 가치'!$B$2:$L$6,J$2,0)+(VLOOKUP($F1333,'(참고)타워 스텟 가치'!$B$2:$L$6,J$2,0)*$E1333)</f>
        <v>537000.00000000221</v>
      </c>
      <c r="K1333">
        <f>VLOOKUP($F1333,'(참고)타워 스텟 가치'!$B$2:$L$6,K$2,0)+(VLOOKUP($F1333,'(참고)타워 스텟 가치'!$B$2:$L$6,K$2,0)*$E1333)</f>
        <v>10874.250000000044</v>
      </c>
      <c r="L1333">
        <f>VLOOKUP($F1333,'(참고)타워 스텟 가치'!$B$2:$L$6,L$2,0)+(VLOOKUP($F1333,'(참고)타워 스텟 가치'!$B$2:$L$6,L$2,0)*$E1333)</f>
        <v>181.23750000000072</v>
      </c>
      <c r="M1333">
        <f>VLOOKUP($F1333,'(참고)타워 스텟 가치'!$B$2:$L$6,M$2,0)+(VLOOKUP($F1333,'(참고)타워 스텟 가치'!$B$2:$L$6,M$2,0)*$E1333)</f>
        <v>32.220000000000127</v>
      </c>
      <c r="N1333">
        <f>VLOOKUP($F1333,'(참고)타워 스텟 가치'!$B$2:$L$6,N$2,0)+(VLOOKUP($F1333,'(참고)타워 스텟 가치'!$B$2:$L$6,N$2,0)*$E1333)</f>
        <v>0</v>
      </c>
      <c r="O1333">
        <f>VLOOKUP($F1333,'(참고)타워 스텟 가치'!$B$2:$L$6,O$2,0)+(VLOOKUP($F1333,'(참고)타워 스텟 가치'!$B$2:$L$6,O$2,0)*$E1333)</f>
        <v>0</v>
      </c>
      <c r="P1333">
        <f>VLOOKUP($F1333,'(참고)타워 스텟 가치'!$B$2:$L$6,P$2,0)+(VLOOKUP($F1333,'(참고)타워 스텟 가치'!$B$2:$L$6,P$2,0)*$E1333)</f>
        <v>107.40000000000043</v>
      </c>
      <c r="Q1333">
        <f>SUM('스테이지별 몬스터 스텟'!H1333*'(참고)타워 스텟 가치'!$Q$17,'스테이지별 몬스터 스텟'!I1333*'(참고)타워 스텟 가치'!$R$17,'스테이지별 몬스터 스텟'!J1333*'(참고)타워 스텟 가치'!$S$17,'스테이지별 몬스터 스텟'!K1333*'(참고)타워 스텟 가치'!$T$17,'스테이지별 몬스터 스텟'!L1333*'(참고)타워 스텟 가치'!$U$17,'스테이지별 몬스터 스텟'!M1333*'(참고)타워 스텟 가치'!$V$17,'스테이지별 몬스터 스텟'!N1333*'(참고)타워 스텟 가치'!$W$17,'스테이지별 몬스터 스텟'!O1333*'(참고)타워 스텟 가치'!$X$17,'스테이지별 몬스터 스텟'!P1333*'(참고)타워 스텟 가치'!$Y$17)</f>
        <v>834110.68875000335</v>
      </c>
      <c r="R1333">
        <v>1</v>
      </c>
      <c r="S1333">
        <f>VLOOKUP($F1333,'(참고)타워 스텟 가치'!$B$7:$L$11,S$2,0)+(VLOOKUP($F1333,'(참고)타워 스텟 가치'!$B$7:$L$11,S$2,0)*$E1333)</f>
        <v>906.18750000000364</v>
      </c>
      <c r="T1333">
        <f>VLOOKUP($F1333,'(참고)타워 스텟 가치'!$B$7:$L$11,T$2,0)+(VLOOKUP($F1333,'(참고)타워 스텟 가치'!$B$7:$L$11,T$2,0)*$E1333)</f>
        <v>1631.1375000000066</v>
      </c>
      <c r="U1333">
        <f>VLOOKUP($F1333,'(참고)타워 스텟 가치'!$B$7:$L$11,U$2,0)+(VLOOKUP($F1333,'(참고)타워 스텟 가치'!$B$7:$L$11,U$2,0)*$E1333)</f>
        <v>537000.00000000221</v>
      </c>
      <c r="V1333">
        <f>VLOOKUP($F1333,'(참고)타워 스텟 가치'!$B$7:$L$11,V$2,0)+(VLOOKUP($F1333,'(참고)타워 스텟 가치'!$B$7:$L$11,V$2,0)*$E1333)</f>
        <v>10874.250000000044</v>
      </c>
      <c r="W1333">
        <f>VLOOKUP($F1333,'(참고)타워 스텟 가치'!$B$7:$L$11,W$2,0)+(VLOOKUP($F1333,'(참고)타워 스텟 가치'!$B$7:$L$11,W$2,0)*$E1333)</f>
        <v>181.23750000000072</v>
      </c>
      <c r="X1333">
        <f>VLOOKUP($F1333,'(참고)타워 스텟 가치'!$B$7:$L$11,X$2,0)+(VLOOKUP($F1333,'(참고)타워 스텟 가치'!$B$7:$L$11,X$2,0)*$E1333)</f>
        <v>32.220000000000127</v>
      </c>
      <c r="Y1333">
        <f>VLOOKUP($F1333,'(참고)타워 스텟 가치'!$B$7:$L$11,Y$2,0)+(VLOOKUP($F1333,'(참고)타워 스텟 가치'!$B$7:$L$11,Y$2,0)*$E1333)</f>
        <v>0</v>
      </c>
      <c r="Z1333">
        <f>VLOOKUP($F1333,'(참고)타워 스텟 가치'!$B$7:$L$11,Z$2,0)+(VLOOKUP($F1333,'(참고)타워 스텟 가치'!$B$7:$L$11,Z$2,0)*$E1333)</f>
        <v>0</v>
      </c>
      <c r="AA1333">
        <f>VLOOKUP($F1333,'(참고)타워 스텟 가치'!$B$7:$L$11,AA$2,0)+(VLOOKUP($F1333,'(참고)타워 스텟 가치'!$B$7:$L$11,AA$2,0)*$E1333)</f>
        <v>107.40000000000043</v>
      </c>
      <c r="AB1333">
        <f>SUM('스테이지별 몬스터 스텟'!S1333*'(참고)타워 스텟 가치'!$Q$17,'스테이지별 몬스터 스텟'!T1333*'(참고)타워 스텟 가치'!$R$17,'스테이지별 몬스터 스텟'!U1333*'(참고)타워 스텟 가치'!$S$17,'스테이지별 몬스터 스텟'!V1333*'(참고)타워 스텟 가치'!$T$17,'스테이지별 몬스터 스텟'!W1333*'(참고)타워 스텟 가치'!$U$17,'스테이지별 몬스터 스텟'!X1333*'(참고)타워 스텟 가치'!$V$17,'스테이지별 몬스터 스텟'!Y1333*'(참고)타워 스텟 가치'!$W$17,'스테이지별 몬스터 스텟'!Z1333*'(참고)타워 스텟 가치'!$X$17,'스테이지별 몬스터 스텟'!AA1333*'(참고)타워 스텟 가치'!$Y$17)</f>
        <v>832117.07625000342</v>
      </c>
      <c r="AC1333">
        <v>2</v>
      </c>
      <c r="AD1333">
        <f>VLOOKUP($F1333,'(참고)타워 스텟 가치'!$B$12:$L$16,AD$2,0)+(VLOOKUP($F1333,'(참고)타워 스텟 가치'!$B$12:$L$16,AD$2,0)*$E1333)</f>
        <v>906.18750000000364</v>
      </c>
      <c r="AE1333">
        <f>VLOOKUP($F1333,'(참고)타워 스텟 가치'!$B$12:$L$16,AE$2,0)+(VLOOKUP($F1333,'(참고)타워 스텟 가치'!$B$12:$L$16,AE$2,0)*$E1333)</f>
        <v>1087.4250000000043</v>
      </c>
      <c r="AF1333">
        <f>VLOOKUP($F1333,'(참고)타워 스텟 가치'!$B$12:$L$16,AF$2,0)+(VLOOKUP($F1333,'(참고)타워 스텟 가치'!$B$12:$L$16,AF$2,0)*$E1333)</f>
        <v>537000.00000000221</v>
      </c>
      <c r="AG1333">
        <f>VLOOKUP($F1333,'(참고)타워 스텟 가치'!$B$12:$L$16,AG$2,0)+(VLOOKUP($F1333,'(참고)타워 스텟 가치'!$B$12:$L$16,AG$2,0)*$E1333)</f>
        <v>5437.1250000000218</v>
      </c>
      <c r="AH1333">
        <f>VLOOKUP($F1333,'(참고)타워 스텟 가치'!$B$12:$L$16,AH$2,0)+(VLOOKUP($F1333,'(참고)타워 스텟 가치'!$B$12:$L$16,AH$2,0)*$E1333)</f>
        <v>181.23750000000072</v>
      </c>
      <c r="AI1333">
        <f>VLOOKUP($F1333,'(참고)타워 스텟 가치'!$B$12:$L$16,AI$2,0)+(VLOOKUP($F1333,'(참고)타워 스텟 가치'!$B$12:$L$16,AI$2,0)*$E1333)</f>
        <v>32.220000000000127</v>
      </c>
      <c r="AJ1333">
        <f>VLOOKUP($F1333,'(참고)타워 스텟 가치'!$B$12:$L$16,AJ$2,0)+(VLOOKUP($F1333,'(참고)타워 스텟 가치'!$B$12:$L$16,AJ$2,0)*$E1333)</f>
        <v>0</v>
      </c>
      <c r="AK1333">
        <f>VLOOKUP($F1333,'(참고)타워 스텟 가치'!$B$12:$L$16,AK$2,0)+(VLOOKUP($F1333,'(참고)타워 스텟 가치'!$B$12:$L$16,AK$2,0)*$E1333)</f>
        <v>0</v>
      </c>
      <c r="AL1333">
        <f>VLOOKUP($F1333,'(참고)타워 스텟 가치'!$B$12:$L$16,AL$2,0)+(VLOOKUP($F1333,'(참고)타워 스텟 가치'!$B$12:$L$16,AL$2,0)*$E1333)</f>
        <v>214.80000000000086</v>
      </c>
      <c r="AM1333">
        <f>SUM('스테이지별 몬스터 스텟'!AD1333*'(참고)타워 스텟 가치'!$Q$17,'스테이지별 몬스터 스텟'!AE1333*'(참고)타워 스텟 가치'!$R$17,'스테이지별 몬스터 스텟'!AF1333*'(참고)타워 스텟 가치'!$S$17,'스테이지별 몬스터 스텟'!AG1333*'(참고)타워 스텟 가치'!$T$17,'스테이지별 몬스터 스텟'!AH1333*'(참고)타워 스텟 가치'!$U$17,'스테이지별 몬스터 스텟'!AI1333*'(참고)타워 스텟 가치'!$V$17,'스테이지별 몬스터 스텟'!AJ1333*'(참고)타워 스텟 가치'!$W$17,'스테이지별 몬스터 스텟'!AK1333*'(참고)타워 스텟 가치'!$X$17,'스테이지별 몬스터 스텟'!AL1333*'(참고)타워 스텟 가치'!$Y$17)</f>
        <v>820642.05750000325</v>
      </c>
      <c r="AN1333">
        <v>3</v>
      </c>
    </row>
    <row r="1334" spans="3:40" x14ac:dyDescent="0.3">
      <c r="C1334">
        <v>5</v>
      </c>
      <c r="D1334">
        <f t="shared" si="62"/>
        <v>266</v>
      </c>
      <c r="E1334" s="52">
        <f>VLOOKUP(D1334,'스테이지별 난이도 설정'!B:C,2,0)</f>
        <v>106.40000000000043</v>
      </c>
      <c r="F1334" t="str">
        <f t="shared" si="63"/>
        <v>스페셜</v>
      </c>
      <c r="G1334">
        <f t="shared" si="61"/>
        <v>6</v>
      </c>
      <c r="H1334">
        <f>VLOOKUP($F1334,'(참고)타워 스텟 가치'!$B$2:$L$6,H$2,0)+(VLOOKUP($F1334,'(참고)타워 스텟 가치'!$B$2:$L$6,H$2,0)*$E1334)</f>
        <v>4077.8437500000164</v>
      </c>
      <c r="I1334">
        <f>VLOOKUP($F1334,'(참고)타워 스텟 가치'!$B$2:$L$6,I$2,0)+(VLOOKUP($F1334,'(참고)타워 스텟 가치'!$B$2:$L$6,I$2,0)*$E1334)</f>
        <v>815.56875000000332</v>
      </c>
      <c r="J1334">
        <f>VLOOKUP($F1334,'(참고)타워 스텟 가치'!$B$2:$L$6,J$2,0)+(VLOOKUP($F1334,'(참고)타워 스텟 가치'!$B$2:$L$6,J$2,0)*$E1334)</f>
        <v>537000.00000000221</v>
      </c>
      <c r="K1334">
        <f>VLOOKUP($F1334,'(참고)타워 스텟 가치'!$B$2:$L$6,K$2,0)+(VLOOKUP($F1334,'(참고)타워 스텟 가치'!$B$2:$L$6,K$2,0)*$E1334)</f>
        <v>16311.375000000065</v>
      </c>
      <c r="L1334">
        <f>VLOOKUP($F1334,'(참고)타워 스텟 가치'!$B$2:$L$6,L$2,0)+(VLOOKUP($F1334,'(참고)타워 스텟 가치'!$B$2:$L$6,L$2,0)*$E1334)</f>
        <v>271.85625000000107</v>
      </c>
      <c r="M1334">
        <f>VLOOKUP($F1334,'(참고)타워 스텟 가치'!$B$2:$L$6,M$2,0)+(VLOOKUP($F1334,'(참고)타워 스텟 가치'!$B$2:$L$6,M$2,0)*$E1334)</f>
        <v>32.220000000000127</v>
      </c>
      <c r="N1334">
        <f>VLOOKUP($F1334,'(참고)타워 스텟 가치'!$B$2:$L$6,N$2,0)+(VLOOKUP($F1334,'(참고)타워 스텟 가치'!$B$2:$L$6,N$2,0)*$E1334)</f>
        <v>0</v>
      </c>
      <c r="O1334">
        <f>VLOOKUP($F1334,'(참고)타워 스텟 가치'!$B$2:$L$6,O$2,0)+(VLOOKUP($F1334,'(참고)타워 스텟 가치'!$B$2:$L$6,O$2,0)*$E1334)</f>
        <v>0</v>
      </c>
      <c r="P1334">
        <f>VLOOKUP($F1334,'(참고)타워 스텟 가치'!$B$2:$L$6,P$2,0)+(VLOOKUP($F1334,'(참고)타워 스텟 가치'!$B$2:$L$6,P$2,0)*$E1334)</f>
        <v>107.40000000000043</v>
      </c>
      <c r="Q1334">
        <f>SUM('스테이지별 몬스터 스텟'!H1334*'(참고)타워 스텟 가치'!$Q$17,'스테이지별 몬스터 스텟'!I1334*'(참고)타워 스텟 가치'!$R$17,'스테이지별 몬스터 스텟'!J1334*'(참고)타워 스텟 가치'!$S$17,'스테이지별 몬스터 스텟'!K1334*'(참고)타워 스텟 가치'!$T$17,'스테이지별 몬스터 스텟'!L1334*'(참고)타워 스텟 가치'!$U$17,'스테이지별 몬스터 스텟'!M1334*'(참고)타워 스텟 가치'!$V$17,'스테이지별 몬스터 스텟'!N1334*'(참고)타워 스텟 가치'!$W$17,'스테이지별 몬스터 스텟'!O1334*'(참고)타워 스텟 가치'!$X$17,'스테이지별 몬스터 스텟'!P1334*'(참고)타워 스텟 가치'!$Y$17)</f>
        <v>848292.52312500344</v>
      </c>
      <c r="R1334">
        <v>1</v>
      </c>
      <c r="S1334">
        <f>VLOOKUP($F1334,'(참고)타워 스텟 가치'!$B$7:$L$11,S$2,0)+(VLOOKUP($F1334,'(참고)타워 스텟 가치'!$B$7:$L$11,S$2,0)*$E1334)</f>
        <v>1359.2812500000055</v>
      </c>
      <c r="T1334">
        <f>VLOOKUP($F1334,'(참고)타워 스텟 가치'!$B$7:$L$11,T$2,0)+(VLOOKUP($F1334,'(참고)타워 스텟 가치'!$B$7:$L$11,T$2,0)*$E1334)</f>
        <v>2446.7062500000097</v>
      </c>
      <c r="U1334">
        <f>VLOOKUP($F1334,'(참고)타워 스텟 가치'!$B$7:$L$11,U$2,0)+(VLOOKUP($F1334,'(참고)타워 스텟 가치'!$B$7:$L$11,U$2,0)*$E1334)</f>
        <v>537000.00000000221</v>
      </c>
      <c r="V1334">
        <f>VLOOKUP($F1334,'(참고)타워 스텟 가치'!$B$7:$L$11,V$2,0)+(VLOOKUP($F1334,'(참고)타워 스텟 가치'!$B$7:$L$11,V$2,0)*$E1334)</f>
        <v>16311.375000000065</v>
      </c>
      <c r="W1334">
        <f>VLOOKUP($F1334,'(참고)타워 스텟 가치'!$B$7:$L$11,W$2,0)+(VLOOKUP($F1334,'(참고)타워 스텟 가치'!$B$7:$L$11,W$2,0)*$E1334)</f>
        <v>271.85625000000107</v>
      </c>
      <c r="X1334">
        <f>VLOOKUP($F1334,'(참고)타워 스텟 가치'!$B$7:$L$11,X$2,0)+(VLOOKUP($F1334,'(참고)타워 스텟 가치'!$B$7:$L$11,X$2,0)*$E1334)</f>
        <v>32.220000000000127</v>
      </c>
      <c r="Y1334">
        <f>VLOOKUP($F1334,'(참고)타워 스텟 가치'!$B$7:$L$11,Y$2,0)+(VLOOKUP($F1334,'(참고)타워 스텟 가치'!$B$7:$L$11,Y$2,0)*$E1334)</f>
        <v>0</v>
      </c>
      <c r="Z1334">
        <f>VLOOKUP($F1334,'(참고)타워 스텟 가치'!$B$7:$L$11,Z$2,0)+(VLOOKUP($F1334,'(참고)타워 스텟 가치'!$B$7:$L$11,Z$2,0)*$E1334)</f>
        <v>0</v>
      </c>
      <c r="AA1334">
        <f>VLOOKUP($F1334,'(참고)타워 스텟 가치'!$B$7:$L$11,AA$2,0)+(VLOOKUP($F1334,'(참고)타워 스텟 가치'!$B$7:$L$11,AA$2,0)*$E1334)</f>
        <v>107.40000000000043</v>
      </c>
      <c r="AB1334">
        <f>SUM('스테이지별 몬스터 스텟'!S1334*'(참고)타워 스텟 가치'!$Q$17,'스테이지별 몬스터 스텟'!T1334*'(참고)타워 스텟 가치'!$R$17,'스테이지별 몬스터 스텟'!U1334*'(참고)타워 스텟 가치'!$S$17,'스테이지별 몬스터 스텟'!V1334*'(참고)타워 스텟 가치'!$T$17,'스테이지별 몬스터 스텟'!W1334*'(참고)타워 스텟 가치'!$U$17,'스테이지별 몬스터 스텟'!X1334*'(참고)타워 스텟 가치'!$V$17,'스테이지별 몬스터 스텟'!Y1334*'(참고)타워 스텟 가치'!$W$17,'스테이지별 몬스터 스텟'!Z1334*'(참고)타워 스텟 가치'!$X$17,'스테이지별 몬스터 스텟'!AA1334*'(참고)타워 스텟 가치'!$Y$17)</f>
        <v>845302.10437500349</v>
      </c>
      <c r="AC1334">
        <v>2</v>
      </c>
      <c r="AD1334">
        <f>VLOOKUP($F1334,'(참고)타워 스텟 가치'!$B$12:$L$16,AD$2,0)+(VLOOKUP($F1334,'(참고)타워 스텟 가치'!$B$12:$L$16,AD$2,0)*$E1334)</f>
        <v>1359.2812500000055</v>
      </c>
      <c r="AE1334">
        <f>VLOOKUP($F1334,'(참고)타워 스텟 가치'!$B$12:$L$16,AE$2,0)+(VLOOKUP($F1334,'(참고)타워 스텟 가치'!$B$12:$L$16,AE$2,0)*$E1334)</f>
        <v>1631.1375000000066</v>
      </c>
      <c r="AF1334">
        <f>VLOOKUP($F1334,'(참고)타워 스텟 가치'!$B$12:$L$16,AF$2,0)+(VLOOKUP($F1334,'(참고)타워 스텟 가치'!$B$12:$L$16,AF$2,0)*$E1334)</f>
        <v>537000.00000000221</v>
      </c>
      <c r="AG1334">
        <f>VLOOKUP($F1334,'(참고)타워 스텟 가치'!$B$12:$L$16,AG$2,0)+(VLOOKUP($F1334,'(참고)타워 스텟 가치'!$B$12:$L$16,AG$2,0)*$E1334)</f>
        <v>8155.6875000000327</v>
      </c>
      <c r="AH1334">
        <f>VLOOKUP($F1334,'(참고)타워 스텟 가치'!$B$12:$L$16,AH$2,0)+(VLOOKUP($F1334,'(참고)타워 스텟 가치'!$B$12:$L$16,AH$2,0)*$E1334)</f>
        <v>271.85625000000107</v>
      </c>
      <c r="AI1334">
        <f>VLOOKUP($F1334,'(참고)타워 스텟 가치'!$B$12:$L$16,AI$2,0)+(VLOOKUP($F1334,'(참고)타워 스텟 가치'!$B$12:$L$16,AI$2,0)*$E1334)</f>
        <v>32.220000000000127</v>
      </c>
      <c r="AJ1334">
        <f>VLOOKUP($F1334,'(참고)타워 스텟 가치'!$B$12:$L$16,AJ$2,0)+(VLOOKUP($F1334,'(참고)타워 스텟 가치'!$B$12:$L$16,AJ$2,0)*$E1334)</f>
        <v>0</v>
      </c>
      <c r="AK1334">
        <f>VLOOKUP($F1334,'(참고)타워 스텟 가치'!$B$12:$L$16,AK$2,0)+(VLOOKUP($F1334,'(참고)타워 스텟 가치'!$B$12:$L$16,AK$2,0)*$E1334)</f>
        <v>0</v>
      </c>
      <c r="AL1334">
        <f>VLOOKUP($F1334,'(참고)타워 스텟 가치'!$B$12:$L$16,AL$2,0)+(VLOOKUP($F1334,'(참고)타워 스텟 가치'!$B$12:$L$16,AL$2,0)*$E1334)</f>
        <v>214.80000000000086</v>
      </c>
      <c r="AM1334">
        <f>SUM('스테이지별 몬스터 스텟'!AD1334*'(참고)타워 스텟 가치'!$Q$17,'스테이지별 몬스터 스텟'!AE1334*'(참고)타워 스텟 가치'!$R$17,'스테이지별 몬스터 스텟'!AF1334*'(참고)타워 스텟 가치'!$S$17,'스테이지별 몬스터 스텟'!AG1334*'(참고)타워 스텟 가치'!$T$17,'스테이지별 몬스터 스텟'!AH1334*'(참고)타워 스텟 가치'!$U$17,'스테이지별 몬스터 스텟'!AI1334*'(참고)타워 스텟 가치'!$V$17,'스테이지별 몬스터 스텟'!AJ1334*'(참고)타워 스텟 가치'!$W$17,'스테이지별 몬스터 스텟'!AK1334*'(참고)타워 스텟 가치'!$X$17,'스테이지별 몬스터 스텟'!AL1334*'(참고)타워 스텟 가치'!$Y$17)</f>
        <v>827982.17625000339</v>
      </c>
      <c r="AN1334">
        <v>3</v>
      </c>
    </row>
    <row r="1335" spans="3:40" x14ac:dyDescent="0.3">
      <c r="C1335">
        <v>1</v>
      </c>
      <c r="D1335">
        <f t="shared" si="62"/>
        <v>267</v>
      </c>
      <c r="E1335" s="52">
        <f>VLOOKUP(D1335,'스테이지별 난이도 설정'!B:C,2,0)</f>
        <v>106.80000000000044</v>
      </c>
      <c r="F1335" t="str">
        <f t="shared" si="63"/>
        <v>일반</v>
      </c>
      <c r="G1335">
        <f t="shared" si="61"/>
        <v>6</v>
      </c>
      <c r="H1335">
        <f>VLOOKUP($F1335,'(참고)타워 스텟 가치'!$B$2:$L$6,H$2,0)+(VLOOKUP($F1335,'(참고)타워 스텟 가치'!$B$2:$L$6,H$2,0)*$E1335)</f>
        <v>808.5000000000033</v>
      </c>
      <c r="I1335">
        <f>VLOOKUP($F1335,'(참고)타워 스텟 가치'!$B$2:$L$6,I$2,0)+(VLOOKUP($F1335,'(참고)타워 스텟 가치'!$B$2:$L$6,I$2,0)*$E1335)</f>
        <v>161.70000000000067</v>
      </c>
      <c r="J1335">
        <f>VLOOKUP($F1335,'(참고)타워 스텟 가치'!$B$2:$L$6,J$2,0)+(VLOOKUP($F1335,'(참고)타워 스텟 가치'!$B$2:$L$6,J$2,0)*$E1335)</f>
        <v>539000.00000000221</v>
      </c>
      <c r="K1335">
        <f>VLOOKUP($F1335,'(참고)타워 스텟 가치'!$B$2:$L$6,K$2,0)+(VLOOKUP($F1335,'(참고)타워 스텟 가치'!$B$2:$L$6,K$2,0)*$E1335)</f>
        <v>3234.0000000000132</v>
      </c>
      <c r="L1335">
        <f>VLOOKUP($F1335,'(참고)타워 스텟 가치'!$B$2:$L$6,L$2,0)+(VLOOKUP($F1335,'(참고)타워 스텟 가치'!$B$2:$L$6,L$2,0)*$E1335)</f>
        <v>53.900000000000219</v>
      </c>
      <c r="M1335">
        <f>VLOOKUP($F1335,'(참고)타워 스텟 가치'!$B$2:$L$6,M$2,0)+(VLOOKUP($F1335,'(참고)타워 스텟 가치'!$B$2:$L$6,M$2,0)*$E1335)</f>
        <v>32.340000000000124</v>
      </c>
      <c r="N1335">
        <f>VLOOKUP($F1335,'(참고)타워 스텟 가치'!$B$2:$L$6,N$2,0)+(VLOOKUP($F1335,'(참고)타워 스텟 가치'!$B$2:$L$6,N$2,0)*$E1335)</f>
        <v>0</v>
      </c>
      <c r="O1335">
        <f>VLOOKUP($F1335,'(참고)타워 스텟 가치'!$B$2:$L$6,O$2,0)+(VLOOKUP($F1335,'(참고)타워 스텟 가치'!$B$2:$L$6,O$2,0)*$E1335)</f>
        <v>0</v>
      </c>
      <c r="P1335">
        <f>VLOOKUP($F1335,'(참고)타워 스텟 가치'!$B$2:$L$6,P$2,0)+(VLOOKUP($F1335,'(참고)타워 스텟 가치'!$B$2:$L$6,P$2,0)*$E1335)</f>
        <v>75.460000000000306</v>
      </c>
      <c r="Q1335">
        <f>SUM('스테이지별 몬스터 스텟'!H1335*'(참고)타워 스텟 가치'!$Q$17,'스테이지별 몬스터 스텟'!I1335*'(참고)타워 스텟 가치'!$R$17,'스테이지별 몬스터 스텟'!J1335*'(참고)타워 스텟 가치'!$S$17,'스테이지별 몬스터 스텟'!K1335*'(참고)타워 스텟 가치'!$T$17,'스테이지별 몬스터 스텟'!L1335*'(참고)타워 스텟 가치'!$U$17,'스테이지별 몬스터 스텟'!M1335*'(참고)타워 스텟 가치'!$V$17,'스테이지별 몬스터 스텟'!N1335*'(참고)타워 스텟 가치'!$W$17,'스테이지별 몬스터 스텟'!O1335*'(참고)타워 스텟 가치'!$X$17,'스테이지별 몬스터 스텟'!P1335*'(참고)타워 스텟 가치'!$Y$17)</f>
        <v>817118.61000000336</v>
      </c>
      <c r="R1335">
        <v>1</v>
      </c>
      <c r="S1335">
        <f>VLOOKUP($F1335,'(참고)타워 스텟 가치'!$B$7:$L$11,S$2,0)+(VLOOKUP($F1335,'(참고)타워 스텟 가치'!$B$7:$L$11,S$2,0)*$E1335)</f>
        <v>269.50000000000108</v>
      </c>
      <c r="T1335">
        <f>VLOOKUP($F1335,'(참고)타워 스텟 가치'!$B$7:$L$11,T$2,0)+(VLOOKUP($F1335,'(참고)타워 스텟 가치'!$B$7:$L$11,T$2,0)*$E1335)</f>
        <v>485.10000000000196</v>
      </c>
      <c r="U1335">
        <f>VLOOKUP($F1335,'(참고)타워 스텟 가치'!$B$7:$L$11,U$2,0)+(VLOOKUP($F1335,'(참고)타워 스텟 가치'!$B$7:$L$11,U$2,0)*$E1335)</f>
        <v>539000.00000000221</v>
      </c>
      <c r="V1335">
        <f>VLOOKUP($F1335,'(참고)타워 스텟 가치'!$B$7:$L$11,V$2,0)+(VLOOKUP($F1335,'(참고)타워 스텟 가치'!$B$7:$L$11,V$2,0)*$E1335)</f>
        <v>3234.0000000000132</v>
      </c>
      <c r="W1335">
        <f>VLOOKUP($F1335,'(참고)타워 스텟 가치'!$B$7:$L$11,W$2,0)+(VLOOKUP($F1335,'(참고)타워 스텟 가치'!$B$7:$L$11,W$2,0)*$E1335)</f>
        <v>53.900000000000219</v>
      </c>
      <c r="X1335">
        <f>VLOOKUP($F1335,'(참고)타워 스텟 가치'!$B$7:$L$11,X$2,0)+(VLOOKUP($F1335,'(참고)타워 스텟 가치'!$B$7:$L$11,X$2,0)*$E1335)</f>
        <v>32.340000000000124</v>
      </c>
      <c r="Y1335">
        <f>VLOOKUP($F1335,'(참고)타워 스텟 가치'!$B$7:$L$11,Y$2,0)+(VLOOKUP($F1335,'(참고)타워 스텟 가치'!$B$7:$L$11,Y$2,0)*$E1335)</f>
        <v>0</v>
      </c>
      <c r="Z1335">
        <f>VLOOKUP($F1335,'(참고)타워 스텟 가치'!$B$7:$L$11,Z$2,0)+(VLOOKUP($F1335,'(참고)타워 스텟 가치'!$B$7:$L$11,Z$2,0)*$E1335)</f>
        <v>0</v>
      </c>
      <c r="AA1335">
        <f>VLOOKUP($F1335,'(참고)타워 스텟 가치'!$B$7:$L$11,AA$2,0)+(VLOOKUP($F1335,'(참고)타워 스텟 가치'!$B$7:$L$11,AA$2,0)*$E1335)</f>
        <v>75.460000000000306</v>
      </c>
      <c r="AB1335">
        <f>SUM('스테이지별 몬스터 스텟'!S1335*'(참고)타워 스텟 가치'!$Q$17,'스테이지별 몬스터 스텟'!T1335*'(참고)타워 스텟 가치'!$R$17,'스테이지별 몬스터 스텟'!U1335*'(참고)타워 스텟 가치'!$S$17,'스테이지별 몬스터 스텟'!V1335*'(참고)타워 스텟 가치'!$T$17,'스테이지별 몬스터 스텟'!W1335*'(참고)타워 스텟 가치'!$U$17,'스테이지별 몬스터 스텟'!X1335*'(참고)타워 스텟 가치'!$V$17,'스테이지별 몬스터 스텟'!Y1335*'(참고)타워 스텟 가치'!$W$17,'스테이지별 몬스터 스텟'!Z1335*'(참고)타워 스텟 가치'!$X$17,'스테이지별 몬스터 스텟'!AA1335*'(참고)타워 스텟 가치'!$Y$17)</f>
        <v>816525.71000000334</v>
      </c>
      <c r="AC1335">
        <v>2</v>
      </c>
      <c r="AD1335">
        <f>VLOOKUP($F1335,'(참고)타워 스텟 가치'!$B$12:$L$16,AD$2,0)+(VLOOKUP($F1335,'(참고)타워 스텟 가치'!$B$12:$L$16,AD$2,0)*$E1335)</f>
        <v>269.50000000000108</v>
      </c>
      <c r="AE1335">
        <f>VLOOKUP($F1335,'(참고)타워 스텟 가치'!$B$12:$L$16,AE$2,0)+(VLOOKUP($F1335,'(참고)타워 스텟 가치'!$B$12:$L$16,AE$2,0)*$E1335)</f>
        <v>323.40000000000134</v>
      </c>
      <c r="AF1335">
        <f>VLOOKUP($F1335,'(참고)타워 스텟 가치'!$B$12:$L$16,AF$2,0)+(VLOOKUP($F1335,'(참고)타워 스텟 가치'!$B$12:$L$16,AF$2,0)*$E1335)</f>
        <v>539000.00000000221</v>
      </c>
      <c r="AG1335">
        <f>VLOOKUP($F1335,'(참고)타워 스텟 가치'!$B$12:$L$16,AG$2,0)+(VLOOKUP($F1335,'(참고)타워 스텟 가치'!$B$12:$L$16,AG$2,0)*$E1335)</f>
        <v>1617.0000000000066</v>
      </c>
      <c r="AH1335">
        <f>VLOOKUP($F1335,'(참고)타워 스텟 가치'!$B$12:$L$16,AH$2,0)+(VLOOKUP($F1335,'(참고)타워 스텟 가치'!$B$12:$L$16,AH$2,0)*$E1335)</f>
        <v>53.900000000000219</v>
      </c>
      <c r="AI1335">
        <f>VLOOKUP($F1335,'(참고)타워 스텟 가치'!$B$12:$L$16,AI$2,0)+(VLOOKUP($F1335,'(참고)타워 스텟 가치'!$B$12:$L$16,AI$2,0)*$E1335)</f>
        <v>32.340000000000124</v>
      </c>
      <c r="AJ1335">
        <f>VLOOKUP($F1335,'(참고)타워 스텟 가치'!$B$12:$L$16,AJ$2,0)+(VLOOKUP($F1335,'(참고)타워 스텟 가치'!$B$12:$L$16,AJ$2,0)*$E1335)</f>
        <v>0</v>
      </c>
      <c r="AK1335">
        <f>VLOOKUP($F1335,'(참고)타워 스텟 가치'!$B$12:$L$16,AK$2,0)+(VLOOKUP($F1335,'(참고)타워 스텟 가치'!$B$12:$L$16,AK$2,0)*$E1335)</f>
        <v>0</v>
      </c>
      <c r="AL1335">
        <f>VLOOKUP($F1335,'(참고)타워 스텟 가치'!$B$12:$L$16,AL$2,0)+(VLOOKUP($F1335,'(참고)타워 스텟 가치'!$B$12:$L$16,AL$2,0)*$E1335)</f>
        <v>150.92000000000061</v>
      </c>
      <c r="AM1335">
        <f>SUM('스테이지별 몬스터 스텟'!AD1335*'(참고)타워 스텟 가치'!$Q$17,'스테이지별 몬스터 스텟'!AE1335*'(참고)타워 스텟 가치'!$R$17,'스테이지별 몬스터 스텟'!AF1335*'(참고)타워 스텟 가치'!$S$17,'스테이지별 몬스터 스텟'!AG1335*'(참고)타워 스텟 가치'!$T$17,'스테이지별 몬스터 스텟'!AH1335*'(참고)타워 스텟 가치'!$U$17,'스테이지별 몬스터 스텟'!AI1335*'(참고)타워 스텟 가치'!$V$17,'스테이지별 몬스터 스텟'!AJ1335*'(참고)타워 스텟 가치'!$W$17,'스테이지별 몬스터 스텟'!AK1335*'(참고)타워 스텟 가치'!$X$17,'스테이지별 몬스터 스텟'!AL1335*'(참고)타워 스텟 가치'!$Y$17)</f>
        <v>813200.08000000322</v>
      </c>
      <c r="AN1335">
        <v>3</v>
      </c>
    </row>
    <row r="1336" spans="3:40" x14ac:dyDescent="0.3">
      <c r="C1336">
        <v>2</v>
      </c>
      <c r="D1336">
        <f t="shared" si="62"/>
        <v>267</v>
      </c>
      <c r="E1336" s="52">
        <f>VLOOKUP(D1336,'스테이지별 난이도 설정'!B:C,2,0)</f>
        <v>106.80000000000044</v>
      </c>
      <c r="F1336" t="str">
        <f t="shared" si="63"/>
        <v>레어</v>
      </c>
      <c r="G1336">
        <f t="shared" si="61"/>
        <v>6</v>
      </c>
      <c r="H1336">
        <f>VLOOKUP($F1336,'(참고)타워 스텟 가치'!$B$2:$L$6,H$2,0)+(VLOOKUP($F1336,'(참고)타워 스텟 가치'!$B$2:$L$6,H$2,0)*$E1336)</f>
        <v>1212.750000000005</v>
      </c>
      <c r="I1336">
        <f>VLOOKUP($F1336,'(참고)타워 스텟 가치'!$B$2:$L$6,I$2,0)+(VLOOKUP($F1336,'(참고)타워 스텟 가치'!$B$2:$L$6,I$2,0)*$E1336)</f>
        <v>242.55000000000098</v>
      </c>
      <c r="J1336">
        <f>VLOOKUP($F1336,'(참고)타워 스텟 가치'!$B$2:$L$6,J$2,0)+(VLOOKUP($F1336,'(참고)타워 스텟 가치'!$B$2:$L$6,J$2,0)*$E1336)</f>
        <v>539000.00000000221</v>
      </c>
      <c r="K1336">
        <f>VLOOKUP($F1336,'(참고)타워 스텟 가치'!$B$2:$L$6,K$2,0)+(VLOOKUP($F1336,'(참고)타워 스텟 가치'!$B$2:$L$6,K$2,0)*$E1336)</f>
        <v>4851.00000000002</v>
      </c>
      <c r="L1336">
        <f>VLOOKUP($F1336,'(참고)타워 스텟 가치'!$B$2:$L$6,L$2,0)+(VLOOKUP($F1336,'(참고)타워 스텟 가치'!$B$2:$L$6,L$2,0)*$E1336)</f>
        <v>80.850000000000335</v>
      </c>
      <c r="M1336">
        <f>VLOOKUP($F1336,'(참고)타워 스텟 가치'!$B$2:$L$6,M$2,0)+(VLOOKUP($F1336,'(참고)타워 스텟 가치'!$B$2:$L$6,M$2,0)*$E1336)</f>
        <v>32.340000000000124</v>
      </c>
      <c r="N1336">
        <f>VLOOKUP($F1336,'(참고)타워 스텟 가치'!$B$2:$L$6,N$2,0)+(VLOOKUP($F1336,'(참고)타워 스텟 가치'!$B$2:$L$6,N$2,0)*$E1336)</f>
        <v>0</v>
      </c>
      <c r="O1336">
        <f>VLOOKUP($F1336,'(참고)타워 스텟 가치'!$B$2:$L$6,O$2,0)+(VLOOKUP($F1336,'(참고)타워 스텟 가치'!$B$2:$L$6,O$2,0)*$E1336)</f>
        <v>0</v>
      </c>
      <c r="P1336">
        <f>VLOOKUP($F1336,'(참고)타워 스텟 가치'!$B$2:$L$6,P$2,0)+(VLOOKUP($F1336,'(참고)타워 스텟 가치'!$B$2:$L$6,P$2,0)*$E1336)</f>
        <v>75.460000000000306</v>
      </c>
      <c r="Q1336">
        <f>SUM('스테이지별 몬스터 스텟'!H1336*'(참고)타워 스텟 가치'!$Q$17,'스테이지별 몬스터 스텟'!I1336*'(참고)타워 스텟 가치'!$R$17,'스테이지별 몬스터 스텟'!J1336*'(참고)타워 스텟 가치'!$S$17,'스테이지별 몬스터 스텟'!K1336*'(참고)타워 스텟 가치'!$T$17,'스테이지별 몬스터 스텟'!L1336*'(참고)타워 스텟 가치'!$U$17,'스테이지별 몬스터 스텟'!M1336*'(참고)타워 스텟 가치'!$V$17,'스테이지별 몬스터 스텟'!N1336*'(참고)타워 스텟 가치'!$W$17,'스테이지별 몬스터 스텟'!O1336*'(참고)타워 스텟 가치'!$X$17,'스테이지별 몬스터 스텟'!P1336*'(참고)타워 스텟 가치'!$Y$17)</f>
        <v>821336.28500000318</v>
      </c>
      <c r="R1336">
        <v>1</v>
      </c>
      <c r="S1336">
        <f>VLOOKUP($F1336,'(참고)타워 스텟 가치'!$B$7:$L$11,S$2,0)+(VLOOKUP($F1336,'(참고)타워 스텟 가치'!$B$7:$L$11,S$2,0)*$E1336)</f>
        <v>404.25000000000165</v>
      </c>
      <c r="T1336">
        <f>VLOOKUP($F1336,'(참고)타워 스텟 가치'!$B$7:$L$11,T$2,0)+(VLOOKUP($F1336,'(참고)타워 스텟 가치'!$B$7:$L$11,T$2,0)*$E1336)</f>
        <v>727.65000000000293</v>
      </c>
      <c r="U1336">
        <f>VLOOKUP($F1336,'(참고)타워 스텟 가치'!$B$7:$L$11,U$2,0)+(VLOOKUP($F1336,'(참고)타워 스텟 가치'!$B$7:$L$11,U$2,0)*$E1336)</f>
        <v>539000.00000000221</v>
      </c>
      <c r="V1336">
        <f>VLOOKUP($F1336,'(참고)타워 스텟 가치'!$B$7:$L$11,V$2,0)+(VLOOKUP($F1336,'(참고)타워 스텟 가치'!$B$7:$L$11,V$2,0)*$E1336)</f>
        <v>4851.00000000002</v>
      </c>
      <c r="W1336">
        <f>VLOOKUP($F1336,'(참고)타워 스텟 가치'!$B$7:$L$11,W$2,0)+(VLOOKUP($F1336,'(참고)타워 스텟 가치'!$B$7:$L$11,W$2,0)*$E1336)</f>
        <v>80.850000000000335</v>
      </c>
      <c r="X1336">
        <f>VLOOKUP($F1336,'(참고)타워 스텟 가치'!$B$7:$L$11,X$2,0)+(VLOOKUP($F1336,'(참고)타워 스텟 가치'!$B$7:$L$11,X$2,0)*$E1336)</f>
        <v>32.340000000000124</v>
      </c>
      <c r="Y1336">
        <f>VLOOKUP($F1336,'(참고)타워 스텟 가치'!$B$7:$L$11,Y$2,0)+(VLOOKUP($F1336,'(참고)타워 스텟 가치'!$B$7:$L$11,Y$2,0)*$E1336)</f>
        <v>0</v>
      </c>
      <c r="Z1336">
        <f>VLOOKUP($F1336,'(참고)타워 스텟 가치'!$B$7:$L$11,Z$2,0)+(VLOOKUP($F1336,'(참고)타워 스텟 가치'!$B$7:$L$11,Z$2,0)*$E1336)</f>
        <v>0</v>
      </c>
      <c r="AA1336">
        <f>VLOOKUP($F1336,'(참고)타워 스텟 가치'!$B$7:$L$11,AA$2,0)+(VLOOKUP($F1336,'(참고)타워 스텟 가치'!$B$7:$L$11,AA$2,0)*$E1336)</f>
        <v>75.460000000000306</v>
      </c>
      <c r="AB1336">
        <f>SUM('스테이지별 몬스터 스텟'!S1336*'(참고)타워 스텟 가치'!$Q$17,'스테이지별 몬스터 스텟'!T1336*'(참고)타워 스텟 가치'!$R$17,'스테이지별 몬스터 스텟'!U1336*'(참고)타워 스텟 가치'!$S$17,'스테이지별 몬스터 스텟'!V1336*'(참고)타워 스텟 가치'!$T$17,'스테이지별 몬스터 스텟'!W1336*'(참고)타워 스텟 가치'!$U$17,'스테이지별 몬스터 스텟'!X1336*'(참고)타워 스텟 가치'!$V$17,'스테이지별 몬스터 스텟'!Y1336*'(참고)타워 스텟 가치'!$W$17,'스테이지별 몬스터 스텟'!Z1336*'(참고)타워 스텟 가치'!$X$17,'스테이지별 몬스터 스텟'!AA1336*'(참고)타워 스텟 가치'!$Y$17)</f>
        <v>820446.9350000032</v>
      </c>
      <c r="AC1336">
        <v>2</v>
      </c>
      <c r="AD1336">
        <f>VLOOKUP($F1336,'(참고)타워 스텟 가치'!$B$12:$L$16,AD$2,0)+(VLOOKUP($F1336,'(참고)타워 스텟 가치'!$B$12:$L$16,AD$2,0)*$E1336)</f>
        <v>404.25000000000165</v>
      </c>
      <c r="AE1336">
        <f>VLOOKUP($F1336,'(참고)타워 스텟 가치'!$B$12:$L$16,AE$2,0)+(VLOOKUP($F1336,'(참고)타워 스텟 가치'!$B$12:$L$16,AE$2,0)*$E1336)</f>
        <v>485.10000000000196</v>
      </c>
      <c r="AF1336">
        <f>VLOOKUP($F1336,'(참고)타워 스텟 가치'!$B$12:$L$16,AF$2,0)+(VLOOKUP($F1336,'(참고)타워 스텟 가치'!$B$12:$L$16,AF$2,0)*$E1336)</f>
        <v>539000.00000000221</v>
      </c>
      <c r="AG1336">
        <f>VLOOKUP($F1336,'(참고)타워 스텟 가치'!$B$12:$L$16,AG$2,0)+(VLOOKUP($F1336,'(참고)타워 스텟 가치'!$B$12:$L$16,AG$2,0)*$E1336)</f>
        <v>2425.50000000001</v>
      </c>
      <c r="AH1336">
        <f>VLOOKUP($F1336,'(참고)타워 스텟 가치'!$B$12:$L$16,AH$2,0)+(VLOOKUP($F1336,'(참고)타워 스텟 가치'!$B$12:$L$16,AH$2,0)*$E1336)</f>
        <v>80.850000000000335</v>
      </c>
      <c r="AI1336">
        <f>VLOOKUP($F1336,'(참고)타워 스텟 가치'!$B$12:$L$16,AI$2,0)+(VLOOKUP($F1336,'(참고)타워 스텟 가치'!$B$12:$L$16,AI$2,0)*$E1336)</f>
        <v>32.340000000000124</v>
      </c>
      <c r="AJ1336">
        <f>VLOOKUP($F1336,'(참고)타워 스텟 가치'!$B$12:$L$16,AJ$2,0)+(VLOOKUP($F1336,'(참고)타워 스텟 가치'!$B$12:$L$16,AJ$2,0)*$E1336)</f>
        <v>0</v>
      </c>
      <c r="AK1336">
        <f>VLOOKUP($F1336,'(참고)타워 스텟 가치'!$B$12:$L$16,AK$2,0)+(VLOOKUP($F1336,'(참고)타워 스텟 가치'!$B$12:$L$16,AK$2,0)*$E1336)</f>
        <v>0</v>
      </c>
      <c r="AL1336">
        <f>VLOOKUP($F1336,'(참고)타워 스텟 가치'!$B$12:$L$16,AL$2,0)+(VLOOKUP($F1336,'(참고)타워 스텟 가치'!$B$12:$L$16,AL$2,0)*$E1336)</f>
        <v>150.92000000000061</v>
      </c>
      <c r="AM1336">
        <f>SUM('스테이지별 몬스터 스텟'!AD1336*'(참고)타워 스텟 가치'!$Q$17,'스테이지별 몬스터 스텟'!AE1336*'(참고)타워 스텟 가치'!$R$17,'스테이지별 몬스터 스텟'!AF1336*'(참고)타워 스텟 가치'!$S$17,'스테이지별 몬스터 스텟'!AG1336*'(참고)타워 스텟 가치'!$T$17,'스테이지별 몬스터 스텟'!AH1336*'(참고)타워 스텟 가치'!$U$17,'스테이지별 몬스터 스텟'!AI1336*'(참고)타워 스텟 가치'!$V$17,'스테이지별 몬스터 스텟'!AJ1336*'(참고)타워 스텟 가치'!$W$17,'스테이지별 몬스터 스텟'!AK1336*'(참고)타워 스텟 가치'!$X$17,'스테이지별 몬스터 스텟'!AL1336*'(참고)타워 스텟 가치'!$Y$17)</f>
        <v>815383.03000000317</v>
      </c>
      <c r="AN1336">
        <v>3</v>
      </c>
    </row>
    <row r="1337" spans="3:40" x14ac:dyDescent="0.3">
      <c r="C1337">
        <v>3</v>
      </c>
      <c r="D1337">
        <f t="shared" si="62"/>
        <v>267</v>
      </c>
      <c r="E1337" s="52">
        <f>VLOOKUP(D1337,'스테이지별 난이도 설정'!B:C,2,0)</f>
        <v>106.80000000000044</v>
      </c>
      <c r="F1337" t="str">
        <f t="shared" si="63"/>
        <v>에픽</v>
      </c>
      <c r="G1337">
        <f t="shared" si="61"/>
        <v>6</v>
      </c>
      <c r="H1337">
        <f>VLOOKUP($F1337,'(참고)타워 스텟 가치'!$B$2:$L$6,H$2,0)+(VLOOKUP($F1337,'(참고)타워 스텟 가치'!$B$2:$L$6,H$2,0)*$E1337)</f>
        <v>1819.1250000000073</v>
      </c>
      <c r="I1337">
        <f>VLOOKUP($F1337,'(참고)타워 스텟 가치'!$B$2:$L$6,I$2,0)+(VLOOKUP($F1337,'(참고)타워 스텟 가치'!$B$2:$L$6,I$2,0)*$E1337)</f>
        <v>363.82500000000147</v>
      </c>
      <c r="J1337">
        <f>VLOOKUP($F1337,'(참고)타워 스텟 가치'!$B$2:$L$6,J$2,0)+(VLOOKUP($F1337,'(참고)타워 스텟 가치'!$B$2:$L$6,J$2,0)*$E1337)</f>
        <v>539000.00000000221</v>
      </c>
      <c r="K1337">
        <f>VLOOKUP($F1337,'(참고)타워 스텟 가치'!$B$2:$L$6,K$2,0)+(VLOOKUP($F1337,'(참고)타워 스텟 가치'!$B$2:$L$6,K$2,0)*$E1337)</f>
        <v>7276.5000000000291</v>
      </c>
      <c r="L1337">
        <f>VLOOKUP($F1337,'(참고)타워 스텟 가치'!$B$2:$L$6,L$2,0)+(VLOOKUP($F1337,'(참고)타워 스텟 가치'!$B$2:$L$6,L$2,0)*$E1337)</f>
        <v>121.27500000000049</v>
      </c>
      <c r="M1337">
        <f>VLOOKUP($F1337,'(참고)타워 스텟 가치'!$B$2:$L$6,M$2,0)+(VLOOKUP($F1337,'(참고)타워 스텟 가치'!$B$2:$L$6,M$2,0)*$E1337)</f>
        <v>32.340000000000124</v>
      </c>
      <c r="N1337">
        <f>VLOOKUP($F1337,'(참고)타워 스텟 가치'!$B$2:$L$6,N$2,0)+(VLOOKUP($F1337,'(참고)타워 스텟 가치'!$B$2:$L$6,N$2,0)*$E1337)</f>
        <v>0</v>
      </c>
      <c r="O1337">
        <f>VLOOKUP($F1337,'(참고)타워 스텟 가치'!$B$2:$L$6,O$2,0)+(VLOOKUP($F1337,'(참고)타워 스텟 가치'!$B$2:$L$6,O$2,0)*$E1337)</f>
        <v>0</v>
      </c>
      <c r="P1337">
        <f>VLOOKUP($F1337,'(참고)타워 스텟 가치'!$B$2:$L$6,P$2,0)+(VLOOKUP($F1337,'(참고)타워 스텟 가치'!$B$2:$L$6,P$2,0)*$E1337)</f>
        <v>75.460000000000306</v>
      </c>
      <c r="Q1337">
        <f>SUM('스테이지별 몬스터 스텟'!H1337*'(참고)타워 스텟 가치'!$Q$17,'스테이지별 몬스터 스텟'!I1337*'(참고)타워 스텟 가치'!$R$17,'스테이지별 몬스터 스텟'!J1337*'(참고)타워 스텟 가치'!$S$17,'스테이지별 몬스터 스텟'!K1337*'(참고)타워 스텟 가치'!$T$17,'스테이지별 몬스터 스텟'!L1337*'(참고)타워 스텟 가치'!$U$17,'스테이지별 몬스터 스텟'!M1337*'(참고)타워 스텟 가치'!$V$17,'스테이지별 몬스터 스텟'!N1337*'(참고)타워 스텟 가치'!$W$17,'스테이지별 몬스터 스텟'!O1337*'(참고)타워 스텟 가치'!$X$17,'스테이지별 몬스터 스텟'!P1337*'(참고)타워 스텟 가치'!$Y$17)</f>
        <v>827662.79750000336</v>
      </c>
      <c r="R1337">
        <v>1</v>
      </c>
      <c r="S1337">
        <f>VLOOKUP($F1337,'(참고)타워 스텟 가치'!$B$7:$L$11,S$2,0)+(VLOOKUP($F1337,'(참고)타워 스텟 가치'!$B$7:$L$11,S$2,0)*$E1337)</f>
        <v>606.3750000000025</v>
      </c>
      <c r="T1337">
        <f>VLOOKUP($F1337,'(참고)타워 스텟 가치'!$B$7:$L$11,T$2,0)+(VLOOKUP($F1337,'(참고)타워 스텟 가치'!$B$7:$L$11,T$2,0)*$E1337)</f>
        <v>1091.4750000000045</v>
      </c>
      <c r="U1337">
        <f>VLOOKUP($F1337,'(참고)타워 스텟 가치'!$B$7:$L$11,U$2,0)+(VLOOKUP($F1337,'(참고)타워 스텟 가치'!$B$7:$L$11,U$2,0)*$E1337)</f>
        <v>539000.00000000221</v>
      </c>
      <c r="V1337">
        <f>VLOOKUP($F1337,'(참고)타워 스텟 가치'!$B$7:$L$11,V$2,0)+(VLOOKUP($F1337,'(참고)타워 스텟 가치'!$B$7:$L$11,V$2,0)*$E1337)</f>
        <v>7276.5000000000291</v>
      </c>
      <c r="W1337">
        <f>VLOOKUP($F1337,'(참고)타워 스텟 가치'!$B$7:$L$11,W$2,0)+(VLOOKUP($F1337,'(참고)타워 스텟 가치'!$B$7:$L$11,W$2,0)*$E1337)</f>
        <v>121.27500000000049</v>
      </c>
      <c r="X1337">
        <f>VLOOKUP($F1337,'(참고)타워 스텟 가치'!$B$7:$L$11,X$2,0)+(VLOOKUP($F1337,'(참고)타워 스텟 가치'!$B$7:$L$11,X$2,0)*$E1337)</f>
        <v>32.340000000000124</v>
      </c>
      <c r="Y1337">
        <f>VLOOKUP($F1337,'(참고)타워 스텟 가치'!$B$7:$L$11,Y$2,0)+(VLOOKUP($F1337,'(참고)타워 스텟 가치'!$B$7:$L$11,Y$2,0)*$E1337)</f>
        <v>0</v>
      </c>
      <c r="Z1337">
        <f>VLOOKUP($F1337,'(참고)타워 스텟 가치'!$B$7:$L$11,Z$2,0)+(VLOOKUP($F1337,'(참고)타워 스텟 가치'!$B$7:$L$11,Z$2,0)*$E1337)</f>
        <v>0</v>
      </c>
      <c r="AA1337">
        <f>VLOOKUP($F1337,'(참고)타워 스텟 가치'!$B$7:$L$11,AA$2,0)+(VLOOKUP($F1337,'(참고)타워 스텟 가치'!$B$7:$L$11,AA$2,0)*$E1337)</f>
        <v>75.460000000000306</v>
      </c>
      <c r="AB1337">
        <f>SUM('스테이지별 몬스터 스텟'!S1337*'(참고)타워 스텟 가치'!$Q$17,'스테이지별 몬스터 스텟'!T1337*'(참고)타워 스텟 가치'!$R$17,'스테이지별 몬스터 스텟'!U1337*'(참고)타워 스텟 가치'!$S$17,'스테이지별 몬스터 스텟'!V1337*'(참고)타워 스텟 가치'!$T$17,'스테이지별 몬스터 스텟'!W1337*'(참고)타워 스텟 가치'!$U$17,'스테이지별 몬스터 스텟'!X1337*'(참고)타워 스텟 가치'!$V$17,'스테이지별 몬스터 스텟'!Y1337*'(참고)타워 스텟 가치'!$W$17,'스테이지별 몬스터 스텟'!Z1337*'(참고)타워 스텟 가치'!$X$17,'스테이지별 몬스터 스텟'!AA1337*'(참고)타워 스텟 가치'!$Y$17)</f>
        <v>826328.77250000346</v>
      </c>
      <c r="AC1337">
        <v>2</v>
      </c>
      <c r="AD1337">
        <f>VLOOKUP($F1337,'(참고)타워 스텟 가치'!$B$12:$L$16,AD$2,0)+(VLOOKUP($F1337,'(참고)타워 스텟 가치'!$B$12:$L$16,AD$2,0)*$E1337)</f>
        <v>606.3750000000025</v>
      </c>
      <c r="AE1337">
        <f>VLOOKUP($F1337,'(참고)타워 스텟 가치'!$B$12:$L$16,AE$2,0)+(VLOOKUP($F1337,'(참고)타워 스텟 가치'!$B$12:$L$16,AE$2,0)*$E1337)</f>
        <v>727.65000000000293</v>
      </c>
      <c r="AF1337">
        <f>VLOOKUP($F1337,'(참고)타워 스텟 가치'!$B$12:$L$16,AF$2,0)+(VLOOKUP($F1337,'(참고)타워 스텟 가치'!$B$12:$L$16,AF$2,0)*$E1337)</f>
        <v>539000.00000000221</v>
      </c>
      <c r="AG1337">
        <f>VLOOKUP($F1337,'(참고)타워 스텟 가치'!$B$12:$L$16,AG$2,0)+(VLOOKUP($F1337,'(참고)타워 스텟 가치'!$B$12:$L$16,AG$2,0)*$E1337)</f>
        <v>3638.2500000000146</v>
      </c>
      <c r="AH1337">
        <f>VLOOKUP($F1337,'(참고)타워 스텟 가치'!$B$12:$L$16,AH$2,0)+(VLOOKUP($F1337,'(참고)타워 스텟 가치'!$B$12:$L$16,AH$2,0)*$E1337)</f>
        <v>121.27500000000049</v>
      </c>
      <c r="AI1337">
        <f>VLOOKUP($F1337,'(참고)타워 스텟 가치'!$B$12:$L$16,AI$2,0)+(VLOOKUP($F1337,'(참고)타워 스텟 가치'!$B$12:$L$16,AI$2,0)*$E1337)</f>
        <v>32.340000000000124</v>
      </c>
      <c r="AJ1337">
        <f>VLOOKUP($F1337,'(참고)타워 스텟 가치'!$B$12:$L$16,AJ$2,0)+(VLOOKUP($F1337,'(참고)타워 스텟 가치'!$B$12:$L$16,AJ$2,0)*$E1337)</f>
        <v>0</v>
      </c>
      <c r="AK1337">
        <f>VLOOKUP($F1337,'(참고)타워 스텟 가치'!$B$12:$L$16,AK$2,0)+(VLOOKUP($F1337,'(참고)타워 스텟 가치'!$B$12:$L$16,AK$2,0)*$E1337)</f>
        <v>0</v>
      </c>
      <c r="AL1337">
        <f>VLOOKUP($F1337,'(참고)타워 스텟 가치'!$B$12:$L$16,AL$2,0)+(VLOOKUP($F1337,'(참고)타워 스텟 가치'!$B$12:$L$16,AL$2,0)*$E1337)</f>
        <v>150.92000000000061</v>
      </c>
      <c r="AM1337">
        <f>SUM('스테이지별 몬스터 스텟'!AD1337*'(참고)타워 스텟 가치'!$Q$17,'스테이지별 몬스터 스텟'!AE1337*'(참고)타워 스텟 가치'!$R$17,'스테이지별 몬스터 스텟'!AF1337*'(참고)타워 스텟 가치'!$S$17,'스테이지별 몬스터 스텟'!AG1337*'(참고)타워 스텟 가치'!$T$17,'스테이지별 몬스터 스텟'!AH1337*'(참고)타워 스텟 가치'!$U$17,'스테이지별 몬스터 스텟'!AI1337*'(참고)타워 스텟 가치'!$V$17,'스테이지별 몬스터 스텟'!AJ1337*'(참고)타워 스텟 가치'!$W$17,'스테이지별 몬스터 스텟'!AK1337*'(참고)타워 스텟 가치'!$X$17,'스테이지별 몬스터 스텟'!AL1337*'(참고)타워 스텟 가치'!$Y$17)</f>
        <v>818657.45500000322</v>
      </c>
      <c r="AN1337">
        <v>3</v>
      </c>
    </row>
    <row r="1338" spans="3:40" x14ac:dyDescent="0.3">
      <c r="C1338">
        <v>4</v>
      </c>
      <c r="D1338">
        <f t="shared" si="62"/>
        <v>267</v>
      </c>
      <c r="E1338" s="52">
        <f>VLOOKUP(D1338,'스테이지별 난이도 설정'!B:C,2,0)</f>
        <v>106.80000000000044</v>
      </c>
      <c r="F1338" t="str">
        <f t="shared" si="63"/>
        <v>유니크</v>
      </c>
      <c r="G1338">
        <f t="shared" si="61"/>
        <v>6</v>
      </c>
      <c r="H1338">
        <f>VLOOKUP($F1338,'(참고)타워 스텟 가치'!$B$2:$L$6,H$2,0)+(VLOOKUP($F1338,'(참고)타워 스텟 가치'!$B$2:$L$6,H$2,0)*$E1338)</f>
        <v>2728.6875000000109</v>
      </c>
      <c r="I1338">
        <f>VLOOKUP($F1338,'(참고)타워 스텟 가치'!$B$2:$L$6,I$2,0)+(VLOOKUP($F1338,'(참고)타워 스텟 가치'!$B$2:$L$6,I$2,0)*$E1338)</f>
        <v>545.73750000000223</v>
      </c>
      <c r="J1338">
        <f>VLOOKUP($F1338,'(참고)타워 스텟 가치'!$B$2:$L$6,J$2,0)+(VLOOKUP($F1338,'(참고)타워 스텟 가치'!$B$2:$L$6,J$2,0)*$E1338)</f>
        <v>539000.00000000221</v>
      </c>
      <c r="K1338">
        <f>VLOOKUP($F1338,'(참고)타워 스텟 가치'!$B$2:$L$6,K$2,0)+(VLOOKUP($F1338,'(참고)타워 스텟 가치'!$B$2:$L$6,K$2,0)*$E1338)</f>
        <v>10914.750000000044</v>
      </c>
      <c r="L1338">
        <f>VLOOKUP($F1338,'(참고)타워 스텟 가치'!$B$2:$L$6,L$2,0)+(VLOOKUP($F1338,'(참고)타워 스텟 가치'!$B$2:$L$6,L$2,0)*$E1338)</f>
        <v>181.91250000000073</v>
      </c>
      <c r="M1338">
        <f>VLOOKUP($F1338,'(참고)타워 스텟 가치'!$B$2:$L$6,M$2,0)+(VLOOKUP($F1338,'(참고)타워 스텟 가치'!$B$2:$L$6,M$2,0)*$E1338)</f>
        <v>32.340000000000124</v>
      </c>
      <c r="N1338">
        <f>VLOOKUP($F1338,'(참고)타워 스텟 가치'!$B$2:$L$6,N$2,0)+(VLOOKUP($F1338,'(참고)타워 스텟 가치'!$B$2:$L$6,N$2,0)*$E1338)</f>
        <v>0</v>
      </c>
      <c r="O1338">
        <f>VLOOKUP($F1338,'(참고)타워 스텟 가치'!$B$2:$L$6,O$2,0)+(VLOOKUP($F1338,'(참고)타워 스텟 가치'!$B$2:$L$6,O$2,0)*$E1338)</f>
        <v>0</v>
      </c>
      <c r="P1338">
        <f>VLOOKUP($F1338,'(참고)타워 스텟 가치'!$B$2:$L$6,P$2,0)+(VLOOKUP($F1338,'(참고)타워 스텟 가치'!$B$2:$L$6,P$2,0)*$E1338)</f>
        <v>107.80000000000044</v>
      </c>
      <c r="Q1338">
        <f>SUM('스테이지별 몬스터 스텟'!H1338*'(참고)타워 스텟 가치'!$Q$17,'스테이지별 몬스터 스텟'!I1338*'(참고)타워 스텟 가치'!$R$17,'스테이지별 몬스터 스텟'!J1338*'(참고)타워 스텟 가치'!$S$17,'스테이지별 몬스터 스텟'!K1338*'(참고)타워 스텟 가치'!$T$17,'스테이지별 몬스터 스텟'!L1338*'(참고)타워 스텟 가치'!$U$17,'스테이지별 몬스터 스텟'!M1338*'(참고)타워 스텟 가치'!$V$17,'스테이지별 몬스터 스텟'!N1338*'(참고)타워 스텟 가치'!$W$17,'스테이지별 몬스터 스텟'!O1338*'(참고)타워 스텟 가치'!$X$17,'스테이지별 몬스터 스텟'!P1338*'(참고)타워 스텟 가치'!$Y$17)</f>
        <v>837217.24625000334</v>
      </c>
      <c r="R1338">
        <v>1</v>
      </c>
      <c r="S1338">
        <f>VLOOKUP($F1338,'(참고)타워 스텟 가치'!$B$7:$L$11,S$2,0)+(VLOOKUP($F1338,'(참고)타워 스텟 가치'!$B$7:$L$11,S$2,0)*$E1338)</f>
        <v>909.56250000000364</v>
      </c>
      <c r="T1338">
        <f>VLOOKUP($F1338,'(참고)타워 스텟 가치'!$B$7:$L$11,T$2,0)+(VLOOKUP($F1338,'(참고)타워 스텟 가치'!$B$7:$L$11,T$2,0)*$E1338)</f>
        <v>1637.2125000000067</v>
      </c>
      <c r="U1338">
        <f>VLOOKUP($F1338,'(참고)타워 스텟 가치'!$B$7:$L$11,U$2,0)+(VLOOKUP($F1338,'(참고)타워 스텟 가치'!$B$7:$L$11,U$2,0)*$E1338)</f>
        <v>539000.00000000221</v>
      </c>
      <c r="V1338">
        <f>VLOOKUP($F1338,'(참고)타워 스텟 가치'!$B$7:$L$11,V$2,0)+(VLOOKUP($F1338,'(참고)타워 스텟 가치'!$B$7:$L$11,V$2,0)*$E1338)</f>
        <v>10914.750000000044</v>
      </c>
      <c r="W1338">
        <f>VLOOKUP($F1338,'(참고)타워 스텟 가치'!$B$7:$L$11,W$2,0)+(VLOOKUP($F1338,'(참고)타워 스텟 가치'!$B$7:$L$11,W$2,0)*$E1338)</f>
        <v>181.91250000000073</v>
      </c>
      <c r="X1338">
        <f>VLOOKUP($F1338,'(참고)타워 스텟 가치'!$B$7:$L$11,X$2,0)+(VLOOKUP($F1338,'(참고)타워 스텟 가치'!$B$7:$L$11,X$2,0)*$E1338)</f>
        <v>32.340000000000124</v>
      </c>
      <c r="Y1338">
        <f>VLOOKUP($F1338,'(참고)타워 스텟 가치'!$B$7:$L$11,Y$2,0)+(VLOOKUP($F1338,'(참고)타워 스텟 가치'!$B$7:$L$11,Y$2,0)*$E1338)</f>
        <v>0</v>
      </c>
      <c r="Z1338">
        <f>VLOOKUP($F1338,'(참고)타워 스텟 가치'!$B$7:$L$11,Z$2,0)+(VLOOKUP($F1338,'(참고)타워 스텟 가치'!$B$7:$L$11,Z$2,0)*$E1338)</f>
        <v>0</v>
      </c>
      <c r="AA1338">
        <f>VLOOKUP($F1338,'(참고)타워 스텟 가치'!$B$7:$L$11,AA$2,0)+(VLOOKUP($F1338,'(참고)타워 스텟 가치'!$B$7:$L$11,AA$2,0)*$E1338)</f>
        <v>107.80000000000044</v>
      </c>
      <c r="AB1338">
        <f>SUM('스테이지별 몬스터 스텟'!S1338*'(참고)타워 스텟 가치'!$Q$17,'스테이지별 몬스터 스텟'!T1338*'(참고)타워 스텟 가치'!$R$17,'스테이지별 몬스터 스텟'!U1338*'(참고)타워 스텟 가치'!$S$17,'스테이지별 몬스터 스텟'!V1338*'(참고)타워 스텟 가치'!$T$17,'스테이지별 몬스터 스텟'!W1338*'(참고)타워 스텟 가치'!$U$17,'스테이지별 몬스터 스텟'!X1338*'(참고)타워 스텟 가치'!$V$17,'스테이지별 몬스터 스텟'!Y1338*'(참고)타워 스텟 가치'!$W$17,'스테이지별 몬스터 스텟'!Z1338*'(참고)타워 스텟 가치'!$X$17,'스테이지별 몬스터 스텟'!AA1338*'(참고)타워 스텟 가치'!$Y$17)</f>
        <v>835216.20875000325</v>
      </c>
      <c r="AC1338">
        <v>2</v>
      </c>
      <c r="AD1338">
        <f>VLOOKUP($F1338,'(참고)타워 스텟 가치'!$B$12:$L$16,AD$2,0)+(VLOOKUP($F1338,'(참고)타워 스텟 가치'!$B$12:$L$16,AD$2,0)*$E1338)</f>
        <v>909.56250000000364</v>
      </c>
      <c r="AE1338">
        <f>VLOOKUP($F1338,'(참고)타워 스텟 가치'!$B$12:$L$16,AE$2,0)+(VLOOKUP($F1338,'(참고)타워 스텟 가치'!$B$12:$L$16,AE$2,0)*$E1338)</f>
        <v>1091.4750000000045</v>
      </c>
      <c r="AF1338">
        <f>VLOOKUP($F1338,'(참고)타워 스텟 가치'!$B$12:$L$16,AF$2,0)+(VLOOKUP($F1338,'(참고)타워 스텟 가치'!$B$12:$L$16,AF$2,0)*$E1338)</f>
        <v>539000.00000000221</v>
      </c>
      <c r="AG1338">
        <f>VLOOKUP($F1338,'(참고)타워 스텟 가치'!$B$12:$L$16,AG$2,0)+(VLOOKUP($F1338,'(참고)타워 스텟 가치'!$B$12:$L$16,AG$2,0)*$E1338)</f>
        <v>5457.3750000000218</v>
      </c>
      <c r="AH1338">
        <f>VLOOKUP($F1338,'(참고)타워 스텟 가치'!$B$12:$L$16,AH$2,0)+(VLOOKUP($F1338,'(참고)타워 스텟 가치'!$B$12:$L$16,AH$2,0)*$E1338)</f>
        <v>181.91250000000073</v>
      </c>
      <c r="AI1338">
        <f>VLOOKUP($F1338,'(참고)타워 스텟 가치'!$B$12:$L$16,AI$2,0)+(VLOOKUP($F1338,'(참고)타워 스텟 가치'!$B$12:$L$16,AI$2,0)*$E1338)</f>
        <v>32.340000000000124</v>
      </c>
      <c r="AJ1338">
        <f>VLOOKUP($F1338,'(참고)타워 스텟 가치'!$B$12:$L$16,AJ$2,0)+(VLOOKUP($F1338,'(참고)타워 스텟 가치'!$B$12:$L$16,AJ$2,0)*$E1338)</f>
        <v>0</v>
      </c>
      <c r="AK1338">
        <f>VLOOKUP($F1338,'(참고)타워 스텟 가치'!$B$12:$L$16,AK$2,0)+(VLOOKUP($F1338,'(참고)타워 스텟 가치'!$B$12:$L$16,AK$2,0)*$E1338)</f>
        <v>0</v>
      </c>
      <c r="AL1338">
        <f>VLOOKUP($F1338,'(참고)타워 스텟 가치'!$B$12:$L$16,AL$2,0)+(VLOOKUP($F1338,'(참고)타워 스텟 가치'!$B$12:$L$16,AL$2,0)*$E1338)</f>
        <v>215.60000000000088</v>
      </c>
      <c r="AM1338">
        <f>SUM('스테이지별 몬스터 스텟'!AD1338*'(참고)타워 스텟 가치'!$Q$17,'스테이지별 몬스터 스텟'!AE1338*'(참고)타워 스텟 가치'!$R$17,'스테이지별 몬스터 스텟'!AF1338*'(참고)타워 스텟 가치'!$S$17,'스테이지별 몬스터 스텟'!AG1338*'(참고)타워 스텟 가치'!$T$17,'스테이지별 몬스터 스텟'!AH1338*'(참고)타워 스텟 가치'!$U$17,'스테이지별 몬스터 스텟'!AI1338*'(참고)타워 스텟 가치'!$V$17,'스테이지별 몬스터 스텟'!AJ1338*'(참고)타워 스텟 가치'!$W$17,'스테이지별 몬스터 스텟'!AK1338*'(참고)타워 스텟 가치'!$X$17,'스테이지별 몬스터 스텟'!AL1338*'(참고)타워 스텟 가치'!$Y$17)</f>
        <v>823698.45250000316</v>
      </c>
      <c r="AN1338">
        <v>3</v>
      </c>
    </row>
    <row r="1339" spans="3:40" x14ac:dyDescent="0.3">
      <c r="C1339">
        <v>5</v>
      </c>
      <c r="D1339">
        <f t="shared" si="62"/>
        <v>267</v>
      </c>
      <c r="E1339" s="52">
        <f>VLOOKUP(D1339,'스테이지별 난이도 설정'!B:C,2,0)</f>
        <v>106.80000000000044</v>
      </c>
      <c r="F1339" t="str">
        <f t="shared" si="63"/>
        <v>스페셜</v>
      </c>
      <c r="G1339">
        <f t="shared" si="61"/>
        <v>6</v>
      </c>
      <c r="H1339">
        <f>VLOOKUP($F1339,'(참고)타워 스텟 가치'!$B$2:$L$6,H$2,0)+(VLOOKUP($F1339,'(참고)타워 스텟 가치'!$B$2:$L$6,H$2,0)*$E1339)</f>
        <v>4093.0312500000168</v>
      </c>
      <c r="I1339">
        <f>VLOOKUP($F1339,'(참고)타워 스텟 가치'!$B$2:$L$6,I$2,0)+(VLOOKUP($F1339,'(참고)타워 스텟 가치'!$B$2:$L$6,I$2,0)*$E1339)</f>
        <v>818.60625000000334</v>
      </c>
      <c r="J1339">
        <f>VLOOKUP($F1339,'(참고)타워 스텟 가치'!$B$2:$L$6,J$2,0)+(VLOOKUP($F1339,'(참고)타워 스텟 가치'!$B$2:$L$6,J$2,0)*$E1339)</f>
        <v>539000.00000000221</v>
      </c>
      <c r="K1339">
        <f>VLOOKUP($F1339,'(참고)타워 스텟 가치'!$B$2:$L$6,K$2,0)+(VLOOKUP($F1339,'(참고)타워 스텟 가치'!$B$2:$L$6,K$2,0)*$E1339)</f>
        <v>16372.125000000067</v>
      </c>
      <c r="L1339">
        <f>VLOOKUP($F1339,'(참고)타워 스텟 가치'!$B$2:$L$6,L$2,0)+(VLOOKUP($F1339,'(참고)타워 스텟 가치'!$B$2:$L$6,L$2,0)*$E1339)</f>
        <v>272.86875000000111</v>
      </c>
      <c r="M1339">
        <f>VLOOKUP($F1339,'(참고)타워 스텟 가치'!$B$2:$L$6,M$2,0)+(VLOOKUP($F1339,'(참고)타워 스텟 가치'!$B$2:$L$6,M$2,0)*$E1339)</f>
        <v>32.340000000000124</v>
      </c>
      <c r="N1339">
        <f>VLOOKUP($F1339,'(참고)타워 스텟 가치'!$B$2:$L$6,N$2,0)+(VLOOKUP($F1339,'(참고)타워 스텟 가치'!$B$2:$L$6,N$2,0)*$E1339)</f>
        <v>0</v>
      </c>
      <c r="O1339">
        <f>VLOOKUP($F1339,'(참고)타워 스텟 가치'!$B$2:$L$6,O$2,0)+(VLOOKUP($F1339,'(참고)타워 스텟 가치'!$B$2:$L$6,O$2,0)*$E1339)</f>
        <v>0</v>
      </c>
      <c r="P1339">
        <f>VLOOKUP($F1339,'(참고)타워 스텟 가치'!$B$2:$L$6,P$2,0)+(VLOOKUP($F1339,'(참고)타워 스텟 가치'!$B$2:$L$6,P$2,0)*$E1339)</f>
        <v>107.80000000000044</v>
      </c>
      <c r="Q1339">
        <f>SUM('스테이지별 몬스터 스텟'!H1339*'(참고)타워 스텟 가치'!$Q$17,'스테이지별 몬스터 스텟'!I1339*'(참고)타워 스텟 가치'!$R$17,'스테이지별 몬스터 스텟'!J1339*'(참고)타워 스텟 가치'!$S$17,'스테이지별 몬스터 스텟'!K1339*'(참고)타워 스텟 가치'!$T$17,'스테이지별 몬스터 스텟'!L1339*'(참고)타워 스텟 가치'!$U$17,'스테이지별 몬스터 스텟'!M1339*'(참고)타워 스텟 가치'!$V$17,'스테이지별 몬스터 스텟'!N1339*'(참고)타워 스텟 가치'!$W$17,'스테이지별 몬스터 스텟'!O1339*'(참고)타워 스텟 가치'!$X$17,'스테이지별 몬스터 스텟'!P1339*'(참고)타워 스텟 가치'!$Y$17)</f>
        <v>851451.89937500341</v>
      </c>
      <c r="R1339">
        <v>1</v>
      </c>
      <c r="S1339">
        <f>VLOOKUP($F1339,'(참고)타워 스텟 가치'!$B$7:$L$11,S$2,0)+(VLOOKUP($F1339,'(참고)타워 스텟 가치'!$B$7:$L$11,S$2,0)*$E1339)</f>
        <v>1364.3437500000055</v>
      </c>
      <c r="T1339">
        <f>VLOOKUP($F1339,'(참고)타워 스텟 가치'!$B$7:$L$11,T$2,0)+(VLOOKUP($F1339,'(참고)타워 스텟 가치'!$B$7:$L$11,T$2,0)*$E1339)</f>
        <v>2455.8187500000099</v>
      </c>
      <c r="U1339">
        <f>VLOOKUP($F1339,'(참고)타워 스텟 가치'!$B$7:$L$11,U$2,0)+(VLOOKUP($F1339,'(참고)타워 스텟 가치'!$B$7:$L$11,U$2,0)*$E1339)</f>
        <v>539000.00000000221</v>
      </c>
      <c r="V1339">
        <f>VLOOKUP($F1339,'(참고)타워 스텟 가치'!$B$7:$L$11,V$2,0)+(VLOOKUP($F1339,'(참고)타워 스텟 가치'!$B$7:$L$11,V$2,0)*$E1339)</f>
        <v>16372.125000000067</v>
      </c>
      <c r="W1339">
        <f>VLOOKUP($F1339,'(참고)타워 스텟 가치'!$B$7:$L$11,W$2,0)+(VLOOKUP($F1339,'(참고)타워 스텟 가치'!$B$7:$L$11,W$2,0)*$E1339)</f>
        <v>272.86875000000111</v>
      </c>
      <c r="X1339">
        <f>VLOOKUP($F1339,'(참고)타워 스텟 가치'!$B$7:$L$11,X$2,0)+(VLOOKUP($F1339,'(참고)타워 스텟 가치'!$B$7:$L$11,X$2,0)*$E1339)</f>
        <v>32.340000000000124</v>
      </c>
      <c r="Y1339">
        <f>VLOOKUP($F1339,'(참고)타워 스텟 가치'!$B$7:$L$11,Y$2,0)+(VLOOKUP($F1339,'(참고)타워 스텟 가치'!$B$7:$L$11,Y$2,0)*$E1339)</f>
        <v>0</v>
      </c>
      <c r="Z1339">
        <f>VLOOKUP($F1339,'(참고)타워 스텟 가치'!$B$7:$L$11,Z$2,0)+(VLOOKUP($F1339,'(참고)타워 스텟 가치'!$B$7:$L$11,Z$2,0)*$E1339)</f>
        <v>0</v>
      </c>
      <c r="AA1339">
        <f>VLOOKUP($F1339,'(참고)타워 스텟 가치'!$B$7:$L$11,AA$2,0)+(VLOOKUP($F1339,'(참고)타워 스텟 가치'!$B$7:$L$11,AA$2,0)*$E1339)</f>
        <v>107.80000000000044</v>
      </c>
      <c r="AB1339">
        <f>SUM('스테이지별 몬스터 스텟'!S1339*'(참고)타워 스텟 가치'!$Q$17,'스테이지별 몬스터 스텟'!T1339*'(참고)타워 스텟 가치'!$R$17,'스테이지별 몬스터 스텟'!U1339*'(참고)타워 스텟 가치'!$S$17,'스테이지별 몬스터 스텟'!V1339*'(참고)타워 스텟 가치'!$T$17,'스테이지별 몬스터 스텟'!W1339*'(참고)타워 스텟 가치'!$U$17,'스테이지별 몬스터 스텟'!X1339*'(참고)타워 스텟 가치'!$V$17,'스테이지별 몬스터 스텟'!Y1339*'(참고)타워 스텟 가치'!$W$17,'스테이지별 몬스터 스텟'!Z1339*'(참고)타워 스텟 가치'!$X$17,'스테이지별 몬스터 스텟'!AA1339*'(참고)타워 스텟 가치'!$Y$17)</f>
        <v>848450.34312500339</v>
      </c>
      <c r="AC1339">
        <v>2</v>
      </c>
      <c r="AD1339">
        <f>VLOOKUP($F1339,'(참고)타워 스텟 가치'!$B$12:$L$16,AD$2,0)+(VLOOKUP($F1339,'(참고)타워 스텟 가치'!$B$12:$L$16,AD$2,0)*$E1339)</f>
        <v>1364.3437500000055</v>
      </c>
      <c r="AE1339">
        <f>VLOOKUP($F1339,'(참고)타워 스텟 가치'!$B$12:$L$16,AE$2,0)+(VLOOKUP($F1339,'(참고)타워 스텟 가치'!$B$12:$L$16,AE$2,0)*$E1339)</f>
        <v>1637.2125000000067</v>
      </c>
      <c r="AF1339">
        <f>VLOOKUP($F1339,'(참고)타워 스텟 가치'!$B$12:$L$16,AF$2,0)+(VLOOKUP($F1339,'(참고)타워 스텟 가치'!$B$12:$L$16,AF$2,0)*$E1339)</f>
        <v>539000.00000000221</v>
      </c>
      <c r="AG1339">
        <f>VLOOKUP($F1339,'(참고)타워 스텟 가치'!$B$12:$L$16,AG$2,0)+(VLOOKUP($F1339,'(참고)타워 스텟 가치'!$B$12:$L$16,AG$2,0)*$E1339)</f>
        <v>8186.0625000000337</v>
      </c>
      <c r="AH1339">
        <f>VLOOKUP($F1339,'(참고)타워 스텟 가치'!$B$12:$L$16,AH$2,0)+(VLOOKUP($F1339,'(참고)타워 스텟 가치'!$B$12:$L$16,AH$2,0)*$E1339)</f>
        <v>272.86875000000111</v>
      </c>
      <c r="AI1339">
        <f>VLOOKUP($F1339,'(참고)타워 스텟 가치'!$B$12:$L$16,AI$2,0)+(VLOOKUP($F1339,'(참고)타워 스텟 가치'!$B$12:$L$16,AI$2,0)*$E1339)</f>
        <v>32.340000000000124</v>
      </c>
      <c r="AJ1339">
        <f>VLOOKUP($F1339,'(참고)타워 스텟 가치'!$B$12:$L$16,AJ$2,0)+(VLOOKUP($F1339,'(참고)타워 스텟 가치'!$B$12:$L$16,AJ$2,0)*$E1339)</f>
        <v>0</v>
      </c>
      <c r="AK1339">
        <f>VLOOKUP($F1339,'(참고)타워 스텟 가치'!$B$12:$L$16,AK$2,0)+(VLOOKUP($F1339,'(참고)타워 스텟 가치'!$B$12:$L$16,AK$2,0)*$E1339)</f>
        <v>0</v>
      </c>
      <c r="AL1339">
        <f>VLOOKUP($F1339,'(참고)타워 스텟 가치'!$B$12:$L$16,AL$2,0)+(VLOOKUP($F1339,'(참고)타워 스텟 가치'!$B$12:$L$16,AL$2,0)*$E1339)</f>
        <v>215.60000000000088</v>
      </c>
      <c r="AM1339">
        <f>SUM('스테이지별 몬스터 스텟'!AD1339*'(참고)타워 스텟 가치'!$Q$17,'스테이지별 몬스터 스텟'!AE1339*'(참고)타워 스텟 가치'!$R$17,'스테이지별 몬스터 스텟'!AF1339*'(참고)타워 스텟 가치'!$S$17,'스테이지별 몬스터 스텟'!AG1339*'(참고)타워 스텟 가치'!$T$17,'스테이지별 몬스터 스텟'!AH1339*'(참고)타워 스텟 가치'!$U$17,'스테이지별 몬스터 스텟'!AI1339*'(참고)타워 스텟 가치'!$V$17,'스테이지별 몬스터 스텟'!AJ1339*'(참고)타워 스텟 가치'!$W$17,'스테이지별 몬스터 스텟'!AK1339*'(참고)타워 스텟 가치'!$X$17,'스테이지별 몬스터 스텟'!AL1339*'(참고)타워 스텟 가치'!$Y$17)</f>
        <v>831065.90875000332</v>
      </c>
      <c r="AN1339">
        <v>3</v>
      </c>
    </row>
    <row r="1340" spans="3:40" x14ac:dyDescent="0.3">
      <c r="C1340">
        <v>1</v>
      </c>
      <c r="D1340">
        <f t="shared" si="62"/>
        <v>268</v>
      </c>
      <c r="E1340" s="52">
        <f>VLOOKUP(D1340,'스테이지별 난이도 설정'!B:C,2,0)</f>
        <v>107.20000000000044</v>
      </c>
      <c r="F1340" t="str">
        <f t="shared" si="63"/>
        <v>일반</v>
      </c>
      <c r="G1340">
        <f t="shared" si="61"/>
        <v>6</v>
      </c>
      <c r="H1340">
        <f>VLOOKUP($F1340,'(참고)타워 스텟 가치'!$B$2:$L$6,H$2,0)+(VLOOKUP($F1340,'(참고)타워 스텟 가치'!$B$2:$L$6,H$2,0)*$E1340)</f>
        <v>811.5000000000033</v>
      </c>
      <c r="I1340">
        <f>VLOOKUP($F1340,'(참고)타워 스텟 가치'!$B$2:$L$6,I$2,0)+(VLOOKUP($F1340,'(참고)타워 스텟 가치'!$B$2:$L$6,I$2,0)*$E1340)</f>
        <v>162.30000000000067</v>
      </c>
      <c r="J1340">
        <f>VLOOKUP($F1340,'(참고)타워 스텟 가치'!$B$2:$L$6,J$2,0)+(VLOOKUP($F1340,'(참고)타워 스텟 가치'!$B$2:$L$6,J$2,0)*$E1340)</f>
        <v>541000.00000000221</v>
      </c>
      <c r="K1340">
        <f>VLOOKUP($F1340,'(참고)타워 스텟 가치'!$B$2:$L$6,K$2,0)+(VLOOKUP($F1340,'(참고)타워 스텟 가치'!$B$2:$L$6,K$2,0)*$E1340)</f>
        <v>3246.0000000000132</v>
      </c>
      <c r="L1340">
        <f>VLOOKUP($F1340,'(참고)타워 스텟 가치'!$B$2:$L$6,L$2,0)+(VLOOKUP($F1340,'(참고)타워 스텟 가치'!$B$2:$L$6,L$2,0)*$E1340)</f>
        <v>54.100000000000222</v>
      </c>
      <c r="M1340">
        <f>VLOOKUP($F1340,'(참고)타워 스텟 가치'!$B$2:$L$6,M$2,0)+(VLOOKUP($F1340,'(참고)타워 스텟 가치'!$B$2:$L$6,M$2,0)*$E1340)</f>
        <v>32.460000000000129</v>
      </c>
      <c r="N1340">
        <f>VLOOKUP($F1340,'(참고)타워 스텟 가치'!$B$2:$L$6,N$2,0)+(VLOOKUP($F1340,'(참고)타워 스텟 가치'!$B$2:$L$6,N$2,0)*$E1340)</f>
        <v>0</v>
      </c>
      <c r="O1340">
        <f>VLOOKUP($F1340,'(참고)타워 스텟 가치'!$B$2:$L$6,O$2,0)+(VLOOKUP($F1340,'(참고)타워 스텟 가치'!$B$2:$L$6,O$2,0)*$E1340)</f>
        <v>0</v>
      </c>
      <c r="P1340">
        <f>VLOOKUP($F1340,'(참고)타워 스텟 가치'!$B$2:$L$6,P$2,0)+(VLOOKUP($F1340,'(참고)타워 스텟 가치'!$B$2:$L$6,P$2,0)*$E1340)</f>
        <v>75.740000000000308</v>
      </c>
      <c r="Q1340">
        <f>SUM('스테이지별 몬스터 스텟'!H1340*'(참고)타워 스텟 가치'!$Q$17,'스테이지별 몬스터 스텟'!I1340*'(참고)타워 스텟 가치'!$R$17,'스테이지별 몬스터 스텟'!J1340*'(참고)타워 스텟 가치'!$S$17,'스테이지별 몬스터 스텟'!K1340*'(참고)타워 스텟 가치'!$T$17,'스테이지별 몬스터 스텟'!L1340*'(참고)타워 스텟 가치'!$U$17,'스테이지별 몬스터 스텟'!M1340*'(참고)타워 스텟 가치'!$V$17,'스테이지별 몬스터 스텟'!N1340*'(참고)타워 스텟 가치'!$W$17,'스테이지별 몬스터 스텟'!O1340*'(참고)타워 스텟 가치'!$X$17,'스테이지별 몬스터 스텟'!P1340*'(참고)타워 스텟 가치'!$Y$17)</f>
        <v>820150.59000000311</v>
      </c>
      <c r="R1340">
        <v>1</v>
      </c>
      <c r="S1340">
        <f>VLOOKUP($F1340,'(참고)타워 스텟 가치'!$B$7:$L$11,S$2,0)+(VLOOKUP($F1340,'(참고)타워 스텟 가치'!$B$7:$L$11,S$2,0)*$E1340)</f>
        <v>270.50000000000114</v>
      </c>
      <c r="T1340">
        <f>VLOOKUP($F1340,'(참고)타워 스텟 가치'!$B$7:$L$11,T$2,0)+(VLOOKUP($F1340,'(참고)타워 스텟 가치'!$B$7:$L$11,T$2,0)*$E1340)</f>
        <v>486.90000000000202</v>
      </c>
      <c r="U1340">
        <f>VLOOKUP($F1340,'(참고)타워 스텟 가치'!$B$7:$L$11,U$2,0)+(VLOOKUP($F1340,'(참고)타워 스텟 가치'!$B$7:$L$11,U$2,0)*$E1340)</f>
        <v>541000.00000000221</v>
      </c>
      <c r="V1340">
        <f>VLOOKUP($F1340,'(참고)타워 스텟 가치'!$B$7:$L$11,V$2,0)+(VLOOKUP($F1340,'(참고)타워 스텟 가치'!$B$7:$L$11,V$2,0)*$E1340)</f>
        <v>3246.0000000000132</v>
      </c>
      <c r="W1340">
        <f>VLOOKUP($F1340,'(참고)타워 스텟 가치'!$B$7:$L$11,W$2,0)+(VLOOKUP($F1340,'(참고)타워 스텟 가치'!$B$7:$L$11,W$2,0)*$E1340)</f>
        <v>54.100000000000222</v>
      </c>
      <c r="X1340">
        <f>VLOOKUP($F1340,'(참고)타워 스텟 가치'!$B$7:$L$11,X$2,0)+(VLOOKUP($F1340,'(참고)타워 스텟 가치'!$B$7:$L$11,X$2,0)*$E1340)</f>
        <v>32.460000000000129</v>
      </c>
      <c r="Y1340">
        <f>VLOOKUP($F1340,'(참고)타워 스텟 가치'!$B$7:$L$11,Y$2,0)+(VLOOKUP($F1340,'(참고)타워 스텟 가치'!$B$7:$L$11,Y$2,0)*$E1340)</f>
        <v>0</v>
      </c>
      <c r="Z1340">
        <f>VLOOKUP($F1340,'(참고)타워 스텟 가치'!$B$7:$L$11,Z$2,0)+(VLOOKUP($F1340,'(참고)타워 스텟 가치'!$B$7:$L$11,Z$2,0)*$E1340)</f>
        <v>0</v>
      </c>
      <c r="AA1340">
        <f>VLOOKUP($F1340,'(참고)타워 스텟 가치'!$B$7:$L$11,AA$2,0)+(VLOOKUP($F1340,'(참고)타워 스텟 가치'!$B$7:$L$11,AA$2,0)*$E1340)</f>
        <v>75.740000000000308</v>
      </c>
      <c r="AB1340">
        <f>SUM('스테이지별 몬스터 스텟'!S1340*'(참고)타워 스텟 가치'!$Q$17,'스테이지별 몬스터 스텟'!T1340*'(참고)타워 스텟 가치'!$R$17,'스테이지별 몬스터 스텟'!U1340*'(참고)타워 스텟 가치'!$S$17,'스테이지별 몬스터 스텟'!V1340*'(참고)타워 스텟 가치'!$T$17,'스테이지별 몬스터 스텟'!W1340*'(참고)타워 스텟 가치'!$U$17,'스테이지별 몬스터 스텟'!X1340*'(참고)타워 스텟 가치'!$V$17,'스테이지별 몬스터 스텟'!Y1340*'(참고)타워 스텟 가치'!$W$17,'스테이지별 몬스터 스텟'!Z1340*'(참고)타워 스텟 가치'!$X$17,'스테이지별 몬스터 스텟'!AA1340*'(참고)타워 스텟 가치'!$Y$17)</f>
        <v>819555.49000000313</v>
      </c>
      <c r="AC1340">
        <v>2</v>
      </c>
      <c r="AD1340">
        <f>VLOOKUP($F1340,'(참고)타워 스텟 가치'!$B$12:$L$16,AD$2,0)+(VLOOKUP($F1340,'(참고)타워 스텟 가치'!$B$12:$L$16,AD$2,0)*$E1340)</f>
        <v>270.50000000000114</v>
      </c>
      <c r="AE1340">
        <f>VLOOKUP($F1340,'(참고)타워 스텟 가치'!$B$12:$L$16,AE$2,0)+(VLOOKUP($F1340,'(참고)타워 스텟 가치'!$B$12:$L$16,AE$2,0)*$E1340)</f>
        <v>324.60000000000133</v>
      </c>
      <c r="AF1340">
        <f>VLOOKUP($F1340,'(참고)타워 스텟 가치'!$B$12:$L$16,AF$2,0)+(VLOOKUP($F1340,'(참고)타워 스텟 가치'!$B$12:$L$16,AF$2,0)*$E1340)</f>
        <v>541000.00000000221</v>
      </c>
      <c r="AG1340">
        <f>VLOOKUP($F1340,'(참고)타워 스텟 가치'!$B$12:$L$16,AG$2,0)+(VLOOKUP($F1340,'(참고)타워 스텟 가치'!$B$12:$L$16,AG$2,0)*$E1340)</f>
        <v>1623.0000000000066</v>
      </c>
      <c r="AH1340">
        <f>VLOOKUP($F1340,'(참고)타워 스텟 가치'!$B$12:$L$16,AH$2,0)+(VLOOKUP($F1340,'(참고)타워 스텟 가치'!$B$12:$L$16,AH$2,0)*$E1340)</f>
        <v>54.100000000000222</v>
      </c>
      <c r="AI1340">
        <f>VLOOKUP($F1340,'(참고)타워 스텟 가치'!$B$12:$L$16,AI$2,0)+(VLOOKUP($F1340,'(참고)타워 스텟 가치'!$B$12:$L$16,AI$2,0)*$E1340)</f>
        <v>32.460000000000129</v>
      </c>
      <c r="AJ1340">
        <f>VLOOKUP($F1340,'(참고)타워 스텟 가치'!$B$12:$L$16,AJ$2,0)+(VLOOKUP($F1340,'(참고)타워 스텟 가치'!$B$12:$L$16,AJ$2,0)*$E1340)</f>
        <v>0</v>
      </c>
      <c r="AK1340">
        <f>VLOOKUP($F1340,'(참고)타워 스텟 가치'!$B$12:$L$16,AK$2,0)+(VLOOKUP($F1340,'(참고)타워 스텟 가치'!$B$12:$L$16,AK$2,0)*$E1340)</f>
        <v>0</v>
      </c>
      <c r="AL1340">
        <f>VLOOKUP($F1340,'(참고)타워 스텟 가치'!$B$12:$L$16,AL$2,0)+(VLOOKUP($F1340,'(참고)타워 스텟 가치'!$B$12:$L$16,AL$2,0)*$E1340)</f>
        <v>151.48000000000062</v>
      </c>
      <c r="AM1340">
        <f>SUM('스테이지별 몬스터 스텟'!AD1340*'(참고)타워 스텟 가치'!$Q$17,'스테이지별 몬스터 스텟'!AE1340*'(참고)타워 스텟 가치'!$R$17,'스테이지별 몬스터 스텟'!AF1340*'(참고)타워 스텟 가치'!$S$17,'스테이지별 몬스터 스텟'!AG1340*'(참고)타워 스텟 가치'!$T$17,'스테이지별 몬스터 스텟'!AH1340*'(참고)타워 스텟 가치'!$U$17,'스테이지별 몬스터 스텟'!AI1340*'(참고)타워 스텟 가치'!$V$17,'스테이지별 몬스터 스텟'!AJ1340*'(참고)타워 스텟 가치'!$W$17,'스테이지별 몬스터 스텟'!AK1340*'(참고)타워 스텟 가치'!$X$17,'스테이지별 몬스터 스텟'!AL1340*'(참고)타워 스텟 가치'!$Y$17)</f>
        <v>816217.52000000316</v>
      </c>
      <c r="AN1340">
        <v>3</v>
      </c>
    </row>
    <row r="1341" spans="3:40" x14ac:dyDescent="0.3">
      <c r="C1341">
        <v>2</v>
      </c>
      <c r="D1341">
        <f t="shared" si="62"/>
        <v>268</v>
      </c>
      <c r="E1341" s="52">
        <f>VLOOKUP(D1341,'스테이지별 난이도 설정'!B:C,2,0)</f>
        <v>107.20000000000044</v>
      </c>
      <c r="F1341" t="str">
        <f t="shared" si="63"/>
        <v>레어</v>
      </c>
      <c r="G1341">
        <f t="shared" si="61"/>
        <v>6</v>
      </c>
      <c r="H1341">
        <f>VLOOKUP($F1341,'(참고)타워 스텟 가치'!$B$2:$L$6,H$2,0)+(VLOOKUP($F1341,'(참고)타워 스텟 가치'!$B$2:$L$6,H$2,0)*$E1341)</f>
        <v>1217.250000000005</v>
      </c>
      <c r="I1341">
        <f>VLOOKUP($F1341,'(참고)타워 스텟 가치'!$B$2:$L$6,I$2,0)+(VLOOKUP($F1341,'(참고)타워 스텟 가치'!$B$2:$L$6,I$2,0)*$E1341)</f>
        <v>243.45000000000101</v>
      </c>
      <c r="J1341">
        <f>VLOOKUP($F1341,'(참고)타워 스텟 가치'!$B$2:$L$6,J$2,0)+(VLOOKUP($F1341,'(참고)타워 스텟 가치'!$B$2:$L$6,J$2,0)*$E1341)</f>
        <v>541000.00000000221</v>
      </c>
      <c r="K1341">
        <f>VLOOKUP($F1341,'(참고)타워 스텟 가치'!$B$2:$L$6,K$2,0)+(VLOOKUP($F1341,'(참고)타워 스텟 가치'!$B$2:$L$6,K$2,0)*$E1341)</f>
        <v>4869.00000000002</v>
      </c>
      <c r="L1341">
        <f>VLOOKUP($F1341,'(참고)타워 스텟 가치'!$B$2:$L$6,L$2,0)+(VLOOKUP($F1341,'(참고)타워 스텟 가치'!$B$2:$L$6,L$2,0)*$E1341)</f>
        <v>81.150000000000333</v>
      </c>
      <c r="M1341">
        <f>VLOOKUP($F1341,'(참고)타워 스텟 가치'!$B$2:$L$6,M$2,0)+(VLOOKUP($F1341,'(참고)타워 스텟 가치'!$B$2:$L$6,M$2,0)*$E1341)</f>
        <v>32.460000000000129</v>
      </c>
      <c r="N1341">
        <f>VLOOKUP($F1341,'(참고)타워 스텟 가치'!$B$2:$L$6,N$2,0)+(VLOOKUP($F1341,'(참고)타워 스텟 가치'!$B$2:$L$6,N$2,0)*$E1341)</f>
        <v>0</v>
      </c>
      <c r="O1341">
        <f>VLOOKUP($F1341,'(참고)타워 스텟 가치'!$B$2:$L$6,O$2,0)+(VLOOKUP($F1341,'(참고)타워 스텟 가치'!$B$2:$L$6,O$2,0)*$E1341)</f>
        <v>0</v>
      </c>
      <c r="P1341">
        <f>VLOOKUP($F1341,'(참고)타워 스텟 가치'!$B$2:$L$6,P$2,0)+(VLOOKUP($F1341,'(참고)타워 스텟 가치'!$B$2:$L$6,P$2,0)*$E1341)</f>
        <v>75.740000000000308</v>
      </c>
      <c r="Q1341">
        <f>SUM('스테이지별 몬스터 스텟'!H1341*'(참고)타워 스텟 가치'!$Q$17,'스테이지별 몬스터 스텟'!I1341*'(참고)타워 스텟 가치'!$R$17,'스테이지별 몬스터 스텟'!J1341*'(참고)타워 스텟 가치'!$S$17,'스테이지별 몬스터 스텟'!K1341*'(참고)타워 스텟 가치'!$T$17,'스테이지별 몬스터 스텟'!L1341*'(참고)타워 스텟 가치'!$U$17,'스테이지별 몬스터 스텟'!M1341*'(참고)타워 스텟 가치'!$V$17,'스테이지별 몬스터 스텟'!N1341*'(참고)타워 스텟 가치'!$W$17,'스테이지별 몬스터 스텟'!O1341*'(참고)타워 스텟 가치'!$X$17,'스테이지별 몬스터 스텟'!P1341*'(참고)타워 스텟 가치'!$Y$17)</f>
        <v>824383.9150000033</v>
      </c>
      <c r="R1341">
        <v>1</v>
      </c>
      <c r="S1341">
        <f>VLOOKUP($F1341,'(참고)타워 스텟 가치'!$B$7:$L$11,S$2,0)+(VLOOKUP($F1341,'(참고)타워 스텟 가치'!$B$7:$L$11,S$2,0)*$E1341)</f>
        <v>405.75000000000165</v>
      </c>
      <c r="T1341">
        <f>VLOOKUP($F1341,'(참고)타워 스텟 가치'!$B$7:$L$11,T$2,0)+(VLOOKUP($F1341,'(참고)타워 스텟 가치'!$B$7:$L$11,T$2,0)*$E1341)</f>
        <v>730.35000000000298</v>
      </c>
      <c r="U1341">
        <f>VLOOKUP($F1341,'(참고)타워 스텟 가치'!$B$7:$L$11,U$2,0)+(VLOOKUP($F1341,'(참고)타워 스텟 가치'!$B$7:$L$11,U$2,0)*$E1341)</f>
        <v>541000.00000000221</v>
      </c>
      <c r="V1341">
        <f>VLOOKUP($F1341,'(참고)타워 스텟 가치'!$B$7:$L$11,V$2,0)+(VLOOKUP($F1341,'(참고)타워 스텟 가치'!$B$7:$L$11,V$2,0)*$E1341)</f>
        <v>4869.00000000002</v>
      </c>
      <c r="W1341">
        <f>VLOOKUP($F1341,'(참고)타워 스텟 가치'!$B$7:$L$11,W$2,0)+(VLOOKUP($F1341,'(참고)타워 스텟 가치'!$B$7:$L$11,W$2,0)*$E1341)</f>
        <v>81.150000000000333</v>
      </c>
      <c r="X1341">
        <f>VLOOKUP($F1341,'(참고)타워 스텟 가치'!$B$7:$L$11,X$2,0)+(VLOOKUP($F1341,'(참고)타워 스텟 가치'!$B$7:$L$11,X$2,0)*$E1341)</f>
        <v>32.460000000000129</v>
      </c>
      <c r="Y1341">
        <f>VLOOKUP($F1341,'(참고)타워 스텟 가치'!$B$7:$L$11,Y$2,0)+(VLOOKUP($F1341,'(참고)타워 스텟 가치'!$B$7:$L$11,Y$2,0)*$E1341)</f>
        <v>0</v>
      </c>
      <c r="Z1341">
        <f>VLOOKUP($F1341,'(참고)타워 스텟 가치'!$B$7:$L$11,Z$2,0)+(VLOOKUP($F1341,'(참고)타워 스텟 가치'!$B$7:$L$11,Z$2,0)*$E1341)</f>
        <v>0</v>
      </c>
      <c r="AA1341">
        <f>VLOOKUP($F1341,'(참고)타워 스텟 가치'!$B$7:$L$11,AA$2,0)+(VLOOKUP($F1341,'(참고)타워 스텟 가치'!$B$7:$L$11,AA$2,0)*$E1341)</f>
        <v>75.740000000000308</v>
      </c>
      <c r="AB1341">
        <f>SUM('스테이지별 몬스터 스텟'!S1341*'(참고)타워 스텟 가치'!$Q$17,'스테이지별 몬스터 스텟'!T1341*'(참고)타워 스텟 가치'!$R$17,'스테이지별 몬스터 스텟'!U1341*'(참고)타워 스텟 가치'!$S$17,'스테이지별 몬스터 스텟'!V1341*'(참고)타워 스텟 가치'!$T$17,'스테이지별 몬스터 스텟'!W1341*'(참고)타워 스텟 가치'!$U$17,'스테이지별 몬스터 스텟'!X1341*'(참고)타워 스텟 가치'!$V$17,'스테이지별 몬스터 스텟'!Y1341*'(참고)타워 스텟 가치'!$W$17,'스테이지별 몬스터 스텟'!Z1341*'(참고)타워 스텟 가치'!$X$17,'스테이지별 몬스터 스텟'!AA1341*'(참고)타워 스텟 가치'!$Y$17)</f>
        <v>823491.26500000327</v>
      </c>
      <c r="AC1341">
        <v>2</v>
      </c>
      <c r="AD1341">
        <f>VLOOKUP($F1341,'(참고)타워 스텟 가치'!$B$12:$L$16,AD$2,0)+(VLOOKUP($F1341,'(참고)타워 스텟 가치'!$B$12:$L$16,AD$2,0)*$E1341)</f>
        <v>405.75000000000165</v>
      </c>
      <c r="AE1341">
        <f>VLOOKUP($F1341,'(참고)타워 스텟 가치'!$B$12:$L$16,AE$2,0)+(VLOOKUP($F1341,'(참고)타워 스텟 가치'!$B$12:$L$16,AE$2,0)*$E1341)</f>
        <v>486.90000000000202</v>
      </c>
      <c r="AF1341">
        <f>VLOOKUP($F1341,'(참고)타워 스텟 가치'!$B$12:$L$16,AF$2,0)+(VLOOKUP($F1341,'(참고)타워 스텟 가치'!$B$12:$L$16,AF$2,0)*$E1341)</f>
        <v>541000.00000000221</v>
      </c>
      <c r="AG1341">
        <f>VLOOKUP($F1341,'(참고)타워 스텟 가치'!$B$12:$L$16,AG$2,0)+(VLOOKUP($F1341,'(참고)타워 스텟 가치'!$B$12:$L$16,AG$2,0)*$E1341)</f>
        <v>2434.50000000001</v>
      </c>
      <c r="AH1341">
        <f>VLOOKUP($F1341,'(참고)타워 스텟 가치'!$B$12:$L$16,AH$2,0)+(VLOOKUP($F1341,'(참고)타워 스텟 가치'!$B$12:$L$16,AH$2,0)*$E1341)</f>
        <v>81.150000000000333</v>
      </c>
      <c r="AI1341">
        <f>VLOOKUP($F1341,'(참고)타워 스텟 가치'!$B$12:$L$16,AI$2,0)+(VLOOKUP($F1341,'(참고)타워 스텟 가치'!$B$12:$L$16,AI$2,0)*$E1341)</f>
        <v>32.460000000000129</v>
      </c>
      <c r="AJ1341">
        <f>VLOOKUP($F1341,'(참고)타워 스텟 가치'!$B$12:$L$16,AJ$2,0)+(VLOOKUP($F1341,'(참고)타워 스텟 가치'!$B$12:$L$16,AJ$2,0)*$E1341)</f>
        <v>0</v>
      </c>
      <c r="AK1341">
        <f>VLOOKUP($F1341,'(참고)타워 스텟 가치'!$B$12:$L$16,AK$2,0)+(VLOOKUP($F1341,'(참고)타워 스텟 가치'!$B$12:$L$16,AK$2,0)*$E1341)</f>
        <v>0</v>
      </c>
      <c r="AL1341">
        <f>VLOOKUP($F1341,'(참고)타워 스텟 가치'!$B$12:$L$16,AL$2,0)+(VLOOKUP($F1341,'(참고)타워 스텟 가치'!$B$12:$L$16,AL$2,0)*$E1341)</f>
        <v>151.48000000000062</v>
      </c>
      <c r="AM1341">
        <f>SUM('스테이지별 몬스터 스텟'!AD1341*'(참고)타워 스텟 가치'!$Q$17,'스테이지별 몬스터 스텟'!AE1341*'(참고)타워 스텟 가치'!$R$17,'스테이지별 몬스터 스텟'!AF1341*'(참고)타워 스텟 가치'!$S$17,'스테이지별 몬스터 스텟'!AG1341*'(참고)타워 스텟 가치'!$T$17,'스테이지별 몬스터 스텟'!AH1341*'(참고)타워 스텟 가치'!$U$17,'스테이지별 몬스터 스텟'!AI1341*'(참고)타워 스텟 가치'!$V$17,'스테이지별 몬스터 스텟'!AJ1341*'(참고)타워 스텟 가치'!$W$17,'스테이지별 몬스터 스텟'!AK1341*'(참고)타워 스텟 가치'!$X$17,'스테이지별 몬스터 스텟'!AL1341*'(참고)타워 스텟 가치'!$Y$17)</f>
        <v>818408.57000000321</v>
      </c>
      <c r="AN1341">
        <v>3</v>
      </c>
    </row>
    <row r="1342" spans="3:40" x14ac:dyDescent="0.3">
      <c r="C1342">
        <v>3</v>
      </c>
      <c r="D1342">
        <f t="shared" si="62"/>
        <v>268</v>
      </c>
      <c r="E1342" s="52">
        <f>VLOOKUP(D1342,'스테이지별 난이도 설정'!B:C,2,0)</f>
        <v>107.20000000000044</v>
      </c>
      <c r="F1342" t="str">
        <f t="shared" si="63"/>
        <v>에픽</v>
      </c>
      <c r="G1342">
        <f t="shared" si="61"/>
        <v>6</v>
      </c>
      <c r="H1342">
        <f>VLOOKUP($F1342,'(참고)타워 스텟 가치'!$B$2:$L$6,H$2,0)+(VLOOKUP($F1342,'(참고)타워 스텟 가치'!$B$2:$L$6,H$2,0)*$E1342)</f>
        <v>1825.8750000000075</v>
      </c>
      <c r="I1342">
        <f>VLOOKUP($F1342,'(참고)타워 스텟 가치'!$B$2:$L$6,I$2,0)+(VLOOKUP($F1342,'(참고)타워 스텟 가치'!$B$2:$L$6,I$2,0)*$E1342)</f>
        <v>365.17500000000149</v>
      </c>
      <c r="J1342">
        <f>VLOOKUP($F1342,'(참고)타워 스텟 가치'!$B$2:$L$6,J$2,0)+(VLOOKUP($F1342,'(참고)타워 스텟 가치'!$B$2:$L$6,J$2,0)*$E1342)</f>
        <v>541000.00000000221</v>
      </c>
      <c r="K1342">
        <f>VLOOKUP($F1342,'(참고)타워 스텟 가치'!$B$2:$L$6,K$2,0)+(VLOOKUP($F1342,'(참고)타워 스텟 가치'!$B$2:$L$6,K$2,0)*$E1342)</f>
        <v>7303.50000000003</v>
      </c>
      <c r="L1342">
        <f>VLOOKUP($F1342,'(참고)타워 스텟 가치'!$B$2:$L$6,L$2,0)+(VLOOKUP($F1342,'(참고)타워 스텟 가치'!$B$2:$L$6,L$2,0)*$E1342)</f>
        <v>121.72500000000051</v>
      </c>
      <c r="M1342">
        <f>VLOOKUP($F1342,'(참고)타워 스텟 가치'!$B$2:$L$6,M$2,0)+(VLOOKUP($F1342,'(참고)타워 스텟 가치'!$B$2:$L$6,M$2,0)*$E1342)</f>
        <v>32.460000000000129</v>
      </c>
      <c r="N1342">
        <f>VLOOKUP($F1342,'(참고)타워 스텟 가치'!$B$2:$L$6,N$2,0)+(VLOOKUP($F1342,'(참고)타워 스텟 가치'!$B$2:$L$6,N$2,0)*$E1342)</f>
        <v>0</v>
      </c>
      <c r="O1342">
        <f>VLOOKUP($F1342,'(참고)타워 스텟 가치'!$B$2:$L$6,O$2,0)+(VLOOKUP($F1342,'(참고)타워 스텟 가치'!$B$2:$L$6,O$2,0)*$E1342)</f>
        <v>0</v>
      </c>
      <c r="P1342">
        <f>VLOOKUP($F1342,'(참고)타워 스텟 가치'!$B$2:$L$6,P$2,0)+(VLOOKUP($F1342,'(참고)타워 스텟 가치'!$B$2:$L$6,P$2,0)*$E1342)</f>
        <v>75.740000000000308</v>
      </c>
      <c r="Q1342">
        <f>SUM('스테이지별 몬스터 스텟'!H1342*'(참고)타워 스텟 가치'!$Q$17,'스테이지별 몬스터 스텟'!I1342*'(참고)타워 스텟 가치'!$R$17,'스테이지별 몬스터 스텟'!J1342*'(참고)타워 스텟 가치'!$S$17,'스테이지별 몬스터 스텟'!K1342*'(참고)타워 스텟 가치'!$T$17,'스테이지별 몬스터 스텟'!L1342*'(참고)타워 스텟 가치'!$U$17,'스테이지별 몬스터 스텟'!M1342*'(참고)타워 스텟 가치'!$V$17,'스테이지별 몬스터 스텟'!N1342*'(참고)타워 스텟 가치'!$W$17,'스테이지별 몬스터 스텟'!O1342*'(참고)타워 스텟 가치'!$X$17,'스테이지별 몬스터 스텟'!P1342*'(참고)타워 스텟 가치'!$Y$17)</f>
        <v>830733.90250000334</v>
      </c>
      <c r="R1342">
        <v>1</v>
      </c>
      <c r="S1342">
        <f>VLOOKUP($F1342,'(참고)타워 스텟 가치'!$B$7:$L$11,S$2,0)+(VLOOKUP($F1342,'(참고)타워 스텟 가치'!$B$7:$L$11,S$2,0)*$E1342)</f>
        <v>608.6250000000025</v>
      </c>
      <c r="T1342">
        <f>VLOOKUP($F1342,'(참고)타워 스텟 가치'!$B$7:$L$11,T$2,0)+(VLOOKUP($F1342,'(참고)타워 스텟 가치'!$B$7:$L$11,T$2,0)*$E1342)</f>
        <v>1095.5250000000044</v>
      </c>
      <c r="U1342">
        <f>VLOOKUP($F1342,'(참고)타워 스텟 가치'!$B$7:$L$11,U$2,0)+(VLOOKUP($F1342,'(참고)타워 스텟 가치'!$B$7:$L$11,U$2,0)*$E1342)</f>
        <v>541000.00000000221</v>
      </c>
      <c r="V1342">
        <f>VLOOKUP($F1342,'(참고)타워 스텟 가치'!$B$7:$L$11,V$2,0)+(VLOOKUP($F1342,'(참고)타워 스텟 가치'!$B$7:$L$11,V$2,0)*$E1342)</f>
        <v>7303.50000000003</v>
      </c>
      <c r="W1342">
        <f>VLOOKUP($F1342,'(참고)타워 스텟 가치'!$B$7:$L$11,W$2,0)+(VLOOKUP($F1342,'(참고)타워 스텟 가치'!$B$7:$L$11,W$2,0)*$E1342)</f>
        <v>121.72500000000051</v>
      </c>
      <c r="X1342">
        <f>VLOOKUP($F1342,'(참고)타워 스텟 가치'!$B$7:$L$11,X$2,0)+(VLOOKUP($F1342,'(참고)타워 스텟 가치'!$B$7:$L$11,X$2,0)*$E1342)</f>
        <v>32.460000000000129</v>
      </c>
      <c r="Y1342">
        <f>VLOOKUP($F1342,'(참고)타워 스텟 가치'!$B$7:$L$11,Y$2,0)+(VLOOKUP($F1342,'(참고)타워 스텟 가치'!$B$7:$L$11,Y$2,0)*$E1342)</f>
        <v>0</v>
      </c>
      <c r="Z1342">
        <f>VLOOKUP($F1342,'(참고)타워 스텟 가치'!$B$7:$L$11,Z$2,0)+(VLOOKUP($F1342,'(참고)타워 스텟 가치'!$B$7:$L$11,Z$2,0)*$E1342)</f>
        <v>0</v>
      </c>
      <c r="AA1342">
        <f>VLOOKUP($F1342,'(참고)타워 스텟 가치'!$B$7:$L$11,AA$2,0)+(VLOOKUP($F1342,'(참고)타워 스텟 가치'!$B$7:$L$11,AA$2,0)*$E1342)</f>
        <v>75.740000000000308</v>
      </c>
      <c r="AB1342">
        <f>SUM('스테이지별 몬스터 스텟'!S1342*'(참고)타워 스텟 가치'!$Q$17,'스테이지별 몬스터 스텟'!T1342*'(참고)타워 스텟 가치'!$R$17,'스테이지별 몬스터 스텟'!U1342*'(참고)타워 스텟 가치'!$S$17,'스테이지별 몬스터 스텟'!V1342*'(참고)타워 스텟 가치'!$T$17,'스테이지별 몬스터 스텟'!W1342*'(참고)타워 스텟 가치'!$U$17,'스테이지별 몬스터 스텟'!X1342*'(참고)타워 스텟 가치'!$V$17,'스테이지별 몬스터 스텟'!Y1342*'(참고)타워 스텟 가치'!$W$17,'스테이지별 몬스터 스텟'!Z1342*'(참고)타워 스텟 가치'!$X$17,'스테이지별 몬스터 스텟'!AA1342*'(참고)타워 스텟 가치'!$Y$17)</f>
        <v>829394.92750000325</v>
      </c>
      <c r="AC1342">
        <v>2</v>
      </c>
      <c r="AD1342">
        <f>VLOOKUP($F1342,'(참고)타워 스텟 가치'!$B$12:$L$16,AD$2,0)+(VLOOKUP($F1342,'(참고)타워 스텟 가치'!$B$12:$L$16,AD$2,0)*$E1342)</f>
        <v>608.6250000000025</v>
      </c>
      <c r="AE1342">
        <f>VLOOKUP($F1342,'(참고)타워 스텟 가치'!$B$12:$L$16,AE$2,0)+(VLOOKUP($F1342,'(참고)타워 스텟 가치'!$B$12:$L$16,AE$2,0)*$E1342)</f>
        <v>730.35000000000298</v>
      </c>
      <c r="AF1342">
        <f>VLOOKUP($F1342,'(참고)타워 스텟 가치'!$B$12:$L$16,AF$2,0)+(VLOOKUP($F1342,'(참고)타워 스텟 가치'!$B$12:$L$16,AF$2,0)*$E1342)</f>
        <v>541000.00000000221</v>
      </c>
      <c r="AG1342">
        <f>VLOOKUP($F1342,'(참고)타워 스텟 가치'!$B$12:$L$16,AG$2,0)+(VLOOKUP($F1342,'(참고)타워 스텟 가치'!$B$12:$L$16,AG$2,0)*$E1342)</f>
        <v>3651.750000000015</v>
      </c>
      <c r="AH1342">
        <f>VLOOKUP($F1342,'(참고)타워 스텟 가치'!$B$12:$L$16,AH$2,0)+(VLOOKUP($F1342,'(참고)타워 스텟 가치'!$B$12:$L$16,AH$2,0)*$E1342)</f>
        <v>121.72500000000051</v>
      </c>
      <c r="AI1342">
        <f>VLOOKUP($F1342,'(참고)타워 스텟 가치'!$B$12:$L$16,AI$2,0)+(VLOOKUP($F1342,'(참고)타워 스텟 가치'!$B$12:$L$16,AI$2,0)*$E1342)</f>
        <v>32.460000000000129</v>
      </c>
      <c r="AJ1342">
        <f>VLOOKUP($F1342,'(참고)타워 스텟 가치'!$B$12:$L$16,AJ$2,0)+(VLOOKUP($F1342,'(참고)타워 스텟 가치'!$B$12:$L$16,AJ$2,0)*$E1342)</f>
        <v>0</v>
      </c>
      <c r="AK1342">
        <f>VLOOKUP($F1342,'(참고)타워 스텟 가치'!$B$12:$L$16,AK$2,0)+(VLOOKUP($F1342,'(참고)타워 스텟 가치'!$B$12:$L$16,AK$2,0)*$E1342)</f>
        <v>0</v>
      </c>
      <c r="AL1342">
        <f>VLOOKUP($F1342,'(참고)타워 스텟 가치'!$B$12:$L$16,AL$2,0)+(VLOOKUP($F1342,'(참고)타워 스텟 가치'!$B$12:$L$16,AL$2,0)*$E1342)</f>
        <v>151.48000000000062</v>
      </c>
      <c r="AM1342">
        <f>SUM('스테이지별 몬스터 스텟'!AD1342*'(참고)타워 스텟 가치'!$Q$17,'스테이지별 몬스터 스텟'!AE1342*'(참고)타워 스텟 가치'!$R$17,'스테이지별 몬스터 스텟'!AF1342*'(참고)타워 스텟 가치'!$S$17,'스테이지별 몬스터 스텟'!AG1342*'(참고)타워 스텟 가치'!$T$17,'스테이지별 몬스터 스텟'!AH1342*'(참고)타워 스텟 가치'!$U$17,'스테이지별 몬스터 스텟'!AI1342*'(참고)타워 스텟 가치'!$V$17,'스테이지별 몬스터 스텟'!AJ1342*'(참고)타워 스텟 가치'!$W$17,'스테이지별 몬스터 스텟'!AK1342*'(참고)타워 스텟 가치'!$X$17,'스테이지별 몬스터 스텟'!AL1342*'(참고)타워 스텟 가치'!$Y$17)</f>
        <v>821695.14500000316</v>
      </c>
      <c r="AN1342">
        <v>3</v>
      </c>
    </row>
    <row r="1343" spans="3:40" x14ac:dyDescent="0.3">
      <c r="C1343">
        <v>4</v>
      </c>
      <c r="D1343">
        <f t="shared" si="62"/>
        <v>268</v>
      </c>
      <c r="E1343" s="52">
        <f>VLOOKUP(D1343,'스테이지별 난이도 설정'!B:C,2,0)</f>
        <v>107.20000000000044</v>
      </c>
      <c r="F1343" t="str">
        <f t="shared" si="63"/>
        <v>유니크</v>
      </c>
      <c r="G1343">
        <f t="shared" si="61"/>
        <v>6</v>
      </c>
      <c r="H1343">
        <f>VLOOKUP($F1343,'(참고)타워 스텟 가치'!$B$2:$L$6,H$2,0)+(VLOOKUP($F1343,'(참고)타워 스텟 가치'!$B$2:$L$6,H$2,0)*$E1343)</f>
        <v>2738.8125000000114</v>
      </c>
      <c r="I1343">
        <f>VLOOKUP($F1343,'(참고)타워 스텟 가치'!$B$2:$L$6,I$2,0)+(VLOOKUP($F1343,'(참고)타워 스텟 가치'!$B$2:$L$6,I$2,0)*$E1343)</f>
        <v>547.76250000000221</v>
      </c>
      <c r="J1343">
        <f>VLOOKUP($F1343,'(참고)타워 스텟 가치'!$B$2:$L$6,J$2,0)+(VLOOKUP($F1343,'(참고)타워 스텟 가치'!$B$2:$L$6,J$2,0)*$E1343)</f>
        <v>541000.00000000221</v>
      </c>
      <c r="K1343">
        <f>VLOOKUP($F1343,'(참고)타워 스텟 가치'!$B$2:$L$6,K$2,0)+(VLOOKUP($F1343,'(참고)타워 스텟 가치'!$B$2:$L$6,K$2,0)*$E1343)</f>
        <v>10955.250000000045</v>
      </c>
      <c r="L1343">
        <f>VLOOKUP($F1343,'(참고)타워 스텟 가치'!$B$2:$L$6,L$2,0)+(VLOOKUP($F1343,'(참고)타워 스텟 가치'!$B$2:$L$6,L$2,0)*$E1343)</f>
        <v>182.58750000000074</v>
      </c>
      <c r="M1343">
        <f>VLOOKUP($F1343,'(참고)타워 스텟 가치'!$B$2:$L$6,M$2,0)+(VLOOKUP($F1343,'(참고)타워 스텟 가치'!$B$2:$L$6,M$2,0)*$E1343)</f>
        <v>32.460000000000129</v>
      </c>
      <c r="N1343">
        <f>VLOOKUP($F1343,'(참고)타워 스텟 가치'!$B$2:$L$6,N$2,0)+(VLOOKUP($F1343,'(참고)타워 스텟 가치'!$B$2:$L$6,N$2,0)*$E1343)</f>
        <v>0</v>
      </c>
      <c r="O1343">
        <f>VLOOKUP($F1343,'(참고)타워 스텟 가치'!$B$2:$L$6,O$2,0)+(VLOOKUP($F1343,'(참고)타워 스텟 가치'!$B$2:$L$6,O$2,0)*$E1343)</f>
        <v>0</v>
      </c>
      <c r="P1343">
        <f>VLOOKUP($F1343,'(참고)타워 스텟 가치'!$B$2:$L$6,P$2,0)+(VLOOKUP($F1343,'(참고)타워 스텟 가치'!$B$2:$L$6,P$2,0)*$E1343)</f>
        <v>108.20000000000044</v>
      </c>
      <c r="Q1343">
        <f>SUM('스테이지별 몬스터 스텟'!H1343*'(참고)타워 스텟 가치'!$Q$17,'스테이지별 몬스터 스텟'!I1343*'(참고)타워 스텟 가치'!$R$17,'스테이지별 몬스터 스텟'!J1343*'(참고)타워 스텟 가치'!$S$17,'스테이지별 몬스터 스텟'!K1343*'(참고)타워 스텟 가치'!$T$17,'스테이지별 몬스터 스텟'!L1343*'(참고)타워 스텟 가치'!$U$17,'스테이지별 몬스터 스텟'!M1343*'(참고)타워 스텟 가치'!$V$17,'스테이지별 몬스터 스텟'!N1343*'(참고)타워 스텟 가치'!$W$17,'스테이지별 몬스터 스텟'!O1343*'(참고)타워 스텟 가치'!$X$17,'스테이지별 몬스터 스텟'!P1343*'(참고)타워 스텟 가치'!$Y$17)</f>
        <v>840323.80375000346</v>
      </c>
      <c r="R1343">
        <v>1</v>
      </c>
      <c r="S1343">
        <f>VLOOKUP($F1343,'(참고)타워 스텟 가치'!$B$7:$L$11,S$2,0)+(VLOOKUP($F1343,'(참고)타워 스텟 가치'!$B$7:$L$11,S$2,0)*$E1343)</f>
        <v>912.93750000000375</v>
      </c>
      <c r="T1343">
        <f>VLOOKUP($F1343,'(참고)타워 스텟 가치'!$B$7:$L$11,T$2,0)+(VLOOKUP($F1343,'(참고)타워 스텟 가치'!$B$7:$L$11,T$2,0)*$E1343)</f>
        <v>1643.2875000000067</v>
      </c>
      <c r="U1343">
        <f>VLOOKUP($F1343,'(참고)타워 스텟 가치'!$B$7:$L$11,U$2,0)+(VLOOKUP($F1343,'(참고)타워 스텟 가치'!$B$7:$L$11,U$2,0)*$E1343)</f>
        <v>541000.00000000221</v>
      </c>
      <c r="V1343">
        <f>VLOOKUP($F1343,'(참고)타워 스텟 가치'!$B$7:$L$11,V$2,0)+(VLOOKUP($F1343,'(참고)타워 스텟 가치'!$B$7:$L$11,V$2,0)*$E1343)</f>
        <v>10955.250000000045</v>
      </c>
      <c r="W1343">
        <f>VLOOKUP($F1343,'(참고)타워 스텟 가치'!$B$7:$L$11,W$2,0)+(VLOOKUP($F1343,'(참고)타워 스텟 가치'!$B$7:$L$11,W$2,0)*$E1343)</f>
        <v>182.58750000000074</v>
      </c>
      <c r="X1343">
        <f>VLOOKUP($F1343,'(참고)타워 스텟 가치'!$B$7:$L$11,X$2,0)+(VLOOKUP($F1343,'(참고)타워 스텟 가치'!$B$7:$L$11,X$2,0)*$E1343)</f>
        <v>32.460000000000129</v>
      </c>
      <c r="Y1343">
        <f>VLOOKUP($F1343,'(참고)타워 스텟 가치'!$B$7:$L$11,Y$2,0)+(VLOOKUP($F1343,'(참고)타워 스텟 가치'!$B$7:$L$11,Y$2,0)*$E1343)</f>
        <v>0</v>
      </c>
      <c r="Z1343">
        <f>VLOOKUP($F1343,'(참고)타워 스텟 가치'!$B$7:$L$11,Z$2,0)+(VLOOKUP($F1343,'(참고)타워 스텟 가치'!$B$7:$L$11,Z$2,0)*$E1343)</f>
        <v>0</v>
      </c>
      <c r="AA1343">
        <f>VLOOKUP($F1343,'(참고)타워 스텟 가치'!$B$7:$L$11,AA$2,0)+(VLOOKUP($F1343,'(참고)타워 스텟 가치'!$B$7:$L$11,AA$2,0)*$E1343)</f>
        <v>108.20000000000044</v>
      </c>
      <c r="AB1343">
        <f>SUM('스테이지별 몬스터 스텟'!S1343*'(참고)타워 스텟 가치'!$Q$17,'스테이지별 몬스터 스텟'!T1343*'(참고)타워 스텟 가치'!$R$17,'스테이지별 몬스터 스텟'!U1343*'(참고)타워 스텟 가치'!$S$17,'스테이지별 몬스터 스텟'!V1343*'(참고)타워 스텟 가치'!$T$17,'스테이지별 몬스터 스텟'!W1343*'(참고)타워 스텟 가치'!$U$17,'스테이지별 몬스터 스텟'!X1343*'(참고)타워 스텟 가치'!$V$17,'스테이지별 몬스터 스텟'!Y1343*'(참고)타워 스텟 가치'!$W$17,'스테이지별 몬스터 스텟'!Z1343*'(참고)타워 스텟 가치'!$X$17,'스테이지별 몬스터 스텟'!AA1343*'(참고)타워 스텟 가치'!$Y$17)</f>
        <v>838315.34125000343</v>
      </c>
      <c r="AC1343">
        <v>2</v>
      </c>
      <c r="AD1343">
        <f>VLOOKUP($F1343,'(참고)타워 스텟 가치'!$B$12:$L$16,AD$2,0)+(VLOOKUP($F1343,'(참고)타워 스텟 가치'!$B$12:$L$16,AD$2,0)*$E1343)</f>
        <v>912.93750000000375</v>
      </c>
      <c r="AE1343">
        <f>VLOOKUP($F1343,'(참고)타워 스텟 가치'!$B$12:$L$16,AE$2,0)+(VLOOKUP($F1343,'(참고)타워 스텟 가치'!$B$12:$L$16,AE$2,0)*$E1343)</f>
        <v>1095.5250000000044</v>
      </c>
      <c r="AF1343">
        <f>VLOOKUP($F1343,'(참고)타워 스텟 가치'!$B$12:$L$16,AF$2,0)+(VLOOKUP($F1343,'(참고)타워 스텟 가치'!$B$12:$L$16,AF$2,0)*$E1343)</f>
        <v>541000.00000000221</v>
      </c>
      <c r="AG1343">
        <f>VLOOKUP($F1343,'(참고)타워 스텟 가치'!$B$12:$L$16,AG$2,0)+(VLOOKUP($F1343,'(참고)타워 스텟 가치'!$B$12:$L$16,AG$2,0)*$E1343)</f>
        <v>5477.6250000000227</v>
      </c>
      <c r="AH1343">
        <f>VLOOKUP($F1343,'(참고)타워 스텟 가치'!$B$12:$L$16,AH$2,0)+(VLOOKUP($F1343,'(참고)타워 스텟 가치'!$B$12:$L$16,AH$2,0)*$E1343)</f>
        <v>182.58750000000074</v>
      </c>
      <c r="AI1343">
        <f>VLOOKUP($F1343,'(참고)타워 스텟 가치'!$B$12:$L$16,AI$2,0)+(VLOOKUP($F1343,'(참고)타워 스텟 가치'!$B$12:$L$16,AI$2,0)*$E1343)</f>
        <v>32.460000000000129</v>
      </c>
      <c r="AJ1343">
        <f>VLOOKUP($F1343,'(참고)타워 스텟 가치'!$B$12:$L$16,AJ$2,0)+(VLOOKUP($F1343,'(참고)타워 스텟 가치'!$B$12:$L$16,AJ$2,0)*$E1343)</f>
        <v>0</v>
      </c>
      <c r="AK1343">
        <f>VLOOKUP($F1343,'(참고)타워 스텟 가치'!$B$12:$L$16,AK$2,0)+(VLOOKUP($F1343,'(참고)타워 스텟 가치'!$B$12:$L$16,AK$2,0)*$E1343)</f>
        <v>0</v>
      </c>
      <c r="AL1343">
        <f>VLOOKUP($F1343,'(참고)타워 스텟 가치'!$B$12:$L$16,AL$2,0)+(VLOOKUP($F1343,'(참고)타워 스텟 가치'!$B$12:$L$16,AL$2,0)*$E1343)</f>
        <v>216.40000000000089</v>
      </c>
      <c r="AM1343">
        <f>SUM('스테이지별 몬스터 스텟'!AD1343*'(참고)타워 스텟 가치'!$Q$17,'스테이지별 몬스터 스텟'!AE1343*'(참고)타워 스텟 가치'!$R$17,'스테이지별 몬스터 스텟'!AF1343*'(참고)타워 스텟 가치'!$S$17,'스테이지별 몬스터 스텟'!AG1343*'(참고)타워 스텟 가치'!$T$17,'스테이지별 몬스터 스텟'!AH1343*'(참고)타워 스텟 가치'!$U$17,'스테이지별 몬스터 스텟'!AI1343*'(참고)타워 스텟 가치'!$V$17,'스테이지별 몬스터 스텟'!AJ1343*'(참고)타워 스텟 가치'!$W$17,'스테이지별 몬스터 스텟'!AK1343*'(참고)타워 스텟 가치'!$X$17,'스테이지별 몬스터 스텟'!AL1343*'(참고)타워 스텟 가치'!$Y$17)</f>
        <v>826754.84750000329</v>
      </c>
      <c r="AN1343">
        <v>3</v>
      </c>
    </row>
    <row r="1344" spans="3:40" x14ac:dyDescent="0.3">
      <c r="C1344">
        <v>5</v>
      </c>
      <c r="D1344">
        <f t="shared" si="62"/>
        <v>268</v>
      </c>
      <c r="E1344" s="52">
        <f>VLOOKUP(D1344,'스테이지별 난이도 설정'!B:C,2,0)</f>
        <v>107.20000000000044</v>
      </c>
      <c r="F1344" t="str">
        <f t="shared" si="63"/>
        <v>스페셜</v>
      </c>
      <c r="G1344">
        <f t="shared" si="61"/>
        <v>6</v>
      </c>
      <c r="H1344">
        <f>VLOOKUP($F1344,'(참고)타워 스텟 가치'!$B$2:$L$6,H$2,0)+(VLOOKUP($F1344,'(참고)타워 스텟 가치'!$B$2:$L$6,H$2,0)*$E1344)</f>
        <v>4108.2187500000164</v>
      </c>
      <c r="I1344">
        <f>VLOOKUP($F1344,'(참고)타워 스텟 가치'!$B$2:$L$6,I$2,0)+(VLOOKUP($F1344,'(참고)타워 스텟 가치'!$B$2:$L$6,I$2,0)*$E1344)</f>
        <v>821.64375000000337</v>
      </c>
      <c r="J1344">
        <f>VLOOKUP($F1344,'(참고)타워 스텟 가치'!$B$2:$L$6,J$2,0)+(VLOOKUP($F1344,'(참고)타워 스텟 가치'!$B$2:$L$6,J$2,0)*$E1344)</f>
        <v>541000.00000000221</v>
      </c>
      <c r="K1344">
        <f>VLOOKUP($F1344,'(참고)타워 스텟 가치'!$B$2:$L$6,K$2,0)+(VLOOKUP($F1344,'(참고)타워 스텟 가치'!$B$2:$L$6,K$2,0)*$E1344)</f>
        <v>16432.875000000065</v>
      </c>
      <c r="L1344">
        <f>VLOOKUP($F1344,'(참고)타워 스텟 가치'!$B$2:$L$6,L$2,0)+(VLOOKUP($F1344,'(참고)타워 스텟 가치'!$B$2:$L$6,L$2,0)*$E1344)</f>
        <v>273.8812500000011</v>
      </c>
      <c r="M1344">
        <f>VLOOKUP($F1344,'(참고)타워 스텟 가치'!$B$2:$L$6,M$2,0)+(VLOOKUP($F1344,'(참고)타워 스텟 가치'!$B$2:$L$6,M$2,0)*$E1344)</f>
        <v>32.460000000000129</v>
      </c>
      <c r="N1344">
        <f>VLOOKUP($F1344,'(참고)타워 스텟 가치'!$B$2:$L$6,N$2,0)+(VLOOKUP($F1344,'(참고)타워 스텟 가치'!$B$2:$L$6,N$2,0)*$E1344)</f>
        <v>0</v>
      </c>
      <c r="O1344">
        <f>VLOOKUP($F1344,'(참고)타워 스텟 가치'!$B$2:$L$6,O$2,0)+(VLOOKUP($F1344,'(참고)타워 스텟 가치'!$B$2:$L$6,O$2,0)*$E1344)</f>
        <v>0</v>
      </c>
      <c r="P1344">
        <f>VLOOKUP($F1344,'(참고)타워 스텟 가치'!$B$2:$L$6,P$2,0)+(VLOOKUP($F1344,'(참고)타워 스텟 가치'!$B$2:$L$6,P$2,0)*$E1344)</f>
        <v>108.20000000000044</v>
      </c>
      <c r="Q1344">
        <f>SUM('스테이지별 몬스터 스텟'!H1344*'(참고)타워 스텟 가치'!$Q$17,'스테이지별 몬스터 스텟'!I1344*'(참고)타워 스텟 가치'!$R$17,'스테이지별 몬스터 스텟'!J1344*'(참고)타워 스텟 가치'!$S$17,'스테이지별 몬스터 스텟'!K1344*'(참고)타워 스텟 가치'!$T$17,'스테이지별 몬스터 스텟'!L1344*'(참고)타워 스텟 가치'!$U$17,'스테이지별 몬스터 스텟'!M1344*'(참고)타워 스텟 가치'!$V$17,'스테이지별 몬스터 스텟'!N1344*'(참고)타워 스텟 가치'!$W$17,'스테이지별 몬스터 스텟'!O1344*'(참고)타워 스텟 가치'!$X$17,'스테이지별 몬스터 스텟'!P1344*'(참고)타워 스텟 가치'!$Y$17)</f>
        <v>854611.27562500339</v>
      </c>
      <c r="R1344">
        <v>1</v>
      </c>
      <c r="S1344">
        <f>VLOOKUP($F1344,'(참고)타워 스텟 가치'!$B$7:$L$11,S$2,0)+(VLOOKUP($F1344,'(참고)타워 스텟 가치'!$B$7:$L$11,S$2,0)*$E1344)</f>
        <v>1369.4062500000057</v>
      </c>
      <c r="T1344">
        <f>VLOOKUP($F1344,'(참고)타워 스텟 가치'!$B$7:$L$11,T$2,0)+(VLOOKUP($F1344,'(참고)타워 스텟 가치'!$B$7:$L$11,T$2,0)*$E1344)</f>
        <v>2464.9312500000101</v>
      </c>
      <c r="U1344">
        <f>VLOOKUP($F1344,'(참고)타워 스텟 가치'!$B$7:$L$11,U$2,0)+(VLOOKUP($F1344,'(참고)타워 스텟 가치'!$B$7:$L$11,U$2,0)*$E1344)</f>
        <v>541000.00000000221</v>
      </c>
      <c r="V1344">
        <f>VLOOKUP($F1344,'(참고)타워 스텟 가치'!$B$7:$L$11,V$2,0)+(VLOOKUP($F1344,'(참고)타워 스텟 가치'!$B$7:$L$11,V$2,0)*$E1344)</f>
        <v>16432.875000000065</v>
      </c>
      <c r="W1344">
        <f>VLOOKUP($F1344,'(참고)타워 스텟 가치'!$B$7:$L$11,W$2,0)+(VLOOKUP($F1344,'(참고)타워 스텟 가치'!$B$7:$L$11,W$2,0)*$E1344)</f>
        <v>273.8812500000011</v>
      </c>
      <c r="X1344">
        <f>VLOOKUP($F1344,'(참고)타워 스텟 가치'!$B$7:$L$11,X$2,0)+(VLOOKUP($F1344,'(참고)타워 스텟 가치'!$B$7:$L$11,X$2,0)*$E1344)</f>
        <v>32.460000000000129</v>
      </c>
      <c r="Y1344">
        <f>VLOOKUP($F1344,'(참고)타워 스텟 가치'!$B$7:$L$11,Y$2,0)+(VLOOKUP($F1344,'(참고)타워 스텟 가치'!$B$7:$L$11,Y$2,0)*$E1344)</f>
        <v>0</v>
      </c>
      <c r="Z1344">
        <f>VLOOKUP($F1344,'(참고)타워 스텟 가치'!$B$7:$L$11,Z$2,0)+(VLOOKUP($F1344,'(참고)타워 스텟 가치'!$B$7:$L$11,Z$2,0)*$E1344)</f>
        <v>0</v>
      </c>
      <c r="AA1344">
        <f>VLOOKUP($F1344,'(참고)타워 스텟 가치'!$B$7:$L$11,AA$2,0)+(VLOOKUP($F1344,'(참고)타워 스텟 가치'!$B$7:$L$11,AA$2,0)*$E1344)</f>
        <v>108.20000000000044</v>
      </c>
      <c r="AB1344">
        <f>SUM('스테이지별 몬스터 스텟'!S1344*'(참고)타워 스텟 가치'!$Q$17,'스테이지별 몬스터 스텟'!T1344*'(참고)타워 스텟 가치'!$R$17,'스테이지별 몬스터 스텟'!U1344*'(참고)타워 스텟 가치'!$S$17,'스테이지별 몬스터 스텟'!V1344*'(참고)타워 스텟 가치'!$T$17,'스테이지별 몬스터 스텟'!W1344*'(참고)타워 스텟 가치'!$U$17,'스테이지별 몬스터 스텟'!X1344*'(참고)타워 스텟 가치'!$V$17,'스테이지별 몬스터 스텟'!Y1344*'(참고)타워 스텟 가치'!$W$17,'스테이지별 몬스터 스텟'!Z1344*'(참고)타워 스텟 가치'!$X$17,'스테이지별 몬스터 스텟'!AA1344*'(참고)타워 스텟 가치'!$Y$17)</f>
        <v>851598.58187500329</v>
      </c>
      <c r="AC1344">
        <v>2</v>
      </c>
      <c r="AD1344">
        <f>VLOOKUP($F1344,'(참고)타워 스텟 가치'!$B$12:$L$16,AD$2,0)+(VLOOKUP($F1344,'(참고)타워 스텟 가치'!$B$12:$L$16,AD$2,0)*$E1344)</f>
        <v>1369.4062500000057</v>
      </c>
      <c r="AE1344">
        <f>VLOOKUP($F1344,'(참고)타워 스텟 가치'!$B$12:$L$16,AE$2,0)+(VLOOKUP($F1344,'(참고)타워 스텟 가치'!$B$12:$L$16,AE$2,0)*$E1344)</f>
        <v>1643.2875000000067</v>
      </c>
      <c r="AF1344">
        <f>VLOOKUP($F1344,'(참고)타워 스텟 가치'!$B$12:$L$16,AF$2,0)+(VLOOKUP($F1344,'(참고)타워 스텟 가치'!$B$12:$L$16,AF$2,0)*$E1344)</f>
        <v>541000.00000000221</v>
      </c>
      <c r="AG1344">
        <f>VLOOKUP($F1344,'(참고)타워 스텟 가치'!$B$12:$L$16,AG$2,0)+(VLOOKUP($F1344,'(참고)타워 스텟 가치'!$B$12:$L$16,AG$2,0)*$E1344)</f>
        <v>8216.4375000000327</v>
      </c>
      <c r="AH1344">
        <f>VLOOKUP($F1344,'(참고)타워 스텟 가치'!$B$12:$L$16,AH$2,0)+(VLOOKUP($F1344,'(참고)타워 스텟 가치'!$B$12:$L$16,AH$2,0)*$E1344)</f>
        <v>273.8812500000011</v>
      </c>
      <c r="AI1344">
        <f>VLOOKUP($F1344,'(참고)타워 스텟 가치'!$B$12:$L$16,AI$2,0)+(VLOOKUP($F1344,'(참고)타워 스텟 가치'!$B$12:$L$16,AI$2,0)*$E1344)</f>
        <v>32.460000000000129</v>
      </c>
      <c r="AJ1344">
        <f>VLOOKUP($F1344,'(참고)타워 스텟 가치'!$B$12:$L$16,AJ$2,0)+(VLOOKUP($F1344,'(참고)타워 스텟 가치'!$B$12:$L$16,AJ$2,0)*$E1344)</f>
        <v>0</v>
      </c>
      <c r="AK1344">
        <f>VLOOKUP($F1344,'(참고)타워 스텟 가치'!$B$12:$L$16,AK$2,0)+(VLOOKUP($F1344,'(참고)타워 스텟 가치'!$B$12:$L$16,AK$2,0)*$E1344)</f>
        <v>0</v>
      </c>
      <c r="AL1344">
        <f>VLOOKUP($F1344,'(참고)타워 스텟 가치'!$B$12:$L$16,AL$2,0)+(VLOOKUP($F1344,'(참고)타워 스텟 가치'!$B$12:$L$16,AL$2,0)*$E1344)</f>
        <v>216.40000000000089</v>
      </c>
      <c r="AM1344">
        <f>SUM('스테이지별 몬스터 스텟'!AD1344*'(참고)타워 스텟 가치'!$Q$17,'스테이지별 몬스터 스텟'!AE1344*'(참고)타워 스텟 가치'!$R$17,'스테이지별 몬스터 스텟'!AF1344*'(참고)타워 스텟 가치'!$S$17,'스테이지별 몬스터 스텟'!AG1344*'(참고)타워 스텟 가치'!$T$17,'스테이지별 몬스터 스텟'!AH1344*'(참고)타워 스텟 가치'!$U$17,'스테이지별 몬스터 스텟'!AI1344*'(참고)타워 스텟 가치'!$V$17,'스테이지별 몬스터 스텟'!AJ1344*'(참고)타워 스텟 가치'!$W$17,'스테이지별 몬스터 스텟'!AK1344*'(참고)타워 스텟 가치'!$X$17,'스테이지별 몬스터 스텟'!AL1344*'(참고)타워 스텟 가치'!$Y$17)</f>
        <v>834149.64125000336</v>
      </c>
      <c r="AN1344">
        <v>3</v>
      </c>
    </row>
    <row r="1345" spans="3:40" x14ac:dyDescent="0.3">
      <c r="C1345">
        <v>1</v>
      </c>
      <c r="D1345">
        <f t="shared" si="62"/>
        <v>269</v>
      </c>
      <c r="E1345" s="52">
        <f>VLOOKUP(D1345,'스테이지별 난이도 설정'!B:C,2,0)</f>
        <v>107.60000000000045</v>
      </c>
      <c r="F1345" t="str">
        <f t="shared" si="63"/>
        <v>일반</v>
      </c>
      <c r="G1345">
        <f t="shared" si="61"/>
        <v>6</v>
      </c>
      <c r="H1345">
        <f>VLOOKUP($F1345,'(참고)타워 스텟 가치'!$B$2:$L$6,H$2,0)+(VLOOKUP($F1345,'(참고)타워 스텟 가치'!$B$2:$L$6,H$2,0)*$E1345)</f>
        <v>814.50000000000341</v>
      </c>
      <c r="I1345">
        <f>VLOOKUP($F1345,'(참고)타워 스텟 가치'!$B$2:$L$6,I$2,0)+(VLOOKUP($F1345,'(참고)타워 스텟 가치'!$B$2:$L$6,I$2,0)*$E1345)</f>
        <v>162.90000000000066</v>
      </c>
      <c r="J1345">
        <f>VLOOKUP($F1345,'(참고)타워 스텟 가치'!$B$2:$L$6,J$2,0)+(VLOOKUP($F1345,'(참고)타워 스텟 가치'!$B$2:$L$6,J$2,0)*$E1345)</f>
        <v>543000.00000000221</v>
      </c>
      <c r="K1345">
        <f>VLOOKUP($F1345,'(참고)타워 스텟 가치'!$B$2:$L$6,K$2,0)+(VLOOKUP($F1345,'(참고)타워 스텟 가치'!$B$2:$L$6,K$2,0)*$E1345)</f>
        <v>3258.0000000000136</v>
      </c>
      <c r="L1345">
        <f>VLOOKUP($F1345,'(참고)타워 스텟 가치'!$B$2:$L$6,L$2,0)+(VLOOKUP($F1345,'(참고)타워 스텟 가치'!$B$2:$L$6,L$2,0)*$E1345)</f>
        <v>54.300000000000225</v>
      </c>
      <c r="M1345">
        <f>VLOOKUP($F1345,'(참고)타워 스텟 가치'!$B$2:$L$6,M$2,0)+(VLOOKUP($F1345,'(참고)타워 스텟 가치'!$B$2:$L$6,M$2,0)*$E1345)</f>
        <v>32.580000000000133</v>
      </c>
      <c r="N1345">
        <f>VLOOKUP($F1345,'(참고)타워 스텟 가치'!$B$2:$L$6,N$2,0)+(VLOOKUP($F1345,'(참고)타워 스텟 가치'!$B$2:$L$6,N$2,0)*$E1345)</f>
        <v>0</v>
      </c>
      <c r="O1345">
        <f>VLOOKUP($F1345,'(참고)타워 스텟 가치'!$B$2:$L$6,O$2,0)+(VLOOKUP($F1345,'(참고)타워 스텟 가치'!$B$2:$L$6,O$2,0)*$E1345)</f>
        <v>0</v>
      </c>
      <c r="P1345">
        <f>VLOOKUP($F1345,'(참고)타워 스텟 가치'!$B$2:$L$6,P$2,0)+(VLOOKUP($F1345,'(참고)타워 스텟 가치'!$B$2:$L$6,P$2,0)*$E1345)</f>
        <v>76.020000000000309</v>
      </c>
      <c r="Q1345">
        <f>SUM('스테이지별 몬스터 스텟'!H1345*'(참고)타워 스텟 가치'!$Q$17,'스테이지별 몬스터 스텟'!I1345*'(참고)타워 스텟 가치'!$R$17,'스테이지별 몬스터 스텟'!J1345*'(참고)타워 스텟 가치'!$S$17,'스테이지별 몬스터 스텟'!K1345*'(참고)타워 스텟 가치'!$T$17,'스테이지별 몬스터 스텟'!L1345*'(참고)타워 스텟 가치'!$U$17,'스테이지별 몬스터 스텟'!M1345*'(참고)타워 스텟 가치'!$V$17,'스테이지별 몬스터 스텟'!N1345*'(참고)타워 스텟 가치'!$W$17,'스테이지별 몬스터 스텟'!O1345*'(참고)타워 스텟 가치'!$X$17,'스테이지별 몬스터 스텟'!P1345*'(참고)타워 스텟 가치'!$Y$17)</f>
        <v>823182.57000000321</v>
      </c>
      <c r="R1345">
        <v>1</v>
      </c>
      <c r="S1345">
        <f>VLOOKUP($F1345,'(참고)타워 스텟 가치'!$B$7:$L$11,S$2,0)+(VLOOKUP($F1345,'(참고)타워 스텟 가치'!$B$7:$L$11,S$2,0)*$E1345)</f>
        <v>271.50000000000114</v>
      </c>
      <c r="T1345">
        <f>VLOOKUP($F1345,'(참고)타워 스텟 가치'!$B$7:$L$11,T$2,0)+(VLOOKUP($F1345,'(참고)타워 스텟 가치'!$B$7:$L$11,T$2,0)*$E1345)</f>
        <v>488.70000000000203</v>
      </c>
      <c r="U1345">
        <f>VLOOKUP($F1345,'(참고)타워 스텟 가치'!$B$7:$L$11,U$2,0)+(VLOOKUP($F1345,'(참고)타워 스텟 가치'!$B$7:$L$11,U$2,0)*$E1345)</f>
        <v>543000.00000000221</v>
      </c>
      <c r="V1345">
        <f>VLOOKUP($F1345,'(참고)타워 스텟 가치'!$B$7:$L$11,V$2,0)+(VLOOKUP($F1345,'(참고)타워 스텟 가치'!$B$7:$L$11,V$2,0)*$E1345)</f>
        <v>3258.0000000000136</v>
      </c>
      <c r="W1345">
        <f>VLOOKUP($F1345,'(참고)타워 스텟 가치'!$B$7:$L$11,W$2,0)+(VLOOKUP($F1345,'(참고)타워 스텟 가치'!$B$7:$L$11,W$2,0)*$E1345)</f>
        <v>54.300000000000225</v>
      </c>
      <c r="X1345">
        <f>VLOOKUP($F1345,'(참고)타워 스텟 가치'!$B$7:$L$11,X$2,0)+(VLOOKUP($F1345,'(참고)타워 스텟 가치'!$B$7:$L$11,X$2,0)*$E1345)</f>
        <v>32.580000000000133</v>
      </c>
      <c r="Y1345">
        <f>VLOOKUP($F1345,'(참고)타워 스텟 가치'!$B$7:$L$11,Y$2,0)+(VLOOKUP($F1345,'(참고)타워 스텟 가치'!$B$7:$L$11,Y$2,0)*$E1345)</f>
        <v>0</v>
      </c>
      <c r="Z1345">
        <f>VLOOKUP($F1345,'(참고)타워 스텟 가치'!$B$7:$L$11,Z$2,0)+(VLOOKUP($F1345,'(참고)타워 스텟 가치'!$B$7:$L$11,Z$2,0)*$E1345)</f>
        <v>0</v>
      </c>
      <c r="AA1345">
        <f>VLOOKUP($F1345,'(참고)타워 스텟 가치'!$B$7:$L$11,AA$2,0)+(VLOOKUP($F1345,'(참고)타워 스텟 가치'!$B$7:$L$11,AA$2,0)*$E1345)</f>
        <v>76.020000000000309</v>
      </c>
      <c r="AB1345">
        <f>SUM('스테이지별 몬스터 스텟'!S1345*'(참고)타워 스텟 가치'!$Q$17,'스테이지별 몬스터 스텟'!T1345*'(참고)타워 스텟 가치'!$R$17,'스테이지별 몬스터 스텟'!U1345*'(참고)타워 스텟 가치'!$S$17,'스테이지별 몬스터 스텟'!V1345*'(참고)타워 스텟 가치'!$T$17,'스테이지별 몬스터 스텟'!W1345*'(참고)타워 스텟 가치'!$U$17,'스테이지별 몬스터 스텟'!X1345*'(참고)타워 스텟 가치'!$V$17,'스테이지별 몬스터 스텟'!Y1345*'(참고)타워 스텟 가치'!$W$17,'스테이지별 몬스터 스텟'!Z1345*'(참고)타워 스텟 가치'!$X$17,'스테이지별 몬스터 스텟'!AA1345*'(참고)타워 스텟 가치'!$Y$17)</f>
        <v>822585.27000000328</v>
      </c>
      <c r="AC1345">
        <v>2</v>
      </c>
      <c r="AD1345">
        <f>VLOOKUP($F1345,'(참고)타워 스텟 가치'!$B$12:$L$16,AD$2,0)+(VLOOKUP($F1345,'(참고)타워 스텟 가치'!$B$12:$L$16,AD$2,0)*$E1345)</f>
        <v>271.50000000000114</v>
      </c>
      <c r="AE1345">
        <f>VLOOKUP($F1345,'(참고)타워 스텟 가치'!$B$12:$L$16,AE$2,0)+(VLOOKUP($F1345,'(참고)타워 스텟 가치'!$B$12:$L$16,AE$2,0)*$E1345)</f>
        <v>325.80000000000132</v>
      </c>
      <c r="AF1345">
        <f>VLOOKUP($F1345,'(참고)타워 스텟 가치'!$B$12:$L$16,AF$2,0)+(VLOOKUP($F1345,'(참고)타워 스텟 가치'!$B$12:$L$16,AF$2,0)*$E1345)</f>
        <v>543000.00000000221</v>
      </c>
      <c r="AG1345">
        <f>VLOOKUP($F1345,'(참고)타워 스텟 가치'!$B$12:$L$16,AG$2,0)+(VLOOKUP($F1345,'(참고)타워 스텟 가치'!$B$12:$L$16,AG$2,0)*$E1345)</f>
        <v>1629.0000000000068</v>
      </c>
      <c r="AH1345">
        <f>VLOOKUP($F1345,'(참고)타워 스텟 가치'!$B$12:$L$16,AH$2,0)+(VLOOKUP($F1345,'(참고)타워 스텟 가치'!$B$12:$L$16,AH$2,0)*$E1345)</f>
        <v>54.300000000000225</v>
      </c>
      <c r="AI1345">
        <f>VLOOKUP($F1345,'(참고)타워 스텟 가치'!$B$12:$L$16,AI$2,0)+(VLOOKUP($F1345,'(참고)타워 스텟 가치'!$B$12:$L$16,AI$2,0)*$E1345)</f>
        <v>32.580000000000133</v>
      </c>
      <c r="AJ1345">
        <f>VLOOKUP($F1345,'(참고)타워 스텟 가치'!$B$12:$L$16,AJ$2,0)+(VLOOKUP($F1345,'(참고)타워 스텟 가치'!$B$12:$L$16,AJ$2,0)*$E1345)</f>
        <v>0</v>
      </c>
      <c r="AK1345">
        <f>VLOOKUP($F1345,'(참고)타워 스텟 가치'!$B$12:$L$16,AK$2,0)+(VLOOKUP($F1345,'(참고)타워 스텟 가치'!$B$12:$L$16,AK$2,0)*$E1345)</f>
        <v>0</v>
      </c>
      <c r="AL1345">
        <f>VLOOKUP($F1345,'(참고)타워 스텟 가치'!$B$12:$L$16,AL$2,0)+(VLOOKUP($F1345,'(참고)타워 스텟 가치'!$B$12:$L$16,AL$2,0)*$E1345)</f>
        <v>152.04000000000062</v>
      </c>
      <c r="AM1345">
        <f>SUM('스테이지별 몬스터 스텟'!AD1345*'(참고)타워 스텟 가치'!$Q$17,'스테이지별 몬스터 스텟'!AE1345*'(참고)타워 스텟 가치'!$R$17,'스테이지별 몬스터 스텟'!AF1345*'(참고)타워 스텟 가치'!$S$17,'스테이지별 몬스터 스텟'!AG1345*'(참고)타워 스텟 가치'!$T$17,'스테이지별 몬스터 스텟'!AH1345*'(참고)타워 스텟 가치'!$U$17,'스테이지별 몬스터 스텟'!AI1345*'(참고)타워 스텟 가치'!$V$17,'스테이지별 몬스터 스텟'!AJ1345*'(참고)타워 스텟 가치'!$W$17,'스테이지별 몬스터 스텟'!AK1345*'(참고)타워 스텟 가치'!$X$17,'스테이지별 몬스터 스텟'!AL1345*'(참고)타워 스텟 가치'!$Y$17)</f>
        <v>819234.96000000311</v>
      </c>
      <c r="AN1345">
        <v>3</v>
      </c>
    </row>
    <row r="1346" spans="3:40" x14ac:dyDescent="0.3">
      <c r="C1346">
        <v>2</v>
      </c>
      <c r="D1346">
        <f t="shared" si="62"/>
        <v>269</v>
      </c>
      <c r="E1346" s="52">
        <f>VLOOKUP(D1346,'스테이지별 난이도 설정'!B:C,2,0)</f>
        <v>107.60000000000045</v>
      </c>
      <c r="F1346" t="str">
        <f t="shared" si="63"/>
        <v>레어</v>
      </c>
      <c r="G1346">
        <f t="shared" si="61"/>
        <v>6</v>
      </c>
      <c r="H1346">
        <f>VLOOKUP($F1346,'(참고)타워 스텟 가치'!$B$2:$L$6,H$2,0)+(VLOOKUP($F1346,'(참고)타워 스텟 가치'!$B$2:$L$6,H$2,0)*$E1346)</f>
        <v>1221.750000000005</v>
      </c>
      <c r="I1346">
        <f>VLOOKUP($F1346,'(참고)타워 스텟 가치'!$B$2:$L$6,I$2,0)+(VLOOKUP($F1346,'(참고)타워 스텟 가치'!$B$2:$L$6,I$2,0)*$E1346)</f>
        <v>244.35000000000102</v>
      </c>
      <c r="J1346">
        <f>VLOOKUP($F1346,'(참고)타워 스텟 가치'!$B$2:$L$6,J$2,0)+(VLOOKUP($F1346,'(참고)타워 스텟 가치'!$B$2:$L$6,J$2,0)*$E1346)</f>
        <v>543000.00000000221</v>
      </c>
      <c r="K1346">
        <f>VLOOKUP($F1346,'(참고)타워 스텟 가치'!$B$2:$L$6,K$2,0)+(VLOOKUP($F1346,'(참고)타워 스텟 가치'!$B$2:$L$6,K$2,0)*$E1346)</f>
        <v>4887.00000000002</v>
      </c>
      <c r="L1346">
        <f>VLOOKUP($F1346,'(참고)타워 스텟 가치'!$B$2:$L$6,L$2,0)+(VLOOKUP($F1346,'(참고)타워 스텟 가치'!$B$2:$L$6,L$2,0)*$E1346)</f>
        <v>81.45000000000033</v>
      </c>
      <c r="M1346">
        <f>VLOOKUP($F1346,'(참고)타워 스텟 가치'!$B$2:$L$6,M$2,0)+(VLOOKUP($F1346,'(참고)타워 스텟 가치'!$B$2:$L$6,M$2,0)*$E1346)</f>
        <v>32.580000000000133</v>
      </c>
      <c r="N1346">
        <f>VLOOKUP($F1346,'(참고)타워 스텟 가치'!$B$2:$L$6,N$2,0)+(VLOOKUP($F1346,'(참고)타워 스텟 가치'!$B$2:$L$6,N$2,0)*$E1346)</f>
        <v>0</v>
      </c>
      <c r="O1346">
        <f>VLOOKUP($F1346,'(참고)타워 스텟 가치'!$B$2:$L$6,O$2,0)+(VLOOKUP($F1346,'(참고)타워 스텟 가치'!$B$2:$L$6,O$2,0)*$E1346)</f>
        <v>0</v>
      </c>
      <c r="P1346">
        <f>VLOOKUP($F1346,'(참고)타워 스텟 가치'!$B$2:$L$6,P$2,0)+(VLOOKUP($F1346,'(참고)타워 스텟 가치'!$B$2:$L$6,P$2,0)*$E1346)</f>
        <v>76.020000000000309</v>
      </c>
      <c r="Q1346">
        <f>SUM('스테이지별 몬스터 스텟'!H1346*'(참고)타워 스텟 가치'!$Q$17,'스테이지별 몬스터 스텟'!I1346*'(참고)타워 스텟 가치'!$R$17,'스테이지별 몬스터 스텟'!J1346*'(참고)타워 스텟 가치'!$S$17,'스테이지별 몬스터 스텟'!K1346*'(참고)타워 스텟 가치'!$T$17,'스테이지별 몬스터 스텟'!L1346*'(참고)타워 스텟 가치'!$U$17,'스테이지별 몬스터 스텟'!M1346*'(참고)타워 스텟 가치'!$V$17,'스테이지별 몬스터 스텟'!N1346*'(참고)타워 스텟 가치'!$W$17,'스테이지별 몬스터 스텟'!O1346*'(참고)타워 스텟 가치'!$X$17,'스테이지별 몬스터 스텟'!P1346*'(참고)타워 스텟 가치'!$Y$17)</f>
        <v>827431.5450000033</v>
      </c>
      <c r="R1346">
        <v>1</v>
      </c>
      <c r="S1346">
        <f>VLOOKUP($F1346,'(참고)타워 스텟 가치'!$B$7:$L$11,S$2,0)+(VLOOKUP($F1346,'(참고)타워 스텟 가치'!$B$7:$L$11,S$2,0)*$E1346)</f>
        <v>407.25000000000171</v>
      </c>
      <c r="T1346">
        <f>VLOOKUP($F1346,'(참고)타워 스텟 가치'!$B$7:$L$11,T$2,0)+(VLOOKUP($F1346,'(참고)타워 스텟 가치'!$B$7:$L$11,T$2,0)*$E1346)</f>
        <v>733.05000000000302</v>
      </c>
      <c r="U1346">
        <f>VLOOKUP($F1346,'(참고)타워 스텟 가치'!$B$7:$L$11,U$2,0)+(VLOOKUP($F1346,'(참고)타워 스텟 가치'!$B$7:$L$11,U$2,0)*$E1346)</f>
        <v>543000.00000000221</v>
      </c>
      <c r="V1346">
        <f>VLOOKUP($F1346,'(참고)타워 스텟 가치'!$B$7:$L$11,V$2,0)+(VLOOKUP($F1346,'(참고)타워 스텟 가치'!$B$7:$L$11,V$2,0)*$E1346)</f>
        <v>4887.00000000002</v>
      </c>
      <c r="W1346">
        <f>VLOOKUP($F1346,'(참고)타워 스텟 가치'!$B$7:$L$11,W$2,0)+(VLOOKUP($F1346,'(참고)타워 스텟 가치'!$B$7:$L$11,W$2,0)*$E1346)</f>
        <v>81.45000000000033</v>
      </c>
      <c r="X1346">
        <f>VLOOKUP($F1346,'(참고)타워 스텟 가치'!$B$7:$L$11,X$2,0)+(VLOOKUP($F1346,'(참고)타워 스텟 가치'!$B$7:$L$11,X$2,0)*$E1346)</f>
        <v>32.580000000000133</v>
      </c>
      <c r="Y1346">
        <f>VLOOKUP($F1346,'(참고)타워 스텟 가치'!$B$7:$L$11,Y$2,0)+(VLOOKUP($F1346,'(참고)타워 스텟 가치'!$B$7:$L$11,Y$2,0)*$E1346)</f>
        <v>0</v>
      </c>
      <c r="Z1346">
        <f>VLOOKUP($F1346,'(참고)타워 스텟 가치'!$B$7:$L$11,Z$2,0)+(VLOOKUP($F1346,'(참고)타워 스텟 가치'!$B$7:$L$11,Z$2,0)*$E1346)</f>
        <v>0</v>
      </c>
      <c r="AA1346">
        <f>VLOOKUP($F1346,'(참고)타워 스텟 가치'!$B$7:$L$11,AA$2,0)+(VLOOKUP($F1346,'(참고)타워 스텟 가치'!$B$7:$L$11,AA$2,0)*$E1346)</f>
        <v>76.020000000000309</v>
      </c>
      <c r="AB1346">
        <f>SUM('스테이지별 몬스터 스텟'!S1346*'(참고)타워 스텟 가치'!$Q$17,'스테이지별 몬스터 스텟'!T1346*'(참고)타워 스텟 가치'!$R$17,'스테이지별 몬스터 스텟'!U1346*'(참고)타워 스텟 가치'!$S$17,'스테이지별 몬스터 스텟'!V1346*'(참고)타워 스텟 가치'!$T$17,'스테이지별 몬스터 스텟'!W1346*'(참고)타워 스텟 가치'!$U$17,'스테이지별 몬스터 스텟'!X1346*'(참고)타워 스텟 가치'!$V$17,'스테이지별 몬스터 스텟'!Y1346*'(참고)타워 스텟 가치'!$W$17,'스테이지별 몬스터 스텟'!Z1346*'(참고)타워 스텟 가치'!$X$17,'스테이지별 몬스터 스텟'!AA1346*'(참고)타워 스텟 가치'!$Y$17)</f>
        <v>826535.59500000323</v>
      </c>
      <c r="AC1346">
        <v>2</v>
      </c>
      <c r="AD1346">
        <f>VLOOKUP($F1346,'(참고)타워 스텟 가치'!$B$12:$L$16,AD$2,0)+(VLOOKUP($F1346,'(참고)타워 스텟 가치'!$B$12:$L$16,AD$2,0)*$E1346)</f>
        <v>407.25000000000171</v>
      </c>
      <c r="AE1346">
        <f>VLOOKUP($F1346,'(참고)타워 스텟 가치'!$B$12:$L$16,AE$2,0)+(VLOOKUP($F1346,'(참고)타워 스텟 가치'!$B$12:$L$16,AE$2,0)*$E1346)</f>
        <v>488.70000000000203</v>
      </c>
      <c r="AF1346">
        <f>VLOOKUP($F1346,'(참고)타워 스텟 가치'!$B$12:$L$16,AF$2,0)+(VLOOKUP($F1346,'(참고)타워 스텟 가치'!$B$12:$L$16,AF$2,0)*$E1346)</f>
        <v>543000.00000000221</v>
      </c>
      <c r="AG1346">
        <f>VLOOKUP($F1346,'(참고)타워 스텟 가치'!$B$12:$L$16,AG$2,0)+(VLOOKUP($F1346,'(참고)타워 스텟 가치'!$B$12:$L$16,AG$2,0)*$E1346)</f>
        <v>2443.50000000001</v>
      </c>
      <c r="AH1346">
        <f>VLOOKUP($F1346,'(참고)타워 스텟 가치'!$B$12:$L$16,AH$2,0)+(VLOOKUP($F1346,'(참고)타워 스텟 가치'!$B$12:$L$16,AH$2,0)*$E1346)</f>
        <v>81.45000000000033</v>
      </c>
      <c r="AI1346">
        <f>VLOOKUP($F1346,'(참고)타워 스텟 가치'!$B$12:$L$16,AI$2,0)+(VLOOKUP($F1346,'(참고)타워 스텟 가치'!$B$12:$L$16,AI$2,0)*$E1346)</f>
        <v>32.580000000000133</v>
      </c>
      <c r="AJ1346">
        <f>VLOOKUP($F1346,'(참고)타워 스텟 가치'!$B$12:$L$16,AJ$2,0)+(VLOOKUP($F1346,'(참고)타워 스텟 가치'!$B$12:$L$16,AJ$2,0)*$E1346)</f>
        <v>0</v>
      </c>
      <c r="AK1346">
        <f>VLOOKUP($F1346,'(참고)타워 스텟 가치'!$B$12:$L$16,AK$2,0)+(VLOOKUP($F1346,'(참고)타워 스텟 가치'!$B$12:$L$16,AK$2,0)*$E1346)</f>
        <v>0</v>
      </c>
      <c r="AL1346">
        <f>VLOOKUP($F1346,'(참고)타워 스텟 가치'!$B$12:$L$16,AL$2,0)+(VLOOKUP($F1346,'(참고)타워 스텟 가치'!$B$12:$L$16,AL$2,0)*$E1346)</f>
        <v>152.04000000000062</v>
      </c>
      <c r="AM1346">
        <f>SUM('스테이지별 몬스터 스텟'!AD1346*'(참고)타워 스텟 가치'!$Q$17,'스테이지별 몬스터 스텟'!AE1346*'(참고)타워 스텟 가치'!$R$17,'스테이지별 몬스터 스텟'!AF1346*'(참고)타워 스텟 가치'!$S$17,'스테이지별 몬스터 스텟'!AG1346*'(참고)타워 스텟 가치'!$T$17,'스테이지별 몬스터 스텟'!AH1346*'(참고)타워 스텟 가치'!$U$17,'스테이지별 몬스터 스텟'!AI1346*'(참고)타워 스텟 가치'!$V$17,'스테이지별 몬스터 스텟'!AJ1346*'(참고)타워 스텟 가치'!$W$17,'스테이지별 몬스터 스텟'!AK1346*'(참고)타워 스텟 가치'!$X$17,'스테이지별 몬스터 스텟'!AL1346*'(참고)타워 스텟 가치'!$Y$17)</f>
        <v>821434.11000000325</v>
      </c>
      <c r="AN1346">
        <v>3</v>
      </c>
    </row>
    <row r="1347" spans="3:40" x14ac:dyDescent="0.3">
      <c r="C1347">
        <v>3</v>
      </c>
      <c r="D1347">
        <f t="shared" si="62"/>
        <v>269</v>
      </c>
      <c r="E1347" s="52">
        <f>VLOOKUP(D1347,'스테이지별 난이도 설정'!B:C,2,0)</f>
        <v>107.60000000000045</v>
      </c>
      <c r="F1347" t="str">
        <f t="shared" si="63"/>
        <v>에픽</v>
      </c>
      <c r="G1347">
        <f t="shared" si="61"/>
        <v>6</v>
      </c>
      <c r="H1347">
        <f>VLOOKUP($F1347,'(참고)타워 스텟 가치'!$B$2:$L$6,H$2,0)+(VLOOKUP($F1347,'(참고)타워 스텟 가치'!$B$2:$L$6,H$2,0)*$E1347)</f>
        <v>1832.6250000000075</v>
      </c>
      <c r="I1347">
        <f>VLOOKUP($F1347,'(참고)타워 스텟 가치'!$B$2:$L$6,I$2,0)+(VLOOKUP($F1347,'(참고)타워 스텟 가치'!$B$2:$L$6,I$2,0)*$E1347)</f>
        <v>366.52500000000151</v>
      </c>
      <c r="J1347">
        <f>VLOOKUP($F1347,'(참고)타워 스텟 가치'!$B$2:$L$6,J$2,0)+(VLOOKUP($F1347,'(참고)타워 스텟 가치'!$B$2:$L$6,J$2,0)*$E1347)</f>
        <v>543000.00000000221</v>
      </c>
      <c r="K1347">
        <f>VLOOKUP($F1347,'(참고)타워 스텟 가치'!$B$2:$L$6,K$2,0)+(VLOOKUP($F1347,'(참고)타워 스텟 가치'!$B$2:$L$6,K$2,0)*$E1347)</f>
        <v>7330.50000000003</v>
      </c>
      <c r="L1347">
        <f>VLOOKUP($F1347,'(참고)타워 스텟 가치'!$B$2:$L$6,L$2,0)+(VLOOKUP($F1347,'(참고)타워 스텟 가치'!$B$2:$L$6,L$2,0)*$E1347)</f>
        <v>122.17500000000051</v>
      </c>
      <c r="M1347">
        <f>VLOOKUP($F1347,'(참고)타워 스텟 가치'!$B$2:$L$6,M$2,0)+(VLOOKUP($F1347,'(참고)타워 스텟 가치'!$B$2:$L$6,M$2,0)*$E1347)</f>
        <v>32.580000000000133</v>
      </c>
      <c r="N1347">
        <f>VLOOKUP($F1347,'(참고)타워 스텟 가치'!$B$2:$L$6,N$2,0)+(VLOOKUP($F1347,'(참고)타워 스텟 가치'!$B$2:$L$6,N$2,0)*$E1347)</f>
        <v>0</v>
      </c>
      <c r="O1347">
        <f>VLOOKUP($F1347,'(참고)타워 스텟 가치'!$B$2:$L$6,O$2,0)+(VLOOKUP($F1347,'(참고)타워 스텟 가치'!$B$2:$L$6,O$2,0)*$E1347)</f>
        <v>0</v>
      </c>
      <c r="P1347">
        <f>VLOOKUP($F1347,'(참고)타워 스텟 가치'!$B$2:$L$6,P$2,0)+(VLOOKUP($F1347,'(참고)타워 스텟 가치'!$B$2:$L$6,P$2,0)*$E1347)</f>
        <v>76.020000000000309</v>
      </c>
      <c r="Q1347">
        <f>SUM('스테이지별 몬스터 스텟'!H1347*'(참고)타워 스텟 가치'!$Q$17,'스테이지별 몬스터 스텟'!I1347*'(참고)타워 스텟 가치'!$R$17,'스테이지별 몬스터 스텟'!J1347*'(참고)타워 스텟 가치'!$S$17,'스테이지별 몬스터 스텟'!K1347*'(참고)타워 스텟 가치'!$T$17,'스테이지별 몬스터 스텟'!L1347*'(참고)타워 스텟 가치'!$U$17,'스테이지별 몬스터 스텟'!M1347*'(참고)타워 스텟 가치'!$V$17,'스테이지별 몬스터 스텟'!N1347*'(참고)타워 스텟 가치'!$W$17,'스테이지별 몬스터 스텟'!O1347*'(참고)타워 스텟 가치'!$X$17,'스테이지별 몬스터 스텟'!P1347*'(참고)타워 스텟 가치'!$Y$17)</f>
        <v>833805.00750000332</v>
      </c>
      <c r="R1347">
        <v>1</v>
      </c>
      <c r="S1347">
        <f>VLOOKUP($F1347,'(참고)타워 스텟 가치'!$B$7:$L$11,S$2,0)+(VLOOKUP($F1347,'(참고)타워 스텟 가치'!$B$7:$L$11,S$2,0)*$E1347)</f>
        <v>610.8750000000025</v>
      </c>
      <c r="T1347">
        <f>VLOOKUP($F1347,'(참고)타워 스텟 가치'!$B$7:$L$11,T$2,0)+(VLOOKUP($F1347,'(참고)타워 스텟 가치'!$B$7:$L$11,T$2,0)*$E1347)</f>
        <v>1099.5750000000046</v>
      </c>
      <c r="U1347">
        <f>VLOOKUP($F1347,'(참고)타워 스텟 가치'!$B$7:$L$11,U$2,0)+(VLOOKUP($F1347,'(참고)타워 스텟 가치'!$B$7:$L$11,U$2,0)*$E1347)</f>
        <v>543000.00000000221</v>
      </c>
      <c r="V1347">
        <f>VLOOKUP($F1347,'(참고)타워 스텟 가치'!$B$7:$L$11,V$2,0)+(VLOOKUP($F1347,'(참고)타워 스텟 가치'!$B$7:$L$11,V$2,0)*$E1347)</f>
        <v>7330.50000000003</v>
      </c>
      <c r="W1347">
        <f>VLOOKUP($F1347,'(참고)타워 스텟 가치'!$B$7:$L$11,W$2,0)+(VLOOKUP($F1347,'(참고)타워 스텟 가치'!$B$7:$L$11,W$2,0)*$E1347)</f>
        <v>122.17500000000051</v>
      </c>
      <c r="X1347">
        <f>VLOOKUP($F1347,'(참고)타워 스텟 가치'!$B$7:$L$11,X$2,0)+(VLOOKUP($F1347,'(참고)타워 스텟 가치'!$B$7:$L$11,X$2,0)*$E1347)</f>
        <v>32.580000000000133</v>
      </c>
      <c r="Y1347">
        <f>VLOOKUP($F1347,'(참고)타워 스텟 가치'!$B$7:$L$11,Y$2,0)+(VLOOKUP($F1347,'(참고)타워 스텟 가치'!$B$7:$L$11,Y$2,0)*$E1347)</f>
        <v>0</v>
      </c>
      <c r="Z1347">
        <f>VLOOKUP($F1347,'(참고)타워 스텟 가치'!$B$7:$L$11,Z$2,0)+(VLOOKUP($F1347,'(참고)타워 스텟 가치'!$B$7:$L$11,Z$2,0)*$E1347)</f>
        <v>0</v>
      </c>
      <c r="AA1347">
        <f>VLOOKUP($F1347,'(참고)타워 스텟 가치'!$B$7:$L$11,AA$2,0)+(VLOOKUP($F1347,'(참고)타워 스텟 가치'!$B$7:$L$11,AA$2,0)*$E1347)</f>
        <v>76.020000000000309</v>
      </c>
      <c r="AB1347">
        <f>SUM('스테이지별 몬스터 스텟'!S1347*'(참고)타워 스텟 가치'!$Q$17,'스테이지별 몬스터 스텟'!T1347*'(참고)타워 스텟 가치'!$R$17,'스테이지별 몬스터 스텟'!U1347*'(참고)타워 스텟 가치'!$S$17,'스테이지별 몬스터 스텟'!V1347*'(참고)타워 스텟 가치'!$T$17,'스테이지별 몬스터 스텟'!W1347*'(참고)타워 스텟 가치'!$U$17,'스테이지별 몬스터 스텟'!X1347*'(참고)타워 스텟 가치'!$V$17,'스테이지별 몬스터 스텟'!Y1347*'(참고)타워 스텟 가치'!$W$17,'스테이지별 몬스터 스텟'!Z1347*'(참고)타워 스텟 가치'!$X$17,'스테이지별 몬스터 스텟'!AA1347*'(참고)타워 스텟 가치'!$Y$17)</f>
        <v>832461.08250000339</v>
      </c>
      <c r="AC1347">
        <v>2</v>
      </c>
      <c r="AD1347">
        <f>VLOOKUP($F1347,'(참고)타워 스텟 가치'!$B$12:$L$16,AD$2,0)+(VLOOKUP($F1347,'(참고)타워 스텟 가치'!$B$12:$L$16,AD$2,0)*$E1347)</f>
        <v>610.8750000000025</v>
      </c>
      <c r="AE1347">
        <f>VLOOKUP($F1347,'(참고)타워 스텟 가치'!$B$12:$L$16,AE$2,0)+(VLOOKUP($F1347,'(참고)타워 스텟 가치'!$B$12:$L$16,AE$2,0)*$E1347)</f>
        <v>733.05000000000302</v>
      </c>
      <c r="AF1347">
        <f>VLOOKUP($F1347,'(참고)타워 스텟 가치'!$B$12:$L$16,AF$2,0)+(VLOOKUP($F1347,'(참고)타워 스텟 가치'!$B$12:$L$16,AF$2,0)*$E1347)</f>
        <v>543000.00000000221</v>
      </c>
      <c r="AG1347">
        <f>VLOOKUP($F1347,'(참고)타워 스텟 가치'!$B$12:$L$16,AG$2,0)+(VLOOKUP($F1347,'(참고)타워 스텟 가치'!$B$12:$L$16,AG$2,0)*$E1347)</f>
        <v>3665.250000000015</v>
      </c>
      <c r="AH1347">
        <f>VLOOKUP($F1347,'(참고)타워 스텟 가치'!$B$12:$L$16,AH$2,0)+(VLOOKUP($F1347,'(참고)타워 스텟 가치'!$B$12:$L$16,AH$2,0)*$E1347)</f>
        <v>122.17500000000051</v>
      </c>
      <c r="AI1347">
        <f>VLOOKUP($F1347,'(참고)타워 스텟 가치'!$B$12:$L$16,AI$2,0)+(VLOOKUP($F1347,'(참고)타워 스텟 가치'!$B$12:$L$16,AI$2,0)*$E1347)</f>
        <v>32.580000000000133</v>
      </c>
      <c r="AJ1347">
        <f>VLOOKUP($F1347,'(참고)타워 스텟 가치'!$B$12:$L$16,AJ$2,0)+(VLOOKUP($F1347,'(참고)타워 스텟 가치'!$B$12:$L$16,AJ$2,0)*$E1347)</f>
        <v>0</v>
      </c>
      <c r="AK1347">
        <f>VLOOKUP($F1347,'(참고)타워 스텟 가치'!$B$12:$L$16,AK$2,0)+(VLOOKUP($F1347,'(참고)타워 스텟 가치'!$B$12:$L$16,AK$2,0)*$E1347)</f>
        <v>0</v>
      </c>
      <c r="AL1347">
        <f>VLOOKUP($F1347,'(참고)타워 스텟 가치'!$B$12:$L$16,AL$2,0)+(VLOOKUP($F1347,'(참고)타워 스텟 가치'!$B$12:$L$16,AL$2,0)*$E1347)</f>
        <v>152.04000000000062</v>
      </c>
      <c r="AM1347">
        <f>SUM('스테이지별 몬스터 스텟'!AD1347*'(참고)타워 스텟 가치'!$Q$17,'스테이지별 몬스터 스텟'!AE1347*'(참고)타워 스텟 가치'!$R$17,'스테이지별 몬스터 스텟'!AF1347*'(참고)타워 스텟 가치'!$S$17,'스테이지별 몬스터 스텟'!AG1347*'(참고)타워 스텟 가치'!$T$17,'스테이지별 몬스터 스텟'!AH1347*'(참고)타워 스텟 가치'!$U$17,'스테이지별 몬스터 스텟'!AI1347*'(참고)타워 스텟 가치'!$V$17,'스테이지별 몬스터 스텟'!AJ1347*'(참고)타워 스텟 가치'!$W$17,'스테이지별 몬스터 스텟'!AK1347*'(참고)타워 스텟 가치'!$X$17,'스테이지별 몬스터 스텟'!AL1347*'(참고)타워 스텟 가치'!$Y$17)</f>
        <v>824732.83500000311</v>
      </c>
      <c r="AN1347">
        <v>3</v>
      </c>
    </row>
    <row r="1348" spans="3:40" x14ac:dyDescent="0.3">
      <c r="C1348">
        <v>4</v>
      </c>
      <c r="D1348">
        <f t="shared" si="62"/>
        <v>269</v>
      </c>
      <c r="E1348" s="52">
        <f>VLOOKUP(D1348,'스테이지별 난이도 설정'!B:C,2,0)</f>
        <v>107.60000000000045</v>
      </c>
      <c r="F1348" t="str">
        <f t="shared" si="63"/>
        <v>유니크</v>
      </c>
      <c r="G1348">
        <f t="shared" si="61"/>
        <v>6</v>
      </c>
      <c r="H1348">
        <f>VLOOKUP($F1348,'(참고)타워 스텟 가치'!$B$2:$L$6,H$2,0)+(VLOOKUP($F1348,'(참고)타워 스텟 가치'!$B$2:$L$6,H$2,0)*$E1348)</f>
        <v>2748.9375000000114</v>
      </c>
      <c r="I1348">
        <f>VLOOKUP($F1348,'(참고)타워 스텟 가치'!$B$2:$L$6,I$2,0)+(VLOOKUP($F1348,'(참고)타워 스텟 가치'!$B$2:$L$6,I$2,0)*$E1348)</f>
        <v>549.7875000000023</v>
      </c>
      <c r="J1348">
        <f>VLOOKUP($F1348,'(참고)타워 스텟 가치'!$B$2:$L$6,J$2,0)+(VLOOKUP($F1348,'(참고)타워 스텟 가치'!$B$2:$L$6,J$2,0)*$E1348)</f>
        <v>543000.00000000221</v>
      </c>
      <c r="K1348">
        <f>VLOOKUP($F1348,'(참고)타워 스텟 가치'!$B$2:$L$6,K$2,0)+(VLOOKUP($F1348,'(참고)타워 스텟 가치'!$B$2:$L$6,K$2,0)*$E1348)</f>
        <v>10995.750000000045</v>
      </c>
      <c r="L1348">
        <f>VLOOKUP($F1348,'(참고)타워 스텟 가치'!$B$2:$L$6,L$2,0)+(VLOOKUP($F1348,'(참고)타워 스텟 가치'!$B$2:$L$6,L$2,0)*$E1348)</f>
        <v>183.26250000000076</v>
      </c>
      <c r="M1348">
        <f>VLOOKUP($F1348,'(참고)타워 스텟 가치'!$B$2:$L$6,M$2,0)+(VLOOKUP($F1348,'(참고)타워 스텟 가치'!$B$2:$L$6,M$2,0)*$E1348)</f>
        <v>32.580000000000133</v>
      </c>
      <c r="N1348">
        <f>VLOOKUP($F1348,'(참고)타워 스텟 가치'!$B$2:$L$6,N$2,0)+(VLOOKUP($F1348,'(참고)타워 스텟 가치'!$B$2:$L$6,N$2,0)*$E1348)</f>
        <v>0</v>
      </c>
      <c r="O1348">
        <f>VLOOKUP($F1348,'(참고)타워 스텟 가치'!$B$2:$L$6,O$2,0)+(VLOOKUP($F1348,'(참고)타워 스텟 가치'!$B$2:$L$6,O$2,0)*$E1348)</f>
        <v>0</v>
      </c>
      <c r="P1348">
        <f>VLOOKUP($F1348,'(참고)타워 스텟 가치'!$B$2:$L$6,P$2,0)+(VLOOKUP($F1348,'(참고)타워 스텟 가치'!$B$2:$L$6,P$2,0)*$E1348)</f>
        <v>108.60000000000045</v>
      </c>
      <c r="Q1348">
        <f>SUM('스테이지별 몬스터 스텟'!H1348*'(참고)타워 스텟 가치'!$Q$17,'스테이지별 몬스터 스텟'!I1348*'(참고)타워 스텟 가치'!$R$17,'스테이지별 몬스터 스텟'!J1348*'(참고)타워 스텟 가치'!$S$17,'스테이지별 몬스터 스텟'!K1348*'(참고)타워 스텟 가치'!$T$17,'스테이지별 몬스터 스텟'!L1348*'(참고)타워 스텟 가치'!$U$17,'스테이지별 몬스터 스텟'!M1348*'(참고)타워 스텟 가치'!$V$17,'스테이지별 몬스터 스텟'!N1348*'(참고)타워 스텟 가치'!$W$17,'스테이지별 몬스터 스텟'!O1348*'(참고)타워 스텟 가치'!$X$17,'스테이지별 몬스터 스텟'!P1348*'(참고)타워 스텟 가치'!$Y$17)</f>
        <v>843430.36125000333</v>
      </c>
      <c r="R1348">
        <v>1</v>
      </c>
      <c r="S1348">
        <f>VLOOKUP($F1348,'(참고)타워 스텟 가치'!$B$7:$L$11,S$2,0)+(VLOOKUP($F1348,'(참고)타워 스텟 가치'!$B$7:$L$11,S$2,0)*$E1348)</f>
        <v>916.31250000000375</v>
      </c>
      <c r="T1348">
        <f>VLOOKUP($F1348,'(참고)타워 스텟 가치'!$B$7:$L$11,T$2,0)+(VLOOKUP($F1348,'(참고)타워 스텟 가치'!$B$7:$L$11,T$2,0)*$E1348)</f>
        <v>1649.3625000000068</v>
      </c>
      <c r="U1348">
        <f>VLOOKUP($F1348,'(참고)타워 스텟 가치'!$B$7:$L$11,U$2,0)+(VLOOKUP($F1348,'(참고)타워 스텟 가치'!$B$7:$L$11,U$2,0)*$E1348)</f>
        <v>543000.00000000221</v>
      </c>
      <c r="V1348">
        <f>VLOOKUP($F1348,'(참고)타워 스텟 가치'!$B$7:$L$11,V$2,0)+(VLOOKUP($F1348,'(참고)타워 스텟 가치'!$B$7:$L$11,V$2,0)*$E1348)</f>
        <v>10995.750000000045</v>
      </c>
      <c r="W1348">
        <f>VLOOKUP($F1348,'(참고)타워 스텟 가치'!$B$7:$L$11,W$2,0)+(VLOOKUP($F1348,'(참고)타워 스텟 가치'!$B$7:$L$11,W$2,0)*$E1348)</f>
        <v>183.26250000000076</v>
      </c>
      <c r="X1348">
        <f>VLOOKUP($F1348,'(참고)타워 스텟 가치'!$B$7:$L$11,X$2,0)+(VLOOKUP($F1348,'(참고)타워 스텟 가치'!$B$7:$L$11,X$2,0)*$E1348)</f>
        <v>32.580000000000133</v>
      </c>
      <c r="Y1348">
        <f>VLOOKUP($F1348,'(참고)타워 스텟 가치'!$B$7:$L$11,Y$2,0)+(VLOOKUP($F1348,'(참고)타워 스텟 가치'!$B$7:$L$11,Y$2,0)*$E1348)</f>
        <v>0</v>
      </c>
      <c r="Z1348">
        <f>VLOOKUP($F1348,'(참고)타워 스텟 가치'!$B$7:$L$11,Z$2,0)+(VLOOKUP($F1348,'(참고)타워 스텟 가치'!$B$7:$L$11,Z$2,0)*$E1348)</f>
        <v>0</v>
      </c>
      <c r="AA1348">
        <f>VLOOKUP($F1348,'(참고)타워 스텟 가치'!$B$7:$L$11,AA$2,0)+(VLOOKUP($F1348,'(참고)타워 스텟 가치'!$B$7:$L$11,AA$2,0)*$E1348)</f>
        <v>108.60000000000045</v>
      </c>
      <c r="AB1348">
        <f>SUM('스테이지별 몬스터 스텟'!S1348*'(참고)타워 스텟 가치'!$Q$17,'스테이지별 몬스터 스텟'!T1348*'(참고)타워 스텟 가치'!$R$17,'스테이지별 몬스터 스텟'!U1348*'(참고)타워 스텟 가치'!$S$17,'스테이지별 몬스터 스텟'!V1348*'(참고)타워 스텟 가치'!$T$17,'스테이지별 몬스터 스텟'!W1348*'(참고)타워 스텟 가치'!$U$17,'스테이지별 몬스터 스텟'!X1348*'(참고)타워 스텟 가치'!$V$17,'스테이지별 몬스터 스텟'!Y1348*'(참고)타워 스텟 가치'!$W$17,'스테이지별 몬스터 스텟'!Z1348*'(참고)타워 스텟 가치'!$X$17,'스테이지별 몬스터 스텟'!AA1348*'(참고)타워 스텟 가치'!$Y$17)</f>
        <v>841414.47375000338</v>
      </c>
      <c r="AC1348">
        <v>2</v>
      </c>
      <c r="AD1348">
        <f>VLOOKUP($F1348,'(참고)타워 스텟 가치'!$B$12:$L$16,AD$2,0)+(VLOOKUP($F1348,'(참고)타워 스텟 가치'!$B$12:$L$16,AD$2,0)*$E1348)</f>
        <v>916.31250000000375</v>
      </c>
      <c r="AE1348">
        <f>VLOOKUP($F1348,'(참고)타워 스텟 가치'!$B$12:$L$16,AE$2,0)+(VLOOKUP($F1348,'(참고)타워 스텟 가치'!$B$12:$L$16,AE$2,0)*$E1348)</f>
        <v>1099.5750000000046</v>
      </c>
      <c r="AF1348">
        <f>VLOOKUP($F1348,'(참고)타워 스텟 가치'!$B$12:$L$16,AF$2,0)+(VLOOKUP($F1348,'(참고)타워 스텟 가치'!$B$12:$L$16,AF$2,0)*$E1348)</f>
        <v>543000.00000000221</v>
      </c>
      <c r="AG1348">
        <f>VLOOKUP($F1348,'(참고)타워 스텟 가치'!$B$12:$L$16,AG$2,0)+(VLOOKUP($F1348,'(참고)타워 스텟 가치'!$B$12:$L$16,AG$2,0)*$E1348)</f>
        <v>5497.8750000000227</v>
      </c>
      <c r="AH1348">
        <f>VLOOKUP($F1348,'(참고)타워 스텟 가치'!$B$12:$L$16,AH$2,0)+(VLOOKUP($F1348,'(참고)타워 스텟 가치'!$B$12:$L$16,AH$2,0)*$E1348)</f>
        <v>183.26250000000076</v>
      </c>
      <c r="AI1348">
        <f>VLOOKUP($F1348,'(참고)타워 스텟 가치'!$B$12:$L$16,AI$2,0)+(VLOOKUP($F1348,'(참고)타워 스텟 가치'!$B$12:$L$16,AI$2,0)*$E1348)</f>
        <v>32.580000000000133</v>
      </c>
      <c r="AJ1348">
        <f>VLOOKUP($F1348,'(참고)타워 스텟 가치'!$B$12:$L$16,AJ$2,0)+(VLOOKUP($F1348,'(참고)타워 스텟 가치'!$B$12:$L$16,AJ$2,0)*$E1348)</f>
        <v>0</v>
      </c>
      <c r="AK1348">
        <f>VLOOKUP($F1348,'(참고)타워 스텟 가치'!$B$12:$L$16,AK$2,0)+(VLOOKUP($F1348,'(참고)타워 스텟 가치'!$B$12:$L$16,AK$2,0)*$E1348)</f>
        <v>0</v>
      </c>
      <c r="AL1348">
        <f>VLOOKUP($F1348,'(참고)타워 스텟 가치'!$B$12:$L$16,AL$2,0)+(VLOOKUP($F1348,'(참고)타워 스텟 가치'!$B$12:$L$16,AL$2,0)*$E1348)</f>
        <v>217.2000000000009</v>
      </c>
      <c r="AM1348">
        <f>SUM('스테이지별 몬스터 스텟'!AD1348*'(참고)타워 스텟 가치'!$Q$17,'스테이지별 몬스터 스텟'!AE1348*'(참고)타워 스텟 가치'!$R$17,'스테이지별 몬스터 스텟'!AF1348*'(참고)타워 스텟 가치'!$S$17,'스테이지별 몬스터 스텟'!AG1348*'(참고)타워 스텟 가치'!$T$17,'스테이지별 몬스터 스텟'!AH1348*'(참고)타워 스텟 가치'!$U$17,'스테이지별 몬스터 스텟'!AI1348*'(참고)타워 스텟 가치'!$V$17,'스테이지별 몬스터 스텟'!AJ1348*'(참고)타워 스텟 가치'!$W$17,'스테이지별 몬스터 스텟'!AK1348*'(참고)타워 스텟 가치'!$X$17,'스테이지별 몬스터 스텟'!AL1348*'(참고)타워 스텟 가치'!$Y$17)</f>
        <v>829811.24250000331</v>
      </c>
      <c r="AN1348">
        <v>3</v>
      </c>
    </row>
    <row r="1349" spans="3:40" x14ac:dyDescent="0.3">
      <c r="C1349">
        <v>5</v>
      </c>
      <c r="D1349">
        <f t="shared" si="62"/>
        <v>269</v>
      </c>
      <c r="E1349" s="52">
        <f>VLOOKUP(D1349,'스테이지별 난이도 설정'!B:C,2,0)</f>
        <v>107.60000000000045</v>
      </c>
      <c r="F1349" t="str">
        <f t="shared" si="63"/>
        <v>스페셜</v>
      </c>
      <c r="G1349">
        <f t="shared" si="61"/>
        <v>6</v>
      </c>
      <c r="H1349">
        <f>VLOOKUP($F1349,'(참고)타워 스텟 가치'!$B$2:$L$6,H$2,0)+(VLOOKUP($F1349,'(참고)타워 스텟 가치'!$B$2:$L$6,H$2,0)*$E1349)</f>
        <v>4123.4062500000164</v>
      </c>
      <c r="I1349">
        <f>VLOOKUP($F1349,'(참고)타워 스텟 가치'!$B$2:$L$6,I$2,0)+(VLOOKUP($F1349,'(참고)타워 스텟 가치'!$B$2:$L$6,I$2,0)*$E1349)</f>
        <v>824.68125000000339</v>
      </c>
      <c r="J1349">
        <f>VLOOKUP($F1349,'(참고)타워 스텟 가치'!$B$2:$L$6,J$2,0)+(VLOOKUP($F1349,'(참고)타워 스텟 가치'!$B$2:$L$6,J$2,0)*$E1349)</f>
        <v>543000.00000000221</v>
      </c>
      <c r="K1349">
        <f>VLOOKUP($F1349,'(참고)타워 스텟 가치'!$B$2:$L$6,K$2,0)+(VLOOKUP($F1349,'(참고)타워 스텟 가치'!$B$2:$L$6,K$2,0)*$E1349)</f>
        <v>16493.625000000065</v>
      </c>
      <c r="L1349">
        <f>VLOOKUP($F1349,'(참고)타워 스텟 가치'!$B$2:$L$6,L$2,0)+(VLOOKUP($F1349,'(참고)타워 스텟 가치'!$B$2:$L$6,L$2,0)*$E1349)</f>
        <v>274.89375000000115</v>
      </c>
      <c r="M1349">
        <f>VLOOKUP($F1349,'(참고)타워 스텟 가치'!$B$2:$L$6,M$2,0)+(VLOOKUP($F1349,'(참고)타워 스텟 가치'!$B$2:$L$6,M$2,0)*$E1349)</f>
        <v>32.580000000000133</v>
      </c>
      <c r="N1349">
        <f>VLOOKUP($F1349,'(참고)타워 스텟 가치'!$B$2:$L$6,N$2,0)+(VLOOKUP($F1349,'(참고)타워 스텟 가치'!$B$2:$L$6,N$2,0)*$E1349)</f>
        <v>0</v>
      </c>
      <c r="O1349">
        <f>VLOOKUP($F1349,'(참고)타워 스텟 가치'!$B$2:$L$6,O$2,0)+(VLOOKUP($F1349,'(참고)타워 스텟 가치'!$B$2:$L$6,O$2,0)*$E1349)</f>
        <v>0</v>
      </c>
      <c r="P1349">
        <f>VLOOKUP($F1349,'(참고)타워 스텟 가치'!$B$2:$L$6,P$2,0)+(VLOOKUP($F1349,'(참고)타워 스텟 가치'!$B$2:$L$6,P$2,0)*$E1349)</f>
        <v>108.60000000000045</v>
      </c>
      <c r="Q1349">
        <f>SUM('스테이지별 몬스터 스텟'!H1349*'(참고)타워 스텟 가치'!$Q$17,'스테이지별 몬스터 스텟'!I1349*'(참고)타워 스텟 가치'!$R$17,'스테이지별 몬스터 스텟'!J1349*'(참고)타워 스텟 가치'!$S$17,'스테이지별 몬스터 스텟'!K1349*'(참고)타워 스텟 가치'!$T$17,'스테이지별 몬스터 스텟'!L1349*'(참고)타워 스텟 가치'!$U$17,'스테이지별 몬스터 스텟'!M1349*'(참고)타워 스텟 가치'!$V$17,'스테이지별 몬스터 스텟'!N1349*'(참고)타워 스텟 가치'!$W$17,'스테이지별 몬스터 스텟'!O1349*'(참고)타워 스텟 가치'!$X$17,'스테이지별 몬스터 스텟'!P1349*'(참고)타워 스텟 가치'!$Y$17)</f>
        <v>857770.65187500336</v>
      </c>
      <c r="R1349">
        <v>1</v>
      </c>
      <c r="S1349">
        <f>VLOOKUP($F1349,'(참고)타워 스텟 가치'!$B$7:$L$11,S$2,0)+(VLOOKUP($F1349,'(참고)타워 스텟 가치'!$B$7:$L$11,S$2,0)*$E1349)</f>
        <v>1374.4687500000057</v>
      </c>
      <c r="T1349">
        <f>VLOOKUP($F1349,'(참고)타워 스텟 가치'!$B$7:$L$11,T$2,0)+(VLOOKUP($F1349,'(참고)타워 스텟 가치'!$B$7:$L$11,T$2,0)*$E1349)</f>
        <v>2474.0437500000103</v>
      </c>
      <c r="U1349">
        <f>VLOOKUP($F1349,'(참고)타워 스텟 가치'!$B$7:$L$11,U$2,0)+(VLOOKUP($F1349,'(참고)타워 스텟 가치'!$B$7:$L$11,U$2,0)*$E1349)</f>
        <v>543000.00000000221</v>
      </c>
      <c r="V1349">
        <f>VLOOKUP($F1349,'(참고)타워 스텟 가치'!$B$7:$L$11,V$2,0)+(VLOOKUP($F1349,'(참고)타워 스텟 가치'!$B$7:$L$11,V$2,0)*$E1349)</f>
        <v>16493.625000000065</v>
      </c>
      <c r="W1349">
        <f>VLOOKUP($F1349,'(참고)타워 스텟 가치'!$B$7:$L$11,W$2,0)+(VLOOKUP($F1349,'(참고)타워 스텟 가치'!$B$7:$L$11,W$2,0)*$E1349)</f>
        <v>274.89375000000115</v>
      </c>
      <c r="X1349">
        <f>VLOOKUP($F1349,'(참고)타워 스텟 가치'!$B$7:$L$11,X$2,0)+(VLOOKUP($F1349,'(참고)타워 스텟 가치'!$B$7:$L$11,X$2,0)*$E1349)</f>
        <v>32.580000000000133</v>
      </c>
      <c r="Y1349">
        <f>VLOOKUP($F1349,'(참고)타워 스텟 가치'!$B$7:$L$11,Y$2,0)+(VLOOKUP($F1349,'(참고)타워 스텟 가치'!$B$7:$L$11,Y$2,0)*$E1349)</f>
        <v>0</v>
      </c>
      <c r="Z1349">
        <f>VLOOKUP($F1349,'(참고)타워 스텟 가치'!$B$7:$L$11,Z$2,0)+(VLOOKUP($F1349,'(참고)타워 스텟 가치'!$B$7:$L$11,Z$2,0)*$E1349)</f>
        <v>0</v>
      </c>
      <c r="AA1349">
        <f>VLOOKUP($F1349,'(참고)타워 스텟 가치'!$B$7:$L$11,AA$2,0)+(VLOOKUP($F1349,'(참고)타워 스텟 가치'!$B$7:$L$11,AA$2,0)*$E1349)</f>
        <v>108.60000000000045</v>
      </c>
      <c r="AB1349">
        <f>SUM('스테이지별 몬스터 스텟'!S1349*'(참고)타워 스텟 가치'!$Q$17,'스테이지별 몬스터 스텟'!T1349*'(참고)타워 스텟 가치'!$R$17,'스테이지별 몬스터 스텟'!U1349*'(참고)타워 스텟 가치'!$S$17,'스테이지별 몬스터 스텟'!V1349*'(참고)타워 스텟 가치'!$T$17,'스테이지별 몬스터 스텟'!W1349*'(참고)타워 스텟 가치'!$U$17,'스테이지별 몬스터 스텟'!X1349*'(참고)타워 스텟 가치'!$V$17,'스테이지별 몬스터 스텟'!Y1349*'(참고)타워 스텟 가치'!$W$17,'스테이지별 몬스터 스텟'!Z1349*'(참고)타워 스텟 가치'!$X$17,'스테이지별 몬스터 스텟'!AA1349*'(참고)타워 스텟 가치'!$Y$17)</f>
        <v>854746.82062500331</v>
      </c>
      <c r="AC1349">
        <v>2</v>
      </c>
      <c r="AD1349">
        <f>VLOOKUP($F1349,'(참고)타워 스텟 가치'!$B$12:$L$16,AD$2,0)+(VLOOKUP($F1349,'(참고)타워 스텟 가치'!$B$12:$L$16,AD$2,0)*$E1349)</f>
        <v>1374.4687500000057</v>
      </c>
      <c r="AE1349">
        <f>VLOOKUP($F1349,'(참고)타워 스텟 가치'!$B$12:$L$16,AE$2,0)+(VLOOKUP($F1349,'(참고)타워 스텟 가치'!$B$12:$L$16,AE$2,0)*$E1349)</f>
        <v>1649.3625000000068</v>
      </c>
      <c r="AF1349">
        <f>VLOOKUP($F1349,'(참고)타워 스텟 가치'!$B$12:$L$16,AF$2,0)+(VLOOKUP($F1349,'(참고)타워 스텟 가치'!$B$12:$L$16,AF$2,0)*$E1349)</f>
        <v>543000.00000000221</v>
      </c>
      <c r="AG1349">
        <f>VLOOKUP($F1349,'(참고)타워 스텟 가치'!$B$12:$L$16,AG$2,0)+(VLOOKUP($F1349,'(참고)타워 스텟 가치'!$B$12:$L$16,AG$2,0)*$E1349)</f>
        <v>8246.8125000000327</v>
      </c>
      <c r="AH1349">
        <f>VLOOKUP($F1349,'(참고)타워 스텟 가치'!$B$12:$L$16,AH$2,0)+(VLOOKUP($F1349,'(참고)타워 스텟 가치'!$B$12:$L$16,AH$2,0)*$E1349)</f>
        <v>274.89375000000115</v>
      </c>
      <c r="AI1349">
        <f>VLOOKUP($F1349,'(참고)타워 스텟 가치'!$B$12:$L$16,AI$2,0)+(VLOOKUP($F1349,'(참고)타워 스텟 가치'!$B$12:$L$16,AI$2,0)*$E1349)</f>
        <v>32.580000000000133</v>
      </c>
      <c r="AJ1349">
        <f>VLOOKUP($F1349,'(참고)타워 스텟 가치'!$B$12:$L$16,AJ$2,0)+(VLOOKUP($F1349,'(참고)타워 스텟 가치'!$B$12:$L$16,AJ$2,0)*$E1349)</f>
        <v>0</v>
      </c>
      <c r="AK1349">
        <f>VLOOKUP($F1349,'(참고)타워 스텟 가치'!$B$12:$L$16,AK$2,0)+(VLOOKUP($F1349,'(참고)타워 스텟 가치'!$B$12:$L$16,AK$2,0)*$E1349)</f>
        <v>0</v>
      </c>
      <c r="AL1349">
        <f>VLOOKUP($F1349,'(참고)타워 스텟 가치'!$B$12:$L$16,AL$2,0)+(VLOOKUP($F1349,'(참고)타워 스텟 가치'!$B$12:$L$16,AL$2,0)*$E1349)</f>
        <v>217.2000000000009</v>
      </c>
      <c r="AM1349">
        <f>SUM('스테이지별 몬스터 스텟'!AD1349*'(참고)타워 스텟 가치'!$Q$17,'스테이지별 몬스터 스텟'!AE1349*'(참고)타워 스텟 가치'!$R$17,'스테이지별 몬스터 스텟'!AF1349*'(참고)타워 스텟 가치'!$S$17,'스테이지별 몬스터 스텟'!AG1349*'(참고)타워 스텟 가치'!$T$17,'스테이지별 몬스터 스텟'!AH1349*'(참고)타워 스텟 가치'!$U$17,'스테이지별 몬스터 스텟'!AI1349*'(참고)타워 스텟 가치'!$V$17,'스테이지별 몬스터 스텟'!AJ1349*'(참고)타워 스텟 가치'!$W$17,'스테이지별 몬스터 스텟'!AK1349*'(참고)타워 스텟 가치'!$X$17,'스테이지별 몬스터 스텟'!AL1349*'(참고)타워 스텟 가치'!$Y$17)</f>
        <v>837233.3737500034</v>
      </c>
      <c r="AN1349">
        <v>3</v>
      </c>
    </row>
    <row r="1350" spans="3:40" x14ac:dyDescent="0.3">
      <c r="C1350">
        <v>1</v>
      </c>
      <c r="D1350">
        <f t="shared" si="62"/>
        <v>270</v>
      </c>
      <c r="E1350" s="52">
        <f>VLOOKUP(D1350,'스테이지별 난이도 설정'!B:C,2,0)</f>
        <v>108.00000000000045</v>
      </c>
      <c r="F1350" t="str">
        <f t="shared" si="63"/>
        <v>일반</v>
      </c>
      <c r="G1350">
        <f t="shared" ref="G1350:G1413" si="64">SUM(R1350,AC1350,AN1350)</f>
        <v>6</v>
      </c>
      <c r="H1350">
        <f>VLOOKUP($F1350,'(참고)타워 스텟 가치'!$B$2:$L$6,H$2,0)+(VLOOKUP($F1350,'(참고)타워 스텟 가치'!$B$2:$L$6,H$2,0)*$E1350)</f>
        <v>817.50000000000341</v>
      </c>
      <c r="I1350">
        <f>VLOOKUP($F1350,'(참고)타워 스텟 가치'!$B$2:$L$6,I$2,0)+(VLOOKUP($F1350,'(참고)타워 스텟 가치'!$B$2:$L$6,I$2,0)*$E1350)</f>
        <v>163.50000000000068</v>
      </c>
      <c r="J1350">
        <f>VLOOKUP($F1350,'(참고)타워 스텟 가치'!$B$2:$L$6,J$2,0)+(VLOOKUP($F1350,'(참고)타워 스텟 가치'!$B$2:$L$6,J$2,0)*$E1350)</f>
        <v>545000.00000000233</v>
      </c>
      <c r="K1350">
        <f>VLOOKUP($F1350,'(참고)타워 스텟 가치'!$B$2:$L$6,K$2,0)+(VLOOKUP($F1350,'(참고)타워 스텟 가치'!$B$2:$L$6,K$2,0)*$E1350)</f>
        <v>3270.0000000000136</v>
      </c>
      <c r="L1350">
        <f>VLOOKUP($F1350,'(참고)타워 스텟 가치'!$B$2:$L$6,L$2,0)+(VLOOKUP($F1350,'(참고)타워 스텟 가치'!$B$2:$L$6,L$2,0)*$E1350)</f>
        <v>54.500000000000227</v>
      </c>
      <c r="M1350">
        <f>VLOOKUP($F1350,'(참고)타워 스텟 가치'!$B$2:$L$6,M$2,0)+(VLOOKUP($F1350,'(참고)타워 스텟 가치'!$B$2:$L$6,M$2,0)*$E1350)</f>
        <v>32.700000000000131</v>
      </c>
      <c r="N1350">
        <f>VLOOKUP($F1350,'(참고)타워 스텟 가치'!$B$2:$L$6,N$2,0)+(VLOOKUP($F1350,'(참고)타워 스텟 가치'!$B$2:$L$6,N$2,0)*$E1350)</f>
        <v>0</v>
      </c>
      <c r="O1350">
        <f>VLOOKUP($F1350,'(참고)타워 스텟 가치'!$B$2:$L$6,O$2,0)+(VLOOKUP($F1350,'(참고)타워 스텟 가치'!$B$2:$L$6,O$2,0)*$E1350)</f>
        <v>0</v>
      </c>
      <c r="P1350">
        <f>VLOOKUP($F1350,'(참고)타워 스텟 가치'!$B$2:$L$6,P$2,0)+(VLOOKUP($F1350,'(참고)타워 스텟 가치'!$B$2:$L$6,P$2,0)*$E1350)</f>
        <v>76.30000000000031</v>
      </c>
      <c r="Q1350">
        <f>SUM('스테이지별 몬스터 스텟'!H1350*'(참고)타워 스텟 가치'!$Q$17,'스테이지별 몬스터 스텟'!I1350*'(참고)타워 스텟 가치'!$R$17,'스테이지별 몬스터 스텟'!J1350*'(참고)타워 스텟 가치'!$S$17,'스테이지별 몬스터 스텟'!K1350*'(참고)타워 스텟 가치'!$T$17,'스테이지별 몬스터 스텟'!L1350*'(참고)타워 스텟 가치'!$U$17,'스테이지별 몬스터 스텟'!M1350*'(참고)타워 스텟 가치'!$V$17,'스테이지별 몬스터 스텟'!N1350*'(참고)타워 스텟 가치'!$W$17,'스테이지별 몬스터 스텟'!O1350*'(참고)타워 스텟 가치'!$X$17,'스테이지별 몬스터 스텟'!P1350*'(참고)타워 스텟 가치'!$Y$17)</f>
        <v>826214.55000000342</v>
      </c>
      <c r="R1350">
        <v>1</v>
      </c>
      <c r="S1350">
        <f>VLOOKUP($F1350,'(참고)타워 스텟 가치'!$B$7:$L$11,S$2,0)+(VLOOKUP($F1350,'(참고)타워 스텟 가치'!$B$7:$L$11,S$2,0)*$E1350)</f>
        <v>272.50000000000114</v>
      </c>
      <c r="T1350">
        <f>VLOOKUP($F1350,'(참고)타워 스텟 가치'!$B$7:$L$11,T$2,0)+(VLOOKUP($F1350,'(참고)타워 스텟 가치'!$B$7:$L$11,T$2,0)*$E1350)</f>
        <v>490.50000000000205</v>
      </c>
      <c r="U1350">
        <f>VLOOKUP($F1350,'(참고)타워 스텟 가치'!$B$7:$L$11,U$2,0)+(VLOOKUP($F1350,'(참고)타워 스텟 가치'!$B$7:$L$11,U$2,0)*$E1350)</f>
        <v>545000.00000000233</v>
      </c>
      <c r="V1350">
        <f>VLOOKUP($F1350,'(참고)타워 스텟 가치'!$B$7:$L$11,V$2,0)+(VLOOKUP($F1350,'(참고)타워 스텟 가치'!$B$7:$L$11,V$2,0)*$E1350)</f>
        <v>3270.0000000000136</v>
      </c>
      <c r="W1350">
        <f>VLOOKUP($F1350,'(참고)타워 스텟 가치'!$B$7:$L$11,W$2,0)+(VLOOKUP($F1350,'(참고)타워 스텟 가치'!$B$7:$L$11,W$2,0)*$E1350)</f>
        <v>54.500000000000227</v>
      </c>
      <c r="X1350">
        <f>VLOOKUP($F1350,'(참고)타워 스텟 가치'!$B$7:$L$11,X$2,0)+(VLOOKUP($F1350,'(참고)타워 스텟 가치'!$B$7:$L$11,X$2,0)*$E1350)</f>
        <v>32.700000000000131</v>
      </c>
      <c r="Y1350">
        <f>VLOOKUP($F1350,'(참고)타워 스텟 가치'!$B$7:$L$11,Y$2,0)+(VLOOKUP($F1350,'(참고)타워 스텟 가치'!$B$7:$L$11,Y$2,0)*$E1350)</f>
        <v>0</v>
      </c>
      <c r="Z1350">
        <f>VLOOKUP($F1350,'(참고)타워 스텟 가치'!$B$7:$L$11,Z$2,0)+(VLOOKUP($F1350,'(참고)타워 스텟 가치'!$B$7:$L$11,Z$2,0)*$E1350)</f>
        <v>0</v>
      </c>
      <c r="AA1350">
        <f>VLOOKUP($F1350,'(참고)타워 스텟 가치'!$B$7:$L$11,AA$2,0)+(VLOOKUP($F1350,'(참고)타워 스텟 가치'!$B$7:$L$11,AA$2,0)*$E1350)</f>
        <v>76.30000000000031</v>
      </c>
      <c r="AB1350">
        <f>SUM('스테이지별 몬스터 스텟'!S1350*'(참고)타워 스텟 가치'!$Q$17,'스테이지별 몬스터 스텟'!T1350*'(참고)타워 스텟 가치'!$R$17,'스테이지별 몬스터 스텟'!U1350*'(참고)타워 스텟 가치'!$S$17,'스테이지별 몬스터 스텟'!V1350*'(참고)타워 스텟 가치'!$T$17,'스테이지별 몬스터 스텟'!W1350*'(참고)타워 스텟 가치'!$U$17,'스테이지별 몬스터 스텟'!X1350*'(참고)타워 스텟 가치'!$V$17,'스테이지별 몬스터 스텟'!Y1350*'(참고)타워 스텟 가치'!$W$17,'스테이지별 몬스터 스텟'!Z1350*'(참고)타워 스텟 가치'!$X$17,'스테이지별 몬스터 스텟'!AA1350*'(참고)타워 스텟 가치'!$Y$17)</f>
        <v>825615.05000000342</v>
      </c>
      <c r="AC1350">
        <v>2</v>
      </c>
      <c r="AD1350">
        <f>VLOOKUP($F1350,'(참고)타워 스텟 가치'!$B$12:$L$16,AD$2,0)+(VLOOKUP($F1350,'(참고)타워 스텟 가치'!$B$12:$L$16,AD$2,0)*$E1350)</f>
        <v>272.50000000000114</v>
      </c>
      <c r="AE1350">
        <f>VLOOKUP($F1350,'(참고)타워 스텟 가치'!$B$12:$L$16,AE$2,0)+(VLOOKUP($F1350,'(참고)타워 스텟 가치'!$B$12:$L$16,AE$2,0)*$E1350)</f>
        <v>327.00000000000136</v>
      </c>
      <c r="AF1350">
        <f>VLOOKUP($F1350,'(참고)타워 스텟 가치'!$B$12:$L$16,AF$2,0)+(VLOOKUP($F1350,'(참고)타워 스텟 가치'!$B$12:$L$16,AF$2,0)*$E1350)</f>
        <v>545000.00000000233</v>
      </c>
      <c r="AG1350">
        <f>VLOOKUP($F1350,'(참고)타워 스텟 가치'!$B$12:$L$16,AG$2,0)+(VLOOKUP($F1350,'(참고)타워 스텟 가치'!$B$12:$L$16,AG$2,0)*$E1350)</f>
        <v>1635.0000000000068</v>
      </c>
      <c r="AH1350">
        <f>VLOOKUP($F1350,'(참고)타워 스텟 가치'!$B$12:$L$16,AH$2,0)+(VLOOKUP($F1350,'(참고)타워 스텟 가치'!$B$12:$L$16,AH$2,0)*$E1350)</f>
        <v>54.500000000000227</v>
      </c>
      <c r="AI1350">
        <f>VLOOKUP($F1350,'(참고)타워 스텟 가치'!$B$12:$L$16,AI$2,0)+(VLOOKUP($F1350,'(참고)타워 스텟 가치'!$B$12:$L$16,AI$2,0)*$E1350)</f>
        <v>32.700000000000131</v>
      </c>
      <c r="AJ1350">
        <f>VLOOKUP($F1350,'(참고)타워 스텟 가치'!$B$12:$L$16,AJ$2,0)+(VLOOKUP($F1350,'(참고)타워 스텟 가치'!$B$12:$L$16,AJ$2,0)*$E1350)</f>
        <v>0</v>
      </c>
      <c r="AK1350">
        <f>VLOOKUP($F1350,'(참고)타워 스텟 가치'!$B$12:$L$16,AK$2,0)+(VLOOKUP($F1350,'(참고)타워 스텟 가치'!$B$12:$L$16,AK$2,0)*$E1350)</f>
        <v>0</v>
      </c>
      <c r="AL1350">
        <f>VLOOKUP($F1350,'(참고)타워 스텟 가치'!$B$12:$L$16,AL$2,0)+(VLOOKUP($F1350,'(참고)타워 스텟 가치'!$B$12:$L$16,AL$2,0)*$E1350)</f>
        <v>152.60000000000062</v>
      </c>
      <c r="AM1350">
        <f>SUM('스테이지별 몬스터 스텟'!AD1350*'(참고)타워 스텟 가치'!$Q$17,'스테이지별 몬스터 스텟'!AE1350*'(참고)타워 스텟 가치'!$R$17,'스테이지별 몬스터 스텟'!AF1350*'(참고)타워 스텟 가치'!$S$17,'스테이지별 몬스터 스텟'!AG1350*'(참고)타워 스텟 가치'!$T$17,'스테이지별 몬스터 스텟'!AH1350*'(참고)타워 스텟 가치'!$U$17,'스테이지별 몬스터 스텟'!AI1350*'(참고)타워 스텟 가치'!$V$17,'스테이지별 몬스터 스텟'!AJ1350*'(참고)타워 스텟 가치'!$W$17,'스테이지별 몬스터 스텟'!AK1350*'(참고)타워 스텟 가치'!$X$17,'스테이지별 몬스터 스텟'!AL1350*'(참고)타워 스텟 가치'!$Y$17)</f>
        <v>822252.4000000034</v>
      </c>
      <c r="AN1350">
        <v>3</v>
      </c>
    </row>
    <row r="1351" spans="3:40" x14ac:dyDescent="0.3">
      <c r="C1351">
        <v>2</v>
      </c>
      <c r="D1351">
        <f t="shared" si="62"/>
        <v>270</v>
      </c>
      <c r="E1351" s="52">
        <f>VLOOKUP(D1351,'스테이지별 난이도 설정'!B:C,2,0)</f>
        <v>108.00000000000045</v>
      </c>
      <c r="F1351" t="str">
        <f t="shared" si="63"/>
        <v>레어</v>
      </c>
      <c r="G1351">
        <f t="shared" si="64"/>
        <v>6</v>
      </c>
      <c r="H1351">
        <f>VLOOKUP($F1351,'(참고)타워 스텟 가치'!$B$2:$L$6,H$2,0)+(VLOOKUP($F1351,'(참고)타워 스텟 가치'!$B$2:$L$6,H$2,0)*$E1351)</f>
        <v>1226.250000000005</v>
      </c>
      <c r="I1351">
        <f>VLOOKUP($F1351,'(참고)타워 스텟 가치'!$B$2:$L$6,I$2,0)+(VLOOKUP($F1351,'(참고)타워 스텟 가치'!$B$2:$L$6,I$2,0)*$E1351)</f>
        <v>245.25000000000102</v>
      </c>
      <c r="J1351">
        <f>VLOOKUP($F1351,'(참고)타워 스텟 가치'!$B$2:$L$6,J$2,0)+(VLOOKUP($F1351,'(참고)타워 스텟 가치'!$B$2:$L$6,J$2,0)*$E1351)</f>
        <v>545000.00000000233</v>
      </c>
      <c r="K1351">
        <f>VLOOKUP($F1351,'(참고)타워 스텟 가치'!$B$2:$L$6,K$2,0)+(VLOOKUP($F1351,'(참고)타워 스텟 가치'!$B$2:$L$6,K$2,0)*$E1351)</f>
        <v>4905.00000000002</v>
      </c>
      <c r="L1351">
        <f>VLOOKUP($F1351,'(참고)타워 스텟 가치'!$B$2:$L$6,L$2,0)+(VLOOKUP($F1351,'(참고)타워 스텟 가치'!$B$2:$L$6,L$2,0)*$E1351)</f>
        <v>81.750000000000341</v>
      </c>
      <c r="M1351">
        <f>VLOOKUP($F1351,'(참고)타워 스텟 가치'!$B$2:$L$6,M$2,0)+(VLOOKUP($F1351,'(참고)타워 스텟 가치'!$B$2:$L$6,M$2,0)*$E1351)</f>
        <v>32.700000000000131</v>
      </c>
      <c r="N1351">
        <f>VLOOKUP($F1351,'(참고)타워 스텟 가치'!$B$2:$L$6,N$2,0)+(VLOOKUP($F1351,'(참고)타워 스텟 가치'!$B$2:$L$6,N$2,0)*$E1351)</f>
        <v>0</v>
      </c>
      <c r="O1351">
        <f>VLOOKUP($F1351,'(참고)타워 스텟 가치'!$B$2:$L$6,O$2,0)+(VLOOKUP($F1351,'(참고)타워 스텟 가치'!$B$2:$L$6,O$2,0)*$E1351)</f>
        <v>0</v>
      </c>
      <c r="P1351">
        <f>VLOOKUP($F1351,'(참고)타워 스텟 가치'!$B$2:$L$6,P$2,0)+(VLOOKUP($F1351,'(참고)타워 스텟 가치'!$B$2:$L$6,P$2,0)*$E1351)</f>
        <v>76.30000000000031</v>
      </c>
      <c r="Q1351">
        <f>SUM('스테이지별 몬스터 스텟'!H1351*'(참고)타워 스텟 가치'!$Q$17,'스테이지별 몬스터 스텟'!I1351*'(참고)타워 스텟 가치'!$R$17,'스테이지별 몬스터 스텟'!J1351*'(참고)타워 스텟 가치'!$S$17,'스테이지별 몬스터 스텟'!K1351*'(참고)타워 스텟 가치'!$T$17,'스테이지별 몬스터 스텟'!L1351*'(참고)타워 스텟 가치'!$U$17,'스테이지별 몬스터 스텟'!M1351*'(참고)타워 스텟 가치'!$V$17,'스테이지별 몬스터 스텟'!N1351*'(참고)타워 스텟 가치'!$W$17,'스테이지별 몬스터 스텟'!O1351*'(참고)타워 스텟 가치'!$X$17,'스테이지별 몬스터 스텟'!P1351*'(참고)타워 스텟 가치'!$Y$17)</f>
        <v>830479.17500000342</v>
      </c>
      <c r="R1351">
        <v>1</v>
      </c>
      <c r="S1351">
        <f>VLOOKUP($F1351,'(참고)타워 스텟 가치'!$B$7:$L$11,S$2,0)+(VLOOKUP($F1351,'(참고)타워 스텟 가치'!$B$7:$L$11,S$2,0)*$E1351)</f>
        <v>408.75000000000171</v>
      </c>
      <c r="T1351">
        <f>VLOOKUP($F1351,'(참고)타워 스텟 가치'!$B$7:$L$11,T$2,0)+(VLOOKUP($F1351,'(참고)타워 스텟 가치'!$B$7:$L$11,T$2,0)*$E1351)</f>
        <v>735.75000000000307</v>
      </c>
      <c r="U1351">
        <f>VLOOKUP($F1351,'(참고)타워 스텟 가치'!$B$7:$L$11,U$2,0)+(VLOOKUP($F1351,'(참고)타워 스텟 가치'!$B$7:$L$11,U$2,0)*$E1351)</f>
        <v>545000.00000000233</v>
      </c>
      <c r="V1351">
        <f>VLOOKUP($F1351,'(참고)타워 스텟 가치'!$B$7:$L$11,V$2,0)+(VLOOKUP($F1351,'(참고)타워 스텟 가치'!$B$7:$L$11,V$2,0)*$E1351)</f>
        <v>4905.00000000002</v>
      </c>
      <c r="W1351">
        <f>VLOOKUP($F1351,'(참고)타워 스텟 가치'!$B$7:$L$11,W$2,0)+(VLOOKUP($F1351,'(참고)타워 스텟 가치'!$B$7:$L$11,W$2,0)*$E1351)</f>
        <v>81.750000000000341</v>
      </c>
      <c r="X1351">
        <f>VLOOKUP($F1351,'(참고)타워 스텟 가치'!$B$7:$L$11,X$2,0)+(VLOOKUP($F1351,'(참고)타워 스텟 가치'!$B$7:$L$11,X$2,0)*$E1351)</f>
        <v>32.700000000000131</v>
      </c>
      <c r="Y1351">
        <f>VLOOKUP($F1351,'(참고)타워 스텟 가치'!$B$7:$L$11,Y$2,0)+(VLOOKUP($F1351,'(참고)타워 스텟 가치'!$B$7:$L$11,Y$2,0)*$E1351)</f>
        <v>0</v>
      </c>
      <c r="Z1351">
        <f>VLOOKUP($F1351,'(참고)타워 스텟 가치'!$B$7:$L$11,Z$2,0)+(VLOOKUP($F1351,'(참고)타워 스텟 가치'!$B$7:$L$11,Z$2,0)*$E1351)</f>
        <v>0</v>
      </c>
      <c r="AA1351">
        <f>VLOOKUP($F1351,'(참고)타워 스텟 가치'!$B$7:$L$11,AA$2,0)+(VLOOKUP($F1351,'(참고)타워 스텟 가치'!$B$7:$L$11,AA$2,0)*$E1351)</f>
        <v>76.30000000000031</v>
      </c>
      <c r="AB1351">
        <f>SUM('스테이지별 몬스터 스텟'!S1351*'(참고)타워 스텟 가치'!$Q$17,'스테이지별 몬스터 스텟'!T1351*'(참고)타워 스텟 가치'!$R$17,'스테이지별 몬스터 스텟'!U1351*'(참고)타워 스텟 가치'!$S$17,'스테이지별 몬스터 스텟'!V1351*'(참고)타워 스텟 가치'!$T$17,'스테이지별 몬스터 스텟'!W1351*'(참고)타워 스텟 가치'!$U$17,'스테이지별 몬스터 스텟'!X1351*'(참고)타워 스텟 가치'!$V$17,'스테이지별 몬스터 스텟'!Y1351*'(참고)타워 스텟 가치'!$W$17,'스테이지별 몬스터 스텟'!Z1351*'(참고)타워 스텟 가치'!$X$17,'스테이지별 몬스터 스텟'!AA1351*'(참고)타워 스텟 가치'!$Y$17)</f>
        <v>829579.92500000342</v>
      </c>
      <c r="AC1351">
        <v>2</v>
      </c>
      <c r="AD1351">
        <f>VLOOKUP($F1351,'(참고)타워 스텟 가치'!$B$12:$L$16,AD$2,0)+(VLOOKUP($F1351,'(참고)타워 스텟 가치'!$B$12:$L$16,AD$2,0)*$E1351)</f>
        <v>408.75000000000171</v>
      </c>
      <c r="AE1351">
        <f>VLOOKUP($F1351,'(참고)타워 스텟 가치'!$B$12:$L$16,AE$2,0)+(VLOOKUP($F1351,'(참고)타워 스텟 가치'!$B$12:$L$16,AE$2,0)*$E1351)</f>
        <v>490.50000000000205</v>
      </c>
      <c r="AF1351">
        <f>VLOOKUP($F1351,'(참고)타워 스텟 가치'!$B$12:$L$16,AF$2,0)+(VLOOKUP($F1351,'(참고)타워 스텟 가치'!$B$12:$L$16,AF$2,0)*$E1351)</f>
        <v>545000.00000000233</v>
      </c>
      <c r="AG1351">
        <f>VLOOKUP($F1351,'(참고)타워 스텟 가치'!$B$12:$L$16,AG$2,0)+(VLOOKUP($F1351,'(참고)타워 스텟 가치'!$B$12:$L$16,AG$2,0)*$E1351)</f>
        <v>2452.50000000001</v>
      </c>
      <c r="AH1351">
        <f>VLOOKUP($F1351,'(참고)타워 스텟 가치'!$B$12:$L$16,AH$2,0)+(VLOOKUP($F1351,'(참고)타워 스텟 가치'!$B$12:$L$16,AH$2,0)*$E1351)</f>
        <v>81.750000000000341</v>
      </c>
      <c r="AI1351">
        <f>VLOOKUP($F1351,'(참고)타워 스텟 가치'!$B$12:$L$16,AI$2,0)+(VLOOKUP($F1351,'(참고)타워 스텟 가치'!$B$12:$L$16,AI$2,0)*$E1351)</f>
        <v>32.700000000000131</v>
      </c>
      <c r="AJ1351">
        <f>VLOOKUP($F1351,'(참고)타워 스텟 가치'!$B$12:$L$16,AJ$2,0)+(VLOOKUP($F1351,'(참고)타워 스텟 가치'!$B$12:$L$16,AJ$2,0)*$E1351)</f>
        <v>0</v>
      </c>
      <c r="AK1351">
        <f>VLOOKUP($F1351,'(참고)타워 스텟 가치'!$B$12:$L$16,AK$2,0)+(VLOOKUP($F1351,'(참고)타워 스텟 가치'!$B$12:$L$16,AK$2,0)*$E1351)</f>
        <v>0</v>
      </c>
      <c r="AL1351">
        <f>VLOOKUP($F1351,'(참고)타워 스텟 가치'!$B$12:$L$16,AL$2,0)+(VLOOKUP($F1351,'(참고)타워 스텟 가치'!$B$12:$L$16,AL$2,0)*$E1351)</f>
        <v>152.60000000000062</v>
      </c>
      <c r="AM1351">
        <f>SUM('스테이지별 몬스터 스텟'!AD1351*'(참고)타워 스텟 가치'!$Q$17,'스테이지별 몬스터 스텟'!AE1351*'(참고)타워 스텟 가치'!$R$17,'스테이지별 몬스터 스텟'!AF1351*'(참고)타워 스텟 가치'!$S$17,'스테이지별 몬스터 스텟'!AG1351*'(참고)타워 스텟 가치'!$T$17,'스테이지별 몬스터 스텟'!AH1351*'(참고)타워 스텟 가치'!$U$17,'스테이지별 몬스터 스텟'!AI1351*'(참고)타워 스텟 가치'!$V$17,'스테이지별 몬스터 스텟'!AJ1351*'(참고)타워 스텟 가치'!$W$17,'스테이지별 몬스터 스텟'!AK1351*'(참고)타워 스텟 가치'!$X$17,'스테이지별 몬스터 스텟'!AL1351*'(참고)타워 스텟 가치'!$Y$17)</f>
        <v>824459.6500000034</v>
      </c>
      <c r="AN1351">
        <v>3</v>
      </c>
    </row>
    <row r="1352" spans="3:40" x14ac:dyDescent="0.3">
      <c r="C1352">
        <v>3</v>
      </c>
      <c r="D1352">
        <f t="shared" si="62"/>
        <v>270</v>
      </c>
      <c r="E1352" s="52">
        <f>VLOOKUP(D1352,'스테이지별 난이도 설정'!B:C,2,0)</f>
        <v>108.00000000000045</v>
      </c>
      <c r="F1352" t="str">
        <f t="shared" si="63"/>
        <v>에픽</v>
      </c>
      <c r="G1352">
        <f t="shared" si="64"/>
        <v>6</v>
      </c>
      <c r="H1352">
        <f>VLOOKUP($F1352,'(참고)타워 스텟 가치'!$B$2:$L$6,H$2,0)+(VLOOKUP($F1352,'(참고)타워 스텟 가치'!$B$2:$L$6,H$2,0)*$E1352)</f>
        <v>1839.3750000000077</v>
      </c>
      <c r="I1352">
        <f>VLOOKUP($F1352,'(참고)타워 스텟 가치'!$B$2:$L$6,I$2,0)+(VLOOKUP($F1352,'(참고)타워 스텟 가치'!$B$2:$L$6,I$2,0)*$E1352)</f>
        <v>367.87500000000153</v>
      </c>
      <c r="J1352">
        <f>VLOOKUP($F1352,'(참고)타워 스텟 가치'!$B$2:$L$6,J$2,0)+(VLOOKUP($F1352,'(참고)타워 스텟 가치'!$B$2:$L$6,J$2,0)*$E1352)</f>
        <v>545000.00000000233</v>
      </c>
      <c r="K1352">
        <f>VLOOKUP($F1352,'(참고)타워 스텟 가치'!$B$2:$L$6,K$2,0)+(VLOOKUP($F1352,'(참고)타워 스텟 가치'!$B$2:$L$6,K$2,0)*$E1352)</f>
        <v>7357.5000000000309</v>
      </c>
      <c r="L1352">
        <f>VLOOKUP($F1352,'(참고)타워 스텟 가치'!$B$2:$L$6,L$2,0)+(VLOOKUP($F1352,'(참고)타워 스텟 가치'!$B$2:$L$6,L$2,0)*$E1352)</f>
        <v>122.62500000000051</v>
      </c>
      <c r="M1352">
        <f>VLOOKUP($F1352,'(참고)타워 스텟 가치'!$B$2:$L$6,M$2,0)+(VLOOKUP($F1352,'(참고)타워 스텟 가치'!$B$2:$L$6,M$2,0)*$E1352)</f>
        <v>32.700000000000131</v>
      </c>
      <c r="N1352">
        <f>VLOOKUP($F1352,'(참고)타워 스텟 가치'!$B$2:$L$6,N$2,0)+(VLOOKUP($F1352,'(참고)타워 스텟 가치'!$B$2:$L$6,N$2,0)*$E1352)</f>
        <v>0</v>
      </c>
      <c r="O1352">
        <f>VLOOKUP($F1352,'(참고)타워 스텟 가치'!$B$2:$L$6,O$2,0)+(VLOOKUP($F1352,'(참고)타워 스텟 가치'!$B$2:$L$6,O$2,0)*$E1352)</f>
        <v>0</v>
      </c>
      <c r="P1352">
        <f>VLOOKUP($F1352,'(참고)타워 스텟 가치'!$B$2:$L$6,P$2,0)+(VLOOKUP($F1352,'(참고)타워 스텟 가치'!$B$2:$L$6,P$2,0)*$E1352)</f>
        <v>76.30000000000031</v>
      </c>
      <c r="Q1352">
        <f>SUM('스테이지별 몬스터 스텟'!H1352*'(참고)타워 스텟 가치'!$Q$17,'스테이지별 몬스터 스텟'!I1352*'(참고)타워 스텟 가치'!$R$17,'스테이지별 몬스터 스텟'!J1352*'(참고)타워 스텟 가치'!$S$17,'스테이지별 몬스터 스텟'!K1352*'(참고)타워 스텟 가치'!$T$17,'스테이지별 몬스터 스텟'!L1352*'(참고)타워 스텟 가치'!$U$17,'스테이지별 몬스터 스텟'!M1352*'(참고)타워 스텟 가치'!$V$17,'스테이지별 몬스터 스텟'!N1352*'(참고)타워 스텟 가치'!$W$17,'스테이지별 몬스터 스텟'!O1352*'(참고)타워 스텟 가치'!$X$17,'스테이지별 몬스터 스텟'!P1352*'(참고)타워 스텟 가치'!$Y$17)</f>
        <v>836876.11250000354</v>
      </c>
      <c r="R1352">
        <v>1</v>
      </c>
      <c r="S1352">
        <f>VLOOKUP($F1352,'(참고)타워 스텟 가치'!$B$7:$L$11,S$2,0)+(VLOOKUP($F1352,'(참고)타워 스텟 가치'!$B$7:$L$11,S$2,0)*$E1352)</f>
        <v>613.1250000000025</v>
      </c>
      <c r="T1352">
        <f>VLOOKUP($F1352,'(참고)타워 스텟 가치'!$B$7:$L$11,T$2,0)+(VLOOKUP($F1352,'(참고)타워 스텟 가치'!$B$7:$L$11,T$2,0)*$E1352)</f>
        <v>1103.6250000000045</v>
      </c>
      <c r="U1352">
        <f>VLOOKUP($F1352,'(참고)타워 스텟 가치'!$B$7:$L$11,U$2,0)+(VLOOKUP($F1352,'(참고)타워 스텟 가치'!$B$7:$L$11,U$2,0)*$E1352)</f>
        <v>545000.00000000233</v>
      </c>
      <c r="V1352">
        <f>VLOOKUP($F1352,'(참고)타워 스텟 가치'!$B$7:$L$11,V$2,0)+(VLOOKUP($F1352,'(참고)타워 스텟 가치'!$B$7:$L$11,V$2,0)*$E1352)</f>
        <v>7357.5000000000309</v>
      </c>
      <c r="W1352">
        <f>VLOOKUP($F1352,'(참고)타워 스텟 가치'!$B$7:$L$11,W$2,0)+(VLOOKUP($F1352,'(참고)타워 스텟 가치'!$B$7:$L$11,W$2,0)*$E1352)</f>
        <v>122.62500000000051</v>
      </c>
      <c r="X1352">
        <f>VLOOKUP($F1352,'(참고)타워 스텟 가치'!$B$7:$L$11,X$2,0)+(VLOOKUP($F1352,'(참고)타워 스텟 가치'!$B$7:$L$11,X$2,0)*$E1352)</f>
        <v>32.700000000000131</v>
      </c>
      <c r="Y1352">
        <f>VLOOKUP($F1352,'(참고)타워 스텟 가치'!$B$7:$L$11,Y$2,0)+(VLOOKUP($F1352,'(참고)타워 스텟 가치'!$B$7:$L$11,Y$2,0)*$E1352)</f>
        <v>0</v>
      </c>
      <c r="Z1352">
        <f>VLOOKUP($F1352,'(참고)타워 스텟 가치'!$B$7:$L$11,Z$2,0)+(VLOOKUP($F1352,'(참고)타워 스텟 가치'!$B$7:$L$11,Z$2,0)*$E1352)</f>
        <v>0</v>
      </c>
      <c r="AA1352">
        <f>VLOOKUP($F1352,'(참고)타워 스텟 가치'!$B$7:$L$11,AA$2,0)+(VLOOKUP($F1352,'(참고)타워 스텟 가치'!$B$7:$L$11,AA$2,0)*$E1352)</f>
        <v>76.30000000000031</v>
      </c>
      <c r="AB1352">
        <f>SUM('스테이지별 몬스터 스텟'!S1352*'(참고)타워 스텟 가치'!$Q$17,'스테이지별 몬스터 스텟'!T1352*'(참고)타워 스텟 가치'!$R$17,'스테이지별 몬스터 스텟'!U1352*'(참고)타워 스텟 가치'!$S$17,'스테이지별 몬스터 스텟'!V1352*'(참고)타워 스텟 가치'!$T$17,'스테이지별 몬스터 스텟'!W1352*'(참고)타워 스텟 가치'!$U$17,'스테이지별 몬스터 스텟'!X1352*'(참고)타워 스텟 가치'!$V$17,'스테이지별 몬스터 스텟'!Y1352*'(참고)타워 스텟 가치'!$W$17,'스테이지별 몬스터 스텟'!Z1352*'(참고)타워 스텟 가치'!$X$17,'스테이지별 몬스터 스텟'!AA1352*'(참고)타워 스텟 가치'!$Y$17)</f>
        <v>835527.23750000354</v>
      </c>
      <c r="AC1352">
        <v>2</v>
      </c>
      <c r="AD1352">
        <f>VLOOKUP($F1352,'(참고)타워 스텟 가치'!$B$12:$L$16,AD$2,0)+(VLOOKUP($F1352,'(참고)타워 스텟 가치'!$B$12:$L$16,AD$2,0)*$E1352)</f>
        <v>613.1250000000025</v>
      </c>
      <c r="AE1352">
        <f>VLOOKUP($F1352,'(참고)타워 스텟 가치'!$B$12:$L$16,AE$2,0)+(VLOOKUP($F1352,'(참고)타워 스텟 가치'!$B$12:$L$16,AE$2,0)*$E1352)</f>
        <v>735.75000000000307</v>
      </c>
      <c r="AF1352">
        <f>VLOOKUP($F1352,'(참고)타워 스텟 가치'!$B$12:$L$16,AF$2,0)+(VLOOKUP($F1352,'(참고)타워 스텟 가치'!$B$12:$L$16,AF$2,0)*$E1352)</f>
        <v>545000.00000000233</v>
      </c>
      <c r="AG1352">
        <f>VLOOKUP($F1352,'(참고)타워 스텟 가치'!$B$12:$L$16,AG$2,0)+(VLOOKUP($F1352,'(참고)타워 스텟 가치'!$B$12:$L$16,AG$2,0)*$E1352)</f>
        <v>3678.7500000000155</v>
      </c>
      <c r="AH1352">
        <f>VLOOKUP($F1352,'(참고)타워 스텟 가치'!$B$12:$L$16,AH$2,0)+(VLOOKUP($F1352,'(참고)타워 스텟 가치'!$B$12:$L$16,AH$2,0)*$E1352)</f>
        <v>122.62500000000051</v>
      </c>
      <c r="AI1352">
        <f>VLOOKUP($F1352,'(참고)타워 스텟 가치'!$B$12:$L$16,AI$2,0)+(VLOOKUP($F1352,'(참고)타워 스텟 가치'!$B$12:$L$16,AI$2,0)*$E1352)</f>
        <v>32.700000000000131</v>
      </c>
      <c r="AJ1352">
        <f>VLOOKUP($F1352,'(참고)타워 스텟 가치'!$B$12:$L$16,AJ$2,0)+(VLOOKUP($F1352,'(참고)타워 스텟 가치'!$B$12:$L$16,AJ$2,0)*$E1352)</f>
        <v>0</v>
      </c>
      <c r="AK1352">
        <f>VLOOKUP($F1352,'(참고)타워 스텟 가치'!$B$12:$L$16,AK$2,0)+(VLOOKUP($F1352,'(참고)타워 스텟 가치'!$B$12:$L$16,AK$2,0)*$E1352)</f>
        <v>0</v>
      </c>
      <c r="AL1352">
        <f>VLOOKUP($F1352,'(참고)타워 스텟 가치'!$B$12:$L$16,AL$2,0)+(VLOOKUP($F1352,'(참고)타워 스텟 가치'!$B$12:$L$16,AL$2,0)*$E1352)</f>
        <v>152.60000000000062</v>
      </c>
      <c r="AM1352">
        <f>SUM('스테이지별 몬스터 스텟'!AD1352*'(참고)타워 스텟 가치'!$Q$17,'스테이지별 몬스터 스텟'!AE1352*'(참고)타워 스텟 가치'!$R$17,'스테이지별 몬스터 스텟'!AF1352*'(참고)타워 스텟 가치'!$S$17,'스테이지별 몬스터 스텟'!AG1352*'(참고)타워 스텟 가치'!$T$17,'스테이지별 몬스터 스텟'!AH1352*'(참고)타워 스텟 가치'!$U$17,'스테이지별 몬스터 스텟'!AI1352*'(참고)타워 스텟 가치'!$V$17,'스테이지별 몬스터 스텟'!AJ1352*'(참고)타워 스텟 가치'!$W$17,'스테이지별 몬스터 스텟'!AK1352*'(참고)타워 스텟 가치'!$X$17,'스테이지별 몬스터 스텟'!AL1352*'(참고)타워 스텟 가치'!$Y$17)</f>
        <v>827770.5250000034</v>
      </c>
      <c r="AN1352">
        <v>3</v>
      </c>
    </row>
    <row r="1353" spans="3:40" x14ac:dyDescent="0.3">
      <c r="C1353">
        <v>4</v>
      </c>
      <c r="D1353">
        <f t="shared" si="62"/>
        <v>270</v>
      </c>
      <c r="E1353" s="52">
        <f>VLOOKUP(D1353,'스테이지별 난이도 설정'!B:C,2,0)</f>
        <v>108.00000000000045</v>
      </c>
      <c r="F1353" t="str">
        <f t="shared" si="63"/>
        <v>유니크</v>
      </c>
      <c r="G1353">
        <f t="shared" si="64"/>
        <v>6</v>
      </c>
      <c r="H1353">
        <f>VLOOKUP($F1353,'(참고)타워 스텟 가치'!$B$2:$L$6,H$2,0)+(VLOOKUP($F1353,'(참고)타워 스텟 가치'!$B$2:$L$6,H$2,0)*$E1353)</f>
        <v>2759.0625000000114</v>
      </c>
      <c r="I1353">
        <f>VLOOKUP($F1353,'(참고)타워 스텟 가치'!$B$2:$L$6,I$2,0)+(VLOOKUP($F1353,'(참고)타워 스텟 가치'!$B$2:$L$6,I$2,0)*$E1353)</f>
        <v>551.81250000000227</v>
      </c>
      <c r="J1353">
        <f>VLOOKUP($F1353,'(참고)타워 스텟 가치'!$B$2:$L$6,J$2,0)+(VLOOKUP($F1353,'(참고)타워 스텟 가치'!$B$2:$L$6,J$2,0)*$E1353)</f>
        <v>545000.00000000233</v>
      </c>
      <c r="K1353">
        <f>VLOOKUP($F1353,'(참고)타워 스텟 가치'!$B$2:$L$6,K$2,0)+(VLOOKUP($F1353,'(참고)타워 스텟 가치'!$B$2:$L$6,K$2,0)*$E1353)</f>
        <v>11036.250000000045</v>
      </c>
      <c r="L1353">
        <f>VLOOKUP($F1353,'(참고)타워 스텟 가치'!$B$2:$L$6,L$2,0)+(VLOOKUP($F1353,'(참고)타워 스텟 가치'!$B$2:$L$6,L$2,0)*$E1353)</f>
        <v>183.93750000000077</v>
      </c>
      <c r="M1353">
        <f>VLOOKUP($F1353,'(참고)타워 스텟 가치'!$B$2:$L$6,M$2,0)+(VLOOKUP($F1353,'(참고)타워 스텟 가치'!$B$2:$L$6,M$2,0)*$E1353)</f>
        <v>32.700000000000131</v>
      </c>
      <c r="N1353">
        <f>VLOOKUP($F1353,'(참고)타워 스텟 가치'!$B$2:$L$6,N$2,0)+(VLOOKUP($F1353,'(참고)타워 스텟 가치'!$B$2:$L$6,N$2,0)*$E1353)</f>
        <v>0</v>
      </c>
      <c r="O1353">
        <f>VLOOKUP($F1353,'(참고)타워 스텟 가치'!$B$2:$L$6,O$2,0)+(VLOOKUP($F1353,'(참고)타워 스텟 가치'!$B$2:$L$6,O$2,0)*$E1353)</f>
        <v>0</v>
      </c>
      <c r="P1353">
        <f>VLOOKUP($F1353,'(참고)타워 스텟 가치'!$B$2:$L$6,P$2,0)+(VLOOKUP($F1353,'(참고)타워 스텟 가치'!$B$2:$L$6,P$2,0)*$E1353)</f>
        <v>109.00000000000045</v>
      </c>
      <c r="Q1353">
        <f>SUM('스테이지별 몬스터 스텟'!H1353*'(참고)타워 스텟 가치'!$Q$17,'스테이지별 몬스터 스텟'!I1353*'(참고)타워 스텟 가치'!$R$17,'스테이지별 몬스터 스텟'!J1353*'(참고)타워 스텟 가치'!$S$17,'스테이지별 몬스터 스텟'!K1353*'(참고)타워 스텟 가치'!$T$17,'스테이지별 몬스터 스텟'!L1353*'(참고)타워 스텟 가치'!$U$17,'스테이지별 몬스터 스텟'!M1353*'(참고)타워 스텟 가치'!$V$17,'스테이지별 몬스터 스텟'!N1353*'(참고)타워 스텟 가치'!$W$17,'스테이지별 몬스터 스텟'!O1353*'(참고)타워 스텟 가치'!$X$17,'스테이지별 몬스터 스텟'!P1353*'(참고)타워 스텟 가치'!$Y$17)</f>
        <v>846536.91875000356</v>
      </c>
      <c r="R1353">
        <v>1</v>
      </c>
      <c r="S1353">
        <f>VLOOKUP($F1353,'(참고)타워 스텟 가치'!$B$7:$L$11,S$2,0)+(VLOOKUP($F1353,'(참고)타워 스텟 가치'!$B$7:$L$11,S$2,0)*$E1353)</f>
        <v>919.68750000000387</v>
      </c>
      <c r="T1353">
        <f>VLOOKUP($F1353,'(참고)타워 스텟 가치'!$B$7:$L$11,T$2,0)+(VLOOKUP($F1353,'(참고)타워 스텟 가치'!$B$7:$L$11,T$2,0)*$E1353)</f>
        <v>1655.4375000000068</v>
      </c>
      <c r="U1353">
        <f>VLOOKUP($F1353,'(참고)타워 스텟 가치'!$B$7:$L$11,U$2,0)+(VLOOKUP($F1353,'(참고)타워 스텟 가치'!$B$7:$L$11,U$2,0)*$E1353)</f>
        <v>545000.00000000233</v>
      </c>
      <c r="V1353">
        <f>VLOOKUP($F1353,'(참고)타워 스텟 가치'!$B$7:$L$11,V$2,0)+(VLOOKUP($F1353,'(참고)타워 스텟 가치'!$B$7:$L$11,V$2,0)*$E1353)</f>
        <v>11036.250000000045</v>
      </c>
      <c r="W1353">
        <f>VLOOKUP($F1353,'(참고)타워 스텟 가치'!$B$7:$L$11,W$2,0)+(VLOOKUP($F1353,'(참고)타워 스텟 가치'!$B$7:$L$11,W$2,0)*$E1353)</f>
        <v>183.93750000000077</v>
      </c>
      <c r="X1353">
        <f>VLOOKUP($F1353,'(참고)타워 스텟 가치'!$B$7:$L$11,X$2,0)+(VLOOKUP($F1353,'(참고)타워 스텟 가치'!$B$7:$L$11,X$2,0)*$E1353)</f>
        <v>32.700000000000131</v>
      </c>
      <c r="Y1353">
        <f>VLOOKUP($F1353,'(참고)타워 스텟 가치'!$B$7:$L$11,Y$2,0)+(VLOOKUP($F1353,'(참고)타워 스텟 가치'!$B$7:$L$11,Y$2,0)*$E1353)</f>
        <v>0</v>
      </c>
      <c r="Z1353">
        <f>VLOOKUP($F1353,'(참고)타워 스텟 가치'!$B$7:$L$11,Z$2,0)+(VLOOKUP($F1353,'(참고)타워 스텟 가치'!$B$7:$L$11,Z$2,0)*$E1353)</f>
        <v>0</v>
      </c>
      <c r="AA1353">
        <f>VLOOKUP($F1353,'(참고)타워 스텟 가치'!$B$7:$L$11,AA$2,0)+(VLOOKUP($F1353,'(참고)타워 스텟 가치'!$B$7:$L$11,AA$2,0)*$E1353)</f>
        <v>109.00000000000045</v>
      </c>
      <c r="AB1353">
        <f>SUM('스테이지별 몬스터 스텟'!S1353*'(참고)타워 스텟 가치'!$Q$17,'스테이지별 몬스터 스텟'!T1353*'(참고)타워 스텟 가치'!$R$17,'스테이지별 몬스터 스텟'!U1353*'(참고)타워 스텟 가치'!$S$17,'스테이지별 몬스터 스텟'!V1353*'(참고)타워 스텟 가치'!$T$17,'스테이지별 몬스터 스텟'!W1353*'(참고)타워 스텟 가치'!$U$17,'스테이지별 몬스터 스텟'!X1353*'(참고)타워 스텟 가치'!$V$17,'스테이지별 몬스터 스텟'!Y1353*'(참고)타워 스텟 가치'!$W$17,'스테이지별 몬스터 스텟'!Z1353*'(참고)타워 스텟 가치'!$X$17,'스테이지별 몬스터 스텟'!AA1353*'(참고)타워 스텟 가치'!$Y$17)</f>
        <v>844513.60625000356</v>
      </c>
      <c r="AC1353">
        <v>2</v>
      </c>
      <c r="AD1353">
        <f>VLOOKUP($F1353,'(참고)타워 스텟 가치'!$B$12:$L$16,AD$2,0)+(VLOOKUP($F1353,'(참고)타워 스텟 가치'!$B$12:$L$16,AD$2,0)*$E1353)</f>
        <v>919.68750000000387</v>
      </c>
      <c r="AE1353">
        <f>VLOOKUP($F1353,'(참고)타워 스텟 가치'!$B$12:$L$16,AE$2,0)+(VLOOKUP($F1353,'(참고)타워 스텟 가치'!$B$12:$L$16,AE$2,0)*$E1353)</f>
        <v>1103.6250000000045</v>
      </c>
      <c r="AF1353">
        <f>VLOOKUP($F1353,'(참고)타워 스텟 가치'!$B$12:$L$16,AF$2,0)+(VLOOKUP($F1353,'(참고)타워 스텟 가치'!$B$12:$L$16,AF$2,0)*$E1353)</f>
        <v>545000.00000000233</v>
      </c>
      <c r="AG1353">
        <f>VLOOKUP($F1353,'(참고)타워 스텟 가치'!$B$12:$L$16,AG$2,0)+(VLOOKUP($F1353,'(참고)타워 스텟 가치'!$B$12:$L$16,AG$2,0)*$E1353)</f>
        <v>5518.1250000000227</v>
      </c>
      <c r="AH1353">
        <f>VLOOKUP($F1353,'(참고)타워 스텟 가치'!$B$12:$L$16,AH$2,0)+(VLOOKUP($F1353,'(참고)타워 스텟 가치'!$B$12:$L$16,AH$2,0)*$E1353)</f>
        <v>183.93750000000077</v>
      </c>
      <c r="AI1353">
        <f>VLOOKUP($F1353,'(참고)타워 스텟 가치'!$B$12:$L$16,AI$2,0)+(VLOOKUP($F1353,'(참고)타워 스텟 가치'!$B$12:$L$16,AI$2,0)*$E1353)</f>
        <v>32.700000000000131</v>
      </c>
      <c r="AJ1353">
        <f>VLOOKUP($F1353,'(참고)타워 스텟 가치'!$B$12:$L$16,AJ$2,0)+(VLOOKUP($F1353,'(참고)타워 스텟 가치'!$B$12:$L$16,AJ$2,0)*$E1353)</f>
        <v>0</v>
      </c>
      <c r="AK1353">
        <f>VLOOKUP($F1353,'(참고)타워 스텟 가치'!$B$12:$L$16,AK$2,0)+(VLOOKUP($F1353,'(참고)타워 스텟 가치'!$B$12:$L$16,AK$2,0)*$E1353)</f>
        <v>0</v>
      </c>
      <c r="AL1353">
        <f>VLOOKUP($F1353,'(참고)타워 스텟 가치'!$B$12:$L$16,AL$2,0)+(VLOOKUP($F1353,'(참고)타워 스텟 가치'!$B$12:$L$16,AL$2,0)*$E1353)</f>
        <v>218.00000000000091</v>
      </c>
      <c r="AM1353">
        <f>SUM('스테이지별 몬스터 스텟'!AD1353*'(참고)타워 스텟 가치'!$Q$17,'스테이지별 몬스터 스텟'!AE1353*'(참고)타워 스텟 가치'!$R$17,'스테이지별 몬스터 스텟'!AF1353*'(참고)타워 스텟 가치'!$S$17,'스테이지별 몬스터 스텟'!AG1353*'(참고)타워 스텟 가치'!$T$17,'스테이지별 몬스터 스텟'!AH1353*'(참고)타워 스텟 가치'!$U$17,'스테이지별 몬스터 스텟'!AI1353*'(참고)타워 스텟 가치'!$V$17,'스테이지별 몬스터 스텟'!AJ1353*'(참고)타워 스텟 가치'!$W$17,'스테이지별 몬스터 스텟'!AK1353*'(참고)타워 스텟 가치'!$X$17,'스테이지별 몬스터 스텟'!AL1353*'(참고)타워 스텟 가치'!$Y$17)</f>
        <v>832867.63750000345</v>
      </c>
      <c r="AN1353">
        <v>3</v>
      </c>
    </row>
    <row r="1354" spans="3:40" x14ac:dyDescent="0.3">
      <c r="C1354">
        <v>5</v>
      </c>
      <c r="D1354">
        <f t="shared" si="62"/>
        <v>270</v>
      </c>
      <c r="E1354" s="52">
        <f>VLOOKUP(D1354,'스테이지별 난이도 설정'!B:C,2,0)</f>
        <v>108.00000000000045</v>
      </c>
      <c r="F1354" t="str">
        <f t="shared" si="63"/>
        <v>스페셜</v>
      </c>
      <c r="G1354">
        <f t="shared" si="64"/>
        <v>6</v>
      </c>
      <c r="H1354">
        <f>VLOOKUP($F1354,'(참고)타워 스텟 가치'!$B$2:$L$6,H$2,0)+(VLOOKUP($F1354,'(참고)타워 스텟 가치'!$B$2:$L$6,H$2,0)*$E1354)</f>
        <v>4138.5937500000173</v>
      </c>
      <c r="I1354">
        <f>VLOOKUP($F1354,'(참고)타워 스텟 가치'!$B$2:$L$6,I$2,0)+(VLOOKUP($F1354,'(참고)타워 스텟 가치'!$B$2:$L$6,I$2,0)*$E1354)</f>
        <v>827.71875000000341</v>
      </c>
      <c r="J1354">
        <f>VLOOKUP($F1354,'(참고)타워 스텟 가치'!$B$2:$L$6,J$2,0)+(VLOOKUP($F1354,'(참고)타워 스텟 가치'!$B$2:$L$6,J$2,0)*$E1354)</f>
        <v>545000.00000000233</v>
      </c>
      <c r="K1354">
        <f>VLOOKUP($F1354,'(참고)타워 스텟 가치'!$B$2:$L$6,K$2,0)+(VLOOKUP($F1354,'(참고)타워 스텟 가치'!$B$2:$L$6,K$2,0)*$E1354)</f>
        <v>16554.375000000069</v>
      </c>
      <c r="L1354">
        <f>VLOOKUP($F1354,'(참고)타워 스텟 가치'!$B$2:$L$6,L$2,0)+(VLOOKUP($F1354,'(참고)타워 스텟 가치'!$B$2:$L$6,L$2,0)*$E1354)</f>
        <v>275.90625000000114</v>
      </c>
      <c r="M1354">
        <f>VLOOKUP($F1354,'(참고)타워 스텟 가치'!$B$2:$L$6,M$2,0)+(VLOOKUP($F1354,'(참고)타워 스텟 가치'!$B$2:$L$6,M$2,0)*$E1354)</f>
        <v>32.700000000000131</v>
      </c>
      <c r="N1354">
        <f>VLOOKUP($F1354,'(참고)타워 스텟 가치'!$B$2:$L$6,N$2,0)+(VLOOKUP($F1354,'(참고)타워 스텟 가치'!$B$2:$L$6,N$2,0)*$E1354)</f>
        <v>0</v>
      </c>
      <c r="O1354">
        <f>VLOOKUP($F1354,'(참고)타워 스텟 가치'!$B$2:$L$6,O$2,0)+(VLOOKUP($F1354,'(참고)타워 스텟 가치'!$B$2:$L$6,O$2,0)*$E1354)</f>
        <v>0</v>
      </c>
      <c r="P1354">
        <f>VLOOKUP($F1354,'(참고)타워 스텟 가치'!$B$2:$L$6,P$2,0)+(VLOOKUP($F1354,'(참고)타워 스텟 가치'!$B$2:$L$6,P$2,0)*$E1354)</f>
        <v>109.00000000000045</v>
      </c>
      <c r="Q1354">
        <f>SUM('스테이지별 몬스터 스텟'!H1354*'(참고)타워 스텟 가치'!$Q$17,'스테이지별 몬스터 스텟'!I1354*'(참고)타워 스텟 가치'!$R$17,'스테이지별 몬스터 스텟'!J1354*'(참고)타워 스텟 가치'!$S$17,'스테이지별 몬스터 스텟'!K1354*'(참고)타워 스텟 가치'!$T$17,'스테이지별 몬스터 스텟'!L1354*'(참고)타워 스텟 가치'!$U$17,'스테이지별 몬스터 스텟'!M1354*'(참고)타워 스텟 가치'!$V$17,'스테이지별 몬스터 스텟'!N1354*'(참고)타워 스텟 가치'!$W$17,'스테이지별 몬스터 스텟'!O1354*'(참고)타워 스텟 가치'!$X$17,'스테이지별 몬스터 스텟'!P1354*'(참고)타워 스텟 가치'!$Y$17)</f>
        <v>860930.02812500356</v>
      </c>
      <c r="R1354">
        <v>1</v>
      </c>
      <c r="S1354">
        <f>VLOOKUP($F1354,'(참고)타워 스텟 가치'!$B$7:$L$11,S$2,0)+(VLOOKUP($F1354,'(참고)타워 스텟 가치'!$B$7:$L$11,S$2,0)*$E1354)</f>
        <v>1379.5312500000057</v>
      </c>
      <c r="T1354">
        <f>VLOOKUP($F1354,'(참고)타워 스텟 가치'!$B$7:$L$11,T$2,0)+(VLOOKUP($F1354,'(참고)타워 스텟 가치'!$B$7:$L$11,T$2,0)*$E1354)</f>
        <v>2483.1562500000105</v>
      </c>
      <c r="U1354">
        <f>VLOOKUP($F1354,'(참고)타워 스텟 가치'!$B$7:$L$11,U$2,0)+(VLOOKUP($F1354,'(참고)타워 스텟 가치'!$B$7:$L$11,U$2,0)*$E1354)</f>
        <v>545000.00000000233</v>
      </c>
      <c r="V1354">
        <f>VLOOKUP($F1354,'(참고)타워 스텟 가치'!$B$7:$L$11,V$2,0)+(VLOOKUP($F1354,'(참고)타워 스텟 가치'!$B$7:$L$11,V$2,0)*$E1354)</f>
        <v>16554.375000000069</v>
      </c>
      <c r="W1354">
        <f>VLOOKUP($F1354,'(참고)타워 스텟 가치'!$B$7:$L$11,W$2,0)+(VLOOKUP($F1354,'(참고)타워 스텟 가치'!$B$7:$L$11,W$2,0)*$E1354)</f>
        <v>275.90625000000114</v>
      </c>
      <c r="X1354">
        <f>VLOOKUP($F1354,'(참고)타워 스텟 가치'!$B$7:$L$11,X$2,0)+(VLOOKUP($F1354,'(참고)타워 스텟 가치'!$B$7:$L$11,X$2,0)*$E1354)</f>
        <v>32.700000000000131</v>
      </c>
      <c r="Y1354">
        <f>VLOOKUP($F1354,'(참고)타워 스텟 가치'!$B$7:$L$11,Y$2,0)+(VLOOKUP($F1354,'(참고)타워 스텟 가치'!$B$7:$L$11,Y$2,0)*$E1354)</f>
        <v>0</v>
      </c>
      <c r="Z1354">
        <f>VLOOKUP($F1354,'(참고)타워 스텟 가치'!$B$7:$L$11,Z$2,0)+(VLOOKUP($F1354,'(참고)타워 스텟 가치'!$B$7:$L$11,Z$2,0)*$E1354)</f>
        <v>0</v>
      </c>
      <c r="AA1354">
        <f>VLOOKUP($F1354,'(참고)타워 스텟 가치'!$B$7:$L$11,AA$2,0)+(VLOOKUP($F1354,'(참고)타워 스텟 가치'!$B$7:$L$11,AA$2,0)*$E1354)</f>
        <v>109.00000000000045</v>
      </c>
      <c r="AB1354">
        <f>SUM('스테이지별 몬스터 스텟'!S1354*'(참고)타워 스텟 가치'!$Q$17,'스테이지별 몬스터 스텟'!T1354*'(참고)타워 스텟 가치'!$R$17,'스테이지별 몬스터 스텟'!U1354*'(참고)타워 스텟 가치'!$S$17,'스테이지별 몬스터 스텟'!V1354*'(참고)타워 스텟 가치'!$T$17,'스테이지별 몬스터 스텟'!W1354*'(참고)타워 스텟 가치'!$U$17,'스테이지별 몬스터 스텟'!X1354*'(참고)타워 스텟 가치'!$V$17,'스테이지별 몬스터 스텟'!Y1354*'(참고)타워 스텟 가치'!$W$17,'스테이지별 몬스터 스텟'!Z1354*'(참고)타워 스텟 가치'!$X$17,'스테이지별 몬스터 스텟'!AA1354*'(참고)타워 스텟 가치'!$Y$17)</f>
        <v>857895.05937500356</v>
      </c>
      <c r="AC1354">
        <v>2</v>
      </c>
      <c r="AD1354">
        <f>VLOOKUP($F1354,'(참고)타워 스텟 가치'!$B$12:$L$16,AD$2,0)+(VLOOKUP($F1354,'(참고)타워 스텟 가치'!$B$12:$L$16,AD$2,0)*$E1354)</f>
        <v>1379.5312500000057</v>
      </c>
      <c r="AE1354">
        <f>VLOOKUP($F1354,'(참고)타워 스텟 가치'!$B$12:$L$16,AE$2,0)+(VLOOKUP($F1354,'(참고)타워 스텟 가치'!$B$12:$L$16,AE$2,0)*$E1354)</f>
        <v>1655.4375000000068</v>
      </c>
      <c r="AF1354">
        <f>VLOOKUP($F1354,'(참고)타워 스텟 가치'!$B$12:$L$16,AF$2,0)+(VLOOKUP($F1354,'(참고)타워 스텟 가치'!$B$12:$L$16,AF$2,0)*$E1354)</f>
        <v>545000.00000000233</v>
      </c>
      <c r="AG1354">
        <f>VLOOKUP($F1354,'(참고)타워 스텟 가치'!$B$12:$L$16,AG$2,0)+(VLOOKUP($F1354,'(참고)타워 스텟 가치'!$B$12:$L$16,AG$2,0)*$E1354)</f>
        <v>8277.1875000000346</v>
      </c>
      <c r="AH1354">
        <f>VLOOKUP($F1354,'(참고)타워 스텟 가치'!$B$12:$L$16,AH$2,0)+(VLOOKUP($F1354,'(참고)타워 스텟 가치'!$B$12:$L$16,AH$2,0)*$E1354)</f>
        <v>275.90625000000114</v>
      </c>
      <c r="AI1354">
        <f>VLOOKUP($F1354,'(참고)타워 스텟 가치'!$B$12:$L$16,AI$2,0)+(VLOOKUP($F1354,'(참고)타워 스텟 가치'!$B$12:$L$16,AI$2,0)*$E1354)</f>
        <v>32.700000000000131</v>
      </c>
      <c r="AJ1354">
        <f>VLOOKUP($F1354,'(참고)타워 스텟 가치'!$B$12:$L$16,AJ$2,0)+(VLOOKUP($F1354,'(참고)타워 스텟 가치'!$B$12:$L$16,AJ$2,0)*$E1354)</f>
        <v>0</v>
      </c>
      <c r="AK1354">
        <f>VLOOKUP($F1354,'(참고)타워 스텟 가치'!$B$12:$L$16,AK$2,0)+(VLOOKUP($F1354,'(참고)타워 스텟 가치'!$B$12:$L$16,AK$2,0)*$E1354)</f>
        <v>0</v>
      </c>
      <c r="AL1354">
        <f>VLOOKUP($F1354,'(참고)타워 스텟 가치'!$B$12:$L$16,AL$2,0)+(VLOOKUP($F1354,'(참고)타워 스텟 가치'!$B$12:$L$16,AL$2,0)*$E1354)</f>
        <v>218.00000000000091</v>
      </c>
      <c r="AM1354">
        <f>SUM('스테이지별 몬스터 스텟'!AD1354*'(참고)타워 스텟 가치'!$Q$17,'스테이지별 몬스터 스텟'!AE1354*'(참고)타워 스텟 가치'!$R$17,'스테이지별 몬스터 스텟'!AF1354*'(참고)타워 스텟 가치'!$S$17,'스테이지별 몬스터 스텟'!AG1354*'(참고)타워 스텟 가치'!$T$17,'스테이지별 몬스터 스텟'!AH1354*'(참고)타워 스텟 가치'!$U$17,'스테이지별 몬스터 스텟'!AI1354*'(참고)타워 스텟 가치'!$V$17,'스테이지별 몬스터 스텟'!AJ1354*'(참고)타워 스텟 가치'!$W$17,'스테이지별 몬스터 스텟'!AK1354*'(참고)타워 스텟 가치'!$X$17,'스테이지별 몬스터 스텟'!AL1354*'(참고)타워 스텟 가치'!$Y$17)</f>
        <v>840317.10625000356</v>
      </c>
      <c r="AN1354">
        <v>3</v>
      </c>
    </row>
    <row r="1355" spans="3:40" x14ac:dyDescent="0.3">
      <c r="C1355">
        <v>1</v>
      </c>
      <c r="D1355">
        <f t="shared" si="62"/>
        <v>271</v>
      </c>
      <c r="E1355" s="52">
        <f>VLOOKUP(D1355,'스테이지별 난이도 설정'!B:C,2,0)</f>
        <v>108.40000000000046</v>
      </c>
      <c r="F1355" t="str">
        <f t="shared" si="63"/>
        <v>일반</v>
      </c>
      <c r="G1355">
        <f t="shared" si="64"/>
        <v>6</v>
      </c>
      <c r="H1355">
        <f>VLOOKUP($F1355,'(참고)타워 스텟 가치'!$B$2:$L$6,H$2,0)+(VLOOKUP($F1355,'(참고)타워 스텟 가치'!$B$2:$L$6,H$2,0)*$E1355)</f>
        <v>820.50000000000341</v>
      </c>
      <c r="I1355">
        <f>VLOOKUP($F1355,'(참고)타워 스텟 가치'!$B$2:$L$6,I$2,0)+(VLOOKUP($F1355,'(참고)타워 스텟 가치'!$B$2:$L$6,I$2,0)*$E1355)</f>
        <v>164.1000000000007</v>
      </c>
      <c r="J1355">
        <f>VLOOKUP($F1355,'(참고)타워 스텟 가치'!$B$2:$L$6,J$2,0)+(VLOOKUP($F1355,'(참고)타워 스텟 가치'!$B$2:$L$6,J$2,0)*$E1355)</f>
        <v>547000.00000000233</v>
      </c>
      <c r="K1355">
        <f>VLOOKUP($F1355,'(참고)타워 스텟 가치'!$B$2:$L$6,K$2,0)+(VLOOKUP($F1355,'(참고)타워 스텟 가치'!$B$2:$L$6,K$2,0)*$E1355)</f>
        <v>3282.0000000000136</v>
      </c>
      <c r="L1355">
        <f>VLOOKUP($F1355,'(참고)타워 스텟 가치'!$B$2:$L$6,L$2,0)+(VLOOKUP($F1355,'(참고)타워 스텟 가치'!$B$2:$L$6,L$2,0)*$E1355)</f>
        <v>54.70000000000023</v>
      </c>
      <c r="M1355">
        <f>VLOOKUP($F1355,'(참고)타워 스텟 가치'!$B$2:$L$6,M$2,0)+(VLOOKUP($F1355,'(참고)타워 스텟 가치'!$B$2:$L$6,M$2,0)*$E1355)</f>
        <v>32.820000000000135</v>
      </c>
      <c r="N1355">
        <f>VLOOKUP($F1355,'(참고)타워 스텟 가치'!$B$2:$L$6,N$2,0)+(VLOOKUP($F1355,'(참고)타워 스텟 가치'!$B$2:$L$6,N$2,0)*$E1355)</f>
        <v>0</v>
      </c>
      <c r="O1355">
        <f>VLOOKUP($F1355,'(참고)타워 스텟 가치'!$B$2:$L$6,O$2,0)+(VLOOKUP($F1355,'(참고)타워 스텟 가치'!$B$2:$L$6,O$2,0)*$E1355)</f>
        <v>0</v>
      </c>
      <c r="P1355">
        <f>VLOOKUP($F1355,'(참고)타워 스텟 가치'!$B$2:$L$6,P$2,0)+(VLOOKUP($F1355,'(참고)타워 스텟 가치'!$B$2:$L$6,P$2,0)*$E1355)</f>
        <v>76.580000000000325</v>
      </c>
      <c r="Q1355">
        <f>SUM('스테이지별 몬스터 스텟'!H1355*'(참고)타워 스텟 가치'!$Q$17,'스테이지별 몬스터 스텟'!I1355*'(참고)타워 스텟 가치'!$R$17,'스테이지별 몬스터 스텟'!J1355*'(참고)타워 스텟 가치'!$S$17,'스테이지별 몬스터 스텟'!K1355*'(참고)타워 스텟 가치'!$T$17,'스테이지별 몬스터 스텟'!L1355*'(참고)타워 스텟 가치'!$U$17,'스테이지별 몬스터 스텟'!M1355*'(참고)타워 스텟 가치'!$V$17,'스테이지별 몬스터 스텟'!N1355*'(참고)타워 스텟 가치'!$W$17,'스테이지별 몬스터 스텟'!O1355*'(참고)타워 스텟 가치'!$X$17,'스테이지별 몬스터 스텟'!P1355*'(참고)타워 스텟 가치'!$Y$17)</f>
        <v>829246.53000000352</v>
      </c>
      <c r="R1355">
        <v>1</v>
      </c>
      <c r="S1355">
        <f>VLOOKUP($F1355,'(참고)타워 스텟 가치'!$B$7:$L$11,S$2,0)+(VLOOKUP($F1355,'(참고)타워 스텟 가치'!$B$7:$L$11,S$2,0)*$E1355)</f>
        <v>273.50000000000114</v>
      </c>
      <c r="T1355">
        <f>VLOOKUP($F1355,'(참고)타워 스텟 가치'!$B$7:$L$11,T$2,0)+(VLOOKUP($F1355,'(참고)타워 스텟 가치'!$B$7:$L$11,T$2,0)*$E1355)</f>
        <v>492.30000000000206</v>
      </c>
      <c r="U1355">
        <f>VLOOKUP($F1355,'(참고)타워 스텟 가치'!$B$7:$L$11,U$2,0)+(VLOOKUP($F1355,'(참고)타워 스텟 가치'!$B$7:$L$11,U$2,0)*$E1355)</f>
        <v>547000.00000000233</v>
      </c>
      <c r="V1355">
        <f>VLOOKUP($F1355,'(참고)타워 스텟 가치'!$B$7:$L$11,V$2,0)+(VLOOKUP($F1355,'(참고)타워 스텟 가치'!$B$7:$L$11,V$2,0)*$E1355)</f>
        <v>3282.0000000000136</v>
      </c>
      <c r="W1355">
        <f>VLOOKUP($F1355,'(참고)타워 스텟 가치'!$B$7:$L$11,W$2,0)+(VLOOKUP($F1355,'(참고)타워 스텟 가치'!$B$7:$L$11,W$2,0)*$E1355)</f>
        <v>54.70000000000023</v>
      </c>
      <c r="X1355">
        <f>VLOOKUP($F1355,'(참고)타워 스텟 가치'!$B$7:$L$11,X$2,0)+(VLOOKUP($F1355,'(참고)타워 스텟 가치'!$B$7:$L$11,X$2,0)*$E1355)</f>
        <v>32.820000000000135</v>
      </c>
      <c r="Y1355">
        <f>VLOOKUP($F1355,'(참고)타워 스텟 가치'!$B$7:$L$11,Y$2,0)+(VLOOKUP($F1355,'(참고)타워 스텟 가치'!$B$7:$L$11,Y$2,0)*$E1355)</f>
        <v>0</v>
      </c>
      <c r="Z1355">
        <f>VLOOKUP($F1355,'(참고)타워 스텟 가치'!$B$7:$L$11,Z$2,0)+(VLOOKUP($F1355,'(참고)타워 스텟 가치'!$B$7:$L$11,Z$2,0)*$E1355)</f>
        <v>0</v>
      </c>
      <c r="AA1355">
        <f>VLOOKUP($F1355,'(참고)타워 스텟 가치'!$B$7:$L$11,AA$2,0)+(VLOOKUP($F1355,'(참고)타워 스텟 가치'!$B$7:$L$11,AA$2,0)*$E1355)</f>
        <v>76.580000000000325</v>
      </c>
      <c r="AB1355">
        <f>SUM('스테이지별 몬스터 스텟'!S1355*'(참고)타워 스텟 가치'!$Q$17,'스테이지별 몬스터 스텟'!T1355*'(참고)타워 스텟 가치'!$R$17,'스테이지별 몬스터 스텟'!U1355*'(참고)타워 스텟 가치'!$S$17,'스테이지별 몬스터 스텟'!V1355*'(참고)타워 스텟 가치'!$T$17,'스테이지별 몬스터 스텟'!W1355*'(참고)타워 스텟 가치'!$U$17,'스테이지별 몬스터 스텟'!X1355*'(참고)타워 스텟 가치'!$V$17,'스테이지별 몬스터 스텟'!Y1355*'(참고)타워 스텟 가치'!$W$17,'스테이지별 몬스터 스텟'!Z1355*'(참고)타워 스텟 가치'!$X$17,'스테이지별 몬스터 스텟'!AA1355*'(참고)타워 스텟 가치'!$Y$17)</f>
        <v>828644.83000000345</v>
      </c>
      <c r="AC1355">
        <v>2</v>
      </c>
      <c r="AD1355">
        <f>VLOOKUP($F1355,'(참고)타워 스텟 가치'!$B$12:$L$16,AD$2,0)+(VLOOKUP($F1355,'(참고)타워 스텟 가치'!$B$12:$L$16,AD$2,0)*$E1355)</f>
        <v>273.50000000000114</v>
      </c>
      <c r="AE1355">
        <f>VLOOKUP($F1355,'(참고)타워 스텟 가치'!$B$12:$L$16,AE$2,0)+(VLOOKUP($F1355,'(참고)타워 스텟 가치'!$B$12:$L$16,AE$2,0)*$E1355)</f>
        <v>328.20000000000141</v>
      </c>
      <c r="AF1355">
        <f>VLOOKUP($F1355,'(참고)타워 스텟 가치'!$B$12:$L$16,AF$2,0)+(VLOOKUP($F1355,'(참고)타워 스텟 가치'!$B$12:$L$16,AF$2,0)*$E1355)</f>
        <v>547000.00000000233</v>
      </c>
      <c r="AG1355">
        <f>VLOOKUP($F1355,'(참고)타워 스텟 가치'!$B$12:$L$16,AG$2,0)+(VLOOKUP($F1355,'(참고)타워 스텟 가치'!$B$12:$L$16,AG$2,0)*$E1355)</f>
        <v>1641.0000000000068</v>
      </c>
      <c r="AH1355">
        <f>VLOOKUP($F1355,'(참고)타워 스텟 가치'!$B$12:$L$16,AH$2,0)+(VLOOKUP($F1355,'(참고)타워 스텟 가치'!$B$12:$L$16,AH$2,0)*$E1355)</f>
        <v>54.70000000000023</v>
      </c>
      <c r="AI1355">
        <f>VLOOKUP($F1355,'(참고)타워 스텟 가치'!$B$12:$L$16,AI$2,0)+(VLOOKUP($F1355,'(참고)타워 스텟 가치'!$B$12:$L$16,AI$2,0)*$E1355)</f>
        <v>32.820000000000135</v>
      </c>
      <c r="AJ1355">
        <f>VLOOKUP($F1355,'(참고)타워 스텟 가치'!$B$12:$L$16,AJ$2,0)+(VLOOKUP($F1355,'(참고)타워 스텟 가치'!$B$12:$L$16,AJ$2,0)*$E1355)</f>
        <v>0</v>
      </c>
      <c r="AK1355">
        <f>VLOOKUP($F1355,'(참고)타워 스텟 가치'!$B$12:$L$16,AK$2,0)+(VLOOKUP($F1355,'(참고)타워 스텟 가치'!$B$12:$L$16,AK$2,0)*$E1355)</f>
        <v>0</v>
      </c>
      <c r="AL1355">
        <f>VLOOKUP($F1355,'(참고)타워 스텟 가치'!$B$12:$L$16,AL$2,0)+(VLOOKUP($F1355,'(참고)타워 스텟 가치'!$B$12:$L$16,AL$2,0)*$E1355)</f>
        <v>153.16000000000065</v>
      </c>
      <c r="AM1355">
        <f>SUM('스테이지별 몬스터 스텟'!AD1355*'(참고)타워 스텟 가치'!$Q$17,'스테이지별 몬스터 스텟'!AE1355*'(참고)타워 스텟 가치'!$R$17,'스테이지별 몬스터 스텟'!AF1355*'(참고)타워 스텟 가치'!$S$17,'스테이지별 몬스터 스텟'!AG1355*'(참고)타워 스텟 가치'!$T$17,'스테이지별 몬스터 스텟'!AH1355*'(참고)타워 스텟 가치'!$U$17,'스테이지별 몬스터 스텟'!AI1355*'(참고)타워 스텟 가치'!$V$17,'스테이지별 몬스터 스텟'!AJ1355*'(참고)타워 스텟 가치'!$W$17,'스테이지별 몬스터 스텟'!AK1355*'(참고)타워 스텟 가치'!$X$17,'스테이지별 몬스터 스텟'!AL1355*'(참고)타워 스텟 가치'!$Y$17)</f>
        <v>825269.84000000346</v>
      </c>
      <c r="AN1355">
        <v>3</v>
      </c>
    </row>
    <row r="1356" spans="3:40" x14ac:dyDescent="0.3">
      <c r="C1356">
        <v>2</v>
      </c>
      <c r="D1356">
        <f t="shared" si="62"/>
        <v>271</v>
      </c>
      <c r="E1356" s="52">
        <f>VLOOKUP(D1356,'스테이지별 난이도 설정'!B:C,2,0)</f>
        <v>108.40000000000046</v>
      </c>
      <c r="F1356" t="str">
        <f t="shared" si="63"/>
        <v>레어</v>
      </c>
      <c r="G1356">
        <f t="shared" si="64"/>
        <v>6</v>
      </c>
      <c r="H1356">
        <f>VLOOKUP($F1356,'(참고)타워 스텟 가치'!$B$2:$L$6,H$2,0)+(VLOOKUP($F1356,'(참고)타워 스텟 가치'!$B$2:$L$6,H$2,0)*$E1356)</f>
        <v>1230.7500000000052</v>
      </c>
      <c r="I1356">
        <f>VLOOKUP($F1356,'(참고)타워 스텟 가치'!$B$2:$L$6,I$2,0)+(VLOOKUP($F1356,'(참고)타워 스텟 가치'!$B$2:$L$6,I$2,0)*$E1356)</f>
        <v>246.15000000000103</v>
      </c>
      <c r="J1356">
        <f>VLOOKUP($F1356,'(참고)타워 스텟 가치'!$B$2:$L$6,J$2,0)+(VLOOKUP($F1356,'(참고)타워 스텟 가치'!$B$2:$L$6,J$2,0)*$E1356)</f>
        <v>547000.00000000233</v>
      </c>
      <c r="K1356">
        <f>VLOOKUP($F1356,'(참고)타워 스텟 가치'!$B$2:$L$6,K$2,0)+(VLOOKUP($F1356,'(참고)타워 스텟 가치'!$B$2:$L$6,K$2,0)*$E1356)</f>
        <v>4923.0000000000209</v>
      </c>
      <c r="L1356">
        <f>VLOOKUP($F1356,'(참고)타워 스텟 가치'!$B$2:$L$6,L$2,0)+(VLOOKUP($F1356,'(참고)타워 스텟 가치'!$B$2:$L$6,L$2,0)*$E1356)</f>
        <v>82.050000000000352</v>
      </c>
      <c r="M1356">
        <f>VLOOKUP($F1356,'(참고)타워 스텟 가치'!$B$2:$L$6,M$2,0)+(VLOOKUP($F1356,'(참고)타워 스텟 가치'!$B$2:$L$6,M$2,0)*$E1356)</f>
        <v>32.820000000000135</v>
      </c>
      <c r="N1356">
        <f>VLOOKUP($F1356,'(참고)타워 스텟 가치'!$B$2:$L$6,N$2,0)+(VLOOKUP($F1356,'(참고)타워 스텟 가치'!$B$2:$L$6,N$2,0)*$E1356)</f>
        <v>0</v>
      </c>
      <c r="O1356">
        <f>VLOOKUP($F1356,'(참고)타워 스텟 가치'!$B$2:$L$6,O$2,0)+(VLOOKUP($F1356,'(참고)타워 스텟 가치'!$B$2:$L$6,O$2,0)*$E1356)</f>
        <v>0</v>
      </c>
      <c r="P1356">
        <f>VLOOKUP($F1356,'(참고)타워 스텟 가치'!$B$2:$L$6,P$2,0)+(VLOOKUP($F1356,'(참고)타워 스텟 가치'!$B$2:$L$6,P$2,0)*$E1356)</f>
        <v>76.580000000000325</v>
      </c>
      <c r="Q1356">
        <f>SUM('스테이지별 몬스터 스텟'!H1356*'(참고)타워 스텟 가치'!$Q$17,'스테이지별 몬스터 스텟'!I1356*'(참고)타워 스텟 가치'!$R$17,'스테이지별 몬스터 스텟'!J1356*'(참고)타워 스텟 가치'!$S$17,'스테이지별 몬스터 스텟'!K1356*'(참고)타워 스텟 가치'!$T$17,'스테이지별 몬스터 스텟'!L1356*'(참고)타워 스텟 가치'!$U$17,'스테이지별 몬스터 스텟'!M1356*'(참고)타워 스텟 가치'!$V$17,'스테이지별 몬스터 스텟'!N1356*'(참고)타워 스텟 가치'!$W$17,'스테이지별 몬스터 스텟'!O1356*'(참고)타워 스텟 가치'!$X$17,'스테이지별 몬스터 스텟'!P1356*'(참고)타워 스텟 가치'!$Y$17)</f>
        <v>833526.80500000343</v>
      </c>
      <c r="R1356">
        <v>1</v>
      </c>
      <c r="S1356">
        <f>VLOOKUP($F1356,'(참고)타워 스텟 가치'!$B$7:$L$11,S$2,0)+(VLOOKUP($F1356,'(참고)타워 스텟 가치'!$B$7:$L$11,S$2,0)*$E1356)</f>
        <v>410.25000000000171</v>
      </c>
      <c r="T1356">
        <f>VLOOKUP($F1356,'(참고)타워 스텟 가치'!$B$7:$L$11,T$2,0)+(VLOOKUP($F1356,'(참고)타워 스텟 가치'!$B$7:$L$11,T$2,0)*$E1356)</f>
        <v>738.45000000000312</v>
      </c>
      <c r="U1356">
        <f>VLOOKUP($F1356,'(참고)타워 스텟 가치'!$B$7:$L$11,U$2,0)+(VLOOKUP($F1356,'(참고)타워 스텟 가치'!$B$7:$L$11,U$2,0)*$E1356)</f>
        <v>547000.00000000233</v>
      </c>
      <c r="V1356">
        <f>VLOOKUP($F1356,'(참고)타워 스텟 가치'!$B$7:$L$11,V$2,0)+(VLOOKUP($F1356,'(참고)타워 스텟 가치'!$B$7:$L$11,V$2,0)*$E1356)</f>
        <v>4923.0000000000209</v>
      </c>
      <c r="W1356">
        <f>VLOOKUP($F1356,'(참고)타워 스텟 가치'!$B$7:$L$11,W$2,0)+(VLOOKUP($F1356,'(참고)타워 스텟 가치'!$B$7:$L$11,W$2,0)*$E1356)</f>
        <v>82.050000000000352</v>
      </c>
      <c r="X1356">
        <f>VLOOKUP($F1356,'(참고)타워 스텟 가치'!$B$7:$L$11,X$2,0)+(VLOOKUP($F1356,'(참고)타워 스텟 가치'!$B$7:$L$11,X$2,0)*$E1356)</f>
        <v>32.820000000000135</v>
      </c>
      <c r="Y1356">
        <f>VLOOKUP($F1356,'(참고)타워 스텟 가치'!$B$7:$L$11,Y$2,0)+(VLOOKUP($F1356,'(참고)타워 스텟 가치'!$B$7:$L$11,Y$2,0)*$E1356)</f>
        <v>0</v>
      </c>
      <c r="Z1356">
        <f>VLOOKUP($F1356,'(참고)타워 스텟 가치'!$B$7:$L$11,Z$2,0)+(VLOOKUP($F1356,'(참고)타워 스텟 가치'!$B$7:$L$11,Z$2,0)*$E1356)</f>
        <v>0</v>
      </c>
      <c r="AA1356">
        <f>VLOOKUP($F1356,'(참고)타워 스텟 가치'!$B$7:$L$11,AA$2,0)+(VLOOKUP($F1356,'(참고)타워 스텟 가치'!$B$7:$L$11,AA$2,0)*$E1356)</f>
        <v>76.580000000000325</v>
      </c>
      <c r="AB1356">
        <f>SUM('스테이지별 몬스터 스텟'!S1356*'(참고)타워 스텟 가치'!$Q$17,'스테이지별 몬스터 스텟'!T1356*'(참고)타워 스텟 가치'!$R$17,'스테이지별 몬스터 스텟'!U1356*'(참고)타워 스텟 가치'!$S$17,'스테이지별 몬스터 스텟'!V1356*'(참고)타워 스텟 가치'!$T$17,'스테이지별 몬스터 스텟'!W1356*'(참고)타워 스텟 가치'!$U$17,'스테이지별 몬스터 스텟'!X1356*'(참고)타워 스텟 가치'!$V$17,'스테이지별 몬스터 스텟'!Y1356*'(참고)타워 스텟 가치'!$W$17,'스테이지별 몬스터 스텟'!Z1356*'(참고)타워 스텟 가치'!$X$17,'스테이지별 몬스터 스텟'!AA1356*'(참고)타워 스텟 가치'!$Y$17)</f>
        <v>832624.2550000035</v>
      </c>
      <c r="AC1356">
        <v>2</v>
      </c>
      <c r="AD1356">
        <f>VLOOKUP($F1356,'(참고)타워 스텟 가치'!$B$12:$L$16,AD$2,0)+(VLOOKUP($F1356,'(참고)타워 스텟 가치'!$B$12:$L$16,AD$2,0)*$E1356)</f>
        <v>410.25000000000171</v>
      </c>
      <c r="AE1356">
        <f>VLOOKUP($F1356,'(참고)타워 스텟 가치'!$B$12:$L$16,AE$2,0)+(VLOOKUP($F1356,'(참고)타워 스텟 가치'!$B$12:$L$16,AE$2,0)*$E1356)</f>
        <v>492.30000000000206</v>
      </c>
      <c r="AF1356">
        <f>VLOOKUP($F1356,'(참고)타워 스텟 가치'!$B$12:$L$16,AF$2,0)+(VLOOKUP($F1356,'(참고)타워 스텟 가치'!$B$12:$L$16,AF$2,0)*$E1356)</f>
        <v>547000.00000000233</v>
      </c>
      <c r="AG1356">
        <f>VLOOKUP($F1356,'(참고)타워 스텟 가치'!$B$12:$L$16,AG$2,0)+(VLOOKUP($F1356,'(참고)타워 스텟 가치'!$B$12:$L$16,AG$2,0)*$E1356)</f>
        <v>2461.5000000000105</v>
      </c>
      <c r="AH1356">
        <f>VLOOKUP($F1356,'(참고)타워 스텟 가치'!$B$12:$L$16,AH$2,0)+(VLOOKUP($F1356,'(참고)타워 스텟 가치'!$B$12:$L$16,AH$2,0)*$E1356)</f>
        <v>82.050000000000352</v>
      </c>
      <c r="AI1356">
        <f>VLOOKUP($F1356,'(참고)타워 스텟 가치'!$B$12:$L$16,AI$2,0)+(VLOOKUP($F1356,'(참고)타워 스텟 가치'!$B$12:$L$16,AI$2,0)*$E1356)</f>
        <v>32.820000000000135</v>
      </c>
      <c r="AJ1356">
        <f>VLOOKUP($F1356,'(참고)타워 스텟 가치'!$B$12:$L$16,AJ$2,0)+(VLOOKUP($F1356,'(참고)타워 스텟 가치'!$B$12:$L$16,AJ$2,0)*$E1356)</f>
        <v>0</v>
      </c>
      <c r="AK1356">
        <f>VLOOKUP($F1356,'(참고)타워 스텟 가치'!$B$12:$L$16,AK$2,0)+(VLOOKUP($F1356,'(참고)타워 스텟 가치'!$B$12:$L$16,AK$2,0)*$E1356)</f>
        <v>0</v>
      </c>
      <c r="AL1356">
        <f>VLOOKUP($F1356,'(참고)타워 스텟 가치'!$B$12:$L$16,AL$2,0)+(VLOOKUP($F1356,'(참고)타워 스텟 가치'!$B$12:$L$16,AL$2,0)*$E1356)</f>
        <v>153.16000000000065</v>
      </c>
      <c r="AM1356">
        <f>SUM('스테이지별 몬스터 스텟'!AD1356*'(참고)타워 스텟 가치'!$Q$17,'스테이지별 몬스터 스텟'!AE1356*'(참고)타워 스텟 가치'!$R$17,'스테이지별 몬스터 스텟'!AF1356*'(참고)타워 스텟 가치'!$S$17,'스테이지별 몬스터 스텟'!AG1356*'(참고)타워 스텟 가치'!$T$17,'스테이지별 몬스터 스텟'!AH1356*'(참고)타워 스텟 가치'!$U$17,'스테이지별 몬스터 스텟'!AI1356*'(참고)타워 스텟 가치'!$V$17,'스테이지별 몬스터 스텟'!AJ1356*'(참고)타워 스텟 가치'!$W$17,'스테이지별 몬스터 스텟'!AK1356*'(참고)타워 스텟 가치'!$X$17,'스테이지별 몬스터 스텟'!AL1356*'(참고)타워 스텟 가치'!$Y$17)</f>
        <v>827485.19000000332</v>
      </c>
      <c r="AN1356">
        <v>3</v>
      </c>
    </row>
    <row r="1357" spans="3:40" x14ac:dyDescent="0.3">
      <c r="C1357">
        <v>3</v>
      </c>
      <c r="D1357">
        <f t="shared" si="62"/>
        <v>271</v>
      </c>
      <c r="E1357" s="52">
        <f>VLOOKUP(D1357,'스테이지별 난이도 설정'!B:C,2,0)</f>
        <v>108.40000000000046</v>
      </c>
      <c r="F1357" t="str">
        <f t="shared" si="63"/>
        <v>에픽</v>
      </c>
      <c r="G1357">
        <f t="shared" si="64"/>
        <v>6</v>
      </c>
      <c r="H1357">
        <f>VLOOKUP($F1357,'(참고)타워 스텟 가치'!$B$2:$L$6,H$2,0)+(VLOOKUP($F1357,'(참고)타워 스텟 가치'!$B$2:$L$6,H$2,0)*$E1357)</f>
        <v>1846.1250000000077</v>
      </c>
      <c r="I1357">
        <f>VLOOKUP($F1357,'(참고)타워 스텟 가치'!$B$2:$L$6,I$2,0)+(VLOOKUP($F1357,'(참고)타워 스텟 가치'!$B$2:$L$6,I$2,0)*$E1357)</f>
        <v>369.22500000000156</v>
      </c>
      <c r="J1357">
        <f>VLOOKUP($F1357,'(참고)타워 스텟 가치'!$B$2:$L$6,J$2,0)+(VLOOKUP($F1357,'(참고)타워 스텟 가치'!$B$2:$L$6,J$2,0)*$E1357)</f>
        <v>547000.00000000233</v>
      </c>
      <c r="K1357">
        <f>VLOOKUP($F1357,'(참고)타워 스텟 가치'!$B$2:$L$6,K$2,0)+(VLOOKUP($F1357,'(참고)타워 스텟 가치'!$B$2:$L$6,K$2,0)*$E1357)</f>
        <v>7384.5000000000309</v>
      </c>
      <c r="L1357">
        <f>VLOOKUP($F1357,'(참고)타워 스텟 가치'!$B$2:$L$6,L$2,0)+(VLOOKUP($F1357,'(참고)타워 스텟 가치'!$B$2:$L$6,L$2,0)*$E1357)</f>
        <v>123.07500000000051</v>
      </c>
      <c r="M1357">
        <f>VLOOKUP($F1357,'(참고)타워 스텟 가치'!$B$2:$L$6,M$2,0)+(VLOOKUP($F1357,'(참고)타워 스텟 가치'!$B$2:$L$6,M$2,0)*$E1357)</f>
        <v>32.820000000000135</v>
      </c>
      <c r="N1357">
        <f>VLOOKUP($F1357,'(참고)타워 스텟 가치'!$B$2:$L$6,N$2,0)+(VLOOKUP($F1357,'(참고)타워 스텟 가치'!$B$2:$L$6,N$2,0)*$E1357)</f>
        <v>0</v>
      </c>
      <c r="O1357">
        <f>VLOOKUP($F1357,'(참고)타워 스텟 가치'!$B$2:$L$6,O$2,0)+(VLOOKUP($F1357,'(참고)타워 스텟 가치'!$B$2:$L$6,O$2,0)*$E1357)</f>
        <v>0</v>
      </c>
      <c r="P1357">
        <f>VLOOKUP($F1357,'(참고)타워 스텟 가치'!$B$2:$L$6,P$2,0)+(VLOOKUP($F1357,'(참고)타워 스텟 가치'!$B$2:$L$6,P$2,0)*$E1357)</f>
        <v>76.580000000000325</v>
      </c>
      <c r="Q1357">
        <f>SUM('스테이지별 몬스터 스텟'!H1357*'(참고)타워 스텟 가치'!$Q$17,'스테이지별 몬스터 스텟'!I1357*'(참고)타워 스텟 가치'!$R$17,'스테이지별 몬스터 스텟'!J1357*'(참고)타워 스텟 가치'!$S$17,'스테이지별 몬스터 스텟'!K1357*'(참고)타워 스텟 가치'!$T$17,'스테이지별 몬스터 스텟'!L1357*'(참고)타워 스텟 가치'!$U$17,'스테이지별 몬스터 스텟'!M1357*'(참고)타워 스텟 가치'!$V$17,'스테이지별 몬스터 스텟'!N1357*'(참고)타워 스텟 가치'!$W$17,'스테이지별 몬스터 스텟'!O1357*'(참고)타워 스텟 가치'!$X$17,'스테이지별 몬스터 스텟'!P1357*'(참고)타워 스텟 가치'!$Y$17)</f>
        <v>839947.21750000364</v>
      </c>
      <c r="R1357">
        <v>1</v>
      </c>
      <c r="S1357">
        <f>VLOOKUP($F1357,'(참고)타워 스텟 가치'!$B$7:$L$11,S$2,0)+(VLOOKUP($F1357,'(참고)타워 스텟 가치'!$B$7:$L$11,S$2,0)*$E1357)</f>
        <v>615.37500000000261</v>
      </c>
      <c r="T1357">
        <f>VLOOKUP($F1357,'(참고)타워 스텟 가치'!$B$7:$L$11,T$2,0)+(VLOOKUP($F1357,'(참고)타워 스텟 가치'!$B$7:$L$11,T$2,0)*$E1357)</f>
        <v>1107.6750000000047</v>
      </c>
      <c r="U1357">
        <f>VLOOKUP($F1357,'(참고)타워 스텟 가치'!$B$7:$L$11,U$2,0)+(VLOOKUP($F1357,'(참고)타워 스텟 가치'!$B$7:$L$11,U$2,0)*$E1357)</f>
        <v>547000.00000000233</v>
      </c>
      <c r="V1357">
        <f>VLOOKUP($F1357,'(참고)타워 스텟 가치'!$B$7:$L$11,V$2,0)+(VLOOKUP($F1357,'(참고)타워 스텟 가치'!$B$7:$L$11,V$2,0)*$E1357)</f>
        <v>7384.5000000000309</v>
      </c>
      <c r="W1357">
        <f>VLOOKUP($F1357,'(참고)타워 스텟 가치'!$B$7:$L$11,W$2,0)+(VLOOKUP($F1357,'(참고)타워 스텟 가치'!$B$7:$L$11,W$2,0)*$E1357)</f>
        <v>123.07500000000051</v>
      </c>
      <c r="X1357">
        <f>VLOOKUP($F1357,'(참고)타워 스텟 가치'!$B$7:$L$11,X$2,0)+(VLOOKUP($F1357,'(참고)타워 스텟 가치'!$B$7:$L$11,X$2,0)*$E1357)</f>
        <v>32.820000000000135</v>
      </c>
      <c r="Y1357">
        <f>VLOOKUP($F1357,'(참고)타워 스텟 가치'!$B$7:$L$11,Y$2,0)+(VLOOKUP($F1357,'(참고)타워 스텟 가치'!$B$7:$L$11,Y$2,0)*$E1357)</f>
        <v>0</v>
      </c>
      <c r="Z1357">
        <f>VLOOKUP($F1357,'(참고)타워 스텟 가치'!$B$7:$L$11,Z$2,0)+(VLOOKUP($F1357,'(참고)타워 스텟 가치'!$B$7:$L$11,Z$2,0)*$E1357)</f>
        <v>0</v>
      </c>
      <c r="AA1357">
        <f>VLOOKUP($F1357,'(참고)타워 스텟 가치'!$B$7:$L$11,AA$2,0)+(VLOOKUP($F1357,'(참고)타워 스텟 가치'!$B$7:$L$11,AA$2,0)*$E1357)</f>
        <v>76.580000000000325</v>
      </c>
      <c r="AB1357">
        <f>SUM('스테이지별 몬스터 스텟'!S1357*'(참고)타워 스텟 가치'!$Q$17,'스테이지별 몬스터 스텟'!T1357*'(참고)타워 스텟 가치'!$R$17,'스테이지별 몬스터 스텟'!U1357*'(참고)타워 스텟 가치'!$S$17,'스테이지별 몬스터 스텟'!V1357*'(참고)타워 스텟 가치'!$T$17,'스테이지별 몬스터 스텟'!W1357*'(참고)타워 스텟 가치'!$U$17,'스테이지별 몬스터 스텟'!X1357*'(참고)타워 스텟 가치'!$V$17,'스테이지별 몬스터 스텟'!Y1357*'(참고)타워 스텟 가치'!$W$17,'스테이지별 몬스터 스텟'!Z1357*'(참고)타워 스텟 가치'!$X$17,'스테이지별 몬스터 스텟'!AA1357*'(참고)타워 스텟 가치'!$Y$17)</f>
        <v>838593.39250000368</v>
      </c>
      <c r="AC1357">
        <v>2</v>
      </c>
      <c r="AD1357">
        <f>VLOOKUP($F1357,'(참고)타워 스텟 가치'!$B$12:$L$16,AD$2,0)+(VLOOKUP($F1357,'(참고)타워 스텟 가치'!$B$12:$L$16,AD$2,0)*$E1357)</f>
        <v>615.37500000000261</v>
      </c>
      <c r="AE1357">
        <f>VLOOKUP($F1357,'(참고)타워 스텟 가치'!$B$12:$L$16,AE$2,0)+(VLOOKUP($F1357,'(참고)타워 스텟 가치'!$B$12:$L$16,AE$2,0)*$E1357)</f>
        <v>738.45000000000312</v>
      </c>
      <c r="AF1357">
        <f>VLOOKUP($F1357,'(참고)타워 스텟 가치'!$B$12:$L$16,AF$2,0)+(VLOOKUP($F1357,'(참고)타워 스텟 가치'!$B$12:$L$16,AF$2,0)*$E1357)</f>
        <v>547000.00000000233</v>
      </c>
      <c r="AG1357">
        <f>VLOOKUP($F1357,'(참고)타워 스텟 가치'!$B$12:$L$16,AG$2,0)+(VLOOKUP($F1357,'(참고)타워 스텟 가치'!$B$12:$L$16,AG$2,0)*$E1357)</f>
        <v>3692.2500000000155</v>
      </c>
      <c r="AH1357">
        <f>VLOOKUP($F1357,'(참고)타워 스텟 가치'!$B$12:$L$16,AH$2,0)+(VLOOKUP($F1357,'(참고)타워 스텟 가치'!$B$12:$L$16,AH$2,0)*$E1357)</f>
        <v>123.07500000000051</v>
      </c>
      <c r="AI1357">
        <f>VLOOKUP($F1357,'(참고)타워 스텟 가치'!$B$12:$L$16,AI$2,0)+(VLOOKUP($F1357,'(참고)타워 스텟 가치'!$B$12:$L$16,AI$2,0)*$E1357)</f>
        <v>32.820000000000135</v>
      </c>
      <c r="AJ1357">
        <f>VLOOKUP($F1357,'(참고)타워 스텟 가치'!$B$12:$L$16,AJ$2,0)+(VLOOKUP($F1357,'(참고)타워 스텟 가치'!$B$12:$L$16,AJ$2,0)*$E1357)</f>
        <v>0</v>
      </c>
      <c r="AK1357">
        <f>VLOOKUP($F1357,'(참고)타워 스텟 가치'!$B$12:$L$16,AK$2,0)+(VLOOKUP($F1357,'(참고)타워 스텟 가치'!$B$12:$L$16,AK$2,0)*$E1357)</f>
        <v>0</v>
      </c>
      <c r="AL1357">
        <f>VLOOKUP($F1357,'(참고)타워 스텟 가치'!$B$12:$L$16,AL$2,0)+(VLOOKUP($F1357,'(참고)타워 스텟 가치'!$B$12:$L$16,AL$2,0)*$E1357)</f>
        <v>153.16000000000065</v>
      </c>
      <c r="AM1357">
        <f>SUM('스테이지별 몬스터 스텟'!AD1357*'(참고)타워 스텟 가치'!$Q$17,'스테이지별 몬스터 스텟'!AE1357*'(참고)타워 스텟 가치'!$R$17,'스테이지별 몬스터 스텟'!AF1357*'(참고)타워 스텟 가치'!$S$17,'스테이지별 몬스터 스텟'!AG1357*'(참고)타워 스텟 가치'!$T$17,'스테이지별 몬스터 스텟'!AH1357*'(참고)타워 스텟 가치'!$U$17,'스테이지별 몬스터 스텟'!AI1357*'(참고)타워 스텟 가치'!$V$17,'스테이지별 몬스터 스텟'!AJ1357*'(참고)타워 스텟 가치'!$W$17,'스테이지별 몬스터 스텟'!AK1357*'(참고)타워 스텟 가치'!$X$17,'스테이지별 몬스터 스텟'!AL1357*'(참고)타워 스텟 가치'!$Y$17)</f>
        <v>830808.21500000346</v>
      </c>
      <c r="AN1357">
        <v>3</v>
      </c>
    </row>
    <row r="1358" spans="3:40" x14ac:dyDescent="0.3">
      <c r="C1358">
        <v>4</v>
      </c>
      <c r="D1358">
        <f t="shared" si="62"/>
        <v>271</v>
      </c>
      <c r="E1358" s="52">
        <f>VLOOKUP(D1358,'스테이지별 난이도 설정'!B:C,2,0)</f>
        <v>108.40000000000046</v>
      </c>
      <c r="F1358" t="str">
        <f t="shared" si="63"/>
        <v>유니크</v>
      </c>
      <c r="G1358">
        <f t="shared" si="64"/>
        <v>6</v>
      </c>
      <c r="H1358">
        <f>VLOOKUP($F1358,'(참고)타워 스텟 가치'!$B$2:$L$6,H$2,0)+(VLOOKUP($F1358,'(참고)타워 스텟 가치'!$B$2:$L$6,H$2,0)*$E1358)</f>
        <v>2769.1875000000118</v>
      </c>
      <c r="I1358">
        <f>VLOOKUP($F1358,'(참고)타워 스텟 가치'!$B$2:$L$6,I$2,0)+(VLOOKUP($F1358,'(참고)타워 스텟 가치'!$B$2:$L$6,I$2,0)*$E1358)</f>
        <v>553.83750000000236</v>
      </c>
      <c r="J1358">
        <f>VLOOKUP($F1358,'(참고)타워 스텟 가치'!$B$2:$L$6,J$2,0)+(VLOOKUP($F1358,'(참고)타워 스텟 가치'!$B$2:$L$6,J$2,0)*$E1358)</f>
        <v>547000.00000000233</v>
      </c>
      <c r="K1358">
        <f>VLOOKUP($F1358,'(참고)타워 스텟 가치'!$B$2:$L$6,K$2,0)+(VLOOKUP($F1358,'(참고)타워 스텟 가치'!$B$2:$L$6,K$2,0)*$E1358)</f>
        <v>11076.750000000047</v>
      </c>
      <c r="L1358">
        <f>VLOOKUP($F1358,'(참고)타워 스텟 가치'!$B$2:$L$6,L$2,0)+(VLOOKUP($F1358,'(참고)타워 스텟 가치'!$B$2:$L$6,L$2,0)*$E1358)</f>
        <v>184.61250000000078</v>
      </c>
      <c r="M1358">
        <f>VLOOKUP($F1358,'(참고)타워 스텟 가치'!$B$2:$L$6,M$2,0)+(VLOOKUP($F1358,'(참고)타워 스텟 가치'!$B$2:$L$6,M$2,0)*$E1358)</f>
        <v>32.820000000000135</v>
      </c>
      <c r="N1358">
        <f>VLOOKUP($F1358,'(참고)타워 스텟 가치'!$B$2:$L$6,N$2,0)+(VLOOKUP($F1358,'(참고)타워 스텟 가치'!$B$2:$L$6,N$2,0)*$E1358)</f>
        <v>0</v>
      </c>
      <c r="O1358">
        <f>VLOOKUP($F1358,'(참고)타워 스텟 가치'!$B$2:$L$6,O$2,0)+(VLOOKUP($F1358,'(참고)타워 스텟 가치'!$B$2:$L$6,O$2,0)*$E1358)</f>
        <v>0</v>
      </c>
      <c r="P1358">
        <f>VLOOKUP($F1358,'(참고)타워 스텟 가치'!$B$2:$L$6,P$2,0)+(VLOOKUP($F1358,'(참고)타워 스텟 가치'!$B$2:$L$6,P$2,0)*$E1358)</f>
        <v>109.40000000000046</v>
      </c>
      <c r="Q1358">
        <f>SUM('스테이지별 몬스터 스텟'!H1358*'(참고)타워 스텟 가치'!$Q$17,'스테이지별 몬스터 스텟'!I1358*'(참고)타워 스텟 가치'!$R$17,'스테이지별 몬스터 스텟'!J1358*'(참고)타워 스텟 가치'!$S$17,'스테이지별 몬스터 스텟'!K1358*'(참고)타워 스텟 가치'!$T$17,'스테이지별 몬스터 스텟'!L1358*'(참고)타워 스텟 가치'!$U$17,'스테이지별 몬스터 스텟'!M1358*'(참고)타워 스텟 가치'!$V$17,'스테이지별 몬스터 스텟'!N1358*'(참고)타워 스텟 가치'!$W$17,'스테이지별 몬스터 스텟'!O1358*'(참고)타워 스텟 가치'!$X$17,'스테이지별 몬스터 스텟'!P1358*'(참고)타워 스텟 가치'!$Y$17)</f>
        <v>849643.47625000356</v>
      </c>
      <c r="R1358">
        <v>1</v>
      </c>
      <c r="S1358">
        <f>VLOOKUP($F1358,'(참고)타워 스텟 가치'!$B$7:$L$11,S$2,0)+(VLOOKUP($F1358,'(참고)타워 스텟 가치'!$B$7:$L$11,S$2,0)*$E1358)</f>
        <v>923.06250000000387</v>
      </c>
      <c r="T1358">
        <f>VLOOKUP($F1358,'(참고)타워 스텟 가치'!$B$7:$L$11,T$2,0)+(VLOOKUP($F1358,'(참고)타워 스텟 가치'!$B$7:$L$11,T$2,0)*$E1358)</f>
        <v>1661.5125000000071</v>
      </c>
      <c r="U1358">
        <f>VLOOKUP($F1358,'(참고)타워 스텟 가치'!$B$7:$L$11,U$2,0)+(VLOOKUP($F1358,'(참고)타워 스텟 가치'!$B$7:$L$11,U$2,0)*$E1358)</f>
        <v>547000.00000000233</v>
      </c>
      <c r="V1358">
        <f>VLOOKUP($F1358,'(참고)타워 스텟 가치'!$B$7:$L$11,V$2,0)+(VLOOKUP($F1358,'(참고)타워 스텟 가치'!$B$7:$L$11,V$2,0)*$E1358)</f>
        <v>11076.750000000047</v>
      </c>
      <c r="W1358">
        <f>VLOOKUP($F1358,'(참고)타워 스텟 가치'!$B$7:$L$11,W$2,0)+(VLOOKUP($F1358,'(참고)타워 스텟 가치'!$B$7:$L$11,W$2,0)*$E1358)</f>
        <v>184.61250000000078</v>
      </c>
      <c r="X1358">
        <f>VLOOKUP($F1358,'(참고)타워 스텟 가치'!$B$7:$L$11,X$2,0)+(VLOOKUP($F1358,'(참고)타워 스텟 가치'!$B$7:$L$11,X$2,0)*$E1358)</f>
        <v>32.820000000000135</v>
      </c>
      <c r="Y1358">
        <f>VLOOKUP($F1358,'(참고)타워 스텟 가치'!$B$7:$L$11,Y$2,0)+(VLOOKUP($F1358,'(참고)타워 스텟 가치'!$B$7:$L$11,Y$2,0)*$E1358)</f>
        <v>0</v>
      </c>
      <c r="Z1358">
        <f>VLOOKUP($F1358,'(참고)타워 스텟 가치'!$B$7:$L$11,Z$2,0)+(VLOOKUP($F1358,'(참고)타워 스텟 가치'!$B$7:$L$11,Z$2,0)*$E1358)</f>
        <v>0</v>
      </c>
      <c r="AA1358">
        <f>VLOOKUP($F1358,'(참고)타워 스텟 가치'!$B$7:$L$11,AA$2,0)+(VLOOKUP($F1358,'(참고)타워 스텟 가치'!$B$7:$L$11,AA$2,0)*$E1358)</f>
        <v>109.40000000000046</v>
      </c>
      <c r="AB1358">
        <f>SUM('스테이지별 몬스터 스텟'!S1358*'(참고)타워 스텟 가치'!$Q$17,'스테이지별 몬스터 스텟'!T1358*'(참고)타워 스텟 가치'!$R$17,'스테이지별 몬스터 스텟'!U1358*'(참고)타워 스텟 가치'!$S$17,'스테이지별 몬스터 스텟'!V1358*'(참고)타워 스텟 가치'!$T$17,'스테이지별 몬스터 스텟'!W1358*'(참고)타워 스텟 가치'!$U$17,'스테이지별 몬스터 스텟'!X1358*'(참고)타워 스텟 가치'!$V$17,'스테이지별 몬스터 스텟'!Y1358*'(참고)타워 스텟 가치'!$W$17,'스테이지별 몬스터 스텟'!Z1358*'(참고)타워 스텟 가치'!$X$17,'스테이지별 몬스터 스텟'!AA1358*'(참고)타워 스텟 가치'!$Y$17)</f>
        <v>847612.73875000363</v>
      </c>
      <c r="AC1358">
        <v>2</v>
      </c>
      <c r="AD1358">
        <f>VLOOKUP($F1358,'(참고)타워 스텟 가치'!$B$12:$L$16,AD$2,0)+(VLOOKUP($F1358,'(참고)타워 스텟 가치'!$B$12:$L$16,AD$2,0)*$E1358)</f>
        <v>923.06250000000387</v>
      </c>
      <c r="AE1358">
        <f>VLOOKUP($F1358,'(참고)타워 스텟 가치'!$B$12:$L$16,AE$2,0)+(VLOOKUP($F1358,'(참고)타워 스텟 가치'!$B$12:$L$16,AE$2,0)*$E1358)</f>
        <v>1107.6750000000047</v>
      </c>
      <c r="AF1358">
        <f>VLOOKUP($F1358,'(참고)타워 스텟 가치'!$B$12:$L$16,AF$2,0)+(VLOOKUP($F1358,'(참고)타워 스텟 가치'!$B$12:$L$16,AF$2,0)*$E1358)</f>
        <v>547000.00000000233</v>
      </c>
      <c r="AG1358">
        <f>VLOOKUP($F1358,'(참고)타워 스텟 가치'!$B$12:$L$16,AG$2,0)+(VLOOKUP($F1358,'(참고)타워 스텟 가치'!$B$12:$L$16,AG$2,0)*$E1358)</f>
        <v>5538.3750000000236</v>
      </c>
      <c r="AH1358">
        <f>VLOOKUP($F1358,'(참고)타워 스텟 가치'!$B$12:$L$16,AH$2,0)+(VLOOKUP($F1358,'(참고)타워 스텟 가치'!$B$12:$L$16,AH$2,0)*$E1358)</f>
        <v>184.61250000000078</v>
      </c>
      <c r="AI1358">
        <f>VLOOKUP($F1358,'(참고)타워 스텟 가치'!$B$12:$L$16,AI$2,0)+(VLOOKUP($F1358,'(참고)타워 스텟 가치'!$B$12:$L$16,AI$2,0)*$E1358)</f>
        <v>32.820000000000135</v>
      </c>
      <c r="AJ1358">
        <f>VLOOKUP($F1358,'(참고)타워 스텟 가치'!$B$12:$L$16,AJ$2,0)+(VLOOKUP($F1358,'(참고)타워 스텟 가치'!$B$12:$L$16,AJ$2,0)*$E1358)</f>
        <v>0</v>
      </c>
      <c r="AK1358">
        <f>VLOOKUP($F1358,'(참고)타워 스텟 가치'!$B$12:$L$16,AK$2,0)+(VLOOKUP($F1358,'(참고)타워 스텟 가치'!$B$12:$L$16,AK$2,0)*$E1358)</f>
        <v>0</v>
      </c>
      <c r="AL1358">
        <f>VLOOKUP($F1358,'(참고)타워 스텟 가치'!$B$12:$L$16,AL$2,0)+(VLOOKUP($F1358,'(참고)타워 스텟 가치'!$B$12:$L$16,AL$2,0)*$E1358)</f>
        <v>218.80000000000092</v>
      </c>
      <c r="AM1358">
        <f>SUM('스테이지별 몬스터 스텟'!AD1358*'(참고)타워 스텟 가치'!$Q$17,'스테이지별 몬스터 스텟'!AE1358*'(참고)타워 스텟 가치'!$R$17,'스테이지별 몬스터 스텟'!AF1358*'(참고)타워 스텟 가치'!$S$17,'스테이지별 몬스터 스텟'!AG1358*'(참고)타워 스텟 가치'!$T$17,'스테이지별 몬스터 스텟'!AH1358*'(참고)타워 스텟 가치'!$U$17,'스테이지별 몬스터 스텟'!AI1358*'(참고)타워 스텟 가치'!$V$17,'스테이지별 몬스터 스텟'!AJ1358*'(참고)타워 스텟 가치'!$W$17,'스테이지별 몬스터 스텟'!AK1358*'(참고)타워 스텟 가치'!$X$17,'스테이지별 몬스터 스텟'!AL1358*'(참고)타워 스텟 가치'!$Y$17)</f>
        <v>835924.03250000346</v>
      </c>
      <c r="AN1358">
        <v>3</v>
      </c>
    </row>
    <row r="1359" spans="3:40" x14ac:dyDescent="0.3">
      <c r="C1359">
        <v>5</v>
      </c>
      <c r="D1359">
        <f t="shared" si="62"/>
        <v>271</v>
      </c>
      <c r="E1359" s="52">
        <f>VLOOKUP(D1359,'스테이지별 난이도 설정'!B:C,2,0)</f>
        <v>108.40000000000046</v>
      </c>
      <c r="F1359" t="str">
        <f t="shared" si="63"/>
        <v>스페셜</v>
      </c>
      <c r="G1359">
        <f t="shared" si="64"/>
        <v>6</v>
      </c>
      <c r="H1359">
        <f>VLOOKUP($F1359,'(참고)타워 스텟 가치'!$B$2:$L$6,H$2,0)+(VLOOKUP($F1359,'(참고)타워 스텟 가치'!$B$2:$L$6,H$2,0)*$E1359)</f>
        <v>4153.7812500000173</v>
      </c>
      <c r="I1359">
        <f>VLOOKUP($F1359,'(참고)타워 스텟 가치'!$B$2:$L$6,I$2,0)+(VLOOKUP($F1359,'(참고)타워 스텟 가치'!$B$2:$L$6,I$2,0)*$E1359)</f>
        <v>830.75625000000355</v>
      </c>
      <c r="J1359">
        <f>VLOOKUP($F1359,'(참고)타워 스텟 가치'!$B$2:$L$6,J$2,0)+(VLOOKUP($F1359,'(참고)타워 스텟 가치'!$B$2:$L$6,J$2,0)*$E1359)</f>
        <v>547000.00000000233</v>
      </c>
      <c r="K1359">
        <f>VLOOKUP($F1359,'(참고)타워 스텟 가치'!$B$2:$L$6,K$2,0)+(VLOOKUP($F1359,'(참고)타워 스텟 가치'!$B$2:$L$6,K$2,0)*$E1359)</f>
        <v>16615.125000000069</v>
      </c>
      <c r="L1359">
        <f>VLOOKUP($F1359,'(참고)타워 스텟 가치'!$B$2:$L$6,L$2,0)+(VLOOKUP($F1359,'(참고)타워 스텟 가치'!$B$2:$L$6,L$2,0)*$E1359)</f>
        <v>276.91875000000118</v>
      </c>
      <c r="M1359">
        <f>VLOOKUP($F1359,'(참고)타워 스텟 가치'!$B$2:$L$6,M$2,0)+(VLOOKUP($F1359,'(참고)타워 스텟 가치'!$B$2:$L$6,M$2,0)*$E1359)</f>
        <v>32.820000000000135</v>
      </c>
      <c r="N1359">
        <f>VLOOKUP($F1359,'(참고)타워 스텟 가치'!$B$2:$L$6,N$2,0)+(VLOOKUP($F1359,'(참고)타워 스텟 가치'!$B$2:$L$6,N$2,0)*$E1359)</f>
        <v>0</v>
      </c>
      <c r="O1359">
        <f>VLOOKUP($F1359,'(참고)타워 스텟 가치'!$B$2:$L$6,O$2,0)+(VLOOKUP($F1359,'(참고)타워 스텟 가치'!$B$2:$L$6,O$2,0)*$E1359)</f>
        <v>0</v>
      </c>
      <c r="P1359">
        <f>VLOOKUP($F1359,'(참고)타워 스텟 가치'!$B$2:$L$6,P$2,0)+(VLOOKUP($F1359,'(참고)타워 스텟 가치'!$B$2:$L$6,P$2,0)*$E1359)</f>
        <v>109.40000000000046</v>
      </c>
      <c r="Q1359">
        <f>SUM('스테이지별 몬스터 스텟'!H1359*'(참고)타워 스텟 가치'!$Q$17,'스테이지별 몬스터 스텟'!I1359*'(참고)타워 스텟 가치'!$R$17,'스테이지별 몬스터 스텟'!J1359*'(참고)타워 스텟 가치'!$S$17,'스테이지별 몬스터 스텟'!K1359*'(참고)타워 스텟 가치'!$T$17,'스테이지별 몬스터 스텟'!L1359*'(참고)타워 스텟 가치'!$U$17,'스테이지별 몬스터 스텟'!M1359*'(참고)타워 스텟 가치'!$V$17,'스테이지별 몬스터 스텟'!N1359*'(참고)타워 스텟 가치'!$W$17,'스테이지별 몬스터 스텟'!O1359*'(참고)타워 스텟 가치'!$X$17,'스테이지별 몬스터 스텟'!P1359*'(참고)타워 스텟 가치'!$Y$17)</f>
        <v>864089.40437500365</v>
      </c>
      <c r="R1359">
        <v>1</v>
      </c>
      <c r="S1359">
        <f>VLOOKUP($F1359,'(참고)타워 스텟 가치'!$B$7:$L$11,S$2,0)+(VLOOKUP($F1359,'(참고)타워 스텟 가치'!$B$7:$L$11,S$2,0)*$E1359)</f>
        <v>1384.5937500000059</v>
      </c>
      <c r="T1359">
        <f>VLOOKUP($F1359,'(참고)타워 스텟 가치'!$B$7:$L$11,T$2,0)+(VLOOKUP($F1359,'(참고)타워 스텟 가치'!$B$7:$L$11,T$2,0)*$E1359)</f>
        <v>2492.2687500000106</v>
      </c>
      <c r="U1359">
        <f>VLOOKUP($F1359,'(참고)타워 스텟 가치'!$B$7:$L$11,U$2,0)+(VLOOKUP($F1359,'(참고)타워 스텟 가치'!$B$7:$L$11,U$2,0)*$E1359)</f>
        <v>547000.00000000233</v>
      </c>
      <c r="V1359">
        <f>VLOOKUP($F1359,'(참고)타워 스텟 가치'!$B$7:$L$11,V$2,0)+(VLOOKUP($F1359,'(참고)타워 스텟 가치'!$B$7:$L$11,V$2,0)*$E1359)</f>
        <v>16615.125000000069</v>
      </c>
      <c r="W1359">
        <f>VLOOKUP($F1359,'(참고)타워 스텟 가치'!$B$7:$L$11,W$2,0)+(VLOOKUP($F1359,'(참고)타워 스텟 가치'!$B$7:$L$11,W$2,0)*$E1359)</f>
        <v>276.91875000000118</v>
      </c>
      <c r="X1359">
        <f>VLOOKUP($F1359,'(참고)타워 스텟 가치'!$B$7:$L$11,X$2,0)+(VLOOKUP($F1359,'(참고)타워 스텟 가치'!$B$7:$L$11,X$2,0)*$E1359)</f>
        <v>32.820000000000135</v>
      </c>
      <c r="Y1359">
        <f>VLOOKUP($F1359,'(참고)타워 스텟 가치'!$B$7:$L$11,Y$2,0)+(VLOOKUP($F1359,'(참고)타워 스텟 가치'!$B$7:$L$11,Y$2,0)*$E1359)</f>
        <v>0</v>
      </c>
      <c r="Z1359">
        <f>VLOOKUP($F1359,'(참고)타워 스텟 가치'!$B$7:$L$11,Z$2,0)+(VLOOKUP($F1359,'(참고)타워 스텟 가치'!$B$7:$L$11,Z$2,0)*$E1359)</f>
        <v>0</v>
      </c>
      <c r="AA1359">
        <f>VLOOKUP($F1359,'(참고)타워 스텟 가치'!$B$7:$L$11,AA$2,0)+(VLOOKUP($F1359,'(참고)타워 스텟 가치'!$B$7:$L$11,AA$2,0)*$E1359)</f>
        <v>109.40000000000046</v>
      </c>
      <c r="AB1359">
        <f>SUM('스테이지별 몬스터 스텟'!S1359*'(참고)타워 스텟 가치'!$Q$17,'스테이지별 몬스터 스텟'!T1359*'(참고)타워 스텟 가치'!$R$17,'스테이지별 몬스터 스텟'!U1359*'(참고)타워 스텟 가치'!$S$17,'스테이지별 몬스터 스텟'!V1359*'(참고)타워 스텟 가치'!$T$17,'스테이지별 몬스터 스텟'!W1359*'(참고)타워 스텟 가치'!$U$17,'스테이지별 몬스터 스텟'!X1359*'(참고)타워 스텟 가치'!$V$17,'스테이지별 몬스터 스텟'!Y1359*'(참고)타워 스텟 가치'!$W$17,'스테이지별 몬스터 스텟'!Z1359*'(참고)타워 스텟 가치'!$X$17,'스테이지별 몬스터 스텟'!AA1359*'(참고)타워 스텟 가치'!$Y$17)</f>
        <v>861043.2981250037</v>
      </c>
      <c r="AC1359">
        <v>2</v>
      </c>
      <c r="AD1359">
        <f>VLOOKUP($F1359,'(참고)타워 스텟 가치'!$B$12:$L$16,AD$2,0)+(VLOOKUP($F1359,'(참고)타워 스텟 가치'!$B$12:$L$16,AD$2,0)*$E1359)</f>
        <v>1384.5937500000059</v>
      </c>
      <c r="AE1359">
        <f>VLOOKUP($F1359,'(참고)타워 스텟 가치'!$B$12:$L$16,AE$2,0)+(VLOOKUP($F1359,'(참고)타워 스텟 가치'!$B$12:$L$16,AE$2,0)*$E1359)</f>
        <v>1661.5125000000071</v>
      </c>
      <c r="AF1359">
        <f>VLOOKUP($F1359,'(참고)타워 스텟 가치'!$B$12:$L$16,AF$2,0)+(VLOOKUP($F1359,'(참고)타워 스텟 가치'!$B$12:$L$16,AF$2,0)*$E1359)</f>
        <v>547000.00000000233</v>
      </c>
      <c r="AG1359">
        <f>VLOOKUP($F1359,'(참고)타워 스텟 가치'!$B$12:$L$16,AG$2,0)+(VLOOKUP($F1359,'(참고)타워 스텟 가치'!$B$12:$L$16,AG$2,0)*$E1359)</f>
        <v>8307.5625000000346</v>
      </c>
      <c r="AH1359">
        <f>VLOOKUP($F1359,'(참고)타워 스텟 가치'!$B$12:$L$16,AH$2,0)+(VLOOKUP($F1359,'(참고)타워 스텟 가치'!$B$12:$L$16,AH$2,0)*$E1359)</f>
        <v>276.91875000000118</v>
      </c>
      <c r="AI1359">
        <f>VLOOKUP($F1359,'(참고)타워 스텟 가치'!$B$12:$L$16,AI$2,0)+(VLOOKUP($F1359,'(참고)타워 스텟 가치'!$B$12:$L$16,AI$2,0)*$E1359)</f>
        <v>32.820000000000135</v>
      </c>
      <c r="AJ1359">
        <f>VLOOKUP($F1359,'(참고)타워 스텟 가치'!$B$12:$L$16,AJ$2,0)+(VLOOKUP($F1359,'(참고)타워 스텟 가치'!$B$12:$L$16,AJ$2,0)*$E1359)</f>
        <v>0</v>
      </c>
      <c r="AK1359">
        <f>VLOOKUP($F1359,'(참고)타워 스텟 가치'!$B$12:$L$16,AK$2,0)+(VLOOKUP($F1359,'(참고)타워 스텟 가치'!$B$12:$L$16,AK$2,0)*$E1359)</f>
        <v>0</v>
      </c>
      <c r="AL1359">
        <f>VLOOKUP($F1359,'(참고)타워 스텟 가치'!$B$12:$L$16,AL$2,0)+(VLOOKUP($F1359,'(참고)타워 스텟 가치'!$B$12:$L$16,AL$2,0)*$E1359)</f>
        <v>218.80000000000092</v>
      </c>
      <c r="AM1359">
        <f>SUM('스테이지별 몬스터 스텟'!AD1359*'(참고)타워 스텟 가치'!$Q$17,'스테이지별 몬스터 스텟'!AE1359*'(참고)타워 스텟 가치'!$R$17,'스테이지별 몬스터 스텟'!AF1359*'(참고)타워 스텟 가치'!$S$17,'스테이지별 몬스터 스텟'!AG1359*'(참고)타워 스텟 가치'!$T$17,'스테이지별 몬스터 스텟'!AH1359*'(참고)타워 스텟 가치'!$U$17,'스테이지별 몬스터 스텟'!AI1359*'(참고)타워 스텟 가치'!$V$17,'스테이지별 몬스터 스텟'!AJ1359*'(참고)타워 스텟 가치'!$W$17,'스테이지별 몬스터 스텟'!AK1359*'(참고)타워 스텟 가치'!$X$17,'스테이지별 몬스터 스텟'!AL1359*'(참고)타워 스텟 가치'!$Y$17)</f>
        <v>843400.8387500036</v>
      </c>
      <c r="AN1359">
        <v>3</v>
      </c>
    </row>
    <row r="1360" spans="3:40" x14ac:dyDescent="0.3">
      <c r="C1360">
        <v>1</v>
      </c>
      <c r="D1360">
        <f t="shared" ref="D1360:D1423" si="65">D1355+1</f>
        <v>272</v>
      </c>
      <c r="E1360" s="52">
        <f>VLOOKUP(D1360,'스테이지별 난이도 설정'!B:C,2,0)</f>
        <v>108.80000000000047</v>
      </c>
      <c r="F1360" t="str">
        <f t="shared" ref="F1360:F1423" si="66">F1355</f>
        <v>일반</v>
      </c>
      <c r="G1360">
        <f t="shared" si="64"/>
        <v>6</v>
      </c>
      <c r="H1360">
        <f>VLOOKUP($F1360,'(참고)타워 스텟 가치'!$B$2:$L$6,H$2,0)+(VLOOKUP($F1360,'(참고)타워 스텟 가치'!$B$2:$L$6,H$2,0)*$E1360)</f>
        <v>823.50000000000352</v>
      </c>
      <c r="I1360">
        <f>VLOOKUP($F1360,'(참고)타워 스텟 가치'!$B$2:$L$6,I$2,0)+(VLOOKUP($F1360,'(참고)타워 스텟 가치'!$B$2:$L$6,I$2,0)*$E1360)</f>
        <v>164.7000000000007</v>
      </c>
      <c r="J1360">
        <f>VLOOKUP($F1360,'(참고)타워 스텟 가치'!$B$2:$L$6,J$2,0)+(VLOOKUP($F1360,'(참고)타워 스텟 가치'!$B$2:$L$6,J$2,0)*$E1360)</f>
        <v>549000.00000000233</v>
      </c>
      <c r="K1360">
        <f>VLOOKUP($F1360,'(참고)타워 스텟 가치'!$B$2:$L$6,K$2,0)+(VLOOKUP($F1360,'(참고)타워 스텟 가치'!$B$2:$L$6,K$2,0)*$E1360)</f>
        <v>3294.0000000000141</v>
      </c>
      <c r="L1360">
        <f>VLOOKUP($F1360,'(참고)타워 스텟 가치'!$B$2:$L$6,L$2,0)+(VLOOKUP($F1360,'(참고)타워 스텟 가치'!$B$2:$L$6,L$2,0)*$E1360)</f>
        <v>54.900000000000233</v>
      </c>
      <c r="M1360">
        <f>VLOOKUP($F1360,'(참고)타워 스텟 가치'!$B$2:$L$6,M$2,0)+(VLOOKUP($F1360,'(참고)타워 스텟 가치'!$B$2:$L$6,M$2,0)*$E1360)</f>
        <v>32.940000000000133</v>
      </c>
      <c r="N1360">
        <f>VLOOKUP($F1360,'(참고)타워 스텟 가치'!$B$2:$L$6,N$2,0)+(VLOOKUP($F1360,'(참고)타워 스텟 가치'!$B$2:$L$6,N$2,0)*$E1360)</f>
        <v>0</v>
      </c>
      <c r="O1360">
        <f>VLOOKUP($F1360,'(참고)타워 스텟 가치'!$B$2:$L$6,O$2,0)+(VLOOKUP($F1360,'(참고)타워 스텟 가치'!$B$2:$L$6,O$2,0)*$E1360)</f>
        <v>0</v>
      </c>
      <c r="P1360">
        <f>VLOOKUP($F1360,'(참고)타워 스텟 가치'!$B$2:$L$6,P$2,0)+(VLOOKUP($F1360,'(참고)타워 스텟 가치'!$B$2:$L$6,P$2,0)*$E1360)</f>
        <v>76.860000000000326</v>
      </c>
      <c r="Q1360">
        <f>SUM('스테이지별 몬스터 스텟'!H1360*'(참고)타워 스텟 가치'!$Q$17,'스테이지별 몬스터 스텟'!I1360*'(참고)타워 스텟 가치'!$R$17,'스테이지별 몬스터 스텟'!J1360*'(참고)타워 스텟 가치'!$S$17,'스테이지별 몬스터 스텟'!K1360*'(참고)타워 스텟 가치'!$T$17,'스테이지별 몬스터 스텟'!L1360*'(참고)타워 스텟 가치'!$U$17,'스테이지별 몬스터 스텟'!M1360*'(참고)타워 스텟 가치'!$V$17,'스테이지별 몬스터 스텟'!N1360*'(참고)타워 스텟 가치'!$W$17,'스테이지별 몬스터 스텟'!O1360*'(참고)타워 스텟 가치'!$X$17,'스테이지별 몬스터 스텟'!P1360*'(참고)타워 스텟 가치'!$Y$17)</f>
        <v>832278.5100000035</v>
      </c>
      <c r="R1360">
        <v>1</v>
      </c>
      <c r="S1360">
        <f>VLOOKUP($F1360,'(참고)타워 스텟 가치'!$B$7:$L$11,S$2,0)+(VLOOKUP($F1360,'(참고)타워 스텟 가치'!$B$7:$L$11,S$2,0)*$E1360)</f>
        <v>274.50000000000114</v>
      </c>
      <c r="T1360">
        <f>VLOOKUP($F1360,'(참고)타워 스텟 가치'!$B$7:$L$11,T$2,0)+(VLOOKUP($F1360,'(참고)타워 스텟 가치'!$B$7:$L$11,T$2,0)*$E1360)</f>
        <v>494.10000000000207</v>
      </c>
      <c r="U1360">
        <f>VLOOKUP($F1360,'(참고)타워 스텟 가치'!$B$7:$L$11,U$2,0)+(VLOOKUP($F1360,'(참고)타워 스텟 가치'!$B$7:$L$11,U$2,0)*$E1360)</f>
        <v>549000.00000000233</v>
      </c>
      <c r="V1360">
        <f>VLOOKUP($F1360,'(참고)타워 스텟 가치'!$B$7:$L$11,V$2,0)+(VLOOKUP($F1360,'(참고)타워 스텟 가치'!$B$7:$L$11,V$2,0)*$E1360)</f>
        <v>3294.0000000000141</v>
      </c>
      <c r="W1360">
        <f>VLOOKUP($F1360,'(참고)타워 스텟 가치'!$B$7:$L$11,W$2,0)+(VLOOKUP($F1360,'(참고)타워 스텟 가치'!$B$7:$L$11,W$2,0)*$E1360)</f>
        <v>54.900000000000233</v>
      </c>
      <c r="X1360">
        <f>VLOOKUP($F1360,'(참고)타워 스텟 가치'!$B$7:$L$11,X$2,0)+(VLOOKUP($F1360,'(참고)타워 스텟 가치'!$B$7:$L$11,X$2,0)*$E1360)</f>
        <v>32.940000000000133</v>
      </c>
      <c r="Y1360">
        <f>VLOOKUP($F1360,'(참고)타워 스텟 가치'!$B$7:$L$11,Y$2,0)+(VLOOKUP($F1360,'(참고)타워 스텟 가치'!$B$7:$L$11,Y$2,0)*$E1360)</f>
        <v>0</v>
      </c>
      <c r="Z1360">
        <f>VLOOKUP($F1360,'(참고)타워 스텟 가치'!$B$7:$L$11,Z$2,0)+(VLOOKUP($F1360,'(참고)타워 스텟 가치'!$B$7:$L$11,Z$2,0)*$E1360)</f>
        <v>0</v>
      </c>
      <c r="AA1360">
        <f>VLOOKUP($F1360,'(참고)타워 스텟 가치'!$B$7:$L$11,AA$2,0)+(VLOOKUP($F1360,'(참고)타워 스텟 가치'!$B$7:$L$11,AA$2,0)*$E1360)</f>
        <v>76.860000000000326</v>
      </c>
      <c r="AB1360">
        <f>SUM('스테이지별 몬스터 스텟'!S1360*'(참고)타워 스텟 가치'!$Q$17,'스테이지별 몬스터 스텟'!T1360*'(참고)타워 스텟 가치'!$R$17,'스테이지별 몬스터 스텟'!U1360*'(참고)타워 스텟 가치'!$S$17,'스테이지별 몬스터 스텟'!V1360*'(참고)타워 스텟 가치'!$T$17,'스테이지별 몬스터 스텟'!W1360*'(참고)타워 스텟 가치'!$U$17,'스테이지별 몬스터 스텟'!X1360*'(참고)타워 스텟 가치'!$V$17,'스테이지별 몬스터 스텟'!Y1360*'(참고)타워 스텟 가치'!$W$17,'스테이지별 몬스터 스텟'!Z1360*'(참고)타워 스텟 가치'!$X$17,'스테이지별 몬스터 스텟'!AA1360*'(참고)타워 스텟 가치'!$Y$17)</f>
        <v>831674.61000000348</v>
      </c>
      <c r="AC1360">
        <v>2</v>
      </c>
      <c r="AD1360">
        <f>VLOOKUP($F1360,'(참고)타워 스텟 가치'!$B$12:$L$16,AD$2,0)+(VLOOKUP($F1360,'(참고)타워 스텟 가치'!$B$12:$L$16,AD$2,0)*$E1360)</f>
        <v>274.50000000000114</v>
      </c>
      <c r="AE1360">
        <f>VLOOKUP($F1360,'(참고)타워 스텟 가치'!$B$12:$L$16,AE$2,0)+(VLOOKUP($F1360,'(참고)타워 스텟 가치'!$B$12:$L$16,AE$2,0)*$E1360)</f>
        <v>329.4000000000014</v>
      </c>
      <c r="AF1360">
        <f>VLOOKUP($F1360,'(참고)타워 스텟 가치'!$B$12:$L$16,AF$2,0)+(VLOOKUP($F1360,'(참고)타워 스텟 가치'!$B$12:$L$16,AF$2,0)*$E1360)</f>
        <v>549000.00000000233</v>
      </c>
      <c r="AG1360">
        <f>VLOOKUP($F1360,'(참고)타워 스텟 가치'!$B$12:$L$16,AG$2,0)+(VLOOKUP($F1360,'(참고)타워 스텟 가치'!$B$12:$L$16,AG$2,0)*$E1360)</f>
        <v>1647.000000000007</v>
      </c>
      <c r="AH1360">
        <f>VLOOKUP($F1360,'(참고)타워 스텟 가치'!$B$12:$L$16,AH$2,0)+(VLOOKUP($F1360,'(참고)타워 스텟 가치'!$B$12:$L$16,AH$2,0)*$E1360)</f>
        <v>54.900000000000233</v>
      </c>
      <c r="AI1360">
        <f>VLOOKUP($F1360,'(참고)타워 스텟 가치'!$B$12:$L$16,AI$2,0)+(VLOOKUP($F1360,'(참고)타워 스텟 가치'!$B$12:$L$16,AI$2,0)*$E1360)</f>
        <v>32.940000000000133</v>
      </c>
      <c r="AJ1360">
        <f>VLOOKUP($F1360,'(참고)타워 스텟 가치'!$B$12:$L$16,AJ$2,0)+(VLOOKUP($F1360,'(참고)타워 스텟 가치'!$B$12:$L$16,AJ$2,0)*$E1360)</f>
        <v>0</v>
      </c>
      <c r="AK1360">
        <f>VLOOKUP($F1360,'(참고)타워 스텟 가치'!$B$12:$L$16,AK$2,0)+(VLOOKUP($F1360,'(참고)타워 스텟 가치'!$B$12:$L$16,AK$2,0)*$E1360)</f>
        <v>0</v>
      </c>
      <c r="AL1360">
        <f>VLOOKUP($F1360,'(참고)타워 스텟 가치'!$B$12:$L$16,AL$2,0)+(VLOOKUP($F1360,'(참고)타워 스텟 가치'!$B$12:$L$16,AL$2,0)*$E1360)</f>
        <v>153.72000000000065</v>
      </c>
      <c r="AM1360">
        <f>SUM('스테이지별 몬스터 스텟'!AD1360*'(참고)타워 스텟 가치'!$Q$17,'스테이지별 몬스터 스텟'!AE1360*'(참고)타워 스텟 가치'!$R$17,'스테이지별 몬스터 스텟'!AF1360*'(참고)타워 스텟 가치'!$S$17,'스테이지별 몬스터 스텟'!AG1360*'(참고)타워 스텟 가치'!$T$17,'스테이지별 몬스터 스텟'!AH1360*'(참고)타워 스텟 가치'!$U$17,'스테이지별 몬스터 스텟'!AI1360*'(참고)타워 스텟 가치'!$V$17,'스테이지별 몬스터 스텟'!AJ1360*'(참고)타워 스텟 가치'!$W$17,'스테이지별 몬스터 스텟'!AK1360*'(참고)타워 스텟 가치'!$X$17,'스테이지별 몬스터 스텟'!AL1360*'(참고)타워 스텟 가치'!$Y$17)</f>
        <v>828287.2800000034</v>
      </c>
      <c r="AN1360">
        <v>3</v>
      </c>
    </row>
    <row r="1361" spans="3:40" x14ac:dyDescent="0.3">
      <c r="C1361">
        <v>2</v>
      </c>
      <c r="D1361">
        <f t="shared" si="65"/>
        <v>272</v>
      </c>
      <c r="E1361" s="52">
        <f>VLOOKUP(D1361,'스테이지별 난이도 설정'!B:C,2,0)</f>
        <v>108.80000000000047</v>
      </c>
      <c r="F1361" t="str">
        <f t="shared" si="66"/>
        <v>레어</v>
      </c>
      <c r="G1361">
        <f t="shared" si="64"/>
        <v>6</v>
      </c>
      <c r="H1361">
        <f>VLOOKUP($F1361,'(참고)타워 스텟 가치'!$B$2:$L$6,H$2,0)+(VLOOKUP($F1361,'(참고)타워 스텟 가치'!$B$2:$L$6,H$2,0)*$E1361)</f>
        <v>1235.2500000000052</v>
      </c>
      <c r="I1361">
        <f>VLOOKUP($F1361,'(참고)타워 스텟 가치'!$B$2:$L$6,I$2,0)+(VLOOKUP($F1361,'(참고)타워 스텟 가치'!$B$2:$L$6,I$2,0)*$E1361)</f>
        <v>247.05000000000103</v>
      </c>
      <c r="J1361">
        <f>VLOOKUP($F1361,'(참고)타워 스텟 가치'!$B$2:$L$6,J$2,0)+(VLOOKUP($F1361,'(참고)타워 스텟 가치'!$B$2:$L$6,J$2,0)*$E1361)</f>
        <v>549000.00000000233</v>
      </c>
      <c r="K1361">
        <f>VLOOKUP($F1361,'(참고)타워 스텟 가치'!$B$2:$L$6,K$2,0)+(VLOOKUP($F1361,'(참고)타워 스텟 가치'!$B$2:$L$6,K$2,0)*$E1361)</f>
        <v>4941.0000000000209</v>
      </c>
      <c r="L1361">
        <f>VLOOKUP($F1361,'(참고)타워 스텟 가치'!$B$2:$L$6,L$2,0)+(VLOOKUP($F1361,'(참고)타워 스텟 가치'!$B$2:$L$6,L$2,0)*$E1361)</f>
        <v>82.35000000000035</v>
      </c>
      <c r="M1361">
        <f>VLOOKUP($F1361,'(참고)타워 스텟 가치'!$B$2:$L$6,M$2,0)+(VLOOKUP($F1361,'(참고)타워 스텟 가치'!$B$2:$L$6,M$2,0)*$E1361)</f>
        <v>32.940000000000133</v>
      </c>
      <c r="N1361">
        <f>VLOOKUP($F1361,'(참고)타워 스텟 가치'!$B$2:$L$6,N$2,0)+(VLOOKUP($F1361,'(참고)타워 스텟 가치'!$B$2:$L$6,N$2,0)*$E1361)</f>
        <v>0</v>
      </c>
      <c r="O1361">
        <f>VLOOKUP($F1361,'(참고)타워 스텟 가치'!$B$2:$L$6,O$2,0)+(VLOOKUP($F1361,'(참고)타워 스텟 가치'!$B$2:$L$6,O$2,0)*$E1361)</f>
        <v>0</v>
      </c>
      <c r="P1361">
        <f>VLOOKUP($F1361,'(참고)타워 스텟 가치'!$B$2:$L$6,P$2,0)+(VLOOKUP($F1361,'(참고)타워 스텟 가치'!$B$2:$L$6,P$2,0)*$E1361)</f>
        <v>76.860000000000326</v>
      </c>
      <c r="Q1361">
        <f>SUM('스테이지별 몬스터 스텟'!H1361*'(참고)타워 스텟 가치'!$Q$17,'스테이지별 몬스터 스텟'!I1361*'(참고)타워 스텟 가치'!$R$17,'스테이지별 몬스터 스텟'!J1361*'(참고)타워 스텟 가치'!$S$17,'스테이지별 몬스터 스텟'!K1361*'(참고)타워 스텟 가치'!$T$17,'스테이지별 몬스터 스텟'!L1361*'(참고)타워 스텟 가치'!$U$17,'스테이지별 몬스터 스텟'!M1361*'(참고)타워 스텟 가치'!$V$17,'스테이지별 몬스터 스텟'!N1361*'(참고)타워 스텟 가치'!$W$17,'스테이지별 몬스터 스텟'!O1361*'(참고)타워 스텟 가치'!$X$17,'스테이지별 몬스터 스텟'!P1361*'(참고)타워 스텟 가치'!$Y$17)</f>
        <v>836574.43500000343</v>
      </c>
      <c r="R1361">
        <v>1</v>
      </c>
      <c r="S1361">
        <f>VLOOKUP($F1361,'(참고)타워 스텟 가치'!$B$7:$L$11,S$2,0)+(VLOOKUP($F1361,'(참고)타워 스텟 가치'!$B$7:$L$11,S$2,0)*$E1361)</f>
        <v>411.75000000000176</v>
      </c>
      <c r="T1361">
        <f>VLOOKUP($F1361,'(참고)타워 스텟 가치'!$B$7:$L$11,T$2,0)+(VLOOKUP($F1361,'(참고)타워 스텟 가치'!$B$7:$L$11,T$2,0)*$E1361)</f>
        <v>741.15000000000316</v>
      </c>
      <c r="U1361">
        <f>VLOOKUP($F1361,'(참고)타워 스텟 가치'!$B$7:$L$11,U$2,0)+(VLOOKUP($F1361,'(참고)타워 스텟 가치'!$B$7:$L$11,U$2,0)*$E1361)</f>
        <v>549000.00000000233</v>
      </c>
      <c r="V1361">
        <f>VLOOKUP($F1361,'(참고)타워 스텟 가치'!$B$7:$L$11,V$2,0)+(VLOOKUP($F1361,'(참고)타워 스텟 가치'!$B$7:$L$11,V$2,0)*$E1361)</f>
        <v>4941.0000000000209</v>
      </c>
      <c r="W1361">
        <f>VLOOKUP($F1361,'(참고)타워 스텟 가치'!$B$7:$L$11,W$2,0)+(VLOOKUP($F1361,'(참고)타워 스텟 가치'!$B$7:$L$11,W$2,0)*$E1361)</f>
        <v>82.35000000000035</v>
      </c>
      <c r="X1361">
        <f>VLOOKUP($F1361,'(참고)타워 스텟 가치'!$B$7:$L$11,X$2,0)+(VLOOKUP($F1361,'(참고)타워 스텟 가치'!$B$7:$L$11,X$2,0)*$E1361)</f>
        <v>32.940000000000133</v>
      </c>
      <c r="Y1361">
        <f>VLOOKUP($F1361,'(참고)타워 스텟 가치'!$B$7:$L$11,Y$2,0)+(VLOOKUP($F1361,'(참고)타워 스텟 가치'!$B$7:$L$11,Y$2,0)*$E1361)</f>
        <v>0</v>
      </c>
      <c r="Z1361">
        <f>VLOOKUP($F1361,'(참고)타워 스텟 가치'!$B$7:$L$11,Z$2,0)+(VLOOKUP($F1361,'(참고)타워 스텟 가치'!$B$7:$L$11,Z$2,0)*$E1361)</f>
        <v>0</v>
      </c>
      <c r="AA1361">
        <f>VLOOKUP($F1361,'(참고)타워 스텟 가치'!$B$7:$L$11,AA$2,0)+(VLOOKUP($F1361,'(참고)타워 스텟 가치'!$B$7:$L$11,AA$2,0)*$E1361)</f>
        <v>76.860000000000326</v>
      </c>
      <c r="AB1361">
        <f>SUM('스테이지별 몬스터 스텟'!S1361*'(참고)타워 스텟 가치'!$Q$17,'스테이지별 몬스터 스텟'!T1361*'(참고)타워 스텟 가치'!$R$17,'스테이지별 몬스터 스텟'!U1361*'(참고)타워 스텟 가치'!$S$17,'스테이지별 몬스터 스텟'!V1361*'(참고)타워 스텟 가치'!$T$17,'스테이지별 몬스터 스텟'!W1361*'(참고)타워 스텟 가치'!$U$17,'스테이지별 몬스터 스텟'!X1361*'(참고)타워 스텟 가치'!$V$17,'스테이지별 몬스터 스텟'!Y1361*'(참고)타워 스텟 가치'!$W$17,'스테이지별 몬스터 스텟'!Z1361*'(참고)타워 스텟 가치'!$X$17,'스테이지별 몬스터 스텟'!AA1361*'(참고)타워 스텟 가치'!$Y$17)</f>
        <v>835668.58500000334</v>
      </c>
      <c r="AC1361">
        <v>2</v>
      </c>
      <c r="AD1361">
        <f>VLOOKUP($F1361,'(참고)타워 스텟 가치'!$B$12:$L$16,AD$2,0)+(VLOOKUP($F1361,'(참고)타워 스텟 가치'!$B$12:$L$16,AD$2,0)*$E1361)</f>
        <v>411.75000000000176</v>
      </c>
      <c r="AE1361">
        <f>VLOOKUP($F1361,'(참고)타워 스텟 가치'!$B$12:$L$16,AE$2,0)+(VLOOKUP($F1361,'(참고)타워 스텟 가치'!$B$12:$L$16,AE$2,0)*$E1361)</f>
        <v>494.10000000000207</v>
      </c>
      <c r="AF1361">
        <f>VLOOKUP($F1361,'(참고)타워 스텟 가치'!$B$12:$L$16,AF$2,0)+(VLOOKUP($F1361,'(참고)타워 스텟 가치'!$B$12:$L$16,AF$2,0)*$E1361)</f>
        <v>549000.00000000233</v>
      </c>
      <c r="AG1361">
        <f>VLOOKUP($F1361,'(참고)타워 스텟 가치'!$B$12:$L$16,AG$2,0)+(VLOOKUP($F1361,'(참고)타워 스텟 가치'!$B$12:$L$16,AG$2,0)*$E1361)</f>
        <v>2470.5000000000105</v>
      </c>
      <c r="AH1361">
        <f>VLOOKUP($F1361,'(참고)타워 스텟 가치'!$B$12:$L$16,AH$2,0)+(VLOOKUP($F1361,'(참고)타워 스텟 가치'!$B$12:$L$16,AH$2,0)*$E1361)</f>
        <v>82.35000000000035</v>
      </c>
      <c r="AI1361">
        <f>VLOOKUP($F1361,'(참고)타워 스텟 가치'!$B$12:$L$16,AI$2,0)+(VLOOKUP($F1361,'(참고)타워 스텟 가치'!$B$12:$L$16,AI$2,0)*$E1361)</f>
        <v>32.940000000000133</v>
      </c>
      <c r="AJ1361">
        <f>VLOOKUP($F1361,'(참고)타워 스텟 가치'!$B$12:$L$16,AJ$2,0)+(VLOOKUP($F1361,'(참고)타워 스텟 가치'!$B$12:$L$16,AJ$2,0)*$E1361)</f>
        <v>0</v>
      </c>
      <c r="AK1361">
        <f>VLOOKUP($F1361,'(참고)타워 스텟 가치'!$B$12:$L$16,AK$2,0)+(VLOOKUP($F1361,'(참고)타워 스텟 가치'!$B$12:$L$16,AK$2,0)*$E1361)</f>
        <v>0</v>
      </c>
      <c r="AL1361">
        <f>VLOOKUP($F1361,'(참고)타워 스텟 가치'!$B$12:$L$16,AL$2,0)+(VLOOKUP($F1361,'(참고)타워 스텟 가치'!$B$12:$L$16,AL$2,0)*$E1361)</f>
        <v>153.72000000000065</v>
      </c>
      <c r="AM1361">
        <f>SUM('스테이지별 몬스터 스텟'!AD1361*'(참고)타워 스텟 가치'!$Q$17,'스테이지별 몬스터 스텟'!AE1361*'(참고)타워 스텟 가치'!$R$17,'스테이지별 몬스터 스텟'!AF1361*'(참고)타워 스텟 가치'!$S$17,'스테이지별 몬스터 스텟'!AG1361*'(참고)타워 스텟 가치'!$T$17,'스테이지별 몬스터 스텟'!AH1361*'(참고)타워 스텟 가치'!$U$17,'스테이지별 몬스터 스텟'!AI1361*'(참고)타워 스텟 가치'!$V$17,'스테이지별 몬스터 스텟'!AJ1361*'(참고)타워 스텟 가치'!$W$17,'스테이지별 몬스터 스텟'!AK1361*'(참고)타워 스텟 가치'!$X$17,'스테이지별 몬스터 스텟'!AL1361*'(참고)타워 스텟 가치'!$Y$17)</f>
        <v>830510.73000000336</v>
      </c>
      <c r="AN1361">
        <v>3</v>
      </c>
    </row>
    <row r="1362" spans="3:40" x14ac:dyDescent="0.3">
      <c r="C1362">
        <v>3</v>
      </c>
      <c r="D1362">
        <f t="shared" si="65"/>
        <v>272</v>
      </c>
      <c r="E1362" s="52">
        <f>VLOOKUP(D1362,'스테이지별 난이도 설정'!B:C,2,0)</f>
        <v>108.80000000000047</v>
      </c>
      <c r="F1362" t="str">
        <f t="shared" si="66"/>
        <v>에픽</v>
      </c>
      <c r="G1362">
        <f t="shared" si="64"/>
        <v>6</v>
      </c>
      <c r="H1362">
        <f>VLOOKUP($F1362,'(참고)타워 스텟 가치'!$B$2:$L$6,H$2,0)+(VLOOKUP($F1362,'(참고)타워 스텟 가치'!$B$2:$L$6,H$2,0)*$E1362)</f>
        <v>1852.875000000008</v>
      </c>
      <c r="I1362">
        <f>VLOOKUP($F1362,'(참고)타워 스텟 가치'!$B$2:$L$6,I$2,0)+(VLOOKUP($F1362,'(참고)타워 스텟 가치'!$B$2:$L$6,I$2,0)*$E1362)</f>
        <v>370.57500000000158</v>
      </c>
      <c r="J1362">
        <f>VLOOKUP($F1362,'(참고)타워 스텟 가치'!$B$2:$L$6,J$2,0)+(VLOOKUP($F1362,'(참고)타워 스텟 가치'!$B$2:$L$6,J$2,0)*$E1362)</f>
        <v>549000.00000000233</v>
      </c>
      <c r="K1362">
        <f>VLOOKUP($F1362,'(참고)타워 스텟 가치'!$B$2:$L$6,K$2,0)+(VLOOKUP($F1362,'(참고)타워 스텟 가치'!$B$2:$L$6,K$2,0)*$E1362)</f>
        <v>7411.5000000000318</v>
      </c>
      <c r="L1362">
        <f>VLOOKUP($F1362,'(참고)타워 스텟 가치'!$B$2:$L$6,L$2,0)+(VLOOKUP($F1362,'(참고)타워 스텟 가치'!$B$2:$L$6,L$2,0)*$E1362)</f>
        <v>123.52500000000052</v>
      </c>
      <c r="M1362">
        <f>VLOOKUP($F1362,'(참고)타워 스텟 가치'!$B$2:$L$6,M$2,0)+(VLOOKUP($F1362,'(참고)타워 스텟 가치'!$B$2:$L$6,M$2,0)*$E1362)</f>
        <v>32.940000000000133</v>
      </c>
      <c r="N1362">
        <f>VLOOKUP($F1362,'(참고)타워 스텟 가치'!$B$2:$L$6,N$2,0)+(VLOOKUP($F1362,'(참고)타워 스텟 가치'!$B$2:$L$6,N$2,0)*$E1362)</f>
        <v>0</v>
      </c>
      <c r="O1362">
        <f>VLOOKUP($F1362,'(참고)타워 스텟 가치'!$B$2:$L$6,O$2,0)+(VLOOKUP($F1362,'(참고)타워 스텟 가치'!$B$2:$L$6,O$2,0)*$E1362)</f>
        <v>0</v>
      </c>
      <c r="P1362">
        <f>VLOOKUP($F1362,'(참고)타워 스텟 가치'!$B$2:$L$6,P$2,0)+(VLOOKUP($F1362,'(참고)타워 스텟 가치'!$B$2:$L$6,P$2,0)*$E1362)</f>
        <v>76.860000000000326</v>
      </c>
      <c r="Q1362">
        <f>SUM('스테이지별 몬스터 스텟'!H1362*'(참고)타워 스텟 가치'!$Q$17,'스테이지별 몬스터 스텟'!I1362*'(참고)타워 스텟 가치'!$R$17,'스테이지별 몬스터 스텟'!J1362*'(참고)타워 스텟 가치'!$S$17,'스테이지별 몬스터 스텟'!K1362*'(참고)타워 스텟 가치'!$T$17,'스테이지별 몬스터 스텟'!L1362*'(참고)타워 스텟 가치'!$U$17,'스테이지별 몬스터 스텟'!M1362*'(참고)타워 스텟 가치'!$V$17,'스테이지별 몬스터 스텟'!N1362*'(참고)타워 스텟 가치'!$W$17,'스테이지별 몬스터 스텟'!O1362*'(참고)타워 스텟 가치'!$X$17,'스테이지별 몬스터 스텟'!P1362*'(참고)타워 스텟 가치'!$Y$17)</f>
        <v>843018.32250000362</v>
      </c>
      <c r="R1362">
        <v>1</v>
      </c>
      <c r="S1362">
        <f>VLOOKUP($F1362,'(참고)타워 스텟 가치'!$B$7:$L$11,S$2,0)+(VLOOKUP($F1362,'(참고)타워 스텟 가치'!$B$7:$L$11,S$2,0)*$E1362)</f>
        <v>617.62500000000261</v>
      </c>
      <c r="T1362">
        <f>VLOOKUP($F1362,'(참고)타워 스텟 가치'!$B$7:$L$11,T$2,0)+(VLOOKUP($F1362,'(참고)타워 스텟 가치'!$B$7:$L$11,T$2,0)*$E1362)</f>
        <v>1111.7250000000047</v>
      </c>
      <c r="U1362">
        <f>VLOOKUP($F1362,'(참고)타워 스텟 가치'!$B$7:$L$11,U$2,0)+(VLOOKUP($F1362,'(참고)타워 스텟 가치'!$B$7:$L$11,U$2,0)*$E1362)</f>
        <v>549000.00000000233</v>
      </c>
      <c r="V1362">
        <f>VLOOKUP($F1362,'(참고)타워 스텟 가치'!$B$7:$L$11,V$2,0)+(VLOOKUP($F1362,'(참고)타워 스텟 가치'!$B$7:$L$11,V$2,0)*$E1362)</f>
        <v>7411.5000000000318</v>
      </c>
      <c r="W1362">
        <f>VLOOKUP($F1362,'(참고)타워 스텟 가치'!$B$7:$L$11,W$2,0)+(VLOOKUP($F1362,'(참고)타워 스텟 가치'!$B$7:$L$11,W$2,0)*$E1362)</f>
        <v>123.52500000000052</v>
      </c>
      <c r="X1362">
        <f>VLOOKUP($F1362,'(참고)타워 스텟 가치'!$B$7:$L$11,X$2,0)+(VLOOKUP($F1362,'(참고)타워 스텟 가치'!$B$7:$L$11,X$2,0)*$E1362)</f>
        <v>32.940000000000133</v>
      </c>
      <c r="Y1362">
        <f>VLOOKUP($F1362,'(참고)타워 스텟 가치'!$B$7:$L$11,Y$2,0)+(VLOOKUP($F1362,'(참고)타워 스텟 가치'!$B$7:$L$11,Y$2,0)*$E1362)</f>
        <v>0</v>
      </c>
      <c r="Z1362">
        <f>VLOOKUP($F1362,'(참고)타워 스텟 가치'!$B$7:$L$11,Z$2,0)+(VLOOKUP($F1362,'(참고)타워 스텟 가치'!$B$7:$L$11,Z$2,0)*$E1362)</f>
        <v>0</v>
      </c>
      <c r="AA1362">
        <f>VLOOKUP($F1362,'(참고)타워 스텟 가치'!$B$7:$L$11,AA$2,0)+(VLOOKUP($F1362,'(참고)타워 스텟 가치'!$B$7:$L$11,AA$2,0)*$E1362)</f>
        <v>76.860000000000326</v>
      </c>
      <c r="AB1362">
        <f>SUM('스테이지별 몬스터 스텟'!S1362*'(참고)타워 스텟 가치'!$Q$17,'스테이지별 몬스터 스텟'!T1362*'(참고)타워 스텟 가치'!$R$17,'스테이지별 몬스터 스텟'!U1362*'(참고)타워 스텟 가치'!$S$17,'스테이지별 몬스터 스텟'!V1362*'(참고)타워 스텟 가치'!$T$17,'스테이지별 몬스터 스텟'!W1362*'(참고)타워 스텟 가치'!$U$17,'스테이지별 몬스터 스텟'!X1362*'(참고)타워 스텟 가치'!$V$17,'스테이지별 몬스터 스텟'!Y1362*'(참고)타워 스텟 가치'!$W$17,'스테이지별 몬스터 스텟'!Z1362*'(참고)타워 스텟 가치'!$X$17,'스테이지별 몬스터 스텟'!AA1362*'(참고)타워 스텟 가치'!$Y$17)</f>
        <v>841659.54750000359</v>
      </c>
      <c r="AC1362">
        <v>2</v>
      </c>
      <c r="AD1362">
        <f>VLOOKUP($F1362,'(참고)타워 스텟 가치'!$B$12:$L$16,AD$2,0)+(VLOOKUP($F1362,'(참고)타워 스텟 가치'!$B$12:$L$16,AD$2,0)*$E1362)</f>
        <v>617.62500000000261</v>
      </c>
      <c r="AE1362">
        <f>VLOOKUP($F1362,'(참고)타워 스텟 가치'!$B$12:$L$16,AE$2,0)+(VLOOKUP($F1362,'(참고)타워 스텟 가치'!$B$12:$L$16,AE$2,0)*$E1362)</f>
        <v>741.15000000000316</v>
      </c>
      <c r="AF1362">
        <f>VLOOKUP($F1362,'(참고)타워 스텟 가치'!$B$12:$L$16,AF$2,0)+(VLOOKUP($F1362,'(참고)타워 스텟 가치'!$B$12:$L$16,AF$2,0)*$E1362)</f>
        <v>549000.00000000233</v>
      </c>
      <c r="AG1362">
        <f>VLOOKUP($F1362,'(참고)타워 스텟 가치'!$B$12:$L$16,AG$2,0)+(VLOOKUP($F1362,'(참고)타워 스텟 가치'!$B$12:$L$16,AG$2,0)*$E1362)</f>
        <v>3705.7500000000159</v>
      </c>
      <c r="AH1362">
        <f>VLOOKUP($F1362,'(참고)타워 스텟 가치'!$B$12:$L$16,AH$2,0)+(VLOOKUP($F1362,'(참고)타워 스텟 가치'!$B$12:$L$16,AH$2,0)*$E1362)</f>
        <v>123.52500000000052</v>
      </c>
      <c r="AI1362">
        <f>VLOOKUP($F1362,'(참고)타워 스텟 가치'!$B$12:$L$16,AI$2,0)+(VLOOKUP($F1362,'(참고)타워 스텟 가치'!$B$12:$L$16,AI$2,0)*$E1362)</f>
        <v>32.940000000000133</v>
      </c>
      <c r="AJ1362">
        <f>VLOOKUP($F1362,'(참고)타워 스텟 가치'!$B$12:$L$16,AJ$2,0)+(VLOOKUP($F1362,'(참고)타워 스텟 가치'!$B$12:$L$16,AJ$2,0)*$E1362)</f>
        <v>0</v>
      </c>
      <c r="AK1362">
        <f>VLOOKUP($F1362,'(참고)타워 스텟 가치'!$B$12:$L$16,AK$2,0)+(VLOOKUP($F1362,'(참고)타워 스텟 가치'!$B$12:$L$16,AK$2,0)*$E1362)</f>
        <v>0</v>
      </c>
      <c r="AL1362">
        <f>VLOOKUP($F1362,'(참고)타워 스텟 가치'!$B$12:$L$16,AL$2,0)+(VLOOKUP($F1362,'(참고)타워 스텟 가치'!$B$12:$L$16,AL$2,0)*$E1362)</f>
        <v>153.72000000000065</v>
      </c>
      <c r="AM1362">
        <f>SUM('스테이지별 몬스터 스텟'!AD1362*'(참고)타워 스텟 가치'!$Q$17,'스테이지별 몬스터 스텟'!AE1362*'(참고)타워 스텟 가치'!$R$17,'스테이지별 몬스터 스텟'!AF1362*'(참고)타워 스텟 가치'!$S$17,'스테이지별 몬스터 스텟'!AG1362*'(참고)타워 스텟 가치'!$T$17,'스테이지별 몬스터 스텟'!AH1362*'(참고)타워 스텟 가치'!$U$17,'스테이지별 몬스터 스텟'!AI1362*'(참고)타워 스텟 가치'!$V$17,'스테이지별 몬스터 스텟'!AJ1362*'(참고)타워 스텟 가치'!$W$17,'스테이지별 몬스터 스텟'!AK1362*'(참고)타워 스텟 가치'!$X$17,'스테이지별 몬스터 스텟'!AL1362*'(참고)타워 스텟 가치'!$Y$17)</f>
        <v>833845.9050000034</v>
      </c>
      <c r="AN1362">
        <v>3</v>
      </c>
    </row>
    <row r="1363" spans="3:40" x14ac:dyDescent="0.3">
      <c r="C1363">
        <v>4</v>
      </c>
      <c r="D1363">
        <f t="shared" si="65"/>
        <v>272</v>
      </c>
      <c r="E1363" s="52">
        <f>VLOOKUP(D1363,'스테이지별 난이도 설정'!B:C,2,0)</f>
        <v>108.80000000000047</v>
      </c>
      <c r="F1363" t="str">
        <f t="shared" si="66"/>
        <v>유니크</v>
      </c>
      <c r="G1363">
        <f t="shared" si="64"/>
        <v>6</v>
      </c>
      <c r="H1363">
        <f>VLOOKUP($F1363,'(참고)타워 스텟 가치'!$B$2:$L$6,H$2,0)+(VLOOKUP($F1363,'(참고)타워 스텟 가치'!$B$2:$L$6,H$2,0)*$E1363)</f>
        <v>2779.3125000000118</v>
      </c>
      <c r="I1363">
        <f>VLOOKUP($F1363,'(참고)타워 스텟 가치'!$B$2:$L$6,I$2,0)+(VLOOKUP($F1363,'(참고)타워 스텟 가치'!$B$2:$L$6,I$2,0)*$E1363)</f>
        <v>555.86250000000234</v>
      </c>
      <c r="J1363">
        <f>VLOOKUP($F1363,'(참고)타워 스텟 가치'!$B$2:$L$6,J$2,0)+(VLOOKUP($F1363,'(참고)타워 스텟 가치'!$B$2:$L$6,J$2,0)*$E1363)</f>
        <v>549000.00000000233</v>
      </c>
      <c r="K1363">
        <f>VLOOKUP($F1363,'(참고)타워 스텟 가치'!$B$2:$L$6,K$2,0)+(VLOOKUP($F1363,'(참고)타워 스텟 가치'!$B$2:$L$6,K$2,0)*$E1363)</f>
        <v>11117.250000000047</v>
      </c>
      <c r="L1363">
        <f>VLOOKUP($F1363,'(참고)타워 스텟 가치'!$B$2:$L$6,L$2,0)+(VLOOKUP($F1363,'(참고)타워 스텟 가치'!$B$2:$L$6,L$2,0)*$E1363)</f>
        <v>185.28750000000079</v>
      </c>
      <c r="M1363">
        <f>VLOOKUP($F1363,'(참고)타워 스텟 가치'!$B$2:$L$6,M$2,0)+(VLOOKUP($F1363,'(참고)타워 스텟 가치'!$B$2:$L$6,M$2,0)*$E1363)</f>
        <v>32.940000000000133</v>
      </c>
      <c r="N1363">
        <f>VLOOKUP($F1363,'(참고)타워 스텟 가치'!$B$2:$L$6,N$2,0)+(VLOOKUP($F1363,'(참고)타워 스텟 가치'!$B$2:$L$6,N$2,0)*$E1363)</f>
        <v>0</v>
      </c>
      <c r="O1363">
        <f>VLOOKUP($F1363,'(참고)타워 스텟 가치'!$B$2:$L$6,O$2,0)+(VLOOKUP($F1363,'(참고)타워 스텟 가치'!$B$2:$L$6,O$2,0)*$E1363)</f>
        <v>0</v>
      </c>
      <c r="P1363">
        <f>VLOOKUP($F1363,'(참고)타워 스텟 가치'!$B$2:$L$6,P$2,0)+(VLOOKUP($F1363,'(참고)타워 스텟 가치'!$B$2:$L$6,P$2,0)*$E1363)</f>
        <v>109.80000000000047</v>
      </c>
      <c r="Q1363">
        <f>SUM('스테이지별 몬스터 스텟'!H1363*'(참고)타워 스텟 가치'!$Q$17,'스테이지별 몬스터 스텟'!I1363*'(참고)타워 스텟 가치'!$R$17,'스테이지별 몬스터 스텟'!J1363*'(참고)타워 스텟 가치'!$S$17,'스테이지별 몬스터 스텟'!K1363*'(참고)타워 스텟 가치'!$T$17,'스테이지별 몬스터 스텟'!L1363*'(참고)타워 스텟 가치'!$U$17,'스테이지별 몬스터 스텟'!M1363*'(참고)타워 스텟 가치'!$V$17,'스테이지별 몬스터 스텟'!N1363*'(참고)타워 스텟 가치'!$W$17,'스테이지별 몬스터 스텟'!O1363*'(참고)타워 스텟 가치'!$X$17,'스테이지별 몬스터 스텟'!P1363*'(참고)타워 스텟 가치'!$Y$17)</f>
        <v>852750.03375000355</v>
      </c>
      <c r="R1363">
        <v>1</v>
      </c>
      <c r="S1363">
        <f>VLOOKUP($F1363,'(참고)타워 스텟 가치'!$B$7:$L$11,S$2,0)+(VLOOKUP($F1363,'(참고)타워 스텟 가치'!$B$7:$L$11,S$2,0)*$E1363)</f>
        <v>926.43750000000398</v>
      </c>
      <c r="T1363">
        <f>VLOOKUP($F1363,'(참고)타워 스텟 가치'!$B$7:$L$11,T$2,0)+(VLOOKUP($F1363,'(참고)타워 스텟 가치'!$B$7:$L$11,T$2,0)*$E1363)</f>
        <v>1667.5875000000071</v>
      </c>
      <c r="U1363">
        <f>VLOOKUP($F1363,'(참고)타워 스텟 가치'!$B$7:$L$11,U$2,0)+(VLOOKUP($F1363,'(참고)타워 스텟 가치'!$B$7:$L$11,U$2,0)*$E1363)</f>
        <v>549000.00000000233</v>
      </c>
      <c r="V1363">
        <f>VLOOKUP($F1363,'(참고)타워 스텟 가치'!$B$7:$L$11,V$2,0)+(VLOOKUP($F1363,'(참고)타워 스텟 가치'!$B$7:$L$11,V$2,0)*$E1363)</f>
        <v>11117.250000000047</v>
      </c>
      <c r="W1363">
        <f>VLOOKUP($F1363,'(참고)타워 스텟 가치'!$B$7:$L$11,W$2,0)+(VLOOKUP($F1363,'(참고)타워 스텟 가치'!$B$7:$L$11,W$2,0)*$E1363)</f>
        <v>185.28750000000079</v>
      </c>
      <c r="X1363">
        <f>VLOOKUP($F1363,'(참고)타워 스텟 가치'!$B$7:$L$11,X$2,0)+(VLOOKUP($F1363,'(참고)타워 스텟 가치'!$B$7:$L$11,X$2,0)*$E1363)</f>
        <v>32.940000000000133</v>
      </c>
      <c r="Y1363">
        <f>VLOOKUP($F1363,'(참고)타워 스텟 가치'!$B$7:$L$11,Y$2,0)+(VLOOKUP($F1363,'(참고)타워 스텟 가치'!$B$7:$L$11,Y$2,0)*$E1363)</f>
        <v>0</v>
      </c>
      <c r="Z1363">
        <f>VLOOKUP($F1363,'(참고)타워 스텟 가치'!$B$7:$L$11,Z$2,0)+(VLOOKUP($F1363,'(참고)타워 스텟 가치'!$B$7:$L$11,Z$2,0)*$E1363)</f>
        <v>0</v>
      </c>
      <c r="AA1363">
        <f>VLOOKUP($F1363,'(참고)타워 스텟 가치'!$B$7:$L$11,AA$2,0)+(VLOOKUP($F1363,'(참고)타워 스텟 가치'!$B$7:$L$11,AA$2,0)*$E1363)</f>
        <v>109.80000000000047</v>
      </c>
      <c r="AB1363">
        <f>SUM('스테이지별 몬스터 스텟'!S1363*'(참고)타워 스텟 가치'!$Q$17,'스테이지별 몬스터 스텟'!T1363*'(참고)타워 스텟 가치'!$R$17,'스테이지별 몬스터 스텟'!U1363*'(참고)타워 스텟 가치'!$S$17,'스테이지별 몬스터 스텟'!V1363*'(참고)타워 스텟 가치'!$T$17,'스테이지별 몬스터 스텟'!W1363*'(참고)타워 스텟 가치'!$U$17,'스테이지별 몬스터 스텟'!X1363*'(참고)타워 스텟 가치'!$V$17,'스테이지별 몬스터 스텟'!Y1363*'(참고)타워 스텟 가치'!$W$17,'스테이지별 몬스터 스텟'!Z1363*'(참고)타워 스텟 가치'!$X$17,'스테이지별 몬스터 스텟'!AA1363*'(참고)타워 스텟 가치'!$Y$17)</f>
        <v>850711.87125000346</v>
      </c>
      <c r="AC1363">
        <v>2</v>
      </c>
      <c r="AD1363">
        <f>VLOOKUP($F1363,'(참고)타워 스텟 가치'!$B$12:$L$16,AD$2,0)+(VLOOKUP($F1363,'(참고)타워 스텟 가치'!$B$12:$L$16,AD$2,0)*$E1363)</f>
        <v>926.43750000000398</v>
      </c>
      <c r="AE1363">
        <f>VLOOKUP($F1363,'(참고)타워 스텟 가치'!$B$12:$L$16,AE$2,0)+(VLOOKUP($F1363,'(참고)타워 스텟 가치'!$B$12:$L$16,AE$2,0)*$E1363)</f>
        <v>1111.7250000000047</v>
      </c>
      <c r="AF1363">
        <f>VLOOKUP($F1363,'(참고)타워 스텟 가치'!$B$12:$L$16,AF$2,0)+(VLOOKUP($F1363,'(참고)타워 스텟 가치'!$B$12:$L$16,AF$2,0)*$E1363)</f>
        <v>549000.00000000233</v>
      </c>
      <c r="AG1363">
        <f>VLOOKUP($F1363,'(참고)타워 스텟 가치'!$B$12:$L$16,AG$2,0)+(VLOOKUP($F1363,'(참고)타워 스텟 가치'!$B$12:$L$16,AG$2,0)*$E1363)</f>
        <v>5558.6250000000236</v>
      </c>
      <c r="AH1363">
        <f>VLOOKUP($F1363,'(참고)타워 스텟 가치'!$B$12:$L$16,AH$2,0)+(VLOOKUP($F1363,'(참고)타워 스텟 가치'!$B$12:$L$16,AH$2,0)*$E1363)</f>
        <v>185.28750000000079</v>
      </c>
      <c r="AI1363">
        <f>VLOOKUP($F1363,'(참고)타워 스텟 가치'!$B$12:$L$16,AI$2,0)+(VLOOKUP($F1363,'(참고)타워 스텟 가치'!$B$12:$L$16,AI$2,0)*$E1363)</f>
        <v>32.940000000000133</v>
      </c>
      <c r="AJ1363">
        <f>VLOOKUP($F1363,'(참고)타워 스텟 가치'!$B$12:$L$16,AJ$2,0)+(VLOOKUP($F1363,'(참고)타워 스텟 가치'!$B$12:$L$16,AJ$2,0)*$E1363)</f>
        <v>0</v>
      </c>
      <c r="AK1363">
        <f>VLOOKUP($F1363,'(참고)타워 스텟 가치'!$B$12:$L$16,AK$2,0)+(VLOOKUP($F1363,'(참고)타워 스텟 가치'!$B$12:$L$16,AK$2,0)*$E1363)</f>
        <v>0</v>
      </c>
      <c r="AL1363">
        <f>VLOOKUP($F1363,'(참고)타워 스텟 가치'!$B$12:$L$16,AL$2,0)+(VLOOKUP($F1363,'(참고)타워 스텟 가치'!$B$12:$L$16,AL$2,0)*$E1363)</f>
        <v>219.60000000000093</v>
      </c>
      <c r="AM1363">
        <f>SUM('스테이지별 몬스터 스텟'!AD1363*'(참고)타워 스텟 가치'!$Q$17,'스테이지별 몬스터 스텟'!AE1363*'(참고)타워 스텟 가치'!$R$17,'스테이지별 몬스터 스텟'!AF1363*'(참고)타워 스텟 가치'!$S$17,'스테이지별 몬스터 스텟'!AG1363*'(참고)타워 스텟 가치'!$T$17,'스테이지별 몬스터 스텟'!AH1363*'(참고)타워 스텟 가치'!$U$17,'스테이지별 몬스터 스텟'!AI1363*'(참고)타워 스텟 가치'!$V$17,'스테이지별 몬스터 스텟'!AJ1363*'(참고)타워 스텟 가치'!$W$17,'스테이지별 몬스터 스텟'!AK1363*'(참고)타워 스텟 가치'!$X$17,'스테이지별 몬스터 스텟'!AL1363*'(참고)타워 스텟 가치'!$Y$17)</f>
        <v>838980.42750000337</v>
      </c>
      <c r="AN1363">
        <v>3</v>
      </c>
    </row>
    <row r="1364" spans="3:40" x14ac:dyDescent="0.3">
      <c r="C1364">
        <v>5</v>
      </c>
      <c r="D1364">
        <f t="shared" si="65"/>
        <v>272</v>
      </c>
      <c r="E1364" s="52">
        <f>VLOOKUP(D1364,'스테이지별 난이도 설정'!B:C,2,0)</f>
        <v>108.80000000000047</v>
      </c>
      <c r="F1364" t="str">
        <f t="shared" si="66"/>
        <v>스페셜</v>
      </c>
      <c r="G1364">
        <f t="shared" si="64"/>
        <v>6</v>
      </c>
      <c r="H1364">
        <f>VLOOKUP($F1364,'(참고)타워 스텟 가치'!$B$2:$L$6,H$2,0)+(VLOOKUP($F1364,'(참고)타워 스텟 가치'!$B$2:$L$6,H$2,0)*$E1364)</f>
        <v>4168.9687500000173</v>
      </c>
      <c r="I1364">
        <f>VLOOKUP($F1364,'(참고)타워 스텟 가치'!$B$2:$L$6,I$2,0)+(VLOOKUP($F1364,'(참고)타워 스텟 가치'!$B$2:$L$6,I$2,0)*$E1364)</f>
        <v>833.79375000000357</v>
      </c>
      <c r="J1364">
        <f>VLOOKUP($F1364,'(참고)타워 스텟 가치'!$B$2:$L$6,J$2,0)+(VLOOKUP($F1364,'(참고)타워 스텟 가치'!$B$2:$L$6,J$2,0)*$E1364)</f>
        <v>549000.00000000233</v>
      </c>
      <c r="K1364">
        <f>VLOOKUP($F1364,'(참고)타워 스텟 가치'!$B$2:$L$6,K$2,0)+(VLOOKUP($F1364,'(참고)타워 스텟 가치'!$B$2:$L$6,K$2,0)*$E1364)</f>
        <v>16675.875000000069</v>
      </c>
      <c r="L1364">
        <f>VLOOKUP($F1364,'(참고)타워 스텟 가치'!$B$2:$L$6,L$2,0)+(VLOOKUP($F1364,'(참고)타워 스텟 가치'!$B$2:$L$6,L$2,0)*$E1364)</f>
        <v>277.93125000000117</v>
      </c>
      <c r="M1364">
        <f>VLOOKUP($F1364,'(참고)타워 스텟 가치'!$B$2:$L$6,M$2,0)+(VLOOKUP($F1364,'(참고)타워 스텟 가치'!$B$2:$L$6,M$2,0)*$E1364)</f>
        <v>32.940000000000133</v>
      </c>
      <c r="N1364">
        <f>VLOOKUP($F1364,'(참고)타워 스텟 가치'!$B$2:$L$6,N$2,0)+(VLOOKUP($F1364,'(참고)타워 스텟 가치'!$B$2:$L$6,N$2,0)*$E1364)</f>
        <v>0</v>
      </c>
      <c r="O1364">
        <f>VLOOKUP($F1364,'(참고)타워 스텟 가치'!$B$2:$L$6,O$2,0)+(VLOOKUP($F1364,'(참고)타워 스텟 가치'!$B$2:$L$6,O$2,0)*$E1364)</f>
        <v>0</v>
      </c>
      <c r="P1364">
        <f>VLOOKUP($F1364,'(참고)타워 스텟 가치'!$B$2:$L$6,P$2,0)+(VLOOKUP($F1364,'(참고)타워 스텟 가치'!$B$2:$L$6,P$2,0)*$E1364)</f>
        <v>109.80000000000047</v>
      </c>
      <c r="Q1364">
        <f>SUM('스테이지별 몬스터 스텟'!H1364*'(참고)타워 스텟 가치'!$Q$17,'스테이지별 몬스터 스텟'!I1364*'(참고)타워 스텟 가치'!$R$17,'스테이지별 몬스터 스텟'!J1364*'(참고)타워 스텟 가치'!$S$17,'스테이지별 몬스터 스텟'!K1364*'(참고)타워 스텟 가치'!$T$17,'스테이지별 몬스터 스텟'!L1364*'(참고)타워 스텟 가치'!$U$17,'스테이지별 몬스터 스텟'!M1364*'(참고)타워 스텟 가치'!$V$17,'스테이지별 몬스터 스텟'!N1364*'(참고)타워 스텟 가치'!$W$17,'스테이지별 몬스터 스텟'!O1364*'(참고)타워 스텟 가치'!$X$17,'스테이지별 몬스터 스텟'!P1364*'(참고)타워 스텟 가치'!$Y$17)</f>
        <v>867248.78062500362</v>
      </c>
      <c r="R1364">
        <v>1</v>
      </c>
      <c r="S1364">
        <f>VLOOKUP($F1364,'(참고)타워 스텟 가치'!$B$7:$L$11,S$2,0)+(VLOOKUP($F1364,'(참고)타워 스텟 가치'!$B$7:$L$11,S$2,0)*$E1364)</f>
        <v>1389.6562500000059</v>
      </c>
      <c r="T1364">
        <f>VLOOKUP($F1364,'(참고)타워 스텟 가치'!$B$7:$L$11,T$2,0)+(VLOOKUP($F1364,'(참고)타워 스텟 가치'!$B$7:$L$11,T$2,0)*$E1364)</f>
        <v>2501.3812500000108</v>
      </c>
      <c r="U1364">
        <f>VLOOKUP($F1364,'(참고)타워 스텟 가치'!$B$7:$L$11,U$2,0)+(VLOOKUP($F1364,'(참고)타워 스텟 가치'!$B$7:$L$11,U$2,0)*$E1364)</f>
        <v>549000.00000000233</v>
      </c>
      <c r="V1364">
        <f>VLOOKUP($F1364,'(참고)타워 스텟 가치'!$B$7:$L$11,V$2,0)+(VLOOKUP($F1364,'(참고)타워 스텟 가치'!$B$7:$L$11,V$2,0)*$E1364)</f>
        <v>16675.875000000069</v>
      </c>
      <c r="W1364">
        <f>VLOOKUP($F1364,'(참고)타워 스텟 가치'!$B$7:$L$11,W$2,0)+(VLOOKUP($F1364,'(참고)타워 스텟 가치'!$B$7:$L$11,W$2,0)*$E1364)</f>
        <v>277.93125000000117</v>
      </c>
      <c r="X1364">
        <f>VLOOKUP($F1364,'(참고)타워 스텟 가치'!$B$7:$L$11,X$2,0)+(VLOOKUP($F1364,'(참고)타워 스텟 가치'!$B$7:$L$11,X$2,0)*$E1364)</f>
        <v>32.940000000000133</v>
      </c>
      <c r="Y1364">
        <f>VLOOKUP($F1364,'(참고)타워 스텟 가치'!$B$7:$L$11,Y$2,0)+(VLOOKUP($F1364,'(참고)타워 스텟 가치'!$B$7:$L$11,Y$2,0)*$E1364)</f>
        <v>0</v>
      </c>
      <c r="Z1364">
        <f>VLOOKUP($F1364,'(참고)타워 스텟 가치'!$B$7:$L$11,Z$2,0)+(VLOOKUP($F1364,'(참고)타워 스텟 가치'!$B$7:$L$11,Z$2,0)*$E1364)</f>
        <v>0</v>
      </c>
      <c r="AA1364">
        <f>VLOOKUP($F1364,'(참고)타워 스텟 가치'!$B$7:$L$11,AA$2,0)+(VLOOKUP($F1364,'(참고)타워 스텟 가치'!$B$7:$L$11,AA$2,0)*$E1364)</f>
        <v>109.80000000000047</v>
      </c>
      <c r="AB1364">
        <f>SUM('스테이지별 몬스터 스텟'!S1364*'(참고)타워 스텟 가치'!$Q$17,'스테이지별 몬스터 스텟'!T1364*'(참고)타워 스텟 가치'!$R$17,'스테이지별 몬스터 스텟'!U1364*'(참고)타워 스텟 가치'!$S$17,'스테이지별 몬스터 스텟'!V1364*'(참고)타워 스텟 가치'!$T$17,'스테이지별 몬스터 스텟'!W1364*'(참고)타워 스텟 가치'!$U$17,'스테이지별 몬스터 스텟'!X1364*'(참고)타워 스텟 가치'!$V$17,'스테이지별 몬스터 스텟'!Y1364*'(참고)타워 스텟 가치'!$W$17,'스테이지별 몬스터 스텟'!Z1364*'(참고)타워 스텟 가치'!$X$17,'스테이지별 몬스터 스텟'!AA1364*'(참고)타워 스텟 가치'!$Y$17)</f>
        <v>864191.5368750036</v>
      </c>
      <c r="AC1364">
        <v>2</v>
      </c>
      <c r="AD1364">
        <f>VLOOKUP($F1364,'(참고)타워 스텟 가치'!$B$12:$L$16,AD$2,0)+(VLOOKUP($F1364,'(참고)타워 스텟 가치'!$B$12:$L$16,AD$2,0)*$E1364)</f>
        <v>1389.6562500000059</v>
      </c>
      <c r="AE1364">
        <f>VLOOKUP($F1364,'(참고)타워 스텟 가치'!$B$12:$L$16,AE$2,0)+(VLOOKUP($F1364,'(참고)타워 스텟 가치'!$B$12:$L$16,AE$2,0)*$E1364)</f>
        <v>1667.5875000000071</v>
      </c>
      <c r="AF1364">
        <f>VLOOKUP($F1364,'(참고)타워 스텟 가치'!$B$12:$L$16,AF$2,0)+(VLOOKUP($F1364,'(참고)타워 스텟 가치'!$B$12:$L$16,AF$2,0)*$E1364)</f>
        <v>549000.00000000233</v>
      </c>
      <c r="AG1364">
        <f>VLOOKUP($F1364,'(참고)타워 스텟 가치'!$B$12:$L$16,AG$2,0)+(VLOOKUP($F1364,'(참고)타워 스텟 가치'!$B$12:$L$16,AG$2,0)*$E1364)</f>
        <v>8337.9375000000346</v>
      </c>
      <c r="AH1364">
        <f>VLOOKUP($F1364,'(참고)타워 스텟 가치'!$B$12:$L$16,AH$2,0)+(VLOOKUP($F1364,'(참고)타워 스텟 가치'!$B$12:$L$16,AH$2,0)*$E1364)</f>
        <v>277.93125000000117</v>
      </c>
      <c r="AI1364">
        <f>VLOOKUP($F1364,'(참고)타워 스텟 가치'!$B$12:$L$16,AI$2,0)+(VLOOKUP($F1364,'(참고)타워 스텟 가치'!$B$12:$L$16,AI$2,0)*$E1364)</f>
        <v>32.940000000000133</v>
      </c>
      <c r="AJ1364">
        <f>VLOOKUP($F1364,'(참고)타워 스텟 가치'!$B$12:$L$16,AJ$2,0)+(VLOOKUP($F1364,'(참고)타워 스텟 가치'!$B$12:$L$16,AJ$2,0)*$E1364)</f>
        <v>0</v>
      </c>
      <c r="AK1364">
        <f>VLOOKUP($F1364,'(참고)타워 스텟 가치'!$B$12:$L$16,AK$2,0)+(VLOOKUP($F1364,'(참고)타워 스텟 가치'!$B$12:$L$16,AK$2,0)*$E1364)</f>
        <v>0</v>
      </c>
      <c r="AL1364">
        <f>VLOOKUP($F1364,'(참고)타워 스텟 가치'!$B$12:$L$16,AL$2,0)+(VLOOKUP($F1364,'(참고)타워 스텟 가치'!$B$12:$L$16,AL$2,0)*$E1364)</f>
        <v>219.60000000000093</v>
      </c>
      <c r="AM1364">
        <f>SUM('스테이지별 몬스터 스텟'!AD1364*'(참고)타워 스텟 가치'!$Q$17,'스테이지별 몬스터 스텟'!AE1364*'(참고)타워 스텟 가치'!$R$17,'스테이지별 몬스터 스텟'!AF1364*'(참고)타워 스텟 가치'!$S$17,'스테이지별 몬스터 스텟'!AG1364*'(참고)타워 스텟 가치'!$T$17,'스테이지별 몬스터 스텟'!AH1364*'(참고)타워 스텟 가치'!$U$17,'스테이지별 몬스터 스텟'!AI1364*'(참고)타워 스텟 가치'!$V$17,'스테이지별 몬스터 스텟'!AJ1364*'(참고)타워 스텟 가치'!$W$17,'스테이지별 몬스터 스텟'!AK1364*'(참고)타워 스텟 가치'!$X$17,'스테이지별 몬스터 스텟'!AL1364*'(참고)타워 스텟 가치'!$Y$17)</f>
        <v>846484.57125000353</v>
      </c>
      <c r="AN1364">
        <v>3</v>
      </c>
    </row>
    <row r="1365" spans="3:40" x14ac:dyDescent="0.3">
      <c r="C1365">
        <v>1</v>
      </c>
      <c r="D1365">
        <f t="shared" si="65"/>
        <v>273</v>
      </c>
      <c r="E1365" s="52">
        <f>VLOOKUP(D1365,'스테이지별 난이도 설정'!B:C,2,0)</f>
        <v>109.20000000000047</v>
      </c>
      <c r="F1365" t="str">
        <f t="shared" si="66"/>
        <v>일반</v>
      </c>
      <c r="G1365">
        <f t="shared" si="64"/>
        <v>6</v>
      </c>
      <c r="H1365">
        <f>VLOOKUP($F1365,'(참고)타워 스텟 가치'!$B$2:$L$6,H$2,0)+(VLOOKUP($F1365,'(참고)타워 스텟 가치'!$B$2:$L$6,H$2,0)*$E1365)</f>
        <v>826.50000000000352</v>
      </c>
      <c r="I1365">
        <f>VLOOKUP($F1365,'(참고)타워 스텟 가치'!$B$2:$L$6,I$2,0)+(VLOOKUP($F1365,'(참고)타워 스텟 가치'!$B$2:$L$6,I$2,0)*$E1365)</f>
        <v>165.30000000000069</v>
      </c>
      <c r="J1365">
        <f>VLOOKUP($F1365,'(참고)타워 스텟 가치'!$B$2:$L$6,J$2,0)+(VLOOKUP($F1365,'(참고)타워 스텟 가치'!$B$2:$L$6,J$2,0)*$E1365)</f>
        <v>551000.00000000233</v>
      </c>
      <c r="K1365">
        <f>VLOOKUP($F1365,'(참고)타워 스텟 가치'!$B$2:$L$6,K$2,0)+(VLOOKUP($F1365,'(참고)타워 스텟 가치'!$B$2:$L$6,K$2,0)*$E1365)</f>
        <v>3306.0000000000141</v>
      </c>
      <c r="L1365">
        <f>VLOOKUP($F1365,'(참고)타워 스텟 가치'!$B$2:$L$6,L$2,0)+(VLOOKUP($F1365,'(참고)타워 스텟 가치'!$B$2:$L$6,L$2,0)*$E1365)</f>
        <v>55.100000000000236</v>
      </c>
      <c r="M1365">
        <f>VLOOKUP($F1365,'(참고)타워 스텟 가치'!$B$2:$L$6,M$2,0)+(VLOOKUP($F1365,'(참고)타워 스텟 가치'!$B$2:$L$6,M$2,0)*$E1365)</f>
        <v>33.060000000000137</v>
      </c>
      <c r="N1365">
        <f>VLOOKUP($F1365,'(참고)타워 스텟 가치'!$B$2:$L$6,N$2,0)+(VLOOKUP($F1365,'(참고)타워 스텟 가치'!$B$2:$L$6,N$2,0)*$E1365)</f>
        <v>0</v>
      </c>
      <c r="O1365">
        <f>VLOOKUP($F1365,'(참고)타워 스텟 가치'!$B$2:$L$6,O$2,0)+(VLOOKUP($F1365,'(참고)타워 스텟 가치'!$B$2:$L$6,O$2,0)*$E1365)</f>
        <v>0</v>
      </c>
      <c r="P1365">
        <f>VLOOKUP($F1365,'(참고)타워 스텟 가치'!$B$2:$L$6,P$2,0)+(VLOOKUP($F1365,'(참고)타워 스텟 가치'!$B$2:$L$6,P$2,0)*$E1365)</f>
        <v>77.140000000000327</v>
      </c>
      <c r="Q1365">
        <f>SUM('스테이지별 몬스터 스텟'!H1365*'(참고)타워 스텟 가치'!$Q$17,'스테이지별 몬스터 스텟'!I1365*'(참고)타워 스텟 가치'!$R$17,'스테이지별 몬스터 스텟'!J1365*'(참고)타워 스텟 가치'!$S$17,'스테이지별 몬스터 스텟'!K1365*'(참고)타워 스텟 가치'!$T$17,'스테이지별 몬스터 스텟'!L1365*'(참고)타워 스텟 가치'!$U$17,'스테이지별 몬스터 스텟'!M1365*'(참고)타워 스텟 가치'!$V$17,'스테이지별 몬스터 스텟'!N1365*'(참고)타워 스텟 가치'!$W$17,'스테이지별 몬스터 스텟'!O1365*'(참고)타워 스텟 가치'!$X$17,'스테이지별 몬스터 스텟'!P1365*'(참고)타워 스텟 가치'!$Y$17)</f>
        <v>835310.49000000348</v>
      </c>
      <c r="R1365">
        <v>1</v>
      </c>
      <c r="S1365">
        <f>VLOOKUP($F1365,'(참고)타워 스텟 가치'!$B$7:$L$11,S$2,0)+(VLOOKUP($F1365,'(참고)타워 스텟 가치'!$B$7:$L$11,S$2,0)*$E1365)</f>
        <v>275.50000000000119</v>
      </c>
      <c r="T1365">
        <f>VLOOKUP($F1365,'(참고)타워 스텟 가치'!$B$7:$L$11,T$2,0)+(VLOOKUP($F1365,'(참고)타워 스텟 가치'!$B$7:$L$11,T$2,0)*$E1365)</f>
        <v>495.90000000000214</v>
      </c>
      <c r="U1365">
        <f>VLOOKUP($F1365,'(참고)타워 스텟 가치'!$B$7:$L$11,U$2,0)+(VLOOKUP($F1365,'(참고)타워 스텟 가치'!$B$7:$L$11,U$2,0)*$E1365)</f>
        <v>551000.00000000233</v>
      </c>
      <c r="V1365">
        <f>VLOOKUP($F1365,'(참고)타워 스텟 가치'!$B$7:$L$11,V$2,0)+(VLOOKUP($F1365,'(참고)타워 스텟 가치'!$B$7:$L$11,V$2,0)*$E1365)</f>
        <v>3306.0000000000141</v>
      </c>
      <c r="W1365">
        <f>VLOOKUP($F1365,'(참고)타워 스텟 가치'!$B$7:$L$11,W$2,0)+(VLOOKUP($F1365,'(참고)타워 스텟 가치'!$B$7:$L$11,W$2,0)*$E1365)</f>
        <v>55.100000000000236</v>
      </c>
      <c r="X1365">
        <f>VLOOKUP($F1365,'(참고)타워 스텟 가치'!$B$7:$L$11,X$2,0)+(VLOOKUP($F1365,'(참고)타워 스텟 가치'!$B$7:$L$11,X$2,0)*$E1365)</f>
        <v>33.060000000000137</v>
      </c>
      <c r="Y1365">
        <f>VLOOKUP($F1365,'(참고)타워 스텟 가치'!$B$7:$L$11,Y$2,0)+(VLOOKUP($F1365,'(참고)타워 스텟 가치'!$B$7:$L$11,Y$2,0)*$E1365)</f>
        <v>0</v>
      </c>
      <c r="Z1365">
        <f>VLOOKUP($F1365,'(참고)타워 스텟 가치'!$B$7:$L$11,Z$2,0)+(VLOOKUP($F1365,'(참고)타워 스텟 가치'!$B$7:$L$11,Z$2,0)*$E1365)</f>
        <v>0</v>
      </c>
      <c r="AA1365">
        <f>VLOOKUP($F1365,'(참고)타워 스텟 가치'!$B$7:$L$11,AA$2,0)+(VLOOKUP($F1365,'(참고)타워 스텟 가치'!$B$7:$L$11,AA$2,0)*$E1365)</f>
        <v>77.140000000000327</v>
      </c>
      <c r="AB1365">
        <f>SUM('스테이지별 몬스터 스텟'!S1365*'(참고)타워 스텟 가치'!$Q$17,'스테이지별 몬스터 스텟'!T1365*'(참고)타워 스텟 가치'!$R$17,'스테이지별 몬스터 스텟'!U1365*'(참고)타워 스텟 가치'!$S$17,'스테이지별 몬스터 스텟'!V1365*'(참고)타워 스텟 가치'!$T$17,'스테이지별 몬스터 스텟'!W1365*'(참고)타워 스텟 가치'!$U$17,'스테이지별 몬스터 스텟'!X1365*'(참고)타워 스텟 가치'!$V$17,'스테이지별 몬스터 스텟'!Y1365*'(참고)타워 스텟 가치'!$W$17,'스테이지별 몬스터 스텟'!Z1365*'(참고)타워 스텟 가치'!$X$17,'스테이지별 몬스터 스텟'!AA1365*'(참고)타워 스텟 가치'!$Y$17)</f>
        <v>834704.39000000351</v>
      </c>
      <c r="AC1365">
        <v>2</v>
      </c>
      <c r="AD1365">
        <f>VLOOKUP($F1365,'(참고)타워 스텟 가치'!$B$12:$L$16,AD$2,0)+(VLOOKUP($F1365,'(참고)타워 스텟 가치'!$B$12:$L$16,AD$2,0)*$E1365)</f>
        <v>275.50000000000119</v>
      </c>
      <c r="AE1365">
        <f>VLOOKUP($F1365,'(참고)타워 스텟 가치'!$B$12:$L$16,AE$2,0)+(VLOOKUP($F1365,'(참고)타워 스텟 가치'!$B$12:$L$16,AE$2,0)*$E1365)</f>
        <v>330.60000000000139</v>
      </c>
      <c r="AF1365">
        <f>VLOOKUP($F1365,'(참고)타워 스텟 가치'!$B$12:$L$16,AF$2,0)+(VLOOKUP($F1365,'(참고)타워 스텟 가치'!$B$12:$L$16,AF$2,0)*$E1365)</f>
        <v>551000.00000000233</v>
      </c>
      <c r="AG1365">
        <f>VLOOKUP($F1365,'(참고)타워 스텟 가치'!$B$12:$L$16,AG$2,0)+(VLOOKUP($F1365,'(참고)타워 스텟 가치'!$B$12:$L$16,AG$2,0)*$E1365)</f>
        <v>1653.000000000007</v>
      </c>
      <c r="AH1365">
        <f>VLOOKUP($F1365,'(참고)타워 스텟 가치'!$B$12:$L$16,AH$2,0)+(VLOOKUP($F1365,'(참고)타워 스텟 가치'!$B$12:$L$16,AH$2,0)*$E1365)</f>
        <v>55.100000000000236</v>
      </c>
      <c r="AI1365">
        <f>VLOOKUP($F1365,'(참고)타워 스텟 가치'!$B$12:$L$16,AI$2,0)+(VLOOKUP($F1365,'(참고)타워 스텟 가치'!$B$12:$L$16,AI$2,0)*$E1365)</f>
        <v>33.060000000000137</v>
      </c>
      <c r="AJ1365">
        <f>VLOOKUP($F1365,'(참고)타워 스텟 가치'!$B$12:$L$16,AJ$2,0)+(VLOOKUP($F1365,'(참고)타워 스텟 가치'!$B$12:$L$16,AJ$2,0)*$E1365)</f>
        <v>0</v>
      </c>
      <c r="AK1365">
        <f>VLOOKUP($F1365,'(참고)타워 스텟 가치'!$B$12:$L$16,AK$2,0)+(VLOOKUP($F1365,'(참고)타워 스텟 가치'!$B$12:$L$16,AK$2,0)*$E1365)</f>
        <v>0</v>
      </c>
      <c r="AL1365">
        <f>VLOOKUP($F1365,'(참고)타워 스텟 가치'!$B$12:$L$16,AL$2,0)+(VLOOKUP($F1365,'(참고)타워 스텟 가치'!$B$12:$L$16,AL$2,0)*$E1365)</f>
        <v>154.28000000000065</v>
      </c>
      <c r="AM1365">
        <f>SUM('스테이지별 몬스터 스텟'!AD1365*'(참고)타워 스텟 가치'!$Q$17,'스테이지별 몬스터 스텟'!AE1365*'(참고)타워 스텟 가치'!$R$17,'스테이지별 몬스터 스텟'!AF1365*'(참고)타워 스텟 가치'!$S$17,'스테이지별 몬스터 스텟'!AG1365*'(참고)타워 스텟 가치'!$T$17,'스테이지별 몬스터 스텟'!AH1365*'(참고)타워 스텟 가치'!$U$17,'스테이지별 몬스터 스텟'!AI1365*'(참고)타워 스텟 가치'!$V$17,'스테이지별 몬스터 스텟'!AJ1365*'(참고)타워 스텟 가치'!$W$17,'스테이지별 몬스터 스텟'!AK1365*'(참고)타워 스텟 가치'!$X$17,'스테이지별 몬스터 스텟'!AL1365*'(참고)타워 스텟 가치'!$Y$17)</f>
        <v>831304.72000000358</v>
      </c>
      <c r="AN1365">
        <v>3</v>
      </c>
    </row>
    <row r="1366" spans="3:40" x14ac:dyDescent="0.3">
      <c r="C1366">
        <v>2</v>
      </c>
      <c r="D1366">
        <f t="shared" si="65"/>
        <v>273</v>
      </c>
      <c r="E1366" s="52">
        <f>VLOOKUP(D1366,'스테이지별 난이도 설정'!B:C,2,0)</f>
        <v>109.20000000000047</v>
      </c>
      <c r="F1366" t="str">
        <f t="shared" si="66"/>
        <v>레어</v>
      </c>
      <c r="G1366">
        <f t="shared" si="64"/>
        <v>6</v>
      </c>
      <c r="H1366">
        <f>VLOOKUP($F1366,'(참고)타워 스텟 가치'!$B$2:$L$6,H$2,0)+(VLOOKUP($F1366,'(참고)타워 스텟 가치'!$B$2:$L$6,H$2,0)*$E1366)</f>
        <v>1239.7500000000052</v>
      </c>
      <c r="I1366">
        <f>VLOOKUP($F1366,'(참고)타워 스텟 가치'!$B$2:$L$6,I$2,0)+(VLOOKUP($F1366,'(참고)타워 스텟 가치'!$B$2:$L$6,I$2,0)*$E1366)</f>
        <v>247.95000000000107</v>
      </c>
      <c r="J1366">
        <f>VLOOKUP($F1366,'(참고)타워 스텟 가치'!$B$2:$L$6,J$2,0)+(VLOOKUP($F1366,'(참고)타워 스텟 가치'!$B$2:$L$6,J$2,0)*$E1366)</f>
        <v>551000.00000000233</v>
      </c>
      <c r="K1366">
        <f>VLOOKUP($F1366,'(참고)타워 스텟 가치'!$B$2:$L$6,K$2,0)+(VLOOKUP($F1366,'(참고)타워 스텟 가치'!$B$2:$L$6,K$2,0)*$E1366)</f>
        <v>4959.0000000000209</v>
      </c>
      <c r="L1366">
        <f>VLOOKUP($F1366,'(참고)타워 스텟 가치'!$B$2:$L$6,L$2,0)+(VLOOKUP($F1366,'(참고)타워 스텟 가치'!$B$2:$L$6,L$2,0)*$E1366)</f>
        <v>82.650000000000347</v>
      </c>
      <c r="M1366">
        <f>VLOOKUP($F1366,'(참고)타워 스텟 가치'!$B$2:$L$6,M$2,0)+(VLOOKUP($F1366,'(참고)타워 스텟 가치'!$B$2:$L$6,M$2,0)*$E1366)</f>
        <v>33.060000000000137</v>
      </c>
      <c r="N1366">
        <f>VLOOKUP($F1366,'(참고)타워 스텟 가치'!$B$2:$L$6,N$2,0)+(VLOOKUP($F1366,'(참고)타워 스텟 가치'!$B$2:$L$6,N$2,0)*$E1366)</f>
        <v>0</v>
      </c>
      <c r="O1366">
        <f>VLOOKUP($F1366,'(참고)타워 스텟 가치'!$B$2:$L$6,O$2,0)+(VLOOKUP($F1366,'(참고)타워 스텟 가치'!$B$2:$L$6,O$2,0)*$E1366)</f>
        <v>0</v>
      </c>
      <c r="P1366">
        <f>VLOOKUP($F1366,'(참고)타워 스텟 가치'!$B$2:$L$6,P$2,0)+(VLOOKUP($F1366,'(참고)타워 스텟 가치'!$B$2:$L$6,P$2,0)*$E1366)</f>
        <v>77.140000000000327</v>
      </c>
      <c r="Q1366">
        <f>SUM('스테이지별 몬스터 스텟'!H1366*'(참고)타워 스텟 가치'!$Q$17,'스테이지별 몬스터 스텟'!I1366*'(참고)타워 스텟 가치'!$R$17,'스테이지별 몬스터 스텟'!J1366*'(참고)타워 스텟 가치'!$S$17,'스테이지별 몬스터 스텟'!K1366*'(참고)타워 스텟 가치'!$T$17,'스테이지별 몬스터 스텟'!L1366*'(참고)타워 스텟 가치'!$U$17,'스테이지별 몬스터 스텟'!M1366*'(참고)타워 스텟 가치'!$V$17,'스테이지별 몬스터 스텟'!N1366*'(참고)타워 스텟 가치'!$W$17,'스테이지별 몬스터 스텟'!O1366*'(참고)타워 스텟 가치'!$X$17,'스테이지별 몬스터 스텟'!P1366*'(참고)타워 스텟 가치'!$Y$17)</f>
        <v>839622.06500000367</v>
      </c>
      <c r="R1366">
        <v>1</v>
      </c>
      <c r="S1366">
        <f>VLOOKUP($F1366,'(참고)타워 스텟 가치'!$B$7:$L$11,S$2,0)+(VLOOKUP($F1366,'(참고)타워 스텟 가치'!$B$7:$L$11,S$2,0)*$E1366)</f>
        <v>413.25000000000176</v>
      </c>
      <c r="T1366">
        <f>VLOOKUP($F1366,'(참고)타워 스텟 가치'!$B$7:$L$11,T$2,0)+(VLOOKUP($F1366,'(참고)타워 스텟 가치'!$B$7:$L$11,T$2,0)*$E1366)</f>
        <v>743.85000000000321</v>
      </c>
      <c r="U1366">
        <f>VLOOKUP($F1366,'(참고)타워 스텟 가치'!$B$7:$L$11,U$2,0)+(VLOOKUP($F1366,'(참고)타워 스텟 가치'!$B$7:$L$11,U$2,0)*$E1366)</f>
        <v>551000.00000000233</v>
      </c>
      <c r="V1366">
        <f>VLOOKUP($F1366,'(참고)타워 스텟 가치'!$B$7:$L$11,V$2,0)+(VLOOKUP($F1366,'(참고)타워 스텟 가치'!$B$7:$L$11,V$2,0)*$E1366)</f>
        <v>4959.0000000000209</v>
      </c>
      <c r="W1366">
        <f>VLOOKUP($F1366,'(참고)타워 스텟 가치'!$B$7:$L$11,W$2,0)+(VLOOKUP($F1366,'(참고)타워 스텟 가치'!$B$7:$L$11,W$2,0)*$E1366)</f>
        <v>82.650000000000347</v>
      </c>
      <c r="X1366">
        <f>VLOOKUP($F1366,'(참고)타워 스텟 가치'!$B$7:$L$11,X$2,0)+(VLOOKUP($F1366,'(참고)타워 스텟 가치'!$B$7:$L$11,X$2,0)*$E1366)</f>
        <v>33.060000000000137</v>
      </c>
      <c r="Y1366">
        <f>VLOOKUP($F1366,'(참고)타워 스텟 가치'!$B$7:$L$11,Y$2,0)+(VLOOKUP($F1366,'(참고)타워 스텟 가치'!$B$7:$L$11,Y$2,0)*$E1366)</f>
        <v>0</v>
      </c>
      <c r="Z1366">
        <f>VLOOKUP($F1366,'(참고)타워 스텟 가치'!$B$7:$L$11,Z$2,0)+(VLOOKUP($F1366,'(참고)타워 스텟 가치'!$B$7:$L$11,Z$2,0)*$E1366)</f>
        <v>0</v>
      </c>
      <c r="AA1366">
        <f>VLOOKUP($F1366,'(참고)타워 스텟 가치'!$B$7:$L$11,AA$2,0)+(VLOOKUP($F1366,'(참고)타워 스텟 가치'!$B$7:$L$11,AA$2,0)*$E1366)</f>
        <v>77.140000000000327</v>
      </c>
      <c r="AB1366">
        <f>SUM('스테이지별 몬스터 스텟'!S1366*'(참고)타워 스텟 가치'!$Q$17,'스테이지별 몬스터 스텟'!T1366*'(참고)타워 스텟 가치'!$R$17,'스테이지별 몬스터 스텟'!U1366*'(참고)타워 스텟 가치'!$S$17,'스테이지별 몬스터 스텟'!V1366*'(참고)타워 스텟 가치'!$T$17,'스테이지별 몬스터 스텟'!W1366*'(참고)타워 스텟 가치'!$U$17,'스테이지별 몬스터 스텟'!X1366*'(참고)타워 스텟 가치'!$V$17,'스테이지별 몬스터 스텟'!Y1366*'(참고)타워 스텟 가치'!$W$17,'스테이지별 몬스터 스텟'!Z1366*'(참고)타워 스텟 가치'!$X$17,'스테이지별 몬스터 스텟'!AA1366*'(참고)타워 스텟 가치'!$Y$17)</f>
        <v>838712.91500000365</v>
      </c>
      <c r="AC1366">
        <v>2</v>
      </c>
      <c r="AD1366">
        <f>VLOOKUP($F1366,'(참고)타워 스텟 가치'!$B$12:$L$16,AD$2,0)+(VLOOKUP($F1366,'(참고)타워 스텟 가치'!$B$12:$L$16,AD$2,0)*$E1366)</f>
        <v>413.25000000000176</v>
      </c>
      <c r="AE1366">
        <f>VLOOKUP($F1366,'(참고)타워 스텟 가치'!$B$12:$L$16,AE$2,0)+(VLOOKUP($F1366,'(참고)타워 스텟 가치'!$B$12:$L$16,AE$2,0)*$E1366)</f>
        <v>495.90000000000214</v>
      </c>
      <c r="AF1366">
        <f>VLOOKUP($F1366,'(참고)타워 스텟 가치'!$B$12:$L$16,AF$2,0)+(VLOOKUP($F1366,'(참고)타워 스텟 가치'!$B$12:$L$16,AF$2,0)*$E1366)</f>
        <v>551000.00000000233</v>
      </c>
      <c r="AG1366">
        <f>VLOOKUP($F1366,'(참고)타워 스텟 가치'!$B$12:$L$16,AG$2,0)+(VLOOKUP($F1366,'(참고)타워 스텟 가치'!$B$12:$L$16,AG$2,0)*$E1366)</f>
        <v>2479.5000000000105</v>
      </c>
      <c r="AH1366">
        <f>VLOOKUP($F1366,'(참고)타워 스텟 가치'!$B$12:$L$16,AH$2,0)+(VLOOKUP($F1366,'(참고)타워 스텟 가치'!$B$12:$L$16,AH$2,0)*$E1366)</f>
        <v>82.650000000000347</v>
      </c>
      <c r="AI1366">
        <f>VLOOKUP($F1366,'(참고)타워 스텟 가치'!$B$12:$L$16,AI$2,0)+(VLOOKUP($F1366,'(참고)타워 스텟 가치'!$B$12:$L$16,AI$2,0)*$E1366)</f>
        <v>33.060000000000137</v>
      </c>
      <c r="AJ1366">
        <f>VLOOKUP($F1366,'(참고)타워 스텟 가치'!$B$12:$L$16,AJ$2,0)+(VLOOKUP($F1366,'(참고)타워 스텟 가치'!$B$12:$L$16,AJ$2,0)*$E1366)</f>
        <v>0</v>
      </c>
      <c r="AK1366">
        <f>VLOOKUP($F1366,'(참고)타워 스텟 가치'!$B$12:$L$16,AK$2,0)+(VLOOKUP($F1366,'(참고)타워 스텟 가치'!$B$12:$L$16,AK$2,0)*$E1366)</f>
        <v>0</v>
      </c>
      <c r="AL1366">
        <f>VLOOKUP($F1366,'(참고)타워 스텟 가치'!$B$12:$L$16,AL$2,0)+(VLOOKUP($F1366,'(참고)타워 스텟 가치'!$B$12:$L$16,AL$2,0)*$E1366)</f>
        <v>154.28000000000065</v>
      </c>
      <c r="AM1366">
        <f>SUM('스테이지별 몬스터 스텟'!AD1366*'(참고)타워 스텟 가치'!$Q$17,'스테이지별 몬스터 스텟'!AE1366*'(참고)타워 스텟 가치'!$R$17,'스테이지별 몬스터 스텟'!AF1366*'(참고)타워 스텟 가치'!$S$17,'스테이지별 몬스터 스텟'!AG1366*'(참고)타워 스텟 가치'!$T$17,'스테이지별 몬스터 스텟'!AH1366*'(참고)타워 스텟 가치'!$U$17,'스테이지별 몬스터 스텟'!AI1366*'(참고)타워 스텟 가치'!$V$17,'스테이지별 몬스터 스텟'!AJ1366*'(참고)타워 스텟 가치'!$W$17,'스테이지별 몬스터 스텟'!AK1366*'(참고)타워 스텟 가치'!$X$17,'스테이지별 몬스터 스텟'!AL1366*'(참고)타워 스텟 가치'!$Y$17)</f>
        <v>833536.27000000363</v>
      </c>
      <c r="AN1366">
        <v>3</v>
      </c>
    </row>
    <row r="1367" spans="3:40" x14ac:dyDescent="0.3">
      <c r="C1367">
        <v>3</v>
      </c>
      <c r="D1367">
        <f t="shared" si="65"/>
        <v>273</v>
      </c>
      <c r="E1367" s="52">
        <f>VLOOKUP(D1367,'스테이지별 난이도 설정'!B:C,2,0)</f>
        <v>109.20000000000047</v>
      </c>
      <c r="F1367" t="str">
        <f t="shared" si="66"/>
        <v>에픽</v>
      </c>
      <c r="G1367">
        <f t="shared" si="64"/>
        <v>6</v>
      </c>
      <c r="H1367">
        <f>VLOOKUP($F1367,'(참고)타워 스텟 가치'!$B$2:$L$6,H$2,0)+(VLOOKUP($F1367,'(참고)타워 스텟 가치'!$B$2:$L$6,H$2,0)*$E1367)</f>
        <v>1859.625000000008</v>
      </c>
      <c r="I1367">
        <f>VLOOKUP($F1367,'(참고)타워 스텟 가치'!$B$2:$L$6,I$2,0)+(VLOOKUP($F1367,'(참고)타워 스텟 가치'!$B$2:$L$6,I$2,0)*$E1367)</f>
        <v>371.9250000000016</v>
      </c>
      <c r="J1367">
        <f>VLOOKUP($F1367,'(참고)타워 스텟 가치'!$B$2:$L$6,J$2,0)+(VLOOKUP($F1367,'(참고)타워 스텟 가치'!$B$2:$L$6,J$2,0)*$E1367)</f>
        <v>551000.00000000233</v>
      </c>
      <c r="K1367">
        <f>VLOOKUP($F1367,'(참고)타워 스텟 가치'!$B$2:$L$6,K$2,0)+(VLOOKUP($F1367,'(참고)타워 스텟 가치'!$B$2:$L$6,K$2,0)*$E1367)</f>
        <v>7438.5000000000318</v>
      </c>
      <c r="L1367">
        <f>VLOOKUP($F1367,'(참고)타워 스텟 가치'!$B$2:$L$6,L$2,0)+(VLOOKUP($F1367,'(참고)타워 스텟 가치'!$B$2:$L$6,L$2,0)*$E1367)</f>
        <v>123.97500000000053</v>
      </c>
      <c r="M1367">
        <f>VLOOKUP($F1367,'(참고)타워 스텟 가치'!$B$2:$L$6,M$2,0)+(VLOOKUP($F1367,'(참고)타워 스텟 가치'!$B$2:$L$6,M$2,0)*$E1367)</f>
        <v>33.060000000000137</v>
      </c>
      <c r="N1367">
        <f>VLOOKUP($F1367,'(참고)타워 스텟 가치'!$B$2:$L$6,N$2,0)+(VLOOKUP($F1367,'(참고)타워 스텟 가치'!$B$2:$L$6,N$2,0)*$E1367)</f>
        <v>0</v>
      </c>
      <c r="O1367">
        <f>VLOOKUP($F1367,'(참고)타워 스텟 가치'!$B$2:$L$6,O$2,0)+(VLOOKUP($F1367,'(참고)타워 스텟 가치'!$B$2:$L$6,O$2,0)*$E1367)</f>
        <v>0</v>
      </c>
      <c r="P1367">
        <f>VLOOKUP($F1367,'(참고)타워 스텟 가치'!$B$2:$L$6,P$2,0)+(VLOOKUP($F1367,'(참고)타워 스텟 가치'!$B$2:$L$6,P$2,0)*$E1367)</f>
        <v>77.140000000000327</v>
      </c>
      <c r="Q1367">
        <f>SUM('스테이지별 몬스터 스텟'!H1367*'(참고)타워 스텟 가치'!$Q$17,'스테이지별 몬스터 스텟'!I1367*'(참고)타워 스텟 가치'!$R$17,'스테이지별 몬스터 스텟'!J1367*'(참고)타워 스텟 가치'!$S$17,'스테이지별 몬스터 스텟'!K1367*'(참고)타워 스텟 가치'!$T$17,'스테이지별 몬스터 스텟'!L1367*'(참고)타워 스텟 가치'!$U$17,'스테이지별 몬스터 스텟'!M1367*'(참고)타워 스텟 가치'!$V$17,'스테이지별 몬스터 스텟'!N1367*'(참고)타워 스텟 가치'!$W$17,'스테이지별 몬스터 스텟'!O1367*'(참고)타워 스텟 가치'!$X$17,'스테이지별 몬스터 스텟'!P1367*'(참고)타워 스텟 가치'!$Y$17)</f>
        <v>846089.42750000372</v>
      </c>
      <c r="R1367">
        <v>1</v>
      </c>
      <c r="S1367">
        <f>VLOOKUP($F1367,'(참고)타워 스텟 가치'!$B$7:$L$11,S$2,0)+(VLOOKUP($F1367,'(참고)타워 스텟 가치'!$B$7:$L$11,S$2,0)*$E1367)</f>
        <v>619.87500000000261</v>
      </c>
      <c r="T1367">
        <f>VLOOKUP($F1367,'(참고)타워 스텟 가치'!$B$7:$L$11,T$2,0)+(VLOOKUP($F1367,'(참고)타워 스텟 가치'!$B$7:$L$11,T$2,0)*$E1367)</f>
        <v>1115.7750000000049</v>
      </c>
      <c r="U1367">
        <f>VLOOKUP($F1367,'(참고)타워 스텟 가치'!$B$7:$L$11,U$2,0)+(VLOOKUP($F1367,'(참고)타워 스텟 가치'!$B$7:$L$11,U$2,0)*$E1367)</f>
        <v>551000.00000000233</v>
      </c>
      <c r="V1367">
        <f>VLOOKUP($F1367,'(참고)타워 스텟 가치'!$B$7:$L$11,V$2,0)+(VLOOKUP($F1367,'(참고)타워 스텟 가치'!$B$7:$L$11,V$2,0)*$E1367)</f>
        <v>7438.5000000000318</v>
      </c>
      <c r="W1367">
        <f>VLOOKUP($F1367,'(참고)타워 스텟 가치'!$B$7:$L$11,W$2,0)+(VLOOKUP($F1367,'(참고)타워 스텟 가치'!$B$7:$L$11,W$2,0)*$E1367)</f>
        <v>123.97500000000053</v>
      </c>
      <c r="X1367">
        <f>VLOOKUP($F1367,'(참고)타워 스텟 가치'!$B$7:$L$11,X$2,0)+(VLOOKUP($F1367,'(참고)타워 스텟 가치'!$B$7:$L$11,X$2,0)*$E1367)</f>
        <v>33.060000000000137</v>
      </c>
      <c r="Y1367">
        <f>VLOOKUP($F1367,'(참고)타워 스텟 가치'!$B$7:$L$11,Y$2,0)+(VLOOKUP($F1367,'(참고)타워 스텟 가치'!$B$7:$L$11,Y$2,0)*$E1367)</f>
        <v>0</v>
      </c>
      <c r="Z1367">
        <f>VLOOKUP($F1367,'(참고)타워 스텟 가치'!$B$7:$L$11,Z$2,0)+(VLOOKUP($F1367,'(참고)타워 스텟 가치'!$B$7:$L$11,Z$2,0)*$E1367)</f>
        <v>0</v>
      </c>
      <c r="AA1367">
        <f>VLOOKUP($F1367,'(참고)타워 스텟 가치'!$B$7:$L$11,AA$2,0)+(VLOOKUP($F1367,'(참고)타워 스텟 가치'!$B$7:$L$11,AA$2,0)*$E1367)</f>
        <v>77.140000000000327</v>
      </c>
      <c r="AB1367">
        <f>SUM('스테이지별 몬스터 스텟'!S1367*'(참고)타워 스텟 가치'!$Q$17,'스테이지별 몬스터 스텟'!T1367*'(참고)타워 스텟 가치'!$R$17,'스테이지별 몬스터 스텟'!U1367*'(참고)타워 스텟 가치'!$S$17,'스테이지별 몬스터 스텟'!V1367*'(참고)타워 스텟 가치'!$T$17,'스테이지별 몬스터 스텟'!W1367*'(참고)타워 스텟 가치'!$U$17,'스테이지별 몬스터 스텟'!X1367*'(참고)타워 스텟 가치'!$V$17,'스테이지별 몬스터 스텟'!Y1367*'(참고)타워 스텟 가치'!$W$17,'스테이지별 몬스터 스텟'!Z1367*'(참고)타워 스텟 가치'!$X$17,'스테이지별 몬스터 스텟'!AA1367*'(참고)타워 스텟 가치'!$Y$17)</f>
        <v>844725.70250000362</v>
      </c>
      <c r="AC1367">
        <v>2</v>
      </c>
      <c r="AD1367">
        <f>VLOOKUP($F1367,'(참고)타워 스텟 가치'!$B$12:$L$16,AD$2,0)+(VLOOKUP($F1367,'(참고)타워 스텟 가치'!$B$12:$L$16,AD$2,0)*$E1367)</f>
        <v>619.87500000000261</v>
      </c>
      <c r="AE1367">
        <f>VLOOKUP($F1367,'(참고)타워 스텟 가치'!$B$12:$L$16,AE$2,0)+(VLOOKUP($F1367,'(참고)타워 스텟 가치'!$B$12:$L$16,AE$2,0)*$E1367)</f>
        <v>743.85000000000321</v>
      </c>
      <c r="AF1367">
        <f>VLOOKUP($F1367,'(참고)타워 스텟 가치'!$B$12:$L$16,AF$2,0)+(VLOOKUP($F1367,'(참고)타워 스텟 가치'!$B$12:$L$16,AF$2,0)*$E1367)</f>
        <v>551000.00000000233</v>
      </c>
      <c r="AG1367">
        <f>VLOOKUP($F1367,'(참고)타워 스텟 가치'!$B$12:$L$16,AG$2,0)+(VLOOKUP($F1367,'(참고)타워 스텟 가치'!$B$12:$L$16,AG$2,0)*$E1367)</f>
        <v>3719.2500000000159</v>
      </c>
      <c r="AH1367">
        <f>VLOOKUP($F1367,'(참고)타워 스텟 가치'!$B$12:$L$16,AH$2,0)+(VLOOKUP($F1367,'(참고)타워 스텟 가치'!$B$12:$L$16,AH$2,0)*$E1367)</f>
        <v>123.97500000000053</v>
      </c>
      <c r="AI1367">
        <f>VLOOKUP($F1367,'(참고)타워 스텟 가치'!$B$12:$L$16,AI$2,0)+(VLOOKUP($F1367,'(참고)타워 스텟 가치'!$B$12:$L$16,AI$2,0)*$E1367)</f>
        <v>33.060000000000137</v>
      </c>
      <c r="AJ1367">
        <f>VLOOKUP($F1367,'(참고)타워 스텟 가치'!$B$12:$L$16,AJ$2,0)+(VLOOKUP($F1367,'(참고)타워 스텟 가치'!$B$12:$L$16,AJ$2,0)*$E1367)</f>
        <v>0</v>
      </c>
      <c r="AK1367">
        <f>VLOOKUP($F1367,'(참고)타워 스텟 가치'!$B$12:$L$16,AK$2,0)+(VLOOKUP($F1367,'(참고)타워 스텟 가치'!$B$12:$L$16,AK$2,0)*$E1367)</f>
        <v>0</v>
      </c>
      <c r="AL1367">
        <f>VLOOKUP($F1367,'(참고)타워 스텟 가치'!$B$12:$L$16,AL$2,0)+(VLOOKUP($F1367,'(참고)타워 스텟 가치'!$B$12:$L$16,AL$2,0)*$E1367)</f>
        <v>154.28000000000065</v>
      </c>
      <c r="AM1367">
        <f>SUM('스테이지별 몬스터 스텟'!AD1367*'(참고)타워 스텟 가치'!$Q$17,'스테이지별 몬스터 스텟'!AE1367*'(참고)타워 스텟 가치'!$R$17,'스테이지별 몬스터 스텟'!AF1367*'(참고)타워 스텟 가치'!$S$17,'스테이지별 몬스터 스텟'!AG1367*'(참고)타워 스텟 가치'!$T$17,'스테이지별 몬스터 스텟'!AH1367*'(참고)타워 스텟 가치'!$U$17,'스테이지별 몬스터 스텟'!AI1367*'(참고)타워 스텟 가치'!$V$17,'스테이지별 몬스터 스텟'!AJ1367*'(참고)타워 스텟 가치'!$W$17,'스테이지별 몬스터 스텟'!AK1367*'(참고)타워 스텟 가치'!$X$17,'스테이지별 몬스터 스텟'!AL1367*'(참고)타워 스텟 가치'!$Y$17)</f>
        <v>836883.59500000358</v>
      </c>
      <c r="AN1367">
        <v>3</v>
      </c>
    </row>
    <row r="1368" spans="3:40" x14ac:dyDescent="0.3">
      <c r="C1368">
        <v>4</v>
      </c>
      <c r="D1368">
        <f t="shared" si="65"/>
        <v>273</v>
      </c>
      <c r="E1368" s="52">
        <f>VLOOKUP(D1368,'스테이지별 난이도 설정'!B:C,2,0)</f>
        <v>109.20000000000047</v>
      </c>
      <c r="F1368" t="str">
        <f t="shared" si="66"/>
        <v>유니크</v>
      </c>
      <c r="G1368">
        <f t="shared" si="64"/>
        <v>6</v>
      </c>
      <c r="H1368">
        <f>VLOOKUP($F1368,'(참고)타워 스텟 가치'!$B$2:$L$6,H$2,0)+(VLOOKUP($F1368,'(참고)타워 스텟 가치'!$B$2:$L$6,H$2,0)*$E1368)</f>
        <v>2789.4375000000118</v>
      </c>
      <c r="I1368">
        <f>VLOOKUP($F1368,'(참고)타워 스텟 가치'!$B$2:$L$6,I$2,0)+(VLOOKUP($F1368,'(참고)타워 스텟 가치'!$B$2:$L$6,I$2,0)*$E1368)</f>
        <v>557.88750000000243</v>
      </c>
      <c r="J1368">
        <f>VLOOKUP($F1368,'(참고)타워 스텟 가치'!$B$2:$L$6,J$2,0)+(VLOOKUP($F1368,'(참고)타워 스텟 가치'!$B$2:$L$6,J$2,0)*$E1368)</f>
        <v>551000.00000000233</v>
      </c>
      <c r="K1368">
        <f>VLOOKUP($F1368,'(참고)타워 스텟 가치'!$B$2:$L$6,K$2,0)+(VLOOKUP($F1368,'(참고)타워 스텟 가치'!$B$2:$L$6,K$2,0)*$E1368)</f>
        <v>11157.750000000047</v>
      </c>
      <c r="L1368">
        <f>VLOOKUP($F1368,'(참고)타워 스텟 가치'!$B$2:$L$6,L$2,0)+(VLOOKUP($F1368,'(참고)타워 스텟 가치'!$B$2:$L$6,L$2,0)*$E1368)</f>
        <v>185.9625000000008</v>
      </c>
      <c r="M1368">
        <f>VLOOKUP($F1368,'(참고)타워 스텟 가치'!$B$2:$L$6,M$2,0)+(VLOOKUP($F1368,'(참고)타워 스텟 가치'!$B$2:$L$6,M$2,0)*$E1368)</f>
        <v>33.060000000000137</v>
      </c>
      <c r="N1368">
        <f>VLOOKUP($F1368,'(참고)타워 스텟 가치'!$B$2:$L$6,N$2,0)+(VLOOKUP($F1368,'(참고)타워 스텟 가치'!$B$2:$L$6,N$2,0)*$E1368)</f>
        <v>0</v>
      </c>
      <c r="O1368">
        <f>VLOOKUP($F1368,'(참고)타워 스텟 가치'!$B$2:$L$6,O$2,0)+(VLOOKUP($F1368,'(참고)타워 스텟 가치'!$B$2:$L$6,O$2,0)*$E1368)</f>
        <v>0</v>
      </c>
      <c r="P1368">
        <f>VLOOKUP($F1368,'(참고)타워 스텟 가치'!$B$2:$L$6,P$2,0)+(VLOOKUP($F1368,'(참고)타워 스텟 가치'!$B$2:$L$6,P$2,0)*$E1368)</f>
        <v>110.20000000000047</v>
      </c>
      <c r="Q1368">
        <f>SUM('스테이지별 몬스터 스텟'!H1368*'(참고)타워 스텟 가치'!$Q$17,'스테이지별 몬스터 스텟'!I1368*'(참고)타워 스텟 가치'!$R$17,'스테이지별 몬스터 스텟'!J1368*'(참고)타워 스텟 가치'!$S$17,'스테이지별 몬스터 스텟'!K1368*'(참고)타워 스텟 가치'!$T$17,'스테이지별 몬스터 스텟'!L1368*'(참고)타워 스텟 가치'!$U$17,'스테이지별 몬스터 스텟'!M1368*'(참고)타워 스텟 가치'!$V$17,'스테이지별 몬스터 스텟'!N1368*'(참고)타워 스텟 가치'!$W$17,'스테이지별 몬스터 스텟'!O1368*'(참고)타워 스텟 가치'!$X$17,'스테이지별 몬스터 스텟'!P1368*'(참고)타워 스텟 가치'!$Y$17)</f>
        <v>855856.59125000378</v>
      </c>
      <c r="R1368">
        <v>1</v>
      </c>
      <c r="S1368">
        <f>VLOOKUP($F1368,'(참고)타워 스텟 가치'!$B$7:$L$11,S$2,0)+(VLOOKUP($F1368,'(참고)타워 스텟 가치'!$B$7:$L$11,S$2,0)*$E1368)</f>
        <v>929.81250000000398</v>
      </c>
      <c r="T1368">
        <f>VLOOKUP($F1368,'(참고)타워 스텟 가치'!$B$7:$L$11,T$2,0)+(VLOOKUP($F1368,'(참고)타워 스텟 가치'!$B$7:$L$11,T$2,0)*$E1368)</f>
        <v>1673.6625000000072</v>
      </c>
      <c r="U1368">
        <f>VLOOKUP($F1368,'(참고)타워 스텟 가치'!$B$7:$L$11,U$2,0)+(VLOOKUP($F1368,'(참고)타워 스텟 가치'!$B$7:$L$11,U$2,0)*$E1368)</f>
        <v>551000.00000000233</v>
      </c>
      <c r="V1368">
        <f>VLOOKUP($F1368,'(참고)타워 스텟 가치'!$B$7:$L$11,V$2,0)+(VLOOKUP($F1368,'(참고)타워 스텟 가치'!$B$7:$L$11,V$2,0)*$E1368)</f>
        <v>11157.750000000047</v>
      </c>
      <c r="W1368">
        <f>VLOOKUP($F1368,'(참고)타워 스텟 가치'!$B$7:$L$11,W$2,0)+(VLOOKUP($F1368,'(참고)타워 스텟 가치'!$B$7:$L$11,W$2,0)*$E1368)</f>
        <v>185.9625000000008</v>
      </c>
      <c r="X1368">
        <f>VLOOKUP($F1368,'(참고)타워 스텟 가치'!$B$7:$L$11,X$2,0)+(VLOOKUP($F1368,'(참고)타워 스텟 가치'!$B$7:$L$11,X$2,0)*$E1368)</f>
        <v>33.060000000000137</v>
      </c>
      <c r="Y1368">
        <f>VLOOKUP($F1368,'(참고)타워 스텟 가치'!$B$7:$L$11,Y$2,0)+(VLOOKUP($F1368,'(참고)타워 스텟 가치'!$B$7:$L$11,Y$2,0)*$E1368)</f>
        <v>0</v>
      </c>
      <c r="Z1368">
        <f>VLOOKUP($F1368,'(참고)타워 스텟 가치'!$B$7:$L$11,Z$2,0)+(VLOOKUP($F1368,'(참고)타워 스텟 가치'!$B$7:$L$11,Z$2,0)*$E1368)</f>
        <v>0</v>
      </c>
      <c r="AA1368">
        <f>VLOOKUP($F1368,'(참고)타워 스텟 가치'!$B$7:$L$11,AA$2,0)+(VLOOKUP($F1368,'(참고)타워 스텟 가치'!$B$7:$L$11,AA$2,0)*$E1368)</f>
        <v>110.20000000000047</v>
      </c>
      <c r="AB1368">
        <f>SUM('스테이지별 몬스터 스텟'!S1368*'(참고)타워 스텟 가치'!$Q$17,'스테이지별 몬스터 스텟'!T1368*'(참고)타워 스텟 가치'!$R$17,'스테이지별 몬스터 스텟'!U1368*'(참고)타워 스텟 가치'!$S$17,'스테이지별 몬스터 스텟'!V1368*'(참고)타워 스텟 가치'!$T$17,'스테이지별 몬스터 스텟'!W1368*'(참고)타워 스텟 가치'!$U$17,'스테이지별 몬스터 스텟'!X1368*'(참고)타워 스텟 가치'!$V$17,'스테이지별 몬스터 스텟'!Y1368*'(참고)타워 스텟 가치'!$W$17,'스테이지별 몬스터 스텟'!Z1368*'(참고)타워 스텟 가치'!$X$17,'스테이지별 몬스터 스텟'!AA1368*'(참고)타워 스텟 가치'!$Y$17)</f>
        <v>853811.00375000376</v>
      </c>
      <c r="AC1368">
        <v>2</v>
      </c>
      <c r="AD1368">
        <f>VLOOKUP($F1368,'(참고)타워 스텟 가치'!$B$12:$L$16,AD$2,0)+(VLOOKUP($F1368,'(참고)타워 스텟 가치'!$B$12:$L$16,AD$2,0)*$E1368)</f>
        <v>929.81250000000398</v>
      </c>
      <c r="AE1368">
        <f>VLOOKUP($F1368,'(참고)타워 스텟 가치'!$B$12:$L$16,AE$2,0)+(VLOOKUP($F1368,'(참고)타워 스텟 가치'!$B$12:$L$16,AE$2,0)*$E1368)</f>
        <v>1115.7750000000049</v>
      </c>
      <c r="AF1368">
        <f>VLOOKUP($F1368,'(참고)타워 스텟 가치'!$B$12:$L$16,AF$2,0)+(VLOOKUP($F1368,'(참고)타워 스텟 가치'!$B$12:$L$16,AF$2,0)*$E1368)</f>
        <v>551000.00000000233</v>
      </c>
      <c r="AG1368">
        <f>VLOOKUP($F1368,'(참고)타워 스텟 가치'!$B$12:$L$16,AG$2,0)+(VLOOKUP($F1368,'(참고)타워 스텟 가치'!$B$12:$L$16,AG$2,0)*$E1368)</f>
        <v>5578.8750000000236</v>
      </c>
      <c r="AH1368">
        <f>VLOOKUP($F1368,'(참고)타워 스텟 가치'!$B$12:$L$16,AH$2,0)+(VLOOKUP($F1368,'(참고)타워 스텟 가치'!$B$12:$L$16,AH$2,0)*$E1368)</f>
        <v>185.9625000000008</v>
      </c>
      <c r="AI1368">
        <f>VLOOKUP($F1368,'(참고)타워 스텟 가치'!$B$12:$L$16,AI$2,0)+(VLOOKUP($F1368,'(참고)타워 스텟 가치'!$B$12:$L$16,AI$2,0)*$E1368)</f>
        <v>33.060000000000137</v>
      </c>
      <c r="AJ1368">
        <f>VLOOKUP($F1368,'(참고)타워 스텟 가치'!$B$12:$L$16,AJ$2,0)+(VLOOKUP($F1368,'(참고)타워 스텟 가치'!$B$12:$L$16,AJ$2,0)*$E1368)</f>
        <v>0</v>
      </c>
      <c r="AK1368">
        <f>VLOOKUP($F1368,'(참고)타워 스텟 가치'!$B$12:$L$16,AK$2,0)+(VLOOKUP($F1368,'(참고)타워 스텟 가치'!$B$12:$L$16,AK$2,0)*$E1368)</f>
        <v>0</v>
      </c>
      <c r="AL1368">
        <f>VLOOKUP($F1368,'(참고)타워 스텟 가치'!$B$12:$L$16,AL$2,0)+(VLOOKUP($F1368,'(참고)타워 스텟 가치'!$B$12:$L$16,AL$2,0)*$E1368)</f>
        <v>220.40000000000094</v>
      </c>
      <c r="AM1368">
        <f>SUM('스테이지별 몬스터 스텟'!AD1368*'(참고)타워 스텟 가치'!$Q$17,'스테이지별 몬스터 스텟'!AE1368*'(참고)타워 스텟 가치'!$R$17,'스테이지별 몬스터 스텟'!AF1368*'(참고)타워 스텟 가치'!$S$17,'스테이지별 몬스터 스텟'!AG1368*'(참고)타워 스텟 가치'!$T$17,'스테이지별 몬스터 스텟'!AH1368*'(참고)타워 스텟 가치'!$U$17,'스테이지별 몬스터 스텟'!AI1368*'(참고)타워 스텟 가치'!$V$17,'스테이지별 몬스터 스텟'!AJ1368*'(참고)타워 스텟 가치'!$W$17,'스테이지별 몬스터 스텟'!AK1368*'(참고)타워 스텟 가치'!$X$17,'스테이지별 몬스터 스텟'!AL1368*'(참고)타워 스텟 가치'!$Y$17)</f>
        <v>842036.82250000362</v>
      </c>
      <c r="AN1368">
        <v>3</v>
      </c>
    </row>
    <row r="1369" spans="3:40" x14ac:dyDescent="0.3">
      <c r="C1369">
        <v>5</v>
      </c>
      <c r="D1369">
        <f t="shared" si="65"/>
        <v>273</v>
      </c>
      <c r="E1369" s="52">
        <f>VLOOKUP(D1369,'스테이지별 난이도 설정'!B:C,2,0)</f>
        <v>109.20000000000047</v>
      </c>
      <c r="F1369" t="str">
        <f t="shared" si="66"/>
        <v>스페셜</v>
      </c>
      <c r="G1369">
        <f t="shared" si="64"/>
        <v>6</v>
      </c>
      <c r="H1369">
        <f>VLOOKUP($F1369,'(참고)타워 스텟 가치'!$B$2:$L$6,H$2,0)+(VLOOKUP($F1369,'(참고)타워 스텟 가치'!$B$2:$L$6,H$2,0)*$E1369)</f>
        <v>4184.1562500000182</v>
      </c>
      <c r="I1369">
        <f>VLOOKUP($F1369,'(참고)타워 스텟 가치'!$B$2:$L$6,I$2,0)+(VLOOKUP($F1369,'(참고)타워 스텟 가치'!$B$2:$L$6,I$2,0)*$E1369)</f>
        <v>836.83125000000359</v>
      </c>
      <c r="J1369">
        <f>VLOOKUP($F1369,'(참고)타워 스텟 가치'!$B$2:$L$6,J$2,0)+(VLOOKUP($F1369,'(참고)타워 스텟 가치'!$B$2:$L$6,J$2,0)*$E1369)</f>
        <v>551000.00000000233</v>
      </c>
      <c r="K1369">
        <f>VLOOKUP($F1369,'(참고)타워 스텟 가치'!$B$2:$L$6,K$2,0)+(VLOOKUP($F1369,'(참고)타워 스텟 가치'!$B$2:$L$6,K$2,0)*$E1369)</f>
        <v>16736.625000000073</v>
      </c>
      <c r="L1369">
        <f>VLOOKUP($F1369,'(참고)타워 스텟 가치'!$B$2:$L$6,L$2,0)+(VLOOKUP($F1369,'(참고)타워 스텟 가치'!$B$2:$L$6,L$2,0)*$E1369)</f>
        <v>278.94375000000122</v>
      </c>
      <c r="M1369">
        <f>VLOOKUP($F1369,'(참고)타워 스텟 가치'!$B$2:$L$6,M$2,0)+(VLOOKUP($F1369,'(참고)타워 스텟 가치'!$B$2:$L$6,M$2,0)*$E1369)</f>
        <v>33.060000000000137</v>
      </c>
      <c r="N1369">
        <f>VLOOKUP($F1369,'(참고)타워 스텟 가치'!$B$2:$L$6,N$2,0)+(VLOOKUP($F1369,'(참고)타워 스텟 가치'!$B$2:$L$6,N$2,0)*$E1369)</f>
        <v>0</v>
      </c>
      <c r="O1369">
        <f>VLOOKUP($F1369,'(참고)타워 스텟 가치'!$B$2:$L$6,O$2,0)+(VLOOKUP($F1369,'(참고)타워 스텟 가치'!$B$2:$L$6,O$2,0)*$E1369)</f>
        <v>0</v>
      </c>
      <c r="P1369">
        <f>VLOOKUP($F1369,'(참고)타워 스텟 가치'!$B$2:$L$6,P$2,0)+(VLOOKUP($F1369,'(참고)타워 스텟 가치'!$B$2:$L$6,P$2,0)*$E1369)</f>
        <v>110.20000000000047</v>
      </c>
      <c r="Q1369">
        <f>SUM('스테이지별 몬스터 스텟'!H1369*'(참고)타워 스텟 가치'!$Q$17,'스테이지별 몬스터 스텟'!I1369*'(참고)타워 스텟 가치'!$R$17,'스테이지별 몬스터 스텟'!J1369*'(참고)타워 스텟 가치'!$S$17,'스테이지별 몬스터 스텟'!K1369*'(참고)타워 스텟 가치'!$T$17,'스테이지별 몬스터 스텟'!L1369*'(참고)타워 스텟 가치'!$U$17,'스테이지별 몬스터 스텟'!M1369*'(참고)타워 스텟 가치'!$V$17,'스테이지별 몬스터 스텟'!N1369*'(참고)타워 스텟 가치'!$W$17,'스테이지별 몬스터 스텟'!O1369*'(참고)타워 스텟 가치'!$X$17,'스테이지별 몬스터 스텟'!P1369*'(참고)타워 스텟 가치'!$Y$17)</f>
        <v>870408.15687500371</v>
      </c>
      <c r="R1369">
        <v>1</v>
      </c>
      <c r="S1369">
        <f>VLOOKUP($F1369,'(참고)타워 스텟 가치'!$B$7:$L$11,S$2,0)+(VLOOKUP($F1369,'(참고)타워 스텟 가치'!$B$7:$L$11,S$2,0)*$E1369)</f>
        <v>1394.7187500000059</v>
      </c>
      <c r="T1369">
        <f>VLOOKUP($F1369,'(참고)타워 스텟 가치'!$B$7:$L$11,T$2,0)+(VLOOKUP($F1369,'(참고)타워 스텟 가치'!$B$7:$L$11,T$2,0)*$E1369)</f>
        <v>2510.4937500000106</v>
      </c>
      <c r="U1369">
        <f>VLOOKUP($F1369,'(참고)타워 스텟 가치'!$B$7:$L$11,U$2,0)+(VLOOKUP($F1369,'(참고)타워 스텟 가치'!$B$7:$L$11,U$2,0)*$E1369)</f>
        <v>551000.00000000233</v>
      </c>
      <c r="V1369">
        <f>VLOOKUP($F1369,'(참고)타워 스텟 가치'!$B$7:$L$11,V$2,0)+(VLOOKUP($F1369,'(참고)타워 스텟 가치'!$B$7:$L$11,V$2,0)*$E1369)</f>
        <v>16736.625000000073</v>
      </c>
      <c r="W1369">
        <f>VLOOKUP($F1369,'(참고)타워 스텟 가치'!$B$7:$L$11,W$2,0)+(VLOOKUP($F1369,'(참고)타워 스텟 가치'!$B$7:$L$11,W$2,0)*$E1369)</f>
        <v>278.94375000000122</v>
      </c>
      <c r="X1369">
        <f>VLOOKUP($F1369,'(참고)타워 스텟 가치'!$B$7:$L$11,X$2,0)+(VLOOKUP($F1369,'(참고)타워 스텟 가치'!$B$7:$L$11,X$2,0)*$E1369)</f>
        <v>33.060000000000137</v>
      </c>
      <c r="Y1369">
        <f>VLOOKUP($F1369,'(참고)타워 스텟 가치'!$B$7:$L$11,Y$2,0)+(VLOOKUP($F1369,'(참고)타워 스텟 가치'!$B$7:$L$11,Y$2,0)*$E1369)</f>
        <v>0</v>
      </c>
      <c r="Z1369">
        <f>VLOOKUP($F1369,'(참고)타워 스텟 가치'!$B$7:$L$11,Z$2,0)+(VLOOKUP($F1369,'(참고)타워 스텟 가치'!$B$7:$L$11,Z$2,0)*$E1369)</f>
        <v>0</v>
      </c>
      <c r="AA1369">
        <f>VLOOKUP($F1369,'(참고)타워 스텟 가치'!$B$7:$L$11,AA$2,0)+(VLOOKUP($F1369,'(참고)타워 스텟 가치'!$B$7:$L$11,AA$2,0)*$E1369)</f>
        <v>110.20000000000047</v>
      </c>
      <c r="AB1369">
        <f>SUM('스테이지별 몬스터 스텟'!S1369*'(참고)타워 스텟 가치'!$Q$17,'스테이지별 몬스터 스텟'!T1369*'(참고)타워 스텟 가치'!$R$17,'스테이지별 몬스터 스텟'!U1369*'(참고)타워 스텟 가치'!$S$17,'스테이지별 몬스터 스텟'!V1369*'(참고)타워 스텟 가치'!$T$17,'스테이지별 몬스터 스텟'!W1369*'(참고)타워 스텟 가치'!$U$17,'스테이지별 몬스터 스텟'!X1369*'(참고)타워 스텟 가치'!$V$17,'스테이지별 몬스터 스텟'!Y1369*'(참고)타워 스텟 가치'!$W$17,'스테이지별 몬스터 스텟'!Z1369*'(참고)타워 스텟 가치'!$X$17,'스테이지별 몬스터 스텟'!AA1369*'(참고)타워 스텟 가치'!$Y$17)</f>
        <v>867339.77562500362</v>
      </c>
      <c r="AC1369">
        <v>2</v>
      </c>
      <c r="AD1369">
        <f>VLOOKUP($F1369,'(참고)타워 스텟 가치'!$B$12:$L$16,AD$2,0)+(VLOOKUP($F1369,'(참고)타워 스텟 가치'!$B$12:$L$16,AD$2,0)*$E1369)</f>
        <v>1394.7187500000059</v>
      </c>
      <c r="AE1369">
        <f>VLOOKUP($F1369,'(참고)타워 스텟 가치'!$B$12:$L$16,AE$2,0)+(VLOOKUP($F1369,'(참고)타워 스텟 가치'!$B$12:$L$16,AE$2,0)*$E1369)</f>
        <v>1673.6625000000072</v>
      </c>
      <c r="AF1369">
        <f>VLOOKUP($F1369,'(참고)타워 스텟 가치'!$B$12:$L$16,AF$2,0)+(VLOOKUP($F1369,'(참고)타워 스텟 가치'!$B$12:$L$16,AF$2,0)*$E1369)</f>
        <v>551000.00000000233</v>
      </c>
      <c r="AG1369">
        <f>VLOOKUP($F1369,'(참고)타워 스텟 가치'!$B$12:$L$16,AG$2,0)+(VLOOKUP($F1369,'(참고)타워 스텟 가치'!$B$12:$L$16,AG$2,0)*$E1369)</f>
        <v>8368.3125000000364</v>
      </c>
      <c r="AH1369">
        <f>VLOOKUP($F1369,'(참고)타워 스텟 가치'!$B$12:$L$16,AH$2,0)+(VLOOKUP($F1369,'(참고)타워 스텟 가치'!$B$12:$L$16,AH$2,0)*$E1369)</f>
        <v>278.94375000000122</v>
      </c>
      <c r="AI1369">
        <f>VLOOKUP($F1369,'(참고)타워 스텟 가치'!$B$12:$L$16,AI$2,0)+(VLOOKUP($F1369,'(참고)타워 스텟 가치'!$B$12:$L$16,AI$2,0)*$E1369)</f>
        <v>33.060000000000137</v>
      </c>
      <c r="AJ1369">
        <f>VLOOKUP($F1369,'(참고)타워 스텟 가치'!$B$12:$L$16,AJ$2,0)+(VLOOKUP($F1369,'(참고)타워 스텟 가치'!$B$12:$L$16,AJ$2,0)*$E1369)</f>
        <v>0</v>
      </c>
      <c r="AK1369">
        <f>VLOOKUP($F1369,'(참고)타워 스텟 가치'!$B$12:$L$16,AK$2,0)+(VLOOKUP($F1369,'(참고)타워 스텟 가치'!$B$12:$L$16,AK$2,0)*$E1369)</f>
        <v>0</v>
      </c>
      <c r="AL1369">
        <f>VLOOKUP($F1369,'(참고)타워 스텟 가치'!$B$12:$L$16,AL$2,0)+(VLOOKUP($F1369,'(참고)타워 스텟 가치'!$B$12:$L$16,AL$2,0)*$E1369)</f>
        <v>220.40000000000094</v>
      </c>
      <c r="AM1369">
        <f>SUM('스테이지별 몬스터 스텟'!AD1369*'(참고)타워 스텟 가치'!$Q$17,'스테이지별 몬스터 스텟'!AE1369*'(참고)타워 스텟 가치'!$R$17,'스테이지별 몬스터 스텟'!AF1369*'(참고)타워 스텟 가치'!$S$17,'스테이지별 몬스터 스텟'!AG1369*'(참고)타워 스텟 가치'!$T$17,'스테이지별 몬스터 스텟'!AH1369*'(참고)타워 스텟 가치'!$U$17,'스테이지별 몬스터 스텟'!AI1369*'(참고)타워 스텟 가치'!$V$17,'스테이지별 몬스터 스텟'!AJ1369*'(참고)타워 스텟 가치'!$W$17,'스테이지별 몬스터 스텟'!AK1369*'(참고)타워 스텟 가치'!$X$17,'스테이지별 몬스터 스텟'!AL1369*'(참고)타워 스텟 가치'!$Y$17)</f>
        <v>849568.30375000369</v>
      </c>
      <c r="AN1369">
        <v>3</v>
      </c>
    </row>
    <row r="1370" spans="3:40" x14ac:dyDescent="0.3">
      <c r="C1370">
        <v>1</v>
      </c>
      <c r="D1370">
        <f t="shared" si="65"/>
        <v>274</v>
      </c>
      <c r="E1370" s="52">
        <f>VLOOKUP(D1370,'스테이지별 난이도 설정'!B:C,2,0)</f>
        <v>109.60000000000048</v>
      </c>
      <c r="F1370" t="str">
        <f t="shared" si="66"/>
        <v>일반</v>
      </c>
      <c r="G1370">
        <f t="shared" si="64"/>
        <v>6</v>
      </c>
      <c r="H1370">
        <f>VLOOKUP($F1370,'(참고)타워 스텟 가치'!$B$2:$L$6,H$2,0)+(VLOOKUP($F1370,'(참고)타워 스텟 가치'!$B$2:$L$6,H$2,0)*$E1370)</f>
        <v>829.50000000000364</v>
      </c>
      <c r="I1370">
        <f>VLOOKUP($F1370,'(참고)타워 스텟 가치'!$B$2:$L$6,I$2,0)+(VLOOKUP($F1370,'(참고)타워 스텟 가치'!$B$2:$L$6,I$2,0)*$E1370)</f>
        <v>165.90000000000072</v>
      </c>
      <c r="J1370">
        <f>VLOOKUP($F1370,'(참고)타워 스텟 가치'!$B$2:$L$6,J$2,0)+(VLOOKUP($F1370,'(참고)타워 스텟 가치'!$B$2:$L$6,J$2,0)*$E1370)</f>
        <v>553000.00000000244</v>
      </c>
      <c r="K1370">
        <f>VLOOKUP($F1370,'(참고)타워 스텟 가치'!$B$2:$L$6,K$2,0)+(VLOOKUP($F1370,'(참고)타워 스텟 가치'!$B$2:$L$6,K$2,0)*$E1370)</f>
        <v>3318.0000000000146</v>
      </c>
      <c r="L1370">
        <f>VLOOKUP($F1370,'(참고)타워 스텟 가치'!$B$2:$L$6,L$2,0)+(VLOOKUP($F1370,'(참고)타워 스텟 가치'!$B$2:$L$6,L$2,0)*$E1370)</f>
        <v>55.300000000000239</v>
      </c>
      <c r="M1370">
        <f>VLOOKUP($F1370,'(참고)타워 스텟 가치'!$B$2:$L$6,M$2,0)+(VLOOKUP($F1370,'(참고)타워 스텟 가치'!$B$2:$L$6,M$2,0)*$E1370)</f>
        <v>33.180000000000142</v>
      </c>
      <c r="N1370">
        <f>VLOOKUP($F1370,'(참고)타워 스텟 가치'!$B$2:$L$6,N$2,0)+(VLOOKUP($F1370,'(참고)타워 스텟 가치'!$B$2:$L$6,N$2,0)*$E1370)</f>
        <v>0</v>
      </c>
      <c r="O1370">
        <f>VLOOKUP($F1370,'(참고)타워 스텟 가치'!$B$2:$L$6,O$2,0)+(VLOOKUP($F1370,'(참고)타워 스텟 가치'!$B$2:$L$6,O$2,0)*$E1370)</f>
        <v>0</v>
      </c>
      <c r="P1370">
        <f>VLOOKUP($F1370,'(참고)타워 스텟 가치'!$B$2:$L$6,P$2,0)+(VLOOKUP($F1370,'(참고)타워 스텟 가치'!$B$2:$L$6,P$2,0)*$E1370)</f>
        <v>77.420000000000329</v>
      </c>
      <c r="Q1370">
        <f>SUM('스테이지별 몬스터 스텟'!H1370*'(참고)타워 스텟 가치'!$Q$17,'스테이지별 몬스터 스텟'!I1370*'(참고)타워 스텟 가치'!$R$17,'스테이지별 몬스터 스텟'!J1370*'(참고)타워 스텟 가치'!$S$17,'스테이지별 몬스터 스텟'!K1370*'(참고)타워 스텟 가치'!$T$17,'스테이지별 몬스터 스텟'!L1370*'(참고)타워 스텟 가치'!$U$17,'스테이지별 몬스터 스텟'!M1370*'(참고)타워 스텟 가치'!$V$17,'스테이지별 몬스터 스텟'!N1370*'(참고)타워 스텟 가치'!$W$17,'스테이지별 몬스터 스텟'!O1370*'(참고)타워 스텟 가치'!$X$17,'스테이지별 몬스터 스텟'!P1370*'(참고)타워 스텟 가치'!$Y$17)</f>
        <v>838342.4700000037</v>
      </c>
      <c r="R1370">
        <v>1</v>
      </c>
      <c r="S1370">
        <f>VLOOKUP($F1370,'(참고)타워 스텟 가치'!$B$7:$L$11,S$2,0)+(VLOOKUP($F1370,'(참고)타워 스텟 가치'!$B$7:$L$11,S$2,0)*$E1370)</f>
        <v>276.50000000000119</v>
      </c>
      <c r="T1370">
        <f>VLOOKUP($F1370,'(참고)타워 스텟 가치'!$B$7:$L$11,T$2,0)+(VLOOKUP($F1370,'(참고)타워 스텟 가치'!$B$7:$L$11,T$2,0)*$E1370)</f>
        <v>497.70000000000215</v>
      </c>
      <c r="U1370">
        <f>VLOOKUP($F1370,'(참고)타워 스텟 가치'!$B$7:$L$11,U$2,0)+(VLOOKUP($F1370,'(참고)타워 스텟 가치'!$B$7:$L$11,U$2,0)*$E1370)</f>
        <v>553000.00000000244</v>
      </c>
      <c r="V1370">
        <f>VLOOKUP($F1370,'(참고)타워 스텟 가치'!$B$7:$L$11,V$2,0)+(VLOOKUP($F1370,'(참고)타워 스텟 가치'!$B$7:$L$11,V$2,0)*$E1370)</f>
        <v>3318.0000000000146</v>
      </c>
      <c r="W1370">
        <f>VLOOKUP($F1370,'(참고)타워 스텟 가치'!$B$7:$L$11,W$2,0)+(VLOOKUP($F1370,'(참고)타워 스텟 가치'!$B$7:$L$11,W$2,0)*$E1370)</f>
        <v>55.300000000000239</v>
      </c>
      <c r="X1370">
        <f>VLOOKUP($F1370,'(참고)타워 스텟 가치'!$B$7:$L$11,X$2,0)+(VLOOKUP($F1370,'(참고)타워 스텟 가치'!$B$7:$L$11,X$2,0)*$E1370)</f>
        <v>33.180000000000142</v>
      </c>
      <c r="Y1370">
        <f>VLOOKUP($F1370,'(참고)타워 스텟 가치'!$B$7:$L$11,Y$2,0)+(VLOOKUP($F1370,'(참고)타워 스텟 가치'!$B$7:$L$11,Y$2,0)*$E1370)</f>
        <v>0</v>
      </c>
      <c r="Z1370">
        <f>VLOOKUP($F1370,'(참고)타워 스텟 가치'!$B$7:$L$11,Z$2,0)+(VLOOKUP($F1370,'(참고)타워 스텟 가치'!$B$7:$L$11,Z$2,0)*$E1370)</f>
        <v>0</v>
      </c>
      <c r="AA1370">
        <f>VLOOKUP($F1370,'(참고)타워 스텟 가치'!$B$7:$L$11,AA$2,0)+(VLOOKUP($F1370,'(참고)타워 스텟 가치'!$B$7:$L$11,AA$2,0)*$E1370)</f>
        <v>77.420000000000329</v>
      </c>
      <c r="AB1370">
        <f>SUM('스테이지별 몬스터 스텟'!S1370*'(참고)타워 스텟 가치'!$Q$17,'스테이지별 몬스터 스텟'!T1370*'(참고)타워 스텟 가치'!$R$17,'스테이지별 몬스터 스텟'!U1370*'(참고)타워 스텟 가치'!$S$17,'스테이지별 몬스터 스텟'!V1370*'(참고)타워 스텟 가치'!$T$17,'스테이지별 몬스터 스텟'!W1370*'(참고)타워 스텟 가치'!$U$17,'스테이지별 몬스터 스텟'!X1370*'(참고)타워 스텟 가치'!$V$17,'스테이지별 몬스터 스텟'!Y1370*'(참고)타워 스텟 가치'!$W$17,'스테이지별 몬스터 스텟'!Z1370*'(참고)타워 스텟 가치'!$X$17,'스테이지별 몬스터 스텟'!AA1370*'(참고)타워 스텟 가치'!$Y$17)</f>
        <v>837734.17000000377</v>
      </c>
      <c r="AC1370">
        <v>2</v>
      </c>
      <c r="AD1370">
        <f>VLOOKUP($F1370,'(참고)타워 스텟 가치'!$B$12:$L$16,AD$2,0)+(VLOOKUP($F1370,'(참고)타워 스텟 가치'!$B$12:$L$16,AD$2,0)*$E1370)</f>
        <v>276.50000000000119</v>
      </c>
      <c r="AE1370">
        <f>VLOOKUP($F1370,'(참고)타워 스텟 가치'!$B$12:$L$16,AE$2,0)+(VLOOKUP($F1370,'(참고)타워 스텟 가치'!$B$12:$L$16,AE$2,0)*$E1370)</f>
        <v>331.80000000000143</v>
      </c>
      <c r="AF1370">
        <f>VLOOKUP($F1370,'(참고)타워 스텟 가치'!$B$12:$L$16,AF$2,0)+(VLOOKUP($F1370,'(참고)타워 스텟 가치'!$B$12:$L$16,AF$2,0)*$E1370)</f>
        <v>553000.00000000244</v>
      </c>
      <c r="AG1370">
        <f>VLOOKUP($F1370,'(참고)타워 스텟 가치'!$B$12:$L$16,AG$2,0)+(VLOOKUP($F1370,'(참고)타워 스텟 가치'!$B$12:$L$16,AG$2,0)*$E1370)</f>
        <v>1659.0000000000073</v>
      </c>
      <c r="AH1370">
        <f>VLOOKUP($F1370,'(참고)타워 스텟 가치'!$B$12:$L$16,AH$2,0)+(VLOOKUP($F1370,'(참고)타워 스텟 가치'!$B$12:$L$16,AH$2,0)*$E1370)</f>
        <v>55.300000000000239</v>
      </c>
      <c r="AI1370">
        <f>VLOOKUP($F1370,'(참고)타워 스텟 가치'!$B$12:$L$16,AI$2,0)+(VLOOKUP($F1370,'(참고)타워 스텟 가치'!$B$12:$L$16,AI$2,0)*$E1370)</f>
        <v>33.180000000000142</v>
      </c>
      <c r="AJ1370">
        <f>VLOOKUP($F1370,'(참고)타워 스텟 가치'!$B$12:$L$16,AJ$2,0)+(VLOOKUP($F1370,'(참고)타워 스텟 가치'!$B$12:$L$16,AJ$2,0)*$E1370)</f>
        <v>0</v>
      </c>
      <c r="AK1370">
        <f>VLOOKUP($F1370,'(참고)타워 스텟 가치'!$B$12:$L$16,AK$2,0)+(VLOOKUP($F1370,'(참고)타워 스텟 가치'!$B$12:$L$16,AK$2,0)*$E1370)</f>
        <v>0</v>
      </c>
      <c r="AL1370">
        <f>VLOOKUP($F1370,'(참고)타워 스텟 가치'!$B$12:$L$16,AL$2,0)+(VLOOKUP($F1370,'(참고)타워 스텟 가치'!$B$12:$L$16,AL$2,0)*$E1370)</f>
        <v>154.84000000000066</v>
      </c>
      <c r="AM1370">
        <f>SUM('스테이지별 몬스터 스텟'!AD1370*'(참고)타워 스텟 가치'!$Q$17,'스테이지별 몬스터 스텟'!AE1370*'(참고)타워 스텟 가치'!$R$17,'스테이지별 몬스터 스텟'!AF1370*'(참고)타워 스텟 가치'!$S$17,'스테이지별 몬스터 스텟'!AG1370*'(참고)타워 스텟 가치'!$T$17,'스테이지별 몬스터 스텟'!AH1370*'(참고)타워 스텟 가치'!$U$17,'스테이지별 몬스터 스텟'!AI1370*'(참고)타워 스텟 가치'!$V$17,'스테이지별 몬스터 스텟'!AJ1370*'(참고)타워 스텟 가치'!$W$17,'스테이지별 몬스터 스텟'!AK1370*'(참고)타워 스텟 가치'!$X$17,'스테이지별 몬스터 스텟'!AL1370*'(참고)타워 스텟 가치'!$Y$17)</f>
        <v>834322.16000000376</v>
      </c>
      <c r="AN1370">
        <v>3</v>
      </c>
    </row>
    <row r="1371" spans="3:40" x14ac:dyDescent="0.3">
      <c r="C1371">
        <v>2</v>
      </c>
      <c r="D1371">
        <f t="shared" si="65"/>
        <v>274</v>
      </c>
      <c r="E1371" s="52">
        <f>VLOOKUP(D1371,'스테이지별 난이도 설정'!B:C,2,0)</f>
        <v>109.60000000000048</v>
      </c>
      <c r="F1371" t="str">
        <f t="shared" si="66"/>
        <v>레어</v>
      </c>
      <c r="G1371">
        <f t="shared" si="64"/>
        <v>6</v>
      </c>
      <c r="H1371">
        <f>VLOOKUP($F1371,'(참고)타워 스텟 가치'!$B$2:$L$6,H$2,0)+(VLOOKUP($F1371,'(참고)타워 스텟 가치'!$B$2:$L$6,H$2,0)*$E1371)</f>
        <v>1244.2500000000055</v>
      </c>
      <c r="I1371">
        <f>VLOOKUP($F1371,'(참고)타워 스텟 가치'!$B$2:$L$6,I$2,0)+(VLOOKUP($F1371,'(참고)타워 스텟 가치'!$B$2:$L$6,I$2,0)*$E1371)</f>
        <v>248.85000000000107</v>
      </c>
      <c r="J1371">
        <f>VLOOKUP($F1371,'(참고)타워 스텟 가치'!$B$2:$L$6,J$2,0)+(VLOOKUP($F1371,'(참고)타워 스텟 가치'!$B$2:$L$6,J$2,0)*$E1371)</f>
        <v>553000.00000000244</v>
      </c>
      <c r="K1371">
        <f>VLOOKUP($F1371,'(참고)타워 스텟 가치'!$B$2:$L$6,K$2,0)+(VLOOKUP($F1371,'(참고)타워 스텟 가치'!$B$2:$L$6,K$2,0)*$E1371)</f>
        <v>4977.0000000000218</v>
      </c>
      <c r="L1371">
        <f>VLOOKUP($F1371,'(참고)타워 스텟 가치'!$B$2:$L$6,L$2,0)+(VLOOKUP($F1371,'(참고)타워 스텟 가치'!$B$2:$L$6,L$2,0)*$E1371)</f>
        <v>82.950000000000358</v>
      </c>
      <c r="M1371">
        <f>VLOOKUP($F1371,'(참고)타워 스텟 가치'!$B$2:$L$6,M$2,0)+(VLOOKUP($F1371,'(참고)타워 스텟 가치'!$B$2:$L$6,M$2,0)*$E1371)</f>
        <v>33.180000000000142</v>
      </c>
      <c r="N1371">
        <f>VLOOKUP($F1371,'(참고)타워 스텟 가치'!$B$2:$L$6,N$2,0)+(VLOOKUP($F1371,'(참고)타워 스텟 가치'!$B$2:$L$6,N$2,0)*$E1371)</f>
        <v>0</v>
      </c>
      <c r="O1371">
        <f>VLOOKUP($F1371,'(참고)타워 스텟 가치'!$B$2:$L$6,O$2,0)+(VLOOKUP($F1371,'(참고)타워 스텟 가치'!$B$2:$L$6,O$2,0)*$E1371)</f>
        <v>0</v>
      </c>
      <c r="P1371">
        <f>VLOOKUP($F1371,'(참고)타워 스텟 가치'!$B$2:$L$6,P$2,0)+(VLOOKUP($F1371,'(참고)타워 스텟 가치'!$B$2:$L$6,P$2,0)*$E1371)</f>
        <v>77.420000000000329</v>
      </c>
      <c r="Q1371">
        <f>SUM('스테이지별 몬스터 스텟'!H1371*'(참고)타워 스텟 가치'!$Q$17,'스테이지별 몬스터 스텟'!I1371*'(참고)타워 스텟 가치'!$R$17,'스테이지별 몬스터 스텟'!J1371*'(참고)타워 스텟 가치'!$S$17,'스테이지별 몬스터 스텟'!K1371*'(참고)타워 스텟 가치'!$T$17,'스테이지별 몬스터 스텟'!L1371*'(참고)타워 스텟 가치'!$U$17,'스테이지별 몬스터 스텟'!M1371*'(참고)타워 스텟 가치'!$V$17,'스테이지별 몬스터 스텟'!N1371*'(참고)타워 스텟 가치'!$W$17,'스테이지별 몬스터 스텟'!O1371*'(참고)타워 스텟 가치'!$X$17,'스테이지별 몬스터 스텟'!P1371*'(참고)타워 스텟 가치'!$Y$17)</f>
        <v>842669.69500000379</v>
      </c>
      <c r="R1371">
        <v>1</v>
      </c>
      <c r="S1371">
        <f>VLOOKUP($F1371,'(참고)타워 스텟 가치'!$B$7:$L$11,S$2,0)+(VLOOKUP($F1371,'(참고)타워 스텟 가치'!$B$7:$L$11,S$2,0)*$E1371)</f>
        <v>414.75000000000182</v>
      </c>
      <c r="T1371">
        <f>VLOOKUP($F1371,'(참고)타워 스텟 가치'!$B$7:$L$11,T$2,0)+(VLOOKUP($F1371,'(참고)타워 스텟 가치'!$B$7:$L$11,T$2,0)*$E1371)</f>
        <v>746.55000000000325</v>
      </c>
      <c r="U1371">
        <f>VLOOKUP($F1371,'(참고)타워 스텟 가치'!$B$7:$L$11,U$2,0)+(VLOOKUP($F1371,'(참고)타워 스텟 가치'!$B$7:$L$11,U$2,0)*$E1371)</f>
        <v>553000.00000000244</v>
      </c>
      <c r="V1371">
        <f>VLOOKUP($F1371,'(참고)타워 스텟 가치'!$B$7:$L$11,V$2,0)+(VLOOKUP($F1371,'(참고)타워 스텟 가치'!$B$7:$L$11,V$2,0)*$E1371)</f>
        <v>4977.0000000000218</v>
      </c>
      <c r="W1371">
        <f>VLOOKUP($F1371,'(참고)타워 스텟 가치'!$B$7:$L$11,W$2,0)+(VLOOKUP($F1371,'(참고)타워 스텟 가치'!$B$7:$L$11,W$2,0)*$E1371)</f>
        <v>82.950000000000358</v>
      </c>
      <c r="X1371">
        <f>VLOOKUP($F1371,'(참고)타워 스텟 가치'!$B$7:$L$11,X$2,0)+(VLOOKUP($F1371,'(참고)타워 스텟 가치'!$B$7:$L$11,X$2,0)*$E1371)</f>
        <v>33.180000000000142</v>
      </c>
      <c r="Y1371">
        <f>VLOOKUP($F1371,'(참고)타워 스텟 가치'!$B$7:$L$11,Y$2,0)+(VLOOKUP($F1371,'(참고)타워 스텟 가치'!$B$7:$L$11,Y$2,0)*$E1371)</f>
        <v>0</v>
      </c>
      <c r="Z1371">
        <f>VLOOKUP($F1371,'(참고)타워 스텟 가치'!$B$7:$L$11,Z$2,0)+(VLOOKUP($F1371,'(참고)타워 스텟 가치'!$B$7:$L$11,Z$2,0)*$E1371)</f>
        <v>0</v>
      </c>
      <c r="AA1371">
        <f>VLOOKUP($F1371,'(참고)타워 스텟 가치'!$B$7:$L$11,AA$2,0)+(VLOOKUP($F1371,'(참고)타워 스텟 가치'!$B$7:$L$11,AA$2,0)*$E1371)</f>
        <v>77.420000000000329</v>
      </c>
      <c r="AB1371">
        <f>SUM('스테이지별 몬스터 스텟'!S1371*'(참고)타워 스텟 가치'!$Q$17,'스테이지별 몬스터 스텟'!T1371*'(참고)타워 스텟 가치'!$R$17,'스테이지별 몬스터 스텟'!U1371*'(참고)타워 스텟 가치'!$S$17,'스테이지별 몬스터 스텟'!V1371*'(참고)타워 스텟 가치'!$T$17,'스테이지별 몬스터 스텟'!W1371*'(참고)타워 스텟 가치'!$U$17,'스테이지별 몬스터 스텟'!X1371*'(참고)타워 스텟 가치'!$V$17,'스테이지별 몬스터 스텟'!Y1371*'(참고)타워 스텟 가치'!$W$17,'스테이지별 몬스터 스텟'!Z1371*'(참고)타워 스텟 가치'!$X$17,'스테이지별 몬스터 스텟'!AA1371*'(참고)타워 스텟 가치'!$Y$17)</f>
        <v>841757.24500000372</v>
      </c>
      <c r="AC1371">
        <v>2</v>
      </c>
      <c r="AD1371">
        <f>VLOOKUP($F1371,'(참고)타워 스텟 가치'!$B$12:$L$16,AD$2,0)+(VLOOKUP($F1371,'(참고)타워 스텟 가치'!$B$12:$L$16,AD$2,0)*$E1371)</f>
        <v>414.75000000000182</v>
      </c>
      <c r="AE1371">
        <f>VLOOKUP($F1371,'(참고)타워 스텟 가치'!$B$12:$L$16,AE$2,0)+(VLOOKUP($F1371,'(참고)타워 스텟 가치'!$B$12:$L$16,AE$2,0)*$E1371)</f>
        <v>497.70000000000215</v>
      </c>
      <c r="AF1371">
        <f>VLOOKUP($F1371,'(참고)타워 스텟 가치'!$B$12:$L$16,AF$2,0)+(VLOOKUP($F1371,'(참고)타워 스텟 가치'!$B$12:$L$16,AF$2,0)*$E1371)</f>
        <v>553000.00000000244</v>
      </c>
      <c r="AG1371">
        <f>VLOOKUP($F1371,'(참고)타워 스텟 가치'!$B$12:$L$16,AG$2,0)+(VLOOKUP($F1371,'(참고)타워 스텟 가치'!$B$12:$L$16,AG$2,0)*$E1371)</f>
        <v>2488.5000000000109</v>
      </c>
      <c r="AH1371">
        <f>VLOOKUP($F1371,'(참고)타워 스텟 가치'!$B$12:$L$16,AH$2,0)+(VLOOKUP($F1371,'(참고)타워 스텟 가치'!$B$12:$L$16,AH$2,0)*$E1371)</f>
        <v>82.950000000000358</v>
      </c>
      <c r="AI1371">
        <f>VLOOKUP($F1371,'(참고)타워 스텟 가치'!$B$12:$L$16,AI$2,0)+(VLOOKUP($F1371,'(참고)타워 스텟 가치'!$B$12:$L$16,AI$2,0)*$E1371)</f>
        <v>33.180000000000142</v>
      </c>
      <c r="AJ1371">
        <f>VLOOKUP($F1371,'(참고)타워 스텟 가치'!$B$12:$L$16,AJ$2,0)+(VLOOKUP($F1371,'(참고)타워 스텟 가치'!$B$12:$L$16,AJ$2,0)*$E1371)</f>
        <v>0</v>
      </c>
      <c r="AK1371">
        <f>VLOOKUP($F1371,'(참고)타워 스텟 가치'!$B$12:$L$16,AK$2,0)+(VLOOKUP($F1371,'(참고)타워 스텟 가치'!$B$12:$L$16,AK$2,0)*$E1371)</f>
        <v>0</v>
      </c>
      <c r="AL1371">
        <f>VLOOKUP($F1371,'(참고)타워 스텟 가치'!$B$12:$L$16,AL$2,0)+(VLOOKUP($F1371,'(참고)타워 스텟 가치'!$B$12:$L$16,AL$2,0)*$E1371)</f>
        <v>154.84000000000066</v>
      </c>
      <c r="AM1371">
        <f>SUM('스테이지별 몬스터 스텟'!AD1371*'(참고)타워 스텟 가치'!$Q$17,'스테이지별 몬스터 스텟'!AE1371*'(참고)타워 스텟 가치'!$R$17,'스테이지별 몬스터 스텟'!AF1371*'(참고)타워 스텟 가치'!$S$17,'스테이지별 몬스터 스텟'!AG1371*'(참고)타워 스텟 가치'!$T$17,'스테이지별 몬스터 스텟'!AH1371*'(참고)타워 스텟 가치'!$U$17,'스테이지별 몬스터 스텟'!AI1371*'(참고)타워 스텟 가치'!$V$17,'스테이지별 몬스터 스텟'!AJ1371*'(참고)타워 스텟 가치'!$W$17,'스테이지별 몬스터 스텟'!AK1371*'(참고)타워 스텟 가치'!$X$17,'스테이지별 몬스터 스텟'!AL1371*'(참고)타워 스텟 가치'!$Y$17)</f>
        <v>836561.8100000039</v>
      </c>
      <c r="AN1371">
        <v>3</v>
      </c>
    </row>
    <row r="1372" spans="3:40" x14ac:dyDescent="0.3">
      <c r="C1372">
        <v>3</v>
      </c>
      <c r="D1372">
        <f t="shared" si="65"/>
        <v>274</v>
      </c>
      <c r="E1372" s="52">
        <f>VLOOKUP(D1372,'스테이지별 난이도 설정'!B:C,2,0)</f>
        <v>109.60000000000048</v>
      </c>
      <c r="F1372" t="str">
        <f t="shared" si="66"/>
        <v>에픽</v>
      </c>
      <c r="G1372">
        <f t="shared" si="64"/>
        <v>6</v>
      </c>
      <c r="H1372">
        <f>VLOOKUP($F1372,'(참고)타워 스텟 가치'!$B$2:$L$6,H$2,0)+(VLOOKUP($F1372,'(참고)타워 스텟 가치'!$B$2:$L$6,H$2,0)*$E1372)</f>
        <v>1866.375000000008</v>
      </c>
      <c r="I1372">
        <f>VLOOKUP($F1372,'(참고)타워 스텟 가치'!$B$2:$L$6,I$2,0)+(VLOOKUP($F1372,'(참고)타워 스텟 가치'!$B$2:$L$6,I$2,0)*$E1372)</f>
        <v>373.27500000000163</v>
      </c>
      <c r="J1372">
        <f>VLOOKUP($F1372,'(참고)타워 스텟 가치'!$B$2:$L$6,J$2,0)+(VLOOKUP($F1372,'(참고)타워 스텟 가치'!$B$2:$L$6,J$2,0)*$E1372)</f>
        <v>553000.00000000244</v>
      </c>
      <c r="K1372">
        <f>VLOOKUP($F1372,'(참고)타워 스텟 가치'!$B$2:$L$6,K$2,0)+(VLOOKUP($F1372,'(참고)타워 스텟 가치'!$B$2:$L$6,K$2,0)*$E1372)</f>
        <v>7465.5000000000318</v>
      </c>
      <c r="L1372">
        <f>VLOOKUP($F1372,'(참고)타워 스텟 가치'!$B$2:$L$6,L$2,0)+(VLOOKUP($F1372,'(참고)타워 스텟 가치'!$B$2:$L$6,L$2,0)*$E1372)</f>
        <v>124.42500000000054</v>
      </c>
      <c r="M1372">
        <f>VLOOKUP($F1372,'(참고)타워 스텟 가치'!$B$2:$L$6,M$2,0)+(VLOOKUP($F1372,'(참고)타워 스텟 가치'!$B$2:$L$6,M$2,0)*$E1372)</f>
        <v>33.180000000000142</v>
      </c>
      <c r="N1372">
        <f>VLOOKUP($F1372,'(참고)타워 스텟 가치'!$B$2:$L$6,N$2,0)+(VLOOKUP($F1372,'(참고)타워 스텟 가치'!$B$2:$L$6,N$2,0)*$E1372)</f>
        <v>0</v>
      </c>
      <c r="O1372">
        <f>VLOOKUP($F1372,'(참고)타워 스텟 가치'!$B$2:$L$6,O$2,0)+(VLOOKUP($F1372,'(참고)타워 스텟 가치'!$B$2:$L$6,O$2,0)*$E1372)</f>
        <v>0</v>
      </c>
      <c r="P1372">
        <f>VLOOKUP($F1372,'(참고)타워 스텟 가치'!$B$2:$L$6,P$2,0)+(VLOOKUP($F1372,'(참고)타워 스텟 가치'!$B$2:$L$6,P$2,0)*$E1372)</f>
        <v>77.420000000000329</v>
      </c>
      <c r="Q1372">
        <f>SUM('스테이지별 몬스터 스텟'!H1372*'(참고)타워 스텟 가치'!$Q$17,'스테이지별 몬스터 스텟'!I1372*'(참고)타워 스텟 가치'!$R$17,'스테이지별 몬스터 스텟'!J1372*'(참고)타워 스텟 가치'!$S$17,'스테이지별 몬스터 스텟'!K1372*'(참고)타워 스텟 가치'!$T$17,'스테이지별 몬스터 스텟'!L1372*'(참고)타워 스텟 가치'!$U$17,'스테이지별 몬스터 스텟'!M1372*'(참고)타워 스텟 가치'!$V$17,'스테이지별 몬스터 스텟'!N1372*'(참고)타워 스텟 가치'!$W$17,'스테이지별 몬스터 스텟'!O1372*'(참고)타워 스텟 가치'!$X$17,'스테이지별 몬스터 스텟'!P1372*'(참고)타워 스텟 가치'!$Y$17)</f>
        <v>849160.53250000381</v>
      </c>
      <c r="R1372">
        <v>1</v>
      </c>
      <c r="S1372">
        <f>VLOOKUP($F1372,'(참고)타워 스텟 가치'!$B$7:$L$11,S$2,0)+(VLOOKUP($F1372,'(참고)타워 스텟 가치'!$B$7:$L$11,S$2,0)*$E1372)</f>
        <v>622.12500000000273</v>
      </c>
      <c r="T1372">
        <f>VLOOKUP($F1372,'(참고)타워 스텟 가치'!$B$7:$L$11,T$2,0)+(VLOOKUP($F1372,'(참고)타워 스텟 가치'!$B$7:$L$11,T$2,0)*$E1372)</f>
        <v>1119.8250000000048</v>
      </c>
      <c r="U1372">
        <f>VLOOKUP($F1372,'(참고)타워 스텟 가치'!$B$7:$L$11,U$2,0)+(VLOOKUP($F1372,'(참고)타워 스텟 가치'!$B$7:$L$11,U$2,0)*$E1372)</f>
        <v>553000.00000000244</v>
      </c>
      <c r="V1372">
        <f>VLOOKUP($F1372,'(참고)타워 스텟 가치'!$B$7:$L$11,V$2,0)+(VLOOKUP($F1372,'(참고)타워 스텟 가치'!$B$7:$L$11,V$2,0)*$E1372)</f>
        <v>7465.5000000000318</v>
      </c>
      <c r="W1372">
        <f>VLOOKUP($F1372,'(참고)타워 스텟 가치'!$B$7:$L$11,W$2,0)+(VLOOKUP($F1372,'(참고)타워 스텟 가치'!$B$7:$L$11,W$2,0)*$E1372)</f>
        <v>124.42500000000054</v>
      </c>
      <c r="X1372">
        <f>VLOOKUP($F1372,'(참고)타워 스텟 가치'!$B$7:$L$11,X$2,0)+(VLOOKUP($F1372,'(참고)타워 스텟 가치'!$B$7:$L$11,X$2,0)*$E1372)</f>
        <v>33.180000000000142</v>
      </c>
      <c r="Y1372">
        <f>VLOOKUP($F1372,'(참고)타워 스텟 가치'!$B$7:$L$11,Y$2,0)+(VLOOKUP($F1372,'(참고)타워 스텟 가치'!$B$7:$L$11,Y$2,0)*$E1372)</f>
        <v>0</v>
      </c>
      <c r="Z1372">
        <f>VLOOKUP($F1372,'(참고)타워 스텟 가치'!$B$7:$L$11,Z$2,0)+(VLOOKUP($F1372,'(참고)타워 스텟 가치'!$B$7:$L$11,Z$2,0)*$E1372)</f>
        <v>0</v>
      </c>
      <c r="AA1372">
        <f>VLOOKUP($F1372,'(참고)타워 스텟 가치'!$B$7:$L$11,AA$2,0)+(VLOOKUP($F1372,'(참고)타워 스텟 가치'!$B$7:$L$11,AA$2,0)*$E1372)</f>
        <v>77.420000000000329</v>
      </c>
      <c r="AB1372">
        <f>SUM('스테이지별 몬스터 스텟'!S1372*'(참고)타워 스텟 가치'!$Q$17,'스테이지별 몬스터 스텟'!T1372*'(참고)타워 스텟 가치'!$R$17,'스테이지별 몬스터 스텟'!U1372*'(참고)타워 스텟 가치'!$S$17,'스테이지별 몬스터 스텟'!V1372*'(참고)타워 스텟 가치'!$T$17,'스테이지별 몬스터 스텟'!W1372*'(참고)타워 스텟 가치'!$U$17,'스테이지별 몬스터 스텟'!X1372*'(참고)타워 스텟 가치'!$V$17,'스테이지별 몬스터 스텟'!Y1372*'(참고)타워 스텟 가치'!$W$17,'스테이지별 몬스터 스텟'!Z1372*'(참고)타워 스텟 가치'!$X$17,'스테이지별 몬스터 스텟'!AA1372*'(참고)타워 스텟 가치'!$Y$17)</f>
        <v>847791.85750000388</v>
      </c>
      <c r="AC1372">
        <v>2</v>
      </c>
      <c r="AD1372">
        <f>VLOOKUP($F1372,'(참고)타워 스텟 가치'!$B$12:$L$16,AD$2,0)+(VLOOKUP($F1372,'(참고)타워 스텟 가치'!$B$12:$L$16,AD$2,0)*$E1372)</f>
        <v>622.12500000000273</v>
      </c>
      <c r="AE1372">
        <f>VLOOKUP($F1372,'(참고)타워 스텟 가치'!$B$12:$L$16,AE$2,0)+(VLOOKUP($F1372,'(참고)타워 스텟 가치'!$B$12:$L$16,AE$2,0)*$E1372)</f>
        <v>746.55000000000325</v>
      </c>
      <c r="AF1372">
        <f>VLOOKUP($F1372,'(참고)타워 스텟 가치'!$B$12:$L$16,AF$2,0)+(VLOOKUP($F1372,'(참고)타워 스텟 가치'!$B$12:$L$16,AF$2,0)*$E1372)</f>
        <v>553000.00000000244</v>
      </c>
      <c r="AG1372">
        <f>VLOOKUP($F1372,'(참고)타워 스텟 가치'!$B$12:$L$16,AG$2,0)+(VLOOKUP($F1372,'(참고)타워 스텟 가치'!$B$12:$L$16,AG$2,0)*$E1372)</f>
        <v>3732.7500000000159</v>
      </c>
      <c r="AH1372">
        <f>VLOOKUP($F1372,'(참고)타워 스텟 가치'!$B$12:$L$16,AH$2,0)+(VLOOKUP($F1372,'(참고)타워 스텟 가치'!$B$12:$L$16,AH$2,0)*$E1372)</f>
        <v>124.42500000000054</v>
      </c>
      <c r="AI1372">
        <f>VLOOKUP($F1372,'(참고)타워 스텟 가치'!$B$12:$L$16,AI$2,0)+(VLOOKUP($F1372,'(참고)타워 스텟 가치'!$B$12:$L$16,AI$2,0)*$E1372)</f>
        <v>33.180000000000142</v>
      </c>
      <c r="AJ1372">
        <f>VLOOKUP($F1372,'(참고)타워 스텟 가치'!$B$12:$L$16,AJ$2,0)+(VLOOKUP($F1372,'(참고)타워 스텟 가치'!$B$12:$L$16,AJ$2,0)*$E1372)</f>
        <v>0</v>
      </c>
      <c r="AK1372">
        <f>VLOOKUP($F1372,'(참고)타워 스텟 가치'!$B$12:$L$16,AK$2,0)+(VLOOKUP($F1372,'(참고)타워 스텟 가치'!$B$12:$L$16,AK$2,0)*$E1372)</f>
        <v>0</v>
      </c>
      <c r="AL1372">
        <f>VLOOKUP($F1372,'(참고)타워 스텟 가치'!$B$12:$L$16,AL$2,0)+(VLOOKUP($F1372,'(참고)타워 스텟 가치'!$B$12:$L$16,AL$2,0)*$E1372)</f>
        <v>154.84000000000066</v>
      </c>
      <c r="AM1372">
        <f>SUM('스테이지별 몬스터 스텟'!AD1372*'(참고)타워 스텟 가치'!$Q$17,'스테이지별 몬스터 스텟'!AE1372*'(참고)타워 스텟 가치'!$R$17,'스테이지별 몬스터 스텟'!AF1372*'(참고)타워 스텟 가치'!$S$17,'스테이지별 몬스터 스텟'!AG1372*'(참고)타워 스텟 가치'!$T$17,'스테이지별 몬스터 스텟'!AH1372*'(참고)타워 스텟 가치'!$U$17,'스테이지별 몬스터 스텟'!AI1372*'(참고)타워 스텟 가치'!$V$17,'스테이지별 몬스터 스텟'!AJ1372*'(참고)타워 스텟 가치'!$W$17,'스테이지별 몬스터 스텟'!AK1372*'(참고)타워 스텟 가치'!$X$17,'스테이지별 몬스터 스텟'!AL1372*'(참고)타워 스텟 가치'!$Y$17)</f>
        <v>839921.28500000376</v>
      </c>
      <c r="AN1372">
        <v>3</v>
      </c>
    </row>
    <row r="1373" spans="3:40" x14ac:dyDescent="0.3">
      <c r="C1373">
        <v>4</v>
      </c>
      <c r="D1373">
        <f t="shared" si="65"/>
        <v>274</v>
      </c>
      <c r="E1373" s="52">
        <f>VLOOKUP(D1373,'스테이지별 난이도 설정'!B:C,2,0)</f>
        <v>109.60000000000048</v>
      </c>
      <c r="F1373" t="str">
        <f t="shared" si="66"/>
        <v>유니크</v>
      </c>
      <c r="G1373">
        <f t="shared" si="64"/>
        <v>6</v>
      </c>
      <c r="H1373">
        <f>VLOOKUP($F1373,'(참고)타워 스텟 가치'!$B$2:$L$6,H$2,0)+(VLOOKUP($F1373,'(참고)타워 스텟 가치'!$B$2:$L$6,H$2,0)*$E1373)</f>
        <v>2799.5625000000123</v>
      </c>
      <c r="I1373">
        <f>VLOOKUP($F1373,'(참고)타워 스텟 가치'!$B$2:$L$6,I$2,0)+(VLOOKUP($F1373,'(참고)타워 스텟 가치'!$B$2:$L$6,I$2,0)*$E1373)</f>
        <v>559.91250000000241</v>
      </c>
      <c r="J1373">
        <f>VLOOKUP($F1373,'(참고)타워 스텟 가치'!$B$2:$L$6,J$2,0)+(VLOOKUP($F1373,'(참고)타워 스텟 가치'!$B$2:$L$6,J$2,0)*$E1373)</f>
        <v>553000.00000000244</v>
      </c>
      <c r="K1373">
        <f>VLOOKUP($F1373,'(참고)타워 스텟 가치'!$B$2:$L$6,K$2,0)+(VLOOKUP($F1373,'(참고)타워 스텟 가치'!$B$2:$L$6,K$2,0)*$E1373)</f>
        <v>11198.250000000049</v>
      </c>
      <c r="L1373">
        <f>VLOOKUP($F1373,'(참고)타워 스텟 가치'!$B$2:$L$6,L$2,0)+(VLOOKUP($F1373,'(참고)타워 스텟 가치'!$B$2:$L$6,L$2,0)*$E1373)</f>
        <v>186.63750000000081</v>
      </c>
      <c r="M1373">
        <f>VLOOKUP($F1373,'(참고)타워 스텟 가치'!$B$2:$L$6,M$2,0)+(VLOOKUP($F1373,'(참고)타워 스텟 가치'!$B$2:$L$6,M$2,0)*$E1373)</f>
        <v>33.180000000000142</v>
      </c>
      <c r="N1373">
        <f>VLOOKUP($F1373,'(참고)타워 스텟 가치'!$B$2:$L$6,N$2,0)+(VLOOKUP($F1373,'(참고)타워 스텟 가치'!$B$2:$L$6,N$2,0)*$E1373)</f>
        <v>0</v>
      </c>
      <c r="O1373">
        <f>VLOOKUP($F1373,'(참고)타워 스텟 가치'!$B$2:$L$6,O$2,0)+(VLOOKUP($F1373,'(참고)타워 스텟 가치'!$B$2:$L$6,O$2,0)*$E1373)</f>
        <v>0</v>
      </c>
      <c r="P1373">
        <f>VLOOKUP($F1373,'(참고)타워 스텟 가치'!$B$2:$L$6,P$2,0)+(VLOOKUP($F1373,'(참고)타워 스텟 가치'!$B$2:$L$6,P$2,0)*$E1373)</f>
        <v>110.60000000000048</v>
      </c>
      <c r="Q1373">
        <f>SUM('스테이지별 몬스터 스텟'!H1373*'(참고)타워 스텟 가치'!$Q$17,'스테이지별 몬스터 스텟'!I1373*'(참고)타워 스텟 가치'!$R$17,'스테이지별 몬스터 스텟'!J1373*'(참고)타워 스텟 가치'!$S$17,'스테이지별 몬스터 스텟'!K1373*'(참고)타워 스텟 가치'!$T$17,'스테이지별 몬스터 스텟'!L1373*'(참고)타워 스텟 가치'!$U$17,'스테이지별 몬스터 스텟'!M1373*'(참고)타워 스텟 가치'!$V$17,'스테이지별 몬스터 스텟'!N1373*'(참고)타워 스텟 가치'!$W$17,'스테이지별 몬스터 스텟'!O1373*'(참고)타워 스텟 가치'!$X$17,'스테이지별 몬스터 스텟'!P1373*'(참고)타워 스텟 가치'!$Y$17)</f>
        <v>858963.14875000389</v>
      </c>
      <c r="R1373">
        <v>1</v>
      </c>
      <c r="S1373">
        <f>VLOOKUP($F1373,'(참고)타워 스텟 가치'!$B$7:$L$11,S$2,0)+(VLOOKUP($F1373,'(참고)타워 스텟 가치'!$B$7:$L$11,S$2,0)*$E1373)</f>
        <v>933.18750000000398</v>
      </c>
      <c r="T1373">
        <f>VLOOKUP($F1373,'(참고)타워 스텟 가치'!$B$7:$L$11,T$2,0)+(VLOOKUP($F1373,'(참고)타워 스텟 가치'!$B$7:$L$11,T$2,0)*$E1373)</f>
        <v>1679.7375000000072</v>
      </c>
      <c r="U1373">
        <f>VLOOKUP($F1373,'(참고)타워 스텟 가치'!$B$7:$L$11,U$2,0)+(VLOOKUP($F1373,'(참고)타워 스텟 가치'!$B$7:$L$11,U$2,0)*$E1373)</f>
        <v>553000.00000000244</v>
      </c>
      <c r="V1373">
        <f>VLOOKUP($F1373,'(참고)타워 스텟 가치'!$B$7:$L$11,V$2,0)+(VLOOKUP($F1373,'(참고)타워 스텟 가치'!$B$7:$L$11,V$2,0)*$E1373)</f>
        <v>11198.250000000049</v>
      </c>
      <c r="W1373">
        <f>VLOOKUP($F1373,'(참고)타워 스텟 가치'!$B$7:$L$11,W$2,0)+(VLOOKUP($F1373,'(참고)타워 스텟 가치'!$B$7:$L$11,W$2,0)*$E1373)</f>
        <v>186.63750000000081</v>
      </c>
      <c r="X1373">
        <f>VLOOKUP($F1373,'(참고)타워 스텟 가치'!$B$7:$L$11,X$2,0)+(VLOOKUP($F1373,'(참고)타워 스텟 가치'!$B$7:$L$11,X$2,0)*$E1373)</f>
        <v>33.180000000000142</v>
      </c>
      <c r="Y1373">
        <f>VLOOKUP($F1373,'(참고)타워 스텟 가치'!$B$7:$L$11,Y$2,0)+(VLOOKUP($F1373,'(참고)타워 스텟 가치'!$B$7:$L$11,Y$2,0)*$E1373)</f>
        <v>0</v>
      </c>
      <c r="Z1373">
        <f>VLOOKUP($F1373,'(참고)타워 스텟 가치'!$B$7:$L$11,Z$2,0)+(VLOOKUP($F1373,'(참고)타워 스텟 가치'!$B$7:$L$11,Z$2,0)*$E1373)</f>
        <v>0</v>
      </c>
      <c r="AA1373">
        <f>VLOOKUP($F1373,'(참고)타워 스텟 가치'!$B$7:$L$11,AA$2,0)+(VLOOKUP($F1373,'(참고)타워 스텟 가치'!$B$7:$L$11,AA$2,0)*$E1373)</f>
        <v>110.60000000000048</v>
      </c>
      <c r="AB1373">
        <f>SUM('스테이지별 몬스터 스텟'!S1373*'(참고)타워 스텟 가치'!$Q$17,'스테이지별 몬스터 스텟'!T1373*'(참고)타워 스텟 가치'!$R$17,'스테이지별 몬스터 스텟'!U1373*'(참고)타워 스텟 가치'!$S$17,'스테이지별 몬스터 스텟'!V1373*'(참고)타워 스텟 가치'!$T$17,'스테이지별 몬스터 스텟'!W1373*'(참고)타워 스텟 가치'!$U$17,'스테이지별 몬스터 스텟'!X1373*'(참고)타워 스텟 가치'!$V$17,'스테이지별 몬스터 스텟'!Y1373*'(참고)타워 스텟 가치'!$W$17,'스테이지별 몬스터 스텟'!Z1373*'(참고)타워 스텟 가치'!$X$17,'스테이지별 몬스터 스텟'!AA1373*'(참고)타워 스텟 가치'!$Y$17)</f>
        <v>856910.13625000394</v>
      </c>
      <c r="AC1373">
        <v>2</v>
      </c>
      <c r="AD1373">
        <f>VLOOKUP($F1373,'(참고)타워 스텟 가치'!$B$12:$L$16,AD$2,0)+(VLOOKUP($F1373,'(참고)타워 스텟 가치'!$B$12:$L$16,AD$2,0)*$E1373)</f>
        <v>933.18750000000398</v>
      </c>
      <c r="AE1373">
        <f>VLOOKUP($F1373,'(참고)타워 스텟 가치'!$B$12:$L$16,AE$2,0)+(VLOOKUP($F1373,'(참고)타워 스텟 가치'!$B$12:$L$16,AE$2,0)*$E1373)</f>
        <v>1119.8250000000048</v>
      </c>
      <c r="AF1373">
        <f>VLOOKUP($F1373,'(참고)타워 스텟 가치'!$B$12:$L$16,AF$2,0)+(VLOOKUP($F1373,'(참고)타워 스텟 가치'!$B$12:$L$16,AF$2,0)*$E1373)</f>
        <v>553000.00000000244</v>
      </c>
      <c r="AG1373">
        <f>VLOOKUP($F1373,'(참고)타워 스텟 가치'!$B$12:$L$16,AG$2,0)+(VLOOKUP($F1373,'(참고)타워 스텟 가치'!$B$12:$L$16,AG$2,0)*$E1373)</f>
        <v>5599.1250000000246</v>
      </c>
      <c r="AH1373">
        <f>VLOOKUP($F1373,'(참고)타워 스텟 가치'!$B$12:$L$16,AH$2,0)+(VLOOKUP($F1373,'(참고)타워 스텟 가치'!$B$12:$L$16,AH$2,0)*$E1373)</f>
        <v>186.63750000000081</v>
      </c>
      <c r="AI1373">
        <f>VLOOKUP($F1373,'(참고)타워 스텟 가치'!$B$12:$L$16,AI$2,0)+(VLOOKUP($F1373,'(참고)타워 스텟 가치'!$B$12:$L$16,AI$2,0)*$E1373)</f>
        <v>33.180000000000142</v>
      </c>
      <c r="AJ1373">
        <f>VLOOKUP($F1373,'(참고)타워 스텟 가치'!$B$12:$L$16,AJ$2,0)+(VLOOKUP($F1373,'(참고)타워 스텟 가치'!$B$12:$L$16,AJ$2,0)*$E1373)</f>
        <v>0</v>
      </c>
      <c r="AK1373">
        <f>VLOOKUP($F1373,'(참고)타워 스텟 가치'!$B$12:$L$16,AK$2,0)+(VLOOKUP($F1373,'(참고)타워 스텟 가치'!$B$12:$L$16,AK$2,0)*$E1373)</f>
        <v>0</v>
      </c>
      <c r="AL1373">
        <f>VLOOKUP($F1373,'(참고)타워 스텟 가치'!$B$12:$L$16,AL$2,0)+(VLOOKUP($F1373,'(참고)타워 스텟 가치'!$B$12:$L$16,AL$2,0)*$E1373)</f>
        <v>221.20000000000095</v>
      </c>
      <c r="AM1373">
        <f>SUM('스테이지별 몬스터 스텟'!AD1373*'(참고)타워 스텟 가치'!$Q$17,'스테이지별 몬스터 스텟'!AE1373*'(참고)타워 스텟 가치'!$R$17,'스테이지별 몬스터 스텟'!AF1373*'(참고)타워 스텟 가치'!$S$17,'스테이지별 몬스터 스텟'!AG1373*'(참고)타워 스텟 가치'!$T$17,'스테이지별 몬스터 스텟'!AH1373*'(참고)타워 스텟 가치'!$U$17,'스테이지별 몬스터 스텟'!AI1373*'(참고)타워 스텟 가치'!$V$17,'스테이지별 몬스터 스텟'!AJ1373*'(참고)타워 스텟 가치'!$W$17,'스테이지별 몬스터 스텟'!AK1373*'(참고)타워 스텟 가치'!$X$17,'스테이지별 몬스터 스텟'!AL1373*'(참고)타워 스텟 가치'!$Y$17)</f>
        <v>845093.21750000387</v>
      </c>
      <c r="AN1373">
        <v>3</v>
      </c>
    </row>
    <row r="1374" spans="3:40" x14ac:dyDescent="0.3">
      <c r="C1374">
        <v>5</v>
      </c>
      <c r="D1374">
        <f t="shared" si="65"/>
        <v>274</v>
      </c>
      <c r="E1374" s="52">
        <f>VLOOKUP(D1374,'스테이지별 난이도 설정'!B:C,2,0)</f>
        <v>109.60000000000048</v>
      </c>
      <c r="F1374" t="str">
        <f t="shared" si="66"/>
        <v>스페셜</v>
      </c>
      <c r="G1374">
        <f t="shared" si="64"/>
        <v>6</v>
      </c>
      <c r="H1374">
        <f>VLOOKUP($F1374,'(참고)타워 스텟 가치'!$B$2:$L$6,H$2,0)+(VLOOKUP($F1374,'(참고)타워 스텟 가치'!$B$2:$L$6,H$2,0)*$E1374)</f>
        <v>4199.3437500000182</v>
      </c>
      <c r="I1374">
        <f>VLOOKUP($F1374,'(참고)타워 스텟 가치'!$B$2:$L$6,I$2,0)+(VLOOKUP($F1374,'(참고)타워 스텟 가치'!$B$2:$L$6,I$2,0)*$E1374)</f>
        <v>839.86875000000362</v>
      </c>
      <c r="J1374">
        <f>VLOOKUP($F1374,'(참고)타워 스텟 가치'!$B$2:$L$6,J$2,0)+(VLOOKUP($F1374,'(참고)타워 스텟 가치'!$B$2:$L$6,J$2,0)*$E1374)</f>
        <v>553000.00000000244</v>
      </c>
      <c r="K1374">
        <f>VLOOKUP($F1374,'(참고)타워 스텟 가치'!$B$2:$L$6,K$2,0)+(VLOOKUP($F1374,'(참고)타워 스텟 가치'!$B$2:$L$6,K$2,0)*$E1374)</f>
        <v>16797.375000000073</v>
      </c>
      <c r="L1374">
        <f>VLOOKUP($F1374,'(참고)타워 스텟 가치'!$B$2:$L$6,L$2,0)+(VLOOKUP($F1374,'(참고)타워 스텟 가치'!$B$2:$L$6,L$2,0)*$E1374)</f>
        <v>279.95625000000121</v>
      </c>
      <c r="M1374">
        <f>VLOOKUP($F1374,'(참고)타워 스텟 가치'!$B$2:$L$6,M$2,0)+(VLOOKUP($F1374,'(참고)타워 스텟 가치'!$B$2:$L$6,M$2,0)*$E1374)</f>
        <v>33.180000000000142</v>
      </c>
      <c r="N1374">
        <f>VLOOKUP($F1374,'(참고)타워 스텟 가치'!$B$2:$L$6,N$2,0)+(VLOOKUP($F1374,'(참고)타워 스텟 가치'!$B$2:$L$6,N$2,0)*$E1374)</f>
        <v>0</v>
      </c>
      <c r="O1374">
        <f>VLOOKUP($F1374,'(참고)타워 스텟 가치'!$B$2:$L$6,O$2,0)+(VLOOKUP($F1374,'(참고)타워 스텟 가치'!$B$2:$L$6,O$2,0)*$E1374)</f>
        <v>0</v>
      </c>
      <c r="P1374">
        <f>VLOOKUP($F1374,'(참고)타워 스텟 가치'!$B$2:$L$6,P$2,0)+(VLOOKUP($F1374,'(참고)타워 스텟 가치'!$B$2:$L$6,P$2,0)*$E1374)</f>
        <v>110.60000000000048</v>
      </c>
      <c r="Q1374">
        <f>SUM('스테이지별 몬스터 스텟'!H1374*'(참고)타워 스텟 가치'!$Q$17,'스테이지별 몬스터 스텟'!I1374*'(참고)타워 스텟 가치'!$R$17,'스테이지별 몬스터 스텟'!J1374*'(참고)타워 스텟 가치'!$S$17,'스테이지별 몬스터 스텟'!K1374*'(참고)타워 스텟 가치'!$T$17,'스테이지별 몬스터 스텟'!L1374*'(참고)타워 스텟 가치'!$U$17,'스테이지별 몬스터 스텟'!M1374*'(참고)타워 스텟 가치'!$V$17,'스테이지별 몬스터 스텟'!N1374*'(참고)타워 스텟 가치'!$W$17,'스테이지별 몬스터 스텟'!O1374*'(참고)타워 스텟 가치'!$X$17,'스테이지별 몬스터 스텟'!P1374*'(참고)타워 스텟 가치'!$Y$17)</f>
        <v>873567.53312500392</v>
      </c>
      <c r="R1374">
        <v>1</v>
      </c>
      <c r="S1374">
        <f>VLOOKUP($F1374,'(참고)타워 스텟 가치'!$B$7:$L$11,S$2,0)+(VLOOKUP($F1374,'(참고)타워 스텟 가치'!$B$7:$L$11,S$2,0)*$E1374)</f>
        <v>1399.7812500000061</v>
      </c>
      <c r="T1374">
        <f>VLOOKUP($F1374,'(참고)타워 스텟 가치'!$B$7:$L$11,T$2,0)+(VLOOKUP($F1374,'(참고)타워 스텟 가치'!$B$7:$L$11,T$2,0)*$E1374)</f>
        <v>2519.6062500000107</v>
      </c>
      <c r="U1374">
        <f>VLOOKUP($F1374,'(참고)타워 스텟 가치'!$B$7:$L$11,U$2,0)+(VLOOKUP($F1374,'(참고)타워 스텟 가치'!$B$7:$L$11,U$2,0)*$E1374)</f>
        <v>553000.00000000244</v>
      </c>
      <c r="V1374">
        <f>VLOOKUP($F1374,'(참고)타워 스텟 가치'!$B$7:$L$11,V$2,0)+(VLOOKUP($F1374,'(참고)타워 스텟 가치'!$B$7:$L$11,V$2,0)*$E1374)</f>
        <v>16797.375000000073</v>
      </c>
      <c r="W1374">
        <f>VLOOKUP($F1374,'(참고)타워 스텟 가치'!$B$7:$L$11,W$2,0)+(VLOOKUP($F1374,'(참고)타워 스텟 가치'!$B$7:$L$11,W$2,0)*$E1374)</f>
        <v>279.95625000000121</v>
      </c>
      <c r="X1374">
        <f>VLOOKUP($F1374,'(참고)타워 스텟 가치'!$B$7:$L$11,X$2,0)+(VLOOKUP($F1374,'(참고)타워 스텟 가치'!$B$7:$L$11,X$2,0)*$E1374)</f>
        <v>33.180000000000142</v>
      </c>
      <c r="Y1374">
        <f>VLOOKUP($F1374,'(참고)타워 스텟 가치'!$B$7:$L$11,Y$2,0)+(VLOOKUP($F1374,'(참고)타워 스텟 가치'!$B$7:$L$11,Y$2,0)*$E1374)</f>
        <v>0</v>
      </c>
      <c r="Z1374">
        <f>VLOOKUP($F1374,'(참고)타워 스텟 가치'!$B$7:$L$11,Z$2,0)+(VLOOKUP($F1374,'(참고)타워 스텟 가치'!$B$7:$L$11,Z$2,0)*$E1374)</f>
        <v>0</v>
      </c>
      <c r="AA1374">
        <f>VLOOKUP($F1374,'(참고)타워 스텟 가치'!$B$7:$L$11,AA$2,0)+(VLOOKUP($F1374,'(참고)타워 스텟 가치'!$B$7:$L$11,AA$2,0)*$E1374)</f>
        <v>110.60000000000048</v>
      </c>
      <c r="AB1374">
        <f>SUM('스테이지별 몬스터 스텟'!S1374*'(참고)타워 스텟 가치'!$Q$17,'스테이지별 몬스터 스텟'!T1374*'(참고)타워 스텟 가치'!$R$17,'스테이지별 몬스터 스텟'!U1374*'(참고)타워 스텟 가치'!$S$17,'스테이지별 몬스터 스텟'!V1374*'(참고)타워 스텟 가치'!$T$17,'스테이지별 몬스터 스텟'!W1374*'(참고)타워 스텟 가치'!$U$17,'스테이지별 몬스터 스텟'!X1374*'(참고)타워 스텟 가치'!$V$17,'스테이지별 몬스터 스텟'!Y1374*'(참고)타워 스텟 가치'!$W$17,'스테이지별 몬스터 스텟'!Z1374*'(참고)타워 스텟 가치'!$X$17,'스테이지별 몬스터 스텟'!AA1374*'(참고)타워 스텟 가치'!$Y$17)</f>
        <v>870488.01437500387</v>
      </c>
      <c r="AC1374">
        <v>2</v>
      </c>
      <c r="AD1374">
        <f>VLOOKUP($F1374,'(참고)타워 스텟 가치'!$B$12:$L$16,AD$2,0)+(VLOOKUP($F1374,'(참고)타워 스텟 가치'!$B$12:$L$16,AD$2,0)*$E1374)</f>
        <v>1399.7812500000061</v>
      </c>
      <c r="AE1374">
        <f>VLOOKUP($F1374,'(참고)타워 스텟 가치'!$B$12:$L$16,AE$2,0)+(VLOOKUP($F1374,'(참고)타워 스텟 가치'!$B$12:$L$16,AE$2,0)*$E1374)</f>
        <v>1679.7375000000072</v>
      </c>
      <c r="AF1374">
        <f>VLOOKUP($F1374,'(참고)타워 스텟 가치'!$B$12:$L$16,AF$2,0)+(VLOOKUP($F1374,'(참고)타워 스텟 가치'!$B$12:$L$16,AF$2,0)*$E1374)</f>
        <v>553000.00000000244</v>
      </c>
      <c r="AG1374">
        <f>VLOOKUP($F1374,'(참고)타워 스텟 가치'!$B$12:$L$16,AG$2,0)+(VLOOKUP($F1374,'(참고)타워 스텟 가치'!$B$12:$L$16,AG$2,0)*$E1374)</f>
        <v>8398.6875000000364</v>
      </c>
      <c r="AH1374">
        <f>VLOOKUP($F1374,'(참고)타워 스텟 가치'!$B$12:$L$16,AH$2,0)+(VLOOKUP($F1374,'(참고)타워 스텟 가치'!$B$12:$L$16,AH$2,0)*$E1374)</f>
        <v>279.95625000000121</v>
      </c>
      <c r="AI1374">
        <f>VLOOKUP($F1374,'(참고)타워 스텟 가치'!$B$12:$L$16,AI$2,0)+(VLOOKUP($F1374,'(참고)타워 스텟 가치'!$B$12:$L$16,AI$2,0)*$E1374)</f>
        <v>33.180000000000142</v>
      </c>
      <c r="AJ1374">
        <f>VLOOKUP($F1374,'(참고)타워 스텟 가치'!$B$12:$L$16,AJ$2,0)+(VLOOKUP($F1374,'(참고)타워 스텟 가치'!$B$12:$L$16,AJ$2,0)*$E1374)</f>
        <v>0</v>
      </c>
      <c r="AK1374">
        <f>VLOOKUP($F1374,'(참고)타워 스텟 가치'!$B$12:$L$16,AK$2,0)+(VLOOKUP($F1374,'(참고)타워 스텟 가치'!$B$12:$L$16,AK$2,0)*$E1374)</f>
        <v>0</v>
      </c>
      <c r="AL1374">
        <f>VLOOKUP($F1374,'(참고)타워 스텟 가치'!$B$12:$L$16,AL$2,0)+(VLOOKUP($F1374,'(참고)타워 스텟 가치'!$B$12:$L$16,AL$2,0)*$E1374)</f>
        <v>221.20000000000095</v>
      </c>
      <c r="AM1374">
        <f>SUM('스테이지별 몬스터 스텟'!AD1374*'(참고)타워 스텟 가치'!$Q$17,'스테이지별 몬스터 스텟'!AE1374*'(참고)타워 스텟 가치'!$R$17,'스테이지별 몬스터 스텟'!AF1374*'(참고)타워 스텟 가치'!$S$17,'스테이지별 몬스터 스텟'!AG1374*'(참고)타워 스텟 가치'!$T$17,'스테이지별 몬스터 스텟'!AH1374*'(참고)타워 스텟 가치'!$U$17,'스테이지별 몬스터 스텟'!AI1374*'(참고)타워 스텟 가치'!$V$17,'스테이지별 몬스터 스텟'!AJ1374*'(참고)타워 스텟 가치'!$W$17,'스테이지별 몬스터 스텟'!AK1374*'(참고)타워 스텟 가치'!$X$17,'스테이지별 몬스터 스텟'!AL1374*'(참고)타워 스텟 가치'!$Y$17)</f>
        <v>852652.03625000396</v>
      </c>
      <c r="AN1374">
        <v>3</v>
      </c>
    </row>
    <row r="1375" spans="3:40" x14ac:dyDescent="0.3">
      <c r="C1375">
        <v>1</v>
      </c>
      <c r="D1375">
        <f t="shared" si="65"/>
        <v>275</v>
      </c>
      <c r="E1375" s="52">
        <f>VLOOKUP(D1375,'스테이지별 난이도 설정'!B:C,2,0)</f>
        <v>110.00000000000048</v>
      </c>
      <c r="F1375" t="str">
        <f t="shared" si="66"/>
        <v>일반</v>
      </c>
      <c r="G1375">
        <f t="shared" si="64"/>
        <v>6</v>
      </c>
      <c r="H1375">
        <f>VLOOKUP($F1375,'(참고)타워 스텟 가치'!$B$2:$L$6,H$2,0)+(VLOOKUP($F1375,'(참고)타워 스텟 가치'!$B$2:$L$6,H$2,0)*$E1375)</f>
        <v>832.50000000000364</v>
      </c>
      <c r="I1375">
        <f>VLOOKUP($F1375,'(참고)타워 스텟 가치'!$B$2:$L$6,I$2,0)+(VLOOKUP($F1375,'(참고)타워 스텟 가치'!$B$2:$L$6,I$2,0)*$E1375)</f>
        <v>166.50000000000074</v>
      </c>
      <c r="J1375">
        <f>VLOOKUP($F1375,'(참고)타워 스텟 가치'!$B$2:$L$6,J$2,0)+(VLOOKUP($F1375,'(참고)타워 스텟 가치'!$B$2:$L$6,J$2,0)*$E1375)</f>
        <v>555000.00000000244</v>
      </c>
      <c r="K1375">
        <f>VLOOKUP($F1375,'(참고)타워 스텟 가치'!$B$2:$L$6,K$2,0)+(VLOOKUP($F1375,'(참고)타워 스텟 가치'!$B$2:$L$6,K$2,0)*$E1375)</f>
        <v>3330.0000000000146</v>
      </c>
      <c r="L1375">
        <f>VLOOKUP($F1375,'(참고)타워 스텟 가치'!$B$2:$L$6,L$2,0)+(VLOOKUP($F1375,'(참고)타워 스텟 가치'!$B$2:$L$6,L$2,0)*$E1375)</f>
        <v>55.500000000000242</v>
      </c>
      <c r="M1375">
        <f>VLOOKUP($F1375,'(참고)타워 스텟 가치'!$B$2:$L$6,M$2,0)+(VLOOKUP($F1375,'(참고)타워 스텟 가치'!$B$2:$L$6,M$2,0)*$E1375)</f>
        <v>33.300000000000139</v>
      </c>
      <c r="N1375">
        <f>VLOOKUP($F1375,'(참고)타워 스텟 가치'!$B$2:$L$6,N$2,0)+(VLOOKUP($F1375,'(참고)타워 스텟 가치'!$B$2:$L$6,N$2,0)*$E1375)</f>
        <v>0</v>
      </c>
      <c r="O1375">
        <f>VLOOKUP($F1375,'(참고)타워 스텟 가치'!$B$2:$L$6,O$2,0)+(VLOOKUP($F1375,'(참고)타워 스텟 가치'!$B$2:$L$6,O$2,0)*$E1375)</f>
        <v>0</v>
      </c>
      <c r="P1375">
        <f>VLOOKUP($F1375,'(참고)타워 스텟 가치'!$B$2:$L$6,P$2,0)+(VLOOKUP($F1375,'(참고)타워 스텟 가치'!$B$2:$L$6,P$2,0)*$E1375)</f>
        <v>77.70000000000033</v>
      </c>
      <c r="Q1375">
        <f>SUM('스테이지별 몬스터 스텟'!H1375*'(참고)타워 스텟 가치'!$Q$17,'스테이지별 몬스터 스텟'!I1375*'(참고)타워 스텟 가치'!$R$17,'스테이지별 몬스터 스텟'!J1375*'(참고)타워 스텟 가치'!$S$17,'스테이지별 몬스터 스텟'!K1375*'(참고)타워 스텟 가치'!$T$17,'스테이지별 몬스터 스텟'!L1375*'(참고)타워 스텟 가치'!$U$17,'스테이지별 몬스터 스텟'!M1375*'(참고)타워 스텟 가치'!$V$17,'스테이지별 몬스터 스텟'!N1375*'(참고)타워 스텟 가치'!$W$17,'스테이지별 몬스터 스텟'!O1375*'(참고)타워 스텟 가치'!$X$17,'스테이지별 몬스터 스텟'!P1375*'(참고)타워 스텟 가치'!$Y$17)</f>
        <v>841374.4500000038</v>
      </c>
      <c r="R1375">
        <v>1</v>
      </c>
      <c r="S1375">
        <f>VLOOKUP($F1375,'(참고)타워 스텟 가치'!$B$7:$L$11,S$2,0)+(VLOOKUP($F1375,'(참고)타워 스텟 가치'!$B$7:$L$11,S$2,0)*$E1375)</f>
        <v>277.50000000000119</v>
      </c>
      <c r="T1375">
        <f>VLOOKUP($F1375,'(참고)타워 스텟 가치'!$B$7:$L$11,T$2,0)+(VLOOKUP($F1375,'(참고)타워 스텟 가치'!$B$7:$L$11,T$2,0)*$E1375)</f>
        <v>499.50000000000216</v>
      </c>
      <c r="U1375">
        <f>VLOOKUP($F1375,'(참고)타워 스텟 가치'!$B$7:$L$11,U$2,0)+(VLOOKUP($F1375,'(참고)타워 스텟 가치'!$B$7:$L$11,U$2,0)*$E1375)</f>
        <v>555000.00000000244</v>
      </c>
      <c r="V1375">
        <f>VLOOKUP($F1375,'(참고)타워 스텟 가치'!$B$7:$L$11,V$2,0)+(VLOOKUP($F1375,'(참고)타워 스텟 가치'!$B$7:$L$11,V$2,0)*$E1375)</f>
        <v>3330.0000000000146</v>
      </c>
      <c r="W1375">
        <f>VLOOKUP($F1375,'(참고)타워 스텟 가치'!$B$7:$L$11,W$2,0)+(VLOOKUP($F1375,'(참고)타워 스텟 가치'!$B$7:$L$11,W$2,0)*$E1375)</f>
        <v>55.500000000000242</v>
      </c>
      <c r="X1375">
        <f>VLOOKUP($F1375,'(참고)타워 스텟 가치'!$B$7:$L$11,X$2,0)+(VLOOKUP($F1375,'(참고)타워 스텟 가치'!$B$7:$L$11,X$2,0)*$E1375)</f>
        <v>33.300000000000139</v>
      </c>
      <c r="Y1375">
        <f>VLOOKUP($F1375,'(참고)타워 스텟 가치'!$B$7:$L$11,Y$2,0)+(VLOOKUP($F1375,'(참고)타워 스텟 가치'!$B$7:$L$11,Y$2,0)*$E1375)</f>
        <v>0</v>
      </c>
      <c r="Z1375">
        <f>VLOOKUP($F1375,'(참고)타워 스텟 가치'!$B$7:$L$11,Z$2,0)+(VLOOKUP($F1375,'(참고)타워 스텟 가치'!$B$7:$L$11,Z$2,0)*$E1375)</f>
        <v>0</v>
      </c>
      <c r="AA1375">
        <f>VLOOKUP($F1375,'(참고)타워 스텟 가치'!$B$7:$L$11,AA$2,0)+(VLOOKUP($F1375,'(참고)타워 스텟 가치'!$B$7:$L$11,AA$2,0)*$E1375)</f>
        <v>77.70000000000033</v>
      </c>
      <c r="AB1375">
        <f>SUM('스테이지별 몬스터 스텟'!S1375*'(참고)타워 스텟 가치'!$Q$17,'스테이지별 몬스터 스텟'!T1375*'(참고)타워 스텟 가치'!$R$17,'스테이지별 몬스터 스텟'!U1375*'(참고)타워 스텟 가치'!$S$17,'스테이지별 몬스터 스텟'!V1375*'(참고)타워 스텟 가치'!$T$17,'스테이지별 몬스터 스텟'!W1375*'(참고)타워 스텟 가치'!$U$17,'스테이지별 몬스터 스텟'!X1375*'(참고)타워 스텟 가치'!$V$17,'스테이지별 몬스터 스텟'!Y1375*'(참고)타워 스텟 가치'!$W$17,'스테이지별 몬스터 스텟'!Z1375*'(참고)타워 스텟 가치'!$X$17,'스테이지별 몬스터 스텟'!AA1375*'(참고)타워 스텟 가치'!$Y$17)</f>
        <v>840763.9500000038</v>
      </c>
      <c r="AC1375">
        <v>2</v>
      </c>
      <c r="AD1375">
        <f>VLOOKUP($F1375,'(참고)타워 스텟 가치'!$B$12:$L$16,AD$2,0)+(VLOOKUP($F1375,'(참고)타워 스텟 가치'!$B$12:$L$16,AD$2,0)*$E1375)</f>
        <v>277.50000000000119</v>
      </c>
      <c r="AE1375">
        <f>VLOOKUP($F1375,'(참고)타워 스텟 가치'!$B$12:$L$16,AE$2,0)+(VLOOKUP($F1375,'(참고)타워 스텟 가치'!$B$12:$L$16,AE$2,0)*$E1375)</f>
        <v>333.00000000000148</v>
      </c>
      <c r="AF1375">
        <f>VLOOKUP($F1375,'(참고)타워 스텟 가치'!$B$12:$L$16,AF$2,0)+(VLOOKUP($F1375,'(참고)타워 스텟 가치'!$B$12:$L$16,AF$2,0)*$E1375)</f>
        <v>555000.00000000244</v>
      </c>
      <c r="AG1375">
        <f>VLOOKUP($F1375,'(참고)타워 스텟 가치'!$B$12:$L$16,AG$2,0)+(VLOOKUP($F1375,'(참고)타워 스텟 가치'!$B$12:$L$16,AG$2,0)*$E1375)</f>
        <v>1665.0000000000073</v>
      </c>
      <c r="AH1375">
        <f>VLOOKUP($F1375,'(참고)타워 스텟 가치'!$B$12:$L$16,AH$2,0)+(VLOOKUP($F1375,'(참고)타워 스텟 가치'!$B$12:$L$16,AH$2,0)*$E1375)</f>
        <v>55.500000000000242</v>
      </c>
      <c r="AI1375">
        <f>VLOOKUP($F1375,'(참고)타워 스텟 가치'!$B$12:$L$16,AI$2,0)+(VLOOKUP($F1375,'(참고)타워 스텟 가치'!$B$12:$L$16,AI$2,0)*$E1375)</f>
        <v>33.300000000000139</v>
      </c>
      <c r="AJ1375">
        <f>VLOOKUP($F1375,'(참고)타워 스텟 가치'!$B$12:$L$16,AJ$2,0)+(VLOOKUP($F1375,'(참고)타워 스텟 가치'!$B$12:$L$16,AJ$2,0)*$E1375)</f>
        <v>0</v>
      </c>
      <c r="AK1375">
        <f>VLOOKUP($F1375,'(참고)타워 스텟 가치'!$B$12:$L$16,AK$2,0)+(VLOOKUP($F1375,'(참고)타워 스텟 가치'!$B$12:$L$16,AK$2,0)*$E1375)</f>
        <v>0</v>
      </c>
      <c r="AL1375">
        <f>VLOOKUP($F1375,'(참고)타워 스텟 가치'!$B$12:$L$16,AL$2,0)+(VLOOKUP($F1375,'(참고)타워 스텟 가치'!$B$12:$L$16,AL$2,0)*$E1375)</f>
        <v>155.40000000000066</v>
      </c>
      <c r="AM1375">
        <f>SUM('스테이지별 몬스터 스텟'!AD1375*'(참고)타워 스텟 가치'!$Q$17,'스테이지별 몬스터 스텟'!AE1375*'(참고)타워 스텟 가치'!$R$17,'스테이지별 몬스터 스텟'!AF1375*'(참고)타워 스텟 가치'!$S$17,'스테이지별 몬스터 스텟'!AG1375*'(참고)타워 스텟 가치'!$T$17,'스테이지별 몬스터 스텟'!AH1375*'(참고)타워 스텟 가치'!$U$17,'스테이지별 몬스터 스텟'!AI1375*'(참고)타워 스텟 가치'!$V$17,'스테이지별 몬스터 스텟'!AJ1375*'(참고)타워 스텟 가치'!$W$17,'스테이지별 몬스터 스텟'!AK1375*'(참고)타워 스텟 가치'!$X$17,'스테이지별 몬스터 스텟'!AL1375*'(참고)타워 스텟 가치'!$Y$17)</f>
        <v>837339.60000000382</v>
      </c>
      <c r="AN1375">
        <v>3</v>
      </c>
    </row>
    <row r="1376" spans="3:40" x14ac:dyDescent="0.3">
      <c r="C1376">
        <v>2</v>
      </c>
      <c r="D1376">
        <f t="shared" si="65"/>
        <v>275</v>
      </c>
      <c r="E1376" s="52">
        <f>VLOOKUP(D1376,'스테이지별 난이도 설정'!B:C,2,0)</f>
        <v>110.00000000000048</v>
      </c>
      <c r="F1376" t="str">
        <f t="shared" si="66"/>
        <v>레어</v>
      </c>
      <c r="G1376">
        <f t="shared" si="64"/>
        <v>6</v>
      </c>
      <c r="H1376">
        <f>VLOOKUP($F1376,'(참고)타워 스텟 가치'!$B$2:$L$6,H$2,0)+(VLOOKUP($F1376,'(참고)타워 스텟 가치'!$B$2:$L$6,H$2,0)*$E1376)</f>
        <v>1248.7500000000055</v>
      </c>
      <c r="I1376">
        <f>VLOOKUP($F1376,'(참고)타워 스텟 가치'!$B$2:$L$6,I$2,0)+(VLOOKUP($F1376,'(참고)타워 스텟 가치'!$B$2:$L$6,I$2,0)*$E1376)</f>
        <v>249.75000000000108</v>
      </c>
      <c r="J1376">
        <f>VLOOKUP($F1376,'(참고)타워 스텟 가치'!$B$2:$L$6,J$2,0)+(VLOOKUP($F1376,'(참고)타워 스텟 가치'!$B$2:$L$6,J$2,0)*$E1376)</f>
        <v>555000.00000000244</v>
      </c>
      <c r="K1376">
        <f>VLOOKUP($F1376,'(참고)타워 스텟 가치'!$B$2:$L$6,K$2,0)+(VLOOKUP($F1376,'(참고)타워 스텟 가치'!$B$2:$L$6,K$2,0)*$E1376)</f>
        <v>4995.0000000000218</v>
      </c>
      <c r="L1376">
        <f>VLOOKUP($F1376,'(참고)타워 스텟 가치'!$B$2:$L$6,L$2,0)+(VLOOKUP($F1376,'(참고)타워 스텟 가치'!$B$2:$L$6,L$2,0)*$E1376)</f>
        <v>83.250000000000369</v>
      </c>
      <c r="M1376">
        <f>VLOOKUP($F1376,'(참고)타워 스텟 가치'!$B$2:$L$6,M$2,0)+(VLOOKUP($F1376,'(참고)타워 스텟 가치'!$B$2:$L$6,M$2,0)*$E1376)</f>
        <v>33.300000000000139</v>
      </c>
      <c r="N1376">
        <f>VLOOKUP($F1376,'(참고)타워 스텟 가치'!$B$2:$L$6,N$2,0)+(VLOOKUP($F1376,'(참고)타워 스텟 가치'!$B$2:$L$6,N$2,0)*$E1376)</f>
        <v>0</v>
      </c>
      <c r="O1376">
        <f>VLOOKUP($F1376,'(참고)타워 스텟 가치'!$B$2:$L$6,O$2,0)+(VLOOKUP($F1376,'(참고)타워 스텟 가치'!$B$2:$L$6,O$2,0)*$E1376)</f>
        <v>0</v>
      </c>
      <c r="P1376">
        <f>VLOOKUP($F1376,'(참고)타워 스텟 가치'!$B$2:$L$6,P$2,0)+(VLOOKUP($F1376,'(참고)타워 스텟 가치'!$B$2:$L$6,P$2,0)*$E1376)</f>
        <v>77.70000000000033</v>
      </c>
      <c r="Q1376">
        <f>SUM('스테이지별 몬스터 스텟'!H1376*'(참고)타워 스텟 가치'!$Q$17,'스테이지별 몬스터 스텟'!I1376*'(참고)타워 스텟 가치'!$R$17,'스테이지별 몬스터 스텟'!J1376*'(참고)타워 스텟 가치'!$S$17,'스테이지별 몬스터 스텟'!K1376*'(참고)타워 스텟 가치'!$T$17,'스테이지별 몬스터 스텟'!L1376*'(참고)타워 스텟 가치'!$U$17,'스테이지별 몬스터 스텟'!M1376*'(참고)타워 스텟 가치'!$V$17,'스테이지별 몬스터 스텟'!N1376*'(참고)타워 스텟 가치'!$W$17,'스테이지별 몬스터 스텟'!O1376*'(참고)타워 스텟 가치'!$X$17,'스테이지별 몬스터 스텟'!P1376*'(참고)타워 스텟 가치'!$Y$17)</f>
        <v>845717.3250000038</v>
      </c>
      <c r="R1376">
        <v>1</v>
      </c>
      <c r="S1376">
        <f>VLOOKUP($F1376,'(참고)타워 스텟 가치'!$B$7:$L$11,S$2,0)+(VLOOKUP($F1376,'(참고)타워 스텟 가치'!$B$7:$L$11,S$2,0)*$E1376)</f>
        <v>416.25000000000182</v>
      </c>
      <c r="T1376">
        <f>VLOOKUP($F1376,'(참고)타워 스텟 가치'!$B$7:$L$11,T$2,0)+(VLOOKUP($F1376,'(참고)타워 스텟 가치'!$B$7:$L$11,T$2,0)*$E1376)</f>
        <v>749.2500000000033</v>
      </c>
      <c r="U1376">
        <f>VLOOKUP($F1376,'(참고)타워 스텟 가치'!$B$7:$L$11,U$2,0)+(VLOOKUP($F1376,'(참고)타워 스텟 가치'!$B$7:$L$11,U$2,0)*$E1376)</f>
        <v>555000.00000000244</v>
      </c>
      <c r="V1376">
        <f>VLOOKUP($F1376,'(참고)타워 스텟 가치'!$B$7:$L$11,V$2,0)+(VLOOKUP($F1376,'(참고)타워 스텟 가치'!$B$7:$L$11,V$2,0)*$E1376)</f>
        <v>4995.0000000000218</v>
      </c>
      <c r="W1376">
        <f>VLOOKUP($F1376,'(참고)타워 스텟 가치'!$B$7:$L$11,W$2,0)+(VLOOKUP($F1376,'(참고)타워 스텟 가치'!$B$7:$L$11,W$2,0)*$E1376)</f>
        <v>83.250000000000369</v>
      </c>
      <c r="X1376">
        <f>VLOOKUP($F1376,'(참고)타워 스텟 가치'!$B$7:$L$11,X$2,0)+(VLOOKUP($F1376,'(참고)타워 스텟 가치'!$B$7:$L$11,X$2,0)*$E1376)</f>
        <v>33.300000000000139</v>
      </c>
      <c r="Y1376">
        <f>VLOOKUP($F1376,'(참고)타워 스텟 가치'!$B$7:$L$11,Y$2,0)+(VLOOKUP($F1376,'(참고)타워 스텟 가치'!$B$7:$L$11,Y$2,0)*$E1376)</f>
        <v>0</v>
      </c>
      <c r="Z1376">
        <f>VLOOKUP($F1376,'(참고)타워 스텟 가치'!$B$7:$L$11,Z$2,0)+(VLOOKUP($F1376,'(참고)타워 스텟 가치'!$B$7:$L$11,Z$2,0)*$E1376)</f>
        <v>0</v>
      </c>
      <c r="AA1376">
        <f>VLOOKUP($F1376,'(참고)타워 스텟 가치'!$B$7:$L$11,AA$2,0)+(VLOOKUP($F1376,'(참고)타워 스텟 가치'!$B$7:$L$11,AA$2,0)*$E1376)</f>
        <v>77.70000000000033</v>
      </c>
      <c r="AB1376">
        <f>SUM('스테이지별 몬스터 스텟'!S1376*'(참고)타워 스텟 가치'!$Q$17,'스테이지별 몬스터 스텟'!T1376*'(참고)타워 스텟 가치'!$R$17,'스테이지별 몬스터 스텟'!U1376*'(참고)타워 스텟 가치'!$S$17,'스테이지별 몬스터 스텟'!V1376*'(참고)타워 스텟 가치'!$T$17,'스테이지별 몬스터 스텟'!W1376*'(참고)타워 스텟 가치'!$U$17,'스테이지별 몬스터 스텟'!X1376*'(참고)타워 스텟 가치'!$V$17,'스테이지별 몬스터 스텟'!Y1376*'(참고)타워 스텟 가치'!$W$17,'스테이지별 몬스터 스텟'!Z1376*'(참고)타워 스텟 가치'!$X$17,'스테이지별 몬스터 스텟'!AA1376*'(참고)타워 스텟 가치'!$Y$17)</f>
        <v>844801.5750000038</v>
      </c>
      <c r="AC1376">
        <v>2</v>
      </c>
      <c r="AD1376">
        <f>VLOOKUP($F1376,'(참고)타워 스텟 가치'!$B$12:$L$16,AD$2,0)+(VLOOKUP($F1376,'(참고)타워 스텟 가치'!$B$12:$L$16,AD$2,0)*$E1376)</f>
        <v>416.25000000000182</v>
      </c>
      <c r="AE1376">
        <f>VLOOKUP($F1376,'(참고)타워 스텟 가치'!$B$12:$L$16,AE$2,0)+(VLOOKUP($F1376,'(참고)타워 스텟 가치'!$B$12:$L$16,AE$2,0)*$E1376)</f>
        <v>499.50000000000216</v>
      </c>
      <c r="AF1376">
        <f>VLOOKUP($F1376,'(참고)타워 스텟 가치'!$B$12:$L$16,AF$2,0)+(VLOOKUP($F1376,'(참고)타워 스텟 가치'!$B$12:$L$16,AF$2,0)*$E1376)</f>
        <v>555000.00000000244</v>
      </c>
      <c r="AG1376">
        <f>VLOOKUP($F1376,'(참고)타워 스텟 가치'!$B$12:$L$16,AG$2,0)+(VLOOKUP($F1376,'(참고)타워 스텟 가치'!$B$12:$L$16,AG$2,0)*$E1376)</f>
        <v>2497.5000000000109</v>
      </c>
      <c r="AH1376">
        <f>VLOOKUP($F1376,'(참고)타워 스텟 가치'!$B$12:$L$16,AH$2,0)+(VLOOKUP($F1376,'(참고)타워 스텟 가치'!$B$12:$L$16,AH$2,0)*$E1376)</f>
        <v>83.250000000000369</v>
      </c>
      <c r="AI1376">
        <f>VLOOKUP($F1376,'(참고)타워 스텟 가치'!$B$12:$L$16,AI$2,0)+(VLOOKUP($F1376,'(참고)타워 스텟 가치'!$B$12:$L$16,AI$2,0)*$E1376)</f>
        <v>33.300000000000139</v>
      </c>
      <c r="AJ1376">
        <f>VLOOKUP($F1376,'(참고)타워 스텟 가치'!$B$12:$L$16,AJ$2,0)+(VLOOKUP($F1376,'(참고)타워 스텟 가치'!$B$12:$L$16,AJ$2,0)*$E1376)</f>
        <v>0</v>
      </c>
      <c r="AK1376">
        <f>VLOOKUP($F1376,'(참고)타워 스텟 가치'!$B$12:$L$16,AK$2,0)+(VLOOKUP($F1376,'(참고)타워 스텟 가치'!$B$12:$L$16,AK$2,0)*$E1376)</f>
        <v>0</v>
      </c>
      <c r="AL1376">
        <f>VLOOKUP($F1376,'(참고)타워 스텟 가치'!$B$12:$L$16,AL$2,0)+(VLOOKUP($F1376,'(참고)타워 스텟 가치'!$B$12:$L$16,AL$2,0)*$E1376)</f>
        <v>155.40000000000066</v>
      </c>
      <c r="AM1376">
        <f>SUM('스테이지별 몬스터 스텟'!AD1376*'(참고)타워 스텟 가치'!$Q$17,'스테이지별 몬스터 스텟'!AE1376*'(참고)타워 스텟 가치'!$R$17,'스테이지별 몬스터 스텟'!AF1376*'(참고)타워 스텟 가치'!$S$17,'스테이지별 몬스터 스텟'!AG1376*'(참고)타워 스텟 가치'!$T$17,'스테이지별 몬스터 스텟'!AH1376*'(참고)타워 스텟 가치'!$U$17,'스테이지별 몬스터 스텟'!AI1376*'(참고)타워 스텟 가치'!$V$17,'스테이지별 몬스터 스텟'!AJ1376*'(참고)타워 스텟 가치'!$W$17,'스테이지별 몬스터 스텟'!AK1376*'(참고)타워 스텟 가치'!$X$17,'스테이지별 몬스터 스텟'!AL1376*'(참고)타워 스텟 가치'!$Y$17)</f>
        <v>839587.35000000382</v>
      </c>
      <c r="AN1376">
        <v>3</v>
      </c>
    </row>
    <row r="1377" spans="3:40" x14ac:dyDescent="0.3">
      <c r="C1377">
        <v>3</v>
      </c>
      <c r="D1377">
        <f t="shared" si="65"/>
        <v>275</v>
      </c>
      <c r="E1377" s="52">
        <f>VLOOKUP(D1377,'스테이지별 난이도 설정'!B:C,2,0)</f>
        <v>110.00000000000048</v>
      </c>
      <c r="F1377" t="str">
        <f t="shared" si="66"/>
        <v>에픽</v>
      </c>
      <c r="G1377">
        <f t="shared" si="64"/>
        <v>6</v>
      </c>
      <c r="H1377">
        <f>VLOOKUP($F1377,'(참고)타워 스텟 가치'!$B$2:$L$6,H$2,0)+(VLOOKUP($F1377,'(참고)타워 스텟 가치'!$B$2:$L$6,H$2,0)*$E1377)</f>
        <v>1873.1250000000082</v>
      </c>
      <c r="I1377">
        <f>VLOOKUP($F1377,'(참고)타워 스텟 가치'!$B$2:$L$6,I$2,0)+(VLOOKUP($F1377,'(참고)타워 스텟 가치'!$B$2:$L$6,I$2,0)*$E1377)</f>
        <v>374.62500000000165</v>
      </c>
      <c r="J1377">
        <f>VLOOKUP($F1377,'(참고)타워 스텟 가치'!$B$2:$L$6,J$2,0)+(VLOOKUP($F1377,'(참고)타워 스텟 가치'!$B$2:$L$6,J$2,0)*$E1377)</f>
        <v>555000.00000000244</v>
      </c>
      <c r="K1377">
        <f>VLOOKUP($F1377,'(참고)타워 스텟 가치'!$B$2:$L$6,K$2,0)+(VLOOKUP($F1377,'(참고)타워 스텟 가치'!$B$2:$L$6,K$2,0)*$E1377)</f>
        <v>7492.5000000000327</v>
      </c>
      <c r="L1377">
        <f>VLOOKUP($F1377,'(참고)타워 스텟 가치'!$B$2:$L$6,L$2,0)+(VLOOKUP($F1377,'(참고)타워 스텟 가치'!$B$2:$L$6,L$2,0)*$E1377)</f>
        <v>124.87500000000054</v>
      </c>
      <c r="M1377">
        <f>VLOOKUP($F1377,'(참고)타워 스텟 가치'!$B$2:$L$6,M$2,0)+(VLOOKUP($F1377,'(참고)타워 스텟 가치'!$B$2:$L$6,M$2,0)*$E1377)</f>
        <v>33.300000000000139</v>
      </c>
      <c r="N1377">
        <f>VLOOKUP($F1377,'(참고)타워 스텟 가치'!$B$2:$L$6,N$2,0)+(VLOOKUP($F1377,'(참고)타워 스텟 가치'!$B$2:$L$6,N$2,0)*$E1377)</f>
        <v>0</v>
      </c>
      <c r="O1377">
        <f>VLOOKUP($F1377,'(참고)타워 스텟 가치'!$B$2:$L$6,O$2,0)+(VLOOKUP($F1377,'(참고)타워 스텟 가치'!$B$2:$L$6,O$2,0)*$E1377)</f>
        <v>0</v>
      </c>
      <c r="P1377">
        <f>VLOOKUP($F1377,'(참고)타워 스텟 가치'!$B$2:$L$6,P$2,0)+(VLOOKUP($F1377,'(참고)타워 스텟 가치'!$B$2:$L$6,P$2,0)*$E1377)</f>
        <v>77.70000000000033</v>
      </c>
      <c r="Q1377">
        <f>SUM('스테이지별 몬스터 스텟'!H1377*'(참고)타워 스텟 가치'!$Q$17,'스테이지별 몬스터 스텟'!I1377*'(참고)타워 스텟 가치'!$R$17,'스테이지별 몬스터 스텟'!J1377*'(참고)타워 스텟 가치'!$S$17,'스테이지별 몬스터 스텟'!K1377*'(참고)타워 스텟 가치'!$T$17,'스테이지별 몬스터 스텟'!L1377*'(참고)타워 스텟 가치'!$U$17,'스테이지별 몬스터 스텟'!M1377*'(참고)타워 스텟 가치'!$V$17,'스테이지별 몬스터 스텟'!N1377*'(참고)타워 스텟 가치'!$W$17,'스테이지별 몬스터 스텟'!O1377*'(참고)타워 스텟 가치'!$X$17,'스테이지별 몬스터 스텟'!P1377*'(참고)타워 스텟 가치'!$Y$17)</f>
        <v>852231.63750000391</v>
      </c>
      <c r="R1377">
        <v>1</v>
      </c>
      <c r="S1377">
        <f>VLOOKUP($F1377,'(참고)타워 스텟 가치'!$B$7:$L$11,S$2,0)+(VLOOKUP($F1377,'(참고)타워 스텟 가치'!$B$7:$L$11,S$2,0)*$E1377)</f>
        <v>624.37500000000273</v>
      </c>
      <c r="T1377">
        <f>VLOOKUP($F1377,'(참고)타워 스텟 가치'!$B$7:$L$11,T$2,0)+(VLOOKUP($F1377,'(참고)타워 스텟 가치'!$B$7:$L$11,T$2,0)*$E1377)</f>
        <v>1123.875000000005</v>
      </c>
      <c r="U1377">
        <f>VLOOKUP($F1377,'(참고)타워 스텟 가치'!$B$7:$L$11,U$2,0)+(VLOOKUP($F1377,'(참고)타워 스텟 가치'!$B$7:$L$11,U$2,0)*$E1377)</f>
        <v>555000.00000000244</v>
      </c>
      <c r="V1377">
        <f>VLOOKUP($F1377,'(참고)타워 스텟 가치'!$B$7:$L$11,V$2,0)+(VLOOKUP($F1377,'(참고)타워 스텟 가치'!$B$7:$L$11,V$2,0)*$E1377)</f>
        <v>7492.5000000000327</v>
      </c>
      <c r="W1377">
        <f>VLOOKUP($F1377,'(참고)타워 스텟 가치'!$B$7:$L$11,W$2,0)+(VLOOKUP($F1377,'(참고)타워 스텟 가치'!$B$7:$L$11,W$2,0)*$E1377)</f>
        <v>124.87500000000054</v>
      </c>
      <c r="X1377">
        <f>VLOOKUP($F1377,'(참고)타워 스텟 가치'!$B$7:$L$11,X$2,0)+(VLOOKUP($F1377,'(참고)타워 스텟 가치'!$B$7:$L$11,X$2,0)*$E1377)</f>
        <v>33.300000000000139</v>
      </c>
      <c r="Y1377">
        <f>VLOOKUP($F1377,'(참고)타워 스텟 가치'!$B$7:$L$11,Y$2,0)+(VLOOKUP($F1377,'(참고)타워 스텟 가치'!$B$7:$L$11,Y$2,0)*$E1377)</f>
        <v>0</v>
      </c>
      <c r="Z1377">
        <f>VLOOKUP($F1377,'(참고)타워 스텟 가치'!$B$7:$L$11,Z$2,0)+(VLOOKUP($F1377,'(참고)타워 스텟 가치'!$B$7:$L$11,Z$2,0)*$E1377)</f>
        <v>0</v>
      </c>
      <c r="AA1377">
        <f>VLOOKUP($F1377,'(참고)타워 스텟 가치'!$B$7:$L$11,AA$2,0)+(VLOOKUP($F1377,'(참고)타워 스텟 가치'!$B$7:$L$11,AA$2,0)*$E1377)</f>
        <v>77.70000000000033</v>
      </c>
      <c r="AB1377">
        <f>SUM('스테이지별 몬스터 스텟'!S1377*'(참고)타워 스텟 가치'!$Q$17,'스테이지별 몬스터 스텟'!T1377*'(참고)타워 스텟 가치'!$R$17,'스테이지별 몬스터 스텟'!U1377*'(참고)타워 스텟 가치'!$S$17,'스테이지별 몬스터 스텟'!V1377*'(참고)타워 스텟 가치'!$T$17,'스테이지별 몬스터 스텟'!W1377*'(참고)타워 스텟 가치'!$U$17,'스테이지별 몬스터 스텟'!X1377*'(참고)타워 스텟 가치'!$V$17,'스테이지별 몬스터 스텟'!Y1377*'(참고)타워 스텟 가치'!$W$17,'스테이지별 몬스터 스텟'!Z1377*'(참고)타워 스텟 가치'!$X$17,'스테이지별 몬스터 스텟'!AA1377*'(참고)타워 스텟 가치'!$Y$17)</f>
        <v>850858.01250000391</v>
      </c>
      <c r="AC1377">
        <v>2</v>
      </c>
      <c r="AD1377">
        <f>VLOOKUP($F1377,'(참고)타워 스텟 가치'!$B$12:$L$16,AD$2,0)+(VLOOKUP($F1377,'(참고)타워 스텟 가치'!$B$12:$L$16,AD$2,0)*$E1377)</f>
        <v>624.37500000000273</v>
      </c>
      <c r="AE1377">
        <f>VLOOKUP($F1377,'(참고)타워 스텟 가치'!$B$12:$L$16,AE$2,0)+(VLOOKUP($F1377,'(참고)타워 스텟 가치'!$B$12:$L$16,AE$2,0)*$E1377)</f>
        <v>749.2500000000033</v>
      </c>
      <c r="AF1377">
        <f>VLOOKUP($F1377,'(참고)타워 스텟 가치'!$B$12:$L$16,AF$2,0)+(VLOOKUP($F1377,'(참고)타워 스텟 가치'!$B$12:$L$16,AF$2,0)*$E1377)</f>
        <v>555000.00000000244</v>
      </c>
      <c r="AG1377">
        <f>VLOOKUP($F1377,'(참고)타워 스텟 가치'!$B$12:$L$16,AG$2,0)+(VLOOKUP($F1377,'(참고)타워 스텟 가치'!$B$12:$L$16,AG$2,0)*$E1377)</f>
        <v>3746.2500000000164</v>
      </c>
      <c r="AH1377">
        <f>VLOOKUP($F1377,'(참고)타워 스텟 가치'!$B$12:$L$16,AH$2,0)+(VLOOKUP($F1377,'(참고)타워 스텟 가치'!$B$12:$L$16,AH$2,0)*$E1377)</f>
        <v>124.87500000000054</v>
      </c>
      <c r="AI1377">
        <f>VLOOKUP($F1377,'(참고)타워 스텟 가치'!$B$12:$L$16,AI$2,0)+(VLOOKUP($F1377,'(참고)타워 스텟 가치'!$B$12:$L$16,AI$2,0)*$E1377)</f>
        <v>33.300000000000139</v>
      </c>
      <c r="AJ1377">
        <f>VLOOKUP($F1377,'(참고)타워 스텟 가치'!$B$12:$L$16,AJ$2,0)+(VLOOKUP($F1377,'(참고)타워 스텟 가치'!$B$12:$L$16,AJ$2,0)*$E1377)</f>
        <v>0</v>
      </c>
      <c r="AK1377">
        <f>VLOOKUP($F1377,'(참고)타워 스텟 가치'!$B$12:$L$16,AK$2,0)+(VLOOKUP($F1377,'(참고)타워 스텟 가치'!$B$12:$L$16,AK$2,0)*$E1377)</f>
        <v>0</v>
      </c>
      <c r="AL1377">
        <f>VLOOKUP($F1377,'(참고)타워 스텟 가치'!$B$12:$L$16,AL$2,0)+(VLOOKUP($F1377,'(참고)타워 스텟 가치'!$B$12:$L$16,AL$2,0)*$E1377)</f>
        <v>155.40000000000066</v>
      </c>
      <c r="AM1377">
        <f>SUM('스테이지별 몬스터 스텟'!AD1377*'(참고)타워 스텟 가치'!$Q$17,'스테이지별 몬스터 스텟'!AE1377*'(참고)타워 스텟 가치'!$R$17,'스테이지별 몬스터 스텟'!AF1377*'(참고)타워 스텟 가치'!$S$17,'스테이지별 몬스터 스텟'!AG1377*'(참고)타워 스텟 가치'!$T$17,'스테이지별 몬스터 스텟'!AH1377*'(참고)타워 스텟 가치'!$U$17,'스테이지별 몬스터 스텟'!AI1377*'(참고)타워 스텟 가치'!$V$17,'스테이지별 몬스터 스텟'!AJ1377*'(참고)타워 스텟 가치'!$W$17,'스테이지별 몬스터 스텟'!AK1377*'(참고)타워 스텟 가치'!$X$17,'스테이지별 몬스터 스텟'!AL1377*'(참고)타워 스텟 가치'!$Y$17)</f>
        <v>842958.97500000382</v>
      </c>
      <c r="AN1377">
        <v>3</v>
      </c>
    </row>
    <row r="1378" spans="3:40" x14ac:dyDescent="0.3">
      <c r="C1378">
        <v>4</v>
      </c>
      <c r="D1378">
        <f t="shared" si="65"/>
        <v>275</v>
      </c>
      <c r="E1378" s="52">
        <f>VLOOKUP(D1378,'스테이지별 난이도 설정'!B:C,2,0)</f>
        <v>110.00000000000048</v>
      </c>
      <c r="F1378" t="str">
        <f t="shared" si="66"/>
        <v>유니크</v>
      </c>
      <c r="G1378">
        <f t="shared" si="64"/>
        <v>6</v>
      </c>
      <c r="H1378">
        <f>VLOOKUP($F1378,'(참고)타워 스텟 가치'!$B$2:$L$6,H$2,0)+(VLOOKUP($F1378,'(참고)타워 스텟 가치'!$B$2:$L$6,H$2,0)*$E1378)</f>
        <v>2809.6875000000123</v>
      </c>
      <c r="I1378">
        <f>VLOOKUP($F1378,'(참고)타워 스텟 가치'!$B$2:$L$6,I$2,0)+(VLOOKUP($F1378,'(참고)타워 스텟 가치'!$B$2:$L$6,I$2,0)*$E1378)</f>
        <v>561.9375000000025</v>
      </c>
      <c r="J1378">
        <f>VLOOKUP($F1378,'(참고)타워 스텟 가치'!$B$2:$L$6,J$2,0)+(VLOOKUP($F1378,'(참고)타워 스텟 가치'!$B$2:$L$6,J$2,0)*$E1378)</f>
        <v>555000.00000000244</v>
      </c>
      <c r="K1378">
        <f>VLOOKUP($F1378,'(참고)타워 스텟 가치'!$B$2:$L$6,K$2,0)+(VLOOKUP($F1378,'(참고)타워 스텟 가치'!$B$2:$L$6,K$2,0)*$E1378)</f>
        <v>11238.750000000049</v>
      </c>
      <c r="L1378">
        <f>VLOOKUP($F1378,'(참고)타워 스텟 가치'!$B$2:$L$6,L$2,0)+(VLOOKUP($F1378,'(참고)타워 스텟 가치'!$B$2:$L$6,L$2,0)*$E1378)</f>
        <v>187.31250000000082</v>
      </c>
      <c r="M1378">
        <f>VLOOKUP($F1378,'(참고)타워 스텟 가치'!$B$2:$L$6,M$2,0)+(VLOOKUP($F1378,'(참고)타워 스텟 가치'!$B$2:$L$6,M$2,0)*$E1378)</f>
        <v>33.300000000000139</v>
      </c>
      <c r="N1378">
        <f>VLOOKUP($F1378,'(참고)타워 스텟 가치'!$B$2:$L$6,N$2,0)+(VLOOKUP($F1378,'(참고)타워 스텟 가치'!$B$2:$L$6,N$2,0)*$E1378)</f>
        <v>0</v>
      </c>
      <c r="O1378">
        <f>VLOOKUP($F1378,'(참고)타워 스텟 가치'!$B$2:$L$6,O$2,0)+(VLOOKUP($F1378,'(참고)타워 스텟 가치'!$B$2:$L$6,O$2,0)*$E1378)</f>
        <v>0</v>
      </c>
      <c r="P1378">
        <f>VLOOKUP($F1378,'(참고)타워 스텟 가치'!$B$2:$L$6,P$2,0)+(VLOOKUP($F1378,'(참고)타워 스텟 가치'!$B$2:$L$6,P$2,0)*$E1378)</f>
        <v>111.00000000000048</v>
      </c>
      <c r="Q1378">
        <f>SUM('스테이지별 몬스터 스텟'!H1378*'(참고)타워 스텟 가치'!$Q$17,'스테이지별 몬스터 스텟'!I1378*'(참고)타워 스텟 가치'!$R$17,'스테이지별 몬스터 스텟'!J1378*'(참고)타워 스텟 가치'!$S$17,'스테이지별 몬스터 스텟'!K1378*'(참고)타워 스텟 가치'!$T$17,'스테이지별 몬스터 스텟'!L1378*'(참고)타워 스텟 가치'!$U$17,'스테이지별 몬스터 스텟'!M1378*'(참고)타워 스텟 가치'!$V$17,'스테이지별 몬스터 스텟'!N1378*'(참고)타워 스텟 가치'!$W$17,'스테이지별 몬스터 스텟'!O1378*'(참고)타워 스텟 가치'!$X$17,'스테이지별 몬스터 스텟'!P1378*'(참고)타워 스텟 가치'!$Y$17)</f>
        <v>862069.70625000389</v>
      </c>
      <c r="R1378">
        <v>1</v>
      </c>
      <c r="S1378">
        <f>VLOOKUP($F1378,'(참고)타워 스텟 가치'!$B$7:$L$11,S$2,0)+(VLOOKUP($F1378,'(참고)타워 스텟 가치'!$B$7:$L$11,S$2,0)*$E1378)</f>
        <v>936.56250000000409</v>
      </c>
      <c r="T1378">
        <f>VLOOKUP($F1378,'(참고)타워 스텟 가치'!$B$7:$L$11,T$2,0)+(VLOOKUP($F1378,'(참고)타워 스텟 가치'!$B$7:$L$11,T$2,0)*$E1378)</f>
        <v>1685.8125000000073</v>
      </c>
      <c r="U1378">
        <f>VLOOKUP($F1378,'(참고)타워 스텟 가치'!$B$7:$L$11,U$2,0)+(VLOOKUP($F1378,'(참고)타워 스텟 가치'!$B$7:$L$11,U$2,0)*$E1378)</f>
        <v>555000.00000000244</v>
      </c>
      <c r="V1378">
        <f>VLOOKUP($F1378,'(참고)타워 스텟 가치'!$B$7:$L$11,V$2,0)+(VLOOKUP($F1378,'(참고)타워 스텟 가치'!$B$7:$L$11,V$2,0)*$E1378)</f>
        <v>11238.750000000049</v>
      </c>
      <c r="W1378">
        <f>VLOOKUP($F1378,'(참고)타워 스텟 가치'!$B$7:$L$11,W$2,0)+(VLOOKUP($F1378,'(참고)타워 스텟 가치'!$B$7:$L$11,W$2,0)*$E1378)</f>
        <v>187.31250000000082</v>
      </c>
      <c r="X1378">
        <f>VLOOKUP($F1378,'(참고)타워 스텟 가치'!$B$7:$L$11,X$2,0)+(VLOOKUP($F1378,'(참고)타워 스텟 가치'!$B$7:$L$11,X$2,0)*$E1378)</f>
        <v>33.300000000000139</v>
      </c>
      <c r="Y1378">
        <f>VLOOKUP($F1378,'(참고)타워 스텟 가치'!$B$7:$L$11,Y$2,0)+(VLOOKUP($F1378,'(참고)타워 스텟 가치'!$B$7:$L$11,Y$2,0)*$E1378)</f>
        <v>0</v>
      </c>
      <c r="Z1378">
        <f>VLOOKUP($F1378,'(참고)타워 스텟 가치'!$B$7:$L$11,Z$2,0)+(VLOOKUP($F1378,'(참고)타워 스텟 가치'!$B$7:$L$11,Z$2,0)*$E1378)</f>
        <v>0</v>
      </c>
      <c r="AA1378">
        <f>VLOOKUP($F1378,'(참고)타워 스텟 가치'!$B$7:$L$11,AA$2,0)+(VLOOKUP($F1378,'(참고)타워 스텟 가치'!$B$7:$L$11,AA$2,0)*$E1378)</f>
        <v>111.00000000000048</v>
      </c>
      <c r="AB1378">
        <f>SUM('스테이지별 몬스터 스텟'!S1378*'(참고)타워 스텟 가치'!$Q$17,'스테이지별 몬스터 스텟'!T1378*'(참고)타워 스텟 가치'!$R$17,'스테이지별 몬스터 스텟'!U1378*'(참고)타워 스텟 가치'!$S$17,'스테이지별 몬스터 스텟'!V1378*'(참고)타워 스텟 가치'!$T$17,'스테이지별 몬스터 스텟'!W1378*'(참고)타워 스텟 가치'!$U$17,'스테이지별 몬스터 스텟'!X1378*'(참고)타워 스텟 가치'!$V$17,'스테이지별 몬스터 스텟'!Y1378*'(참고)타워 스텟 가치'!$W$17,'스테이지별 몬스터 스텟'!Z1378*'(참고)타워 스텟 가치'!$X$17,'스테이지별 몬스터 스텟'!AA1378*'(참고)타워 스텟 가치'!$Y$17)</f>
        <v>860009.26875000389</v>
      </c>
      <c r="AC1378">
        <v>2</v>
      </c>
      <c r="AD1378">
        <f>VLOOKUP($F1378,'(참고)타워 스텟 가치'!$B$12:$L$16,AD$2,0)+(VLOOKUP($F1378,'(참고)타워 스텟 가치'!$B$12:$L$16,AD$2,0)*$E1378)</f>
        <v>936.56250000000409</v>
      </c>
      <c r="AE1378">
        <f>VLOOKUP($F1378,'(참고)타워 스텟 가치'!$B$12:$L$16,AE$2,0)+(VLOOKUP($F1378,'(참고)타워 스텟 가치'!$B$12:$L$16,AE$2,0)*$E1378)</f>
        <v>1123.875000000005</v>
      </c>
      <c r="AF1378">
        <f>VLOOKUP($F1378,'(참고)타워 스텟 가치'!$B$12:$L$16,AF$2,0)+(VLOOKUP($F1378,'(참고)타워 스텟 가치'!$B$12:$L$16,AF$2,0)*$E1378)</f>
        <v>555000.00000000244</v>
      </c>
      <c r="AG1378">
        <f>VLOOKUP($F1378,'(참고)타워 스텟 가치'!$B$12:$L$16,AG$2,0)+(VLOOKUP($F1378,'(참고)타워 스텟 가치'!$B$12:$L$16,AG$2,0)*$E1378)</f>
        <v>5619.3750000000246</v>
      </c>
      <c r="AH1378">
        <f>VLOOKUP($F1378,'(참고)타워 스텟 가치'!$B$12:$L$16,AH$2,0)+(VLOOKUP($F1378,'(참고)타워 스텟 가치'!$B$12:$L$16,AH$2,0)*$E1378)</f>
        <v>187.31250000000082</v>
      </c>
      <c r="AI1378">
        <f>VLOOKUP($F1378,'(참고)타워 스텟 가치'!$B$12:$L$16,AI$2,0)+(VLOOKUP($F1378,'(참고)타워 스텟 가치'!$B$12:$L$16,AI$2,0)*$E1378)</f>
        <v>33.300000000000139</v>
      </c>
      <c r="AJ1378">
        <f>VLOOKUP($F1378,'(참고)타워 스텟 가치'!$B$12:$L$16,AJ$2,0)+(VLOOKUP($F1378,'(참고)타워 스텟 가치'!$B$12:$L$16,AJ$2,0)*$E1378)</f>
        <v>0</v>
      </c>
      <c r="AK1378">
        <f>VLOOKUP($F1378,'(참고)타워 스텟 가치'!$B$12:$L$16,AK$2,0)+(VLOOKUP($F1378,'(참고)타워 스텟 가치'!$B$12:$L$16,AK$2,0)*$E1378)</f>
        <v>0</v>
      </c>
      <c r="AL1378">
        <f>VLOOKUP($F1378,'(참고)타워 스텟 가치'!$B$12:$L$16,AL$2,0)+(VLOOKUP($F1378,'(참고)타워 스텟 가치'!$B$12:$L$16,AL$2,0)*$E1378)</f>
        <v>222.00000000000097</v>
      </c>
      <c r="AM1378">
        <f>SUM('스테이지별 몬스터 스텟'!AD1378*'(참고)타워 스텟 가치'!$Q$17,'스테이지별 몬스터 스텟'!AE1378*'(참고)타워 스텟 가치'!$R$17,'스테이지별 몬스터 스텟'!AF1378*'(참고)타워 스텟 가치'!$S$17,'스테이지별 몬스터 스텟'!AG1378*'(참고)타워 스텟 가치'!$T$17,'스테이지별 몬스터 스텟'!AH1378*'(참고)타워 스텟 가치'!$U$17,'스테이지별 몬스터 스텟'!AI1378*'(참고)타워 스텟 가치'!$V$17,'스테이지별 몬스터 스텟'!AJ1378*'(참고)타워 스텟 가치'!$W$17,'스테이지별 몬스터 스텟'!AK1378*'(참고)타워 스텟 가치'!$X$17,'스테이지별 몬스터 스텟'!AL1378*'(참고)타워 스텟 가치'!$Y$17)</f>
        <v>848149.61250000377</v>
      </c>
      <c r="AN1378">
        <v>3</v>
      </c>
    </row>
    <row r="1379" spans="3:40" x14ac:dyDescent="0.3">
      <c r="C1379">
        <v>5</v>
      </c>
      <c r="D1379">
        <f t="shared" si="65"/>
        <v>275</v>
      </c>
      <c r="E1379" s="52">
        <f>VLOOKUP(D1379,'스테이지별 난이도 설정'!B:C,2,0)</f>
        <v>110.00000000000048</v>
      </c>
      <c r="F1379" t="str">
        <f t="shared" si="66"/>
        <v>스페셜</v>
      </c>
      <c r="G1379">
        <f t="shared" si="64"/>
        <v>6</v>
      </c>
      <c r="H1379">
        <f>VLOOKUP($F1379,'(참고)타워 스텟 가치'!$B$2:$L$6,H$2,0)+(VLOOKUP($F1379,'(참고)타워 스텟 가치'!$B$2:$L$6,H$2,0)*$E1379)</f>
        <v>4214.5312500000182</v>
      </c>
      <c r="I1379">
        <f>VLOOKUP($F1379,'(참고)타워 스텟 가치'!$B$2:$L$6,I$2,0)+(VLOOKUP($F1379,'(참고)타워 스텟 가치'!$B$2:$L$6,I$2,0)*$E1379)</f>
        <v>842.90625000000364</v>
      </c>
      <c r="J1379">
        <f>VLOOKUP($F1379,'(참고)타워 스텟 가치'!$B$2:$L$6,J$2,0)+(VLOOKUP($F1379,'(참고)타워 스텟 가치'!$B$2:$L$6,J$2,0)*$E1379)</f>
        <v>555000.00000000244</v>
      </c>
      <c r="K1379">
        <f>VLOOKUP($F1379,'(참고)타워 스텟 가치'!$B$2:$L$6,K$2,0)+(VLOOKUP($F1379,'(참고)타워 스텟 가치'!$B$2:$L$6,K$2,0)*$E1379)</f>
        <v>16858.125000000073</v>
      </c>
      <c r="L1379">
        <f>VLOOKUP($F1379,'(참고)타워 스텟 가치'!$B$2:$L$6,L$2,0)+(VLOOKUP($F1379,'(참고)타워 스텟 가치'!$B$2:$L$6,L$2,0)*$E1379)</f>
        <v>280.96875000000125</v>
      </c>
      <c r="M1379">
        <f>VLOOKUP($F1379,'(참고)타워 스텟 가치'!$B$2:$L$6,M$2,0)+(VLOOKUP($F1379,'(참고)타워 스텟 가치'!$B$2:$L$6,M$2,0)*$E1379)</f>
        <v>33.300000000000139</v>
      </c>
      <c r="N1379">
        <f>VLOOKUP($F1379,'(참고)타워 스텟 가치'!$B$2:$L$6,N$2,0)+(VLOOKUP($F1379,'(참고)타워 스텟 가치'!$B$2:$L$6,N$2,0)*$E1379)</f>
        <v>0</v>
      </c>
      <c r="O1379">
        <f>VLOOKUP($F1379,'(참고)타워 스텟 가치'!$B$2:$L$6,O$2,0)+(VLOOKUP($F1379,'(참고)타워 스텟 가치'!$B$2:$L$6,O$2,0)*$E1379)</f>
        <v>0</v>
      </c>
      <c r="P1379">
        <f>VLOOKUP($F1379,'(참고)타워 스텟 가치'!$B$2:$L$6,P$2,0)+(VLOOKUP($F1379,'(참고)타워 스텟 가치'!$B$2:$L$6,P$2,0)*$E1379)</f>
        <v>111.00000000000048</v>
      </c>
      <c r="Q1379">
        <f>SUM('스테이지별 몬스터 스텟'!H1379*'(참고)타워 스텟 가치'!$Q$17,'스테이지별 몬스터 스텟'!I1379*'(참고)타워 스텟 가치'!$R$17,'스테이지별 몬스터 스텟'!J1379*'(참고)타워 스텟 가치'!$S$17,'스테이지별 몬스터 스텟'!K1379*'(참고)타워 스텟 가치'!$T$17,'스테이지별 몬스터 스텟'!L1379*'(참고)타워 스텟 가치'!$U$17,'스테이지별 몬스터 스텟'!M1379*'(참고)타워 스텟 가치'!$V$17,'스테이지별 몬스터 스텟'!N1379*'(참고)타워 스텟 가치'!$W$17,'스테이지별 몬스터 스텟'!O1379*'(참고)타워 스텟 가치'!$X$17,'스테이지별 몬스터 스텟'!P1379*'(참고)타워 스텟 가치'!$Y$17)</f>
        <v>876726.90937500389</v>
      </c>
      <c r="R1379">
        <v>1</v>
      </c>
      <c r="S1379">
        <f>VLOOKUP($F1379,'(참고)타워 스텟 가치'!$B$7:$L$11,S$2,0)+(VLOOKUP($F1379,'(참고)타워 스텟 가치'!$B$7:$L$11,S$2,0)*$E1379)</f>
        <v>1404.8437500000061</v>
      </c>
      <c r="T1379">
        <f>VLOOKUP($F1379,'(참고)타워 스텟 가치'!$B$7:$L$11,T$2,0)+(VLOOKUP($F1379,'(참고)타워 스텟 가치'!$B$7:$L$11,T$2,0)*$E1379)</f>
        <v>2528.7187500000109</v>
      </c>
      <c r="U1379">
        <f>VLOOKUP($F1379,'(참고)타워 스텟 가치'!$B$7:$L$11,U$2,0)+(VLOOKUP($F1379,'(참고)타워 스텟 가치'!$B$7:$L$11,U$2,0)*$E1379)</f>
        <v>555000.00000000244</v>
      </c>
      <c r="V1379">
        <f>VLOOKUP($F1379,'(참고)타워 스텟 가치'!$B$7:$L$11,V$2,0)+(VLOOKUP($F1379,'(참고)타워 스텟 가치'!$B$7:$L$11,V$2,0)*$E1379)</f>
        <v>16858.125000000073</v>
      </c>
      <c r="W1379">
        <f>VLOOKUP($F1379,'(참고)타워 스텟 가치'!$B$7:$L$11,W$2,0)+(VLOOKUP($F1379,'(참고)타워 스텟 가치'!$B$7:$L$11,W$2,0)*$E1379)</f>
        <v>280.96875000000125</v>
      </c>
      <c r="X1379">
        <f>VLOOKUP($F1379,'(참고)타워 스텟 가치'!$B$7:$L$11,X$2,0)+(VLOOKUP($F1379,'(참고)타워 스텟 가치'!$B$7:$L$11,X$2,0)*$E1379)</f>
        <v>33.300000000000139</v>
      </c>
      <c r="Y1379">
        <f>VLOOKUP($F1379,'(참고)타워 스텟 가치'!$B$7:$L$11,Y$2,0)+(VLOOKUP($F1379,'(참고)타워 스텟 가치'!$B$7:$L$11,Y$2,0)*$E1379)</f>
        <v>0</v>
      </c>
      <c r="Z1379">
        <f>VLOOKUP($F1379,'(참고)타워 스텟 가치'!$B$7:$L$11,Z$2,0)+(VLOOKUP($F1379,'(참고)타워 스텟 가치'!$B$7:$L$11,Z$2,0)*$E1379)</f>
        <v>0</v>
      </c>
      <c r="AA1379">
        <f>VLOOKUP($F1379,'(참고)타워 스텟 가치'!$B$7:$L$11,AA$2,0)+(VLOOKUP($F1379,'(참고)타워 스텟 가치'!$B$7:$L$11,AA$2,0)*$E1379)</f>
        <v>111.00000000000048</v>
      </c>
      <c r="AB1379">
        <f>SUM('스테이지별 몬스터 스텟'!S1379*'(참고)타워 스텟 가치'!$Q$17,'스테이지별 몬스터 스텟'!T1379*'(참고)타워 스텟 가치'!$R$17,'스테이지별 몬스터 스텟'!U1379*'(참고)타워 스텟 가치'!$S$17,'스테이지별 몬스터 스텟'!V1379*'(참고)타워 스텟 가치'!$T$17,'스테이지별 몬스터 스텟'!W1379*'(참고)타워 스텟 가치'!$U$17,'스테이지별 몬스터 스텟'!X1379*'(참고)타워 스텟 가치'!$V$17,'스테이지별 몬스터 스텟'!Y1379*'(참고)타워 스텟 가치'!$W$17,'스테이지별 몬스터 스텟'!Z1379*'(참고)타워 스텟 가치'!$X$17,'스테이지별 몬스터 스텟'!AA1379*'(참고)타워 스텟 가치'!$Y$17)</f>
        <v>873636.25312500389</v>
      </c>
      <c r="AC1379">
        <v>2</v>
      </c>
      <c r="AD1379">
        <f>VLOOKUP($F1379,'(참고)타워 스텟 가치'!$B$12:$L$16,AD$2,0)+(VLOOKUP($F1379,'(참고)타워 스텟 가치'!$B$12:$L$16,AD$2,0)*$E1379)</f>
        <v>1404.8437500000061</v>
      </c>
      <c r="AE1379">
        <f>VLOOKUP($F1379,'(참고)타워 스텟 가치'!$B$12:$L$16,AE$2,0)+(VLOOKUP($F1379,'(참고)타워 스텟 가치'!$B$12:$L$16,AE$2,0)*$E1379)</f>
        <v>1685.8125000000073</v>
      </c>
      <c r="AF1379">
        <f>VLOOKUP($F1379,'(참고)타워 스텟 가치'!$B$12:$L$16,AF$2,0)+(VLOOKUP($F1379,'(참고)타워 스텟 가치'!$B$12:$L$16,AF$2,0)*$E1379)</f>
        <v>555000.00000000244</v>
      </c>
      <c r="AG1379">
        <f>VLOOKUP($F1379,'(참고)타워 스텟 가치'!$B$12:$L$16,AG$2,0)+(VLOOKUP($F1379,'(참고)타워 스텟 가치'!$B$12:$L$16,AG$2,0)*$E1379)</f>
        <v>8429.0625000000364</v>
      </c>
      <c r="AH1379">
        <f>VLOOKUP($F1379,'(참고)타워 스텟 가치'!$B$12:$L$16,AH$2,0)+(VLOOKUP($F1379,'(참고)타워 스텟 가치'!$B$12:$L$16,AH$2,0)*$E1379)</f>
        <v>280.96875000000125</v>
      </c>
      <c r="AI1379">
        <f>VLOOKUP($F1379,'(참고)타워 스텟 가치'!$B$12:$L$16,AI$2,0)+(VLOOKUP($F1379,'(참고)타워 스텟 가치'!$B$12:$L$16,AI$2,0)*$E1379)</f>
        <v>33.300000000000139</v>
      </c>
      <c r="AJ1379">
        <f>VLOOKUP($F1379,'(참고)타워 스텟 가치'!$B$12:$L$16,AJ$2,0)+(VLOOKUP($F1379,'(참고)타워 스텟 가치'!$B$12:$L$16,AJ$2,0)*$E1379)</f>
        <v>0</v>
      </c>
      <c r="AK1379">
        <f>VLOOKUP($F1379,'(참고)타워 스텟 가치'!$B$12:$L$16,AK$2,0)+(VLOOKUP($F1379,'(참고)타워 스텟 가치'!$B$12:$L$16,AK$2,0)*$E1379)</f>
        <v>0</v>
      </c>
      <c r="AL1379">
        <f>VLOOKUP($F1379,'(참고)타워 스텟 가치'!$B$12:$L$16,AL$2,0)+(VLOOKUP($F1379,'(참고)타워 스텟 가치'!$B$12:$L$16,AL$2,0)*$E1379)</f>
        <v>222.00000000000097</v>
      </c>
      <c r="AM1379">
        <f>SUM('스테이지별 몬스터 스텟'!AD1379*'(참고)타워 스텟 가치'!$Q$17,'스테이지별 몬스터 스텟'!AE1379*'(참고)타워 스텟 가치'!$R$17,'스테이지별 몬스터 스텟'!AF1379*'(참고)타워 스텟 가치'!$S$17,'스테이지별 몬스터 스텟'!AG1379*'(참고)타워 스텟 가치'!$T$17,'스테이지별 몬스터 스텟'!AH1379*'(참고)타워 스텟 가치'!$U$17,'스테이지별 몬스터 스텟'!AI1379*'(참고)타워 스텟 가치'!$V$17,'스테이지별 몬스터 스텟'!AJ1379*'(참고)타워 스텟 가치'!$W$17,'스테이지별 몬스터 스텟'!AK1379*'(참고)타워 스텟 가치'!$X$17,'스테이지별 몬스터 스텟'!AL1379*'(참고)타워 스텟 가치'!$Y$17)</f>
        <v>855735.76875000389</v>
      </c>
      <c r="AN1379">
        <v>3</v>
      </c>
    </row>
    <row r="1380" spans="3:40" x14ac:dyDescent="0.3">
      <c r="C1380">
        <v>1</v>
      </c>
      <c r="D1380">
        <f t="shared" si="65"/>
        <v>276</v>
      </c>
      <c r="E1380" s="52">
        <f>VLOOKUP(D1380,'스테이지별 난이도 설정'!B:C,2,0)</f>
        <v>110.40000000000049</v>
      </c>
      <c r="F1380" t="str">
        <f t="shared" si="66"/>
        <v>일반</v>
      </c>
      <c r="G1380">
        <f t="shared" si="64"/>
        <v>6</v>
      </c>
      <c r="H1380">
        <f>VLOOKUP($F1380,'(참고)타워 스텟 가치'!$B$2:$L$6,H$2,0)+(VLOOKUP($F1380,'(참고)타워 스텟 가치'!$B$2:$L$6,H$2,0)*$E1380)</f>
        <v>835.50000000000364</v>
      </c>
      <c r="I1380">
        <f>VLOOKUP($F1380,'(참고)타워 스텟 가치'!$B$2:$L$6,I$2,0)+(VLOOKUP($F1380,'(참고)타워 스텟 가치'!$B$2:$L$6,I$2,0)*$E1380)</f>
        <v>167.10000000000073</v>
      </c>
      <c r="J1380">
        <f>VLOOKUP($F1380,'(참고)타워 스텟 가치'!$B$2:$L$6,J$2,0)+(VLOOKUP($F1380,'(참고)타워 스텟 가치'!$B$2:$L$6,J$2,0)*$E1380)</f>
        <v>557000.00000000244</v>
      </c>
      <c r="K1380">
        <f>VLOOKUP($F1380,'(참고)타워 스텟 가치'!$B$2:$L$6,K$2,0)+(VLOOKUP($F1380,'(참고)타워 스텟 가치'!$B$2:$L$6,K$2,0)*$E1380)</f>
        <v>3342.0000000000146</v>
      </c>
      <c r="L1380">
        <f>VLOOKUP($F1380,'(참고)타워 스텟 가치'!$B$2:$L$6,L$2,0)+(VLOOKUP($F1380,'(참고)타워 스텟 가치'!$B$2:$L$6,L$2,0)*$E1380)</f>
        <v>55.700000000000244</v>
      </c>
      <c r="M1380">
        <f>VLOOKUP($F1380,'(참고)타워 스텟 가치'!$B$2:$L$6,M$2,0)+(VLOOKUP($F1380,'(참고)타워 스텟 가치'!$B$2:$L$6,M$2,0)*$E1380)</f>
        <v>33.420000000000144</v>
      </c>
      <c r="N1380">
        <f>VLOOKUP($F1380,'(참고)타워 스텟 가치'!$B$2:$L$6,N$2,0)+(VLOOKUP($F1380,'(참고)타워 스텟 가치'!$B$2:$L$6,N$2,0)*$E1380)</f>
        <v>0</v>
      </c>
      <c r="O1380">
        <f>VLOOKUP($F1380,'(참고)타워 스텟 가치'!$B$2:$L$6,O$2,0)+(VLOOKUP($F1380,'(참고)타워 스텟 가치'!$B$2:$L$6,O$2,0)*$E1380)</f>
        <v>0</v>
      </c>
      <c r="P1380">
        <f>VLOOKUP($F1380,'(참고)타워 스텟 가치'!$B$2:$L$6,P$2,0)+(VLOOKUP($F1380,'(참고)타워 스텟 가치'!$B$2:$L$6,P$2,0)*$E1380)</f>
        <v>77.980000000000345</v>
      </c>
      <c r="Q1380">
        <f>SUM('스테이지별 몬스터 스텟'!H1380*'(참고)타워 스텟 가치'!$Q$17,'스테이지별 몬스터 스텟'!I1380*'(참고)타워 스텟 가치'!$R$17,'스테이지별 몬스터 스텟'!J1380*'(참고)타워 스텟 가치'!$S$17,'스테이지별 몬스터 스텟'!K1380*'(참고)타워 스텟 가치'!$T$17,'스테이지별 몬스터 스텟'!L1380*'(참고)타워 스텟 가치'!$U$17,'스테이지별 몬스터 스텟'!M1380*'(참고)타워 스텟 가치'!$V$17,'스테이지별 몬스터 스텟'!N1380*'(참고)타워 스텟 가치'!$W$17,'스테이지별 몬스터 스텟'!O1380*'(참고)타워 스텟 가치'!$X$17,'스테이지별 몬스터 스텟'!P1380*'(참고)타워 스텟 가치'!$Y$17)</f>
        <v>844406.43000000378</v>
      </c>
      <c r="R1380">
        <v>1</v>
      </c>
      <c r="S1380">
        <f>VLOOKUP($F1380,'(참고)타워 스텟 가치'!$B$7:$L$11,S$2,0)+(VLOOKUP($F1380,'(참고)타워 스텟 가치'!$B$7:$L$11,S$2,0)*$E1380)</f>
        <v>278.50000000000125</v>
      </c>
      <c r="T1380">
        <f>VLOOKUP($F1380,'(참고)타워 스텟 가치'!$B$7:$L$11,T$2,0)+(VLOOKUP($F1380,'(참고)타워 스텟 가치'!$B$7:$L$11,T$2,0)*$E1380)</f>
        <v>501.30000000000223</v>
      </c>
      <c r="U1380">
        <f>VLOOKUP($F1380,'(참고)타워 스텟 가치'!$B$7:$L$11,U$2,0)+(VLOOKUP($F1380,'(참고)타워 스텟 가치'!$B$7:$L$11,U$2,0)*$E1380)</f>
        <v>557000.00000000244</v>
      </c>
      <c r="V1380">
        <f>VLOOKUP($F1380,'(참고)타워 스텟 가치'!$B$7:$L$11,V$2,0)+(VLOOKUP($F1380,'(참고)타워 스텟 가치'!$B$7:$L$11,V$2,0)*$E1380)</f>
        <v>3342.0000000000146</v>
      </c>
      <c r="W1380">
        <f>VLOOKUP($F1380,'(참고)타워 스텟 가치'!$B$7:$L$11,W$2,0)+(VLOOKUP($F1380,'(참고)타워 스텟 가치'!$B$7:$L$11,W$2,0)*$E1380)</f>
        <v>55.700000000000244</v>
      </c>
      <c r="X1380">
        <f>VLOOKUP($F1380,'(참고)타워 스텟 가치'!$B$7:$L$11,X$2,0)+(VLOOKUP($F1380,'(참고)타워 스텟 가치'!$B$7:$L$11,X$2,0)*$E1380)</f>
        <v>33.420000000000144</v>
      </c>
      <c r="Y1380">
        <f>VLOOKUP($F1380,'(참고)타워 스텟 가치'!$B$7:$L$11,Y$2,0)+(VLOOKUP($F1380,'(참고)타워 스텟 가치'!$B$7:$L$11,Y$2,0)*$E1380)</f>
        <v>0</v>
      </c>
      <c r="Z1380">
        <f>VLOOKUP($F1380,'(참고)타워 스텟 가치'!$B$7:$L$11,Z$2,0)+(VLOOKUP($F1380,'(참고)타워 스텟 가치'!$B$7:$L$11,Z$2,0)*$E1380)</f>
        <v>0</v>
      </c>
      <c r="AA1380">
        <f>VLOOKUP($F1380,'(참고)타워 스텟 가치'!$B$7:$L$11,AA$2,0)+(VLOOKUP($F1380,'(참고)타워 스텟 가치'!$B$7:$L$11,AA$2,0)*$E1380)</f>
        <v>77.980000000000345</v>
      </c>
      <c r="AB1380">
        <f>SUM('스테이지별 몬스터 스텟'!S1380*'(참고)타워 스텟 가치'!$Q$17,'스테이지별 몬스터 스텟'!T1380*'(참고)타워 스텟 가치'!$R$17,'스테이지별 몬스터 스텟'!U1380*'(참고)타워 스텟 가치'!$S$17,'스테이지별 몬스터 스텟'!V1380*'(참고)타워 스텟 가치'!$T$17,'스테이지별 몬스터 스텟'!W1380*'(참고)타워 스텟 가치'!$U$17,'스테이지별 몬스터 스텟'!X1380*'(참고)타워 스텟 가치'!$V$17,'스테이지별 몬스터 스텟'!Y1380*'(참고)타워 스텟 가치'!$W$17,'스테이지별 몬스터 스텟'!Z1380*'(참고)타워 스텟 가치'!$X$17,'스테이지별 몬스터 스텟'!AA1380*'(참고)타워 스텟 가치'!$Y$17)</f>
        <v>843793.73000000371</v>
      </c>
      <c r="AC1380">
        <v>2</v>
      </c>
      <c r="AD1380">
        <f>VLOOKUP($F1380,'(참고)타워 스텟 가치'!$B$12:$L$16,AD$2,0)+(VLOOKUP($F1380,'(참고)타워 스텟 가치'!$B$12:$L$16,AD$2,0)*$E1380)</f>
        <v>278.50000000000125</v>
      </c>
      <c r="AE1380">
        <f>VLOOKUP($F1380,'(참고)타워 스텟 가치'!$B$12:$L$16,AE$2,0)+(VLOOKUP($F1380,'(참고)타워 스텟 가치'!$B$12:$L$16,AE$2,0)*$E1380)</f>
        <v>334.20000000000147</v>
      </c>
      <c r="AF1380">
        <f>VLOOKUP($F1380,'(참고)타워 스텟 가치'!$B$12:$L$16,AF$2,0)+(VLOOKUP($F1380,'(참고)타워 스텟 가치'!$B$12:$L$16,AF$2,0)*$E1380)</f>
        <v>557000.00000000244</v>
      </c>
      <c r="AG1380">
        <f>VLOOKUP($F1380,'(참고)타워 스텟 가치'!$B$12:$L$16,AG$2,0)+(VLOOKUP($F1380,'(참고)타워 스텟 가치'!$B$12:$L$16,AG$2,0)*$E1380)</f>
        <v>1671.0000000000073</v>
      </c>
      <c r="AH1380">
        <f>VLOOKUP($F1380,'(참고)타워 스텟 가치'!$B$12:$L$16,AH$2,0)+(VLOOKUP($F1380,'(참고)타워 스텟 가치'!$B$12:$L$16,AH$2,0)*$E1380)</f>
        <v>55.700000000000244</v>
      </c>
      <c r="AI1380">
        <f>VLOOKUP($F1380,'(참고)타워 스텟 가치'!$B$12:$L$16,AI$2,0)+(VLOOKUP($F1380,'(참고)타워 스텟 가치'!$B$12:$L$16,AI$2,0)*$E1380)</f>
        <v>33.420000000000144</v>
      </c>
      <c r="AJ1380">
        <f>VLOOKUP($F1380,'(참고)타워 스텟 가치'!$B$12:$L$16,AJ$2,0)+(VLOOKUP($F1380,'(참고)타워 스텟 가치'!$B$12:$L$16,AJ$2,0)*$E1380)</f>
        <v>0</v>
      </c>
      <c r="AK1380">
        <f>VLOOKUP($F1380,'(참고)타워 스텟 가치'!$B$12:$L$16,AK$2,0)+(VLOOKUP($F1380,'(참고)타워 스텟 가치'!$B$12:$L$16,AK$2,0)*$E1380)</f>
        <v>0</v>
      </c>
      <c r="AL1380">
        <f>VLOOKUP($F1380,'(참고)타워 스텟 가치'!$B$12:$L$16,AL$2,0)+(VLOOKUP($F1380,'(참고)타워 스텟 가치'!$B$12:$L$16,AL$2,0)*$E1380)</f>
        <v>155.96000000000069</v>
      </c>
      <c r="AM1380">
        <f>SUM('스테이지별 몬스터 스텟'!AD1380*'(참고)타워 스텟 가치'!$Q$17,'스테이지별 몬스터 스텟'!AE1380*'(참고)타워 스텟 가치'!$R$17,'스테이지별 몬스터 스텟'!AF1380*'(참고)타워 스텟 가치'!$S$17,'스테이지별 몬스터 스텟'!AG1380*'(참고)타워 스텟 가치'!$T$17,'스테이지별 몬스터 스텟'!AH1380*'(참고)타워 스텟 가치'!$U$17,'스테이지별 몬스터 스텟'!AI1380*'(참고)타워 스텟 가치'!$V$17,'스테이지별 몬스터 스텟'!AJ1380*'(참고)타워 스텟 가치'!$W$17,'스테이지별 몬스터 스텟'!AK1380*'(참고)타워 스텟 가치'!$X$17,'스테이지별 몬스터 스텟'!AL1380*'(참고)타워 스텟 가치'!$Y$17)</f>
        <v>840357.04000000388</v>
      </c>
      <c r="AN1380">
        <v>3</v>
      </c>
    </row>
    <row r="1381" spans="3:40" x14ac:dyDescent="0.3">
      <c r="C1381">
        <v>2</v>
      </c>
      <c r="D1381">
        <f t="shared" si="65"/>
        <v>276</v>
      </c>
      <c r="E1381" s="52">
        <f>VLOOKUP(D1381,'스테이지별 난이도 설정'!B:C,2,0)</f>
        <v>110.40000000000049</v>
      </c>
      <c r="F1381" t="str">
        <f t="shared" si="66"/>
        <v>레어</v>
      </c>
      <c r="G1381">
        <f t="shared" si="64"/>
        <v>6</v>
      </c>
      <c r="H1381">
        <f>VLOOKUP($F1381,'(참고)타워 스텟 가치'!$B$2:$L$6,H$2,0)+(VLOOKUP($F1381,'(참고)타워 스텟 가치'!$B$2:$L$6,H$2,0)*$E1381)</f>
        <v>1253.2500000000055</v>
      </c>
      <c r="I1381">
        <f>VLOOKUP($F1381,'(참고)타워 스텟 가치'!$B$2:$L$6,I$2,0)+(VLOOKUP($F1381,'(참고)타워 스텟 가치'!$B$2:$L$6,I$2,0)*$E1381)</f>
        <v>250.65000000000111</v>
      </c>
      <c r="J1381">
        <f>VLOOKUP($F1381,'(참고)타워 스텟 가치'!$B$2:$L$6,J$2,0)+(VLOOKUP($F1381,'(참고)타워 스텟 가치'!$B$2:$L$6,J$2,0)*$E1381)</f>
        <v>557000.00000000244</v>
      </c>
      <c r="K1381">
        <f>VLOOKUP($F1381,'(참고)타워 스텟 가치'!$B$2:$L$6,K$2,0)+(VLOOKUP($F1381,'(참고)타워 스텟 가치'!$B$2:$L$6,K$2,0)*$E1381)</f>
        <v>5013.0000000000218</v>
      </c>
      <c r="L1381">
        <f>VLOOKUP($F1381,'(참고)타워 스텟 가치'!$B$2:$L$6,L$2,0)+(VLOOKUP($F1381,'(참고)타워 스텟 가치'!$B$2:$L$6,L$2,0)*$E1381)</f>
        <v>83.550000000000367</v>
      </c>
      <c r="M1381">
        <f>VLOOKUP($F1381,'(참고)타워 스텟 가치'!$B$2:$L$6,M$2,0)+(VLOOKUP($F1381,'(참고)타워 스텟 가치'!$B$2:$L$6,M$2,0)*$E1381)</f>
        <v>33.420000000000144</v>
      </c>
      <c r="N1381">
        <f>VLOOKUP($F1381,'(참고)타워 스텟 가치'!$B$2:$L$6,N$2,0)+(VLOOKUP($F1381,'(참고)타워 스텟 가치'!$B$2:$L$6,N$2,0)*$E1381)</f>
        <v>0</v>
      </c>
      <c r="O1381">
        <f>VLOOKUP($F1381,'(참고)타워 스텟 가치'!$B$2:$L$6,O$2,0)+(VLOOKUP($F1381,'(참고)타워 스텟 가치'!$B$2:$L$6,O$2,0)*$E1381)</f>
        <v>0</v>
      </c>
      <c r="P1381">
        <f>VLOOKUP($F1381,'(참고)타워 스텟 가치'!$B$2:$L$6,P$2,0)+(VLOOKUP($F1381,'(참고)타워 스텟 가치'!$B$2:$L$6,P$2,0)*$E1381)</f>
        <v>77.980000000000345</v>
      </c>
      <c r="Q1381">
        <f>SUM('스테이지별 몬스터 스텟'!H1381*'(참고)타워 스텟 가치'!$Q$17,'스테이지별 몬스터 스텟'!I1381*'(참고)타워 스텟 가치'!$R$17,'스테이지별 몬스터 스텟'!J1381*'(참고)타워 스텟 가치'!$S$17,'스테이지별 몬스터 스텟'!K1381*'(참고)타워 스텟 가치'!$T$17,'스테이지별 몬스터 스텟'!L1381*'(참고)타워 스텟 가치'!$U$17,'스테이지별 몬스터 스텟'!M1381*'(참고)타워 스텟 가치'!$V$17,'스테이지별 몬스터 스텟'!N1381*'(참고)타워 스텟 가치'!$W$17,'스테이지별 몬스터 스텟'!O1381*'(참고)타워 스텟 가치'!$X$17,'스테이지별 몬스터 스텟'!P1381*'(참고)타워 스텟 가치'!$Y$17)</f>
        <v>848764.95500000368</v>
      </c>
      <c r="R1381">
        <v>1</v>
      </c>
      <c r="S1381">
        <f>VLOOKUP($F1381,'(참고)타워 스텟 가치'!$B$7:$L$11,S$2,0)+(VLOOKUP($F1381,'(참고)타워 스텟 가치'!$B$7:$L$11,S$2,0)*$E1381)</f>
        <v>417.75000000000182</v>
      </c>
      <c r="T1381">
        <f>VLOOKUP($F1381,'(참고)타워 스텟 가치'!$B$7:$L$11,T$2,0)+(VLOOKUP($F1381,'(참고)타워 스텟 가치'!$B$7:$L$11,T$2,0)*$E1381)</f>
        <v>751.95000000000334</v>
      </c>
      <c r="U1381">
        <f>VLOOKUP($F1381,'(참고)타워 스텟 가치'!$B$7:$L$11,U$2,0)+(VLOOKUP($F1381,'(참고)타워 스텟 가치'!$B$7:$L$11,U$2,0)*$E1381)</f>
        <v>557000.00000000244</v>
      </c>
      <c r="V1381">
        <f>VLOOKUP($F1381,'(참고)타워 스텟 가치'!$B$7:$L$11,V$2,0)+(VLOOKUP($F1381,'(참고)타워 스텟 가치'!$B$7:$L$11,V$2,0)*$E1381)</f>
        <v>5013.0000000000218</v>
      </c>
      <c r="W1381">
        <f>VLOOKUP($F1381,'(참고)타워 스텟 가치'!$B$7:$L$11,W$2,0)+(VLOOKUP($F1381,'(참고)타워 스텟 가치'!$B$7:$L$11,W$2,0)*$E1381)</f>
        <v>83.550000000000367</v>
      </c>
      <c r="X1381">
        <f>VLOOKUP($F1381,'(참고)타워 스텟 가치'!$B$7:$L$11,X$2,0)+(VLOOKUP($F1381,'(참고)타워 스텟 가치'!$B$7:$L$11,X$2,0)*$E1381)</f>
        <v>33.420000000000144</v>
      </c>
      <c r="Y1381">
        <f>VLOOKUP($F1381,'(참고)타워 스텟 가치'!$B$7:$L$11,Y$2,0)+(VLOOKUP($F1381,'(참고)타워 스텟 가치'!$B$7:$L$11,Y$2,0)*$E1381)</f>
        <v>0</v>
      </c>
      <c r="Z1381">
        <f>VLOOKUP($F1381,'(참고)타워 스텟 가치'!$B$7:$L$11,Z$2,0)+(VLOOKUP($F1381,'(참고)타워 스텟 가치'!$B$7:$L$11,Z$2,0)*$E1381)</f>
        <v>0</v>
      </c>
      <c r="AA1381">
        <f>VLOOKUP($F1381,'(참고)타워 스텟 가치'!$B$7:$L$11,AA$2,0)+(VLOOKUP($F1381,'(참고)타워 스텟 가치'!$B$7:$L$11,AA$2,0)*$E1381)</f>
        <v>77.980000000000345</v>
      </c>
      <c r="AB1381">
        <f>SUM('스테이지별 몬스터 스텟'!S1381*'(참고)타워 스텟 가치'!$Q$17,'스테이지별 몬스터 스텟'!T1381*'(참고)타워 스텟 가치'!$R$17,'스테이지별 몬스터 스텟'!U1381*'(참고)타워 스텟 가치'!$S$17,'스테이지별 몬스터 스텟'!V1381*'(참고)타워 스텟 가치'!$T$17,'스테이지별 몬스터 스텟'!W1381*'(참고)타워 스텟 가치'!$U$17,'스테이지별 몬스터 스텟'!X1381*'(참고)타워 스텟 가치'!$V$17,'스테이지별 몬스터 스텟'!Y1381*'(참고)타워 스텟 가치'!$W$17,'스테이지별 몬스터 스텟'!Z1381*'(참고)타워 스텟 가치'!$X$17,'스테이지별 몬스터 스텟'!AA1381*'(참고)타워 스텟 가치'!$Y$17)</f>
        <v>847845.90500000375</v>
      </c>
      <c r="AC1381">
        <v>2</v>
      </c>
      <c r="AD1381">
        <f>VLOOKUP($F1381,'(참고)타워 스텟 가치'!$B$12:$L$16,AD$2,0)+(VLOOKUP($F1381,'(참고)타워 스텟 가치'!$B$12:$L$16,AD$2,0)*$E1381)</f>
        <v>417.75000000000182</v>
      </c>
      <c r="AE1381">
        <f>VLOOKUP($F1381,'(참고)타워 스텟 가치'!$B$12:$L$16,AE$2,0)+(VLOOKUP($F1381,'(참고)타워 스텟 가치'!$B$12:$L$16,AE$2,0)*$E1381)</f>
        <v>501.30000000000223</v>
      </c>
      <c r="AF1381">
        <f>VLOOKUP($F1381,'(참고)타워 스텟 가치'!$B$12:$L$16,AF$2,0)+(VLOOKUP($F1381,'(참고)타워 스텟 가치'!$B$12:$L$16,AF$2,0)*$E1381)</f>
        <v>557000.00000000244</v>
      </c>
      <c r="AG1381">
        <f>VLOOKUP($F1381,'(참고)타워 스텟 가치'!$B$12:$L$16,AG$2,0)+(VLOOKUP($F1381,'(참고)타워 스텟 가치'!$B$12:$L$16,AG$2,0)*$E1381)</f>
        <v>2506.5000000000109</v>
      </c>
      <c r="AH1381">
        <f>VLOOKUP($F1381,'(참고)타워 스텟 가치'!$B$12:$L$16,AH$2,0)+(VLOOKUP($F1381,'(참고)타워 스텟 가치'!$B$12:$L$16,AH$2,0)*$E1381)</f>
        <v>83.550000000000367</v>
      </c>
      <c r="AI1381">
        <f>VLOOKUP($F1381,'(참고)타워 스텟 가치'!$B$12:$L$16,AI$2,0)+(VLOOKUP($F1381,'(참고)타워 스텟 가치'!$B$12:$L$16,AI$2,0)*$E1381)</f>
        <v>33.420000000000144</v>
      </c>
      <c r="AJ1381">
        <f>VLOOKUP($F1381,'(참고)타워 스텟 가치'!$B$12:$L$16,AJ$2,0)+(VLOOKUP($F1381,'(참고)타워 스텟 가치'!$B$12:$L$16,AJ$2,0)*$E1381)</f>
        <v>0</v>
      </c>
      <c r="AK1381">
        <f>VLOOKUP($F1381,'(참고)타워 스텟 가치'!$B$12:$L$16,AK$2,0)+(VLOOKUP($F1381,'(참고)타워 스텟 가치'!$B$12:$L$16,AK$2,0)*$E1381)</f>
        <v>0</v>
      </c>
      <c r="AL1381">
        <f>VLOOKUP($F1381,'(참고)타워 스텟 가치'!$B$12:$L$16,AL$2,0)+(VLOOKUP($F1381,'(참고)타워 스텟 가치'!$B$12:$L$16,AL$2,0)*$E1381)</f>
        <v>155.96000000000069</v>
      </c>
      <c r="AM1381">
        <f>SUM('스테이지별 몬스터 스텟'!AD1381*'(참고)타워 스텟 가치'!$Q$17,'스테이지별 몬스터 스텟'!AE1381*'(참고)타워 스텟 가치'!$R$17,'스테이지별 몬스터 스텟'!AF1381*'(참고)타워 스텟 가치'!$S$17,'스테이지별 몬스터 스텟'!AG1381*'(참고)타워 스텟 가치'!$T$17,'스테이지별 몬스터 스텟'!AH1381*'(참고)타워 스텟 가치'!$U$17,'스테이지별 몬스터 스텟'!AI1381*'(참고)타워 스텟 가치'!$V$17,'스테이지별 몬스터 스텟'!AJ1381*'(참고)타워 스텟 가치'!$W$17,'스테이지별 몬스터 스텟'!AK1381*'(참고)타워 스텟 가치'!$X$17,'스테이지별 몬스터 스텟'!AL1381*'(참고)타워 스텟 가치'!$Y$17)</f>
        <v>842612.89000000374</v>
      </c>
      <c r="AN1381">
        <v>3</v>
      </c>
    </row>
    <row r="1382" spans="3:40" x14ac:dyDescent="0.3">
      <c r="C1382">
        <v>3</v>
      </c>
      <c r="D1382">
        <f t="shared" si="65"/>
        <v>276</v>
      </c>
      <c r="E1382" s="52">
        <f>VLOOKUP(D1382,'스테이지별 난이도 설정'!B:C,2,0)</f>
        <v>110.40000000000049</v>
      </c>
      <c r="F1382" t="str">
        <f t="shared" si="66"/>
        <v>에픽</v>
      </c>
      <c r="G1382">
        <f t="shared" si="64"/>
        <v>6</v>
      </c>
      <c r="H1382">
        <f>VLOOKUP($F1382,'(참고)타워 스텟 가치'!$B$2:$L$6,H$2,0)+(VLOOKUP($F1382,'(참고)타워 스텟 가치'!$B$2:$L$6,H$2,0)*$E1382)</f>
        <v>1879.8750000000082</v>
      </c>
      <c r="I1382">
        <f>VLOOKUP($F1382,'(참고)타워 스텟 가치'!$B$2:$L$6,I$2,0)+(VLOOKUP($F1382,'(참고)타워 스텟 가치'!$B$2:$L$6,I$2,0)*$E1382)</f>
        <v>375.97500000000167</v>
      </c>
      <c r="J1382">
        <f>VLOOKUP($F1382,'(참고)타워 스텟 가치'!$B$2:$L$6,J$2,0)+(VLOOKUP($F1382,'(참고)타워 스텟 가치'!$B$2:$L$6,J$2,0)*$E1382)</f>
        <v>557000.00000000244</v>
      </c>
      <c r="K1382">
        <f>VLOOKUP($F1382,'(참고)타워 스텟 가치'!$B$2:$L$6,K$2,0)+(VLOOKUP($F1382,'(참고)타워 스텟 가치'!$B$2:$L$6,K$2,0)*$E1382)</f>
        <v>7519.5000000000327</v>
      </c>
      <c r="L1382">
        <f>VLOOKUP($F1382,'(참고)타워 스텟 가치'!$B$2:$L$6,L$2,0)+(VLOOKUP($F1382,'(참고)타워 스텟 가치'!$B$2:$L$6,L$2,0)*$E1382)</f>
        <v>125.32500000000056</v>
      </c>
      <c r="M1382">
        <f>VLOOKUP($F1382,'(참고)타워 스텟 가치'!$B$2:$L$6,M$2,0)+(VLOOKUP($F1382,'(참고)타워 스텟 가치'!$B$2:$L$6,M$2,0)*$E1382)</f>
        <v>33.420000000000144</v>
      </c>
      <c r="N1382">
        <f>VLOOKUP($F1382,'(참고)타워 스텟 가치'!$B$2:$L$6,N$2,0)+(VLOOKUP($F1382,'(참고)타워 스텟 가치'!$B$2:$L$6,N$2,0)*$E1382)</f>
        <v>0</v>
      </c>
      <c r="O1382">
        <f>VLOOKUP($F1382,'(참고)타워 스텟 가치'!$B$2:$L$6,O$2,0)+(VLOOKUP($F1382,'(참고)타워 스텟 가치'!$B$2:$L$6,O$2,0)*$E1382)</f>
        <v>0</v>
      </c>
      <c r="P1382">
        <f>VLOOKUP($F1382,'(참고)타워 스텟 가치'!$B$2:$L$6,P$2,0)+(VLOOKUP($F1382,'(참고)타워 스텟 가치'!$B$2:$L$6,P$2,0)*$E1382)</f>
        <v>77.980000000000345</v>
      </c>
      <c r="Q1382">
        <f>SUM('스테이지별 몬스터 스텟'!H1382*'(참고)타워 스텟 가치'!$Q$17,'스테이지별 몬스터 스텟'!I1382*'(참고)타워 스텟 가치'!$R$17,'스테이지별 몬스터 스텟'!J1382*'(참고)타워 스텟 가치'!$S$17,'스테이지별 몬스터 스텟'!K1382*'(참고)타워 스텟 가치'!$T$17,'스테이지별 몬스터 스텟'!L1382*'(참고)타워 스텟 가치'!$U$17,'스테이지별 몬스터 스텟'!M1382*'(참고)타워 스텟 가치'!$V$17,'스테이지별 몬스터 스텟'!N1382*'(참고)타워 스텟 가치'!$W$17,'스테이지별 몬스터 스텟'!O1382*'(참고)타워 스텟 가치'!$X$17,'스테이지별 몬스터 스텟'!P1382*'(참고)타워 스텟 가치'!$Y$17)</f>
        <v>855302.74250000389</v>
      </c>
      <c r="R1382">
        <v>1</v>
      </c>
      <c r="S1382">
        <f>VLOOKUP($F1382,'(참고)타워 스텟 가치'!$B$7:$L$11,S$2,0)+(VLOOKUP($F1382,'(참고)타워 스텟 가치'!$B$7:$L$11,S$2,0)*$E1382)</f>
        <v>626.62500000000273</v>
      </c>
      <c r="T1382">
        <f>VLOOKUP($F1382,'(참고)타워 스텟 가치'!$B$7:$L$11,T$2,0)+(VLOOKUP($F1382,'(참고)타워 스텟 가치'!$B$7:$L$11,T$2,0)*$E1382)</f>
        <v>1127.925000000005</v>
      </c>
      <c r="U1382">
        <f>VLOOKUP($F1382,'(참고)타워 스텟 가치'!$B$7:$L$11,U$2,0)+(VLOOKUP($F1382,'(참고)타워 스텟 가치'!$B$7:$L$11,U$2,0)*$E1382)</f>
        <v>557000.00000000244</v>
      </c>
      <c r="V1382">
        <f>VLOOKUP($F1382,'(참고)타워 스텟 가치'!$B$7:$L$11,V$2,0)+(VLOOKUP($F1382,'(참고)타워 스텟 가치'!$B$7:$L$11,V$2,0)*$E1382)</f>
        <v>7519.5000000000327</v>
      </c>
      <c r="W1382">
        <f>VLOOKUP($F1382,'(참고)타워 스텟 가치'!$B$7:$L$11,W$2,0)+(VLOOKUP($F1382,'(참고)타워 스텟 가치'!$B$7:$L$11,W$2,0)*$E1382)</f>
        <v>125.32500000000056</v>
      </c>
      <c r="X1382">
        <f>VLOOKUP($F1382,'(참고)타워 스텟 가치'!$B$7:$L$11,X$2,0)+(VLOOKUP($F1382,'(참고)타워 스텟 가치'!$B$7:$L$11,X$2,0)*$E1382)</f>
        <v>33.420000000000144</v>
      </c>
      <c r="Y1382">
        <f>VLOOKUP($F1382,'(참고)타워 스텟 가치'!$B$7:$L$11,Y$2,0)+(VLOOKUP($F1382,'(참고)타워 스텟 가치'!$B$7:$L$11,Y$2,0)*$E1382)</f>
        <v>0</v>
      </c>
      <c r="Z1382">
        <f>VLOOKUP($F1382,'(참고)타워 스텟 가치'!$B$7:$L$11,Z$2,0)+(VLOOKUP($F1382,'(참고)타워 스텟 가치'!$B$7:$L$11,Z$2,0)*$E1382)</f>
        <v>0</v>
      </c>
      <c r="AA1382">
        <f>VLOOKUP($F1382,'(참고)타워 스텟 가치'!$B$7:$L$11,AA$2,0)+(VLOOKUP($F1382,'(참고)타워 스텟 가치'!$B$7:$L$11,AA$2,0)*$E1382)</f>
        <v>77.980000000000345</v>
      </c>
      <c r="AB1382">
        <f>SUM('스테이지별 몬스터 스텟'!S1382*'(참고)타워 스텟 가치'!$Q$17,'스테이지별 몬스터 스텟'!T1382*'(참고)타워 스텟 가치'!$R$17,'스테이지별 몬스터 스텟'!U1382*'(참고)타워 스텟 가치'!$S$17,'스테이지별 몬스터 스텟'!V1382*'(참고)타워 스텟 가치'!$T$17,'스테이지별 몬스터 스텟'!W1382*'(참고)타워 스텟 가치'!$U$17,'스테이지별 몬스터 스텟'!X1382*'(참고)타워 스텟 가치'!$V$17,'스테이지별 몬스터 스텟'!Y1382*'(참고)타워 스텟 가치'!$W$17,'스테이지별 몬스터 스텟'!Z1382*'(참고)타워 스텟 가치'!$X$17,'스테이지별 몬스터 스텟'!AA1382*'(참고)타워 스텟 가치'!$Y$17)</f>
        <v>853924.16750000394</v>
      </c>
      <c r="AC1382">
        <v>2</v>
      </c>
      <c r="AD1382">
        <f>VLOOKUP($F1382,'(참고)타워 스텟 가치'!$B$12:$L$16,AD$2,0)+(VLOOKUP($F1382,'(참고)타워 스텟 가치'!$B$12:$L$16,AD$2,0)*$E1382)</f>
        <v>626.62500000000273</v>
      </c>
      <c r="AE1382">
        <f>VLOOKUP($F1382,'(참고)타워 스텟 가치'!$B$12:$L$16,AE$2,0)+(VLOOKUP($F1382,'(참고)타워 스텟 가치'!$B$12:$L$16,AE$2,0)*$E1382)</f>
        <v>751.95000000000334</v>
      </c>
      <c r="AF1382">
        <f>VLOOKUP($F1382,'(참고)타워 스텟 가치'!$B$12:$L$16,AF$2,0)+(VLOOKUP($F1382,'(참고)타워 스텟 가치'!$B$12:$L$16,AF$2,0)*$E1382)</f>
        <v>557000.00000000244</v>
      </c>
      <c r="AG1382">
        <f>VLOOKUP($F1382,'(참고)타워 스텟 가치'!$B$12:$L$16,AG$2,0)+(VLOOKUP($F1382,'(참고)타워 스텟 가치'!$B$12:$L$16,AG$2,0)*$E1382)</f>
        <v>3759.7500000000164</v>
      </c>
      <c r="AH1382">
        <f>VLOOKUP($F1382,'(참고)타워 스텟 가치'!$B$12:$L$16,AH$2,0)+(VLOOKUP($F1382,'(참고)타워 스텟 가치'!$B$12:$L$16,AH$2,0)*$E1382)</f>
        <v>125.32500000000056</v>
      </c>
      <c r="AI1382">
        <f>VLOOKUP($F1382,'(참고)타워 스텟 가치'!$B$12:$L$16,AI$2,0)+(VLOOKUP($F1382,'(참고)타워 스텟 가치'!$B$12:$L$16,AI$2,0)*$E1382)</f>
        <v>33.420000000000144</v>
      </c>
      <c r="AJ1382">
        <f>VLOOKUP($F1382,'(참고)타워 스텟 가치'!$B$12:$L$16,AJ$2,0)+(VLOOKUP($F1382,'(참고)타워 스텟 가치'!$B$12:$L$16,AJ$2,0)*$E1382)</f>
        <v>0</v>
      </c>
      <c r="AK1382">
        <f>VLOOKUP($F1382,'(참고)타워 스텟 가치'!$B$12:$L$16,AK$2,0)+(VLOOKUP($F1382,'(참고)타워 스텟 가치'!$B$12:$L$16,AK$2,0)*$E1382)</f>
        <v>0</v>
      </c>
      <c r="AL1382">
        <f>VLOOKUP($F1382,'(참고)타워 스텟 가치'!$B$12:$L$16,AL$2,0)+(VLOOKUP($F1382,'(참고)타워 스텟 가치'!$B$12:$L$16,AL$2,0)*$E1382)</f>
        <v>155.96000000000069</v>
      </c>
      <c r="AM1382">
        <f>SUM('스테이지별 몬스터 스텟'!AD1382*'(참고)타워 스텟 가치'!$Q$17,'스테이지별 몬스터 스텟'!AE1382*'(참고)타워 스텟 가치'!$R$17,'스테이지별 몬스터 스텟'!AF1382*'(참고)타워 스텟 가치'!$S$17,'스테이지별 몬스터 스텟'!AG1382*'(참고)타워 스텟 가치'!$T$17,'스테이지별 몬스터 스텟'!AH1382*'(참고)타워 스텟 가치'!$U$17,'스테이지별 몬스터 스텟'!AI1382*'(참고)타워 스텟 가치'!$V$17,'스테이지별 몬스터 스텟'!AJ1382*'(참고)타워 스텟 가치'!$W$17,'스테이지별 몬스터 스텟'!AK1382*'(참고)타워 스텟 가치'!$X$17,'스테이지별 몬스터 스텟'!AL1382*'(참고)타워 스텟 가치'!$Y$17)</f>
        <v>845996.66500000388</v>
      </c>
      <c r="AN1382">
        <v>3</v>
      </c>
    </row>
    <row r="1383" spans="3:40" x14ac:dyDescent="0.3">
      <c r="C1383">
        <v>4</v>
      </c>
      <c r="D1383">
        <f t="shared" si="65"/>
        <v>276</v>
      </c>
      <c r="E1383" s="52">
        <f>VLOOKUP(D1383,'스테이지별 난이도 설정'!B:C,2,0)</f>
        <v>110.40000000000049</v>
      </c>
      <c r="F1383" t="str">
        <f t="shared" si="66"/>
        <v>유니크</v>
      </c>
      <c r="G1383">
        <f t="shared" si="64"/>
        <v>6</v>
      </c>
      <c r="H1383">
        <f>VLOOKUP($F1383,'(참고)타워 스텟 가치'!$B$2:$L$6,H$2,0)+(VLOOKUP($F1383,'(참고)타워 스텟 가치'!$B$2:$L$6,H$2,0)*$E1383)</f>
        <v>2819.8125000000123</v>
      </c>
      <c r="I1383">
        <f>VLOOKUP($F1383,'(참고)타워 스텟 가치'!$B$2:$L$6,I$2,0)+(VLOOKUP($F1383,'(참고)타워 스텟 가치'!$B$2:$L$6,I$2,0)*$E1383)</f>
        <v>563.96250000000248</v>
      </c>
      <c r="J1383">
        <f>VLOOKUP($F1383,'(참고)타워 스텟 가치'!$B$2:$L$6,J$2,0)+(VLOOKUP($F1383,'(참고)타워 스텟 가치'!$B$2:$L$6,J$2,0)*$E1383)</f>
        <v>557000.00000000244</v>
      </c>
      <c r="K1383">
        <f>VLOOKUP($F1383,'(참고)타워 스텟 가치'!$B$2:$L$6,K$2,0)+(VLOOKUP($F1383,'(참고)타워 스텟 가치'!$B$2:$L$6,K$2,0)*$E1383)</f>
        <v>11279.250000000049</v>
      </c>
      <c r="L1383">
        <f>VLOOKUP($F1383,'(참고)타워 스텟 가치'!$B$2:$L$6,L$2,0)+(VLOOKUP($F1383,'(참고)타워 스텟 가치'!$B$2:$L$6,L$2,0)*$E1383)</f>
        <v>187.98750000000084</v>
      </c>
      <c r="M1383">
        <f>VLOOKUP($F1383,'(참고)타워 스텟 가치'!$B$2:$L$6,M$2,0)+(VLOOKUP($F1383,'(참고)타워 스텟 가치'!$B$2:$L$6,M$2,0)*$E1383)</f>
        <v>33.420000000000144</v>
      </c>
      <c r="N1383">
        <f>VLOOKUP($F1383,'(참고)타워 스텟 가치'!$B$2:$L$6,N$2,0)+(VLOOKUP($F1383,'(참고)타워 스텟 가치'!$B$2:$L$6,N$2,0)*$E1383)</f>
        <v>0</v>
      </c>
      <c r="O1383">
        <f>VLOOKUP($F1383,'(참고)타워 스텟 가치'!$B$2:$L$6,O$2,0)+(VLOOKUP($F1383,'(참고)타워 스텟 가치'!$B$2:$L$6,O$2,0)*$E1383)</f>
        <v>0</v>
      </c>
      <c r="P1383">
        <f>VLOOKUP($F1383,'(참고)타워 스텟 가치'!$B$2:$L$6,P$2,0)+(VLOOKUP($F1383,'(참고)타워 스텟 가치'!$B$2:$L$6,P$2,0)*$E1383)</f>
        <v>111.40000000000049</v>
      </c>
      <c r="Q1383">
        <f>SUM('스테이지별 몬스터 스텟'!H1383*'(참고)타워 스텟 가치'!$Q$17,'스테이지별 몬스터 스텟'!I1383*'(참고)타워 스텟 가치'!$R$17,'스테이지별 몬스터 스텟'!J1383*'(참고)타워 스텟 가치'!$S$17,'스테이지별 몬스터 스텟'!K1383*'(참고)타워 스텟 가치'!$T$17,'스테이지별 몬스터 스텟'!L1383*'(참고)타워 스텟 가치'!$U$17,'스테이지별 몬스터 스텟'!M1383*'(참고)타워 스텟 가치'!$V$17,'스테이지별 몬스터 스텟'!N1383*'(참고)타워 스텟 가치'!$W$17,'스테이지별 몬스터 스텟'!O1383*'(참고)타워 스텟 가치'!$X$17,'스테이지별 몬스터 스텟'!P1383*'(참고)타워 스텟 가치'!$Y$17)</f>
        <v>865176.26375000388</v>
      </c>
      <c r="R1383">
        <v>1</v>
      </c>
      <c r="S1383">
        <f>VLOOKUP($F1383,'(참고)타워 스텟 가치'!$B$7:$L$11,S$2,0)+(VLOOKUP($F1383,'(참고)타워 스텟 가치'!$B$7:$L$11,S$2,0)*$E1383)</f>
        <v>939.93750000000409</v>
      </c>
      <c r="T1383">
        <f>VLOOKUP($F1383,'(참고)타워 스텟 가치'!$B$7:$L$11,T$2,0)+(VLOOKUP($F1383,'(참고)타워 스텟 가치'!$B$7:$L$11,T$2,0)*$E1383)</f>
        <v>1691.8875000000073</v>
      </c>
      <c r="U1383">
        <f>VLOOKUP($F1383,'(참고)타워 스텟 가치'!$B$7:$L$11,U$2,0)+(VLOOKUP($F1383,'(참고)타워 스텟 가치'!$B$7:$L$11,U$2,0)*$E1383)</f>
        <v>557000.00000000244</v>
      </c>
      <c r="V1383">
        <f>VLOOKUP($F1383,'(참고)타워 스텟 가치'!$B$7:$L$11,V$2,0)+(VLOOKUP($F1383,'(참고)타워 스텟 가치'!$B$7:$L$11,V$2,0)*$E1383)</f>
        <v>11279.250000000049</v>
      </c>
      <c r="W1383">
        <f>VLOOKUP($F1383,'(참고)타워 스텟 가치'!$B$7:$L$11,W$2,0)+(VLOOKUP($F1383,'(참고)타워 스텟 가치'!$B$7:$L$11,W$2,0)*$E1383)</f>
        <v>187.98750000000084</v>
      </c>
      <c r="X1383">
        <f>VLOOKUP($F1383,'(참고)타워 스텟 가치'!$B$7:$L$11,X$2,0)+(VLOOKUP($F1383,'(참고)타워 스텟 가치'!$B$7:$L$11,X$2,0)*$E1383)</f>
        <v>33.420000000000144</v>
      </c>
      <c r="Y1383">
        <f>VLOOKUP($F1383,'(참고)타워 스텟 가치'!$B$7:$L$11,Y$2,0)+(VLOOKUP($F1383,'(참고)타워 스텟 가치'!$B$7:$L$11,Y$2,0)*$E1383)</f>
        <v>0</v>
      </c>
      <c r="Z1383">
        <f>VLOOKUP($F1383,'(참고)타워 스텟 가치'!$B$7:$L$11,Z$2,0)+(VLOOKUP($F1383,'(참고)타워 스텟 가치'!$B$7:$L$11,Z$2,0)*$E1383)</f>
        <v>0</v>
      </c>
      <c r="AA1383">
        <f>VLOOKUP($F1383,'(참고)타워 스텟 가치'!$B$7:$L$11,AA$2,0)+(VLOOKUP($F1383,'(참고)타워 스텟 가치'!$B$7:$L$11,AA$2,0)*$E1383)</f>
        <v>111.40000000000049</v>
      </c>
      <c r="AB1383">
        <f>SUM('스테이지별 몬스터 스텟'!S1383*'(참고)타워 스텟 가치'!$Q$17,'스테이지별 몬스터 스텟'!T1383*'(참고)타워 스텟 가치'!$R$17,'스테이지별 몬스터 스텟'!U1383*'(참고)타워 스텟 가치'!$S$17,'스테이지별 몬스터 스텟'!V1383*'(참고)타워 스텟 가치'!$T$17,'스테이지별 몬스터 스텟'!W1383*'(참고)타워 스텟 가치'!$U$17,'스테이지별 몬스터 스텟'!X1383*'(참고)타워 스텟 가치'!$V$17,'스테이지별 몬스터 스텟'!Y1383*'(참고)타워 스텟 가치'!$W$17,'스테이지별 몬스터 스텟'!Z1383*'(참고)타워 스텟 가치'!$X$17,'스테이지별 몬스터 스텟'!AA1383*'(참고)타워 스텟 가치'!$Y$17)</f>
        <v>863108.40125000395</v>
      </c>
      <c r="AC1383">
        <v>2</v>
      </c>
      <c r="AD1383">
        <f>VLOOKUP($F1383,'(참고)타워 스텟 가치'!$B$12:$L$16,AD$2,0)+(VLOOKUP($F1383,'(참고)타워 스텟 가치'!$B$12:$L$16,AD$2,0)*$E1383)</f>
        <v>939.93750000000409</v>
      </c>
      <c r="AE1383">
        <f>VLOOKUP($F1383,'(참고)타워 스텟 가치'!$B$12:$L$16,AE$2,0)+(VLOOKUP($F1383,'(참고)타워 스텟 가치'!$B$12:$L$16,AE$2,0)*$E1383)</f>
        <v>1127.925000000005</v>
      </c>
      <c r="AF1383">
        <f>VLOOKUP($F1383,'(참고)타워 스텟 가치'!$B$12:$L$16,AF$2,0)+(VLOOKUP($F1383,'(참고)타워 스텟 가치'!$B$12:$L$16,AF$2,0)*$E1383)</f>
        <v>557000.00000000244</v>
      </c>
      <c r="AG1383">
        <f>VLOOKUP($F1383,'(참고)타워 스텟 가치'!$B$12:$L$16,AG$2,0)+(VLOOKUP($F1383,'(참고)타워 스텟 가치'!$B$12:$L$16,AG$2,0)*$E1383)</f>
        <v>5639.6250000000246</v>
      </c>
      <c r="AH1383">
        <f>VLOOKUP($F1383,'(참고)타워 스텟 가치'!$B$12:$L$16,AH$2,0)+(VLOOKUP($F1383,'(참고)타워 스텟 가치'!$B$12:$L$16,AH$2,0)*$E1383)</f>
        <v>187.98750000000084</v>
      </c>
      <c r="AI1383">
        <f>VLOOKUP($F1383,'(참고)타워 스텟 가치'!$B$12:$L$16,AI$2,0)+(VLOOKUP($F1383,'(참고)타워 스텟 가치'!$B$12:$L$16,AI$2,0)*$E1383)</f>
        <v>33.420000000000144</v>
      </c>
      <c r="AJ1383">
        <f>VLOOKUP($F1383,'(참고)타워 스텟 가치'!$B$12:$L$16,AJ$2,0)+(VLOOKUP($F1383,'(참고)타워 스텟 가치'!$B$12:$L$16,AJ$2,0)*$E1383)</f>
        <v>0</v>
      </c>
      <c r="AK1383">
        <f>VLOOKUP($F1383,'(참고)타워 스텟 가치'!$B$12:$L$16,AK$2,0)+(VLOOKUP($F1383,'(참고)타워 스텟 가치'!$B$12:$L$16,AK$2,0)*$E1383)</f>
        <v>0</v>
      </c>
      <c r="AL1383">
        <f>VLOOKUP($F1383,'(참고)타워 스텟 가치'!$B$12:$L$16,AL$2,0)+(VLOOKUP($F1383,'(참고)타워 스텟 가치'!$B$12:$L$16,AL$2,0)*$E1383)</f>
        <v>222.80000000000098</v>
      </c>
      <c r="AM1383">
        <f>SUM('스테이지별 몬스터 스텟'!AD1383*'(참고)타워 스텟 가치'!$Q$17,'스테이지별 몬스터 스텟'!AE1383*'(참고)타워 스텟 가치'!$R$17,'스테이지별 몬스터 스텟'!AF1383*'(참고)타워 스텟 가치'!$S$17,'스테이지별 몬스터 스텟'!AG1383*'(참고)타워 스텟 가치'!$T$17,'스테이지별 몬스터 스텟'!AH1383*'(참고)타워 스텟 가치'!$U$17,'스테이지별 몬스터 스텟'!AI1383*'(참고)타워 스텟 가치'!$V$17,'스테이지별 몬스터 스텟'!AJ1383*'(참고)타워 스텟 가치'!$W$17,'스테이지별 몬스터 스텟'!AK1383*'(참고)타워 스텟 가치'!$X$17,'스테이지별 몬스터 스텟'!AL1383*'(참고)타워 스텟 가치'!$Y$17)</f>
        <v>851206.00750000379</v>
      </c>
      <c r="AN1383">
        <v>3</v>
      </c>
    </row>
    <row r="1384" spans="3:40" x14ac:dyDescent="0.3">
      <c r="C1384">
        <v>5</v>
      </c>
      <c r="D1384">
        <f t="shared" si="65"/>
        <v>276</v>
      </c>
      <c r="E1384" s="52">
        <f>VLOOKUP(D1384,'스테이지별 난이도 설정'!B:C,2,0)</f>
        <v>110.40000000000049</v>
      </c>
      <c r="F1384" t="str">
        <f t="shared" si="66"/>
        <v>스페셜</v>
      </c>
      <c r="G1384">
        <f t="shared" si="64"/>
        <v>6</v>
      </c>
      <c r="H1384">
        <f>VLOOKUP($F1384,'(참고)타워 스텟 가치'!$B$2:$L$6,H$2,0)+(VLOOKUP($F1384,'(참고)타워 스텟 가치'!$B$2:$L$6,H$2,0)*$E1384)</f>
        <v>4229.7187500000182</v>
      </c>
      <c r="I1384">
        <f>VLOOKUP($F1384,'(참고)타워 스텟 가치'!$B$2:$L$6,I$2,0)+(VLOOKUP($F1384,'(참고)타워 스텟 가치'!$B$2:$L$6,I$2,0)*$E1384)</f>
        <v>845.94375000000366</v>
      </c>
      <c r="J1384">
        <f>VLOOKUP($F1384,'(참고)타워 스텟 가치'!$B$2:$L$6,J$2,0)+(VLOOKUP($F1384,'(참고)타워 스텟 가치'!$B$2:$L$6,J$2,0)*$E1384)</f>
        <v>557000.00000000244</v>
      </c>
      <c r="K1384">
        <f>VLOOKUP($F1384,'(참고)타워 스텟 가치'!$B$2:$L$6,K$2,0)+(VLOOKUP($F1384,'(참고)타워 스텟 가치'!$B$2:$L$6,K$2,0)*$E1384)</f>
        <v>16918.875000000073</v>
      </c>
      <c r="L1384">
        <f>VLOOKUP($F1384,'(참고)타워 스텟 가치'!$B$2:$L$6,L$2,0)+(VLOOKUP($F1384,'(참고)타워 스텟 가치'!$B$2:$L$6,L$2,0)*$E1384)</f>
        <v>281.98125000000124</v>
      </c>
      <c r="M1384">
        <f>VLOOKUP($F1384,'(참고)타워 스텟 가치'!$B$2:$L$6,M$2,0)+(VLOOKUP($F1384,'(참고)타워 스텟 가치'!$B$2:$L$6,M$2,0)*$E1384)</f>
        <v>33.420000000000144</v>
      </c>
      <c r="N1384">
        <f>VLOOKUP($F1384,'(참고)타워 스텟 가치'!$B$2:$L$6,N$2,0)+(VLOOKUP($F1384,'(참고)타워 스텟 가치'!$B$2:$L$6,N$2,0)*$E1384)</f>
        <v>0</v>
      </c>
      <c r="O1384">
        <f>VLOOKUP($F1384,'(참고)타워 스텟 가치'!$B$2:$L$6,O$2,0)+(VLOOKUP($F1384,'(참고)타워 스텟 가치'!$B$2:$L$6,O$2,0)*$E1384)</f>
        <v>0</v>
      </c>
      <c r="P1384">
        <f>VLOOKUP($F1384,'(참고)타워 스텟 가치'!$B$2:$L$6,P$2,0)+(VLOOKUP($F1384,'(참고)타워 스텟 가치'!$B$2:$L$6,P$2,0)*$E1384)</f>
        <v>111.40000000000049</v>
      </c>
      <c r="Q1384">
        <f>SUM('스테이지별 몬스터 스텟'!H1384*'(참고)타워 스텟 가치'!$Q$17,'스테이지별 몬스터 스텟'!I1384*'(참고)타워 스텟 가치'!$R$17,'스테이지별 몬스터 스텟'!J1384*'(참고)타워 스텟 가치'!$S$17,'스테이지별 몬스터 스텟'!K1384*'(참고)타워 스텟 가치'!$T$17,'스테이지별 몬스터 스텟'!L1384*'(참고)타워 스텟 가치'!$U$17,'스테이지별 몬스터 스텟'!M1384*'(참고)타워 스텟 가치'!$V$17,'스테이지별 몬스터 스텟'!N1384*'(참고)타워 스텟 가치'!$W$17,'스테이지별 몬스터 스텟'!O1384*'(참고)타워 스텟 가치'!$X$17,'스테이지별 몬스터 스텟'!P1384*'(참고)타워 스텟 가치'!$Y$17)</f>
        <v>879886.28562500398</v>
      </c>
      <c r="R1384">
        <v>1</v>
      </c>
      <c r="S1384">
        <f>VLOOKUP($F1384,'(참고)타워 스텟 가치'!$B$7:$L$11,S$2,0)+(VLOOKUP($F1384,'(참고)타워 스텟 가치'!$B$7:$L$11,S$2,0)*$E1384)</f>
        <v>1409.9062500000061</v>
      </c>
      <c r="T1384">
        <f>VLOOKUP($F1384,'(참고)타워 스텟 가치'!$B$7:$L$11,T$2,0)+(VLOOKUP($F1384,'(참고)타워 스텟 가치'!$B$7:$L$11,T$2,0)*$E1384)</f>
        <v>2537.8312500000111</v>
      </c>
      <c r="U1384">
        <f>VLOOKUP($F1384,'(참고)타워 스텟 가치'!$B$7:$L$11,U$2,0)+(VLOOKUP($F1384,'(참고)타워 스텟 가치'!$B$7:$L$11,U$2,0)*$E1384)</f>
        <v>557000.00000000244</v>
      </c>
      <c r="V1384">
        <f>VLOOKUP($F1384,'(참고)타워 스텟 가치'!$B$7:$L$11,V$2,0)+(VLOOKUP($F1384,'(참고)타워 스텟 가치'!$B$7:$L$11,V$2,0)*$E1384)</f>
        <v>16918.875000000073</v>
      </c>
      <c r="W1384">
        <f>VLOOKUP($F1384,'(참고)타워 스텟 가치'!$B$7:$L$11,W$2,0)+(VLOOKUP($F1384,'(참고)타워 스텟 가치'!$B$7:$L$11,W$2,0)*$E1384)</f>
        <v>281.98125000000124</v>
      </c>
      <c r="X1384">
        <f>VLOOKUP($F1384,'(참고)타워 스텟 가치'!$B$7:$L$11,X$2,0)+(VLOOKUP($F1384,'(참고)타워 스텟 가치'!$B$7:$L$11,X$2,0)*$E1384)</f>
        <v>33.420000000000144</v>
      </c>
      <c r="Y1384">
        <f>VLOOKUP($F1384,'(참고)타워 스텟 가치'!$B$7:$L$11,Y$2,0)+(VLOOKUP($F1384,'(참고)타워 스텟 가치'!$B$7:$L$11,Y$2,0)*$E1384)</f>
        <v>0</v>
      </c>
      <c r="Z1384">
        <f>VLOOKUP($F1384,'(참고)타워 스텟 가치'!$B$7:$L$11,Z$2,0)+(VLOOKUP($F1384,'(참고)타워 스텟 가치'!$B$7:$L$11,Z$2,0)*$E1384)</f>
        <v>0</v>
      </c>
      <c r="AA1384">
        <f>VLOOKUP($F1384,'(참고)타워 스텟 가치'!$B$7:$L$11,AA$2,0)+(VLOOKUP($F1384,'(참고)타워 스텟 가치'!$B$7:$L$11,AA$2,0)*$E1384)</f>
        <v>111.40000000000049</v>
      </c>
      <c r="AB1384">
        <f>SUM('스테이지별 몬스터 스텟'!S1384*'(참고)타워 스텟 가치'!$Q$17,'스테이지별 몬스터 스텟'!T1384*'(참고)타워 스텟 가치'!$R$17,'스테이지별 몬스터 스텟'!U1384*'(참고)타워 스텟 가치'!$S$17,'스테이지별 몬스터 스텟'!V1384*'(참고)타워 스텟 가치'!$T$17,'스테이지별 몬스터 스텟'!W1384*'(참고)타워 스텟 가치'!$U$17,'스테이지별 몬스터 스텟'!X1384*'(참고)타워 스텟 가치'!$V$17,'스테이지별 몬스터 스텟'!Y1384*'(참고)타워 스텟 가치'!$W$17,'스테이지별 몬스터 스텟'!Z1384*'(참고)타워 스텟 가치'!$X$17,'스테이지별 몬스터 스텟'!AA1384*'(참고)타워 스텟 가치'!$Y$17)</f>
        <v>876784.49187500402</v>
      </c>
      <c r="AC1384">
        <v>2</v>
      </c>
      <c r="AD1384">
        <f>VLOOKUP($F1384,'(참고)타워 스텟 가치'!$B$12:$L$16,AD$2,0)+(VLOOKUP($F1384,'(참고)타워 스텟 가치'!$B$12:$L$16,AD$2,0)*$E1384)</f>
        <v>1409.9062500000061</v>
      </c>
      <c r="AE1384">
        <f>VLOOKUP($F1384,'(참고)타워 스텟 가치'!$B$12:$L$16,AE$2,0)+(VLOOKUP($F1384,'(참고)타워 스텟 가치'!$B$12:$L$16,AE$2,0)*$E1384)</f>
        <v>1691.8875000000073</v>
      </c>
      <c r="AF1384">
        <f>VLOOKUP($F1384,'(참고)타워 스텟 가치'!$B$12:$L$16,AF$2,0)+(VLOOKUP($F1384,'(참고)타워 스텟 가치'!$B$12:$L$16,AF$2,0)*$E1384)</f>
        <v>557000.00000000244</v>
      </c>
      <c r="AG1384">
        <f>VLOOKUP($F1384,'(참고)타워 스텟 가치'!$B$12:$L$16,AG$2,0)+(VLOOKUP($F1384,'(참고)타워 스텟 가치'!$B$12:$L$16,AG$2,0)*$E1384)</f>
        <v>8459.4375000000364</v>
      </c>
      <c r="AH1384">
        <f>VLOOKUP($F1384,'(참고)타워 스텟 가치'!$B$12:$L$16,AH$2,0)+(VLOOKUP($F1384,'(참고)타워 스텟 가치'!$B$12:$L$16,AH$2,0)*$E1384)</f>
        <v>281.98125000000124</v>
      </c>
      <c r="AI1384">
        <f>VLOOKUP($F1384,'(참고)타워 스텟 가치'!$B$12:$L$16,AI$2,0)+(VLOOKUP($F1384,'(참고)타워 스텟 가치'!$B$12:$L$16,AI$2,0)*$E1384)</f>
        <v>33.420000000000144</v>
      </c>
      <c r="AJ1384">
        <f>VLOOKUP($F1384,'(참고)타워 스텟 가치'!$B$12:$L$16,AJ$2,0)+(VLOOKUP($F1384,'(참고)타워 스텟 가치'!$B$12:$L$16,AJ$2,0)*$E1384)</f>
        <v>0</v>
      </c>
      <c r="AK1384">
        <f>VLOOKUP($F1384,'(참고)타워 스텟 가치'!$B$12:$L$16,AK$2,0)+(VLOOKUP($F1384,'(참고)타워 스텟 가치'!$B$12:$L$16,AK$2,0)*$E1384)</f>
        <v>0</v>
      </c>
      <c r="AL1384">
        <f>VLOOKUP($F1384,'(참고)타워 스텟 가치'!$B$12:$L$16,AL$2,0)+(VLOOKUP($F1384,'(참고)타워 스텟 가치'!$B$12:$L$16,AL$2,0)*$E1384)</f>
        <v>222.80000000000098</v>
      </c>
      <c r="AM1384">
        <f>SUM('스테이지별 몬스터 스텟'!AD1384*'(참고)타워 스텟 가치'!$Q$17,'스테이지별 몬스터 스텟'!AE1384*'(참고)타워 스텟 가치'!$R$17,'스테이지별 몬스터 스텟'!AF1384*'(참고)타워 스텟 가치'!$S$17,'스테이지별 몬스터 스텟'!AG1384*'(참고)타워 스텟 가치'!$T$17,'스테이지별 몬스터 스텟'!AH1384*'(참고)타워 스텟 가치'!$U$17,'스테이지별 몬스터 스텟'!AI1384*'(참고)타워 스텟 가치'!$V$17,'스테이지별 몬스터 스텟'!AJ1384*'(참고)타워 스텟 가치'!$W$17,'스테이지별 몬스터 스텟'!AK1384*'(참고)타워 스텟 가치'!$X$17,'스테이지별 몬스터 스텟'!AL1384*'(참고)타워 스텟 가치'!$Y$17)</f>
        <v>858819.50125000393</v>
      </c>
      <c r="AN1384">
        <v>3</v>
      </c>
    </row>
    <row r="1385" spans="3:40" x14ac:dyDescent="0.3">
      <c r="C1385">
        <v>1</v>
      </c>
      <c r="D1385">
        <f t="shared" si="65"/>
        <v>277</v>
      </c>
      <c r="E1385" s="52">
        <f>VLOOKUP(D1385,'스테이지별 난이도 설정'!B:C,2,0)</f>
        <v>110.80000000000049</v>
      </c>
      <c r="F1385" t="str">
        <f t="shared" si="66"/>
        <v>일반</v>
      </c>
      <c r="G1385">
        <f t="shared" si="64"/>
        <v>6</v>
      </c>
      <c r="H1385">
        <f>VLOOKUP($F1385,'(참고)타워 스텟 가치'!$B$2:$L$6,H$2,0)+(VLOOKUP($F1385,'(참고)타워 스텟 가치'!$B$2:$L$6,H$2,0)*$E1385)</f>
        <v>838.50000000000375</v>
      </c>
      <c r="I1385">
        <f>VLOOKUP($F1385,'(참고)타워 스텟 가치'!$B$2:$L$6,I$2,0)+(VLOOKUP($F1385,'(참고)타워 스텟 가치'!$B$2:$L$6,I$2,0)*$E1385)</f>
        <v>167.70000000000073</v>
      </c>
      <c r="J1385">
        <f>VLOOKUP($F1385,'(참고)타워 스텟 가치'!$B$2:$L$6,J$2,0)+(VLOOKUP($F1385,'(참고)타워 스텟 가치'!$B$2:$L$6,J$2,0)*$E1385)</f>
        <v>559000.00000000244</v>
      </c>
      <c r="K1385">
        <f>VLOOKUP($F1385,'(참고)타워 스텟 가치'!$B$2:$L$6,K$2,0)+(VLOOKUP($F1385,'(참고)타워 스텟 가치'!$B$2:$L$6,K$2,0)*$E1385)</f>
        <v>3354.000000000015</v>
      </c>
      <c r="L1385">
        <f>VLOOKUP($F1385,'(참고)타워 스텟 가치'!$B$2:$L$6,L$2,0)+(VLOOKUP($F1385,'(참고)타워 스텟 가치'!$B$2:$L$6,L$2,0)*$E1385)</f>
        <v>55.900000000000247</v>
      </c>
      <c r="M1385">
        <f>VLOOKUP($F1385,'(참고)타워 스텟 가치'!$B$2:$L$6,M$2,0)+(VLOOKUP($F1385,'(참고)타워 스텟 가치'!$B$2:$L$6,M$2,0)*$E1385)</f>
        <v>33.540000000000141</v>
      </c>
      <c r="N1385">
        <f>VLOOKUP($F1385,'(참고)타워 스텟 가치'!$B$2:$L$6,N$2,0)+(VLOOKUP($F1385,'(참고)타워 스텟 가치'!$B$2:$L$6,N$2,0)*$E1385)</f>
        <v>0</v>
      </c>
      <c r="O1385">
        <f>VLOOKUP($F1385,'(참고)타워 스텟 가치'!$B$2:$L$6,O$2,0)+(VLOOKUP($F1385,'(참고)타워 스텟 가치'!$B$2:$L$6,O$2,0)*$E1385)</f>
        <v>0</v>
      </c>
      <c r="P1385">
        <f>VLOOKUP($F1385,'(참고)타워 스텟 가치'!$B$2:$L$6,P$2,0)+(VLOOKUP($F1385,'(참고)타워 스텟 가치'!$B$2:$L$6,P$2,0)*$E1385)</f>
        <v>78.260000000000346</v>
      </c>
      <c r="Q1385">
        <f>SUM('스테이지별 몬스터 스텟'!H1385*'(참고)타워 스텟 가치'!$Q$17,'스테이지별 몬스터 스텟'!I1385*'(참고)타워 스텟 가치'!$R$17,'스테이지별 몬스터 스텟'!J1385*'(참고)타워 스텟 가치'!$S$17,'스테이지별 몬스터 스텟'!K1385*'(참고)타워 스텟 가치'!$T$17,'스테이지별 몬스터 스텟'!L1385*'(참고)타워 스텟 가치'!$U$17,'스테이지별 몬스터 스텟'!M1385*'(참고)타워 스텟 가치'!$V$17,'스테이지별 몬스터 스텟'!N1385*'(참고)타워 스텟 가치'!$W$17,'스테이지별 몬스터 스텟'!O1385*'(참고)타워 스텟 가치'!$X$17,'스테이지별 몬스터 스텟'!P1385*'(참고)타워 스텟 가치'!$Y$17)</f>
        <v>847438.41000000387</v>
      </c>
      <c r="R1385">
        <v>1</v>
      </c>
      <c r="S1385">
        <f>VLOOKUP($F1385,'(참고)타워 스텟 가치'!$B$7:$L$11,S$2,0)+(VLOOKUP($F1385,'(참고)타워 스텟 가치'!$B$7:$L$11,S$2,0)*$E1385)</f>
        <v>279.50000000000125</v>
      </c>
      <c r="T1385">
        <f>VLOOKUP($F1385,'(참고)타워 스텟 가치'!$B$7:$L$11,T$2,0)+(VLOOKUP($F1385,'(참고)타워 스텟 가치'!$B$7:$L$11,T$2,0)*$E1385)</f>
        <v>503.10000000000224</v>
      </c>
      <c r="U1385">
        <f>VLOOKUP($F1385,'(참고)타워 스텟 가치'!$B$7:$L$11,U$2,0)+(VLOOKUP($F1385,'(참고)타워 스텟 가치'!$B$7:$L$11,U$2,0)*$E1385)</f>
        <v>559000.00000000244</v>
      </c>
      <c r="V1385">
        <f>VLOOKUP($F1385,'(참고)타워 스텟 가치'!$B$7:$L$11,V$2,0)+(VLOOKUP($F1385,'(참고)타워 스텟 가치'!$B$7:$L$11,V$2,0)*$E1385)</f>
        <v>3354.000000000015</v>
      </c>
      <c r="W1385">
        <f>VLOOKUP($F1385,'(참고)타워 스텟 가치'!$B$7:$L$11,W$2,0)+(VLOOKUP($F1385,'(참고)타워 스텟 가치'!$B$7:$L$11,W$2,0)*$E1385)</f>
        <v>55.900000000000247</v>
      </c>
      <c r="X1385">
        <f>VLOOKUP($F1385,'(참고)타워 스텟 가치'!$B$7:$L$11,X$2,0)+(VLOOKUP($F1385,'(참고)타워 스텟 가치'!$B$7:$L$11,X$2,0)*$E1385)</f>
        <v>33.540000000000141</v>
      </c>
      <c r="Y1385">
        <f>VLOOKUP($F1385,'(참고)타워 스텟 가치'!$B$7:$L$11,Y$2,0)+(VLOOKUP($F1385,'(참고)타워 스텟 가치'!$B$7:$L$11,Y$2,0)*$E1385)</f>
        <v>0</v>
      </c>
      <c r="Z1385">
        <f>VLOOKUP($F1385,'(참고)타워 스텟 가치'!$B$7:$L$11,Z$2,0)+(VLOOKUP($F1385,'(참고)타워 스텟 가치'!$B$7:$L$11,Z$2,0)*$E1385)</f>
        <v>0</v>
      </c>
      <c r="AA1385">
        <f>VLOOKUP($F1385,'(참고)타워 스텟 가치'!$B$7:$L$11,AA$2,0)+(VLOOKUP($F1385,'(참고)타워 스텟 가치'!$B$7:$L$11,AA$2,0)*$E1385)</f>
        <v>78.260000000000346</v>
      </c>
      <c r="AB1385">
        <f>SUM('스테이지별 몬스터 스텟'!S1385*'(참고)타워 스텟 가치'!$Q$17,'스테이지별 몬스터 스텟'!T1385*'(참고)타워 스텟 가치'!$R$17,'스테이지별 몬스터 스텟'!U1385*'(참고)타워 스텟 가치'!$S$17,'스테이지별 몬스터 스텟'!V1385*'(참고)타워 스텟 가치'!$T$17,'스테이지별 몬스터 스텟'!W1385*'(참고)타워 스텟 가치'!$U$17,'스테이지별 몬스터 스텟'!X1385*'(참고)타워 스텟 가치'!$V$17,'스테이지별 몬스터 스텟'!Y1385*'(참고)타워 스텟 가치'!$W$17,'스테이지별 몬스터 스텟'!Z1385*'(참고)타워 스텟 가치'!$X$17,'스테이지별 몬스터 스텟'!AA1385*'(참고)타워 스텟 가치'!$Y$17)</f>
        <v>846823.51000000385</v>
      </c>
      <c r="AC1385">
        <v>2</v>
      </c>
      <c r="AD1385">
        <f>VLOOKUP($F1385,'(참고)타워 스텟 가치'!$B$12:$L$16,AD$2,0)+(VLOOKUP($F1385,'(참고)타워 스텟 가치'!$B$12:$L$16,AD$2,0)*$E1385)</f>
        <v>279.50000000000125</v>
      </c>
      <c r="AE1385">
        <f>VLOOKUP($F1385,'(참고)타워 스텟 가치'!$B$12:$L$16,AE$2,0)+(VLOOKUP($F1385,'(참고)타워 스텟 가치'!$B$12:$L$16,AE$2,0)*$E1385)</f>
        <v>335.40000000000146</v>
      </c>
      <c r="AF1385">
        <f>VLOOKUP($F1385,'(참고)타워 스텟 가치'!$B$12:$L$16,AF$2,0)+(VLOOKUP($F1385,'(참고)타워 스텟 가치'!$B$12:$L$16,AF$2,0)*$E1385)</f>
        <v>559000.00000000244</v>
      </c>
      <c r="AG1385">
        <f>VLOOKUP($F1385,'(참고)타워 스텟 가치'!$B$12:$L$16,AG$2,0)+(VLOOKUP($F1385,'(참고)타워 스텟 가치'!$B$12:$L$16,AG$2,0)*$E1385)</f>
        <v>1677.0000000000075</v>
      </c>
      <c r="AH1385">
        <f>VLOOKUP($F1385,'(참고)타워 스텟 가치'!$B$12:$L$16,AH$2,0)+(VLOOKUP($F1385,'(참고)타워 스텟 가치'!$B$12:$L$16,AH$2,0)*$E1385)</f>
        <v>55.900000000000247</v>
      </c>
      <c r="AI1385">
        <f>VLOOKUP($F1385,'(참고)타워 스텟 가치'!$B$12:$L$16,AI$2,0)+(VLOOKUP($F1385,'(참고)타워 스텟 가치'!$B$12:$L$16,AI$2,0)*$E1385)</f>
        <v>33.540000000000141</v>
      </c>
      <c r="AJ1385">
        <f>VLOOKUP($F1385,'(참고)타워 스텟 가치'!$B$12:$L$16,AJ$2,0)+(VLOOKUP($F1385,'(참고)타워 스텟 가치'!$B$12:$L$16,AJ$2,0)*$E1385)</f>
        <v>0</v>
      </c>
      <c r="AK1385">
        <f>VLOOKUP($F1385,'(참고)타워 스텟 가치'!$B$12:$L$16,AK$2,0)+(VLOOKUP($F1385,'(참고)타워 스텟 가치'!$B$12:$L$16,AK$2,0)*$E1385)</f>
        <v>0</v>
      </c>
      <c r="AL1385">
        <f>VLOOKUP($F1385,'(참고)타워 스텟 가치'!$B$12:$L$16,AL$2,0)+(VLOOKUP($F1385,'(참고)타워 스텟 가치'!$B$12:$L$16,AL$2,0)*$E1385)</f>
        <v>156.52000000000069</v>
      </c>
      <c r="AM1385">
        <f>SUM('스테이지별 몬스터 스텟'!AD1385*'(참고)타워 스텟 가치'!$Q$17,'스테이지별 몬스터 스텟'!AE1385*'(참고)타워 스텟 가치'!$R$17,'스테이지별 몬스터 스텟'!AF1385*'(참고)타워 스텟 가치'!$S$17,'스테이지별 몬스터 스텟'!AG1385*'(참고)타워 스텟 가치'!$T$17,'스테이지별 몬스터 스텟'!AH1385*'(참고)타워 스텟 가치'!$U$17,'스테이지별 몬스터 스텟'!AI1385*'(참고)타워 스텟 가치'!$V$17,'스테이지별 몬스터 스텟'!AJ1385*'(참고)타워 스텟 가치'!$W$17,'스테이지별 몬스터 스텟'!AK1385*'(참고)타워 스텟 가치'!$X$17,'스테이지별 몬스터 스텟'!AL1385*'(참고)타워 스텟 가치'!$Y$17)</f>
        <v>843374.48000000382</v>
      </c>
      <c r="AN1385">
        <v>3</v>
      </c>
    </row>
    <row r="1386" spans="3:40" x14ac:dyDescent="0.3">
      <c r="C1386">
        <v>2</v>
      </c>
      <c r="D1386">
        <f t="shared" si="65"/>
        <v>277</v>
      </c>
      <c r="E1386" s="52">
        <f>VLOOKUP(D1386,'스테이지별 난이도 설정'!B:C,2,0)</f>
        <v>110.80000000000049</v>
      </c>
      <c r="F1386" t="str">
        <f t="shared" si="66"/>
        <v>레어</v>
      </c>
      <c r="G1386">
        <f t="shared" si="64"/>
        <v>6</v>
      </c>
      <c r="H1386">
        <f>VLOOKUP($F1386,'(참고)타워 스텟 가치'!$B$2:$L$6,H$2,0)+(VLOOKUP($F1386,'(참고)타워 스텟 가치'!$B$2:$L$6,H$2,0)*$E1386)</f>
        <v>1257.7500000000055</v>
      </c>
      <c r="I1386">
        <f>VLOOKUP($F1386,'(참고)타워 스텟 가치'!$B$2:$L$6,I$2,0)+(VLOOKUP($F1386,'(참고)타워 스텟 가치'!$B$2:$L$6,I$2,0)*$E1386)</f>
        <v>251.55000000000112</v>
      </c>
      <c r="J1386">
        <f>VLOOKUP($F1386,'(참고)타워 스텟 가치'!$B$2:$L$6,J$2,0)+(VLOOKUP($F1386,'(참고)타워 스텟 가치'!$B$2:$L$6,J$2,0)*$E1386)</f>
        <v>559000.00000000244</v>
      </c>
      <c r="K1386">
        <f>VLOOKUP($F1386,'(참고)타워 스텟 가치'!$B$2:$L$6,K$2,0)+(VLOOKUP($F1386,'(참고)타워 스텟 가치'!$B$2:$L$6,K$2,0)*$E1386)</f>
        <v>5031.0000000000218</v>
      </c>
      <c r="L1386">
        <f>VLOOKUP($F1386,'(참고)타워 스텟 가치'!$B$2:$L$6,L$2,0)+(VLOOKUP($F1386,'(참고)타워 스텟 가치'!$B$2:$L$6,L$2,0)*$E1386)</f>
        <v>83.850000000000364</v>
      </c>
      <c r="M1386">
        <f>VLOOKUP($F1386,'(참고)타워 스텟 가치'!$B$2:$L$6,M$2,0)+(VLOOKUP($F1386,'(참고)타워 스텟 가치'!$B$2:$L$6,M$2,0)*$E1386)</f>
        <v>33.540000000000141</v>
      </c>
      <c r="N1386">
        <f>VLOOKUP($F1386,'(참고)타워 스텟 가치'!$B$2:$L$6,N$2,0)+(VLOOKUP($F1386,'(참고)타워 스텟 가치'!$B$2:$L$6,N$2,0)*$E1386)</f>
        <v>0</v>
      </c>
      <c r="O1386">
        <f>VLOOKUP($F1386,'(참고)타워 스텟 가치'!$B$2:$L$6,O$2,0)+(VLOOKUP($F1386,'(참고)타워 스텟 가치'!$B$2:$L$6,O$2,0)*$E1386)</f>
        <v>0</v>
      </c>
      <c r="P1386">
        <f>VLOOKUP($F1386,'(참고)타워 스텟 가치'!$B$2:$L$6,P$2,0)+(VLOOKUP($F1386,'(참고)타워 스텟 가치'!$B$2:$L$6,P$2,0)*$E1386)</f>
        <v>78.260000000000346</v>
      </c>
      <c r="Q1386">
        <f>SUM('스테이지별 몬스터 스텟'!H1386*'(참고)타워 스텟 가치'!$Q$17,'스테이지별 몬스터 스텟'!I1386*'(참고)타워 스텟 가치'!$R$17,'스테이지별 몬스터 스텟'!J1386*'(참고)타워 스텟 가치'!$S$17,'스테이지별 몬스터 스텟'!K1386*'(참고)타워 스텟 가치'!$T$17,'스테이지별 몬스터 스텟'!L1386*'(참고)타워 스텟 가치'!$U$17,'스테이지별 몬스터 스텟'!M1386*'(참고)타워 스텟 가치'!$V$17,'스테이지별 몬스터 스텟'!N1386*'(참고)타워 스텟 가치'!$W$17,'스테이지별 몬스터 스텟'!O1386*'(참고)타워 스텟 가치'!$X$17,'스테이지별 몬스터 스텟'!P1386*'(참고)타워 스텟 가치'!$Y$17)</f>
        <v>851812.5850000038</v>
      </c>
      <c r="R1386">
        <v>1</v>
      </c>
      <c r="S1386">
        <f>VLOOKUP($F1386,'(참고)타워 스텟 가치'!$B$7:$L$11,S$2,0)+(VLOOKUP($F1386,'(참고)타워 스텟 가치'!$B$7:$L$11,S$2,0)*$E1386)</f>
        <v>419.25000000000188</v>
      </c>
      <c r="T1386">
        <f>VLOOKUP($F1386,'(참고)타워 스텟 가치'!$B$7:$L$11,T$2,0)+(VLOOKUP($F1386,'(참고)타워 스텟 가치'!$B$7:$L$11,T$2,0)*$E1386)</f>
        <v>754.65000000000339</v>
      </c>
      <c r="U1386">
        <f>VLOOKUP($F1386,'(참고)타워 스텟 가치'!$B$7:$L$11,U$2,0)+(VLOOKUP($F1386,'(참고)타워 스텟 가치'!$B$7:$L$11,U$2,0)*$E1386)</f>
        <v>559000.00000000244</v>
      </c>
      <c r="V1386">
        <f>VLOOKUP($F1386,'(참고)타워 스텟 가치'!$B$7:$L$11,V$2,0)+(VLOOKUP($F1386,'(참고)타워 스텟 가치'!$B$7:$L$11,V$2,0)*$E1386)</f>
        <v>5031.0000000000218</v>
      </c>
      <c r="W1386">
        <f>VLOOKUP($F1386,'(참고)타워 스텟 가치'!$B$7:$L$11,W$2,0)+(VLOOKUP($F1386,'(참고)타워 스텟 가치'!$B$7:$L$11,W$2,0)*$E1386)</f>
        <v>83.850000000000364</v>
      </c>
      <c r="X1386">
        <f>VLOOKUP($F1386,'(참고)타워 스텟 가치'!$B$7:$L$11,X$2,0)+(VLOOKUP($F1386,'(참고)타워 스텟 가치'!$B$7:$L$11,X$2,0)*$E1386)</f>
        <v>33.540000000000141</v>
      </c>
      <c r="Y1386">
        <f>VLOOKUP($F1386,'(참고)타워 스텟 가치'!$B$7:$L$11,Y$2,0)+(VLOOKUP($F1386,'(참고)타워 스텟 가치'!$B$7:$L$11,Y$2,0)*$E1386)</f>
        <v>0</v>
      </c>
      <c r="Z1386">
        <f>VLOOKUP($F1386,'(참고)타워 스텟 가치'!$B$7:$L$11,Z$2,0)+(VLOOKUP($F1386,'(참고)타워 스텟 가치'!$B$7:$L$11,Z$2,0)*$E1386)</f>
        <v>0</v>
      </c>
      <c r="AA1386">
        <f>VLOOKUP($F1386,'(참고)타워 스텟 가치'!$B$7:$L$11,AA$2,0)+(VLOOKUP($F1386,'(참고)타워 스텟 가치'!$B$7:$L$11,AA$2,0)*$E1386)</f>
        <v>78.260000000000346</v>
      </c>
      <c r="AB1386">
        <f>SUM('스테이지별 몬스터 스텟'!S1386*'(참고)타워 스텟 가치'!$Q$17,'스테이지별 몬스터 스텟'!T1386*'(참고)타워 스텟 가치'!$R$17,'스테이지별 몬스터 스텟'!U1386*'(참고)타워 스텟 가치'!$S$17,'스테이지별 몬스터 스텟'!V1386*'(참고)타워 스텟 가치'!$T$17,'스테이지별 몬스터 스텟'!W1386*'(참고)타워 스텟 가치'!$U$17,'스테이지별 몬스터 스텟'!X1386*'(참고)타워 스텟 가치'!$V$17,'스테이지별 몬스터 스텟'!Y1386*'(참고)타워 스텟 가치'!$W$17,'스테이지별 몬스터 스텟'!Z1386*'(참고)타워 스텟 가치'!$X$17,'스테이지별 몬스터 스텟'!AA1386*'(참고)타워 스텟 가치'!$Y$17)</f>
        <v>850890.23500000371</v>
      </c>
      <c r="AC1386">
        <v>2</v>
      </c>
      <c r="AD1386">
        <f>VLOOKUP($F1386,'(참고)타워 스텟 가치'!$B$12:$L$16,AD$2,0)+(VLOOKUP($F1386,'(참고)타워 스텟 가치'!$B$12:$L$16,AD$2,0)*$E1386)</f>
        <v>419.25000000000188</v>
      </c>
      <c r="AE1386">
        <f>VLOOKUP($F1386,'(참고)타워 스텟 가치'!$B$12:$L$16,AE$2,0)+(VLOOKUP($F1386,'(참고)타워 스텟 가치'!$B$12:$L$16,AE$2,0)*$E1386)</f>
        <v>503.10000000000224</v>
      </c>
      <c r="AF1386">
        <f>VLOOKUP($F1386,'(참고)타워 스텟 가치'!$B$12:$L$16,AF$2,0)+(VLOOKUP($F1386,'(참고)타워 스텟 가치'!$B$12:$L$16,AF$2,0)*$E1386)</f>
        <v>559000.00000000244</v>
      </c>
      <c r="AG1386">
        <f>VLOOKUP($F1386,'(참고)타워 스텟 가치'!$B$12:$L$16,AG$2,0)+(VLOOKUP($F1386,'(참고)타워 스텟 가치'!$B$12:$L$16,AG$2,0)*$E1386)</f>
        <v>2515.5000000000109</v>
      </c>
      <c r="AH1386">
        <f>VLOOKUP($F1386,'(참고)타워 스텟 가치'!$B$12:$L$16,AH$2,0)+(VLOOKUP($F1386,'(참고)타워 스텟 가치'!$B$12:$L$16,AH$2,0)*$E1386)</f>
        <v>83.850000000000364</v>
      </c>
      <c r="AI1386">
        <f>VLOOKUP($F1386,'(참고)타워 스텟 가치'!$B$12:$L$16,AI$2,0)+(VLOOKUP($F1386,'(참고)타워 스텟 가치'!$B$12:$L$16,AI$2,0)*$E1386)</f>
        <v>33.540000000000141</v>
      </c>
      <c r="AJ1386">
        <f>VLOOKUP($F1386,'(참고)타워 스텟 가치'!$B$12:$L$16,AJ$2,0)+(VLOOKUP($F1386,'(참고)타워 스텟 가치'!$B$12:$L$16,AJ$2,0)*$E1386)</f>
        <v>0</v>
      </c>
      <c r="AK1386">
        <f>VLOOKUP($F1386,'(참고)타워 스텟 가치'!$B$12:$L$16,AK$2,0)+(VLOOKUP($F1386,'(참고)타워 스텟 가치'!$B$12:$L$16,AK$2,0)*$E1386)</f>
        <v>0</v>
      </c>
      <c r="AL1386">
        <f>VLOOKUP($F1386,'(참고)타워 스텟 가치'!$B$12:$L$16,AL$2,0)+(VLOOKUP($F1386,'(참고)타워 스텟 가치'!$B$12:$L$16,AL$2,0)*$E1386)</f>
        <v>156.52000000000069</v>
      </c>
      <c r="AM1386">
        <f>SUM('스테이지별 몬스터 스텟'!AD1386*'(참고)타워 스텟 가치'!$Q$17,'스테이지별 몬스터 스텟'!AE1386*'(참고)타워 스텟 가치'!$R$17,'스테이지별 몬스터 스텟'!AF1386*'(참고)타워 스텟 가치'!$S$17,'스테이지별 몬스터 스텟'!AG1386*'(참고)타워 스텟 가치'!$T$17,'스테이지별 몬스터 스텟'!AH1386*'(참고)타워 스텟 가치'!$U$17,'스테이지별 몬스터 스텟'!AI1386*'(참고)타워 스텟 가치'!$V$17,'스테이지별 몬스터 스텟'!AJ1386*'(참고)타워 스텟 가치'!$W$17,'스테이지별 몬스터 스텟'!AK1386*'(참고)타워 스텟 가치'!$X$17,'스테이지별 몬스터 스텟'!AL1386*'(참고)타워 스텟 가치'!$Y$17)</f>
        <v>845638.43000000378</v>
      </c>
      <c r="AN1386">
        <v>3</v>
      </c>
    </row>
    <row r="1387" spans="3:40" x14ac:dyDescent="0.3">
      <c r="C1387">
        <v>3</v>
      </c>
      <c r="D1387">
        <f t="shared" si="65"/>
        <v>277</v>
      </c>
      <c r="E1387" s="52">
        <f>VLOOKUP(D1387,'스테이지별 난이도 설정'!B:C,2,0)</f>
        <v>110.80000000000049</v>
      </c>
      <c r="F1387" t="str">
        <f t="shared" si="66"/>
        <v>에픽</v>
      </c>
      <c r="G1387">
        <f t="shared" si="64"/>
        <v>6</v>
      </c>
      <c r="H1387">
        <f>VLOOKUP($F1387,'(참고)타워 스텟 가치'!$B$2:$L$6,H$2,0)+(VLOOKUP($F1387,'(참고)타워 스텟 가치'!$B$2:$L$6,H$2,0)*$E1387)</f>
        <v>1886.6250000000084</v>
      </c>
      <c r="I1387">
        <f>VLOOKUP($F1387,'(참고)타워 스텟 가치'!$B$2:$L$6,I$2,0)+(VLOOKUP($F1387,'(참고)타워 스텟 가치'!$B$2:$L$6,I$2,0)*$E1387)</f>
        <v>377.32500000000169</v>
      </c>
      <c r="J1387">
        <f>VLOOKUP($F1387,'(참고)타워 스텟 가치'!$B$2:$L$6,J$2,0)+(VLOOKUP($F1387,'(참고)타워 스텟 가치'!$B$2:$L$6,J$2,0)*$E1387)</f>
        <v>559000.00000000244</v>
      </c>
      <c r="K1387">
        <f>VLOOKUP($F1387,'(참고)타워 스텟 가치'!$B$2:$L$6,K$2,0)+(VLOOKUP($F1387,'(참고)타워 스텟 가치'!$B$2:$L$6,K$2,0)*$E1387)</f>
        <v>7546.5000000000337</v>
      </c>
      <c r="L1387">
        <f>VLOOKUP($F1387,'(참고)타워 스텟 가치'!$B$2:$L$6,L$2,0)+(VLOOKUP($F1387,'(참고)타워 스텟 가치'!$B$2:$L$6,L$2,0)*$E1387)</f>
        <v>125.77500000000056</v>
      </c>
      <c r="M1387">
        <f>VLOOKUP($F1387,'(참고)타워 스텟 가치'!$B$2:$L$6,M$2,0)+(VLOOKUP($F1387,'(참고)타워 스텟 가치'!$B$2:$L$6,M$2,0)*$E1387)</f>
        <v>33.540000000000141</v>
      </c>
      <c r="N1387">
        <f>VLOOKUP($F1387,'(참고)타워 스텟 가치'!$B$2:$L$6,N$2,0)+(VLOOKUP($F1387,'(참고)타워 스텟 가치'!$B$2:$L$6,N$2,0)*$E1387)</f>
        <v>0</v>
      </c>
      <c r="O1387">
        <f>VLOOKUP($F1387,'(참고)타워 스텟 가치'!$B$2:$L$6,O$2,0)+(VLOOKUP($F1387,'(참고)타워 스텟 가치'!$B$2:$L$6,O$2,0)*$E1387)</f>
        <v>0</v>
      </c>
      <c r="P1387">
        <f>VLOOKUP($F1387,'(참고)타워 스텟 가치'!$B$2:$L$6,P$2,0)+(VLOOKUP($F1387,'(참고)타워 스텟 가치'!$B$2:$L$6,P$2,0)*$E1387)</f>
        <v>78.260000000000346</v>
      </c>
      <c r="Q1387">
        <f>SUM('스테이지별 몬스터 스텟'!H1387*'(참고)타워 스텟 가치'!$Q$17,'스테이지별 몬스터 스텟'!I1387*'(참고)타워 스텟 가치'!$R$17,'스테이지별 몬스터 스텟'!J1387*'(참고)타워 스텟 가치'!$S$17,'스테이지별 몬스터 스텟'!K1387*'(참고)타워 스텟 가치'!$T$17,'스테이지별 몬스터 스텟'!L1387*'(참고)타워 스텟 가치'!$U$17,'스테이지별 몬스터 스텟'!M1387*'(참고)타워 스텟 가치'!$V$17,'스테이지별 몬스터 스텟'!N1387*'(참고)타워 스텟 가치'!$W$17,'스테이지별 몬스터 스텟'!O1387*'(참고)타워 스텟 가치'!$X$17,'스테이지별 몬스터 스텟'!P1387*'(참고)타워 스텟 가치'!$Y$17)</f>
        <v>858373.84750000399</v>
      </c>
      <c r="R1387">
        <v>1</v>
      </c>
      <c r="S1387">
        <f>VLOOKUP($F1387,'(참고)타워 스텟 가치'!$B$7:$L$11,S$2,0)+(VLOOKUP($F1387,'(참고)타워 스텟 가치'!$B$7:$L$11,S$2,0)*$E1387)</f>
        <v>628.87500000000273</v>
      </c>
      <c r="T1387">
        <f>VLOOKUP($F1387,'(참고)타워 스텟 가치'!$B$7:$L$11,T$2,0)+(VLOOKUP($F1387,'(참고)타워 스텟 가치'!$B$7:$L$11,T$2,0)*$E1387)</f>
        <v>1131.9750000000049</v>
      </c>
      <c r="U1387">
        <f>VLOOKUP($F1387,'(참고)타워 스텟 가치'!$B$7:$L$11,U$2,0)+(VLOOKUP($F1387,'(참고)타워 스텟 가치'!$B$7:$L$11,U$2,0)*$E1387)</f>
        <v>559000.00000000244</v>
      </c>
      <c r="V1387">
        <f>VLOOKUP($F1387,'(참고)타워 스텟 가치'!$B$7:$L$11,V$2,0)+(VLOOKUP($F1387,'(참고)타워 스텟 가치'!$B$7:$L$11,V$2,0)*$E1387)</f>
        <v>7546.5000000000337</v>
      </c>
      <c r="W1387">
        <f>VLOOKUP($F1387,'(참고)타워 스텟 가치'!$B$7:$L$11,W$2,0)+(VLOOKUP($F1387,'(참고)타워 스텟 가치'!$B$7:$L$11,W$2,0)*$E1387)</f>
        <v>125.77500000000056</v>
      </c>
      <c r="X1387">
        <f>VLOOKUP($F1387,'(참고)타워 스텟 가치'!$B$7:$L$11,X$2,0)+(VLOOKUP($F1387,'(참고)타워 스텟 가치'!$B$7:$L$11,X$2,0)*$E1387)</f>
        <v>33.540000000000141</v>
      </c>
      <c r="Y1387">
        <f>VLOOKUP($F1387,'(참고)타워 스텟 가치'!$B$7:$L$11,Y$2,0)+(VLOOKUP($F1387,'(참고)타워 스텟 가치'!$B$7:$L$11,Y$2,0)*$E1387)</f>
        <v>0</v>
      </c>
      <c r="Z1387">
        <f>VLOOKUP($F1387,'(참고)타워 스텟 가치'!$B$7:$L$11,Z$2,0)+(VLOOKUP($F1387,'(참고)타워 스텟 가치'!$B$7:$L$11,Z$2,0)*$E1387)</f>
        <v>0</v>
      </c>
      <c r="AA1387">
        <f>VLOOKUP($F1387,'(참고)타워 스텟 가치'!$B$7:$L$11,AA$2,0)+(VLOOKUP($F1387,'(참고)타워 스텟 가치'!$B$7:$L$11,AA$2,0)*$E1387)</f>
        <v>78.260000000000346</v>
      </c>
      <c r="AB1387">
        <f>SUM('스테이지별 몬스터 스텟'!S1387*'(참고)타워 스텟 가치'!$Q$17,'스테이지별 몬스터 스텟'!T1387*'(참고)타워 스텟 가치'!$R$17,'스테이지별 몬스터 스텟'!U1387*'(참고)타워 스텟 가치'!$S$17,'스테이지별 몬스터 스텟'!V1387*'(참고)타워 스텟 가치'!$T$17,'스테이지별 몬스터 스텟'!W1387*'(참고)타워 스텟 가치'!$U$17,'스테이지별 몬스터 스텟'!X1387*'(참고)타워 스텟 가치'!$V$17,'스테이지별 몬스터 스텟'!Y1387*'(참고)타워 스텟 가치'!$W$17,'스테이지별 몬스터 스텟'!Z1387*'(참고)타워 스텟 가치'!$X$17,'스테이지별 몬스터 스텟'!AA1387*'(참고)타워 스텟 가치'!$Y$17)</f>
        <v>856990.32250000397</v>
      </c>
      <c r="AC1387">
        <v>2</v>
      </c>
      <c r="AD1387">
        <f>VLOOKUP($F1387,'(참고)타워 스텟 가치'!$B$12:$L$16,AD$2,0)+(VLOOKUP($F1387,'(참고)타워 스텟 가치'!$B$12:$L$16,AD$2,0)*$E1387)</f>
        <v>628.87500000000273</v>
      </c>
      <c r="AE1387">
        <f>VLOOKUP($F1387,'(참고)타워 스텟 가치'!$B$12:$L$16,AE$2,0)+(VLOOKUP($F1387,'(참고)타워 스텟 가치'!$B$12:$L$16,AE$2,0)*$E1387)</f>
        <v>754.65000000000339</v>
      </c>
      <c r="AF1387">
        <f>VLOOKUP($F1387,'(참고)타워 스텟 가치'!$B$12:$L$16,AF$2,0)+(VLOOKUP($F1387,'(참고)타워 스텟 가치'!$B$12:$L$16,AF$2,0)*$E1387)</f>
        <v>559000.00000000244</v>
      </c>
      <c r="AG1387">
        <f>VLOOKUP($F1387,'(참고)타워 스텟 가치'!$B$12:$L$16,AG$2,0)+(VLOOKUP($F1387,'(참고)타워 스텟 가치'!$B$12:$L$16,AG$2,0)*$E1387)</f>
        <v>3773.2500000000168</v>
      </c>
      <c r="AH1387">
        <f>VLOOKUP($F1387,'(참고)타워 스텟 가치'!$B$12:$L$16,AH$2,0)+(VLOOKUP($F1387,'(참고)타워 스텟 가치'!$B$12:$L$16,AH$2,0)*$E1387)</f>
        <v>125.77500000000056</v>
      </c>
      <c r="AI1387">
        <f>VLOOKUP($F1387,'(참고)타워 스텟 가치'!$B$12:$L$16,AI$2,0)+(VLOOKUP($F1387,'(참고)타워 스텟 가치'!$B$12:$L$16,AI$2,0)*$E1387)</f>
        <v>33.540000000000141</v>
      </c>
      <c r="AJ1387">
        <f>VLOOKUP($F1387,'(참고)타워 스텟 가치'!$B$12:$L$16,AJ$2,0)+(VLOOKUP($F1387,'(참고)타워 스텟 가치'!$B$12:$L$16,AJ$2,0)*$E1387)</f>
        <v>0</v>
      </c>
      <c r="AK1387">
        <f>VLOOKUP($F1387,'(참고)타워 스텟 가치'!$B$12:$L$16,AK$2,0)+(VLOOKUP($F1387,'(참고)타워 스텟 가치'!$B$12:$L$16,AK$2,0)*$E1387)</f>
        <v>0</v>
      </c>
      <c r="AL1387">
        <f>VLOOKUP($F1387,'(참고)타워 스텟 가치'!$B$12:$L$16,AL$2,0)+(VLOOKUP($F1387,'(참고)타워 스텟 가치'!$B$12:$L$16,AL$2,0)*$E1387)</f>
        <v>156.52000000000069</v>
      </c>
      <c r="AM1387">
        <f>SUM('스테이지별 몬스터 스텟'!AD1387*'(참고)타워 스텟 가치'!$Q$17,'스테이지별 몬스터 스텟'!AE1387*'(참고)타워 스텟 가치'!$R$17,'스테이지별 몬스터 스텟'!AF1387*'(참고)타워 스텟 가치'!$S$17,'스테이지별 몬스터 스텟'!AG1387*'(참고)타워 스텟 가치'!$T$17,'스테이지별 몬스터 스텟'!AH1387*'(참고)타워 스텟 가치'!$U$17,'스테이지별 몬스터 스텟'!AI1387*'(참고)타워 스텟 가치'!$V$17,'스테이지별 몬스터 스텟'!AJ1387*'(참고)타워 스텟 가치'!$W$17,'스테이지별 몬스터 스텟'!AK1387*'(참고)타워 스텟 가치'!$X$17,'스테이지별 몬스터 스텟'!AL1387*'(참고)타워 스텟 가치'!$Y$17)</f>
        <v>849034.35500000382</v>
      </c>
      <c r="AN1387">
        <v>3</v>
      </c>
    </row>
    <row r="1388" spans="3:40" x14ac:dyDescent="0.3">
      <c r="C1388">
        <v>4</v>
      </c>
      <c r="D1388">
        <f t="shared" si="65"/>
        <v>277</v>
      </c>
      <c r="E1388" s="52">
        <f>VLOOKUP(D1388,'스테이지별 난이도 설정'!B:C,2,0)</f>
        <v>110.80000000000049</v>
      </c>
      <c r="F1388" t="str">
        <f t="shared" si="66"/>
        <v>유니크</v>
      </c>
      <c r="G1388">
        <f t="shared" si="64"/>
        <v>6</v>
      </c>
      <c r="H1388">
        <f>VLOOKUP($F1388,'(참고)타워 스텟 가치'!$B$2:$L$6,H$2,0)+(VLOOKUP($F1388,'(참고)타워 스텟 가치'!$B$2:$L$6,H$2,0)*$E1388)</f>
        <v>2829.9375000000127</v>
      </c>
      <c r="I1388">
        <f>VLOOKUP($F1388,'(참고)타워 스텟 가치'!$B$2:$L$6,I$2,0)+(VLOOKUP($F1388,'(참고)타워 스텟 가치'!$B$2:$L$6,I$2,0)*$E1388)</f>
        <v>565.98750000000246</v>
      </c>
      <c r="J1388">
        <f>VLOOKUP($F1388,'(참고)타워 스텟 가치'!$B$2:$L$6,J$2,0)+(VLOOKUP($F1388,'(참고)타워 스텟 가치'!$B$2:$L$6,J$2,0)*$E1388)</f>
        <v>559000.00000000244</v>
      </c>
      <c r="K1388">
        <f>VLOOKUP($F1388,'(참고)타워 스텟 가치'!$B$2:$L$6,K$2,0)+(VLOOKUP($F1388,'(참고)타워 스텟 가치'!$B$2:$L$6,K$2,0)*$E1388)</f>
        <v>11319.750000000051</v>
      </c>
      <c r="L1388">
        <f>VLOOKUP($F1388,'(참고)타워 스텟 가치'!$B$2:$L$6,L$2,0)+(VLOOKUP($F1388,'(참고)타워 스텟 가치'!$B$2:$L$6,L$2,0)*$E1388)</f>
        <v>188.66250000000085</v>
      </c>
      <c r="M1388">
        <f>VLOOKUP($F1388,'(참고)타워 스텟 가치'!$B$2:$L$6,M$2,0)+(VLOOKUP($F1388,'(참고)타워 스텟 가치'!$B$2:$L$6,M$2,0)*$E1388)</f>
        <v>33.540000000000141</v>
      </c>
      <c r="N1388">
        <f>VLOOKUP($F1388,'(참고)타워 스텟 가치'!$B$2:$L$6,N$2,0)+(VLOOKUP($F1388,'(참고)타워 스텟 가치'!$B$2:$L$6,N$2,0)*$E1388)</f>
        <v>0</v>
      </c>
      <c r="O1388">
        <f>VLOOKUP($F1388,'(참고)타워 스텟 가치'!$B$2:$L$6,O$2,0)+(VLOOKUP($F1388,'(참고)타워 스텟 가치'!$B$2:$L$6,O$2,0)*$E1388)</f>
        <v>0</v>
      </c>
      <c r="P1388">
        <f>VLOOKUP($F1388,'(참고)타워 스텟 가치'!$B$2:$L$6,P$2,0)+(VLOOKUP($F1388,'(참고)타워 스텟 가치'!$B$2:$L$6,P$2,0)*$E1388)</f>
        <v>111.80000000000049</v>
      </c>
      <c r="Q1388">
        <f>SUM('스테이지별 몬스터 스텟'!H1388*'(참고)타워 스텟 가치'!$Q$17,'스테이지별 몬스터 스텟'!I1388*'(참고)타워 스텟 가치'!$R$17,'스테이지별 몬스터 스텟'!J1388*'(참고)타워 스텟 가치'!$S$17,'스테이지별 몬스터 스텟'!K1388*'(참고)타워 스텟 가치'!$T$17,'스테이지별 몬스터 스텟'!L1388*'(참고)타워 스텟 가치'!$U$17,'스테이지별 몬스터 스텟'!M1388*'(참고)타워 스텟 가치'!$V$17,'스테이지별 몬스터 스텟'!N1388*'(참고)타워 스텟 가치'!$W$17,'스테이지별 몬스터 스텟'!O1388*'(참고)타워 스텟 가치'!$X$17,'스테이지별 몬스터 스텟'!P1388*'(참고)타워 스텟 가치'!$Y$17)</f>
        <v>868282.82125000388</v>
      </c>
      <c r="R1388">
        <v>1</v>
      </c>
      <c r="S1388">
        <f>VLOOKUP($F1388,'(참고)타워 스텟 가치'!$B$7:$L$11,S$2,0)+(VLOOKUP($F1388,'(참고)타워 스텟 가치'!$B$7:$L$11,S$2,0)*$E1388)</f>
        <v>943.31250000000421</v>
      </c>
      <c r="T1388">
        <f>VLOOKUP($F1388,'(참고)타워 스텟 가치'!$B$7:$L$11,T$2,0)+(VLOOKUP($F1388,'(참고)타워 스텟 가치'!$B$7:$L$11,T$2,0)*$E1388)</f>
        <v>1697.9625000000076</v>
      </c>
      <c r="U1388">
        <f>VLOOKUP($F1388,'(참고)타워 스텟 가치'!$B$7:$L$11,U$2,0)+(VLOOKUP($F1388,'(참고)타워 스텟 가치'!$B$7:$L$11,U$2,0)*$E1388)</f>
        <v>559000.00000000244</v>
      </c>
      <c r="V1388">
        <f>VLOOKUP($F1388,'(참고)타워 스텟 가치'!$B$7:$L$11,V$2,0)+(VLOOKUP($F1388,'(참고)타워 스텟 가치'!$B$7:$L$11,V$2,0)*$E1388)</f>
        <v>11319.750000000051</v>
      </c>
      <c r="W1388">
        <f>VLOOKUP($F1388,'(참고)타워 스텟 가치'!$B$7:$L$11,W$2,0)+(VLOOKUP($F1388,'(참고)타워 스텟 가치'!$B$7:$L$11,W$2,0)*$E1388)</f>
        <v>188.66250000000085</v>
      </c>
      <c r="X1388">
        <f>VLOOKUP($F1388,'(참고)타워 스텟 가치'!$B$7:$L$11,X$2,0)+(VLOOKUP($F1388,'(참고)타워 스텟 가치'!$B$7:$L$11,X$2,0)*$E1388)</f>
        <v>33.540000000000141</v>
      </c>
      <c r="Y1388">
        <f>VLOOKUP($F1388,'(참고)타워 스텟 가치'!$B$7:$L$11,Y$2,0)+(VLOOKUP($F1388,'(참고)타워 스텟 가치'!$B$7:$L$11,Y$2,0)*$E1388)</f>
        <v>0</v>
      </c>
      <c r="Z1388">
        <f>VLOOKUP($F1388,'(참고)타워 스텟 가치'!$B$7:$L$11,Z$2,0)+(VLOOKUP($F1388,'(참고)타워 스텟 가치'!$B$7:$L$11,Z$2,0)*$E1388)</f>
        <v>0</v>
      </c>
      <c r="AA1388">
        <f>VLOOKUP($F1388,'(참고)타워 스텟 가치'!$B$7:$L$11,AA$2,0)+(VLOOKUP($F1388,'(참고)타워 스텟 가치'!$B$7:$L$11,AA$2,0)*$E1388)</f>
        <v>111.80000000000049</v>
      </c>
      <c r="AB1388">
        <f>SUM('스테이지별 몬스터 스텟'!S1388*'(참고)타워 스텟 가치'!$Q$17,'스테이지별 몬스터 스텟'!T1388*'(참고)타워 스텟 가치'!$R$17,'스테이지별 몬스터 스텟'!U1388*'(참고)타워 스텟 가치'!$S$17,'스테이지별 몬스터 스텟'!V1388*'(참고)타워 스텟 가치'!$T$17,'스테이지별 몬스터 스텟'!W1388*'(참고)타워 스텟 가치'!$U$17,'스테이지별 몬스터 스텟'!X1388*'(참고)타워 스텟 가치'!$V$17,'스테이지별 몬스터 스텟'!Y1388*'(참고)타워 스텟 가치'!$W$17,'스테이지별 몬스터 스텟'!Z1388*'(참고)타워 스텟 가치'!$X$17,'스테이지별 몬스터 스텟'!AA1388*'(참고)타워 스텟 가치'!$Y$17)</f>
        <v>866207.53375000379</v>
      </c>
      <c r="AC1388">
        <v>2</v>
      </c>
      <c r="AD1388">
        <f>VLOOKUP($F1388,'(참고)타워 스텟 가치'!$B$12:$L$16,AD$2,0)+(VLOOKUP($F1388,'(참고)타워 스텟 가치'!$B$12:$L$16,AD$2,0)*$E1388)</f>
        <v>943.31250000000421</v>
      </c>
      <c r="AE1388">
        <f>VLOOKUP($F1388,'(참고)타워 스텟 가치'!$B$12:$L$16,AE$2,0)+(VLOOKUP($F1388,'(참고)타워 스텟 가치'!$B$12:$L$16,AE$2,0)*$E1388)</f>
        <v>1131.9750000000049</v>
      </c>
      <c r="AF1388">
        <f>VLOOKUP($F1388,'(참고)타워 스텟 가치'!$B$12:$L$16,AF$2,0)+(VLOOKUP($F1388,'(참고)타워 스텟 가치'!$B$12:$L$16,AF$2,0)*$E1388)</f>
        <v>559000.00000000244</v>
      </c>
      <c r="AG1388">
        <f>VLOOKUP($F1388,'(참고)타워 스텟 가치'!$B$12:$L$16,AG$2,0)+(VLOOKUP($F1388,'(참고)타워 스텟 가치'!$B$12:$L$16,AG$2,0)*$E1388)</f>
        <v>5659.8750000000255</v>
      </c>
      <c r="AH1388">
        <f>VLOOKUP($F1388,'(참고)타워 스텟 가치'!$B$12:$L$16,AH$2,0)+(VLOOKUP($F1388,'(참고)타워 스텟 가치'!$B$12:$L$16,AH$2,0)*$E1388)</f>
        <v>188.66250000000085</v>
      </c>
      <c r="AI1388">
        <f>VLOOKUP($F1388,'(참고)타워 스텟 가치'!$B$12:$L$16,AI$2,0)+(VLOOKUP($F1388,'(참고)타워 스텟 가치'!$B$12:$L$16,AI$2,0)*$E1388)</f>
        <v>33.540000000000141</v>
      </c>
      <c r="AJ1388">
        <f>VLOOKUP($F1388,'(참고)타워 스텟 가치'!$B$12:$L$16,AJ$2,0)+(VLOOKUP($F1388,'(참고)타워 스텟 가치'!$B$12:$L$16,AJ$2,0)*$E1388)</f>
        <v>0</v>
      </c>
      <c r="AK1388">
        <f>VLOOKUP($F1388,'(참고)타워 스텟 가치'!$B$12:$L$16,AK$2,0)+(VLOOKUP($F1388,'(참고)타워 스텟 가치'!$B$12:$L$16,AK$2,0)*$E1388)</f>
        <v>0</v>
      </c>
      <c r="AL1388">
        <f>VLOOKUP($F1388,'(참고)타워 스텟 가치'!$B$12:$L$16,AL$2,0)+(VLOOKUP($F1388,'(참고)타워 스텟 가치'!$B$12:$L$16,AL$2,0)*$E1388)</f>
        <v>223.60000000000099</v>
      </c>
      <c r="AM1388">
        <f>SUM('스테이지별 몬스터 스텟'!AD1388*'(참고)타워 스텟 가치'!$Q$17,'스테이지별 몬스터 스텟'!AE1388*'(참고)타워 스텟 가치'!$R$17,'스테이지별 몬스터 스텟'!AF1388*'(참고)타워 스텟 가치'!$S$17,'스테이지별 몬스터 스텟'!AG1388*'(참고)타워 스텟 가치'!$T$17,'스테이지별 몬스터 스텟'!AH1388*'(참고)타워 스텟 가치'!$U$17,'스테이지별 몬스터 스텟'!AI1388*'(참고)타워 스텟 가치'!$V$17,'스테이지별 몬스터 스텟'!AJ1388*'(참고)타워 스텟 가치'!$W$17,'스테이지별 몬스터 스텟'!AK1388*'(참고)타워 스텟 가치'!$X$17,'스테이지별 몬스터 스텟'!AL1388*'(참고)타워 스텟 가치'!$Y$17)</f>
        <v>854262.40250000369</v>
      </c>
      <c r="AN1388">
        <v>3</v>
      </c>
    </row>
    <row r="1389" spans="3:40" x14ac:dyDescent="0.3">
      <c r="C1389">
        <v>5</v>
      </c>
      <c r="D1389">
        <f t="shared" si="65"/>
        <v>277</v>
      </c>
      <c r="E1389" s="52">
        <f>VLOOKUP(D1389,'스테이지별 난이도 설정'!B:C,2,0)</f>
        <v>110.80000000000049</v>
      </c>
      <c r="F1389" t="str">
        <f t="shared" si="66"/>
        <v>스페셜</v>
      </c>
      <c r="G1389">
        <f t="shared" si="64"/>
        <v>6</v>
      </c>
      <c r="H1389">
        <f>VLOOKUP($F1389,'(참고)타워 스텟 가치'!$B$2:$L$6,H$2,0)+(VLOOKUP($F1389,'(참고)타워 스텟 가치'!$B$2:$L$6,H$2,0)*$E1389)</f>
        <v>4244.9062500000191</v>
      </c>
      <c r="I1389">
        <f>VLOOKUP($F1389,'(참고)타워 스텟 가치'!$B$2:$L$6,I$2,0)+(VLOOKUP($F1389,'(참고)타워 스텟 가치'!$B$2:$L$6,I$2,0)*$E1389)</f>
        <v>848.9812500000038</v>
      </c>
      <c r="J1389">
        <f>VLOOKUP($F1389,'(참고)타워 스텟 가치'!$B$2:$L$6,J$2,0)+(VLOOKUP($F1389,'(참고)타워 스텟 가치'!$B$2:$L$6,J$2,0)*$E1389)</f>
        <v>559000.00000000244</v>
      </c>
      <c r="K1389">
        <f>VLOOKUP($F1389,'(참고)타워 스텟 가치'!$B$2:$L$6,K$2,0)+(VLOOKUP($F1389,'(참고)타워 스텟 가치'!$B$2:$L$6,K$2,0)*$E1389)</f>
        <v>16979.625000000076</v>
      </c>
      <c r="L1389">
        <f>VLOOKUP($F1389,'(참고)타워 스텟 가치'!$B$2:$L$6,L$2,0)+(VLOOKUP($F1389,'(참고)타워 스텟 가치'!$B$2:$L$6,L$2,0)*$E1389)</f>
        <v>282.99375000000123</v>
      </c>
      <c r="M1389">
        <f>VLOOKUP($F1389,'(참고)타워 스텟 가치'!$B$2:$L$6,M$2,0)+(VLOOKUP($F1389,'(참고)타워 스텟 가치'!$B$2:$L$6,M$2,0)*$E1389)</f>
        <v>33.540000000000141</v>
      </c>
      <c r="N1389">
        <f>VLOOKUP($F1389,'(참고)타워 스텟 가치'!$B$2:$L$6,N$2,0)+(VLOOKUP($F1389,'(참고)타워 스텟 가치'!$B$2:$L$6,N$2,0)*$E1389)</f>
        <v>0</v>
      </c>
      <c r="O1389">
        <f>VLOOKUP($F1389,'(참고)타워 스텟 가치'!$B$2:$L$6,O$2,0)+(VLOOKUP($F1389,'(참고)타워 스텟 가치'!$B$2:$L$6,O$2,0)*$E1389)</f>
        <v>0</v>
      </c>
      <c r="P1389">
        <f>VLOOKUP($F1389,'(참고)타워 스텟 가치'!$B$2:$L$6,P$2,0)+(VLOOKUP($F1389,'(참고)타워 스텟 가치'!$B$2:$L$6,P$2,0)*$E1389)</f>
        <v>111.80000000000049</v>
      </c>
      <c r="Q1389">
        <f>SUM('스테이지별 몬스터 스텟'!H1389*'(참고)타워 스텟 가치'!$Q$17,'스테이지별 몬스터 스텟'!I1389*'(참고)타워 스텟 가치'!$R$17,'스테이지별 몬스터 스텟'!J1389*'(참고)타워 스텟 가치'!$S$17,'스테이지별 몬스터 스텟'!K1389*'(참고)타워 스텟 가치'!$T$17,'스테이지별 몬스터 스텟'!L1389*'(참고)타워 스텟 가치'!$U$17,'스테이지별 몬스터 스텟'!M1389*'(참고)타워 스텟 가치'!$V$17,'스테이지별 몬스터 스텟'!N1389*'(참고)타워 스텟 가치'!$W$17,'스테이지별 몬스터 스텟'!O1389*'(참고)타워 스텟 가치'!$X$17,'스테이지별 몬스터 스텟'!P1389*'(참고)타워 스텟 가치'!$Y$17)</f>
        <v>883045.66187500395</v>
      </c>
      <c r="R1389">
        <v>1</v>
      </c>
      <c r="S1389">
        <f>VLOOKUP($F1389,'(참고)타워 스텟 가치'!$B$7:$L$11,S$2,0)+(VLOOKUP($F1389,'(참고)타워 스텟 가치'!$B$7:$L$11,S$2,0)*$E1389)</f>
        <v>1414.9687500000064</v>
      </c>
      <c r="T1389">
        <f>VLOOKUP($F1389,'(참고)타워 스텟 가치'!$B$7:$L$11,T$2,0)+(VLOOKUP($F1389,'(참고)타워 스텟 가치'!$B$7:$L$11,T$2,0)*$E1389)</f>
        <v>2546.9437500000113</v>
      </c>
      <c r="U1389">
        <f>VLOOKUP($F1389,'(참고)타워 스텟 가치'!$B$7:$L$11,U$2,0)+(VLOOKUP($F1389,'(참고)타워 스텟 가치'!$B$7:$L$11,U$2,0)*$E1389)</f>
        <v>559000.00000000244</v>
      </c>
      <c r="V1389">
        <f>VLOOKUP($F1389,'(참고)타워 스텟 가치'!$B$7:$L$11,V$2,0)+(VLOOKUP($F1389,'(참고)타워 스텟 가치'!$B$7:$L$11,V$2,0)*$E1389)</f>
        <v>16979.625000000076</v>
      </c>
      <c r="W1389">
        <f>VLOOKUP($F1389,'(참고)타워 스텟 가치'!$B$7:$L$11,W$2,0)+(VLOOKUP($F1389,'(참고)타워 스텟 가치'!$B$7:$L$11,W$2,0)*$E1389)</f>
        <v>282.99375000000123</v>
      </c>
      <c r="X1389">
        <f>VLOOKUP($F1389,'(참고)타워 스텟 가치'!$B$7:$L$11,X$2,0)+(VLOOKUP($F1389,'(참고)타워 스텟 가치'!$B$7:$L$11,X$2,0)*$E1389)</f>
        <v>33.540000000000141</v>
      </c>
      <c r="Y1389">
        <f>VLOOKUP($F1389,'(참고)타워 스텟 가치'!$B$7:$L$11,Y$2,0)+(VLOOKUP($F1389,'(참고)타워 스텟 가치'!$B$7:$L$11,Y$2,0)*$E1389)</f>
        <v>0</v>
      </c>
      <c r="Z1389">
        <f>VLOOKUP($F1389,'(참고)타워 스텟 가치'!$B$7:$L$11,Z$2,0)+(VLOOKUP($F1389,'(참고)타워 스텟 가치'!$B$7:$L$11,Z$2,0)*$E1389)</f>
        <v>0</v>
      </c>
      <c r="AA1389">
        <f>VLOOKUP($F1389,'(참고)타워 스텟 가치'!$B$7:$L$11,AA$2,0)+(VLOOKUP($F1389,'(참고)타워 스텟 가치'!$B$7:$L$11,AA$2,0)*$E1389)</f>
        <v>111.80000000000049</v>
      </c>
      <c r="AB1389">
        <f>SUM('스테이지별 몬스터 스텟'!S1389*'(참고)타워 스텟 가치'!$Q$17,'스테이지별 몬스터 스텟'!T1389*'(참고)타워 스텟 가치'!$R$17,'스테이지별 몬스터 스텟'!U1389*'(참고)타워 스텟 가치'!$S$17,'스테이지별 몬스터 스텟'!V1389*'(참고)타워 스텟 가치'!$T$17,'스테이지별 몬스터 스텟'!W1389*'(참고)타워 스텟 가치'!$U$17,'스테이지별 몬스터 스텟'!X1389*'(참고)타워 스텟 가치'!$V$17,'스테이지별 몬스터 스텟'!Y1389*'(참고)타워 스텟 가치'!$W$17,'스테이지별 몬스터 스텟'!Z1389*'(참고)타워 스텟 가치'!$X$17,'스테이지별 몬스터 스텟'!AA1389*'(참고)타워 스텟 가치'!$Y$17)</f>
        <v>879932.73062500393</v>
      </c>
      <c r="AC1389">
        <v>2</v>
      </c>
      <c r="AD1389">
        <f>VLOOKUP($F1389,'(참고)타워 스텟 가치'!$B$12:$L$16,AD$2,0)+(VLOOKUP($F1389,'(참고)타워 스텟 가치'!$B$12:$L$16,AD$2,0)*$E1389)</f>
        <v>1414.9687500000064</v>
      </c>
      <c r="AE1389">
        <f>VLOOKUP($F1389,'(참고)타워 스텟 가치'!$B$12:$L$16,AE$2,0)+(VLOOKUP($F1389,'(참고)타워 스텟 가치'!$B$12:$L$16,AE$2,0)*$E1389)</f>
        <v>1697.9625000000076</v>
      </c>
      <c r="AF1389">
        <f>VLOOKUP($F1389,'(참고)타워 스텟 가치'!$B$12:$L$16,AF$2,0)+(VLOOKUP($F1389,'(참고)타워 스텟 가치'!$B$12:$L$16,AF$2,0)*$E1389)</f>
        <v>559000.00000000244</v>
      </c>
      <c r="AG1389">
        <f>VLOOKUP($F1389,'(참고)타워 스텟 가치'!$B$12:$L$16,AG$2,0)+(VLOOKUP($F1389,'(참고)타워 스텟 가치'!$B$12:$L$16,AG$2,0)*$E1389)</f>
        <v>8489.8125000000382</v>
      </c>
      <c r="AH1389">
        <f>VLOOKUP($F1389,'(참고)타워 스텟 가치'!$B$12:$L$16,AH$2,0)+(VLOOKUP($F1389,'(참고)타워 스텟 가치'!$B$12:$L$16,AH$2,0)*$E1389)</f>
        <v>282.99375000000123</v>
      </c>
      <c r="AI1389">
        <f>VLOOKUP($F1389,'(참고)타워 스텟 가치'!$B$12:$L$16,AI$2,0)+(VLOOKUP($F1389,'(참고)타워 스텟 가치'!$B$12:$L$16,AI$2,0)*$E1389)</f>
        <v>33.540000000000141</v>
      </c>
      <c r="AJ1389">
        <f>VLOOKUP($F1389,'(참고)타워 스텟 가치'!$B$12:$L$16,AJ$2,0)+(VLOOKUP($F1389,'(참고)타워 스텟 가치'!$B$12:$L$16,AJ$2,0)*$E1389)</f>
        <v>0</v>
      </c>
      <c r="AK1389">
        <f>VLOOKUP($F1389,'(참고)타워 스텟 가치'!$B$12:$L$16,AK$2,0)+(VLOOKUP($F1389,'(참고)타워 스텟 가치'!$B$12:$L$16,AK$2,0)*$E1389)</f>
        <v>0</v>
      </c>
      <c r="AL1389">
        <f>VLOOKUP($F1389,'(참고)타워 스텟 가치'!$B$12:$L$16,AL$2,0)+(VLOOKUP($F1389,'(참고)타워 스텟 가치'!$B$12:$L$16,AL$2,0)*$E1389)</f>
        <v>223.60000000000099</v>
      </c>
      <c r="AM1389">
        <f>SUM('스테이지별 몬스터 스텟'!AD1389*'(참고)타워 스텟 가치'!$Q$17,'스테이지별 몬스터 스텟'!AE1389*'(참고)타워 스텟 가치'!$R$17,'스테이지별 몬스터 스텟'!AF1389*'(참고)타워 스텟 가치'!$S$17,'스테이지별 몬스터 스텟'!AG1389*'(참고)타워 스텟 가치'!$T$17,'스테이지별 몬스터 스텟'!AH1389*'(참고)타워 스텟 가치'!$U$17,'스테이지별 몬스터 스텟'!AI1389*'(참고)타워 스텟 가치'!$V$17,'스테이지별 몬스터 스텟'!AJ1389*'(참고)타워 스텟 가치'!$W$17,'스테이지별 몬스터 스텟'!AK1389*'(참고)타워 스텟 가치'!$X$17,'스테이지별 몬스터 스텟'!AL1389*'(참고)타워 스텟 가치'!$Y$17)</f>
        <v>861903.23375000386</v>
      </c>
      <c r="AN1389">
        <v>3</v>
      </c>
    </row>
    <row r="1390" spans="3:40" x14ac:dyDescent="0.3">
      <c r="C1390">
        <v>1</v>
      </c>
      <c r="D1390">
        <f t="shared" si="65"/>
        <v>278</v>
      </c>
      <c r="E1390" s="52">
        <f>VLOOKUP(D1390,'스테이지별 난이도 설정'!B:C,2,0)</f>
        <v>111.2000000000005</v>
      </c>
      <c r="F1390" t="str">
        <f t="shared" si="66"/>
        <v>일반</v>
      </c>
      <c r="G1390">
        <f t="shared" si="64"/>
        <v>6</v>
      </c>
      <c r="H1390">
        <f>VLOOKUP($F1390,'(참고)타워 스텟 가치'!$B$2:$L$6,H$2,0)+(VLOOKUP($F1390,'(참고)타워 스텟 가치'!$B$2:$L$6,H$2,0)*$E1390)</f>
        <v>841.50000000000375</v>
      </c>
      <c r="I1390">
        <f>VLOOKUP($F1390,'(참고)타워 스텟 가치'!$B$2:$L$6,I$2,0)+(VLOOKUP($F1390,'(참고)타워 스텟 가치'!$B$2:$L$6,I$2,0)*$E1390)</f>
        <v>168.30000000000075</v>
      </c>
      <c r="J1390">
        <f>VLOOKUP($F1390,'(참고)타워 스텟 가치'!$B$2:$L$6,J$2,0)+(VLOOKUP($F1390,'(참고)타워 스텟 가치'!$B$2:$L$6,J$2,0)*$E1390)</f>
        <v>561000.00000000244</v>
      </c>
      <c r="K1390">
        <f>VLOOKUP($F1390,'(참고)타워 스텟 가치'!$B$2:$L$6,K$2,0)+(VLOOKUP($F1390,'(참고)타워 스텟 가치'!$B$2:$L$6,K$2,0)*$E1390)</f>
        <v>3366.000000000015</v>
      </c>
      <c r="L1390">
        <f>VLOOKUP($F1390,'(참고)타워 스텟 가치'!$B$2:$L$6,L$2,0)+(VLOOKUP($F1390,'(참고)타워 스텟 가치'!$B$2:$L$6,L$2,0)*$E1390)</f>
        <v>56.10000000000025</v>
      </c>
      <c r="M1390">
        <f>VLOOKUP($F1390,'(참고)타워 스텟 가치'!$B$2:$L$6,M$2,0)+(VLOOKUP($F1390,'(참고)타워 스텟 가치'!$B$2:$L$6,M$2,0)*$E1390)</f>
        <v>33.660000000000146</v>
      </c>
      <c r="N1390">
        <f>VLOOKUP($F1390,'(참고)타워 스텟 가치'!$B$2:$L$6,N$2,0)+(VLOOKUP($F1390,'(참고)타워 스텟 가치'!$B$2:$L$6,N$2,0)*$E1390)</f>
        <v>0</v>
      </c>
      <c r="O1390">
        <f>VLOOKUP($F1390,'(참고)타워 스텟 가치'!$B$2:$L$6,O$2,0)+(VLOOKUP($F1390,'(참고)타워 스텟 가치'!$B$2:$L$6,O$2,0)*$E1390)</f>
        <v>0</v>
      </c>
      <c r="P1390">
        <f>VLOOKUP($F1390,'(참고)타워 스텟 가치'!$B$2:$L$6,P$2,0)+(VLOOKUP($F1390,'(참고)타워 스텟 가치'!$B$2:$L$6,P$2,0)*$E1390)</f>
        <v>78.540000000000347</v>
      </c>
      <c r="Q1390">
        <f>SUM('스테이지별 몬스터 스텟'!H1390*'(참고)타워 스텟 가치'!$Q$17,'스테이지별 몬스터 스텟'!I1390*'(참고)타워 스텟 가치'!$R$17,'스테이지별 몬스터 스텟'!J1390*'(참고)타워 스텟 가치'!$S$17,'스테이지별 몬스터 스텟'!K1390*'(참고)타워 스텟 가치'!$T$17,'스테이지별 몬스터 스텟'!L1390*'(참고)타워 스텟 가치'!$U$17,'스테이지별 몬스터 스텟'!M1390*'(참고)타워 스텟 가치'!$V$17,'스테이지별 몬스터 스텟'!N1390*'(참고)타워 스텟 가치'!$W$17,'스테이지별 몬스터 스텟'!O1390*'(참고)타워 스텟 가치'!$X$17,'스테이지별 몬스터 스텟'!P1390*'(참고)타워 스텟 가치'!$Y$17)</f>
        <v>850470.39000000362</v>
      </c>
      <c r="R1390">
        <v>1</v>
      </c>
      <c r="S1390">
        <f>VLOOKUP($F1390,'(참고)타워 스텟 가치'!$B$7:$L$11,S$2,0)+(VLOOKUP($F1390,'(참고)타워 스텟 가치'!$B$7:$L$11,S$2,0)*$E1390)</f>
        <v>280.50000000000125</v>
      </c>
      <c r="T1390">
        <f>VLOOKUP($F1390,'(참고)타워 스텟 가치'!$B$7:$L$11,T$2,0)+(VLOOKUP($F1390,'(참고)타워 스텟 가치'!$B$7:$L$11,T$2,0)*$E1390)</f>
        <v>504.90000000000225</v>
      </c>
      <c r="U1390">
        <f>VLOOKUP($F1390,'(참고)타워 스텟 가치'!$B$7:$L$11,U$2,0)+(VLOOKUP($F1390,'(참고)타워 스텟 가치'!$B$7:$L$11,U$2,0)*$E1390)</f>
        <v>561000.00000000244</v>
      </c>
      <c r="V1390">
        <f>VLOOKUP($F1390,'(참고)타워 스텟 가치'!$B$7:$L$11,V$2,0)+(VLOOKUP($F1390,'(참고)타워 스텟 가치'!$B$7:$L$11,V$2,0)*$E1390)</f>
        <v>3366.000000000015</v>
      </c>
      <c r="W1390">
        <f>VLOOKUP($F1390,'(참고)타워 스텟 가치'!$B$7:$L$11,W$2,0)+(VLOOKUP($F1390,'(참고)타워 스텟 가치'!$B$7:$L$11,W$2,0)*$E1390)</f>
        <v>56.10000000000025</v>
      </c>
      <c r="X1390">
        <f>VLOOKUP($F1390,'(참고)타워 스텟 가치'!$B$7:$L$11,X$2,0)+(VLOOKUP($F1390,'(참고)타워 스텟 가치'!$B$7:$L$11,X$2,0)*$E1390)</f>
        <v>33.660000000000146</v>
      </c>
      <c r="Y1390">
        <f>VLOOKUP($F1390,'(참고)타워 스텟 가치'!$B$7:$L$11,Y$2,0)+(VLOOKUP($F1390,'(참고)타워 스텟 가치'!$B$7:$L$11,Y$2,0)*$E1390)</f>
        <v>0</v>
      </c>
      <c r="Z1390">
        <f>VLOOKUP($F1390,'(참고)타워 스텟 가치'!$B$7:$L$11,Z$2,0)+(VLOOKUP($F1390,'(참고)타워 스텟 가치'!$B$7:$L$11,Z$2,0)*$E1390)</f>
        <v>0</v>
      </c>
      <c r="AA1390">
        <f>VLOOKUP($F1390,'(참고)타워 스텟 가치'!$B$7:$L$11,AA$2,0)+(VLOOKUP($F1390,'(참고)타워 스텟 가치'!$B$7:$L$11,AA$2,0)*$E1390)</f>
        <v>78.540000000000347</v>
      </c>
      <c r="AB1390">
        <f>SUM('스테이지별 몬스터 스텟'!S1390*'(참고)타워 스텟 가치'!$Q$17,'스테이지별 몬스터 스텟'!T1390*'(참고)타워 스텟 가치'!$R$17,'스테이지별 몬스터 스텟'!U1390*'(참고)타워 스텟 가치'!$S$17,'스테이지별 몬스터 스텟'!V1390*'(참고)타워 스텟 가치'!$T$17,'스테이지별 몬스터 스텟'!W1390*'(참고)타워 스텟 가치'!$U$17,'스테이지별 몬스터 스텟'!X1390*'(참고)타워 스텟 가치'!$V$17,'스테이지별 몬스터 스텟'!Y1390*'(참고)타워 스텟 가치'!$W$17,'스테이지별 몬스터 스텟'!Z1390*'(참고)타워 스텟 가치'!$X$17,'스테이지별 몬스터 스텟'!AA1390*'(참고)타워 스텟 가치'!$Y$17)</f>
        <v>849853.29000000365</v>
      </c>
      <c r="AC1390">
        <v>2</v>
      </c>
      <c r="AD1390">
        <f>VLOOKUP($F1390,'(참고)타워 스텟 가치'!$B$12:$L$16,AD$2,0)+(VLOOKUP($F1390,'(참고)타워 스텟 가치'!$B$12:$L$16,AD$2,0)*$E1390)</f>
        <v>280.50000000000125</v>
      </c>
      <c r="AE1390">
        <f>VLOOKUP($F1390,'(참고)타워 스텟 가치'!$B$12:$L$16,AE$2,0)+(VLOOKUP($F1390,'(참고)타워 스텟 가치'!$B$12:$L$16,AE$2,0)*$E1390)</f>
        <v>336.6000000000015</v>
      </c>
      <c r="AF1390">
        <f>VLOOKUP($F1390,'(참고)타워 스텟 가치'!$B$12:$L$16,AF$2,0)+(VLOOKUP($F1390,'(참고)타워 스텟 가치'!$B$12:$L$16,AF$2,0)*$E1390)</f>
        <v>561000.00000000244</v>
      </c>
      <c r="AG1390">
        <f>VLOOKUP($F1390,'(참고)타워 스텟 가치'!$B$12:$L$16,AG$2,0)+(VLOOKUP($F1390,'(참고)타워 스텟 가치'!$B$12:$L$16,AG$2,0)*$E1390)</f>
        <v>1683.0000000000075</v>
      </c>
      <c r="AH1390">
        <f>VLOOKUP($F1390,'(참고)타워 스텟 가치'!$B$12:$L$16,AH$2,0)+(VLOOKUP($F1390,'(참고)타워 스텟 가치'!$B$12:$L$16,AH$2,0)*$E1390)</f>
        <v>56.10000000000025</v>
      </c>
      <c r="AI1390">
        <f>VLOOKUP($F1390,'(참고)타워 스텟 가치'!$B$12:$L$16,AI$2,0)+(VLOOKUP($F1390,'(참고)타워 스텟 가치'!$B$12:$L$16,AI$2,0)*$E1390)</f>
        <v>33.660000000000146</v>
      </c>
      <c r="AJ1390">
        <f>VLOOKUP($F1390,'(참고)타워 스텟 가치'!$B$12:$L$16,AJ$2,0)+(VLOOKUP($F1390,'(참고)타워 스텟 가치'!$B$12:$L$16,AJ$2,0)*$E1390)</f>
        <v>0</v>
      </c>
      <c r="AK1390">
        <f>VLOOKUP($F1390,'(참고)타워 스텟 가치'!$B$12:$L$16,AK$2,0)+(VLOOKUP($F1390,'(참고)타워 스텟 가치'!$B$12:$L$16,AK$2,0)*$E1390)</f>
        <v>0</v>
      </c>
      <c r="AL1390">
        <f>VLOOKUP($F1390,'(참고)타워 스텟 가치'!$B$12:$L$16,AL$2,0)+(VLOOKUP($F1390,'(참고)타워 스텟 가치'!$B$12:$L$16,AL$2,0)*$E1390)</f>
        <v>157.08000000000069</v>
      </c>
      <c r="AM1390">
        <f>SUM('스테이지별 몬스터 스텟'!AD1390*'(참고)타워 스텟 가치'!$Q$17,'스테이지별 몬스터 스텟'!AE1390*'(참고)타워 스텟 가치'!$R$17,'스테이지별 몬스터 스텟'!AF1390*'(참고)타워 스텟 가치'!$S$17,'스테이지별 몬스터 스텟'!AG1390*'(참고)타워 스텟 가치'!$T$17,'스테이지별 몬스터 스텟'!AH1390*'(참고)타워 스텟 가치'!$U$17,'스테이지별 몬스터 스텟'!AI1390*'(참고)타워 스텟 가치'!$V$17,'스테이지별 몬스터 스텟'!AJ1390*'(참고)타워 스텟 가치'!$W$17,'스테이지별 몬스터 스텟'!AK1390*'(참고)타워 스텟 가치'!$X$17,'스테이지별 몬스터 스텟'!AL1390*'(참고)타워 스텟 가치'!$Y$17)</f>
        <v>846391.92000000377</v>
      </c>
      <c r="AN1390">
        <v>3</v>
      </c>
    </row>
    <row r="1391" spans="3:40" x14ac:dyDescent="0.3">
      <c r="C1391">
        <v>2</v>
      </c>
      <c r="D1391">
        <f t="shared" si="65"/>
        <v>278</v>
      </c>
      <c r="E1391" s="52">
        <f>VLOOKUP(D1391,'스테이지별 난이도 설정'!B:C,2,0)</f>
        <v>111.2000000000005</v>
      </c>
      <c r="F1391" t="str">
        <f t="shared" si="66"/>
        <v>레어</v>
      </c>
      <c r="G1391">
        <f t="shared" si="64"/>
        <v>6</v>
      </c>
      <c r="H1391">
        <f>VLOOKUP($F1391,'(참고)타워 스텟 가치'!$B$2:$L$6,H$2,0)+(VLOOKUP($F1391,'(참고)타워 스텟 가치'!$B$2:$L$6,H$2,0)*$E1391)</f>
        <v>1262.2500000000057</v>
      </c>
      <c r="I1391">
        <f>VLOOKUP($F1391,'(참고)타워 스텟 가치'!$B$2:$L$6,I$2,0)+(VLOOKUP($F1391,'(참고)타워 스텟 가치'!$B$2:$L$6,I$2,0)*$E1391)</f>
        <v>252.45000000000113</v>
      </c>
      <c r="J1391">
        <f>VLOOKUP($F1391,'(참고)타워 스텟 가치'!$B$2:$L$6,J$2,0)+(VLOOKUP($F1391,'(참고)타워 스텟 가치'!$B$2:$L$6,J$2,0)*$E1391)</f>
        <v>561000.00000000244</v>
      </c>
      <c r="K1391">
        <f>VLOOKUP($F1391,'(참고)타워 스텟 가치'!$B$2:$L$6,K$2,0)+(VLOOKUP($F1391,'(참고)타워 스텟 가치'!$B$2:$L$6,K$2,0)*$E1391)</f>
        <v>5049.0000000000227</v>
      </c>
      <c r="L1391">
        <f>VLOOKUP($F1391,'(참고)타워 스텟 가치'!$B$2:$L$6,L$2,0)+(VLOOKUP($F1391,'(참고)타워 스텟 가치'!$B$2:$L$6,L$2,0)*$E1391)</f>
        <v>84.150000000000375</v>
      </c>
      <c r="M1391">
        <f>VLOOKUP($F1391,'(참고)타워 스텟 가치'!$B$2:$L$6,M$2,0)+(VLOOKUP($F1391,'(참고)타워 스텟 가치'!$B$2:$L$6,M$2,0)*$E1391)</f>
        <v>33.660000000000146</v>
      </c>
      <c r="N1391">
        <f>VLOOKUP($F1391,'(참고)타워 스텟 가치'!$B$2:$L$6,N$2,0)+(VLOOKUP($F1391,'(참고)타워 스텟 가치'!$B$2:$L$6,N$2,0)*$E1391)</f>
        <v>0</v>
      </c>
      <c r="O1391">
        <f>VLOOKUP($F1391,'(참고)타워 스텟 가치'!$B$2:$L$6,O$2,0)+(VLOOKUP($F1391,'(참고)타워 스텟 가치'!$B$2:$L$6,O$2,0)*$E1391)</f>
        <v>0</v>
      </c>
      <c r="P1391">
        <f>VLOOKUP($F1391,'(참고)타워 스텟 가치'!$B$2:$L$6,P$2,0)+(VLOOKUP($F1391,'(참고)타워 스텟 가치'!$B$2:$L$6,P$2,0)*$E1391)</f>
        <v>78.540000000000347</v>
      </c>
      <c r="Q1391">
        <f>SUM('스테이지별 몬스터 스텟'!H1391*'(참고)타워 스텟 가치'!$Q$17,'스테이지별 몬스터 스텟'!I1391*'(참고)타워 스텟 가치'!$R$17,'스테이지별 몬스터 스텟'!J1391*'(참고)타워 스텟 가치'!$S$17,'스테이지별 몬스터 스텟'!K1391*'(참고)타워 스텟 가치'!$T$17,'스테이지별 몬스터 스텟'!L1391*'(참고)타워 스텟 가치'!$U$17,'스테이지별 몬스터 스텟'!M1391*'(참고)타워 스텟 가치'!$V$17,'스테이지별 몬스터 스텟'!N1391*'(참고)타워 스텟 가치'!$W$17,'스테이지별 몬스터 스텟'!O1391*'(참고)타워 스텟 가치'!$X$17,'스테이지별 몬스터 스텟'!P1391*'(참고)타워 스텟 가치'!$Y$17)</f>
        <v>854860.21500000381</v>
      </c>
      <c r="R1391">
        <v>1</v>
      </c>
      <c r="S1391">
        <f>VLOOKUP($F1391,'(참고)타워 스텟 가치'!$B$7:$L$11,S$2,0)+(VLOOKUP($F1391,'(참고)타워 스텟 가치'!$B$7:$L$11,S$2,0)*$E1391)</f>
        <v>420.75000000000188</v>
      </c>
      <c r="T1391">
        <f>VLOOKUP($F1391,'(참고)타워 스텟 가치'!$B$7:$L$11,T$2,0)+(VLOOKUP($F1391,'(참고)타워 스텟 가치'!$B$7:$L$11,T$2,0)*$E1391)</f>
        <v>757.35000000000332</v>
      </c>
      <c r="U1391">
        <f>VLOOKUP($F1391,'(참고)타워 스텟 가치'!$B$7:$L$11,U$2,0)+(VLOOKUP($F1391,'(참고)타워 스텟 가치'!$B$7:$L$11,U$2,0)*$E1391)</f>
        <v>561000.00000000244</v>
      </c>
      <c r="V1391">
        <f>VLOOKUP($F1391,'(참고)타워 스텟 가치'!$B$7:$L$11,V$2,0)+(VLOOKUP($F1391,'(참고)타워 스텟 가치'!$B$7:$L$11,V$2,0)*$E1391)</f>
        <v>5049.0000000000227</v>
      </c>
      <c r="W1391">
        <f>VLOOKUP($F1391,'(참고)타워 스텟 가치'!$B$7:$L$11,W$2,0)+(VLOOKUP($F1391,'(참고)타워 스텟 가치'!$B$7:$L$11,W$2,0)*$E1391)</f>
        <v>84.150000000000375</v>
      </c>
      <c r="X1391">
        <f>VLOOKUP($F1391,'(참고)타워 스텟 가치'!$B$7:$L$11,X$2,0)+(VLOOKUP($F1391,'(참고)타워 스텟 가치'!$B$7:$L$11,X$2,0)*$E1391)</f>
        <v>33.660000000000146</v>
      </c>
      <c r="Y1391">
        <f>VLOOKUP($F1391,'(참고)타워 스텟 가치'!$B$7:$L$11,Y$2,0)+(VLOOKUP($F1391,'(참고)타워 스텟 가치'!$B$7:$L$11,Y$2,0)*$E1391)</f>
        <v>0</v>
      </c>
      <c r="Z1391">
        <f>VLOOKUP($F1391,'(참고)타워 스텟 가치'!$B$7:$L$11,Z$2,0)+(VLOOKUP($F1391,'(참고)타워 스텟 가치'!$B$7:$L$11,Z$2,0)*$E1391)</f>
        <v>0</v>
      </c>
      <c r="AA1391">
        <f>VLOOKUP($F1391,'(참고)타워 스텟 가치'!$B$7:$L$11,AA$2,0)+(VLOOKUP($F1391,'(참고)타워 스텟 가치'!$B$7:$L$11,AA$2,0)*$E1391)</f>
        <v>78.540000000000347</v>
      </c>
      <c r="AB1391">
        <f>SUM('스테이지별 몬스터 스텟'!S1391*'(참고)타워 스텟 가치'!$Q$17,'스테이지별 몬스터 스텟'!T1391*'(참고)타워 스텟 가치'!$R$17,'스테이지별 몬스터 스텟'!U1391*'(참고)타워 스텟 가치'!$S$17,'스테이지별 몬스터 스텟'!V1391*'(참고)타워 스텟 가치'!$T$17,'스테이지별 몬스터 스텟'!W1391*'(참고)타워 스텟 가치'!$U$17,'스테이지별 몬스터 스텟'!X1391*'(참고)타워 스텟 가치'!$V$17,'스테이지별 몬스터 스텟'!Y1391*'(참고)타워 스텟 가치'!$W$17,'스테이지별 몬스터 스텟'!Z1391*'(참고)타워 스텟 가치'!$X$17,'스테이지별 몬스터 스텟'!AA1391*'(참고)타워 스텟 가치'!$Y$17)</f>
        <v>853934.56500000379</v>
      </c>
      <c r="AC1391">
        <v>2</v>
      </c>
      <c r="AD1391">
        <f>VLOOKUP($F1391,'(참고)타워 스텟 가치'!$B$12:$L$16,AD$2,0)+(VLOOKUP($F1391,'(참고)타워 스텟 가치'!$B$12:$L$16,AD$2,0)*$E1391)</f>
        <v>420.75000000000188</v>
      </c>
      <c r="AE1391">
        <f>VLOOKUP($F1391,'(참고)타워 스텟 가치'!$B$12:$L$16,AE$2,0)+(VLOOKUP($F1391,'(참고)타워 스텟 가치'!$B$12:$L$16,AE$2,0)*$E1391)</f>
        <v>504.90000000000225</v>
      </c>
      <c r="AF1391">
        <f>VLOOKUP($F1391,'(참고)타워 스텟 가치'!$B$12:$L$16,AF$2,0)+(VLOOKUP($F1391,'(참고)타워 스텟 가치'!$B$12:$L$16,AF$2,0)*$E1391)</f>
        <v>561000.00000000244</v>
      </c>
      <c r="AG1391">
        <f>VLOOKUP($F1391,'(참고)타워 스텟 가치'!$B$12:$L$16,AG$2,0)+(VLOOKUP($F1391,'(참고)타워 스텟 가치'!$B$12:$L$16,AG$2,0)*$E1391)</f>
        <v>2524.5000000000114</v>
      </c>
      <c r="AH1391">
        <f>VLOOKUP($F1391,'(참고)타워 스텟 가치'!$B$12:$L$16,AH$2,0)+(VLOOKUP($F1391,'(참고)타워 스텟 가치'!$B$12:$L$16,AH$2,0)*$E1391)</f>
        <v>84.150000000000375</v>
      </c>
      <c r="AI1391">
        <f>VLOOKUP($F1391,'(참고)타워 스텟 가치'!$B$12:$L$16,AI$2,0)+(VLOOKUP($F1391,'(참고)타워 스텟 가치'!$B$12:$L$16,AI$2,0)*$E1391)</f>
        <v>33.660000000000146</v>
      </c>
      <c r="AJ1391">
        <f>VLOOKUP($F1391,'(참고)타워 스텟 가치'!$B$12:$L$16,AJ$2,0)+(VLOOKUP($F1391,'(참고)타워 스텟 가치'!$B$12:$L$16,AJ$2,0)*$E1391)</f>
        <v>0</v>
      </c>
      <c r="AK1391">
        <f>VLOOKUP($F1391,'(참고)타워 스텟 가치'!$B$12:$L$16,AK$2,0)+(VLOOKUP($F1391,'(참고)타워 스텟 가치'!$B$12:$L$16,AK$2,0)*$E1391)</f>
        <v>0</v>
      </c>
      <c r="AL1391">
        <f>VLOOKUP($F1391,'(참고)타워 스텟 가치'!$B$12:$L$16,AL$2,0)+(VLOOKUP($F1391,'(참고)타워 스텟 가치'!$B$12:$L$16,AL$2,0)*$E1391)</f>
        <v>157.08000000000069</v>
      </c>
      <c r="AM1391">
        <f>SUM('스테이지별 몬스터 스텟'!AD1391*'(참고)타워 스텟 가치'!$Q$17,'스테이지별 몬스터 스텟'!AE1391*'(참고)타워 스텟 가치'!$R$17,'스테이지별 몬스터 스텟'!AF1391*'(참고)타워 스텟 가치'!$S$17,'스테이지별 몬스터 스텟'!AG1391*'(참고)타워 스텟 가치'!$T$17,'스테이지별 몬스터 스텟'!AH1391*'(참고)타워 스텟 가치'!$U$17,'스테이지별 몬스터 스텟'!AI1391*'(참고)타워 스텟 가치'!$V$17,'스테이지별 몬스터 스텟'!AJ1391*'(참고)타워 스텟 가치'!$W$17,'스테이지별 몬스터 스텟'!AK1391*'(참고)타워 스텟 가치'!$X$17,'스테이지별 몬스터 스텟'!AL1391*'(참고)타워 스텟 가치'!$Y$17)</f>
        <v>848663.97000000381</v>
      </c>
      <c r="AN1391">
        <v>3</v>
      </c>
    </row>
    <row r="1392" spans="3:40" x14ac:dyDescent="0.3">
      <c r="C1392">
        <v>3</v>
      </c>
      <c r="D1392">
        <f t="shared" si="65"/>
        <v>278</v>
      </c>
      <c r="E1392" s="52">
        <f>VLOOKUP(D1392,'스테이지별 난이도 설정'!B:C,2,0)</f>
        <v>111.2000000000005</v>
      </c>
      <c r="F1392" t="str">
        <f t="shared" si="66"/>
        <v>에픽</v>
      </c>
      <c r="G1392">
        <f t="shared" si="64"/>
        <v>6</v>
      </c>
      <c r="H1392">
        <f>VLOOKUP($F1392,'(참고)타워 스텟 가치'!$B$2:$L$6,H$2,0)+(VLOOKUP($F1392,'(참고)타워 스텟 가치'!$B$2:$L$6,H$2,0)*$E1392)</f>
        <v>1893.3750000000084</v>
      </c>
      <c r="I1392">
        <f>VLOOKUP($F1392,'(참고)타워 스텟 가치'!$B$2:$L$6,I$2,0)+(VLOOKUP($F1392,'(참고)타워 스텟 가치'!$B$2:$L$6,I$2,0)*$E1392)</f>
        <v>378.67500000000166</v>
      </c>
      <c r="J1392">
        <f>VLOOKUP($F1392,'(참고)타워 스텟 가치'!$B$2:$L$6,J$2,0)+(VLOOKUP($F1392,'(참고)타워 스텟 가치'!$B$2:$L$6,J$2,0)*$E1392)</f>
        <v>561000.00000000244</v>
      </c>
      <c r="K1392">
        <f>VLOOKUP($F1392,'(참고)타워 스텟 가치'!$B$2:$L$6,K$2,0)+(VLOOKUP($F1392,'(참고)타워 스텟 가치'!$B$2:$L$6,K$2,0)*$E1392)</f>
        <v>7573.5000000000337</v>
      </c>
      <c r="L1392">
        <f>VLOOKUP($F1392,'(참고)타워 스텟 가치'!$B$2:$L$6,L$2,0)+(VLOOKUP($F1392,'(참고)타워 스텟 가치'!$B$2:$L$6,L$2,0)*$E1392)</f>
        <v>126.22500000000056</v>
      </c>
      <c r="M1392">
        <f>VLOOKUP($F1392,'(참고)타워 스텟 가치'!$B$2:$L$6,M$2,0)+(VLOOKUP($F1392,'(참고)타워 스텟 가치'!$B$2:$L$6,M$2,0)*$E1392)</f>
        <v>33.660000000000146</v>
      </c>
      <c r="N1392">
        <f>VLOOKUP($F1392,'(참고)타워 스텟 가치'!$B$2:$L$6,N$2,0)+(VLOOKUP($F1392,'(참고)타워 스텟 가치'!$B$2:$L$6,N$2,0)*$E1392)</f>
        <v>0</v>
      </c>
      <c r="O1392">
        <f>VLOOKUP($F1392,'(참고)타워 스텟 가치'!$B$2:$L$6,O$2,0)+(VLOOKUP($F1392,'(참고)타워 스텟 가치'!$B$2:$L$6,O$2,0)*$E1392)</f>
        <v>0</v>
      </c>
      <c r="P1392">
        <f>VLOOKUP($F1392,'(참고)타워 스텟 가치'!$B$2:$L$6,P$2,0)+(VLOOKUP($F1392,'(참고)타워 스텟 가치'!$B$2:$L$6,P$2,0)*$E1392)</f>
        <v>78.540000000000347</v>
      </c>
      <c r="Q1392">
        <f>SUM('스테이지별 몬스터 스텟'!H1392*'(참고)타워 스텟 가치'!$Q$17,'스테이지별 몬스터 스텟'!I1392*'(참고)타워 스텟 가치'!$R$17,'스테이지별 몬스터 스텟'!J1392*'(참고)타워 스텟 가치'!$S$17,'스테이지별 몬스터 스텟'!K1392*'(참고)타워 스텟 가치'!$T$17,'스테이지별 몬스터 스텟'!L1392*'(참고)타워 스텟 가치'!$U$17,'스테이지별 몬스터 스텟'!M1392*'(참고)타워 스텟 가치'!$V$17,'스테이지별 몬스터 스텟'!N1392*'(참고)타워 스텟 가치'!$W$17,'스테이지별 몬스터 스텟'!O1392*'(참고)타워 스텟 가치'!$X$17,'스테이지별 몬스터 스텟'!P1392*'(참고)타워 스텟 가치'!$Y$17)</f>
        <v>861444.95250000386</v>
      </c>
      <c r="R1392">
        <v>1</v>
      </c>
      <c r="S1392">
        <f>VLOOKUP($F1392,'(참고)타워 스텟 가치'!$B$7:$L$11,S$2,0)+(VLOOKUP($F1392,'(참고)타워 스텟 가치'!$B$7:$L$11,S$2,0)*$E1392)</f>
        <v>631.12500000000284</v>
      </c>
      <c r="T1392">
        <f>VLOOKUP($F1392,'(참고)타워 스텟 가치'!$B$7:$L$11,T$2,0)+(VLOOKUP($F1392,'(참고)타워 스텟 가치'!$B$7:$L$11,T$2,0)*$E1392)</f>
        <v>1136.0250000000051</v>
      </c>
      <c r="U1392">
        <f>VLOOKUP($F1392,'(참고)타워 스텟 가치'!$B$7:$L$11,U$2,0)+(VLOOKUP($F1392,'(참고)타워 스텟 가치'!$B$7:$L$11,U$2,0)*$E1392)</f>
        <v>561000.00000000244</v>
      </c>
      <c r="V1392">
        <f>VLOOKUP($F1392,'(참고)타워 스텟 가치'!$B$7:$L$11,V$2,0)+(VLOOKUP($F1392,'(참고)타워 스텟 가치'!$B$7:$L$11,V$2,0)*$E1392)</f>
        <v>7573.5000000000337</v>
      </c>
      <c r="W1392">
        <f>VLOOKUP($F1392,'(참고)타워 스텟 가치'!$B$7:$L$11,W$2,0)+(VLOOKUP($F1392,'(참고)타워 스텟 가치'!$B$7:$L$11,W$2,0)*$E1392)</f>
        <v>126.22500000000056</v>
      </c>
      <c r="X1392">
        <f>VLOOKUP($F1392,'(참고)타워 스텟 가치'!$B$7:$L$11,X$2,0)+(VLOOKUP($F1392,'(참고)타워 스텟 가치'!$B$7:$L$11,X$2,0)*$E1392)</f>
        <v>33.660000000000146</v>
      </c>
      <c r="Y1392">
        <f>VLOOKUP($F1392,'(참고)타워 스텟 가치'!$B$7:$L$11,Y$2,0)+(VLOOKUP($F1392,'(참고)타워 스텟 가치'!$B$7:$L$11,Y$2,0)*$E1392)</f>
        <v>0</v>
      </c>
      <c r="Z1392">
        <f>VLOOKUP($F1392,'(참고)타워 스텟 가치'!$B$7:$L$11,Z$2,0)+(VLOOKUP($F1392,'(참고)타워 스텟 가치'!$B$7:$L$11,Z$2,0)*$E1392)</f>
        <v>0</v>
      </c>
      <c r="AA1392">
        <f>VLOOKUP($F1392,'(참고)타워 스텟 가치'!$B$7:$L$11,AA$2,0)+(VLOOKUP($F1392,'(참고)타워 스텟 가치'!$B$7:$L$11,AA$2,0)*$E1392)</f>
        <v>78.540000000000347</v>
      </c>
      <c r="AB1392">
        <f>SUM('스테이지별 몬스터 스텟'!S1392*'(참고)타워 스텟 가치'!$Q$17,'스테이지별 몬스터 스텟'!T1392*'(참고)타워 스텟 가치'!$R$17,'스테이지별 몬스터 스텟'!U1392*'(참고)타워 스텟 가치'!$S$17,'스테이지별 몬스터 스텟'!V1392*'(참고)타워 스텟 가치'!$T$17,'스테이지별 몬스터 스텟'!W1392*'(참고)타워 스텟 가치'!$U$17,'스테이지별 몬스터 스텟'!X1392*'(참고)타워 스텟 가치'!$V$17,'스테이지별 몬스터 스텟'!Y1392*'(참고)타워 스텟 가치'!$W$17,'스테이지별 몬스터 스텟'!Z1392*'(참고)타워 스텟 가치'!$X$17,'스테이지별 몬스터 스텟'!AA1392*'(참고)타워 스텟 가치'!$Y$17)</f>
        <v>860056.47750000376</v>
      </c>
      <c r="AC1392">
        <v>2</v>
      </c>
      <c r="AD1392">
        <f>VLOOKUP($F1392,'(참고)타워 스텟 가치'!$B$12:$L$16,AD$2,0)+(VLOOKUP($F1392,'(참고)타워 스텟 가치'!$B$12:$L$16,AD$2,0)*$E1392)</f>
        <v>631.12500000000284</v>
      </c>
      <c r="AE1392">
        <f>VLOOKUP($F1392,'(참고)타워 스텟 가치'!$B$12:$L$16,AE$2,0)+(VLOOKUP($F1392,'(참고)타워 스텟 가치'!$B$12:$L$16,AE$2,0)*$E1392)</f>
        <v>757.35000000000332</v>
      </c>
      <c r="AF1392">
        <f>VLOOKUP($F1392,'(참고)타워 스텟 가치'!$B$12:$L$16,AF$2,0)+(VLOOKUP($F1392,'(참고)타워 스텟 가치'!$B$12:$L$16,AF$2,0)*$E1392)</f>
        <v>561000.00000000244</v>
      </c>
      <c r="AG1392">
        <f>VLOOKUP($F1392,'(참고)타워 스텟 가치'!$B$12:$L$16,AG$2,0)+(VLOOKUP($F1392,'(참고)타워 스텟 가치'!$B$12:$L$16,AG$2,0)*$E1392)</f>
        <v>3786.7500000000168</v>
      </c>
      <c r="AH1392">
        <f>VLOOKUP($F1392,'(참고)타워 스텟 가치'!$B$12:$L$16,AH$2,0)+(VLOOKUP($F1392,'(참고)타워 스텟 가치'!$B$12:$L$16,AH$2,0)*$E1392)</f>
        <v>126.22500000000056</v>
      </c>
      <c r="AI1392">
        <f>VLOOKUP($F1392,'(참고)타워 스텟 가치'!$B$12:$L$16,AI$2,0)+(VLOOKUP($F1392,'(참고)타워 스텟 가치'!$B$12:$L$16,AI$2,0)*$E1392)</f>
        <v>33.660000000000146</v>
      </c>
      <c r="AJ1392">
        <f>VLOOKUP($F1392,'(참고)타워 스텟 가치'!$B$12:$L$16,AJ$2,0)+(VLOOKUP($F1392,'(참고)타워 스텟 가치'!$B$12:$L$16,AJ$2,0)*$E1392)</f>
        <v>0</v>
      </c>
      <c r="AK1392">
        <f>VLOOKUP($F1392,'(참고)타워 스텟 가치'!$B$12:$L$16,AK$2,0)+(VLOOKUP($F1392,'(참고)타워 스텟 가치'!$B$12:$L$16,AK$2,0)*$E1392)</f>
        <v>0</v>
      </c>
      <c r="AL1392">
        <f>VLOOKUP($F1392,'(참고)타워 스텟 가치'!$B$12:$L$16,AL$2,0)+(VLOOKUP($F1392,'(참고)타워 스텟 가치'!$B$12:$L$16,AL$2,0)*$E1392)</f>
        <v>157.08000000000069</v>
      </c>
      <c r="AM1392">
        <f>SUM('스테이지별 몬스터 스텟'!AD1392*'(참고)타워 스텟 가치'!$Q$17,'스테이지별 몬스터 스텟'!AE1392*'(참고)타워 스텟 가치'!$R$17,'스테이지별 몬스터 스텟'!AF1392*'(참고)타워 스텟 가치'!$S$17,'스테이지별 몬스터 스텟'!AG1392*'(참고)타워 스텟 가치'!$T$17,'스테이지별 몬스터 스텟'!AH1392*'(참고)타워 스텟 가치'!$U$17,'스테이지별 몬스터 스텟'!AI1392*'(참고)타워 스텟 가치'!$V$17,'스테이지별 몬스터 스텟'!AJ1392*'(참고)타워 스텟 가치'!$W$17,'스테이지별 몬스터 스텟'!AK1392*'(참고)타워 스텟 가치'!$X$17,'스테이지별 몬스터 스텟'!AL1392*'(참고)타워 스텟 가치'!$Y$17)</f>
        <v>852072.04500000377</v>
      </c>
      <c r="AN1392">
        <v>3</v>
      </c>
    </row>
    <row r="1393" spans="3:40" x14ac:dyDescent="0.3">
      <c r="C1393">
        <v>4</v>
      </c>
      <c r="D1393">
        <f t="shared" si="65"/>
        <v>278</v>
      </c>
      <c r="E1393" s="52">
        <f>VLOOKUP(D1393,'스테이지별 난이도 설정'!B:C,2,0)</f>
        <v>111.2000000000005</v>
      </c>
      <c r="F1393" t="str">
        <f t="shared" si="66"/>
        <v>유니크</v>
      </c>
      <c r="G1393">
        <f t="shared" si="64"/>
        <v>6</v>
      </c>
      <c r="H1393">
        <f>VLOOKUP($F1393,'(참고)타워 스텟 가치'!$B$2:$L$6,H$2,0)+(VLOOKUP($F1393,'(참고)타워 스텟 가치'!$B$2:$L$6,H$2,0)*$E1393)</f>
        <v>2840.0625000000127</v>
      </c>
      <c r="I1393">
        <f>VLOOKUP($F1393,'(참고)타워 스텟 가치'!$B$2:$L$6,I$2,0)+(VLOOKUP($F1393,'(참고)타워 스텟 가치'!$B$2:$L$6,I$2,0)*$E1393)</f>
        <v>568.01250000000255</v>
      </c>
      <c r="J1393">
        <f>VLOOKUP($F1393,'(참고)타워 스텟 가치'!$B$2:$L$6,J$2,0)+(VLOOKUP($F1393,'(참고)타워 스텟 가치'!$B$2:$L$6,J$2,0)*$E1393)</f>
        <v>561000.00000000244</v>
      </c>
      <c r="K1393">
        <f>VLOOKUP($F1393,'(참고)타워 스텟 가치'!$B$2:$L$6,K$2,0)+(VLOOKUP($F1393,'(참고)타워 스텟 가치'!$B$2:$L$6,K$2,0)*$E1393)</f>
        <v>11360.250000000051</v>
      </c>
      <c r="L1393">
        <f>VLOOKUP($F1393,'(참고)타워 스텟 가치'!$B$2:$L$6,L$2,0)+(VLOOKUP($F1393,'(참고)타워 스텟 가치'!$B$2:$L$6,L$2,0)*$E1393)</f>
        <v>189.33750000000083</v>
      </c>
      <c r="M1393">
        <f>VLOOKUP($F1393,'(참고)타워 스텟 가치'!$B$2:$L$6,M$2,0)+(VLOOKUP($F1393,'(참고)타워 스텟 가치'!$B$2:$L$6,M$2,0)*$E1393)</f>
        <v>33.660000000000146</v>
      </c>
      <c r="N1393">
        <f>VLOOKUP($F1393,'(참고)타워 스텟 가치'!$B$2:$L$6,N$2,0)+(VLOOKUP($F1393,'(참고)타워 스텟 가치'!$B$2:$L$6,N$2,0)*$E1393)</f>
        <v>0</v>
      </c>
      <c r="O1393">
        <f>VLOOKUP($F1393,'(참고)타워 스텟 가치'!$B$2:$L$6,O$2,0)+(VLOOKUP($F1393,'(참고)타워 스텟 가치'!$B$2:$L$6,O$2,0)*$E1393)</f>
        <v>0</v>
      </c>
      <c r="P1393">
        <f>VLOOKUP($F1393,'(참고)타워 스텟 가치'!$B$2:$L$6,P$2,0)+(VLOOKUP($F1393,'(참고)타워 스텟 가치'!$B$2:$L$6,P$2,0)*$E1393)</f>
        <v>112.2000000000005</v>
      </c>
      <c r="Q1393">
        <f>SUM('스테이지별 몬스터 스텟'!H1393*'(참고)타워 스텟 가치'!$Q$17,'스테이지별 몬스터 스텟'!I1393*'(참고)타워 스텟 가치'!$R$17,'스테이지별 몬스터 스텟'!J1393*'(참고)타워 스텟 가치'!$S$17,'스테이지별 몬스터 스텟'!K1393*'(참고)타워 스텟 가치'!$T$17,'스테이지별 몬스터 스텟'!L1393*'(참고)타워 스텟 가치'!$U$17,'스테이지별 몬스터 스텟'!M1393*'(참고)타워 스텟 가치'!$V$17,'스테이지별 몬스터 스텟'!N1393*'(참고)타워 스텟 가치'!$W$17,'스테이지별 몬스터 스텟'!O1393*'(참고)타워 스텟 가치'!$X$17,'스테이지별 몬스터 스텟'!P1393*'(참고)타워 스텟 가치'!$Y$17)</f>
        <v>871389.37875000399</v>
      </c>
      <c r="R1393">
        <v>1</v>
      </c>
      <c r="S1393">
        <f>VLOOKUP($F1393,'(참고)타워 스텟 가치'!$B$7:$L$11,S$2,0)+(VLOOKUP($F1393,'(참고)타워 스텟 가치'!$B$7:$L$11,S$2,0)*$E1393)</f>
        <v>946.68750000000421</v>
      </c>
      <c r="T1393">
        <f>VLOOKUP($F1393,'(참고)타워 스텟 가치'!$B$7:$L$11,T$2,0)+(VLOOKUP($F1393,'(참고)타워 스텟 가치'!$B$7:$L$11,T$2,0)*$E1393)</f>
        <v>1704.0375000000076</v>
      </c>
      <c r="U1393">
        <f>VLOOKUP($F1393,'(참고)타워 스텟 가치'!$B$7:$L$11,U$2,0)+(VLOOKUP($F1393,'(참고)타워 스텟 가치'!$B$7:$L$11,U$2,0)*$E1393)</f>
        <v>561000.00000000244</v>
      </c>
      <c r="V1393">
        <f>VLOOKUP($F1393,'(참고)타워 스텟 가치'!$B$7:$L$11,V$2,0)+(VLOOKUP($F1393,'(참고)타워 스텟 가치'!$B$7:$L$11,V$2,0)*$E1393)</f>
        <v>11360.250000000051</v>
      </c>
      <c r="W1393">
        <f>VLOOKUP($F1393,'(참고)타워 스텟 가치'!$B$7:$L$11,W$2,0)+(VLOOKUP($F1393,'(참고)타워 스텟 가치'!$B$7:$L$11,W$2,0)*$E1393)</f>
        <v>189.33750000000083</v>
      </c>
      <c r="X1393">
        <f>VLOOKUP($F1393,'(참고)타워 스텟 가치'!$B$7:$L$11,X$2,0)+(VLOOKUP($F1393,'(참고)타워 스텟 가치'!$B$7:$L$11,X$2,0)*$E1393)</f>
        <v>33.660000000000146</v>
      </c>
      <c r="Y1393">
        <f>VLOOKUP($F1393,'(참고)타워 스텟 가치'!$B$7:$L$11,Y$2,0)+(VLOOKUP($F1393,'(참고)타워 스텟 가치'!$B$7:$L$11,Y$2,0)*$E1393)</f>
        <v>0</v>
      </c>
      <c r="Z1393">
        <f>VLOOKUP($F1393,'(참고)타워 스텟 가치'!$B$7:$L$11,Z$2,0)+(VLOOKUP($F1393,'(참고)타워 스텟 가치'!$B$7:$L$11,Z$2,0)*$E1393)</f>
        <v>0</v>
      </c>
      <c r="AA1393">
        <f>VLOOKUP($F1393,'(참고)타워 스텟 가치'!$B$7:$L$11,AA$2,0)+(VLOOKUP($F1393,'(참고)타워 스텟 가치'!$B$7:$L$11,AA$2,0)*$E1393)</f>
        <v>112.2000000000005</v>
      </c>
      <c r="AB1393">
        <f>SUM('스테이지별 몬스터 스텟'!S1393*'(참고)타워 스텟 가치'!$Q$17,'스테이지별 몬스터 스텟'!T1393*'(참고)타워 스텟 가치'!$R$17,'스테이지별 몬스터 스텟'!U1393*'(참고)타워 스텟 가치'!$S$17,'스테이지별 몬스터 스텟'!V1393*'(참고)타워 스텟 가치'!$T$17,'스테이지별 몬스터 스텟'!W1393*'(참고)타워 스텟 가치'!$U$17,'스테이지별 몬스터 스텟'!X1393*'(참고)타워 스텟 가치'!$V$17,'스테이지별 몬스터 스텟'!Y1393*'(참고)타워 스텟 가치'!$W$17,'스테이지별 몬스터 스텟'!Z1393*'(참고)타워 스텟 가치'!$X$17,'스테이지별 몬스터 스텟'!AA1393*'(참고)타워 스텟 가치'!$Y$17)</f>
        <v>869306.66625000397</v>
      </c>
      <c r="AC1393">
        <v>2</v>
      </c>
      <c r="AD1393">
        <f>VLOOKUP($F1393,'(참고)타워 스텟 가치'!$B$12:$L$16,AD$2,0)+(VLOOKUP($F1393,'(참고)타워 스텟 가치'!$B$12:$L$16,AD$2,0)*$E1393)</f>
        <v>946.68750000000421</v>
      </c>
      <c r="AE1393">
        <f>VLOOKUP($F1393,'(참고)타워 스텟 가치'!$B$12:$L$16,AE$2,0)+(VLOOKUP($F1393,'(참고)타워 스텟 가치'!$B$12:$L$16,AE$2,0)*$E1393)</f>
        <v>1136.0250000000051</v>
      </c>
      <c r="AF1393">
        <f>VLOOKUP($F1393,'(참고)타워 스텟 가치'!$B$12:$L$16,AF$2,0)+(VLOOKUP($F1393,'(참고)타워 스텟 가치'!$B$12:$L$16,AF$2,0)*$E1393)</f>
        <v>561000.00000000244</v>
      </c>
      <c r="AG1393">
        <f>VLOOKUP($F1393,'(참고)타워 스텟 가치'!$B$12:$L$16,AG$2,0)+(VLOOKUP($F1393,'(참고)타워 스텟 가치'!$B$12:$L$16,AG$2,0)*$E1393)</f>
        <v>5680.1250000000255</v>
      </c>
      <c r="AH1393">
        <f>VLOOKUP($F1393,'(참고)타워 스텟 가치'!$B$12:$L$16,AH$2,0)+(VLOOKUP($F1393,'(참고)타워 스텟 가치'!$B$12:$L$16,AH$2,0)*$E1393)</f>
        <v>189.33750000000083</v>
      </c>
      <c r="AI1393">
        <f>VLOOKUP($F1393,'(참고)타워 스텟 가치'!$B$12:$L$16,AI$2,0)+(VLOOKUP($F1393,'(참고)타워 스텟 가치'!$B$12:$L$16,AI$2,0)*$E1393)</f>
        <v>33.660000000000146</v>
      </c>
      <c r="AJ1393">
        <f>VLOOKUP($F1393,'(참고)타워 스텟 가치'!$B$12:$L$16,AJ$2,0)+(VLOOKUP($F1393,'(참고)타워 스텟 가치'!$B$12:$L$16,AJ$2,0)*$E1393)</f>
        <v>0</v>
      </c>
      <c r="AK1393">
        <f>VLOOKUP($F1393,'(참고)타워 스텟 가치'!$B$12:$L$16,AK$2,0)+(VLOOKUP($F1393,'(참고)타워 스텟 가치'!$B$12:$L$16,AK$2,0)*$E1393)</f>
        <v>0</v>
      </c>
      <c r="AL1393">
        <f>VLOOKUP($F1393,'(참고)타워 스텟 가치'!$B$12:$L$16,AL$2,0)+(VLOOKUP($F1393,'(참고)타워 스텟 가치'!$B$12:$L$16,AL$2,0)*$E1393)</f>
        <v>224.400000000001</v>
      </c>
      <c r="AM1393">
        <f>SUM('스테이지별 몬스터 스텟'!AD1393*'(참고)타워 스텟 가치'!$Q$17,'스테이지별 몬스터 스텟'!AE1393*'(참고)타워 스텟 가치'!$R$17,'스테이지별 몬스터 스텟'!AF1393*'(참고)타워 스텟 가치'!$S$17,'스테이지별 몬스터 스텟'!AG1393*'(참고)타워 스텟 가치'!$T$17,'스테이지별 몬스터 스텟'!AH1393*'(참고)타워 스텟 가치'!$U$17,'스테이지별 몬스터 스텟'!AI1393*'(참고)타워 스텟 가치'!$V$17,'스테이지별 몬스터 스텟'!AJ1393*'(참고)타워 스텟 가치'!$W$17,'스테이지별 몬스터 스텟'!AK1393*'(참고)타워 스텟 가치'!$X$17,'스테이지별 몬스터 스텟'!AL1393*'(참고)타워 스텟 가치'!$Y$17)</f>
        <v>857318.79750000383</v>
      </c>
      <c r="AN1393">
        <v>3</v>
      </c>
    </row>
    <row r="1394" spans="3:40" x14ac:dyDescent="0.3">
      <c r="C1394">
        <v>5</v>
      </c>
      <c r="D1394">
        <f t="shared" si="65"/>
        <v>278</v>
      </c>
      <c r="E1394" s="52">
        <f>VLOOKUP(D1394,'스테이지별 난이도 설정'!B:C,2,0)</f>
        <v>111.2000000000005</v>
      </c>
      <c r="F1394" t="str">
        <f t="shared" si="66"/>
        <v>스페셜</v>
      </c>
      <c r="G1394">
        <f t="shared" si="64"/>
        <v>6</v>
      </c>
      <c r="H1394">
        <f>VLOOKUP($F1394,'(참고)타워 스텟 가치'!$B$2:$L$6,H$2,0)+(VLOOKUP($F1394,'(참고)타워 스텟 가치'!$B$2:$L$6,H$2,0)*$E1394)</f>
        <v>4260.0937500000191</v>
      </c>
      <c r="I1394">
        <f>VLOOKUP($F1394,'(참고)타워 스텟 가치'!$B$2:$L$6,I$2,0)+(VLOOKUP($F1394,'(참고)타워 스텟 가치'!$B$2:$L$6,I$2,0)*$E1394)</f>
        <v>852.01875000000382</v>
      </c>
      <c r="J1394">
        <f>VLOOKUP($F1394,'(참고)타워 스텟 가치'!$B$2:$L$6,J$2,0)+(VLOOKUP($F1394,'(참고)타워 스텟 가치'!$B$2:$L$6,J$2,0)*$E1394)</f>
        <v>561000.00000000244</v>
      </c>
      <c r="K1394">
        <f>VLOOKUP($F1394,'(참고)타워 스텟 가치'!$B$2:$L$6,K$2,0)+(VLOOKUP($F1394,'(참고)타워 스텟 가치'!$B$2:$L$6,K$2,0)*$E1394)</f>
        <v>17040.375000000076</v>
      </c>
      <c r="L1394">
        <f>VLOOKUP($F1394,'(참고)타워 스텟 가치'!$B$2:$L$6,L$2,0)+(VLOOKUP($F1394,'(참고)타워 스텟 가치'!$B$2:$L$6,L$2,0)*$E1394)</f>
        <v>284.00625000000127</v>
      </c>
      <c r="M1394">
        <f>VLOOKUP($F1394,'(참고)타워 스텟 가치'!$B$2:$L$6,M$2,0)+(VLOOKUP($F1394,'(참고)타워 스텟 가치'!$B$2:$L$6,M$2,0)*$E1394)</f>
        <v>33.660000000000146</v>
      </c>
      <c r="N1394">
        <f>VLOOKUP($F1394,'(참고)타워 스텟 가치'!$B$2:$L$6,N$2,0)+(VLOOKUP($F1394,'(참고)타워 스텟 가치'!$B$2:$L$6,N$2,0)*$E1394)</f>
        <v>0</v>
      </c>
      <c r="O1394">
        <f>VLOOKUP($F1394,'(참고)타워 스텟 가치'!$B$2:$L$6,O$2,0)+(VLOOKUP($F1394,'(참고)타워 스텟 가치'!$B$2:$L$6,O$2,0)*$E1394)</f>
        <v>0</v>
      </c>
      <c r="P1394">
        <f>VLOOKUP($F1394,'(참고)타워 스텟 가치'!$B$2:$L$6,P$2,0)+(VLOOKUP($F1394,'(참고)타워 스텟 가치'!$B$2:$L$6,P$2,0)*$E1394)</f>
        <v>112.2000000000005</v>
      </c>
      <c r="Q1394">
        <f>SUM('스테이지별 몬스터 스텟'!H1394*'(참고)타워 스텟 가치'!$Q$17,'스테이지별 몬스터 스텟'!I1394*'(참고)타워 스텟 가치'!$R$17,'스테이지별 몬스터 스텟'!J1394*'(참고)타워 스텟 가치'!$S$17,'스테이지별 몬스터 스텟'!K1394*'(참고)타워 스텟 가치'!$T$17,'스테이지별 몬스터 스텟'!L1394*'(참고)타워 스텟 가치'!$U$17,'스테이지별 몬스터 스텟'!M1394*'(참고)타워 스텟 가치'!$V$17,'스테이지별 몬스터 스텟'!N1394*'(참고)타워 스텟 가치'!$W$17,'스테이지별 몬스터 스텟'!O1394*'(참고)타워 스텟 가치'!$X$17,'스테이지별 몬스터 스텟'!P1394*'(참고)타워 스텟 가치'!$Y$17)</f>
        <v>886205.03812500392</v>
      </c>
      <c r="R1394">
        <v>1</v>
      </c>
      <c r="S1394">
        <f>VLOOKUP($F1394,'(참고)타워 스텟 가치'!$B$7:$L$11,S$2,0)+(VLOOKUP($F1394,'(참고)타워 스텟 가치'!$B$7:$L$11,S$2,0)*$E1394)</f>
        <v>1420.0312500000064</v>
      </c>
      <c r="T1394">
        <f>VLOOKUP($F1394,'(참고)타워 스텟 가치'!$B$7:$L$11,T$2,0)+(VLOOKUP($F1394,'(참고)타워 스텟 가치'!$B$7:$L$11,T$2,0)*$E1394)</f>
        <v>2556.0562500000115</v>
      </c>
      <c r="U1394">
        <f>VLOOKUP($F1394,'(참고)타워 스텟 가치'!$B$7:$L$11,U$2,0)+(VLOOKUP($F1394,'(참고)타워 스텟 가치'!$B$7:$L$11,U$2,0)*$E1394)</f>
        <v>561000.00000000244</v>
      </c>
      <c r="V1394">
        <f>VLOOKUP($F1394,'(참고)타워 스텟 가치'!$B$7:$L$11,V$2,0)+(VLOOKUP($F1394,'(참고)타워 스텟 가치'!$B$7:$L$11,V$2,0)*$E1394)</f>
        <v>17040.375000000076</v>
      </c>
      <c r="W1394">
        <f>VLOOKUP($F1394,'(참고)타워 스텟 가치'!$B$7:$L$11,W$2,0)+(VLOOKUP($F1394,'(참고)타워 스텟 가치'!$B$7:$L$11,W$2,0)*$E1394)</f>
        <v>284.00625000000127</v>
      </c>
      <c r="X1394">
        <f>VLOOKUP($F1394,'(참고)타워 스텟 가치'!$B$7:$L$11,X$2,0)+(VLOOKUP($F1394,'(참고)타워 스텟 가치'!$B$7:$L$11,X$2,0)*$E1394)</f>
        <v>33.660000000000146</v>
      </c>
      <c r="Y1394">
        <f>VLOOKUP($F1394,'(참고)타워 스텟 가치'!$B$7:$L$11,Y$2,0)+(VLOOKUP($F1394,'(참고)타워 스텟 가치'!$B$7:$L$11,Y$2,0)*$E1394)</f>
        <v>0</v>
      </c>
      <c r="Z1394">
        <f>VLOOKUP($F1394,'(참고)타워 스텟 가치'!$B$7:$L$11,Z$2,0)+(VLOOKUP($F1394,'(참고)타워 스텟 가치'!$B$7:$L$11,Z$2,0)*$E1394)</f>
        <v>0</v>
      </c>
      <c r="AA1394">
        <f>VLOOKUP($F1394,'(참고)타워 스텟 가치'!$B$7:$L$11,AA$2,0)+(VLOOKUP($F1394,'(참고)타워 스텟 가치'!$B$7:$L$11,AA$2,0)*$E1394)</f>
        <v>112.2000000000005</v>
      </c>
      <c r="AB1394">
        <f>SUM('스테이지별 몬스터 스텟'!S1394*'(참고)타워 스텟 가치'!$Q$17,'스테이지별 몬스터 스텟'!T1394*'(참고)타워 스텟 가치'!$R$17,'스테이지별 몬스터 스텟'!U1394*'(참고)타워 스텟 가치'!$S$17,'스테이지별 몬스터 스텟'!V1394*'(참고)타워 스텟 가치'!$T$17,'스테이지별 몬스터 스텟'!W1394*'(참고)타워 스텟 가치'!$U$17,'스테이지별 몬스터 스텟'!X1394*'(참고)타워 스텟 가치'!$V$17,'스테이지별 몬스터 스텟'!Y1394*'(참고)타워 스텟 가치'!$W$17,'스테이지별 몬스터 스텟'!Z1394*'(참고)타워 스텟 가치'!$X$17,'스테이지별 몬스터 스텟'!AA1394*'(참고)타워 스텟 가치'!$Y$17)</f>
        <v>883080.96937500383</v>
      </c>
      <c r="AC1394">
        <v>2</v>
      </c>
      <c r="AD1394">
        <f>VLOOKUP($F1394,'(참고)타워 스텟 가치'!$B$12:$L$16,AD$2,0)+(VLOOKUP($F1394,'(참고)타워 스텟 가치'!$B$12:$L$16,AD$2,0)*$E1394)</f>
        <v>1420.0312500000064</v>
      </c>
      <c r="AE1394">
        <f>VLOOKUP($F1394,'(참고)타워 스텟 가치'!$B$12:$L$16,AE$2,0)+(VLOOKUP($F1394,'(참고)타워 스텟 가치'!$B$12:$L$16,AE$2,0)*$E1394)</f>
        <v>1704.0375000000076</v>
      </c>
      <c r="AF1394">
        <f>VLOOKUP($F1394,'(참고)타워 스텟 가치'!$B$12:$L$16,AF$2,0)+(VLOOKUP($F1394,'(참고)타워 스텟 가치'!$B$12:$L$16,AF$2,0)*$E1394)</f>
        <v>561000.00000000244</v>
      </c>
      <c r="AG1394">
        <f>VLOOKUP($F1394,'(참고)타워 스텟 가치'!$B$12:$L$16,AG$2,0)+(VLOOKUP($F1394,'(참고)타워 스텟 가치'!$B$12:$L$16,AG$2,0)*$E1394)</f>
        <v>8520.1875000000382</v>
      </c>
      <c r="AH1394">
        <f>VLOOKUP($F1394,'(참고)타워 스텟 가치'!$B$12:$L$16,AH$2,0)+(VLOOKUP($F1394,'(참고)타워 스텟 가치'!$B$12:$L$16,AH$2,0)*$E1394)</f>
        <v>284.00625000000127</v>
      </c>
      <c r="AI1394">
        <f>VLOOKUP($F1394,'(참고)타워 스텟 가치'!$B$12:$L$16,AI$2,0)+(VLOOKUP($F1394,'(참고)타워 스텟 가치'!$B$12:$L$16,AI$2,0)*$E1394)</f>
        <v>33.660000000000146</v>
      </c>
      <c r="AJ1394">
        <f>VLOOKUP($F1394,'(참고)타워 스텟 가치'!$B$12:$L$16,AJ$2,0)+(VLOOKUP($F1394,'(참고)타워 스텟 가치'!$B$12:$L$16,AJ$2,0)*$E1394)</f>
        <v>0</v>
      </c>
      <c r="AK1394">
        <f>VLOOKUP($F1394,'(참고)타워 스텟 가치'!$B$12:$L$16,AK$2,0)+(VLOOKUP($F1394,'(참고)타워 스텟 가치'!$B$12:$L$16,AK$2,0)*$E1394)</f>
        <v>0</v>
      </c>
      <c r="AL1394">
        <f>VLOOKUP($F1394,'(참고)타워 스텟 가치'!$B$12:$L$16,AL$2,0)+(VLOOKUP($F1394,'(참고)타워 스텟 가치'!$B$12:$L$16,AL$2,0)*$E1394)</f>
        <v>224.400000000001</v>
      </c>
      <c r="AM1394">
        <f>SUM('스테이지별 몬스터 스텟'!AD1394*'(참고)타워 스텟 가치'!$Q$17,'스테이지별 몬스터 스텟'!AE1394*'(참고)타워 스텟 가치'!$R$17,'스테이지별 몬스터 스텟'!AF1394*'(참고)타워 스텟 가치'!$S$17,'스테이지별 몬스터 스텟'!AG1394*'(참고)타워 스텟 가치'!$T$17,'스테이지별 몬스터 스텟'!AH1394*'(참고)타워 스텟 가치'!$U$17,'스테이지별 몬스터 스텟'!AI1394*'(참고)타워 스텟 가치'!$V$17,'스테이지별 몬스터 스텟'!AJ1394*'(참고)타워 스텟 가치'!$W$17,'스테이지별 몬스터 스텟'!AK1394*'(참고)타워 스텟 가치'!$X$17,'스테이지별 몬스터 스텟'!AL1394*'(참고)타워 스텟 가치'!$Y$17)</f>
        <v>864986.9662500039</v>
      </c>
      <c r="AN1394">
        <v>3</v>
      </c>
    </row>
    <row r="1395" spans="3:40" x14ac:dyDescent="0.3">
      <c r="C1395">
        <v>1</v>
      </c>
      <c r="D1395">
        <f t="shared" si="65"/>
        <v>279</v>
      </c>
      <c r="E1395" s="52">
        <f>VLOOKUP(D1395,'스테이지별 난이도 설정'!B:C,2,0)</f>
        <v>111.60000000000051</v>
      </c>
      <c r="F1395" t="str">
        <f t="shared" si="66"/>
        <v>일반</v>
      </c>
      <c r="G1395">
        <f t="shared" si="64"/>
        <v>6</v>
      </c>
      <c r="H1395">
        <f>VLOOKUP($F1395,'(참고)타워 스텟 가치'!$B$2:$L$6,H$2,0)+(VLOOKUP($F1395,'(참고)타워 스텟 가치'!$B$2:$L$6,H$2,0)*$E1395)</f>
        <v>844.50000000000375</v>
      </c>
      <c r="I1395">
        <f>VLOOKUP($F1395,'(참고)타워 스텟 가치'!$B$2:$L$6,I$2,0)+(VLOOKUP($F1395,'(참고)타워 스텟 가치'!$B$2:$L$6,I$2,0)*$E1395)</f>
        <v>168.90000000000077</v>
      </c>
      <c r="J1395">
        <f>VLOOKUP($F1395,'(참고)타워 스텟 가치'!$B$2:$L$6,J$2,0)+(VLOOKUP($F1395,'(참고)타워 스텟 가치'!$B$2:$L$6,J$2,0)*$E1395)</f>
        <v>563000.00000000256</v>
      </c>
      <c r="K1395">
        <f>VLOOKUP($F1395,'(참고)타워 스텟 가치'!$B$2:$L$6,K$2,0)+(VLOOKUP($F1395,'(참고)타워 스텟 가치'!$B$2:$L$6,K$2,0)*$E1395)</f>
        <v>3378.000000000015</v>
      </c>
      <c r="L1395">
        <f>VLOOKUP($F1395,'(참고)타워 스텟 가치'!$B$2:$L$6,L$2,0)+(VLOOKUP($F1395,'(참고)타워 스텟 가치'!$B$2:$L$6,L$2,0)*$E1395)</f>
        <v>56.300000000000253</v>
      </c>
      <c r="M1395">
        <f>VLOOKUP($F1395,'(참고)타워 스텟 가치'!$B$2:$L$6,M$2,0)+(VLOOKUP($F1395,'(참고)타워 스텟 가치'!$B$2:$L$6,M$2,0)*$E1395)</f>
        <v>33.78000000000015</v>
      </c>
      <c r="N1395">
        <f>VLOOKUP($F1395,'(참고)타워 스텟 가치'!$B$2:$L$6,N$2,0)+(VLOOKUP($F1395,'(참고)타워 스텟 가치'!$B$2:$L$6,N$2,0)*$E1395)</f>
        <v>0</v>
      </c>
      <c r="O1395">
        <f>VLOOKUP($F1395,'(참고)타워 스텟 가치'!$B$2:$L$6,O$2,0)+(VLOOKUP($F1395,'(참고)타워 스텟 가치'!$B$2:$L$6,O$2,0)*$E1395)</f>
        <v>0</v>
      </c>
      <c r="P1395">
        <f>VLOOKUP($F1395,'(참고)타워 스텟 가치'!$B$2:$L$6,P$2,0)+(VLOOKUP($F1395,'(참고)타워 스텟 가치'!$B$2:$L$6,P$2,0)*$E1395)</f>
        <v>78.820000000000348</v>
      </c>
      <c r="Q1395">
        <f>SUM('스테이지별 몬스터 스텟'!H1395*'(참고)타워 스텟 가치'!$Q$17,'스테이지별 몬스터 스텟'!I1395*'(참고)타워 스텟 가치'!$R$17,'스테이지별 몬스터 스텟'!J1395*'(참고)타워 스텟 가치'!$S$17,'스테이지별 몬스터 스텟'!K1395*'(참고)타워 스텟 가치'!$T$17,'스테이지별 몬스터 스텟'!L1395*'(참고)타워 스텟 가치'!$U$17,'스테이지별 몬스터 스텟'!M1395*'(참고)타워 스텟 가치'!$V$17,'스테이지별 몬스터 스텟'!N1395*'(참고)타워 스텟 가치'!$W$17,'스테이지별 몬스터 스텟'!O1395*'(참고)타워 스텟 가치'!$X$17,'스테이지별 몬스터 스텟'!P1395*'(참고)타워 스텟 가치'!$Y$17)</f>
        <v>853502.37000000384</v>
      </c>
      <c r="R1395">
        <v>1</v>
      </c>
      <c r="S1395">
        <f>VLOOKUP($F1395,'(참고)타워 스텟 가치'!$B$7:$L$11,S$2,0)+(VLOOKUP($F1395,'(참고)타워 스텟 가치'!$B$7:$L$11,S$2,0)*$E1395)</f>
        <v>281.50000000000125</v>
      </c>
      <c r="T1395">
        <f>VLOOKUP($F1395,'(참고)타워 스텟 가치'!$B$7:$L$11,T$2,0)+(VLOOKUP($F1395,'(참고)타워 스텟 가치'!$B$7:$L$11,T$2,0)*$E1395)</f>
        <v>506.70000000000226</v>
      </c>
      <c r="U1395">
        <f>VLOOKUP($F1395,'(참고)타워 스텟 가치'!$B$7:$L$11,U$2,0)+(VLOOKUP($F1395,'(참고)타워 스텟 가치'!$B$7:$L$11,U$2,0)*$E1395)</f>
        <v>563000.00000000256</v>
      </c>
      <c r="V1395">
        <f>VLOOKUP($F1395,'(참고)타워 스텟 가치'!$B$7:$L$11,V$2,0)+(VLOOKUP($F1395,'(참고)타워 스텟 가치'!$B$7:$L$11,V$2,0)*$E1395)</f>
        <v>3378.000000000015</v>
      </c>
      <c r="W1395">
        <f>VLOOKUP($F1395,'(참고)타워 스텟 가치'!$B$7:$L$11,W$2,0)+(VLOOKUP($F1395,'(참고)타워 스텟 가치'!$B$7:$L$11,W$2,0)*$E1395)</f>
        <v>56.300000000000253</v>
      </c>
      <c r="X1395">
        <f>VLOOKUP($F1395,'(참고)타워 스텟 가치'!$B$7:$L$11,X$2,0)+(VLOOKUP($F1395,'(참고)타워 스텟 가치'!$B$7:$L$11,X$2,0)*$E1395)</f>
        <v>33.78000000000015</v>
      </c>
      <c r="Y1395">
        <f>VLOOKUP($F1395,'(참고)타워 스텟 가치'!$B$7:$L$11,Y$2,0)+(VLOOKUP($F1395,'(참고)타워 스텟 가치'!$B$7:$L$11,Y$2,0)*$E1395)</f>
        <v>0</v>
      </c>
      <c r="Z1395">
        <f>VLOOKUP($F1395,'(참고)타워 스텟 가치'!$B$7:$L$11,Z$2,0)+(VLOOKUP($F1395,'(참고)타워 스텟 가치'!$B$7:$L$11,Z$2,0)*$E1395)</f>
        <v>0</v>
      </c>
      <c r="AA1395">
        <f>VLOOKUP($F1395,'(참고)타워 스텟 가치'!$B$7:$L$11,AA$2,0)+(VLOOKUP($F1395,'(참고)타워 스텟 가치'!$B$7:$L$11,AA$2,0)*$E1395)</f>
        <v>78.820000000000348</v>
      </c>
      <c r="AB1395">
        <f>SUM('스테이지별 몬스터 스텟'!S1395*'(참고)타워 스텟 가치'!$Q$17,'스테이지별 몬스터 스텟'!T1395*'(참고)타워 스텟 가치'!$R$17,'스테이지별 몬스터 스텟'!U1395*'(참고)타워 스텟 가치'!$S$17,'스테이지별 몬스터 스텟'!V1395*'(참고)타워 스텟 가치'!$T$17,'스테이지별 몬스터 스텟'!W1395*'(참고)타워 스텟 가치'!$U$17,'스테이지별 몬스터 스텟'!X1395*'(참고)타워 스텟 가치'!$V$17,'스테이지별 몬스터 스텟'!Y1395*'(참고)타워 스텟 가치'!$W$17,'스테이지별 몬스터 스텟'!Z1395*'(참고)타워 스텟 가치'!$X$17,'스테이지별 몬스터 스텟'!AA1395*'(참고)타워 스텟 가치'!$Y$17)</f>
        <v>852883.07000000391</v>
      </c>
      <c r="AC1395">
        <v>2</v>
      </c>
      <c r="AD1395">
        <f>VLOOKUP($F1395,'(참고)타워 스텟 가치'!$B$12:$L$16,AD$2,0)+(VLOOKUP($F1395,'(참고)타워 스텟 가치'!$B$12:$L$16,AD$2,0)*$E1395)</f>
        <v>281.50000000000125</v>
      </c>
      <c r="AE1395">
        <f>VLOOKUP($F1395,'(참고)타워 스텟 가치'!$B$12:$L$16,AE$2,0)+(VLOOKUP($F1395,'(참고)타워 스텟 가치'!$B$12:$L$16,AE$2,0)*$E1395)</f>
        <v>337.80000000000155</v>
      </c>
      <c r="AF1395">
        <f>VLOOKUP($F1395,'(참고)타워 스텟 가치'!$B$12:$L$16,AF$2,0)+(VLOOKUP($F1395,'(참고)타워 스텟 가치'!$B$12:$L$16,AF$2,0)*$E1395)</f>
        <v>563000.00000000256</v>
      </c>
      <c r="AG1395">
        <f>VLOOKUP($F1395,'(참고)타워 스텟 가치'!$B$12:$L$16,AG$2,0)+(VLOOKUP($F1395,'(참고)타워 스텟 가치'!$B$12:$L$16,AG$2,0)*$E1395)</f>
        <v>1689.0000000000075</v>
      </c>
      <c r="AH1395">
        <f>VLOOKUP($F1395,'(참고)타워 스텟 가치'!$B$12:$L$16,AH$2,0)+(VLOOKUP($F1395,'(참고)타워 스텟 가치'!$B$12:$L$16,AH$2,0)*$E1395)</f>
        <v>56.300000000000253</v>
      </c>
      <c r="AI1395">
        <f>VLOOKUP($F1395,'(참고)타워 스텟 가치'!$B$12:$L$16,AI$2,0)+(VLOOKUP($F1395,'(참고)타워 스텟 가치'!$B$12:$L$16,AI$2,0)*$E1395)</f>
        <v>33.78000000000015</v>
      </c>
      <c r="AJ1395">
        <f>VLOOKUP($F1395,'(참고)타워 스텟 가치'!$B$12:$L$16,AJ$2,0)+(VLOOKUP($F1395,'(참고)타워 스텟 가치'!$B$12:$L$16,AJ$2,0)*$E1395)</f>
        <v>0</v>
      </c>
      <c r="AK1395">
        <f>VLOOKUP($F1395,'(참고)타워 스텟 가치'!$B$12:$L$16,AK$2,0)+(VLOOKUP($F1395,'(참고)타워 스텟 가치'!$B$12:$L$16,AK$2,0)*$E1395)</f>
        <v>0</v>
      </c>
      <c r="AL1395">
        <f>VLOOKUP($F1395,'(참고)타워 스텟 가치'!$B$12:$L$16,AL$2,0)+(VLOOKUP($F1395,'(참고)타워 스텟 가치'!$B$12:$L$16,AL$2,0)*$E1395)</f>
        <v>157.6400000000007</v>
      </c>
      <c r="AM1395">
        <f>SUM('스테이지별 몬스터 스텟'!AD1395*'(참고)타워 스텟 가치'!$Q$17,'스테이지별 몬스터 스텟'!AE1395*'(참고)타워 스텟 가치'!$R$17,'스테이지별 몬스터 스텟'!AF1395*'(참고)타워 스텟 가치'!$S$17,'스테이지별 몬스터 스텟'!AG1395*'(참고)타워 스텟 가치'!$T$17,'스테이지별 몬스터 스텟'!AH1395*'(참고)타워 스텟 가치'!$U$17,'스테이지별 몬스터 스텟'!AI1395*'(참고)타워 스텟 가치'!$V$17,'스테이지별 몬스터 스텟'!AJ1395*'(참고)타워 스텟 가치'!$W$17,'스테이지별 몬스터 스텟'!AK1395*'(참고)타워 스텟 가치'!$X$17,'스테이지별 몬스터 스텟'!AL1395*'(참고)타워 스텟 가치'!$Y$17)</f>
        <v>849409.36000000383</v>
      </c>
      <c r="AN1395">
        <v>3</v>
      </c>
    </row>
    <row r="1396" spans="3:40" x14ac:dyDescent="0.3">
      <c r="C1396">
        <v>2</v>
      </c>
      <c r="D1396">
        <f t="shared" si="65"/>
        <v>279</v>
      </c>
      <c r="E1396" s="52">
        <f>VLOOKUP(D1396,'스테이지별 난이도 설정'!B:C,2,0)</f>
        <v>111.60000000000051</v>
      </c>
      <c r="F1396" t="str">
        <f t="shared" si="66"/>
        <v>레어</v>
      </c>
      <c r="G1396">
        <f t="shared" si="64"/>
        <v>6</v>
      </c>
      <c r="H1396">
        <f>VLOOKUP($F1396,'(참고)타워 스텟 가치'!$B$2:$L$6,H$2,0)+(VLOOKUP($F1396,'(참고)타워 스텟 가치'!$B$2:$L$6,H$2,0)*$E1396)</f>
        <v>1266.7500000000057</v>
      </c>
      <c r="I1396">
        <f>VLOOKUP($F1396,'(참고)타워 스텟 가치'!$B$2:$L$6,I$2,0)+(VLOOKUP($F1396,'(참고)타워 스텟 가치'!$B$2:$L$6,I$2,0)*$E1396)</f>
        <v>253.35000000000113</v>
      </c>
      <c r="J1396">
        <f>VLOOKUP($F1396,'(참고)타워 스텟 가치'!$B$2:$L$6,J$2,0)+(VLOOKUP($F1396,'(참고)타워 스텟 가치'!$B$2:$L$6,J$2,0)*$E1396)</f>
        <v>563000.00000000256</v>
      </c>
      <c r="K1396">
        <f>VLOOKUP($F1396,'(참고)타워 스텟 가치'!$B$2:$L$6,K$2,0)+(VLOOKUP($F1396,'(참고)타워 스텟 가치'!$B$2:$L$6,K$2,0)*$E1396)</f>
        <v>5067.0000000000227</v>
      </c>
      <c r="L1396">
        <f>VLOOKUP($F1396,'(참고)타워 스텟 가치'!$B$2:$L$6,L$2,0)+(VLOOKUP($F1396,'(참고)타워 스텟 가치'!$B$2:$L$6,L$2,0)*$E1396)</f>
        <v>84.450000000000387</v>
      </c>
      <c r="M1396">
        <f>VLOOKUP($F1396,'(참고)타워 스텟 가치'!$B$2:$L$6,M$2,0)+(VLOOKUP($F1396,'(참고)타워 스텟 가치'!$B$2:$L$6,M$2,0)*$E1396)</f>
        <v>33.78000000000015</v>
      </c>
      <c r="N1396">
        <f>VLOOKUP($F1396,'(참고)타워 스텟 가치'!$B$2:$L$6,N$2,0)+(VLOOKUP($F1396,'(참고)타워 스텟 가치'!$B$2:$L$6,N$2,0)*$E1396)</f>
        <v>0</v>
      </c>
      <c r="O1396">
        <f>VLOOKUP($F1396,'(참고)타워 스텟 가치'!$B$2:$L$6,O$2,0)+(VLOOKUP($F1396,'(참고)타워 스텟 가치'!$B$2:$L$6,O$2,0)*$E1396)</f>
        <v>0</v>
      </c>
      <c r="P1396">
        <f>VLOOKUP($F1396,'(참고)타워 스텟 가치'!$B$2:$L$6,P$2,0)+(VLOOKUP($F1396,'(참고)타워 스텟 가치'!$B$2:$L$6,P$2,0)*$E1396)</f>
        <v>78.820000000000348</v>
      </c>
      <c r="Q1396">
        <f>SUM('스테이지별 몬스터 스텟'!H1396*'(참고)타워 스텟 가치'!$Q$17,'스테이지별 몬스터 스텟'!I1396*'(참고)타워 스텟 가치'!$R$17,'스테이지별 몬스터 스텟'!J1396*'(참고)타워 스텟 가치'!$S$17,'스테이지별 몬스터 스텟'!K1396*'(참고)타워 스텟 가치'!$T$17,'스테이지별 몬스터 스텟'!L1396*'(참고)타워 스텟 가치'!$U$17,'스테이지별 몬스터 스텟'!M1396*'(참고)타워 스텟 가치'!$V$17,'스테이지별 몬스터 스텟'!N1396*'(참고)타워 스텟 가치'!$W$17,'스테이지별 몬스터 스텟'!O1396*'(참고)타워 스텟 가치'!$X$17,'스테이지별 몬스터 스텟'!P1396*'(참고)타워 스텟 가치'!$Y$17)</f>
        <v>857907.84500000393</v>
      </c>
      <c r="R1396">
        <v>1</v>
      </c>
      <c r="S1396">
        <f>VLOOKUP($F1396,'(참고)타워 스텟 가치'!$B$7:$L$11,S$2,0)+(VLOOKUP($F1396,'(참고)타워 스텟 가치'!$B$7:$L$11,S$2,0)*$E1396)</f>
        <v>422.25000000000188</v>
      </c>
      <c r="T1396">
        <f>VLOOKUP($F1396,'(참고)타워 스텟 가치'!$B$7:$L$11,T$2,0)+(VLOOKUP($F1396,'(참고)타워 스텟 가치'!$B$7:$L$11,T$2,0)*$E1396)</f>
        <v>760.05000000000337</v>
      </c>
      <c r="U1396">
        <f>VLOOKUP($F1396,'(참고)타워 스텟 가치'!$B$7:$L$11,U$2,0)+(VLOOKUP($F1396,'(참고)타워 스텟 가치'!$B$7:$L$11,U$2,0)*$E1396)</f>
        <v>563000.00000000256</v>
      </c>
      <c r="V1396">
        <f>VLOOKUP($F1396,'(참고)타워 스텟 가치'!$B$7:$L$11,V$2,0)+(VLOOKUP($F1396,'(참고)타워 스텟 가치'!$B$7:$L$11,V$2,0)*$E1396)</f>
        <v>5067.0000000000227</v>
      </c>
      <c r="W1396">
        <f>VLOOKUP($F1396,'(참고)타워 스텟 가치'!$B$7:$L$11,W$2,0)+(VLOOKUP($F1396,'(참고)타워 스텟 가치'!$B$7:$L$11,W$2,0)*$E1396)</f>
        <v>84.450000000000387</v>
      </c>
      <c r="X1396">
        <f>VLOOKUP($F1396,'(참고)타워 스텟 가치'!$B$7:$L$11,X$2,0)+(VLOOKUP($F1396,'(참고)타워 스텟 가치'!$B$7:$L$11,X$2,0)*$E1396)</f>
        <v>33.78000000000015</v>
      </c>
      <c r="Y1396">
        <f>VLOOKUP($F1396,'(참고)타워 스텟 가치'!$B$7:$L$11,Y$2,0)+(VLOOKUP($F1396,'(참고)타워 스텟 가치'!$B$7:$L$11,Y$2,0)*$E1396)</f>
        <v>0</v>
      </c>
      <c r="Z1396">
        <f>VLOOKUP($F1396,'(참고)타워 스텟 가치'!$B$7:$L$11,Z$2,0)+(VLOOKUP($F1396,'(참고)타워 스텟 가치'!$B$7:$L$11,Z$2,0)*$E1396)</f>
        <v>0</v>
      </c>
      <c r="AA1396">
        <f>VLOOKUP($F1396,'(참고)타워 스텟 가치'!$B$7:$L$11,AA$2,0)+(VLOOKUP($F1396,'(참고)타워 스텟 가치'!$B$7:$L$11,AA$2,0)*$E1396)</f>
        <v>78.820000000000348</v>
      </c>
      <c r="AB1396">
        <f>SUM('스테이지별 몬스터 스텟'!S1396*'(참고)타워 스텟 가치'!$Q$17,'스테이지별 몬스터 스텟'!T1396*'(참고)타워 스텟 가치'!$R$17,'스테이지별 몬스터 스텟'!U1396*'(참고)타워 스텟 가치'!$S$17,'스테이지별 몬스터 스텟'!V1396*'(참고)타워 스텟 가치'!$T$17,'스테이지별 몬스터 스텟'!W1396*'(참고)타워 스텟 가치'!$U$17,'스테이지별 몬스터 스텟'!X1396*'(참고)타워 스텟 가치'!$V$17,'스테이지별 몬스터 스텟'!Y1396*'(참고)타워 스텟 가치'!$W$17,'스테이지별 몬스터 스텟'!Z1396*'(참고)타워 스텟 가치'!$X$17,'스테이지별 몬스터 스텟'!AA1396*'(참고)타워 스텟 가치'!$Y$17)</f>
        <v>856978.89500000386</v>
      </c>
      <c r="AC1396">
        <v>2</v>
      </c>
      <c r="AD1396">
        <f>VLOOKUP($F1396,'(참고)타워 스텟 가치'!$B$12:$L$16,AD$2,0)+(VLOOKUP($F1396,'(참고)타워 스텟 가치'!$B$12:$L$16,AD$2,0)*$E1396)</f>
        <v>422.25000000000188</v>
      </c>
      <c r="AE1396">
        <f>VLOOKUP($F1396,'(참고)타워 스텟 가치'!$B$12:$L$16,AE$2,0)+(VLOOKUP($F1396,'(참고)타워 스텟 가치'!$B$12:$L$16,AE$2,0)*$E1396)</f>
        <v>506.70000000000226</v>
      </c>
      <c r="AF1396">
        <f>VLOOKUP($F1396,'(참고)타워 스텟 가치'!$B$12:$L$16,AF$2,0)+(VLOOKUP($F1396,'(참고)타워 스텟 가치'!$B$12:$L$16,AF$2,0)*$E1396)</f>
        <v>563000.00000000256</v>
      </c>
      <c r="AG1396">
        <f>VLOOKUP($F1396,'(참고)타워 스텟 가치'!$B$12:$L$16,AG$2,0)+(VLOOKUP($F1396,'(참고)타워 스텟 가치'!$B$12:$L$16,AG$2,0)*$E1396)</f>
        <v>2533.5000000000114</v>
      </c>
      <c r="AH1396">
        <f>VLOOKUP($F1396,'(참고)타워 스텟 가치'!$B$12:$L$16,AH$2,0)+(VLOOKUP($F1396,'(참고)타워 스텟 가치'!$B$12:$L$16,AH$2,0)*$E1396)</f>
        <v>84.450000000000387</v>
      </c>
      <c r="AI1396">
        <f>VLOOKUP($F1396,'(참고)타워 스텟 가치'!$B$12:$L$16,AI$2,0)+(VLOOKUP($F1396,'(참고)타워 스텟 가치'!$B$12:$L$16,AI$2,0)*$E1396)</f>
        <v>33.78000000000015</v>
      </c>
      <c r="AJ1396">
        <f>VLOOKUP($F1396,'(참고)타워 스텟 가치'!$B$12:$L$16,AJ$2,0)+(VLOOKUP($F1396,'(참고)타워 스텟 가치'!$B$12:$L$16,AJ$2,0)*$E1396)</f>
        <v>0</v>
      </c>
      <c r="AK1396">
        <f>VLOOKUP($F1396,'(참고)타워 스텟 가치'!$B$12:$L$16,AK$2,0)+(VLOOKUP($F1396,'(참고)타워 스텟 가치'!$B$12:$L$16,AK$2,0)*$E1396)</f>
        <v>0</v>
      </c>
      <c r="AL1396">
        <f>VLOOKUP($F1396,'(참고)타워 스텟 가치'!$B$12:$L$16,AL$2,0)+(VLOOKUP($F1396,'(참고)타워 스텟 가치'!$B$12:$L$16,AL$2,0)*$E1396)</f>
        <v>157.6400000000007</v>
      </c>
      <c r="AM1396">
        <f>SUM('스테이지별 몬스터 스텟'!AD1396*'(참고)타워 스텟 가치'!$Q$17,'스테이지별 몬스터 스텟'!AE1396*'(참고)타워 스텟 가치'!$R$17,'스테이지별 몬스터 스텟'!AF1396*'(참고)타워 스텟 가치'!$S$17,'스테이지별 몬스터 스텟'!AG1396*'(참고)타워 스텟 가치'!$T$17,'스테이지별 몬스터 스텟'!AH1396*'(참고)타워 스텟 가치'!$U$17,'스테이지별 몬스터 스텟'!AI1396*'(참고)타워 스텟 가치'!$V$17,'스테이지별 몬스터 스텟'!AJ1396*'(참고)타워 스텟 가치'!$W$17,'스테이지별 몬스터 스텟'!AK1396*'(참고)타워 스텟 가치'!$X$17,'스테이지별 몬스터 스텟'!AL1396*'(참고)타워 스텟 가치'!$Y$17)</f>
        <v>851689.51000000397</v>
      </c>
      <c r="AN1396">
        <v>3</v>
      </c>
    </row>
    <row r="1397" spans="3:40" x14ac:dyDescent="0.3">
      <c r="C1397">
        <v>3</v>
      </c>
      <c r="D1397">
        <f t="shared" si="65"/>
        <v>279</v>
      </c>
      <c r="E1397" s="52">
        <f>VLOOKUP(D1397,'스테이지별 난이도 설정'!B:C,2,0)</f>
        <v>111.60000000000051</v>
      </c>
      <c r="F1397" t="str">
        <f t="shared" si="66"/>
        <v>에픽</v>
      </c>
      <c r="G1397">
        <f t="shared" si="64"/>
        <v>6</v>
      </c>
      <c r="H1397">
        <f>VLOOKUP($F1397,'(참고)타워 스텟 가치'!$B$2:$L$6,H$2,0)+(VLOOKUP($F1397,'(참고)타워 스텟 가치'!$B$2:$L$6,H$2,0)*$E1397)</f>
        <v>1900.1250000000086</v>
      </c>
      <c r="I1397">
        <f>VLOOKUP($F1397,'(참고)타워 스텟 가치'!$B$2:$L$6,I$2,0)+(VLOOKUP($F1397,'(참고)타워 스텟 가치'!$B$2:$L$6,I$2,0)*$E1397)</f>
        <v>380.02500000000168</v>
      </c>
      <c r="J1397">
        <f>VLOOKUP($F1397,'(참고)타워 스텟 가치'!$B$2:$L$6,J$2,0)+(VLOOKUP($F1397,'(참고)타워 스텟 가치'!$B$2:$L$6,J$2,0)*$E1397)</f>
        <v>563000.00000000256</v>
      </c>
      <c r="K1397">
        <f>VLOOKUP($F1397,'(참고)타워 스텟 가치'!$B$2:$L$6,K$2,0)+(VLOOKUP($F1397,'(참고)타워 스텟 가치'!$B$2:$L$6,K$2,0)*$E1397)</f>
        <v>7600.5000000000346</v>
      </c>
      <c r="L1397">
        <f>VLOOKUP($F1397,'(참고)타워 스텟 가치'!$B$2:$L$6,L$2,0)+(VLOOKUP($F1397,'(참고)타워 스텟 가치'!$B$2:$L$6,L$2,0)*$E1397)</f>
        <v>126.67500000000057</v>
      </c>
      <c r="M1397">
        <f>VLOOKUP($F1397,'(참고)타워 스텟 가치'!$B$2:$L$6,M$2,0)+(VLOOKUP($F1397,'(참고)타워 스텟 가치'!$B$2:$L$6,M$2,0)*$E1397)</f>
        <v>33.78000000000015</v>
      </c>
      <c r="N1397">
        <f>VLOOKUP($F1397,'(참고)타워 스텟 가치'!$B$2:$L$6,N$2,0)+(VLOOKUP($F1397,'(참고)타워 스텟 가치'!$B$2:$L$6,N$2,0)*$E1397)</f>
        <v>0</v>
      </c>
      <c r="O1397">
        <f>VLOOKUP($F1397,'(참고)타워 스텟 가치'!$B$2:$L$6,O$2,0)+(VLOOKUP($F1397,'(참고)타워 스텟 가치'!$B$2:$L$6,O$2,0)*$E1397)</f>
        <v>0</v>
      </c>
      <c r="P1397">
        <f>VLOOKUP($F1397,'(참고)타워 스텟 가치'!$B$2:$L$6,P$2,0)+(VLOOKUP($F1397,'(참고)타워 스텟 가치'!$B$2:$L$6,P$2,0)*$E1397)</f>
        <v>78.820000000000348</v>
      </c>
      <c r="Q1397">
        <f>SUM('스테이지별 몬스터 스텟'!H1397*'(참고)타워 스텟 가치'!$Q$17,'스테이지별 몬스터 스텟'!I1397*'(참고)타워 스텟 가치'!$R$17,'스테이지별 몬스터 스텟'!J1397*'(참고)타워 스텟 가치'!$S$17,'스테이지별 몬스터 스텟'!K1397*'(참고)타워 스텟 가치'!$T$17,'스테이지별 몬스터 스텟'!L1397*'(참고)타워 스텟 가치'!$U$17,'스테이지별 몬스터 스텟'!M1397*'(참고)타워 스텟 가치'!$V$17,'스테이지별 몬스터 스텟'!N1397*'(참고)타워 스텟 가치'!$W$17,'스테이지별 몬스터 스텟'!O1397*'(참고)타워 스텟 가치'!$X$17,'스테이지별 몬스터 스텟'!P1397*'(참고)타워 스텟 가치'!$Y$17)</f>
        <v>864516.05750000395</v>
      </c>
      <c r="R1397">
        <v>1</v>
      </c>
      <c r="S1397">
        <f>VLOOKUP($F1397,'(참고)타워 스텟 가치'!$B$7:$L$11,S$2,0)+(VLOOKUP($F1397,'(참고)타워 스텟 가치'!$B$7:$L$11,S$2,0)*$E1397)</f>
        <v>633.37500000000284</v>
      </c>
      <c r="T1397">
        <f>VLOOKUP($F1397,'(참고)타워 스텟 가치'!$B$7:$L$11,T$2,0)+(VLOOKUP($F1397,'(참고)타워 스텟 가치'!$B$7:$L$11,T$2,0)*$E1397)</f>
        <v>1140.075000000005</v>
      </c>
      <c r="U1397">
        <f>VLOOKUP($F1397,'(참고)타워 스텟 가치'!$B$7:$L$11,U$2,0)+(VLOOKUP($F1397,'(참고)타워 스텟 가치'!$B$7:$L$11,U$2,0)*$E1397)</f>
        <v>563000.00000000256</v>
      </c>
      <c r="V1397">
        <f>VLOOKUP($F1397,'(참고)타워 스텟 가치'!$B$7:$L$11,V$2,0)+(VLOOKUP($F1397,'(참고)타워 스텟 가치'!$B$7:$L$11,V$2,0)*$E1397)</f>
        <v>7600.5000000000346</v>
      </c>
      <c r="W1397">
        <f>VLOOKUP($F1397,'(참고)타워 스텟 가치'!$B$7:$L$11,W$2,0)+(VLOOKUP($F1397,'(참고)타워 스텟 가치'!$B$7:$L$11,W$2,0)*$E1397)</f>
        <v>126.67500000000057</v>
      </c>
      <c r="X1397">
        <f>VLOOKUP($F1397,'(참고)타워 스텟 가치'!$B$7:$L$11,X$2,0)+(VLOOKUP($F1397,'(참고)타워 스텟 가치'!$B$7:$L$11,X$2,0)*$E1397)</f>
        <v>33.78000000000015</v>
      </c>
      <c r="Y1397">
        <f>VLOOKUP($F1397,'(참고)타워 스텟 가치'!$B$7:$L$11,Y$2,0)+(VLOOKUP($F1397,'(참고)타워 스텟 가치'!$B$7:$L$11,Y$2,0)*$E1397)</f>
        <v>0</v>
      </c>
      <c r="Z1397">
        <f>VLOOKUP($F1397,'(참고)타워 스텟 가치'!$B$7:$L$11,Z$2,0)+(VLOOKUP($F1397,'(참고)타워 스텟 가치'!$B$7:$L$11,Z$2,0)*$E1397)</f>
        <v>0</v>
      </c>
      <c r="AA1397">
        <f>VLOOKUP($F1397,'(참고)타워 스텟 가치'!$B$7:$L$11,AA$2,0)+(VLOOKUP($F1397,'(참고)타워 스텟 가치'!$B$7:$L$11,AA$2,0)*$E1397)</f>
        <v>78.820000000000348</v>
      </c>
      <c r="AB1397">
        <f>SUM('스테이지별 몬스터 스텟'!S1397*'(참고)타워 스텟 가치'!$Q$17,'스테이지별 몬스터 스텟'!T1397*'(참고)타워 스텟 가치'!$R$17,'스테이지별 몬스터 스텟'!U1397*'(참고)타워 스텟 가치'!$S$17,'스테이지별 몬스터 스텟'!V1397*'(참고)타워 스텟 가치'!$T$17,'스테이지별 몬스터 스텟'!W1397*'(참고)타워 스텟 가치'!$U$17,'스테이지별 몬스터 스텟'!X1397*'(참고)타워 스텟 가치'!$V$17,'스테이지별 몬스터 스텟'!Y1397*'(참고)타워 스텟 가치'!$W$17,'스테이지별 몬스터 스텟'!Z1397*'(참고)타워 스텟 가치'!$X$17,'스테이지별 몬스터 스텟'!AA1397*'(참고)타워 스텟 가치'!$Y$17)</f>
        <v>863122.63250000402</v>
      </c>
      <c r="AC1397">
        <v>2</v>
      </c>
      <c r="AD1397">
        <f>VLOOKUP($F1397,'(참고)타워 스텟 가치'!$B$12:$L$16,AD$2,0)+(VLOOKUP($F1397,'(참고)타워 스텟 가치'!$B$12:$L$16,AD$2,0)*$E1397)</f>
        <v>633.37500000000284</v>
      </c>
      <c r="AE1397">
        <f>VLOOKUP($F1397,'(참고)타워 스텟 가치'!$B$12:$L$16,AE$2,0)+(VLOOKUP($F1397,'(참고)타워 스텟 가치'!$B$12:$L$16,AE$2,0)*$E1397)</f>
        <v>760.05000000000337</v>
      </c>
      <c r="AF1397">
        <f>VLOOKUP($F1397,'(참고)타워 스텟 가치'!$B$12:$L$16,AF$2,0)+(VLOOKUP($F1397,'(참고)타워 스텟 가치'!$B$12:$L$16,AF$2,0)*$E1397)</f>
        <v>563000.00000000256</v>
      </c>
      <c r="AG1397">
        <f>VLOOKUP($F1397,'(참고)타워 스텟 가치'!$B$12:$L$16,AG$2,0)+(VLOOKUP($F1397,'(참고)타워 스텟 가치'!$B$12:$L$16,AG$2,0)*$E1397)</f>
        <v>3800.2500000000173</v>
      </c>
      <c r="AH1397">
        <f>VLOOKUP($F1397,'(참고)타워 스텟 가치'!$B$12:$L$16,AH$2,0)+(VLOOKUP($F1397,'(참고)타워 스텟 가치'!$B$12:$L$16,AH$2,0)*$E1397)</f>
        <v>126.67500000000057</v>
      </c>
      <c r="AI1397">
        <f>VLOOKUP($F1397,'(참고)타워 스텟 가치'!$B$12:$L$16,AI$2,0)+(VLOOKUP($F1397,'(참고)타워 스텟 가치'!$B$12:$L$16,AI$2,0)*$E1397)</f>
        <v>33.78000000000015</v>
      </c>
      <c r="AJ1397">
        <f>VLOOKUP($F1397,'(참고)타워 스텟 가치'!$B$12:$L$16,AJ$2,0)+(VLOOKUP($F1397,'(참고)타워 스텟 가치'!$B$12:$L$16,AJ$2,0)*$E1397)</f>
        <v>0</v>
      </c>
      <c r="AK1397">
        <f>VLOOKUP($F1397,'(참고)타워 스텟 가치'!$B$12:$L$16,AK$2,0)+(VLOOKUP($F1397,'(참고)타워 스텟 가치'!$B$12:$L$16,AK$2,0)*$E1397)</f>
        <v>0</v>
      </c>
      <c r="AL1397">
        <f>VLOOKUP($F1397,'(참고)타워 스텟 가치'!$B$12:$L$16,AL$2,0)+(VLOOKUP($F1397,'(참고)타워 스텟 가치'!$B$12:$L$16,AL$2,0)*$E1397)</f>
        <v>157.6400000000007</v>
      </c>
      <c r="AM1397">
        <f>SUM('스테이지별 몬스터 스텟'!AD1397*'(참고)타워 스텟 가치'!$Q$17,'스테이지별 몬스터 스텟'!AE1397*'(참고)타워 스텟 가치'!$R$17,'스테이지별 몬스터 스텟'!AF1397*'(참고)타워 스텟 가치'!$S$17,'스테이지별 몬스터 스텟'!AG1397*'(참고)타워 스텟 가치'!$T$17,'스테이지별 몬스터 스텟'!AH1397*'(참고)타워 스텟 가치'!$U$17,'스테이지별 몬스터 스텟'!AI1397*'(참고)타워 스텟 가치'!$V$17,'스테이지별 몬스터 스텟'!AJ1397*'(참고)타워 스텟 가치'!$W$17,'스테이지별 몬스터 스텟'!AK1397*'(참고)타워 스텟 가치'!$X$17,'스테이지별 몬스터 스텟'!AL1397*'(참고)타워 스텟 가치'!$Y$17)</f>
        <v>855109.73500000383</v>
      </c>
      <c r="AN1397">
        <v>3</v>
      </c>
    </row>
    <row r="1398" spans="3:40" x14ac:dyDescent="0.3">
      <c r="C1398">
        <v>4</v>
      </c>
      <c r="D1398">
        <f t="shared" si="65"/>
        <v>279</v>
      </c>
      <c r="E1398" s="52">
        <f>VLOOKUP(D1398,'스테이지별 난이도 설정'!B:C,2,0)</f>
        <v>111.60000000000051</v>
      </c>
      <c r="F1398" t="str">
        <f t="shared" si="66"/>
        <v>유니크</v>
      </c>
      <c r="G1398">
        <f t="shared" si="64"/>
        <v>6</v>
      </c>
      <c r="H1398">
        <f>VLOOKUP($F1398,'(참고)타워 스텟 가치'!$B$2:$L$6,H$2,0)+(VLOOKUP($F1398,'(참고)타워 스텟 가치'!$B$2:$L$6,H$2,0)*$E1398)</f>
        <v>2850.1875000000127</v>
      </c>
      <c r="I1398">
        <f>VLOOKUP($F1398,'(참고)타워 스텟 가치'!$B$2:$L$6,I$2,0)+(VLOOKUP($F1398,'(참고)타워 스텟 가치'!$B$2:$L$6,I$2,0)*$E1398)</f>
        <v>570.03750000000252</v>
      </c>
      <c r="J1398">
        <f>VLOOKUP($F1398,'(참고)타워 스텟 가치'!$B$2:$L$6,J$2,0)+(VLOOKUP($F1398,'(참고)타워 스텟 가치'!$B$2:$L$6,J$2,0)*$E1398)</f>
        <v>563000.00000000256</v>
      </c>
      <c r="K1398">
        <f>VLOOKUP($F1398,'(참고)타워 스텟 가치'!$B$2:$L$6,K$2,0)+(VLOOKUP($F1398,'(참고)타워 스텟 가치'!$B$2:$L$6,K$2,0)*$E1398)</f>
        <v>11400.750000000051</v>
      </c>
      <c r="L1398">
        <f>VLOOKUP($F1398,'(참고)타워 스텟 가치'!$B$2:$L$6,L$2,0)+(VLOOKUP($F1398,'(참고)타워 스텟 가치'!$B$2:$L$6,L$2,0)*$E1398)</f>
        <v>190.01250000000084</v>
      </c>
      <c r="M1398">
        <f>VLOOKUP($F1398,'(참고)타워 스텟 가치'!$B$2:$L$6,M$2,0)+(VLOOKUP($F1398,'(참고)타워 스텟 가치'!$B$2:$L$6,M$2,0)*$E1398)</f>
        <v>33.78000000000015</v>
      </c>
      <c r="N1398">
        <f>VLOOKUP($F1398,'(참고)타워 스텟 가치'!$B$2:$L$6,N$2,0)+(VLOOKUP($F1398,'(참고)타워 스텟 가치'!$B$2:$L$6,N$2,0)*$E1398)</f>
        <v>0</v>
      </c>
      <c r="O1398">
        <f>VLOOKUP($F1398,'(참고)타워 스텟 가치'!$B$2:$L$6,O$2,0)+(VLOOKUP($F1398,'(참고)타워 스텟 가치'!$B$2:$L$6,O$2,0)*$E1398)</f>
        <v>0</v>
      </c>
      <c r="P1398">
        <f>VLOOKUP($F1398,'(참고)타워 스텟 가치'!$B$2:$L$6,P$2,0)+(VLOOKUP($F1398,'(참고)타워 스텟 가치'!$B$2:$L$6,P$2,0)*$E1398)</f>
        <v>112.60000000000051</v>
      </c>
      <c r="Q1398">
        <f>SUM('스테이지별 몬스터 스텟'!H1398*'(참고)타워 스텟 가치'!$Q$17,'스테이지별 몬스터 스텟'!I1398*'(참고)타워 스텟 가치'!$R$17,'스테이지별 몬스터 스텟'!J1398*'(참고)타워 스텟 가치'!$S$17,'스테이지별 몬스터 스텟'!K1398*'(참고)타워 스텟 가치'!$T$17,'스테이지별 몬스터 스텟'!L1398*'(참고)타워 스텟 가치'!$U$17,'스테이지별 몬스터 스텟'!M1398*'(참고)타워 스텟 가치'!$V$17,'스테이지별 몬스터 스텟'!N1398*'(참고)타워 스텟 가치'!$W$17,'스테이지별 몬스터 스텟'!O1398*'(참고)타워 스텟 가치'!$X$17,'스테이지별 몬스터 스텟'!P1398*'(참고)타워 스텟 가치'!$Y$17)</f>
        <v>874495.93625000399</v>
      </c>
      <c r="R1398">
        <v>1</v>
      </c>
      <c r="S1398">
        <f>VLOOKUP($F1398,'(참고)타워 스텟 가치'!$B$7:$L$11,S$2,0)+(VLOOKUP($F1398,'(참고)타워 스텟 가치'!$B$7:$L$11,S$2,0)*$E1398)</f>
        <v>950.06250000000432</v>
      </c>
      <c r="T1398">
        <f>VLOOKUP($F1398,'(참고)타워 스텟 가치'!$B$7:$L$11,T$2,0)+(VLOOKUP($F1398,'(참고)타워 스텟 가치'!$B$7:$L$11,T$2,0)*$E1398)</f>
        <v>1710.1125000000077</v>
      </c>
      <c r="U1398">
        <f>VLOOKUP($F1398,'(참고)타워 스텟 가치'!$B$7:$L$11,U$2,0)+(VLOOKUP($F1398,'(참고)타워 스텟 가치'!$B$7:$L$11,U$2,0)*$E1398)</f>
        <v>563000.00000000256</v>
      </c>
      <c r="V1398">
        <f>VLOOKUP($F1398,'(참고)타워 스텟 가치'!$B$7:$L$11,V$2,0)+(VLOOKUP($F1398,'(참고)타워 스텟 가치'!$B$7:$L$11,V$2,0)*$E1398)</f>
        <v>11400.750000000051</v>
      </c>
      <c r="W1398">
        <f>VLOOKUP($F1398,'(참고)타워 스텟 가치'!$B$7:$L$11,W$2,0)+(VLOOKUP($F1398,'(참고)타워 스텟 가치'!$B$7:$L$11,W$2,0)*$E1398)</f>
        <v>190.01250000000084</v>
      </c>
      <c r="X1398">
        <f>VLOOKUP($F1398,'(참고)타워 스텟 가치'!$B$7:$L$11,X$2,0)+(VLOOKUP($F1398,'(참고)타워 스텟 가치'!$B$7:$L$11,X$2,0)*$E1398)</f>
        <v>33.78000000000015</v>
      </c>
      <c r="Y1398">
        <f>VLOOKUP($F1398,'(참고)타워 스텟 가치'!$B$7:$L$11,Y$2,0)+(VLOOKUP($F1398,'(참고)타워 스텟 가치'!$B$7:$L$11,Y$2,0)*$E1398)</f>
        <v>0</v>
      </c>
      <c r="Z1398">
        <f>VLOOKUP($F1398,'(참고)타워 스텟 가치'!$B$7:$L$11,Z$2,0)+(VLOOKUP($F1398,'(참고)타워 스텟 가치'!$B$7:$L$11,Z$2,0)*$E1398)</f>
        <v>0</v>
      </c>
      <c r="AA1398">
        <f>VLOOKUP($F1398,'(참고)타워 스텟 가치'!$B$7:$L$11,AA$2,0)+(VLOOKUP($F1398,'(참고)타워 스텟 가치'!$B$7:$L$11,AA$2,0)*$E1398)</f>
        <v>112.60000000000051</v>
      </c>
      <c r="AB1398">
        <f>SUM('스테이지별 몬스터 스텟'!S1398*'(참고)타워 스텟 가치'!$Q$17,'스테이지별 몬스터 스텟'!T1398*'(참고)타워 스텟 가치'!$R$17,'스테이지별 몬스터 스텟'!U1398*'(참고)타워 스텟 가치'!$S$17,'스테이지별 몬스터 스텟'!V1398*'(참고)타워 스텟 가치'!$T$17,'스테이지별 몬스터 스텟'!W1398*'(참고)타워 스텟 가치'!$U$17,'스테이지별 몬스터 스텟'!X1398*'(참고)타워 스텟 가치'!$V$17,'스테이지별 몬스터 스텟'!Y1398*'(참고)타워 스텟 가치'!$W$17,'스테이지별 몬스터 스텟'!Z1398*'(참고)타워 스텟 가치'!$X$17,'스테이지별 몬스터 스텟'!AA1398*'(참고)타워 스텟 가치'!$Y$17)</f>
        <v>872405.79875000403</v>
      </c>
      <c r="AC1398">
        <v>2</v>
      </c>
      <c r="AD1398">
        <f>VLOOKUP($F1398,'(참고)타워 스텟 가치'!$B$12:$L$16,AD$2,0)+(VLOOKUP($F1398,'(참고)타워 스텟 가치'!$B$12:$L$16,AD$2,0)*$E1398)</f>
        <v>950.06250000000432</v>
      </c>
      <c r="AE1398">
        <f>VLOOKUP($F1398,'(참고)타워 스텟 가치'!$B$12:$L$16,AE$2,0)+(VLOOKUP($F1398,'(참고)타워 스텟 가치'!$B$12:$L$16,AE$2,0)*$E1398)</f>
        <v>1140.075000000005</v>
      </c>
      <c r="AF1398">
        <f>VLOOKUP($F1398,'(참고)타워 스텟 가치'!$B$12:$L$16,AF$2,0)+(VLOOKUP($F1398,'(참고)타워 스텟 가치'!$B$12:$L$16,AF$2,0)*$E1398)</f>
        <v>563000.00000000256</v>
      </c>
      <c r="AG1398">
        <f>VLOOKUP($F1398,'(참고)타워 스텟 가치'!$B$12:$L$16,AG$2,0)+(VLOOKUP($F1398,'(참고)타워 스텟 가치'!$B$12:$L$16,AG$2,0)*$E1398)</f>
        <v>5700.3750000000255</v>
      </c>
      <c r="AH1398">
        <f>VLOOKUP($F1398,'(참고)타워 스텟 가치'!$B$12:$L$16,AH$2,0)+(VLOOKUP($F1398,'(참고)타워 스텟 가치'!$B$12:$L$16,AH$2,0)*$E1398)</f>
        <v>190.01250000000084</v>
      </c>
      <c r="AI1398">
        <f>VLOOKUP($F1398,'(참고)타워 스텟 가치'!$B$12:$L$16,AI$2,0)+(VLOOKUP($F1398,'(참고)타워 스텟 가치'!$B$12:$L$16,AI$2,0)*$E1398)</f>
        <v>33.78000000000015</v>
      </c>
      <c r="AJ1398">
        <f>VLOOKUP($F1398,'(참고)타워 스텟 가치'!$B$12:$L$16,AJ$2,0)+(VLOOKUP($F1398,'(참고)타워 스텟 가치'!$B$12:$L$16,AJ$2,0)*$E1398)</f>
        <v>0</v>
      </c>
      <c r="AK1398">
        <f>VLOOKUP($F1398,'(참고)타워 스텟 가치'!$B$12:$L$16,AK$2,0)+(VLOOKUP($F1398,'(참고)타워 스텟 가치'!$B$12:$L$16,AK$2,0)*$E1398)</f>
        <v>0</v>
      </c>
      <c r="AL1398">
        <f>VLOOKUP($F1398,'(참고)타워 스텟 가치'!$B$12:$L$16,AL$2,0)+(VLOOKUP($F1398,'(참고)타워 스텟 가치'!$B$12:$L$16,AL$2,0)*$E1398)</f>
        <v>225.20000000000101</v>
      </c>
      <c r="AM1398">
        <f>SUM('스테이지별 몬스터 스텟'!AD1398*'(참고)타워 스텟 가치'!$Q$17,'스테이지별 몬스터 스텟'!AE1398*'(참고)타워 스텟 가치'!$R$17,'스테이지별 몬스터 스텟'!AF1398*'(참고)타워 스텟 가치'!$S$17,'스테이지별 몬스터 스텟'!AG1398*'(참고)타워 스텟 가치'!$T$17,'스테이지별 몬스터 스텟'!AH1398*'(참고)타워 스텟 가치'!$U$17,'스테이지별 몬스터 스텟'!AI1398*'(참고)타워 스텟 가치'!$V$17,'스테이지별 몬스터 스텟'!AJ1398*'(참고)타워 스텟 가치'!$W$17,'스테이지별 몬스터 스텟'!AK1398*'(참고)타워 스텟 가치'!$X$17,'스테이지별 몬스터 스텟'!AL1398*'(참고)타워 스텟 가치'!$Y$17)</f>
        <v>860375.19250000396</v>
      </c>
      <c r="AN1398">
        <v>3</v>
      </c>
    </row>
    <row r="1399" spans="3:40" x14ac:dyDescent="0.3">
      <c r="C1399">
        <v>5</v>
      </c>
      <c r="D1399">
        <f t="shared" si="65"/>
        <v>279</v>
      </c>
      <c r="E1399" s="52">
        <f>VLOOKUP(D1399,'스테이지별 난이도 설정'!B:C,2,0)</f>
        <v>111.60000000000051</v>
      </c>
      <c r="F1399" t="str">
        <f t="shared" si="66"/>
        <v>스페셜</v>
      </c>
      <c r="G1399">
        <f t="shared" si="64"/>
        <v>6</v>
      </c>
      <c r="H1399">
        <f>VLOOKUP($F1399,'(참고)타워 스텟 가치'!$B$2:$L$6,H$2,0)+(VLOOKUP($F1399,'(참고)타워 스텟 가치'!$B$2:$L$6,H$2,0)*$E1399)</f>
        <v>4275.2812500000191</v>
      </c>
      <c r="I1399">
        <f>VLOOKUP($F1399,'(참고)타워 스텟 가치'!$B$2:$L$6,I$2,0)+(VLOOKUP($F1399,'(참고)타워 스텟 가치'!$B$2:$L$6,I$2,0)*$E1399)</f>
        <v>855.05625000000384</v>
      </c>
      <c r="J1399">
        <f>VLOOKUP($F1399,'(참고)타워 스텟 가치'!$B$2:$L$6,J$2,0)+(VLOOKUP($F1399,'(참고)타워 스텟 가치'!$B$2:$L$6,J$2,0)*$E1399)</f>
        <v>563000.00000000256</v>
      </c>
      <c r="K1399">
        <f>VLOOKUP($F1399,'(참고)타워 스텟 가치'!$B$2:$L$6,K$2,0)+(VLOOKUP($F1399,'(참고)타워 스텟 가치'!$B$2:$L$6,K$2,0)*$E1399)</f>
        <v>17101.125000000076</v>
      </c>
      <c r="L1399">
        <f>VLOOKUP($F1399,'(참고)타워 스텟 가치'!$B$2:$L$6,L$2,0)+(VLOOKUP($F1399,'(참고)타워 스텟 가치'!$B$2:$L$6,L$2,0)*$E1399)</f>
        <v>285.01875000000126</v>
      </c>
      <c r="M1399">
        <f>VLOOKUP($F1399,'(참고)타워 스텟 가치'!$B$2:$L$6,M$2,0)+(VLOOKUP($F1399,'(참고)타워 스텟 가치'!$B$2:$L$6,M$2,0)*$E1399)</f>
        <v>33.78000000000015</v>
      </c>
      <c r="N1399">
        <f>VLOOKUP($F1399,'(참고)타워 스텟 가치'!$B$2:$L$6,N$2,0)+(VLOOKUP($F1399,'(참고)타워 스텟 가치'!$B$2:$L$6,N$2,0)*$E1399)</f>
        <v>0</v>
      </c>
      <c r="O1399">
        <f>VLOOKUP($F1399,'(참고)타워 스텟 가치'!$B$2:$L$6,O$2,0)+(VLOOKUP($F1399,'(참고)타워 스텟 가치'!$B$2:$L$6,O$2,0)*$E1399)</f>
        <v>0</v>
      </c>
      <c r="P1399">
        <f>VLOOKUP($F1399,'(참고)타워 스텟 가치'!$B$2:$L$6,P$2,0)+(VLOOKUP($F1399,'(참고)타워 스텟 가치'!$B$2:$L$6,P$2,0)*$E1399)</f>
        <v>112.60000000000051</v>
      </c>
      <c r="Q1399">
        <f>SUM('스테이지별 몬스터 스텟'!H1399*'(참고)타워 스텟 가치'!$Q$17,'스테이지별 몬스터 스텟'!I1399*'(참고)타워 스텟 가치'!$R$17,'스테이지별 몬스터 스텟'!J1399*'(참고)타워 스텟 가치'!$S$17,'스테이지별 몬스터 스텟'!K1399*'(참고)타워 스텟 가치'!$T$17,'스테이지별 몬스터 스텟'!L1399*'(참고)타워 스텟 가치'!$U$17,'스테이지별 몬스터 스텟'!M1399*'(참고)타워 스텟 가치'!$V$17,'스테이지별 몬스터 스텟'!N1399*'(참고)타워 스텟 가치'!$W$17,'스테이지별 몬스터 스텟'!O1399*'(참고)타워 스텟 가치'!$X$17,'스테이지별 몬스터 스텟'!P1399*'(참고)타워 스텟 가치'!$Y$17)</f>
        <v>889364.41437500401</v>
      </c>
      <c r="R1399">
        <v>1</v>
      </c>
      <c r="S1399">
        <f>VLOOKUP($F1399,'(참고)타워 스텟 가치'!$B$7:$L$11,S$2,0)+(VLOOKUP($F1399,'(참고)타워 스텟 가치'!$B$7:$L$11,S$2,0)*$E1399)</f>
        <v>1425.0937500000064</v>
      </c>
      <c r="T1399">
        <f>VLOOKUP($F1399,'(참고)타워 스텟 가치'!$B$7:$L$11,T$2,0)+(VLOOKUP($F1399,'(참고)타워 스텟 가치'!$B$7:$L$11,T$2,0)*$E1399)</f>
        <v>2565.1687500000116</v>
      </c>
      <c r="U1399">
        <f>VLOOKUP($F1399,'(참고)타워 스텟 가치'!$B$7:$L$11,U$2,0)+(VLOOKUP($F1399,'(참고)타워 스텟 가치'!$B$7:$L$11,U$2,0)*$E1399)</f>
        <v>563000.00000000256</v>
      </c>
      <c r="V1399">
        <f>VLOOKUP($F1399,'(참고)타워 스텟 가치'!$B$7:$L$11,V$2,0)+(VLOOKUP($F1399,'(참고)타워 스텟 가치'!$B$7:$L$11,V$2,0)*$E1399)</f>
        <v>17101.125000000076</v>
      </c>
      <c r="W1399">
        <f>VLOOKUP($F1399,'(참고)타워 스텟 가치'!$B$7:$L$11,W$2,0)+(VLOOKUP($F1399,'(참고)타워 스텟 가치'!$B$7:$L$11,W$2,0)*$E1399)</f>
        <v>285.01875000000126</v>
      </c>
      <c r="X1399">
        <f>VLOOKUP($F1399,'(참고)타워 스텟 가치'!$B$7:$L$11,X$2,0)+(VLOOKUP($F1399,'(참고)타워 스텟 가치'!$B$7:$L$11,X$2,0)*$E1399)</f>
        <v>33.78000000000015</v>
      </c>
      <c r="Y1399">
        <f>VLOOKUP($F1399,'(참고)타워 스텟 가치'!$B$7:$L$11,Y$2,0)+(VLOOKUP($F1399,'(참고)타워 스텟 가치'!$B$7:$L$11,Y$2,0)*$E1399)</f>
        <v>0</v>
      </c>
      <c r="Z1399">
        <f>VLOOKUP($F1399,'(참고)타워 스텟 가치'!$B$7:$L$11,Z$2,0)+(VLOOKUP($F1399,'(참고)타워 스텟 가치'!$B$7:$L$11,Z$2,0)*$E1399)</f>
        <v>0</v>
      </c>
      <c r="AA1399">
        <f>VLOOKUP($F1399,'(참고)타워 스텟 가치'!$B$7:$L$11,AA$2,0)+(VLOOKUP($F1399,'(참고)타워 스텟 가치'!$B$7:$L$11,AA$2,0)*$E1399)</f>
        <v>112.60000000000051</v>
      </c>
      <c r="AB1399">
        <f>SUM('스테이지별 몬스터 스텟'!S1399*'(참고)타워 스텟 가치'!$Q$17,'스테이지별 몬스터 스텟'!T1399*'(참고)타워 스텟 가치'!$R$17,'스테이지별 몬스터 스텟'!U1399*'(참고)타워 스텟 가치'!$S$17,'스테이지별 몬스터 스텟'!V1399*'(참고)타워 스텟 가치'!$T$17,'스테이지별 몬스터 스텟'!W1399*'(참고)타워 스텟 가치'!$U$17,'스테이지별 몬스터 스텟'!X1399*'(참고)타워 스텟 가치'!$V$17,'스테이지별 몬스터 스텟'!Y1399*'(참고)타워 스텟 가치'!$W$17,'스테이지별 몬스터 스텟'!Z1399*'(참고)타워 스텟 가치'!$X$17,'스테이지별 몬스터 스텟'!AA1399*'(참고)타워 스텟 가치'!$Y$17)</f>
        <v>886229.20812500396</v>
      </c>
      <c r="AC1399">
        <v>2</v>
      </c>
      <c r="AD1399">
        <f>VLOOKUP($F1399,'(참고)타워 스텟 가치'!$B$12:$L$16,AD$2,0)+(VLOOKUP($F1399,'(참고)타워 스텟 가치'!$B$12:$L$16,AD$2,0)*$E1399)</f>
        <v>1425.0937500000064</v>
      </c>
      <c r="AE1399">
        <f>VLOOKUP($F1399,'(참고)타워 스텟 가치'!$B$12:$L$16,AE$2,0)+(VLOOKUP($F1399,'(참고)타워 스텟 가치'!$B$12:$L$16,AE$2,0)*$E1399)</f>
        <v>1710.1125000000077</v>
      </c>
      <c r="AF1399">
        <f>VLOOKUP($F1399,'(참고)타워 스텟 가치'!$B$12:$L$16,AF$2,0)+(VLOOKUP($F1399,'(참고)타워 스텟 가치'!$B$12:$L$16,AF$2,0)*$E1399)</f>
        <v>563000.00000000256</v>
      </c>
      <c r="AG1399">
        <f>VLOOKUP($F1399,'(참고)타워 스텟 가치'!$B$12:$L$16,AG$2,0)+(VLOOKUP($F1399,'(참고)타워 스텟 가치'!$B$12:$L$16,AG$2,0)*$E1399)</f>
        <v>8550.5625000000382</v>
      </c>
      <c r="AH1399">
        <f>VLOOKUP($F1399,'(참고)타워 스텟 가치'!$B$12:$L$16,AH$2,0)+(VLOOKUP($F1399,'(참고)타워 스텟 가치'!$B$12:$L$16,AH$2,0)*$E1399)</f>
        <v>285.01875000000126</v>
      </c>
      <c r="AI1399">
        <f>VLOOKUP($F1399,'(참고)타워 스텟 가치'!$B$12:$L$16,AI$2,0)+(VLOOKUP($F1399,'(참고)타워 스텟 가치'!$B$12:$L$16,AI$2,0)*$E1399)</f>
        <v>33.78000000000015</v>
      </c>
      <c r="AJ1399">
        <f>VLOOKUP($F1399,'(참고)타워 스텟 가치'!$B$12:$L$16,AJ$2,0)+(VLOOKUP($F1399,'(참고)타워 스텟 가치'!$B$12:$L$16,AJ$2,0)*$E1399)</f>
        <v>0</v>
      </c>
      <c r="AK1399">
        <f>VLOOKUP($F1399,'(참고)타워 스텟 가치'!$B$12:$L$16,AK$2,0)+(VLOOKUP($F1399,'(참고)타워 스텟 가치'!$B$12:$L$16,AK$2,0)*$E1399)</f>
        <v>0</v>
      </c>
      <c r="AL1399">
        <f>VLOOKUP($F1399,'(참고)타워 스텟 가치'!$B$12:$L$16,AL$2,0)+(VLOOKUP($F1399,'(참고)타워 스텟 가치'!$B$12:$L$16,AL$2,0)*$E1399)</f>
        <v>225.20000000000101</v>
      </c>
      <c r="AM1399">
        <f>SUM('스테이지별 몬스터 스텟'!AD1399*'(참고)타워 스텟 가치'!$Q$17,'스테이지별 몬스터 스텟'!AE1399*'(참고)타워 스텟 가치'!$R$17,'스테이지별 몬스터 스텟'!AF1399*'(참고)타워 스텟 가치'!$S$17,'스테이지별 몬스터 스텟'!AG1399*'(참고)타워 스텟 가치'!$T$17,'스테이지별 몬스터 스텟'!AH1399*'(참고)타워 스텟 가치'!$U$17,'스테이지별 몬스터 스텟'!AI1399*'(참고)타워 스텟 가치'!$V$17,'스테이지별 몬스터 스텟'!AJ1399*'(참고)타워 스텟 가치'!$W$17,'스테이지별 몬스터 스텟'!AK1399*'(참고)타워 스텟 가치'!$X$17,'스테이지별 몬스터 스텟'!AL1399*'(참고)타워 스텟 가치'!$Y$17)</f>
        <v>868070.69875000406</v>
      </c>
      <c r="AN1399">
        <v>3</v>
      </c>
    </row>
    <row r="1400" spans="3:40" x14ac:dyDescent="0.3">
      <c r="C1400">
        <v>1</v>
      </c>
      <c r="D1400">
        <f t="shared" si="65"/>
        <v>280</v>
      </c>
      <c r="E1400" s="52">
        <f>VLOOKUP(D1400,'스테이지별 난이도 설정'!B:C,2,0)</f>
        <v>112.00000000000051</v>
      </c>
      <c r="F1400" t="str">
        <f t="shared" si="66"/>
        <v>일반</v>
      </c>
      <c r="G1400">
        <f t="shared" si="64"/>
        <v>6</v>
      </c>
      <c r="H1400">
        <f>VLOOKUP($F1400,'(참고)타워 스텟 가치'!$B$2:$L$6,H$2,0)+(VLOOKUP($F1400,'(참고)타워 스텟 가치'!$B$2:$L$6,H$2,0)*$E1400)</f>
        <v>847.50000000000387</v>
      </c>
      <c r="I1400">
        <f>VLOOKUP($F1400,'(참고)타워 스텟 가치'!$B$2:$L$6,I$2,0)+(VLOOKUP($F1400,'(참고)타워 스텟 가치'!$B$2:$L$6,I$2,0)*$E1400)</f>
        <v>169.50000000000077</v>
      </c>
      <c r="J1400">
        <f>VLOOKUP($F1400,'(참고)타워 스텟 가치'!$B$2:$L$6,J$2,0)+(VLOOKUP($F1400,'(참고)타워 스텟 가치'!$B$2:$L$6,J$2,0)*$E1400)</f>
        <v>565000.00000000256</v>
      </c>
      <c r="K1400">
        <f>VLOOKUP($F1400,'(참고)타워 스텟 가치'!$B$2:$L$6,K$2,0)+(VLOOKUP($F1400,'(참고)타워 스텟 가치'!$B$2:$L$6,K$2,0)*$E1400)</f>
        <v>3390.0000000000155</v>
      </c>
      <c r="L1400">
        <f>VLOOKUP($F1400,'(참고)타워 스텟 가치'!$B$2:$L$6,L$2,0)+(VLOOKUP($F1400,'(참고)타워 스텟 가치'!$B$2:$L$6,L$2,0)*$E1400)</f>
        <v>56.500000000000256</v>
      </c>
      <c r="M1400">
        <f>VLOOKUP($F1400,'(참고)타워 스텟 가치'!$B$2:$L$6,M$2,0)+(VLOOKUP($F1400,'(참고)타워 스텟 가치'!$B$2:$L$6,M$2,0)*$E1400)</f>
        <v>33.900000000000148</v>
      </c>
      <c r="N1400">
        <f>VLOOKUP($F1400,'(참고)타워 스텟 가치'!$B$2:$L$6,N$2,0)+(VLOOKUP($F1400,'(참고)타워 스텟 가치'!$B$2:$L$6,N$2,0)*$E1400)</f>
        <v>0</v>
      </c>
      <c r="O1400">
        <f>VLOOKUP($F1400,'(참고)타워 스텟 가치'!$B$2:$L$6,O$2,0)+(VLOOKUP($F1400,'(참고)타워 스텟 가치'!$B$2:$L$6,O$2,0)*$E1400)</f>
        <v>0</v>
      </c>
      <c r="P1400">
        <f>VLOOKUP($F1400,'(참고)타워 스텟 가치'!$B$2:$L$6,P$2,0)+(VLOOKUP($F1400,'(참고)타워 스텟 가치'!$B$2:$L$6,P$2,0)*$E1400)</f>
        <v>79.10000000000035</v>
      </c>
      <c r="Q1400">
        <f>SUM('스테이지별 몬스터 스텟'!H1400*'(참고)타워 스텟 가치'!$Q$17,'스테이지별 몬스터 스텟'!I1400*'(참고)타워 스텟 가치'!$R$17,'스테이지별 몬스터 스텟'!J1400*'(참고)타워 스텟 가치'!$S$17,'스테이지별 몬스터 스텟'!K1400*'(참고)타워 스텟 가치'!$T$17,'스테이지별 몬스터 스텟'!L1400*'(참고)타워 스텟 가치'!$U$17,'스테이지별 몬스터 스텟'!M1400*'(참고)타워 스텟 가치'!$V$17,'스테이지별 몬스터 스텟'!N1400*'(참고)타워 스텟 가치'!$W$17,'스테이지별 몬스터 스텟'!O1400*'(참고)타워 스텟 가치'!$X$17,'스테이지별 몬스터 스텟'!P1400*'(참고)타워 스텟 가치'!$Y$17)</f>
        <v>856534.35000000382</v>
      </c>
      <c r="R1400">
        <v>1</v>
      </c>
      <c r="S1400">
        <f>VLOOKUP($F1400,'(참고)타워 스텟 가치'!$B$7:$L$11,S$2,0)+(VLOOKUP($F1400,'(참고)타워 스텟 가치'!$B$7:$L$11,S$2,0)*$E1400)</f>
        <v>282.50000000000125</v>
      </c>
      <c r="T1400">
        <f>VLOOKUP($F1400,'(참고)타워 스텟 가치'!$B$7:$L$11,T$2,0)+(VLOOKUP($F1400,'(참고)타워 스텟 가치'!$B$7:$L$11,T$2,0)*$E1400)</f>
        <v>508.50000000000227</v>
      </c>
      <c r="U1400">
        <f>VLOOKUP($F1400,'(참고)타워 스텟 가치'!$B$7:$L$11,U$2,0)+(VLOOKUP($F1400,'(참고)타워 스텟 가치'!$B$7:$L$11,U$2,0)*$E1400)</f>
        <v>565000.00000000256</v>
      </c>
      <c r="V1400">
        <f>VLOOKUP($F1400,'(참고)타워 스텟 가치'!$B$7:$L$11,V$2,0)+(VLOOKUP($F1400,'(참고)타워 스텟 가치'!$B$7:$L$11,V$2,0)*$E1400)</f>
        <v>3390.0000000000155</v>
      </c>
      <c r="W1400">
        <f>VLOOKUP($F1400,'(참고)타워 스텟 가치'!$B$7:$L$11,W$2,0)+(VLOOKUP($F1400,'(참고)타워 스텟 가치'!$B$7:$L$11,W$2,0)*$E1400)</f>
        <v>56.500000000000256</v>
      </c>
      <c r="X1400">
        <f>VLOOKUP($F1400,'(참고)타워 스텟 가치'!$B$7:$L$11,X$2,0)+(VLOOKUP($F1400,'(참고)타워 스텟 가치'!$B$7:$L$11,X$2,0)*$E1400)</f>
        <v>33.900000000000148</v>
      </c>
      <c r="Y1400">
        <f>VLOOKUP($F1400,'(참고)타워 스텟 가치'!$B$7:$L$11,Y$2,0)+(VLOOKUP($F1400,'(참고)타워 스텟 가치'!$B$7:$L$11,Y$2,0)*$E1400)</f>
        <v>0</v>
      </c>
      <c r="Z1400">
        <f>VLOOKUP($F1400,'(참고)타워 스텟 가치'!$B$7:$L$11,Z$2,0)+(VLOOKUP($F1400,'(참고)타워 스텟 가치'!$B$7:$L$11,Z$2,0)*$E1400)</f>
        <v>0</v>
      </c>
      <c r="AA1400">
        <f>VLOOKUP($F1400,'(참고)타워 스텟 가치'!$B$7:$L$11,AA$2,0)+(VLOOKUP($F1400,'(참고)타워 스텟 가치'!$B$7:$L$11,AA$2,0)*$E1400)</f>
        <v>79.10000000000035</v>
      </c>
      <c r="AB1400">
        <f>SUM('스테이지별 몬스터 스텟'!S1400*'(참고)타워 스텟 가치'!$Q$17,'스테이지별 몬스터 스텟'!T1400*'(참고)타워 스텟 가치'!$R$17,'스테이지별 몬스터 스텟'!U1400*'(참고)타워 스텟 가치'!$S$17,'스테이지별 몬스터 스텟'!V1400*'(참고)타워 스텟 가치'!$T$17,'스테이지별 몬스터 스텟'!W1400*'(참고)타워 스텟 가치'!$U$17,'스테이지별 몬스터 스텟'!X1400*'(참고)타워 스텟 가치'!$V$17,'스테이지별 몬스터 스텟'!Y1400*'(참고)타워 스텟 가치'!$W$17,'스테이지별 몬스터 스텟'!Z1400*'(참고)타워 스텟 가치'!$X$17,'스테이지별 몬스터 스텟'!AA1400*'(참고)타워 스텟 가치'!$Y$17)</f>
        <v>855912.85000000382</v>
      </c>
      <c r="AC1400">
        <v>2</v>
      </c>
      <c r="AD1400">
        <f>VLOOKUP($F1400,'(참고)타워 스텟 가치'!$B$12:$L$16,AD$2,0)+(VLOOKUP($F1400,'(참고)타워 스텟 가치'!$B$12:$L$16,AD$2,0)*$E1400)</f>
        <v>282.50000000000125</v>
      </c>
      <c r="AE1400">
        <f>VLOOKUP($F1400,'(참고)타워 스텟 가치'!$B$12:$L$16,AE$2,0)+(VLOOKUP($F1400,'(참고)타워 스텟 가치'!$B$12:$L$16,AE$2,0)*$E1400)</f>
        <v>339.00000000000153</v>
      </c>
      <c r="AF1400">
        <f>VLOOKUP($F1400,'(참고)타워 스텟 가치'!$B$12:$L$16,AF$2,0)+(VLOOKUP($F1400,'(참고)타워 스텟 가치'!$B$12:$L$16,AF$2,0)*$E1400)</f>
        <v>565000.00000000256</v>
      </c>
      <c r="AG1400">
        <f>VLOOKUP($F1400,'(참고)타워 스텟 가치'!$B$12:$L$16,AG$2,0)+(VLOOKUP($F1400,'(참고)타워 스텟 가치'!$B$12:$L$16,AG$2,0)*$E1400)</f>
        <v>1695.0000000000077</v>
      </c>
      <c r="AH1400">
        <f>VLOOKUP($F1400,'(참고)타워 스텟 가치'!$B$12:$L$16,AH$2,0)+(VLOOKUP($F1400,'(참고)타워 스텟 가치'!$B$12:$L$16,AH$2,0)*$E1400)</f>
        <v>56.500000000000256</v>
      </c>
      <c r="AI1400">
        <f>VLOOKUP($F1400,'(참고)타워 스텟 가치'!$B$12:$L$16,AI$2,0)+(VLOOKUP($F1400,'(참고)타워 스텟 가치'!$B$12:$L$16,AI$2,0)*$E1400)</f>
        <v>33.900000000000148</v>
      </c>
      <c r="AJ1400">
        <f>VLOOKUP($F1400,'(참고)타워 스텟 가치'!$B$12:$L$16,AJ$2,0)+(VLOOKUP($F1400,'(참고)타워 스텟 가치'!$B$12:$L$16,AJ$2,0)*$E1400)</f>
        <v>0</v>
      </c>
      <c r="AK1400">
        <f>VLOOKUP($F1400,'(참고)타워 스텟 가치'!$B$12:$L$16,AK$2,0)+(VLOOKUP($F1400,'(참고)타워 스텟 가치'!$B$12:$L$16,AK$2,0)*$E1400)</f>
        <v>0</v>
      </c>
      <c r="AL1400">
        <f>VLOOKUP($F1400,'(참고)타워 스텟 가치'!$B$12:$L$16,AL$2,0)+(VLOOKUP($F1400,'(참고)타워 스텟 가치'!$B$12:$L$16,AL$2,0)*$E1400)</f>
        <v>158.2000000000007</v>
      </c>
      <c r="AM1400">
        <f>SUM('스테이지별 몬스터 스텟'!AD1400*'(참고)타워 스텟 가치'!$Q$17,'스테이지별 몬스터 스텟'!AE1400*'(참고)타워 스텟 가치'!$R$17,'스테이지별 몬스터 스텟'!AF1400*'(참고)타워 스텟 가치'!$S$17,'스테이지별 몬스터 스텟'!AG1400*'(참고)타워 스텟 가치'!$T$17,'스테이지별 몬스터 스텟'!AH1400*'(참고)타워 스텟 가치'!$U$17,'스테이지별 몬스터 스텟'!AI1400*'(참고)타워 스텟 가치'!$V$17,'스테이지별 몬스터 스텟'!AJ1400*'(참고)타워 스텟 가치'!$W$17,'스테이지별 몬스터 스텟'!AK1400*'(참고)타워 스텟 가치'!$X$17,'스테이지별 몬스터 스텟'!AL1400*'(참고)타워 스텟 가치'!$Y$17)</f>
        <v>852426.80000000389</v>
      </c>
      <c r="AN1400">
        <v>3</v>
      </c>
    </row>
    <row r="1401" spans="3:40" x14ac:dyDescent="0.3">
      <c r="C1401">
        <v>2</v>
      </c>
      <c r="D1401">
        <f t="shared" si="65"/>
        <v>280</v>
      </c>
      <c r="E1401" s="52">
        <f>VLOOKUP(D1401,'스테이지별 난이도 설정'!B:C,2,0)</f>
        <v>112.00000000000051</v>
      </c>
      <c r="F1401" t="str">
        <f t="shared" si="66"/>
        <v>레어</v>
      </c>
      <c r="G1401">
        <f t="shared" si="64"/>
        <v>6</v>
      </c>
      <c r="H1401">
        <f>VLOOKUP($F1401,'(참고)타워 스텟 가치'!$B$2:$L$6,H$2,0)+(VLOOKUP($F1401,'(참고)타워 스텟 가치'!$B$2:$L$6,H$2,0)*$E1401)</f>
        <v>1271.2500000000057</v>
      </c>
      <c r="I1401">
        <f>VLOOKUP($F1401,'(참고)타워 스텟 가치'!$B$2:$L$6,I$2,0)+(VLOOKUP($F1401,'(참고)타워 스텟 가치'!$B$2:$L$6,I$2,0)*$E1401)</f>
        <v>254.25000000000114</v>
      </c>
      <c r="J1401">
        <f>VLOOKUP($F1401,'(참고)타워 스텟 가치'!$B$2:$L$6,J$2,0)+(VLOOKUP($F1401,'(참고)타워 스텟 가치'!$B$2:$L$6,J$2,0)*$E1401)</f>
        <v>565000.00000000256</v>
      </c>
      <c r="K1401">
        <f>VLOOKUP($F1401,'(참고)타워 스텟 가치'!$B$2:$L$6,K$2,0)+(VLOOKUP($F1401,'(참고)타워 스텟 가치'!$B$2:$L$6,K$2,0)*$E1401)</f>
        <v>5085.0000000000227</v>
      </c>
      <c r="L1401">
        <f>VLOOKUP($F1401,'(참고)타워 스텟 가치'!$B$2:$L$6,L$2,0)+(VLOOKUP($F1401,'(참고)타워 스텟 가치'!$B$2:$L$6,L$2,0)*$E1401)</f>
        <v>84.750000000000384</v>
      </c>
      <c r="M1401">
        <f>VLOOKUP($F1401,'(참고)타워 스텟 가치'!$B$2:$L$6,M$2,0)+(VLOOKUP($F1401,'(참고)타워 스텟 가치'!$B$2:$L$6,M$2,0)*$E1401)</f>
        <v>33.900000000000148</v>
      </c>
      <c r="N1401">
        <f>VLOOKUP($F1401,'(참고)타워 스텟 가치'!$B$2:$L$6,N$2,0)+(VLOOKUP($F1401,'(참고)타워 스텟 가치'!$B$2:$L$6,N$2,0)*$E1401)</f>
        <v>0</v>
      </c>
      <c r="O1401">
        <f>VLOOKUP($F1401,'(참고)타워 스텟 가치'!$B$2:$L$6,O$2,0)+(VLOOKUP($F1401,'(참고)타워 스텟 가치'!$B$2:$L$6,O$2,0)*$E1401)</f>
        <v>0</v>
      </c>
      <c r="P1401">
        <f>VLOOKUP($F1401,'(참고)타워 스텟 가치'!$B$2:$L$6,P$2,0)+(VLOOKUP($F1401,'(참고)타워 스텟 가치'!$B$2:$L$6,P$2,0)*$E1401)</f>
        <v>79.10000000000035</v>
      </c>
      <c r="Q1401">
        <f>SUM('스테이지별 몬스터 스텟'!H1401*'(참고)타워 스텟 가치'!$Q$17,'스테이지별 몬스터 스텟'!I1401*'(참고)타워 스텟 가치'!$R$17,'스테이지별 몬스터 스텟'!J1401*'(참고)타워 스텟 가치'!$S$17,'스테이지별 몬스터 스텟'!K1401*'(참고)타워 스텟 가치'!$T$17,'스테이지별 몬스터 스텟'!L1401*'(참고)타워 스텟 가치'!$U$17,'스테이지별 몬스터 스텟'!M1401*'(참고)타워 스텟 가치'!$V$17,'스테이지별 몬스터 스텟'!N1401*'(참고)타워 스텟 가치'!$W$17,'스테이지별 몬스터 스텟'!O1401*'(참고)타워 스텟 가치'!$X$17,'스테이지별 몬스터 스텟'!P1401*'(참고)타워 스텟 가치'!$Y$17)</f>
        <v>860955.47500000382</v>
      </c>
      <c r="R1401">
        <v>1</v>
      </c>
      <c r="S1401">
        <f>VLOOKUP($F1401,'(참고)타워 스텟 가치'!$B$7:$L$11,S$2,0)+(VLOOKUP($F1401,'(참고)타워 스텟 가치'!$B$7:$L$11,S$2,0)*$E1401)</f>
        <v>423.75000000000193</v>
      </c>
      <c r="T1401">
        <f>VLOOKUP($F1401,'(참고)타워 스텟 가치'!$B$7:$L$11,T$2,0)+(VLOOKUP($F1401,'(참고)타워 스텟 가치'!$B$7:$L$11,T$2,0)*$E1401)</f>
        <v>762.75000000000341</v>
      </c>
      <c r="U1401">
        <f>VLOOKUP($F1401,'(참고)타워 스텟 가치'!$B$7:$L$11,U$2,0)+(VLOOKUP($F1401,'(참고)타워 스텟 가치'!$B$7:$L$11,U$2,0)*$E1401)</f>
        <v>565000.00000000256</v>
      </c>
      <c r="V1401">
        <f>VLOOKUP($F1401,'(참고)타워 스텟 가치'!$B$7:$L$11,V$2,0)+(VLOOKUP($F1401,'(참고)타워 스텟 가치'!$B$7:$L$11,V$2,0)*$E1401)</f>
        <v>5085.0000000000227</v>
      </c>
      <c r="W1401">
        <f>VLOOKUP($F1401,'(참고)타워 스텟 가치'!$B$7:$L$11,W$2,0)+(VLOOKUP($F1401,'(참고)타워 스텟 가치'!$B$7:$L$11,W$2,0)*$E1401)</f>
        <v>84.750000000000384</v>
      </c>
      <c r="X1401">
        <f>VLOOKUP($F1401,'(참고)타워 스텟 가치'!$B$7:$L$11,X$2,0)+(VLOOKUP($F1401,'(참고)타워 스텟 가치'!$B$7:$L$11,X$2,0)*$E1401)</f>
        <v>33.900000000000148</v>
      </c>
      <c r="Y1401">
        <f>VLOOKUP($F1401,'(참고)타워 스텟 가치'!$B$7:$L$11,Y$2,0)+(VLOOKUP($F1401,'(참고)타워 스텟 가치'!$B$7:$L$11,Y$2,0)*$E1401)</f>
        <v>0</v>
      </c>
      <c r="Z1401">
        <f>VLOOKUP($F1401,'(참고)타워 스텟 가치'!$B$7:$L$11,Z$2,0)+(VLOOKUP($F1401,'(참고)타워 스텟 가치'!$B$7:$L$11,Z$2,0)*$E1401)</f>
        <v>0</v>
      </c>
      <c r="AA1401">
        <f>VLOOKUP($F1401,'(참고)타워 스텟 가치'!$B$7:$L$11,AA$2,0)+(VLOOKUP($F1401,'(참고)타워 스텟 가치'!$B$7:$L$11,AA$2,0)*$E1401)</f>
        <v>79.10000000000035</v>
      </c>
      <c r="AB1401">
        <f>SUM('스테이지별 몬스터 스텟'!S1401*'(참고)타워 스텟 가치'!$Q$17,'스테이지별 몬스터 스텟'!T1401*'(참고)타워 스텟 가치'!$R$17,'스테이지별 몬스터 스텟'!U1401*'(참고)타워 스텟 가치'!$S$17,'스테이지별 몬스터 스텟'!V1401*'(참고)타워 스텟 가치'!$T$17,'스테이지별 몬스터 스텟'!W1401*'(참고)타워 스텟 가치'!$U$17,'스테이지별 몬스터 스텟'!X1401*'(참고)타워 스텟 가치'!$V$17,'스테이지별 몬스터 스텟'!Y1401*'(참고)타워 스텟 가치'!$W$17,'스테이지별 몬스터 스텟'!Z1401*'(참고)타워 스텟 가치'!$X$17,'스테이지별 몬스터 스텟'!AA1401*'(참고)타워 스텟 가치'!$Y$17)</f>
        <v>860023.22500000382</v>
      </c>
      <c r="AC1401">
        <v>2</v>
      </c>
      <c r="AD1401">
        <f>VLOOKUP($F1401,'(참고)타워 스텟 가치'!$B$12:$L$16,AD$2,0)+(VLOOKUP($F1401,'(참고)타워 스텟 가치'!$B$12:$L$16,AD$2,0)*$E1401)</f>
        <v>423.75000000000193</v>
      </c>
      <c r="AE1401">
        <f>VLOOKUP($F1401,'(참고)타워 스텟 가치'!$B$12:$L$16,AE$2,0)+(VLOOKUP($F1401,'(참고)타워 스텟 가치'!$B$12:$L$16,AE$2,0)*$E1401)</f>
        <v>508.50000000000227</v>
      </c>
      <c r="AF1401">
        <f>VLOOKUP($F1401,'(참고)타워 스텟 가치'!$B$12:$L$16,AF$2,0)+(VLOOKUP($F1401,'(참고)타워 스텟 가치'!$B$12:$L$16,AF$2,0)*$E1401)</f>
        <v>565000.00000000256</v>
      </c>
      <c r="AG1401">
        <f>VLOOKUP($F1401,'(참고)타워 스텟 가치'!$B$12:$L$16,AG$2,0)+(VLOOKUP($F1401,'(참고)타워 스텟 가치'!$B$12:$L$16,AG$2,0)*$E1401)</f>
        <v>2542.5000000000114</v>
      </c>
      <c r="AH1401">
        <f>VLOOKUP($F1401,'(참고)타워 스텟 가치'!$B$12:$L$16,AH$2,0)+(VLOOKUP($F1401,'(참고)타워 스텟 가치'!$B$12:$L$16,AH$2,0)*$E1401)</f>
        <v>84.750000000000384</v>
      </c>
      <c r="AI1401">
        <f>VLOOKUP($F1401,'(참고)타워 스텟 가치'!$B$12:$L$16,AI$2,0)+(VLOOKUP($F1401,'(참고)타워 스텟 가치'!$B$12:$L$16,AI$2,0)*$E1401)</f>
        <v>33.900000000000148</v>
      </c>
      <c r="AJ1401">
        <f>VLOOKUP($F1401,'(참고)타워 스텟 가치'!$B$12:$L$16,AJ$2,0)+(VLOOKUP($F1401,'(참고)타워 스텟 가치'!$B$12:$L$16,AJ$2,0)*$E1401)</f>
        <v>0</v>
      </c>
      <c r="AK1401">
        <f>VLOOKUP($F1401,'(참고)타워 스텟 가치'!$B$12:$L$16,AK$2,0)+(VLOOKUP($F1401,'(참고)타워 스텟 가치'!$B$12:$L$16,AK$2,0)*$E1401)</f>
        <v>0</v>
      </c>
      <c r="AL1401">
        <f>VLOOKUP($F1401,'(참고)타워 스텟 가치'!$B$12:$L$16,AL$2,0)+(VLOOKUP($F1401,'(참고)타워 스텟 가치'!$B$12:$L$16,AL$2,0)*$E1401)</f>
        <v>158.2000000000007</v>
      </c>
      <c r="AM1401">
        <f>SUM('스테이지별 몬스터 스텟'!AD1401*'(참고)타워 스텟 가치'!$Q$17,'스테이지별 몬스터 스텟'!AE1401*'(참고)타워 스텟 가치'!$R$17,'스테이지별 몬스터 스텟'!AF1401*'(참고)타워 스텟 가치'!$S$17,'스테이지별 몬스터 스텟'!AG1401*'(참고)타워 스텟 가치'!$T$17,'스테이지별 몬스터 스텟'!AH1401*'(참고)타워 스텟 가치'!$U$17,'스테이지별 몬스터 스텟'!AI1401*'(참고)타워 스텟 가치'!$V$17,'스테이지별 몬스터 스텟'!AJ1401*'(참고)타워 스텟 가치'!$W$17,'스테이지별 몬스터 스텟'!AK1401*'(참고)타워 스텟 가치'!$X$17,'스테이지별 몬스터 스텟'!AL1401*'(참고)타워 스텟 가치'!$Y$17)</f>
        <v>854715.05000000389</v>
      </c>
      <c r="AN1401">
        <v>3</v>
      </c>
    </row>
    <row r="1402" spans="3:40" x14ac:dyDescent="0.3">
      <c r="C1402">
        <v>3</v>
      </c>
      <c r="D1402">
        <f t="shared" si="65"/>
        <v>280</v>
      </c>
      <c r="E1402" s="52">
        <f>VLOOKUP(D1402,'스테이지별 난이도 설정'!B:C,2,0)</f>
        <v>112.00000000000051</v>
      </c>
      <c r="F1402" t="str">
        <f t="shared" si="66"/>
        <v>에픽</v>
      </c>
      <c r="G1402">
        <f t="shared" si="64"/>
        <v>6</v>
      </c>
      <c r="H1402">
        <f>VLOOKUP($F1402,'(참고)타워 스텟 가치'!$B$2:$L$6,H$2,0)+(VLOOKUP($F1402,'(참고)타워 스텟 가치'!$B$2:$L$6,H$2,0)*$E1402)</f>
        <v>1906.8750000000086</v>
      </c>
      <c r="I1402">
        <f>VLOOKUP($F1402,'(참고)타워 스텟 가치'!$B$2:$L$6,I$2,0)+(VLOOKUP($F1402,'(참고)타워 스텟 가치'!$B$2:$L$6,I$2,0)*$E1402)</f>
        <v>381.37500000000171</v>
      </c>
      <c r="J1402">
        <f>VLOOKUP($F1402,'(참고)타워 스텟 가치'!$B$2:$L$6,J$2,0)+(VLOOKUP($F1402,'(참고)타워 스텟 가치'!$B$2:$L$6,J$2,0)*$E1402)</f>
        <v>565000.00000000256</v>
      </c>
      <c r="K1402">
        <f>VLOOKUP($F1402,'(참고)타워 스텟 가치'!$B$2:$L$6,K$2,0)+(VLOOKUP($F1402,'(참고)타워 스텟 가치'!$B$2:$L$6,K$2,0)*$E1402)</f>
        <v>7627.5000000000346</v>
      </c>
      <c r="L1402">
        <f>VLOOKUP($F1402,'(참고)타워 스텟 가치'!$B$2:$L$6,L$2,0)+(VLOOKUP($F1402,'(참고)타워 스텟 가치'!$B$2:$L$6,L$2,0)*$E1402)</f>
        <v>127.12500000000057</v>
      </c>
      <c r="M1402">
        <f>VLOOKUP($F1402,'(참고)타워 스텟 가치'!$B$2:$L$6,M$2,0)+(VLOOKUP($F1402,'(참고)타워 스텟 가치'!$B$2:$L$6,M$2,0)*$E1402)</f>
        <v>33.900000000000148</v>
      </c>
      <c r="N1402">
        <f>VLOOKUP($F1402,'(참고)타워 스텟 가치'!$B$2:$L$6,N$2,0)+(VLOOKUP($F1402,'(참고)타워 스텟 가치'!$B$2:$L$6,N$2,0)*$E1402)</f>
        <v>0</v>
      </c>
      <c r="O1402">
        <f>VLOOKUP($F1402,'(참고)타워 스텟 가치'!$B$2:$L$6,O$2,0)+(VLOOKUP($F1402,'(참고)타워 스텟 가치'!$B$2:$L$6,O$2,0)*$E1402)</f>
        <v>0</v>
      </c>
      <c r="P1402">
        <f>VLOOKUP($F1402,'(참고)타워 스텟 가치'!$B$2:$L$6,P$2,0)+(VLOOKUP($F1402,'(참고)타워 스텟 가치'!$B$2:$L$6,P$2,0)*$E1402)</f>
        <v>79.10000000000035</v>
      </c>
      <c r="Q1402">
        <f>SUM('스테이지별 몬스터 스텟'!H1402*'(참고)타워 스텟 가치'!$Q$17,'스테이지별 몬스터 스텟'!I1402*'(참고)타워 스텟 가치'!$R$17,'스테이지별 몬스터 스텟'!J1402*'(참고)타워 스텟 가치'!$S$17,'스테이지별 몬스터 스텟'!K1402*'(참고)타워 스텟 가치'!$T$17,'스테이지별 몬스터 스텟'!L1402*'(참고)타워 스텟 가치'!$U$17,'스테이지별 몬스터 스텟'!M1402*'(참고)타워 스텟 가치'!$V$17,'스테이지별 몬스터 스텟'!N1402*'(참고)타워 스텟 가치'!$W$17,'스테이지별 몬스터 스텟'!O1402*'(참고)타워 스텟 가치'!$X$17,'스테이지별 몬스터 스텟'!P1402*'(참고)타워 스텟 가치'!$Y$17)</f>
        <v>867587.16250000393</v>
      </c>
      <c r="R1402">
        <v>1</v>
      </c>
      <c r="S1402">
        <f>VLOOKUP($F1402,'(참고)타워 스텟 가치'!$B$7:$L$11,S$2,0)+(VLOOKUP($F1402,'(참고)타워 스텟 가치'!$B$7:$L$11,S$2,0)*$E1402)</f>
        <v>635.62500000000284</v>
      </c>
      <c r="T1402">
        <f>VLOOKUP($F1402,'(참고)타워 스텟 가치'!$B$7:$L$11,T$2,0)+(VLOOKUP($F1402,'(참고)타워 스텟 가치'!$B$7:$L$11,T$2,0)*$E1402)</f>
        <v>1144.1250000000052</v>
      </c>
      <c r="U1402">
        <f>VLOOKUP($F1402,'(참고)타워 스텟 가치'!$B$7:$L$11,U$2,0)+(VLOOKUP($F1402,'(참고)타워 스텟 가치'!$B$7:$L$11,U$2,0)*$E1402)</f>
        <v>565000.00000000256</v>
      </c>
      <c r="V1402">
        <f>VLOOKUP($F1402,'(참고)타워 스텟 가치'!$B$7:$L$11,V$2,0)+(VLOOKUP($F1402,'(참고)타워 스텟 가치'!$B$7:$L$11,V$2,0)*$E1402)</f>
        <v>7627.5000000000346</v>
      </c>
      <c r="W1402">
        <f>VLOOKUP($F1402,'(참고)타워 스텟 가치'!$B$7:$L$11,W$2,0)+(VLOOKUP($F1402,'(참고)타워 스텟 가치'!$B$7:$L$11,W$2,0)*$E1402)</f>
        <v>127.12500000000057</v>
      </c>
      <c r="X1402">
        <f>VLOOKUP($F1402,'(참고)타워 스텟 가치'!$B$7:$L$11,X$2,0)+(VLOOKUP($F1402,'(참고)타워 스텟 가치'!$B$7:$L$11,X$2,0)*$E1402)</f>
        <v>33.900000000000148</v>
      </c>
      <c r="Y1402">
        <f>VLOOKUP($F1402,'(참고)타워 스텟 가치'!$B$7:$L$11,Y$2,0)+(VLOOKUP($F1402,'(참고)타워 스텟 가치'!$B$7:$L$11,Y$2,0)*$E1402)</f>
        <v>0</v>
      </c>
      <c r="Z1402">
        <f>VLOOKUP($F1402,'(참고)타워 스텟 가치'!$B$7:$L$11,Z$2,0)+(VLOOKUP($F1402,'(참고)타워 스텟 가치'!$B$7:$L$11,Z$2,0)*$E1402)</f>
        <v>0</v>
      </c>
      <c r="AA1402">
        <f>VLOOKUP($F1402,'(참고)타워 스텟 가치'!$B$7:$L$11,AA$2,0)+(VLOOKUP($F1402,'(참고)타워 스텟 가치'!$B$7:$L$11,AA$2,0)*$E1402)</f>
        <v>79.10000000000035</v>
      </c>
      <c r="AB1402">
        <f>SUM('스테이지별 몬스터 스텟'!S1402*'(참고)타워 스텟 가치'!$Q$17,'스테이지별 몬스터 스텟'!T1402*'(참고)타워 스텟 가치'!$R$17,'스테이지별 몬스터 스텟'!U1402*'(참고)타워 스텟 가치'!$S$17,'스테이지별 몬스터 스텟'!V1402*'(참고)타워 스텟 가치'!$T$17,'스테이지별 몬스터 스텟'!W1402*'(참고)타워 스텟 가치'!$U$17,'스테이지별 몬스터 스텟'!X1402*'(참고)타워 스텟 가치'!$V$17,'스테이지별 몬스터 스텟'!Y1402*'(참고)타워 스텟 가치'!$W$17,'스테이지별 몬스터 스텟'!Z1402*'(참고)타워 스텟 가치'!$X$17,'스테이지별 몬스터 스텟'!AA1402*'(참고)타워 스텟 가치'!$Y$17)</f>
        <v>866188.78750000393</v>
      </c>
      <c r="AC1402">
        <v>2</v>
      </c>
      <c r="AD1402">
        <f>VLOOKUP($F1402,'(참고)타워 스텟 가치'!$B$12:$L$16,AD$2,0)+(VLOOKUP($F1402,'(참고)타워 스텟 가치'!$B$12:$L$16,AD$2,0)*$E1402)</f>
        <v>635.62500000000284</v>
      </c>
      <c r="AE1402">
        <f>VLOOKUP($F1402,'(참고)타워 스텟 가치'!$B$12:$L$16,AE$2,0)+(VLOOKUP($F1402,'(참고)타워 스텟 가치'!$B$12:$L$16,AE$2,0)*$E1402)</f>
        <v>762.75000000000341</v>
      </c>
      <c r="AF1402">
        <f>VLOOKUP($F1402,'(참고)타워 스텟 가치'!$B$12:$L$16,AF$2,0)+(VLOOKUP($F1402,'(참고)타워 스텟 가치'!$B$12:$L$16,AF$2,0)*$E1402)</f>
        <v>565000.00000000256</v>
      </c>
      <c r="AG1402">
        <f>VLOOKUP($F1402,'(참고)타워 스텟 가치'!$B$12:$L$16,AG$2,0)+(VLOOKUP($F1402,'(참고)타워 스텟 가치'!$B$12:$L$16,AG$2,0)*$E1402)</f>
        <v>3813.7500000000173</v>
      </c>
      <c r="AH1402">
        <f>VLOOKUP($F1402,'(참고)타워 스텟 가치'!$B$12:$L$16,AH$2,0)+(VLOOKUP($F1402,'(참고)타워 스텟 가치'!$B$12:$L$16,AH$2,0)*$E1402)</f>
        <v>127.12500000000057</v>
      </c>
      <c r="AI1402">
        <f>VLOOKUP($F1402,'(참고)타워 스텟 가치'!$B$12:$L$16,AI$2,0)+(VLOOKUP($F1402,'(참고)타워 스텟 가치'!$B$12:$L$16,AI$2,0)*$E1402)</f>
        <v>33.900000000000148</v>
      </c>
      <c r="AJ1402">
        <f>VLOOKUP($F1402,'(참고)타워 스텟 가치'!$B$12:$L$16,AJ$2,0)+(VLOOKUP($F1402,'(참고)타워 스텟 가치'!$B$12:$L$16,AJ$2,0)*$E1402)</f>
        <v>0</v>
      </c>
      <c r="AK1402">
        <f>VLOOKUP($F1402,'(참고)타워 스텟 가치'!$B$12:$L$16,AK$2,0)+(VLOOKUP($F1402,'(참고)타워 스텟 가치'!$B$12:$L$16,AK$2,0)*$E1402)</f>
        <v>0</v>
      </c>
      <c r="AL1402">
        <f>VLOOKUP($F1402,'(참고)타워 스텟 가치'!$B$12:$L$16,AL$2,0)+(VLOOKUP($F1402,'(참고)타워 스텟 가치'!$B$12:$L$16,AL$2,0)*$E1402)</f>
        <v>158.2000000000007</v>
      </c>
      <c r="AM1402">
        <f>SUM('스테이지별 몬스터 스텟'!AD1402*'(참고)타워 스텟 가치'!$Q$17,'스테이지별 몬스터 스텟'!AE1402*'(참고)타워 스텟 가치'!$R$17,'스테이지별 몬스터 스텟'!AF1402*'(참고)타워 스텟 가치'!$S$17,'스테이지별 몬스터 스텟'!AG1402*'(참고)타워 스텟 가치'!$T$17,'스테이지별 몬스터 스텟'!AH1402*'(참고)타워 스텟 가치'!$U$17,'스테이지별 몬스터 스텟'!AI1402*'(참고)타워 스텟 가치'!$V$17,'스테이지별 몬스터 스텟'!AJ1402*'(참고)타워 스텟 가치'!$W$17,'스테이지별 몬스터 스텟'!AK1402*'(참고)타워 스텟 가치'!$X$17,'스테이지별 몬스터 스텟'!AL1402*'(참고)타워 스텟 가치'!$Y$17)</f>
        <v>858147.42500000389</v>
      </c>
      <c r="AN1402">
        <v>3</v>
      </c>
    </row>
    <row r="1403" spans="3:40" x14ac:dyDescent="0.3">
      <c r="C1403">
        <v>4</v>
      </c>
      <c r="D1403">
        <f t="shared" si="65"/>
        <v>280</v>
      </c>
      <c r="E1403" s="52">
        <f>VLOOKUP(D1403,'스테이지별 난이도 설정'!B:C,2,0)</f>
        <v>112.00000000000051</v>
      </c>
      <c r="F1403" t="str">
        <f t="shared" si="66"/>
        <v>유니크</v>
      </c>
      <c r="G1403">
        <f t="shared" si="64"/>
        <v>6</v>
      </c>
      <c r="H1403">
        <f>VLOOKUP($F1403,'(참고)타워 스텟 가치'!$B$2:$L$6,H$2,0)+(VLOOKUP($F1403,'(참고)타워 스텟 가치'!$B$2:$L$6,H$2,0)*$E1403)</f>
        <v>2860.3125000000127</v>
      </c>
      <c r="I1403">
        <f>VLOOKUP($F1403,'(참고)타워 스텟 가치'!$B$2:$L$6,I$2,0)+(VLOOKUP($F1403,'(참고)타워 스텟 가치'!$B$2:$L$6,I$2,0)*$E1403)</f>
        <v>572.06250000000261</v>
      </c>
      <c r="J1403">
        <f>VLOOKUP($F1403,'(참고)타워 스텟 가치'!$B$2:$L$6,J$2,0)+(VLOOKUP($F1403,'(참고)타워 스텟 가치'!$B$2:$L$6,J$2,0)*$E1403)</f>
        <v>565000.00000000256</v>
      </c>
      <c r="K1403">
        <f>VLOOKUP($F1403,'(참고)타워 스텟 가치'!$B$2:$L$6,K$2,0)+(VLOOKUP($F1403,'(참고)타워 스텟 가치'!$B$2:$L$6,K$2,0)*$E1403)</f>
        <v>11441.250000000051</v>
      </c>
      <c r="L1403">
        <f>VLOOKUP($F1403,'(참고)타워 스텟 가치'!$B$2:$L$6,L$2,0)+(VLOOKUP($F1403,'(참고)타워 스텟 가치'!$B$2:$L$6,L$2,0)*$E1403)</f>
        <v>190.68750000000085</v>
      </c>
      <c r="M1403">
        <f>VLOOKUP($F1403,'(참고)타워 스텟 가치'!$B$2:$L$6,M$2,0)+(VLOOKUP($F1403,'(참고)타워 스텟 가치'!$B$2:$L$6,M$2,0)*$E1403)</f>
        <v>33.900000000000148</v>
      </c>
      <c r="N1403">
        <f>VLOOKUP($F1403,'(참고)타워 스텟 가치'!$B$2:$L$6,N$2,0)+(VLOOKUP($F1403,'(참고)타워 스텟 가치'!$B$2:$L$6,N$2,0)*$E1403)</f>
        <v>0</v>
      </c>
      <c r="O1403">
        <f>VLOOKUP($F1403,'(참고)타워 스텟 가치'!$B$2:$L$6,O$2,0)+(VLOOKUP($F1403,'(참고)타워 스텟 가치'!$B$2:$L$6,O$2,0)*$E1403)</f>
        <v>0</v>
      </c>
      <c r="P1403">
        <f>VLOOKUP($F1403,'(참고)타워 스텟 가치'!$B$2:$L$6,P$2,0)+(VLOOKUP($F1403,'(참고)타워 스텟 가치'!$B$2:$L$6,P$2,0)*$E1403)</f>
        <v>113.00000000000051</v>
      </c>
      <c r="Q1403">
        <f>SUM('스테이지별 몬스터 스텟'!H1403*'(참고)타워 스텟 가치'!$Q$17,'스테이지별 몬스터 스텟'!I1403*'(참고)타워 스텟 가치'!$R$17,'스테이지별 몬스터 스텟'!J1403*'(참고)타워 스텟 가치'!$S$17,'스테이지별 몬스터 스텟'!K1403*'(참고)타워 스텟 가치'!$T$17,'스테이지별 몬스터 스텟'!L1403*'(참고)타워 스텟 가치'!$U$17,'스테이지별 몬스터 스텟'!M1403*'(참고)타워 스텟 가치'!$V$17,'스테이지별 몬스터 스텟'!N1403*'(참고)타워 스텟 가치'!$W$17,'스테이지별 몬스터 스텟'!O1403*'(참고)타워 스텟 가치'!$X$17,'스테이지별 몬스터 스텟'!P1403*'(참고)타워 스텟 가치'!$Y$17)</f>
        <v>877602.49375000398</v>
      </c>
      <c r="R1403">
        <v>1</v>
      </c>
      <c r="S1403">
        <f>VLOOKUP($F1403,'(참고)타워 스텟 가치'!$B$7:$L$11,S$2,0)+(VLOOKUP($F1403,'(참고)타워 스텟 가치'!$B$7:$L$11,S$2,0)*$E1403)</f>
        <v>953.43750000000432</v>
      </c>
      <c r="T1403">
        <f>VLOOKUP($F1403,'(참고)타워 스텟 가치'!$B$7:$L$11,T$2,0)+(VLOOKUP($F1403,'(참고)타워 스텟 가치'!$B$7:$L$11,T$2,0)*$E1403)</f>
        <v>1716.1875000000077</v>
      </c>
      <c r="U1403">
        <f>VLOOKUP($F1403,'(참고)타워 스텟 가치'!$B$7:$L$11,U$2,0)+(VLOOKUP($F1403,'(참고)타워 스텟 가치'!$B$7:$L$11,U$2,0)*$E1403)</f>
        <v>565000.00000000256</v>
      </c>
      <c r="V1403">
        <f>VLOOKUP($F1403,'(참고)타워 스텟 가치'!$B$7:$L$11,V$2,0)+(VLOOKUP($F1403,'(참고)타워 스텟 가치'!$B$7:$L$11,V$2,0)*$E1403)</f>
        <v>11441.250000000051</v>
      </c>
      <c r="W1403">
        <f>VLOOKUP($F1403,'(참고)타워 스텟 가치'!$B$7:$L$11,W$2,0)+(VLOOKUP($F1403,'(참고)타워 스텟 가치'!$B$7:$L$11,W$2,0)*$E1403)</f>
        <v>190.68750000000085</v>
      </c>
      <c r="X1403">
        <f>VLOOKUP($F1403,'(참고)타워 스텟 가치'!$B$7:$L$11,X$2,0)+(VLOOKUP($F1403,'(참고)타워 스텟 가치'!$B$7:$L$11,X$2,0)*$E1403)</f>
        <v>33.900000000000148</v>
      </c>
      <c r="Y1403">
        <f>VLOOKUP($F1403,'(참고)타워 스텟 가치'!$B$7:$L$11,Y$2,0)+(VLOOKUP($F1403,'(참고)타워 스텟 가치'!$B$7:$L$11,Y$2,0)*$E1403)</f>
        <v>0</v>
      </c>
      <c r="Z1403">
        <f>VLOOKUP($F1403,'(참고)타워 스텟 가치'!$B$7:$L$11,Z$2,0)+(VLOOKUP($F1403,'(참고)타워 스텟 가치'!$B$7:$L$11,Z$2,0)*$E1403)</f>
        <v>0</v>
      </c>
      <c r="AA1403">
        <f>VLOOKUP($F1403,'(참고)타워 스텟 가치'!$B$7:$L$11,AA$2,0)+(VLOOKUP($F1403,'(참고)타워 스텟 가치'!$B$7:$L$11,AA$2,0)*$E1403)</f>
        <v>113.00000000000051</v>
      </c>
      <c r="AB1403">
        <f>SUM('스테이지별 몬스터 스텟'!S1403*'(참고)타워 스텟 가치'!$Q$17,'스테이지별 몬스터 스텟'!T1403*'(참고)타워 스텟 가치'!$R$17,'스테이지별 몬스터 스텟'!U1403*'(참고)타워 스텟 가치'!$S$17,'스테이지별 몬스터 스텟'!V1403*'(참고)타워 스텟 가치'!$T$17,'스테이지별 몬스터 스텟'!W1403*'(참고)타워 스텟 가치'!$U$17,'스테이지별 몬스터 스텟'!X1403*'(참고)타워 스텟 가치'!$V$17,'스테이지별 몬스터 스텟'!Y1403*'(참고)타워 스텟 가치'!$W$17,'스테이지별 몬스터 스텟'!Z1403*'(참고)타워 스텟 가치'!$X$17,'스테이지별 몬스터 스텟'!AA1403*'(참고)타워 스텟 가치'!$Y$17)</f>
        <v>875504.93125000398</v>
      </c>
      <c r="AC1403">
        <v>2</v>
      </c>
      <c r="AD1403">
        <f>VLOOKUP($F1403,'(참고)타워 스텟 가치'!$B$12:$L$16,AD$2,0)+(VLOOKUP($F1403,'(참고)타워 스텟 가치'!$B$12:$L$16,AD$2,0)*$E1403)</f>
        <v>953.43750000000432</v>
      </c>
      <c r="AE1403">
        <f>VLOOKUP($F1403,'(참고)타워 스텟 가치'!$B$12:$L$16,AE$2,0)+(VLOOKUP($F1403,'(참고)타워 스텟 가치'!$B$12:$L$16,AE$2,0)*$E1403)</f>
        <v>1144.1250000000052</v>
      </c>
      <c r="AF1403">
        <f>VLOOKUP($F1403,'(참고)타워 스텟 가치'!$B$12:$L$16,AF$2,0)+(VLOOKUP($F1403,'(참고)타워 스텟 가치'!$B$12:$L$16,AF$2,0)*$E1403)</f>
        <v>565000.00000000256</v>
      </c>
      <c r="AG1403">
        <f>VLOOKUP($F1403,'(참고)타워 스텟 가치'!$B$12:$L$16,AG$2,0)+(VLOOKUP($F1403,'(참고)타워 스텟 가치'!$B$12:$L$16,AG$2,0)*$E1403)</f>
        <v>5720.6250000000255</v>
      </c>
      <c r="AH1403">
        <f>VLOOKUP($F1403,'(참고)타워 스텟 가치'!$B$12:$L$16,AH$2,0)+(VLOOKUP($F1403,'(참고)타워 스텟 가치'!$B$12:$L$16,AH$2,0)*$E1403)</f>
        <v>190.68750000000085</v>
      </c>
      <c r="AI1403">
        <f>VLOOKUP($F1403,'(참고)타워 스텟 가치'!$B$12:$L$16,AI$2,0)+(VLOOKUP($F1403,'(참고)타워 스텟 가치'!$B$12:$L$16,AI$2,0)*$E1403)</f>
        <v>33.900000000000148</v>
      </c>
      <c r="AJ1403">
        <f>VLOOKUP($F1403,'(참고)타워 스텟 가치'!$B$12:$L$16,AJ$2,0)+(VLOOKUP($F1403,'(참고)타워 스텟 가치'!$B$12:$L$16,AJ$2,0)*$E1403)</f>
        <v>0</v>
      </c>
      <c r="AK1403">
        <f>VLOOKUP($F1403,'(참고)타워 스텟 가치'!$B$12:$L$16,AK$2,0)+(VLOOKUP($F1403,'(참고)타워 스텟 가치'!$B$12:$L$16,AK$2,0)*$E1403)</f>
        <v>0</v>
      </c>
      <c r="AL1403">
        <f>VLOOKUP($F1403,'(참고)타워 스텟 가치'!$B$12:$L$16,AL$2,0)+(VLOOKUP($F1403,'(참고)타워 스텟 가치'!$B$12:$L$16,AL$2,0)*$E1403)</f>
        <v>226.00000000000102</v>
      </c>
      <c r="AM1403">
        <f>SUM('스테이지별 몬스터 스텟'!AD1403*'(참고)타워 스텟 가치'!$Q$17,'스테이지별 몬스터 스텟'!AE1403*'(참고)타워 스텟 가치'!$R$17,'스테이지별 몬스터 스텟'!AF1403*'(참고)타워 스텟 가치'!$S$17,'스테이지별 몬스터 스텟'!AG1403*'(참고)타워 스텟 가치'!$T$17,'스테이지별 몬스터 스텟'!AH1403*'(참고)타워 스텟 가치'!$U$17,'스테이지별 몬스터 스텟'!AI1403*'(참고)타워 스텟 가치'!$V$17,'스테이지별 몬스터 스텟'!AJ1403*'(참고)타워 스텟 가치'!$W$17,'스테이지별 몬스터 스텟'!AK1403*'(참고)타워 스텟 가치'!$X$17,'스테이지별 몬스터 스텟'!AL1403*'(참고)타워 스텟 가치'!$Y$17)</f>
        <v>863431.58750000386</v>
      </c>
      <c r="AN1403">
        <v>3</v>
      </c>
    </row>
    <row r="1404" spans="3:40" x14ac:dyDescent="0.3">
      <c r="C1404">
        <v>5</v>
      </c>
      <c r="D1404">
        <f t="shared" si="65"/>
        <v>280</v>
      </c>
      <c r="E1404" s="52">
        <f>VLOOKUP(D1404,'스테이지별 난이도 설정'!B:C,2,0)</f>
        <v>112.00000000000051</v>
      </c>
      <c r="F1404" t="str">
        <f t="shared" si="66"/>
        <v>스페셜</v>
      </c>
      <c r="G1404">
        <f t="shared" si="64"/>
        <v>6</v>
      </c>
      <c r="H1404">
        <f>VLOOKUP($F1404,'(참고)타워 스텟 가치'!$B$2:$L$6,H$2,0)+(VLOOKUP($F1404,'(참고)타워 스텟 가치'!$B$2:$L$6,H$2,0)*$E1404)</f>
        <v>4290.4687500000191</v>
      </c>
      <c r="I1404">
        <f>VLOOKUP($F1404,'(참고)타워 스텟 가치'!$B$2:$L$6,I$2,0)+(VLOOKUP($F1404,'(참고)타워 스텟 가치'!$B$2:$L$6,I$2,0)*$E1404)</f>
        <v>858.09375000000387</v>
      </c>
      <c r="J1404">
        <f>VLOOKUP($F1404,'(참고)타워 스텟 가치'!$B$2:$L$6,J$2,0)+(VLOOKUP($F1404,'(참고)타워 스텟 가치'!$B$2:$L$6,J$2,0)*$E1404)</f>
        <v>565000.00000000256</v>
      </c>
      <c r="K1404">
        <f>VLOOKUP($F1404,'(참고)타워 스텟 가치'!$B$2:$L$6,K$2,0)+(VLOOKUP($F1404,'(참고)타워 스텟 가치'!$B$2:$L$6,K$2,0)*$E1404)</f>
        <v>17161.875000000076</v>
      </c>
      <c r="L1404">
        <f>VLOOKUP($F1404,'(참고)타워 스텟 가치'!$B$2:$L$6,L$2,0)+(VLOOKUP($F1404,'(참고)타워 스텟 가치'!$B$2:$L$6,L$2,0)*$E1404)</f>
        <v>286.03125000000131</v>
      </c>
      <c r="M1404">
        <f>VLOOKUP($F1404,'(참고)타워 스텟 가치'!$B$2:$L$6,M$2,0)+(VLOOKUP($F1404,'(참고)타워 스텟 가치'!$B$2:$L$6,M$2,0)*$E1404)</f>
        <v>33.900000000000148</v>
      </c>
      <c r="N1404">
        <f>VLOOKUP($F1404,'(참고)타워 스텟 가치'!$B$2:$L$6,N$2,0)+(VLOOKUP($F1404,'(참고)타워 스텟 가치'!$B$2:$L$6,N$2,0)*$E1404)</f>
        <v>0</v>
      </c>
      <c r="O1404">
        <f>VLOOKUP($F1404,'(참고)타워 스텟 가치'!$B$2:$L$6,O$2,0)+(VLOOKUP($F1404,'(참고)타워 스텟 가치'!$B$2:$L$6,O$2,0)*$E1404)</f>
        <v>0</v>
      </c>
      <c r="P1404">
        <f>VLOOKUP($F1404,'(참고)타워 스텟 가치'!$B$2:$L$6,P$2,0)+(VLOOKUP($F1404,'(참고)타워 스텟 가치'!$B$2:$L$6,P$2,0)*$E1404)</f>
        <v>113.00000000000051</v>
      </c>
      <c r="Q1404">
        <f>SUM('스테이지별 몬스터 스텟'!H1404*'(참고)타워 스텟 가치'!$Q$17,'스테이지별 몬스터 스텟'!I1404*'(참고)타워 스텟 가치'!$R$17,'스테이지별 몬스터 스텟'!J1404*'(참고)타워 스텟 가치'!$S$17,'스테이지별 몬스터 스텟'!K1404*'(참고)타워 스텟 가치'!$T$17,'스테이지별 몬스터 스텟'!L1404*'(참고)타워 스텟 가치'!$U$17,'스테이지별 몬스터 스텟'!M1404*'(참고)타워 스텟 가치'!$V$17,'스테이지별 몬스터 스텟'!N1404*'(참고)타워 스텟 가치'!$W$17,'스테이지별 몬스터 스텟'!O1404*'(참고)타워 스텟 가치'!$X$17,'스테이지별 몬스터 스텟'!P1404*'(참고)타워 스텟 가치'!$Y$17)</f>
        <v>892523.79062500398</v>
      </c>
      <c r="R1404">
        <v>1</v>
      </c>
      <c r="S1404">
        <f>VLOOKUP($F1404,'(참고)타워 스텟 가치'!$B$7:$L$11,S$2,0)+(VLOOKUP($F1404,'(참고)타워 스텟 가치'!$B$7:$L$11,S$2,0)*$E1404)</f>
        <v>1430.1562500000064</v>
      </c>
      <c r="T1404">
        <f>VLOOKUP($F1404,'(참고)타워 스텟 가치'!$B$7:$L$11,T$2,0)+(VLOOKUP($F1404,'(참고)타워 스텟 가치'!$B$7:$L$11,T$2,0)*$E1404)</f>
        <v>2574.2812500000118</v>
      </c>
      <c r="U1404">
        <f>VLOOKUP($F1404,'(참고)타워 스텟 가치'!$B$7:$L$11,U$2,0)+(VLOOKUP($F1404,'(참고)타워 스텟 가치'!$B$7:$L$11,U$2,0)*$E1404)</f>
        <v>565000.00000000256</v>
      </c>
      <c r="V1404">
        <f>VLOOKUP($F1404,'(참고)타워 스텟 가치'!$B$7:$L$11,V$2,0)+(VLOOKUP($F1404,'(참고)타워 스텟 가치'!$B$7:$L$11,V$2,0)*$E1404)</f>
        <v>17161.875000000076</v>
      </c>
      <c r="W1404">
        <f>VLOOKUP($F1404,'(참고)타워 스텟 가치'!$B$7:$L$11,W$2,0)+(VLOOKUP($F1404,'(참고)타워 스텟 가치'!$B$7:$L$11,W$2,0)*$E1404)</f>
        <v>286.03125000000131</v>
      </c>
      <c r="X1404">
        <f>VLOOKUP($F1404,'(참고)타워 스텟 가치'!$B$7:$L$11,X$2,0)+(VLOOKUP($F1404,'(참고)타워 스텟 가치'!$B$7:$L$11,X$2,0)*$E1404)</f>
        <v>33.900000000000148</v>
      </c>
      <c r="Y1404">
        <f>VLOOKUP($F1404,'(참고)타워 스텟 가치'!$B$7:$L$11,Y$2,0)+(VLOOKUP($F1404,'(참고)타워 스텟 가치'!$B$7:$L$11,Y$2,0)*$E1404)</f>
        <v>0</v>
      </c>
      <c r="Z1404">
        <f>VLOOKUP($F1404,'(참고)타워 스텟 가치'!$B$7:$L$11,Z$2,0)+(VLOOKUP($F1404,'(참고)타워 스텟 가치'!$B$7:$L$11,Z$2,0)*$E1404)</f>
        <v>0</v>
      </c>
      <c r="AA1404">
        <f>VLOOKUP($F1404,'(참고)타워 스텟 가치'!$B$7:$L$11,AA$2,0)+(VLOOKUP($F1404,'(참고)타워 스텟 가치'!$B$7:$L$11,AA$2,0)*$E1404)</f>
        <v>113.00000000000051</v>
      </c>
      <c r="AB1404">
        <f>SUM('스테이지별 몬스터 스텟'!S1404*'(참고)타워 스텟 가치'!$Q$17,'스테이지별 몬스터 스텟'!T1404*'(참고)타워 스텟 가치'!$R$17,'스테이지별 몬스터 스텟'!U1404*'(참고)타워 스텟 가치'!$S$17,'스테이지별 몬스터 스텟'!V1404*'(참고)타워 스텟 가치'!$T$17,'스테이지별 몬스터 스텟'!W1404*'(참고)타워 스텟 가치'!$U$17,'스테이지별 몬스터 스텟'!X1404*'(참고)타워 스텟 가치'!$V$17,'스테이지별 몬스터 스텟'!Y1404*'(참고)타워 스텟 가치'!$W$17,'스테이지별 몬스터 스텟'!Z1404*'(참고)타워 스텟 가치'!$X$17,'스테이지별 몬스터 스텟'!AA1404*'(참고)타워 스텟 가치'!$Y$17)</f>
        <v>889377.44687500398</v>
      </c>
      <c r="AC1404">
        <v>2</v>
      </c>
      <c r="AD1404">
        <f>VLOOKUP($F1404,'(참고)타워 스텟 가치'!$B$12:$L$16,AD$2,0)+(VLOOKUP($F1404,'(참고)타워 스텟 가치'!$B$12:$L$16,AD$2,0)*$E1404)</f>
        <v>1430.1562500000064</v>
      </c>
      <c r="AE1404">
        <f>VLOOKUP($F1404,'(참고)타워 스텟 가치'!$B$12:$L$16,AE$2,0)+(VLOOKUP($F1404,'(참고)타워 스텟 가치'!$B$12:$L$16,AE$2,0)*$E1404)</f>
        <v>1716.1875000000077</v>
      </c>
      <c r="AF1404">
        <f>VLOOKUP($F1404,'(참고)타워 스텟 가치'!$B$12:$L$16,AF$2,0)+(VLOOKUP($F1404,'(참고)타워 스텟 가치'!$B$12:$L$16,AF$2,0)*$E1404)</f>
        <v>565000.00000000256</v>
      </c>
      <c r="AG1404">
        <f>VLOOKUP($F1404,'(참고)타워 스텟 가치'!$B$12:$L$16,AG$2,0)+(VLOOKUP($F1404,'(참고)타워 스텟 가치'!$B$12:$L$16,AG$2,0)*$E1404)</f>
        <v>8580.9375000000382</v>
      </c>
      <c r="AH1404">
        <f>VLOOKUP($F1404,'(참고)타워 스텟 가치'!$B$12:$L$16,AH$2,0)+(VLOOKUP($F1404,'(참고)타워 스텟 가치'!$B$12:$L$16,AH$2,0)*$E1404)</f>
        <v>286.03125000000131</v>
      </c>
      <c r="AI1404">
        <f>VLOOKUP($F1404,'(참고)타워 스텟 가치'!$B$12:$L$16,AI$2,0)+(VLOOKUP($F1404,'(참고)타워 스텟 가치'!$B$12:$L$16,AI$2,0)*$E1404)</f>
        <v>33.900000000000148</v>
      </c>
      <c r="AJ1404">
        <f>VLOOKUP($F1404,'(참고)타워 스텟 가치'!$B$12:$L$16,AJ$2,0)+(VLOOKUP($F1404,'(참고)타워 스텟 가치'!$B$12:$L$16,AJ$2,0)*$E1404)</f>
        <v>0</v>
      </c>
      <c r="AK1404">
        <f>VLOOKUP($F1404,'(참고)타워 스텟 가치'!$B$12:$L$16,AK$2,0)+(VLOOKUP($F1404,'(참고)타워 스텟 가치'!$B$12:$L$16,AK$2,0)*$E1404)</f>
        <v>0</v>
      </c>
      <c r="AL1404">
        <f>VLOOKUP($F1404,'(참고)타워 스텟 가치'!$B$12:$L$16,AL$2,0)+(VLOOKUP($F1404,'(참고)타워 스텟 가치'!$B$12:$L$16,AL$2,0)*$E1404)</f>
        <v>226.00000000000102</v>
      </c>
      <c r="AM1404">
        <f>SUM('스테이지별 몬스터 스텟'!AD1404*'(참고)타워 스텟 가치'!$Q$17,'스테이지별 몬스터 스텟'!AE1404*'(참고)타워 스텟 가치'!$R$17,'스테이지별 몬스터 스텟'!AF1404*'(참고)타워 스텟 가치'!$S$17,'스테이지별 몬스터 스텟'!AG1404*'(참고)타워 스텟 가치'!$T$17,'스테이지별 몬스터 스텟'!AH1404*'(참고)타워 스텟 가치'!$U$17,'스테이지별 몬스터 스텟'!AI1404*'(참고)타워 스텟 가치'!$V$17,'스테이지별 몬스터 스텟'!AJ1404*'(참고)타워 스텟 가치'!$W$17,'스테이지별 몬스터 스텟'!AK1404*'(참고)타워 스텟 가치'!$X$17,'스테이지별 몬스터 스텟'!AL1404*'(참고)타워 스텟 가치'!$Y$17)</f>
        <v>871154.43125000398</v>
      </c>
      <c r="AN1404">
        <v>3</v>
      </c>
    </row>
    <row r="1405" spans="3:40" x14ac:dyDescent="0.3">
      <c r="C1405">
        <v>1</v>
      </c>
      <c r="D1405">
        <f t="shared" si="65"/>
        <v>281</v>
      </c>
      <c r="E1405" s="52">
        <f>VLOOKUP(D1405,'스테이지별 난이도 설정'!B:C,2,0)</f>
        <v>112.40000000000052</v>
      </c>
      <c r="F1405" t="str">
        <f t="shared" si="66"/>
        <v>일반</v>
      </c>
      <c r="G1405">
        <f t="shared" si="64"/>
        <v>6</v>
      </c>
      <c r="H1405">
        <f>VLOOKUP($F1405,'(참고)타워 스텟 가치'!$B$2:$L$6,H$2,0)+(VLOOKUP($F1405,'(참고)타워 스텟 가치'!$B$2:$L$6,H$2,0)*$E1405)</f>
        <v>850.50000000000387</v>
      </c>
      <c r="I1405">
        <f>VLOOKUP($F1405,'(참고)타워 스텟 가치'!$B$2:$L$6,I$2,0)+(VLOOKUP($F1405,'(참고)타워 스텟 가치'!$B$2:$L$6,I$2,0)*$E1405)</f>
        <v>170.10000000000076</v>
      </c>
      <c r="J1405">
        <f>VLOOKUP($F1405,'(참고)타워 스텟 가치'!$B$2:$L$6,J$2,0)+(VLOOKUP($F1405,'(참고)타워 스텟 가치'!$B$2:$L$6,J$2,0)*$E1405)</f>
        <v>567000.00000000256</v>
      </c>
      <c r="K1405">
        <f>VLOOKUP($F1405,'(참고)타워 스텟 가치'!$B$2:$L$6,K$2,0)+(VLOOKUP($F1405,'(참고)타워 스텟 가치'!$B$2:$L$6,K$2,0)*$E1405)</f>
        <v>3402.0000000000155</v>
      </c>
      <c r="L1405">
        <f>VLOOKUP($F1405,'(참고)타워 스텟 가치'!$B$2:$L$6,L$2,0)+(VLOOKUP($F1405,'(참고)타워 스텟 가치'!$B$2:$L$6,L$2,0)*$E1405)</f>
        <v>56.700000000000259</v>
      </c>
      <c r="M1405">
        <f>VLOOKUP($F1405,'(참고)타워 스텟 가치'!$B$2:$L$6,M$2,0)+(VLOOKUP($F1405,'(참고)타워 스텟 가치'!$B$2:$L$6,M$2,0)*$E1405)</f>
        <v>34.020000000000152</v>
      </c>
      <c r="N1405">
        <f>VLOOKUP($F1405,'(참고)타워 스텟 가치'!$B$2:$L$6,N$2,0)+(VLOOKUP($F1405,'(참고)타워 스텟 가치'!$B$2:$L$6,N$2,0)*$E1405)</f>
        <v>0</v>
      </c>
      <c r="O1405">
        <f>VLOOKUP($F1405,'(참고)타워 스텟 가치'!$B$2:$L$6,O$2,0)+(VLOOKUP($F1405,'(참고)타워 스텟 가치'!$B$2:$L$6,O$2,0)*$E1405)</f>
        <v>0</v>
      </c>
      <c r="P1405">
        <f>VLOOKUP($F1405,'(참고)타워 스텟 가치'!$B$2:$L$6,P$2,0)+(VLOOKUP($F1405,'(참고)타워 스텟 가치'!$B$2:$L$6,P$2,0)*$E1405)</f>
        <v>79.380000000000365</v>
      </c>
      <c r="Q1405">
        <f>SUM('스테이지별 몬스터 스텟'!H1405*'(참고)타워 스텟 가치'!$Q$17,'스테이지별 몬스터 스텟'!I1405*'(참고)타워 스텟 가치'!$R$17,'스테이지별 몬스터 스텟'!J1405*'(참고)타워 스텟 가치'!$S$17,'스테이지별 몬스터 스텟'!K1405*'(참고)타워 스텟 가치'!$T$17,'스테이지별 몬스터 스텟'!L1405*'(참고)타워 스텟 가치'!$U$17,'스테이지별 몬스터 스텟'!M1405*'(참고)타워 스텟 가치'!$V$17,'스테이지별 몬스터 스텟'!N1405*'(참고)타워 스텟 가치'!$W$17,'스테이지별 몬스터 스텟'!O1405*'(참고)타워 스텟 가치'!$X$17,'스테이지별 몬스터 스텟'!P1405*'(참고)타워 스텟 가치'!$Y$17)</f>
        <v>859566.33000000392</v>
      </c>
      <c r="R1405">
        <v>1</v>
      </c>
      <c r="S1405">
        <f>VLOOKUP($F1405,'(참고)타워 스텟 가치'!$B$7:$L$11,S$2,0)+(VLOOKUP($F1405,'(참고)타워 스텟 가치'!$B$7:$L$11,S$2,0)*$E1405)</f>
        <v>283.50000000000131</v>
      </c>
      <c r="T1405">
        <f>VLOOKUP($F1405,'(참고)타워 스텟 가치'!$B$7:$L$11,T$2,0)+(VLOOKUP($F1405,'(참고)타워 스텟 가치'!$B$7:$L$11,T$2,0)*$E1405)</f>
        <v>510.30000000000234</v>
      </c>
      <c r="U1405">
        <f>VLOOKUP($F1405,'(참고)타워 스텟 가치'!$B$7:$L$11,U$2,0)+(VLOOKUP($F1405,'(참고)타워 스텟 가치'!$B$7:$L$11,U$2,0)*$E1405)</f>
        <v>567000.00000000256</v>
      </c>
      <c r="V1405">
        <f>VLOOKUP($F1405,'(참고)타워 스텟 가치'!$B$7:$L$11,V$2,0)+(VLOOKUP($F1405,'(참고)타워 스텟 가치'!$B$7:$L$11,V$2,0)*$E1405)</f>
        <v>3402.0000000000155</v>
      </c>
      <c r="W1405">
        <f>VLOOKUP($F1405,'(참고)타워 스텟 가치'!$B$7:$L$11,W$2,0)+(VLOOKUP($F1405,'(참고)타워 스텟 가치'!$B$7:$L$11,W$2,0)*$E1405)</f>
        <v>56.700000000000259</v>
      </c>
      <c r="X1405">
        <f>VLOOKUP($F1405,'(참고)타워 스텟 가치'!$B$7:$L$11,X$2,0)+(VLOOKUP($F1405,'(참고)타워 스텟 가치'!$B$7:$L$11,X$2,0)*$E1405)</f>
        <v>34.020000000000152</v>
      </c>
      <c r="Y1405">
        <f>VLOOKUP($F1405,'(참고)타워 스텟 가치'!$B$7:$L$11,Y$2,0)+(VLOOKUP($F1405,'(참고)타워 스텟 가치'!$B$7:$L$11,Y$2,0)*$E1405)</f>
        <v>0</v>
      </c>
      <c r="Z1405">
        <f>VLOOKUP($F1405,'(참고)타워 스텟 가치'!$B$7:$L$11,Z$2,0)+(VLOOKUP($F1405,'(참고)타워 스텟 가치'!$B$7:$L$11,Z$2,0)*$E1405)</f>
        <v>0</v>
      </c>
      <c r="AA1405">
        <f>VLOOKUP($F1405,'(참고)타워 스텟 가치'!$B$7:$L$11,AA$2,0)+(VLOOKUP($F1405,'(참고)타워 스텟 가치'!$B$7:$L$11,AA$2,0)*$E1405)</f>
        <v>79.380000000000365</v>
      </c>
      <c r="AB1405">
        <f>SUM('스테이지별 몬스터 스텟'!S1405*'(참고)타워 스텟 가치'!$Q$17,'스테이지별 몬스터 스텟'!T1405*'(참고)타워 스텟 가치'!$R$17,'스테이지별 몬스터 스텟'!U1405*'(참고)타워 스텟 가치'!$S$17,'스테이지별 몬스터 스텟'!V1405*'(참고)타워 스텟 가치'!$T$17,'스테이지별 몬스터 스텟'!W1405*'(참고)타워 스텟 가치'!$U$17,'스테이지별 몬스터 스텟'!X1405*'(참고)타워 스텟 가치'!$V$17,'스테이지별 몬스터 스텟'!Y1405*'(참고)타워 스텟 가치'!$W$17,'스테이지별 몬스터 스텟'!Z1405*'(참고)타워 스텟 가치'!$X$17,'스테이지별 몬스터 스텟'!AA1405*'(참고)타워 스텟 가치'!$Y$17)</f>
        <v>858942.63000000385</v>
      </c>
      <c r="AC1405">
        <v>2</v>
      </c>
      <c r="AD1405">
        <f>VLOOKUP($F1405,'(참고)타워 스텟 가치'!$B$12:$L$16,AD$2,0)+(VLOOKUP($F1405,'(참고)타워 스텟 가치'!$B$12:$L$16,AD$2,0)*$E1405)</f>
        <v>283.50000000000131</v>
      </c>
      <c r="AE1405">
        <f>VLOOKUP($F1405,'(참고)타워 스텟 가치'!$B$12:$L$16,AE$2,0)+(VLOOKUP($F1405,'(참고)타워 스텟 가치'!$B$12:$L$16,AE$2,0)*$E1405)</f>
        <v>340.20000000000152</v>
      </c>
      <c r="AF1405">
        <f>VLOOKUP($F1405,'(참고)타워 스텟 가치'!$B$12:$L$16,AF$2,0)+(VLOOKUP($F1405,'(참고)타워 스텟 가치'!$B$12:$L$16,AF$2,0)*$E1405)</f>
        <v>567000.00000000256</v>
      </c>
      <c r="AG1405">
        <f>VLOOKUP($F1405,'(참고)타워 스텟 가치'!$B$12:$L$16,AG$2,0)+(VLOOKUP($F1405,'(참고)타워 스텟 가치'!$B$12:$L$16,AG$2,0)*$E1405)</f>
        <v>1701.0000000000077</v>
      </c>
      <c r="AH1405">
        <f>VLOOKUP($F1405,'(참고)타워 스텟 가치'!$B$12:$L$16,AH$2,0)+(VLOOKUP($F1405,'(참고)타워 스텟 가치'!$B$12:$L$16,AH$2,0)*$E1405)</f>
        <v>56.700000000000259</v>
      </c>
      <c r="AI1405">
        <f>VLOOKUP($F1405,'(참고)타워 스텟 가치'!$B$12:$L$16,AI$2,0)+(VLOOKUP($F1405,'(참고)타워 스텟 가치'!$B$12:$L$16,AI$2,0)*$E1405)</f>
        <v>34.020000000000152</v>
      </c>
      <c r="AJ1405">
        <f>VLOOKUP($F1405,'(참고)타워 스텟 가치'!$B$12:$L$16,AJ$2,0)+(VLOOKUP($F1405,'(참고)타워 스텟 가치'!$B$12:$L$16,AJ$2,0)*$E1405)</f>
        <v>0</v>
      </c>
      <c r="AK1405">
        <f>VLOOKUP($F1405,'(참고)타워 스텟 가치'!$B$12:$L$16,AK$2,0)+(VLOOKUP($F1405,'(참고)타워 스텟 가치'!$B$12:$L$16,AK$2,0)*$E1405)</f>
        <v>0</v>
      </c>
      <c r="AL1405">
        <f>VLOOKUP($F1405,'(참고)타워 스텟 가치'!$B$12:$L$16,AL$2,0)+(VLOOKUP($F1405,'(참고)타워 스텟 가치'!$B$12:$L$16,AL$2,0)*$E1405)</f>
        <v>158.76000000000073</v>
      </c>
      <c r="AM1405">
        <f>SUM('스테이지별 몬스터 스텟'!AD1405*'(참고)타워 스텟 가치'!$Q$17,'스테이지별 몬스터 스텟'!AE1405*'(참고)타워 스텟 가치'!$R$17,'스테이지별 몬스터 스텟'!AF1405*'(참고)타워 스텟 가치'!$S$17,'스테이지별 몬스터 스텟'!AG1405*'(참고)타워 스텟 가치'!$T$17,'스테이지별 몬스터 스텟'!AH1405*'(참고)타워 스텟 가치'!$U$17,'스테이지별 몬스터 스텟'!AI1405*'(참고)타워 스텟 가치'!$V$17,'스테이지별 몬스터 스텟'!AJ1405*'(참고)타워 스텟 가치'!$W$17,'스테이지별 몬스터 스텟'!AK1405*'(참고)타워 스텟 가치'!$X$17,'스테이지별 몬스터 스텟'!AL1405*'(참고)타워 스텟 가치'!$Y$17)</f>
        <v>855444.24000000395</v>
      </c>
      <c r="AN1405">
        <v>3</v>
      </c>
    </row>
    <row r="1406" spans="3:40" x14ac:dyDescent="0.3">
      <c r="C1406">
        <v>2</v>
      </c>
      <c r="D1406">
        <f t="shared" si="65"/>
        <v>281</v>
      </c>
      <c r="E1406" s="52">
        <f>VLOOKUP(D1406,'스테이지별 난이도 설정'!B:C,2,0)</f>
        <v>112.40000000000052</v>
      </c>
      <c r="F1406" t="str">
        <f t="shared" si="66"/>
        <v>레어</v>
      </c>
      <c r="G1406">
        <f t="shared" si="64"/>
        <v>6</v>
      </c>
      <c r="H1406">
        <f>VLOOKUP($F1406,'(참고)타워 스텟 가치'!$B$2:$L$6,H$2,0)+(VLOOKUP($F1406,'(참고)타워 스텟 가치'!$B$2:$L$6,H$2,0)*$E1406)</f>
        <v>1275.7500000000059</v>
      </c>
      <c r="I1406">
        <f>VLOOKUP($F1406,'(참고)타워 스텟 가치'!$B$2:$L$6,I$2,0)+(VLOOKUP($F1406,'(참고)타워 스텟 가치'!$B$2:$L$6,I$2,0)*$E1406)</f>
        <v>255.15000000000117</v>
      </c>
      <c r="J1406">
        <f>VLOOKUP($F1406,'(참고)타워 스텟 가치'!$B$2:$L$6,J$2,0)+(VLOOKUP($F1406,'(참고)타워 스텟 가치'!$B$2:$L$6,J$2,0)*$E1406)</f>
        <v>567000.00000000256</v>
      </c>
      <c r="K1406">
        <f>VLOOKUP($F1406,'(참고)타워 스텟 가치'!$B$2:$L$6,K$2,0)+(VLOOKUP($F1406,'(참고)타워 스텟 가치'!$B$2:$L$6,K$2,0)*$E1406)</f>
        <v>5103.0000000000236</v>
      </c>
      <c r="L1406">
        <f>VLOOKUP($F1406,'(참고)타워 스텟 가치'!$B$2:$L$6,L$2,0)+(VLOOKUP($F1406,'(참고)타워 스텟 가치'!$B$2:$L$6,L$2,0)*$E1406)</f>
        <v>85.050000000000381</v>
      </c>
      <c r="M1406">
        <f>VLOOKUP($F1406,'(참고)타워 스텟 가치'!$B$2:$L$6,M$2,0)+(VLOOKUP($F1406,'(참고)타워 스텟 가치'!$B$2:$L$6,M$2,0)*$E1406)</f>
        <v>34.020000000000152</v>
      </c>
      <c r="N1406">
        <f>VLOOKUP($F1406,'(참고)타워 스텟 가치'!$B$2:$L$6,N$2,0)+(VLOOKUP($F1406,'(참고)타워 스텟 가치'!$B$2:$L$6,N$2,0)*$E1406)</f>
        <v>0</v>
      </c>
      <c r="O1406">
        <f>VLOOKUP($F1406,'(참고)타워 스텟 가치'!$B$2:$L$6,O$2,0)+(VLOOKUP($F1406,'(참고)타워 스텟 가치'!$B$2:$L$6,O$2,0)*$E1406)</f>
        <v>0</v>
      </c>
      <c r="P1406">
        <f>VLOOKUP($F1406,'(참고)타워 스텟 가치'!$B$2:$L$6,P$2,0)+(VLOOKUP($F1406,'(참고)타워 스텟 가치'!$B$2:$L$6,P$2,0)*$E1406)</f>
        <v>79.380000000000365</v>
      </c>
      <c r="Q1406">
        <f>SUM('스테이지별 몬스터 스텟'!H1406*'(참고)타워 스텟 가치'!$Q$17,'스테이지별 몬스터 스텟'!I1406*'(참고)타워 스텟 가치'!$R$17,'스테이지별 몬스터 스텟'!J1406*'(참고)타워 스텟 가치'!$S$17,'스테이지별 몬스터 스텟'!K1406*'(참고)타워 스텟 가치'!$T$17,'스테이지별 몬스터 스텟'!L1406*'(참고)타워 스텟 가치'!$U$17,'스테이지별 몬스터 스텟'!M1406*'(참고)타워 스텟 가치'!$V$17,'스테이지별 몬스터 스텟'!N1406*'(참고)타워 스텟 가치'!$W$17,'스테이지별 몬스터 스텟'!O1406*'(참고)타워 스텟 가치'!$X$17,'스테이지별 몬스터 스텟'!P1406*'(참고)타워 스텟 가치'!$Y$17)</f>
        <v>864003.10500000382</v>
      </c>
      <c r="R1406">
        <v>1</v>
      </c>
      <c r="S1406">
        <f>VLOOKUP($F1406,'(참고)타워 스텟 가치'!$B$7:$L$11,S$2,0)+(VLOOKUP($F1406,'(참고)타워 스텟 가치'!$B$7:$L$11,S$2,0)*$E1406)</f>
        <v>425.25000000000193</v>
      </c>
      <c r="T1406">
        <f>VLOOKUP($F1406,'(참고)타워 스텟 가치'!$B$7:$L$11,T$2,0)+(VLOOKUP($F1406,'(참고)타워 스텟 가치'!$B$7:$L$11,T$2,0)*$E1406)</f>
        <v>765.45000000000346</v>
      </c>
      <c r="U1406">
        <f>VLOOKUP($F1406,'(참고)타워 스텟 가치'!$B$7:$L$11,U$2,0)+(VLOOKUP($F1406,'(참고)타워 스텟 가치'!$B$7:$L$11,U$2,0)*$E1406)</f>
        <v>567000.00000000256</v>
      </c>
      <c r="V1406">
        <f>VLOOKUP($F1406,'(참고)타워 스텟 가치'!$B$7:$L$11,V$2,0)+(VLOOKUP($F1406,'(참고)타워 스텟 가치'!$B$7:$L$11,V$2,0)*$E1406)</f>
        <v>5103.0000000000236</v>
      </c>
      <c r="W1406">
        <f>VLOOKUP($F1406,'(참고)타워 스텟 가치'!$B$7:$L$11,W$2,0)+(VLOOKUP($F1406,'(참고)타워 스텟 가치'!$B$7:$L$11,W$2,0)*$E1406)</f>
        <v>85.050000000000381</v>
      </c>
      <c r="X1406">
        <f>VLOOKUP($F1406,'(참고)타워 스텟 가치'!$B$7:$L$11,X$2,0)+(VLOOKUP($F1406,'(참고)타워 스텟 가치'!$B$7:$L$11,X$2,0)*$E1406)</f>
        <v>34.020000000000152</v>
      </c>
      <c r="Y1406">
        <f>VLOOKUP($F1406,'(참고)타워 스텟 가치'!$B$7:$L$11,Y$2,0)+(VLOOKUP($F1406,'(참고)타워 스텟 가치'!$B$7:$L$11,Y$2,0)*$E1406)</f>
        <v>0</v>
      </c>
      <c r="Z1406">
        <f>VLOOKUP($F1406,'(참고)타워 스텟 가치'!$B$7:$L$11,Z$2,0)+(VLOOKUP($F1406,'(참고)타워 스텟 가치'!$B$7:$L$11,Z$2,0)*$E1406)</f>
        <v>0</v>
      </c>
      <c r="AA1406">
        <f>VLOOKUP($F1406,'(참고)타워 스텟 가치'!$B$7:$L$11,AA$2,0)+(VLOOKUP($F1406,'(참고)타워 스텟 가치'!$B$7:$L$11,AA$2,0)*$E1406)</f>
        <v>79.380000000000365</v>
      </c>
      <c r="AB1406">
        <f>SUM('스테이지별 몬스터 스텟'!S1406*'(참고)타워 스텟 가치'!$Q$17,'스테이지별 몬스터 스텟'!T1406*'(참고)타워 스텟 가치'!$R$17,'스테이지별 몬스터 스텟'!U1406*'(참고)타워 스텟 가치'!$S$17,'스테이지별 몬스터 스텟'!V1406*'(참고)타워 스텟 가치'!$T$17,'스테이지별 몬스터 스텟'!W1406*'(참고)타워 스텟 가치'!$U$17,'스테이지별 몬스터 스텟'!X1406*'(참고)타워 스텟 가치'!$V$17,'스테이지별 몬스터 스텟'!Y1406*'(참고)타워 스텟 가치'!$W$17,'스테이지별 몬스터 스텟'!Z1406*'(참고)타워 스텟 가치'!$X$17,'스테이지별 몬스터 스텟'!AA1406*'(참고)타워 스텟 가치'!$Y$17)</f>
        <v>863067.55500000389</v>
      </c>
      <c r="AC1406">
        <v>2</v>
      </c>
      <c r="AD1406">
        <f>VLOOKUP($F1406,'(참고)타워 스텟 가치'!$B$12:$L$16,AD$2,0)+(VLOOKUP($F1406,'(참고)타워 스텟 가치'!$B$12:$L$16,AD$2,0)*$E1406)</f>
        <v>425.25000000000193</v>
      </c>
      <c r="AE1406">
        <f>VLOOKUP($F1406,'(참고)타워 스텟 가치'!$B$12:$L$16,AE$2,0)+(VLOOKUP($F1406,'(참고)타워 스텟 가치'!$B$12:$L$16,AE$2,0)*$E1406)</f>
        <v>510.30000000000234</v>
      </c>
      <c r="AF1406">
        <f>VLOOKUP($F1406,'(참고)타워 스텟 가치'!$B$12:$L$16,AF$2,0)+(VLOOKUP($F1406,'(참고)타워 스텟 가치'!$B$12:$L$16,AF$2,0)*$E1406)</f>
        <v>567000.00000000256</v>
      </c>
      <c r="AG1406">
        <f>VLOOKUP($F1406,'(참고)타워 스텟 가치'!$B$12:$L$16,AG$2,0)+(VLOOKUP($F1406,'(참고)타워 스텟 가치'!$B$12:$L$16,AG$2,0)*$E1406)</f>
        <v>2551.5000000000118</v>
      </c>
      <c r="AH1406">
        <f>VLOOKUP($F1406,'(참고)타워 스텟 가치'!$B$12:$L$16,AH$2,0)+(VLOOKUP($F1406,'(참고)타워 스텟 가치'!$B$12:$L$16,AH$2,0)*$E1406)</f>
        <v>85.050000000000381</v>
      </c>
      <c r="AI1406">
        <f>VLOOKUP($F1406,'(참고)타워 스텟 가치'!$B$12:$L$16,AI$2,0)+(VLOOKUP($F1406,'(참고)타워 스텟 가치'!$B$12:$L$16,AI$2,0)*$E1406)</f>
        <v>34.020000000000152</v>
      </c>
      <c r="AJ1406">
        <f>VLOOKUP($F1406,'(참고)타워 스텟 가치'!$B$12:$L$16,AJ$2,0)+(VLOOKUP($F1406,'(참고)타워 스텟 가치'!$B$12:$L$16,AJ$2,0)*$E1406)</f>
        <v>0</v>
      </c>
      <c r="AK1406">
        <f>VLOOKUP($F1406,'(참고)타워 스텟 가치'!$B$12:$L$16,AK$2,0)+(VLOOKUP($F1406,'(참고)타워 스텟 가치'!$B$12:$L$16,AK$2,0)*$E1406)</f>
        <v>0</v>
      </c>
      <c r="AL1406">
        <f>VLOOKUP($F1406,'(참고)타워 스텟 가치'!$B$12:$L$16,AL$2,0)+(VLOOKUP($F1406,'(참고)타워 스텟 가치'!$B$12:$L$16,AL$2,0)*$E1406)</f>
        <v>158.76000000000073</v>
      </c>
      <c r="AM1406">
        <f>SUM('스테이지별 몬스터 스텟'!AD1406*'(참고)타워 스텟 가치'!$Q$17,'스테이지별 몬스터 스텟'!AE1406*'(참고)타워 스텟 가치'!$R$17,'스테이지별 몬스터 스텟'!AF1406*'(참고)타워 스텟 가치'!$S$17,'스테이지별 몬스터 스텟'!AG1406*'(참고)타워 스텟 가치'!$T$17,'스테이지별 몬스터 스텟'!AH1406*'(참고)타워 스텟 가치'!$U$17,'스테이지별 몬스터 스텟'!AI1406*'(참고)타워 스텟 가치'!$V$17,'스테이지별 몬스터 스텟'!AJ1406*'(참고)타워 스텟 가치'!$W$17,'스테이지별 몬스터 스텟'!AK1406*'(참고)타워 스텟 가치'!$X$17,'스테이지별 몬스터 스텟'!AL1406*'(참고)타워 스텟 가치'!$Y$17)</f>
        <v>857740.59000000381</v>
      </c>
      <c r="AN1406">
        <v>3</v>
      </c>
    </row>
    <row r="1407" spans="3:40" x14ac:dyDescent="0.3">
      <c r="C1407">
        <v>3</v>
      </c>
      <c r="D1407">
        <f t="shared" si="65"/>
        <v>281</v>
      </c>
      <c r="E1407" s="52">
        <f>VLOOKUP(D1407,'스테이지별 난이도 설정'!B:C,2,0)</f>
        <v>112.40000000000052</v>
      </c>
      <c r="F1407" t="str">
        <f t="shared" si="66"/>
        <v>에픽</v>
      </c>
      <c r="G1407">
        <f t="shared" si="64"/>
        <v>6</v>
      </c>
      <c r="H1407">
        <f>VLOOKUP($F1407,'(참고)타워 스텟 가치'!$B$2:$L$6,H$2,0)+(VLOOKUP($F1407,'(참고)타워 스텟 가치'!$B$2:$L$6,H$2,0)*$E1407)</f>
        <v>1913.6250000000086</v>
      </c>
      <c r="I1407">
        <f>VLOOKUP($F1407,'(참고)타워 스텟 가치'!$B$2:$L$6,I$2,0)+(VLOOKUP($F1407,'(참고)타워 스텟 가치'!$B$2:$L$6,I$2,0)*$E1407)</f>
        <v>382.72500000000173</v>
      </c>
      <c r="J1407">
        <f>VLOOKUP($F1407,'(참고)타워 스텟 가치'!$B$2:$L$6,J$2,0)+(VLOOKUP($F1407,'(참고)타워 스텟 가치'!$B$2:$L$6,J$2,0)*$E1407)</f>
        <v>567000.00000000256</v>
      </c>
      <c r="K1407">
        <f>VLOOKUP($F1407,'(참고)타워 스텟 가치'!$B$2:$L$6,K$2,0)+(VLOOKUP($F1407,'(참고)타워 스텟 가치'!$B$2:$L$6,K$2,0)*$E1407)</f>
        <v>7654.5000000000346</v>
      </c>
      <c r="L1407">
        <f>VLOOKUP($F1407,'(참고)타워 스텟 가치'!$B$2:$L$6,L$2,0)+(VLOOKUP($F1407,'(참고)타워 스텟 가치'!$B$2:$L$6,L$2,0)*$E1407)</f>
        <v>127.57500000000059</v>
      </c>
      <c r="M1407">
        <f>VLOOKUP($F1407,'(참고)타워 스텟 가치'!$B$2:$L$6,M$2,0)+(VLOOKUP($F1407,'(참고)타워 스텟 가치'!$B$2:$L$6,M$2,0)*$E1407)</f>
        <v>34.020000000000152</v>
      </c>
      <c r="N1407">
        <f>VLOOKUP($F1407,'(참고)타워 스텟 가치'!$B$2:$L$6,N$2,0)+(VLOOKUP($F1407,'(참고)타워 스텟 가치'!$B$2:$L$6,N$2,0)*$E1407)</f>
        <v>0</v>
      </c>
      <c r="O1407">
        <f>VLOOKUP($F1407,'(참고)타워 스텟 가치'!$B$2:$L$6,O$2,0)+(VLOOKUP($F1407,'(참고)타워 스텟 가치'!$B$2:$L$6,O$2,0)*$E1407)</f>
        <v>0</v>
      </c>
      <c r="P1407">
        <f>VLOOKUP($F1407,'(참고)타워 스텟 가치'!$B$2:$L$6,P$2,0)+(VLOOKUP($F1407,'(참고)타워 스텟 가치'!$B$2:$L$6,P$2,0)*$E1407)</f>
        <v>79.380000000000365</v>
      </c>
      <c r="Q1407">
        <f>SUM('스테이지별 몬스터 스텟'!H1407*'(참고)타워 스텟 가치'!$Q$17,'스테이지별 몬스터 스텟'!I1407*'(참고)타워 스텟 가치'!$R$17,'스테이지별 몬스터 스텟'!J1407*'(참고)타워 스텟 가치'!$S$17,'스테이지별 몬스터 스텟'!K1407*'(참고)타워 스텟 가치'!$T$17,'스테이지별 몬스터 스텟'!L1407*'(참고)타워 스텟 가치'!$U$17,'스테이지별 몬스터 스텟'!M1407*'(참고)타워 스텟 가치'!$V$17,'스테이지별 몬스터 스텟'!N1407*'(참고)타워 스텟 가치'!$W$17,'스테이지별 몬스터 스텟'!O1407*'(참고)타워 스텟 가치'!$X$17,'스테이지별 몬스터 스텟'!P1407*'(참고)타워 스텟 가치'!$Y$17)</f>
        <v>870658.26750000403</v>
      </c>
      <c r="R1407">
        <v>1</v>
      </c>
      <c r="S1407">
        <f>VLOOKUP($F1407,'(참고)타워 스텟 가치'!$B$7:$L$11,S$2,0)+(VLOOKUP($F1407,'(참고)타워 스텟 가치'!$B$7:$L$11,S$2,0)*$E1407)</f>
        <v>637.87500000000296</v>
      </c>
      <c r="T1407">
        <f>VLOOKUP($F1407,'(참고)타워 스텟 가치'!$B$7:$L$11,T$2,0)+(VLOOKUP($F1407,'(참고)타워 스텟 가치'!$B$7:$L$11,T$2,0)*$E1407)</f>
        <v>1148.1750000000052</v>
      </c>
      <c r="U1407">
        <f>VLOOKUP($F1407,'(참고)타워 스텟 가치'!$B$7:$L$11,U$2,0)+(VLOOKUP($F1407,'(참고)타워 스텟 가치'!$B$7:$L$11,U$2,0)*$E1407)</f>
        <v>567000.00000000256</v>
      </c>
      <c r="V1407">
        <f>VLOOKUP($F1407,'(참고)타워 스텟 가치'!$B$7:$L$11,V$2,0)+(VLOOKUP($F1407,'(참고)타워 스텟 가치'!$B$7:$L$11,V$2,0)*$E1407)</f>
        <v>7654.5000000000346</v>
      </c>
      <c r="W1407">
        <f>VLOOKUP($F1407,'(참고)타워 스텟 가치'!$B$7:$L$11,W$2,0)+(VLOOKUP($F1407,'(참고)타워 스텟 가치'!$B$7:$L$11,W$2,0)*$E1407)</f>
        <v>127.57500000000059</v>
      </c>
      <c r="X1407">
        <f>VLOOKUP($F1407,'(참고)타워 스텟 가치'!$B$7:$L$11,X$2,0)+(VLOOKUP($F1407,'(참고)타워 스텟 가치'!$B$7:$L$11,X$2,0)*$E1407)</f>
        <v>34.020000000000152</v>
      </c>
      <c r="Y1407">
        <f>VLOOKUP($F1407,'(참고)타워 스텟 가치'!$B$7:$L$11,Y$2,0)+(VLOOKUP($F1407,'(참고)타워 스텟 가치'!$B$7:$L$11,Y$2,0)*$E1407)</f>
        <v>0</v>
      </c>
      <c r="Z1407">
        <f>VLOOKUP($F1407,'(참고)타워 스텟 가치'!$B$7:$L$11,Z$2,0)+(VLOOKUP($F1407,'(참고)타워 스텟 가치'!$B$7:$L$11,Z$2,0)*$E1407)</f>
        <v>0</v>
      </c>
      <c r="AA1407">
        <f>VLOOKUP($F1407,'(참고)타워 스텟 가치'!$B$7:$L$11,AA$2,0)+(VLOOKUP($F1407,'(참고)타워 스텟 가치'!$B$7:$L$11,AA$2,0)*$E1407)</f>
        <v>79.380000000000365</v>
      </c>
      <c r="AB1407">
        <f>SUM('스테이지별 몬스터 스텟'!S1407*'(참고)타워 스텟 가치'!$Q$17,'스테이지별 몬스터 스텟'!T1407*'(참고)타워 스텟 가치'!$R$17,'스테이지별 몬스터 스텟'!U1407*'(참고)타워 스텟 가치'!$S$17,'스테이지별 몬스터 스텟'!V1407*'(참고)타워 스텟 가치'!$T$17,'스테이지별 몬스터 스텟'!W1407*'(참고)타워 스텟 가치'!$U$17,'스테이지별 몬스터 스텟'!X1407*'(참고)타워 스텟 가치'!$V$17,'스테이지별 몬스터 스텟'!Y1407*'(참고)타워 스텟 가치'!$W$17,'스테이지별 몬스터 스텟'!Z1407*'(참고)타워 스텟 가치'!$X$17,'스테이지별 몬스터 스텟'!AA1407*'(참고)타워 스텟 가치'!$Y$17)</f>
        <v>869254.94250000408</v>
      </c>
      <c r="AC1407">
        <v>2</v>
      </c>
      <c r="AD1407">
        <f>VLOOKUP($F1407,'(참고)타워 스텟 가치'!$B$12:$L$16,AD$2,0)+(VLOOKUP($F1407,'(참고)타워 스텟 가치'!$B$12:$L$16,AD$2,0)*$E1407)</f>
        <v>637.87500000000296</v>
      </c>
      <c r="AE1407">
        <f>VLOOKUP($F1407,'(참고)타워 스텟 가치'!$B$12:$L$16,AE$2,0)+(VLOOKUP($F1407,'(참고)타워 스텟 가치'!$B$12:$L$16,AE$2,0)*$E1407)</f>
        <v>765.45000000000346</v>
      </c>
      <c r="AF1407">
        <f>VLOOKUP($F1407,'(참고)타워 스텟 가치'!$B$12:$L$16,AF$2,0)+(VLOOKUP($F1407,'(참고)타워 스텟 가치'!$B$12:$L$16,AF$2,0)*$E1407)</f>
        <v>567000.00000000256</v>
      </c>
      <c r="AG1407">
        <f>VLOOKUP($F1407,'(참고)타워 스텟 가치'!$B$12:$L$16,AG$2,0)+(VLOOKUP($F1407,'(참고)타워 스텟 가치'!$B$12:$L$16,AG$2,0)*$E1407)</f>
        <v>3827.2500000000173</v>
      </c>
      <c r="AH1407">
        <f>VLOOKUP($F1407,'(참고)타워 스텟 가치'!$B$12:$L$16,AH$2,0)+(VLOOKUP($F1407,'(참고)타워 스텟 가치'!$B$12:$L$16,AH$2,0)*$E1407)</f>
        <v>127.57500000000059</v>
      </c>
      <c r="AI1407">
        <f>VLOOKUP($F1407,'(참고)타워 스텟 가치'!$B$12:$L$16,AI$2,0)+(VLOOKUP($F1407,'(참고)타워 스텟 가치'!$B$12:$L$16,AI$2,0)*$E1407)</f>
        <v>34.020000000000152</v>
      </c>
      <c r="AJ1407">
        <f>VLOOKUP($F1407,'(참고)타워 스텟 가치'!$B$12:$L$16,AJ$2,0)+(VLOOKUP($F1407,'(참고)타워 스텟 가치'!$B$12:$L$16,AJ$2,0)*$E1407)</f>
        <v>0</v>
      </c>
      <c r="AK1407">
        <f>VLOOKUP($F1407,'(참고)타워 스텟 가치'!$B$12:$L$16,AK$2,0)+(VLOOKUP($F1407,'(참고)타워 스텟 가치'!$B$12:$L$16,AK$2,0)*$E1407)</f>
        <v>0</v>
      </c>
      <c r="AL1407">
        <f>VLOOKUP($F1407,'(참고)타워 스텟 가치'!$B$12:$L$16,AL$2,0)+(VLOOKUP($F1407,'(참고)타워 스텟 가치'!$B$12:$L$16,AL$2,0)*$E1407)</f>
        <v>158.76000000000073</v>
      </c>
      <c r="AM1407">
        <f>SUM('스테이지별 몬스터 스텟'!AD1407*'(참고)타워 스텟 가치'!$Q$17,'스테이지별 몬스터 스텟'!AE1407*'(참고)타워 스텟 가치'!$R$17,'스테이지별 몬스터 스텟'!AF1407*'(참고)타워 스텟 가치'!$S$17,'스테이지별 몬스터 스텟'!AG1407*'(참고)타워 스텟 가치'!$T$17,'스테이지별 몬스터 스텟'!AH1407*'(참고)타워 스텟 가치'!$U$17,'스테이지별 몬스터 스텟'!AI1407*'(참고)타워 스텟 가치'!$V$17,'스테이지별 몬스터 스텟'!AJ1407*'(참고)타워 스텟 가치'!$W$17,'스테이지별 몬스터 스텟'!AK1407*'(참고)타워 스텟 가치'!$X$17,'스테이지별 몬스터 스텟'!AL1407*'(참고)타워 스텟 가치'!$Y$17)</f>
        <v>861185.11500000395</v>
      </c>
      <c r="AN1407">
        <v>3</v>
      </c>
    </row>
    <row r="1408" spans="3:40" x14ac:dyDescent="0.3">
      <c r="C1408">
        <v>4</v>
      </c>
      <c r="D1408">
        <f t="shared" si="65"/>
        <v>281</v>
      </c>
      <c r="E1408" s="52">
        <f>VLOOKUP(D1408,'스테이지별 난이도 설정'!B:C,2,0)</f>
        <v>112.40000000000052</v>
      </c>
      <c r="F1408" t="str">
        <f t="shared" si="66"/>
        <v>유니크</v>
      </c>
      <c r="G1408">
        <f t="shared" si="64"/>
        <v>6</v>
      </c>
      <c r="H1408">
        <f>VLOOKUP($F1408,'(참고)타워 스텟 가치'!$B$2:$L$6,H$2,0)+(VLOOKUP($F1408,'(참고)타워 스텟 가치'!$B$2:$L$6,H$2,0)*$E1408)</f>
        <v>2870.4375000000132</v>
      </c>
      <c r="I1408">
        <f>VLOOKUP($F1408,'(참고)타워 스텟 가치'!$B$2:$L$6,I$2,0)+(VLOOKUP($F1408,'(참고)타워 스텟 가치'!$B$2:$L$6,I$2,0)*$E1408)</f>
        <v>574.08750000000259</v>
      </c>
      <c r="J1408">
        <f>VLOOKUP($F1408,'(참고)타워 스텟 가치'!$B$2:$L$6,J$2,0)+(VLOOKUP($F1408,'(참고)타워 스텟 가치'!$B$2:$L$6,J$2,0)*$E1408)</f>
        <v>567000.00000000256</v>
      </c>
      <c r="K1408">
        <f>VLOOKUP($F1408,'(참고)타워 스텟 가치'!$B$2:$L$6,K$2,0)+(VLOOKUP($F1408,'(참고)타워 스텟 가치'!$B$2:$L$6,K$2,0)*$E1408)</f>
        <v>11481.750000000053</v>
      </c>
      <c r="L1408">
        <f>VLOOKUP($F1408,'(참고)타워 스텟 가치'!$B$2:$L$6,L$2,0)+(VLOOKUP($F1408,'(참고)타워 스텟 가치'!$B$2:$L$6,L$2,0)*$E1408)</f>
        <v>191.36250000000086</v>
      </c>
      <c r="M1408">
        <f>VLOOKUP($F1408,'(참고)타워 스텟 가치'!$B$2:$L$6,M$2,0)+(VLOOKUP($F1408,'(참고)타워 스텟 가치'!$B$2:$L$6,M$2,0)*$E1408)</f>
        <v>34.020000000000152</v>
      </c>
      <c r="N1408">
        <f>VLOOKUP($F1408,'(참고)타워 스텟 가치'!$B$2:$L$6,N$2,0)+(VLOOKUP($F1408,'(참고)타워 스텟 가치'!$B$2:$L$6,N$2,0)*$E1408)</f>
        <v>0</v>
      </c>
      <c r="O1408">
        <f>VLOOKUP($F1408,'(참고)타워 스텟 가치'!$B$2:$L$6,O$2,0)+(VLOOKUP($F1408,'(참고)타워 스텟 가치'!$B$2:$L$6,O$2,0)*$E1408)</f>
        <v>0</v>
      </c>
      <c r="P1408">
        <f>VLOOKUP($F1408,'(참고)타워 스텟 가치'!$B$2:$L$6,P$2,0)+(VLOOKUP($F1408,'(참고)타워 스텟 가치'!$B$2:$L$6,P$2,0)*$E1408)</f>
        <v>113.40000000000052</v>
      </c>
      <c r="Q1408">
        <f>SUM('스테이지별 몬스터 스텟'!H1408*'(참고)타워 스텟 가치'!$Q$17,'스테이지별 몬스터 스텟'!I1408*'(참고)타워 스텟 가치'!$R$17,'스테이지별 몬스터 스텟'!J1408*'(참고)타워 스텟 가치'!$S$17,'스테이지별 몬스터 스텟'!K1408*'(참고)타워 스텟 가치'!$T$17,'스테이지별 몬스터 스텟'!L1408*'(참고)타워 스텟 가치'!$U$17,'스테이지별 몬스터 스텟'!M1408*'(참고)타워 스텟 가치'!$V$17,'스테이지별 몬스터 스텟'!N1408*'(참고)타워 스텟 가치'!$W$17,'스테이지별 몬스터 스텟'!O1408*'(참고)타워 스텟 가치'!$X$17,'스테이지별 몬스터 스텟'!P1408*'(참고)타워 스텟 가치'!$Y$17)</f>
        <v>880709.05125000398</v>
      </c>
      <c r="R1408">
        <v>1</v>
      </c>
      <c r="S1408">
        <f>VLOOKUP($F1408,'(참고)타워 스텟 가치'!$B$7:$L$11,S$2,0)+(VLOOKUP($F1408,'(참고)타워 스텟 가치'!$B$7:$L$11,S$2,0)*$E1408)</f>
        <v>956.81250000000432</v>
      </c>
      <c r="T1408">
        <f>VLOOKUP($F1408,'(참고)타워 스텟 가치'!$B$7:$L$11,T$2,0)+(VLOOKUP($F1408,'(참고)타워 스텟 가치'!$B$7:$L$11,T$2,0)*$E1408)</f>
        <v>1722.2625000000078</v>
      </c>
      <c r="U1408">
        <f>VLOOKUP($F1408,'(참고)타워 스텟 가치'!$B$7:$L$11,U$2,0)+(VLOOKUP($F1408,'(참고)타워 스텟 가치'!$B$7:$L$11,U$2,0)*$E1408)</f>
        <v>567000.00000000256</v>
      </c>
      <c r="V1408">
        <f>VLOOKUP($F1408,'(참고)타워 스텟 가치'!$B$7:$L$11,V$2,0)+(VLOOKUP($F1408,'(참고)타워 스텟 가치'!$B$7:$L$11,V$2,0)*$E1408)</f>
        <v>11481.750000000053</v>
      </c>
      <c r="W1408">
        <f>VLOOKUP($F1408,'(참고)타워 스텟 가치'!$B$7:$L$11,W$2,0)+(VLOOKUP($F1408,'(참고)타워 스텟 가치'!$B$7:$L$11,W$2,0)*$E1408)</f>
        <v>191.36250000000086</v>
      </c>
      <c r="X1408">
        <f>VLOOKUP($F1408,'(참고)타워 스텟 가치'!$B$7:$L$11,X$2,0)+(VLOOKUP($F1408,'(참고)타워 스텟 가치'!$B$7:$L$11,X$2,0)*$E1408)</f>
        <v>34.020000000000152</v>
      </c>
      <c r="Y1408">
        <f>VLOOKUP($F1408,'(참고)타워 스텟 가치'!$B$7:$L$11,Y$2,0)+(VLOOKUP($F1408,'(참고)타워 스텟 가치'!$B$7:$L$11,Y$2,0)*$E1408)</f>
        <v>0</v>
      </c>
      <c r="Z1408">
        <f>VLOOKUP($F1408,'(참고)타워 스텟 가치'!$B$7:$L$11,Z$2,0)+(VLOOKUP($F1408,'(참고)타워 스텟 가치'!$B$7:$L$11,Z$2,0)*$E1408)</f>
        <v>0</v>
      </c>
      <c r="AA1408">
        <f>VLOOKUP($F1408,'(참고)타워 스텟 가치'!$B$7:$L$11,AA$2,0)+(VLOOKUP($F1408,'(참고)타워 스텟 가치'!$B$7:$L$11,AA$2,0)*$E1408)</f>
        <v>113.40000000000052</v>
      </c>
      <c r="AB1408">
        <f>SUM('스테이지별 몬스터 스텟'!S1408*'(참고)타워 스텟 가치'!$Q$17,'스테이지별 몬스터 스텟'!T1408*'(참고)타워 스텟 가치'!$R$17,'스테이지별 몬스터 스텟'!U1408*'(참고)타워 스텟 가치'!$S$17,'스테이지별 몬스터 스텟'!V1408*'(참고)타워 스텟 가치'!$T$17,'스테이지별 몬스터 스텟'!W1408*'(참고)타워 스텟 가치'!$U$17,'스테이지별 몬스터 스텟'!X1408*'(참고)타워 스텟 가치'!$V$17,'스테이지별 몬스터 스텟'!Y1408*'(참고)타워 스텟 가치'!$W$17,'스테이지별 몬스터 스텟'!Z1408*'(참고)타워 스텟 가치'!$X$17,'스테이지별 몬스터 스텟'!AA1408*'(참고)타워 스텟 가치'!$Y$17)</f>
        <v>878604.06375000405</v>
      </c>
      <c r="AC1408">
        <v>2</v>
      </c>
      <c r="AD1408">
        <f>VLOOKUP($F1408,'(참고)타워 스텟 가치'!$B$12:$L$16,AD$2,0)+(VLOOKUP($F1408,'(참고)타워 스텟 가치'!$B$12:$L$16,AD$2,0)*$E1408)</f>
        <v>956.81250000000432</v>
      </c>
      <c r="AE1408">
        <f>VLOOKUP($F1408,'(참고)타워 스텟 가치'!$B$12:$L$16,AE$2,0)+(VLOOKUP($F1408,'(참고)타워 스텟 가치'!$B$12:$L$16,AE$2,0)*$E1408)</f>
        <v>1148.1750000000052</v>
      </c>
      <c r="AF1408">
        <f>VLOOKUP($F1408,'(참고)타워 스텟 가치'!$B$12:$L$16,AF$2,0)+(VLOOKUP($F1408,'(참고)타워 스텟 가치'!$B$12:$L$16,AF$2,0)*$E1408)</f>
        <v>567000.00000000256</v>
      </c>
      <c r="AG1408">
        <f>VLOOKUP($F1408,'(참고)타워 스텟 가치'!$B$12:$L$16,AG$2,0)+(VLOOKUP($F1408,'(참고)타워 스텟 가치'!$B$12:$L$16,AG$2,0)*$E1408)</f>
        <v>5740.8750000000264</v>
      </c>
      <c r="AH1408">
        <f>VLOOKUP($F1408,'(참고)타워 스텟 가치'!$B$12:$L$16,AH$2,0)+(VLOOKUP($F1408,'(참고)타워 스텟 가치'!$B$12:$L$16,AH$2,0)*$E1408)</f>
        <v>191.36250000000086</v>
      </c>
      <c r="AI1408">
        <f>VLOOKUP($F1408,'(참고)타워 스텟 가치'!$B$12:$L$16,AI$2,0)+(VLOOKUP($F1408,'(참고)타워 스텟 가치'!$B$12:$L$16,AI$2,0)*$E1408)</f>
        <v>34.020000000000152</v>
      </c>
      <c r="AJ1408">
        <f>VLOOKUP($F1408,'(참고)타워 스텟 가치'!$B$12:$L$16,AJ$2,0)+(VLOOKUP($F1408,'(참고)타워 스텟 가치'!$B$12:$L$16,AJ$2,0)*$E1408)</f>
        <v>0</v>
      </c>
      <c r="AK1408">
        <f>VLOOKUP($F1408,'(참고)타워 스텟 가치'!$B$12:$L$16,AK$2,0)+(VLOOKUP($F1408,'(참고)타워 스텟 가치'!$B$12:$L$16,AK$2,0)*$E1408)</f>
        <v>0</v>
      </c>
      <c r="AL1408">
        <f>VLOOKUP($F1408,'(참고)타워 스텟 가치'!$B$12:$L$16,AL$2,0)+(VLOOKUP($F1408,'(참고)타워 스텟 가치'!$B$12:$L$16,AL$2,0)*$E1408)</f>
        <v>226.80000000000103</v>
      </c>
      <c r="AM1408">
        <f>SUM('스테이지별 몬스터 스텟'!AD1408*'(참고)타워 스텟 가치'!$Q$17,'스테이지별 몬스터 스텟'!AE1408*'(참고)타워 스텟 가치'!$R$17,'스테이지별 몬스터 스텟'!AF1408*'(참고)타워 스텟 가치'!$S$17,'스테이지별 몬스터 스텟'!AG1408*'(참고)타워 스텟 가치'!$T$17,'스테이지별 몬스터 스텟'!AH1408*'(참고)타워 스텟 가치'!$U$17,'스테이지별 몬스터 스텟'!AI1408*'(참고)타워 스텟 가치'!$V$17,'스테이지별 몬스터 스텟'!AJ1408*'(참고)타워 스텟 가치'!$W$17,'스테이지별 몬스터 스텟'!AK1408*'(참고)타워 스텟 가치'!$X$17,'스테이지별 몬스터 스텟'!AL1408*'(참고)타워 스텟 가치'!$Y$17)</f>
        <v>866487.98250000388</v>
      </c>
      <c r="AN1408">
        <v>3</v>
      </c>
    </row>
    <row r="1409" spans="3:40" x14ac:dyDescent="0.3">
      <c r="C1409">
        <v>5</v>
      </c>
      <c r="D1409">
        <f t="shared" si="65"/>
        <v>281</v>
      </c>
      <c r="E1409" s="52">
        <f>VLOOKUP(D1409,'스테이지별 난이도 설정'!B:C,2,0)</f>
        <v>112.40000000000052</v>
      </c>
      <c r="F1409" t="str">
        <f t="shared" si="66"/>
        <v>스페셜</v>
      </c>
      <c r="G1409">
        <f t="shared" si="64"/>
        <v>6</v>
      </c>
      <c r="H1409">
        <f>VLOOKUP($F1409,'(참고)타워 스텟 가치'!$B$2:$L$6,H$2,0)+(VLOOKUP($F1409,'(참고)타워 스텟 가치'!$B$2:$L$6,H$2,0)*$E1409)</f>
        <v>4305.65625000002</v>
      </c>
      <c r="I1409">
        <f>VLOOKUP($F1409,'(참고)타워 스텟 가치'!$B$2:$L$6,I$2,0)+(VLOOKUP($F1409,'(참고)타워 스텟 가치'!$B$2:$L$6,I$2,0)*$E1409)</f>
        <v>861.13125000000389</v>
      </c>
      <c r="J1409">
        <f>VLOOKUP($F1409,'(참고)타워 스텟 가치'!$B$2:$L$6,J$2,0)+(VLOOKUP($F1409,'(참고)타워 스텟 가치'!$B$2:$L$6,J$2,0)*$E1409)</f>
        <v>567000.00000000256</v>
      </c>
      <c r="K1409">
        <f>VLOOKUP($F1409,'(참고)타워 스텟 가치'!$B$2:$L$6,K$2,0)+(VLOOKUP($F1409,'(참고)타워 스텟 가치'!$B$2:$L$6,K$2,0)*$E1409)</f>
        <v>17222.62500000008</v>
      </c>
      <c r="L1409">
        <f>VLOOKUP($F1409,'(참고)타워 스텟 가치'!$B$2:$L$6,L$2,0)+(VLOOKUP($F1409,'(참고)타워 스텟 가치'!$B$2:$L$6,L$2,0)*$E1409)</f>
        <v>287.0437500000013</v>
      </c>
      <c r="M1409">
        <f>VLOOKUP($F1409,'(참고)타워 스텟 가치'!$B$2:$L$6,M$2,0)+(VLOOKUP($F1409,'(참고)타워 스텟 가치'!$B$2:$L$6,M$2,0)*$E1409)</f>
        <v>34.020000000000152</v>
      </c>
      <c r="N1409">
        <f>VLOOKUP($F1409,'(참고)타워 스텟 가치'!$B$2:$L$6,N$2,0)+(VLOOKUP($F1409,'(참고)타워 스텟 가치'!$B$2:$L$6,N$2,0)*$E1409)</f>
        <v>0</v>
      </c>
      <c r="O1409">
        <f>VLOOKUP($F1409,'(참고)타워 스텟 가치'!$B$2:$L$6,O$2,0)+(VLOOKUP($F1409,'(참고)타워 스텟 가치'!$B$2:$L$6,O$2,0)*$E1409)</f>
        <v>0</v>
      </c>
      <c r="P1409">
        <f>VLOOKUP($F1409,'(참고)타워 스텟 가치'!$B$2:$L$6,P$2,0)+(VLOOKUP($F1409,'(참고)타워 스텟 가치'!$B$2:$L$6,P$2,0)*$E1409)</f>
        <v>113.40000000000052</v>
      </c>
      <c r="Q1409">
        <f>SUM('스테이지별 몬스터 스텟'!H1409*'(참고)타워 스텟 가치'!$Q$17,'스테이지별 몬스터 스텟'!I1409*'(참고)타워 스텟 가치'!$R$17,'스테이지별 몬스터 스텟'!J1409*'(참고)타워 스텟 가치'!$S$17,'스테이지별 몬스터 스텟'!K1409*'(참고)타워 스텟 가치'!$T$17,'스테이지별 몬스터 스텟'!L1409*'(참고)타워 스텟 가치'!$U$17,'스테이지별 몬스터 스텟'!M1409*'(참고)타워 스텟 가치'!$V$17,'스테이지별 몬스터 스텟'!N1409*'(참고)타워 스텟 가치'!$W$17,'스테이지별 몬스터 스텟'!O1409*'(참고)타워 스텟 가치'!$X$17,'스테이지별 몬스터 스텟'!P1409*'(참고)타워 스텟 가치'!$Y$17)</f>
        <v>895683.16687500407</v>
      </c>
      <c r="R1409">
        <v>1</v>
      </c>
      <c r="S1409">
        <f>VLOOKUP($F1409,'(참고)타워 스텟 가치'!$B$7:$L$11,S$2,0)+(VLOOKUP($F1409,'(참고)타워 스텟 가치'!$B$7:$L$11,S$2,0)*$E1409)</f>
        <v>1435.2187500000066</v>
      </c>
      <c r="T1409">
        <f>VLOOKUP($F1409,'(참고)타워 스텟 가치'!$B$7:$L$11,T$2,0)+(VLOOKUP($F1409,'(참고)타워 스텟 가치'!$B$7:$L$11,T$2,0)*$E1409)</f>
        <v>2583.393750000012</v>
      </c>
      <c r="U1409">
        <f>VLOOKUP($F1409,'(참고)타워 스텟 가치'!$B$7:$L$11,U$2,0)+(VLOOKUP($F1409,'(참고)타워 스텟 가치'!$B$7:$L$11,U$2,0)*$E1409)</f>
        <v>567000.00000000256</v>
      </c>
      <c r="V1409">
        <f>VLOOKUP($F1409,'(참고)타워 스텟 가치'!$B$7:$L$11,V$2,0)+(VLOOKUP($F1409,'(참고)타워 스텟 가치'!$B$7:$L$11,V$2,0)*$E1409)</f>
        <v>17222.62500000008</v>
      </c>
      <c r="W1409">
        <f>VLOOKUP($F1409,'(참고)타워 스텟 가치'!$B$7:$L$11,W$2,0)+(VLOOKUP($F1409,'(참고)타워 스텟 가치'!$B$7:$L$11,W$2,0)*$E1409)</f>
        <v>287.0437500000013</v>
      </c>
      <c r="X1409">
        <f>VLOOKUP($F1409,'(참고)타워 스텟 가치'!$B$7:$L$11,X$2,0)+(VLOOKUP($F1409,'(참고)타워 스텟 가치'!$B$7:$L$11,X$2,0)*$E1409)</f>
        <v>34.020000000000152</v>
      </c>
      <c r="Y1409">
        <f>VLOOKUP($F1409,'(참고)타워 스텟 가치'!$B$7:$L$11,Y$2,0)+(VLOOKUP($F1409,'(참고)타워 스텟 가치'!$B$7:$L$11,Y$2,0)*$E1409)</f>
        <v>0</v>
      </c>
      <c r="Z1409">
        <f>VLOOKUP($F1409,'(참고)타워 스텟 가치'!$B$7:$L$11,Z$2,0)+(VLOOKUP($F1409,'(참고)타워 스텟 가치'!$B$7:$L$11,Z$2,0)*$E1409)</f>
        <v>0</v>
      </c>
      <c r="AA1409">
        <f>VLOOKUP($F1409,'(참고)타워 스텟 가치'!$B$7:$L$11,AA$2,0)+(VLOOKUP($F1409,'(참고)타워 스텟 가치'!$B$7:$L$11,AA$2,0)*$E1409)</f>
        <v>113.40000000000052</v>
      </c>
      <c r="AB1409">
        <f>SUM('스테이지별 몬스터 스텟'!S1409*'(참고)타워 스텟 가치'!$Q$17,'스테이지별 몬스터 스텟'!T1409*'(참고)타워 스텟 가치'!$R$17,'스테이지별 몬스터 스텟'!U1409*'(참고)타워 스텟 가치'!$S$17,'스테이지별 몬스터 스텟'!V1409*'(참고)타워 스텟 가치'!$T$17,'스테이지별 몬스터 스텟'!W1409*'(참고)타워 스텟 가치'!$U$17,'스테이지별 몬스터 스텟'!X1409*'(참고)타워 스텟 가치'!$V$17,'스테이지별 몬스터 스텟'!Y1409*'(참고)타워 스텟 가치'!$W$17,'스테이지별 몬스터 스텟'!Z1409*'(참고)타워 스텟 가치'!$X$17,'스테이지별 몬스터 스텟'!AA1409*'(참고)타워 스텟 가치'!$Y$17)</f>
        <v>892525.68562500412</v>
      </c>
      <c r="AC1409">
        <v>2</v>
      </c>
      <c r="AD1409">
        <f>VLOOKUP($F1409,'(참고)타워 스텟 가치'!$B$12:$L$16,AD$2,0)+(VLOOKUP($F1409,'(참고)타워 스텟 가치'!$B$12:$L$16,AD$2,0)*$E1409)</f>
        <v>1435.2187500000066</v>
      </c>
      <c r="AE1409">
        <f>VLOOKUP($F1409,'(참고)타워 스텟 가치'!$B$12:$L$16,AE$2,0)+(VLOOKUP($F1409,'(참고)타워 스텟 가치'!$B$12:$L$16,AE$2,0)*$E1409)</f>
        <v>1722.2625000000078</v>
      </c>
      <c r="AF1409">
        <f>VLOOKUP($F1409,'(참고)타워 스텟 가치'!$B$12:$L$16,AF$2,0)+(VLOOKUP($F1409,'(참고)타워 스텟 가치'!$B$12:$L$16,AF$2,0)*$E1409)</f>
        <v>567000.00000000256</v>
      </c>
      <c r="AG1409">
        <f>VLOOKUP($F1409,'(참고)타워 스텟 가치'!$B$12:$L$16,AG$2,0)+(VLOOKUP($F1409,'(참고)타워 스텟 가치'!$B$12:$L$16,AG$2,0)*$E1409)</f>
        <v>8611.31250000004</v>
      </c>
      <c r="AH1409">
        <f>VLOOKUP($F1409,'(참고)타워 스텟 가치'!$B$12:$L$16,AH$2,0)+(VLOOKUP($F1409,'(참고)타워 스텟 가치'!$B$12:$L$16,AH$2,0)*$E1409)</f>
        <v>287.0437500000013</v>
      </c>
      <c r="AI1409">
        <f>VLOOKUP($F1409,'(참고)타워 스텟 가치'!$B$12:$L$16,AI$2,0)+(VLOOKUP($F1409,'(참고)타워 스텟 가치'!$B$12:$L$16,AI$2,0)*$E1409)</f>
        <v>34.020000000000152</v>
      </c>
      <c r="AJ1409">
        <f>VLOOKUP($F1409,'(참고)타워 스텟 가치'!$B$12:$L$16,AJ$2,0)+(VLOOKUP($F1409,'(참고)타워 스텟 가치'!$B$12:$L$16,AJ$2,0)*$E1409)</f>
        <v>0</v>
      </c>
      <c r="AK1409">
        <f>VLOOKUP($F1409,'(참고)타워 스텟 가치'!$B$12:$L$16,AK$2,0)+(VLOOKUP($F1409,'(참고)타워 스텟 가치'!$B$12:$L$16,AK$2,0)*$E1409)</f>
        <v>0</v>
      </c>
      <c r="AL1409">
        <f>VLOOKUP($F1409,'(참고)타워 스텟 가치'!$B$12:$L$16,AL$2,0)+(VLOOKUP($F1409,'(참고)타워 스텟 가치'!$B$12:$L$16,AL$2,0)*$E1409)</f>
        <v>226.80000000000103</v>
      </c>
      <c r="AM1409">
        <f>SUM('스테이지별 몬스터 스텟'!AD1409*'(참고)타워 스텟 가치'!$Q$17,'스테이지별 몬스터 스텟'!AE1409*'(참고)타워 스텟 가치'!$R$17,'스테이지별 몬스터 스텟'!AF1409*'(참고)타워 스텟 가치'!$S$17,'스테이지별 몬스터 스텟'!AG1409*'(참고)타워 스텟 가치'!$T$17,'스테이지별 몬스터 스텟'!AH1409*'(참고)타워 스텟 가치'!$U$17,'스테이지별 몬스터 스텟'!AI1409*'(참고)타워 스텟 가치'!$V$17,'스테이지별 몬스터 스텟'!AJ1409*'(참고)타워 스텟 가치'!$W$17,'스테이지별 몬스터 스텟'!AK1409*'(참고)타워 스텟 가치'!$X$17,'스테이지별 몬스터 스텟'!AL1409*'(참고)타워 스텟 가치'!$Y$17)</f>
        <v>874238.16375000402</v>
      </c>
      <c r="AN1409">
        <v>3</v>
      </c>
    </row>
    <row r="1410" spans="3:40" x14ac:dyDescent="0.3">
      <c r="C1410">
        <v>1</v>
      </c>
      <c r="D1410">
        <f t="shared" si="65"/>
        <v>282</v>
      </c>
      <c r="E1410" s="52">
        <f>VLOOKUP(D1410,'스테이지별 난이도 설정'!B:C,2,0)</f>
        <v>112.80000000000052</v>
      </c>
      <c r="F1410" t="str">
        <f t="shared" si="66"/>
        <v>일반</v>
      </c>
      <c r="G1410">
        <f t="shared" si="64"/>
        <v>6</v>
      </c>
      <c r="H1410">
        <f>VLOOKUP($F1410,'(참고)타워 스텟 가치'!$B$2:$L$6,H$2,0)+(VLOOKUP($F1410,'(참고)타워 스텟 가치'!$B$2:$L$6,H$2,0)*$E1410)</f>
        <v>853.50000000000387</v>
      </c>
      <c r="I1410">
        <f>VLOOKUP($F1410,'(참고)타워 스텟 가치'!$B$2:$L$6,I$2,0)+(VLOOKUP($F1410,'(참고)타워 스텟 가치'!$B$2:$L$6,I$2,0)*$E1410)</f>
        <v>170.70000000000078</v>
      </c>
      <c r="J1410">
        <f>VLOOKUP($F1410,'(참고)타워 스텟 가치'!$B$2:$L$6,J$2,0)+(VLOOKUP($F1410,'(참고)타워 스텟 가치'!$B$2:$L$6,J$2,0)*$E1410)</f>
        <v>569000.00000000256</v>
      </c>
      <c r="K1410">
        <f>VLOOKUP($F1410,'(참고)타워 스텟 가치'!$B$2:$L$6,K$2,0)+(VLOOKUP($F1410,'(참고)타워 스텟 가치'!$B$2:$L$6,K$2,0)*$E1410)</f>
        <v>3414.0000000000155</v>
      </c>
      <c r="L1410">
        <f>VLOOKUP($F1410,'(참고)타워 스텟 가치'!$B$2:$L$6,L$2,0)+(VLOOKUP($F1410,'(참고)타워 스텟 가치'!$B$2:$L$6,L$2,0)*$E1410)</f>
        <v>56.900000000000261</v>
      </c>
      <c r="M1410">
        <f>VLOOKUP($F1410,'(참고)타워 스텟 가치'!$B$2:$L$6,M$2,0)+(VLOOKUP($F1410,'(참고)타워 스텟 가치'!$B$2:$L$6,M$2,0)*$E1410)</f>
        <v>34.14000000000015</v>
      </c>
      <c r="N1410">
        <f>VLOOKUP($F1410,'(참고)타워 스텟 가치'!$B$2:$L$6,N$2,0)+(VLOOKUP($F1410,'(참고)타워 스텟 가치'!$B$2:$L$6,N$2,0)*$E1410)</f>
        <v>0</v>
      </c>
      <c r="O1410">
        <f>VLOOKUP($F1410,'(참고)타워 스텟 가치'!$B$2:$L$6,O$2,0)+(VLOOKUP($F1410,'(참고)타워 스텟 가치'!$B$2:$L$6,O$2,0)*$E1410)</f>
        <v>0</v>
      </c>
      <c r="P1410">
        <f>VLOOKUP($F1410,'(참고)타워 스텟 가치'!$B$2:$L$6,P$2,0)+(VLOOKUP($F1410,'(참고)타워 스텟 가치'!$B$2:$L$6,P$2,0)*$E1410)</f>
        <v>79.660000000000366</v>
      </c>
      <c r="Q1410">
        <f>SUM('스테이지별 몬스터 스텟'!H1410*'(참고)타워 스텟 가치'!$Q$17,'스테이지별 몬스터 스텟'!I1410*'(참고)타워 스텟 가치'!$R$17,'스테이지별 몬스터 스텟'!J1410*'(참고)타워 스텟 가치'!$S$17,'스테이지별 몬스터 스텟'!K1410*'(참고)타워 스텟 가치'!$T$17,'스테이지별 몬스터 스텟'!L1410*'(참고)타워 스텟 가치'!$U$17,'스테이지별 몬스터 스텟'!M1410*'(참고)타워 스텟 가치'!$V$17,'스테이지별 몬스터 스텟'!N1410*'(참고)타워 스텟 가치'!$W$17,'스테이지별 몬스터 스텟'!O1410*'(참고)타워 스텟 가치'!$X$17,'스테이지별 몬스터 스텟'!P1410*'(참고)타워 스텟 가치'!$Y$17)</f>
        <v>862598.3100000039</v>
      </c>
      <c r="R1410">
        <v>1</v>
      </c>
      <c r="S1410">
        <f>VLOOKUP($F1410,'(참고)타워 스텟 가치'!$B$7:$L$11,S$2,0)+(VLOOKUP($F1410,'(참고)타워 스텟 가치'!$B$7:$L$11,S$2,0)*$E1410)</f>
        <v>284.50000000000131</v>
      </c>
      <c r="T1410">
        <f>VLOOKUP($F1410,'(참고)타워 스텟 가치'!$B$7:$L$11,T$2,0)+(VLOOKUP($F1410,'(참고)타워 스텟 가치'!$B$7:$L$11,T$2,0)*$E1410)</f>
        <v>512.10000000000241</v>
      </c>
      <c r="U1410">
        <f>VLOOKUP($F1410,'(참고)타워 스텟 가치'!$B$7:$L$11,U$2,0)+(VLOOKUP($F1410,'(참고)타워 스텟 가치'!$B$7:$L$11,U$2,0)*$E1410)</f>
        <v>569000.00000000256</v>
      </c>
      <c r="V1410">
        <f>VLOOKUP($F1410,'(참고)타워 스텟 가치'!$B$7:$L$11,V$2,0)+(VLOOKUP($F1410,'(참고)타워 스텟 가치'!$B$7:$L$11,V$2,0)*$E1410)</f>
        <v>3414.0000000000155</v>
      </c>
      <c r="W1410">
        <f>VLOOKUP($F1410,'(참고)타워 스텟 가치'!$B$7:$L$11,W$2,0)+(VLOOKUP($F1410,'(참고)타워 스텟 가치'!$B$7:$L$11,W$2,0)*$E1410)</f>
        <v>56.900000000000261</v>
      </c>
      <c r="X1410">
        <f>VLOOKUP($F1410,'(참고)타워 스텟 가치'!$B$7:$L$11,X$2,0)+(VLOOKUP($F1410,'(참고)타워 스텟 가치'!$B$7:$L$11,X$2,0)*$E1410)</f>
        <v>34.14000000000015</v>
      </c>
      <c r="Y1410">
        <f>VLOOKUP($F1410,'(참고)타워 스텟 가치'!$B$7:$L$11,Y$2,0)+(VLOOKUP($F1410,'(참고)타워 스텟 가치'!$B$7:$L$11,Y$2,0)*$E1410)</f>
        <v>0</v>
      </c>
      <c r="Z1410">
        <f>VLOOKUP($F1410,'(참고)타워 스텟 가치'!$B$7:$L$11,Z$2,0)+(VLOOKUP($F1410,'(참고)타워 스텟 가치'!$B$7:$L$11,Z$2,0)*$E1410)</f>
        <v>0</v>
      </c>
      <c r="AA1410">
        <f>VLOOKUP($F1410,'(참고)타워 스텟 가치'!$B$7:$L$11,AA$2,0)+(VLOOKUP($F1410,'(참고)타워 스텟 가치'!$B$7:$L$11,AA$2,0)*$E1410)</f>
        <v>79.660000000000366</v>
      </c>
      <c r="AB1410">
        <f>SUM('스테이지별 몬스터 스텟'!S1410*'(참고)타워 스텟 가치'!$Q$17,'스테이지별 몬스터 스텟'!T1410*'(참고)타워 스텟 가치'!$R$17,'스테이지별 몬스터 스텟'!U1410*'(참고)타워 스텟 가치'!$S$17,'스테이지별 몬스터 스텟'!V1410*'(참고)타워 스텟 가치'!$T$17,'스테이지별 몬스터 스텟'!W1410*'(참고)타워 스텟 가치'!$U$17,'스테이지별 몬스터 스텟'!X1410*'(참고)타워 스텟 가치'!$V$17,'스테이지별 몬스터 스텟'!Y1410*'(참고)타워 스텟 가치'!$W$17,'스테이지별 몬스터 스텟'!Z1410*'(참고)타워 스텟 가치'!$X$17,'스테이지별 몬스터 스텟'!AA1410*'(참고)타워 스텟 가치'!$Y$17)</f>
        <v>861972.41000000387</v>
      </c>
      <c r="AC1410">
        <v>2</v>
      </c>
      <c r="AD1410">
        <f>VLOOKUP($F1410,'(참고)타워 스텟 가치'!$B$12:$L$16,AD$2,0)+(VLOOKUP($F1410,'(참고)타워 스텟 가치'!$B$12:$L$16,AD$2,0)*$E1410)</f>
        <v>284.50000000000131</v>
      </c>
      <c r="AE1410">
        <f>VLOOKUP($F1410,'(참고)타워 스텟 가치'!$B$12:$L$16,AE$2,0)+(VLOOKUP($F1410,'(참고)타워 스텟 가치'!$B$12:$L$16,AE$2,0)*$E1410)</f>
        <v>341.40000000000157</v>
      </c>
      <c r="AF1410">
        <f>VLOOKUP($F1410,'(참고)타워 스텟 가치'!$B$12:$L$16,AF$2,0)+(VLOOKUP($F1410,'(참고)타워 스텟 가치'!$B$12:$L$16,AF$2,0)*$E1410)</f>
        <v>569000.00000000256</v>
      </c>
      <c r="AG1410">
        <f>VLOOKUP($F1410,'(참고)타워 스텟 가치'!$B$12:$L$16,AG$2,0)+(VLOOKUP($F1410,'(참고)타워 스텟 가치'!$B$12:$L$16,AG$2,0)*$E1410)</f>
        <v>1707.0000000000077</v>
      </c>
      <c r="AH1410">
        <f>VLOOKUP($F1410,'(참고)타워 스텟 가치'!$B$12:$L$16,AH$2,0)+(VLOOKUP($F1410,'(참고)타워 스텟 가치'!$B$12:$L$16,AH$2,0)*$E1410)</f>
        <v>56.900000000000261</v>
      </c>
      <c r="AI1410">
        <f>VLOOKUP($F1410,'(참고)타워 스텟 가치'!$B$12:$L$16,AI$2,0)+(VLOOKUP($F1410,'(참고)타워 스텟 가치'!$B$12:$L$16,AI$2,0)*$E1410)</f>
        <v>34.14000000000015</v>
      </c>
      <c r="AJ1410">
        <f>VLOOKUP($F1410,'(참고)타워 스텟 가치'!$B$12:$L$16,AJ$2,0)+(VLOOKUP($F1410,'(참고)타워 스텟 가치'!$B$12:$L$16,AJ$2,0)*$E1410)</f>
        <v>0</v>
      </c>
      <c r="AK1410">
        <f>VLOOKUP($F1410,'(참고)타워 스텟 가치'!$B$12:$L$16,AK$2,0)+(VLOOKUP($F1410,'(참고)타워 스텟 가치'!$B$12:$L$16,AK$2,0)*$E1410)</f>
        <v>0</v>
      </c>
      <c r="AL1410">
        <f>VLOOKUP($F1410,'(참고)타워 스텟 가치'!$B$12:$L$16,AL$2,0)+(VLOOKUP($F1410,'(참고)타워 스텟 가치'!$B$12:$L$16,AL$2,0)*$E1410)</f>
        <v>159.32000000000073</v>
      </c>
      <c r="AM1410">
        <f>SUM('스테이지별 몬스터 스텟'!AD1410*'(참고)타워 스텟 가치'!$Q$17,'스테이지별 몬스터 스텟'!AE1410*'(참고)타워 스텟 가치'!$R$17,'스테이지별 몬스터 스텟'!AF1410*'(참고)타워 스텟 가치'!$S$17,'스테이지별 몬스터 스텟'!AG1410*'(참고)타워 스텟 가치'!$T$17,'스테이지별 몬스터 스텟'!AH1410*'(참고)타워 스텟 가치'!$U$17,'스테이지별 몬스터 스텟'!AI1410*'(참고)타워 스텟 가치'!$V$17,'스테이지별 몬스터 스텟'!AJ1410*'(참고)타워 스텟 가치'!$W$17,'스테이지별 몬스터 스텟'!AK1410*'(참고)타워 스텟 가치'!$X$17,'스테이지별 몬스터 스텟'!AL1410*'(참고)타워 스텟 가치'!$Y$17)</f>
        <v>858461.68000000389</v>
      </c>
      <c r="AN1410">
        <v>3</v>
      </c>
    </row>
    <row r="1411" spans="3:40" x14ac:dyDescent="0.3">
      <c r="C1411">
        <v>2</v>
      </c>
      <c r="D1411">
        <f t="shared" si="65"/>
        <v>282</v>
      </c>
      <c r="E1411" s="52">
        <f>VLOOKUP(D1411,'스테이지별 난이도 설정'!B:C,2,0)</f>
        <v>112.80000000000052</v>
      </c>
      <c r="F1411" t="str">
        <f t="shared" si="66"/>
        <v>레어</v>
      </c>
      <c r="G1411">
        <f t="shared" si="64"/>
        <v>6</v>
      </c>
      <c r="H1411">
        <f>VLOOKUP($F1411,'(참고)타워 스텟 가치'!$B$2:$L$6,H$2,0)+(VLOOKUP($F1411,'(참고)타워 스텟 가치'!$B$2:$L$6,H$2,0)*$E1411)</f>
        <v>1280.2500000000059</v>
      </c>
      <c r="I1411">
        <f>VLOOKUP($F1411,'(참고)타워 스텟 가치'!$B$2:$L$6,I$2,0)+(VLOOKUP($F1411,'(참고)타워 스텟 가치'!$B$2:$L$6,I$2,0)*$E1411)</f>
        <v>256.05000000000121</v>
      </c>
      <c r="J1411">
        <f>VLOOKUP($F1411,'(참고)타워 스텟 가치'!$B$2:$L$6,J$2,0)+(VLOOKUP($F1411,'(참고)타워 스텟 가치'!$B$2:$L$6,J$2,0)*$E1411)</f>
        <v>569000.00000000256</v>
      </c>
      <c r="K1411">
        <f>VLOOKUP($F1411,'(참고)타워 스텟 가치'!$B$2:$L$6,K$2,0)+(VLOOKUP($F1411,'(참고)타워 스텟 가치'!$B$2:$L$6,K$2,0)*$E1411)</f>
        <v>5121.0000000000236</v>
      </c>
      <c r="L1411">
        <f>VLOOKUP($F1411,'(참고)타워 스텟 가치'!$B$2:$L$6,L$2,0)+(VLOOKUP($F1411,'(참고)타워 스텟 가치'!$B$2:$L$6,L$2,0)*$E1411)</f>
        <v>85.350000000000392</v>
      </c>
      <c r="M1411">
        <f>VLOOKUP($F1411,'(참고)타워 스텟 가치'!$B$2:$L$6,M$2,0)+(VLOOKUP($F1411,'(참고)타워 스텟 가치'!$B$2:$L$6,M$2,0)*$E1411)</f>
        <v>34.14000000000015</v>
      </c>
      <c r="N1411">
        <f>VLOOKUP($F1411,'(참고)타워 스텟 가치'!$B$2:$L$6,N$2,0)+(VLOOKUP($F1411,'(참고)타워 스텟 가치'!$B$2:$L$6,N$2,0)*$E1411)</f>
        <v>0</v>
      </c>
      <c r="O1411">
        <f>VLOOKUP($F1411,'(참고)타워 스텟 가치'!$B$2:$L$6,O$2,0)+(VLOOKUP($F1411,'(참고)타워 스텟 가치'!$B$2:$L$6,O$2,0)*$E1411)</f>
        <v>0</v>
      </c>
      <c r="P1411">
        <f>VLOOKUP($F1411,'(참고)타워 스텟 가치'!$B$2:$L$6,P$2,0)+(VLOOKUP($F1411,'(참고)타워 스텟 가치'!$B$2:$L$6,P$2,0)*$E1411)</f>
        <v>79.660000000000366</v>
      </c>
      <c r="Q1411">
        <f>SUM('스테이지별 몬스터 스텟'!H1411*'(참고)타워 스텟 가치'!$Q$17,'스테이지별 몬스터 스텟'!I1411*'(참고)타워 스텟 가치'!$R$17,'스테이지별 몬스터 스텟'!J1411*'(참고)타워 스텟 가치'!$S$17,'스테이지별 몬스터 스텟'!K1411*'(참고)타워 스텟 가치'!$T$17,'스테이지별 몬스터 스텟'!L1411*'(참고)타워 스텟 가치'!$U$17,'스테이지별 몬스터 스텟'!M1411*'(참고)타워 스텟 가치'!$V$17,'스테이지별 몬스터 스텟'!N1411*'(참고)타워 스텟 가치'!$W$17,'스테이지별 몬스터 스텟'!O1411*'(참고)타워 스텟 가치'!$X$17,'스테이지별 몬스터 스텟'!P1411*'(참고)타워 스텟 가치'!$Y$17)</f>
        <v>867050.73500000383</v>
      </c>
      <c r="R1411">
        <v>1</v>
      </c>
      <c r="S1411">
        <f>VLOOKUP($F1411,'(참고)타워 스텟 가치'!$B$7:$L$11,S$2,0)+(VLOOKUP($F1411,'(참고)타워 스텟 가치'!$B$7:$L$11,S$2,0)*$E1411)</f>
        <v>426.75000000000193</v>
      </c>
      <c r="T1411">
        <f>VLOOKUP($F1411,'(참고)타워 스텟 가치'!$B$7:$L$11,T$2,0)+(VLOOKUP($F1411,'(참고)타워 스텟 가치'!$B$7:$L$11,T$2,0)*$E1411)</f>
        <v>768.1500000000035</v>
      </c>
      <c r="U1411">
        <f>VLOOKUP($F1411,'(참고)타워 스텟 가치'!$B$7:$L$11,U$2,0)+(VLOOKUP($F1411,'(참고)타워 스텟 가치'!$B$7:$L$11,U$2,0)*$E1411)</f>
        <v>569000.00000000256</v>
      </c>
      <c r="V1411">
        <f>VLOOKUP($F1411,'(참고)타워 스텟 가치'!$B$7:$L$11,V$2,0)+(VLOOKUP($F1411,'(참고)타워 스텟 가치'!$B$7:$L$11,V$2,0)*$E1411)</f>
        <v>5121.0000000000236</v>
      </c>
      <c r="W1411">
        <f>VLOOKUP($F1411,'(참고)타워 스텟 가치'!$B$7:$L$11,W$2,0)+(VLOOKUP($F1411,'(참고)타워 스텟 가치'!$B$7:$L$11,W$2,0)*$E1411)</f>
        <v>85.350000000000392</v>
      </c>
      <c r="X1411">
        <f>VLOOKUP($F1411,'(참고)타워 스텟 가치'!$B$7:$L$11,X$2,0)+(VLOOKUP($F1411,'(참고)타워 스텟 가치'!$B$7:$L$11,X$2,0)*$E1411)</f>
        <v>34.14000000000015</v>
      </c>
      <c r="Y1411">
        <f>VLOOKUP($F1411,'(참고)타워 스텟 가치'!$B$7:$L$11,Y$2,0)+(VLOOKUP($F1411,'(참고)타워 스텟 가치'!$B$7:$L$11,Y$2,0)*$E1411)</f>
        <v>0</v>
      </c>
      <c r="Z1411">
        <f>VLOOKUP($F1411,'(참고)타워 스텟 가치'!$B$7:$L$11,Z$2,0)+(VLOOKUP($F1411,'(참고)타워 스텟 가치'!$B$7:$L$11,Z$2,0)*$E1411)</f>
        <v>0</v>
      </c>
      <c r="AA1411">
        <f>VLOOKUP($F1411,'(참고)타워 스텟 가치'!$B$7:$L$11,AA$2,0)+(VLOOKUP($F1411,'(참고)타워 스텟 가치'!$B$7:$L$11,AA$2,0)*$E1411)</f>
        <v>79.660000000000366</v>
      </c>
      <c r="AB1411">
        <f>SUM('스테이지별 몬스터 스텟'!S1411*'(참고)타워 스텟 가치'!$Q$17,'스테이지별 몬스터 스텟'!T1411*'(참고)타워 스텟 가치'!$R$17,'스테이지별 몬스터 스텟'!U1411*'(참고)타워 스텟 가치'!$S$17,'스테이지별 몬스터 스텟'!V1411*'(참고)타워 스텟 가치'!$T$17,'스테이지별 몬스터 스텟'!W1411*'(참고)타워 스텟 가치'!$U$17,'스테이지별 몬스터 스텟'!X1411*'(참고)타워 스텟 가치'!$V$17,'스테이지별 몬스터 스텟'!Y1411*'(참고)타워 스텟 가치'!$W$17,'스테이지별 몬스터 스텟'!Z1411*'(참고)타워 스텟 가치'!$X$17,'스테이지별 몬스터 스텟'!AA1411*'(참고)타워 스텟 가치'!$Y$17)</f>
        <v>866111.88500000373</v>
      </c>
      <c r="AC1411">
        <v>2</v>
      </c>
      <c r="AD1411">
        <f>VLOOKUP($F1411,'(참고)타워 스텟 가치'!$B$12:$L$16,AD$2,0)+(VLOOKUP($F1411,'(참고)타워 스텟 가치'!$B$12:$L$16,AD$2,0)*$E1411)</f>
        <v>426.75000000000193</v>
      </c>
      <c r="AE1411">
        <f>VLOOKUP($F1411,'(참고)타워 스텟 가치'!$B$12:$L$16,AE$2,0)+(VLOOKUP($F1411,'(참고)타워 스텟 가치'!$B$12:$L$16,AE$2,0)*$E1411)</f>
        <v>512.10000000000241</v>
      </c>
      <c r="AF1411">
        <f>VLOOKUP($F1411,'(참고)타워 스텟 가치'!$B$12:$L$16,AF$2,0)+(VLOOKUP($F1411,'(참고)타워 스텟 가치'!$B$12:$L$16,AF$2,0)*$E1411)</f>
        <v>569000.00000000256</v>
      </c>
      <c r="AG1411">
        <f>VLOOKUP($F1411,'(참고)타워 스텟 가치'!$B$12:$L$16,AG$2,0)+(VLOOKUP($F1411,'(참고)타워 스텟 가치'!$B$12:$L$16,AG$2,0)*$E1411)</f>
        <v>2560.5000000000118</v>
      </c>
      <c r="AH1411">
        <f>VLOOKUP($F1411,'(참고)타워 스텟 가치'!$B$12:$L$16,AH$2,0)+(VLOOKUP($F1411,'(참고)타워 스텟 가치'!$B$12:$L$16,AH$2,0)*$E1411)</f>
        <v>85.350000000000392</v>
      </c>
      <c r="AI1411">
        <f>VLOOKUP($F1411,'(참고)타워 스텟 가치'!$B$12:$L$16,AI$2,0)+(VLOOKUP($F1411,'(참고)타워 스텟 가치'!$B$12:$L$16,AI$2,0)*$E1411)</f>
        <v>34.14000000000015</v>
      </c>
      <c r="AJ1411">
        <f>VLOOKUP($F1411,'(참고)타워 스텟 가치'!$B$12:$L$16,AJ$2,0)+(VLOOKUP($F1411,'(참고)타워 스텟 가치'!$B$12:$L$16,AJ$2,0)*$E1411)</f>
        <v>0</v>
      </c>
      <c r="AK1411">
        <f>VLOOKUP($F1411,'(참고)타워 스텟 가치'!$B$12:$L$16,AK$2,0)+(VLOOKUP($F1411,'(참고)타워 스텟 가치'!$B$12:$L$16,AK$2,0)*$E1411)</f>
        <v>0</v>
      </c>
      <c r="AL1411">
        <f>VLOOKUP($F1411,'(참고)타워 스텟 가치'!$B$12:$L$16,AL$2,0)+(VLOOKUP($F1411,'(참고)타워 스텟 가치'!$B$12:$L$16,AL$2,0)*$E1411)</f>
        <v>159.32000000000073</v>
      </c>
      <c r="AM1411">
        <f>SUM('스테이지별 몬스터 스텟'!AD1411*'(참고)타워 스텟 가치'!$Q$17,'스테이지별 몬스터 스텟'!AE1411*'(참고)타워 스텟 가치'!$R$17,'스테이지별 몬스터 스텟'!AF1411*'(참고)타워 스텟 가치'!$S$17,'스테이지별 몬스터 스텟'!AG1411*'(참고)타워 스텟 가치'!$T$17,'스테이지별 몬스터 스텟'!AH1411*'(참고)타워 스텟 가치'!$U$17,'스테이지별 몬스터 스텟'!AI1411*'(참고)타워 스텟 가치'!$V$17,'스테이지별 몬스터 스텟'!AJ1411*'(참고)타워 스텟 가치'!$W$17,'스테이지별 몬스터 스텟'!AK1411*'(참고)타워 스텟 가치'!$X$17,'스테이지별 몬스터 스텟'!AL1411*'(참고)타워 스텟 가치'!$Y$17)</f>
        <v>860766.13000000385</v>
      </c>
      <c r="AN1411">
        <v>3</v>
      </c>
    </row>
    <row r="1412" spans="3:40" x14ac:dyDescent="0.3">
      <c r="C1412">
        <v>3</v>
      </c>
      <c r="D1412">
        <f t="shared" si="65"/>
        <v>282</v>
      </c>
      <c r="E1412" s="52">
        <f>VLOOKUP(D1412,'스테이지별 난이도 설정'!B:C,2,0)</f>
        <v>112.80000000000052</v>
      </c>
      <c r="F1412" t="str">
        <f t="shared" si="66"/>
        <v>에픽</v>
      </c>
      <c r="G1412">
        <f t="shared" si="64"/>
        <v>6</v>
      </c>
      <c r="H1412">
        <f>VLOOKUP($F1412,'(참고)타워 스텟 가치'!$B$2:$L$6,H$2,0)+(VLOOKUP($F1412,'(참고)타워 스텟 가치'!$B$2:$L$6,H$2,0)*$E1412)</f>
        <v>1920.3750000000089</v>
      </c>
      <c r="I1412">
        <f>VLOOKUP($F1412,'(참고)타워 스텟 가치'!$B$2:$L$6,I$2,0)+(VLOOKUP($F1412,'(참고)타워 스텟 가치'!$B$2:$L$6,I$2,0)*$E1412)</f>
        <v>384.07500000000175</v>
      </c>
      <c r="J1412">
        <f>VLOOKUP($F1412,'(참고)타워 스텟 가치'!$B$2:$L$6,J$2,0)+(VLOOKUP($F1412,'(참고)타워 스텟 가치'!$B$2:$L$6,J$2,0)*$E1412)</f>
        <v>569000.00000000256</v>
      </c>
      <c r="K1412">
        <f>VLOOKUP($F1412,'(참고)타워 스텟 가치'!$B$2:$L$6,K$2,0)+(VLOOKUP($F1412,'(참고)타워 스텟 가치'!$B$2:$L$6,K$2,0)*$E1412)</f>
        <v>7681.5000000000355</v>
      </c>
      <c r="L1412">
        <f>VLOOKUP($F1412,'(참고)타워 스텟 가치'!$B$2:$L$6,L$2,0)+(VLOOKUP($F1412,'(참고)타워 스텟 가치'!$B$2:$L$6,L$2,0)*$E1412)</f>
        <v>128.0250000000006</v>
      </c>
      <c r="M1412">
        <f>VLOOKUP($F1412,'(참고)타워 스텟 가치'!$B$2:$L$6,M$2,0)+(VLOOKUP($F1412,'(참고)타워 스텟 가치'!$B$2:$L$6,M$2,0)*$E1412)</f>
        <v>34.14000000000015</v>
      </c>
      <c r="N1412">
        <f>VLOOKUP($F1412,'(참고)타워 스텟 가치'!$B$2:$L$6,N$2,0)+(VLOOKUP($F1412,'(참고)타워 스텟 가치'!$B$2:$L$6,N$2,0)*$E1412)</f>
        <v>0</v>
      </c>
      <c r="O1412">
        <f>VLOOKUP($F1412,'(참고)타워 스텟 가치'!$B$2:$L$6,O$2,0)+(VLOOKUP($F1412,'(참고)타워 스텟 가치'!$B$2:$L$6,O$2,0)*$E1412)</f>
        <v>0</v>
      </c>
      <c r="P1412">
        <f>VLOOKUP($F1412,'(참고)타워 스텟 가치'!$B$2:$L$6,P$2,0)+(VLOOKUP($F1412,'(참고)타워 스텟 가치'!$B$2:$L$6,P$2,0)*$E1412)</f>
        <v>79.660000000000366</v>
      </c>
      <c r="Q1412">
        <f>SUM('스테이지별 몬스터 스텟'!H1412*'(참고)타워 스텟 가치'!$Q$17,'스테이지별 몬스터 스텟'!I1412*'(참고)타워 스텟 가치'!$R$17,'스테이지별 몬스터 스텟'!J1412*'(참고)타워 스텟 가치'!$S$17,'스테이지별 몬스터 스텟'!K1412*'(참고)타워 스텟 가치'!$T$17,'스테이지별 몬스터 스텟'!L1412*'(참고)타워 스텟 가치'!$U$17,'스테이지별 몬스터 스텟'!M1412*'(참고)타워 스텟 가치'!$V$17,'스테이지별 몬스터 스텟'!N1412*'(참고)타워 스텟 가치'!$W$17,'스테이지별 몬스터 스텟'!O1412*'(참고)타워 스텟 가치'!$X$17,'스테이지별 몬스터 스텟'!P1412*'(참고)타워 스텟 가치'!$Y$17)</f>
        <v>873729.37250000401</v>
      </c>
      <c r="R1412">
        <v>1</v>
      </c>
      <c r="S1412">
        <f>VLOOKUP($F1412,'(참고)타워 스텟 가치'!$B$7:$L$11,S$2,0)+(VLOOKUP($F1412,'(참고)타워 스텟 가치'!$B$7:$L$11,S$2,0)*$E1412)</f>
        <v>640.12500000000296</v>
      </c>
      <c r="T1412">
        <f>VLOOKUP($F1412,'(참고)타워 스텟 가치'!$B$7:$L$11,T$2,0)+(VLOOKUP($F1412,'(참고)타워 스텟 가치'!$B$7:$L$11,T$2,0)*$E1412)</f>
        <v>1152.2250000000054</v>
      </c>
      <c r="U1412">
        <f>VLOOKUP($F1412,'(참고)타워 스텟 가치'!$B$7:$L$11,U$2,0)+(VLOOKUP($F1412,'(참고)타워 스텟 가치'!$B$7:$L$11,U$2,0)*$E1412)</f>
        <v>569000.00000000256</v>
      </c>
      <c r="V1412">
        <f>VLOOKUP($F1412,'(참고)타워 스텟 가치'!$B$7:$L$11,V$2,0)+(VLOOKUP($F1412,'(참고)타워 스텟 가치'!$B$7:$L$11,V$2,0)*$E1412)</f>
        <v>7681.5000000000355</v>
      </c>
      <c r="W1412">
        <f>VLOOKUP($F1412,'(참고)타워 스텟 가치'!$B$7:$L$11,W$2,0)+(VLOOKUP($F1412,'(참고)타워 스텟 가치'!$B$7:$L$11,W$2,0)*$E1412)</f>
        <v>128.0250000000006</v>
      </c>
      <c r="X1412">
        <f>VLOOKUP($F1412,'(참고)타워 스텟 가치'!$B$7:$L$11,X$2,0)+(VLOOKUP($F1412,'(참고)타워 스텟 가치'!$B$7:$L$11,X$2,0)*$E1412)</f>
        <v>34.14000000000015</v>
      </c>
      <c r="Y1412">
        <f>VLOOKUP($F1412,'(참고)타워 스텟 가치'!$B$7:$L$11,Y$2,0)+(VLOOKUP($F1412,'(참고)타워 스텟 가치'!$B$7:$L$11,Y$2,0)*$E1412)</f>
        <v>0</v>
      </c>
      <c r="Z1412">
        <f>VLOOKUP($F1412,'(참고)타워 스텟 가치'!$B$7:$L$11,Z$2,0)+(VLOOKUP($F1412,'(참고)타워 스텟 가치'!$B$7:$L$11,Z$2,0)*$E1412)</f>
        <v>0</v>
      </c>
      <c r="AA1412">
        <f>VLOOKUP($F1412,'(참고)타워 스텟 가치'!$B$7:$L$11,AA$2,0)+(VLOOKUP($F1412,'(참고)타워 스텟 가치'!$B$7:$L$11,AA$2,0)*$E1412)</f>
        <v>79.660000000000366</v>
      </c>
      <c r="AB1412">
        <f>SUM('스테이지별 몬스터 스텟'!S1412*'(참고)타워 스텟 가치'!$Q$17,'스테이지별 몬스터 스텟'!T1412*'(참고)타워 스텟 가치'!$R$17,'스테이지별 몬스터 스텟'!U1412*'(참고)타워 스텟 가치'!$S$17,'스테이지별 몬스터 스텟'!V1412*'(참고)타워 스텟 가치'!$T$17,'스테이지별 몬스터 스텟'!W1412*'(참고)타워 스텟 가치'!$U$17,'스테이지별 몬스터 스텟'!X1412*'(참고)타워 스텟 가치'!$V$17,'스테이지별 몬스터 스텟'!Y1412*'(참고)타워 스텟 가치'!$W$17,'스테이지별 몬스터 스텟'!Z1412*'(참고)타워 스텟 가치'!$X$17,'스테이지별 몬스터 스텟'!AA1412*'(참고)타워 스텟 가치'!$Y$17)</f>
        <v>872321.09750000399</v>
      </c>
      <c r="AC1412">
        <v>2</v>
      </c>
      <c r="AD1412">
        <f>VLOOKUP($F1412,'(참고)타워 스텟 가치'!$B$12:$L$16,AD$2,0)+(VLOOKUP($F1412,'(참고)타워 스텟 가치'!$B$12:$L$16,AD$2,0)*$E1412)</f>
        <v>640.12500000000296</v>
      </c>
      <c r="AE1412">
        <f>VLOOKUP($F1412,'(참고)타워 스텟 가치'!$B$12:$L$16,AE$2,0)+(VLOOKUP($F1412,'(참고)타워 스텟 가치'!$B$12:$L$16,AE$2,0)*$E1412)</f>
        <v>768.1500000000035</v>
      </c>
      <c r="AF1412">
        <f>VLOOKUP($F1412,'(참고)타워 스텟 가치'!$B$12:$L$16,AF$2,0)+(VLOOKUP($F1412,'(참고)타워 스텟 가치'!$B$12:$L$16,AF$2,0)*$E1412)</f>
        <v>569000.00000000256</v>
      </c>
      <c r="AG1412">
        <f>VLOOKUP($F1412,'(참고)타워 스텟 가치'!$B$12:$L$16,AG$2,0)+(VLOOKUP($F1412,'(참고)타워 스텟 가치'!$B$12:$L$16,AG$2,0)*$E1412)</f>
        <v>3840.7500000000177</v>
      </c>
      <c r="AH1412">
        <f>VLOOKUP($F1412,'(참고)타워 스텟 가치'!$B$12:$L$16,AH$2,0)+(VLOOKUP($F1412,'(참고)타워 스텟 가치'!$B$12:$L$16,AH$2,0)*$E1412)</f>
        <v>128.0250000000006</v>
      </c>
      <c r="AI1412">
        <f>VLOOKUP($F1412,'(참고)타워 스텟 가치'!$B$12:$L$16,AI$2,0)+(VLOOKUP($F1412,'(참고)타워 스텟 가치'!$B$12:$L$16,AI$2,0)*$E1412)</f>
        <v>34.14000000000015</v>
      </c>
      <c r="AJ1412">
        <f>VLOOKUP($F1412,'(참고)타워 스텟 가치'!$B$12:$L$16,AJ$2,0)+(VLOOKUP($F1412,'(참고)타워 스텟 가치'!$B$12:$L$16,AJ$2,0)*$E1412)</f>
        <v>0</v>
      </c>
      <c r="AK1412">
        <f>VLOOKUP($F1412,'(참고)타워 스텟 가치'!$B$12:$L$16,AK$2,0)+(VLOOKUP($F1412,'(참고)타워 스텟 가치'!$B$12:$L$16,AK$2,0)*$E1412)</f>
        <v>0</v>
      </c>
      <c r="AL1412">
        <f>VLOOKUP($F1412,'(참고)타워 스텟 가치'!$B$12:$L$16,AL$2,0)+(VLOOKUP($F1412,'(참고)타워 스텟 가치'!$B$12:$L$16,AL$2,0)*$E1412)</f>
        <v>159.32000000000073</v>
      </c>
      <c r="AM1412">
        <f>SUM('스테이지별 몬스터 스텟'!AD1412*'(참고)타워 스텟 가치'!$Q$17,'스테이지별 몬스터 스텟'!AE1412*'(참고)타워 스텟 가치'!$R$17,'스테이지별 몬스터 스텟'!AF1412*'(참고)타워 스텟 가치'!$S$17,'스테이지별 몬스터 스텟'!AG1412*'(참고)타워 스텟 가치'!$T$17,'스테이지별 몬스터 스텟'!AH1412*'(참고)타워 스텟 가치'!$U$17,'스테이지별 몬스터 스텟'!AI1412*'(참고)타워 스텟 가치'!$V$17,'스테이지별 몬스터 스텟'!AJ1412*'(참고)타워 스텟 가치'!$W$17,'스테이지별 몬스터 스텟'!AK1412*'(참고)타워 스텟 가치'!$X$17,'스테이지별 몬스터 스텟'!AL1412*'(참고)타워 스텟 가치'!$Y$17)</f>
        <v>864222.80500000389</v>
      </c>
      <c r="AN1412">
        <v>3</v>
      </c>
    </row>
    <row r="1413" spans="3:40" x14ac:dyDescent="0.3">
      <c r="C1413">
        <v>4</v>
      </c>
      <c r="D1413">
        <f t="shared" si="65"/>
        <v>282</v>
      </c>
      <c r="E1413" s="52">
        <f>VLOOKUP(D1413,'스테이지별 난이도 설정'!B:C,2,0)</f>
        <v>112.80000000000052</v>
      </c>
      <c r="F1413" t="str">
        <f t="shared" si="66"/>
        <v>유니크</v>
      </c>
      <c r="G1413">
        <f t="shared" si="64"/>
        <v>6</v>
      </c>
      <c r="H1413">
        <f>VLOOKUP($F1413,'(참고)타워 스텟 가치'!$B$2:$L$6,H$2,0)+(VLOOKUP($F1413,'(참고)타워 스텟 가치'!$B$2:$L$6,H$2,0)*$E1413)</f>
        <v>2880.5625000000132</v>
      </c>
      <c r="I1413">
        <f>VLOOKUP($F1413,'(참고)타워 스텟 가치'!$B$2:$L$6,I$2,0)+(VLOOKUP($F1413,'(참고)타워 스텟 가치'!$B$2:$L$6,I$2,0)*$E1413)</f>
        <v>576.11250000000268</v>
      </c>
      <c r="J1413">
        <f>VLOOKUP($F1413,'(참고)타워 스텟 가치'!$B$2:$L$6,J$2,0)+(VLOOKUP($F1413,'(참고)타워 스텟 가치'!$B$2:$L$6,J$2,0)*$E1413)</f>
        <v>569000.00000000256</v>
      </c>
      <c r="K1413">
        <f>VLOOKUP($F1413,'(참고)타워 스텟 가치'!$B$2:$L$6,K$2,0)+(VLOOKUP($F1413,'(참고)타워 스텟 가치'!$B$2:$L$6,K$2,0)*$E1413)</f>
        <v>11522.250000000053</v>
      </c>
      <c r="L1413">
        <f>VLOOKUP($F1413,'(참고)타워 스텟 가치'!$B$2:$L$6,L$2,0)+(VLOOKUP($F1413,'(참고)타워 스텟 가치'!$B$2:$L$6,L$2,0)*$E1413)</f>
        <v>192.03750000000088</v>
      </c>
      <c r="M1413">
        <f>VLOOKUP($F1413,'(참고)타워 스텟 가치'!$B$2:$L$6,M$2,0)+(VLOOKUP($F1413,'(참고)타워 스텟 가치'!$B$2:$L$6,M$2,0)*$E1413)</f>
        <v>34.14000000000015</v>
      </c>
      <c r="N1413">
        <f>VLOOKUP($F1413,'(참고)타워 스텟 가치'!$B$2:$L$6,N$2,0)+(VLOOKUP($F1413,'(참고)타워 스텟 가치'!$B$2:$L$6,N$2,0)*$E1413)</f>
        <v>0</v>
      </c>
      <c r="O1413">
        <f>VLOOKUP($F1413,'(참고)타워 스텟 가치'!$B$2:$L$6,O$2,0)+(VLOOKUP($F1413,'(참고)타워 스텟 가치'!$B$2:$L$6,O$2,0)*$E1413)</f>
        <v>0</v>
      </c>
      <c r="P1413">
        <f>VLOOKUP($F1413,'(참고)타워 스텟 가치'!$B$2:$L$6,P$2,0)+(VLOOKUP($F1413,'(참고)타워 스텟 가치'!$B$2:$L$6,P$2,0)*$E1413)</f>
        <v>113.80000000000052</v>
      </c>
      <c r="Q1413">
        <f>SUM('스테이지별 몬스터 스텟'!H1413*'(참고)타워 스텟 가치'!$Q$17,'스테이지별 몬스터 스텟'!I1413*'(참고)타워 스텟 가치'!$R$17,'스테이지별 몬스터 스텟'!J1413*'(참고)타워 스텟 가치'!$S$17,'스테이지별 몬스터 스텟'!K1413*'(참고)타워 스텟 가치'!$T$17,'스테이지별 몬스터 스텟'!L1413*'(참고)타워 스텟 가치'!$U$17,'스테이지별 몬스터 스텟'!M1413*'(참고)타워 스텟 가치'!$V$17,'스테이지별 몬스터 스텟'!N1413*'(참고)타워 스텟 가치'!$W$17,'스테이지별 몬스터 스텟'!O1413*'(참고)타워 스텟 가치'!$X$17,'스테이지별 몬스터 스텟'!P1413*'(참고)타워 스텟 가치'!$Y$17)</f>
        <v>883815.60875000397</v>
      </c>
      <c r="R1413">
        <v>1</v>
      </c>
      <c r="S1413">
        <f>VLOOKUP($F1413,'(참고)타워 스텟 가치'!$B$7:$L$11,S$2,0)+(VLOOKUP($F1413,'(참고)타워 스텟 가치'!$B$7:$L$11,S$2,0)*$E1413)</f>
        <v>960.18750000000443</v>
      </c>
      <c r="T1413">
        <f>VLOOKUP($F1413,'(참고)타워 스텟 가치'!$B$7:$L$11,T$2,0)+(VLOOKUP($F1413,'(참고)타워 스텟 가치'!$B$7:$L$11,T$2,0)*$E1413)</f>
        <v>1728.337500000008</v>
      </c>
      <c r="U1413">
        <f>VLOOKUP($F1413,'(참고)타워 스텟 가치'!$B$7:$L$11,U$2,0)+(VLOOKUP($F1413,'(참고)타워 스텟 가치'!$B$7:$L$11,U$2,0)*$E1413)</f>
        <v>569000.00000000256</v>
      </c>
      <c r="V1413">
        <f>VLOOKUP($F1413,'(참고)타워 스텟 가치'!$B$7:$L$11,V$2,0)+(VLOOKUP($F1413,'(참고)타워 스텟 가치'!$B$7:$L$11,V$2,0)*$E1413)</f>
        <v>11522.250000000053</v>
      </c>
      <c r="W1413">
        <f>VLOOKUP($F1413,'(참고)타워 스텟 가치'!$B$7:$L$11,W$2,0)+(VLOOKUP($F1413,'(참고)타워 스텟 가치'!$B$7:$L$11,W$2,0)*$E1413)</f>
        <v>192.03750000000088</v>
      </c>
      <c r="X1413">
        <f>VLOOKUP($F1413,'(참고)타워 스텟 가치'!$B$7:$L$11,X$2,0)+(VLOOKUP($F1413,'(참고)타워 스텟 가치'!$B$7:$L$11,X$2,0)*$E1413)</f>
        <v>34.14000000000015</v>
      </c>
      <c r="Y1413">
        <f>VLOOKUP($F1413,'(참고)타워 스텟 가치'!$B$7:$L$11,Y$2,0)+(VLOOKUP($F1413,'(참고)타워 스텟 가치'!$B$7:$L$11,Y$2,0)*$E1413)</f>
        <v>0</v>
      </c>
      <c r="Z1413">
        <f>VLOOKUP($F1413,'(참고)타워 스텟 가치'!$B$7:$L$11,Z$2,0)+(VLOOKUP($F1413,'(참고)타워 스텟 가치'!$B$7:$L$11,Z$2,0)*$E1413)</f>
        <v>0</v>
      </c>
      <c r="AA1413">
        <f>VLOOKUP($F1413,'(참고)타워 스텟 가치'!$B$7:$L$11,AA$2,0)+(VLOOKUP($F1413,'(참고)타워 스텟 가치'!$B$7:$L$11,AA$2,0)*$E1413)</f>
        <v>113.80000000000052</v>
      </c>
      <c r="AB1413">
        <f>SUM('스테이지별 몬스터 스텟'!S1413*'(참고)타워 스텟 가치'!$Q$17,'스테이지별 몬스터 스텟'!T1413*'(참고)타워 스텟 가치'!$R$17,'스테이지별 몬스터 스텟'!U1413*'(참고)타워 스텟 가치'!$S$17,'스테이지별 몬스터 스텟'!V1413*'(참고)타워 스텟 가치'!$T$17,'스테이지별 몬스터 스텟'!W1413*'(참고)타워 스텟 가치'!$U$17,'스테이지별 몬스터 스텟'!X1413*'(참고)타워 스텟 가치'!$V$17,'스테이지별 몬스터 스텟'!Y1413*'(참고)타워 스텟 가치'!$W$17,'스테이지별 몬스터 스텟'!Z1413*'(참고)타워 스텟 가치'!$X$17,'스테이지별 몬스터 스텟'!AA1413*'(참고)타워 스텟 가치'!$Y$17)</f>
        <v>881703.19625000388</v>
      </c>
      <c r="AC1413">
        <v>2</v>
      </c>
      <c r="AD1413">
        <f>VLOOKUP($F1413,'(참고)타워 스텟 가치'!$B$12:$L$16,AD$2,0)+(VLOOKUP($F1413,'(참고)타워 스텟 가치'!$B$12:$L$16,AD$2,0)*$E1413)</f>
        <v>960.18750000000443</v>
      </c>
      <c r="AE1413">
        <f>VLOOKUP($F1413,'(참고)타워 스텟 가치'!$B$12:$L$16,AE$2,0)+(VLOOKUP($F1413,'(참고)타워 스텟 가치'!$B$12:$L$16,AE$2,0)*$E1413)</f>
        <v>1152.2250000000054</v>
      </c>
      <c r="AF1413">
        <f>VLOOKUP($F1413,'(참고)타워 스텟 가치'!$B$12:$L$16,AF$2,0)+(VLOOKUP($F1413,'(참고)타워 스텟 가치'!$B$12:$L$16,AF$2,0)*$E1413)</f>
        <v>569000.00000000256</v>
      </c>
      <c r="AG1413">
        <f>VLOOKUP($F1413,'(참고)타워 스텟 가치'!$B$12:$L$16,AG$2,0)+(VLOOKUP($F1413,'(참고)타워 스텟 가치'!$B$12:$L$16,AG$2,0)*$E1413)</f>
        <v>5761.1250000000264</v>
      </c>
      <c r="AH1413">
        <f>VLOOKUP($F1413,'(참고)타워 스텟 가치'!$B$12:$L$16,AH$2,0)+(VLOOKUP($F1413,'(참고)타워 스텟 가치'!$B$12:$L$16,AH$2,0)*$E1413)</f>
        <v>192.03750000000088</v>
      </c>
      <c r="AI1413">
        <f>VLOOKUP($F1413,'(참고)타워 스텟 가치'!$B$12:$L$16,AI$2,0)+(VLOOKUP($F1413,'(참고)타워 스텟 가치'!$B$12:$L$16,AI$2,0)*$E1413)</f>
        <v>34.14000000000015</v>
      </c>
      <c r="AJ1413">
        <f>VLOOKUP($F1413,'(참고)타워 스텟 가치'!$B$12:$L$16,AJ$2,0)+(VLOOKUP($F1413,'(참고)타워 스텟 가치'!$B$12:$L$16,AJ$2,0)*$E1413)</f>
        <v>0</v>
      </c>
      <c r="AK1413">
        <f>VLOOKUP($F1413,'(참고)타워 스텟 가치'!$B$12:$L$16,AK$2,0)+(VLOOKUP($F1413,'(참고)타워 스텟 가치'!$B$12:$L$16,AK$2,0)*$E1413)</f>
        <v>0</v>
      </c>
      <c r="AL1413">
        <f>VLOOKUP($F1413,'(참고)타워 스텟 가치'!$B$12:$L$16,AL$2,0)+(VLOOKUP($F1413,'(참고)타워 스텟 가치'!$B$12:$L$16,AL$2,0)*$E1413)</f>
        <v>227.60000000000105</v>
      </c>
      <c r="AM1413">
        <f>SUM('스테이지별 몬스터 스텟'!AD1413*'(참고)타워 스텟 가치'!$Q$17,'스테이지별 몬스터 스텟'!AE1413*'(참고)타워 스텟 가치'!$R$17,'스테이지별 몬스터 스텟'!AF1413*'(참고)타워 스텟 가치'!$S$17,'스테이지별 몬스터 스텟'!AG1413*'(참고)타워 스텟 가치'!$T$17,'스테이지별 몬스터 스텟'!AH1413*'(참고)타워 스텟 가치'!$U$17,'스테이지별 몬스터 스텟'!AI1413*'(참고)타워 스텟 가치'!$V$17,'스테이지별 몬스터 스텟'!AJ1413*'(참고)타워 스텟 가치'!$W$17,'스테이지별 몬스터 스텟'!AK1413*'(참고)타워 스텟 가치'!$X$17,'스테이지별 몬스터 스텟'!AL1413*'(참고)타워 스텟 가치'!$Y$17)</f>
        <v>869544.37750000379</v>
      </c>
      <c r="AN1413">
        <v>3</v>
      </c>
    </row>
    <row r="1414" spans="3:40" x14ac:dyDescent="0.3">
      <c r="C1414">
        <v>5</v>
      </c>
      <c r="D1414">
        <f t="shared" si="65"/>
        <v>282</v>
      </c>
      <c r="E1414" s="52">
        <f>VLOOKUP(D1414,'스테이지별 난이도 설정'!B:C,2,0)</f>
        <v>112.80000000000052</v>
      </c>
      <c r="F1414" t="str">
        <f t="shared" si="66"/>
        <v>스페셜</v>
      </c>
      <c r="G1414">
        <f t="shared" ref="G1414:G1477" si="67">SUM(R1414,AC1414,AN1414)</f>
        <v>6</v>
      </c>
      <c r="H1414">
        <f>VLOOKUP($F1414,'(참고)타워 스텟 가치'!$B$2:$L$6,H$2,0)+(VLOOKUP($F1414,'(참고)타워 스텟 가치'!$B$2:$L$6,H$2,0)*$E1414)</f>
        <v>4320.84375000002</v>
      </c>
      <c r="I1414">
        <f>VLOOKUP($F1414,'(참고)타워 스텟 가치'!$B$2:$L$6,I$2,0)+(VLOOKUP($F1414,'(참고)타워 스텟 가치'!$B$2:$L$6,I$2,0)*$E1414)</f>
        <v>864.16875000000402</v>
      </c>
      <c r="J1414">
        <f>VLOOKUP($F1414,'(참고)타워 스텟 가치'!$B$2:$L$6,J$2,0)+(VLOOKUP($F1414,'(참고)타워 스텟 가치'!$B$2:$L$6,J$2,0)*$E1414)</f>
        <v>569000.00000000256</v>
      </c>
      <c r="K1414">
        <f>VLOOKUP($F1414,'(참고)타워 스텟 가치'!$B$2:$L$6,K$2,0)+(VLOOKUP($F1414,'(참고)타워 스텟 가치'!$B$2:$L$6,K$2,0)*$E1414)</f>
        <v>17283.37500000008</v>
      </c>
      <c r="L1414">
        <f>VLOOKUP($F1414,'(참고)타워 스텟 가치'!$B$2:$L$6,L$2,0)+(VLOOKUP($F1414,'(참고)타워 스텟 가치'!$B$2:$L$6,L$2,0)*$E1414)</f>
        <v>288.05625000000134</v>
      </c>
      <c r="M1414">
        <f>VLOOKUP($F1414,'(참고)타워 스텟 가치'!$B$2:$L$6,M$2,0)+(VLOOKUP($F1414,'(참고)타워 스텟 가치'!$B$2:$L$6,M$2,0)*$E1414)</f>
        <v>34.14000000000015</v>
      </c>
      <c r="N1414">
        <f>VLOOKUP($F1414,'(참고)타워 스텟 가치'!$B$2:$L$6,N$2,0)+(VLOOKUP($F1414,'(참고)타워 스텟 가치'!$B$2:$L$6,N$2,0)*$E1414)</f>
        <v>0</v>
      </c>
      <c r="O1414">
        <f>VLOOKUP($F1414,'(참고)타워 스텟 가치'!$B$2:$L$6,O$2,0)+(VLOOKUP($F1414,'(참고)타워 스텟 가치'!$B$2:$L$6,O$2,0)*$E1414)</f>
        <v>0</v>
      </c>
      <c r="P1414">
        <f>VLOOKUP($F1414,'(참고)타워 스텟 가치'!$B$2:$L$6,P$2,0)+(VLOOKUP($F1414,'(참고)타워 스텟 가치'!$B$2:$L$6,P$2,0)*$E1414)</f>
        <v>113.80000000000052</v>
      </c>
      <c r="Q1414">
        <f>SUM('스테이지별 몬스터 스텟'!H1414*'(참고)타워 스텟 가치'!$Q$17,'스테이지별 몬스터 스텟'!I1414*'(참고)타워 스텟 가치'!$R$17,'스테이지별 몬스터 스텟'!J1414*'(참고)타워 스텟 가치'!$S$17,'스테이지별 몬스터 스텟'!K1414*'(참고)타워 스텟 가치'!$T$17,'스테이지별 몬스터 스텟'!L1414*'(참고)타워 스텟 가치'!$U$17,'스테이지별 몬스터 스텟'!M1414*'(참고)타워 스텟 가치'!$V$17,'스테이지별 몬스터 스텟'!N1414*'(참고)타워 스텟 가치'!$W$17,'스테이지별 몬스터 스텟'!O1414*'(참고)타워 스텟 가치'!$X$17,'스테이지별 몬스터 스텟'!P1414*'(참고)타워 스텟 가치'!$Y$17)</f>
        <v>898842.54312500404</v>
      </c>
      <c r="R1414">
        <v>1</v>
      </c>
      <c r="S1414">
        <f>VLOOKUP($F1414,'(참고)타워 스텟 가치'!$B$7:$L$11,S$2,0)+(VLOOKUP($F1414,'(참고)타워 스텟 가치'!$B$7:$L$11,S$2,0)*$E1414)</f>
        <v>1440.2812500000066</v>
      </c>
      <c r="T1414">
        <f>VLOOKUP($F1414,'(참고)타워 스텟 가치'!$B$7:$L$11,T$2,0)+(VLOOKUP($F1414,'(참고)타워 스텟 가치'!$B$7:$L$11,T$2,0)*$E1414)</f>
        <v>2592.5062500000117</v>
      </c>
      <c r="U1414">
        <f>VLOOKUP($F1414,'(참고)타워 스텟 가치'!$B$7:$L$11,U$2,0)+(VLOOKUP($F1414,'(참고)타워 스텟 가치'!$B$7:$L$11,U$2,0)*$E1414)</f>
        <v>569000.00000000256</v>
      </c>
      <c r="V1414">
        <f>VLOOKUP($F1414,'(참고)타워 스텟 가치'!$B$7:$L$11,V$2,0)+(VLOOKUP($F1414,'(참고)타워 스텟 가치'!$B$7:$L$11,V$2,0)*$E1414)</f>
        <v>17283.37500000008</v>
      </c>
      <c r="W1414">
        <f>VLOOKUP($F1414,'(참고)타워 스텟 가치'!$B$7:$L$11,W$2,0)+(VLOOKUP($F1414,'(참고)타워 스텟 가치'!$B$7:$L$11,W$2,0)*$E1414)</f>
        <v>288.05625000000134</v>
      </c>
      <c r="X1414">
        <f>VLOOKUP($F1414,'(참고)타워 스텟 가치'!$B$7:$L$11,X$2,0)+(VLOOKUP($F1414,'(참고)타워 스텟 가치'!$B$7:$L$11,X$2,0)*$E1414)</f>
        <v>34.14000000000015</v>
      </c>
      <c r="Y1414">
        <f>VLOOKUP($F1414,'(참고)타워 스텟 가치'!$B$7:$L$11,Y$2,0)+(VLOOKUP($F1414,'(참고)타워 스텟 가치'!$B$7:$L$11,Y$2,0)*$E1414)</f>
        <v>0</v>
      </c>
      <c r="Z1414">
        <f>VLOOKUP($F1414,'(참고)타워 스텟 가치'!$B$7:$L$11,Z$2,0)+(VLOOKUP($F1414,'(참고)타워 스텟 가치'!$B$7:$L$11,Z$2,0)*$E1414)</f>
        <v>0</v>
      </c>
      <c r="AA1414">
        <f>VLOOKUP($F1414,'(참고)타워 스텟 가치'!$B$7:$L$11,AA$2,0)+(VLOOKUP($F1414,'(참고)타워 스텟 가치'!$B$7:$L$11,AA$2,0)*$E1414)</f>
        <v>113.80000000000052</v>
      </c>
      <c r="AB1414">
        <f>SUM('스테이지별 몬스터 스텟'!S1414*'(참고)타워 스텟 가치'!$Q$17,'스테이지별 몬스터 스텟'!T1414*'(참고)타워 스텟 가치'!$R$17,'스테이지별 몬스터 스텟'!U1414*'(참고)타워 스텟 가치'!$S$17,'스테이지별 몬스터 스텟'!V1414*'(참고)타워 스텟 가치'!$T$17,'스테이지별 몬스터 스텟'!W1414*'(참고)타워 스텟 가치'!$U$17,'스테이지별 몬스터 스텟'!X1414*'(참고)타워 스텟 가치'!$V$17,'스테이지별 몬스터 스텟'!Y1414*'(참고)타워 스텟 가치'!$W$17,'스테이지별 몬스터 스텟'!Z1414*'(참고)타워 스텟 가치'!$X$17,'스테이지별 몬스터 스텟'!AA1414*'(참고)타워 스텟 가치'!$Y$17)</f>
        <v>895673.92437500402</v>
      </c>
      <c r="AC1414">
        <v>2</v>
      </c>
      <c r="AD1414">
        <f>VLOOKUP($F1414,'(참고)타워 스텟 가치'!$B$12:$L$16,AD$2,0)+(VLOOKUP($F1414,'(참고)타워 스텟 가치'!$B$12:$L$16,AD$2,0)*$E1414)</f>
        <v>1440.2812500000066</v>
      </c>
      <c r="AE1414">
        <f>VLOOKUP($F1414,'(참고)타워 스텟 가치'!$B$12:$L$16,AE$2,0)+(VLOOKUP($F1414,'(참고)타워 스텟 가치'!$B$12:$L$16,AE$2,0)*$E1414)</f>
        <v>1728.337500000008</v>
      </c>
      <c r="AF1414">
        <f>VLOOKUP($F1414,'(참고)타워 스텟 가치'!$B$12:$L$16,AF$2,0)+(VLOOKUP($F1414,'(참고)타워 스텟 가치'!$B$12:$L$16,AF$2,0)*$E1414)</f>
        <v>569000.00000000256</v>
      </c>
      <c r="AG1414">
        <f>VLOOKUP($F1414,'(참고)타워 스텟 가치'!$B$12:$L$16,AG$2,0)+(VLOOKUP($F1414,'(참고)타워 스텟 가치'!$B$12:$L$16,AG$2,0)*$E1414)</f>
        <v>8641.68750000004</v>
      </c>
      <c r="AH1414">
        <f>VLOOKUP($F1414,'(참고)타워 스텟 가치'!$B$12:$L$16,AH$2,0)+(VLOOKUP($F1414,'(참고)타워 스텟 가치'!$B$12:$L$16,AH$2,0)*$E1414)</f>
        <v>288.05625000000134</v>
      </c>
      <c r="AI1414">
        <f>VLOOKUP($F1414,'(참고)타워 스텟 가치'!$B$12:$L$16,AI$2,0)+(VLOOKUP($F1414,'(참고)타워 스텟 가치'!$B$12:$L$16,AI$2,0)*$E1414)</f>
        <v>34.14000000000015</v>
      </c>
      <c r="AJ1414">
        <f>VLOOKUP($F1414,'(참고)타워 스텟 가치'!$B$12:$L$16,AJ$2,0)+(VLOOKUP($F1414,'(참고)타워 스텟 가치'!$B$12:$L$16,AJ$2,0)*$E1414)</f>
        <v>0</v>
      </c>
      <c r="AK1414">
        <f>VLOOKUP($F1414,'(참고)타워 스텟 가치'!$B$12:$L$16,AK$2,0)+(VLOOKUP($F1414,'(참고)타워 스텟 가치'!$B$12:$L$16,AK$2,0)*$E1414)</f>
        <v>0</v>
      </c>
      <c r="AL1414">
        <f>VLOOKUP($F1414,'(참고)타워 스텟 가치'!$B$12:$L$16,AL$2,0)+(VLOOKUP($F1414,'(참고)타워 스텟 가치'!$B$12:$L$16,AL$2,0)*$E1414)</f>
        <v>227.60000000000105</v>
      </c>
      <c r="AM1414">
        <f>SUM('스테이지별 몬스터 스텟'!AD1414*'(참고)타워 스텟 가치'!$Q$17,'스테이지별 몬스터 스텟'!AE1414*'(참고)타워 스텟 가치'!$R$17,'스테이지별 몬스터 스텟'!AF1414*'(참고)타워 스텟 가치'!$S$17,'스테이지별 몬스터 스텟'!AG1414*'(참고)타워 스텟 가치'!$T$17,'스테이지별 몬스터 스텟'!AH1414*'(참고)타워 스텟 가치'!$U$17,'스테이지별 몬스터 스텟'!AI1414*'(참고)타워 스텟 가치'!$V$17,'스테이지별 몬스터 스텟'!AJ1414*'(참고)타워 스텟 가치'!$W$17,'스테이지별 몬스터 스텟'!AK1414*'(참고)타워 스텟 가치'!$X$17,'스테이지별 몬스터 스텟'!AL1414*'(참고)타워 스텟 가치'!$Y$17)</f>
        <v>877321.89625000395</v>
      </c>
      <c r="AN1414">
        <v>3</v>
      </c>
    </row>
    <row r="1415" spans="3:40" x14ac:dyDescent="0.3">
      <c r="C1415">
        <v>1</v>
      </c>
      <c r="D1415">
        <f t="shared" si="65"/>
        <v>283</v>
      </c>
      <c r="E1415" s="52">
        <f>VLOOKUP(D1415,'스테이지별 난이도 설정'!B:C,2,0)</f>
        <v>113.20000000000053</v>
      </c>
      <c r="F1415" t="str">
        <f t="shared" si="66"/>
        <v>일반</v>
      </c>
      <c r="G1415">
        <f t="shared" si="67"/>
        <v>6</v>
      </c>
      <c r="H1415">
        <f>VLOOKUP($F1415,'(참고)타워 스텟 가치'!$B$2:$L$6,H$2,0)+(VLOOKUP($F1415,'(참고)타워 스텟 가치'!$B$2:$L$6,H$2,0)*$E1415)</f>
        <v>856.50000000000398</v>
      </c>
      <c r="I1415">
        <f>VLOOKUP($F1415,'(참고)타워 스텟 가치'!$B$2:$L$6,I$2,0)+(VLOOKUP($F1415,'(참고)타워 스텟 가치'!$B$2:$L$6,I$2,0)*$E1415)</f>
        <v>171.30000000000081</v>
      </c>
      <c r="J1415">
        <f>VLOOKUP($F1415,'(참고)타워 스텟 가치'!$B$2:$L$6,J$2,0)+(VLOOKUP($F1415,'(참고)타워 스텟 가치'!$B$2:$L$6,J$2,0)*$E1415)</f>
        <v>571000.00000000268</v>
      </c>
      <c r="K1415">
        <f>VLOOKUP($F1415,'(참고)타워 스텟 가치'!$B$2:$L$6,K$2,0)+(VLOOKUP($F1415,'(참고)타워 스텟 가치'!$B$2:$L$6,K$2,0)*$E1415)</f>
        <v>3426.0000000000159</v>
      </c>
      <c r="L1415">
        <f>VLOOKUP($F1415,'(참고)타워 스텟 가치'!$B$2:$L$6,L$2,0)+(VLOOKUP($F1415,'(참고)타워 스텟 가치'!$B$2:$L$6,L$2,0)*$E1415)</f>
        <v>57.100000000000264</v>
      </c>
      <c r="M1415">
        <f>VLOOKUP($F1415,'(참고)타워 스텟 가치'!$B$2:$L$6,M$2,0)+(VLOOKUP($F1415,'(참고)타워 스텟 가치'!$B$2:$L$6,M$2,0)*$E1415)</f>
        <v>34.260000000000154</v>
      </c>
      <c r="N1415">
        <f>VLOOKUP($F1415,'(참고)타워 스텟 가치'!$B$2:$L$6,N$2,0)+(VLOOKUP($F1415,'(참고)타워 스텟 가치'!$B$2:$L$6,N$2,0)*$E1415)</f>
        <v>0</v>
      </c>
      <c r="O1415">
        <f>VLOOKUP($F1415,'(참고)타워 스텟 가치'!$B$2:$L$6,O$2,0)+(VLOOKUP($F1415,'(참고)타워 스텟 가치'!$B$2:$L$6,O$2,0)*$E1415)</f>
        <v>0</v>
      </c>
      <c r="P1415">
        <f>VLOOKUP($F1415,'(참고)타워 스텟 가치'!$B$2:$L$6,P$2,0)+(VLOOKUP($F1415,'(참고)타워 스텟 가치'!$B$2:$L$6,P$2,0)*$E1415)</f>
        <v>79.940000000000367</v>
      </c>
      <c r="Q1415">
        <f>SUM('스테이지별 몬스터 스텟'!H1415*'(참고)타워 스텟 가치'!$Q$17,'스테이지별 몬스터 스텟'!I1415*'(참고)타워 스텟 가치'!$R$17,'스테이지별 몬스터 스텟'!J1415*'(참고)타워 스텟 가치'!$S$17,'스테이지별 몬스터 스텟'!K1415*'(참고)타워 스텟 가치'!$T$17,'스테이지별 몬스터 스텟'!L1415*'(참고)타워 스텟 가치'!$U$17,'스테이지별 몬스터 스텟'!M1415*'(참고)타워 스텟 가치'!$V$17,'스테이지별 몬스터 스텟'!N1415*'(참고)타워 스텟 가치'!$W$17,'스테이지별 몬스터 스텟'!O1415*'(참고)타워 스텟 가치'!$X$17,'스테이지별 몬스터 스텟'!P1415*'(참고)타워 스텟 가치'!$Y$17)</f>
        <v>865630.29000000388</v>
      </c>
      <c r="R1415">
        <v>1</v>
      </c>
      <c r="S1415">
        <f>VLOOKUP($F1415,'(참고)타워 스텟 가치'!$B$7:$L$11,S$2,0)+(VLOOKUP($F1415,'(참고)타워 스텟 가치'!$B$7:$L$11,S$2,0)*$E1415)</f>
        <v>285.50000000000131</v>
      </c>
      <c r="T1415">
        <f>VLOOKUP($F1415,'(참고)타워 스텟 가치'!$B$7:$L$11,T$2,0)+(VLOOKUP($F1415,'(참고)타워 스텟 가치'!$B$7:$L$11,T$2,0)*$E1415)</f>
        <v>513.90000000000236</v>
      </c>
      <c r="U1415">
        <f>VLOOKUP($F1415,'(참고)타워 스텟 가치'!$B$7:$L$11,U$2,0)+(VLOOKUP($F1415,'(참고)타워 스텟 가치'!$B$7:$L$11,U$2,0)*$E1415)</f>
        <v>571000.00000000268</v>
      </c>
      <c r="V1415">
        <f>VLOOKUP($F1415,'(참고)타워 스텟 가치'!$B$7:$L$11,V$2,0)+(VLOOKUP($F1415,'(참고)타워 스텟 가치'!$B$7:$L$11,V$2,0)*$E1415)</f>
        <v>3426.0000000000159</v>
      </c>
      <c r="W1415">
        <f>VLOOKUP($F1415,'(참고)타워 스텟 가치'!$B$7:$L$11,W$2,0)+(VLOOKUP($F1415,'(참고)타워 스텟 가치'!$B$7:$L$11,W$2,0)*$E1415)</f>
        <v>57.100000000000264</v>
      </c>
      <c r="X1415">
        <f>VLOOKUP($F1415,'(참고)타워 스텟 가치'!$B$7:$L$11,X$2,0)+(VLOOKUP($F1415,'(참고)타워 스텟 가치'!$B$7:$L$11,X$2,0)*$E1415)</f>
        <v>34.260000000000154</v>
      </c>
      <c r="Y1415">
        <f>VLOOKUP($F1415,'(참고)타워 스텟 가치'!$B$7:$L$11,Y$2,0)+(VLOOKUP($F1415,'(참고)타워 스텟 가치'!$B$7:$L$11,Y$2,0)*$E1415)</f>
        <v>0</v>
      </c>
      <c r="Z1415">
        <f>VLOOKUP($F1415,'(참고)타워 스텟 가치'!$B$7:$L$11,Z$2,0)+(VLOOKUP($F1415,'(참고)타워 스텟 가치'!$B$7:$L$11,Z$2,0)*$E1415)</f>
        <v>0</v>
      </c>
      <c r="AA1415">
        <f>VLOOKUP($F1415,'(참고)타워 스텟 가치'!$B$7:$L$11,AA$2,0)+(VLOOKUP($F1415,'(참고)타워 스텟 가치'!$B$7:$L$11,AA$2,0)*$E1415)</f>
        <v>79.940000000000367</v>
      </c>
      <c r="AB1415">
        <f>SUM('스테이지별 몬스터 스텟'!S1415*'(참고)타워 스텟 가치'!$Q$17,'스테이지별 몬스터 스텟'!T1415*'(참고)타워 스텟 가치'!$R$17,'스테이지별 몬스터 스텟'!U1415*'(참고)타워 스텟 가치'!$S$17,'스테이지별 몬스터 스텟'!V1415*'(참고)타워 스텟 가치'!$T$17,'스테이지별 몬스터 스텟'!W1415*'(참고)타워 스텟 가치'!$U$17,'스테이지별 몬스터 스텟'!X1415*'(참고)타워 스텟 가치'!$V$17,'스테이지별 몬스터 스텟'!Y1415*'(참고)타워 스텟 가치'!$W$17,'스테이지별 몬스터 스텟'!Z1415*'(참고)타워 스텟 가치'!$X$17,'스테이지별 몬스터 스텟'!AA1415*'(참고)타워 스텟 가치'!$Y$17)</f>
        <v>865002.1900000039</v>
      </c>
      <c r="AC1415">
        <v>2</v>
      </c>
      <c r="AD1415">
        <f>VLOOKUP($F1415,'(참고)타워 스텟 가치'!$B$12:$L$16,AD$2,0)+(VLOOKUP($F1415,'(참고)타워 스텟 가치'!$B$12:$L$16,AD$2,0)*$E1415)</f>
        <v>285.50000000000131</v>
      </c>
      <c r="AE1415">
        <f>VLOOKUP($F1415,'(참고)타워 스텟 가치'!$B$12:$L$16,AE$2,0)+(VLOOKUP($F1415,'(참고)타워 스텟 가치'!$B$12:$L$16,AE$2,0)*$E1415)</f>
        <v>342.60000000000161</v>
      </c>
      <c r="AF1415">
        <f>VLOOKUP($F1415,'(참고)타워 스텟 가치'!$B$12:$L$16,AF$2,0)+(VLOOKUP($F1415,'(참고)타워 스텟 가치'!$B$12:$L$16,AF$2,0)*$E1415)</f>
        <v>571000.00000000268</v>
      </c>
      <c r="AG1415">
        <f>VLOOKUP($F1415,'(참고)타워 스텟 가치'!$B$12:$L$16,AG$2,0)+(VLOOKUP($F1415,'(참고)타워 스텟 가치'!$B$12:$L$16,AG$2,0)*$E1415)</f>
        <v>1713.000000000008</v>
      </c>
      <c r="AH1415">
        <f>VLOOKUP($F1415,'(참고)타워 스텟 가치'!$B$12:$L$16,AH$2,0)+(VLOOKUP($F1415,'(참고)타워 스텟 가치'!$B$12:$L$16,AH$2,0)*$E1415)</f>
        <v>57.100000000000264</v>
      </c>
      <c r="AI1415">
        <f>VLOOKUP($F1415,'(참고)타워 스텟 가치'!$B$12:$L$16,AI$2,0)+(VLOOKUP($F1415,'(참고)타워 스텟 가치'!$B$12:$L$16,AI$2,0)*$E1415)</f>
        <v>34.260000000000154</v>
      </c>
      <c r="AJ1415">
        <f>VLOOKUP($F1415,'(참고)타워 스텟 가치'!$B$12:$L$16,AJ$2,0)+(VLOOKUP($F1415,'(참고)타워 스텟 가치'!$B$12:$L$16,AJ$2,0)*$E1415)</f>
        <v>0</v>
      </c>
      <c r="AK1415">
        <f>VLOOKUP($F1415,'(참고)타워 스텟 가치'!$B$12:$L$16,AK$2,0)+(VLOOKUP($F1415,'(참고)타워 스텟 가치'!$B$12:$L$16,AK$2,0)*$E1415)</f>
        <v>0</v>
      </c>
      <c r="AL1415">
        <f>VLOOKUP($F1415,'(참고)타워 스텟 가치'!$B$12:$L$16,AL$2,0)+(VLOOKUP($F1415,'(참고)타워 스텟 가치'!$B$12:$L$16,AL$2,0)*$E1415)</f>
        <v>159.88000000000073</v>
      </c>
      <c r="AM1415">
        <f>SUM('스테이지별 몬스터 스텟'!AD1415*'(참고)타워 스텟 가치'!$Q$17,'스테이지별 몬스터 스텟'!AE1415*'(참고)타워 스텟 가치'!$R$17,'스테이지별 몬스터 스텟'!AF1415*'(참고)타워 스텟 가치'!$S$17,'스테이지별 몬스터 스텟'!AG1415*'(참고)타워 스텟 가치'!$T$17,'스테이지별 몬스터 스텟'!AH1415*'(참고)타워 스텟 가치'!$U$17,'스테이지별 몬스터 스텟'!AI1415*'(참고)타워 스텟 가치'!$V$17,'스테이지별 몬스터 스텟'!AJ1415*'(참고)타워 스텟 가치'!$W$17,'스테이지별 몬스터 스텟'!AK1415*'(참고)타워 스텟 가치'!$X$17,'스테이지별 몬스터 스텟'!AL1415*'(참고)타워 스텟 가치'!$Y$17)</f>
        <v>861479.12000000395</v>
      </c>
      <c r="AN1415">
        <v>3</v>
      </c>
    </row>
    <row r="1416" spans="3:40" x14ac:dyDescent="0.3">
      <c r="C1416">
        <v>2</v>
      </c>
      <c r="D1416">
        <f t="shared" si="65"/>
        <v>283</v>
      </c>
      <c r="E1416" s="52">
        <f>VLOOKUP(D1416,'스테이지별 난이도 설정'!B:C,2,0)</f>
        <v>113.20000000000053</v>
      </c>
      <c r="F1416" t="str">
        <f t="shared" si="66"/>
        <v>레어</v>
      </c>
      <c r="G1416">
        <f t="shared" si="67"/>
        <v>6</v>
      </c>
      <c r="H1416">
        <f>VLOOKUP($F1416,'(참고)타워 스텟 가치'!$B$2:$L$6,H$2,0)+(VLOOKUP($F1416,'(참고)타워 스텟 가치'!$B$2:$L$6,H$2,0)*$E1416)</f>
        <v>1284.7500000000059</v>
      </c>
      <c r="I1416">
        <f>VLOOKUP($F1416,'(참고)타워 스텟 가치'!$B$2:$L$6,I$2,0)+(VLOOKUP($F1416,'(참고)타워 스텟 가치'!$B$2:$L$6,I$2,0)*$E1416)</f>
        <v>256.95000000000118</v>
      </c>
      <c r="J1416">
        <f>VLOOKUP($F1416,'(참고)타워 스텟 가치'!$B$2:$L$6,J$2,0)+(VLOOKUP($F1416,'(참고)타워 스텟 가치'!$B$2:$L$6,J$2,0)*$E1416)</f>
        <v>571000.00000000268</v>
      </c>
      <c r="K1416">
        <f>VLOOKUP($F1416,'(참고)타워 스텟 가치'!$B$2:$L$6,K$2,0)+(VLOOKUP($F1416,'(참고)타워 스텟 가치'!$B$2:$L$6,K$2,0)*$E1416)</f>
        <v>5139.0000000000236</v>
      </c>
      <c r="L1416">
        <f>VLOOKUP($F1416,'(참고)타워 스텟 가치'!$B$2:$L$6,L$2,0)+(VLOOKUP($F1416,'(참고)타워 스텟 가치'!$B$2:$L$6,L$2,0)*$E1416)</f>
        <v>85.650000000000404</v>
      </c>
      <c r="M1416">
        <f>VLOOKUP($F1416,'(참고)타워 스텟 가치'!$B$2:$L$6,M$2,0)+(VLOOKUP($F1416,'(참고)타워 스텟 가치'!$B$2:$L$6,M$2,0)*$E1416)</f>
        <v>34.260000000000154</v>
      </c>
      <c r="N1416">
        <f>VLOOKUP($F1416,'(참고)타워 스텟 가치'!$B$2:$L$6,N$2,0)+(VLOOKUP($F1416,'(참고)타워 스텟 가치'!$B$2:$L$6,N$2,0)*$E1416)</f>
        <v>0</v>
      </c>
      <c r="O1416">
        <f>VLOOKUP($F1416,'(참고)타워 스텟 가치'!$B$2:$L$6,O$2,0)+(VLOOKUP($F1416,'(참고)타워 스텟 가치'!$B$2:$L$6,O$2,0)*$E1416)</f>
        <v>0</v>
      </c>
      <c r="P1416">
        <f>VLOOKUP($F1416,'(참고)타워 스텟 가치'!$B$2:$L$6,P$2,0)+(VLOOKUP($F1416,'(참고)타워 스텟 가치'!$B$2:$L$6,P$2,0)*$E1416)</f>
        <v>79.940000000000367</v>
      </c>
      <c r="Q1416">
        <f>SUM('스테이지별 몬스터 스텟'!H1416*'(참고)타워 스텟 가치'!$Q$17,'스테이지별 몬스터 스텟'!I1416*'(참고)타워 스텟 가치'!$R$17,'스테이지별 몬스터 스텟'!J1416*'(참고)타워 스텟 가치'!$S$17,'스테이지별 몬스터 스텟'!K1416*'(참고)타워 스텟 가치'!$T$17,'스테이지별 몬스터 스텟'!L1416*'(참고)타워 스텟 가치'!$U$17,'스테이지별 몬스터 스텟'!M1416*'(참고)타워 스텟 가치'!$V$17,'스테이지별 몬스터 스텟'!N1416*'(참고)타워 스텟 가치'!$W$17,'스테이지별 몬스터 스텟'!O1416*'(참고)타워 스텟 가치'!$X$17,'스테이지별 몬스터 스텟'!P1416*'(참고)타워 스텟 가치'!$Y$17)</f>
        <v>870098.36500000407</v>
      </c>
      <c r="R1416">
        <v>1</v>
      </c>
      <c r="S1416">
        <f>VLOOKUP($F1416,'(참고)타워 스텟 가치'!$B$7:$L$11,S$2,0)+(VLOOKUP($F1416,'(참고)타워 스텟 가치'!$B$7:$L$11,S$2,0)*$E1416)</f>
        <v>428.25000000000199</v>
      </c>
      <c r="T1416">
        <f>VLOOKUP($F1416,'(참고)타워 스텟 가치'!$B$7:$L$11,T$2,0)+(VLOOKUP($F1416,'(참고)타워 스텟 가치'!$B$7:$L$11,T$2,0)*$E1416)</f>
        <v>770.85000000000355</v>
      </c>
      <c r="U1416">
        <f>VLOOKUP($F1416,'(참고)타워 스텟 가치'!$B$7:$L$11,U$2,0)+(VLOOKUP($F1416,'(참고)타워 스텟 가치'!$B$7:$L$11,U$2,0)*$E1416)</f>
        <v>571000.00000000268</v>
      </c>
      <c r="V1416">
        <f>VLOOKUP($F1416,'(참고)타워 스텟 가치'!$B$7:$L$11,V$2,0)+(VLOOKUP($F1416,'(참고)타워 스텟 가치'!$B$7:$L$11,V$2,0)*$E1416)</f>
        <v>5139.0000000000236</v>
      </c>
      <c r="W1416">
        <f>VLOOKUP($F1416,'(참고)타워 스텟 가치'!$B$7:$L$11,W$2,0)+(VLOOKUP($F1416,'(참고)타워 스텟 가치'!$B$7:$L$11,W$2,0)*$E1416)</f>
        <v>85.650000000000404</v>
      </c>
      <c r="X1416">
        <f>VLOOKUP($F1416,'(참고)타워 스텟 가치'!$B$7:$L$11,X$2,0)+(VLOOKUP($F1416,'(참고)타워 스텟 가치'!$B$7:$L$11,X$2,0)*$E1416)</f>
        <v>34.260000000000154</v>
      </c>
      <c r="Y1416">
        <f>VLOOKUP($F1416,'(참고)타워 스텟 가치'!$B$7:$L$11,Y$2,0)+(VLOOKUP($F1416,'(참고)타워 스텟 가치'!$B$7:$L$11,Y$2,0)*$E1416)</f>
        <v>0</v>
      </c>
      <c r="Z1416">
        <f>VLOOKUP($F1416,'(참고)타워 스텟 가치'!$B$7:$L$11,Z$2,0)+(VLOOKUP($F1416,'(참고)타워 스텟 가치'!$B$7:$L$11,Z$2,0)*$E1416)</f>
        <v>0</v>
      </c>
      <c r="AA1416">
        <f>VLOOKUP($F1416,'(참고)타워 스텟 가치'!$B$7:$L$11,AA$2,0)+(VLOOKUP($F1416,'(참고)타워 스텟 가치'!$B$7:$L$11,AA$2,0)*$E1416)</f>
        <v>79.940000000000367</v>
      </c>
      <c r="AB1416">
        <f>SUM('스테이지별 몬스터 스텟'!S1416*'(참고)타워 스텟 가치'!$Q$17,'스테이지별 몬스터 스텟'!T1416*'(참고)타워 스텟 가치'!$R$17,'스테이지별 몬스터 스텟'!U1416*'(참고)타워 스텟 가치'!$S$17,'스테이지별 몬스터 스텟'!V1416*'(참고)타워 스텟 가치'!$T$17,'스테이지별 몬스터 스텟'!W1416*'(참고)타워 스텟 가치'!$U$17,'스테이지별 몬스터 스텟'!X1416*'(참고)타워 스텟 가치'!$V$17,'스테이지별 몬스터 스텟'!Y1416*'(참고)타워 스텟 가치'!$W$17,'스테이지별 몬스터 스텟'!Z1416*'(참고)타워 스텟 가치'!$X$17,'스테이지별 몬스터 스텟'!AA1416*'(참고)타워 스텟 가치'!$Y$17)</f>
        <v>869156.21500000404</v>
      </c>
      <c r="AC1416">
        <v>2</v>
      </c>
      <c r="AD1416">
        <f>VLOOKUP($F1416,'(참고)타워 스텟 가치'!$B$12:$L$16,AD$2,0)+(VLOOKUP($F1416,'(참고)타워 스텟 가치'!$B$12:$L$16,AD$2,0)*$E1416)</f>
        <v>428.25000000000199</v>
      </c>
      <c r="AE1416">
        <f>VLOOKUP($F1416,'(참고)타워 스텟 가치'!$B$12:$L$16,AE$2,0)+(VLOOKUP($F1416,'(참고)타워 스텟 가치'!$B$12:$L$16,AE$2,0)*$E1416)</f>
        <v>513.90000000000236</v>
      </c>
      <c r="AF1416">
        <f>VLOOKUP($F1416,'(참고)타워 스텟 가치'!$B$12:$L$16,AF$2,0)+(VLOOKUP($F1416,'(참고)타워 스텟 가치'!$B$12:$L$16,AF$2,0)*$E1416)</f>
        <v>571000.00000000268</v>
      </c>
      <c r="AG1416">
        <f>VLOOKUP($F1416,'(참고)타워 스텟 가치'!$B$12:$L$16,AG$2,0)+(VLOOKUP($F1416,'(참고)타워 스텟 가치'!$B$12:$L$16,AG$2,0)*$E1416)</f>
        <v>2569.5000000000118</v>
      </c>
      <c r="AH1416">
        <f>VLOOKUP($F1416,'(참고)타워 스텟 가치'!$B$12:$L$16,AH$2,0)+(VLOOKUP($F1416,'(참고)타워 스텟 가치'!$B$12:$L$16,AH$2,0)*$E1416)</f>
        <v>85.650000000000404</v>
      </c>
      <c r="AI1416">
        <f>VLOOKUP($F1416,'(참고)타워 스텟 가치'!$B$12:$L$16,AI$2,0)+(VLOOKUP($F1416,'(참고)타워 스텟 가치'!$B$12:$L$16,AI$2,0)*$E1416)</f>
        <v>34.260000000000154</v>
      </c>
      <c r="AJ1416">
        <f>VLOOKUP($F1416,'(참고)타워 스텟 가치'!$B$12:$L$16,AJ$2,0)+(VLOOKUP($F1416,'(참고)타워 스텟 가치'!$B$12:$L$16,AJ$2,0)*$E1416)</f>
        <v>0</v>
      </c>
      <c r="AK1416">
        <f>VLOOKUP($F1416,'(참고)타워 스텟 가치'!$B$12:$L$16,AK$2,0)+(VLOOKUP($F1416,'(참고)타워 스텟 가치'!$B$12:$L$16,AK$2,0)*$E1416)</f>
        <v>0</v>
      </c>
      <c r="AL1416">
        <f>VLOOKUP($F1416,'(참고)타워 스텟 가치'!$B$12:$L$16,AL$2,0)+(VLOOKUP($F1416,'(참고)타워 스텟 가치'!$B$12:$L$16,AL$2,0)*$E1416)</f>
        <v>159.88000000000073</v>
      </c>
      <c r="AM1416">
        <f>SUM('스테이지별 몬스터 스텟'!AD1416*'(참고)타워 스텟 가치'!$Q$17,'스테이지별 몬스터 스텟'!AE1416*'(참고)타워 스텟 가치'!$R$17,'스테이지별 몬스터 스텟'!AF1416*'(참고)타워 스텟 가치'!$S$17,'스테이지별 몬스터 스텟'!AG1416*'(참고)타워 스텟 가치'!$T$17,'스테이지별 몬스터 스텟'!AH1416*'(참고)타워 스텟 가치'!$U$17,'스테이지별 몬스터 스텟'!AI1416*'(참고)타워 스텟 가치'!$V$17,'스테이지별 몬스터 스텟'!AJ1416*'(참고)타워 스텟 가치'!$W$17,'스테이지별 몬스터 스텟'!AK1416*'(참고)타워 스텟 가치'!$X$17,'스테이지별 몬스터 스텟'!AL1416*'(참고)타워 스텟 가치'!$Y$17)</f>
        <v>863791.670000004</v>
      </c>
      <c r="AN1416">
        <v>3</v>
      </c>
    </row>
    <row r="1417" spans="3:40" x14ac:dyDescent="0.3">
      <c r="C1417">
        <v>3</v>
      </c>
      <c r="D1417">
        <f t="shared" si="65"/>
        <v>283</v>
      </c>
      <c r="E1417" s="52">
        <f>VLOOKUP(D1417,'스테이지별 난이도 설정'!B:C,2,0)</f>
        <v>113.20000000000053</v>
      </c>
      <c r="F1417" t="str">
        <f t="shared" si="66"/>
        <v>에픽</v>
      </c>
      <c r="G1417">
        <f t="shared" si="67"/>
        <v>6</v>
      </c>
      <c r="H1417">
        <f>VLOOKUP($F1417,'(참고)타워 스텟 가치'!$B$2:$L$6,H$2,0)+(VLOOKUP($F1417,'(참고)타워 스텟 가치'!$B$2:$L$6,H$2,0)*$E1417)</f>
        <v>1927.1250000000089</v>
      </c>
      <c r="I1417">
        <f>VLOOKUP($F1417,'(참고)타워 스텟 가치'!$B$2:$L$6,I$2,0)+(VLOOKUP($F1417,'(참고)타워 스텟 가치'!$B$2:$L$6,I$2,0)*$E1417)</f>
        <v>385.42500000000177</v>
      </c>
      <c r="J1417">
        <f>VLOOKUP($F1417,'(참고)타워 스텟 가치'!$B$2:$L$6,J$2,0)+(VLOOKUP($F1417,'(참고)타워 스텟 가치'!$B$2:$L$6,J$2,0)*$E1417)</f>
        <v>571000.00000000268</v>
      </c>
      <c r="K1417">
        <f>VLOOKUP($F1417,'(참고)타워 스텟 가치'!$B$2:$L$6,K$2,0)+(VLOOKUP($F1417,'(참고)타워 스텟 가치'!$B$2:$L$6,K$2,0)*$E1417)</f>
        <v>7708.5000000000355</v>
      </c>
      <c r="L1417">
        <f>VLOOKUP($F1417,'(참고)타워 스텟 가치'!$B$2:$L$6,L$2,0)+(VLOOKUP($F1417,'(참고)타워 스텟 가치'!$B$2:$L$6,L$2,0)*$E1417)</f>
        <v>128.47500000000059</v>
      </c>
      <c r="M1417">
        <f>VLOOKUP($F1417,'(참고)타워 스텟 가치'!$B$2:$L$6,M$2,0)+(VLOOKUP($F1417,'(참고)타워 스텟 가치'!$B$2:$L$6,M$2,0)*$E1417)</f>
        <v>34.260000000000154</v>
      </c>
      <c r="N1417">
        <f>VLOOKUP($F1417,'(참고)타워 스텟 가치'!$B$2:$L$6,N$2,0)+(VLOOKUP($F1417,'(참고)타워 스텟 가치'!$B$2:$L$6,N$2,0)*$E1417)</f>
        <v>0</v>
      </c>
      <c r="O1417">
        <f>VLOOKUP($F1417,'(참고)타워 스텟 가치'!$B$2:$L$6,O$2,0)+(VLOOKUP($F1417,'(참고)타워 스텟 가치'!$B$2:$L$6,O$2,0)*$E1417)</f>
        <v>0</v>
      </c>
      <c r="P1417">
        <f>VLOOKUP($F1417,'(참고)타워 스텟 가치'!$B$2:$L$6,P$2,0)+(VLOOKUP($F1417,'(참고)타워 스텟 가치'!$B$2:$L$6,P$2,0)*$E1417)</f>
        <v>79.940000000000367</v>
      </c>
      <c r="Q1417">
        <f>SUM('스테이지별 몬스터 스텟'!H1417*'(참고)타워 스텟 가치'!$Q$17,'스테이지별 몬스터 스텟'!I1417*'(참고)타워 스텟 가치'!$R$17,'스테이지별 몬스터 스텟'!J1417*'(참고)타워 스텟 가치'!$S$17,'스테이지별 몬스터 스텟'!K1417*'(참고)타워 스텟 가치'!$T$17,'스테이지별 몬스터 스텟'!L1417*'(참고)타워 스텟 가치'!$U$17,'스테이지별 몬스터 스텟'!M1417*'(참고)타워 스텟 가치'!$V$17,'스테이지별 몬스터 스텟'!N1417*'(참고)타워 스텟 가치'!$W$17,'스테이지별 몬스터 스텟'!O1417*'(참고)타워 스텟 가치'!$X$17,'스테이지별 몬스터 스텟'!P1417*'(참고)타워 스텟 가치'!$Y$17)</f>
        <v>876800.47750000411</v>
      </c>
      <c r="R1417">
        <v>1</v>
      </c>
      <c r="S1417">
        <f>VLOOKUP($F1417,'(참고)타워 스텟 가치'!$B$7:$L$11,S$2,0)+(VLOOKUP($F1417,'(참고)타워 스텟 가치'!$B$7:$L$11,S$2,0)*$E1417)</f>
        <v>642.37500000000296</v>
      </c>
      <c r="T1417">
        <f>VLOOKUP($F1417,'(참고)타워 스텟 가치'!$B$7:$L$11,T$2,0)+(VLOOKUP($F1417,'(참고)타워 스텟 가치'!$B$7:$L$11,T$2,0)*$E1417)</f>
        <v>1156.2750000000053</v>
      </c>
      <c r="U1417">
        <f>VLOOKUP($F1417,'(참고)타워 스텟 가치'!$B$7:$L$11,U$2,0)+(VLOOKUP($F1417,'(참고)타워 스텟 가치'!$B$7:$L$11,U$2,0)*$E1417)</f>
        <v>571000.00000000268</v>
      </c>
      <c r="V1417">
        <f>VLOOKUP($F1417,'(참고)타워 스텟 가치'!$B$7:$L$11,V$2,0)+(VLOOKUP($F1417,'(참고)타워 스텟 가치'!$B$7:$L$11,V$2,0)*$E1417)</f>
        <v>7708.5000000000355</v>
      </c>
      <c r="W1417">
        <f>VLOOKUP($F1417,'(참고)타워 스텟 가치'!$B$7:$L$11,W$2,0)+(VLOOKUP($F1417,'(참고)타워 스텟 가치'!$B$7:$L$11,W$2,0)*$E1417)</f>
        <v>128.47500000000059</v>
      </c>
      <c r="X1417">
        <f>VLOOKUP($F1417,'(참고)타워 스텟 가치'!$B$7:$L$11,X$2,0)+(VLOOKUP($F1417,'(참고)타워 스텟 가치'!$B$7:$L$11,X$2,0)*$E1417)</f>
        <v>34.260000000000154</v>
      </c>
      <c r="Y1417">
        <f>VLOOKUP($F1417,'(참고)타워 스텟 가치'!$B$7:$L$11,Y$2,0)+(VLOOKUP($F1417,'(참고)타워 스텟 가치'!$B$7:$L$11,Y$2,0)*$E1417)</f>
        <v>0</v>
      </c>
      <c r="Z1417">
        <f>VLOOKUP($F1417,'(참고)타워 스텟 가치'!$B$7:$L$11,Z$2,0)+(VLOOKUP($F1417,'(참고)타워 스텟 가치'!$B$7:$L$11,Z$2,0)*$E1417)</f>
        <v>0</v>
      </c>
      <c r="AA1417">
        <f>VLOOKUP($F1417,'(참고)타워 스텟 가치'!$B$7:$L$11,AA$2,0)+(VLOOKUP($F1417,'(참고)타워 스텟 가치'!$B$7:$L$11,AA$2,0)*$E1417)</f>
        <v>79.940000000000367</v>
      </c>
      <c r="AB1417">
        <f>SUM('스테이지별 몬스터 스텟'!S1417*'(참고)타워 스텟 가치'!$Q$17,'스테이지별 몬스터 스텟'!T1417*'(참고)타워 스텟 가치'!$R$17,'스테이지별 몬스터 스텟'!U1417*'(참고)타워 스텟 가치'!$S$17,'스테이지별 몬스터 스텟'!V1417*'(참고)타워 스텟 가치'!$T$17,'스테이지별 몬스터 스텟'!W1417*'(참고)타워 스텟 가치'!$U$17,'스테이지별 몬스터 스텟'!X1417*'(참고)타워 스텟 가치'!$V$17,'스테이지별 몬스터 스텟'!Y1417*'(참고)타워 스텟 가치'!$W$17,'스테이지별 몬스터 스텟'!Z1417*'(참고)타워 스텟 가치'!$X$17,'스테이지별 몬스터 스텟'!AA1417*'(참고)타워 스텟 가치'!$Y$17)</f>
        <v>875387.25250000402</v>
      </c>
      <c r="AC1417">
        <v>2</v>
      </c>
      <c r="AD1417">
        <f>VLOOKUP($F1417,'(참고)타워 스텟 가치'!$B$12:$L$16,AD$2,0)+(VLOOKUP($F1417,'(참고)타워 스텟 가치'!$B$12:$L$16,AD$2,0)*$E1417)</f>
        <v>642.37500000000296</v>
      </c>
      <c r="AE1417">
        <f>VLOOKUP($F1417,'(참고)타워 스텟 가치'!$B$12:$L$16,AE$2,0)+(VLOOKUP($F1417,'(참고)타워 스텟 가치'!$B$12:$L$16,AE$2,0)*$E1417)</f>
        <v>770.85000000000355</v>
      </c>
      <c r="AF1417">
        <f>VLOOKUP($F1417,'(참고)타워 스텟 가치'!$B$12:$L$16,AF$2,0)+(VLOOKUP($F1417,'(참고)타워 스텟 가치'!$B$12:$L$16,AF$2,0)*$E1417)</f>
        <v>571000.00000000268</v>
      </c>
      <c r="AG1417">
        <f>VLOOKUP($F1417,'(참고)타워 스텟 가치'!$B$12:$L$16,AG$2,0)+(VLOOKUP($F1417,'(참고)타워 스텟 가치'!$B$12:$L$16,AG$2,0)*$E1417)</f>
        <v>3854.2500000000177</v>
      </c>
      <c r="AH1417">
        <f>VLOOKUP($F1417,'(참고)타워 스텟 가치'!$B$12:$L$16,AH$2,0)+(VLOOKUP($F1417,'(참고)타워 스텟 가치'!$B$12:$L$16,AH$2,0)*$E1417)</f>
        <v>128.47500000000059</v>
      </c>
      <c r="AI1417">
        <f>VLOOKUP($F1417,'(참고)타워 스텟 가치'!$B$12:$L$16,AI$2,0)+(VLOOKUP($F1417,'(참고)타워 스텟 가치'!$B$12:$L$16,AI$2,0)*$E1417)</f>
        <v>34.260000000000154</v>
      </c>
      <c r="AJ1417">
        <f>VLOOKUP($F1417,'(참고)타워 스텟 가치'!$B$12:$L$16,AJ$2,0)+(VLOOKUP($F1417,'(참고)타워 스텟 가치'!$B$12:$L$16,AJ$2,0)*$E1417)</f>
        <v>0</v>
      </c>
      <c r="AK1417">
        <f>VLOOKUP($F1417,'(참고)타워 스텟 가치'!$B$12:$L$16,AK$2,0)+(VLOOKUP($F1417,'(참고)타워 스텟 가치'!$B$12:$L$16,AK$2,0)*$E1417)</f>
        <v>0</v>
      </c>
      <c r="AL1417">
        <f>VLOOKUP($F1417,'(참고)타워 스텟 가치'!$B$12:$L$16,AL$2,0)+(VLOOKUP($F1417,'(참고)타워 스텟 가치'!$B$12:$L$16,AL$2,0)*$E1417)</f>
        <v>159.88000000000073</v>
      </c>
      <c r="AM1417">
        <f>SUM('스테이지별 몬스터 스텟'!AD1417*'(참고)타워 스텟 가치'!$Q$17,'스테이지별 몬스터 스텟'!AE1417*'(참고)타워 스텟 가치'!$R$17,'스테이지별 몬스터 스텟'!AF1417*'(참고)타워 스텟 가치'!$S$17,'스테이지별 몬스터 스텟'!AG1417*'(참고)타워 스텟 가치'!$T$17,'스테이지별 몬스터 스텟'!AH1417*'(참고)타워 스텟 가치'!$U$17,'스테이지별 몬스터 스텟'!AI1417*'(참고)타워 스텟 가치'!$V$17,'스테이지별 몬스터 스텟'!AJ1417*'(참고)타워 스텟 가치'!$W$17,'스테이지별 몬스터 스텟'!AK1417*'(참고)타워 스텟 가치'!$X$17,'스테이지별 몬스터 스텟'!AL1417*'(참고)타워 스텟 가치'!$Y$17)</f>
        <v>867260.49500000395</v>
      </c>
      <c r="AN1417">
        <v>3</v>
      </c>
    </row>
    <row r="1418" spans="3:40" x14ac:dyDescent="0.3">
      <c r="C1418">
        <v>4</v>
      </c>
      <c r="D1418">
        <f t="shared" si="65"/>
        <v>283</v>
      </c>
      <c r="E1418" s="52">
        <f>VLOOKUP(D1418,'스테이지별 난이도 설정'!B:C,2,0)</f>
        <v>113.20000000000053</v>
      </c>
      <c r="F1418" t="str">
        <f t="shared" si="66"/>
        <v>유니크</v>
      </c>
      <c r="G1418">
        <f t="shared" si="67"/>
        <v>6</v>
      </c>
      <c r="H1418">
        <f>VLOOKUP($F1418,'(참고)타워 스텟 가치'!$B$2:$L$6,H$2,0)+(VLOOKUP($F1418,'(참고)타워 스텟 가치'!$B$2:$L$6,H$2,0)*$E1418)</f>
        <v>2890.6875000000132</v>
      </c>
      <c r="I1418">
        <f>VLOOKUP($F1418,'(참고)타워 스텟 가치'!$B$2:$L$6,I$2,0)+(VLOOKUP($F1418,'(참고)타워 스텟 가치'!$B$2:$L$6,I$2,0)*$E1418)</f>
        <v>578.13750000000266</v>
      </c>
      <c r="J1418">
        <f>VLOOKUP($F1418,'(참고)타워 스텟 가치'!$B$2:$L$6,J$2,0)+(VLOOKUP($F1418,'(참고)타워 스텟 가치'!$B$2:$L$6,J$2,0)*$E1418)</f>
        <v>571000.00000000268</v>
      </c>
      <c r="K1418">
        <f>VLOOKUP($F1418,'(참고)타워 스텟 가치'!$B$2:$L$6,K$2,0)+(VLOOKUP($F1418,'(참고)타워 스텟 가치'!$B$2:$L$6,K$2,0)*$E1418)</f>
        <v>11562.750000000053</v>
      </c>
      <c r="L1418">
        <f>VLOOKUP($F1418,'(참고)타워 스텟 가치'!$B$2:$L$6,L$2,0)+(VLOOKUP($F1418,'(참고)타워 스텟 가치'!$B$2:$L$6,L$2,0)*$E1418)</f>
        <v>192.71250000000089</v>
      </c>
      <c r="M1418">
        <f>VLOOKUP($F1418,'(참고)타워 스텟 가치'!$B$2:$L$6,M$2,0)+(VLOOKUP($F1418,'(참고)타워 스텟 가치'!$B$2:$L$6,M$2,0)*$E1418)</f>
        <v>34.260000000000154</v>
      </c>
      <c r="N1418">
        <f>VLOOKUP($F1418,'(참고)타워 스텟 가치'!$B$2:$L$6,N$2,0)+(VLOOKUP($F1418,'(참고)타워 스텟 가치'!$B$2:$L$6,N$2,0)*$E1418)</f>
        <v>0</v>
      </c>
      <c r="O1418">
        <f>VLOOKUP($F1418,'(참고)타워 스텟 가치'!$B$2:$L$6,O$2,0)+(VLOOKUP($F1418,'(참고)타워 스텟 가치'!$B$2:$L$6,O$2,0)*$E1418)</f>
        <v>0</v>
      </c>
      <c r="P1418">
        <f>VLOOKUP($F1418,'(참고)타워 스텟 가치'!$B$2:$L$6,P$2,0)+(VLOOKUP($F1418,'(참고)타워 스텟 가치'!$B$2:$L$6,P$2,0)*$E1418)</f>
        <v>114.20000000000053</v>
      </c>
      <c r="Q1418">
        <f>SUM('스테이지별 몬스터 스텟'!H1418*'(참고)타워 스텟 가치'!$Q$17,'스테이지별 몬스터 스텟'!I1418*'(참고)타워 스텟 가치'!$R$17,'스테이지별 몬스터 스텟'!J1418*'(참고)타워 스텟 가치'!$S$17,'스테이지별 몬스터 스텟'!K1418*'(참고)타워 스텟 가치'!$T$17,'스테이지별 몬스터 스텟'!L1418*'(참고)타워 스텟 가치'!$U$17,'스테이지별 몬스터 스텟'!M1418*'(참고)타워 스텟 가치'!$V$17,'스테이지별 몬스터 스텟'!N1418*'(참고)타워 스텟 가치'!$W$17,'스테이지별 몬스터 스텟'!O1418*'(참고)타워 스텟 가치'!$X$17,'스테이지별 몬스터 스텟'!P1418*'(참고)타워 스텟 가치'!$Y$17)</f>
        <v>886922.1662500042</v>
      </c>
      <c r="R1418">
        <v>1</v>
      </c>
      <c r="S1418">
        <f>VLOOKUP($F1418,'(참고)타워 스텟 가치'!$B$7:$L$11,S$2,0)+(VLOOKUP($F1418,'(참고)타워 스텟 가치'!$B$7:$L$11,S$2,0)*$E1418)</f>
        <v>963.56250000000443</v>
      </c>
      <c r="T1418">
        <f>VLOOKUP($F1418,'(참고)타워 스텟 가치'!$B$7:$L$11,T$2,0)+(VLOOKUP($F1418,'(참고)타워 스텟 가치'!$B$7:$L$11,T$2,0)*$E1418)</f>
        <v>1734.4125000000081</v>
      </c>
      <c r="U1418">
        <f>VLOOKUP($F1418,'(참고)타워 스텟 가치'!$B$7:$L$11,U$2,0)+(VLOOKUP($F1418,'(참고)타워 스텟 가치'!$B$7:$L$11,U$2,0)*$E1418)</f>
        <v>571000.00000000268</v>
      </c>
      <c r="V1418">
        <f>VLOOKUP($F1418,'(참고)타워 스텟 가치'!$B$7:$L$11,V$2,0)+(VLOOKUP($F1418,'(참고)타워 스텟 가치'!$B$7:$L$11,V$2,0)*$E1418)</f>
        <v>11562.750000000053</v>
      </c>
      <c r="W1418">
        <f>VLOOKUP($F1418,'(참고)타워 스텟 가치'!$B$7:$L$11,W$2,0)+(VLOOKUP($F1418,'(참고)타워 스텟 가치'!$B$7:$L$11,W$2,0)*$E1418)</f>
        <v>192.71250000000089</v>
      </c>
      <c r="X1418">
        <f>VLOOKUP($F1418,'(참고)타워 스텟 가치'!$B$7:$L$11,X$2,0)+(VLOOKUP($F1418,'(참고)타워 스텟 가치'!$B$7:$L$11,X$2,0)*$E1418)</f>
        <v>34.260000000000154</v>
      </c>
      <c r="Y1418">
        <f>VLOOKUP($F1418,'(참고)타워 스텟 가치'!$B$7:$L$11,Y$2,0)+(VLOOKUP($F1418,'(참고)타워 스텟 가치'!$B$7:$L$11,Y$2,0)*$E1418)</f>
        <v>0</v>
      </c>
      <c r="Z1418">
        <f>VLOOKUP($F1418,'(참고)타워 스텟 가치'!$B$7:$L$11,Z$2,0)+(VLOOKUP($F1418,'(참고)타워 스텟 가치'!$B$7:$L$11,Z$2,0)*$E1418)</f>
        <v>0</v>
      </c>
      <c r="AA1418">
        <f>VLOOKUP($F1418,'(참고)타워 스텟 가치'!$B$7:$L$11,AA$2,0)+(VLOOKUP($F1418,'(참고)타워 스텟 가치'!$B$7:$L$11,AA$2,0)*$E1418)</f>
        <v>114.20000000000053</v>
      </c>
      <c r="AB1418">
        <f>SUM('스테이지별 몬스터 스텟'!S1418*'(참고)타워 스텟 가치'!$Q$17,'스테이지별 몬스터 스텟'!T1418*'(참고)타워 스텟 가치'!$R$17,'스테이지별 몬스터 스텟'!U1418*'(참고)타워 스텟 가치'!$S$17,'스테이지별 몬스터 스텟'!V1418*'(참고)타워 스텟 가치'!$T$17,'스테이지별 몬스터 스텟'!W1418*'(참고)타워 스텟 가치'!$U$17,'스테이지별 몬스터 스텟'!X1418*'(참고)타워 스텟 가치'!$V$17,'스테이지별 몬스터 스텟'!Y1418*'(참고)타워 스텟 가치'!$W$17,'스테이지별 몬스터 스텟'!Z1418*'(참고)타워 스텟 가치'!$X$17,'스테이지별 몬스터 스텟'!AA1418*'(참고)타워 스텟 가치'!$Y$17)</f>
        <v>884802.32875000418</v>
      </c>
      <c r="AC1418">
        <v>2</v>
      </c>
      <c r="AD1418">
        <f>VLOOKUP($F1418,'(참고)타워 스텟 가치'!$B$12:$L$16,AD$2,0)+(VLOOKUP($F1418,'(참고)타워 스텟 가치'!$B$12:$L$16,AD$2,0)*$E1418)</f>
        <v>963.56250000000443</v>
      </c>
      <c r="AE1418">
        <f>VLOOKUP($F1418,'(참고)타워 스텟 가치'!$B$12:$L$16,AE$2,0)+(VLOOKUP($F1418,'(참고)타워 스텟 가치'!$B$12:$L$16,AE$2,0)*$E1418)</f>
        <v>1156.2750000000053</v>
      </c>
      <c r="AF1418">
        <f>VLOOKUP($F1418,'(참고)타워 스텟 가치'!$B$12:$L$16,AF$2,0)+(VLOOKUP($F1418,'(참고)타워 스텟 가치'!$B$12:$L$16,AF$2,0)*$E1418)</f>
        <v>571000.00000000268</v>
      </c>
      <c r="AG1418">
        <f>VLOOKUP($F1418,'(참고)타워 스텟 가치'!$B$12:$L$16,AG$2,0)+(VLOOKUP($F1418,'(참고)타워 스텟 가치'!$B$12:$L$16,AG$2,0)*$E1418)</f>
        <v>5781.3750000000264</v>
      </c>
      <c r="AH1418">
        <f>VLOOKUP($F1418,'(참고)타워 스텟 가치'!$B$12:$L$16,AH$2,0)+(VLOOKUP($F1418,'(참고)타워 스텟 가치'!$B$12:$L$16,AH$2,0)*$E1418)</f>
        <v>192.71250000000089</v>
      </c>
      <c r="AI1418">
        <f>VLOOKUP($F1418,'(참고)타워 스텟 가치'!$B$12:$L$16,AI$2,0)+(VLOOKUP($F1418,'(참고)타워 스텟 가치'!$B$12:$L$16,AI$2,0)*$E1418)</f>
        <v>34.260000000000154</v>
      </c>
      <c r="AJ1418">
        <f>VLOOKUP($F1418,'(참고)타워 스텟 가치'!$B$12:$L$16,AJ$2,0)+(VLOOKUP($F1418,'(참고)타워 스텟 가치'!$B$12:$L$16,AJ$2,0)*$E1418)</f>
        <v>0</v>
      </c>
      <c r="AK1418">
        <f>VLOOKUP($F1418,'(참고)타워 스텟 가치'!$B$12:$L$16,AK$2,0)+(VLOOKUP($F1418,'(참고)타워 스텟 가치'!$B$12:$L$16,AK$2,0)*$E1418)</f>
        <v>0</v>
      </c>
      <c r="AL1418">
        <f>VLOOKUP($F1418,'(참고)타워 스텟 가치'!$B$12:$L$16,AL$2,0)+(VLOOKUP($F1418,'(참고)타워 스텟 가치'!$B$12:$L$16,AL$2,0)*$E1418)</f>
        <v>228.40000000000106</v>
      </c>
      <c r="AM1418">
        <f>SUM('스테이지별 몬스터 스텟'!AD1418*'(참고)타워 스텟 가치'!$Q$17,'스테이지별 몬스터 스텟'!AE1418*'(참고)타워 스텟 가치'!$R$17,'스테이지별 몬스터 스텟'!AF1418*'(참고)타워 스텟 가치'!$S$17,'스테이지별 몬스터 스텟'!AG1418*'(참고)타워 스텟 가치'!$T$17,'스테이지별 몬스터 스텟'!AH1418*'(참고)타워 스텟 가치'!$U$17,'스테이지별 몬스터 스텟'!AI1418*'(참고)타워 스텟 가치'!$V$17,'스테이지별 몬스터 스텟'!AJ1418*'(참고)타워 스텟 가치'!$W$17,'스테이지별 몬스터 스텟'!AK1418*'(참고)타워 스텟 가치'!$X$17,'스테이지별 몬스터 스텟'!AL1418*'(참고)타워 스텟 가치'!$Y$17)</f>
        <v>872600.77250000404</v>
      </c>
      <c r="AN1418">
        <v>3</v>
      </c>
    </row>
    <row r="1419" spans="3:40" x14ac:dyDescent="0.3">
      <c r="C1419">
        <v>5</v>
      </c>
      <c r="D1419">
        <f t="shared" si="65"/>
        <v>283</v>
      </c>
      <c r="E1419" s="52">
        <f>VLOOKUP(D1419,'스테이지별 난이도 설정'!B:C,2,0)</f>
        <v>113.20000000000053</v>
      </c>
      <c r="F1419" t="str">
        <f t="shared" si="66"/>
        <v>스페셜</v>
      </c>
      <c r="G1419">
        <f t="shared" si="67"/>
        <v>6</v>
      </c>
      <c r="H1419">
        <f>VLOOKUP($F1419,'(참고)타워 스텟 가치'!$B$2:$L$6,H$2,0)+(VLOOKUP($F1419,'(참고)타워 스텟 가치'!$B$2:$L$6,H$2,0)*$E1419)</f>
        <v>4336.03125000002</v>
      </c>
      <c r="I1419">
        <f>VLOOKUP($F1419,'(참고)타워 스텟 가치'!$B$2:$L$6,I$2,0)+(VLOOKUP($F1419,'(참고)타워 스텟 가치'!$B$2:$L$6,I$2,0)*$E1419)</f>
        <v>867.20625000000405</v>
      </c>
      <c r="J1419">
        <f>VLOOKUP($F1419,'(참고)타워 스텟 가치'!$B$2:$L$6,J$2,0)+(VLOOKUP($F1419,'(참고)타워 스텟 가치'!$B$2:$L$6,J$2,0)*$E1419)</f>
        <v>571000.00000000268</v>
      </c>
      <c r="K1419">
        <f>VLOOKUP($F1419,'(참고)타워 스텟 가치'!$B$2:$L$6,K$2,0)+(VLOOKUP($F1419,'(참고)타워 스텟 가치'!$B$2:$L$6,K$2,0)*$E1419)</f>
        <v>17344.12500000008</v>
      </c>
      <c r="L1419">
        <f>VLOOKUP($F1419,'(참고)타워 스텟 가치'!$B$2:$L$6,L$2,0)+(VLOOKUP($F1419,'(참고)타워 스텟 가치'!$B$2:$L$6,L$2,0)*$E1419)</f>
        <v>289.06875000000133</v>
      </c>
      <c r="M1419">
        <f>VLOOKUP($F1419,'(참고)타워 스텟 가치'!$B$2:$L$6,M$2,0)+(VLOOKUP($F1419,'(참고)타워 스텟 가치'!$B$2:$L$6,M$2,0)*$E1419)</f>
        <v>34.260000000000154</v>
      </c>
      <c r="N1419">
        <f>VLOOKUP($F1419,'(참고)타워 스텟 가치'!$B$2:$L$6,N$2,0)+(VLOOKUP($F1419,'(참고)타워 스텟 가치'!$B$2:$L$6,N$2,0)*$E1419)</f>
        <v>0</v>
      </c>
      <c r="O1419">
        <f>VLOOKUP($F1419,'(참고)타워 스텟 가치'!$B$2:$L$6,O$2,0)+(VLOOKUP($F1419,'(참고)타워 스텟 가치'!$B$2:$L$6,O$2,0)*$E1419)</f>
        <v>0</v>
      </c>
      <c r="P1419">
        <f>VLOOKUP($F1419,'(참고)타워 스텟 가치'!$B$2:$L$6,P$2,0)+(VLOOKUP($F1419,'(참고)타워 스텟 가치'!$B$2:$L$6,P$2,0)*$E1419)</f>
        <v>114.20000000000053</v>
      </c>
      <c r="Q1419">
        <f>SUM('스테이지별 몬스터 스텟'!H1419*'(참고)타워 스텟 가치'!$Q$17,'스테이지별 몬스터 스텟'!I1419*'(참고)타워 스텟 가치'!$R$17,'스테이지별 몬스터 스텟'!J1419*'(참고)타워 스텟 가치'!$S$17,'스테이지별 몬스터 스텟'!K1419*'(참고)타워 스텟 가치'!$T$17,'스테이지별 몬스터 스텟'!L1419*'(참고)타워 스텟 가치'!$U$17,'스테이지별 몬스터 스텟'!M1419*'(참고)타워 스텟 가치'!$V$17,'스테이지별 몬스터 스텟'!N1419*'(참고)타워 스텟 가치'!$W$17,'스테이지별 몬스터 스텟'!O1419*'(참고)타워 스텟 가치'!$X$17,'스테이지별 몬스터 스텟'!P1419*'(참고)타워 스텟 가치'!$Y$17)</f>
        <v>902001.91937500413</v>
      </c>
      <c r="R1419">
        <v>1</v>
      </c>
      <c r="S1419">
        <f>VLOOKUP($F1419,'(참고)타워 스텟 가치'!$B$7:$L$11,S$2,0)+(VLOOKUP($F1419,'(참고)타워 스텟 가치'!$B$7:$L$11,S$2,0)*$E1419)</f>
        <v>1445.3437500000066</v>
      </c>
      <c r="T1419">
        <f>VLOOKUP($F1419,'(참고)타워 스텟 가치'!$B$7:$L$11,T$2,0)+(VLOOKUP($F1419,'(참고)타워 스텟 가치'!$B$7:$L$11,T$2,0)*$E1419)</f>
        <v>2601.6187500000119</v>
      </c>
      <c r="U1419">
        <f>VLOOKUP($F1419,'(참고)타워 스텟 가치'!$B$7:$L$11,U$2,0)+(VLOOKUP($F1419,'(참고)타워 스텟 가치'!$B$7:$L$11,U$2,0)*$E1419)</f>
        <v>571000.00000000268</v>
      </c>
      <c r="V1419">
        <f>VLOOKUP($F1419,'(참고)타워 스텟 가치'!$B$7:$L$11,V$2,0)+(VLOOKUP($F1419,'(참고)타워 스텟 가치'!$B$7:$L$11,V$2,0)*$E1419)</f>
        <v>17344.12500000008</v>
      </c>
      <c r="W1419">
        <f>VLOOKUP($F1419,'(참고)타워 스텟 가치'!$B$7:$L$11,W$2,0)+(VLOOKUP($F1419,'(참고)타워 스텟 가치'!$B$7:$L$11,W$2,0)*$E1419)</f>
        <v>289.06875000000133</v>
      </c>
      <c r="X1419">
        <f>VLOOKUP($F1419,'(참고)타워 스텟 가치'!$B$7:$L$11,X$2,0)+(VLOOKUP($F1419,'(참고)타워 스텟 가치'!$B$7:$L$11,X$2,0)*$E1419)</f>
        <v>34.260000000000154</v>
      </c>
      <c r="Y1419">
        <f>VLOOKUP($F1419,'(참고)타워 스텟 가치'!$B$7:$L$11,Y$2,0)+(VLOOKUP($F1419,'(참고)타워 스텟 가치'!$B$7:$L$11,Y$2,0)*$E1419)</f>
        <v>0</v>
      </c>
      <c r="Z1419">
        <f>VLOOKUP($F1419,'(참고)타워 스텟 가치'!$B$7:$L$11,Z$2,0)+(VLOOKUP($F1419,'(참고)타워 스텟 가치'!$B$7:$L$11,Z$2,0)*$E1419)</f>
        <v>0</v>
      </c>
      <c r="AA1419">
        <f>VLOOKUP($F1419,'(참고)타워 스텟 가치'!$B$7:$L$11,AA$2,0)+(VLOOKUP($F1419,'(참고)타워 스텟 가치'!$B$7:$L$11,AA$2,0)*$E1419)</f>
        <v>114.20000000000053</v>
      </c>
      <c r="AB1419">
        <f>SUM('스테이지별 몬스터 스텟'!S1419*'(참고)타워 스텟 가치'!$Q$17,'스테이지별 몬스터 스텟'!T1419*'(참고)타워 스텟 가치'!$R$17,'스테이지별 몬스터 스텟'!U1419*'(참고)타워 스텟 가치'!$S$17,'스테이지별 몬스터 스텟'!V1419*'(참고)타워 스텟 가치'!$T$17,'스테이지별 몬스터 스텟'!W1419*'(참고)타워 스텟 가치'!$U$17,'스테이지별 몬스터 스텟'!X1419*'(참고)타워 스텟 가치'!$V$17,'스테이지별 몬스터 스텟'!Y1419*'(참고)타워 스텟 가치'!$W$17,'스테이지별 몬스터 스텟'!Z1419*'(참고)타워 스텟 가치'!$X$17,'스테이지별 몬스터 스텟'!AA1419*'(참고)타워 스텟 가치'!$Y$17)</f>
        <v>898822.16312500404</v>
      </c>
      <c r="AC1419">
        <v>2</v>
      </c>
      <c r="AD1419">
        <f>VLOOKUP($F1419,'(참고)타워 스텟 가치'!$B$12:$L$16,AD$2,0)+(VLOOKUP($F1419,'(참고)타워 스텟 가치'!$B$12:$L$16,AD$2,0)*$E1419)</f>
        <v>1445.3437500000066</v>
      </c>
      <c r="AE1419">
        <f>VLOOKUP($F1419,'(참고)타워 스텟 가치'!$B$12:$L$16,AE$2,0)+(VLOOKUP($F1419,'(참고)타워 스텟 가치'!$B$12:$L$16,AE$2,0)*$E1419)</f>
        <v>1734.4125000000081</v>
      </c>
      <c r="AF1419">
        <f>VLOOKUP($F1419,'(참고)타워 스텟 가치'!$B$12:$L$16,AF$2,0)+(VLOOKUP($F1419,'(참고)타워 스텟 가치'!$B$12:$L$16,AF$2,0)*$E1419)</f>
        <v>571000.00000000268</v>
      </c>
      <c r="AG1419">
        <f>VLOOKUP($F1419,'(참고)타워 스텟 가치'!$B$12:$L$16,AG$2,0)+(VLOOKUP($F1419,'(참고)타워 스텟 가치'!$B$12:$L$16,AG$2,0)*$E1419)</f>
        <v>8672.06250000004</v>
      </c>
      <c r="AH1419">
        <f>VLOOKUP($F1419,'(참고)타워 스텟 가치'!$B$12:$L$16,AH$2,0)+(VLOOKUP($F1419,'(참고)타워 스텟 가치'!$B$12:$L$16,AH$2,0)*$E1419)</f>
        <v>289.06875000000133</v>
      </c>
      <c r="AI1419">
        <f>VLOOKUP($F1419,'(참고)타워 스텟 가치'!$B$12:$L$16,AI$2,0)+(VLOOKUP($F1419,'(참고)타워 스텟 가치'!$B$12:$L$16,AI$2,0)*$E1419)</f>
        <v>34.260000000000154</v>
      </c>
      <c r="AJ1419">
        <f>VLOOKUP($F1419,'(참고)타워 스텟 가치'!$B$12:$L$16,AJ$2,0)+(VLOOKUP($F1419,'(참고)타워 스텟 가치'!$B$12:$L$16,AJ$2,0)*$E1419)</f>
        <v>0</v>
      </c>
      <c r="AK1419">
        <f>VLOOKUP($F1419,'(참고)타워 스텟 가치'!$B$12:$L$16,AK$2,0)+(VLOOKUP($F1419,'(참고)타워 스텟 가치'!$B$12:$L$16,AK$2,0)*$E1419)</f>
        <v>0</v>
      </c>
      <c r="AL1419">
        <f>VLOOKUP($F1419,'(참고)타워 스텟 가치'!$B$12:$L$16,AL$2,0)+(VLOOKUP($F1419,'(참고)타워 스텟 가치'!$B$12:$L$16,AL$2,0)*$E1419)</f>
        <v>228.40000000000106</v>
      </c>
      <c r="AM1419">
        <f>SUM('스테이지별 몬스터 스텟'!AD1419*'(참고)타워 스텟 가치'!$Q$17,'스테이지별 몬스터 스텟'!AE1419*'(참고)타워 스텟 가치'!$R$17,'스테이지별 몬스터 스텟'!AF1419*'(참고)타워 스텟 가치'!$S$17,'스테이지별 몬스터 스텟'!AG1419*'(참고)타워 스텟 가치'!$T$17,'스테이지별 몬스터 스텟'!AH1419*'(참고)타워 스텟 가치'!$U$17,'스테이지별 몬스터 스텟'!AI1419*'(참고)타워 스텟 가치'!$V$17,'스테이지별 몬스터 스텟'!AJ1419*'(참고)타워 스텟 가치'!$W$17,'스테이지별 몬스터 스텟'!AK1419*'(참고)타워 스텟 가치'!$X$17,'스테이지별 몬스터 스텟'!AL1419*'(참고)타워 스텟 가치'!$Y$17)</f>
        <v>880405.62875000411</v>
      </c>
      <c r="AN1419">
        <v>3</v>
      </c>
    </row>
    <row r="1420" spans="3:40" x14ac:dyDescent="0.3">
      <c r="C1420">
        <v>1</v>
      </c>
      <c r="D1420">
        <f t="shared" si="65"/>
        <v>284</v>
      </c>
      <c r="E1420" s="52">
        <f>VLOOKUP(D1420,'스테이지별 난이도 설정'!B:C,2,0)</f>
        <v>113.60000000000053</v>
      </c>
      <c r="F1420" t="str">
        <f t="shared" si="66"/>
        <v>일반</v>
      </c>
      <c r="G1420">
        <f t="shared" si="67"/>
        <v>6</v>
      </c>
      <c r="H1420">
        <f>VLOOKUP($F1420,'(참고)타워 스텟 가치'!$B$2:$L$6,H$2,0)+(VLOOKUP($F1420,'(참고)타워 스텟 가치'!$B$2:$L$6,H$2,0)*$E1420)</f>
        <v>859.50000000000398</v>
      </c>
      <c r="I1420">
        <f>VLOOKUP($F1420,'(참고)타워 스텟 가치'!$B$2:$L$6,I$2,0)+(VLOOKUP($F1420,'(참고)타워 스텟 가치'!$B$2:$L$6,I$2,0)*$E1420)</f>
        <v>171.9000000000008</v>
      </c>
      <c r="J1420">
        <f>VLOOKUP($F1420,'(참고)타워 스텟 가치'!$B$2:$L$6,J$2,0)+(VLOOKUP($F1420,'(참고)타워 스텟 가치'!$B$2:$L$6,J$2,0)*$E1420)</f>
        <v>573000.00000000268</v>
      </c>
      <c r="K1420">
        <f>VLOOKUP($F1420,'(참고)타워 스텟 가치'!$B$2:$L$6,K$2,0)+(VLOOKUP($F1420,'(참고)타워 스텟 가치'!$B$2:$L$6,K$2,0)*$E1420)</f>
        <v>3438.0000000000159</v>
      </c>
      <c r="L1420">
        <f>VLOOKUP($F1420,'(참고)타워 스텟 가치'!$B$2:$L$6,L$2,0)+(VLOOKUP($F1420,'(참고)타워 스텟 가치'!$B$2:$L$6,L$2,0)*$E1420)</f>
        <v>57.300000000000267</v>
      </c>
      <c r="M1420">
        <f>VLOOKUP($F1420,'(참고)타워 스텟 가치'!$B$2:$L$6,M$2,0)+(VLOOKUP($F1420,'(참고)타워 스텟 가치'!$B$2:$L$6,M$2,0)*$E1420)</f>
        <v>34.380000000000159</v>
      </c>
      <c r="N1420">
        <f>VLOOKUP($F1420,'(참고)타워 스텟 가치'!$B$2:$L$6,N$2,0)+(VLOOKUP($F1420,'(참고)타워 스텟 가치'!$B$2:$L$6,N$2,0)*$E1420)</f>
        <v>0</v>
      </c>
      <c r="O1420">
        <f>VLOOKUP($F1420,'(참고)타워 스텟 가치'!$B$2:$L$6,O$2,0)+(VLOOKUP($F1420,'(참고)타워 스텟 가치'!$B$2:$L$6,O$2,0)*$E1420)</f>
        <v>0</v>
      </c>
      <c r="P1420">
        <f>VLOOKUP($F1420,'(참고)타워 스텟 가치'!$B$2:$L$6,P$2,0)+(VLOOKUP($F1420,'(참고)타워 스텟 가치'!$B$2:$L$6,P$2,0)*$E1420)</f>
        <v>80.220000000000368</v>
      </c>
      <c r="Q1420">
        <f>SUM('스테이지별 몬스터 스텟'!H1420*'(참고)타워 스텟 가치'!$Q$17,'스테이지별 몬스터 스텟'!I1420*'(참고)타워 스텟 가치'!$R$17,'스테이지별 몬스터 스텟'!J1420*'(참고)타워 스텟 가치'!$S$17,'스테이지별 몬스터 스텟'!K1420*'(참고)타워 스텟 가치'!$T$17,'스테이지별 몬스터 스텟'!L1420*'(참고)타워 스텟 가치'!$U$17,'스테이지별 몬스터 스텟'!M1420*'(참고)타워 스텟 가치'!$V$17,'스테이지별 몬스터 스텟'!N1420*'(참고)타워 스텟 가치'!$W$17,'스테이지별 몬스터 스텟'!O1420*'(참고)타워 스텟 가치'!$X$17,'스테이지별 몬스터 스텟'!P1420*'(참고)타워 스텟 가치'!$Y$17)</f>
        <v>868662.27000000386</v>
      </c>
      <c r="R1420">
        <v>1</v>
      </c>
      <c r="S1420">
        <f>VLOOKUP($F1420,'(참고)타워 스텟 가치'!$B$7:$L$11,S$2,0)+(VLOOKUP($F1420,'(참고)타워 스텟 가치'!$B$7:$L$11,S$2,0)*$E1420)</f>
        <v>286.50000000000136</v>
      </c>
      <c r="T1420">
        <f>VLOOKUP($F1420,'(참고)타워 스텟 가치'!$B$7:$L$11,T$2,0)+(VLOOKUP($F1420,'(참고)타워 스텟 가치'!$B$7:$L$11,T$2,0)*$E1420)</f>
        <v>515.70000000000243</v>
      </c>
      <c r="U1420">
        <f>VLOOKUP($F1420,'(참고)타워 스텟 가치'!$B$7:$L$11,U$2,0)+(VLOOKUP($F1420,'(참고)타워 스텟 가치'!$B$7:$L$11,U$2,0)*$E1420)</f>
        <v>573000.00000000268</v>
      </c>
      <c r="V1420">
        <f>VLOOKUP($F1420,'(참고)타워 스텟 가치'!$B$7:$L$11,V$2,0)+(VLOOKUP($F1420,'(참고)타워 스텟 가치'!$B$7:$L$11,V$2,0)*$E1420)</f>
        <v>3438.0000000000159</v>
      </c>
      <c r="W1420">
        <f>VLOOKUP($F1420,'(참고)타워 스텟 가치'!$B$7:$L$11,W$2,0)+(VLOOKUP($F1420,'(참고)타워 스텟 가치'!$B$7:$L$11,W$2,0)*$E1420)</f>
        <v>57.300000000000267</v>
      </c>
      <c r="X1420">
        <f>VLOOKUP($F1420,'(참고)타워 스텟 가치'!$B$7:$L$11,X$2,0)+(VLOOKUP($F1420,'(참고)타워 스텟 가치'!$B$7:$L$11,X$2,0)*$E1420)</f>
        <v>34.380000000000159</v>
      </c>
      <c r="Y1420">
        <f>VLOOKUP($F1420,'(참고)타워 스텟 가치'!$B$7:$L$11,Y$2,0)+(VLOOKUP($F1420,'(참고)타워 스텟 가치'!$B$7:$L$11,Y$2,0)*$E1420)</f>
        <v>0</v>
      </c>
      <c r="Z1420">
        <f>VLOOKUP($F1420,'(참고)타워 스텟 가치'!$B$7:$L$11,Z$2,0)+(VLOOKUP($F1420,'(참고)타워 스텟 가치'!$B$7:$L$11,Z$2,0)*$E1420)</f>
        <v>0</v>
      </c>
      <c r="AA1420">
        <f>VLOOKUP($F1420,'(참고)타워 스텟 가치'!$B$7:$L$11,AA$2,0)+(VLOOKUP($F1420,'(참고)타워 스텟 가치'!$B$7:$L$11,AA$2,0)*$E1420)</f>
        <v>80.220000000000368</v>
      </c>
      <c r="AB1420">
        <f>SUM('스테이지별 몬스터 스텟'!S1420*'(참고)타워 스텟 가치'!$Q$17,'스테이지별 몬스터 스텟'!T1420*'(참고)타워 스텟 가치'!$R$17,'스테이지별 몬스터 스텟'!U1420*'(참고)타워 스텟 가치'!$S$17,'스테이지별 몬스터 스텟'!V1420*'(참고)타워 스텟 가치'!$T$17,'스테이지별 몬스터 스텟'!W1420*'(참고)타워 스텟 가치'!$U$17,'스테이지별 몬스터 스텟'!X1420*'(참고)타워 스텟 가치'!$V$17,'스테이지별 몬스터 스텟'!Y1420*'(참고)타워 스텟 가치'!$W$17,'스테이지별 몬스터 스텟'!Z1420*'(참고)타워 스텟 가치'!$X$17,'스테이지별 몬스터 스텟'!AA1420*'(참고)타워 스텟 가치'!$Y$17)</f>
        <v>868031.97000000393</v>
      </c>
      <c r="AC1420">
        <v>2</v>
      </c>
      <c r="AD1420">
        <f>VLOOKUP($F1420,'(참고)타워 스텟 가치'!$B$12:$L$16,AD$2,0)+(VLOOKUP($F1420,'(참고)타워 스텟 가치'!$B$12:$L$16,AD$2,0)*$E1420)</f>
        <v>286.50000000000136</v>
      </c>
      <c r="AE1420">
        <f>VLOOKUP($F1420,'(참고)타워 스텟 가치'!$B$12:$L$16,AE$2,0)+(VLOOKUP($F1420,'(참고)타워 스텟 가치'!$B$12:$L$16,AE$2,0)*$E1420)</f>
        <v>343.8000000000016</v>
      </c>
      <c r="AF1420">
        <f>VLOOKUP($F1420,'(참고)타워 스텟 가치'!$B$12:$L$16,AF$2,0)+(VLOOKUP($F1420,'(참고)타워 스텟 가치'!$B$12:$L$16,AF$2,0)*$E1420)</f>
        <v>573000.00000000268</v>
      </c>
      <c r="AG1420">
        <f>VLOOKUP($F1420,'(참고)타워 스텟 가치'!$B$12:$L$16,AG$2,0)+(VLOOKUP($F1420,'(참고)타워 스텟 가치'!$B$12:$L$16,AG$2,0)*$E1420)</f>
        <v>1719.000000000008</v>
      </c>
      <c r="AH1420">
        <f>VLOOKUP($F1420,'(참고)타워 스텟 가치'!$B$12:$L$16,AH$2,0)+(VLOOKUP($F1420,'(참고)타워 스텟 가치'!$B$12:$L$16,AH$2,0)*$E1420)</f>
        <v>57.300000000000267</v>
      </c>
      <c r="AI1420">
        <f>VLOOKUP($F1420,'(참고)타워 스텟 가치'!$B$12:$L$16,AI$2,0)+(VLOOKUP($F1420,'(참고)타워 스텟 가치'!$B$12:$L$16,AI$2,0)*$E1420)</f>
        <v>34.380000000000159</v>
      </c>
      <c r="AJ1420">
        <f>VLOOKUP($F1420,'(참고)타워 스텟 가치'!$B$12:$L$16,AJ$2,0)+(VLOOKUP($F1420,'(참고)타워 스텟 가치'!$B$12:$L$16,AJ$2,0)*$E1420)</f>
        <v>0</v>
      </c>
      <c r="AK1420">
        <f>VLOOKUP($F1420,'(참고)타워 스텟 가치'!$B$12:$L$16,AK$2,0)+(VLOOKUP($F1420,'(참고)타워 스텟 가치'!$B$12:$L$16,AK$2,0)*$E1420)</f>
        <v>0</v>
      </c>
      <c r="AL1420">
        <f>VLOOKUP($F1420,'(참고)타워 스텟 가치'!$B$12:$L$16,AL$2,0)+(VLOOKUP($F1420,'(참고)타워 스텟 가치'!$B$12:$L$16,AL$2,0)*$E1420)</f>
        <v>160.44000000000074</v>
      </c>
      <c r="AM1420">
        <f>SUM('스테이지별 몬스터 스텟'!AD1420*'(참고)타워 스텟 가치'!$Q$17,'스테이지별 몬스터 스텟'!AE1420*'(참고)타워 스텟 가치'!$R$17,'스테이지별 몬스터 스텟'!AF1420*'(참고)타워 스텟 가치'!$S$17,'스테이지별 몬스터 스텟'!AG1420*'(참고)타워 스텟 가치'!$T$17,'스테이지별 몬스터 스텟'!AH1420*'(참고)타워 스텟 가치'!$U$17,'스테이지별 몬스터 스텟'!AI1420*'(참고)타워 스텟 가치'!$V$17,'스테이지별 몬스터 스텟'!AJ1420*'(참고)타워 스텟 가치'!$W$17,'스테이지별 몬스터 스텟'!AK1420*'(참고)타워 스텟 가치'!$X$17,'스테이지별 몬스터 스텟'!AL1420*'(참고)타워 스텟 가치'!$Y$17)</f>
        <v>864496.5600000039</v>
      </c>
      <c r="AN1420">
        <v>3</v>
      </c>
    </row>
    <row r="1421" spans="3:40" x14ac:dyDescent="0.3">
      <c r="C1421">
        <v>2</v>
      </c>
      <c r="D1421">
        <f t="shared" si="65"/>
        <v>284</v>
      </c>
      <c r="E1421" s="52">
        <f>VLOOKUP(D1421,'스테이지별 난이도 설정'!B:C,2,0)</f>
        <v>113.60000000000053</v>
      </c>
      <c r="F1421" t="str">
        <f t="shared" si="66"/>
        <v>레어</v>
      </c>
      <c r="G1421">
        <f t="shared" si="67"/>
        <v>6</v>
      </c>
      <c r="H1421">
        <f>VLOOKUP($F1421,'(참고)타워 스텟 가치'!$B$2:$L$6,H$2,0)+(VLOOKUP($F1421,'(참고)타워 스텟 가치'!$B$2:$L$6,H$2,0)*$E1421)</f>
        <v>1289.2500000000059</v>
      </c>
      <c r="I1421">
        <f>VLOOKUP($F1421,'(참고)타워 스텟 가치'!$B$2:$L$6,I$2,0)+(VLOOKUP($F1421,'(참고)타워 스텟 가치'!$B$2:$L$6,I$2,0)*$E1421)</f>
        <v>257.85000000000122</v>
      </c>
      <c r="J1421">
        <f>VLOOKUP($F1421,'(참고)타워 스텟 가치'!$B$2:$L$6,J$2,0)+(VLOOKUP($F1421,'(참고)타워 스텟 가치'!$B$2:$L$6,J$2,0)*$E1421)</f>
        <v>573000.00000000268</v>
      </c>
      <c r="K1421">
        <f>VLOOKUP($F1421,'(참고)타워 스텟 가치'!$B$2:$L$6,K$2,0)+(VLOOKUP($F1421,'(참고)타워 스텟 가치'!$B$2:$L$6,K$2,0)*$E1421)</f>
        <v>5157.0000000000236</v>
      </c>
      <c r="L1421">
        <f>VLOOKUP($F1421,'(참고)타워 스텟 가치'!$B$2:$L$6,L$2,0)+(VLOOKUP($F1421,'(참고)타워 스텟 가치'!$B$2:$L$6,L$2,0)*$E1421)</f>
        <v>85.950000000000401</v>
      </c>
      <c r="M1421">
        <f>VLOOKUP($F1421,'(참고)타워 스텟 가치'!$B$2:$L$6,M$2,0)+(VLOOKUP($F1421,'(참고)타워 스텟 가치'!$B$2:$L$6,M$2,0)*$E1421)</f>
        <v>34.380000000000159</v>
      </c>
      <c r="N1421">
        <f>VLOOKUP($F1421,'(참고)타워 스텟 가치'!$B$2:$L$6,N$2,0)+(VLOOKUP($F1421,'(참고)타워 스텟 가치'!$B$2:$L$6,N$2,0)*$E1421)</f>
        <v>0</v>
      </c>
      <c r="O1421">
        <f>VLOOKUP($F1421,'(참고)타워 스텟 가치'!$B$2:$L$6,O$2,0)+(VLOOKUP($F1421,'(참고)타워 스텟 가치'!$B$2:$L$6,O$2,0)*$E1421)</f>
        <v>0</v>
      </c>
      <c r="P1421">
        <f>VLOOKUP($F1421,'(참고)타워 스텟 가치'!$B$2:$L$6,P$2,0)+(VLOOKUP($F1421,'(참고)타워 스텟 가치'!$B$2:$L$6,P$2,0)*$E1421)</f>
        <v>80.220000000000368</v>
      </c>
      <c r="Q1421">
        <f>SUM('스테이지별 몬스터 스텟'!H1421*'(참고)타워 스텟 가치'!$Q$17,'스테이지별 몬스터 스텟'!I1421*'(참고)타워 스텟 가치'!$R$17,'스테이지별 몬스터 스텟'!J1421*'(참고)타워 스텟 가치'!$S$17,'스테이지별 몬스터 스텟'!K1421*'(참고)타워 스텟 가치'!$T$17,'스테이지별 몬스터 스텟'!L1421*'(참고)타워 스텟 가치'!$U$17,'스테이지별 몬스터 스텟'!M1421*'(참고)타워 스텟 가치'!$V$17,'스테이지별 몬스터 스텟'!N1421*'(참고)타워 스텟 가치'!$W$17,'스테이지별 몬스터 스텟'!O1421*'(참고)타워 스텟 가치'!$X$17,'스테이지별 몬스터 스텟'!P1421*'(참고)타워 스텟 가치'!$Y$17)</f>
        <v>873145.99500000395</v>
      </c>
      <c r="R1421">
        <v>1</v>
      </c>
      <c r="S1421">
        <f>VLOOKUP($F1421,'(참고)타워 스텟 가치'!$B$7:$L$11,S$2,0)+(VLOOKUP($F1421,'(참고)타워 스텟 가치'!$B$7:$L$11,S$2,0)*$E1421)</f>
        <v>429.75000000000199</v>
      </c>
      <c r="T1421">
        <f>VLOOKUP($F1421,'(참고)타워 스텟 가치'!$B$7:$L$11,T$2,0)+(VLOOKUP($F1421,'(참고)타워 스텟 가치'!$B$7:$L$11,T$2,0)*$E1421)</f>
        <v>773.55000000000359</v>
      </c>
      <c r="U1421">
        <f>VLOOKUP($F1421,'(참고)타워 스텟 가치'!$B$7:$L$11,U$2,0)+(VLOOKUP($F1421,'(참고)타워 스텟 가치'!$B$7:$L$11,U$2,0)*$E1421)</f>
        <v>573000.00000000268</v>
      </c>
      <c r="V1421">
        <f>VLOOKUP($F1421,'(참고)타워 스텟 가치'!$B$7:$L$11,V$2,0)+(VLOOKUP($F1421,'(참고)타워 스텟 가치'!$B$7:$L$11,V$2,0)*$E1421)</f>
        <v>5157.0000000000236</v>
      </c>
      <c r="W1421">
        <f>VLOOKUP($F1421,'(참고)타워 스텟 가치'!$B$7:$L$11,W$2,0)+(VLOOKUP($F1421,'(참고)타워 스텟 가치'!$B$7:$L$11,W$2,0)*$E1421)</f>
        <v>85.950000000000401</v>
      </c>
      <c r="X1421">
        <f>VLOOKUP($F1421,'(참고)타워 스텟 가치'!$B$7:$L$11,X$2,0)+(VLOOKUP($F1421,'(참고)타워 스텟 가치'!$B$7:$L$11,X$2,0)*$E1421)</f>
        <v>34.380000000000159</v>
      </c>
      <c r="Y1421">
        <f>VLOOKUP($F1421,'(참고)타워 스텟 가치'!$B$7:$L$11,Y$2,0)+(VLOOKUP($F1421,'(참고)타워 스텟 가치'!$B$7:$L$11,Y$2,0)*$E1421)</f>
        <v>0</v>
      </c>
      <c r="Z1421">
        <f>VLOOKUP($F1421,'(참고)타워 스텟 가치'!$B$7:$L$11,Z$2,0)+(VLOOKUP($F1421,'(참고)타워 스텟 가치'!$B$7:$L$11,Z$2,0)*$E1421)</f>
        <v>0</v>
      </c>
      <c r="AA1421">
        <f>VLOOKUP($F1421,'(참고)타워 스텟 가치'!$B$7:$L$11,AA$2,0)+(VLOOKUP($F1421,'(참고)타워 스텟 가치'!$B$7:$L$11,AA$2,0)*$E1421)</f>
        <v>80.220000000000368</v>
      </c>
      <c r="AB1421">
        <f>SUM('스테이지별 몬스터 스텟'!S1421*'(참고)타워 스텟 가치'!$Q$17,'스테이지별 몬스터 스텟'!T1421*'(참고)타워 스텟 가치'!$R$17,'스테이지별 몬스터 스텟'!U1421*'(참고)타워 스텟 가치'!$S$17,'스테이지별 몬스터 스텟'!V1421*'(참고)타워 스텟 가치'!$T$17,'스테이지별 몬스터 스텟'!W1421*'(참고)타워 스텟 가치'!$U$17,'스테이지별 몬스터 스텟'!X1421*'(참고)타워 스텟 가치'!$V$17,'스테이지별 몬스터 스텟'!Y1421*'(참고)타워 스텟 가치'!$W$17,'스테이지별 몬스터 스텟'!Z1421*'(참고)타워 스텟 가치'!$X$17,'스테이지별 몬스터 스텟'!AA1421*'(참고)타워 스텟 가치'!$Y$17)</f>
        <v>872200.54500000388</v>
      </c>
      <c r="AC1421">
        <v>2</v>
      </c>
      <c r="AD1421">
        <f>VLOOKUP($F1421,'(참고)타워 스텟 가치'!$B$12:$L$16,AD$2,0)+(VLOOKUP($F1421,'(참고)타워 스텟 가치'!$B$12:$L$16,AD$2,0)*$E1421)</f>
        <v>429.75000000000199</v>
      </c>
      <c r="AE1421">
        <f>VLOOKUP($F1421,'(참고)타워 스텟 가치'!$B$12:$L$16,AE$2,0)+(VLOOKUP($F1421,'(참고)타워 스텟 가치'!$B$12:$L$16,AE$2,0)*$E1421)</f>
        <v>515.70000000000243</v>
      </c>
      <c r="AF1421">
        <f>VLOOKUP($F1421,'(참고)타워 스텟 가치'!$B$12:$L$16,AF$2,0)+(VLOOKUP($F1421,'(참고)타워 스텟 가치'!$B$12:$L$16,AF$2,0)*$E1421)</f>
        <v>573000.00000000268</v>
      </c>
      <c r="AG1421">
        <f>VLOOKUP($F1421,'(참고)타워 스텟 가치'!$B$12:$L$16,AG$2,0)+(VLOOKUP($F1421,'(참고)타워 스텟 가치'!$B$12:$L$16,AG$2,0)*$E1421)</f>
        <v>2578.5000000000118</v>
      </c>
      <c r="AH1421">
        <f>VLOOKUP($F1421,'(참고)타워 스텟 가치'!$B$12:$L$16,AH$2,0)+(VLOOKUP($F1421,'(참고)타워 스텟 가치'!$B$12:$L$16,AH$2,0)*$E1421)</f>
        <v>85.950000000000401</v>
      </c>
      <c r="AI1421">
        <f>VLOOKUP($F1421,'(참고)타워 스텟 가치'!$B$12:$L$16,AI$2,0)+(VLOOKUP($F1421,'(참고)타워 스텟 가치'!$B$12:$L$16,AI$2,0)*$E1421)</f>
        <v>34.380000000000159</v>
      </c>
      <c r="AJ1421">
        <f>VLOOKUP($F1421,'(참고)타워 스텟 가치'!$B$12:$L$16,AJ$2,0)+(VLOOKUP($F1421,'(참고)타워 스텟 가치'!$B$12:$L$16,AJ$2,0)*$E1421)</f>
        <v>0</v>
      </c>
      <c r="AK1421">
        <f>VLOOKUP($F1421,'(참고)타워 스텟 가치'!$B$12:$L$16,AK$2,0)+(VLOOKUP($F1421,'(참고)타워 스텟 가치'!$B$12:$L$16,AK$2,0)*$E1421)</f>
        <v>0</v>
      </c>
      <c r="AL1421">
        <f>VLOOKUP($F1421,'(참고)타워 스텟 가치'!$B$12:$L$16,AL$2,0)+(VLOOKUP($F1421,'(참고)타워 스텟 가치'!$B$12:$L$16,AL$2,0)*$E1421)</f>
        <v>160.44000000000074</v>
      </c>
      <c r="AM1421">
        <f>SUM('스테이지별 몬스터 스텟'!AD1421*'(참고)타워 스텟 가치'!$Q$17,'스테이지별 몬스터 스텟'!AE1421*'(참고)타워 스텟 가치'!$R$17,'스테이지별 몬스터 스텟'!AF1421*'(참고)타워 스텟 가치'!$S$17,'스테이지별 몬스터 스텟'!AG1421*'(참고)타워 스텟 가치'!$T$17,'스테이지별 몬스터 스텟'!AH1421*'(참고)타워 스텟 가치'!$U$17,'스테이지별 몬스터 스텟'!AI1421*'(참고)타워 스텟 가치'!$V$17,'스테이지별 몬스터 스텟'!AJ1421*'(참고)타워 스텟 가치'!$W$17,'스테이지별 몬스터 스텟'!AK1421*'(참고)타워 스텟 가치'!$X$17,'스테이지별 몬스터 스텟'!AL1421*'(참고)타워 스텟 가치'!$Y$17)</f>
        <v>866817.21000000404</v>
      </c>
      <c r="AN1421">
        <v>3</v>
      </c>
    </row>
    <row r="1422" spans="3:40" x14ac:dyDescent="0.3">
      <c r="C1422">
        <v>3</v>
      </c>
      <c r="D1422">
        <f t="shared" si="65"/>
        <v>284</v>
      </c>
      <c r="E1422" s="52">
        <f>VLOOKUP(D1422,'스테이지별 난이도 설정'!B:C,2,0)</f>
        <v>113.60000000000053</v>
      </c>
      <c r="F1422" t="str">
        <f t="shared" si="66"/>
        <v>에픽</v>
      </c>
      <c r="G1422">
        <f t="shared" si="67"/>
        <v>6</v>
      </c>
      <c r="H1422">
        <f>VLOOKUP($F1422,'(참고)타워 스텟 가치'!$B$2:$L$6,H$2,0)+(VLOOKUP($F1422,'(참고)타워 스텟 가치'!$B$2:$L$6,H$2,0)*$E1422)</f>
        <v>1933.8750000000091</v>
      </c>
      <c r="I1422">
        <f>VLOOKUP($F1422,'(참고)타워 스텟 가치'!$B$2:$L$6,I$2,0)+(VLOOKUP($F1422,'(참고)타워 스텟 가치'!$B$2:$L$6,I$2,0)*$E1422)</f>
        <v>386.7750000000018</v>
      </c>
      <c r="J1422">
        <f>VLOOKUP($F1422,'(참고)타워 스텟 가치'!$B$2:$L$6,J$2,0)+(VLOOKUP($F1422,'(참고)타워 스텟 가치'!$B$2:$L$6,J$2,0)*$E1422)</f>
        <v>573000.00000000268</v>
      </c>
      <c r="K1422">
        <f>VLOOKUP($F1422,'(참고)타워 스텟 가치'!$B$2:$L$6,K$2,0)+(VLOOKUP($F1422,'(참고)타워 스텟 가치'!$B$2:$L$6,K$2,0)*$E1422)</f>
        <v>7735.5000000000364</v>
      </c>
      <c r="L1422">
        <f>VLOOKUP($F1422,'(참고)타워 스텟 가치'!$B$2:$L$6,L$2,0)+(VLOOKUP($F1422,'(참고)타워 스텟 가치'!$B$2:$L$6,L$2,0)*$E1422)</f>
        <v>128.92500000000061</v>
      </c>
      <c r="M1422">
        <f>VLOOKUP($F1422,'(참고)타워 스텟 가치'!$B$2:$L$6,M$2,0)+(VLOOKUP($F1422,'(참고)타워 스텟 가치'!$B$2:$L$6,M$2,0)*$E1422)</f>
        <v>34.380000000000159</v>
      </c>
      <c r="N1422">
        <f>VLOOKUP($F1422,'(참고)타워 스텟 가치'!$B$2:$L$6,N$2,0)+(VLOOKUP($F1422,'(참고)타워 스텟 가치'!$B$2:$L$6,N$2,0)*$E1422)</f>
        <v>0</v>
      </c>
      <c r="O1422">
        <f>VLOOKUP($F1422,'(참고)타워 스텟 가치'!$B$2:$L$6,O$2,0)+(VLOOKUP($F1422,'(참고)타워 스텟 가치'!$B$2:$L$6,O$2,0)*$E1422)</f>
        <v>0</v>
      </c>
      <c r="P1422">
        <f>VLOOKUP($F1422,'(참고)타워 스텟 가치'!$B$2:$L$6,P$2,0)+(VLOOKUP($F1422,'(참고)타워 스텟 가치'!$B$2:$L$6,P$2,0)*$E1422)</f>
        <v>80.220000000000368</v>
      </c>
      <c r="Q1422">
        <f>SUM('스테이지별 몬스터 스텟'!H1422*'(참고)타워 스텟 가치'!$Q$17,'스테이지별 몬스터 스텟'!I1422*'(참고)타워 스텟 가치'!$R$17,'스테이지별 몬스터 스텟'!J1422*'(참고)타워 스텟 가치'!$S$17,'스테이지별 몬스터 스텟'!K1422*'(참고)타워 스텟 가치'!$T$17,'스테이지별 몬스터 스텟'!L1422*'(참고)타워 스텟 가치'!$U$17,'스테이지별 몬스터 스텟'!M1422*'(참고)타워 스텟 가치'!$V$17,'스테이지별 몬스터 스텟'!N1422*'(참고)타워 스텟 가치'!$W$17,'스테이지별 몬스터 스텟'!O1422*'(참고)타워 스텟 가치'!$X$17,'스테이지별 몬스터 스텟'!P1422*'(참고)타워 스텟 가치'!$Y$17)</f>
        <v>879871.58250000398</v>
      </c>
      <c r="R1422">
        <v>1</v>
      </c>
      <c r="S1422">
        <f>VLOOKUP($F1422,'(참고)타워 스텟 가치'!$B$7:$L$11,S$2,0)+(VLOOKUP($F1422,'(참고)타워 스텟 가치'!$B$7:$L$11,S$2,0)*$E1422)</f>
        <v>644.62500000000296</v>
      </c>
      <c r="T1422">
        <f>VLOOKUP($F1422,'(참고)타워 스텟 가치'!$B$7:$L$11,T$2,0)+(VLOOKUP($F1422,'(참고)타워 스텟 가치'!$B$7:$L$11,T$2,0)*$E1422)</f>
        <v>1160.3250000000055</v>
      </c>
      <c r="U1422">
        <f>VLOOKUP($F1422,'(참고)타워 스텟 가치'!$B$7:$L$11,U$2,0)+(VLOOKUP($F1422,'(참고)타워 스텟 가치'!$B$7:$L$11,U$2,0)*$E1422)</f>
        <v>573000.00000000268</v>
      </c>
      <c r="V1422">
        <f>VLOOKUP($F1422,'(참고)타워 스텟 가치'!$B$7:$L$11,V$2,0)+(VLOOKUP($F1422,'(참고)타워 스텟 가치'!$B$7:$L$11,V$2,0)*$E1422)</f>
        <v>7735.5000000000364</v>
      </c>
      <c r="W1422">
        <f>VLOOKUP($F1422,'(참고)타워 스텟 가치'!$B$7:$L$11,W$2,0)+(VLOOKUP($F1422,'(참고)타워 스텟 가치'!$B$7:$L$11,W$2,0)*$E1422)</f>
        <v>128.92500000000061</v>
      </c>
      <c r="X1422">
        <f>VLOOKUP($F1422,'(참고)타워 스텟 가치'!$B$7:$L$11,X$2,0)+(VLOOKUP($F1422,'(참고)타워 스텟 가치'!$B$7:$L$11,X$2,0)*$E1422)</f>
        <v>34.380000000000159</v>
      </c>
      <c r="Y1422">
        <f>VLOOKUP($F1422,'(참고)타워 스텟 가치'!$B$7:$L$11,Y$2,0)+(VLOOKUP($F1422,'(참고)타워 스텟 가치'!$B$7:$L$11,Y$2,0)*$E1422)</f>
        <v>0</v>
      </c>
      <c r="Z1422">
        <f>VLOOKUP($F1422,'(참고)타워 스텟 가치'!$B$7:$L$11,Z$2,0)+(VLOOKUP($F1422,'(참고)타워 스텟 가치'!$B$7:$L$11,Z$2,0)*$E1422)</f>
        <v>0</v>
      </c>
      <c r="AA1422">
        <f>VLOOKUP($F1422,'(참고)타워 스텟 가치'!$B$7:$L$11,AA$2,0)+(VLOOKUP($F1422,'(참고)타워 스텟 가치'!$B$7:$L$11,AA$2,0)*$E1422)</f>
        <v>80.220000000000368</v>
      </c>
      <c r="AB1422">
        <f>SUM('스테이지별 몬스터 스텟'!S1422*'(참고)타워 스텟 가치'!$Q$17,'스테이지별 몬스터 스텟'!T1422*'(참고)타워 스텟 가치'!$R$17,'스테이지별 몬스터 스텟'!U1422*'(참고)타워 스텟 가치'!$S$17,'스테이지별 몬스터 스텟'!V1422*'(참고)타워 스텟 가치'!$T$17,'스테이지별 몬스터 스텟'!W1422*'(참고)타워 스텟 가치'!$U$17,'스테이지별 몬스터 스텟'!X1422*'(참고)타워 스텟 가치'!$V$17,'스테이지별 몬스터 스텟'!Y1422*'(참고)타워 스텟 가치'!$W$17,'스테이지별 몬스터 스텟'!Z1422*'(참고)타워 스텟 가치'!$X$17,'스테이지별 몬스터 스텟'!AA1422*'(참고)타워 스텟 가치'!$Y$17)</f>
        <v>878453.40750000405</v>
      </c>
      <c r="AC1422">
        <v>2</v>
      </c>
      <c r="AD1422">
        <f>VLOOKUP($F1422,'(참고)타워 스텟 가치'!$B$12:$L$16,AD$2,0)+(VLOOKUP($F1422,'(참고)타워 스텟 가치'!$B$12:$L$16,AD$2,0)*$E1422)</f>
        <v>644.62500000000296</v>
      </c>
      <c r="AE1422">
        <f>VLOOKUP($F1422,'(참고)타워 스텟 가치'!$B$12:$L$16,AE$2,0)+(VLOOKUP($F1422,'(참고)타워 스텟 가치'!$B$12:$L$16,AE$2,0)*$E1422)</f>
        <v>773.55000000000359</v>
      </c>
      <c r="AF1422">
        <f>VLOOKUP($F1422,'(참고)타워 스텟 가치'!$B$12:$L$16,AF$2,0)+(VLOOKUP($F1422,'(참고)타워 스텟 가치'!$B$12:$L$16,AF$2,0)*$E1422)</f>
        <v>573000.00000000268</v>
      </c>
      <c r="AG1422">
        <f>VLOOKUP($F1422,'(참고)타워 스텟 가치'!$B$12:$L$16,AG$2,0)+(VLOOKUP($F1422,'(참고)타워 스텟 가치'!$B$12:$L$16,AG$2,0)*$E1422)</f>
        <v>3867.7500000000182</v>
      </c>
      <c r="AH1422">
        <f>VLOOKUP($F1422,'(참고)타워 스텟 가치'!$B$12:$L$16,AH$2,0)+(VLOOKUP($F1422,'(참고)타워 스텟 가치'!$B$12:$L$16,AH$2,0)*$E1422)</f>
        <v>128.92500000000061</v>
      </c>
      <c r="AI1422">
        <f>VLOOKUP($F1422,'(참고)타워 스텟 가치'!$B$12:$L$16,AI$2,0)+(VLOOKUP($F1422,'(참고)타워 스텟 가치'!$B$12:$L$16,AI$2,0)*$E1422)</f>
        <v>34.380000000000159</v>
      </c>
      <c r="AJ1422">
        <f>VLOOKUP($F1422,'(참고)타워 스텟 가치'!$B$12:$L$16,AJ$2,0)+(VLOOKUP($F1422,'(참고)타워 스텟 가치'!$B$12:$L$16,AJ$2,0)*$E1422)</f>
        <v>0</v>
      </c>
      <c r="AK1422">
        <f>VLOOKUP($F1422,'(참고)타워 스텟 가치'!$B$12:$L$16,AK$2,0)+(VLOOKUP($F1422,'(참고)타워 스텟 가치'!$B$12:$L$16,AK$2,0)*$E1422)</f>
        <v>0</v>
      </c>
      <c r="AL1422">
        <f>VLOOKUP($F1422,'(참고)타워 스텟 가치'!$B$12:$L$16,AL$2,0)+(VLOOKUP($F1422,'(참고)타워 스텟 가치'!$B$12:$L$16,AL$2,0)*$E1422)</f>
        <v>160.44000000000074</v>
      </c>
      <c r="AM1422">
        <f>SUM('스테이지별 몬스터 스텟'!AD1422*'(참고)타워 스텟 가치'!$Q$17,'스테이지별 몬스터 스텟'!AE1422*'(참고)타워 스텟 가치'!$R$17,'스테이지별 몬스터 스텟'!AF1422*'(참고)타워 스텟 가치'!$S$17,'스테이지별 몬스터 스텟'!AG1422*'(참고)타워 스텟 가치'!$T$17,'스테이지별 몬스터 스텟'!AH1422*'(참고)타워 스텟 가치'!$U$17,'스테이지별 몬스터 스텟'!AI1422*'(참고)타워 스텟 가치'!$V$17,'스테이지별 몬스터 스텟'!AJ1422*'(참고)타워 스텟 가치'!$W$17,'스테이지별 몬스터 스텟'!AK1422*'(참고)타워 스텟 가치'!$X$17,'스테이지별 몬스터 스텟'!AL1422*'(참고)타워 스텟 가치'!$Y$17)</f>
        <v>870298.1850000039</v>
      </c>
      <c r="AN1422">
        <v>3</v>
      </c>
    </row>
    <row r="1423" spans="3:40" x14ac:dyDescent="0.3">
      <c r="C1423">
        <v>4</v>
      </c>
      <c r="D1423">
        <f t="shared" si="65"/>
        <v>284</v>
      </c>
      <c r="E1423" s="52">
        <f>VLOOKUP(D1423,'스테이지별 난이도 설정'!B:C,2,0)</f>
        <v>113.60000000000053</v>
      </c>
      <c r="F1423" t="str">
        <f t="shared" si="66"/>
        <v>유니크</v>
      </c>
      <c r="G1423">
        <f t="shared" si="67"/>
        <v>6</v>
      </c>
      <c r="H1423">
        <f>VLOOKUP($F1423,'(참고)타워 스텟 가치'!$B$2:$L$6,H$2,0)+(VLOOKUP($F1423,'(참고)타워 스텟 가치'!$B$2:$L$6,H$2,0)*$E1423)</f>
        <v>2900.8125000000136</v>
      </c>
      <c r="I1423">
        <f>VLOOKUP($F1423,'(참고)타워 스텟 가치'!$B$2:$L$6,I$2,0)+(VLOOKUP($F1423,'(참고)타워 스텟 가치'!$B$2:$L$6,I$2,0)*$E1423)</f>
        <v>580.16250000000275</v>
      </c>
      <c r="J1423">
        <f>VLOOKUP($F1423,'(참고)타워 스텟 가치'!$B$2:$L$6,J$2,0)+(VLOOKUP($F1423,'(참고)타워 스텟 가치'!$B$2:$L$6,J$2,0)*$E1423)</f>
        <v>573000.00000000268</v>
      </c>
      <c r="K1423">
        <f>VLOOKUP($F1423,'(참고)타워 스텟 가치'!$B$2:$L$6,K$2,0)+(VLOOKUP($F1423,'(참고)타워 스텟 가치'!$B$2:$L$6,K$2,0)*$E1423)</f>
        <v>11603.250000000055</v>
      </c>
      <c r="L1423">
        <f>VLOOKUP($F1423,'(참고)타워 스텟 가치'!$B$2:$L$6,L$2,0)+(VLOOKUP($F1423,'(참고)타워 스텟 가치'!$B$2:$L$6,L$2,0)*$E1423)</f>
        <v>193.3875000000009</v>
      </c>
      <c r="M1423">
        <f>VLOOKUP($F1423,'(참고)타워 스텟 가치'!$B$2:$L$6,M$2,0)+(VLOOKUP($F1423,'(참고)타워 스텟 가치'!$B$2:$L$6,M$2,0)*$E1423)</f>
        <v>34.380000000000159</v>
      </c>
      <c r="N1423">
        <f>VLOOKUP($F1423,'(참고)타워 스텟 가치'!$B$2:$L$6,N$2,0)+(VLOOKUP($F1423,'(참고)타워 스텟 가치'!$B$2:$L$6,N$2,0)*$E1423)</f>
        <v>0</v>
      </c>
      <c r="O1423">
        <f>VLOOKUP($F1423,'(참고)타워 스텟 가치'!$B$2:$L$6,O$2,0)+(VLOOKUP($F1423,'(참고)타워 스텟 가치'!$B$2:$L$6,O$2,0)*$E1423)</f>
        <v>0</v>
      </c>
      <c r="P1423">
        <f>VLOOKUP($F1423,'(참고)타워 스텟 가치'!$B$2:$L$6,P$2,0)+(VLOOKUP($F1423,'(참고)타워 스텟 가치'!$B$2:$L$6,P$2,0)*$E1423)</f>
        <v>114.60000000000053</v>
      </c>
      <c r="Q1423">
        <f>SUM('스테이지별 몬스터 스텟'!H1423*'(참고)타워 스텟 가치'!$Q$17,'스테이지별 몬스터 스텟'!I1423*'(참고)타워 스텟 가치'!$R$17,'스테이지별 몬스터 스텟'!J1423*'(참고)타워 스텟 가치'!$S$17,'스테이지별 몬스터 스텟'!K1423*'(참고)타워 스텟 가치'!$T$17,'스테이지별 몬스터 스텟'!L1423*'(참고)타워 스텟 가치'!$U$17,'스테이지별 몬스터 스텟'!M1423*'(참고)타워 스텟 가치'!$V$17,'스테이지별 몬스터 스텟'!N1423*'(참고)타워 스텟 가치'!$W$17,'스테이지별 몬스터 스텟'!O1423*'(참고)타워 스텟 가치'!$X$17,'스테이지별 몬스터 스텟'!P1423*'(참고)타워 스텟 가치'!$Y$17)</f>
        <v>890028.72375000408</v>
      </c>
      <c r="R1423">
        <v>1</v>
      </c>
      <c r="S1423">
        <f>VLOOKUP($F1423,'(참고)타워 스텟 가치'!$B$7:$L$11,S$2,0)+(VLOOKUP($F1423,'(참고)타워 스텟 가치'!$B$7:$L$11,S$2,0)*$E1423)</f>
        <v>966.93750000000455</v>
      </c>
      <c r="T1423">
        <f>VLOOKUP($F1423,'(참고)타워 스텟 가치'!$B$7:$L$11,T$2,0)+(VLOOKUP($F1423,'(참고)타워 스텟 가치'!$B$7:$L$11,T$2,0)*$E1423)</f>
        <v>1740.4875000000081</v>
      </c>
      <c r="U1423">
        <f>VLOOKUP($F1423,'(참고)타워 스텟 가치'!$B$7:$L$11,U$2,0)+(VLOOKUP($F1423,'(참고)타워 스텟 가치'!$B$7:$L$11,U$2,0)*$E1423)</f>
        <v>573000.00000000268</v>
      </c>
      <c r="V1423">
        <f>VLOOKUP($F1423,'(참고)타워 스텟 가치'!$B$7:$L$11,V$2,0)+(VLOOKUP($F1423,'(참고)타워 스텟 가치'!$B$7:$L$11,V$2,0)*$E1423)</f>
        <v>11603.250000000055</v>
      </c>
      <c r="W1423">
        <f>VLOOKUP($F1423,'(참고)타워 스텟 가치'!$B$7:$L$11,W$2,0)+(VLOOKUP($F1423,'(참고)타워 스텟 가치'!$B$7:$L$11,W$2,0)*$E1423)</f>
        <v>193.3875000000009</v>
      </c>
      <c r="X1423">
        <f>VLOOKUP($F1423,'(참고)타워 스텟 가치'!$B$7:$L$11,X$2,0)+(VLOOKUP($F1423,'(참고)타워 스텟 가치'!$B$7:$L$11,X$2,0)*$E1423)</f>
        <v>34.380000000000159</v>
      </c>
      <c r="Y1423">
        <f>VLOOKUP($F1423,'(참고)타워 스텟 가치'!$B$7:$L$11,Y$2,0)+(VLOOKUP($F1423,'(참고)타워 스텟 가치'!$B$7:$L$11,Y$2,0)*$E1423)</f>
        <v>0</v>
      </c>
      <c r="Z1423">
        <f>VLOOKUP($F1423,'(참고)타워 스텟 가치'!$B$7:$L$11,Z$2,0)+(VLOOKUP($F1423,'(참고)타워 스텟 가치'!$B$7:$L$11,Z$2,0)*$E1423)</f>
        <v>0</v>
      </c>
      <c r="AA1423">
        <f>VLOOKUP($F1423,'(참고)타워 스텟 가치'!$B$7:$L$11,AA$2,0)+(VLOOKUP($F1423,'(참고)타워 스텟 가치'!$B$7:$L$11,AA$2,0)*$E1423)</f>
        <v>114.60000000000053</v>
      </c>
      <c r="AB1423">
        <f>SUM('스테이지별 몬스터 스텟'!S1423*'(참고)타워 스텟 가치'!$Q$17,'스테이지별 몬스터 스텟'!T1423*'(참고)타워 스텟 가치'!$R$17,'스테이지별 몬스터 스텟'!U1423*'(참고)타워 스텟 가치'!$S$17,'스테이지별 몬스터 스텟'!V1423*'(참고)타워 스텟 가치'!$T$17,'스테이지별 몬스터 스텟'!W1423*'(참고)타워 스텟 가치'!$U$17,'스테이지별 몬스터 스텟'!X1423*'(참고)타워 스텟 가치'!$V$17,'스테이지별 몬스터 스텟'!Y1423*'(참고)타워 스텟 가치'!$W$17,'스테이지별 몬스터 스텟'!Z1423*'(참고)타워 스텟 가치'!$X$17,'스테이지별 몬스터 스텟'!AA1423*'(참고)타워 스텟 가치'!$Y$17)</f>
        <v>887901.46125000413</v>
      </c>
      <c r="AC1423">
        <v>2</v>
      </c>
      <c r="AD1423">
        <f>VLOOKUP($F1423,'(참고)타워 스텟 가치'!$B$12:$L$16,AD$2,0)+(VLOOKUP($F1423,'(참고)타워 스텟 가치'!$B$12:$L$16,AD$2,0)*$E1423)</f>
        <v>966.93750000000455</v>
      </c>
      <c r="AE1423">
        <f>VLOOKUP($F1423,'(참고)타워 스텟 가치'!$B$12:$L$16,AE$2,0)+(VLOOKUP($F1423,'(참고)타워 스텟 가치'!$B$12:$L$16,AE$2,0)*$E1423)</f>
        <v>1160.3250000000055</v>
      </c>
      <c r="AF1423">
        <f>VLOOKUP($F1423,'(참고)타워 스텟 가치'!$B$12:$L$16,AF$2,0)+(VLOOKUP($F1423,'(참고)타워 스텟 가치'!$B$12:$L$16,AF$2,0)*$E1423)</f>
        <v>573000.00000000268</v>
      </c>
      <c r="AG1423">
        <f>VLOOKUP($F1423,'(참고)타워 스텟 가치'!$B$12:$L$16,AG$2,0)+(VLOOKUP($F1423,'(참고)타워 스텟 가치'!$B$12:$L$16,AG$2,0)*$E1423)</f>
        <v>5801.6250000000273</v>
      </c>
      <c r="AH1423">
        <f>VLOOKUP($F1423,'(참고)타워 스텟 가치'!$B$12:$L$16,AH$2,0)+(VLOOKUP($F1423,'(참고)타워 스텟 가치'!$B$12:$L$16,AH$2,0)*$E1423)</f>
        <v>193.3875000000009</v>
      </c>
      <c r="AI1423">
        <f>VLOOKUP($F1423,'(참고)타워 스텟 가치'!$B$12:$L$16,AI$2,0)+(VLOOKUP($F1423,'(참고)타워 스텟 가치'!$B$12:$L$16,AI$2,0)*$E1423)</f>
        <v>34.380000000000159</v>
      </c>
      <c r="AJ1423">
        <f>VLOOKUP($F1423,'(참고)타워 스텟 가치'!$B$12:$L$16,AJ$2,0)+(VLOOKUP($F1423,'(참고)타워 스텟 가치'!$B$12:$L$16,AJ$2,0)*$E1423)</f>
        <v>0</v>
      </c>
      <c r="AK1423">
        <f>VLOOKUP($F1423,'(참고)타워 스텟 가치'!$B$12:$L$16,AK$2,0)+(VLOOKUP($F1423,'(참고)타워 스텟 가치'!$B$12:$L$16,AK$2,0)*$E1423)</f>
        <v>0</v>
      </c>
      <c r="AL1423">
        <f>VLOOKUP($F1423,'(참고)타워 스텟 가치'!$B$12:$L$16,AL$2,0)+(VLOOKUP($F1423,'(참고)타워 스텟 가치'!$B$12:$L$16,AL$2,0)*$E1423)</f>
        <v>229.20000000000107</v>
      </c>
      <c r="AM1423">
        <f>SUM('스테이지별 몬스터 스텟'!AD1423*'(참고)타워 스텟 가치'!$Q$17,'스테이지별 몬스터 스텟'!AE1423*'(참고)타워 스텟 가치'!$R$17,'스테이지별 몬스터 스텟'!AF1423*'(참고)타워 스텟 가치'!$S$17,'스테이지별 몬스터 스텟'!AG1423*'(참고)타워 스텟 가치'!$T$17,'스테이지별 몬스터 스텟'!AH1423*'(참고)타워 스텟 가치'!$U$17,'스테이지별 몬스터 스텟'!AI1423*'(참고)타워 스텟 가치'!$V$17,'스테이지별 몬스터 스텟'!AJ1423*'(참고)타워 스텟 가치'!$W$17,'스테이지별 몬스터 스텟'!AK1423*'(참고)타워 스텟 가치'!$X$17,'스테이지별 몬스터 스텟'!AL1423*'(참고)타워 스텟 가치'!$Y$17)</f>
        <v>875657.16750000406</v>
      </c>
      <c r="AN1423">
        <v>3</v>
      </c>
    </row>
    <row r="1424" spans="3:40" x14ac:dyDescent="0.3">
      <c r="C1424">
        <v>5</v>
      </c>
      <c r="D1424">
        <f t="shared" ref="D1424:D1487" si="68">D1419+1</f>
        <v>284</v>
      </c>
      <c r="E1424" s="52">
        <f>VLOOKUP(D1424,'스테이지별 난이도 설정'!B:C,2,0)</f>
        <v>113.60000000000053</v>
      </c>
      <c r="F1424" t="str">
        <f t="shared" ref="F1424:F1487" si="69">F1419</f>
        <v>스페셜</v>
      </c>
      <c r="G1424">
        <f t="shared" si="67"/>
        <v>6</v>
      </c>
      <c r="H1424">
        <f>VLOOKUP($F1424,'(참고)타워 스텟 가치'!$B$2:$L$6,H$2,0)+(VLOOKUP($F1424,'(참고)타워 스텟 가치'!$B$2:$L$6,H$2,0)*$E1424)</f>
        <v>4351.21875000002</v>
      </c>
      <c r="I1424">
        <f>VLOOKUP($F1424,'(참고)타워 스텟 가치'!$B$2:$L$6,I$2,0)+(VLOOKUP($F1424,'(참고)타워 스텟 가치'!$B$2:$L$6,I$2,0)*$E1424)</f>
        <v>870.24375000000407</v>
      </c>
      <c r="J1424">
        <f>VLOOKUP($F1424,'(참고)타워 스텟 가치'!$B$2:$L$6,J$2,0)+(VLOOKUP($F1424,'(참고)타워 스텟 가치'!$B$2:$L$6,J$2,0)*$E1424)</f>
        <v>573000.00000000268</v>
      </c>
      <c r="K1424">
        <f>VLOOKUP($F1424,'(참고)타워 스텟 가치'!$B$2:$L$6,K$2,0)+(VLOOKUP($F1424,'(참고)타워 스텟 가치'!$B$2:$L$6,K$2,0)*$E1424)</f>
        <v>17404.87500000008</v>
      </c>
      <c r="L1424">
        <f>VLOOKUP($F1424,'(참고)타워 스텟 가치'!$B$2:$L$6,L$2,0)+(VLOOKUP($F1424,'(참고)타워 스텟 가치'!$B$2:$L$6,L$2,0)*$E1424)</f>
        <v>290.08125000000138</v>
      </c>
      <c r="M1424">
        <f>VLOOKUP($F1424,'(참고)타워 스텟 가치'!$B$2:$L$6,M$2,0)+(VLOOKUP($F1424,'(참고)타워 스텟 가치'!$B$2:$L$6,M$2,0)*$E1424)</f>
        <v>34.380000000000159</v>
      </c>
      <c r="N1424">
        <f>VLOOKUP($F1424,'(참고)타워 스텟 가치'!$B$2:$L$6,N$2,0)+(VLOOKUP($F1424,'(참고)타워 스텟 가치'!$B$2:$L$6,N$2,0)*$E1424)</f>
        <v>0</v>
      </c>
      <c r="O1424">
        <f>VLOOKUP($F1424,'(참고)타워 스텟 가치'!$B$2:$L$6,O$2,0)+(VLOOKUP($F1424,'(참고)타워 스텟 가치'!$B$2:$L$6,O$2,0)*$E1424)</f>
        <v>0</v>
      </c>
      <c r="P1424">
        <f>VLOOKUP($F1424,'(참고)타워 스텟 가치'!$B$2:$L$6,P$2,0)+(VLOOKUP($F1424,'(참고)타워 스텟 가치'!$B$2:$L$6,P$2,0)*$E1424)</f>
        <v>114.60000000000053</v>
      </c>
      <c r="Q1424">
        <f>SUM('스테이지별 몬스터 스텟'!H1424*'(참고)타워 스텟 가치'!$Q$17,'스테이지별 몬스터 스텟'!I1424*'(참고)타워 스텟 가치'!$R$17,'스테이지별 몬스터 스텟'!J1424*'(참고)타워 스텟 가치'!$S$17,'스테이지별 몬스터 스텟'!K1424*'(참고)타워 스텟 가치'!$T$17,'스테이지별 몬스터 스텟'!L1424*'(참고)타워 스텟 가치'!$U$17,'스테이지별 몬스터 스텟'!M1424*'(참고)타워 스텟 가치'!$V$17,'스테이지별 몬스터 스텟'!N1424*'(참고)타워 스텟 가치'!$W$17,'스테이지별 몬스터 스텟'!O1424*'(참고)타워 스텟 가치'!$X$17,'스테이지별 몬스터 스텟'!P1424*'(참고)타워 스텟 가치'!$Y$17)</f>
        <v>905161.2956250041</v>
      </c>
      <c r="R1424">
        <v>1</v>
      </c>
      <c r="S1424">
        <f>VLOOKUP($F1424,'(참고)타워 스텟 가치'!$B$7:$L$11,S$2,0)+(VLOOKUP($F1424,'(참고)타워 스텟 가치'!$B$7:$L$11,S$2,0)*$E1424)</f>
        <v>1450.4062500000068</v>
      </c>
      <c r="T1424">
        <f>VLOOKUP($F1424,'(참고)타워 스텟 가치'!$B$7:$L$11,T$2,0)+(VLOOKUP($F1424,'(참고)타워 스텟 가치'!$B$7:$L$11,T$2,0)*$E1424)</f>
        <v>2610.7312500000121</v>
      </c>
      <c r="U1424">
        <f>VLOOKUP($F1424,'(참고)타워 스텟 가치'!$B$7:$L$11,U$2,0)+(VLOOKUP($F1424,'(참고)타워 스텟 가치'!$B$7:$L$11,U$2,0)*$E1424)</f>
        <v>573000.00000000268</v>
      </c>
      <c r="V1424">
        <f>VLOOKUP($F1424,'(참고)타워 스텟 가치'!$B$7:$L$11,V$2,0)+(VLOOKUP($F1424,'(참고)타워 스텟 가치'!$B$7:$L$11,V$2,0)*$E1424)</f>
        <v>17404.87500000008</v>
      </c>
      <c r="W1424">
        <f>VLOOKUP($F1424,'(참고)타워 스텟 가치'!$B$7:$L$11,W$2,0)+(VLOOKUP($F1424,'(참고)타워 스텟 가치'!$B$7:$L$11,W$2,0)*$E1424)</f>
        <v>290.08125000000138</v>
      </c>
      <c r="X1424">
        <f>VLOOKUP($F1424,'(참고)타워 스텟 가치'!$B$7:$L$11,X$2,0)+(VLOOKUP($F1424,'(참고)타워 스텟 가치'!$B$7:$L$11,X$2,0)*$E1424)</f>
        <v>34.380000000000159</v>
      </c>
      <c r="Y1424">
        <f>VLOOKUP($F1424,'(참고)타워 스텟 가치'!$B$7:$L$11,Y$2,0)+(VLOOKUP($F1424,'(참고)타워 스텟 가치'!$B$7:$L$11,Y$2,0)*$E1424)</f>
        <v>0</v>
      </c>
      <c r="Z1424">
        <f>VLOOKUP($F1424,'(참고)타워 스텟 가치'!$B$7:$L$11,Z$2,0)+(VLOOKUP($F1424,'(참고)타워 스텟 가치'!$B$7:$L$11,Z$2,0)*$E1424)</f>
        <v>0</v>
      </c>
      <c r="AA1424">
        <f>VLOOKUP($F1424,'(참고)타워 스텟 가치'!$B$7:$L$11,AA$2,0)+(VLOOKUP($F1424,'(참고)타워 스텟 가치'!$B$7:$L$11,AA$2,0)*$E1424)</f>
        <v>114.60000000000053</v>
      </c>
      <c r="AB1424">
        <f>SUM('스테이지별 몬스터 스텟'!S1424*'(참고)타워 스텟 가치'!$Q$17,'스테이지별 몬스터 스텟'!T1424*'(참고)타워 스텟 가치'!$R$17,'스테이지별 몬스터 스텟'!U1424*'(참고)타워 스텟 가치'!$S$17,'스테이지별 몬스터 스텟'!V1424*'(참고)타워 스텟 가치'!$T$17,'스테이지별 몬스터 스텟'!W1424*'(참고)타워 스텟 가치'!$U$17,'스테이지별 몬스터 스텟'!X1424*'(참고)타워 스텟 가치'!$V$17,'스테이지별 몬스터 스텟'!Y1424*'(참고)타워 스텟 가치'!$W$17,'스테이지별 몬스터 스텟'!Z1424*'(참고)타워 스텟 가치'!$X$17,'스테이지별 몬스터 스텟'!AA1424*'(참고)타워 스텟 가치'!$Y$17)</f>
        <v>901970.40187500406</v>
      </c>
      <c r="AC1424">
        <v>2</v>
      </c>
      <c r="AD1424">
        <f>VLOOKUP($F1424,'(참고)타워 스텟 가치'!$B$12:$L$16,AD$2,0)+(VLOOKUP($F1424,'(참고)타워 스텟 가치'!$B$12:$L$16,AD$2,0)*$E1424)</f>
        <v>1450.4062500000068</v>
      </c>
      <c r="AE1424">
        <f>VLOOKUP($F1424,'(참고)타워 스텟 가치'!$B$12:$L$16,AE$2,0)+(VLOOKUP($F1424,'(참고)타워 스텟 가치'!$B$12:$L$16,AE$2,0)*$E1424)</f>
        <v>1740.4875000000081</v>
      </c>
      <c r="AF1424">
        <f>VLOOKUP($F1424,'(참고)타워 스텟 가치'!$B$12:$L$16,AF$2,0)+(VLOOKUP($F1424,'(참고)타워 스텟 가치'!$B$12:$L$16,AF$2,0)*$E1424)</f>
        <v>573000.00000000268</v>
      </c>
      <c r="AG1424">
        <f>VLOOKUP($F1424,'(참고)타워 스텟 가치'!$B$12:$L$16,AG$2,0)+(VLOOKUP($F1424,'(참고)타워 스텟 가치'!$B$12:$L$16,AG$2,0)*$E1424)</f>
        <v>8702.43750000004</v>
      </c>
      <c r="AH1424">
        <f>VLOOKUP($F1424,'(참고)타워 스텟 가치'!$B$12:$L$16,AH$2,0)+(VLOOKUP($F1424,'(참고)타워 스텟 가치'!$B$12:$L$16,AH$2,0)*$E1424)</f>
        <v>290.08125000000138</v>
      </c>
      <c r="AI1424">
        <f>VLOOKUP($F1424,'(참고)타워 스텟 가치'!$B$12:$L$16,AI$2,0)+(VLOOKUP($F1424,'(참고)타워 스텟 가치'!$B$12:$L$16,AI$2,0)*$E1424)</f>
        <v>34.380000000000159</v>
      </c>
      <c r="AJ1424">
        <f>VLOOKUP($F1424,'(참고)타워 스텟 가치'!$B$12:$L$16,AJ$2,0)+(VLOOKUP($F1424,'(참고)타워 스텟 가치'!$B$12:$L$16,AJ$2,0)*$E1424)</f>
        <v>0</v>
      </c>
      <c r="AK1424">
        <f>VLOOKUP($F1424,'(참고)타워 스텟 가치'!$B$12:$L$16,AK$2,0)+(VLOOKUP($F1424,'(참고)타워 스텟 가치'!$B$12:$L$16,AK$2,0)*$E1424)</f>
        <v>0</v>
      </c>
      <c r="AL1424">
        <f>VLOOKUP($F1424,'(참고)타워 스텟 가치'!$B$12:$L$16,AL$2,0)+(VLOOKUP($F1424,'(참고)타워 스텟 가치'!$B$12:$L$16,AL$2,0)*$E1424)</f>
        <v>229.20000000000107</v>
      </c>
      <c r="AM1424">
        <f>SUM('스테이지별 몬스터 스텟'!AD1424*'(참고)타워 스텟 가치'!$Q$17,'스테이지별 몬스터 스텟'!AE1424*'(참고)타워 스텟 가치'!$R$17,'스테이지별 몬스터 스텟'!AF1424*'(참고)타워 스텟 가치'!$S$17,'스테이지별 몬스터 스텟'!AG1424*'(참고)타워 스텟 가치'!$T$17,'스테이지별 몬스터 스텟'!AH1424*'(참고)타워 스텟 가치'!$U$17,'스테이지별 몬스터 스텟'!AI1424*'(참고)타워 스텟 가치'!$V$17,'스테이지별 몬스터 스텟'!AJ1424*'(참고)타워 스텟 가치'!$W$17,'스테이지별 몬스터 스텟'!AK1424*'(참고)타워 스텟 가치'!$X$17,'스테이지별 몬스터 스텟'!AL1424*'(참고)타워 스텟 가치'!$Y$17)</f>
        <v>883489.36125000415</v>
      </c>
      <c r="AN1424">
        <v>3</v>
      </c>
    </row>
    <row r="1425" spans="3:40" x14ac:dyDescent="0.3">
      <c r="C1425">
        <v>1</v>
      </c>
      <c r="D1425">
        <f t="shared" si="68"/>
        <v>285</v>
      </c>
      <c r="E1425" s="52">
        <f>VLOOKUP(D1425,'스테이지별 난이도 설정'!B:C,2,0)</f>
        <v>114.00000000000054</v>
      </c>
      <c r="F1425" t="str">
        <f t="shared" si="69"/>
        <v>일반</v>
      </c>
      <c r="G1425">
        <f t="shared" si="67"/>
        <v>6</v>
      </c>
      <c r="H1425">
        <f>VLOOKUP($F1425,'(참고)타워 스텟 가치'!$B$2:$L$6,H$2,0)+(VLOOKUP($F1425,'(참고)타워 스텟 가치'!$B$2:$L$6,H$2,0)*$E1425)</f>
        <v>862.50000000000409</v>
      </c>
      <c r="I1425">
        <f>VLOOKUP($F1425,'(참고)타워 스텟 가치'!$B$2:$L$6,I$2,0)+(VLOOKUP($F1425,'(참고)타워 스텟 가치'!$B$2:$L$6,I$2,0)*$E1425)</f>
        <v>172.5000000000008</v>
      </c>
      <c r="J1425">
        <f>VLOOKUP($F1425,'(참고)타워 스텟 가치'!$B$2:$L$6,J$2,0)+(VLOOKUP($F1425,'(참고)타워 스텟 가치'!$B$2:$L$6,J$2,0)*$E1425)</f>
        <v>575000.00000000268</v>
      </c>
      <c r="K1425">
        <f>VLOOKUP($F1425,'(참고)타워 스텟 가치'!$B$2:$L$6,K$2,0)+(VLOOKUP($F1425,'(참고)타워 스텟 가치'!$B$2:$L$6,K$2,0)*$E1425)</f>
        <v>3450.0000000000164</v>
      </c>
      <c r="L1425">
        <f>VLOOKUP($F1425,'(참고)타워 스텟 가치'!$B$2:$L$6,L$2,0)+(VLOOKUP($F1425,'(참고)타워 스텟 가치'!$B$2:$L$6,L$2,0)*$E1425)</f>
        <v>57.50000000000027</v>
      </c>
      <c r="M1425">
        <f>VLOOKUP($F1425,'(참고)타워 스텟 가치'!$B$2:$L$6,M$2,0)+(VLOOKUP($F1425,'(참고)타워 스텟 가치'!$B$2:$L$6,M$2,0)*$E1425)</f>
        <v>34.500000000000156</v>
      </c>
      <c r="N1425">
        <f>VLOOKUP($F1425,'(참고)타워 스텟 가치'!$B$2:$L$6,N$2,0)+(VLOOKUP($F1425,'(참고)타워 스텟 가치'!$B$2:$L$6,N$2,0)*$E1425)</f>
        <v>0</v>
      </c>
      <c r="O1425">
        <f>VLOOKUP($F1425,'(참고)타워 스텟 가치'!$B$2:$L$6,O$2,0)+(VLOOKUP($F1425,'(참고)타워 스텟 가치'!$B$2:$L$6,O$2,0)*$E1425)</f>
        <v>0</v>
      </c>
      <c r="P1425">
        <f>VLOOKUP($F1425,'(참고)타워 스텟 가치'!$B$2:$L$6,P$2,0)+(VLOOKUP($F1425,'(참고)타워 스텟 가치'!$B$2:$L$6,P$2,0)*$E1425)</f>
        <v>80.500000000000369</v>
      </c>
      <c r="Q1425">
        <f>SUM('스테이지별 몬스터 스텟'!H1425*'(참고)타워 스텟 가치'!$Q$17,'스테이지별 몬스터 스텟'!I1425*'(참고)타워 스텟 가치'!$R$17,'스테이지별 몬스터 스텟'!J1425*'(참고)타워 스텟 가치'!$S$17,'스테이지별 몬스터 스텟'!K1425*'(참고)타워 스텟 가치'!$T$17,'스테이지별 몬스터 스텟'!L1425*'(참고)타워 스텟 가치'!$U$17,'스테이지별 몬스터 스텟'!M1425*'(참고)타워 스텟 가치'!$V$17,'스테이지별 몬스터 스텟'!N1425*'(참고)타워 스텟 가치'!$W$17,'스테이지별 몬스터 스텟'!O1425*'(참고)타워 스텟 가치'!$X$17,'스테이지별 몬스터 스텟'!P1425*'(참고)타워 스텟 가치'!$Y$17)</f>
        <v>871694.25000000396</v>
      </c>
      <c r="R1425">
        <v>1</v>
      </c>
      <c r="S1425">
        <f>VLOOKUP($F1425,'(참고)타워 스텟 가치'!$B$7:$L$11,S$2,0)+(VLOOKUP($F1425,'(참고)타워 스텟 가치'!$B$7:$L$11,S$2,0)*$E1425)</f>
        <v>287.50000000000136</v>
      </c>
      <c r="T1425">
        <f>VLOOKUP($F1425,'(참고)타워 스텟 가치'!$B$7:$L$11,T$2,0)+(VLOOKUP($F1425,'(참고)타워 스텟 가치'!$B$7:$L$11,T$2,0)*$E1425)</f>
        <v>517.50000000000239</v>
      </c>
      <c r="U1425">
        <f>VLOOKUP($F1425,'(참고)타워 스텟 가치'!$B$7:$L$11,U$2,0)+(VLOOKUP($F1425,'(참고)타워 스텟 가치'!$B$7:$L$11,U$2,0)*$E1425)</f>
        <v>575000.00000000268</v>
      </c>
      <c r="V1425">
        <f>VLOOKUP($F1425,'(참고)타워 스텟 가치'!$B$7:$L$11,V$2,0)+(VLOOKUP($F1425,'(참고)타워 스텟 가치'!$B$7:$L$11,V$2,0)*$E1425)</f>
        <v>3450.0000000000164</v>
      </c>
      <c r="W1425">
        <f>VLOOKUP($F1425,'(참고)타워 스텟 가치'!$B$7:$L$11,W$2,0)+(VLOOKUP($F1425,'(참고)타워 스텟 가치'!$B$7:$L$11,W$2,0)*$E1425)</f>
        <v>57.50000000000027</v>
      </c>
      <c r="X1425">
        <f>VLOOKUP($F1425,'(참고)타워 스텟 가치'!$B$7:$L$11,X$2,0)+(VLOOKUP($F1425,'(참고)타워 스텟 가치'!$B$7:$L$11,X$2,0)*$E1425)</f>
        <v>34.500000000000156</v>
      </c>
      <c r="Y1425">
        <f>VLOOKUP($F1425,'(참고)타워 스텟 가치'!$B$7:$L$11,Y$2,0)+(VLOOKUP($F1425,'(참고)타워 스텟 가치'!$B$7:$L$11,Y$2,0)*$E1425)</f>
        <v>0</v>
      </c>
      <c r="Z1425">
        <f>VLOOKUP($F1425,'(참고)타워 스텟 가치'!$B$7:$L$11,Z$2,0)+(VLOOKUP($F1425,'(참고)타워 스텟 가치'!$B$7:$L$11,Z$2,0)*$E1425)</f>
        <v>0</v>
      </c>
      <c r="AA1425">
        <f>VLOOKUP($F1425,'(참고)타워 스텟 가치'!$B$7:$L$11,AA$2,0)+(VLOOKUP($F1425,'(참고)타워 스텟 가치'!$B$7:$L$11,AA$2,0)*$E1425)</f>
        <v>80.500000000000369</v>
      </c>
      <c r="AB1425">
        <f>SUM('스테이지별 몬스터 스텟'!S1425*'(참고)타워 스텟 가치'!$Q$17,'스테이지별 몬스터 스텟'!T1425*'(참고)타워 스텟 가치'!$R$17,'스테이지별 몬스터 스텟'!U1425*'(참고)타워 스텟 가치'!$S$17,'스테이지별 몬스터 스텟'!V1425*'(참고)타워 스텟 가치'!$T$17,'스테이지별 몬스터 스텟'!W1425*'(참고)타워 스텟 가치'!$U$17,'스테이지별 몬스터 스텟'!X1425*'(참고)타워 스텟 가치'!$V$17,'스테이지별 몬스터 스텟'!Y1425*'(참고)타워 스텟 가치'!$W$17,'스테이지별 몬스터 스텟'!Z1425*'(참고)타워 스텟 가치'!$X$17,'스테이지별 몬스터 스텟'!AA1425*'(참고)타워 스텟 가치'!$Y$17)</f>
        <v>871061.75000000396</v>
      </c>
      <c r="AC1425">
        <v>2</v>
      </c>
      <c r="AD1425">
        <f>VLOOKUP($F1425,'(참고)타워 스텟 가치'!$B$12:$L$16,AD$2,0)+(VLOOKUP($F1425,'(참고)타워 스텟 가치'!$B$12:$L$16,AD$2,0)*$E1425)</f>
        <v>287.50000000000136</v>
      </c>
      <c r="AE1425">
        <f>VLOOKUP($F1425,'(참고)타워 스텟 가치'!$B$12:$L$16,AE$2,0)+(VLOOKUP($F1425,'(참고)타워 스텟 가치'!$B$12:$L$16,AE$2,0)*$E1425)</f>
        <v>345.00000000000159</v>
      </c>
      <c r="AF1425">
        <f>VLOOKUP($F1425,'(참고)타워 스텟 가치'!$B$12:$L$16,AF$2,0)+(VLOOKUP($F1425,'(참고)타워 스텟 가치'!$B$12:$L$16,AF$2,0)*$E1425)</f>
        <v>575000.00000000268</v>
      </c>
      <c r="AG1425">
        <f>VLOOKUP($F1425,'(참고)타워 스텟 가치'!$B$12:$L$16,AG$2,0)+(VLOOKUP($F1425,'(참고)타워 스텟 가치'!$B$12:$L$16,AG$2,0)*$E1425)</f>
        <v>1725.0000000000082</v>
      </c>
      <c r="AH1425">
        <f>VLOOKUP($F1425,'(참고)타워 스텟 가치'!$B$12:$L$16,AH$2,0)+(VLOOKUP($F1425,'(참고)타워 스텟 가치'!$B$12:$L$16,AH$2,0)*$E1425)</f>
        <v>57.50000000000027</v>
      </c>
      <c r="AI1425">
        <f>VLOOKUP($F1425,'(참고)타워 스텟 가치'!$B$12:$L$16,AI$2,0)+(VLOOKUP($F1425,'(참고)타워 스텟 가치'!$B$12:$L$16,AI$2,0)*$E1425)</f>
        <v>34.500000000000156</v>
      </c>
      <c r="AJ1425">
        <f>VLOOKUP($F1425,'(참고)타워 스텟 가치'!$B$12:$L$16,AJ$2,0)+(VLOOKUP($F1425,'(참고)타워 스텟 가치'!$B$12:$L$16,AJ$2,0)*$E1425)</f>
        <v>0</v>
      </c>
      <c r="AK1425">
        <f>VLOOKUP($F1425,'(참고)타워 스텟 가치'!$B$12:$L$16,AK$2,0)+(VLOOKUP($F1425,'(참고)타워 스텟 가치'!$B$12:$L$16,AK$2,0)*$E1425)</f>
        <v>0</v>
      </c>
      <c r="AL1425">
        <f>VLOOKUP($F1425,'(참고)타워 스텟 가치'!$B$12:$L$16,AL$2,0)+(VLOOKUP($F1425,'(참고)타워 스텟 가치'!$B$12:$L$16,AL$2,0)*$E1425)</f>
        <v>161.00000000000074</v>
      </c>
      <c r="AM1425">
        <f>SUM('스테이지별 몬스터 스텟'!AD1425*'(참고)타워 스텟 가치'!$Q$17,'스테이지별 몬스터 스텟'!AE1425*'(참고)타워 스텟 가치'!$R$17,'스테이지별 몬스터 스텟'!AF1425*'(참고)타워 스텟 가치'!$S$17,'스테이지별 몬스터 스텟'!AG1425*'(참고)타워 스텟 가치'!$T$17,'스테이지별 몬스터 스텟'!AH1425*'(참고)타워 스텟 가치'!$U$17,'스테이지별 몬스터 스텟'!AI1425*'(참고)타워 스텟 가치'!$V$17,'스테이지별 몬스터 스텟'!AJ1425*'(참고)타워 스텟 가치'!$W$17,'스테이지별 몬스터 스텟'!AK1425*'(참고)타워 스텟 가치'!$X$17,'스테이지별 몬스터 스텟'!AL1425*'(참고)타워 스텟 가치'!$Y$17)</f>
        <v>867514.00000000396</v>
      </c>
      <c r="AN1425">
        <v>3</v>
      </c>
    </row>
    <row r="1426" spans="3:40" x14ac:dyDescent="0.3">
      <c r="C1426">
        <v>2</v>
      </c>
      <c r="D1426">
        <f t="shared" si="68"/>
        <v>285</v>
      </c>
      <c r="E1426" s="52">
        <f>VLOOKUP(D1426,'스테이지별 난이도 설정'!B:C,2,0)</f>
        <v>114.00000000000054</v>
      </c>
      <c r="F1426" t="str">
        <f t="shared" si="69"/>
        <v>레어</v>
      </c>
      <c r="G1426">
        <f t="shared" si="67"/>
        <v>6</v>
      </c>
      <c r="H1426">
        <f>VLOOKUP($F1426,'(참고)타워 스텟 가치'!$B$2:$L$6,H$2,0)+(VLOOKUP($F1426,'(참고)타워 스텟 가치'!$B$2:$L$6,H$2,0)*$E1426)</f>
        <v>1293.7500000000061</v>
      </c>
      <c r="I1426">
        <f>VLOOKUP($F1426,'(참고)타워 스텟 가치'!$B$2:$L$6,I$2,0)+(VLOOKUP($F1426,'(참고)타워 스텟 가치'!$B$2:$L$6,I$2,0)*$E1426)</f>
        <v>258.75000000000119</v>
      </c>
      <c r="J1426">
        <f>VLOOKUP($F1426,'(참고)타워 스텟 가치'!$B$2:$L$6,J$2,0)+(VLOOKUP($F1426,'(참고)타워 스텟 가치'!$B$2:$L$6,J$2,0)*$E1426)</f>
        <v>575000.00000000268</v>
      </c>
      <c r="K1426">
        <f>VLOOKUP($F1426,'(참고)타워 스텟 가치'!$B$2:$L$6,K$2,0)+(VLOOKUP($F1426,'(참고)타워 스텟 가치'!$B$2:$L$6,K$2,0)*$E1426)</f>
        <v>5175.0000000000246</v>
      </c>
      <c r="L1426">
        <f>VLOOKUP($F1426,'(참고)타워 스텟 가치'!$B$2:$L$6,L$2,0)+(VLOOKUP($F1426,'(참고)타워 스텟 가치'!$B$2:$L$6,L$2,0)*$E1426)</f>
        <v>86.250000000000398</v>
      </c>
      <c r="M1426">
        <f>VLOOKUP($F1426,'(참고)타워 스텟 가치'!$B$2:$L$6,M$2,0)+(VLOOKUP($F1426,'(참고)타워 스텟 가치'!$B$2:$L$6,M$2,0)*$E1426)</f>
        <v>34.500000000000156</v>
      </c>
      <c r="N1426">
        <f>VLOOKUP($F1426,'(참고)타워 스텟 가치'!$B$2:$L$6,N$2,0)+(VLOOKUP($F1426,'(참고)타워 스텟 가치'!$B$2:$L$6,N$2,0)*$E1426)</f>
        <v>0</v>
      </c>
      <c r="O1426">
        <f>VLOOKUP($F1426,'(참고)타워 스텟 가치'!$B$2:$L$6,O$2,0)+(VLOOKUP($F1426,'(참고)타워 스텟 가치'!$B$2:$L$6,O$2,0)*$E1426)</f>
        <v>0</v>
      </c>
      <c r="P1426">
        <f>VLOOKUP($F1426,'(참고)타워 스텟 가치'!$B$2:$L$6,P$2,0)+(VLOOKUP($F1426,'(참고)타워 스텟 가치'!$B$2:$L$6,P$2,0)*$E1426)</f>
        <v>80.500000000000369</v>
      </c>
      <c r="Q1426">
        <f>SUM('스테이지별 몬스터 스텟'!H1426*'(참고)타워 스텟 가치'!$Q$17,'스테이지별 몬스터 스텟'!I1426*'(참고)타워 스텟 가치'!$R$17,'스테이지별 몬스터 스텟'!J1426*'(참고)타워 스텟 가치'!$S$17,'스테이지별 몬스터 스텟'!K1426*'(참고)타워 스텟 가치'!$T$17,'스테이지별 몬스터 스텟'!L1426*'(참고)타워 스텟 가치'!$U$17,'스테이지별 몬스터 스텟'!M1426*'(참고)타워 스텟 가치'!$V$17,'스테이지별 몬스터 스텟'!N1426*'(참고)타워 스텟 가치'!$W$17,'스테이지별 몬스터 스텟'!O1426*'(참고)타워 스텟 가치'!$X$17,'스테이지별 몬스터 스텟'!P1426*'(참고)타워 스텟 가치'!$Y$17)</f>
        <v>876193.62500000396</v>
      </c>
      <c r="R1426">
        <v>1</v>
      </c>
      <c r="S1426">
        <f>VLOOKUP($F1426,'(참고)타워 스텟 가치'!$B$7:$L$11,S$2,0)+(VLOOKUP($F1426,'(참고)타워 스텟 가치'!$B$7:$L$11,S$2,0)*$E1426)</f>
        <v>431.25000000000205</v>
      </c>
      <c r="T1426">
        <f>VLOOKUP($F1426,'(참고)타워 스텟 가치'!$B$7:$L$11,T$2,0)+(VLOOKUP($F1426,'(참고)타워 스텟 가치'!$B$7:$L$11,T$2,0)*$E1426)</f>
        <v>776.25000000000364</v>
      </c>
      <c r="U1426">
        <f>VLOOKUP($F1426,'(참고)타워 스텟 가치'!$B$7:$L$11,U$2,0)+(VLOOKUP($F1426,'(참고)타워 스텟 가치'!$B$7:$L$11,U$2,0)*$E1426)</f>
        <v>575000.00000000268</v>
      </c>
      <c r="V1426">
        <f>VLOOKUP($F1426,'(참고)타워 스텟 가치'!$B$7:$L$11,V$2,0)+(VLOOKUP($F1426,'(참고)타워 스텟 가치'!$B$7:$L$11,V$2,0)*$E1426)</f>
        <v>5175.0000000000246</v>
      </c>
      <c r="W1426">
        <f>VLOOKUP($F1426,'(참고)타워 스텟 가치'!$B$7:$L$11,W$2,0)+(VLOOKUP($F1426,'(참고)타워 스텟 가치'!$B$7:$L$11,W$2,0)*$E1426)</f>
        <v>86.250000000000398</v>
      </c>
      <c r="X1426">
        <f>VLOOKUP($F1426,'(참고)타워 스텟 가치'!$B$7:$L$11,X$2,0)+(VLOOKUP($F1426,'(참고)타워 스텟 가치'!$B$7:$L$11,X$2,0)*$E1426)</f>
        <v>34.500000000000156</v>
      </c>
      <c r="Y1426">
        <f>VLOOKUP($F1426,'(참고)타워 스텟 가치'!$B$7:$L$11,Y$2,0)+(VLOOKUP($F1426,'(참고)타워 스텟 가치'!$B$7:$L$11,Y$2,0)*$E1426)</f>
        <v>0</v>
      </c>
      <c r="Z1426">
        <f>VLOOKUP($F1426,'(참고)타워 스텟 가치'!$B$7:$L$11,Z$2,0)+(VLOOKUP($F1426,'(참고)타워 스텟 가치'!$B$7:$L$11,Z$2,0)*$E1426)</f>
        <v>0</v>
      </c>
      <c r="AA1426">
        <f>VLOOKUP($F1426,'(참고)타워 스텟 가치'!$B$7:$L$11,AA$2,0)+(VLOOKUP($F1426,'(참고)타워 스텟 가치'!$B$7:$L$11,AA$2,0)*$E1426)</f>
        <v>80.500000000000369</v>
      </c>
      <c r="AB1426">
        <f>SUM('스테이지별 몬스터 스텟'!S1426*'(참고)타워 스텟 가치'!$Q$17,'스테이지별 몬스터 스텟'!T1426*'(참고)타워 스텟 가치'!$R$17,'스테이지별 몬스터 스텟'!U1426*'(참고)타워 스텟 가치'!$S$17,'스테이지별 몬스터 스텟'!V1426*'(참고)타워 스텟 가치'!$T$17,'스테이지별 몬스터 스텟'!W1426*'(참고)타워 스텟 가치'!$U$17,'스테이지별 몬스터 스텟'!X1426*'(참고)타워 스텟 가치'!$V$17,'스테이지별 몬스터 스텟'!Y1426*'(참고)타워 스텟 가치'!$W$17,'스테이지별 몬스터 스텟'!Z1426*'(참고)타워 스텟 가치'!$X$17,'스테이지별 몬스터 스텟'!AA1426*'(참고)타워 스텟 가치'!$Y$17)</f>
        <v>875244.87500000396</v>
      </c>
      <c r="AC1426">
        <v>2</v>
      </c>
      <c r="AD1426">
        <f>VLOOKUP($F1426,'(참고)타워 스텟 가치'!$B$12:$L$16,AD$2,0)+(VLOOKUP($F1426,'(참고)타워 스텟 가치'!$B$12:$L$16,AD$2,0)*$E1426)</f>
        <v>431.25000000000205</v>
      </c>
      <c r="AE1426">
        <f>VLOOKUP($F1426,'(참고)타워 스텟 가치'!$B$12:$L$16,AE$2,0)+(VLOOKUP($F1426,'(참고)타워 스텟 가치'!$B$12:$L$16,AE$2,0)*$E1426)</f>
        <v>517.50000000000239</v>
      </c>
      <c r="AF1426">
        <f>VLOOKUP($F1426,'(참고)타워 스텟 가치'!$B$12:$L$16,AF$2,0)+(VLOOKUP($F1426,'(참고)타워 스텟 가치'!$B$12:$L$16,AF$2,0)*$E1426)</f>
        <v>575000.00000000268</v>
      </c>
      <c r="AG1426">
        <f>VLOOKUP($F1426,'(참고)타워 스텟 가치'!$B$12:$L$16,AG$2,0)+(VLOOKUP($F1426,'(참고)타워 스텟 가치'!$B$12:$L$16,AG$2,0)*$E1426)</f>
        <v>2587.5000000000123</v>
      </c>
      <c r="AH1426">
        <f>VLOOKUP($F1426,'(참고)타워 스텟 가치'!$B$12:$L$16,AH$2,0)+(VLOOKUP($F1426,'(참고)타워 스텟 가치'!$B$12:$L$16,AH$2,0)*$E1426)</f>
        <v>86.250000000000398</v>
      </c>
      <c r="AI1426">
        <f>VLOOKUP($F1426,'(참고)타워 스텟 가치'!$B$12:$L$16,AI$2,0)+(VLOOKUP($F1426,'(참고)타워 스텟 가치'!$B$12:$L$16,AI$2,0)*$E1426)</f>
        <v>34.500000000000156</v>
      </c>
      <c r="AJ1426">
        <f>VLOOKUP($F1426,'(참고)타워 스텟 가치'!$B$12:$L$16,AJ$2,0)+(VLOOKUP($F1426,'(참고)타워 스텟 가치'!$B$12:$L$16,AJ$2,0)*$E1426)</f>
        <v>0</v>
      </c>
      <c r="AK1426">
        <f>VLOOKUP($F1426,'(참고)타워 스텟 가치'!$B$12:$L$16,AK$2,0)+(VLOOKUP($F1426,'(참고)타워 스텟 가치'!$B$12:$L$16,AK$2,0)*$E1426)</f>
        <v>0</v>
      </c>
      <c r="AL1426">
        <f>VLOOKUP($F1426,'(참고)타워 스텟 가치'!$B$12:$L$16,AL$2,0)+(VLOOKUP($F1426,'(참고)타워 스텟 가치'!$B$12:$L$16,AL$2,0)*$E1426)</f>
        <v>161.00000000000074</v>
      </c>
      <c r="AM1426">
        <f>SUM('스테이지별 몬스터 스텟'!AD1426*'(참고)타워 스텟 가치'!$Q$17,'스테이지별 몬스터 스텟'!AE1426*'(참고)타워 스텟 가치'!$R$17,'스테이지별 몬스터 스텟'!AF1426*'(참고)타워 스텟 가치'!$S$17,'스테이지별 몬스터 스텟'!AG1426*'(참고)타워 스텟 가치'!$T$17,'스테이지별 몬스터 스텟'!AH1426*'(참고)타워 스텟 가치'!$U$17,'스테이지별 몬스터 스텟'!AI1426*'(참고)타워 스텟 가치'!$V$17,'스테이지별 몬스터 스텟'!AJ1426*'(참고)타워 스텟 가치'!$W$17,'스테이지별 몬스터 스텟'!AK1426*'(참고)타워 스텟 가치'!$X$17,'스테이지별 몬스터 스텟'!AL1426*'(참고)타워 스텟 가치'!$Y$17)</f>
        <v>869842.75000000396</v>
      </c>
      <c r="AN1426">
        <v>3</v>
      </c>
    </row>
    <row r="1427" spans="3:40" x14ac:dyDescent="0.3">
      <c r="C1427">
        <v>3</v>
      </c>
      <c r="D1427">
        <f t="shared" si="68"/>
        <v>285</v>
      </c>
      <c r="E1427" s="52">
        <f>VLOOKUP(D1427,'스테이지별 난이도 설정'!B:C,2,0)</f>
        <v>114.00000000000054</v>
      </c>
      <c r="F1427" t="str">
        <f t="shared" si="69"/>
        <v>에픽</v>
      </c>
      <c r="G1427">
        <f t="shared" si="67"/>
        <v>6</v>
      </c>
      <c r="H1427">
        <f>VLOOKUP($F1427,'(참고)타워 스텟 가치'!$B$2:$L$6,H$2,0)+(VLOOKUP($F1427,'(참고)타워 스텟 가치'!$B$2:$L$6,H$2,0)*$E1427)</f>
        <v>1940.6250000000091</v>
      </c>
      <c r="I1427">
        <f>VLOOKUP($F1427,'(참고)타워 스텟 가치'!$B$2:$L$6,I$2,0)+(VLOOKUP($F1427,'(참고)타워 스텟 가치'!$B$2:$L$6,I$2,0)*$E1427)</f>
        <v>388.12500000000182</v>
      </c>
      <c r="J1427">
        <f>VLOOKUP($F1427,'(참고)타워 스텟 가치'!$B$2:$L$6,J$2,0)+(VLOOKUP($F1427,'(참고)타워 스텟 가치'!$B$2:$L$6,J$2,0)*$E1427)</f>
        <v>575000.00000000268</v>
      </c>
      <c r="K1427">
        <f>VLOOKUP($F1427,'(참고)타워 스텟 가치'!$B$2:$L$6,K$2,0)+(VLOOKUP($F1427,'(참고)타워 스텟 가치'!$B$2:$L$6,K$2,0)*$E1427)</f>
        <v>7762.5000000000364</v>
      </c>
      <c r="L1427">
        <f>VLOOKUP($F1427,'(참고)타워 스텟 가치'!$B$2:$L$6,L$2,0)+(VLOOKUP($F1427,'(참고)타워 스텟 가치'!$B$2:$L$6,L$2,0)*$E1427)</f>
        <v>129.3750000000006</v>
      </c>
      <c r="M1427">
        <f>VLOOKUP($F1427,'(참고)타워 스텟 가치'!$B$2:$L$6,M$2,0)+(VLOOKUP($F1427,'(참고)타워 스텟 가치'!$B$2:$L$6,M$2,0)*$E1427)</f>
        <v>34.500000000000156</v>
      </c>
      <c r="N1427">
        <f>VLOOKUP($F1427,'(참고)타워 스텟 가치'!$B$2:$L$6,N$2,0)+(VLOOKUP($F1427,'(참고)타워 스텟 가치'!$B$2:$L$6,N$2,0)*$E1427)</f>
        <v>0</v>
      </c>
      <c r="O1427">
        <f>VLOOKUP($F1427,'(참고)타워 스텟 가치'!$B$2:$L$6,O$2,0)+(VLOOKUP($F1427,'(참고)타워 스텟 가치'!$B$2:$L$6,O$2,0)*$E1427)</f>
        <v>0</v>
      </c>
      <c r="P1427">
        <f>VLOOKUP($F1427,'(참고)타워 스텟 가치'!$B$2:$L$6,P$2,0)+(VLOOKUP($F1427,'(참고)타워 스텟 가치'!$B$2:$L$6,P$2,0)*$E1427)</f>
        <v>80.500000000000369</v>
      </c>
      <c r="Q1427">
        <f>SUM('스테이지별 몬스터 스텟'!H1427*'(참고)타워 스텟 가치'!$Q$17,'스테이지별 몬스터 스텟'!I1427*'(참고)타워 스텟 가치'!$R$17,'스테이지별 몬스터 스텟'!J1427*'(참고)타워 스텟 가치'!$S$17,'스테이지별 몬스터 스텟'!K1427*'(참고)타워 스텟 가치'!$T$17,'스테이지별 몬스터 스텟'!L1427*'(참고)타워 스텟 가치'!$U$17,'스테이지별 몬스터 스텟'!M1427*'(참고)타워 스텟 가치'!$V$17,'스테이지별 몬스터 스텟'!N1427*'(참고)타워 스텟 가치'!$W$17,'스테이지별 몬스터 스텟'!O1427*'(참고)타워 스텟 가치'!$X$17,'스테이지별 몬스터 스텟'!P1427*'(참고)타워 스텟 가치'!$Y$17)</f>
        <v>882942.68750000407</v>
      </c>
      <c r="R1427">
        <v>1</v>
      </c>
      <c r="S1427">
        <f>VLOOKUP($F1427,'(참고)타워 스텟 가치'!$B$7:$L$11,S$2,0)+(VLOOKUP($F1427,'(참고)타워 스텟 가치'!$B$7:$L$11,S$2,0)*$E1427)</f>
        <v>646.87500000000307</v>
      </c>
      <c r="T1427">
        <f>VLOOKUP($F1427,'(참고)타워 스텟 가치'!$B$7:$L$11,T$2,0)+(VLOOKUP($F1427,'(참고)타워 스텟 가치'!$B$7:$L$11,T$2,0)*$E1427)</f>
        <v>1164.3750000000055</v>
      </c>
      <c r="U1427">
        <f>VLOOKUP($F1427,'(참고)타워 스텟 가치'!$B$7:$L$11,U$2,0)+(VLOOKUP($F1427,'(참고)타워 스텟 가치'!$B$7:$L$11,U$2,0)*$E1427)</f>
        <v>575000.00000000268</v>
      </c>
      <c r="V1427">
        <f>VLOOKUP($F1427,'(참고)타워 스텟 가치'!$B$7:$L$11,V$2,0)+(VLOOKUP($F1427,'(참고)타워 스텟 가치'!$B$7:$L$11,V$2,0)*$E1427)</f>
        <v>7762.5000000000364</v>
      </c>
      <c r="W1427">
        <f>VLOOKUP($F1427,'(참고)타워 스텟 가치'!$B$7:$L$11,W$2,0)+(VLOOKUP($F1427,'(참고)타워 스텟 가치'!$B$7:$L$11,W$2,0)*$E1427)</f>
        <v>129.3750000000006</v>
      </c>
      <c r="X1427">
        <f>VLOOKUP($F1427,'(참고)타워 스텟 가치'!$B$7:$L$11,X$2,0)+(VLOOKUP($F1427,'(참고)타워 스텟 가치'!$B$7:$L$11,X$2,0)*$E1427)</f>
        <v>34.500000000000156</v>
      </c>
      <c r="Y1427">
        <f>VLOOKUP($F1427,'(참고)타워 스텟 가치'!$B$7:$L$11,Y$2,0)+(VLOOKUP($F1427,'(참고)타워 스텟 가치'!$B$7:$L$11,Y$2,0)*$E1427)</f>
        <v>0</v>
      </c>
      <c r="Z1427">
        <f>VLOOKUP($F1427,'(참고)타워 스텟 가치'!$B$7:$L$11,Z$2,0)+(VLOOKUP($F1427,'(참고)타워 스텟 가치'!$B$7:$L$11,Z$2,0)*$E1427)</f>
        <v>0</v>
      </c>
      <c r="AA1427">
        <f>VLOOKUP($F1427,'(참고)타워 스텟 가치'!$B$7:$L$11,AA$2,0)+(VLOOKUP($F1427,'(참고)타워 스텟 가치'!$B$7:$L$11,AA$2,0)*$E1427)</f>
        <v>80.500000000000369</v>
      </c>
      <c r="AB1427">
        <f>SUM('스테이지별 몬스터 스텟'!S1427*'(참고)타워 스텟 가치'!$Q$17,'스테이지별 몬스터 스텟'!T1427*'(참고)타워 스텟 가치'!$R$17,'스테이지별 몬스터 스텟'!U1427*'(참고)타워 스텟 가치'!$S$17,'스테이지별 몬스터 스텟'!V1427*'(참고)타워 스텟 가치'!$T$17,'스테이지별 몬스터 스텟'!W1427*'(참고)타워 스텟 가치'!$U$17,'스테이지별 몬스터 스텟'!X1427*'(참고)타워 스텟 가치'!$V$17,'스테이지별 몬스터 스텟'!Y1427*'(참고)타워 스텟 가치'!$W$17,'스테이지별 몬스터 스텟'!Z1427*'(참고)타워 스텟 가치'!$X$17,'스테이지별 몬스터 스텟'!AA1427*'(참고)타워 스텟 가치'!$Y$17)</f>
        <v>881519.56250000407</v>
      </c>
      <c r="AC1427">
        <v>2</v>
      </c>
      <c r="AD1427">
        <f>VLOOKUP($F1427,'(참고)타워 스텟 가치'!$B$12:$L$16,AD$2,0)+(VLOOKUP($F1427,'(참고)타워 스텟 가치'!$B$12:$L$16,AD$2,0)*$E1427)</f>
        <v>646.87500000000307</v>
      </c>
      <c r="AE1427">
        <f>VLOOKUP($F1427,'(참고)타워 스텟 가치'!$B$12:$L$16,AE$2,0)+(VLOOKUP($F1427,'(참고)타워 스텟 가치'!$B$12:$L$16,AE$2,0)*$E1427)</f>
        <v>776.25000000000364</v>
      </c>
      <c r="AF1427">
        <f>VLOOKUP($F1427,'(참고)타워 스텟 가치'!$B$12:$L$16,AF$2,0)+(VLOOKUP($F1427,'(참고)타워 스텟 가치'!$B$12:$L$16,AF$2,0)*$E1427)</f>
        <v>575000.00000000268</v>
      </c>
      <c r="AG1427">
        <f>VLOOKUP($F1427,'(참고)타워 스텟 가치'!$B$12:$L$16,AG$2,0)+(VLOOKUP($F1427,'(참고)타워 스텟 가치'!$B$12:$L$16,AG$2,0)*$E1427)</f>
        <v>3881.2500000000182</v>
      </c>
      <c r="AH1427">
        <f>VLOOKUP($F1427,'(참고)타워 스텟 가치'!$B$12:$L$16,AH$2,0)+(VLOOKUP($F1427,'(참고)타워 스텟 가치'!$B$12:$L$16,AH$2,0)*$E1427)</f>
        <v>129.3750000000006</v>
      </c>
      <c r="AI1427">
        <f>VLOOKUP($F1427,'(참고)타워 스텟 가치'!$B$12:$L$16,AI$2,0)+(VLOOKUP($F1427,'(참고)타워 스텟 가치'!$B$12:$L$16,AI$2,0)*$E1427)</f>
        <v>34.500000000000156</v>
      </c>
      <c r="AJ1427">
        <f>VLOOKUP($F1427,'(참고)타워 스텟 가치'!$B$12:$L$16,AJ$2,0)+(VLOOKUP($F1427,'(참고)타워 스텟 가치'!$B$12:$L$16,AJ$2,0)*$E1427)</f>
        <v>0</v>
      </c>
      <c r="AK1427">
        <f>VLOOKUP($F1427,'(참고)타워 스텟 가치'!$B$12:$L$16,AK$2,0)+(VLOOKUP($F1427,'(참고)타워 스텟 가치'!$B$12:$L$16,AK$2,0)*$E1427)</f>
        <v>0</v>
      </c>
      <c r="AL1427">
        <f>VLOOKUP($F1427,'(참고)타워 스텟 가치'!$B$12:$L$16,AL$2,0)+(VLOOKUP($F1427,'(참고)타워 스텟 가치'!$B$12:$L$16,AL$2,0)*$E1427)</f>
        <v>161.00000000000074</v>
      </c>
      <c r="AM1427">
        <f>SUM('스테이지별 몬스터 스텟'!AD1427*'(참고)타워 스텟 가치'!$Q$17,'스테이지별 몬스터 스텟'!AE1427*'(참고)타워 스텟 가치'!$R$17,'스테이지별 몬스터 스텟'!AF1427*'(참고)타워 스텟 가치'!$S$17,'스테이지별 몬스터 스텟'!AG1427*'(참고)타워 스텟 가치'!$T$17,'스테이지별 몬스터 스텟'!AH1427*'(참고)타워 스텟 가치'!$U$17,'스테이지별 몬스터 스텟'!AI1427*'(참고)타워 스텟 가치'!$V$17,'스테이지별 몬스터 스텟'!AJ1427*'(참고)타워 스텟 가치'!$W$17,'스테이지별 몬스터 스텟'!AK1427*'(참고)타워 스텟 가치'!$X$17,'스테이지별 몬스터 스텟'!AL1427*'(참고)타워 스텟 가치'!$Y$17)</f>
        <v>873335.87500000396</v>
      </c>
      <c r="AN1427">
        <v>3</v>
      </c>
    </row>
    <row r="1428" spans="3:40" x14ac:dyDescent="0.3">
      <c r="C1428">
        <v>4</v>
      </c>
      <c r="D1428">
        <f t="shared" si="68"/>
        <v>285</v>
      </c>
      <c r="E1428" s="52">
        <f>VLOOKUP(D1428,'스테이지별 난이도 설정'!B:C,2,0)</f>
        <v>114.00000000000054</v>
      </c>
      <c r="F1428" t="str">
        <f t="shared" si="69"/>
        <v>유니크</v>
      </c>
      <c r="G1428">
        <f t="shared" si="67"/>
        <v>6</v>
      </c>
      <c r="H1428">
        <f>VLOOKUP($F1428,'(참고)타워 스텟 가치'!$B$2:$L$6,H$2,0)+(VLOOKUP($F1428,'(참고)타워 스텟 가치'!$B$2:$L$6,H$2,0)*$E1428)</f>
        <v>2910.9375000000136</v>
      </c>
      <c r="I1428">
        <f>VLOOKUP($F1428,'(참고)타워 스텟 가치'!$B$2:$L$6,I$2,0)+(VLOOKUP($F1428,'(참고)타워 스텟 가치'!$B$2:$L$6,I$2,0)*$E1428)</f>
        <v>582.18750000000273</v>
      </c>
      <c r="J1428">
        <f>VLOOKUP($F1428,'(참고)타워 스텟 가치'!$B$2:$L$6,J$2,0)+(VLOOKUP($F1428,'(참고)타워 스텟 가치'!$B$2:$L$6,J$2,0)*$E1428)</f>
        <v>575000.00000000268</v>
      </c>
      <c r="K1428">
        <f>VLOOKUP($F1428,'(참고)타워 스텟 가치'!$B$2:$L$6,K$2,0)+(VLOOKUP($F1428,'(참고)타워 스텟 가치'!$B$2:$L$6,K$2,0)*$E1428)</f>
        <v>11643.750000000055</v>
      </c>
      <c r="L1428">
        <f>VLOOKUP($F1428,'(참고)타워 스텟 가치'!$B$2:$L$6,L$2,0)+(VLOOKUP($F1428,'(참고)타워 스텟 가치'!$B$2:$L$6,L$2,0)*$E1428)</f>
        <v>194.06250000000091</v>
      </c>
      <c r="M1428">
        <f>VLOOKUP($F1428,'(참고)타워 스텟 가치'!$B$2:$L$6,M$2,0)+(VLOOKUP($F1428,'(참고)타워 스텟 가치'!$B$2:$L$6,M$2,0)*$E1428)</f>
        <v>34.500000000000156</v>
      </c>
      <c r="N1428">
        <f>VLOOKUP($F1428,'(참고)타워 스텟 가치'!$B$2:$L$6,N$2,0)+(VLOOKUP($F1428,'(참고)타워 스텟 가치'!$B$2:$L$6,N$2,0)*$E1428)</f>
        <v>0</v>
      </c>
      <c r="O1428">
        <f>VLOOKUP($F1428,'(참고)타워 스텟 가치'!$B$2:$L$6,O$2,0)+(VLOOKUP($F1428,'(참고)타워 스텟 가치'!$B$2:$L$6,O$2,0)*$E1428)</f>
        <v>0</v>
      </c>
      <c r="P1428">
        <f>VLOOKUP($F1428,'(참고)타워 스텟 가치'!$B$2:$L$6,P$2,0)+(VLOOKUP($F1428,'(참고)타워 스텟 가치'!$B$2:$L$6,P$2,0)*$E1428)</f>
        <v>115.00000000000054</v>
      </c>
      <c r="Q1428">
        <f>SUM('스테이지별 몬스터 스텟'!H1428*'(참고)타워 스텟 가치'!$Q$17,'스테이지별 몬스터 스텟'!I1428*'(참고)타워 스텟 가치'!$R$17,'스테이지별 몬스터 스텟'!J1428*'(참고)타워 스텟 가치'!$S$17,'스테이지별 몬스터 스텟'!K1428*'(참고)타워 스텟 가치'!$T$17,'스테이지별 몬스터 스텟'!L1428*'(참고)타워 스텟 가치'!$U$17,'스테이지별 몬스터 스텟'!M1428*'(참고)타워 스텟 가치'!$V$17,'스테이지별 몬스터 스텟'!N1428*'(참고)타워 스텟 가치'!$W$17,'스테이지별 몬스터 스텟'!O1428*'(참고)타워 스텟 가치'!$X$17,'스테이지별 몬스터 스텟'!P1428*'(참고)타워 스텟 가치'!$Y$17)</f>
        <v>893135.28125000407</v>
      </c>
      <c r="R1428">
        <v>1</v>
      </c>
      <c r="S1428">
        <f>VLOOKUP($F1428,'(참고)타워 스텟 가치'!$B$7:$L$11,S$2,0)+(VLOOKUP($F1428,'(참고)타워 스텟 가치'!$B$7:$L$11,S$2,0)*$E1428)</f>
        <v>970.31250000000455</v>
      </c>
      <c r="T1428">
        <f>VLOOKUP($F1428,'(참고)타워 스텟 가치'!$B$7:$L$11,T$2,0)+(VLOOKUP($F1428,'(참고)타워 스텟 가치'!$B$7:$L$11,T$2,0)*$E1428)</f>
        <v>1746.5625000000082</v>
      </c>
      <c r="U1428">
        <f>VLOOKUP($F1428,'(참고)타워 스텟 가치'!$B$7:$L$11,U$2,0)+(VLOOKUP($F1428,'(참고)타워 스텟 가치'!$B$7:$L$11,U$2,0)*$E1428)</f>
        <v>575000.00000000268</v>
      </c>
      <c r="V1428">
        <f>VLOOKUP($F1428,'(참고)타워 스텟 가치'!$B$7:$L$11,V$2,0)+(VLOOKUP($F1428,'(참고)타워 스텟 가치'!$B$7:$L$11,V$2,0)*$E1428)</f>
        <v>11643.750000000055</v>
      </c>
      <c r="W1428">
        <f>VLOOKUP($F1428,'(참고)타워 스텟 가치'!$B$7:$L$11,W$2,0)+(VLOOKUP($F1428,'(참고)타워 스텟 가치'!$B$7:$L$11,W$2,0)*$E1428)</f>
        <v>194.06250000000091</v>
      </c>
      <c r="X1428">
        <f>VLOOKUP($F1428,'(참고)타워 스텟 가치'!$B$7:$L$11,X$2,0)+(VLOOKUP($F1428,'(참고)타워 스텟 가치'!$B$7:$L$11,X$2,0)*$E1428)</f>
        <v>34.500000000000156</v>
      </c>
      <c r="Y1428">
        <f>VLOOKUP($F1428,'(참고)타워 스텟 가치'!$B$7:$L$11,Y$2,0)+(VLOOKUP($F1428,'(참고)타워 스텟 가치'!$B$7:$L$11,Y$2,0)*$E1428)</f>
        <v>0</v>
      </c>
      <c r="Z1428">
        <f>VLOOKUP($F1428,'(참고)타워 스텟 가치'!$B$7:$L$11,Z$2,0)+(VLOOKUP($F1428,'(참고)타워 스텟 가치'!$B$7:$L$11,Z$2,0)*$E1428)</f>
        <v>0</v>
      </c>
      <c r="AA1428">
        <f>VLOOKUP($F1428,'(참고)타워 스텟 가치'!$B$7:$L$11,AA$2,0)+(VLOOKUP($F1428,'(참고)타워 스텟 가치'!$B$7:$L$11,AA$2,0)*$E1428)</f>
        <v>115.00000000000054</v>
      </c>
      <c r="AB1428">
        <f>SUM('스테이지별 몬스터 스텟'!S1428*'(참고)타워 스텟 가치'!$Q$17,'스테이지별 몬스터 스텟'!T1428*'(참고)타워 스텟 가치'!$R$17,'스테이지별 몬스터 스텟'!U1428*'(참고)타워 스텟 가치'!$S$17,'스테이지별 몬스터 스텟'!V1428*'(참고)타워 스텟 가치'!$T$17,'스테이지별 몬스터 스텟'!W1428*'(참고)타워 스텟 가치'!$U$17,'스테이지별 몬스터 스텟'!X1428*'(참고)타워 스텟 가치'!$V$17,'스테이지별 몬스터 스텟'!Y1428*'(참고)타워 스텟 가치'!$W$17,'스테이지별 몬스터 스텟'!Z1428*'(참고)타워 스텟 가치'!$X$17,'스테이지별 몬스터 스텟'!AA1428*'(참고)타워 스텟 가치'!$Y$17)</f>
        <v>891000.59375000407</v>
      </c>
      <c r="AC1428">
        <v>2</v>
      </c>
      <c r="AD1428">
        <f>VLOOKUP($F1428,'(참고)타워 스텟 가치'!$B$12:$L$16,AD$2,0)+(VLOOKUP($F1428,'(참고)타워 스텟 가치'!$B$12:$L$16,AD$2,0)*$E1428)</f>
        <v>970.31250000000455</v>
      </c>
      <c r="AE1428">
        <f>VLOOKUP($F1428,'(참고)타워 스텟 가치'!$B$12:$L$16,AE$2,0)+(VLOOKUP($F1428,'(참고)타워 스텟 가치'!$B$12:$L$16,AE$2,0)*$E1428)</f>
        <v>1164.3750000000055</v>
      </c>
      <c r="AF1428">
        <f>VLOOKUP($F1428,'(참고)타워 스텟 가치'!$B$12:$L$16,AF$2,0)+(VLOOKUP($F1428,'(참고)타워 스텟 가치'!$B$12:$L$16,AF$2,0)*$E1428)</f>
        <v>575000.00000000268</v>
      </c>
      <c r="AG1428">
        <f>VLOOKUP($F1428,'(참고)타워 스텟 가치'!$B$12:$L$16,AG$2,0)+(VLOOKUP($F1428,'(참고)타워 스텟 가치'!$B$12:$L$16,AG$2,0)*$E1428)</f>
        <v>5821.8750000000273</v>
      </c>
      <c r="AH1428">
        <f>VLOOKUP($F1428,'(참고)타워 스텟 가치'!$B$12:$L$16,AH$2,0)+(VLOOKUP($F1428,'(참고)타워 스텟 가치'!$B$12:$L$16,AH$2,0)*$E1428)</f>
        <v>194.06250000000091</v>
      </c>
      <c r="AI1428">
        <f>VLOOKUP($F1428,'(참고)타워 스텟 가치'!$B$12:$L$16,AI$2,0)+(VLOOKUP($F1428,'(참고)타워 스텟 가치'!$B$12:$L$16,AI$2,0)*$E1428)</f>
        <v>34.500000000000156</v>
      </c>
      <c r="AJ1428">
        <f>VLOOKUP($F1428,'(참고)타워 스텟 가치'!$B$12:$L$16,AJ$2,0)+(VLOOKUP($F1428,'(참고)타워 스텟 가치'!$B$12:$L$16,AJ$2,0)*$E1428)</f>
        <v>0</v>
      </c>
      <c r="AK1428">
        <f>VLOOKUP($F1428,'(참고)타워 스텟 가치'!$B$12:$L$16,AK$2,0)+(VLOOKUP($F1428,'(참고)타워 스텟 가치'!$B$12:$L$16,AK$2,0)*$E1428)</f>
        <v>0</v>
      </c>
      <c r="AL1428">
        <f>VLOOKUP($F1428,'(참고)타워 스텟 가치'!$B$12:$L$16,AL$2,0)+(VLOOKUP($F1428,'(참고)타워 스텟 가치'!$B$12:$L$16,AL$2,0)*$E1428)</f>
        <v>230.00000000000108</v>
      </c>
      <c r="AM1428">
        <f>SUM('스테이지별 몬스터 스텟'!AD1428*'(참고)타워 스텟 가치'!$Q$17,'스테이지별 몬스터 스텟'!AE1428*'(참고)타워 스텟 가치'!$R$17,'스테이지별 몬스터 스텟'!AF1428*'(참고)타워 스텟 가치'!$S$17,'스테이지별 몬스터 스텟'!AG1428*'(참고)타워 스텟 가치'!$T$17,'스테이지별 몬스터 스텟'!AH1428*'(참고)타워 스텟 가치'!$U$17,'스테이지별 몬스터 스텟'!AI1428*'(참고)타워 스텟 가치'!$V$17,'스테이지별 몬스터 스텟'!AJ1428*'(참고)타워 스텟 가치'!$W$17,'스테이지별 몬스터 스텟'!AK1428*'(참고)타워 스텟 가치'!$X$17,'스테이지별 몬스터 스텟'!AL1428*'(참고)타워 스텟 가치'!$Y$17)</f>
        <v>878713.56250000396</v>
      </c>
      <c r="AN1428">
        <v>3</v>
      </c>
    </row>
    <row r="1429" spans="3:40" x14ac:dyDescent="0.3">
      <c r="C1429">
        <v>5</v>
      </c>
      <c r="D1429">
        <f t="shared" si="68"/>
        <v>285</v>
      </c>
      <c r="E1429" s="52">
        <f>VLOOKUP(D1429,'스테이지별 난이도 설정'!B:C,2,0)</f>
        <v>114.00000000000054</v>
      </c>
      <c r="F1429" t="str">
        <f t="shared" si="69"/>
        <v>스페셜</v>
      </c>
      <c r="G1429">
        <f t="shared" si="67"/>
        <v>6</v>
      </c>
      <c r="H1429">
        <f>VLOOKUP($F1429,'(참고)타워 스텟 가치'!$B$2:$L$6,H$2,0)+(VLOOKUP($F1429,'(참고)타워 스텟 가치'!$B$2:$L$6,H$2,0)*$E1429)</f>
        <v>4366.4062500000209</v>
      </c>
      <c r="I1429">
        <f>VLOOKUP($F1429,'(참고)타워 스텟 가치'!$B$2:$L$6,I$2,0)+(VLOOKUP($F1429,'(참고)타워 스텟 가치'!$B$2:$L$6,I$2,0)*$E1429)</f>
        <v>873.28125000000409</v>
      </c>
      <c r="J1429">
        <f>VLOOKUP($F1429,'(참고)타워 스텟 가치'!$B$2:$L$6,J$2,0)+(VLOOKUP($F1429,'(참고)타워 스텟 가치'!$B$2:$L$6,J$2,0)*$E1429)</f>
        <v>575000.00000000268</v>
      </c>
      <c r="K1429">
        <f>VLOOKUP($F1429,'(참고)타워 스텟 가치'!$B$2:$L$6,K$2,0)+(VLOOKUP($F1429,'(참고)타워 스텟 가치'!$B$2:$L$6,K$2,0)*$E1429)</f>
        <v>17465.625000000084</v>
      </c>
      <c r="L1429">
        <f>VLOOKUP($F1429,'(참고)타워 스텟 가치'!$B$2:$L$6,L$2,0)+(VLOOKUP($F1429,'(참고)타워 스텟 가치'!$B$2:$L$6,L$2,0)*$E1429)</f>
        <v>291.09375000000136</v>
      </c>
      <c r="M1429">
        <f>VLOOKUP($F1429,'(참고)타워 스텟 가치'!$B$2:$L$6,M$2,0)+(VLOOKUP($F1429,'(참고)타워 스텟 가치'!$B$2:$L$6,M$2,0)*$E1429)</f>
        <v>34.500000000000156</v>
      </c>
      <c r="N1429">
        <f>VLOOKUP($F1429,'(참고)타워 스텟 가치'!$B$2:$L$6,N$2,0)+(VLOOKUP($F1429,'(참고)타워 스텟 가치'!$B$2:$L$6,N$2,0)*$E1429)</f>
        <v>0</v>
      </c>
      <c r="O1429">
        <f>VLOOKUP($F1429,'(참고)타워 스텟 가치'!$B$2:$L$6,O$2,0)+(VLOOKUP($F1429,'(참고)타워 스텟 가치'!$B$2:$L$6,O$2,0)*$E1429)</f>
        <v>0</v>
      </c>
      <c r="P1429">
        <f>VLOOKUP($F1429,'(참고)타워 스텟 가치'!$B$2:$L$6,P$2,0)+(VLOOKUP($F1429,'(참고)타워 스텟 가치'!$B$2:$L$6,P$2,0)*$E1429)</f>
        <v>115.00000000000054</v>
      </c>
      <c r="Q1429">
        <f>SUM('스테이지별 몬스터 스텟'!H1429*'(참고)타워 스텟 가치'!$Q$17,'스테이지별 몬스터 스텟'!I1429*'(참고)타워 스텟 가치'!$R$17,'스테이지별 몬스터 스텟'!J1429*'(참고)타워 스텟 가치'!$S$17,'스테이지별 몬스터 스텟'!K1429*'(참고)타워 스텟 가치'!$T$17,'스테이지별 몬스터 스텟'!L1429*'(참고)타워 스텟 가치'!$U$17,'스테이지별 몬스터 스텟'!M1429*'(참고)타워 스텟 가치'!$V$17,'스테이지별 몬스터 스텟'!N1429*'(참고)타워 스텟 가치'!$W$17,'스테이지별 몬스터 스텟'!O1429*'(참고)타워 스텟 가치'!$X$17,'스테이지별 몬스터 스텟'!P1429*'(참고)타워 스텟 가치'!$Y$17)</f>
        <v>908320.67187500407</v>
      </c>
      <c r="R1429">
        <v>1</v>
      </c>
      <c r="S1429">
        <f>VLOOKUP($F1429,'(참고)타워 스텟 가치'!$B$7:$L$11,S$2,0)+(VLOOKUP($F1429,'(참고)타워 스텟 가치'!$B$7:$L$11,S$2,0)*$E1429)</f>
        <v>1455.4687500000068</v>
      </c>
      <c r="T1429">
        <f>VLOOKUP($F1429,'(참고)타워 스텟 가치'!$B$7:$L$11,T$2,0)+(VLOOKUP($F1429,'(참고)타워 스텟 가치'!$B$7:$L$11,T$2,0)*$E1429)</f>
        <v>2619.8437500000123</v>
      </c>
      <c r="U1429">
        <f>VLOOKUP($F1429,'(참고)타워 스텟 가치'!$B$7:$L$11,U$2,0)+(VLOOKUP($F1429,'(참고)타워 스텟 가치'!$B$7:$L$11,U$2,0)*$E1429)</f>
        <v>575000.00000000268</v>
      </c>
      <c r="V1429">
        <f>VLOOKUP($F1429,'(참고)타워 스텟 가치'!$B$7:$L$11,V$2,0)+(VLOOKUP($F1429,'(참고)타워 스텟 가치'!$B$7:$L$11,V$2,0)*$E1429)</f>
        <v>17465.625000000084</v>
      </c>
      <c r="W1429">
        <f>VLOOKUP($F1429,'(참고)타워 스텟 가치'!$B$7:$L$11,W$2,0)+(VLOOKUP($F1429,'(참고)타워 스텟 가치'!$B$7:$L$11,W$2,0)*$E1429)</f>
        <v>291.09375000000136</v>
      </c>
      <c r="X1429">
        <f>VLOOKUP($F1429,'(참고)타워 스텟 가치'!$B$7:$L$11,X$2,0)+(VLOOKUP($F1429,'(참고)타워 스텟 가치'!$B$7:$L$11,X$2,0)*$E1429)</f>
        <v>34.500000000000156</v>
      </c>
      <c r="Y1429">
        <f>VLOOKUP($F1429,'(참고)타워 스텟 가치'!$B$7:$L$11,Y$2,0)+(VLOOKUP($F1429,'(참고)타워 스텟 가치'!$B$7:$L$11,Y$2,0)*$E1429)</f>
        <v>0</v>
      </c>
      <c r="Z1429">
        <f>VLOOKUP($F1429,'(참고)타워 스텟 가치'!$B$7:$L$11,Z$2,0)+(VLOOKUP($F1429,'(참고)타워 스텟 가치'!$B$7:$L$11,Z$2,0)*$E1429)</f>
        <v>0</v>
      </c>
      <c r="AA1429">
        <f>VLOOKUP($F1429,'(참고)타워 스텟 가치'!$B$7:$L$11,AA$2,0)+(VLOOKUP($F1429,'(참고)타워 스텟 가치'!$B$7:$L$11,AA$2,0)*$E1429)</f>
        <v>115.00000000000054</v>
      </c>
      <c r="AB1429">
        <f>SUM('스테이지별 몬스터 스텟'!S1429*'(참고)타워 스텟 가치'!$Q$17,'스테이지별 몬스터 스텟'!T1429*'(참고)타워 스텟 가치'!$R$17,'스테이지별 몬스터 스텟'!U1429*'(참고)타워 스텟 가치'!$S$17,'스테이지별 몬스터 스텟'!V1429*'(참고)타워 스텟 가치'!$T$17,'스테이지별 몬스터 스텟'!W1429*'(참고)타워 스텟 가치'!$U$17,'스테이지별 몬스터 스텟'!X1429*'(참고)타워 스텟 가치'!$V$17,'스테이지별 몬스터 스텟'!Y1429*'(참고)타워 스텟 가치'!$W$17,'스테이지별 몬스터 스텟'!Z1429*'(참고)타워 스텟 가치'!$X$17,'스테이지별 몬스터 스텟'!AA1429*'(참고)타워 스텟 가치'!$Y$17)</f>
        <v>905118.64062500407</v>
      </c>
      <c r="AC1429">
        <v>2</v>
      </c>
      <c r="AD1429">
        <f>VLOOKUP($F1429,'(참고)타워 스텟 가치'!$B$12:$L$16,AD$2,0)+(VLOOKUP($F1429,'(참고)타워 스텟 가치'!$B$12:$L$16,AD$2,0)*$E1429)</f>
        <v>1455.4687500000068</v>
      </c>
      <c r="AE1429">
        <f>VLOOKUP($F1429,'(참고)타워 스텟 가치'!$B$12:$L$16,AE$2,0)+(VLOOKUP($F1429,'(참고)타워 스텟 가치'!$B$12:$L$16,AE$2,0)*$E1429)</f>
        <v>1746.5625000000082</v>
      </c>
      <c r="AF1429">
        <f>VLOOKUP($F1429,'(참고)타워 스텟 가치'!$B$12:$L$16,AF$2,0)+(VLOOKUP($F1429,'(참고)타워 스텟 가치'!$B$12:$L$16,AF$2,0)*$E1429)</f>
        <v>575000.00000000268</v>
      </c>
      <c r="AG1429">
        <f>VLOOKUP($F1429,'(참고)타워 스텟 가치'!$B$12:$L$16,AG$2,0)+(VLOOKUP($F1429,'(참고)타워 스텟 가치'!$B$12:$L$16,AG$2,0)*$E1429)</f>
        <v>8732.8125000000418</v>
      </c>
      <c r="AH1429">
        <f>VLOOKUP($F1429,'(참고)타워 스텟 가치'!$B$12:$L$16,AH$2,0)+(VLOOKUP($F1429,'(참고)타워 스텟 가치'!$B$12:$L$16,AH$2,0)*$E1429)</f>
        <v>291.09375000000136</v>
      </c>
      <c r="AI1429">
        <f>VLOOKUP($F1429,'(참고)타워 스텟 가치'!$B$12:$L$16,AI$2,0)+(VLOOKUP($F1429,'(참고)타워 스텟 가치'!$B$12:$L$16,AI$2,0)*$E1429)</f>
        <v>34.500000000000156</v>
      </c>
      <c r="AJ1429">
        <f>VLOOKUP($F1429,'(참고)타워 스텟 가치'!$B$12:$L$16,AJ$2,0)+(VLOOKUP($F1429,'(참고)타워 스텟 가치'!$B$12:$L$16,AJ$2,0)*$E1429)</f>
        <v>0</v>
      </c>
      <c r="AK1429">
        <f>VLOOKUP($F1429,'(참고)타워 스텟 가치'!$B$12:$L$16,AK$2,0)+(VLOOKUP($F1429,'(참고)타워 스텟 가치'!$B$12:$L$16,AK$2,0)*$E1429)</f>
        <v>0</v>
      </c>
      <c r="AL1429">
        <f>VLOOKUP($F1429,'(참고)타워 스텟 가치'!$B$12:$L$16,AL$2,0)+(VLOOKUP($F1429,'(참고)타워 스텟 가치'!$B$12:$L$16,AL$2,0)*$E1429)</f>
        <v>230.00000000000108</v>
      </c>
      <c r="AM1429">
        <f>SUM('스테이지별 몬스터 스텟'!AD1429*'(참고)타워 스텟 가치'!$Q$17,'스테이지별 몬스터 스텟'!AE1429*'(참고)타워 스텟 가치'!$R$17,'스테이지별 몬스터 스텟'!AF1429*'(참고)타워 스텟 가치'!$S$17,'스테이지별 몬스터 스텟'!AG1429*'(참고)타워 스텟 가치'!$T$17,'스테이지별 몬스터 스텟'!AH1429*'(참고)타워 스텟 가치'!$U$17,'스테이지별 몬스터 스텟'!AI1429*'(참고)타워 스텟 가치'!$V$17,'스테이지별 몬스터 스텟'!AJ1429*'(참고)타워 스텟 가치'!$W$17,'스테이지별 몬스터 스텟'!AK1429*'(참고)타워 스텟 가치'!$X$17,'스테이지별 몬스터 스텟'!AL1429*'(참고)타워 스텟 가치'!$Y$17)</f>
        <v>886573.09375000407</v>
      </c>
      <c r="AN1429">
        <v>3</v>
      </c>
    </row>
    <row r="1430" spans="3:40" x14ac:dyDescent="0.3">
      <c r="C1430">
        <v>1</v>
      </c>
      <c r="D1430">
        <f t="shared" si="68"/>
        <v>286</v>
      </c>
      <c r="E1430" s="52">
        <f>VLOOKUP(D1430,'스테이지별 난이도 설정'!B:C,2,0)</f>
        <v>114.40000000000055</v>
      </c>
      <c r="F1430" t="str">
        <f t="shared" si="69"/>
        <v>일반</v>
      </c>
      <c r="G1430">
        <f t="shared" si="67"/>
        <v>6</v>
      </c>
      <c r="H1430">
        <f>VLOOKUP($F1430,'(참고)타워 스텟 가치'!$B$2:$L$6,H$2,0)+(VLOOKUP($F1430,'(참고)타워 스텟 가치'!$B$2:$L$6,H$2,0)*$E1430)</f>
        <v>865.50000000000409</v>
      </c>
      <c r="I1430">
        <f>VLOOKUP($F1430,'(참고)타워 스텟 가치'!$B$2:$L$6,I$2,0)+(VLOOKUP($F1430,'(참고)타워 스텟 가치'!$B$2:$L$6,I$2,0)*$E1430)</f>
        <v>173.10000000000082</v>
      </c>
      <c r="J1430">
        <f>VLOOKUP($F1430,'(참고)타워 스텟 가치'!$B$2:$L$6,J$2,0)+(VLOOKUP($F1430,'(참고)타워 스텟 가치'!$B$2:$L$6,J$2,0)*$E1430)</f>
        <v>577000.00000000268</v>
      </c>
      <c r="K1430">
        <f>VLOOKUP($F1430,'(참고)타워 스텟 가치'!$B$2:$L$6,K$2,0)+(VLOOKUP($F1430,'(참고)타워 스텟 가치'!$B$2:$L$6,K$2,0)*$E1430)</f>
        <v>3462.0000000000164</v>
      </c>
      <c r="L1430">
        <f>VLOOKUP($F1430,'(참고)타워 스텟 가치'!$B$2:$L$6,L$2,0)+(VLOOKUP($F1430,'(참고)타워 스텟 가치'!$B$2:$L$6,L$2,0)*$E1430)</f>
        <v>57.700000000000273</v>
      </c>
      <c r="M1430">
        <f>VLOOKUP($F1430,'(참고)타워 스텟 가치'!$B$2:$L$6,M$2,0)+(VLOOKUP($F1430,'(참고)타워 스텟 가치'!$B$2:$L$6,M$2,0)*$E1430)</f>
        <v>34.620000000000161</v>
      </c>
      <c r="N1430">
        <f>VLOOKUP($F1430,'(참고)타워 스텟 가치'!$B$2:$L$6,N$2,0)+(VLOOKUP($F1430,'(참고)타워 스텟 가치'!$B$2:$L$6,N$2,0)*$E1430)</f>
        <v>0</v>
      </c>
      <c r="O1430">
        <f>VLOOKUP($F1430,'(참고)타워 스텟 가치'!$B$2:$L$6,O$2,0)+(VLOOKUP($F1430,'(참고)타워 스텟 가치'!$B$2:$L$6,O$2,0)*$E1430)</f>
        <v>0</v>
      </c>
      <c r="P1430">
        <f>VLOOKUP($F1430,'(참고)타워 스텟 가치'!$B$2:$L$6,P$2,0)+(VLOOKUP($F1430,'(참고)타워 스텟 가치'!$B$2:$L$6,P$2,0)*$E1430)</f>
        <v>80.780000000000385</v>
      </c>
      <c r="Q1430">
        <f>SUM('스테이지별 몬스터 스텟'!H1430*'(참고)타워 스텟 가치'!$Q$17,'스테이지별 몬스터 스텟'!I1430*'(참고)타워 스텟 가치'!$R$17,'스테이지별 몬스터 스텟'!J1430*'(참고)타워 스텟 가치'!$S$17,'스테이지별 몬스터 스텟'!K1430*'(참고)타워 스텟 가치'!$T$17,'스테이지별 몬스터 스텟'!L1430*'(참고)타워 스텟 가치'!$U$17,'스테이지별 몬스터 스텟'!M1430*'(참고)타워 스텟 가치'!$V$17,'스테이지별 몬스터 스텟'!N1430*'(참고)타워 스텟 가치'!$W$17,'스테이지별 몬스터 스텟'!O1430*'(참고)타워 스텟 가치'!$X$17,'스테이지별 몬스터 스텟'!P1430*'(참고)타워 스텟 가치'!$Y$17)</f>
        <v>874726.23000000406</v>
      </c>
      <c r="R1430">
        <v>1</v>
      </c>
      <c r="S1430">
        <f>VLOOKUP($F1430,'(참고)타워 스텟 가치'!$B$7:$L$11,S$2,0)+(VLOOKUP($F1430,'(참고)타워 스텟 가치'!$B$7:$L$11,S$2,0)*$E1430)</f>
        <v>288.50000000000136</v>
      </c>
      <c r="T1430">
        <f>VLOOKUP($F1430,'(참고)타워 스텟 가치'!$B$7:$L$11,T$2,0)+(VLOOKUP($F1430,'(참고)타워 스텟 가치'!$B$7:$L$11,T$2,0)*$E1430)</f>
        <v>519.30000000000246</v>
      </c>
      <c r="U1430">
        <f>VLOOKUP($F1430,'(참고)타워 스텟 가치'!$B$7:$L$11,U$2,0)+(VLOOKUP($F1430,'(참고)타워 스텟 가치'!$B$7:$L$11,U$2,0)*$E1430)</f>
        <v>577000.00000000268</v>
      </c>
      <c r="V1430">
        <f>VLOOKUP($F1430,'(참고)타워 스텟 가치'!$B$7:$L$11,V$2,0)+(VLOOKUP($F1430,'(참고)타워 스텟 가치'!$B$7:$L$11,V$2,0)*$E1430)</f>
        <v>3462.0000000000164</v>
      </c>
      <c r="W1430">
        <f>VLOOKUP($F1430,'(참고)타워 스텟 가치'!$B$7:$L$11,W$2,0)+(VLOOKUP($F1430,'(참고)타워 스텟 가치'!$B$7:$L$11,W$2,0)*$E1430)</f>
        <v>57.700000000000273</v>
      </c>
      <c r="X1430">
        <f>VLOOKUP($F1430,'(참고)타워 스텟 가치'!$B$7:$L$11,X$2,0)+(VLOOKUP($F1430,'(참고)타워 스텟 가치'!$B$7:$L$11,X$2,0)*$E1430)</f>
        <v>34.620000000000161</v>
      </c>
      <c r="Y1430">
        <f>VLOOKUP($F1430,'(참고)타워 스텟 가치'!$B$7:$L$11,Y$2,0)+(VLOOKUP($F1430,'(참고)타워 스텟 가치'!$B$7:$L$11,Y$2,0)*$E1430)</f>
        <v>0</v>
      </c>
      <c r="Z1430">
        <f>VLOOKUP($F1430,'(참고)타워 스텟 가치'!$B$7:$L$11,Z$2,0)+(VLOOKUP($F1430,'(참고)타워 스텟 가치'!$B$7:$L$11,Z$2,0)*$E1430)</f>
        <v>0</v>
      </c>
      <c r="AA1430">
        <f>VLOOKUP($F1430,'(참고)타워 스텟 가치'!$B$7:$L$11,AA$2,0)+(VLOOKUP($F1430,'(참고)타워 스텟 가치'!$B$7:$L$11,AA$2,0)*$E1430)</f>
        <v>80.780000000000385</v>
      </c>
      <c r="AB1430">
        <f>SUM('스테이지별 몬스터 스텟'!S1430*'(참고)타워 스텟 가치'!$Q$17,'스테이지별 몬스터 스텟'!T1430*'(참고)타워 스텟 가치'!$R$17,'스테이지별 몬스터 스텟'!U1430*'(참고)타워 스텟 가치'!$S$17,'스테이지별 몬스터 스텟'!V1430*'(참고)타워 스텟 가치'!$T$17,'스테이지별 몬스터 스텟'!W1430*'(참고)타워 스텟 가치'!$U$17,'스테이지별 몬스터 스텟'!X1430*'(참고)타워 스텟 가치'!$V$17,'스테이지별 몬스터 스텟'!Y1430*'(참고)타워 스텟 가치'!$W$17,'스테이지별 몬스터 스텟'!Z1430*'(참고)타워 스텟 가치'!$X$17,'스테이지별 몬스터 스텟'!AA1430*'(참고)타워 스텟 가치'!$Y$17)</f>
        <v>874091.53000000399</v>
      </c>
      <c r="AC1430">
        <v>2</v>
      </c>
      <c r="AD1430">
        <f>VLOOKUP($F1430,'(참고)타워 스텟 가치'!$B$12:$L$16,AD$2,0)+(VLOOKUP($F1430,'(참고)타워 스텟 가치'!$B$12:$L$16,AD$2,0)*$E1430)</f>
        <v>288.50000000000136</v>
      </c>
      <c r="AE1430">
        <f>VLOOKUP($F1430,'(참고)타워 스텟 가치'!$B$12:$L$16,AE$2,0)+(VLOOKUP($F1430,'(참고)타워 스텟 가치'!$B$12:$L$16,AE$2,0)*$E1430)</f>
        <v>346.20000000000164</v>
      </c>
      <c r="AF1430">
        <f>VLOOKUP($F1430,'(참고)타워 스텟 가치'!$B$12:$L$16,AF$2,0)+(VLOOKUP($F1430,'(참고)타워 스텟 가치'!$B$12:$L$16,AF$2,0)*$E1430)</f>
        <v>577000.00000000268</v>
      </c>
      <c r="AG1430">
        <f>VLOOKUP($F1430,'(참고)타워 스텟 가치'!$B$12:$L$16,AG$2,0)+(VLOOKUP($F1430,'(참고)타워 스텟 가치'!$B$12:$L$16,AG$2,0)*$E1430)</f>
        <v>1731.0000000000082</v>
      </c>
      <c r="AH1430">
        <f>VLOOKUP($F1430,'(참고)타워 스텟 가치'!$B$12:$L$16,AH$2,0)+(VLOOKUP($F1430,'(참고)타워 스텟 가치'!$B$12:$L$16,AH$2,0)*$E1430)</f>
        <v>57.700000000000273</v>
      </c>
      <c r="AI1430">
        <f>VLOOKUP($F1430,'(참고)타워 스텟 가치'!$B$12:$L$16,AI$2,0)+(VLOOKUP($F1430,'(참고)타워 스텟 가치'!$B$12:$L$16,AI$2,0)*$E1430)</f>
        <v>34.620000000000161</v>
      </c>
      <c r="AJ1430">
        <f>VLOOKUP($F1430,'(참고)타워 스텟 가치'!$B$12:$L$16,AJ$2,0)+(VLOOKUP($F1430,'(참고)타워 스텟 가치'!$B$12:$L$16,AJ$2,0)*$E1430)</f>
        <v>0</v>
      </c>
      <c r="AK1430">
        <f>VLOOKUP($F1430,'(참고)타워 스텟 가치'!$B$12:$L$16,AK$2,0)+(VLOOKUP($F1430,'(참고)타워 스텟 가치'!$B$12:$L$16,AK$2,0)*$E1430)</f>
        <v>0</v>
      </c>
      <c r="AL1430">
        <f>VLOOKUP($F1430,'(참고)타워 스텟 가치'!$B$12:$L$16,AL$2,0)+(VLOOKUP($F1430,'(참고)타워 스텟 가치'!$B$12:$L$16,AL$2,0)*$E1430)</f>
        <v>161.56000000000077</v>
      </c>
      <c r="AM1430">
        <f>SUM('스테이지별 몬스터 스텟'!AD1430*'(참고)타워 스텟 가치'!$Q$17,'스테이지별 몬스터 스텟'!AE1430*'(참고)타워 스텟 가치'!$R$17,'스테이지별 몬스터 스텟'!AF1430*'(참고)타워 스텟 가치'!$S$17,'스테이지별 몬스터 스텟'!AG1430*'(참고)타워 스텟 가치'!$T$17,'스테이지별 몬스터 스텟'!AH1430*'(참고)타워 스텟 가치'!$U$17,'스테이지별 몬스터 스텟'!AI1430*'(참고)타워 스텟 가치'!$V$17,'스테이지별 몬스터 스텟'!AJ1430*'(참고)타워 스텟 가치'!$W$17,'스테이지별 몬스터 스텟'!AK1430*'(참고)타워 스텟 가치'!$X$17,'스테이지별 몬스터 스텟'!AL1430*'(참고)타워 스텟 가치'!$Y$17)</f>
        <v>870531.44000000402</v>
      </c>
      <c r="AN1430">
        <v>3</v>
      </c>
    </row>
    <row r="1431" spans="3:40" x14ac:dyDescent="0.3">
      <c r="C1431">
        <v>2</v>
      </c>
      <c r="D1431">
        <f t="shared" si="68"/>
        <v>286</v>
      </c>
      <c r="E1431" s="52">
        <f>VLOOKUP(D1431,'스테이지별 난이도 설정'!B:C,2,0)</f>
        <v>114.40000000000055</v>
      </c>
      <c r="F1431" t="str">
        <f t="shared" si="69"/>
        <v>레어</v>
      </c>
      <c r="G1431">
        <f t="shared" si="67"/>
        <v>6</v>
      </c>
      <c r="H1431">
        <f>VLOOKUP($F1431,'(참고)타워 스텟 가치'!$B$2:$L$6,H$2,0)+(VLOOKUP($F1431,'(참고)타워 스텟 가치'!$B$2:$L$6,H$2,0)*$E1431)</f>
        <v>1298.2500000000061</v>
      </c>
      <c r="I1431">
        <f>VLOOKUP($F1431,'(참고)타워 스텟 가치'!$B$2:$L$6,I$2,0)+(VLOOKUP($F1431,'(참고)타워 스텟 가치'!$B$2:$L$6,I$2,0)*$E1431)</f>
        <v>259.65000000000123</v>
      </c>
      <c r="J1431">
        <f>VLOOKUP($F1431,'(참고)타워 스텟 가치'!$B$2:$L$6,J$2,0)+(VLOOKUP($F1431,'(참고)타워 스텟 가치'!$B$2:$L$6,J$2,0)*$E1431)</f>
        <v>577000.00000000268</v>
      </c>
      <c r="K1431">
        <f>VLOOKUP($F1431,'(참고)타워 스텟 가치'!$B$2:$L$6,K$2,0)+(VLOOKUP($F1431,'(참고)타워 스텟 가치'!$B$2:$L$6,K$2,0)*$E1431)</f>
        <v>5193.0000000000246</v>
      </c>
      <c r="L1431">
        <f>VLOOKUP($F1431,'(참고)타워 스텟 가치'!$B$2:$L$6,L$2,0)+(VLOOKUP($F1431,'(참고)타워 스텟 가치'!$B$2:$L$6,L$2,0)*$E1431)</f>
        <v>86.550000000000409</v>
      </c>
      <c r="M1431">
        <f>VLOOKUP($F1431,'(참고)타워 스텟 가치'!$B$2:$L$6,M$2,0)+(VLOOKUP($F1431,'(참고)타워 스텟 가치'!$B$2:$L$6,M$2,0)*$E1431)</f>
        <v>34.620000000000161</v>
      </c>
      <c r="N1431">
        <f>VLOOKUP($F1431,'(참고)타워 스텟 가치'!$B$2:$L$6,N$2,0)+(VLOOKUP($F1431,'(참고)타워 스텟 가치'!$B$2:$L$6,N$2,0)*$E1431)</f>
        <v>0</v>
      </c>
      <c r="O1431">
        <f>VLOOKUP($F1431,'(참고)타워 스텟 가치'!$B$2:$L$6,O$2,0)+(VLOOKUP($F1431,'(참고)타워 스텟 가치'!$B$2:$L$6,O$2,0)*$E1431)</f>
        <v>0</v>
      </c>
      <c r="P1431">
        <f>VLOOKUP($F1431,'(참고)타워 스텟 가치'!$B$2:$L$6,P$2,0)+(VLOOKUP($F1431,'(참고)타워 스텟 가치'!$B$2:$L$6,P$2,0)*$E1431)</f>
        <v>80.780000000000385</v>
      </c>
      <c r="Q1431">
        <f>SUM('스테이지별 몬스터 스텟'!H1431*'(참고)타워 스텟 가치'!$Q$17,'스테이지별 몬스터 스텟'!I1431*'(참고)타워 스텟 가치'!$R$17,'스테이지별 몬스터 스텟'!J1431*'(참고)타워 스텟 가치'!$S$17,'스테이지별 몬스터 스텟'!K1431*'(참고)타워 스텟 가치'!$T$17,'스테이지별 몬스터 스텟'!L1431*'(참고)타워 스텟 가치'!$U$17,'스테이지별 몬스터 스텟'!M1431*'(참고)타워 스텟 가치'!$V$17,'스테이지별 몬스터 스텟'!N1431*'(참고)타워 스텟 가치'!$W$17,'스테이지별 몬스터 스텟'!O1431*'(참고)타워 스텟 가치'!$X$17,'스테이지별 몬스터 스텟'!P1431*'(참고)타워 스텟 가치'!$Y$17)</f>
        <v>879241.25500000396</v>
      </c>
      <c r="R1431">
        <v>1</v>
      </c>
      <c r="S1431">
        <f>VLOOKUP($F1431,'(참고)타워 스텟 가치'!$B$7:$L$11,S$2,0)+(VLOOKUP($F1431,'(참고)타워 스텟 가치'!$B$7:$L$11,S$2,0)*$E1431)</f>
        <v>432.75000000000205</v>
      </c>
      <c r="T1431">
        <f>VLOOKUP($F1431,'(참고)타워 스텟 가치'!$B$7:$L$11,T$2,0)+(VLOOKUP($F1431,'(참고)타워 스텟 가치'!$B$7:$L$11,T$2,0)*$E1431)</f>
        <v>778.95000000000368</v>
      </c>
      <c r="U1431">
        <f>VLOOKUP($F1431,'(참고)타워 스텟 가치'!$B$7:$L$11,U$2,0)+(VLOOKUP($F1431,'(참고)타워 스텟 가치'!$B$7:$L$11,U$2,0)*$E1431)</f>
        <v>577000.00000000268</v>
      </c>
      <c r="V1431">
        <f>VLOOKUP($F1431,'(참고)타워 스텟 가치'!$B$7:$L$11,V$2,0)+(VLOOKUP($F1431,'(참고)타워 스텟 가치'!$B$7:$L$11,V$2,0)*$E1431)</f>
        <v>5193.0000000000246</v>
      </c>
      <c r="W1431">
        <f>VLOOKUP($F1431,'(참고)타워 스텟 가치'!$B$7:$L$11,W$2,0)+(VLOOKUP($F1431,'(참고)타워 스텟 가치'!$B$7:$L$11,W$2,0)*$E1431)</f>
        <v>86.550000000000409</v>
      </c>
      <c r="X1431">
        <f>VLOOKUP($F1431,'(참고)타워 스텟 가치'!$B$7:$L$11,X$2,0)+(VLOOKUP($F1431,'(참고)타워 스텟 가치'!$B$7:$L$11,X$2,0)*$E1431)</f>
        <v>34.620000000000161</v>
      </c>
      <c r="Y1431">
        <f>VLOOKUP($F1431,'(참고)타워 스텟 가치'!$B$7:$L$11,Y$2,0)+(VLOOKUP($F1431,'(참고)타워 스텟 가치'!$B$7:$L$11,Y$2,0)*$E1431)</f>
        <v>0</v>
      </c>
      <c r="Z1431">
        <f>VLOOKUP($F1431,'(참고)타워 스텟 가치'!$B$7:$L$11,Z$2,0)+(VLOOKUP($F1431,'(참고)타워 스텟 가치'!$B$7:$L$11,Z$2,0)*$E1431)</f>
        <v>0</v>
      </c>
      <c r="AA1431">
        <f>VLOOKUP($F1431,'(참고)타워 스텟 가치'!$B$7:$L$11,AA$2,0)+(VLOOKUP($F1431,'(참고)타워 스텟 가치'!$B$7:$L$11,AA$2,0)*$E1431)</f>
        <v>80.780000000000385</v>
      </c>
      <c r="AB1431">
        <f>SUM('스테이지별 몬스터 스텟'!S1431*'(참고)타워 스텟 가치'!$Q$17,'스테이지별 몬스터 스텟'!T1431*'(참고)타워 스텟 가치'!$R$17,'스테이지별 몬스터 스텟'!U1431*'(참고)타워 스텟 가치'!$S$17,'스테이지별 몬스터 스텟'!V1431*'(참고)타워 스텟 가치'!$T$17,'스테이지별 몬스터 스텟'!W1431*'(참고)타워 스텟 가치'!$U$17,'스테이지별 몬스터 스텟'!X1431*'(참고)타워 스텟 가치'!$V$17,'스테이지별 몬스터 스텟'!Y1431*'(참고)타워 스텟 가치'!$W$17,'스테이지별 몬스터 스텟'!Z1431*'(참고)타워 스텟 가치'!$X$17,'스테이지별 몬스터 스텟'!AA1431*'(참고)타워 스텟 가치'!$Y$17)</f>
        <v>878289.20500000403</v>
      </c>
      <c r="AC1431">
        <v>2</v>
      </c>
      <c r="AD1431">
        <f>VLOOKUP($F1431,'(참고)타워 스텟 가치'!$B$12:$L$16,AD$2,0)+(VLOOKUP($F1431,'(참고)타워 스텟 가치'!$B$12:$L$16,AD$2,0)*$E1431)</f>
        <v>432.75000000000205</v>
      </c>
      <c r="AE1431">
        <f>VLOOKUP($F1431,'(참고)타워 스텟 가치'!$B$12:$L$16,AE$2,0)+(VLOOKUP($F1431,'(참고)타워 스텟 가치'!$B$12:$L$16,AE$2,0)*$E1431)</f>
        <v>519.30000000000246</v>
      </c>
      <c r="AF1431">
        <f>VLOOKUP($F1431,'(참고)타워 스텟 가치'!$B$12:$L$16,AF$2,0)+(VLOOKUP($F1431,'(참고)타워 스텟 가치'!$B$12:$L$16,AF$2,0)*$E1431)</f>
        <v>577000.00000000268</v>
      </c>
      <c r="AG1431">
        <f>VLOOKUP($F1431,'(참고)타워 스텟 가치'!$B$12:$L$16,AG$2,0)+(VLOOKUP($F1431,'(참고)타워 스텟 가치'!$B$12:$L$16,AG$2,0)*$E1431)</f>
        <v>2596.5000000000123</v>
      </c>
      <c r="AH1431">
        <f>VLOOKUP($F1431,'(참고)타워 스텟 가치'!$B$12:$L$16,AH$2,0)+(VLOOKUP($F1431,'(참고)타워 스텟 가치'!$B$12:$L$16,AH$2,0)*$E1431)</f>
        <v>86.550000000000409</v>
      </c>
      <c r="AI1431">
        <f>VLOOKUP($F1431,'(참고)타워 스텟 가치'!$B$12:$L$16,AI$2,0)+(VLOOKUP($F1431,'(참고)타워 스텟 가치'!$B$12:$L$16,AI$2,0)*$E1431)</f>
        <v>34.620000000000161</v>
      </c>
      <c r="AJ1431">
        <f>VLOOKUP($F1431,'(참고)타워 스텟 가치'!$B$12:$L$16,AJ$2,0)+(VLOOKUP($F1431,'(참고)타워 스텟 가치'!$B$12:$L$16,AJ$2,0)*$E1431)</f>
        <v>0</v>
      </c>
      <c r="AK1431">
        <f>VLOOKUP($F1431,'(참고)타워 스텟 가치'!$B$12:$L$16,AK$2,0)+(VLOOKUP($F1431,'(참고)타워 스텟 가치'!$B$12:$L$16,AK$2,0)*$E1431)</f>
        <v>0</v>
      </c>
      <c r="AL1431">
        <f>VLOOKUP($F1431,'(참고)타워 스텟 가치'!$B$12:$L$16,AL$2,0)+(VLOOKUP($F1431,'(참고)타워 스텟 가치'!$B$12:$L$16,AL$2,0)*$E1431)</f>
        <v>161.56000000000077</v>
      </c>
      <c r="AM1431">
        <f>SUM('스테이지별 몬스터 스텟'!AD1431*'(참고)타워 스텟 가치'!$Q$17,'스테이지별 몬스터 스텟'!AE1431*'(참고)타워 스텟 가치'!$R$17,'스테이지별 몬스터 스텟'!AF1431*'(참고)타워 스텟 가치'!$S$17,'스테이지별 몬스터 스텟'!AG1431*'(참고)타워 스텟 가치'!$T$17,'스테이지별 몬스터 스텟'!AH1431*'(참고)타워 스텟 가치'!$U$17,'스테이지별 몬스터 스텟'!AI1431*'(참고)타워 스텟 가치'!$V$17,'스테이지별 몬스터 스텟'!AJ1431*'(참고)타워 스텟 가치'!$W$17,'스테이지별 몬스터 스텟'!AK1431*'(참고)타워 스텟 가치'!$X$17,'스테이지별 몬스터 스텟'!AL1431*'(참고)타워 스텟 가치'!$Y$17)</f>
        <v>872868.29000000388</v>
      </c>
      <c r="AN1431">
        <v>3</v>
      </c>
    </row>
    <row r="1432" spans="3:40" x14ac:dyDescent="0.3">
      <c r="C1432">
        <v>3</v>
      </c>
      <c r="D1432">
        <f t="shared" si="68"/>
        <v>286</v>
      </c>
      <c r="E1432" s="52">
        <f>VLOOKUP(D1432,'스테이지별 난이도 설정'!B:C,2,0)</f>
        <v>114.40000000000055</v>
      </c>
      <c r="F1432" t="str">
        <f t="shared" si="69"/>
        <v>에픽</v>
      </c>
      <c r="G1432">
        <f t="shared" si="67"/>
        <v>6</v>
      </c>
      <c r="H1432">
        <f>VLOOKUP($F1432,'(참고)타워 스텟 가치'!$B$2:$L$6,H$2,0)+(VLOOKUP($F1432,'(참고)타워 스텟 가치'!$B$2:$L$6,H$2,0)*$E1432)</f>
        <v>1947.3750000000091</v>
      </c>
      <c r="I1432">
        <f>VLOOKUP($F1432,'(참고)타워 스텟 가치'!$B$2:$L$6,I$2,0)+(VLOOKUP($F1432,'(참고)타워 스텟 가치'!$B$2:$L$6,I$2,0)*$E1432)</f>
        <v>389.47500000000184</v>
      </c>
      <c r="J1432">
        <f>VLOOKUP($F1432,'(참고)타워 스텟 가치'!$B$2:$L$6,J$2,0)+(VLOOKUP($F1432,'(참고)타워 스텟 가치'!$B$2:$L$6,J$2,0)*$E1432)</f>
        <v>577000.00000000268</v>
      </c>
      <c r="K1432">
        <f>VLOOKUP($F1432,'(참고)타워 스텟 가치'!$B$2:$L$6,K$2,0)+(VLOOKUP($F1432,'(참고)타워 스텟 가치'!$B$2:$L$6,K$2,0)*$E1432)</f>
        <v>7789.5000000000364</v>
      </c>
      <c r="L1432">
        <f>VLOOKUP($F1432,'(참고)타워 스텟 가치'!$B$2:$L$6,L$2,0)+(VLOOKUP($F1432,'(참고)타워 스텟 가치'!$B$2:$L$6,L$2,0)*$E1432)</f>
        <v>129.82500000000061</v>
      </c>
      <c r="M1432">
        <f>VLOOKUP($F1432,'(참고)타워 스텟 가치'!$B$2:$L$6,M$2,0)+(VLOOKUP($F1432,'(참고)타워 스텟 가치'!$B$2:$L$6,M$2,0)*$E1432)</f>
        <v>34.620000000000161</v>
      </c>
      <c r="N1432">
        <f>VLOOKUP($F1432,'(참고)타워 스텟 가치'!$B$2:$L$6,N$2,0)+(VLOOKUP($F1432,'(참고)타워 스텟 가치'!$B$2:$L$6,N$2,0)*$E1432)</f>
        <v>0</v>
      </c>
      <c r="O1432">
        <f>VLOOKUP($F1432,'(참고)타워 스텟 가치'!$B$2:$L$6,O$2,0)+(VLOOKUP($F1432,'(참고)타워 스텟 가치'!$B$2:$L$6,O$2,0)*$E1432)</f>
        <v>0</v>
      </c>
      <c r="P1432">
        <f>VLOOKUP($F1432,'(참고)타워 스텟 가치'!$B$2:$L$6,P$2,0)+(VLOOKUP($F1432,'(참고)타워 스텟 가치'!$B$2:$L$6,P$2,0)*$E1432)</f>
        <v>80.780000000000385</v>
      </c>
      <c r="Q1432">
        <f>SUM('스테이지별 몬스터 스텟'!H1432*'(참고)타워 스텟 가치'!$Q$17,'스테이지별 몬스터 스텟'!I1432*'(참고)타워 스텟 가치'!$R$17,'스테이지별 몬스터 스텟'!J1432*'(참고)타워 스텟 가치'!$S$17,'스테이지별 몬스터 스텟'!K1432*'(참고)타워 스텟 가치'!$T$17,'스테이지별 몬스터 스텟'!L1432*'(참고)타워 스텟 가치'!$U$17,'스테이지별 몬스터 스텟'!M1432*'(참고)타워 스텟 가치'!$V$17,'스테이지별 몬스터 스텟'!N1432*'(참고)타워 스텟 가치'!$W$17,'스테이지별 몬스터 스텟'!O1432*'(참고)타워 스텟 가치'!$X$17,'스테이지별 몬스터 스텟'!P1432*'(참고)타워 스텟 가치'!$Y$17)</f>
        <v>886013.79250000417</v>
      </c>
      <c r="R1432">
        <v>1</v>
      </c>
      <c r="S1432">
        <f>VLOOKUP($F1432,'(참고)타워 스텟 가치'!$B$7:$L$11,S$2,0)+(VLOOKUP($F1432,'(참고)타워 스텟 가치'!$B$7:$L$11,S$2,0)*$E1432)</f>
        <v>649.12500000000307</v>
      </c>
      <c r="T1432">
        <f>VLOOKUP($F1432,'(참고)타워 스텟 가치'!$B$7:$L$11,T$2,0)+(VLOOKUP($F1432,'(참고)타워 스텟 가치'!$B$7:$L$11,T$2,0)*$E1432)</f>
        <v>1168.4250000000056</v>
      </c>
      <c r="U1432">
        <f>VLOOKUP($F1432,'(참고)타워 스텟 가치'!$B$7:$L$11,U$2,0)+(VLOOKUP($F1432,'(참고)타워 스텟 가치'!$B$7:$L$11,U$2,0)*$E1432)</f>
        <v>577000.00000000268</v>
      </c>
      <c r="V1432">
        <f>VLOOKUP($F1432,'(참고)타워 스텟 가치'!$B$7:$L$11,V$2,0)+(VLOOKUP($F1432,'(참고)타워 스텟 가치'!$B$7:$L$11,V$2,0)*$E1432)</f>
        <v>7789.5000000000364</v>
      </c>
      <c r="W1432">
        <f>VLOOKUP($F1432,'(참고)타워 스텟 가치'!$B$7:$L$11,W$2,0)+(VLOOKUP($F1432,'(참고)타워 스텟 가치'!$B$7:$L$11,W$2,0)*$E1432)</f>
        <v>129.82500000000061</v>
      </c>
      <c r="X1432">
        <f>VLOOKUP($F1432,'(참고)타워 스텟 가치'!$B$7:$L$11,X$2,0)+(VLOOKUP($F1432,'(참고)타워 스텟 가치'!$B$7:$L$11,X$2,0)*$E1432)</f>
        <v>34.620000000000161</v>
      </c>
      <c r="Y1432">
        <f>VLOOKUP($F1432,'(참고)타워 스텟 가치'!$B$7:$L$11,Y$2,0)+(VLOOKUP($F1432,'(참고)타워 스텟 가치'!$B$7:$L$11,Y$2,0)*$E1432)</f>
        <v>0</v>
      </c>
      <c r="Z1432">
        <f>VLOOKUP($F1432,'(참고)타워 스텟 가치'!$B$7:$L$11,Z$2,0)+(VLOOKUP($F1432,'(참고)타워 스텟 가치'!$B$7:$L$11,Z$2,0)*$E1432)</f>
        <v>0</v>
      </c>
      <c r="AA1432">
        <f>VLOOKUP($F1432,'(참고)타워 스텟 가치'!$B$7:$L$11,AA$2,0)+(VLOOKUP($F1432,'(참고)타워 스텟 가치'!$B$7:$L$11,AA$2,0)*$E1432)</f>
        <v>80.780000000000385</v>
      </c>
      <c r="AB1432">
        <f>SUM('스테이지별 몬스터 스텟'!S1432*'(참고)타워 스텟 가치'!$Q$17,'스테이지별 몬스터 스텟'!T1432*'(참고)타워 스텟 가치'!$R$17,'스테이지별 몬스터 스텟'!U1432*'(참고)타워 스텟 가치'!$S$17,'스테이지별 몬스터 스텟'!V1432*'(참고)타워 스텟 가치'!$T$17,'스테이지별 몬스터 스텟'!W1432*'(참고)타워 스텟 가치'!$U$17,'스테이지별 몬스터 스텟'!X1432*'(참고)타워 스텟 가치'!$V$17,'스테이지별 몬스터 스텟'!Y1432*'(참고)타워 스텟 가치'!$W$17,'스테이지별 몬스터 스텟'!Z1432*'(참고)타워 스텟 가치'!$X$17,'스테이지별 몬스터 스텟'!AA1432*'(참고)타워 스텟 가치'!$Y$17)</f>
        <v>884585.71750000422</v>
      </c>
      <c r="AC1432">
        <v>2</v>
      </c>
      <c r="AD1432">
        <f>VLOOKUP($F1432,'(참고)타워 스텟 가치'!$B$12:$L$16,AD$2,0)+(VLOOKUP($F1432,'(참고)타워 스텟 가치'!$B$12:$L$16,AD$2,0)*$E1432)</f>
        <v>649.12500000000307</v>
      </c>
      <c r="AE1432">
        <f>VLOOKUP($F1432,'(참고)타워 스텟 가치'!$B$12:$L$16,AE$2,0)+(VLOOKUP($F1432,'(참고)타워 스텟 가치'!$B$12:$L$16,AE$2,0)*$E1432)</f>
        <v>778.95000000000368</v>
      </c>
      <c r="AF1432">
        <f>VLOOKUP($F1432,'(참고)타워 스텟 가치'!$B$12:$L$16,AF$2,0)+(VLOOKUP($F1432,'(참고)타워 스텟 가치'!$B$12:$L$16,AF$2,0)*$E1432)</f>
        <v>577000.00000000268</v>
      </c>
      <c r="AG1432">
        <f>VLOOKUP($F1432,'(참고)타워 스텟 가치'!$B$12:$L$16,AG$2,0)+(VLOOKUP($F1432,'(참고)타워 스텟 가치'!$B$12:$L$16,AG$2,0)*$E1432)</f>
        <v>3894.7500000000182</v>
      </c>
      <c r="AH1432">
        <f>VLOOKUP($F1432,'(참고)타워 스텟 가치'!$B$12:$L$16,AH$2,0)+(VLOOKUP($F1432,'(참고)타워 스텟 가치'!$B$12:$L$16,AH$2,0)*$E1432)</f>
        <v>129.82500000000061</v>
      </c>
      <c r="AI1432">
        <f>VLOOKUP($F1432,'(참고)타워 스텟 가치'!$B$12:$L$16,AI$2,0)+(VLOOKUP($F1432,'(참고)타워 스텟 가치'!$B$12:$L$16,AI$2,0)*$E1432)</f>
        <v>34.620000000000161</v>
      </c>
      <c r="AJ1432">
        <f>VLOOKUP($F1432,'(참고)타워 스텟 가치'!$B$12:$L$16,AJ$2,0)+(VLOOKUP($F1432,'(참고)타워 스텟 가치'!$B$12:$L$16,AJ$2,0)*$E1432)</f>
        <v>0</v>
      </c>
      <c r="AK1432">
        <f>VLOOKUP($F1432,'(참고)타워 스텟 가치'!$B$12:$L$16,AK$2,0)+(VLOOKUP($F1432,'(참고)타워 스텟 가치'!$B$12:$L$16,AK$2,0)*$E1432)</f>
        <v>0</v>
      </c>
      <c r="AL1432">
        <f>VLOOKUP($F1432,'(참고)타워 스텟 가치'!$B$12:$L$16,AL$2,0)+(VLOOKUP($F1432,'(참고)타워 스텟 가치'!$B$12:$L$16,AL$2,0)*$E1432)</f>
        <v>161.56000000000077</v>
      </c>
      <c r="AM1432">
        <f>SUM('스테이지별 몬스터 스텟'!AD1432*'(참고)타워 스텟 가치'!$Q$17,'스테이지별 몬스터 스텟'!AE1432*'(참고)타워 스텟 가치'!$R$17,'스테이지별 몬스터 스텟'!AF1432*'(참고)타워 스텟 가치'!$S$17,'스테이지별 몬스터 스텟'!AG1432*'(참고)타워 스텟 가치'!$T$17,'스테이지별 몬스터 스텟'!AH1432*'(참고)타워 스텟 가치'!$U$17,'스테이지별 몬스터 스텟'!AI1432*'(참고)타워 스텟 가치'!$V$17,'스테이지별 몬스터 스텟'!AJ1432*'(참고)타워 스텟 가치'!$W$17,'스테이지별 몬스터 스텟'!AK1432*'(참고)타워 스텟 가치'!$X$17,'스테이지별 몬스터 스텟'!AL1432*'(참고)타워 스텟 가치'!$Y$17)</f>
        <v>876373.56500000402</v>
      </c>
      <c r="AN1432">
        <v>3</v>
      </c>
    </row>
    <row r="1433" spans="3:40" x14ac:dyDescent="0.3">
      <c r="C1433">
        <v>4</v>
      </c>
      <c r="D1433">
        <f t="shared" si="68"/>
        <v>286</v>
      </c>
      <c r="E1433" s="52">
        <f>VLOOKUP(D1433,'스테이지별 난이도 설정'!B:C,2,0)</f>
        <v>114.40000000000055</v>
      </c>
      <c r="F1433" t="str">
        <f t="shared" si="69"/>
        <v>유니크</v>
      </c>
      <c r="G1433">
        <f t="shared" si="67"/>
        <v>6</v>
      </c>
      <c r="H1433">
        <f>VLOOKUP($F1433,'(참고)타워 스텟 가치'!$B$2:$L$6,H$2,0)+(VLOOKUP($F1433,'(참고)타워 스텟 가치'!$B$2:$L$6,H$2,0)*$E1433)</f>
        <v>2921.0625000000136</v>
      </c>
      <c r="I1433">
        <f>VLOOKUP($F1433,'(참고)타워 스텟 가치'!$B$2:$L$6,I$2,0)+(VLOOKUP($F1433,'(참고)타워 스텟 가치'!$B$2:$L$6,I$2,0)*$E1433)</f>
        <v>584.21250000000282</v>
      </c>
      <c r="J1433">
        <f>VLOOKUP($F1433,'(참고)타워 스텟 가치'!$B$2:$L$6,J$2,0)+(VLOOKUP($F1433,'(참고)타워 스텟 가치'!$B$2:$L$6,J$2,0)*$E1433)</f>
        <v>577000.00000000268</v>
      </c>
      <c r="K1433">
        <f>VLOOKUP($F1433,'(참고)타워 스텟 가치'!$B$2:$L$6,K$2,0)+(VLOOKUP($F1433,'(참고)타워 스텟 가치'!$B$2:$L$6,K$2,0)*$E1433)</f>
        <v>11684.250000000055</v>
      </c>
      <c r="L1433">
        <f>VLOOKUP($F1433,'(참고)타워 스텟 가치'!$B$2:$L$6,L$2,0)+(VLOOKUP($F1433,'(참고)타워 스텟 가치'!$B$2:$L$6,L$2,0)*$E1433)</f>
        <v>194.73750000000092</v>
      </c>
      <c r="M1433">
        <f>VLOOKUP($F1433,'(참고)타워 스텟 가치'!$B$2:$L$6,M$2,0)+(VLOOKUP($F1433,'(참고)타워 스텟 가치'!$B$2:$L$6,M$2,0)*$E1433)</f>
        <v>34.620000000000161</v>
      </c>
      <c r="N1433">
        <f>VLOOKUP($F1433,'(참고)타워 스텟 가치'!$B$2:$L$6,N$2,0)+(VLOOKUP($F1433,'(참고)타워 스텟 가치'!$B$2:$L$6,N$2,0)*$E1433)</f>
        <v>0</v>
      </c>
      <c r="O1433">
        <f>VLOOKUP($F1433,'(참고)타워 스텟 가치'!$B$2:$L$6,O$2,0)+(VLOOKUP($F1433,'(참고)타워 스텟 가치'!$B$2:$L$6,O$2,0)*$E1433)</f>
        <v>0</v>
      </c>
      <c r="P1433">
        <f>VLOOKUP($F1433,'(참고)타워 스텟 가치'!$B$2:$L$6,P$2,0)+(VLOOKUP($F1433,'(참고)타워 스텟 가치'!$B$2:$L$6,P$2,0)*$E1433)</f>
        <v>115.40000000000055</v>
      </c>
      <c r="Q1433">
        <f>SUM('스테이지별 몬스터 스텟'!H1433*'(참고)타워 스텟 가치'!$Q$17,'스테이지별 몬스터 스텟'!I1433*'(참고)타워 스텟 가치'!$R$17,'스테이지별 몬스터 스텟'!J1433*'(참고)타워 스텟 가치'!$S$17,'스테이지별 몬스터 스텟'!K1433*'(참고)타워 스텟 가치'!$T$17,'스테이지별 몬스터 스텟'!L1433*'(참고)타워 스텟 가치'!$U$17,'스테이지별 몬스터 스텟'!M1433*'(참고)타워 스텟 가치'!$V$17,'스테이지별 몬스터 스텟'!N1433*'(참고)타워 스텟 가치'!$W$17,'스테이지별 몬스터 스텟'!O1433*'(참고)타워 스텟 가치'!$X$17,'스테이지별 몬스터 스텟'!P1433*'(참고)타워 스텟 가치'!$Y$17)</f>
        <v>896241.83875000407</v>
      </c>
      <c r="R1433">
        <v>1</v>
      </c>
      <c r="S1433">
        <f>VLOOKUP($F1433,'(참고)타워 스텟 가치'!$B$7:$L$11,S$2,0)+(VLOOKUP($F1433,'(참고)타워 스텟 가치'!$B$7:$L$11,S$2,0)*$E1433)</f>
        <v>973.68750000000455</v>
      </c>
      <c r="T1433">
        <f>VLOOKUP($F1433,'(참고)타워 스텟 가치'!$B$7:$L$11,T$2,0)+(VLOOKUP($F1433,'(참고)타워 스텟 가치'!$B$7:$L$11,T$2,0)*$E1433)</f>
        <v>1752.6375000000082</v>
      </c>
      <c r="U1433">
        <f>VLOOKUP($F1433,'(참고)타워 스텟 가치'!$B$7:$L$11,U$2,0)+(VLOOKUP($F1433,'(참고)타워 스텟 가치'!$B$7:$L$11,U$2,0)*$E1433)</f>
        <v>577000.00000000268</v>
      </c>
      <c r="V1433">
        <f>VLOOKUP($F1433,'(참고)타워 스텟 가치'!$B$7:$L$11,V$2,0)+(VLOOKUP($F1433,'(참고)타워 스텟 가치'!$B$7:$L$11,V$2,0)*$E1433)</f>
        <v>11684.250000000055</v>
      </c>
      <c r="W1433">
        <f>VLOOKUP($F1433,'(참고)타워 스텟 가치'!$B$7:$L$11,W$2,0)+(VLOOKUP($F1433,'(참고)타워 스텟 가치'!$B$7:$L$11,W$2,0)*$E1433)</f>
        <v>194.73750000000092</v>
      </c>
      <c r="X1433">
        <f>VLOOKUP($F1433,'(참고)타워 스텟 가치'!$B$7:$L$11,X$2,0)+(VLOOKUP($F1433,'(참고)타워 스텟 가치'!$B$7:$L$11,X$2,0)*$E1433)</f>
        <v>34.620000000000161</v>
      </c>
      <c r="Y1433">
        <f>VLOOKUP($F1433,'(참고)타워 스텟 가치'!$B$7:$L$11,Y$2,0)+(VLOOKUP($F1433,'(참고)타워 스텟 가치'!$B$7:$L$11,Y$2,0)*$E1433)</f>
        <v>0</v>
      </c>
      <c r="Z1433">
        <f>VLOOKUP($F1433,'(참고)타워 스텟 가치'!$B$7:$L$11,Z$2,0)+(VLOOKUP($F1433,'(참고)타워 스텟 가치'!$B$7:$L$11,Z$2,0)*$E1433)</f>
        <v>0</v>
      </c>
      <c r="AA1433">
        <f>VLOOKUP($F1433,'(참고)타워 스텟 가치'!$B$7:$L$11,AA$2,0)+(VLOOKUP($F1433,'(참고)타워 스텟 가치'!$B$7:$L$11,AA$2,0)*$E1433)</f>
        <v>115.40000000000055</v>
      </c>
      <c r="AB1433">
        <f>SUM('스테이지별 몬스터 스텟'!S1433*'(참고)타워 스텟 가치'!$Q$17,'스테이지별 몬스터 스텟'!T1433*'(참고)타워 스텟 가치'!$R$17,'스테이지별 몬스터 스텟'!U1433*'(참고)타워 스텟 가치'!$S$17,'스테이지별 몬스터 스텟'!V1433*'(참고)타워 스텟 가치'!$T$17,'스테이지별 몬스터 스텟'!W1433*'(참고)타워 스텟 가치'!$U$17,'스테이지별 몬스터 스텟'!X1433*'(참고)타워 스텟 가치'!$V$17,'스테이지별 몬스터 스텟'!Y1433*'(참고)타워 스텟 가치'!$W$17,'스테이지별 몬스터 스텟'!Z1433*'(참고)타워 스텟 가치'!$X$17,'스테이지별 몬스터 스텟'!AA1433*'(참고)타워 스텟 가치'!$Y$17)</f>
        <v>894099.72625000414</v>
      </c>
      <c r="AC1433">
        <v>2</v>
      </c>
      <c r="AD1433">
        <f>VLOOKUP($F1433,'(참고)타워 스텟 가치'!$B$12:$L$16,AD$2,0)+(VLOOKUP($F1433,'(참고)타워 스텟 가치'!$B$12:$L$16,AD$2,0)*$E1433)</f>
        <v>973.68750000000455</v>
      </c>
      <c r="AE1433">
        <f>VLOOKUP($F1433,'(참고)타워 스텟 가치'!$B$12:$L$16,AE$2,0)+(VLOOKUP($F1433,'(참고)타워 스텟 가치'!$B$12:$L$16,AE$2,0)*$E1433)</f>
        <v>1168.4250000000056</v>
      </c>
      <c r="AF1433">
        <f>VLOOKUP($F1433,'(참고)타워 스텟 가치'!$B$12:$L$16,AF$2,0)+(VLOOKUP($F1433,'(참고)타워 스텟 가치'!$B$12:$L$16,AF$2,0)*$E1433)</f>
        <v>577000.00000000268</v>
      </c>
      <c r="AG1433">
        <f>VLOOKUP($F1433,'(참고)타워 스텟 가치'!$B$12:$L$16,AG$2,0)+(VLOOKUP($F1433,'(참고)타워 스텟 가치'!$B$12:$L$16,AG$2,0)*$E1433)</f>
        <v>5842.1250000000273</v>
      </c>
      <c r="AH1433">
        <f>VLOOKUP($F1433,'(참고)타워 스텟 가치'!$B$12:$L$16,AH$2,0)+(VLOOKUP($F1433,'(참고)타워 스텟 가치'!$B$12:$L$16,AH$2,0)*$E1433)</f>
        <v>194.73750000000092</v>
      </c>
      <c r="AI1433">
        <f>VLOOKUP($F1433,'(참고)타워 스텟 가치'!$B$12:$L$16,AI$2,0)+(VLOOKUP($F1433,'(참고)타워 스텟 가치'!$B$12:$L$16,AI$2,0)*$E1433)</f>
        <v>34.620000000000161</v>
      </c>
      <c r="AJ1433">
        <f>VLOOKUP($F1433,'(참고)타워 스텟 가치'!$B$12:$L$16,AJ$2,0)+(VLOOKUP($F1433,'(참고)타워 스텟 가치'!$B$12:$L$16,AJ$2,0)*$E1433)</f>
        <v>0</v>
      </c>
      <c r="AK1433">
        <f>VLOOKUP($F1433,'(참고)타워 스텟 가치'!$B$12:$L$16,AK$2,0)+(VLOOKUP($F1433,'(참고)타워 스텟 가치'!$B$12:$L$16,AK$2,0)*$E1433)</f>
        <v>0</v>
      </c>
      <c r="AL1433">
        <f>VLOOKUP($F1433,'(참고)타워 스텟 가치'!$B$12:$L$16,AL$2,0)+(VLOOKUP($F1433,'(참고)타워 스텟 가치'!$B$12:$L$16,AL$2,0)*$E1433)</f>
        <v>230.80000000000109</v>
      </c>
      <c r="AM1433">
        <f>SUM('스테이지별 몬스터 스텟'!AD1433*'(참고)타워 스텟 가치'!$Q$17,'스테이지별 몬스터 스텟'!AE1433*'(참고)타워 스텟 가치'!$R$17,'스테이지별 몬스터 스텟'!AF1433*'(참고)타워 스텟 가치'!$S$17,'스테이지별 몬스터 스텟'!AG1433*'(참고)타워 스텟 가치'!$T$17,'스테이지별 몬스터 스텟'!AH1433*'(참고)타워 스텟 가치'!$U$17,'스테이지별 몬스터 스텟'!AI1433*'(참고)타워 스텟 가치'!$V$17,'스테이지별 몬스터 스텟'!AJ1433*'(참고)타워 스텟 가치'!$W$17,'스테이지별 몬스터 스텟'!AK1433*'(참고)타워 스텟 가치'!$X$17,'스테이지별 몬스터 스텟'!AL1433*'(참고)타워 스텟 가치'!$Y$17)</f>
        <v>881769.95750000398</v>
      </c>
      <c r="AN1433">
        <v>3</v>
      </c>
    </row>
    <row r="1434" spans="3:40" x14ac:dyDescent="0.3">
      <c r="C1434">
        <v>5</v>
      </c>
      <c r="D1434">
        <f t="shared" si="68"/>
        <v>286</v>
      </c>
      <c r="E1434" s="52">
        <f>VLOOKUP(D1434,'스테이지별 난이도 설정'!B:C,2,0)</f>
        <v>114.40000000000055</v>
      </c>
      <c r="F1434" t="str">
        <f t="shared" si="69"/>
        <v>스페셜</v>
      </c>
      <c r="G1434">
        <f t="shared" si="67"/>
        <v>6</v>
      </c>
      <c r="H1434">
        <f>VLOOKUP($F1434,'(참고)타워 스텟 가치'!$B$2:$L$6,H$2,0)+(VLOOKUP($F1434,'(참고)타워 스텟 가치'!$B$2:$L$6,H$2,0)*$E1434)</f>
        <v>4381.5937500000209</v>
      </c>
      <c r="I1434">
        <f>VLOOKUP($F1434,'(참고)타워 스텟 가치'!$B$2:$L$6,I$2,0)+(VLOOKUP($F1434,'(참고)타워 스텟 가치'!$B$2:$L$6,I$2,0)*$E1434)</f>
        <v>876.31875000000412</v>
      </c>
      <c r="J1434">
        <f>VLOOKUP($F1434,'(참고)타워 스텟 가치'!$B$2:$L$6,J$2,0)+(VLOOKUP($F1434,'(참고)타워 스텟 가치'!$B$2:$L$6,J$2,0)*$E1434)</f>
        <v>577000.00000000268</v>
      </c>
      <c r="K1434">
        <f>VLOOKUP($F1434,'(참고)타워 스텟 가치'!$B$2:$L$6,K$2,0)+(VLOOKUP($F1434,'(참고)타워 스텟 가치'!$B$2:$L$6,K$2,0)*$E1434)</f>
        <v>17526.375000000084</v>
      </c>
      <c r="L1434">
        <f>VLOOKUP($F1434,'(참고)타워 스텟 가치'!$B$2:$L$6,L$2,0)+(VLOOKUP($F1434,'(참고)타워 스텟 가치'!$B$2:$L$6,L$2,0)*$E1434)</f>
        <v>292.10625000000141</v>
      </c>
      <c r="M1434">
        <f>VLOOKUP($F1434,'(참고)타워 스텟 가치'!$B$2:$L$6,M$2,0)+(VLOOKUP($F1434,'(참고)타워 스텟 가치'!$B$2:$L$6,M$2,0)*$E1434)</f>
        <v>34.620000000000161</v>
      </c>
      <c r="N1434">
        <f>VLOOKUP($F1434,'(참고)타워 스텟 가치'!$B$2:$L$6,N$2,0)+(VLOOKUP($F1434,'(참고)타워 스텟 가치'!$B$2:$L$6,N$2,0)*$E1434)</f>
        <v>0</v>
      </c>
      <c r="O1434">
        <f>VLOOKUP($F1434,'(참고)타워 스텟 가치'!$B$2:$L$6,O$2,0)+(VLOOKUP($F1434,'(참고)타워 스텟 가치'!$B$2:$L$6,O$2,0)*$E1434)</f>
        <v>0</v>
      </c>
      <c r="P1434">
        <f>VLOOKUP($F1434,'(참고)타워 스텟 가치'!$B$2:$L$6,P$2,0)+(VLOOKUP($F1434,'(참고)타워 스텟 가치'!$B$2:$L$6,P$2,0)*$E1434)</f>
        <v>115.40000000000055</v>
      </c>
      <c r="Q1434">
        <f>SUM('스테이지별 몬스터 스텟'!H1434*'(참고)타워 스텟 가치'!$Q$17,'스테이지별 몬스터 스텟'!I1434*'(참고)타워 스텟 가치'!$R$17,'스테이지별 몬스터 스텟'!J1434*'(참고)타워 스텟 가치'!$S$17,'스테이지별 몬스터 스텟'!K1434*'(참고)타워 스텟 가치'!$T$17,'스테이지별 몬스터 스텟'!L1434*'(참고)타워 스텟 가치'!$U$17,'스테이지별 몬스터 스텟'!M1434*'(참고)타워 스텟 가치'!$V$17,'스테이지별 몬스터 스텟'!N1434*'(참고)타워 스텟 가치'!$W$17,'스테이지별 몬스터 스텟'!O1434*'(참고)타워 스텟 가치'!$X$17,'스테이지별 몬스터 스텟'!P1434*'(참고)타워 스텟 가치'!$Y$17)</f>
        <v>911480.04812500416</v>
      </c>
      <c r="R1434">
        <v>1</v>
      </c>
      <c r="S1434">
        <f>VLOOKUP($F1434,'(참고)타워 스텟 가치'!$B$7:$L$11,S$2,0)+(VLOOKUP($F1434,'(참고)타워 스텟 가치'!$B$7:$L$11,S$2,0)*$E1434)</f>
        <v>1460.5312500000068</v>
      </c>
      <c r="T1434">
        <f>VLOOKUP($F1434,'(참고)타워 스텟 가치'!$B$7:$L$11,T$2,0)+(VLOOKUP($F1434,'(참고)타워 스텟 가치'!$B$7:$L$11,T$2,0)*$E1434)</f>
        <v>2628.9562500000125</v>
      </c>
      <c r="U1434">
        <f>VLOOKUP($F1434,'(참고)타워 스텟 가치'!$B$7:$L$11,U$2,0)+(VLOOKUP($F1434,'(참고)타워 스텟 가치'!$B$7:$L$11,U$2,0)*$E1434)</f>
        <v>577000.00000000268</v>
      </c>
      <c r="V1434">
        <f>VLOOKUP($F1434,'(참고)타워 스텟 가치'!$B$7:$L$11,V$2,0)+(VLOOKUP($F1434,'(참고)타워 스텟 가치'!$B$7:$L$11,V$2,0)*$E1434)</f>
        <v>17526.375000000084</v>
      </c>
      <c r="W1434">
        <f>VLOOKUP($F1434,'(참고)타워 스텟 가치'!$B$7:$L$11,W$2,0)+(VLOOKUP($F1434,'(참고)타워 스텟 가치'!$B$7:$L$11,W$2,0)*$E1434)</f>
        <v>292.10625000000141</v>
      </c>
      <c r="X1434">
        <f>VLOOKUP($F1434,'(참고)타워 스텟 가치'!$B$7:$L$11,X$2,0)+(VLOOKUP($F1434,'(참고)타워 스텟 가치'!$B$7:$L$11,X$2,0)*$E1434)</f>
        <v>34.620000000000161</v>
      </c>
      <c r="Y1434">
        <f>VLOOKUP($F1434,'(참고)타워 스텟 가치'!$B$7:$L$11,Y$2,0)+(VLOOKUP($F1434,'(참고)타워 스텟 가치'!$B$7:$L$11,Y$2,0)*$E1434)</f>
        <v>0</v>
      </c>
      <c r="Z1434">
        <f>VLOOKUP($F1434,'(참고)타워 스텟 가치'!$B$7:$L$11,Z$2,0)+(VLOOKUP($F1434,'(참고)타워 스텟 가치'!$B$7:$L$11,Z$2,0)*$E1434)</f>
        <v>0</v>
      </c>
      <c r="AA1434">
        <f>VLOOKUP($F1434,'(참고)타워 스텟 가치'!$B$7:$L$11,AA$2,0)+(VLOOKUP($F1434,'(참고)타워 스텟 가치'!$B$7:$L$11,AA$2,0)*$E1434)</f>
        <v>115.40000000000055</v>
      </c>
      <c r="AB1434">
        <f>SUM('스테이지별 몬스터 스텟'!S1434*'(참고)타워 스텟 가치'!$Q$17,'스테이지별 몬스터 스텟'!T1434*'(참고)타워 스텟 가치'!$R$17,'스테이지별 몬스터 스텟'!U1434*'(참고)타워 스텟 가치'!$S$17,'스테이지별 몬스터 스텟'!V1434*'(참고)타워 스텟 가치'!$T$17,'스테이지별 몬스터 스텟'!W1434*'(참고)타워 스텟 가치'!$U$17,'스테이지별 몬스터 스텟'!X1434*'(참고)타워 스텟 가치'!$V$17,'스테이지별 몬스터 스텟'!Y1434*'(참고)타워 스텟 가치'!$W$17,'스테이지별 몬스터 스텟'!Z1434*'(참고)타워 스텟 가치'!$X$17,'스테이지별 몬스터 스텟'!AA1434*'(참고)타워 스텟 가치'!$Y$17)</f>
        <v>908266.87937500421</v>
      </c>
      <c r="AC1434">
        <v>2</v>
      </c>
      <c r="AD1434">
        <f>VLOOKUP($F1434,'(참고)타워 스텟 가치'!$B$12:$L$16,AD$2,0)+(VLOOKUP($F1434,'(참고)타워 스텟 가치'!$B$12:$L$16,AD$2,0)*$E1434)</f>
        <v>1460.5312500000068</v>
      </c>
      <c r="AE1434">
        <f>VLOOKUP($F1434,'(참고)타워 스텟 가치'!$B$12:$L$16,AE$2,0)+(VLOOKUP($F1434,'(참고)타워 스텟 가치'!$B$12:$L$16,AE$2,0)*$E1434)</f>
        <v>1752.6375000000082</v>
      </c>
      <c r="AF1434">
        <f>VLOOKUP($F1434,'(참고)타워 스텟 가치'!$B$12:$L$16,AF$2,0)+(VLOOKUP($F1434,'(참고)타워 스텟 가치'!$B$12:$L$16,AF$2,0)*$E1434)</f>
        <v>577000.00000000268</v>
      </c>
      <c r="AG1434">
        <f>VLOOKUP($F1434,'(참고)타워 스텟 가치'!$B$12:$L$16,AG$2,0)+(VLOOKUP($F1434,'(참고)타워 스텟 가치'!$B$12:$L$16,AG$2,0)*$E1434)</f>
        <v>8763.1875000000418</v>
      </c>
      <c r="AH1434">
        <f>VLOOKUP($F1434,'(참고)타워 스텟 가치'!$B$12:$L$16,AH$2,0)+(VLOOKUP($F1434,'(참고)타워 스텟 가치'!$B$12:$L$16,AH$2,0)*$E1434)</f>
        <v>292.10625000000141</v>
      </c>
      <c r="AI1434">
        <f>VLOOKUP($F1434,'(참고)타워 스텟 가치'!$B$12:$L$16,AI$2,0)+(VLOOKUP($F1434,'(참고)타워 스텟 가치'!$B$12:$L$16,AI$2,0)*$E1434)</f>
        <v>34.620000000000161</v>
      </c>
      <c r="AJ1434">
        <f>VLOOKUP($F1434,'(참고)타워 스텟 가치'!$B$12:$L$16,AJ$2,0)+(VLOOKUP($F1434,'(참고)타워 스텟 가치'!$B$12:$L$16,AJ$2,0)*$E1434)</f>
        <v>0</v>
      </c>
      <c r="AK1434">
        <f>VLOOKUP($F1434,'(참고)타워 스텟 가치'!$B$12:$L$16,AK$2,0)+(VLOOKUP($F1434,'(참고)타워 스텟 가치'!$B$12:$L$16,AK$2,0)*$E1434)</f>
        <v>0</v>
      </c>
      <c r="AL1434">
        <f>VLOOKUP($F1434,'(참고)타워 스텟 가치'!$B$12:$L$16,AL$2,0)+(VLOOKUP($F1434,'(참고)타워 스텟 가치'!$B$12:$L$16,AL$2,0)*$E1434)</f>
        <v>230.80000000000109</v>
      </c>
      <c r="AM1434">
        <f>SUM('스테이지별 몬스터 스텟'!AD1434*'(참고)타워 스텟 가치'!$Q$17,'스테이지별 몬스터 스텟'!AE1434*'(참고)타워 스텟 가치'!$R$17,'스테이지별 몬스터 스텟'!AF1434*'(참고)타워 스텟 가치'!$S$17,'스테이지별 몬스터 스텟'!AG1434*'(참고)타워 스텟 가치'!$T$17,'스테이지별 몬스터 스텟'!AH1434*'(참고)타워 스텟 가치'!$U$17,'스테이지별 몬스터 스텟'!AI1434*'(참고)타워 스텟 가치'!$V$17,'스테이지별 몬스터 스텟'!AJ1434*'(참고)타워 스텟 가치'!$W$17,'스테이지별 몬스터 스텟'!AK1434*'(참고)타워 스텟 가치'!$X$17,'스테이지별 몬스터 스텟'!AL1434*'(참고)타워 스텟 가치'!$Y$17)</f>
        <v>889656.82625000412</v>
      </c>
      <c r="AN1434">
        <v>3</v>
      </c>
    </row>
    <row r="1435" spans="3:40" x14ac:dyDescent="0.3">
      <c r="C1435">
        <v>1</v>
      </c>
      <c r="D1435">
        <f t="shared" si="68"/>
        <v>287</v>
      </c>
      <c r="E1435" s="52">
        <f>VLOOKUP(D1435,'스테이지별 난이도 설정'!B:C,2,0)</f>
        <v>114.80000000000055</v>
      </c>
      <c r="F1435" t="str">
        <f t="shared" si="69"/>
        <v>일반</v>
      </c>
      <c r="G1435">
        <f t="shared" si="67"/>
        <v>6</v>
      </c>
      <c r="H1435">
        <f>VLOOKUP($F1435,'(참고)타워 스텟 가치'!$B$2:$L$6,H$2,0)+(VLOOKUP($F1435,'(참고)타워 스텟 가치'!$B$2:$L$6,H$2,0)*$E1435)</f>
        <v>868.50000000000409</v>
      </c>
      <c r="I1435">
        <f>VLOOKUP($F1435,'(참고)타워 스텟 가치'!$B$2:$L$6,I$2,0)+(VLOOKUP($F1435,'(참고)타워 스텟 가치'!$B$2:$L$6,I$2,0)*$E1435)</f>
        <v>173.70000000000084</v>
      </c>
      <c r="J1435">
        <f>VLOOKUP($F1435,'(참고)타워 스텟 가치'!$B$2:$L$6,J$2,0)+(VLOOKUP($F1435,'(참고)타워 스텟 가치'!$B$2:$L$6,J$2,0)*$E1435)</f>
        <v>579000.00000000279</v>
      </c>
      <c r="K1435">
        <f>VLOOKUP($F1435,'(참고)타워 스텟 가치'!$B$2:$L$6,K$2,0)+(VLOOKUP($F1435,'(참고)타워 스텟 가치'!$B$2:$L$6,K$2,0)*$E1435)</f>
        <v>3474.0000000000164</v>
      </c>
      <c r="L1435">
        <f>VLOOKUP($F1435,'(참고)타워 스텟 가치'!$B$2:$L$6,L$2,0)+(VLOOKUP($F1435,'(참고)타워 스텟 가치'!$B$2:$L$6,L$2,0)*$E1435)</f>
        <v>57.900000000000276</v>
      </c>
      <c r="M1435">
        <f>VLOOKUP($F1435,'(참고)타워 스텟 가치'!$B$2:$L$6,M$2,0)+(VLOOKUP($F1435,'(참고)타워 스텟 가치'!$B$2:$L$6,M$2,0)*$E1435)</f>
        <v>34.740000000000158</v>
      </c>
      <c r="N1435">
        <f>VLOOKUP($F1435,'(참고)타워 스텟 가치'!$B$2:$L$6,N$2,0)+(VLOOKUP($F1435,'(참고)타워 스텟 가치'!$B$2:$L$6,N$2,0)*$E1435)</f>
        <v>0</v>
      </c>
      <c r="O1435">
        <f>VLOOKUP($F1435,'(참고)타워 스텟 가치'!$B$2:$L$6,O$2,0)+(VLOOKUP($F1435,'(참고)타워 스텟 가치'!$B$2:$L$6,O$2,0)*$E1435)</f>
        <v>0</v>
      </c>
      <c r="P1435">
        <f>VLOOKUP($F1435,'(참고)타워 스텟 가치'!$B$2:$L$6,P$2,0)+(VLOOKUP($F1435,'(참고)타워 스텟 가치'!$B$2:$L$6,P$2,0)*$E1435)</f>
        <v>81.060000000000386</v>
      </c>
      <c r="Q1435">
        <f>SUM('스테이지별 몬스터 스텟'!H1435*'(참고)타워 스텟 가치'!$Q$17,'스테이지별 몬스터 스텟'!I1435*'(참고)타워 스텟 가치'!$R$17,'스테이지별 몬스터 스텟'!J1435*'(참고)타워 스텟 가치'!$S$17,'스테이지별 몬스터 스텟'!K1435*'(참고)타워 스텟 가치'!$T$17,'스테이지별 몬스터 스텟'!L1435*'(참고)타워 스텟 가치'!$U$17,'스테이지별 몬스터 스텟'!M1435*'(참고)타워 스텟 가치'!$V$17,'스테이지별 몬스터 스텟'!N1435*'(참고)타워 스텟 가치'!$W$17,'스테이지별 몬스터 스텟'!O1435*'(참고)타워 스텟 가치'!$X$17,'스테이지별 몬스터 스텟'!P1435*'(참고)타워 스텟 가치'!$Y$17)</f>
        <v>877758.21000000427</v>
      </c>
      <c r="R1435">
        <v>1</v>
      </c>
      <c r="S1435">
        <f>VLOOKUP($F1435,'(참고)타워 스텟 가치'!$B$7:$L$11,S$2,0)+(VLOOKUP($F1435,'(참고)타워 스텟 가치'!$B$7:$L$11,S$2,0)*$E1435)</f>
        <v>289.50000000000136</v>
      </c>
      <c r="T1435">
        <f>VLOOKUP($F1435,'(참고)타워 스텟 가치'!$B$7:$L$11,T$2,0)+(VLOOKUP($F1435,'(참고)타워 스텟 가치'!$B$7:$L$11,T$2,0)*$E1435)</f>
        <v>521.10000000000252</v>
      </c>
      <c r="U1435">
        <f>VLOOKUP($F1435,'(참고)타워 스텟 가치'!$B$7:$L$11,U$2,0)+(VLOOKUP($F1435,'(참고)타워 스텟 가치'!$B$7:$L$11,U$2,0)*$E1435)</f>
        <v>579000.00000000279</v>
      </c>
      <c r="V1435">
        <f>VLOOKUP($F1435,'(참고)타워 스텟 가치'!$B$7:$L$11,V$2,0)+(VLOOKUP($F1435,'(참고)타워 스텟 가치'!$B$7:$L$11,V$2,0)*$E1435)</f>
        <v>3474.0000000000164</v>
      </c>
      <c r="W1435">
        <f>VLOOKUP($F1435,'(참고)타워 스텟 가치'!$B$7:$L$11,W$2,0)+(VLOOKUP($F1435,'(참고)타워 스텟 가치'!$B$7:$L$11,W$2,0)*$E1435)</f>
        <v>57.900000000000276</v>
      </c>
      <c r="X1435">
        <f>VLOOKUP($F1435,'(참고)타워 스텟 가치'!$B$7:$L$11,X$2,0)+(VLOOKUP($F1435,'(참고)타워 스텟 가치'!$B$7:$L$11,X$2,0)*$E1435)</f>
        <v>34.740000000000158</v>
      </c>
      <c r="Y1435">
        <f>VLOOKUP($F1435,'(참고)타워 스텟 가치'!$B$7:$L$11,Y$2,0)+(VLOOKUP($F1435,'(참고)타워 스텟 가치'!$B$7:$L$11,Y$2,0)*$E1435)</f>
        <v>0</v>
      </c>
      <c r="Z1435">
        <f>VLOOKUP($F1435,'(참고)타워 스텟 가치'!$B$7:$L$11,Z$2,0)+(VLOOKUP($F1435,'(참고)타워 스텟 가치'!$B$7:$L$11,Z$2,0)*$E1435)</f>
        <v>0</v>
      </c>
      <c r="AA1435">
        <f>VLOOKUP($F1435,'(참고)타워 스텟 가치'!$B$7:$L$11,AA$2,0)+(VLOOKUP($F1435,'(참고)타워 스텟 가치'!$B$7:$L$11,AA$2,0)*$E1435)</f>
        <v>81.060000000000386</v>
      </c>
      <c r="AB1435">
        <f>SUM('스테이지별 몬스터 스텟'!S1435*'(참고)타워 스텟 가치'!$Q$17,'스테이지별 몬스터 스텟'!T1435*'(참고)타워 스텟 가치'!$R$17,'스테이지별 몬스터 스텟'!U1435*'(참고)타워 스텟 가치'!$S$17,'스테이지별 몬스터 스텟'!V1435*'(참고)타워 스텟 가치'!$T$17,'스테이지별 몬스터 스텟'!W1435*'(참고)타워 스텟 가치'!$U$17,'스테이지별 몬스터 스텟'!X1435*'(참고)타워 스텟 가치'!$V$17,'스테이지별 몬스터 스텟'!Y1435*'(참고)타워 스텟 가치'!$W$17,'스테이지별 몬스터 스텟'!Z1435*'(참고)타워 스텟 가치'!$X$17,'스테이지별 몬스터 스텟'!AA1435*'(참고)타워 스텟 가치'!$Y$17)</f>
        <v>877121.31000000425</v>
      </c>
      <c r="AC1435">
        <v>2</v>
      </c>
      <c r="AD1435">
        <f>VLOOKUP($F1435,'(참고)타워 스텟 가치'!$B$12:$L$16,AD$2,0)+(VLOOKUP($F1435,'(참고)타워 스텟 가치'!$B$12:$L$16,AD$2,0)*$E1435)</f>
        <v>289.50000000000136</v>
      </c>
      <c r="AE1435">
        <f>VLOOKUP($F1435,'(참고)타워 스텟 가치'!$B$12:$L$16,AE$2,0)+(VLOOKUP($F1435,'(참고)타워 스텟 가치'!$B$12:$L$16,AE$2,0)*$E1435)</f>
        <v>347.40000000000168</v>
      </c>
      <c r="AF1435">
        <f>VLOOKUP($F1435,'(참고)타워 스텟 가치'!$B$12:$L$16,AF$2,0)+(VLOOKUP($F1435,'(참고)타워 스텟 가치'!$B$12:$L$16,AF$2,0)*$E1435)</f>
        <v>579000.00000000279</v>
      </c>
      <c r="AG1435">
        <f>VLOOKUP($F1435,'(참고)타워 스텟 가치'!$B$12:$L$16,AG$2,0)+(VLOOKUP($F1435,'(참고)타워 스텟 가치'!$B$12:$L$16,AG$2,0)*$E1435)</f>
        <v>1737.0000000000082</v>
      </c>
      <c r="AH1435">
        <f>VLOOKUP($F1435,'(참고)타워 스텟 가치'!$B$12:$L$16,AH$2,0)+(VLOOKUP($F1435,'(참고)타워 스텟 가치'!$B$12:$L$16,AH$2,0)*$E1435)</f>
        <v>57.900000000000276</v>
      </c>
      <c r="AI1435">
        <f>VLOOKUP($F1435,'(참고)타워 스텟 가치'!$B$12:$L$16,AI$2,0)+(VLOOKUP($F1435,'(참고)타워 스텟 가치'!$B$12:$L$16,AI$2,0)*$E1435)</f>
        <v>34.740000000000158</v>
      </c>
      <c r="AJ1435">
        <f>VLOOKUP($F1435,'(참고)타워 스텟 가치'!$B$12:$L$16,AJ$2,0)+(VLOOKUP($F1435,'(참고)타워 스텟 가치'!$B$12:$L$16,AJ$2,0)*$E1435)</f>
        <v>0</v>
      </c>
      <c r="AK1435">
        <f>VLOOKUP($F1435,'(참고)타워 스텟 가치'!$B$12:$L$16,AK$2,0)+(VLOOKUP($F1435,'(참고)타워 스텟 가치'!$B$12:$L$16,AK$2,0)*$E1435)</f>
        <v>0</v>
      </c>
      <c r="AL1435">
        <f>VLOOKUP($F1435,'(참고)타워 스텟 가치'!$B$12:$L$16,AL$2,0)+(VLOOKUP($F1435,'(참고)타워 스텟 가치'!$B$12:$L$16,AL$2,0)*$E1435)</f>
        <v>162.12000000000077</v>
      </c>
      <c r="AM1435">
        <f>SUM('스테이지별 몬스터 스텟'!AD1435*'(참고)타워 스텟 가치'!$Q$17,'스테이지별 몬스터 스텟'!AE1435*'(참고)타워 스텟 가치'!$R$17,'스테이지별 몬스터 스텟'!AF1435*'(참고)타워 스텟 가치'!$S$17,'스테이지별 몬스터 스텟'!AG1435*'(참고)타워 스텟 가치'!$T$17,'스테이지별 몬스터 스텟'!AH1435*'(참고)타워 스텟 가치'!$U$17,'스테이지별 몬스터 스텟'!AI1435*'(참고)타워 스텟 가치'!$V$17,'스테이지별 몬스터 스텟'!AJ1435*'(참고)타워 스텟 가치'!$W$17,'스테이지별 몬스터 스텟'!AK1435*'(참고)타워 스텟 가치'!$X$17,'스테이지별 몬스터 스텟'!AL1435*'(참고)타워 스텟 가치'!$Y$17)</f>
        <v>873548.8800000042</v>
      </c>
      <c r="AN1435">
        <v>3</v>
      </c>
    </row>
    <row r="1436" spans="3:40" x14ac:dyDescent="0.3">
      <c r="C1436">
        <v>2</v>
      </c>
      <c r="D1436">
        <f t="shared" si="68"/>
        <v>287</v>
      </c>
      <c r="E1436" s="52">
        <f>VLOOKUP(D1436,'스테이지별 난이도 설정'!B:C,2,0)</f>
        <v>114.80000000000055</v>
      </c>
      <c r="F1436" t="str">
        <f t="shared" si="69"/>
        <v>레어</v>
      </c>
      <c r="G1436">
        <f t="shared" si="67"/>
        <v>6</v>
      </c>
      <c r="H1436">
        <f>VLOOKUP($F1436,'(참고)타워 스텟 가치'!$B$2:$L$6,H$2,0)+(VLOOKUP($F1436,'(참고)타워 스텟 가치'!$B$2:$L$6,H$2,0)*$E1436)</f>
        <v>1302.7500000000061</v>
      </c>
      <c r="I1436">
        <f>VLOOKUP($F1436,'(참고)타워 스텟 가치'!$B$2:$L$6,I$2,0)+(VLOOKUP($F1436,'(참고)타워 스텟 가치'!$B$2:$L$6,I$2,0)*$E1436)</f>
        <v>260.55000000000126</v>
      </c>
      <c r="J1436">
        <f>VLOOKUP($F1436,'(참고)타워 스텟 가치'!$B$2:$L$6,J$2,0)+(VLOOKUP($F1436,'(참고)타워 스텟 가치'!$B$2:$L$6,J$2,0)*$E1436)</f>
        <v>579000.00000000279</v>
      </c>
      <c r="K1436">
        <f>VLOOKUP($F1436,'(참고)타워 스텟 가치'!$B$2:$L$6,K$2,0)+(VLOOKUP($F1436,'(참고)타워 스텟 가치'!$B$2:$L$6,K$2,0)*$E1436)</f>
        <v>5211.0000000000246</v>
      </c>
      <c r="L1436">
        <f>VLOOKUP($F1436,'(참고)타워 스텟 가치'!$B$2:$L$6,L$2,0)+(VLOOKUP($F1436,'(참고)타워 스텟 가치'!$B$2:$L$6,L$2,0)*$E1436)</f>
        <v>86.850000000000421</v>
      </c>
      <c r="M1436">
        <f>VLOOKUP($F1436,'(참고)타워 스텟 가치'!$B$2:$L$6,M$2,0)+(VLOOKUP($F1436,'(참고)타워 스텟 가치'!$B$2:$L$6,M$2,0)*$E1436)</f>
        <v>34.740000000000158</v>
      </c>
      <c r="N1436">
        <f>VLOOKUP($F1436,'(참고)타워 스텟 가치'!$B$2:$L$6,N$2,0)+(VLOOKUP($F1436,'(참고)타워 스텟 가치'!$B$2:$L$6,N$2,0)*$E1436)</f>
        <v>0</v>
      </c>
      <c r="O1436">
        <f>VLOOKUP($F1436,'(참고)타워 스텟 가치'!$B$2:$L$6,O$2,0)+(VLOOKUP($F1436,'(참고)타워 스텟 가치'!$B$2:$L$6,O$2,0)*$E1436)</f>
        <v>0</v>
      </c>
      <c r="P1436">
        <f>VLOOKUP($F1436,'(참고)타워 스텟 가치'!$B$2:$L$6,P$2,0)+(VLOOKUP($F1436,'(참고)타워 스텟 가치'!$B$2:$L$6,P$2,0)*$E1436)</f>
        <v>81.060000000000386</v>
      </c>
      <c r="Q1436">
        <f>SUM('스테이지별 몬스터 스텟'!H1436*'(참고)타워 스텟 가치'!$Q$17,'스테이지별 몬스터 스텟'!I1436*'(참고)타워 스텟 가치'!$R$17,'스테이지별 몬스터 스텟'!J1436*'(참고)타워 스텟 가치'!$S$17,'스테이지별 몬스터 스텟'!K1436*'(참고)타워 스텟 가치'!$T$17,'스테이지별 몬스터 스텟'!L1436*'(참고)타워 스텟 가치'!$U$17,'스테이지별 몬스터 스텟'!M1436*'(참고)타워 스텟 가치'!$V$17,'스테이지별 몬스터 스텟'!N1436*'(참고)타워 스텟 가치'!$W$17,'스테이지별 몬스터 스텟'!O1436*'(참고)타워 스텟 가치'!$X$17,'스테이지별 몬스터 스텟'!P1436*'(참고)타워 스텟 가치'!$Y$17)</f>
        <v>882288.8850000042</v>
      </c>
      <c r="R1436">
        <v>1</v>
      </c>
      <c r="S1436">
        <f>VLOOKUP($F1436,'(참고)타워 스텟 가치'!$B$7:$L$11,S$2,0)+(VLOOKUP($F1436,'(참고)타워 스텟 가치'!$B$7:$L$11,S$2,0)*$E1436)</f>
        <v>434.25000000000205</v>
      </c>
      <c r="T1436">
        <f>VLOOKUP($F1436,'(참고)타워 스텟 가치'!$B$7:$L$11,T$2,0)+(VLOOKUP($F1436,'(참고)타워 스텟 가치'!$B$7:$L$11,T$2,0)*$E1436)</f>
        <v>781.65000000000373</v>
      </c>
      <c r="U1436">
        <f>VLOOKUP($F1436,'(참고)타워 스텟 가치'!$B$7:$L$11,U$2,0)+(VLOOKUP($F1436,'(참고)타워 스텟 가치'!$B$7:$L$11,U$2,0)*$E1436)</f>
        <v>579000.00000000279</v>
      </c>
      <c r="V1436">
        <f>VLOOKUP($F1436,'(참고)타워 스텟 가치'!$B$7:$L$11,V$2,0)+(VLOOKUP($F1436,'(참고)타워 스텟 가치'!$B$7:$L$11,V$2,0)*$E1436)</f>
        <v>5211.0000000000246</v>
      </c>
      <c r="W1436">
        <f>VLOOKUP($F1436,'(참고)타워 스텟 가치'!$B$7:$L$11,W$2,0)+(VLOOKUP($F1436,'(참고)타워 스텟 가치'!$B$7:$L$11,W$2,0)*$E1436)</f>
        <v>86.850000000000421</v>
      </c>
      <c r="X1436">
        <f>VLOOKUP($F1436,'(참고)타워 스텟 가치'!$B$7:$L$11,X$2,0)+(VLOOKUP($F1436,'(참고)타워 스텟 가치'!$B$7:$L$11,X$2,0)*$E1436)</f>
        <v>34.740000000000158</v>
      </c>
      <c r="Y1436">
        <f>VLOOKUP($F1436,'(참고)타워 스텟 가치'!$B$7:$L$11,Y$2,0)+(VLOOKUP($F1436,'(참고)타워 스텟 가치'!$B$7:$L$11,Y$2,0)*$E1436)</f>
        <v>0</v>
      </c>
      <c r="Z1436">
        <f>VLOOKUP($F1436,'(참고)타워 스텟 가치'!$B$7:$L$11,Z$2,0)+(VLOOKUP($F1436,'(참고)타워 스텟 가치'!$B$7:$L$11,Z$2,0)*$E1436)</f>
        <v>0</v>
      </c>
      <c r="AA1436">
        <f>VLOOKUP($F1436,'(참고)타워 스텟 가치'!$B$7:$L$11,AA$2,0)+(VLOOKUP($F1436,'(참고)타워 스텟 가치'!$B$7:$L$11,AA$2,0)*$E1436)</f>
        <v>81.060000000000386</v>
      </c>
      <c r="AB1436">
        <f>SUM('스테이지별 몬스터 스텟'!S1436*'(참고)타워 스텟 가치'!$Q$17,'스테이지별 몬스터 스텟'!T1436*'(참고)타워 스텟 가치'!$R$17,'스테이지별 몬스터 스텟'!U1436*'(참고)타워 스텟 가치'!$S$17,'스테이지별 몬스터 스텟'!V1436*'(참고)타워 스텟 가치'!$T$17,'스테이지별 몬스터 스텟'!W1436*'(참고)타워 스텟 가치'!$U$17,'스테이지별 몬스터 스텟'!X1436*'(참고)타워 스텟 가치'!$V$17,'스테이지별 몬스터 스텟'!Y1436*'(참고)타워 스텟 가치'!$W$17,'스테이지별 몬스터 스텟'!Z1436*'(참고)타워 스텟 가치'!$X$17,'스테이지별 몬스터 스텟'!AA1436*'(참고)타워 스텟 가치'!$Y$17)</f>
        <v>881333.53500000411</v>
      </c>
      <c r="AC1436">
        <v>2</v>
      </c>
      <c r="AD1436">
        <f>VLOOKUP($F1436,'(참고)타워 스텟 가치'!$B$12:$L$16,AD$2,0)+(VLOOKUP($F1436,'(참고)타워 스텟 가치'!$B$12:$L$16,AD$2,0)*$E1436)</f>
        <v>434.25000000000205</v>
      </c>
      <c r="AE1436">
        <f>VLOOKUP($F1436,'(참고)타워 스텟 가치'!$B$12:$L$16,AE$2,0)+(VLOOKUP($F1436,'(참고)타워 스텟 가치'!$B$12:$L$16,AE$2,0)*$E1436)</f>
        <v>521.10000000000252</v>
      </c>
      <c r="AF1436">
        <f>VLOOKUP($F1436,'(참고)타워 스텟 가치'!$B$12:$L$16,AF$2,0)+(VLOOKUP($F1436,'(참고)타워 스텟 가치'!$B$12:$L$16,AF$2,0)*$E1436)</f>
        <v>579000.00000000279</v>
      </c>
      <c r="AG1436">
        <f>VLOOKUP($F1436,'(참고)타워 스텟 가치'!$B$12:$L$16,AG$2,0)+(VLOOKUP($F1436,'(참고)타워 스텟 가치'!$B$12:$L$16,AG$2,0)*$E1436)</f>
        <v>2605.5000000000123</v>
      </c>
      <c r="AH1436">
        <f>VLOOKUP($F1436,'(참고)타워 스텟 가치'!$B$12:$L$16,AH$2,0)+(VLOOKUP($F1436,'(참고)타워 스텟 가치'!$B$12:$L$16,AH$2,0)*$E1436)</f>
        <v>86.850000000000421</v>
      </c>
      <c r="AI1436">
        <f>VLOOKUP($F1436,'(참고)타워 스텟 가치'!$B$12:$L$16,AI$2,0)+(VLOOKUP($F1436,'(참고)타워 스텟 가치'!$B$12:$L$16,AI$2,0)*$E1436)</f>
        <v>34.740000000000158</v>
      </c>
      <c r="AJ1436">
        <f>VLOOKUP($F1436,'(참고)타워 스텟 가치'!$B$12:$L$16,AJ$2,0)+(VLOOKUP($F1436,'(참고)타워 스텟 가치'!$B$12:$L$16,AJ$2,0)*$E1436)</f>
        <v>0</v>
      </c>
      <c r="AK1436">
        <f>VLOOKUP($F1436,'(참고)타워 스텟 가치'!$B$12:$L$16,AK$2,0)+(VLOOKUP($F1436,'(참고)타워 스텟 가치'!$B$12:$L$16,AK$2,0)*$E1436)</f>
        <v>0</v>
      </c>
      <c r="AL1436">
        <f>VLOOKUP($F1436,'(참고)타워 스텟 가치'!$B$12:$L$16,AL$2,0)+(VLOOKUP($F1436,'(참고)타워 스텟 가치'!$B$12:$L$16,AL$2,0)*$E1436)</f>
        <v>162.12000000000077</v>
      </c>
      <c r="AM1436">
        <f>SUM('스테이지별 몬스터 스텟'!AD1436*'(참고)타워 스텟 가치'!$Q$17,'스테이지별 몬스터 스텟'!AE1436*'(참고)타워 스텟 가치'!$R$17,'스테이지별 몬스터 스텟'!AF1436*'(참고)타워 스텟 가치'!$S$17,'스테이지별 몬스터 스텟'!AG1436*'(참고)타워 스텟 가치'!$T$17,'스테이지별 몬스터 스텟'!AH1436*'(참고)타워 스텟 가치'!$U$17,'스테이지별 몬스터 스텟'!AI1436*'(참고)타워 스텟 가치'!$V$17,'스테이지별 몬스터 스텟'!AJ1436*'(참고)타워 스텟 가치'!$W$17,'스테이지별 몬스터 스텟'!AK1436*'(참고)타워 스텟 가치'!$X$17,'스테이지별 몬스터 스텟'!AL1436*'(참고)타워 스텟 가치'!$Y$17)</f>
        <v>875893.83000000415</v>
      </c>
      <c r="AN1436">
        <v>3</v>
      </c>
    </row>
    <row r="1437" spans="3:40" x14ac:dyDescent="0.3">
      <c r="C1437">
        <v>3</v>
      </c>
      <c r="D1437">
        <f t="shared" si="68"/>
        <v>287</v>
      </c>
      <c r="E1437" s="52">
        <f>VLOOKUP(D1437,'스테이지별 난이도 설정'!B:C,2,0)</f>
        <v>114.80000000000055</v>
      </c>
      <c r="F1437" t="str">
        <f t="shared" si="69"/>
        <v>에픽</v>
      </c>
      <c r="G1437">
        <f t="shared" si="67"/>
        <v>6</v>
      </c>
      <c r="H1437">
        <f>VLOOKUP($F1437,'(참고)타워 스텟 가치'!$B$2:$L$6,H$2,0)+(VLOOKUP($F1437,'(참고)타워 스텟 가치'!$B$2:$L$6,H$2,0)*$E1437)</f>
        <v>1954.1250000000093</v>
      </c>
      <c r="I1437">
        <f>VLOOKUP($F1437,'(참고)타워 스텟 가치'!$B$2:$L$6,I$2,0)+(VLOOKUP($F1437,'(참고)타워 스텟 가치'!$B$2:$L$6,I$2,0)*$E1437)</f>
        <v>390.82500000000186</v>
      </c>
      <c r="J1437">
        <f>VLOOKUP($F1437,'(참고)타워 스텟 가치'!$B$2:$L$6,J$2,0)+(VLOOKUP($F1437,'(참고)타워 스텟 가치'!$B$2:$L$6,J$2,0)*$E1437)</f>
        <v>579000.00000000279</v>
      </c>
      <c r="K1437">
        <f>VLOOKUP($F1437,'(참고)타워 스텟 가치'!$B$2:$L$6,K$2,0)+(VLOOKUP($F1437,'(참고)타워 스텟 가치'!$B$2:$L$6,K$2,0)*$E1437)</f>
        <v>7816.5000000000373</v>
      </c>
      <c r="L1437">
        <f>VLOOKUP($F1437,'(참고)타워 스텟 가치'!$B$2:$L$6,L$2,0)+(VLOOKUP($F1437,'(참고)타워 스텟 가치'!$B$2:$L$6,L$2,0)*$E1437)</f>
        <v>130.27500000000063</v>
      </c>
      <c r="M1437">
        <f>VLOOKUP($F1437,'(참고)타워 스텟 가치'!$B$2:$L$6,M$2,0)+(VLOOKUP($F1437,'(참고)타워 스텟 가치'!$B$2:$L$6,M$2,0)*$E1437)</f>
        <v>34.740000000000158</v>
      </c>
      <c r="N1437">
        <f>VLOOKUP($F1437,'(참고)타워 스텟 가치'!$B$2:$L$6,N$2,0)+(VLOOKUP($F1437,'(참고)타워 스텟 가치'!$B$2:$L$6,N$2,0)*$E1437)</f>
        <v>0</v>
      </c>
      <c r="O1437">
        <f>VLOOKUP($F1437,'(참고)타워 스텟 가치'!$B$2:$L$6,O$2,0)+(VLOOKUP($F1437,'(참고)타워 스텟 가치'!$B$2:$L$6,O$2,0)*$E1437)</f>
        <v>0</v>
      </c>
      <c r="P1437">
        <f>VLOOKUP($F1437,'(참고)타워 스텟 가치'!$B$2:$L$6,P$2,0)+(VLOOKUP($F1437,'(참고)타워 스텟 가치'!$B$2:$L$6,P$2,0)*$E1437)</f>
        <v>81.060000000000386</v>
      </c>
      <c r="Q1437">
        <f>SUM('스테이지별 몬스터 스텟'!H1437*'(참고)타워 스텟 가치'!$Q$17,'스테이지별 몬스터 스텟'!I1437*'(참고)타워 스텟 가치'!$R$17,'스테이지별 몬스터 스텟'!J1437*'(참고)타워 스텟 가치'!$S$17,'스테이지별 몬스터 스텟'!K1437*'(참고)타워 스텟 가치'!$T$17,'스테이지별 몬스터 스텟'!L1437*'(참고)타워 스텟 가치'!$U$17,'스테이지별 몬스터 스텟'!M1437*'(참고)타워 스텟 가치'!$V$17,'스테이지별 몬스터 스텟'!N1437*'(참고)타워 스텟 가치'!$W$17,'스테이지별 몬스터 스텟'!O1437*'(참고)타워 스텟 가치'!$X$17,'스테이지별 몬스터 스텟'!P1437*'(참고)타워 스텟 가치'!$Y$17)</f>
        <v>889084.89750000439</v>
      </c>
      <c r="R1437">
        <v>1</v>
      </c>
      <c r="S1437">
        <f>VLOOKUP($F1437,'(참고)타워 스텟 가치'!$B$7:$L$11,S$2,0)+(VLOOKUP($F1437,'(참고)타워 스텟 가치'!$B$7:$L$11,S$2,0)*$E1437)</f>
        <v>651.37500000000307</v>
      </c>
      <c r="T1437">
        <f>VLOOKUP($F1437,'(참고)타워 스텟 가치'!$B$7:$L$11,T$2,0)+(VLOOKUP($F1437,'(참고)타워 스텟 가치'!$B$7:$L$11,T$2,0)*$E1437)</f>
        <v>1172.4750000000056</v>
      </c>
      <c r="U1437">
        <f>VLOOKUP($F1437,'(참고)타워 스텟 가치'!$B$7:$L$11,U$2,0)+(VLOOKUP($F1437,'(참고)타워 스텟 가치'!$B$7:$L$11,U$2,0)*$E1437)</f>
        <v>579000.00000000279</v>
      </c>
      <c r="V1437">
        <f>VLOOKUP($F1437,'(참고)타워 스텟 가치'!$B$7:$L$11,V$2,0)+(VLOOKUP($F1437,'(참고)타워 스텟 가치'!$B$7:$L$11,V$2,0)*$E1437)</f>
        <v>7816.5000000000373</v>
      </c>
      <c r="W1437">
        <f>VLOOKUP($F1437,'(참고)타워 스텟 가치'!$B$7:$L$11,W$2,0)+(VLOOKUP($F1437,'(참고)타워 스텟 가치'!$B$7:$L$11,W$2,0)*$E1437)</f>
        <v>130.27500000000063</v>
      </c>
      <c r="X1437">
        <f>VLOOKUP($F1437,'(참고)타워 스텟 가치'!$B$7:$L$11,X$2,0)+(VLOOKUP($F1437,'(참고)타워 스텟 가치'!$B$7:$L$11,X$2,0)*$E1437)</f>
        <v>34.740000000000158</v>
      </c>
      <c r="Y1437">
        <f>VLOOKUP($F1437,'(참고)타워 스텟 가치'!$B$7:$L$11,Y$2,0)+(VLOOKUP($F1437,'(참고)타워 스텟 가치'!$B$7:$L$11,Y$2,0)*$E1437)</f>
        <v>0</v>
      </c>
      <c r="Z1437">
        <f>VLOOKUP($F1437,'(참고)타워 스텟 가치'!$B$7:$L$11,Z$2,0)+(VLOOKUP($F1437,'(참고)타워 스텟 가치'!$B$7:$L$11,Z$2,0)*$E1437)</f>
        <v>0</v>
      </c>
      <c r="AA1437">
        <f>VLOOKUP($F1437,'(참고)타워 스텟 가치'!$B$7:$L$11,AA$2,0)+(VLOOKUP($F1437,'(참고)타워 스텟 가치'!$B$7:$L$11,AA$2,0)*$E1437)</f>
        <v>81.060000000000386</v>
      </c>
      <c r="AB1437">
        <f>SUM('스테이지별 몬스터 스텟'!S1437*'(참고)타워 스텟 가치'!$Q$17,'스테이지별 몬스터 스텟'!T1437*'(참고)타워 스텟 가치'!$R$17,'스테이지별 몬스터 스텟'!U1437*'(참고)타워 스텟 가치'!$S$17,'스테이지별 몬스터 스텟'!V1437*'(참고)타워 스텟 가치'!$T$17,'스테이지별 몬스터 스텟'!W1437*'(참고)타워 스텟 가치'!$U$17,'스테이지별 몬스터 스텟'!X1437*'(참고)타워 스텟 가치'!$V$17,'스테이지별 몬스터 스텟'!Y1437*'(참고)타워 스텟 가치'!$W$17,'스테이지별 몬스터 스텟'!Z1437*'(참고)타워 스텟 가치'!$X$17,'스테이지별 몬스터 스텟'!AA1437*'(참고)타워 스텟 가치'!$Y$17)</f>
        <v>887651.87250000436</v>
      </c>
      <c r="AC1437">
        <v>2</v>
      </c>
      <c r="AD1437">
        <f>VLOOKUP($F1437,'(참고)타워 스텟 가치'!$B$12:$L$16,AD$2,0)+(VLOOKUP($F1437,'(참고)타워 스텟 가치'!$B$12:$L$16,AD$2,0)*$E1437)</f>
        <v>651.37500000000307</v>
      </c>
      <c r="AE1437">
        <f>VLOOKUP($F1437,'(참고)타워 스텟 가치'!$B$12:$L$16,AE$2,0)+(VLOOKUP($F1437,'(참고)타워 스텟 가치'!$B$12:$L$16,AE$2,0)*$E1437)</f>
        <v>781.65000000000373</v>
      </c>
      <c r="AF1437">
        <f>VLOOKUP($F1437,'(참고)타워 스텟 가치'!$B$12:$L$16,AF$2,0)+(VLOOKUP($F1437,'(참고)타워 스텟 가치'!$B$12:$L$16,AF$2,0)*$E1437)</f>
        <v>579000.00000000279</v>
      </c>
      <c r="AG1437">
        <f>VLOOKUP($F1437,'(참고)타워 스텟 가치'!$B$12:$L$16,AG$2,0)+(VLOOKUP($F1437,'(참고)타워 스텟 가치'!$B$12:$L$16,AG$2,0)*$E1437)</f>
        <v>3908.2500000000186</v>
      </c>
      <c r="AH1437">
        <f>VLOOKUP($F1437,'(참고)타워 스텟 가치'!$B$12:$L$16,AH$2,0)+(VLOOKUP($F1437,'(참고)타워 스텟 가치'!$B$12:$L$16,AH$2,0)*$E1437)</f>
        <v>130.27500000000063</v>
      </c>
      <c r="AI1437">
        <f>VLOOKUP($F1437,'(참고)타워 스텟 가치'!$B$12:$L$16,AI$2,0)+(VLOOKUP($F1437,'(참고)타워 스텟 가치'!$B$12:$L$16,AI$2,0)*$E1437)</f>
        <v>34.740000000000158</v>
      </c>
      <c r="AJ1437">
        <f>VLOOKUP($F1437,'(참고)타워 스텟 가치'!$B$12:$L$16,AJ$2,0)+(VLOOKUP($F1437,'(참고)타워 스텟 가치'!$B$12:$L$16,AJ$2,0)*$E1437)</f>
        <v>0</v>
      </c>
      <c r="AK1437">
        <f>VLOOKUP($F1437,'(참고)타워 스텟 가치'!$B$12:$L$16,AK$2,0)+(VLOOKUP($F1437,'(참고)타워 스텟 가치'!$B$12:$L$16,AK$2,0)*$E1437)</f>
        <v>0</v>
      </c>
      <c r="AL1437">
        <f>VLOOKUP($F1437,'(참고)타워 스텟 가치'!$B$12:$L$16,AL$2,0)+(VLOOKUP($F1437,'(참고)타워 스텟 가치'!$B$12:$L$16,AL$2,0)*$E1437)</f>
        <v>162.12000000000077</v>
      </c>
      <c r="AM1437">
        <f>SUM('스테이지별 몬스터 스텟'!AD1437*'(참고)타워 스텟 가치'!$Q$17,'스테이지별 몬스터 스텟'!AE1437*'(참고)타워 스텟 가치'!$R$17,'스테이지별 몬스터 스텟'!AF1437*'(참고)타워 스텟 가치'!$S$17,'스테이지별 몬스터 스텟'!AG1437*'(참고)타워 스텟 가치'!$T$17,'스테이지별 몬스터 스텟'!AH1437*'(참고)타워 스텟 가치'!$U$17,'스테이지별 몬스터 스텟'!AI1437*'(참고)타워 스텟 가치'!$V$17,'스테이지별 몬스터 스텟'!AJ1437*'(참고)타워 스텟 가치'!$W$17,'스테이지별 몬스터 스텟'!AK1437*'(참고)타워 스텟 가치'!$X$17,'스테이지별 몬스터 스텟'!AL1437*'(참고)타워 스텟 가치'!$Y$17)</f>
        <v>879411.2550000042</v>
      </c>
      <c r="AN1437">
        <v>3</v>
      </c>
    </row>
    <row r="1438" spans="3:40" x14ac:dyDescent="0.3">
      <c r="C1438">
        <v>4</v>
      </c>
      <c r="D1438">
        <f t="shared" si="68"/>
        <v>287</v>
      </c>
      <c r="E1438" s="52">
        <f>VLOOKUP(D1438,'스테이지별 난이도 설정'!B:C,2,0)</f>
        <v>114.80000000000055</v>
      </c>
      <c r="F1438" t="str">
        <f t="shared" si="69"/>
        <v>유니크</v>
      </c>
      <c r="G1438">
        <f t="shared" si="67"/>
        <v>6</v>
      </c>
      <c r="H1438">
        <f>VLOOKUP($F1438,'(참고)타워 스텟 가치'!$B$2:$L$6,H$2,0)+(VLOOKUP($F1438,'(참고)타워 스텟 가치'!$B$2:$L$6,H$2,0)*$E1438)</f>
        <v>2931.1875000000141</v>
      </c>
      <c r="I1438">
        <f>VLOOKUP($F1438,'(참고)타워 스텟 가치'!$B$2:$L$6,I$2,0)+(VLOOKUP($F1438,'(참고)타워 스텟 가치'!$B$2:$L$6,I$2,0)*$E1438)</f>
        <v>586.2375000000028</v>
      </c>
      <c r="J1438">
        <f>VLOOKUP($F1438,'(참고)타워 스텟 가치'!$B$2:$L$6,J$2,0)+(VLOOKUP($F1438,'(참고)타워 스텟 가치'!$B$2:$L$6,J$2,0)*$E1438)</f>
        <v>579000.00000000279</v>
      </c>
      <c r="K1438">
        <f>VLOOKUP($F1438,'(참고)타워 스텟 가치'!$B$2:$L$6,K$2,0)+(VLOOKUP($F1438,'(참고)타워 스텟 가치'!$B$2:$L$6,K$2,0)*$E1438)</f>
        <v>11724.750000000056</v>
      </c>
      <c r="L1438">
        <f>VLOOKUP($F1438,'(참고)타워 스텟 가치'!$B$2:$L$6,L$2,0)+(VLOOKUP($F1438,'(참고)타워 스텟 가치'!$B$2:$L$6,L$2,0)*$E1438)</f>
        <v>195.41250000000093</v>
      </c>
      <c r="M1438">
        <f>VLOOKUP($F1438,'(참고)타워 스텟 가치'!$B$2:$L$6,M$2,0)+(VLOOKUP($F1438,'(참고)타워 스텟 가치'!$B$2:$L$6,M$2,0)*$E1438)</f>
        <v>34.740000000000158</v>
      </c>
      <c r="N1438">
        <f>VLOOKUP($F1438,'(참고)타워 스텟 가치'!$B$2:$L$6,N$2,0)+(VLOOKUP($F1438,'(참고)타워 스텟 가치'!$B$2:$L$6,N$2,0)*$E1438)</f>
        <v>0</v>
      </c>
      <c r="O1438">
        <f>VLOOKUP($F1438,'(참고)타워 스텟 가치'!$B$2:$L$6,O$2,0)+(VLOOKUP($F1438,'(참고)타워 스텟 가치'!$B$2:$L$6,O$2,0)*$E1438)</f>
        <v>0</v>
      </c>
      <c r="P1438">
        <f>VLOOKUP($F1438,'(참고)타워 스텟 가치'!$B$2:$L$6,P$2,0)+(VLOOKUP($F1438,'(참고)타워 스텟 가치'!$B$2:$L$6,P$2,0)*$E1438)</f>
        <v>115.80000000000055</v>
      </c>
      <c r="Q1438">
        <f>SUM('스테이지별 몬스터 스텟'!H1438*'(참고)타워 스텟 가치'!$Q$17,'스테이지별 몬스터 스텟'!I1438*'(참고)타워 스텟 가치'!$R$17,'스테이지별 몬스터 스텟'!J1438*'(참고)타워 스텟 가치'!$S$17,'스테이지별 몬스터 스텟'!K1438*'(참고)타워 스텟 가치'!$T$17,'스테이지별 몬스터 스텟'!L1438*'(참고)타워 스텟 가치'!$U$17,'스테이지별 몬스터 스텟'!M1438*'(참고)타워 스텟 가치'!$V$17,'스테이지별 몬스터 스텟'!N1438*'(참고)타워 스텟 가치'!$W$17,'스테이지별 몬스터 스텟'!O1438*'(참고)타워 스텟 가치'!$X$17,'스테이지별 몬스터 스텟'!P1438*'(참고)타워 스텟 가치'!$Y$17)</f>
        <v>899348.3962500043</v>
      </c>
      <c r="R1438">
        <v>1</v>
      </c>
      <c r="S1438">
        <f>VLOOKUP($F1438,'(참고)타워 스텟 가치'!$B$7:$L$11,S$2,0)+(VLOOKUP($F1438,'(참고)타워 스텟 가치'!$B$7:$L$11,S$2,0)*$E1438)</f>
        <v>977.06250000000466</v>
      </c>
      <c r="T1438">
        <f>VLOOKUP($F1438,'(참고)타워 스텟 가치'!$B$7:$L$11,T$2,0)+(VLOOKUP($F1438,'(참고)타워 스텟 가치'!$B$7:$L$11,T$2,0)*$E1438)</f>
        <v>1758.7125000000083</v>
      </c>
      <c r="U1438">
        <f>VLOOKUP($F1438,'(참고)타워 스텟 가치'!$B$7:$L$11,U$2,0)+(VLOOKUP($F1438,'(참고)타워 스텟 가치'!$B$7:$L$11,U$2,0)*$E1438)</f>
        <v>579000.00000000279</v>
      </c>
      <c r="V1438">
        <f>VLOOKUP($F1438,'(참고)타워 스텟 가치'!$B$7:$L$11,V$2,0)+(VLOOKUP($F1438,'(참고)타워 스텟 가치'!$B$7:$L$11,V$2,0)*$E1438)</f>
        <v>11724.750000000056</v>
      </c>
      <c r="W1438">
        <f>VLOOKUP($F1438,'(참고)타워 스텟 가치'!$B$7:$L$11,W$2,0)+(VLOOKUP($F1438,'(참고)타워 스텟 가치'!$B$7:$L$11,W$2,0)*$E1438)</f>
        <v>195.41250000000093</v>
      </c>
      <c r="X1438">
        <f>VLOOKUP($F1438,'(참고)타워 스텟 가치'!$B$7:$L$11,X$2,0)+(VLOOKUP($F1438,'(참고)타워 스텟 가치'!$B$7:$L$11,X$2,0)*$E1438)</f>
        <v>34.740000000000158</v>
      </c>
      <c r="Y1438">
        <f>VLOOKUP($F1438,'(참고)타워 스텟 가치'!$B$7:$L$11,Y$2,0)+(VLOOKUP($F1438,'(참고)타워 스텟 가치'!$B$7:$L$11,Y$2,0)*$E1438)</f>
        <v>0</v>
      </c>
      <c r="Z1438">
        <f>VLOOKUP($F1438,'(참고)타워 스텟 가치'!$B$7:$L$11,Z$2,0)+(VLOOKUP($F1438,'(참고)타워 스텟 가치'!$B$7:$L$11,Z$2,0)*$E1438)</f>
        <v>0</v>
      </c>
      <c r="AA1438">
        <f>VLOOKUP($F1438,'(참고)타워 스텟 가치'!$B$7:$L$11,AA$2,0)+(VLOOKUP($F1438,'(참고)타워 스텟 가치'!$B$7:$L$11,AA$2,0)*$E1438)</f>
        <v>115.80000000000055</v>
      </c>
      <c r="AB1438">
        <f>SUM('스테이지별 몬스터 스텟'!S1438*'(참고)타워 스텟 가치'!$Q$17,'스테이지별 몬스터 스텟'!T1438*'(참고)타워 스텟 가치'!$R$17,'스테이지별 몬스터 스텟'!U1438*'(참고)타워 스텟 가치'!$S$17,'스테이지별 몬스터 스텟'!V1438*'(참고)타워 스텟 가치'!$T$17,'스테이지별 몬스터 스텟'!W1438*'(참고)타워 스텟 가치'!$U$17,'스테이지별 몬스터 스텟'!X1438*'(참고)타워 스텟 가치'!$V$17,'스테이지별 몬스터 스텟'!Y1438*'(참고)타워 스텟 가치'!$W$17,'스테이지별 몬스터 스텟'!Z1438*'(참고)타워 스텟 가치'!$X$17,'스테이지별 몬스터 스텟'!AA1438*'(참고)타워 스텟 가치'!$Y$17)</f>
        <v>897198.8587500042</v>
      </c>
      <c r="AC1438">
        <v>2</v>
      </c>
      <c r="AD1438">
        <f>VLOOKUP($F1438,'(참고)타워 스텟 가치'!$B$12:$L$16,AD$2,0)+(VLOOKUP($F1438,'(참고)타워 스텟 가치'!$B$12:$L$16,AD$2,0)*$E1438)</f>
        <v>977.06250000000466</v>
      </c>
      <c r="AE1438">
        <f>VLOOKUP($F1438,'(참고)타워 스텟 가치'!$B$12:$L$16,AE$2,0)+(VLOOKUP($F1438,'(참고)타워 스텟 가치'!$B$12:$L$16,AE$2,0)*$E1438)</f>
        <v>1172.4750000000056</v>
      </c>
      <c r="AF1438">
        <f>VLOOKUP($F1438,'(참고)타워 스텟 가치'!$B$12:$L$16,AF$2,0)+(VLOOKUP($F1438,'(참고)타워 스텟 가치'!$B$12:$L$16,AF$2,0)*$E1438)</f>
        <v>579000.00000000279</v>
      </c>
      <c r="AG1438">
        <f>VLOOKUP($F1438,'(참고)타워 스텟 가치'!$B$12:$L$16,AG$2,0)+(VLOOKUP($F1438,'(참고)타워 스텟 가치'!$B$12:$L$16,AG$2,0)*$E1438)</f>
        <v>5862.3750000000282</v>
      </c>
      <c r="AH1438">
        <f>VLOOKUP($F1438,'(참고)타워 스텟 가치'!$B$12:$L$16,AH$2,0)+(VLOOKUP($F1438,'(참고)타워 스텟 가치'!$B$12:$L$16,AH$2,0)*$E1438)</f>
        <v>195.41250000000093</v>
      </c>
      <c r="AI1438">
        <f>VLOOKUP($F1438,'(참고)타워 스텟 가치'!$B$12:$L$16,AI$2,0)+(VLOOKUP($F1438,'(참고)타워 스텟 가치'!$B$12:$L$16,AI$2,0)*$E1438)</f>
        <v>34.740000000000158</v>
      </c>
      <c r="AJ1438">
        <f>VLOOKUP($F1438,'(참고)타워 스텟 가치'!$B$12:$L$16,AJ$2,0)+(VLOOKUP($F1438,'(참고)타워 스텟 가치'!$B$12:$L$16,AJ$2,0)*$E1438)</f>
        <v>0</v>
      </c>
      <c r="AK1438">
        <f>VLOOKUP($F1438,'(참고)타워 스텟 가치'!$B$12:$L$16,AK$2,0)+(VLOOKUP($F1438,'(참고)타워 스텟 가치'!$B$12:$L$16,AK$2,0)*$E1438)</f>
        <v>0</v>
      </c>
      <c r="AL1438">
        <f>VLOOKUP($F1438,'(참고)타워 스텟 가치'!$B$12:$L$16,AL$2,0)+(VLOOKUP($F1438,'(참고)타워 스텟 가치'!$B$12:$L$16,AL$2,0)*$E1438)</f>
        <v>231.6000000000011</v>
      </c>
      <c r="AM1438">
        <f>SUM('스테이지별 몬스터 스텟'!AD1438*'(참고)타워 스텟 가치'!$Q$17,'스테이지별 몬스터 스텟'!AE1438*'(참고)타워 스텟 가치'!$R$17,'스테이지별 몬스터 스텟'!AF1438*'(참고)타워 스텟 가치'!$S$17,'스테이지별 몬스터 스텟'!AG1438*'(참고)타워 스텟 가치'!$T$17,'스테이지별 몬스터 스텟'!AH1438*'(참고)타워 스텟 가치'!$U$17,'스테이지별 몬스터 스텟'!AI1438*'(참고)타워 스텟 가치'!$V$17,'스테이지별 몬스터 스텟'!AJ1438*'(참고)타워 스텟 가치'!$W$17,'스테이지별 몬스터 스텟'!AK1438*'(참고)타워 스텟 가치'!$X$17,'스테이지별 몬스터 스텟'!AL1438*'(참고)타워 스텟 가치'!$Y$17)</f>
        <v>884826.35250000411</v>
      </c>
      <c r="AN1438">
        <v>3</v>
      </c>
    </row>
    <row r="1439" spans="3:40" x14ac:dyDescent="0.3">
      <c r="C1439">
        <v>5</v>
      </c>
      <c r="D1439">
        <f t="shared" si="68"/>
        <v>287</v>
      </c>
      <c r="E1439" s="52">
        <f>VLOOKUP(D1439,'스테이지별 난이도 설정'!B:C,2,0)</f>
        <v>114.80000000000055</v>
      </c>
      <c r="F1439" t="str">
        <f t="shared" si="69"/>
        <v>스페셜</v>
      </c>
      <c r="G1439">
        <f t="shared" si="67"/>
        <v>6</v>
      </c>
      <c r="H1439">
        <f>VLOOKUP($F1439,'(참고)타워 스텟 가치'!$B$2:$L$6,H$2,0)+(VLOOKUP($F1439,'(참고)타워 스텟 가치'!$B$2:$L$6,H$2,0)*$E1439)</f>
        <v>4396.7812500000209</v>
      </c>
      <c r="I1439">
        <f>VLOOKUP($F1439,'(참고)타워 스텟 가치'!$B$2:$L$6,I$2,0)+(VLOOKUP($F1439,'(참고)타워 스텟 가치'!$B$2:$L$6,I$2,0)*$E1439)</f>
        <v>879.35625000000414</v>
      </c>
      <c r="J1439">
        <f>VLOOKUP($F1439,'(참고)타워 스텟 가치'!$B$2:$L$6,J$2,0)+(VLOOKUP($F1439,'(참고)타워 스텟 가치'!$B$2:$L$6,J$2,0)*$E1439)</f>
        <v>579000.00000000279</v>
      </c>
      <c r="K1439">
        <f>VLOOKUP($F1439,'(참고)타워 스텟 가치'!$B$2:$L$6,K$2,0)+(VLOOKUP($F1439,'(참고)타워 스텟 가치'!$B$2:$L$6,K$2,0)*$E1439)</f>
        <v>17587.125000000084</v>
      </c>
      <c r="L1439">
        <f>VLOOKUP($F1439,'(참고)타워 스텟 가치'!$B$2:$L$6,L$2,0)+(VLOOKUP($F1439,'(참고)타워 스텟 가치'!$B$2:$L$6,L$2,0)*$E1439)</f>
        <v>293.1187500000014</v>
      </c>
      <c r="M1439">
        <f>VLOOKUP($F1439,'(참고)타워 스텟 가치'!$B$2:$L$6,M$2,0)+(VLOOKUP($F1439,'(참고)타워 스텟 가치'!$B$2:$L$6,M$2,0)*$E1439)</f>
        <v>34.740000000000158</v>
      </c>
      <c r="N1439">
        <f>VLOOKUP($F1439,'(참고)타워 스텟 가치'!$B$2:$L$6,N$2,0)+(VLOOKUP($F1439,'(참고)타워 스텟 가치'!$B$2:$L$6,N$2,0)*$E1439)</f>
        <v>0</v>
      </c>
      <c r="O1439">
        <f>VLOOKUP($F1439,'(참고)타워 스텟 가치'!$B$2:$L$6,O$2,0)+(VLOOKUP($F1439,'(참고)타워 스텟 가치'!$B$2:$L$6,O$2,0)*$E1439)</f>
        <v>0</v>
      </c>
      <c r="P1439">
        <f>VLOOKUP($F1439,'(참고)타워 스텟 가치'!$B$2:$L$6,P$2,0)+(VLOOKUP($F1439,'(참고)타워 스텟 가치'!$B$2:$L$6,P$2,0)*$E1439)</f>
        <v>115.80000000000055</v>
      </c>
      <c r="Q1439">
        <f>SUM('스테이지별 몬스터 스텟'!H1439*'(참고)타워 스텟 가치'!$Q$17,'스테이지별 몬스터 스텟'!I1439*'(참고)타워 스텟 가치'!$R$17,'스테이지별 몬스터 스텟'!J1439*'(참고)타워 스텟 가치'!$S$17,'스테이지별 몬스터 스텟'!K1439*'(참고)타워 스텟 가치'!$T$17,'스테이지별 몬스터 스텟'!L1439*'(참고)타워 스텟 가치'!$U$17,'스테이지별 몬스터 스텟'!M1439*'(참고)타워 스텟 가치'!$V$17,'스테이지별 몬스터 스텟'!N1439*'(참고)타워 스텟 가치'!$W$17,'스테이지별 몬스터 스텟'!O1439*'(참고)타워 스텟 가치'!$X$17,'스테이지별 몬스터 스텟'!P1439*'(참고)타워 스텟 가치'!$Y$17)</f>
        <v>914639.42437500437</v>
      </c>
      <c r="R1439">
        <v>1</v>
      </c>
      <c r="S1439">
        <f>VLOOKUP($F1439,'(참고)타워 스텟 가치'!$B$7:$L$11,S$2,0)+(VLOOKUP($F1439,'(참고)타워 스텟 가치'!$B$7:$L$11,S$2,0)*$E1439)</f>
        <v>1465.593750000007</v>
      </c>
      <c r="T1439">
        <f>VLOOKUP($F1439,'(참고)타워 스텟 가치'!$B$7:$L$11,T$2,0)+(VLOOKUP($F1439,'(참고)타워 스텟 가치'!$B$7:$L$11,T$2,0)*$E1439)</f>
        <v>2638.0687500000126</v>
      </c>
      <c r="U1439">
        <f>VLOOKUP($F1439,'(참고)타워 스텟 가치'!$B$7:$L$11,U$2,0)+(VLOOKUP($F1439,'(참고)타워 스텟 가치'!$B$7:$L$11,U$2,0)*$E1439)</f>
        <v>579000.00000000279</v>
      </c>
      <c r="V1439">
        <f>VLOOKUP($F1439,'(참고)타워 스텟 가치'!$B$7:$L$11,V$2,0)+(VLOOKUP($F1439,'(참고)타워 스텟 가치'!$B$7:$L$11,V$2,0)*$E1439)</f>
        <v>17587.125000000084</v>
      </c>
      <c r="W1439">
        <f>VLOOKUP($F1439,'(참고)타워 스텟 가치'!$B$7:$L$11,W$2,0)+(VLOOKUP($F1439,'(참고)타워 스텟 가치'!$B$7:$L$11,W$2,0)*$E1439)</f>
        <v>293.1187500000014</v>
      </c>
      <c r="X1439">
        <f>VLOOKUP($F1439,'(참고)타워 스텟 가치'!$B$7:$L$11,X$2,0)+(VLOOKUP($F1439,'(참고)타워 스텟 가치'!$B$7:$L$11,X$2,0)*$E1439)</f>
        <v>34.740000000000158</v>
      </c>
      <c r="Y1439">
        <f>VLOOKUP($F1439,'(참고)타워 스텟 가치'!$B$7:$L$11,Y$2,0)+(VLOOKUP($F1439,'(참고)타워 스텟 가치'!$B$7:$L$11,Y$2,0)*$E1439)</f>
        <v>0</v>
      </c>
      <c r="Z1439">
        <f>VLOOKUP($F1439,'(참고)타워 스텟 가치'!$B$7:$L$11,Z$2,0)+(VLOOKUP($F1439,'(참고)타워 스텟 가치'!$B$7:$L$11,Z$2,0)*$E1439)</f>
        <v>0</v>
      </c>
      <c r="AA1439">
        <f>VLOOKUP($F1439,'(참고)타워 스텟 가치'!$B$7:$L$11,AA$2,0)+(VLOOKUP($F1439,'(참고)타워 스텟 가치'!$B$7:$L$11,AA$2,0)*$E1439)</f>
        <v>115.80000000000055</v>
      </c>
      <c r="AB1439">
        <f>SUM('스테이지별 몬스터 스텟'!S1439*'(참고)타워 스텟 가치'!$Q$17,'스테이지별 몬스터 스텟'!T1439*'(참고)타워 스텟 가치'!$R$17,'스테이지별 몬스터 스텟'!U1439*'(참고)타워 스텟 가치'!$S$17,'스테이지별 몬스터 스텟'!V1439*'(참고)타워 스텟 가치'!$T$17,'스테이지별 몬스터 스텟'!W1439*'(참고)타워 스텟 가치'!$U$17,'스테이지별 몬스터 스텟'!X1439*'(참고)타워 스텟 가치'!$V$17,'스테이지별 몬스터 스텟'!Y1439*'(참고)타워 스텟 가치'!$W$17,'스테이지별 몬스터 스텟'!Z1439*'(참고)타워 스텟 가치'!$X$17,'스테이지별 몬스터 스텟'!AA1439*'(참고)타워 스텟 가치'!$Y$17)</f>
        <v>911415.11812500434</v>
      </c>
      <c r="AC1439">
        <v>2</v>
      </c>
      <c r="AD1439">
        <f>VLOOKUP($F1439,'(참고)타워 스텟 가치'!$B$12:$L$16,AD$2,0)+(VLOOKUP($F1439,'(참고)타워 스텟 가치'!$B$12:$L$16,AD$2,0)*$E1439)</f>
        <v>1465.593750000007</v>
      </c>
      <c r="AE1439">
        <f>VLOOKUP($F1439,'(참고)타워 스텟 가치'!$B$12:$L$16,AE$2,0)+(VLOOKUP($F1439,'(참고)타워 스텟 가치'!$B$12:$L$16,AE$2,0)*$E1439)</f>
        <v>1758.7125000000083</v>
      </c>
      <c r="AF1439">
        <f>VLOOKUP($F1439,'(참고)타워 스텟 가치'!$B$12:$L$16,AF$2,0)+(VLOOKUP($F1439,'(참고)타워 스텟 가치'!$B$12:$L$16,AF$2,0)*$E1439)</f>
        <v>579000.00000000279</v>
      </c>
      <c r="AG1439">
        <f>VLOOKUP($F1439,'(참고)타워 스텟 가치'!$B$12:$L$16,AG$2,0)+(VLOOKUP($F1439,'(참고)타워 스텟 가치'!$B$12:$L$16,AG$2,0)*$E1439)</f>
        <v>8793.5625000000418</v>
      </c>
      <c r="AH1439">
        <f>VLOOKUP($F1439,'(참고)타워 스텟 가치'!$B$12:$L$16,AH$2,0)+(VLOOKUP($F1439,'(참고)타워 스텟 가치'!$B$12:$L$16,AH$2,0)*$E1439)</f>
        <v>293.1187500000014</v>
      </c>
      <c r="AI1439">
        <f>VLOOKUP($F1439,'(참고)타워 스텟 가치'!$B$12:$L$16,AI$2,0)+(VLOOKUP($F1439,'(참고)타워 스텟 가치'!$B$12:$L$16,AI$2,0)*$E1439)</f>
        <v>34.740000000000158</v>
      </c>
      <c r="AJ1439">
        <f>VLOOKUP($F1439,'(참고)타워 스텟 가치'!$B$12:$L$16,AJ$2,0)+(VLOOKUP($F1439,'(참고)타워 스텟 가치'!$B$12:$L$16,AJ$2,0)*$E1439)</f>
        <v>0</v>
      </c>
      <c r="AK1439">
        <f>VLOOKUP($F1439,'(참고)타워 스텟 가치'!$B$12:$L$16,AK$2,0)+(VLOOKUP($F1439,'(참고)타워 스텟 가치'!$B$12:$L$16,AK$2,0)*$E1439)</f>
        <v>0</v>
      </c>
      <c r="AL1439">
        <f>VLOOKUP($F1439,'(참고)타워 스텟 가치'!$B$12:$L$16,AL$2,0)+(VLOOKUP($F1439,'(참고)타워 스텟 가치'!$B$12:$L$16,AL$2,0)*$E1439)</f>
        <v>231.6000000000011</v>
      </c>
      <c r="AM1439">
        <f>SUM('스테이지별 몬스터 스텟'!AD1439*'(참고)타워 스텟 가치'!$Q$17,'스테이지별 몬스터 스텟'!AE1439*'(참고)타워 스텟 가치'!$R$17,'스테이지별 몬스터 스텟'!AF1439*'(참고)타워 스텟 가치'!$S$17,'스테이지별 몬스터 스텟'!AG1439*'(참고)타워 스텟 가치'!$T$17,'스테이지별 몬스터 스텟'!AH1439*'(참고)타워 스텟 가치'!$U$17,'스테이지별 몬스터 스텟'!AI1439*'(참고)타워 스텟 가치'!$V$17,'스테이지별 몬스터 스텟'!AJ1439*'(참고)타워 스텟 가치'!$W$17,'스테이지별 몬스터 스텟'!AK1439*'(참고)타워 스텟 가치'!$X$17,'스테이지별 몬스터 스텟'!AL1439*'(참고)타워 스텟 가치'!$Y$17)</f>
        <v>892740.55875000427</v>
      </c>
      <c r="AN1439">
        <v>3</v>
      </c>
    </row>
    <row r="1440" spans="3:40" x14ac:dyDescent="0.3">
      <c r="C1440">
        <v>1</v>
      </c>
      <c r="D1440">
        <f t="shared" si="68"/>
        <v>288</v>
      </c>
      <c r="E1440" s="52">
        <f>VLOOKUP(D1440,'스테이지별 난이도 설정'!B:C,2,0)</f>
        <v>115.20000000000056</v>
      </c>
      <c r="F1440" t="str">
        <f t="shared" si="69"/>
        <v>일반</v>
      </c>
      <c r="G1440">
        <f t="shared" si="67"/>
        <v>6</v>
      </c>
      <c r="H1440">
        <f>VLOOKUP($F1440,'(참고)타워 스텟 가치'!$B$2:$L$6,H$2,0)+(VLOOKUP($F1440,'(참고)타워 스텟 가치'!$B$2:$L$6,H$2,0)*$E1440)</f>
        <v>871.50000000000421</v>
      </c>
      <c r="I1440">
        <f>VLOOKUP($F1440,'(참고)타워 스텟 가치'!$B$2:$L$6,I$2,0)+(VLOOKUP($F1440,'(참고)타워 스텟 가치'!$B$2:$L$6,I$2,0)*$E1440)</f>
        <v>174.30000000000084</v>
      </c>
      <c r="J1440">
        <f>VLOOKUP($F1440,'(참고)타워 스텟 가치'!$B$2:$L$6,J$2,0)+(VLOOKUP($F1440,'(참고)타워 스텟 가치'!$B$2:$L$6,J$2,0)*$E1440)</f>
        <v>581000.00000000279</v>
      </c>
      <c r="K1440">
        <f>VLOOKUP($F1440,'(참고)타워 스텟 가치'!$B$2:$L$6,K$2,0)+(VLOOKUP($F1440,'(참고)타워 스텟 가치'!$B$2:$L$6,K$2,0)*$E1440)</f>
        <v>3486.0000000000168</v>
      </c>
      <c r="L1440">
        <f>VLOOKUP($F1440,'(참고)타워 스텟 가치'!$B$2:$L$6,L$2,0)+(VLOOKUP($F1440,'(참고)타워 스텟 가치'!$B$2:$L$6,L$2,0)*$E1440)</f>
        <v>58.100000000000279</v>
      </c>
      <c r="M1440">
        <f>VLOOKUP($F1440,'(참고)타워 스텟 가치'!$B$2:$L$6,M$2,0)+(VLOOKUP($F1440,'(참고)타워 스텟 가치'!$B$2:$L$6,M$2,0)*$E1440)</f>
        <v>34.860000000000163</v>
      </c>
      <c r="N1440">
        <f>VLOOKUP($F1440,'(참고)타워 스텟 가치'!$B$2:$L$6,N$2,0)+(VLOOKUP($F1440,'(참고)타워 스텟 가치'!$B$2:$L$6,N$2,0)*$E1440)</f>
        <v>0</v>
      </c>
      <c r="O1440">
        <f>VLOOKUP($F1440,'(참고)타워 스텟 가치'!$B$2:$L$6,O$2,0)+(VLOOKUP($F1440,'(참고)타워 스텟 가치'!$B$2:$L$6,O$2,0)*$E1440)</f>
        <v>0</v>
      </c>
      <c r="P1440">
        <f>VLOOKUP($F1440,'(참고)타워 스텟 가치'!$B$2:$L$6,P$2,0)+(VLOOKUP($F1440,'(참고)타워 스텟 가치'!$B$2:$L$6,P$2,0)*$E1440)</f>
        <v>81.340000000000387</v>
      </c>
      <c r="Q1440">
        <f>SUM('스테이지별 몬스터 스텟'!H1440*'(참고)타워 스텟 가치'!$Q$17,'스테이지별 몬스터 스텟'!I1440*'(참고)타워 스텟 가치'!$R$17,'스테이지별 몬스터 스텟'!J1440*'(참고)타워 스텟 가치'!$S$17,'스테이지별 몬스터 스텟'!K1440*'(참고)타워 스텟 가치'!$T$17,'스테이지별 몬스터 스텟'!L1440*'(참고)타워 스텟 가치'!$U$17,'스테이지별 몬스터 스텟'!M1440*'(참고)타워 스텟 가치'!$V$17,'스테이지별 몬스터 스텟'!N1440*'(참고)타워 스텟 가치'!$W$17,'스테이지별 몬스터 스텟'!O1440*'(참고)타워 스텟 가치'!$X$17,'스테이지별 몬스터 스텟'!P1440*'(참고)타워 스텟 가치'!$Y$17)</f>
        <v>880790.19000000414</v>
      </c>
      <c r="R1440">
        <v>1</v>
      </c>
      <c r="S1440">
        <f>VLOOKUP($F1440,'(참고)타워 스텟 가치'!$B$7:$L$11,S$2,0)+(VLOOKUP($F1440,'(참고)타워 스텟 가치'!$B$7:$L$11,S$2,0)*$E1440)</f>
        <v>290.50000000000136</v>
      </c>
      <c r="T1440">
        <f>VLOOKUP($F1440,'(참고)타워 스텟 가치'!$B$7:$L$11,T$2,0)+(VLOOKUP($F1440,'(참고)타워 스텟 가치'!$B$7:$L$11,T$2,0)*$E1440)</f>
        <v>522.90000000000248</v>
      </c>
      <c r="U1440">
        <f>VLOOKUP($F1440,'(참고)타워 스텟 가치'!$B$7:$L$11,U$2,0)+(VLOOKUP($F1440,'(참고)타워 스텟 가치'!$B$7:$L$11,U$2,0)*$E1440)</f>
        <v>581000.00000000279</v>
      </c>
      <c r="V1440">
        <f>VLOOKUP($F1440,'(참고)타워 스텟 가치'!$B$7:$L$11,V$2,0)+(VLOOKUP($F1440,'(참고)타워 스텟 가치'!$B$7:$L$11,V$2,0)*$E1440)</f>
        <v>3486.0000000000168</v>
      </c>
      <c r="W1440">
        <f>VLOOKUP($F1440,'(참고)타워 스텟 가치'!$B$7:$L$11,W$2,0)+(VLOOKUP($F1440,'(참고)타워 스텟 가치'!$B$7:$L$11,W$2,0)*$E1440)</f>
        <v>58.100000000000279</v>
      </c>
      <c r="X1440">
        <f>VLOOKUP($F1440,'(참고)타워 스텟 가치'!$B$7:$L$11,X$2,0)+(VLOOKUP($F1440,'(참고)타워 스텟 가치'!$B$7:$L$11,X$2,0)*$E1440)</f>
        <v>34.860000000000163</v>
      </c>
      <c r="Y1440">
        <f>VLOOKUP($F1440,'(참고)타워 스텟 가치'!$B$7:$L$11,Y$2,0)+(VLOOKUP($F1440,'(참고)타워 스텟 가치'!$B$7:$L$11,Y$2,0)*$E1440)</f>
        <v>0</v>
      </c>
      <c r="Z1440">
        <f>VLOOKUP($F1440,'(참고)타워 스텟 가치'!$B$7:$L$11,Z$2,0)+(VLOOKUP($F1440,'(참고)타워 스텟 가치'!$B$7:$L$11,Z$2,0)*$E1440)</f>
        <v>0</v>
      </c>
      <c r="AA1440">
        <f>VLOOKUP($F1440,'(참고)타워 스텟 가치'!$B$7:$L$11,AA$2,0)+(VLOOKUP($F1440,'(참고)타워 스텟 가치'!$B$7:$L$11,AA$2,0)*$E1440)</f>
        <v>81.340000000000387</v>
      </c>
      <c r="AB1440">
        <f>SUM('스테이지별 몬스터 스텟'!S1440*'(참고)타워 스텟 가치'!$Q$17,'스테이지별 몬스터 스텟'!T1440*'(참고)타워 스텟 가치'!$R$17,'스테이지별 몬스터 스텟'!U1440*'(참고)타워 스텟 가치'!$S$17,'스테이지별 몬스터 스텟'!V1440*'(참고)타워 스텟 가치'!$T$17,'스테이지별 몬스터 스텟'!W1440*'(참고)타워 스텟 가치'!$U$17,'스테이지별 몬스터 스텟'!X1440*'(참고)타워 스텟 가치'!$V$17,'스테이지별 몬스터 스텟'!Y1440*'(참고)타워 스텟 가치'!$W$17,'스테이지별 몬스터 스텟'!Z1440*'(참고)타워 스텟 가치'!$X$17,'스테이지별 몬스터 스텟'!AA1440*'(참고)타워 스텟 가치'!$Y$17)</f>
        <v>880151.09000000416</v>
      </c>
      <c r="AC1440">
        <v>2</v>
      </c>
      <c r="AD1440">
        <f>VLOOKUP($F1440,'(참고)타워 스텟 가치'!$B$12:$L$16,AD$2,0)+(VLOOKUP($F1440,'(참고)타워 스텟 가치'!$B$12:$L$16,AD$2,0)*$E1440)</f>
        <v>290.50000000000136</v>
      </c>
      <c r="AE1440">
        <f>VLOOKUP($F1440,'(참고)타워 스텟 가치'!$B$12:$L$16,AE$2,0)+(VLOOKUP($F1440,'(참고)타워 스텟 가치'!$B$12:$L$16,AE$2,0)*$E1440)</f>
        <v>348.60000000000167</v>
      </c>
      <c r="AF1440">
        <f>VLOOKUP($F1440,'(참고)타워 스텟 가치'!$B$12:$L$16,AF$2,0)+(VLOOKUP($F1440,'(참고)타워 스텟 가치'!$B$12:$L$16,AF$2,0)*$E1440)</f>
        <v>581000.00000000279</v>
      </c>
      <c r="AG1440">
        <f>VLOOKUP($F1440,'(참고)타워 스텟 가치'!$B$12:$L$16,AG$2,0)+(VLOOKUP($F1440,'(참고)타워 스텟 가치'!$B$12:$L$16,AG$2,0)*$E1440)</f>
        <v>1743.0000000000084</v>
      </c>
      <c r="AH1440">
        <f>VLOOKUP($F1440,'(참고)타워 스텟 가치'!$B$12:$L$16,AH$2,0)+(VLOOKUP($F1440,'(참고)타워 스텟 가치'!$B$12:$L$16,AH$2,0)*$E1440)</f>
        <v>58.100000000000279</v>
      </c>
      <c r="AI1440">
        <f>VLOOKUP($F1440,'(참고)타워 스텟 가치'!$B$12:$L$16,AI$2,0)+(VLOOKUP($F1440,'(참고)타워 스텟 가치'!$B$12:$L$16,AI$2,0)*$E1440)</f>
        <v>34.860000000000163</v>
      </c>
      <c r="AJ1440">
        <f>VLOOKUP($F1440,'(참고)타워 스텟 가치'!$B$12:$L$16,AJ$2,0)+(VLOOKUP($F1440,'(참고)타워 스텟 가치'!$B$12:$L$16,AJ$2,0)*$E1440)</f>
        <v>0</v>
      </c>
      <c r="AK1440">
        <f>VLOOKUP($F1440,'(참고)타워 스텟 가치'!$B$12:$L$16,AK$2,0)+(VLOOKUP($F1440,'(참고)타워 스텟 가치'!$B$12:$L$16,AK$2,0)*$E1440)</f>
        <v>0</v>
      </c>
      <c r="AL1440">
        <f>VLOOKUP($F1440,'(참고)타워 스텟 가치'!$B$12:$L$16,AL$2,0)+(VLOOKUP($F1440,'(참고)타워 스텟 가치'!$B$12:$L$16,AL$2,0)*$E1440)</f>
        <v>162.68000000000077</v>
      </c>
      <c r="AM1440">
        <f>SUM('스테이지별 몬스터 스텟'!AD1440*'(참고)타워 스텟 가치'!$Q$17,'스테이지별 몬스터 스텟'!AE1440*'(참고)타워 스텟 가치'!$R$17,'스테이지별 몬스터 스텟'!AF1440*'(참고)타워 스텟 가치'!$S$17,'스테이지별 몬스터 스텟'!AG1440*'(참고)타워 스텟 가치'!$T$17,'스테이지별 몬스터 스텟'!AH1440*'(참고)타워 스텟 가치'!$U$17,'스테이지별 몬스터 스텟'!AI1440*'(참고)타워 스텟 가치'!$V$17,'스테이지별 몬스터 스텟'!AJ1440*'(참고)타워 스텟 가치'!$W$17,'스테이지별 몬스터 스텟'!AK1440*'(참고)타워 스텟 가치'!$X$17,'스테이지별 몬스터 스텟'!AL1440*'(참고)타워 스텟 가치'!$Y$17)</f>
        <v>876566.32000000414</v>
      </c>
      <c r="AN1440">
        <v>3</v>
      </c>
    </row>
    <row r="1441" spans="3:40" x14ac:dyDescent="0.3">
      <c r="C1441">
        <v>2</v>
      </c>
      <c r="D1441">
        <f t="shared" si="68"/>
        <v>288</v>
      </c>
      <c r="E1441" s="52">
        <f>VLOOKUP(D1441,'스테이지별 난이도 설정'!B:C,2,0)</f>
        <v>115.20000000000056</v>
      </c>
      <c r="F1441" t="str">
        <f t="shared" si="69"/>
        <v>레어</v>
      </c>
      <c r="G1441">
        <f t="shared" si="67"/>
        <v>6</v>
      </c>
      <c r="H1441">
        <f>VLOOKUP($F1441,'(참고)타워 스텟 가치'!$B$2:$L$6,H$2,0)+(VLOOKUP($F1441,'(참고)타워 스텟 가치'!$B$2:$L$6,H$2,0)*$E1441)</f>
        <v>1307.2500000000064</v>
      </c>
      <c r="I1441">
        <f>VLOOKUP($F1441,'(참고)타워 스텟 가치'!$B$2:$L$6,I$2,0)+(VLOOKUP($F1441,'(참고)타워 스텟 가치'!$B$2:$L$6,I$2,0)*$E1441)</f>
        <v>261.45000000000124</v>
      </c>
      <c r="J1441">
        <f>VLOOKUP($F1441,'(참고)타워 스텟 가치'!$B$2:$L$6,J$2,0)+(VLOOKUP($F1441,'(참고)타워 스텟 가치'!$B$2:$L$6,J$2,0)*$E1441)</f>
        <v>581000.00000000279</v>
      </c>
      <c r="K1441">
        <f>VLOOKUP($F1441,'(참고)타워 스텟 가치'!$B$2:$L$6,K$2,0)+(VLOOKUP($F1441,'(참고)타워 스텟 가치'!$B$2:$L$6,K$2,0)*$E1441)</f>
        <v>5229.0000000000255</v>
      </c>
      <c r="L1441">
        <f>VLOOKUP($F1441,'(참고)타워 스텟 가치'!$B$2:$L$6,L$2,0)+(VLOOKUP($F1441,'(참고)타워 스텟 가치'!$B$2:$L$6,L$2,0)*$E1441)</f>
        <v>87.150000000000418</v>
      </c>
      <c r="M1441">
        <f>VLOOKUP($F1441,'(참고)타워 스텟 가치'!$B$2:$L$6,M$2,0)+(VLOOKUP($F1441,'(참고)타워 스텟 가치'!$B$2:$L$6,M$2,0)*$E1441)</f>
        <v>34.860000000000163</v>
      </c>
      <c r="N1441">
        <f>VLOOKUP($F1441,'(참고)타워 스텟 가치'!$B$2:$L$6,N$2,0)+(VLOOKUP($F1441,'(참고)타워 스텟 가치'!$B$2:$L$6,N$2,0)*$E1441)</f>
        <v>0</v>
      </c>
      <c r="O1441">
        <f>VLOOKUP($F1441,'(참고)타워 스텟 가치'!$B$2:$L$6,O$2,0)+(VLOOKUP($F1441,'(참고)타워 스텟 가치'!$B$2:$L$6,O$2,0)*$E1441)</f>
        <v>0</v>
      </c>
      <c r="P1441">
        <f>VLOOKUP($F1441,'(참고)타워 스텟 가치'!$B$2:$L$6,P$2,0)+(VLOOKUP($F1441,'(참고)타워 스텟 가치'!$B$2:$L$6,P$2,0)*$E1441)</f>
        <v>81.340000000000387</v>
      </c>
      <c r="Q1441">
        <f>SUM('스테이지별 몬스터 스텟'!H1441*'(참고)타워 스텟 가치'!$Q$17,'스테이지별 몬스터 스텟'!I1441*'(참고)타워 스텟 가치'!$R$17,'스테이지별 몬스터 스텟'!J1441*'(참고)타워 스텟 가치'!$S$17,'스테이지별 몬스터 스텟'!K1441*'(참고)타워 스텟 가치'!$T$17,'스테이지별 몬스터 스텟'!L1441*'(참고)타워 스텟 가치'!$U$17,'스테이지별 몬스터 스텟'!M1441*'(참고)타워 스텟 가치'!$V$17,'스테이지별 몬스터 스텟'!N1441*'(참고)타워 스텟 가치'!$W$17,'스테이지별 몬스터 스텟'!O1441*'(참고)타워 스텟 가치'!$X$17,'스테이지별 몬스터 스텟'!P1441*'(참고)타워 스텟 가치'!$Y$17)</f>
        <v>885336.51500000432</v>
      </c>
      <c r="R1441">
        <v>1</v>
      </c>
      <c r="S1441">
        <f>VLOOKUP($F1441,'(참고)타워 스텟 가치'!$B$7:$L$11,S$2,0)+(VLOOKUP($F1441,'(참고)타워 스텟 가치'!$B$7:$L$11,S$2,0)*$E1441)</f>
        <v>435.7500000000021</v>
      </c>
      <c r="T1441">
        <f>VLOOKUP($F1441,'(참고)타워 스텟 가치'!$B$7:$L$11,T$2,0)+(VLOOKUP($F1441,'(참고)타워 스텟 가치'!$B$7:$L$11,T$2,0)*$E1441)</f>
        <v>784.35000000000377</v>
      </c>
      <c r="U1441">
        <f>VLOOKUP($F1441,'(참고)타워 스텟 가치'!$B$7:$L$11,U$2,0)+(VLOOKUP($F1441,'(참고)타워 스텟 가치'!$B$7:$L$11,U$2,0)*$E1441)</f>
        <v>581000.00000000279</v>
      </c>
      <c r="V1441">
        <f>VLOOKUP($F1441,'(참고)타워 스텟 가치'!$B$7:$L$11,V$2,0)+(VLOOKUP($F1441,'(참고)타워 스텟 가치'!$B$7:$L$11,V$2,0)*$E1441)</f>
        <v>5229.0000000000255</v>
      </c>
      <c r="W1441">
        <f>VLOOKUP($F1441,'(참고)타워 스텟 가치'!$B$7:$L$11,W$2,0)+(VLOOKUP($F1441,'(참고)타워 스텟 가치'!$B$7:$L$11,W$2,0)*$E1441)</f>
        <v>87.150000000000418</v>
      </c>
      <c r="X1441">
        <f>VLOOKUP($F1441,'(참고)타워 스텟 가치'!$B$7:$L$11,X$2,0)+(VLOOKUP($F1441,'(참고)타워 스텟 가치'!$B$7:$L$11,X$2,0)*$E1441)</f>
        <v>34.860000000000163</v>
      </c>
      <c r="Y1441">
        <f>VLOOKUP($F1441,'(참고)타워 스텟 가치'!$B$7:$L$11,Y$2,0)+(VLOOKUP($F1441,'(참고)타워 스텟 가치'!$B$7:$L$11,Y$2,0)*$E1441)</f>
        <v>0</v>
      </c>
      <c r="Z1441">
        <f>VLOOKUP($F1441,'(참고)타워 스텟 가치'!$B$7:$L$11,Z$2,0)+(VLOOKUP($F1441,'(참고)타워 스텟 가치'!$B$7:$L$11,Z$2,0)*$E1441)</f>
        <v>0</v>
      </c>
      <c r="AA1441">
        <f>VLOOKUP($F1441,'(참고)타워 스텟 가치'!$B$7:$L$11,AA$2,0)+(VLOOKUP($F1441,'(참고)타워 스텟 가치'!$B$7:$L$11,AA$2,0)*$E1441)</f>
        <v>81.340000000000387</v>
      </c>
      <c r="AB1441">
        <f>SUM('스테이지별 몬스터 스텟'!S1441*'(참고)타워 스텟 가치'!$Q$17,'스테이지별 몬스터 스텟'!T1441*'(참고)타워 스텟 가치'!$R$17,'스테이지별 몬스터 스텟'!U1441*'(참고)타워 스텟 가치'!$S$17,'스테이지별 몬스터 스텟'!V1441*'(참고)타워 스텟 가치'!$T$17,'스테이지별 몬스터 스텟'!W1441*'(참고)타워 스텟 가치'!$U$17,'스테이지별 몬스터 스텟'!X1441*'(참고)타워 스텟 가치'!$V$17,'스테이지별 몬스터 스텟'!Y1441*'(참고)타워 스텟 가치'!$W$17,'스테이지별 몬스터 스텟'!Z1441*'(참고)타워 스텟 가치'!$X$17,'스테이지별 몬스터 스텟'!AA1441*'(참고)타워 스텟 가치'!$Y$17)</f>
        <v>884377.8650000043</v>
      </c>
      <c r="AC1441">
        <v>2</v>
      </c>
      <c r="AD1441">
        <f>VLOOKUP($F1441,'(참고)타워 스텟 가치'!$B$12:$L$16,AD$2,0)+(VLOOKUP($F1441,'(참고)타워 스텟 가치'!$B$12:$L$16,AD$2,0)*$E1441)</f>
        <v>435.7500000000021</v>
      </c>
      <c r="AE1441">
        <f>VLOOKUP($F1441,'(참고)타워 스텟 가치'!$B$12:$L$16,AE$2,0)+(VLOOKUP($F1441,'(참고)타워 스텟 가치'!$B$12:$L$16,AE$2,0)*$E1441)</f>
        <v>522.90000000000248</v>
      </c>
      <c r="AF1441">
        <f>VLOOKUP($F1441,'(참고)타워 스텟 가치'!$B$12:$L$16,AF$2,0)+(VLOOKUP($F1441,'(참고)타워 스텟 가치'!$B$12:$L$16,AF$2,0)*$E1441)</f>
        <v>581000.00000000279</v>
      </c>
      <c r="AG1441">
        <f>VLOOKUP($F1441,'(참고)타워 스텟 가치'!$B$12:$L$16,AG$2,0)+(VLOOKUP($F1441,'(참고)타워 스텟 가치'!$B$12:$L$16,AG$2,0)*$E1441)</f>
        <v>2614.5000000000127</v>
      </c>
      <c r="AH1441">
        <f>VLOOKUP($F1441,'(참고)타워 스텟 가치'!$B$12:$L$16,AH$2,0)+(VLOOKUP($F1441,'(참고)타워 스텟 가치'!$B$12:$L$16,AH$2,0)*$E1441)</f>
        <v>87.150000000000418</v>
      </c>
      <c r="AI1441">
        <f>VLOOKUP($F1441,'(참고)타워 스텟 가치'!$B$12:$L$16,AI$2,0)+(VLOOKUP($F1441,'(참고)타워 스텟 가치'!$B$12:$L$16,AI$2,0)*$E1441)</f>
        <v>34.860000000000163</v>
      </c>
      <c r="AJ1441">
        <f>VLOOKUP($F1441,'(참고)타워 스텟 가치'!$B$12:$L$16,AJ$2,0)+(VLOOKUP($F1441,'(참고)타워 스텟 가치'!$B$12:$L$16,AJ$2,0)*$E1441)</f>
        <v>0</v>
      </c>
      <c r="AK1441">
        <f>VLOOKUP($F1441,'(참고)타워 스텟 가치'!$B$12:$L$16,AK$2,0)+(VLOOKUP($F1441,'(참고)타워 스텟 가치'!$B$12:$L$16,AK$2,0)*$E1441)</f>
        <v>0</v>
      </c>
      <c r="AL1441">
        <f>VLOOKUP($F1441,'(참고)타워 스텟 가치'!$B$12:$L$16,AL$2,0)+(VLOOKUP($F1441,'(참고)타워 스텟 가치'!$B$12:$L$16,AL$2,0)*$E1441)</f>
        <v>162.68000000000077</v>
      </c>
      <c r="AM1441">
        <f>SUM('스테이지별 몬스터 스텟'!AD1441*'(참고)타워 스텟 가치'!$Q$17,'스테이지별 몬스터 스텟'!AE1441*'(참고)타워 스텟 가치'!$R$17,'스테이지별 몬스터 스텟'!AF1441*'(참고)타워 스텟 가치'!$S$17,'스테이지별 몬스터 스텟'!AG1441*'(참고)타워 스텟 가치'!$T$17,'스테이지별 몬스터 스텟'!AH1441*'(참고)타워 스텟 가치'!$U$17,'스테이지별 몬스터 스텟'!AI1441*'(참고)타워 스텟 가치'!$V$17,'스테이지별 몬스터 스텟'!AJ1441*'(참고)타워 스텟 가치'!$W$17,'스테이지별 몬스터 스텟'!AK1441*'(참고)타워 스텟 가치'!$X$17,'스테이지별 몬스터 스텟'!AL1441*'(참고)타워 스텟 가치'!$Y$17)</f>
        <v>878919.37000000419</v>
      </c>
      <c r="AN1441">
        <v>3</v>
      </c>
    </row>
    <row r="1442" spans="3:40" x14ac:dyDescent="0.3">
      <c r="C1442">
        <v>3</v>
      </c>
      <c r="D1442">
        <f t="shared" si="68"/>
        <v>288</v>
      </c>
      <c r="E1442" s="52">
        <f>VLOOKUP(D1442,'스테이지별 난이도 설정'!B:C,2,0)</f>
        <v>115.20000000000056</v>
      </c>
      <c r="F1442" t="str">
        <f t="shared" si="69"/>
        <v>에픽</v>
      </c>
      <c r="G1442">
        <f t="shared" si="67"/>
        <v>6</v>
      </c>
      <c r="H1442">
        <f>VLOOKUP($F1442,'(참고)타워 스텟 가치'!$B$2:$L$6,H$2,0)+(VLOOKUP($F1442,'(참고)타워 스텟 가치'!$B$2:$L$6,H$2,0)*$E1442)</f>
        <v>1960.8750000000093</v>
      </c>
      <c r="I1442">
        <f>VLOOKUP($F1442,'(참고)타워 스텟 가치'!$B$2:$L$6,I$2,0)+(VLOOKUP($F1442,'(참고)타워 스텟 가치'!$B$2:$L$6,I$2,0)*$E1442)</f>
        <v>392.17500000000189</v>
      </c>
      <c r="J1442">
        <f>VLOOKUP($F1442,'(참고)타워 스텟 가치'!$B$2:$L$6,J$2,0)+(VLOOKUP($F1442,'(참고)타워 스텟 가치'!$B$2:$L$6,J$2,0)*$E1442)</f>
        <v>581000.00000000279</v>
      </c>
      <c r="K1442">
        <f>VLOOKUP($F1442,'(참고)타워 스텟 가치'!$B$2:$L$6,K$2,0)+(VLOOKUP($F1442,'(참고)타워 스텟 가치'!$B$2:$L$6,K$2,0)*$E1442)</f>
        <v>7843.5000000000373</v>
      </c>
      <c r="L1442">
        <f>VLOOKUP($F1442,'(참고)타워 스텟 가치'!$B$2:$L$6,L$2,0)+(VLOOKUP($F1442,'(참고)타워 스텟 가치'!$B$2:$L$6,L$2,0)*$E1442)</f>
        <v>130.72500000000062</v>
      </c>
      <c r="M1442">
        <f>VLOOKUP($F1442,'(참고)타워 스텟 가치'!$B$2:$L$6,M$2,0)+(VLOOKUP($F1442,'(참고)타워 스텟 가치'!$B$2:$L$6,M$2,0)*$E1442)</f>
        <v>34.860000000000163</v>
      </c>
      <c r="N1442">
        <f>VLOOKUP($F1442,'(참고)타워 스텟 가치'!$B$2:$L$6,N$2,0)+(VLOOKUP($F1442,'(참고)타워 스텟 가치'!$B$2:$L$6,N$2,0)*$E1442)</f>
        <v>0</v>
      </c>
      <c r="O1442">
        <f>VLOOKUP($F1442,'(참고)타워 스텟 가치'!$B$2:$L$6,O$2,0)+(VLOOKUP($F1442,'(참고)타워 스텟 가치'!$B$2:$L$6,O$2,0)*$E1442)</f>
        <v>0</v>
      </c>
      <c r="P1442">
        <f>VLOOKUP($F1442,'(참고)타워 스텟 가치'!$B$2:$L$6,P$2,0)+(VLOOKUP($F1442,'(참고)타워 스텟 가치'!$B$2:$L$6,P$2,0)*$E1442)</f>
        <v>81.340000000000387</v>
      </c>
      <c r="Q1442">
        <f>SUM('스테이지별 몬스터 스텟'!H1442*'(참고)타워 스텟 가치'!$Q$17,'스테이지별 몬스터 스텟'!I1442*'(참고)타워 스텟 가치'!$R$17,'스테이지별 몬스터 스텟'!J1442*'(참고)타워 스텟 가치'!$S$17,'스테이지별 몬스터 스텟'!K1442*'(참고)타워 스텟 가치'!$T$17,'스테이지별 몬스터 스텟'!L1442*'(참고)타워 스텟 가치'!$U$17,'스테이지별 몬스터 스텟'!M1442*'(참고)타워 스텟 가치'!$V$17,'스테이지별 몬스터 스텟'!N1442*'(참고)타워 스텟 가치'!$W$17,'스테이지별 몬스터 스텟'!O1442*'(참고)타워 스텟 가치'!$X$17,'스테이지별 몬스터 스텟'!P1442*'(참고)타워 스텟 가치'!$Y$17)</f>
        <v>892156.00250000437</v>
      </c>
      <c r="R1442">
        <v>1</v>
      </c>
      <c r="S1442">
        <f>VLOOKUP($F1442,'(참고)타워 스텟 가치'!$B$7:$L$11,S$2,0)+(VLOOKUP($F1442,'(참고)타워 스텟 가치'!$B$7:$L$11,S$2,0)*$E1442)</f>
        <v>653.62500000000318</v>
      </c>
      <c r="T1442">
        <f>VLOOKUP($F1442,'(참고)타워 스텟 가치'!$B$7:$L$11,T$2,0)+(VLOOKUP($F1442,'(참고)타워 스텟 가치'!$B$7:$L$11,T$2,0)*$E1442)</f>
        <v>1176.5250000000055</v>
      </c>
      <c r="U1442">
        <f>VLOOKUP($F1442,'(참고)타워 스텟 가치'!$B$7:$L$11,U$2,0)+(VLOOKUP($F1442,'(참고)타워 스텟 가치'!$B$7:$L$11,U$2,0)*$E1442)</f>
        <v>581000.00000000279</v>
      </c>
      <c r="V1442">
        <f>VLOOKUP($F1442,'(참고)타워 스텟 가치'!$B$7:$L$11,V$2,0)+(VLOOKUP($F1442,'(참고)타워 스텟 가치'!$B$7:$L$11,V$2,0)*$E1442)</f>
        <v>7843.5000000000373</v>
      </c>
      <c r="W1442">
        <f>VLOOKUP($F1442,'(참고)타워 스텟 가치'!$B$7:$L$11,W$2,0)+(VLOOKUP($F1442,'(참고)타워 스텟 가치'!$B$7:$L$11,W$2,0)*$E1442)</f>
        <v>130.72500000000062</v>
      </c>
      <c r="X1442">
        <f>VLOOKUP($F1442,'(참고)타워 스텟 가치'!$B$7:$L$11,X$2,0)+(VLOOKUP($F1442,'(참고)타워 스텟 가치'!$B$7:$L$11,X$2,0)*$E1442)</f>
        <v>34.860000000000163</v>
      </c>
      <c r="Y1442">
        <f>VLOOKUP($F1442,'(참고)타워 스텟 가치'!$B$7:$L$11,Y$2,0)+(VLOOKUP($F1442,'(참고)타워 스텟 가치'!$B$7:$L$11,Y$2,0)*$E1442)</f>
        <v>0</v>
      </c>
      <c r="Z1442">
        <f>VLOOKUP($F1442,'(참고)타워 스텟 가치'!$B$7:$L$11,Z$2,0)+(VLOOKUP($F1442,'(참고)타워 스텟 가치'!$B$7:$L$11,Z$2,0)*$E1442)</f>
        <v>0</v>
      </c>
      <c r="AA1442">
        <f>VLOOKUP($F1442,'(참고)타워 스텟 가치'!$B$7:$L$11,AA$2,0)+(VLOOKUP($F1442,'(참고)타워 스텟 가치'!$B$7:$L$11,AA$2,0)*$E1442)</f>
        <v>81.340000000000387</v>
      </c>
      <c r="AB1442">
        <f>SUM('스테이지별 몬스터 스텟'!S1442*'(참고)타워 스텟 가치'!$Q$17,'스테이지별 몬스터 스텟'!T1442*'(참고)타워 스텟 가치'!$R$17,'스테이지별 몬스터 스텟'!U1442*'(참고)타워 스텟 가치'!$S$17,'스테이지별 몬스터 스텟'!V1442*'(참고)타워 스텟 가치'!$T$17,'스테이지별 몬스터 스텟'!W1442*'(참고)타워 스텟 가치'!$U$17,'스테이지별 몬스터 스텟'!X1442*'(참고)타워 스텟 가치'!$V$17,'스테이지별 몬스터 스텟'!Y1442*'(참고)타워 스텟 가치'!$W$17,'스테이지별 몬스터 스텟'!Z1442*'(참고)타워 스텟 가치'!$X$17,'스테이지별 몬스터 스텟'!AA1442*'(참고)타워 스텟 가치'!$Y$17)</f>
        <v>890718.02750000427</v>
      </c>
      <c r="AC1442">
        <v>2</v>
      </c>
      <c r="AD1442">
        <f>VLOOKUP($F1442,'(참고)타워 스텟 가치'!$B$12:$L$16,AD$2,0)+(VLOOKUP($F1442,'(참고)타워 스텟 가치'!$B$12:$L$16,AD$2,0)*$E1442)</f>
        <v>653.62500000000318</v>
      </c>
      <c r="AE1442">
        <f>VLOOKUP($F1442,'(참고)타워 스텟 가치'!$B$12:$L$16,AE$2,0)+(VLOOKUP($F1442,'(참고)타워 스텟 가치'!$B$12:$L$16,AE$2,0)*$E1442)</f>
        <v>784.35000000000377</v>
      </c>
      <c r="AF1442">
        <f>VLOOKUP($F1442,'(참고)타워 스텟 가치'!$B$12:$L$16,AF$2,0)+(VLOOKUP($F1442,'(참고)타워 스텟 가치'!$B$12:$L$16,AF$2,0)*$E1442)</f>
        <v>581000.00000000279</v>
      </c>
      <c r="AG1442">
        <f>VLOOKUP($F1442,'(참고)타워 스텟 가치'!$B$12:$L$16,AG$2,0)+(VLOOKUP($F1442,'(참고)타워 스텟 가치'!$B$12:$L$16,AG$2,0)*$E1442)</f>
        <v>3921.7500000000186</v>
      </c>
      <c r="AH1442">
        <f>VLOOKUP($F1442,'(참고)타워 스텟 가치'!$B$12:$L$16,AH$2,0)+(VLOOKUP($F1442,'(참고)타워 스텟 가치'!$B$12:$L$16,AH$2,0)*$E1442)</f>
        <v>130.72500000000062</v>
      </c>
      <c r="AI1442">
        <f>VLOOKUP($F1442,'(참고)타워 스텟 가치'!$B$12:$L$16,AI$2,0)+(VLOOKUP($F1442,'(참고)타워 스텟 가치'!$B$12:$L$16,AI$2,0)*$E1442)</f>
        <v>34.860000000000163</v>
      </c>
      <c r="AJ1442">
        <f>VLOOKUP($F1442,'(참고)타워 스텟 가치'!$B$12:$L$16,AJ$2,0)+(VLOOKUP($F1442,'(참고)타워 스텟 가치'!$B$12:$L$16,AJ$2,0)*$E1442)</f>
        <v>0</v>
      </c>
      <c r="AK1442">
        <f>VLOOKUP($F1442,'(참고)타워 스텟 가치'!$B$12:$L$16,AK$2,0)+(VLOOKUP($F1442,'(참고)타워 스텟 가치'!$B$12:$L$16,AK$2,0)*$E1442)</f>
        <v>0</v>
      </c>
      <c r="AL1442">
        <f>VLOOKUP($F1442,'(참고)타워 스텟 가치'!$B$12:$L$16,AL$2,0)+(VLOOKUP($F1442,'(참고)타워 스텟 가치'!$B$12:$L$16,AL$2,0)*$E1442)</f>
        <v>162.68000000000077</v>
      </c>
      <c r="AM1442">
        <f>SUM('스테이지별 몬스터 스텟'!AD1442*'(참고)타워 스텟 가치'!$Q$17,'스테이지별 몬스터 스텟'!AE1442*'(참고)타워 스텟 가치'!$R$17,'스테이지별 몬스터 스텟'!AF1442*'(참고)타워 스텟 가치'!$S$17,'스테이지별 몬스터 스텟'!AG1442*'(참고)타워 스텟 가치'!$T$17,'스테이지별 몬스터 스텟'!AH1442*'(참고)타워 스텟 가치'!$U$17,'스테이지별 몬스터 스텟'!AI1442*'(참고)타워 스텟 가치'!$V$17,'스테이지별 몬스터 스텟'!AJ1442*'(참고)타워 스텟 가치'!$W$17,'스테이지별 몬스터 스텟'!AK1442*'(참고)타워 스텟 가치'!$X$17,'스테이지별 몬스터 스텟'!AL1442*'(참고)타워 스텟 가치'!$Y$17)</f>
        <v>882448.94500000414</v>
      </c>
      <c r="AN1442">
        <v>3</v>
      </c>
    </row>
    <row r="1443" spans="3:40" x14ac:dyDescent="0.3">
      <c r="C1443">
        <v>4</v>
      </c>
      <c r="D1443">
        <f t="shared" si="68"/>
        <v>288</v>
      </c>
      <c r="E1443" s="52">
        <f>VLOOKUP(D1443,'스테이지별 난이도 설정'!B:C,2,0)</f>
        <v>115.20000000000056</v>
      </c>
      <c r="F1443" t="str">
        <f t="shared" si="69"/>
        <v>유니크</v>
      </c>
      <c r="G1443">
        <f t="shared" si="67"/>
        <v>6</v>
      </c>
      <c r="H1443">
        <f>VLOOKUP($F1443,'(참고)타워 스텟 가치'!$B$2:$L$6,H$2,0)+(VLOOKUP($F1443,'(참고)타워 스텟 가치'!$B$2:$L$6,H$2,0)*$E1443)</f>
        <v>2941.3125000000141</v>
      </c>
      <c r="I1443">
        <f>VLOOKUP($F1443,'(참고)타워 스텟 가치'!$B$2:$L$6,I$2,0)+(VLOOKUP($F1443,'(참고)타워 스텟 가치'!$B$2:$L$6,I$2,0)*$E1443)</f>
        <v>588.26250000000277</v>
      </c>
      <c r="J1443">
        <f>VLOOKUP($F1443,'(참고)타워 스텟 가치'!$B$2:$L$6,J$2,0)+(VLOOKUP($F1443,'(참고)타워 스텟 가치'!$B$2:$L$6,J$2,0)*$E1443)</f>
        <v>581000.00000000279</v>
      </c>
      <c r="K1443">
        <f>VLOOKUP($F1443,'(참고)타워 스텟 가치'!$B$2:$L$6,K$2,0)+(VLOOKUP($F1443,'(참고)타워 스텟 가치'!$B$2:$L$6,K$2,0)*$E1443)</f>
        <v>11765.250000000056</v>
      </c>
      <c r="L1443">
        <f>VLOOKUP($F1443,'(참고)타워 스텟 가치'!$B$2:$L$6,L$2,0)+(VLOOKUP($F1443,'(참고)타워 스텟 가치'!$B$2:$L$6,L$2,0)*$E1443)</f>
        <v>196.08750000000094</v>
      </c>
      <c r="M1443">
        <f>VLOOKUP($F1443,'(참고)타워 스텟 가치'!$B$2:$L$6,M$2,0)+(VLOOKUP($F1443,'(참고)타워 스텟 가치'!$B$2:$L$6,M$2,0)*$E1443)</f>
        <v>34.860000000000163</v>
      </c>
      <c r="N1443">
        <f>VLOOKUP($F1443,'(참고)타워 스텟 가치'!$B$2:$L$6,N$2,0)+(VLOOKUP($F1443,'(참고)타워 스텟 가치'!$B$2:$L$6,N$2,0)*$E1443)</f>
        <v>0</v>
      </c>
      <c r="O1443">
        <f>VLOOKUP($F1443,'(참고)타워 스텟 가치'!$B$2:$L$6,O$2,0)+(VLOOKUP($F1443,'(참고)타워 스텟 가치'!$B$2:$L$6,O$2,0)*$E1443)</f>
        <v>0</v>
      </c>
      <c r="P1443">
        <f>VLOOKUP($F1443,'(참고)타워 스텟 가치'!$B$2:$L$6,P$2,0)+(VLOOKUP($F1443,'(참고)타워 스텟 가치'!$B$2:$L$6,P$2,0)*$E1443)</f>
        <v>116.20000000000056</v>
      </c>
      <c r="Q1443">
        <f>SUM('스테이지별 몬스터 스텟'!H1443*'(참고)타워 스텟 가치'!$Q$17,'스테이지별 몬스터 스텟'!I1443*'(참고)타워 스텟 가치'!$R$17,'스테이지별 몬스터 스텟'!J1443*'(참고)타워 스텟 가치'!$S$17,'스테이지별 몬스터 스텟'!K1443*'(참고)타워 스텟 가치'!$T$17,'스테이지별 몬스터 스텟'!L1443*'(참고)타워 스텟 가치'!$U$17,'스테이지별 몬스터 스텟'!M1443*'(참고)타워 스텟 가치'!$V$17,'스테이지별 몬스터 스텟'!N1443*'(참고)타워 스텟 가치'!$W$17,'스테이지별 몬스터 스텟'!O1443*'(참고)타워 스텟 가치'!$X$17,'스테이지별 몬스터 스텟'!P1443*'(참고)타워 스텟 가치'!$Y$17)</f>
        <v>902454.95375000441</v>
      </c>
      <c r="R1443">
        <v>1</v>
      </c>
      <c r="S1443">
        <f>VLOOKUP($F1443,'(참고)타워 스텟 가치'!$B$7:$L$11,S$2,0)+(VLOOKUP($F1443,'(참고)타워 스텟 가치'!$B$7:$L$11,S$2,0)*$E1443)</f>
        <v>980.43750000000466</v>
      </c>
      <c r="T1443">
        <f>VLOOKUP($F1443,'(참고)타워 스텟 가치'!$B$7:$L$11,T$2,0)+(VLOOKUP($F1443,'(참고)타워 스텟 가치'!$B$7:$L$11,T$2,0)*$E1443)</f>
        <v>1764.7875000000085</v>
      </c>
      <c r="U1443">
        <f>VLOOKUP($F1443,'(참고)타워 스텟 가치'!$B$7:$L$11,U$2,0)+(VLOOKUP($F1443,'(참고)타워 스텟 가치'!$B$7:$L$11,U$2,0)*$E1443)</f>
        <v>581000.00000000279</v>
      </c>
      <c r="V1443">
        <f>VLOOKUP($F1443,'(참고)타워 스텟 가치'!$B$7:$L$11,V$2,0)+(VLOOKUP($F1443,'(참고)타워 스텟 가치'!$B$7:$L$11,V$2,0)*$E1443)</f>
        <v>11765.250000000056</v>
      </c>
      <c r="W1443">
        <f>VLOOKUP($F1443,'(참고)타워 스텟 가치'!$B$7:$L$11,W$2,0)+(VLOOKUP($F1443,'(참고)타워 스텟 가치'!$B$7:$L$11,W$2,0)*$E1443)</f>
        <v>196.08750000000094</v>
      </c>
      <c r="X1443">
        <f>VLOOKUP($F1443,'(참고)타워 스텟 가치'!$B$7:$L$11,X$2,0)+(VLOOKUP($F1443,'(참고)타워 스텟 가치'!$B$7:$L$11,X$2,0)*$E1443)</f>
        <v>34.860000000000163</v>
      </c>
      <c r="Y1443">
        <f>VLOOKUP($F1443,'(참고)타워 스텟 가치'!$B$7:$L$11,Y$2,0)+(VLOOKUP($F1443,'(참고)타워 스텟 가치'!$B$7:$L$11,Y$2,0)*$E1443)</f>
        <v>0</v>
      </c>
      <c r="Z1443">
        <f>VLOOKUP($F1443,'(참고)타워 스텟 가치'!$B$7:$L$11,Z$2,0)+(VLOOKUP($F1443,'(참고)타워 스텟 가치'!$B$7:$L$11,Z$2,0)*$E1443)</f>
        <v>0</v>
      </c>
      <c r="AA1443">
        <f>VLOOKUP($F1443,'(참고)타워 스텟 가치'!$B$7:$L$11,AA$2,0)+(VLOOKUP($F1443,'(참고)타워 스텟 가치'!$B$7:$L$11,AA$2,0)*$E1443)</f>
        <v>116.20000000000056</v>
      </c>
      <c r="AB1443">
        <f>SUM('스테이지별 몬스터 스텟'!S1443*'(참고)타워 스텟 가치'!$Q$17,'스테이지별 몬스터 스텟'!T1443*'(참고)타워 스텟 가치'!$R$17,'스테이지별 몬스터 스텟'!U1443*'(참고)타워 스텟 가치'!$S$17,'스테이지별 몬스터 스텟'!V1443*'(참고)타워 스텟 가치'!$T$17,'스테이지별 몬스터 스텟'!W1443*'(참고)타워 스텟 가치'!$U$17,'스테이지별 몬스터 스텟'!X1443*'(참고)타워 스텟 가치'!$V$17,'스테이지별 몬스터 스텟'!Y1443*'(참고)타워 스텟 가치'!$W$17,'스테이지별 몬스터 스텟'!Z1443*'(참고)타워 스텟 가치'!$X$17,'스테이지별 몬스터 스텟'!AA1443*'(참고)타워 스텟 가치'!$Y$17)</f>
        <v>900297.99125000439</v>
      </c>
      <c r="AC1443">
        <v>2</v>
      </c>
      <c r="AD1443">
        <f>VLOOKUP($F1443,'(참고)타워 스텟 가치'!$B$12:$L$16,AD$2,0)+(VLOOKUP($F1443,'(참고)타워 스텟 가치'!$B$12:$L$16,AD$2,0)*$E1443)</f>
        <v>980.43750000000466</v>
      </c>
      <c r="AE1443">
        <f>VLOOKUP($F1443,'(참고)타워 스텟 가치'!$B$12:$L$16,AE$2,0)+(VLOOKUP($F1443,'(참고)타워 스텟 가치'!$B$12:$L$16,AE$2,0)*$E1443)</f>
        <v>1176.5250000000055</v>
      </c>
      <c r="AF1443">
        <f>VLOOKUP($F1443,'(참고)타워 스텟 가치'!$B$12:$L$16,AF$2,0)+(VLOOKUP($F1443,'(참고)타워 스텟 가치'!$B$12:$L$16,AF$2,0)*$E1443)</f>
        <v>581000.00000000279</v>
      </c>
      <c r="AG1443">
        <f>VLOOKUP($F1443,'(참고)타워 스텟 가치'!$B$12:$L$16,AG$2,0)+(VLOOKUP($F1443,'(참고)타워 스텟 가치'!$B$12:$L$16,AG$2,0)*$E1443)</f>
        <v>5882.6250000000282</v>
      </c>
      <c r="AH1443">
        <f>VLOOKUP($F1443,'(참고)타워 스텟 가치'!$B$12:$L$16,AH$2,0)+(VLOOKUP($F1443,'(참고)타워 스텟 가치'!$B$12:$L$16,AH$2,0)*$E1443)</f>
        <v>196.08750000000094</v>
      </c>
      <c r="AI1443">
        <f>VLOOKUP($F1443,'(참고)타워 스텟 가치'!$B$12:$L$16,AI$2,0)+(VLOOKUP($F1443,'(참고)타워 스텟 가치'!$B$12:$L$16,AI$2,0)*$E1443)</f>
        <v>34.860000000000163</v>
      </c>
      <c r="AJ1443">
        <f>VLOOKUP($F1443,'(참고)타워 스텟 가치'!$B$12:$L$16,AJ$2,0)+(VLOOKUP($F1443,'(참고)타워 스텟 가치'!$B$12:$L$16,AJ$2,0)*$E1443)</f>
        <v>0</v>
      </c>
      <c r="AK1443">
        <f>VLOOKUP($F1443,'(참고)타워 스텟 가치'!$B$12:$L$16,AK$2,0)+(VLOOKUP($F1443,'(참고)타워 스텟 가치'!$B$12:$L$16,AK$2,0)*$E1443)</f>
        <v>0</v>
      </c>
      <c r="AL1443">
        <f>VLOOKUP($F1443,'(참고)타워 스텟 가치'!$B$12:$L$16,AL$2,0)+(VLOOKUP($F1443,'(참고)타워 스텟 가치'!$B$12:$L$16,AL$2,0)*$E1443)</f>
        <v>232.40000000000111</v>
      </c>
      <c r="AM1443">
        <f>SUM('스테이지별 몬스터 스텟'!AD1443*'(참고)타워 스텟 가치'!$Q$17,'스테이지별 몬스터 스텟'!AE1443*'(참고)타워 스텟 가치'!$R$17,'스테이지별 몬스터 스텟'!AF1443*'(참고)타워 스텟 가치'!$S$17,'스테이지별 몬스터 스텟'!AG1443*'(참고)타워 스텟 가치'!$T$17,'스테이지별 몬스터 스텟'!AH1443*'(참고)타워 스텟 가치'!$U$17,'스테이지별 몬스터 스텟'!AI1443*'(참고)타워 스텟 가치'!$V$17,'스테이지별 몬스터 스텟'!AJ1443*'(참고)타워 스텟 가치'!$W$17,'스테이지별 몬스터 스텟'!AK1443*'(참고)타워 스텟 가치'!$X$17,'스테이지별 몬스터 스텟'!AL1443*'(참고)타워 스텟 가치'!$Y$17)</f>
        <v>887882.74750000425</v>
      </c>
      <c r="AN1443">
        <v>3</v>
      </c>
    </row>
    <row r="1444" spans="3:40" x14ac:dyDescent="0.3">
      <c r="C1444">
        <v>5</v>
      </c>
      <c r="D1444">
        <f t="shared" si="68"/>
        <v>288</v>
      </c>
      <c r="E1444" s="52">
        <f>VLOOKUP(D1444,'스테이지별 난이도 설정'!B:C,2,0)</f>
        <v>115.20000000000056</v>
      </c>
      <c r="F1444" t="str">
        <f t="shared" si="69"/>
        <v>스페셜</v>
      </c>
      <c r="G1444">
        <f t="shared" si="67"/>
        <v>6</v>
      </c>
      <c r="H1444">
        <f>VLOOKUP($F1444,'(참고)타워 스텟 가치'!$B$2:$L$6,H$2,0)+(VLOOKUP($F1444,'(참고)타워 스텟 가치'!$B$2:$L$6,H$2,0)*$E1444)</f>
        <v>4411.9687500000209</v>
      </c>
      <c r="I1444">
        <f>VLOOKUP($F1444,'(참고)타워 스텟 가치'!$B$2:$L$6,I$2,0)+(VLOOKUP($F1444,'(참고)타워 스텟 가치'!$B$2:$L$6,I$2,0)*$E1444)</f>
        <v>882.39375000000427</v>
      </c>
      <c r="J1444">
        <f>VLOOKUP($F1444,'(참고)타워 스텟 가치'!$B$2:$L$6,J$2,0)+(VLOOKUP($F1444,'(참고)타워 스텟 가치'!$B$2:$L$6,J$2,0)*$E1444)</f>
        <v>581000.00000000279</v>
      </c>
      <c r="K1444">
        <f>VLOOKUP($F1444,'(참고)타워 스텟 가치'!$B$2:$L$6,K$2,0)+(VLOOKUP($F1444,'(참고)타워 스텟 가치'!$B$2:$L$6,K$2,0)*$E1444)</f>
        <v>17647.875000000084</v>
      </c>
      <c r="L1444">
        <f>VLOOKUP($F1444,'(참고)타워 스텟 가치'!$B$2:$L$6,L$2,0)+(VLOOKUP($F1444,'(참고)타워 스텟 가치'!$B$2:$L$6,L$2,0)*$E1444)</f>
        <v>294.13125000000139</v>
      </c>
      <c r="M1444">
        <f>VLOOKUP($F1444,'(참고)타워 스텟 가치'!$B$2:$L$6,M$2,0)+(VLOOKUP($F1444,'(참고)타워 스텟 가치'!$B$2:$L$6,M$2,0)*$E1444)</f>
        <v>34.860000000000163</v>
      </c>
      <c r="N1444">
        <f>VLOOKUP($F1444,'(참고)타워 스텟 가치'!$B$2:$L$6,N$2,0)+(VLOOKUP($F1444,'(참고)타워 스텟 가치'!$B$2:$L$6,N$2,0)*$E1444)</f>
        <v>0</v>
      </c>
      <c r="O1444">
        <f>VLOOKUP($F1444,'(참고)타워 스텟 가치'!$B$2:$L$6,O$2,0)+(VLOOKUP($F1444,'(참고)타워 스텟 가치'!$B$2:$L$6,O$2,0)*$E1444)</f>
        <v>0</v>
      </c>
      <c r="P1444">
        <f>VLOOKUP($F1444,'(참고)타워 스텟 가치'!$B$2:$L$6,P$2,0)+(VLOOKUP($F1444,'(참고)타워 스텟 가치'!$B$2:$L$6,P$2,0)*$E1444)</f>
        <v>116.20000000000056</v>
      </c>
      <c r="Q1444">
        <f>SUM('스테이지별 몬스터 스텟'!H1444*'(참고)타워 스텟 가치'!$Q$17,'스테이지별 몬스터 스텟'!I1444*'(참고)타워 스텟 가치'!$R$17,'스테이지별 몬스터 스텟'!J1444*'(참고)타워 스텟 가치'!$S$17,'스테이지별 몬스터 스텟'!K1444*'(참고)타워 스텟 가치'!$T$17,'스테이지별 몬스터 스텟'!L1444*'(참고)타워 스텟 가치'!$U$17,'스테이지별 몬스터 스텟'!M1444*'(참고)타워 스텟 가치'!$V$17,'스테이지별 몬스터 스텟'!N1444*'(참고)타워 스텟 가치'!$W$17,'스테이지별 몬스터 스텟'!O1444*'(참고)타워 스텟 가치'!$X$17,'스테이지별 몬스터 스텟'!P1444*'(참고)타워 스텟 가치'!$Y$17)</f>
        <v>917798.80062500434</v>
      </c>
      <c r="R1444">
        <v>1</v>
      </c>
      <c r="S1444">
        <f>VLOOKUP($F1444,'(참고)타워 스텟 가치'!$B$7:$L$11,S$2,0)+(VLOOKUP($F1444,'(참고)타워 스텟 가치'!$B$7:$L$11,S$2,0)*$E1444)</f>
        <v>1470.656250000007</v>
      </c>
      <c r="T1444">
        <f>VLOOKUP($F1444,'(참고)타워 스텟 가치'!$B$7:$L$11,T$2,0)+(VLOOKUP($F1444,'(참고)타워 스텟 가치'!$B$7:$L$11,T$2,0)*$E1444)</f>
        <v>2647.1812500000128</v>
      </c>
      <c r="U1444">
        <f>VLOOKUP($F1444,'(참고)타워 스텟 가치'!$B$7:$L$11,U$2,0)+(VLOOKUP($F1444,'(참고)타워 스텟 가치'!$B$7:$L$11,U$2,0)*$E1444)</f>
        <v>581000.00000000279</v>
      </c>
      <c r="V1444">
        <f>VLOOKUP($F1444,'(참고)타워 스텟 가치'!$B$7:$L$11,V$2,0)+(VLOOKUP($F1444,'(참고)타워 스텟 가치'!$B$7:$L$11,V$2,0)*$E1444)</f>
        <v>17647.875000000084</v>
      </c>
      <c r="W1444">
        <f>VLOOKUP($F1444,'(참고)타워 스텟 가치'!$B$7:$L$11,W$2,0)+(VLOOKUP($F1444,'(참고)타워 스텟 가치'!$B$7:$L$11,W$2,0)*$E1444)</f>
        <v>294.13125000000139</v>
      </c>
      <c r="X1444">
        <f>VLOOKUP($F1444,'(참고)타워 스텟 가치'!$B$7:$L$11,X$2,0)+(VLOOKUP($F1444,'(참고)타워 스텟 가치'!$B$7:$L$11,X$2,0)*$E1444)</f>
        <v>34.860000000000163</v>
      </c>
      <c r="Y1444">
        <f>VLOOKUP($F1444,'(참고)타워 스텟 가치'!$B$7:$L$11,Y$2,0)+(VLOOKUP($F1444,'(참고)타워 스텟 가치'!$B$7:$L$11,Y$2,0)*$E1444)</f>
        <v>0</v>
      </c>
      <c r="Z1444">
        <f>VLOOKUP($F1444,'(참고)타워 스텟 가치'!$B$7:$L$11,Z$2,0)+(VLOOKUP($F1444,'(참고)타워 스텟 가치'!$B$7:$L$11,Z$2,0)*$E1444)</f>
        <v>0</v>
      </c>
      <c r="AA1444">
        <f>VLOOKUP($F1444,'(참고)타워 스텟 가치'!$B$7:$L$11,AA$2,0)+(VLOOKUP($F1444,'(참고)타워 스텟 가치'!$B$7:$L$11,AA$2,0)*$E1444)</f>
        <v>116.20000000000056</v>
      </c>
      <c r="AB1444">
        <f>SUM('스테이지별 몬스터 스텟'!S1444*'(참고)타워 스텟 가치'!$Q$17,'스테이지별 몬스터 스텟'!T1444*'(참고)타워 스텟 가치'!$R$17,'스테이지별 몬스터 스텟'!U1444*'(참고)타워 스텟 가치'!$S$17,'스테이지별 몬스터 스텟'!V1444*'(참고)타워 스텟 가치'!$T$17,'스테이지별 몬스터 스텟'!W1444*'(참고)타워 스텟 가치'!$U$17,'스테이지별 몬스터 스텟'!X1444*'(참고)타워 스텟 가치'!$V$17,'스테이지별 몬스터 스텟'!Y1444*'(참고)타워 스텟 가치'!$W$17,'스테이지별 몬스터 스텟'!Z1444*'(참고)타워 스텟 가치'!$X$17,'스테이지별 몬스터 스텟'!AA1444*'(참고)타워 스텟 가치'!$Y$17)</f>
        <v>914563.35687500425</v>
      </c>
      <c r="AC1444">
        <v>2</v>
      </c>
      <c r="AD1444">
        <f>VLOOKUP($F1444,'(참고)타워 스텟 가치'!$B$12:$L$16,AD$2,0)+(VLOOKUP($F1444,'(참고)타워 스텟 가치'!$B$12:$L$16,AD$2,0)*$E1444)</f>
        <v>1470.656250000007</v>
      </c>
      <c r="AE1444">
        <f>VLOOKUP($F1444,'(참고)타워 스텟 가치'!$B$12:$L$16,AE$2,0)+(VLOOKUP($F1444,'(참고)타워 스텟 가치'!$B$12:$L$16,AE$2,0)*$E1444)</f>
        <v>1764.7875000000085</v>
      </c>
      <c r="AF1444">
        <f>VLOOKUP($F1444,'(참고)타워 스텟 가치'!$B$12:$L$16,AF$2,0)+(VLOOKUP($F1444,'(참고)타워 스텟 가치'!$B$12:$L$16,AF$2,0)*$E1444)</f>
        <v>581000.00000000279</v>
      </c>
      <c r="AG1444">
        <f>VLOOKUP($F1444,'(참고)타워 스텟 가치'!$B$12:$L$16,AG$2,0)+(VLOOKUP($F1444,'(참고)타워 스텟 가치'!$B$12:$L$16,AG$2,0)*$E1444)</f>
        <v>8823.9375000000418</v>
      </c>
      <c r="AH1444">
        <f>VLOOKUP($F1444,'(참고)타워 스텟 가치'!$B$12:$L$16,AH$2,0)+(VLOOKUP($F1444,'(참고)타워 스텟 가치'!$B$12:$L$16,AH$2,0)*$E1444)</f>
        <v>294.13125000000139</v>
      </c>
      <c r="AI1444">
        <f>VLOOKUP($F1444,'(참고)타워 스텟 가치'!$B$12:$L$16,AI$2,0)+(VLOOKUP($F1444,'(참고)타워 스텟 가치'!$B$12:$L$16,AI$2,0)*$E1444)</f>
        <v>34.860000000000163</v>
      </c>
      <c r="AJ1444">
        <f>VLOOKUP($F1444,'(참고)타워 스텟 가치'!$B$12:$L$16,AJ$2,0)+(VLOOKUP($F1444,'(참고)타워 스텟 가치'!$B$12:$L$16,AJ$2,0)*$E1444)</f>
        <v>0</v>
      </c>
      <c r="AK1444">
        <f>VLOOKUP($F1444,'(참고)타워 스텟 가치'!$B$12:$L$16,AK$2,0)+(VLOOKUP($F1444,'(참고)타워 스텟 가치'!$B$12:$L$16,AK$2,0)*$E1444)</f>
        <v>0</v>
      </c>
      <c r="AL1444">
        <f>VLOOKUP($F1444,'(참고)타워 스텟 가치'!$B$12:$L$16,AL$2,0)+(VLOOKUP($F1444,'(참고)타워 스텟 가치'!$B$12:$L$16,AL$2,0)*$E1444)</f>
        <v>232.40000000000111</v>
      </c>
      <c r="AM1444">
        <f>SUM('스테이지별 몬스터 스텟'!AD1444*'(참고)타워 스텟 가치'!$Q$17,'스테이지별 몬스터 스텟'!AE1444*'(참고)타워 스텟 가치'!$R$17,'스테이지별 몬스터 스텟'!AF1444*'(참고)타워 스텟 가치'!$S$17,'스테이지별 몬스터 스텟'!AG1444*'(참고)타워 스텟 가치'!$T$17,'스테이지별 몬스터 스텟'!AH1444*'(참고)타워 스텟 가치'!$U$17,'스테이지별 몬스터 스텟'!AI1444*'(참고)타워 스텟 가치'!$V$17,'스테이지별 몬스터 스텟'!AJ1444*'(참고)타워 스텟 가치'!$W$17,'스테이지별 몬스터 스텟'!AK1444*'(참고)타워 스텟 가치'!$X$17,'스테이지별 몬스터 스텟'!AL1444*'(참고)타워 스텟 가치'!$Y$17)</f>
        <v>895824.29125000432</v>
      </c>
      <c r="AN1444">
        <v>3</v>
      </c>
    </row>
    <row r="1445" spans="3:40" x14ac:dyDescent="0.3">
      <c r="C1445">
        <v>1</v>
      </c>
      <c r="D1445">
        <f t="shared" si="68"/>
        <v>289</v>
      </c>
      <c r="E1445" s="52">
        <f>VLOOKUP(D1445,'스테이지별 난이도 설정'!B:C,2,0)</f>
        <v>115.60000000000056</v>
      </c>
      <c r="F1445" t="str">
        <f t="shared" si="69"/>
        <v>일반</v>
      </c>
      <c r="G1445">
        <f t="shared" si="67"/>
        <v>6</v>
      </c>
      <c r="H1445">
        <f>VLOOKUP($F1445,'(참고)타워 스텟 가치'!$B$2:$L$6,H$2,0)+(VLOOKUP($F1445,'(참고)타워 스텟 가치'!$B$2:$L$6,H$2,0)*$E1445)</f>
        <v>874.50000000000421</v>
      </c>
      <c r="I1445">
        <f>VLOOKUP($F1445,'(참고)타워 스텟 가치'!$B$2:$L$6,I$2,0)+(VLOOKUP($F1445,'(참고)타워 스텟 가치'!$B$2:$L$6,I$2,0)*$E1445)</f>
        <v>174.90000000000083</v>
      </c>
      <c r="J1445">
        <f>VLOOKUP($F1445,'(참고)타워 스텟 가치'!$B$2:$L$6,J$2,0)+(VLOOKUP($F1445,'(참고)타워 스텟 가치'!$B$2:$L$6,J$2,0)*$E1445)</f>
        <v>583000.00000000279</v>
      </c>
      <c r="K1445">
        <f>VLOOKUP($F1445,'(참고)타워 스텟 가치'!$B$2:$L$6,K$2,0)+(VLOOKUP($F1445,'(참고)타워 스텟 가치'!$B$2:$L$6,K$2,0)*$E1445)</f>
        <v>3498.0000000000168</v>
      </c>
      <c r="L1445">
        <f>VLOOKUP($F1445,'(참고)타워 스텟 가치'!$B$2:$L$6,L$2,0)+(VLOOKUP($F1445,'(참고)타워 스텟 가치'!$B$2:$L$6,L$2,0)*$E1445)</f>
        <v>58.300000000000281</v>
      </c>
      <c r="M1445">
        <f>VLOOKUP($F1445,'(참고)타워 스텟 가치'!$B$2:$L$6,M$2,0)+(VLOOKUP($F1445,'(참고)타워 스텟 가치'!$B$2:$L$6,M$2,0)*$E1445)</f>
        <v>34.980000000000167</v>
      </c>
      <c r="N1445">
        <f>VLOOKUP($F1445,'(참고)타워 스텟 가치'!$B$2:$L$6,N$2,0)+(VLOOKUP($F1445,'(참고)타워 스텟 가치'!$B$2:$L$6,N$2,0)*$E1445)</f>
        <v>0</v>
      </c>
      <c r="O1445">
        <f>VLOOKUP($F1445,'(참고)타워 스텟 가치'!$B$2:$L$6,O$2,0)+(VLOOKUP($F1445,'(참고)타워 스텟 가치'!$B$2:$L$6,O$2,0)*$E1445)</f>
        <v>0</v>
      </c>
      <c r="P1445">
        <f>VLOOKUP($F1445,'(참고)타워 스텟 가치'!$B$2:$L$6,P$2,0)+(VLOOKUP($F1445,'(참고)타워 스텟 가치'!$B$2:$L$6,P$2,0)*$E1445)</f>
        <v>81.620000000000388</v>
      </c>
      <c r="Q1445">
        <f>SUM('스테이지별 몬스터 스텟'!H1445*'(참고)타워 스텟 가치'!$Q$17,'스테이지별 몬스터 스텟'!I1445*'(참고)타워 스텟 가치'!$R$17,'스테이지별 몬스터 스텟'!J1445*'(참고)타워 스텟 가치'!$S$17,'스테이지별 몬스터 스텟'!K1445*'(참고)타워 스텟 가치'!$T$17,'스테이지별 몬스터 스텟'!L1445*'(참고)타워 스텟 가치'!$U$17,'스테이지별 몬스터 스텟'!M1445*'(참고)타워 스텟 가치'!$V$17,'스테이지별 몬스터 스텟'!N1445*'(참고)타워 스텟 가치'!$W$17,'스테이지별 몬스터 스텟'!O1445*'(참고)타워 스텟 가치'!$X$17,'스테이지별 몬스터 스텟'!P1445*'(참고)타워 스텟 가치'!$Y$17)</f>
        <v>883822.17000000412</v>
      </c>
      <c r="R1445">
        <v>1</v>
      </c>
      <c r="S1445">
        <f>VLOOKUP($F1445,'(참고)타워 스텟 가치'!$B$7:$L$11,S$2,0)+(VLOOKUP($F1445,'(참고)타워 스텟 가치'!$B$7:$L$11,S$2,0)*$E1445)</f>
        <v>291.50000000000142</v>
      </c>
      <c r="T1445">
        <f>VLOOKUP($F1445,'(참고)타워 스텟 가치'!$B$7:$L$11,T$2,0)+(VLOOKUP($F1445,'(참고)타워 스텟 가치'!$B$7:$L$11,T$2,0)*$E1445)</f>
        <v>524.70000000000255</v>
      </c>
      <c r="U1445">
        <f>VLOOKUP($F1445,'(참고)타워 스텟 가치'!$B$7:$L$11,U$2,0)+(VLOOKUP($F1445,'(참고)타워 스텟 가치'!$B$7:$L$11,U$2,0)*$E1445)</f>
        <v>583000.00000000279</v>
      </c>
      <c r="V1445">
        <f>VLOOKUP($F1445,'(참고)타워 스텟 가치'!$B$7:$L$11,V$2,0)+(VLOOKUP($F1445,'(참고)타워 스텟 가치'!$B$7:$L$11,V$2,0)*$E1445)</f>
        <v>3498.0000000000168</v>
      </c>
      <c r="W1445">
        <f>VLOOKUP($F1445,'(참고)타워 스텟 가치'!$B$7:$L$11,W$2,0)+(VLOOKUP($F1445,'(참고)타워 스텟 가치'!$B$7:$L$11,W$2,0)*$E1445)</f>
        <v>58.300000000000281</v>
      </c>
      <c r="X1445">
        <f>VLOOKUP($F1445,'(참고)타워 스텟 가치'!$B$7:$L$11,X$2,0)+(VLOOKUP($F1445,'(참고)타워 스텟 가치'!$B$7:$L$11,X$2,0)*$E1445)</f>
        <v>34.980000000000167</v>
      </c>
      <c r="Y1445">
        <f>VLOOKUP($F1445,'(참고)타워 스텟 가치'!$B$7:$L$11,Y$2,0)+(VLOOKUP($F1445,'(참고)타워 스텟 가치'!$B$7:$L$11,Y$2,0)*$E1445)</f>
        <v>0</v>
      </c>
      <c r="Z1445">
        <f>VLOOKUP($F1445,'(참고)타워 스텟 가치'!$B$7:$L$11,Z$2,0)+(VLOOKUP($F1445,'(참고)타워 스텟 가치'!$B$7:$L$11,Z$2,0)*$E1445)</f>
        <v>0</v>
      </c>
      <c r="AA1445">
        <f>VLOOKUP($F1445,'(참고)타워 스텟 가치'!$B$7:$L$11,AA$2,0)+(VLOOKUP($F1445,'(참고)타워 스텟 가치'!$B$7:$L$11,AA$2,0)*$E1445)</f>
        <v>81.620000000000388</v>
      </c>
      <c r="AB1445">
        <f>SUM('스테이지별 몬스터 스텟'!S1445*'(참고)타워 스텟 가치'!$Q$17,'스테이지별 몬스터 스텟'!T1445*'(참고)타워 스텟 가치'!$R$17,'스테이지별 몬스터 스텟'!U1445*'(참고)타워 스텟 가치'!$S$17,'스테이지별 몬스터 스텟'!V1445*'(참고)타워 스텟 가치'!$T$17,'스테이지별 몬스터 스텟'!W1445*'(참고)타워 스텟 가치'!$U$17,'스테이지별 몬스터 스텟'!X1445*'(참고)타워 스텟 가치'!$V$17,'스테이지별 몬스터 스텟'!Y1445*'(참고)타워 스텟 가치'!$W$17,'스테이지별 몬스터 스텟'!Z1445*'(참고)타워 스텟 가치'!$X$17,'스테이지별 몬스터 스텟'!AA1445*'(참고)타워 스텟 가치'!$Y$17)</f>
        <v>883180.87000000419</v>
      </c>
      <c r="AC1445">
        <v>2</v>
      </c>
      <c r="AD1445">
        <f>VLOOKUP($F1445,'(참고)타워 스텟 가치'!$B$12:$L$16,AD$2,0)+(VLOOKUP($F1445,'(참고)타워 스텟 가치'!$B$12:$L$16,AD$2,0)*$E1445)</f>
        <v>291.50000000000142</v>
      </c>
      <c r="AE1445">
        <f>VLOOKUP($F1445,'(참고)타워 스텟 가치'!$B$12:$L$16,AE$2,0)+(VLOOKUP($F1445,'(참고)타워 스텟 가치'!$B$12:$L$16,AE$2,0)*$E1445)</f>
        <v>349.80000000000166</v>
      </c>
      <c r="AF1445">
        <f>VLOOKUP($F1445,'(참고)타워 스텟 가치'!$B$12:$L$16,AF$2,0)+(VLOOKUP($F1445,'(참고)타워 스텟 가치'!$B$12:$L$16,AF$2,0)*$E1445)</f>
        <v>583000.00000000279</v>
      </c>
      <c r="AG1445">
        <f>VLOOKUP($F1445,'(참고)타워 스텟 가치'!$B$12:$L$16,AG$2,0)+(VLOOKUP($F1445,'(참고)타워 스텟 가치'!$B$12:$L$16,AG$2,0)*$E1445)</f>
        <v>1749.0000000000084</v>
      </c>
      <c r="AH1445">
        <f>VLOOKUP($F1445,'(참고)타워 스텟 가치'!$B$12:$L$16,AH$2,0)+(VLOOKUP($F1445,'(참고)타워 스텟 가치'!$B$12:$L$16,AH$2,0)*$E1445)</f>
        <v>58.300000000000281</v>
      </c>
      <c r="AI1445">
        <f>VLOOKUP($F1445,'(참고)타워 스텟 가치'!$B$12:$L$16,AI$2,0)+(VLOOKUP($F1445,'(참고)타워 스텟 가치'!$B$12:$L$16,AI$2,0)*$E1445)</f>
        <v>34.980000000000167</v>
      </c>
      <c r="AJ1445">
        <f>VLOOKUP($F1445,'(참고)타워 스텟 가치'!$B$12:$L$16,AJ$2,0)+(VLOOKUP($F1445,'(참고)타워 스텟 가치'!$B$12:$L$16,AJ$2,0)*$E1445)</f>
        <v>0</v>
      </c>
      <c r="AK1445">
        <f>VLOOKUP($F1445,'(참고)타워 스텟 가치'!$B$12:$L$16,AK$2,0)+(VLOOKUP($F1445,'(참고)타워 스텟 가치'!$B$12:$L$16,AK$2,0)*$E1445)</f>
        <v>0</v>
      </c>
      <c r="AL1445">
        <f>VLOOKUP($F1445,'(참고)타워 스텟 가치'!$B$12:$L$16,AL$2,0)+(VLOOKUP($F1445,'(참고)타워 스텟 가치'!$B$12:$L$16,AL$2,0)*$E1445)</f>
        <v>163.24000000000078</v>
      </c>
      <c r="AM1445">
        <f>SUM('스테이지별 몬스터 스텟'!AD1445*'(참고)타워 스텟 가치'!$Q$17,'스테이지별 몬스터 스텟'!AE1445*'(참고)타워 스텟 가치'!$R$17,'스테이지별 몬스터 스텟'!AF1445*'(참고)타워 스텟 가치'!$S$17,'스테이지별 몬스터 스텟'!AG1445*'(참고)타워 스텟 가치'!$T$17,'스테이지별 몬스터 스텟'!AH1445*'(참고)타워 스텟 가치'!$U$17,'스테이지별 몬스터 스텟'!AI1445*'(참고)타워 스텟 가치'!$V$17,'스테이지별 몬스터 스텟'!AJ1445*'(참고)타워 스텟 가치'!$W$17,'스테이지별 몬스터 스텟'!AK1445*'(참고)타워 스텟 가치'!$X$17,'스테이지별 몬스터 스텟'!AL1445*'(참고)타워 스텟 가치'!$Y$17)</f>
        <v>879583.76000000408</v>
      </c>
      <c r="AN1445">
        <v>3</v>
      </c>
    </row>
    <row r="1446" spans="3:40" x14ac:dyDescent="0.3">
      <c r="C1446">
        <v>2</v>
      </c>
      <c r="D1446">
        <f t="shared" si="68"/>
        <v>289</v>
      </c>
      <c r="E1446" s="52">
        <f>VLOOKUP(D1446,'스테이지별 난이도 설정'!B:C,2,0)</f>
        <v>115.60000000000056</v>
      </c>
      <c r="F1446" t="str">
        <f t="shared" si="69"/>
        <v>레어</v>
      </c>
      <c r="G1446">
        <f t="shared" si="67"/>
        <v>6</v>
      </c>
      <c r="H1446">
        <f>VLOOKUP($F1446,'(참고)타워 스텟 가치'!$B$2:$L$6,H$2,0)+(VLOOKUP($F1446,'(참고)타워 스텟 가치'!$B$2:$L$6,H$2,0)*$E1446)</f>
        <v>1311.7500000000064</v>
      </c>
      <c r="I1446">
        <f>VLOOKUP($F1446,'(참고)타워 스텟 가치'!$B$2:$L$6,I$2,0)+(VLOOKUP($F1446,'(참고)타워 스텟 가치'!$B$2:$L$6,I$2,0)*$E1446)</f>
        <v>262.35000000000127</v>
      </c>
      <c r="J1446">
        <f>VLOOKUP($F1446,'(참고)타워 스텟 가치'!$B$2:$L$6,J$2,0)+(VLOOKUP($F1446,'(참고)타워 스텟 가치'!$B$2:$L$6,J$2,0)*$E1446)</f>
        <v>583000.00000000279</v>
      </c>
      <c r="K1446">
        <f>VLOOKUP($F1446,'(참고)타워 스텟 가치'!$B$2:$L$6,K$2,0)+(VLOOKUP($F1446,'(참고)타워 스텟 가치'!$B$2:$L$6,K$2,0)*$E1446)</f>
        <v>5247.0000000000255</v>
      </c>
      <c r="L1446">
        <f>VLOOKUP($F1446,'(참고)타워 스텟 가치'!$B$2:$L$6,L$2,0)+(VLOOKUP($F1446,'(참고)타워 스텟 가치'!$B$2:$L$6,L$2,0)*$E1446)</f>
        <v>87.450000000000415</v>
      </c>
      <c r="M1446">
        <f>VLOOKUP($F1446,'(참고)타워 스텟 가치'!$B$2:$L$6,M$2,0)+(VLOOKUP($F1446,'(참고)타워 스텟 가치'!$B$2:$L$6,M$2,0)*$E1446)</f>
        <v>34.980000000000167</v>
      </c>
      <c r="N1446">
        <f>VLOOKUP($F1446,'(참고)타워 스텟 가치'!$B$2:$L$6,N$2,0)+(VLOOKUP($F1446,'(참고)타워 스텟 가치'!$B$2:$L$6,N$2,0)*$E1446)</f>
        <v>0</v>
      </c>
      <c r="O1446">
        <f>VLOOKUP($F1446,'(참고)타워 스텟 가치'!$B$2:$L$6,O$2,0)+(VLOOKUP($F1446,'(참고)타워 스텟 가치'!$B$2:$L$6,O$2,0)*$E1446)</f>
        <v>0</v>
      </c>
      <c r="P1446">
        <f>VLOOKUP($F1446,'(참고)타워 스텟 가치'!$B$2:$L$6,P$2,0)+(VLOOKUP($F1446,'(참고)타워 스텟 가치'!$B$2:$L$6,P$2,0)*$E1446)</f>
        <v>81.620000000000388</v>
      </c>
      <c r="Q1446">
        <f>SUM('스테이지별 몬스터 스텟'!H1446*'(참고)타워 스텟 가치'!$Q$17,'스테이지별 몬스터 스텟'!I1446*'(참고)타워 스텟 가치'!$R$17,'스테이지별 몬스터 스텟'!J1446*'(참고)타워 스텟 가치'!$S$17,'스테이지별 몬스터 스텟'!K1446*'(참고)타워 스텟 가치'!$T$17,'스테이지별 몬스터 스텟'!L1446*'(참고)타워 스텟 가치'!$U$17,'스테이지별 몬스터 스텟'!M1446*'(참고)타워 스텟 가치'!$V$17,'스테이지별 몬스터 스텟'!N1446*'(참고)타워 스텟 가치'!$W$17,'스테이지별 몬스터 스텟'!O1446*'(참고)타워 스텟 가치'!$X$17,'스테이지별 몬스터 스텟'!P1446*'(참고)타워 스텟 가치'!$Y$17)</f>
        <v>888384.14500000421</v>
      </c>
      <c r="R1446">
        <v>1</v>
      </c>
      <c r="S1446">
        <f>VLOOKUP($F1446,'(참고)타워 스텟 가치'!$B$7:$L$11,S$2,0)+(VLOOKUP($F1446,'(참고)타워 스텟 가치'!$B$7:$L$11,S$2,0)*$E1446)</f>
        <v>437.2500000000021</v>
      </c>
      <c r="T1446">
        <f>VLOOKUP($F1446,'(참고)타워 스텟 가치'!$B$7:$L$11,T$2,0)+(VLOOKUP($F1446,'(참고)타워 스텟 가치'!$B$7:$L$11,T$2,0)*$E1446)</f>
        <v>787.05000000000382</v>
      </c>
      <c r="U1446">
        <f>VLOOKUP($F1446,'(참고)타워 스텟 가치'!$B$7:$L$11,U$2,0)+(VLOOKUP($F1446,'(참고)타워 스텟 가치'!$B$7:$L$11,U$2,0)*$E1446)</f>
        <v>583000.00000000279</v>
      </c>
      <c r="V1446">
        <f>VLOOKUP($F1446,'(참고)타워 스텟 가치'!$B$7:$L$11,V$2,0)+(VLOOKUP($F1446,'(참고)타워 스텟 가치'!$B$7:$L$11,V$2,0)*$E1446)</f>
        <v>5247.0000000000255</v>
      </c>
      <c r="W1446">
        <f>VLOOKUP($F1446,'(참고)타워 스텟 가치'!$B$7:$L$11,W$2,0)+(VLOOKUP($F1446,'(참고)타워 스텟 가치'!$B$7:$L$11,W$2,0)*$E1446)</f>
        <v>87.450000000000415</v>
      </c>
      <c r="X1446">
        <f>VLOOKUP($F1446,'(참고)타워 스텟 가치'!$B$7:$L$11,X$2,0)+(VLOOKUP($F1446,'(참고)타워 스텟 가치'!$B$7:$L$11,X$2,0)*$E1446)</f>
        <v>34.980000000000167</v>
      </c>
      <c r="Y1446">
        <f>VLOOKUP($F1446,'(참고)타워 스텟 가치'!$B$7:$L$11,Y$2,0)+(VLOOKUP($F1446,'(참고)타워 스텟 가치'!$B$7:$L$11,Y$2,0)*$E1446)</f>
        <v>0</v>
      </c>
      <c r="Z1446">
        <f>VLOOKUP($F1446,'(참고)타워 스텟 가치'!$B$7:$L$11,Z$2,0)+(VLOOKUP($F1446,'(참고)타워 스텟 가치'!$B$7:$L$11,Z$2,0)*$E1446)</f>
        <v>0</v>
      </c>
      <c r="AA1446">
        <f>VLOOKUP($F1446,'(참고)타워 스텟 가치'!$B$7:$L$11,AA$2,0)+(VLOOKUP($F1446,'(참고)타워 스텟 가치'!$B$7:$L$11,AA$2,0)*$E1446)</f>
        <v>81.620000000000388</v>
      </c>
      <c r="AB1446">
        <f>SUM('스테이지별 몬스터 스텟'!S1446*'(참고)타워 스텟 가치'!$Q$17,'스테이지별 몬스터 스텟'!T1446*'(참고)타워 스텟 가치'!$R$17,'스테이지별 몬스터 스텟'!U1446*'(참고)타워 스텟 가치'!$S$17,'스테이지별 몬스터 스텟'!V1446*'(참고)타워 스텟 가치'!$T$17,'스테이지별 몬스터 스텟'!W1446*'(참고)타워 스텟 가치'!$U$17,'스테이지별 몬스터 스텟'!X1446*'(참고)타워 스텟 가치'!$V$17,'스테이지별 몬스터 스텟'!Y1446*'(참고)타워 스텟 가치'!$W$17,'스테이지별 몬스터 스텟'!Z1446*'(참고)타워 스텟 가치'!$X$17,'스테이지별 몬스터 스텟'!AA1446*'(참고)타워 스텟 가치'!$Y$17)</f>
        <v>887422.19500000414</v>
      </c>
      <c r="AC1446">
        <v>2</v>
      </c>
      <c r="AD1446">
        <f>VLOOKUP($F1446,'(참고)타워 스텟 가치'!$B$12:$L$16,AD$2,0)+(VLOOKUP($F1446,'(참고)타워 스텟 가치'!$B$12:$L$16,AD$2,0)*$E1446)</f>
        <v>437.2500000000021</v>
      </c>
      <c r="AE1446">
        <f>VLOOKUP($F1446,'(참고)타워 스텟 가치'!$B$12:$L$16,AE$2,0)+(VLOOKUP($F1446,'(참고)타워 스텟 가치'!$B$12:$L$16,AE$2,0)*$E1446)</f>
        <v>524.70000000000255</v>
      </c>
      <c r="AF1446">
        <f>VLOOKUP($F1446,'(참고)타워 스텟 가치'!$B$12:$L$16,AF$2,0)+(VLOOKUP($F1446,'(참고)타워 스텟 가치'!$B$12:$L$16,AF$2,0)*$E1446)</f>
        <v>583000.00000000279</v>
      </c>
      <c r="AG1446">
        <f>VLOOKUP($F1446,'(참고)타워 스텟 가치'!$B$12:$L$16,AG$2,0)+(VLOOKUP($F1446,'(참고)타워 스텟 가치'!$B$12:$L$16,AG$2,0)*$E1446)</f>
        <v>2623.5000000000127</v>
      </c>
      <c r="AH1446">
        <f>VLOOKUP($F1446,'(참고)타워 스텟 가치'!$B$12:$L$16,AH$2,0)+(VLOOKUP($F1446,'(참고)타워 스텟 가치'!$B$12:$L$16,AH$2,0)*$E1446)</f>
        <v>87.450000000000415</v>
      </c>
      <c r="AI1446">
        <f>VLOOKUP($F1446,'(참고)타워 스텟 가치'!$B$12:$L$16,AI$2,0)+(VLOOKUP($F1446,'(참고)타워 스텟 가치'!$B$12:$L$16,AI$2,0)*$E1446)</f>
        <v>34.980000000000167</v>
      </c>
      <c r="AJ1446">
        <f>VLOOKUP($F1446,'(참고)타워 스텟 가치'!$B$12:$L$16,AJ$2,0)+(VLOOKUP($F1446,'(참고)타워 스텟 가치'!$B$12:$L$16,AJ$2,0)*$E1446)</f>
        <v>0</v>
      </c>
      <c r="AK1446">
        <f>VLOOKUP($F1446,'(참고)타워 스텟 가치'!$B$12:$L$16,AK$2,0)+(VLOOKUP($F1446,'(참고)타워 스텟 가치'!$B$12:$L$16,AK$2,0)*$E1446)</f>
        <v>0</v>
      </c>
      <c r="AL1446">
        <f>VLOOKUP($F1446,'(참고)타워 스텟 가치'!$B$12:$L$16,AL$2,0)+(VLOOKUP($F1446,'(참고)타워 스텟 가치'!$B$12:$L$16,AL$2,0)*$E1446)</f>
        <v>163.24000000000078</v>
      </c>
      <c r="AM1446">
        <f>SUM('스테이지별 몬스터 스텟'!AD1446*'(참고)타워 스텟 가치'!$Q$17,'스테이지별 몬스터 스텟'!AE1446*'(참고)타워 스텟 가치'!$R$17,'스테이지별 몬스터 스텟'!AF1446*'(참고)타워 스텟 가치'!$S$17,'스테이지별 몬스터 스텟'!AG1446*'(참고)타워 스텟 가치'!$T$17,'스테이지별 몬스터 스텟'!AH1446*'(참고)타워 스텟 가치'!$U$17,'스테이지별 몬스터 스텟'!AI1446*'(참고)타워 스텟 가치'!$V$17,'스테이지별 몬스터 스텟'!AJ1446*'(참고)타워 스텟 가치'!$W$17,'스테이지별 몬스터 스텟'!AK1446*'(참고)타워 스텟 가치'!$X$17,'스테이지별 몬스터 스텟'!AL1446*'(참고)타워 스텟 가치'!$Y$17)</f>
        <v>881944.91000000422</v>
      </c>
      <c r="AN1446">
        <v>3</v>
      </c>
    </row>
    <row r="1447" spans="3:40" x14ac:dyDescent="0.3">
      <c r="C1447">
        <v>3</v>
      </c>
      <c r="D1447">
        <f t="shared" si="68"/>
        <v>289</v>
      </c>
      <c r="E1447" s="52">
        <f>VLOOKUP(D1447,'스테이지별 난이도 설정'!B:C,2,0)</f>
        <v>115.60000000000056</v>
      </c>
      <c r="F1447" t="str">
        <f t="shared" si="69"/>
        <v>에픽</v>
      </c>
      <c r="G1447">
        <f t="shared" si="67"/>
        <v>6</v>
      </c>
      <c r="H1447">
        <f>VLOOKUP($F1447,'(참고)타워 스텟 가치'!$B$2:$L$6,H$2,0)+(VLOOKUP($F1447,'(참고)타워 스텟 가치'!$B$2:$L$6,H$2,0)*$E1447)</f>
        <v>1967.6250000000095</v>
      </c>
      <c r="I1447">
        <f>VLOOKUP($F1447,'(참고)타워 스텟 가치'!$B$2:$L$6,I$2,0)+(VLOOKUP($F1447,'(참고)타워 스텟 가치'!$B$2:$L$6,I$2,0)*$E1447)</f>
        <v>393.52500000000191</v>
      </c>
      <c r="J1447">
        <f>VLOOKUP($F1447,'(참고)타워 스텟 가치'!$B$2:$L$6,J$2,0)+(VLOOKUP($F1447,'(참고)타워 스텟 가치'!$B$2:$L$6,J$2,0)*$E1447)</f>
        <v>583000.00000000279</v>
      </c>
      <c r="K1447">
        <f>VLOOKUP($F1447,'(참고)타워 스텟 가치'!$B$2:$L$6,K$2,0)+(VLOOKUP($F1447,'(참고)타워 스텟 가치'!$B$2:$L$6,K$2,0)*$E1447)</f>
        <v>7870.5000000000382</v>
      </c>
      <c r="L1447">
        <f>VLOOKUP($F1447,'(참고)타워 스텟 가치'!$B$2:$L$6,L$2,0)+(VLOOKUP($F1447,'(참고)타워 스텟 가치'!$B$2:$L$6,L$2,0)*$E1447)</f>
        <v>131.17500000000064</v>
      </c>
      <c r="M1447">
        <f>VLOOKUP($F1447,'(참고)타워 스텟 가치'!$B$2:$L$6,M$2,0)+(VLOOKUP($F1447,'(참고)타워 스텟 가치'!$B$2:$L$6,M$2,0)*$E1447)</f>
        <v>34.980000000000167</v>
      </c>
      <c r="N1447">
        <f>VLOOKUP($F1447,'(참고)타워 스텟 가치'!$B$2:$L$6,N$2,0)+(VLOOKUP($F1447,'(참고)타워 스텟 가치'!$B$2:$L$6,N$2,0)*$E1447)</f>
        <v>0</v>
      </c>
      <c r="O1447">
        <f>VLOOKUP($F1447,'(참고)타워 스텟 가치'!$B$2:$L$6,O$2,0)+(VLOOKUP($F1447,'(참고)타워 스텟 가치'!$B$2:$L$6,O$2,0)*$E1447)</f>
        <v>0</v>
      </c>
      <c r="P1447">
        <f>VLOOKUP($F1447,'(참고)타워 스텟 가치'!$B$2:$L$6,P$2,0)+(VLOOKUP($F1447,'(참고)타워 스텟 가치'!$B$2:$L$6,P$2,0)*$E1447)</f>
        <v>81.620000000000388</v>
      </c>
      <c r="Q1447">
        <f>SUM('스테이지별 몬스터 스텟'!H1447*'(참고)타워 스텟 가치'!$Q$17,'스테이지별 몬스터 스텟'!I1447*'(참고)타워 스텟 가치'!$R$17,'스테이지별 몬스터 스텟'!J1447*'(참고)타워 스텟 가치'!$S$17,'스테이지별 몬스터 스텟'!K1447*'(참고)타워 스텟 가치'!$T$17,'스테이지별 몬스터 스텟'!L1447*'(참고)타워 스텟 가치'!$U$17,'스테이지별 몬스터 스텟'!M1447*'(참고)타워 스텟 가치'!$V$17,'스테이지별 몬스터 스텟'!N1447*'(참고)타워 스텟 가치'!$W$17,'스테이지별 몬스터 스텟'!O1447*'(참고)타워 스텟 가치'!$X$17,'스테이지별 몬스터 스텟'!P1447*'(참고)타워 스텟 가치'!$Y$17)</f>
        <v>895227.10750000423</v>
      </c>
      <c r="R1447">
        <v>1</v>
      </c>
      <c r="S1447">
        <f>VLOOKUP($F1447,'(참고)타워 스텟 가치'!$B$7:$L$11,S$2,0)+(VLOOKUP($F1447,'(참고)타워 스텟 가치'!$B$7:$L$11,S$2,0)*$E1447)</f>
        <v>655.87500000000318</v>
      </c>
      <c r="T1447">
        <f>VLOOKUP($F1447,'(참고)타워 스텟 가치'!$B$7:$L$11,T$2,0)+(VLOOKUP($F1447,'(참고)타워 스텟 가치'!$B$7:$L$11,T$2,0)*$E1447)</f>
        <v>1180.5750000000057</v>
      </c>
      <c r="U1447">
        <f>VLOOKUP($F1447,'(참고)타워 스텟 가치'!$B$7:$L$11,U$2,0)+(VLOOKUP($F1447,'(참고)타워 스텟 가치'!$B$7:$L$11,U$2,0)*$E1447)</f>
        <v>583000.00000000279</v>
      </c>
      <c r="V1447">
        <f>VLOOKUP($F1447,'(참고)타워 스텟 가치'!$B$7:$L$11,V$2,0)+(VLOOKUP($F1447,'(참고)타워 스텟 가치'!$B$7:$L$11,V$2,0)*$E1447)</f>
        <v>7870.5000000000382</v>
      </c>
      <c r="W1447">
        <f>VLOOKUP($F1447,'(참고)타워 스텟 가치'!$B$7:$L$11,W$2,0)+(VLOOKUP($F1447,'(참고)타워 스텟 가치'!$B$7:$L$11,W$2,0)*$E1447)</f>
        <v>131.17500000000064</v>
      </c>
      <c r="X1447">
        <f>VLOOKUP($F1447,'(참고)타워 스텟 가치'!$B$7:$L$11,X$2,0)+(VLOOKUP($F1447,'(참고)타워 스텟 가치'!$B$7:$L$11,X$2,0)*$E1447)</f>
        <v>34.980000000000167</v>
      </c>
      <c r="Y1447">
        <f>VLOOKUP($F1447,'(참고)타워 스텟 가치'!$B$7:$L$11,Y$2,0)+(VLOOKUP($F1447,'(참고)타워 스텟 가치'!$B$7:$L$11,Y$2,0)*$E1447)</f>
        <v>0</v>
      </c>
      <c r="Z1447">
        <f>VLOOKUP($F1447,'(참고)타워 스텟 가치'!$B$7:$L$11,Z$2,0)+(VLOOKUP($F1447,'(참고)타워 스텟 가치'!$B$7:$L$11,Z$2,0)*$E1447)</f>
        <v>0</v>
      </c>
      <c r="AA1447">
        <f>VLOOKUP($F1447,'(참고)타워 스텟 가치'!$B$7:$L$11,AA$2,0)+(VLOOKUP($F1447,'(참고)타워 스텟 가치'!$B$7:$L$11,AA$2,0)*$E1447)</f>
        <v>81.620000000000388</v>
      </c>
      <c r="AB1447">
        <f>SUM('스테이지별 몬스터 스텟'!S1447*'(참고)타워 스텟 가치'!$Q$17,'스테이지별 몬스터 스텟'!T1447*'(참고)타워 스텟 가치'!$R$17,'스테이지별 몬스터 스텟'!U1447*'(참고)타워 스텟 가치'!$S$17,'스테이지별 몬스터 스텟'!V1447*'(참고)타워 스텟 가치'!$T$17,'스테이지별 몬스터 스텟'!W1447*'(참고)타워 스텟 가치'!$U$17,'스테이지별 몬스터 스텟'!X1447*'(참고)타워 스텟 가치'!$V$17,'스테이지별 몬스터 스텟'!Y1447*'(참고)타워 스텟 가치'!$W$17,'스테이지별 몬스터 스텟'!Z1447*'(참고)타워 스텟 가치'!$X$17,'스테이지별 몬스터 스텟'!AA1447*'(참고)타워 스텟 가치'!$Y$17)</f>
        <v>893784.1825000043</v>
      </c>
      <c r="AC1447">
        <v>2</v>
      </c>
      <c r="AD1447">
        <f>VLOOKUP($F1447,'(참고)타워 스텟 가치'!$B$12:$L$16,AD$2,0)+(VLOOKUP($F1447,'(참고)타워 스텟 가치'!$B$12:$L$16,AD$2,0)*$E1447)</f>
        <v>655.87500000000318</v>
      </c>
      <c r="AE1447">
        <f>VLOOKUP($F1447,'(참고)타워 스텟 가치'!$B$12:$L$16,AE$2,0)+(VLOOKUP($F1447,'(참고)타워 스텟 가치'!$B$12:$L$16,AE$2,0)*$E1447)</f>
        <v>787.05000000000382</v>
      </c>
      <c r="AF1447">
        <f>VLOOKUP($F1447,'(참고)타워 스텟 가치'!$B$12:$L$16,AF$2,0)+(VLOOKUP($F1447,'(참고)타워 스텟 가치'!$B$12:$L$16,AF$2,0)*$E1447)</f>
        <v>583000.00000000279</v>
      </c>
      <c r="AG1447">
        <f>VLOOKUP($F1447,'(참고)타워 스텟 가치'!$B$12:$L$16,AG$2,0)+(VLOOKUP($F1447,'(참고)타워 스텟 가치'!$B$12:$L$16,AG$2,0)*$E1447)</f>
        <v>3935.2500000000191</v>
      </c>
      <c r="AH1447">
        <f>VLOOKUP($F1447,'(참고)타워 스텟 가치'!$B$12:$L$16,AH$2,0)+(VLOOKUP($F1447,'(참고)타워 스텟 가치'!$B$12:$L$16,AH$2,0)*$E1447)</f>
        <v>131.17500000000064</v>
      </c>
      <c r="AI1447">
        <f>VLOOKUP($F1447,'(참고)타워 스텟 가치'!$B$12:$L$16,AI$2,0)+(VLOOKUP($F1447,'(참고)타워 스텟 가치'!$B$12:$L$16,AI$2,0)*$E1447)</f>
        <v>34.980000000000167</v>
      </c>
      <c r="AJ1447">
        <f>VLOOKUP($F1447,'(참고)타워 스텟 가치'!$B$12:$L$16,AJ$2,0)+(VLOOKUP($F1447,'(참고)타워 스텟 가치'!$B$12:$L$16,AJ$2,0)*$E1447)</f>
        <v>0</v>
      </c>
      <c r="AK1447">
        <f>VLOOKUP($F1447,'(참고)타워 스텟 가치'!$B$12:$L$16,AK$2,0)+(VLOOKUP($F1447,'(참고)타워 스텟 가치'!$B$12:$L$16,AK$2,0)*$E1447)</f>
        <v>0</v>
      </c>
      <c r="AL1447">
        <f>VLOOKUP($F1447,'(참고)타워 스텟 가치'!$B$12:$L$16,AL$2,0)+(VLOOKUP($F1447,'(참고)타워 스텟 가치'!$B$12:$L$16,AL$2,0)*$E1447)</f>
        <v>163.24000000000078</v>
      </c>
      <c r="AM1447">
        <f>SUM('스테이지별 몬스터 스텟'!AD1447*'(참고)타워 스텟 가치'!$Q$17,'스테이지별 몬스터 스텟'!AE1447*'(참고)타워 스텟 가치'!$R$17,'스테이지별 몬스터 스텟'!AF1447*'(참고)타워 스텟 가치'!$S$17,'스테이지별 몬스터 스텟'!AG1447*'(참고)타워 스텟 가치'!$T$17,'스테이지별 몬스터 스텟'!AH1447*'(참고)타워 스텟 가치'!$U$17,'스테이지별 몬스터 스텟'!AI1447*'(참고)타워 스텟 가치'!$V$17,'스테이지별 몬스터 스텟'!AJ1447*'(참고)타워 스텟 가치'!$W$17,'스테이지별 몬스터 스텟'!AK1447*'(참고)타워 스텟 가치'!$X$17,'스테이지별 몬스터 스텟'!AL1447*'(참고)타워 스텟 가치'!$Y$17)</f>
        <v>885486.6350000042</v>
      </c>
      <c r="AN1447">
        <v>3</v>
      </c>
    </row>
    <row r="1448" spans="3:40" x14ac:dyDescent="0.3">
      <c r="C1448">
        <v>4</v>
      </c>
      <c r="D1448">
        <f t="shared" si="68"/>
        <v>289</v>
      </c>
      <c r="E1448" s="52">
        <f>VLOOKUP(D1448,'스테이지별 난이도 설정'!B:C,2,0)</f>
        <v>115.60000000000056</v>
      </c>
      <c r="F1448" t="str">
        <f t="shared" si="69"/>
        <v>유니크</v>
      </c>
      <c r="G1448">
        <f t="shared" si="67"/>
        <v>6</v>
      </c>
      <c r="H1448">
        <f>VLOOKUP($F1448,'(참고)타워 스텟 가치'!$B$2:$L$6,H$2,0)+(VLOOKUP($F1448,'(참고)타워 스텟 가치'!$B$2:$L$6,H$2,0)*$E1448)</f>
        <v>2951.4375000000141</v>
      </c>
      <c r="I1448">
        <f>VLOOKUP($F1448,'(참고)타워 스텟 가치'!$B$2:$L$6,I$2,0)+(VLOOKUP($F1448,'(참고)타워 스텟 가치'!$B$2:$L$6,I$2,0)*$E1448)</f>
        <v>590.28750000000286</v>
      </c>
      <c r="J1448">
        <f>VLOOKUP($F1448,'(참고)타워 스텟 가치'!$B$2:$L$6,J$2,0)+(VLOOKUP($F1448,'(참고)타워 스텟 가치'!$B$2:$L$6,J$2,0)*$E1448)</f>
        <v>583000.00000000279</v>
      </c>
      <c r="K1448">
        <f>VLOOKUP($F1448,'(참고)타워 스텟 가치'!$B$2:$L$6,K$2,0)+(VLOOKUP($F1448,'(참고)타워 스텟 가치'!$B$2:$L$6,K$2,0)*$E1448)</f>
        <v>11805.750000000056</v>
      </c>
      <c r="L1448">
        <f>VLOOKUP($F1448,'(참고)타워 스텟 가치'!$B$2:$L$6,L$2,0)+(VLOOKUP($F1448,'(참고)타워 스텟 가치'!$B$2:$L$6,L$2,0)*$E1448)</f>
        <v>196.76250000000095</v>
      </c>
      <c r="M1448">
        <f>VLOOKUP($F1448,'(참고)타워 스텟 가치'!$B$2:$L$6,M$2,0)+(VLOOKUP($F1448,'(참고)타워 스텟 가치'!$B$2:$L$6,M$2,0)*$E1448)</f>
        <v>34.980000000000167</v>
      </c>
      <c r="N1448">
        <f>VLOOKUP($F1448,'(참고)타워 스텟 가치'!$B$2:$L$6,N$2,0)+(VLOOKUP($F1448,'(참고)타워 스텟 가치'!$B$2:$L$6,N$2,0)*$E1448)</f>
        <v>0</v>
      </c>
      <c r="O1448">
        <f>VLOOKUP($F1448,'(참고)타워 스텟 가치'!$B$2:$L$6,O$2,0)+(VLOOKUP($F1448,'(참고)타워 스텟 가치'!$B$2:$L$6,O$2,0)*$E1448)</f>
        <v>0</v>
      </c>
      <c r="P1448">
        <f>VLOOKUP($F1448,'(참고)타워 스텟 가치'!$B$2:$L$6,P$2,0)+(VLOOKUP($F1448,'(참고)타워 스텟 가치'!$B$2:$L$6,P$2,0)*$E1448)</f>
        <v>116.60000000000056</v>
      </c>
      <c r="Q1448">
        <f>SUM('스테이지별 몬스터 스텟'!H1448*'(참고)타워 스텟 가치'!$Q$17,'스테이지별 몬스터 스텟'!I1448*'(참고)타워 스텟 가치'!$R$17,'스테이지별 몬스터 스텟'!J1448*'(참고)타워 스텟 가치'!$S$17,'스테이지별 몬스터 스텟'!K1448*'(참고)타워 스텟 가치'!$T$17,'스테이지별 몬스터 스텟'!L1448*'(참고)타워 스텟 가치'!$U$17,'스테이지별 몬스터 스텟'!M1448*'(참고)타워 스텟 가치'!$V$17,'스테이지별 몬스터 스텟'!N1448*'(참고)타워 스텟 가치'!$W$17,'스테이지별 몬스터 스텟'!O1448*'(참고)타워 스텟 가치'!$X$17,'스테이지별 몬스터 스텟'!P1448*'(참고)타워 스텟 가치'!$Y$17)</f>
        <v>905561.51125000429</v>
      </c>
      <c r="R1448">
        <v>1</v>
      </c>
      <c r="S1448">
        <f>VLOOKUP($F1448,'(참고)타워 스텟 가치'!$B$7:$L$11,S$2,0)+(VLOOKUP($F1448,'(참고)타워 스텟 가치'!$B$7:$L$11,S$2,0)*$E1448)</f>
        <v>983.81250000000477</v>
      </c>
      <c r="T1448">
        <f>VLOOKUP($F1448,'(참고)타워 스텟 가치'!$B$7:$L$11,T$2,0)+(VLOOKUP($F1448,'(참고)타워 스텟 가치'!$B$7:$L$11,T$2,0)*$E1448)</f>
        <v>1770.8625000000086</v>
      </c>
      <c r="U1448">
        <f>VLOOKUP($F1448,'(참고)타워 스텟 가치'!$B$7:$L$11,U$2,0)+(VLOOKUP($F1448,'(참고)타워 스텟 가치'!$B$7:$L$11,U$2,0)*$E1448)</f>
        <v>583000.00000000279</v>
      </c>
      <c r="V1448">
        <f>VLOOKUP($F1448,'(참고)타워 스텟 가치'!$B$7:$L$11,V$2,0)+(VLOOKUP($F1448,'(참고)타워 스텟 가치'!$B$7:$L$11,V$2,0)*$E1448)</f>
        <v>11805.750000000056</v>
      </c>
      <c r="W1448">
        <f>VLOOKUP($F1448,'(참고)타워 스텟 가치'!$B$7:$L$11,W$2,0)+(VLOOKUP($F1448,'(참고)타워 스텟 가치'!$B$7:$L$11,W$2,0)*$E1448)</f>
        <v>196.76250000000095</v>
      </c>
      <c r="X1448">
        <f>VLOOKUP($F1448,'(참고)타워 스텟 가치'!$B$7:$L$11,X$2,0)+(VLOOKUP($F1448,'(참고)타워 스텟 가치'!$B$7:$L$11,X$2,0)*$E1448)</f>
        <v>34.980000000000167</v>
      </c>
      <c r="Y1448">
        <f>VLOOKUP($F1448,'(참고)타워 스텟 가치'!$B$7:$L$11,Y$2,0)+(VLOOKUP($F1448,'(참고)타워 스텟 가치'!$B$7:$L$11,Y$2,0)*$E1448)</f>
        <v>0</v>
      </c>
      <c r="Z1448">
        <f>VLOOKUP($F1448,'(참고)타워 스텟 가치'!$B$7:$L$11,Z$2,0)+(VLOOKUP($F1448,'(참고)타워 스텟 가치'!$B$7:$L$11,Z$2,0)*$E1448)</f>
        <v>0</v>
      </c>
      <c r="AA1448">
        <f>VLOOKUP($F1448,'(참고)타워 스텟 가치'!$B$7:$L$11,AA$2,0)+(VLOOKUP($F1448,'(참고)타워 스텟 가치'!$B$7:$L$11,AA$2,0)*$E1448)</f>
        <v>116.60000000000056</v>
      </c>
      <c r="AB1448">
        <f>SUM('스테이지별 몬스터 스텟'!S1448*'(참고)타워 스텟 가치'!$Q$17,'스테이지별 몬스터 스텟'!T1448*'(참고)타워 스텟 가치'!$R$17,'스테이지별 몬스터 스텟'!U1448*'(참고)타워 스텟 가치'!$S$17,'스테이지별 몬스터 스텟'!V1448*'(참고)타워 스텟 가치'!$T$17,'스테이지별 몬스터 스텟'!W1448*'(참고)타워 스텟 가치'!$U$17,'스테이지별 몬스터 스텟'!X1448*'(참고)타워 스텟 가치'!$V$17,'스테이지별 몬스터 스텟'!Y1448*'(참고)타워 스텟 가치'!$W$17,'스테이지별 몬스터 스텟'!Z1448*'(참고)타워 스텟 가치'!$X$17,'스테이지별 몬스터 스텟'!AA1448*'(참고)타워 스텟 가치'!$Y$17)</f>
        <v>903397.12375000434</v>
      </c>
      <c r="AC1448">
        <v>2</v>
      </c>
      <c r="AD1448">
        <f>VLOOKUP($F1448,'(참고)타워 스텟 가치'!$B$12:$L$16,AD$2,0)+(VLOOKUP($F1448,'(참고)타워 스텟 가치'!$B$12:$L$16,AD$2,0)*$E1448)</f>
        <v>983.81250000000477</v>
      </c>
      <c r="AE1448">
        <f>VLOOKUP($F1448,'(참고)타워 스텟 가치'!$B$12:$L$16,AE$2,0)+(VLOOKUP($F1448,'(참고)타워 스텟 가치'!$B$12:$L$16,AE$2,0)*$E1448)</f>
        <v>1180.5750000000057</v>
      </c>
      <c r="AF1448">
        <f>VLOOKUP($F1448,'(참고)타워 스텟 가치'!$B$12:$L$16,AF$2,0)+(VLOOKUP($F1448,'(참고)타워 스텟 가치'!$B$12:$L$16,AF$2,0)*$E1448)</f>
        <v>583000.00000000279</v>
      </c>
      <c r="AG1448">
        <f>VLOOKUP($F1448,'(참고)타워 스텟 가치'!$B$12:$L$16,AG$2,0)+(VLOOKUP($F1448,'(참고)타워 스텟 가치'!$B$12:$L$16,AG$2,0)*$E1448)</f>
        <v>5902.8750000000282</v>
      </c>
      <c r="AH1448">
        <f>VLOOKUP($F1448,'(참고)타워 스텟 가치'!$B$12:$L$16,AH$2,0)+(VLOOKUP($F1448,'(참고)타워 스텟 가치'!$B$12:$L$16,AH$2,0)*$E1448)</f>
        <v>196.76250000000095</v>
      </c>
      <c r="AI1448">
        <f>VLOOKUP($F1448,'(참고)타워 스텟 가치'!$B$12:$L$16,AI$2,0)+(VLOOKUP($F1448,'(참고)타워 스텟 가치'!$B$12:$L$16,AI$2,0)*$E1448)</f>
        <v>34.980000000000167</v>
      </c>
      <c r="AJ1448">
        <f>VLOOKUP($F1448,'(참고)타워 스텟 가치'!$B$12:$L$16,AJ$2,0)+(VLOOKUP($F1448,'(참고)타워 스텟 가치'!$B$12:$L$16,AJ$2,0)*$E1448)</f>
        <v>0</v>
      </c>
      <c r="AK1448">
        <f>VLOOKUP($F1448,'(참고)타워 스텟 가치'!$B$12:$L$16,AK$2,0)+(VLOOKUP($F1448,'(참고)타워 스텟 가치'!$B$12:$L$16,AK$2,0)*$E1448)</f>
        <v>0</v>
      </c>
      <c r="AL1448">
        <f>VLOOKUP($F1448,'(참고)타워 스텟 가치'!$B$12:$L$16,AL$2,0)+(VLOOKUP($F1448,'(참고)타워 스텟 가치'!$B$12:$L$16,AL$2,0)*$E1448)</f>
        <v>233.20000000000113</v>
      </c>
      <c r="AM1448">
        <f>SUM('스테이지별 몬스터 스텟'!AD1448*'(참고)타워 스텟 가치'!$Q$17,'스테이지별 몬스터 스텟'!AE1448*'(참고)타워 스텟 가치'!$R$17,'스테이지별 몬스터 스텟'!AF1448*'(참고)타워 스텟 가치'!$S$17,'스테이지별 몬스터 스텟'!AG1448*'(참고)타워 스텟 가치'!$T$17,'스테이지별 몬스터 스텟'!AH1448*'(참고)타워 스텟 가치'!$U$17,'스테이지별 몬스터 스텟'!AI1448*'(참고)타워 스텟 가치'!$V$17,'스테이지별 몬스터 스텟'!AJ1448*'(참고)타워 스텟 가치'!$W$17,'스테이지별 몬스터 스텟'!AK1448*'(참고)타워 스텟 가치'!$X$17,'스테이지별 몬스터 스텟'!AL1448*'(참고)타워 스텟 가치'!$Y$17)</f>
        <v>890939.14250000427</v>
      </c>
      <c r="AN1448">
        <v>3</v>
      </c>
    </row>
    <row r="1449" spans="3:40" x14ac:dyDescent="0.3">
      <c r="C1449">
        <v>5</v>
      </c>
      <c r="D1449">
        <f t="shared" si="68"/>
        <v>289</v>
      </c>
      <c r="E1449" s="52">
        <f>VLOOKUP(D1449,'스테이지별 난이도 설정'!B:C,2,0)</f>
        <v>115.60000000000056</v>
      </c>
      <c r="F1449" t="str">
        <f t="shared" si="69"/>
        <v>스페셜</v>
      </c>
      <c r="G1449">
        <f t="shared" si="67"/>
        <v>6</v>
      </c>
      <c r="H1449">
        <f>VLOOKUP($F1449,'(참고)타워 스텟 가치'!$B$2:$L$6,H$2,0)+(VLOOKUP($F1449,'(참고)타워 스텟 가치'!$B$2:$L$6,H$2,0)*$E1449)</f>
        <v>4427.1562500000209</v>
      </c>
      <c r="I1449">
        <f>VLOOKUP($F1449,'(참고)타워 스텟 가치'!$B$2:$L$6,I$2,0)+(VLOOKUP($F1449,'(참고)타워 스텟 가치'!$B$2:$L$6,I$2,0)*$E1449)</f>
        <v>885.4312500000043</v>
      </c>
      <c r="J1449">
        <f>VLOOKUP($F1449,'(참고)타워 스텟 가치'!$B$2:$L$6,J$2,0)+(VLOOKUP($F1449,'(참고)타워 스텟 가치'!$B$2:$L$6,J$2,0)*$E1449)</f>
        <v>583000.00000000279</v>
      </c>
      <c r="K1449">
        <f>VLOOKUP($F1449,'(참고)타워 스텟 가치'!$B$2:$L$6,K$2,0)+(VLOOKUP($F1449,'(참고)타워 스텟 가치'!$B$2:$L$6,K$2,0)*$E1449)</f>
        <v>17708.625000000084</v>
      </c>
      <c r="L1449">
        <f>VLOOKUP($F1449,'(참고)타워 스텟 가치'!$B$2:$L$6,L$2,0)+(VLOOKUP($F1449,'(참고)타워 스텟 가치'!$B$2:$L$6,L$2,0)*$E1449)</f>
        <v>295.14375000000143</v>
      </c>
      <c r="M1449">
        <f>VLOOKUP($F1449,'(참고)타워 스텟 가치'!$B$2:$L$6,M$2,0)+(VLOOKUP($F1449,'(참고)타워 스텟 가치'!$B$2:$L$6,M$2,0)*$E1449)</f>
        <v>34.980000000000167</v>
      </c>
      <c r="N1449">
        <f>VLOOKUP($F1449,'(참고)타워 스텟 가치'!$B$2:$L$6,N$2,0)+(VLOOKUP($F1449,'(참고)타워 스텟 가치'!$B$2:$L$6,N$2,0)*$E1449)</f>
        <v>0</v>
      </c>
      <c r="O1449">
        <f>VLOOKUP($F1449,'(참고)타워 스텟 가치'!$B$2:$L$6,O$2,0)+(VLOOKUP($F1449,'(참고)타워 스텟 가치'!$B$2:$L$6,O$2,0)*$E1449)</f>
        <v>0</v>
      </c>
      <c r="P1449">
        <f>VLOOKUP($F1449,'(참고)타워 스텟 가치'!$B$2:$L$6,P$2,0)+(VLOOKUP($F1449,'(참고)타워 스텟 가치'!$B$2:$L$6,P$2,0)*$E1449)</f>
        <v>116.60000000000056</v>
      </c>
      <c r="Q1449">
        <f>SUM('스테이지별 몬스터 스텟'!H1449*'(참고)타워 스텟 가치'!$Q$17,'스테이지별 몬스터 스텟'!I1449*'(참고)타워 스텟 가치'!$R$17,'스테이지별 몬스터 스텟'!J1449*'(참고)타워 스텟 가치'!$S$17,'스테이지별 몬스터 스텟'!K1449*'(참고)타워 스텟 가치'!$T$17,'스테이지별 몬스터 스텟'!L1449*'(참고)타워 스텟 가치'!$U$17,'스테이지별 몬스터 스텟'!M1449*'(참고)타워 스텟 가치'!$V$17,'스테이지별 몬스터 스텟'!N1449*'(참고)타워 스텟 가치'!$W$17,'스테이지별 몬스터 스텟'!O1449*'(참고)타워 스텟 가치'!$X$17,'스테이지별 몬스터 스텟'!P1449*'(참고)타워 스텟 가치'!$Y$17)</f>
        <v>920958.17687500431</v>
      </c>
      <c r="R1449">
        <v>1</v>
      </c>
      <c r="S1449">
        <f>VLOOKUP($F1449,'(참고)타워 스텟 가치'!$B$7:$L$11,S$2,0)+(VLOOKUP($F1449,'(참고)타워 스텟 가치'!$B$7:$L$11,S$2,0)*$E1449)</f>
        <v>1475.718750000007</v>
      </c>
      <c r="T1449">
        <f>VLOOKUP($F1449,'(참고)타워 스텟 가치'!$B$7:$L$11,T$2,0)+(VLOOKUP($F1449,'(참고)타워 스텟 가치'!$B$7:$L$11,T$2,0)*$E1449)</f>
        <v>2656.293750000013</v>
      </c>
      <c r="U1449">
        <f>VLOOKUP($F1449,'(참고)타워 스텟 가치'!$B$7:$L$11,U$2,0)+(VLOOKUP($F1449,'(참고)타워 스텟 가치'!$B$7:$L$11,U$2,0)*$E1449)</f>
        <v>583000.00000000279</v>
      </c>
      <c r="V1449">
        <f>VLOOKUP($F1449,'(참고)타워 스텟 가치'!$B$7:$L$11,V$2,0)+(VLOOKUP($F1449,'(참고)타워 스텟 가치'!$B$7:$L$11,V$2,0)*$E1449)</f>
        <v>17708.625000000084</v>
      </c>
      <c r="W1449">
        <f>VLOOKUP($F1449,'(참고)타워 스텟 가치'!$B$7:$L$11,W$2,0)+(VLOOKUP($F1449,'(참고)타워 스텟 가치'!$B$7:$L$11,W$2,0)*$E1449)</f>
        <v>295.14375000000143</v>
      </c>
      <c r="X1449">
        <f>VLOOKUP($F1449,'(참고)타워 스텟 가치'!$B$7:$L$11,X$2,0)+(VLOOKUP($F1449,'(참고)타워 스텟 가치'!$B$7:$L$11,X$2,0)*$E1449)</f>
        <v>34.980000000000167</v>
      </c>
      <c r="Y1449">
        <f>VLOOKUP($F1449,'(참고)타워 스텟 가치'!$B$7:$L$11,Y$2,0)+(VLOOKUP($F1449,'(참고)타워 스텟 가치'!$B$7:$L$11,Y$2,0)*$E1449)</f>
        <v>0</v>
      </c>
      <c r="Z1449">
        <f>VLOOKUP($F1449,'(참고)타워 스텟 가치'!$B$7:$L$11,Z$2,0)+(VLOOKUP($F1449,'(참고)타워 스텟 가치'!$B$7:$L$11,Z$2,0)*$E1449)</f>
        <v>0</v>
      </c>
      <c r="AA1449">
        <f>VLOOKUP($F1449,'(참고)타워 스텟 가치'!$B$7:$L$11,AA$2,0)+(VLOOKUP($F1449,'(참고)타워 스텟 가치'!$B$7:$L$11,AA$2,0)*$E1449)</f>
        <v>116.60000000000056</v>
      </c>
      <c r="AB1449">
        <f>SUM('스테이지별 몬스터 스텟'!S1449*'(참고)타워 스텟 가치'!$Q$17,'스테이지별 몬스터 스텟'!T1449*'(참고)타워 스텟 가치'!$R$17,'스테이지별 몬스터 스텟'!U1449*'(참고)타워 스텟 가치'!$S$17,'스테이지별 몬스터 스텟'!V1449*'(참고)타워 스텟 가치'!$T$17,'스테이지별 몬스터 스텟'!W1449*'(참고)타워 스텟 가치'!$U$17,'스테이지별 몬스터 스텟'!X1449*'(참고)타워 스텟 가치'!$V$17,'스테이지별 몬스터 스텟'!Y1449*'(참고)타워 스텟 가치'!$W$17,'스테이지별 몬스터 스텟'!Z1449*'(참고)타워 스텟 가치'!$X$17,'스테이지별 몬스터 스텟'!AA1449*'(참고)타워 스텟 가치'!$Y$17)</f>
        <v>917711.59562500427</v>
      </c>
      <c r="AC1449">
        <v>2</v>
      </c>
      <c r="AD1449">
        <f>VLOOKUP($F1449,'(참고)타워 스텟 가치'!$B$12:$L$16,AD$2,0)+(VLOOKUP($F1449,'(참고)타워 스텟 가치'!$B$12:$L$16,AD$2,0)*$E1449)</f>
        <v>1475.718750000007</v>
      </c>
      <c r="AE1449">
        <f>VLOOKUP($F1449,'(참고)타워 스텟 가치'!$B$12:$L$16,AE$2,0)+(VLOOKUP($F1449,'(참고)타워 스텟 가치'!$B$12:$L$16,AE$2,0)*$E1449)</f>
        <v>1770.8625000000086</v>
      </c>
      <c r="AF1449">
        <f>VLOOKUP($F1449,'(참고)타워 스텟 가치'!$B$12:$L$16,AF$2,0)+(VLOOKUP($F1449,'(참고)타워 스텟 가치'!$B$12:$L$16,AF$2,0)*$E1449)</f>
        <v>583000.00000000279</v>
      </c>
      <c r="AG1449">
        <f>VLOOKUP($F1449,'(참고)타워 스텟 가치'!$B$12:$L$16,AG$2,0)+(VLOOKUP($F1449,'(참고)타워 스텟 가치'!$B$12:$L$16,AG$2,0)*$E1449)</f>
        <v>8854.3125000000418</v>
      </c>
      <c r="AH1449">
        <f>VLOOKUP($F1449,'(참고)타워 스텟 가치'!$B$12:$L$16,AH$2,0)+(VLOOKUP($F1449,'(참고)타워 스텟 가치'!$B$12:$L$16,AH$2,0)*$E1449)</f>
        <v>295.14375000000143</v>
      </c>
      <c r="AI1449">
        <f>VLOOKUP($F1449,'(참고)타워 스텟 가치'!$B$12:$L$16,AI$2,0)+(VLOOKUP($F1449,'(참고)타워 스텟 가치'!$B$12:$L$16,AI$2,0)*$E1449)</f>
        <v>34.980000000000167</v>
      </c>
      <c r="AJ1449">
        <f>VLOOKUP($F1449,'(참고)타워 스텟 가치'!$B$12:$L$16,AJ$2,0)+(VLOOKUP($F1449,'(참고)타워 스텟 가치'!$B$12:$L$16,AJ$2,0)*$E1449)</f>
        <v>0</v>
      </c>
      <c r="AK1449">
        <f>VLOOKUP($F1449,'(참고)타워 스텟 가치'!$B$12:$L$16,AK$2,0)+(VLOOKUP($F1449,'(참고)타워 스텟 가치'!$B$12:$L$16,AK$2,0)*$E1449)</f>
        <v>0</v>
      </c>
      <c r="AL1449">
        <f>VLOOKUP($F1449,'(참고)타워 스텟 가치'!$B$12:$L$16,AL$2,0)+(VLOOKUP($F1449,'(참고)타워 스텟 가치'!$B$12:$L$16,AL$2,0)*$E1449)</f>
        <v>233.20000000000113</v>
      </c>
      <c r="AM1449">
        <f>SUM('스테이지별 몬스터 스텟'!AD1449*'(참고)타워 스텟 가치'!$Q$17,'스테이지별 몬스터 스텟'!AE1449*'(참고)타워 스텟 가치'!$R$17,'스테이지별 몬스터 스텟'!AF1449*'(참고)타워 스텟 가치'!$S$17,'스테이지별 몬스터 스텟'!AG1449*'(참고)타워 스텟 가치'!$T$17,'스테이지별 몬스터 스텟'!AH1449*'(참고)타워 스텟 가치'!$U$17,'스테이지별 몬스터 스텟'!AI1449*'(참고)타워 스텟 가치'!$V$17,'스테이지별 몬스터 스텟'!AJ1449*'(참고)타워 스텟 가치'!$W$17,'스테이지별 몬스터 스텟'!AK1449*'(참고)타워 스텟 가치'!$X$17,'스테이지별 몬스터 스텟'!AL1449*'(참고)타워 스텟 가치'!$Y$17)</f>
        <v>898908.02375000436</v>
      </c>
      <c r="AN1449">
        <v>3</v>
      </c>
    </row>
    <row r="1450" spans="3:40" x14ac:dyDescent="0.3">
      <c r="C1450">
        <v>1</v>
      </c>
      <c r="D1450">
        <f t="shared" si="68"/>
        <v>290</v>
      </c>
      <c r="E1450" s="52">
        <f>VLOOKUP(D1450,'스테이지별 난이도 설정'!B:C,2,0)</f>
        <v>116.00000000000057</v>
      </c>
      <c r="F1450" t="str">
        <f t="shared" si="69"/>
        <v>일반</v>
      </c>
      <c r="G1450">
        <f t="shared" si="67"/>
        <v>6</v>
      </c>
      <c r="H1450">
        <f>VLOOKUP($F1450,'(참고)타워 스텟 가치'!$B$2:$L$6,H$2,0)+(VLOOKUP($F1450,'(참고)타워 스텟 가치'!$B$2:$L$6,H$2,0)*$E1450)</f>
        <v>877.50000000000432</v>
      </c>
      <c r="I1450">
        <f>VLOOKUP($F1450,'(참고)타워 스텟 가치'!$B$2:$L$6,I$2,0)+(VLOOKUP($F1450,'(참고)타워 스텟 가치'!$B$2:$L$6,I$2,0)*$E1450)</f>
        <v>175.50000000000085</v>
      </c>
      <c r="J1450">
        <f>VLOOKUP($F1450,'(참고)타워 스텟 가치'!$B$2:$L$6,J$2,0)+(VLOOKUP($F1450,'(참고)타워 스텟 가치'!$B$2:$L$6,J$2,0)*$E1450)</f>
        <v>585000.00000000279</v>
      </c>
      <c r="K1450">
        <f>VLOOKUP($F1450,'(참고)타워 스텟 가치'!$B$2:$L$6,K$2,0)+(VLOOKUP($F1450,'(참고)타워 스텟 가치'!$B$2:$L$6,K$2,0)*$E1450)</f>
        <v>3510.0000000000173</v>
      </c>
      <c r="L1450">
        <f>VLOOKUP($F1450,'(참고)타워 스텟 가치'!$B$2:$L$6,L$2,0)+(VLOOKUP($F1450,'(참고)타워 스텟 가치'!$B$2:$L$6,L$2,0)*$E1450)</f>
        <v>58.500000000000284</v>
      </c>
      <c r="M1450">
        <f>VLOOKUP($F1450,'(참고)타워 스텟 가치'!$B$2:$L$6,M$2,0)+(VLOOKUP($F1450,'(참고)타워 스텟 가치'!$B$2:$L$6,M$2,0)*$E1450)</f>
        <v>35.100000000000165</v>
      </c>
      <c r="N1450">
        <f>VLOOKUP($F1450,'(참고)타워 스텟 가치'!$B$2:$L$6,N$2,0)+(VLOOKUP($F1450,'(참고)타워 스텟 가치'!$B$2:$L$6,N$2,0)*$E1450)</f>
        <v>0</v>
      </c>
      <c r="O1450">
        <f>VLOOKUP($F1450,'(참고)타워 스텟 가치'!$B$2:$L$6,O$2,0)+(VLOOKUP($F1450,'(참고)타워 스텟 가치'!$B$2:$L$6,O$2,0)*$E1450)</f>
        <v>0</v>
      </c>
      <c r="P1450">
        <f>VLOOKUP($F1450,'(참고)타워 스텟 가치'!$B$2:$L$6,P$2,0)+(VLOOKUP($F1450,'(참고)타워 스텟 가치'!$B$2:$L$6,P$2,0)*$E1450)</f>
        <v>81.900000000000389</v>
      </c>
      <c r="Q1450">
        <f>SUM('스테이지별 몬스터 스텟'!H1450*'(참고)타워 스텟 가치'!$Q$17,'스테이지별 몬스터 스텟'!I1450*'(참고)타워 스텟 가치'!$R$17,'스테이지별 몬스터 스텟'!J1450*'(참고)타워 스텟 가치'!$S$17,'스테이지별 몬스터 스텟'!K1450*'(참고)타워 스텟 가치'!$T$17,'스테이지별 몬스터 스텟'!L1450*'(참고)타워 스텟 가치'!$U$17,'스테이지별 몬스터 스텟'!M1450*'(참고)타워 스텟 가치'!$V$17,'스테이지별 몬스터 스텟'!N1450*'(참고)타워 스텟 가치'!$W$17,'스테이지별 몬스터 스텟'!O1450*'(참고)타워 스텟 가치'!$X$17,'스테이지별 몬스터 스텟'!P1450*'(참고)타워 스텟 가치'!$Y$17)</f>
        <v>886854.15000000421</v>
      </c>
      <c r="R1450">
        <v>1</v>
      </c>
      <c r="S1450">
        <f>VLOOKUP($F1450,'(참고)타워 스텟 가치'!$B$7:$L$11,S$2,0)+(VLOOKUP($F1450,'(참고)타워 스텟 가치'!$B$7:$L$11,S$2,0)*$E1450)</f>
        <v>292.50000000000142</v>
      </c>
      <c r="T1450">
        <f>VLOOKUP($F1450,'(참고)타워 스텟 가치'!$B$7:$L$11,T$2,0)+(VLOOKUP($F1450,'(참고)타워 스텟 가치'!$B$7:$L$11,T$2,0)*$E1450)</f>
        <v>526.5000000000025</v>
      </c>
      <c r="U1450">
        <f>VLOOKUP($F1450,'(참고)타워 스텟 가치'!$B$7:$L$11,U$2,0)+(VLOOKUP($F1450,'(참고)타워 스텟 가치'!$B$7:$L$11,U$2,0)*$E1450)</f>
        <v>585000.00000000279</v>
      </c>
      <c r="V1450">
        <f>VLOOKUP($F1450,'(참고)타워 스텟 가치'!$B$7:$L$11,V$2,0)+(VLOOKUP($F1450,'(참고)타워 스텟 가치'!$B$7:$L$11,V$2,0)*$E1450)</f>
        <v>3510.0000000000173</v>
      </c>
      <c r="W1450">
        <f>VLOOKUP($F1450,'(참고)타워 스텟 가치'!$B$7:$L$11,W$2,0)+(VLOOKUP($F1450,'(참고)타워 스텟 가치'!$B$7:$L$11,W$2,0)*$E1450)</f>
        <v>58.500000000000284</v>
      </c>
      <c r="X1450">
        <f>VLOOKUP($F1450,'(참고)타워 스텟 가치'!$B$7:$L$11,X$2,0)+(VLOOKUP($F1450,'(참고)타워 스텟 가치'!$B$7:$L$11,X$2,0)*$E1450)</f>
        <v>35.100000000000165</v>
      </c>
      <c r="Y1450">
        <f>VLOOKUP($F1450,'(참고)타워 스텟 가치'!$B$7:$L$11,Y$2,0)+(VLOOKUP($F1450,'(참고)타워 스텟 가치'!$B$7:$L$11,Y$2,0)*$E1450)</f>
        <v>0</v>
      </c>
      <c r="Z1450">
        <f>VLOOKUP($F1450,'(참고)타워 스텟 가치'!$B$7:$L$11,Z$2,0)+(VLOOKUP($F1450,'(참고)타워 스텟 가치'!$B$7:$L$11,Z$2,0)*$E1450)</f>
        <v>0</v>
      </c>
      <c r="AA1450">
        <f>VLOOKUP($F1450,'(참고)타워 스텟 가치'!$B$7:$L$11,AA$2,0)+(VLOOKUP($F1450,'(참고)타워 스텟 가치'!$B$7:$L$11,AA$2,0)*$E1450)</f>
        <v>81.900000000000389</v>
      </c>
      <c r="AB1450">
        <f>SUM('스테이지별 몬스터 스텟'!S1450*'(참고)타워 스텟 가치'!$Q$17,'스테이지별 몬스터 스텟'!T1450*'(참고)타워 스텟 가치'!$R$17,'스테이지별 몬스터 스텟'!U1450*'(참고)타워 스텟 가치'!$S$17,'스테이지별 몬스터 스텟'!V1450*'(참고)타워 스텟 가치'!$T$17,'스테이지별 몬스터 스텟'!W1450*'(참고)타워 스텟 가치'!$U$17,'스테이지별 몬스터 스텟'!X1450*'(참고)타워 스텟 가치'!$V$17,'스테이지별 몬스터 스텟'!Y1450*'(참고)타워 스텟 가치'!$W$17,'스테이지별 몬스터 스텟'!Z1450*'(참고)타워 스텟 가치'!$X$17,'스테이지별 몬스터 스텟'!AA1450*'(참고)타워 스텟 가치'!$Y$17)</f>
        <v>886210.65000000421</v>
      </c>
      <c r="AC1450">
        <v>2</v>
      </c>
      <c r="AD1450">
        <f>VLOOKUP($F1450,'(참고)타워 스텟 가치'!$B$12:$L$16,AD$2,0)+(VLOOKUP($F1450,'(참고)타워 스텟 가치'!$B$12:$L$16,AD$2,0)*$E1450)</f>
        <v>292.50000000000142</v>
      </c>
      <c r="AE1450">
        <f>VLOOKUP($F1450,'(참고)타워 스텟 가치'!$B$12:$L$16,AE$2,0)+(VLOOKUP($F1450,'(참고)타워 스텟 가치'!$B$12:$L$16,AE$2,0)*$E1450)</f>
        <v>351.00000000000171</v>
      </c>
      <c r="AF1450">
        <f>VLOOKUP($F1450,'(참고)타워 스텟 가치'!$B$12:$L$16,AF$2,0)+(VLOOKUP($F1450,'(참고)타워 스텟 가치'!$B$12:$L$16,AF$2,0)*$E1450)</f>
        <v>585000.00000000279</v>
      </c>
      <c r="AG1450">
        <f>VLOOKUP($F1450,'(참고)타워 스텟 가치'!$B$12:$L$16,AG$2,0)+(VLOOKUP($F1450,'(참고)타워 스텟 가치'!$B$12:$L$16,AG$2,0)*$E1450)</f>
        <v>1755.0000000000086</v>
      </c>
      <c r="AH1450">
        <f>VLOOKUP($F1450,'(참고)타워 스텟 가치'!$B$12:$L$16,AH$2,0)+(VLOOKUP($F1450,'(참고)타워 스텟 가치'!$B$12:$L$16,AH$2,0)*$E1450)</f>
        <v>58.500000000000284</v>
      </c>
      <c r="AI1450">
        <f>VLOOKUP($F1450,'(참고)타워 스텟 가치'!$B$12:$L$16,AI$2,0)+(VLOOKUP($F1450,'(참고)타워 스텟 가치'!$B$12:$L$16,AI$2,0)*$E1450)</f>
        <v>35.100000000000165</v>
      </c>
      <c r="AJ1450">
        <f>VLOOKUP($F1450,'(참고)타워 스텟 가치'!$B$12:$L$16,AJ$2,0)+(VLOOKUP($F1450,'(참고)타워 스텟 가치'!$B$12:$L$16,AJ$2,0)*$E1450)</f>
        <v>0</v>
      </c>
      <c r="AK1450">
        <f>VLOOKUP($F1450,'(참고)타워 스텟 가치'!$B$12:$L$16,AK$2,0)+(VLOOKUP($F1450,'(참고)타워 스텟 가치'!$B$12:$L$16,AK$2,0)*$E1450)</f>
        <v>0</v>
      </c>
      <c r="AL1450">
        <f>VLOOKUP($F1450,'(참고)타워 스텟 가치'!$B$12:$L$16,AL$2,0)+(VLOOKUP($F1450,'(참고)타워 스텟 가치'!$B$12:$L$16,AL$2,0)*$E1450)</f>
        <v>163.80000000000078</v>
      </c>
      <c r="AM1450">
        <f>SUM('스테이지별 몬스터 스텟'!AD1450*'(참고)타워 스텟 가치'!$Q$17,'스테이지별 몬스터 스텟'!AE1450*'(참고)타워 스텟 가치'!$R$17,'스테이지별 몬스터 스텟'!AF1450*'(참고)타워 스텟 가치'!$S$17,'스테이지별 몬스터 스텟'!AG1450*'(참고)타워 스텟 가치'!$T$17,'스테이지별 몬스터 스텟'!AH1450*'(참고)타워 스텟 가치'!$U$17,'스테이지별 몬스터 스텟'!AI1450*'(참고)타워 스텟 가치'!$V$17,'스테이지별 몬스터 스텟'!AJ1450*'(참고)타워 스텟 가치'!$W$17,'스테이지별 몬스터 스텟'!AK1450*'(참고)타워 스텟 가치'!$X$17,'스테이지별 몬스터 스텟'!AL1450*'(참고)타워 스텟 가치'!$Y$17)</f>
        <v>882601.20000000414</v>
      </c>
      <c r="AN1450">
        <v>3</v>
      </c>
    </row>
    <row r="1451" spans="3:40" x14ac:dyDescent="0.3">
      <c r="C1451">
        <v>2</v>
      </c>
      <c r="D1451">
        <f t="shared" si="68"/>
        <v>290</v>
      </c>
      <c r="E1451" s="52">
        <f>VLOOKUP(D1451,'스테이지별 난이도 설정'!B:C,2,0)</f>
        <v>116.00000000000057</v>
      </c>
      <c r="F1451" t="str">
        <f t="shared" si="69"/>
        <v>레어</v>
      </c>
      <c r="G1451">
        <f t="shared" si="67"/>
        <v>6</v>
      </c>
      <c r="H1451">
        <f>VLOOKUP($F1451,'(참고)타워 스텟 가치'!$B$2:$L$6,H$2,0)+(VLOOKUP($F1451,'(참고)타워 스텟 가치'!$B$2:$L$6,H$2,0)*$E1451)</f>
        <v>1316.2500000000064</v>
      </c>
      <c r="I1451">
        <f>VLOOKUP($F1451,'(참고)타워 스텟 가치'!$B$2:$L$6,I$2,0)+(VLOOKUP($F1451,'(참고)타워 스텟 가치'!$B$2:$L$6,I$2,0)*$E1451)</f>
        <v>263.25000000000125</v>
      </c>
      <c r="J1451">
        <f>VLOOKUP($F1451,'(참고)타워 스텟 가치'!$B$2:$L$6,J$2,0)+(VLOOKUP($F1451,'(참고)타워 스텟 가치'!$B$2:$L$6,J$2,0)*$E1451)</f>
        <v>585000.00000000279</v>
      </c>
      <c r="K1451">
        <f>VLOOKUP($F1451,'(참고)타워 스텟 가치'!$B$2:$L$6,K$2,0)+(VLOOKUP($F1451,'(참고)타워 스텟 가치'!$B$2:$L$6,K$2,0)*$E1451)</f>
        <v>5265.0000000000255</v>
      </c>
      <c r="L1451">
        <f>VLOOKUP($F1451,'(참고)타워 스텟 가치'!$B$2:$L$6,L$2,0)+(VLOOKUP($F1451,'(참고)타워 스텟 가치'!$B$2:$L$6,L$2,0)*$E1451)</f>
        <v>87.750000000000426</v>
      </c>
      <c r="M1451">
        <f>VLOOKUP($F1451,'(참고)타워 스텟 가치'!$B$2:$L$6,M$2,0)+(VLOOKUP($F1451,'(참고)타워 스텟 가치'!$B$2:$L$6,M$2,0)*$E1451)</f>
        <v>35.100000000000165</v>
      </c>
      <c r="N1451">
        <f>VLOOKUP($F1451,'(참고)타워 스텟 가치'!$B$2:$L$6,N$2,0)+(VLOOKUP($F1451,'(참고)타워 스텟 가치'!$B$2:$L$6,N$2,0)*$E1451)</f>
        <v>0</v>
      </c>
      <c r="O1451">
        <f>VLOOKUP($F1451,'(참고)타워 스텟 가치'!$B$2:$L$6,O$2,0)+(VLOOKUP($F1451,'(참고)타워 스텟 가치'!$B$2:$L$6,O$2,0)*$E1451)</f>
        <v>0</v>
      </c>
      <c r="P1451">
        <f>VLOOKUP($F1451,'(참고)타워 스텟 가치'!$B$2:$L$6,P$2,0)+(VLOOKUP($F1451,'(참고)타워 스텟 가치'!$B$2:$L$6,P$2,0)*$E1451)</f>
        <v>81.900000000000389</v>
      </c>
      <c r="Q1451">
        <f>SUM('스테이지별 몬스터 스텟'!H1451*'(참고)타워 스텟 가치'!$Q$17,'스테이지별 몬스터 스텟'!I1451*'(참고)타워 스텟 가치'!$R$17,'스테이지별 몬스터 스텟'!J1451*'(참고)타워 스텟 가치'!$S$17,'스테이지별 몬스터 스텟'!K1451*'(참고)타워 스텟 가치'!$T$17,'스테이지별 몬스터 스텟'!L1451*'(참고)타워 스텟 가치'!$U$17,'스테이지별 몬스터 스텟'!M1451*'(참고)타워 스텟 가치'!$V$17,'스테이지별 몬스터 스텟'!N1451*'(참고)타워 스텟 가치'!$W$17,'스테이지별 몬스터 스텟'!O1451*'(참고)타워 스텟 가치'!$X$17,'스테이지별 몬스터 스텟'!P1451*'(참고)타워 스텟 가치'!$Y$17)</f>
        <v>891431.77500000421</v>
      </c>
      <c r="R1451">
        <v>1</v>
      </c>
      <c r="S1451">
        <f>VLOOKUP($F1451,'(참고)타워 스텟 가치'!$B$7:$L$11,S$2,0)+(VLOOKUP($F1451,'(참고)타워 스텟 가치'!$B$7:$L$11,S$2,0)*$E1451)</f>
        <v>438.75000000000216</v>
      </c>
      <c r="T1451">
        <f>VLOOKUP($F1451,'(참고)타워 스텟 가치'!$B$7:$L$11,T$2,0)+(VLOOKUP($F1451,'(참고)타워 스텟 가치'!$B$7:$L$11,T$2,0)*$E1451)</f>
        <v>789.75000000000387</v>
      </c>
      <c r="U1451">
        <f>VLOOKUP($F1451,'(참고)타워 스텟 가치'!$B$7:$L$11,U$2,0)+(VLOOKUP($F1451,'(참고)타워 스텟 가치'!$B$7:$L$11,U$2,0)*$E1451)</f>
        <v>585000.00000000279</v>
      </c>
      <c r="V1451">
        <f>VLOOKUP($F1451,'(참고)타워 스텟 가치'!$B$7:$L$11,V$2,0)+(VLOOKUP($F1451,'(참고)타워 스텟 가치'!$B$7:$L$11,V$2,0)*$E1451)</f>
        <v>5265.0000000000255</v>
      </c>
      <c r="W1451">
        <f>VLOOKUP($F1451,'(참고)타워 스텟 가치'!$B$7:$L$11,W$2,0)+(VLOOKUP($F1451,'(참고)타워 스텟 가치'!$B$7:$L$11,W$2,0)*$E1451)</f>
        <v>87.750000000000426</v>
      </c>
      <c r="X1451">
        <f>VLOOKUP($F1451,'(참고)타워 스텟 가치'!$B$7:$L$11,X$2,0)+(VLOOKUP($F1451,'(참고)타워 스텟 가치'!$B$7:$L$11,X$2,0)*$E1451)</f>
        <v>35.100000000000165</v>
      </c>
      <c r="Y1451">
        <f>VLOOKUP($F1451,'(참고)타워 스텟 가치'!$B$7:$L$11,Y$2,0)+(VLOOKUP($F1451,'(참고)타워 스텟 가치'!$B$7:$L$11,Y$2,0)*$E1451)</f>
        <v>0</v>
      </c>
      <c r="Z1451">
        <f>VLOOKUP($F1451,'(참고)타워 스텟 가치'!$B$7:$L$11,Z$2,0)+(VLOOKUP($F1451,'(참고)타워 스텟 가치'!$B$7:$L$11,Z$2,0)*$E1451)</f>
        <v>0</v>
      </c>
      <c r="AA1451">
        <f>VLOOKUP($F1451,'(참고)타워 스텟 가치'!$B$7:$L$11,AA$2,0)+(VLOOKUP($F1451,'(참고)타워 스텟 가치'!$B$7:$L$11,AA$2,0)*$E1451)</f>
        <v>81.900000000000389</v>
      </c>
      <c r="AB1451">
        <f>SUM('스테이지별 몬스터 스텟'!S1451*'(참고)타워 스텟 가치'!$Q$17,'스테이지별 몬스터 스텟'!T1451*'(참고)타워 스텟 가치'!$R$17,'스테이지별 몬스터 스텟'!U1451*'(참고)타워 스텟 가치'!$S$17,'스테이지별 몬스터 스텟'!V1451*'(참고)타워 스텟 가치'!$T$17,'스테이지별 몬스터 스텟'!W1451*'(참고)타워 스텟 가치'!$U$17,'스테이지별 몬스터 스텟'!X1451*'(참고)타워 스텟 가치'!$V$17,'스테이지별 몬스터 스텟'!Y1451*'(참고)타워 스텟 가치'!$W$17,'스테이지별 몬스터 스텟'!Z1451*'(참고)타워 스텟 가치'!$X$17,'스테이지별 몬스터 스텟'!AA1451*'(참고)타워 스텟 가치'!$Y$17)</f>
        <v>890466.52500000421</v>
      </c>
      <c r="AC1451">
        <v>2</v>
      </c>
      <c r="AD1451">
        <f>VLOOKUP($F1451,'(참고)타워 스텟 가치'!$B$12:$L$16,AD$2,0)+(VLOOKUP($F1451,'(참고)타워 스텟 가치'!$B$12:$L$16,AD$2,0)*$E1451)</f>
        <v>438.75000000000216</v>
      </c>
      <c r="AE1451">
        <f>VLOOKUP($F1451,'(참고)타워 스텟 가치'!$B$12:$L$16,AE$2,0)+(VLOOKUP($F1451,'(참고)타워 스텟 가치'!$B$12:$L$16,AE$2,0)*$E1451)</f>
        <v>526.5000000000025</v>
      </c>
      <c r="AF1451">
        <f>VLOOKUP($F1451,'(참고)타워 스텟 가치'!$B$12:$L$16,AF$2,0)+(VLOOKUP($F1451,'(참고)타워 스텟 가치'!$B$12:$L$16,AF$2,0)*$E1451)</f>
        <v>585000.00000000279</v>
      </c>
      <c r="AG1451">
        <f>VLOOKUP($F1451,'(참고)타워 스텟 가치'!$B$12:$L$16,AG$2,0)+(VLOOKUP($F1451,'(참고)타워 스텟 가치'!$B$12:$L$16,AG$2,0)*$E1451)</f>
        <v>2632.5000000000127</v>
      </c>
      <c r="AH1451">
        <f>VLOOKUP($F1451,'(참고)타워 스텟 가치'!$B$12:$L$16,AH$2,0)+(VLOOKUP($F1451,'(참고)타워 스텟 가치'!$B$12:$L$16,AH$2,0)*$E1451)</f>
        <v>87.750000000000426</v>
      </c>
      <c r="AI1451">
        <f>VLOOKUP($F1451,'(참고)타워 스텟 가치'!$B$12:$L$16,AI$2,0)+(VLOOKUP($F1451,'(참고)타워 스텟 가치'!$B$12:$L$16,AI$2,0)*$E1451)</f>
        <v>35.100000000000165</v>
      </c>
      <c r="AJ1451">
        <f>VLOOKUP($F1451,'(참고)타워 스텟 가치'!$B$12:$L$16,AJ$2,0)+(VLOOKUP($F1451,'(참고)타워 스텟 가치'!$B$12:$L$16,AJ$2,0)*$E1451)</f>
        <v>0</v>
      </c>
      <c r="AK1451">
        <f>VLOOKUP($F1451,'(참고)타워 스텟 가치'!$B$12:$L$16,AK$2,0)+(VLOOKUP($F1451,'(참고)타워 스텟 가치'!$B$12:$L$16,AK$2,0)*$E1451)</f>
        <v>0</v>
      </c>
      <c r="AL1451">
        <f>VLOOKUP($F1451,'(참고)타워 스텟 가치'!$B$12:$L$16,AL$2,0)+(VLOOKUP($F1451,'(참고)타워 스텟 가치'!$B$12:$L$16,AL$2,0)*$E1451)</f>
        <v>163.80000000000078</v>
      </c>
      <c r="AM1451">
        <f>SUM('스테이지별 몬스터 스텟'!AD1451*'(참고)타워 스텟 가치'!$Q$17,'스테이지별 몬스터 스텟'!AE1451*'(참고)타워 스텟 가치'!$R$17,'스테이지별 몬스터 스텟'!AF1451*'(참고)타워 스텟 가치'!$S$17,'스테이지별 몬스터 스텟'!AG1451*'(참고)타워 스텟 가치'!$T$17,'스테이지별 몬스터 스텟'!AH1451*'(참고)타워 스텟 가치'!$U$17,'스테이지별 몬스터 스텟'!AI1451*'(참고)타워 스텟 가치'!$V$17,'스테이지별 몬스터 스텟'!AJ1451*'(참고)타워 스텟 가치'!$W$17,'스테이지별 몬스터 스텟'!AK1451*'(참고)타워 스텟 가치'!$X$17,'스테이지별 몬스터 스텟'!AL1451*'(참고)타워 스텟 가치'!$Y$17)</f>
        <v>884970.45000000414</v>
      </c>
      <c r="AN1451">
        <v>3</v>
      </c>
    </row>
    <row r="1452" spans="3:40" x14ac:dyDescent="0.3">
      <c r="C1452">
        <v>3</v>
      </c>
      <c r="D1452">
        <f t="shared" si="68"/>
        <v>290</v>
      </c>
      <c r="E1452" s="52">
        <f>VLOOKUP(D1452,'스테이지별 난이도 설정'!B:C,2,0)</f>
        <v>116.00000000000057</v>
      </c>
      <c r="F1452" t="str">
        <f t="shared" si="69"/>
        <v>에픽</v>
      </c>
      <c r="G1452">
        <f t="shared" si="67"/>
        <v>6</v>
      </c>
      <c r="H1452">
        <f>VLOOKUP($F1452,'(참고)타워 스텟 가치'!$B$2:$L$6,H$2,0)+(VLOOKUP($F1452,'(참고)타워 스텟 가치'!$B$2:$L$6,H$2,0)*$E1452)</f>
        <v>1974.3750000000095</v>
      </c>
      <c r="I1452">
        <f>VLOOKUP($F1452,'(참고)타워 스텟 가치'!$B$2:$L$6,I$2,0)+(VLOOKUP($F1452,'(참고)타워 스텟 가치'!$B$2:$L$6,I$2,0)*$E1452)</f>
        <v>394.87500000000193</v>
      </c>
      <c r="J1452">
        <f>VLOOKUP($F1452,'(참고)타워 스텟 가치'!$B$2:$L$6,J$2,0)+(VLOOKUP($F1452,'(참고)타워 스텟 가치'!$B$2:$L$6,J$2,0)*$E1452)</f>
        <v>585000.00000000279</v>
      </c>
      <c r="K1452">
        <f>VLOOKUP($F1452,'(참고)타워 스텟 가치'!$B$2:$L$6,K$2,0)+(VLOOKUP($F1452,'(참고)타워 스텟 가치'!$B$2:$L$6,K$2,0)*$E1452)</f>
        <v>7897.5000000000382</v>
      </c>
      <c r="L1452">
        <f>VLOOKUP($F1452,'(참고)타워 스텟 가치'!$B$2:$L$6,L$2,0)+(VLOOKUP($F1452,'(참고)타워 스텟 가치'!$B$2:$L$6,L$2,0)*$E1452)</f>
        <v>131.62500000000063</v>
      </c>
      <c r="M1452">
        <f>VLOOKUP($F1452,'(참고)타워 스텟 가치'!$B$2:$L$6,M$2,0)+(VLOOKUP($F1452,'(참고)타워 스텟 가치'!$B$2:$L$6,M$2,0)*$E1452)</f>
        <v>35.100000000000165</v>
      </c>
      <c r="N1452">
        <f>VLOOKUP($F1452,'(참고)타워 스텟 가치'!$B$2:$L$6,N$2,0)+(VLOOKUP($F1452,'(참고)타워 스텟 가치'!$B$2:$L$6,N$2,0)*$E1452)</f>
        <v>0</v>
      </c>
      <c r="O1452">
        <f>VLOOKUP($F1452,'(참고)타워 스텟 가치'!$B$2:$L$6,O$2,0)+(VLOOKUP($F1452,'(참고)타워 스텟 가치'!$B$2:$L$6,O$2,0)*$E1452)</f>
        <v>0</v>
      </c>
      <c r="P1452">
        <f>VLOOKUP($F1452,'(참고)타워 스텟 가치'!$B$2:$L$6,P$2,0)+(VLOOKUP($F1452,'(참고)타워 스텟 가치'!$B$2:$L$6,P$2,0)*$E1452)</f>
        <v>81.900000000000389</v>
      </c>
      <c r="Q1452">
        <f>SUM('스테이지별 몬스터 스텟'!H1452*'(참고)타워 스텟 가치'!$Q$17,'스테이지별 몬스터 스텟'!I1452*'(참고)타워 스텟 가치'!$R$17,'스테이지별 몬스터 스텟'!J1452*'(참고)타워 스텟 가치'!$S$17,'스테이지별 몬스터 스텟'!K1452*'(참고)타워 스텟 가치'!$T$17,'스테이지별 몬스터 스텟'!L1452*'(참고)타워 스텟 가치'!$U$17,'스테이지별 몬스터 스텟'!M1452*'(참고)타워 스텟 가치'!$V$17,'스테이지별 몬스터 스텟'!N1452*'(참고)타워 스텟 가치'!$W$17,'스테이지별 몬스터 스텟'!O1452*'(참고)타워 스텟 가치'!$X$17,'스테이지별 몬스터 스텟'!P1452*'(참고)타워 스텟 가치'!$Y$17)</f>
        <v>898298.21250000433</v>
      </c>
      <c r="R1452">
        <v>1</v>
      </c>
      <c r="S1452">
        <f>VLOOKUP($F1452,'(참고)타워 스텟 가치'!$B$7:$L$11,S$2,0)+(VLOOKUP($F1452,'(참고)타워 스텟 가치'!$B$7:$L$11,S$2,0)*$E1452)</f>
        <v>658.12500000000318</v>
      </c>
      <c r="T1452">
        <f>VLOOKUP($F1452,'(참고)타워 스텟 가치'!$B$7:$L$11,T$2,0)+(VLOOKUP($F1452,'(참고)타워 스텟 가치'!$B$7:$L$11,T$2,0)*$E1452)</f>
        <v>1184.6250000000057</v>
      </c>
      <c r="U1452">
        <f>VLOOKUP($F1452,'(참고)타워 스텟 가치'!$B$7:$L$11,U$2,0)+(VLOOKUP($F1452,'(참고)타워 스텟 가치'!$B$7:$L$11,U$2,0)*$E1452)</f>
        <v>585000.00000000279</v>
      </c>
      <c r="V1452">
        <f>VLOOKUP($F1452,'(참고)타워 스텟 가치'!$B$7:$L$11,V$2,0)+(VLOOKUP($F1452,'(참고)타워 스텟 가치'!$B$7:$L$11,V$2,0)*$E1452)</f>
        <v>7897.5000000000382</v>
      </c>
      <c r="W1452">
        <f>VLOOKUP($F1452,'(참고)타워 스텟 가치'!$B$7:$L$11,W$2,0)+(VLOOKUP($F1452,'(참고)타워 스텟 가치'!$B$7:$L$11,W$2,0)*$E1452)</f>
        <v>131.62500000000063</v>
      </c>
      <c r="X1452">
        <f>VLOOKUP($F1452,'(참고)타워 스텟 가치'!$B$7:$L$11,X$2,0)+(VLOOKUP($F1452,'(참고)타워 스텟 가치'!$B$7:$L$11,X$2,0)*$E1452)</f>
        <v>35.100000000000165</v>
      </c>
      <c r="Y1452">
        <f>VLOOKUP($F1452,'(참고)타워 스텟 가치'!$B$7:$L$11,Y$2,0)+(VLOOKUP($F1452,'(참고)타워 스텟 가치'!$B$7:$L$11,Y$2,0)*$E1452)</f>
        <v>0</v>
      </c>
      <c r="Z1452">
        <f>VLOOKUP($F1452,'(참고)타워 스텟 가치'!$B$7:$L$11,Z$2,0)+(VLOOKUP($F1452,'(참고)타워 스텟 가치'!$B$7:$L$11,Z$2,0)*$E1452)</f>
        <v>0</v>
      </c>
      <c r="AA1452">
        <f>VLOOKUP($F1452,'(참고)타워 스텟 가치'!$B$7:$L$11,AA$2,0)+(VLOOKUP($F1452,'(참고)타워 스텟 가치'!$B$7:$L$11,AA$2,0)*$E1452)</f>
        <v>81.900000000000389</v>
      </c>
      <c r="AB1452">
        <f>SUM('스테이지별 몬스터 스텟'!S1452*'(참고)타워 스텟 가치'!$Q$17,'스테이지별 몬스터 스텟'!T1452*'(참고)타워 스텟 가치'!$R$17,'스테이지별 몬스터 스텟'!U1452*'(참고)타워 스텟 가치'!$S$17,'스테이지별 몬스터 스텟'!V1452*'(참고)타워 스텟 가치'!$T$17,'스테이지별 몬스터 스텟'!W1452*'(참고)타워 스텟 가치'!$U$17,'스테이지별 몬스터 스텟'!X1452*'(참고)타워 스텟 가치'!$V$17,'스테이지별 몬스터 스텟'!Y1452*'(참고)타워 스텟 가치'!$W$17,'스테이지별 몬스터 스텟'!Z1452*'(참고)타워 스텟 가치'!$X$17,'스테이지별 몬스터 스텟'!AA1452*'(참고)타워 스텟 가치'!$Y$17)</f>
        <v>896850.33750000433</v>
      </c>
      <c r="AC1452">
        <v>2</v>
      </c>
      <c r="AD1452">
        <f>VLOOKUP($F1452,'(참고)타워 스텟 가치'!$B$12:$L$16,AD$2,0)+(VLOOKUP($F1452,'(참고)타워 스텟 가치'!$B$12:$L$16,AD$2,0)*$E1452)</f>
        <v>658.12500000000318</v>
      </c>
      <c r="AE1452">
        <f>VLOOKUP($F1452,'(참고)타워 스텟 가치'!$B$12:$L$16,AE$2,0)+(VLOOKUP($F1452,'(참고)타워 스텟 가치'!$B$12:$L$16,AE$2,0)*$E1452)</f>
        <v>789.75000000000387</v>
      </c>
      <c r="AF1452">
        <f>VLOOKUP($F1452,'(참고)타워 스텟 가치'!$B$12:$L$16,AF$2,0)+(VLOOKUP($F1452,'(참고)타워 스텟 가치'!$B$12:$L$16,AF$2,0)*$E1452)</f>
        <v>585000.00000000279</v>
      </c>
      <c r="AG1452">
        <f>VLOOKUP($F1452,'(참고)타워 스텟 가치'!$B$12:$L$16,AG$2,0)+(VLOOKUP($F1452,'(참고)타워 스텟 가치'!$B$12:$L$16,AG$2,0)*$E1452)</f>
        <v>3948.7500000000191</v>
      </c>
      <c r="AH1452">
        <f>VLOOKUP($F1452,'(참고)타워 스텟 가치'!$B$12:$L$16,AH$2,0)+(VLOOKUP($F1452,'(참고)타워 스텟 가치'!$B$12:$L$16,AH$2,0)*$E1452)</f>
        <v>131.62500000000063</v>
      </c>
      <c r="AI1452">
        <f>VLOOKUP($F1452,'(참고)타워 스텟 가치'!$B$12:$L$16,AI$2,0)+(VLOOKUP($F1452,'(참고)타워 스텟 가치'!$B$12:$L$16,AI$2,0)*$E1452)</f>
        <v>35.100000000000165</v>
      </c>
      <c r="AJ1452">
        <f>VLOOKUP($F1452,'(참고)타워 스텟 가치'!$B$12:$L$16,AJ$2,0)+(VLOOKUP($F1452,'(참고)타워 스텟 가치'!$B$12:$L$16,AJ$2,0)*$E1452)</f>
        <v>0</v>
      </c>
      <c r="AK1452">
        <f>VLOOKUP($F1452,'(참고)타워 스텟 가치'!$B$12:$L$16,AK$2,0)+(VLOOKUP($F1452,'(참고)타워 스텟 가치'!$B$12:$L$16,AK$2,0)*$E1452)</f>
        <v>0</v>
      </c>
      <c r="AL1452">
        <f>VLOOKUP($F1452,'(참고)타워 스텟 가치'!$B$12:$L$16,AL$2,0)+(VLOOKUP($F1452,'(참고)타워 스텟 가치'!$B$12:$L$16,AL$2,0)*$E1452)</f>
        <v>163.80000000000078</v>
      </c>
      <c r="AM1452">
        <f>SUM('스테이지별 몬스터 스텟'!AD1452*'(참고)타워 스텟 가치'!$Q$17,'스테이지별 몬스터 스텟'!AE1452*'(참고)타워 스텟 가치'!$R$17,'스테이지별 몬스터 스텟'!AF1452*'(참고)타워 스텟 가치'!$S$17,'스테이지별 몬스터 스텟'!AG1452*'(참고)타워 스텟 가치'!$T$17,'스테이지별 몬스터 스텟'!AH1452*'(참고)타워 스텟 가치'!$U$17,'스테이지별 몬스터 스텟'!AI1452*'(참고)타워 스텟 가치'!$V$17,'스테이지별 몬스터 스텟'!AJ1452*'(참고)타워 스텟 가치'!$W$17,'스테이지별 몬스터 스텟'!AK1452*'(참고)타워 스텟 가치'!$X$17,'스테이지별 몬스터 스텟'!AL1452*'(참고)타워 스텟 가치'!$Y$17)</f>
        <v>888524.32500000414</v>
      </c>
      <c r="AN1452">
        <v>3</v>
      </c>
    </row>
    <row r="1453" spans="3:40" x14ac:dyDescent="0.3">
      <c r="C1453">
        <v>4</v>
      </c>
      <c r="D1453">
        <f t="shared" si="68"/>
        <v>290</v>
      </c>
      <c r="E1453" s="52">
        <f>VLOOKUP(D1453,'스테이지별 난이도 설정'!B:C,2,0)</f>
        <v>116.00000000000057</v>
      </c>
      <c r="F1453" t="str">
        <f t="shared" si="69"/>
        <v>유니크</v>
      </c>
      <c r="G1453">
        <f t="shared" si="67"/>
        <v>6</v>
      </c>
      <c r="H1453">
        <f>VLOOKUP($F1453,'(참고)타워 스텟 가치'!$B$2:$L$6,H$2,0)+(VLOOKUP($F1453,'(참고)타워 스텟 가치'!$B$2:$L$6,H$2,0)*$E1453)</f>
        <v>2961.5625000000146</v>
      </c>
      <c r="I1453">
        <f>VLOOKUP($F1453,'(참고)타워 스텟 가치'!$B$2:$L$6,I$2,0)+(VLOOKUP($F1453,'(참고)타워 스텟 가치'!$B$2:$L$6,I$2,0)*$E1453)</f>
        <v>592.31250000000284</v>
      </c>
      <c r="J1453">
        <f>VLOOKUP($F1453,'(참고)타워 스텟 가치'!$B$2:$L$6,J$2,0)+(VLOOKUP($F1453,'(참고)타워 스텟 가치'!$B$2:$L$6,J$2,0)*$E1453)</f>
        <v>585000.00000000279</v>
      </c>
      <c r="K1453">
        <f>VLOOKUP($F1453,'(참고)타워 스텟 가치'!$B$2:$L$6,K$2,0)+(VLOOKUP($F1453,'(참고)타워 스텟 가치'!$B$2:$L$6,K$2,0)*$E1453)</f>
        <v>11846.250000000058</v>
      </c>
      <c r="L1453">
        <f>VLOOKUP($F1453,'(참고)타워 스텟 가치'!$B$2:$L$6,L$2,0)+(VLOOKUP($F1453,'(참고)타워 스텟 가치'!$B$2:$L$6,L$2,0)*$E1453)</f>
        <v>197.43750000000097</v>
      </c>
      <c r="M1453">
        <f>VLOOKUP($F1453,'(참고)타워 스텟 가치'!$B$2:$L$6,M$2,0)+(VLOOKUP($F1453,'(참고)타워 스텟 가치'!$B$2:$L$6,M$2,0)*$E1453)</f>
        <v>35.100000000000165</v>
      </c>
      <c r="N1453">
        <f>VLOOKUP($F1453,'(참고)타워 스텟 가치'!$B$2:$L$6,N$2,0)+(VLOOKUP($F1453,'(참고)타워 스텟 가치'!$B$2:$L$6,N$2,0)*$E1453)</f>
        <v>0</v>
      </c>
      <c r="O1453">
        <f>VLOOKUP($F1453,'(참고)타워 스텟 가치'!$B$2:$L$6,O$2,0)+(VLOOKUP($F1453,'(참고)타워 스텟 가치'!$B$2:$L$6,O$2,0)*$E1453)</f>
        <v>0</v>
      </c>
      <c r="P1453">
        <f>VLOOKUP($F1453,'(참고)타워 스텟 가치'!$B$2:$L$6,P$2,0)+(VLOOKUP($F1453,'(참고)타워 스텟 가치'!$B$2:$L$6,P$2,0)*$E1453)</f>
        <v>117.00000000000057</v>
      </c>
      <c r="Q1453">
        <f>SUM('스테이지별 몬스터 스텟'!H1453*'(참고)타워 스텟 가치'!$Q$17,'스테이지별 몬스터 스텟'!I1453*'(참고)타워 스텟 가치'!$R$17,'스테이지별 몬스터 스텟'!J1453*'(참고)타워 스텟 가치'!$S$17,'스테이지별 몬스터 스텟'!K1453*'(참고)타워 스텟 가치'!$T$17,'스테이지별 몬스터 스텟'!L1453*'(참고)타워 스텟 가치'!$U$17,'스테이지별 몬스터 스텟'!M1453*'(참고)타워 스텟 가치'!$V$17,'스테이지별 몬스터 스텟'!N1453*'(참고)타워 스텟 가치'!$W$17,'스테이지별 몬스터 스텟'!O1453*'(참고)타워 스텟 가치'!$X$17,'스테이지별 몬스터 스텟'!P1453*'(참고)타워 스텟 가치'!$Y$17)</f>
        <v>908668.06875000428</v>
      </c>
      <c r="R1453">
        <v>1</v>
      </c>
      <c r="S1453">
        <f>VLOOKUP($F1453,'(참고)타워 스텟 가치'!$B$7:$L$11,S$2,0)+(VLOOKUP($F1453,'(참고)타워 스텟 가치'!$B$7:$L$11,S$2,0)*$E1453)</f>
        <v>987.18750000000477</v>
      </c>
      <c r="T1453">
        <f>VLOOKUP($F1453,'(참고)타워 스텟 가치'!$B$7:$L$11,T$2,0)+(VLOOKUP($F1453,'(참고)타워 스텟 가치'!$B$7:$L$11,T$2,0)*$E1453)</f>
        <v>1776.9375000000086</v>
      </c>
      <c r="U1453">
        <f>VLOOKUP($F1453,'(참고)타워 스텟 가치'!$B$7:$L$11,U$2,0)+(VLOOKUP($F1453,'(참고)타워 스텟 가치'!$B$7:$L$11,U$2,0)*$E1453)</f>
        <v>585000.00000000279</v>
      </c>
      <c r="V1453">
        <f>VLOOKUP($F1453,'(참고)타워 스텟 가치'!$B$7:$L$11,V$2,0)+(VLOOKUP($F1453,'(참고)타워 스텟 가치'!$B$7:$L$11,V$2,0)*$E1453)</f>
        <v>11846.250000000058</v>
      </c>
      <c r="W1453">
        <f>VLOOKUP($F1453,'(참고)타워 스텟 가치'!$B$7:$L$11,W$2,0)+(VLOOKUP($F1453,'(참고)타워 스텟 가치'!$B$7:$L$11,W$2,0)*$E1453)</f>
        <v>197.43750000000097</v>
      </c>
      <c r="X1453">
        <f>VLOOKUP($F1453,'(참고)타워 스텟 가치'!$B$7:$L$11,X$2,0)+(VLOOKUP($F1453,'(참고)타워 스텟 가치'!$B$7:$L$11,X$2,0)*$E1453)</f>
        <v>35.100000000000165</v>
      </c>
      <c r="Y1453">
        <f>VLOOKUP($F1453,'(참고)타워 스텟 가치'!$B$7:$L$11,Y$2,0)+(VLOOKUP($F1453,'(참고)타워 스텟 가치'!$B$7:$L$11,Y$2,0)*$E1453)</f>
        <v>0</v>
      </c>
      <c r="Z1453">
        <f>VLOOKUP($F1453,'(참고)타워 스텟 가치'!$B$7:$L$11,Z$2,0)+(VLOOKUP($F1453,'(참고)타워 스텟 가치'!$B$7:$L$11,Z$2,0)*$E1453)</f>
        <v>0</v>
      </c>
      <c r="AA1453">
        <f>VLOOKUP($F1453,'(참고)타워 스텟 가치'!$B$7:$L$11,AA$2,0)+(VLOOKUP($F1453,'(참고)타워 스텟 가치'!$B$7:$L$11,AA$2,0)*$E1453)</f>
        <v>117.00000000000057</v>
      </c>
      <c r="AB1453">
        <f>SUM('스테이지별 몬스터 스텟'!S1453*'(참고)타워 스텟 가치'!$Q$17,'스테이지별 몬스터 스텟'!T1453*'(참고)타워 스텟 가치'!$R$17,'스테이지별 몬스터 스텟'!U1453*'(참고)타워 스텟 가치'!$S$17,'스테이지별 몬스터 스텟'!V1453*'(참고)타워 스텟 가치'!$T$17,'스테이지별 몬스터 스텟'!W1453*'(참고)타워 스텟 가치'!$U$17,'스테이지별 몬스터 스텟'!X1453*'(참고)타워 스텟 가치'!$V$17,'스테이지별 몬스터 스텟'!Y1453*'(참고)타워 스텟 가치'!$W$17,'스테이지별 몬스터 스텟'!Z1453*'(참고)타워 스텟 가치'!$X$17,'스테이지별 몬스터 스텟'!AA1453*'(참고)타워 스텟 가치'!$Y$17)</f>
        <v>906496.25625000428</v>
      </c>
      <c r="AC1453">
        <v>2</v>
      </c>
      <c r="AD1453">
        <f>VLOOKUP($F1453,'(참고)타워 스텟 가치'!$B$12:$L$16,AD$2,0)+(VLOOKUP($F1453,'(참고)타워 스텟 가치'!$B$12:$L$16,AD$2,0)*$E1453)</f>
        <v>987.18750000000477</v>
      </c>
      <c r="AE1453">
        <f>VLOOKUP($F1453,'(참고)타워 스텟 가치'!$B$12:$L$16,AE$2,0)+(VLOOKUP($F1453,'(참고)타워 스텟 가치'!$B$12:$L$16,AE$2,0)*$E1453)</f>
        <v>1184.6250000000057</v>
      </c>
      <c r="AF1453">
        <f>VLOOKUP($F1453,'(참고)타워 스텟 가치'!$B$12:$L$16,AF$2,0)+(VLOOKUP($F1453,'(참고)타워 스텟 가치'!$B$12:$L$16,AF$2,0)*$E1453)</f>
        <v>585000.00000000279</v>
      </c>
      <c r="AG1453">
        <f>VLOOKUP($F1453,'(참고)타워 스텟 가치'!$B$12:$L$16,AG$2,0)+(VLOOKUP($F1453,'(참고)타워 스텟 가치'!$B$12:$L$16,AG$2,0)*$E1453)</f>
        <v>5923.1250000000291</v>
      </c>
      <c r="AH1453">
        <f>VLOOKUP($F1453,'(참고)타워 스텟 가치'!$B$12:$L$16,AH$2,0)+(VLOOKUP($F1453,'(참고)타워 스텟 가치'!$B$12:$L$16,AH$2,0)*$E1453)</f>
        <v>197.43750000000097</v>
      </c>
      <c r="AI1453">
        <f>VLOOKUP($F1453,'(참고)타워 스텟 가치'!$B$12:$L$16,AI$2,0)+(VLOOKUP($F1453,'(참고)타워 스텟 가치'!$B$12:$L$16,AI$2,0)*$E1453)</f>
        <v>35.100000000000165</v>
      </c>
      <c r="AJ1453">
        <f>VLOOKUP($F1453,'(참고)타워 스텟 가치'!$B$12:$L$16,AJ$2,0)+(VLOOKUP($F1453,'(참고)타워 스텟 가치'!$B$12:$L$16,AJ$2,0)*$E1453)</f>
        <v>0</v>
      </c>
      <c r="AK1453">
        <f>VLOOKUP($F1453,'(참고)타워 스텟 가치'!$B$12:$L$16,AK$2,0)+(VLOOKUP($F1453,'(참고)타워 스텟 가치'!$B$12:$L$16,AK$2,0)*$E1453)</f>
        <v>0</v>
      </c>
      <c r="AL1453">
        <f>VLOOKUP($F1453,'(참고)타워 스텟 가치'!$B$12:$L$16,AL$2,0)+(VLOOKUP($F1453,'(참고)타워 스텟 가치'!$B$12:$L$16,AL$2,0)*$E1453)</f>
        <v>234.00000000000114</v>
      </c>
      <c r="AM1453">
        <f>SUM('스테이지별 몬스터 스텟'!AD1453*'(참고)타워 스텟 가치'!$Q$17,'스테이지별 몬스터 스텟'!AE1453*'(참고)타워 스텟 가치'!$R$17,'스테이지별 몬스터 스텟'!AF1453*'(참고)타워 스텟 가치'!$S$17,'스테이지별 몬스터 스텟'!AG1453*'(참고)타워 스텟 가치'!$T$17,'스테이지별 몬스터 스텟'!AH1453*'(참고)타워 스텟 가치'!$U$17,'스테이지별 몬스터 스텟'!AI1453*'(참고)타워 스텟 가치'!$V$17,'스테이지별 몬스터 스텟'!AJ1453*'(참고)타워 스텟 가치'!$W$17,'스테이지별 몬스터 스텟'!AK1453*'(참고)타워 스텟 가치'!$X$17,'스테이지별 몬스터 스텟'!AL1453*'(참고)타워 스텟 가치'!$Y$17)</f>
        <v>893995.53750000417</v>
      </c>
      <c r="AN1453">
        <v>3</v>
      </c>
    </row>
    <row r="1454" spans="3:40" x14ac:dyDescent="0.3">
      <c r="C1454">
        <v>5</v>
      </c>
      <c r="D1454">
        <f t="shared" si="68"/>
        <v>290</v>
      </c>
      <c r="E1454" s="52">
        <f>VLOOKUP(D1454,'스테이지별 난이도 설정'!B:C,2,0)</f>
        <v>116.00000000000057</v>
      </c>
      <c r="F1454" t="str">
        <f t="shared" si="69"/>
        <v>스페셜</v>
      </c>
      <c r="G1454">
        <f t="shared" si="67"/>
        <v>6</v>
      </c>
      <c r="H1454">
        <f>VLOOKUP($F1454,'(참고)타워 스텟 가치'!$B$2:$L$6,H$2,0)+(VLOOKUP($F1454,'(참고)타워 스텟 가치'!$B$2:$L$6,H$2,0)*$E1454)</f>
        <v>4442.3437500000218</v>
      </c>
      <c r="I1454">
        <f>VLOOKUP($F1454,'(참고)타워 스텟 가치'!$B$2:$L$6,I$2,0)+(VLOOKUP($F1454,'(참고)타워 스텟 가치'!$B$2:$L$6,I$2,0)*$E1454)</f>
        <v>888.46875000000432</v>
      </c>
      <c r="J1454">
        <f>VLOOKUP($F1454,'(참고)타워 스텟 가치'!$B$2:$L$6,J$2,0)+(VLOOKUP($F1454,'(참고)타워 스텟 가치'!$B$2:$L$6,J$2,0)*$E1454)</f>
        <v>585000.00000000279</v>
      </c>
      <c r="K1454">
        <f>VLOOKUP($F1454,'(참고)타워 스텟 가치'!$B$2:$L$6,K$2,0)+(VLOOKUP($F1454,'(참고)타워 스텟 가치'!$B$2:$L$6,K$2,0)*$E1454)</f>
        <v>17769.375000000087</v>
      </c>
      <c r="L1454">
        <f>VLOOKUP($F1454,'(참고)타워 스텟 가치'!$B$2:$L$6,L$2,0)+(VLOOKUP($F1454,'(참고)타워 스텟 가치'!$B$2:$L$6,L$2,0)*$E1454)</f>
        <v>296.15625000000142</v>
      </c>
      <c r="M1454">
        <f>VLOOKUP($F1454,'(참고)타워 스텟 가치'!$B$2:$L$6,M$2,0)+(VLOOKUP($F1454,'(참고)타워 스텟 가치'!$B$2:$L$6,M$2,0)*$E1454)</f>
        <v>35.100000000000165</v>
      </c>
      <c r="N1454">
        <f>VLOOKUP($F1454,'(참고)타워 스텟 가치'!$B$2:$L$6,N$2,0)+(VLOOKUP($F1454,'(참고)타워 스텟 가치'!$B$2:$L$6,N$2,0)*$E1454)</f>
        <v>0</v>
      </c>
      <c r="O1454">
        <f>VLOOKUP($F1454,'(참고)타워 스텟 가치'!$B$2:$L$6,O$2,0)+(VLOOKUP($F1454,'(참고)타워 스텟 가치'!$B$2:$L$6,O$2,0)*$E1454)</f>
        <v>0</v>
      </c>
      <c r="P1454">
        <f>VLOOKUP($F1454,'(참고)타워 스텟 가치'!$B$2:$L$6,P$2,0)+(VLOOKUP($F1454,'(참고)타워 스텟 가치'!$B$2:$L$6,P$2,0)*$E1454)</f>
        <v>117.00000000000057</v>
      </c>
      <c r="Q1454">
        <f>SUM('스테이지별 몬스터 스텟'!H1454*'(참고)타워 스텟 가치'!$Q$17,'스테이지별 몬스터 스텟'!I1454*'(참고)타워 스텟 가치'!$R$17,'스테이지별 몬스터 스텟'!J1454*'(참고)타워 스텟 가치'!$S$17,'스테이지별 몬스터 스텟'!K1454*'(참고)타워 스텟 가치'!$T$17,'스테이지별 몬스터 스텟'!L1454*'(참고)타워 스텟 가치'!$U$17,'스테이지별 몬스터 스텟'!M1454*'(참고)타워 스텟 가치'!$V$17,'스테이지별 몬스터 스텟'!N1454*'(참고)타워 스텟 가치'!$W$17,'스테이지별 몬스터 스텟'!O1454*'(참고)타워 스텟 가치'!$X$17,'스테이지별 몬스터 스텟'!P1454*'(참고)타워 스텟 가치'!$Y$17)</f>
        <v>924117.5531250044</v>
      </c>
      <c r="R1454">
        <v>1</v>
      </c>
      <c r="S1454">
        <f>VLOOKUP($F1454,'(참고)타워 스텟 가치'!$B$7:$L$11,S$2,0)+(VLOOKUP($F1454,'(참고)타워 스텟 가치'!$B$7:$L$11,S$2,0)*$E1454)</f>
        <v>1480.7812500000073</v>
      </c>
      <c r="T1454">
        <f>VLOOKUP($F1454,'(참고)타워 스텟 가치'!$B$7:$L$11,T$2,0)+(VLOOKUP($F1454,'(참고)타워 스텟 가치'!$B$7:$L$11,T$2,0)*$E1454)</f>
        <v>2665.4062500000127</v>
      </c>
      <c r="U1454">
        <f>VLOOKUP($F1454,'(참고)타워 스텟 가치'!$B$7:$L$11,U$2,0)+(VLOOKUP($F1454,'(참고)타워 스텟 가치'!$B$7:$L$11,U$2,0)*$E1454)</f>
        <v>585000.00000000279</v>
      </c>
      <c r="V1454">
        <f>VLOOKUP($F1454,'(참고)타워 스텟 가치'!$B$7:$L$11,V$2,0)+(VLOOKUP($F1454,'(참고)타워 스텟 가치'!$B$7:$L$11,V$2,0)*$E1454)</f>
        <v>17769.375000000087</v>
      </c>
      <c r="W1454">
        <f>VLOOKUP($F1454,'(참고)타워 스텟 가치'!$B$7:$L$11,W$2,0)+(VLOOKUP($F1454,'(참고)타워 스텟 가치'!$B$7:$L$11,W$2,0)*$E1454)</f>
        <v>296.15625000000142</v>
      </c>
      <c r="X1454">
        <f>VLOOKUP($F1454,'(참고)타워 스텟 가치'!$B$7:$L$11,X$2,0)+(VLOOKUP($F1454,'(참고)타워 스텟 가치'!$B$7:$L$11,X$2,0)*$E1454)</f>
        <v>35.100000000000165</v>
      </c>
      <c r="Y1454">
        <f>VLOOKUP($F1454,'(참고)타워 스텟 가치'!$B$7:$L$11,Y$2,0)+(VLOOKUP($F1454,'(참고)타워 스텟 가치'!$B$7:$L$11,Y$2,0)*$E1454)</f>
        <v>0</v>
      </c>
      <c r="Z1454">
        <f>VLOOKUP($F1454,'(참고)타워 스텟 가치'!$B$7:$L$11,Z$2,0)+(VLOOKUP($F1454,'(참고)타워 스텟 가치'!$B$7:$L$11,Z$2,0)*$E1454)</f>
        <v>0</v>
      </c>
      <c r="AA1454">
        <f>VLOOKUP($F1454,'(참고)타워 스텟 가치'!$B$7:$L$11,AA$2,0)+(VLOOKUP($F1454,'(참고)타워 스텟 가치'!$B$7:$L$11,AA$2,0)*$E1454)</f>
        <v>117.00000000000057</v>
      </c>
      <c r="AB1454">
        <f>SUM('스테이지별 몬스터 스텟'!S1454*'(참고)타워 스텟 가치'!$Q$17,'스테이지별 몬스터 스텟'!T1454*'(참고)타워 스텟 가치'!$R$17,'스테이지별 몬스터 스텟'!U1454*'(참고)타워 스텟 가치'!$S$17,'스테이지별 몬스터 스텟'!V1454*'(참고)타워 스텟 가치'!$T$17,'스테이지별 몬스터 스텟'!W1454*'(참고)타워 스텟 가치'!$U$17,'스테이지별 몬스터 스텟'!X1454*'(참고)타워 스텟 가치'!$V$17,'스테이지별 몬스터 스텟'!Y1454*'(참고)타워 스텟 가치'!$W$17,'스테이지별 몬스터 스텟'!Z1454*'(참고)타워 스텟 가치'!$X$17,'스테이지별 몬스터 스텟'!AA1454*'(참고)타워 스텟 가치'!$Y$17)</f>
        <v>920859.8343750044</v>
      </c>
      <c r="AC1454">
        <v>2</v>
      </c>
      <c r="AD1454">
        <f>VLOOKUP($F1454,'(참고)타워 스텟 가치'!$B$12:$L$16,AD$2,0)+(VLOOKUP($F1454,'(참고)타워 스텟 가치'!$B$12:$L$16,AD$2,0)*$E1454)</f>
        <v>1480.7812500000073</v>
      </c>
      <c r="AE1454">
        <f>VLOOKUP($F1454,'(참고)타워 스텟 가치'!$B$12:$L$16,AE$2,0)+(VLOOKUP($F1454,'(참고)타워 스텟 가치'!$B$12:$L$16,AE$2,0)*$E1454)</f>
        <v>1776.9375000000086</v>
      </c>
      <c r="AF1454">
        <f>VLOOKUP($F1454,'(참고)타워 스텟 가치'!$B$12:$L$16,AF$2,0)+(VLOOKUP($F1454,'(참고)타워 스텟 가치'!$B$12:$L$16,AF$2,0)*$E1454)</f>
        <v>585000.00000000279</v>
      </c>
      <c r="AG1454">
        <f>VLOOKUP($F1454,'(참고)타워 스텟 가치'!$B$12:$L$16,AG$2,0)+(VLOOKUP($F1454,'(참고)타워 스텟 가치'!$B$12:$L$16,AG$2,0)*$E1454)</f>
        <v>8884.6875000000437</v>
      </c>
      <c r="AH1454">
        <f>VLOOKUP($F1454,'(참고)타워 스텟 가치'!$B$12:$L$16,AH$2,0)+(VLOOKUP($F1454,'(참고)타워 스텟 가치'!$B$12:$L$16,AH$2,0)*$E1454)</f>
        <v>296.15625000000142</v>
      </c>
      <c r="AI1454">
        <f>VLOOKUP($F1454,'(참고)타워 스텟 가치'!$B$12:$L$16,AI$2,0)+(VLOOKUP($F1454,'(참고)타워 스텟 가치'!$B$12:$L$16,AI$2,0)*$E1454)</f>
        <v>35.100000000000165</v>
      </c>
      <c r="AJ1454">
        <f>VLOOKUP($F1454,'(참고)타워 스텟 가치'!$B$12:$L$16,AJ$2,0)+(VLOOKUP($F1454,'(참고)타워 스텟 가치'!$B$12:$L$16,AJ$2,0)*$E1454)</f>
        <v>0</v>
      </c>
      <c r="AK1454">
        <f>VLOOKUP($F1454,'(참고)타워 스텟 가치'!$B$12:$L$16,AK$2,0)+(VLOOKUP($F1454,'(참고)타워 스텟 가치'!$B$12:$L$16,AK$2,0)*$E1454)</f>
        <v>0</v>
      </c>
      <c r="AL1454">
        <f>VLOOKUP($F1454,'(참고)타워 스텟 가치'!$B$12:$L$16,AL$2,0)+(VLOOKUP($F1454,'(참고)타워 스텟 가치'!$B$12:$L$16,AL$2,0)*$E1454)</f>
        <v>234.00000000000114</v>
      </c>
      <c r="AM1454">
        <f>SUM('스테이지별 몬스터 스텟'!AD1454*'(참고)타워 스텟 가치'!$Q$17,'스테이지별 몬스터 스텟'!AE1454*'(참고)타워 스텟 가치'!$R$17,'스테이지별 몬스터 스텟'!AF1454*'(참고)타워 스텟 가치'!$S$17,'스테이지별 몬스터 스텟'!AG1454*'(참고)타워 스텟 가치'!$T$17,'스테이지별 몬스터 스텟'!AH1454*'(참고)타워 스텟 가치'!$U$17,'스테이지별 몬스터 스텟'!AI1454*'(참고)타워 스텟 가치'!$V$17,'스테이지별 몬스터 스텟'!AJ1454*'(참고)타워 스텟 가치'!$W$17,'스테이지별 몬스터 스텟'!AK1454*'(참고)타워 스텟 가치'!$X$17,'스테이지별 몬스터 스텟'!AL1454*'(참고)타워 스텟 가치'!$Y$17)</f>
        <v>901991.75625000428</v>
      </c>
      <c r="AN1454">
        <v>3</v>
      </c>
    </row>
    <row r="1455" spans="3:40" x14ac:dyDescent="0.3">
      <c r="C1455">
        <v>1</v>
      </c>
      <c r="D1455">
        <f t="shared" si="68"/>
        <v>291</v>
      </c>
      <c r="E1455" s="52">
        <f>VLOOKUP(D1455,'스테이지별 난이도 설정'!B:C,2,0)</f>
        <v>116.40000000000057</v>
      </c>
      <c r="F1455" t="str">
        <f t="shared" si="69"/>
        <v>일반</v>
      </c>
      <c r="G1455">
        <f t="shared" si="67"/>
        <v>6</v>
      </c>
      <c r="H1455">
        <f>VLOOKUP($F1455,'(참고)타워 스텟 가치'!$B$2:$L$6,H$2,0)+(VLOOKUP($F1455,'(참고)타워 스텟 가치'!$B$2:$L$6,H$2,0)*$E1455)</f>
        <v>880.50000000000432</v>
      </c>
      <c r="I1455">
        <f>VLOOKUP($F1455,'(참고)타워 스텟 가치'!$B$2:$L$6,I$2,0)+(VLOOKUP($F1455,'(참고)타워 스텟 가치'!$B$2:$L$6,I$2,0)*$E1455)</f>
        <v>176.10000000000088</v>
      </c>
      <c r="J1455">
        <f>VLOOKUP($F1455,'(참고)타워 스텟 가치'!$B$2:$L$6,J$2,0)+(VLOOKUP($F1455,'(참고)타워 스텟 가치'!$B$2:$L$6,J$2,0)*$E1455)</f>
        <v>587000.00000000291</v>
      </c>
      <c r="K1455">
        <f>VLOOKUP($F1455,'(참고)타워 스텟 가치'!$B$2:$L$6,K$2,0)+(VLOOKUP($F1455,'(참고)타워 스텟 가치'!$B$2:$L$6,K$2,0)*$E1455)</f>
        <v>3522.0000000000173</v>
      </c>
      <c r="L1455">
        <f>VLOOKUP($F1455,'(참고)타워 스텟 가치'!$B$2:$L$6,L$2,0)+(VLOOKUP($F1455,'(참고)타워 스텟 가치'!$B$2:$L$6,L$2,0)*$E1455)</f>
        <v>58.700000000000287</v>
      </c>
      <c r="M1455">
        <f>VLOOKUP($F1455,'(참고)타워 스텟 가치'!$B$2:$L$6,M$2,0)+(VLOOKUP($F1455,'(참고)타워 스텟 가치'!$B$2:$L$6,M$2,0)*$E1455)</f>
        <v>35.220000000000169</v>
      </c>
      <c r="N1455">
        <f>VLOOKUP($F1455,'(참고)타워 스텟 가치'!$B$2:$L$6,N$2,0)+(VLOOKUP($F1455,'(참고)타워 스텟 가치'!$B$2:$L$6,N$2,0)*$E1455)</f>
        <v>0</v>
      </c>
      <c r="O1455">
        <f>VLOOKUP($F1455,'(참고)타워 스텟 가치'!$B$2:$L$6,O$2,0)+(VLOOKUP($F1455,'(참고)타워 스텟 가치'!$B$2:$L$6,O$2,0)*$E1455)</f>
        <v>0</v>
      </c>
      <c r="P1455">
        <f>VLOOKUP($F1455,'(참고)타워 스텟 가치'!$B$2:$L$6,P$2,0)+(VLOOKUP($F1455,'(참고)타워 스텟 가치'!$B$2:$L$6,P$2,0)*$E1455)</f>
        <v>82.180000000000405</v>
      </c>
      <c r="Q1455">
        <f>SUM('스테이지별 몬스터 스텟'!H1455*'(참고)타워 스텟 가치'!$Q$17,'스테이지별 몬스터 스텟'!I1455*'(참고)타워 스텟 가치'!$R$17,'스테이지별 몬스터 스텟'!J1455*'(참고)타워 스텟 가치'!$S$17,'스테이지별 몬스터 스텟'!K1455*'(참고)타워 스텟 가치'!$T$17,'스테이지별 몬스터 스텟'!L1455*'(참고)타워 스텟 가치'!$U$17,'스테이지별 몬스터 스텟'!M1455*'(참고)타워 스텟 가치'!$V$17,'스테이지별 몬스터 스텟'!N1455*'(참고)타워 스텟 가치'!$W$17,'스테이지별 몬스터 스텟'!O1455*'(참고)타워 스텟 가치'!$X$17,'스테이지별 몬스터 스텟'!P1455*'(참고)타워 스텟 가치'!$Y$17)</f>
        <v>889886.13000000443</v>
      </c>
      <c r="R1455">
        <v>1</v>
      </c>
      <c r="S1455">
        <f>VLOOKUP($F1455,'(참고)타워 스텟 가치'!$B$7:$L$11,S$2,0)+(VLOOKUP($F1455,'(참고)타워 스텟 가치'!$B$7:$L$11,S$2,0)*$E1455)</f>
        <v>293.50000000000142</v>
      </c>
      <c r="T1455">
        <f>VLOOKUP($F1455,'(참고)타워 스텟 가치'!$B$7:$L$11,T$2,0)+(VLOOKUP($F1455,'(참고)타워 스텟 가치'!$B$7:$L$11,T$2,0)*$E1455)</f>
        <v>528.30000000000257</v>
      </c>
      <c r="U1455">
        <f>VLOOKUP($F1455,'(참고)타워 스텟 가치'!$B$7:$L$11,U$2,0)+(VLOOKUP($F1455,'(참고)타워 스텟 가치'!$B$7:$L$11,U$2,0)*$E1455)</f>
        <v>587000.00000000291</v>
      </c>
      <c r="V1455">
        <f>VLOOKUP($F1455,'(참고)타워 스텟 가치'!$B$7:$L$11,V$2,0)+(VLOOKUP($F1455,'(참고)타워 스텟 가치'!$B$7:$L$11,V$2,0)*$E1455)</f>
        <v>3522.0000000000173</v>
      </c>
      <c r="W1455">
        <f>VLOOKUP($F1455,'(참고)타워 스텟 가치'!$B$7:$L$11,W$2,0)+(VLOOKUP($F1455,'(참고)타워 스텟 가치'!$B$7:$L$11,W$2,0)*$E1455)</f>
        <v>58.700000000000287</v>
      </c>
      <c r="X1455">
        <f>VLOOKUP($F1455,'(참고)타워 스텟 가치'!$B$7:$L$11,X$2,0)+(VLOOKUP($F1455,'(참고)타워 스텟 가치'!$B$7:$L$11,X$2,0)*$E1455)</f>
        <v>35.220000000000169</v>
      </c>
      <c r="Y1455">
        <f>VLOOKUP($F1455,'(참고)타워 스텟 가치'!$B$7:$L$11,Y$2,0)+(VLOOKUP($F1455,'(참고)타워 스텟 가치'!$B$7:$L$11,Y$2,0)*$E1455)</f>
        <v>0</v>
      </c>
      <c r="Z1455">
        <f>VLOOKUP($F1455,'(참고)타워 스텟 가치'!$B$7:$L$11,Z$2,0)+(VLOOKUP($F1455,'(참고)타워 스텟 가치'!$B$7:$L$11,Z$2,0)*$E1455)</f>
        <v>0</v>
      </c>
      <c r="AA1455">
        <f>VLOOKUP($F1455,'(참고)타워 스텟 가치'!$B$7:$L$11,AA$2,0)+(VLOOKUP($F1455,'(참고)타워 스텟 가치'!$B$7:$L$11,AA$2,0)*$E1455)</f>
        <v>82.180000000000405</v>
      </c>
      <c r="AB1455">
        <f>SUM('스테이지별 몬스터 스텟'!S1455*'(참고)타워 스텟 가치'!$Q$17,'스테이지별 몬스터 스텟'!T1455*'(참고)타워 스텟 가치'!$R$17,'스테이지별 몬스터 스텟'!U1455*'(참고)타워 스텟 가치'!$S$17,'스테이지별 몬스터 스텟'!V1455*'(참고)타워 스텟 가치'!$T$17,'스테이지별 몬스터 스텟'!W1455*'(참고)타워 스텟 가치'!$U$17,'스테이지별 몬스터 스텟'!X1455*'(참고)타워 스텟 가치'!$V$17,'스테이지별 몬스터 스텟'!Y1455*'(참고)타워 스텟 가치'!$W$17,'스테이지별 몬스터 스텟'!Z1455*'(참고)타워 스텟 가치'!$X$17,'스테이지별 몬스터 스텟'!AA1455*'(참고)타워 스텟 가치'!$Y$17)</f>
        <v>889240.43000000436</v>
      </c>
      <c r="AC1455">
        <v>2</v>
      </c>
      <c r="AD1455">
        <f>VLOOKUP($F1455,'(참고)타워 스텟 가치'!$B$12:$L$16,AD$2,0)+(VLOOKUP($F1455,'(참고)타워 스텟 가치'!$B$12:$L$16,AD$2,0)*$E1455)</f>
        <v>293.50000000000142</v>
      </c>
      <c r="AE1455">
        <f>VLOOKUP($F1455,'(참고)타워 스텟 가치'!$B$12:$L$16,AE$2,0)+(VLOOKUP($F1455,'(참고)타워 스텟 가치'!$B$12:$L$16,AE$2,0)*$E1455)</f>
        <v>352.20000000000175</v>
      </c>
      <c r="AF1455">
        <f>VLOOKUP($F1455,'(참고)타워 스텟 가치'!$B$12:$L$16,AF$2,0)+(VLOOKUP($F1455,'(참고)타워 스텟 가치'!$B$12:$L$16,AF$2,0)*$E1455)</f>
        <v>587000.00000000291</v>
      </c>
      <c r="AG1455">
        <f>VLOOKUP($F1455,'(참고)타워 스텟 가치'!$B$12:$L$16,AG$2,0)+(VLOOKUP($F1455,'(참고)타워 스텟 가치'!$B$12:$L$16,AG$2,0)*$E1455)</f>
        <v>1761.0000000000086</v>
      </c>
      <c r="AH1455">
        <f>VLOOKUP($F1455,'(참고)타워 스텟 가치'!$B$12:$L$16,AH$2,0)+(VLOOKUP($F1455,'(참고)타워 스텟 가치'!$B$12:$L$16,AH$2,0)*$E1455)</f>
        <v>58.700000000000287</v>
      </c>
      <c r="AI1455">
        <f>VLOOKUP($F1455,'(참고)타워 스텟 가치'!$B$12:$L$16,AI$2,0)+(VLOOKUP($F1455,'(참고)타워 스텟 가치'!$B$12:$L$16,AI$2,0)*$E1455)</f>
        <v>35.220000000000169</v>
      </c>
      <c r="AJ1455">
        <f>VLOOKUP($F1455,'(참고)타워 스텟 가치'!$B$12:$L$16,AJ$2,0)+(VLOOKUP($F1455,'(참고)타워 스텟 가치'!$B$12:$L$16,AJ$2,0)*$E1455)</f>
        <v>0</v>
      </c>
      <c r="AK1455">
        <f>VLOOKUP($F1455,'(참고)타워 스텟 가치'!$B$12:$L$16,AK$2,0)+(VLOOKUP($F1455,'(참고)타워 스텟 가치'!$B$12:$L$16,AK$2,0)*$E1455)</f>
        <v>0</v>
      </c>
      <c r="AL1455">
        <f>VLOOKUP($F1455,'(참고)타워 스텟 가치'!$B$12:$L$16,AL$2,0)+(VLOOKUP($F1455,'(참고)타워 스텟 가치'!$B$12:$L$16,AL$2,0)*$E1455)</f>
        <v>164.36000000000081</v>
      </c>
      <c r="AM1455">
        <f>SUM('스테이지별 몬스터 스텟'!AD1455*'(참고)타워 스텟 가치'!$Q$17,'스테이지별 몬스터 스텟'!AE1455*'(참고)타워 스텟 가치'!$R$17,'스테이지별 몬스터 스텟'!AF1455*'(참고)타워 스텟 가치'!$S$17,'스테이지별 몬스터 스텟'!AG1455*'(참고)타워 스텟 가치'!$T$17,'스테이지별 몬스터 스텟'!AH1455*'(참고)타워 스텟 가치'!$U$17,'스테이지별 몬스터 스텟'!AI1455*'(참고)타워 스텟 가치'!$V$17,'스테이지별 몬스터 스텟'!AJ1455*'(참고)타워 스텟 가치'!$W$17,'스테이지별 몬스터 스텟'!AK1455*'(참고)타워 스텟 가치'!$X$17,'스테이지별 몬스터 스텟'!AL1455*'(참고)타워 스텟 가치'!$Y$17)</f>
        <v>885618.64000000444</v>
      </c>
      <c r="AN1455">
        <v>3</v>
      </c>
    </row>
    <row r="1456" spans="3:40" x14ac:dyDescent="0.3">
      <c r="C1456">
        <v>2</v>
      </c>
      <c r="D1456">
        <f t="shared" si="68"/>
        <v>291</v>
      </c>
      <c r="E1456" s="52">
        <f>VLOOKUP(D1456,'스테이지별 난이도 설정'!B:C,2,0)</f>
        <v>116.40000000000057</v>
      </c>
      <c r="F1456" t="str">
        <f t="shared" si="69"/>
        <v>레어</v>
      </c>
      <c r="G1456">
        <f t="shared" si="67"/>
        <v>6</v>
      </c>
      <c r="H1456">
        <f>VLOOKUP($F1456,'(참고)타워 스텟 가치'!$B$2:$L$6,H$2,0)+(VLOOKUP($F1456,'(참고)타워 스텟 가치'!$B$2:$L$6,H$2,0)*$E1456)</f>
        <v>1320.7500000000064</v>
      </c>
      <c r="I1456">
        <f>VLOOKUP($F1456,'(참고)타워 스텟 가치'!$B$2:$L$6,I$2,0)+(VLOOKUP($F1456,'(참고)타워 스텟 가치'!$B$2:$L$6,I$2,0)*$E1456)</f>
        <v>264.15000000000128</v>
      </c>
      <c r="J1456">
        <f>VLOOKUP($F1456,'(참고)타워 스텟 가치'!$B$2:$L$6,J$2,0)+(VLOOKUP($F1456,'(참고)타워 스텟 가치'!$B$2:$L$6,J$2,0)*$E1456)</f>
        <v>587000.00000000291</v>
      </c>
      <c r="K1456">
        <f>VLOOKUP($F1456,'(참고)타워 스텟 가치'!$B$2:$L$6,K$2,0)+(VLOOKUP($F1456,'(참고)타워 스텟 가치'!$B$2:$L$6,K$2,0)*$E1456)</f>
        <v>5283.0000000000255</v>
      </c>
      <c r="L1456">
        <f>VLOOKUP($F1456,'(참고)타워 스텟 가치'!$B$2:$L$6,L$2,0)+(VLOOKUP($F1456,'(참고)타워 스텟 가치'!$B$2:$L$6,L$2,0)*$E1456)</f>
        <v>88.050000000000438</v>
      </c>
      <c r="M1456">
        <f>VLOOKUP($F1456,'(참고)타워 스텟 가치'!$B$2:$L$6,M$2,0)+(VLOOKUP($F1456,'(참고)타워 스텟 가치'!$B$2:$L$6,M$2,0)*$E1456)</f>
        <v>35.220000000000169</v>
      </c>
      <c r="N1456">
        <f>VLOOKUP($F1456,'(참고)타워 스텟 가치'!$B$2:$L$6,N$2,0)+(VLOOKUP($F1456,'(참고)타워 스텟 가치'!$B$2:$L$6,N$2,0)*$E1456)</f>
        <v>0</v>
      </c>
      <c r="O1456">
        <f>VLOOKUP($F1456,'(참고)타워 스텟 가치'!$B$2:$L$6,O$2,0)+(VLOOKUP($F1456,'(참고)타워 스텟 가치'!$B$2:$L$6,O$2,0)*$E1456)</f>
        <v>0</v>
      </c>
      <c r="P1456">
        <f>VLOOKUP($F1456,'(참고)타워 스텟 가치'!$B$2:$L$6,P$2,0)+(VLOOKUP($F1456,'(참고)타워 스텟 가치'!$B$2:$L$6,P$2,0)*$E1456)</f>
        <v>82.180000000000405</v>
      </c>
      <c r="Q1456">
        <f>SUM('스테이지별 몬스터 스텟'!H1456*'(참고)타워 스텟 가치'!$Q$17,'스테이지별 몬스터 스텟'!I1456*'(참고)타워 스텟 가치'!$R$17,'스테이지별 몬스터 스텟'!J1456*'(참고)타워 스텟 가치'!$S$17,'스테이지별 몬스터 스텟'!K1456*'(참고)타워 스텟 가치'!$T$17,'스테이지별 몬스터 스텟'!L1456*'(참고)타워 스텟 가치'!$U$17,'스테이지별 몬스터 스텟'!M1456*'(참고)타워 스텟 가치'!$V$17,'스테이지별 몬스터 스텟'!N1456*'(참고)타워 스텟 가치'!$W$17,'스테이지별 몬스터 스텟'!O1456*'(참고)타워 스텟 가치'!$X$17,'스테이지별 몬스터 스텟'!P1456*'(참고)타워 스텟 가치'!$Y$17)</f>
        <v>894479.40500000434</v>
      </c>
      <c r="R1456">
        <v>1</v>
      </c>
      <c r="S1456">
        <f>VLOOKUP($F1456,'(참고)타워 스텟 가치'!$B$7:$L$11,S$2,0)+(VLOOKUP($F1456,'(참고)타워 스텟 가치'!$B$7:$L$11,S$2,0)*$E1456)</f>
        <v>440.25000000000216</v>
      </c>
      <c r="T1456">
        <f>VLOOKUP($F1456,'(참고)타워 스텟 가치'!$B$7:$L$11,T$2,0)+(VLOOKUP($F1456,'(참고)타워 스텟 가치'!$B$7:$L$11,T$2,0)*$E1456)</f>
        <v>792.45000000000391</v>
      </c>
      <c r="U1456">
        <f>VLOOKUP($F1456,'(참고)타워 스텟 가치'!$B$7:$L$11,U$2,0)+(VLOOKUP($F1456,'(참고)타워 스텟 가치'!$B$7:$L$11,U$2,0)*$E1456)</f>
        <v>587000.00000000291</v>
      </c>
      <c r="V1456">
        <f>VLOOKUP($F1456,'(참고)타워 스텟 가치'!$B$7:$L$11,V$2,0)+(VLOOKUP($F1456,'(참고)타워 스텟 가치'!$B$7:$L$11,V$2,0)*$E1456)</f>
        <v>5283.0000000000255</v>
      </c>
      <c r="W1456">
        <f>VLOOKUP($F1456,'(참고)타워 스텟 가치'!$B$7:$L$11,W$2,0)+(VLOOKUP($F1456,'(참고)타워 스텟 가치'!$B$7:$L$11,W$2,0)*$E1456)</f>
        <v>88.050000000000438</v>
      </c>
      <c r="X1456">
        <f>VLOOKUP($F1456,'(참고)타워 스텟 가치'!$B$7:$L$11,X$2,0)+(VLOOKUP($F1456,'(참고)타워 스텟 가치'!$B$7:$L$11,X$2,0)*$E1456)</f>
        <v>35.220000000000169</v>
      </c>
      <c r="Y1456">
        <f>VLOOKUP($F1456,'(참고)타워 스텟 가치'!$B$7:$L$11,Y$2,0)+(VLOOKUP($F1456,'(참고)타워 스텟 가치'!$B$7:$L$11,Y$2,0)*$E1456)</f>
        <v>0</v>
      </c>
      <c r="Z1456">
        <f>VLOOKUP($F1456,'(참고)타워 스텟 가치'!$B$7:$L$11,Z$2,0)+(VLOOKUP($F1456,'(참고)타워 스텟 가치'!$B$7:$L$11,Z$2,0)*$E1456)</f>
        <v>0</v>
      </c>
      <c r="AA1456">
        <f>VLOOKUP($F1456,'(참고)타워 스텟 가치'!$B$7:$L$11,AA$2,0)+(VLOOKUP($F1456,'(참고)타워 스텟 가치'!$B$7:$L$11,AA$2,0)*$E1456)</f>
        <v>82.180000000000405</v>
      </c>
      <c r="AB1456">
        <f>SUM('스테이지별 몬스터 스텟'!S1456*'(참고)타워 스텟 가치'!$Q$17,'스테이지별 몬스터 스텟'!T1456*'(참고)타워 스텟 가치'!$R$17,'스테이지별 몬스터 스텟'!U1456*'(참고)타워 스텟 가치'!$S$17,'스테이지별 몬스터 스텟'!V1456*'(참고)타워 스텟 가치'!$T$17,'스테이지별 몬스터 스텟'!W1456*'(참고)타워 스텟 가치'!$U$17,'스테이지별 몬스터 스텟'!X1456*'(참고)타워 스텟 가치'!$V$17,'스테이지별 몬스터 스텟'!Y1456*'(참고)타워 스텟 가치'!$W$17,'스테이지별 몬스터 스텟'!Z1456*'(참고)타워 스텟 가치'!$X$17,'스테이지별 몬스터 스텟'!AA1456*'(참고)타워 스텟 가치'!$Y$17)</f>
        <v>893510.85500000441</v>
      </c>
      <c r="AC1456">
        <v>2</v>
      </c>
      <c r="AD1456">
        <f>VLOOKUP($F1456,'(참고)타워 스텟 가치'!$B$12:$L$16,AD$2,0)+(VLOOKUP($F1456,'(참고)타워 스텟 가치'!$B$12:$L$16,AD$2,0)*$E1456)</f>
        <v>440.25000000000216</v>
      </c>
      <c r="AE1456">
        <f>VLOOKUP($F1456,'(참고)타워 스텟 가치'!$B$12:$L$16,AE$2,0)+(VLOOKUP($F1456,'(참고)타워 스텟 가치'!$B$12:$L$16,AE$2,0)*$E1456)</f>
        <v>528.30000000000257</v>
      </c>
      <c r="AF1456">
        <f>VLOOKUP($F1456,'(참고)타워 스텟 가치'!$B$12:$L$16,AF$2,0)+(VLOOKUP($F1456,'(참고)타워 스텟 가치'!$B$12:$L$16,AF$2,0)*$E1456)</f>
        <v>587000.00000000291</v>
      </c>
      <c r="AG1456">
        <f>VLOOKUP($F1456,'(참고)타워 스텟 가치'!$B$12:$L$16,AG$2,0)+(VLOOKUP($F1456,'(참고)타워 스텟 가치'!$B$12:$L$16,AG$2,0)*$E1456)</f>
        <v>2641.5000000000127</v>
      </c>
      <c r="AH1456">
        <f>VLOOKUP($F1456,'(참고)타워 스텟 가치'!$B$12:$L$16,AH$2,0)+(VLOOKUP($F1456,'(참고)타워 스텟 가치'!$B$12:$L$16,AH$2,0)*$E1456)</f>
        <v>88.050000000000438</v>
      </c>
      <c r="AI1456">
        <f>VLOOKUP($F1456,'(참고)타워 스텟 가치'!$B$12:$L$16,AI$2,0)+(VLOOKUP($F1456,'(참고)타워 스텟 가치'!$B$12:$L$16,AI$2,0)*$E1456)</f>
        <v>35.220000000000169</v>
      </c>
      <c r="AJ1456">
        <f>VLOOKUP($F1456,'(참고)타워 스텟 가치'!$B$12:$L$16,AJ$2,0)+(VLOOKUP($F1456,'(참고)타워 스텟 가치'!$B$12:$L$16,AJ$2,0)*$E1456)</f>
        <v>0</v>
      </c>
      <c r="AK1456">
        <f>VLOOKUP($F1456,'(참고)타워 스텟 가치'!$B$12:$L$16,AK$2,0)+(VLOOKUP($F1456,'(참고)타워 스텟 가치'!$B$12:$L$16,AK$2,0)*$E1456)</f>
        <v>0</v>
      </c>
      <c r="AL1456">
        <f>VLOOKUP($F1456,'(참고)타워 스텟 가치'!$B$12:$L$16,AL$2,0)+(VLOOKUP($F1456,'(참고)타워 스텟 가치'!$B$12:$L$16,AL$2,0)*$E1456)</f>
        <v>164.36000000000081</v>
      </c>
      <c r="AM1456">
        <f>SUM('스테이지별 몬스터 스텟'!AD1456*'(참고)타워 스텟 가치'!$Q$17,'스테이지별 몬스터 스텟'!AE1456*'(참고)타워 스텟 가치'!$R$17,'스테이지별 몬스터 스텟'!AF1456*'(참고)타워 스텟 가치'!$S$17,'스테이지별 몬스터 스텟'!AG1456*'(참고)타워 스텟 가치'!$T$17,'스테이지별 몬스터 스텟'!AH1456*'(참고)타워 스텟 가치'!$U$17,'스테이지별 몬스터 스텟'!AI1456*'(참고)타워 스텟 가치'!$V$17,'스테이지별 몬스터 스텟'!AJ1456*'(참고)타워 스텟 가치'!$W$17,'스테이지별 몬스터 스텟'!AK1456*'(참고)타워 스텟 가치'!$X$17,'스테이지별 몬스터 스텟'!AL1456*'(참고)타워 스텟 가치'!$Y$17)</f>
        <v>887995.9900000043</v>
      </c>
      <c r="AN1456">
        <v>3</v>
      </c>
    </row>
    <row r="1457" spans="3:40" x14ac:dyDescent="0.3">
      <c r="C1457">
        <v>3</v>
      </c>
      <c r="D1457">
        <f t="shared" si="68"/>
        <v>291</v>
      </c>
      <c r="E1457" s="52">
        <f>VLOOKUP(D1457,'스테이지별 난이도 설정'!B:C,2,0)</f>
        <v>116.40000000000057</v>
      </c>
      <c r="F1457" t="str">
        <f t="shared" si="69"/>
        <v>에픽</v>
      </c>
      <c r="G1457">
        <f t="shared" si="67"/>
        <v>6</v>
      </c>
      <c r="H1457">
        <f>VLOOKUP($F1457,'(참고)타워 스텟 가치'!$B$2:$L$6,H$2,0)+(VLOOKUP($F1457,'(참고)타워 스텟 가치'!$B$2:$L$6,H$2,0)*$E1457)</f>
        <v>1981.1250000000098</v>
      </c>
      <c r="I1457">
        <f>VLOOKUP($F1457,'(참고)타워 스텟 가치'!$B$2:$L$6,I$2,0)+(VLOOKUP($F1457,'(참고)타워 스텟 가치'!$B$2:$L$6,I$2,0)*$E1457)</f>
        <v>396.22500000000196</v>
      </c>
      <c r="J1457">
        <f>VLOOKUP($F1457,'(참고)타워 스텟 가치'!$B$2:$L$6,J$2,0)+(VLOOKUP($F1457,'(참고)타워 스텟 가치'!$B$2:$L$6,J$2,0)*$E1457)</f>
        <v>587000.00000000291</v>
      </c>
      <c r="K1457">
        <f>VLOOKUP($F1457,'(참고)타워 스텟 가치'!$B$2:$L$6,K$2,0)+(VLOOKUP($F1457,'(참고)타워 스텟 가치'!$B$2:$L$6,K$2,0)*$E1457)</f>
        <v>7924.5000000000391</v>
      </c>
      <c r="L1457">
        <f>VLOOKUP($F1457,'(참고)타워 스텟 가치'!$B$2:$L$6,L$2,0)+(VLOOKUP($F1457,'(참고)타워 스텟 가치'!$B$2:$L$6,L$2,0)*$E1457)</f>
        <v>132.07500000000064</v>
      </c>
      <c r="M1457">
        <f>VLOOKUP($F1457,'(참고)타워 스텟 가치'!$B$2:$L$6,M$2,0)+(VLOOKUP($F1457,'(참고)타워 스텟 가치'!$B$2:$L$6,M$2,0)*$E1457)</f>
        <v>35.220000000000169</v>
      </c>
      <c r="N1457">
        <f>VLOOKUP($F1457,'(참고)타워 스텟 가치'!$B$2:$L$6,N$2,0)+(VLOOKUP($F1457,'(참고)타워 스텟 가치'!$B$2:$L$6,N$2,0)*$E1457)</f>
        <v>0</v>
      </c>
      <c r="O1457">
        <f>VLOOKUP($F1457,'(참고)타워 스텟 가치'!$B$2:$L$6,O$2,0)+(VLOOKUP($F1457,'(참고)타워 스텟 가치'!$B$2:$L$6,O$2,0)*$E1457)</f>
        <v>0</v>
      </c>
      <c r="P1457">
        <f>VLOOKUP($F1457,'(참고)타워 스텟 가치'!$B$2:$L$6,P$2,0)+(VLOOKUP($F1457,'(참고)타워 스텟 가치'!$B$2:$L$6,P$2,0)*$E1457)</f>
        <v>82.180000000000405</v>
      </c>
      <c r="Q1457">
        <f>SUM('스테이지별 몬스터 스텟'!H1457*'(참고)타워 스텟 가치'!$Q$17,'스테이지별 몬스터 스텟'!I1457*'(참고)타워 스텟 가치'!$R$17,'스테이지별 몬스터 스텟'!J1457*'(참고)타워 스텟 가치'!$S$17,'스테이지별 몬스터 스텟'!K1457*'(참고)타워 스텟 가치'!$T$17,'스테이지별 몬스터 스텟'!L1457*'(참고)타워 스텟 가치'!$U$17,'스테이지별 몬스터 스텟'!M1457*'(참고)타워 스텟 가치'!$V$17,'스테이지별 몬스터 스텟'!N1457*'(참고)타워 스텟 가치'!$W$17,'스테이지별 몬스터 스텟'!O1457*'(참고)타워 스텟 가치'!$X$17,'스테이지별 몬스터 스텟'!P1457*'(참고)타워 스텟 가치'!$Y$17)</f>
        <v>901369.31750000454</v>
      </c>
      <c r="R1457">
        <v>1</v>
      </c>
      <c r="S1457">
        <f>VLOOKUP($F1457,'(참고)타워 스텟 가치'!$B$7:$L$11,S$2,0)+(VLOOKUP($F1457,'(참고)타워 스텟 가치'!$B$7:$L$11,S$2,0)*$E1457)</f>
        <v>660.37500000000318</v>
      </c>
      <c r="T1457">
        <f>VLOOKUP($F1457,'(참고)타워 스텟 가치'!$B$7:$L$11,T$2,0)+(VLOOKUP($F1457,'(참고)타워 스텟 가치'!$B$7:$L$11,T$2,0)*$E1457)</f>
        <v>1188.6750000000059</v>
      </c>
      <c r="U1457">
        <f>VLOOKUP($F1457,'(참고)타워 스텟 가치'!$B$7:$L$11,U$2,0)+(VLOOKUP($F1457,'(참고)타워 스텟 가치'!$B$7:$L$11,U$2,0)*$E1457)</f>
        <v>587000.00000000291</v>
      </c>
      <c r="V1457">
        <f>VLOOKUP($F1457,'(참고)타워 스텟 가치'!$B$7:$L$11,V$2,0)+(VLOOKUP($F1457,'(참고)타워 스텟 가치'!$B$7:$L$11,V$2,0)*$E1457)</f>
        <v>7924.5000000000391</v>
      </c>
      <c r="W1457">
        <f>VLOOKUP($F1457,'(참고)타워 스텟 가치'!$B$7:$L$11,W$2,0)+(VLOOKUP($F1457,'(참고)타워 스텟 가치'!$B$7:$L$11,W$2,0)*$E1457)</f>
        <v>132.07500000000064</v>
      </c>
      <c r="X1457">
        <f>VLOOKUP($F1457,'(참고)타워 스텟 가치'!$B$7:$L$11,X$2,0)+(VLOOKUP($F1457,'(참고)타워 스텟 가치'!$B$7:$L$11,X$2,0)*$E1457)</f>
        <v>35.220000000000169</v>
      </c>
      <c r="Y1457">
        <f>VLOOKUP($F1457,'(참고)타워 스텟 가치'!$B$7:$L$11,Y$2,0)+(VLOOKUP($F1457,'(참고)타워 스텟 가치'!$B$7:$L$11,Y$2,0)*$E1457)</f>
        <v>0</v>
      </c>
      <c r="Z1457">
        <f>VLOOKUP($F1457,'(참고)타워 스텟 가치'!$B$7:$L$11,Z$2,0)+(VLOOKUP($F1457,'(참고)타워 스텟 가치'!$B$7:$L$11,Z$2,0)*$E1457)</f>
        <v>0</v>
      </c>
      <c r="AA1457">
        <f>VLOOKUP($F1457,'(참고)타워 스텟 가치'!$B$7:$L$11,AA$2,0)+(VLOOKUP($F1457,'(참고)타워 스텟 가치'!$B$7:$L$11,AA$2,0)*$E1457)</f>
        <v>82.180000000000405</v>
      </c>
      <c r="AB1457">
        <f>SUM('스테이지별 몬스터 스텟'!S1457*'(참고)타워 스텟 가치'!$Q$17,'스테이지별 몬스터 스텟'!T1457*'(참고)타워 스텟 가치'!$R$17,'스테이지별 몬스터 스텟'!U1457*'(참고)타워 스텟 가치'!$S$17,'스테이지별 몬스터 스텟'!V1457*'(참고)타워 스텟 가치'!$T$17,'스테이지별 몬스터 스텟'!W1457*'(참고)타워 스텟 가치'!$U$17,'스테이지별 몬스터 스텟'!X1457*'(참고)타워 스텟 가치'!$V$17,'스테이지별 몬스터 스텟'!Y1457*'(참고)타워 스텟 가치'!$W$17,'스테이지별 몬스터 스텟'!Z1457*'(참고)타워 스텟 가치'!$X$17,'스테이지별 몬스터 스텟'!AA1457*'(참고)타워 스텟 가치'!$Y$17)</f>
        <v>899916.49250000459</v>
      </c>
      <c r="AC1457">
        <v>2</v>
      </c>
      <c r="AD1457">
        <f>VLOOKUP($F1457,'(참고)타워 스텟 가치'!$B$12:$L$16,AD$2,0)+(VLOOKUP($F1457,'(참고)타워 스텟 가치'!$B$12:$L$16,AD$2,0)*$E1457)</f>
        <v>660.37500000000318</v>
      </c>
      <c r="AE1457">
        <f>VLOOKUP($F1457,'(참고)타워 스텟 가치'!$B$12:$L$16,AE$2,0)+(VLOOKUP($F1457,'(참고)타워 스텟 가치'!$B$12:$L$16,AE$2,0)*$E1457)</f>
        <v>792.45000000000391</v>
      </c>
      <c r="AF1457">
        <f>VLOOKUP($F1457,'(참고)타워 스텟 가치'!$B$12:$L$16,AF$2,0)+(VLOOKUP($F1457,'(참고)타워 스텟 가치'!$B$12:$L$16,AF$2,0)*$E1457)</f>
        <v>587000.00000000291</v>
      </c>
      <c r="AG1457">
        <f>VLOOKUP($F1457,'(참고)타워 스텟 가치'!$B$12:$L$16,AG$2,0)+(VLOOKUP($F1457,'(참고)타워 스텟 가치'!$B$12:$L$16,AG$2,0)*$E1457)</f>
        <v>3962.2500000000196</v>
      </c>
      <c r="AH1457">
        <f>VLOOKUP($F1457,'(참고)타워 스텟 가치'!$B$12:$L$16,AH$2,0)+(VLOOKUP($F1457,'(참고)타워 스텟 가치'!$B$12:$L$16,AH$2,0)*$E1457)</f>
        <v>132.07500000000064</v>
      </c>
      <c r="AI1457">
        <f>VLOOKUP($F1457,'(참고)타워 스텟 가치'!$B$12:$L$16,AI$2,0)+(VLOOKUP($F1457,'(참고)타워 스텟 가치'!$B$12:$L$16,AI$2,0)*$E1457)</f>
        <v>35.220000000000169</v>
      </c>
      <c r="AJ1457">
        <f>VLOOKUP($F1457,'(참고)타워 스텟 가치'!$B$12:$L$16,AJ$2,0)+(VLOOKUP($F1457,'(참고)타워 스텟 가치'!$B$12:$L$16,AJ$2,0)*$E1457)</f>
        <v>0</v>
      </c>
      <c r="AK1457">
        <f>VLOOKUP($F1457,'(참고)타워 스텟 가치'!$B$12:$L$16,AK$2,0)+(VLOOKUP($F1457,'(참고)타워 스텟 가치'!$B$12:$L$16,AK$2,0)*$E1457)</f>
        <v>0</v>
      </c>
      <c r="AL1457">
        <f>VLOOKUP($F1457,'(참고)타워 스텟 가치'!$B$12:$L$16,AL$2,0)+(VLOOKUP($F1457,'(참고)타워 스텟 가치'!$B$12:$L$16,AL$2,0)*$E1457)</f>
        <v>164.36000000000081</v>
      </c>
      <c r="AM1457">
        <f>SUM('스테이지별 몬스터 스텟'!AD1457*'(참고)타워 스텟 가치'!$Q$17,'스테이지별 몬스터 스텟'!AE1457*'(참고)타워 스텟 가치'!$R$17,'스테이지별 몬스터 스텟'!AF1457*'(참고)타워 스텟 가치'!$S$17,'스테이지별 몬스터 스텟'!AG1457*'(참고)타워 스텟 가치'!$T$17,'스테이지별 몬스터 스텟'!AH1457*'(참고)타워 스텟 가치'!$U$17,'스테이지별 몬스터 스텟'!AI1457*'(참고)타워 스텟 가치'!$V$17,'스테이지별 몬스터 스텟'!AJ1457*'(참고)타워 스텟 가치'!$W$17,'스테이지별 몬스터 스텟'!AK1457*'(참고)타워 스텟 가치'!$X$17,'스테이지별 몬스터 스텟'!AL1457*'(참고)타워 스텟 가치'!$Y$17)</f>
        <v>891562.01500000444</v>
      </c>
      <c r="AN1457">
        <v>3</v>
      </c>
    </row>
    <row r="1458" spans="3:40" x14ac:dyDescent="0.3">
      <c r="C1458">
        <v>4</v>
      </c>
      <c r="D1458">
        <f t="shared" si="68"/>
        <v>291</v>
      </c>
      <c r="E1458" s="52">
        <f>VLOOKUP(D1458,'스테이지별 난이도 설정'!B:C,2,0)</f>
        <v>116.40000000000057</v>
      </c>
      <c r="F1458" t="str">
        <f t="shared" si="69"/>
        <v>유니크</v>
      </c>
      <c r="G1458">
        <f t="shared" si="67"/>
        <v>6</v>
      </c>
      <c r="H1458">
        <f>VLOOKUP($F1458,'(참고)타워 스텟 가치'!$B$2:$L$6,H$2,0)+(VLOOKUP($F1458,'(참고)타워 스텟 가치'!$B$2:$L$6,H$2,0)*$E1458)</f>
        <v>2971.6875000000146</v>
      </c>
      <c r="I1458">
        <f>VLOOKUP($F1458,'(참고)타워 스텟 가치'!$B$2:$L$6,I$2,0)+(VLOOKUP($F1458,'(참고)타워 스텟 가치'!$B$2:$L$6,I$2,0)*$E1458)</f>
        <v>594.33750000000293</v>
      </c>
      <c r="J1458">
        <f>VLOOKUP($F1458,'(참고)타워 스텟 가치'!$B$2:$L$6,J$2,0)+(VLOOKUP($F1458,'(참고)타워 스텟 가치'!$B$2:$L$6,J$2,0)*$E1458)</f>
        <v>587000.00000000291</v>
      </c>
      <c r="K1458">
        <f>VLOOKUP($F1458,'(참고)타워 스텟 가치'!$B$2:$L$6,K$2,0)+(VLOOKUP($F1458,'(참고)타워 스텟 가치'!$B$2:$L$6,K$2,0)*$E1458)</f>
        <v>11886.750000000058</v>
      </c>
      <c r="L1458">
        <f>VLOOKUP($F1458,'(참고)타워 스텟 가치'!$B$2:$L$6,L$2,0)+(VLOOKUP($F1458,'(참고)타워 스텟 가치'!$B$2:$L$6,L$2,0)*$E1458)</f>
        <v>198.11250000000098</v>
      </c>
      <c r="M1458">
        <f>VLOOKUP($F1458,'(참고)타워 스텟 가치'!$B$2:$L$6,M$2,0)+(VLOOKUP($F1458,'(참고)타워 스텟 가치'!$B$2:$L$6,M$2,0)*$E1458)</f>
        <v>35.220000000000169</v>
      </c>
      <c r="N1458">
        <f>VLOOKUP($F1458,'(참고)타워 스텟 가치'!$B$2:$L$6,N$2,0)+(VLOOKUP($F1458,'(참고)타워 스텟 가치'!$B$2:$L$6,N$2,0)*$E1458)</f>
        <v>0</v>
      </c>
      <c r="O1458">
        <f>VLOOKUP($F1458,'(참고)타워 스텟 가치'!$B$2:$L$6,O$2,0)+(VLOOKUP($F1458,'(참고)타워 스텟 가치'!$B$2:$L$6,O$2,0)*$E1458)</f>
        <v>0</v>
      </c>
      <c r="P1458">
        <f>VLOOKUP($F1458,'(참고)타워 스텟 가치'!$B$2:$L$6,P$2,0)+(VLOOKUP($F1458,'(참고)타워 스텟 가치'!$B$2:$L$6,P$2,0)*$E1458)</f>
        <v>117.40000000000057</v>
      </c>
      <c r="Q1458">
        <f>SUM('스테이지별 몬스터 스텟'!H1458*'(참고)타워 스텟 가치'!$Q$17,'스테이지별 몬스터 스텟'!I1458*'(참고)타워 스텟 가치'!$R$17,'스테이지별 몬스터 스텟'!J1458*'(참고)타워 스텟 가치'!$S$17,'스테이지별 몬스터 스텟'!K1458*'(참고)타워 스텟 가치'!$T$17,'스테이지별 몬스터 스텟'!L1458*'(참고)타워 스텟 가치'!$U$17,'스테이지별 몬스터 스텟'!M1458*'(참고)타워 스텟 가치'!$V$17,'스테이지별 몬스터 스텟'!N1458*'(참고)타워 스텟 가치'!$W$17,'스테이지별 몬스터 스텟'!O1458*'(참고)타워 스텟 가치'!$X$17,'스테이지별 몬스터 스텟'!P1458*'(참고)타워 스텟 가치'!$Y$17)</f>
        <v>911774.62625000451</v>
      </c>
      <c r="R1458">
        <v>1</v>
      </c>
      <c r="S1458">
        <f>VLOOKUP($F1458,'(참고)타워 스텟 가치'!$B$7:$L$11,S$2,0)+(VLOOKUP($F1458,'(참고)타워 스텟 가치'!$B$7:$L$11,S$2,0)*$E1458)</f>
        <v>990.56250000000489</v>
      </c>
      <c r="T1458">
        <f>VLOOKUP($F1458,'(참고)타워 스텟 가치'!$B$7:$L$11,T$2,0)+(VLOOKUP($F1458,'(참고)타워 스텟 가치'!$B$7:$L$11,T$2,0)*$E1458)</f>
        <v>1783.0125000000087</v>
      </c>
      <c r="U1458">
        <f>VLOOKUP($F1458,'(참고)타워 스텟 가치'!$B$7:$L$11,U$2,0)+(VLOOKUP($F1458,'(참고)타워 스텟 가치'!$B$7:$L$11,U$2,0)*$E1458)</f>
        <v>587000.00000000291</v>
      </c>
      <c r="V1458">
        <f>VLOOKUP($F1458,'(참고)타워 스텟 가치'!$B$7:$L$11,V$2,0)+(VLOOKUP($F1458,'(참고)타워 스텟 가치'!$B$7:$L$11,V$2,0)*$E1458)</f>
        <v>11886.750000000058</v>
      </c>
      <c r="W1458">
        <f>VLOOKUP($F1458,'(참고)타워 스텟 가치'!$B$7:$L$11,W$2,0)+(VLOOKUP($F1458,'(참고)타워 스텟 가치'!$B$7:$L$11,W$2,0)*$E1458)</f>
        <v>198.11250000000098</v>
      </c>
      <c r="X1458">
        <f>VLOOKUP($F1458,'(참고)타워 스텟 가치'!$B$7:$L$11,X$2,0)+(VLOOKUP($F1458,'(참고)타워 스텟 가치'!$B$7:$L$11,X$2,0)*$E1458)</f>
        <v>35.220000000000169</v>
      </c>
      <c r="Y1458">
        <f>VLOOKUP($F1458,'(참고)타워 스텟 가치'!$B$7:$L$11,Y$2,0)+(VLOOKUP($F1458,'(참고)타워 스텟 가치'!$B$7:$L$11,Y$2,0)*$E1458)</f>
        <v>0</v>
      </c>
      <c r="Z1458">
        <f>VLOOKUP($F1458,'(참고)타워 스텟 가치'!$B$7:$L$11,Z$2,0)+(VLOOKUP($F1458,'(참고)타워 스텟 가치'!$B$7:$L$11,Z$2,0)*$E1458)</f>
        <v>0</v>
      </c>
      <c r="AA1458">
        <f>VLOOKUP($F1458,'(참고)타워 스텟 가치'!$B$7:$L$11,AA$2,0)+(VLOOKUP($F1458,'(참고)타워 스텟 가치'!$B$7:$L$11,AA$2,0)*$E1458)</f>
        <v>117.40000000000057</v>
      </c>
      <c r="AB1458">
        <f>SUM('스테이지별 몬스터 스텟'!S1458*'(참고)타워 스텟 가치'!$Q$17,'스테이지별 몬스터 스텟'!T1458*'(참고)타워 스텟 가치'!$R$17,'스테이지별 몬스터 스텟'!U1458*'(참고)타워 스텟 가치'!$S$17,'스테이지별 몬스터 스텟'!V1458*'(참고)타워 스텟 가치'!$T$17,'스테이지별 몬스터 스텟'!W1458*'(참고)타워 스텟 가치'!$U$17,'스테이지별 몬스터 스텟'!X1458*'(참고)타워 스텟 가치'!$V$17,'스테이지별 몬스터 스텟'!Y1458*'(참고)타워 스텟 가치'!$W$17,'스테이지별 몬스터 스텟'!Z1458*'(참고)타워 스텟 가치'!$X$17,'스테이지별 몬스터 스텟'!AA1458*'(참고)타워 스텟 가치'!$Y$17)</f>
        <v>909595.38875000458</v>
      </c>
      <c r="AC1458">
        <v>2</v>
      </c>
      <c r="AD1458">
        <f>VLOOKUP($F1458,'(참고)타워 스텟 가치'!$B$12:$L$16,AD$2,0)+(VLOOKUP($F1458,'(참고)타워 스텟 가치'!$B$12:$L$16,AD$2,0)*$E1458)</f>
        <v>990.56250000000489</v>
      </c>
      <c r="AE1458">
        <f>VLOOKUP($F1458,'(참고)타워 스텟 가치'!$B$12:$L$16,AE$2,0)+(VLOOKUP($F1458,'(참고)타워 스텟 가치'!$B$12:$L$16,AE$2,0)*$E1458)</f>
        <v>1188.6750000000059</v>
      </c>
      <c r="AF1458">
        <f>VLOOKUP($F1458,'(참고)타워 스텟 가치'!$B$12:$L$16,AF$2,0)+(VLOOKUP($F1458,'(참고)타워 스텟 가치'!$B$12:$L$16,AF$2,0)*$E1458)</f>
        <v>587000.00000000291</v>
      </c>
      <c r="AG1458">
        <f>VLOOKUP($F1458,'(참고)타워 스텟 가치'!$B$12:$L$16,AG$2,0)+(VLOOKUP($F1458,'(참고)타워 스텟 가치'!$B$12:$L$16,AG$2,0)*$E1458)</f>
        <v>5943.3750000000291</v>
      </c>
      <c r="AH1458">
        <f>VLOOKUP($F1458,'(참고)타워 스텟 가치'!$B$12:$L$16,AH$2,0)+(VLOOKUP($F1458,'(참고)타워 스텟 가치'!$B$12:$L$16,AH$2,0)*$E1458)</f>
        <v>198.11250000000098</v>
      </c>
      <c r="AI1458">
        <f>VLOOKUP($F1458,'(참고)타워 스텟 가치'!$B$12:$L$16,AI$2,0)+(VLOOKUP($F1458,'(참고)타워 스텟 가치'!$B$12:$L$16,AI$2,0)*$E1458)</f>
        <v>35.220000000000169</v>
      </c>
      <c r="AJ1458">
        <f>VLOOKUP($F1458,'(참고)타워 스텟 가치'!$B$12:$L$16,AJ$2,0)+(VLOOKUP($F1458,'(참고)타워 스텟 가치'!$B$12:$L$16,AJ$2,0)*$E1458)</f>
        <v>0</v>
      </c>
      <c r="AK1458">
        <f>VLOOKUP($F1458,'(참고)타워 스텟 가치'!$B$12:$L$16,AK$2,0)+(VLOOKUP($F1458,'(참고)타워 스텟 가치'!$B$12:$L$16,AK$2,0)*$E1458)</f>
        <v>0</v>
      </c>
      <c r="AL1458">
        <f>VLOOKUP($F1458,'(참고)타워 스텟 가치'!$B$12:$L$16,AL$2,0)+(VLOOKUP($F1458,'(참고)타워 스텟 가치'!$B$12:$L$16,AL$2,0)*$E1458)</f>
        <v>234.80000000000115</v>
      </c>
      <c r="AM1458">
        <f>SUM('스테이지별 몬스터 스텟'!AD1458*'(참고)타워 스텟 가치'!$Q$17,'스테이지별 몬스터 스텟'!AE1458*'(참고)타워 스텟 가치'!$R$17,'스테이지별 몬스터 스텟'!AF1458*'(참고)타워 스텟 가치'!$S$17,'스테이지별 몬스터 스텟'!AG1458*'(참고)타워 스텟 가치'!$T$17,'스테이지별 몬스터 스텟'!AH1458*'(참고)타워 스텟 가치'!$U$17,'스테이지별 몬스터 스텟'!AI1458*'(참고)타워 스텟 가치'!$V$17,'스테이지별 몬스터 스텟'!AJ1458*'(참고)타워 스텟 가치'!$W$17,'스테이지별 몬스터 스텟'!AK1458*'(참고)타워 스텟 가치'!$X$17,'스테이지별 몬스터 스텟'!AL1458*'(참고)타워 스텟 가치'!$Y$17)</f>
        <v>897051.93250000454</v>
      </c>
      <c r="AN1458">
        <v>3</v>
      </c>
    </row>
    <row r="1459" spans="3:40" x14ac:dyDescent="0.3">
      <c r="C1459">
        <v>5</v>
      </c>
      <c r="D1459">
        <f t="shared" si="68"/>
        <v>291</v>
      </c>
      <c r="E1459" s="52">
        <f>VLOOKUP(D1459,'스테이지별 난이도 설정'!B:C,2,0)</f>
        <v>116.40000000000057</v>
      </c>
      <c r="F1459" t="str">
        <f t="shared" si="69"/>
        <v>스페셜</v>
      </c>
      <c r="G1459">
        <f t="shared" si="67"/>
        <v>6</v>
      </c>
      <c r="H1459">
        <f>VLOOKUP($F1459,'(참고)타워 스텟 가치'!$B$2:$L$6,H$2,0)+(VLOOKUP($F1459,'(참고)타워 스텟 가치'!$B$2:$L$6,H$2,0)*$E1459)</f>
        <v>4457.5312500000218</v>
      </c>
      <c r="I1459">
        <f>VLOOKUP($F1459,'(참고)타워 스텟 가치'!$B$2:$L$6,I$2,0)+(VLOOKUP($F1459,'(참고)타워 스텟 가치'!$B$2:$L$6,I$2,0)*$E1459)</f>
        <v>891.50625000000434</v>
      </c>
      <c r="J1459">
        <f>VLOOKUP($F1459,'(참고)타워 스텟 가치'!$B$2:$L$6,J$2,0)+(VLOOKUP($F1459,'(참고)타워 스텟 가치'!$B$2:$L$6,J$2,0)*$E1459)</f>
        <v>587000.00000000291</v>
      </c>
      <c r="K1459">
        <f>VLOOKUP($F1459,'(참고)타워 스텟 가치'!$B$2:$L$6,K$2,0)+(VLOOKUP($F1459,'(참고)타워 스텟 가치'!$B$2:$L$6,K$2,0)*$E1459)</f>
        <v>17830.125000000087</v>
      </c>
      <c r="L1459">
        <f>VLOOKUP($F1459,'(참고)타워 스텟 가치'!$B$2:$L$6,L$2,0)+(VLOOKUP($F1459,'(참고)타워 스텟 가치'!$B$2:$L$6,L$2,0)*$E1459)</f>
        <v>297.16875000000147</v>
      </c>
      <c r="M1459">
        <f>VLOOKUP($F1459,'(참고)타워 스텟 가치'!$B$2:$L$6,M$2,0)+(VLOOKUP($F1459,'(참고)타워 스텟 가치'!$B$2:$L$6,M$2,0)*$E1459)</f>
        <v>35.220000000000169</v>
      </c>
      <c r="N1459">
        <f>VLOOKUP($F1459,'(참고)타워 스텟 가치'!$B$2:$L$6,N$2,0)+(VLOOKUP($F1459,'(참고)타워 스텟 가치'!$B$2:$L$6,N$2,0)*$E1459)</f>
        <v>0</v>
      </c>
      <c r="O1459">
        <f>VLOOKUP($F1459,'(참고)타워 스텟 가치'!$B$2:$L$6,O$2,0)+(VLOOKUP($F1459,'(참고)타워 스텟 가치'!$B$2:$L$6,O$2,0)*$E1459)</f>
        <v>0</v>
      </c>
      <c r="P1459">
        <f>VLOOKUP($F1459,'(참고)타워 스텟 가치'!$B$2:$L$6,P$2,0)+(VLOOKUP($F1459,'(참고)타워 스텟 가치'!$B$2:$L$6,P$2,0)*$E1459)</f>
        <v>117.40000000000057</v>
      </c>
      <c r="Q1459">
        <f>SUM('스테이지별 몬스터 스텟'!H1459*'(참고)타워 스텟 가치'!$Q$17,'스테이지별 몬스터 스텟'!I1459*'(참고)타워 스텟 가치'!$R$17,'스테이지별 몬스터 스텟'!J1459*'(참고)타워 스텟 가치'!$S$17,'스테이지별 몬스터 스텟'!K1459*'(참고)타워 스텟 가치'!$T$17,'스테이지별 몬스터 스텟'!L1459*'(참고)타워 스텟 가치'!$U$17,'스테이지별 몬스터 스텟'!M1459*'(참고)타워 스텟 가치'!$V$17,'스테이지별 몬스터 스텟'!N1459*'(참고)타워 스텟 가치'!$W$17,'스테이지별 몬스터 스텟'!O1459*'(참고)타워 스텟 가치'!$X$17,'스테이지별 몬스터 스텟'!P1459*'(참고)타워 스텟 가치'!$Y$17)</f>
        <v>927276.92937500461</v>
      </c>
      <c r="R1459">
        <v>1</v>
      </c>
      <c r="S1459">
        <f>VLOOKUP($F1459,'(참고)타워 스텟 가치'!$B$7:$L$11,S$2,0)+(VLOOKUP($F1459,'(참고)타워 스텟 가치'!$B$7:$L$11,S$2,0)*$E1459)</f>
        <v>1485.8437500000073</v>
      </c>
      <c r="T1459">
        <f>VLOOKUP($F1459,'(참고)타워 스텟 가치'!$B$7:$L$11,T$2,0)+(VLOOKUP($F1459,'(참고)타워 스텟 가치'!$B$7:$L$11,T$2,0)*$E1459)</f>
        <v>2674.5187500000129</v>
      </c>
      <c r="U1459">
        <f>VLOOKUP($F1459,'(참고)타워 스텟 가치'!$B$7:$L$11,U$2,0)+(VLOOKUP($F1459,'(참고)타워 스텟 가치'!$B$7:$L$11,U$2,0)*$E1459)</f>
        <v>587000.00000000291</v>
      </c>
      <c r="V1459">
        <f>VLOOKUP($F1459,'(참고)타워 스텟 가치'!$B$7:$L$11,V$2,0)+(VLOOKUP($F1459,'(참고)타워 스텟 가치'!$B$7:$L$11,V$2,0)*$E1459)</f>
        <v>17830.125000000087</v>
      </c>
      <c r="W1459">
        <f>VLOOKUP($F1459,'(참고)타워 스텟 가치'!$B$7:$L$11,W$2,0)+(VLOOKUP($F1459,'(참고)타워 스텟 가치'!$B$7:$L$11,W$2,0)*$E1459)</f>
        <v>297.16875000000147</v>
      </c>
      <c r="X1459">
        <f>VLOOKUP($F1459,'(참고)타워 스텟 가치'!$B$7:$L$11,X$2,0)+(VLOOKUP($F1459,'(참고)타워 스텟 가치'!$B$7:$L$11,X$2,0)*$E1459)</f>
        <v>35.220000000000169</v>
      </c>
      <c r="Y1459">
        <f>VLOOKUP($F1459,'(참고)타워 스텟 가치'!$B$7:$L$11,Y$2,0)+(VLOOKUP($F1459,'(참고)타워 스텟 가치'!$B$7:$L$11,Y$2,0)*$E1459)</f>
        <v>0</v>
      </c>
      <c r="Z1459">
        <f>VLOOKUP($F1459,'(참고)타워 스텟 가치'!$B$7:$L$11,Z$2,0)+(VLOOKUP($F1459,'(참고)타워 스텟 가치'!$B$7:$L$11,Z$2,0)*$E1459)</f>
        <v>0</v>
      </c>
      <c r="AA1459">
        <f>VLOOKUP($F1459,'(참고)타워 스텟 가치'!$B$7:$L$11,AA$2,0)+(VLOOKUP($F1459,'(참고)타워 스텟 가치'!$B$7:$L$11,AA$2,0)*$E1459)</f>
        <v>117.40000000000057</v>
      </c>
      <c r="AB1459">
        <f>SUM('스테이지별 몬스터 스텟'!S1459*'(참고)타워 스텟 가치'!$Q$17,'스테이지별 몬스터 스텟'!T1459*'(참고)타워 스텟 가치'!$R$17,'스테이지별 몬스터 스텟'!U1459*'(참고)타워 스텟 가치'!$S$17,'스테이지별 몬스터 스텟'!V1459*'(참고)타워 스텟 가치'!$T$17,'스테이지별 몬스터 스텟'!W1459*'(참고)타워 스텟 가치'!$U$17,'스테이지별 몬스터 스텟'!X1459*'(참고)타워 스텟 가치'!$V$17,'스테이지별 몬스터 스텟'!Y1459*'(참고)타워 스텟 가치'!$W$17,'스테이지별 몬스터 스텟'!Z1459*'(참고)타워 스텟 가치'!$X$17,'스테이지별 몬스터 스텟'!AA1459*'(참고)타워 스텟 가치'!$Y$17)</f>
        <v>924008.07312500465</v>
      </c>
      <c r="AC1459">
        <v>2</v>
      </c>
      <c r="AD1459">
        <f>VLOOKUP($F1459,'(참고)타워 스텟 가치'!$B$12:$L$16,AD$2,0)+(VLOOKUP($F1459,'(참고)타워 스텟 가치'!$B$12:$L$16,AD$2,0)*$E1459)</f>
        <v>1485.8437500000073</v>
      </c>
      <c r="AE1459">
        <f>VLOOKUP($F1459,'(참고)타워 스텟 가치'!$B$12:$L$16,AE$2,0)+(VLOOKUP($F1459,'(참고)타워 스텟 가치'!$B$12:$L$16,AE$2,0)*$E1459)</f>
        <v>1783.0125000000087</v>
      </c>
      <c r="AF1459">
        <f>VLOOKUP($F1459,'(참고)타워 스텟 가치'!$B$12:$L$16,AF$2,0)+(VLOOKUP($F1459,'(참고)타워 스텟 가치'!$B$12:$L$16,AF$2,0)*$E1459)</f>
        <v>587000.00000000291</v>
      </c>
      <c r="AG1459">
        <f>VLOOKUP($F1459,'(참고)타워 스텟 가치'!$B$12:$L$16,AG$2,0)+(VLOOKUP($F1459,'(참고)타워 스텟 가치'!$B$12:$L$16,AG$2,0)*$E1459)</f>
        <v>8915.0625000000437</v>
      </c>
      <c r="AH1459">
        <f>VLOOKUP($F1459,'(참고)타워 스텟 가치'!$B$12:$L$16,AH$2,0)+(VLOOKUP($F1459,'(참고)타워 스텟 가치'!$B$12:$L$16,AH$2,0)*$E1459)</f>
        <v>297.16875000000147</v>
      </c>
      <c r="AI1459">
        <f>VLOOKUP($F1459,'(참고)타워 스텟 가치'!$B$12:$L$16,AI$2,0)+(VLOOKUP($F1459,'(참고)타워 스텟 가치'!$B$12:$L$16,AI$2,0)*$E1459)</f>
        <v>35.220000000000169</v>
      </c>
      <c r="AJ1459">
        <f>VLOOKUP($F1459,'(참고)타워 스텟 가치'!$B$12:$L$16,AJ$2,0)+(VLOOKUP($F1459,'(참고)타워 스텟 가치'!$B$12:$L$16,AJ$2,0)*$E1459)</f>
        <v>0</v>
      </c>
      <c r="AK1459">
        <f>VLOOKUP($F1459,'(참고)타워 스텟 가치'!$B$12:$L$16,AK$2,0)+(VLOOKUP($F1459,'(참고)타워 스텟 가치'!$B$12:$L$16,AK$2,0)*$E1459)</f>
        <v>0</v>
      </c>
      <c r="AL1459">
        <f>VLOOKUP($F1459,'(참고)타워 스텟 가치'!$B$12:$L$16,AL$2,0)+(VLOOKUP($F1459,'(참고)타워 스텟 가치'!$B$12:$L$16,AL$2,0)*$E1459)</f>
        <v>234.80000000000115</v>
      </c>
      <c r="AM1459">
        <f>SUM('스테이지별 몬스터 스텟'!AD1459*'(참고)타워 스텟 가치'!$Q$17,'스테이지별 몬스터 스텟'!AE1459*'(참고)타워 스텟 가치'!$R$17,'스테이지별 몬스터 스텟'!AF1459*'(참고)타워 스텟 가치'!$S$17,'스테이지별 몬스터 스텟'!AG1459*'(참고)타워 스텟 가치'!$T$17,'스테이지별 몬스터 스텟'!AH1459*'(참고)타워 스텟 가치'!$U$17,'스테이지별 몬스터 스텟'!AI1459*'(참고)타워 스텟 가치'!$V$17,'스테이지별 몬스터 스텟'!AJ1459*'(참고)타워 스텟 가치'!$W$17,'스테이지별 몬스터 스텟'!AK1459*'(참고)타워 스텟 가치'!$X$17,'스테이지별 몬스터 스텟'!AL1459*'(참고)타워 스텟 가치'!$Y$17)</f>
        <v>905075.48875000456</v>
      </c>
      <c r="AN1459">
        <v>3</v>
      </c>
    </row>
    <row r="1460" spans="3:40" x14ac:dyDescent="0.3">
      <c r="C1460">
        <v>1</v>
      </c>
      <c r="D1460">
        <f t="shared" si="68"/>
        <v>292</v>
      </c>
      <c r="E1460" s="52">
        <f>VLOOKUP(D1460,'스테이지별 난이도 설정'!B:C,2,0)</f>
        <v>116.80000000000058</v>
      </c>
      <c r="F1460" t="str">
        <f t="shared" si="69"/>
        <v>일반</v>
      </c>
      <c r="G1460">
        <f t="shared" si="67"/>
        <v>6</v>
      </c>
      <c r="H1460">
        <f>VLOOKUP($F1460,'(참고)타워 스텟 가치'!$B$2:$L$6,H$2,0)+(VLOOKUP($F1460,'(참고)타워 스텟 가치'!$B$2:$L$6,H$2,0)*$E1460)</f>
        <v>883.50000000000432</v>
      </c>
      <c r="I1460">
        <f>VLOOKUP($F1460,'(참고)타워 스텟 가치'!$B$2:$L$6,I$2,0)+(VLOOKUP($F1460,'(참고)타워 스텟 가치'!$B$2:$L$6,I$2,0)*$E1460)</f>
        <v>176.70000000000087</v>
      </c>
      <c r="J1460">
        <f>VLOOKUP($F1460,'(참고)타워 스텟 가치'!$B$2:$L$6,J$2,0)+(VLOOKUP($F1460,'(참고)타워 스텟 가치'!$B$2:$L$6,J$2,0)*$E1460)</f>
        <v>589000.00000000291</v>
      </c>
      <c r="K1460">
        <f>VLOOKUP($F1460,'(참고)타워 스텟 가치'!$B$2:$L$6,K$2,0)+(VLOOKUP($F1460,'(참고)타워 스텟 가치'!$B$2:$L$6,K$2,0)*$E1460)</f>
        <v>3534.0000000000173</v>
      </c>
      <c r="L1460">
        <f>VLOOKUP($F1460,'(참고)타워 스텟 가치'!$B$2:$L$6,L$2,0)+(VLOOKUP($F1460,'(참고)타워 스텟 가치'!$B$2:$L$6,L$2,0)*$E1460)</f>
        <v>58.90000000000029</v>
      </c>
      <c r="M1460">
        <f>VLOOKUP($F1460,'(참고)타워 스텟 가치'!$B$2:$L$6,M$2,0)+(VLOOKUP($F1460,'(참고)타워 스텟 가치'!$B$2:$L$6,M$2,0)*$E1460)</f>
        <v>35.340000000000167</v>
      </c>
      <c r="N1460">
        <f>VLOOKUP($F1460,'(참고)타워 스텟 가치'!$B$2:$L$6,N$2,0)+(VLOOKUP($F1460,'(참고)타워 스텟 가치'!$B$2:$L$6,N$2,0)*$E1460)</f>
        <v>0</v>
      </c>
      <c r="O1460">
        <f>VLOOKUP($F1460,'(참고)타워 스텟 가치'!$B$2:$L$6,O$2,0)+(VLOOKUP($F1460,'(참고)타워 스텟 가치'!$B$2:$L$6,O$2,0)*$E1460)</f>
        <v>0</v>
      </c>
      <c r="P1460">
        <f>VLOOKUP($F1460,'(참고)타워 스텟 가치'!$B$2:$L$6,P$2,0)+(VLOOKUP($F1460,'(참고)타워 스텟 가치'!$B$2:$L$6,P$2,0)*$E1460)</f>
        <v>82.460000000000406</v>
      </c>
      <c r="Q1460">
        <f>SUM('스테이지별 몬스터 스텟'!H1460*'(참고)타워 스텟 가치'!$Q$17,'스테이지별 몬스터 스텟'!I1460*'(참고)타워 스텟 가치'!$R$17,'스테이지별 몬스터 스텟'!J1460*'(참고)타워 스텟 가치'!$S$17,'스테이지별 몬스터 스텟'!K1460*'(참고)타워 스텟 가치'!$T$17,'스테이지별 몬스터 스텟'!L1460*'(참고)타워 스텟 가치'!$U$17,'스테이지별 몬스터 스텟'!M1460*'(참고)타워 스텟 가치'!$V$17,'스테이지별 몬스터 스텟'!N1460*'(참고)타워 스텟 가치'!$W$17,'스테이지별 몬스터 스텟'!O1460*'(참고)타워 스텟 가치'!$X$17,'스테이지별 몬스터 스텟'!P1460*'(참고)타워 스텟 가치'!$Y$17)</f>
        <v>892918.11000000453</v>
      </c>
      <c r="R1460">
        <v>1</v>
      </c>
      <c r="S1460">
        <f>VLOOKUP($F1460,'(참고)타워 스텟 가치'!$B$7:$L$11,S$2,0)+(VLOOKUP($F1460,'(참고)타워 스텟 가치'!$B$7:$L$11,S$2,0)*$E1460)</f>
        <v>294.50000000000148</v>
      </c>
      <c r="T1460">
        <f>VLOOKUP($F1460,'(참고)타워 스텟 가치'!$B$7:$L$11,T$2,0)+(VLOOKUP($F1460,'(참고)타워 스텟 가치'!$B$7:$L$11,T$2,0)*$E1460)</f>
        <v>530.10000000000264</v>
      </c>
      <c r="U1460">
        <f>VLOOKUP($F1460,'(참고)타워 스텟 가치'!$B$7:$L$11,U$2,0)+(VLOOKUP($F1460,'(참고)타워 스텟 가치'!$B$7:$L$11,U$2,0)*$E1460)</f>
        <v>589000.00000000291</v>
      </c>
      <c r="V1460">
        <f>VLOOKUP($F1460,'(참고)타워 스텟 가치'!$B$7:$L$11,V$2,0)+(VLOOKUP($F1460,'(참고)타워 스텟 가치'!$B$7:$L$11,V$2,0)*$E1460)</f>
        <v>3534.0000000000173</v>
      </c>
      <c r="W1460">
        <f>VLOOKUP($F1460,'(참고)타워 스텟 가치'!$B$7:$L$11,W$2,0)+(VLOOKUP($F1460,'(참고)타워 스텟 가치'!$B$7:$L$11,W$2,0)*$E1460)</f>
        <v>58.90000000000029</v>
      </c>
      <c r="X1460">
        <f>VLOOKUP($F1460,'(참고)타워 스텟 가치'!$B$7:$L$11,X$2,0)+(VLOOKUP($F1460,'(참고)타워 스텟 가치'!$B$7:$L$11,X$2,0)*$E1460)</f>
        <v>35.340000000000167</v>
      </c>
      <c r="Y1460">
        <f>VLOOKUP($F1460,'(참고)타워 스텟 가치'!$B$7:$L$11,Y$2,0)+(VLOOKUP($F1460,'(참고)타워 스텟 가치'!$B$7:$L$11,Y$2,0)*$E1460)</f>
        <v>0</v>
      </c>
      <c r="Z1460">
        <f>VLOOKUP($F1460,'(참고)타워 스텟 가치'!$B$7:$L$11,Z$2,0)+(VLOOKUP($F1460,'(참고)타워 스텟 가치'!$B$7:$L$11,Z$2,0)*$E1460)</f>
        <v>0</v>
      </c>
      <c r="AA1460">
        <f>VLOOKUP($F1460,'(참고)타워 스텟 가치'!$B$7:$L$11,AA$2,0)+(VLOOKUP($F1460,'(참고)타워 스텟 가치'!$B$7:$L$11,AA$2,0)*$E1460)</f>
        <v>82.460000000000406</v>
      </c>
      <c r="AB1460">
        <f>SUM('스테이지별 몬스터 스텟'!S1460*'(참고)타워 스텟 가치'!$Q$17,'스테이지별 몬스터 스텟'!T1460*'(참고)타워 스텟 가치'!$R$17,'스테이지별 몬스터 스텟'!U1460*'(참고)타워 스텟 가치'!$S$17,'스테이지별 몬스터 스텟'!V1460*'(참고)타워 스텟 가치'!$T$17,'스테이지별 몬스터 스텟'!W1460*'(참고)타워 스텟 가치'!$U$17,'스테이지별 몬스터 스텟'!X1460*'(참고)타워 스텟 가치'!$V$17,'스테이지별 몬스터 스텟'!Y1460*'(참고)타워 스텟 가치'!$W$17,'스테이지별 몬스터 스텟'!Z1460*'(참고)타워 스텟 가치'!$X$17,'스테이지별 몬스터 스텟'!AA1460*'(참고)타워 스텟 가치'!$Y$17)</f>
        <v>892270.2100000045</v>
      </c>
      <c r="AC1460">
        <v>2</v>
      </c>
      <c r="AD1460">
        <f>VLOOKUP($F1460,'(참고)타워 스텟 가치'!$B$12:$L$16,AD$2,0)+(VLOOKUP($F1460,'(참고)타워 스텟 가치'!$B$12:$L$16,AD$2,0)*$E1460)</f>
        <v>294.50000000000148</v>
      </c>
      <c r="AE1460">
        <f>VLOOKUP($F1460,'(참고)타워 스텟 가치'!$B$12:$L$16,AE$2,0)+(VLOOKUP($F1460,'(참고)타워 스텟 가치'!$B$12:$L$16,AE$2,0)*$E1460)</f>
        <v>353.40000000000174</v>
      </c>
      <c r="AF1460">
        <f>VLOOKUP($F1460,'(참고)타워 스텟 가치'!$B$12:$L$16,AF$2,0)+(VLOOKUP($F1460,'(참고)타워 스텟 가치'!$B$12:$L$16,AF$2,0)*$E1460)</f>
        <v>589000.00000000291</v>
      </c>
      <c r="AG1460">
        <f>VLOOKUP($F1460,'(참고)타워 스텟 가치'!$B$12:$L$16,AG$2,0)+(VLOOKUP($F1460,'(참고)타워 스텟 가치'!$B$12:$L$16,AG$2,0)*$E1460)</f>
        <v>1767.0000000000086</v>
      </c>
      <c r="AH1460">
        <f>VLOOKUP($F1460,'(참고)타워 스텟 가치'!$B$12:$L$16,AH$2,0)+(VLOOKUP($F1460,'(참고)타워 스텟 가치'!$B$12:$L$16,AH$2,0)*$E1460)</f>
        <v>58.90000000000029</v>
      </c>
      <c r="AI1460">
        <f>VLOOKUP($F1460,'(참고)타워 스텟 가치'!$B$12:$L$16,AI$2,0)+(VLOOKUP($F1460,'(참고)타워 스텟 가치'!$B$12:$L$16,AI$2,0)*$E1460)</f>
        <v>35.340000000000167</v>
      </c>
      <c r="AJ1460">
        <f>VLOOKUP($F1460,'(참고)타워 스텟 가치'!$B$12:$L$16,AJ$2,0)+(VLOOKUP($F1460,'(참고)타워 스텟 가치'!$B$12:$L$16,AJ$2,0)*$E1460)</f>
        <v>0</v>
      </c>
      <c r="AK1460">
        <f>VLOOKUP($F1460,'(참고)타워 스텟 가치'!$B$12:$L$16,AK$2,0)+(VLOOKUP($F1460,'(참고)타워 스텟 가치'!$B$12:$L$16,AK$2,0)*$E1460)</f>
        <v>0</v>
      </c>
      <c r="AL1460">
        <f>VLOOKUP($F1460,'(참고)타워 스텟 가치'!$B$12:$L$16,AL$2,0)+(VLOOKUP($F1460,'(참고)타워 스텟 가치'!$B$12:$L$16,AL$2,0)*$E1460)</f>
        <v>164.92000000000081</v>
      </c>
      <c r="AM1460">
        <f>SUM('스테이지별 몬스터 스텟'!AD1460*'(참고)타워 스텟 가치'!$Q$17,'스테이지별 몬스터 스텟'!AE1460*'(참고)타워 스텟 가치'!$R$17,'스테이지별 몬스터 스텟'!AF1460*'(참고)타워 스텟 가치'!$S$17,'스테이지별 몬스터 스텟'!AG1460*'(참고)타워 스텟 가치'!$T$17,'스테이지별 몬스터 스텟'!AH1460*'(참고)타워 스텟 가치'!$U$17,'스테이지별 몬스터 스텟'!AI1460*'(참고)타워 스텟 가치'!$V$17,'스테이지별 몬스터 스텟'!AJ1460*'(참고)타워 스텟 가치'!$W$17,'스테이지별 몬스터 스텟'!AK1460*'(참고)타워 스텟 가치'!$X$17,'스테이지별 몬스터 스텟'!AL1460*'(참고)타워 스텟 가치'!$Y$17)</f>
        <v>888636.08000000438</v>
      </c>
      <c r="AN1460">
        <v>3</v>
      </c>
    </row>
    <row r="1461" spans="3:40" x14ac:dyDescent="0.3">
      <c r="C1461">
        <v>2</v>
      </c>
      <c r="D1461">
        <f t="shared" si="68"/>
        <v>292</v>
      </c>
      <c r="E1461" s="52">
        <f>VLOOKUP(D1461,'스테이지별 난이도 설정'!B:C,2,0)</f>
        <v>116.80000000000058</v>
      </c>
      <c r="F1461" t="str">
        <f t="shared" si="69"/>
        <v>레어</v>
      </c>
      <c r="G1461">
        <f t="shared" si="67"/>
        <v>6</v>
      </c>
      <c r="H1461">
        <f>VLOOKUP($F1461,'(참고)타워 스텟 가치'!$B$2:$L$6,H$2,0)+(VLOOKUP($F1461,'(참고)타워 스텟 가치'!$B$2:$L$6,H$2,0)*$E1461)</f>
        <v>1325.2500000000066</v>
      </c>
      <c r="I1461">
        <f>VLOOKUP($F1461,'(참고)타워 스텟 가치'!$B$2:$L$6,I$2,0)+(VLOOKUP($F1461,'(참고)타워 스텟 가치'!$B$2:$L$6,I$2,0)*$E1461)</f>
        <v>265.05000000000132</v>
      </c>
      <c r="J1461">
        <f>VLOOKUP($F1461,'(참고)타워 스텟 가치'!$B$2:$L$6,J$2,0)+(VLOOKUP($F1461,'(참고)타워 스텟 가치'!$B$2:$L$6,J$2,0)*$E1461)</f>
        <v>589000.00000000291</v>
      </c>
      <c r="K1461">
        <f>VLOOKUP($F1461,'(참고)타워 스텟 가치'!$B$2:$L$6,K$2,0)+(VLOOKUP($F1461,'(참고)타워 스텟 가치'!$B$2:$L$6,K$2,0)*$E1461)</f>
        <v>5301.0000000000264</v>
      </c>
      <c r="L1461">
        <f>VLOOKUP($F1461,'(참고)타워 스텟 가치'!$B$2:$L$6,L$2,0)+(VLOOKUP($F1461,'(참고)타워 스텟 가치'!$B$2:$L$6,L$2,0)*$E1461)</f>
        <v>88.350000000000435</v>
      </c>
      <c r="M1461">
        <f>VLOOKUP($F1461,'(참고)타워 스텟 가치'!$B$2:$L$6,M$2,0)+(VLOOKUP($F1461,'(참고)타워 스텟 가치'!$B$2:$L$6,M$2,0)*$E1461)</f>
        <v>35.340000000000167</v>
      </c>
      <c r="N1461">
        <f>VLOOKUP($F1461,'(참고)타워 스텟 가치'!$B$2:$L$6,N$2,0)+(VLOOKUP($F1461,'(참고)타워 스텟 가치'!$B$2:$L$6,N$2,0)*$E1461)</f>
        <v>0</v>
      </c>
      <c r="O1461">
        <f>VLOOKUP($F1461,'(참고)타워 스텟 가치'!$B$2:$L$6,O$2,0)+(VLOOKUP($F1461,'(참고)타워 스텟 가치'!$B$2:$L$6,O$2,0)*$E1461)</f>
        <v>0</v>
      </c>
      <c r="P1461">
        <f>VLOOKUP($F1461,'(참고)타워 스텟 가치'!$B$2:$L$6,P$2,0)+(VLOOKUP($F1461,'(참고)타워 스텟 가치'!$B$2:$L$6,P$2,0)*$E1461)</f>
        <v>82.460000000000406</v>
      </c>
      <c r="Q1461">
        <f>SUM('스테이지별 몬스터 스텟'!H1461*'(참고)타워 스텟 가치'!$Q$17,'스테이지별 몬스터 스텟'!I1461*'(참고)타워 스텟 가치'!$R$17,'스테이지별 몬스터 스텟'!J1461*'(참고)타워 스텟 가치'!$S$17,'스테이지별 몬스터 스텟'!K1461*'(참고)타워 스텟 가치'!$T$17,'스테이지별 몬스터 스텟'!L1461*'(참고)타워 스텟 가치'!$U$17,'스테이지별 몬스터 스텟'!M1461*'(참고)타워 스텟 가치'!$V$17,'스테이지별 몬스터 스텟'!N1461*'(참고)타워 스텟 가치'!$W$17,'스테이지별 몬스터 스텟'!O1461*'(참고)타워 스텟 가치'!$X$17,'스테이지별 몬스터 스텟'!P1461*'(참고)타워 스텟 가치'!$Y$17)</f>
        <v>897527.03500000446</v>
      </c>
      <c r="R1461">
        <v>1</v>
      </c>
      <c r="S1461">
        <f>VLOOKUP($F1461,'(참고)타워 스텟 가치'!$B$7:$L$11,S$2,0)+(VLOOKUP($F1461,'(참고)타워 스텟 가치'!$B$7:$L$11,S$2,0)*$E1461)</f>
        <v>441.75000000000216</v>
      </c>
      <c r="T1461">
        <f>VLOOKUP($F1461,'(참고)타워 스텟 가치'!$B$7:$L$11,T$2,0)+(VLOOKUP($F1461,'(참고)타워 스텟 가치'!$B$7:$L$11,T$2,0)*$E1461)</f>
        <v>795.15000000000396</v>
      </c>
      <c r="U1461">
        <f>VLOOKUP($F1461,'(참고)타워 스텟 가치'!$B$7:$L$11,U$2,0)+(VLOOKUP($F1461,'(참고)타워 스텟 가치'!$B$7:$L$11,U$2,0)*$E1461)</f>
        <v>589000.00000000291</v>
      </c>
      <c r="V1461">
        <f>VLOOKUP($F1461,'(참고)타워 스텟 가치'!$B$7:$L$11,V$2,0)+(VLOOKUP($F1461,'(참고)타워 스텟 가치'!$B$7:$L$11,V$2,0)*$E1461)</f>
        <v>5301.0000000000264</v>
      </c>
      <c r="W1461">
        <f>VLOOKUP($F1461,'(참고)타워 스텟 가치'!$B$7:$L$11,W$2,0)+(VLOOKUP($F1461,'(참고)타워 스텟 가치'!$B$7:$L$11,W$2,0)*$E1461)</f>
        <v>88.350000000000435</v>
      </c>
      <c r="X1461">
        <f>VLOOKUP($F1461,'(참고)타워 스텟 가치'!$B$7:$L$11,X$2,0)+(VLOOKUP($F1461,'(참고)타워 스텟 가치'!$B$7:$L$11,X$2,0)*$E1461)</f>
        <v>35.340000000000167</v>
      </c>
      <c r="Y1461">
        <f>VLOOKUP($F1461,'(참고)타워 스텟 가치'!$B$7:$L$11,Y$2,0)+(VLOOKUP($F1461,'(참고)타워 스텟 가치'!$B$7:$L$11,Y$2,0)*$E1461)</f>
        <v>0</v>
      </c>
      <c r="Z1461">
        <f>VLOOKUP($F1461,'(참고)타워 스텟 가치'!$B$7:$L$11,Z$2,0)+(VLOOKUP($F1461,'(참고)타워 스텟 가치'!$B$7:$L$11,Z$2,0)*$E1461)</f>
        <v>0</v>
      </c>
      <c r="AA1461">
        <f>VLOOKUP($F1461,'(참고)타워 스텟 가치'!$B$7:$L$11,AA$2,0)+(VLOOKUP($F1461,'(참고)타워 스텟 가치'!$B$7:$L$11,AA$2,0)*$E1461)</f>
        <v>82.460000000000406</v>
      </c>
      <c r="AB1461">
        <f>SUM('스테이지별 몬스터 스텟'!S1461*'(참고)타워 스텟 가치'!$Q$17,'스테이지별 몬스터 스텟'!T1461*'(참고)타워 스텟 가치'!$R$17,'스테이지별 몬스터 스텟'!U1461*'(참고)타워 스텟 가치'!$S$17,'스테이지별 몬스터 스텟'!V1461*'(참고)타워 스텟 가치'!$T$17,'스테이지별 몬스터 스텟'!W1461*'(참고)타워 스텟 가치'!$U$17,'스테이지별 몬스터 스텟'!X1461*'(참고)타워 스텟 가치'!$V$17,'스테이지별 몬스터 스텟'!Y1461*'(참고)타워 스텟 가치'!$W$17,'스테이지별 몬스터 스텟'!Z1461*'(참고)타워 스텟 가치'!$X$17,'스테이지별 몬스터 스텟'!AA1461*'(참고)타워 스텟 가치'!$Y$17)</f>
        <v>896555.18500000436</v>
      </c>
      <c r="AC1461">
        <v>2</v>
      </c>
      <c r="AD1461">
        <f>VLOOKUP($F1461,'(참고)타워 스텟 가치'!$B$12:$L$16,AD$2,0)+(VLOOKUP($F1461,'(참고)타워 스텟 가치'!$B$12:$L$16,AD$2,0)*$E1461)</f>
        <v>441.75000000000216</v>
      </c>
      <c r="AE1461">
        <f>VLOOKUP($F1461,'(참고)타워 스텟 가치'!$B$12:$L$16,AE$2,0)+(VLOOKUP($F1461,'(참고)타워 스텟 가치'!$B$12:$L$16,AE$2,0)*$E1461)</f>
        <v>530.10000000000264</v>
      </c>
      <c r="AF1461">
        <f>VLOOKUP($F1461,'(참고)타워 스텟 가치'!$B$12:$L$16,AF$2,0)+(VLOOKUP($F1461,'(참고)타워 스텟 가치'!$B$12:$L$16,AF$2,0)*$E1461)</f>
        <v>589000.00000000291</v>
      </c>
      <c r="AG1461">
        <f>VLOOKUP($F1461,'(참고)타워 스텟 가치'!$B$12:$L$16,AG$2,0)+(VLOOKUP($F1461,'(참고)타워 스텟 가치'!$B$12:$L$16,AG$2,0)*$E1461)</f>
        <v>2650.5000000000132</v>
      </c>
      <c r="AH1461">
        <f>VLOOKUP($F1461,'(참고)타워 스텟 가치'!$B$12:$L$16,AH$2,0)+(VLOOKUP($F1461,'(참고)타워 스텟 가치'!$B$12:$L$16,AH$2,0)*$E1461)</f>
        <v>88.350000000000435</v>
      </c>
      <c r="AI1461">
        <f>VLOOKUP($F1461,'(참고)타워 스텟 가치'!$B$12:$L$16,AI$2,0)+(VLOOKUP($F1461,'(참고)타워 스텟 가치'!$B$12:$L$16,AI$2,0)*$E1461)</f>
        <v>35.340000000000167</v>
      </c>
      <c r="AJ1461">
        <f>VLOOKUP($F1461,'(참고)타워 스텟 가치'!$B$12:$L$16,AJ$2,0)+(VLOOKUP($F1461,'(참고)타워 스텟 가치'!$B$12:$L$16,AJ$2,0)*$E1461)</f>
        <v>0</v>
      </c>
      <c r="AK1461">
        <f>VLOOKUP($F1461,'(참고)타워 스텟 가치'!$B$12:$L$16,AK$2,0)+(VLOOKUP($F1461,'(참고)타워 스텟 가치'!$B$12:$L$16,AK$2,0)*$E1461)</f>
        <v>0</v>
      </c>
      <c r="AL1461">
        <f>VLOOKUP($F1461,'(참고)타워 스텟 가치'!$B$12:$L$16,AL$2,0)+(VLOOKUP($F1461,'(참고)타워 스텟 가치'!$B$12:$L$16,AL$2,0)*$E1461)</f>
        <v>164.92000000000081</v>
      </c>
      <c r="AM1461">
        <f>SUM('스테이지별 몬스터 스텟'!AD1461*'(참고)타워 스텟 가치'!$Q$17,'스테이지별 몬스터 스텟'!AE1461*'(참고)타워 스텟 가치'!$R$17,'스테이지별 몬스터 스텟'!AF1461*'(참고)타워 스텟 가치'!$S$17,'스테이지별 몬스터 스텟'!AG1461*'(참고)타워 스텟 가치'!$T$17,'스테이지별 몬스터 스텟'!AH1461*'(참고)타워 스텟 가치'!$U$17,'스테이지별 몬스터 스텟'!AI1461*'(참고)타워 스텟 가치'!$V$17,'스테이지별 몬스터 스텟'!AJ1461*'(참고)타워 스텟 가치'!$W$17,'스테이지별 몬스터 스텟'!AK1461*'(참고)타워 스텟 가치'!$X$17,'스테이지별 몬스터 스텟'!AL1461*'(참고)타워 스텟 가치'!$Y$17)</f>
        <v>891021.53000000434</v>
      </c>
      <c r="AN1461">
        <v>3</v>
      </c>
    </row>
    <row r="1462" spans="3:40" x14ac:dyDescent="0.3">
      <c r="C1462">
        <v>3</v>
      </c>
      <c r="D1462">
        <f t="shared" si="68"/>
        <v>292</v>
      </c>
      <c r="E1462" s="52">
        <f>VLOOKUP(D1462,'스테이지별 난이도 설정'!B:C,2,0)</f>
        <v>116.80000000000058</v>
      </c>
      <c r="F1462" t="str">
        <f t="shared" si="69"/>
        <v>에픽</v>
      </c>
      <c r="G1462">
        <f t="shared" si="67"/>
        <v>6</v>
      </c>
      <c r="H1462">
        <f>VLOOKUP($F1462,'(참고)타워 스텟 가치'!$B$2:$L$6,H$2,0)+(VLOOKUP($F1462,'(참고)타워 스텟 가치'!$B$2:$L$6,H$2,0)*$E1462)</f>
        <v>1987.8750000000098</v>
      </c>
      <c r="I1462">
        <f>VLOOKUP($F1462,'(참고)타워 스텟 가치'!$B$2:$L$6,I$2,0)+(VLOOKUP($F1462,'(참고)타워 스텟 가치'!$B$2:$L$6,I$2,0)*$E1462)</f>
        <v>397.57500000000198</v>
      </c>
      <c r="J1462">
        <f>VLOOKUP($F1462,'(참고)타워 스텟 가치'!$B$2:$L$6,J$2,0)+(VLOOKUP($F1462,'(참고)타워 스텟 가치'!$B$2:$L$6,J$2,0)*$E1462)</f>
        <v>589000.00000000291</v>
      </c>
      <c r="K1462">
        <f>VLOOKUP($F1462,'(참고)타워 스텟 가치'!$B$2:$L$6,K$2,0)+(VLOOKUP($F1462,'(참고)타워 스텟 가치'!$B$2:$L$6,K$2,0)*$E1462)</f>
        <v>7951.5000000000391</v>
      </c>
      <c r="L1462">
        <f>VLOOKUP($F1462,'(참고)타워 스텟 가치'!$B$2:$L$6,L$2,0)+(VLOOKUP($F1462,'(참고)타워 스텟 가치'!$B$2:$L$6,L$2,0)*$E1462)</f>
        <v>132.52500000000066</v>
      </c>
      <c r="M1462">
        <f>VLOOKUP($F1462,'(참고)타워 스텟 가치'!$B$2:$L$6,M$2,0)+(VLOOKUP($F1462,'(참고)타워 스텟 가치'!$B$2:$L$6,M$2,0)*$E1462)</f>
        <v>35.340000000000167</v>
      </c>
      <c r="N1462">
        <f>VLOOKUP($F1462,'(참고)타워 스텟 가치'!$B$2:$L$6,N$2,0)+(VLOOKUP($F1462,'(참고)타워 스텟 가치'!$B$2:$L$6,N$2,0)*$E1462)</f>
        <v>0</v>
      </c>
      <c r="O1462">
        <f>VLOOKUP($F1462,'(참고)타워 스텟 가치'!$B$2:$L$6,O$2,0)+(VLOOKUP($F1462,'(참고)타워 스텟 가치'!$B$2:$L$6,O$2,0)*$E1462)</f>
        <v>0</v>
      </c>
      <c r="P1462">
        <f>VLOOKUP($F1462,'(참고)타워 스텟 가치'!$B$2:$L$6,P$2,0)+(VLOOKUP($F1462,'(참고)타워 스텟 가치'!$B$2:$L$6,P$2,0)*$E1462)</f>
        <v>82.460000000000406</v>
      </c>
      <c r="Q1462">
        <f>SUM('스테이지별 몬스터 스텟'!H1462*'(참고)타워 스텟 가치'!$Q$17,'스테이지별 몬스터 스텟'!I1462*'(참고)타워 스텟 가치'!$R$17,'스테이지별 몬스터 스텟'!J1462*'(참고)타워 스텟 가치'!$S$17,'스테이지별 몬스터 스텟'!K1462*'(참고)타워 스텟 가치'!$T$17,'스테이지별 몬스터 스텟'!L1462*'(참고)타워 스텟 가치'!$U$17,'스테이지별 몬스터 스텟'!M1462*'(참고)타워 스텟 가치'!$V$17,'스테이지별 몬스터 스텟'!N1462*'(참고)타워 스텟 가치'!$W$17,'스테이지별 몬스터 스텟'!O1462*'(참고)타워 스텟 가치'!$X$17,'스테이지별 몬스터 스텟'!P1462*'(참고)타워 스텟 가치'!$Y$17)</f>
        <v>904440.42250000464</v>
      </c>
      <c r="R1462">
        <v>1</v>
      </c>
      <c r="S1462">
        <f>VLOOKUP($F1462,'(참고)타워 스텟 가치'!$B$7:$L$11,S$2,0)+(VLOOKUP($F1462,'(참고)타워 스텟 가치'!$B$7:$L$11,S$2,0)*$E1462)</f>
        <v>662.6250000000033</v>
      </c>
      <c r="T1462">
        <f>VLOOKUP($F1462,'(참고)타워 스텟 가치'!$B$7:$L$11,T$2,0)+(VLOOKUP($F1462,'(참고)타워 스텟 가치'!$B$7:$L$11,T$2,0)*$E1462)</f>
        <v>1192.7250000000058</v>
      </c>
      <c r="U1462">
        <f>VLOOKUP($F1462,'(참고)타워 스텟 가치'!$B$7:$L$11,U$2,0)+(VLOOKUP($F1462,'(참고)타워 스텟 가치'!$B$7:$L$11,U$2,0)*$E1462)</f>
        <v>589000.00000000291</v>
      </c>
      <c r="V1462">
        <f>VLOOKUP($F1462,'(참고)타워 스텟 가치'!$B$7:$L$11,V$2,0)+(VLOOKUP($F1462,'(참고)타워 스텟 가치'!$B$7:$L$11,V$2,0)*$E1462)</f>
        <v>7951.5000000000391</v>
      </c>
      <c r="W1462">
        <f>VLOOKUP($F1462,'(참고)타워 스텟 가치'!$B$7:$L$11,W$2,0)+(VLOOKUP($F1462,'(참고)타워 스텟 가치'!$B$7:$L$11,W$2,0)*$E1462)</f>
        <v>132.52500000000066</v>
      </c>
      <c r="X1462">
        <f>VLOOKUP($F1462,'(참고)타워 스텟 가치'!$B$7:$L$11,X$2,0)+(VLOOKUP($F1462,'(참고)타워 스텟 가치'!$B$7:$L$11,X$2,0)*$E1462)</f>
        <v>35.340000000000167</v>
      </c>
      <c r="Y1462">
        <f>VLOOKUP($F1462,'(참고)타워 스텟 가치'!$B$7:$L$11,Y$2,0)+(VLOOKUP($F1462,'(참고)타워 스텟 가치'!$B$7:$L$11,Y$2,0)*$E1462)</f>
        <v>0</v>
      </c>
      <c r="Z1462">
        <f>VLOOKUP($F1462,'(참고)타워 스텟 가치'!$B$7:$L$11,Z$2,0)+(VLOOKUP($F1462,'(참고)타워 스텟 가치'!$B$7:$L$11,Z$2,0)*$E1462)</f>
        <v>0</v>
      </c>
      <c r="AA1462">
        <f>VLOOKUP($F1462,'(참고)타워 스텟 가치'!$B$7:$L$11,AA$2,0)+(VLOOKUP($F1462,'(참고)타워 스텟 가치'!$B$7:$L$11,AA$2,0)*$E1462)</f>
        <v>82.460000000000406</v>
      </c>
      <c r="AB1462">
        <f>SUM('스테이지별 몬스터 스텟'!S1462*'(참고)타워 스텟 가치'!$Q$17,'스테이지별 몬스터 스텟'!T1462*'(참고)타워 스텟 가치'!$R$17,'스테이지별 몬스터 스텟'!U1462*'(참고)타워 스텟 가치'!$S$17,'스테이지별 몬스터 스텟'!V1462*'(참고)타워 스텟 가치'!$T$17,'스테이지별 몬스터 스텟'!W1462*'(참고)타워 스텟 가치'!$U$17,'스테이지별 몬스터 스텟'!X1462*'(참고)타워 스텟 가치'!$V$17,'스테이지별 몬스터 스텟'!Y1462*'(참고)타워 스텟 가치'!$W$17,'스테이지별 몬스터 스텟'!Z1462*'(참고)타워 스텟 가치'!$X$17,'스테이지별 몬스터 스텟'!AA1462*'(참고)타워 스텟 가치'!$Y$17)</f>
        <v>902982.64750000462</v>
      </c>
      <c r="AC1462">
        <v>2</v>
      </c>
      <c r="AD1462">
        <f>VLOOKUP($F1462,'(참고)타워 스텟 가치'!$B$12:$L$16,AD$2,0)+(VLOOKUP($F1462,'(참고)타워 스텟 가치'!$B$12:$L$16,AD$2,0)*$E1462)</f>
        <v>662.6250000000033</v>
      </c>
      <c r="AE1462">
        <f>VLOOKUP($F1462,'(참고)타워 스텟 가치'!$B$12:$L$16,AE$2,0)+(VLOOKUP($F1462,'(참고)타워 스텟 가치'!$B$12:$L$16,AE$2,0)*$E1462)</f>
        <v>795.15000000000396</v>
      </c>
      <c r="AF1462">
        <f>VLOOKUP($F1462,'(참고)타워 스텟 가치'!$B$12:$L$16,AF$2,0)+(VLOOKUP($F1462,'(참고)타워 스텟 가치'!$B$12:$L$16,AF$2,0)*$E1462)</f>
        <v>589000.00000000291</v>
      </c>
      <c r="AG1462">
        <f>VLOOKUP($F1462,'(참고)타워 스텟 가치'!$B$12:$L$16,AG$2,0)+(VLOOKUP($F1462,'(참고)타워 스텟 가치'!$B$12:$L$16,AG$2,0)*$E1462)</f>
        <v>3975.7500000000196</v>
      </c>
      <c r="AH1462">
        <f>VLOOKUP($F1462,'(참고)타워 스텟 가치'!$B$12:$L$16,AH$2,0)+(VLOOKUP($F1462,'(참고)타워 스텟 가치'!$B$12:$L$16,AH$2,0)*$E1462)</f>
        <v>132.52500000000066</v>
      </c>
      <c r="AI1462">
        <f>VLOOKUP($F1462,'(참고)타워 스텟 가치'!$B$12:$L$16,AI$2,0)+(VLOOKUP($F1462,'(참고)타워 스텟 가치'!$B$12:$L$16,AI$2,0)*$E1462)</f>
        <v>35.340000000000167</v>
      </c>
      <c r="AJ1462">
        <f>VLOOKUP($F1462,'(참고)타워 스텟 가치'!$B$12:$L$16,AJ$2,0)+(VLOOKUP($F1462,'(참고)타워 스텟 가치'!$B$12:$L$16,AJ$2,0)*$E1462)</f>
        <v>0</v>
      </c>
      <c r="AK1462">
        <f>VLOOKUP($F1462,'(참고)타워 스텟 가치'!$B$12:$L$16,AK$2,0)+(VLOOKUP($F1462,'(참고)타워 스텟 가치'!$B$12:$L$16,AK$2,0)*$E1462)</f>
        <v>0</v>
      </c>
      <c r="AL1462">
        <f>VLOOKUP($F1462,'(참고)타워 스텟 가치'!$B$12:$L$16,AL$2,0)+(VLOOKUP($F1462,'(참고)타워 스텟 가치'!$B$12:$L$16,AL$2,0)*$E1462)</f>
        <v>164.92000000000081</v>
      </c>
      <c r="AM1462">
        <f>SUM('스테이지별 몬스터 스텟'!AD1462*'(참고)타워 스텟 가치'!$Q$17,'스테이지별 몬스터 스텟'!AE1462*'(참고)타워 스텟 가치'!$R$17,'스테이지별 몬스터 스텟'!AF1462*'(참고)타워 스텟 가치'!$S$17,'스테이지별 몬스터 스텟'!AG1462*'(참고)타워 스텟 가치'!$T$17,'스테이지별 몬스터 스텟'!AH1462*'(참고)타워 스텟 가치'!$U$17,'스테이지별 몬스터 스텟'!AI1462*'(참고)타워 스텟 가치'!$V$17,'스테이지별 몬스터 스텟'!AJ1462*'(참고)타워 스텟 가치'!$W$17,'스테이지별 몬스터 스텟'!AK1462*'(참고)타워 스텟 가치'!$X$17,'스테이지별 몬스터 스텟'!AL1462*'(참고)타워 스텟 가치'!$Y$17)</f>
        <v>894599.70500000438</v>
      </c>
      <c r="AN1462">
        <v>3</v>
      </c>
    </row>
    <row r="1463" spans="3:40" x14ac:dyDescent="0.3">
      <c r="C1463">
        <v>4</v>
      </c>
      <c r="D1463">
        <f t="shared" si="68"/>
        <v>292</v>
      </c>
      <c r="E1463" s="52">
        <f>VLOOKUP(D1463,'스테이지별 난이도 설정'!B:C,2,0)</f>
        <v>116.80000000000058</v>
      </c>
      <c r="F1463" t="str">
        <f t="shared" si="69"/>
        <v>유니크</v>
      </c>
      <c r="G1463">
        <f t="shared" si="67"/>
        <v>6</v>
      </c>
      <c r="H1463">
        <f>VLOOKUP($F1463,'(참고)타워 스텟 가치'!$B$2:$L$6,H$2,0)+(VLOOKUP($F1463,'(참고)타워 스텟 가치'!$B$2:$L$6,H$2,0)*$E1463)</f>
        <v>2981.8125000000146</v>
      </c>
      <c r="I1463">
        <f>VLOOKUP($F1463,'(참고)타워 스텟 가치'!$B$2:$L$6,I$2,0)+(VLOOKUP($F1463,'(참고)타워 스텟 가치'!$B$2:$L$6,I$2,0)*$E1463)</f>
        <v>596.36250000000291</v>
      </c>
      <c r="J1463">
        <f>VLOOKUP($F1463,'(참고)타워 스텟 가치'!$B$2:$L$6,J$2,0)+(VLOOKUP($F1463,'(참고)타워 스텟 가치'!$B$2:$L$6,J$2,0)*$E1463)</f>
        <v>589000.00000000291</v>
      </c>
      <c r="K1463">
        <f>VLOOKUP($F1463,'(참고)타워 스텟 가치'!$B$2:$L$6,K$2,0)+(VLOOKUP($F1463,'(참고)타워 스텟 가치'!$B$2:$L$6,K$2,0)*$E1463)</f>
        <v>11927.250000000058</v>
      </c>
      <c r="L1463">
        <f>VLOOKUP($F1463,'(참고)타워 스텟 가치'!$B$2:$L$6,L$2,0)+(VLOOKUP($F1463,'(참고)타워 스텟 가치'!$B$2:$L$6,L$2,0)*$E1463)</f>
        <v>198.78750000000099</v>
      </c>
      <c r="M1463">
        <f>VLOOKUP($F1463,'(참고)타워 스텟 가치'!$B$2:$L$6,M$2,0)+(VLOOKUP($F1463,'(참고)타워 스텟 가치'!$B$2:$L$6,M$2,0)*$E1463)</f>
        <v>35.340000000000167</v>
      </c>
      <c r="N1463">
        <f>VLOOKUP($F1463,'(참고)타워 스텟 가치'!$B$2:$L$6,N$2,0)+(VLOOKUP($F1463,'(참고)타워 스텟 가치'!$B$2:$L$6,N$2,0)*$E1463)</f>
        <v>0</v>
      </c>
      <c r="O1463">
        <f>VLOOKUP($F1463,'(참고)타워 스텟 가치'!$B$2:$L$6,O$2,0)+(VLOOKUP($F1463,'(참고)타워 스텟 가치'!$B$2:$L$6,O$2,0)*$E1463)</f>
        <v>0</v>
      </c>
      <c r="P1463">
        <f>VLOOKUP($F1463,'(참고)타워 스텟 가치'!$B$2:$L$6,P$2,0)+(VLOOKUP($F1463,'(참고)타워 스텟 가치'!$B$2:$L$6,P$2,0)*$E1463)</f>
        <v>117.80000000000058</v>
      </c>
      <c r="Q1463">
        <f>SUM('스테이지별 몬스터 스텟'!H1463*'(참고)타워 스텟 가치'!$Q$17,'스테이지별 몬스터 스텟'!I1463*'(참고)타워 스텟 가치'!$R$17,'스테이지별 몬스터 스텟'!J1463*'(참고)타워 스텟 가치'!$S$17,'스테이지별 몬스터 스텟'!K1463*'(참고)타워 스텟 가치'!$T$17,'스테이지별 몬스터 스텟'!L1463*'(참고)타워 스텟 가치'!$U$17,'스테이지별 몬스터 스텟'!M1463*'(참고)타워 스텟 가치'!$V$17,'스테이지별 몬스터 스텟'!N1463*'(참고)타워 스텟 가치'!$W$17,'스테이지별 몬스터 스텟'!O1463*'(참고)타워 스텟 가치'!$X$17,'스테이지별 몬스터 스텟'!P1463*'(참고)타워 스텟 가치'!$Y$17)</f>
        <v>914881.18375000451</v>
      </c>
      <c r="R1463">
        <v>1</v>
      </c>
      <c r="S1463">
        <f>VLOOKUP($F1463,'(참고)타워 스텟 가치'!$B$7:$L$11,S$2,0)+(VLOOKUP($F1463,'(참고)타워 스텟 가치'!$B$7:$L$11,S$2,0)*$E1463)</f>
        <v>993.93750000000489</v>
      </c>
      <c r="T1463">
        <f>VLOOKUP($F1463,'(참고)타워 스텟 가치'!$B$7:$L$11,T$2,0)+(VLOOKUP($F1463,'(참고)타워 스텟 가치'!$B$7:$L$11,T$2,0)*$E1463)</f>
        <v>1789.0875000000087</v>
      </c>
      <c r="U1463">
        <f>VLOOKUP($F1463,'(참고)타워 스텟 가치'!$B$7:$L$11,U$2,0)+(VLOOKUP($F1463,'(참고)타워 스텟 가치'!$B$7:$L$11,U$2,0)*$E1463)</f>
        <v>589000.00000000291</v>
      </c>
      <c r="V1463">
        <f>VLOOKUP($F1463,'(참고)타워 스텟 가치'!$B$7:$L$11,V$2,0)+(VLOOKUP($F1463,'(참고)타워 스텟 가치'!$B$7:$L$11,V$2,0)*$E1463)</f>
        <v>11927.250000000058</v>
      </c>
      <c r="W1463">
        <f>VLOOKUP($F1463,'(참고)타워 스텟 가치'!$B$7:$L$11,W$2,0)+(VLOOKUP($F1463,'(참고)타워 스텟 가치'!$B$7:$L$11,W$2,0)*$E1463)</f>
        <v>198.78750000000099</v>
      </c>
      <c r="X1463">
        <f>VLOOKUP($F1463,'(참고)타워 스텟 가치'!$B$7:$L$11,X$2,0)+(VLOOKUP($F1463,'(참고)타워 스텟 가치'!$B$7:$L$11,X$2,0)*$E1463)</f>
        <v>35.340000000000167</v>
      </c>
      <c r="Y1463">
        <f>VLOOKUP($F1463,'(참고)타워 스텟 가치'!$B$7:$L$11,Y$2,0)+(VLOOKUP($F1463,'(참고)타워 스텟 가치'!$B$7:$L$11,Y$2,0)*$E1463)</f>
        <v>0</v>
      </c>
      <c r="Z1463">
        <f>VLOOKUP($F1463,'(참고)타워 스텟 가치'!$B$7:$L$11,Z$2,0)+(VLOOKUP($F1463,'(참고)타워 스텟 가치'!$B$7:$L$11,Z$2,0)*$E1463)</f>
        <v>0</v>
      </c>
      <c r="AA1463">
        <f>VLOOKUP($F1463,'(참고)타워 스텟 가치'!$B$7:$L$11,AA$2,0)+(VLOOKUP($F1463,'(참고)타워 스텟 가치'!$B$7:$L$11,AA$2,0)*$E1463)</f>
        <v>117.80000000000058</v>
      </c>
      <c r="AB1463">
        <f>SUM('스테이지별 몬스터 스텟'!S1463*'(참고)타워 스텟 가치'!$Q$17,'스테이지별 몬스터 스텟'!T1463*'(참고)타워 스텟 가치'!$R$17,'스테이지별 몬스터 스텟'!U1463*'(참고)타워 스텟 가치'!$S$17,'스테이지별 몬스터 스텟'!V1463*'(참고)타워 스텟 가치'!$T$17,'스테이지별 몬스터 스텟'!W1463*'(참고)타워 스텟 가치'!$U$17,'스테이지별 몬스터 스텟'!X1463*'(참고)타워 스텟 가치'!$V$17,'스테이지별 몬스터 스텟'!Y1463*'(참고)타워 스텟 가치'!$W$17,'스테이지별 몬스터 스텟'!Z1463*'(참고)타워 스텟 가치'!$X$17,'스테이지별 몬스터 스텟'!AA1463*'(참고)타워 스텟 가치'!$Y$17)</f>
        <v>912694.52125000441</v>
      </c>
      <c r="AC1463">
        <v>2</v>
      </c>
      <c r="AD1463">
        <f>VLOOKUP($F1463,'(참고)타워 스텟 가치'!$B$12:$L$16,AD$2,0)+(VLOOKUP($F1463,'(참고)타워 스텟 가치'!$B$12:$L$16,AD$2,0)*$E1463)</f>
        <v>993.93750000000489</v>
      </c>
      <c r="AE1463">
        <f>VLOOKUP($F1463,'(참고)타워 스텟 가치'!$B$12:$L$16,AE$2,0)+(VLOOKUP($F1463,'(참고)타워 스텟 가치'!$B$12:$L$16,AE$2,0)*$E1463)</f>
        <v>1192.7250000000058</v>
      </c>
      <c r="AF1463">
        <f>VLOOKUP($F1463,'(참고)타워 스텟 가치'!$B$12:$L$16,AF$2,0)+(VLOOKUP($F1463,'(참고)타워 스텟 가치'!$B$12:$L$16,AF$2,0)*$E1463)</f>
        <v>589000.00000000291</v>
      </c>
      <c r="AG1463">
        <f>VLOOKUP($F1463,'(참고)타워 스텟 가치'!$B$12:$L$16,AG$2,0)+(VLOOKUP($F1463,'(참고)타워 스텟 가치'!$B$12:$L$16,AG$2,0)*$E1463)</f>
        <v>5963.6250000000291</v>
      </c>
      <c r="AH1463">
        <f>VLOOKUP($F1463,'(참고)타워 스텟 가치'!$B$12:$L$16,AH$2,0)+(VLOOKUP($F1463,'(참고)타워 스텟 가치'!$B$12:$L$16,AH$2,0)*$E1463)</f>
        <v>198.78750000000099</v>
      </c>
      <c r="AI1463">
        <f>VLOOKUP($F1463,'(참고)타워 스텟 가치'!$B$12:$L$16,AI$2,0)+(VLOOKUP($F1463,'(참고)타워 스텟 가치'!$B$12:$L$16,AI$2,0)*$E1463)</f>
        <v>35.340000000000167</v>
      </c>
      <c r="AJ1463">
        <f>VLOOKUP($F1463,'(참고)타워 스텟 가치'!$B$12:$L$16,AJ$2,0)+(VLOOKUP($F1463,'(참고)타워 스텟 가치'!$B$12:$L$16,AJ$2,0)*$E1463)</f>
        <v>0</v>
      </c>
      <c r="AK1463">
        <f>VLOOKUP($F1463,'(참고)타워 스텟 가치'!$B$12:$L$16,AK$2,0)+(VLOOKUP($F1463,'(참고)타워 스텟 가치'!$B$12:$L$16,AK$2,0)*$E1463)</f>
        <v>0</v>
      </c>
      <c r="AL1463">
        <f>VLOOKUP($F1463,'(참고)타워 스텟 가치'!$B$12:$L$16,AL$2,0)+(VLOOKUP($F1463,'(참고)타워 스텟 가치'!$B$12:$L$16,AL$2,0)*$E1463)</f>
        <v>235.60000000000116</v>
      </c>
      <c r="AM1463">
        <f>SUM('스테이지별 몬스터 스텟'!AD1463*'(참고)타워 스텟 가치'!$Q$17,'스테이지별 몬스터 스텟'!AE1463*'(참고)타워 스텟 가치'!$R$17,'스테이지별 몬스터 스텟'!AF1463*'(참고)타워 스텟 가치'!$S$17,'스테이지별 몬스터 스텟'!AG1463*'(참고)타워 스텟 가치'!$T$17,'스테이지별 몬스터 스텟'!AH1463*'(참고)타워 스텟 가치'!$U$17,'스테이지별 몬스터 스텟'!AI1463*'(참고)타워 스텟 가치'!$V$17,'스테이지별 몬스터 스텟'!AJ1463*'(참고)타워 스텟 가치'!$W$17,'스테이지별 몬스터 스텟'!AK1463*'(참고)타워 스텟 가치'!$X$17,'스테이지별 몬스터 스텟'!AL1463*'(참고)타워 스텟 가치'!$Y$17)</f>
        <v>900108.32750000444</v>
      </c>
      <c r="AN1463">
        <v>3</v>
      </c>
    </row>
    <row r="1464" spans="3:40" x14ac:dyDescent="0.3">
      <c r="C1464">
        <v>5</v>
      </c>
      <c r="D1464">
        <f t="shared" si="68"/>
        <v>292</v>
      </c>
      <c r="E1464" s="52">
        <f>VLOOKUP(D1464,'스테이지별 난이도 설정'!B:C,2,0)</f>
        <v>116.80000000000058</v>
      </c>
      <c r="F1464" t="str">
        <f t="shared" si="69"/>
        <v>스페셜</v>
      </c>
      <c r="G1464">
        <f t="shared" si="67"/>
        <v>6</v>
      </c>
      <c r="H1464">
        <f>VLOOKUP($F1464,'(참고)타워 스텟 가치'!$B$2:$L$6,H$2,0)+(VLOOKUP($F1464,'(참고)타워 스텟 가치'!$B$2:$L$6,H$2,0)*$E1464)</f>
        <v>4472.7187500000218</v>
      </c>
      <c r="I1464">
        <f>VLOOKUP($F1464,'(참고)타워 스텟 가치'!$B$2:$L$6,I$2,0)+(VLOOKUP($F1464,'(참고)타워 스텟 가치'!$B$2:$L$6,I$2,0)*$E1464)</f>
        <v>894.54375000000437</v>
      </c>
      <c r="J1464">
        <f>VLOOKUP($F1464,'(참고)타워 스텟 가치'!$B$2:$L$6,J$2,0)+(VLOOKUP($F1464,'(참고)타워 스텟 가치'!$B$2:$L$6,J$2,0)*$E1464)</f>
        <v>589000.00000000291</v>
      </c>
      <c r="K1464">
        <f>VLOOKUP($F1464,'(참고)타워 스텟 가치'!$B$2:$L$6,K$2,0)+(VLOOKUP($F1464,'(참고)타워 스텟 가치'!$B$2:$L$6,K$2,0)*$E1464)</f>
        <v>17890.875000000087</v>
      </c>
      <c r="L1464">
        <f>VLOOKUP($F1464,'(참고)타워 스텟 가치'!$B$2:$L$6,L$2,0)+(VLOOKUP($F1464,'(참고)타워 스텟 가치'!$B$2:$L$6,L$2,0)*$E1464)</f>
        <v>298.18125000000146</v>
      </c>
      <c r="M1464">
        <f>VLOOKUP($F1464,'(참고)타워 스텟 가치'!$B$2:$L$6,M$2,0)+(VLOOKUP($F1464,'(참고)타워 스텟 가치'!$B$2:$L$6,M$2,0)*$E1464)</f>
        <v>35.340000000000167</v>
      </c>
      <c r="N1464">
        <f>VLOOKUP($F1464,'(참고)타워 스텟 가치'!$B$2:$L$6,N$2,0)+(VLOOKUP($F1464,'(참고)타워 스텟 가치'!$B$2:$L$6,N$2,0)*$E1464)</f>
        <v>0</v>
      </c>
      <c r="O1464">
        <f>VLOOKUP($F1464,'(참고)타워 스텟 가치'!$B$2:$L$6,O$2,0)+(VLOOKUP($F1464,'(참고)타워 스텟 가치'!$B$2:$L$6,O$2,0)*$E1464)</f>
        <v>0</v>
      </c>
      <c r="P1464">
        <f>VLOOKUP($F1464,'(참고)타워 스텟 가치'!$B$2:$L$6,P$2,0)+(VLOOKUP($F1464,'(참고)타워 스텟 가치'!$B$2:$L$6,P$2,0)*$E1464)</f>
        <v>117.80000000000058</v>
      </c>
      <c r="Q1464">
        <f>SUM('스테이지별 몬스터 스텟'!H1464*'(참고)타워 스텟 가치'!$Q$17,'스테이지별 몬스터 스텟'!I1464*'(참고)타워 스텟 가치'!$R$17,'스테이지별 몬스터 스텟'!J1464*'(참고)타워 스텟 가치'!$S$17,'스테이지별 몬스터 스텟'!K1464*'(참고)타워 스텟 가치'!$T$17,'스테이지별 몬스터 스텟'!L1464*'(참고)타워 스텟 가치'!$U$17,'스테이지별 몬스터 스텟'!M1464*'(참고)타워 스텟 가치'!$V$17,'스테이지별 몬스터 스텟'!N1464*'(참고)타워 스텟 가치'!$W$17,'스테이지별 몬스터 스텟'!O1464*'(참고)타워 스텟 가치'!$X$17,'스테이지별 몬스터 스텟'!P1464*'(참고)타워 스텟 가치'!$Y$17)</f>
        <v>930436.30562500469</v>
      </c>
      <c r="R1464">
        <v>1</v>
      </c>
      <c r="S1464">
        <f>VLOOKUP($F1464,'(참고)타워 스텟 가치'!$B$7:$L$11,S$2,0)+(VLOOKUP($F1464,'(참고)타워 스텟 가치'!$B$7:$L$11,S$2,0)*$E1464)</f>
        <v>1490.9062500000073</v>
      </c>
      <c r="T1464">
        <f>VLOOKUP($F1464,'(참고)타워 스텟 가치'!$B$7:$L$11,T$2,0)+(VLOOKUP($F1464,'(참고)타워 스텟 가치'!$B$7:$L$11,T$2,0)*$E1464)</f>
        <v>2683.6312500000131</v>
      </c>
      <c r="U1464">
        <f>VLOOKUP($F1464,'(참고)타워 스텟 가치'!$B$7:$L$11,U$2,0)+(VLOOKUP($F1464,'(참고)타워 스텟 가치'!$B$7:$L$11,U$2,0)*$E1464)</f>
        <v>589000.00000000291</v>
      </c>
      <c r="V1464">
        <f>VLOOKUP($F1464,'(참고)타워 스텟 가치'!$B$7:$L$11,V$2,0)+(VLOOKUP($F1464,'(참고)타워 스텟 가치'!$B$7:$L$11,V$2,0)*$E1464)</f>
        <v>17890.875000000087</v>
      </c>
      <c r="W1464">
        <f>VLOOKUP($F1464,'(참고)타워 스텟 가치'!$B$7:$L$11,W$2,0)+(VLOOKUP($F1464,'(참고)타워 스텟 가치'!$B$7:$L$11,W$2,0)*$E1464)</f>
        <v>298.18125000000146</v>
      </c>
      <c r="X1464">
        <f>VLOOKUP($F1464,'(참고)타워 스텟 가치'!$B$7:$L$11,X$2,0)+(VLOOKUP($F1464,'(참고)타워 스텟 가치'!$B$7:$L$11,X$2,0)*$E1464)</f>
        <v>35.340000000000167</v>
      </c>
      <c r="Y1464">
        <f>VLOOKUP($F1464,'(참고)타워 스텟 가치'!$B$7:$L$11,Y$2,0)+(VLOOKUP($F1464,'(참고)타워 스텟 가치'!$B$7:$L$11,Y$2,0)*$E1464)</f>
        <v>0</v>
      </c>
      <c r="Z1464">
        <f>VLOOKUP($F1464,'(참고)타워 스텟 가치'!$B$7:$L$11,Z$2,0)+(VLOOKUP($F1464,'(참고)타워 스텟 가치'!$B$7:$L$11,Z$2,0)*$E1464)</f>
        <v>0</v>
      </c>
      <c r="AA1464">
        <f>VLOOKUP($F1464,'(참고)타워 스텟 가치'!$B$7:$L$11,AA$2,0)+(VLOOKUP($F1464,'(참고)타워 스텟 가치'!$B$7:$L$11,AA$2,0)*$E1464)</f>
        <v>117.80000000000058</v>
      </c>
      <c r="AB1464">
        <f>SUM('스테이지별 몬스터 스텟'!S1464*'(참고)타워 스텟 가치'!$Q$17,'스테이지별 몬스터 스텟'!T1464*'(참고)타워 스텟 가치'!$R$17,'스테이지별 몬스터 스텟'!U1464*'(참고)타워 스텟 가치'!$S$17,'스테이지별 몬스터 스텟'!V1464*'(참고)타워 스텟 가치'!$T$17,'스테이지별 몬스터 스텟'!W1464*'(참고)타워 스텟 가치'!$U$17,'스테이지별 몬스터 스텟'!X1464*'(참고)타워 스텟 가치'!$V$17,'스테이지별 몬스터 스텟'!Y1464*'(참고)타워 스텟 가치'!$W$17,'스테이지별 몬스터 스텟'!Z1464*'(참고)타워 스텟 가치'!$X$17,'스테이지별 몬스터 스텟'!AA1464*'(참고)타워 스텟 가치'!$Y$17)</f>
        <v>927156.31187500455</v>
      </c>
      <c r="AC1464">
        <v>2</v>
      </c>
      <c r="AD1464">
        <f>VLOOKUP($F1464,'(참고)타워 스텟 가치'!$B$12:$L$16,AD$2,0)+(VLOOKUP($F1464,'(참고)타워 스텟 가치'!$B$12:$L$16,AD$2,0)*$E1464)</f>
        <v>1490.9062500000073</v>
      </c>
      <c r="AE1464">
        <f>VLOOKUP($F1464,'(참고)타워 스텟 가치'!$B$12:$L$16,AE$2,0)+(VLOOKUP($F1464,'(참고)타워 스텟 가치'!$B$12:$L$16,AE$2,0)*$E1464)</f>
        <v>1789.0875000000087</v>
      </c>
      <c r="AF1464">
        <f>VLOOKUP($F1464,'(참고)타워 스텟 가치'!$B$12:$L$16,AF$2,0)+(VLOOKUP($F1464,'(참고)타워 스텟 가치'!$B$12:$L$16,AF$2,0)*$E1464)</f>
        <v>589000.00000000291</v>
      </c>
      <c r="AG1464">
        <f>VLOOKUP($F1464,'(참고)타워 스텟 가치'!$B$12:$L$16,AG$2,0)+(VLOOKUP($F1464,'(참고)타워 스텟 가치'!$B$12:$L$16,AG$2,0)*$E1464)</f>
        <v>8945.4375000000437</v>
      </c>
      <c r="AH1464">
        <f>VLOOKUP($F1464,'(참고)타워 스텟 가치'!$B$12:$L$16,AH$2,0)+(VLOOKUP($F1464,'(참고)타워 스텟 가치'!$B$12:$L$16,AH$2,0)*$E1464)</f>
        <v>298.18125000000146</v>
      </c>
      <c r="AI1464">
        <f>VLOOKUP($F1464,'(참고)타워 스텟 가치'!$B$12:$L$16,AI$2,0)+(VLOOKUP($F1464,'(참고)타워 스텟 가치'!$B$12:$L$16,AI$2,0)*$E1464)</f>
        <v>35.340000000000167</v>
      </c>
      <c r="AJ1464">
        <f>VLOOKUP($F1464,'(참고)타워 스텟 가치'!$B$12:$L$16,AJ$2,0)+(VLOOKUP($F1464,'(참고)타워 스텟 가치'!$B$12:$L$16,AJ$2,0)*$E1464)</f>
        <v>0</v>
      </c>
      <c r="AK1464">
        <f>VLOOKUP($F1464,'(참고)타워 스텟 가치'!$B$12:$L$16,AK$2,0)+(VLOOKUP($F1464,'(참고)타워 스텟 가치'!$B$12:$L$16,AK$2,0)*$E1464)</f>
        <v>0</v>
      </c>
      <c r="AL1464">
        <f>VLOOKUP($F1464,'(참고)타워 스텟 가치'!$B$12:$L$16,AL$2,0)+(VLOOKUP($F1464,'(참고)타워 스텟 가치'!$B$12:$L$16,AL$2,0)*$E1464)</f>
        <v>235.60000000000116</v>
      </c>
      <c r="AM1464">
        <f>SUM('스테이지별 몬스터 스텟'!AD1464*'(참고)타워 스텟 가치'!$Q$17,'스테이지별 몬스터 스텟'!AE1464*'(참고)타워 스텟 가치'!$R$17,'스테이지별 몬스터 스텟'!AF1464*'(참고)타워 스텟 가치'!$S$17,'스테이지별 몬스터 스텟'!AG1464*'(참고)타워 스텟 가치'!$T$17,'스테이지별 몬스터 스텟'!AH1464*'(참고)타워 스텟 가치'!$U$17,'스테이지별 몬스터 스텟'!AI1464*'(참고)타워 스텟 가치'!$V$17,'스테이지별 몬스터 스텟'!AJ1464*'(참고)타워 스텟 가치'!$W$17,'스테이지별 몬스터 스텟'!AK1464*'(참고)타워 스텟 가치'!$X$17,'스테이지별 몬스터 스텟'!AL1464*'(참고)타워 스텟 가치'!$Y$17)</f>
        <v>908159.22125000448</v>
      </c>
      <c r="AN1464">
        <v>3</v>
      </c>
    </row>
    <row r="1465" spans="3:40" x14ac:dyDescent="0.3">
      <c r="C1465">
        <v>1</v>
      </c>
      <c r="D1465">
        <f t="shared" si="68"/>
        <v>293</v>
      </c>
      <c r="E1465" s="52">
        <f>VLOOKUP(D1465,'스테이지별 난이도 설정'!B:C,2,0)</f>
        <v>117.20000000000059</v>
      </c>
      <c r="F1465" t="str">
        <f t="shared" si="69"/>
        <v>일반</v>
      </c>
      <c r="G1465">
        <f t="shared" si="67"/>
        <v>6</v>
      </c>
      <c r="H1465">
        <f>VLOOKUP($F1465,'(참고)타워 스텟 가치'!$B$2:$L$6,H$2,0)+(VLOOKUP($F1465,'(참고)타워 스텟 가치'!$B$2:$L$6,H$2,0)*$E1465)</f>
        <v>886.50000000000443</v>
      </c>
      <c r="I1465">
        <f>VLOOKUP($F1465,'(참고)타워 스텟 가치'!$B$2:$L$6,I$2,0)+(VLOOKUP($F1465,'(참고)타워 스텟 가치'!$B$2:$L$6,I$2,0)*$E1465)</f>
        <v>177.30000000000086</v>
      </c>
      <c r="J1465">
        <f>VLOOKUP($F1465,'(참고)타워 스텟 가치'!$B$2:$L$6,J$2,0)+(VLOOKUP($F1465,'(참고)타워 스텟 가치'!$B$2:$L$6,J$2,0)*$E1465)</f>
        <v>591000.00000000291</v>
      </c>
      <c r="K1465">
        <f>VLOOKUP($F1465,'(참고)타워 스텟 가치'!$B$2:$L$6,K$2,0)+(VLOOKUP($F1465,'(참고)타워 스텟 가치'!$B$2:$L$6,K$2,0)*$E1465)</f>
        <v>3546.0000000000177</v>
      </c>
      <c r="L1465">
        <f>VLOOKUP($F1465,'(참고)타워 스텟 가치'!$B$2:$L$6,L$2,0)+(VLOOKUP($F1465,'(참고)타워 스텟 가치'!$B$2:$L$6,L$2,0)*$E1465)</f>
        <v>59.100000000000293</v>
      </c>
      <c r="M1465">
        <f>VLOOKUP($F1465,'(참고)타워 스텟 가치'!$B$2:$L$6,M$2,0)+(VLOOKUP($F1465,'(참고)타워 스텟 가치'!$B$2:$L$6,M$2,0)*$E1465)</f>
        <v>35.460000000000171</v>
      </c>
      <c r="N1465">
        <f>VLOOKUP($F1465,'(참고)타워 스텟 가치'!$B$2:$L$6,N$2,0)+(VLOOKUP($F1465,'(참고)타워 스텟 가치'!$B$2:$L$6,N$2,0)*$E1465)</f>
        <v>0</v>
      </c>
      <c r="O1465">
        <f>VLOOKUP($F1465,'(참고)타워 스텟 가치'!$B$2:$L$6,O$2,0)+(VLOOKUP($F1465,'(참고)타워 스텟 가치'!$B$2:$L$6,O$2,0)*$E1465)</f>
        <v>0</v>
      </c>
      <c r="P1465">
        <f>VLOOKUP($F1465,'(참고)타워 스텟 가치'!$B$2:$L$6,P$2,0)+(VLOOKUP($F1465,'(참고)타워 스텟 가치'!$B$2:$L$6,P$2,0)*$E1465)</f>
        <v>82.740000000000407</v>
      </c>
      <c r="Q1465">
        <f>SUM('스테이지별 몬스터 스텟'!H1465*'(참고)타워 스텟 가치'!$Q$17,'스테이지별 몬스터 스텟'!I1465*'(참고)타워 스텟 가치'!$R$17,'스테이지별 몬스터 스텟'!J1465*'(참고)타워 스텟 가치'!$S$17,'스테이지별 몬스터 스텟'!K1465*'(참고)타워 스텟 가치'!$T$17,'스테이지별 몬스터 스텟'!L1465*'(참고)타워 스텟 가치'!$U$17,'스테이지별 몬스터 스텟'!M1465*'(참고)타워 스텟 가치'!$V$17,'스테이지별 몬스터 스텟'!N1465*'(참고)타워 스텟 가치'!$W$17,'스테이지별 몬스터 스텟'!O1465*'(참고)타워 스텟 가치'!$X$17,'스테이지별 몬스터 스텟'!P1465*'(참고)타워 스텟 가치'!$Y$17)</f>
        <v>895950.09000000427</v>
      </c>
      <c r="R1465">
        <v>1</v>
      </c>
      <c r="S1465">
        <f>VLOOKUP($F1465,'(참고)타워 스텟 가치'!$B$7:$L$11,S$2,0)+(VLOOKUP($F1465,'(참고)타워 스텟 가치'!$B$7:$L$11,S$2,0)*$E1465)</f>
        <v>295.50000000000148</v>
      </c>
      <c r="T1465">
        <f>VLOOKUP($F1465,'(참고)타워 스텟 가치'!$B$7:$L$11,T$2,0)+(VLOOKUP($F1465,'(참고)타워 스텟 가치'!$B$7:$L$11,T$2,0)*$E1465)</f>
        <v>531.90000000000259</v>
      </c>
      <c r="U1465">
        <f>VLOOKUP($F1465,'(참고)타워 스텟 가치'!$B$7:$L$11,U$2,0)+(VLOOKUP($F1465,'(참고)타워 스텟 가치'!$B$7:$L$11,U$2,0)*$E1465)</f>
        <v>591000.00000000291</v>
      </c>
      <c r="V1465">
        <f>VLOOKUP($F1465,'(참고)타워 스텟 가치'!$B$7:$L$11,V$2,0)+(VLOOKUP($F1465,'(참고)타워 스텟 가치'!$B$7:$L$11,V$2,0)*$E1465)</f>
        <v>3546.0000000000177</v>
      </c>
      <c r="W1465">
        <f>VLOOKUP($F1465,'(참고)타워 스텟 가치'!$B$7:$L$11,W$2,0)+(VLOOKUP($F1465,'(참고)타워 스텟 가치'!$B$7:$L$11,W$2,0)*$E1465)</f>
        <v>59.100000000000293</v>
      </c>
      <c r="X1465">
        <f>VLOOKUP($F1465,'(참고)타워 스텟 가치'!$B$7:$L$11,X$2,0)+(VLOOKUP($F1465,'(참고)타워 스텟 가치'!$B$7:$L$11,X$2,0)*$E1465)</f>
        <v>35.460000000000171</v>
      </c>
      <c r="Y1465">
        <f>VLOOKUP($F1465,'(참고)타워 스텟 가치'!$B$7:$L$11,Y$2,0)+(VLOOKUP($F1465,'(참고)타워 스텟 가치'!$B$7:$L$11,Y$2,0)*$E1465)</f>
        <v>0</v>
      </c>
      <c r="Z1465">
        <f>VLOOKUP($F1465,'(참고)타워 스텟 가치'!$B$7:$L$11,Z$2,0)+(VLOOKUP($F1465,'(참고)타워 스텟 가치'!$B$7:$L$11,Z$2,0)*$E1465)</f>
        <v>0</v>
      </c>
      <c r="AA1465">
        <f>VLOOKUP($F1465,'(참고)타워 스텟 가치'!$B$7:$L$11,AA$2,0)+(VLOOKUP($F1465,'(참고)타워 스텟 가치'!$B$7:$L$11,AA$2,0)*$E1465)</f>
        <v>82.740000000000407</v>
      </c>
      <c r="AB1465">
        <f>SUM('스테이지별 몬스터 스텟'!S1465*'(참고)타워 스텟 가치'!$Q$17,'스테이지별 몬스터 스텟'!T1465*'(참고)타워 스텟 가치'!$R$17,'스테이지별 몬스터 스텟'!U1465*'(참고)타워 스텟 가치'!$S$17,'스테이지별 몬스터 스텟'!V1465*'(참고)타워 스텟 가치'!$T$17,'스테이지별 몬스터 스텟'!W1465*'(참고)타워 스텟 가치'!$U$17,'스테이지별 몬스터 스텟'!X1465*'(참고)타워 스텟 가치'!$V$17,'스테이지별 몬스터 스텟'!Y1465*'(참고)타워 스텟 가치'!$W$17,'스테이지별 몬스터 스텟'!Z1465*'(참고)타워 스텟 가치'!$X$17,'스테이지별 몬스터 스텟'!AA1465*'(참고)타워 스텟 가치'!$Y$17)</f>
        <v>895299.9900000043</v>
      </c>
      <c r="AC1465">
        <v>2</v>
      </c>
      <c r="AD1465">
        <f>VLOOKUP($F1465,'(참고)타워 스텟 가치'!$B$12:$L$16,AD$2,0)+(VLOOKUP($F1465,'(참고)타워 스텟 가치'!$B$12:$L$16,AD$2,0)*$E1465)</f>
        <v>295.50000000000148</v>
      </c>
      <c r="AE1465">
        <f>VLOOKUP($F1465,'(참고)타워 스텟 가치'!$B$12:$L$16,AE$2,0)+(VLOOKUP($F1465,'(참고)타워 스텟 가치'!$B$12:$L$16,AE$2,0)*$E1465)</f>
        <v>354.60000000000173</v>
      </c>
      <c r="AF1465">
        <f>VLOOKUP($F1465,'(참고)타워 스텟 가치'!$B$12:$L$16,AF$2,0)+(VLOOKUP($F1465,'(참고)타워 스텟 가치'!$B$12:$L$16,AF$2,0)*$E1465)</f>
        <v>591000.00000000291</v>
      </c>
      <c r="AG1465">
        <f>VLOOKUP($F1465,'(참고)타워 스텟 가치'!$B$12:$L$16,AG$2,0)+(VLOOKUP($F1465,'(참고)타워 스텟 가치'!$B$12:$L$16,AG$2,0)*$E1465)</f>
        <v>1773.0000000000089</v>
      </c>
      <c r="AH1465">
        <f>VLOOKUP($F1465,'(참고)타워 스텟 가치'!$B$12:$L$16,AH$2,0)+(VLOOKUP($F1465,'(참고)타워 스텟 가치'!$B$12:$L$16,AH$2,0)*$E1465)</f>
        <v>59.100000000000293</v>
      </c>
      <c r="AI1465">
        <f>VLOOKUP($F1465,'(참고)타워 스텟 가치'!$B$12:$L$16,AI$2,0)+(VLOOKUP($F1465,'(참고)타워 스텟 가치'!$B$12:$L$16,AI$2,0)*$E1465)</f>
        <v>35.460000000000171</v>
      </c>
      <c r="AJ1465">
        <f>VLOOKUP($F1465,'(참고)타워 스텟 가치'!$B$12:$L$16,AJ$2,0)+(VLOOKUP($F1465,'(참고)타워 스텟 가치'!$B$12:$L$16,AJ$2,0)*$E1465)</f>
        <v>0</v>
      </c>
      <c r="AK1465">
        <f>VLOOKUP($F1465,'(참고)타워 스텟 가치'!$B$12:$L$16,AK$2,0)+(VLOOKUP($F1465,'(참고)타워 스텟 가치'!$B$12:$L$16,AK$2,0)*$E1465)</f>
        <v>0</v>
      </c>
      <c r="AL1465">
        <f>VLOOKUP($F1465,'(참고)타워 스텟 가치'!$B$12:$L$16,AL$2,0)+(VLOOKUP($F1465,'(참고)타워 스텟 가치'!$B$12:$L$16,AL$2,0)*$E1465)</f>
        <v>165.48000000000081</v>
      </c>
      <c r="AM1465">
        <f>SUM('스테이지별 몬스터 스텟'!AD1465*'(참고)타워 스텟 가치'!$Q$17,'스테이지별 몬스터 스텟'!AE1465*'(참고)타워 스텟 가치'!$R$17,'스테이지별 몬스터 스텟'!AF1465*'(참고)타워 스텟 가치'!$S$17,'스테이지별 몬스터 스텟'!AG1465*'(참고)타워 스텟 가치'!$T$17,'스테이지별 몬스터 스텟'!AH1465*'(참고)타워 스텟 가치'!$U$17,'스테이지별 몬스터 스텟'!AI1465*'(참고)타워 스텟 가치'!$V$17,'스테이지별 몬스터 스텟'!AJ1465*'(참고)타워 스텟 가치'!$W$17,'스테이지별 몬스터 스텟'!AK1465*'(참고)타워 스텟 가치'!$X$17,'스테이지별 몬스터 스텟'!AL1465*'(참고)타워 스텟 가치'!$Y$17)</f>
        <v>891653.52000000433</v>
      </c>
      <c r="AN1465">
        <v>3</v>
      </c>
    </row>
    <row r="1466" spans="3:40" x14ac:dyDescent="0.3">
      <c r="C1466">
        <v>2</v>
      </c>
      <c r="D1466">
        <f t="shared" si="68"/>
        <v>293</v>
      </c>
      <c r="E1466" s="52">
        <f>VLOOKUP(D1466,'스테이지별 난이도 설정'!B:C,2,0)</f>
        <v>117.20000000000059</v>
      </c>
      <c r="F1466" t="str">
        <f t="shared" si="69"/>
        <v>레어</v>
      </c>
      <c r="G1466">
        <f t="shared" si="67"/>
        <v>6</v>
      </c>
      <c r="H1466">
        <f>VLOOKUP($F1466,'(참고)타워 스텟 가치'!$B$2:$L$6,H$2,0)+(VLOOKUP($F1466,'(참고)타워 스텟 가치'!$B$2:$L$6,H$2,0)*$E1466)</f>
        <v>1329.7500000000066</v>
      </c>
      <c r="I1466">
        <f>VLOOKUP($F1466,'(참고)타워 스텟 가치'!$B$2:$L$6,I$2,0)+(VLOOKUP($F1466,'(참고)타워 스텟 가치'!$B$2:$L$6,I$2,0)*$E1466)</f>
        <v>265.9500000000013</v>
      </c>
      <c r="J1466">
        <f>VLOOKUP($F1466,'(참고)타워 스텟 가치'!$B$2:$L$6,J$2,0)+(VLOOKUP($F1466,'(참고)타워 스텟 가치'!$B$2:$L$6,J$2,0)*$E1466)</f>
        <v>591000.00000000291</v>
      </c>
      <c r="K1466">
        <f>VLOOKUP($F1466,'(참고)타워 스텟 가치'!$B$2:$L$6,K$2,0)+(VLOOKUP($F1466,'(참고)타워 스텟 가치'!$B$2:$L$6,K$2,0)*$E1466)</f>
        <v>5319.0000000000264</v>
      </c>
      <c r="L1466">
        <f>VLOOKUP($F1466,'(참고)타워 스텟 가치'!$B$2:$L$6,L$2,0)+(VLOOKUP($F1466,'(참고)타워 스텟 가치'!$B$2:$L$6,L$2,0)*$E1466)</f>
        <v>88.650000000000432</v>
      </c>
      <c r="M1466">
        <f>VLOOKUP($F1466,'(참고)타워 스텟 가치'!$B$2:$L$6,M$2,0)+(VLOOKUP($F1466,'(참고)타워 스텟 가치'!$B$2:$L$6,M$2,0)*$E1466)</f>
        <v>35.460000000000171</v>
      </c>
      <c r="N1466">
        <f>VLOOKUP($F1466,'(참고)타워 스텟 가치'!$B$2:$L$6,N$2,0)+(VLOOKUP($F1466,'(참고)타워 스텟 가치'!$B$2:$L$6,N$2,0)*$E1466)</f>
        <v>0</v>
      </c>
      <c r="O1466">
        <f>VLOOKUP($F1466,'(참고)타워 스텟 가치'!$B$2:$L$6,O$2,0)+(VLOOKUP($F1466,'(참고)타워 스텟 가치'!$B$2:$L$6,O$2,0)*$E1466)</f>
        <v>0</v>
      </c>
      <c r="P1466">
        <f>VLOOKUP($F1466,'(참고)타워 스텟 가치'!$B$2:$L$6,P$2,0)+(VLOOKUP($F1466,'(참고)타워 스텟 가치'!$B$2:$L$6,P$2,0)*$E1466)</f>
        <v>82.740000000000407</v>
      </c>
      <c r="Q1466">
        <f>SUM('스테이지별 몬스터 스텟'!H1466*'(참고)타워 스텟 가치'!$Q$17,'스테이지별 몬스터 스텟'!I1466*'(참고)타워 스텟 가치'!$R$17,'스테이지별 몬스터 스텟'!J1466*'(참고)타워 스텟 가치'!$S$17,'스테이지별 몬스터 스텟'!K1466*'(참고)타워 스텟 가치'!$T$17,'스테이지별 몬스터 스텟'!L1466*'(참고)타워 스텟 가치'!$U$17,'스테이지별 몬스터 스텟'!M1466*'(참고)타워 스텟 가치'!$V$17,'스테이지별 몬스터 스텟'!N1466*'(참고)타워 스텟 가치'!$W$17,'스테이지별 몬스터 스텟'!O1466*'(참고)타워 스텟 가치'!$X$17,'스테이지별 몬스터 스텟'!P1466*'(참고)타워 스텟 가치'!$Y$17)</f>
        <v>900574.66500000446</v>
      </c>
      <c r="R1466">
        <v>1</v>
      </c>
      <c r="S1466">
        <f>VLOOKUP($F1466,'(참고)타워 스텟 가치'!$B$7:$L$11,S$2,0)+(VLOOKUP($F1466,'(참고)타워 스텟 가치'!$B$7:$L$11,S$2,0)*$E1466)</f>
        <v>443.25000000000222</v>
      </c>
      <c r="T1466">
        <f>VLOOKUP($F1466,'(참고)타워 스텟 가치'!$B$7:$L$11,T$2,0)+(VLOOKUP($F1466,'(참고)타워 스텟 가치'!$B$7:$L$11,T$2,0)*$E1466)</f>
        <v>797.850000000004</v>
      </c>
      <c r="U1466">
        <f>VLOOKUP($F1466,'(참고)타워 스텟 가치'!$B$7:$L$11,U$2,0)+(VLOOKUP($F1466,'(참고)타워 스텟 가치'!$B$7:$L$11,U$2,0)*$E1466)</f>
        <v>591000.00000000291</v>
      </c>
      <c r="V1466">
        <f>VLOOKUP($F1466,'(참고)타워 스텟 가치'!$B$7:$L$11,V$2,0)+(VLOOKUP($F1466,'(참고)타워 스텟 가치'!$B$7:$L$11,V$2,0)*$E1466)</f>
        <v>5319.0000000000264</v>
      </c>
      <c r="W1466">
        <f>VLOOKUP($F1466,'(참고)타워 스텟 가치'!$B$7:$L$11,W$2,0)+(VLOOKUP($F1466,'(참고)타워 스텟 가치'!$B$7:$L$11,W$2,0)*$E1466)</f>
        <v>88.650000000000432</v>
      </c>
      <c r="X1466">
        <f>VLOOKUP($F1466,'(참고)타워 스텟 가치'!$B$7:$L$11,X$2,0)+(VLOOKUP($F1466,'(참고)타워 스텟 가치'!$B$7:$L$11,X$2,0)*$E1466)</f>
        <v>35.460000000000171</v>
      </c>
      <c r="Y1466">
        <f>VLOOKUP($F1466,'(참고)타워 스텟 가치'!$B$7:$L$11,Y$2,0)+(VLOOKUP($F1466,'(참고)타워 스텟 가치'!$B$7:$L$11,Y$2,0)*$E1466)</f>
        <v>0</v>
      </c>
      <c r="Z1466">
        <f>VLOOKUP($F1466,'(참고)타워 스텟 가치'!$B$7:$L$11,Z$2,0)+(VLOOKUP($F1466,'(참고)타워 스텟 가치'!$B$7:$L$11,Z$2,0)*$E1466)</f>
        <v>0</v>
      </c>
      <c r="AA1466">
        <f>VLOOKUP($F1466,'(참고)타워 스텟 가치'!$B$7:$L$11,AA$2,0)+(VLOOKUP($F1466,'(참고)타워 스텟 가치'!$B$7:$L$11,AA$2,0)*$E1466)</f>
        <v>82.740000000000407</v>
      </c>
      <c r="AB1466">
        <f>SUM('스테이지별 몬스터 스텟'!S1466*'(참고)타워 스텟 가치'!$Q$17,'스테이지별 몬스터 스텟'!T1466*'(참고)타워 스텟 가치'!$R$17,'스테이지별 몬스터 스텟'!U1466*'(참고)타워 스텟 가치'!$S$17,'스테이지별 몬스터 스텟'!V1466*'(참고)타워 스텟 가치'!$T$17,'스테이지별 몬스터 스텟'!W1466*'(참고)타워 스텟 가치'!$U$17,'스테이지별 몬스터 스텟'!X1466*'(참고)타워 스텟 가치'!$V$17,'스테이지별 몬스터 스텟'!Y1466*'(참고)타워 스텟 가치'!$W$17,'스테이지별 몬스터 스텟'!Z1466*'(참고)타워 스텟 가치'!$X$17,'스테이지별 몬스터 스텟'!AA1466*'(참고)타워 스텟 가치'!$Y$17)</f>
        <v>899599.51500000444</v>
      </c>
      <c r="AC1466">
        <v>2</v>
      </c>
      <c r="AD1466">
        <f>VLOOKUP($F1466,'(참고)타워 스텟 가치'!$B$12:$L$16,AD$2,0)+(VLOOKUP($F1466,'(참고)타워 스텟 가치'!$B$12:$L$16,AD$2,0)*$E1466)</f>
        <v>443.25000000000222</v>
      </c>
      <c r="AE1466">
        <f>VLOOKUP($F1466,'(참고)타워 스텟 가치'!$B$12:$L$16,AE$2,0)+(VLOOKUP($F1466,'(참고)타워 스텟 가치'!$B$12:$L$16,AE$2,0)*$E1466)</f>
        <v>531.90000000000259</v>
      </c>
      <c r="AF1466">
        <f>VLOOKUP($F1466,'(참고)타워 스텟 가치'!$B$12:$L$16,AF$2,0)+(VLOOKUP($F1466,'(참고)타워 스텟 가치'!$B$12:$L$16,AF$2,0)*$E1466)</f>
        <v>591000.00000000291</v>
      </c>
      <c r="AG1466">
        <f>VLOOKUP($F1466,'(참고)타워 스텟 가치'!$B$12:$L$16,AG$2,0)+(VLOOKUP($F1466,'(참고)타워 스텟 가치'!$B$12:$L$16,AG$2,0)*$E1466)</f>
        <v>2659.5000000000132</v>
      </c>
      <c r="AH1466">
        <f>VLOOKUP($F1466,'(참고)타워 스텟 가치'!$B$12:$L$16,AH$2,0)+(VLOOKUP($F1466,'(참고)타워 스텟 가치'!$B$12:$L$16,AH$2,0)*$E1466)</f>
        <v>88.650000000000432</v>
      </c>
      <c r="AI1466">
        <f>VLOOKUP($F1466,'(참고)타워 스텟 가치'!$B$12:$L$16,AI$2,0)+(VLOOKUP($F1466,'(참고)타워 스텟 가치'!$B$12:$L$16,AI$2,0)*$E1466)</f>
        <v>35.460000000000171</v>
      </c>
      <c r="AJ1466">
        <f>VLOOKUP($F1466,'(참고)타워 스텟 가치'!$B$12:$L$16,AJ$2,0)+(VLOOKUP($F1466,'(참고)타워 스텟 가치'!$B$12:$L$16,AJ$2,0)*$E1466)</f>
        <v>0</v>
      </c>
      <c r="AK1466">
        <f>VLOOKUP($F1466,'(참고)타워 스텟 가치'!$B$12:$L$16,AK$2,0)+(VLOOKUP($F1466,'(참고)타워 스텟 가치'!$B$12:$L$16,AK$2,0)*$E1466)</f>
        <v>0</v>
      </c>
      <c r="AL1466">
        <f>VLOOKUP($F1466,'(참고)타워 스텟 가치'!$B$12:$L$16,AL$2,0)+(VLOOKUP($F1466,'(참고)타워 스텟 가치'!$B$12:$L$16,AL$2,0)*$E1466)</f>
        <v>165.48000000000081</v>
      </c>
      <c r="AM1466">
        <f>SUM('스테이지별 몬스터 스텟'!AD1466*'(참고)타워 스텟 가치'!$Q$17,'스테이지별 몬스터 스텟'!AE1466*'(참고)타워 스텟 가치'!$R$17,'스테이지별 몬스터 스텟'!AF1466*'(참고)타워 스텟 가치'!$S$17,'스테이지별 몬스터 스텟'!AG1466*'(참고)타워 스텟 가치'!$T$17,'스테이지별 몬스터 스텟'!AH1466*'(참고)타워 스텟 가치'!$U$17,'스테이지별 몬스터 스텟'!AI1466*'(참고)타워 스텟 가치'!$V$17,'스테이지별 몬스터 스텟'!AJ1466*'(참고)타워 스텟 가치'!$W$17,'스테이지별 몬스터 스텟'!AK1466*'(참고)타워 스텟 가치'!$X$17,'스테이지별 몬스터 스텟'!AL1466*'(참고)타워 스텟 가치'!$Y$17)</f>
        <v>894047.07000000437</v>
      </c>
      <c r="AN1466">
        <v>3</v>
      </c>
    </row>
    <row r="1467" spans="3:40" x14ac:dyDescent="0.3">
      <c r="C1467">
        <v>3</v>
      </c>
      <c r="D1467">
        <f t="shared" si="68"/>
        <v>293</v>
      </c>
      <c r="E1467" s="52">
        <f>VLOOKUP(D1467,'스테이지별 난이도 설정'!B:C,2,0)</f>
        <v>117.20000000000059</v>
      </c>
      <c r="F1467" t="str">
        <f t="shared" si="69"/>
        <v>에픽</v>
      </c>
      <c r="G1467">
        <f t="shared" si="67"/>
        <v>6</v>
      </c>
      <c r="H1467">
        <f>VLOOKUP($F1467,'(참고)타워 스텟 가치'!$B$2:$L$6,H$2,0)+(VLOOKUP($F1467,'(참고)타워 스텟 가치'!$B$2:$L$6,H$2,0)*$E1467)</f>
        <v>1994.6250000000098</v>
      </c>
      <c r="I1467">
        <f>VLOOKUP($F1467,'(참고)타워 스텟 가치'!$B$2:$L$6,I$2,0)+(VLOOKUP($F1467,'(참고)타워 스텟 가치'!$B$2:$L$6,I$2,0)*$E1467)</f>
        <v>398.925000000002</v>
      </c>
      <c r="J1467">
        <f>VLOOKUP($F1467,'(참고)타워 스텟 가치'!$B$2:$L$6,J$2,0)+(VLOOKUP($F1467,'(참고)타워 스텟 가치'!$B$2:$L$6,J$2,0)*$E1467)</f>
        <v>591000.00000000291</v>
      </c>
      <c r="K1467">
        <f>VLOOKUP($F1467,'(참고)타워 스텟 가치'!$B$2:$L$6,K$2,0)+(VLOOKUP($F1467,'(참고)타워 스텟 가치'!$B$2:$L$6,K$2,0)*$E1467)</f>
        <v>7978.5000000000391</v>
      </c>
      <c r="L1467">
        <f>VLOOKUP($F1467,'(참고)타워 스텟 가치'!$B$2:$L$6,L$2,0)+(VLOOKUP($F1467,'(참고)타워 스텟 가치'!$B$2:$L$6,L$2,0)*$E1467)</f>
        <v>132.97500000000065</v>
      </c>
      <c r="M1467">
        <f>VLOOKUP($F1467,'(참고)타워 스텟 가치'!$B$2:$L$6,M$2,0)+(VLOOKUP($F1467,'(참고)타워 스텟 가치'!$B$2:$L$6,M$2,0)*$E1467)</f>
        <v>35.460000000000171</v>
      </c>
      <c r="N1467">
        <f>VLOOKUP($F1467,'(참고)타워 스텟 가치'!$B$2:$L$6,N$2,0)+(VLOOKUP($F1467,'(참고)타워 스텟 가치'!$B$2:$L$6,N$2,0)*$E1467)</f>
        <v>0</v>
      </c>
      <c r="O1467">
        <f>VLOOKUP($F1467,'(참고)타워 스텟 가치'!$B$2:$L$6,O$2,0)+(VLOOKUP($F1467,'(참고)타워 스텟 가치'!$B$2:$L$6,O$2,0)*$E1467)</f>
        <v>0</v>
      </c>
      <c r="P1467">
        <f>VLOOKUP($F1467,'(참고)타워 스텟 가치'!$B$2:$L$6,P$2,0)+(VLOOKUP($F1467,'(참고)타워 스텟 가치'!$B$2:$L$6,P$2,0)*$E1467)</f>
        <v>82.740000000000407</v>
      </c>
      <c r="Q1467">
        <f>SUM('스테이지별 몬스터 스텟'!H1467*'(참고)타워 스텟 가치'!$Q$17,'스테이지별 몬스터 스텟'!I1467*'(참고)타워 스텟 가치'!$R$17,'스테이지별 몬스터 스텟'!J1467*'(참고)타워 스텟 가치'!$S$17,'스테이지별 몬스터 스텟'!K1467*'(참고)타워 스텟 가치'!$T$17,'스테이지별 몬스터 스텟'!L1467*'(참고)타워 스텟 가치'!$U$17,'스테이지별 몬스터 스텟'!M1467*'(참고)타워 스텟 가치'!$V$17,'스테이지별 몬스터 스텟'!N1467*'(참고)타워 스텟 가치'!$W$17,'스테이지별 몬스터 스텟'!O1467*'(참고)타워 스텟 가치'!$X$17,'스테이지별 몬스터 스텟'!P1467*'(참고)타워 스텟 가치'!$Y$17)</f>
        <v>907511.52750000451</v>
      </c>
      <c r="R1467">
        <v>1</v>
      </c>
      <c r="S1467">
        <f>VLOOKUP($F1467,'(참고)타워 스텟 가치'!$B$7:$L$11,S$2,0)+(VLOOKUP($F1467,'(참고)타워 스텟 가치'!$B$7:$L$11,S$2,0)*$E1467)</f>
        <v>664.8750000000033</v>
      </c>
      <c r="T1467">
        <f>VLOOKUP($F1467,'(참고)타워 스텟 가치'!$B$7:$L$11,T$2,0)+(VLOOKUP($F1467,'(참고)타워 스텟 가치'!$B$7:$L$11,T$2,0)*$E1467)</f>
        <v>1196.775000000006</v>
      </c>
      <c r="U1467">
        <f>VLOOKUP($F1467,'(참고)타워 스텟 가치'!$B$7:$L$11,U$2,0)+(VLOOKUP($F1467,'(참고)타워 스텟 가치'!$B$7:$L$11,U$2,0)*$E1467)</f>
        <v>591000.00000000291</v>
      </c>
      <c r="V1467">
        <f>VLOOKUP($F1467,'(참고)타워 스텟 가치'!$B$7:$L$11,V$2,0)+(VLOOKUP($F1467,'(참고)타워 스텟 가치'!$B$7:$L$11,V$2,0)*$E1467)</f>
        <v>7978.5000000000391</v>
      </c>
      <c r="W1467">
        <f>VLOOKUP($F1467,'(참고)타워 스텟 가치'!$B$7:$L$11,W$2,0)+(VLOOKUP($F1467,'(참고)타워 스텟 가치'!$B$7:$L$11,W$2,0)*$E1467)</f>
        <v>132.97500000000065</v>
      </c>
      <c r="X1467">
        <f>VLOOKUP($F1467,'(참고)타워 스텟 가치'!$B$7:$L$11,X$2,0)+(VLOOKUP($F1467,'(참고)타워 스텟 가치'!$B$7:$L$11,X$2,0)*$E1467)</f>
        <v>35.460000000000171</v>
      </c>
      <c r="Y1467">
        <f>VLOOKUP($F1467,'(참고)타워 스텟 가치'!$B$7:$L$11,Y$2,0)+(VLOOKUP($F1467,'(참고)타워 스텟 가치'!$B$7:$L$11,Y$2,0)*$E1467)</f>
        <v>0</v>
      </c>
      <c r="Z1467">
        <f>VLOOKUP($F1467,'(참고)타워 스텟 가치'!$B$7:$L$11,Z$2,0)+(VLOOKUP($F1467,'(참고)타워 스텟 가치'!$B$7:$L$11,Z$2,0)*$E1467)</f>
        <v>0</v>
      </c>
      <c r="AA1467">
        <f>VLOOKUP($F1467,'(참고)타워 스텟 가치'!$B$7:$L$11,AA$2,0)+(VLOOKUP($F1467,'(참고)타워 스텟 가치'!$B$7:$L$11,AA$2,0)*$E1467)</f>
        <v>82.740000000000407</v>
      </c>
      <c r="AB1467">
        <f>SUM('스테이지별 몬스터 스텟'!S1467*'(참고)타워 스텟 가치'!$Q$17,'스테이지별 몬스터 스텟'!T1467*'(참고)타워 스텟 가치'!$R$17,'스테이지별 몬스터 스텟'!U1467*'(참고)타워 스텟 가치'!$S$17,'스테이지별 몬스터 스텟'!V1467*'(참고)타워 스텟 가치'!$T$17,'스테이지별 몬스터 스텟'!W1467*'(참고)타워 스텟 가치'!$U$17,'스테이지별 몬스터 스텟'!X1467*'(참고)타워 스텟 가치'!$V$17,'스테이지별 몬스터 스텟'!Y1467*'(참고)타워 스텟 가치'!$W$17,'스테이지별 몬스터 스텟'!Z1467*'(참고)타워 스텟 가치'!$X$17,'스테이지별 몬스터 스텟'!AA1467*'(참고)타워 스텟 가치'!$Y$17)</f>
        <v>906048.80250000441</v>
      </c>
      <c r="AC1467">
        <v>2</v>
      </c>
      <c r="AD1467">
        <f>VLOOKUP($F1467,'(참고)타워 스텟 가치'!$B$12:$L$16,AD$2,0)+(VLOOKUP($F1467,'(참고)타워 스텟 가치'!$B$12:$L$16,AD$2,0)*$E1467)</f>
        <v>664.8750000000033</v>
      </c>
      <c r="AE1467">
        <f>VLOOKUP($F1467,'(참고)타워 스텟 가치'!$B$12:$L$16,AE$2,0)+(VLOOKUP($F1467,'(참고)타워 스텟 가치'!$B$12:$L$16,AE$2,0)*$E1467)</f>
        <v>797.850000000004</v>
      </c>
      <c r="AF1467">
        <f>VLOOKUP($F1467,'(참고)타워 스텟 가치'!$B$12:$L$16,AF$2,0)+(VLOOKUP($F1467,'(참고)타워 스텟 가치'!$B$12:$L$16,AF$2,0)*$E1467)</f>
        <v>591000.00000000291</v>
      </c>
      <c r="AG1467">
        <f>VLOOKUP($F1467,'(참고)타워 스텟 가치'!$B$12:$L$16,AG$2,0)+(VLOOKUP($F1467,'(참고)타워 스텟 가치'!$B$12:$L$16,AG$2,0)*$E1467)</f>
        <v>3989.2500000000196</v>
      </c>
      <c r="AH1467">
        <f>VLOOKUP($F1467,'(참고)타워 스텟 가치'!$B$12:$L$16,AH$2,0)+(VLOOKUP($F1467,'(참고)타워 스텟 가치'!$B$12:$L$16,AH$2,0)*$E1467)</f>
        <v>132.97500000000065</v>
      </c>
      <c r="AI1467">
        <f>VLOOKUP($F1467,'(참고)타워 스텟 가치'!$B$12:$L$16,AI$2,0)+(VLOOKUP($F1467,'(참고)타워 스텟 가치'!$B$12:$L$16,AI$2,0)*$E1467)</f>
        <v>35.460000000000171</v>
      </c>
      <c r="AJ1467">
        <f>VLOOKUP($F1467,'(참고)타워 스텟 가치'!$B$12:$L$16,AJ$2,0)+(VLOOKUP($F1467,'(참고)타워 스텟 가치'!$B$12:$L$16,AJ$2,0)*$E1467)</f>
        <v>0</v>
      </c>
      <c r="AK1467">
        <f>VLOOKUP($F1467,'(참고)타워 스텟 가치'!$B$12:$L$16,AK$2,0)+(VLOOKUP($F1467,'(참고)타워 스텟 가치'!$B$12:$L$16,AK$2,0)*$E1467)</f>
        <v>0</v>
      </c>
      <c r="AL1467">
        <f>VLOOKUP($F1467,'(참고)타워 스텟 가치'!$B$12:$L$16,AL$2,0)+(VLOOKUP($F1467,'(참고)타워 스텟 가치'!$B$12:$L$16,AL$2,0)*$E1467)</f>
        <v>165.48000000000081</v>
      </c>
      <c r="AM1467">
        <f>SUM('스테이지별 몬스터 스텟'!AD1467*'(참고)타워 스텟 가치'!$Q$17,'스테이지별 몬스터 스텟'!AE1467*'(참고)타워 스텟 가치'!$R$17,'스테이지별 몬스터 스텟'!AF1467*'(참고)타워 스텟 가치'!$S$17,'스테이지별 몬스터 스텟'!AG1467*'(참고)타워 스텟 가치'!$T$17,'스테이지별 몬스터 스텟'!AH1467*'(참고)타워 스텟 가치'!$U$17,'스테이지별 몬스터 스텟'!AI1467*'(참고)타워 스텟 가치'!$V$17,'스테이지별 몬스터 스텟'!AJ1467*'(참고)타워 스텟 가치'!$W$17,'스테이지별 몬스터 스텟'!AK1467*'(참고)타워 스텟 가치'!$X$17,'스테이지별 몬스터 스텟'!AL1467*'(참고)타워 스텟 가치'!$Y$17)</f>
        <v>897637.39500000433</v>
      </c>
      <c r="AN1467">
        <v>3</v>
      </c>
    </row>
    <row r="1468" spans="3:40" x14ac:dyDescent="0.3">
      <c r="C1468">
        <v>4</v>
      </c>
      <c r="D1468">
        <f t="shared" si="68"/>
        <v>293</v>
      </c>
      <c r="E1468" s="52">
        <f>VLOOKUP(D1468,'스테이지별 난이도 설정'!B:C,2,0)</f>
        <v>117.20000000000059</v>
      </c>
      <c r="F1468" t="str">
        <f t="shared" si="69"/>
        <v>유니크</v>
      </c>
      <c r="G1468">
        <f t="shared" si="67"/>
        <v>6</v>
      </c>
      <c r="H1468">
        <f>VLOOKUP($F1468,'(참고)타워 스텟 가치'!$B$2:$L$6,H$2,0)+(VLOOKUP($F1468,'(참고)타워 스텟 가치'!$B$2:$L$6,H$2,0)*$E1468)</f>
        <v>2991.937500000015</v>
      </c>
      <c r="I1468">
        <f>VLOOKUP($F1468,'(참고)타워 스텟 가치'!$B$2:$L$6,I$2,0)+(VLOOKUP($F1468,'(참고)타워 스텟 가치'!$B$2:$L$6,I$2,0)*$E1468)</f>
        <v>598.387500000003</v>
      </c>
      <c r="J1468">
        <f>VLOOKUP($F1468,'(참고)타워 스텟 가치'!$B$2:$L$6,J$2,0)+(VLOOKUP($F1468,'(참고)타워 스텟 가치'!$B$2:$L$6,J$2,0)*$E1468)</f>
        <v>591000.00000000291</v>
      </c>
      <c r="K1468">
        <f>VLOOKUP($F1468,'(참고)타워 스텟 가치'!$B$2:$L$6,K$2,0)+(VLOOKUP($F1468,'(참고)타워 스텟 가치'!$B$2:$L$6,K$2,0)*$E1468)</f>
        <v>11967.75000000006</v>
      </c>
      <c r="L1468">
        <f>VLOOKUP($F1468,'(참고)타워 스텟 가치'!$B$2:$L$6,L$2,0)+(VLOOKUP($F1468,'(참고)타워 스텟 가치'!$B$2:$L$6,L$2,0)*$E1468)</f>
        <v>199.462500000001</v>
      </c>
      <c r="M1468">
        <f>VLOOKUP($F1468,'(참고)타워 스텟 가치'!$B$2:$L$6,M$2,0)+(VLOOKUP($F1468,'(참고)타워 스텟 가치'!$B$2:$L$6,M$2,0)*$E1468)</f>
        <v>35.460000000000171</v>
      </c>
      <c r="N1468">
        <f>VLOOKUP($F1468,'(참고)타워 스텟 가치'!$B$2:$L$6,N$2,0)+(VLOOKUP($F1468,'(참고)타워 스텟 가치'!$B$2:$L$6,N$2,0)*$E1468)</f>
        <v>0</v>
      </c>
      <c r="O1468">
        <f>VLOOKUP($F1468,'(참고)타워 스텟 가치'!$B$2:$L$6,O$2,0)+(VLOOKUP($F1468,'(참고)타워 스텟 가치'!$B$2:$L$6,O$2,0)*$E1468)</f>
        <v>0</v>
      </c>
      <c r="P1468">
        <f>VLOOKUP($F1468,'(참고)타워 스텟 가치'!$B$2:$L$6,P$2,0)+(VLOOKUP($F1468,'(참고)타워 스텟 가치'!$B$2:$L$6,P$2,0)*$E1468)</f>
        <v>118.20000000000059</v>
      </c>
      <c r="Q1468">
        <f>SUM('스테이지별 몬스터 스텟'!H1468*'(참고)타워 스텟 가치'!$Q$17,'스테이지별 몬스터 스텟'!I1468*'(참고)타워 스텟 가치'!$R$17,'스테이지별 몬스터 스텟'!J1468*'(참고)타워 스텟 가치'!$S$17,'스테이지별 몬스터 스텟'!K1468*'(참고)타워 스텟 가치'!$T$17,'스테이지별 몬스터 스텟'!L1468*'(참고)타워 스텟 가치'!$U$17,'스테이지별 몬스터 스텟'!M1468*'(참고)타워 스텟 가치'!$V$17,'스테이지별 몬스터 스텟'!N1468*'(참고)타워 스텟 가치'!$W$17,'스테이지별 몬스터 스텟'!O1468*'(참고)타워 스텟 가치'!$X$17,'스테이지별 몬스터 스텟'!P1468*'(참고)타워 스텟 가치'!$Y$17)</f>
        <v>917987.74125000462</v>
      </c>
      <c r="R1468">
        <v>1</v>
      </c>
      <c r="S1468">
        <f>VLOOKUP($F1468,'(참고)타워 스텟 가치'!$B$7:$L$11,S$2,0)+(VLOOKUP($F1468,'(참고)타워 스텟 가치'!$B$7:$L$11,S$2,0)*$E1468)</f>
        <v>997.31250000000489</v>
      </c>
      <c r="T1468">
        <f>VLOOKUP($F1468,'(참고)타워 스텟 가치'!$B$7:$L$11,T$2,0)+(VLOOKUP($F1468,'(참고)타워 스텟 가치'!$B$7:$L$11,T$2,0)*$E1468)</f>
        <v>1795.162500000009</v>
      </c>
      <c r="U1468">
        <f>VLOOKUP($F1468,'(참고)타워 스텟 가치'!$B$7:$L$11,U$2,0)+(VLOOKUP($F1468,'(참고)타워 스텟 가치'!$B$7:$L$11,U$2,0)*$E1468)</f>
        <v>591000.00000000291</v>
      </c>
      <c r="V1468">
        <f>VLOOKUP($F1468,'(참고)타워 스텟 가치'!$B$7:$L$11,V$2,0)+(VLOOKUP($F1468,'(참고)타워 스텟 가치'!$B$7:$L$11,V$2,0)*$E1468)</f>
        <v>11967.75000000006</v>
      </c>
      <c r="W1468">
        <f>VLOOKUP($F1468,'(참고)타워 스텟 가치'!$B$7:$L$11,W$2,0)+(VLOOKUP($F1468,'(참고)타워 스텟 가치'!$B$7:$L$11,W$2,0)*$E1468)</f>
        <v>199.462500000001</v>
      </c>
      <c r="X1468">
        <f>VLOOKUP($F1468,'(참고)타워 스텟 가치'!$B$7:$L$11,X$2,0)+(VLOOKUP($F1468,'(참고)타워 스텟 가치'!$B$7:$L$11,X$2,0)*$E1468)</f>
        <v>35.460000000000171</v>
      </c>
      <c r="Y1468">
        <f>VLOOKUP($F1468,'(참고)타워 스텟 가치'!$B$7:$L$11,Y$2,0)+(VLOOKUP($F1468,'(참고)타워 스텟 가치'!$B$7:$L$11,Y$2,0)*$E1468)</f>
        <v>0</v>
      </c>
      <c r="Z1468">
        <f>VLOOKUP($F1468,'(참고)타워 스텟 가치'!$B$7:$L$11,Z$2,0)+(VLOOKUP($F1468,'(참고)타워 스텟 가치'!$B$7:$L$11,Z$2,0)*$E1468)</f>
        <v>0</v>
      </c>
      <c r="AA1468">
        <f>VLOOKUP($F1468,'(참고)타워 스텟 가치'!$B$7:$L$11,AA$2,0)+(VLOOKUP($F1468,'(참고)타워 스텟 가치'!$B$7:$L$11,AA$2,0)*$E1468)</f>
        <v>118.20000000000059</v>
      </c>
      <c r="AB1468">
        <f>SUM('스테이지별 몬스터 스텟'!S1468*'(참고)타워 스텟 가치'!$Q$17,'스테이지별 몬스터 스텟'!T1468*'(참고)타워 스텟 가치'!$R$17,'스테이지별 몬스터 스텟'!U1468*'(참고)타워 스텟 가치'!$S$17,'스테이지별 몬스터 스텟'!V1468*'(참고)타워 스텟 가치'!$T$17,'스테이지별 몬스터 스텟'!W1468*'(참고)타워 스텟 가치'!$U$17,'스테이지별 몬스터 스텟'!X1468*'(참고)타워 스텟 가치'!$V$17,'스테이지별 몬스터 스텟'!Y1468*'(참고)타워 스텟 가치'!$W$17,'스테이지별 몬스터 스텟'!Z1468*'(참고)타워 스텟 가치'!$X$17,'스테이지별 몬스터 스텟'!AA1468*'(참고)타워 스텟 가치'!$Y$17)</f>
        <v>915793.6537500046</v>
      </c>
      <c r="AC1468">
        <v>2</v>
      </c>
      <c r="AD1468">
        <f>VLOOKUP($F1468,'(참고)타워 스텟 가치'!$B$12:$L$16,AD$2,0)+(VLOOKUP($F1468,'(참고)타워 스텟 가치'!$B$12:$L$16,AD$2,0)*$E1468)</f>
        <v>997.31250000000489</v>
      </c>
      <c r="AE1468">
        <f>VLOOKUP($F1468,'(참고)타워 스텟 가치'!$B$12:$L$16,AE$2,0)+(VLOOKUP($F1468,'(참고)타워 스텟 가치'!$B$12:$L$16,AE$2,0)*$E1468)</f>
        <v>1196.775000000006</v>
      </c>
      <c r="AF1468">
        <f>VLOOKUP($F1468,'(참고)타워 스텟 가치'!$B$12:$L$16,AF$2,0)+(VLOOKUP($F1468,'(참고)타워 스텟 가치'!$B$12:$L$16,AF$2,0)*$E1468)</f>
        <v>591000.00000000291</v>
      </c>
      <c r="AG1468">
        <f>VLOOKUP($F1468,'(참고)타워 스텟 가치'!$B$12:$L$16,AG$2,0)+(VLOOKUP($F1468,'(참고)타워 스텟 가치'!$B$12:$L$16,AG$2,0)*$E1468)</f>
        <v>5983.87500000003</v>
      </c>
      <c r="AH1468">
        <f>VLOOKUP($F1468,'(참고)타워 스텟 가치'!$B$12:$L$16,AH$2,0)+(VLOOKUP($F1468,'(참고)타워 스텟 가치'!$B$12:$L$16,AH$2,0)*$E1468)</f>
        <v>199.462500000001</v>
      </c>
      <c r="AI1468">
        <f>VLOOKUP($F1468,'(참고)타워 스텟 가치'!$B$12:$L$16,AI$2,0)+(VLOOKUP($F1468,'(참고)타워 스텟 가치'!$B$12:$L$16,AI$2,0)*$E1468)</f>
        <v>35.460000000000171</v>
      </c>
      <c r="AJ1468">
        <f>VLOOKUP($F1468,'(참고)타워 스텟 가치'!$B$12:$L$16,AJ$2,0)+(VLOOKUP($F1468,'(참고)타워 스텟 가치'!$B$12:$L$16,AJ$2,0)*$E1468)</f>
        <v>0</v>
      </c>
      <c r="AK1468">
        <f>VLOOKUP($F1468,'(참고)타워 스텟 가치'!$B$12:$L$16,AK$2,0)+(VLOOKUP($F1468,'(참고)타워 스텟 가치'!$B$12:$L$16,AK$2,0)*$E1468)</f>
        <v>0</v>
      </c>
      <c r="AL1468">
        <f>VLOOKUP($F1468,'(참고)타워 스텟 가치'!$B$12:$L$16,AL$2,0)+(VLOOKUP($F1468,'(참고)타워 스텟 가치'!$B$12:$L$16,AL$2,0)*$E1468)</f>
        <v>236.40000000000117</v>
      </c>
      <c r="AM1468">
        <f>SUM('스테이지별 몬스터 스텟'!AD1468*'(참고)타워 스텟 가치'!$Q$17,'스테이지별 몬스터 스텟'!AE1468*'(참고)타워 스텟 가치'!$R$17,'스테이지별 몬스터 스텟'!AF1468*'(참고)타워 스텟 가치'!$S$17,'스테이지별 몬스터 스텟'!AG1468*'(참고)타워 스텟 가치'!$T$17,'스테이지별 몬스터 스텟'!AH1468*'(참고)타워 스텟 가치'!$U$17,'스테이지별 몬스터 스텟'!AI1468*'(참고)타워 스텟 가치'!$V$17,'스테이지별 몬스터 스텟'!AJ1468*'(참고)타워 스텟 가치'!$W$17,'스테이지별 몬스터 스텟'!AK1468*'(참고)타워 스텟 가치'!$X$17,'스테이지별 몬스터 스텟'!AL1468*'(참고)타워 스텟 가치'!$Y$17)</f>
        <v>903164.72250000457</v>
      </c>
      <c r="AN1468">
        <v>3</v>
      </c>
    </row>
    <row r="1469" spans="3:40" x14ac:dyDescent="0.3">
      <c r="C1469">
        <v>5</v>
      </c>
      <c r="D1469">
        <f t="shared" si="68"/>
        <v>293</v>
      </c>
      <c r="E1469" s="52">
        <f>VLOOKUP(D1469,'스테이지별 난이도 설정'!B:C,2,0)</f>
        <v>117.20000000000059</v>
      </c>
      <c r="F1469" t="str">
        <f t="shared" si="69"/>
        <v>스페셜</v>
      </c>
      <c r="G1469">
        <f t="shared" si="67"/>
        <v>6</v>
      </c>
      <c r="H1469">
        <f>VLOOKUP($F1469,'(참고)타워 스텟 가치'!$B$2:$L$6,H$2,0)+(VLOOKUP($F1469,'(참고)타워 스텟 가치'!$B$2:$L$6,H$2,0)*$E1469)</f>
        <v>4487.9062500000218</v>
      </c>
      <c r="I1469">
        <f>VLOOKUP($F1469,'(참고)타워 스텟 가치'!$B$2:$L$6,I$2,0)+(VLOOKUP($F1469,'(참고)타워 스텟 가치'!$B$2:$L$6,I$2,0)*$E1469)</f>
        <v>897.5812500000045</v>
      </c>
      <c r="J1469">
        <f>VLOOKUP($F1469,'(참고)타워 스텟 가치'!$B$2:$L$6,J$2,0)+(VLOOKUP($F1469,'(참고)타워 스텟 가치'!$B$2:$L$6,J$2,0)*$E1469)</f>
        <v>591000.00000000291</v>
      </c>
      <c r="K1469">
        <f>VLOOKUP($F1469,'(참고)타워 스텟 가치'!$B$2:$L$6,K$2,0)+(VLOOKUP($F1469,'(참고)타워 스텟 가치'!$B$2:$L$6,K$2,0)*$E1469)</f>
        <v>17951.625000000087</v>
      </c>
      <c r="L1469">
        <f>VLOOKUP($F1469,'(참고)타워 스텟 가치'!$B$2:$L$6,L$2,0)+(VLOOKUP($F1469,'(참고)타워 스텟 가치'!$B$2:$L$6,L$2,0)*$E1469)</f>
        <v>299.1937500000015</v>
      </c>
      <c r="M1469">
        <f>VLOOKUP($F1469,'(참고)타워 스텟 가치'!$B$2:$L$6,M$2,0)+(VLOOKUP($F1469,'(참고)타워 스텟 가치'!$B$2:$L$6,M$2,0)*$E1469)</f>
        <v>35.460000000000171</v>
      </c>
      <c r="N1469">
        <f>VLOOKUP($F1469,'(참고)타워 스텟 가치'!$B$2:$L$6,N$2,0)+(VLOOKUP($F1469,'(참고)타워 스텟 가치'!$B$2:$L$6,N$2,0)*$E1469)</f>
        <v>0</v>
      </c>
      <c r="O1469">
        <f>VLOOKUP($F1469,'(참고)타워 스텟 가치'!$B$2:$L$6,O$2,0)+(VLOOKUP($F1469,'(참고)타워 스텟 가치'!$B$2:$L$6,O$2,0)*$E1469)</f>
        <v>0</v>
      </c>
      <c r="P1469">
        <f>VLOOKUP($F1469,'(참고)타워 스텟 가치'!$B$2:$L$6,P$2,0)+(VLOOKUP($F1469,'(참고)타워 스텟 가치'!$B$2:$L$6,P$2,0)*$E1469)</f>
        <v>118.20000000000059</v>
      </c>
      <c r="Q1469">
        <f>SUM('스테이지별 몬스터 스텟'!H1469*'(참고)타워 스텟 가치'!$Q$17,'스테이지별 몬스터 스텟'!I1469*'(참고)타워 스텟 가치'!$R$17,'스테이지별 몬스터 스텟'!J1469*'(참고)타워 스텟 가치'!$S$17,'스테이지별 몬스터 스텟'!K1469*'(참고)타워 스텟 가치'!$T$17,'스테이지별 몬스터 스텟'!L1469*'(참고)타워 스텟 가치'!$U$17,'스테이지별 몬스터 스텟'!M1469*'(참고)타워 스텟 가치'!$V$17,'스테이지별 몬스터 스텟'!N1469*'(참고)타워 스텟 가치'!$W$17,'스테이지별 몬스터 스텟'!O1469*'(참고)타워 스텟 가치'!$X$17,'스테이지별 몬스터 스텟'!P1469*'(참고)타워 스텟 가치'!$Y$17)</f>
        <v>933595.68187500455</v>
      </c>
      <c r="R1469">
        <v>1</v>
      </c>
      <c r="S1469">
        <f>VLOOKUP($F1469,'(참고)타워 스텟 가치'!$B$7:$L$11,S$2,0)+(VLOOKUP($F1469,'(참고)타워 스텟 가치'!$B$7:$L$11,S$2,0)*$E1469)</f>
        <v>1495.9687500000075</v>
      </c>
      <c r="T1469">
        <f>VLOOKUP($F1469,'(참고)타워 스텟 가치'!$B$7:$L$11,T$2,0)+(VLOOKUP($F1469,'(참고)타워 스텟 가치'!$B$7:$L$11,T$2,0)*$E1469)</f>
        <v>2692.7437500000133</v>
      </c>
      <c r="U1469">
        <f>VLOOKUP($F1469,'(참고)타워 스텟 가치'!$B$7:$L$11,U$2,0)+(VLOOKUP($F1469,'(참고)타워 스텟 가치'!$B$7:$L$11,U$2,0)*$E1469)</f>
        <v>591000.00000000291</v>
      </c>
      <c r="V1469">
        <f>VLOOKUP($F1469,'(참고)타워 스텟 가치'!$B$7:$L$11,V$2,0)+(VLOOKUP($F1469,'(참고)타워 스텟 가치'!$B$7:$L$11,V$2,0)*$E1469)</f>
        <v>17951.625000000087</v>
      </c>
      <c r="W1469">
        <f>VLOOKUP($F1469,'(참고)타워 스텟 가치'!$B$7:$L$11,W$2,0)+(VLOOKUP($F1469,'(참고)타워 스텟 가치'!$B$7:$L$11,W$2,0)*$E1469)</f>
        <v>299.1937500000015</v>
      </c>
      <c r="X1469">
        <f>VLOOKUP($F1469,'(참고)타워 스텟 가치'!$B$7:$L$11,X$2,0)+(VLOOKUP($F1469,'(참고)타워 스텟 가치'!$B$7:$L$11,X$2,0)*$E1469)</f>
        <v>35.460000000000171</v>
      </c>
      <c r="Y1469">
        <f>VLOOKUP($F1469,'(참고)타워 스텟 가치'!$B$7:$L$11,Y$2,0)+(VLOOKUP($F1469,'(참고)타워 스텟 가치'!$B$7:$L$11,Y$2,0)*$E1469)</f>
        <v>0</v>
      </c>
      <c r="Z1469">
        <f>VLOOKUP($F1469,'(참고)타워 스텟 가치'!$B$7:$L$11,Z$2,0)+(VLOOKUP($F1469,'(참고)타워 스텟 가치'!$B$7:$L$11,Z$2,0)*$E1469)</f>
        <v>0</v>
      </c>
      <c r="AA1469">
        <f>VLOOKUP($F1469,'(참고)타워 스텟 가치'!$B$7:$L$11,AA$2,0)+(VLOOKUP($F1469,'(참고)타워 스텟 가치'!$B$7:$L$11,AA$2,0)*$E1469)</f>
        <v>118.20000000000059</v>
      </c>
      <c r="AB1469">
        <f>SUM('스테이지별 몬스터 스텟'!S1469*'(참고)타워 스텟 가치'!$Q$17,'스테이지별 몬스터 스텟'!T1469*'(참고)타워 스텟 가치'!$R$17,'스테이지별 몬스터 스텟'!U1469*'(참고)타워 스텟 가치'!$S$17,'스테이지별 몬스터 스텟'!V1469*'(참고)타워 스텟 가치'!$T$17,'스테이지별 몬스터 스텟'!W1469*'(참고)타워 스텟 가치'!$U$17,'스테이지별 몬스터 스텟'!X1469*'(참고)타워 스텟 가치'!$V$17,'스테이지별 몬스터 스텟'!Y1469*'(참고)타워 스텟 가치'!$W$17,'스테이지별 몬스터 스텟'!Z1469*'(참고)타워 스텟 가치'!$X$17,'스테이지별 몬스터 스텟'!AA1469*'(참고)타워 스텟 가치'!$Y$17)</f>
        <v>930304.55062500469</v>
      </c>
      <c r="AC1469">
        <v>2</v>
      </c>
      <c r="AD1469">
        <f>VLOOKUP($F1469,'(참고)타워 스텟 가치'!$B$12:$L$16,AD$2,0)+(VLOOKUP($F1469,'(참고)타워 스텟 가치'!$B$12:$L$16,AD$2,0)*$E1469)</f>
        <v>1495.9687500000075</v>
      </c>
      <c r="AE1469">
        <f>VLOOKUP($F1469,'(참고)타워 스텟 가치'!$B$12:$L$16,AE$2,0)+(VLOOKUP($F1469,'(참고)타워 스텟 가치'!$B$12:$L$16,AE$2,0)*$E1469)</f>
        <v>1795.162500000009</v>
      </c>
      <c r="AF1469">
        <f>VLOOKUP($F1469,'(참고)타워 스텟 가치'!$B$12:$L$16,AF$2,0)+(VLOOKUP($F1469,'(참고)타워 스텟 가치'!$B$12:$L$16,AF$2,0)*$E1469)</f>
        <v>591000.00000000291</v>
      </c>
      <c r="AG1469">
        <f>VLOOKUP($F1469,'(참고)타워 스텟 가치'!$B$12:$L$16,AG$2,0)+(VLOOKUP($F1469,'(참고)타워 스텟 가치'!$B$12:$L$16,AG$2,0)*$E1469)</f>
        <v>8975.8125000000437</v>
      </c>
      <c r="AH1469">
        <f>VLOOKUP($F1469,'(참고)타워 스텟 가치'!$B$12:$L$16,AH$2,0)+(VLOOKUP($F1469,'(참고)타워 스텟 가치'!$B$12:$L$16,AH$2,0)*$E1469)</f>
        <v>299.1937500000015</v>
      </c>
      <c r="AI1469">
        <f>VLOOKUP($F1469,'(참고)타워 스텟 가치'!$B$12:$L$16,AI$2,0)+(VLOOKUP($F1469,'(참고)타워 스텟 가치'!$B$12:$L$16,AI$2,0)*$E1469)</f>
        <v>35.460000000000171</v>
      </c>
      <c r="AJ1469">
        <f>VLOOKUP($F1469,'(참고)타워 스텟 가치'!$B$12:$L$16,AJ$2,0)+(VLOOKUP($F1469,'(참고)타워 스텟 가치'!$B$12:$L$16,AJ$2,0)*$E1469)</f>
        <v>0</v>
      </c>
      <c r="AK1469">
        <f>VLOOKUP($F1469,'(참고)타워 스텟 가치'!$B$12:$L$16,AK$2,0)+(VLOOKUP($F1469,'(참고)타워 스텟 가치'!$B$12:$L$16,AK$2,0)*$E1469)</f>
        <v>0</v>
      </c>
      <c r="AL1469">
        <f>VLOOKUP($F1469,'(참고)타워 스텟 가치'!$B$12:$L$16,AL$2,0)+(VLOOKUP($F1469,'(참고)타워 스텟 가치'!$B$12:$L$16,AL$2,0)*$E1469)</f>
        <v>236.40000000000117</v>
      </c>
      <c r="AM1469">
        <f>SUM('스테이지별 몬스터 스텟'!AD1469*'(참고)타워 스텟 가치'!$Q$17,'스테이지별 몬스터 스텟'!AE1469*'(참고)타워 스텟 가치'!$R$17,'스테이지별 몬스터 스텟'!AF1469*'(참고)타워 스텟 가치'!$S$17,'스테이지별 몬스터 스텟'!AG1469*'(참고)타워 스텟 가치'!$T$17,'스테이지별 몬스터 스텟'!AH1469*'(참고)타워 스텟 가치'!$U$17,'스테이지별 몬스터 스텟'!AI1469*'(참고)타워 스텟 가치'!$V$17,'스테이지별 몬스터 스텟'!AJ1469*'(참고)타워 스텟 가치'!$W$17,'스테이지별 몬스터 스텟'!AK1469*'(참고)타워 스텟 가치'!$X$17,'스테이지별 몬스터 스텟'!AL1469*'(참고)타워 스텟 가치'!$Y$17)</f>
        <v>911242.95375000453</v>
      </c>
      <c r="AN1469">
        <v>3</v>
      </c>
    </row>
    <row r="1470" spans="3:40" x14ac:dyDescent="0.3">
      <c r="C1470">
        <v>1</v>
      </c>
      <c r="D1470">
        <f t="shared" si="68"/>
        <v>294</v>
      </c>
      <c r="E1470" s="52">
        <f>VLOOKUP(D1470,'스테이지별 난이도 설정'!B:C,2,0)</f>
        <v>117.60000000000059</v>
      </c>
      <c r="F1470" t="str">
        <f t="shared" si="69"/>
        <v>일반</v>
      </c>
      <c r="G1470">
        <f t="shared" si="67"/>
        <v>6</v>
      </c>
      <c r="H1470">
        <f>VLOOKUP($F1470,'(참고)타워 스텟 가치'!$B$2:$L$6,H$2,0)+(VLOOKUP($F1470,'(참고)타워 스텟 가치'!$B$2:$L$6,H$2,0)*$E1470)</f>
        <v>889.50000000000443</v>
      </c>
      <c r="I1470">
        <f>VLOOKUP($F1470,'(참고)타워 스텟 가치'!$B$2:$L$6,I$2,0)+(VLOOKUP($F1470,'(참고)타워 스텟 가치'!$B$2:$L$6,I$2,0)*$E1470)</f>
        <v>177.90000000000089</v>
      </c>
      <c r="J1470">
        <f>VLOOKUP($F1470,'(참고)타워 스텟 가치'!$B$2:$L$6,J$2,0)+(VLOOKUP($F1470,'(참고)타워 스텟 가치'!$B$2:$L$6,J$2,0)*$E1470)</f>
        <v>593000.00000000291</v>
      </c>
      <c r="K1470">
        <f>VLOOKUP($F1470,'(참고)타워 스텟 가치'!$B$2:$L$6,K$2,0)+(VLOOKUP($F1470,'(참고)타워 스텟 가치'!$B$2:$L$6,K$2,0)*$E1470)</f>
        <v>3558.0000000000177</v>
      </c>
      <c r="L1470">
        <f>VLOOKUP($F1470,'(참고)타워 스텟 가치'!$B$2:$L$6,L$2,0)+(VLOOKUP($F1470,'(참고)타워 스텟 가치'!$B$2:$L$6,L$2,0)*$E1470)</f>
        <v>59.300000000000296</v>
      </c>
      <c r="M1470">
        <f>VLOOKUP($F1470,'(참고)타워 스텟 가치'!$B$2:$L$6,M$2,0)+(VLOOKUP($F1470,'(참고)타워 스텟 가치'!$B$2:$L$6,M$2,0)*$E1470)</f>
        <v>35.580000000000176</v>
      </c>
      <c r="N1470">
        <f>VLOOKUP($F1470,'(참고)타워 스텟 가치'!$B$2:$L$6,N$2,0)+(VLOOKUP($F1470,'(참고)타워 스텟 가치'!$B$2:$L$6,N$2,0)*$E1470)</f>
        <v>0</v>
      </c>
      <c r="O1470">
        <f>VLOOKUP($F1470,'(참고)타워 스텟 가치'!$B$2:$L$6,O$2,0)+(VLOOKUP($F1470,'(참고)타워 스텟 가치'!$B$2:$L$6,O$2,0)*$E1470)</f>
        <v>0</v>
      </c>
      <c r="P1470">
        <f>VLOOKUP($F1470,'(참고)타워 스텟 가치'!$B$2:$L$6,P$2,0)+(VLOOKUP($F1470,'(참고)타워 스텟 가치'!$B$2:$L$6,P$2,0)*$E1470)</f>
        <v>83.020000000000408</v>
      </c>
      <c r="Q1470">
        <f>SUM('스테이지별 몬스터 스텟'!H1470*'(참고)타워 스텟 가치'!$Q$17,'스테이지별 몬스터 스텟'!I1470*'(참고)타워 스텟 가치'!$R$17,'스테이지별 몬스터 스텟'!J1470*'(참고)타워 스텟 가치'!$S$17,'스테이지별 몬스터 스텟'!K1470*'(참고)타워 스텟 가치'!$T$17,'스테이지별 몬스터 스텟'!L1470*'(참고)타워 스텟 가치'!$U$17,'스테이지별 몬스터 스텟'!M1470*'(참고)타워 스텟 가치'!$V$17,'스테이지별 몬스터 스텟'!N1470*'(참고)타워 스텟 가치'!$W$17,'스테이지별 몬스터 스텟'!O1470*'(참고)타워 스텟 가치'!$X$17,'스테이지별 몬스터 스텟'!P1470*'(참고)타워 스텟 가치'!$Y$17)</f>
        <v>898982.07000000437</v>
      </c>
      <c r="R1470">
        <v>1</v>
      </c>
      <c r="S1470">
        <f>VLOOKUP($F1470,'(참고)타워 스텟 가치'!$B$7:$L$11,S$2,0)+(VLOOKUP($F1470,'(참고)타워 스텟 가치'!$B$7:$L$11,S$2,0)*$E1470)</f>
        <v>296.50000000000148</v>
      </c>
      <c r="T1470">
        <f>VLOOKUP($F1470,'(참고)타워 스텟 가치'!$B$7:$L$11,T$2,0)+(VLOOKUP($F1470,'(참고)타워 스텟 가치'!$B$7:$L$11,T$2,0)*$E1470)</f>
        <v>533.70000000000266</v>
      </c>
      <c r="U1470">
        <f>VLOOKUP($F1470,'(참고)타워 스텟 가치'!$B$7:$L$11,U$2,0)+(VLOOKUP($F1470,'(참고)타워 스텟 가치'!$B$7:$L$11,U$2,0)*$E1470)</f>
        <v>593000.00000000291</v>
      </c>
      <c r="V1470">
        <f>VLOOKUP($F1470,'(참고)타워 스텟 가치'!$B$7:$L$11,V$2,0)+(VLOOKUP($F1470,'(참고)타워 스텟 가치'!$B$7:$L$11,V$2,0)*$E1470)</f>
        <v>3558.0000000000177</v>
      </c>
      <c r="W1470">
        <f>VLOOKUP($F1470,'(참고)타워 스텟 가치'!$B$7:$L$11,W$2,0)+(VLOOKUP($F1470,'(참고)타워 스텟 가치'!$B$7:$L$11,W$2,0)*$E1470)</f>
        <v>59.300000000000296</v>
      </c>
      <c r="X1470">
        <f>VLOOKUP($F1470,'(참고)타워 스텟 가치'!$B$7:$L$11,X$2,0)+(VLOOKUP($F1470,'(참고)타워 스텟 가치'!$B$7:$L$11,X$2,0)*$E1470)</f>
        <v>35.580000000000176</v>
      </c>
      <c r="Y1470">
        <f>VLOOKUP($F1470,'(참고)타워 스텟 가치'!$B$7:$L$11,Y$2,0)+(VLOOKUP($F1470,'(참고)타워 스텟 가치'!$B$7:$L$11,Y$2,0)*$E1470)</f>
        <v>0</v>
      </c>
      <c r="Z1470">
        <f>VLOOKUP($F1470,'(참고)타워 스텟 가치'!$B$7:$L$11,Z$2,0)+(VLOOKUP($F1470,'(참고)타워 스텟 가치'!$B$7:$L$11,Z$2,0)*$E1470)</f>
        <v>0</v>
      </c>
      <c r="AA1470">
        <f>VLOOKUP($F1470,'(참고)타워 스텟 가치'!$B$7:$L$11,AA$2,0)+(VLOOKUP($F1470,'(참고)타워 스텟 가치'!$B$7:$L$11,AA$2,0)*$E1470)</f>
        <v>83.020000000000408</v>
      </c>
      <c r="AB1470">
        <f>SUM('스테이지별 몬스터 스텟'!S1470*'(참고)타워 스텟 가치'!$Q$17,'스테이지별 몬스터 스텟'!T1470*'(참고)타워 스텟 가치'!$R$17,'스테이지별 몬스터 스텟'!U1470*'(참고)타워 스텟 가치'!$S$17,'스테이지별 몬스터 스텟'!V1470*'(참고)타워 스텟 가치'!$T$17,'스테이지별 몬스터 스텟'!W1470*'(참고)타워 스텟 가치'!$U$17,'스테이지별 몬스터 스텟'!X1470*'(참고)타워 스텟 가치'!$V$17,'스테이지별 몬스터 스텟'!Y1470*'(참고)타워 스텟 가치'!$W$17,'스테이지별 몬스터 스텟'!Z1470*'(참고)타워 스텟 가치'!$X$17,'스테이지별 몬스터 스텟'!AA1470*'(참고)타워 스텟 가치'!$Y$17)</f>
        <v>898329.77000000444</v>
      </c>
      <c r="AC1470">
        <v>2</v>
      </c>
      <c r="AD1470">
        <f>VLOOKUP($F1470,'(참고)타워 스텟 가치'!$B$12:$L$16,AD$2,0)+(VLOOKUP($F1470,'(참고)타워 스텟 가치'!$B$12:$L$16,AD$2,0)*$E1470)</f>
        <v>296.50000000000148</v>
      </c>
      <c r="AE1470">
        <f>VLOOKUP($F1470,'(참고)타워 스텟 가치'!$B$12:$L$16,AE$2,0)+(VLOOKUP($F1470,'(참고)타워 스텟 가치'!$B$12:$L$16,AE$2,0)*$E1470)</f>
        <v>355.80000000000177</v>
      </c>
      <c r="AF1470">
        <f>VLOOKUP($F1470,'(참고)타워 스텟 가치'!$B$12:$L$16,AF$2,0)+(VLOOKUP($F1470,'(참고)타워 스텟 가치'!$B$12:$L$16,AF$2,0)*$E1470)</f>
        <v>593000.00000000291</v>
      </c>
      <c r="AG1470">
        <f>VLOOKUP($F1470,'(참고)타워 스텟 가치'!$B$12:$L$16,AG$2,0)+(VLOOKUP($F1470,'(참고)타워 스텟 가치'!$B$12:$L$16,AG$2,0)*$E1470)</f>
        <v>1779.0000000000089</v>
      </c>
      <c r="AH1470">
        <f>VLOOKUP($F1470,'(참고)타워 스텟 가치'!$B$12:$L$16,AH$2,0)+(VLOOKUP($F1470,'(참고)타워 스텟 가치'!$B$12:$L$16,AH$2,0)*$E1470)</f>
        <v>59.300000000000296</v>
      </c>
      <c r="AI1470">
        <f>VLOOKUP($F1470,'(참고)타워 스텟 가치'!$B$12:$L$16,AI$2,0)+(VLOOKUP($F1470,'(참고)타워 스텟 가치'!$B$12:$L$16,AI$2,0)*$E1470)</f>
        <v>35.580000000000176</v>
      </c>
      <c r="AJ1470">
        <f>VLOOKUP($F1470,'(참고)타워 스텟 가치'!$B$12:$L$16,AJ$2,0)+(VLOOKUP($F1470,'(참고)타워 스텟 가치'!$B$12:$L$16,AJ$2,0)*$E1470)</f>
        <v>0</v>
      </c>
      <c r="AK1470">
        <f>VLOOKUP($F1470,'(참고)타워 스텟 가치'!$B$12:$L$16,AK$2,0)+(VLOOKUP($F1470,'(참고)타워 스텟 가치'!$B$12:$L$16,AK$2,0)*$E1470)</f>
        <v>0</v>
      </c>
      <c r="AL1470">
        <f>VLOOKUP($F1470,'(참고)타워 스텟 가치'!$B$12:$L$16,AL$2,0)+(VLOOKUP($F1470,'(참고)타워 스텟 가치'!$B$12:$L$16,AL$2,0)*$E1470)</f>
        <v>166.04000000000082</v>
      </c>
      <c r="AM1470">
        <f>SUM('스테이지별 몬스터 스텟'!AD1470*'(참고)타워 스텟 가치'!$Q$17,'스테이지별 몬스터 스텟'!AE1470*'(참고)타워 스텟 가치'!$R$17,'스테이지별 몬스터 스텟'!AF1470*'(참고)타워 스텟 가치'!$S$17,'스테이지별 몬스터 스텟'!AG1470*'(참고)타워 스텟 가치'!$T$17,'스테이지별 몬스터 스텟'!AH1470*'(참고)타워 스텟 가치'!$U$17,'스테이지별 몬스터 스텟'!AI1470*'(참고)타워 스텟 가치'!$V$17,'스테이지별 몬스터 스텟'!AJ1470*'(참고)타워 스텟 가치'!$W$17,'스테이지별 몬스터 스텟'!AK1470*'(참고)타워 스텟 가치'!$X$17,'스테이지별 몬스터 스텟'!AL1470*'(참고)타워 스텟 가치'!$Y$17)</f>
        <v>894670.96000000427</v>
      </c>
      <c r="AN1470">
        <v>3</v>
      </c>
    </row>
    <row r="1471" spans="3:40" x14ac:dyDescent="0.3">
      <c r="C1471">
        <v>2</v>
      </c>
      <c r="D1471">
        <f t="shared" si="68"/>
        <v>294</v>
      </c>
      <c r="E1471" s="52">
        <f>VLOOKUP(D1471,'스테이지별 난이도 설정'!B:C,2,0)</f>
        <v>117.60000000000059</v>
      </c>
      <c r="F1471" t="str">
        <f t="shared" si="69"/>
        <v>레어</v>
      </c>
      <c r="G1471">
        <f t="shared" si="67"/>
        <v>6</v>
      </c>
      <c r="H1471">
        <f>VLOOKUP($F1471,'(참고)타워 스텟 가치'!$B$2:$L$6,H$2,0)+(VLOOKUP($F1471,'(참고)타워 스텟 가치'!$B$2:$L$6,H$2,0)*$E1471)</f>
        <v>1334.2500000000066</v>
      </c>
      <c r="I1471">
        <f>VLOOKUP($F1471,'(참고)타워 스텟 가치'!$B$2:$L$6,I$2,0)+(VLOOKUP($F1471,'(참고)타워 스텟 가치'!$B$2:$L$6,I$2,0)*$E1471)</f>
        <v>266.85000000000133</v>
      </c>
      <c r="J1471">
        <f>VLOOKUP($F1471,'(참고)타워 스텟 가치'!$B$2:$L$6,J$2,0)+(VLOOKUP($F1471,'(참고)타워 스텟 가치'!$B$2:$L$6,J$2,0)*$E1471)</f>
        <v>593000.00000000291</v>
      </c>
      <c r="K1471">
        <f>VLOOKUP($F1471,'(참고)타워 스텟 가치'!$B$2:$L$6,K$2,0)+(VLOOKUP($F1471,'(참고)타워 스텟 가치'!$B$2:$L$6,K$2,0)*$E1471)</f>
        <v>5337.0000000000264</v>
      </c>
      <c r="L1471">
        <f>VLOOKUP($F1471,'(참고)타워 스텟 가치'!$B$2:$L$6,L$2,0)+(VLOOKUP($F1471,'(참고)타워 스텟 가치'!$B$2:$L$6,L$2,0)*$E1471)</f>
        <v>88.950000000000443</v>
      </c>
      <c r="M1471">
        <f>VLOOKUP($F1471,'(참고)타워 스텟 가치'!$B$2:$L$6,M$2,0)+(VLOOKUP($F1471,'(참고)타워 스텟 가치'!$B$2:$L$6,M$2,0)*$E1471)</f>
        <v>35.580000000000176</v>
      </c>
      <c r="N1471">
        <f>VLOOKUP($F1471,'(참고)타워 스텟 가치'!$B$2:$L$6,N$2,0)+(VLOOKUP($F1471,'(참고)타워 스텟 가치'!$B$2:$L$6,N$2,0)*$E1471)</f>
        <v>0</v>
      </c>
      <c r="O1471">
        <f>VLOOKUP($F1471,'(참고)타워 스텟 가치'!$B$2:$L$6,O$2,0)+(VLOOKUP($F1471,'(참고)타워 스텟 가치'!$B$2:$L$6,O$2,0)*$E1471)</f>
        <v>0</v>
      </c>
      <c r="P1471">
        <f>VLOOKUP($F1471,'(참고)타워 스텟 가치'!$B$2:$L$6,P$2,0)+(VLOOKUP($F1471,'(참고)타워 스텟 가치'!$B$2:$L$6,P$2,0)*$E1471)</f>
        <v>83.020000000000408</v>
      </c>
      <c r="Q1471">
        <f>SUM('스테이지별 몬스터 스텟'!H1471*'(참고)타워 스텟 가치'!$Q$17,'스테이지별 몬스터 스텟'!I1471*'(참고)타워 스텟 가치'!$R$17,'스테이지별 몬스터 스텟'!J1471*'(참고)타워 스텟 가치'!$S$17,'스테이지별 몬스터 스텟'!K1471*'(참고)타워 스텟 가치'!$T$17,'스테이지별 몬스터 스텟'!L1471*'(참고)타워 스텟 가치'!$U$17,'스테이지별 몬스터 스텟'!M1471*'(참고)타워 스텟 가치'!$V$17,'스테이지별 몬스터 스텟'!N1471*'(참고)타워 스텟 가치'!$W$17,'스테이지별 몬스터 스텟'!O1471*'(참고)타워 스텟 가치'!$X$17,'스테이지별 몬스터 스텟'!P1471*'(참고)타워 스텟 가치'!$Y$17)</f>
        <v>903622.29500000447</v>
      </c>
      <c r="R1471">
        <v>1</v>
      </c>
      <c r="S1471">
        <f>VLOOKUP($F1471,'(참고)타워 스텟 가치'!$B$7:$L$11,S$2,0)+(VLOOKUP($F1471,'(참고)타워 스텟 가치'!$B$7:$L$11,S$2,0)*$E1471)</f>
        <v>444.75000000000222</v>
      </c>
      <c r="T1471">
        <f>VLOOKUP($F1471,'(참고)타워 스텟 가치'!$B$7:$L$11,T$2,0)+(VLOOKUP($F1471,'(참고)타워 스텟 가치'!$B$7:$L$11,T$2,0)*$E1471)</f>
        <v>800.55000000000405</v>
      </c>
      <c r="U1471">
        <f>VLOOKUP($F1471,'(참고)타워 스텟 가치'!$B$7:$L$11,U$2,0)+(VLOOKUP($F1471,'(참고)타워 스텟 가치'!$B$7:$L$11,U$2,0)*$E1471)</f>
        <v>593000.00000000291</v>
      </c>
      <c r="V1471">
        <f>VLOOKUP($F1471,'(참고)타워 스텟 가치'!$B$7:$L$11,V$2,0)+(VLOOKUP($F1471,'(참고)타워 스텟 가치'!$B$7:$L$11,V$2,0)*$E1471)</f>
        <v>5337.0000000000264</v>
      </c>
      <c r="W1471">
        <f>VLOOKUP($F1471,'(참고)타워 스텟 가치'!$B$7:$L$11,W$2,0)+(VLOOKUP($F1471,'(참고)타워 스텟 가치'!$B$7:$L$11,W$2,0)*$E1471)</f>
        <v>88.950000000000443</v>
      </c>
      <c r="X1471">
        <f>VLOOKUP($F1471,'(참고)타워 스텟 가치'!$B$7:$L$11,X$2,0)+(VLOOKUP($F1471,'(참고)타워 스텟 가치'!$B$7:$L$11,X$2,0)*$E1471)</f>
        <v>35.580000000000176</v>
      </c>
      <c r="Y1471">
        <f>VLOOKUP($F1471,'(참고)타워 스텟 가치'!$B$7:$L$11,Y$2,0)+(VLOOKUP($F1471,'(참고)타워 스텟 가치'!$B$7:$L$11,Y$2,0)*$E1471)</f>
        <v>0</v>
      </c>
      <c r="Z1471">
        <f>VLOOKUP($F1471,'(참고)타워 스텟 가치'!$B$7:$L$11,Z$2,0)+(VLOOKUP($F1471,'(참고)타워 스텟 가치'!$B$7:$L$11,Z$2,0)*$E1471)</f>
        <v>0</v>
      </c>
      <c r="AA1471">
        <f>VLOOKUP($F1471,'(참고)타워 스텟 가치'!$B$7:$L$11,AA$2,0)+(VLOOKUP($F1471,'(참고)타워 스텟 가치'!$B$7:$L$11,AA$2,0)*$E1471)</f>
        <v>83.020000000000408</v>
      </c>
      <c r="AB1471">
        <f>SUM('스테이지별 몬스터 스텟'!S1471*'(참고)타워 스텟 가치'!$Q$17,'스테이지별 몬스터 스텟'!T1471*'(참고)타워 스텟 가치'!$R$17,'스테이지별 몬스터 스텟'!U1471*'(참고)타워 스텟 가치'!$S$17,'스테이지별 몬스터 스텟'!V1471*'(참고)타워 스텟 가치'!$T$17,'스테이지별 몬스터 스텟'!W1471*'(참고)타워 스텟 가치'!$U$17,'스테이지별 몬스터 스텟'!X1471*'(참고)타워 스텟 가치'!$V$17,'스테이지별 몬스터 스텟'!Y1471*'(참고)타워 스텟 가치'!$W$17,'스테이지별 몬스터 스텟'!Z1471*'(참고)타워 스텟 가치'!$X$17,'스테이지별 몬스터 스텟'!AA1471*'(참고)타워 스텟 가치'!$Y$17)</f>
        <v>902643.8450000044</v>
      </c>
      <c r="AC1471">
        <v>2</v>
      </c>
      <c r="AD1471">
        <f>VLOOKUP($F1471,'(참고)타워 스텟 가치'!$B$12:$L$16,AD$2,0)+(VLOOKUP($F1471,'(참고)타워 스텟 가치'!$B$12:$L$16,AD$2,0)*$E1471)</f>
        <v>444.75000000000222</v>
      </c>
      <c r="AE1471">
        <f>VLOOKUP($F1471,'(참고)타워 스텟 가치'!$B$12:$L$16,AE$2,0)+(VLOOKUP($F1471,'(참고)타워 스텟 가치'!$B$12:$L$16,AE$2,0)*$E1471)</f>
        <v>533.70000000000266</v>
      </c>
      <c r="AF1471">
        <f>VLOOKUP($F1471,'(참고)타워 스텟 가치'!$B$12:$L$16,AF$2,0)+(VLOOKUP($F1471,'(참고)타워 스텟 가치'!$B$12:$L$16,AF$2,0)*$E1471)</f>
        <v>593000.00000000291</v>
      </c>
      <c r="AG1471">
        <f>VLOOKUP($F1471,'(참고)타워 스텟 가치'!$B$12:$L$16,AG$2,0)+(VLOOKUP($F1471,'(참고)타워 스텟 가치'!$B$12:$L$16,AG$2,0)*$E1471)</f>
        <v>2668.5000000000132</v>
      </c>
      <c r="AH1471">
        <f>VLOOKUP($F1471,'(참고)타워 스텟 가치'!$B$12:$L$16,AH$2,0)+(VLOOKUP($F1471,'(참고)타워 스텟 가치'!$B$12:$L$16,AH$2,0)*$E1471)</f>
        <v>88.950000000000443</v>
      </c>
      <c r="AI1471">
        <f>VLOOKUP($F1471,'(참고)타워 스텟 가치'!$B$12:$L$16,AI$2,0)+(VLOOKUP($F1471,'(참고)타워 스텟 가치'!$B$12:$L$16,AI$2,0)*$E1471)</f>
        <v>35.580000000000176</v>
      </c>
      <c r="AJ1471">
        <f>VLOOKUP($F1471,'(참고)타워 스텟 가치'!$B$12:$L$16,AJ$2,0)+(VLOOKUP($F1471,'(참고)타워 스텟 가치'!$B$12:$L$16,AJ$2,0)*$E1471)</f>
        <v>0</v>
      </c>
      <c r="AK1471">
        <f>VLOOKUP($F1471,'(참고)타워 스텟 가치'!$B$12:$L$16,AK$2,0)+(VLOOKUP($F1471,'(참고)타워 스텟 가치'!$B$12:$L$16,AK$2,0)*$E1471)</f>
        <v>0</v>
      </c>
      <c r="AL1471">
        <f>VLOOKUP($F1471,'(참고)타워 스텟 가치'!$B$12:$L$16,AL$2,0)+(VLOOKUP($F1471,'(참고)타워 스텟 가치'!$B$12:$L$16,AL$2,0)*$E1471)</f>
        <v>166.04000000000082</v>
      </c>
      <c r="AM1471">
        <f>SUM('스테이지별 몬스터 스텟'!AD1471*'(참고)타워 스텟 가치'!$Q$17,'스테이지별 몬스터 스텟'!AE1471*'(참고)타워 스텟 가치'!$R$17,'스테이지별 몬스터 스텟'!AF1471*'(참고)타워 스텟 가치'!$S$17,'스테이지별 몬스터 스텟'!AG1471*'(참고)타워 스텟 가치'!$T$17,'스테이지별 몬스터 스텟'!AH1471*'(참고)타워 스텟 가치'!$U$17,'스테이지별 몬스터 스텟'!AI1471*'(참고)타워 스텟 가치'!$V$17,'스테이지별 몬스터 스텟'!AJ1471*'(참고)타워 스텟 가치'!$W$17,'스테이지별 몬스터 스텟'!AK1471*'(참고)타워 스텟 가치'!$X$17,'스테이지별 몬스터 스텟'!AL1471*'(참고)타워 스텟 가치'!$Y$17)</f>
        <v>897072.61000000441</v>
      </c>
      <c r="AN1471">
        <v>3</v>
      </c>
    </row>
    <row r="1472" spans="3:40" x14ac:dyDescent="0.3">
      <c r="C1472">
        <v>3</v>
      </c>
      <c r="D1472">
        <f t="shared" si="68"/>
        <v>294</v>
      </c>
      <c r="E1472" s="52">
        <f>VLOOKUP(D1472,'스테이지별 난이도 설정'!B:C,2,0)</f>
        <v>117.60000000000059</v>
      </c>
      <c r="F1472" t="str">
        <f t="shared" si="69"/>
        <v>에픽</v>
      </c>
      <c r="G1472">
        <f t="shared" si="67"/>
        <v>6</v>
      </c>
      <c r="H1472">
        <f>VLOOKUP($F1472,'(참고)타워 스텟 가치'!$B$2:$L$6,H$2,0)+(VLOOKUP($F1472,'(참고)타워 스텟 가치'!$B$2:$L$6,H$2,0)*$E1472)</f>
        <v>2001.37500000001</v>
      </c>
      <c r="I1472">
        <f>VLOOKUP($F1472,'(참고)타워 스텟 가치'!$B$2:$L$6,I$2,0)+(VLOOKUP($F1472,'(참고)타워 스텟 가치'!$B$2:$L$6,I$2,0)*$E1472)</f>
        <v>400.27500000000202</v>
      </c>
      <c r="J1472">
        <f>VLOOKUP($F1472,'(참고)타워 스텟 가치'!$B$2:$L$6,J$2,0)+(VLOOKUP($F1472,'(참고)타워 스텟 가치'!$B$2:$L$6,J$2,0)*$E1472)</f>
        <v>593000.00000000291</v>
      </c>
      <c r="K1472">
        <f>VLOOKUP($F1472,'(참고)타워 스텟 가치'!$B$2:$L$6,K$2,0)+(VLOOKUP($F1472,'(참고)타워 스텟 가치'!$B$2:$L$6,K$2,0)*$E1472)</f>
        <v>8005.50000000004</v>
      </c>
      <c r="L1472">
        <f>VLOOKUP($F1472,'(참고)타워 스텟 가치'!$B$2:$L$6,L$2,0)+(VLOOKUP($F1472,'(참고)타워 스텟 가치'!$B$2:$L$6,L$2,0)*$E1472)</f>
        <v>133.42500000000067</v>
      </c>
      <c r="M1472">
        <f>VLOOKUP($F1472,'(참고)타워 스텟 가치'!$B$2:$L$6,M$2,0)+(VLOOKUP($F1472,'(참고)타워 스텟 가치'!$B$2:$L$6,M$2,0)*$E1472)</f>
        <v>35.580000000000176</v>
      </c>
      <c r="N1472">
        <f>VLOOKUP($F1472,'(참고)타워 스텟 가치'!$B$2:$L$6,N$2,0)+(VLOOKUP($F1472,'(참고)타워 스텟 가치'!$B$2:$L$6,N$2,0)*$E1472)</f>
        <v>0</v>
      </c>
      <c r="O1472">
        <f>VLOOKUP($F1472,'(참고)타워 스텟 가치'!$B$2:$L$6,O$2,0)+(VLOOKUP($F1472,'(참고)타워 스텟 가치'!$B$2:$L$6,O$2,0)*$E1472)</f>
        <v>0</v>
      </c>
      <c r="P1472">
        <f>VLOOKUP($F1472,'(참고)타워 스텟 가치'!$B$2:$L$6,P$2,0)+(VLOOKUP($F1472,'(참고)타워 스텟 가치'!$B$2:$L$6,P$2,0)*$E1472)</f>
        <v>83.020000000000408</v>
      </c>
      <c r="Q1472">
        <f>SUM('스테이지별 몬스터 스텟'!H1472*'(참고)타워 스텟 가치'!$Q$17,'스테이지별 몬스터 스텟'!I1472*'(참고)타워 스텟 가치'!$R$17,'스테이지별 몬스터 스텟'!J1472*'(참고)타워 스텟 가치'!$S$17,'스테이지별 몬스터 스텟'!K1472*'(참고)타워 스텟 가치'!$T$17,'스테이지별 몬스터 스텟'!L1472*'(참고)타워 스텟 가치'!$U$17,'스테이지별 몬스터 스텟'!M1472*'(참고)타워 스텟 가치'!$V$17,'스테이지별 몬스터 스텟'!N1472*'(참고)타워 스텟 가치'!$W$17,'스테이지별 몬스터 스텟'!O1472*'(참고)타워 스텟 가치'!$X$17,'스테이지별 몬스터 스텟'!P1472*'(참고)타워 스텟 가치'!$Y$17)</f>
        <v>910582.63250000449</v>
      </c>
      <c r="R1472">
        <v>1</v>
      </c>
      <c r="S1472">
        <f>VLOOKUP($F1472,'(참고)타워 스텟 가치'!$B$7:$L$11,S$2,0)+(VLOOKUP($F1472,'(참고)타워 스텟 가치'!$B$7:$L$11,S$2,0)*$E1472)</f>
        <v>667.1250000000033</v>
      </c>
      <c r="T1472">
        <f>VLOOKUP($F1472,'(참고)타워 스텟 가치'!$B$7:$L$11,T$2,0)+(VLOOKUP($F1472,'(참고)타워 스텟 가치'!$B$7:$L$11,T$2,0)*$E1472)</f>
        <v>1200.825000000006</v>
      </c>
      <c r="U1472">
        <f>VLOOKUP($F1472,'(참고)타워 스텟 가치'!$B$7:$L$11,U$2,0)+(VLOOKUP($F1472,'(참고)타워 스텟 가치'!$B$7:$L$11,U$2,0)*$E1472)</f>
        <v>593000.00000000291</v>
      </c>
      <c r="V1472">
        <f>VLOOKUP($F1472,'(참고)타워 스텟 가치'!$B$7:$L$11,V$2,0)+(VLOOKUP($F1472,'(참고)타워 스텟 가치'!$B$7:$L$11,V$2,0)*$E1472)</f>
        <v>8005.50000000004</v>
      </c>
      <c r="W1472">
        <f>VLOOKUP($F1472,'(참고)타워 스텟 가치'!$B$7:$L$11,W$2,0)+(VLOOKUP($F1472,'(참고)타워 스텟 가치'!$B$7:$L$11,W$2,0)*$E1472)</f>
        <v>133.42500000000067</v>
      </c>
      <c r="X1472">
        <f>VLOOKUP($F1472,'(참고)타워 스텟 가치'!$B$7:$L$11,X$2,0)+(VLOOKUP($F1472,'(참고)타워 스텟 가치'!$B$7:$L$11,X$2,0)*$E1472)</f>
        <v>35.580000000000176</v>
      </c>
      <c r="Y1472">
        <f>VLOOKUP($F1472,'(참고)타워 스텟 가치'!$B$7:$L$11,Y$2,0)+(VLOOKUP($F1472,'(참고)타워 스텟 가치'!$B$7:$L$11,Y$2,0)*$E1472)</f>
        <v>0</v>
      </c>
      <c r="Z1472">
        <f>VLOOKUP($F1472,'(참고)타워 스텟 가치'!$B$7:$L$11,Z$2,0)+(VLOOKUP($F1472,'(참고)타워 스텟 가치'!$B$7:$L$11,Z$2,0)*$E1472)</f>
        <v>0</v>
      </c>
      <c r="AA1472">
        <f>VLOOKUP($F1472,'(참고)타워 스텟 가치'!$B$7:$L$11,AA$2,0)+(VLOOKUP($F1472,'(참고)타워 스텟 가치'!$B$7:$L$11,AA$2,0)*$E1472)</f>
        <v>83.020000000000408</v>
      </c>
      <c r="AB1472">
        <f>SUM('스테이지별 몬스터 스텟'!S1472*'(참고)타워 스텟 가치'!$Q$17,'스테이지별 몬스터 스텟'!T1472*'(참고)타워 스텟 가치'!$R$17,'스테이지별 몬스터 스텟'!U1472*'(참고)타워 스텟 가치'!$S$17,'스테이지별 몬스터 스텟'!V1472*'(참고)타워 스텟 가치'!$T$17,'스테이지별 몬스터 스텟'!W1472*'(참고)타워 스텟 가치'!$U$17,'스테이지별 몬스터 스텟'!X1472*'(참고)타워 스텟 가치'!$V$17,'스테이지별 몬스터 스텟'!Y1472*'(참고)타워 스텟 가치'!$W$17,'스테이지별 몬스터 스텟'!Z1472*'(참고)타워 스텟 가치'!$X$17,'스테이지별 몬스터 스텟'!AA1472*'(참고)타워 스텟 가치'!$Y$17)</f>
        <v>909114.95750000456</v>
      </c>
      <c r="AC1472">
        <v>2</v>
      </c>
      <c r="AD1472">
        <f>VLOOKUP($F1472,'(참고)타워 스텟 가치'!$B$12:$L$16,AD$2,0)+(VLOOKUP($F1472,'(참고)타워 스텟 가치'!$B$12:$L$16,AD$2,0)*$E1472)</f>
        <v>667.1250000000033</v>
      </c>
      <c r="AE1472">
        <f>VLOOKUP($F1472,'(참고)타워 스텟 가치'!$B$12:$L$16,AE$2,0)+(VLOOKUP($F1472,'(참고)타워 스텟 가치'!$B$12:$L$16,AE$2,0)*$E1472)</f>
        <v>800.55000000000405</v>
      </c>
      <c r="AF1472">
        <f>VLOOKUP($F1472,'(참고)타워 스텟 가치'!$B$12:$L$16,AF$2,0)+(VLOOKUP($F1472,'(참고)타워 스텟 가치'!$B$12:$L$16,AF$2,0)*$E1472)</f>
        <v>593000.00000000291</v>
      </c>
      <c r="AG1472">
        <f>VLOOKUP($F1472,'(참고)타워 스텟 가치'!$B$12:$L$16,AG$2,0)+(VLOOKUP($F1472,'(참고)타워 스텟 가치'!$B$12:$L$16,AG$2,0)*$E1472)</f>
        <v>4002.75000000002</v>
      </c>
      <c r="AH1472">
        <f>VLOOKUP($F1472,'(참고)타워 스텟 가치'!$B$12:$L$16,AH$2,0)+(VLOOKUP($F1472,'(참고)타워 스텟 가치'!$B$12:$L$16,AH$2,0)*$E1472)</f>
        <v>133.42500000000067</v>
      </c>
      <c r="AI1472">
        <f>VLOOKUP($F1472,'(참고)타워 스텟 가치'!$B$12:$L$16,AI$2,0)+(VLOOKUP($F1472,'(참고)타워 스텟 가치'!$B$12:$L$16,AI$2,0)*$E1472)</f>
        <v>35.580000000000176</v>
      </c>
      <c r="AJ1472">
        <f>VLOOKUP($F1472,'(참고)타워 스텟 가치'!$B$12:$L$16,AJ$2,0)+(VLOOKUP($F1472,'(참고)타워 스텟 가치'!$B$12:$L$16,AJ$2,0)*$E1472)</f>
        <v>0</v>
      </c>
      <c r="AK1472">
        <f>VLOOKUP($F1472,'(참고)타워 스텟 가치'!$B$12:$L$16,AK$2,0)+(VLOOKUP($F1472,'(참고)타워 스텟 가치'!$B$12:$L$16,AK$2,0)*$E1472)</f>
        <v>0</v>
      </c>
      <c r="AL1472">
        <f>VLOOKUP($F1472,'(참고)타워 스텟 가치'!$B$12:$L$16,AL$2,0)+(VLOOKUP($F1472,'(참고)타워 스텟 가치'!$B$12:$L$16,AL$2,0)*$E1472)</f>
        <v>166.04000000000082</v>
      </c>
      <c r="AM1472">
        <f>SUM('스테이지별 몬스터 스텟'!AD1472*'(참고)타워 스텟 가치'!$Q$17,'스테이지별 몬스터 스텟'!AE1472*'(참고)타워 스텟 가치'!$R$17,'스테이지별 몬스터 스텟'!AF1472*'(참고)타워 스텟 가치'!$S$17,'스테이지별 몬스터 스텟'!AG1472*'(참고)타워 스텟 가치'!$T$17,'스테이지별 몬스터 스텟'!AH1472*'(참고)타워 스텟 가치'!$U$17,'스테이지별 몬스터 스텟'!AI1472*'(참고)타워 스텟 가치'!$V$17,'스테이지별 몬스터 스텟'!AJ1472*'(참고)타워 스텟 가치'!$W$17,'스테이지별 몬스터 스텟'!AK1472*'(참고)타워 스텟 가치'!$X$17,'스테이지별 몬스터 스텟'!AL1472*'(참고)타워 스텟 가치'!$Y$17)</f>
        <v>900675.08500000439</v>
      </c>
      <c r="AN1472">
        <v>3</v>
      </c>
    </row>
    <row r="1473" spans="3:40" x14ac:dyDescent="0.3">
      <c r="C1473">
        <v>4</v>
      </c>
      <c r="D1473">
        <f t="shared" si="68"/>
        <v>294</v>
      </c>
      <c r="E1473" s="52">
        <f>VLOOKUP(D1473,'스테이지별 난이도 설정'!B:C,2,0)</f>
        <v>117.60000000000059</v>
      </c>
      <c r="F1473" t="str">
        <f t="shared" si="69"/>
        <v>유니크</v>
      </c>
      <c r="G1473">
        <f t="shared" si="67"/>
        <v>6</v>
      </c>
      <c r="H1473">
        <f>VLOOKUP($F1473,'(참고)타워 스텟 가치'!$B$2:$L$6,H$2,0)+(VLOOKUP($F1473,'(참고)타워 스텟 가치'!$B$2:$L$6,H$2,0)*$E1473)</f>
        <v>3002.062500000015</v>
      </c>
      <c r="I1473">
        <f>VLOOKUP($F1473,'(참고)타워 스텟 가치'!$B$2:$L$6,I$2,0)+(VLOOKUP($F1473,'(참고)타워 스텟 가치'!$B$2:$L$6,I$2,0)*$E1473)</f>
        <v>600.41250000000298</v>
      </c>
      <c r="J1473">
        <f>VLOOKUP($F1473,'(참고)타워 스텟 가치'!$B$2:$L$6,J$2,0)+(VLOOKUP($F1473,'(참고)타워 스텟 가치'!$B$2:$L$6,J$2,0)*$E1473)</f>
        <v>593000.00000000291</v>
      </c>
      <c r="K1473">
        <f>VLOOKUP($F1473,'(참고)타워 스텟 가치'!$B$2:$L$6,K$2,0)+(VLOOKUP($F1473,'(참고)타워 스텟 가치'!$B$2:$L$6,K$2,0)*$E1473)</f>
        <v>12008.25000000006</v>
      </c>
      <c r="L1473">
        <f>VLOOKUP($F1473,'(참고)타워 스텟 가치'!$B$2:$L$6,L$2,0)+(VLOOKUP($F1473,'(참고)타워 스텟 가치'!$B$2:$L$6,L$2,0)*$E1473)</f>
        <v>200.13750000000101</v>
      </c>
      <c r="M1473">
        <f>VLOOKUP($F1473,'(참고)타워 스텟 가치'!$B$2:$L$6,M$2,0)+(VLOOKUP($F1473,'(참고)타워 스텟 가치'!$B$2:$L$6,M$2,0)*$E1473)</f>
        <v>35.580000000000176</v>
      </c>
      <c r="N1473">
        <f>VLOOKUP($F1473,'(참고)타워 스텟 가치'!$B$2:$L$6,N$2,0)+(VLOOKUP($F1473,'(참고)타워 스텟 가치'!$B$2:$L$6,N$2,0)*$E1473)</f>
        <v>0</v>
      </c>
      <c r="O1473">
        <f>VLOOKUP($F1473,'(참고)타워 스텟 가치'!$B$2:$L$6,O$2,0)+(VLOOKUP($F1473,'(참고)타워 스텟 가치'!$B$2:$L$6,O$2,0)*$E1473)</f>
        <v>0</v>
      </c>
      <c r="P1473">
        <f>VLOOKUP($F1473,'(참고)타워 스텟 가치'!$B$2:$L$6,P$2,0)+(VLOOKUP($F1473,'(참고)타워 스텟 가치'!$B$2:$L$6,P$2,0)*$E1473)</f>
        <v>118.60000000000059</v>
      </c>
      <c r="Q1473">
        <f>SUM('스테이지별 몬스터 스텟'!H1473*'(참고)타워 스텟 가치'!$Q$17,'스테이지별 몬스터 스텟'!I1473*'(참고)타워 스텟 가치'!$R$17,'스테이지별 몬스터 스텟'!J1473*'(참고)타워 스텟 가치'!$S$17,'스테이지별 몬스터 스텟'!K1473*'(참고)타워 스텟 가치'!$T$17,'스테이지별 몬스터 스텟'!L1473*'(참고)타워 스텟 가치'!$U$17,'스테이지별 몬스터 스텟'!M1473*'(참고)타워 스텟 가치'!$V$17,'스테이지별 몬스터 스텟'!N1473*'(참고)타워 스텟 가치'!$W$17,'스테이지별 몬스터 스텟'!O1473*'(참고)타워 스텟 가치'!$X$17,'스테이지별 몬스터 스텟'!P1473*'(참고)타워 스텟 가치'!$Y$17)</f>
        <v>921094.2987500045</v>
      </c>
      <c r="R1473">
        <v>1</v>
      </c>
      <c r="S1473">
        <f>VLOOKUP($F1473,'(참고)타워 스텟 가치'!$B$7:$L$11,S$2,0)+(VLOOKUP($F1473,'(참고)타워 스텟 가치'!$B$7:$L$11,S$2,0)*$E1473)</f>
        <v>1000.687500000005</v>
      </c>
      <c r="T1473">
        <f>VLOOKUP($F1473,'(참고)타워 스텟 가치'!$B$7:$L$11,T$2,0)+(VLOOKUP($F1473,'(참고)타워 스텟 가치'!$B$7:$L$11,T$2,0)*$E1473)</f>
        <v>1801.237500000009</v>
      </c>
      <c r="U1473">
        <f>VLOOKUP($F1473,'(참고)타워 스텟 가치'!$B$7:$L$11,U$2,0)+(VLOOKUP($F1473,'(참고)타워 스텟 가치'!$B$7:$L$11,U$2,0)*$E1473)</f>
        <v>593000.00000000291</v>
      </c>
      <c r="V1473">
        <f>VLOOKUP($F1473,'(참고)타워 스텟 가치'!$B$7:$L$11,V$2,0)+(VLOOKUP($F1473,'(참고)타워 스텟 가치'!$B$7:$L$11,V$2,0)*$E1473)</f>
        <v>12008.25000000006</v>
      </c>
      <c r="W1473">
        <f>VLOOKUP($F1473,'(참고)타워 스텟 가치'!$B$7:$L$11,W$2,0)+(VLOOKUP($F1473,'(참고)타워 스텟 가치'!$B$7:$L$11,W$2,0)*$E1473)</f>
        <v>200.13750000000101</v>
      </c>
      <c r="X1473">
        <f>VLOOKUP($F1473,'(참고)타워 스텟 가치'!$B$7:$L$11,X$2,0)+(VLOOKUP($F1473,'(참고)타워 스텟 가치'!$B$7:$L$11,X$2,0)*$E1473)</f>
        <v>35.580000000000176</v>
      </c>
      <c r="Y1473">
        <f>VLOOKUP($F1473,'(참고)타워 스텟 가치'!$B$7:$L$11,Y$2,0)+(VLOOKUP($F1473,'(참고)타워 스텟 가치'!$B$7:$L$11,Y$2,0)*$E1473)</f>
        <v>0</v>
      </c>
      <c r="Z1473">
        <f>VLOOKUP($F1473,'(참고)타워 스텟 가치'!$B$7:$L$11,Z$2,0)+(VLOOKUP($F1473,'(참고)타워 스텟 가치'!$B$7:$L$11,Z$2,0)*$E1473)</f>
        <v>0</v>
      </c>
      <c r="AA1473">
        <f>VLOOKUP($F1473,'(참고)타워 스텟 가치'!$B$7:$L$11,AA$2,0)+(VLOOKUP($F1473,'(참고)타워 스텟 가치'!$B$7:$L$11,AA$2,0)*$E1473)</f>
        <v>118.60000000000059</v>
      </c>
      <c r="AB1473">
        <f>SUM('스테이지별 몬스터 스텟'!S1473*'(참고)타워 스텟 가치'!$Q$17,'스테이지별 몬스터 스텟'!T1473*'(참고)타워 스텟 가치'!$R$17,'스테이지별 몬스터 스텟'!U1473*'(참고)타워 스텟 가치'!$S$17,'스테이지별 몬스터 스텟'!V1473*'(참고)타워 스텟 가치'!$T$17,'스테이지별 몬스터 스텟'!W1473*'(참고)타워 스텟 가치'!$U$17,'스테이지별 몬스터 스텟'!X1473*'(참고)타워 스텟 가치'!$V$17,'스테이지별 몬스터 스텟'!Y1473*'(참고)타워 스텟 가치'!$W$17,'스테이지별 몬스터 스텟'!Z1473*'(참고)타워 스텟 가치'!$X$17,'스테이지별 몬스터 스텟'!AA1473*'(참고)타워 스텟 가치'!$Y$17)</f>
        <v>918892.78625000454</v>
      </c>
      <c r="AC1473">
        <v>2</v>
      </c>
      <c r="AD1473">
        <f>VLOOKUP($F1473,'(참고)타워 스텟 가치'!$B$12:$L$16,AD$2,0)+(VLOOKUP($F1473,'(참고)타워 스텟 가치'!$B$12:$L$16,AD$2,0)*$E1473)</f>
        <v>1000.687500000005</v>
      </c>
      <c r="AE1473">
        <f>VLOOKUP($F1473,'(참고)타워 스텟 가치'!$B$12:$L$16,AE$2,0)+(VLOOKUP($F1473,'(참고)타워 스텟 가치'!$B$12:$L$16,AE$2,0)*$E1473)</f>
        <v>1200.825000000006</v>
      </c>
      <c r="AF1473">
        <f>VLOOKUP($F1473,'(참고)타워 스텟 가치'!$B$12:$L$16,AF$2,0)+(VLOOKUP($F1473,'(참고)타워 스텟 가치'!$B$12:$L$16,AF$2,0)*$E1473)</f>
        <v>593000.00000000291</v>
      </c>
      <c r="AG1473">
        <f>VLOOKUP($F1473,'(참고)타워 스텟 가치'!$B$12:$L$16,AG$2,0)+(VLOOKUP($F1473,'(참고)타워 스텟 가치'!$B$12:$L$16,AG$2,0)*$E1473)</f>
        <v>6004.12500000003</v>
      </c>
      <c r="AH1473">
        <f>VLOOKUP($F1473,'(참고)타워 스텟 가치'!$B$12:$L$16,AH$2,0)+(VLOOKUP($F1473,'(참고)타워 스텟 가치'!$B$12:$L$16,AH$2,0)*$E1473)</f>
        <v>200.13750000000101</v>
      </c>
      <c r="AI1473">
        <f>VLOOKUP($F1473,'(참고)타워 스텟 가치'!$B$12:$L$16,AI$2,0)+(VLOOKUP($F1473,'(참고)타워 스텟 가치'!$B$12:$L$16,AI$2,0)*$E1473)</f>
        <v>35.580000000000176</v>
      </c>
      <c r="AJ1473">
        <f>VLOOKUP($F1473,'(참고)타워 스텟 가치'!$B$12:$L$16,AJ$2,0)+(VLOOKUP($F1473,'(참고)타워 스텟 가치'!$B$12:$L$16,AJ$2,0)*$E1473)</f>
        <v>0</v>
      </c>
      <c r="AK1473">
        <f>VLOOKUP($F1473,'(참고)타워 스텟 가치'!$B$12:$L$16,AK$2,0)+(VLOOKUP($F1473,'(참고)타워 스텟 가치'!$B$12:$L$16,AK$2,0)*$E1473)</f>
        <v>0</v>
      </c>
      <c r="AL1473">
        <f>VLOOKUP($F1473,'(참고)타워 스텟 가치'!$B$12:$L$16,AL$2,0)+(VLOOKUP($F1473,'(참고)타워 스텟 가치'!$B$12:$L$16,AL$2,0)*$E1473)</f>
        <v>237.20000000000118</v>
      </c>
      <c r="AM1473">
        <f>SUM('스테이지별 몬스터 스텟'!AD1473*'(참고)타워 스텟 가치'!$Q$17,'스테이지별 몬스터 스텟'!AE1473*'(참고)타워 스텟 가치'!$R$17,'스테이지별 몬스터 스텟'!AF1473*'(참고)타워 스텟 가치'!$S$17,'스테이지별 몬스터 스텟'!AG1473*'(참고)타워 스텟 가치'!$T$17,'스테이지별 몬스터 스텟'!AH1473*'(참고)타워 스텟 가치'!$U$17,'스테이지별 몬스터 스텟'!AI1473*'(참고)타워 스텟 가치'!$V$17,'스테이지별 몬스터 스텟'!AJ1473*'(참고)타워 스텟 가치'!$W$17,'스테이지별 몬스터 스텟'!AK1473*'(참고)타워 스텟 가치'!$X$17,'스테이지별 몬스터 스텟'!AL1473*'(참고)타워 스텟 가치'!$Y$17)</f>
        <v>906221.11750000459</v>
      </c>
      <c r="AN1473">
        <v>3</v>
      </c>
    </row>
    <row r="1474" spans="3:40" x14ac:dyDescent="0.3">
      <c r="C1474">
        <v>5</v>
      </c>
      <c r="D1474">
        <f t="shared" si="68"/>
        <v>294</v>
      </c>
      <c r="E1474" s="52">
        <f>VLOOKUP(D1474,'스테이지별 난이도 설정'!B:C,2,0)</f>
        <v>117.60000000000059</v>
      </c>
      <c r="F1474" t="str">
        <f t="shared" si="69"/>
        <v>스페셜</v>
      </c>
      <c r="G1474">
        <f t="shared" si="67"/>
        <v>6</v>
      </c>
      <c r="H1474">
        <f>VLOOKUP($F1474,'(참고)타워 스텟 가치'!$B$2:$L$6,H$2,0)+(VLOOKUP($F1474,'(참고)타워 스텟 가치'!$B$2:$L$6,H$2,0)*$E1474)</f>
        <v>4503.0937500000227</v>
      </c>
      <c r="I1474">
        <f>VLOOKUP($F1474,'(참고)타워 스텟 가치'!$B$2:$L$6,I$2,0)+(VLOOKUP($F1474,'(참고)타워 스텟 가치'!$B$2:$L$6,I$2,0)*$E1474)</f>
        <v>900.61875000000452</v>
      </c>
      <c r="J1474">
        <f>VLOOKUP($F1474,'(참고)타워 스텟 가치'!$B$2:$L$6,J$2,0)+(VLOOKUP($F1474,'(참고)타워 스텟 가치'!$B$2:$L$6,J$2,0)*$E1474)</f>
        <v>593000.00000000291</v>
      </c>
      <c r="K1474">
        <f>VLOOKUP($F1474,'(참고)타워 스텟 가치'!$B$2:$L$6,K$2,0)+(VLOOKUP($F1474,'(참고)타워 스텟 가치'!$B$2:$L$6,K$2,0)*$E1474)</f>
        <v>18012.375000000091</v>
      </c>
      <c r="L1474">
        <f>VLOOKUP($F1474,'(참고)타워 스텟 가치'!$B$2:$L$6,L$2,0)+(VLOOKUP($F1474,'(참고)타워 스텟 가치'!$B$2:$L$6,L$2,0)*$E1474)</f>
        <v>300.20625000000149</v>
      </c>
      <c r="M1474">
        <f>VLOOKUP($F1474,'(참고)타워 스텟 가치'!$B$2:$L$6,M$2,0)+(VLOOKUP($F1474,'(참고)타워 스텟 가치'!$B$2:$L$6,M$2,0)*$E1474)</f>
        <v>35.580000000000176</v>
      </c>
      <c r="N1474">
        <f>VLOOKUP($F1474,'(참고)타워 스텟 가치'!$B$2:$L$6,N$2,0)+(VLOOKUP($F1474,'(참고)타워 스텟 가치'!$B$2:$L$6,N$2,0)*$E1474)</f>
        <v>0</v>
      </c>
      <c r="O1474">
        <f>VLOOKUP($F1474,'(참고)타워 스텟 가치'!$B$2:$L$6,O$2,0)+(VLOOKUP($F1474,'(참고)타워 스텟 가치'!$B$2:$L$6,O$2,0)*$E1474)</f>
        <v>0</v>
      </c>
      <c r="P1474">
        <f>VLOOKUP($F1474,'(참고)타워 스텟 가치'!$B$2:$L$6,P$2,0)+(VLOOKUP($F1474,'(참고)타워 스텟 가치'!$B$2:$L$6,P$2,0)*$E1474)</f>
        <v>118.60000000000059</v>
      </c>
      <c r="Q1474">
        <f>SUM('스테이지별 몬스터 스텟'!H1474*'(참고)타워 스텟 가치'!$Q$17,'스테이지별 몬스터 스텟'!I1474*'(참고)타워 스텟 가치'!$R$17,'스테이지별 몬스터 스텟'!J1474*'(참고)타워 스텟 가치'!$S$17,'스테이지별 몬스터 스텟'!K1474*'(참고)타워 스텟 가치'!$T$17,'스테이지별 몬스터 스텟'!L1474*'(참고)타워 스텟 가치'!$U$17,'스테이지별 몬스터 스텟'!M1474*'(참고)타워 스텟 가치'!$V$17,'스테이지별 몬스터 스텟'!N1474*'(참고)타워 스텟 가치'!$W$17,'스테이지별 몬스터 스텟'!O1474*'(참고)타워 스텟 가치'!$X$17,'스테이지별 몬스터 스텟'!P1474*'(참고)타워 스텟 가치'!$Y$17)</f>
        <v>936755.05812500464</v>
      </c>
      <c r="R1474">
        <v>1</v>
      </c>
      <c r="S1474">
        <f>VLOOKUP($F1474,'(참고)타워 스텟 가치'!$B$7:$L$11,S$2,0)+(VLOOKUP($F1474,'(참고)타워 스텟 가치'!$B$7:$L$11,S$2,0)*$E1474)</f>
        <v>1501.0312500000075</v>
      </c>
      <c r="T1474">
        <f>VLOOKUP($F1474,'(참고)타워 스텟 가치'!$B$7:$L$11,T$2,0)+(VLOOKUP($F1474,'(참고)타워 스텟 가치'!$B$7:$L$11,T$2,0)*$E1474)</f>
        <v>2701.8562500000135</v>
      </c>
      <c r="U1474">
        <f>VLOOKUP($F1474,'(참고)타워 스텟 가치'!$B$7:$L$11,U$2,0)+(VLOOKUP($F1474,'(참고)타워 스텟 가치'!$B$7:$L$11,U$2,0)*$E1474)</f>
        <v>593000.00000000291</v>
      </c>
      <c r="V1474">
        <f>VLOOKUP($F1474,'(참고)타워 스텟 가치'!$B$7:$L$11,V$2,0)+(VLOOKUP($F1474,'(참고)타워 스텟 가치'!$B$7:$L$11,V$2,0)*$E1474)</f>
        <v>18012.375000000091</v>
      </c>
      <c r="W1474">
        <f>VLOOKUP($F1474,'(참고)타워 스텟 가치'!$B$7:$L$11,W$2,0)+(VLOOKUP($F1474,'(참고)타워 스텟 가치'!$B$7:$L$11,W$2,0)*$E1474)</f>
        <v>300.20625000000149</v>
      </c>
      <c r="X1474">
        <f>VLOOKUP($F1474,'(참고)타워 스텟 가치'!$B$7:$L$11,X$2,0)+(VLOOKUP($F1474,'(참고)타워 스텟 가치'!$B$7:$L$11,X$2,0)*$E1474)</f>
        <v>35.580000000000176</v>
      </c>
      <c r="Y1474">
        <f>VLOOKUP($F1474,'(참고)타워 스텟 가치'!$B$7:$L$11,Y$2,0)+(VLOOKUP($F1474,'(참고)타워 스텟 가치'!$B$7:$L$11,Y$2,0)*$E1474)</f>
        <v>0</v>
      </c>
      <c r="Z1474">
        <f>VLOOKUP($F1474,'(참고)타워 스텟 가치'!$B$7:$L$11,Z$2,0)+(VLOOKUP($F1474,'(참고)타워 스텟 가치'!$B$7:$L$11,Z$2,0)*$E1474)</f>
        <v>0</v>
      </c>
      <c r="AA1474">
        <f>VLOOKUP($F1474,'(참고)타워 스텟 가치'!$B$7:$L$11,AA$2,0)+(VLOOKUP($F1474,'(참고)타워 스텟 가치'!$B$7:$L$11,AA$2,0)*$E1474)</f>
        <v>118.60000000000059</v>
      </c>
      <c r="AB1474">
        <f>SUM('스테이지별 몬스터 스텟'!S1474*'(참고)타워 스텟 가치'!$Q$17,'스테이지별 몬스터 스텟'!T1474*'(참고)타워 스텟 가치'!$R$17,'스테이지별 몬스터 스텟'!U1474*'(참고)타워 스텟 가치'!$S$17,'스테이지별 몬스터 스텟'!V1474*'(참고)타워 스텟 가치'!$T$17,'스테이지별 몬스터 스텟'!W1474*'(참고)타워 스텟 가치'!$U$17,'스테이지별 몬스터 스텟'!X1474*'(참고)타워 스텟 가치'!$V$17,'스테이지별 몬스터 스텟'!Y1474*'(참고)타워 스텟 가치'!$W$17,'스테이지별 몬스터 스텟'!Z1474*'(참고)타워 스텟 가치'!$X$17,'스테이지별 몬스터 스텟'!AA1474*'(참고)타워 스텟 가치'!$Y$17)</f>
        <v>933452.78937500459</v>
      </c>
      <c r="AC1474">
        <v>2</v>
      </c>
      <c r="AD1474">
        <f>VLOOKUP($F1474,'(참고)타워 스텟 가치'!$B$12:$L$16,AD$2,0)+(VLOOKUP($F1474,'(참고)타워 스텟 가치'!$B$12:$L$16,AD$2,0)*$E1474)</f>
        <v>1501.0312500000075</v>
      </c>
      <c r="AE1474">
        <f>VLOOKUP($F1474,'(참고)타워 스텟 가치'!$B$12:$L$16,AE$2,0)+(VLOOKUP($F1474,'(참고)타워 스텟 가치'!$B$12:$L$16,AE$2,0)*$E1474)</f>
        <v>1801.237500000009</v>
      </c>
      <c r="AF1474">
        <f>VLOOKUP($F1474,'(참고)타워 스텟 가치'!$B$12:$L$16,AF$2,0)+(VLOOKUP($F1474,'(참고)타워 스텟 가치'!$B$12:$L$16,AF$2,0)*$E1474)</f>
        <v>593000.00000000291</v>
      </c>
      <c r="AG1474">
        <f>VLOOKUP($F1474,'(참고)타워 스텟 가치'!$B$12:$L$16,AG$2,0)+(VLOOKUP($F1474,'(참고)타워 스텟 가치'!$B$12:$L$16,AG$2,0)*$E1474)</f>
        <v>9006.1875000000455</v>
      </c>
      <c r="AH1474">
        <f>VLOOKUP($F1474,'(참고)타워 스텟 가치'!$B$12:$L$16,AH$2,0)+(VLOOKUP($F1474,'(참고)타워 스텟 가치'!$B$12:$L$16,AH$2,0)*$E1474)</f>
        <v>300.20625000000149</v>
      </c>
      <c r="AI1474">
        <f>VLOOKUP($F1474,'(참고)타워 스텟 가치'!$B$12:$L$16,AI$2,0)+(VLOOKUP($F1474,'(참고)타워 스텟 가치'!$B$12:$L$16,AI$2,0)*$E1474)</f>
        <v>35.580000000000176</v>
      </c>
      <c r="AJ1474">
        <f>VLOOKUP($F1474,'(참고)타워 스텟 가치'!$B$12:$L$16,AJ$2,0)+(VLOOKUP($F1474,'(참고)타워 스텟 가치'!$B$12:$L$16,AJ$2,0)*$E1474)</f>
        <v>0</v>
      </c>
      <c r="AK1474">
        <f>VLOOKUP($F1474,'(참고)타워 스텟 가치'!$B$12:$L$16,AK$2,0)+(VLOOKUP($F1474,'(참고)타워 스텟 가치'!$B$12:$L$16,AK$2,0)*$E1474)</f>
        <v>0</v>
      </c>
      <c r="AL1474">
        <f>VLOOKUP($F1474,'(참고)타워 스텟 가치'!$B$12:$L$16,AL$2,0)+(VLOOKUP($F1474,'(참고)타워 스텟 가치'!$B$12:$L$16,AL$2,0)*$E1474)</f>
        <v>237.20000000000118</v>
      </c>
      <c r="AM1474">
        <f>SUM('스테이지별 몬스터 스텟'!AD1474*'(참고)타워 스텟 가치'!$Q$17,'스테이지별 몬스터 스텟'!AE1474*'(참고)타워 스텟 가치'!$R$17,'스테이지별 몬스터 스텟'!AF1474*'(참고)타워 스텟 가치'!$S$17,'스테이지별 몬스터 스텟'!AG1474*'(참고)타워 스텟 가치'!$T$17,'스테이지별 몬스터 스텟'!AH1474*'(참고)타워 스텟 가치'!$U$17,'스테이지별 몬스터 스텟'!AI1474*'(참고)타워 스텟 가치'!$V$17,'스테이지별 몬스터 스텟'!AJ1474*'(참고)타워 스텟 가치'!$W$17,'스테이지별 몬스터 스텟'!AK1474*'(참고)타워 스텟 가치'!$X$17,'스테이지별 몬스터 스텟'!AL1474*'(참고)타워 스텟 가치'!$Y$17)</f>
        <v>914326.68625000457</v>
      </c>
      <c r="AN1474">
        <v>3</v>
      </c>
    </row>
    <row r="1475" spans="3:40" x14ac:dyDescent="0.3">
      <c r="C1475">
        <v>1</v>
      </c>
      <c r="D1475">
        <f t="shared" si="68"/>
        <v>295</v>
      </c>
      <c r="E1475" s="52">
        <f>VLOOKUP(D1475,'스테이지별 난이도 설정'!B:C,2,0)</f>
        <v>118.0000000000006</v>
      </c>
      <c r="F1475" t="str">
        <f t="shared" si="69"/>
        <v>일반</v>
      </c>
      <c r="G1475">
        <f t="shared" si="67"/>
        <v>6</v>
      </c>
      <c r="H1475">
        <f>VLOOKUP($F1475,'(참고)타워 스텟 가치'!$B$2:$L$6,H$2,0)+(VLOOKUP($F1475,'(참고)타워 스텟 가치'!$B$2:$L$6,H$2,0)*$E1475)</f>
        <v>892.50000000000443</v>
      </c>
      <c r="I1475">
        <f>VLOOKUP($F1475,'(참고)타워 스텟 가치'!$B$2:$L$6,I$2,0)+(VLOOKUP($F1475,'(참고)타워 스텟 가치'!$B$2:$L$6,I$2,0)*$E1475)</f>
        <v>178.50000000000091</v>
      </c>
      <c r="J1475">
        <f>VLOOKUP($F1475,'(참고)타워 스텟 가치'!$B$2:$L$6,J$2,0)+(VLOOKUP($F1475,'(참고)타워 스텟 가치'!$B$2:$L$6,J$2,0)*$E1475)</f>
        <v>595000.00000000303</v>
      </c>
      <c r="K1475">
        <f>VLOOKUP($F1475,'(참고)타워 스텟 가치'!$B$2:$L$6,K$2,0)+(VLOOKUP($F1475,'(참고)타워 스텟 가치'!$B$2:$L$6,K$2,0)*$E1475)</f>
        <v>3570.0000000000177</v>
      </c>
      <c r="L1475">
        <f>VLOOKUP($F1475,'(참고)타워 스텟 가치'!$B$2:$L$6,L$2,0)+(VLOOKUP($F1475,'(참고)타워 스텟 가치'!$B$2:$L$6,L$2,0)*$E1475)</f>
        <v>59.500000000000298</v>
      </c>
      <c r="M1475">
        <f>VLOOKUP($F1475,'(참고)타워 스텟 가치'!$B$2:$L$6,M$2,0)+(VLOOKUP($F1475,'(참고)타워 스텟 가치'!$B$2:$L$6,M$2,0)*$E1475)</f>
        <v>35.700000000000173</v>
      </c>
      <c r="N1475">
        <f>VLOOKUP($F1475,'(참고)타워 스텟 가치'!$B$2:$L$6,N$2,0)+(VLOOKUP($F1475,'(참고)타워 스텟 가치'!$B$2:$L$6,N$2,0)*$E1475)</f>
        <v>0</v>
      </c>
      <c r="O1475">
        <f>VLOOKUP($F1475,'(참고)타워 스텟 가치'!$B$2:$L$6,O$2,0)+(VLOOKUP($F1475,'(참고)타워 스텟 가치'!$B$2:$L$6,O$2,0)*$E1475)</f>
        <v>0</v>
      </c>
      <c r="P1475">
        <f>VLOOKUP($F1475,'(참고)타워 스텟 가치'!$B$2:$L$6,P$2,0)+(VLOOKUP($F1475,'(참고)타워 스텟 가치'!$B$2:$L$6,P$2,0)*$E1475)</f>
        <v>83.300000000000409</v>
      </c>
      <c r="Q1475">
        <f>SUM('스테이지별 몬스터 스텟'!H1475*'(참고)타워 스텟 가치'!$Q$17,'스테이지별 몬스터 스텟'!I1475*'(참고)타워 스텟 가치'!$R$17,'스테이지별 몬스터 스텟'!J1475*'(참고)타워 스텟 가치'!$S$17,'스테이지별 몬스터 스텟'!K1475*'(참고)타워 스텟 가치'!$T$17,'스테이지별 몬스터 스텟'!L1475*'(참고)타워 스텟 가치'!$U$17,'스테이지별 몬스터 스텟'!M1475*'(참고)타워 스텟 가치'!$V$17,'스테이지별 몬스터 스텟'!N1475*'(참고)타워 스텟 가치'!$W$17,'스테이지별 몬스터 스텟'!O1475*'(참고)타워 스텟 가치'!$X$17,'스테이지별 몬스터 스텟'!P1475*'(참고)타워 스텟 가치'!$Y$17)</f>
        <v>902014.05000000447</v>
      </c>
      <c r="R1475">
        <v>1</v>
      </c>
      <c r="S1475">
        <f>VLOOKUP($F1475,'(참고)타워 스텟 가치'!$B$7:$L$11,S$2,0)+(VLOOKUP($F1475,'(참고)타워 스텟 가치'!$B$7:$L$11,S$2,0)*$E1475)</f>
        <v>297.50000000000148</v>
      </c>
      <c r="T1475">
        <f>VLOOKUP($F1475,'(참고)타워 스텟 가치'!$B$7:$L$11,T$2,0)+(VLOOKUP($F1475,'(참고)타워 스텟 가치'!$B$7:$L$11,T$2,0)*$E1475)</f>
        <v>535.50000000000273</v>
      </c>
      <c r="U1475">
        <f>VLOOKUP($F1475,'(참고)타워 스텟 가치'!$B$7:$L$11,U$2,0)+(VLOOKUP($F1475,'(참고)타워 스텟 가치'!$B$7:$L$11,U$2,0)*$E1475)</f>
        <v>595000.00000000303</v>
      </c>
      <c r="V1475">
        <f>VLOOKUP($F1475,'(참고)타워 스텟 가치'!$B$7:$L$11,V$2,0)+(VLOOKUP($F1475,'(참고)타워 스텟 가치'!$B$7:$L$11,V$2,0)*$E1475)</f>
        <v>3570.0000000000177</v>
      </c>
      <c r="W1475">
        <f>VLOOKUP($F1475,'(참고)타워 스텟 가치'!$B$7:$L$11,W$2,0)+(VLOOKUP($F1475,'(참고)타워 스텟 가치'!$B$7:$L$11,W$2,0)*$E1475)</f>
        <v>59.500000000000298</v>
      </c>
      <c r="X1475">
        <f>VLOOKUP($F1475,'(참고)타워 스텟 가치'!$B$7:$L$11,X$2,0)+(VLOOKUP($F1475,'(참고)타워 스텟 가치'!$B$7:$L$11,X$2,0)*$E1475)</f>
        <v>35.700000000000173</v>
      </c>
      <c r="Y1475">
        <f>VLOOKUP($F1475,'(참고)타워 스텟 가치'!$B$7:$L$11,Y$2,0)+(VLOOKUP($F1475,'(참고)타워 스텟 가치'!$B$7:$L$11,Y$2,0)*$E1475)</f>
        <v>0</v>
      </c>
      <c r="Z1475">
        <f>VLOOKUP($F1475,'(참고)타워 스텟 가치'!$B$7:$L$11,Z$2,0)+(VLOOKUP($F1475,'(참고)타워 스텟 가치'!$B$7:$L$11,Z$2,0)*$E1475)</f>
        <v>0</v>
      </c>
      <c r="AA1475">
        <f>VLOOKUP($F1475,'(참고)타워 스텟 가치'!$B$7:$L$11,AA$2,0)+(VLOOKUP($F1475,'(참고)타워 스텟 가치'!$B$7:$L$11,AA$2,0)*$E1475)</f>
        <v>83.300000000000409</v>
      </c>
      <c r="AB1475">
        <f>SUM('스테이지별 몬스터 스텟'!S1475*'(참고)타워 스텟 가치'!$Q$17,'스테이지별 몬스터 스텟'!T1475*'(참고)타워 스텟 가치'!$R$17,'스테이지별 몬스터 스텟'!U1475*'(참고)타워 스텟 가치'!$S$17,'스테이지별 몬스터 스텟'!V1475*'(참고)타워 스텟 가치'!$T$17,'스테이지별 몬스터 스텟'!W1475*'(참고)타워 스텟 가치'!$U$17,'스테이지별 몬스터 스텟'!X1475*'(참고)타워 스텟 가치'!$V$17,'스테이지별 몬스터 스텟'!Y1475*'(참고)타워 스텟 가치'!$W$17,'스테이지별 몬스터 스텟'!Z1475*'(참고)타워 스텟 가치'!$X$17,'스테이지별 몬스터 스텟'!AA1475*'(참고)타워 스텟 가치'!$Y$17)</f>
        <v>901359.55000000447</v>
      </c>
      <c r="AC1475">
        <v>2</v>
      </c>
      <c r="AD1475">
        <f>VLOOKUP($F1475,'(참고)타워 스텟 가치'!$B$12:$L$16,AD$2,0)+(VLOOKUP($F1475,'(참고)타워 스텟 가치'!$B$12:$L$16,AD$2,0)*$E1475)</f>
        <v>297.50000000000148</v>
      </c>
      <c r="AE1475">
        <f>VLOOKUP($F1475,'(참고)타워 스텟 가치'!$B$12:$L$16,AE$2,0)+(VLOOKUP($F1475,'(참고)타워 스텟 가치'!$B$12:$L$16,AE$2,0)*$E1475)</f>
        <v>357.00000000000182</v>
      </c>
      <c r="AF1475">
        <f>VLOOKUP($F1475,'(참고)타워 스텟 가치'!$B$12:$L$16,AF$2,0)+(VLOOKUP($F1475,'(참고)타워 스텟 가치'!$B$12:$L$16,AF$2,0)*$E1475)</f>
        <v>595000.00000000303</v>
      </c>
      <c r="AG1475">
        <f>VLOOKUP($F1475,'(참고)타워 스텟 가치'!$B$12:$L$16,AG$2,0)+(VLOOKUP($F1475,'(참고)타워 스텟 가치'!$B$12:$L$16,AG$2,0)*$E1475)</f>
        <v>1785.0000000000089</v>
      </c>
      <c r="AH1475">
        <f>VLOOKUP($F1475,'(참고)타워 스텟 가치'!$B$12:$L$16,AH$2,0)+(VLOOKUP($F1475,'(참고)타워 스텟 가치'!$B$12:$L$16,AH$2,0)*$E1475)</f>
        <v>59.500000000000298</v>
      </c>
      <c r="AI1475">
        <f>VLOOKUP($F1475,'(참고)타워 스텟 가치'!$B$12:$L$16,AI$2,0)+(VLOOKUP($F1475,'(참고)타워 스텟 가치'!$B$12:$L$16,AI$2,0)*$E1475)</f>
        <v>35.700000000000173</v>
      </c>
      <c r="AJ1475">
        <f>VLOOKUP($F1475,'(참고)타워 스텟 가치'!$B$12:$L$16,AJ$2,0)+(VLOOKUP($F1475,'(참고)타워 스텟 가치'!$B$12:$L$16,AJ$2,0)*$E1475)</f>
        <v>0</v>
      </c>
      <c r="AK1475">
        <f>VLOOKUP($F1475,'(참고)타워 스텟 가치'!$B$12:$L$16,AK$2,0)+(VLOOKUP($F1475,'(참고)타워 스텟 가치'!$B$12:$L$16,AK$2,0)*$E1475)</f>
        <v>0</v>
      </c>
      <c r="AL1475">
        <f>VLOOKUP($F1475,'(참고)타워 스텟 가치'!$B$12:$L$16,AL$2,0)+(VLOOKUP($F1475,'(참고)타워 스텟 가치'!$B$12:$L$16,AL$2,0)*$E1475)</f>
        <v>166.60000000000082</v>
      </c>
      <c r="AM1475">
        <f>SUM('스테이지별 몬스터 스텟'!AD1475*'(참고)타워 스텟 가치'!$Q$17,'스테이지별 몬스터 스텟'!AE1475*'(참고)타워 스텟 가치'!$R$17,'스테이지별 몬스터 스텟'!AF1475*'(참고)타워 스텟 가치'!$S$17,'스테이지별 몬스터 스텟'!AG1475*'(참고)타워 스텟 가치'!$T$17,'스테이지별 몬스터 스텟'!AH1475*'(참고)타워 스텟 가치'!$U$17,'스테이지별 몬스터 스텟'!AI1475*'(참고)타워 스텟 가치'!$V$17,'스테이지별 몬스터 스텟'!AJ1475*'(참고)타워 스텟 가치'!$W$17,'스테이지별 몬스터 스텟'!AK1475*'(참고)타워 스텟 가치'!$X$17,'스테이지별 몬스터 스텟'!AL1475*'(참고)타워 스텟 가치'!$Y$17)</f>
        <v>897688.40000000445</v>
      </c>
      <c r="AN1475">
        <v>3</v>
      </c>
    </row>
    <row r="1476" spans="3:40" x14ac:dyDescent="0.3">
      <c r="C1476">
        <v>2</v>
      </c>
      <c r="D1476">
        <f t="shared" si="68"/>
        <v>295</v>
      </c>
      <c r="E1476" s="52">
        <f>VLOOKUP(D1476,'스테이지별 난이도 설정'!B:C,2,0)</f>
        <v>118.0000000000006</v>
      </c>
      <c r="F1476" t="str">
        <f t="shared" si="69"/>
        <v>레어</v>
      </c>
      <c r="G1476">
        <f t="shared" si="67"/>
        <v>6</v>
      </c>
      <c r="H1476">
        <f>VLOOKUP($F1476,'(참고)타워 스텟 가치'!$B$2:$L$6,H$2,0)+(VLOOKUP($F1476,'(참고)타워 스텟 가치'!$B$2:$L$6,H$2,0)*$E1476)</f>
        <v>1338.7500000000068</v>
      </c>
      <c r="I1476">
        <f>VLOOKUP($F1476,'(참고)타워 스텟 가치'!$B$2:$L$6,I$2,0)+(VLOOKUP($F1476,'(참고)타워 스텟 가치'!$B$2:$L$6,I$2,0)*$E1476)</f>
        <v>267.75000000000136</v>
      </c>
      <c r="J1476">
        <f>VLOOKUP($F1476,'(참고)타워 스텟 가치'!$B$2:$L$6,J$2,0)+(VLOOKUP($F1476,'(참고)타워 스텟 가치'!$B$2:$L$6,J$2,0)*$E1476)</f>
        <v>595000.00000000303</v>
      </c>
      <c r="K1476">
        <f>VLOOKUP($F1476,'(참고)타워 스텟 가치'!$B$2:$L$6,K$2,0)+(VLOOKUP($F1476,'(참고)타워 스텟 가치'!$B$2:$L$6,K$2,0)*$E1476)</f>
        <v>5355.0000000000273</v>
      </c>
      <c r="L1476">
        <f>VLOOKUP($F1476,'(참고)타워 스텟 가치'!$B$2:$L$6,L$2,0)+(VLOOKUP($F1476,'(참고)타워 스텟 가치'!$B$2:$L$6,L$2,0)*$E1476)</f>
        <v>89.250000000000455</v>
      </c>
      <c r="M1476">
        <f>VLOOKUP($F1476,'(참고)타워 스텟 가치'!$B$2:$L$6,M$2,0)+(VLOOKUP($F1476,'(참고)타워 스텟 가치'!$B$2:$L$6,M$2,0)*$E1476)</f>
        <v>35.700000000000173</v>
      </c>
      <c r="N1476">
        <f>VLOOKUP($F1476,'(참고)타워 스텟 가치'!$B$2:$L$6,N$2,0)+(VLOOKUP($F1476,'(참고)타워 스텟 가치'!$B$2:$L$6,N$2,0)*$E1476)</f>
        <v>0</v>
      </c>
      <c r="O1476">
        <f>VLOOKUP($F1476,'(참고)타워 스텟 가치'!$B$2:$L$6,O$2,0)+(VLOOKUP($F1476,'(참고)타워 스텟 가치'!$B$2:$L$6,O$2,0)*$E1476)</f>
        <v>0</v>
      </c>
      <c r="P1476">
        <f>VLOOKUP($F1476,'(참고)타워 스텟 가치'!$B$2:$L$6,P$2,0)+(VLOOKUP($F1476,'(참고)타워 스텟 가치'!$B$2:$L$6,P$2,0)*$E1476)</f>
        <v>83.300000000000409</v>
      </c>
      <c r="Q1476">
        <f>SUM('스테이지별 몬스터 스텟'!H1476*'(참고)타워 스텟 가치'!$Q$17,'스테이지별 몬스터 스텟'!I1476*'(참고)타워 스텟 가치'!$R$17,'스테이지별 몬스터 스텟'!J1476*'(참고)타워 스텟 가치'!$S$17,'스테이지별 몬스터 스텟'!K1476*'(참고)타워 스텟 가치'!$T$17,'스테이지별 몬스터 스텟'!L1476*'(참고)타워 스텟 가치'!$U$17,'스테이지별 몬스터 스텟'!M1476*'(참고)타워 스텟 가치'!$V$17,'스테이지별 몬스터 스텟'!N1476*'(참고)타워 스텟 가치'!$W$17,'스테이지별 몬스터 스텟'!O1476*'(참고)타워 스텟 가치'!$X$17,'스테이지별 몬스터 스텟'!P1476*'(참고)타워 스텟 가치'!$Y$17)</f>
        <v>906669.92500000447</v>
      </c>
      <c r="R1476">
        <v>1</v>
      </c>
      <c r="S1476">
        <f>VLOOKUP($F1476,'(참고)타워 스텟 가치'!$B$7:$L$11,S$2,0)+(VLOOKUP($F1476,'(참고)타워 스텟 가치'!$B$7:$L$11,S$2,0)*$E1476)</f>
        <v>446.25000000000222</v>
      </c>
      <c r="T1476">
        <f>VLOOKUP($F1476,'(참고)타워 스텟 가치'!$B$7:$L$11,T$2,0)+(VLOOKUP($F1476,'(참고)타워 스텟 가치'!$B$7:$L$11,T$2,0)*$E1476)</f>
        <v>803.25000000000398</v>
      </c>
      <c r="U1476">
        <f>VLOOKUP($F1476,'(참고)타워 스텟 가치'!$B$7:$L$11,U$2,0)+(VLOOKUP($F1476,'(참고)타워 스텟 가치'!$B$7:$L$11,U$2,0)*$E1476)</f>
        <v>595000.00000000303</v>
      </c>
      <c r="V1476">
        <f>VLOOKUP($F1476,'(참고)타워 스텟 가치'!$B$7:$L$11,V$2,0)+(VLOOKUP($F1476,'(참고)타워 스텟 가치'!$B$7:$L$11,V$2,0)*$E1476)</f>
        <v>5355.0000000000273</v>
      </c>
      <c r="W1476">
        <f>VLOOKUP($F1476,'(참고)타워 스텟 가치'!$B$7:$L$11,W$2,0)+(VLOOKUP($F1476,'(참고)타워 스텟 가치'!$B$7:$L$11,W$2,0)*$E1476)</f>
        <v>89.250000000000455</v>
      </c>
      <c r="X1476">
        <f>VLOOKUP($F1476,'(참고)타워 스텟 가치'!$B$7:$L$11,X$2,0)+(VLOOKUP($F1476,'(참고)타워 스텟 가치'!$B$7:$L$11,X$2,0)*$E1476)</f>
        <v>35.700000000000173</v>
      </c>
      <c r="Y1476">
        <f>VLOOKUP($F1476,'(참고)타워 스텟 가치'!$B$7:$L$11,Y$2,0)+(VLOOKUP($F1476,'(참고)타워 스텟 가치'!$B$7:$L$11,Y$2,0)*$E1476)</f>
        <v>0</v>
      </c>
      <c r="Z1476">
        <f>VLOOKUP($F1476,'(참고)타워 스텟 가치'!$B$7:$L$11,Z$2,0)+(VLOOKUP($F1476,'(참고)타워 스텟 가치'!$B$7:$L$11,Z$2,0)*$E1476)</f>
        <v>0</v>
      </c>
      <c r="AA1476">
        <f>VLOOKUP($F1476,'(참고)타워 스텟 가치'!$B$7:$L$11,AA$2,0)+(VLOOKUP($F1476,'(참고)타워 스텟 가치'!$B$7:$L$11,AA$2,0)*$E1476)</f>
        <v>83.300000000000409</v>
      </c>
      <c r="AB1476">
        <f>SUM('스테이지별 몬스터 스텟'!S1476*'(참고)타워 스텟 가치'!$Q$17,'스테이지별 몬스터 스텟'!T1476*'(참고)타워 스텟 가치'!$R$17,'스테이지별 몬스터 스텟'!U1476*'(참고)타워 스텟 가치'!$S$17,'스테이지별 몬스터 스텟'!V1476*'(참고)타워 스텟 가치'!$T$17,'스테이지별 몬스터 스텟'!W1476*'(참고)타워 스텟 가치'!$U$17,'스테이지별 몬스터 스텟'!X1476*'(참고)타워 스텟 가치'!$V$17,'스테이지별 몬스터 스텟'!Y1476*'(참고)타워 스텟 가치'!$W$17,'스테이지별 몬스터 스텟'!Z1476*'(참고)타워 스텟 가치'!$X$17,'스테이지별 몬스터 스텟'!AA1476*'(참고)타워 스텟 가치'!$Y$17)</f>
        <v>905688.17500000447</v>
      </c>
      <c r="AC1476">
        <v>2</v>
      </c>
      <c r="AD1476">
        <f>VLOOKUP($F1476,'(참고)타워 스텟 가치'!$B$12:$L$16,AD$2,0)+(VLOOKUP($F1476,'(참고)타워 스텟 가치'!$B$12:$L$16,AD$2,0)*$E1476)</f>
        <v>446.25000000000222</v>
      </c>
      <c r="AE1476">
        <f>VLOOKUP($F1476,'(참고)타워 스텟 가치'!$B$12:$L$16,AE$2,0)+(VLOOKUP($F1476,'(참고)타워 스텟 가치'!$B$12:$L$16,AE$2,0)*$E1476)</f>
        <v>535.50000000000273</v>
      </c>
      <c r="AF1476">
        <f>VLOOKUP($F1476,'(참고)타워 스텟 가치'!$B$12:$L$16,AF$2,0)+(VLOOKUP($F1476,'(참고)타워 스텟 가치'!$B$12:$L$16,AF$2,0)*$E1476)</f>
        <v>595000.00000000303</v>
      </c>
      <c r="AG1476">
        <f>VLOOKUP($F1476,'(참고)타워 스텟 가치'!$B$12:$L$16,AG$2,0)+(VLOOKUP($F1476,'(참고)타워 스텟 가치'!$B$12:$L$16,AG$2,0)*$E1476)</f>
        <v>2677.5000000000136</v>
      </c>
      <c r="AH1476">
        <f>VLOOKUP($F1476,'(참고)타워 스텟 가치'!$B$12:$L$16,AH$2,0)+(VLOOKUP($F1476,'(참고)타워 스텟 가치'!$B$12:$L$16,AH$2,0)*$E1476)</f>
        <v>89.250000000000455</v>
      </c>
      <c r="AI1476">
        <f>VLOOKUP($F1476,'(참고)타워 스텟 가치'!$B$12:$L$16,AI$2,0)+(VLOOKUP($F1476,'(참고)타워 스텟 가치'!$B$12:$L$16,AI$2,0)*$E1476)</f>
        <v>35.700000000000173</v>
      </c>
      <c r="AJ1476">
        <f>VLOOKUP($F1476,'(참고)타워 스텟 가치'!$B$12:$L$16,AJ$2,0)+(VLOOKUP($F1476,'(참고)타워 스텟 가치'!$B$12:$L$16,AJ$2,0)*$E1476)</f>
        <v>0</v>
      </c>
      <c r="AK1476">
        <f>VLOOKUP($F1476,'(참고)타워 스텟 가치'!$B$12:$L$16,AK$2,0)+(VLOOKUP($F1476,'(참고)타워 스텟 가치'!$B$12:$L$16,AK$2,0)*$E1476)</f>
        <v>0</v>
      </c>
      <c r="AL1476">
        <f>VLOOKUP($F1476,'(참고)타워 스텟 가치'!$B$12:$L$16,AL$2,0)+(VLOOKUP($F1476,'(참고)타워 스텟 가치'!$B$12:$L$16,AL$2,0)*$E1476)</f>
        <v>166.60000000000082</v>
      </c>
      <c r="AM1476">
        <f>SUM('스테이지별 몬스터 스텟'!AD1476*'(참고)타워 스텟 가치'!$Q$17,'스테이지별 몬스터 스텟'!AE1476*'(참고)타워 스텟 가치'!$R$17,'스테이지별 몬스터 스텟'!AF1476*'(참고)타워 스텟 가치'!$S$17,'스테이지별 몬스터 스텟'!AG1476*'(참고)타워 스텟 가치'!$T$17,'스테이지별 몬스터 스텟'!AH1476*'(참고)타워 스텟 가치'!$U$17,'스테이지별 몬스터 스텟'!AI1476*'(참고)타워 스텟 가치'!$V$17,'스테이지별 몬스터 스텟'!AJ1476*'(참고)타워 스텟 가치'!$W$17,'스테이지별 몬스터 스텟'!AK1476*'(참고)타워 스텟 가치'!$X$17,'스테이지별 몬스터 스텟'!AL1476*'(참고)타워 스텟 가치'!$Y$17)</f>
        <v>900098.15000000445</v>
      </c>
      <c r="AN1476">
        <v>3</v>
      </c>
    </row>
    <row r="1477" spans="3:40" x14ac:dyDescent="0.3">
      <c r="C1477">
        <v>3</v>
      </c>
      <c r="D1477">
        <f t="shared" si="68"/>
        <v>295</v>
      </c>
      <c r="E1477" s="52">
        <f>VLOOKUP(D1477,'스테이지별 난이도 설정'!B:C,2,0)</f>
        <v>118.0000000000006</v>
      </c>
      <c r="F1477" t="str">
        <f t="shared" si="69"/>
        <v>에픽</v>
      </c>
      <c r="G1477">
        <f t="shared" si="67"/>
        <v>6</v>
      </c>
      <c r="H1477">
        <f>VLOOKUP($F1477,'(참고)타워 스텟 가치'!$B$2:$L$6,H$2,0)+(VLOOKUP($F1477,'(참고)타워 스텟 가치'!$B$2:$L$6,H$2,0)*$E1477)</f>
        <v>2008.12500000001</v>
      </c>
      <c r="I1477">
        <f>VLOOKUP($F1477,'(참고)타워 스텟 가치'!$B$2:$L$6,I$2,0)+(VLOOKUP($F1477,'(참고)타워 스텟 가치'!$B$2:$L$6,I$2,0)*$E1477)</f>
        <v>401.62500000000199</v>
      </c>
      <c r="J1477">
        <f>VLOOKUP($F1477,'(참고)타워 스텟 가치'!$B$2:$L$6,J$2,0)+(VLOOKUP($F1477,'(참고)타워 스텟 가치'!$B$2:$L$6,J$2,0)*$E1477)</f>
        <v>595000.00000000303</v>
      </c>
      <c r="K1477">
        <f>VLOOKUP($F1477,'(참고)타워 스텟 가치'!$B$2:$L$6,K$2,0)+(VLOOKUP($F1477,'(참고)타워 스텟 가치'!$B$2:$L$6,K$2,0)*$E1477)</f>
        <v>8032.50000000004</v>
      </c>
      <c r="L1477">
        <f>VLOOKUP($F1477,'(참고)타워 스텟 가치'!$B$2:$L$6,L$2,0)+(VLOOKUP($F1477,'(참고)타워 스텟 가치'!$B$2:$L$6,L$2,0)*$E1477)</f>
        <v>133.87500000000068</v>
      </c>
      <c r="M1477">
        <f>VLOOKUP($F1477,'(참고)타워 스텟 가치'!$B$2:$L$6,M$2,0)+(VLOOKUP($F1477,'(참고)타워 스텟 가치'!$B$2:$L$6,M$2,0)*$E1477)</f>
        <v>35.700000000000173</v>
      </c>
      <c r="N1477">
        <f>VLOOKUP($F1477,'(참고)타워 스텟 가치'!$B$2:$L$6,N$2,0)+(VLOOKUP($F1477,'(참고)타워 스텟 가치'!$B$2:$L$6,N$2,0)*$E1477)</f>
        <v>0</v>
      </c>
      <c r="O1477">
        <f>VLOOKUP($F1477,'(참고)타워 스텟 가치'!$B$2:$L$6,O$2,0)+(VLOOKUP($F1477,'(참고)타워 스텟 가치'!$B$2:$L$6,O$2,0)*$E1477)</f>
        <v>0</v>
      </c>
      <c r="P1477">
        <f>VLOOKUP($F1477,'(참고)타워 스텟 가치'!$B$2:$L$6,P$2,0)+(VLOOKUP($F1477,'(참고)타워 스텟 가치'!$B$2:$L$6,P$2,0)*$E1477)</f>
        <v>83.300000000000409</v>
      </c>
      <c r="Q1477">
        <f>SUM('스테이지별 몬스터 스텟'!H1477*'(참고)타워 스텟 가치'!$Q$17,'스테이지별 몬스터 스텟'!I1477*'(참고)타워 스텟 가치'!$R$17,'스테이지별 몬스터 스텟'!J1477*'(참고)타워 스텟 가치'!$S$17,'스테이지별 몬스터 스텟'!K1477*'(참고)타워 스텟 가치'!$T$17,'스테이지별 몬스터 스텟'!L1477*'(참고)타워 스텟 가치'!$U$17,'스테이지별 몬스터 스텟'!M1477*'(참고)타워 스텟 가치'!$V$17,'스테이지별 몬스터 스텟'!N1477*'(참고)타워 스텟 가치'!$W$17,'스테이지별 몬스터 스텟'!O1477*'(참고)타워 스텟 가치'!$X$17,'스테이지별 몬스터 스텟'!P1477*'(참고)타워 스텟 가치'!$Y$17)</f>
        <v>913653.73750000459</v>
      </c>
      <c r="R1477">
        <v>1</v>
      </c>
      <c r="S1477">
        <f>VLOOKUP($F1477,'(참고)타워 스텟 가치'!$B$7:$L$11,S$2,0)+(VLOOKUP($F1477,'(참고)타워 스텟 가치'!$B$7:$L$11,S$2,0)*$E1477)</f>
        <v>669.37500000000341</v>
      </c>
      <c r="T1477">
        <f>VLOOKUP($F1477,'(참고)타워 스텟 가치'!$B$7:$L$11,T$2,0)+(VLOOKUP($F1477,'(참고)타워 스텟 가치'!$B$7:$L$11,T$2,0)*$E1477)</f>
        <v>1204.8750000000061</v>
      </c>
      <c r="U1477">
        <f>VLOOKUP($F1477,'(참고)타워 스텟 가치'!$B$7:$L$11,U$2,0)+(VLOOKUP($F1477,'(참고)타워 스텟 가치'!$B$7:$L$11,U$2,0)*$E1477)</f>
        <v>595000.00000000303</v>
      </c>
      <c r="V1477">
        <f>VLOOKUP($F1477,'(참고)타워 스텟 가치'!$B$7:$L$11,V$2,0)+(VLOOKUP($F1477,'(참고)타워 스텟 가치'!$B$7:$L$11,V$2,0)*$E1477)</f>
        <v>8032.50000000004</v>
      </c>
      <c r="W1477">
        <f>VLOOKUP($F1477,'(참고)타워 스텟 가치'!$B$7:$L$11,W$2,0)+(VLOOKUP($F1477,'(참고)타워 스텟 가치'!$B$7:$L$11,W$2,0)*$E1477)</f>
        <v>133.87500000000068</v>
      </c>
      <c r="X1477">
        <f>VLOOKUP($F1477,'(참고)타워 스텟 가치'!$B$7:$L$11,X$2,0)+(VLOOKUP($F1477,'(참고)타워 스텟 가치'!$B$7:$L$11,X$2,0)*$E1477)</f>
        <v>35.700000000000173</v>
      </c>
      <c r="Y1477">
        <f>VLOOKUP($F1477,'(참고)타워 스텟 가치'!$B$7:$L$11,Y$2,0)+(VLOOKUP($F1477,'(참고)타워 스텟 가치'!$B$7:$L$11,Y$2,0)*$E1477)</f>
        <v>0</v>
      </c>
      <c r="Z1477">
        <f>VLOOKUP($F1477,'(참고)타워 스텟 가치'!$B$7:$L$11,Z$2,0)+(VLOOKUP($F1477,'(참고)타워 스텟 가치'!$B$7:$L$11,Z$2,0)*$E1477)</f>
        <v>0</v>
      </c>
      <c r="AA1477">
        <f>VLOOKUP($F1477,'(참고)타워 스텟 가치'!$B$7:$L$11,AA$2,0)+(VLOOKUP($F1477,'(참고)타워 스텟 가치'!$B$7:$L$11,AA$2,0)*$E1477)</f>
        <v>83.300000000000409</v>
      </c>
      <c r="AB1477">
        <f>SUM('스테이지별 몬스터 스텟'!S1477*'(참고)타워 스텟 가치'!$Q$17,'스테이지별 몬스터 스텟'!T1477*'(참고)타워 스텟 가치'!$R$17,'스테이지별 몬스터 스텟'!U1477*'(참고)타워 스텟 가치'!$S$17,'스테이지별 몬스터 스텟'!V1477*'(참고)타워 스텟 가치'!$T$17,'스테이지별 몬스터 스텟'!W1477*'(참고)타워 스텟 가치'!$U$17,'스테이지별 몬스터 스텟'!X1477*'(참고)타워 스텟 가치'!$V$17,'스테이지별 몬스터 스텟'!Y1477*'(참고)타워 스텟 가치'!$W$17,'스테이지별 몬스터 스텟'!Z1477*'(참고)타워 스텟 가치'!$X$17,'스테이지별 몬스터 스텟'!AA1477*'(참고)타워 스텟 가치'!$Y$17)</f>
        <v>912181.11250000459</v>
      </c>
      <c r="AC1477">
        <v>2</v>
      </c>
      <c r="AD1477">
        <f>VLOOKUP($F1477,'(참고)타워 스텟 가치'!$B$12:$L$16,AD$2,0)+(VLOOKUP($F1477,'(참고)타워 스텟 가치'!$B$12:$L$16,AD$2,0)*$E1477)</f>
        <v>669.37500000000341</v>
      </c>
      <c r="AE1477">
        <f>VLOOKUP($F1477,'(참고)타워 스텟 가치'!$B$12:$L$16,AE$2,0)+(VLOOKUP($F1477,'(참고)타워 스텟 가치'!$B$12:$L$16,AE$2,0)*$E1477)</f>
        <v>803.25000000000398</v>
      </c>
      <c r="AF1477">
        <f>VLOOKUP($F1477,'(참고)타워 스텟 가치'!$B$12:$L$16,AF$2,0)+(VLOOKUP($F1477,'(참고)타워 스텟 가치'!$B$12:$L$16,AF$2,0)*$E1477)</f>
        <v>595000.00000000303</v>
      </c>
      <c r="AG1477">
        <f>VLOOKUP($F1477,'(참고)타워 스텟 가치'!$B$12:$L$16,AG$2,0)+(VLOOKUP($F1477,'(참고)타워 스텟 가치'!$B$12:$L$16,AG$2,0)*$E1477)</f>
        <v>4016.25000000002</v>
      </c>
      <c r="AH1477">
        <f>VLOOKUP($F1477,'(참고)타워 스텟 가치'!$B$12:$L$16,AH$2,0)+(VLOOKUP($F1477,'(참고)타워 스텟 가치'!$B$12:$L$16,AH$2,0)*$E1477)</f>
        <v>133.87500000000068</v>
      </c>
      <c r="AI1477">
        <f>VLOOKUP($F1477,'(참고)타워 스텟 가치'!$B$12:$L$16,AI$2,0)+(VLOOKUP($F1477,'(참고)타워 스텟 가치'!$B$12:$L$16,AI$2,0)*$E1477)</f>
        <v>35.700000000000173</v>
      </c>
      <c r="AJ1477">
        <f>VLOOKUP($F1477,'(참고)타워 스텟 가치'!$B$12:$L$16,AJ$2,0)+(VLOOKUP($F1477,'(참고)타워 스텟 가치'!$B$12:$L$16,AJ$2,0)*$E1477)</f>
        <v>0</v>
      </c>
      <c r="AK1477">
        <f>VLOOKUP($F1477,'(참고)타워 스텟 가치'!$B$12:$L$16,AK$2,0)+(VLOOKUP($F1477,'(참고)타워 스텟 가치'!$B$12:$L$16,AK$2,0)*$E1477)</f>
        <v>0</v>
      </c>
      <c r="AL1477">
        <f>VLOOKUP($F1477,'(참고)타워 스텟 가치'!$B$12:$L$16,AL$2,0)+(VLOOKUP($F1477,'(참고)타워 스텟 가치'!$B$12:$L$16,AL$2,0)*$E1477)</f>
        <v>166.60000000000082</v>
      </c>
      <c r="AM1477">
        <f>SUM('스테이지별 몬스터 스텟'!AD1477*'(참고)타워 스텟 가치'!$Q$17,'스테이지별 몬스터 스텟'!AE1477*'(참고)타워 스텟 가치'!$R$17,'스테이지별 몬스터 스텟'!AF1477*'(참고)타워 스텟 가치'!$S$17,'스테이지별 몬스터 스텟'!AG1477*'(참고)타워 스텟 가치'!$T$17,'스테이지별 몬스터 스텟'!AH1477*'(참고)타워 스텟 가치'!$U$17,'스테이지별 몬스터 스텟'!AI1477*'(참고)타워 스텟 가치'!$V$17,'스테이지별 몬스터 스텟'!AJ1477*'(참고)타워 스텟 가치'!$W$17,'스테이지별 몬스터 스텟'!AK1477*'(참고)타워 스텟 가치'!$X$17,'스테이지별 몬스터 스텟'!AL1477*'(참고)타워 스텟 가치'!$Y$17)</f>
        <v>903712.77500000445</v>
      </c>
      <c r="AN1477">
        <v>3</v>
      </c>
    </row>
    <row r="1478" spans="3:40" x14ac:dyDescent="0.3">
      <c r="C1478">
        <v>4</v>
      </c>
      <c r="D1478">
        <f t="shared" si="68"/>
        <v>295</v>
      </c>
      <c r="E1478" s="52">
        <f>VLOOKUP(D1478,'스테이지별 난이도 설정'!B:C,2,0)</f>
        <v>118.0000000000006</v>
      </c>
      <c r="F1478" t="str">
        <f t="shared" si="69"/>
        <v>유니크</v>
      </c>
      <c r="G1478">
        <f t="shared" ref="G1478:G1541" si="70">SUM(R1478,AC1478,AN1478)</f>
        <v>6</v>
      </c>
      <c r="H1478">
        <f>VLOOKUP($F1478,'(참고)타워 스텟 가치'!$B$2:$L$6,H$2,0)+(VLOOKUP($F1478,'(참고)타워 스텟 가치'!$B$2:$L$6,H$2,0)*$E1478)</f>
        <v>3012.187500000015</v>
      </c>
      <c r="I1478">
        <f>VLOOKUP($F1478,'(참고)타워 스텟 가치'!$B$2:$L$6,I$2,0)+(VLOOKUP($F1478,'(참고)타워 스텟 가치'!$B$2:$L$6,I$2,0)*$E1478)</f>
        <v>602.43750000000307</v>
      </c>
      <c r="J1478">
        <f>VLOOKUP($F1478,'(참고)타워 스텟 가치'!$B$2:$L$6,J$2,0)+(VLOOKUP($F1478,'(참고)타워 스텟 가치'!$B$2:$L$6,J$2,0)*$E1478)</f>
        <v>595000.00000000303</v>
      </c>
      <c r="K1478">
        <f>VLOOKUP($F1478,'(참고)타워 스텟 가치'!$B$2:$L$6,K$2,0)+(VLOOKUP($F1478,'(참고)타워 스텟 가치'!$B$2:$L$6,K$2,0)*$E1478)</f>
        <v>12048.75000000006</v>
      </c>
      <c r="L1478">
        <f>VLOOKUP($F1478,'(참고)타워 스텟 가치'!$B$2:$L$6,L$2,0)+(VLOOKUP($F1478,'(참고)타워 스텟 가치'!$B$2:$L$6,L$2,0)*$E1478)</f>
        <v>200.81250000000099</v>
      </c>
      <c r="M1478">
        <f>VLOOKUP($F1478,'(참고)타워 스텟 가치'!$B$2:$L$6,M$2,0)+(VLOOKUP($F1478,'(참고)타워 스텟 가치'!$B$2:$L$6,M$2,0)*$E1478)</f>
        <v>35.700000000000173</v>
      </c>
      <c r="N1478">
        <f>VLOOKUP($F1478,'(참고)타워 스텟 가치'!$B$2:$L$6,N$2,0)+(VLOOKUP($F1478,'(참고)타워 스텟 가치'!$B$2:$L$6,N$2,0)*$E1478)</f>
        <v>0</v>
      </c>
      <c r="O1478">
        <f>VLOOKUP($F1478,'(참고)타워 스텟 가치'!$B$2:$L$6,O$2,0)+(VLOOKUP($F1478,'(참고)타워 스텟 가치'!$B$2:$L$6,O$2,0)*$E1478)</f>
        <v>0</v>
      </c>
      <c r="P1478">
        <f>VLOOKUP($F1478,'(참고)타워 스텟 가치'!$B$2:$L$6,P$2,0)+(VLOOKUP($F1478,'(참고)타워 스텟 가치'!$B$2:$L$6,P$2,0)*$E1478)</f>
        <v>119.0000000000006</v>
      </c>
      <c r="Q1478">
        <f>SUM('스테이지별 몬스터 스텟'!H1478*'(참고)타워 스텟 가치'!$Q$17,'스테이지별 몬스터 스텟'!I1478*'(참고)타워 스텟 가치'!$R$17,'스테이지별 몬스터 스텟'!J1478*'(참고)타워 스텟 가치'!$S$17,'스테이지별 몬스터 스텟'!K1478*'(참고)타워 스텟 가치'!$T$17,'스테이지별 몬스터 스텟'!L1478*'(참고)타워 스텟 가치'!$U$17,'스테이지별 몬스터 스텟'!M1478*'(참고)타워 스텟 가치'!$V$17,'스테이지별 몬스터 스텟'!N1478*'(참고)타워 스텟 가치'!$W$17,'스테이지별 몬스터 스텟'!O1478*'(참고)타워 스텟 가치'!$X$17,'스테이지별 몬스터 스텟'!P1478*'(참고)타워 스텟 가치'!$Y$17)</f>
        <v>924200.85625000461</v>
      </c>
      <c r="R1478">
        <v>1</v>
      </c>
      <c r="S1478">
        <f>VLOOKUP($F1478,'(참고)타워 스텟 가치'!$B$7:$L$11,S$2,0)+(VLOOKUP($F1478,'(참고)타워 스텟 가치'!$B$7:$L$11,S$2,0)*$E1478)</f>
        <v>1004.062500000005</v>
      </c>
      <c r="T1478">
        <f>VLOOKUP($F1478,'(참고)타워 스텟 가치'!$B$7:$L$11,T$2,0)+(VLOOKUP($F1478,'(참고)타워 스텟 가치'!$B$7:$L$11,T$2,0)*$E1478)</f>
        <v>1807.3125000000091</v>
      </c>
      <c r="U1478">
        <f>VLOOKUP($F1478,'(참고)타워 스텟 가치'!$B$7:$L$11,U$2,0)+(VLOOKUP($F1478,'(참고)타워 스텟 가치'!$B$7:$L$11,U$2,0)*$E1478)</f>
        <v>595000.00000000303</v>
      </c>
      <c r="V1478">
        <f>VLOOKUP($F1478,'(참고)타워 스텟 가치'!$B$7:$L$11,V$2,0)+(VLOOKUP($F1478,'(참고)타워 스텟 가치'!$B$7:$L$11,V$2,0)*$E1478)</f>
        <v>12048.75000000006</v>
      </c>
      <c r="W1478">
        <f>VLOOKUP($F1478,'(참고)타워 스텟 가치'!$B$7:$L$11,W$2,0)+(VLOOKUP($F1478,'(참고)타워 스텟 가치'!$B$7:$L$11,W$2,0)*$E1478)</f>
        <v>200.81250000000099</v>
      </c>
      <c r="X1478">
        <f>VLOOKUP($F1478,'(참고)타워 스텟 가치'!$B$7:$L$11,X$2,0)+(VLOOKUP($F1478,'(참고)타워 스텟 가치'!$B$7:$L$11,X$2,0)*$E1478)</f>
        <v>35.700000000000173</v>
      </c>
      <c r="Y1478">
        <f>VLOOKUP($F1478,'(참고)타워 스텟 가치'!$B$7:$L$11,Y$2,0)+(VLOOKUP($F1478,'(참고)타워 스텟 가치'!$B$7:$L$11,Y$2,0)*$E1478)</f>
        <v>0</v>
      </c>
      <c r="Z1478">
        <f>VLOOKUP($F1478,'(참고)타워 스텟 가치'!$B$7:$L$11,Z$2,0)+(VLOOKUP($F1478,'(참고)타워 스텟 가치'!$B$7:$L$11,Z$2,0)*$E1478)</f>
        <v>0</v>
      </c>
      <c r="AA1478">
        <f>VLOOKUP($F1478,'(참고)타워 스텟 가치'!$B$7:$L$11,AA$2,0)+(VLOOKUP($F1478,'(참고)타워 스텟 가치'!$B$7:$L$11,AA$2,0)*$E1478)</f>
        <v>119.0000000000006</v>
      </c>
      <c r="AB1478">
        <f>SUM('스테이지별 몬스터 스텟'!S1478*'(참고)타워 스텟 가치'!$Q$17,'스테이지별 몬스터 스텟'!T1478*'(참고)타워 스텟 가치'!$R$17,'스테이지별 몬스터 스텟'!U1478*'(참고)타워 스텟 가치'!$S$17,'스테이지별 몬스터 스텟'!V1478*'(참고)타워 스텟 가치'!$T$17,'스테이지별 몬스터 스텟'!W1478*'(참고)타워 스텟 가치'!$U$17,'스테이지별 몬스터 스텟'!X1478*'(참고)타워 스텟 가치'!$V$17,'스테이지별 몬스터 스텟'!Y1478*'(참고)타워 스텟 가치'!$W$17,'스테이지별 몬스터 스텟'!Z1478*'(참고)타워 스텟 가치'!$X$17,'스테이지별 몬스터 스텟'!AA1478*'(참고)타워 스텟 가치'!$Y$17)</f>
        <v>921991.91875000461</v>
      </c>
      <c r="AC1478">
        <v>2</v>
      </c>
      <c r="AD1478">
        <f>VLOOKUP($F1478,'(참고)타워 스텟 가치'!$B$12:$L$16,AD$2,0)+(VLOOKUP($F1478,'(참고)타워 스텟 가치'!$B$12:$L$16,AD$2,0)*$E1478)</f>
        <v>1004.062500000005</v>
      </c>
      <c r="AE1478">
        <f>VLOOKUP($F1478,'(참고)타워 스텟 가치'!$B$12:$L$16,AE$2,0)+(VLOOKUP($F1478,'(참고)타워 스텟 가치'!$B$12:$L$16,AE$2,0)*$E1478)</f>
        <v>1204.8750000000061</v>
      </c>
      <c r="AF1478">
        <f>VLOOKUP($F1478,'(참고)타워 스텟 가치'!$B$12:$L$16,AF$2,0)+(VLOOKUP($F1478,'(참고)타워 스텟 가치'!$B$12:$L$16,AF$2,0)*$E1478)</f>
        <v>595000.00000000303</v>
      </c>
      <c r="AG1478">
        <f>VLOOKUP($F1478,'(참고)타워 스텟 가치'!$B$12:$L$16,AG$2,0)+(VLOOKUP($F1478,'(참고)타워 스텟 가치'!$B$12:$L$16,AG$2,0)*$E1478)</f>
        <v>6024.37500000003</v>
      </c>
      <c r="AH1478">
        <f>VLOOKUP($F1478,'(참고)타워 스텟 가치'!$B$12:$L$16,AH$2,0)+(VLOOKUP($F1478,'(참고)타워 스텟 가치'!$B$12:$L$16,AH$2,0)*$E1478)</f>
        <v>200.81250000000099</v>
      </c>
      <c r="AI1478">
        <f>VLOOKUP($F1478,'(참고)타워 스텟 가치'!$B$12:$L$16,AI$2,0)+(VLOOKUP($F1478,'(참고)타워 스텟 가치'!$B$12:$L$16,AI$2,0)*$E1478)</f>
        <v>35.700000000000173</v>
      </c>
      <c r="AJ1478">
        <f>VLOOKUP($F1478,'(참고)타워 스텟 가치'!$B$12:$L$16,AJ$2,0)+(VLOOKUP($F1478,'(참고)타워 스텟 가치'!$B$12:$L$16,AJ$2,0)*$E1478)</f>
        <v>0</v>
      </c>
      <c r="AK1478">
        <f>VLOOKUP($F1478,'(참고)타워 스텟 가치'!$B$12:$L$16,AK$2,0)+(VLOOKUP($F1478,'(참고)타워 스텟 가치'!$B$12:$L$16,AK$2,0)*$E1478)</f>
        <v>0</v>
      </c>
      <c r="AL1478">
        <f>VLOOKUP($F1478,'(참고)타워 스텟 가치'!$B$12:$L$16,AL$2,0)+(VLOOKUP($F1478,'(참고)타워 스텟 가치'!$B$12:$L$16,AL$2,0)*$E1478)</f>
        <v>238.00000000000119</v>
      </c>
      <c r="AM1478">
        <f>SUM('스테이지별 몬스터 스텟'!AD1478*'(참고)타워 스텟 가치'!$Q$17,'스테이지별 몬스터 스텟'!AE1478*'(참고)타워 스텟 가치'!$R$17,'스테이지별 몬스터 스텟'!AF1478*'(참고)타워 스텟 가치'!$S$17,'스테이지별 몬스터 스텟'!AG1478*'(참고)타워 스텟 가치'!$T$17,'스테이지별 몬스터 스텟'!AH1478*'(참고)타워 스텟 가치'!$U$17,'스테이지별 몬스터 스텟'!AI1478*'(참고)타워 스텟 가치'!$V$17,'스테이지별 몬스터 스텟'!AJ1478*'(참고)타워 스텟 가치'!$W$17,'스테이지별 몬스터 스텟'!AK1478*'(참고)타워 스텟 가치'!$X$17,'스테이지별 몬스터 스텟'!AL1478*'(참고)타워 스텟 가치'!$Y$17)</f>
        <v>909277.51250000461</v>
      </c>
      <c r="AN1478">
        <v>3</v>
      </c>
    </row>
    <row r="1479" spans="3:40" x14ac:dyDescent="0.3">
      <c r="C1479">
        <v>5</v>
      </c>
      <c r="D1479">
        <f t="shared" si="68"/>
        <v>295</v>
      </c>
      <c r="E1479" s="52">
        <f>VLOOKUP(D1479,'스테이지별 난이도 설정'!B:C,2,0)</f>
        <v>118.0000000000006</v>
      </c>
      <c r="F1479" t="str">
        <f t="shared" si="69"/>
        <v>스페셜</v>
      </c>
      <c r="G1479">
        <f t="shared" si="70"/>
        <v>6</v>
      </c>
      <c r="H1479">
        <f>VLOOKUP($F1479,'(참고)타워 스텟 가치'!$B$2:$L$6,H$2,0)+(VLOOKUP($F1479,'(참고)타워 스텟 가치'!$B$2:$L$6,H$2,0)*$E1479)</f>
        <v>4518.2812500000227</v>
      </c>
      <c r="I1479">
        <f>VLOOKUP($F1479,'(참고)타워 스텟 가치'!$B$2:$L$6,I$2,0)+(VLOOKUP($F1479,'(참고)타워 스텟 가치'!$B$2:$L$6,I$2,0)*$E1479)</f>
        <v>903.65625000000455</v>
      </c>
      <c r="J1479">
        <f>VLOOKUP($F1479,'(참고)타워 스텟 가치'!$B$2:$L$6,J$2,0)+(VLOOKUP($F1479,'(참고)타워 스텟 가치'!$B$2:$L$6,J$2,0)*$E1479)</f>
        <v>595000.00000000303</v>
      </c>
      <c r="K1479">
        <f>VLOOKUP($F1479,'(참고)타워 스텟 가치'!$B$2:$L$6,K$2,0)+(VLOOKUP($F1479,'(참고)타워 스텟 가치'!$B$2:$L$6,K$2,0)*$E1479)</f>
        <v>18073.125000000091</v>
      </c>
      <c r="L1479">
        <f>VLOOKUP($F1479,'(참고)타워 스텟 가치'!$B$2:$L$6,L$2,0)+(VLOOKUP($F1479,'(참고)타워 스텟 가치'!$B$2:$L$6,L$2,0)*$E1479)</f>
        <v>301.21875000000153</v>
      </c>
      <c r="M1479">
        <f>VLOOKUP($F1479,'(참고)타워 스텟 가치'!$B$2:$L$6,M$2,0)+(VLOOKUP($F1479,'(참고)타워 스텟 가치'!$B$2:$L$6,M$2,0)*$E1479)</f>
        <v>35.700000000000173</v>
      </c>
      <c r="N1479">
        <f>VLOOKUP($F1479,'(참고)타워 스텟 가치'!$B$2:$L$6,N$2,0)+(VLOOKUP($F1479,'(참고)타워 스텟 가치'!$B$2:$L$6,N$2,0)*$E1479)</f>
        <v>0</v>
      </c>
      <c r="O1479">
        <f>VLOOKUP($F1479,'(참고)타워 스텟 가치'!$B$2:$L$6,O$2,0)+(VLOOKUP($F1479,'(참고)타워 스텟 가치'!$B$2:$L$6,O$2,0)*$E1479)</f>
        <v>0</v>
      </c>
      <c r="P1479">
        <f>VLOOKUP($F1479,'(참고)타워 스텟 가치'!$B$2:$L$6,P$2,0)+(VLOOKUP($F1479,'(참고)타워 스텟 가치'!$B$2:$L$6,P$2,0)*$E1479)</f>
        <v>119.0000000000006</v>
      </c>
      <c r="Q1479">
        <f>SUM('스테이지별 몬스터 스텟'!H1479*'(참고)타워 스텟 가치'!$Q$17,'스테이지별 몬스터 스텟'!I1479*'(참고)타워 스텟 가치'!$R$17,'스테이지별 몬스터 스텟'!J1479*'(참고)타워 스텟 가치'!$S$17,'스테이지별 몬스터 스텟'!K1479*'(참고)타워 스텟 가치'!$T$17,'스테이지별 몬스터 스텟'!L1479*'(참고)타워 스텟 가치'!$U$17,'스테이지별 몬스터 스텟'!M1479*'(참고)타워 스텟 가치'!$V$17,'스테이지별 몬스터 스텟'!N1479*'(참고)타워 스텟 가치'!$W$17,'스테이지별 몬스터 스텟'!O1479*'(참고)타워 스텟 가치'!$X$17,'스테이지별 몬스터 스텟'!P1479*'(참고)타워 스텟 가치'!$Y$17)</f>
        <v>939914.43437500473</v>
      </c>
      <c r="R1479">
        <v>1</v>
      </c>
      <c r="S1479">
        <f>VLOOKUP($F1479,'(참고)타워 스텟 가치'!$B$7:$L$11,S$2,0)+(VLOOKUP($F1479,'(참고)타워 스텟 가치'!$B$7:$L$11,S$2,0)*$E1479)</f>
        <v>1506.0937500000075</v>
      </c>
      <c r="T1479">
        <f>VLOOKUP($F1479,'(참고)타워 스텟 가치'!$B$7:$L$11,T$2,0)+(VLOOKUP($F1479,'(참고)타워 스텟 가치'!$B$7:$L$11,T$2,0)*$E1479)</f>
        <v>2710.9687500000136</v>
      </c>
      <c r="U1479">
        <f>VLOOKUP($F1479,'(참고)타워 스텟 가치'!$B$7:$L$11,U$2,0)+(VLOOKUP($F1479,'(참고)타워 스텟 가치'!$B$7:$L$11,U$2,0)*$E1479)</f>
        <v>595000.00000000303</v>
      </c>
      <c r="V1479">
        <f>VLOOKUP($F1479,'(참고)타워 스텟 가치'!$B$7:$L$11,V$2,0)+(VLOOKUP($F1479,'(참고)타워 스텟 가치'!$B$7:$L$11,V$2,0)*$E1479)</f>
        <v>18073.125000000091</v>
      </c>
      <c r="W1479">
        <f>VLOOKUP($F1479,'(참고)타워 스텟 가치'!$B$7:$L$11,W$2,0)+(VLOOKUP($F1479,'(참고)타워 스텟 가치'!$B$7:$L$11,W$2,0)*$E1479)</f>
        <v>301.21875000000153</v>
      </c>
      <c r="X1479">
        <f>VLOOKUP($F1479,'(참고)타워 스텟 가치'!$B$7:$L$11,X$2,0)+(VLOOKUP($F1479,'(참고)타워 스텟 가치'!$B$7:$L$11,X$2,0)*$E1479)</f>
        <v>35.700000000000173</v>
      </c>
      <c r="Y1479">
        <f>VLOOKUP($F1479,'(참고)타워 스텟 가치'!$B$7:$L$11,Y$2,0)+(VLOOKUP($F1479,'(참고)타워 스텟 가치'!$B$7:$L$11,Y$2,0)*$E1479)</f>
        <v>0</v>
      </c>
      <c r="Z1479">
        <f>VLOOKUP($F1479,'(참고)타워 스텟 가치'!$B$7:$L$11,Z$2,0)+(VLOOKUP($F1479,'(참고)타워 스텟 가치'!$B$7:$L$11,Z$2,0)*$E1479)</f>
        <v>0</v>
      </c>
      <c r="AA1479">
        <f>VLOOKUP($F1479,'(참고)타워 스텟 가치'!$B$7:$L$11,AA$2,0)+(VLOOKUP($F1479,'(참고)타워 스텟 가치'!$B$7:$L$11,AA$2,0)*$E1479)</f>
        <v>119.0000000000006</v>
      </c>
      <c r="AB1479">
        <f>SUM('스테이지별 몬스터 스텟'!S1479*'(참고)타워 스텟 가치'!$Q$17,'스테이지별 몬스터 스텟'!T1479*'(참고)타워 스텟 가치'!$R$17,'스테이지별 몬스터 스텟'!U1479*'(참고)타워 스텟 가치'!$S$17,'스테이지별 몬스터 스텟'!V1479*'(참고)타워 스텟 가치'!$T$17,'스테이지별 몬스터 스텟'!W1479*'(참고)타워 스텟 가치'!$U$17,'스테이지별 몬스터 스텟'!X1479*'(참고)타워 스텟 가치'!$V$17,'스테이지별 몬스터 스텟'!Y1479*'(참고)타워 스텟 가치'!$W$17,'스테이지별 몬스터 스텟'!Z1479*'(참고)타워 스텟 가치'!$X$17,'스테이지별 몬스터 스텟'!AA1479*'(참고)타워 스텟 가치'!$Y$17)</f>
        <v>936601.02812500473</v>
      </c>
      <c r="AC1479">
        <v>2</v>
      </c>
      <c r="AD1479">
        <f>VLOOKUP($F1479,'(참고)타워 스텟 가치'!$B$12:$L$16,AD$2,0)+(VLOOKUP($F1479,'(참고)타워 스텟 가치'!$B$12:$L$16,AD$2,0)*$E1479)</f>
        <v>1506.0937500000075</v>
      </c>
      <c r="AE1479">
        <f>VLOOKUP($F1479,'(참고)타워 스텟 가치'!$B$12:$L$16,AE$2,0)+(VLOOKUP($F1479,'(참고)타워 스텟 가치'!$B$12:$L$16,AE$2,0)*$E1479)</f>
        <v>1807.3125000000091</v>
      </c>
      <c r="AF1479">
        <f>VLOOKUP($F1479,'(참고)타워 스텟 가치'!$B$12:$L$16,AF$2,0)+(VLOOKUP($F1479,'(참고)타워 스텟 가치'!$B$12:$L$16,AF$2,0)*$E1479)</f>
        <v>595000.00000000303</v>
      </c>
      <c r="AG1479">
        <f>VLOOKUP($F1479,'(참고)타워 스텟 가치'!$B$12:$L$16,AG$2,0)+(VLOOKUP($F1479,'(참고)타워 스텟 가치'!$B$12:$L$16,AG$2,0)*$E1479)</f>
        <v>9036.5625000000455</v>
      </c>
      <c r="AH1479">
        <f>VLOOKUP($F1479,'(참고)타워 스텟 가치'!$B$12:$L$16,AH$2,0)+(VLOOKUP($F1479,'(참고)타워 스텟 가치'!$B$12:$L$16,AH$2,0)*$E1479)</f>
        <v>301.21875000000153</v>
      </c>
      <c r="AI1479">
        <f>VLOOKUP($F1479,'(참고)타워 스텟 가치'!$B$12:$L$16,AI$2,0)+(VLOOKUP($F1479,'(참고)타워 스텟 가치'!$B$12:$L$16,AI$2,0)*$E1479)</f>
        <v>35.700000000000173</v>
      </c>
      <c r="AJ1479">
        <f>VLOOKUP($F1479,'(참고)타워 스텟 가치'!$B$12:$L$16,AJ$2,0)+(VLOOKUP($F1479,'(참고)타워 스텟 가치'!$B$12:$L$16,AJ$2,0)*$E1479)</f>
        <v>0</v>
      </c>
      <c r="AK1479">
        <f>VLOOKUP($F1479,'(참고)타워 스텟 가치'!$B$12:$L$16,AK$2,0)+(VLOOKUP($F1479,'(참고)타워 스텟 가치'!$B$12:$L$16,AK$2,0)*$E1479)</f>
        <v>0</v>
      </c>
      <c r="AL1479">
        <f>VLOOKUP($F1479,'(참고)타워 스텟 가치'!$B$12:$L$16,AL$2,0)+(VLOOKUP($F1479,'(참고)타워 스텟 가치'!$B$12:$L$16,AL$2,0)*$E1479)</f>
        <v>238.00000000000119</v>
      </c>
      <c r="AM1479">
        <f>SUM('스테이지별 몬스터 스텟'!AD1479*'(참고)타워 스텟 가치'!$Q$17,'스테이지별 몬스터 스텟'!AE1479*'(참고)타워 스텟 가치'!$R$17,'스테이지별 몬스터 스텟'!AF1479*'(참고)타워 스텟 가치'!$S$17,'스테이지별 몬스터 스텟'!AG1479*'(참고)타워 스텟 가치'!$T$17,'스테이지별 몬스터 스텟'!AH1479*'(참고)타워 스텟 가치'!$U$17,'스테이지별 몬스터 스텟'!AI1479*'(참고)타워 스텟 가치'!$V$17,'스테이지별 몬스터 스텟'!AJ1479*'(참고)타워 스텟 가치'!$W$17,'스테이지별 몬스터 스텟'!AK1479*'(참고)타워 스텟 가치'!$X$17,'스테이지별 몬스터 스텟'!AL1479*'(참고)타워 스텟 가치'!$Y$17)</f>
        <v>917410.41875000461</v>
      </c>
      <c r="AN1479">
        <v>3</v>
      </c>
    </row>
    <row r="1480" spans="3:40" x14ac:dyDescent="0.3">
      <c r="C1480">
        <v>1</v>
      </c>
      <c r="D1480">
        <f t="shared" si="68"/>
        <v>296</v>
      </c>
      <c r="E1480" s="52">
        <f>VLOOKUP(D1480,'스테이지별 난이도 설정'!B:C,2,0)</f>
        <v>118.4000000000006</v>
      </c>
      <c r="F1480" t="str">
        <f t="shared" si="69"/>
        <v>일반</v>
      </c>
      <c r="G1480">
        <f t="shared" si="70"/>
        <v>6</v>
      </c>
      <c r="H1480">
        <f>VLOOKUP($F1480,'(참고)타워 스텟 가치'!$B$2:$L$6,H$2,0)+(VLOOKUP($F1480,'(참고)타워 스텟 가치'!$B$2:$L$6,H$2,0)*$E1480)</f>
        <v>895.50000000000455</v>
      </c>
      <c r="I1480">
        <f>VLOOKUP($F1480,'(참고)타워 스텟 가치'!$B$2:$L$6,I$2,0)+(VLOOKUP($F1480,'(참고)타워 스텟 가치'!$B$2:$L$6,I$2,0)*$E1480)</f>
        <v>179.1000000000009</v>
      </c>
      <c r="J1480">
        <f>VLOOKUP($F1480,'(참고)타워 스텟 가치'!$B$2:$L$6,J$2,0)+(VLOOKUP($F1480,'(참고)타워 스텟 가치'!$B$2:$L$6,J$2,0)*$E1480)</f>
        <v>597000.00000000303</v>
      </c>
      <c r="K1480">
        <f>VLOOKUP($F1480,'(참고)타워 스텟 가치'!$B$2:$L$6,K$2,0)+(VLOOKUP($F1480,'(참고)타워 스텟 가치'!$B$2:$L$6,K$2,0)*$E1480)</f>
        <v>3582.0000000000182</v>
      </c>
      <c r="L1480">
        <f>VLOOKUP($F1480,'(참고)타워 스텟 가치'!$B$2:$L$6,L$2,0)+(VLOOKUP($F1480,'(참고)타워 스텟 가치'!$B$2:$L$6,L$2,0)*$E1480)</f>
        <v>59.700000000000301</v>
      </c>
      <c r="M1480">
        <f>VLOOKUP($F1480,'(참고)타워 스텟 가치'!$B$2:$L$6,M$2,0)+(VLOOKUP($F1480,'(참고)타워 스텟 가치'!$B$2:$L$6,M$2,0)*$E1480)</f>
        <v>35.820000000000178</v>
      </c>
      <c r="N1480">
        <f>VLOOKUP($F1480,'(참고)타워 스텟 가치'!$B$2:$L$6,N$2,0)+(VLOOKUP($F1480,'(참고)타워 스텟 가치'!$B$2:$L$6,N$2,0)*$E1480)</f>
        <v>0</v>
      </c>
      <c r="O1480">
        <f>VLOOKUP($F1480,'(참고)타워 스텟 가치'!$B$2:$L$6,O$2,0)+(VLOOKUP($F1480,'(참고)타워 스텟 가치'!$B$2:$L$6,O$2,0)*$E1480)</f>
        <v>0</v>
      </c>
      <c r="P1480">
        <f>VLOOKUP($F1480,'(참고)타워 스텟 가치'!$B$2:$L$6,P$2,0)+(VLOOKUP($F1480,'(참고)타워 스텟 가치'!$B$2:$L$6,P$2,0)*$E1480)</f>
        <v>83.580000000000425</v>
      </c>
      <c r="Q1480">
        <f>SUM('스테이지별 몬스터 스텟'!H1480*'(참고)타워 스텟 가치'!$Q$17,'스테이지별 몬스터 스텟'!I1480*'(참고)타워 스텟 가치'!$R$17,'스테이지별 몬스터 스텟'!J1480*'(참고)타워 스텟 가치'!$S$17,'스테이지별 몬스터 스텟'!K1480*'(참고)타워 스텟 가치'!$T$17,'스테이지별 몬스터 스텟'!L1480*'(참고)타워 스텟 가치'!$U$17,'스테이지별 몬스터 스텟'!M1480*'(참고)타워 스텟 가치'!$V$17,'스테이지별 몬스터 스텟'!N1480*'(참고)타워 스텟 가치'!$W$17,'스테이지별 몬스터 스텟'!O1480*'(참고)타워 스텟 가치'!$X$17,'스테이지별 몬스터 스텟'!P1480*'(참고)타워 스텟 가치'!$Y$17)</f>
        <v>905046.03000000457</v>
      </c>
      <c r="R1480">
        <v>1</v>
      </c>
      <c r="S1480">
        <f>VLOOKUP($F1480,'(참고)타워 스텟 가치'!$B$7:$L$11,S$2,0)+(VLOOKUP($F1480,'(참고)타워 스텟 가치'!$B$7:$L$11,S$2,0)*$E1480)</f>
        <v>298.50000000000148</v>
      </c>
      <c r="T1480">
        <f>VLOOKUP($F1480,'(참고)타워 스텟 가치'!$B$7:$L$11,T$2,0)+(VLOOKUP($F1480,'(참고)타워 스텟 가치'!$B$7:$L$11,T$2,0)*$E1480)</f>
        <v>537.30000000000268</v>
      </c>
      <c r="U1480">
        <f>VLOOKUP($F1480,'(참고)타워 스텟 가치'!$B$7:$L$11,U$2,0)+(VLOOKUP($F1480,'(참고)타워 스텟 가치'!$B$7:$L$11,U$2,0)*$E1480)</f>
        <v>597000.00000000303</v>
      </c>
      <c r="V1480">
        <f>VLOOKUP($F1480,'(참고)타워 스텟 가치'!$B$7:$L$11,V$2,0)+(VLOOKUP($F1480,'(참고)타워 스텟 가치'!$B$7:$L$11,V$2,0)*$E1480)</f>
        <v>3582.0000000000182</v>
      </c>
      <c r="W1480">
        <f>VLOOKUP($F1480,'(참고)타워 스텟 가치'!$B$7:$L$11,W$2,0)+(VLOOKUP($F1480,'(참고)타워 스텟 가치'!$B$7:$L$11,W$2,0)*$E1480)</f>
        <v>59.700000000000301</v>
      </c>
      <c r="X1480">
        <f>VLOOKUP($F1480,'(참고)타워 스텟 가치'!$B$7:$L$11,X$2,0)+(VLOOKUP($F1480,'(참고)타워 스텟 가치'!$B$7:$L$11,X$2,0)*$E1480)</f>
        <v>35.820000000000178</v>
      </c>
      <c r="Y1480">
        <f>VLOOKUP($F1480,'(참고)타워 스텟 가치'!$B$7:$L$11,Y$2,0)+(VLOOKUP($F1480,'(참고)타워 스텟 가치'!$B$7:$L$11,Y$2,0)*$E1480)</f>
        <v>0</v>
      </c>
      <c r="Z1480">
        <f>VLOOKUP($F1480,'(참고)타워 스텟 가치'!$B$7:$L$11,Z$2,0)+(VLOOKUP($F1480,'(참고)타워 스텟 가치'!$B$7:$L$11,Z$2,0)*$E1480)</f>
        <v>0</v>
      </c>
      <c r="AA1480">
        <f>VLOOKUP($F1480,'(참고)타워 스텟 가치'!$B$7:$L$11,AA$2,0)+(VLOOKUP($F1480,'(참고)타워 스텟 가치'!$B$7:$L$11,AA$2,0)*$E1480)</f>
        <v>83.580000000000425</v>
      </c>
      <c r="AB1480">
        <f>SUM('스테이지별 몬스터 스텟'!S1480*'(참고)타워 스텟 가치'!$Q$17,'스테이지별 몬스터 스텟'!T1480*'(참고)타워 스텟 가치'!$R$17,'스테이지별 몬스터 스텟'!U1480*'(참고)타워 스텟 가치'!$S$17,'스테이지별 몬스터 스텟'!V1480*'(참고)타워 스텟 가치'!$T$17,'스테이지별 몬스터 스텟'!W1480*'(참고)타워 스텟 가치'!$U$17,'스테이지별 몬스터 스텟'!X1480*'(참고)타워 스텟 가치'!$V$17,'스테이지별 몬스터 스텟'!Y1480*'(참고)타워 스텟 가치'!$W$17,'스테이지별 몬스터 스텟'!Z1480*'(참고)타워 스텟 가치'!$X$17,'스테이지별 몬스터 스텟'!AA1480*'(참고)타워 스텟 가치'!$Y$17)</f>
        <v>904389.3300000045</v>
      </c>
      <c r="AC1480">
        <v>2</v>
      </c>
      <c r="AD1480">
        <f>VLOOKUP($F1480,'(참고)타워 스텟 가치'!$B$12:$L$16,AD$2,0)+(VLOOKUP($F1480,'(참고)타워 스텟 가치'!$B$12:$L$16,AD$2,0)*$E1480)</f>
        <v>298.50000000000148</v>
      </c>
      <c r="AE1480">
        <f>VLOOKUP($F1480,'(참고)타워 스텟 가치'!$B$12:$L$16,AE$2,0)+(VLOOKUP($F1480,'(참고)타워 스텟 가치'!$B$12:$L$16,AE$2,0)*$E1480)</f>
        <v>358.20000000000181</v>
      </c>
      <c r="AF1480">
        <f>VLOOKUP($F1480,'(참고)타워 스텟 가치'!$B$12:$L$16,AF$2,0)+(VLOOKUP($F1480,'(참고)타워 스텟 가치'!$B$12:$L$16,AF$2,0)*$E1480)</f>
        <v>597000.00000000303</v>
      </c>
      <c r="AG1480">
        <f>VLOOKUP($F1480,'(참고)타워 스텟 가치'!$B$12:$L$16,AG$2,0)+(VLOOKUP($F1480,'(참고)타워 스텟 가치'!$B$12:$L$16,AG$2,0)*$E1480)</f>
        <v>1791.0000000000091</v>
      </c>
      <c r="AH1480">
        <f>VLOOKUP($F1480,'(참고)타워 스텟 가치'!$B$12:$L$16,AH$2,0)+(VLOOKUP($F1480,'(참고)타워 스텟 가치'!$B$12:$L$16,AH$2,0)*$E1480)</f>
        <v>59.700000000000301</v>
      </c>
      <c r="AI1480">
        <f>VLOOKUP($F1480,'(참고)타워 스텟 가치'!$B$12:$L$16,AI$2,0)+(VLOOKUP($F1480,'(참고)타워 스텟 가치'!$B$12:$L$16,AI$2,0)*$E1480)</f>
        <v>35.820000000000178</v>
      </c>
      <c r="AJ1480">
        <f>VLOOKUP($F1480,'(참고)타워 스텟 가치'!$B$12:$L$16,AJ$2,0)+(VLOOKUP($F1480,'(참고)타워 스텟 가치'!$B$12:$L$16,AJ$2,0)*$E1480)</f>
        <v>0</v>
      </c>
      <c r="AK1480">
        <f>VLOOKUP($F1480,'(참고)타워 스텟 가치'!$B$12:$L$16,AK$2,0)+(VLOOKUP($F1480,'(참고)타워 스텟 가치'!$B$12:$L$16,AK$2,0)*$E1480)</f>
        <v>0</v>
      </c>
      <c r="AL1480">
        <f>VLOOKUP($F1480,'(참고)타워 스텟 가치'!$B$12:$L$16,AL$2,0)+(VLOOKUP($F1480,'(참고)타워 스텟 가치'!$B$12:$L$16,AL$2,0)*$E1480)</f>
        <v>167.16000000000085</v>
      </c>
      <c r="AM1480">
        <f>SUM('스테이지별 몬스터 스텟'!AD1480*'(참고)타워 스텟 가치'!$Q$17,'스테이지별 몬스터 스텟'!AE1480*'(참고)타워 스텟 가치'!$R$17,'스테이지별 몬스터 스텟'!AF1480*'(참고)타워 스텟 가치'!$S$17,'스테이지별 몬스터 스텟'!AG1480*'(참고)타워 스텟 가치'!$T$17,'스테이지별 몬스터 스텟'!AH1480*'(참고)타워 스텟 가치'!$U$17,'스테이지별 몬스터 스텟'!AI1480*'(참고)타워 스텟 가치'!$V$17,'스테이지별 몬스터 스텟'!AJ1480*'(참고)타워 스텟 가치'!$W$17,'스테이지별 몬스터 스텟'!AK1480*'(참고)타워 스텟 가치'!$X$17,'스테이지별 몬스터 스텟'!AL1480*'(참고)타워 스텟 가치'!$Y$17)</f>
        <v>900705.84000000451</v>
      </c>
      <c r="AN1480">
        <v>3</v>
      </c>
    </row>
    <row r="1481" spans="3:40" x14ac:dyDescent="0.3">
      <c r="C1481">
        <v>2</v>
      </c>
      <c r="D1481">
        <f t="shared" si="68"/>
        <v>296</v>
      </c>
      <c r="E1481" s="52">
        <f>VLOOKUP(D1481,'스테이지별 난이도 설정'!B:C,2,0)</f>
        <v>118.4000000000006</v>
      </c>
      <c r="F1481" t="str">
        <f t="shared" si="69"/>
        <v>레어</v>
      </c>
      <c r="G1481">
        <f t="shared" si="70"/>
        <v>6</v>
      </c>
      <c r="H1481">
        <f>VLOOKUP($F1481,'(참고)타워 스텟 가치'!$B$2:$L$6,H$2,0)+(VLOOKUP($F1481,'(참고)타워 스텟 가치'!$B$2:$L$6,H$2,0)*$E1481)</f>
        <v>1343.2500000000068</v>
      </c>
      <c r="I1481">
        <f>VLOOKUP($F1481,'(참고)타워 스텟 가치'!$B$2:$L$6,I$2,0)+(VLOOKUP($F1481,'(참고)타워 스텟 가치'!$B$2:$L$6,I$2,0)*$E1481)</f>
        <v>268.65000000000134</v>
      </c>
      <c r="J1481">
        <f>VLOOKUP($F1481,'(참고)타워 스텟 가치'!$B$2:$L$6,J$2,0)+(VLOOKUP($F1481,'(참고)타워 스텟 가치'!$B$2:$L$6,J$2,0)*$E1481)</f>
        <v>597000.00000000303</v>
      </c>
      <c r="K1481">
        <f>VLOOKUP($F1481,'(참고)타워 스텟 가치'!$B$2:$L$6,K$2,0)+(VLOOKUP($F1481,'(참고)타워 스텟 가치'!$B$2:$L$6,K$2,0)*$E1481)</f>
        <v>5373.0000000000273</v>
      </c>
      <c r="L1481">
        <f>VLOOKUP($F1481,'(참고)타워 스텟 가치'!$B$2:$L$6,L$2,0)+(VLOOKUP($F1481,'(참고)타워 스텟 가치'!$B$2:$L$6,L$2,0)*$E1481)</f>
        <v>89.550000000000452</v>
      </c>
      <c r="M1481">
        <f>VLOOKUP($F1481,'(참고)타워 스텟 가치'!$B$2:$L$6,M$2,0)+(VLOOKUP($F1481,'(참고)타워 스텟 가치'!$B$2:$L$6,M$2,0)*$E1481)</f>
        <v>35.820000000000178</v>
      </c>
      <c r="N1481">
        <f>VLOOKUP($F1481,'(참고)타워 스텟 가치'!$B$2:$L$6,N$2,0)+(VLOOKUP($F1481,'(참고)타워 스텟 가치'!$B$2:$L$6,N$2,0)*$E1481)</f>
        <v>0</v>
      </c>
      <c r="O1481">
        <f>VLOOKUP($F1481,'(참고)타워 스텟 가치'!$B$2:$L$6,O$2,0)+(VLOOKUP($F1481,'(참고)타워 스텟 가치'!$B$2:$L$6,O$2,0)*$E1481)</f>
        <v>0</v>
      </c>
      <c r="P1481">
        <f>VLOOKUP($F1481,'(참고)타워 스텟 가치'!$B$2:$L$6,P$2,0)+(VLOOKUP($F1481,'(참고)타워 스텟 가치'!$B$2:$L$6,P$2,0)*$E1481)</f>
        <v>83.580000000000425</v>
      </c>
      <c r="Q1481">
        <f>SUM('스테이지별 몬스터 스텟'!H1481*'(참고)타워 스텟 가치'!$Q$17,'스테이지별 몬스터 스텟'!I1481*'(참고)타워 스텟 가치'!$R$17,'스테이지별 몬스터 스텟'!J1481*'(참고)타워 스텟 가치'!$S$17,'스테이지별 몬스터 스텟'!K1481*'(참고)타워 스텟 가치'!$T$17,'스테이지별 몬스터 스텟'!L1481*'(참고)타워 스텟 가치'!$U$17,'스테이지별 몬스터 스텟'!M1481*'(참고)타워 스텟 가치'!$V$17,'스테이지별 몬스터 스텟'!N1481*'(참고)타워 스텟 가치'!$W$17,'스테이지별 몬스터 스텟'!O1481*'(참고)타워 스텟 가치'!$X$17,'스테이지별 몬스터 스텟'!P1481*'(참고)타워 스텟 가치'!$Y$17)</f>
        <v>909717.55500000448</v>
      </c>
      <c r="R1481">
        <v>1</v>
      </c>
      <c r="S1481">
        <f>VLOOKUP($F1481,'(참고)타워 스텟 가치'!$B$7:$L$11,S$2,0)+(VLOOKUP($F1481,'(참고)타워 스텟 가치'!$B$7:$L$11,S$2,0)*$E1481)</f>
        <v>447.75000000000227</v>
      </c>
      <c r="T1481">
        <f>VLOOKUP($F1481,'(참고)타워 스텟 가치'!$B$7:$L$11,T$2,0)+(VLOOKUP($F1481,'(참고)타워 스텟 가치'!$B$7:$L$11,T$2,0)*$E1481)</f>
        <v>805.95000000000402</v>
      </c>
      <c r="U1481">
        <f>VLOOKUP($F1481,'(참고)타워 스텟 가치'!$B$7:$L$11,U$2,0)+(VLOOKUP($F1481,'(참고)타워 스텟 가치'!$B$7:$L$11,U$2,0)*$E1481)</f>
        <v>597000.00000000303</v>
      </c>
      <c r="V1481">
        <f>VLOOKUP($F1481,'(참고)타워 스텟 가치'!$B$7:$L$11,V$2,0)+(VLOOKUP($F1481,'(참고)타워 스텟 가치'!$B$7:$L$11,V$2,0)*$E1481)</f>
        <v>5373.0000000000273</v>
      </c>
      <c r="W1481">
        <f>VLOOKUP($F1481,'(참고)타워 스텟 가치'!$B$7:$L$11,W$2,0)+(VLOOKUP($F1481,'(참고)타워 스텟 가치'!$B$7:$L$11,W$2,0)*$E1481)</f>
        <v>89.550000000000452</v>
      </c>
      <c r="X1481">
        <f>VLOOKUP($F1481,'(참고)타워 스텟 가치'!$B$7:$L$11,X$2,0)+(VLOOKUP($F1481,'(참고)타워 스텟 가치'!$B$7:$L$11,X$2,0)*$E1481)</f>
        <v>35.820000000000178</v>
      </c>
      <c r="Y1481">
        <f>VLOOKUP($F1481,'(참고)타워 스텟 가치'!$B$7:$L$11,Y$2,0)+(VLOOKUP($F1481,'(참고)타워 스텟 가치'!$B$7:$L$11,Y$2,0)*$E1481)</f>
        <v>0</v>
      </c>
      <c r="Z1481">
        <f>VLOOKUP($F1481,'(참고)타워 스텟 가치'!$B$7:$L$11,Z$2,0)+(VLOOKUP($F1481,'(참고)타워 스텟 가치'!$B$7:$L$11,Z$2,0)*$E1481)</f>
        <v>0</v>
      </c>
      <c r="AA1481">
        <f>VLOOKUP($F1481,'(참고)타워 스텟 가치'!$B$7:$L$11,AA$2,0)+(VLOOKUP($F1481,'(참고)타워 스텟 가치'!$B$7:$L$11,AA$2,0)*$E1481)</f>
        <v>83.580000000000425</v>
      </c>
      <c r="AB1481">
        <f>SUM('스테이지별 몬스터 스텟'!S1481*'(참고)타워 스텟 가치'!$Q$17,'스테이지별 몬스터 스텟'!T1481*'(참고)타워 스텟 가치'!$R$17,'스테이지별 몬스터 스텟'!U1481*'(참고)타워 스텟 가치'!$S$17,'스테이지별 몬스터 스텟'!V1481*'(참고)타워 스텟 가치'!$T$17,'스테이지별 몬스터 스텟'!W1481*'(참고)타워 스텟 가치'!$U$17,'스테이지별 몬스터 스텟'!X1481*'(참고)타워 스텟 가치'!$V$17,'스테이지별 몬스터 스텟'!Y1481*'(참고)타워 스텟 가치'!$W$17,'스테이지별 몬스터 스텟'!Z1481*'(참고)타워 스텟 가치'!$X$17,'스테이지별 몬스터 스텟'!AA1481*'(참고)타워 스텟 가치'!$Y$17)</f>
        <v>908732.50500000454</v>
      </c>
      <c r="AC1481">
        <v>2</v>
      </c>
      <c r="AD1481">
        <f>VLOOKUP($F1481,'(참고)타워 스텟 가치'!$B$12:$L$16,AD$2,0)+(VLOOKUP($F1481,'(참고)타워 스텟 가치'!$B$12:$L$16,AD$2,0)*$E1481)</f>
        <v>447.75000000000227</v>
      </c>
      <c r="AE1481">
        <f>VLOOKUP($F1481,'(참고)타워 스텟 가치'!$B$12:$L$16,AE$2,0)+(VLOOKUP($F1481,'(참고)타워 스텟 가치'!$B$12:$L$16,AE$2,0)*$E1481)</f>
        <v>537.30000000000268</v>
      </c>
      <c r="AF1481">
        <f>VLOOKUP($F1481,'(참고)타워 스텟 가치'!$B$12:$L$16,AF$2,0)+(VLOOKUP($F1481,'(참고)타워 스텟 가치'!$B$12:$L$16,AF$2,0)*$E1481)</f>
        <v>597000.00000000303</v>
      </c>
      <c r="AG1481">
        <f>VLOOKUP($F1481,'(참고)타워 스텟 가치'!$B$12:$L$16,AG$2,0)+(VLOOKUP($F1481,'(참고)타워 스텟 가치'!$B$12:$L$16,AG$2,0)*$E1481)</f>
        <v>2686.5000000000136</v>
      </c>
      <c r="AH1481">
        <f>VLOOKUP($F1481,'(참고)타워 스텟 가치'!$B$12:$L$16,AH$2,0)+(VLOOKUP($F1481,'(참고)타워 스텟 가치'!$B$12:$L$16,AH$2,0)*$E1481)</f>
        <v>89.550000000000452</v>
      </c>
      <c r="AI1481">
        <f>VLOOKUP($F1481,'(참고)타워 스텟 가치'!$B$12:$L$16,AI$2,0)+(VLOOKUP($F1481,'(참고)타워 스텟 가치'!$B$12:$L$16,AI$2,0)*$E1481)</f>
        <v>35.820000000000178</v>
      </c>
      <c r="AJ1481">
        <f>VLOOKUP($F1481,'(참고)타워 스텟 가치'!$B$12:$L$16,AJ$2,0)+(VLOOKUP($F1481,'(참고)타워 스텟 가치'!$B$12:$L$16,AJ$2,0)*$E1481)</f>
        <v>0</v>
      </c>
      <c r="AK1481">
        <f>VLOOKUP($F1481,'(참고)타워 스텟 가치'!$B$12:$L$16,AK$2,0)+(VLOOKUP($F1481,'(참고)타워 스텟 가치'!$B$12:$L$16,AK$2,0)*$E1481)</f>
        <v>0</v>
      </c>
      <c r="AL1481">
        <f>VLOOKUP($F1481,'(참고)타워 스텟 가치'!$B$12:$L$16,AL$2,0)+(VLOOKUP($F1481,'(참고)타워 스텟 가치'!$B$12:$L$16,AL$2,0)*$E1481)</f>
        <v>167.16000000000085</v>
      </c>
      <c r="AM1481">
        <f>SUM('스테이지별 몬스터 스텟'!AD1481*'(참고)타워 스텟 가치'!$Q$17,'스테이지별 몬스터 스텟'!AE1481*'(참고)타워 스텟 가치'!$R$17,'스테이지별 몬스터 스텟'!AF1481*'(참고)타워 스텟 가치'!$S$17,'스테이지별 몬스터 스텟'!AG1481*'(참고)타워 스텟 가치'!$T$17,'스테이지별 몬스터 스텟'!AH1481*'(참고)타워 스텟 가치'!$U$17,'스테이지별 몬스터 스텟'!AI1481*'(참고)타워 스텟 가치'!$V$17,'스테이지별 몬스터 스텟'!AJ1481*'(참고)타워 스텟 가치'!$W$17,'스테이지별 몬스터 스텟'!AK1481*'(참고)타워 스텟 가치'!$X$17,'스테이지별 몬스터 스텟'!AL1481*'(참고)타워 스텟 가치'!$Y$17)</f>
        <v>903123.69000000437</v>
      </c>
      <c r="AN1481">
        <v>3</v>
      </c>
    </row>
    <row r="1482" spans="3:40" x14ac:dyDescent="0.3">
      <c r="C1482">
        <v>3</v>
      </c>
      <c r="D1482">
        <f t="shared" si="68"/>
        <v>296</v>
      </c>
      <c r="E1482" s="52">
        <f>VLOOKUP(D1482,'스테이지별 난이도 설정'!B:C,2,0)</f>
        <v>118.4000000000006</v>
      </c>
      <c r="F1482" t="str">
        <f t="shared" si="69"/>
        <v>에픽</v>
      </c>
      <c r="G1482">
        <f t="shared" si="70"/>
        <v>6</v>
      </c>
      <c r="H1482">
        <f>VLOOKUP($F1482,'(참고)타워 스텟 가치'!$B$2:$L$6,H$2,0)+(VLOOKUP($F1482,'(참고)타워 스텟 가치'!$B$2:$L$6,H$2,0)*$E1482)</f>
        <v>2014.8750000000102</v>
      </c>
      <c r="I1482">
        <f>VLOOKUP($F1482,'(참고)타워 스텟 가치'!$B$2:$L$6,I$2,0)+(VLOOKUP($F1482,'(참고)타워 스텟 가치'!$B$2:$L$6,I$2,0)*$E1482)</f>
        <v>402.97500000000201</v>
      </c>
      <c r="J1482">
        <f>VLOOKUP($F1482,'(참고)타워 스텟 가치'!$B$2:$L$6,J$2,0)+(VLOOKUP($F1482,'(참고)타워 스텟 가치'!$B$2:$L$6,J$2,0)*$E1482)</f>
        <v>597000.00000000303</v>
      </c>
      <c r="K1482">
        <f>VLOOKUP($F1482,'(참고)타워 스텟 가치'!$B$2:$L$6,K$2,0)+(VLOOKUP($F1482,'(참고)타워 스텟 가치'!$B$2:$L$6,K$2,0)*$E1482)</f>
        <v>8059.5000000000409</v>
      </c>
      <c r="L1482">
        <f>VLOOKUP($F1482,'(참고)타워 스텟 가치'!$B$2:$L$6,L$2,0)+(VLOOKUP($F1482,'(참고)타워 스텟 가치'!$B$2:$L$6,L$2,0)*$E1482)</f>
        <v>134.32500000000067</v>
      </c>
      <c r="M1482">
        <f>VLOOKUP($F1482,'(참고)타워 스텟 가치'!$B$2:$L$6,M$2,0)+(VLOOKUP($F1482,'(참고)타워 스텟 가치'!$B$2:$L$6,M$2,0)*$E1482)</f>
        <v>35.820000000000178</v>
      </c>
      <c r="N1482">
        <f>VLOOKUP($F1482,'(참고)타워 스텟 가치'!$B$2:$L$6,N$2,0)+(VLOOKUP($F1482,'(참고)타워 스텟 가치'!$B$2:$L$6,N$2,0)*$E1482)</f>
        <v>0</v>
      </c>
      <c r="O1482">
        <f>VLOOKUP($F1482,'(참고)타워 스텟 가치'!$B$2:$L$6,O$2,0)+(VLOOKUP($F1482,'(참고)타워 스텟 가치'!$B$2:$L$6,O$2,0)*$E1482)</f>
        <v>0</v>
      </c>
      <c r="P1482">
        <f>VLOOKUP($F1482,'(참고)타워 스텟 가치'!$B$2:$L$6,P$2,0)+(VLOOKUP($F1482,'(참고)타워 스텟 가치'!$B$2:$L$6,P$2,0)*$E1482)</f>
        <v>83.580000000000425</v>
      </c>
      <c r="Q1482">
        <f>SUM('스테이지별 몬스터 스텟'!H1482*'(참고)타워 스텟 가치'!$Q$17,'스테이지별 몬스터 스텟'!I1482*'(참고)타워 스텟 가치'!$R$17,'스테이지별 몬스터 스텟'!J1482*'(참고)타워 스텟 가치'!$S$17,'스테이지별 몬스터 스텟'!K1482*'(참고)타워 스텟 가치'!$T$17,'스테이지별 몬스터 스텟'!L1482*'(참고)타워 스텟 가치'!$U$17,'스테이지별 몬스터 스텟'!M1482*'(참고)타워 스텟 가치'!$V$17,'스테이지별 몬스터 스텟'!N1482*'(참고)타워 스텟 가치'!$W$17,'스테이지별 몬스터 스텟'!O1482*'(참고)타워 스텟 가치'!$X$17,'스테이지별 몬스터 스텟'!P1482*'(참고)타워 스텟 가치'!$Y$17)</f>
        <v>916724.84250000468</v>
      </c>
      <c r="R1482">
        <v>1</v>
      </c>
      <c r="S1482">
        <f>VLOOKUP($F1482,'(참고)타워 스텟 가치'!$B$7:$L$11,S$2,0)+(VLOOKUP($F1482,'(참고)타워 스텟 가치'!$B$7:$L$11,S$2,0)*$E1482)</f>
        <v>671.62500000000341</v>
      </c>
      <c r="T1482">
        <f>VLOOKUP($F1482,'(참고)타워 스텟 가치'!$B$7:$L$11,T$2,0)+(VLOOKUP($F1482,'(참고)타워 스텟 가치'!$B$7:$L$11,T$2,0)*$E1482)</f>
        <v>1208.9250000000061</v>
      </c>
      <c r="U1482">
        <f>VLOOKUP($F1482,'(참고)타워 스텟 가치'!$B$7:$L$11,U$2,0)+(VLOOKUP($F1482,'(참고)타워 스텟 가치'!$B$7:$L$11,U$2,0)*$E1482)</f>
        <v>597000.00000000303</v>
      </c>
      <c r="V1482">
        <f>VLOOKUP($F1482,'(참고)타워 스텟 가치'!$B$7:$L$11,V$2,0)+(VLOOKUP($F1482,'(참고)타워 스텟 가치'!$B$7:$L$11,V$2,0)*$E1482)</f>
        <v>8059.5000000000409</v>
      </c>
      <c r="W1482">
        <f>VLOOKUP($F1482,'(참고)타워 스텟 가치'!$B$7:$L$11,W$2,0)+(VLOOKUP($F1482,'(참고)타워 스텟 가치'!$B$7:$L$11,W$2,0)*$E1482)</f>
        <v>134.32500000000067</v>
      </c>
      <c r="X1482">
        <f>VLOOKUP($F1482,'(참고)타워 스텟 가치'!$B$7:$L$11,X$2,0)+(VLOOKUP($F1482,'(참고)타워 스텟 가치'!$B$7:$L$11,X$2,0)*$E1482)</f>
        <v>35.820000000000178</v>
      </c>
      <c r="Y1482">
        <f>VLOOKUP($F1482,'(참고)타워 스텟 가치'!$B$7:$L$11,Y$2,0)+(VLOOKUP($F1482,'(참고)타워 스텟 가치'!$B$7:$L$11,Y$2,0)*$E1482)</f>
        <v>0</v>
      </c>
      <c r="Z1482">
        <f>VLOOKUP($F1482,'(참고)타워 스텟 가치'!$B$7:$L$11,Z$2,0)+(VLOOKUP($F1482,'(참고)타워 스텟 가치'!$B$7:$L$11,Z$2,0)*$E1482)</f>
        <v>0</v>
      </c>
      <c r="AA1482">
        <f>VLOOKUP($F1482,'(참고)타워 스텟 가치'!$B$7:$L$11,AA$2,0)+(VLOOKUP($F1482,'(참고)타워 스텟 가치'!$B$7:$L$11,AA$2,0)*$E1482)</f>
        <v>83.580000000000425</v>
      </c>
      <c r="AB1482">
        <f>SUM('스테이지별 몬스터 스텟'!S1482*'(참고)타워 스텟 가치'!$Q$17,'스테이지별 몬스터 스텟'!T1482*'(참고)타워 스텟 가치'!$R$17,'스테이지별 몬스터 스텟'!U1482*'(참고)타워 스텟 가치'!$S$17,'스테이지별 몬스터 스텟'!V1482*'(참고)타워 스텟 가치'!$T$17,'스테이지별 몬스터 스텟'!W1482*'(참고)타워 스텟 가치'!$U$17,'스테이지별 몬스터 스텟'!X1482*'(참고)타워 스텟 가치'!$V$17,'스테이지별 몬스터 스텟'!Y1482*'(참고)타워 스텟 가치'!$W$17,'스테이지별 몬스터 스텟'!Z1482*'(참고)타워 스텟 가치'!$X$17,'스테이지별 몬스터 스텟'!AA1482*'(참고)타워 스텟 가치'!$Y$17)</f>
        <v>915247.26750000473</v>
      </c>
      <c r="AC1482">
        <v>2</v>
      </c>
      <c r="AD1482">
        <f>VLOOKUP($F1482,'(참고)타워 스텟 가치'!$B$12:$L$16,AD$2,0)+(VLOOKUP($F1482,'(참고)타워 스텟 가치'!$B$12:$L$16,AD$2,0)*$E1482)</f>
        <v>671.62500000000341</v>
      </c>
      <c r="AE1482">
        <f>VLOOKUP($F1482,'(참고)타워 스텟 가치'!$B$12:$L$16,AE$2,0)+(VLOOKUP($F1482,'(참고)타워 스텟 가치'!$B$12:$L$16,AE$2,0)*$E1482)</f>
        <v>805.95000000000402</v>
      </c>
      <c r="AF1482">
        <f>VLOOKUP($F1482,'(참고)타워 스텟 가치'!$B$12:$L$16,AF$2,0)+(VLOOKUP($F1482,'(참고)타워 스텟 가치'!$B$12:$L$16,AF$2,0)*$E1482)</f>
        <v>597000.00000000303</v>
      </c>
      <c r="AG1482">
        <f>VLOOKUP($F1482,'(참고)타워 스텟 가치'!$B$12:$L$16,AG$2,0)+(VLOOKUP($F1482,'(참고)타워 스텟 가치'!$B$12:$L$16,AG$2,0)*$E1482)</f>
        <v>4029.7500000000205</v>
      </c>
      <c r="AH1482">
        <f>VLOOKUP($F1482,'(참고)타워 스텟 가치'!$B$12:$L$16,AH$2,0)+(VLOOKUP($F1482,'(참고)타워 스텟 가치'!$B$12:$L$16,AH$2,0)*$E1482)</f>
        <v>134.32500000000067</v>
      </c>
      <c r="AI1482">
        <f>VLOOKUP($F1482,'(참고)타워 스텟 가치'!$B$12:$L$16,AI$2,0)+(VLOOKUP($F1482,'(참고)타워 스텟 가치'!$B$12:$L$16,AI$2,0)*$E1482)</f>
        <v>35.820000000000178</v>
      </c>
      <c r="AJ1482">
        <f>VLOOKUP($F1482,'(참고)타워 스텟 가치'!$B$12:$L$16,AJ$2,0)+(VLOOKUP($F1482,'(참고)타워 스텟 가치'!$B$12:$L$16,AJ$2,0)*$E1482)</f>
        <v>0</v>
      </c>
      <c r="AK1482">
        <f>VLOOKUP($F1482,'(참고)타워 스텟 가치'!$B$12:$L$16,AK$2,0)+(VLOOKUP($F1482,'(참고)타워 스텟 가치'!$B$12:$L$16,AK$2,0)*$E1482)</f>
        <v>0</v>
      </c>
      <c r="AL1482">
        <f>VLOOKUP($F1482,'(참고)타워 스텟 가치'!$B$12:$L$16,AL$2,0)+(VLOOKUP($F1482,'(참고)타워 스텟 가치'!$B$12:$L$16,AL$2,0)*$E1482)</f>
        <v>167.16000000000085</v>
      </c>
      <c r="AM1482">
        <f>SUM('스테이지별 몬스터 스텟'!AD1482*'(참고)타워 스텟 가치'!$Q$17,'스테이지별 몬스터 스텟'!AE1482*'(참고)타워 스텟 가치'!$R$17,'스테이지별 몬스터 스텟'!AF1482*'(참고)타워 스텟 가치'!$S$17,'스테이지별 몬스터 스텟'!AG1482*'(참고)타워 스텟 가치'!$T$17,'스테이지별 몬스터 스텟'!AH1482*'(참고)타워 스텟 가치'!$U$17,'스테이지별 몬스터 스텟'!AI1482*'(참고)타워 스텟 가치'!$V$17,'스테이지별 몬스터 스텟'!AJ1482*'(참고)타워 스텟 가치'!$W$17,'스테이지별 몬스터 스텟'!AK1482*'(참고)타워 스텟 가치'!$X$17,'스테이지별 몬스터 스텟'!AL1482*'(참고)타워 스텟 가치'!$Y$17)</f>
        <v>906750.46500000451</v>
      </c>
      <c r="AN1482">
        <v>3</v>
      </c>
    </row>
    <row r="1483" spans="3:40" x14ac:dyDescent="0.3">
      <c r="C1483">
        <v>4</v>
      </c>
      <c r="D1483">
        <f t="shared" si="68"/>
        <v>296</v>
      </c>
      <c r="E1483" s="52">
        <f>VLOOKUP(D1483,'스테이지별 난이도 설정'!B:C,2,0)</f>
        <v>118.4000000000006</v>
      </c>
      <c r="F1483" t="str">
        <f t="shared" si="69"/>
        <v>유니크</v>
      </c>
      <c r="G1483">
        <f t="shared" si="70"/>
        <v>6</v>
      </c>
      <c r="H1483">
        <f>VLOOKUP($F1483,'(참고)타워 스텟 가치'!$B$2:$L$6,H$2,0)+(VLOOKUP($F1483,'(참고)타워 스텟 가치'!$B$2:$L$6,H$2,0)*$E1483)</f>
        <v>3022.3125000000155</v>
      </c>
      <c r="I1483">
        <f>VLOOKUP($F1483,'(참고)타워 스텟 가치'!$B$2:$L$6,I$2,0)+(VLOOKUP($F1483,'(참고)타워 스텟 가치'!$B$2:$L$6,I$2,0)*$E1483)</f>
        <v>604.46250000000305</v>
      </c>
      <c r="J1483">
        <f>VLOOKUP($F1483,'(참고)타워 스텟 가치'!$B$2:$L$6,J$2,0)+(VLOOKUP($F1483,'(참고)타워 스텟 가치'!$B$2:$L$6,J$2,0)*$E1483)</f>
        <v>597000.00000000303</v>
      </c>
      <c r="K1483">
        <f>VLOOKUP($F1483,'(참고)타워 스텟 가치'!$B$2:$L$6,K$2,0)+(VLOOKUP($F1483,'(참고)타워 스텟 가치'!$B$2:$L$6,K$2,0)*$E1483)</f>
        <v>12089.250000000062</v>
      </c>
      <c r="L1483">
        <f>VLOOKUP($F1483,'(참고)타워 스텟 가치'!$B$2:$L$6,L$2,0)+(VLOOKUP($F1483,'(참고)타워 스텟 가치'!$B$2:$L$6,L$2,0)*$E1483)</f>
        <v>201.48750000000101</v>
      </c>
      <c r="M1483">
        <f>VLOOKUP($F1483,'(참고)타워 스텟 가치'!$B$2:$L$6,M$2,0)+(VLOOKUP($F1483,'(참고)타워 스텟 가치'!$B$2:$L$6,M$2,0)*$E1483)</f>
        <v>35.820000000000178</v>
      </c>
      <c r="N1483">
        <f>VLOOKUP($F1483,'(참고)타워 스텟 가치'!$B$2:$L$6,N$2,0)+(VLOOKUP($F1483,'(참고)타워 스텟 가치'!$B$2:$L$6,N$2,0)*$E1483)</f>
        <v>0</v>
      </c>
      <c r="O1483">
        <f>VLOOKUP($F1483,'(참고)타워 스텟 가치'!$B$2:$L$6,O$2,0)+(VLOOKUP($F1483,'(참고)타워 스텟 가치'!$B$2:$L$6,O$2,0)*$E1483)</f>
        <v>0</v>
      </c>
      <c r="P1483">
        <f>VLOOKUP($F1483,'(참고)타워 스텟 가치'!$B$2:$L$6,P$2,0)+(VLOOKUP($F1483,'(참고)타워 스텟 가치'!$B$2:$L$6,P$2,0)*$E1483)</f>
        <v>119.4000000000006</v>
      </c>
      <c r="Q1483">
        <f>SUM('스테이지별 몬스터 스텟'!H1483*'(참고)타워 스텟 가치'!$Q$17,'스테이지별 몬스터 스텟'!I1483*'(참고)타워 스텟 가치'!$R$17,'스테이지별 몬스터 스텟'!J1483*'(참고)타워 스텟 가치'!$S$17,'스테이지별 몬스터 스텟'!K1483*'(참고)타워 스텟 가치'!$T$17,'스테이지별 몬스터 스텟'!L1483*'(참고)타워 스텟 가치'!$U$17,'스테이지별 몬스터 스텟'!M1483*'(참고)타워 스텟 가치'!$V$17,'스테이지별 몬스터 스텟'!N1483*'(참고)타워 스텟 가치'!$W$17,'스테이지별 몬스터 스텟'!O1483*'(참고)타워 스텟 가치'!$X$17,'스테이지별 몬스터 스텟'!P1483*'(참고)타워 스텟 가치'!$Y$17)</f>
        <v>927307.41375000472</v>
      </c>
      <c r="R1483">
        <v>1</v>
      </c>
      <c r="S1483">
        <f>VLOOKUP($F1483,'(참고)타워 스텟 가치'!$B$7:$L$11,S$2,0)+(VLOOKUP($F1483,'(참고)타워 스텟 가치'!$B$7:$L$11,S$2,0)*$E1483)</f>
        <v>1007.4375000000051</v>
      </c>
      <c r="T1483">
        <f>VLOOKUP($F1483,'(참고)타워 스텟 가치'!$B$7:$L$11,T$2,0)+(VLOOKUP($F1483,'(참고)타워 스텟 가치'!$B$7:$L$11,T$2,0)*$E1483)</f>
        <v>1813.3875000000091</v>
      </c>
      <c r="U1483">
        <f>VLOOKUP($F1483,'(참고)타워 스텟 가치'!$B$7:$L$11,U$2,0)+(VLOOKUP($F1483,'(참고)타워 스텟 가치'!$B$7:$L$11,U$2,0)*$E1483)</f>
        <v>597000.00000000303</v>
      </c>
      <c r="V1483">
        <f>VLOOKUP($F1483,'(참고)타워 스텟 가치'!$B$7:$L$11,V$2,0)+(VLOOKUP($F1483,'(참고)타워 스텟 가치'!$B$7:$L$11,V$2,0)*$E1483)</f>
        <v>12089.250000000062</v>
      </c>
      <c r="W1483">
        <f>VLOOKUP($F1483,'(참고)타워 스텟 가치'!$B$7:$L$11,W$2,0)+(VLOOKUP($F1483,'(참고)타워 스텟 가치'!$B$7:$L$11,W$2,0)*$E1483)</f>
        <v>201.48750000000101</v>
      </c>
      <c r="X1483">
        <f>VLOOKUP($F1483,'(참고)타워 스텟 가치'!$B$7:$L$11,X$2,0)+(VLOOKUP($F1483,'(참고)타워 스텟 가치'!$B$7:$L$11,X$2,0)*$E1483)</f>
        <v>35.820000000000178</v>
      </c>
      <c r="Y1483">
        <f>VLOOKUP($F1483,'(참고)타워 스텟 가치'!$B$7:$L$11,Y$2,0)+(VLOOKUP($F1483,'(참고)타워 스텟 가치'!$B$7:$L$11,Y$2,0)*$E1483)</f>
        <v>0</v>
      </c>
      <c r="Z1483">
        <f>VLOOKUP($F1483,'(참고)타워 스텟 가치'!$B$7:$L$11,Z$2,0)+(VLOOKUP($F1483,'(참고)타워 스텟 가치'!$B$7:$L$11,Z$2,0)*$E1483)</f>
        <v>0</v>
      </c>
      <c r="AA1483">
        <f>VLOOKUP($F1483,'(참고)타워 스텟 가치'!$B$7:$L$11,AA$2,0)+(VLOOKUP($F1483,'(참고)타워 스텟 가치'!$B$7:$L$11,AA$2,0)*$E1483)</f>
        <v>119.4000000000006</v>
      </c>
      <c r="AB1483">
        <f>SUM('스테이지별 몬스터 스텟'!S1483*'(참고)타워 스텟 가치'!$Q$17,'스테이지별 몬스터 스텟'!T1483*'(참고)타워 스텟 가치'!$R$17,'스테이지별 몬스터 스텟'!U1483*'(참고)타워 스텟 가치'!$S$17,'스테이지별 몬스터 스텟'!V1483*'(참고)타워 스텟 가치'!$T$17,'스테이지별 몬스터 스텟'!W1483*'(참고)타워 스텟 가치'!$U$17,'스테이지별 몬스터 스텟'!X1483*'(참고)타워 스텟 가치'!$V$17,'스테이지별 몬스터 스텟'!Y1483*'(참고)타워 스텟 가치'!$W$17,'스테이지별 몬스터 스텟'!Z1483*'(참고)타워 스텟 가치'!$X$17,'스테이지별 몬스터 스텟'!AA1483*'(참고)타워 스텟 가치'!$Y$17)</f>
        <v>925091.05125000468</v>
      </c>
      <c r="AC1483">
        <v>2</v>
      </c>
      <c r="AD1483">
        <f>VLOOKUP($F1483,'(참고)타워 스텟 가치'!$B$12:$L$16,AD$2,0)+(VLOOKUP($F1483,'(참고)타워 스텟 가치'!$B$12:$L$16,AD$2,0)*$E1483)</f>
        <v>1007.4375000000051</v>
      </c>
      <c r="AE1483">
        <f>VLOOKUP($F1483,'(참고)타워 스텟 가치'!$B$12:$L$16,AE$2,0)+(VLOOKUP($F1483,'(참고)타워 스텟 가치'!$B$12:$L$16,AE$2,0)*$E1483)</f>
        <v>1208.9250000000061</v>
      </c>
      <c r="AF1483">
        <f>VLOOKUP($F1483,'(참고)타워 스텟 가치'!$B$12:$L$16,AF$2,0)+(VLOOKUP($F1483,'(참고)타워 스텟 가치'!$B$12:$L$16,AF$2,0)*$E1483)</f>
        <v>597000.00000000303</v>
      </c>
      <c r="AG1483">
        <f>VLOOKUP($F1483,'(참고)타워 스텟 가치'!$B$12:$L$16,AG$2,0)+(VLOOKUP($F1483,'(참고)타워 스텟 가치'!$B$12:$L$16,AG$2,0)*$E1483)</f>
        <v>6044.6250000000309</v>
      </c>
      <c r="AH1483">
        <f>VLOOKUP($F1483,'(참고)타워 스텟 가치'!$B$12:$L$16,AH$2,0)+(VLOOKUP($F1483,'(참고)타워 스텟 가치'!$B$12:$L$16,AH$2,0)*$E1483)</f>
        <v>201.48750000000101</v>
      </c>
      <c r="AI1483">
        <f>VLOOKUP($F1483,'(참고)타워 스텟 가치'!$B$12:$L$16,AI$2,0)+(VLOOKUP($F1483,'(참고)타워 스텟 가치'!$B$12:$L$16,AI$2,0)*$E1483)</f>
        <v>35.820000000000178</v>
      </c>
      <c r="AJ1483">
        <f>VLOOKUP($F1483,'(참고)타워 스텟 가치'!$B$12:$L$16,AJ$2,0)+(VLOOKUP($F1483,'(참고)타워 스텟 가치'!$B$12:$L$16,AJ$2,0)*$E1483)</f>
        <v>0</v>
      </c>
      <c r="AK1483">
        <f>VLOOKUP($F1483,'(참고)타워 스텟 가치'!$B$12:$L$16,AK$2,0)+(VLOOKUP($F1483,'(참고)타워 스텟 가치'!$B$12:$L$16,AK$2,0)*$E1483)</f>
        <v>0</v>
      </c>
      <c r="AL1483">
        <f>VLOOKUP($F1483,'(참고)타워 스텟 가치'!$B$12:$L$16,AL$2,0)+(VLOOKUP($F1483,'(참고)타워 스텟 가치'!$B$12:$L$16,AL$2,0)*$E1483)</f>
        <v>238.80000000000121</v>
      </c>
      <c r="AM1483">
        <f>SUM('스테이지별 몬스터 스텟'!AD1483*'(참고)타워 스텟 가치'!$Q$17,'스테이지별 몬스터 스텟'!AE1483*'(참고)타워 스텟 가치'!$R$17,'스테이지별 몬스터 스텟'!AF1483*'(참고)타워 스텟 가치'!$S$17,'스테이지별 몬스터 스텟'!AG1483*'(참고)타워 스텟 가치'!$T$17,'스테이지별 몬스터 스텟'!AH1483*'(참고)타워 스텟 가치'!$U$17,'스테이지별 몬스터 스텟'!AI1483*'(참고)타워 스텟 가치'!$V$17,'스테이지별 몬스터 스텟'!AJ1483*'(참고)타워 스텟 가치'!$W$17,'스테이지별 몬스터 스텟'!AK1483*'(참고)타워 스텟 가치'!$X$17,'스테이지별 몬스터 스텟'!AL1483*'(참고)타워 스텟 가치'!$Y$17)</f>
        <v>912333.90750000463</v>
      </c>
      <c r="AN1483">
        <v>3</v>
      </c>
    </row>
    <row r="1484" spans="3:40" x14ac:dyDescent="0.3">
      <c r="C1484">
        <v>5</v>
      </c>
      <c r="D1484">
        <f t="shared" si="68"/>
        <v>296</v>
      </c>
      <c r="E1484" s="52">
        <f>VLOOKUP(D1484,'스테이지별 난이도 설정'!B:C,2,0)</f>
        <v>118.4000000000006</v>
      </c>
      <c r="F1484" t="str">
        <f t="shared" si="69"/>
        <v>스페셜</v>
      </c>
      <c r="G1484">
        <f t="shared" si="70"/>
        <v>6</v>
      </c>
      <c r="H1484">
        <f>VLOOKUP($F1484,'(참고)타워 스텟 가치'!$B$2:$L$6,H$2,0)+(VLOOKUP($F1484,'(참고)타워 스텟 가치'!$B$2:$L$6,H$2,0)*$E1484)</f>
        <v>4533.4687500000227</v>
      </c>
      <c r="I1484">
        <f>VLOOKUP($F1484,'(참고)타워 스텟 가치'!$B$2:$L$6,I$2,0)+(VLOOKUP($F1484,'(참고)타워 스텟 가치'!$B$2:$L$6,I$2,0)*$E1484)</f>
        <v>906.69375000000457</v>
      </c>
      <c r="J1484">
        <f>VLOOKUP($F1484,'(참고)타워 스텟 가치'!$B$2:$L$6,J$2,0)+(VLOOKUP($F1484,'(참고)타워 스텟 가치'!$B$2:$L$6,J$2,0)*$E1484)</f>
        <v>597000.00000000303</v>
      </c>
      <c r="K1484">
        <f>VLOOKUP($F1484,'(참고)타워 스텟 가치'!$B$2:$L$6,K$2,0)+(VLOOKUP($F1484,'(참고)타워 스텟 가치'!$B$2:$L$6,K$2,0)*$E1484)</f>
        <v>18133.875000000091</v>
      </c>
      <c r="L1484">
        <f>VLOOKUP($F1484,'(참고)타워 스텟 가치'!$B$2:$L$6,L$2,0)+(VLOOKUP($F1484,'(참고)타워 스텟 가치'!$B$2:$L$6,L$2,0)*$E1484)</f>
        <v>302.23125000000152</v>
      </c>
      <c r="M1484">
        <f>VLOOKUP($F1484,'(참고)타워 스텟 가치'!$B$2:$L$6,M$2,0)+(VLOOKUP($F1484,'(참고)타워 스텟 가치'!$B$2:$L$6,M$2,0)*$E1484)</f>
        <v>35.820000000000178</v>
      </c>
      <c r="N1484">
        <f>VLOOKUP($F1484,'(참고)타워 스텟 가치'!$B$2:$L$6,N$2,0)+(VLOOKUP($F1484,'(참고)타워 스텟 가치'!$B$2:$L$6,N$2,0)*$E1484)</f>
        <v>0</v>
      </c>
      <c r="O1484">
        <f>VLOOKUP($F1484,'(참고)타워 스텟 가치'!$B$2:$L$6,O$2,0)+(VLOOKUP($F1484,'(참고)타워 스텟 가치'!$B$2:$L$6,O$2,0)*$E1484)</f>
        <v>0</v>
      </c>
      <c r="P1484">
        <f>VLOOKUP($F1484,'(참고)타워 스텟 가치'!$B$2:$L$6,P$2,0)+(VLOOKUP($F1484,'(참고)타워 스텟 가치'!$B$2:$L$6,P$2,0)*$E1484)</f>
        <v>119.4000000000006</v>
      </c>
      <c r="Q1484">
        <f>SUM('스테이지별 몬스터 스텟'!H1484*'(참고)타워 스텟 가치'!$Q$17,'스테이지별 몬스터 스텟'!I1484*'(참고)타워 스텟 가치'!$R$17,'스테이지별 몬스터 스텟'!J1484*'(참고)타워 스텟 가치'!$S$17,'스테이지별 몬스터 스텟'!K1484*'(참고)타워 스텟 가치'!$T$17,'스테이지별 몬스터 스텟'!L1484*'(참고)타워 스텟 가치'!$U$17,'스테이지별 몬스터 스텟'!M1484*'(참고)타워 스텟 가치'!$V$17,'스테이지별 몬스터 스텟'!N1484*'(참고)타워 스텟 가치'!$W$17,'스테이지별 몬스터 스텟'!O1484*'(참고)타워 스텟 가치'!$X$17,'스테이지별 몬스터 스텟'!P1484*'(참고)타워 스텟 가치'!$Y$17)</f>
        <v>943073.81062500481</v>
      </c>
      <c r="R1484">
        <v>1</v>
      </c>
      <c r="S1484">
        <f>VLOOKUP($F1484,'(참고)타워 스텟 가치'!$B$7:$L$11,S$2,0)+(VLOOKUP($F1484,'(참고)타워 스텟 가치'!$B$7:$L$11,S$2,0)*$E1484)</f>
        <v>1511.1562500000077</v>
      </c>
      <c r="T1484">
        <f>VLOOKUP($F1484,'(참고)타워 스텟 가치'!$B$7:$L$11,T$2,0)+(VLOOKUP($F1484,'(참고)타워 스텟 가치'!$B$7:$L$11,T$2,0)*$E1484)</f>
        <v>2720.0812500000138</v>
      </c>
      <c r="U1484">
        <f>VLOOKUP($F1484,'(참고)타워 스텟 가치'!$B$7:$L$11,U$2,0)+(VLOOKUP($F1484,'(참고)타워 스텟 가치'!$B$7:$L$11,U$2,0)*$E1484)</f>
        <v>597000.00000000303</v>
      </c>
      <c r="V1484">
        <f>VLOOKUP($F1484,'(참고)타워 스텟 가치'!$B$7:$L$11,V$2,0)+(VLOOKUP($F1484,'(참고)타워 스텟 가치'!$B$7:$L$11,V$2,0)*$E1484)</f>
        <v>18133.875000000091</v>
      </c>
      <c r="W1484">
        <f>VLOOKUP($F1484,'(참고)타워 스텟 가치'!$B$7:$L$11,W$2,0)+(VLOOKUP($F1484,'(참고)타워 스텟 가치'!$B$7:$L$11,W$2,0)*$E1484)</f>
        <v>302.23125000000152</v>
      </c>
      <c r="X1484">
        <f>VLOOKUP($F1484,'(참고)타워 스텟 가치'!$B$7:$L$11,X$2,0)+(VLOOKUP($F1484,'(참고)타워 스텟 가치'!$B$7:$L$11,X$2,0)*$E1484)</f>
        <v>35.820000000000178</v>
      </c>
      <c r="Y1484">
        <f>VLOOKUP($F1484,'(참고)타워 스텟 가치'!$B$7:$L$11,Y$2,0)+(VLOOKUP($F1484,'(참고)타워 스텟 가치'!$B$7:$L$11,Y$2,0)*$E1484)</f>
        <v>0</v>
      </c>
      <c r="Z1484">
        <f>VLOOKUP($F1484,'(참고)타워 스텟 가치'!$B$7:$L$11,Z$2,0)+(VLOOKUP($F1484,'(참고)타워 스텟 가치'!$B$7:$L$11,Z$2,0)*$E1484)</f>
        <v>0</v>
      </c>
      <c r="AA1484">
        <f>VLOOKUP($F1484,'(참고)타워 스텟 가치'!$B$7:$L$11,AA$2,0)+(VLOOKUP($F1484,'(참고)타워 스텟 가치'!$B$7:$L$11,AA$2,0)*$E1484)</f>
        <v>119.4000000000006</v>
      </c>
      <c r="AB1484">
        <f>SUM('스테이지별 몬스터 스텟'!S1484*'(참고)타워 스텟 가치'!$Q$17,'스테이지별 몬스터 스텟'!T1484*'(참고)타워 스텟 가치'!$R$17,'스테이지별 몬스터 스텟'!U1484*'(참고)타워 스텟 가치'!$S$17,'스테이지별 몬스터 스텟'!V1484*'(참고)타워 스텟 가치'!$T$17,'스테이지별 몬스터 스텟'!W1484*'(참고)타워 스텟 가치'!$U$17,'스테이지별 몬스터 스텟'!X1484*'(참고)타워 스텟 가치'!$V$17,'스테이지별 몬스터 스텟'!Y1484*'(참고)타워 스텟 가치'!$W$17,'스테이지별 몬스터 스텟'!Z1484*'(참고)타워 스텟 가치'!$X$17,'스테이지별 몬스터 스텟'!AA1484*'(참고)타워 스텟 가치'!$Y$17)</f>
        <v>939749.26687500486</v>
      </c>
      <c r="AC1484">
        <v>2</v>
      </c>
      <c r="AD1484">
        <f>VLOOKUP($F1484,'(참고)타워 스텟 가치'!$B$12:$L$16,AD$2,0)+(VLOOKUP($F1484,'(참고)타워 스텟 가치'!$B$12:$L$16,AD$2,0)*$E1484)</f>
        <v>1511.1562500000077</v>
      </c>
      <c r="AE1484">
        <f>VLOOKUP($F1484,'(참고)타워 스텟 가치'!$B$12:$L$16,AE$2,0)+(VLOOKUP($F1484,'(참고)타워 스텟 가치'!$B$12:$L$16,AE$2,0)*$E1484)</f>
        <v>1813.3875000000091</v>
      </c>
      <c r="AF1484">
        <f>VLOOKUP($F1484,'(참고)타워 스텟 가치'!$B$12:$L$16,AF$2,0)+(VLOOKUP($F1484,'(참고)타워 스텟 가치'!$B$12:$L$16,AF$2,0)*$E1484)</f>
        <v>597000.00000000303</v>
      </c>
      <c r="AG1484">
        <f>VLOOKUP($F1484,'(참고)타워 스텟 가치'!$B$12:$L$16,AG$2,0)+(VLOOKUP($F1484,'(참고)타워 스텟 가치'!$B$12:$L$16,AG$2,0)*$E1484)</f>
        <v>9066.9375000000455</v>
      </c>
      <c r="AH1484">
        <f>VLOOKUP($F1484,'(참고)타워 스텟 가치'!$B$12:$L$16,AH$2,0)+(VLOOKUP($F1484,'(참고)타워 스텟 가치'!$B$12:$L$16,AH$2,0)*$E1484)</f>
        <v>302.23125000000152</v>
      </c>
      <c r="AI1484">
        <f>VLOOKUP($F1484,'(참고)타워 스텟 가치'!$B$12:$L$16,AI$2,0)+(VLOOKUP($F1484,'(참고)타워 스텟 가치'!$B$12:$L$16,AI$2,0)*$E1484)</f>
        <v>35.820000000000178</v>
      </c>
      <c r="AJ1484">
        <f>VLOOKUP($F1484,'(참고)타워 스텟 가치'!$B$12:$L$16,AJ$2,0)+(VLOOKUP($F1484,'(참고)타워 스텟 가치'!$B$12:$L$16,AJ$2,0)*$E1484)</f>
        <v>0</v>
      </c>
      <c r="AK1484">
        <f>VLOOKUP($F1484,'(참고)타워 스텟 가치'!$B$12:$L$16,AK$2,0)+(VLOOKUP($F1484,'(참고)타워 스텟 가치'!$B$12:$L$16,AK$2,0)*$E1484)</f>
        <v>0</v>
      </c>
      <c r="AL1484">
        <f>VLOOKUP($F1484,'(참고)타워 스텟 가치'!$B$12:$L$16,AL$2,0)+(VLOOKUP($F1484,'(참고)타워 스텟 가치'!$B$12:$L$16,AL$2,0)*$E1484)</f>
        <v>238.80000000000121</v>
      </c>
      <c r="AM1484">
        <f>SUM('스테이지별 몬스터 스텟'!AD1484*'(참고)타워 스텟 가치'!$Q$17,'스테이지별 몬스터 스텟'!AE1484*'(참고)타워 스텟 가치'!$R$17,'스테이지별 몬스터 스텟'!AF1484*'(참고)타워 스텟 가치'!$S$17,'스테이지별 몬스터 스텟'!AG1484*'(참고)타워 스텟 가치'!$T$17,'스테이지별 몬스터 스텟'!AH1484*'(참고)타워 스텟 가치'!$U$17,'스테이지별 몬스터 스텟'!AI1484*'(참고)타워 스텟 가치'!$V$17,'스테이지별 몬스터 스텟'!AJ1484*'(참고)타워 스텟 가치'!$W$17,'스테이지별 몬스터 스텟'!AK1484*'(참고)타워 스텟 가치'!$X$17,'스테이지별 몬스터 스텟'!AL1484*'(참고)타워 스텟 가치'!$Y$17)</f>
        <v>920494.15125000465</v>
      </c>
      <c r="AN1484">
        <v>3</v>
      </c>
    </row>
    <row r="1485" spans="3:40" x14ac:dyDescent="0.3">
      <c r="C1485">
        <v>1</v>
      </c>
      <c r="D1485">
        <f t="shared" si="68"/>
        <v>297</v>
      </c>
      <c r="E1485" s="52">
        <f>VLOOKUP(D1485,'스테이지별 난이도 설정'!B:C,2,0)</f>
        <v>118.80000000000061</v>
      </c>
      <c r="F1485" t="str">
        <f t="shared" si="69"/>
        <v>일반</v>
      </c>
      <c r="G1485">
        <f t="shared" si="70"/>
        <v>6</v>
      </c>
      <c r="H1485">
        <f>VLOOKUP($F1485,'(참고)타워 스텟 가치'!$B$2:$L$6,H$2,0)+(VLOOKUP($F1485,'(참고)타워 스텟 가치'!$B$2:$L$6,H$2,0)*$E1485)</f>
        <v>898.50000000000455</v>
      </c>
      <c r="I1485">
        <f>VLOOKUP($F1485,'(참고)타워 스텟 가치'!$B$2:$L$6,I$2,0)+(VLOOKUP($F1485,'(참고)타워 스텟 가치'!$B$2:$L$6,I$2,0)*$E1485)</f>
        <v>179.7000000000009</v>
      </c>
      <c r="J1485">
        <f>VLOOKUP($F1485,'(참고)타워 스텟 가치'!$B$2:$L$6,J$2,0)+(VLOOKUP($F1485,'(참고)타워 스텟 가치'!$B$2:$L$6,J$2,0)*$E1485)</f>
        <v>599000.00000000303</v>
      </c>
      <c r="K1485">
        <f>VLOOKUP($F1485,'(참고)타워 스텟 가치'!$B$2:$L$6,K$2,0)+(VLOOKUP($F1485,'(참고)타워 스텟 가치'!$B$2:$L$6,K$2,0)*$E1485)</f>
        <v>3594.0000000000182</v>
      </c>
      <c r="L1485">
        <f>VLOOKUP($F1485,'(참고)타워 스텟 가치'!$B$2:$L$6,L$2,0)+(VLOOKUP($F1485,'(참고)타워 스텟 가치'!$B$2:$L$6,L$2,0)*$E1485)</f>
        <v>59.900000000000304</v>
      </c>
      <c r="M1485">
        <f>VLOOKUP($F1485,'(참고)타워 스텟 가치'!$B$2:$L$6,M$2,0)+(VLOOKUP($F1485,'(참고)타워 스텟 가치'!$B$2:$L$6,M$2,0)*$E1485)</f>
        <v>35.940000000000175</v>
      </c>
      <c r="N1485">
        <f>VLOOKUP($F1485,'(참고)타워 스텟 가치'!$B$2:$L$6,N$2,0)+(VLOOKUP($F1485,'(참고)타워 스텟 가치'!$B$2:$L$6,N$2,0)*$E1485)</f>
        <v>0</v>
      </c>
      <c r="O1485">
        <f>VLOOKUP($F1485,'(참고)타워 스텟 가치'!$B$2:$L$6,O$2,0)+(VLOOKUP($F1485,'(참고)타워 스텟 가치'!$B$2:$L$6,O$2,0)*$E1485)</f>
        <v>0</v>
      </c>
      <c r="P1485">
        <f>VLOOKUP($F1485,'(참고)타워 스텟 가치'!$B$2:$L$6,P$2,0)+(VLOOKUP($F1485,'(참고)타워 스텟 가치'!$B$2:$L$6,P$2,0)*$E1485)</f>
        <v>83.860000000000426</v>
      </c>
      <c r="Q1485">
        <f>SUM('스테이지별 몬스터 스텟'!H1485*'(참고)타워 스텟 가치'!$Q$17,'스테이지별 몬스터 스텟'!I1485*'(참고)타워 스텟 가치'!$R$17,'스테이지별 몬스터 스텟'!J1485*'(참고)타워 스텟 가치'!$S$17,'스테이지별 몬스터 스텟'!K1485*'(참고)타워 스텟 가치'!$T$17,'스테이지별 몬스터 스텟'!L1485*'(참고)타워 스텟 가치'!$U$17,'스테이지별 몬스터 스텟'!M1485*'(참고)타워 스텟 가치'!$V$17,'스테이지별 몬스터 스텟'!N1485*'(참고)타워 스텟 가치'!$W$17,'스테이지별 몬스터 스텟'!O1485*'(참고)타워 스텟 가치'!$X$17,'스테이지별 몬스터 스텟'!P1485*'(참고)타워 스텟 가치'!$Y$17)</f>
        <v>908078.01000000455</v>
      </c>
      <c r="R1485">
        <v>1</v>
      </c>
      <c r="S1485">
        <f>VLOOKUP($F1485,'(참고)타워 스텟 가치'!$B$7:$L$11,S$2,0)+(VLOOKUP($F1485,'(참고)타워 스텟 가치'!$B$7:$L$11,S$2,0)*$E1485)</f>
        <v>299.50000000000153</v>
      </c>
      <c r="T1485">
        <f>VLOOKUP($F1485,'(참고)타워 스텟 가치'!$B$7:$L$11,T$2,0)+(VLOOKUP($F1485,'(참고)타워 스텟 가치'!$B$7:$L$11,T$2,0)*$E1485)</f>
        <v>539.10000000000275</v>
      </c>
      <c r="U1485">
        <f>VLOOKUP($F1485,'(참고)타워 스텟 가치'!$B$7:$L$11,U$2,0)+(VLOOKUP($F1485,'(참고)타워 스텟 가치'!$B$7:$L$11,U$2,0)*$E1485)</f>
        <v>599000.00000000303</v>
      </c>
      <c r="V1485">
        <f>VLOOKUP($F1485,'(참고)타워 스텟 가치'!$B$7:$L$11,V$2,0)+(VLOOKUP($F1485,'(참고)타워 스텟 가치'!$B$7:$L$11,V$2,0)*$E1485)</f>
        <v>3594.0000000000182</v>
      </c>
      <c r="W1485">
        <f>VLOOKUP($F1485,'(참고)타워 스텟 가치'!$B$7:$L$11,W$2,0)+(VLOOKUP($F1485,'(참고)타워 스텟 가치'!$B$7:$L$11,W$2,0)*$E1485)</f>
        <v>59.900000000000304</v>
      </c>
      <c r="X1485">
        <f>VLOOKUP($F1485,'(참고)타워 스텟 가치'!$B$7:$L$11,X$2,0)+(VLOOKUP($F1485,'(참고)타워 스텟 가치'!$B$7:$L$11,X$2,0)*$E1485)</f>
        <v>35.940000000000175</v>
      </c>
      <c r="Y1485">
        <f>VLOOKUP($F1485,'(참고)타워 스텟 가치'!$B$7:$L$11,Y$2,0)+(VLOOKUP($F1485,'(참고)타워 스텟 가치'!$B$7:$L$11,Y$2,0)*$E1485)</f>
        <v>0</v>
      </c>
      <c r="Z1485">
        <f>VLOOKUP($F1485,'(참고)타워 스텟 가치'!$B$7:$L$11,Z$2,0)+(VLOOKUP($F1485,'(참고)타워 스텟 가치'!$B$7:$L$11,Z$2,0)*$E1485)</f>
        <v>0</v>
      </c>
      <c r="AA1485">
        <f>VLOOKUP($F1485,'(참고)타워 스텟 가치'!$B$7:$L$11,AA$2,0)+(VLOOKUP($F1485,'(참고)타워 스텟 가치'!$B$7:$L$11,AA$2,0)*$E1485)</f>
        <v>83.860000000000426</v>
      </c>
      <c r="AB1485">
        <f>SUM('스테이지별 몬스터 스텟'!S1485*'(참고)타워 스텟 가치'!$Q$17,'스테이지별 몬스터 스텟'!T1485*'(참고)타워 스텟 가치'!$R$17,'스테이지별 몬스터 스텟'!U1485*'(참고)타워 스텟 가치'!$S$17,'스테이지별 몬스터 스텟'!V1485*'(참고)타워 스텟 가치'!$T$17,'스테이지별 몬스터 스텟'!W1485*'(참고)타워 스텟 가치'!$U$17,'스테이지별 몬스터 스텟'!X1485*'(참고)타워 스텟 가치'!$V$17,'스테이지별 몬스터 스텟'!Y1485*'(참고)타워 스텟 가치'!$W$17,'스테이지별 몬스터 스텟'!Z1485*'(참고)타워 스텟 가치'!$X$17,'스테이지별 몬스터 스텟'!AA1485*'(참고)타워 스텟 가치'!$Y$17)</f>
        <v>907419.11000000453</v>
      </c>
      <c r="AC1485">
        <v>2</v>
      </c>
      <c r="AD1485">
        <f>VLOOKUP($F1485,'(참고)타워 스텟 가치'!$B$12:$L$16,AD$2,0)+(VLOOKUP($F1485,'(참고)타워 스텟 가치'!$B$12:$L$16,AD$2,0)*$E1485)</f>
        <v>299.50000000000153</v>
      </c>
      <c r="AE1485">
        <f>VLOOKUP($F1485,'(참고)타워 스텟 가치'!$B$12:$L$16,AE$2,0)+(VLOOKUP($F1485,'(참고)타워 스텟 가치'!$B$12:$L$16,AE$2,0)*$E1485)</f>
        <v>359.4000000000018</v>
      </c>
      <c r="AF1485">
        <f>VLOOKUP($F1485,'(참고)타워 스텟 가치'!$B$12:$L$16,AF$2,0)+(VLOOKUP($F1485,'(참고)타워 스텟 가치'!$B$12:$L$16,AF$2,0)*$E1485)</f>
        <v>599000.00000000303</v>
      </c>
      <c r="AG1485">
        <f>VLOOKUP($F1485,'(참고)타워 스텟 가치'!$B$12:$L$16,AG$2,0)+(VLOOKUP($F1485,'(참고)타워 스텟 가치'!$B$12:$L$16,AG$2,0)*$E1485)</f>
        <v>1797.0000000000091</v>
      </c>
      <c r="AH1485">
        <f>VLOOKUP($F1485,'(참고)타워 스텟 가치'!$B$12:$L$16,AH$2,0)+(VLOOKUP($F1485,'(참고)타워 스텟 가치'!$B$12:$L$16,AH$2,0)*$E1485)</f>
        <v>59.900000000000304</v>
      </c>
      <c r="AI1485">
        <f>VLOOKUP($F1485,'(참고)타워 스텟 가치'!$B$12:$L$16,AI$2,0)+(VLOOKUP($F1485,'(참고)타워 스텟 가치'!$B$12:$L$16,AI$2,0)*$E1485)</f>
        <v>35.940000000000175</v>
      </c>
      <c r="AJ1485">
        <f>VLOOKUP($F1485,'(참고)타워 스텟 가치'!$B$12:$L$16,AJ$2,0)+(VLOOKUP($F1485,'(참고)타워 스텟 가치'!$B$12:$L$16,AJ$2,0)*$E1485)</f>
        <v>0</v>
      </c>
      <c r="AK1485">
        <f>VLOOKUP($F1485,'(참고)타워 스텟 가치'!$B$12:$L$16,AK$2,0)+(VLOOKUP($F1485,'(참고)타워 스텟 가치'!$B$12:$L$16,AK$2,0)*$E1485)</f>
        <v>0</v>
      </c>
      <c r="AL1485">
        <f>VLOOKUP($F1485,'(참고)타워 스텟 가치'!$B$12:$L$16,AL$2,0)+(VLOOKUP($F1485,'(참고)타워 스텟 가치'!$B$12:$L$16,AL$2,0)*$E1485)</f>
        <v>167.72000000000085</v>
      </c>
      <c r="AM1485">
        <f>SUM('스테이지별 몬스터 스텟'!AD1485*'(참고)타워 스텟 가치'!$Q$17,'스테이지별 몬스터 스텟'!AE1485*'(참고)타워 스텟 가치'!$R$17,'스테이지별 몬스터 스텟'!AF1485*'(참고)타워 스텟 가치'!$S$17,'스테이지별 몬스터 스텟'!AG1485*'(참고)타워 스텟 가치'!$T$17,'스테이지별 몬스터 스텟'!AH1485*'(참고)타워 스텟 가치'!$U$17,'스테이지별 몬스터 스텟'!AI1485*'(참고)타워 스텟 가치'!$V$17,'스테이지별 몬스터 스텟'!AJ1485*'(참고)타워 스텟 가치'!$W$17,'스테이지별 몬스터 스텟'!AK1485*'(참고)타워 스텟 가치'!$X$17,'스테이지별 몬스터 스텟'!AL1485*'(참고)타워 스텟 가치'!$Y$17)</f>
        <v>903723.28000000445</v>
      </c>
      <c r="AN1485">
        <v>3</v>
      </c>
    </row>
    <row r="1486" spans="3:40" x14ac:dyDescent="0.3">
      <c r="C1486">
        <v>2</v>
      </c>
      <c r="D1486">
        <f t="shared" si="68"/>
        <v>297</v>
      </c>
      <c r="E1486" s="52">
        <f>VLOOKUP(D1486,'스테이지별 난이도 설정'!B:C,2,0)</f>
        <v>118.80000000000061</v>
      </c>
      <c r="F1486" t="str">
        <f t="shared" si="69"/>
        <v>레어</v>
      </c>
      <c r="G1486">
        <f t="shared" si="70"/>
        <v>6</v>
      </c>
      <c r="H1486">
        <f>VLOOKUP($F1486,'(참고)타워 스텟 가치'!$B$2:$L$6,H$2,0)+(VLOOKUP($F1486,'(참고)타워 스텟 가치'!$B$2:$L$6,H$2,0)*$E1486)</f>
        <v>1347.7500000000068</v>
      </c>
      <c r="I1486">
        <f>VLOOKUP($F1486,'(참고)타워 스텟 가치'!$B$2:$L$6,I$2,0)+(VLOOKUP($F1486,'(참고)타워 스텟 가치'!$B$2:$L$6,I$2,0)*$E1486)</f>
        <v>269.55000000000138</v>
      </c>
      <c r="J1486">
        <f>VLOOKUP($F1486,'(참고)타워 스텟 가치'!$B$2:$L$6,J$2,0)+(VLOOKUP($F1486,'(참고)타워 스텟 가치'!$B$2:$L$6,J$2,0)*$E1486)</f>
        <v>599000.00000000303</v>
      </c>
      <c r="K1486">
        <f>VLOOKUP($F1486,'(참고)타워 스텟 가치'!$B$2:$L$6,K$2,0)+(VLOOKUP($F1486,'(참고)타워 스텟 가치'!$B$2:$L$6,K$2,0)*$E1486)</f>
        <v>5391.0000000000273</v>
      </c>
      <c r="L1486">
        <f>VLOOKUP($F1486,'(참고)타워 스텟 가치'!$B$2:$L$6,L$2,0)+(VLOOKUP($F1486,'(참고)타워 스텟 가치'!$B$2:$L$6,L$2,0)*$E1486)</f>
        <v>89.850000000000449</v>
      </c>
      <c r="M1486">
        <f>VLOOKUP($F1486,'(참고)타워 스텟 가치'!$B$2:$L$6,M$2,0)+(VLOOKUP($F1486,'(참고)타워 스텟 가치'!$B$2:$L$6,M$2,0)*$E1486)</f>
        <v>35.940000000000175</v>
      </c>
      <c r="N1486">
        <f>VLOOKUP($F1486,'(참고)타워 스텟 가치'!$B$2:$L$6,N$2,0)+(VLOOKUP($F1486,'(참고)타워 스텟 가치'!$B$2:$L$6,N$2,0)*$E1486)</f>
        <v>0</v>
      </c>
      <c r="O1486">
        <f>VLOOKUP($F1486,'(참고)타워 스텟 가치'!$B$2:$L$6,O$2,0)+(VLOOKUP($F1486,'(참고)타워 스텟 가치'!$B$2:$L$6,O$2,0)*$E1486)</f>
        <v>0</v>
      </c>
      <c r="P1486">
        <f>VLOOKUP($F1486,'(참고)타워 스텟 가치'!$B$2:$L$6,P$2,0)+(VLOOKUP($F1486,'(참고)타워 스텟 가치'!$B$2:$L$6,P$2,0)*$E1486)</f>
        <v>83.860000000000426</v>
      </c>
      <c r="Q1486">
        <f>SUM('스테이지별 몬스터 스텟'!H1486*'(참고)타워 스텟 가치'!$Q$17,'스테이지별 몬스터 스텟'!I1486*'(참고)타워 스텟 가치'!$R$17,'스테이지별 몬스터 스텟'!J1486*'(참고)타워 스텟 가치'!$S$17,'스테이지별 몬스터 스텟'!K1486*'(참고)타워 스텟 가치'!$T$17,'스테이지별 몬스터 스텟'!L1486*'(참고)타워 스텟 가치'!$U$17,'스테이지별 몬스터 스텟'!M1486*'(참고)타워 스텟 가치'!$V$17,'스테이지별 몬스터 스텟'!N1486*'(참고)타워 스텟 가치'!$W$17,'스테이지별 몬스터 스텟'!O1486*'(참고)타워 스텟 가치'!$X$17,'스테이지별 몬스터 스텟'!P1486*'(참고)타워 스텟 가치'!$Y$17)</f>
        <v>912765.18500000448</v>
      </c>
      <c r="R1486">
        <v>1</v>
      </c>
      <c r="S1486">
        <f>VLOOKUP($F1486,'(참고)타워 스텟 가치'!$B$7:$L$11,S$2,0)+(VLOOKUP($F1486,'(참고)타워 스텟 가치'!$B$7:$L$11,S$2,0)*$E1486)</f>
        <v>449.25000000000227</v>
      </c>
      <c r="T1486">
        <f>VLOOKUP($F1486,'(참고)타워 스텟 가치'!$B$7:$L$11,T$2,0)+(VLOOKUP($F1486,'(참고)타워 스텟 가치'!$B$7:$L$11,T$2,0)*$E1486)</f>
        <v>808.65000000000407</v>
      </c>
      <c r="U1486">
        <f>VLOOKUP($F1486,'(참고)타워 스텟 가치'!$B$7:$L$11,U$2,0)+(VLOOKUP($F1486,'(참고)타워 스텟 가치'!$B$7:$L$11,U$2,0)*$E1486)</f>
        <v>599000.00000000303</v>
      </c>
      <c r="V1486">
        <f>VLOOKUP($F1486,'(참고)타워 스텟 가치'!$B$7:$L$11,V$2,0)+(VLOOKUP($F1486,'(참고)타워 스텟 가치'!$B$7:$L$11,V$2,0)*$E1486)</f>
        <v>5391.0000000000273</v>
      </c>
      <c r="W1486">
        <f>VLOOKUP($F1486,'(참고)타워 스텟 가치'!$B$7:$L$11,W$2,0)+(VLOOKUP($F1486,'(참고)타워 스텟 가치'!$B$7:$L$11,W$2,0)*$E1486)</f>
        <v>89.850000000000449</v>
      </c>
      <c r="X1486">
        <f>VLOOKUP($F1486,'(참고)타워 스텟 가치'!$B$7:$L$11,X$2,0)+(VLOOKUP($F1486,'(참고)타워 스텟 가치'!$B$7:$L$11,X$2,0)*$E1486)</f>
        <v>35.940000000000175</v>
      </c>
      <c r="Y1486">
        <f>VLOOKUP($F1486,'(참고)타워 스텟 가치'!$B$7:$L$11,Y$2,0)+(VLOOKUP($F1486,'(참고)타워 스텟 가치'!$B$7:$L$11,Y$2,0)*$E1486)</f>
        <v>0</v>
      </c>
      <c r="Z1486">
        <f>VLOOKUP($F1486,'(참고)타워 스텟 가치'!$B$7:$L$11,Z$2,0)+(VLOOKUP($F1486,'(참고)타워 스텟 가치'!$B$7:$L$11,Z$2,0)*$E1486)</f>
        <v>0</v>
      </c>
      <c r="AA1486">
        <f>VLOOKUP($F1486,'(참고)타워 스텟 가치'!$B$7:$L$11,AA$2,0)+(VLOOKUP($F1486,'(참고)타워 스텟 가치'!$B$7:$L$11,AA$2,0)*$E1486)</f>
        <v>83.860000000000426</v>
      </c>
      <c r="AB1486">
        <f>SUM('스테이지별 몬스터 스텟'!S1486*'(참고)타워 스텟 가치'!$Q$17,'스테이지별 몬스터 스텟'!T1486*'(참고)타워 스텟 가치'!$R$17,'스테이지별 몬스터 스텟'!U1486*'(참고)타워 스텟 가치'!$S$17,'스테이지별 몬스터 스텟'!V1486*'(참고)타워 스텟 가치'!$T$17,'스테이지별 몬스터 스텟'!W1486*'(참고)타워 스텟 가치'!$U$17,'스테이지별 몬스터 스텟'!X1486*'(참고)타워 스텟 가치'!$V$17,'스테이지별 몬스터 스텟'!Y1486*'(참고)타워 스텟 가치'!$W$17,'스테이지별 몬스터 스텟'!Z1486*'(참고)타워 스텟 가치'!$X$17,'스테이지별 몬스터 스텟'!AA1486*'(참고)타워 스텟 가치'!$Y$17)</f>
        <v>911776.83500000439</v>
      </c>
      <c r="AC1486">
        <v>2</v>
      </c>
      <c r="AD1486">
        <f>VLOOKUP($F1486,'(참고)타워 스텟 가치'!$B$12:$L$16,AD$2,0)+(VLOOKUP($F1486,'(참고)타워 스텟 가치'!$B$12:$L$16,AD$2,0)*$E1486)</f>
        <v>449.25000000000227</v>
      </c>
      <c r="AE1486">
        <f>VLOOKUP($F1486,'(참고)타워 스텟 가치'!$B$12:$L$16,AE$2,0)+(VLOOKUP($F1486,'(참고)타워 스텟 가치'!$B$12:$L$16,AE$2,0)*$E1486)</f>
        <v>539.10000000000275</v>
      </c>
      <c r="AF1486">
        <f>VLOOKUP($F1486,'(참고)타워 스텟 가치'!$B$12:$L$16,AF$2,0)+(VLOOKUP($F1486,'(참고)타워 스텟 가치'!$B$12:$L$16,AF$2,0)*$E1486)</f>
        <v>599000.00000000303</v>
      </c>
      <c r="AG1486">
        <f>VLOOKUP($F1486,'(참고)타워 스텟 가치'!$B$12:$L$16,AG$2,0)+(VLOOKUP($F1486,'(참고)타워 스텟 가치'!$B$12:$L$16,AG$2,0)*$E1486)</f>
        <v>2695.5000000000136</v>
      </c>
      <c r="AH1486">
        <f>VLOOKUP($F1486,'(참고)타워 스텟 가치'!$B$12:$L$16,AH$2,0)+(VLOOKUP($F1486,'(참고)타워 스텟 가치'!$B$12:$L$16,AH$2,0)*$E1486)</f>
        <v>89.850000000000449</v>
      </c>
      <c r="AI1486">
        <f>VLOOKUP($F1486,'(참고)타워 스텟 가치'!$B$12:$L$16,AI$2,0)+(VLOOKUP($F1486,'(참고)타워 스텟 가치'!$B$12:$L$16,AI$2,0)*$E1486)</f>
        <v>35.940000000000175</v>
      </c>
      <c r="AJ1486">
        <f>VLOOKUP($F1486,'(참고)타워 스텟 가치'!$B$12:$L$16,AJ$2,0)+(VLOOKUP($F1486,'(참고)타워 스텟 가치'!$B$12:$L$16,AJ$2,0)*$E1486)</f>
        <v>0</v>
      </c>
      <c r="AK1486">
        <f>VLOOKUP($F1486,'(참고)타워 스텟 가치'!$B$12:$L$16,AK$2,0)+(VLOOKUP($F1486,'(참고)타워 스텟 가치'!$B$12:$L$16,AK$2,0)*$E1486)</f>
        <v>0</v>
      </c>
      <c r="AL1486">
        <f>VLOOKUP($F1486,'(참고)타워 스텟 가치'!$B$12:$L$16,AL$2,0)+(VLOOKUP($F1486,'(참고)타워 스텟 가치'!$B$12:$L$16,AL$2,0)*$E1486)</f>
        <v>167.72000000000085</v>
      </c>
      <c r="AM1486">
        <f>SUM('스테이지별 몬스터 스텟'!AD1486*'(참고)타워 스텟 가치'!$Q$17,'스테이지별 몬스터 스텟'!AE1486*'(참고)타워 스텟 가치'!$R$17,'스테이지별 몬스터 스텟'!AF1486*'(참고)타워 스텟 가치'!$S$17,'스테이지별 몬스터 스텟'!AG1486*'(참고)타워 스텟 가치'!$T$17,'스테이지별 몬스터 스텟'!AH1486*'(참고)타워 스텟 가치'!$U$17,'스테이지별 몬스터 스텟'!AI1486*'(참고)타워 스텟 가치'!$V$17,'스테이지별 몬스터 스텟'!AJ1486*'(참고)타워 스텟 가치'!$W$17,'스테이지별 몬스터 스텟'!AK1486*'(참고)타워 스텟 가치'!$X$17,'스테이지별 몬스터 스텟'!AL1486*'(참고)타워 스텟 가치'!$Y$17)</f>
        <v>906149.23000000441</v>
      </c>
      <c r="AN1486">
        <v>3</v>
      </c>
    </row>
    <row r="1487" spans="3:40" x14ac:dyDescent="0.3">
      <c r="C1487">
        <v>3</v>
      </c>
      <c r="D1487">
        <f t="shared" si="68"/>
        <v>297</v>
      </c>
      <c r="E1487" s="52">
        <f>VLOOKUP(D1487,'스테이지별 난이도 설정'!B:C,2,0)</f>
        <v>118.80000000000061</v>
      </c>
      <c r="F1487" t="str">
        <f t="shared" si="69"/>
        <v>에픽</v>
      </c>
      <c r="G1487">
        <f t="shared" si="70"/>
        <v>6</v>
      </c>
      <c r="H1487">
        <f>VLOOKUP($F1487,'(참고)타워 스텟 가치'!$B$2:$L$6,H$2,0)+(VLOOKUP($F1487,'(참고)타워 스텟 가치'!$B$2:$L$6,H$2,0)*$E1487)</f>
        <v>2021.6250000000102</v>
      </c>
      <c r="I1487">
        <f>VLOOKUP($F1487,'(참고)타워 스텟 가치'!$B$2:$L$6,I$2,0)+(VLOOKUP($F1487,'(참고)타워 스텟 가치'!$B$2:$L$6,I$2,0)*$E1487)</f>
        <v>404.32500000000203</v>
      </c>
      <c r="J1487">
        <f>VLOOKUP($F1487,'(참고)타워 스텟 가치'!$B$2:$L$6,J$2,0)+(VLOOKUP($F1487,'(참고)타워 스텟 가치'!$B$2:$L$6,J$2,0)*$E1487)</f>
        <v>599000.00000000303</v>
      </c>
      <c r="K1487">
        <f>VLOOKUP($F1487,'(참고)타워 스텟 가치'!$B$2:$L$6,K$2,0)+(VLOOKUP($F1487,'(참고)타워 스텟 가치'!$B$2:$L$6,K$2,0)*$E1487)</f>
        <v>8086.5000000000409</v>
      </c>
      <c r="L1487">
        <f>VLOOKUP($F1487,'(참고)타워 스텟 가치'!$B$2:$L$6,L$2,0)+(VLOOKUP($F1487,'(참고)타워 스텟 가치'!$B$2:$L$6,L$2,0)*$E1487)</f>
        <v>134.77500000000069</v>
      </c>
      <c r="M1487">
        <f>VLOOKUP($F1487,'(참고)타워 스텟 가치'!$B$2:$L$6,M$2,0)+(VLOOKUP($F1487,'(참고)타워 스텟 가치'!$B$2:$L$6,M$2,0)*$E1487)</f>
        <v>35.940000000000175</v>
      </c>
      <c r="N1487">
        <f>VLOOKUP($F1487,'(참고)타워 스텟 가치'!$B$2:$L$6,N$2,0)+(VLOOKUP($F1487,'(참고)타워 스텟 가치'!$B$2:$L$6,N$2,0)*$E1487)</f>
        <v>0</v>
      </c>
      <c r="O1487">
        <f>VLOOKUP($F1487,'(참고)타워 스텟 가치'!$B$2:$L$6,O$2,0)+(VLOOKUP($F1487,'(참고)타워 스텟 가치'!$B$2:$L$6,O$2,0)*$E1487)</f>
        <v>0</v>
      </c>
      <c r="P1487">
        <f>VLOOKUP($F1487,'(참고)타워 스텟 가치'!$B$2:$L$6,P$2,0)+(VLOOKUP($F1487,'(참고)타워 스텟 가치'!$B$2:$L$6,P$2,0)*$E1487)</f>
        <v>83.860000000000426</v>
      </c>
      <c r="Q1487">
        <f>SUM('스테이지별 몬스터 스텟'!H1487*'(참고)타워 스텟 가치'!$Q$17,'스테이지별 몬스터 스텟'!I1487*'(참고)타워 스텟 가치'!$R$17,'스테이지별 몬스터 스텟'!J1487*'(참고)타워 스텟 가치'!$S$17,'스테이지별 몬스터 스텟'!K1487*'(참고)타워 스텟 가치'!$T$17,'스테이지별 몬스터 스텟'!L1487*'(참고)타워 스텟 가치'!$U$17,'스테이지별 몬스터 스텟'!M1487*'(참고)타워 스텟 가치'!$V$17,'스테이지별 몬스터 스텟'!N1487*'(참고)타워 스텟 가치'!$W$17,'스테이지별 몬스터 스텟'!O1487*'(참고)타워 스텟 가치'!$X$17,'스테이지별 몬스터 스텟'!P1487*'(참고)타워 스텟 가치'!$Y$17)</f>
        <v>919795.94750000467</v>
      </c>
      <c r="R1487">
        <v>1</v>
      </c>
      <c r="S1487">
        <f>VLOOKUP($F1487,'(참고)타워 스텟 가치'!$B$7:$L$11,S$2,0)+(VLOOKUP($F1487,'(참고)타워 스텟 가치'!$B$7:$L$11,S$2,0)*$E1487)</f>
        <v>673.87500000000341</v>
      </c>
      <c r="T1487">
        <f>VLOOKUP($F1487,'(참고)타워 스텟 가치'!$B$7:$L$11,T$2,0)+(VLOOKUP($F1487,'(참고)타워 스텟 가치'!$B$7:$L$11,T$2,0)*$E1487)</f>
        <v>1212.975000000006</v>
      </c>
      <c r="U1487">
        <f>VLOOKUP($F1487,'(참고)타워 스텟 가치'!$B$7:$L$11,U$2,0)+(VLOOKUP($F1487,'(참고)타워 스텟 가치'!$B$7:$L$11,U$2,0)*$E1487)</f>
        <v>599000.00000000303</v>
      </c>
      <c r="V1487">
        <f>VLOOKUP($F1487,'(참고)타워 스텟 가치'!$B$7:$L$11,V$2,0)+(VLOOKUP($F1487,'(참고)타워 스텟 가치'!$B$7:$L$11,V$2,0)*$E1487)</f>
        <v>8086.5000000000409</v>
      </c>
      <c r="W1487">
        <f>VLOOKUP($F1487,'(참고)타워 스텟 가치'!$B$7:$L$11,W$2,0)+(VLOOKUP($F1487,'(참고)타워 스텟 가치'!$B$7:$L$11,W$2,0)*$E1487)</f>
        <v>134.77500000000069</v>
      </c>
      <c r="X1487">
        <f>VLOOKUP($F1487,'(참고)타워 스텟 가치'!$B$7:$L$11,X$2,0)+(VLOOKUP($F1487,'(참고)타워 스텟 가치'!$B$7:$L$11,X$2,0)*$E1487)</f>
        <v>35.940000000000175</v>
      </c>
      <c r="Y1487">
        <f>VLOOKUP($F1487,'(참고)타워 스텟 가치'!$B$7:$L$11,Y$2,0)+(VLOOKUP($F1487,'(참고)타워 스텟 가치'!$B$7:$L$11,Y$2,0)*$E1487)</f>
        <v>0</v>
      </c>
      <c r="Z1487">
        <f>VLOOKUP($F1487,'(참고)타워 스텟 가치'!$B$7:$L$11,Z$2,0)+(VLOOKUP($F1487,'(참고)타워 스텟 가치'!$B$7:$L$11,Z$2,0)*$E1487)</f>
        <v>0</v>
      </c>
      <c r="AA1487">
        <f>VLOOKUP($F1487,'(참고)타워 스텟 가치'!$B$7:$L$11,AA$2,0)+(VLOOKUP($F1487,'(참고)타워 스텟 가치'!$B$7:$L$11,AA$2,0)*$E1487)</f>
        <v>83.860000000000426</v>
      </c>
      <c r="AB1487">
        <f>SUM('스테이지별 몬스터 스텟'!S1487*'(참고)타워 스텟 가치'!$Q$17,'스테이지별 몬스터 스텟'!T1487*'(참고)타워 스텟 가치'!$R$17,'스테이지별 몬스터 스텟'!U1487*'(참고)타워 스텟 가치'!$S$17,'스테이지별 몬스터 스텟'!V1487*'(참고)타워 스텟 가치'!$T$17,'스테이지별 몬스터 스텟'!W1487*'(참고)타워 스텟 가치'!$U$17,'스테이지별 몬스터 스텟'!X1487*'(참고)타워 스텟 가치'!$V$17,'스테이지별 몬스터 스텟'!Y1487*'(참고)타워 스텟 가치'!$W$17,'스테이지별 몬스터 스텟'!Z1487*'(참고)타워 스텟 가치'!$X$17,'스테이지별 몬스터 스텟'!AA1487*'(참고)타워 스텟 가치'!$Y$17)</f>
        <v>918313.42250000464</v>
      </c>
      <c r="AC1487">
        <v>2</v>
      </c>
      <c r="AD1487">
        <f>VLOOKUP($F1487,'(참고)타워 스텟 가치'!$B$12:$L$16,AD$2,0)+(VLOOKUP($F1487,'(참고)타워 스텟 가치'!$B$12:$L$16,AD$2,0)*$E1487)</f>
        <v>673.87500000000341</v>
      </c>
      <c r="AE1487">
        <f>VLOOKUP($F1487,'(참고)타워 스텟 가치'!$B$12:$L$16,AE$2,0)+(VLOOKUP($F1487,'(참고)타워 스텟 가치'!$B$12:$L$16,AE$2,0)*$E1487)</f>
        <v>808.65000000000407</v>
      </c>
      <c r="AF1487">
        <f>VLOOKUP($F1487,'(참고)타워 스텟 가치'!$B$12:$L$16,AF$2,0)+(VLOOKUP($F1487,'(참고)타워 스텟 가치'!$B$12:$L$16,AF$2,0)*$E1487)</f>
        <v>599000.00000000303</v>
      </c>
      <c r="AG1487">
        <f>VLOOKUP($F1487,'(참고)타워 스텟 가치'!$B$12:$L$16,AG$2,0)+(VLOOKUP($F1487,'(참고)타워 스텟 가치'!$B$12:$L$16,AG$2,0)*$E1487)</f>
        <v>4043.2500000000205</v>
      </c>
      <c r="AH1487">
        <f>VLOOKUP($F1487,'(참고)타워 스텟 가치'!$B$12:$L$16,AH$2,0)+(VLOOKUP($F1487,'(참고)타워 스텟 가치'!$B$12:$L$16,AH$2,0)*$E1487)</f>
        <v>134.77500000000069</v>
      </c>
      <c r="AI1487">
        <f>VLOOKUP($F1487,'(참고)타워 스텟 가치'!$B$12:$L$16,AI$2,0)+(VLOOKUP($F1487,'(참고)타워 스텟 가치'!$B$12:$L$16,AI$2,0)*$E1487)</f>
        <v>35.940000000000175</v>
      </c>
      <c r="AJ1487">
        <f>VLOOKUP($F1487,'(참고)타워 스텟 가치'!$B$12:$L$16,AJ$2,0)+(VLOOKUP($F1487,'(참고)타워 스텟 가치'!$B$12:$L$16,AJ$2,0)*$E1487)</f>
        <v>0</v>
      </c>
      <c r="AK1487">
        <f>VLOOKUP($F1487,'(참고)타워 스텟 가치'!$B$12:$L$16,AK$2,0)+(VLOOKUP($F1487,'(참고)타워 스텟 가치'!$B$12:$L$16,AK$2,0)*$E1487)</f>
        <v>0</v>
      </c>
      <c r="AL1487">
        <f>VLOOKUP($F1487,'(참고)타워 스텟 가치'!$B$12:$L$16,AL$2,0)+(VLOOKUP($F1487,'(참고)타워 스텟 가치'!$B$12:$L$16,AL$2,0)*$E1487)</f>
        <v>167.72000000000085</v>
      </c>
      <c r="AM1487">
        <f>SUM('스테이지별 몬스터 스텟'!AD1487*'(참고)타워 스텟 가치'!$Q$17,'스테이지별 몬스터 스텟'!AE1487*'(참고)타워 스텟 가치'!$R$17,'스테이지별 몬스터 스텟'!AF1487*'(참고)타워 스텟 가치'!$S$17,'스테이지별 몬스터 스텟'!AG1487*'(참고)타워 스텟 가치'!$T$17,'스테이지별 몬스터 스텟'!AH1487*'(참고)타워 스텟 가치'!$U$17,'스테이지별 몬스터 스텟'!AI1487*'(참고)타워 스텟 가치'!$V$17,'스테이지별 몬스터 스텟'!AJ1487*'(참고)타워 스텟 가치'!$W$17,'스테이지별 몬스터 스텟'!AK1487*'(참고)타워 스텟 가치'!$X$17,'스테이지별 몬스터 스텟'!AL1487*'(참고)타워 스텟 가치'!$Y$17)</f>
        <v>909788.15500000445</v>
      </c>
      <c r="AN1487">
        <v>3</v>
      </c>
    </row>
    <row r="1488" spans="3:40" x14ac:dyDescent="0.3">
      <c r="C1488">
        <v>4</v>
      </c>
      <c r="D1488">
        <f t="shared" ref="D1488:D1551" si="71">D1483+1</f>
        <v>297</v>
      </c>
      <c r="E1488" s="52">
        <f>VLOOKUP(D1488,'스테이지별 난이도 설정'!B:C,2,0)</f>
        <v>118.80000000000061</v>
      </c>
      <c r="F1488" t="str">
        <f t="shared" ref="F1488:F1551" si="72">F1483</f>
        <v>유니크</v>
      </c>
      <c r="G1488">
        <f t="shared" si="70"/>
        <v>6</v>
      </c>
      <c r="H1488">
        <f>VLOOKUP($F1488,'(참고)타워 스텟 가치'!$B$2:$L$6,H$2,0)+(VLOOKUP($F1488,'(참고)타워 스텟 가치'!$B$2:$L$6,H$2,0)*$E1488)</f>
        <v>3032.4375000000155</v>
      </c>
      <c r="I1488">
        <f>VLOOKUP($F1488,'(참고)타워 스텟 가치'!$B$2:$L$6,I$2,0)+(VLOOKUP($F1488,'(참고)타워 스텟 가치'!$B$2:$L$6,I$2,0)*$E1488)</f>
        <v>606.48750000000302</v>
      </c>
      <c r="J1488">
        <f>VLOOKUP($F1488,'(참고)타워 스텟 가치'!$B$2:$L$6,J$2,0)+(VLOOKUP($F1488,'(참고)타워 스텟 가치'!$B$2:$L$6,J$2,0)*$E1488)</f>
        <v>599000.00000000303</v>
      </c>
      <c r="K1488">
        <f>VLOOKUP($F1488,'(참고)타워 스텟 가치'!$B$2:$L$6,K$2,0)+(VLOOKUP($F1488,'(참고)타워 스텟 가치'!$B$2:$L$6,K$2,0)*$E1488)</f>
        <v>12129.750000000062</v>
      </c>
      <c r="L1488">
        <f>VLOOKUP($F1488,'(참고)타워 스텟 가치'!$B$2:$L$6,L$2,0)+(VLOOKUP($F1488,'(참고)타워 스텟 가치'!$B$2:$L$6,L$2,0)*$E1488)</f>
        <v>202.16250000000102</v>
      </c>
      <c r="M1488">
        <f>VLOOKUP($F1488,'(참고)타워 스텟 가치'!$B$2:$L$6,M$2,0)+(VLOOKUP($F1488,'(참고)타워 스텟 가치'!$B$2:$L$6,M$2,0)*$E1488)</f>
        <v>35.940000000000175</v>
      </c>
      <c r="N1488">
        <f>VLOOKUP($F1488,'(참고)타워 스텟 가치'!$B$2:$L$6,N$2,0)+(VLOOKUP($F1488,'(참고)타워 스텟 가치'!$B$2:$L$6,N$2,0)*$E1488)</f>
        <v>0</v>
      </c>
      <c r="O1488">
        <f>VLOOKUP($F1488,'(참고)타워 스텟 가치'!$B$2:$L$6,O$2,0)+(VLOOKUP($F1488,'(참고)타워 스텟 가치'!$B$2:$L$6,O$2,0)*$E1488)</f>
        <v>0</v>
      </c>
      <c r="P1488">
        <f>VLOOKUP($F1488,'(참고)타워 스텟 가치'!$B$2:$L$6,P$2,0)+(VLOOKUP($F1488,'(참고)타워 스텟 가치'!$B$2:$L$6,P$2,0)*$E1488)</f>
        <v>119.80000000000061</v>
      </c>
      <c r="Q1488">
        <f>SUM('스테이지별 몬스터 스텟'!H1488*'(참고)타워 스텟 가치'!$Q$17,'스테이지별 몬스터 스텟'!I1488*'(참고)타워 스텟 가치'!$R$17,'스테이지별 몬스터 스텟'!J1488*'(참고)타워 스텟 가치'!$S$17,'스테이지별 몬스터 스텟'!K1488*'(참고)타워 스텟 가치'!$T$17,'스테이지별 몬스터 스텟'!L1488*'(참고)타워 스텟 가치'!$U$17,'스테이지별 몬스터 스텟'!M1488*'(참고)타워 스텟 가치'!$V$17,'스테이지별 몬스터 스텟'!N1488*'(참고)타워 스텟 가치'!$W$17,'스테이지별 몬스터 스텟'!O1488*'(참고)타워 스텟 가치'!$X$17,'스테이지별 몬스터 스텟'!P1488*'(참고)타워 스텟 가치'!$Y$17)</f>
        <v>930413.9712500046</v>
      </c>
      <c r="R1488">
        <v>1</v>
      </c>
      <c r="S1488">
        <f>VLOOKUP($F1488,'(참고)타워 스텟 가치'!$B$7:$L$11,S$2,0)+(VLOOKUP($F1488,'(참고)타워 스텟 가치'!$B$7:$L$11,S$2,0)*$E1488)</f>
        <v>1010.8125000000051</v>
      </c>
      <c r="T1488">
        <f>VLOOKUP($F1488,'(참고)타워 스텟 가치'!$B$7:$L$11,T$2,0)+(VLOOKUP($F1488,'(참고)타워 스텟 가치'!$B$7:$L$11,T$2,0)*$E1488)</f>
        <v>1819.4625000000092</v>
      </c>
      <c r="U1488">
        <f>VLOOKUP($F1488,'(참고)타워 스텟 가치'!$B$7:$L$11,U$2,0)+(VLOOKUP($F1488,'(참고)타워 스텟 가치'!$B$7:$L$11,U$2,0)*$E1488)</f>
        <v>599000.00000000303</v>
      </c>
      <c r="V1488">
        <f>VLOOKUP($F1488,'(참고)타워 스텟 가치'!$B$7:$L$11,V$2,0)+(VLOOKUP($F1488,'(참고)타워 스텟 가치'!$B$7:$L$11,V$2,0)*$E1488)</f>
        <v>12129.750000000062</v>
      </c>
      <c r="W1488">
        <f>VLOOKUP($F1488,'(참고)타워 스텟 가치'!$B$7:$L$11,W$2,0)+(VLOOKUP($F1488,'(참고)타워 스텟 가치'!$B$7:$L$11,W$2,0)*$E1488)</f>
        <v>202.16250000000102</v>
      </c>
      <c r="X1488">
        <f>VLOOKUP($F1488,'(참고)타워 스텟 가치'!$B$7:$L$11,X$2,0)+(VLOOKUP($F1488,'(참고)타워 스텟 가치'!$B$7:$L$11,X$2,0)*$E1488)</f>
        <v>35.940000000000175</v>
      </c>
      <c r="Y1488">
        <f>VLOOKUP($F1488,'(참고)타워 스텟 가치'!$B$7:$L$11,Y$2,0)+(VLOOKUP($F1488,'(참고)타워 스텟 가치'!$B$7:$L$11,Y$2,0)*$E1488)</f>
        <v>0</v>
      </c>
      <c r="Z1488">
        <f>VLOOKUP($F1488,'(참고)타워 스텟 가치'!$B$7:$L$11,Z$2,0)+(VLOOKUP($F1488,'(참고)타워 스텟 가치'!$B$7:$L$11,Z$2,0)*$E1488)</f>
        <v>0</v>
      </c>
      <c r="AA1488">
        <f>VLOOKUP($F1488,'(참고)타워 스텟 가치'!$B$7:$L$11,AA$2,0)+(VLOOKUP($F1488,'(참고)타워 스텟 가치'!$B$7:$L$11,AA$2,0)*$E1488)</f>
        <v>119.80000000000061</v>
      </c>
      <c r="AB1488">
        <f>SUM('스테이지별 몬스터 스텟'!S1488*'(참고)타워 스텟 가치'!$Q$17,'스테이지별 몬스터 스텟'!T1488*'(참고)타워 스텟 가치'!$R$17,'스테이지별 몬스터 스텟'!U1488*'(참고)타워 스텟 가치'!$S$17,'스테이지별 몬스터 스텟'!V1488*'(참고)타워 스텟 가치'!$T$17,'스테이지별 몬스터 스텟'!W1488*'(참고)타워 스텟 가치'!$U$17,'스테이지별 몬스터 스텟'!X1488*'(참고)타워 스텟 가치'!$V$17,'스테이지별 몬스터 스텟'!Y1488*'(참고)타워 스텟 가치'!$W$17,'스테이지별 몬스터 스텟'!Z1488*'(참고)타워 스텟 가치'!$X$17,'스테이지별 몬스터 스텟'!AA1488*'(참고)타워 스텟 가치'!$Y$17)</f>
        <v>928190.18375000451</v>
      </c>
      <c r="AC1488">
        <v>2</v>
      </c>
      <c r="AD1488">
        <f>VLOOKUP($F1488,'(참고)타워 스텟 가치'!$B$12:$L$16,AD$2,0)+(VLOOKUP($F1488,'(참고)타워 스텟 가치'!$B$12:$L$16,AD$2,0)*$E1488)</f>
        <v>1010.8125000000051</v>
      </c>
      <c r="AE1488">
        <f>VLOOKUP($F1488,'(참고)타워 스텟 가치'!$B$12:$L$16,AE$2,0)+(VLOOKUP($F1488,'(참고)타워 스텟 가치'!$B$12:$L$16,AE$2,0)*$E1488)</f>
        <v>1212.975000000006</v>
      </c>
      <c r="AF1488">
        <f>VLOOKUP($F1488,'(참고)타워 스텟 가치'!$B$12:$L$16,AF$2,0)+(VLOOKUP($F1488,'(참고)타워 스텟 가치'!$B$12:$L$16,AF$2,0)*$E1488)</f>
        <v>599000.00000000303</v>
      </c>
      <c r="AG1488">
        <f>VLOOKUP($F1488,'(참고)타워 스텟 가치'!$B$12:$L$16,AG$2,0)+(VLOOKUP($F1488,'(참고)타워 스텟 가치'!$B$12:$L$16,AG$2,0)*$E1488)</f>
        <v>6064.8750000000309</v>
      </c>
      <c r="AH1488">
        <f>VLOOKUP($F1488,'(참고)타워 스텟 가치'!$B$12:$L$16,AH$2,0)+(VLOOKUP($F1488,'(참고)타워 스텟 가치'!$B$12:$L$16,AH$2,0)*$E1488)</f>
        <v>202.16250000000102</v>
      </c>
      <c r="AI1488">
        <f>VLOOKUP($F1488,'(참고)타워 스텟 가치'!$B$12:$L$16,AI$2,0)+(VLOOKUP($F1488,'(참고)타워 스텟 가치'!$B$12:$L$16,AI$2,0)*$E1488)</f>
        <v>35.940000000000175</v>
      </c>
      <c r="AJ1488">
        <f>VLOOKUP($F1488,'(참고)타워 스텟 가치'!$B$12:$L$16,AJ$2,0)+(VLOOKUP($F1488,'(참고)타워 스텟 가치'!$B$12:$L$16,AJ$2,0)*$E1488)</f>
        <v>0</v>
      </c>
      <c r="AK1488">
        <f>VLOOKUP($F1488,'(참고)타워 스텟 가치'!$B$12:$L$16,AK$2,0)+(VLOOKUP($F1488,'(참고)타워 스텟 가치'!$B$12:$L$16,AK$2,0)*$E1488)</f>
        <v>0</v>
      </c>
      <c r="AL1488">
        <f>VLOOKUP($F1488,'(참고)타워 스텟 가치'!$B$12:$L$16,AL$2,0)+(VLOOKUP($F1488,'(참고)타워 스텟 가치'!$B$12:$L$16,AL$2,0)*$E1488)</f>
        <v>239.60000000000122</v>
      </c>
      <c r="AM1488">
        <f>SUM('스테이지별 몬스터 스텟'!AD1488*'(참고)타워 스텟 가치'!$Q$17,'스테이지별 몬스터 스텟'!AE1488*'(참고)타워 스텟 가치'!$R$17,'스테이지별 몬스터 스텟'!AF1488*'(참고)타워 스텟 가치'!$S$17,'스테이지별 몬스터 스텟'!AG1488*'(참고)타워 스텟 가치'!$T$17,'스테이지별 몬스터 스텟'!AH1488*'(참고)타워 스텟 가치'!$U$17,'스테이지별 몬스터 스텟'!AI1488*'(참고)타워 스텟 가치'!$V$17,'스테이지별 몬스터 스텟'!AJ1488*'(참고)타워 스텟 가치'!$W$17,'스테이지별 몬스터 스텟'!AK1488*'(참고)타워 스텟 가치'!$X$17,'스테이지별 몬스터 스텟'!AL1488*'(참고)타워 스텟 가치'!$Y$17)</f>
        <v>915390.30250000453</v>
      </c>
      <c r="AN1488">
        <v>3</v>
      </c>
    </row>
    <row r="1489" spans="3:40" x14ac:dyDescent="0.3">
      <c r="C1489">
        <v>5</v>
      </c>
      <c r="D1489">
        <f t="shared" si="71"/>
        <v>297</v>
      </c>
      <c r="E1489" s="52">
        <f>VLOOKUP(D1489,'스테이지별 난이도 설정'!B:C,2,0)</f>
        <v>118.80000000000061</v>
      </c>
      <c r="F1489" t="str">
        <f t="shared" si="72"/>
        <v>스페셜</v>
      </c>
      <c r="G1489">
        <f t="shared" si="70"/>
        <v>6</v>
      </c>
      <c r="H1489">
        <f>VLOOKUP($F1489,'(참고)타워 스텟 가치'!$B$2:$L$6,H$2,0)+(VLOOKUP($F1489,'(참고)타워 스텟 가치'!$B$2:$L$6,H$2,0)*$E1489)</f>
        <v>4548.6562500000227</v>
      </c>
      <c r="I1489">
        <f>VLOOKUP($F1489,'(참고)타워 스텟 가치'!$B$2:$L$6,I$2,0)+(VLOOKUP($F1489,'(참고)타워 스텟 가치'!$B$2:$L$6,I$2,0)*$E1489)</f>
        <v>909.73125000000459</v>
      </c>
      <c r="J1489">
        <f>VLOOKUP($F1489,'(참고)타워 스텟 가치'!$B$2:$L$6,J$2,0)+(VLOOKUP($F1489,'(참고)타워 스텟 가치'!$B$2:$L$6,J$2,0)*$E1489)</f>
        <v>599000.00000000303</v>
      </c>
      <c r="K1489">
        <f>VLOOKUP($F1489,'(참고)타워 스텟 가치'!$B$2:$L$6,K$2,0)+(VLOOKUP($F1489,'(참고)타워 스텟 가치'!$B$2:$L$6,K$2,0)*$E1489)</f>
        <v>18194.625000000091</v>
      </c>
      <c r="L1489">
        <f>VLOOKUP($F1489,'(참고)타워 스텟 가치'!$B$2:$L$6,L$2,0)+(VLOOKUP($F1489,'(참고)타워 스텟 가치'!$B$2:$L$6,L$2,0)*$E1489)</f>
        <v>303.24375000000151</v>
      </c>
      <c r="M1489">
        <f>VLOOKUP($F1489,'(참고)타워 스텟 가치'!$B$2:$L$6,M$2,0)+(VLOOKUP($F1489,'(참고)타워 스텟 가치'!$B$2:$L$6,M$2,0)*$E1489)</f>
        <v>35.940000000000175</v>
      </c>
      <c r="N1489">
        <f>VLOOKUP($F1489,'(참고)타워 스텟 가치'!$B$2:$L$6,N$2,0)+(VLOOKUP($F1489,'(참고)타워 스텟 가치'!$B$2:$L$6,N$2,0)*$E1489)</f>
        <v>0</v>
      </c>
      <c r="O1489">
        <f>VLOOKUP($F1489,'(참고)타워 스텟 가치'!$B$2:$L$6,O$2,0)+(VLOOKUP($F1489,'(참고)타워 스텟 가치'!$B$2:$L$6,O$2,0)*$E1489)</f>
        <v>0</v>
      </c>
      <c r="P1489">
        <f>VLOOKUP($F1489,'(참고)타워 스텟 가치'!$B$2:$L$6,P$2,0)+(VLOOKUP($F1489,'(참고)타워 스텟 가치'!$B$2:$L$6,P$2,0)*$E1489)</f>
        <v>119.80000000000061</v>
      </c>
      <c r="Q1489">
        <f>SUM('스테이지별 몬스터 스텟'!H1489*'(참고)타워 스텟 가치'!$Q$17,'스테이지별 몬스터 스텟'!I1489*'(참고)타워 스텟 가치'!$R$17,'스테이지별 몬스터 스텟'!J1489*'(참고)타워 스텟 가치'!$S$17,'스테이지별 몬스터 스텟'!K1489*'(참고)타워 스텟 가치'!$T$17,'스테이지별 몬스터 스텟'!L1489*'(참고)타워 스텟 가치'!$U$17,'스테이지별 몬스터 스텟'!M1489*'(참고)타워 스텟 가치'!$V$17,'스테이지별 몬스터 스텟'!N1489*'(참고)타워 스텟 가치'!$W$17,'스테이지별 몬스터 스텟'!O1489*'(참고)타워 스텟 가치'!$X$17,'스테이지별 몬스터 스텟'!P1489*'(참고)타워 스텟 가치'!$Y$17)</f>
        <v>946233.18687500479</v>
      </c>
      <c r="R1489">
        <v>1</v>
      </c>
      <c r="S1489">
        <f>VLOOKUP($F1489,'(참고)타워 스텟 가치'!$B$7:$L$11,S$2,0)+(VLOOKUP($F1489,'(참고)타워 스텟 가치'!$B$7:$L$11,S$2,0)*$E1489)</f>
        <v>1516.2187500000077</v>
      </c>
      <c r="T1489">
        <f>VLOOKUP($F1489,'(참고)타워 스텟 가치'!$B$7:$L$11,T$2,0)+(VLOOKUP($F1489,'(참고)타워 스텟 가치'!$B$7:$L$11,T$2,0)*$E1489)</f>
        <v>2729.193750000014</v>
      </c>
      <c r="U1489">
        <f>VLOOKUP($F1489,'(참고)타워 스텟 가치'!$B$7:$L$11,U$2,0)+(VLOOKUP($F1489,'(참고)타워 스텟 가치'!$B$7:$L$11,U$2,0)*$E1489)</f>
        <v>599000.00000000303</v>
      </c>
      <c r="V1489">
        <f>VLOOKUP($F1489,'(참고)타워 스텟 가치'!$B$7:$L$11,V$2,0)+(VLOOKUP($F1489,'(참고)타워 스텟 가치'!$B$7:$L$11,V$2,0)*$E1489)</f>
        <v>18194.625000000091</v>
      </c>
      <c r="W1489">
        <f>VLOOKUP($F1489,'(참고)타워 스텟 가치'!$B$7:$L$11,W$2,0)+(VLOOKUP($F1489,'(참고)타워 스텟 가치'!$B$7:$L$11,W$2,0)*$E1489)</f>
        <v>303.24375000000151</v>
      </c>
      <c r="X1489">
        <f>VLOOKUP($F1489,'(참고)타워 스텟 가치'!$B$7:$L$11,X$2,0)+(VLOOKUP($F1489,'(참고)타워 스텟 가치'!$B$7:$L$11,X$2,0)*$E1489)</f>
        <v>35.940000000000175</v>
      </c>
      <c r="Y1489">
        <f>VLOOKUP($F1489,'(참고)타워 스텟 가치'!$B$7:$L$11,Y$2,0)+(VLOOKUP($F1489,'(참고)타워 스텟 가치'!$B$7:$L$11,Y$2,0)*$E1489)</f>
        <v>0</v>
      </c>
      <c r="Z1489">
        <f>VLOOKUP($F1489,'(참고)타워 스텟 가치'!$B$7:$L$11,Z$2,0)+(VLOOKUP($F1489,'(참고)타워 스텟 가치'!$B$7:$L$11,Z$2,0)*$E1489)</f>
        <v>0</v>
      </c>
      <c r="AA1489">
        <f>VLOOKUP($F1489,'(참고)타워 스텟 가치'!$B$7:$L$11,AA$2,0)+(VLOOKUP($F1489,'(참고)타워 스텟 가치'!$B$7:$L$11,AA$2,0)*$E1489)</f>
        <v>119.80000000000061</v>
      </c>
      <c r="AB1489">
        <f>SUM('스테이지별 몬스터 스텟'!S1489*'(참고)타워 스텟 가치'!$Q$17,'스테이지별 몬스터 스텟'!T1489*'(참고)타워 스텟 가치'!$R$17,'스테이지별 몬스터 스텟'!U1489*'(참고)타워 스텟 가치'!$S$17,'스테이지별 몬스터 스텟'!V1489*'(참고)타워 스텟 가치'!$T$17,'스테이지별 몬스터 스텟'!W1489*'(참고)타워 스텟 가치'!$U$17,'스테이지별 몬스터 스텟'!X1489*'(참고)타워 스텟 가치'!$V$17,'스테이지별 몬스터 스텟'!Y1489*'(참고)타워 스텟 가치'!$W$17,'스테이지별 몬스터 스텟'!Z1489*'(참고)타워 스텟 가치'!$X$17,'스테이지별 몬스터 스텟'!AA1489*'(참고)타워 스텟 가치'!$Y$17)</f>
        <v>942897.50562500476</v>
      </c>
      <c r="AC1489">
        <v>2</v>
      </c>
      <c r="AD1489">
        <f>VLOOKUP($F1489,'(참고)타워 스텟 가치'!$B$12:$L$16,AD$2,0)+(VLOOKUP($F1489,'(참고)타워 스텟 가치'!$B$12:$L$16,AD$2,0)*$E1489)</f>
        <v>1516.2187500000077</v>
      </c>
      <c r="AE1489">
        <f>VLOOKUP($F1489,'(참고)타워 스텟 가치'!$B$12:$L$16,AE$2,0)+(VLOOKUP($F1489,'(참고)타워 스텟 가치'!$B$12:$L$16,AE$2,0)*$E1489)</f>
        <v>1819.4625000000092</v>
      </c>
      <c r="AF1489">
        <f>VLOOKUP($F1489,'(참고)타워 스텟 가치'!$B$12:$L$16,AF$2,0)+(VLOOKUP($F1489,'(참고)타워 스텟 가치'!$B$12:$L$16,AF$2,0)*$E1489)</f>
        <v>599000.00000000303</v>
      </c>
      <c r="AG1489">
        <f>VLOOKUP($F1489,'(참고)타워 스텟 가치'!$B$12:$L$16,AG$2,0)+(VLOOKUP($F1489,'(참고)타워 스텟 가치'!$B$12:$L$16,AG$2,0)*$E1489)</f>
        <v>9097.3125000000455</v>
      </c>
      <c r="AH1489">
        <f>VLOOKUP($F1489,'(참고)타워 스텟 가치'!$B$12:$L$16,AH$2,0)+(VLOOKUP($F1489,'(참고)타워 스텟 가치'!$B$12:$L$16,AH$2,0)*$E1489)</f>
        <v>303.24375000000151</v>
      </c>
      <c r="AI1489">
        <f>VLOOKUP($F1489,'(참고)타워 스텟 가치'!$B$12:$L$16,AI$2,0)+(VLOOKUP($F1489,'(참고)타워 스텟 가치'!$B$12:$L$16,AI$2,0)*$E1489)</f>
        <v>35.940000000000175</v>
      </c>
      <c r="AJ1489">
        <f>VLOOKUP($F1489,'(참고)타워 스텟 가치'!$B$12:$L$16,AJ$2,0)+(VLOOKUP($F1489,'(참고)타워 스텟 가치'!$B$12:$L$16,AJ$2,0)*$E1489)</f>
        <v>0</v>
      </c>
      <c r="AK1489">
        <f>VLOOKUP($F1489,'(참고)타워 스텟 가치'!$B$12:$L$16,AK$2,0)+(VLOOKUP($F1489,'(참고)타워 스텟 가치'!$B$12:$L$16,AK$2,0)*$E1489)</f>
        <v>0</v>
      </c>
      <c r="AL1489">
        <f>VLOOKUP($F1489,'(참고)타워 스텟 가치'!$B$12:$L$16,AL$2,0)+(VLOOKUP($F1489,'(참고)타워 스텟 가치'!$B$12:$L$16,AL$2,0)*$E1489)</f>
        <v>239.60000000000122</v>
      </c>
      <c r="AM1489">
        <f>SUM('스테이지별 몬스터 스텟'!AD1489*'(참고)타워 스텟 가치'!$Q$17,'스테이지별 몬스터 스텟'!AE1489*'(참고)타워 스텟 가치'!$R$17,'스테이지별 몬스터 스텟'!AF1489*'(참고)타워 스텟 가치'!$S$17,'스테이지별 몬스터 스텟'!AG1489*'(참고)타워 스텟 가치'!$T$17,'스테이지별 몬스터 스텟'!AH1489*'(참고)타워 스텟 가치'!$U$17,'스테이지별 몬스터 스텟'!AI1489*'(참고)타워 스텟 가치'!$V$17,'스테이지별 몬스터 스텟'!AJ1489*'(참고)타워 스텟 가치'!$W$17,'스테이지별 몬스터 스텟'!AK1489*'(참고)타워 스텟 가치'!$X$17,'스테이지별 몬스터 스텟'!AL1489*'(참고)타워 스텟 가치'!$Y$17)</f>
        <v>923577.88375000458</v>
      </c>
      <c r="AN1489">
        <v>3</v>
      </c>
    </row>
    <row r="1490" spans="3:40" x14ac:dyDescent="0.3">
      <c r="C1490">
        <v>1</v>
      </c>
      <c r="D1490">
        <f t="shared" si="71"/>
        <v>298</v>
      </c>
      <c r="E1490" s="52">
        <f>VLOOKUP(D1490,'스테이지별 난이도 설정'!B:C,2,0)</f>
        <v>119.20000000000061</v>
      </c>
      <c r="F1490" t="str">
        <f t="shared" si="72"/>
        <v>일반</v>
      </c>
      <c r="G1490">
        <f t="shared" si="70"/>
        <v>6</v>
      </c>
      <c r="H1490">
        <f>VLOOKUP($F1490,'(참고)타워 스텟 가치'!$B$2:$L$6,H$2,0)+(VLOOKUP($F1490,'(참고)타워 스텟 가치'!$B$2:$L$6,H$2,0)*$E1490)</f>
        <v>901.50000000000455</v>
      </c>
      <c r="I1490">
        <f>VLOOKUP($F1490,'(참고)타워 스텟 가치'!$B$2:$L$6,I$2,0)+(VLOOKUP($F1490,'(참고)타워 스텟 가치'!$B$2:$L$6,I$2,0)*$E1490)</f>
        <v>180.30000000000092</v>
      </c>
      <c r="J1490">
        <f>VLOOKUP($F1490,'(참고)타워 스텟 가치'!$B$2:$L$6,J$2,0)+(VLOOKUP($F1490,'(참고)타워 스텟 가치'!$B$2:$L$6,J$2,0)*$E1490)</f>
        <v>601000.00000000303</v>
      </c>
      <c r="K1490">
        <f>VLOOKUP($F1490,'(참고)타워 스텟 가치'!$B$2:$L$6,K$2,0)+(VLOOKUP($F1490,'(참고)타워 스텟 가치'!$B$2:$L$6,K$2,0)*$E1490)</f>
        <v>3606.0000000000182</v>
      </c>
      <c r="L1490">
        <f>VLOOKUP($F1490,'(참고)타워 스텟 가치'!$B$2:$L$6,L$2,0)+(VLOOKUP($F1490,'(참고)타워 스텟 가치'!$B$2:$L$6,L$2,0)*$E1490)</f>
        <v>60.100000000000307</v>
      </c>
      <c r="M1490">
        <f>VLOOKUP($F1490,'(참고)타워 스텟 가치'!$B$2:$L$6,M$2,0)+(VLOOKUP($F1490,'(참고)타워 스텟 가치'!$B$2:$L$6,M$2,0)*$E1490)</f>
        <v>36.06000000000018</v>
      </c>
      <c r="N1490">
        <f>VLOOKUP($F1490,'(참고)타워 스텟 가치'!$B$2:$L$6,N$2,0)+(VLOOKUP($F1490,'(참고)타워 스텟 가치'!$B$2:$L$6,N$2,0)*$E1490)</f>
        <v>0</v>
      </c>
      <c r="O1490">
        <f>VLOOKUP($F1490,'(참고)타워 스텟 가치'!$B$2:$L$6,O$2,0)+(VLOOKUP($F1490,'(참고)타워 스텟 가치'!$B$2:$L$6,O$2,0)*$E1490)</f>
        <v>0</v>
      </c>
      <c r="P1490">
        <f>VLOOKUP($F1490,'(참고)타워 스텟 가치'!$B$2:$L$6,P$2,0)+(VLOOKUP($F1490,'(참고)타워 스텟 가치'!$B$2:$L$6,P$2,0)*$E1490)</f>
        <v>84.140000000000427</v>
      </c>
      <c r="Q1490">
        <f>SUM('스테이지별 몬스터 스텟'!H1490*'(참고)타워 스텟 가치'!$Q$17,'스테이지별 몬스터 스텟'!I1490*'(참고)타워 스텟 가치'!$R$17,'스테이지별 몬스터 스텟'!J1490*'(참고)타워 스텟 가치'!$S$17,'스테이지별 몬스터 스텟'!K1490*'(참고)타워 스텟 가치'!$T$17,'스테이지별 몬스터 스텟'!L1490*'(참고)타워 스텟 가치'!$U$17,'스테이지별 몬스터 스텟'!M1490*'(참고)타워 스텟 가치'!$V$17,'스테이지별 몬스터 스텟'!N1490*'(참고)타워 스텟 가치'!$W$17,'스테이지별 몬스터 스텟'!O1490*'(참고)타워 스텟 가치'!$X$17,'스테이지별 몬스터 스텟'!P1490*'(참고)타워 스텟 가치'!$Y$17)</f>
        <v>911109.99000000453</v>
      </c>
      <c r="R1490">
        <v>1</v>
      </c>
      <c r="S1490">
        <f>VLOOKUP($F1490,'(참고)타워 스텟 가치'!$B$7:$L$11,S$2,0)+(VLOOKUP($F1490,'(참고)타워 스텟 가치'!$B$7:$L$11,S$2,0)*$E1490)</f>
        <v>300.50000000000153</v>
      </c>
      <c r="T1490">
        <f>VLOOKUP($F1490,'(참고)타워 스텟 가치'!$B$7:$L$11,T$2,0)+(VLOOKUP($F1490,'(참고)타워 스텟 가치'!$B$7:$L$11,T$2,0)*$E1490)</f>
        <v>540.90000000000282</v>
      </c>
      <c r="U1490">
        <f>VLOOKUP($F1490,'(참고)타워 스텟 가치'!$B$7:$L$11,U$2,0)+(VLOOKUP($F1490,'(참고)타워 스텟 가치'!$B$7:$L$11,U$2,0)*$E1490)</f>
        <v>601000.00000000303</v>
      </c>
      <c r="V1490">
        <f>VLOOKUP($F1490,'(참고)타워 스텟 가치'!$B$7:$L$11,V$2,0)+(VLOOKUP($F1490,'(참고)타워 스텟 가치'!$B$7:$L$11,V$2,0)*$E1490)</f>
        <v>3606.0000000000182</v>
      </c>
      <c r="W1490">
        <f>VLOOKUP($F1490,'(참고)타워 스텟 가치'!$B$7:$L$11,W$2,0)+(VLOOKUP($F1490,'(참고)타워 스텟 가치'!$B$7:$L$11,W$2,0)*$E1490)</f>
        <v>60.100000000000307</v>
      </c>
      <c r="X1490">
        <f>VLOOKUP($F1490,'(참고)타워 스텟 가치'!$B$7:$L$11,X$2,0)+(VLOOKUP($F1490,'(참고)타워 스텟 가치'!$B$7:$L$11,X$2,0)*$E1490)</f>
        <v>36.06000000000018</v>
      </c>
      <c r="Y1490">
        <f>VLOOKUP($F1490,'(참고)타워 스텟 가치'!$B$7:$L$11,Y$2,0)+(VLOOKUP($F1490,'(참고)타워 스텟 가치'!$B$7:$L$11,Y$2,0)*$E1490)</f>
        <v>0</v>
      </c>
      <c r="Z1490">
        <f>VLOOKUP($F1490,'(참고)타워 스텟 가치'!$B$7:$L$11,Z$2,0)+(VLOOKUP($F1490,'(참고)타워 스텟 가치'!$B$7:$L$11,Z$2,0)*$E1490)</f>
        <v>0</v>
      </c>
      <c r="AA1490">
        <f>VLOOKUP($F1490,'(참고)타워 스텟 가치'!$B$7:$L$11,AA$2,0)+(VLOOKUP($F1490,'(참고)타워 스텟 가치'!$B$7:$L$11,AA$2,0)*$E1490)</f>
        <v>84.140000000000427</v>
      </c>
      <c r="AB1490">
        <f>SUM('스테이지별 몬스터 스텟'!S1490*'(참고)타워 스텟 가치'!$Q$17,'스테이지별 몬스터 스텟'!T1490*'(참고)타워 스텟 가치'!$R$17,'스테이지별 몬스터 스텟'!U1490*'(참고)타워 스텟 가치'!$S$17,'스테이지별 몬스터 스텟'!V1490*'(참고)타워 스텟 가치'!$T$17,'스테이지별 몬스터 스텟'!W1490*'(참고)타워 스텟 가치'!$U$17,'스테이지별 몬스터 스텟'!X1490*'(참고)타워 스텟 가치'!$V$17,'스테이지별 몬스터 스텟'!Y1490*'(참고)타워 스텟 가치'!$W$17,'스테이지별 몬스터 스텟'!Z1490*'(참고)타워 스텟 가치'!$X$17,'스테이지별 몬스터 스텟'!AA1490*'(참고)타워 스텟 가치'!$Y$17)</f>
        <v>910448.89000000455</v>
      </c>
      <c r="AC1490">
        <v>2</v>
      </c>
      <c r="AD1490">
        <f>VLOOKUP($F1490,'(참고)타워 스텟 가치'!$B$12:$L$16,AD$2,0)+(VLOOKUP($F1490,'(참고)타워 스텟 가치'!$B$12:$L$16,AD$2,0)*$E1490)</f>
        <v>300.50000000000153</v>
      </c>
      <c r="AE1490">
        <f>VLOOKUP($F1490,'(참고)타워 스텟 가치'!$B$12:$L$16,AE$2,0)+(VLOOKUP($F1490,'(참고)타워 스텟 가치'!$B$12:$L$16,AE$2,0)*$E1490)</f>
        <v>360.60000000000184</v>
      </c>
      <c r="AF1490">
        <f>VLOOKUP($F1490,'(참고)타워 스텟 가치'!$B$12:$L$16,AF$2,0)+(VLOOKUP($F1490,'(참고)타워 스텟 가치'!$B$12:$L$16,AF$2,0)*$E1490)</f>
        <v>601000.00000000303</v>
      </c>
      <c r="AG1490">
        <f>VLOOKUP($F1490,'(참고)타워 스텟 가치'!$B$12:$L$16,AG$2,0)+(VLOOKUP($F1490,'(참고)타워 스텟 가치'!$B$12:$L$16,AG$2,0)*$E1490)</f>
        <v>1803.0000000000091</v>
      </c>
      <c r="AH1490">
        <f>VLOOKUP($F1490,'(참고)타워 스텟 가치'!$B$12:$L$16,AH$2,0)+(VLOOKUP($F1490,'(참고)타워 스텟 가치'!$B$12:$L$16,AH$2,0)*$E1490)</f>
        <v>60.100000000000307</v>
      </c>
      <c r="AI1490">
        <f>VLOOKUP($F1490,'(참고)타워 스텟 가치'!$B$12:$L$16,AI$2,0)+(VLOOKUP($F1490,'(참고)타워 스텟 가치'!$B$12:$L$16,AI$2,0)*$E1490)</f>
        <v>36.06000000000018</v>
      </c>
      <c r="AJ1490">
        <f>VLOOKUP($F1490,'(참고)타워 스텟 가치'!$B$12:$L$16,AJ$2,0)+(VLOOKUP($F1490,'(참고)타워 스텟 가치'!$B$12:$L$16,AJ$2,0)*$E1490)</f>
        <v>0</v>
      </c>
      <c r="AK1490">
        <f>VLOOKUP($F1490,'(참고)타워 스텟 가치'!$B$12:$L$16,AK$2,0)+(VLOOKUP($F1490,'(참고)타워 스텟 가치'!$B$12:$L$16,AK$2,0)*$E1490)</f>
        <v>0</v>
      </c>
      <c r="AL1490">
        <f>VLOOKUP($F1490,'(참고)타워 스텟 가치'!$B$12:$L$16,AL$2,0)+(VLOOKUP($F1490,'(참고)타워 스텟 가치'!$B$12:$L$16,AL$2,0)*$E1490)</f>
        <v>168.28000000000085</v>
      </c>
      <c r="AM1490">
        <f>SUM('스테이지별 몬스터 스텟'!AD1490*'(참고)타워 스텟 가치'!$Q$17,'스테이지별 몬스터 스텟'!AE1490*'(참고)타워 스텟 가치'!$R$17,'스테이지별 몬스터 스텟'!AF1490*'(참고)타워 스텟 가치'!$S$17,'스테이지별 몬스터 스텟'!AG1490*'(참고)타워 스텟 가치'!$T$17,'스테이지별 몬스터 스텟'!AH1490*'(참고)타워 스텟 가치'!$U$17,'스테이지별 몬스터 스텟'!AI1490*'(참고)타워 스텟 가치'!$V$17,'스테이지별 몬스터 스텟'!AJ1490*'(참고)타워 스텟 가치'!$W$17,'스테이지별 몬스터 스텟'!AK1490*'(참고)타워 스텟 가치'!$X$17,'스테이지별 몬스터 스텟'!AL1490*'(참고)타워 스텟 가치'!$Y$17)</f>
        <v>906740.72000000463</v>
      </c>
      <c r="AN1490">
        <v>3</v>
      </c>
    </row>
    <row r="1491" spans="3:40" x14ac:dyDescent="0.3">
      <c r="C1491">
        <v>2</v>
      </c>
      <c r="D1491">
        <f t="shared" si="71"/>
        <v>298</v>
      </c>
      <c r="E1491" s="52">
        <f>VLOOKUP(D1491,'스테이지별 난이도 설정'!B:C,2,0)</f>
        <v>119.20000000000061</v>
      </c>
      <c r="F1491" t="str">
        <f t="shared" si="72"/>
        <v>레어</v>
      </c>
      <c r="G1491">
        <f t="shared" si="70"/>
        <v>6</v>
      </c>
      <c r="H1491">
        <f>VLOOKUP($F1491,'(참고)타워 스텟 가치'!$B$2:$L$6,H$2,0)+(VLOOKUP($F1491,'(참고)타워 스텟 가치'!$B$2:$L$6,H$2,0)*$E1491)</f>
        <v>1352.2500000000068</v>
      </c>
      <c r="I1491">
        <f>VLOOKUP($F1491,'(참고)타워 스텟 가치'!$B$2:$L$6,I$2,0)+(VLOOKUP($F1491,'(참고)타워 스텟 가치'!$B$2:$L$6,I$2,0)*$E1491)</f>
        <v>270.45000000000141</v>
      </c>
      <c r="J1491">
        <f>VLOOKUP($F1491,'(참고)타워 스텟 가치'!$B$2:$L$6,J$2,0)+(VLOOKUP($F1491,'(참고)타워 스텟 가치'!$B$2:$L$6,J$2,0)*$E1491)</f>
        <v>601000.00000000303</v>
      </c>
      <c r="K1491">
        <f>VLOOKUP($F1491,'(참고)타워 스텟 가치'!$B$2:$L$6,K$2,0)+(VLOOKUP($F1491,'(참고)타워 스텟 가치'!$B$2:$L$6,K$2,0)*$E1491)</f>
        <v>5409.0000000000273</v>
      </c>
      <c r="L1491">
        <f>VLOOKUP($F1491,'(참고)타워 스텟 가치'!$B$2:$L$6,L$2,0)+(VLOOKUP($F1491,'(참고)타워 스텟 가치'!$B$2:$L$6,L$2,0)*$E1491)</f>
        <v>90.15000000000046</v>
      </c>
      <c r="M1491">
        <f>VLOOKUP($F1491,'(참고)타워 스텟 가치'!$B$2:$L$6,M$2,0)+(VLOOKUP($F1491,'(참고)타워 스텟 가치'!$B$2:$L$6,M$2,0)*$E1491)</f>
        <v>36.06000000000018</v>
      </c>
      <c r="N1491">
        <f>VLOOKUP($F1491,'(참고)타워 스텟 가치'!$B$2:$L$6,N$2,0)+(VLOOKUP($F1491,'(참고)타워 스텟 가치'!$B$2:$L$6,N$2,0)*$E1491)</f>
        <v>0</v>
      </c>
      <c r="O1491">
        <f>VLOOKUP($F1491,'(참고)타워 스텟 가치'!$B$2:$L$6,O$2,0)+(VLOOKUP($F1491,'(참고)타워 스텟 가치'!$B$2:$L$6,O$2,0)*$E1491)</f>
        <v>0</v>
      </c>
      <c r="P1491">
        <f>VLOOKUP($F1491,'(참고)타워 스텟 가치'!$B$2:$L$6,P$2,0)+(VLOOKUP($F1491,'(참고)타워 스텟 가치'!$B$2:$L$6,P$2,0)*$E1491)</f>
        <v>84.140000000000427</v>
      </c>
      <c r="Q1491">
        <f>SUM('스테이지별 몬스터 스텟'!H1491*'(참고)타워 스텟 가치'!$Q$17,'스테이지별 몬스터 스텟'!I1491*'(참고)타워 스텟 가치'!$R$17,'스테이지별 몬스터 스텟'!J1491*'(참고)타워 스텟 가치'!$S$17,'스테이지별 몬스터 스텟'!K1491*'(참고)타워 스텟 가치'!$T$17,'스테이지별 몬스터 스텟'!L1491*'(참고)타워 스텟 가치'!$U$17,'스테이지별 몬스터 스텟'!M1491*'(참고)타워 스텟 가치'!$V$17,'스테이지별 몬스터 스텟'!N1491*'(참고)타워 스텟 가치'!$W$17,'스테이지별 몬스터 스텟'!O1491*'(참고)타워 스텟 가치'!$X$17,'스테이지별 몬스터 스텟'!P1491*'(참고)타워 스텟 가치'!$Y$17)</f>
        <v>915812.81500000472</v>
      </c>
      <c r="R1491">
        <v>1</v>
      </c>
      <c r="S1491">
        <f>VLOOKUP($F1491,'(참고)타워 스텟 가치'!$B$7:$L$11,S$2,0)+(VLOOKUP($F1491,'(참고)타워 스텟 가치'!$B$7:$L$11,S$2,0)*$E1491)</f>
        <v>450.75000000000227</v>
      </c>
      <c r="T1491">
        <f>VLOOKUP($F1491,'(참고)타워 스텟 가치'!$B$7:$L$11,T$2,0)+(VLOOKUP($F1491,'(참고)타워 스텟 가치'!$B$7:$L$11,T$2,0)*$E1491)</f>
        <v>811.35000000000412</v>
      </c>
      <c r="U1491">
        <f>VLOOKUP($F1491,'(참고)타워 스텟 가치'!$B$7:$L$11,U$2,0)+(VLOOKUP($F1491,'(참고)타워 스텟 가치'!$B$7:$L$11,U$2,0)*$E1491)</f>
        <v>601000.00000000303</v>
      </c>
      <c r="V1491">
        <f>VLOOKUP($F1491,'(참고)타워 스텟 가치'!$B$7:$L$11,V$2,0)+(VLOOKUP($F1491,'(참고)타워 스텟 가치'!$B$7:$L$11,V$2,0)*$E1491)</f>
        <v>5409.0000000000273</v>
      </c>
      <c r="W1491">
        <f>VLOOKUP($F1491,'(참고)타워 스텟 가치'!$B$7:$L$11,W$2,0)+(VLOOKUP($F1491,'(참고)타워 스텟 가치'!$B$7:$L$11,W$2,0)*$E1491)</f>
        <v>90.15000000000046</v>
      </c>
      <c r="X1491">
        <f>VLOOKUP($F1491,'(참고)타워 스텟 가치'!$B$7:$L$11,X$2,0)+(VLOOKUP($F1491,'(참고)타워 스텟 가치'!$B$7:$L$11,X$2,0)*$E1491)</f>
        <v>36.06000000000018</v>
      </c>
      <c r="Y1491">
        <f>VLOOKUP($F1491,'(참고)타워 스텟 가치'!$B$7:$L$11,Y$2,0)+(VLOOKUP($F1491,'(참고)타워 스텟 가치'!$B$7:$L$11,Y$2,0)*$E1491)</f>
        <v>0</v>
      </c>
      <c r="Z1491">
        <f>VLOOKUP($F1491,'(참고)타워 스텟 가치'!$B$7:$L$11,Z$2,0)+(VLOOKUP($F1491,'(참고)타워 스텟 가치'!$B$7:$L$11,Z$2,0)*$E1491)</f>
        <v>0</v>
      </c>
      <c r="AA1491">
        <f>VLOOKUP($F1491,'(참고)타워 스텟 가치'!$B$7:$L$11,AA$2,0)+(VLOOKUP($F1491,'(참고)타워 스텟 가치'!$B$7:$L$11,AA$2,0)*$E1491)</f>
        <v>84.140000000000427</v>
      </c>
      <c r="AB1491">
        <f>SUM('스테이지별 몬스터 스텟'!S1491*'(참고)타워 스텟 가치'!$Q$17,'스테이지별 몬스터 스텟'!T1491*'(참고)타워 스텟 가치'!$R$17,'스테이지별 몬스터 스텟'!U1491*'(참고)타워 스텟 가치'!$S$17,'스테이지별 몬스터 스텟'!V1491*'(참고)타워 스텟 가치'!$T$17,'스테이지별 몬스터 스텟'!W1491*'(참고)타워 스텟 가치'!$U$17,'스테이지별 몬스터 스텟'!X1491*'(참고)타워 스텟 가치'!$V$17,'스테이지별 몬스터 스텟'!Y1491*'(참고)타워 스텟 가치'!$W$17,'스테이지별 몬스터 스텟'!Z1491*'(참고)타워 스텟 가치'!$X$17,'스테이지별 몬스터 스텟'!AA1491*'(참고)타워 스텟 가치'!$Y$17)</f>
        <v>914821.16500000469</v>
      </c>
      <c r="AC1491">
        <v>2</v>
      </c>
      <c r="AD1491">
        <f>VLOOKUP($F1491,'(참고)타워 스텟 가치'!$B$12:$L$16,AD$2,0)+(VLOOKUP($F1491,'(참고)타워 스텟 가치'!$B$12:$L$16,AD$2,0)*$E1491)</f>
        <v>450.75000000000227</v>
      </c>
      <c r="AE1491">
        <f>VLOOKUP($F1491,'(참고)타워 스텟 가치'!$B$12:$L$16,AE$2,0)+(VLOOKUP($F1491,'(참고)타워 스텟 가치'!$B$12:$L$16,AE$2,0)*$E1491)</f>
        <v>540.90000000000282</v>
      </c>
      <c r="AF1491">
        <f>VLOOKUP($F1491,'(참고)타워 스텟 가치'!$B$12:$L$16,AF$2,0)+(VLOOKUP($F1491,'(참고)타워 스텟 가치'!$B$12:$L$16,AF$2,0)*$E1491)</f>
        <v>601000.00000000303</v>
      </c>
      <c r="AG1491">
        <f>VLOOKUP($F1491,'(참고)타워 스텟 가치'!$B$12:$L$16,AG$2,0)+(VLOOKUP($F1491,'(참고)타워 스텟 가치'!$B$12:$L$16,AG$2,0)*$E1491)</f>
        <v>2704.5000000000136</v>
      </c>
      <c r="AH1491">
        <f>VLOOKUP($F1491,'(참고)타워 스텟 가치'!$B$12:$L$16,AH$2,0)+(VLOOKUP($F1491,'(참고)타워 스텟 가치'!$B$12:$L$16,AH$2,0)*$E1491)</f>
        <v>90.15000000000046</v>
      </c>
      <c r="AI1491">
        <f>VLOOKUP($F1491,'(참고)타워 스텟 가치'!$B$12:$L$16,AI$2,0)+(VLOOKUP($F1491,'(참고)타워 스텟 가치'!$B$12:$L$16,AI$2,0)*$E1491)</f>
        <v>36.06000000000018</v>
      </c>
      <c r="AJ1491">
        <f>VLOOKUP($F1491,'(참고)타워 스텟 가치'!$B$12:$L$16,AJ$2,0)+(VLOOKUP($F1491,'(참고)타워 스텟 가치'!$B$12:$L$16,AJ$2,0)*$E1491)</f>
        <v>0</v>
      </c>
      <c r="AK1491">
        <f>VLOOKUP($F1491,'(참고)타워 스텟 가치'!$B$12:$L$16,AK$2,0)+(VLOOKUP($F1491,'(참고)타워 스텟 가치'!$B$12:$L$16,AK$2,0)*$E1491)</f>
        <v>0</v>
      </c>
      <c r="AL1491">
        <f>VLOOKUP($F1491,'(참고)타워 스텟 가치'!$B$12:$L$16,AL$2,0)+(VLOOKUP($F1491,'(참고)타워 스텟 가치'!$B$12:$L$16,AL$2,0)*$E1491)</f>
        <v>168.28000000000085</v>
      </c>
      <c r="AM1491">
        <f>SUM('스테이지별 몬스터 스텟'!AD1491*'(참고)타워 스텟 가치'!$Q$17,'스테이지별 몬스터 스텟'!AE1491*'(참고)타워 스텟 가치'!$R$17,'스테이지별 몬스터 스텟'!AF1491*'(참고)타워 스텟 가치'!$S$17,'스테이지별 몬스터 스텟'!AG1491*'(참고)타워 스텟 가치'!$T$17,'스테이지별 몬스터 스텟'!AH1491*'(참고)타워 스텟 가치'!$U$17,'스테이지별 몬스터 스텟'!AI1491*'(참고)타워 스텟 가치'!$V$17,'스테이지별 몬스터 스텟'!AJ1491*'(참고)타워 스텟 가치'!$W$17,'스테이지별 몬스터 스텟'!AK1491*'(참고)타워 스텟 가치'!$X$17,'스테이지별 몬스터 스텟'!AL1491*'(참고)타워 스텟 가치'!$Y$17)</f>
        <v>909174.77000000468</v>
      </c>
      <c r="AN1491">
        <v>3</v>
      </c>
    </row>
    <row r="1492" spans="3:40" x14ac:dyDescent="0.3">
      <c r="C1492">
        <v>3</v>
      </c>
      <c r="D1492">
        <f t="shared" si="71"/>
        <v>298</v>
      </c>
      <c r="E1492" s="52">
        <f>VLOOKUP(D1492,'스테이지별 난이도 설정'!B:C,2,0)</f>
        <v>119.20000000000061</v>
      </c>
      <c r="F1492" t="str">
        <f t="shared" si="72"/>
        <v>에픽</v>
      </c>
      <c r="G1492">
        <f t="shared" si="70"/>
        <v>6</v>
      </c>
      <c r="H1492">
        <f>VLOOKUP($F1492,'(참고)타워 스텟 가치'!$B$2:$L$6,H$2,0)+(VLOOKUP($F1492,'(참고)타워 스텟 가치'!$B$2:$L$6,H$2,0)*$E1492)</f>
        <v>2028.3750000000105</v>
      </c>
      <c r="I1492">
        <f>VLOOKUP($F1492,'(참고)타워 스텟 가치'!$B$2:$L$6,I$2,0)+(VLOOKUP($F1492,'(참고)타워 스텟 가치'!$B$2:$L$6,I$2,0)*$E1492)</f>
        <v>405.67500000000206</v>
      </c>
      <c r="J1492">
        <f>VLOOKUP($F1492,'(참고)타워 스텟 가치'!$B$2:$L$6,J$2,0)+(VLOOKUP($F1492,'(참고)타워 스텟 가치'!$B$2:$L$6,J$2,0)*$E1492)</f>
        <v>601000.00000000303</v>
      </c>
      <c r="K1492">
        <f>VLOOKUP($F1492,'(참고)타워 스텟 가치'!$B$2:$L$6,K$2,0)+(VLOOKUP($F1492,'(참고)타워 스텟 가치'!$B$2:$L$6,K$2,0)*$E1492)</f>
        <v>8113.5000000000418</v>
      </c>
      <c r="L1492">
        <f>VLOOKUP($F1492,'(참고)타워 스텟 가치'!$B$2:$L$6,L$2,0)+(VLOOKUP($F1492,'(참고)타워 스텟 가치'!$B$2:$L$6,L$2,0)*$E1492)</f>
        <v>135.2250000000007</v>
      </c>
      <c r="M1492">
        <f>VLOOKUP($F1492,'(참고)타워 스텟 가치'!$B$2:$L$6,M$2,0)+(VLOOKUP($F1492,'(참고)타워 스텟 가치'!$B$2:$L$6,M$2,0)*$E1492)</f>
        <v>36.06000000000018</v>
      </c>
      <c r="N1492">
        <f>VLOOKUP($F1492,'(참고)타워 스텟 가치'!$B$2:$L$6,N$2,0)+(VLOOKUP($F1492,'(참고)타워 스텟 가치'!$B$2:$L$6,N$2,0)*$E1492)</f>
        <v>0</v>
      </c>
      <c r="O1492">
        <f>VLOOKUP($F1492,'(참고)타워 스텟 가치'!$B$2:$L$6,O$2,0)+(VLOOKUP($F1492,'(참고)타워 스텟 가치'!$B$2:$L$6,O$2,0)*$E1492)</f>
        <v>0</v>
      </c>
      <c r="P1492">
        <f>VLOOKUP($F1492,'(참고)타워 스텟 가치'!$B$2:$L$6,P$2,0)+(VLOOKUP($F1492,'(참고)타워 스텟 가치'!$B$2:$L$6,P$2,0)*$E1492)</f>
        <v>84.140000000000427</v>
      </c>
      <c r="Q1492">
        <f>SUM('스테이지별 몬스터 스텟'!H1492*'(참고)타워 스텟 가치'!$Q$17,'스테이지별 몬스터 스텟'!I1492*'(참고)타워 스텟 가치'!$R$17,'스테이지별 몬스터 스텟'!J1492*'(참고)타워 스텟 가치'!$S$17,'스테이지별 몬스터 스텟'!K1492*'(참고)타워 스텟 가치'!$T$17,'스테이지별 몬스터 스텟'!L1492*'(참고)타워 스텟 가치'!$U$17,'스테이지별 몬스터 스텟'!M1492*'(참고)타워 스텟 가치'!$V$17,'스테이지별 몬스터 스텟'!N1492*'(참고)타워 스텟 가치'!$W$17,'스테이지별 몬스터 스텟'!O1492*'(참고)타워 스텟 가치'!$X$17,'스테이지별 몬스터 스텟'!P1492*'(참고)타워 스텟 가치'!$Y$17)</f>
        <v>922867.05250000476</v>
      </c>
      <c r="R1492">
        <v>1</v>
      </c>
      <c r="S1492">
        <f>VLOOKUP($F1492,'(참고)타워 스텟 가치'!$B$7:$L$11,S$2,0)+(VLOOKUP($F1492,'(참고)타워 스텟 가치'!$B$7:$L$11,S$2,0)*$E1492)</f>
        <v>676.12500000000341</v>
      </c>
      <c r="T1492">
        <f>VLOOKUP($F1492,'(참고)타워 스텟 가치'!$B$7:$L$11,T$2,0)+(VLOOKUP($F1492,'(참고)타워 스텟 가치'!$B$7:$L$11,T$2,0)*$E1492)</f>
        <v>1217.0250000000062</v>
      </c>
      <c r="U1492">
        <f>VLOOKUP($F1492,'(참고)타워 스텟 가치'!$B$7:$L$11,U$2,0)+(VLOOKUP($F1492,'(참고)타워 스텟 가치'!$B$7:$L$11,U$2,0)*$E1492)</f>
        <v>601000.00000000303</v>
      </c>
      <c r="V1492">
        <f>VLOOKUP($F1492,'(참고)타워 스텟 가치'!$B$7:$L$11,V$2,0)+(VLOOKUP($F1492,'(참고)타워 스텟 가치'!$B$7:$L$11,V$2,0)*$E1492)</f>
        <v>8113.5000000000418</v>
      </c>
      <c r="W1492">
        <f>VLOOKUP($F1492,'(참고)타워 스텟 가치'!$B$7:$L$11,W$2,0)+(VLOOKUP($F1492,'(참고)타워 스텟 가치'!$B$7:$L$11,W$2,0)*$E1492)</f>
        <v>135.2250000000007</v>
      </c>
      <c r="X1492">
        <f>VLOOKUP($F1492,'(참고)타워 스텟 가치'!$B$7:$L$11,X$2,0)+(VLOOKUP($F1492,'(참고)타워 스텟 가치'!$B$7:$L$11,X$2,0)*$E1492)</f>
        <v>36.06000000000018</v>
      </c>
      <c r="Y1492">
        <f>VLOOKUP($F1492,'(참고)타워 스텟 가치'!$B$7:$L$11,Y$2,0)+(VLOOKUP($F1492,'(참고)타워 스텟 가치'!$B$7:$L$11,Y$2,0)*$E1492)</f>
        <v>0</v>
      </c>
      <c r="Z1492">
        <f>VLOOKUP($F1492,'(참고)타워 스텟 가치'!$B$7:$L$11,Z$2,0)+(VLOOKUP($F1492,'(참고)타워 스텟 가치'!$B$7:$L$11,Z$2,0)*$E1492)</f>
        <v>0</v>
      </c>
      <c r="AA1492">
        <f>VLOOKUP($F1492,'(참고)타워 스텟 가치'!$B$7:$L$11,AA$2,0)+(VLOOKUP($F1492,'(참고)타워 스텟 가치'!$B$7:$L$11,AA$2,0)*$E1492)</f>
        <v>84.140000000000427</v>
      </c>
      <c r="AB1492">
        <f>SUM('스테이지별 몬스터 스텟'!S1492*'(참고)타워 스텟 가치'!$Q$17,'스테이지별 몬스터 스텟'!T1492*'(참고)타워 스텟 가치'!$R$17,'스테이지별 몬스터 스텟'!U1492*'(참고)타워 스텟 가치'!$S$17,'스테이지별 몬스터 스텟'!V1492*'(참고)타워 스텟 가치'!$T$17,'스테이지별 몬스터 스텟'!W1492*'(참고)타워 스텟 가치'!$U$17,'스테이지별 몬스터 스텟'!X1492*'(참고)타워 스텟 가치'!$V$17,'스테이지별 몬스터 스텟'!Y1492*'(참고)타워 스텟 가치'!$W$17,'스테이지별 몬스터 스텟'!Z1492*'(참고)타워 스텟 가치'!$X$17,'스테이지별 몬스터 스텟'!AA1492*'(참고)타워 스텟 가치'!$Y$17)</f>
        <v>921379.57750000467</v>
      </c>
      <c r="AC1492">
        <v>2</v>
      </c>
      <c r="AD1492">
        <f>VLOOKUP($F1492,'(참고)타워 스텟 가치'!$B$12:$L$16,AD$2,0)+(VLOOKUP($F1492,'(참고)타워 스텟 가치'!$B$12:$L$16,AD$2,0)*$E1492)</f>
        <v>676.12500000000341</v>
      </c>
      <c r="AE1492">
        <f>VLOOKUP($F1492,'(참고)타워 스텟 가치'!$B$12:$L$16,AE$2,0)+(VLOOKUP($F1492,'(참고)타워 스텟 가치'!$B$12:$L$16,AE$2,0)*$E1492)</f>
        <v>811.35000000000412</v>
      </c>
      <c r="AF1492">
        <f>VLOOKUP($F1492,'(참고)타워 스텟 가치'!$B$12:$L$16,AF$2,0)+(VLOOKUP($F1492,'(참고)타워 스텟 가치'!$B$12:$L$16,AF$2,0)*$E1492)</f>
        <v>601000.00000000303</v>
      </c>
      <c r="AG1492">
        <f>VLOOKUP($F1492,'(참고)타워 스텟 가치'!$B$12:$L$16,AG$2,0)+(VLOOKUP($F1492,'(참고)타워 스텟 가치'!$B$12:$L$16,AG$2,0)*$E1492)</f>
        <v>4056.7500000000209</v>
      </c>
      <c r="AH1492">
        <f>VLOOKUP($F1492,'(참고)타워 스텟 가치'!$B$12:$L$16,AH$2,0)+(VLOOKUP($F1492,'(참고)타워 스텟 가치'!$B$12:$L$16,AH$2,0)*$E1492)</f>
        <v>135.2250000000007</v>
      </c>
      <c r="AI1492">
        <f>VLOOKUP($F1492,'(참고)타워 스텟 가치'!$B$12:$L$16,AI$2,0)+(VLOOKUP($F1492,'(참고)타워 스텟 가치'!$B$12:$L$16,AI$2,0)*$E1492)</f>
        <v>36.06000000000018</v>
      </c>
      <c r="AJ1492">
        <f>VLOOKUP($F1492,'(참고)타워 스텟 가치'!$B$12:$L$16,AJ$2,0)+(VLOOKUP($F1492,'(참고)타워 스텟 가치'!$B$12:$L$16,AJ$2,0)*$E1492)</f>
        <v>0</v>
      </c>
      <c r="AK1492">
        <f>VLOOKUP($F1492,'(참고)타워 스텟 가치'!$B$12:$L$16,AK$2,0)+(VLOOKUP($F1492,'(참고)타워 스텟 가치'!$B$12:$L$16,AK$2,0)*$E1492)</f>
        <v>0</v>
      </c>
      <c r="AL1492">
        <f>VLOOKUP($F1492,'(참고)타워 스텟 가치'!$B$12:$L$16,AL$2,0)+(VLOOKUP($F1492,'(참고)타워 스텟 가치'!$B$12:$L$16,AL$2,0)*$E1492)</f>
        <v>168.28000000000085</v>
      </c>
      <c r="AM1492">
        <f>SUM('스테이지별 몬스터 스텟'!AD1492*'(참고)타워 스텟 가치'!$Q$17,'스테이지별 몬스터 스텟'!AE1492*'(참고)타워 스텟 가치'!$R$17,'스테이지별 몬스터 스텟'!AF1492*'(참고)타워 스텟 가치'!$S$17,'스테이지별 몬스터 스텟'!AG1492*'(참고)타워 스텟 가치'!$T$17,'스테이지별 몬스터 스텟'!AH1492*'(참고)타워 스텟 가치'!$U$17,'스테이지별 몬스터 스텟'!AI1492*'(참고)타워 스텟 가치'!$V$17,'스테이지별 몬스터 스텟'!AJ1492*'(참고)타워 스텟 가치'!$W$17,'스테이지별 몬스터 스텟'!AK1492*'(참고)타워 스텟 가치'!$X$17,'스테이지별 몬스터 스텟'!AL1492*'(참고)타워 스텟 가치'!$Y$17)</f>
        <v>912825.84500000463</v>
      </c>
      <c r="AN1492">
        <v>3</v>
      </c>
    </row>
    <row r="1493" spans="3:40" x14ac:dyDescent="0.3">
      <c r="C1493">
        <v>4</v>
      </c>
      <c r="D1493">
        <f t="shared" si="71"/>
        <v>298</v>
      </c>
      <c r="E1493" s="52">
        <f>VLOOKUP(D1493,'스테이지별 난이도 설정'!B:C,2,0)</f>
        <v>119.20000000000061</v>
      </c>
      <c r="F1493" t="str">
        <f t="shared" si="72"/>
        <v>유니크</v>
      </c>
      <c r="G1493">
        <f t="shared" si="70"/>
        <v>6</v>
      </c>
      <c r="H1493">
        <f>VLOOKUP($F1493,'(참고)타워 스텟 가치'!$B$2:$L$6,H$2,0)+(VLOOKUP($F1493,'(참고)타워 스텟 가치'!$B$2:$L$6,H$2,0)*$E1493)</f>
        <v>3042.5625000000155</v>
      </c>
      <c r="I1493">
        <f>VLOOKUP($F1493,'(참고)타워 스텟 가치'!$B$2:$L$6,I$2,0)+(VLOOKUP($F1493,'(참고)타워 스텟 가치'!$B$2:$L$6,I$2,0)*$E1493)</f>
        <v>608.51250000000312</v>
      </c>
      <c r="J1493">
        <f>VLOOKUP($F1493,'(참고)타워 스텟 가치'!$B$2:$L$6,J$2,0)+(VLOOKUP($F1493,'(참고)타워 스텟 가치'!$B$2:$L$6,J$2,0)*$E1493)</f>
        <v>601000.00000000303</v>
      </c>
      <c r="K1493">
        <f>VLOOKUP($F1493,'(참고)타워 스텟 가치'!$B$2:$L$6,K$2,0)+(VLOOKUP($F1493,'(참고)타워 스텟 가치'!$B$2:$L$6,K$2,0)*$E1493)</f>
        <v>12170.250000000062</v>
      </c>
      <c r="L1493">
        <f>VLOOKUP($F1493,'(참고)타워 스텟 가치'!$B$2:$L$6,L$2,0)+(VLOOKUP($F1493,'(참고)타워 스텟 가치'!$B$2:$L$6,L$2,0)*$E1493)</f>
        <v>202.83750000000103</v>
      </c>
      <c r="M1493">
        <f>VLOOKUP($F1493,'(참고)타워 스텟 가치'!$B$2:$L$6,M$2,0)+(VLOOKUP($F1493,'(참고)타워 스텟 가치'!$B$2:$L$6,M$2,0)*$E1493)</f>
        <v>36.06000000000018</v>
      </c>
      <c r="N1493">
        <f>VLOOKUP($F1493,'(참고)타워 스텟 가치'!$B$2:$L$6,N$2,0)+(VLOOKUP($F1493,'(참고)타워 스텟 가치'!$B$2:$L$6,N$2,0)*$E1493)</f>
        <v>0</v>
      </c>
      <c r="O1493">
        <f>VLOOKUP($F1493,'(참고)타워 스텟 가치'!$B$2:$L$6,O$2,0)+(VLOOKUP($F1493,'(참고)타워 스텟 가치'!$B$2:$L$6,O$2,0)*$E1493)</f>
        <v>0</v>
      </c>
      <c r="P1493">
        <f>VLOOKUP($F1493,'(참고)타워 스텟 가치'!$B$2:$L$6,P$2,0)+(VLOOKUP($F1493,'(참고)타워 스텟 가치'!$B$2:$L$6,P$2,0)*$E1493)</f>
        <v>120.20000000000061</v>
      </c>
      <c r="Q1493">
        <f>SUM('스테이지별 몬스터 스텟'!H1493*'(참고)타워 스텟 가치'!$Q$17,'스테이지별 몬스터 스텟'!I1493*'(참고)타워 스텟 가치'!$R$17,'스테이지별 몬스터 스텟'!J1493*'(참고)타워 스텟 가치'!$S$17,'스테이지별 몬스터 스텟'!K1493*'(참고)타워 스텟 가치'!$T$17,'스테이지별 몬스터 스텟'!L1493*'(참고)타워 스텟 가치'!$U$17,'스테이지별 몬스터 스텟'!M1493*'(참고)타워 스텟 가치'!$V$17,'스테이지별 몬스터 스텟'!N1493*'(참고)타워 스텟 가치'!$W$17,'스테이지별 몬스터 스텟'!O1493*'(참고)타워 스텟 가치'!$X$17,'스테이지별 몬스터 스텟'!P1493*'(참고)타워 스텟 가치'!$Y$17)</f>
        <v>933520.52875000483</v>
      </c>
      <c r="R1493">
        <v>1</v>
      </c>
      <c r="S1493">
        <f>VLOOKUP($F1493,'(참고)타워 스텟 가치'!$B$7:$L$11,S$2,0)+(VLOOKUP($F1493,'(참고)타워 스텟 가치'!$B$7:$L$11,S$2,0)*$E1493)</f>
        <v>1014.1875000000052</v>
      </c>
      <c r="T1493">
        <f>VLOOKUP($F1493,'(참고)타워 스텟 가치'!$B$7:$L$11,T$2,0)+(VLOOKUP($F1493,'(참고)타워 스텟 가치'!$B$7:$L$11,T$2,0)*$E1493)</f>
        <v>1825.5375000000092</v>
      </c>
      <c r="U1493">
        <f>VLOOKUP($F1493,'(참고)타워 스텟 가치'!$B$7:$L$11,U$2,0)+(VLOOKUP($F1493,'(참고)타워 스텟 가치'!$B$7:$L$11,U$2,0)*$E1493)</f>
        <v>601000.00000000303</v>
      </c>
      <c r="V1493">
        <f>VLOOKUP($F1493,'(참고)타워 스텟 가치'!$B$7:$L$11,V$2,0)+(VLOOKUP($F1493,'(참고)타워 스텟 가치'!$B$7:$L$11,V$2,0)*$E1493)</f>
        <v>12170.250000000062</v>
      </c>
      <c r="W1493">
        <f>VLOOKUP($F1493,'(참고)타워 스텟 가치'!$B$7:$L$11,W$2,0)+(VLOOKUP($F1493,'(참고)타워 스텟 가치'!$B$7:$L$11,W$2,0)*$E1493)</f>
        <v>202.83750000000103</v>
      </c>
      <c r="X1493">
        <f>VLOOKUP($F1493,'(참고)타워 스텟 가치'!$B$7:$L$11,X$2,0)+(VLOOKUP($F1493,'(참고)타워 스텟 가치'!$B$7:$L$11,X$2,0)*$E1493)</f>
        <v>36.06000000000018</v>
      </c>
      <c r="Y1493">
        <f>VLOOKUP($F1493,'(참고)타워 스텟 가치'!$B$7:$L$11,Y$2,0)+(VLOOKUP($F1493,'(참고)타워 스텟 가치'!$B$7:$L$11,Y$2,0)*$E1493)</f>
        <v>0</v>
      </c>
      <c r="Z1493">
        <f>VLOOKUP($F1493,'(참고)타워 스텟 가치'!$B$7:$L$11,Z$2,0)+(VLOOKUP($F1493,'(참고)타워 스텟 가치'!$B$7:$L$11,Z$2,0)*$E1493)</f>
        <v>0</v>
      </c>
      <c r="AA1493">
        <f>VLOOKUP($F1493,'(참고)타워 스텟 가치'!$B$7:$L$11,AA$2,0)+(VLOOKUP($F1493,'(참고)타워 스텟 가치'!$B$7:$L$11,AA$2,0)*$E1493)</f>
        <v>120.20000000000061</v>
      </c>
      <c r="AB1493">
        <f>SUM('스테이지별 몬스터 스텟'!S1493*'(참고)타워 스텟 가치'!$Q$17,'스테이지별 몬스터 스텟'!T1493*'(참고)타워 스텟 가치'!$R$17,'스테이지별 몬스터 스텟'!U1493*'(참고)타워 스텟 가치'!$S$17,'스테이지별 몬스터 스텟'!V1493*'(참고)타워 스텟 가치'!$T$17,'스테이지별 몬스터 스텟'!W1493*'(참고)타워 스텟 가치'!$U$17,'스테이지별 몬스터 스텟'!X1493*'(참고)타워 스텟 가치'!$V$17,'스테이지별 몬스터 스텟'!Y1493*'(참고)타워 스텟 가치'!$W$17,'스테이지별 몬스터 스텟'!Z1493*'(참고)타워 스텟 가치'!$X$17,'스테이지별 몬스터 스텟'!AA1493*'(참고)타워 스텟 가치'!$Y$17)</f>
        <v>931289.31625000481</v>
      </c>
      <c r="AC1493">
        <v>2</v>
      </c>
      <c r="AD1493">
        <f>VLOOKUP($F1493,'(참고)타워 스텟 가치'!$B$12:$L$16,AD$2,0)+(VLOOKUP($F1493,'(참고)타워 스텟 가치'!$B$12:$L$16,AD$2,0)*$E1493)</f>
        <v>1014.1875000000052</v>
      </c>
      <c r="AE1493">
        <f>VLOOKUP($F1493,'(참고)타워 스텟 가치'!$B$12:$L$16,AE$2,0)+(VLOOKUP($F1493,'(참고)타워 스텟 가치'!$B$12:$L$16,AE$2,0)*$E1493)</f>
        <v>1217.0250000000062</v>
      </c>
      <c r="AF1493">
        <f>VLOOKUP($F1493,'(참고)타워 스텟 가치'!$B$12:$L$16,AF$2,0)+(VLOOKUP($F1493,'(참고)타워 스텟 가치'!$B$12:$L$16,AF$2,0)*$E1493)</f>
        <v>601000.00000000303</v>
      </c>
      <c r="AG1493">
        <f>VLOOKUP($F1493,'(참고)타워 스텟 가치'!$B$12:$L$16,AG$2,0)+(VLOOKUP($F1493,'(참고)타워 스텟 가치'!$B$12:$L$16,AG$2,0)*$E1493)</f>
        <v>6085.1250000000309</v>
      </c>
      <c r="AH1493">
        <f>VLOOKUP($F1493,'(참고)타워 스텟 가치'!$B$12:$L$16,AH$2,0)+(VLOOKUP($F1493,'(참고)타워 스텟 가치'!$B$12:$L$16,AH$2,0)*$E1493)</f>
        <v>202.83750000000103</v>
      </c>
      <c r="AI1493">
        <f>VLOOKUP($F1493,'(참고)타워 스텟 가치'!$B$12:$L$16,AI$2,0)+(VLOOKUP($F1493,'(참고)타워 스텟 가치'!$B$12:$L$16,AI$2,0)*$E1493)</f>
        <v>36.06000000000018</v>
      </c>
      <c r="AJ1493">
        <f>VLOOKUP($F1493,'(참고)타워 스텟 가치'!$B$12:$L$16,AJ$2,0)+(VLOOKUP($F1493,'(참고)타워 스텟 가치'!$B$12:$L$16,AJ$2,0)*$E1493)</f>
        <v>0</v>
      </c>
      <c r="AK1493">
        <f>VLOOKUP($F1493,'(참고)타워 스텟 가치'!$B$12:$L$16,AK$2,0)+(VLOOKUP($F1493,'(참고)타워 스텟 가치'!$B$12:$L$16,AK$2,0)*$E1493)</f>
        <v>0</v>
      </c>
      <c r="AL1493">
        <f>VLOOKUP($F1493,'(참고)타워 스텟 가치'!$B$12:$L$16,AL$2,0)+(VLOOKUP($F1493,'(참고)타워 스텟 가치'!$B$12:$L$16,AL$2,0)*$E1493)</f>
        <v>240.40000000000123</v>
      </c>
      <c r="AM1493">
        <f>SUM('스테이지별 몬스터 스텟'!AD1493*'(참고)타워 스텟 가치'!$Q$17,'스테이지별 몬스터 스텟'!AE1493*'(참고)타워 스텟 가치'!$R$17,'스테이지별 몬스터 스텟'!AF1493*'(참고)타워 스텟 가치'!$S$17,'스테이지별 몬스터 스텟'!AG1493*'(참고)타워 스텟 가치'!$T$17,'스테이지별 몬스터 스텟'!AH1493*'(참고)타워 스텟 가치'!$U$17,'스테이지별 몬스터 스텟'!AI1493*'(참고)타워 스텟 가치'!$V$17,'스테이지별 몬스터 스텟'!AJ1493*'(참고)타워 스텟 가치'!$W$17,'스테이지별 몬스터 스텟'!AK1493*'(참고)타워 스텟 가치'!$X$17,'스테이지별 몬스터 스텟'!AL1493*'(참고)타워 스텟 가치'!$Y$17)</f>
        <v>918446.69750000478</v>
      </c>
      <c r="AN1493">
        <v>3</v>
      </c>
    </row>
    <row r="1494" spans="3:40" x14ac:dyDescent="0.3">
      <c r="C1494">
        <v>5</v>
      </c>
      <c r="D1494">
        <f t="shared" si="71"/>
        <v>298</v>
      </c>
      <c r="E1494" s="52">
        <f>VLOOKUP(D1494,'스테이지별 난이도 설정'!B:C,2,0)</f>
        <v>119.20000000000061</v>
      </c>
      <c r="F1494" t="str">
        <f t="shared" si="72"/>
        <v>스페셜</v>
      </c>
      <c r="G1494">
        <f t="shared" si="70"/>
        <v>6</v>
      </c>
      <c r="H1494">
        <f>VLOOKUP($F1494,'(참고)타워 스텟 가치'!$B$2:$L$6,H$2,0)+(VLOOKUP($F1494,'(참고)타워 스텟 가치'!$B$2:$L$6,H$2,0)*$E1494)</f>
        <v>4563.8437500000236</v>
      </c>
      <c r="I1494">
        <f>VLOOKUP($F1494,'(참고)타워 스텟 가치'!$B$2:$L$6,I$2,0)+(VLOOKUP($F1494,'(참고)타워 스텟 가치'!$B$2:$L$6,I$2,0)*$E1494)</f>
        <v>912.76875000000462</v>
      </c>
      <c r="J1494">
        <f>VLOOKUP($F1494,'(참고)타워 스텟 가치'!$B$2:$L$6,J$2,0)+(VLOOKUP($F1494,'(참고)타워 스텟 가치'!$B$2:$L$6,J$2,0)*$E1494)</f>
        <v>601000.00000000303</v>
      </c>
      <c r="K1494">
        <f>VLOOKUP($F1494,'(참고)타워 스텟 가치'!$B$2:$L$6,K$2,0)+(VLOOKUP($F1494,'(참고)타워 스텟 가치'!$B$2:$L$6,K$2,0)*$E1494)</f>
        <v>18255.375000000095</v>
      </c>
      <c r="L1494">
        <f>VLOOKUP($F1494,'(참고)타워 스텟 가치'!$B$2:$L$6,L$2,0)+(VLOOKUP($F1494,'(참고)타워 스텟 가치'!$B$2:$L$6,L$2,0)*$E1494)</f>
        <v>304.25625000000156</v>
      </c>
      <c r="M1494">
        <f>VLOOKUP($F1494,'(참고)타워 스텟 가치'!$B$2:$L$6,M$2,0)+(VLOOKUP($F1494,'(참고)타워 스텟 가치'!$B$2:$L$6,M$2,0)*$E1494)</f>
        <v>36.06000000000018</v>
      </c>
      <c r="N1494">
        <f>VLOOKUP($F1494,'(참고)타워 스텟 가치'!$B$2:$L$6,N$2,0)+(VLOOKUP($F1494,'(참고)타워 스텟 가치'!$B$2:$L$6,N$2,0)*$E1494)</f>
        <v>0</v>
      </c>
      <c r="O1494">
        <f>VLOOKUP($F1494,'(참고)타워 스텟 가치'!$B$2:$L$6,O$2,0)+(VLOOKUP($F1494,'(참고)타워 스텟 가치'!$B$2:$L$6,O$2,0)*$E1494)</f>
        <v>0</v>
      </c>
      <c r="P1494">
        <f>VLOOKUP($F1494,'(참고)타워 스텟 가치'!$B$2:$L$6,P$2,0)+(VLOOKUP($F1494,'(참고)타워 스텟 가치'!$B$2:$L$6,P$2,0)*$E1494)</f>
        <v>120.20000000000061</v>
      </c>
      <c r="Q1494">
        <f>SUM('스테이지별 몬스터 스텟'!H1494*'(참고)타워 스텟 가치'!$Q$17,'스테이지별 몬스터 스텟'!I1494*'(참고)타워 스텟 가치'!$R$17,'스테이지별 몬스터 스텟'!J1494*'(참고)타워 스텟 가치'!$S$17,'스테이지별 몬스터 스텟'!K1494*'(참고)타워 스텟 가치'!$T$17,'스테이지별 몬스터 스텟'!L1494*'(참고)타워 스텟 가치'!$U$17,'스테이지별 몬스터 스텟'!M1494*'(참고)타워 스텟 가치'!$V$17,'스테이지별 몬스터 스텟'!N1494*'(참고)타워 스텟 가치'!$W$17,'스테이지별 몬스터 스텟'!O1494*'(참고)타워 스텟 가치'!$X$17,'스테이지별 몬스터 스텟'!P1494*'(참고)타워 스텟 가치'!$Y$17)</f>
        <v>949392.56312500488</v>
      </c>
      <c r="R1494">
        <v>1</v>
      </c>
      <c r="S1494">
        <f>VLOOKUP($F1494,'(참고)타워 스텟 가치'!$B$7:$L$11,S$2,0)+(VLOOKUP($F1494,'(참고)타워 스텟 가치'!$B$7:$L$11,S$2,0)*$E1494)</f>
        <v>1521.2812500000077</v>
      </c>
      <c r="T1494">
        <f>VLOOKUP($F1494,'(참고)타워 스텟 가치'!$B$7:$L$11,T$2,0)+(VLOOKUP($F1494,'(참고)타워 스텟 가치'!$B$7:$L$11,T$2,0)*$E1494)</f>
        <v>2738.3062500000142</v>
      </c>
      <c r="U1494">
        <f>VLOOKUP($F1494,'(참고)타워 스텟 가치'!$B$7:$L$11,U$2,0)+(VLOOKUP($F1494,'(참고)타워 스텟 가치'!$B$7:$L$11,U$2,0)*$E1494)</f>
        <v>601000.00000000303</v>
      </c>
      <c r="V1494">
        <f>VLOOKUP($F1494,'(참고)타워 스텟 가치'!$B$7:$L$11,V$2,0)+(VLOOKUP($F1494,'(참고)타워 스텟 가치'!$B$7:$L$11,V$2,0)*$E1494)</f>
        <v>18255.375000000095</v>
      </c>
      <c r="W1494">
        <f>VLOOKUP($F1494,'(참고)타워 스텟 가치'!$B$7:$L$11,W$2,0)+(VLOOKUP($F1494,'(참고)타워 스텟 가치'!$B$7:$L$11,W$2,0)*$E1494)</f>
        <v>304.25625000000156</v>
      </c>
      <c r="X1494">
        <f>VLOOKUP($F1494,'(참고)타워 스텟 가치'!$B$7:$L$11,X$2,0)+(VLOOKUP($F1494,'(참고)타워 스텟 가치'!$B$7:$L$11,X$2,0)*$E1494)</f>
        <v>36.06000000000018</v>
      </c>
      <c r="Y1494">
        <f>VLOOKUP($F1494,'(참고)타워 스텟 가치'!$B$7:$L$11,Y$2,0)+(VLOOKUP($F1494,'(참고)타워 스텟 가치'!$B$7:$L$11,Y$2,0)*$E1494)</f>
        <v>0</v>
      </c>
      <c r="Z1494">
        <f>VLOOKUP($F1494,'(참고)타워 스텟 가치'!$B$7:$L$11,Z$2,0)+(VLOOKUP($F1494,'(참고)타워 스텟 가치'!$B$7:$L$11,Z$2,0)*$E1494)</f>
        <v>0</v>
      </c>
      <c r="AA1494">
        <f>VLOOKUP($F1494,'(참고)타워 스텟 가치'!$B$7:$L$11,AA$2,0)+(VLOOKUP($F1494,'(참고)타워 스텟 가치'!$B$7:$L$11,AA$2,0)*$E1494)</f>
        <v>120.20000000000061</v>
      </c>
      <c r="AB1494">
        <f>SUM('스테이지별 몬스터 스텟'!S1494*'(참고)타워 스텟 가치'!$Q$17,'스테이지별 몬스터 스텟'!T1494*'(참고)타워 스텟 가치'!$R$17,'스테이지별 몬스터 스텟'!U1494*'(참고)타워 스텟 가치'!$S$17,'스테이지별 몬스터 스텟'!V1494*'(참고)타워 스텟 가치'!$T$17,'스테이지별 몬스터 스텟'!W1494*'(참고)타워 스텟 가치'!$U$17,'스테이지별 몬스터 스텟'!X1494*'(참고)타워 스텟 가치'!$V$17,'스테이지별 몬스터 스텟'!Y1494*'(참고)타워 스텟 가치'!$W$17,'스테이지별 몬스터 스텟'!Z1494*'(참고)타워 스텟 가치'!$X$17,'스테이지별 몬스터 스텟'!AA1494*'(참고)타워 스텟 가치'!$Y$17)</f>
        <v>946045.7443750049</v>
      </c>
      <c r="AC1494">
        <v>2</v>
      </c>
      <c r="AD1494">
        <f>VLOOKUP($F1494,'(참고)타워 스텟 가치'!$B$12:$L$16,AD$2,0)+(VLOOKUP($F1494,'(참고)타워 스텟 가치'!$B$12:$L$16,AD$2,0)*$E1494)</f>
        <v>1521.2812500000077</v>
      </c>
      <c r="AE1494">
        <f>VLOOKUP($F1494,'(참고)타워 스텟 가치'!$B$12:$L$16,AE$2,0)+(VLOOKUP($F1494,'(참고)타워 스텟 가치'!$B$12:$L$16,AE$2,0)*$E1494)</f>
        <v>1825.5375000000092</v>
      </c>
      <c r="AF1494">
        <f>VLOOKUP($F1494,'(참고)타워 스텟 가치'!$B$12:$L$16,AF$2,0)+(VLOOKUP($F1494,'(참고)타워 스텟 가치'!$B$12:$L$16,AF$2,0)*$E1494)</f>
        <v>601000.00000000303</v>
      </c>
      <c r="AG1494">
        <f>VLOOKUP($F1494,'(참고)타워 스텟 가치'!$B$12:$L$16,AG$2,0)+(VLOOKUP($F1494,'(참고)타워 스텟 가치'!$B$12:$L$16,AG$2,0)*$E1494)</f>
        <v>9127.6875000000473</v>
      </c>
      <c r="AH1494">
        <f>VLOOKUP($F1494,'(참고)타워 스텟 가치'!$B$12:$L$16,AH$2,0)+(VLOOKUP($F1494,'(참고)타워 스텟 가치'!$B$12:$L$16,AH$2,0)*$E1494)</f>
        <v>304.25625000000156</v>
      </c>
      <c r="AI1494">
        <f>VLOOKUP($F1494,'(참고)타워 스텟 가치'!$B$12:$L$16,AI$2,0)+(VLOOKUP($F1494,'(참고)타워 스텟 가치'!$B$12:$L$16,AI$2,0)*$E1494)</f>
        <v>36.06000000000018</v>
      </c>
      <c r="AJ1494">
        <f>VLOOKUP($F1494,'(참고)타워 스텟 가치'!$B$12:$L$16,AJ$2,0)+(VLOOKUP($F1494,'(참고)타워 스텟 가치'!$B$12:$L$16,AJ$2,0)*$E1494)</f>
        <v>0</v>
      </c>
      <c r="AK1494">
        <f>VLOOKUP($F1494,'(참고)타워 스텟 가치'!$B$12:$L$16,AK$2,0)+(VLOOKUP($F1494,'(참고)타워 스텟 가치'!$B$12:$L$16,AK$2,0)*$E1494)</f>
        <v>0</v>
      </c>
      <c r="AL1494">
        <f>VLOOKUP($F1494,'(참고)타워 스텟 가치'!$B$12:$L$16,AL$2,0)+(VLOOKUP($F1494,'(참고)타워 스텟 가치'!$B$12:$L$16,AL$2,0)*$E1494)</f>
        <v>240.40000000000123</v>
      </c>
      <c r="AM1494">
        <f>SUM('스테이지별 몬스터 스텟'!AD1494*'(참고)타워 스텟 가치'!$Q$17,'스테이지별 몬스터 스텟'!AE1494*'(참고)타워 스텟 가치'!$R$17,'스테이지별 몬스터 스텟'!AF1494*'(참고)타워 스텟 가치'!$S$17,'스테이지별 몬스터 스텟'!AG1494*'(참고)타워 스텟 가치'!$T$17,'스테이지별 몬스터 스텟'!AH1494*'(참고)타워 스텟 가치'!$U$17,'스테이지별 몬스터 스텟'!AI1494*'(참고)타워 스텟 가치'!$V$17,'스테이지별 몬스터 스텟'!AJ1494*'(참고)타워 스텟 가치'!$W$17,'스테이지별 몬스터 스텟'!AK1494*'(참고)타워 스텟 가치'!$X$17,'스테이지별 몬스터 스텟'!AL1494*'(참고)타워 스텟 가치'!$Y$17)</f>
        <v>926661.61625000474</v>
      </c>
      <c r="AN1494">
        <v>3</v>
      </c>
    </row>
    <row r="1495" spans="3:40" x14ac:dyDescent="0.3">
      <c r="C1495">
        <v>1</v>
      </c>
      <c r="D1495">
        <f t="shared" si="71"/>
        <v>299</v>
      </c>
      <c r="E1495" s="52">
        <f>VLOOKUP(D1495,'스테이지별 난이도 설정'!B:C,2,0)</f>
        <v>119.60000000000062</v>
      </c>
      <c r="F1495" t="str">
        <f t="shared" si="72"/>
        <v>일반</v>
      </c>
      <c r="G1495">
        <f t="shared" si="70"/>
        <v>6</v>
      </c>
      <c r="H1495">
        <f>VLOOKUP($F1495,'(참고)타워 스텟 가치'!$B$2:$L$6,H$2,0)+(VLOOKUP($F1495,'(참고)타워 스텟 가치'!$B$2:$L$6,H$2,0)*$E1495)</f>
        <v>904.50000000000466</v>
      </c>
      <c r="I1495">
        <f>VLOOKUP($F1495,'(참고)타워 스텟 가치'!$B$2:$L$6,I$2,0)+(VLOOKUP($F1495,'(참고)타워 스텟 가치'!$B$2:$L$6,I$2,0)*$E1495)</f>
        <v>180.90000000000094</v>
      </c>
      <c r="J1495">
        <f>VLOOKUP($F1495,'(참고)타워 스텟 가치'!$B$2:$L$6,J$2,0)+(VLOOKUP($F1495,'(참고)타워 스텟 가치'!$B$2:$L$6,J$2,0)*$E1495)</f>
        <v>603000.00000000314</v>
      </c>
      <c r="K1495">
        <f>VLOOKUP($F1495,'(참고)타워 스텟 가치'!$B$2:$L$6,K$2,0)+(VLOOKUP($F1495,'(참고)타워 스텟 가치'!$B$2:$L$6,K$2,0)*$E1495)</f>
        <v>3618.0000000000186</v>
      </c>
      <c r="L1495">
        <f>VLOOKUP($F1495,'(참고)타워 스텟 가치'!$B$2:$L$6,L$2,0)+(VLOOKUP($F1495,'(참고)타워 스텟 가치'!$B$2:$L$6,L$2,0)*$E1495)</f>
        <v>60.30000000000031</v>
      </c>
      <c r="M1495">
        <f>VLOOKUP($F1495,'(참고)타워 스텟 가치'!$B$2:$L$6,M$2,0)+(VLOOKUP($F1495,'(참고)타워 스텟 가치'!$B$2:$L$6,M$2,0)*$E1495)</f>
        <v>36.180000000000184</v>
      </c>
      <c r="N1495">
        <f>VLOOKUP($F1495,'(참고)타워 스텟 가치'!$B$2:$L$6,N$2,0)+(VLOOKUP($F1495,'(참고)타워 스텟 가치'!$B$2:$L$6,N$2,0)*$E1495)</f>
        <v>0</v>
      </c>
      <c r="O1495">
        <f>VLOOKUP($F1495,'(참고)타워 스텟 가치'!$B$2:$L$6,O$2,0)+(VLOOKUP($F1495,'(참고)타워 스텟 가치'!$B$2:$L$6,O$2,0)*$E1495)</f>
        <v>0</v>
      </c>
      <c r="P1495">
        <f>VLOOKUP($F1495,'(참고)타워 스텟 가치'!$B$2:$L$6,P$2,0)+(VLOOKUP($F1495,'(참고)타워 스텟 가치'!$B$2:$L$6,P$2,0)*$E1495)</f>
        <v>84.420000000000428</v>
      </c>
      <c r="Q1495">
        <f>SUM('스테이지별 몬스터 스텟'!H1495*'(참고)타워 스텟 가치'!$Q$17,'스테이지별 몬스터 스텟'!I1495*'(참고)타워 스텟 가치'!$R$17,'스테이지별 몬스터 스텟'!J1495*'(참고)타워 스텟 가치'!$S$17,'스테이지별 몬스터 스텟'!K1495*'(참고)타워 스텟 가치'!$T$17,'스테이지별 몬스터 스텟'!L1495*'(참고)타워 스텟 가치'!$U$17,'스테이지별 몬스터 스텟'!M1495*'(참고)타워 스텟 가치'!$V$17,'스테이지별 몬스터 스텟'!N1495*'(참고)타워 스텟 가치'!$W$17,'스테이지별 몬스터 스텟'!O1495*'(참고)타워 스텟 가치'!$X$17,'스테이지별 몬스터 스텟'!P1495*'(참고)타워 스텟 가치'!$Y$17)</f>
        <v>914141.97000000463</v>
      </c>
      <c r="R1495">
        <v>1</v>
      </c>
      <c r="S1495">
        <f>VLOOKUP($F1495,'(참고)타워 스텟 가치'!$B$7:$L$11,S$2,0)+(VLOOKUP($F1495,'(참고)타워 스텟 가치'!$B$7:$L$11,S$2,0)*$E1495)</f>
        <v>301.50000000000153</v>
      </c>
      <c r="T1495">
        <f>VLOOKUP($F1495,'(참고)타워 스텟 가치'!$B$7:$L$11,T$2,0)+(VLOOKUP($F1495,'(참고)타워 스텟 가치'!$B$7:$L$11,T$2,0)*$E1495)</f>
        <v>542.70000000000277</v>
      </c>
      <c r="U1495">
        <f>VLOOKUP($F1495,'(참고)타워 스텟 가치'!$B$7:$L$11,U$2,0)+(VLOOKUP($F1495,'(참고)타워 스텟 가치'!$B$7:$L$11,U$2,0)*$E1495)</f>
        <v>603000.00000000314</v>
      </c>
      <c r="V1495">
        <f>VLOOKUP($F1495,'(참고)타워 스텟 가치'!$B$7:$L$11,V$2,0)+(VLOOKUP($F1495,'(참고)타워 스텟 가치'!$B$7:$L$11,V$2,0)*$E1495)</f>
        <v>3618.0000000000186</v>
      </c>
      <c r="W1495">
        <f>VLOOKUP($F1495,'(참고)타워 스텟 가치'!$B$7:$L$11,W$2,0)+(VLOOKUP($F1495,'(참고)타워 스텟 가치'!$B$7:$L$11,W$2,0)*$E1495)</f>
        <v>60.30000000000031</v>
      </c>
      <c r="X1495">
        <f>VLOOKUP($F1495,'(참고)타워 스텟 가치'!$B$7:$L$11,X$2,0)+(VLOOKUP($F1495,'(참고)타워 스텟 가치'!$B$7:$L$11,X$2,0)*$E1495)</f>
        <v>36.180000000000184</v>
      </c>
      <c r="Y1495">
        <f>VLOOKUP($F1495,'(참고)타워 스텟 가치'!$B$7:$L$11,Y$2,0)+(VLOOKUP($F1495,'(참고)타워 스텟 가치'!$B$7:$L$11,Y$2,0)*$E1495)</f>
        <v>0</v>
      </c>
      <c r="Z1495">
        <f>VLOOKUP($F1495,'(참고)타워 스텟 가치'!$B$7:$L$11,Z$2,0)+(VLOOKUP($F1495,'(참고)타워 스텟 가치'!$B$7:$L$11,Z$2,0)*$E1495)</f>
        <v>0</v>
      </c>
      <c r="AA1495">
        <f>VLOOKUP($F1495,'(참고)타워 스텟 가치'!$B$7:$L$11,AA$2,0)+(VLOOKUP($F1495,'(참고)타워 스텟 가치'!$B$7:$L$11,AA$2,0)*$E1495)</f>
        <v>84.420000000000428</v>
      </c>
      <c r="AB1495">
        <f>SUM('스테이지별 몬스터 스텟'!S1495*'(참고)타워 스텟 가치'!$Q$17,'스테이지별 몬스터 스텟'!T1495*'(참고)타워 스텟 가치'!$R$17,'스테이지별 몬스터 스텟'!U1495*'(참고)타워 스텟 가치'!$S$17,'스테이지별 몬스터 스텟'!V1495*'(참고)타워 스텟 가치'!$T$17,'스테이지별 몬스터 스텟'!W1495*'(참고)타워 스텟 가치'!$U$17,'스테이지별 몬스터 스텟'!X1495*'(참고)타워 스텟 가치'!$V$17,'스테이지별 몬스터 스텟'!Y1495*'(참고)타워 스텟 가치'!$W$17,'스테이지별 몬스터 스텟'!Z1495*'(참고)타워 스텟 가치'!$X$17,'스테이지별 몬스터 스텟'!AA1495*'(참고)타워 스텟 가치'!$Y$17)</f>
        <v>913478.6700000047</v>
      </c>
      <c r="AC1495">
        <v>2</v>
      </c>
      <c r="AD1495">
        <f>VLOOKUP($F1495,'(참고)타워 스텟 가치'!$B$12:$L$16,AD$2,0)+(VLOOKUP($F1495,'(참고)타워 스텟 가치'!$B$12:$L$16,AD$2,0)*$E1495)</f>
        <v>301.50000000000153</v>
      </c>
      <c r="AE1495">
        <f>VLOOKUP($F1495,'(참고)타워 스텟 가치'!$B$12:$L$16,AE$2,0)+(VLOOKUP($F1495,'(참고)타워 스텟 가치'!$B$12:$L$16,AE$2,0)*$E1495)</f>
        <v>361.80000000000189</v>
      </c>
      <c r="AF1495">
        <f>VLOOKUP($F1495,'(참고)타워 스텟 가치'!$B$12:$L$16,AF$2,0)+(VLOOKUP($F1495,'(참고)타워 스텟 가치'!$B$12:$L$16,AF$2,0)*$E1495)</f>
        <v>603000.00000000314</v>
      </c>
      <c r="AG1495">
        <f>VLOOKUP($F1495,'(참고)타워 스텟 가치'!$B$12:$L$16,AG$2,0)+(VLOOKUP($F1495,'(참고)타워 스텟 가치'!$B$12:$L$16,AG$2,0)*$E1495)</f>
        <v>1809.0000000000093</v>
      </c>
      <c r="AH1495">
        <f>VLOOKUP($F1495,'(참고)타워 스텟 가치'!$B$12:$L$16,AH$2,0)+(VLOOKUP($F1495,'(참고)타워 스텟 가치'!$B$12:$L$16,AH$2,0)*$E1495)</f>
        <v>60.30000000000031</v>
      </c>
      <c r="AI1495">
        <f>VLOOKUP($F1495,'(참고)타워 스텟 가치'!$B$12:$L$16,AI$2,0)+(VLOOKUP($F1495,'(참고)타워 스텟 가치'!$B$12:$L$16,AI$2,0)*$E1495)</f>
        <v>36.180000000000184</v>
      </c>
      <c r="AJ1495">
        <f>VLOOKUP($F1495,'(참고)타워 스텟 가치'!$B$12:$L$16,AJ$2,0)+(VLOOKUP($F1495,'(참고)타워 스텟 가치'!$B$12:$L$16,AJ$2,0)*$E1495)</f>
        <v>0</v>
      </c>
      <c r="AK1495">
        <f>VLOOKUP($F1495,'(참고)타워 스텟 가치'!$B$12:$L$16,AK$2,0)+(VLOOKUP($F1495,'(참고)타워 스텟 가치'!$B$12:$L$16,AK$2,0)*$E1495)</f>
        <v>0</v>
      </c>
      <c r="AL1495">
        <f>VLOOKUP($F1495,'(참고)타워 스텟 가치'!$B$12:$L$16,AL$2,0)+(VLOOKUP($F1495,'(참고)타워 스텟 가치'!$B$12:$L$16,AL$2,0)*$E1495)</f>
        <v>168.84000000000086</v>
      </c>
      <c r="AM1495">
        <f>SUM('스테이지별 몬스터 스텟'!AD1495*'(참고)타워 스텟 가치'!$Q$17,'스테이지별 몬스터 스텟'!AE1495*'(참고)타워 스텟 가치'!$R$17,'스테이지별 몬스터 스텟'!AF1495*'(참고)타워 스텟 가치'!$S$17,'스테이지별 몬스터 스텟'!AG1495*'(참고)타워 스텟 가치'!$T$17,'스테이지별 몬스터 스텟'!AH1495*'(참고)타워 스텟 가치'!$U$17,'스테이지별 몬스터 스텟'!AI1495*'(참고)타워 스텟 가치'!$V$17,'스테이지별 몬스터 스텟'!AJ1495*'(참고)타워 스텟 가치'!$W$17,'스테이지별 몬스터 스텟'!AK1495*'(참고)타워 스텟 가치'!$X$17,'스테이지별 몬스터 스텟'!AL1495*'(참고)타워 스텟 가치'!$Y$17)</f>
        <v>909758.16000000469</v>
      </c>
      <c r="AN1495">
        <v>3</v>
      </c>
    </row>
    <row r="1496" spans="3:40" x14ac:dyDescent="0.3">
      <c r="C1496">
        <v>2</v>
      </c>
      <c r="D1496">
        <f t="shared" si="71"/>
        <v>299</v>
      </c>
      <c r="E1496" s="52">
        <f>VLOOKUP(D1496,'스테이지별 난이도 설정'!B:C,2,0)</f>
        <v>119.60000000000062</v>
      </c>
      <c r="F1496" t="str">
        <f t="shared" si="72"/>
        <v>레어</v>
      </c>
      <c r="G1496">
        <f t="shared" si="70"/>
        <v>6</v>
      </c>
      <c r="H1496">
        <f>VLOOKUP($F1496,'(참고)타워 스텟 가치'!$B$2:$L$6,H$2,0)+(VLOOKUP($F1496,'(참고)타워 스텟 가치'!$B$2:$L$6,H$2,0)*$E1496)</f>
        <v>1356.750000000007</v>
      </c>
      <c r="I1496">
        <f>VLOOKUP($F1496,'(참고)타워 스텟 가치'!$B$2:$L$6,I$2,0)+(VLOOKUP($F1496,'(참고)타워 스텟 가치'!$B$2:$L$6,I$2,0)*$E1496)</f>
        <v>271.35000000000139</v>
      </c>
      <c r="J1496">
        <f>VLOOKUP($F1496,'(참고)타워 스텟 가치'!$B$2:$L$6,J$2,0)+(VLOOKUP($F1496,'(참고)타워 스텟 가치'!$B$2:$L$6,J$2,0)*$E1496)</f>
        <v>603000.00000000314</v>
      </c>
      <c r="K1496">
        <f>VLOOKUP($F1496,'(참고)타워 스텟 가치'!$B$2:$L$6,K$2,0)+(VLOOKUP($F1496,'(참고)타워 스텟 가치'!$B$2:$L$6,K$2,0)*$E1496)</f>
        <v>5427.0000000000282</v>
      </c>
      <c r="L1496">
        <f>VLOOKUP($F1496,'(참고)타워 스텟 가치'!$B$2:$L$6,L$2,0)+(VLOOKUP($F1496,'(참고)타워 스텟 가치'!$B$2:$L$6,L$2,0)*$E1496)</f>
        <v>90.450000000000472</v>
      </c>
      <c r="M1496">
        <f>VLOOKUP($F1496,'(참고)타워 스텟 가치'!$B$2:$L$6,M$2,0)+(VLOOKUP($F1496,'(참고)타워 스텟 가치'!$B$2:$L$6,M$2,0)*$E1496)</f>
        <v>36.180000000000184</v>
      </c>
      <c r="N1496">
        <f>VLOOKUP($F1496,'(참고)타워 스텟 가치'!$B$2:$L$6,N$2,0)+(VLOOKUP($F1496,'(참고)타워 스텟 가치'!$B$2:$L$6,N$2,0)*$E1496)</f>
        <v>0</v>
      </c>
      <c r="O1496">
        <f>VLOOKUP($F1496,'(참고)타워 스텟 가치'!$B$2:$L$6,O$2,0)+(VLOOKUP($F1496,'(참고)타워 스텟 가치'!$B$2:$L$6,O$2,0)*$E1496)</f>
        <v>0</v>
      </c>
      <c r="P1496">
        <f>VLOOKUP($F1496,'(참고)타워 스텟 가치'!$B$2:$L$6,P$2,0)+(VLOOKUP($F1496,'(참고)타워 스텟 가치'!$B$2:$L$6,P$2,0)*$E1496)</f>
        <v>84.420000000000428</v>
      </c>
      <c r="Q1496">
        <f>SUM('스테이지별 몬스터 스텟'!H1496*'(참고)타워 스텟 가치'!$Q$17,'스테이지별 몬스터 스텟'!I1496*'(참고)타워 스텟 가치'!$R$17,'스테이지별 몬스터 스텟'!J1496*'(참고)타워 스텟 가치'!$S$17,'스테이지별 몬스터 스텟'!K1496*'(참고)타워 스텟 가치'!$T$17,'스테이지별 몬스터 스텟'!L1496*'(참고)타워 스텟 가치'!$U$17,'스테이지별 몬스터 스텟'!M1496*'(참고)타워 스텟 가치'!$V$17,'스테이지별 몬스터 스텟'!N1496*'(참고)타워 스텟 가치'!$W$17,'스테이지별 몬스터 스텟'!O1496*'(참고)타워 스텟 가치'!$X$17,'스테이지별 몬스터 스텟'!P1496*'(참고)타워 스텟 가치'!$Y$17)</f>
        <v>918860.44500000472</v>
      </c>
      <c r="R1496">
        <v>1</v>
      </c>
      <c r="S1496">
        <f>VLOOKUP($F1496,'(참고)타워 스텟 가치'!$B$7:$L$11,S$2,0)+(VLOOKUP($F1496,'(참고)타워 스텟 가치'!$B$7:$L$11,S$2,0)*$E1496)</f>
        <v>452.25000000000233</v>
      </c>
      <c r="T1496">
        <f>VLOOKUP($F1496,'(참고)타워 스텟 가치'!$B$7:$L$11,T$2,0)+(VLOOKUP($F1496,'(참고)타워 스텟 가치'!$B$7:$L$11,T$2,0)*$E1496)</f>
        <v>814.05000000000416</v>
      </c>
      <c r="U1496">
        <f>VLOOKUP($F1496,'(참고)타워 스텟 가치'!$B$7:$L$11,U$2,0)+(VLOOKUP($F1496,'(참고)타워 스텟 가치'!$B$7:$L$11,U$2,0)*$E1496)</f>
        <v>603000.00000000314</v>
      </c>
      <c r="V1496">
        <f>VLOOKUP($F1496,'(참고)타워 스텟 가치'!$B$7:$L$11,V$2,0)+(VLOOKUP($F1496,'(참고)타워 스텟 가치'!$B$7:$L$11,V$2,0)*$E1496)</f>
        <v>5427.0000000000282</v>
      </c>
      <c r="W1496">
        <f>VLOOKUP($F1496,'(참고)타워 스텟 가치'!$B$7:$L$11,W$2,0)+(VLOOKUP($F1496,'(참고)타워 스텟 가치'!$B$7:$L$11,W$2,0)*$E1496)</f>
        <v>90.450000000000472</v>
      </c>
      <c r="X1496">
        <f>VLOOKUP($F1496,'(참고)타워 스텟 가치'!$B$7:$L$11,X$2,0)+(VLOOKUP($F1496,'(참고)타워 스텟 가치'!$B$7:$L$11,X$2,0)*$E1496)</f>
        <v>36.180000000000184</v>
      </c>
      <c r="Y1496">
        <f>VLOOKUP($F1496,'(참고)타워 스텟 가치'!$B$7:$L$11,Y$2,0)+(VLOOKUP($F1496,'(참고)타워 스텟 가치'!$B$7:$L$11,Y$2,0)*$E1496)</f>
        <v>0</v>
      </c>
      <c r="Z1496">
        <f>VLOOKUP($F1496,'(참고)타워 스텟 가치'!$B$7:$L$11,Z$2,0)+(VLOOKUP($F1496,'(참고)타워 스텟 가치'!$B$7:$L$11,Z$2,0)*$E1496)</f>
        <v>0</v>
      </c>
      <c r="AA1496">
        <f>VLOOKUP($F1496,'(참고)타워 스텟 가치'!$B$7:$L$11,AA$2,0)+(VLOOKUP($F1496,'(참고)타워 스텟 가치'!$B$7:$L$11,AA$2,0)*$E1496)</f>
        <v>84.420000000000428</v>
      </c>
      <c r="AB1496">
        <f>SUM('스테이지별 몬스터 스텟'!S1496*'(참고)타워 스텟 가치'!$Q$17,'스테이지별 몬스터 스텟'!T1496*'(참고)타워 스텟 가치'!$R$17,'스테이지별 몬스터 스텟'!U1496*'(참고)타워 스텟 가치'!$S$17,'스테이지별 몬스터 스텟'!V1496*'(참고)타워 스텟 가치'!$T$17,'스테이지별 몬스터 스텟'!W1496*'(참고)타워 스텟 가치'!$U$17,'스테이지별 몬스터 스텟'!X1496*'(참고)타워 스텟 가치'!$V$17,'스테이지별 몬스터 스텟'!Y1496*'(참고)타워 스텟 가치'!$W$17,'스테이지별 몬스터 스텟'!Z1496*'(참고)타워 스텟 가치'!$X$17,'스테이지별 몬스터 스텟'!AA1496*'(참고)타워 스텟 가치'!$Y$17)</f>
        <v>917865.49500000465</v>
      </c>
      <c r="AC1496">
        <v>2</v>
      </c>
      <c r="AD1496">
        <f>VLOOKUP($F1496,'(참고)타워 스텟 가치'!$B$12:$L$16,AD$2,0)+(VLOOKUP($F1496,'(참고)타워 스텟 가치'!$B$12:$L$16,AD$2,0)*$E1496)</f>
        <v>452.25000000000233</v>
      </c>
      <c r="AE1496">
        <f>VLOOKUP($F1496,'(참고)타워 스텟 가치'!$B$12:$L$16,AE$2,0)+(VLOOKUP($F1496,'(참고)타워 스텟 가치'!$B$12:$L$16,AE$2,0)*$E1496)</f>
        <v>542.70000000000277</v>
      </c>
      <c r="AF1496">
        <f>VLOOKUP($F1496,'(참고)타워 스텟 가치'!$B$12:$L$16,AF$2,0)+(VLOOKUP($F1496,'(참고)타워 스텟 가치'!$B$12:$L$16,AF$2,0)*$E1496)</f>
        <v>603000.00000000314</v>
      </c>
      <c r="AG1496">
        <f>VLOOKUP($F1496,'(참고)타워 스텟 가치'!$B$12:$L$16,AG$2,0)+(VLOOKUP($F1496,'(참고)타워 스텟 가치'!$B$12:$L$16,AG$2,0)*$E1496)</f>
        <v>2713.5000000000141</v>
      </c>
      <c r="AH1496">
        <f>VLOOKUP($F1496,'(참고)타워 스텟 가치'!$B$12:$L$16,AH$2,0)+(VLOOKUP($F1496,'(참고)타워 스텟 가치'!$B$12:$L$16,AH$2,0)*$E1496)</f>
        <v>90.450000000000472</v>
      </c>
      <c r="AI1496">
        <f>VLOOKUP($F1496,'(참고)타워 스텟 가치'!$B$12:$L$16,AI$2,0)+(VLOOKUP($F1496,'(참고)타워 스텟 가치'!$B$12:$L$16,AI$2,0)*$E1496)</f>
        <v>36.180000000000184</v>
      </c>
      <c r="AJ1496">
        <f>VLOOKUP($F1496,'(참고)타워 스텟 가치'!$B$12:$L$16,AJ$2,0)+(VLOOKUP($F1496,'(참고)타워 스텟 가치'!$B$12:$L$16,AJ$2,0)*$E1496)</f>
        <v>0</v>
      </c>
      <c r="AK1496">
        <f>VLOOKUP($F1496,'(참고)타워 스텟 가치'!$B$12:$L$16,AK$2,0)+(VLOOKUP($F1496,'(참고)타워 스텟 가치'!$B$12:$L$16,AK$2,0)*$E1496)</f>
        <v>0</v>
      </c>
      <c r="AL1496">
        <f>VLOOKUP($F1496,'(참고)타워 스텟 가치'!$B$12:$L$16,AL$2,0)+(VLOOKUP($F1496,'(참고)타워 스텟 가치'!$B$12:$L$16,AL$2,0)*$E1496)</f>
        <v>168.84000000000086</v>
      </c>
      <c r="AM1496">
        <f>SUM('스테이지별 몬스터 스텟'!AD1496*'(참고)타워 스텟 가치'!$Q$17,'스테이지별 몬스터 스텟'!AE1496*'(참고)타워 스텟 가치'!$R$17,'스테이지별 몬스터 스텟'!AF1496*'(참고)타워 스텟 가치'!$S$17,'스테이지별 몬스터 스텟'!AG1496*'(참고)타워 스텟 가치'!$T$17,'스테이지별 몬스터 스텟'!AH1496*'(참고)타워 스텟 가치'!$U$17,'스테이지별 몬스터 스텟'!AI1496*'(참고)타워 스텟 가치'!$V$17,'스테이지별 몬스터 스텟'!AJ1496*'(참고)타워 스텟 가치'!$W$17,'스테이지별 몬스터 스텟'!AK1496*'(참고)타워 스텟 가치'!$X$17,'스테이지별 몬스터 스텟'!AL1496*'(참고)타워 스텟 가치'!$Y$17)</f>
        <v>912200.31000000483</v>
      </c>
      <c r="AN1496">
        <v>3</v>
      </c>
    </row>
    <row r="1497" spans="3:40" x14ac:dyDescent="0.3">
      <c r="C1497">
        <v>3</v>
      </c>
      <c r="D1497">
        <f t="shared" si="71"/>
        <v>299</v>
      </c>
      <c r="E1497" s="52">
        <f>VLOOKUP(D1497,'스테이지별 난이도 설정'!B:C,2,0)</f>
        <v>119.60000000000062</v>
      </c>
      <c r="F1497" t="str">
        <f t="shared" si="72"/>
        <v>에픽</v>
      </c>
      <c r="G1497">
        <f t="shared" si="70"/>
        <v>6</v>
      </c>
      <c r="H1497">
        <f>VLOOKUP($F1497,'(참고)타워 스텟 가치'!$B$2:$L$6,H$2,0)+(VLOOKUP($F1497,'(참고)타워 스텟 가치'!$B$2:$L$6,H$2,0)*$E1497)</f>
        <v>2035.1250000000105</v>
      </c>
      <c r="I1497">
        <f>VLOOKUP($F1497,'(참고)타워 스텟 가치'!$B$2:$L$6,I$2,0)+(VLOOKUP($F1497,'(참고)타워 스텟 가치'!$B$2:$L$6,I$2,0)*$E1497)</f>
        <v>407.02500000000208</v>
      </c>
      <c r="J1497">
        <f>VLOOKUP($F1497,'(참고)타워 스텟 가치'!$B$2:$L$6,J$2,0)+(VLOOKUP($F1497,'(참고)타워 스텟 가치'!$B$2:$L$6,J$2,0)*$E1497)</f>
        <v>603000.00000000314</v>
      </c>
      <c r="K1497">
        <f>VLOOKUP($F1497,'(참고)타워 스텟 가치'!$B$2:$L$6,K$2,0)+(VLOOKUP($F1497,'(참고)타워 스텟 가치'!$B$2:$L$6,K$2,0)*$E1497)</f>
        <v>8140.5000000000418</v>
      </c>
      <c r="L1497">
        <f>VLOOKUP($F1497,'(참고)타워 스텟 가치'!$B$2:$L$6,L$2,0)+(VLOOKUP($F1497,'(참고)타워 스텟 가치'!$B$2:$L$6,L$2,0)*$E1497)</f>
        <v>135.67500000000069</v>
      </c>
      <c r="M1497">
        <f>VLOOKUP($F1497,'(참고)타워 스텟 가치'!$B$2:$L$6,M$2,0)+(VLOOKUP($F1497,'(참고)타워 스텟 가치'!$B$2:$L$6,M$2,0)*$E1497)</f>
        <v>36.180000000000184</v>
      </c>
      <c r="N1497">
        <f>VLOOKUP($F1497,'(참고)타워 스텟 가치'!$B$2:$L$6,N$2,0)+(VLOOKUP($F1497,'(참고)타워 스텟 가치'!$B$2:$L$6,N$2,0)*$E1497)</f>
        <v>0</v>
      </c>
      <c r="O1497">
        <f>VLOOKUP($F1497,'(참고)타워 스텟 가치'!$B$2:$L$6,O$2,0)+(VLOOKUP($F1497,'(참고)타워 스텟 가치'!$B$2:$L$6,O$2,0)*$E1497)</f>
        <v>0</v>
      </c>
      <c r="P1497">
        <f>VLOOKUP($F1497,'(참고)타워 스텟 가치'!$B$2:$L$6,P$2,0)+(VLOOKUP($F1497,'(참고)타워 스텟 가치'!$B$2:$L$6,P$2,0)*$E1497)</f>
        <v>84.420000000000428</v>
      </c>
      <c r="Q1497">
        <f>SUM('스테이지별 몬스터 스텟'!H1497*'(참고)타워 스텟 가치'!$Q$17,'스테이지별 몬스터 스텟'!I1497*'(참고)타워 스텟 가치'!$R$17,'스테이지별 몬스터 스텟'!J1497*'(참고)타워 스텟 가치'!$S$17,'스테이지별 몬스터 스텟'!K1497*'(참고)타워 스텟 가치'!$T$17,'스테이지별 몬스터 스텟'!L1497*'(참고)타워 스텟 가치'!$U$17,'스테이지별 몬스터 스텟'!M1497*'(참고)타워 스텟 가치'!$V$17,'스테이지별 몬스터 스텟'!N1497*'(참고)타워 스텟 가치'!$W$17,'스테이지별 몬스터 스텟'!O1497*'(참고)타워 스텟 가치'!$X$17,'스테이지별 몬스터 스텟'!P1497*'(참고)타워 스텟 가치'!$Y$17)</f>
        <v>925938.15750000475</v>
      </c>
      <c r="R1497">
        <v>1</v>
      </c>
      <c r="S1497">
        <f>VLOOKUP($F1497,'(참고)타워 스텟 가치'!$B$7:$L$11,S$2,0)+(VLOOKUP($F1497,'(참고)타워 스텟 가치'!$B$7:$L$11,S$2,0)*$E1497)</f>
        <v>678.37500000000352</v>
      </c>
      <c r="T1497">
        <f>VLOOKUP($F1497,'(참고)타워 스텟 가치'!$B$7:$L$11,T$2,0)+(VLOOKUP($F1497,'(참고)타워 스텟 가치'!$B$7:$L$11,T$2,0)*$E1497)</f>
        <v>1221.0750000000062</v>
      </c>
      <c r="U1497">
        <f>VLOOKUP($F1497,'(참고)타워 스텟 가치'!$B$7:$L$11,U$2,0)+(VLOOKUP($F1497,'(참고)타워 스텟 가치'!$B$7:$L$11,U$2,0)*$E1497)</f>
        <v>603000.00000000314</v>
      </c>
      <c r="V1497">
        <f>VLOOKUP($F1497,'(참고)타워 스텟 가치'!$B$7:$L$11,V$2,0)+(VLOOKUP($F1497,'(참고)타워 스텟 가치'!$B$7:$L$11,V$2,0)*$E1497)</f>
        <v>8140.5000000000418</v>
      </c>
      <c r="W1497">
        <f>VLOOKUP($F1497,'(참고)타워 스텟 가치'!$B$7:$L$11,W$2,0)+(VLOOKUP($F1497,'(참고)타워 스텟 가치'!$B$7:$L$11,W$2,0)*$E1497)</f>
        <v>135.67500000000069</v>
      </c>
      <c r="X1497">
        <f>VLOOKUP($F1497,'(참고)타워 스텟 가치'!$B$7:$L$11,X$2,0)+(VLOOKUP($F1497,'(참고)타워 스텟 가치'!$B$7:$L$11,X$2,0)*$E1497)</f>
        <v>36.180000000000184</v>
      </c>
      <c r="Y1497">
        <f>VLOOKUP($F1497,'(참고)타워 스텟 가치'!$B$7:$L$11,Y$2,0)+(VLOOKUP($F1497,'(참고)타워 스텟 가치'!$B$7:$L$11,Y$2,0)*$E1497)</f>
        <v>0</v>
      </c>
      <c r="Z1497">
        <f>VLOOKUP($F1497,'(참고)타워 스텟 가치'!$B$7:$L$11,Z$2,0)+(VLOOKUP($F1497,'(참고)타워 스텟 가치'!$B$7:$L$11,Z$2,0)*$E1497)</f>
        <v>0</v>
      </c>
      <c r="AA1497">
        <f>VLOOKUP($F1497,'(참고)타워 스텟 가치'!$B$7:$L$11,AA$2,0)+(VLOOKUP($F1497,'(참고)타워 스텟 가치'!$B$7:$L$11,AA$2,0)*$E1497)</f>
        <v>84.420000000000428</v>
      </c>
      <c r="AB1497">
        <f>SUM('스테이지별 몬스터 스텟'!S1497*'(참고)타워 스텟 가치'!$Q$17,'스테이지별 몬스터 스텟'!T1497*'(참고)타워 스텟 가치'!$R$17,'스테이지별 몬스터 스텟'!U1497*'(참고)타워 스텟 가치'!$S$17,'스테이지별 몬스터 스텟'!V1497*'(참고)타워 스텟 가치'!$T$17,'스테이지별 몬스터 스텟'!W1497*'(참고)타워 스텟 가치'!$U$17,'스테이지별 몬스터 스텟'!X1497*'(참고)타워 스텟 가치'!$V$17,'스테이지별 몬스터 스텟'!Y1497*'(참고)타워 스텟 가치'!$W$17,'스테이지별 몬스터 스텟'!Z1497*'(참고)타워 스텟 가치'!$X$17,'스테이지별 몬스터 스텟'!AA1497*'(참고)타워 스텟 가치'!$Y$17)</f>
        <v>924445.73250000481</v>
      </c>
      <c r="AC1497">
        <v>2</v>
      </c>
      <c r="AD1497">
        <f>VLOOKUP($F1497,'(참고)타워 스텟 가치'!$B$12:$L$16,AD$2,0)+(VLOOKUP($F1497,'(참고)타워 스텟 가치'!$B$12:$L$16,AD$2,0)*$E1497)</f>
        <v>678.37500000000352</v>
      </c>
      <c r="AE1497">
        <f>VLOOKUP($F1497,'(참고)타워 스텟 가치'!$B$12:$L$16,AE$2,0)+(VLOOKUP($F1497,'(참고)타워 스텟 가치'!$B$12:$L$16,AE$2,0)*$E1497)</f>
        <v>814.05000000000416</v>
      </c>
      <c r="AF1497">
        <f>VLOOKUP($F1497,'(참고)타워 스텟 가치'!$B$12:$L$16,AF$2,0)+(VLOOKUP($F1497,'(참고)타워 스텟 가치'!$B$12:$L$16,AF$2,0)*$E1497)</f>
        <v>603000.00000000314</v>
      </c>
      <c r="AG1497">
        <f>VLOOKUP($F1497,'(참고)타워 스텟 가치'!$B$12:$L$16,AG$2,0)+(VLOOKUP($F1497,'(참고)타워 스텟 가치'!$B$12:$L$16,AG$2,0)*$E1497)</f>
        <v>4070.2500000000209</v>
      </c>
      <c r="AH1497">
        <f>VLOOKUP($F1497,'(참고)타워 스텟 가치'!$B$12:$L$16,AH$2,0)+(VLOOKUP($F1497,'(참고)타워 스텟 가치'!$B$12:$L$16,AH$2,0)*$E1497)</f>
        <v>135.67500000000069</v>
      </c>
      <c r="AI1497">
        <f>VLOOKUP($F1497,'(참고)타워 스텟 가치'!$B$12:$L$16,AI$2,0)+(VLOOKUP($F1497,'(참고)타워 스텟 가치'!$B$12:$L$16,AI$2,0)*$E1497)</f>
        <v>36.180000000000184</v>
      </c>
      <c r="AJ1497">
        <f>VLOOKUP($F1497,'(참고)타워 스텟 가치'!$B$12:$L$16,AJ$2,0)+(VLOOKUP($F1497,'(참고)타워 스텟 가치'!$B$12:$L$16,AJ$2,0)*$E1497)</f>
        <v>0</v>
      </c>
      <c r="AK1497">
        <f>VLOOKUP($F1497,'(참고)타워 스텟 가치'!$B$12:$L$16,AK$2,0)+(VLOOKUP($F1497,'(참고)타워 스텟 가치'!$B$12:$L$16,AK$2,0)*$E1497)</f>
        <v>0</v>
      </c>
      <c r="AL1497">
        <f>VLOOKUP($F1497,'(참고)타워 스텟 가치'!$B$12:$L$16,AL$2,0)+(VLOOKUP($F1497,'(참고)타워 스텟 가치'!$B$12:$L$16,AL$2,0)*$E1497)</f>
        <v>168.84000000000086</v>
      </c>
      <c r="AM1497">
        <f>SUM('스테이지별 몬스터 스텟'!AD1497*'(참고)타워 스텟 가치'!$Q$17,'스테이지별 몬스터 스텟'!AE1497*'(참고)타워 스텟 가치'!$R$17,'스테이지별 몬스터 스텟'!AF1497*'(참고)타워 스텟 가치'!$S$17,'스테이지별 몬스터 스텟'!AG1497*'(참고)타워 스텟 가치'!$T$17,'스테이지별 몬스터 스텟'!AH1497*'(참고)타워 스텟 가치'!$U$17,'스테이지별 몬스터 스텟'!AI1497*'(참고)타워 스텟 가치'!$V$17,'스테이지별 몬스터 스텟'!AJ1497*'(참고)타워 스텟 가치'!$W$17,'스테이지별 몬스터 스텟'!AK1497*'(참고)타워 스텟 가치'!$X$17,'스테이지별 몬스터 스텟'!AL1497*'(참고)타워 스텟 가치'!$Y$17)</f>
        <v>915863.53500000481</v>
      </c>
      <c r="AN1497">
        <v>3</v>
      </c>
    </row>
    <row r="1498" spans="3:40" x14ac:dyDescent="0.3">
      <c r="C1498">
        <v>4</v>
      </c>
      <c r="D1498">
        <f t="shared" si="71"/>
        <v>299</v>
      </c>
      <c r="E1498" s="52">
        <f>VLOOKUP(D1498,'스테이지별 난이도 설정'!B:C,2,0)</f>
        <v>119.60000000000062</v>
      </c>
      <c r="F1498" t="str">
        <f t="shared" si="72"/>
        <v>유니크</v>
      </c>
      <c r="G1498">
        <f t="shared" si="70"/>
        <v>6</v>
      </c>
      <c r="H1498">
        <f>VLOOKUP($F1498,'(참고)타워 스텟 가치'!$B$2:$L$6,H$2,0)+(VLOOKUP($F1498,'(참고)타워 스텟 가치'!$B$2:$L$6,H$2,0)*$E1498)</f>
        <v>3052.6875000000155</v>
      </c>
      <c r="I1498">
        <f>VLOOKUP($F1498,'(참고)타워 스텟 가치'!$B$2:$L$6,I$2,0)+(VLOOKUP($F1498,'(참고)타워 스텟 가치'!$B$2:$L$6,I$2,0)*$E1498)</f>
        <v>610.53750000000309</v>
      </c>
      <c r="J1498">
        <f>VLOOKUP($F1498,'(참고)타워 스텟 가치'!$B$2:$L$6,J$2,0)+(VLOOKUP($F1498,'(참고)타워 스텟 가치'!$B$2:$L$6,J$2,0)*$E1498)</f>
        <v>603000.00000000314</v>
      </c>
      <c r="K1498">
        <f>VLOOKUP($F1498,'(참고)타워 스텟 가치'!$B$2:$L$6,K$2,0)+(VLOOKUP($F1498,'(참고)타워 스텟 가치'!$B$2:$L$6,K$2,0)*$E1498)</f>
        <v>12210.750000000062</v>
      </c>
      <c r="L1498">
        <f>VLOOKUP($F1498,'(참고)타워 스텟 가치'!$B$2:$L$6,L$2,0)+(VLOOKUP($F1498,'(참고)타워 스텟 가치'!$B$2:$L$6,L$2,0)*$E1498)</f>
        <v>203.51250000000104</v>
      </c>
      <c r="M1498">
        <f>VLOOKUP($F1498,'(참고)타워 스텟 가치'!$B$2:$L$6,M$2,0)+(VLOOKUP($F1498,'(참고)타워 스텟 가치'!$B$2:$L$6,M$2,0)*$E1498)</f>
        <v>36.180000000000184</v>
      </c>
      <c r="N1498">
        <f>VLOOKUP($F1498,'(참고)타워 스텟 가치'!$B$2:$L$6,N$2,0)+(VLOOKUP($F1498,'(참고)타워 스텟 가치'!$B$2:$L$6,N$2,0)*$E1498)</f>
        <v>0</v>
      </c>
      <c r="O1498">
        <f>VLOOKUP($F1498,'(참고)타워 스텟 가치'!$B$2:$L$6,O$2,0)+(VLOOKUP($F1498,'(참고)타워 스텟 가치'!$B$2:$L$6,O$2,0)*$E1498)</f>
        <v>0</v>
      </c>
      <c r="P1498">
        <f>VLOOKUP($F1498,'(참고)타워 스텟 가치'!$B$2:$L$6,P$2,0)+(VLOOKUP($F1498,'(참고)타워 스텟 가치'!$B$2:$L$6,P$2,0)*$E1498)</f>
        <v>120.60000000000062</v>
      </c>
      <c r="Q1498">
        <f>SUM('스테이지별 몬스터 스텟'!H1498*'(참고)타워 스텟 가치'!$Q$17,'스테이지별 몬스터 스텟'!I1498*'(참고)타워 스텟 가치'!$R$17,'스테이지별 몬스터 스텟'!J1498*'(참고)타워 스텟 가치'!$S$17,'스테이지별 몬스터 스텟'!K1498*'(참고)타워 스텟 가치'!$T$17,'스테이지별 몬스터 스텟'!L1498*'(참고)타워 스텟 가치'!$U$17,'스테이지별 몬스터 스텟'!M1498*'(참고)타워 스텟 가치'!$V$17,'스테이지별 몬스터 스텟'!N1498*'(참고)타워 스텟 가치'!$W$17,'스테이지별 몬스터 스텟'!O1498*'(참고)타워 스텟 가치'!$X$17,'스테이지별 몬스터 스텟'!P1498*'(참고)타워 스텟 가치'!$Y$17)</f>
        <v>936627.08625000482</v>
      </c>
      <c r="R1498">
        <v>1</v>
      </c>
      <c r="S1498">
        <f>VLOOKUP($F1498,'(참고)타워 스텟 가치'!$B$7:$L$11,S$2,0)+(VLOOKUP($F1498,'(참고)타워 스텟 가치'!$B$7:$L$11,S$2,0)*$E1498)</f>
        <v>1017.5625000000052</v>
      </c>
      <c r="T1498">
        <f>VLOOKUP($F1498,'(참고)타워 스텟 가치'!$B$7:$L$11,T$2,0)+(VLOOKUP($F1498,'(참고)타워 스텟 가치'!$B$7:$L$11,T$2,0)*$E1498)</f>
        <v>1831.6125000000095</v>
      </c>
      <c r="U1498">
        <f>VLOOKUP($F1498,'(참고)타워 스텟 가치'!$B$7:$L$11,U$2,0)+(VLOOKUP($F1498,'(참고)타워 스텟 가치'!$B$7:$L$11,U$2,0)*$E1498)</f>
        <v>603000.00000000314</v>
      </c>
      <c r="V1498">
        <f>VLOOKUP($F1498,'(참고)타워 스텟 가치'!$B$7:$L$11,V$2,0)+(VLOOKUP($F1498,'(참고)타워 스텟 가치'!$B$7:$L$11,V$2,0)*$E1498)</f>
        <v>12210.750000000062</v>
      </c>
      <c r="W1498">
        <f>VLOOKUP($F1498,'(참고)타워 스텟 가치'!$B$7:$L$11,W$2,0)+(VLOOKUP($F1498,'(참고)타워 스텟 가치'!$B$7:$L$11,W$2,0)*$E1498)</f>
        <v>203.51250000000104</v>
      </c>
      <c r="X1498">
        <f>VLOOKUP($F1498,'(참고)타워 스텟 가치'!$B$7:$L$11,X$2,0)+(VLOOKUP($F1498,'(참고)타워 스텟 가치'!$B$7:$L$11,X$2,0)*$E1498)</f>
        <v>36.180000000000184</v>
      </c>
      <c r="Y1498">
        <f>VLOOKUP($F1498,'(참고)타워 스텟 가치'!$B$7:$L$11,Y$2,0)+(VLOOKUP($F1498,'(참고)타워 스텟 가치'!$B$7:$L$11,Y$2,0)*$E1498)</f>
        <v>0</v>
      </c>
      <c r="Z1498">
        <f>VLOOKUP($F1498,'(참고)타워 스텟 가치'!$B$7:$L$11,Z$2,0)+(VLOOKUP($F1498,'(참고)타워 스텟 가치'!$B$7:$L$11,Z$2,0)*$E1498)</f>
        <v>0</v>
      </c>
      <c r="AA1498">
        <f>VLOOKUP($F1498,'(참고)타워 스텟 가치'!$B$7:$L$11,AA$2,0)+(VLOOKUP($F1498,'(참고)타워 스텟 가치'!$B$7:$L$11,AA$2,0)*$E1498)</f>
        <v>120.60000000000062</v>
      </c>
      <c r="AB1498">
        <f>SUM('스테이지별 몬스터 스텟'!S1498*'(참고)타워 스텟 가치'!$Q$17,'스테이지별 몬스터 스텟'!T1498*'(참고)타워 스텟 가치'!$R$17,'스테이지별 몬스터 스텟'!U1498*'(참고)타워 스텟 가치'!$S$17,'스테이지별 몬스터 스텟'!V1498*'(참고)타워 스텟 가치'!$T$17,'스테이지별 몬스터 스텟'!W1498*'(참고)타워 스텟 가치'!$U$17,'스테이지별 몬스터 스텟'!X1498*'(참고)타워 스텟 가치'!$V$17,'스테이지별 몬스터 스텟'!Y1498*'(참고)타워 스텟 가치'!$W$17,'스테이지별 몬스터 스텟'!Z1498*'(참고)타워 스텟 가치'!$X$17,'스테이지별 몬스터 스텟'!AA1498*'(참고)타워 스텟 가치'!$Y$17)</f>
        <v>934388.44875000487</v>
      </c>
      <c r="AC1498">
        <v>2</v>
      </c>
      <c r="AD1498">
        <f>VLOOKUP($F1498,'(참고)타워 스텟 가치'!$B$12:$L$16,AD$2,0)+(VLOOKUP($F1498,'(참고)타워 스텟 가치'!$B$12:$L$16,AD$2,0)*$E1498)</f>
        <v>1017.5625000000052</v>
      </c>
      <c r="AE1498">
        <f>VLOOKUP($F1498,'(참고)타워 스텟 가치'!$B$12:$L$16,AE$2,0)+(VLOOKUP($F1498,'(참고)타워 스텟 가치'!$B$12:$L$16,AE$2,0)*$E1498)</f>
        <v>1221.0750000000062</v>
      </c>
      <c r="AF1498">
        <f>VLOOKUP($F1498,'(참고)타워 스텟 가치'!$B$12:$L$16,AF$2,0)+(VLOOKUP($F1498,'(참고)타워 스텟 가치'!$B$12:$L$16,AF$2,0)*$E1498)</f>
        <v>603000.00000000314</v>
      </c>
      <c r="AG1498">
        <f>VLOOKUP($F1498,'(참고)타워 스텟 가치'!$B$12:$L$16,AG$2,0)+(VLOOKUP($F1498,'(참고)타워 스텟 가치'!$B$12:$L$16,AG$2,0)*$E1498)</f>
        <v>6105.3750000000309</v>
      </c>
      <c r="AH1498">
        <f>VLOOKUP($F1498,'(참고)타워 스텟 가치'!$B$12:$L$16,AH$2,0)+(VLOOKUP($F1498,'(참고)타워 스텟 가치'!$B$12:$L$16,AH$2,0)*$E1498)</f>
        <v>203.51250000000104</v>
      </c>
      <c r="AI1498">
        <f>VLOOKUP($F1498,'(참고)타워 스텟 가치'!$B$12:$L$16,AI$2,0)+(VLOOKUP($F1498,'(참고)타워 스텟 가치'!$B$12:$L$16,AI$2,0)*$E1498)</f>
        <v>36.180000000000184</v>
      </c>
      <c r="AJ1498">
        <f>VLOOKUP($F1498,'(참고)타워 스텟 가치'!$B$12:$L$16,AJ$2,0)+(VLOOKUP($F1498,'(참고)타워 스텟 가치'!$B$12:$L$16,AJ$2,0)*$E1498)</f>
        <v>0</v>
      </c>
      <c r="AK1498">
        <f>VLOOKUP($F1498,'(참고)타워 스텟 가치'!$B$12:$L$16,AK$2,0)+(VLOOKUP($F1498,'(참고)타워 스텟 가치'!$B$12:$L$16,AK$2,0)*$E1498)</f>
        <v>0</v>
      </c>
      <c r="AL1498">
        <f>VLOOKUP($F1498,'(참고)타워 스텟 가치'!$B$12:$L$16,AL$2,0)+(VLOOKUP($F1498,'(참고)타워 스텟 가치'!$B$12:$L$16,AL$2,0)*$E1498)</f>
        <v>241.20000000000124</v>
      </c>
      <c r="AM1498">
        <f>SUM('스테이지별 몬스터 스텟'!AD1498*'(참고)타워 스텟 가치'!$Q$17,'스테이지별 몬스터 스텟'!AE1498*'(참고)타워 스텟 가치'!$R$17,'스테이지별 몬스터 스텟'!AF1498*'(참고)타워 스텟 가치'!$S$17,'스테이지별 몬스터 스텟'!AG1498*'(참고)타워 스텟 가치'!$T$17,'스테이지별 몬스터 스텟'!AH1498*'(참고)타워 스텟 가치'!$U$17,'스테이지별 몬스터 스텟'!AI1498*'(참고)타워 스텟 가치'!$V$17,'스테이지별 몬스터 스텟'!AJ1498*'(참고)타워 스텟 가치'!$W$17,'스테이지별 몬스터 스텟'!AK1498*'(참고)타워 스텟 가치'!$X$17,'스테이지별 몬스터 스텟'!AL1498*'(참고)타워 스텟 가치'!$Y$17)</f>
        <v>921503.09250000492</v>
      </c>
      <c r="AN1498">
        <v>3</v>
      </c>
    </row>
    <row r="1499" spans="3:40" x14ac:dyDescent="0.3">
      <c r="C1499">
        <v>5</v>
      </c>
      <c r="D1499">
        <f t="shared" si="71"/>
        <v>299</v>
      </c>
      <c r="E1499" s="52">
        <f>VLOOKUP(D1499,'스테이지별 난이도 설정'!B:C,2,0)</f>
        <v>119.60000000000062</v>
      </c>
      <c r="F1499" t="str">
        <f t="shared" si="72"/>
        <v>스페셜</v>
      </c>
      <c r="G1499">
        <f t="shared" si="70"/>
        <v>6</v>
      </c>
      <c r="H1499">
        <f>VLOOKUP($F1499,'(참고)타워 스텟 가치'!$B$2:$L$6,H$2,0)+(VLOOKUP($F1499,'(참고)타워 스텟 가치'!$B$2:$L$6,H$2,0)*$E1499)</f>
        <v>4579.0312500000236</v>
      </c>
      <c r="I1499">
        <f>VLOOKUP($F1499,'(참고)타워 스텟 가치'!$B$2:$L$6,I$2,0)+(VLOOKUP($F1499,'(참고)타워 스텟 가치'!$B$2:$L$6,I$2,0)*$E1499)</f>
        <v>915.80625000000475</v>
      </c>
      <c r="J1499">
        <f>VLOOKUP($F1499,'(참고)타워 스텟 가치'!$B$2:$L$6,J$2,0)+(VLOOKUP($F1499,'(참고)타워 스텟 가치'!$B$2:$L$6,J$2,0)*$E1499)</f>
        <v>603000.00000000314</v>
      </c>
      <c r="K1499">
        <f>VLOOKUP($F1499,'(참고)타워 스텟 가치'!$B$2:$L$6,K$2,0)+(VLOOKUP($F1499,'(참고)타워 스텟 가치'!$B$2:$L$6,K$2,0)*$E1499)</f>
        <v>18316.125000000095</v>
      </c>
      <c r="L1499">
        <f>VLOOKUP($F1499,'(참고)타워 스텟 가치'!$B$2:$L$6,L$2,0)+(VLOOKUP($F1499,'(참고)타워 스텟 가치'!$B$2:$L$6,L$2,0)*$E1499)</f>
        <v>305.26875000000155</v>
      </c>
      <c r="M1499">
        <f>VLOOKUP($F1499,'(참고)타워 스텟 가치'!$B$2:$L$6,M$2,0)+(VLOOKUP($F1499,'(참고)타워 스텟 가치'!$B$2:$L$6,M$2,0)*$E1499)</f>
        <v>36.180000000000184</v>
      </c>
      <c r="N1499">
        <f>VLOOKUP($F1499,'(참고)타워 스텟 가치'!$B$2:$L$6,N$2,0)+(VLOOKUP($F1499,'(참고)타워 스텟 가치'!$B$2:$L$6,N$2,0)*$E1499)</f>
        <v>0</v>
      </c>
      <c r="O1499">
        <f>VLOOKUP($F1499,'(참고)타워 스텟 가치'!$B$2:$L$6,O$2,0)+(VLOOKUP($F1499,'(참고)타워 스텟 가치'!$B$2:$L$6,O$2,0)*$E1499)</f>
        <v>0</v>
      </c>
      <c r="P1499">
        <f>VLOOKUP($F1499,'(참고)타워 스텟 가치'!$B$2:$L$6,P$2,0)+(VLOOKUP($F1499,'(참고)타워 스텟 가치'!$B$2:$L$6,P$2,0)*$E1499)</f>
        <v>120.60000000000062</v>
      </c>
      <c r="Q1499">
        <f>SUM('스테이지별 몬스터 스텟'!H1499*'(참고)타워 스텟 가치'!$Q$17,'스테이지별 몬스터 스텟'!I1499*'(참고)타워 스텟 가치'!$R$17,'스테이지별 몬스터 스텟'!J1499*'(참고)타워 스텟 가치'!$S$17,'스테이지별 몬스터 스텟'!K1499*'(참고)타워 스텟 가치'!$T$17,'스테이지별 몬스터 스텟'!L1499*'(참고)타워 스텟 가치'!$U$17,'스테이지별 몬스터 스텟'!M1499*'(참고)타워 스텟 가치'!$V$17,'스테이지별 몬스터 스텟'!N1499*'(참고)타워 스텟 가치'!$W$17,'스테이지별 몬스터 스텟'!O1499*'(참고)타워 스텟 가치'!$X$17,'스테이지별 몬스터 스텟'!P1499*'(참고)타워 스텟 가치'!$Y$17)</f>
        <v>952551.93937500496</v>
      </c>
      <c r="R1499">
        <v>1</v>
      </c>
      <c r="S1499">
        <f>VLOOKUP($F1499,'(참고)타워 스텟 가치'!$B$7:$L$11,S$2,0)+(VLOOKUP($F1499,'(참고)타워 스텟 가치'!$B$7:$L$11,S$2,0)*$E1499)</f>
        <v>1526.3437500000077</v>
      </c>
      <c r="T1499">
        <f>VLOOKUP($F1499,'(참고)타워 스텟 가치'!$B$7:$L$11,T$2,0)+(VLOOKUP($F1499,'(참고)타워 스텟 가치'!$B$7:$L$11,T$2,0)*$E1499)</f>
        <v>2747.4187500000139</v>
      </c>
      <c r="U1499">
        <f>VLOOKUP($F1499,'(참고)타워 스텟 가치'!$B$7:$L$11,U$2,0)+(VLOOKUP($F1499,'(참고)타워 스텟 가치'!$B$7:$L$11,U$2,0)*$E1499)</f>
        <v>603000.00000000314</v>
      </c>
      <c r="V1499">
        <f>VLOOKUP($F1499,'(참고)타워 스텟 가치'!$B$7:$L$11,V$2,0)+(VLOOKUP($F1499,'(참고)타워 스텟 가치'!$B$7:$L$11,V$2,0)*$E1499)</f>
        <v>18316.125000000095</v>
      </c>
      <c r="W1499">
        <f>VLOOKUP($F1499,'(참고)타워 스텟 가치'!$B$7:$L$11,W$2,0)+(VLOOKUP($F1499,'(참고)타워 스텟 가치'!$B$7:$L$11,W$2,0)*$E1499)</f>
        <v>305.26875000000155</v>
      </c>
      <c r="X1499">
        <f>VLOOKUP($F1499,'(참고)타워 스텟 가치'!$B$7:$L$11,X$2,0)+(VLOOKUP($F1499,'(참고)타워 스텟 가치'!$B$7:$L$11,X$2,0)*$E1499)</f>
        <v>36.180000000000184</v>
      </c>
      <c r="Y1499">
        <f>VLOOKUP($F1499,'(참고)타워 스텟 가치'!$B$7:$L$11,Y$2,0)+(VLOOKUP($F1499,'(참고)타워 스텟 가치'!$B$7:$L$11,Y$2,0)*$E1499)</f>
        <v>0</v>
      </c>
      <c r="Z1499">
        <f>VLOOKUP($F1499,'(참고)타워 스텟 가치'!$B$7:$L$11,Z$2,0)+(VLOOKUP($F1499,'(참고)타워 스텟 가치'!$B$7:$L$11,Z$2,0)*$E1499)</f>
        <v>0</v>
      </c>
      <c r="AA1499">
        <f>VLOOKUP($F1499,'(참고)타워 스텟 가치'!$B$7:$L$11,AA$2,0)+(VLOOKUP($F1499,'(참고)타워 스텟 가치'!$B$7:$L$11,AA$2,0)*$E1499)</f>
        <v>120.60000000000062</v>
      </c>
      <c r="AB1499">
        <f>SUM('스테이지별 몬스터 스텟'!S1499*'(참고)타워 스텟 가치'!$Q$17,'스테이지별 몬스터 스텟'!T1499*'(참고)타워 스텟 가치'!$R$17,'스테이지별 몬스터 스텟'!U1499*'(참고)타워 스텟 가치'!$S$17,'스테이지별 몬스터 스텟'!V1499*'(참고)타워 스텟 가치'!$T$17,'스테이지별 몬스터 스텟'!W1499*'(참고)타워 스텟 가치'!$U$17,'스테이지별 몬스터 스텟'!X1499*'(참고)타워 스텟 가치'!$V$17,'스테이지별 몬스터 스텟'!Y1499*'(참고)타워 스텟 가치'!$W$17,'스테이지별 몬스터 스텟'!Z1499*'(참고)타워 스텟 가치'!$X$17,'스테이지별 몬스터 스텟'!AA1499*'(참고)타워 스텟 가치'!$Y$17)</f>
        <v>949193.98312500492</v>
      </c>
      <c r="AC1499">
        <v>2</v>
      </c>
      <c r="AD1499">
        <f>VLOOKUP($F1499,'(참고)타워 스텟 가치'!$B$12:$L$16,AD$2,0)+(VLOOKUP($F1499,'(참고)타워 스텟 가치'!$B$12:$L$16,AD$2,0)*$E1499)</f>
        <v>1526.3437500000077</v>
      </c>
      <c r="AE1499">
        <f>VLOOKUP($F1499,'(참고)타워 스텟 가치'!$B$12:$L$16,AE$2,0)+(VLOOKUP($F1499,'(참고)타워 스텟 가치'!$B$12:$L$16,AE$2,0)*$E1499)</f>
        <v>1831.6125000000095</v>
      </c>
      <c r="AF1499">
        <f>VLOOKUP($F1499,'(참고)타워 스텟 가치'!$B$12:$L$16,AF$2,0)+(VLOOKUP($F1499,'(참고)타워 스텟 가치'!$B$12:$L$16,AF$2,0)*$E1499)</f>
        <v>603000.00000000314</v>
      </c>
      <c r="AG1499">
        <f>VLOOKUP($F1499,'(참고)타워 스텟 가치'!$B$12:$L$16,AG$2,0)+(VLOOKUP($F1499,'(참고)타워 스텟 가치'!$B$12:$L$16,AG$2,0)*$E1499)</f>
        <v>9158.0625000000473</v>
      </c>
      <c r="AH1499">
        <f>VLOOKUP($F1499,'(참고)타워 스텟 가치'!$B$12:$L$16,AH$2,0)+(VLOOKUP($F1499,'(참고)타워 스텟 가치'!$B$12:$L$16,AH$2,0)*$E1499)</f>
        <v>305.26875000000155</v>
      </c>
      <c r="AI1499">
        <f>VLOOKUP($F1499,'(참고)타워 스텟 가치'!$B$12:$L$16,AI$2,0)+(VLOOKUP($F1499,'(참고)타워 스텟 가치'!$B$12:$L$16,AI$2,0)*$E1499)</f>
        <v>36.180000000000184</v>
      </c>
      <c r="AJ1499">
        <f>VLOOKUP($F1499,'(참고)타워 스텟 가치'!$B$12:$L$16,AJ$2,0)+(VLOOKUP($F1499,'(참고)타워 스텟 가치'!$B$12:$L$16,AJ$2,0)*$E1499)</f>
        <v>0</v>
      </c>
      <c r="AK1499">
        <f>VLOOKUP($F1499,'(참고)타워 스텟 가치'!$B$12:$L$16,AK$2,0)+(VLOOKUP($F1499,'(참고)타워 스텟 가치'!$B$12:$L$16,AK$2,0)*$E1499)</f>
        <v>0</v>
      </c>
      <c r="AL1499">
        <f>VLOOKUP($F1499,'(참고)타워 스텟 가치'!$B$12:$L$16,AL$2,0)+(VLOOKUP($F1499,'(참고)타워 스텟 가치'!$B$12:$L$16,AL$2,0)*$E1499)</f>
        <v>241.20000000000124</v>
      </c>
      <c r="AM1499">
        <f>SUM('스테이지별 몬스터 스텟'!AD1499*'(참고)타워 스텟 가치'!$Q$17,'스테이지별 몬스터 스텟'!AE1499*'(참고)타워 스텟 가치'!$R$17,'스테이지별 몬스터 스텟'!AF1499*'(참고)타워 스텟 가치'!$S$17,'스테이지별 몬스터 스텟'!AG1499*'(참고)타워 스텟 가치'!$T$17,'스테이지별 몬스터 스텟'!AH1499*'(참고)타워 스텟 가치'!$U$17,'스테이지별 몬스터 스텟'!AI1499*'(참고)타워 스텟 가치'!$V$17,'스테이지별 몬스터 스텟'!AJ1499*'(참고)타워 스텟 가치'!$W$17,'스테이지별 몬스터 스텟'!AK1499*'(참고)타워 스텟 가치'!$X$17,'스테이지별 몬스터 스텟'!AL1499*'(참고)타워 스텟 가치'!$Y$17)</f>
        <v>929745.34875000489</v>
      </c>
      <c r="AN1499">
        <v>3</v>
      </c>
    </row>
    <row r="1500" spans="3:40" x14ac:dyDescent="0.3">
      <c r="C1500">
        <v>1</v>
      </c>
      <c r="D1500">
        <f t="shared" si="71"/>
        <v>300</v>
      </c>
      <c r="E1500" s="52">
        <f>VLOOKUP(D1500,'스테이지별 난이도 설정'!B:C,2,0)</f>
        <v>120.00000000000063</v>
      </c>
      <c r="F1500" t="str">
        <f t="shared" si="72"/>
        <v>일반</v>
      </c>
      <c r="G1500">
        <f t="shared" si="70"/>
        <v>6</v>
      </c>
      <c r="H1500">
        <f>VLOOKUP($F1500,'(참고)타워 스텟 가치'!$B$2:$L$6,H$2,0)+(VLOOKUP($F1500,'(참고)타워 스텟 가치'!$B$2:$L$6,H$2,0)*$E1500)</f>
        <v>907.50000000000466</v>
      </c>
      <c r="I1500">
        <f>VLOOKUP($F1500,'(참고)타워 스텟 가치'!$B$2:$L$6,I$2,0)+(VLOOKUP($F1500,'(참고)타워 스텟 가치'!$B$2:$L$6,I$2,0)*$E1500)</f>
        <v>181.50000000000094</v>
      </c>
      <c r="J1500">
        <f>VLOOKUP($F1500,'(참고)타워 스텟 가치'!$B$2:$L$6,J$2,0)+(VLOOKUP($F1500,'(참고)타워 스텟 가치'!$B$2:$L$6,J$2,0)*$E1500)</f>
        <v>605000.00000000314</v>
      </c>
      <c r="K1500">
        <f>VLOOKUP($F1500,'(참고)타워 스텟 가치'!$B$2:$L$6,K$2,0)+(VLOOKUP($F1500,'(참고)타워 스텟 가치'!$B$2:$L$6,K$2,0)*$E1500)</f>
        <v>3630.0000000000186</v>
      </c>
      <c r="L1500">
        <f>VLOOKUP($F1500,'(참고)타워 스텟 가치'!$B$2:$L$6,L$2,0)+(VLOOKUP($F1500,'(참고)타워 스텟 가치'!$B$2:$L$6,L$2,0)*$E1500)</f>
        <v>60.500000000000313</v>
      </c>
      <c r="M1500">
        <f>VLOOKUP($F1500,'(참고)타워 스텟 가치'!$B$2:$L$6,M$2,0)+(VLOOKUP($F1500,'(참고)타워 스텟 가치'!$B$2:$L$6,M$2,0)*$E1500)</f>
        <v>36.300000000000182</v>
      </c>
      <c r="N1500">
        <f>VLOOKUP($F1500,'(참고)타워 스텟 가치'!$B$2:$L$6,N$2,0)+(VLOOKUP($F1500,'(참고)타워 스텟 가치'!$B$2:$L$6,N$2,0)*$E1500)</f>
        <v>0</v>
      </c>
      <c r="O1500">
        <f>VLOOKUP($F1500,'(참고)타워 스텟 가치'!$B$2:$L$6,O$2,0)+(VLOOKUP($F1500,'(참고)타워 스텟 가치'!$B$2:$L$6,O$2,0)*$E1500)</f>
        <v>0</v>
      </c>
      <c r="P1500">
        <f>VLOOKUP($F1500,'(참고)타워 스텟 가치'!$B$2:$L$6,P$2,0)+(VLOOKUP($F1500,'(참고)타워 스텟 가치'!$B$2:$L$6,P$2,0)*$E1500)</f>
        <v>84.700000000000429</v>
      </c>
      <c r="Q1500">
        <f>SUM('스테이지별 몬스터 스텟'!H1500*'(참고)타워 스텟 가치'!$Q$17,'스테이지별 몬스터 스텟'!I1500*'(참고)타워 스텟 가치'!$R$17,'스테이지별 몬스터 스텟'!J1500*'(참고)타워 스텟 가치'!$S$17,'스테이지별 몬스터 스텟'!K1500*'(참고)타워 스텟 가치'!$T$17,'스테이지별 몬스터 스텟'!L1500*'(참고)타워 스텟 가치'!$U$17,'스테이지별 몬스터 스텟'!M1500*'(참고)타워 스텟 가치'!$V$17,'스테이지별 몬스터 스텟'!N1500*'(참고)타워 스텟 가치'!$W$17,'스테이지별 몬스터 스텟'!O1500*'(참고)타워 스텟 가치'!$X$17,'스테이지별 몬스터 스텟'!P1500*'(참고)타워 스텟 가치'!$Y$17)</f>
        <v>917173.95000000473</v>
      </c>
      <c r="R1500">
        <v>1</v>
      </c>
      <c r="S1500">
        <f>VLOOKUP($F1500,'(참고)타워 스텟 가치'!$B$7:$L$11,S$2,0)+(VLOOKUP($F1500,'(참고)타워 스텟 가치'!$B$7:$L$11,S$2,0)*$E1500)</f>
        <v>302.50000000000159</v>
      </c>
      <c r="T1500">
        <f>VLOOKUP($F1500,'(참고)타워 스텟 가치'!$B$7:$L$11,T$2,0)+(VLOOKUP($F1500,'(참고)타워 스텟 가치'!$B$7:$L$11,T$2,0)*$E1500)</f>
        <v>544.50000000000284</v>
      </c>
      <c r="U1500">
        <f>VLOOKUP($F1500,'(참고)타워 스텟 가치'!$B$7:$L$11,U$2,0)+(VLOOKUP($F1500,'(참고)타워 스텟 가치'!$B$7:$L$11,U$2,0)*$E1500)</f>
        <v>605000.00000000314</v>
      </c>
      <c r="V1500">
        <f>VLOOKUP($F1500,'(참고)타워 스텟 가치'!$B$7:$L$11,V$2,0)+(VLOOKUP($F1500,'(참고)타워 스텟 가치'!$B$7:$L$11,V$2,0)*$E1500)</f>
        <v>3630.0000000000186</v>
      </c>
      <c r="W1500">
        <f>VLOOKUP($F1500,'(참고)타워 스텟 가치'!$B$7:$L$11,W$2,0)+(VLOOKUP($F1500,'(참고)타워 스텟 가치'!$B$7:$L$11,W$2,0)*$E1500)</f>
        <v>60.500000000000313</v>
      </c>
      <c r="X1500">
        <f>VLOOKUP($F1500,'(참고)타워 스텟 가치'!$B$7:$L$11,X$2,0)+(VLOOKUP($F1500,'(참고)타워 스텟 가치'!$B$7:$L$11,X$2,0)*$E1500)</f>
        <v>36.300000000000182</v>
      </c>
      <c r="Y1500">
        <f>VLOOKUP($F1500,'(참고)타워 스텟 가치'!$B$7:$L$11,Y$2,0)+(VLOOKUP($F1500,'(참고)타워 스텟 가치'!$B$7:$L$11,Y$2,0)*$E1500)</f>
        <v>0</v>
      </c>
      <c r="Z1500">
        <f>VLOOKUP($F1500,'(참고)타워 스텟 가치'!$B$7:$L$11,Z$2,0)+(VLOOKUP($F1500,'(참고)타워 스텟 가치'!$B$7:$L$11,Z$2,0)*$E1500)</f>
        <v>0</v>
      </c>
      <c r="AA1500">
        <f>VLOOKUP($F1500,'(참고)타워 스텟 가치'!$B$7:$L$11,AA$2,0)+(VLOOKUP($F1500,'(참고)타워 스텟 가치'!$B$7:$L$11,AA$2,0)*$E1500)</f>
        <v>84.700000000000429</v>
      </c>
      <c r="AB1500">
        <f>SUM('스테이지별 몬스터 스텟'!S1500*'(참고)타워 스텟 가치'!$Q$17,'스테이지별 몬스터 스텟'!T1500*'(참고)타워 스텟 가치'!$R$17,'스테이지별 몬스터 스텟'!U1500*'(참고)타워 스텟 가치'!$S$17,'스테이지별 몬스터 스텟'!V1500*'(참고)타워 스텟 가치'!$T$17,'스테이지별 몬스터 스텟'!W1500*'(참고)타워 스텟 가치'!$U$17,'스테이지별 몬스터 스텟'!X1500*'(참고)타워 스텟 가치'!$V$17,'스테이지별 몬스터 스텟'!Y1500*'(참고)타워 스텟 가치'!$W$17,'스테이지별 몬스터 스텟'!Z1500*'(참고)타워 스텟 가치'!$X$17,'스테이지별 몬스터 스텟'!AA1500*'(참고)타워 스텟 가치'!$Y$17)</f>
        <v>916508.45000000473</v>
      </c>
      <c r="AC1500">
        <v>2</v>
      </c>
      <c r="AD1500">
        <f>VLOOKUP($F1500,'(참고)타워 스텟 가치'!$B$12:$L$16,AD$2,0)+(VLOOKUP($F1500,'(참고)타워 스텟 가치'!$B$12:$L$16,AD$2,0)*$E1500)</f>
        <v>302.50000000000159</v>
      </c>
      <c r="AE1500">
        <f>VLOOKUP($F1500,'(참고)타워 스텟 가치'!$B$12:$L$16,AE$2,0)+(VLOOKUP($F1500,'(참고)타워 스텟 가치'!$B$12:$L$16,AE$2,0)*$E1500)</f>
        <v>363.00000000000188</v>
      </c>
      <c r="AF1500">
        <f>VLOOKUP($F1500,'(참고)타워 스텟 가치'!$B$12:$L$16,AF$2,0)+(VLOOKUP($F1500,'(참고)타워 스텟 가치'!$B$12:$L$16,AF$2,0)*$E1500)</f>
        <v>605000.00000000314</v>
      </c>
      <c r="AG1500">
        <f>VLOOKUP($F1500,'(참고)타워 스텟 가치'!$B$12:$L$16,AG$2,0)+(VLOOKUP($F1500,'(참고)타워 스텟 가치'!$B$12:$L$16,AG$2,0)*$E1500)</f>
        <v>1815.0000000000093</v>
      </c>
      <c r="AH1500">
        <f>VLOOKUP($F1500,'(참고)타워 스텟 가치'!$B$12:$L$16,AH$2,0)+(VLOOKUP($F1500,'(참고)타워 스텟 가치'!$B$12:$L$16,AH$2,0)*$E1500)</f>
        <v>60.500000000000313</v>
      </c>
      <c r="AI1500">
        <f>VLOOKUP($F1500,'(참고)타워 스텟 가치'!$B$12:$L$16,AI$2,0)+(VLOOKUP($F1500,'(참고)타워 스텟 가치'!$B$12:$L$16,AI$2,0)*$E1500)</f>
        <v>36.300000000000182</v>
      </c>
      <c r="AJ1500">
        <f>VLOOKUP($F1500,'(참고)타워 스텟 가치'!$B$12:$L$16,AJ$2,0)+(VLOOKUP($F1500,'(참고)타워 스텟 가치'!$B$12:$L$16,AJ$2,0)*$E1500)</f>
        <v>0</v>
      </c>
      <c r="AK1500">
        <f>VLOOKUP($F1500,'(참고)타워 스텟 가치'!$B$12:$L$16,AK$2,0)+(VLOOKUP($F1500,'(참고)타워 스텟 가치'!$B$12:$L$16,AK$2,0)*$E1500)</f>
        <v>0</v>
      </c>
      <c r="AL1500">
        <f>VLOOKUP($F1500,'(참고)타워 스텟 가치'!$B$12:$L$16,AL$2,0)+(VLOOKUP($F1500,'(참고)타워 스텟 가치'!$B$12:$L$16,AL$2,0)*$E1500)</f>
        <v>169.40000000000086</v>
      </c>
      <c r="AM1500">
        <f>SUM('스테이지별 몬스터 스텟'!AD1500*'(참고)타워 스텟 가치'!$Q$17,'스테이지별 몬스터 스텟'!AE1500*'(참고)타워 스텟 가치'!$R$17,'스테이지별 몬스터 스텟'!AF1500*'(참고)타워 스텟 가치'!$S$17,'스테이지별 몬스터 스텟'!AG1500*'(참고)타워 스텟 가치'!$T$17,'스테이지별 몬스터 스텟'!AH1500*'(참고)타워 스텟 가치'!$U$17,'스테이지별 몬스터 스텟'!AI1500*'(참고)타워 스텟 가치'!$V$17,'스테이지별 몬스터 스텟'!AJ1500*'(참고)타워 스텟 가치'!$W$17,'스테이지별 몬스터 스텟'!AK1500*'(참고)타워 스텟 가치'!$X$17,'스테이지별 몬스터 스텟'!AL1500*'(참고)타워 스텟 가치'!$Y$17)</f>
        <v>912775.60000000475</v>
      </c>
      <c r="AN1500">
        <v>3</v>
      </c>
    </row>
    <row r="1501" spans="3:40" x14ac:dyDescent="0.3">
      <c r="C1501">
        <v>2</v>
      </c>
      <c r="D1501">
        <f t="shared" si="71"/>
        <v>300</v>
      </c>
      <c r="E1501" s="52">
        <f>VLOOKUP(D1501,'스테이지별 난이도 설정'!B:C,2,0)</f>
        <v>120.00000000000063</v>
      </c>
      <c r="F1501" t="str">
        <f t="shared" si="72"/>
        <v>레어</v>
      </c>
      <c r="G1501">
        <f t="shared" si="70"/>
        <v>6</v>
      </c>
      <c r="H1501">
        <f>VLOOKUP($F1501,'(참고)타워 스텟 가치'!$B$2:$L$6,H$2,0)+(VLOOKUP($F1501,'(참고)타워 스텟 가치'!$B$2:$L$6,H$2,0)*$E1501)</f>
        <v>1361.250000000007</v>
      </c>
      <c r="I1501">
        <f>VLOOKUP($F1501,'(참고)타워 스텟 가치'!$B$2:$L$6,I$2,0)+(VLOOKUP($F1501,'(참고)타워 스텟 가치'!$B$2:$L$6,I$2,0)*$E1501)</f>
        <v>272.25000000000142</v>
      </c>
      <c r="J1501">
        <f>VLOOKUP($F1501,'(참고)타워 스텟 가치'!$B$2:$L$6,J$2,0)+(VLOOKUP($F1501,'(참고)타워 스텟 가치'!$B$2:$L$6,J$2,0)*$E1501)</f>
        <v>605000.00000000314</v>
      </c>
      <c r="K1501">
        <f>VLOOKUP($F1501,'(참고)타워 스텟 가치'!$B$2:$L$6,K$2,0)+(VLOOKUP($F1501,'(참고)타워 스텟 가치'!$B$2:$L$6,K$2,0)*$E1501)</f>
        <v>5445.0000000000282</v>
      </c>
      <c r="L1501">
        <f>VLOOKUP($F1501,'(참고)타워 스텟 가치'!$B$2:$L$6,L$2,0)+(VLOOKUP($F1501,'(참고)타워 스텟 가치'!$B$2:$L$6,L$2,0)*$E1501)</f>
        <v>90.750000000000469</v>
      </c>
      <c r="M1501">
        <f>VLOOKUP($F1501,'(참고)타워 스텟 가치'!$B$2:$L$6,M$2,0)+(VLOOKUP($F1501,'(참고)타워 스텟 가치'!$B$2:$L$6,M$2,0)*$E1501)</f>
        <v>36.300000000000182</v>
      </c>
      <c r="N1501">
        <f>VLOOKUP($F1501,'(참고)타워 스텟 가치'!$B$2:$L$6,N$2,0)+(VLOOKUP($F1501,'(참고)타워 스텟 가치'!$B$2:$L$6,N$2,0)*$E1501)</f>
        <v>0</v>
      </c>
      <c r="O1501">
        <f>VLOOKUP($F1501,'(참고)타워 스텟 가치'!$B$2:$L$6,O$2,0)+(VLOOKUP($F1501,'(참고)타워 스텟 가치'!$B$2:$L$6,O$2,0)*$E1501)</f>
        <v>0</v>
      </c>
      <c r="P1501">
        <f>VLOOKUP($F1501,'(참고)타워 스텟 가치'!$B$2:$L$6,P$2,0)+(VLOOKUP($F1501,'(참고)타워 스텟 가치'!$B$2:$L$6,P$2,0)*$E1501)</f>
        <v>84.700000000000429</v>
      </c>
      <c r="Q1501">
        <f>SUM('스테이지별 몬스터 스텟'!H1501*'(참고)타워 스텟 가치'!$Q$17,'스테이지별 몬스터 스텟'!I1501*'(참고)타워 스텟 가치'!$R$17,'스테이지별 몬스터 스텟'!J1501*'(참고)타워 스텟 가치'!$S$17,'스테이지별 몬스터 스텟'!K1501*'(참고)타워 스텟 가치'!$T$17,'스테이지별 몬스터 스텟'!L1501*'(참고)타워 스텟 가치'!$U$17,'스테이지별 몬스터 스텟'!M1501*'(참고)타워 스텟 가치'!$V$17,'스테이지별 몬스터 스텟'!N1501*'(참고)타워 스텟 가치'!$W$17,'스테이지별 몬스터 스텟'!O1501*'(참고)타워 스텟 가치'!$X$17,'스테이지별 몬스터 스텟'!P1501*'(참고)타워 스텟 가치'!$Y$17)</f>
        <v>921908.07500000473</v>
      </c>
      <c r="R1501">
        <v>1</v>
      </c>
      <c r="S1501">
        <f>VLOOKUP($F1501,'(참고)타워 스텟 가치'!$B$7:$L$11,S$2,0)+(VLOOKUP($F1501,'(참고)타워 스텟 가치'!$B$7:$L$11,S$2,0)*$E1501)</f>
        <v>453.75000000000233</v>
      </c>
      <c r="T1501">
        <f>VLOOKUP($F1501,'(참고)타워 스텟 가치'!$B$7:$L$11,T$2,0)+(VLOOKUP($F1501,'(참고)타워 스텟 가치'!$B$7:$L$11,T$2,0)*$E1501)</f>
        <v>816.75000000000421</v>
      </c>
      <c r="U1501">
        <f>VLOOKUP($F1501,'(참고)타워 스텟 가치'!$B$7:$L$11,U$2,0)+(VLOOKUP($F1501,'(참고)타워 스텟 가치'!$B$7:$L$11,U$2,0)*$E1501)</f>
        <v>605000.00000000314</v>
      </c>
      <c r="V1501">
        <f>VLOOKUP($F1501,'(참고)타워 스텟 가치'!$B$7:$L$11,V$2,0)+(VLOOKUP($F1501,'(참고)타워 스텟 가치'!$B$7:$L$11,V$2,0)*$E1501)</f>
        <v>5445.0000000000282</v>
      </c>
      <c r="W1501">
        <f>VLOOKUP($F1501,'(참고)타워 스텟 가치'!$B$7:$L$11,W$2,0)+(VLOOKUP($F1501,'(참고)타워 스텟 가치'!$B$7:$L$11,W$2,0)*$E1501)</f>
        <v>90.750000000000469</v>
      </c>
      <c r="X1501">
        <f>VLOOKUP($F1501,'(참고)타워 스텟 가치'!$B$7:$L$11,X$2,0)+(VLOOKUP($F1501,'(참고)타워 스텟 가치'!$B$7:$L$11,X$2,0)*$E1501)</f>
        <v>36.300000000000182</v>
      </c>
      <c r="Y1501">
        <f>VLOOKUP($F1501,'(참고)타워 스텟 가치'!$B$7:$L$11,Y$2,0)+(VLOOKUP($F1501,'(참고)타워 스텟 가치'!$B$7:$L$11,Y$2,0)*$E1501)</f>
        <v>0</v>
      </c>
      <c r="Z1501">
        <f>VLOOKUP($F1501,'(참고)타워 스텟 가치'!$B$7:$L$11,Z$2,0)+(VLOOKUP($F1501,'(참고)타워 스텟 가치'!$B$7:$L$11,Z$2,0)*$E1501)</f>
        <v>0</v>
      </c>
      <c r="AA1501">
        <f>VLOOKUP($F1501,'(참고)타워 스텟 가치'!$B$7:$L$11,AA$2,0)+(VLOOKUP($F1501,'(참고)타워 스텟 가치'!$B$7:$L$11,AA$2,0)*$E1501)</f>
        <v>84.700000000000429</v>
      </c>
      <c r="AB1501">
        <f>SUM('스테이지별 몬스터 스텟'!S1501*'(참고)타워 스텟 가치'!$Q$17,'스테이지별 몬스터 스텟'!T1501*'(참고)타워 스텟 가치'!$R$17,'스테이지별 몬스터 스텟'!U1501*'(참고)타워 스텟 가치'!$S$17,'스테이지별 몬스터 스텟'!V1501*'(참고)타워 스텟 가치'!$T$17,'스테이지별 몬스터 스텟'!W1501*'(참고)타워 스텟 가치'!$U$17,'스테이지별 몬스터 스텟'!X1501*'(참고)타워 스텟 가치'!$V$17,'스테이지별 몬스터 스텟'!Y1501*'(참고)타워 스텟 가치'!$W$17,'스테이지별 몬스터 스텟'!Z1501*'(참고)타워 스텟 가치'!$X$17,'스테이지별 몬스터 스텟'!AA1501*'(참고)타워 스텟 가치'!$Y$17)</f>
        <v>920909.82500000473</v>
      </c>
      <c r="AC1501">
        <v>2</v>
      </c>
      <c r="AD1501">
        <f>VLOOKUP($F1501,'(참고)타워 스텟 가치'!$B$12:$L$16,AD$2,0)+(VLOOKUP($F1501,'(참고)타워 스텟 가치'!$B$12:$L$16,AD$2,0)*$E1501)</f>
        <v>453.75000000000233</v>
      </c>
      <c r="AE1501">
        <f>VLOOKUP($F1501,'(참고)타워 스텟 가치'!$B$12:$L$16,AE$2,0)+(VLOOKUP($F1501,'(참고)타워 스텟 가치'!$B$12:$L$16,AE$2,0)*$E1501)</f>
        <v>544.50000000000284</v>
      </c>
      <c r="AF1501">
        <f>VLOOKUP($F1501,'(참고)타워 스텟 가치'!$B$12:$L$16,AF$2,0)+(VLOOKUP($F1501,'(참고)타워 스텟 가치'!$B$12:$L$16,AF$2,0)*$E1501)</f>
        <v>605000.00000000314</v>
      </c>
      <c r="AG1501">
        <f>VLOOKUP($F1501,'(참고)타워 스텟 가치'!$B$12:$L$16,AG$2,0)+(VLOOKUP($F1501,'(참고)타워 스텟 가치'!$B$12:$L$16,AG$2,0)*$E1501)</f>
        <v>2722.5000000000141</v>
      </c>
      <c r="AH1501">
        <f>VLOOKUP($F1501,'(참고)타워 스텟 가치'!$B$12:$L$16,AH$2,0)+(VLOOKUP($F1501,'(참고)타워 스텟 가치'!$B$12:$L$16,AH$2,0)*$E1501)</f>
        <v>90.750000000000469</v>
      </c>
      <c r="AI1501">
        <f>VLOOKUP($F1501,'(참고)타워 스텟 가치'!$B$12:$L$16,AI$2,0)+(VLOOKUP($F1501,'(참고)타워 스텟 가치'!$B$12:$L$16,AI$2,0)*$E1501)</f>
        <v>36.300000000000182</v>
      </c>
      <c r="AJ1501">
        <f>VLOOKUP($F1501,'(참고)타워 스텟 가치'!$B$12:$L$16,AJ$2,0)+(VLOOKUP($F1501,'(참고)타워 스텟 가치'!$B$12:$L$16,AJ$2,0)*$E1501)</f>
        <v>0</v>
      </c>
      <c r="AK1501">
        <f>VLOOKUP($F1501,'(참고)타워 스텟 가치'!$B$12:$L$16,AK$2,0)+(VLOOKUP($F1501,'(참고)타워 스텟 가치'!$B$12:$L$16,AK$2,0)*$E1501)</f>
        <v>0</v>
      </c>
      <c r="AL1501">
        <f>VLOOKUP($F1501,'(참고)타워 스텟 가치'!$B$12:$L$16,AL$2,0)+(VLOOKUP($F1501,'(참고)타워 스텟 가치'!$B$12:$L$16,AL$2,0)*$E1501)</f>
        <v>169.40000000000086</v>
      </c>
      <c r="AM1501">
        <f>SUM('스테이지별 몬스터 스텟'!AD1501*'(참고)타워 스텟 가치'!$Q$17,'스테이지별 몬스터 스텟'!AE1501*'(참고)타워 스텟 가치'!$R$17,'스테이지별 몬스터 스텟'!AF1501*'(참고)타워 스텟 가치'!$S$17,'스테이지별 몬스터 스텟'!AG1501*'(참고)타워 스텟 가치'!$T$17,'스테이지별 몬스터 스텟'!AH1501*'(참고)타워 스텟 가치'!$U$17,'스테이지별 몬스터 스텟'!AI1501*'(참고)타워 스텟 가치'!$V$17,'스테이지별 몬스터 스텟'!AJ1501*'(참고)타워 스텟 가치'!$W$17,'스테이지별 몬스터 스텟'!AK1501*'(참고)타워 스텟 가치'!$X$17,'스테이지별 몬스터 스텟'!AL1501*'(참고)타워 스텟 가치'!$Y$17)</f>
        <v>915225.85000000475</v>
      </c>
      <c r="AN1501">
        <v>3</v>
      </c>
    </row>
    <row r="1502" spans="3:40" x14ac:dyDescent="0.3">
      <c r="C1502">
        <v>3</v>
      </c>
      <c r="D1502">
        <f t="shared" si="71"/>
        <v>300</v>
      </c>
      <c r="E1502" s="52">
        <f>VLOOKUP(D1502,'스테이지별 난이도 설정'!B:C,2,0)</f>
        <v>120.00000000000063</v>
      </c>
      <c r="F1502" t="str">
        <f t="shared" si="72"/>
        <v>에픽</v>
      </c>
      <c r="G1502">
        <f t="shared" si="70"/>
        <v>6</v>
      </c>
      <c r="H1502">
        <f>VLOOKUP($F1502,'(참고)타워 스텟 가치'!$B$2:$L$6,H$2,0)+(VLOOKUP($F1502,'(참고)타워 스텟 가치'!$B$2:$L$6,H$2,0)*$E1502)</f>
        <v>2041.8750000000105</v>
      </c>
      <c r="I1502">
        <f>VLOOKUP($F1502,'(참고)타워 스텟 가치'!$B$2:$L$6,I$2,0)+(VLOOKUP($F1502,'(참고)타워 스텟 가치'!$B$2:$L$6,I$2,0)*$E1502)</f>
        <v>408.3750000000021</v>
      </c>
      <c r="J1502">
        <f>VLOOKUP($F1502,'(참고)타워 스텟 가치'!$B$2:$L$6,J$2,0)+(VLOOKUP($F1502,'(참고)타워 스텟 가치'!$B$2:$L$6,J$2,0)*$E1502)</f>
        <v>605000.00000000314</v>
      </c>
      <c r="K1502">
        <f>VLOOKUP($F1502,'(참고)타워 스텟 가치'!$B$2:$L$6,K$2,0)+(VLOOKUP($F1502,'(참고)타워 스텟 가치'!$B$2:$L$6,K$2,0)*$E1502)</f>
        <v>8167.5000000000418</v>
      </c>
      <c r="L1502">
        <f>VLOOKUP($F1502,'(참고)타워 스텟 가치'!$B$2:$L$6,L$2,0)+(VLOOKUP($F1502,'(참고)타워 스텟 가치'!$B$2:$L$6,L$2,0)*$E1502)</f>
        <v>136.12500000000071</v>
      </c>
      <c r="M1502">
        <f>VLOOKUP($F1502,'(참고)타워 스텟 가치'!$B$2:$L$6,M$2,0)+(VLOOKUP($F1502,'(참고)타워 스텟 가치'!$B$2:$L$6,M$2,0)*$E1502)</f>
        <v>36.300000000000182</v>
      </c>
      <c r="N1502">
        <f>VLOOKUP($F1502,'(참고)타워 스텟 가치'!$B$2:$L$6,N$2,0)+(VLOOKUP($F1502,'(참고)타워 스텟 가치'!$B$2:$L$6,N$2,0)*$E1502)</f>
        <v>0</v>
      </c>
      <c r="O1502">
        <f>VLOOKUP($F1502,'(참고)타워 스텟 가치'!$B$2:$L$6,O$2,0)+(VLOOKUP($F1502,'(참고)타워 스텟 가치'!$B$2:$L$6,O$2,0)*$E1502)</f>
        <v>0</v>
      </c>
      <c r="P1502">
        <f>VLOOKUP($F1502,'(참고)타워 스텟 가치'!$B$2:$L$6,P$2,0)+(VLOOKUP($F1502,'(참고)타워 스텟 가치'!$B$2:$L$6,P$2,0)*$E1502)</f>
        <v>84.700000000000429</v>
      </c>
      <c r="Q1502">
        <f>SUM('스테이지별 몬스터 스텟'!H1502*'(참고)타워 스텟 가치'!$Q$17,'스테이지별 몬스터 스텟'!I1502*'(참고)타워 스텟 가치'!$R$17,'스테이지별 몬스터 스텟'!J1502*'(참고)타워 스텟 가치'!$S$17,'스테이지별 몬스터 스텟'!K1502*'(참고)타워 스텟 가치'!$T$17,'스테이지별 몬스터 스텟'!L1502*'(참고)타워 스텟 가치'!$U$17,'스테이지별 몬스터 스텟'!M1502*'(참고)타워 스텟 가치'!$V$17,'스테이지별 몬스터 스텟'!N1502*'(참고)타워 스텟 가치'!$W$17,'스테이지별 몬스터 스텟'!O1502*'(참고)타워 스텟 가치'!$X$17,'스테이지별 몬스터 스텟'!P1502*'(참고)타워 스텟 가치'!$Y$17)</f>
        <v>929009.26250000484</v>
      </c>
      <c r="R1502">
        <v>1</v>
      </c>
      <c r="S1502">
        <f>VLOOKUP($F1502,'(참고)타워 스텟 가치'!$B$7:$L$11,S$2,0)+(VLOOKUP($F1502,'(참고)타워 스텟 가치'!$B$7:$L$11,S$2,0)*$E1502)</f>
        <v>680.62500000000352</v>
      </c>
      <c r="T1502">
        <f>VLOOKUP($F1502,'(참고)타워 스텟 가치'!$B$7:$L$11,T$2,0)+(VLOOKUP($F1502,'(참고)타워 스텟 가치'!$B$7:$L$11,T$2,0)*$E1502)</f>
        <v>1225.1250000000064</v>
      </c>
      <c r="U1502">
        <f>VLOOKUP($F1502,'(참고)타워 스텟 가치'!$B$7:$L$11,U$2,0)+(VLOOKUP($F1502,'(참고)타워 스텟 가치'!$B$7:$L$11,U$2,0)*$E1502)</f>
        <v>605000.00000000314</v>
      </c>
      <c r="V1502">
        <f>VLOOKUP($F1502,'(참고)타워 스텟 가치'!$B$7:$L$11,V$2,0)+(VLOOKUP($F1502,'(참고)타워 스텟 가치'!$B$7:$L$11,V$2,0)*$E1502)</f>
        <v>8167.5000000000418</v>
      </c>
      <c r="W1502">
        <f>VLOOKUP($F1502,'(참고)타워 스텟 가치'!$B$7:$L$11,W$2,0)+(VLOOKUP($F1502,'(참고)타워 스텟 가치'!$B$7:$L$11,W$2,0)*$E1502)</f>
        <v>136.12500000000071</v>
      </c>
      <c r="X1502">
        <f>VLOOKUP($F1502,'(참고)타워 스텟 가치'!$B$7:$L$11,X$2,0)+(VLOOKUP($F1502,'(참고)타워 스텟 가치'!$B$7:$L$11,X$2,0)*$E1502)</f>
        <v>36.300000000000182</v>
      </c>
      <c r="Y1502">
        <f>VLOOKUP($F1502,'(참고)타워 스텟 가치'!$B$7:$L$11,Y$2,0)+(VLOOKUP($F1502,'(참고)타워 스텟 가치'!$B$7:$L$11,Y$2,0)*$E1502)</f>
        <v>0</v>
      </c>
      <c r="Z1502">
        <f>VLOOKUP($F1502,'(참고)타워 스텟 가치'!$B$7:$L$11,Z$2,0)+(VLOOKUP($F1502,'(참고)타워 스텟 가치'!$B$7:$L$11,Z$2,0)*$E1502)</f>
        <v>0</v>
      </c>
      <c r="AA1502">
        <f>VLOOKUP($F1502,'(참고)타워 스텟 가치'!$B$7:$L$11,AA$2,0)+(VLOOKUP($F1502,'(참고)타워 스텟 가치'!$B$7:$L$11,AA$2,0)*$E1502)</f>
        <v>84.700000000000429</v>
      </c>
      <c r="AB1502">
        <f>SUM('스테이지별 몬스터 스텟'!S1502*'(참고)타워 스텟 가치'!$Q$17,'스테이지별 몬스터 스텟'!T1502*'(참고)타워 스텟 가치'!$R$17,'스테이지별 몬스터 스텟'!U1502*'(참고)타워 스텟 가치'!$S$17,'스테이지별 몬스터 스텟'!V1502*'(참고)타워 스텟 가치'!$T$17,'스테이지별 몬스터 스텟'!W1502*'(참고)타워 스텟 가치'!$U$17,'스테이지별 몬스터 스텟'!X1502*'(참고)타워 스텟 가치'!$V$17,'스테이지별 몬스터 스텟'!Y1502*'(참고)타워 스텟 가치'!$W$17,'스테이지별 몬스터 스텟'!Z1502*'(참고)타워 스텟 가치'!$X$17,'스테이지별 몬스터 스텟'!AA1502*'(참고)타워 스텟 가치'!$Y$17)</f>
        <v>927511.88750000484</v>
      </c>
      <c r="AC1502">
        <v>2</v>
      </c>
      <c r="AD1502">
        <f>VLOOKUP($F1502,'(참고)타워 스텟 가치'!$B$12:$L$16,AD$2,0)+(VLOOKUP($F1502,'(참고)타워 스텟 가치'!$B$12:$L$16,AD$2,0)*$E1502)</f>
        <v>680.62500000000352</v>
      </c>
      <c r="AE1502">
        <f>VLOOKUP($F1502,'(참고)타워 스텟 가치'!$B$12:$L$16,AE$2,0)+(VLOOKUP($F1502,'(참고)타워 스텟 가치'!$B$12:$L$16,AE$2,0)*$E1502)</f>
        <v>816.75000000000421</v>
      </c>
      <c r="AF1502">
        <f>VLOOKUP($F1502,'(참고)타워 스텟 가치'!$B$12:$L$16,AF$2,0)+(VLOOKUP($F1502,'(참고)타워 스텟 가치'!$B$12:$L$16,AF$2,0)*$E1502)</f>
        <v>605000.00000000314</v>
      </c>
      <c r="AG1502">
        <f>VLOOKUP($F1502,'(참고)타워 스텟 가치'!$B$12:$L$16,AG$2,0)+(VLOOKUP($F1502,'(참고)타워 스텟 가치'!$B$12:$L$16,AG$2,0)*$E1502)</f>
        <v>4083.7500000000209</v>
      </c>
      <c r="AH1502">
        <f>VLOOKUP($F1502,'(참고)타워 스텟 가치'!$B$12:$L$16,AH$2,0)+(VLOOKUP($F1502,'(참고)타워 스텟 가치'!$B$12:$L$16,AH$2,0)*$E1502)</f>
        <v>136.12500000000071</v>
      </c>
      <c r="AI1502">
        <f>VLOOKUP($F1502,'(참고)타워 스텟 가치'!$B$12:$L$16,AI$2,0)+(VLOOKUP($F1502,'(참고)타워 스텟 가치'!$B$12:$L$16,AI$2,0)*$E1502)</f>
        <v>36.300000000000182</v>
      </c>
      <c r="AJ1502">
        <f>VLOOKUP($F1502,'(참고)타워 스텟 가치'!$B$12:$L$16,AJ$2,0)+(VLOOKUP($F1502,'(참고)타워 스텟 가치'!$B$12:$L$16,AJ$2,0)*$E1502)</f>
        <v>0</v>
      </c>
      <c r="AK1502">
        <f>VLOOKUP($F1502,'(참고)타워 스텟 가치'!$B$12:$L$16,AK$2,0)+(VLOOKUP($F1502,'(참고)타워 스텟 가치'!$B$12:$L$16,AK$2,0)*$E1502)</f>
        <v>0</v>
      </c>
      <c r="AL1502">
        <f>VLOOKUP($F1502,'(참고)타워 스텟 가치'!$B$12:$L$16,AL$2,0)+(VLOOKUP($F1502,'(참고)타워 스텟 가치'!$B$12:$L$16,AL$2,0)*$E1502)</f>
        <v>169.40000000000086</v>
      </c>
      <c r="AM1502">
        <f>SUM('스테이지별 몬스터 스텟'!AD1502*'(참고)타워 스텟 가치'!$Q$17,'스테이지별 몬스터 스텟'!AE1502*'(참고)타워 스텟 가치'!$R$17,'스테이지별 몬스터 스텟'!AF1502*'(참고)타워 스텟 가치'!$S$17,'스테이지별 몬스터 스텟'!AG1502*'(참고)타워 스텟 가치'!$T$17,'스테이지별 몬스터 스텟'!AH1502*'(참고)타워 스텟 가치'!$U$17,'스테이지별 몬스터 스텟'!AI1502*'(참고)타워 스텟 가치'!$V$17,'스테이지별 몬스터 스텟'!AJ1502*'(참고)타워 스텟 가치'!$W$17,'스테이지별 몬스터 스텟'!AK1502*'(참고)타워 스텟 가치'!$X$17,'스테이지별 몬스터 스텟'!AL1502*'(참고)타워 스텟 가치'!$Y$17)</f>
        <v>918901.22500000475</v>
      </c>
      <c r="AN1502">
        <v>3</v>
      </c>
    </row>
    <row r="1503" spans="3:40" x14ac:dyDescent="0.3">
      <c r="C1503">
        <v>4</v>
      </c>
      <c r="D1503">
        <f t="shared" si="71"/>
        <v>300</v>
      </c>
      <c r="E1503" s="52">
        <f>VLOOKUP(D1503,'스테이지별 난이도 설정'!B:C,2,0)</f>
        <v>120.00000000000063</v>
      </c>
      <c r="F1503" t="str">
        <f t="shared" si="72"/>
        <v>유니크</v>
      </c>
      <c r="G1503">
        <f t="shared" si="70"/>
        <v>6</v>
      </c>
      <c r="H1503">
        <f>VLOOKUP($F1503,'(참고)타워 스텟 가치'!$B$2:$L$6,H$2,0)+(VLOOKUP($F1503,'(참고)타워 스텟 가치'!$B$2:$L$6,H$2,0)*$E1503)</f>
        <v>3062.8125000000159</v>
      </c>
      <c r="I1503">
        <f>VLOOKUP($F1503,'(참고)타워 스텟 가치'!$B$2:$L$6,I$2,0)+(VLOOKUP($F1503,'(참고)타워 스텟 가치'!$B$2:$L$6,I$2,0)*$E1503)</f>
        <v>612.56250000000318</v>
      </c>
      <c r="J1503">
        <f>VLOOKUP($F1503,'(참고)타워 스텟 가치'!$B$2:$L$6,J$2,0)+(VLOOKUP($F1503,'(참고)타워 스텟 가치'!$B$2:$L$6,J$2,0)*$E1503)</f>
        <v>605000.00000000314</v>
      </c>
      <c r="K1503">
        <f>VLOOKUP($F1503,'(참고)타워 스텟 가치'!$B$2:$L$6,K$2,0)+(VLOOKUP($F1503,'(참고)타워 스텟 가치'!$B$2:$L$6,K$2,0)*$E1503)</f>
        <v>12251.250000000064</v>
      </c>
      <c r="L1503">
        <f>VLOOKUP($F1503,'(참고)타워 스텟 가치'!$B$2:$L$6,L$2,0)+(VLOOKUP($F1503,'(참고)타워 스텟 가치'!$B$2:$L$6,L$2,0)*$E1503)</f>
        <v>204.18750000000105</v>
      </c>
      <c r="M1503">
        <f>VLOOKUP($F1503,'(참고)타워 스텟 가치'!$B$2:$L$6,M$2,0)+(VLOOKUP($F1503,'(참고)타워 스텟 가치'!$B$2:$L$6,M$2,0)*$E1503)</f>
        <v>36.300000000000182</v>
      </c>
      <c r="N1503">
        <f>VLOOKUP($F1503,'(참고)타워 스텟 가치'!$B$2:$L$6,N$2,0)+(VLOOKUP($F1503,'(참고)타워 스텟 가치'!$B$2:$L$6,N$2,0)*$E1503)</f>
        <v>0</v>
      </c>
      <c r="O1503">
        <f>VLOOKUP($F1503,'(참고)타워 스텟 가치'!$B$2:$L$6,O$2,0)+(VLOOKUP($F1503,'(참고)타워 스텟 가치'!$B$2:$L$6,O$2,0)*$E1503)</f>
        <v>0</v>
      </c>
      <c r="P1503">
        <f>VLOOKUP($F1503,'(참고)타워 스텟 가치'!$B$2:$L$6,P$2,0)+(VLOOKUP($F1503,'(참고)타워 스텟 가치'!$B$2:$L$6,P$2,0)*$E1503)</f>
        <v>121.00000000000063</v>
      </c>
      <c r="Q1503">
        <f>SUM('스테이지별 몬스터 스텟'!H1503*'(참고)타워 스텟 가치'!$Q$17,'스테이지별 몬스터 스텟'!I1503*'(참고)타워 스텟 가치'!$R$17,'스테이지별 몬스터 스텟'!J1503*'(참고)타워 스텟 가치'!$S$17,'스테이지별 몬스터 스텟'!K1503*'(참고)타워 스텟 가치'!$T$17,'스테이지별 몬스터 스텟'!L1503*'(참고)타워 스텟 가치'!$U$17,'스테이지별 몬스터 스텟'!M1503*'(참고)타워 스텟 가치'!$V$17,'스테이지별 몬스터 스텟'!N1503*'(참고)타워 스텟 가치'!$W$17,'스테이지별 몬스터 스텟'!O1503*'(참고)타워 스텟 가치'!$X$17,'스테이지별 몬스터 스텟'!P1503*'(참고)타워 스텟 가치'!$Y$17)</f>
        <v>939733.64375000482</v>
      </c>
      <c r="R1503">
        <v>1</v>
      </c>
      <c r="S1503">
        <f>VLOOKUP($F1503,'(참고)타워 스텟 가치'!$B$7:$L$11,S$2,0)+(VLOOKUP($F1503,'(참고)타워 스텟 가치'!$B$7:$L$11,S$2,0)*$E1503)</f>
        <v>1020.9375000000052</v>
      </c>
      <c r="T1503">
        <f>VLOOKUP($F1503,'(참고)타워 스텟 가치'!$B$7:$L$11,T$2,0)+(VLOOKUP($F1503,'(참고)타워 스텟 가치'!$B$7:$L$11,T$2,0)*$E1503)</f>
        <v>1837.6875000000095</v>
      </c>
      <c r="U1503">
        <f>VLOOKUP($F1503,'(참고)타워 스텟 가치'!$B$7:$L$11,U$2,0)+(VLOOKUP($F1503,'(참고)타워 스텟 가치'!$B$7:$L$11,U$2,0)*$E1503)</f>
        <v>605000.00000000314</v>
      </c>
      <c r="V1503">
        <f>VLOOKUP($F1503,'(참고)타워 스텟 가치'!$B$7:$L$11,V$2,0)+(VLOOKUP($F1503,'(참고)타워 스텟 가치'!$B$7:$L$11,V$2,0)*$E1503)</f>
        <v>12251.250000000064</v>
      </c>
      <c r="W1503">
        <f>VLOOKUP($F1503,'(참고)타워 스텟 가치'!$B$7:$L$11,W$2,0)+(VLOOKUP($F1503,'(참고)타워 스텟 가치'!$B$7:$L$11,W$2,0)*$E1503)</f>
        <v>204.18750000000105</v>
      </c>
      <c r="X1503">
        <f>VLOOKUP($F1503,'(참고)타워 스텟 가치'!$B$7:$L$11,X$2,0)+(VLOOKUP($F1503,'(참고)타워 스텟 가치'!$B$7:$L$11,X$2,0)*$E1503)</f>
        <v>36.300000000000182</v>
      </c>
      <c r="Y1503">
        <f>VLOOKUP($F1503,'(참고)타워 스텟 가치'!$B$7:$L$11,Y$2,0)+(VLOOKUP($F1503,'(참고)타워 스텟 가치'!$B$7:$L$11,Y$2,0)*$E1503)</f>
        <v>0</v>
      </c>
      <c r="Z1503">
        <f>VLOOKUP($F1503,'(참고)타워 스텟 가치'!$B$7:$L$11,Z$2,0)+(VLOOKUP($F1503,'(참고)타워 스텟 가치'!$B$7:$L$11,Z$2,0)*$E1503)</f>
        <v>0</v>
      </c>
      <c r="AA1503">
        <f>VLOOKUP($F1503,'(참고)타워 스텟 가치'!$B$7:$L$11,AA$2,0)+(VLOOKUP($F1503,'(참고)타워 스텟 가치'!$B$7:$L$11,AA$2,0)*$E1503)</f>
        <v>121.00000000000063</v>
      </c>
      <c r="AB1503">
        <f>SUM('스테이지별 몬스터 스텟'!S1503*'(참고)타워 스텟 가치'!$Q$17,'스테이지별 몬스터 스텟'!T1503*'(참고)타워 스텟 가치'!$R$17,'스테이지별 몬스터 스텟'!U1503*'(참고)타워 스텟 가치'!$S$17,'스테이지별 몬스터 스텟'!V1503*'(참고)타워 스텟 가치'!$T$17,'스테이지별 몬스터 스텟'!W1503*'(참고)타워 스텟 가치'!$U$17,'스테이지별 몬스터 스텟'!X1503*'(참고)타워 스텟 가치'!$V$17,'스테이지별 몬스터 스텟'!Y1503*'(참고)타워 스텟 가치'!$W$17,'스테이지별 몬스터 스텟'!Z1503*'(참고)타워 스텟 가치'!$X$17,'스테이지별 몬스터 스텟'!AA1503*'(참고)타워 스텟 가치'!$Y$17)</f>
        <v>937487.58125000482</v>
      </c>
      <c r="AC1503">
        <v>2</v>
      </c>
      <c r="AD1503">
        <f>VLOOKUP($F1503,'(참고)타워 스텟 가치'!$B$12:$L$16,AD$2,0)+(VLOOKUP($F1503,'(참고)타워 스텟 가치'!$B$12:$L$16,AD$2,0)*$E1503)</f>
        <v>1020.9375000000052</v>
      </c>
      <c r="AE1503">
        <f>VLOOKUP($F1503,'(참고)타워 스텟 가치'!$B$12:$L$16,AE$2,0)+(VLOOKUP($F1503,'(참고)타워 스텟 가치'!$B$12:$L$16,AE$2,0)*$E1503)</f>
        <v>1225.1250000000064</v>
      </c>
      <c r="AF1503">
        <f>VLOOKUP($F1503,'(참고)타워 스텟 가치'!$B$12:$L$16,AF$2,0)+(VLOOKUP($F1503,'(참고)타워 스텟 가치'!$B$12:$L$16,AF$2,0)*$E1503)</f>
        <v>605000.00000000314</v>
      </c>
      <c r="AG1503">
        <f>VLOOKUP($F1503,'(참고)타워 스텟 가치'!$B$12:$L$16,AG$2,0)+(VLOOKUP($F1503,'(참고)타워 스텟 가치'!$B$12:$L$16,AG$2,0)*$E1503)</f>
        <v>6125.6250000000318</v>
      </c>
      <c r="AH1503">
        <f>VLOOKUP($F1503,'(참고)타워 스텟 가치'!$B$12:$L$16,AH$2,0)+(VLOOKUP($F1503,'(참고)타워 스텟 가치'!$B$12:$L$16,AH$2,0)*$E1503)</f>
        <v>204.18750000000105</v>
      </c>
      <c r="AI1503">
        <f>VLOOKUP($F1503,'(참고)타워 스텟 가치'!$B$12:$L$16,AI$2,0)+(VLOOKUP($F1503,'(참고)타워 스텟 가치'!$B$12:$L$16,AI$2,0)*$E1503)</f>
        <v>36.300000000000182</v>
      </c>
      <c r="AJ1503">
        <f>VLOOKUP($F1503,'(참고)타워 스텟 가치'!$B$12:$L$16,AJ$2,0)+(VLOOKUP($F1503,'(참고)타워 스텟 가치'!$B$12:$L$16,AJ$2,0)*$E1503)</f>
        <v>0</v>
      </c>
      <c r="AK1503">
        <f>VLOOKUP($F1503,'(참고)타워 스텟 가치'!$B$12:$L$16,AK$2,0)+(VLOOKUP($F1503,'(참고)타워 스텟 가치'!$B$12:$L$16,AK$2,0)*$E1503)</f>
        <v>0</v>
      </c>
      <c r="AL1503">
        <f>VLOOKUP($F1503,'(참고)타워 스텟 가치'!$B$12:$L$16,AL$2,0)+(VLOOKUP($F1503,'(참고)타워 스텟 가치'!$B$12:$L$16,AL$2,0)*$E1503)</f>
        <v>242.00000000000125</v>
      </c>
      <c r="AM1503">
        <f>SUM('스테이지별 몬스터 스텟'!AD1503*'(참고)타워 스텟 가치'!$Q$17,'스테이지별 몬스터 스텟'!AE1503*'(참고)타워 스텟 가치'!$R$17,'스테이지별 몬스터 스텟'!AF1503*'(참고)타워 스텟 가치'!$S$17,'스테이지별 몬스터 스텟'!AG1503*'(참고)타워 스텟 가치'!$T$17,'스테이지별 몬스터 스텟'!AH1503*'(참고)타워 스텟 가치'!$U$17,'스테이지별 몬스터 스텟'!AI1503*'(참고)타워 스텟 가치'!$V$17,'스테이지별 몬스터 스텟'!AJ1503*'(참고)타워 스텟 가치'!$W$17,'스테이지별 몬스터 스텟'!AK1503*'(참고)타워 스텟 가치'!$X$17,'스테이지별 몬스터 스텟'!AL1503*'(참고)타워 스텟 가치'!$Y$17)</f>
        <v>924559.48750000482</v>
      </c>
      <c r="AN1503">
        <v>3</v>
      </c>
    </row>
    <row r="1504" spans="3:40" x14ac:dyDescent="0.3">
      <c r="C1504">
        <v>5</v>
      </c>
      <c r="D1504">
        <f t="shared" si="71"/>
        <v>300</v>
      </c>
      <c r="E1504" s="52">
        <f>VLOOKUP(D1504,'스테이지별 난이도 설정'!B:C,2,0)</f>
        <v>120.00000000000063</v>
      </c>
      <c r="F1504" t="str">
        <f t="shared" si="72"/>
        <v>스페셜</v>
      </c>
      <c r="G1504">
        <f t="shared" si="70"/>
        <v>6</v>
      </c>
      <c r="H1504">
        <f>VLOOKUP($F1504,'(참고)타워 스텟 가치'!$B$2:$L$6,H$2,0)+(VLOOKUP($F1504,'(참고)타워 스텟 가치'!$B$2:$L$6,H$2,0)*$E1504)</f>
        <v>4594.2187500000236</v>
      </c>
      <c r="I1504">
        <f>VLOOKUP($F1504,'(참고)타워 스텟 가치'!$B$2:$L$6,I$2,0)+(VLOOKUP($F1504,'(참고)타워 스텟 가치'!$B$2:$L$6,I$2,0)*$E1504)</f>
        <v>918.84375000000477</v>
      </c>
      <c r="J1504">
        <f>VLOOKUP($F1504,'(참고)타워 스텟 가치'!$B$2:$L$6,J$2,0)+(VLOOKUP($F1504,'(참고)타워 스텟 가치'!$B$2:$L$6,J$2,0)*$E1504)</f>
        <v>605000.00000000314</v>
      </c>
      <c r="K1504">
        <f>VLOOKUP($F1504,'(참고)타워 스텟 가치'!$B$2:$L$6,K$2,0)+(VLOOKUP($F1504,'(참고)타워 스텟 가치'!$B$2:$L$6,K$2,0)*$E1504)</f>
        <v>18376.875000000095</v>
      </c>
      <c r="L1504">
        <f>VLOOKUP($F1504,'(참고)타워 스텟 가치'!$B$2:$L$6,L$2,0)+(VLOOKUP($F1504,'(참고)타워 스텟 가치'!$B$2:$L$6,L$2,0)*$E1504)</f>
        <v>306.28125000000159</v>
      </c>
      <c r="M1504">
        <f>VLOOKUP($F1504,'(참고)타워 스텟 가치'!$B$2:$L$6,M$2,0)+(VLOOKUP($F1504,'(참고)타워 스텟 가치'!$B$2:$L$6,M$2,0)*$E1504)</f>
        <v>36.300000000000182</v>
      </c>
      <c r="N1504">
        <f>VLOOKUP($F1504,'(참고)타워 스텟 가치'!$B$2:$L$6,N$2,0)+(VLOOKUP($F1504,'(참고)타워 스텟 가치'!$B$2:$L$6,N$2,0)*$E1504)</f>
        <v>0</v>
      </c>
      <c r="O1504">
        <f>VLOOKUP($F1504,'(참고)타워 스텟 가치'!$B$2:$L$6,O$2,0)+(VLOOKUP($F1504,'(참고)타워 스텟 가치'!$B$2:$L$6,O$2,0)*$E1504)</f>
        <v>0</v>
      </c>
      <c r="P1504">
        <f>VLOOKUP($F1504,'(참고)타워 스텟 가치'!$B$2:$L$6,P$2,0)+(VLOOKUP($F1504,'(참고)타워 스텟 가치'!$B$2:$L$6,P$2,0)*$E1504)</f>
        <v>121.00000000000063</v>
      </c>
      <c r="Q1504">
        <f>SUM('스테이지별 몬스터 스텟'!H1504*'(참고)타워 스텟 가치'!$Q$17,'스테이지별 몬스터 스텟'!I1504*'(참고)타워 스텟 가치'!$R$17,'스테이지별 몬스터 스텟'!J1504*'(참고)타워 스텟 가치'!$S$17,'스테이지별 몬스터 스텟'!K1504*'(참고)타워 스텟 가치'!$T$17,'스테이지별 몬스터 스텟'!L1504*'(참고)타워 스텟 가치'!$U$17,'스테이지별 몬스터 스텟'!M1504*'(참고)타워 스텟 가치'!$V$17,'스테이지별 몬스터 스텟'!N1504*'(참고)타워 스텟 가치'!$W$17,'스테이지별 몬스터 스텟'!O1504*'(참고)타워 스텟 가치'!$X$17,'스테이지별 몬스터 스텟'!P1504*'(참고)타워 스텟 가치'!$Y$17)</f>
        <v>955711.31562500494</v>
      </c>
      <c r="R1504">
        <v>1</v>
      </c>
      <c r="S1504">
        <f>VLOOKUP($F1504,'(참고)타워 스텟 가치'!$B$7:$L$11,S$2,0)+(VLOOKUP($F1504,'(참고)타워 스텟 가치'!$B$7:$L$11,S$2,0)*$E1504)</f>
        <v>1531.406250000008</v>
      </c>
      <c r="T1504">
        <f>VLOOKUP($F1504,'(참고)타워 스텟 가치'!$B$7:$L$11,T$2,0)+(VLOOKUP($F1504,'(참고)타워 스텟 가치'!$B$7:$L$11,T$2,0)*$E1504)</f>
        <v>2756.5312500000141</v>
      </c>
      <c r="U1504">
        <f>VLOOKUP($F1504,'(참고)타워 스텟 가치'!$B$7:$L$11,U$2,0)+(VLOOKUP($F1504,'(참고)타워 스텟 가치'!$B$7:$L$11,U$2,0)*$E1504)</f>
        <v>605000.00000000314</v>
      </c>
      <c r="V1504">
        <f>VLOOKUP($F1504,'(참고)타워 스텟 가치'!$B$7:$L$11,V$2,0)+(VLOOKUP($F1504,'(참고)타워 스텟 가치'!$B$7:$L$11,V$2,0)*$E1504)</f>
        <v>18376.875000000095</v>
      </c>
      <c r="W1504">
        <f>VLOOKUP($F1504,'(참고)타워 스텟 가치'!$B$7:$L$11,W$2,0)+(VLOOKUP($F1504,'(참고)타워 스텟 가치'!$B$7:$L$11,W$2,0)*$E1504)</f>
        <v>306.28125000000159</v>
      </c>
      <c r="X1504">
        <f>VLOOKUP($F1504,'(참고)타워 스텟 가치'!$B$7:$L$11,X$2,0)+(VLOOKUP($F1504,'(참고)타워 스텟 가치'!$B$7:$L$11,X$2,0)*$E1504)</f>
        <v>36.300000000000182</v>
      </c>
      <c r="Y1504">
        <f>VLOOKUP($F1504,'(참고)타워 스텟 가치'!$B$7:$L$11,Y$2,0)+(VLOOKUP($F1504,'(참고)타워 스텟 가치'!$B$7:$L$11,Y$2,0)*$E1504)</f>
        <v>0</v>
      </c>
      <c r="Z1504">
        <f>VLOOKUP($F1504,'(참고)타워 스텟 가치'!$B$7:$L$11,Z$2,0)+(VLOOKUP($F1504,'(참고)타워 스텟 가치'!$B$7:$L$11,Z$2,0)*$E1504)</f>
        <v>0</v>
      </c>
      <c r="AA1504">
        <f>VLOOKUP($F1504,'(참고)타워 스텟 가치'!$B$7:$L$11,AA$2,0)+(VLOOKUP($F1504,'(참고)타워 스텟 가치'!$B$7:$L$11,AA$2,0)*$E1504)</f>
        <v>121.00000000000063</v>
      </c>
      <c r="AB1504">
        <f>SUM('스테이지별 몬스터 스텟'!S1504*'(참고)타워 스텟 가치'!$Q$17,'스테이지별 몬스터 스텟'!T1504*'(참고)타워 스텟 가치'!$R$17,'스테이지별 몬스터 스텟'!U1504*'(참고)타워 스텟 가치'!$S$17,'스테이지별 몬스터 스텟'!V1504*'(참고)타워 스텟 가치'!$T$17,'스테이지별 몬스터 스텟'!W1504*'(참고)타워 스텟 가치'!$U$17,'스테이지별 몬스터 스텟'!X1504*'(참고)타워 스텟 가치'!$V$17,'스테이지별 몬스터 스텟'!Y1504*'(참고)타워 스텟 가치'!$W$17,'스테이지별 몬스터 스텟'!Z1504*'(참고)타워 스텟 가치'!$X$17,'스테이지별 몬스터 스텟'!AA1504*'(참고)타워 스텟 가치'!$Y$17)</f>
        <v>952342.22187500494</v>
      </c>
      <c r="AC1504">
        <v>2</v>
      </c>
      <c r="AD1504">
        <f>VLOOKUP($F1504,'(참고)타워 스텟 가치'!$B$12:$L$16,AD$2,0)+(VLOOKUP($F1504,'(참고)타워 스텟 가치'!$B$12:$L$16,AD$2,0)*$E1504)</f>
        <v>1531.406250000008</v>
      </c>
      <c r="AE1504">
        <f>VLOOKUP($F1504,'(참고)타워 스텟 가치'!$B$12:$L$16,AE$2,0)+(VLOOKUP($F1504,'(참고)타워 스텟 가치'!$B$12:$L$16,AE$2,0)*$E1504)</f>
        <v>1837.6875000000095</v>
      </c>
      <c r="AF1504">
        <f>VLOOKUP($F1504,'(참고)타워 스텟 가치'!$B$12:$L$16,AF$2,0)+(VLOOKUP($F1504,'(참고)타워 스텟 가치'!$B$12:$L$16,AF$2,0)*$E1504)</f>
        <v>605000.00000000314</v>
      </c>
      <c r="AG1504">
        <f>VLOOKUP($F1504,'(참고)타워 스텟 가치'!$B$12:$L$16,AG$2,0)+(VLOOKUP($F1504,'(참고)타워 스텟 가치'!$B$12:$L$16,AG$2,0)*$E1504)</f>
        <v>9188.4375000000473</v>
      </c>
      <c r="AH1504">
        <f>VLOOKUP($F1504,'(참고)타워 스텟 가치'!$B$12:$L$16,AH$2,0)+(VLOOKUP($F1504,'(참고)타워 스텟 가치'!$B$12:$L$16,AH$2,0)*$E1504)</f>
        <v>306.28125000000159</v>
      </c>
      <c r="AI1504">
        <f>VLOOKUP($F1504,'(참고)타워 스텟 가치'!$B$12:$L$16,AI$2,0)+(VLOOKUP($F1504,'(참고)타워 스텟 가치'!$B$12:$L$16,AI$2,0)*$E1504)</f>
        <v>36.300000000000182</v>
      </c>
      <c r="AJ1504">
        <f>VLOOKUP($F1504,'(참고)타워 스텟 가치'!$B$12:$L$16,AJ$2,0)+(VLOOKUP($F1504,'(참고)타워 스텟 가치'!$B$12:$L$16,AJ$2,0)*$E1504)</f>
        <v>0</v>
      </c>
      <c r="AK1504">
        <f>VLOOKUP($F1504,'(참고)타워 스텟 가치'!$B$12:$L$16,AK$2,0)+(VLOOKUP($F1504,'(참고)타워 스텟 가치'!$B$12:$L$16,AK$2,0)*$E1504)</f>
        <v>0</v>
      </c>
      <c r="AL1504">
        <f>VLOOKUP($F1504,'(참고)타워 스텟 가치'!$B$12:$L$16,AL$2,0)+(VLOOKUP($F1504,'(참고)타워 스텟 가치'!$B$12:$L$16,AL$2,0)*$E1504)</f>
        <v>242.00000000000125</v>
      </c>
      <c r="AM1504">
        <f>SUM('스테이지별 몬스터 스텟'!AD1504*'(참고)타워 스텟 가치'!$Q$17,'스테이지별 몬스터 스텟'!AE1504*'(참고)타워 스텟 가치'!$R$17,'스테이지별 몬스터 스텟'!AF1504*'(참고)타워 스텟 가치'!$S$17,'스테이지별 몬스터 스텟'!AG1504*'(참고)타워 스텟 가치'!$T$17,'스테이지별 몬스터 스텟'!AH1504*'(참고)타워 스텟 가치'!$U$17,'스테이지별 몬스터 스텟'!AI1504*'(참고)타워 스텟 가치'!$V$17,'스테이지별 몬스터 스텟'!AJ1504*'(참고)타워 스텟 가치'!$W$17,'스테이지별 몬스터 스텟'!AK1504*'(참고)타워 스텟 가치'!$X$17,'스테이지별 몬스터 스텟'!AL1504*'(참고)타워 스텟 가치'!$Y$17)</f>
        <v>932829.08125000482</v>
      </c>
      <c r="AN1504">
        <v>3</v>
      </c>
    </row>
    <row r="1505" spans="3:40" x14ac:dyDescent="0.3">
      <c r="C1505">
        <v>1</v>
      </c>
      <c r="D1505">
        <f t="shared" si="71"/>
        <v>301</v>
      </c>
      <c r="E1505" s="52">
        <f>VLOOKUP(D1505,'스테이지별 난이도 설정'!B:C,2,0)</f>
        <v>120.40000000000063</v>
      </c>
      <c r="F1505" t="str">
        <f t="shared" si="72"/>
        <v>일반</v>
      </c>
      <c r="G1505">
        <f t="shared" si="70"/>
        <v>6</v>
      </c>
      <c r="H1505">
        <f>VLOOKUP($F1505,'(참고)타워 스텟 가치'!$B$2:$L$6,H$2,0)+(VLOOKUP($F1505,'(참고)타워 스텟 가치'!$B$2:$L$6,H$2,0)*$E1505)</f>
        <v>910.50000000000477</v>
      </c>
      <c r="I1505">
        <f>VLOOKUP($F1505,'(참고)타워 스텟 가치'!$B$2:$L$6,I$2,0)+(VLOOKUP($F1505,'(참고)타워 스텟 가치'!$B$2:$L$6,I$2,0)*$E1505)</f>
        <v>182.10000000000093</v>
      </c>
      <c r="J1505">
        <f>VLOOKUP($F1505,'(참고)타워 스텟 가치'!$B$2:$L$6,J$2,0)+(VLOOKUP($F1505,'(참고)타워 스텟 가치'!$B$2:$L$6,J$2,0)*$E1505)</f>
        <v>607000.00000000314</v>
      </c>
      <c r="K1505">
        <f>VLOOKUP($F1505,'(참고)타워 스텟 가치'!$B$2:$L$6,K$2,0)+(VLOOKUP($F1505,'(참고)타워 스텟 가치'!$B$2:$L$6,K$2,0)*$E1505)</f>
        <v>3642.0000000000191</v>
      </c>
      <c r="L1505">
        <f>VLOOKUP($F1505,'(참고)타워 스텟 가치'!$B$2:$L$6,L$2,0)+(VLOOKUP($F1505,'(참고)타워 스텟 가치'!$B$2:$L$6,L$2,0)*$E1505)</f>
        <v>60.700000000000315</v>
      </c>
      <c r="M1505">
        <f>VLOOKUP($F1505,'(참고)타워 스텟 가치'!$B$2:$L$6,M$2,0)+(VLOOKUP($F1505,'(참고)타워 스텟 가치'!$B$2:$L$6,M$2,0)*$E1505)</f>
        <v>36.420000000000186</v>
      </c>
      <c r="N1505">
        <f>VLOOKUP($F1505,'(참고)타워 스텟 가치'!$B$2:$L$6,N$2,0)+(VLOOKUP($F1505,'(참고)타워 스텟 가치'!$B$2:$L$6,N$2,0)*$E1505)</f>
        <v>0</v>
      </c>
      <c r="O1505">
        <f>VLOOKUP($F1505,'(참고)타워 스텟 가치'!$B$2:$L$6,O$2,0)+(VLOOKUP($F1505,'(참고)타워 스텟 가치'!$B$2:$L$6,O$2,0)*$E1505)</f>
        <v>0</v>
      </c>
      <c r="P1505">
        <f>VLOOKUP($F1505,'(참고)타워 스텟 가치'!$B$2:$L$6,P$2,0)+(VLOOKUP($F1505,'(참고)타워 스텟 가치'!$B$2:$L$6,P$2,0)*$E1505)</f>
        <v>84.980000000000445</v>
      </c>
      <c r="Q1505">
        <f>SUM('스테이지별 몬스터 스텟'!H1505*'(참고)타워 스텟 가치'!$Q$17,'스테이지별 몬스터 스텟'!I1505*'(참고)타워 스텟 가치'!$R$17,'스테이지별 몬스터 스텟'!J1505*'(참고)타워 스텟 가치'!$S$17,'스테이지별 몬스터 스텟'!K1505*'(참고)타워 스텟 가치'!$T$17,'스테이지별 몬스터 스텟'!L1505*'(참고)타워 스텟 가치'!$U$17,'스테이지별 몬스터 스텟'!M1505*'(참고)타워 스텟 가치'!$V$17,'스테이지별 몬스터 스텟'!N1505*'(참고)타워 스텟 가치'!$W$17,'스테이지별 몬스터 스텟'!O1505*'(참고)타워 스텟 가치'!$X$17,'스테이지별 몬스터 스텟'!P1505*'(참고)타워 스텟 가치'!$Y$17)</f>
        <v>920205.93000000471</v>
      </c>
      <c r="R1505">
        <v>1</v>
      </c>
      <c r="S1505">
        <f>VLOOKUP($F1505,'(참고)타워 스텟 가치'!$B$7:$L$11,S$2,0)+(VLOOKUP($F1505,'(참고)타워 스텟 가치'!$B$7:$L$11,S$2,0)*$E1505)</f>
        <v>303.50000000000159</v>
      </c>
      <c r="T1505">
        <f>VLOOKUP($F1505,'(참고)타워 스텟 가치'!$B$7:$L$11,T$2,0)+(VLOOKUP($F1505,'(참고)타워 스텟 가치'!$B$7:$L$11,T$2,0)*$E1505)</f>
        <v>546.3000000000028</v>
      </c>
      <c r="U1505">
        <f>VLOOKUP($F1505,'(참고)타워 스텟 가치'!$B$7:$L$11,U$2,0)+(VLOOKUP($F1505,'(참고)타워 스텟 가치'!$B$7:$L$11,U$2,0)*$E1505)</f>
        <v>607000.00000000314</v>
      </c>
      <c r="V1505">
        <f>VLOOKUP($F1505,'(참고)타워 스텟 가치'!$B$7:$L$11,V$2,0)+(VLOOKUP($F1505,'(참고)타워 스텟 가치'!$B$7:$L$11,V$2,0)*$E1505)</f>
        <v>3642.0000000000191</v>
      </c>
      <c r="W1505">
        <f>VLOOKUP($F1505,'(참고)타워 스텟 가치'!$B$7:$L$11,W$2,0)+(VLOOKUP($F1505,'(참고)타워 스텟 가치'!$B$7:$L$11,W$2,0)*$E1505)</f>
        <v>60.700000000000315</v>
      </c>
      <c r="X1505">
        <f>VLOOKUP($F1505,'(참고)타워 스텟 가치'!$B$7:$L$11,X$2,0)+(VLOOKUP($F1505,'(참고)타워 스텟 가치'!$B$7:$L$11,X$2,0)*$E1505)</f>
        <v>36.420000000000186</v>
      </c>
      <c r="Y1505">
        <f>VLOOKUP($F1505,'(참고)타워 스텟 가치'!$B$7:$L$11,Y$2,0)+(VLOOKUP($F1505,'(참고)타워 스텟 가치'!$B$7:$L$11,Y$2,0)*$E1505)</f>
        <v>0</v>
      </c>
      <c r="Z1505">
        <f>VLOOKUP($F1505,'(참고)타워 스텟 가치'!$B$7:$L$11,Z$2,0)+(VLOOKUP($F1505,'(참고)타워 스텟 가치'!$B$7:$L$11,Z$2,0)*$E1505)</f>
        <v>0</v>
      </c>
      <c r="AA1505">
        <f>VLOOKUP($F1505,'(참고)타워 스텟 가치'!$B$7:$L$11,AA$2,0)+(VLOOKUP($F1505,'(참고)타워 스텟 가치'!$B$7:$L$11,AA$2,0)*$E1505)</f>
        <v>84.980000000000445</v>
      </c>
      <c r="AB1505">
        <f>SUM('스테이지별 몬스터 스텟'!S1505*'(참고)타워 스텟 가치'!$Q$17,'스테이지별 몬스터 스텟'!T1505*'(참고)타워 스텟 가치'!$R$17,'스테이지별 몬스터 스텟'!U1505*'(참고)타워 스텟 가치'!$S$17,'스테이지별 몬스터 스텟'!V1505*'(참고)타워 스텟 가치'!$T$17,'스테이지별 몬스터 스텟'!W1505*'(참고)타워 스텟 가치'!$U$17,'스테이지별 몬스터 스텟'!X1505*'(참고)타워 스텟 가치'!$V$17,'스테이지별 몬스터 스텟'!Y1505*'(참고)타워 스텟 가치'!$W$17,'스테이지별 몬스터 스텟'!Z1505*'(참고)타워 스텟 가치'!$X$17,'스테이지별 몬스터 스텟'!AA1505*'(참고)타워 스텟 가치'!$Y$17)</f>
        <v>919538.23000000464</v>
      </c>
      <c r="AC1505">
        <v>2</v>
      </c>
      <c r="AD1505">
        <f>VLOOKUP($F1505,'(참고)타워 스텟 가치'!$B$12:$L$16,AD$2,0)+(VLOOKUP($F1505,'(참고)타워 스텟 가치'!$B$12:$L$16,AD$2,0)*$E1505)</f>
        <v>303.50000000000159</v>
      </c>
      <c r="AE1505">
        <f>VLOOKUP($F1505,'(참고)타워 스텟 가치'!$B$12:$L$16,AE$2,0)+(VLOOKUP($F1505,'(참고)타워 스텟 가치'!$B$12:$L$16,AE$2,0)*$E1505)</f>
        <v>364.20000000000186</v>
      </c>
      <c r="AF1505">
        <f>VLOOKUP($F1505,'(참고)타워 스텟 가치'!$B$12:$L$16,AF$2,0)+(VLOOKUP($F1505,'(참고)타워 스텟 가치'!$B$12:$L$16,AF$2,0)*$E1505)</f>
        <v>607000.00000000314</v>
      </c>
      <c r="AG1505">
        <f>VLOOKUP($F1505,'(참고)타워 스텟 가치'!$B$12:$L$16,AG$2,0)+(VLOOKUP($F1505,'(참고)타워 스텟 가치'!$B$12:$L$16,AG$2,0)*$E1505)</f>
        <v>1821.0000000000095</v>
      </c>
      <c r="AH1505">
        <f>VLOOKUP($F1505,'(참고)타워 스텟 가치'!$B$12:$L$16,AH$2,0)+(VLOOKUP($F1505,'(참고)타워 스텟 가치'!$B$12:$L$16,AH$2,0)*$E1505)</f>
        <v>60.700000000000315</v>
      </c>
      <c r="AI1505">
        <f>VLOOKUP($F1505,'(참고)타워 스텟 가치'!$B$12:$L$16,AI$2,0)+(VLOOKUP($F1505,'(참고)타워 스텟 가치'!$B$12:$L$16,AI$2,0)*$E1505)</f>
        <v>36.420000000000186</v>
      </c>
      <c r="AJ1505">
        <f>VLOOKUP($F1505,'(참고)타워 스텟 가치'!$B$12:$L$16,AJ$2,0)+(VLOOKUP($F1505,'(참고)타워 스텟 가치'!$B$12:$L$16,AJ$2,0)*$E1505)</f>
        <v>0</v>
      </c>
      <c r="AK1505">
        <f>VLOOKUP($F1505,'(참고)타워 스텟 가치'!$B$12:$L$16,AK$2,0)+(VLOOKUP($F1505,'(참고)타워 스텟 가치'!$B$12:$L$16,AK$2,0)*$E1505)</f>
        <v>0</v>
      </c>
      <c r="AL1505">
        <f>VLOOKUP($F1505,'(참고)타워 스텟 가치'!$B$12:$L$16,AL$2,0)+(VLOOKUP($F1505,'(참고)타워 스텟 가치'!$B$12:$L$16,AL$2,0)*$E1505)</f>
        <v>169.96000000000089</v>
      </c>
      <c r="AM1505">
        <f>SUM('스테이지별 몬스터 스텟'!AD1505*'(참고)타워 스텟 가치'!$Q$17,'스테이지별 몬스터 스텟'!AE1505*'(참고)타워 스텟 가치'!$R$17,'스테이지별 몬스터 스텟'!AF1505*'(참고)타워 스텟 가치'!$S$17,'스테이지별 몬스터 스텟'!AG1505*'(참고)타워 스텟 가치'!$T$17,'스테이지별 몬스터 스텟'!AH1505*'(참고)타워 스텟 가치'!$U$17,'스테이지별 몬스터 스텟'!AI1505*'(참고)타워 스텟 가치'!$V$17,'스테이지별 몬스터 스텟'!AJ1505*'(참고)타워 스텟 가치'!$W$17,'스테이지별 몬스터 스텟'!AK1505*'(참고)타워 스텟 가치'!$X$17,'스테이지별 몬스터 스텟'!AL1505*'(참고)타워 스텟 가치'!$Y$17)</f>
        <v>915793.04000000481</v>
      </c>
      <c r="AN1505">
        <v>3</v>
      </c>
    </row>
    <row r="1506" spans="3:40" x14ac:dyDescent="0.3">
      <c r="C1506">
        <v>2</v>
      </c>
      <c r="D1506">
        <f t="shared" si="71"/>
        <v>301</v>
      </c>
      <c r="E1506" s="52">
        <f>VLOOKUP(D1506,'스테이지별 난이도 설정'!B:C,2,0)</f>
        <v>120.40000000000063</v>
      </c>
      <c r="F1506" t="str">
        <f t="shared" si="72"/>
        <v>레어</v>
      </c>
      <c r="G1506">
        <f t="shared" si="70"/>
        <v>6</v>
      </c>
      <c r="H1506">
        <f>VLOOKUP($F1506,'(참고)타워 스텟 가치'!$B$2:$L$6,H$2,0)+(VLOOKUP($F1506,'(참고)타워 스텟 가치'!$B$2:$L$6,H$2,0)*$E1506)</f>
        <v>1365.750000000007</v>
      </c>
      <c r="I1506">
        <f>VLOOKUP($F1506,'(참고)타워 스텟 가치'!$B$2:$L$6,I$2,0)+(VLOOKUP($F1506,'(참고)타워 스텟 가치'!$B$2:$L$6,I$2,0)*$E1506)</f>
        <v>273.1500000000014</v>
      </c>
      <c r="J1506">
        <f>VLOOKUP($F1506,'(참고)타워 스텟 가치'!$B$2:$L$6,J$2,0)+(VLOOKUP($F1506,'(참고)타워 스텟 가치'!$B$2:$L$6,J$2,0)*$E1506)</f>
        <v>607000.00000000314</v>
      </c>
      <c r="K1506">
        <f>VLOOKUP($F1506,'(참고)타워 스텟 가치'!$B$2:$L$6,K$2,0)+(VLOOKUP($F1506,'(참고)타워 스텟 가치'!$B$2:$L$6,K$2,0)*$E1506)</f>
        <v>5463.0000000000282</v>
      </c>
      <c r="L1506">
        <f>VLOOKUP($F1506,'(참고)타워 스텟 가치'!$B$2:$L$6,L$2,0)+(VLOOKUP($F1506,'(참고)타워 스텟 가치'!$B$2:$L$6,L$2,0)*$E1506)</f>
        <v>91.050000000000466</v>
      </c>
      <c r="M1506">
        <f>VLOOKUP($F1506,'(참고)타워 스텟 가치'!$B$2:$L$6,M$2,0)+(VLOOKUP($F1506,'(참고)타워 스텟 가치'!$B$2:$L$6,M$2,0)*$E1506)</f>
        <v>36.420000000000186</v>
      </c>
      <c r="N1506">
        <f>VLOOKUP($F1506,'(참고)타워 스텟 가치'!$B$2:$L$6,N$2,0)+(VLOOKUP($F1506,'(참고)타워 스텟 가치'!$B$2:$L$6,N$2,0)*$E1506)</f>
        <v>0</v>
      </c>
      <c r="O1506">
        <f>VLOOKUP($F1506,'(참고)타워 스텟 가치'!$B$2:$L$6,O$2,0)+(VLOOKUP($F1506,'(참고)타워 스텟 가치'!$B$2:$L$6,O$2,0)*$E1506)</f>
        <v>0</v>
      </c>
      <c r="P1506">
        <f>VLOOKUP($F1506,'(참고)타워 스텟 가치'!$B$2:$L$6,P$2,0)+(VLOOKUP($F1506,'(참고)타워 스텟 가치'!$B$2:$L$6,P$2,0)*$E1506)</f>
        <v>84.980000000000445</v>
      </c>
      <c r="Q1506">
        <f>SUM('스테이지별 몬스터 스텟'!H1506*'(참고)타워 스텟 가치'!$Q$17,'스테이지별 몬스터 스텟'!I1506*'(참고)타워 스텟 가치'!$R$17,'스테이지별 몬스터 스텟'!J1506*'(참고)타워 스텟 가치'!$S$17,'스테이지별 몬스터 스텟'!K1506*'(참고)타워 스텟 가치'!$T$17,'스테이지별 몬스터 스텟'!L1506*'(참고)타워 스텟 가치'!$U$17,'스테이지별 몬스터 스텟'!M1506*'(참고)타워 스텟 가치'!$V$17,'스테이지별 몬스터 스텟'!N1506*'(참고)타워 스텟 가치'!$W$17,'스테이지별 몬스터 스텟'!O1506*'(참고)타워 스텟 가치'!$X$17,'스테이지별 몬스터 스텟'!P1506*'(참고)타워 스텟 가치'!$Y$17)</f>
        <v>924955.70500000461</v>
      </c>
      <c r="R1506">
        <v>1</v>
      </c>
      <c r="S1506">
        <f>VLOOKUP($F1506,'(참고)타워 스텟 가치'!$B$7:$L$11,S$2,0)+(VLOOKUP($F1506,'(참고)타워 스텟 가치'!$B$7:$L$11,S$2,0)*$E1506)</f>
        <v>455.25000000000239</v>
      </c>
      <c r="T1506">
        <f>VLOOKUP($F1506,'(참고)타워 스텟 가치'!$B$7:$L$11,T$2,0)+(VLOOKUP($F1506,'(참고)타워 스텟 가치'!$B$7:$L$11,T$2,0)*$E1506)</f>
        <v>819.45000000000425</v>
      </c>
      <c r="U1506">
        <f>VLOOKUP($F1506,'(참고)타워 스텟 가치'!$B$7:$L$11,U$2,0)+(VLOOKUP($F1506,'(참고)타워 스텟 가치'!$B$7:$L$11,U$2,0)*$E1506)</f>
        <v>607000.00000000314</v>
      </c>
      <c r="V1506">
        <f>VLOOKUP($F1506,'(참고)타워 스텟 가치'!$B$7:$L$11,V$2,0)+(VLOOKUP($F1506,'(참고)타워 스텟 가치'!$B$7:$L$11,V$2,0)*$E1506)</f>
        <v>5463.0000000000282</v>
      </c>
      <c r="W1506">
        <f>VLOOKUP($F1506,'(참고)타워 스텟 가치'!$B$7:$L$11,W$2,0)+(VLOOKUP($F1506,'(참고)타워 스텟 가치'!$B$7:$L$11,W$2,0)*$E1506)</f>
        <v>91.050000000000466</v>
      </c>
      <c r="X1506">
        <f>VLOOKUP($F1506,'(참고)타워 스텟 가치'!$B$7:$L$11,X$2,0)+(VLOOKUP($F1506,'(참고)타워 스텟 가치'!$B$7:$L$11,X$2,0)*$E1506)</f>
        <v>36.420000000000186</v>
      </c>
      <c r="Y1506">
        <f>VLOOKUP($F1506,'(참고)타워 스텟 가치'!$B$7:$L$11,Y$2,0)+(VLOOKUP($F1506,'(참고)타워 스텟 가치'!$B$7:$L$11,Y$2,0)*$E1506)</f>
        <v>0</v>
      </c>
      <c r="Z1506">
        <f>VLOOKUP($F1506,'(참고)타워 스텟 가치'!$B$7:$L$11,Z$2,0)+(VLOOKUP($F1506,'(참고)타워 스텟 가치'!$B$7:$L$11,Z$2,0)*$E1506)</f>
        <v>0</v>
      </c>
      <c r="AA1506">
        <f>VLOOKUP($F1506,'(참고)타워 스텟 가치'!$B$7:$L$11,AA$2,0)+(VLOOKUP($F1506,'(참고)타워 스텟 가치'!$B$7:$L$11,AA$2,0)*$E1506)</f>
        <v>84.980000000000445</v>
      </c>
      <c r="AB1506">
        <f>SUM('스테이지별 몬스터 스텟'!S1506*'(참고)타워 스텟 가치'!$Q$17,'스테이지별 몬스터 스텟'!T1506*'(참고)타워 스텟 가치'!$R$17,'스테이지별 몬스터 스텟'!U1506*'(참고)타워 스텟 가치'!$S$17,'스테이지별 몬스터 스텟'!V1506*'(참고)타워 스텟 가치'!$T$17,'스테이지별 몬스터 스텟'!W1506*'(참고)타워 스텟 가치'!$U$17,'스테이지별 몬스터 스텟'!X1506*'(참고)타워 스텟 가치'!$V$17,'스테이지별 몬스터 스텟'!Y1506*'(참고)타워 스텟 가치'!$W$17,'스테이지별 몬스터 스텟'!Z1506*'(참고)타워 스텟 가치'!$X$17,'스테이지별 몬스터 스텟'!AA1506*'(참고)타워 스텟 가치'!$Y$17)</f>
        <v>923954.15500000468</v>
      </c>
      <c r="AC1506">
        <v>2</v>
      </c>
      <c r="AD1506">
        <f>VLOOKUP($F1506,'(참고)타워 스텟 가치'!$B$12:$L$16,AD$2,0)+(VLOOKUP($F1506,'(참고)타워 스텟 가치'!$B$12:$L$16,AD$2,0)*$E1506)</f>
        <v>455.25000000000239</v>
      </c>
      <c r="AE1506">
        <f>VLOOKUP($F1506,'(참고)타워 스텟 가치'!$B$12:$L$16,AE$2,0)+(VLOOKUP($F1506,'(참고)타워 스텟 가치'!$B$12:$L$16,AE$2,0)*$E1506)</f>
        <v>546.3000000000028</v>
      </c>
      <c r="AF1506">
        <f>VLOOKUP($F1506,'(참고)타워 스텟 가치'!$B$12:$L$16,AF$2,0)+(VLOOKUP($F1506,'(참고)타워 스텟 가치'!$B$12:$L$16,AF$2,0)*$E1506)</f>
        <v>607000.00000000314</v>
      </c>
      <c r="AG1506">
        <f>VLOOKUP($F1506,'(참고)타워 스텟 가치'!$B$12:$L$16,AG$2,0)+(VLOOKUP($F1506,'(참고)타워 스텟 가치'!$B$12:$L$16,AG$2,0)*$E1506)</f>
        <v>2731.5000000000141</v>
      </c>
      <c r="AH1506">
        <f>VLOOKUP($F1506,'(참고)타워 스텟 가치'!$B$12:$L$16,AH$2,0)+(VLOOKUP($F1506,'(참고)타워 스텟 가치'!$B$12:$L$16,AH$2,0)*$E1506)</f>
        <v>91.050000000000466</v>
      </c>
      <c r="AI1506">
        <f>VLOOKUP($F1506,'(참고)타워 스텟 가치'!$B$12:$L$16,AI$2,0)+(VLOOKUP($F1506,'(참고)타워 스텟 가치'!$B$12:$L$16,AI$2,0)*$E1506)</f>
        <v>36.420000000000186</v>
      </c>
      <c r="AJ1506">
        <f>VLOOKUP($F1506,'(참고)타워 스텟 가치'!$B$12:$L$16,AJ$2,0)+(VLOOKUP($F1506,'(참고)타워 스텟 가치'!$B$12:$L$16,AJ$2,0)*$E1506)</f>
        <v>0</v>
      </c>
      <c r="AK1506">
        <f>VLOOKUP($F1506,'(참고)타워 스텟 가치'!$B$12:$L$16,AK$2,0)+(VLOOKUP($F1506,'(참고)타워 스텟 가치'!$B$12:$L$16,AK$2,0)*$E1506)</f>
        <v>0</v>
      </c>
      <c r="AL1506">
        <f>VLOOKUP($F1506,'(참고)타워 스텟 가치'!$B$12:$L$16,AL$2,0)+(VLOOKUP($F1506,'(참고)타워 스텟 가치'!$B$12:$L$16,AL$2,0)*$E1506)</f>
        <v>169.96000000000089</v>
      </c>
      <c r="AM1506">
        <f>SUM('스테이지별 몬스터 스텟'!AD1506*'(참고)타워 스텟 가치'!$Q$17,'스테이지별 몬스터 스텟'!AE1506*'(참고)타워 스텟 가치'!$R$17,'스테이지별 몬스터 스텟'!AF1506*'(참고)타워 스텟 가치'!$S$17,'스테이지별 몬스터 스텟'!AG1506*'(참고)타워 스텟 가치'!$T$17,'스테이지별 몬스터 스텟'!AH1506*'(참고)타워 스텟 가치'!$U$17,'스테이지별 몬스터 스텟'!AI1506*'(참고)타워 스텟 가치'!$V$17,'스테이지별 몬스터 스텟'!AJ1506*'(참고)타워 스텟 가치'!$W$17,'스테이지별 몬스터 스텟'!AK1506*'(참고)타워 스텟 가치'!$X$17,'스테이지별 몬스터 스텟'!AL1506*'(참고)타워 스텟 가치'!$Y$17)</f>
        <v>918251.39000000467</v>
      </c>
      <c r="AN1506">
        <v>3</v>
      </c>
    </row>
    <row r="1507" spans="3:40" x14ac:dyDescent="0.3">
      <c r="C1507">
        <v>3</v>
      </c>
      <c r="D1507">
        <f t="shared" si="71"/>
        <v>301</v>
      </c>
      <c r="E1507" s="52">
        <f>VLOOKUP(D1507,'스테이지별 난이도 설정'!B:C,2,0)</f>
        <v>120.40000000000063</v>
      </c>
      <c r="F1507" t="str">
        <f t="shared" si="72"/>
        <v>에픽</v>
      </c>
      <c r="G1507">
        <f t="shared" si="70"/>
        <v>6</v>
      </c>
      <c r="H1507">
        <f>VLOOKUP($F1507,'(참고)타워 스텟 가치'!$B$2:$L$6,H$2,0)+(VLOOKUP($F1507,'(참고)타워 스텟 가치'!$B$2:$L$6,H$2,0)*$E1507)</f>
        <v>2048.6250000000109</v>
      </c>
      <c r="I1507">
        <f>VLOOKUP($F1507,'(참고)타워 스텟 가치'!$B$2:$L$6,I$2,0)+(VLOOKUP($F1507,'(참고)타워 스텟 가치'!$B$2:$L$6,I$2,0)*$E1507)</f>
        <v>409.72500000000213</v>
      </c>
      <c r="J1507">
        <f>VLOOKUP($F1507,'(참고)타워 스텟 가치'!$B$2:$L$6,J$2,0)+(VLOOKUP($F1507,'(참고)타워 스텟 가치'!$B$2:$L$6,J$2,0)*$E1507)</f>
        <v>607000.00000000314</v>
      </c>
      <c r="K1507">
        <f>VLOOKUP($F1507,'(참고)타워 스텟 가치'!$B$2:$L$6,K$2,0)+(VLOOKUP($F1507,'(참고)타워 스텟 가치'!$B$2:$L$6,K$2,0)*$E1507)</f>
        <v>8194.5000000000437</v>
      </c>
      <c r="L1507">
        <f>VLOOKUP($F1507,'(참고)타워 스텟 가치'!$B$2:$L$6,L$2,0)+(VLOOKUP($F1507,'(참고)타워 스텟 가치'!$B$2:$L$6,L$2,0)*$E1507)</f>
        <v>136.5750000000007</v>
      </c>
      <c r="M1507">
        <f>VLOOKUP($F1507,'(참고)타워 스텟 가치'!$B$2:$L$6,M$2,0)+(VLOOKUP($F1507,'(참고)타워 스텟 가치'!$B$2:$L$6,M$2,0)*$E1507)</f>
        <v>36.420000000000186</v>
      </c>
      <c r="N1507">
        <f>VLOOKUP($F1507,'(참고)타워 스텟 가치'!$B$2:$L$6,N$2,0)+(VLOOKUP($F1507,'(참고)타워 스텟 가치'!$B$2:$L$6,N$2,0)*$E1507)</f>
        <v>0</v>
      </c>
      <c r="O1507">
        <f>VLOOKUP($F1507,'(참고)타워 스텟 가치'!$B$2:$L$6,O$2,0)+(VLOOKUP($F1507,'(참고)타워 스텟 가치'!$B$2:$L$6,O$2,0)*$E1507)</f>
        <v>0</v>
      </c>
      <c r="P1507">
        <f>VLOOKUP($F1507,'(참고)타워 스텟 가치'!$B$2:$L$6,P$2,0)+(VLOOKUP($F1507,'(참고)타워 스텟 가치'!$B$2:$L$6,P$2,0)*$E1507)</f>
        <v>84.980000000000445</v>
      </c>
      <c r="Q1507">
        <f>SUM('스테이지별 몬스터 스텟'!H1507*'(참고)타워 스텟 가치'!$Q$17,'스테이지별 몬스터 스텟'!I1507*'(참고)타워 스텟 가치'!$R$17,'스테이지별 몬스터 스텟'!J1507*'(참고)타워 스텟 가치'!$S$17,'스테이지별 몬스터 스텟'!K1507*'(참고)타워 스텟 가치'!$T$17,'스테이지별 몬스터 스텟'!L1507*'(참고)타워 스텟 가치'!$U$17,'스테이지별 몬스터 스텟'!M1507*'(참고)타워 스텟 가치'!$V$17,'스테이지별 몬스터 스텟'!N1507*'(참고)타워 스텟 가치'!$W$17,'스테이지별 몬스터 스텟'!O1507*'(참고)타워 스텟 가치'!$X$17,'스테이지별 몬스터 스텟'!P1507*'(참고)타워 스텟 가치'!$Y$17)</f>
        <v>932080.36750000482</v>
      </c>
      <c r="R1507">
        <v>1</v>
      </c>
      <c r="S1507">
        <f>VLOOKUP($F1507,'(참고)타워 스텟 가치'!$B$7:$L$11,S$2,0)+(VLOOKUP($F1507,'(참고)타워 스텟 가치'!$B$7:$L$11,S$2,0)*$E1507)</f>
        <v>682.87500000000352</v>
      </c>
      <c r="T1507">
        <f>VLOOKUP($F1507,'(참고)타워 스텟 가치'!$B$7:$L$11,T$2,0)+(VLOOKUP($F1507,'(참고)타워 스텟 가치'!$B$7:$L$11,T$2,0)*$E1507)</f>
        <v>1229.1750000000063</v>
      </c>
      <c r="U1507">
        <f>VLOOKUP($F1507,'(참고)타워 스텟 가치'!$B$7:$L$11,U$2,0)+(VLOOKUP($F1507,'(참고)타워 스텟 가치'!$B$7:$L$11,U$2,0)*$E1507)</f>
        <v>607000.00000000314</v>
      </c>
      <c r="V1507">
        <f>VLOOKUP($F1507,'(참고)타워 스텟 가치'!$B$7:$L$11,V$2,0)+(VLOOKUP($F1507,'(참고)타워 스텟 가치'!$B$7:$L$11,V$2,0)*$E1507)</f>
        <v>8194.5000000000437</v>
      </c>
      <c r="W1507">
        <f>VLOOKUP($F1507,'(참고)타워 스텟 가치'!$B$7:$L$11,W$2,0)+(VLOOKUP($F1507,'(참고)타워 스텟 가치'!$B$7:$L$11,W$2,0)*$E1507)</f>
        <v>136.5750000000007</v>
      </c>
      <c r="X1507">
        <f>VLOOKUP($F1507,'(참고)타워 스텟 가치'!$B$7:$L$11,X$2,0)+(VLOOKUP($F1507,'(참고)타워 스텟 가치'!$B$7:$L$11,X$2,0)*$E1507)</f>
        <v>36.420000000000186</v>
      </c>
      <c r="Y1507">
        <f>VLOOKUP($F1507,'(참고)타워 스텟 가치'!$B$7:$L$11,Y$2,0)+(VLOOKUP($F1507,'(참고)타워 스텟 가치'!$B$7:$L$11,Y$2,0)*$E1507)</f>
        <v>0</v>
      </c>
      <c r="Z1507">
        <f>VLOOKUP($F1507,'(참고)타워 스텟 가치'!$B$7:$L$11,Z$2,0)+(VLOOKUP($F1507,'(참고)타워 스텟 가치'!$B$7:$L$11,Z$2,0)*$E1507)</f>
        <v>0</v>
      </c>
      <c r="AA1507">
        <f>VLOOKUP($F1507,'(참고)타워 스텟 가치'!$B$7:$L$11,AA$2,0)+(VLOOKUP($F1507,'(참고)타워 스텟 가치'!$B$7:$L$11,AA$2,0)*$E1507)</f>
        <v>84.980000000000445</v>
      </c>
      <c r="AB1507">
        <f>SUM('스테이지별 몬스터 스텟'!S1507*'(참고)타워 스텟 가치'!$Q$17,'스테이지별 몬스터 스텟'!T1507*'(참고)타워 스텟 가치'!$R$17,'스테이지별 몬스터 스텟'!U1507*'(참고)타워 스텟 가치'!$S$17,'스테이지별 몬스터 스텟'!V1507*'(참고)타워 스텟 가치'!$T$17,'스테이지별 몬스터 스텟'!W1507*'(참고)타워 스텟 가치'!$U$17,'스테이지별 몬스터 스텟'!X1507*'(참고)타워 스텟 가치'!$V$17,'스테이지별 몬스터 스텟'!Y1507*'(참고)타워 스텟 가치'!$W$17,'스테이지별 몬스터 스텟'!Z1507*'(참고)타워 스텟 가치'!$X$17,'스테이지별 몬스터 스텟'!AA1507*'(참고)타워 스텟 가치'!$Y$17)</f>
        <v>930578.04250000487</v>
      </c>
      <c r="AC1507">
        <v>2</v>
      </c>
      <c r="AD1507">
        <f>VLOOKUP($F1507,'(참고)타워 스텟 가치'!$B$12:$L$16,AD$2,0)+(VLOOKUP($F1507,'(참고)타워 스텟 가치'!$B$12:$L$16,AD$2,0)*$E1507)</f>
        <v>682.87500000000352</v>
      </c>
      <c r="AE1507">
        <f>VLOOKUP($F1507,'(참고)타워 스텟 가치'!$B$12:$L$16,AE$2,0)+(VLOOKUP($F1507,'(참고)타워 스텟 가치'!$B$12:$L$16,AE$2,0)*$E1507)</f>
        <v>819.45000000000425</v>
      </c>
      <c r="AF1507">
        <f>VLOOKUP($F1507,'(참고)타워 스텟 가치'!$B$12:$L$16,AF$2,0)+(VLOOKUP($F1507,'(참고)타워 스텟 가치'!$B$12:$L$16,AF$2,0)*$E1507)</f>
        <v>607000.00000000314</v>
      </c>
      <c r="AG1507">
        <f>VLOOKUP($F1507,'(참고)타워 스텟 가치'!$B$12:$L$16,AG$2,0)+(VLOOKUP($F1507,'(참고)타워 스텟 가치'!$B$12:$L$16,AG$2,0)*$E1507)</f>
        <v>4097.2500000000218</v>
      </c>
      <c r="AH1507">
        <f>VLOOKUP($F1507,'(참고)타워 스텟 가치'!$B$12:$L$16,AH$2,0)+(VLOOKUP($F1507,'(참고)타워 스텟 가치'!$B$12:$L$16,AH$2,0)*$E1507)</f>
        <v>136.5750000000007</v>
      </c>
      <c r="AI1507">
        <f>VLOOKUP($F1507,'(참고)타워 스텟 가치'!$B$12:$L$16,AI$2,0)+(VLOOKUP($F1507,'(참고)타워 스텟 가치'!$B$12:$L$16,AI$2,0)*$E1507)</f>
        <v>36.420000000000186</v>
      </c>
      <c r="AJ1507">
        <f>VLOOKUP($F1507,'(참고)타워 스텟 가치'!$B$12:$L$16,AJ$2,0)+(VLOOKUP($F1507,'(참고)타워 스텟 가치'!$B$12:$L$16,AJ$2,0)*$E1507)</f>
        <v>0</v>
      </c>
      <c r="AK1507">
        <f>VLOOKUP($F1507,'(참고)타워 스텟 가치'!$B$12:$L$16,AK$2,0)+(VLOOKUP($F1507,'(참고)타워 스텟 가치'!$B$12:$L$16,AK$2,0)*$E1507)</f>
        <v>0</v>
      </c>
      <c r="AL1507">
        <f>VLOOKUP($F1507,'(참고)타워 스텟 가치'!$B$12:$L$16,AL$2,0)+(VLOOKUP($F1507,'(참고)타워 스텟 가치'!$B$12:$L$16,AL$2,0)*$E1507)</f>
        <v>169.96000000000089</v>
      </c>
      <c r="AM1507">
        <f>SUM('스테이지별 몬스터 스텟'!AD1507*'(참고)타워 스텟 가치'!$Q$17,'스테이지별 몬스터 스텟'!AE1507*'(참고)타워 스텟 가치'!$R$17,'스테이지별 몬스터 스텟'!AF1507*'(참고)타워 스텟 가치'!$S$17,'스테이지별 몬스터 스텟'!AG1507*'(참고)타워 스텟 가치'!$T$17,'스테이지별 몬스터 스텟'!AH1507*'(참고)타워 스텟 가치'!$U$17,'스테이지별 몬스터 스텟'!AI1507*'(참고)타워 스텟 가치'!$V$17,'스테이지별 몬스터 스텟'!AJ1507*'(참고)타워 스텟 가치'!$W$17,'스테이지별 몬스터 스텟'!AK1507*'(참고)타워 스텟 가치'!$X$17,'스테이지별 몬스터 스텟'!AL1507*'(참고)타워 스텟 가치'!$Y$17)</f>
        <v>921938.91500000481</v>
      </c>
      <c r="AN1507">
        <v>3</v>
      </c>
    </row>
    <row r="1508" spans="3:40" x14ac:dyDescent="0.3">
      <c r="C1508">
        <v>4</v>
      </c>
      <c r="D1508">
        <f t="shared" si="71"/>
        <v>301</v>
      </c>
      <c r="E1508" s="52">
        <f>VLOOKUP(D1508,'스테이지별 난이도 설정'!B:C,2,0)</f>
        <v>120.40000000000063</v>
      </c>
      <c r="F1508" t="str">
        <f t="shared" si="72"/>
        <v>유니크</v>
      </c>
      <c r="G1508">
        <f t="shared" si="70"/>
        <v>6</v>
      </c>
      <c r="H1508">
        <f>VLOOKUP($F1508,'(참고)타워 스텟 가치'!$B$2:$L$6,H$2,0)+(VLOOKUP($F1508,'(참고)타워 스텟 가치'!$B$2:$L$6,H$2,0)*$E1508)</f>
        <v>3072.9375000000159</v>
      </c>
      <c r="I1508">
        <f>VLOOKUP($F1508,'(참고)타워 스텟 가치'!$B$2:$L$6,I$2,0)+(VLOOKUP($F1508,'(참고)타워 스텟 가치'!$B$2:$L$6,I$2,0)*$E1508)</f>
        <v>614.58750000000316</v>
      </c>
      <c r="J1508">
        <f>VLOOKUP($F1508,'(참고)타워 스텟 가치'!$B$2:$L$6,J$2,0)+(VLOOKUP($F1508,'(참고)타워 스텟 가치'!$B$2:$L$6,J$2,0)*$E1508)</f>
        <v>607000.00000000314</v>
      </c>
      <c r="K1508">
        <f>VLOOKUP($F1508,'(참고)타워 스텟 가치'!$B$2:$L$6,K$2,0)+(VLOOKUP($F1508,'(참고)타워 스텟 가치'!$B$2:$L$6,K$2,0)*$E1508)</f>
        <v>12291.750000000064</v>
      </c>
      <c r="L1508">
        <f>VLOOKUP($F1508,'(참고)타워 스텟 가치'!$B$2:$L$6,L$2,0)+(VLOOKUP($F1508,'(참고)타워 스텟 가치'!$B$2:$L$6,L$2,0)*$E1508)</f>
        <v>204.86250000000106</v>
      </c>
      <c r="M1508">
        <f>VLOOKUP($F1508,'(참고)타워 스텟 가치'!$B$2:$L$6,M$2,0)+(VLOOKUP($F1508,'(참고)타워 스텟 가치'!$B$2:$L$6,M$2,0)*$E1508)</f>
        <v>36.420000000000186</v>
      </c>
      <c r="N1508">
        <f>VLOOKUP($F1508,'(참고)타워 스텟 가치'!$B$2:$L$6,N$2,0)+(VLOOKUP($F1508,'(참고)타워 스텟 가치'!$B$2:$L$6,N$2,0)*$E1508)</f>
        <v>0</v>
      </c>
      <c r="O1508">
        <f>VLOOKUP($F1508,'(참고)타워 스텟 가치'!$B$2:$L$6,O$2,0)+(VLOOKUP($F1508,'(참고)타워 스텟 가치'!$B$2:$L$6,O$2,0)*$E1508)</f>
        <v>0</v>
      </c>
      <c r="P1508">
        <f>VLOOKUP($F1508,'(참고)타워 스텟 가치'!$B$2:$L$6,P$2,0)+(VLOOKUP($F1508,'(참고)타워 스텟 가치'!$B$2:$L$6,P$2,0)*$E1508)</f>
        <v>121.40000000000063</v>
      </c>
      <c r="Q1508">
        <f>SUM('스테이지별 몬스터 스텟'!H1508*'(참고)타워 스텟 가치'!$Q$17,'스테이지별 몬스터 스텟'!I1508*'(참고)타워 스텟 가치'!$R$17,'스테이지별 몬스터 스텟'!J1508*'(참고)타워 스텟 가치'!$S$17,'스테이지별 몬스터 스텟'!K1508*'(참고)타워 스텟 가치'!$T$17,'스테이지별 몬스터 스텟'!L1508*'(참고)타워 스텟 가치'!$U$17,'스테이지별 몬스터 스텟'!M1508*'(참고)타워 스텟 가치'!$V$17,'스테이지별 몬스터 스텟'!N1508*'(참고)타워 스텟 가치'!$W$17,'스테이지별 몬스터 스텟'!O1508*'(참고)타워 스텟 가치'!$X$17,'스테이지별 몬스터 스텟'!P1508*'(참고)타워 스텟 가치'!$Y$17)</f>
        <v>942840.20125000493</v>
      </c>
      <c r="R1508">
        <v>1</v>
      </c>
      <c r="S1508">
        <f>VLOOKUP($F1508,'(참고)타워 스텟 가치'!$B$7:$L$11,S$2,0)+(VLOOKUP($F1508,'(참고)타워 스텟 가치'!$B$7:$L$11,S$2,0)*$E1508)</f>
        <v>1024.3125000000055</v>
      </c>
      <c r="T1508">
        <f>VLOOKUP($F1508,'(참고)타워 스텟 가치'!$B$7:$L$11,T$2,0)+(VLOOKUP($F1508,'(참고)타워 스텟 가치'!$B$7:$L$11,T$2,0)*$E1508)</f>
        <v>1843.7625000000096</v>
      </c>
      <c r="U1508">
        <f>VLOOKUP($F1508,'(참고)타워 스텟 가치'!$B$7:$L$11,U$2,0)+(VLOOKUP($F1508,'(참고)타워 스텟 가치'!$B$7:$L$11,U$2,0)*$E1508)</f>
        <v>607000.00000000314</v>
      </c>
      <c r="V1508">
        <f>VLOOKUP($F1508,'(참고)타워 스텟 가치'!$B$7:$L$11,V$2,0)+(VLOOKUP($F1508,'(참고)타워 스텟 가치'!$B$7:$L$11,V$2,0)*$E1508)</f>
        <v>12291.750000000064</v>
      </c>
      <c r="W1508">
        <f>VLOOKUP($F1508,'(참고)타워 스텟 가치'!$B$7:$L$11,W$2,0)+(VLOOKUP($F1508,'(참고)타워 스텟 가치'!$B$7:$L$11,W$2,0)*$E1508)</f>
        <v>204.86250000000106</v>
      </c>
      <c r="X1508">
        <f>VLOOKUP($F1508,'(참고)타워 스텟 가치'!$B$7:$L$11,X$2,0)+(VLOOKUP($F1508,'(참고)타워 스텟 가치'!$B$7:$L$11,X$2,0)*$E1508)</f>
        <v>36.420000000000186</v>
      </c>
      <c r="Y1508">
        <f>VLOOKUP($F1508,'(참고)타워 스텟 가치'!$B$7:$L$11,Y$2,0)+(VLOOKUP($F1508,'(참고)타워 스텟 가치'!$B$7:$L$11,Y$2,0)*$E1508)</f>
        <v>0</v>
      </c>
      <c r="Z1508">
        <f>VLOOKUP($F1508,'(참고)타워 스텟 가치'!$B$7:$L$11,Z$2,0)+(VLOOKUP($F1508,'(참고)타워 스텟 가치'!$B$7:$L$11,Z$2,0)*$E1508)</f>
        <v>0</v>
      </c>
      <c r="AA1508">
        <f>VLOOKUP($F1508,'(참고)타워 스텟 가치'!$B$7:$L$11,AA$2,0)+(VLOOKUP($F1508,'(참고)타워 스텟 가치'!$B$7:$L$11,AA$2,0)*$E1508)</f>
        <v>121.40000000000063</v>
      </c>
      <c r="AB1508">
        <f>SUM('스테이지별 몬스터 스텟'!S1508*'(참고)타워 스텟 가치'!$Q$17,'스테이지별 몬스터 스텟'!T1508*'(참고)타워 스텟 가치'!$R$17,'스테이지별 몬스터 스텟'!U1508*'(참고)타워 스텟 가치'!$S$17,'스테이지별 몬스터 스텟'!V1508*'(참고)타워 스텟 가치'!$T$17,'스테이지별 몬스터 스텟'!W1508*'(참고)타워 스텟 가치'!$U$17,'스테이지별 몬스터 스텟'!X1508*'(참고)타워 스텟 가치'!$V$17,'스테이지별 몬스터 스텟'!Y1508*'(참고)타워 스텟 가치'!$W$17,'스테이지별 몬스터 스텟'!Z1508*'(참고)타워 스텟 가치'!$X$17,'스테이지별 몬스터 스텟'!AA1508*'(참고)타워 스텟 가치'!$Y$17)</f>
        <v>940586.71375000488</v>
      </c>
      <c r="AC1508">
        <v>2</v>
      </c>
      <c r="AD1508">
        <f>VLOOKUP($F1508,'(참고)타워 스텟 가치'!$B$12:$L$16,AD$2,0)+(VLOOKUP($F1508,'(참고)타워 스텟 가치'!$B$12:$L$16,AD$2,0)*$E1508)</f>
        <v>1024.3125000000055</v>
      </c>
      <c r="AE1508">
        <f>VLOOKUP($F1508,'(참고)타워 스텟 가치'!$B$12:$L$16,AE$2,0)+(VLOOKUP($F1508,'(참고)타워 스텟 가치'!$B$12:$L$16,AE$2,0)*$E1508)</f>
        <v>1229.1750000000063</v>
      </c>
      <c r="AF1508">
        <f>VLOOKUP($F1508,'(참고)타워 스텟 가치'!$B$12:$L$16,AF$2,0)+(VLOOKUP($F1508,'(참고)타워 스텟 가치'!$B$12:$L$16,AF$2,0)*$E1508)</f>
        <v>607000.00000000314</v>
      </c>
      <c r="AG1508">
        <f>VLOOKUP($F1508,'(참고)타워 스텟 가치'!$B$12:$L$16,AG$2,0)+(VLOOKUP($F1508,'(참고)타워 스텟 가치'!$B$12:$L$16,AG$2,0)*$E1508)</f>
        <v>6145.8750000000318</v>
      </c>
      <c r="AH1508">
        <f>VLOOKUP($F1508,'(참고)타워 스텟 가치'!$B$12:$L$16,AH$2,0)+(VLOOKUP($F1508,'(참고)타워 스텟 가치'!$B$12:$L$16,AH$2,0)*$E1508)</f>
        <v>204.86250000000106</v>
      </c>
      <c r="AI1508">
        <f>VLOOKUP($F1508,'(참고)타워 스텟 가치'!$B$12:$L$16,AI$2,0)+(VLOOKUP($F1508,'(참고)타워 스텟 가치'!$B$12:$L$16,AI$2,0)*$E1508)</f>
        <v>36.420000000000186</v>
      </c>
      <c r="AJ1508">
        <f>VLOOKUP($F1508,'(참고)타워 스텟 가치'!$B$12:$L$16,AJ$2,0)+(VLOOKUP($F1508,'(참고)타워 스텟 가치'!$B$12:$L$16,AJ$2,0)*$E1508)</f>
        <v>0</v>
      </c>
      <c r="AK1508">
        <f>VLOOKUP($F1508,'(참고)타워 스텟 가치'!$B$12:$L$16,AK$2,0)+(VLOOKUP($F1508,'(참고)타워 스텟 가치'!$B$12:$L$16,AK$2,0)*$E1508)</f>
        <v>0</v>
      </c>
      <c r="AL1508">
        <f>VLOOKUP($F1508,'(참고)타워 스텟 가치'!$B$12:$L$16,AL$2,0)+(VLOOKUP($F1508,'(참고)타워 스텟 가치'!$B$12:$L$16,AL$2,0)*$E1508)</f>
        <v>242.80000000000126</v>
      </c>
      <c r="AM1508">
        <f>SUM('스테이지별 몬스터 스텟'!AD1508*'(참고)타워 스텟 가치'!$Q$17,'스테이지별 몬스터 스텟'!AE1508*'(참고)타워 스텟 가치'!$R$17,'스테이지별 몬스터 스텟'!AF1508*'(참고)타워 스텟 가치'!$S$17,'스테이지별 몬스터 스텟'!AG1508*'(참고)타워 스텟 가치'!$T$17,'스테이지별 몬스터 스텟'!AH1508*'(참고)타워 스텟 가치'!$U$17,'스테이지별 몬스터 스텟'!AI1508*'(참고)타워 스텟 가치'!$V$17,'스테이지별 몬스터 스텟'!AJ1508*'(참고)타워 스텟 가치'!$W$17,'스테이지별 몬스터 스텟'!AK1508*'(참고)타워 스텟 가치'!$X$17,'스테이지별 몬스터 스텟'!AL1508*'(참고)타워 스텟 가치'!$Y$17)</f>
        <v>927615.88250000484</v>
      </c>
      <c r="AN1508">
        <v>3</v>
      </c>
    </row>
    <row r="1509" spans="3:40" x14ac:dyDescent="0.3">
      <c r="C1509">
        <v>5</v>
      </c>
      <c r="D1509">
        <f t="shared" si="71"/>
        <v>301</v>
      </c>
      <c r="E1509" s="52">
        <f>VLOOKUP(D1509,'스테이지별 난이도 설정'!B:C,2,0)</f>
        <v>120.40000000000063</v>
      </c>
      <c r="F1509" t="str">
        <f t="shared" si="72"/>
        <v>스페셜</v>
      </c>
      <c r="G1509">
        <f t="shared" si="70"/>
        <v>6</v>
      </c>
      <c r="H1509">
        <f>VLOOKUP($F1509,'(참고)타워 스텟 가치'!$B$2:$L$6,H$2,0)+(VLOOKUP($F1509,'(참고)타워 스텟 가치'!$B$2:$L$6,H$2,0)*$E1509)</f>
        <v>4609.4062500000236</v>
      </c>
      <c r="I1509">
        <f>VLOOKUP($F1509,'(참고)타워 스텟 가치'!$B$2:$L$6,I$2,0)+(VLOOKUP($F1509,'(참고)타워 스텟 가치'!$B$2:$L$6,I$2,0)*$E1509)</f>
        <v>921.8812500000048</v>
      </c>
      <c r="J1509">
        <f>VLOOKUP($F1509,'(참고)타워 스텟 가치'!$B$2:$L$6,J$2,0)+(VLOOKUP($F1509,'(참고)타워 스텟 가치'!$B$2:$L$6,J$2,0)*$E1509)</f>
        <v>607000.00000000314</v>
      </c>
      <c r="K1509">
        <f>VLOOKUP($F1509,'(참고)타워 스텟 가치'!$B$2:$L$6,K$2,0)+(VLOOKUP($F1509,'(참고)타워 스텟 가치'!$B$2:$L$6,K$2,0)*$E1509)</f>
        <v>18437.625000000095</v>
      </c>
      <c r="L1509">
        <f>VLOOKUP($F1509,'(참고)타워 스텟 가치'!$B$2:$L$6,L$2,0)+(VLOOKUP($F1509,'(참고)타워 스텟 가치'!$B$2:$L$6,L$2,0)*$E1509)</f>
        <v>307.29375000000158</v>
      </c>
      <c r="M1509">
        <f>VLOOKUP($F1509,'(참고)타워 스텟 가치'!$B$2:$L$6,M$2,0)+(VLOOKUP($F1509,'(참고)타워 스텟 가치'!$B$2:$L$6,M$2,0)*$E1509)</f>
        <v>36.420000000000186</v>
      </c>
      <c r="N1509">
        <f>VLOOKUP($F1509,'(참고)타워 스텟 가치'!$B$2:$L$6,N$2,0)+(VLOOKUP($F1509,'(참고)타워 스텟 가치'!$B$2:$L$6,N$2,0)*$E1509)</f>
        <v>0</v>
      </c>
      <c r="O1509">
        <f>VLOOKUP($F1509,'(참고)타워 스텟 가치'!$B$2:$L$6,O$2,0)+(VLOOKUP($F1509,'(참고)타워 스텟 가치'!$B$2:$L$6,O$2,0)*$E1509)</f>
        <v>0</v>
      </c>
      <c r="P1509">
        <f>VLOOKUP($F1509,'(참고)타워 스텟 가치'!$B$2:$L$6,P$2,0)+(VLOOKUP($F1509,'(참고)타워 스텟 가치'!$B$2:$L$6,P$2,0)*$E1509)</f>
        <v>121.40000000000063</v>
      </c>
      <c r="Q1509">
        <f>SUM('스테이지별 몬스터 스텟'!H1509*'(참고)타워 스텟 가치'!$Q$17,'스테이지별 몬스터 스텟'!I1509*'(참고)타워 스텟 가치'!$R$17,'스테이지별 몬스터 스텟'!J1509*'(참고)타워 스텟 가치'!$S$17,'스테이지별 몬스터 스텟'!K1509*'(참고)타워 스텟 가치'!$T$17,'스테이지별 몬스터 스텟'!L1509*'(참고)타워 스텟 가치'!$U$17,'스테이지별 몬스터 스텟'!M1509*'(참고)타워 스텟 가치'!$V$17,'스테이지별 몬스터 스텟'!N1509*'(참고)타워 스텟 가치'!$W$17,'스테이지별 몬스터 스텟'!O1509*'(참고)타워 스텟 가치'!$X$17,'스테이지별 몬스터 스텟'!P1509*'(참고)타워 스텟 가치'!$Y$17)</f>
        <v>958870.69187500502</v>
      </c>
      <c r="R1509">
        <v>1</v>
      </c>
      <c r="S1509">
        <f>VLOOKUP($F1509,'(참고)타워 스텟 가치'!$B$7:$L$11,S$2,0)+(VLOOKUP($F1509,'(참고)타워 스텟 가치'!$B$7:$L$11,S$2,0)*$E1509)</f>
        <v>1536.468750000008</v>
      </c>
      <c r="T1509">
        <f>VLOOKUP($F1509,'(참고)타워 스텟 가치'!$B$7:$L$11,T$2,0)+(VLOOKUP($F1509,'(참고)타워 스텟 가치'!$B$7:$L$11,T$2,0)*$E1509)</f>
        <v>2765.6437500000143</v>
      </c>
      <c r="U1509">
        <f>VLOOKUP($F1509,'(참고)타워 스텟 가치'!$B$7:$L$11,U$2,0)+(VLOOKUP($F1509,'(참고)타워 스텟 가치'!$B$7:$L$11,U$2,0)*$E1509)</f>
        <v>607000.00000000314</v>
      </c>
      <c r="V1509">
        <f>VLOOKUP($F1509,'(참고)타워 스텟 가치'!$B$7:$L$11,V$2,0)+(VLOOKUP($F1509,'(참고)타워 스텟 가치'!$B$7:$L$11,V$2,0)*$E1509)</f>
        <v>18437.625000000095</v>
      </c>
      <c r="W1509">
        <f>VLOOKUP($F1509,'(참고)타워 스텟 가치'!$B$7:$L$11,W$2,0)+(VLOOKUP($F1509,'(참고)타워 스텟 가치'!$B$7:$L$11,W$2,0)*$E1509)</f>
        <v>307.29375000000158</v>
      </c>
      <c r="X1509">
        <f>VLOOKUP($F1509,'(참고)타워 스텟 가치'!$B$7:$L$11,X$2,0)+(VLOOKUP($F1509,'(참고)타워 스텟 가치'!$B$7:$L$11,X$2,0)*$E1509)</f>
        <v>36.420000000000186</v>
      </c>
      <c r="Y1509">
        <f>VLOOKUP($F1509,'(참고)타워 스텟 가치'!$B$7:$L$11,Y$2,0)+(VLOOKUP($F1509,'(참고)타워 스텟 가치'!$B$7:$L$11,Y$2,0)*$E1509)</f>
        <v>0</v>
      </c>
      <c r="Z1509">
        <f>VLOOKUP($F1509,'(참고)타워 스텟 가치'!$B$7:$L$11,Z$2,0)+(VLOOKUP($F1509,'(참고)타워 스텟 가치'!$B$7:$L$11,Z$2,0)*$E1509)</f>
        <v>0</v>
      </c>
      <c r="AA1509">
        <f>VLOOKUP($F1509,'(참고)타워 스텟 가치'!$B$7:$L$11,AA$2,0)+(VLOOKUP($F1509,'(참고)타워 스텟 가치'!$B$7:$L$11,AA$2,0)*$E1509)</f>
        <v>121.40000000000063</v>
      </c>
      <c r="AB1509">
        <f>SUM('스테이지별 몬스터 스텟'!S1509*'(참고)타워 스텟 가치'!$Q$17,'스테이지별 몬스터 스텟'!T1509*'(참고)타워 스텟 가치'!$R$17,'스테이지별 몬스터 스텟'!U1509*'(참고)타워 스텟 가치'!$S$17,'스테이지별 몬스터 스텟'!V1509*'(참고)타워 스텟 가치'!$T$17,'스테이지별 몬스터 스텟'!W1509*'(참고)타워 스텟 가치'!$U$17,'스테이지별 몬스터 스텟'!X1509*'(참고)타워 스텟 가치'!$V$17,'스테이지별 몬스터 스텟'!Y1509*'(참고)타워 스텟 가치'!$W$17,'스테이지별 몬스터 스텟'!Z1509*'(참고)타워 스텟 가치'!$X$17,'스테이지별 몬스터 스텟'!AA1509*'(참고)타워 스텟 가치'!$Y$17)</f>
        <v>955490.46062500507</v>
      </c>
      <c r="AC1509">
        <v>2</v>
      </c>
      <c r="AD1509">
        <f>VLOOKUP($F1509,'(참고)타워 스텟 가치'!$B$12:$L$16,AD$2,0)+(VLOOKUP($F1509,'(참고)타워 스텟 가치'!$B$12:$L$16,AD$2,0)*$E1509)</f>
        <v>1536.468750000008</v>
      </c>
      <c r="AE1509">
        <f>VLOOKUP($F1509,'(참고)타워 스텟 가치'!$B$12:$L$16,AE$2,0)+(VLOOKUP($F1509,'(참고)타워 스텟 가치'!$B$12:$L$16,AE$2,0)*$E1509)</f>
        <v>1843.7625000000096</v>
      </c>
      <c r="AF1509">
        <f>VLOOKUP($F1509,'(참고)타워 스텟 가치'!$B$12:$L$16,AF$2,0)+(VLOOKUP($F1509,'(참고)타워 스텟 가치'!$B$12:$L$16,AF$2,0)*$E1509)</f>
        <v>607000.00000000314</v>
      </c>
      <c r="AG1509">
        <f>VLOOKUP($F1509,'(참고)타워 스텟 가치'!$B$12:$L$16,AG$2,0)+(VLOOKUP($F1509,'(참고)타워 스텟 가치'!$B$12:$L$16,AG$2,0)*$E1509)</f>
        <v>9218.8125000000473</v>
      </c>
      <c r="AH1509">
        <f>VLOOKUP($F1509,'(참고)타워 스텟 가치'!$B$12:$L$16,AH$2,0)+(VLOOKUP($F1509,'(참고)타워 스텟 가치'!$B$12:$L$16,AH$2,0)*$E1509)</f>
        <v>307.29375000000158</v>
      </c>
      <c r="AI1509">
        <f>VLOOKUP($F1509,'(참고)타워 스텟 가치'!$B$12:$L$16,AI$2,0)+(VLOOKUP($F1509,'(참고)타워 스텟 가치'!$B$12:$L$16,AI$2,0)*$E1509)</f>
        <v>36.420000000000186</v>
      </c>
      <c r="AJ1509">
        <f>VLOOKUP($F1509,'(참고)타워 스텟 가치'!$B$12:$L$16,AJ$2,0)+(VLOOKUP($F1509,'(참고)타워 스텟 가치'!$B$12:$L$16,AJ$2,0)*$E1509)</f>
        <v>0</v>
      </c>
      <c r="AK1509">
        <f>VLOOKUP($F1509,'(참고)타워 스텟 가치'!$B$12:$L$16,AK$2,0)+(VLOOKUP($F1509,'(참고)타워 스텟 가치'!$B$12:$L$16,AK$2,0)*$E1509)</f>
        <v>0</v>
      </c>
      <c r="AL1509">
        <f>VLOOKUP($F1509,'(참고)타워 스텟 가치'!$B$12:$L$16,AL$2,0)+(VLOOKUP($F1509,'(참고)타워 스텟 가치'!$B$12:$L$16,AL$2,0)*$E1509)</f>
        <v>242.80000000000126</v>
      </c>
      <c r="AM1509">
        <f>SUM('스테이지별 몬스터 스텟'!AD1509*'(참고)타워 스텟 가치'!$Q$17,'스테이지별 몬스터 스텟'!AE1509*'(참고)타워 스텟 가치'!$R$17,'스테이지별 몬스터 스텟'!AF1509*'(참고)타워 스텟 가치'!$S$17,'스테이지별 몬스터 스텟'!AG1509*'(참고)타워 스텟 가치'!$T$17,'스테이지별 몬스터 스텟'!AH1509*'(참고)타워 스텟 가치'!$U$17,'스테이지별 몬스터 스텟'!AI1509*'(참고)타워 스텟 가치'!$V$17,'스테이지별 몬스터 스텟'!AJ1509*'(참고)타워 스텟 가치'!$W$17,'스테이지별 몬스터 스텟'!AK1509*'(참고)타워 스텟 가치'!$X$17,'스테이지별 몬스터 스텟'!AL1509*'(참고)타워 스텟 가치'!$Y$17)</f>
        <v>935912.81375000486</v>
      </c>
      <c r="AN1509">
        <v>3</v>
      </c>
    </row>
    <row r="1510" spans="3:40" x14ac:dyDescent="0.3">
      <c r="C1510">
        <v>1</v>
      </c>
      <c r="D1510">
        <f t="shared" si="71"/>
        <v>302</v>
      </c>
      <c r="E1510" s="52">
        <f>VLOOKUP(D1510,'스테이지별 난이도 설정'!B:C,2,0)</f>
        <v>120.80000000000064</v>
      </c>
      <c r="F1510" t="str">
        <f t="shared" si="72"/>
        <v>일반</v>
      </c>
      <c r="G1510">
        <f t="shared" si="70"/>
        <v>6</v>
      </c>
      <c r="H1510">
        <f>VLOOKUP($F1510,'(참고)타워 스텟 가치'!$B$2:$L$6,H$2,0)+(VLOOKUP($F1510,'(참고)타워 스텟 가치'!$B$2:$L$6,H$2,0)*$E1510)</f>
        <v>913.50000000000477</v>
      </c>
      <c r="I1510">
        <f>VLOOKUP($F1510,'(참고)타워 스텟 가치'!$B$2:$L$6,I$2,0)+(VLOOKUP($F1510,'(참고)타워 스텟 가치'!$B$2:$L$6,I$2,0)*$E1510)</f>
        <v>182.70000000000095</v>
      </c>
      <c r="J1510">
        <f>VLOOKUP($F1510,'(참고)타워 스텟 가치'!$B$2:$L$6,J$2,0)+(VLOOKUP($F1510,'(참고)타워 스텟 가치'!$B$2:$L$6,J$2,0)*$E1510)</f>
        <v>609000.00000000314</v>
      </c>
      <c r="K1510">
        <f>VLOOKUP($F1510,'(참고)타워 스텟 가치'!$B$2:$L$6,K$2,0)+(VLOOKUP($F1510,'(참고)타워 스텟 가치'!$B$2:$L$6,K$2,0)*$E1510)</f>
        <v>3654.0000000000191</v>
      </c>
      <c r="L1510">
        <f>VLOOKUP($F1510,'(참고)타워 스텟 가치'!$B$2:$L$6,L$2,0)+(VLOOKUP($F1510,'(참고)타워 스텟 가치'!$B$2:$L$6,L$2,0)*$E1510)</f>
        <v>60.900000000000318</v>
      </c>
      <c r="M1510">
        <f>VLOOKUP($F1510,'(참고)타워 스텟 가치'!$B$2:$L$6,M$2,0)+(VLOOKUP($F1510,'(참고)타워 스텟 가치'!$B$2:$L$6,M$2,0)*$E1510)</f>
        <v>36.540000000000184</v>
      </c>
      <c r="N1510">
        <f>VLOOKUP($F1510,'(참고)타워 스텟 가치'!$B$2:$L$6,N$2,0)+(VLOOKUP($F1510,'(참고)타워 스텟 가치'!$B$2:$L$6,N$2,0)*$E1510)</f>
        <v>0</v>
      </c>
      <c r="O1510">
        <f>VLOOKUP($F1510,'(참고)타워 스텟 가치'!$B$2:$L$6,O$2,0)+(VLOOKUP($F1510,'(참고)타워 스텟 가치'!$B$2:$L$6,O$2,0)*$E1510)</f>
        <v>0</v>
      </c>
      <c r="P1510">
        <f>VLOOKUP($F1510,'(참고)타워 스텟 가치'!$B$2:$L$6,P$2,0)+(VLOOKUP($F1510,'(참고)타워 스텟 가치'!$B$2:$L$6,P$2,0)*$E1510)</f>
        <v>85.260000000000446</v>
      </c>
      <c r="Q1510">
        <f>SUM('스테이지별 몬스터 스텟'!H1510*'(참고)타워 스텟 가치'!$Q$17,'스테이지별 몬스터 스텟'!I1510*'(참고)타워 스텟 가치'!$R$17,'스테이지별 몬스터 스텟'!J1510*'(참고)타워 스텟 가치'!$S$17,'스테이지별 몬스터 스텟'!K1510*'(참고)타워 스텟 가치'!$T$17,'스테이지별 몬스터 스텟'!L1510*'(참고)타워 스텟 가치'!$U$17,'스테이지별 몬스터 스텟'!M1510*'(참고)타워 스텟 가치'!$V$17,'스테이지별 몬스터 스텟'!N1510*'(참고)타워 스텟 가치'!$W$17,'스테이지별 몬스터 스텟'!O1510*'(참고)타워 스텟 가치'!$X$17,'스테이지별 몬스터 스텟'!P1510*'(참고)타워 스텟 가치'!$Y$17)</f>
        <v>923237.91000000481</v>
      </c>
      <c r="R1510">
        <v>1</v>
      </c>
      <c r="S1510">
        <f>VLOOKUP($F1510,'(참고)타워 스텟 가치'!$B$7:$L$11,S$2,0)+(VLOOKUP($F1510,'(참고)타워 스텟 가치'!$B$7:$L$11,S$2,0)*$E1510)</f>
        <v>304.50000000000159</v>
      </c>
      <c r="T1510">
        <f>VLOOKUP($F1510,'(참고)타워 스텟 가치'!$B$7:$L$11,T$2,0)+(VLOOKUP($F1510,'(참고)타워 스텟 가치'!$B$7:$L$11,T$2,0)*$E1510)</f>
        <v>548.10000000000286</v>
      </c>
      <c r="U1510">
        <f>VLOOKUP($F1510,'(참고)타워 스텟 가치'!$B$7:$L$11,U$2,0)+(VLOOKUP($F1510,'(참고)타워 스텟 가치'!$B$7:$L$11,U$2,0)*$E1510)</f>
        <v>609000.00000000314</v>
      </c>
      <c r="V1510">
        <f>VLOOKUP($F1510,'(참고)타워 스텟 가치'!$B$7:$L$11,V$2,0)+(VLOOKUP($F1510,'(참고)타워 스텟 가치'!$B$7:$L$11,V$2,0)*$E1510)</f>
        <v>3654.0000000000191</v>
      </c>
      <c r="W1510">
        <f>VLOOKUP($F1510,'(참고)타워 스텟 가치'!$B$7:$L$11,W$2,0)+(VLOOKUP($F1510,'(참고)타워 스텟 가치'!$B$7:$L$11,W$2,0)*$E1510)</f>
        <v>60.900000000000318</v>
      </c>
      <c r="X1510">
        <f>VLOOKUP($F1510,'(참고)타워 스텟 가치'!$B$7:$L$11,X$2,0)+(VLOOKUP($F1510,'(참고)타워 스텟 가치'!$B$7:$L$11,X$2,0)*$E1510)</f>
        <v>36.540000000000184</v>
      </c>
      <c r="Y1510">
        <f>VLOOKUP($F1510,'(참고)타워 스텟 가치'!$B$7:$L$11,Y$2,0)+(VLOOKUP($F1510,'(참고)타워 스텟 가치'!$B$7:$L$11,Y$2,0)*$E1510)</f>
        <v>0</v>
      </c>
      <c r="Z1510">
        <f>VLOOKUP($F1510,'(참고)타워 스텟 가치'!$B$7:$L$11,Z$2,0)+(VLOOKUP($F1510,'(참고)타워 스텟 가치'!$B$7:$L$11,Z$2,0)*$E1510)</f>
        <v>0</v>
      </c>
      <c r="AA1510">
        <f>VLOOKUP($F1510,'(참고)타워 스텟 가치'!$B$7:$L$11,AA$2,0)+(VLOOKUP($F1510,'(참고)타워 스텟 가치'!$B$7:$L$11,AA$2,0)*$E1510)</f>
        <v>85.260000000000446</v>
      </c>
      <c r="AB1510">
        <f>SUM('스테이지별 몬스터 스텟'!S1510*'(참고)타워 스텟 가치'!$Q$17,'스테이지별 몬스터 스텟'!T1510*'(참고)타워 스텟 가치'!$R$17,'스테이지별 몬스터 스텟'!U1510*'(참고)타워 스텟 가치'!$S$17,'스테이지별 몬스터 스텟'!V1510*'(참고)타워 스텟 가치'!$T$17,'스테이지별 몬스터 스텟'!W1510*'(참고)타워 스텟 가치'!$U$17,'스테이지별 몬스터 스텟'!X1510*'(참고)타워 스텟 가치'!$V$17,'스테이지별 몬스터 스텟'!Y1510*'(참고)타워 스텟 가치'!$W$17,'스테이지별 몬스터 스텟'!Z1510*'(참고)타워 스텟 가치'!$X$17,'스테이지별 몬스터 스텟'!AA1510*'(참고)타워 스텟 가치'!$Y$17)</f>
        <v>922568.01000000478</v>
      </c>
      <c r="AC1510">
        <v>2</v>
      </c>
      <c r="AD1510">
        <f>VLOOKUP($F1510,'(참고)타워 스텟 가치'!$B$12:$L$16,AD$2,0)+(VLOOKUP($F1510,'(참고)타워 스텟 가치'!$B$12:$L$16,AD$2,0)*$E1510)</f>
        <v>304.50000000000159</v>
      </c>
      <c r="AE1510">
        <f>VLOOKUP($F1510,'(참고)타워 스텟 가치'!$B$12:$L$16,AE$2,0)+(VLOOKUP($F1510,'(참고)타워 스텟 가치'!$B$12:$L$16,AE$2,0)*$E1510)</f>
        <v>365.40000000000191</v>
      </c>
      <c r="AF1510">
        <f>VLOOKUP($F1510,'(참고)타워 스텟 가치'!$B$12:$L$16,AF$2,0)+(VLOOKUP($F1510,'(참고)타워 스텟 가치'!$B$12:$L$16,AF$2,0)*$E1510)</f>
        <v>609000.00000000314</v>
      </c>
      <c r="AG1510">
        <f>VLOOKUP($F1510,'(참고)타워 스텟 가치'!$B$12:$L$16,AG$2,0)+(VLOOKUP($F1510,'(참고)타워 스텟 가치'!$B$12:$L$16,AG$2,0)*$E1510)</f>
        <v>1827.0000000000095</v>
      </c>
      <c r="AH1510">
        <f>VLOOKUP($F1510,'(참고)타워 스텟 가치'!$B$12:$L$16,AH$2,0)+(VLOOKUP($F1510,'(참고)타워 스텟 가치'!$B$12:$L$16,AH$2,0)*$E1510)</f>
        <v>60.900000000000318</v>
      </c>
      <c r="AI1510">
        <f>VLOOKUP($F1510,'(참고)타워 스텟 가치'!$B$12:$L$16,AI$2,0)+(VLOOKUP($F1510,'(참고)타워 스텟 가치'!$B$12:$L$16,AI$2,0)*$E1510)</f>
        <v>36.540000000000184</v>
      </c>
      <c r="AJ1510">
        <f>VLOOKUP($F1510,'(참고)타워 스텟 가치'!$B$12:$L$16,AJ$2,0)+(VLOOKUP($F1510,'(참고)타워 스텟 가치'!$B$12:$L$16,AJ$2,0)*$E1510)</f>
        <v>0</v>
      </c>
      <c r="AK1510">
        <f>VLOOKUP($F1510,'(참고)타워 스텟 가치'!$B$12:$L$16,AK$2,0)+(VLOOKUP($F1510,'(참고)타워 스텟 가치'!$B$12:$L$16,AK$2,0)*$E1510)</f>
        <v>0</v>
      </c>
      <c r="AL1510">
        <f>VLOOKUP($F1510,'(참고)타워 스텟 가치'!$B$12:$L$16,AL$2,0)+(VLOOKUP($F1510,'(참고)타워 스텟 가치'!$B$12:$L$16,AL$2,0)*$E1510)</f>
        <v>170.52000000000089</v>
      </c>
      <c r="AM1510">
        <f>SUM('스테이지별 몬스터 스텟'!AD1510*'(참고)타워 스텟 가치'!$Q$17,'스테이지별 몬스터 스텟'!AE1510*'(참고)타워 스텟 가치'!$R$17,'스테이지별 몬스터 스텟'!AF1510*'(참고)타워 스텟 가치'!$S$17,'스테이지별 몬스터 스텟'!AG1510*'(참고)타워 스텟 가치'!$T$17,'스테이지별 몬스터 스텟'!AH1510*'(참고)타워 스텟 가치'!$U$17,'스테이지별 몬스터 스텟'!AI1510*'(참고)타워 스텟 가치'!$V$17,'스테이지별 몬스터 스텟'!AJ1510*'(참고)타워 스텟 가치'!$W$17,'스테이지별 몬스터 스텟'!AK1510*'(참고)타워 스텟 가치'!$X$17,'스테이지별 몬스터 스텟'!AL1510*'(참고)타워 스텟 가치'!$Y$17)</f>
        <v>918810.48000000475</v>
      </c>
      <c r="AN1510">
        <v>3</v>
      </c>
    </row>
    <row r="1511" spans="3:40" x14ac:dyDescent="0.3">
      <c r="C1511">
        <v>2</v>
      </c>
      <c r="D1511">
        <f t="shared" si="71"/>
        <v>302</v>
      </c>
      <c r="E1511" s="52">
        <f>VLOOKUP(D1511,'스테이지별 난이도 설정'!B:C,2,0)</f>
        <v>120.80000000000064</v>
      </c>
      <c r="F1511" t="str">
        <f t="shared" si="72"/>
        <v>레어</v>
      </c>
      <c r="G1511">
        <f t="shared" si="70"/>
        <v>6</v>
      </c>
      <c r="H1511">
        <f>VLOOKUP($F1511,'(참고)타워 스텟 가치'!$B$2:$L$6,H$2,0)+(VLOOKUP($F1511,'(참고)타워 스텟 가치'!$B$2:$L$6,H$2,0)*$E1511)</f>
        <v>1370.2500000000073</v>
      </c>
      <c r="I1511">
        <f>VLOOKUP($F1511,'(참고)타워 스텟 가치'!$B$2:$L$6,I$2,0)+(VLOOKUP($F1511,'(참고)타워 스텟 가치'!$B$2:$L$6,I$2,0)*$E1511)</f>
        <v>274.05000000000143</v>
      </c>
      <c r="J1511">
        <f>VLOOKUP($F1511,'(참고)타워 스텟 가치'!$B$2:$L$6,J$2,0)+(VLOOKUP($F1511,'(참고)타워 스텟 가치'!$B$2:$L$6,J$2,0)*$E1511)</f>
        <v>609000.00000000314</v>
      </c>
      <c r="K1511">
        <f>VLOOKUP($F1511,'(참고)타워 스텟 가치'!$B$2:$L$6,K$2,0)+(VLOOKUP($F1511,'(참고)타워 스텟 가치'!$B$2:$L$6,K$2,0)*$E1511)</f>
        <v>5481.0000000000291</v>
      </c>
      <c r="L1511">
        <f>VLOOKUP($F1511,'(참고)타워 스텟 가치'!$B$2:$L$6,L$2,0)+(VLOOKUP($F1511,'(참고)타워 스텟 가치'!$B$2:$L$6,L$2,0)*$E1511)</f>
        <v>91.350000000000477</v>
      </c>
      <c r="M1511">
        <f>VLOOKUP($F1511,'(참고)타워 스텟 가치'!$B$2:$L$6,M$2,0)+(VLOOKUP($F1511,'(참고)타워 스텟 가치'!$B$2:$L$6,M$2,0)*$E1511)</f>
        <v>36.540000000000184</v>
      </c>
      <c r="N1511">
        <f>VLOOKUP($F1511,'(참고)타워 스텟 가치'!$B$2:$L$6,N$2,0)+(VLOOKUP($F1511,'(참고)타워 스텟 가치'!$B$2:$L$6,N$2,0)*$E1511)</f>
        <v>0</v>
      </c>
      <c r="O1511">
        <f>VLOOKUP($F1511,'(참고)타워 스텟 가치'!$B$2:$L$6,O$2,0)+(VLOOKUP($F1511,'(참고)타워 스텟 가치'!$B$2:$L$6,O$2,0)*$E1511)</f>
        <v>0</v>
      </c>
      <c r="P1511">
        <f>VLOOKUP($F1511,'(참고)타워 스텟 가치'!$B$2:$L$6,P$2,0)+(VLOOKUP($F1511,'(참고)타워 스텟 가치'!$B$2:$L$6,P$2,0)*$E1511)</f>
        <v>85.260000000000446</v>
      </c>
      <c r="Q1511">
        <f>SUM('스테이지별 몬스터 스텟'!H1511*'(참고)타워 스텟 가치'!$Q$17,'스테이지별 몬스터 스텟'!I1511*'(참고)타워 스텟 가치'!$R$17,'스테이지별 몬스터 스텟'!J1511*'(참고)타워 스텟 가치'!$S$17,'스테이지별 몬스터 스텟'!K1511*'(참고)타워 스텟 가치'!$T$17,'스테이지별 몬스터 스텟'!L1511*'(참고)타워 스텟 가치'!$U$17,'스테이지별 몬스터 스텟'!M1511*'(참고)타워 스텟 가치'!$V$17,'스테이지별 몬스터 스텟'!N1511*'(참고)타워 스텟 가치'!$W$17,'스테이지별 몬스터 스텟'!O1511*'(참고)타워 스텟 가치'!$X$17,'스테이지별 몬스터 스텟'!P1511*'(참고)타워 스텟 가치'!$Y$17)</f>
        <v>928003.33500000485</v>
      </c>
      <c r="R1511">
        <v>1</v>
      </c>
      <c r="S1511">
        <f>VLOOKUP($F1511,'(참고)타워 스텟 가치'!$B$7:$L$11,S$2,0)+(VLOOKUP($F1511,'(참고)타워 스텟 가치'!$B$7:$L$11,S$2,0)*$E1511)</f>
        <v>456.75000000000239</v>
      </c>
      <c r="T1511">
        <f>VLOOKUP($F1511,'(참고)타워 스텟 가치'!$B$7:$L$11,T$2,0)+(VLOOKUP($F1511,'(참고)타워 스텟 가치'!$B$7:$L$11,T$2,0)*$E1511)</f>
        <v>822.1500000000043</v>
      </c>
      <c r="U1511">
        <f>VLOOKUP($F1511,'(참고)타워 스텟 가치'!$B$7:$L$11,U$2,0)+(VLOOKUP($F1511,'(참고)타워 스텟 가치'!$B$7:$L$11,U$2,0)*$E1511)</f>
        <v>609000.00000000314</v>
      </c>
      <c r="V1511">
        <f>VLOOKUP($F1511,'(참고)타워 스텟 가치'!$B$7:$L$11,V$2,0)+(VLOOKUP($F1511,'(참고)타워 스텟 가치'!$B$7:$L$11,V$2,0)*$E1511)</f>
        <v>5481.0000000000291</v>
      </c>
      <c r="W1511">
        <f>VLOOKUP($F1511,'(참고)타워 스텟 가치'!$B$7:$L$11,W$2,0)+(VLOOKUP($F1511,'(참고)타워 스텟 가치'!$B$7:$L$11,W$2,0)*$E1511)</f>
        <v>91.350000000000477</v>
      </c>
      <c r="X1511">
        <f>VLOOKUP($F1511,'(참고)타워 스텟 가치'!$B$7:$L$11,X$2,0)+(VLOOKUP($F1511,'(참고)타워 스텟 가치'!$B$7:$L$11,X$2,0)*$E1511)</f>
        <v>36.540000000000184</v>
      </c>
      <c r="Y1511">
        <f>VLOOKUP($F1511,'(참고)타워 스텟 가치'!$B$7:$L$11,Y$2,0)+(VLOOKUP($F1511,'(참고)타워 스텟 가치'!$B$7:$L$11,Y$2,0)*$E1511)</f>
        <v>0</v>
      </c>
      <c r="Z1511">
        <f>VLOOKUP($F1511,'(참고)타워 스텟 가치'!$B$7:$L$11,Z$2,0)+(VLOOKUP($F1511,'(참고)타워 스텟 가치'!$B$7:$L$11,Z$2,0)*$E1511)</f>
        <v>0</v>
      </c>
      <c r="AA1511">
        <f>VLOOKUP($F1511,'(참고)타워 스텟 가치'!$B$7:$L$11,AA$2,0)+(VLOOKUP($F1511,'(참고)타워 스텟 가치'!$B$7:$L$11,AA$2,0)*$E1511)</f>
        <v>85.260000000000446</v>
      </c>
      <c r="AB1511">
        <f>SUM('스테이지별 몬스터 스텟'!S1511*'(참고)타워 스텟 가치'!$Q$17,'스테이지별 몬스터 스텟'!T1511*'(참고)타워 스텟 가치'!$R$17,'스테이지별 몬스터 스텟'!U1511*'(참고)타워 스텟 가치'!$S$17,'스테이지별 몬스터 스텟'!V1511*'(참고)타워 스텟 가치'!$T$17,'스테이지별 몬스터 스텟'!W1511*'(참고)타워 스텟 가치'!$U$17,'스테이지별 몬스터 스텟'!X1511*'(참고)타워 스텟 가치'!$V$17,'스테이지별 몬스터 스텟'!Y1511*'(참고)타워 스텟 가치'!$W$17,'스테이지별 몬스터 스텟'!Z1511*'(참고)타워 스텟 가치'!$X$17,'스테이지별 몬스터 스텟'!AA1511*'(참고)타워 스텟 가치'!$Y$17)</f>
        <v>926998.48500000476</v>
      </c>
      <c r="AC1511">
        <v>2</v>
      </c>
      <c r="AD1511">
        <f>VLOOKUP($F1511,'(참고)타워 스텟 가치'!$B$12:$L$16,AD$2,0)+(VLOOKUP($F1511,'(참고)타워 스텟 가치'!$B$12:$L$16,AD$2,0)*$E1511)</f>
        <v>456.75000000000239</v>
      </c>
      <c r="AE1511">
        <f>VLOOKUP($F1511,'(참고)타워 스텟 가치'!$B$12:$L$16,AE$2,0)+(VLOOKUP($F1511,'(참고)타워 스텟 가치'!$B$12:$L$16,AE$2,0)*$E1511)</f>
        <v>548.10000000000286</v>
      </c>
      <c r="AF1511">
        <f>VLOOKUP($F1511,'(참고)타워 스텟 가치'!$B$12:$L$16,AF$2,0)+(VLOOKUP($F1511,'(참고)타워 스텟 가치'!$B$12:$L$16,AF$2,0)*$E1511)</f>
        <v>609000.00000000314</v>
      </c>
      <c r="AG1511">
        <f>VLOOKUP($F1511,'(참고)타워 스텟 가치'!$B$12:$L$16,AG$2,0)+(VLOOKUP($F1511,'(참고)타워 스텟 가치'!$B$12:$L$16,AG$2,0)*$E1511)</f>
        <v>2740.5000000000146</v>
      </c>
      <c r="AH1511">
        <f>VLOOKUP($F1511,'(참고)타워 스텟 가치'!$B$12:$L$16,AH$2,0)+(VLOOKUP($F1511,'(참고)타워 스텟 가치'!$B$12:$L$16,AH$2,0)*$E1511)</f>
        <v>91.350000000000477</v>
      </c>
      <c r="AI1511">
        <f>VLOOKUP($F1511,'(참고)타워 스텟 가치'!$B$12:$L$16,AI$2,0)+(VLOOKUP($F1511,'(참고)타워 스텟 가치'!$B$12:$L$16,AI$2,0)*$E1511)</f>
        <v>36.540000000000184</v>
      </c>
      <c r="AJ1511">
        <f>VLOOKUP($F1511,'(참고)타워 스텟 가치'!$B$12:$L$16,AJ$2,0)+(VLOOKUP($F1511,'(참고)타워 스텟 가치'!$B$12:$L$16,AJ$2,0)*$E1511)</f>
        <v>0</v>
      </c>
      <c r="AK1511">
        <f>VLOOKUP($F1511,'(참고)타워 스텟 가치'!$B$12:$L$16,AK$2,0)+(VLOOKUP($F1511,'(참고)타워 스텟 가치'!$B$12:$L$16,AK$2,0)*$E1511)</f>
        <v>0</v>
      </c>
      <c r="AL1511">
        <f>VLOOKUP($F1511,'(참고)타워 스텟 가치'!$B$12:$L$16,AL$2,0)+(VLOOKUP($F1511,'(참고)타워 스텟 가치'!$B$12:$L$16,AL$2,0)*$E1511)</f>
        <v>170.52000000000089</v>
      </c>
      <c r="AM1511">
        <f>SUM('스테이지별 몬스터 스텟'!AD1511*'(참고)타워 스텟 가치'!$Q$17,'스테이지별 몬스터 스텟'!AE1511*'(참고)타워 스텟 가치'!$R$17,'스테이지별 몬스터 스텟'!AF1511*'(참고)타워 스텟 가치'!$S$17,'스테이지별 몬스터 스텟'!AG1511*'(참고)타워 스텟 가치'!$T$17,'스테이지별 몬스터 스텟'!AH1511*'(참고)타워 스텟 가치'!$U$17,'스테이지별 몬스터 스텟'!AI1511*'(참고)타워 스텟 가치'!$V$17,'스테이지별 몬스터 스텟'!AJ1511*'(참고)타워 스텟 가치'!$W$17,'스테이지별 몬스터 스텟'!AK1511*'(참고)타워 스텟 가치'!$X$17,'스테이지별 몬스터 스텟'!AL1511*'(참고)타워 스텟 가치'!$Y$17)</f>
        <v>921276.93000000471</v>
      </c>
      <c r="AN1511">
        <v>3</v>
      </c>
    </row>
    <row r="1512" spans="3:40" x14ac:dyDescent="0.3">
      <c r="C1512">
        <v>3</v>
      </c>
      <c r="D1512">
        <f t="shared" si="71"/>
        <v>302</v>
      </c>
      <c r="E1512" s="52">
        <f>VLOOKUP(D1512,'스테이지별 난이도 설정'!B:C,2,0)</f>
        <v>120.80000000000064</v>
      </c>
      <c r="F1512" t="str">
        <f t="shared" si="72"/>
        <v>에픽</v>
      </c>
      <c r="G1512">
        <f t="shared" si="70"/>
        <v>6</v>
      </c>
      <c r="H1512">
        <f>VLOOKUP($F1512,'(참고)타워 스텟 가치'!$B$2:$L$6,H$2,0)+(VLOOKUP($F1512,'(참고)타워 스텟 가치'!$B$2:$L$6,H$2,0)*$E1512)</f>
        <v>2055.3750000000109</v>
      </c>
      <c r="I1512">
        <f>VLOOKUP($F1512,'(참고)타워 스텟 가치'!$B$2:$L$6,I$2,0)+(VLOOKUP($F1512,'(참고)타워 스텟 가치'!$B$2:$L$6,I$2,0)*$E1512)</f>
        <v>411.07500000000215</v>
      </c>
      <c r="J1512">
        <f>VLOOKUP($F1512,'(참고)타워 스텟 가치'!$B$2:$L$6,J$2,0)+(VLOOKUP($F1512,'(참고)타워 스텟 가치'!$B$2:$L$6,J$2,0)*$E1512)</f>
        <v>609000.00000000314</v>
      </c>
      <c r="K1512">
        <f>VLOOKUP($F1512,'(참고)타워 스텟 가치'!$B$2:$L$6,K$2,0)+(VLOOKUP($F1512,'(참고)타워 스텟 가치'!$B$2:$L$6,K$2,0)*$E1512)</f>
        <v>8221.5000000000437</v>
      </c>
      <c r="L1512">
        <f>VLOOKUP($F1512,'(참고)타워 스텟 가치'!$B$2:$L$6,L$2,0)+(VLOOKUP($F1512,'(참고)타워 스텟 가치'!$B$2:$L$6,L$2,0)*$E1512)</f>
        <v>137.02500000000072</v>
      </c>
      <c r="M1512">
        <f>VLOOKUP($F1512,'(참고)타워 스텟 가치'!$B$2:$L$6,M$2,0)+(VLOOKUP($F1512,'(참고)타워 스텟 가치'!$B$2:$L$6,M$2,0)*$E1512)</f>
        <v>36.540000000000184</v>
      </c>
      <c r="N1512">
        <f>VLOOKUP($F1512,'(참고)타워 스텟 가치'!$B$2:$L$6,N$2,0)+(VLOOKUP($F1512,'(참고)타워 스텟 가치'!$B$2:$L$6,N$2,0)*$E1512)</f>
        <v>0</v>
      </c>
      <c r="O1512">
        <f>VLOOKUP($F1512,'(참고)타워 스텟 가치'!$B$2:$L$6,O$2,0)+(VLOOKUP($F1512,'(참고)타워 스텟 가치'!$B$2:$L$6,O$2,0)*$E1512)</f>
        <v>0</v>
      </c>
      <c r="P1512">
        <f>VLOOKUP($F1512,'(참고)타워 스텟 가치'!$B$2:$L$6,P$2,0)+(VLOOKUP($F1512,'(참고)타워 스텟 가치'!$B$2:$L$6,P$2,0)*$E1512)</f>
        <v>85.260000000000446</v>
      </c>
      <c r="Q1512">
        <f>SUM('스테이지별 몬스터 스텟'!H1512*'(참고)타워 스텟 가치'!$Q$17,'스테이지별 몬스터 스텟'!I1512*'(참고)타워 스텟 가치'!$R$17,'스테이지별 몬스터 스텟'!J1512*'(참고)타워 스텟 가치'!$S$17,'스테이지별 몬스터 스텟'!K1512*'(참고)타워 스텟 가치'!$T$17,'스테이지별 몬스터 스텟'!L1512*'(참고)타워 스텟 가치'!$U$17,'스테이지별 몬스터 스텟'!M1512*'(참고)타워 스텟 가치'!$V$17,'스테이지별 몬스터 스텟'!N1512*'(참고)타워 스텟 가치'!$W$17,'스테이지별 몬스터 스텟'!O1512*'(참고)타워 스텟 가치'!$X$17,'스테이지별 몬스터 스텟'!P1512*'(참고)타워 스텟 가치'!$Y$17)</f>
        <v>935151.47250000492</v>
      </c>
      <c r="R1512">
        <v>1</v>
      </c>
      <c r="S1512">
        <f>VLOOKUP($F1512,'(참고)타워 스텟 가치'!$B$7:$L$11,S$2,0)+(VLOOKUP($F1512,'(참고)타워 스텟 가치'!$B$7:$L$11,S$2,0)*$E1512)</f>
        <v>685.12500000000364</v>
      </c>
      <c r="T1512">
        <f>VLOOKUP($F1512,'(참고)타워 스텟 가치'!$B$7:$L$11,T$2,0)+(VLOOKUP($F1512,'(참고)타워 스텟 가치'!$B$7:$L$11,T$2,0)*$E1512)</f>
        <v>1233.2250000000065</v>
      </c>
      <c r="U1512">
        <f>VLOOKUP($F1512,'(참고)타워 스텟 가치'!$B$7:$L$11,U$2,0)+(VLOOKUP($F1512,'(참고)타워 스텟 가치'!$B$7:$L$11,U$2,0)*$E1512)</f>
        <v>609000.00000000314</v>
      </c>
      <c r="V1512">
        <f>VLOOKUP($F1512,'(참고)타워 스텟 가치'!$B$7:$L$11,V$2,0)+(VLOOKUP($F1512,'(참고)타워 스텟 가치'!$B$7:$L$11,V$2,0)*$E1512)</f>
        <v>8221.5000000000437</v>
      </c>
      <c r="W1512">
        <f>VLOOKUP($F1512,'(참고)타워 스텟 가치'!$B$7:$L$11,W$2,0)+(VLOOKUP($F1512,'(참고)타워 스텟 가치'!$B$7:$L$11,W$2,0)*$E1512)</f>
        <v>137.02500000000072</v>
      </c>
      <c r="X1512">
        <f>VLOOKUP($F1512,'(참고)타워 스텟 가치'!$B$7:$L$11,X$2,0)+(VLOOKUP($F1512,'(참고)타워 스텟 가치'!$B$7:$L$11,X$2,0)*$E1512)</f>
        <v>36.540000000000184</v>
      </c>
      <c r="Y1512">
        <f>VLOOKUP($F1512,'(참고)타워 스텟 가치'!$B$7:$L$11,Y$2,0)+(VLOOKUP($F1512,'(참고)타워 스텟 가치'!$B$7:$L$11,Y$2,0)*$E1512)</f>
        <v>0</v>
      </c>
      <c r="Z1512">
        <f>VLOOKUP($F1512,'(참고)타워 스텟 가치'!$B$7:$L$11,Z$2,0)+(VLOOKUP($F1512,'(참고)타워 스텟 가치'!$B$7:$L$11,Z$2,0)*$E1512)</f>
        <v>0</v>
      </c>
      <c r="AA1512">
        <f>VLOOKUP($F1512,'(참고)타워 스텟 가치'!$B$7:$L$11,AA$2,0)+(VLOOKUP($F1512,'(참고)타워 스텟 가치'!$B$7:$L$11,AA$2,0)*$E1512)</f>
        <v>85.260000000000446</v>
      </c>
      <c r="AB1512">
        <f>SUM('스테이지별 몬스터 스텟'!S1512*'(참고)타워 스텟 가치'!$Q$17,'스테이지별 몬스터 스텟'!T1512*'(참고)타워 스텟 가치'!$R$17,'스테이지별 몬스터 스텟'!U1512*'(참고)타워 스텟 가치'!$S$17,'스테이지별 몬스터 스텟'!V1512*'(참고)타워 스텟 가치'!$T$17,'스테이지별 몬스터 스텟'!W1512*'(참고)타워 스텟 가치'!$U$17,'스테이지별 몬스터 스텟'!X1512*'(참고)타워 스텟 가치'!$V$17,'스테이지별 몬스터 스텟'!Y1512*'(참고)타워 스텟 가치'!$W$17,'스테이지별 몬스터 스텟'!Z1512*'(참고)타워 스텟 가치'!$X$17,'스테이지별 몬스터 스텟'!AA1512*'(참고)타워 스텟 가치'!$Y$17)</f>
        <v>933644.1975000049</v>
      </c>
      <c r="AC1512">
        <v>2</v>
      </c>
      <c r="AD1512">
        <f>VLOOKUP($F1512,'(참고)타워 스텟 가치'!$B$12:$L$16,AD$2,0)+(VLOOKUP($F1512,'(참고)타워 스텟 가치'!$B$12:$L$16,AD$2,0)*$E1512)</f>
        <v>685.12500000000364</v>
      </c>
      <c r="AE1512">
        <f>VLOOKUP($F1512,'(참고)타워 스텟 가치'!$B$12:$L$16,AE$2,0)+(VLOOKUP($F1512,'(참고)타워 스텟 가치'!$B$12:$L$16,AE$2,0)*$E1512)</f>
        <v>822.1500000000043</v>
      </c>
      <c r="AF1512">
        <f>VLOOKUP($F1512,'(참고)타워 스텟 가치'!$B$12:$L$16,AF$2,0)+(VLOOKUP($F1512,'(참고)타워 스텟 가치'!$B$12:$L$16,AF$2,0)*$E1512)</f>
        <v>609000.00000000314</v>
      </c>
      <c r="AG1512">
        <f>VLOOKUP($F1512,'(참고)타워 스텟 가치'!$B$12:$L$16,AG$2,0)+(VLOOKUP($F1512,'(참고)타워 스텟 가치'!$B$12:$L$16,AG$2,0)*$E1512)</f>
        <v>4110.7500000000218</v>
      </c>
      <c r="AH1512">
        <f>VLOOKUP($F1512,'(참고)타워 스텟 가치'!$B$12:$L$16,AH$2,0)+(VLOOKUP($F1512,'(참고)타워 스텟 가치'!$B$12:$L$16,AH$2,0)*$E1512)</f>
        <v>137.02500000000072</v>
      </c>
      <c r="AI1512">
        <f>VLOOKUP($F1512,'(참고)타워 스텟 가치'!$B$12:$L$16,AI$2,0)+(VLOOKUP($F1512,'(참고)타워 스텟 가치'!$B$12:$L$16,AI$2,0)*$E1512)</f>
        <v>36.540000000000184</v>
      </c>
      <c r="AJ1512">
        <f>VLOOKUP($F1512,'(참고)타워 스텟 가치'!$B$12:$L$16,AJ$2,0)+(VLOOKUP($F1512,'(참고)타워 스텟 가치'!$B$12:$L$16,AJ$2,0)*$E1512)</f>
        <v>0</v>
      </c>
      <c r="AK1512">
        <f>VLOOKUP($F1512,'(참고)타워 스텟 가치'!$B$12:$L$16,AK$2,0)+(VLOOKUP($F1512,'(참고)타워 스텟 가치'!$B$12:$L$16,AK$2,0)*$E1512)</f>
        <v>0</v>
      </c>
      <c r="AL1512">
        <f>VLOOKUP($F1512,'(참고)타워 스텟 가치'!$B$12:$L$16,AL$2,0)+(VLOOKUP($F1512,'(참고)타워 스텟 가치'!$B$12:$L$16,AL$2,0)*$E1512)</f>
        <v>170.52000000000089</v>
      </c>
      <c r="AM1512">
        <f>SUM('스테이지별 몬스터 스텟'!AD1512*'(참고)타워 스텟 가치'!$Q$17,'스테이지별 몬스터 스텟'!AE1512*'(참고)타워 스텟 가치'!$R$17,'스테이지별 몬스터 스텟'!AF1512*'(참고)타워 스텟 가치'!$S$17,'스테이지별 몬스터 스텟'!AG1512*'(참고)타워 스텟 가치'!$T$17,'스테이지별 몬스터 스텟'!AH1512*'(참고)타워 스텟 가치'!$U$17,'스테이지별 몬스터 스텟'!AI1512*'(참고)타워 스텟 가치'!$V$17,'스테이지별 몬스터 스텟'!AJ1512*'(참고)타워 스텟 가치'!$W$17,'스테이지별 몬스터 스텟'!AK1512*'(참고)타워 스텟 가치'!$X$17,'스테이지별 몬스터 스텟'!AL1512*'(참고)타워 스텟 가치'!$Y$17)</f>
        <v>924976.60500000475</v>
      </c>
      <c r="AN1512">
        <v>3</v>
      </c>
    </row>
    <row r="1513" spans="3:40" x14ac:dyDescent="0.3">
      <c r="C1513">
        <v>4</v>
      </c>
      <c r="D1513">
        <f t="shared" si="71"/>
        <v>302</v>
      </c>
      <c r="E1513" s="52">
        <f>VLOOKUP(D1513,'스테이지별 난이도 설정'!B:C,2,0)</f>
        <v>120.80000000000064</v>
      </c>
      <c r="F1513" t="str">
        <f t="shared" si="72"/>
        <v>유니크</v>
      </c>
      <c r="G1513">
        <f t="shared" si="70"/>
        <v>6</v>
      </c>
      <c r="H1513">
        <f>VLOOKUP($F1513,'(참고)타워 스텟 가치'!$B$2:$L$6,H$2,0)+(VLOOKUP($F1513,'(참고)타워 스텟 가치'!$B$2:$L$6,H$2,0)*$E1513)</f>
        <v>3083.0625000000159</v>
      </c>
      <c r="I1513">
        <f>VLOOKUP($F1513,'(참고)타워 스텟 가치'!$B$2:$L$6,I$2,0)+(VLOOKUP($F1513,'(참고)타워 스텟 가치'!$B$2:$L$6,I$2,0)*$E1513)</f>
        <v>616.61250000000325</v>
      </c>
      <c r="J1513">
        <f>VLOOKUP($F1513,'(참고)타워 스텟 가치'!$B$2:$L$6,J$2,0)+(VLOOKUP($F1513,'(참고)타워 스텟 가치'!$B$2:$L$6,J$2,0)*$E1513)</f>
        <v>609000.00000000314</v>
      </c>
      <c r="K1513">
        <f>VLOOKUP($F1513,'(참고)타워 스텟 가치'!$B$2:$L$6,K$2,0)+(VLOOKUP($F1513,'(참고)타워 스텟 가치'!$B$2:$L$6,K$2,0)*$E1513)</f>
        <v>12332.250000000064</v>
      </c>
      <c r="L1513">
        <f>VLOOKUP($F1513,'(참고)타워 스텟 가치'!$B$2:$L$6,L$2,0)+(VLOOKUP($F1513,'(참고)타워 스텟 가치'!$B$2:$L$6,L$2,0)*$E1513)</f>
        <v>205.53750000000107</v>
      </c>
      <c r="M1513">
        <f>VLOOKUP($F1513,'(참고)타워 스텟 가치'!$B$2:$L$6,M$2,0)+(VLOOKUP($F1513,'(참고)타워 스텟 가치'!$B$2:$L$6,M$2,0)*$E1513)</f>
        <v>36.540000000000184</v>
      </c>
      <c r="N1513">
        <f>VLOOKUP($F1513,'(참고)타워 스텟 가치'!$B$2:$L$6,N$2,0)+(VLOOKUP($F1513,'(참고)타워 스텟 가치'!$B$2:$L$6,N$2,0)*$E1513)</f>
        <v>0</v>
      </c>
      <c r="O1513">
        <f>VLOOKUP($F1513,'(참고)타워 스텟 가치'!$B$2:$L$6,O$2,0)+(VLOOKUP($F1513,'(참고)타워 스텟 가치'!$B$2:$L$6,O$2,0)*$E1513)</f>
        <v>0</v>
      </c>
      <c r="P1513">
        <f>VLOOKUP($F1513,'(참고)타워 스텟 가치'!$B$2:$L$6,P$2,0)+(VLOOKUP($F1513,'(참고)타워 스텟 가치'!$B$2:$L$6,P$2,0)*$E1513)</f>
        <v>121.80000000000064</v>
      </c>
      <c r="Q1513">
        <f>SUM('스테이지별 몬스터 스텟'!H1513*'(참고)타워 스텟 가치'!$Q$17,'스테이지별 몬스터 스텟'!I1513*'(참고)타워 스텟 가치'!$R$17,'스테이지별 몬스터 스텟'!J1513*'(참고)타워 스텟 가치'!$S$17,'스테이지별 몬스터 스텟'!K1513*'(참고)타워 스텟 가치'!$T$17,'스테이지별 몬스터 스텟'!L1513*'(참고)타워 스텟 가치'!$U$17,'스테이지별 몬스터 스텟'!M1513*'(참고)타워 스텟 가치'!$V$17,'스테이지별 몬스터 스텟'!N1513*'(참고)타워 스텟 가치'!$W$17,'스테이지별 몬스터 스텟'!O1513*'(참고)타워 스텟 가치'!$X$17,'스테이지별 몬스터 스텟'!P1513*'(참고)타워 스텟 가치'!$Y$17)</f>
        <v>945946.75875000481</v>
      </c>
      <c r="R1513">
        <v>1</v>
      </c>
      <c r="S1513">
        <f>VLOOKUP($F1513,'(참고)타워 스텟 가치'!$B$7:$L$11,S$2,0)+(VLOOKUP($F1513,'(참고)타워 스텟 가치'!$B$7:$L$11,S$2,0)*$E1513)</f>
        <v>1027.6875000000055</v>
      </c>
      <c r="T1513">
        <f>VLOOKUP($F1513,'(참고)타워 스텟 가치'!$B$7:$L$11,T$2,0)+(VLOOKUP($F1513,'(참고)타워 스텟 가치'!$B$7:$L$11,T$2,0)*$E1513)</f>
        <v>1849.8375000000096</v>
      </c>
      <c r="U1513">
        <f>VLOOKUP($F1513,'(참고)타워 스텟 가치'!$B$7:$L$11,U$2,0)+(VLOOKUP($F1513,'(참고)타워 스텟 가치'!$B$7:$L$11,U$2,0)*$E1513)</f>
        <v>609000.00000000314</v>
      </c>
      <c r="V1513">
        <f>VLOOKUP($F1513,'(참고)타워 스텟 가치'!$B$7:$L$11,V$2,0)+(VLOOKUP($F1513,'(참고)타워 스텟 가치'!$B$7:$L$11,V$2,0)*$E1513)</f>
        <v>12332.250000000064</v>
      </c>
      <c r="W1513">
        <f>VLOOKUP($F1513,'(참고)타워 스텟 가치'!$B$7:$L$11,W$2,0)+(VLOOKUP($F1513,'(참고)타워 스텟 가치'!$B$7:$L$11,W$2,0)*$E1513)</f>
        <v>205.53750000000107</v>
      </c>
      <c r="X1513">
        <f>VLOOKUP($F1513,'(참고)타워 스텟 가치'!$B$7:$L$11,X$2,0)+(VLOOKUP($F1513,'(참고)타워 스텟 가치'!$B$7:$L$11,X$2,0)*$E1513)</f>
        <v>36.540000000000184</v>
      </c>
      <c r="Y1513">
        <f>VLOOKUP($F1513,'(참고)타워 스텟 가치'!$B$7:$L$11,Y$2,0)+(VLOOKUP($F1513,'(참고)타워 스텟 가치'!$B$7:$L$11,Y$2,0)*$E1513)</f>
        <v>0</v>
      </c>
      <c r="Z1513">
        <f>VLOOKUP($F1513,'(참고)타워 스텟 가치'!$B$7:$L$11,Z$2,0)+(VLOOKUP($F1513,'(참고)타워 스텟 가치'!$B$7:$L$11,Z$2,0)*$E1513)</f>
        <v>0</v>
      </c>
      <c r="AA1513">
        <f>VLOOKUP($F1513,'(참고)타워 스텟 가치'!$B$7:$L$11,AA$2,0)+(VLOOKUP($F1513,'(참고)타워 스텟 가치'!$B$7:$L$11,AA$2,0)*$E1513)</f>
        <v>121.80000000000064</v>
      </c>
      <c r="AB1513">
        <f>SUM('스테이지별 몬스터 스텟'!S1513*'(참고)타워 스텟 가치'!$Q$17,'스테이지별 몬스터 스텟'!T1513*'(참고)타워 스텟 가치'!$R$17,'스테이지별 몬스터 스텟'!U1513*'(참고)타워 스텟 가치'!$S$17,'스테이지별 몬스터 스텟'!V1513*'(참고)타워 스텟 가치'!$T$17,'스테이지별 몬스터 스텟'!W1513*'(참고)타워 스텟 가치'!$U$17,'스테이지별 몬스터 스텟'!X1513*'(참고)타워 스텟 가치'!$V$17,'스테이지별 몬스터 스텟'!Y1513*'(참고)타워 스텟 가치'!$W$17,'스테이지별 몬스터 스텟'!Z1513*'(참고)타워 스텟 가치'!$X$17,'스테이지별 몬스터 스텟'!AA1513*'(참고)타워 스텟 가치'!$Y$17)</f>
        <v>943685.84625000472</v>
      </c>
      <c r="AC1513">
        <v>2</v>
      </c>
      <c r="AD1513">
        <f>VLOOKUP($F1513,'(참고)타워 스텟 가치'!$B$12:$L$16,AD$2,0)+(VLOOKUP($F1513,'(참고)타워 스텟 가치'!$B$12:$L$16,AD$2,0)*$E1513)</f>
        <v>1027.6875000000055</v>
      </c>
      <c r="AE1513">
        <f>VLOOKUP($F1513,'(참고)타워 스텟 가치'!$B$12:$L$16,AE$2,0)+(VLOOKUP($F1513,'(참고)타워 스텟 가치'!$B$12:$L$16,AE$2,0)*$E1513)</f>
        <v>1233.2250000000065</v>
      </c>
      <c r="AF1513">
        <f>VLOOKUP($F1513,'(참고)타워 스텟 가치'!$B$12:$L$16,AF$2,0)+(VLOOKUP($F1513,'(참고)타워 스텟 가치'!$B$12:$L$16,AF$2,0)*$E1513)</f>
        <v>609000.00000000314</v>
      </c>
      <c r="AG1513">
        <f>VLOOKUP($F1513,'(참고)타워 스텟 가치'!$B$12:$L$16,AG$2,0)+(VLOOKUP($F1513,'(참고)타워 스텟 가치'!$B$12:$L$16,AG$2,0)*$E1513)</f>
        <v>6166.1250000000318</v>
      </c>
      <c r="AH1513">
        <f>VLOOKUP($F1513,'(참고)타워 스텟 가치'!$B$12:$L$16,AH$2,0)+(VLOOKUP($F1513,'(참고)타워 스텟 가치'!$B$12:$L$16,AH$2,0)*$E1513)</f>
        <v>205.53750000000107</v>
      </c>
      <c r="AI1513">
        <f>VLOOKUP($F1513,'(참고)타워 스텟 가치'!$B$12:$L$16,AI$2,0)+(VLOOKUP($F1513,'(참고)타워 스텟 가치'!$B$12:$L$16,AI$2,0)*$E1513)</f>
        <v>36.540000000000184</v>
      </c>
      <c r="AJ1513">
        <f>VLOOKUP($F1513,'(참고)타워 스텟 가치'!$B$12:$L$16,AJ$2,0)+(VLOOKUP($F1513,'(참고)타워 스텟 가치'!$B$12:$L$16,AJ$2,0)*$E1513)</f>
        <v>0</v>
      </c>
      <c r="AK1513">
        <f>VLOOKUP($F1513,'(참고)타워 스텟 가치'!$B$12:$L$16,AK$2,0)+(VLOOKUP($F1513,'(참고)타워 스텟 가치'!$B$12:$L$16,AK$2,0)*$E1513)</f>
        <v>0</v>
      </c>
      <c r="AL1513">
        <f>VLOOKUP($F1513,'(참고)타워 스텟 가치'!$B$12:$L$16,AL$2,0)+(VLOOKUP($F1513,'(참고)타워 스텟 가치'!$B$12:$L$16,AL$2,0)*$E1513)</f>
        <v>243.60000000000127</v>
      </c>
      <c r="AM1513">
        <f>SUM('스테이지별 몬스터 스텟'!AD1513*'(참고)타워 스텟 가치'!$Q$17,'스테이지별 몬스터 스텟'!AE1513*'(참고)타워 스텟 가치'!$R$17,'스테이지별 몬스터 스텟'!AF1513*'(참고)타워 스텟 가치'!$S$17,'스테이지별 몬스터 스텟'!AG1513*'(참고)타워 스텟 가치'!$T$17,'스테이지별 몬스터 스텟'!AH1513*'(참고)타워 스텟 가치'!$U$17,'스테이지별 몬스터 스텟'!AI1513*'(참고)타워 스텟 가치'!$V$17,'스테이지별 몬스터 스텟'!AJ1513*'(참고)타워 스텟 가치'!$W$17,'스테이지별 몬스터 스텟'!AK1513*'(참고)타워 스텟 가치'!$X$17,'스테이지별 몬스터 스텟'!AL1513*'(참고)타워 스텟 가치'!$Y$17)</f>
        <v>930672.27750000474</v>
      </c>
      <c r="AN1513">
        <v>3</v>
      </c>
    </row>
    <row r="1514" spans="3:40" x14ac:dyDescent="0.3">
      <c r="C1514">
        <v>5</v>
      </c>
      <c r="D1514">
        <f t="shared" si="71"/>
        <v>302</v>
      </c>
      <c r="E1514" s="52">
        <f>VLOOKUP(D1514,'스테이지별 난이도 설정'!B:C,2,0)</f>
        <v>120.80000000000064</v>
      </c>
      <c r="F1514" t="str">
        <f t="shared" si="72"/>
        <v>스페셜</v>
      </c>
      <c r="G1514">
        <f t="shared" si="70"/>
        <v>6</v>
      </c>
      <c r="H1514">
        <f>VLOOKUP($F1514,'(참고)타워 스텟 가치'!$B$2:$L$6,H$2,0)+(VLOOKUP($F1514,'(참고)타워 스텟 가치'!$B$2:$L$6,H$2,0)*$E1514)</f>
        <v>4624.5937500000246</v>
      </c>
      <c r="I1514">
        <f>VLOOKUP($F1514,'(참고)타워 스텟 가치'!$B$2:$L$6,I$2,0)+(VLOOKUP($F1514,'(참고)타워 스텟 가치'!$B$2:$L$6,I$2,0)*$E1514)</f>
        <v>924.91875000000482</v>
      </c>
      <c r="J1514">
        <f>VLOOKUP($F1514,'(참고)타워 스텟 가치'!$B$2:$L$6,J$2,0)+(VLOOKUP($F1514,'(참고)타워 스텟 가치'!$B$2:$L$6,J$2,0)*$E1514)</f>
        <v>609000.00000000314</v>
      </c>
      <c r="K1514">
        <f>VLOOKUP($F1514,'(참고)타워 스텟 가치'!$B$2:$L$6,K$2,0)+(VLOOKUP($F1514,'(참고)타워 스텟 가치'!$B$2:$L$6,K$2,0)*$E1514)</f>
        <v>18498.375000000098</v>
      </c>
      <c r="L1514">
        <f>VLOOKUP($F1514,'(참고)타워 스텟 가치'!$B$2:$L$6,L$2,0)+(VLOOKUP($F1514,'(참고)타워 스텟 가치'!$B$2:$L$6,L$2,0)*$E1514)</f>
        <v>308.30625000000163</v>
      </c>
      <c r="M1514">
        <f>VLOOKUP($F1514,'(참고)타워 스텟 가치'!$B$2:$L$6,M$2,0)+(VLOOKUP($F1514,'(참고)타워 스텟 가치'!$B$2:$L$6,M$2,0)*$E1514)</f>
        <v>36.540000000000184</v>
      </c>
      <c r="N1514">
        <f>VLOOKUP($F1514,'(참고)타워 스텟 가치'!$B$2:$L$6,N$2,0)+(VLOOKUP($F1514,'(참고)타워 스텟 가치'!$B$2:$L$6,N$2,0)*$E1514)</f>
        <v>0</v>
      </c>
      <c r="O1514">
        <f>VLOOKUP($F1514,'(참고)타워 스텟 가치'!$B$2:$L$6,O$2,0)+(VLOOKUP($F1514,'(참고)타워 스텟 가치'!$B$2:$L$6,O$2,0)*$E1514)</f>
        <v>0</v>
      </c>
      <c r="P1514">
        <f>VLOOKUP($F1514,'(참고)타워 스텟 가치'!$B$2:$L$6,P$2,0)+(VLOOKUP($F1514,'(참고)타워 스텟 가치'!$B$2:$L$6,P$2,0)*$E1514)</f>
        <v>121.80000000000064</v>
      </c>
      <c r="Q1514">
        <f>SUM('스테이지별 몬스터 스텟'!H1514*'(참고)타워 스텟 가치'!$Q$17,'스테이지별 몬스터 스텟'!I1514*'(참고)타워 스텟 가치'!$R$17,'스테이지별 몬스터 스텟'!J1514*'(참고)타워 스텟 가치'!$S$17,'스테이지별 몬스터 스텟'!K1514*'(참고)타워 스텟 가치'!$T$17,'스테이지별 몬스터 스텟'!L1514*'(참고)타워 스텟 가치'!$U$17,'스테이지별 몬스터 스텟'!M1514*'(참고)타워 스텟 가치'!$V$17,'스테이지별 몬스터 스텟'!N1514*'(참고)타워 스텟 가치'!$W$17,'스테이지별 몬스터 스텟'!O1514*'(참고)타워 스텟 가치'!$X$17,'스테이지별 몬스터 스텟'!P1514*'(참고)타워 스텟 가치'!$Y$17)</f>
        <v>962030.068125005</v>
      </c>
      <c r="R1514">
        <v>1</v>
      </c>
      <c r="S1514">
        <f>VLOOKUP($F1514,'(참고)타워 스텟 가치'!$B$7:$L$11,S$2,0)+(VLOOKUP($F1514,'(참고)타워 스텟 가치'!$B$7:$L$11,S$2,0)*$E1514)</f>
        <v>1541.531250000008</v>
      </c>
      <c r="T1514">
        <f>VLOOKUP($F1514,'(참고)타워 스텟 가치'!$B$7:$L$11,T$2,0)+(VLOOKUP($F1514,'(참고)타워 스텟 가치'!$B$7:$L$11,T$2,0)*$E1514)</f>
        <v>2774.7562500000145</v>
      </c>
      <c r="U1514">
        <f>VLOOKUP($F1514,'(참고)타워 스텟 가치'!$B$7:$L$11,U$2,0)+(VLOOKUP($F1514,'(참고)타워 스텟 가치'!$B$7:$L$11,U$2,0)*$E1514)</f>
        <v>609000.00000000314</v>
      </c>
      <c r="V1514">
        <f>VLOOKUP($F1514,'(참고)타워 스텟 가치'!$B$7:$L$11,V$2,0)+(VLOOKUP($F1514,'(참고)타워 스텟 가치'!$B$7:$L$11,V$2,0)*$E1514)</f>
        <v>18498.375000000098</v>
      </c>
      <c r="W1514">
        <f>VLOOKUP($F1514,'(참고)타워 스텟 가치'!$B$7:$L$11,W$2,0)+(VLOOKUP($F1514,'(참고)타워 스텟 가치'!$B$7:$L$11,W$2,0)*$E1514)</f>
        <v>308.30625000000163</v>
      </c>
      <c r="X1514">
        <f>VLOOKUP($F1514,'(참고)타워 스텟 가치'!$B$7:$L$11,X$2,0)+(VLOOKUP($F1514,'(참고)타워 스텟 가치'!$B$7:$L$11,X$2,0)*$E1514)</f>
        <v>36.540000000000184</v>
      </c>
      <c r="Y1514">
        <f>VLOOKUP($F1514,'(참고)타워 스텟 가치'!$B$7:$L$11,Y$2,0)+(VLOOKUP($F1514,'(참고)타워 스텟 가치'!$B$7:$L$11,Y$2,0)*$E1514)</f>
        <v>0</v>
      </c>
      <c r="Z1514">
        <f>VLOOKUP($F1514,'(참고)타워 스텟 가치'!$B$7:$L$11,Z$2,0)+(VLOOKUP($F1514,'(참고)타워 스텟 가치'!$B$7:$L$11,Z$2,0)*$E1514)</f>
        <v>0</v>
      </c>
      <c r="AA1514">
        <f>VLOOKUP($F1514,'(참고)타워 스텟 가치'!$B$7:$L$11,AA$2,0)+(VLOOKUP($F1514,'(참고)타워 스텟 가치'!$B$7:$L$11,AA$2,0)*$E1514)</f>
        <v>121.80000000000064</v>
      </c>
      <c r="AB1514">
        <f>SUM('스테이지별 몬스터 스텟'!S1514*'(참고)타워 스텟 가치'!$Q$17,'스테이지별 몬스터 스텟'!T1514*'(참고)타워 스텟 가치'!$R$17,'스테이지별 몬스터 스텟'!U1514*'(참고)타워 스텟 가치'!$S$17,'스테이지별 몬스터 스텟'!V1514*'(참고)타워 스텟 가치'!$T$17,'스테이지별 몬스터 스텟'!W1514*'(참고)타워 스텟 가치'!$U$17,'스테이지별 몬스터 스텟'!X1514*'(참고)타워 스텟 가치'!$V$17,'스테이지별 몬스터 스텟'!Y1514*'(참고)타워 스텟 가치'!$W$17,'스테이지별 몬스터 스텟'!Z1514*'(참고)타워 스텟 가치'!$X$17,'스테이지별 몬스터 스텟'!AA1514*'(참고)타워 스텟 가치'!$Y$17)</f>
        <v>958638.69937500497</v>
      </c>
      <c r="AC1514">
        <v>2</v>
      </c>
      <c r="AD1514">
        <f>VLOOKUP($F1514,'(참고)타워 스텟 가치'!$B$12:$L$16,AD$2,0)+(VLOOKUP($F1514,'(참고)타워 스텟 가치'!$B$12:$L$16,AD$2,0)*$E1514)</f>
        <v>1541.531250000008</v>
      </c>
      <c r="AE1514">
        <f>VLOOKUP($F1514,'(참고)타워 스텟 가치'!$B$12:$L$16,AE$2,0)+(VLOOKUP($F1514,'(참고)타워 스텟 가치'!$B$12:$L$16,AE$2,0)*$E1514)</f>
        <v>1849.8375000000096</v>
      </c>
      <c r="AF1514">
        <f>VLOOKUP($F1514,'(참고)타워 스텟 가치'!$B$12:$L$16,AF$2,0)+(VLOOKUP($F1514,'(참고)타워 스텟 가치'!$B$12:$L$16,AF$2,0)*$E1514)</f>
        <v>609000.00000000314</v>
      </c>
      <c r="AG1514">
        <f>VLOOKUP($F1514,'(참고)타워 스텟 가치'!$B$12:$L$16,AG$2,0)+(VLOOKUP($F1514,'(참고)타워 스텟 가치'!$B$12:$L$16,AG$2,0)*$E1514)</f>
        <v>9249.1875000000491</v>
      </c>
      <c r="AH1514">
        <f>VLOOKUP($F1514,'(참고)타워 스텟 가치'!$B$12:$L$16,AH$2,0)+(VLOOKUP($F1514,'(참고)타워 스텟 가치'!$B$12:$L$16,AH$2,0)*$E1514)</f>
        <v>308.30625000000163</v>
      </c>
      <c r="AI1514">
        <f>VLOOKUP($F1514,'(참고)타워 스텟 가치'!$B$12:$L$16,AI$2,0)+(VLOOKUP($F1514,'(참고)타워 스텟 가치'!$B$12:$L$16,AI$2,0)*$E1514)</f>
        <v>36.540000000000184</v>
      </c>
      <c r="AJ1514">
        <f>VLOOKUP($F1514,'(참고)타워 스텟 가치'!$B$12:$L$16,AJ$2,0)+(VLOOKUP($F1514,'(참고)타워 스텟 가치'!$B$12:$L$16,AJ$2,0)*$E1514)</f>
        <v>0</v>
      </c>
      <c r="AK1514">
        <f>VLOOKUP($F1514,'(참고)타워 스텟 가치'!$B$12:$L$16,AK$2,0)+(VLOOKUP($F1514,'(참고)타워 스텟 가치'!$B$12:$L$16,AK$2,0)*$E1514)</f>
        <v>0</v>
      </c>
      <c r="AL1514">
        <f>VLOOKUP($F1514,'(참고)타워 스텟 가치'!$B$12:$L$16,AL$2,0)+(VLOOKUP($F1514,'(참고)타워 스텟 가치'!$B$12:$L$16,AL$2,0)*$E1514)</f>
        <v>243.60000000000127</v>
      </c>
      <c r="AM1514">
        <f>SUM('스테이지별 몬스터 스텟'!AD1514*'(참고)타워 스텟 가치'!$Q$17,'스테이지별 몬스터 스텟'!AE1514*'(참고)타워 스텟 가치'!$R$17,'스테이지별 몬스터 스텟'!AF1514*'(참고)타워 스텟 가치'!$S$17,'스테이지별 몬스터 스텟'!AG1514*'(참고)타워 스텟 가치'!$T$17,'스테이지별 몬스터 스텟'!AH1514*'(참고)타워 스텟 가치'!$U$17,'스테이지별 몬스터 스텟'!AI1514*'(참고)타워 스텟 가치'!$V$17,'스테이지별 몬스터 스텟'!AJ1514*'(참고)타워 스텟 가치'!$W$17,'스테이지별 몬스터 스텟'!AK1514*'(참고)타워 스텟 가치'!$X$17,'스테이지별 몬스터 스텟'!AL1514*'(참고)타워 스텟 가치'!$Y$17)</f>
        <v>938996.54625000479</v>
      </c>
      <c r="AN1514">
        <v>3</v>
      </c>
    </row>
    <row r="1515" spans="3:40" x14ac:dyDescent="0.3">
      <c r="C1515">
        <v>1</v>
      </c>
      <c r="D1515">
        <f t="shared" si="71"/>
        <v>303</v>
      </c>
      <c r="E1515" s="52">
        <f>VLOOKUP(D1515,'스테이지별 난이도 설정'!B:C,2,0)</f>
        <v>121.20000000000064</v>
      </c>
      <c r="F1515" t="str">
        <f t="shared" si="72"/>
        <v>일반</v>
      </c>
      <c r="G1515">
        <f t="shared" si="70"/>
        <v>6</v>
      </c>
      <c r="H1515">
        <f>VLOOKUP($F1515,'(참고)타워 스텟 가치'!$B$2:$L$6,H$2,0)+(VLOOKUP($F1515,'(참고)타워 스텟 가치'!$B$2:$L$6,H$2,0)*$E1515)</f>
        <v>916.50000000000477</v>
      </c>
      <c r="I1515">
        <f>VLOOKUP($F1515,'(참고)타워 스텟 가치'!$B$2:$L$6,I$2,0)+(VLOOKUP($F1515,'(참고)타워 스텟 가치'!$B$2:$L$6,I$2,0)*$E1515)</f>
        <v>183.30000000000098</v>
      </c>
      <c r="J1515">
        <f>VLOOKUP($F1515,'(참고)타워 스텟 가치'!$B$2:$L$6,J$2,0)+(VLOOKUP($F1515,'(참고)타워 스텟 가치'!$B$2:$L$6,J$2,0)*$E1515)</f>
        <v>611000.00000000326</v>
      </c>
      <c r="K1515">
        <f>VLOOKUP($F1515,'(참고)타워 스텟 가치'!$B$2:$L$6,K$2,0)+(VLOOKUP($F1515,'(참고)타워 스텟 가치'!$B$2:$L$6,K$2,0)*$E1515)</f>
        <v>3666.0000000000191</v>
      </c>
      <c r="L1515">
        <f>VLOOKUP($F1515,'(참고)타워 스텟 가치'!$B$2:$L$6,L$2,0)+(VLOOKUP($F1515,'(참고)타워 스텟 가치'!$B$2:$L$6,L$2,0)*$E1515)</f>
        <v>61.100000000000321</v>
      </c>
      <c r="M1515">
        <f>VLOOKUP($F1515,'(참고)타워 스텟 가치'!$B$2:$L$6,M$2,0)+(VLOOKUP($F1515,'(참고)타워 스텟 가치'!$B$2:$L$6,M$2,0)*$E1515)</f>
        <v>36.660000000000188</v>
      </c>
      <c r="N1515">
        <f>VLOOKUP($F1515,'(참고)타워 스텟 가치'!$B$2:$L$6,N$2,0)+(VLOOKUP($F1515,'(참고)타워 스텟 가치'!$B$2:$L$6,N$2,0)*$E1515)</f>
        <v>0</v>
      </c>
      <c r="O1515">
        <f>VLOOKUP($F1515,'(참고)타워 스텟 가치'!$B$2:$L$6,O$2,0)+(VLOOKUP($F1515,'(참고)타워 스텟 가치'!$B$2:$L$6,O$2,0)*$E1515)</f>
        <v>0</v>
      </c>
      <c r="P1515">
        <f>VLOOKUP($F1515,'(참고)타워 스텟 가치'!$B$2:$L$6,P$2,0)+(VLOOKUP($F1515,'(참고)타워 스텟 가치'!$B$2:$L$6,P$2,0)*$E1515)</f>
        <v>85.540000000000447</v>
      </c>
      <c r="Q1515">
        <f>SUM('스테이지별 몬스터 스텟'!H1515*'(참고)타워 스텟 가치'!$Q$17,'스테이지별 몬스터 스텟'!I1515*'(참고)타워 스텟 가치'!$R$17,'스테이지별 몬스터 스텟'!J1515*'(참고)타워 스텟 가치'!$S$17,'스테이지별 몬스터 스텟'!K1515*'(참고)타워 스텟 가치'!$T$17,'스테이지별 몬스터 스텟'!L1515*'(참고)타워 스텟 가치'!$U$17,'스테이지별 몬스터 스텟'!M1515*'(참고)타워 스텟 가치'!$V$17,'스테이지별 몬스터 스텟'!N1515*'(참고)타워 스텟 가치'!$W$17,'스테이지별 몬스터 스텟'!O1515*'(참고)타워 스텟 가치'!$X$17,'스테이지별 몬스터 스텟'!P1515*'(참고)타워 스텟 가치'!$Y$17)</f>
        <v>926269.89000000479</v>
      </c>
      <c r="R1515">
        <v>1</v>
      </c>
      <c r="S1515">
        <f>VLOOKUP($F1515,'(참고)타워 스텟 가치'!$B$7:$L$11,S$2,0)+(VLOOKUP($F1515,'(참고)타워 스텟 가치'!$B$7:$L$11,S$2,0)*$E1515)</f>
        <v>305.50000000000159</v>
      </c>
      <c r="T1515">
        <f>VLOOKUP($F1515,'(참고)타워 스텟 가치'!$B$7:$L$11,T$2,0)+(VLOOKUP($F1515,'(참고)타워 스텟 가치'!$B$7:$L$11,T$2,0)*$E1515)</f>
        <v>549.90000000000293</v>
      </c>
      <c r="U1515">
        <f>VLOOKUP($F1515,'(참고)타워 스텟 가치'!$B$7:$L$11,U$2,0)+(VLOOKUP($F1515,'(참고)타워 스텟 가치'!$B$7:$L$11,U$2,0)*$E1515)</f>
        <v>611000.00000000326</v>
      </c>
      <c r="V1515">
        <f>VLOOKUP($F1515,'(참고)타워 스텟 가치'!$B$7:$L$11,V$2,0)+(VLOOKUP($F1515,'(참고)타워 스텟 가치'!$B$7:$L$11,V$2,0)*$E1515)</f>
        <v>3666.0000000000191</v>
      </c>
      <c r="W1515">
        <f>VLOOKUP($F1515,'(참고)타워 스텟 가치'!$B$7:$L$11,W$2,0)+(VLOOKUP($F1515,'(참고)타워 스텟 가치'!$B$7:$L$11,W$2,0)*$E1515)</f>
        <v>61.100000000000321</v>
      </c>
      <c r="X1515">
        <f>VLOOKUP($F1515,'(참고)타워 스텟 가치'!$B$7:$L$11,X$2,0)+(VLOOKUP($F1515,'(참고)타워 스텟 가치'!$B$7:$L$11,X$2,0)*$E1515)</f>
        <v>36.660000000000188</v>
      </c>
      <c r="Y1515">
        <f>VLOOKUP($F1515,'(참고)타워 스텟 가치'!$B$7:$L$11,Y$2,0)+(VLOOKUP($F1515,'(참고)타워 스텟 가치'!$B$7:$L$11,Y$2,0)*$E1515)</f>
        <v>0</v>
      </c>
      <c r="Z1515">
        <f>VLOOKUP($F1515,'(참고)타워 스텟 가치'!$B$7:$L$11,Z$2,0)+(VLOOKUP($F1515,'(참고)타워 스텟 가치'!$B$7:$L$11,Z$2,0)*$E1515)</f>
        <v>0</v>
      </c>
      <c r="AA1515">
        <f>VLOOKUP($F1515,'(참고)타워 스텟 가치'!$B$7:$L$11,AA$2,0)+(VLOOKUP($F1515,'(참고)타워 스텟 가치'!$B$7:$L$11,AA$2,0)*$E1515)</f>
        <v>85.540000000000447</v>
      </c>
      <c r="AB1515">
        <f>SUM('스테이지별 몬스터 스텟'!S1515*'(참고)타워 스텟 가치'!$Q$17,'스테이지별 몬스터 스텟'!T1515*'(참고)타워 스텟 가치'!$R$17,'스테이지별 몬스터 스텟'!U1515*'(참고)타워 스텟 가치'!$S$17,'스테이지별 몬스터 스텟'!V1515*'(참고)타워 스텟 가치'!$T$17,'스테이지별 몬스터 스텟'!W1515*'(참고)타워 스텟 가치'!$U$17,'스테이지별 몬스터 스텟'!X1515*'(참고)타워 스텟 가치'!$V$17,'스테이지별 몬스터 스텟'!Y1515*'(참고)타워 스텟 가치'!$W$17,'스테이지별 몬스터 스텟'!Z1515*'(참고)타워 스텟 가치'!$X$17,'스테이지별 몬스터 스텟'!AA1515*'(참고)타워 스텟 가치'!$Y$17)</f>
        <v>925597.79000000481</v>
      </c>
      <c r="AC1515">
        <v>2</v>
      </c>
      <c r="AD1515">
        <f>VLOOKUP($F1515,'(참고)타워 스텟 가치'!$B$12:$L$16,AD$2,0)+(VLOOKUP($F1515,'(참고)타워 스텟 가치'!$B$12:$L$16,AD$2,0)*$E1515)</f>
        <v>305.50000000000159</v>
      </c>
      <c r="AE1515">
        <f>VLOOKUP($F1515,'(참고)타워 스텟 가치'!$B$12:$L$16,AE$2,0)+(VLOOKUP($F1515,'(참고)타워 스텟 가치'!$B$12:$L$16,AE$2,0)*$E1515)</f>
        <v>366.60000000000196</v>
      </c>
      <c r="AF1515">
        <f>VLOOKUP($F1515,'(참고)타워 스텟 가치'!$B$12:$L$16,AF$2,0)+(VLOOKUP($F1515,'(참고)타워 스텟 가치'!$B$12:$L$16,AF$2,0)*$E1515)</f>
        <v>611000.00000000326</v>
      </c>
      <c r="AG1515">
        <f>VLOOKUP($F1515,'(참고)타워 스텟 가치'!$B$12:$L$16,AG$2,0)+(VLOOKUP($F1515,'(참고)타워 스텟 가치'!$B$12:$L$16,AG$2,0)*$E1515)</f>
        <v>1833.0000000000095</v>
      </c>
      <c r="AH1515">
        <f>VLOOKUP($F1515,'(참고)타워 스텟 가치'!$B$12:$L$16,AH$2,0)+(VLOOKUP($F1515,'(참고)타워 스텟 가치'!$B$12:$L$16,AH$2,0)*$E1515)</f>
        <v>61.100000000000321</v>
      </c>
      <c r="AI1515">
        <f>VLOOKUP($F1515,'(참고)타워 스텟 가치'!$B$12:$L$16,AI$2,0)+(VLOOKUP($F1515,'(참고)타워 스텟 가치'!$B$12:$L$16,AI$2,0)*$E1515)</f>
        <v>36.660000000000188</v>
      </c>
      <c r="AJ1515">
        <f>VLOOKUP($F1515,'(참고)타워 스텟 가치'!$B$12:$L$16,AJ$2,0)+(VLOOKUP($F1515,'(참고)타워 스텟 가치'!$B$12:$L$16,AJ$2,0)*$E1515)</f>
        <v>0</v>
      </c>
      <c r="AK1515">
        <f>VLOOKUP($F1515,'(참고)타워 스텟 가치'!$B$12:$L$16,AK$2,0)+(VLOOKUP($F1515,'(참고)타워 스텟 가치'!$B$12:$L$16,AK$2,0)*$E1515)</f>
        <v>0</v>
      </c>
      <c r="AL1515">
        <f>VLOOKUP($F1515,'(참고)타워 스텟 가치'!$B$12:$L$16,AL$2,0)+(VLOOKUP($F1515,'(참고)타워 스텟 가치'!$B$12:$L$16,AL$2,0)*$E1515)</f>
        <v>171.08000000000089</v>
      </c>
      <c r="AM1515">
        <f>SUM('스테이지별 몬스터 스텟'!AD1515*'(참고)타워 스텟 가치'!$Q$17,'스테이지별 몬스터 스텟'!AE1515*'(참고)타워 스텟 가치'!$R$17,'스테이지별 몬스터 스텟'!AF1515*'(참고)타워 스텟 가치'!$S$17,'스테이지별 몬스터 스텟'!AG1515*'(참고)타워 스텟 가치'!$T$17,'스테이지별 몬스터 스텟'!AH1515*'(참고)타워 스텟 가치'!$U$17,'스테이지별 몬스터 스텟'!AI1515*'(참고)타워 스텟 가치'!$V$17,'스테이지별 몬스터 스텟'!AJ1515*'(참고)타워 스텟 가치'!$W$17,'스테이지별 몬스터 스텟'!AK1515*'(참고)타워 스텟 가치'!$X$17,'스테이지별 몬스터 스텟'!AL1515*'(참고)타워 스텟 가치'!$Y$17)</f>
        <v>921827.92000000493</v>
      </c>
      <c r="AN1515">
        <v>3</v>
      </c>
    </row>
    <row r="1516" spans="3:40" x14ac:dyDescent="0.3">
      <c r="C1516">
        <v>2</v>
      </c>
      <c r="D1516">
        <f t="shared" si="71"/>
        <v>303</v>
      </c>
      <c r="E1516" s="52">
        <f>VLOOKUP(D1516,'스테이지별 난이도 설정'!B:C,2,0)</f>
        <v>121.20000000000064</v>
      </c>
      <c r="F1516" t="str">
        <f t="shared" si="72"/>
        <v>레어</v>
      </c>
      <c r="G1516">
        <f t="shared" si="70"/>
        <v>6</v>
      </c>
      <c r="H1516">
        <f>VLOOKUP($F1516,'(참고)타워 스텟 가치'!$B$2:$L$6,H$2,0)+(VLOOKUP($F1516,'(참고)타워 스텟 가치'!$B$2:$L$6,H$2,0)*$E1516)</f>
        <v>1374.7500000000073</v>
      </c>
      <c r="I1516">
        <f>VLOOKUP($F1516,'(참고)타워 스텟 가치'!$B$2:$L$6,I$2,0)+(VLOOKUP($F1516,'(참고)타워 스텟 가치'!$B$2:$L$6,I$2,0)*$E1516)</f>
        <v>274.95000000000147</v>
      </c>
      <c r="J1516">
        <f>VLOOKUP($F1516,'(참고)타워 스텟 가치'!$B$2:$L$6,J$2,0)+(VLOOKUP($F1516,'(참고)타워 스텟 가치'!$B$2:$L$6,J$2,0)*$E1516)</f>
        <v>611000.00000000326</v>
      </c>
      <c r="K1516">
        <f>VLOOKUP($F1516,'(참고)타워 스텟 가치'!$B$2:$L$6,K$2,0)+(VLOOKUP($F1516,'(참고)타워 스텟 가치'!$B$2:$L$6,K$2,0)*$E1516)</f>
        <v>5499.0000000000291</v>
      </c>
      <c r="L1516">
        <f>VLOOKUP($F1516,'(참고)타워 스텟 가치'!$B$2:$L$6,L$2,0)+(VLOOKUP($F1516,'(참고)타워 스텟 가치'!$B$2:$L$6,L$2,0)*$E1516)</f>
        <v>91.650000000000489</v>
      </c>
      <c r="M1516">
        <f>VLOOKUP($F1516,'(참고)타워 스텟 가치'!$B$2:$L$6,M$2,0)+(VLOOKUP($F1516,'(참고)타워 스텟 가치'!$B$2:$L$6,M$2,0)*$E1516)</f>
        <v>36.660000000000188</v>
      </c>
      <c r="N1516">
        <f>VLOOKUP($F1516,'(참고)타워 스텟 가치'!$B$2:$L$6,N$2,0)+(VLOOKUP($F1516,'(참고)타워 스텟 가치'!$B$2:$L$6,N$2,0)*$E1516)</f>
        <v>0</v>
      </c>
      <c r="O1516">
        <f>VLOOKUP($F1516,'(참고)타워 스텟 가치'!$B$2:$L$6,O$2,0)+(VLOOKUP($F1516,'(참고)타워 스텟 가치'!$B$2:$L$6,O$2,0)*$E1516)</f>
        <v>0</v>
      </c>
      <c r="P1516">
        <f>VLOOKUP($F1516,'(참고)타워 스텟 가치'!$B$2:$L$6,P$2,0)+(VLOOKUP($F1516,'(참고)타워 스텟 가치'!$B$2:$L$6,P$2,0)*$E1516)</f>
        <v>85.540000000000447</v>
      </c>
      <c r="Q1516">
        <f>SUM('스테이지별 몬스터 스텟'!H1516*'(참고)타워 스텟 가치'!$Q$17,'스테이지별 몬스터 스텟'!I1516*'(참고)타워 스텟 가치'!$R$17,'스테이지별 몬스터 스텟'!J1516*'(참고)타워 스텟 가치'!$S$17,'스테이지별 몬스터 스텟'!K1516*'(참고)타워 스텟 가치'!$T$17,'스테이지별 몬스터 스텟'!L1516*'(참고)타워 스텟 가치'!$U$17,'스테이지별 몬스터 스텟'!M1516*'(참고)타워 스텟 가치'!$V$17,'스테이지별 몬스터 스텟'!N1516*'(참고)타워 스텟 가치'!$W$17,'스테이지별 몬스터 스텟'!O1516*'(참고)타워 스텟 가치'!$X$17,'스테이지별 몬스터 스텟'!P1516*'(참고)타워 스텟 가치'!$Y$17)</f>
        <v>931050.96500000497</v>
      </c>
      <c r="R1516">
        <v>1</v>
      </c>
      <c r="S1516">
        <f>VLOOKUP($F1516,'(참고)타워 스텟 가치'!$B$7:$L$11,S$2,0)+(VLOOKUP($F1516,'(참고)타워 스텟 가치'!$B$7:$L$11,S$2,0)*$E1516)</f>
        <v>458.25000000000239</v>
      </c>
      <c r="T1516">
        <f>VLOOKUP($F1516,'(참고)타워 스텟 가치'!$B$7:$L$11,T$2,0)+(VLOOKUP($F1516,'(참고)타워 스텟 가치'!$B$7:$L$11,T$2,0)*$E1516)</f>
        <v>824.85000000000434</v>
      </c>
      <c r="U1516">
        <f>VLOOKUP($F1516,'(참고)타워 스텟 가치'!$B$7:$L$11,U$2,0)+(VLOOKUP($F1516,'(참고)타워 스텟 가치'!$B$7:$L$11,U$2,0)*$E1516)</f>
        <v>611000.00000000326</v>
      </c>
      <c r="V1516">
        <f>VLOOKUP($F1516,'(참고)타워 스텟 가치'!$B$7:$L$11,V$2,0)+(VLOOKUP($F1516,'(참고)타워 스텟 가치'!$B$7:$L$11,V$2,0)*$E1516)</f>
        <v>5499.0000000000291</v>
      </c>
      <c r="W1516">
        <f>VLOOKUP($F1516,'(참고)타워 스텟 가치'!$B$7:$L$11,W$2,0)+(VLOOKUP($F1516,'(참고)타워 스텟 가치'!$B$7:$L$11,W$2,0)*$E1516)</f>
        <v>91.650000000000489</v>
      </c>
      <c r="X1516">
        <f>VLOOKUP($F1516,'(참고)타워 스텟 가치'!$B$7:$L$11,X$2,0)+(VLOOKUP($F1516,'(참고)타워 스텟 가치'!$B$7:$L$11,X$2,0)*$E1516)</f>
        <v>36.660000000000188</v>
      </c>
      <c r="Y1516">
        <f>VLOOKUP($F1516,'(참고)타워 스텟 가치'!$B$7:$L$11,Y$2,0)+(VLOOKUP($F1516,'(참고)타워 스텟 가치'!$B$7:$L$11,Y$2,0)*$E1516)</f>
        <v>0</v>
      </c>
      <c r="Z1516">
        <f>VLOOKUP($F1516,'(참고)타워 스텟 가치'!$B$7:$L$11,Z$2,0)+(VLOOKUP($F1516,'(참고)타워 스텟 가치'!$B$7:$L$11,Z$2,0)*$E1516)</f>
        <v>0</v>
      </c>
      <c r="AA1516">
        <f>VLOOKUP($F1516,'(참고)타워 스텟 가치'!$B$7:$L$11,AA$2,0)+(VLOOKUP($F1516,'(참고)타워 스텟 가치'!$B$7:$L$11,AA$2,0)*$E1516)</f>
        <v>85.540000000000447</v>
      </c>
      <c r="AB1516">
        <f>SUM('스테이지별 몬스터 스텟'!S1516*'(참고)타워 스텟 가치'!$Q$17,'스테이지별 몬스터 스텟'!T1516*'(참고)타워 스텟 가치'!$R$17,'스테이지별 몬스터 스텟'!U1516*'(참고)타워 스텟 가치'!$S$17,'스테이지별 몬스터 스텟'!V1516*'(참고)타워 스텟 가치'!$T$17,'스테이지별 몬스터 스텟'!W1516*'(참고)타워 스텟 가치'!$U$17,'스테이지별 몬스터 스텟'!X1516*'(참고)타워 스텟 가치'!$V$17,'스테이지별 몬스터 스텟'!Y1516*'(참고)타워 스텟 가치'!$W$17,'스테이지별 몬스터 스텟'!Z1516*'(참고)타워 스텟 가치'!$X$17,'스테이지별 몬스터 스텟'!AA1516*'(참고)타워 스텟 가치'!$Y$17)</f>
        <v>930042.81500000507</v>
      </c>
      <c r="AC1516">
        <v>2</v>
      </c>
      <c r="AD1516">
        <f>VLOOKUP($F1516,'(참고)타워 스텟 가치'!$B$12:$L$16,AD$2,0)+(VLOOKUP($F1516,'(참고)타워 스텟 가치'!$B$12:$L$16,AD$2,0)*$E1516)</f>
        <v>458.25000000000239</v>
      </c>
      <c r="AE1516">
        <f>VLOOKUP($F1516,'(참고)타워 스텟 가치'!$B$12:$L$16,AE$2,0)+(VLOOKUP($F1516,'(참고)타워 스텟 가치'!$B$12:$L$16,AE$2,0)*$E1516)</f>
        <v>549.90000000000293</v>
      </c>
      <c r="AF1516">
        <f>VLOOKUP($F1516,'(참고)타워 스텟 가치'!$B$12:$L$16,AF$2,0)+(VLOOKUP($F1516,'(참고)타워 스텟 가치'!$B$12:$L$16,AF$2,0)*$E1516)</f>
        <v>611000.00000000326</v>
      </c>
      <c r="AG1516">
        <f>VLOOKUP($F1516,'(참고)타워 스텟 가치'!$B$12:$L$16,AG$2,0)+(VLOOKUP($F1516,'(참고)타워 스텟 가치'!$B$12:$L$16,AG$2,0)*$E1516)</f>
        <v>2749.5000000000146</v>
      </c>
      <c r="AH1516">
        <f>VLOOKUP($F1516,'(참고)타워 스텟 가치'!$B$12:$L$16,AH$2,0)+(VLOOKUP($F1516,'(참고)타워 스텟 가치'!$B$12:$L$16,AH$2,0)*$E1516)</f>
        <v>91.650000000000489</v>
      </c>
      <c r="AI1516">
        <f>VLOOKUP($F1516,'(참고)타워 스텟 가치'!$B$12:$L$16,AI$2,0)+(VLOOKUP($F1516,'(참고)타워 스텟 가치'!$B$12:$L$16,AI$2,0)*$E1516)</f>
        <v>36.660000000000188</v>
      </c>
      <c r="AJ1516">
        <f>VLOOKUP($F1516,'(참고)타워 스텟 가치'!$B$12:$L$16,AJ$2,0)+(VLOOKUP($F1516,'(참고)타워 스텟 가치'!$B$12:$L$16,AJ$2,0)*$E1516)</f>
        <v>0</v>
      </c>
      <c r="AK1516">
        <f>VLOOKUP($F1516,'(참고)타워 스텟 가치'!$B$12:$L$16,AK$2,0)+(VLOOKUP($F1516,'(참고)타워 스텟 가치'!$B$12:$L$16,AK$2,0)*$E1516)</f>
        <v>0</v>
      </c>
      <c r="AL1516">
        <f>VLOOKUP($F1516,'(참고)타워 스텟 가치'!$B$12:$L$16,AL$2,0)+(VLOOKUP($F1516,'(참고)타워 스텟 가치'!$B$12:$L$16,AL$2,0)*$E1516)</f>
        <v>171.08000000000089</v>
      </c>
      <c r="AM1516">
        <f>SUM('스테이지별 몬스터 스텟'!AD1516*'(참고)타워 스텟 가치'!$Q$17,'스테이지별 몬스터 스텟'!AE1516*'(참고)타워 스텟 가치'!$R$17,'스테이지별 몬스터 스텟'!AF1516*'(참고)타워 스텟 가치'!$S$17,'스테이지별 몬스터 스텟'!AG1516*'(참고)타워 스텟 가치'!$T$17,'스테이지별 몬스터 스텟'!AH1516*'(참고)타워 스텟 가치'!$U$17,'스테이지별 몬스터 스텟'!AI1516*'(참고)타워 스텟 가치'!$V$17,'스테이지별 몬스터 스텟'!AJ1516*'(참고)타워 스텟 가치'!$W$17,'스테이지별 몬스터 스텟'!AK1516*'(참고)타워 스텟 가치'!$X$17,'스테이지별 몬스터 스텟'!AL1516*'(참고)타워 스텟 가치'!$Y$17)</f>
        <v>924302.47000000498</v>
      </c>
      <c r="AN1516">
        <v>3</v>
      </c>
    </row>
    <row r="1517" spans="3:40" x14ac:dyDescent="0.3">
      <c r="C1517">
        <v>3</v>
      </c>
      <c r="D1517">
        <f t="shared" si="71"/>
        <v>303</v>
      </c>
      <c r="E1517" s="52">
        <f>VLOOKUP(D1517,'스테이지별 난이도 설정'!B:C,2,0)</f>
        <v>121.20000000000064</v>
      </c>
      <c r="F1517" t="str">
        <f t="shared" si="72"/>
        <v>에픽</v>
      </c>
      <c r="G1517">
        <f t="shared" si="70"/>
        <v>6</v>
      </c>
      <c r="H1517">
        <f>VLOOKUP($F1517,'(참고)타워 스텟 가치'!$B$2:$L$6,H$2,0)+(VLOOKUP($F1517,'(참고)타워 스텟 가치'!$B$2:$L$6,H$2,0)*$E1517)</f>
        <v>2062.1250000000109</v>
      </c>
      <c r="I1517">
        <f>VLOOKUP($F1517,'(참고)타워 스텟 가치'!$B$2:$L$6,I$2,0)+(VLOOKUP($F1517,'(참고)타워 스텟 가치'!$B$2:$L$6,I$2,0)*$E1517)</f>
        <v>412.42500000000217</v>
      </c>
      <c r="J1517">
        <f>VLOOKUP($F1517,'(참고)타워 스텟 가치'!$B$2:$L$6,J$2,0)+(VLOOKUP($F1517,'(참고)타워 스텟 가치'!$B$2:$L$6,J$2,0)*$E1517)</f>
        <v>611000.00000000326</v>
      </c>
      <c r="K1517">
        <f>VLOOKUP($F1517,'(참고)타워 스텟 가치'!$B$2:$L$6,K$2,0)+(VLOOKUP($F1517,'(참고)타워 스텟 가치'!$B$2:$L$6,K$2,0)*$E1517)</f>
        <v>8248.5000000000437</v>
      </c>
      <c r="L1517">
        <f>VLOOKUP($F1517,'(참고)타워 스텟 가치'!$B$2:$L$6,L$2,0)+(VLOOKUP($F1517,'(참고)타워 스텟 가치'!$B$2:$L$6,L$2,0)*$E1517)</f>
        <v>137.47500000000073</v>
      </c>
      <c r="M1517">
        <f>VLOOKUP($F1517,'(참고)타워 스텟 가치'!$B$2:$L$6,M$2,0)+(VLOOKUP($F1517,'(참고)타워 스텟 가치'!$B$2:$L$6,M$2,0)*$E1517)</f>
        <v>36.660000000000188</v>
      </c>
      <c r="N1517">
        <f>VLOOKUP($F1517,'(참고)타워 스텟 가치'!$B$2:$L$6,N$2,0)+(VLOOKUP($F1517,'(참고)타워 스텟 가치'!$B$2:$L$6,N$2,0)*$E1517)</f>
        <v>0</v>
      </c>
      <c r="O1517">
        <f>VLOOKUP($F1517,'(참고)타워 스텟 가치'!$B$2:$L$6,O$2,0)+(VLOOKUP($F1517,'(참고)타워 스텟 가치'!$B$2:$L$6,O$2,0)*$E1517)</f>
        <v>0</v>
      </c>
      <c r="P1517">
        <f>VLOOKUP($F1517,'(참고)타워 스텟 가치'!$B$2:$L$6,P$2,0)+(VLOOKUP($F1517,'(참고)타워 스텟 가치'!$B$2:$L$6,P$2,0)*$E1517)</f>
        <v>85.540000000000447</v>
      </c>
      <c r="Q1517">
        <f>SUM('스테이지별 몬스터 스텟'!H1517*'(참고)타워 스텟 가치'!$Q$17,'스테이지별 몬스터 스텟'!I1517*'(참고)타워 스텟 가치'!$R$17,'스테이지별 몬스터 스텟'!J1517*'(참고)타워 스텟 가치'!$S$17,'스테이지별 몬스터 스텟'!K1517*'(참고)타워 스텟 가치'!$T$17,'스테이지별 몬스터 스텟'!L1517*'(참고)타워 스텟 가치'!$U$17,'스테이지별 몬스터 스텟'!M1517*'(참고)타워 스텟 가치'!$V$17,'스테이지별 몬스터 스텟'!N1517*'(참고)타워 스텟 가치'!$W$17,'스테이지별 몬스터 스텟'!O1517*'(참고)타워 스텟 가치'!$X$17,'스테이지별 몬스터 스텟'!P1517*'(참고)타워 스텟 가치'!$Y$17)</f>
        <v>938222.57750000502</v>
      </c>
      <c r="R1517">
        <v>1</v>
      </c>
      <c r="S1517">
        <f>VLOOKUP($F1517,'(참고)타워 스텟 가치'!$B$7:$L$11,S$2,0)+(VLOOKUP($F1517,'(참고)타워 스텟 가치'!$B$7:$L$11,S$2,0)*$E1517)</f>
        <v>687.37500000000364</v>
      </c>
      <c r="T1517">
        <f>VLOOKUP($F1517,'(참고)타워 스텟 가치'!$B$7:$L$11,T$2,0)+(VLOOKUP($F1517,'(참고)타워 스텟 가치'!$B$7:$L$11,T$2,0)*$E1517)</f>
        <v>1237.2750000000065</v>
      </c>
      <c r="U1517">
        <f>VLOOKUP($F1517,'(참고)타워 스텟 가치'!$B$7:$L$11,U$2,0)+(VLOOKUP($F1517,'(참고)타워 스텟 가치'!$B$7:$L$11,U$2,0)*$E1517)</f>
        <v>611000.00000000326</v>
      </c>
      <c r="V1517">
        <f>VLOOKUP($F1517,'(참고)타워 스텟 가치'!$B$7:$L$11,V$2,0)+(VLOOKUP($F1517,'(참고)타워 스텟 가치'!$B$7:$L$11,V$2,0)*$E1517)</f>
        <v>8248.5000000000437</v>
      </c>
      <c r="W1517">
        <f>VLOOKUP($F1517,'(참고)타워 스텟 가치'!$B$7:$L$11,W$2,0)+(VLOOKUP($F1517,'(참고)타워 스텟 가치'!$B$7:$L$11,W$2,0)*$E1517)</f>
        <v>137.47500000000073</v>
      </c>
      <c r="X1517">
        <f>VLOOKUP($F1517,'(참고)타워 스텟 가치'!$B$7:$L$11,X$2,0)+(VLOOKUP($F1517,'(참고)타워 스텟 가치'!$B$7:$L$11,X$2,0)*$E1517)</f>
        <v>36.660000000000188</v>
      </c>
      <c r="Y1517">
        <f>VLOOKUP($F1517,'(참고)타워 스텟 가치'!$B$7:$L$11,Y$2,0)+(VLOOKUP($F1517,'(참고)타워 스텟 가치'!$B$7:$L$11,Y$2,0)*$E1517)</f>
        <v>0</v>
      </c>
      <c r="Z1517">
        <f>VLOOKUP($F1517,'(참고)타워 스텟 가치'!$B$7:$L$11,Z$2,0)+(VLOOKUP($F1517,'(참고)타워 스텟 가치'!$B$7:$L$11,Z$2,0)*$E1517)</f>
        <v>0</v>
      </c>
      <c r="AA1517">
        <f>VLOOKUP($F1517,'(참고)타워 스텟 가치'!$B$7:$L$11,AA$2,0)+(VLOOKUP($F1517,'(참고)타워 스텟 가치'!$B$7:$L$11,AA$2,0)*$E1517)</f>
        <v>85.540000000000447</v>
      </c>
      <c r="AB1517">
        <f>SUM('스테이지별 몬스터 스텟'!S1517*'(참고)타워 스텟 가치'!$Q$17,'스테이지별 몬스터 스텟'!T1517*'(참고)타워 스텟 가치'!$R$17,'스테이지별 몬스터 스텟'!U1517*'(참고)타워 스텟 가치'!$S$17,'스테이지별 몬스터 스텟'!V1517*'(참고)타워 스텟 가치'!$T$17,'스테이지별 몬스터 스텟'!W1517*'(참고)타워 스텟 가치'!$U$17,'스테이지별 몬스터 스텟'!X1517*'(참고)타워 스텟 가치'!$V$17,'스테이지별 몬스터 스텟'!Y1517*'(참고)타워 스텟 가치'!$W$17,'스테이지별 몬스터 스텟'!Z1517*'(참고)타워 스텟 가치'!$X$17,'스테이지별 몬스터 스텟'!AA1517*'(참고)타워 스텟 가치'!$Y$17)</f>
        <v>936710.35250000493</v>
      </c>
      <c r="AC1517">
        <v>2</v>
      </c>
      <c r="AD1517">
        <f>VLOOKUP($F1517,'(참고)타워 스텟 가치'!$B$12:$L$16,AD$2,0)+(VLOOKUP($F1517,'(참고)타워 스텟 가치'!$B$12:$L$16,AD$2,0)*$E1517)</f>
        <v>687.37500000000364</v>
      </c>
      <c r="AE1517">
        <f>VLOOKUP($F1517,'(참고)타워 스텟 가치'!$B$12:$L$16,AE$2,0)+(VLOOKUP($F1517,'(참고)타워 스텟 가치'!$B$12:$L$16,AE$2,0)*$E1517)</f>
        <v>824.85000000000434</v>
      </c>
      <c r="AF1517">
        <f>VLOOKUP($F1517,'(참고)타워 스텟 가치'!$B$12:$L$16,AF$2,0)+(VLOOKUP($F1517,'(참고)타워 스텟 가치'!$B$12:$L$16,AF$2,0)*$E1517)</f>
        <v>611000.00000000326</v>
      </c>
      <c r="AG1517">
        <f>VLOOKUP($F1517,'(참고)타워 스텟 가치'!$B$12:$L$16,AG$2,0)+(VLOOKUP($F1517,'(참고)타워 스텟 가치'!$B$12:$L$16,AG$2,0)*$E1517)</f>
        <v>4124.2500000000218</v>
      </c>
      <c r="AH1517">
        <f>VLOOKUP($F1517,'(참고)타워 스텟 가치'!$B$12:$L$16,AH$2,0)+(VLOOKUP($F1517,'(참고)타워 스텟 가치'!$B$12:$L$16,AH$2,0)*$E1517)</f>
        <v>137.47500000000073</v>
      </c>
      <c r="AI1517">
        <f>VLOOKUP($F1517,'(참고)타워 스텟 가치'!$B$12:$L$16,AI$2,0)+(VLOOKUP($F1517,'(참고)타워 스텟 가치'!$B$12:$L$16,AI$2,0)*$E1517)</f>
        <v>36.660000000000188</v>
      </c>
      <c r="AJ1517">
        <f>VLOOKUP($F1517,'(참고)타워 스텟 가치'!$B$12:$L$16,AJ$2,0)+(VLOOKUP($F1517,'(참고)타워 스텟 가치'!$B$12:$L$16,AJ$2,0)*$E1517)</f>
        <v>0</v>
      </c>
      <c r="AK1517">
        <f>VLOOKUP($F1517,'(참고)타워 스텟 가치'!$B$12:$L$16,AK$2,0)+(VLOOKUP($F1517,'(참고)타워 스텟 가치'!$B$12:$L$16,AK$2,0)*$E1517)</f>
        <v>0</v>
      </c>
      <c r="AL1517">
        <f>VLOOKUP($F1517,'(참고)타워 스텟 가치'!$B$12:$L$16,AL$2,0)+(VLOOKUP($F1517,'(참고)타워 스텟 가치'!$B$12:$L$16,AL$2,0)*$E1517)</f>
        <v>171.08000000000089</v>
      </c>
      <c r="AM1517">
        <f>SUM('스테이지별 몬스터 스텟'!AD1517*'(참고)타워 스텟 가치'!$Q$17,'스테이지별 몬스터 스텟'!AE1517*'(참고)타워 스텟 가치'!$R$17,'스테이지별 몬스터 스텟'!AF1517*'(참고)타워 스텟 가치'!$S$17,'스테이지별 몬스터 스텟'!AG1517*'(참고)타워 스텟 가치'!$T$17,'스테이지별 몬스터 스텟'!AH1517*'(참고)타워 스텟 가치'!$U$17,'스테이지별 몬스터 스텟'!AI1517*'(참고)타워 스텟 가치'!$V$17,'스테이지별 몬스터 스텟'!AJ1517*'(참고)타워 스텟 가치'!$W$17,'스테이지별 몬스터 스텟'!AK1517*'(참고)타워 스텟 가치'!$X$17,'스테이지별 몬스터 스텟'!AL1517*'(참고)타워 스텟 가치'!$Y$17)</f>
        <v>928014.29500000493</v>
      </c>
      <c r="AN1517">
        <v>3</v>
      </c>
    </row>
    <row r="1518" spans="3:40" x14ac:dyDescent="0.3">
      <c r="C1518">
        <v>4</v>
      </c>
      <c r="D1518">
        <f t="shared" si="71"/>
        <v>303</v>
      </c>
      <c r="E1518" s="52">
        <f>VLOOKUP(D1518,'스테이지별 난이도 설정'!B:C,2,0)</f>
        <v>121.20000000000064</v>
      </c>
      <c r="F1518" t="str">
        <f t="shared" si="72"/>
        <v>유니크</v>
      </c>
      <c r="G1518">
        <f t="shared" si="70"/>
        <v>6</v>
      </c>
      <c r="H1518">
        <f>VLOOKUP($F1518,'(참고)타워 스텟 가치'!$B$2:$L$6,H$2,0)+(VLOOKUP($F1518,'(참고)타워 스텟 가치'!$B$2:$L$6,H$2,0)*$E1518)</f>
        <v>3093.1875000000164</v>
      </c>
      <c r="I1518">
        <f>VLOOKUP($F1518,'(참고)타워 스텟 가치'!$B$2:$L$6,I$2,0)+(VLOOKUP($F1518,'(참고)타워 스텟 가치'!$B$2:$L$6,I$2,0)*$E1518)</f>
        <v>618.63750000000323</v>
      </c>
      <c r="J1518">
        <f>VLOOKUP($F1518,'(참고)타워 스텟 가치'!$B$2:$L$6,J$2,0)+(VLOOKUP($F1518,'(참고)타워 스텟 가치'!$B$2:$L$6,J$2,0)*$E1518)</f>
        <v>611000.00000000326</v>
      </c>
      <c r="K1518">
        <f>VLOOKUP($F1518,'(참고)타워 스텟 가치'!$B$2:$L$6,K$2,0)+(VLOOKUP($F1518,'(참고)타워 스텟 가치'!$B$2:$L$6,K$2,0)*$E1518)</f>
        <v>12372.750000000065</v>
      </c>
      <c r="L1518">
        <f>VLOOKUP($F1518,'(참고)타워 스텟 가치'!$B$2:$L$6,L$2,0)+(VLOOKUP($F1518,'(참고)타워 스텟 가치'!$B$2:$L$6,L$2,0)*$E1518)</f>
        <v>206.21250000000109</v>
      </c>
      <c r="M1518">
        <f>VLOOKUP($F1518,'(참고)타워 스텟 가치'!$B$2:$L$6,M$2,0)+(VLOOKUP($F1518,'(참고)타워 스텟 가치'!$B$2:$L$6,M$2,0)*$E1518)</f>
        <v>36.660000000000188</v>
      </c>
      <c r="N1518">
        <f>VLOOKUP($F1518,'(참고)타워 스텟 가치'!$B$2:$L$6,N$2,0)+(VLOOKUP($F1518,'(참고)타워 스텟 가치'!$B$2:$L$6,N$2,0)*$E1518)</f>
        <v>0</v>
      </c>
      <c r="O1518">
        <f>VLOOKUP($F1518,'(참고)타워 스텟 가치'!$B$2:$L$6,O$2,0)+(VLOOKUP($F1518,'(참고)타워 스텟 가치'!$B$2:$L$6,O$2,0)*$E1518)</f>
        <v>0</v>
      </c>
      <c r="P1518">
        <f>VLOOKUP($F1518,'(참고)타워 스텟 가치'!$B$2:$L$6,P$2,0)+(VLOOKUP($F1518,'(참고)타워 스텟 가치'!$B$2:$L$6,P$2,0)*$E1518)</f>
        <v>122.20000000000064</v>
      </c>
      <c r="Q1518">
        <f>SUM('스테이지별 몬스터 스텟'!H1518*'(참고)타워 스텟 가치'!$Q$17,'스테이지별 몬스터 스텟'!I1518*'(참고)타워 스텟 가치'!$R$17,'스테이지별 몬스터 스텟'!J1518*'(참고)타워 스텟 가치'!$S$17,'스테이지별 몬스터 스텟'!K1518*'(참고)타워 스텟 가치'!$T$17,'스테이지별 몬스터 스텟'!L1518*'(참고)타워 스텟 가치'!$U$17,'스테이지별 몬스터 스텟'!M1518*'(참고)타워 스텟 가치'!$V$17,'스테이지별 몬스터 스텟'!N1518*'(참고)타워 스텟 가치'!$W$17,'스테이지별 몬스터 스텟'!O1518*'(참고)타워 스텟 가치'!$X$17,'스테이지별 몬스터 스텟'!P1518*'(참고)타워 스텟 가치'!$Y$17)</f>
        <v>949053.31625000515</v>
      </c>
      <c r="R1518">
        <v>1</v>
      </c>
      <c r="S1518">
        <f>VLOOKUP($F1518,'(참고)타워 스텟 가치'!$B$7:$L$11,S$2,0)+(VLOOKUP($F1518,'(참고)타워 스텟 가치'!$B$7:$L$11,S$2,0)*$E1518)</f>
        <v>1031.0625000000055</v>
      </c>
      <c r="T1518">
        <f>VLOOKUP($F1518,'(참고)타워 스텟 가치'!$B$7:$L$11,T$2,0)+(VLOOKUP($F1518,'(참고)타워 스텟 가치'!$B$7:$L$11,T$2,0)*$E1518)</f>
        <v>1855.9125000000097</v>
      </c>
      <c r="U1518">
        <f>VLOOKUP($F1518,'(참고)타워 스텟 가치'!$B$7:$L$11,U$2,0)+(VLOOKUP($F1518,'(참고)타워 스텟 가치'!$B$7:$L$11,U$2,0)*$E1518)</f>
        <v>611000.00000000326</v>
      </c>
      <c r="V1518">
        <f>VLOOKUP($F1518,'(참고)타워 스텟 가치'!$B$7:$L$11,V$2,0)+(VLOOKUP($F1518,'(참고)타워 스텟 가치'!$B$7:$L$11,V$2,0)*$E1518)</f>
        <v>12372.750000000065</v>
      </c>
      <c r="W1518">
        <f>VLOOKUP($F1518,'(참고)타워 스텟 가치'!$B$7:$L$11,W$2,0)+(VLOOKUP($F1518,'(참고)타워 스텟 가치'!$B$7:$L$11,W$2,0)*$E1518)</f>
        <v>206.21250000000109</v>
      </c>
      <c r="X1518">
        <f>VLOOKUP($F1518,'(참고)타워 스텟 가치'!$B$7:$L$11,X$2,0)+(VLOOKUP($F1518,'(참고)타워 스텟 가치'!$B$7:$L$11,X$2,0)*$E1518)</f>
        <v>36.660000000000188</v>
      </c>
      <c r="Y1518">
        <f>VLOOKUP($F1518,'(참고)타워 스텟 가치'!$B$7:$L$11,Y$2,0)+(VLOOKUP($F1518,'(참고)타워 스텟 가치'!$B$7:$L$11,Y$2,0)*$E1518)</f>
        <v>0</v>
      </c>
      <c r="Z1518">
        <f>VLOOKUP($F1518,'(참고)타워 스텟 가치'!$B$7:$L$11,Z$2,0)+(VLOOKUP($F1518,'(참고)타워 스텟 가치'!$B$7:$L$11,Z$2,0)*$E1518)</f>
        <v>0</v>
      </c>
      <c r="AA1518">
        <f>VLOOKUP($F1518,'(참고)타워 스텟 가치'!$B$7:$L$11,AA$2,0)+(VLOOKUP($F1518,'(참고)타워 스텟 가치'!$B$7:$L$11,AA$2,0)*$E1518)</f>
        <v>122.20000000000064</v>
      </c>
      <c r="AB1518">
        <f>SUM('스테이지별 몬스터 스텟'!S1518*'(참고)타워 스텟 가치'!$Q$17,'스테이지별 몬스터 스텟'!T1518*'(참고)타워 스텟 가치'!$R$17,'스테이지별 몬스터 스텟'!U1518*'(참고)타워 스텟 가치'!$S$17,'스테이지별 몬스터 스텟'!V1518*'(참고)타워 스텟 가치'!$T$17,'스테이지별 몬스터 스텟'!W1518*'(참고)타워 스텟 가치'!$U$17,'스테이지별 몬스터 스텟'!X1518*'(참고)타워 스텟 가치'!$V$17,'스테이지별 몬스터 스텟'!Y1518*'(참고)타워 스텟 가치'!$W$17,'스테이지별 몬스터 스텟'!Z1518*'(참고)타워 스텟 가치'!$X$17,'스테이지별 몬스터 스텟'!AA1518*'(참고)타워 스텟 가치'!$Y$17)</f>
        <v>946784.97875000513</v>
      </c>
      <c r="AC1518">
        <v>2</v>
      </c>
      <c r="AD1518">
        <f>VLOOKUP($F1518,'(참고)타워 스텟 가치'!$B$12:$L$16,AD$2,0)+(VLOOKUP($F1518,'(참고)타워 스텟 가치'!$B$12:$L$16,AD$2,0)*$E1518)</f>
        <v>1031.0625000000055</v>
      </c>
      <c r="AE1518">
        <f>VLOOKUP($F1518,'(참고)타워 스텟 가치'!$B$12:$L$16,AE$2,0)+(VLOOKUP($F1518,'(참고)타워 스텟 가치'!$B$12:$L$16,AE$2,0)*$E1518)</f>
        <v>1237.2750000000065</v>
      </c>
      <c r="AF1518">
        <f>VLOOKUP($F1518,'(참고)타워 스텟 가치'!$B$12:$L$16,AF$2,0)+(VLOOKUP($F1518,'(참고)타워 스텟 가치'!$B$12:$L$16,AF$2,0)*$E1518)</f>
        <v>611000.00000000326</v>
      </c>
      <c r="AG1518">
        <f>VLOOKUP($F1518,'(참고)타워 스텟 가치'!$B$12:$L$16,AG$2,0)+(VLOOKUP($F1518,'(참고)타워 스텟 가치'!$B$12:$L$16,AG$2,0)*$E1518)</f>
        <v>6186.3750000000327</v>
      </c>
      <c r="AH1518">
        <f>VLOOKUP($F1518,'(참고)타워 스텟 가치'!$B$12:$L$16,AH$2,0)+(VLOOKUP($F1518,'(참고)타워 스텟 가치'!$B$12:$L$16,AH$2,0)*$E1518)</f>
        <v>206.21250000000109</v>
      </c>
      <c r="AI1518">
        <f>VLOOKUP($F1518,'(참고)타워 스텟 가치'!$B$12:$L$16,AI$2,0)+(VLOOKUP($F1518,'(참고)타워 스텟 가치'!$B$12:$L$16,AI$2,0)*$E1518)</f>
        <v>36.660000000000188</v>
      </c>
      <c r="AJ1518">
        <f>VLOOKUP($F1518,'(참고)타워 스텟 가치'!$B$12:$L$16,AJ$2,0)+(VLOOKUP($F1518,'(참고)타워 스텟 가치'!$B$12:$L$16,AJ$2,0)*$E1518)</f>
        <v>0</v>
      </c>
      <c r="AK1518">
        <f>VLOOKUP($F1518,'(참고)타워 스텟 가치'!$B$12:$L$16,AK$2,0)+(VLOOKUP($F1518,'(참고)타워 스텟 가치'!$B$12:$L$16,AK$2,0)*$E1518)</f>
        <v>0</v>
      </c>
      <c r="AL1518">
        <f>VLOOKUP($F1518,'(참고)타워 스텟 가치'!$B$12:$L$16,AL$2,0)+(VLOOKUP($F1518,'(참고)타워 스텟 가치'!$B$12:$L$16,AL$2,0)*$E1518)</f>
        <v>244.40000000000128</v>
      </c>
      <c r="AM1518">
        <f>SUM('스테이지별 몬스터 스텟'!AD1518*'(참고)타워 스텟 가치'!$Q$17,'스테이지별 몬스터 스텟'!AE1518*'(참고)타워 스텟 가치'!$R$17,'스테이지별 몬스터 스텟'!AF1518*'(참고)타워 스텟 가치'!$S$17,'스테이지별 몬스터 스텟'!AG1518*'(참고)타워 스텟 가치'!$T$17,'스테이지별 몬스터 스텟'!AH1518*'(참고)타워 스텟 가치'!$U$17,'스테이지별 몬스터 스텟'!AI1518*'(참고)타워 스텟 가치'!$V$17,'스테이지별 몬스터 스텟'!AJ1518*'(참고)타워 스텟 가치'!$W$17,'스테이지별 몬스터 스텟'!AK1518*'(참고)타워 스텟 가치'!$X$17,'스테이지별 몬스터 스텟'!AL1518*'(참고)타워 스텟 가치'!$Y$17)</f>
        <v>933728.67250000511</v>
      </c>
      <c r="AN1518">
        <v>3</v>
      </c>
    </row>
    <row r="1519" spans="3:40" x14ac:dyDescent="0.3">
      <c r="C1519">
        <v>5</v>
      </c>
      <c r="D1519">
        <f t="shared" si="71"/>
        <v>303</v>
      </c>
      <c r="E1519" s="52">
        <f>VLOOKUP(D1519,'스테이지별 난이도 설정'!B:C,2,0)</f>
        <v>121.20000000000064</v>
      </c>
      <c r="F1519" t="str">
        <f t="shared" si="72"/>
        <v>스페셜</v>
      </c>
      <c r="G1519">
        <f t="shared" si="70"/>
        <v>6</v>
      </c>
      <c r="H1519">
        <f>VLOOKUP($F1519,'(참고)타워 스텟 가치'!$B$2:$L$6,H$2,0)+(VLOOKUP($F1519,'(참고)타워 스텟 가치'!$B$2:$L$6,H$2,0)*$E1519)</f>
        <v>4639.7812500000246</v>
      </c>
      <c r="I1519">
        <f>VLOOKUP($F1519,'(참고)타워 스텟 가치'!$B$2:$L$6,I$2,0)+(VLOOKUP($F1519,'(참고)타워 스텟 가치'!$B$2:$L$6,I$2,0)*$E1519)</f>
        <v>927.95625000000484</v>
      </c>
      <c r="J1519">
        <f>VLOOKUP($F1519,'(참고)타워 스텟 가치'!$B$2:$L$6,J$2,0)+(VLOOKUP($F1519,'(참고)타워 스텟 가치'!$B$2:$L$6,J$2,0)*$E1519)</f>
        <v>611000.00000000326</v>
      </c>
      <c r="K1519">
        <f>VLOOKUP($F1519,'(참고)타워 스텟 가치'!$B$2:$L$6,K$2,0)+(VLOOKUP($F1519,'(참고)타워 스텟 가치'!$B$2:$L$6,K$2,0)*$E1519)</f>
        <v>18559.125000000098</v>
      </c>
      <c r="L1519">
        <f>VLOOKUP($F1519,'(참고)타워 스텟 가치'!$B$2:$L$6,L$2,0)+(VLOOKUP($F1519,'(참고)타워 스텟 가치'!$B$2:$L$6,L$2,0)*$E1519)</f>
        <v>309.31875000000161</v>
      </c>
      <c r="M1519">
        <f>VLOOKUP($F1519,'(참고)타워 스텟 가치'!$B$2:$L$6,M$2,0)+(VLOOKUP($F1519,'(참고)타워 스텟 가치'!$B$2:$L$6,M$2,0)*$E1519)</f>
        <v>36.660000000000188</v>
      </c>
      <c r="N1519">
        <f>VLOOKUP($F1519,'(참고)타워 스텟 가치'!$B$2:$L$6,N$2,0)+(VLOOKUP($F1519,'(참고)타워 스텟 가치'!$B$2:$L$6,N$2,0)*$E1519)</f>
        <v>0</v>
      </c>
      <c r="O1519">
        <f>VLOOKUP($F1519,'(참고)타워 스텟 가치'!$B$2:$L$6,O$2,0)+(VLOOKUP($F1519,'(참고)타워 스텟 가치'!$B$2:$L$6,O$2,0)*$E1519)</f>
        <v>0</v>
      </c>
      <c r="P1519">
        <f>VLOOKUP($F1519,'(참고)타워 스텟 가치'!$B$2:$L$6,P$2,0)+(VLOOKUP($F1519,'(참고)타워 스텟 가치'!$B$2:$L$6,P$2,0)*$E1519)</f>
        <v>122.20000000000064</v>
      </c>
      <c r="Q1519">
        <f>SUM('스테이지별 몬스터 스텟'!H1519*'(참고)타워 스텟 가치'!$Q$17,'스테이지별 몬스터 스텟'!I1519*'(참고)타워 스텟 가치'!$R$17,'스테이지별 몬스터 스텟'!J1519*'(참고)타워 스텟 가치'!$S$17,'스테이지별 몬스터 스텟'!K1519*'(참고)타워 스텟 가치'!$T$17,'스테이지별 몬스터 스텟'!L1519*'(참고)타워 스텟 가치'!$U$17,'스테이지별 몬스터 스텟'!M1519*'(참고)타워 스텟 가치'!$V$17,'스테이지별 몬스터 스텟'!N1519*'(참고)타워 스텟 가치'!$W$17,'스테이지별 몬스터 스텟'!O1519*'(참고)타워 스텟 가치'!$X$17,'스테이지별 몬스터 스텟'!P1519*'(참고)타워 스텟 가치'!$Y$17)</f>
        <v>965189.4443750052</v>
      </c>
      <c r="R1519">
        <v>1</v>
      </c>
      <c r="S1519">
        <f>VLOOKUP($F1519,'(참고)타워 스텟 가치'!$B$7:$L$11,S$2,0)+(VLOOKUP($F1519,'(참고)타워 스텟 가치'!$B$7:$L$11,S$2,0)*$E1519)</f>
        <v>1546.5937500000082</v>
      </c>
      <c r="T1519">
        <f>VLOOKUP($F1519,'(참고)타워 스텟 가치'!$B$7:$L$11,T$2,0)+(VLOOKUP($F1519,'(참고)타워 스텟 가치'!$B$7:$L$11,T$2,0)*$E1519)</f>
        <v>2783.8687500000146</v>
      </c>
      <c r="U1519">
        <f>VLOOKUP($F1519,'(참고)타워 스텟 가치'!$B$7:$L$11,U$2,0)+(VLOOKUP($F1519,'(참고)타워 스텟 가치'!$B$7:$L$11,U$2,0)*$E1519)</f>
        <v>611000.00000000326</v>
      </c>
      <c r="V1519">
        <f>VLOOKUP($F1519,'(참고)타워 스텟 가치'!$B$7:$L$11,V$2,0)+(VLOOKUP($F1519,'(참고)타워 스텟 가치'!$B$7:$L$11,V$2,0)*$E1519)</f>
        <v>18559.125000000098</v>
      </c>
      <c r="W1519">
        <f>VLOOKUP($F1519,'(참고)타워 스텟 가치'!$B$7:$L$11,W$2,0)+(VLOOKUP($F1519,'(참고)타워 스텟 가치'!$B$7:$L$11,W$2,0)*$E1519)</f>
        <v>309.31875000000161</v>
      </c>
      <c r="X1519">
        <f>VLOOKUP($F1519,'(참고)타워 스텟 가치'!$B$7:$L$11,X$2,0)+(VLOOKUP($F1519,'(참고)타워 스텟 가치'!$B$7:$L$11,X$2,0)*$E1519)</f>
        <v>36.660000000000188</v>
      </c>
      <c r="Y1519">
        <f>VLOOKUP($F1519,'(참고)타워 스텟 가치'!$B$7:$L$11,Y$2,0)+(VLOOKUP($F1519,'(참고)타워 스텟 가치'!$B$7:$L$11,Y$2,0)*$E1519)</f>
        <v>0</v>
      </c>
      <c r="Z1519">
        <f>VLOOKUP($F1519,'(참고)타워 스텟 가치'!$B$7:$L$11,Z$2,0)+(VLOOKUP($F1519,'(참고)타워 스텟 가치'!$B$7:$L$11,Z$2,0)*$E1519)</f>
        <v>0</v>
      </c>
      <c r="AA1519">
        <f>VLOOKUP($F1519,'(참고)타워 스텟 가치'!$B$7:$L$11,AA$2,0)+(VLOOKUP($F1519,'(참고)타워 스텟 가치'!$B$7:$L$11,AA$2,0)*$E1519)</f>
        <v>122.20000000000064</v>
      </c>
      <c r="AB1519">
        <f>SUM('스테이지별 몬스터 스텟'!S1519*'(참고)타워 스텟 가치'!$Q$17,'스테이지별 몬스터 스텟'!T1519*'(참고)타워 스텟 가치'!$R$17,'스테이지별 몬스터 스텟'!U1519*'(참고)타워 스텟 가치'!$S$17,'스테이지별 몬스터 스텟'!V1519*'(참고)타워 스텟 가치'!$T$17,'스테이지별 몬스터 스텟'!W1519*'(참고)타워 스텟 가치'!$U$17,'스테이지별 몬스터 스텟'!X1519*'(참고)타워 스텟 가치'!$V$17,'스테이지별 몬스터 스텟'!Y1519*'(참고)타워 스텟 가치'!$W$17,'스테이지별 몬스터 스텟'!Z1519*'(참고)타워 스텟 가치'!$X$17,'스테이지별 몬스터 스텟'!AA1519*'(참고)타워 스텟 가치'!$Y$17)</f>
        <v>961786.93812500522</v>
      </c>
      <c r="AC1519">
        <v>2</v>
      </c>
      <c r="AD1519">
        <f>VLOOKUP($F1519,'(참고)타워 스텟 가치'!$B$12:$L$16,AD$2,0)+(VLOOKUP($F1519,'(참고)타워 스텟 가치'!$B$12:$L$16,AD$2,0)*$E1519)</f>
        <v>1546.5937500000082</v>
      </c>
      <c r="AE1519">
        <f>VLOOKUP($F1519,'(참고)타워 스텟 가치'!$B$12:$L$16,AE$2,0)+(VLOOKUP($F1519,'(참고)타워 스텟 가치'!$B$12:$L$16,AE$2,0)*$E1519)</f>
        <v>1855.9125000000097</v>
      </c>
      <c r="AF1519">
        <f>VLOOKUP($F1519,'(참고)타워 스텟 가치'!$B$12:$L$16,AF$2,0)+(VLOOKUP($F1519,'(참고)타워 스텟 가치'!$B$12:$L$16,AF$2,0)*$E1519)</f>
        <v>611000.00000000326</v>
      </c>
      <c r="AG1519">
        <f>VLOOKUP($F1519,'(참고)타워 스텟 가치'!$B$12:$L$16,AG$2,0)+(VLOOKUP($F1519,'(참고)타워 스텟 가치'!$B$12:$L$16,AG$2,0)*$E1519)</f>
        <v>9279.5625000000491</v>
      </c>
      <c r="AH1519">
        <f>VLOOKUP($F1519,'(참고)타워 스텟 가치'!$B$12:$L$16,AH$2,0)+(VLOOKUP($F1519,'(참고)타워 스텟 가치'!$B$12:$L$16,AH$2,0)*$E1519)</f>
        <v>309.31875000000161</v>
      </c>
      <c r="AI1519">
        <f>VLOOKUP($F1519,'(참고)타워 스텟 가치'!$B$12:$L$16,AI$2,0)+(VLOOKUP($F1519,'(참고)타워 스텟 가치'!$B$12:$L$16,AI$2,0)*$E1519)</f>
        <v>36.660000000000188</v>
      </c>
      <c r="AJ1519">
        <f>VLOOKUP($F1519,'(참고)타워 스텟 가치'!$B$12:$L$16,AJ$2,0)+(VLOOKUP($F1519,'(참고)타워 스텟 가치'!$B$12:$L$16,AJ$2,0)*$E1519)</f>
        <v>0</v>
      </c>
      <c r="AK1519">
        <f>VLOOKUP($F1519,'(참고)타워 스텟 가치'!$B$12:$L$16,AK$2,0)+(VLOOKUP($F1519,'(참고)타워 스텟 가치'!$B$12:$L$16,AK$2,0)*$E1519)</f>
        <v>0</v>
      </c>
      <c r="AL1519">
        <f>VLOOKUP($F1519,'(참고)타워 스텟 가치'!$B$12:$L$16,AL$2,0)+(VLOOKUP($F1519,'(참고)타워 스텟 가치'!$B$12:$L$16,AL$2,0)*$E1519)</f>
        <v>244.40000000000128</v>
      </c>
      <c r="AM1519">
        <f>SUM('스테이지별 몬스터 스텟'!AD1519*'(참고)타워 스텟 가치'!$Q$17,'스테이지별 몬스터 스텟'!AE1519*'(참고)타워 스텟 가치'!$R$17,'스테이지별 몬스터 스텟'!AF1519*'(참고)타워 스텟 가치'!$S$17,'스테이지별 몬스터 스텟'!AG1519*'(참고)타워 스텟 가치'!$T$17,'스테이지별 몬스터 스텟'!AH1519*'(참고)타워 스텟 가치'!$U$17,'스테이지별 몬스터 스텟'!AI1519*'(참고)타워 스텟 가치'!$V$17,'스테이지별 몬스터 스텟'!AJ1519*'(참고)타워 스텟 가치'!$W$17,'스테이지별 몬스터 스텟'!AK1519*'(참고)타워 스텟 가치'!$X$17,'스테이지별 몬스터 스텟'!AL1519*'(참고)타워 스텟 가치'!$Y$17)</f>
        <v>942080.27875000506</v>
      </c>
      <c r="AN1519">
        <v>3</v>
      </c>
    </row>
    <row r="1520" spans="3:40" x14ac:dyDescent="0.3">
      <c r="C1520">
        <v>1</v>
      </c>
      <c r="D1520">
        <f t="shared" si="71"/>
        <v>304</v>
      </c>
      <c r="E1520" s="52">
        <f>VLOOKUP(D1520,'스테이지별 난이도 설정'!B:C,2,0)</f>
        <v>121.60000000000065</v>
      </c>
      <c r="F1520" t="str">
        <f t="shared" si="72"/>
        <v>일반</v>
      </c>
      <c r="G1520">
        <f t="shared" si="70"/>
        <v>6</v>
      </c>
      <c r="H1520">
        <f>VLOOKUP($F1520,'(참고)타워 스텟 가치'!$B$2:$L$6,H$2,0)+(VLOOKUP($F1520,'(참고)타워 스텟 가치'!$B$2:$L$6,H$2,0)*$E1520)</f>
        <v>919.50000000000489</v>
      </c>
      <c r="I1520">
        <f>VLOOKUP($F1520,'(참고)타워 스텟 가치'!$B$2:$L$6,I$2,0)+(VLOOKUP($F1520,'(참고)타워 스텟 가치'!$B$2:$L$6,I$2,0)*$E1520)</f>
        <v>183.90000000000097</v>
      </c>
      <c r="J1520">
        <f>VLOOKUP($F1520,'(참고)타워 스텟 가치'!$B$2:$L$6,J$2,0)+(VLOOKUP($F1520,'(참고)타워 스텟 가치'!$B$2:$L$6,J$2,0)*$E1520)</f>
        <v>613000.00000000326</v>
      </c>
      <c r="K1520">
        <f>VLOOKUP($F1520,'(참고)타워 스텟 가치'!$B$2:$L$6,K$2,0)+(VLOOKUP($F1520,'(참고)타워 스텟 가치'!$B$2:$L$6,K$2,0)*$E1520)</f>
        <v>3678.0000000000196</v>
      </c>
      <c r="L1520">
        <f>VLOOKUP($F1520,'(참고)타워 스텟 가치'!$B$2:$L$6,L$2,0)+(VLOOKUP($F1520,'(참고)타워 스텟 가치'!$B$2:$L$6,L$2,0)*$E1520)</f>
        <v>61.300000000000324</v>
      </c>
      <c r="M1520">
        <f>VLOOKUP($F1520,'(참고)타워 스텟 가치'!$B$2:$L$6,M$2,0)+(VLOOKUP($F1520,'(참고)타워 스텟 가치'!$B$2:$L$6,M$2,0)*$E1520)</f>
        <v>36.780000000000193</v>
      </c>
      <c r="N1520">
        <f>VLOOKUP($F1520,'(참고)타워 스텟 가치'!$B$2:$L$6,N$2,0)+(VLOOKUP($F1520,'(참고)타워 스텟 가치'!$B$2:$L$6,N$2,0)*$E1520)</f>
        <v>0</v>
      </c>
      <c r="O1520">
        <f>VLOOKUP($F1520,'(참고)타워 스텟 가치'!$B$2:$L$6,O$2,0)+(VLOOKUP($F1520,'(참고)타워 스텟 가치'!$B$2:$L$6,O$2,0)*$E1520)</f>
        <v>0</v>
      </c>
      <c r="P1520">
        <f>VLOOKUP($F1520,'(참고)타워 스텟 가치'!$B$2:$L$6,P$2,0)+(VLOOKUP($F1520,'(참고)타워 스텟 가치'!$B$2:$L$6,P$2,0)*$E1520)</f>
        <v>85.820000000000448</v>
      </c>
      <c r="Q1520">
        <f>SUM('스테이지별 몬스터 스텟'!H1520*'(참고)타워 스텟 가치'!$Q$17,'스테이지별 몬스터 스텟'!I1520*'(참고)타워 스텟 가치'!$R$17,'스테이지별 몬스터 스텟'!J1520*'(참고)타워 스텟 가치'!$S$17,'스테이지별 몬스터 스텟'!K1520*'(참고)타워 스텟 가치'!$T$17,'스테이지별 몬스터 스텟'!L1520*'(참고)타워 스텟 가치'!$U$17,'스테이지별 몬스터 스텟'!M1520*'(참고)타워 스텟 가치'!$V$17,'스테이지별 몬스터 스텟'!N1520*'(참고)타워 스텟 가치'!$W$17,'스테이지별 몬스터 스텟'!O1520*'(참고)타워 스텟 가치'!$X$17,'스테이지별 몬스터 스텟'!P1520*'(참고)타워 스텟 가치'!$Y$17)</f>
        <v>929301.87000000488</v>
      </c>
      <c r="R1520">
        <v>1</v>
      </c>
      <c r="S1520">
        <f>VLOOKUP($F1520,'(참고)타워 스텟 가치'!$B$7:$L$11,S$2,0)+(VLOOKUP($F1520,'(참고)타워 스텟 가치'!$B$7:$L$11,S$2,0)*$E1520)</f>
        <v>306.50000000000159</v>
      </c>
      <c r="T1520">
        <f>VLOOKUP($F1520,'(참고)타워 스텟 가치'!$B$7:$L$11,T$2,0)+(VLOOKUP($F1520,'(참고)타워 스텟 가치'!$B$7:$L$11,T$2,0)*$E1520)</f>
        <v>551.70000000000289</v>
      </c>
      <c r="U1520">
        <f>VLOOKUP($F1520,'(참고)타워 스텟 가치'!$B$7:$L$11,U$2,0)+(VLOOKUP($F1520,'(참고)타워 스텟 가치'!$B$7:$L$11,U$2,0)*$E1520)</f>
        <v>613000.00000000326</v>
      </c>
      <c r="V1520">
        <f>VLOOKUP($F1520,'(참고)타워 스텟 가치'!$B$7:$L$11,V$2,0)+(VLOOKUP($F1520,'(참고)타워 스텟 가치'!$B$7:$L$11,V$2,0)*$E1520)</f>
        <v>3678.0000000000196</v>
      </c>
      <c r="W1520">
        <f>VLOOKUP($F1520,'(참고)타워 스텟 가치'!$B$7:$L$11,W$2,0)+(VLOOKUP($F1520,'(참고)타워 스텟 가치'!$B$7:$L$11,W$2,0)*$E1520)</f>
        <v>61.300000000000324</v>
      </c>
      <c r="X1520">
        <f>VLOOKUP($F1520,'(참고)타워 스텟 가치'!$B$7:$L$11,X$2,0)+(VLOOKUP($F1520,'(참고)타워 스텟 가치'!$B$7:$L$11,X$2,0)*$E1520)</f>
        <v>36.780000000000193</v>
      </c>
      <c r="Y1520">
        <f>VLOOKUP($F1520,'(참고)타워 스텟 가치'!$B$7:$L$11,Y$2,0)+(VLOOKUP($F1520,'(참고)타워 스텟 가치'!$B$7:$L$11,Y$2,0)*$E1520)</f>
        <v>0</v>
      </c>
      <c r="Z1520">
        <f>VLOOKUP($F1520,'(참고)타워 스텟 가치'!$B$7:$L$11,Z$2,0)+(VLOOKUP($F1520,'(참고)타워 스텟 가치'!$B$7:$L$11,Z$2,0)*$E1520)</f>
        <v>0</v>
      </c>
      <c r="AA1520">
        <f>VLOOKUP($F1520,'(참고)타워 스텟 가치'!$B$7:$L$11,AA$2,0)+(VLOOKUP($F1520,'(참고)타워 스텟 가치'!$B$7:$L$11,AA$2,0)*$E1520)</f>
        <v>85.820000000000448</v>
      </c>
      <c r="AB1520">
        <f>SUM('스테이지별 몬스터 스텟'!S1520*'(참고)타워 스텟 가치'!$Q$17,'스테이지별 몬스터 스텟'!T1520*'(참고)타워 스텟 가치'!$R$17,'스테이지별 몬스터 스텟'!U1520*'(참고)타워 스텟 가치'!$S$17,'스테이지별 몬스터 스텟'!V1520*'(참고)타워 스텟 가치'!$T$17,'스테이지별 몬스터 스텟'!W1520*'(참고)타워 스텟 가치'!$U$17,'스테이지별 몬스터 스텟'!X1520*'(참고)타워 스텟 가치'!$V$17,'스테이지별 몬스터 스텟'!Y1520*'(참고)타워 스텟 가치'!$W$17,'스테이지별 몬스터 스텟'!Z1520*'(참고)타워 스텟 가치'!$X$17,'스테이지별 몬스터 스텟'!AA1520*'(참고)타워 스텟 가치'!$Y$17)</f>
        <v>928627.57000000495</v>
      </c>
      <c r="AC1520">
        <v>2</v>
      </c>
      <c r="AD1520">
        <f>VLOOKUP($F1520,'(참고)타워 스텟 가치'!$B$12:$L$16,AD$2,0)+(VLOOKUP($F1520,'(참고)타워 스텟 가치'!$B$12:$L$16,AD$2,0)*$E1520)</f>
        <v>306.50000000000159</v>
      </c>
      <c r="AE1520">
        <f>VLOOKUP($F1520,'(참고)타워 스텟 가치'!$B$12:$L$16,AE$2,0)+(VLOOKUP($F1520,'(참고)타워 스텟 가치'!$B$12:$L$16,AE$2,0)*$E1520)</f>
        <v>367.80000000000194</v>
      </c>
      <c r="AF1520">
        <f>VLOOKUP($F1520,'(참고)타워 스텟 가치'!$B$12:$L$16,AF$2,0)+(VLOOKUP($F1520,'(참고)타워 스텟 가치'!$B$12:$L$16,AF$2,0)*$E1520)</f>
        <v>613000.00000000326</v>
      </c>
      <c r="AG1520">
        <f>VLOOKUP($F1520,'(참고)타워 스텟 가치'!$B$12:$L$16,AG$2,0)+(VLOOKUP($F1520,'(참고)타워 스텟 가치'!$B$12:$L$16,AG$2,0)*$E1520)</f>
        <v>1839.0000000000098</v>
      </c>
      <c r="AH1520">
        <f>VLOOKUP($F1520,'(참고)타워 스텟 가치'!$B$12:$L$16,AH$2,0)+(VLOOKUP($F1520,'(참고)타워 스텟 가치'!$B$12:$L$16,AH$2,0)*$E1520)</f>
        <v>61.300000000000324</v>
      </c>
      <c r="AI1520">
        <f>VLOOKUP($F1520,'(참고)타워 스텟 가치'!$B$12:$L$16,AI$2,0)+(VLOOKUP($F1520,'(참고)타워 스텟 가치'!$B$12:$L$16,AI$2,0)*$E1520)</f>
        <v>36.780000000000193</v>
      </c>
      <c r="AJ1520">
        <f>VLOOKUP($F1520,'(참고)타워 스텟 가치'!$B$12:$L$16,AJ$2,0)+(VLOOKUP($F1520,'(참고)타워 스텟 가치'!$B$12:$L$16,AJ$2,0)*$E1520)</f>
        <v>0</v>
      </c>
      <c r="AK1520">
        <f>VLOOKUP($F1520,'(참고)타워 스텟 가치'!$B$12:$L$16,AK$2,0)+(VLOOKUP($F1520,'(참고)타워 스텟 가치'!$B$12:$L$16,AK$2,0)*$E1520)</f>
        <v>0</v>
      </c>
      <c r="AL1520">
        <f>VLOOKUP($F1520,'(참고)타워 스텟 가치'!$B$12:$L$16,AL$2,0)+(VLOOKUP($F1520,'(참고)타워 스텟 가치'!$B$12:$L$16,AL$2,0)*$E1520)</f>
        <v>171.6400000000009</v>
      </c>
      <c r="AM1520">
        <f>SUM('스테이지별 몬스터 스텟'!AD1520*'(참고)타워 스텟 가치'!$Q$17,'스테이지별 몬스터 스텟'!AE1520*'(참고)타워 스텟 가치'!$R$17,'스테이지별 몬스터 스텟'!AF1520*'(참고)타워 스텟 가치'!$S$17,'스테이지별 몬스터 스텟'!AG1520*'(참고)타워 스텟 가치'!$T$17,'스테이지별 몬스터 스텟'!AH1520*'(참고)타워 스텟 가치'!$U$17,'스테이지별 몬스터 스텟'!AI1520*'(참고)타워 스텟 가치'!$V$17,'스테이지별 몬스터 스텟'!AJ1520*'(참고)타워 스텟 가치'!$W$17,'스테이지별 몬스터 스텟'!AK1520*'(참고)타워 스텟 가치'!$X$17,'스테이지별 몬스터 스텟'!AL1520*'(참고)타워 스텟 가치'!$Y$17)</f>
        <v>924845.36000000488</v>
      </c>
      <c r="AN1520">
        <v>3</v>
      </c>
    </row>
    <row r="1521" spans="3:40" x14ac:dyDescent="0.3">
      <c r="C1521">
        <v>2</v>
      </c>
      <c r="D1521">
        <f t="shared" si="71"/>
        <v>304</v>
      </c>
      <c r="E1521" s="52">
        <f>VLOOKUP(D1521,'스테이지별 난이도 설정'!B:C,2,0)</f>
        <v>121.60000000000065</v>
      </c>
      <c r="F1521" t="str">
        <f t="shared" si="72"/>
        <v>레어</v>
      </c>
      <c r="G1521">
        <f t="shared" si="70"/>
        <v>6</v>
      </c>
      <c r="H1521">
        <f>VLOOKUP($F1521,'(참고)타워 스텟 가치'!$B$2:$L$6,H$2,0)+(VLOOKUP($F1521,'(참고)타워 스텟 가치'!$B$2:$L$6,H$2,0)*$E1521)</f>
        <v>1379.2500000000073</v>
      </c>
      <c r="I1521">
        <f>VLOOKUP($F1521,'(참고)타워 스텟 가치'!$B$2:$L$6,I$2,0)+(VLOOKUP($F1521,'(참고)타워 스텟 가치'!$B$2:$L$6,I$2,0)*$E1521)</f>
        <v>275.85000000000144</v>
      </c>
      <c r="J1521">
        <f>VLOOKUP($F1521,'(참고)타워 스텟 가치'!$B$2:$L$6,J$2,0)+(VLOOKUP($F1521,'(참고)타워 스텟 가치'!$B$2:$L$6,J$2,0)*$E1521)</f>
        <v>613000.00000000326</v>
      </c>
      <c r="K1521">
        <f>VLOOKUP($F1521,'(참고)타워 스텟 가치'!$B$2:$L$6,K$2,0)+(VLOOKUP($F1521,'(참고)타워 스텟 가치'!$B$2:$L$6,K$2,0)*$E1521)</f>
        <v>5517.0000000000291</v>
      </c>
      <c r="L1521">
        <f>VLOOKUP($F1521,'(참고)타워 스텟 가치'!$B$2:$L$6,L$2,0)+(VLOOKUP($F1521,'(참고)타워 스텟 가치'!$B$2:$L$6,L$2,0)*$E1521)</f>
        <v>91.950000000000486</v>
      </c>
      <c r="M1521">
        <f>VLOOKUP($F1521,'(참고)타워 스텟 가치'!$B$2:$L$6,M$2,0)+(VLOOKUP($F1521,'(참고)타워 스텟 가치'!$B$2:$L$6,M$2,0)*$E1521)</f>
        <v>36.780000000000193</v>
      </c>
      <c r="N1521">
        <f>VLOOKUP($F1521,'(참고)타워 스텟 가치'!$B$2:$L$6,N$2,0)+(VLOOKUP($F1521,'(참고)타워 스텟 가치'!$B$2:$L$6,N$2,0)*$E1521)</f>
        <v>0</v>
      </c>
      <c r="O1521">
        <f>VLOOKUP($F1521,'(참고)타워 스텟 가치'!$B$2:$L$6,O$2,0)+(VLOOKUP($F1521,'(참고)타워 스텟 가치'!$B$2:$L$6,O$2,0)*$E1521)</f>
        <v>0</v>
      </c>
      <c r="P1521">
        <f>VLOOKUP($F1521,'(참고)타워 스텟 가치'!$B$2:$L$6,P$2,0)+(VLOOKUP($F1521,'(참고)타워 스텟 가치'!$B$2:$L$6,P$2,0)*$E1521)</f>
        <v>85.820000000000448</v>
      </c>
      <c r="Q1521">
        <f>SUM('스테이지별 몬스터 스텟'!H1521*'(참고)타워 스텟 가치'!$Q$17,'스테이지별 몬스터 스텟'!I1521*'(참고)타워 스텟 가치'!$R$17,'스테이지별 몬스터 스텟'!J1521*'(참고)타워 스텟 가치'!$S$17,'스테이지별 몬스터 스텟'!K1521*'(참고)타워 스텟 가치'!$T$17,'스테이지별 몬스터 스텟'!L1521*'(참고)타워 스텟 가치'!$U$17,'스테이지별 몬스터 스텟'!M1521*'(참고)타워 스텟 가치'!$V$17,'스테이지별 몬스터 스텟'!N1521*'(참고)타워 스텟 가치'!$W$17,'스테이지별 몬스터 스텟'!O1521*'(참고)타워 스텟 가치'!$X$17,'스테이지별 몬스터 스텟'!P1521*'(참고)타워 스텟 가치'!$Y$17)</f>
        <v>934098.59500000509</v>
      </c>
      <c r="R1521">
        <v>1</v>
      </c>
      <c r="S1521">
        <f>VLOOKUP($F1521,'(참고)타워 스텟 가치'!$B$7:$L$11,S$2,0)+(VLOOKUP($F1521,'(참고)타워 스텟 가치'!$B$7:$L$11,S$2,0)*$E1521)</f>
        <v>459.75000000000244</v>
      </c>
      <c r="T1521">
        <f>VLOOKUP($F1521,'(참고)타워 스텟 가치'!$B$7:$L$11,T$2,0)+(VLOOKUP($F1521,'(참고)타워 스텟 가치'!$B$7:$L$11,T$2,0)*$E1521)</f>
        <v>827.55000000000439</v>
      </c>
      <c r="U1521">
        <f>VLOOKUP($F1521,'(참고)타워 스텟 가치'!$B$7:$L$11,U$2,0)+(VLOOKUP($F1521,'(참고)타워 스텟 가치'!$B$7:$L$11,U$2,0)*$E1521)</f>
        <v>613000.00000000326</v>
      </c>
      <c r="V1521">
        <f>VLOOKUP($F1521,'(참고)타워 스텟 가치'!$B$7:$L$11,V$2,0)+(VLOOKUP($F1521,'(참고)타워 스텟 가치'!$B$7:$L$11,V$2,0)*$E1521)</f>
        <v>5517.0000000000291</v>
      </c>
      <c r="W1521">
        <f>VLOOKUP($F1521,'(참고)타워 스텟 가치'!$B$7:$L$11,W$2,0)+(VLOOKUP($F1521,'(참고)타워 스텟 가치'!$B$7:$L$11,W$2,0)*$E1521)</f>
        <v>91.950000000000486</v>
      </c>
      <c r="X1521">
        <f>VLOOKUP($F1521,'(참고)타워 스텟 가치'!$B$7:$L$11,X$2,0)+(VLOOKUP($F1521,'(참고)타워 스텟 가치'!$B$7:$L$11,X$2,0)*$E1521)</f>
        <v>36.780000000000193</v>
      </c>
      <c r="Y1521">
        <f>VLOOKUP($F1521,'(참고)타워 스텟 가치'!$B$7:$L$11,Y$2,0)+(VLOOKUP($F1521,'(참고)타워 스텟 가치'!$B$7:$L$11,Y$2,0)*$E1521)</f>
        <v>0</v>
      </c>
      <c r="Z1521">
        <f>VLOOKUP($F1521,'(참고)타워 스텟 가치'!$B$7:$L$11,Z$2,0)+(VLOOKUP($F1521,'(참고)타워 스텟 가치'!$B$7:$L$11,Z$2,0)*$E1521)</f>
        <v>0</v>
      </c>
      <c r="AA1521">
        <f>VLOOKUP($F1521,'(참고)타워 스텟 가치'!$B$7:$L$11,AA$2,0)+(VLOOKUP($F1521,'(참고)타워 스텟 가치'!$B$7:$L$11,AA$2,0)*$E1521)</f>
        <v>85.820000000000448</v>
      </c>
      <c r="AB1521">
        <f>SUM('스테이지별 몬스터 스텟'!S1521*'(참고)타워 스텟 가치'!$Q$17,'스테이지별 몬스터 스텟'!T1521*'(참고)타워 스텟 가치'!$R$17,'스테이지별 몬스터 스텟'!U1521*'(참고)타워 스텟 가치'!$S$17,'스테이지별 몬스터 스텟'!V1521*'(참고)타워 스텟 가치'!$T$17,'스테이지별 몬스터 스텟'!W1521*'(참고)타워 스텟 가치'!$U$17,'스테이지별 몬스터 스텟'!X1521*'(참고)타워 스텟 가치'!$V$17,'스테이지별 몬스터 스텟'!Y1521*'(참고)타워 스텟 가치'!$W$17,'스테이지별 몬스터 스텟'!Z1521*'(참고)타워 스텟 가치'!$X$17,'스테이지별 몬스터 스텟'!AA1521*'(참고)타워 스텟 가치'!$Y$17)</f>
        <v>933087.14500000491</v>
      </c>
      <c r="AC1521">
        <v>2</v>
      </c>
      <c r="AD1521">
        <f>VLOOKUP($F1521,'(참고)타워 스텟 가치'!$B$12:$L$16,AD$2,0)+(VLOOKUP($F1521,'(참고)타워 스텟 가치'!$B$12:$L$16,AD$2,0)*$E1521)</f>
        <v>459.75000000000244</v>
      </c>
      <c r="AE1521">
        <f>VLOOKUP($F1521,'(참고)타워 스텟 가치'!$B$12:$L$16,AE$2,0)+(VLOOKUP($F1521,'(참고)타워 스텟 가치'!$B$12:$L$16,AE$2,0)*$E1521)</f>
        <v>551.70000000000289</v>
      </c>
      <c r="AF1521">
        <f>VLOOKUP($F1521,'(참고)타워 스텟 가치'!$B$12:$L$16,AF$2,0)+(VLOOKUP($F1521,'(참고)타워 스텟 가치'!$B$12:$L$16,AF$2,0)*$E1521)</f>
        <v>613000.00000000326</v>
      </c>
      <c r="AG1521">
        <f>VLOOKUP($F1521,'(참고)타워 스텟 가치'!$B$12:$L$16,AG$2,0)+(VLOOKUP($F1521,'(참고)타워 스텟 가치'!$B$12:$L$16,AG$2,0)*$E1521)</f>
        <v>2758.5000000000146</v>
      </c>
      <c r="AH1521">
        <f>VLOOKUP($F1521,'(참고)타워 스텟 가치'!$B$12:$L$16,AH$2,0)+(VLOOKUP($F1521,'(참고)타워 스텟 가치'!$B$12:$L$16,AH$2,0)*$E1521)</f>
        <v>91.950000000000486</v>
      </c>
      <c r="AI1521">
        <f>VLOOKUP($F1521,'(참고)타워 스텟 가치'!$B$12:$L$16,AI$2,0)+(VLOOKUP($F1521,'(참고)타워 스텟 가치'!$B$12:$L$16,AI$2,0)*$E1521)</f>
        <v>36.780000000000193</v>
      </c>
      <c r="AJ1521">
        <f>VLOOKUP($F1521,'(참고)타워 스텟 가치'!$B$12:$L$16,AJ$2,0)+(VLOOKUP($F1521,'(참고)타워 스텟 가치'!$B$12:$L$16,AJ$2,0)*$E1521)</f>
        <v>0</v>
      </c>
      <c r="AK1521">
        <f>VLOOKUP($F1521,'(참고)타워 스텟 가치'!$B$12:$L$16,AK$2,0)+(VLOOKUP($F1521,'(참고)타워 스텟 가치'!$B$12:$L$16,AK$2,0)*$E1521)</f>
        <v>0</v>
      </c>
      <c r="AL1521">
        <f>VLOOKUP($F1521,'(참고)타워 스텟 가치'!$B$12:$L$16,AL$2,0)+(VLOOKUP($F1521,'(참고)타워 스텟 가치'!$B$12:$L$16,AL$2,0)*$E1521)</f>
        <v>171.6400000000009</v>
      </c>
      <c r="AM1521">
        <f>SUM('스테이지별 몬스터 스텟'!AD1521*'(참고)타워 스텟 가치'!$Q$17,'스테이지별 몬스터 스텟'!AE1521*'(참고)타워 스텟 가치'!$R$17,'스테이지별 몬스터 스텟'!AF1521*'(참고)타워 스텟 가치'!$S$17,'스테이지별 몬스터 스텟'!AG1521*'(참고)타워 스텟 가치'!$T$17,'스테이지별 몬스터 스텟'!AH1521*'(참고)타워 스텟 가치'!$U$17,'스테이지별 몬스터 스텟'!AI1521*'(참고)타워 스텟 가치'!$V$17,'스테이지별 몬스터 스텟'!AJ1521*'(참고)타워 스텟 가치'!$W$17,'스테이지별 몬스터 스텟'!AK1521*'(참고)타워 스텟 가치'!$X$17,'스테이지별 몬스터 스텟'!AL1521*'(참고)타워 스텟 가치'!$Y$17)</f>
        <v>927328.01000000502</v>
      </c>
      <c r="AN1521">
        <v>3</v>
      </c>
    </row>
    <row r="1522" spans="3:40" x14ac:dyDescent="0.3">
      <c r="C1522">
        <v>3</v>
      </c>
      <c r="D1522">
        <f t="shared" si="71"/>
        <v>304</v>
      </c>
      <c r="E1522" s="52">
        <f>VLOOKUP(D1522,'스테이지별 난이도 설정'!B:C,2,0)</f>
        <v>121.60000000000065</v>
      </c>
      <c r="F1522" t="str">
        <f t="shared" si="72"/>
        <v>에픽</v>
      </c>
      <c r="G1522">
        <f t="shared" si="70"/>
        <v>6</v>
      </c>
      <c r="H1522">
        <f>VLOOKUP($F1522,'(참고)타워 스텟 가치'!$B$2:$L$6,H$2,0)+(VLOOKUP($F1522,'(참고)타워 스텟 가치'!$B$2:$L$6,H$2,0)*$E1522)</f>
        <v>2068.8750000000109</v>
      </c>
      <c r="I1522">
        <f>VLOOKUP($F1522,'(참고)타워 스텟 가치'!$B$2:$L$6,I$2,0)+(VLOOKUP($F1522,'(참고)타워 스텟 가치'!$B$2:$L$6,I$2,0)*$E1522)</f>
        <v>413.77500000000219</v>
      </c>
      <c r="J1522">
        <f>VLOOKUP($F1522,'(참고)타워 스텟 가치'!$B$2:$L$6,J$2,0)+(VLOOKUP($F1522,'(참고)타워 스텟 가치'!$B$2:$L$6,J$2,0)*$E1522)</f>
        <v>613000.00000000326</v>
      </c>
      <c r="K1522">
        <f>VLOOKUP($F1522,'(참고)타워 스텟 가치'!$B$2:$L$6,K$2,0)+(VLOOKUP($F1522,'(참고)타워 스텟 가치'!$B$2:$L$6,K$2,0)*$E1522)</f>
        <v>8275.5000000000437</v>
      </c>
      <c r="L1522">
        <f>VLOOKUP($F1522,'(참고)타워 스텟 가치'!$B$2:$L$6,L$2,0)+(VLOOKUP($F1522,'(참고)타워 스텟 가치'!$B$2:$L$6,L$2,0)*$E1522)</f>
        <v>137.92500000000072</v>
      </c>
      <c r="M1522">
        <f>VLOOKUP($F1522,'(참고)타워 스텟 가치'!$B$2:$L$6,M$2,0)+(VLOOKUP($F1522,'(참고)타워 스텟 가치'!$B$2:$L$6,M$2,0)*$E1522)</f>
        <v>36.780000000000193</v>
      </c>
      <c r="N1522">
        <f>VLOOKUP($F1522,'(참고)타워 스텟 가치'!$B$2:$L$6,N$2,0)+(VLOOKUP($F1522,'(참고)타워 스텟 가치'!$B$2:$L$6,N$2,0)*$E1522)</f>
        <v>0</v>
      </c>
      <c r="O1522">
        <f>VLOOKUP($F1522,'(참고)타워 스텟 가치'!$B$2:$L$6,O$2,0)+(VLOOKUP($F1522,'(참고)타워 스텟 가치'!$B$2:$L$6,O$2,0)*$E1522)</f>
        <v>0</v>
      </c>
      <c r="P1522">
        <f>VLOOKUP($F1522,'(참고)타워 스텟 가치'!$B$2:$L$6,P$2,0)+(VLOOKUP($F1522,'(참고)타워 스텟 가치'!$B$2:$L$6,P$2,0)*$E1522)</f>
        <v>85.820000000000448</v>
      </c>
      <c r="Q1522">
        <f>SUM('스테이지별 몬스터 스텟'!H1522*'(참고)타워 스텟 가치'!$Q$17,'스테이지별 몬스터 스텟'!I1522*'(참고)타워 스텟 가치'!$R$17,'스테이지별 몬스터 스텟'!J1522*'(참고)타워 스텟 가치'!$S$17,'스테이지별 몬스터 스텟'!K1522*'(참고)타워 스텟 가치'!$T$17,'스테이지별 몬스터 스텟'!L1522*'(참고)타워 스텟 가치'!$U$17,'스테이지별 몬스터 스텟'!M1522*'(참고)타워 스텟 가치'!$V$17,'스테이지별 몬스터 스텟'!N1522*'(참고)타워 스텟 가치'!$W$17,'스테이지별 몬스터 스텟'!O1522*'(참고)타워 스텟 가치'!$X$17,'스테이지별 몬스터 스텟'!P1522*'(참고)타워 스텟 가치'!$Y$17)</f>
        <v>941293.682500005</v>
      </c>
      <c r="R1522">
        <v>1</v>
      </c>
      <c r="S1522">
        <f>VLOOKUP($F1522,'(참고)타워 스텟 가치'!$B$7:$L$11,S$2,0)+(VLOOKUP($F1522,'(참고)타워 스텟 가치'!$B$7:$L$11,S$2,0)*$E1522)</f>
        <v>689.62500000000364</v>
      </c>
      <c r="T1522">
        <f>VLOOKUP($F1522,'(참고)타워 스텟 가치'!$B$7:$L$11,T$2,0)+(VLOOKUP($F1522,'(참고)타워 스텟 가치'!$B$7:$L$11,T$2,0)*$E1522)</f>
        <v>1241.3250000000066</v>
      </c>
      <c r="U1522">
        <f>VLOOKUP($F1522,'(참고)타워 스텟 가치'!$B$7:$L$11,U$2,0)+(VLOOKUP($F1522,'(참고)타워 스텟 가치'!$B$7:$L$11,U$2,0)*$E1522)</f>
        <v>613000.00000000326</v>
      </c>
      <c r="V1522">
        <f>VLOOKUP($F1522,'(참고)타워 스텟 가치'!$B$7:$L$11,V$2,0)+(VLOOKUP($F1522,'(참고)타워 스텟 가치'!$B$7:$L$11,V$2,0)*$E1522)</f>
        <v>8275.5000000000437</v>
      </c>
      <c r="W1522">
        <f>VLOOKUP($F1522,'(참고)타워 스텟 가치'!$B$7:$L$11,W$2,0)+(VLOOKUP($F1522,'(참고)타워 스텟 가치'!$B$7:$L$11,W$2,0)*$E1522)</f>
        <v>137.92500000000072</v>
      </c>
      <c r="X1522">
        <f>VLOOKUP($F1522,'(참고)타워 스텟 가치'!$B$7:$L$11,X$2,0)+(VLOOKUP($F1522,'(참고)타워 스텟 가치'!$B$7:$L$11,X$2,0)*$E1522)</f>
        <v>36.780000000000193</v>
      </c>
      <c r="Y1522">
        <f>VLOOKUP($F1522,'(참고)타워 스텟 가치'!$B$7:$L$11,Y$2,0)+(VLOOKUP($F1522,'(참고)타워 스텟 가치'!$B$7:$L$11,Y$2,0)*$E1522)</f>
        <v>0</v>
      </c>
      <c r="Z1522">
        <f>VLOOKUP($F1522,'(참고)타워 스텟 가치'!$B$7:$L$11,Z$2,0)+(VLOOKUP($F1522,'(참고)타워 스텟 가치'!$B$7:$L$11,Z$2,0)*$E1522)</f>
        <v>0</v>
      </c>
      <c r="AA1522">
        <f>VLOOKUP($F1522,'(참고)타워 스텟 가치'!$B$7:$L$11,AA$2,0)+(VLOOKUP($F1522,'(참고)타워 스텟 가치'!$B$7:$L$11,AA$2,0)*$E1522)</f>
        <v>85.820000000000448</v>
      </c>
      <c r="AB1522">
        <f>SUM('스테이지별 몬스터 스텟'!S1522*'(참고)타워 스텟 가치'!$Q$17,'스테이지별 몬스터 스텟'!T1522*'(참고)타워 스텟 가치'!$R$17,'스테이지별 몬스터 스텟'!U1522*'(참고)타워 스텟 가치'!$S$17,'스테이지별 몬스터 스텟'!V1522*'(참고)타워 스텟 가치'!$T$17,'스테이지별 몬스터 스텟'!W1522*'(참고)타워 스텟 가치'!$U$17,'스테이지별 몬스터 스텟'!X1522*'(참고)타워 스텟 가치'!$V$17,'스테이지별 몬스터 스텟'!Y1522*'(참고)타워 스텟 가치'!$W$17,'스테이지별 몬스터 스텟'!Z1522*'(참고)타워 스텟 가치'!$X$17,'스테이지별 몬스터 스텟'!AA1522*'(참고)타워 스텟 가치'!$Y$17)</f>
        <v>939776.50750000507</v>
      </c>
      <c r="AC1522">
        <v>2</v>
      </c>
      <c r="AD1522">
        <f>VLOOKUP($F1522,'(참고)타워 스텟 가치'!$B$12:$L$16,AD$2,0)+(VLOOKUP($F1522,'(참고)타워 스텟 가치'!$B$12:$L$16,AD$2,0)*$E1522)</f>
        <v>689.62500000000364</v>
      </c>
      <c r="AE1522">
        <f>VLOOKUP($F1522,'(참고)타워 스텟 가치'!$B$12:$L$16,AE$2,0)+(VLOOKUP($F1522,'(참고)타워 스텟 가치'!$B$12:$L$16,AE$2,0)*$E1522)</f>
        <v>827.55000000000439</v>
      </c>
      <c r="AF1522">
        <f>VLOOKUP($F1522,'(참고)타워 스텟 가치'!$B$12:$L$16,AF$2,0)+(VLOOKUP($F1522,'(참고)타워 스텟 가치'!$B$12:$L$16,AF$2,0)*$E1522)</f>
        <v>613000.00000000326</v>
      </c>
      <c r="AG1522">
        <f>VLOOKUP($F1522,'(참고)타워 스텟 가치'!$B$12:$L$16,AG$2,0)+(VLOOKUP($F1522,'(참고)타워 스텟 가치'!$B$12:$L$16,AG$2,0)*$E1522)</f>
        <v>4137.7500000000218</v>
      </c>
      <c r="AH1522">
        <f>VLOOKUP($F1522,'(참고)타워 스텟 가치'!$B$12:$L$16,AH$2,0)+(VLOOKUP($F1522,'(참고)타워 스텟 가치'!$B$12:$L$16,AH$2,0)*$E1522)</f>
        <v>137.92500000000072</v>
      </c>
      <c r="AI1522">
        <f>VLOOKUP($F1522,'(참고)타워 스텟 가치'!$B$12:$L$16,AI$2,0)+(VLOOKUP($F1522,'(참고)타워 스텟 가치'!$B$12:$L$16,AI$2,0)*$E1522)</f>
        <v>36.780000000000193</v>
      </c>
      <c r="AJ1522">
        <f>VLOOKUP($F1522,'(참고)타워 스텟 가치'!$B$12:$L$16,AJ$2,0)+(VLOOKUP($F1522,'(참고)타워 스텟 가치'!$B$12:$L$16,AJ$2,0)*$E1522)</f>
        <v>0</v>
      </c>
      <c r="AK1522">
        <f>VLOOKUP($F1522,'(참고)타워 스텟 가치'!$B$12:$L$16,AK$2,0)+(VLOOKUP($F1522,'(참고)타워 스텟 가치'!$B$12:$L$16,AK$2,0)*$E1522)</f>
        <v>0</v>
      </c>
      <c r="AL1522">
        <f>VLOOKUP($F1522,'(참고)타워 스텟 가치'!$B$12:$L$16,AL$2,0)+(VLOOKUP($F1522,'(참고)타워 스텟 가치'!$B$12:$L$16,AL$2,0)*$E1522)</f>
        <v>171.6400000000009</v>
      </c>
      <c r="AM1522">
        <f>SUM('스테이지별 몬스터 스텟'!AD1522*'(참고)타워 스텟 가치'!$Q$17,'스테이지별 몬스터 스텟'!AE1522*'(참고)타워 스텟 가치'!$R$17,'스테이지별 몬스터 스텟'!AF1522*'(참고)타워 스텟 가치'!$S$17,'스테이지별 몬스터 스텟'!AG1522*'(참고)타워 스텟 가치'!$T$17,'스테이지별 몬스터 스텟'!AH1522*'(참고)타워 스텟 가치'!$U$17,'스테이지별 몬스터 스텟'!AI1522*'(참고)타워 스텟 가치'!$V$17,'스테이지별 몬스터 스텟'!AJ1522*'(참고)타워 스텟 가치'!$W$17,'스테이지별 몬스터 스텟'!AK1522*'(참고)타워 스텟 가치'!$X$17,'스테이지별 몬스터 스텟'!AL1522*'(참고)타워 스텟 가치'!$Y$17)</f>
        <v>931051.98500000499</v>
      </c>
      <c r="AN1522">
        <v>3</v>
      </c>
    </row>
    <row r="1523" spans="3:40" x14ac:dyDescent="0.3">
      <c r="C1523">
        <v>4</v>
      </c>
      <c r="D1523">
        <f t="shared" si="71"/>
        <v>304</v>
      </c>
      <c r="E1523" s="52">
        <f>VLOOKUP(D1523,'스테이지별 난이도 설정'!B:C,2,0)</f>
        <v>121.60000000000065</v>
      </c>
      <c r="F1523" t="str">
        <f t="shared" si="72"/>
        <v>유니크</v>
      </c>
      <c r="G1523">
        <f t="shared" si="70"/>
        <v>6</v>
      </c>
      <c r="H1523">
        <f>VLOOKUP($F1523,'(참고)타워 스텟 가치'!$B$2:$L$6,H$2,0)+(VLOOKUP($F1523,'(참고)타워 스텟 가치'!$B$2:$L$6,H$2,0)*$E1523)</f>
        <v>3103.3125000000164</v>
      </c>
      <c r="I1523">
        <f>VLOOKUP($F1523,'(참고)타워 스텟 가치'!$B$2:$L$6,I$2,0)+(VLOOKUP($F1523,'(참고)타워 스텟 가치'!$B$2:$L$6,I$2,0)*$E1523)</f>
        <v>620.66250000000332</v>
      </c>
      <c r="J1523">
        <f>VLOOKUP($F1523,'(참고)타워 스텟 가치'!$B$2:$L$6,J$2,0)+(VLOOKUP($F1523,'(참고)타워 스텟 가치'!$B$2:$L$6,J$2,0)*$E1523)</f>
        <v>613000.00000000326</v>
      </c>
      <c r="K1523">
        <f>VLOOKUP($F1523,'(참고)타워 스텟 가치'!$B$2:$L$6,K$2,0)+(VLOOKUP($F1523,'(참고)타워 스텟 가치'!$B$2:$L$6,K$2,0)*$E1523)</f>
        <v>12413.250000000065</v>
      </c>
      <c r="L1523">
        <f>VLOOKUP($F1523,'(참고)타워 스텟 가치'!$B$2:$L$6,L$2,0)+(VLOOKUP($F1523,'(참고)타워 스텟 가치'!$B$2:$L$6,L$2,0)*$E1523)</f>
        <v>206.8875000000011</v>
      </c>
      <c r="M1523">
        <f>VLOOKUP($F1523,'(참고)타워 스텟 가치'!$B$2:$L$6,M$2,0)+(VLOOKUP($F1523,'(참고)타워 스텟 가치'!$B$2:$L$6,M$2,0)*$E1523)</f>
        <v>36.780000000000193</v>
      </c>
      <c r="N1523">
        <f>VLOOKUP($F1523,'(참고)타워 스텟 가치'!$B$2:$L$6,N$2,0)+(VLOOKUP($F1523,'(참고)타워 스텟 가치'!$B$2:$L$6,N$2,0)*$E1523)</f>
        <v>0</v>
      </c>
      <c r="O1523">
        <f>VLOOKUP($F1523,'(참고)타워 스텟 가치'!$B$2:$L$6,O$2,0)+(VLOOKUP($F1523,'(참고)타워 스텟 가치'!$B$2:$L$6,O$2,0)*$E1523)</f>
        <v>0</v>
      </c>
      <c r="P1523">
        <f>VLOOKUP($F1523,'(참고)타워 스텟 가치'!$B$2:$L$6,P$2,0)+(VLOOKUP($F1523,'(참고)타워 스텟 가치'!$B$2:$L$6,P$2,0)*$E1523)</f>
        <v>122.60000000000065</v>
      </c>
      <c r="Q1523">
        <f>SUM('스테이지별 몬스터 스텟'!H1523*'(참고)타워 스텟 가치'!$Q$17,'스테이지별 몬스터 스텟'!I1523*'(참고)타워 스텟 가치'!$R$17,'스테이지별 몬스터 스텟'!J1523*'(참고)타워 스텟 가치'!$S$17,'스테이지별 몬스터 스텟'!K1523*'(참고)타워 스텟 가치'!$T$17,'스테이지별 몬스터 스텟'!L1523*'(참고)타워 스텟 가치'!$U$17,'스테이지별 몬스터 스텟'!M1523*'(참고)타워 스텟 가치'!$V$17,'스테이지별 몬스터 스텟'!N1523*'(참고)타워 스텟 가치'!$W$17,'스테이지별 몬스터 스텟'!O1523*'(참고)타워 스텟 가치'!$X$17,'스테이지별 몬스터 스텟'!P1523*'(참고)타워 스텟 가치'!$Y$17)</f>
        <v>952159.87375000503</v>
      </c>
      <c r="R1523">
        <v>1</v>
      </c>
      <c r="S1523">
        <f>VLOOKUP($F1523,'(참고)타워 스텟 가치'!$B$7:$L$11,S$2,0)+(VLOOKUP($F1523,'(참고)타워 스텟 가치'!$B$7:$L$11,S$2,0)*$E1523)</f>
        <v>1034.4375000000055</v>
      </c>
      <c r="T1523">
        <f>VLOOKUP($F1523,'(참고)타워 스텟 가치'!$B$7:$L$11,T$2,0)+(VLOOKUP($F1523,'(참고)타워 스텟 가치'!$B$7:$L$11,T$2,0)*$E1523)</f>
        <v>1861.9875000000097</v>
      </c>
      <c r="U1523">
        <f>VLOOKUP($F1523,'(참고)타워 스텟 가치'!$B$7:$L$11,U$2,0)+(VLOOKUP($F1523,'(참고)타워 스텟 가치'!$B$7:$L$11,U$2,0)*$E1523)</f>
        <v>613000.00000000326</v>
      </c>
      <c r="V1523">
        <f>VLOOKUP($F1523,'(참고)타워 스텟 가치'!$B$7:$L$11,V$2,0)+(VLOOKUP($F1523,'(참고)타워 스텟 가치'!$B$7:$L$11,V$2,0)*$E1523)</f>
        <v>12413.250000000065</v>
      </c>
      <c r="W1523">
        <f>VLOOKUP($F1523,'(참고)타워 스텟 가치'!$B$7:$L$11,W$2,0)+(VLOOKUP($F1523,'(참고)타워 스텟 가치'!$B$7:$L$11,W$2,0)*$E1523)</f>
        <v>206.8875000000011</v>
      </c>
      <c r="X1523">
        <f>VLOOKUP($F1523,'(참고)타워 스텟 가치'!$B$7:$L$11,X$2,0)+(VLOOKUP($F1523,'(참고)타워 스텟 가치'!$B$7:$L$11,X$2,0)*$E1523)</f>
        <v>36.780000000000193</v>
      </c>
      <c r="Y1523">
        <f>VLOOKUP($F1523,'(참고)타워 스텟 가치'!$B$7:$L$11,Y$2,0)+(VLOOKUP($F1523,'(참고)타워 스텟 가치'!$B$7:$L$11,Y$2,0)*$E1523)</f>
        <v>0</v>
      </c>
      <c r="Z1523">
        <f>VLOOKUP($F1523,'(참고)타워 스텟 가치'!$B$7:$L$11,Z$2,0)+(VLOOKUP($F1523,'(참고)타워 스텟 가치'!$B$7:$L$11,Z$2,0)*$E1523)</f>
        <v>0</v>
      </c>
      <c r="AA1523">
        <f>VLOOKUP($F1523,'(참고)타워 스텟 가치'!$B$7:$L$11,AA$2,0)+(VLOOKUP($F1523,'(참고)타워 스텟 가치'!$B$7:$L$11,AA$2,0)*$E1523)</f>
        <v>122.60000000000065</v>
      </c>
      <c r="AB1523">
        <f>SUM('스테이지별 몬스터 스텟'!S1523*'(참고)타워 스텟 가치'!$Q$17,'스테이지별 몬스터 스텟'!T1523*'(참고)타워 스텟 가치'!$R$17,'스테이지별 몬스터 스텟'!U1523*'(참고)타워 스텟 가치'!$S$17,'스테이지별 몬스터 스텟'!V1523*'(참고)타워 스텟 가치'!$T$17,'스테이지별 몬스터 스텟'!W1523*'(참고)타워 스텟 가치'!$U$17,'스테이지별 몬스터 스텟'!X1523*'(참고)타워 스텟 가치'!$V$17,'스테이지별 몬스터 스텟'!Y1523*'(참고)타워 스텟 가치'!$W$17,'스테이지별 몬스터 스텟'!Z1523*'(참고)타워 스텟 가치'!$X$17,'스테이지별 몬스터 스텟'!AA1523*'(참고)타워 스텟 가치'!$Y$17)</f>
        <v>949884.11125000508</v>
      </c>
      <c r="AC1523">
        <v>2</v>
      </c>
      <c r="AD1523">
        <f>VLOOKUP($F1523,'(참고)타워 스텟 가치'!$B$12:$L$16,AD$2,0)+(VLOOKUP($F1523,'(참고)타워 스텟 가치'!$B$12:$L$16,AD$2,0)*$E1523)</f>
        <v>1034.4375000000055</v>
      </c>
      <c r="AE1523">
        <f>VLOOKUP($F1523,'(참고)타워 스텟 가치'!$B$12:$L$16,AE$2,0)+(VLOOKUP($F1523,'(참고)타워 스텟 가치'!$B$12:$L$16,AE$2,0)*$E1523)</f>
        <v>1241.3250000000066</v>
      </c>
      <c r="AF1523">
        <f>VLOOKUP($F1523,'(참고)타워 스텟 가치'!$B$12:$L$16,AF$2,0)+(VLOOKUP($F1523,'(참고)타워 스텟 가치'!$B$12:$L$16,AF$2,0)*$E1523)</f>
        <v>613000.00000000326</v>
      </c>
      <c r="AG1523">
        <f>VLOOKUP($F1523,'(참고)타워 스텟 가치'!$B$12:$L$16,AG$2,0)+(VLOOKUP($F1523,'(참고)타워 스텟 가치'!$B$12:$L$16,AG$2,0)*$E1523)</f>
        <v>6206.6250000000327</v>
      </c>
      <c r="AH1523">
        <f>VLOOKUP($F1523,'(참고)타워 스텟 가치'!$B$12:$L$16,AH$2,0)+(VLOOKUP($F1523,'(참고)타워 스텟 가치'!$B$12:$L$16,AH$2,0)*$E1523)</f>
        <v>206.8875000000011</v>
      </c>
      <c r="AI1523">
        <f>VLOOKUP($F1523,'(참고)타워 스텟 가치'!$B$12:$L$16,AI$2,0)+(VLOOKUP($F1523,'(참고)타워 스텟 가치'!$B$12:$L$16,AI$2,0)*$E1523)</f>
        <v>36.780000000000193</v>
      </c>
      <c r="AJ1523">
        <f>VLOOKUP($F1523,'(참고)타워 스텟 가치'!$B$12:$L$16,AJ$2,0)+(VLOOKUP($F1523,'(참고)타워 스텟 가치'!$B$12:$L$16,AJ$2,0)*$E1523)</f>
        <v>0</v>
      </c>
      <c r="AK1523">
        <f>VLOOKUP($F1523,'(참고)타워 스텟 가치'!$B$12:$L$16,AK$2,0)+(VLOOKUP($F1523,'(참고)타워 스텟 가치'!$B$12:$L$16,AK$2,0)*$E1523)</f>
        <v>0</v>
      </c>
      <c r="AL1523">
        <f>VLOOKUP($F1523,'(참고)타워 스텟 가치'!$B$12:$L$16,AL$2,0)+(VLOOKUP($F1523,'(참고)타워 스텟 가치'!$B$12:$L$16,AL$2,0)*$E1523)</f>
        <v>245.2000000000013</v>
      </c>
      <c r="AM1523">
        <f>SUM('스테이지별 몬스터 스텟'!AD1523*'(참고)타워 스텟 가치'!$Q$17,'스테이지별 몬스터 스텟'!AE1523*'(참고)타워 스텟 가치'!$R$17,'스테이지별 몬스터 스텟'!AF1523*'(참고)타워 스텟 가치'!$S$17,'스테이지별 몬스터 스텟'!AG1523*'(참고)타워 스텟 가치'!$T$17,'스테이지별 몬스터 스텟'!AH1523*'(참고)타워 스텟 가치'!$U$17,'스테이지별 몬스터 스텟'!AI1523*'(참고)타워 스텟 가치'!$V$17,'스테이지별 몬스터 스텟'!AJ1523*'(참고)타워 스텟 가치'!$W$17,'스테이지별 몬스터 스텟'!AK1523*'(참고)타워 스텟 가치'!$X$17,'스테이지별 몬스터 스텟'!AL1523*'(참고)타워 스텟 가치'!$Y$17)</f>
        <v>936785.06750000513</v>
      </c>
      <c r="AN1523">
        <v>3</v>
      </c>
    </row>
    <row r="1524" spans="3:40" x14ac:dyDescent="0.3">
      <c r="C1524">
        <v>5</v>
      </c>
      <c r="D1524">
        <f t="shared" si="71"/>
        <v>304</v>
      </c>
      <c r="E1524" s="52">
        <f>VLOOKUP(D1524,'스테이지별 난이도 설정'!B:C,2,0)</f>
        <v>121.60000000000065</v>
      </c>
      <c r="F1524" t="str">
        <f t="shared" si="72"/>
        <v>스페셜</v>
      </c>
      <c r="G1524">
        <f t="shared" si="70"/>
        <v>6</v>
      </c>
      <c r="H1524">
        <f>VLOOKUP($F1524,'(참고)타워 스텟 가치'!$B$2:$L$6,H$2,0)+(VLOOKUP($F1524,'(참고)타워 스텟 가치'!$B$2:$L$6,H$2,0)*$E1524)</f>
        <v>4654.9687500000246</v>
      </c>
      <c r="I1524">
        <f>VLOOKUP($F1524,'(참고)타워 스텟 가치'!$B$2:$L$6,I$2,0)+(VLOOKUP($F1524,'(참고)타워 스텟 가치'!$B$2:$L$6,I$2,0)*$E1524)</f>
        <v>930.99375000000487</v>
      </c>
      <c r="J1524">
        <f>VLOOKUP($F1524,'(참고)타워 스텟 가치'!$B$2:$L$6,J$2,0)+(VLOOKUP($F1524,'(참고)타워 스텟 가치'!$B$2:$L$6,J$2,0)*$E1524)</f>
        <v>613000.00000000326</v>
      </c>
      <c r="K1524">
        <f>VLOOKUP($F1524,'(참고)타워 스텟 가치'!$B$2:$L$6,K$2,0)+(VLOOKUP($F1524,'(참고)타워 스텟 가치'!$B$2:$L$6,K$2,0)*$E1524)</f>
        <v>18619.875000000098</v>
      </c>
      <c r="L1524">
        <f>VLOOKUP($F1524,'(참고)타워 스텟 가치'!$B$2:$L$6,L$2,0)+(VLOOKUP($F1524,'(참고)타워 스텟 가치'!$B$2:$L$6,L$2,0)*$E1524)</f>
        <v>310.33125000000166</v>
      </c>
      <c r="M1524">
        <f>VLOOKUP($F1524,'(참고)타워 스텟 가치'!$B$2:$L$6,M$2,0)+(VLOOKUP($F1524,'(참고)타워 스텟 가치'!$B$2:$L$6,M$2,0)*$E1524)</f>
        <v>36.780000000000193</v>
      </c>
      <c r="N1524">
        <f>VLOOKUP($F1524,'(참고)타워 스텟 가치'!$B$2:$L$6,N$2,0)+(VLOOKUP($F1524,'(참고)타워 스텟 가치'!$B$2:$L$6,N$2,0)*$E1524)</f>
        <v>0</v>
      </c>
      <c r="O1524">
        <f>VLOOKUP($F1524,'(참고)타워 스텟 가치'!$B$2:$L$6,O$2,0)+(VLOOKUP($F1524,'(참고)타워 스텟 가치'!$B$2:$L$6,O$2,0)*$E1524)</f>
        <v>0</v>
      </c>
      <c r="P1524">
        <f>VLOOKUP($F1524,'(참고)타워 스텟 가치'!$B$2:$L$6,P$2,0)+(VLOOKUP($F1524,'(참고)타워 스텟 가치'!$B$2:$L$6,P$2,0)*$E1524)</f>
        <v>122.60000000000065</v>
      </c>
      <c r="Q1524">
        <f>SUM('스테이지별 몬스터 스텟'!H1524*'(참고)타워 스텟 가치'!$Q$17,'스테이지별 몬스터 스텟'!I1524*'(참고)타워 스텟 가치'!$R$17,'스테이지별 몬스터 스텟'!J1524*'(참고)타워 스텟 가치'!$S$17,'스테이지별 몬스터 스텟'!K1524*'(참고)타워 스텟 가치'!$T$17,'스테이지별 몬스터 스텟'!L1524*'(참고)타워 스텟 가치'!$U$17,'스테이지별 몬스터 스텟'!M1524*'(참고)타워 스텟 가치'!$V$17,'스테이지별 몬스터 스텟'!N1524*'(참고)타워 스텟 가치'!$W$17,'스테이지별 몬스터 스텟'!O1524*'(참고)타워 스텟 가치'!$X$17,'스테이지별 몬스터 스텟'!P1524*'(참고)타워 스텟 가치'!$Y$17)</f>
        <v>968348.82062500517</v>
      </c>
      <c r="R1524">
        <v>1</v>
      </c>
      <c r="S1524">
        <f>VLOOKUP($F1524,'(참고)타워 스텟 가치'!$B$7:$L$11,S$2,0)+(VLOOKUP($F1524,'(참고)타워 스텟 가치'!$B$7:$L$11,S$2,0)*$E1524)</f>
        <v>1551.6562500000082</v>
      </c>
      <c r="T1524">
        <f>VLOOKUP($F1524,'(참고)타워 스텟 가치'!$B$7:$L$11,T$2,0)+(VLOOKUP($F1524,'(참고)타워 스텟 가치'!$B$7:$L$11,T$2,0)*$E1524)</f>
        <v>2792.9812500000148</v>
      </c>
      <c r="U1524">
        <f>VLOOKUP($F1524,'(참고)타워 스텟 가치'!$B$7:$L$11,U$2,0)+(VLOOKUP($F1524,'(참고)타워 스텟 가치'!$B$7:$L$11,U$2,0)*$E1524)</f>
        <v>613000.00000000326</v>
      </c>
      <c r="V1524">
        <f>VLOOKUP($F1524,'(참고)타워 스텟 가치'!$B$7:$L$11,V$2,0)+(VLOOKUP($F1524,'(참고)타워 스텟 가치'!$B$7:$L$11,V$2,0)*$E1524)</f>
        <v>18619.875000000098</v>
      </c>
      <c r="W1524">
        <f>VLOOKUP($F1524,'(참고)타워 스텟 가치'!$B$7:$L$11,W$2,0)+(VLOOKUP($F1524,'(참고)타워 스텟 가치'!$B$7:$L$11,W$2,0)*$E1524)</f>
        <v>310.33125000000166</v>
      </c>
      <c r="X1524">
        <f>VLOOKUP($F1524,'(참고)타워 스텟 가치'!$B$7:$L$11,X$2,0)+(VLOOKUP($F1524,'(참고)타워 스텟 가치'!$B$7:$L$11,X$2,0)*$E1524)</f>
        <v>36.780000000000193</v>
      </c>
      <c r="Y1524">
        <f>VLOOKUP($F1524,'(참고)타워 스텟 가치'!$B$7:$L$11,Y$2,0)+(VLOOKUP($F1524,'(참고)타워 스텟 가치'!$B$7:$L$11,Y$2,0)*$E1524)</f>
        <v>0</v>
      </c>
      <c r="Z1524">
        <f>VLOOKUP($F1524,'(참고)타워 스텟 가치'!$B$7:$L$11,Z$2,0)+(VLOOKUP($F1524,'(참고)타워 스텟 가치'!$B$7:$L$11,Z$2,0)*$E1524)</f>
        <v>0</v>
      </c>
      <c r="AA1524">
        <f>VLOOKUP($F1524,'(참고)타워 스텟 가치'!$B$7:$L$11,AA$2,0)+(VLOOKUP($F1524,'(참고)타워 스텟 가치'!$B$7:$L$11,AA$2,0)*$E1524)</f>
        <v>122.60000000000065</v>
      </c>
      <c r="AB1524">
        <f>SUM('스테이지별 몬스터 스텟'!S1524*'(참고)타워 스텟 가치'!$Q$17,'스테이지별 몬스터 스텟'!T1524*'(참고)타워 스텟 가치'!$R$17,'스테이지별 몬스터 스텟'!U1524*'(참고)타워 스텟 가치'!$S$17,'스테이지별 몬스터 스텟'!V1524*'(참고)타워 스텟 가치'!$T$17,'스테이지별 몬스터 스텟'!W1524*'(참고)타워 스텟 가치'!$U$17,'스테이지별 몬스터 스텟'!X1524*'(참고)타워 스텟 가치'!$V$17,'스테이지별 몬스터 스텟'!Y1524*'(참고)타워 스텟 가치'!$W$17,'스테이지별 몬스터 스텟'!Z1524*'(참고)타워 스텟 가치'!$X$17,'스테이지별 몬스터 스텟'!AA1524*'(참고)타워 스텟 가치'!$Y$17)</f>
        <v>964935.17687500513</v>
      </c>
      <c r="AC1524">
        <v>2</v>
      </c>
      <c r="AD1524">
        <f>VLOOKUP($F1524,'(참고)타워 스텟 가치'!$B$12:$L$16,AD$2,0)+(VLOOKUP($F1524,'(참고)타워 스텟 가치'!$B$12:$L$16,AD$2,0)*$E1524)</f>
        <v>1551.6562500000082</v>
      </c>
      <c r="AE1524">
        <f>VLOOKUP($F1524,'(참고)타워 스텟 가치'!$B$12:$L$16,AE$2,0)+(VLOOKUP($F1524,'(참고)타워 스텟 가치'!$B$12:$L$16,AE$2,0)*$E1524)</f>
        <v>1861.9875000000097</v>
      </c>
      <c r="AF1524">
        <f>VLOOKUP($F1524,'(참고)타워 스텟 가치'!$B$12:$L$16,AF$2,0)+(VLOOKUP($F1524,'(참고)타워 스텟 가치'!$B$12:$L$16,AF$2,0)*$E1524)</f>
        <v>613000.00000000326</v>
      </c>
      <c r="AG1524">
        <f>VLOOKUP($F1524,'(참고)타워 스텟 가치'!$B$12:$L$16,AG$2,0)+(VLOOKUP($F1524,'(참고)타워 스텟 가치'!$B$12:$L$16,AG$2,0)*$E1524)</f>
        <v>9309.9375000000491</v>
      </c>
      <c r="AH1524">
        <f>VLOOKUP($F1524,'(참고)타워 스텟 가치'!$B$12:$L$16,AH$2,0)+(VLOOKUP($F1524,'(참고)타워 스텟 가치'!$B$12:$L$16,AH$2,0)*$E1524)</f>
        <v>310.33125000000166</v>
      </c>
      <c r="AI1524">
        <f>VLOOKUP($F1524,'(참고)타워 스텟 가치'!$B$12:$L$16,AI$2,0)+(VLOOKUP($F1524,'(참고)타워 스텟 가치'!$B$12:$L$16,AI$2,0)*$E1524)</f>
        <v>36.780000000000193</v>
      </c>
      <c r="AJ1524">
        <f>VLOOKUP($F1524,'(참고)타워 스텟 가치'!$B$12:$L$16,AJ$2,0)+(VLOOKUP($F1524,'(참고)타워 스텟 가치'!$B$12:$L$16,AJ$2,0)*$E1524)</f>
        <v>0</v>
      </c>
      <c r="AK1524">
        <f>VLOOKUP($F1524,'(참고)타워 스텟 가치'!$B$12:$L$16,AK$2,0)+(VLOOKUP($F1524,'(참고)타워 스텟 가치'!$B$12:$L$16,AK$2,0)*$E1524)</f>
        <v>0</v>
      </c>
      <c r="AL1524">
        <f>VLOOKUP($F1524,'(참고)타워 스텟 가치'!$B$12:$L$16,AL$2,0)+(VLOOKUP($F1524,'(참고)타워 스텟 가치'!$B$12:$L$16,AL$2,0)*$E1524)</f>
        <v>245.2000000000013</v>
      </c>
      <c r="AM1524">
        <f>SUM('스테이지별 몬스터 스텟'!AD1524*'(참고)타워 스텟 가치'!$Q$17,'스테이지별 몬스터 스텟'!AE1524*'(참고)타워 스텟 가치'!$R$17,'스테이지별 몬스터 스텟'!AF1524*'(참고)타워 스텟 가치'!$S$17,'스테이지별 몬스터 스텟'!AG1524*'(참고)타워 스텟 가치'!$T$17,'스테이지별 몬스터 스텟'!AH1524*'(참고)타워 스텟 가치'!$U$17,'스테이지별 몬스터 스텟'!AI1524*'(참고)타워 스텟 가치'!$V$17,'스테이지별 몬스터 스텟'!AJ1524*'(참고)타워 스텟 가치'!$W$17,'스테이지별 몬스터 스텟'!AK1524*'(참고)타워 스텟 가치'!$X$17,'스테이지별 몬스터 스텟'!AL1524*'(참고)타워 스텟 가치'!$Y$17)</f>
        <v>945164.0112500051</v>
      </c>
      <c r="AN1524">
        <v>3</v>
      </c>
    </row>
    <row r="1525" spans="3:40" x14ac:dyDescent="0.3">
      <c r="C1525">
        <v>1</v>
      </c>
      <c r="D1525">
        <f t="shared" si="71"/>
        <v>305</v>
      </c>
      <c r="E1525" s="52">
        <f>VLOOKUP(D1525,'스테이지별 난이도 설정'!B:C,2,0)</f>
        <v>122.00000000000065</v>
      </c>
      <c r="F1525" t="str">
        <f t="shared" si="72"/>
        <v>일반</v>
      </c>
      <c r="G1525">
        <f t="shared" si="70"/>
        <v>6</v>
      </c>
      <c r="H1525">
        <f>VLOOKUP($F1525,'(참고)타워 스텟 가치'!$B$2:$L$6,H$2,0)+(VLOOKUP($F1525,'(참고)타워 스텟 가치'!$B$2:$L$6,H$2,0)*$E1525)</f>
        <v>922.50000000000489</v>
      </c>
      <c r="I1525">
        <f>VLOOKUP($F1525,'(참고)타워 스텟 가치'!$B$2:$L$6,I$2,0)+(VLOOKUP($F1525,'(참고)타워 스텟 가치'!$B$2:$L$6,I$2,0)*$E1525)</f>
        <v>184.50000000000097</v>
      </c>
      <c r="J1525">
        <f>VLOOKUP($F1525,'(참고)타워 스텟 가치'!$B$2:$L$6,J$2,0)+(VLOOKUP($F1525,'(참고)타워 스텟 가치'!$B$2:$L$6,J$2,0)*$E1525)</f>
        <v>615000.00000000326</v>
      </c>
      <c r="K1525">
        <f>VLOOKUP($F1525,'(참고)타워 스텟 가치'!$B$2:$L$6,K$2,0)+(VLOOKUP($F1525,'(참고)타워 스텟 가치'!$B$2:$L$6,K$2,0)*$E1525)</f>
        <v>3690.0000000000196</v>
      </c>
      <c r="L1525">
        <f>VLOOKUP($F1525,'(참고)타워 스텟 가치'!$B$2:$L$6,L$2,0)+(VLOOKUP($F1525,'(참고)타워 스텟 가치'!$B$2:$L$6,L$2,0)*$E1525)</f>
        <v>61.500000000000327</v>
      </c>
      <c r="M1525">
        <f>VLOOKUP($F1525,'(참고)타워 스텟 가치'!$B$2:$L$6,M$2,0)+(VLOOKUP($F1525,'(참고)타워 스텟 가치'!$B$2:$L$6,M$2,0)*$E1525)</f>
        <v>36.90000000000019</v>
      </c>
      <c r="N1525">
        <f>VLOOKUP($F1525,'(참고)타워 스텟 가치'!$B$2:$L$6,N$2,0)+(VLOOKUP($F1525,'(참고)타워 스텟 가치'!$B$2:$L$6,N$2,0)*$E1525)</f>
        <v>0</v>
      </c>
      <c r="O1525">
        <f>VLOOKUP($F1525,'(참고)타워 스텟 가치'!$B$2:$L$6,O$2,0)+(VLOOKUP($F1525,'(참고)타워 스텟 가치'!$B$2:$L$6,O$2,0)*$E1525)</f>
        <v>0</v>
      </c>
      <c r="P1525">
        <f>VLOOKUP($F1525,'(참고)타워 스텟 가치'!$B$2:$L$6,P$2,0)+(VLOOKUP($F1525,'(참고)타워 스텟 가치'!$B$2:$L$6,P$2,0)*$E1525)</f>
        <v>86.100000000000449</v>
      </c>
      <c r="Q1525">
        <f>SUM('스테이지별 몬스터 스텟'!H1525*'(참고)타워 스텟 가치'!$Q$17,'스테이지별 몬스터 스텟'!I1525*'(참고)타워 스텟 가치'!$R$17,'스테이지별 몬스터 스텟'!J1525*'(참고)타워 스텟 가치'!$S$17,'스테이지별 몬스터 스텟'!K1525*'(참고)타워 스텟 가치'!$T$17,'스테이지별 몬스터 스텟'!L1525*'(참고)타워 스텟 가치'!$U$17,'스테이지별 몬스터 스텟'!M1525*'(참고)타워 스텟 가치'!$V$17,'스테이지별 몬스터 스텟'!N1525*'(참고)타워 스텟 가치'!$W$17,'스테이지별 몬스터 스텟'!O1525*'(참고)타워 스텟 가치'!$X$17,'스테이지별 몬스터 스텟'!P1525*'(참고)타워 스텟 가치'!$Y$17)</f>
        <v>932333.85000000487</v>
      </c>
      <c r="R1525">
        <v>1</v>
      </c>
      <c r="S1525">
        <f>VLOOKUP($F1525,'(참고)타워 스텟 가치'!$B$7:$L$11,S$2,0)+(VLOOKUP($F1525,'(참고)타워 스텟 가치'!$B$7:$L$11,S$2,0)*$E1525)</f>
        <v>307.50000000000165</v>
      </c>
      <c r="T1525">
        <f>VLOOKUP($F1525,'(참고)타워 스텟 가치'!$B$7:$L$11,T$2,0)+(VLOOKUP($F1525,'(참고)타워 스텟 가치'!$B$7:$L$11,T$2,0)*$E1525)</f>
        <v>553.50000000000296</v>
      </c>
      <c r="U1525">
        <f>VLOOKUP($F1525,'(참고)타워 스텟 가치'!$B$7:$L$11,U$2,0)+(VLOOKUP($F1525,'(참고)타워 스텟 가치'!$B$7:$L$11,U$2,0)*$E1525)</f>
        <v>615000.00000000326</v>
      </c>
      <c r="V1525">
        <f>VLOOKUP($F1525,'(참고)타워 스텟 가치'!$B$7:$L$11,V$2,0)+(VLOOKUP($F1525,'(참고)타워 스텟 가치'!$B$7:$L$11,V$2,0)*$E1525)</f>
        <v>3690.0000000000196</v>
      </c>
      <c r="W1525">
        <f>VLOOKUP($F1525,'(참고)타워 스텟 가치'!$B$7:$L$11,W$2,0)+(VLOOKUP($F1525,'(참고)타워 스텟 가치'!$B$7:$L$11,W$2,0)*$E1525)</f>
        <v>61.500000000000327</v>
      </c>
      <c r="X1525">
        <f>VLOOKUP($F1525,'(참고)타워 스텟 가치'!$B$7:$L$11,X$2,0)+(VLOOKUP($F1525,'(참고)타워 스텟 가치'!$B$7:$L$11,X$2,0)*$E1525)</f>
        <v>36.90000000000019</v>
      </c>
      <c r="Y1525">
        <f>VLOOKUP($F1525,'(참고)타워 스텟 가치'!$B$7:$L$11,Y$2,0)+(VLOOKUP($F1525,'(참고)타워 스텟 가치'!$B$7:$L$11,Y$2,0)*$E1525)</f>
        <v>0</v>
      </c>
      <c r="Z1525">
        <f>VLOOKUP($F1525,'(참고)타워 스텟 가치'!$B$7:$L$11,Z$2,0)+(VLOOKUP($F1525,'(참고)타워 스텟 가치'!$B$7:$L$11,Z$2,0)*$E1525)</f>
        <v>0</v>
      </c>
      <c r="AA1525">
        <f>VLOOKUP($F1525,'(참고)타워 스텟 가치'!$B$7:$L$11,AA$2,0)+(VLOOKUP($F1525,'(참고)타워 스텟 가치'!$B$7:$L$11,AA$2,0)*$E1525)</f>
        <v>86.100000000000449</v>
      </c>
      <c r="AB1525">
        <f>SUM('스테이지별 몬스터 스텟'!S1525*'(참고)타워 스텟 가치'!$Q$17,'스테이지별 몬스터 스텟'!T1525*'(참고)타워 스텟 가치'!$R$17,'스테이지별 몬스터 스텟'!U1525*'(참고)타워 스텟 가치'!$S$17,'스테이지별 몬스터 스텟'!V1525*'(참고)타워 스텟 가치'!$T$17,'스테이지별 몬스터 스텟'!W1525*'(참고)타워 스텟 가치'!$U$17,'스테이지별 몬스터 스텟'!X1525*'(참고)타워 스텟 가치'!$V$17,'스테이지별 몬스터 스텟'!Y1525*'(참고)타워 스텟 가치'!$W$17,'스테이지별 몬스터 스텟'!Z1525*'(참고)타워 스텟 가치'!$X$17,'스테이지별 몬스터 스텟'!AA1525*'(참고)타워 스텟 가치'!$Y$17)</f>
        <v>931657.35000000487</v>
      </c>
      <c r="AC1525">
        <v>2</v>
      </c>
      <c r="AD1525">
        <f>VLOOKUP($F1525,'(참고)타워 스텟 가치'!$B$12:$L$16,AD$2,0)+(VLOOKUP($F1525,'(참고)타워 스텟 가치'!$B$12:$L$16,AD$2,0)*$E1525)</f>
        <v>307.50000000000165</v>
      </c>
      <c r="AE1525">
        <f>VLOOKUP($F1525,'(참고)타워 스텟 가치'!$B$12:$L$16,AE$2,0)+(VLOOKUP($F1525,'(참고)타워 스텟 가치'!$B$12:$L$16,AE$2,0)*$E1525)</f>
        <v>369.00000000000193</v>
      </c>
      <c r="AF1525">
        <f>VLOOKUP($F1525,'(참고)타워 스텟 가치'!$B$12:$L$16,AF$2,0)+(VLOOKUP($F1525,'(참고)타워 스텟 가치'!$B$12:$L$16,AF$2,0)*$E1525)</f>
        <v>615000.00000000326</v>
      </c>
      <c r="AG1525">
        <f>VLOOKUP($F1525,'(참고)타워 스텟 가치'!$B$12:$L$16,AG$2,0)+(VLOOKUP($F1525,'(참고)타워 스텟 가치'!$B$12:$L$16,AG$2,0)*$E1525)</f>
        <v>1845.0000000000098</v>
      </c>
      <c r="AH1525">
        <f>VLOOKUP($F1525,'(참고)타워 스텟 가치'!$B$12:$L$16,AH$2,0)+(VLOOKUP($F1525,'(참고)타워 스텟 가치'!$B$12:$L$16,AH$2,0)*$E1525)</f>
        <v>61.500000000000327</v>
      </c>
      <c r="AI1525">
        <f>VLOOKUP($F1525,'(참고)타워 스텟 가치'!$B$12:$L$16,AI$2,0)+(VLOOKUP($F1525,'(참고)타워 스텟 가치'!$B$12:$L$16,AI$2,0)*$E1525)</f>
        <v>36.90000000000019</v>
      </c>
      <c r="AJ1525">
        <f>VLOOKUP($F1525,'(참고)타워 스텟 가치'!$B$12:$L$16,AJ$2,0)+(VLOOKUP($F1525,'(참고)타워 스텟 가치'!$B$12:$L$16,AJ$2,0)*$E1525)</f>
        <v>0</v>
      </c>
      <c r="AK1525">
        <f>VLOOKUP($F1525,'(참고)타워 스텟 가치'!$B$12:$L$16,AK$2,0)+(VLOOKUP($F1525,'(참고)타워 스텟 가치'!$B$12:$L$16,AK$2,0)*$E1525)</f>
        <v>0</v>
      </c>
      <c r="AL1525">
        <f>VLOOKUP($F1525,'(참고)타워 스텟 가치'!$B$12:$L$16,AL$2,0)+(VLOOKUP($F1525,'(참고)타워 스텟 가치'!$B$12:$L$16,AL$2,0)*$E1525)</f>
        <v>172.2000000000009</v>
      </c>
      <c r="AM1525">
        <f>SUM('스테이지별 몬스터 스텟'!AD1525*'(참고)타워 스텟 가치'!$Q$17,'스테이지별 몬스터 스텟'!AE1525*'(참고)타워 스텟 가치'!$R$17,'스테이지별 몬스터 스텟'!AF1525*'(참고)타워 스텟 가치'!$S$17,'스테이지별 몬스터 스텟'!AG1525*'(참고)타워 스텟 가치'!$T$17,'스테이지별 몬스터 스텟'!AH1525*'(참고)타워 스텟 가치'!$U$17,'스테이지별 몬스터 스텟'!AI1525*'(참고)타워 스텟 가치'!$V$17,'스테이지별 몬스터 스텟'!AJ1525*'(참고)타워 스텟 가치'!$W$17,'스테이지별 몬스터 스텟'!AK1525*'(참고)타워 스텟 가치'!$X$17,'스테이지별 몬스터 스텟'!AL1525*'(참고)타워 스텟 가치'!$Y$17)</f>
        <v>927862.80000000494</v>
      </c>
      <c r="AN1525">
        <v>3</v>
      </c>
    </row>
    <row r="1526" spans="3:40" x14ac:dyDescent="0.3">
      <c r="C1526">
        <v>2</v>
      </c>
      <c r="D1526">
        <f t="shared" si="71"/>
        <v>305</v>
      </c>
      <c r="E1526" s="52">
        <f>VLOOKUP(D1526,'스테이지별 난이도 설정'!B:C,2,0)</f>
        <v>122.00000000000065</v>
      </c>
      <c r="F1526" t="str">
        <f t="shared" si="72"/>
        <v>레어</v>
      </c>
      <c r="G1526">
        <f t="shared" si="70"/>
        <v>6</v>
      </c>
      <c r="H1526">
        <f>VLOOKUP($F1526,'(참고)타워 스텟 가치'!$B$2:$L$6,H$2,0)+(VLOOKUP($F1526,'(참고)타워 스텟 가치'!$B$2:$L$6,H$2,0)*$E1526)</f>
        <v>1383.7500000000073</v>
      </c>
      <c r="I1526">
        <f>VLOOKUP($F1526,'(참고)타워 스텟 가치'!$B$2:$L$6,I$2,0)+(VLOOKUP($F1526,'(참고)타워 스텟 가치'!$B$2:$L$6,I$2,0)*$E1526)</f>
        <v>276.75000000000148</v>
      </c>
      <c r="J1526">
        <f>VLOOKUP($F1526,'(참고)타워 스텟 가치'!$B$2:$L$6,J$2,0)+(VLOOKUP($F1526,'(참고)타워 스텟 가치'!$B$2:$L$6,J$2,0)*$E1526)</f>
        <v>615000.00000000326</v>
      </c>
      <c r="K1526">
        <f>VLOOKUP($F1526,'(참고)타워 스텟 가치'!$B$2:$L$6,K$2,0)+(VLOOKUP($F1526,'(참고)타워 스텟 가치'!$B$2:$L$6,K$2,0)*$E1526)</f>
        <v>5535.0000000000291</v>
      </c>
      <c r="L1526">
        <f>VLOOKUP($F1526,'(참고)타워 스텟 가치'!$B$2:$L$6,L$2,0)+(VLOOKUP($F1526,'(참고)타워 스텟 가치'!$B$2:$L$6,L$2,0)*$E1526)</f>
        <v>92.250000000000483</v>
      </c>
      <c r="M1526">
        <f>VLOOKUP($F1526,'(참고)타워 스텟 가치'!$B$2:$L$6,M$2,0)+(VLOOKUP($F1526,'(참고)타워 스텟 가치'!$B$2:$L$6,M$2,0)*$E1526)</f>
        <v>36.90000000000019</v>
      </c>
      <c r="N1526">
        <f>VLOOKUP($F1526,'(참고)타워 스텟 가치'!$B$2:$L$6,N$2,0)+(VLOOKUP($F1526,'(참고)타워 스텟 가치'!$B$2:$L$6,N$2,0)*$E1526)</f>
        <v>0</v>
      </c>
      <c r="O1526">
        <f>VLOOKUP($F1526,'(참고)타워 스텟 가치'!$B$2:$L$6,O$2,0)+(VLOOKUP($F1526,'(참고)타워 스텟 가치'!$B$2:$L$6,O$2,0)*$E1526)</f>
        <v>0</v>
      </c>
      <c r="P1526">
        <f>VLOOKUP($F1526,'(참고)타워 스텟 가치'!$B$2:$L$6,P$2,0)+(VLOOKUP($F1526,'(참고)타워 스텟 가치'!$B$2:$L$6,P$2,0)*$E1526)</f>
        <v>86.100000000000449</v>
      </c>
      <c r="Q1526">
        <f>SUM('스테이지별 몬스터 스텟'!H1526*'(참고)타워 스텟 가치'!$Q$17,'스테이지별 몬스터 스텟'!I1526*'(참고)타워 스텟 가치'!$R$17,'스테이지별 몬스터 스텟'!J1526*'(참고)타워 스텟 가치'!$S$17,'스테이지별 몬스터 스텟'!K1526*'(참고)타워 스텟 가치'!$T$17,'스테이지별 몬스터 스텟'!L1526*'(참고)타워 스텟 가치'!$U$17,'스테이지별 몬스터 스텟'!M1526*'(참고)타워 스텟 가치'!$V$17,'스테이지별 몬스터 스텟'!N1526*'(참고)타워 스텟 가치'!$W$17,'스테이지별 몬스터 스텟'!O1526*'(참고)타워 스텟 가치'!$X$17,'스테이지별 몬스터 스텟'!P1526*'(참고)타워 스텟 가치'!$Y$17)</f>
        <v>937146.22500000487</v>
      </c>
      <c r="R1526">
        <v>1</v>
      </c>
      <c r="S1526">
        <f>VLOOKUP($F1526,'(참고)타워 스텟 가치'!$B$7:$L$11,S$2,0)+(VLOOKUP($F1526,'(참고)타워 스텟 가치'!$B$7:$L$11,S$2,0)*$E1526)</f>
        <v>461.25000000000244</v>
      </c>
      <c r="T1526">
        <f>VLOOKUP($F1526,'(참고)타워 스텟 가치'!$B$7:$L$11,T$2,0)+(VLOOKUP($F1526,'(참고)타워 스텟 가치'!$B$7:$L$11,T$2,0)*$E1526)</f>
        <v>830.25000000000443</v>
      </c>
      <c r="U1526">
        <f>VLOOKUP($F1526,'(참고)타워 스텟 가치'!$B$7:$L$11,U$2,0)+(VLOOKUP($F1526,'(참고)타워 스텟 가치'!$B$7:$L$11,U$2,0)*$E1526)</f>
        <v>615000.00000000326</v>
      </c>
      <c r="V1526">
        <f>VLOOKUP($F1526,'(참고)타워 스텟 가치'!$B$7:$L$11,V$2,0)+(VLOOKUP($F1526,'(참고)타워 스텟 가치'!$B$7:$L$11,V$2,0)*$E1526)</f>
        <v>5535.0000000000291</v>
      </c>
      <c r="W1526">
        <f>VLOOKUP($F1526,'(참고)타워 스텟 가치'!$B$7:$L$11,W$2,0)+(VLOOKUP($F1526,'(참고)타워 스텟 가치'!$B$7:$L$11,W$2,0)*$E1526)</f>
        <v>92.250000000000483</v>
      </c>
      <c r="X1526">
        <f>VLOOKUP($F1526,'(참고)타워 스텟 가치'!$B$7:$L$11,X$2,0)+(VLOOKUP($F1526,'(참고)타워 스텟 가치'!$B$7:$L$11,X$2,0)*$E1526)</f>
        <v>36.90000000000019</v>
      </c>
      <c r="Y1526">
        <f>VLOOKUP($F1526,'(참고)타워 스텟 가치'!$B$7:$L$11,Y$2,0)+(VLOOKUP($F1526,'(참고)타워 스텟 가치'!$B$7:$L$11,Y$2,0)*$E1526)</f>
        <v>0</v>
      </c>
      <c r="Z1526">
        <f>VLOOKUP($F1526,'(참고)타워 스텟 가치'!$B$7:$L$11,Z$2,0)+(VLOOKUP($F1526,'(참고)타워 스텟 가치'!$B$7:$L$11,Z$2,0)*$E1526)</f>
        <v>0</v>
      </c>
      <c r="AA1526">
        <f>VLOOKUP($F1526,'(참고)타워 스텟 가치'!$B$7:$L$11,AA$2,0)+(VLOOKUP($F1526,'(참고)타워 스텟 가치'!$B$7:$L$11,AA$2,0)*$E1526)</f>
        <v>86.100000000000449</v>
      </c>
      <c r="AB1526">
        <f>SUM('스테이지별 몬스터 스텟'!S1526*'(참고)타워 스텟 가치'!$Q$17,'스테이지별 몬스터 스텟'!T1526*'(참고)타워 스텟 가치'!$R$17,'스테이지별 몬스터 스텟'!U1526*'(참고)타워 스텟 가치'!$S$17,'스테이지별 몬스터 스텟'!V1526*'(참고)타워 스텟 가치'!$T$17,'스테이지별 몬스터 스텟'!W1526*'(참고)타워 스텟 가치'!$U$17,'스테이지별 몬스터 스텟'!X1526*'(참고)타워 스텟 가치'!$V$17,'스테이지별 몬스터 스텟'!Y1526*'(참고)타워 스텟 가치'!$W$17,'스테이지별 몬스터 스텟'!Z1526*'(참고)타워 스텟 가치'!$X$17,'스테이지별 몬스터 스텟'!AA1526*'(참고)타워 스텟 가치'!$Y$17)</f>
        <v>936131.47500000487</v>
      </c>
      <c r="AC1526">
        <v>2</v>
      </c>
      <c r="AD1526">
        <f>VLOOKUP($F1526,'(참고)타워 스텟 가치'!$B$12:$L$16,AD$2,0)+(VLOOKUP($F1526,'(참고)타워 스텟 가치'!$B$12:$L$16,AD$2,0)*$E1526)</f>
        <v>461.25000000000244</v>
      </c>
      <c r="AE1526">
        <f>VLOOKUP($F1526,'(참고)타워 스텟 가치'!$B$12:$L$16,AE$2,0)+(VLOOKUP($F1526,'(참고)타워 스텟 가치'!$B$12:$L$16,AE$2,0)*$E1526)</f>
        <v>553.50000000000296</v>
      </c>
      <c r="AF1526">
        <f>VLOOKUP($F1526,'(참고)타워 스텟 가치'!$B$12:$L$16,AF$2,0)+(VLOOKUP($F1526,'(참고)타워 스텟 가치'!$B$12:$L$16,AF$2,0)*$E1526)</f>
        <v>615000.00000000326</v>
      </c>
      <c r="AG1526">
        <f>VLOOKUP($F1526,'(참고)타워 스텟 가치'!$B$12:$L$16,AG$2,0)+(VLOOKUP($F1526,'(참고)타워 스텟 가치'!$B$12:$L$16,AG$2,0)*$E1526)</f>
        <v>2767.5000000000146</v>
      </c>
      <c r="AH1526">
        <f>VLOOKUP($F1526,'(참고)타워 스텟 가치'!$B$12:$L$16,AH$2,0)+(VLOOKUP($F1526,'(참고)타워 스텟 가치'!$B$12:$L$16,AH$2,0)*$E1526)</f>
        <v>92.250000000000483</v>
      </c>
      <c r="AI1526">
        <f>VLOOKUP($F1526,'(참고)타워 스텟 가치'!$B$12:$L$16,AI$2,0)+(VLOOKUP($F1526,'(참고)타워 스텟 가치'!$B$12:$L$16,AI$2,0)*$E1526)</f>
        <v>36.90000000000019</v>
      </c>
      <c r="AJ1526">
        <f>VLOOKUP($F1526,'(참고)타워 스텟 가치'!$B$12:$L$16,AJ$2,0)+(VLOOKUP($F1526,'(참고)타워 스텟 가치'!$B$12:$L$16,AJ$2,0)*$E1526)</f>
        <v>0</v>
      </c>
      <c r="AK1526">
        <f>VLOOKUP($F1526,'(참고)타워 스텟 가치'!$B$12:$L$16,AK$2,0)+(VLOOKUP($F1526,'(참고)타워 스텟 가치'!$B$12:$L$16,AK$2,0)*$E1526)</f>
        <v>0</v>
      </c>
      <c r="AL1526">
        <f>VLOOKUP($F1526,'(참고)타워 스텟 가치'!$B$12:$L$16,AL$2,0)+(VLOOKUP($F1526,'(참고)타워 스텟 가치'!$B$12:$L$16,AL$2,0)*$E1526)</f>
        <v>172.2000000000009</v>
      </c>
      <c r="AM1526">
        <f>SUM('스테이지별 몬스터 스텟'!AD1526*'(참고)타워 스텟 가치'!$Q$17,'스테이지별 몬스터 스텟'!AE1526*'(참고)타워 스텟 가치'!$R$17,'스테이지별 몬스터 스텟'!AF1526*'(참고)타워 스텟 가치'!$S$17,'스테이지별 몬스터 스텟'!AG1526*'(참고)타워 스텟 가치'!$T$17,'스테이지별 몬스터 스텟'!AH1526*'(참고)타워 스텟 가치'!$U$17,'스테이지별 몬스터 스텟'!AI1526*'(참고)타워 스텟 가치'!$V$17,'스테이지별 몬스터 스텟'!AJ1526*'(참고)타워 스텟 가치'!$W$17,'스테이지별 몬스터 스텟'!AK1526*'(참고)타워 스텟 가치'!$X$17,'스테이지별 몬스터 스텟'!AL1526*'(참고)타워 스텟 가치'!$Y$17)</f>
        <v>930353.55000000494</v>
      </c>
      <c r="AN1526">
        <v>3</v>
      </c>
    </row>
    <row r="1527" spans="3:40" x14ac:dyDescent="0.3">
      <c r="C1527">
        <v>3</v>
      </c>
      <c r="D1527">
        <f t="shared" si="71"/>
        <v>305</v>
      </c>
      <c r="E1527" s="52">
        <f>VLOOKUP(D1527,'스테이지별 난이도 설정'!B:C,2,0)</f>
        <v>122.00000000000065</v>
      </c>
      <c r="F1527" t="str">
        <f t="shared" si="72"/>
        <v>에픽</v>
      </c>
      <c r="G1527">
        <f t="shared" si="70"/>
        <v>6</v>
      </c>
      <c r="H1527">
        <f>VLOOKUP($F1527,'(참고)타워 스텟 가치'!$B$2:$L$6,H$2,0)+(VLOOKUP($F1527,'(참고)타워 스텟 가치'!$B$2:$L$6,H$2,0)*$E1527)</f>
        <v>2075.6250000000109</v>
      </c>
      <c r="I1527">
        <f>VLOOKUP($F1527,'(참고)타워 스텟 가치'!$B$2:$L$6,I$2,0)+(VLOOKUP($F1527,'(참고)타워 스텟 가치'!$B$2:$L$6,I$2,0)*$E1527)</f>
        <v>415.12500000000222</v>
      </c>
      <c r="J1527">
        <f>VLOOKUP($F1527,'(참고)타워 스텟 가치'!$B$2:$L$6,J$2,0)+(VLOOKUP($F1527,'(참고)타워 스텟 가치'!$B$2:$L$6,J$2,0)*$E1527)</f>
        <v>615000.00000000326</v>
      </c>
      <c r="K1527">
        <f>VLOOKUP($F1527,'(참고)타워 스텟 가치'!$B$2:$L$6,K$2,0)+(VLOOKUP($F1527,'(참고)타워 스텟 가치'!$B$2:$L$6,K$2,0)*$E1527)</f>
        <v>8302.5000000000437</v>
      </c>
      <c r="L1527">
        <f>VLOOKUP($F1527,'(참고)타워 스텟 가치'!$B$2:$L$6,L$2,0)+(VLOOKUP($F1527,'(참고)타워 스텟 가치'!$B$2:$L$6,L$2,0)*$E1527)</f>
        <v>138.37500000000074</v>
      </c>
      <c r="M1527">
        <f>VLOOKUP($F1527,'(참고)타워 스텟 가치'!$B$2:$L$6,M$2,0)+(VLOOKUP($F1527,'(참고)타워 스텟 가치'!$B$2:$L$6,M$2,0)*$E1527)</f>
        <v>36.90000000000019</v>
      </c>
      <c r="N1527">
        <f>VLOOKUP($F1527,'(참고)타워 스텟 가치'!$B$2:$L$6,N$2,0)+(VLOOKUP($F1527,'(참고)타워 스텟 가치'!$B$2:$L$6,N$2,0)*$E1527)</f>
        <v>0</v>
      </c>
      <c r="O1527">
        <f>VLOOKUP($F1527,'(참고)타워 스텟 가치'!$B$2:$L$6,O$2,0)+(VLOOKUP($F1527,'(참고)타워 스텟 가치'!$B$2:$L$6,O$2,0)*$E1527)</f>
        <v>0</v>
      </c>
      <c r="P1527">
        <f>VLOOKUP($F1527,'(참고)타워 스텟 가치'!$B$2:$L$6,P$2,0)+(VLOOKUP($F1527,'(참고)타워 스텟 가치'!$B$2:$L$6,P$2,0)*$E1527)</f>
        <v>86.100000000000449</v>
      </c>
      <c r="Q1527">
        <f>SUM('스테이지별 몬스터 스텟'!H1527*'(참고)타워 스텟 가치'!$Q$17,'스테이지별 몬스터 스텟'!I1527*'(참고)타워 스텟 가치'!$R$17,'스테이지별 몬스터 스텟'!J1527*'(참고)타워 스텟 가치'!$S$17,'스테이지별 몬스터 스텟'!K1527*'(참고)타워 스텟 가치'!$T$17,'스테이지별 몬스터 스텟'!L1527*'(참고)타워 스텟 가치'!$U$17,'스테이지별 몬스터 스텟'!M1527*'(참고)타워 스텟 가치'!$V$17,'스테이지별 몬스터 스텟'!N1527*'(참고)타워 스텟 가치'!$W$17,'스테이지별 몬스터 스텟'!O1527*'(참고)타워 스텟 가치'!$X$17,'스테이지별 몬스터 스텟'!P1527*'(참고)타워 스텟 가치'!$Y$17)</f>
        <v>944364.78750000498</v>
      </c>
      <c r="R1527">
        <v>1</v>
      </c>
      <c r="S1527">
        <f>VLOOKUP($F1527,'(참고)타워 스텟 가치'!$B$7:$L$11,S$2,0)+(VLOOKUP($F1527,'(참고)타워 스텟 가치'!$B$7:$L$11,S$2,0)*$E1527)</f>
        <v>691.87500000000364</v>
      </c>
      <c r="T1527">
        <f>VLOOKUP($F1527,'(참고)타워 스텟 가치'!$B$7:$L$11,T$2,0)+(VLOOKUP($F1527,'(참고)타워 스텟 가치'!$B$7:$L$11,T$2,0)*$E1527)</f>
        <v>1245.3750000000066</v>
      </c>
      <c r="U1527">
        <f>VLOOKUP($F1527,'(참고)타워 스텟 가치'!$B$7:$L$11,U$2,0)+(VLOOKUP($F1527,'(참고)타워 스텟 가치'!$B$7:$L$11,U$2,0)*$E1527)</f>
        <v>615000.00000000326</v>
      </c>
      <c r="V1527">
        <f>VLOOKUP($F1527,'(참고)타워 스텟 가치'!$B$7:$L$11,V$2,0)+(VLOOKUP($F1527,'(참고)타워 스텟 가치'!$B$7:$L$11,V$2,0)*$E1527)</f>
        <v>8302.5000000000437</v>
      </c>
      <c r="W1527">
        <f>VLOOKUP($F1527,'(참고)타워 스텟 가치'!$B$7:$L$11,W$2,0)+(VLOOKUP($F1527,'(참고)타워 스텟 가치'!$B$7:$L$11,W$2,0)*$E1527)</f>
        <v>138.37500000000074</v>
      </c>
      <c r="X1527">
        <f>VLOOKUP($F1527,'(참고)타워 스텟 가치'!$B$7:$L$11,X$2,0)+(VLOOKUP($F1527,'(참고)타워 스텟 가치'!$B$7:$L$11,X$2,0)*$E1527)</f>
        <v>36.90000000000019</v>
      </c>
      <c r="Y1527">
        <f>VLOOKUP($F1527,'(참고)타워 스텟 가치'!$B$7:$L$11,Y$2,0)+(VLOOKUP($F1527,'(참고)타워 스텟 가치'!$B$7:$L$11,Y$2,0)*$E1527)</f>
        <v>0</v>
      </c>
      <c r="Z1527">
        <f>VLOOKUP($F1527,'(참고)타워 스텟 가치'!$B$7:$L$11,Z$2,0)+(VLOOKUP($F1527,'(참고)타워 스텟 가치'!$B$7:$L$11,Z$2,0)*$E1527)</f>
        <v>0</v>
      </c>
      <c r="AA1527">
        <f>VLOOKUP($F1527,'(참고)타워 스텟 가치'!$B$7:$L$11,AA$2,0)+(VLOOKUP($F1527,'(참고)타워 스텟 가치'!$B$7:$L$11,AA$2,0)*$E1527)</f>
        <v>86.100000000000449</v>
      </c>
      <c r="AB1527">
        <f>SUM('스테이지별 몬스터 스텟'!S1527*'(참고)타워 스텟 가치'!$Q$17,'스테이지별 몬스터 스텟'!T1527*'(참고)타워 스텟 가치'!$R$17,'스테이지별 몬스터 스텟'!U1527*'(참고)타워 스텟 가치'!$S$17,'스테이지별 몬스터 스텟'!V1527*'(참고)타워 스텟 가치'!$T$17,'스테이지별 몬스터 스텟'!W1527*'(참고)타워 스텟 가치'!$U$17,'스테이지별 몬스터 스텟'!X1527*'(참고)타워 스텟 가치'!$V$17,'스테이지별 몬스터 스텟'!Y1527*'(참고)타워 스텟 가치'!$W$17,'스테이지별 몬스터 스텟'!Z1527*'(참고)타워 스텟 가치'!$X$17,'스테이지별 몬스터 스텟'!AA1527*'(참고)타워 스텟 가치'!$Y$17)</f>
        <v>942842.66250000498</v>
      </c>
      <c r="AC1527">
        <v>2</v>
      </c>
      <c r="AD1527">
        <f>VLOOKUP($F1527,'(참고)타워 스텟 가치'!$B$12:$L$16,AD$2,0)+(VLOOKUP($F1527,'(참고)타워 스텟 가치'!$B$12:$L$16,AD$2,0)*$E1527)</f>
        <v>691.87500000000364</v>
      </c>
      <c r="AE1527">
        <f>VLOOKUP($F1527,'(참고)타워 스텟 가치'!$B$12:$L$16,AE$2,0)+(VLOOKUP($F1527,'(참고)타워 스텟 가치'!$B$12:$L$16,AE$2,0)*$E1527)</f>
        <v>830.25000000000443</v>
      </c>
      <c r="AF1527">
        <f>VLOOKUP($F1527,'(참고)타워 스텟 가치'!$B$12:$L$16,AF$2,0)+(VLOOKUP($F1527,'(참고)타워 스텟 가치'!$B$12:$L$16,AF$2,0)*$E1527)</f>
        <v>615000.00000000326</v>
      </c>
      <c r="AG1527">
        <f>VLOOKUP($F1527,'(참고)타워 스텟 가치'!$B$12:$L$16,AG$2,0)+(VLOOKUP($F1527,'(참고)타워 스텟 가치'!$B$12:$L$16,AG$2,0)*$E1527)</f>
        <v>4151.2500000000218</v>
      </c>
      <c r="AH1527">
        <f>VLOOKUP($F1527,'(참고)타워 스텟 가치'!$B$12:$L$16,AH$2,0)+(VLOOKUP($F1527,'(참고)타워 스텟 가치'!$B$12:$L$16,AH$2,0)*$E1527)</f>
        <v>138.37500000000074</v>
      </c>
      <c r="AI1527">
        <f>VLOOKUP($F1527,'(참고)타워 스텟 가치'!$B$12:$L$16,AI$2,0)+(VLOOKUP($F1527,'(참고)타워 스텟 가치'!$B$12:$L$16,AI$2,0)*$E1527)</f>
        <v>36.90000000000019</v>
      </c>
      <c r="AJ1527">
        <f>VLOOKUP($F1527,'(참고)타워 스텟 가치'!$B$12:$L$16,AJ$2,0)+(VLOOKUP($F1527,'(참고)타워 스텟 가치'!$B$12:$L$16,AJ$2,0)*$E1527)</f>
        <v>0</v>
      </c>
      <c r="AK1527">
        <f>VLOOKUP($F1527,'(참고)타워 스텟 가치'!$B$12:$L$16,AK$2,0)+(VLOOKUP($F1527,'(참고)타워 스텟 가치'!$B$12:$L$16,AK$2,0)*$E1527)</f>
        <v>0</v>
      </c>
      <c r="AL1527">
        <f>VLOOKUP($F1527,'(참고)타워 스텟 가치'!$B$12:$L$16,AL$2,0)+(VLOOKUP($F1527,'(참고)타워 스텟 가치'!$B$12:$L$16,AL$2,0)*$E1527)</f>
        <v>172.2000000000009</v>
      </c>
      <c r="AM1527">
        <f>SUM('스테이지별 몬스터 스텟'!AD1527*'(참고)타워 스텟 가치'!$Q$17,'스테이지별 몬스터 스텟'!AE1527*'(참고)타워 스텟 가치'!$R$17,'스테이지별 몬스터 스텟'!AF1527*'(참고)타워 스텟 가치'!$S$17,'스테이지별 몬스터 스텟'!AG1527*'(참고)타워 스텟 가치'!$T$17,'스테이지별 몬스터 스텟'!AH1527*'(참고)타워 스텟 가치'!$U$17,'스테이지별 몬스터 스텟'!AI1527*'(참고)타워 스텟 가치'!$V$17,'스테이지별 몬스터 스텟'!AJ1527*'(참고)타워 스텟 가치'!$W$17,'스테이지별 몬스터 스텟'!AK1527*'(참고)타워 스텟 가치'!$X$17,'스테이지별 몬스터 스텟'!AL1527*'(참고)타워 스텟 가치'!$Y$17)</f>
        <v>934089.67500000494</v>
      </c>
      <c r="AN1527">
        <v>3</v>
      </c>
    </row>
    <row r="1528" spans="3:40" x14ac:dyDescent="0.3">
      <c r="C1528">
        <v>4</v>
      </c>
      <c r="D1528">
        <f t="shared" si="71"/>
        <v>305</v>
      </c>
      <c r="E1528" s="52">
        <f>VLOOKUP(D1528,'스테이지별 난이도 설정'!B:C,2,0)</f>
        <v>122.00000000000065</v>
      </c>
      <c r="F1528" t="str">
        <f t="shared" si="72"/>
        <v>유니크</v>
      </c>
      <c r="G1528">
        <f t="shared" si="70"/>
        <v>6</v>
      </c>
      <c r="H1528">
        <f>VLOOKUP($F1528,'(참고)타워 스텟 가치'!$B$2:$L$6,H$2,0)+(VLOOKUP($F1528,'(참고)타워 스텟 가치'!$B$2:$L$6,H$2,0)*$E1528)</f>
        <v>3113.4375000000164</v>
      </c>
      <c r="I1528">
        <f>VLOOKUP($F1528,'(참고)타워 스텟 가치'!$B$2:$L$6,I$2,0)+(VLOOKUP($F1528,'(참고)타워 스텟 가치'!$B$2:$L$6,I$2,0)*$E1528)</f>
        <v>622.6875000000033</v>
      </c>
      <c r="J1528">
        <f>VLOOKUP($F1528,'(참고)타워 스텟 가치'!$B$2:$L$6,J$2,0)+(VLOOKUP($F1528,'(참고)타워 스텟 가치'!$B$2:$L$6,J$2,0)*$E1528)</f>
        <v>615000.00000000326</v>
      </c>
      <c r="K1528">
        <f>VLOOKUP($F1528,'(참고)타워 스텟 가치'!$B$2:$L$6,K$2,0)+(VLOOKUP($F1528,'(참고)타워 스텟 가치'!$B$2:$L$6,K$2,0)*$E1528)</f>
        <v>12453.750000000065</v>
      </c>
      <c r="L1528">
        <f>VLOOKUP($F1528,'(참고)타워 스텟 가치'!$B$2:$L$6,L$2,0)+(VLOOKUP($F1528,'(참고)타워 스텟 가치'!$B$2:$L$6,L$2,0)*$E1528)</f>
        <v>207.56250000000111</v>
      </c>
      <c r="M1528">
        <f>VLOOKUP($F1528,'(참고)타워 스텟 가치'!$B$2:$L$6,M$2,0)+(VLOOKUP($F1528,'(참고)타워 스텟 가치'!$B$2:$L$6,M$2,0)*$E1528)</f>
        <v>36.90000000000019</v>
      </c>
      <c r="N1528">
        <f>VLOOKUP($F1528,'(참고)타워 스텟 가치'!$B$2:$L$6,N$2,0)+(VLOOKUP($F1528,'(참고)타워 스텟 가치'!$B$2:$L$6,N$2,0)*$E1528)</f>
        <v>0</v>
      </c>
      <c r="O1528">
        <f>VLOOKUP($F1528,'(참고)타워 스텟 가치'!$B$2:$L$6,O$2,0)+(VLOOKUP($F1528,'(참고)타워 스텟 가치'!$B$2:$L$6,O$2,0)*$E1528)</f>
        <v>0</v>
      </c>
      <c r="P1528">
        <f>VLOOKUP($F1528,'(참고)타워 스텟 가치'!$B$2:$L$6,P$2,0)+(VLOOKUP($F1528,'(참고)타워 스텟 가치'!$B$2:$L$6,P$2,0)*$E1528)</f>
        <v>123.00000000000065</v>
      </c>
      <c r="Q1528">
        <f>SUM('스테이지별 몬스터 스텟'!H1528*'(참고)타워 스텟 가치'!$Q$17,'스테이지별 몬스터 스텟'!I1528*'(참고)타워 스텟 가치'!$R$17,'스테이지별 몬스터 스텟'!J1528*'(참고)타워 스텟 가치'!$S$17,'스테이지별 몬스터 스텟'!K1528*'(참고)타워 스텟 가치'!$T$17,'스테이지별 몬스터 스텟'!L1528*'(참고)타워 스텟 가치'!$U$17,'스테이지별 몬스터 스텟'!M1528*'(참고)타워 스텟 가치'!$V$17,'스테이지별 몬스터 스텟'!N1528*'(참고)타워 스텟 가치'!$W$17,'스테이지별 몬스터 스텟'!O1528*'(참고)타워 스텟 가치'!$X$17,'스테이지별 몬스터 스텟'!P1528*'(참고)타워 스텟 가치'!$Y$17)</f>
        <v>955266.43125000503</v>
      </c>
      <c r="R1528">
        <v>1</v>
      </c>
      <c r="S1528">
        <f>VLOOKUP($F1528,'(참고)타워 스텟 가치'!$B$7:$L$11,S$2,0)+(VLOOKUP($F1528,'(참고)타워 스텟 가치'!$B$7:$L$11,S$2,0)*$E1528)</f>
        <v>1037.8125000000055</v>
      </c>
      <c r="T1528">
        <f>VLOOKUP($F1528,'(참고)타워 스텟 가치'!$B$7:$L$11,T$2,0)+(VLOOKUP($F1528,'(참고)타워 스텟 가치'!$B$7:$L$11,T$2,0)*$E1528)</f>
        <v>1868.06250000001</v>
      </c>
      <c r="U1528">
        <f>VLOOKUP($F1528,'(참고)타워 스텟 가치'!$B$7:$L$11,U$2,0)+(VLOOKUP($F1528,'(참고)타워 스텟 가치'!$B$7:$L$11,U$2,0)*$E1528)</f>
        <v>615000.00000000326</v>
      </c>
      <c r="V1528">
        <f>VLOOKUP($F1528,'(참고)타워 스텟 가치'!$B$7:$L$11,V$2,0)+(VLOOKUP($F1528,'(참고)타워 스텟 가치'!$B$7:$L$11,V$2,0)*$E1528)</f>
        <v>12453.750000000065</v>
      </c>
      <c r="W1528">
        <f>VLOOKUP($F1528,'(참고)타워 스텟 가치'!$B$7:$L$11,W$2,0)+(VLOOKUP($F1528,'(참고)타워 스텟 가치'!$B$7:$L$11,W$2,0)*$E1528)</f>
        <v>207.56250000000111</v>
      </c>
      <c r="X1528">
        <f>VLOOKUP($F1528,'(참고)타워 스텟 가치'!$B$7:$L$11,X$2,0)+(VLOOKUP($F1528,'(참고)타워 스텟 가치'!$B$7:$L$11,X$2,0)*$E1528)</f>
        <v>36.90000000000019</v>
      </c>
      <c r="Y1528">
        <f>VLOOKUP($F1528,'(참고)타워 스텟 가치'!$B$7:$L$11,Y$2,0)+(VLOOKUP($F1528,'(참고)타워 스텟 가치'!$B$7:$L$11,Y$2,0)*$E1528)</f>
        <v>0</v>
      </c>
      <c r="Z1528">
        <f>VLOOKUP($F1528,'(참고)타워 스텟 가치'!$B$7:$L$11,Z$2,0)+(VLOOKUP($F1528,'(참고)타워 스텟 가치'!$B$7:$L$11,Z$2,0)*$E1528)</f>
        <v>0</v>
      </c>
      <c r="AA1528">
        <f>VLOOKUP($F1528,'(참고)타워 스텟 가치'!$B$7:$L$11,AA$2,0)+(VLOOKUP($F1528,'(참고)타워 스텟 가치'!$B$7:$L$11,AA$2,0)*$E1528)</f>
        <v>123.00000000000065</v>
      </c>
      <c r="AB1528">
        <f>SUM('스테이지별 몬스터 스텟'!S1528*'(참고)타워 스텟 가치'!$Q$17,'스테이지별 몬스터 스텟'!T1528*'(참고)타워 스텟 가치'!$R$17,'스테이지별 몬스터 스텟'!U1528*'(참고)타워 스텟 가치'!$S$17,'스테이지별 몬스터 스텟'!V1528*'(참고)타워 스텟 가치'!$T$17,'스테이지별 몬스터 스텟'!W1528*'(참고)타워 스텟 가치'!$U$17,'스테이지별 몬스터 스텟'!X1528*'(참고)타워 스텟 가치'!$V$17,'스테이지별 몬스터 스텟'!Y1528*'(참고)타워 스텟 가치'!$W$17,'스테이지별 몬스터 스텟'!Z1528*'(참고)타워 스텟 가치'!$X$17,'스테이지별 몬스터 스텟'!AA1528*'(참고)타워 스텟 가치'!$Y$17)</f>
        <v>952983.24375000503</v>
      </c>
      <c r="AC1528">
        <v>2</v>
      </c>
      <c r="AD1528">
        <f>VLOOKUP($F1528,'(참고)타워 스텟 가치'!$B$12:$L$16,AD$2,0)+(VLOOKUP($F1528,'(참고)타워 스텟 가치'!$B$12:$L$16,AD$2,0)*$E1528)</f>
        <v>1037.8125000000055</v>
      </c>
      <c r="AE1528">
        <f>VLOOKUP($F1528,'(참고)타워 스텟 가치'!$B$12:$L$16,AE$2,0)+(VLOOKUP($F1528,'(참고)타워 스텟 가치'!$B$12:$L$16,AE$2,0)*$E1528)</f>
        <v>1245.3750000000066</v>
      </c>
      <c r="AF1528">
        <f>VLOOKUP($F1528,'(참고)타워 스텟 가치'!$B$12:$L$16,AF$2,0)+(VLOOKUP($F1528,'(참고)타워 스텟 가치'!$B$12:$L$16,AF$2,0)*$E1528)</f>
        <v>615000.00000000326</v>
      </c>
      <c r="AG1528">
        <f>VLOOKUP($F1528,'(참고)타워 스텟 가치'!$B$12:$L$16,AG$2,0)+(VLOOKUP($F1528,'(참고)타워 스텟 가치'!$B$12:$L$16,AG$2,0)*$E1528)</f>
        <v>6226.8750000000327</v>
      </c>
      <c r="AH1528">
        <f>VLOOKUP($F1528,'(참고)타워 스텟 가치'!$B$12:$L$16,AH$2,0)+(VLOOKUP($F1528,'(참고)타워 스텟 가치'!$B$12:$L$16,AH$2,0)*$E1528)</f>
        <v>207.56250000000111</v>
      </c>
      <c r="AI1528">
        <f>VLOOKUP($F1528,'(참고)타워 스텟 가치'!$B$12:$L$16,AI$2,0)+(VLOOKUP($F1528,'(참고)타워 스텟 가치'!$B$12:$L$16,AI$2,0)*$E1528)</f>
        <v>36.90000000000019</v>
      </c>
      <c r="AJ1528">
        <f>VLOOKUP($F1528,'(참고)타워 스텟 가치'!$B$12:$L$16,AJ$2,0)+(VLOOKUP($F1528,'(참고)타워 스텟 가치'!$B$12:$L$16,AJ$2,0)*$E1528)</f>
        <v>0</v>
      </c>
      <c r="AK1528">
        <f>VLOOKUP($F1528,'(참고)타워 스텟 가치'!$B$12:$L$16,AK$2,0)+(VLOOKUP($F1528,'(참고)타워 스텟 가치'!$B$12:$L$16,AK$2,0)*$E1528)</f>
        <v>0</v>
      </c>
      <c r="AL1528">
        <f>VLOOKUP($F1528,'(참고)타워 스텟 가치'!$B$12:$L$16,AL$2,0)+(VLOOKUP($F1528,'(참고)타워 스텟 가치'!$B$12:$L$16,AL$2,0)*$E1528)</f>
        <v>246.00000000000131</v>
      </c>
      <c r="AM1528">
        <f>SUM('스테이지별 몬스터 스텟'!AD1528*'(참고)타워 스텟 가치'!$Q$17,'스테이지별 몬스터 스텟'!AE1528*'(참고)타워 스텟 가치'!$R$17,'스테이지별 몬스터 스텟'!AF1528*'(참고)타워 스텟 가치'!$S$17,'스테이지별 몬스터 스텟'!AG1528*'(참고)타워 스텟 가치'!$T$17,'스테이지별 몬스터 스텟'!AH1528*'(참고)타워 스텟 가치'!$U$17,'스테이지별 몬스터 스텟'!AI1528*'(참고)타워 스텟 가치'!$V$17,'스테이지별 몬스터 스텟'!AJ1528*'(참고)타워 스텟 가치'!$W$17,'스테이지별 몬스터 스텟'!AK1528*'(참고)타워 스텟 가치'!$X$17,'스테이지별 몬스터 스텟'!AL1528*'(참고)타워 스텟 가치'!$Y$17)</f>
        <v>939841.46250000503</v>
      </c>
      <c r="AN1528">
        <v>3</v>
      </c>
    </row>
    <row r="1529" spans="3:40" x14ac:dyDescent="0.3">
      <c r="C1529">
        <v>5</v>
      </c>
      <c r="D1529">
        <f t="shared" si="71"/>
        <v>305</v>
      </c>
      <c r="E1529" s="52">
        <f>VLOOKUP(D1529,'스테이지별 난이도 설정'!B:C,2,0)</f>
        <v>122.00000000000065</v>
      </c>
      <c r="F1529" t="str">
        <f t="shared" si="72"/>
        <v>스페셜</v>
      </c>
      <c r="G1529">
        <f t="shared" si="70"/>
        <v>6</v>
      </c>
      <c r="H1529">
        <f>VLOOKUP($F1529,'(참고)타워 스텟 가치'!$B$2:$L$6,H$2,0)+(VLOOKUP($F1529,'(참고)타워 스텟 가치'!$B$2:$L$6,H$2,0)*$E1529)</f>
        <v>4670.1562500000246</v>
      </c>
      <c r="I1529">
        <f>VLOOKUP($F1529,'(참고)타워 스텟 가치'!$B$2:$L$6,I$2,0)+(VLOOKUP($F1529,'(참고)타워 스텟 가치'!$B$2:$L$6,I$2,0)*$E1529)</f>
        <v>934.031250000005</v>
      </c>
      <c r="J1529">
        <f>VLOOKUP($F1529,'(참고)타워 스텟 가치'!$B$2:$L$6,J$2,0)+(VLOOKUP($F1529,'(참고)타워 스텟 가치'!$B$2:$L$6,J$2,0)*$E1529)</f>
        <v>615000.00000000326</v>
      </c>
      <c r="K1529">
        <f>VLOOKUP($F1529,'(참고)타워 스텟 가치'!$B$2:$L$6,K$2,0)+(VLOOKUP($F1529,'(참고)타워 스텟 가치'!$B$2:$L$6,K$2,0)*$E1529)</f>
        <v>18680.625000000098</v>
      </c>
      <c r="L1529">
        <f>VLOOKUP($F1529,'(참고)타워 스텟 가치'!$B$2:$L$6,L$2,0)+(VLOOKUP($F1529,'(참고)타워 스텟 가치'!$B$2:$L$6,L$2,0)*$E1529)</f>
        <v>311.34375000000165</v>
      </c>
      <c r="M1529">
        <f>VLOOKUP($F1529,'(참고)타워 스텟 가치'!$B$2:$L$6,M$2,0)+(VLOOKUP($F1529,'(참고)타워 스텟 가치'!$B$2:$L$6,M$2,0)*$E1529)</f>
        <v>36.90000000000019</v>
      </c>
      <c r="N1529">
        <f>VLOOKUP($F1529,'(참고)타워 스텟 가치'!$B$2:$L$6,N$2,0)+(VLOOKUP($F1529,'(참고)타워 스텟 가치'!$B$2:$L$6,N$2,0)*$E1529)</f>
        <v>0</v>
      </c>
      <c r="O1529">
        <f>VLOOKUP($F1529,'(참고)타워 스텟 가치'!$B$2:$L$6,O$2,0)+(VLOOKUP($F1529,'(참고)타워 스텟 가치'!$B$2:$L$6,O$2,0)*$E1529)</f>
        <v>0</v>
      </c>
      <c r="P1529">
        <f>VLOOKUP($F1529,'(참고)타워 스텟 가치'!$B$2:$L$6,P$2,0)+(VLOOKUP($F1529,'(참고)타워 스텟 가치'!$B$2:$L$6,P$2,0)*$E1529)</f>
        <v>123.00000000000065</v>
      </c>
      <c r="Q1529">
        <f>SUM('스테이지별 몬스터 스텟'!H1529*'(참고)타워 스텟 가치'!$Q$17,'스테이지별 몬스터 스텟'!I1529*'(참고)타워 스텟 가치'!$R$17,'스테이지별 몬스터 스텟'!J1529*'(참고)타워 스텟 가치'!$S$17,'스테이지별 몬스터 스텟'!K1529*'(참고)타워 스텟 가치'!$T$17,'스테이지별 몬스터 스텟'!L1529*'(참고)타워 스텟 가치'!$U$17,'스테이지별 몬스터 스텟'!M1529*'(참고)타워 스텟 가치'!$V$17,'스테이지별 몬스터 스텟'!N1529*'(참고)타워 스텟 가치'!$W$17,'스테이지별 몬스터 스텟'!O1529*'(참고)타워 스텟 가치'!$X$17,'스테이지별 몬스터 스텟'!P1529*'(참고)타워 스텟 가치'!$Y$17)</f>
        <v>971508.19687500515</v>
      </c>
      <c r="R1529">
        <v>1</v>
      </c>
      <c r="S1529">
        <f>VLOOKUP($F1529,'(참고)타워 스텟 가치'!$B$7:$L$11,S$2,0)+(VLOOKUP($F1529,'(참고)타워 스텟 가치'!$B$7:$L$11,S$2,0)*$E1529)</f>
        <v>1556.7187500000082</v>
      </c>
      <c r="T1529">
        <f>VLOOKUP($F1529,'(참고)타워 스텟 가치'!$B$7:$L$11,T$2,0)+(VLOOKUP($F1529,'(참고)타워 스텟 가치'!$B$7:$L$11,T$2,0)*$E1529)</f>
        <v>2802.093750000015</v>
      </c>
      <c r="U1529">
        <f>VLOOKUP($F1529,'(참고)타워 스텟 가치'!$B$7:$L$11,U$2,0)+(VLOOKUP($F1529,'(참고)타워 스텟 가치'!$B$7:$L$11,U$2,0)*$E1529)</f>
        <v>615000.00000000326</v>
      </c>
      <c r="V1529">
        <f>VLOOKUP($F1529,'(참고)타워 스텟 가치'!$B$7:$L$11,V$2,0)+(VLOOKUP($F1529,'(참고)타워 스텟 가치'!$B$7:$L$11,V$2,0)*$E1529)</f>
        <v>18680.625000000098</v>
      </c>
      <c r="W1529">
        <f>VLOOKUP($F1529,'(참고)타워 스텟 가치'!$B$7:$L$11,W$2,0)+(VLOOKUP($F1529,'(참고)타워 스텟 가치'!$B$7:$L$11,W$2,0)*$E1529)</f>
        <v>311.34375000000165</v>
      </c>
      <c r="X1529">
        <f>VLOOKUP($F1529,'(참고)타워 스텟 가치'!$B$7:$L$11,X$2,0)+(VLOOKUP($F1529,'(참고)타워 스텟 가치'!$B$7:$L$11,X$2,0)*$E1529)</f>
        <v>36.90000000000019</v>
      </c>
      <c r="Y1529">
        <f>VLOOKUP($F1529,'(참고)타워 스텟 가치'!$B$7:$L$11,Y$2,0)+(VLOOKUP($F1529,'(참고)타워 스텟 가치'!$B$7:$L$11,Y$2,0)*$E1529)</f>
        <v>0</v>
      </c>
      <c r="Z1529">
        <f>VLOOKUP($F1529,'(참고)타워 스텟 가치'!$B$7:$L$11,Z$2,0)+(VLOOKUP($F1529,'(참고)타워 스텟 가치'!$B$7:$L$11,Z$2,0)*$E1529)</f>
        <v>0</v>
      </c>
      <c r="AA1529">
        <f>VLOOKUP($F1529,'(참고)타워 스텟 가치'!$B$7:$L$11,AA$2,0)+(VLOOKUP($F1529,'(참고)타워 스텟 가치'!$B$7:$L$11,AA$2,0)*$E1529)</f>
        <v>123.00000000000065</v>
      </c>
      <c r="AB1529">
        <f>SUM('스테이지별 몬스터 스텟'!S1529*'(참고)타워 스텟 가치'!$Q$17,'스테이지별 몬스터 스텟'!T1529*'(참고)타워 스텟 가치'!$R$17,'스테이지별 몬스터 스텟'!U1529*'(참고)타워 스텟 가치'!$S$17,'스테이지별 몬스터 스텟'!V1529*'(참고)타워 스텟 가치'!$T$17,'스테이지별 몬스터 스텟'!W1529*'(참고)타워 스텟 가치'!$U$17,'스테이지별 몬스터 스텟'!X1529*'(참고)타워 스텟 가치'!$V$17,'스테이지별 몬스터 스텟'!Y1529*'(참고)타워 스텟 가치'!$W$17,'스테이지별 몬스터 스텟'!Z1529*'(참고)타워 스텟 가치'!$X$17,'스테이지별 몬스터 스텟'!AA1529*'(참고)타워 스텟 가치'!$Y$17)</f>
        <v>968083.41562500515</v>
      </c>
      <c r="AC1529">
        <v>2</v>
      </c>
      <c r="AD1529">
        <f>VLOOKUP($F1529,'(참고)타워 스텟 가치'!$B$12:$L$16,AD$2,0)+(VLOOKUP($F1529,'(참고)타워 스텟 가치'!$B$12:$L$16,AD$2,0)*$E1529)</f>
        <v>1556.7187500000082</v>
      </c>
      <c r="AE1529">
        <f>VLOOKUP($F1529,'(참고)타워 스텟 가치'!$B$12:$L$16,AE$2,0)+(VLOOKUP($F1529,'(참고)타워 스텟 가치'!$B$12:$L$16,AE$2,0)*$E1529)</f>
        <v>1868.06250000001</v>
      </c>
      <c r="AF1529">
        <f>VLOOKUP($F1529,'(참고)타워 스텟 가치'!$B$12:$L$16,AF$2,0)+(VLOOKUP($F1529,'(참고)타워 스텟 가치'!$B$12:$L$16,AF$2,0)*$E1529)</f>
        <v>615000.00000000326</v>
      </c>
      <c r="AG1529">
        <f>VLOOKUP($F1529,'(참고)타워 스텟 가치'!$B$12:$L$16,AG$2,0)+(VLOOKUP($F1529,'(참고)타워 스텟 가치'!$B$12:$L$16,AG$2,0)*$E1529)</f>
        <v>9340.3125000000491</v>
      </c>
      <c r="AH1529">
        <f>VLOOKUP($F1529,'(참고)타워 스텟 가치'!$B$12:$L$16,AH$2,0)+(VLOOKUP($F1529,'(참고)타워 스텟 가치'!$B$12:$L$16,AH$2,0)*$E1529)</f>
        <v>311.34375000000165</v>
      </c>
      <c r="AI1529">
        <f>VLOOKUP($F1529,'(참고)타워 스텟 가치'!$B$12:$L$16,AI$2,0)+(VLOOKUP($F1529,'(참고)타워 스텟 가치'!$B$12:$L$16,AI$2,0)*$E1529)</f>
        <v>36.90000000000019</v>
      </c>
      <c r="AJ1529">
        <f>VLOOKUP($F1529,'(참고)타워 스텟 가치'!$B$12:$L$16,AJ$2,0)+(VLOOKUP($F1529,'(참고)타워 스텟 가치'!$B$12:$L$16,AJ$2,0)*$E1529)</f>
        <v>0</v>
      </c>
      <c r="AK1529">
        <f>VLOOKUP($F1529,'(참고)타워 스텟 가치'!$B$12:$L$16,AK$2,0)+(VLOOKUP($F1529,'(참고)타워 스텟 가치'!$B$12:$L$16,AK$2,0)*$E1529)</f>
        <v>0</v>
      </c>
      <c r="AL1529">
        <f>VLOOKUP($F1529,'(참고)타워 스텟 가치'!$B$12:$L$16,AL$2,0)+(VLOOKUP($F1529,'(참고)타워 스텟 가치'!$B$12:$L$16,AL$2,0)*$E1529)</f>
        <v>246.00000000000131</v>
      </c>
      <c r="AM1529">
        <f>SUM('스테이지별 몬스터 스텟'!AD1529*'(참고)타워 스텟 가치'!$Q$17,'스테이지별 몬스터 스텟'!AE1529*'(참고)타워 스텟 가치'!$R$17,'스테이지별 몬스터 스텟'!AF1529*'(참고)타워 스텟 가치'!$S$17,'스테이지별 몬스터 스텟'!AG1529*'(참고)타워 스텟 가치'!$T$17,'스테이지별 몬스터 스텟'!AH1529*'(참고)타워 스텟 가치'!$U$17,'스테이지별 몬스터 스텟'!AI1529*'(참고)타워 스텟 가치'!$V$17,'스테이지별 몬스터 스텟'!AJ1529*'(참고)타워 스텟 가치'!$W$17,'스테이지별 몬스터 스텟'!AK1529*'(참고)타워 스텟 가치'!$X$17,'스테이지별 몬스터 스텟'!AL1529*'(참고)타워 스텟 가치'!$Y$17)</f>
        <v>948247.74375000503</v>
      </c>
      <c r="AN1529">
        <v>3</v>
      </c>
    </row>
    <row r="1530" spans="3:40" x14ac:dyDescent="0.3">
      <c r="C1530">
        <v>1</v>
      </c>
      <c r="D1530">
        <f t="shared" si="71"/>
        <v>306</v>
      </c>
      <c r="E1530" s="52">
        <f>VLOOKUP(D1530,'스테이지별 난이도 설정'!B:C,2,0)</f>
        <v>122.40000000000066</v>
      </c>
      <c r="F1530" t="str">
        <f t="shared" si="72"/>
        <v>일반</v>
      </c>
      <c r="G1530">
        <f t="shared" si="70"/>
        <v>6</v>
      </c>
      <c r="H1530">
        <f>VLOOKUP($F1530,'(참고)타워 스텟 가치'!$B$2:$L$6,H$2,0)+(VLOOKUP($F1530,'(참고)타워 스텟 가치'!$B$2:$L$6,H$2,0)*$E1530)</f>
        <v>925.500000000005</v>
      </c>
      <c r="I1530">
        <f>VLOOKUP($F1530,'(참고)타워 스텟 가치'!$B$2:$L$6,I$2,0)+(VLOOKUP($F1530,'(참고)타워 스텟 가치'!$B$2:$L$6,I$2,0)*$E1530)</f>
        <v>185.10000000000099</v>
      </c>
      <c r="J1530">
        <f>VLOOKUP($F1530,'(참고)타워 스텟 가치'!$B$2:$L$6,J$2,0)+(VLOOKUP($F1530,'(참고)타워 스텟 가치'!$B$2:$L$6,J$2,0)*$E1530)</f>
        <v>617000.00000000326</v>
      </c>
      <c r="K1530">
        <f>VLOOKUP($F1530,'(참고)타워 스텟 가치'!$B$2:$L$6,K$2,0)+(VLOOKUP($F1530,'(참고)타워 스텟 가치'!$B$2:$L$6,K$2,0)*$E1530)</f>
        <v>3702.00000000002</v>
      </c>
      <c r="L1530">
        <f>VLOOKUP($F1530,'(참고)타워 스텟 가치'!$B$2:$L$6,L$2,0)+(VLOOKUP($F1530,'(참고)타워 스텟 가치'!$B$2:$L$6,L$2,0)*$E1530)</f>
        <v>61.70000000000033</v>
      </c>
      <c r="M1530">
        <f>VLOOKUP($F1530,'(참고)타워 스텟 가치'!$B$2:$L$6,M$2,0)+(VLOOKUP($F1530,'(참고)타워 스텟 가치'!$B$2:$L$6,M$2,0)*$E1530)</f>
        <v>37.020000000000195</v>
      </c>
      <c r="N1530">
        <f>VLOOKUP($F1530,'(참고)타워 스텟 가치'!$B$2:$L$6,N$2,0)+(VLOOKUP($F1530,'(참고)타워 스텟 가치'!$B$2:$L$6,N$2,0)*$E1530)</f>
        <v>0</v>
      </c>
      <c r="O1530">
        <f>VLOOKUP($F1530,'(참고)타워 스텟 가치'!$B$2:$L$6,O$2,0)+(VLOOKUP($F1530,'(참고)타워 스텟 가치'!$B$2:$L$6,O$2,0)*$E1530)</f>
        <v>0</v>
      </c>
      <c r="P1530">
        <f>VLOOKUP($F1530,'(참고)타워 스텟 가치'!$B$2:$L$6,P$2,0)+(VLOOKUP($F1530,'(참고)타워 스텟 가치'!$B$2:$L$6,P$2,0)*$E1530)</f>
        <v>86.380000000000464</v>
      </c>
      <c r="Q1530">
        <f>SUM('스테이지별 몬스터 스텟'!H1530*'(참고)타워 스텟 가치'!$Q$17,'스테이지별 몬스터 스텟'!I1530*'(참고)타워 스텟 가치'!$R$17,'스테이지별 몬스터 스텟'!J1530*'(참고)타워 스텟 가치'!$S$17,'스테이지별 몬스터 스텟'!K1530*'(참고)타워 스텟 가치'!$T$17,'스테이지별 몬스터 스텟'!L1530*'(참고)타워 스텟 가치'!$U$17,'스테이지별 몬스터 스텟'!M1530*'(참고)타워 스텟 가치'!$V$17,'스테이지별 몬스터 스텟'!N1530*'(참고)타워 스텟 가치'!$W$17,'스테이지별 몬스터 스텟'!O1530*'(참고)타워 스텟 가치'!$X$17,'스테이지별 몬스터 스텟'!P1530*'(참고)타워 스텟 가치'!$Y$17)</f>
        <v>935365.83000000496</v>
      </c>
      <c r="R1530">
        <v>1</v>
      </c>
      <c r="S1530">
        <f>VLOOKUP($F1530,'(참고)타워 스텟 가치'!$B$7:$L$11,S$2,0)+(VLOOKUP($F1530,'(참고)타워 스텟 가치'!$B$7:$L$11,S$2,0)*$E1530)</f>
        <v>308.50000000000165</v>
      </c>
      <c r="T1530">
        <f>VLOOKUP($F1530,'(참고)타워 스텟 가치'!$B$7:$L$11,T$2,0)+(VLOOKUP($F1530,'(참고)타워 스텟 가치'!$B$7:$L$11,T$2,0)*$E1530)</f>
        <v>555.30000000000291</v>
      </c>
      <c r="U1530">
        <f>VLOOKUP($F1530,'(참고)타워 스텟 가치'!$B$7:$L$11,U$2,0)+(VLOOKUP($F1530,'(참고)타워 스텟 가치'!$B$7:$L$11,U$2,0)*$E1530)</f>
        <v>617000.00000000326</v>
      </c>
      <c r="V1530">
        <f>VLOOKUP($F1530,'(참고)타워 스텟 가치'!$B$7:$L$11,V$2,0)+(VLOOKUP($F1530,'(참고)타워 스텟 가치'!$B$7:$L$11,V$2,0)*$E1530)</f>
        <v>3702.00000000002</v>
      </c>
      <c r="W1530">
        <f>VLOOKUP($F1530,'(참고)타워 스텟 가치'!$B$7:$L$11,W$2,0)+(VLOOKUP($F1530,'(참고)타워 스텟 가치'!$B$7:$L$11,W$2,0)*$E1530)</f>
        <v>61.70000000000033</v>
      </c>
      <c r="X1530">
        <f>VLOOKUP($F1530,'(참고)타워 스텟 가치'!$B$7:$L$11,X$2,0)+(VLOOKUP($F1530,'(참고)타워 스텟 가치'!$B$7:$L$11,X$2,0)*$E1530)</f>
        <v>37.020000000000195</v>
      </c>
      <c r="Y1530">
        <f>VLOOKUP($F1530,'(참고)타워 스텟 가치'!$B$7:$L$11,Y$2,0)+(VLOOKUP($F1530,'(참고)타워 스텟 가치'!$B$7:$L$11,Y$2,0)*$E1530)</f>
        <v>0</v>
      </c>
      <c r="Z1530">
        <f>VLOOKUP($F1530,'(참고)타워 스텟 가치'!$B$7:$L$11,Z$2,0)+(VLOOKUP($F1530,'(참고)타워 스텟 가치'!$B$7:$L$11,Z$2,0)*$E1530)</f>
        <v>0</v>
      </c>
      <c r="AA1530">
        <f>VLOOKUP($F1530,'(참고)타워 스텟 가치'!$B$7:$L$11,AA$2,0)+(VLOOKUP($F1530,'(참고)타워 스텟 가치'!$B$7:$L$11,AA$2,0)*$E1530)</f>
        <v>86.380000000000464</v>
      </c>
      <c r="AB1530">
        <f>SUM('스테이지별 몬스터 스텟'!S1530*'(참고)타워 스텟 가치'!$Q$17,'스테이지별 몬스터 스텟'!T1530*'(참고)타워 스텟 가치'!$R$17,'스테이지별 몬스터 스텟'!U1530*'(참고)타워 스텟 가치'!$S$17,'스테이지별 몬스터 스텟'!V1530*'(참고)타워 스텟 가치'!$T$17,'스테이지별 몬스터 스텟'!W1530*'(참고)타워 스텟 가치'!$U$17,'스테이지별 몬스터 스텟'!X1530*'(참고)타워 스텟 가치'!$V$17,'스테이지별 몬스터 스텟'!Y1530*'(참고)타워 스텟 가치'!$W$17,'스테이지별 몬스터 스텟'!Z1530*'(참고)타워 스텟 가치'!$X$17,'스테이지별 몬스터 스텟'!AA1530*'(참고)타워 스텟 가치'!$Y$17)</f>
        <v>934687.13000000489</v>
      </c>
      <c r="AC1530">
        <v>2</v>
      </c>
      <c r="AD1530">
        <f>VLOOKUP($F1530,'(참고)타워 스텟 가치'!$B$12:$L$16,AD$2,0)+(VLOOKUP($F1530,'(참고)타워 스텟 가치'!$B$12:$L$16,AD$2,0)*$E1530)</f>
        <v>308.50000000000165</v>
      </c>
      <c r="AE1530">
        <f>VLOOKUP($F1530,'(참고)타워 스텟 가치'!$B$12:$L$16,AE$2,0)+(VLOOKUP($F1530,'(참고)타워 스텟 가치'!$B$12:$L$16,AE$2,0)*$E1530)</f>
        <v>370.20000000000198</v>
      </c>
      <c r="AF1530">
        <f>VLOOKUP($F1530,'(참고)타워 스텟 가치'!$B$12:$L$16,AF$2,0)+(VLOOKUP($F1530,'(참고)타워 스텟 가치'!$B$12:$L$16,AF$2,0)*$E1530)</f>
        <v>617000.00000000326</v>
      </c>
      <c r="AG1530">
        <f>VLOOKUP($F1530,'(참고)타워 스텟 가치'!$B$12:$L$16,AG$2,0)+(VLOOKUP($F1530,'(참고)타워 스텟 가치'!$B$12:$L$16,AG$2,0)*$E1530)</f>
        <v>1851.00000000001</v>
      </c>
      <c r="AH1530">
        <f>VLOOKUP($F1530,'(참고)타워 스텟 가치'!$B$12:$L$16,AH$2,0)+(VLOOKUP($F1530,'(참고)타워 스텟 가치'!$B$12:$L$16,AH$2,0)*$E1530)</f>
        <v>61.70000000000033</v>
      </c>
      <c r="AI1530">
        <f>VLOOKUP($F1530,'(참고)타워 스텟 가치'!$B$12:$L$16,AI$2,0)+(VLOOKUP($F1530,'(참고)타워 스텟 가치'!$B$12:$L$16,AI$2,0)*$E1530)</f>
        <v>37.020000000000195</v>
      </c>
      <c r="AJ1530">
        <f>VLOOKUP($F1530,'(참고)타워 스텟 가치'!$B$12:$L$16,AJ$2,0)+(VLOOKUP($F1530,'(참고)타워 스텟 가치'!$B$12:$L$16,AJ$2,0)*$E1530)</f>
        <v>0</v>
      </c>
      <c r="AK1530">
        <f>VLOOKUP($F1530,'(참고)타워 스텟 가치'!$B$12:$L$16,AK$2,0)+(VLOOKUP($F1530,'(참고)타워 스텟 가치'!$B$12:$L$16,AK$2,0)*$E1530)</f>
        <v>0</v>
      </c>
      <c r="AL1530">
        <f>VLOOKUP($F1530,'(참고)타워 스텟 가치'!$B$12:$L$16,AL$2,0)+(VLOOKUP($F1530,'(참고)타워 스텟 가치'!$B$12:$L$16,AL$2,0)*$E1530)</f>
        <v>172.76000000000093</v>
      </c>
      <c r="AM1530">
        <f>SUM('스테이지별 몬스터 스텟'!AD1530*'(참고)타워 스텟 가치'!$Q$17,'스테이지별 몬스터 스텟'!AE1530*'(참고)타워 스텟 가치'!$R$17,'스테이지별 몬스터 스텟'!AF1530*'(참고)타워 스텟 가치'!$S$17,'스테이지별 몬스터 스텟'!AG1530*'(참고)타워 스텟 가치'!$T$17,'스테이지별 몬스터 스텟'!AH1530*'(참고)타워 스텟 가치'!$U$17,'스테이지별 몬스터 스텟'!AI1530*'(참고)타워 스텟 가치'!$V$17,'스테이지별 몬스터 스텟'!AJ1530*'(참고)타워 스텟 가치'!$W$17,'스테이지별 몬스터 스텟'!AK1530*'(참고)타워 스텟 가치'!$X$17,'스테이지별 몬스터 스텟'!AL1530*'(참고)타워 스텟 가치'!$Y$17)</f>
        <v>930880.240000005</v>
      </c>
      <c r="AN1530">
        <v>3</v>
      </c>
    </row>
    <row r="1531" spans="3:40" x14ac:dyDescent="0.3">
      <c r="C1531">
        <v>2</v>
      </c>
      <c r="D1531">
        <f t="shared" si="71"/>
        <v>306</v>
      </c>
      <c r="E1531" s="52">
        <f>VLOOKUP(D1531,'스테이지별 난이도 설정'!B:C,2,0)</f>
        <v>122.40000000000066</v>
      </c>
      <c r="F1531" t="str">
        <f t="shared" si="72"/>
        <v>레어</v>
      </c>
      <c r="G1531">
        <f t="shared" si="70"/>
        <v>6</v>
      </c>
      <c r="H1531">
        <f>VLOOKUP($F1531,'(참고)타워 스텟 가치'!$B$2:$L$6,H$2,0)+(VLOOKUP($F1531,'(참고)타워 스텟 가치'!$B$2:$L$6,H$2,0)*$E1531)</f>
        <v>1388.2500000000075</v>
      </c>
      <c r="I1531">
        <f>VLOOKUP($F1531,'(참고)타워 스텟 가치'!$B$2:$L$6,I$2,0)+(VLOOKUP($F1531,'(참고)타워 스텟 가치'!$B$2:$L$6,I$2,0)*$E1531)</f>
        <v>277.65000000000146</v>
      </c>
      <c r="J1531">
        <f>VLOOKUP($F1531,'(참고)타워 스텟 가치'!$B$2:$L$6,J$2,0)+(VLOOKUP($F1531,'(참고)타워 스텟 가치'!$B$2:$L$6,J$2,0)*$E1531)</f>
        <v>617000.00000000326</v>
      </c>
      <c r="K1531">
        <f>VLOOKUP($F1531,'(참고)타워 스텟 가치'!$B$2:$L$6,K$2,0)+(VLOOKUP($F1531,'(참고)타워 스텟 가치'!$B$2:$L$6,K$2,0)*$E1531)</f>
        <v>5553.00000000003</v>
      </c>
      <c r="L1531">
        <f>VLOOKUP($F1531,'(참고)타워 스텟 가치'!$B$2:$L$6,L$2,0)+(VLOOKUP($F1531,'(참고)타워 스텟 가치'!$B$2:$L$6,L$2,0)*$E1531)</f>
        <v>92.550000000000495</v>
      </c>
      <c r="M1531">
        <f>VLOOKUP($F1531,'(참고)타워 스텟 가치'!$B$2:$L$6,M$2,0)+(VLOOKUP($F1531,'(참고)타워 스텟 가치'!$B$2:$L$6,M$2,0)*$E1531)</f>
        <v>37.020000000000195</v>
      </c>
      <c r="N1531">
        <f>VLOOKUP($F1531,'(참고)타워 스텟 가치'!$B$2:$L$6,N$2,0)+(VLOOKUP($F1531,'(참고)타워 스텟 가치'!$B$2:$L$6,N$2,0)*$E1531)</f>
        <v>0</v>
      </c>
      <c r="O1531">
        <f>VLOOKUP($F1531,'(참고)타워 스텟 가치'!$B$2:$L$6,O$2,0)+(VLOOKUP($F1531,'(참고)타워 스텟 가치'!$B$2:$L$6,O$2,0)*$E1531)</f>
        <v>0</v>
      </c>
      <c r="P1531">
        <f>VLOOKUP($F1531,'(참고)타워 스텟 가치'!$B$2:$L$6,P$2,0)+(VLOOKUP($F1531,'(참고)타워 스텟 가치'!$B$2:$L$6,P$2,0)*$E1531)</f>
        <v>86.380000000000464</v>
      </c>
      <c r="Q1531">
        <f>SUM('스테이지별 몬스터 스텟'!H1531*'(참고)타워 스텟 가치'!$Q$17,'스테이지별 몬스터 스텟'!I1531*'(참고)타워 스텟 가치'!$R$17,'스테이지별 몬스터 스텟'!J1531*'(참고)타워 스텟 가치'!$S$17,'스테이지별 몬스터 스텟'!K1531*'(참고)타워 스텟 가치'!$T$17,'스테이지별 몬스터 스텟'!L1531*'(참고)타워 스텟 가치'!$U$17,'스테이지별 몬스터 스텟'!M1531*'(참고)타워 스텟 가치'!$V$17,'스테이지별 몬스터 스텟'!N1531*'(참고)타워 스텟 가치'!$W$17,'스테이지별 몬스터 스텟'!O1531*'(참고)타워 스텟 가치'!$X$17,'스테이지별 몬스터 스텟'!P1531*'(참고)타워 스텟 가치'!$Y$17)</f>
        <v>940193.85500000499</v>
      </c>
      <c r="R1531">
        <v>1</v>
      </c>
      <c r="S1531">
        <f>VLOOKUP($F1531,'(참고)타워 스텟 가치'!$B$7:$L$11,S$2,0)+(VLOOKUP($F1531,'(참고)타워 스텟 가치'!$B$7:$L$11,S$2,0)*$E1531)</f>
        <v>462.7500000000025</v>
      </c>
      <c r="T1531">
        <f>VLOOKUP($F1531,'(참고)타워 스텟 가치'!$B$7:$L$11,T$2,0)+(VLOOKUP($F1531,'(참고)타워 스텟 가치'!$B$7:$L$11,T$2,0)*$E1531)</f>
        <v>832.95000000000448</v>
      </c>
      <c r="U1531">
        <f>VLOOKUP($F1531,'(참고)타워 스텟 가치'!$B$7:$L$11,U$2,0)+(VLOOKUP($F1531,'(참고)타워 스텟 가치'!$B$7:$L$11,U$2,0)*$E1531)</f>
        <v>617000.00000000326</v>
      </c>
      <c r="V1531">
        <f>VLOOKUP($F1531,'(참고)타워 스텟 가치'!$B$7:$L$11,V$2,0)+(VLOOKUP($F1531,'(참고)타워 스텟 가치'!$B$7:$L$11,V$2,0)*$E1531)</f>
        <v>5553.00000000003</v>
      </c>
      <c r="W1531">
        <f>VLOOKUP($F1531,'(참고)타워 스텟 가치'!$B$7:$L$11,W$2,0)+(VLOOKUP($F1531,'(참고)타워 스텟 가치'!$B$7:$L$11,W$2,0)*$E1531)</f>
        <v>92.550000000000495</v>
      </c>
      <c r="X1531">
        <f>VLOOKUP($F1531,'(참고)타워 스텟 가치'!$B$7:$L$11,X$2,0)+(VLOOKUP($F1531,'(참고)타워 스텟 가치'!$B$7:$L$11,X$2,0)*$E1531)</f>
        <v>37.020000000000195</v>
      </c>
      <c r="Y1531">
        <f>VLOOKUP($F1531,'(참고)타워 스텟 가치'!$B$7:$L$11,Y$2,0)+(VLOOKUP($F1531,'(참고)타워 스텟 가치'!$B$7:$L$11,Y$2,0)*$E1531)</f>
        <v>0</v>
      </c>
      <c r="Z1531">
        <f>VLOOKUP($F1531,'(참고)타워 스텟 가치'!$B$7:$L$11,Z$2,0)+(VLOOKUP($F1531,'(참고)타워 스텟 가치'!$B$7:$L$11,Z$2,0)*$E1531)</f>
        <v>0</v>
      </c>
      <c r="AA1531">
        <f>VLOOKUP($F1531,'(참고)타워 스텟 가치'!$B$7:$L$11,AA$2,0)+(VLOOKUP($F1531,'(참고)타워 스텟 가치'!$B$7:$L$11,AA$2,0)*$E1531)</f>
        <v>86.380000000000464</v>
      </c>
      <c r="AB1531">
        <f>SUM('스테이지별 몬스터 스텟'!S1531*'(참고)타워 스텟 가치'!$Q$17,'스테이지별 몬스터 스텟'!T1531*'(참고)타워 스텟 가치'!$R$17,'스테이지별 몬스터 스텟'!U1531*'(참고)타워 스텟 가치'!$S$17,'스테이지별 몬스터 스텟'!V1531*'(참고)타워 스텟 가치'!$T$17,'스테이지별 몬스터 스텟'!W1531*'(참고)타워 스텟 가치'!$U$17,'스테이지별 몬스터 스텟'!X1531*'(참고)타워 스텟 가치'!$V$17,'스테이지별 몬스터 스텟'!Y1531*'(참고)타워 스텟 가치'!$W$17,'스테이지별 몬스터 스텟'!Z1531*'(참고)타워 스텟 가치'!$X$17,'스테이지별 몬스터 스텟'!AA1531*'(참고)타워 스텟 가치'!$Y$17)</f>
        <v>939175.80500000506</v>
      </c>
      <c r="AC1531">
        <v>2</v>
      </c>
      <c r="AD1531">
        <f>VLOOKUP($F1531,'(참고)타워 스텟 가치'!$B$12:$L$16,AD$2,0)+(VLOOKUP($F1531,'(참고)타워 스텟 가치'!$B$12:$L$16,AD$2,0)*$E1531)</f>
        <v>462.7500000000025</v>
      </c>
      <c r="AE1531">
        <f>VLOOKUP($F1531,'(참고)타워 스텟 가치'!$B$12:$L$16,AE$2,0)+(VLOOKUP($F1531,'(참고)타워 스텟 가치'!$B$12:$L$16,AE$2,0)*$E1531)</f>
        <v>555.30000000000291</v>
      </c>
      <c r="AF1531">
        <f>VLOOKUP($F1531,'(참고)타워 스텟 가치'!$B$12:$L$16,AF$2,0)+(VLOOKUP($F1531,'(참고)타워 스텟 가치'!$B$12:$L$16,AF$2,0)*$E1531)</f>
        <v>617000.00000000326</v>
      </c>
      <c r="AG1531">
        <f>VLOOKUP($F1531,'(참고)타워 스텟 가치'!$B$12:$L$16,AG$2,0)+(VLOOKUP($F1531,'(참고)타워 스텟 가치'!$B$12:$L$16,AG$2,0)*$E1531)</f>
        <v>2776.500000000015</v>
      </c>
      <c r="AH1531">
        <f>VLOOKUP($F1531,'(참고)타워 스텟 가치'!$B$12:$L$16,AH$2,0)+(VLOOKUP($F1531,'(참고)타워 스텟 가치'!$B$12:$L$16,AH$2,0)*$E1531)</f>
        <v>92.550000000000495</v>
      </c>
      <c r="AI1531">
        <f>VLOOKUP($F1531,'(참고)타워 스텟 가치'!$B$12:$L$16,AI$2,0)+(VLOOKUP($F1531,'(참고)타워 스텟 가치'!$B$12:$L$16,AI$2,0)*$E1531)</f>
        <v>37.020000000000195</v>
      </c>
      <c r="AJ1531">
        <f>VLOOKUP($F1531,'(참고)타워 스텟 가치'!$B$12:$L$16,AJ$2,0)+(VLOOKUP($F1531,'(참고)타워 스텟 가치'!$B$12:$L$16,AJ$2,0)*$E1531)</f>
        <v>0</v>
      </c>
      <c r="AK1531">
        <f>VLOOKUP($F1531,'(참고)타워 스텟 가치'!$B$12:$L$16,AK$2,0)+(VLOOKUP($F1531,'(참고)타워 스텟 가치'!$B$12:$L$16,AK$2,0)*$E1531)</f>
        <v>0</v>
      </c>
      <c r="AL1531">
        <f>VLOOKUP($F1531,'(참고)타워 스텟 가치'!$B$12:$L$16,AL$2,0)+(VLOOKUP($F1531,'(참고)타워 스텟 가치'!$B$12:$L$16,AL$2,0)*$E1531)</f>
        <v>172.76000000000093</v>
      </c>
      <c r="AM1531">
        <f>SUM('스테이지별 몬스터 스텟'!AD1531*'(참고)타워 스텟 가치'!$Q$17,'스테이지별 몬스터 스텟'!AE1531*'(참고)타워 스텟 가치'!$R$17,'스테이지별 몬스터 스텟'!AF1531*'(참고)타워 스텟 가치'!$S$17,'스테이지별 몬스터 스텟'!AG1531*'(참고)타워 스텟 가치'!$T$17,'스테이지별 몬스터 스텟'!AH1531*'(참고)타워 스텟 가치'!$U$17,'스테이지별 몬스터 스텟'!AI1531*'(참고)타워 스텟 가치'!$V$17,'스테이지별 몬스터 스텟'!AJ1531*'(참고)타워 스텟 가치'!$W$17,'스테이지별 몬스터 스텟'!AK1531*'(참고)타워 스텟 가치'!$X$17,'스테이지별 몬스터 스텟'!AL1531*'(참고)타워 스텟 가치'!$Y$17)</f>
        <v>933379.09000000486</v>
      </c>
      <c r="AN1531">
        <v>3</v>
      </c>
    </row>
    <row r="1532" spans="3:40" x14ac:dyDescent="0.3">
      <c r="C1532">
        <v>3</v>
      </c>
      <c r="D1532">
        <f t="shared" si="71"/>
        <v>306</v>
      </c>
      <c r="E1532" s="52">
        <f>VLOOKUP(D1532,'스테이지별 난이도 설정'!B:C,2,0)</f>
        <v>122.40000000000066</v>
      </c>
      <c r="F1532" t="str">
        <f t="shared" si="72"/>
        <v>에픽</v>
      </c>
      <c r="G1532">
        <f t="shared" si="70"/>
        <v>6</v>
      </c>
      <c r="H1532">
        <f>VLOOKUP($F1532,'(참고)타워 스텟 가치'!$B$2:$L$6,H$2,0)+(VLOOKUP($F1532,'(참고)타워 스텟 가치'!$B$2:$L$6,H$2,0)*$E1532)</f>
        <v>2082.3750000000109</v>
      </c>
      <c r="I1532">
        <f>VLOOKUP($F1532,'(참고)타워 스텟 가치'!$B$2:$L$6,I$2,0)+(VLOOKUP($F1532,'(참고)타워 스텟 가치'!$B$2:$L$6,I$2,0)*$E1532)</f>
        <v>416.47500000000224</v>
      </c>
      <c r="J1532">
        <f>VLOOKUP($F1532,'(참고)타워 스텟 가치'!$B$2:$L$6,J$2,0)+(VLOOKUP($F1532,'(참고)타워 스텟 가치'!$B$2:$L$6,J$2,0)*$E1532)</f>
        <v>617000.00000000326</v>
      </c>
      <c r="K1532">
        <f>VLOOKUP($F1532,'(참고)타워 스텟 가치'!$B$2:$L$6,K$2,0)+(VLOOKUP($F1532,'(참고)타워 스텟 가치'!$B$2:$L$6,K$2,0)*$E1532)</f>
        <v>8329.5000000000437</v>
      </c>
      <c r="L1532">
        <f>VLOOKUP($F1532,'(참고)타워 스텟 가치'!$B$2:$L$6,L$2,0)+(VLOOKUP($F1532,'(참고)타워 스텟 가치'!$B$2:$L$6,L$2,0)*$E1532)</f>
        <v>138.82500000000073</v>
      </c>
      <c r="M1532">
        <f>VLOOKUP($F1532,'(참고)타워 스텟 가치'!$B$2:$L$6,M$2,0)+(VLOOKUP($F1532,'(참고)타워 스텟 가치'!$B$2:$L$6,M$2,0)*$E1532)</f>
        <v>37.020000000000195</v>
      </c>
      <c r="N1532">
        <f>VLOOKUP($F1532,'(참고)타워 스텟 가치'!$B$2:$L$6,N$2,0)+(VLOOKUP($F1532,'(참고)타워 스텟 가치'!$B$2:$L$6,N$2,0)*$E1532)</f>
        <v>0</v>
      </c>
      <c r="O1532">
        <f>VLOOKUP($F1532,'(참고)타워 스텟 가치'!$B$2:$L$6,O$2,0)+(VLOOKUP($F1532,'(참고)타워 스텟 가치'!$B$2:$L$6,O$2,0)*$E1532)</f>
        <v>0</v>
      </c>
      <c r="P1532">
        <f>VLOOKUP($F1532,'(참고)타워 스텟 가치'!$B$2:$L$6,P$2,0)+(VLOOKUP($F1532,'(참고)타워 스텟 가치'!$B$2:$L$6,P$2,0)*$E1532)</f>
        <v>86.380000000000464</v>
      </c>
      <c r="Q1532">
        <f>SUM('스테이지별 몬스터 스텟'!H1532*'(참고)타워 스텟 가치'!$Q$17,'스테이지별 몬스터 스텟'!I1532*'(참고)타워 스텟 가치'!$R$17,'스테이지별 몬스터 스텟'!J1532*'(참고)타워 스텟 가치'!$S$17,'스테이지별 몬스터 스텟'!K1532*'(참고)타워 스텟 가치'!$T$17,'스테이지별 몬스터 스텟'!L1532*'(참고)타워 스텟 가치'!$U$17,'스테이지별 몬스터 스텟'!M1532*'(참고)타워 스텟 가치'!$V$17,'스테이지별 몬스터 스텟'!N1532*'(참고)타워 스텟 가치'!$W$17,'스테이지별 몬스터 스텟'!O1532*'(참고)타워 스텟 가치'!$X$17,'스테이지별 몬스터 스텟'!P1532*'(참고)타워 스텟 가치'!$Y$17)</f>
        <v>947435.89250000508</v>
      </c>
      <c r="R1532">
        <v>1</v>
      </c>
      <c r="S1532">
        <f>VLOOKUP($F1532,'(참고)타워 스텟 가치'!$B$7:$L$11,S$2,0)+(VLOOKUP($F1532,'(참고)타워 스텟 가치'!$B$7:$L$11,S$2,0)*$E1532)</f>
        <v>694.12500000000375</v>
      </c>
      <c r="T1532">
        <f>VLOOKUP($F1532,'(참고)타워 스텟 가치'!$B$7:$L$11,T$2,0)+(VLOOKUP($F1532,'(참고)타워 스텟 가치'!$B$7:$L$11,T$2,0)*$E1532)</f>
        <v>1249.4250000000068</v>
      </c>
      <c r="U1532">
        <f>VLOOKUP($F1532,'(참고)타워 스텟 가치'!$B$7:$L$11,U$2,0)+(VLOOKUP($F1532,'(참고)타워 스텟 가치'!$B$7:$L$11,U$2,0)*$E1532)</f>
        <v>617000.00000000326</v>
      </c>
      <c r="V1532">
        <f>VLOOKUP($F1532,'(참고)타워 스텟 가치'!$B$7:$L$11,V$2,0)+(VLOOKUP($F1532,'(참고)타워 스텟 가치'!$B$7:$L$11,V$2,0)*$E1532)</f>
        <v>8329.5000000000437</v>
      </c>
      <c r="W1532">
        <f>VLOOKUP($F1532,'(참고)타워 스텟 가치'!$B$7:$L$11,W$2,0)+(VLOOKUP($F1532,'(참고)타워 스텟 가치'!$B$7:$L$11,W$2,0)*$E1532)</f>
        <v>138.82500000000073</v>
      </c>
      <c r="X1532">
        <f>VLOOKUP($F1532,'(참고)타워 스텟 가치'!$B$7:$L$11,X$2,0)+(VLOOKUP($F1532,'(참고)타워 스텟 가치'!$B$7:$L$11,X$2,0)*$E1532)</f>
        <v>37.020000000000195</v>
      </c>
      <c r="Y1532">
        <f>VLOOKUP($F1532,'(참고)타워 스텟 가치'!$B$7:$L$11,Y$2,0)+(VLOOKUP($F1532,'(참고)타워 스텟 가치'!$B$7:$L$11,Y$2,0)*$E1532)</f>
        <v>0</v>
      </c>
      <c r="Z1532">
        <f>VLOOKUP($F1532,'(참고)타워 스텟 가치'!$B$7:$L$11,Z$2,0)+(VLOOKUP($F1532,'(참고)타워 스텟 가치'!$B$7:$L$11,Z$2,0)*$E1532)</f>
        <v>0</v>
      </c>
      <c r="AA1532">
        <f>VLOOKUP($F1532,'(참고)타워 스텟 가치'!$B$7:$L$11,AA$2,0)+(VLOOKUP($F1532,'(참고)타워 스텟 가치'!$B$7:$L$11,AA$2,0)*$E1532)</f>
        <v>86.380000000000464</v>
      </c>
      <c r="AB1532">
        <f>SUM('스테이지별 몬스터 스텟'!S1532*'(참고)타워 스텟 가치'!$Q$17,'스테이지별 몬스터 스텟'!T1532*'(참고)타워 스텟 가치'!$R$17,'스테이지별 몬스터 스텟'!U1532*'(참고)타워 스텟 가치'!$S$17,'스테이지별 몬스터 스텟'!V1532*'(참고)타워 스텟 가치'!$T$17,'스테이지별 몬스터 스텟'!W1532*'(참고)타워 스텟 가치'!$U$17,'스테이지별 몬스터 스텟'!X1532*'(참고)타워 스텟 가치'!$V$17,'스테이지별 몬스터 스텟'!Y1532*'(참고)타워 스텟 가치'!$W$17,'스테이지별 몬스터 스텟'!Z1532*'(참고)타워 스텟 가치'!$X$17,'스테이지별 몬스터 스텟'!AA1532*'(참고)타워 스텟 가치'!$Y$17)</f>
        <v>945908.81750000513</v>
      </c>
      <c r="AC1532">
        <v>2</v>
      </c>
      <c r="AD1532">
        <f>VLOOKUP($F1532,'(참고)타워 스텟 가치'!$B$12:$L$16,AD$2,0)+(VLOOKUP($F1532,'(참고)타워 스텟 가치'!$B$12:$L$16,AD$2,0)*$E1532)</f>
        <v>694.12500000000375</v>
      </c>
      <c r="AE1532">
        <f>VLOOKUP($F1532,'(참고)타워 스텟 가치'!$B$12:$L$16,AE$2,0)+(VLOOKUP($F1532,'(참고)타워 스텟 가치'!$B$12:$L$16,AE$2,0)*$E1532)</f>
        <v>832.95000000000448</v>
      </c>
      <c r="AF1532">
        <f>VLOOKUP($F1532,'(참고)타워 스텟 가치'!$B$12:$L$16,AF$2,0)+(VLOOKUP($F1532,'(참고)타워 스텟 가치'!$B$12:$L$16,AF$2,0)*$E1532)</f>
        <v>617000.00000000326</v>
      </c>
      <c r="AG1532">
        <f>VLOOKUP($F1532,'(참고)타워 스텟 가치'!$B$12:$L$16,AG$2,0)+(VLOOKUP($F1532,'(참고)타워 스텟 가치'!$B$12:$L$16,AG$2,0)*$E1532)</f>
        <v>4164.7500000000218</v>
      </c>
      <c r="AH1532">
        <f>VLOOKUP($F1532,'(참고)타워 스텟 가치'!$B$12:$L$16,AH$2,0)+(VLOOKUP($F1532,'(참고)타워 스텟 가치'!$B$12:$L$16,AH$2,0)*$E1532)</f>
        <v>138.82500000000073</v>
      </c>
      <c r="AI1532">
        <f>VLOOKUP($F1532,'(참고)타워 스텟 가치'!$B$12:$L$16,AI$2,0)+(VLOOKUP($F1532,'(참고)타워 스텟 가치'!$B$12:$L$16,AI$2,0)*$E1532)</f>
        <v>37.020000000000195</v>
      </c>
      <c r="AJ1532">
        <f>VLOOKUP($F1532,'(참고)타워 스텟 가치'!$B$12:$L$16,AJ$2,0)+(VLOOKUP($F1532,'(참고)타워 스텟 가치'!$B$12:$L$16,AJ$2,0)*$E1532)</f>
        <v>0</v>
      </c>
      <c r="AK1532">
        <f>VLOOKUP($F1532,'(참고)타워 스텟 가치'!$B$12:$L$16,AK$2,0)+(VLOOKUP($F1532,'(참고)타워 스텟 가치'!$B$12:$L$16,AK$2,0)*$E1532)</f>
        <v>0</v>
      </c>
      <c r="AL1532">
        <f>VLOOKUP($F1532,'(참고)타워 스텟 가치'!$B$12:$L$16,AL$2,0)+(VLOOKUP($F1532,'(참고)타워 스텟 가치'!$B$12:$L$16,AL$2,0)*$E1532)</f>
        <v>172.76000000000093</v>
      </c>
      <c r="AM1532">
        <f>SUM('스테이지별 몬스터 스텟'!AD1532*'(참고)타워 스텟 가치'!$Q$17,'스테이지별 몬스터 스텟'!AE1532*'(참고)타워 스텟 가치'!$R$17,'스테이지별 몬스터 스텟'!AF1532*'(참고)타워 스텟 가치'!$S$17,'스테이지별 몬스터 스텟'!AG1532*'(참고)타워 스텟 가치'!$T$17,'스테이지별 몬스터 스텟'!AH1532*'(참고)타워 스텟 가치'!$U$17,'스테이지별 몬스터 스텟'!AI1532*'(참고)타워 스텟 가치'!$V$17,'스테이지별 몬스터 스텟'!AJ1532*'(참고)타워 스텟 가치'!$W$17,'스테이지별 몬스터 스텟'!AK1532*'(참고)타워 스텟 가치'!$X$17,'스테이지별 몬스터 스텟'!AL1532*'(참고)타워 스텟 가치'!$Y$17)</f>
        <v>937127.365000005</v>
      </c>
      <c r="AN1532">
        <v>3</v>
      </c>
    </row>
    <row r="1533" spans="3:40" x14ac:dyDescent="0.3">
      <c r="C1533">
        <v>4</v>
      </c>
      <c r="D1533">
        <f t="shared" si="71"/>
        <v>306</v>
      </c>
      <c r="E1533" s="52">
        <f>VLOOKUP(D1533,'스테이지별 난이도 설정'!B:C,2,0)</f>
        <v>122.40000000000066</v>
      </c>
      <c r="F1533" t="str">
        <f t="shared" si="72"/>
        <v>유니크</v>
      </c>
      <c r="G1533">
        <f t="shared" si="70"/>
        <v>6</v>
      </c>
      <c r="H1533">
        <f>VLOOKUP($F1533,'(참고)타워 스텟 가치'!$B$2:$L$6,H$2,0)+(VLOOKUP($F1533,'(참고)타워 스텟 가치'!$B$2:$L$6,H$2,0)*$E1533)</f>
        <v>3123.5625000000168</v>
      </c>
      <c r="I1533">
        <f>VLOOKUP($F1533,'(참고)타워 스텟 가치'!$B$2:$L$6,I$2,0)+(VLOOKUP($F1533,'(참고)타워 스텟 가치'!$B$2:$L$6,I$2,0)*$E1533)</f>
        <v>624.71250000000339</v>
      </c>
      <c r="J1533">
        <f>VLOOKUP($F1533,'(참고)타워 스텟 가치'!$B$2:$L$6,J$2,0)+(VLOOKUP($F1533,'(참고)타워 스텟 가치'!$B$2:$L$6,J$2,0)*$E1533)</f>
        <v>617000.00000000326</v>
      </c>
      <c r="K1533">
        <f>VLOOKUP($F1533,'(참고)타워 스텟 가치'!$B$2:$L$6,K$2,0)+(VLOOKUP($F1533,'(참고)타워 스텟 가치'!$B$2:$L$6,K$2,0)*$E1533)</f>
        <v>12494.250000000067</v>
      </c>
      <c r="L1533">
        <f>VLOOKUP($F1533,'(참고)타워 스텟 가치'!$B$2:$L$6,L$2,0)+(VLOOKUP($F1533,'(참고)타워 스텟 가치'!$B$2:$L$6,L$2,0)*$E1533)</f>
        <v>208.23750000000112</v>
      </c>
      <c r="M1533">
        <f>VLOOKUP($F1533,'(참고)타워 스텟 가치'!$B$2:$L$6,M$2,0)+(VLOOKUP($F1533,'(참고)타워 스텟 가치'!$B$2:$L$6,M$2,0)*$E1533)</f>
        <v>37.020000000000195</v>
      </c>
      <c r="N1533">
        <f>VLOOKUP($F1533,'(참고)타워 스텟 가치'!$B$2:$L$6,N$2,0)+(VLOOKUP($F1533,'(참고)타워 스텟 가치'!$B$2:$L$6,N$2,0)*$E1533)</f>
        <v>0</v>
      </c>
      <c r="O1533">
        <f>VLOOKUP($F1533,'(참고)타워 스텟 가치'!$B$2:$L$6,O$2,0)+(VLOOKUP($F1533,'(참고)타워 스텟 가치'!$B$2:$L$6,O$2,0)*$E1533)</f>
        <v>0</v>
      </c>
      <c r="P1533">
        <f>VLOOKUP($F1533,'(참고)타워 스텟 가치'!$B$2:$L$6,P$2,0)+(VLOOKUP($F1533,'(참고)타워 스텟 가치'!$B$2:$L$6,P$2,0)*$E1533)</f>
        <v>123.40000000000066</v>
      </c>
      <c r="Q1533">
        <f>SUM('스테이지별 몬스터 스텟'!H1533*'(참고)타워 스텟 가치'!$Q$17,'스테이지별 몬스터 스텟'!I1533*'(참고)타워 스텟 가치'!$R$17,'스테이지별 몬스터 스텟'!J1533*'(참고)타워 스텟 가치'!$S$17,'스테이지별 몬스터 스텟'!K1533*'(참고)타워 스텟 가치'!$T$17,'스테이지별 몬스터 스텟'!L1533*'(참고)타워 스텟 가치'!$U$17,'스테이지별 몬스터 스텟'!M1533*'(참고)타워 스텟 가치'!$V$17,'스테이지별 몬스터 스텟'!N1533*'(참고)타워 스텟 가치'!$W$17,'스테이지별 몬스터 스텟'!O1533*'(참고)타워 스텟 가치'!$X$17,'스테이지별 몬스터 스텟'!P1533*'(참고)타워 스텟 가치'!$Y$17)</f>
        <v>958372.98875000514</v>
      </c>
      <c r="R1533">
        <v>1</v>
      </c>
      <c r="S1533">
        <f>VLOOKUP($F1533,'(참고)타워 스텟 가치'!$B$7:$L$11,S$2,0)+(VLOOKUP($F1533,'(참고)타워 스텟 가치'!$B$7:$L$11,S$2,0)*$E1533)</f>
        <v>1041.1875000000055</v>
      </c>
      <c r="T1533">
        <f>VLOOKUP($F1533,'(참고)타워 스텟 가치'!$B$7:$L$11,T$2,0)+(VLOOKUP($F1533,'(참고)타워 스텟 가치'!$B$7:$L$11,T$2,0)*$E1533)</f>
        <v>1874.13750000001</v>
      </c>
      <c r="U1533">
        <f>VLOOKUP($F1533,'(참고)타워 스텟 가치'!$B$7:$L$11,U$2,0)+(VLOOKUP($F1533,'(참고)타워 스텟 가치'!$B$7:$L$11,U$2,0)*$E1533)</f>
        <v>617000.00000000326</v>
      </c>
      <c r="V1533">
        <f>VLOOKUP($F1533,'(참고)타워 스텟 가치'!$B$7:$L$11,V$2,0)+(VLOOKUP($F1533,'(참고)타워 스텟 가치'!$B$7:$L$11,V$2,0)*$E1533)</f>
        <v>12494.250000000067</v>
      </c>
      <c r="W1533">
        <f>VLOOKUP($F1533,'(참고)타워 스텟 가치'!$B$7:$L$11,W$2,0)+(VLOOKUP($F1533,'(참고)타워 스텟 가치'!$B$7:$L$11,W$2,0)*$E1533)</f>
        <v>208.23750000000112</v>
      </c>
      <c r="X1533">
        <f>VLOOKUP($F1533,'(참고)타워 스텟 가치'!$B$7:$L$11,X$2,0)+(VLOOKUP($F1533,'(참고)타워 스텟 가치'!$B$7:$L$11,X$2,0)*$E1533)</f>
        <v>37.020000000000195</v>
      </c>
      <c r="Y1533">
        <f>VLOOKUP($F1533,'(참고)타워 스텟 가치'!$B$7:$L$11,Y$2,0)+(VLOOKUP($F1533,'(참고)타워 스텟 가치'!$B$7:$L$11,Y$2,0)*$E1533)</f>
        <v>0</v>
      </c>
      <c r="Z1533">
        <f>VLOOKUP($F1533,'(참고)타워 스텟 가치'!$B$7:$L$11,Z$2,0)+(VLOOKUP($F1533,'(참고)타워 스텟 가치'!$B$7:$L$11,Z$2,0)*$E1533)</f>
        <v>0</v>
      </c>
      <c r="AA1533">
        <f>VLOOKUP($F1533,'(참고)타워 스텟 가치'!$B$7:$L$11,AA$2,0)+(VLOOKUP($F1533,'(참고)타워 스텟 가치'!$B$7:$L$11,AA$2,0)*$E1533)</f>
        <v>123.40000000000066</v>
      </c>
      <c r="AB1533">
        <f>SUM('스테이지별 몬스터 스텟'!S1533*'(참고)타워 스텟 가치'!$Q$17,'스테이지별 몬스터 스텟'!T1533*'(참고)타워 스텟 가치'!$R$17,'스테이지별 몬스터 스텟'!U1533*'(참고)타워 스텟 가치'!$S$17,'스테이지별 몬스터 스텟'!V1533*'(참고)타워 스텟 가치'!$T$17,'스테이지별 몬스터 스텟'!W1533*'(참고)타워 스텟 가치'!$U$17,'스테이지별 몬스터 스텟'!X1533*'(참고)타워 스텟 가치'!$V$17,'스테이지별 몬스터 스텟'!Y1533*'(참고)타워 스텟 가치'!$W$17,'스테이지별 몬스터 스텟'!Z1533*'(참고)타워 스텟 가치'!$X$17,'스테이지별 몬스터 스텟'!AA1533*'(참고)타워 스텟 가치'!$Y$17)</f>
        <v>956082.37625000509</v>
      </c>
      <c r="AC1533">
        <v>2</v>
      </c>
      <c r="AD1533">
        <f>VLOOKUP($F1533,'(참고)타워 스텟 가치'!$B$12:$L$16,AD$2,0)+(VLOOKUP($F1533,'(참고)타워 스텟 가치'!$B$12:$L$16,AD$2,0)*$E1533)</f>
        <v>1041.1875000000055</v>
      </c>
      <c r="AE1533">
        <f>VLOOKUP($F1533,'(참고)타워 스텟 가치'!$B$12:$L$16,AE$2,0)+(VLOOKUP($F1533,'(참고)타워 스텟 가치'!$B$12:$L$16,AE$2,0)*$E1533)</f>
        <v>1249.4250000000068</v>
      </c>
      <c r="AF1533">
        <f>VLOOKUP($F1533,'(참고)타워 스텟 가치'!$B$12:$L$16,AF$2,0)+(VLOOKUP($F1533,'(참고)타워 스텟 가치'!$B$12:$L$16,AF$2,0)*$E1533)</f>
        <v>617000.00000000326</v>
      </c>
      <c r="AG1533">
        <f>VLOOKUP($F1533,'(참고)타워 스텟 가치'!$B$12:$L$16,AG$2,0)+(VLOOKUP($F1533,'(참고)타워 스텟 가치'!$B$12:$L$16,AG$2,0)*$E1533)</f>
        <v>6247.1250000000337</v>
      </c>
      <c r="AH1533">
        <f>VLOOKUP($F1533,'(참고)타워 스텟 가치'!$B$12:$L$16,AH$2,0)+(VLOOKUP($F1533,'(참고)타워 스텟 가치'!$B$12:$L$16,AH$2,0)*$E1533)</f>
        <v>208.23750000000112</v>
      </c>
      <c r="AI1533">
        <f>VLOOKUP($F1533,'(참고)타워 스텟 가치'!$B$12:$L$16,AI$2,0)+(VLOOKUP($F1533,'(참고)타워 스텟 가치'!$B$12:$L$16,AI$2,0)*$E1533)</f>
        <v>37.020000000000195</v>
      </c>
      <c r="AJ1533">
        <f>VLOOKUP($F1533,'(참고)타워 스텟 가치'!$B$12:$L$16,AJ$2,0)+(VLOOKUP($F1533,'(참고)타워 스텟 가치'!$B$12:$L$16,AJ$2,0)*$E1533)</f>
        <v>0</v>
      </c>
      <c r="AK1533">
        <f>VLOOKUP($F1533,'(참고)타워 스텟 가치'!$B$12:$L$16,AK$2,0)+(VLOOKUP($F1533,'(참고)타워 스텟 가치'!$B$12:$L$16,AK$2,0)*$E1533)</f>
        <v>0</v>
      </c>
      <c r="AL1533">
        <f>VLOOKUP($F1533,'(참고)타워 스텟 가치'!$B$12:$L$16,AL$2,0)+(VLOOKUP($F1533,'(참고)타워 스텟 가치'!$B$12:$L$16,AL$2,0)*$E1533)</f>
        <v>246.80000000000132</v>
      </c>
      <c r="AM1533">
        <f>SUM('스테이지별 몬스터 스텟'!AD1533*'(참고)타워 스텟 가치'!$Q$17,'스테이지별 몬스터 스텟'!AE1533*'(참고)타워 스텟 가치'!$R$17,'스테이지별 몬스터 스텟'!AF1533*'(참고)타워 스텟 가치'!$S$17,'스테이지별 몬스터 스텟'!AG1533*'(참고)타워 스텟 가치'!$T$17,'스테이지별 몬스터 스텟'!AH1533*'(참고)타워 스텟 가치'!$U$17,'스테이지별 몬스터 스텟'!AI1533*'(참고)타워 스텟 가치'!$V$17,'스테이지별 몬스터 스텟'!AJ1533*'(참고)타워 스텟 가치'!$W$17,'스테이지별 몬스터 스텟'!AK1533*'(참고)타워 스텟 가치'!$X$17,'스테이지별 몬스터 스텟'!AL1533*'(참고)타워 스텟 가치'!$Y$17)</f>
        <v>942897.85750000505</v>
      </c>
      <c r="AN1533">
        <v>3</v>
      </c>
    </row>
    <row r="1534" spans="3:40" x14ac:dyDescent="0.3">
      <c r="C1534">
        <v>5</v>
      </c>
      <c r="D1534">
        <f t="shared" si="71"/>
        <v>306</v>
      </c>
      <c r="E1534" s="52">
        <f>VLOOKUP(D1534,'스테이지별 난이도 설정'!B:C,2,0)</f>
        <v>122.40000000000066</v>
      </c>
      <c r="F1534" t="str">
        <f t="shared" si="72"/>
        <v>스페셜</v>
      </c>
      <c r="G1534">
        <f t="shared" si="70"/>
        <v>6</v>
      </c>
      <c r="H1534">
        <f>VLOOKUP($F1534,'(참고)타워 스텟 가치'!$B$2:$L$6,H$2,0)+(VLOOKUP($F1534,'(참고)타워 스텟 가치'!$B$2:$L$6,H$2,0)*$E1534)</f>
        <v>4685.3437500000255</v>
      </c>
      <c r="I1534">
        <f>VLOOKUP($F1534,'(참고)타워 스텟 가치'!$B$2:$L$6,I$2,0)+(VLOOKUP($F1534,'(참고)타워 스텟 가치'!$B$2:$L$6,I$2,0)*$E1534)</f>
        <v>937.06875000000502</v>
      </c>
      <c r="J1534">
        <f>VLOOKUP($F1534,'(참고)타워 스텟 가치'!$B$2:$L$6,J$2,0)+(VLOOKUP($F1534,'(참고)타워 스텟 가치'!$B$2:$L$6,J$2,0)*$E1534)</f>
        <v>617000.00000000326</v>
      </c>
      <c r="K1534">
        <f>VLOOKUP($F1534,'(참고)타워 스텟 가치'!$B$2:$L$6,K$2,0)+(VLOOKUP($F1534,'(참고)타워 스텟 가치'!$B$2:$L$6,K$2,0)*$E1534)</f>
        <v>18741.375000000102</v>
      </c>
      <c r="L1534">
        <f>VLOOKUP($F1534,'(참고)타워 스텟 가치'!$B$2:$L$6,L$2,0)+(VLOOKUP($F1534,'(참고)타워 스텟 가치'!$B$2:$L$6,L$2,0)*$E1534)</f>
        <v>312.35625000000169</v>
      </c>
      <c r="M1534">
        <f>VLOOKUP($F1534,'(참고)타워 스텟 가치'!$B$2:$L$6,M$2,0)+(VLOOKUP($F1534,'(참고)타워 스텟 가치'!$B$2:$L$6,M$2,0)*$E1534)</f>
        <v>37.020000000000195</v>
      </c>
      <c r="N1534">
        <f>VLOOKUP($F1534,'(참고)타워 스텟 가치'!$B$2:$L$6,N$2,0)+(VLOOKUP($F1534,'(참고)타워 스텟 가치'!$B$2:$L$6,N$2,0)*$E1534)</f>
        <v>0</v>
      </c>
      <c r="O1534">
        <f>VLOOKUP($F1534,'(참고)타워 스텟 가치'!$B$2:$L$6,O$2,0)+(VLOOKUP($F1534,'(참고)타워 스텟 가치'!$B$2:$L$6,O$2,0)*$E1534)</f>
        <v>0</v>
      </c>
      <c r="P1534">
        <f>VLOOKUP($F1534,'(참고)타워 스텟 가치'!$B$2:$L$6,P$2,0)+(VLOOKUP($F1534,'(참고)타워 스텟 가치'!$B$2:$L$6,P$2,0)*$E1534)</f>
        <v>123.40000000000066</v>
      </c>
      <c r="Q1534">
        <f>SUM('스테이지별 몬스터 스텟'!H1534*'(참고)타워 스텟 가치'!$Q$17,'스테이지별 몬스터 스텟'!I1534*'(참고)타워 스텟 가치'!$R$17,'스테이지별 몬스터 스텟'!J1534*'(참고)타워 스텟 가치'!$S$17,'스테이지별 몬스터 스텟'!K1534*'(참고)타워 스텟 가치'!$T$17,'스테이지별 몬스터 스텟'!L1534*'(참고)타워 스텟 가치'!$U$17,'스테이지별 몬스터 스텟'!M1534*'(참고)타워 스텟 가치'!$V$17,'스테이지별 몬스터 스텟'!N1534*'(참고)타워 스텟 가치'!$W$17,'스테이지별 몬스터 스텟'!O1534*'(참고)타워 스텟 가치'!$X$17,'스테이지별 몬스터 스텟'!P1534*'(참고)타워 스텟 가치'!$Y$17)</f>
        <v>974667.57312500523</v>
      </c>
      <c r="R1534">
        <v>1</v>
      </c>
      <c r="S1534">
        <f>VLOOKUP($F1534,'(참고)타워 스텟 가치'!$B$7:$L$11,S$2,0)+(VLOOKUP($F1534,'(참고)타워 스텟 가치'!$B$7:$L$11,S$2,0)*$E1534)</f>
        <v>1561.7812500000084</v>
      </c>
      <c r="T1534">
        <f>VLOOKUP($F1534,'(참고)타워 스텟 가치'!$B$7:$L$11,T$2,0)+(VLOOKUP($F1534,'(참고)타워 스텟 가치'!$B$7:$L$11,T$2,0)*$E1534)</f>
        <v>2811.2062500000152</v>
      </c>
      <c r="U1534">
        <f>VLOOKUP($F1534,'(참고)타워 스텟 가치'!$B$7:$L$11,U$2,0)+(VLOOKUP($F1534,'(참고)타워 스텟 가치'!$B$7:$L$11,U$2,0)*$E1534)</f>
        <v>617000.00000000326</v>
      </c>
      <c r="V1534">
        <f>VLOOKUP($F1534,'(참고)타워 스텟 가치'!$B$7:$L$11,V$2,0)+(VLOOKUP($F1534,'(참고)타워 스텟 가치'!$B$7:$L$11,V$2,0)*$E1534)</f>
        <v>18741.375000000102</v>
      </c>
      <c r="W1534">
        <f>VLOOKUP($F1534,'(참고)타워 스텟 가치'!$B$7:$L$11,W$2,0)+(VLOOKUP($F1534,'(참고)타워 스텟 가치'!$B$7:$L$11,W$2,0)*$E1534)</f>
        <v>312.35625000000169</v>
      </c>
      <c r="X1534">
        <f>VLOOKUP($F1534,'(참고)타워 스텟 가치'!$B$7:$L$11,X$2,0)+(VLOOKUP($F1534,'(참고)타워 스텟 가치'!$B$7:$L$11,X$2,0)*$E1534)</f>
        <v>37.020000000000195</v>
      </c>
      <c r="Y1534">
        <f>VLOOKUP($F1534,'(참고)타워 스텟 가치'!$B$7:$L$11,Y$2,0)+(VLOOKUP($F1534,'(참고)타워 스텟 가치'!$B$7:$L$11,Y$2,0)*$E1534)</f>
        <v>0</v>
      </c>
      <c r="Z1534">
        <f>VLOOKUP($F1534,'(참고)타워 스텟 가치'!$B$7:$L$11,Z$2,0)+(VLOOKUP($F1534,'(참고)타워 스텟 가치'!$B$7:$L$11,Z$2,0)*$E1534)</f>
        <v>0</v>
      </c>
      <c r="AA1534">
        <f>VLOOKUP($F1534,'(참고)타워 스텟 가치'!$B$7:$L$11,AA$2,0)+(VLOOKUP($F1534,'(참고)타워 스텟 가치'!$B$7:$L$11,AA$2,0)*$E1534)</f>
        <v>123.40000000000066</v>
      </c>
      <c r="AB1534">
        <f>SUM('스테이지별 몬스터 스텟'!S1534*'(참고)타워 스텟 가치'!$Q$17,'스테이지별 몬스터 스텟'!T1534*'(참고)타워 스텟 가치'!$R$17,'스테이지별 몬스터 스텟'!U1534*'(참고)타워 스텟 가치'!$S$17,'스테이지별 몬스터 스텟'!V1534*'(참고)타워 스텟 가치'!$T$17,'스테이지별 몬스터 스텟'!W1534*'(참고)타워 스텟 가치'!$U$17,'스테이지별 몬스터 스텟'!X1534*'(참고)타워 스텟 가치'!$V$17,'스테이지별 몬스터 스텟'!Y1534*'(참고)타워 스텟 가치'!$W$17,'스테이지별 몬스터 스텟'!Z1534*'(참고)타워 스텟 가치'!$X$17,'스테이지별 몬스터 스텟'!AA1534*'(참고)타워 스텟 가치'!$Y$17)</f>
        <v>971231.65437500528</v>
      </c>
      <c r="AC1534">
        <v>2</v>
      </c>
      <c r="AD1534">
        <f>VLOOKUP($F1534,'(참고)타워 스텟 가치'!$B$12:$L$16,AD$2,0)+(VLOOKUP($F1534,'(참고)타워 스텟 가치'!$B$12:$L$16,AD$2,0)*$E1534)</f>
        <v>1561.7812500000084</v>
      </c>
      <c r="AE1534">
        <f>VLOOKUP($F1534,'(참고)타워 스텟 가치'!$B$12:$L$16,AE$2,0)+(VLOOKUP($F1534,'(참고)타워 스텟 가치'!$B$12:$L$16,AE$2,0)*$E1534)</f>
        <v>1874.13750000001</v>
      </c>
      <c r="AF1534">
        <f>VLOOKUP($F1534,'(참고)타워 스텟 가치'!$B$12:$L$16,AF$2,0)+(VLOOKUP($F1534,'(참고)타워 스텟 가치'!$B$12:$L$16,AF$2,0)*$E1534)</f>
        <v>617000.00000000326</v>
      </c>
      <c r="AG1534">
        <f>VLOOKUP($F1534,'(참고)타워 스텟 가치'!$B$12:$L$16,AG$2,0)+(VLOOKUP($F1534,'(참고)타워 스텟 가치'!$B$12:$L$16,AG$2,0)*$E1534)</f>
        <v>9370.6875000000509</v>
      </c>
      <c r="AH1534">
        <f>VLOOKUP($F1534,'(참고)타워 스텟 가치'!$B$12:$L$16,AH$2,0)+(VLOOKUP($F1534,'(참고)타워 스텟 가치'!$B$12:$L$16,AH$2,0)*$E1534)</f>
        <v>312.35625000000169</v>
      </c>
      <c r="AI1534">
        <f>VLOOKUP($F1534,'(참고)타워 스텟 가치'!$B$12:$L$16,AI$2,0)+(VLOOKUP($F1534,'(참고)타워 스텟 가치'!$B$12:$L$16,AI$2,0)*$E1534)</f>
        <v>37.020000000000195</v>
      </c>
      <c r="AJ1534">
        <f>VLOOKUP($F1534,'(참고)타워 스텟 가치'!$B$12:$L$16,AJ$2,0)+(VLOOKUP($F1534,'(참고)타워 스텟 가치'!$B$12:$L$16,AJ$2,0)*$E1534)</f>
        <v>0</v>
      </c>
      <c r="AK1534">
        <f>VLOOKUP($F1534,'(참고)타워 스텟 가치'!$B$12:$L$16,AK$2,0)+(VLOOKUP($F1534,'(참고)타워 스텟 가치'!$B$12:$L$16,AK$2,0)*$E1534)</f>
        <v>0</v>
      </c>
      <c r="AL1534">
        <f>VLOOKUP($F1534,'(참고)타워 스텟 가치'!$B$12:$L$16,AL$2,0)+(VLOOKUP($F1534,'(참고)타워 스텟 가치'!$B$12:$L$16,AL$2,0)*$E1534)</f>
        <v>246.80000000000132</v>
      </c>
      <c r="AM1534">
        <f>SUM('스테이지별 몬스터 스텟'!AD1534*'(참고)타워 스텟 가치'!$Q$17,'스테이지별 몬스터 스텟'!AE1534*'(참고)타워 스텟 가치'!$R$17,'스테이지별 몬스터 스텟'!AF1534*'(참고)타워 스텟 가치'!$S$17,'스테이지별 몬스터 스텟'!AG1534*'(참고)타워 스텟 가치'!$T$17,'스테이지별 몬스터 스텟'!AH1534*'(참고)타워 스텟 가치'!$U$17,'스테이지별 몬스터 스텟'!AI1534*'(참고)타워 스텟 가치'!$V$17,'스테이지별 몬스터 스텟'!AJ1534*'(참고)타워 스텟 가치'!$W$17,'스테이지별 몬스터 스텟'!AK1534*'(참고)타워 스텟 가치'!$X$17,'스테이지별 몬스터 스텟'!AL1534*'(참고)타워 스텟 가치'!$Y$17)</f>
        <v>951331.47625000507</v>
      </c>
      <c r="AN1534">
        <v>3</v>
      </c>
    </row>
    <row r="1535" spans="3:40" x14ac:dyDescent="0.3">
      <c r="C1535">
        <v>1</v>
      </c>
      <c r="D1535">
        <f t="shared" si="71"/>
        <v>307</v>
      </c>
      <c r="E1535" s="52">
        <f>VLOOKUP(D1535,'스테이지별 난이도 설정'!B:C,2,0)</f>
        <v>122.80000000000067</v>
      </c>
      <c r="F1535" t="str">
        <f t="shared" si="72"/>
        <v>일반</v>
      </c>
      <c r="G1535">
        <f t="shared" si="70"/>
        <v>6</v>
      </c>
      <c r="H1535">
        <f>VLOOKUP($F1535,'(참고)타워 스텟 가치'!$B$2:$L$6,H$2,0)+(VLOOKUP($F1535,'(참고)타워 스텟 가치'!$B$2:$L$6,H$2,0)*$E1535)</f>
        <v>928.500000000005</v>
      </c>
      <c r="I1535">
        <f>VLOOKUP($F1535,'(참고)타워 스텟 가치'!$B$2:$L$6,I$2,0)+(VLOOKUP($F1535,'(참고)타워 스텟 가치'!$B$2:$L$6,I$2,0)*$E1535)</f>
        <v>185.70000000000101</v>
      </c>
      <c r="J1535">
        <f>VLOOKUP($F1535,'(참고)타워 스텟 가치'!$B$2:$L$6,J$2,0)+(VLOOKUP($F1535,'(참고)타워 스텟 가치'!$B$2:$L$6,J$2,0)*$E1535)</f>
        <v>619000.00000000338</v>
      </c>
      <c r="K1535">
        <f>VLOOKUP($F1535,'(참고)타워 스텟 가치'!$B$2:$L$6,K$2,0)+(VLOOKUP($F1535,'(참고)타워 스텟 가치'!$B$2:$L$6,K$2,0)*$E1535)</f>
        <v>3714.00000000002</v>
      </c>
      <c r="L1535">
        <f>VLOOKUP($F1535,'(참고)타워 스텟 가치'!$B$2:$L$6,L$2,0)+(VLOOKUP($F1535,'(참고)타워 스텟 가치'!$B$2:$L$6,L$2,0)*$E1535)</f>
        <v>61.900000000000333</v>
      </c>
      <c r="M1535">
        <f>VLOOKUP($F1535,'(참고)타워 스텟 가치'!$B$2:$L$6,M$2,0)+(VLOOKUP($F1535,'(참고)타워 스텟 가치'!$B$2:$L$6,M$2,0)*$E1535)</f>
        <v>37.140000000000192</v>
      </c>
      <c r="N1535">
        <f>VLOOKUP($F1535,'(참고)타워 스텟 가치'!$B$2:$L$6,N$2,0)+(VLOOKUP($F1535,'(참고)타워 스텟 가치'!$B$2:$L$6,N$2,0)*$E1535)</f>
        <v>0</v>
      </c>
      <c r="O1535">
        <f>VLOOKUP($F1535,'(참고)타워 스텟 가치'!$B$2:$L$6,O$2,0)+(VLOOKUP($F1535,'(참고)타워 스텟 가치'!$B$2:$L$6,O$2,0)*$E1535)</f>
        <v>0</v>
      </c>
      <c r="P1535">
        <f>VLOOKUP($F1535,'(참고)타워 스텟 가치'!$B$2:$L$6,P$2,0)+(VLOOKUP($F1535,'(참고)타워 스텟 가치'!$B$2:$L$6,P$2,0)*$E1535)</f>
        <v>86.660000000000466</v>
      </c>
      <c r="Q1535">
        <f>SUM('스테이지별 몬스터 스텟'!H1535*'(참고)타워 스텟 가치'!$Q$17,'스테이지별 몬스터 스텟'!I1535*'(참고)타워 스텟 가치'!$R$17,'스테이지별 몬스터 스텟'!J1535*'(참고)타워 스텟 가치'!$S$17,'스테이지별 몬스터 스텟'!K1535*'(참고)타워 스텟 가치'!$T$17,'스테이지별 몬스터 스텟'!L1535*'(참고)타워 스텟 가치'!$U$17,'스테이지별 몬스터 스텟'!M1535*'(참고)타워 스텟 가치'!$V$17,'스테이지별 몬스터 스텟'!N1535*'(참고)타워 스텟 가치'!$W$17,'스테이지별 몬스터 스텟'!O1535*'(참고)타워 스텟 가치'!$X$17,'스테이지별 몬스터 스텟'!P1535*'(참고)타워 스텟 가치'!$Y$17)</f>
        <v>938397.81000000518</v>
      </c>
      <c r="R1535">
        <v>1</v>
      </c>
      <c r="S1535">
        <f>VLOOKUP($F1535,'(참고)타워 스텟 가치'!$B$7:$L$11,S$2,0)+(VLOOKUP($F1535,'(참고)타워 스텟 가치'!$B$7:$L$11,S$2,0)*$E1535)</f>
        <v>309.50000000000165</v>
      </c>
      <c r="T1535">
        <f>VLOOKUP($F1535,'(참고)타워 스텟 가치'!$B$7:$L$11,T$2,0)+(VLOOKUP($F1535,'(참고)타워 스텟 가치'!$B$7:$L$11,T$2,0)*$E1535)</f>
        <v>557.10000000000298</v>
      </c>
      <c r="U1535">
        <f>VLOOKUP($F1535,'(참고)타워 스텟 가치'!$B$7:$L$11,U$2,0)+(VLOOKUP($F1535,'(참고)타워 스텟 가치'!$B$7:$L$11,U$2,0)*$E1535)</f>
        <v>619000.00000000338</v>
      </c>
      <c r="V1535">
        <f>VLOOKUP($F1535,'(참고)타워 스텟 가치'!$B$7:$L$11,V$2,0)+(VLOOKUP($F1535,'(참고)타워 스텟 가치'!$B$7:$L$11,V$2,0)*$E1535)</f>
        <v>3714.00000000002</v>
      </c>
      <c r="W1535">
        <f>VLOOKUP($F1535,'(참고)타워 스텟 가치'!$B$7:$L$11,W$2,0)+(VLOOKUP($F1535,'(참고)타워 스텟 가치'!$B$7:$L$11,W$2,0)*$E1535)</f>
        <v>61.900000000000333</v>
      </c>
      <c r="X1535">
        <f>VLOOKUP($F1535,'(참고)타워 스텟 가치'!$B$7:$L$11,X$2,0)+(VLOOKUP($F1535,'(참고)타워 스텟 가치'!$B$7:$L$11,X$2,0)*$E1535)</f>
        <v>37.140000000000192</v>
      </c>
      <c r="Y1535">
        <f>VLOOKUP($F1535,'(참고)타워 스텟 가치'!$B$7:$L$11,Y$2,0)+(VLOOKUP($F1535,'(참고)타워 스텟 가치'!$B$7:$L$11,Y$2,0)*$E1535)</f>
        <v>0</v>
      </c>
      <c r="Z1535">
        <f>VLOOKUP($F1535,'(참고)타워 스텟 가치'!$B$7:$L$11,Z$2,0)+(VLOOKUP($F1535,'(참고)타워 스텟 가치'!$B$7:$L$11,Z$2,0)*$E1535)</f>
        <v>0</v>
      </c>
      <c r="AA1535">
        <f>VLOOKUP($F1535,'(참고)타워 스텟 가치'!$B$7:$L$11,AA$2,0)+(VLOOKUP($F1535,'(참고)타워 스텟 가치'!$B$7:$L$11,AA$2,0)*$E1535)</f>
        <v>86.660000000000466</v>
      </c>
      <c r="AB1535">
        <f>SUM('스테이지별 몬스터 스텟'!S1535*'(참고)타워 스텟 가치'!$Q$17,'스테이지별 몬스터 스텟'!T1535*'(참고)타워 스텟 가치'!$R$17,'스테이지별 몬스터 스텟'!U1535*'(참고)타워 스텟 가치'!$S$17,'스테이지별 몬스터 스텟'!V1535*'(참고)타워 스텟 가치'!$T$17,'스테이지별 몬스터 스텟'!W1535*'(참고)타워 스텟 가치'!$U$17,'스테이지별 몬스터 스텟'!X1535*'(참고)타워 스텟 가치'!$V$17,'스테이지별 몬스터 스텟'!Y1535*'(참고)타워 스텟 가치'!$W$17,'스테이지별 몬스터 스텟'!Z1535*'(참고)타워 스텟 가치'!$X$17,'스테이지별 몬스터 스텟'!AA1535*'(참고)타워 스텟 가치'!$Y$17)</f>
        <v>937716.91000000515</v>
      </c>
      <c r="AC1535">
        <v>2</v>
      </c>
      <c r="AD1535">
        <f>VLOOKUP($F1535,'(참고)타워 스텟 가치'!$B$12:$L$16,AD$2,0)+(VLOOKUP($F1535,'(참고)타워 스텟 가치'!$B$12:$L$16,AD$2,0)*$E1535)</f>
        <v>309.50000000000165</v>
      </c>
      <c r="AE1535">
        <f>VLOOKUP($F1535,'(참고)타워 스텟 가치'!$B$12:$L$16,AE$2,0)+(VLOOKUP($F1535,'(참고)타워 스텟 가치'!$B$12:$L$16,AE$2,0)*$E1535)</f>
        <v>371.40000000000202</v>
      </c>
      <c r="AF1535">
        <f>VLOOKUP($F1535,'(참고)타워 스텟 가치'!$B$12:$L$16,AF$2,0)+(VLOOKUP($F1535,'(참고)타워 스텟 가치'!$B$12:$L$16,AF$2,0)*$E1535)</f>
        <v>619000.00000000338</v>
      </c>
      <c r="AG1535">
        <f>VLOOKUP($F1535,'(참고)타워 스텟 가치'!$B$12:$L$16,AG$2,0)+(VLOOKUP($F1535,'(참고)타워 스텟 가치'!$B$12:$L$16,AG$2,0)*$E1535)</f>
        <v>1857.00000000001</v>
      </c>
      <c r="AH1535">
        <f>VLOOKUP($F1535,'(참고)타워 스텟 가치'!$B$12:$L$16,AH$2,0)+(VLOOKUP($F1535,'(참고)타워 스텟 가치'!$B$12:$L$16,AH$2,0)*$E1535)</f>
        <v>61.900000000000333</v>
      </c>
      <c r="AI1535">
        <f>VLOOKUP($F1535,'(참고)타워 스텟 가치'!$B$12:$L$16,AI$2,0)+(VLOOKUP($F1535,'(참고)타워 스텟 가치'!$B$12:$L$16,AI$2,0)*$E1535)</f>
        <v>37.140000000000192</v>
      </c>
      <c r="AJ1535">
        <f>VLOOKUP($F1535,'(참고)타워 스텟 가치'!$B$12:$L$16,AJ$2,0)+(VLOOKUP($F1535,'(참고)타워 스텟 가치'!$B$12:$L$16,AJ$2,0)*$E1535)</f>
        <v>0</v>
      </c>
      <c r="AK1535">
        <f>VLOOKUP($F1535,'(참고)타워 스텟 가치'!$B$12:$L$16,AK$2,0)+(VLOOKUP($F1535,'(참고)타워 스텟 가치'!$B$12:$L$16,AK$2,0)*$E1535)</f>
        <v>0</v>
      </c>
      <c r="AL1535">
        <f>VLOOKUP($F1535,'(참고)타워 스텟 가치'!$B$12:$L$16,AL$2,0)+(VLOOKUP($F1535,'(참고)타워 스텟 가치'!$B$12:$L$16,AL$2,0)*$E1535)</f>
        <v>173.32000000000093</v>
      </c>
      <c r="AM1535">
        <f>SUM('스테이지별 몬스터 스텟'!AD1535*'(참고)타워 스텟 가치'!$Q$17,'스테이지별 몬스터 스텟'!AE1535*'(참고)타워 스텟 가치'!$R$17,'스테이지별 몬스터 스텟'!AF1535*'(참고)타워 스텟 가치'!$S$17,'스테이지별 몬스터 스텟'!AG1535*'(참고)타워 스텟 가치'!$T$17,'스테이지별 몬스터 스텟'!AH1535*'(참고)타워 스텟 가치'!$U$17,'스테이지별 몬스터 스텟'!AI1535*'(참고)타워 스텟 가치'!$V$17,'스테이지별 몬스터 스텟'!AJ1535*'(참고)타워 스텟 가치'!$W$17,'스테이지별 몬스터 스텟'!AK1535*'(참고)타워 스텟 가치'!$X$17,'스테이지별 몬스터 스텟'!AL1535*'(참고)타워 스텟 가치'!$Y$17)</f>
        <v>933897.68000000517</v>
      </c>
      <c r="AN1535">
        <v>3</v>
      </c>
    </row>
    <row r="1536" spans="3:40" x14ac:dyDescent="0.3">
      <c r="C1536">
        <v>2</v>
      </c>
      <c r="D1536">
        <f t="shared" si="71"/>
        <v>307</v>
      </c>
      <c r="E1536" s="52">
        <f>VLOOKUP(D1536,'스테이지별 난이도 설정'!B:C,2,0)</f>
        <v>122.80000000000067</v>
      </c>
      <c r="F1536" t="str">
        <f t="shared" si="72"/>
        <v>레어</v>
      </c>
      <c r="G1536">
        <f t="shared" si="70"/>
        <v>6</v>
      </c>
      <c r="H1536">
        <f>VLOOKUP($F1536,'(참고)타워 스텟 가치'!$B$2:$L$6,H$2,0)+(VLOOKUP($F1536,'(참고)타워 스텟 가치'!$B$2:$L$6,H$2,0)*$E1536)</f>
        <v>1392.7500000000075</v>
      </c>
      <c r="I1536">
        <f>VLOOKUP($F1536,'(참고)타워 스텟 가치'!$B$2:$L$6,I$2,0)+(VLOOKUP($F1536,'(참고)타워 스텟 가치'!$B$2:$L$6,I$2,0)*$E1536)</f>
        <v>278.55000000000149</v>
      </c>
      <c r="J1536">
        <f>VLOOKUP($F1536,'(참고)타워 스텟 가치'!$B$2:$L$6,J$2,0)+(VLOOKUP($F1536,'(참고)타워 스텟 가치'!$B$2:$L$6,J$2,0)*$E1536)</f>
        <v>619000.00000000338</v>
      </c>
      <c r="K1536">
        <f>VLOOKUP($F1536,'(참고)타워 스텟 가치'!$B$2:$L$6,K$2,0)+(VLOOKUP($F1536,'(참고)타워 스텟 가치'!$B$2:$L$6,K$2,0)*$E1536)</f>
        <v>5571.00000000003</v>
      </c>
      <c r="L1536">
        <f>VLOOKUP($F1536,'(참고)타워 스텟 가치'!$B$2:$L$6,L$2,0)+(VLOOKUP($F1536,'(참고)타워 스텟 가치'!$B$2:$L$6,L$2,0)*$E1536)</f>
        <v>92.850000000000506</v>
      </c>
      <c r="M1536">
        <f>VLOOKUP($F1536,'(참고)타워 스텟 가치'!$B$2:$L$6,M$2,0)+(VLOOKUP($F1536,'(참고)타워 스텟 가치'!$B$2:$L$6,M$2,0)*$E1536)</f>
        <v>37.140000000000192</v>
      </c>
      <c r="N1536">
        <f>VLOOKUP($F1536,'(참고)타워 스텟 가치'!$B$2:$L$6,N$2,0)+(VLOOKUP($F1536,'(참고)타워 스텟 가치'!$B$2:$L$6,N$2,0)*$E1536)</f>
        <v>0</v>
      </c>
      <c r="O1536">
        <f>VLOOKUP($F1536,'(참고)타워 스텟 가치'!$B$2:$L$6,O$2,0)+(VLOOKUP($F1536,'(참고)타워 스텟 가치'!$B$2:$L$6,O$2,0)*$E1536)</f>
        <v>0</v>
      </c>
      <c r="P1536">
        <f>VLOOKUP($F1536,'(참고)타워 스텟 가치'!$B$2:$L$6,P$2,0)+(VLOOKUP($F1536,'(참고)타워 스텟 가치'!$B$2:$L$6,P$2,0)*$E1536)</f>
        <v>86.660000000000466</v>
      </c>
      <c r="Q1536">
        <f>SUM('스테이지별 몬스터 스텟'!H1536*'(참고)타워 스텟 가치'!$Q$17,'스테이지별 몬스터 스텟'!I1536*'(참고)타워 스텟 가치'!$R$17,'스테이지별 몬스터 스텟'!J1536*'(참고)타워 스텟 가치'!$S$17,'스테이지별 몬스터 스텟'!K1536*'(참고)타워 스텟 가치'!$T$17,'스테이지별 몬스터 스텟'!L1536*'(참고)타워 스텟 가치'!$U$17,'스테이지별 몬스터 스텟'!M1536*'(참고)타워 스텟 가치'!$V$17,'스테이지별 몬스터 스텟'!N1536*'(참고)타워 스텟 가치'!$W$17,'스테이지별 몬스터 스텟'!O1536*'(참고)타워 스텟 가치'!$X$17,'스테이지별 몬스터 스텟'!P1536*'(참고)타워 스텟 가치'!$Y$17)</f>
        <v>943241.48500000522</v>
      </c>
      <c r="R1536">
        <v>1</v>
      </c>
      <c r="S1536">
        <f>VLOOKUP($F1536,'(참고)타워 스텟 가치'!$B$7:$L$11,S$2,0)+(VLOOKUP($F1536,'(참고)타워 스텟 가치'!$B$7:$L$11,S$2,0)*$E1536)</f>
        <v>464.2500000000025</v>
      </c>
      <c r="T1536">
        <f>VLOOKUP($F1536,'(참고)타워 스텟 가치'!$B$7:$L$11,T$2,0)+(VLOOKUP($F1536,'(참고)타워 스텟 가치'!$B$7:$L$11,T$2,0)*$E1536)</f>
        <v>835.65000000000452</v>
      </c>
      <c r="U1536">
        <f>VLOOKUP($F1536,'(참고)타워 스텟 가치'!$B$7:$L$11,U$2,0)+(VLOOKUP($F1536,'(참고)타워 스텟 가치'!$B$7:$L$11,U$2,0)*$E1536)</f>
        <v>619000.00000000338</v>
      </c>
      <c r="V1536">
        <f>VLOOKUP($F1536,'(참고)타워 스텟 가치'!$B$7:$L$11,V$2,0)+(VLOOKUP($F1536,'(참고)타워 스텟 가치'!$B$7:$L$11,V$2,0)*$E1536)</f>
        <v>5571.00000000003</v>
      </c>
      <c r="W1536">
        <f>VLOOKUP($F1536,'(참고)타워 스텟 가치'!$B$7:$L$11,W$2,0)+(VLOOKUP($F1536,'(참고)타워 스텟 가치'!$B$7:$L$11,W$2,0)*$E1536)</f>
        <v>92.850000000000506</v>
      </c>
      <c r="X1536">
        <f>VLOOKUP($F1536,'(참고)타워 스텟 가치'!$B$7:$L$11,X$2,0)+(VLOOKUP($F1536,'(참고)타워 스텟 가치'!$B$7:$L$11,X$2,0)*$E1536)</f>
        <v>37.140000000000192</v>
      </c>
      <c r="Y1536">
        <f>VLOOKUP($F1536,'(참고)타워 스텟 가치'!$B$7:$L$11,Y$2,0)+(VLOOKUP($F1536,'(참고)타워 스텟 가치'!$B$7:$L$11,Y$2,0)*$E1536)</f>
        <v>0</v>
      </c>
      <c r="Z1536">
        <f>VLOOKUP($F1536,'(참고)타워 스텟 가치'!$B$7:$L$11,Z$2,0)+(VLOOKUP($F1536,'(참고)타워 스텟 가치'!$B$7:$L$11,Z$2,0)*$E1536)</f>
        <v>0</v>
      </c>
      <c r="AA1536">
        <f>VLOOKUP($F1536,'(참고)타워 스텟 가치'!$B$7:$L$11,AA$2,0)+(VLOOKUP($F1536,'(참고)타워 스텟 가치'!$B$7:$L$11,AA$2,0)*$E1536)</f>
        <v>86.660000000000466</v>
      </c>
      <c r="AB1536">
        <f>SUM('스테이지별 몬스터 스텟'!S1536*'(참고)타워 스텟 가치'!$Q$17,'스테이지별 몬스터 스텟'!T1536*'(참고)타워 스텟 가치'!$R$17,'스테이지별 몬스터 스텟'!U1536*'(참고)타워 스텟 가치'!$S$17,'스테이지별 몬스터 스텟'!V1536*'(참고)타워 스텟 가치'!$T$17,'스테이지별 몬스터 스텟'!W1536*'(참고)타워 스텟 가치'!$U$17,'스테이지별 몬스터 스텟'!X1536*'(참고)타워 스텟 가치'!$V$17,'스테이지별 몬스터 스텟'!Y1536*'(참고)타워 스텟 가치'!$W$17,'스테이지별 몬스터 스텟'!Z1536*'(참고)타워 스텟 가치'!$X$17,'스테이지별 몬스터 스텟'!AA1536*'(참고)타워 스텟 가치'!$Y$17)</f>
        <v>942220.13500000513</v>
      </c>
      <c r="AC1536">
        <v>2</v>
      </c>
      <c r="AD1536">
        <f>VLOOKUP($F1536,'(참고)타워 스텟 가치'!$B$12:$L$16,AD$2,0)+(VLOOKUP($F1536,'(참고)타워 스텟 가치'!$B$12:$L$16,AD$2,0)*$E1536)</f>
        <v>464.2500000000025</v>
      </c>
      <c r="AE1536">
        <f>VLOOKUP($F1536,'(참고)타워 스텟 가치'!$B$12:$L$16,AE$2,0)+(VLOOKUP($F1536,'(참고)타워 스텟 가치'!$B$12:$L$16,AE$2,0)*$E1536)</f>
        <v>557.10000000000298</v>
      </c>
      <c r="AF1536">
        <f>VLOOKUP($F1536,'(참고)타워 스텟 가치'!$B$12:$L$16,AF$2,0)+(VLOOKUP($F1536,'(참고)타워 스텟 가치'!$B$12:$L$16,AF$2,0)*$E1536)</f>
        <v>619000.00000000338</v>
      </c>
      <c r="AG1536">
        <f>VLOOKUP($F1536,'(참고)타워 스텟 가치'!$B$12:$L$16,AG$2,0)+(VLOOKUP($F1536,'(참고)타워 스텟 가치'!$B$12:$L$16,AG$2,0)*$E1536)</f>
        <v>2785.500000000015</v>
      </c>
      <c r="AH1536">
        <f>VLOOKUP($F1536,'(참고)타워 스텟 가치'!$B$12:$L$16,AH$2,0)+(VLOOKUP($F1536,'(참고)타워 스텟 가치'!$B$12:$L$16,AH$2,0)*$E1536)</f>
        <v>92.850000000000506</v>
      </c>
      <c r="AI1536">
        <f>VLOOKUP($F1536,'(참고)타워 스텟 가치'!$B$12:$L$16,AI$2,0)+(VLOOKUP($F1536,'(참고)타워 스텟 가치'!$B$12:$L$16,AI$2,0)*$E1536)</f>
        <v>37.140000000000192</v>
      </c>
      <c r="AJ1536">
        <f>VLOOKUP($F1536,'(참고)타워 스텟 가치'!$B$12:$L$16,AJ$2,0)+(VLOOKUP($F1536,'(참고)타워 스텟 가치'!$B$12:$L$16,AJ$2,0)*$E1536)</f>
        <v>0</v>
      </c>
      <c r="AK1536">
        <f>VLOOKUP($F1536,'(참고)타워 스텟 가치'!$B$12:$L$16,AK$2,0)+(VLOOKUP($F1536,'(참고)타워 스텟 가치'!$B$12:$L$16,AK$2,0)*$E1536)</f>
        <v>0</v>
      </c>
      <c r="AL1536">
        <f>VLOOKUP($F1536,'(참고)타워 스텟 가치'!$B$12:$L$16,AL$2,0)+(VLOOKUP($F1536,'(참고)타워 스텟 가치'!$B$12:$L$16,AL$2,0)*$E1536)</f>
        <v>173.32000000000093</v>
      </c>
      <c r="AM1536">
        <f>SUM('스테이지별 몬스터 스텟'!AD1536*'(참고)타워 스텟 가치'!$Q$17,'스테이지별 몬스터 스텟'!AE1536*'(참고)타워 스텟 가치'!$R$17,'스테이지별 몬스터 스텟'!AF1536*'(참고)타워 스텟 가치'!$S$17,'스테이지별 몬스터 스텟'!AG1536*'(참고)타워 스텟 가치'!$T$17,'스테이지별 몬스터 스텟'!AH1536*'(참고)타워 스텟 가치'!$U$17,'스테이지별 몬스터 스텟'!AI1536*'(참고)타워 스텟 가치'!$V$17,'스테이지별 몬스터 스텟'!AJ1536*'(참고)타워 스텟 가치'!$W$17,'스테이지별 몬스터 스텟'!AK1536*'(참고)타워 스텟 가치'!$X$17,'스테이지별 몬스터 스텟'!AL1536*'(참고)타워 스텟 가치'!$Y$17)</f>
        <v>936404.63000000513</v>
      </c>
      <c r="AN1536">
        <v>3</v>
      </c>
    </row>
    <row r="1537" spans="3:40" x14ac:dyDescent="0.3">
      <c r="C1537">
        <v>3</v>
      </c>
      <c r="D1537">
        <f t="shared" si="71"/>
        <v>307</v>
      </c>
      <c r="E1537" s="52">
        <f>VLOOKUP(D1537,'스테이지별 난이도 설정'!B:C,2,0)</f>
        <v>122.80000000000067</v>
      </c>
      <c r="F1537" t="str">
        <f t="shared" si="72"/>
        <v>에픽</v>
      </c>
      <c r="G1537">
        <f t="shared" si="70"/>
        <v>6</v>
      </c>
      <c r="H1537">
        <f>VLOOKUP($F1537,'(참고)타워 스텟 가치'!$B$2:$L$6,H$2,0)+(VLOOKUP($F1537,'(참고)타워 스텟 가치'!$B$2:$L$6,H$2,0)*$E1537)</f>
        <v>2089.1250000000114</v>
      </c>
      <c r="I1537">
        <f>VLOOKUP($F1537,'(참고)타워 스텟 가치'!$B$2:$L$6,I$2,0)+(VLOOKUP($F1537,'(참고)타워 스텟 가치'!$B$2:$L$6,I$2,0)*$E1537)</f>
        <v>417.82500000000226</v>
      </c>
      <c r="J1537">
        <f>VLOOKUP($F1537,'(참고)타워 스텟 가치'!$B$2:$L$6,J$2,0)+(VLOOKUP($F1537,'(참고)타워 스텟 가치'!$B$2:$L$6,J$2,0)*$E1537)</f>
        <v>619000.00000000338</v>
      </c>
      <c r="K1537">
        <f>VLOOKUP($F1537,'(참고)타워 스텟 가치'!$B$2:$L$6,K$2,0)+(VLOOKUP($F1537,'(참고)타워 스텟 가치'!$B$2:$L$6,K$2,0)*$E1537)</f>
        <v>8356.5000000000455</v>
      </c>
      <c r="L1537">
        <f>VLOOKUP($F1537,'(참고)타워 스텟 가치'!$B$2:$L$6,L$2,0)+(VLOOKUP($F1537,'(참고)타워 스텟 가치'!$B$2:$L$6,L$2,0)*$E1537)</f>
        <v>139.27500000000074</v>
      </c>
      <c r="M1537">
        <f>VLOOKUP($F1537,'(참고)타워 스텟 가치'!$B$2:$L$6,M$2,0)+(VLOOKUP($F1537,'(참고)타워 스텟 가치'!$B$2:$L$6,M$2,0)*$E1537)</f>
        <v>37.140000000000192</v>
      </c>
      <c r="N1537">
        <f>VLOOKUP($F1537,'(참고)타워 스텟 가치'!$B$2:$L$6,N$2,0)+(VLOOKUP($F1537,'(참고)타워 스텟 가치'!$B$2:$L$6,N$2,0)*$E1537)</f>
        <v>0</v>
      </c>
      <c r="O1537">
        <f>VLOOKUP($F1537,'(참고)타워 스텟 가치'!$B$2:$L$6,O$2,0)+(VLOOKUP($F1537,'(참고)타워 스텟 가치'!$B$2:$L$6,O$2,0)*$E1537)</f>
        <v>0</v>
      </c>
      <c r="P1537">
        <f>VLOOKUP($F1537,'(참고)타워 스텟 가치'!$B$2:$L$6,P$2,0)+(VLOOKUP($F1537,'(참고)타워 스텟 가치'!$B$2:$L$6,P$2,0)*$E1537)</f>
        <v>86.660000000000466</v>
      </c>
      <c r="Q1537">
        <f>SUM('스테이지별 몬스터 스텟'!H1537*'(참고)타워 스텟 가치'!$Q$17,'스테이지별 몬스터 스텟'!I1537*'(참고)타워 스텟 가치'!$R$17,'스테이지별 몬스터 스텟'!J1537*'(참고)타워 스텟 가치'!$S$17,'스테이지별 몬스터 스텟'!K1537*'(참고)타워 스텟 가치'!$T$17,'스테이지별 몬스터 스텟'!L1537*'(참고)타워 스텟 가치'!$U$17,'스테이지별 몬스터 스텟'!M1537*'(참고)타워 스텟 가치'!$V$17,'스테이지별 몬스터 스텟'!N1537*'(참고)타워 스텟 가치'!$W$17,'스테이지별 몬스터 스텟'!O1537*'(참고)타워 스텟 가치'!$X$17,'스테이지별 몬스터 스텟'!P1537*'(참고)타워 스텟 가치'!$Y$17)</f>
        <v>950506.99750000529</v>
      </c>
      <c r="R1537">
        <v>1</v>
      </c>
      <c r="S1537">
        <f>VLOOKUP($F1537,'(참고)타워 스텟 가치'!$B$7:$L$11,S$2,0)+(VLOOKUP($F1537,'(참고)타워 스텟 가치'!$B$7:$L$11,S$2,0)*$E1537)</f>
        <v>696.37500000000375</v>
      </c>
      <c r="T1537">
        <f>VLOOKUP($F1537,'(참고)타워 스텟 가치'!$B$7:$L$11,T$2,0)+(VLOOKUP($F1537,'(참고)타워 스텟 가치'!$B$7:$L$11,T$2,0)*$E1537)</f>
        <v>1253.4750000000067</v>
      </c>
      <c r="U1537">
        <f>VLOOKUP($F1537,'(참고)타워 스텟 가치'!$B$7:$L$11,U$2,0)+(VLOOKUP($F1537,'(참고)타워 스텟 가치'!$B$7:$L$11,U$2,0)*$E1537)</f>
        <v>619000.00000000338</v>
      </c>
      <c r="V1537">
        <f>VLOOKUP($F1537,'(참고)타워 스텟 가치'!$B$7:$L$11,V$2,0)+(VLOOKUP($F1537,'(참고)타워 스텟 가치'!$B$7:$L$11,V$2,0)*$E1537)</f>
        <v>8356.5000000000455</v>
      </c>
      <c r="W1537">
        <f>VLOOKUP($F1537,'(참고)타워 스텟 가치'!$B$7:$L$11,W$2,0)+(VLOOKUP($F1537,'(참고)타워 스텟 가치'!$B$7:$L$11,W$2,0)*$E1537)</f>
        <v>139.27500000000074</v>
      </c>
      <c r="X1537">
        <f>VLOOKUP($F1537,'(참고)타워 스텟 가치'!$B$7:$L$11,X$2,0)+(VLOOKUP($F1537,'(참고)타워 스텟 가치'!$B$7:$L$11,X$2,0)*$E1537)</f>
        <v>37.140000000000192</v>
      </c>
      <c r="Y1537">
        <f>VLOOKUP($F1537,'(참고)타워 스텟 가치'!$B$7:$L$11,Y$2,0)+(VLOOKUP($F1537,'(참고)타워 스텟 가치'!$B$7:$L$11,Y$2,0)*$E1537)</f>
        <v>0</v>
      </c>
      <c r="Z1537">
        <f>VLOOKUP($F1537,'(참고)타워 스텟 가치'!$B$7:$L$11,Z$2,0)+(VLOOKUP($F1537,'(참고)타워 스텟 가치'!$B$7:$L$11,Z$2,0)*$E1537)</f>
        <v>0</v>
      </c>
      <c r="AA1537">
        <f>VLOOKUP($F1537,'(참고)타워 스텟 가치'!$B$7:$L$11,AA$2,0)+(VLOOKUP($F1537,'(참고)타워 스텟 가치'!$B$7:$L$11,AA$2,0)*$E1537)</f>
        <v>86.660000000000466</v>
      </c>
      <c r="AB1537">
        <f>SUM('스테이지별 몬스터 스텟'!S1537*'(참고)타워 스텟 가치'!$Q$17,'스테이지별 몬스터 스텟'!T1537*'(참고)타워 스텟 가치'!$R$17,'스테이지별 몬스터 스텟'!U1537*'(참고)타워 스텟 가치'!$S$17,'스테이지별 몬스터 스텟'!V1537*'(참고)타워 스텟 가치'!$T$17,'스테이지별 몬스터 스텟'!W1537*'(참고)타워 스텟 가치'!$U$17,'스테이지별 몬스터 스텟'!X1537*'(참고)타워 스텟 가치'!$V$17,'스테이지별 몬스터 스텟'!Y1537*'(참고)타워 스텟 가치'!$W$17,'스테이지별 몬스터 스텟'!Z1537*'(참고)타워 스텟 가치'!$X$17,'스테이지별 몬스터 스텟'!AA1537*'(참고)타워 스텟 가치'!$Y$17)</f>
        <v>948974.97250000527</v>
      </c>
      <c r="AC1537">
        <v>2</v>
      </c>
      <c r="AD1537">
        <f>VLOOKUP($F1537,'(참고)타워 스텟 가치'!$B$12:$L$16,AD$2,0)+(VLOOKUP($F1537,'(참고)타워 스텟 가치'!$B$12:$L$16,AD$2,0)*$E1537)</f>
        <v>696.37500000000375</v>
      </c>
      <c r="AE1537">
        <f>VLOOKUP($F1537,'(참고)타워 스텟 가치'!$B$12:$L$16,AE$2,0)+(VLOOKUP($F1537,'(참고)타워 스텟 가치'!$B$12:$L$16,AE$2,0)*$E1537)</f>
        <v>835.65000000000452</v>
      </c>
      <c r="AF1537">
        <f>VLOOKUP($F1537,'(참고)타워 스텟 가치'!$B$12:$L$16,AF$2,0)+(VLOOKUP($F1537,'(참고)타워 스텟 가치'!$B$12:$L$16,AF$2,0)*$E1537)</f>
        <v>619000.00000000338</v>
      </c>
      <c r="AG1537">
        <f>VLOOKUP($F1537,'(참고)타워 스텟 가치'!$B$12:$L$16,AG$2,0)+(VLOOKUP($F1537,'(참고)타워 스텟 가치'!$B$12:$L$16,AG$2,0)*$E1537)</f>
        <v>4178.2500000000227</v>
      </c>
      <c r="AH1537">
        <f>VLOOKUP($F1537,'(참고)타워 스텟 가치'!$B$12:$L$16,AH$2,0)+(VLOOKUP($F1537,'(참고)타워 스텟 가치'!$B$12:$L$16,AH$2,0)*$E1537)</f>
        <v>139.27500000000074</v>
      </c>
      <c r="AI1537">
        <f>VLOOKUP($F1537,'(참고)타워 스텟 가치'!$B$12:$L$16,AI$2,0)+(VLOOKUP($F1537,'(참고)타워 스텟 가치'!$B$12:$L$16,AI$2,0)*$E1537)</f>
        <v>37.140000000000192</v>
      </c>
      <c r="AJ1537">
        <f>VLOOKUP($F1537,'(참고)타워 스텟 가치'!$B$12:$L$16,AJ$2,0)+(VLOOKUP($F1537,'(참고)타워 스텟 가치'!$B$12:$L$16,AJ$2,0)*$E1537)</f>
        <v>0</v>
      </c>
      <c r="AK1537">
        <f>VLOOKUP($F1537,'(참고)타워 스텟 가치'!$B$12:$L$16,AK$2,0)+(VLOOKUP($F1537,'(참고)타워 스텟 가치'!$B$12:$L$16,AK$2,0)*$E1537)</f>
        <v>0</v>
      </c>
      <c r="AL1537">
        <f>VLOOKUP($F1537,'(참고)타워 스텟 가치'!$B$12:$L$16,AL$2,0)+(VLOOKUP($F1537,'(참고)타워 스텟 가치'!$B$12:$L$16,AL$2,0)*$E1537)</f>
        <v>173.32000000000093</v>
      </c>
      <c r="AM1537">
        <f>SUM('스테이지별 몬스터 스텟'!AD1537*'(참고)타워 스텟 가치'!$Q$17,'스테이지별 몬스터 스텟'!AE1537*'(참고)타워 스텟 가치'!$R$17,'스테이지별 몬스터 스텟'!AF1537*'(참고)타워 스텟 가치'!$S$17,'스테이지별 몬스터 스텟'!AG1537*'(참고)타워 스텟 가치'!$T$17,'스테이지별 몬스터 스텟'!AH1537*'(참고)타워 스텟 가치'!$U$17,'스테이지별 몬스터 스텟'!AI1537*'(참고)타워 스텟 가치'!$V$17,'스테이지별 몬스터 스텟'!AJ1537*'(참고)타워 스텟 가치'!$W$17,'스테이지별 몬스터 스텟'!AK1537*'(참고)타워 스텟 가치'!$X$17,'스테이지별 몬스터 스텟'!AL1537*'(참고)타워 스텟 가치'!$Y$17)</f>
        <v>940165.05500000517</v>
      </c>
      <c r="AN1537">
        <v>3</v>
      </c>
    </row>
    <row r="1538" spans="3:40" x14ac:dyDescent="0.3">
      <c r="C1538">
        <v>4</v>
      </c>
      <c r="D1538">
        <f t="shared" si="71"/>
        <v>307</v>
      </c>
      <c r="E1538" s="52">
        <f>VLOOKUP(D1538,'스테이지별 난이도 설정'!B:C,2,0)</f>
        <v>122.80000000000067</v>
      </c>
      <c r="F1538" t="str">
        <f t="shared" si="72"/>
        <v>유니크</v>
      </c>
      <c r="G1538">
        <f t="shared" si="70"/>
        <v>6</v>
      </c>
      <c r="H1538">
        <f>VLOOKUP($F1538,'(참고)타워 스텟 가치'!$B$2:$L$6,H$2,0)+(VLOOKUP($F1538,'(참고)타워 스텟 가치'!$B$2:$L$6,H$2,0)*$E1538)</f>
        <v>3133.6875000000168</v>
      </c>
      <c r="I1538">
        <f>VLOOKUP($F1538,'(참고)타워 스텟 가치'!$B$2:$L$6,I$2,0)+(VLOOKUP($F1538,'(참고)타워 스텟 가치'!$B$2:$L$6,I$2,0)*$E1538)</f>
        <v>626.73750000000337</v>
      </c>
      <c r="J1538">
        <f>VLOOKUP($F1538,'(참고)타워 스텟 가치'!$B$2:$L$6,J$2,0)+(VLOOKUP($F1538,'(참고)타워 스텟 가치'!$B$2:$L$6,J$2,0)*$E1538)</f>
        <v>619000.00000000338</v>
      </c>
      <c r="K1538">
        <f>VLOOKUP($F1538,'(참고)타워 스텟 가치'!$B$2:$L$6,K$2,0)+(VLOOKUP($F1538,'(참고)타워 스텟 가치'!$B$2:$L$6,K$2,0)*$E1538)</f>
        <v>12534.750000000067</v>
      </c>
      <c r="L1538">
        <f>VLOOKUP($F1538,'(참고)타워 스텟 가치'!$B$2:$L$6,L$2,0)+(VLOOKUP($F1538,'(참고)타워 스텟 가치'!$B$2:$L$6,L$2,0)*$E1538)</f>
        <v>208.91250000000113</v>
      </c>
      <c r="M1538">
        <f>VLOOKUP($F1538,'(참고)타워 스텟 가치'!$B$2:$L$6,M$2,0)+(VLOOKUP($F1538,'(참고)타워 스텟 가치'!$B$2:$L$6,M$2,0)*$E1538)</f>
        <v>37.140000000000192</v>
      </c>
      <c r="N1538">
        <f>VLOOKUP($F1538,'(참고)타워 스텟 가치'!$B$2:$L$6,N$2,0)+(VLOOKUP($F1538,'(참고)타워 스텟 가치'!$B$2:$L$6,N$2,0)*$E1538)</f>
        <v>0</v>
      </c>
      <c r="O1538">
        <f>VLOOKUP($F1538,'(참고)타워 스텟 가치'!$B$2:$L$6,O$2,0)+(VLOOKUP($F1538,'(참고)타워 스텟 가치'!$B$2:$L$6,O$2,0)*$E1538)</f>
        <v>0</v>
      </c>
      <c r="P1538">
        <f>VLOOKUP($F1538,'(참고)타워 스텟 가치'!$B$2:$L$6,P$2,0)+(VLOOKUP($F1538,'(참고)타워 스텟 가치'!$B$2:$L$6,P$2,0)*$E1538)</f>
        <v>123.80000000000067</v>
      </c>
      <c r="Q1538">
        <f>SUM('스테이지별 몬스터 스텟'!H1538*'(참고)타워 스텟 가치'!$Q$17,'스테이지별 몬스터 스텟'!I1538*'(참고)타워 스텟 가치'!$R$17,'스테이지별 몬스터 스텟'!J1538*'(참고)타워 스텟 가치'!$S$17,'스테이지별 몬스터 스텟'!K1538*'(참고)타워 스텟 가치'!$T$17,'스테이지별 몬스터 스텟'!L1538*'(참고)타워 스텟 가치'!$U$17,'스테이지별 몬스터 스텟'!M1538*'(참고)타워 스텟 가치'!$V$17,'스테이지별 몬스터 스텟'!N1538*'(참고)타워 스텟 가치'!$W$17,'스테이지별 몬스터 스텟'!O1538*'(참고)타워 스텟 가치'!$X$17,'스테이지별 몬스터 스텟'!P1538*'(참고)타워 스텟 가치'!$Y$17)</f>
        <v>961479.54625000525</v>
      </c>
      <c r="R1538">
        <v>1</v>
      </c>
      <c r="S1538">
        <f>VLOOKUP($F1538,'(참고)타워 스텟 가치'!$B$7:$L$11,S$2,0)+(VLOOKUP($F1538,'(참고)타워 스텟 가치'!$B$7:$L$11,S$2,0)*$E1538)</f>
        <v>1044.5625000000057</v>
      </c>
      <c r="T1538">
        <f>VLOOKUP($F1538,'(참고)타워 스텟 가치'!$B$7:$L$11,T$2,0)+(VLOOKUP($F1538,'(참고)타워 스텟 가치'!$B$7:$L$11,T$2,0)*$E1538)</f>
        <v>1880.2125000000101</v>
      </c>
      <c r="U1538">
        <f>VLOOKUP($F1538,'(참고)타워 스텟 가치'!$B$7:$L$11,U$2,0)+(VLOOKUP($F1538,'(참고)타워 스텟 가치'!$B$7:$L$11,U$2,0)*$E1538)</f>
        <v>619000.00000000338</v>
      </c>
      <c r="V1538">
        <f>VLOOKUP($F1538,'(참고)타워 스텟 가치'!$B$7:$L$11,V$2,0)+(VLOOKUP($F1538,'(참고)타워 스텟 가치'!$B$7:$L$11,V$2,0)*$E1538)</f>
        <v>12534.750000000067</v>
      </c>
      <c r="W1538">
        <f>VLOOKUP($F1538,'(참고)타워 스텟 가치'!$B$7:$L$11,W$2,0)+(VLOOKUP($F1538,'(참고)타워 스텟 가치'!$B$7:$L$11,W$2,0)*$E1538)</f>
        <v>208.91250000000113</v>
      </c>
      <c r="X1538">
        <f>VLOOKUP($F1538,'(참고)타워 스텟 가치'!$B$7:$L$11,X$2,0)+(VLOOKUP($F1538,'(참고)타워 스텟 가치'!$B$7:$L$11,X$2,0)*$E1538)</f>
        <v>37.140000000000192</v>
      </c>
      <c r="Y1538">
        <f>VLOOKUP($F1538,'(참고)타워 스텟 가치'!$B$7:$L$11,Y$2,0)+(VLOOKUP($F1538,'(참고)타워 스텟 가치'!$B$7:$L$11,Y$2,0)*$E1538)</f>
        <v>0</v>
      </c>
      <c r="Z1538">
        <f>VLOOKUP($F1538,'(참고)타워 스텟 가치'!$B$7:$L$11,Z$2,0)+(VLOOKUP($F1538,'(참고)타워 스텟 가치'!$B$7:$L$11,Z$2,0)*$E1538)</f>
        <v>0</v>
      </c>
      <c r="AA1538">
        <f>VLOOKUP($F1538,'(참고)타워 스텟 가치'!$B$7:$L$11,AA$2,0)+(VLOOKUP($F1538,'(참고)타워 스텟 가치'!$B$7:$L$11,AA$2,0)*$E1538)</f>
        <v>123.80000000000067</v>
      </c>
      <c r="AB1538">
        <f>SUM('스테이지별 몬스터 스텟'!S1538*'(참고)타워 스텟 가치'!$Q$17,'스테이지별 몬스터 스텟'!T1538*'(참고)타워 스텟 가치'!$R$17,'스테이지별 몬스터 스텟'!U1538*'(참고)타워 스텟 가치'!$S$17,'스테이지별 몬스터 스텟'!V1538*'(참고)타워 스텟 가치'!$T$17,'스테이지별 몬스터 스텟'!W1538*'(참고)타워 스텟 가치'!$U$17,'스테이지별 몬스터 스텟'!X1538*'(참고)타워 스텟 가치'!$V$17,'스테이지별 몬스터 스텟'!Y1538*'(참고)타워 스텟 가치'!$W$17,'스테이지별 몬스터 스텟'!Z1538*'(참고)타워 스텟 가치'!$X$17,'스테이지별 몬스터 스텟'!AA1538*'(참고)타워 스텟 가치'!$Y$17)</f>
        <v>959181.50875000516</v>
      </c>
      <c r="AC1538">
        <v>2</v>
      </c>
      <c r="AD1538">
        <f>VLOOKUP($F1538,'(참고)타워 스텟 가치'!$B$12:$L$16,AD$2,0)+(VLOOKUP($F1538,'(참고)타워 스텟 가치'!$B$12:$L$16,AD$2,0)*$E1538)</f>
        <v>1044.5625000000057</v>
      </c>
      <c r="AE1538">
        <f>VLOOKUP($F1538,'(참고)타워 스텟 가치'!$B$12:$L$16,AE$2,0)+(VLOOKUP($F1538,'(참고)타워 스텟 가치'!$B$12:$L$16,AE$2,0)*$E1538)</f>
        <v>1253.4750000000067</v>
      </c>
      <c r="AF1538">
        <f>VLOOKUP($F1538,'(참고)타워 스텟 가치'!$B$12:$L$16,AF$2,0)+(VLOOKUP($F1538,'(참고)타워 스텟 가치'!$B$12:$L$16,AF$2,0)*$E1538)</f>
        <v>619000.00000000338</v>
      </c>
      <c r="AG1538">
        <f>VLOOKUP($F1538,'(참고)타워 스텟 가치'!$B$12:$L$16,AG$2,0)+(VLOOKUP($F1538,'(참고)타워 스텟 가치'!$B$12:$L$16,AG$2,0)*$E1538)</f>
        <v>6267.3750000000337</v>
      </c>
      <c r="AH1538">
        <f>VLOOKUP($F1538,'(참고)타워 스텟 가치'!$B$12:$L$16,AH$2,0)+(VLOOKUP($F1538,'(참고)타워 스텟 가치'!$B$12:$L$16,AH$2,0)*$E1538)</f>
        <v>208.91250000000113</v>
      </c>
      <c r="AI1538">
        <f>VLOOKUP($F1538,'(참고)타워 스텟 가치'!$B$12:$L$16,AI$2,0)+(VLOOKUP($F1538,'(참고)타워 스텟 가치'!$B$12:$L$16,AI$2,0)*$E1538)</f>
        <v>37.140000000000192</v>
      </c>
      <c r="AJ1538">
        <f>VLOOKUP($F1538,'(참고)타워 스텟 가치'!$B$12:$L$16,AJ$2,0)+(VLOOKUP($F1538,'(참고)타워 스텟 가치'!$B$12:$L$16,AJ$2,0)*$E1538)</f>
        <v>0</v>
      </c>
      <c r="AK1538">
        <f>VLOOKUP($F1538,'(참고)타워 스텟 가치'!$B$12:$L$16,AK$2,0)+(VLOOKUP($F1538,'(참고)타워 스텟 가치'!$B$12:$L$16,AK$2,0)*$E1538)</f>
        <v>0</v>
      </c>
      <c r="AL1538">
        <f>VLOOKUP($F1538,'(참고)타워 스텟 가치'!$B$12:$L$16,AL$2,0)+(VLOOKUP($F1538,'(참고)타워 스텟 가치'!$B$12:$L$16,AL$2,0)*$E1538)</f>
        <v>247.60000000000133</v>
      </c>
      <c r="AM1538">
        <f>SUM('스테이지별 몬스터 스텟'!AD1538*'(참고)타워 스텟 가치'!$Q$17,'스테이지별 몬스터 스텟'!AE1538*'(참고)타워 스텟 가치'!$R$17,'스테이지별 몬스터 스텟'!AF1538*'(참고)타워 스텟 가치'!$S$17,'스테이지별 몬스터 스텟'!AG1538*'(참고)타워 스텟 가치'!$T$17,'스테이지별 몬스터 스텟'!AH1538*'(참고)타워 스텟 가치'!$U$17,'스테이지별 몬스터 스텟'!AI1538*'(참고)타워 스텟 가치'!$V$17,'스테이지별 몬스터 스텟'!AJ1538*'(참고)타워 스텟 가치'!$W$17,'스테이지별 몬스터 스텟'!AK1538*'(참고)타워 스텟 가치'!$X$17,'스테이지별 몬스터 스텟'!AL1538*'(참고)타워 스텟 가치'!$Y$17)</f>
        <v>945954.25250000518</v>
      </c>
      <c r="AN1538">
        <v>3</v>
      </c>
    </row>
    <row r="1539" spans="3:40" x14ac:dyDescent="0.3">
      <c r="C1539">
        <v>5</v>
      </c>
      <c r="D1539">
        <f t="shared" si="71"/>
        <v>307</v>
      </c>
      <c r="E1539" s="52">
        <f>VLOOKUP(D1539,'스테이지별 난이도 설정'!B:C,2,0)</f>
        <v>122.80000000000067</v>
      </c>
      <c r="F1539" t="str">
        <f t="shared" si="72"/>
        <v>스페셜</v>
      </c>
      <c r="G1539">
        <f t="shared" si="70"/>
        <v>6</v>
      </c>
      <c r="H1539">
        <f>VLOOKUP($F1539,'(참고)타워 스텟 가치'!$B$2:$L$6,H$2,0)+(VLOOKUP($F1539,'(참고)타워 스텟 가치'!$B$2:$L$6,H$2,0)*$E1539)</f>
        <v>4700.5312500000255</v>
      </c>
      <c r="I1539">
        <f>VLOOKUP($F1539,'(참고)타워 스텟 가치'!$B$2:$L$6,I$2,0)+(VLOOKUP($F1539,'(참고)타워 스텟 가치'!$B$2:$L$6,I$2,0)*$E1539)</f>
        <v>940.10625000000505</v>
      </c>
      <c r="J1539">
        <f>VLOOKUP($F1539,'(참고)타워 스텟 가치'!$B$2:$L$6,J$2,0)+(VLOOKUP($F1539,'(참고)타워 스텟 가치'!$B$2:$L$6,J$2,0)*$E1539)</f>
        <v>619000.00000000338</v>
      </c>
      <c r="K1539">
        <f>VLOOKUP($F1539,'(참고)타워 스텟 가치'!$B$2:$L$6,K$2,0)+(VLOOKUP($F1539,'(참고)타워 스텟 가치'!$B$2:$L$6,K$2,0)*$E1539)</f>
        <v>18802.125000000102</v>
      </c>
      <c r="L1539">
        <f>VLOOKUP($F1539,'(참고)타워 스텟 가치'!$B$2:$L$6,L$2,0)+(VLOOKUP($F1539,'(참고)타워 스텟 가치'!$B$2:$L$6,L$2,0)*$E1539)</f>
        <v>313.36875000000168</v>
      </c>
      <c r="M1539">
        <f>VLOOKUP($F1539,'(참고)타워 스텟 가치'!$B$2:$L$6,M$2,0)+(VLOOKUP($F1539,'(참고)타워 스텟 가치'!$B$2:$L$6,M$2,0)*$E1539)</f>
        <v>37.140000000000192</v>
      </c>
      <c r="N1539">
        <f>VLOOKUP($F1539,'(참고)타워 스텟 가치'!$B$2:$L$6,N$2,0)+(VLOOKUP($F1539,'(참고)타워 스텟 가치'!$B$2:$L$6,N$2,0)*$E1539)</f>
        <v>0</v>
      </c>
      <c r="O1539">
        <f>VLOOKUP($F1539,'(참고)타워 스텟 가치'!$B$2:$L$6,O$2,0)+(VLOOKUP($F1539,'(참고)타워 스텟 가치'!$B$2:$L$6,O$2,0)*$E1539)</f>
        <v>0</v>
      </c>
      <c r="P1539">
        <f>VLOOKUP($F1539,'(참고)타워 스텟 가치'!$B$2:$L$6,P$2,0)+(VLOOKUP($F1539,'(참고)타워 스텟 가치'!$B$2:$L$6,P$2,0)*$E1539)</f>
        <v>123.80000000000067</v>
      </c>
      <c r="Q1539">
        <f>SUM('스테이지별 몬스터 스텟'!H1539*'(참고)타워 스텟 가치'!$Q$17,'스테이지별 몬스터 스텟'!I1539*'(참고)타워 스텟 가치'!$R$17,'스테이지별 몬스터 스텟'!J1539*'(참고)타워 스텟 가치'!$S$17,'스테이지별 몬스터 스텟'!K1539*'(참고)타워 스텟 가치'!$T$17,'스테이지별 몬스터 스텟'!L1539*'(참고)타워 스텟 가치'!$U$17,'스테이지별 몬스터 스텟'!M1539*'(참고)타워 스텟 가치'!$V$17,'스테이지별 몬스터 스텟'!N1539*'(참고)타워 스텟 가치'!$W$17,'스테이지별 몬스터 스텟'!O1539*'(참고)타워 스텟 가치'!$X$17,'스테이지별 몬스터 스텟'!P1539*'(참고)타워 스텟 가치'!$Y$17)</f>
        <v>977826.94937500544</v>
      </c>
      <c r="R1539">
        <v>1</v>
      </c>
      <c r="S1539">
        <f>VLOOKUP($F1539,'(참고)타워 스텟 가치'!$B$7:$L$11,S$2,0)+(VLOOKUP($F1539,'(참고)타워 스텟 가치'!$B$7:$L$11,S$2,0)*$E1539)</f>
        <v>1566.8437500000084</v>
      </c>
      <c r="T1539">
        <f>VLOOKUP($F1539,'(참고)타워 스텟 가치'!$B$7:$L$11,T$2,0)+(VLOOKUP($F1539,'(참고)타워 스텟 가치'!$B$7:$L$11,T$2,0)*$E1539)</f>
        <v>2820.3187500000154</v>
      </c>
      <c r="U1539">
        <f>VLOOKUP($F1539,'(참고)타워 스텟 가치'!$B$7:$L$11,U$2,0)+(VLOOKUP($F1539,'(참고)타워 스텟 가치'!$B$7:$L$11,U$2,0)*$E1539)</f>
        <v>619000.00000000338</v>
      </c>
      <c r="V1539">
        <f>VLOOKUP($F1539,'(참고)타워 스텟 가치'!$B$7:$L$11,V$2,0)+(VLOOKUP($F1539,'(참고)타워 스텟 가치'!$B$7:$L$11,V$2,0)*$E1539)</f>
        <v>18802.125000000102</v>
      </c>
      <c r="W1539">
        <f>VLOOKUP($F1539,'(참고)타워 스텟 가치'!$B$7:$L$11,W$2,0)+(VLOOKUP($F1539,'(참고)타워 스텟 가치'!$B$7:$L$11,W$2,0)*$E1539)</f>
        <v>313.36875000000168</v>
      </c>
      <c r="X1539">
        <f>VLOOKUP($F1539,'(참고)타워 스텟 가치'!$B$7:$L$11,X$2,0)+(VLOOKUP($F1539,'(참고)타워 스텟 가치'!$B$7:$L$11,X$2,0)*$E1539)</f>
        <v>37.140000000000192</v>
      </c>
      <c r="Y1539">
        <f>VLOOKUP($F1539,'(참고)타워 스텟 가치'!$B$7:$L$11,Y$2,0)+(VLOOKUP($F1539,'(참고)타워 스텟 가치'!$B$7:$L$11,Y$2,0)*$E1539)</f>
        <v>0</v>
      </c>
      <c r="Z1539">
        <f>VLOOKUP($F1539,'(참고)타워 스텟 가치'!$B$7:$L$11,Z$2,0)+(VLOOKUP($F1539,'(참고)타워 스텟 가치'!$B$7:$L$11,Z$2,0)*$E1539)</f>
        <v>0</v>
      </c>
      <c r="AA1539">
        <f>VLOOKUP($F1539,'(참고)타워 스텟 가치'!$B$7:$L$11,AA$2,0)+(VLOOKUP($F1539,'(참고)타워 스텟 가치'!$B$7:$L$11,AA$2,0)*$E1539)</f>
        <v>123.80000000000067</v>
      </c>
      <c r="AB1539">
        <f>SUM('스테이지별 몬스터 스텟'!S1539*'(참고)타워 스텟 가치'!$Q$17,'스테이지별 몬스터 스텟'!T1539*'(참고)타워 스텟 가치'!$R$17,'스테이지별 몬스터 스텟'!U1539*'(참고)타워 스텟 가치'!$S$17,'스테이지별 몬스터 스텟'!V1539*'(참고)타워 스텟 가치'!$T$17,'스테이지별 몬스터 스텟'!W1539*'(참고)타워 스텟 가치'!$U$17,'스테이지별 몬스터 스텟'!X1539*'(참고)타워 스텟 가치'!$V$17,'스테이지별 몬스터 스텟'!Y1539*'(참고)타워 스텟 가치'!$W$17,'스테이지별 몬스터 스텟'!Z1539*'(참고)타워 스텟 가치'!$X$17,'스테이지별 몬스터 스텟'!AA1539*'(참고)타워 스텟 가치'!$Y$17)</f>
        <v>974379.89312500542</v>
      </c>
      <c r="AC1539">
        <v>2</v>
      </c>
      <c r="AD1539">
        <f>VLOOKUP($F1539,'(참고)타워 스텟 가치'!$B$12:$L$16,AD$2,0)+(VLOOKUP($F1539,'(참고)타워 스텟 가치'!$B$12:$L$16,AD$2,0)*$E1539)</f>
        <v>1566.8437500000084</v>
      </c>
      <c r="AE1539">
        <f>VLOOKUP($F1539,'(참고)타워 스텟 가치'!$B$12:$L$16,AE$2,0)+(VLOOKUP($F1539,'(참고)타워 스텟 가치'!$B$12:$L$16,AE$2,0)*$E1539)</f>
        <v>1880.2125000000101</v>
      </c>
      <c r="AF1539">
        <f>VLOOKUP($F1539,'(참고)타워 스텟 가치'!$B$12:$L$16,AF$2,0)+(VLOOKUP($F1539,'(참고)타워 스텟 가치'!$B$12:$L$16,AF$2,0)*$E1539)</f>
        <v>619000.00000000338</v>
      </c>
      <c r="AG1539">
        <f>VLOOKUP($F1539,'(참고)타워 스텟 가치'!$B$12:$L$16,AG$2,0)+(VLOOKUP($F1539,'(참고)타워 스텟 가치'!$B$12:$L$16,AG$2,0)*$E1539)</f>
        <v>9401.0625000000509</v>
      </c>
      <c r="AH1539">
        <f>VLOOKUP($F1539,'(참고)타워 스텟 가치'!$B$12:$L$16,AH$2,0)+(VLOOKUP($F1539,'(참고)타워 스텟 가치'!$B$12:$L$16,AH$2,0)*$E1539)</f>
        <v>313.36875000000168</v>
      </c>
      <c r="AI1539">
        <f>VLOOKUP($F1539,'(참고)타워 스텟 가치'!$B$12:$L$16,AI$2,0)+(VLOOKUP($F1539,'(참고)타워 스텟 가치'!$B$12:$L$16,AI$2,0)*$E1539)</f>
        <v>37.140000000000192</v>
      </c>
      <c r="AJ1539">
        <f>VLOOKUP($F1539,'(참고)타워 스텟 가치'!$B$12:$L$16,AJ$2,0)+(VLOOKUP($F1539,'(참고)타워 스텟 가치'!$B$12:$L$16,AJ$2,0)*$E1539)</f>
        <v>0</v>
      </c>
      <c r="AK1539">
        <f>VLOOKUP($F1539,'(참고)타워 스텟 가치'!$B$12:$L$16,AK$2,0)+(VLOOKUP($F1539,'(참고)타워 스텟 가치'!$B$12:$L$16,AK$2,0)*$E1539)</f>
        <v>0</v>
      </c>
      <c r="AL1539">
        <f>VLOOKUP($F1539,'(참고)타워 스텟 가치'!$B$12:$L$16,AL$2,0)+(VLOOKUP($F1539,'(참고)타워 스텟 가치'!$B$12:$L$16,AL$2,0)*$E1539)</f>
        <v>247.60000000000133</v>
      </c>
      <c r="AM1539">
        <f>SUM('스테이지별 몬스터 스텟'!AD1539*'(참고)타워 스텟 가치'!$Q$17,'스테이지별 몬스터 스텟'!AE1539*'(참고)타워 스텟 가치'!$R$17,'스테이지별 몬스터 스텟'!AF1539*'(참고)타워 스텟 가치'!$S$17,'스테이지별 몬스터 스텟'!AG1539*'(참고)타워 스텟 가치'!$T$17,'스테이지별 몬스터 스텟'!AH1539*'(참고)타워 스텟 가치'!$U$17,'스테이지별 몬스터 스텟'!AI1539*'(참고)타워 스텟 가치'!$V$17,'스테이지별 몬스터 스텟'!AJ1539*'(참고)타워 스텟 가치'!$W$17,'스테이지별 몬스터 스텟'!AK1539*'(참고)타워 스텟 가치'!$X$17,'스테이지별 몬스터 스텟'!AL1539*'(참고)타워 스텟 가치'!$Y$17)</f>
        <v>954415.20875000523</v>
      </c>
      <c r="AN1539">
        <v>3</v>
      </c>
    </row>
    <row r="1540" spans="3:40" x14ac:dyDescent="0.3">
      <c r="C1540">
        <v>1</v>
      </c>
      <c r="D1540">
        <f t="shared" si="71"/>
        <v>308</v>
      </c>
      <c r="E1540" s="52">
        <f>VLOOKUP(D1540,'스테이지별 난이도 설정'!B:C,2,0)</f>
        <v>123.20000000000067</v>
      </c>
      <c r="F1540" t="str">
        <f t="shared" si="72"/>
        <v>일반</v>
      </c>
      <c r="G1540">
        <f t="shared" si="70"/>
        <v>6</v>
      </c>
      <c r="H1540">
        <f>VLOOKUP($F1540,'(참고)타워 스텟 가치'!$B$2:$L$6,H$2,0)+(VLOOKUP($F1540,'(참고)타워 스텟 가치'!$B$2:$L$6,H$2,0)*$E1540)</f>
        <v>931.500000000005</v>
      </c>
      <c r="I1540">
        <f>VLOOKUP($F1540,'(참고)타워 스텟 가치'!$B$2:$L$6,I$2,0)+(VLOOKUP($F1540,'(참고)타워 스텟 가치'!$B$2:$L$6,I$2,0)*$E1540)</f>
        <v>186.30000000000101</v>
      </c>
      <c r="J1540">
        <f>VLOOKUP($F1540,'(참고)타워 스텟 가치'!$B$2:$L$6,J$2,0)+(VLOOKUP($F1540,'(참고)타워 스텟 가치'!$B$2:$L$6,J$2,0)*$E1540)</f>
        <v>621000.00000000338</v>
      </c>
      <c r="K1540">
        <f>VLOOKUP($F1540,'(참고)타워 스텟 가치'!$B$2:$L$6,K$2,0)+(VLOOKUP($F1540,'(참고)타워 스텟 가치'!$B$2:$L$6,K$2,0)*$E1540)</f>
        <v>3726.00000000002</v>
      </c>
      <c r="L1540">
        <f>VLOOKUP($F1540,'(참고)타워 스텟 가치'!$B$2:$L$6,L$2,0)+(VLOOKUP($F1540,'(참고)타워 스텟 가치'!$B$2:$L$6,L$2,0)*$E1540)</f>
        <v>62.100000000000335</v>
      </c>
      <c r="M1540">
        <f>VLOOKUP($F1540,'(참고)타워 스텟 가치'!$B$2:$L$6,M$2,0)+(VLOOKUP($F1540,'(참고)타워 스텟 가치'!$B$2:$L$6,M$2,0)*$E1540)</f>
        <v>37.260000000000197</v>
      </c>
      <c r="N1540">
        <f>VLOOKUP($F1540,'(참고)타워 스텟 가치'!$B$2:$L$6,N$2,0)+(VLOOKUP($F1540,'(참고)타워 스텟 가치'!$B$2:$L$6,N$2,0)*$E1540)</f>
        <v>0</v>
      </c>
      <c r="O1540">
        <f>VLOOKUP($F1540,'(참고)타워 스텟 가치'!$B$2:$L$6,O$2,0)+(VLOOKUP($F1540,'(참고)타워 스텟 가치'!$B$2:$L$6,O$2,0)*$E1540)</f>
        <v>0</v>
      </c>
      <c r="P1540">
        <f>VLOOKUP($F1540,'(참고)타워 스텟 가치'!$B$2:$L$6,P$2,0)+(VLOOKUP($F1540,'(참고)타워 스텟 가치'!$B$2:$L$6,P$2,0)*$E1540)</f>
        <v>86.940000000000467</v>
      </c>
      <c r="Q1540">
        <f>SUM('스테이지별 몬스터 스텟'!H1540*'(참고)타워 스텟 가치'!$Q$17,'스테이지별 몬스터 스텟'!I1540*'(참고)타워 스텟 가치'!$R$17,'스테이지별 몬스터 스텟'!J1540*'(참고)타워 스텟 가치'!$S$17,'스테이지별 몬스터 스텟'!K1540*'(참고)타워 스텟 가치'!$T$17,'스테이지별 몬스터 스텟'!L1540*'(참고)타워 스텟 가치'!$U$17,'스테이지별 몬스터 스텟'!M1540*'(참고)타워 스텟 가치'!$V$17,'스테이지별 몬스터 스텟'!N1540*'(참고)타워 스텟 가치'!$W$17,'스테이지별 몬스터 스텟'!O1540*'(참고)타워 스텟 가치'!$X$17,'스테이지별 몬스터 스텟'!P1540*'(참고)타워 스텟 가치'!$Y$17)</f>
        <v>941429.79000000504</v>
      </c>
      <c r="R1540">
        <v>1</v>
      </c>
      <c r="S1540">
        <f>VLOOKUP($F1540,'(참고)타워 스텟 가치'!$B$7:$L$11,S$2,0)+(VLOOKUP($F1540,'(참고)타워 스텟 가치'!$B$7:$L$11,S$2,0)*$E1540)</f>
        <v>310.50000000000171</v>
      </c>
      <c r="T1540">
        <f>VLOOKUP($F1540,'(참고)타워 스텟 가치'!$B$7:$L$11,T$2,0)+(VLOOKUP($F1540,'(참고)타워 스텟 가치'!$B$7:$L$11,T$2,0)*$E1540)</f>
        <v>558.90000000000305</v>
      </c>
      <c r="U1540">
        <f>VLOOKUP($F1540,'(참고)타워 스텟 가치'!$B$7:$L$11,U$2,0)+(VLOOKUP($F1540,'(참고)타워 스텟 가치'!$B$7:$L$11,U$2,0)*$E1540)</f>
        <v>621000.00000000338</v>
      </c>
      <c r="V1540">
        <f>VLOOKUP($F1540,'(참고)타워 스텟 가치'!$B$7:$L$11,V$2,0)+(VLOOKUP($F1540,'(참고)타워 스텟 가치'!$B$7:$L$11,V$2,0)*$E1540)</f>
        <v>3726.00000000002</v>
      </c>
      <c r="W1540">
        <f>VLOOKUP($F1540,'(참고)타워 스텟 가치'!$B$7:$L$11,W$2,0)+(VLOOKUP($F1540,'(참고)타워 스텟 가치'!$B$7:$L$11,W$2,0)*$E1540)</f>
        <v>62.100000000000335</v>
      </c>
      <c r="X1540">
        <f>VLOOKUP($F1540,'(참고)타워 스텟 가치'!$B$7:$L$11,X$2,0)+(VLOOKUP($F1540,'(참고)타워 스텟 가치'!$B$7:$L$11,X$2,0)*$E1540)</f>
        <v>37.260000000000197</v>
      </c>
      <c r="Y1540">
        <f>VLOOKUP($F1540,'(참고)타워 스텟 가치'!$B$7:$L$11,Y$2,0)+(VLOOKUP($F1540,'(참고)타워 스텟 가치'!$B$7:$L$11,Y$2,0)*$E1540)</f>
        <v>0</v>
      </c>
      <c r="Z1540">
        <f>VLOOKUP($F1540,'(참고)타워 스텟 가치'!$B$7:$L$11,Z$2,0)+(VLOOKUP($F1540,'(참고)타워 스텟 가치'!$B$7:$L$11,Z$2,0)*$E1540)</f>
        <v>0</v>
      </c>
      <c r="AA1540">
        <f>VLOOKUP($F1540,'(참고)타워 스텟 가치'!$B$7:$L$11,AA$2,0)+(VLOOKUP($F1540,'(참고)타워 스텟 가치'!$B$7:$L$11,AA$2,0)*$E1540)</f>
        <v>86.940000000000467</v>
      </c>
      <c r="AB1540">
        <f>SUM('스테이지별 몬스터 스텟'!S1540*'(참고)타워 스텟 가치'!$Q$17,'스테이지별 몬스터 스텟'!T1540*'(참고)타워 스텟 가치'!$R$17,'스테이지별 몬스터 스텟'!U1540*'(참고)타워 스텟 가치'!$S$17,'스테이지별 몬스터 스텟'!V1540*'(참고)타워 스텟 가치'!$T$17,'스테이지별 몬스터 스텟'!W1540*'(참고)타워 스텟 가치'!$U$17,'스테이지별 몬스터 스텟'!X1540*'(참고)타워 스텟 가치'!$V$17,'스테이지별 몬스터 스텟'!Y1540*'(참고)타워 스텟 가치'!$W$17,'스테이지별 몬스터 스텟'!Z1540*'(참고)타워 스텟 가치'!$X$17,'스테이지별 몬스터 스텟'!AA1540*'(참고)타워 스텟 가치'!$Y$17)</f>
        <v>940746.69000000507</v>
      </c>
      <c r="AC1540">
        <v>2</v>
      </c>
      <c r="AD1540">
        <f>VLOOKUP($F1540,'(참고)타워 스텟 가치'!$B$12:$L$16,AD$2,0)+(VLOOKUP($F1540,'(참고)타워 스텟 가치'!$B$12:$L$16,AD$2,0)*$E1540)</f>
        <v>310.50000000000171</v>
      </c>
      <c r="AE1540">
        <f>VLOOKUP($F1540,'(참고)타워 스텟 가치'!$B$12:$L$16,AE$2,0)+(VLOOKUP($F1540,'(참고)타워 스텟 가치'!$B$12:$L$16,AE$2,0)*$E1540)</f>
        <v>372.60000000000201</v>
      </c>
      <c r="AF1540">
        <f>VLOOKUP($F1540,'(참고)타워 스텟 가치'!$B$12:$L$16,AF$2,0)+(VLOOKUP($F1540,'(참고)타워 스텟 가치'!$B$12:$L$16,AF$2,0)*$E1540)</f>
        <v>621000.00000000338</v>
      </c>
      <c r="AG1540">
        <f>VLOOKUP($F1540,'(참고)타워 스텟 가치'!$B$12:$L$16,AG$2,0)+(VLOOKUP($F1540,'(참고)타워 스텟 가치'!$B$12:$L$16,AG$2,0)*$E1540)</f>
        <v>1863.00000000001</v>
      </c>
      <c r="AH1540">
        <f>VLOOKUP($F1540,'(참고)타워 스텟 가치'!$B$12:$L$16,AH$2,0)+(VLOOKUP($F1540,'(참고)타워 스텟 가치'!$B$12:$L$16,AH$2,0)*$E1540)</f>
        <v>62.100000000000335</v>
      </c>
      <c r="AI1540">
        <f>VLOOKUP($F1540,'(참고)타워 스텟 가치'!$B$12:$L$16,AI$2,0)+(VLOOKUP($F1540,'(참고)타워 스텟 가치'!$B$12:$L$16,AI$2,0)*$E1540)</f>
        <v>37.260000000000197</v>
      </c>
      <c r="AJ1540">
        <f>VLOOKUP($F1540,'(참고)타워 스텟 가치'!$B$12:$L$16,AJ$2,0)+(VLOOKUP($F1540,'(참고)타워 스텟 가치'!$B$12:$L$16,AJ$2,0)*$E1540)</f>
        <v>0</v>
      </c>
      <c r="AK1540">
        <f>VLOOKUP($F1540,'(참고)타워 스텟 가치'!$B$12:$L$16,AK$2,0)+(VLOOKUP($F1540,'(참고)타워 스텟 가치'!$B$12:$L$16,AK$2,0)*$E1540)</f>
        <v>0</v>
      </c>
      <c r="AL1540">
        <f>VLOOKUP($F1540,'(참고)타워 스텟 가치'!$B$12:$L$16,AL$2,0)+(VLOOKUP($F1540,'(참고)타워 스텟 가치'!$B$12:$L$16,AL$2,0)*$E1540)</f>
        <v>173.88000000000093</v>
      </c>
      <c r="AM1540">
        <f>SUM('스테이지별 몬스터 스텟'!AD1540*'(참고)타워 스텟 가치'!$Q$17,'스테이지별 몬스터 스텟'!AE1540*'(참고)타워 스텟 가치'!$R$17,'스테이지별 몬스터 스텟'!AF1540*'(참고)타워 스텟 가치'!$S$17,'스테이지별 몬스터 스텟'!AG1540*'(참고)타워 스텟 가치'!$T$17,'스테이지별 몬스터 스텟'!AH1540*'(참고)타워 스텟 가치'!$U$17,'스테이지별 몬스터 스텟'!AI1540*'(참고)타워 스텟 가치'!$V$17,'스테이지별 몬스터 스텟'!AJ1540*'(참고)타워 스텟 가치'!$W$17,'스테이지별 몬스터 스텟'!AK1540*'(참고)타워 스텟 가치'!$X$17,'스테이지별 몬스터 스텟'!AL1540*'(참고)타워 스텟 가치'!$Y$17)</f>
        <v>936915.12000000512</v>
      </c>
      <c r="AN1540">
        <v>3</v>
      </c>
    </row>
    <row r="1541" spans="3:40" x14ac:dyDescent="0.3">
      <c r="C1541">
        <v>2</v>
      </c>
      <c r="D1541">
        <f t="shared" si="71"/>
        <v>308</v>
      </c>
      <c r="E1541" s="52">
        <f>VLOOKUP(D1541,'스테이지별 난이도 설정'!B:C,2,0)</f>
        <v>123.20000000000067</v>
      </c>
      <c r="F1541" t="str">
        <f t="shared" si="72"/>
        <v>레어</v>
      </c>
      <c r="G1541">
        <f t="shared" si="70"/>
        <v>6</v>
      </c>
      <c r="H1541">
        <f>VLOOKUP($F1541,'(참고)타워 스텟 가치'!$B$2:$L$6,H$2,0)+(VLOOKUP($F1541,'(참고)타워 스텟 가치'!$B$2:$L$6,H$2,0)*$E1541)</f>
        <v>1397.2500000000075</v>
      </c>
      <c r="I1541">
        <f>VLOOKUP($F1541,'(참고)타워 스텟 가치'!$B$2:$L$6,I$2,0)+(VLOOKUP($F1541,'(참고)타워 스텟 가치'!$B$2:$L$6,I$2,0)*$E1541)</f>
        <v>279.45000000000152</v>
      </c>
      <c r="J1541">
        <f>VLOOKUP($F1541,'(참고)타워 스텟 가치'!$B$2:$L$6,J$2,0)+(VLOOKUP($F1541,'(참고)타워 스텟 가치'!$B$2:$L$6,J$2,0)*$E1541)</f>
        <v>621000.00000000338</v>
      </c>
      <c r="K1541">
        <f>VLOOKUP($F1541,'(참고)타워 스텟 가치'!$B$2:$L$6,K$2,0)+(VLOOKUP($F1541,'(참고)타워 스텟 가치'!$B$2:$L$6,K$2,0)*$E1541)</f>
        <v>5589.00000000003</v>
      </c>
      <c r="L1541">
        <f>VLOOKUP($F1541,'(참고)타워 스텟 가치'!$B$2:$L$6,L$2,0)+(VLOOKUP($F1541,'(참고)타워 스텟 가치'!$B$2:$L$6,L$2,0)*$E1541)</f>
        <v>93.150000000000503</v>
      </c>
      <c r="M1541">
        <f>VLOOKUP($F1541,'(참고)타워 스텟 가치'!$B$2:$L$6,M$2,0)+(VLOOKUP($F1541,'(참고)타워 스텟 가치'!$B$2:$L$6,M$2,0)*$E1541)</f>
        <v>37.260000000000197</v>
      </c>
      <c r="N1541">
        <f>VLOOKUP($F1541,'(참고)타워 스텟 가치'!$B$2:$L$6,N$2,0)+(VLOOKUP($F1541,'(참고)타워 스텟 가치'!$B$2:$L$6,N$2,0)*$E1541)</f>
        <v>0</v>
      </c>
      <c r="O1541">
        <f>VLOOKUP($F1541,'(참고)타워 스텟 가치'!$B$2:$L$6,O$2,0)+(VLOOKUP($F1541,'(참고)타워 스텟 가치'!$B$2:$L$6,O$2,0)*$E1541)</f>
        <v>0</v>
      </c>
      <c r="P1541">
        <f>VLOOKUP($F1541,'(참고)타워 스텟 가치'!$B$2:$L$6,P$2,0)+(VLOOKUP($F1541,'(참고)타워 스텟 가치'!$B$2:$L$6,P$2,0)*$E1541)</f>
        <v>86.940000000000467</v>
      </c>
      <c r="Q1541">
        <f>SUM('스테이지별 몬스터 스텟'!H1541*'(참고)타워 스텟 가치'!$Q$17,'스테이지별 몬스터 스텟'!I1541*'(참고)타워 스텟 가치'!$R$17,'스테이지별 몬스터 스텟'!J1541*'(참고)타워 스텟 가치'!$S$17,'스테이지별 몬스터 스텟'!K1541*'(참고)타워 스텟 가치'!$T$17,'스테이지별 몬스터 스텟'!L1541*'(참고)타워 스텟 가치'!$U$17,'스테이지별 몬스터 스텟'!M1541*'(참고)타워 스텟 가치'!$V$17,'스테이지별 몬스터 스텟'!N1541*'(참고)타워 스텟 가치'!$W$17,'스테이지별 몬스터 스텟'!O1541*'(참고)타워 스텟 가치'!$X$17,'스테이지별 몬스터 스텟'!P1541*'(참고)타워 스텟 가치'!$Y$17)</f>
        <v>946289.11500000535</v>
      </c>
      <c r="R1541">
        <v>1</v>
      </c>
      <c r="S1541">
        <f>VLOOKUP($F1541,'(참고)타워 스텟 가치'!$B$7:$L$11,S$2,0)+(VLOOKUP($F1541,'(참고)타워 스텟 가치'!$B$7:$L$11,S$2,0)*$E1541)</f>
        <v>465.7500000000025</v>
      </c>
      <c r="T1541">
        <f>VLOOKUP($F1541,'(참고)타워 스텟 가치'!$B$7:$L$11,T$2,0)+(VLOOKUP($F1541,'(참고)타워 스텟 가치'!$B$7:$L$11,T$2,0)*$E1541)</f>
        <v>838.35000000000457</v>
      </c>
      <c r="U1541">
        <f>VLOOKUP($F1541,'(참고)타워 스텟 가치'!$B$7:$L$11,U$2,0)+(VLOOKUP($F1541,'(참고)타워 스텟 가치'!$B$7:$L$11,U$2,0)*$E1541)</f>
        <v>621000.00000000338</v>
      </c>
      <c r="V1541">
        <f>VLOOKUP($F1541,'(참고)타워 스텟 가치'!$B$7:$L$11,V$2,0)+(VLOOKUP($F1541,'(참고)타워 스텟 가치'!$B$7:$L$11,V$2,0)*$E1541)</f>
        <v>5589.00000000003</v>
      </c>
      <c r="W1541">
        <f>VLOOKUP($F1541,'(참고)타워 스텟 가치'!$B$7:$L$11,W$2,0)+(VLOOKUP($F1541,'(참고)타워 스텟 가치'!$B$7:$L$11,W$2,0)*$E1541)</f>
        <v>93.150000000000503</v>
      </c>
      <c r="X1541">
        <f>VLOOKUP($F1541,'(참고)타워 스텟 가치'!$B$7:$L$11,X$2,0)+(VLOOKUP($F1541,'(참고)타워 스텟 가치'!$B$7:$L$11,X$2,0)*$E1541)</f>
        <v>37.260000000000197</v>
      </c>
      <c r="Y1541">
        <f>VLOOKUP($F1541,'(참고)타워 스텟 가치'!$B$7:$L$11,Y$2,0)+(VLOOKUP($F1541,'(참고)타워 스텟 가치'!$B$7:$L$11,Y$2,0)*$E1541)</f>
        <v>0</v>
      </c>
      <c r="Z1541">
        <f>VLOOKUP($F1541,'(참고)타워 스텟 가치'!$B$7:$L$11,Z$2,0)+(VLOOKUP($F1541,'(참고)타워 스텟 가치'!$B$7:$L$11,Z$2,0)*$E1541)</f>
        <v>0</v>
      </c>
      <c r="AA1541">
        <f>VLOOKUP($F1541,'(참고)타워 스텟 가치'!$B$7:$L$11,AA$2,0)+(VLOOKUP($F1541,'(참고)타워 스텟 가치'!$B$7:$L$11,AA$2,0)*$E1541)</f>
        <v>86.940000000000467</v>
      </c>
      <c r="AB1541">
        <f>SUM('스테이지별 몬스터 스텟'!S1541*'(참고)타워 스텟 가치'!$Q$17,'스테이지별 몬스터 스텟'!T1541*'(참고)타워 스텟 가치'!$R$17,'스테이지별 몬스터 스텟'!U1541*'(참고)타워 스텟 가치'!$S$17,'스테이지별 몬스터 스텟'!V1541*'(참고)타워 스텟 가치'!$T$17,'스테이지별 몬스터 스텟'!W1541*'(참고)타워 스텟 가치'!$U$17,'스테이지별 몬스터 스텟'!X1541*'(참고)타워 스텟 가치'!$V$17,'스테이지별 몬스터 스텟'!Y1541*'(참고)타워 스텟 가치'!$W$17,'스테이지별 몬스터 스텟'!Z1541*'(참고)타워 스텟 가치'!$X$17,'스테이지별 몬스터 스텟'!AA1541*'(참고)타워 스텟 가치'!$Y$17)</f>
        <v>945264.46500000532</v>
      </c>
      <c r="AC1541">
        <v>2</v>
      </c>
      <c r="AD1541">
        <f>VLOOKUP($F1541,'(참고)타워 스텟 가치'!$B$12:$L$16,AD$2,0)+(VLOOKUP($F1541,'(참고)타워 스텟 가치'!$B$12:$L$16,AD$2,0)*$E1541)</f>
        <v>465.7500000000025</v>
      </c>
      <c r="AE1541">
        <f>VLOOKUP($F1541,'(참고)타워 스텟 가치'!$B$12:$L$16,AE$2,0)+(VLOOKUP($F1541,'(참고)타워 스텟 가치'!$B$12:$L$16,AE$2,0)*$E1541)</f>
        <v>558.90000000000305</v>
      </c>
      <c r="AF1541">
        <f>VLOOKUP($F1541,'(참고)타워 스텟 가치'!$B$12:$L$16,AF$2,0)+(VLOOKUP($F1541,'(참고)타워 스텟 가치'!$B$12:$L$16,AF$2,0)*$E1541)</f>
        <v>621000.00000000338</v>
      </c>
      <c r="AG1541">
        <f>VLOOKUP($F1541,'(참고)타워 스텟 가치'!$B$12:$L$16,AG$2,0)+(VLOOKUP($F1541,'(참고)타워 스텟 가치'!$B$12:$L$16,AG$2,0)*$E1541)</f>
        <v>2794.500000000015</v>
      </c>
      <c r="AH1541">
        <f>VLOOKUP($F1541,'(참고)타워 스텟 가치'!$B$12:$L$16,AH$2,0)+(VLOOKUP($F1541,'(참고)타워 스텟 가치'!$B$12:$L$16,AH$2,0)*$E1541)</f>
        <v>93.150000000000503</v>
      </c>
      <c r="AI1541">
        <f>VLOOKUP($F1541,'(참고)타워 스텟 가치'!$B$12:$L$16,AI$2,0)+(VLOOKUP($F1541,'(참고)타워 스텟 가치'!$B$12:$L$16,AI$2,0)*$E1541)</f>
        <v>37.260000000000197</v>
      </c>
      <c r="AJ1541">
        <f>VLOOKUP($F1541,'(참고)타워 스텟 가치'!$B$12:$L$16,AJ$2,0)+(VLOOKUP($F1541,'(참고)타워 스텟 가치'!$B$12:$L$16,AJ$2,0)*$E1541)</f>
        <v>0</v>
      </c>
      <c r="AK1541">
        <f>VLOOKUP($F1541,'(참고)타워 스텟 가치'!$B$12:$L$16,AK$2,0)+(VLOOKUP($F1541,'(참고)타워 스텟 가치'!$B$12:$L$16,AK$2,0)*$E1541)</f>
        <v>0</v>
      </c>
      <c r="AL1541">
        <f>VLOOKUP($F1541,'(참고)타워 스텟 가치'!$B$12:$L$16,AL$2,0)+(VLOOKUP($F1541,'(참고)타워 스텟 가치'!$B$12:$L$16,AL$2,0)*$E1541)</f>
        <v>173.88000000000093</v>
      </c>
      <c r="AM1541">
        <f>SUM('스테이지별 몬스터 스텟'!AD1541*'(참고)타워 스텟 가치'!$Q$17,'스테이지별 몬스터 스텟'!AE1541*'(참고)타워 스텟 가치'!$R$17,'스테이지별 몬스터 스텟'!AF1541*'(참고)타워 스텟 가치'!$S$17,'스테이지별 몬스터 스텟'!AG1541*'(참고)타워 스텟 가치'!$T$17,'스테이지별 몬스터 스텟'!AH1541*'(참고)타워 스텟 가치'!$U$17,'스테이지별 몬스터 스텟'!AI1541*'(참고)타워 스텟 가치'!$V$17,'스테이지별 몬스터 스텟'!AJ1541*'(참고)타워 스텟 가치'!$W$17,'스테이지별 몬스터 스텟'!AK1541*'(참고)타워 스텟 가치'!$X$17,'스테이지별 몬스터 스텟'!AL1541*'(참고)타워 스텟 가치'!$Y$17)</f>
        <v>939430.17000000516</v>
      </c>
      <c r="AN1541">
        <v>3</v>
      </c>
    </row>
    <row r="1542" spans="3:40" x14ac:dyDescent="0.3">
      <c r="C1542">
        <v>3</v>
      </c>
      <c r="D1542">
        <f t="shared" si="71"/>
        <v>308</v>
      </c>
      <c r="E1542" s="52">
        <f>VLOOKUP(D1542,'스테이지별 난이도 설정'!B:C,2,0)</f>
        <v>123.20000000000067</v>
      </c>
      <c r="F1542" t="str">
        <f t="shared" si="72"/>
        <v>에픽</v>
      </c>
      <c r="G1542">
        <f t="shared" ref="G1542:G1605" si="73">SUM(R1542,AC1542,AN1542)</f>
        <v>6</v>
      </c>
      <c r="H1542">
        <f>VLOOKUP($F1542,'(참고)타워 스텟 가치'!$B$2:$L$6,H$2,0)+(VLOOKUP($F1542,'(참고)타워 스텟 가치'!$B$2:$L$6,H$2,0)*$E1542)</f>
        <v>2095.8750000000114</v>
      </c>
      <c r="I1542">
        <f>VLOOKUP($F1542,'(참고)타워 스텟 가치'!$B$2:$L$6,I$2,0)+(VLOOKUP($F1542,'(참고)타워 스텟 가치'!$B$2:$L$6,I$2,0)*$E1542)</f>
        <v>419.17500000000229</v>
      </c>
      <c r="J1542">
        <f>VLOOKUP($F1542,'(참고)타워 스텟 가치'!$B$2:$L$6,J$2,0)+(VLOOKUP($F1542,'(참고)타워 스텟 가치'!$B$2:$L$6,J$2,0)*$E1542)</f>
        <v>621000.00000000338</v>
      </c>
      <c r="K1542">
        <f>VLOOKUP($F1542,'(참고)타워 스텟 가치'!$B$2:$L$6,K$2,0)+(VLOOKUP($F1542,'(참고)타워 스텟 가치'!$B$2:$L$6,K$2,0)*$E1542)</f>
        <v>8383.5000000000455</v>
      </c>
      <c r="L1542">
        <f>VLOOKUP($F1542,'(참고)타워 스텟 가치'!$B$2:$L$6,L$2,0)+(VLOOKUP($F1542,'(참고)타워 스텟 가치'!$B$2:$L$6,L$2,0)*$E1542)</f>
        <v>139.72500000000076</v>
      </c>
      <c r="M1542">
        <f>VLOOKUP($F1542,'(참고)타워 스텟 가치'!$B$2:$L$6,M$2,0)+(VLOOKUP($F1542,'(참고)타워 스텟 가치'!$B$2:$L$6,M$2,0)*$E1542)</f>
        <v>37.260000000000197</v>
      </c>
      <c r="N1542">
        <f>VLOOKUP($F1542,'(참고)타워 스텟 가치'!$B$2:$L$6,N$2,0)+(VLOOKUP($F1542,'(참고)타워 스텟 가치'!$B$2:$L$6,N$2,0)*$E1542)</f>
        <v>0</v>
      </c>
      <c r="O1542">
        <f>VLOOKUP($F1542,'(참고)타워 스텟 가치'!$B$2:$L$6,O$2,0)+(VLOOKUP($F1542,'(참고)타워 스텟 가치'!$B$2:$L$6,O$2,0)*$E1542)</f>
        <v>0</v>
      </c>
      <c r="P1542">
        <f>VLOOKUP($F1542,'(참고)타워 스텟 가치'!$B$2:$L$6,P$2,0)+(VLOOKUP($F1542,'(참고)타워 스텟 가치'!$B$2:$L$6,P$2,0)*$E1542)</f>
        <v>86.940000000000467</v>
      </c>
      <c r="Q1542">
        <f>SUM('스테이지별 몬스터 스텟'!H1542*'(참고)타워 스텟 가치'!$Q$17,'스테이지별 몬스터 스텟'!I1542*'(참고)타워 스텟 가치'!$R$17,'스테이지별 몬스터 스텟'!J1542*'(참고)타워 스텟 가치'!$S$17,'스테이지별 몬스터 스텟'!K1542*'(참고)타워 스텟 가치'!$T$17,'스테이지별 몬스터 스텟'!L1542*'(참고)타워 스텟 가치'!$U$17,'스테이지별 몬스터 스텟'!M1542*'(참고)타워 스텟 가치'!$V$17,'스테이지별 몬스터 스텟'!N1542*'(참고)타워 스텟 가치'!$W$17,'스테이지별 몬스터 스텟'!O1542*'(참고)타워 스텟 가치'!$X$17,'스테이지별 몬스터 스텟'!P1542*'(참고)타워 스텟 가치'!$Y$17)</f>
        <v>953578.10250000528</v>
      </c>
      <c r="R1542">
        <v>1</v>
      </c>
      <c r="S1542">
        <f>VLOOKUP($F1542,'(참고)타워 스텟 가치'!$B$7:$L$11,S$2,0)+(VLOOKUP($F1542,'(참고)타워 스텟 가치'!$B$7:$L$11,S$2,0)*$E1542)</f>
        <v>698.62500000000375</v>
      </c>
      <c r="T1542">
        <f>VLOOKUP($F1542,'(참고)타워 스텟 가치'!$B$7:$L$11,T$2,0)+(VLOOKUP($F1542,'(참고)타워 스텟 가치'!$B$7:$L$11,T$2,0)*$E1542)</f>
        <v>1257.5250000000067</v>
      </c>
      <c r="U1542">
        <f>VLOOKUP($F1542,'(참고)타워 스텟 가치'!$B$7:$L$11,U$2,0)+(VLOOKUP($F1542,'(참고)타워 스텟 가치'!$B$7:$L$11,U$2,0)*$E1542)</f>
        <v>621000.00000000338</v>
      </c>
      <c r="V1542">
        <f>VLOOKUP($F1542,'(참고)타워 스텟 가치'!$B$7:$L$11,V$2,0)+(VLOOKUP($F1542,'(참고)타워 스텟 가치'!$B$7:$L$11,V$2,0)*$E1542)</f>
        <v>8383.5000000000455</v>
      </c>
      <c r="W1542">
        <f>VLOOKUP($F1542,'(참고)타워 스텟 가치'!$B$7:$L$11,W$2,0)+(VLOOKUP($F1542,'(참고)타워 스텟 가치'!$B$7:$L$11,W$2,0)*$E1542)</f>
        <v>139.72500000000076</v>
      </c>
      <c r="X1542">
        <f>VLOOKUP($F1542,'(참고)타워 스텟 가치'!$B$7:$L$11,X$2,0)+(VLOOKUP($F1542,'(참고)타워 스텟 가치'!$B$7:$L$11,X$2,0)*$E1542)</f>
        <v>37.260000000000197</v>
      </c>
      <c r="Y1542">
        <f>VLOOKUP($F1542,'(참고)타워 스텟 가치'!$B$7:$L$11,Y$2,0)+(VLOOKUP($F1542,'(참고)타워 스텟 가치'!$B$7:$L$11,Y$2,0)*$E1542)</f>
        <v>0</v>
      </c>
      <c r="Z1542">
        <f>VLOOKUP($F1542,'(참고)타워 스텟 가치'!$B$7:$L$11,Z$2,0)+(VLOOKUP($F1542,'(참고)타워 스텟 가치'!$B$7:$L$11,Z$2,0)*$E1542)</f>
        <v>0</v>
      </c>
      <c r="AA1542">
        <f>VLOOKUP($F1542,'(참고)타워 스텟 가치'!$B$7:$L$11,AA$2,0)+(VLOOKUP($F1542,'(참고)타워 스텟 가치'!$B$7:$L$11,AA$2,0)*$E1542)</f>
        <v>86.940000000000467</v>
      </c>
      <c r="AB1542">
        <f>SUM('스테이지별 몬스터 스텟'!S1542*'(참고)타워 스텟 가치'!$Q$17,'스테이지별 몬스터 스텟'!T1542*'(참고)타워 스텟 가치'!$R$17,'스테이지별 몬스터 스텟'!U1542*'(참고)타워 스텟 가치'!$S$17,'스테이지별 몬스터 스텟'!V1542*'(참고)타워 스텟 가치'!$T$17,'스테이지별 몬스터 스텟'!W1542*'(참고)타워 스텟 가치'!$U$17,'스테이지별 몬스터 스텟'!X1542*'(참고)타워 스텟 가치'!$V$17,'스테이지별 몬스터 스텟'!Y1542*'(참고)타워 스텟 가치'!$W$17,'스테이지별 몬스터 스텟'!Z1542*'(참고)타워 스텟 가치'!$X$17,'스테이지별 몬스터 스텟'!AA1542*'(참고)타워 스텟 가치'!$Y$17)</f>
        <v>952041.12750000518</v>
      </c>
      <c r="AC1542">
        <v>2</v>
      </c>
      <c r="AD1542">
        <f>VLOOKUP($F1542,'(참고)타워 스텟 가치'!$B$12:$L$16,AD$2,0)+(VLOOKUP($F1542,'(참고)타워 스텟 가치'!$B$12:$L$16,AD$2,0)*$E1542)</f>
        <v>698.62500000000375</v>
      </c>
      <c r="AE1542">
        <f>VLOOKUP($F1542,'(참고)타워 스텟 가치'!$B$12:$L$16,AE$2,0)+(VLOOKUP($F1542,'(참고)타워 스텟 가치'!$B$12:$L$16,AE$2,0)*$E1542)</f>
        <v>838.35000000000457</v>
      </c>
      <c r="AF1542">
        <f>VLOOKUP($F1542,'(참고)타워 스텟 가치'!$B$12:$L$16,AF$2,0)+(VLOOKUP($F1542,'(참고)타워 스텟 가치'!$B$12:$L$16,AF$2,0)*$E1542)</f>
        <v>621000.00000000338</v>
      </c>
      <c r="AG1542">
        <f>VLOOKUP($F1542,'(참고)타워 스텟 가치'!$B$12:$L$16,AG$2,0)+(VLOOKUP($F1542,'(참고)타워 스텟 가치'!$B$12:$L$16,AG$2,0)*$E1542)</f>
        <v>4191.7500000000227</v>
      </c>
      <c r="AH1542">
        <f>VLOOKUP($F1542,'(참고)타워 스텟 가치'!$B$12:$L$16,AH$2,0)+(VLOOKUP($F1542,'(참고)타워 스텟 가치'!$B$12:$L$16,AH$2,0)*$E1542)</f>
        <v>139.72500000000076</v>
      </c>
      <c r="AI1542">
        <f>VLOOKUP($F1542,'(참고)타워 스텟 가치'!$B$12:$L$16,AI$2,0)+(VLOOKUP($F1542,'(참고)타워 스텟 가치'!$B$12:$L$16,AI$2,0)*$E1542)</f>
        <v>37.260000000000197</v>
      </c>
      <c r="AJ1542">
        <f>VLOOKUP($F1542,'(참고)타워 스텟 가치'!$B$12:$L$16,AJ$2,0)+(VLOOKUP($F1542,'(참고)타워 스텟 가치'!$B$12:$L$16,AJ$2,0)*$E1542)</f>
        <v>0</v>
      </c>
      <c r="AK1542">
        <f>VLOOKUP($F1542,'(참고)타워 스텟 가치'!$B$12:$L$16,AK$2,0)+(VLOOKUP($F1542,'(참고)타워 스텟 가치'!$B$12:$L$16,AK$2,0)*$E1542)</f>
        <v>0</v>
      </c>
      <c r="AL1542">
        <f>VLOOKUP($F1542,'(참고)타워 스텟 가치'!$B$12:$L$16,AL$2,0)+(VLOOKUP($F1542,'(참고)타워 스텟 가치'!$B$12:$L$16,AL$2,0)*$E1542)</f>
        <v>173.88000000000093</v>
      </c>
      <c r="AM1542">
        <f>SUM('스테이지별 몬스터 스텟'!AD1542*'(참고)타워 스텟 가치'!$Q$17,'스테이지별 몬스터 스텟'!AE1542*'(참고)타워 스텟 가치'!$R$17,'스테이지별 몬스터 스텟'!AF1542*'(참고)타워 스텟 가치'!$S$17,'스테이지별 몬스터 스텟'!AG1542*'(참고)타워 스텟 가치'!$T$17,'스테이지별 몬스터 스텟'!AH1542*'(참고)타워 스텟 가치'!$U$17,'스테이지별 몬스터 스텟'!AI1542*'(참고)타워 스텟 가치'!$V$17,'스테이지별 몬스터 스텟'!AJ1542*'(참고)타워 스텟 가치'!$W$17,'스테이지별 몬스터 스텟'!AK1542*'(참고)타워 스텟 가치'!$X$17,'스테이지별 몬스터 스텟'!AL1542*'(참고)타워 스텟 가치'!$Y$17)</f>
        <v>943202.74500000512</v>
      </c>
      <c r="AN1542">
        <v>3</v>
      </c>
    </row>
    <row r="1543" spans="3:40" x14ac:dyDescent="0.3">
      <c r="C1543">
        <v>4</v>
      </c>
      <c r="D1543">
        <f t="shared" si="71"/>
        <v>308</v>
      </c>
      <c r="E1543" s="52">
        <f>VLOOKUP(D1543,'스테이지별 난이도 설정'!B:C,2,0)</f>
        <v>123.20000000000067</v>
      </c>
      <c r="F1543" t="str">
        <f t="shared" si="72"/>
        <v>유니크</v>
      </c>
      <c r="G1543">
        <f t="shared" si="73"/>
        <v>6</v>
      </c>
      <c r="H1543">
        <f>VLOOKUP($F1543,'(참고)타워 스텟 가치'!$B$2:$L$6,H$2,0)+(VLOOKUP($F1543,'(참고)타워 스텟 가치'!$B$2:$L$6,H$2,0)*$E1543)</f>
        <v>3143.8125000000168</v>
      </c>
      <c r="I1543">
        <f>VLOOKUP($F1543,'(참고)타워 스텟 가치'!$B$2:$L$6,I$2,0)+(VLOOKUP($F1543,'(참고)타워 스텟 가치'!$B$2:$L$6,I$2,0)*$E1543)</f>
        <v>628.76250000000334</v>
      </c>
      <c r="J1543">
        <f>VLOOKUP($F1543,'(참고)타워 스텟 가치'!$B$2:$L$6,J$2,0)+(VLOOKUP($F1543,'(참고)타워 스텟 가치'!$B$2:$L$6,J$2,0)*$E1543)</f>
        <v>621000.00000000338</v>
      </c>
      <c r="K1543">
        <f>VLOOKUP($F1543,'(참고)타워 스텟 가치'!$B$2:$L$6,K$2,0)+(VLOOKUP($F1543,'(참고)타워 스텟 가치'!$B$2:$L$6,K$2,0)*$E1543)</f>
        <v>12575.250000000067</v>
      </c>
      <c r="L1543">
        <f>VLOOKUP($F1543,'(참고)타워 스텟 가치'!$B$2:$L$6,L$2,0)+(VLOOKUP($F1543,'(참고)타워 스텟 가치'!$B$2:$L$6,L$2,0)*$E1543)</f>
        <v>209.58750000000114</v>
      </c>
      <c r="M1543">
        <f>VLOOKUP($F1543,'(참고)타워 스텟 가치'!$B$2:$L$6,M$2,0)+(VLOOKUP($F1543,'(참고)타워 스텟 가치'!$B$2:$L$6,M$2,0)*$E1543)</f>
        <v>37.260000000000197</v>
      </c>
      <c r="N1543">
        <f>VLOOKUP($F1543,'(참고)타워 스텟 가치'!$B$2:$L$6,N$2,0)+(VLOOKUP($F1543,'(참고)타워 스텟 가치'!$B$2:$L$6,N$2,0)*$E1543)</f>
        <v>0</v>
      </c>
      <c r="O1543">
        <f>VLOOKUP($F1543,'(참고)타워 스텟 가치'!$B$2:$L$6,O$2,0)+(VLOOKUP($F1543,'(참고)타워 스텟 가치'!$B$2:$L$6,O$2,0)*$E1543)</f>
        <v>0</v>
      </c>
      <c r="P1543">
        <f>VLOOKUP($F1543,'(참고)타워 스텟 가치'!$B$2:$L$6,P$2,0)+(VLOOKUP($F1543,'(참고)타워 스텟 가치'!$B$2:$L$6,P$2,0)*$E1543)</f>
        <v>124.20000000000067</v>
      </c>
      <c r="Q1543">
        <f>SUM('스테이지별 몬스터 스텟'!H1543*'(참고)타워 스텟 가치'!$Q$17,'스테이지별 몬스터 스텟'!I1543*'(참고)타워 스텟 가치'!$R$17,'스테이지별 몬스터 스텟'!J1543*'(참고)타워 스텟 가치'!$S$17,'스테이지별 몬스터 스텟'!K1543*'(참고)타워 스텟 가치'!$T$17,'스테이지별 몬스터 스텟'!L1543*'(참고)타워 스텟 가치'!$U$17,'스테이지별 몬스터 스텟'!M1543*'(참고)타워 스텟 가치'!$V$17,'스테이지별 몬스터 스텟'!N1543*'(참고)타워 스텟 가치'!$W$17,'스테이지별 몬스터 스텟'!O1543*'(참고)타워 스텟 가치'!$X$17,'스테이지별 몬스터 스텟'!P1543*'(참고)타워 스텟 가치'!$Y$17)</f>
        <v>964586.10375000536</v>
      </c>
      <c r="R1543">
        <v>1</v>
      </c>
      <c r="S1543">
        <f>VLOOKUP($F1543,'(참고)타워 스텟 가치'!$B$7:$L$11,S$2,0)+(VLOOKUP($F1543,'(참고)타워 스텟 가치'!$B$7:$L$11,S$2,0)*$E1543)</f>
        <v>1047.9375000000057</v>
      </c>
      <c r="T1543">
        <f>VLOOKUP($F1543,'(참고)타워 스텟 가치'!$B$7:$L$11,T$2,0)+(VLOOKUP($F1543,'(참고)타워 스텟 가치'!$B$7:$L$11,T$2,0)*$E1543)</f>
        <v>1886.2875000000101</v>
      </c>
      <c r="U1543">
        <f>VLOOKUP($F1543,'(참고)타워 스텟 가치'!$B$7:$L$11,U$2,0)+(VLOOKUP($F1543,'(참고)타워 스텟 가치'!$B$7:$L$11,U$2,0)*$E1543)</f>
        <v>621000.00000000338</v>
      </c>
      <c r="V1543">
        <f>VLOOKUP($F1543,'(참고)타워 스텟 가치'!$B$7:$L$11,V$2,0)+(VLOOKUP($F1543,'(참고)타워 스텟 가치'!$B$7:$L$11,V$2,0)*$E1543)</f>
        <v>12575.250000000067</v>
      </c>
      <c r="W1543">
        <f>VLOOKUP($F1543,'(참고)타워 스텟 가치'!$B$7:$L$11,W$2,0)+(VLOOKUP($F1543,'(참고)타워 스텟 가치'!$B$7:$L$11,W$2,0)*$E1543)</f>
        <v>209.58750000000114</v>
      </c>
      <c r="X1543">
        <f>VLOOKUP($F1543,'(참고)타워 스텟 가치'!$B$7:$L$11,X$2,0)+(VLOOKUP($F1543,'(참고)타워 스텟 가치'!$B$7:$L$11,X$2,0)*$E1543)</f>
        <v>37.260000000000197</v>
      </c>
      <c r="Y1543">
        <f>VLOOKUP($F1543,'(참고)타워 스텟 가치'!$B$7:$L$11,Y$2,0)+(VLOOKUP($F1543,'(참고)타워 스텟 가치'!$B$7:$L$11,Y$2,0)*$E1543)</f>
        <v>0</v>
      </c>
      <c r="Z1543">
        <f>VLOOKUP($F1543,'(참고)타워 스텟 가치'!$B$7:$L$11,Z$2,0)+(VLOOKUP($F1543,'(참고)타워 스텟 가치'!$B$7:$L$11,Z$2,0)*$E1543)</f>
        <v>0</v>
      </c>
      <c r="AA1543">
        <f>VLOOKUP($F1543,'(참고)타워 스텟 가치'!$B$7:$L$11,AA$2,0)+(VLOOKUP($F1543,'(참고)타워 스텟 가치'!$B$7:$L$11,AA$2,0)*$E1543)</f>
        <v>124.20000000000067</v>
      </c>
      <c r="AB1543">
        <f>SUM('스테이지별 몬스터 스텟'!S1543*'(참고)타워 스텟 가치'!$Q$17,'스테이지별 몬스터 스텟'!T1543*'(참고)타워 스텟 가치'!$R$17,'스테이지별 몬스터 스텟'!U1543*'(참고)타워 스텟 가치'!$S$17,'스테이지별 몬스터 스텟'!V1543*'(참고)타워 스텟 가치'!$T$17,'스테이지별 몬스터 스텟'!W1543*'(참고)타워 스텟 가치'!$U$17,'스테이지별 몬스터 스텟'!X1543*'(참고)타워 스텟 가치'!$V$17,'스테이지별 몬스터 스텟'!Y1543*'(참고)타워 스텟 가치'!$W$17,'스테이지별 몬스터 스텟'!Z1543*'(참고)타워 스텟 가치'!$X$17,'스테이지별 몬스터 스텟'!AA1543*'(참고)타워 스텟 가치'!$Y$17)</f>
        <v>962280.64125000534</v>
      </c>
      <c r="AC1543">
        <v>2</v>
      </c>
      <c r="AD1543">
        <f>VLOOKUP($F1543,'(참고)타워 스텟 가치'!$B$12:$L$16,AD$2,0)+(VLOOKUP($F1543,'(참고)타워 스텟 가치'!$B$12:$L$16,AD$2,0)*$E1543)</f>
        <v>1047.9375000000057</v>
      </c>
      <c r="AE1543">
        <f>VLOOKUP($F1543,'(참고)타워 스텟 가치'!$B$12:$L$16,AE$2,0)+(VLOOKUP($F1543,'(참고)타워 스텟 가치'!$B$12:$L$16,AE$2,0)*$E1543)</f>
        <v>1257.5250000000067</v>
      </c>
      <c r="AF1543">
        <f>VLOOKUP($F1543,'(참고)타워 스텟 가치'!$B$12:$L$16,AF$2,0)+(VLOOKUP($F1543,'(참고)타워 스텟 가치'!$B$12:$L$16,AF$2,0)*$E1543)</f>
        <v>621000.00000000338</v>
      </c>
      <c r="AG1543">
        <f>VLOOKUP($F1543,'(참고)타워 스텟 가치'!$B$12:$L$16,AG$2,0)+(VLOOKUP($F1543,'(참고)타워 스텟 가치'!$B$12:$L$16,AG$2,0)*$E1543)</f>
        <v>6287.6250000000337</v>
      </c>
      <c r="AH1543">
        <f>VLOOKUP($F1543,'(참고)타워 스텟 가치'!$B$12:$L$16,AH$2,0)+(VLOOKUP($F1543,'(참고)타워 스텟 가치'!$B$12:$L$16,AH$2,0)*$E1543)</f>
        <v>209.58750000000114</v>
      </c>
      <c r="AI1543">
        <f>VLOOKUP($F1543,'(참고)타워 스텟 가치'!$B$12:$L$16,AI$2,0)+(VLOOKUP($F1543,'(참고)타워 스텟 가치'!$B$12:$L$16,AI$2,0)*$E1543)</f>
        <v>37.260000000000197</v>
      </c>
      <c r="AJ1543">
        <f>VLOOKUP($F1543,'(참고)타워 스텟 가치'!$B$12:$L$16,AJ$2,0)+(VLOOKUP($F1543,'(참고)타워 스텟 가치'!$B$12:$L$16,AJ$2,0)*$E1543)</f>
        <v>0</v>
      </c>
      <c r="AK1543">
        <f>VLOOKUP($F1543,'(참고)타워 스텟 가치'!$B$12:$L$16,AK$2,0)+(VLOOKUP($F1543,'(참고)타워 스텟 가치'!$B$12:$L$16,AK$2,0)*$E1543)</f>
        <v>0</v>
      </c>
      <c r="AL1543">
        <f>VLOOKUP($F1543,'(참고)타워 스텟 가치'!$B$12:$L$16,AL$2,0)+(VLOOKUP($F1543,'(참고)타워 스텟 가치'!$B$12:$L$16,AL$2,0)*$E1543)</f>
        <v>248.40000000000134</v>
      </c>
      <c r="AM1543">
        <f>SUM('스테이지별 몬스터 스텟'!AD1543*'(참고)타워 스텟 가치'!$Q$17,'스테이지별 몬스터 스텟'!AE1543*'(참고)타워 스텟 가치'!$R$17,'스테이지별 몬스터 스텟'!AF1543*'(참고)타워 스텟 가치'!$S$17,'스테이지별 몬스터 스텟'!AG1543*'(참고)타워 스텟 가치'!$T$17,'스테이지별 몬스터 스텟'!AH1543*'(참고)타워 스텟 가치'!$U$17,'스테이지별 몬스터 스텟'!AI1543*'(참고)타워 스텟 가치'!$V$17,'스테이지별 몬스터 스텟'!AJ1543*'(참고)타워 스텟 가치'!$W$17,'스테이지별 몬스터 스텟'!AK1543*'(참고)타워 스텟 가치'!$X$17,'스테이지별 몬스터 스텟'!AL1543*'(참고)타워 스텟 가치'!$Y$17)</f>
        <v>949010.64750000532</v>
      </c>
      <c r="AN1543">
        <v>3</v>
      </c>
    </row>
    <row r="1544" spans="3:40" x14ac:dyDescent="0.3">
      <c r="C1544">
        <v>5</v>
      </c>
      <c r="D1544">
        <f t="shared" si="71"/>
        <v>308</v>
      </c>
      <c r="E1544" s="52">
        <f>VLOOKUP(D1544,'스테이지별 난이도 설정'!B:C,2,0)</f>
        <v>123.20000000000067</v>
      </c>
      <c r="F1544" t="str">
        <f t="shared" si="72"/>
        <v>스페셜</v>
      </c>
      <c r="G1544">
        <f t="shared" si="73"/>
        <v>6</v>
      </c>
      <c r="H1544">
        <f>VLOOKUP($F1544,'(참고)타워 스텟 가치'!$B$2:$L$6,H$2,0)+(VLOOKUP($F1544,'(참고)타워 스텟 가치'!$B$2:$L$6,H$2,0)*$E1544)</f>
        <v>4715.7187500000255</v>
      </c>
      <c r="I1544">
        <f>VLOOKUP($F1544,'(참고)타워 스텟 가치'!$B$2:$L$6,I$2,0)+(VLOOKUP($F1544,'(참고)타워 스텟 가치'!$B$2:$L$6,I$2,0)*$E1544)</f>
        <v>943.14375000000507</v>
      </c>
      <c r="J1544">
        <f>VLOOKUP($F1544,'(참고)타워 스텟 가치'!$B$2:$L$6,J$2,0)+(VLOOKUP($F1544,'(참고)타워 스텟 가치'!$B$2:$L$6,J$2,0)*$E1544)</f>
        <v>621000.00000000338</v>
      </c>
      <c r="K1544">
        <f>VLOOKUP($F1544,'(참고)타워 스텟 가치'!$B$2:$L$6,K$2,0)+(VLOOKUP($F1544,'(참고)타워 스텟 가치'!$B$2:$L$6,K$2,0)*$E1544)</f>
        <v>18862.875000000102</v>
      </c>
      <c r="L1544">
        <f>VLOOKUP($F1544,'(참고)타워 스텟 가치'!$B$2:$L$6,L$2,0)+(VLOOKUP($F1544,'(참고)타워 스텟 가치'!$B$2:$L$6,L$2,0)*$E1544)</f>
        <v>314.38125000000167</v>
      </c>
      <c r="M1544">
        <f>VLOOKUP($F1544,'(참고)타워 스텟 가치'!$B$2:$L$6,M$2,0)+(VLOOKUP($F1544,'(참고)타워 스텟 가치'!$B$2:$L$6,M$2,0)*$E1544)</f>
        <v>37.260000000000197</v>
      </c>
      <c r="N1544">
        <f>VLOOKUP($F1544,'(참고)타워 스텟 가치'!$B$2:$L$6,N$2,0)+(VLOOKUP($F1544,'(참고)타워 스텟 가치'!$B$2:$L$6,N$2,0)*$E1544)</f>
        <v>0</v>
      </c>
      <c r="O1544">
        <f>VLOOKUP($F1544,'(참고)타워 스텟 가치'!$B$2:$L$6,O$2,0)+(VLOOKUP($F1544,'(참고)타워 스텟 가치'!$B$2:$L$6,O$2,0)*$E1544)</f>
        <v>0</v>
      </c>
      <c r="P1544">
        <f>VLOOKUP($F1544,'(참고)타워 스텟 가치'!$B$2:$L$6,P$2,0)+(VLOOKUP($F1544,'(참고)타워 스텟 가치'!$B$2:$L$6,P$2,0)*$E1544)</f>
        <v>124.20000000000067</v>
      </c>
      <c r="Q1544">
        <f>SUM('스테이지별 몬스터 스텟'!H1544*'(참고)타워 스텟 가치'!$Q$17,'스테이지별 몬스터 스텟'!I1544*'(참고)타워 스텟 가치'!$R$17,'스테이지별 몬스터 스텟'!J1544*'(참고)타워 스텟 가치'!$S$17,'스테이지별 몬스터 스텟'!K1544*'(참고)타워 스텟 가치'!$T$17,'스테이지별 몬스터 스텟'!L1544*'(참고)타워 스텟 가치'!$U$17,'스테이지별 몬스터 스텟'!M1544*'(참고)타워 스텟 가치'!$V$17,'스테이지별 몬스터 스텟'!N1544*'(참고)타워 스텟 가치'!$W$17,'스테이지별 몬스터 스텟'!O1544*'(참고)타워 스텟 가치'!$X$17,'스테이지별 몬스터 스텟'!P1544*'(참고)타워 스텟 가치'!$Y$17)</f>
        <v>980986.32562500541</v>
      </c>
      <c r="R1544">
        <v>1</v>
      </c>
      <c r="S1544">
        <f>VLOOKUP($F1544,'(참고)타워 스텟 가치'!$B$7:$L$11,S$2,0)+(VLOOKUP($F1544,'(참고)타워 스텟 가치'!$B$7:$L$11,S$2,0)*$E1544)</f>
        <v>1571.9062500000084</v>
      </c>
      <c r="T1544">
        <f>VLOOKUP($F1544,'(참고)타워 스텟 가치'!$B$7:$L$11,T$2,0)+(VLOOKUP($F1544,'(참고)타워 스텟 가치'!$B$7:$L$11,T$2,0)*$E1544)</f>
        <v>2829.4312500000151</v>
      </c>
      <c r="U1544">
        <f>VLOOKUP($F1544,'(참고)타워 스텟 가치'!$B$7:$L$11,U$2,0)+(VLOOKUP($F1544,'(참고)타워 스텟 가치'!$B$7:$L$11,U$2,0)*$E1544)</f>
        <v>621000.00000000338</v>
      </c>
      <c r="V1544">
        <f>VLOOKUP($F1544,'(참고)타워 스텟 가치'!$B$7:$L$11,V$2,0)+(VLOOKUP($F1544,'(참고)타워 스텟 가치'!$B$7:$L$11,V$2,0)*$E1544)</f>
        <v>18862.875000000102</v>
      </c>
      <c r="W1544">
        <f>VLOOKUP($F1544,'(참고)타워 스텟 가치'!$B$7:$L$11,W$2,0)+(VLOOKUP($F1544,'(참고)타워 스텟 가치'!$B$7:$L$11,W$2,0)*$E1544)</f>
        <v>314.38125000000167</v>
      </c>
      <c r="X1544">
        <f>VLOOKUP($F1544,'(참고)타워 스텟 가치'!$B$7:$L$11,X$2,0)+(VLOOKUP($F1544,'(참고)타워 스텟 가치'!$B$7:$L$11,X$2,0)*$E1544)</f>
        <v>37.260000000000197</v>
      </c>
      <c r="Y1544">
        <f>VLOOKUP($F1544,'(참고)타워 스텟 가치'!$B$7:$L$11,Y$2,0)+(VLOOKUP($F1544,'(참고)타워 스텟 가치'!$B$7:$L$11,Y$2,0)*$E1544)</f>
        <v>0</v>
      </c>
      <c r="Z1544">
        <f>VLOOKUP($F1544,'(참고)타워 스텟 가치'!$B$7:$L$11,Z$2,0)+(VLOOKUP($F1544,'(참고)타워 스텟 가치'!$B$7:$L$11,Z$2,0)*$E1544)</f>
        <v>0</v>
      </c>
      <c r="AA1544">
        <f>VLOOKUP($F1544,'(참고)타워 스텟 가치'!$B$7:$L$11,AA$2,0)+(VLOOKUP($F1544,'(참고)타워 스텟 가치'!$B$7:$L$11,AA$2,0)*$E1544)</f>
        <v>124.20000000000067</v>
      </c>
      <c r="AB1544">
        <f>SUM('스테이지별 몬스터 스텟'!S1544*'(참고)타워 스텟 가치'!$Q$17,'스테이지별 몬스터 스텟'!T1544*'(참고)타워 스텟 가치'!$R$17,'스테이지별 몬스터 스텟'!U1544*'(참고)타워 스텟 가치'!$S$17,'스테이지별 몬스터 스텟'!V1544*'(참고)타워 스텟 가치'!$T$17,'스테이지별 몬스터 스텟'!W1544*'(참고)타워 스텟 가치'!$U$17,'스테이지별 몬스터 스텟'!X1544*'(참고)타워 스텟 가치'!$V$17,'스테이지별 몬스터 스텟'!Y1544*'(참고)타워 스텟 가치'!$W$17,'스테이지별 몬스터 스텟'!Z1544*'(참고)타워 스텟 가치'!$X$17,'스테이지별 몬스터 스텟'!AA1544*'(참고)타워 스텟 가치'!$Y$17)</f>
        <v>977528.13187500543</v>
      </c>
      <c r="AC1544">
        <v>2</v>
      </c>
      <c r="AD1544">
        <f>VLOOKUP($F1544,'(참고)타워 스텟 가치'!$B$12:$L$16,AD$2,0)+(VLOOKUP($F1544,'(참고)타워 스텟 가치'!$B$12:$L$16,AD$2,0)*$E1544)</f>
        <v>1571.9062500000084</v>
      </c>
      <c r="AE1544">
        <f>VLOOKUP($F1544,'(참고)타워 스텟 가치'!$B$12:$L$16,AE$2,0)+(VLOOKUP($F1544,'(참고)타워 스텟 가치'!$B$12:$L$16,AE$2,0)*$E1544)</f>
        <v>1886.2875000000101</v>
      </c>
      <c r="AF1544">
        <f>VLOOKUP($F1544,'(참고)타워 스텟 가치'!$B$12:$L$16,AF$2,0)+(VLOOKUP($F1544,'(참고)타워 스텟 가치'!$B$12:$L$16,AF$2,0)*$E1544)</f>
        <v>621000.00000000338</v>
      </c>
      <c r="AG1544">
        <f>VLOOKUP($F1544,'(참고)타워 스텟 가치'!$B$12:$L$16,AG$2,0)+(VLOOKUP($F1544,'(참고)타워 스텟 가치'!$B$12:$L$16,AG$2,0)*$E1544)</f>
        <v>9431.4375000000509</v>
      </c>
      <c r="AH1544">
        <f>VLOOKUP($F1544,'(참고)타워 스텟 가치'!$B$12:$L$16,AH$2,0)+(VLOOKUP($F1544,'(참고)타워 스텟 가치'!$B$12:$L$16,AH$2,0)*$E1544)</f>
        <v>314.38125000000167</v>
      </c>
      <c r="AI1544">
        <f>VLOOKUP($F1544,'(참고)타워 스텟 가치'!$B$12:$L$16,AI$2,0)+(VLOOKUP($F1544,'(참고)타워 스텟 가치'!$B$12:$L$16,AI$2,0)*$E1544)</f>
        <v>37.260000000000197</v>
      </c>
      <c r="AJ1544">
        <f>VLOOKUP($F1544,'(참고)타워 스텟 가치'!$B$12:$L$16,AJ$2,0)+(VLOOKUP($F1544,'(참고)타워 스텟 가치'!$B$12:$L$16,AJ$2,0)*$E1544)</f>
        <v>0</v>
      </c>
      <c r="AK1544">
        <f>VLOOKUP($F1544,'(참고)타워 스텟 가치'!$B$12:$L$16,AK$2,0)+(VLOOKUP($F1544,'(참고)타워 스텟 가치'!$B$12:$L$16,AK$2,0)*$E1544)</f>
        <v>0</v>
      </c>
      <c r="AL1544">
        <f>VLOOKUP($F1544,'(참고)타워 스텟 가치'!$B$12:$L$16,AL$2,0)+(VLOOKUP($F1544,'(참고)타워 스텟 가치'!$B$12:$L$16,AL$2,0)*$E1544)</f>
        <v>248.40000000000134</v>
      </c>
      <c r="AM1544">
        <f>SUM('스테이지별 몬스터 스텟'!AD1544*'(참고)타워 스텟 가치'!$Q$17,'스테이지별 몬스터 스텟'!AE1544*'(참고)타워 스텟 가치'!$R$17,'스테이지별 몬스터 스텟'!AF1544*'(참고)타워 스텟 가치'!$S$17,'스테이지별 몬스터 스텟'!AG1544*'(참고)타워 스텟 가치'!$T$17,'스테이지별 몬스터 스텟'!AH1544*'(참고)타워 스텟 가치'!$U$17,'스테이지별 몬스터 스텟'!AI1544*'(참고)타워 스텟 가치'!$V$17,'스테이지별 몬스터 스텟'!AJ1544*'(참고)타워 스텟 가치'!$W$17,'스테이지별 몬스터 스텟'!AK1544*'(참고)타워 스텟 가치'!$X$17,'스테이지별 몬스터 스텟'!AL1544*'(참고)타워 스텟 가치'!$Y$17)</f>
        <v>957498.94125000527</v>
      </c>
      <c r="AN1544">
        <v>3</v>
      </c>
    </row>
    <row r="1545" spans="3:40" x14ac:dyDescent="0.3">
      <c r="C1545">
        <v>1</v>
      </c>
      <c r="D1545">
        <f t="shared" si="71"/>
        <v>309</v>
      </c>
      <c r="E1545" s="52">
        <f>VLOOKUP(D1545,'스테이지별 난이도 설정'!B:C,2,0)</f>
        <v>123.60000000000068</v>
      </c>
      <c r="F1545" t="str">
        <f t="shared" si="72"/>
        <v>일반</v>
      </c>
      <c r="G1545">
        <f t="shared" si="73"/>
        <v>6</v>
      </c>
      <c r="H1545">
        <f>VLOOKUP($F1545,'(참고)타워 스텟 가치'!$B$2:$L$6,H$2,0)+(VLOOKUP($F1545,'(참고)타워 스텟 가치'!$B$2:$L$6,H$2,0)*$E1545)</f>
        <v>934.50000000000512</v>
      </c>
      <c r="I1545">
        <f>VLOOKUP($F1545,'(참고)타워 스텟 가치'!$B$2:$L$6,I$2,0)+(VLOOKUP($F1545,'(참고)타워 스텟 가치'!$B$2:$L$6,I$2,0)*$E1545)</f>
        <v>186.900000000001</v>
      </c>
      <c r="J1545">
        <f>VLOOKUP($F1545,'(참고)타워 스텟 가치'!$B$2:$L$6,J$2,0)+(VLOOKUP($F1545,'(참고)타워 스텟 가치'!$B$2:$L$6,J$2,0)*$E1545)</f>
        <v>623000.00000000338</v>
      </c>
      <c r="K1545">
        <f>VLOOKUP($F1545,'(참고)타워 스텟 가치'!$B$2:$L$6,K$2,0)+(VLOOKUP($F1545,'(참고)타워 스텟 가치'!$B$2:$L$6,K$2,0)*$E1545)</f>
        <v>3738.0000000000205</v>
      </c>
      <c r="L1545">
        <f>VLOOKUP($F1545,'(참고)타워 스텟 가치'!$B$2:$L$6,L$2,0)+(VLOOKUP($F1545,'(참고)타워 스텟 가치'!$B$2:$L$6,L$2,0)*$E1545)</f>
        <v>62.300000000000338</v>
      </c>
      <c r="M1545">
        <f>VLOOKUP($F1545,'(참고)타워 스텟 가치'!$B$2:$L$6,M$2,0)+(VLOOKUP($F1545,'(참고)타워 스텟 가치'!$B$2:$L$6,M$2,0)*$E1545)</f>
        <v>37.380000000000202</v>
      </c>
      <c r="N1545">
        <f>VLOOKUP($F1545,'(참고)타워 스텟 가치'!$B$2:$L$6,N$2,0)+(VLOOKUP($F1545,'(참고)타워 스텟 가치'!$B$2:$L$6,N$2,0)*$E1545)</f>
        <v>0</v>
      </c>
      <c r="O1545">
        <f>VLOOKUP($F1545,'(참고)타워 스텟 가치'!$B$2:$L$6,O$2,0)+(VLOOKUP($F1545,'(참고)타워 스텟 가치'!$B$2:$L$6,O$2,0)*$E1545)</f>
        <v>0</v>
      </c>
      <c r="P1545">
        <f>VLOOKUP($F1545,'(참고)타워 스텟 가치'!$B$2:$L$6,P$2,0)+(VLOOKUP($F1545,'(참고)타워 스텟 가치'!$B$2:$L$6,P$2,0)*$E1545)</f>
        <v>87.220000000000468</v>
      </c>
      <c r="Q1545">
        <f>SUM('스테이지별 몬스터 스텟'!H1545*'(참고)타워 스텟 가치'!$Q$17,'스테이지별 몬스터 스텟'!I1545*'(참고)타워 스텟 가치'!$R$17,'스테이지별 몬스터 스텟'!J1545*'(참고)타워 스텟 가치'!$S$17,'스테이지별 몬스터 스텟'!K1545*'(참고)타워 스텟 가치'!$T$17,'스테이지별 몬스터 스텟'!L1545*'(참고)타워 스텟 가치'!$U$17,'스테이지별 몬스터 스텟'!M1545*'(참고)타워 스텟 가치'!$V$17,'스테이지별 몬스터 스텟'!N1545*'(참고)타워 스텟 가치'!$W$17,'스테이지별 몬스터 스텟'!O1545*'(참고)타워 스텟 가치'!$X$17,'스테이지별 몬스터 스텟'!P1545*'(참고)타워 스텟 가치'!$Y$17)</f>
        <v>944461.77000000502</v>
      </c>
      <c r="R1545">
        <v>1</v>
      </c>
      <c r="S1545">
        <f>VLOOKUP($F1545,'(참고)타워 스텟 가치'!$B$7:$L$11,S$2,0)+(VLOOKUP($F1545,'(참고)타워 스텟 가치'!$B$7:$L$11,S$2,0)*$E1545)</f>
        <v>311.50000000000171</v>
      </c>
      <c r="T1545">
        <f>VLOOKUP($F1545,'(참고)타워 스텟 가치'!$B$7:$L$11,T$2,0)+(VLOOKUP($F1545,'(참고)타워 스텟 가치'!$B$7:$L$11,T$2,0)*$E1545)</f>
        <v>560.700000000003</v>
      </c>
      <c r="U1545">
        <f>VLOOKUP($F1545,'(참고)타워 스텟 가치'!$B$7:$L$11,U$2,0)+(VLOOKUP($F1545,'(참고)타워 스텟 가치'!$B$7:$L$11,U$2,0)*$E1545)</f>
        <v>623000.00000000338</v>
      </c>
      <c r="V1545">
        <f>VLOOKUP($F1545,'(참고)타워 스텟 가치'!$B$7:$L$11,V$2,0)+(VLOOKUP($F1545,'(참고)타워 스텟 가치'!$B$7:$L$11,V$2,0)*$E1545)</f>
        <v>3738.0000000000205</v>
      </c>
      <c r="W1545">
        <f>VLOOKUP($F1545,'(참고)타워 스텟 가치'!$B$7:$L$11,W$2,0)+(VLOOKUP($F1545,'(참고)타워 스텟 가치'!$B$7:$L$11,W$2,0)*$E1545)</f>
        <v>62.300000000000338</v>
      </c>
      <c r="X1545">
        <f>VLOOKUP($F1545,'(참고)타워 스텟 가치'!$B$7:$L$11,X$2,0)+(VLOOKUP($F1545,'(참고)타워 스텟 가치'!$B$7:$L$11,X$2,0)*$E1545)</f>
        <v>37.380000000000202</v>
      </c>
      <c r="Y1545">
        <f>VLOOKUP($F1545,'(참고)타워 스텟 가치'!$B$7:$L$11,Y$2,0)+(VLOOKUP($F1545,'(참고)타워 스텟 가치'!$B$7:$L$11,Y$2,0)*$E1545)</f>
        <v>0</v>
      </c>
      <c r="Z1545">
        <f>VLOOKUP($F1545,'(참고)타워 스텟 가치'!$B$7:$L$11,Z$2,0)+(VLOOKUP($F1545,'(참고)타워 스텟 가치'!$B$7:$L$11,Z$2,0)*$E1545)</f>
        <v>0</v>
      </c>
      <c r="AA1545">
        <f>VLOOKUP($F1545,'(참고)타워 스텟 가치'!$B$7:$L$11,AA$2,0)+(VLOOKUP($F1545,'(참고)타워 스텟 가치'!$B$7:$L$11,AA$2,0)*$E1545)</f>
        <v>87.220000000000468</v>
      </c>
      <c r="AB1545">
        <f>SUM('스테이지별 몬스터 스텟'!S1545*'(참고)타워 스텟 가치'!$Q$17,'스테이지별 몬스터 스텟'!T1545*'(참고)타워 스텟 가치'!$R$17,'스테이지별 몬스터 스텟'!U1545*'(참고)타워 스텟 가치'!$S$17,'스테이지별 몬스터 스텟'!V1545*'(참고)타워 스텟 가치'!$T$17,'스테이지별 몬스터 스텟'!W1545*'(참고)타워 스텟 가치'!$U$17,'스테이지별 몬스터 스텟'!X1545*'(참고)타워 스텟 가치'!$V$17,'스테이지별 몬스터 스텟'!Y1545*'(참고)타워 스텟 가치'!$W$17,'스테이지별 몬스터 스텟'!Z1545*'(참고)타워 스텟 가치'!$X$17,'스테이지별 몬스터 스텟'!AA1545*'(참고)타워 스텟 가치'!$Y$17)</f>
        <v>943776.47000000509</v>
      </c>
      <c r="AC1545">
        <v>2</v>
      </c>
      <c r="AD1545">
        <f>VLOOKUP($F1545,'(참고)타워 스텟 가치'!$B$12:$L$16,AD$2,0)+(VLOOKUP($F1545,'(참고)타워 스텟 가치'!$B$12:$L$16,AD$2,0)*$E1545)</f>
        <v>311.50000000000171</v>
      </c>
      <c r="AE1545">
        <f>VLOOKUP($F1545,'(참고)타워 스텟 가치'!$B$12:$L$16,AE$2,0)+(VLOOKUP($F1545,'(참고)타워 스텟 가치'!$B$12:$L$16,AE$2,0)*$E1545)</f>
        <v>373.800000000002</v>
      </c>
      <c r="AF1545">
        <f>VLOOKUP($F1545,'(참고)타워 스텟 가치'!$B$12:$L$16,AF$2,0)+(VLOOKUP($F1545,'(참고)타워 스텟 가치'!$B$12:$L$16,AF$2,0)*$E1545)</f>
        <v>623000.00000000338</v>
      </c>
      <c r="AG1545">
        <f>VLOOKUP($F1545,'(참고)타워 스텟 가치'!$B$12:$L$16,AG$2,0)+(VLOOKUP($F1545,'(참고)타워 스텟 가치'!$B$12:$L$16,AG$2,0)*$E1545)</f>
        <v>1869.0000000000102</v>
      </c>
      <c r="AH1545">
        <f>VLOOKUP($F1545,'(참고)타워 스텟 가치'!$B$12:$L$16,AH$2,0)+(VLOOKUP($F1545,'(참고)타워 스텟 가치'!$B$12:$L$16,AH$2,0)*$E1545)</f>
        <v>62.300000000000338</v>
      </c>
      <c r="AI1545">
        <f>VLOOKUP($F1545,'(참고)타워 스텟 가치'!$B$12:$L$16,AI$2,0)+(VLOOKUP($F1545,'(참고)타워 스텟 가치'!$B$12:$L$16,AI$2,0)*$E1545)</f>
        <v>37.380000000000202</v>
      </c>
      <c r="AJ1545">
        <f>VLOOKUP($F1545,'(참고)타워 스텟 가치'!$B$12:$L$16,AJ$2,0)+(VLOOKUP($F1545,'(참고)타워 스텟 가치'!$B$12:$L$16,AJ$2,0)*$E1545)</f>
        <v>0</v>
      </c>
      <c r="AK1545">
        <f>VLOOKUP($F1545,'(참고)타워 스텟 가치'!$B$12:$L$16,AK$2,0)+(VLOOKUP($F1545,'(참고)타워 스텟 가치'!$B$12:$L$16,AK$2,0)*$E1545)</f>
        <v>0</v>
      </c>
      <c r="AL1545">
        <f>VLOOKUP($F1545,'(참고)타워 스텟 가치'!$B$12:$L$16,AL$2,0)+(VLOOKUP($F1545,'(참고)타워 스텟 가치'!$B$12:$L$16,AL$2,0)*$E1545)</f>
        <v>174.44000000000094</v>
      </c>
      <c r="AM1545">
        <f>SUM('스테이지별 몬스터 스텟'!AD1545*'(참고)타워 스텟 가치'!$Q$17,'스테이지별 몬스터 스텟'!AE1545*'(참고)타워 스텟 가치'!$R$17,'스테이지별 몬스터 스텟'!AF1545*'(참고)타워 스텟 가치'!$S$17,'스테이지별 몬스터 스텟'!AG1545*'(참고)타워 스텟 가치'!$T$17,'스테이지별 몬스터 스텟'!AH1545*'(참고)타워 스텟 가치'!$U$17,'스테이지별 몬스터 스텟'!AI1545*'(참고)타워 스텟 가치'!$V$17,'스테이지별 몬스터 스텟'!AJ1545*'(참고)타워 스텟 가치'!$W$17,'스테이지별 몬스터 스텟'!AK1545*'(참고)타워 스텟 가치'!$X$17,'스테이지별 몬스터 스텟'!AL1545*'(참고)타워 스텟 가치'!$Y$17)</f>
        <v>939932.56000000506</v>
      </c>
      <c r="AN1545">
        <v>3</v>
      </c>
    </row>
    <row r="1546" spans="3:40" x14ac:dyDescent="0.3">
      <c r="C1546">
        <v>2</v>
      </c>
      <c r="D1546">
        <f t="shared" si="71"/>
        <v>309</v>
      </c>
      <c r="E1546" s="52">
        <f>VLOOKUP(D1546,'스테이지별 난이도 설정'!B:C,2,0)</f>
        <v>123.60000000000068</v>
      </c>
      <c r="F1546" t="str">
        <f t="shared" si="72"/>
        <v>레어</v>
      </c>
      <c r="G1546">
        <f t="shared" si="73"/>
        <v>6</v>
      </c>
      <c r="H1546">
        <f>VLOOKUP($F1546,'(참고)타워 스텟 가치'!$B$2:$L$6,H$2,0)+(VLOOKUP($F1546,'(참고)타워 스텟 가치'!$B$2:$L$6,H$2,0)*$E1546)</f>
        <v>1401.7500000000075</v>
      </c>
      <c r="I1546">
        <f>VLOOKUP($F1546,'(참고)타워 스텟 가치'!$B$2:$L$6,I$2,0)+(VLOOKUP($F1546,'(참고)타워 스텟 가치'!$B$2:$L$6,I$2,0)*$E1546)</f>
        <v>280.3500000000015</v>
      </c>
      <c r="J1546">
        <f>VLOOKUP($F1546,'(참고)타워 스텟 가치'!$B$2:$L$6,J$2,0)+(VLOOKUP($F1546,'(참고)타워 스텟 가치'!$B$2:$L$6,J$2,0)*$E1546)</f>
        <v>623000.00000000338</v>
      </c>
      <c r="K1546">
        <f>VLOOKUP($F1546,'(참고)타워 스텟 가치'!$B$2:$L$6,K$2,0)+(VLOOKUP($F1546,'(참고)타워 스텟 가치'!$B$2:$L$6,K$2,0)*$E1546)</f>
        <v>5607.00000000003</v>
      </c>
      <c r="L1546">
        <f>VLOOKUP($F1546,'(참고)타워 스텟 가치'!$B$2:$L$6,L$2,0)+(VLOOKUP($F1546,'(참고)타워 스텟 가치'!$B$2:$L$6,L$2,0)*$E1546)</f>
        <v>93.4500000000005</v>
      </c>
      <c r="M1546">
        <f>VLOOKUP($F1546,'(참고)타워 스텟 가치'!$B$2:$L$6,M$2,0)+(VLOOKUP($F1546,'(참고)타워 스텟 가치'!$B$2:$L$6,M$2,0)*$E1546)</f>
        <v>37.380000000000202</v>
      </c>
      <c r="N1546">
        <f>VLOOKUP($F1546,'(참고)타워 스텟 가치'!$B$2:$L$6,N$2,0)+(VLOOKUP($F1546,'(참고)타워 스텟 가치'!$B$2:$L$6,N$2,0)*$E1546)</f>
        <v>0</v>
      </c>
      <c r="O1546">
        <f>VLOOKUP($F1546,'(참고)타워 스텟 가치'!$B$2:$L$6,O$2,0)+(VLOOKUP($F1546,'(참고)타워 스텟 가치'!$B$2:$L$6,O$2,0)*$E1546)</f>
        <v>0</v>
      </c>
      <c r="P1546">
        <f>VLOOKUP($F1546,'(참고)타워 스텟 가치'!$B$2:$L$6,P$2,0)+(VLOOKUP($F1546,'(참고)타워 스텟 가치'!$B$2:$L$6,P$2,0)*$E1546)</f>
        <v>87.220000000000468</v>
      </c>
      <c r="Q1546">
        <f>SUM('스테이지별 몬스터 스텟'!H1546*'(참고)타워 스텟 가치'!$Q$17,'스테이지별 몬스터 스텟'!I1546*'(참고)타워 스텟 가치'!$R$17,'스테이지별 몬스터 스텟'!J1546*'(참고)타워 스텟 가치'!$S$17,'스테이지별 몬스터 스텟'!K1546*'(참고)타워 스텟 가치'!$T$17,'스테이지별 몬스터 스텟'!L1546*'(참고)타워 스텟 가치'!$U$17,'스테이지별 몬스터 스텟'!M1546*'(참고)타워 스텟 가치'!$V$17,'스테이지별 몬스터 스텟'!N1546*'(참고)타워 스텟 가치'!$W$17,'스테이지별 몬스터 스텟'!O1546*'(참고)타워 스텟 가치'!$X$17,'스테이지별 몬스터 스텟'!P1546*'(참고)타워 스텟 가치'!$Y$17)</f>
        <v>949336.74500000523</v>
      </c>
      <c r="R1546">
        <v>1</v>
      </c>
      <c r="S1546">
        <f>VLOOKUP($F1546,'(참고)타워 스텟 가치'!$B$7:$L$11,S$2,0)+(VLOOKUP($F1546,'(참고)타워 스텟 가치'!$B$7:$L$11,S$2,0)*$E1546)</f>
        <v>467.25000000000256</v>
      </c>
      <c r="T1546">
        <f>VLOOKUP($F1546,'(참고)타워 스텟 가치'!$B$7:$L$11,T$2,0)+(VLOOKUP($F1546,'(참고)타워 스텟 가치'!$B$7:$L$11,T$2,0)*$E1546)</f>
        <v>841.05000000000462</v>
      </c>
      <c r="U1546">
        <f>VLOOKUP($F1546,'(참고)타워 스텟 가치'!$B$7:$L$11,U$2,0)+(VLOOKUP($F1546,'(참고)타워 스텟 가치'!$B$7:$L$11,U$2,0)*$E1546)</f>
        <v>623000.00000000338</v>
      </c>
      <c r="V1546">
        <f>VLOOKUP($F1546,'(참고)타워 스텟 가치'!$B$7:$L$11,V$2,0)+(VLOOKUP($F1546,'(참고)타워 스텟 가치'!$B$7:$L$11,V$2,0)*$E1546)</f>
        <v>5607.00000000003</v>
      </c>
      <c r="W1546">
        <f>VLOOKUP($F1546,'(참고)타워 스텟 가치'!$B$7:$L$11,W$2,0)+(VLOOKUP($F1546,'(참고)타워 스텟 가치'!$B$7:$L$11,W$2,0)*$E1546)</f>
        <v>93.4500000000005</v>
      </c>
      <c r="X1546">
        <f>VLOOKUP($F1546,'(참고)타워 스텟 가치'!$B$7:$L$11,X$2,0)+(VLOOKUP($F1546,'(참고)타워 스텟 가치'!$B$7:$L$11,X$2,0)*$E1546)</f>
        <v>37.380000000000202</v>
      </c>
      <c r="Y1546">
        <f>VLOOKUP($F1546,'(참고)타워 스텟 가치'!$B$7:$L$11,Y$2,0)+(VLOOKUP($F1546,'(참고)타워 스텟 가치'!$B$7:$L$11,Y$2,0)*$E1546)</f>
        <v>0</v>
      </c>
      <c r="Z1546">
        <f>VLOOKUP($F1546,'(참고)타워 스텟 가치'!$B$7:$L$11,Z$2,0)+(VLOOKUP($F1546,'(참고)타워 스텟 가치'!$B$7:$L$11,Z$2,0)*$E1546)</f>
        <v>0</v>
      </c>
      <c r="AA1546">
        <f>VLOOKUP($F1546,'(참고)타워 스텟 가치'!$B$7:$L$11,AA$2,0)+(VLOOKUP($F1546,'(참고)타워 스텟 가치'!$B$7:$L$11,AA$2,0)*$E1546)</f>
        <v>87.220000000000468</v>
      </c>
      <c r="AB1546">
        <f>SUM('스테이지별 몬스터 스텟'!S1546*'(참고)타워 스텟 가치'!$Q$17,'스테이지별 몬스터 스텟'!T1546*'(참고)타워 스텟 가치'!$R$17,'스테이지별 몬스터 스텟'!U1546*'(참고)타워 스텟 가치'!$S$17,'스테이지별 몬스터 스텟'!V1546*'(참고)타워 스텟 가치'!$T$17,'스테이지별 몬스터 스텟'!W1546*'(참고)타워 스텟 가치'!$U$17,'스테이지별 몬스터 스텟'!X1546*'(참고)타워 스텟 가치'!$V$17,'스테이지별 몬스터 스텟'!Y1546*'(참고)타워 스텟 가치'!$W$17,'스테이지별 몬스터 스텟'!Z1546*'(참고)타워 스텟 가치'!$X$17,'스테이지별 몬스터 스텟'!AA1546*'(참고)타워 스텟 가치'!$Y$17)</f>
        <v>948308.79500000528</v>
      </c>
      <c r="AC1546">
        <v>2</v>
      </c>
      <c r="AD1546">
        <f>VLOOKUP($F1546,'(참고)타워 스텟 가치'!$B$12:$L$16,AD$2,0)+(VLOOKUP($F1546,'(참고)타워 스텟 가치'!$B$12:$L$16,AD$2,0)*$E1546)</f>
        <v>467.25000000000256</v>
      </c>
      <c r="AE1546">
        <f>VLOOKUP($F1546,'(참고)타워 스텟 가치'!$B$12:$L$16,AE$2,0)+(VLOOKUP($F1546,'(참고)타워 스텟 가치'!$B$12:$L$16,AE$2,0)*$E1546)</f>
        <v>560.700000000003</v>
      </c>
      <c r="AF1546">
        <f>VLOOKUP($F1546,'(참고)타워 스텟 가치'!$B$12:$L$16,AF$2,0)+(VLOOKUP($F1546,'(참고)타워 스텟 가치'!$B$12:$L$16,AF$2,0)*$E1546)</f>
        <v>623000.00000000338</v>
      </c>
      <c r="AG1546">
        <f>VLOOKUP($F1546,'(참고)타워 스텟 가치'!$B$12:$L$16,AG$2,0)+(VLOOKUP($F1546,'(참고)타워 스텟 가치'!$B$12:$L$16,AG$2,0)*$E1546)</f>
        <v>2803.500000000015</v>
      </c>
      <c r="AH1546">
        <f>VLOOKUP($F1546,'(참고)타워 스텟 가치'!$B$12:$L$16,AH$2,0)+(VLOOKUP($F1546,'(참고)타워 스텟 가치'!$B$12:$L$16,AH$2,0)*$E1546)</f>
        <v>93.4500000000005</v>
      </c>
      <c r="AI1546">
        <f>VLOOKUP($F1546,'(참고)타워 스텟 가치'!$B$12:$L$16,AI$2,0)+(VLOOKUP($F1546,'(참고)타워 스텟 가치'!$B$12:$L$16,AI$2,0)*$E1546)</f>
        <v>37.380000000000202</v>
      </c>
      <c r="AJ1546">
        <f>VLOOKUP($F1546,'(참고)타워 스텟 가치'!$B$12:$L$16,AJ$2,0)+(VLOOKUP($F1546,'(참고)타워 스텟 가치'!$B$12:$L$16,AJ$2,0)*$E1546)</f>
        <v>0</v>
      </c>
      <c r="AK1546">
        <f>VLOOKUP($F1546,'(참고)타워 스텟 가치'!$B$12:$L$16,AK$2,0)+(VLOOKUP($F1546,'(참고)타워 스텟 가치'!$B$12:$L$16,AK$2,0)*$E1546)</f>
        <v>0</v>
      </c>
      <c r="AL1546">
        <f>VLOOKUP($F1546,'(참고)타워 스텟 가치'!$B$12:$L$16,AL$2,0)+(VLOOKUP($F1546,'(참고)타워 스텟 가치'!$B$12:$L$16,AL$2,0)*$E1546)</f>
        <v>174.44000000000094</v>
      </c>
      <c r="AM1546">
        <f>SUM('스테이지별 몬스터 스텟'!AD1546*'(참고)타워 스텟 가치'!$Q$17,'스테이지별 몬스터 스텟'!AE1546*'(참고)타워 스텟 가치'!$R$17,'스테이지별 몬스터 스텟'!AF1546*'(참고)타워 스텟 가치'!$S$17,'스테이지별 몬스터 스텟'!AG1546*'(참고)타워 스텟 가치'!$T$17,'스테이지별 몬스터 스텟'!AH1546*'(참고)타워 스텟 가치'!$U$17,'스테이지별 몬스터 스텟'!AI1546*'(참고)타워 스텟 가치'!$V$17,'스테이지별 몬스터 스텟'!AJ1546*'(참고)타워 스텟 가치'!$W$17,'스테이지별 몬스터 스텟'!AK1546*'(참고)타워 스텟 가치'!$X$17,'스테이지별 몬스터 스텟'!AL1546*'(참고)타워 스텟 가치'!$Y$17)</f>
        <v>942455.7100000052</v>
      </c>
      <c r="AN1546">
        <v>3</v>
      </c>
    </row>
    <row r="1547" spans="3:40" x14ac:dyDescent="0.3">
      <c r="C1547">
        <v>3</v>
      </c>
      <c r="D1547">
        <f t="shared" si="71"/>
        <v>309</v>
      </c>
      <c r="E1547" s="52">
        <f>VLOOKUP(D1547,'스테이지별 난이도 설정'!B:C,2,0)</f>
        <v>123.60000000000068</v>
      </c>
      <c r="F1547" t="str">
        <f t="shared" si="72"/>
        <v>에픽</v>
      </c>
      <c r="G1547">
        <f t="shared" si="73"/>
        <v>6</v>
      </c>
      <c r="H1547">
        <f>VLOOKUP($F1547,'(참고)타워 스텟 가치'!$B$2:$L$6,H$2,0)+(VLOOKUP($F1547,'(참고)타워 스텟 가치'!$B$2:$L$6,H$2,0)*$E1547)</f>
        <v>2102.6250000000114</v>
      </c>
      <c r="I1547">
        <f>VLOOKUP($F1547,'(참고)타워 스텟 가치'!$B$2:$L$6,I$2,0)+(VLOOKUP($F1547,'(참고)타워 스텟 가치'!$B$2:$L$6,I$2,0)*$E1547)</f>
        <v>420.52500000000231</v>
      </c>
      <c r="J1547">
        <f>VLOOKUP($F1547,'(참고)타워 스텟 가치'!$B$2:$L$6,J$2,0)+(VLOOKUP($F1547,'(참고)타워 스텟 가치'!$B$2:$L$6,J$2,0)*$E1547)</f>
        <v>623000.00000000338</v>
      </c>
      <c r="K1547">
        <f>VLOOKUP($F1547,'(참고)타워 스텟 가치'!$B$2:$L$6,K$2,0)+(VLOOKUP($F1547,'(참고)타워 스텟 가치'!$B$2:$L$6,K$2,0)*$E1547)</f>
        <v>8410.5000000000455</v>
      </c>
      <c r="L1547">
        <f>VLOOKUP($F1547,'(참고)타워 스텟 가치'!$B$2:$L$6,L$2,0)+(VLOOKUP($F1547,'(참고)타워 스텟 가치'!$B$2:$L$6,L$2,0)*$E1547)</f>
        <v>140.17500000000075</v>
      </c>
      <c r="M1547">
        <f>VLOOKUP($F1547,'(참고)타워 스텟 가치'!$B$2:$L$6,M$2,0)+(VLOOKUP($F1547,'(참고)타워 스텟 가치'!$B$2:$L$6,M$2,0)*$E1547)</f>
        <v>37.380000000000202</v>
      </c>
      <c r="N1547">
        <f>VLOOKUP($F1547,'(참고)타워 스텟 가치'!$B$2:$L$6,N$2,0)+(VLOOKUP($F1547,'(참고)타워 스텟 가치'!$B$2:$L$6,N$2,0)*$E1547)</f>
        <v>0</v>
      </c>
      <c r="O1547">
        <f>VLOOKUP($F1547,'(참고)타워 스텟 가치'!$B$2:$L$6,O$2,0)+(VLOOKUP($F1547,'(참고)타워 스텟 가치'!$B$2:$L$6,O$2,0)*$E1547)</f>
        <v>0</v>
      </c>
      <c r="P1547">
        <f>VLOOKUP($F1547,'(참고)타워 스텟 가치'!$B$2:$L$6,P$2,0)+(VLOOKUP($F1547,'(참고)타워 스텟 가치'!$B$2:$L$6,P$2,0)*$E1547)</f>
        <v>87.220000000000468</v>
      </c>
      <c r="Q1547">
        <f>SUM('스테이지별 몬스터 스텟'!H1547*'(참고)타워 스텟 가치'!$Q$17,'스테이지별 몬스터 스텟'!I1547*'(참고)타워 스텟 가치'!$R$17,'스테이지별 몬스터 스텟'!J1547*'(참고)타워 스텟 가치'!$S$17,'스테이지별 몬스터 스텟'!K1547*'(참고)타워 스텟 가치'!$T$17,'스테이지별 몬스터 스텟'!L1547*'(참고)타워 스텟 가치'!$U$17,'스테이지별 몬스터 스텟'!M1547*'(참고)타워 스텟 가치'!$V$17,'스테이지별 몬스터 스텟'!N1547*'(참고)타워 스텟 가치'!$W$17,'스테이지별 몬스터 스텟'!O1547*'(참고)타워 스텟 가치'!$X$17,'스테이지별 몬스터 스텟'!P1547*'(참고)타워 스텟 가치'!$Y$17)</f>
        <v>956649.20750000514</v>
      </c>
      <c r="R1547">
        <v>1</v>
      </c>
      <c r="S1547">
        <f>VLOOKUP($F1547,'(참고)타워 스텟 가치'!$B$7:$L$11,S$2,0)+(VLOOKUP($F1547,'(참고)타워 스텟 가치'!$B$7:$L$11,S$2,0)*$E1547)</f>
        <v>700.87500000000375</v>
      </c>
      <c r="T1547">
        <f>VLOOKUP($F1547,'(참고)타워 스텟 가치'!$B$7:$L$11,T$2,0)+(VLOOKUP($F1547,'(참고)타워 스텟 가치'!$B$7:$L$11,T$2,0)*$E1547)</f>
        <v>1261.5750000000069</v>
      </c>
      <c r="U1547">
        <f>VLOOKUP($F1547,'(참고)타워 스텟 가치'!$B$7:$L$11,U$2,0)+(VLOOKUP($F1547,'(참고)타워 스텟 가치'!$B$7:$L$11,U$2,0)*$E1547)</f>
        <v>623000.00000000338</v>
      </c>
      <c r="V1547">
        <f>VLOOKUP($F1547,'(참고)타워 스텟 가치'!$B$7:$L$11,V$2,0)+(VLOOKUP($F1547,'(참고)타워 스텟 가치'!$B$7:$L$11,V$2,0)*$E1547)</f>
        <v>8410.5000000000455</v>
      </c>
      <c r="W1547">
        <f>VLOOKUP($F1547,'(참고)타워 스텟 가치'!$B$7:$L$11,W$2,0)+(VLOOKUP($F1547,'(참고)타워 스텟 가치'!$B$7:$L$11,W$2,0)*$E1547)</f>
        <v>140.17500000000075</v>
      </c>
      <c r="X1547">
        <f>VLOOKUP($F1547,'(참고)타워 스텟 가치'!$B$7:$L$11,X$2,0)+(VLOOKUP($F1547,'(참고)타워 스텟 가치'!$B$7:$L$11,X$2,0)*$E1547)</f>
        <v>37.380000000000202</v>
      </c>
      <c r="Y1547">
        <f>VLOOKUP($F1547,'(참고)타워 스텟 가치'!$B$7:$L$11,Y$2,0)+(VLOOKUP($F1547,'(참고)타워 스텟 가치'!$B$7:$L$11,Y$2,0)*$E1547)</f>
        <v>0</v>
      </c>
      <c r="Z1547">
        <f>VLOOKUP($F1547,'(참고)타워 스텟 가치'!$B$7:$L$11,Z$2,0)+(VLOOKUP($F1547,'(참고)타워 스텟 가치'!$B$7:$L$11,Z$2,0)*$E1547)</f>
        <v>0</v>
      </c>
      <c r="AA1547">
        <f>VLOOKUP($F1547,'(참고)타워 스텟 가치'!$B$7:$L$11,AA$2,0)+(VLOOKUP($F1547,'(참고)타워 스텟 가치'!$B$7:$L$11,AA$2,0)*$E1547)</f>
        <v>87.220000000000468</v>
      </c>
      <c r="AB1547">
        <f>SUM('스테이지별 몬스터 스텟'!S1547*'(참고)타워 스텟 가치'!$Q$17,'스테이지별 몬스터 스텟'!T1547*'(참고)타워 스텟 가치'!$R$17,'스테이지별 몬스터 스텟'!U1547*'(참고)타워 스텟 가치'!$S$17,'스테이지별 몬스터 스텟'!V1547*'(참고)타워 스텟 가치'!$T$17,'스테이지별 몬스터 스텟'!W1547*'(참고)타워 스텟 가치'!$U$17,'스테이지별 몬스터 스텟'!X1547*'(참고)타워 스텟 가치'!$V$17,'스테이지별 몬스터 스텟'!Y1547*'(참고)타워 스텟 가치'!$W$17,'스테이지별 몬스터 스텟'!Z1547*'(참고)타워 스텟 가치'!$X$17,'스테이지별 몬스터 스텟'!AA1547*'(참고)타워 스텟 가치'!$Y$17)</f>
        <v>955107.28250000521</v>
      </c>
      <c r="AC1547">
        <v>2</v>
      </c>
      <c r="AD1547">
        <f>VLOOKUP($F1547,'(참고)타워 스텟 가치'!$B$12:$L$16,AD$2,0)+(VLOOKUP($F1547,'(참고)타워 스텟 가치'!$B$12:$L$16,AD$2,0)*$E1547)</f>
        <v>700.87500000000375</v>
      </c>
      <c r="AE1547">
        <f>VLOOKUP($F1547,'(참고)타워 스텟 가치'!$B$12:$L$16,AE$2,0)+(VLOOKUP($F1547,'(참고)타워 스텟 가치'!$B$12:$L$16,AE$2,0)*$E1547)</f>
        <v>841.05000000000462</v>
      </c>
      <c r="AF1547">
        <f>VLOOKUP($F1547,'(참고)타워 스텟 가치'!$B$12:$L$16,AF$2,0)+(VLOOKUP($F1547,'(참고)타워 스텟 가치'!$B$12:$L$16,AF$2,0)*$E1547)</f>
        <v>623000.00000000338</v>
      </c>
      <c r="AG1547">
        <f>VLOOKUP($F1547,'(참고)타워 스텟 가치'!$B$12:$L$16,AG$2,0)+(VLOOKUP($F1547,'(참고)타워 스텟 가치'!$B$12:$L$16,AG$2,0)*$E1547)</f>
        <v>4205.2500000000227</v>
      </c>
      <c r="AH1547">
        <f>VLOOKUP($F1547,'(참고)타워 스텟 가치'!$B$12:$L$16,AH$2,0)+(VLOOKUP($F1547,'(참고)타워 스텟 가치'!$B$12:$L$16,AH$2,0)*$E1547)</f>
        <v>140.17500000000075</v>
      </c>
      <c r="AI1547">
        <f>VLOOKUP($F1547,'(참고)타워 스텟 가치'!$B$12:$L$16,AI$2,0)+(VLOOKUP($F1547,'(참고)타워 스텟 가치'!$B$12:$L$16,AI$2,0)*$E1547)</f>
        <v>37.380000000000202</v>
      </c>
      <c r="AJ1547">
        <f>VLOOKUP($F1547,'(참고)타워 스텟 가치'!$B$12:$L$16,AJ$2,0)+(VLOOKUP($F1547,'(참고)타워 스텟 가치'!$B$12:$L$16,AJ$2,0)*$E1547)</f>
        <v>0</v>
      </c>
      <c r="AK1547">
        <f>VLOOKUP($F1547,'(참고)타워 스텟 가치'!$B$12:$L$16,AK$2,0)+(VLOOKUP($F1547,'(참고)타워 스텟 가치'!$B$12:$L$16,AK$2,0)*$E1547)</f>
        <v>0</v>
      </c>
      <c r="AL1547">
        <f>VLOOKUP($F1547,'(참고)타워 스텟 가치'!$B$12:$L$16,AL$2,0)+(VLOOKUP($F1547,'(참고)타워 스텟 가치'!$B$12:$L$16,AL$2,0)*$E1547)</f>
        <v>174.44000000000094</v>
      </c>
      <c r="AM1547">
        <f>SUM('스테이지별 몬스터 스텟'!AD1547*'(참고)타워 스텟 가치'!$Q$17,'스테이지별 몬스터 스텟'!AE1547*'(참고)타워 스텟 가치'!$R$17,'스테이지별 몬스터 스텟'!AF1547*'(참고)타워 스텟 가치'!$S$17,'스테이지별 몬스터 스텟'!AG1547*'(참고)타워 스텟 가치'!$T$17,'스테이지별 몬스터 스텟'!AH1547*'(참고)타워 스텟 가치'!$U$17,'스테이지별 몬스터 스텟'!AI1547*'(참고)타워 스텟 가치'!$V$17,'스테이지별 몬스터 스텟'!AJ1547*'(참고)타워 스텟 가치'!$W$17,'스테이지별 몬스터 스텟'!AK1547*'(참고)타워 스텟 가치'!$X$17,'스테이지별 몬스터 스텟'!AL1547*'(참고)타워 스텟 가치'!$Y$17)</f>
        <v>946240.43500000518</v>
      </c>
      <c r="AN1547">
        <v>3</v>
      </c>
    </row>
    <row r="1548" spans="3:40" x14ac:dyDescent="0.3">
      <c r="C1548">
        <v>4</v>
      </c>
      <c r="D1548">
        <f t="shared" si="71"/>
        <v>309</v>
      </c>
      <c r="E1548" s="52">
        <f>VLOOKUP(D1548,'스테이지별 난이도 설정'!B:C,2,0)</f>
        <v>123.60000000000068</v>
      </c>
      <c r="F1548" t="str">
        <f t="shared" si="72"/>
        <v>유니크</v>
      </c>
      <c r="G1548">
        <f t="shared" si="73"/>
        <v>6</v>
      </c>
      <c r="H1548">
        <f>VLOOKUP($F1548,'(참고)타워 스텟 가치'!$B$2:$L$6,H$2,0)+(VLOOKUP($F1548,'(참고)타워 스텟 가치'!$B$2:$L$6,H$2,0)*$E1548)</f>
        <v>3153.9375000000173</v>
      </c>
      <c r="I1548">
        <f>VLOOKUP($F1548,'(참고)타워 스텟 가치'!$B$2:$L$6,I$2,0)+(VLOOKUP($F1548,'(참고)타워 스텟 가치'!$B$2:$L$6,I$2,0)*$E1548)</f>
        <v>630.78750000000343</v>
      </c>
      <c r="J1548">
        <f>VLOOKUP($F1548,'(참고)타워 스텟 가치'!$B$2:$L$6,J$2,0)+(VLOOKUP($F1548,'(참고)타워 스텟 가치'!$B$2:$L$6,J$2,0)*$E1548)</f>
        <v>623000.00000000338</v>
      </c>
      <c r="K1548">
        <f>VLOOKUP($F1548,'(참고)타워 스텟 가치'!$B$2:$L$6,K$2,0)+(VLOOKUP($F1548,'(참고)타워 스텟 가치'!$B$2:$L$6,K$2,0)*$E1548)</f>
        <v>12615.750000000069</v>
      </c>
      <c r="L1548">
        <f>VLOOKUP($F1548,'(참고)타워 스텟 가치'!$B$2:$L$6,L$2,0)+(VLOOKUP($F1548,'(참고)타워 스텟 가치'!$B$2:$L$6,L$2,0)*$E1548)</f>
        <v>210.26250000000115</v>
      </c>
      <c r="M1548">
        <f>VLOOKUP($F1548,'(참고)타워 스텟 가치'!$B$2:$L$6,M$2,0)+(VLOOKUP($F1548,'(참고)타워 스텟 가치'!$B$2:$L$6,M$2,0)*$E1548)</f>
        <v>37.380000000000202</v>
      </c>
      <c r="N1548">
        <f>VLOOKUP($F1548,'(참고)타워 스텟 가치'!$B$2:$L$6,N$2,0)+(VLOOKUP($F1548,'(참고)타워 스텟 가치'!$B$2:$L$6,N$2,0)*$E1548)</f>
        <v>0</v>
      </c>
      <c r="O1548">
        <f>VLOOKUP($F1548,'(참고)타워 스텟 가치'!$B$2:$L$6,O$2,0)+(VLOOKUP($F1548,'(참고)타워 스텟 가치'!$B$2:$L$6,O$2,0)*$E1548)</f>
        <v>0</v>
      </c>
      <c r="P1548">
        <f>VLOOKUP($F1548,'(참고)타워 스텟 가치'!$B$2:$L$6,P$2,0)+(VLOOKUP($F1548,'(참고)타워 스텟 가치'!$B$2:$L$6,P$2,0)*$E1548)</f>
        <v>124.60000000000068</v>
      </c>
      <c r="Q1548">
        <f>SUM('스테이지별 몬스터 스텟'!H1548*'(참고)타워 스텟 가치'!$Q$17,'스테이지별 몬스터 스텟'!I1548*'(참고)타워 스텟 가치'!$R$17,'스테이지별 몬스터 스텟'!J1548*'(참고)타워 스텟 가치'!$S$17,'스테이지별 몬스터 스텟'!K1548*'(참고)타워 스텟 가치'!$T$17,'스테이지별 몬스터 스텟'!L1548*'(참고)타워 스텟 가치'!$U$17,'스테이지별 몬스터 스텟'!M1548*'(참고)타워 스텟 가치'!$V$17,'스테이지별 몬스터 스텟'!N1548*'(참고)타워 스텟 가치'!$W$17,'스테이지별 몬스터 스텟'!O1548*'(참고)타워 스텟 가치'!$X$17,'스테이지별 몬스터 스텟'!P1548*'(참고)타워 스텟 가치'!$Y$17)</f>
        <v>967692.66125000524</v>
      </c>
      <c r="R1548">
        <v>1</v>
      </c>
      <c r="S1548">
        <f>VLOOKUP($F1548,'(참고)타워 스텟 가치'!$B$7:$L$11,S$2,0)+(VLOOKUP($F1548,'(참고)타워 스텟 가치'!$B$7:$L$11,S$2,0)*$E1548)</f>
        <v>1051.3125000000057</v>
      </c>
      <c r="T1548">
        <f>VLOOKUP($F1548,'(참고)타워 스텟 가치'!$B$7:$L$11,T$2,0)+(VLOOKUP($F1548,'(참고)타워 스텟 가치'!$B$7:$L$11,T$2,0)*$E1548)</f>
        <v>1892.3625000000102</v>
      </c>
      <c r="U1548">
        <f>VLOOKUP($F1548,'(참고)타워 스텟 가치'!$B$7:$L$11,U$2,0)+(VLOOKUP($F1548,'(참고)타워 스텟 가치'!$B$7:$L$11,U$2,0)*$E1548)</f>
        <v>623000.00000000338</v>
      </c>
      <c r="V1548">
        <f>VLOOKUP($F1548,'(참고)타워 스텟 가치'!$B$7:$L$11,V$2,0)+(VLOOKUP($F1548,'(참고)타워 스텟 가치'!$B$7:$L$11,V$2,0)*$E1548)</f>
        <v>12615.750000000069</v>
      </c>
      <c r="W1548">
        <f>VLOOKUP($F1548,'(참고)타워 스텟 가치'!$B$7:$L$11,W$2,0)+(VLOOKUP($F1548,'(참고)타워 스텟 가치'!$B$7:$L$11,W$2,0)*$E1548)</f>
        <v>210.26250000000115</v>
      </c>
      <c r="X1548">
        <f>VLOOKUP($F1548,'(참고)타워 스텟 가치'!$B$7:$L$11,X$2,0)+(VLOOKUP($F1548,'(참고)타워 스텟 가치'!$B$7:$L$11,X$2,0)*$E1548)</f>
        <v>37.380000000000202</v>
      </c>
      <c r="Y1548">
        <f>VLOOKUP($F1548,'(참고)타워 스텟 가치'!$B$7:$L$11,Y$2,0)+(VLOOKUP($F1548,'(참고)타워 스텟 가치'!$B$7:$L$11,Y$2,0)*$E1548)</f>
        <v>0</v>
      </c>
      <c r="Z1548">
        <f>VLOOKUP($F1548,'(참고)타워 스텟 가치'!$B$7:$L$11,Z$2,0)+(VLOOKUP($F1548,'(참고)타워 스텟 가치'!$B$7:$L$11,Z$2,0)*$E1548)</f>
        <v>0</v>
      </c>
      <c r="AA1548">
        <f>VLOOKUP($F1548,'(참고)타워 스텟 가치'!$B$7:$L$11,AA$2,0)+(VLOOKUP($F1548,'(참고)타워 스텟 가치'!$B$7:$L$11,AA$2,0)*$E1548)</f>
        <v>124.60000000000068</v>
      </c>
      <c r="AB1548">
        <f>SUM('스테이지별 몬스터 스텟'!S1548*'(참고)타워 스텟 가치'!$Q$17,'스테이지별 몬스터 스텟'!T1548*'(참고)타워 스텟 가치'!$R$17,'스테이지별 몬스터 스텟'!U1548*'(참고)타워 스텟 가치'!$S$17,'스테이지별 몬스터 스텟'!V1548*'(참고)타워 스텟 가치'!$T$17,'스테이지별 몬스터 스텟'!W1548*'(참고)타워 스텟 가치'!$U$17,'스테이지별 몬스터 스텟'!X1548*'(참고)타워 스텟 가치'!$V$17,'스테이지별 몬스터 스텟'!Y1548*'(참고)타워 스텟 가치'!$W$17,'스테이지별 몬스터 스텟'!Z1548*'(참고)타워 스텟 가치'!$X$17,'스테이지별 몬스터 스텟'!AA1548*'(참고)타워 스텟 가치'!$Y$17)</f>
        <v>965379.77375000529</v>
      </c>
      <c r="AC1548">
        <v>2</v>
      </c>
      <c r="AD1548">
        <f>VLOOKUP($F1548,'(참고)타워 스텟 가치'!$B$12:$L$16,AD$2,0)+(VLOOKUP($F1548,'(참고)타워 스텟 가치'!$B$12:$L$16,AD$2,0)*$E1548)</f>
        <v>1051.3125000000057</v>
      </c>
      <c r="AE1548">
        <f>VLOOKUP($F1548,'(참고)타워 스텟 가치'!$B$12:$L$16,AE$2,0)+(VLOOKUP($F1548,'(참고)타워 스텟 가치'!$B$12:$L$16,AE$2,0)*$E1548)</f>
        <v>1261.5750000000069</v>
      </c>
      <c r="AF1548">
        <f>VLOOKUP($F1548,'(참고)타워 스텟 가치'!$B$12:$L$16,AF$2,0)+(VLOOKUP($F1548,'(참고)타워 스텟 가치'!$B$12:$L$16,AF$2,0)*$E1548)</f>
        <v>623000.00000000338</v>
      </c>
      <c r="AG1548">
        <f>VLOOKUP($F1548,'(참고)타워 스텟 가치'!$B$12:$L$16,AG$2,0)+(VLOOKUP($F1548,'(참고)타워 스텟 가치'!$B$12:$L$16,AG$2,0)*$E1548)</f>
        <v>6307.8750000000346</v>
      </c>
      <c r="AH1548">
        <f>VLOOKUP($F1548,'(참고)타워 스텟 가치'!$B$12:$L$16,AH$2,0)+(VLOOKUP($F1548,'(참고)타워 스텟 가치'!$B$12:$L$16,AH$2,0)*$E1548)</f>
        <v>210.26250000000115</v>
      </c>
      <c r="AI1548">
        <f>VLOOKUP($F1548,'(참고)타워 스텟 가치'!$B$12:$L$16,AI$2,0)+(VLOOKUP($F1548,'(참고)타워 스텟 가치'!$B$12:$L$16,AI$2,0)*$E1548)</f>
        <v>37.380000000000202</v>
      </c>
      <c r="AJ1548">
        <f>VLOOKUP($F1548,'(참고)타워 스텟 가치'!$B$12:$L$16,AJ$2,0)+(VLOOKUP($F1548,'(참고)타워 스텟 가치'!$B$12:$L$16,AJ$2,0)*$E1548)</f>
        <v>0</v>
      </c>
      <c r="AK1548">
        <f>VLOOKUP($F1548,'(참고)타워 스텟 가치'!$B$12:$L$16,AK$2,0)+(VLOOKUP($F1548,'(참고)타워 스텟 가치'!$B$12:$L$16,AK$2,0)*$E1548)</f>
        <v>0</v>
      </c>
      <c r="AL1548">
        <f>VLOOKUP($F1548,'(참고)타워 스텟 가치'!$B$12:$L$16,AL$2,0)+(VLOOKUP($F1548,'(참고)타워 스텟 가치'!$B$12:$L$16,AL$2,0)*$E1548)</f>
        <v>249.20000000000135</v>
      </c>
      <c r="AM1548">
        <f>SUM('스테이지별 몬스터 스텟'!AD1548*'(참고)타워 스텟 가치'!$Q$17,'스테이지별 몬스터 스텟'!AE1548*'(참고)타워 스텟 가치'!$R$17,'스테이지별 몬스터 스텟'!AF1548*'(참고)타워 스텟 가치'!$S$17,'스테이지별 몬스터 스텟'!AG1548*'(참고)타워 스텟 가치'!$T$17,'스테이지별 몬스터 스텟'!AH1548*'(참고)타워 스텟 가치'!$U$17,'스테이지별 몬스터 스텟'!AI1548*'(참고)타워 스텟 가치'!$V$17,'스테이지별 몬스터 스텟'!AJ1548*'(참고)타워 스텟 가치'!$W$17,'스테이지별 몬스터 스텟'!AK1548*'(참고)타워 스텟 가치'!$X$17,'스테이지별 몬스터 스텟'!AL1548*'(참고)타워 스텟 가치'!$Y$17)</f>
        <v>952067.04250000534</v>
      </c>
      <c r="AN1548">
        <v>3</v>
      </c>
    </row>
    <row r="1549" spans="3:40" x14ac:dyDescent="0.3">
      <c r="C1549">
        <v>5</v>
      </c>
      <c r="D1549">
        <f t="shared" si="71"/>
        <v>309</v>
      </c>
      <c r="E1549" s="52">
        <f>VLOOKUP(D1549,'스테이지별 난이도 설정'!B:C,2,0)</f>
        <v>123.60000000000068</v>
      </c>
      <c r="F1549" t="str">
        <f t="shared" si="72"/>
        <v>스페셜</v>
      </c>
      <c r="G1549">
        <f t="shared" si="73"/>
        <v>6</v>
      </c>
      <c r="H1549">
        <f>VLOOKUP($F1549,'(참고)타워 스텟 가치'!$B$2:$L$6,H$2,0)+(VLOOKUP($F1549,'(참고)타워 스텟 가치'!$B$2:$L$6,H$2,0)*$E1549)</f>
        <v>4730.9062500000255</v>
      </c>
      <c r="I1549">
        <f>VLOOKUP($F1549,'(참고)타워 스텟 가치'!$B$2:$L$6,I$2,0)+(VLOOKUP($F1549,'(참고)타워 스텟 가치'!$B$2:$L$6,I$2,0)*$E1549)</f>
        <v>946.18125000000509</v>
      </c>
      <c r="J1549">
        <f>VLOOKUP($F1549,'(참고)타워 스텟 가치'!$B$2:$L$6,J$2,0)+(VLOOKUP($F1549,'(참고)타워 스텟 가치'!$B$2:$L$6,J$2,0)*$E1549)</f>
        <v>623000.00000000338</v>
      </c>
      <c r="K1549">
        <f>VLOOKUP($F1549,'(참고)타워 스텟 가치'!$B$2:$L$6,K$2,0)+(VLOOKUP($F1549,'(참고)타워 스텟 가치'!$B$2:$L$6,K$2,0)*$E1549)</f>
        <v>18923.625000000102</v>
      </c>
      <c r="L1549">
        <f>VLOOKUP($F1549,'(참고)타워 스텟 가치'!$B$2:$L$6,L$2,0)+(VLOOKUP($F1549,'(참고)타워 스텟 가치'!$B$2:$L$6,L$2,0)*$E1549)</f>
        <v>315.39375000000172</v>
      </c>
      <c r="M1549">
        <f>VLOOKUP($F1549,'(참고)타워 스텟 가치'!$B$2:$L$6,M$2,0)+(VLOOKUP($F1549,'(참고)타워 스텟 가치'!$B$2:$L$6,M$2,0)*$E1549)</f>
        <v>37.380000000000202</v>
      </c>
      <c r="N1549">
        <f>VLOOKUP($F1549,'(참고)타워 스텟 가치'!$B$2:$L$6,N$2,0)+(VLOOKUP($F1549,'(참고)타워 스텟 가치'!$B$2:$L$6,N$2,0)*$E1549)</f>
        <v>0</v>
      </c>
      <c r="O1549">
        <f>VLOOKUP($F1549,'(참고)타워 스텟 가치'!$B$2:$L$6,O$2,0)+(VLOOKUP($F1549,'(참고)타워 스텟 가치'!$B$2:$L$6,O$2,0)*$E1549)</f>
        <v>0</v>
      </c>
      <c r="P1549">
        <f>VLOOKUP($F1549,'(참고)타워 스텟 가치'!$B$2:$L$6,P$2,0)+(VLOOKUP($F1549,'(참고)타워 스텟 가치'!$B$2:$L$6,P$2,0)*$E1549)</f>
        <v>124.60000000000068</v>
      </c>
      <c r="Q1549">
        <f>SUM('스테이지별 몬스터 스텟'!H1549*'(참고)타워 스텟 가치'!$Q$17,'스테이지별 몬스터 스텟'!I1549*'(참고)타워 스텟 가치'!$R$17,'스테이지별 몬스터 스텟'!J1549*'(참고)타워 스텟 가치'!$S$17,'스테이지별 몬스터 스텟'!K1549*'(참고)타워 스텟 가치'!$T$17,'스테이지별 몬스터 스텟'!L1549*'(참고)타워 스텟 가치'!$U$17,'스테이지별 몬스터 스텟'!M1549*'(참고)타워 스텟 가치'!$V$17,'스테이지별 몬스터 스텟'!N1549*'(참고)타워 스텟 가치'!$W$17,'스테이지별 몬스터 스텟'!O1549*'(참고)타워 스텟 가치'!$X$17,'스테이지별 몬스터 스텟'!P1549*'(참고)타워 스텟 가치'!$Y$17)</f>
        <v>984145.70187500538</v>
      </c>
      <c r="R1549">
        <v>1</v>
      </c>
      <c r="S1549">
        <f>VLOOKUP($F1549,'(참고)타워 스텟 가치'!$B$7:$L$11,S$2,0)+(VLOOKUP($F1549,'(참고)타워 스텟 가치'!$B$7:$L$11,S$2,0)*$E1549)</f>
        <v>1576.9687500000086</v>
      </c>
      <c r="T1549">
        <f>VLOOKUP($F1549,'(참고)타워 스텟 가치'!$B$7:$L$11,T$2,0)+(VLOOKUP($F1549,'(참고)타워 스텟 가치'!$B$7:$L$11,T$2,0)*$E1549)</f>
        <v>2838.5437500000153</v>
      </c>
      <c r="U1549">
        <f>VLOOKUP($F1549,'(참고)타워 스텟 가치'!$B$7:$L$11,U$2,0)+(VLOOKUP($F1549,'(참고)타워 스텟 가치'!$B$7:$L$11,U$2,0)*$E1549)</f>
        <v>623000.00000000338</v>
      </c>
      <c r="V1549">
        <f>VLOOKUP($F1549,'(참고)타워 스텟 가치'!$B$7:$L$11,V$2,0)+(VLOOKUP($F1549,'(참고)타워 스텟 가치'!$B$7:$L$11,V$2,0)*$E1549)</f>
        <v>18923.625000000102</v>
      </c>
      <c r="W1549">
        <f>VLOOKUP($F1549,'(참고)타워 스텟 가치'!$B$7:$L$11,W$2,0)+(VLOOKUP($F1549,'(참고)타워 스텟 가치'!$B$7:$L$11,W$2,0)*$E1549)</f>
        <v>315.39375000000172</v>
      </c>
      <c r="X1549">
        <f>VLOOKUP($F1549,'(참고)타워 스텟 가치'!$B$7:$L$11,X$2,0)+(VLOOKUP($F1549,'(참고)타워 스텟 가치'!$B$7:$L$11,X$2,0)*$E1549)</f>
        <v>37.380000000000202</v>
      </c>
      <c r="Y1549">
        <f>VLOOKUP($F1549,'(참고)타워 스텟 가치'!$B$7:$L$11,Y$2,0)+(VLOOKUP($F1549,'(참고)타워 스텟 가치'!$B$7:$L$11,Y$2,0)*$E1549)</f>
        <v>0</v>
      </c>
      <c r="Z1549">
        <f>VLOOKUP($F1549,'(참고)타워 스텟 가치'!$B$7:$L$11,Z$2,0)+(VLOOKUP($F1549,'(참고)타워 스텟 가치'!$B$7:$L$11,Z$2,0)*$E1549)</f>
        <v>0</v>
      </c>
      <c r="AA1549">
        <f>VLOOKUP($F1549,'(참고)타워 스텟 가치'!$B$7:$L$11,AA$2,0)+(VLOOKUP($F1549,'(참고)타워 스텟 가치'!$B$7:$L$11,AA$2,0)*$E1549)</f>
        <v>124.60000000000068</v>
      </c>
      <c r="AB1549">
        <f>SUM('스테이지별 몬스터 스텟'!S1549*'(참고)타워 스텟 가치'!$Q$17,'스테이지별 몬스터 스텟'!T1549*'(참고)타워 스텟 가치'!$R$17,'스테이지별 몬스터 스텟'!U1549*'(참고)타워 스텟 가치'!$S$17,'스테이지별 몬스터 스텟'!V1549*'(참고)타워 스텟 가치'!$T$17,'스테이지별 몬스터 스텟'!W1549*'(참고)타워 스텟 가치'!$U$17,'스테이지별 몬스터 스텟'!X1549*'(참고)타워 스텟 가치'!$V$17,'스테이지별 몬스터 스텟'!Y1549*'(참고)타워 스텟 가치'!$W$17,'스테이지별 몬스터 스텟'!Z1549*'(참고)타워 스텟 가치'!$X$17,'스테이지별 몬스터 스텟'!AA1549*'(참고)타워 스텟 가치'!$Y$17)</f>
        <v>980676.37062500534</v>
      </c>
      <c r="AC1549">
        <v>2</v>
      </c>
      <c r="AD1549">
        <f>VLOOKUP($F1549,'(참고)타워 스텟 가치'!$B$12:$L$16,AD$2,0)+(VLOOKUP($F1549,'(참고)타워 스텟 가치'!$B$12:$L$16,AD$2,0)*$E1549)</f>
        <v>1576.9687500000086</v>
      </c>
      <c r="AE1549">
        <f>VLOOKUP($F1549,'(참고)타워 스텟 가치'!$B$12:$L$16,AE$2,0)+(VLOOKUP($F1549,'(참고)타워 스텟 가치'!$B$12:$L$16,AE$2,0)*$E1549)</f>
        <v>1892.3625000000102</v>
      </c>
      <c r="AF1549">
        <f>VLOOKUP($F1549,'(참고)타워 스텟 가치'!$B$12:$L$16,AF$2,0)+(VLOOKUP($F1549,'(참고)타워 스텟 가치'!$B$12:$L$16,AF$2,0)*$E1549)</f>
        <v>623000.00000000338</v>
      </c>
      <c r="AG1549">
        <f>VLOOKUP($F1549,'(참고)타워 스텟 가치'!$B$12:$L$16,AG$2,0)+(VLOOKUP($F1549,'(참고)타워 스텟 가치'!$B$12:$L$16,AG$2,0)*$E1549)</f>
        <v>9461.8125000000509</v>
      </c>
      <c r="AH1549">
        <f>VLOOKUP($F1549,'(참고)타워 스텟 가치'!$B$12:$L$16,AH$2,0)+(VLOOKUP($F1549,'(참고)타워 스텟 가치'!$B$12:$L$16,AH$2,0)*$E1549)</f>
        <v>315.39375000000172</v>
      </c>
      <c r="AI1549">
        <f>VLOOKUP($F1549,'(참고)타워 스텟 가치'!$B$12:$L$16,AI$2,0)+(VLOOKUP($F1549,'(참고)타워 스텟 가치'!$B$12:$L$16,AI$2,0)*$E1549)</f>
        <v>37.380000000000202</v>
      </c>
      <c r="AJ1549">
        <f>VLOOKUP($F1549,'(참고)타워 스텟 가치'!$B$12:$L$16,AJ$2,0)+(VLOOKUP($F1549,'(참고)타워 스텟 가치'!$B$12:$L$16,AJ$2,0)*$E1549)</f>
        <v>0</v>
      </c>
      <c r="AK1549">
        <f>VLOOKUP($F1549,'(참고)타워 스텟 가치'!$B$12:$L$16,AK$2,0)+(VLOOKUP($F1549,'(참고)타워 스텟 가치'!$B$12:$L$16,AK$2,0)*$E1549)</f>
        <v>0</v>
      </c>
      <c r="AL1549">
        <f>VLOOKUP($F1549,'(참고)타워 스텟 가치'!$B$12:$L$16,AL$2,0)+(VLOOKUP($F1549,'(참고)타워 스텟 가치'!$B$12:$L$16,AL$2,0)*$E1549)</f>
        <v>249.20000000000135</v>
      </c>
      <c r="AM1549">
        <f>SUM('스테이지별 몬스터 스텟'!AD1549*'(참고)타워 스텟 가치'!$Q$17,'스테이지별 몬스터 스텟'!AE1549*'(참고)타워 스텟 가치'!$R$17,'스테이지별 몬스터 스텟'!AF1549*'(참고)타워 스텟 가치'!$S$17,'스테이지별 몬스터 스텟'!AG1549*'(참고)타워 스텟 가치'!$T$17,'스테이지별 몬스터 스텟'!AH1549*'(참고)타워 스텟 가치'!$U$17,'스테이지별 몬스터 스텟'!AI1549*'(참고)타워 스텟 가치'!$V$17,'스테이지별 몬스터 스텟'!AJ1549*'(참고)타워 스텟 가치'!$W$17,'스테이지별 몬스터 스텟'!AK1549*'(참고)타워 스텟 가치'!$X$17,'스테이지별 몬스터 스텟'!AL1549*'(참고)타워 스텟 가치'!$Y$17)</f>
        <v>960582.67375000531</v>
      </c>
      <c r="AN1549">
        <v>3</v>
      </c>
    </row>
    <row r="1550" spans="3:40" x14ac:dyDescent="0.3">
      <c r="C1550">
        <v>1</v>
      </c>
      <c r="D1550">
        <f t="shared" si="71"/>
        <v>310</v>
      </c>
      <c r="E1550" s="52">
        <f>VLOOKUP(D1550,'스테이지별 난이도 설정'!B:C,2,0)</f>
        <v>124.00000000000068</v>
      </c>
      <c r="F1550" t="str">
        <f t="shared" si="72"/>
        <v>일반</v>
      </c>
      <c r="G1550">
        <f t="shared" si="73"/>
        <v>6</v>
      </c>
      <c r="H1550">
        <f>VLOOKUP($F1550,'(참고)타워 스텟 가치'!$B$2:$L$6,H$2,0)+(VLOOKUP($F1550,'(참고)타워 스텟 가치'!$B$2:$L$6,H$2,0)*$E1550)</f>
        <v>937.50000000000512</v>
      </c>
      <c r="I1550">
        <f>VLOOKUP($F1550,'(참고)타워 스텟 가치'!$B$2:$L$6,I$2,0)+(VLOOKUP($F1550,'(참고)타워 스텟 가치'!$B$2:$L$6,I$2,0)*$E1550)</f>
        <v>187.50000000000102</v>
      </c>
      <c r="J1550">
        <f>VLOOKUP($F1550,'(참고)타워 스텟 가치'!$B$2:$L$6,J$2,0)+(VLOOKUP($F1550,'(참고)타워 스텟 가치'!$B$2:$L$6,J$2,0)*$E1550)</f>
        <v>625000.00000000338</v>
      </c>
      <c r="K1550">
        <f>VLOOKUP($F1550,'(참고)타워 스텟 가치'!$B$2:$L$6,K$2,0)+(VLOOKUP($F1550,'(참고)타워 스텟 가치'!$B$2:$L$6,K$2,0)*$E1550)</f>
        <v>3750.0000000000205</v>
      </c>
      <c r="L1550">
        <f>VLOOKUP($F1550,'(참고)타워 스텟 가치'!$B$2:$L$6,L$2,0)+(VLOOKUP($F1550,'(참고)타워 스텟 가치'!$B$2:$L$6,L$2,0)*$E1550)</f>
        <v>62.500000000000341</v>
      </c>
      <c r="M1550">
        <f>VLOOKUP($F1550,'(참고)타워 스텟 가치'!$B$2:$L$6,M$2,0)+(VLOOKUP($F1550,'(참고)타워 스텟 가치'!$B$2:$L$6,M$2,0)*$E1550)</f>
        <v>37.500000000000199</v>
      </c>
      <c r="N1550">
        <f>VLOOKUP($F1550,'(참고)타워 스텟 가치'!$B$2:$L$6,N$2,0)+(VLOOKUP($F1550,'(참고)타워 스텟 가치'!$B$2:$L$6,N$2,0)*$E1550)</f>
        <v>0</v>
      </c>
      <c r="O1550">
        <f>VLOOKUP($F1550,'(참고)타워 스텟 가치'!$B$2:$L$6,O$2,0)+(VLOOKUP($F1550,'(참고)타워 스텟 가치'!$B$2:$L$6,O$2,0)*$E1550)</f>
        <v>0</v>
      </c>
      <c r="P1550">
        <f>VLOOKUP($F1550,'(참고)타워 스텟 가치'!$B$2:$L$6,P$2,0)+(VLOOKUP($F1550,'(참고)타워 스텟 가치'!$B$2:$L$6,P$2,0)*$E1550)</f>
        <v>87.500000000000469</v>
      </c>
      <c r="Q1550">
        <f>SUM('스테이지별 몬스터 스텟'!H1550*'(참고)타워 스텟 가치'!$Q$17,'스테이지별 몬스터 스텟'!I1550*'(참고)타워 스텟 가치'!$R$17,'스테이지별 몬스터 스텟'!J1550*'(참고)타워 스텟 가치'!$S$17,'스테이지별 몬스터 스텟'!K1550*'(참고)타워 스텟 가치'!$T$17,'스테이지별 몬스터 스텟'!L1550*'(참고)타워 스텟 가치'!$U$17,'스테이지별 몬스터 스텟'!M1550*'(참고)타워 스텟 가치'!$V$17,'스테이지별 몬스터 스텟'!N1550*'(참고)타워 스텟 가치'!$W$17,'스테이지별 몬스터 스텟'!O1550*'(참고)타워 스텟 가치'!$X$17,'스테이지별 몬스터 스텟'!P1550*'(참고)타워 스텟 가치'!$Y$17)</f>
        <v>947493.75000000512</v>
      </c>
      <c r="R1550">
        <v>1</v>
      </c>
      <c r="S1550">
        <f>VLOOKUP($F1550,'(참고)타워 스텟 가치'!$B$7:$L$11,S$2,0)+(VLOOKUP($F1550,'(참고)타워 스텟 가치'!$B$7:$L$11,S$2,0)*$E1550)</f>
        <v>312.50000000000171</v>
      </c>
      <c r="T1550">
        <f>VLOOKUP($F1550,'(참고)타워 스텟 가치'!$B$7:$L$11,T$2,0)+(VLOOKUP($F1550,'(참고)타워 스텟 가치'!$B$7:$L$11,T$2,0)*$E1550)</f>
        <v>562.50000000000307</v>
      </c>
      <c r="U1550">
        <f>VLOOKUP($F1550,'(참고)타워 스텟 가치'!$B$7:$L$11,U$2,0)+(VLOOKUP($F1550,'(참고)타워 스텟 가치'!$B$7:$L$11,U$2,0)*$E1550)</f>
        <v>625000.00000000338</v>
      </c>
      <c r="V1550">
        <f>VLOOKUP($F1550,'(참고)타워 스텟 가치'!$B$7:$L$11,V$2,0)+(VLOOKUP($F1550,'(참고)타워 스텟 가치'!$B$7:$L$11,V$2,0)*$E1550)</f>
        <v>3750.0000000000205</v>
      </c>
      <c r="W1550">
        <f>VLOOKUP($F1550,'(참고)타워 스텟 가치'!$B$7:$L$11,W$2,0)+(VLOOKUP($F1550,'(참고)타워 스텟 가치'!$B$7:$L$11,W$2,0)*$E1550)</f>
        <v>62.500000000000341</v>
      </c>
      <c r="X1550">
        <f>VLOOKUP($F1550,'(참고)타워 스텟 가치'!$B$7:$L$11,X$2,0)+(VLOOKUP($F1550,'(참고)타워 스텟 가치'!$B$7:$L$11,X$2,0)*$E1550)</f>
        <v>37.500000000000199</v>
      </c>
      <c r="Y1550">
        <f>VLOOKUP($F1550,'(참고)타워 스텟 가치'!$B$7:$L$11,Y$2,0)+(VLOOKUP($F1550,'(참고)타워 스텟 가치'!$B$7:$L$11,Y$2,0)*$E1550)</f>
        <v>0</v>
      </c>
      <c r="Z1550">
        <f>VLOOKUP($F1550,'(참고)타워 스텟 가치'!$B$7:$L$11,Z$2,0)+(VLOOKUP($F1550,'(참고)타워 스텟 가치'!$B$7:$L$11,Z$2,0)*$E1550)</f>
        <v>0</v>
      </c>
      <c r="AA1550">
        <f>VLOOKUP($F1550,'(참고)타워 스텟 가치'!$B$7:$L$11,AA$2,0)+(VLOOKUP($F1550,'(참고)타워 스텟 가치'!$B$7:$L$11,AA$2,0)*$E1550)</f>
        <v>87.500000000000469</v>
      </c>
      <c r="AB1550">
        <f>SUM('스테이지별 몬스터 스텟'!S1550*'(참고)타워 스텟 가치'!$Q$17,'스테이지별 몬스터 스텟'!T1550*'(참고)타워 스텟 가치'!$R$17,'스테이지별 몬스터 스텟'!U1550*'(참고)타워 스텟 가치'!$S$17,'스테이지별 몬스터 스텟'!V1550*'(참고)타워 스텟 가치'!$T$17,'스테이지별 몬스터 스텟'!W1550*'(참고)타워 스텟 가치'!$U$17,'스테이지별 몬스터 스텟'!X1550*'(참고)타워 스텟 가치'!$V$17,'스테이지별 몬스터 스텟'!Y1550*'(참고)타워 스텟 가치'!$W$17,'스테이지별 몬스터 스텟'!Z1550*'(참고)타워 스텟 가치'!$X$17,'스테이지별 몬스터 스텟'!AA1550*'(참고)타워 스텟 가치'!$Y$17)</f>
        <v>946806.25000000512</v>
      </c>
      <c r="AC1550">
        <v>2</v>
      </c>
      <c r="AD1550">
        <f>VLOOKUP($F1550,'(참고)타워 스텟 가치'!$B$12:$L$16,AD$2,0)+(VLOOKUP($F1550,'(참고)타워 스텟 가치'!$B$12:$L$16,AD$2,0)*$E1550)</f>
        <v>312.50000000000171</v>
      </c>
      <c r="AE1550">
        <f>VLOOKUP($F1550,'(참고)타워 스텟 가치'!$B$12:$L$16,AE$2,0)+(VLOOKUP($F1550,'(참고)타워 스텟 가치'!$B$12:$L$16,AE$2,0)*$E1550)</f>
        <v>375.00000000000205</v>
      </c>
      <c r="AF1550">
        <f>VLOOKUP($F1550,'(참고)타워 스텟 가치'!$B$12:$L$16,AF$2,0)+(VLOOKUP($F1550,'(참고)타워 스텟 가치'!$B$12:$L$16,AF$2,0)*$E1550)</f>
        <v>625000.00000000338</v>
      </c>
      <c r="AG1550">
        <f>VLOOKUP($F1550,'(참고)타워 스텟 가치'!$B$12:$L$16,AG$2,0)+(VLOOKUP($F1550,'(참고)타워 스텟 가치'!$B$12:$L$16,AG$2,0)*$E1550)</f>
        <v>1875.0000000000102</v>
      </c>
      <c r="AH1550">
        <f>VLOOKUP($F1550,'(참고)타워 스텟 가치'!$B$12:$L$16,AH$2,0)+(VLOOKUP($F1550,'(참고)타워 스텟 가치'!$B$12:$L$16,AH$2,0)*$E1550)</f>
        <v>62.500000000000341</v>
      </c>
      <c r="AI1550">
        <f>VLOOKUP($F1550,'(참고)타워 스텟 가치'!$B$12:$L$16,AI$2,0)+(VLOOKUP($F1550,'(참고)타워 스텟 가치'!$B$12:$L$16,AI$2,0)*$E1550)</f>
        <v>37.500000000000199</v>
      </c>
      <c r="AJ1550">
        <f>VLOOKUP($F1550,'(참고)타워 스텟 가치'!$B$12:$L$16,AJ$2,0)+(VLOOKUP($F1550,'(참고)타워 스텟 가치'!$B$12:$L$16,AJ$2,0)*$E1550)</f>
        <v>0</v>
      </c>
      <c r="AK1550">
        <f>VLOOKUP($F1550,'(참고)타워 스텟 가치'!$B$12:$L$16,AK$2,0)+(VLOOKUP($F1550,'(참고)타워 스텟 가치'!$B$12:$L$16,AK$2,0)*$E1550)</f>
        <v>0</v>
      </c>
      <c r="AL1550">
        <f>VLOOKUP($F1550,'(참고)타워 스텟 가치'!$B$12:$L$16,AL$2,0)+(VLOOKUP($F1550,'(참고)타워 스텟 가치'!$B$12:$L$16,AL$2,0)*$E1550)</f>
        <v>175.00000000000094</v>
      </c>
      <c r="AM1550">
        <f>SUM('스테이지별 몬스터 스텟'!AD1550*'(참고)타워 스텟 가치'!$Q$17,'스테이지별 몬스터 스텟'!AE1550*'(참고)타워 스텟 가치'!$R$17,'스테이지별 몬스터 스텟'!AF1550*'(참고)타워 스텟 가치'!$S$17,'스테이지별 몬스터 스텟'!AG1550*'(참고)타워 스텟 가치'!$T$17,'스테이지별 몬스터 스텟'!AH1550*'(참고)타워 스텟 가치'!$U$17,'스테이지별 몬스터 스텟'!AI1550*'(참고)타워 스텟 가치'!$V$17,'스테이지별 몬스터 스텟'!AJ1550*'(참고)타워 스텟 가치'!$W$17,'스테이지별 몬스터 스텟'!AK1550*'(참고)타워 스텟 가치'!$X$17,'스테이지별 몬스터 스텟'!AL1550*'(참고)타워 스텟 가치'!$Y$17)</f>
        <v>942950.00000000512</v>
      </c>
      <c r="AN1550">
        <v>3</v>
      </c>
    </row>
    <row r="1551" spans="3:40" x14ac:dyDescent="0.3">
      <c r="C1551">
        <v>2</v>
      </c>
      <c r="D1551">
        <f t="shared" si="71"/>
        <v>310</v>
      </c>
      <c r="E1551" s="52">
        <f>VLOOKUP(D1551,'스테이지별 난이도 설정'!B:C,2,0)</f>
        <v>124.00000000000068</v>
      </c>
      <c r="F1551" t="str">
        <f t="shared" si="72"/>
        <v>레어</v>
      </c>
      <c r="G1551">
        <f t="shared" si="73"/>
        <v>6</v>
      </c>
      <c r="H1551">
        <f>VLOOKUP($F1551,'(참고)타워 스텟 가치'!$B$2:$L$6,H$2,0)+(VLOOKUP($F1551,'(참고)타워 스텟 가치'!$B$2:$L$6,H$2,0)*$E1551)</f>
        <v>1406.2500000000077</v>
      </c>
      <c r="I1551">
        <f>VLOOKUP($F1551,'(참고)타워 스텟 가치'!$B$2:$L$6,I$2,0)+(VLOOKUP($F1551,'(참고)타워 스텟 가치'!$B$2:$L$6,I$2,0)*$E1551)</f>
        <v>281.25000000000153</v>
      </c>
      <c r="J1551">
        <f>VLOOKUP($F1551,'(참고)타워 스텟 가치'!$B$2:$L$6,J$2,0)+(VLOOKUP($F1551,'(참고)타워 스텟 가치'!$B$2:$L$6,J$2,0)*$E1551)</f>
        <v>625000.00000000338</v>
      </c>
      <c r="K1551">
        <f>VLOOKUP($F1551,'(참고)타워 스텟 가치'!$B$2:$L$6,K$2,0)+(VLOOKUP($F1551,'(참고)타워 스텟 가치'!$B$2:$L$6,K$2,0)*$E1551)</f>
        <v>5625.0000000000309</v>
      </c>
      <c r="L1551">
        <f>VLOOKUP($F1551,'(참고)타워 스텟 가치'!$B$2:$L$6,L$2,0)+(VLOOKUP($F1551,'(참고)타워 스텟 가치'!$B$2:$L$6,L$2,0)*$E1551)</f>
        <v>93.750000000000512</v>
      </c>
      <c r="M1551">
        <f>VLOOKUP($F1551,'(참고)타워 스텟 가치'!$B$2:$L$6,M$2,0)+(VLOOKUP($F1551,'(참고)타워 스텟 가치'!$B$2:$L$6,M$2,0)*$E1551)</f>
        <v>37.500000000000199</v>
      </c>
      <c r="N1551">
        <f>VLOOKUP($F1551,'(참고)타워 스텟 가치'!$B$2:$L$6,N$2,0)+(VLOOKUP($F1551,'(참고)타워 스텟 가치'!$B$2:$L$6,N$2,0)*$E1551)</f>
        <v>0</v>
      </c>
      <c r="O1551">
        <f>VLOOKUP($F1551,'(참고)타워 스텟 가치'!$B$2:$L$6,O$2,0)+(VLOOKUP($F1551,'(참고)타워 스텟 가치'!$B$2:$L$6,O$2,0)*$E1551)</f>
        <v>0</v>
      </c>
      <c r="P1551">
        <f>VLOOKUP($F1551,'(참고)타워 스텟 가치'!$B$2:$L$6,P$2,0)+(VLOOKUP($F1551,'(참고)타워 스텟 가치'!$B$2:$L$6,P$2,0)*$E1551)</f>
        <v>87.500000000000469</v>
      </c>
      <c r="Q1551">
        <f>SUM('스테이지별 몬스터 스텟'!H1551*'(참고)타워 스텟 가치'!$Q$17,'스테이지별 몬스터 스텟'!I1551*'(참고)타워 스텟 가치'!$R$17,'스테이지별 몬스터 스텟'!J1551*'(참고)타워 스텟 가치'!$S$17,'스테이지별 몬스터 스텟'!K1551*'(참고)타워 스텟 가치'!$T$17,'스테이지별 몬스터 스텟'!L1551*'(참고)타워 스텟 가치'!$U$17,'스테이지별 몬스터 스텟'!M1551*'(참고)타워 스텟 가치'!$V$17,'스테이지별 몬스터 스텟'!N1551*'(참고)타워 스텟 가치'!$W$17,'스테이지별 몬스터 스텟'!O1551*'(참고)타워 스텟 가치'!$X$17,'스테이지별 몬스터 스텟'!P1551*'(참고)타워 스텟 가치'!$Y$17)</f>
        <v>952384.37500000524</v>
      </c>
      <c r="R1551">
        <v>1</v>
      </c>
      <c r="S1551">
        <f>VLOOKUP($F1551,'(참고)타워 스텟 가치'!$B$7:$L$11,S$2,0)+(VLOOKUP($F1551,'(참고)타워 스텟 가치'!$B$7:$L$11,S$2,0)*$E1551)</f>
        <v>468.75000000000256</v>
      </c>
      <c r="T1551">
        <f>VLOOKUP($F1551,'(참고)타워 스텟 가치'!$B$7:$L$11,T$2,0)+(VLOOKUP($F1551,'(참고)타워 스텟 가치'!$B$7:$L$11,T$2,0)*$E1551)</f>
        <v>843.75000000000455</v>
      </c>
      <c r="U1551">
        <f>VLOOKUP($F1551,'(참고)타워 스텟 가치'!$B$7:$L$11,U$2,0)+(VLOOKUP($F1551,'(참고)타워 스텟 가치'!$B$7:$L$11,U$2,0)*$E1551)</f>
        <v>625000.00000000338</v>
      </c>
      <c r="V1551">
        <f>VLOOKUP($F1551,'(참고)타워 스텟 가치'!$B$7:$L$11,V$2,0)+(VLOOKUP($F1551,'(참고)타워 스텟 가치'!$B$7:$L$11,V$2,0)*$E1551)</f>
        <v>5625.0000000000309</v>
      </c>
      <c r="W1551">
        <f>VLOOKUP($F1551,'(참고)타워 스텟 가치'!$B$7:$L$11,W$2,0)+(VLOOKUP($F1551,'(참고)타워 스텟 가치'!$B$7:$L$11,W$2,0)*$E1551)</f>
        <v>93.750000000000512</v>
      </c>
      <c r="X1551">
        <f>VLOOKUP($F1551,'(참고)타워 스텟 가치'!$B$7:$L$11,X$2,0)+(VLOOKUP($F1551,'(참고)타워 스텟 가치'!$B$7:$L$11,X$2,0)*$E1551)</f>
        <v>37.500000000000199</v>
      </c>
      <c r="Y1551">
        <f>VLOOKUP($F1551,'(참고)타워 스텟 가치'!$B$7:$L$11,Y$2,0)+(VLOOKUP($F1551,'(참고)타워 스텟 가치'!$B$7:$L$11,Y$2,0)*$E1551)</f>
        <v>0</v>
      </c>
      <c r="Z1551">
        <f>VLOOKUP($F1551,'(참고)타워 스텟 가치'!$B$7:$L$11,Z$2,0)+(VLOOKUP($F1551,'(참고)타워 스텟 가치'!$B$7:$L$11,Z$2,0)*$E1551)</f>
        <v>0</v>
      </c>
      <c r="AA1551">
        <f>VLOOKUP($F1551,'(참고)타워 스텟 가치'!$B$7:$L$11,AA$2,0)+(VLOOKUP($F1551,'(참고)타워 스텟 가치'!$B$7:$L$11,AA$2,0)*$E1551)</f>
        <v>87.500000000000469</v>
      </c>
      <c r="AB1551">
        <f>SUM('스테이지별 몬스터 스텟'!S1551*'(참고)타워 스텟 가치'!$Q$17,'스테이지별 몬스터 스텟'!T1551*'(참고)타워 스텟 가치'!$R$17,'스테이지별 몬스터 스텟'!U1551*'(참고)타워 스텟 가치'!$S$17,'스테이지별 몬스터 스텟'!V1551*'(참고)타워 스텟 가치'!$T$17,'스테이지별 몬스터 스텟'!W1551*'(참고)타워 스텟 가치'!$U$17,'스테이지별 몬스터 스텟'!X1551*'(참고)타워 스텟 가치'!$V$17,'스테이지별 몬스터 스텟'!Y1551*'(참고)타워 스텟 가치'!$W$17,'스테이지별 몬스터 스텟'!Z1551*'(참고)타워 스텟 가치'!$X$17,'스테이지별 몬스터 스텟'!AA1551*'(참고)타워 스텟 가치'!$Y$17)</f>
        <v>951353.12500000524</v>
      </c>
      <c r="AC1551">
        <v>2</v>
      </c>
      <c r="AD1551">
        <f>VLOOKUP($F1551,'(참고)타워 스텟 가치'!$B$12:$L$16,AD$2,0)+(VLOOKUP($F1551,'(참고)타워 스텟 가치'!$B$12:$L$16,AD$2,0)*$E1551)</f>
        <v>468.75000000000256</v>
      </c>
      <c r="AE1551">
        <f>VLOOKUP($F1551,'(참고)타워 스텟 가치'!$B$12:$L$16,AE$2,0)+(VLOOKUP($F1551,'(참고)타워 스텟 가치'!$B$12:$L$16,AE$2,0)*$E1551)</f>
        <v>562.50000000000307</v>
      </c>
      <c r="AF1551">
        <f>VLOOKUP($F1551,'(참고)타워 스텟 가치'!$B$12:$L$16,AF$2,0)+(VLOOKUP($F1551,'(참고)타워 스텟 가치'!$B$12:$L$16,AF$2,0)*$E1551)</f>
        <v>625000.00000000338</v>
      </c>
      <c r="AG1551">
        <f>VLOOKUP($F1551,'(참고)타워 스텟 가치'!$B$12:$L$16,AG$2,0)+(VLOOKUP($F1551,'(참고)타워 스텟 가치'!$B$12:$L$16,AG$2,0)*$E1551)</f>
        <v>2812.5000000000155</v>
      </c>
      <c r="AH1551">
        <f>VLOOKUP($F1551,'(참고)타워 스텟 가치'!$B$12:$L$16,AH$2,0)+(VLOOKUP($F1551,'(참고)타워 스텟 가치'!$B$12:$L$16,AH$2,0)*$E1551)</f>
        <v>93.750000000000512</v>
      </c>
      <c r="AI1551">
        <f>VLOOKUP($F1551,'(참고)타워 스텟 가치'!$B$12:$L$16,AI$2,0)+(VLOOKUP($F1551,'(참고)타워 스텟 가치'!$B$12:$L$16,AI$2,0)*$E1551)</f>
        <v>37.500000000000199</v>
      </c>
      <c r="AJ1551">
        <f>VLOOKUP($F1551,'(참고)타워 스텟 가치'!$B$12:$L$16,AJ$2,0)+(VLOOKUP($F1551,'(참고)타워 스텟 가치'!$B$12:$L$16,AJ$2,0)*$E1551)</f>
        <v>0</v>
      </c>
      <c r="AK1551">
        <f>VLOOKUP($F1551,'(참고)타워 스텟 가치'!$B$12:$L$16,AK$2,0)+(VLOOKUP($F1551,'(참고)타워 스텟 가치'!$B$12:$L$16,AK$2,0)*$E1551)</f>
        <v>0</v>
      </c>
      <c r="AL1551">
        <f>VLOOKUP($F1551,'(참고)타워 스텟 가치'!$B$12:$L$16,AL$2,0)+(VLOOKUP($F1551,'(참고)타워 스텟 가치'!$B$12:$L$16,AL$2,0)*$E1551)</f>
        <v>175.00000000000094</v>
      </c>
      <c r="AM1551">
        <f>SUM('스테이지별 몬스터 스텟'!AD1551*'(참고)타워 스텟 가치'!$Q$17,'스테이지별 몬스터 스텟'!AE1551*'(참고)타워 스텟 가치'!$R$17,'스테이지별 몬스터 스텟'!AF1551*'(참고)타워 스텟 가치'!$S$17,'스테이지별 몬스터 스텟'!AG1551*'(참고)타워 스텟 가치'!$T$17,'스테이지별 몬스터 스텟'!AH1551*'(참고)타워 스텟 가치'!$U$17,'스테이지별 몬스터 스텟'!AI1551*'(참고)타워 스텟 가치'!$V$17,'스테이지별 몬스터 스텟'!AJ1551*'(참고)타워 스텟 가치'!$W$17,'스테이지별 몬스터 스텟'!AK1551*'(참고)타워 스텟 가치'!$X$17,'스테이지별 몬스터 스텟'!AL1551*'(참고)타워 스텟 가치'!$Y$17)</f>
        <v>945481.25000000512</v>
      </c>
      <c r="AN1551">
        <v>3</v>
      </c>
    </row>
    <row r="1552" spans="3:40" x14ac:dyDescent="0.3">
      <c r="C1552">
        <v>3</v>
      </c>
      <c r="D1552">
        <f t="shared" ref="D1552:D1615" si="74">D1547+1</f>
        <v>310</v>
      </c>
      <c r="E1552" s="52">
        <f>VLOOKUP(D1552,'스테이지별 난이도 설정'!B:C,2,0)</f>
        <v>124.00000000000068</v>
      </c>
      <c r="F1552" t="str">
        <f t="shared" ref="F1552:F1615" si="75">F1547</f>
        <v>에픽</v>
      </c>
      <c r="G1552">
        <f t="shared" si="73"/>
        <v>6</v>
      </c>
      <c r="H1552">
        <f>VLOOKUP($F1552,'(참고)타워 스텟 가치'!$B$2:$L$6,H$2,0)+(VLOOKUP($F1552,'(참고)타워 스텟 가치'!$B$2:$L$6,H$2,0)*$E1552)</f>
        <v>2109.3750000000114</v>
      </c>
      <c r="I1552">
        <f>VLOOKUP($F1552,'(참고)타워 스텟 가치'!$B$2:$L$6,I$2,0)+(VLOOKUP($F1552,'(참고)타워 스텟 가치'!$B$2:$L$6,I$2,0)*$E1552)</f>
        <v>421.87500000000227</v>
      </c>
      <c r="J1552">
        <f>VLOOKUP($F1552,'(참고)타워 스텟 가치'!$B$2:$L$6,J$2,0)+(VLOOKUP($F1552,'(참고)타워 스텟 가치'!$B$2:$L$6,J$2,0)*$E1552)</f>
        <v>625000.00000000338</v>
      </c>
      <c r="K1552">
        <f>VLOOKUP($F1552,'(참고)타워 스텟 가치'!$B$2:$L$6,K$2,0)+(VLOOKUP($F1552,'(참고)타워 스텟 가치'!$B$2:$L$6,K$2,0)*$E1552)</f>
        <v>8437.5000000000455</v>
      </c>
      <c r="L1552">
        <f>VLOOKUP($F1552,'(참고)타워 스텟 가치'!$B$2:$L$6,L$2,0)+(VLOOKUP($F1552,'(참고)타워 스텟 가치'!$B$2:$L$6,L$2,0)*$E1552)</f>
        <v>140.62500000000077</v>
      </c>
      <c r="M1552">
        <f>VLOOKUP($F1552,'(참고)타워 스텟 가치'!$B$2:$L$6,M$2,0)+(VLOOKUP($F1552,'(참고)타워 스텟 가치'!$B$2:$L$6,M$2,0)*$E1552)</f>
        <v>37.500000000000199</v>
      </c>
      <c r="N1552">
        <f>VLOOKUP($F1552,'(참고)타워 스텟 가치'!$B$2:$L$6,N$2,0)+(VLOOKUP($F1552,'(참고)타워 스텟 가치'!$B$2:$L$6,N$2,0)*$E1552)</f>
        <v>0</v>
      </c>
      <c r="O1552">
        <f>VLOOKUP($F1552,'(참고)타워 스텟 가치'!$B$2:$L$6,O$2,0)+(VLOOKUP($F1552,'(참고)타워 스텟 가치'!$B$2:$L$6,O$2,0)*$E1552)</f>
        <v>0</v>
      </c>
      <c r="P1552">
        <f>VLOOKUP($F1552,'(참고)타워 스텟 가치'!$B$2:$L$6,P$2,0)+(VLOOKUP($F1552,'(참고)타워 스텟 가치'!$B$2:$L$6,P$2,0)*$E1552)</f>
        <v>87.500000000000469</v>
      </c>
      <c r="Q1552">
        <f>SUM('스테이지별 몬스터 스텟'!H1552*'(참고)타워 스텟 가치'!$Q$17,'스테이지별 몬스터 스텟'!I1552*'(참고)타워 스텟 가치'!$R$17,'스테이지별 몬스터 스텟'!J1552*'(참고)타워 스텟 가치'!$S$17,'스테이지별 몬스터 스텟'!K1552*'(참고)타워 스텟 가치'!$T$17,'스테이지별 몬스터 스텟'!L1552*'(참고)타워 스텟 가치'!$U$17,'스테이지별 몬스터 스텟'!M1552*'(참고)타워 스텟 가치'!$V$17,'스테이지별 몬스터 스텟'!N1552*'(참고)타워 스텟 가치'!$W$17,'스테이지별 몬스터 스텟'!O1552*'(참고)타워 스텟 가치'!$X$17,'스테이지별 몬스터 스텟'!P1552*'(참고)타워 스텟 가치'!$Y$17)</f>
        <v>959720.31250000524</v>
      </c>
      <c r="R1552">
        <v>1</v>
      </c>
      <c r="S1552">
        <f>VLOOKUP($F1552,'(참고)타워 스텟 가치'!$B$7:$L$11,S$2,0)+(VLOOKUP($F1552,'(참고)타워 스텟 가치'!$B$7:$L$11,S$2,0)*$E1552)</f>
        <v>703.12500000000387</v>
      </c>
      <c r="T1552">
        <f>VLOOKUP($F1552,'(참고)타워 스텟 가치'!$B$7:$L$11,T$2,0)+(VLOOKUP($F1552,'(참고)타워 스텟 가치'!$B$7:$L$11,T$2,0)*$E1552)</f>
        <v>1265.6250000000068</v>
      </c>
      <c r="U1552">
        <f>VLOOKUP($F1552,'(참고)타워 스텟 가치'!$B$7:$L$11,U$2,0)+(VLOOKUP($F1552,'(참고)타워 스텟 가치'!$B$7:$L$11,U$2,0)*$E1552)</f>
        <v>625000.00000000338</v>
      </c>
      <c r="V1552">
        <f>VLOOKUP($F1552,'(참고)타워 스텟 가치'!$B$7:$L$11,V$2,0)+(VLOOKUP($F1552,'(참고)타워 스텟 가치'!$B$7:$L$11,V$2,0)*$E1552)</f>
        <v>8437.5000000000455</v>
      </c>
      <c r="W1552">
        <f>VLOOKUP($F1552,'(참고)타워 스텟 가치'!$B$7:$L$11,W$2,0)+(VLOOKUP($F1552,'(참고)타워 스텟 가치'!$B$7:$L$11,W$2,0)*$E1552)</f>
        <v>140.62500000000077</v>
      </c>
      <c r="X1552">
        <f>VLOOKUP($F1552,'(참고)타워 스텟 가치'!$B$7:$L$11,X$2,0)+(VLOOKUP($F1552,'(참고)타워 스텟 가치'!$B$7:$L$11,X$2,0)*$E1552)</f>
        <v>37.500000000000199</v>
      </c>
      <c r="Y1552">
        <f>VLOOKUP($F1552,'(참고)타워 스텟 가치'!$B$7:$L$11,Y$2,0)+(VLOOKUP($F1552,'(참고)타워 스텟 가치'!$B$7:$L$11,Y$2,0)*$E1552)</f>
        <v>0</v>
      </c>
      <c r="Z1552">
        <f>VLOOKUP($F1552,'(참고)타워 스텟 가치'!$B$7:$L$11,Z$2,0)+(VLOOKUP($F1552,'(참고)타워 스텟 가치'!$B$7:$L$11,Z$2,0)*$E1552)</f>
        <v>0</v>
      </c>
      <c r="AA1552">
        <f>VLOOKUP($F1552,'(참고)타워 스텟 가치'!$B$7:$L$11,AA$2,0)+(VLOOKUP($F1552,'(참고)타워 스텟 가치'!$B$7:$L$11,AA$2,0)*$E1552)</f>
        <v>87.500000000000469</v>
      </c>
      <c r="AB1552">
        <f>SUM('스테이지별 몬스터 스텟'!S1552*'(참고)타워 스텟 가치'!$Q$17,'스테이지별 몬스터 스텟'!T1552*'(참고)타워 스텟 가치'!$R$17,'스테이지별 몬스터 스텟'!U1552*'(참고)타워 스텟 가치'!$S$17,'스테이지별 몬스터 스텟'!V1552*'(참고)타워 스텟 가치'!$T$17,'스테이지별 몬스터 스텟'!W1552*'(참고)타워 스텟 가치'!$U$17,'스테이지별 몬스터 스텟'!X1552*'(참고)타워 스텟 가치'!$V$17,'스테이지별 몬스터 스텟'!Y1552*'(참고)타워 스텟 가치'!$W$17,'스테이지별 몬스터 스텟'!Z1552*'(참고)타워 스텟 가치'!$X$17,'스테이지별 몬스터 스텟'!AA1552*'(참고)타워 스텟 가치'!$Y$17)</f>
        <v>958173.43750000524</v>
      </c>
      <c r="AC1552">
        <v>2</v>
      </c>
      <c r="AD1552">
        <f>VLOOKUP($F1552,'(참고)타워 스텟 가치'!$B$12:$L$16,AD$2,0)+(VLOOKUP($F1552,'(참고)타워 스텟 가치'!$B$12:$L$16,AD$2,0)*$E1552)</f>
        <v>703.12500000000387</v>
      </c>
      <c r="AE1552">
        <f>VLOOKUP($F1552,'(참고)타워 스텟 가치'!$B$12:$L$16,AE$2,0)+(VLOOKUP($F1552,'(참고)타워 스텟 가치'!$B$12:$L$16,AE$2,0)*$E1552)</f>
        <v>843.75000000000455</v>
      </c>
      <c r="AF1552">
        <f>VLOOKUP($F1552,'(참고)타워 스텟 가치'!$B$12:$L$16,AF$2,0)+(VLOOKUP($F1552,'(참고)타워 스텟 가치'!$B$12:$L$16,AF$2,0)*$E1552)</f>
        <v>625000.00000000338</v>
      </c>
      <c r="AG1552">
        <f>VLOOKUP($F1552,'(참고)타워 스텟 가치'!$B$12:$L$16,AG$2,0)+(VLOOKUP($F1552,'(참고)타워 스텟 가치'!$B$12:$L$16,AG$2,0)*$E1552)</f>
        <v>4218.7500000000227</v>
      </c>
      <c r="AH1552">
        <f>VLOOKUP($F1552,'(참고)타워 스텟 가치'!$B$12:$L$16,AH$2,0)+(VLOOKUP($F1552,'(참고)타워 스텟 가치'!$B$12:$L$16,AH$2,0)*$E1552)</f>
        <v>140.62500000000077</v>
      </c>
      <c r="AI1552">
        <f>VLOOKUP($F1552,'(참고)타워 스텟 가치'!$B$12:$L$16,AI$2,0)+(VLOOKUP($F1552,'(참고)타워 스텟 가치'!$B$12:$L$16,AI$2,0)*$E1552)</f>
        <v>37.500000000000199</v>
      </c>
      <c r="AJ1552">
        <f>VLOOKUP($F1552,'(참고)타워 스텟 가치'!$B$12:$L$16,AJ$2,0)+(VLOOKUP($F1552,'(참고)타워 스텟 가치'!$B$12:$L$16,AJ$2,0)*$E1552)</f>
        <v>0</v>
      </c>
      <c r="AK1552">
        <f>VLOOKUP($F1552,'(참고)타워 스텟 가치'!$B$12:$L$16,AK$2,0)+(VLOOKUP($F1552,'(참고)타워 스텟 가치'!$B$12:$L$16,AK$2,0)*$E1552)</f>
        <v>0</v>
      </c>
      <c r="AL1552">
        <f>VLOOKUP($F1552,'(참고)타워 스텟 가치'!$B$12:$L$16,AL$2,0)+(VLOOKUP($F1552,'(참고)타워 스텟 가치'!$B$12:$L$16,AL$2,0)*$E1552)</f>
        <v>175.00000000000094</v>
      </c>
      <c r="AM1552">
        <f>SUM('스테이지별 몬스터 스텟'!AD1552*'(참고)타워 스텟 가치'!$Q$17,'스테이지별 몬스터 스텟'!AE1552*'(참고)타워 스텟 가치'!$R$17,'스테이지별 몬스터 스텟'!AF1552*'(참고)타워 스텟 가치'!$S$17,'스테이지별 몬스터 스텟'!AG1552*'(참고)타워 스텟 가치'!$T$17,'스테이지별 몬스터 스텟'!AH1552*'(참고)타워 스텟 가치'!$U$17,'스테이지별 몬스터 스텟'!AI1552*'(참고)타워 스텟 가치'!$V$17,'스테이지별 몬스터 스텟'!AJ1552*'(참고)타워 스텟 가치'!$W$17,'스테이지별 몬스터 스텟'!AK1552*'(참고)타워 스텟 가치'!$X$17,'스테이지별 몬스터 스텟'!AL1552*'(참고)타워 스텟 가치'!$Y$17)</f>
        <v>949278.12500000512</v>
      </c>
      <c r="AN1552">
        <v>3</v>
      </c>
    </row>
    <row r="1553" spans="3:40" x14ac:dyDescent="0.3">
      <c r="C1553">
        <v>4</v>
      </c>
      <c r="D1553">
        <f t="shared" si="74"/>
        <v>310</v>
      </c>
      <c r="E1553" s="52">
        <f>VLOOKUP(D1553,'스테이지별 난이도 설정'!B:C,2,0)</f>
        <v>124.00000000000068</v>
      </c>
      <c r="F1553" t="str">
        <f t="shared" si="75"/>
        <v>유니크</v>
      </c>
      <c r="G1553">
        <f t="shared" si="73"/>
        <v>6</v>
      </c>
      <c r="H1553">
        <f>VLOOKUP($F1553,'(참고)타워 스텟 가치'!$B$2:$L$6,H$2,0)+(VLOOKUP($F1553,'(참고)타워 스텟 가치'!$B$2:$L$6,H$2,0)*$E1553)</f>
        <v>3164.0625000000173</v>
      </c>
      <c r="I1553">
        <f>VLOOKUP($F1553,'(참고)타워 스텟 가치'!$B$2:$L$6,I$2,0)+(VLOOKUP($F1553,'(참고)타워 스텟 가치'!$B$2:$L$6,I$2,0)*$E1553)</f>
        <v>632.81250000000341</v>
      </c>
      <c r="J1553">
        <f>VLOOKUP($F1553,'(참고)타워 스텟 가치'!$B$2:$L$6,J$2,0)+(VLOOKUP($F1553,'(참고)타워 스텟 가치'!$B$2:$L$6,J$2,0)*$E1553)</f>
        <v>625000.00000000338</v>
      </c>
      <c r="K1553">
        <f>VLOOKUP($F1553,'(참고)타워 스텟 가치'!$B$2:$L$6,K$2,0)+(VLOOKUP($F1553,'(참고)타워 스텟 가치'!$B$2:$L$6,K$2,0)*$E1553)</f>
        <v>12656.250000000069</v>
      </c>
      <c r="L1553">
        <f>VLOOKUP($F1553,'(참고)타워 스텟 가치'!$B$2:$L$6,L$2,0)+(VLOOKUP($F1553,'(참고)타워 스텟 가치'!$B$2:$L$6,L$2,0)*$E1553)</f>
        <v>210.93750000000114</v>
      </c>
      <c r="M1553">
        <f>VLOOKUP($F1553,'(참고)타워 스텟 가치'!$B$2:$L$6,M$2,0)+(VLOOKUP($F1553,'(참고)타워 스텟 가치'!$B$2:$L$6,M$2,0)*$E1553)</f>
        <v>37.500000000000199</v>
      </c>
      <c r="N1553">
        <f>VLOOKUP($F1553,'(참고)타워 스텟 가치'!$B$2:$L$6,N$2,0)+(VLOOKUP($F1553,'(참고)타워 스텟 가치'!$B$2:$L$6,N$2,0)*$E1553)</f>
        <v>0</v>
      </c>
      <c r="O1553">
        <f>VLOOKUP($F1553,'(참고)타워 스텟 가치'!$B$2:$L$6,O$2,0)+(VLOOKUP($F1553,'(참고)타워 스텟 가치'!$B$2:$L$6,O$2,0)*$E1553)</f>
        <v>0</v>
      </c>
      <c r="P1553">
        <f>VLOOKUP($F1553,'(참고)타워 스텟 가치'!$B$2:$L$6,P$2,0)+(VLOOKUP($F1553,'(참고)타워 스텟 가치'!$B$2:$L$6,P$2,0)*$E1553)</f>
        <v>125.00000000000068</v>
      </c>
      <c r="Q1553">
        <f>SUM('스테이지별 몬스터 스텟'!H1553*'(참고)타워 스텟 가치'!$Q$17,'스테이지별 몬스터 스텟'!I1553*'(참고)타워 스텟 가치'!$R$17,'스테이지별 몬스터 스텟'!J1553*'(참고)타워 스텟 가치'!$S$17,'스테이지별 몬스터 스텟'!K1553*'(참고)타워 스텟 가치'!$T$17,'스테이지별 몬스터 스텟'!L1553*'(참고)타워 스텟 가치'!$U$17,'스테이지별 몬스터 스텟'!M1553*'(참고)타워 스텟 가치'!$V$17,'스테이지별 몬스터 스텟'!N1553*'(참고)타워 스텟 가치'!$W$17,'스테이지별 몬스터 스텟'!O1553*'(참고)타워 스텟 가치'!$X$17,'스테이지별 몬스터 스텟'!P1553*'(참고)타워 스텟 가치'!$Y$17)</f>
        <v>970799.21875000524</v>
      </c>
      <c r="R1553">
        <v>1</v>
      </c>
      <c r="S1553">
        <f>VLOOKUP($F1553,'(참고)타워 스텟 가치'!$B$7:$L$11,S$2,0)+(VLOOKUP($F1553,'(참고)타워 스텟 가치'!$B$7:$L$11,S$2,0)*$E1553)</f>
        <v>1054.6875000000057</v>
      </c>
      <c r="T1553">
        <f>VLOOKUP($F1553,'(참고)타워 스텟 가치'!$B$7:$L$11,T$2,0)+(VLOOKUP($F1553,'(참고)타워 스텟 가치'!$B$7:$L$11,T$2,0)*$E1553)</f>
        <v>1898.4375000000105</v>
      </c>
      <c r="U1553">
        <f>VLOOKUP($F1553,'(참고)타워 스텟 가치'!$B$7:$L$11,U$2,0)+(VLOOKUP($F1553,'(참고)타워 스텟 가치'!$B$7:$L$11,U$2,0)*$E1553)</f>
        <v>625000.00000000338</v>
      </c>
      <c r="V1553">
        <f>VLOOKUP($F1553,'(참고)타워 스텟 가치'!$B$7:$L$11,V$2,0)+(VLOOKUP($F1553,'(참고)타워 스텟 가치'!$B$7:$L$11,V$2,0)*$E1553)</f>
        <v>12656.250000000069</v>
      </c>
      <c r="W1553">
        <f>VLOOKUP($F1553,'(참고)타워 스텟 가치'!$B$7:$L$11,W$2,0)+(VLOOKUP($F1553,'(참고)타워 스텟 가치'!$B$7:$L$11,W$2,0)*$E1553)</f>
        <v>210.93750000000114</v>
      </c>
      <c r="X1553">
        <f>VLOOKUP($F1553,'(참고)타워 스텟 가치'!$B$7:$L$11,X$2,0)+(VLOOKUP($F1553,'(참고)타워 스텟 가치'!$B$7:$L$11,X$2,0)*$E1553)</f>
        <v>37.500000000000199</v>
      </c>
      <c r="Y1553">
        <f>VLOOKUP($F1553,'(참고)타워 스텟 가치'!$B$7:$L$11,Y$2,0)+(VLOOKUP($F1553,'(참고)타워 스텟 가치'!$B$7:$L$11,Y$2,0)*$E1553)</f>
        <v>0</v>
      </c>
      <c r="Z1553">
        <f>VLOOKUP($F1553,'(참고)타워 스텟 가치'!$B$7:$L$11,Z$2,0)+(VLOOKUP($F1553,'(참고)타워 스텟 가치'!$B$7:$L$11,Z$2,0)*$E1553)</f>
        <v>0</v>
      </c>
      <c r="AA1553">
        <f>VLOOKUP($F1553,'(참고)타워 스텟 가치'!$B$7:$L$11,AA$2,0)+(VLOOKUP($F1553,'(참고)타워 스텟 가치'!$B$7:$L$11,AA$2,0)*$E1553)</f>
        <v>125.00000000000068</v>
      </c>
      <c r="AB1553">
        <f>SUM('스테이지별 몬스터 스텟'!S1553*'(참고)타워 스텟 가치'!$Q$17,'스테이지별 몬스터 스텟'!T1553*'(참고)타워 스텟 가치'!$R$17,'스테이지별 몬스터 스텟'!U1553*'(참고)타워 스텟 가치'!$S$17,'스테이지별 몬스터 스텟'!V1553*'(참고)타워 스텟 가치'!$T$17,'스테이지별 몬스터 스텟'!W1553*'(참고)타워 스텟 가치'!$U$17,'스테이지별 몬스터 스텟'!X1553*'(참고)타워 스텟 가치'!$V$17,'스테이지별 몬스터 스텟'!Y1553*'(참고)타워 스텟 가치'!$W$17,'스테이지별 몬스터 스텟'!Z1553*'(참고)타워 스텟 가치'!$X$17,'스테이지별 몬스터 스텟'!AA1553*'(참고)타워 스텟 가치'!$Y$17)</f>
        <v>968478.90625000524</v>
      </c>
      <c r="AC1553">
        <v>2</v>
      </c>
      <c r="AD1553">
        <f>VLOOKUP($F1553,'(참고)타워 스텟 가치'!$B$12:$L$16,AD$2,0)+(VLOOKUP($F1553,'(참고)타워 스텟 가치'!$B$12:$L$16,AD$2,0)*$E1553)</f>
        <v>1054.6875000000057</v>
      </c>
      <c r="AE1553">
        <f>VLOOKUP($F1553,'(참고)타워 스텟 가치'!$B$12:$L$16,AE$2,0)+(VLOOKUP($F1553,'(참고)타워 스텟 가치'!$B$12:$L$16,AE$2,0)*$E1553)</f>
        <v>1265.6250000000068</v>
      </c>
      <c r="AF1553">
        <f>VLOOKUP($F1553,'(참고)타워 스텟 가치'!$B$12:$L$16,AF$2,0)+(VLOOKUP($F1553,'(참고)타워 스텟 가치'!$B$12:$L$16,AF$2,0)*$E1553)</f>
        <v>625000.00000000338</v>
      </c>
      <c r="AG1553">
        <f>VLOOKUP($F1553,'(참고)타워 스텟 가치'!$B$12:$L$16,AG$2,0)+(VLOOKUP($F1553,'(참고)타워 스텟 가치'!$B$12:$L$16,AG$2,0)*$E1553)</f>
        <v>6328.1250000000346</v>
      </c>
      <c r="AH1553">
        <f>VLOOKUP($F1553,'(참고)타워 스텟 가치'!$B$12:$L$16,AH$2,0)+(VLOOKUP($F1553,'(참고)타워 스텟 가치'!$B$12:$L$16,AH$2,0)*$E1553)</f>
        <v>210.93750000000114</v>
      </c>
      <c r="AI1553">
        <f>VLOOKUP($F1553,'(참고)타워 스텟 가치'!$B$12:$L$16,AI$2,0)+(VLOOKUP($F1553,'(참고)타워 스텟 가치'!$B$12:$L$16,AI$2,0)*$E1553)</f>
        <v>37.500000000000199</v>
      </c>
      <c r="AJ1553">
        <f>VLOOKUP($F1553,'(참고)타워 스텟 가치'!$B$12:$L$16,AJ$2,0)+(VLOOKUP($F1553,'(참고)타워 스텟 가치'!$B$12:$L$16,AJ$2,0)*$E1553)</f>
        <v>0</v>
      </c>
      <c r="AK1553">
        <f>VLOOKUP($F1553,'(참고)타워 스텟 가치'!$B$12:$L$16,AK$2,0)+(VLOOKUP($F1553,'(참고)타워 스텟 가치'!$B$12:$L$16,AK$2,0)*$E1553)</f>
        <v>0</v>
      </c>
      <c r="AL1553">
        <f>VLOOKUP($F1553,'(참고)타워 스텟 가치'!$B$12:$L$16,AL$2,0)+(VLOOKUP($F1553,'(참고)타워 스텟 가치'!$B$12:$L$16,AL$2,0)*$E1553)</f>
        <v>250.00000000000136</v>
      </c>
      <c r="AM1553">
        <f>SUM('스테이지별 몬스터 스텟'!AD1553*'(참고)타워 스텟 가치'!$Q$17,'스테이지별 몬스터 스텟'!AE1553*'(참고)타워 스텟 가치'!$R$17,'스테이지별 몬스터 스텟'!AF1553*'(참고)타워 스텟 가치'!$S$17,'스테이지별 몬스터 스텟'!AG1553*'(참고)타워 스텟 가치'!$T$17,'스테이지별 몬스터 스텟'!AH1553*'(참고)타워 스텟 가치'!$U$17,'스테이지별 몬스터 스텟'!AI1553*'(참고)타워 스텟 가치'!$V$17,'스테이지별 몬스터 스텟'!AJ1553*'(참고)타워 스텟 가치'!$W$17,'스테이지별 몬스터 스텟'!AK1553*'(참고)타워 스텟 가치'!$X$17,'스테이지별 몬스터 스텟'!AL1553*'(참고)타워 스텟 가치'!$Y$17)</f>
        <v>955123.43750000524</v>
      </c>
      <c r="AN1553">
        <v>3</v>
      </c>
    </row>
    <row r="1554" spans="3:40" x14ac:dyDescent="0.3">
      <c r="C1554">
        <v>5</v>
      </c>
      <c r="D1554">
        <f t="shared" si="74"/>
        <v>310</v>
      </c>
      <c r="E1554" s="52">
        <f>VLOOKUP(D1554,'스테이지별 난이도 설정'!B:C,2,0)</f>
        <v>124.00000000000068</v>
      </c>
      <c r="F1554" t="str">
        <f t="shared" si="75"/>
        <v>스페셜</v>
      </c>
      <c r="G1554">
        <f t="shared" si="73"/>
        <v>6</v>
      </c>
      <c r="H1554">
        <f>VLOOKUP($F1554,'(참고)타워 스텟 가치'!$B$2:$L$6,H$2,0)+(VLOOKUP($F1554,'(참고)타워 스텟 가치'!$B$2:$L$6,H$2,0)*$E1554)</f>
        <v>4746.0937500000255</v>
      </c>
      <c r="I1554">
        <f>VLOOKUP($F1554,'(참고)타워 스텟 가치'!$B$2:$L$6,I$2,0)+(VLOOKUP($F1554,'(참고)타워 스텟 가치'!$B$2:$L$6,I$2,0)*$E1554)</f>
        <v>949.21875000000523</v>
      </c>
      <c r="J1554">
        <f>VLOOKUP($F1554,'(참고)타워 스텟 가치'!$B$2:$L$6,J$2,0)+(VLOOKUP($F1554,'(참고)타워 스텟 가치'!$B$2:$L$6,J$2,0)*$E1554)</f>
        <v>625000.00000000338</v>
      </c>
      <c r="K1554">
        <f>VLOOKUP($F1554,'(참고)타워 스텟 가치'!$B$2:$L$6,K$2,0)+(VLOOKUP($F1554,'(참고)타워 스텟 가치'!$B$2:$L$6,K$2,0)*$E1554)</f>
        <v>18984.375000000102</v>
      </c>
      <c r="L1554">
        <f>VLOOKUP($F1554,'(참고)타워 스텟 가치'!$B$2:$L$6,L$2,0)+(VLOOKUP($F1554,'(참고)타워 스텟 가치'!$B$2:$L$6,L$2,0)*$E1554)</f>
        <v>316.40625000000171</v>
      </c>
      <c r="M1554">
        <f>VLOOKUP($F1554,'(참고)타워 스텟 가치'!$B$2:$L$6,M$2,0)+(VLOOKUP($F1554,'(참고)타워 스텟 가치'!$B$2:$L$6,M$2,0)*$E1554)</f>
        <v>37.500000000000199</v>
      </c>
      <c r="N1554">
        <f>VLOOKUP($F1554,'(참고)타워 스텟 가치'!$B$2:$L$6,N$2,0)+(VLOOKUP($F1554,'(참고)타워 스텟 가치'!$B$2:$L$6,N$2,0)*$E1554)</f>
        <v>0</v>
      </c>
      <c r="O1554">
        <f>VLOOKUP($F1554,'(참고)타워 스텟 가치'!$B$2:$L$6,O$2,0)+(VLOOKUP($F1554,'(참고)타워 스텟 가치'!$B$2:$L$6,O$2,0)*$E1554)</f>
        <v>0</v>
      </c>
      <c r="P1554">
        <f>VLOOKUP($F1554,'(참고)타워 스텟 가치'!$B$2:$L$6,P$2,0)+(VLOOKUP($F1554,'(참고)타워 스텟 가치'!$B$2:$L$6,P$2,0)*$E1554)</f>
        <v>125.00000000000068</v>
      </c>
      <c r="Q1554">
        <f>SUM('스테이지별 몬스터 스텟'!H1554*'(참고)타워 스텟 가치'!$Q$17,'스테이지별 몬스터 스텟'!I1554*'(참고)타워 스텟 가치'!$R$17,'스테이지별 몬스터 스텟'!J1554*'(참고)타워 스텟 가치'!$S$17,'스테이지별 몬스터 스텟'!K1554*'(참고)타워 스텟 가치'!$T$17,'스테이지별 몬스터 스텟'!L1554*'(참고)타워 스텟 가치'!$U$17,'스테이지별 몬스터 스텟'!M1554*'(참고)타워 스텟 가치'!$V$17,'스테이지별 몬스터 스텟'!N1554*'(참고)타워 스텟 가치'!$W$17,'스테이지별 몬스터 스텟'!O1554*'(참고)타워 스텟 가치'!$X$17,'스테이지별 몬스터 스텟'!P1554*'(참고)타워 스텟 가치'!$Y$17)</f>
        <v>987305.07812500536</v>
      </c>
      <c r="R1554">
        <v>1</v>
      </c>
      <c r="S1554">
        <f>VLOOKUP($F1554,'(참고)타워 스텟 가치'!$B$7:$L$11,S$2,0)+(VLOOKUP($F1554,'(참고)타워 스텟 가치'!$B$7:$L$11,S$2,0)*$E1554)</f>
        <v>1582.0312500000086</v>
      </c>
      <c r="T1554">
        <f>VLOOKUP($F1554,'(참고)타워 스텟 가치'!$B$7:$L$11,T$2,0)+(VLOOKUP($F1554,'(참고)타워 스텟 가치'!$B$7:$L$11,T$2,0)*$E1554)</f>
        <v>2847.6562500000155</v>
      </c>
      <c r="U1554">
        <f>VLOOKUP($F1554,'(참고)타워 스텟 가치'!$B$7:$L$11,U$2,0)+(VLOOKUP($F1554,'(참고)타워 스텟 가치'!$B$7:$L$11,U$2,0)*$E1554)</f>
        <v>625000.00000000338</v>
      </c>
      <c r="V1554">
        <f>VLOOKUP($F1554,'(참고)타워 스텟 가치'!$B$7:$L$11,V$2,0)+(VLOOKUP($F1554,'(참고)타워 스텟 가치'!$B$7:$L$11,V$2,0)*$E1554)</f>
        <v>18984.375000000102</v>
      </c>
      <c r="W1554">
        <f>VLOOKUP($F1554,'(참고)타워 스텟 가치'!$B$7:$L$11,W$2,0)+(VLOOKUP($F1554,'(참고)타워 스텟 가치'!$B$7:$L$11,W$2,0)*$E1554)</f>
        <v>316.40625000000171</v>
      </c>
      <c r="X1554">
        <f>VLOOKUP($F1554,'(참고)타워 스텟 가치'!$B$7:$L$11,X$2,0)+(VLOOKUP($F1554,'(참고)타워 스텟 가치'!$B$7:$L$11,X$2,0)*$E1554)</f>
        <v>37.500000000000199</v>
      </c>
      <c r="Y1554">
        <f>VLOOKUP($F1554,'(참고)타워 스텟 가치'!$B$7:$L$11,Y$2,0)+(VLOOKUP($F1554,'(참고)타워 스텟 가치'!$B$7:$L$11,Y$2,0)*$E1554)</f>
        <v>0</v>
      </c>
      <c r="Z1554">
        <f>VLOOKUP($F1554,'(참고)타워 스텟 가치'!$B$7:$L$11,Z$2,0)+(VLOOKUP($F1554,'(참고)타워 스텟 가치'!$B$7:$L$11,Z$2,0)*$E1554)</f>
        <v>0</v>
      </c>
      <c r="AA1554">
        <f>VLOOKUP($F1554,'(참고)타워 스텟 가치'!$B$7:$L$11,AA$2,0)+(VLOOKUP($F1554,'(참고)타워 스텟 가치'!$B$7:$L$11,AA$2,0)*$E1554)</f>
        <v>125.00000000000068</v>
      </c>
      <c r="AB1554">
        <f>SUM('스테이지별 몬스터 스텟'!S1554*'(참고)타워 스텟 가치'!$Q$17,'스테이지별 몬스터 스텟'!T1554*'(참고)타워 스텟 가치'!$R$17,'스테이지별 몬스터 스텟'!U1554*'(참고)타워 스텟 가치'!$S$17,'스테이지별 몬스터 스텟'!V1554*'(참고)타워 스텟 가치'!$T$17,'스테이지별 몬스터 스텟'!W1554*'(참고)타워 스텟 가치'!$U$17,'스테이지별 몬스터 스텟'!X1554*'(참고)타워 스텟 가치'!$V$17,'스테이지별 몬스터 스텟'!Y1554*'(참고)타워 스텟 가치'!$W$17,'스테이지별 몬스터 스텟'!Z1554*'(참고)타워 스텟 가치'!$X$17,'스테이지별 몬스터 스텟'!AA1554*'(참고)타워 스텟 가치'!$Y$17)</f>
        <v>983824.60937500536</v>
      </c>
      <c r="AC1554">
        <v>2</v>
      </c>
      <c r="AD1554">
        <f>VLOOKUP($F1554,'(참고)타워 스텟 가치'!$B$12:$L$16,AD$2,0)+(VLOOKUP($F1554,'(참고)타워 스텟 가치'!$B$12:$L$16,AD$2,0)*$E1554)</f>
        <v>1582.0312500000086</v>
      </c>
      <c r="AE1554">
        <f>VLOOKUP($F1554,'(참고)타워 스텟 가치'!$B$12:$L$16,AE$2,0)+(VLOOKUP($F1554,'(참고)타워 스텟 가치'!$B$12:$L$16,AE$2,0)*$E1554)</f>
        <v>1898.4375000000105</v>
      </c>
      <c r="AF1554">
        <f>VLOOKUP($F1554,'(참고)타워 스텟 가치'!$B$12:$L$16,AF$2,0)+(VLOOKUP($F1554,'(참고)타워 스텟 가치'!$B$12:$L$16,AF$2,0)*$E1554)</f>
        <v>625000.00000000338</v>
      </c>
      <c r="AG1554">
        <f>VLOOKUP($F1554,'(참고)타워 스텟 가치'!$B$12:$L$16,AG$2,0)+(VLOOKUP($F1554,'(참고)타워 스텟 가치'!$B$12:$L$16,AG$2,0)*$E1554)</f>
        <v>9492.1875000000509</v>
      </c>
      <c r="AH1554">
        <f>VLOOKUP($F1554,'(참고)타워 스텟 가치'!$B$12:$L$16,AH$2,0)+(VLOOKUP($F1554,'(참고)타워 스텟 가치'!$B$12:$L$16,AH$2,0)*$E1554)</f>
        <v>316.40625000000171</v>
      </c>
      <c r="AI1554">
        <f>VLOOKUP($F1554,'(참고)타워 스텟 가치'!$B$12:$L$16,AI$2,0)+(VLOOKUP($F1554,'(참고)타워 스텟 가치'!$B$12:$L$16,AI$2,0)*$E1554)</f>
        <v>37.500000000000199</v>
      </c>
      <c r="AJ1554">
        <f>VLOOKUP($F1554,'(참고)타워 스텟 가치'!$B$12:$L$16,AJ$2,0)+(VLOOKUP($F1554,'(참고)타워 스텟 가치'!$B$12:$L$16,AJ$2,0)*$E1554)</f>
        <v>0</v>
      </c>
      <c r="AK1554">
        <f>VLOOKUP($F1554,'(참고)타워 스텟 가치'!$B$12:$L$16,AK$2,0)+(VLOOKUP($F1554,'(참고)타워 스텟 가치'!$B$12:$L$16,AK$2,0)*$E1554)</f>
        <v>0</v>
      </c>
      <c r="AL1554">
        <f>VLOOKUP($F1554,'(참고)타워 스텟 가치'!$B$12:$L$16,AL$2,0)+(VLOOKUP($F1554,'(참고)타워 스텟 가치'!$B$12:$L$16,AL$2,0)*$E1554)</f>
        <v>250.00000000000136</v>
      </c>
      <c r="AM1554">
        <f>SUM('스테이지별 몬스터 스텟'!AD1554*'(참고)타워 스텟 가치'!$Q$17,'스테이지별 몬스터 스텟'!AE1554*'(참고)타워 스텟 가치'!$R$17,'스테이지별 몬스터 스텟'!AF1554*'(참고)타워 스텟 가치'!$S$17,'스테이지별 몬스터 스텟'!AG1554*'(참고)타워 스텟 가치'!$T$17,'스테이지별 몬스터 스텟'!AH1554*'(참고)타워 스텟 가치'!$U$17,'스테이지별 몬스터 스텟'!AI1554*'(참고)타워 스텟 가치'!$V$17,'스테이지별 몬스터 스텟'!AJ1554*'(참고)타워 스텟 가치'!$W$17,'스테이지별 몬스터 스텟'!AK1554*'(참고)타워 스텟 가치'!$X$17,'스테이지별 몬스터 스텟'!AL1554*'(참고)타워 스텟 가치'!$Y$17)</f>
        <v>963666.40625000524</v>
      </c>
      <c r="AN1554">
        <v>3</v>
      </c>
    </row>
    <row r="1555" spans="3:40" x14ac:dyDescent="0.3">
      <c r="C1555">
        <v>1</v>
      </c>
      <c r="D1555">
        <f t="shared" si="74"/>
        <v>311</v>
      </c>
      <c r="E1555" s="52">
        <f>VLOOKUP(D1555,'스테이지별 난이도 설정'!B:C,2,0)</f>
        <v>124.40000000000069</v>
      </c>
      <c r="F1555" t="str">
        <f t="shared" si="75"/>
        <v>일반</v>
      </c>
      <c r="G1555">
        <f t="shared" si="73"/>
        <v>6</v>
      </c>
      <c r="H1555">
        <f>VLOOKUP($F1555,'(참고)타워 스텟 가치'!$B$2:$L$6,H$2,0)+(VLOOKUP($F1555,'(참고)타워 스텟 가치'!$B$2:$L$6,H$2,0)*$E1555)</f>
        <v>940.50000000000512</v>
      </c>
      <c r="I1555">
        <f>VLOOKUP($F1555,'(참고)타워 스텟 가치'!$B$2:$L$6,I$2,0)+(VLOOKUP($F1555,'(참고)타워 스텟 가치'!$B$2:$L$6,I$2,0)*$E1555)</f>
        <v>188.10000000000105</v>
      </c>
      <c r="J1555">
        <f>VLOOKUP($F1555,'(참고)타워 스텟 가치'!$B$2:$L$6,J$2,0)+(VLOOKUP($F1555,'(참고)타워 스텟 가치'!$B$2:$L$6,J$2,0)*$E1555)</f>
        <v>627000.00000000349</v>
      </c>
      <c r="K1555">
        <f>VLOOKUP($F1555,'(참고)타워 스텟 가치'!$B$2:$L$6,K$2,0)+(VLOOKUP($F1555,'(참고)타워 스텟 가치'!$B$2:$L$6,K$2,0)*$E1555)</f>
        <v>3762.0000000000205</v>
      </c>
      <c r="L1555">
        <f>VLOOKUP($F1555,'(참고)타워 스텟 가치'!$B$2:$L$6,L$2,0)+(VLOOKUP($F1555,'(참고)타워 스텟 가치'!$B$2:$L$6,L$2,0)*$E1555)</f>
        <v>62.700000000000344</v>
      </c>
      <c r="M1555">
        <f>VLOOKUP($F1555,'(참고)타워 스텟 가치'!$B$2:$L$6,M$2,0)+(VLOOKUP($F1555,'(참고)타워 스텟 가치'!$B$2:$L$6,M$2,0)*$E1555)</f>
        <v>37.620000000000203</v>
      </c>
      <c r="N1555">
        <f>VLOOKUP($F1555,'(참고)타워 스텟 가치'!$B$2:$L$6,N$2,0)+(VLOOKUP($F1555,'(참고)타워 스텟 가치'!$B$2:$L$6,N$2,0)*$E1555)</f>
        <v>0</v>
      </c>
      <c r="O1555">
        <f>VLOOKUP($F1555,'(참고)타워 스텟 가치'!$B$2:$L$6,O$2,0)+(VLOOKUP($F1555,'(참고)타워 스텟 가치'!$B$2:$L$6,O$2,0)*$E1555)</f>
        <v>0</v>
      </c>
      <c r="P1555">
        <f>VLOOKUP($F1555,'(참고)타워 스텟 가치'!$B$2:$L$6,P$2,0)+(VLOOKUP($F1555,'(참고)타워 스텟 가치'!$B$2:$L$6,P$2,0)*$E1555)</f>
        <v>87.780000000000484</v>
      </c>
      <c r="Q1555">
        <f>SUM('스테이지별 몬스터 스텟'!H1555*'(참고)타워 스텟 가치'!$Q$17,'스테이지별 몬스터 스텟'!I1555*'(참고)타워 스텟 가치'!$R$17,'스테이지별 몬스터 스텟'!J1555*'(참고)타워 스텟 가치'!$S$17,'스테이지별 몬스터 스텟'!K1555*'(참고)타워 스텟 가치'!$T$17,'스테이지별 몬스터 스텟'!L1555*'(참고)타워 스텟 가치'!$U$17,'스테이지별 몬스터 스텟'!M1555*'(참고)타워 스텟 가치'!$V$17,'스테이지별 몬스터 스텟'!N1555*'(참고)타워 스텟 가치'!$W$17,'스테이지별 몬스터 스텟'!O1555*'(참고)타워 스텟 가치'!$X$17,'스테이지별 몬스터 스텟'!P1555*'(참고)타워 스텟 가치'!$Y$17)</f>
        <v>950525.73000000534</v>
      </c>
      <c r="R1555">
        <v>1</v>
      </c>
      <c r="S1555">
        <f>VLOOKUP($F1555,'(참고)타워 스텟 가치'!$B$7:$L$11,S$2,0)+(VLOOKUP($F1555,'(참고)타워 스텟 가치'!$B$7:$L$11,S$2,0)*$E1555)</f>
        <v>313.50000000000171</v>
      </c>
      <c r="T1555">
        <f>VLOOKUP($F1555,'(참고)타워 스텟 가치'!$B$7:$L$11,T$2,0)+(VLOOKUP($F1555,'(참고)타워 스텟 가치'!$B$7:$L$11,T$2,0)*$E1555)</f>
        <v>564.30000000000314</v>
      </c>
      <c r="U1555">
        <f>VLOOKUP($F1555,'(참고)타워 스텟 가치'!$B$7:$L$11,U$2,0)+(VLOOKUP($F1555,'(참고)타워 스텟 가치'!$B$7:$L$11,U$2,0)*$E1555)</f>
        <v>627000.00000000349</v>
      </c>
      <c r="V1555">
        <f>VLOOKUP($F1555,'(참고)타워 스텟 가치'!$B$7:$L$11,V$2,0)+(VLOOKUP($F1555,'(참고)타워 스텟 가치'!$B$7:$L$11,V$2,0)*$E1555)</f>
        <v>3762.0000000000205</v>
      </c>
      <c r="W1555">
        <f>VLOOKUP($F1555,'(참고)타워 스텟 가치'!$B$7:$L$11,W$2,0)+(VLOOKUP($F1555,'(참고)타워 스텟 가치'!$B$7:$L$11,W$2,0)*$E1555)</f>
        <v>62.700000000000344</v>
      </c>
      <c r="X1555">
        <f>VLOOKUP($F1555,'(참고)타워 스텟 가치'!$B$7:$L$11,X$2,0)+(VLOOKUP($F1555,'(참고)타워 스텟 가치'!$B$7:$L$11,X$2,0)*$E1555)</f>
        <v>37.620000000000203</v>
      </c>
      <c r="Y1555">
        <f>VLOOKUP($F1555,'(참고)타워 스텟 가치'!$B$7:$L$11,Y$2,0)+(VLOOKUP($F1555,'(참고)타워 스텟 가치'!$B$7:$L$11,Y$2,0)*$E1555)</f>
        <v>0</v>
      </c>
      <c r="Z1555">
        <f>VLOOKUP($F1555,'(참고)타워 스텟 가치'!$B$7:$L$11,Z$2,0)+(VLOOKUP($F1555,'(참고)타워 스텟 가치'!$B$7:$L$11,Z$2,0)*$E1555)</f>
        <v>0</v>
      </c>
      <c r="AA1555">
        <f>VLOOKUP($F1555,'(참고)타워 스텟 가치'!$B$7:$L$11,AA$2,0)+(VLOOKUP($F1555,'(참고)타워 스텟 가치'!$B$7:$L$11,AA$2,0)*$E1555)</f>
        <v>87.780000000000484</v>
      </c>
      <c r="AB1555">
        <f>SUM('스테이지별 몬스터 스텟'!S1555*'(참고)타워 스텟 가치'!$Q$17,'스테이지별 몬스터 스텟'!T1555*'(참고)타워 스텟 가치'!$R$17,'스테이지별 몬스터 스텟'!U1555*'(참고)타워 스텟 가치'!$S$17,'스테이지별 몬스터 스텟'!V1555*'(참고)타워 스텟 가치'!$T$17,'스테이지별 몬스터 스텟'!W1555*'(참고)타워 스텟 가치'!$U$17,'스테이지별 몬스터 스텟'!X1555*'(참고)타워 스텟 가치'!$V$17,'스테이지별 몬스터 스텟'!Y1555*'(참고)타워 스텟 가치'!$W$17,'스테이지별 몬스터 스텟'!Z1555*'(참고)타워 스텟 가치'!$X$17,'스테이지별 몬스터 스텟'!AA1555*'(참고)타워 스텟 가치'!$Y$17)</f>
        <v>949836.03000000527</v>
      </c>
      <c r="AC1555">
        <v>2</v>
      </c>
      <c r="AD1555">
        <f>VLOOKUP($F1555,'(참고)타워 스텟 가치'!$B$12:$L$16,AD$2,0)+(VLOOKUP($F1555,'(참고)타워 스텟 가치'!$B$12:$L$16,AD$2,0)*$E1555)</f>
        <v>313.50000000000171</v>
      </c>
      <c r="AE1555">
        <f>VLOOKUP($F1555,'(참고)타워 스텟 가치'!$B$12:$L$16,AE$2,0)+(VLOOKUP($F1555,'(참고)타워 스텟 가치'!$B$12:$L$16,AE$2,0)*$E1555)</f>
        <v>376.20000000000209</v>
      </c>
      <c r="AF1555">
        <f>VLOOKUP($F1555,'(참고)타워 스텟 가치'!$B$12:$L$16,AF$2,0)+(VLOOKUP($F1555,'(참고)타워 스텟 가치'!$B$12:$L$16,AF$2,0)*$E1555)</f>
        <v>627000.00000000349</v>
      </c>
      <c r="AG1555">
        <f>VLOOKUP($F1555,'(참고)타워 스텟 가치'!$B$12:$L$16,AG$2,0)+(VLOOKUP($F1555,'(참고)타워 스텟 가치'!$B$12:$L$16,AG$2,0)*$E1555)</f>
        <v>1881.0000000000102</v>
      </c>
      <c r="AH1555">
        <f>VLOOKUP($F1555,'(참고)타워 스텟 가치'!$B$12:$L$16,AH$2,0)+(VLOOKUP($F1555,'(참고)타워 스텟 가치'!$B$12:$L$16,AH$2,0)*$E1555)</f>
        <v>62.700000000000344</v>
      </c>
      <c r="AI1555">
        <f>VLOOKUP($F1555,'(참고)타워 스텟 가치'!$B$12:$L$16,AI$2,0)+(VLOOKUP($F1555,'(참고)타워 스텟 가치'!$B$12:$L$16,AI$2,0)*$E1555)</f>
        <v>37.620000000000203</v>
      </c>
      <c r="AJ1555">
        <f>VLOOKUP($F1555,'(참고)타워 스텟 가치'!$B$12:$L$16,AJ$2,0)+(VLOOKUP($F1555,'(참고)타워 스텟 가치'!$B$12:$L$16,AJ$2,0)*$E1555)</f>
        <v>0</v>
      </c>
      <c r="AK1555">
        <f>VLOOKUP($F1555,'(참고)타워 스텟 가치'!$B$12:$L$16,AK$2,0)+(VLOOKUP($F1555,'(참고)타워 스텟 가치'!$B$12:$L$16,AK$2,0)*$E1555)</f>
        <v>0</v>
      </c>
      <c r="AL1555">
        <f>VLOOKUP($F1555,'(참고)타워 스텟 가치'!$B$12:$L$16,AL$2,0)+(VLOOKUP($F1555,'(참고)타워 스텟 가치'!$B$12:$L$16,AL$2,0)*$E1555)</f>
        <v>175.56000000000097</v>
      </c>
      <c r="AM1555">
        <f>SUM('스테이지별 몬스터 스텟'!AD1555*'(참고)타워 스텟 가치'!$Q$17,'스테이지별 몬스터 스텟'!AE1555*'(참고)타워 스텟 가치'!$R$17,'스테이지별 몬스터 스텟'!AF1555*'(참고)타워 스텟 가치'!$S$17,'스테이지별 몬스터 스텟'!AG1555*'(참고)타워 스텟 가치'!$T$17,'스테이지별 몬스터 스텟'!AH1555*'(참고)타워 스텟 가치'!$U$17,'스테이지별 몬스터 스텟'!AI1555*'(참고)타워 스텟 가치'!$V$17,'스테이지별 몬스터 스텟'!AJ1555*'(참고)타워 스텟 가치'!$W$17,'스테이지별 몬스터 스텟'!AK1555*'(참고)타워 스텟 가치'!$X$17,'스테이지별 몬스터 스텟'!AL1555*'(참고)타워 스텟 가치'!$Y$17)</f>
        <v>945967.4400000053</v>
      </c>
      <c r="AN1555">
        <v>3</v>
      </c>
    </row>
    <row r="1556" spans="3:40" x14ac:dyDescent="0.3">
      <c r="C1556">
        <v>2</v>
      </c>
      <c r="D1556">
        <f t="shared" si="74"/>
        <v>311</v>
      </c>
      <c r="E1556" s="52">
        <f>VLOOKUP(D1556,'스테이지별 난이도 설정'!B:C,2,0)</f>
        <v>124.40000000000069</v>
      </c>
      <c r="F1556" t="str">
        <f t="shared" si="75"/>
        <v>레어</v>
      </c>
      <c r="G1556">
        <f t="shared" si="73"/>
        <v>6</v>
      </c>
      <c r="H1556">
        <f>VLOOKUP($F1556,'(참고)타워 스텟 가치'!$B$2:$L$6,H$2,0)+(VLOOKUP($F1556,'(참고)타워 스텟 가치'!$B$2:$L$6,H$2,0)*$E1556)</f>
        <v>1410.7500000000077</v>
      </c>
      <c r="I1556">
        <f>VLOOKUP($F1556,'(참고)타워 스텟 가치'!$B$2:$L$6,I$2,0)+(VLOOKUP($F1556,'(참고)타워 스텟 가치'!$B$2:$L$6,I$2,0)*$E1556)</f>
        <v>282.15000000000157</v>
      </c>
      <c r="J1556">
        <f>VLOOKUP($F1556,'(참고)타워 스텟 가치'!$B$2:$L$6,J$2,0)+(VLOOKUP($F1556,'(참고)타워 스텟 가치'!$B$2:$L$6,J$2,0)*$E1556)</f>
        <v>627000.00000000349</v>
      </c>
      <c r="K1556">
        <f>VLOOKUP($F1556,'(참고)타워 스텟 가치'!$B$2:$L$6,K$2,0)+(VLOOKUP($F1556,'(참고)타워 스텟 가치'!$B$2:$L$6,K$2,0)*$E1556)</f>
        <v>5643.0000000000309</v>
      </c>
      <c r="L1556">
        <f>VLOOKUP($F1556,'(참고)타워 스텟 가치'!$B$2:$L$6,L$2,0)+(VLOOKUP($F1556,'(참고)타워 스텟 가치'!$B$2:$L$6,L$2,0)*$E1556)</f>
        <v>94.050000000000523</v>
      </c>
      <c r="M1556">
        <f>VLOOKUP($F1556,'(참고)타워 스텟 가치'!$B$2:$L$6,M$2,0)+(VLOOKUP($F1556,'(참고)타워 스텟 가치'!$B$2:$L$6,M$2,0)*$E1556)</f>
        <v>37.620000000000203</v>
      </c>
      <c r="N1556">
        <f>VLOOKUP($F1556,'(참고)타워 스텟 가치'!$B$2:$L$6,N$2,0)+(VLOOKUP($F1556,'(참고)타워 스텟 가치'!$B$2:$L$6,N$2,0)*$E1556)</f>
        <v>0</v>
      </c>
      <c r="O1556">
        <f>VLOOKUP($F1556,'(참고)타워 스텟 가치'!$B$2:$L$6,O$2,0)+(VLOOKUP($F1556,'(참고)타워 스텟 가치'!$B$2:$L$6,O$2,0)*$E1556)</f>
        <v>0</v>
      </c>
      <c r="P1556">
        <f>VLOOKUP($F1556,'(참고)타워 스텟 가치'!$B$2:$L$6,P$2,0)+(VLOOKUP($F1556,'(참고)타워 스텟 가치'!$B$2:$L$6,P$2,0)*$E1556)</f>
        <v>87.780000000000484</v>
      </c>
      <c r="Q1556">
        <f>SUM('스테이지별 몬스터 스텟'!H1556*'(참고)타워 스텟 가치'!$Q$17,'스테이지별 몬스터 스텟'!I1556*'(참고)타워 스텟 가치'!$R$17,'스테이지별 몬스터 스텟'!J1556*'(참고)타워 스텟 가치'!$S$17,'스테이지별 몬스터 스텟'!K1556*'(참고)타워 스텟 가치'!$T$17,'스테이지별 몬스터 스텟'!L1556*'(참고)타워 스텟 가치'!$U$17,'스테이지별 몬스터 스텟'!M1556*'(참고)타워 스텟 가치'!$V$17,'스테이지별 몬스터 스텟'!N1556*'(참고)타워 스텟 가치'!$W$17,'스테이지별 몬스터 스텟'!O1556*'(참고)타워 스텟 가치'!$X$17,'스테이지별 몬스터 스텟'!P1556*'(참고)타워 스텟 가치'!$Y$17)</f>
        <v>955432.00500000536</v>
      </c>
      <c r="R1556">
        <v>1</v>
      </c>
      <c r="S1556">
        <f>VLOOKUP($F1556,'(참고)타워 스텟 가치'!$B$7:$L$11,S$2,0)+(VLOOKUP($F1556,'(참고)타워 스텟 가치'!$B$7:$L$11,S$2,0)*$E1556)</f>
        <v>470.25000000000256</v>
      </c>
      <c r="T1556">
        <f>VLOOKUP($F1556,'(참고)타워 스텟 가치'!$B$7:$L$11,T$2,0)+(VLOOKUP($F1556,'(참고)타워 스텟 가치'!$B$7:$L$11,T$2,0)*$E1556)</f>
        <v>846.45000000000459</v>
      </c>
      <c r="U1556">
        <f>VLOOKUP($F1556,'(참고)타워 스텟 가치'!$B$7:$L$11,U$2,0)+(VLOOKUP($F1556,'(참고)타워 스텟 가치'!$B$7:$L$11,U$2,0)*$E1556)</f>
        <v>627000.00000000349</v>
      </c>
      <c r="V1556">
        <f>VLOOKUP($F1556,'(참고)타워 스텟 가치'!$B$7:$L$11,V$2,0)+(VLOOKUP($F1556,'(참고)타워 스텟 가치'!$B$7:$L$11,V$2,0)*$E1556)</f>
        <v>5643.0000000000309</v>
      </c>
      <c r="W1556">
        <f>VLOOKUP($F1556,'(참고)타워 스텟 가치'!$B$7:$L$11,W$2,0)+(VLOOKUP($F1556,'(참고)타워 스텟 가치'!$B$7:$L$11,W$2,0)*$E1556)</f>
        <v>94.050000000000523</v>
      </c>
      <c r="X1556">
        <f>VLOOKUP($F1556,'(참고)타워 스텟 가치'!$B$7:$L$11,X$2,0)+(VLOOKUP($F1556,'(참고)타워 스텟 가치'!$B$7:$L$11,X$2,0)*$E1556)</f>
        <v>37.620000000000203</v>
      </c>
      <c r="Y1556">
        <f>VLOOKUP($F1556,'(참고)타워 스텟 가치'!$B$7:$L$11,Y$2,0)+(VLOOKUP($F1556,'(참고)타워 스텟 가치'!$B$7:$L$11,Y$2,0)*$E1556)</f>
        <v>0</v>
      </c>
      <c r="Z1556">
        <f>VLOOKUP($F1556,'(참고)타워 스텟 가치'!$B$7:$L$11,Z$2,0)+(VLOOKUP($F1556,'(참고)타워 스텟 가치'!$B$7:$L$11,Z$2,0)*$E1556)</f>
        <v>0</v>
      </c>
      <c r="AA1556">
        <f>VLOOKUP($F1556,'(참고)타워 스텟 가치'!$B$7:$L$11,AA$2,0)+(VLOOKUP($F1556,'(참고)타워 스텟 가치'!$B$7:$L$11,AA$2,0)*$E1556)</f>
        <v>87.780000000000484</v>
      </c>
      <c r="AB1556">
        <f>SUM('스테이지별 몬스터 스텟'!S1556*'(참고)타워 스텟 가치'!$Q$17,'스테이지별 몬스터 스텟'!T1556*'(참고)타워 스텟 가치'!$R$17,'스테이지별 몬스터 스텟'!U1556*'(참고)타워 스텟 가치'!$S$17,'스테이지별 몬스터 스텟'!V1556*'(참고)타워 스텟 가치'!$T$17,'스테이지별 몬스터 스텟'!W1556*'(참고)타워 스텟 가치'!$U$17,'스테이지별 몬스터 스텟'!X1556*'(참고)타워 스텟 가치'!$V$17,'스테이지별 몬스터 스텟'!Y1556*'(참고)타워 스텟 가치'!$W$17,'스테이지별 몬스터 스텟'!Z1556*'(참고)타워 스텟 가치'!$X$17,'스테이지별 몬스터 스텟'!AA1556*'(참고)타워 스텟 가치'!$Y$17)</f>
        <v>954397.45500000543</v>
      </c>
      <c r="AC1556">
        <v>2</v>
      </c>
      <c r="AD1556">
        <f>VLOOKUP($F1556,'(참고)타워 스텟 가치'!$B$12:$L$16,AD$2,0)+(VLOOKUP($F1556,'(참고)타워 스텟 가치'!$B$12:$L$16,AD$2,0)*$E1556)</f>
        <v>470.25000000000256</v>
      </c>
      <c r="AE1556">
        <f>VLOOKUP($F1556,'(참고)타워 스텟 가치'!$B$12:$L$16,AE$2,0)+(VLOOKUP($F1556,'(참고)타워 스텟 가치'!$B$12:$L$16,AE$2,0)*$E1556)</f>
        <v>564.30000000000314</v>
      </c>
      <c r="AF1556">
        <f>VLOOKUP($F1556,'(참고)타워 스텟 가치'!$B$12:$L$16,AF$2,0)+(VLOOKUP($F1556,'(참고)타워 스텟 가치'!$B$12:$L$16,AF$2,0)*$E1556)</f>
        <v>627000.00000000349</v>
      </c>
      <c r="AG1556">
        <f>VLOOKUP($F1556,'(참고)타워 스텟 가치'!$B$12:$L$16,AG$2,0)+(VLOOKUP($F1556,'(참고)타워 스텟 가치'!$B$12:$L$16,AG$2,0)*$E1556)</f>
        <v>2821.5000000000155</v>
      </c>
      <c r="AH1556">
        <f>VLOOKUP($F1556,'(참고)타워 스텟 가치'!$B$12:$L$16,AH$2,0)+(VLOOKUP($F1556,'(참고)타워 스텟 가치'!$B$12:$L$16,AH$2,0)*$E1556)</f>
        <v>94.050000000000523</v>
      </c>
      <c r="AI1556">
        <f>VLOOKUP($F1556,'(참고)타워 스텟 가치'!$B$12:$L$16,AI$2,0)+(VLOOKUP($F1556,'(참고)타워 스텟 가치'!$B$12:$L$16,AI$2,0)*$E1556)</f>
        <v>37.620000000000203</v>
      </c>
      <c r="AJ1556">
        <f>VLOOKUP($F1556,'(참고)타워 스텟 가치'!$B$12:$L$16,AJ$2,0)+(VLOOKUP($F1556,'(참고)타워 스텟 가치'!$B$12:$L$16,AJ$2,0)*$E1556)</f>
        <v>0</v>
      </c>
      <c r="AK1556">
        <f>VLOOKUP($F1556,'(참고)타워 스텟 가치'!$B$12:$L$16,AK$2,0)+(VLOOKUP($F1556,'(참고)타워 스텟 가치'!$B$12:$L$16,AK$2,0)*$E1556)</f>
        <v>0</v>
      </c>
      <c r="AL1556">
        <f>VLOOKUP($F1556,'(참고)타워 스텟 가치'!$B$12:$L$16,AL$2,0)+(VLOOKUP($F1556,'(참고)타워 스텟 가치'!$B$12:$L$16,AL$2,0)*$E1556)</f>
        <v>175.56000000000097</v>
      </c>
      <c r="AM1556">
        <f>SUM('스테이지별 몬스터 스텟'!AD1556*'(참고)타워 스텟 가치'!$Q$17,'스테이지별 몬스터 스텟'!AE1556*'(참고)타워 스텟 가치'!$R$17,'스테이지별 몬스터 스텟'!AF1556*'(참고)타워 스텟 가치'!$S$17,'스테이지별 몬스터 스텟'!AG1556*'(참고)타워 스텟 가치'!$T$17,'스테이지별 몬스터 스텟'!AH1556*'(참고)타워 스텟 가치'!$U$17,'스테이지별 몬스터 스텟'!AI1556*'(참고)타워 스텟 가치'!$V$17,'스테이지별 몬스터 스텟'!AJ1556*'(참고)타워 스텟 가치'!$W$17,'스테이지별 몬스터 스텟'!AK1556*'(참고)타워 스텟 가치'!$X$17,'스테이지별 몬스터 스텟'!AL1556*'(참고)타워 스텟 가치'!$Y$17)</f>
        <v>948506.79000000516</v>
      </c>
      <c r="AN1556">
        <v>3</v>
      </c>
    </row>
    <row r="1557" spans="3:40" x14ac:dyDescent="0.3">
      <c r="C1557">
        <v>3</v>
      </c>
      <c r="D1557">
        <f t="shared" si="74"/>
        <v>311</v>
      </c>
      <c r="E1557" s="52">
        <f>VLOOKUP(D1557,'스테이지별 난이도 설정'!B:C,2,0)</f>
        <v>124.40000000000069</v>
      </c>
      <c r="F1557" t="str">
        <f t="shared" si="75"/>
        <v>에픽</v>
      </c>
      <c r="G1557">
        <f t="shared" si="73"/>
        <v>6</v>
      </c>
      <c r="H1557">
        <f>VLOOKUP($F1557,'(참고)타워 스텟 가치'!$B$2:$L$6,H$2,0)+(VLOOKUP($F1557,'(참고)타워 스텟 가치'!$B$2:$L$6,H$2,0)*$E1557)</f>
        <v>2116.1250000000118</v>
      </c>
      <c r="I1557">
        <f>VLOOKUP($F1557,'(참고)타워 스텟 가치'!$B$2:$L$6,I$2,0)+(VLOOKUP($F1557,'(참고)타워 스텟 가치'!$B$2:$L$6,I$2,0)*$E1557)</f>
        <v>423.2250000000023</v>
      </c>
      <c r="J1557">
        <f>VLOOKUP($F1557,'(참고)타워 스텟 가치'!$B$2:$L$6,J$2,0)+(VLOOKUP($F1557,'(참고)타워 스텟 가치'!$B$2:$L$6,J$2,0)*$E1557)</f>
        <v>627000.00000000349</v>
      </c>
      <c r="K1557">
        <f>VLOOKUP($F1557,'(참고)타워 스텟 가치'!$B$2:$L$6,K$2,0)+(VLOOKUP($F1557,'(참고)타워 스텟 가치'!$B$2:$L$6,K$2,0)*$E1557)</f>
        <v>8464.5000000000473</v>
      </c>
      <c r="L1557">
        <f>VLOOKUP($F1557,'(참고)타워 스텟 가치'!$B$2:$L$6,L$2,0)+(VLOOKUP($F1557,'(참고)타워 스텟 가치'!$B$2:$L$6,L$2,0)*$E1557)</f>
        <v>141.07500000000078</v>
      </c>
      <c r="M1557">
        <f>VLOOKUP($F1557,'(참고)타워 스텟 가치'!$B$2:$L$6,M$2,0)+(VLOOKUP($F1557,'(참고)타워 스텟 가치'!$B$2:$L$6,M$2,0)*$E1557)</f>
        <v>37.620000000000203</v>
      </c>
      <c r="N1557">
        <f>VLOOKUP($F1557,'(참고)타워 스텟 가치'!$B$2:$L$6,N$2,0)+(VLOOKUP($F1557,'(참고)타워 스텟 가치'!$B$2:$L$6,N$2,0)*$E1557)</f>
        <v>0</v>
      </c>
      <c r="O1557">
        <f>VLOOKUP($F1557,'(참고)타워 스텟 가치'!$B$2:$L$6,O$2,0)+(VLOOKUP($F1557,'(참고)타워 스텟 가치'!$B$2:$L$6,O$2,0)*$E1557)</f>
        <v>0</v>
      </c>
      <c r="P1557">
        <f>VLOOKUP($F1557,'(참고)타워 스텟 가치'!$B$2:$L$6,P$2,0)+(VLOOKUP($F1557,'(참고)타워 스텟 가치'!$B$2:$L$6,P$2,0)*$E1557)</f>
        <v>87.780000000000484</v>
      </c>
      <c r="Q1557">
        <f>SUM('스테이지별 몬스터 스텟'!H1557*'(참고)타워 스텟 가치'!$Q$17,'스테이지별 몬스터 스텟'!I1557*'(참고)타워 스텟 가치'!$R$17,'스테이지별 몬스터 스텟'!J1557*'(참고)타워 스텟 가치'!$S$17,'스테이지별 몬스터 스텟'!K1557*'(참고)타워 스텟 가치'!$T$17,'스테이지별 몬스터 스텟'!L1557*'(참고)타워 스텟 가치'!$U$17,'스테이지별 몬스터 스텟'!M1557*'(참고)타워 스텟 가치'!$V$17,'스테이지별 몬스터 스텟'!N1557*'(참고)타워 스텟 가치'!$W$17,'스테이지별 몬스터 스텟'!O1557*'(참고)타워 스텟 가치'!$X$17,'스테이지별 몬스터 스텟'!P1557*'(참고)타워 스텟 가치'!$Y$17)</f>
        <v>962791.41750000545</v>
      </c>
      <c r="R1557">
        <v>1</v>
      </c>
      <c r="S1557">
        <f>VLOOKUP($F1557,'(참고)타워 스텟 가치'!$B$7:$L$11,S$2,0)+(VLOOKUP($F1557,'(참고)타워 스텟 가치'!$B$7:$L$11,S$2,0)*$E1557)</f>
        <v>705.37500000000387</v>
      </c>
      <c r="T1557">
        <f>VLOOKUP($F1557,'(참고)타워 스텟 가치'!$B$7:$L$11,T$2,0)+(VLOOKUP($F1557,'(참고)타워 스텟 가치'!$B$7:$L$11,T$2,0)*$E1557)</f>
        <v>1269.675000000007</v>
      </c>
      <c r="U1557">
        <f>VLOOKUP($F1557,'(참고)타워 스텟 가치'!$B$7:$L$11,U$2,0)+(VLOOKUP($F1557,'(참고)타워 스텟 가치'!$B$7:$L$11,U$2,0)*$E1557)</f>
        <v>627000.00000000349</v>
      </c>
      <c r="V1557">
        <f>VLOOKUP($F1557,'(참고)타워 스텟 가치'!$B$7:$L$11,V$2,0)+(VLOOKUP($F1557,'(참고)타워 스텟 가치'!$B$7:$L$11,V$2,0)*$E1557)</f>
        <v>8464.5000000000473</v>
      </c>
      <c r="W1557">
        <f>VLOOKUP($F1557,'(참고)타워 스텟 가치'!$B$7:$L$11,W$2,0)+(VLOOKUP($F1557,'(참고)타워 스텟 가치'!$B$7:$L$11,W$2,0)*$E1557)</f>
        <v>141.07500000000078</v>
      </c>
      <c r="X1557">
        <f>VLOOKUP($F1557,'(참고)타워 스텟 가치'!$B$7:$L$11,X$2,0)+(VLOOKUP($F1557,'(참고)타워 스텟 가치'!$B$7:$L$11,X$2,0)*$E1557)</f>
        <v>37.620000000000203</v>
      </c>
      <c r="Y1557">
        <f>VLOOKUP($F1557,'(참고)타워 스텟 가치'!$B$7:$L$11,Y$2,0)+(VLOOKUP($F1557,'(참고)타워 스텟 가치'!$B$7:$L$11,Y$2,0)*$E1557)</f>
        <v>0</v>
      </c>
      <c r="Z1557">
        <f>VLOOKUP($F1557,'(참고)타워 스텟 가치'!$B$7:$L$11,Z$2,0)+(VLOOKUP($F1557,'(참고)타워 스텟 가치'!$B$7:$L$11,Z$2,0)*$E1557)</f>
        <v>0</v>
      </c>
      <c r="AA1557">
        <f>VLOOKUP($F1557,'(참고)타워 스텟 가치'!$B$7:$L$11,AA$2,0)+(VLOOKUP($F1557,'(참고)타워 스텟 가치'!$B$7:$L$11,AA$2,0)*$E1557)</f>
        <v>87.780000000000484</v>
      </c>
      <c r="AB1557">
        <f>SUM('스테이지별 몬스터 스텟'!S1557*'(참고)타워 스텟 가치'!$Q$17,'스테이지별 몬스터 스텟'!T1557*'(참고)타워 스텟 가치'!$R$17,'스테이지별 몬스터 스텟'!U1557*'(참고)타워 스텟 가치'!$S$17,'스테이지별 몬스터 스텟'!V1557*'(참고)타워 스텟 가치'!$T$17,'스테이지별 몬스터 스텟'!W1557*'(참고)타워 스텟 가치'!$U$17,'스테이지별 몬스터 스텟'!X1557*'(참고)타워 스텟 가치'!$V$17,'스테이지별 몬스터 스텟'!Y1557*'(참고)타워 스텟 가치'!$W$17,'스테이지별 몬스터 스텟'!Z1557*'(참고)타워 스텟 가치'!$X$17,'스테이지별 몬스터 스텟'!AA1557*'(참고)타워 스텟 가치'!$Y$17)</f>
        <v>961239.5925000055</v>
      </c>
      <c r="AC1557">
        <v>2</v>
      </c>
      <c r="AD1557">
        <f>VLOOKUP($F1557,'(참고)타워 스텟 가치'!$B$12:$L$16,AD$2,0)+(VLOOKUP($F1557,'(참고)타워 스텟 가치'!$B$12:$L$16,AD$2,0)*$E1557)</f>
        <v>705.37500000000387</v>
      </c>
      <c r="AE1557">
        <f>VLOOKUP($F1557,'(참고)타워 스텟 가치'!$B$12:$L$16,AE$2,0)+(VLOOKUP($F1557,'(참고)타워 스텟 가치'!$B$12:$L$16,AE$2,0)*$E1557)</f>
        <v>846.45000000000459</v>
      </c>
      <c r="AF1557">
        <f>VLOOKUP($F1557,'(참고)타워 스텟 가치'!$B$12:$L$16,AF$2,0)+(VLOOKUP($F1557,'(참고)타워 스텟 가치'!$B$12:$L$16,AF$2,0)*$E1557)</f>
        <v>627000.00000000349</v>
      </c>
      <c r="AG1557">
        <f>VLOOKUP($F1557,'(참고)타워 스텟 가치'!$B$12:$L$16,AG$2,0)+(VLOOKUP($F1557,'(참고)타워 스텟 가치'!$B$12:$L$16,AG$2,0)*$E1557)</f>
        <v>4232.2500000000236</v>
      </c>
      <c r="AH1557">
        <f>VLOOKUP($F1557,'(참고)타워 스텟 가치'!$B$12:$L$16,AH$2,0)+(VLOOKUP($F1557,'(참고)타워 스텟 가치'!$B$12:$L$16,AH$2,0)*$E1557)</f>
        <v>141.07500000000078</v>
      </c>
      <c r="AI1557">
        <f>VLOOKUP($F1557,'(참고)타워 스텟 가치'!$B$12:$L$16,AI$2,0)+(VLOOKUP($F1557,'(참고)타워 스텟 가치'!$B$12:$L$16,AI$2,0)*$E1557)</f>
        <v>37.620000000000203</v>
      </c>
      <c r="AJ1557">
        <f>VLOOKUP($F1557,'(참고)타워 스텟 가치'!$B$12:$L$16,AJ$2,0)+(VLOOKUP($F1557,'(참고)타워 스텟 가치'!$B$12:$L$16,AJ$2,0)*$E1557)</f>
        <v>0</v>
      </c>
      <c r="AK1557">
        <f>VLOOKUP($F1557,'(참고)타워 스텟 가치'!$B$12:$L$16,AK$2,0)+(VLOOKUP($F1557,'(참고)타워 스텟 가치'!$B$12:$L$16,AK$2,0)*$E1557)</f>
        <v>0</v>
      </c>
      <c r="AL1557">
        <f>VLOOKUP($F1557,'(참고)타워 스텟 가치'!$B$12:$L$16,AL$2,0)+(VLOOKUP($F1557,'(참고)타워 스텟 가치'!$B$12:$L$16,AL$2,0)*$E1557)</f>
        <v>175.56000000000097</v>
      </c>
      <c r="AM1557">
        <f>SUM('스테이지별 몬스터 스텟'!AD1557*'(참고)타워 스텟 가치'!$Q$17,'스테이지별 몬스터 스텟'!AE1557*'(참고)타워 스텟 가치'!$R$17,'스테이지별 몬스터 스텟'!AF1557*'(참고)타워 스텟 가치'!$S$17,'스테이지별 몬스터 스텟'!AG1557*'(참고)타워 스텟 가치'!$T$17,'스테이지별 몬스터 스텟'!AH1557*'(참고)타워 스텟 가치'!$U$17,'스테이지별 몬스터 스텟'!AI1557*'(참고)타워 스텟 가치'!$V$17,'스테이지별 몬스터 스텟'!AJ1557*'(참고)타워 스텟 가치'!$W$17,'스테이지별 몬스터 스텟'!AK1557*'(참고)타워 스텟 가치'!$X$17,'스테이지별 몬스터 스텟'!AL1557*'(참고)타워 스텟 가치'!$Y$17)</f>
        <v>952315.8150000053</v>
      </c>
      <c r="AN1557">
        <v>3</v>
      </c>
    </row>
    <row r="1558" spans="3:40" x14ac:dyDescent="0.3">
      <c r="C1558">
        <v>4</v>
      </c>
      <c r="D1558">
        <f t="shared" si="74"/>
        <v>311</v>
      </c>
      <c r="E1558" s="52">
        <f>VLOOKUP(D1558,'스테이지별 난이도 설정'!B:C,2,0)</f>
        <v>124.40000000000069</v>
      </c>
      <c r="F1558" t="str">
        <f t="shared" si="75"/>
        <v>유니크</v>
      </c>
      <c r="G1558">
        <f t="shared" si="73"/>
        <v>6</v>
      </c>
      <c r="H1558">
        <f>VLOOKUP($F1558,'(참고)타워 스텟 가치'!$B$2:$L$6,H$2,0)+(VLOOKUP($F1558,'(참고)타워 스텟 가치'!$B$2:$L$6,H$2,0)*$E1558)</f>
        <v>3174.1875000000173</v>
      </c>
      <c r="I1558">
        <f>VLOOKUP($F1558,'(참고)타워 스텟 가치'!$B$2:$L$6,I$2,0)+(VLOOKUP($F1558,'(참고)타워 스텟 가치'!$B$2:$L$6,I$2,0)*$E1558)</f>
        <v>634.8375000000035</v>
      </c>
      <c r="J1558">
        <f>VLOOKUP($F1558,'(참고)타워 스텟 가치'!$B$2:$L$6,J$2,0)+(VLOOKUP($F1558,'(참고)타워 스텟 가치'!$B$2:$L$6,J$2,0)*$E1558)</f>
        <v>627000.00000000349</v>
      </c>
      <c r="K1558">
        <f>VLOOKUP($F1558,'(참고)타워 스텟 가치'!$B$2:$L$6,K$2,0)+(VLOOKUP($F1558,'(참고)타워 스텟 가치'!$B$2:$L$6,K$2,0)*$E1558)</f>
        <v>12696.750000000069</v>
      </c>
      <c r="L1558">
        <f>VLOOKUP($F1558,'(참고)타워 스텟 가치'!$B$2:$L$6,L$2,0)+(VLOOKUP($F1558,'(참고)타워 스텟 가치'!$B$2:$L$6,L$2,0)*$E1558)</f>
        <v>211.61250000000115</v>
      </c>
      <c r="M1558">
        <f>VLOOKUP($F1558,'(참고)타워 스텟 가치'!$B$2:$L$6,M$2,0)+(VLOOKUP($F1558,'(참고)타워 스텟 가치'!$B$2:$L$6,M$2,0)*$E1558)</f>
        <v>37.620000000000203</v>
      </c>
      <c r="N1558">
        <f>VLOOKUP($F1558,'(참고)타워 스텟 가치'!$B$2:$L$6,N$2,0)+(VLOOKUP($F1558,'(참고)타워 스텟 가치'!$B$2:$L$6,N$2,0)*$E1558)</f>
        <v>0</v>
      </c>
      <c r="O1558">
        <f>VLOOKUP($F1558,'(참고)타워 스텟 가치'!$B$2:$L$6,O$2,0)+(VLOOKUP($F1558,'(참고)타워 스텟 가치'!$B$2:$L$6,O$2,0)*$E1558)</f>
        <v>0</v>
      </c>
      <c r="P1558">
        <f>VLOOKUP($F1558,'(참고)타워 스텟 가치'!$B$2:$L$6,P$2,0)+(VLOOKUP($F1558,'(참고)타워 스텟 가치'!$B$2:$L$6,P$2,0)*$E1558)</f>
        <v>125.40000000000069</v>
      </c>
      <c r="Q1558">
        <f>SUM('스테이지별 몬스터 스텟'!H1558*'(참고)타워 스텟 가치'!$Q$17,'스테이지별 몬스터 스텟'!I1558*'(참고)타워 스텟 가치'!$R$17,'스테이지별 몬스터 스텟'!J1558*'(참고)타워 스텟 가치'!$S$17,'스테이지별 몬스터 스텟'!K1558*'(참고)타워 스텟 가치'!$T$17,'스테이지별 몬스터 스텟'!L1558*'(참고)타워 스텟 가치'!$U$17,'스테이지별 몬스터 스텟'!M1558*'(참고)타워 스텟 가치'!$V$17,'스테이지별 몬스터 스텟'!N1558*'(참고)타워 스텟 가치'!$W$17,'스테이지별 몬스터 스텟'!O1558*'(참고)타워 스텟 가치'!$X$17,'스테이지별 몬스터 스텟'!P1558*'(참고)타워 스텟 가치'!$Y$17)</f>
        <v>973905.77625000547</v>
      </c>
      <c r="R1558">
        <v>1</v>
      </c>
      <c r="S1558">
        <f>VLOOKUP($F1558,'(참고)타워 스텟 가치'!$B$7:$L$11,S$2,0)+(VLOOKUP($F1558,'(참고)타워 스텟 가치'!$B$7:$L$11,S$2,0)*$E1558)</f>
        <v>1058.0625000000059</v>
      </c>
      <c r="T1558">
        <f>VLOOKUP($F1558,'(참고)타워 스텟 가치'!$B$7:$L$11,T$2,0)+(VLOOKUP($F1558,'(참고)타워 스텟 가치'!$B$7:$L$11,T$2,0)*$E1558)</f>
        <v>1904.5125000000105</v>
      </c>
      <c r="U1558">
        <f>VLOOKUP($F1558,'(참고)타워 스텟 가치'!$B$7:$L$11,U$2,0)+(VLOOKUP($F1558,'(참고)타워 스텟 가치'!$B$7:$L$11,U$2,0)*$E1558)</f>
        <v>627000.00000000349</v>
      </c>
      <c r="V1558">
        <f>VLOOKUP($F1558,'(참고)타워 스텟 가치'!$B$7:$L$11,V$2,0)+(VLOOKUP($F1558,'(참고)타워 스텟 가치'!$B$7:$L$11,V$2,0)*$E1558)</f>
        <v>12696.750000000069</v>
      </c>
      <c r="W1558">
        <f>VLOOKUP($F1558,'(참고)타워 스텟 가치'!$B$7:$L$11,W$2,0)+(VLOOKUP($F1558,'(참고)타워 스텟 가치'!$B$7:$L$11,W$2,0)*$E1558)</f>
        <v>211.61250000000115</v>
      </c>
      <c r="X1558">
        <f>VLOOKUP($F1558,'(참고)타워 스텟 가치'!$B$7:$L$11,X$2,0)+(VLOOKUP($F1558,'(참고)타워 스텟 가치'!$B$7:$L$11,X$2,0)*$E1558)</f>
        <v>37.620000000000203</v>
      </c>
      <c r="Y1558">
        <f>VLOOKUP($F1558,'(참고)타워 스텟 가치'!$B$7:$L$11,Y$2,0)+(VLOOKUP($F1558,'(참고)타워 스텟 가치'!$B$7:$L$11,Y$2,0)*$E1558)</f>
        <v>0</v>
      </c>
      <c r="Z1558">
        <f>VLOOKUP($F1558,'(참고)타워 스텟 가치'!$B$7:$L$11,Z$2,0)+(VLOOKUP($F1558,'(참고)타워 스텟 가치'!$B$7:$L$11,Z$2,0)*$E1558)</f>
        <v>0</v>
      </c>
      <c r="AA1558">
        <f>VLOOKUP($F1558,'(참고)타워 스텟 가치'!$B$7:$L$11,AA$2,0)+(VLOOKUP($F1558,'(참고)타워 스텟 가치'!$B$7:$L$11,AA$2,0)*$E1558)</f>
        <v>125.40000000000069</v>
      </c>
      <c r="AB1558">
        <f>SUM('스테이지별 몬스터 스텟'!S1558*'(참고)타워 스텟 가치'!$Q$17,'스테이지별 몬스터 스텟'!T1558*'(참고)타워 스텟 가치'!$R$17,'스테이지별 몬스터 스텟'!U1558*'(참고)타워 스텟 가치'!$S$17,'스테이지별 몬스터 스텟'!V1558*'(참고)타워 스텟 가치'!$T$17,'스테이지별 몬스터 스텟'!W1558*'(참고)타워 스텟 가치'!$U$17,'스테이지별 몬스터 스텟'!X1558*'(참고)타워 스텟 가치'!$V$17,'스테이지별 몬스터 스텟'!Y1558*'(참고)타워 스텟 가치'!$W$17,'스테이지별 몬스터 스텟'!Z1558*'(참고)타워 스텟 가치'!$X$17,'스테이지별 몬스터 스텟'!AA1558*'(참고)타워 스텟 가치'!$Y$17)</f>
        <v>971578.03875000542</v>
      </c>
      <c r="AC1558">
        <v>2</v>
      </c>
      <c r="AD1558">
        <f>VLOOKUP($F1558,'(참고)타워 스텟 가치'!$B$12:$L$16,AD$2,0)+(VLOOKUP($F1558,'(참고)타워 스텟 가치'!$B$12:$L$16,AD$2,0)*$E1558)</f>
        <v>1058.0625000000059</v>
      </c>
      <c r="AE1558">
        <f>VLOOKUP($F1558,'(참고)타워 스텟 가치'!$B$12:$L$16,AE$2,0)+(VLOOKUP($F1558,'(참고)타워 스텟 가치'!$B$12:$L$16,AE$2,0)*$E1558)</f>
        <v>1269.675000000007</v>
      </c>
      <c r="AF1558">
        <f>VLOOKUP($F1558,'(참고)타워 스텟 가치'!$B$12:$L$16,AF$2,0)+(VLOOKUP($F1558,'(참고)타워 스텟 가치'!$B$12:$L$16,AF$2,0)*$E1558)</f>
        <v>627000.00000000349</v>
      </c>
      <c r="AG1558">
        <f>VLOOKUP($F1558,'(참고)타워 스텟 가치'!$B$12:$L$16,AG$2,0)+(VLOOKUP($F1558,'(참고)타워 스텟 가치'!$B$12:$L$16,AG$2,0)*$E1558)</f>
        <v>6348.3750000000346</v>
      </c>
      <c r="AH1558">
        <f>VLOOKUP($F1558,'(참고)타워 스텟 가치'!$B$12:$L$16,AH$2,0)+(VLOOKUP($F1558,'(참고)타워 스텟 가치'!$B$12:$L$16,AH$2,0)*$E1558)</f>
        <v>211.61250000000115</v>
      </c>
      <c r="AI1558">
        <f>VLOOKUP($F1558,'(참고)타워 스텟 가치'!$B$12:$L$16,AI$2,0)+(VLOOKUP($F1558,'(참고)타워 스텟 가치'!$B$12:$L$16,AI$2,0)*$E1558)</f>
        <v>37.620000000000203</v>
      </c>
      <c r="AJ1558">
        <f>VLOOKUP($F1558,'(참고)타워 스텟 가치'!$B$12:$L$16,AJ$2,0)+(VLOOKUP($F1558,'(참고)타워 스텟 가치'!$B$12:$L$16,AJ$2,0)*$E1558)</f>
        <v>0</v>
      </c>
      <c r="AK1558">
        <f>VLOOKUP($F1558,'(참고)타워 스텟 가치'!$B$12:$L$16,AK$2,0)+(VLOOKUP($F1558,'(참고)타워 스텟 가치'!$B$12:$L$16,AK$2,0)*$E1558)</f>
        <v>0</v>
      </c>
      <c r="AL1558">
        <f>VLOOKUP($F1558,'(참고)타워 스텟 가치'!$B$12:$L$16,AL$2,0)+(VLOOKUP($F1558,'(참고)타워 스텟 가치'!$B$12:$L$16,AL$2,0)*$E1558)</f>
        <v>250.80000000000138</v>
      </c>
      <c r="AM1558">
        <f>SUM('스테이지별 몬스터 스텟'!AD1558*'(참고)타워 스텟 가치'!$Q$17,'스테이지별 몬스터 스텟'!AE1558*'(참고)타워 스텟 가치'!$R$17,'스테이지별 몬스터 스텟'!AF1558*'(참고)타워 스텟 가치'!$S$17,'스테이지별 몬스터 스텟'!AG1558*'(참고)타워 스텟 가치'!$T$17,'스테이지별 몬스터 스텟'!AH1558*'(참고)타워 스텟 가치'!$U$17,'스테이지별 몬스터 스텟'!AI1558*'(참고)타워 스텟 가치'!$V$17,'스테이지별 몬스터 스텟'!AJ1558*'(참고)타워 스텟 가치'!$W$17,'스테이지별 몬스터 스텟'!AK1558*'(참고)타워 스텟 가치'!$X$17,'스테이지별 몬스터 스텟'!AL1558*'(참고)타워 스텟 가치'!$Y$17)</f>
        <v>958179.83250000537</v>
      </c>
      <c r="AN1558">
        <v>3</v>
      </c>
    </row>
    <row r="1559" spans="3:40" x14ac:dyDescent="0.3">
      <c r="C1559">
        <v>5</v>
      </c>
      <c r="D1559">
        <f t="shared" si="74"/>
        <v>311</v>
      </c>
      <c r="E1559" s="52">
        <f>VLOOKUP(D1559,'스테이지별 난이도 설정'!B:C,2,0)</f>
        <v>124.40000000000069</v>
      </c>
      <c r="F1559" t="str">
        <f t="shared" si="75"/>
        <v>스페셜</v>
      </c>
      <c r="G1559">
        <f t="shared" si="73"/>
        <v>6</v>
      </c>
      <c r="H1559">
        <f>VLOOKUP($F1559,'(참고)타워 스텟 가치'!$B$2:$L$6,H$2,0)+(VLOOKUP($F1559,'(참고)타워 스텟 가치'!$B$2:$L$6,H$2,0)*$E1559)</f>
        <v>4761.2812500000264</v>
      </c>
      <c r="I1559">
        <f>VLOOKUP($F1559,'(참고)타워 스텟 가치'!$B$2:$L$6,I$2,0)+(VLOOKUP($F1559,'(참고)타워 스텟 가치'!$B$2:$L$6,I$2,0)*$E1559)</f>
        <v>952.25625000000525</v>
      </c>
      <c r="J1559">
        <f>VLOOKUP($F1559,'(참고)타워 스텟 가치'!$B$2:$L$6,J$2,0)+(VLOOKUP($F1559,'(참고)타워 스텟 가치'!$B$2:$L$6,J$2,0)*$E1559)</f>
        <v>627000.00000000349</v>
      </c>
      <c r="K1559">
        <f>VLOOKUP($F1559,'(참고)타워 스텟 가치'!$B$2:$L$6,K$2,0)+(VLOOKUP($F1559,'(참고)타워 스텟 가치'!$B$2:$L$6,K$2,0)*$E1559)</f>
        <v>19045.125000000106</v>
      </c>
      <c r="L1559">
        <f>VLOOKUP($F1559,'(참고)타워 스텟 가치'!$B$2:$L$6,L$2,0)+(VLOOKUP($F1559,'(참고)타워 스텟 가치'!$B$2:$L$6,L$2,0)*$E1559)</f>
        <v>317.41875000000175</v>
      </c>
      <c r="M1559">
        <f>VLOOKUP($F1559,'(참고)타워 스텟 가치'!$B$2:$L$6,M$2,0)+(VLOOKUP($F1559,'(참고)타워 스텟 가치'!$B$2:$L$6,M$2,0)*$E1559)</f>
        <v>37.620000000000203</v>
      </c>
      <c r="N1559">
        <f>VLOOKUP($F1559,'(참고)타워 스텟 가치'!$B$2:$L$6,N$2,0)+(VLOOKUP($F1559,'(참고)타워 스텟 가치'!$B$2:$L$6,N$2,0)*$E1559)</f>
        <v>0</v>
      </c>
      <c r="O1559">
        <f>VLOOKUP($F1559,'(참고)타워 스텟 가치'!$B$2:$L$6,O$2,0)+(VLOOKUP($F1559,'(참고)타워 스텟 가치'!$B$2:$L$6,O$2,0)*$E1559)</f>
        <v>0</v>
      </c>
      <c r="P1559">
        <f>VLOOKUP($F1559,'(참고)타워 스텟 가치'!$B$2:$L$6,P$2,0)+(VLOOKUP($F1559,'(참고)타워 스텟 가치'!$B$2:$L$6,P$2,0)*$E1559)</f>
        <v>125.40000000000069</v>
      </c>
      <c r="Q1559">
        <f>SUM('스테이지별 몬스터 스텟'!H1559*'(참고)타워 스텟 가치'!$Q$17,'스테이지별 몬스터 스텟'!I1559*'(참고)타워 스텟 가치'!$R$17,'스테이지별 몬스터 스텟'!J1559*'(참고)타워 스텟 가치'!$S$17,'스테이지별 몬스터 스텟'!K1559*'(참고)타워 스텟 가치'!$T$17,'스테이지별 몬스터 스텟'!L1559*'(참고)타워 스텟 가치'!$U$17,'스테이지별 몬스터 스텟'!M1559*'(참고)타워 스텟 가치'!$V$17,'스테이지별 몬스터 스텟'!N1559*'(참고)타워 스텟 가치'!$W$17,'스테이지별 몬스터 스텟'!O1559*'(참고)타워 스텟 가치'!$X$17,'스테이지별 몬스터 스텟'!P1559*'(참고)타워 스텟 가치'!$Y$17)</f>
        <v>990464.45437500556</v>
      </c>
      <c r="R1559">
        <v>1</v>
      </c>
      <c r="S1559">
        <f>VLOOKUP($F1559,'(참고)타워 스텟 가치'!$B$7:$L$11,S$2,0)+(VLOOKUP($F1559,'(참고)타워 스텟 가치'!$B$7:$L$11,S$2,0)*$E1559)</f>
        <v>1587.0937500000086</v>
      </c>
      <c r="T1559">
        <f>VLOOKUP($F1559,'(참고)타워 스텟 가치'!$B$7:$L$11,T$2,0)+(VLOOKUP($F1559,'(참고)타워 스텟 가치'!$B$7:$L$11,T$2,0)*$E1559)</f>
        <v>2856.7687500000156</v>
      </c>
      <c r="U1559">
        <f>VLOOKUP($F1559,'(참고)타워 스텟 가치'!$B$7:$L$11,U$2,0)+(VLOOKUP($F1559,'(참고)타워 스텟 가치'!$B$7:$L$11,U$2,0)*$E1559)</f>
        <v>627000.00000000349</v>
      </c>
      <c r="V1559">
        <f>VLOOKUP($F1559,'(참고)타워 스텟 가치'!$B$7:$L$11,V$2,0)+(VLOOKUP($F1559,'(참고)타워 스텟 가치'!$B$7:$L$11,V$2,0)*$E1559)</f>
        <v>19045.125000000106</v>
      </c>
      <c r="W1559">
        <f>VLOOKUP($F1559,'(참고)타워 스텟 가치'!$B$7:$L$11,W$2,0)+(VLOOKUP($F1559,'(참고)타워 스텟 가치'!$B$7:$L$11,W$2,0)*$E1559)</f>
        <v>317.41875000000175</v>
      </c>
      <c r="X1559">
        <f>VLOOKUP($F1559,'(참고)타워 스텟 가치'!$B$7:$L$11,X$2,0)+(VLOOKUP($F1559,'(참고)타워 스텟 가치'!$B$7:$L$11,X$2,0)*$E1559)</f>
        <v>37.620000000000203</v>
      </c>
      <c r="Y1559">
        <f>VLOOKUP($F1559,'(참고)타워 스텟 가치'!$B$7:$L$11,Y$2,0)+(VLOOKUP($F1559,'(참고)타워 스텟 가치'!$B$7:$L$11,Y$2,0)*$E1559)</f>
        <v>0</v>
      </c>
      <c r="Z1559">
        <f>VLOOKUP($F1559,'(참고)타워 스텟 가치'!$B$7:$L$11,Z$2,0)+(VLOOKUP($F1559,'(참고)타워 스텟 가치'!$B$7:$L$11,Z$2,0)*$E1559)</f>
        <v>0</v>
      </c>
      <c r="AA1559">
        <f>VLOOKUP($F1559,'(참고)타워 스텟 가치'!$B$7:$L$11,AA$2,0)+(VLOOKUP($F1559,'(참고)타워 스텟 가치'!$B$7:$L$11,AA$2,0)*$E1559)</f>
        <v>125.40000000000069</v>
      </c>
      <c r="AB1559">
        <f>SUM('스테이지별 몬스터 스텟'!S1559*'(참고)타워 스텟 가치'!$Q$17,'스테이지별 몬스터 스텟'!T1559*'(참고)타워 스텟 가치'!$R$17,'스테이지별 몬스터 스텟'!U1559*'(참고)타워 스텟 가치'!$S$17,'스테이지별 몬스터 스텟'!V1559*'(참고)타워 스텟 가치'!$T$17,'스테이지별 몬스터 스텟'!W1559*'(참고)타워 스텟 가치'!$U$17,'스테이지별 몬스터 스텟'!X1559*'(참고)타워 스텟 가치'!$V$17,'스테이지별 몬스터 스텟'!Y1559*'(참고)타워 스텟 가치'!$W$17,'스테이지별 몬스터 스텟'!Z1559*'(참고)타워 스텟 가치'!$X$17,'스테이지별 몬스터 스텟'!AA1559*'(참고)타워 스텟 가치'!$Y$17)</f>
        <v>986972.84812500561</v>
      </c>
      <c r="AC1559">
        <v>2</v>
      </c>
      <c r="AD1559">
        <f>VLOOKUP($F1559,'(참고)타워 스텟 가치'!$B$12:$L$16,AD$2,0)+(VLOOKUP($F1559,'(참고)타워 스텟 가치'!$B$12:$L$16,AD$2,0)*$E1559)</f>
        <v>1587.0937500000086</v>
      </c>
      <c r="AE1559">
        <f>VLOOKUP($F1559,'(참고)타워 스텟 가치'!$B$12:$L$16,AE$2,0)+(VLOOKUP($F1559,'(참고)타워 스텟 가치'!$B$12:$L$16,AE$2,0)*$E1559)</f>
        <v>1904.5125000000105</v>
      </c>
      <c r="AF1559">
        <f>VLOOKUP($F1559,'(참고)타워 스텟 가치'!$B$12:$L$16,AF$2,0)+(VLOOKUP($F1559,'(참고)타워 스텟 가치'!$B$12:$L$16,AF$2,0)*$E1559)</f>
        <v>627000.00000000349</v>
      </c>
      <c r="AG1559">
        <f>VLOOKUP($F1559,'(참고)타워 스텟 가치'!$B$12:$L$16,AG$2,0)+(VLOOKUP($F1559,'(참고)타워 스텟 가치'!$B$12:$L$16,AG$2,0)*$E1559)</f>
        <v>9522.5625000000528</v>
      </c>
      <c r="AH1559">
        <f>VLOOKUP($F1559,'(참고)타워 스텟 가치'!$B$12:$L$16,AH$2,0)+(VLOOKUP($F1559,'(참고)타워 스텟 가치'!$B$12:$L$16,AH$2,0)*$E1559)</f>
        <v>317.41875000000175</v>
      </c>
      <c r="AI1559">
        <f>VLOOKUP($F1559,'(참고)타워 스텟 가치'!$B$12:$L$16,AI$2,0)+(VLOOKUP($F1559,'(참고)타워 스텟 가치'!$B$12:$L$16,AI$2,0)*$E1559)</f>
        <v>37.620000000000203</v>
      </c>
      <c r="AJ1559">
        <f>VLOOKUP($F1559,'(참고)타워 스텟 가치'!$B$12:$L$16,AJ$2,0)+(VLOOKUP($F1559,'(참고)타워 스텟 가치'!$B$12:$L$16,AJ$2,0)*$E1559)</f>
        <v>0</v>
      </c>
      <c r="AK1559">
        <f>VLOOKUP($F1559,'(참고)타워 스텟 가치'!$B$12:$L$16,AK$2,0)+(VLOOKUP($F1559,'(참고)타워 스텟 가치'!$B$12:$L$16,AK$2,0)*$E1559)</f>
        <v>0</v>
      </c>
      <c r="AL1559">
        <f>VLOOKUP($F1559,'(참고)타워 스텟 가치'!$B$12:$L$16,AL$2,0)+(VLOOKUP($F1559,'(참고)타워 스텟 가치'!$B$12:$L$16,AL$2,0)*$E1559)</f>
        <v>250.80000000000138</v>
      </c>
      <c r="AM1559">
        <f>SUM('스테이지별 몬스터 스텟'!AD1559*'(참고)타워 스텟 가치'!$Q$17,'스테이지별 몬스터 스텟'!AE1559*'(참고)타워 스텟 가치'!$R$17,'스테이지별 몬스터 스텟'!AF1559*'(참고)타워 스텟 가치'!$S$17,'스테이지별 몬스터 스텟'!AG1559*'(참고)타워 스텟 가치'!$T$17,'스테이지별 몬스터 스텟'!AH1559*'(참고)타워 스텟 가치'!$U$17,'스테이지별 몬스터 스텟'!AI1559*'(참고)타워 스텟 가치'!$V$17,'스테이지별 몬스터 스텟'!AJ1559*'(참고)타워 스텟 가치'!$W$17,'스테이지별 몬스터 스텟'!AK1559*'(참고)타워 스텟 가치'!$X$17,'스테이지별 몬스터 스텟'!AL1559*'(참고)타워 스텟 가치'!$Y$17)</f>
        <v>966750.1387500054</v>
      </c>
      <c r="AN1559">
        <v>3</v>
      </c>
    </row>
    <row r="1560" spans="3:40" x14ac:dyDescent="0.3">
      <c r="C1560">
        <v>1</v>
      </c>
      <c r="D1560">
        <f t="shared" si="74"/>
        <v>312</v>
      </c>
      <c r="E1560" s="52">
        <f>VLOOKUP(D1560,'스테이지별 난이도 설정'!B:C,2,0)</f>
        <v>124.80000000000069</v>
      </c>
      <c r="F1560" t="str">
        <f t="shared" si="75"/>
        <v>일반</v>
      </c>
      <c r="G1560">
        <f t="shared" si="73"/>
        <v>6</v>
      </c>
      <c r="H1560">
        <f>VLOOKUP($F1560,'(참고)타워 스텟 가치'!$B$2:$L$6,H$2,0)+(VLOOKUP($F1560,'(참고)타워 스텟 가치'!$B$2:$L$6,H$2,0)*$E1560)</f>
        <v>943.50000000000523</v>
      </c>
      <c r="I1560">
        <f>VLOOKUP($F1560,'(참고)타워 스텟 가치'!$B$2:$L$6,I$2,0)+(VLOOKUP($F1560,'(참고)타워 스텟 가치'!$B$2:$L$6,I$2,0)*$E1560)</f>
        <v>188.70000000000104</v>
      </c>
      <c r="J1560">
        <f>VLOOKUP($F1560,'(참고)타워 스텟 가치'!$B$2:$L$6,J$2,0)+(VLOOKUP($F1560,'(참고)타워 스텟 가치'!$B$2:$L$6,J$2,0)*$E1560)</f>
        <v>629000.00000000349</v>
      </c>
      <c r="K1560">
        <f>VLOOKUP($F1560,'(참고)타워 스텟 가치'!$B$2:$L$6,K$2,0)+(VLOOKUP($F1560,'(참고)타워 스텟 가치'!$B$2:$L$6,K$2,0)*$E1560)</f>
        <v>3774.0000000000209</v>
      </c>
      <c r="L1560">
        <f>VLOOKUP($F1560,'(참고)타워 스텟 가치'!$B$2:$L$6,L$2,0)+(VLOOKUP($F1560,'(참고)타워 스텟 가치'!$B$2:$L$6,L$2,0)*$E1560)</f>
        <v>62.900000000000347</v>
      </c>
      <c r="M1560">
        <f>VLOOKUP($F1560,'(참고)타워 스텟 가치'!$B$2:$L$6,M$2,0)+(VLOOKUP($F1560,'(참고)타워 스텟 가치'!$B$2:$L$6,M$2,0)*$E1560)</f>
        <v>37.740000000000201</v>
      </c>
      <c r="N1560">
        <f>VLOOKUP($F1560,'(참고)타워 스텟 가치'!$B$2:$L$6,N$2,0)+(VLOOKUP($F1560,'(참고)타워 스텟 가치'!$B$2:$L$6,N$2,0)*$E1560)</f>
        <v>0</v>
      </c>
      <c r="O1560">
        <f>VLOOKUP($F1560,'(참고)타워 스텟 가치'!$B$2:$L$6,O$2,0)+(VLOOKUP($F1560,'(참고)타워 스텟 가치'!$B$2:$L$6,O$2,0)*$E1560)</f>
        <v>0</v>
      </c>
      <c r="P1560">
        <f>VLOOKUP($F1560,'(참고)타워 스텟 가치'!$B$2:$L$6,P$2,0)+(VLOOKUP($F1560,'(참고)타워 스텟 가치'!$B$2:$L$6,P$2,0)*$E1560)</f>
        <v>88.060000000000485</v>
      </c>
      <c r="Q1560">
        <f>SUM('스테이지별 몬스터 스텟'!H1560*'(참고)타워 스텟 가치'!$Q$17,'스테이지별 몬스터 스텟'!I1560*'(참고)타워 스텟 가치'!$R$17,'스테이지별 몬스터 스텟'!J1560*'(참고)타워 스텟 가치'!$S$17,'스테이지별 몬스터 스텟'!K1560*'(참고)타워 스텟 가치'!$T$17,'스테이지별 몬스터 스텟'!L1560*'(참고)타워 스텟 가치'!$U$17,'스테이지별 몬스터 스텟'!M1560*'(참고)타워 스텟 가치'!$V$17,'스테이지별 몬스터 스텟'!N1560*'(참고)타워 스텟 가치'!$W$17,'스테이지별 몬스터 스텟'!O1560*'(참고)타워 스텟 가치'!$X$17,'스테이지별 몬스터 스텟'!P1560*'(참고)타워 스텟 가치'!$Y$17)</f>
        <v>953557.71000000532</v>
      </c>
      <c r="R1560">
        <v>1</v>
      </c>
      <c r="S1560">
        <f>VLOOKUP($F1560,'(참고)타워 스텟 가치'!$B$7:$L$11,S$2,0)+(VLOOKUP($F1560,'(참고)타워 스텟 가치'!$B$7:$L$11,S$2,0)*$E1560)</f>
        <v>314.50000000000171</v>
      </c>
      <c r="T1560">
        <f>VLOOKUP($F1560,'(참고)타워 스텟 가치'!$B$7:$L$11,T$2,0)+(VLOOKUP($F1560,'(참고)타워 스텟 가치'!$B$7:$L$11,T$2,0)*$E1560)</f>
        <v>566.10000000000309</v>
      </c>
      <c r="U1560">
        <f>VLOOKUP($F1560,'(참고)타워 스텟 가치'!$B$7:$L$11,U$2,0)+(VLOOKUP($F1560,'(참고)타워 스텟 가치'!$B$7:$L$11,U$2,0)*$E1560)</f>
        <v>629000.00000000349</v>
      </c>
      <c r="V1560">
        <f>VLOOKUP($F1560,'(참고)타워 스텟 가치'!$B$7:$L$11,V$2,0)+(VLOOKUP($F1560,'(참고)타워 스텟 가치'!$B$7:$L$11,V$2,0)*$E1560)</f>
        <v>3774.0000000000209</v>
      </c>
      <c r="W1560">
        <f>VLOOKUP($F1560,'(참고)타워 스텟 가치'!$B$7:$L$11,W$2,0)+(VLOOKUP($F1560,'(참고)타워 스텟 가치'!$B$7:$L$11,W$2,0)*$E1560)</f>
        <v>62.900000000000347</v>
      </c>
      <c r="X1560">
        <f>VLOOKUP($F1560,'(참고)타워 스텟 가치'!$B$7:$L$11,X$2,0)+(VLOOKUP($F1560,'(참고)타워 스텟 가치'!$B$7:$L$11,X$2,0)*$E1560)</f>
        <v>37.740000000000201</v>
      </c>
      <c r="Y1560">
        <f>VLOOKUP($F1560,'(참고)타워 스텟 가치'!$B$7:$L$11,Y$2,0)+(VLOOKUP($F1560,'(참고)타워 스텟 가치'!$B$7:$L$11,Y$2,0)*$E1560)</f>
        <v>0</v>
      </c>
      <c r="Z1560">
        <f>VLOOKUP($F1560,'(참고)타워 스텟 가치'!$B$7:$L$11,Z$2,0)+(VLOOKUP($F1560,'(참고)타워 스텟 가치'!$B$7:$L$11,Z$2,0)*$E1560)</f>
        <v>0</v>
      </c>
      <c r="AA1560">
        <f>VLOOKUP($F1560,'(참고)타워 스텟 가치'!$B$7:$L$11,AA$2,0)+(VLOOKUP($F1560,'(참고)타워 스텟 가치'!$B$7:$L$11,AA$2,0)*$E1560)</f>
        <v>88.060000000000485</v>
      </c>
      <c r="AB1560">
        <f>SUM('스테이지별 몬스터 스텟'!S1560*'(참고)타워 스텟 가치'!$Q$17,'스테이지별 몬스터 스텟'!T1560*'(참고)타워 스텟 가치'!$R$17,'스테이지별 몬스터 스텟'!U1560*'(참고)타워 스텟 가치'!$S$17,'스테이지별 몬스터 스텟'!V1560*'(참고)타워 스텟 가치'!$T$17,'스테이지별 몬스터 스텟'!W1560*'(참고)타워 스텟 가치'!$U$17,'스테이지별 몬스터 스텟'!X1560*'(참고)타워 스텟 가치'!$V$17,'스테이지별 몬스터 스텟'!Y1560*'(참고)타워 스텟 가치'!$W$17,'스테이지별 몬스터 스텟'!Z1560*'(참고)타워 스텟 가치'!$X$17,'스테이지별 몬스터 스텟'!AA1560*'(참고)타워 스텟 가치'!$Y$17)</f>
        <v>952865.81000000529</v>
      </c>
      <c r="AC1560">
        <v>2</v>
      </c>
      <c r="AD1560">
        <f>VLOOKUP($F1560,'(참고)타워 스텟 가치'!$B$12:$L$16,AD$2,0)+(VLOOKUP($F1560,'(참고)타워 스텟 가치'!$B$12:$L$16,AD$2,0)*$E1560)</f>
        <v>314.50000000000171</v>
      </c>
      <c r="AE1560">
        <f>VLOOKUP($F1560,'(참고)타워 스텟 가치'!$B$12:$L$16,AE$2,0)+(VLOOKUP($F1560,'(참고)타워 스텟 가치'!$B$12:$L$16,AE$2,0)*$E1560)</f>
        <v>377.40000000000208</v>
      </c>
      <c r="AF1560">
        <f>VLOOKUP($F1560,'(참고)타워 스텟 가치'!$B$12:$L$16,AF$2,0)+(VLOOKUP($F1560,'(참고)타워 스텟 가치'!$B$12:$L$16,AF$2,0)*$E1560)</f>
        <v>629000.00000000349</v>
      </c>
      <c r="AG1560">
        <f>VLOOKUP($F1560,'(참고)타워 스텟 가치'!$B$12:$L$16,AG$2,0)+(VLOOKUP($F1560,'(참고)타워 스텟 가치'!$B$12:$L$16,AG$2,0)*$E1560)</f>
        <v>1887.0000000000105</v>
      </c>
      <c r="AH1560">
        <f>VLOOKUP($F1560,'(참고)타워 스텟 가치'!$B$12:$L$16,AH$2,0)+(VLOOKUP($F1560,'(참고)타워 스텟 가치'!$B$12:$L$16,AH$2,0)*$E1560)</f>
        <v>62.900000000000347</v>
      </c>
      <c r="AI1560">
        <f>VLOOKUP($F1560,'(참고)타워 스텟 가치'!$B$12:$L$16,AI$2,0)+(VLOOKUP($F1560,'(참고)타워 스텟 가치'!$B$12:$L$16,AI$2,0)*$E1560)</f>
        <v>37.740000000000201</v>
      </c>
      <c r="AJ1560">
        <f>VLOOKUP($F1560,'(참고)타워 스텟 가치'!$B$12:$L$16,AJ$2,0)+(VLOOKUP($F1560,'(참고)타워 스텟 가치'!$B$12:$L$16,AJ$2,0)*$E1560)</f>
        <v>0</v>
      </c>
      <c r="AK1560">
        <f>VLOOKUP($F1560,'(참고)타워 스텟 가치'!$B$12:$L$16,AK$2,0)+(VLOOKUP($F1560,'(참고)타워 스텟 가치'!$B$12:$L$16,AK$2,0)*$E1560)</f>
        <v>0</v>
      </c>
      <c r="AL1560">
        <f>VLOOKUP($F1560,'(참고)타워 스텟 가치'!$B$12:$L$16,AL$2,0)+(VLOOKUP($F1560,'(참고)타워 스텟 가치'!$B$12:$L$16,AL$2,0)*$E1560)</f>
        <v>176.12000000000097</v>
      </c>
      <c r="AM1560">
        <f>SUM('스테이지별 몬스터 스텟'!AD1560*'(참고)타워 스텟 가치'!$Q$17,'스테이지별 몬스터 스텟'!AE1560*'(참고)타워 스텟 가치'!$R$17,'스테이지별 몬스터 스텟'!AF1560*'(참고)타워 스텟 가치'!$S$17,'스테이지별 몬스터 스텟'!AG1560*'(참고)타워 스텟 가치'!$T$17,'스테이지별 몬스터 스텟'!AH1560*'(참고)타워 스텟 가치'!$U$17,'스테이지별 몬스터 스텟'!AI1560*'(참고)타워 스텟 가치'!$V$17,'스테이지별 몬스터 스텟'!AJ1560*'(참고)타워 스텟 가치'!$W$17,'스테이지별 몬스터 스텟'!AK1560*'(참고)타워 스텟 가치'!$X$17,'스테이지별 몬스터 스텟'!AL1560*'(참고)타워 스텟 가치'!$Y$17)</f>
        <v>948984.88000000524</v>
      </c>
      <c r="AN1560">
        <v>3</v>
      </c>
    </row>
    <row r="1561" spans="3:40" x14ac:dyDescent="0.3">
      <c r="C1561">
        <v>2</v>
      </c>
      <c r="D1561">
        <f t="shared" si="74"/>
        <v>312</v>
      </c>
      <c r="E1561" s="52">
        <f>VLOOKUP(D1561,'스테이지별 난이도 설정'!B:C,2,0)</f>
        <v>124.80000000000069</v>
      </c>
      <c r="F1561" t="str">
        <f t="shared" si="75"/>
        <v>레어</v>
      </c>
      <c r="G1561">
        <f t="shared" si="73"/>
        <v>6</v>
      </c>
      <c r="H1561">
        <f>VLOOKUP($F1561,'(참고)타워 스텟 가치'!$B$2:$L$6,H$2,0)+(VLOOKUP($F1561,'(참고)타워 스텟 가치'!$B$2:$L$6,H$2,0)*$E1561)</f>
        <v>1415.2500000000077</v>
      </c>
      <c r="I1561">
        <f>VLOOKUP($F1561,'(참고)타워 스텟 가치'!$B$2:$L$6,I$2,0)+(VLOOKUP($F1561,'(참고)타워 스텟 가치'!$B$2:$L$6,I$2,0)*$E1561)</f>
        <v>283.05000000000155</v>
      </c>
      <c r="J1561">
        <f>VLOOKUP($F1561,'(참고)타워 스텟 가치'!$B$2:$L$6,J$2,0)+(VLOOKUP($F1561,'(참고)타워 스텟 가치'!$B$2:$L$6,J$2,0)*$E1561)</f>
        <v>629000.00000000349</v>
      </c>
      <c r="K1561">
        <f>VLOOKUP($F1561,'(참고)타워 스텟 가치'!$B$2:$L$6,K$2,0)+(VLOOKUP($F1561,'(참고)타워 스텟 가치'!$B$2:$L$6,K$2,0)*$E1561)</f>
        <v>5661.0000000000309</v>
      </c>
      <c r="L1561">
        <f>VLOOKUP($F1561,'(참고)타워 스텟 가치'!$B$2:$L$6,L$2,0)+(VLOOKUP($F1561,'(참고)타워 스텟 가치'!$B$2:$L$6,L$2,0)*$E1561)</f>
        <v>94.35000000000052</v>
      </c>
      <c r="M1561">
        <f>VLOOKUP($F1561,'(참고)타워 스텟 가치'!$B$2:$L$6,M$2,0)+(VLOOKUP($F1561,'(참고)타워 스텟 가치'!$B$2:$L$6,M$2,0)*$E1561)</f>
        <v>37.740000000000201</v>
      </c>
      <c r="N1561">
        <f>VLOOKUP($F1561,'(참고)타워 스텟 가치'!$B$2:$L$6,N$2,0)+(VLOOKUP($F1561,'(참고)타워 스텟 가치'!$B$2:$L$6,N$2,0)*$E1561)</f>
        <v>0</v>
      </c>
      <c r="O1561">
        <f>VLOOKUP($F1561,'(참고)타워 스텟 가치'!$B$2:$L$6,O$2,0)+(VLOOKUP($F1561,'(참고)타워 스텟 가치'!$B$2:$L$6,O$2,0)*$E1561)</f>
        <v>0</v>
      </c>
      <c r="P1561">
        <f>VLOOKUP($F1561,'(참고)타워 스텟 가치'!$B$2:$L$6,P$2,0)+(VLOOKUP($F1561,'(참고)타워 스텟 가치'!$B$2:$L$6,P$2,0)*$E1561)</f>
        <v>88.060000000000485</v>
      </c>
      <c r="Q1561">
        <f>SUM('스테이지별 몬스터 스텟'!H1561*'(참고)타워 스텟 가치'!$Q$17,'스테이지별 몬스터 스텟'!I1561*'(참고)타워 스텟 가치'!$R$17,'스테이지별 몬스터 스텟'!J1561*'(참고)타워 스텟 가치'!$S$17,'스테이지별 몬스터 스텟'!K1561*'(참고)타워 스텟 가치'!$T$17,'스테이지별 몬스터 스텟'!L1561*'(참고)타워 스텟 가치'!$U$17,'스테이지별 몬스터 스텟'!M1561*'(참고)타워 스텟 가치'!$V$17,'스테이지별 몬스터 스텟'!N1561*'(참고)타워 스텟 가치'!$W$17,'스테이지별 몬스터 스텟'!O1561*'(참고)타워 스텟 가치'!$X$17,'스테이지별 몬스터 스텟'!P1561*'(참고)타워 스텟 가치'!$Y$17)</f>
        <v>958479.63500000536</v>
      </c>
      <c r="R1561">
        <v>1</v>
      </c>
      <c r="S1561">
        <f>VLOOKUP($F1561,'(참고)타워 스텟 가치'!$B$7:$L$11,S$2,0)+(VLOOKUP($F1561,'(참고)타워 스텟 가치'!$B$7:$L$11,S$2,0)*$E1561)</f>
        <v>471.75000000000261</v>
      </c>
      <c r="T1561">
        <f>VLOOKUP($F1561,'(참고)타워 스텟 가치'!$B$7:$L$11,T$2,0)+(VLOOKUP($F1561,'(참고)타워 스텟 가치'!$B$7:$L$11,T$2,0)*$E1561)</f>
        <v>849.15000000000464</v>
      </c>
      <c r="U1561">
        <f>VLOOKUP($F1561,'(참고)타워 스텟 가치'!$B$7:$L$11,U$2,0)+(VLOOKUP($F1561,'(참고)타워 스텟 가치'!$B$7:$L$11,U$2,0)*$E1561)</f>
        <v>629000.00000000349</v>
      </c>
      <c r="V1561">
        <f>VLOOKUP($F1561,'(참고)타워 스텟 가치'!$B$7:$L$11,V$2,0)+(VLOOKUP($F1561,'(참고)타워 스텟 가치'!$B$7:$L$11,V$2,0)*$E1561)</f>
        <v>5661.0000000000309</v>
      </c>
      <c r="W1561">
        <f>VLOOKUP($F1561,'(참고)타워 스텟 가치'!$B$7:$L$11,W$2,0)+(VLOOKUP($F1561,'(참고)타워 스텟 가치'!$B$7:$L$11,W$2,0)*$E1561)</f>
        <v>94.35000000000052</v>
      </c>
      <c r="X1561">
        <f>VLOOKUP($F1561,'(참고)타워 스텟 가치'!$B$7:$L$11,X$2,0)+(VLOOKUP($F1561,'(참고)타워 스텟 가치'!$B$7:$L$11,X$2,0)*$E1561)</f>
        <v>37.740000000000201</v>
      </c>
      <c r="Y1561">
        <f>VLOOKUP($F1561,'(참고)타워 스텟 가치'!$B$7:$L$11,Y$2,0)+(VLOOKUP($F1561,'(참고)타워 스텟 가치'!$B$7:$L$11,Y$2,0)*$E1561)</f>
        <v>0</v>
      </c>
      <c r="Z1561">
        <f>VLOOKUP($F1561,'(참고)타워 스텟 가치'!$B$7:$L$11,Z$2,0)+(VLOOKUP($F1561,'(참고)타워 스텟 가치'!$B$7:$L$11,Z$2,0)*$E1561)</f>
        <v>0</v>
      </c>
      <c r="AA1561">
        <f>VLOOKUP($F1561,'(참고)타워 스텟 가치'!$B$7:$L$11,AA$2,0)+(VLOOKUP($F1561,'(참고)타워 스텟 가치'!$B$7:$L$11,AA$2,0)*$E1561)</f>
        <v>88.060000000000485</v>
      </c>
      <c r="AB1561">
        <f>SUM('스테이지별 몬스터 스텟'!S1561*'(참고)타워 스텟 가치'!$Q$17,'스테이지별 몬스터 스텟'!T1561*'(참고)타워 스텟 가치'!$R$17,'스테이지별 몬스터 스텟'!U1561*'(참고)타워 스텟 가치'!$S$17,'스테이지별 몬스터 스텟'!V1561*'(참고)타워 스텟 가치'!$T$17,'스테이지별 몬스터 스텟'!W1561*'(참고)타워 스텟 가치'!$U$17,'스테이지별 몬스터 스텟'!X1561*'(참고)타워 스텟 가치'!$V$17,'스테이지별 몬스터 스텟'!Y1561*'(참고)타워 스텟 가치'!$W$17,'스테이지별 몬스터 스텟'!Z1561*'(참고)타워 스텟 가치'!$X$17,'스테이지별 몬스터 스텟'!AA1561*'(참고)타워 스텟 가치'!$Y$17)</f>
        <v>957441.78500000527</v>
      </c>
      <c r="AC1561">
        <v>2</v>
      </c>
      <c r="AD1561">
        <f>VLOOKUP($F1561,'(참고)타워 스텟 가치'!$B$12:$L$16,AD$2,0)+(VLOOKUP($F1561,'(참고)타워 스텟 가치'!$B$12:$L$16,AD$2,0)*$E1561)</f>
        <v>471.75000000000261</v>
      </c>
      <c r="AE1561">
        <f>VLOOKUP($F1561,'(참고)타워 스텟 가치'!$B$12:$L$16,AE$2,0)+(VLOOKUP($F1561,'(참고)타워 스텟 가치'!$B$12:$L$16,AE$2,0)*$E1561)</f>
        <v>566.10000000000309</v>
      </c>
      <c r="AF1561">
        <f>VLOOKUP($F1561,'(참고)타워 스텟 가치'!$B$12:$L$16,AF$2,0)+(VLOOKUP($F1561,'(참고)타워 스텟 가치'!$B$12:$L$16,AF$2,0)*$E1561)</f>
        <v>629000.00000000349</v>
      </c>
      <c r="AG1561">
        <f>VLOOKUP($F1561,'(참고)타워 스텟 가치'!$B$12:$L$16,AG$2,0)+(VLOOKUP($F1561,'(참고)타워 스텟 가치'!$B$12:$L$16,AG$2,0)*$E1561)</f>
        <v>2830.5000000000155</v>
      </c>
      <c r="AH1561">
        <f>VLOOKUP($F1561,'(참고)타워 스텟 가치'!$B$12:$L$16,AH$2,0)+(VLOOKUP($F1561,'(참고)타워 스텟 가치'!$B$12:$L$16,AH$2,0)*$E1561)</f>
        <v>94.35000000000052</v>
      </c>
      <c r="AI1561">
        <f>VLOOKUP($F1561,'(참고)타워 스텟 가치'!$B$12:$L$16,AI$2,0)+(VLOOKUP($F1561,'(참고)타워 스텟 가치'!$B$12:$L$16,AI$2,0)*$E1561)</f>
        <v>37.740000000000201</v>
      </c>
      <c r="AJ1561">
        <f>VLOOKUP($F1561,'(참고)타워 스텟 가치'!$B$12:$L$16,AJ$2,0)+(VLOOKUP($F1561,'(참고)타워 스텟 가치'!$B$12:$L$16,AJ$2,0)*$E1561)</f>
        <v>0</v>
      </c>
      <c r="AK1561">
        <f>VLOOKUP($F1561,'(참고)타워 스텟 가치'!$B$12:$L$16,AK$2,0)+(VLOOKUP($F1561,'(참고)타워 스텟 가치'!$B$12:$L$16,AK$2,0)*$E1561)</f>
        <v>0</v>
      </c>
      <c r="AL1561">
        <f>VLOOKUP($F1561,'(참고)타워 스텟 가치'!$B$12:$L$16,AL$2,0)+(VLOOKUP($F1561,'(참고)타워 스텟 가치'!$B$12:$L$16,AL$2,0)*$E1561)</f>
        <v>176.12000000000097</v>
      </c>
      <c r="AM1561">
        <f>SUM('스테이지별 몬스터 스텟'!AD1561*'(참고)타워 스텟 가치'!$Q$17,'스테이지별 몬스터 스텟'!AE1561*'(참고)타워 스텟 가치'!$R$17,'스테이지별 몬스터 스텟'!AF1561*'(참고)타워 스텟 가치'!$S$17,'스테이지별 몬스터 스텟'!AG1561*'(참고)타워 스텟 가치'!$T$17,'스테이지별 몬스터 스텟'!AH1561*'(참고)타워 스텟 가치'!$U$17,'스테이지별 몬스터 스텟'!AI1561*'(참고)타워 스텟 가치'!$V$17,'스테이지별 몬스터 스텟'!AJ1561*'(참고)타워 스텟 가치'!$W$17,'스테이지별 몬스터 스텟'!AK1561*'(참고)타워 스텟 가치'!$X$17,'스테이지별 몬스터 스텟'!AL1561*'(참고)타워 스텟 가치'!$Y$17)</f>
        <v>951532.3300000052</v>
      </c>
      <c r="AN1561">
        <v>3</v>
      </c>
    </row>
    <row r="1562" spans="3:40" x14ac:dyDescent="0.3">
      <c r="C1562">
        <v>3</v>
      </c>
      <c r="D1562">
        <f t="shared" si="74"/>
        <v>312</v>
      </c>
      <c r="E1562" s="52">
        <f>VLOOKUP(D1562,'스테이지별 난이도 설정'!B:C,2,0)</f>
        <v>124.80000000000069</v>
      </c>
      <c r="F1562" t="str">
        <f t="shared" si="75"/>
        <v>에픽</v>
      </c>
      <c r="G1562">
        <f t="shared" si="73"/>
        <v>6</v>
      </c>
      <c r="H1562">
        <f>VLOOKUP($F1562,'(참고)타워 스텟 가치'!$B$2:$L$6,H$2,0)+(VLOOKUP($F1562,'(참고)타워 스텟 가치'!$B$2:$L$6,H$2,0)*$E1562)</f>
        <v>2122.8750000000118</v>
      </c>
      <c r="I1562">
        <f>VLOOKUP($F1562,'(참고)타워 스텟 가치'!$B$2:$L$6,I$2,0)+(VLOOKUP($F1562,'(참고)타워 스텟 가치'!$B$2:$L$6,I$2,0)*$E1562)</f>
        <v>424.57500000000232</v>
      </c>
      <c r="J1562">
        <f>VLOOKUP($F1562,'(참고)타워 스텟 가치'!$B$2:$L$6,J$2,0)+(VLOOKUP($F1562,'(참고)타워 스텟 가치'!$B$2:$L$6,J$2,0)*$E1562)</f>
        <v>629000.00000000349</v>
      </c>
      <c r="K1562">
        <f>VLOOKUP($F1562,'(참고)타워 스텟 가치'!$B$2:$L$6,K$2,0)+(VLOOKUP($F1562,'(참고)타워 스텟 가치'!$B$2:$L$6,K$2,0)*$E1562)</f>
        <v>8491.5000000000473</v>
      </c>
      <c r="L1562">
        <f>VLOOKUP($F1562,'(참고)타워 스텟 가치'!$B$2:$L$6,L$2,0)+(VLOOKUP($F1562,'(참고)타워 스텟 가치'!$B$2:$L$6,L$2,0)*$E1562)</f>
        <v>141.52500000000077</v>
      </c>
      <c r="M1562">
        <f>VLOOKUP($F1562,'(참고)타워 스텟 가치'!$B$2:$L$6,M$2,0)+(VLOOKUP($F1562,'(참고)타워 스텟 가치'!$B$2:$L$6,M$2,0)*$E1562)</f>
        <v>37.740000000000201</v>
      </c>
      <c r="N1562">
        <f>VLOOKUP($F1562,'(참고)타워 스텟 가치'!$B$2:$L$6,N$2,0)+(VLOOKUP($F1562,'(참고)타워 스텟 가치'!$B$2:$L$6,N$2,0)*$E1562)</f>
        <v>0</v>
      </c>
      <c r="O1562">
        <f>VLOOKUP($F1562,'(참고)타워 스텟 가치'!$B$2:$L$6,O$2,0)+(VLOOKUP($F1562,'(참고)타워 스텟 가치'!$B$2:$L$6,O$2,0)*$E1562)</f>
        <v>0</v>
      </c>
      <c r="P1562">
        <f>VLOOKUP($F1562,'(참고)타워 스텟 가치'!$B$2:$L$6,P$2,0)+(VLOOKUP($F1562,'(참고)타워 스텟 가치'!$B$2:$L$6,P$2,0)*$E1562)</f>
        <v>88.060000000000485</v>
      </c>
      <c r="Q1562">
        <f>SUM('스테이지별 몬스터 스텟'!H1562*'(참고)타워 스텟 가치'!$Q$17,'스테이지별 몬스터 스텟'!I1562*'(참고)타워 스텟 가치'!$R$17,'스테이지별 몬스터 스텟'!J1562*'(참고)타워 스텟 가치'!$S$17,'스테이지별 몬스터 스텟'!K1562*'(참고)타워 스텟 가치'!$T$17,'스테이지별 몬스터 스텟'!L1562*'(참고)타워 스텟 가치'!$U$17,'스테이지별 몬스터 스텟'!M1562*'(참고)타워 스텟 가치'!$V$17,'스테이지별 몬스터 스텟'!N1562*'(참고)타워 스텟 가치'!$W$17,'스테이지별 몬스터 스텟'!O1562*'(참고)타워 스텟 가치'!$X$17,'스테이지별 몬스터 스텟'!P1562*'(참고)타워 스텟 가치'!$Y$17)</f>
        <v>965862.52250000543</v>
      </c>
      <c r="R1562">
        <v>1</v>
      </c>
      <c r="S1562">
        <f>VLOOKUP($F1562,'(참고)타워 스텟 가치'!$B$7:$L$11,S$2,0)+(VLOOKUP($F1562,'(참고)타워 스텟 가치'!$B$7:$L$11,S$2,0)*$E1562)</f>
        <v>707.62500000000387</v>
      </c>
      <c r="T1562">
        <f>VLOOKUP($F1562,'(참고)타워 스텟 가치'!$B$7:$L$11,T$2,0)+(VLOOKUP($F1562,'(참고)타워 스텟 가치'!$B$7:$L$11,T$2,0)*$E1562)</f>
        <v>1273.725000000007</v>
      </c>
      <c r="U1562">
        <f>VLOOKUP($F1562,'(참고)타워 스텟 가치'!$B$7:$L$11,U$2,0)+(VLOOKUP($F1562,'(참고)타워 스텟 가치'!$B$7:$L$11,U$2,0)*$E1562)</f>
        <v>629000.00000000349</v>
      </c>
      <c r="V1562">
        <f>VLOOKUP($F1562,'(참고)타워 스텟 가치'!$B$7:$L$11,V$2,0)+(VLOOKUP($F1562,'(참고)타워 스텟 가치'!$B$7:$L$11,V$2,0)*$E1562)</f>
        <v>8491.5000000000473</v>
      </c>
      <c r="W1562">
        <f>VLOOKUP($F1562,'(참고)타워 스텟 가치'!$B$7:$L$11,W$2,0)+(VLOOKUP($F1562,'(참고)타워 스텟 가치'!$B$7:$L$11,W$2,0)*$E1562)</f>
        <v>141.52500000000077</v>
      </c>
      <c r="X1562">
        <f>VLOOKUP($F1562,'(참고)타워 스텟 가치'!$B$7:$L$11,X$2,0)+(VLOOKUP($F1562,'(참고)타워 스텟 가치'!$B$7:$L$11,X$2,0)*$E1562)</f>
        <v>37.740000000000201</v>
      </c>
      <c r="Y1562">
        <f>VLOOKUP($F1562,'(참고)타워 스텟 가치'!$B$7:$L$11,Y$2,0)+(VLOOKUP($F1562,'(참고)타워 스텟 가치'!$B$7:$L$11,Y$2,0)*$E1562)</f>
        <v>0</v>
      </c>
      <c r="Z1562">
        <f>VLOOKUP($F1562,'(참고)타워 스텟 가치'!$B$7:$L$11,Z$2,0)+(VLOOKUP($F1562,'(참고)타워 스텟 가치'!$B$7:$L$11,Z$2,0)*$E1562)</f>
        <v>0</v>
      </c>
      <c r="AA1562">
        <f>VLOOKUP($F1562,'(참고)타워 스텟 가치'!$B$7:$L$11,AA$2,0)+(VLOOKUP($F1562,'(참고)타워 스텟 가치'!$B$7:$L$11,AA$2,0)*$E1562)</f>
        <v>88.060000000000485</v>
      </c>
      <c r="AB1562">
        <f>SUM('스테이지별 몬스터 스텟'!S1562*'(참고)타워 스텟 가치'!$Q$17,'스테이지별 몬스터 스텟'!T1562*'(참고)타워 스텟 가치'!$R$17,'스테이지별 몬스터 스텟'!U1562*'(참고)타워 스텟 가치'!$S$17,'스테이지별 몬스터 스텟'!V1562*'(참고)타워 스텟 가치'!$T$17,'스테이지별 몬스터 스텟'!W1562*'(참고)타워 스텟 가치'!$U$17,'스테이지별 몬스터 스텟'!X1562*'(참고)타워 스텟 가치'!$V$17,'스테이지별 몬스터 스텟'!Y1562*'(참고)타워 스텟 가치'!$W$17,'스테이지별 몬스터 스텟'!Z1562*'(참고)타워 스텟 가치'!$X$17,'스테이지별 몬스터 스텟'!AA1562*'(참고)타워 스텟 가치'!$Y$17)</f>
        <v>964305.74750000541</v>
      </c>
      <c r="AC1562">
        <v>2</v>
      </c>
      <c r="AD1562">
        <f>VLOOKUP($F1562,'(참고)타워 스텟 가치'!$B$12:$L$16,AD$2,0)+(VLOOKUP($F1562,'(참고)타워 스텟 가치'!$B$12:$L$16,AD$2,0)*$E1562)</f>
        <v>707.62500000000387</v>
      </c>
      <c r="AE1562">
        <f>VLOOKUP($F1562,'(참고)타워 스텟 가치'!$B$12:$L$16,AE$2,0)+(VLOOKUP($F1562,'(참고)타워 스텟 가치'!$B$12:$L$16,AE$2,0)*$E1562)</f>
        <v>849.15000000000464</v>
      </c>
      <c r="AF1562">
        <f>VLOOKUP($F1562,'(참고)타워 스텟 가치'!$B$12:$L$16,AF$2,0)+(VLOOKUP($F1562,'(참고)타워 스텟 가치'!$B$12:$L$16,AF$2,0)*$E1562)</f>
        <v>629000.00000000349</v>
      </c>
      <c r="AG1562">
        <f>VLOOKUP($F1562,'(참고)타워 스텟 가치'!$B$12:$L$16,AG$2,0)+(VLOOKUP($F1562,'(참고)타워 스텟 가치'!$B$12:$L$16,AG$2,0)*$E1562)</f>
        <v>4245.7500000000236</v>
      </c>
      <c r="AH1562">
        <f>VLOOKUP($F1562,'(참고)타워 스텟 가치'!$B$12:$L$16,AH$2,0)+(VLOOKUP($F1562,'(참고)타워 스텟 가치'!$B$12:$L$16,AH$2,0)*$E1562)</f>
        <v>141.52500000000077</v>
      </c>
      <c r="AI1562">
        <f>VLOOKUP($F1562,'(참고)타워 스텟 가치'!$B$12:$L$16,AI$2,0)+(VLOOKUP($F1562,'(참고)타워 스텟 가치'!$B$12:$L$16,AI$2,0)*$E1562)</f>
        <v>37.740000000000201</v>
      </c>
      <c r="AJ1562">
        <f>VLOOKUP($F1562,'(참고)타워 스텟 가치'!$B$12:$L$16,AJ$2,0)+(VLOOKUP($F1562,'(참고)타워 스텟 가치'!$B$12:$L$16,AJ$2,0)*$E1562)</f>
        <v>0</v>
      </c>
      <c r="AK1562">
        <f>VLOOKUP($F1562,'(참고)타워 스텟 가치'!$B$12:$L$16,AK$2,0)+(VLOOKUP($F1562,'(참고)타워 스텟 가치'!$B$12:$L$16,AK$2,0)*$E1562)</f>
        <v>0</v>
      </c>
      <c r="AL1562">
        <f>VLOOKUP($F1562,'(참고)타워 스텟 가치'!$B$12:$L$16,AL$2,0)+(VLOOKUP($F1562,'(참고)타워 스텟 가치'!$B$12:$L$16,AL$2,0)*$E1562)</f>
        <v>176.12000000000097</v>
      </c>
      <c r="AM1562">
        <f>SUM('스테이지별 몬스터 스텟'!AD1562*'(참고)타워 스텟 가치'!$Q$17,'스테이지별 몬스터 스텟'!AE1562*'(참고)타워 스텟 가치'!$R$17,'스테이지별 몬스터 스텟'!AF1562*'(참고)타워 스텟 가치'!$S$17,'스테이지별 몬스터 스텟'!AG1562*'(참고)타워 스텟 가치'!$T$17,'스테이지별 몬스터 스텟'!AH1562*'(참고)타워 스텟 가치'!$U$17,'스테이지별 몬스터 스텟'!AI1562*'(참고)타워 스텟 가치'!$V$17,'스테이지별 몬스터 스텟'!AJ1562*'(참고)타워 스텟 가치'!$W$17,'스테이지별 몬스터 스텟'!AK1562*'(참고)타워 스텟 가치'!$X$17,'스테이지별 몬스터 스텟'!AL1562*'(참고)타워 스텟 가치'!$Y$17)</f>
        <v>955353.50500000524</v>
      </c>
      <c r="AN1562">
        <v>3</v>
      </c>
    </row>
    <row r="1563" spans="3:40" x14ac:dyDescent="0.3">
      <c r="C1563">
        <v>4</v>
      </c>
      <c r="D1563">
        <f t="shared" si="74"/>
        <v>312</v>
      </c>
      <c r="E1563" s="52">
        <f>VLOOKUP(D1563,'스테이지별 난이도 설정'!B:C,2,0)</f>
        <v>124.80000000000069</v>
      </c>
      <c r="F1563" t="str">
        <f t="shared" si="75"/>
        <v>유니크</v>
      </c>
      <c r="G1563">
        <f t="shared" si="73"/>
        <v>6</v>
      </c>
      <c r="H1563">
        <f>VLOOKUP($F1563,'(참고)타워 스텟 가치'!$B$2:$L$6,H$2,0)+(VLOOKUP($F1563,'(참고)타워 스텟 가치'!$B$2:$L$6,H$2,0)*$E1563)</f>
        <v>3184.3125000000177</v>
      </c>
      <c r="I1563">
        <f>VLOOKUP($F1563,'(참고)타워 스텟 가치'!$B$2:$L$6,I$2,0)+(VLOOKUP($F1563,'(참고)타워 스텟 가치'!$B$2:$L$6,I$2,0)*$E1563)</f>
        <v>636.86250000000348</v>
      </c>
      <c r="J1563">
        <f>VLOOKUP($F1563,'(참고)타워 스텟 가치'!$B$2:$L$6,J$2,0)+(VLOOKUP($F1563,'(참고)타워 스텟 가치'!$B$2:$L$6,J$2,0)*$E1563)</f>
        <v>629000.00000000349</v>
      </c>
      <c r="K1563">
        <f>VLOOKUP($F1563,'(참고)타워 스텟 가치'!$B$2:$L$6,K$2,0)+(VLOOKUP($F1563,'(참고)타워 스텟 가치'!$B$2:$L$6,K$2,0)*$E1563)</f>
        <v>12737.250000000071</v>
      </c>
      <c r="L1563">
        <f>VLOOKUP($F1563,'(참고)타워 스텟 가치'!$B$2:$L$6,L$2,0)+(VLOOKUP($F1563,'(참고)타워 스텟 가치'!$B$2:$L$6,L$2,0)*$E1563)</f>
        <v>212.28750000000116</v>
      </c>
      <c r="M1563">
        <f>VLOOKUP($F1563,'(참고)타워 스텟 가치'!$B$2:$L$6,M$2,0)+(VLOOKUP($F1563,'(참고)타워 스텟 가치'!$B$2:$L$6,M$2,0)*$E1563)</f>
        <v>37.740000000000201</v>
      </c>
      <c r="N1563">
        <f>VLOOKUP($F1563,'(참고)타워 스텟 가치'!$B$2:$L$6,N$2,0)+(VLOOKUP($F1563,'(참고)타워 스텟 가치'!$B$2:$L$6,N$2,0)*$E1563)</f>
        <v>0</v>
      </c>
      <c r="O1563">
        <f>VLOOKUP($F1563,'(참고)타워 스텟 가치'!$B$2:$L$6,O$2,0)+(VLOOKUP($F1563,'(참고)타워 스텟 가치'!$B$2:$L$6,O$2,0)*$E1563)</f>
        <v>0</v>
      </c>
      <c r="P1563">
        <f>VLOOKUP($F1563,'(참고)타워 스텟 가치'!$B$2:$L$6,P$2,0)+(VLOOKUP($F1563,'(참고)타워 스텟 가치'!$B$2:$L$6,P$2,0)*$E1563)</f>
        <v>125.80000000000069</v>
      </c>
      <c r="Q1563">
        <f>SUM('스테이지별 몬스터 스텟'!H1563*'(참고)타워 스텟 가치'!$Q$17,'스테이지별 몬스터 스텟'!I1563*'(참고)타워 스텟 가치'!$R$17,'스테이지별 몬스터 스텟'!J1563*'(참고)타워 스텟 가치'!$S$17,'스테이지별 몬스터 스텟'!K1563*'(참고)타워 스텟 가치'!$T$17,'스테이지별 몬스터 스텟'!L1563*'(참고)타워 스텟 가치'!$U$17,'스테이지별 몬스터 스텟'!M1563*'(참고)타워 스텟 가치'!$V$17,'스테이지별 몬스터 스텟'!N1563*'(참고)타워 스텟 가치'!$W$17,'스테이지별 몬스터 스텟'!O1563*'(참고)타워 스텟 가치'!$X$17,'스테이지별 몬스터 스텟'!P1563*'(참고)타워 스텟 가치'!$Y$17)</f>
        <v>977012.33375000535</v>
      </c>
      <c r="R1563">
        <v>1</v>
      </c>
      <c r="S1563">
        <f>VLOOKUP($F1563,'(참고)타워 스텟 가치'!$B$7:$L$11,S$2,0)+(VLOOKUP($F1563,'(참고)타워 스텟 가치'!$B$7:$L$11,S$2,0)*$E1563)</f>
        <v>1061.4375000000059</v>
      </c>
      <c r="T1563">
        <f>VLOOKUP($F1563,'(참고)타워 스텟 가치'!$B$7:$L$11,T$2,0)+(VLOOKUP($F1563,'(참고)타워 스텟 가치'!$B$7:$L$11,T$2,0)*$E1563)</f>
        <v>1910.5875000000106</v>
      </c>
      <c r="U1563">
        <f>VLOOKUP($F1563,'(참고)타워 스텟 가치'!$B$7:$L$11,U$2,0)+(VLOOKUP($F1563,'(참고)타워 스텟 가치'!$B$7:$L$11,U$2,0)*$E1563)</f>
        <v>629000.00000000349</v>
      </c>
      <c r="V1563">
        <f>VLOOKUP($F1563,'(참고)타워 스텟 가치'!$B$7:$L$11,V$2,0)+(VLOOKUP($F1563,'(참고)타워 스텟 가치'!$B$7:$L$11,V$2,0)*$E1563)</f>
        <v>12737.250000000071</v>
      </c>
      <c r="W1563">
        <f>VLOOKUP($F1563,'(참고)타워 스텟 가치'!$B$7:$L$11,W$2,0)+(VLOOKUP($F1563,'(참고)타워 스텟 가치'!$B$7:$L$11,W$2,0)*$E1563)</f>
        <v>212.28750000000116</v>
      </c>
      <c r="X1563">
        <f>VLOOKUP($F1563,'(참고)타워 스텟 가치'!$B$7:$L$11,X$2,0)+(VLOOKUP($F1563,'(참고)타워 스텟 가치'!$B$7:$L$11,X$2,0)*$E1563)</f>
        <v>37.740000000000201</v>
      </c>
      <c r="Y1563">
        <f>VLOOKUP($F1563,'(참고)타워 스텟 가치'!$B$7:$L$11,Y$2,0)+(VLOOKUP($F1563,'(참고)타워 스텟 가치'!$B$7:$L$11,Y$2,0)*$E1563)</f>
        <v>0</v>
      </c>
      <c r="Z1563">
        <f>VLOOKUP($F1563,'(참고)타워 스텟 가치'!$B$7:$L$11,Z$2,0)+(VLOOKUP($F1563,'(참고)타워 스텟 가치'!$B$7:$L$11,Z$2,0)*$E1563)</f>
        <v>0</v>
      </c>
      <c r="AA1563">
        <f>VLOOKUP($F1563,'(참고)타워 스텟 가치'!$B$7:$L$11,AA$2,0)+(VLOOKUP($F1563,'(참고)타워 스텟 가치'!$B$7:$L$11,AA$2,0)*$E1563)</f>
        <v>125.80000000000069</v>
      </c>
      <c r="AB1563">
        <f>SUM('스테이지별 몬스터 스텟'!S1563*'(참고)타워 스텟 가치'!$Q$17,'스테이지별 몬스터 스텟'!T1563*'(참고)타워 스텟 가치'!$R$17,'스테이지별 몬스터 스텟'!U1563*'(참고)타워 스텟 가치'!$S$17,'스테이지별 몬스터 스텟'!V1563*'(참고)타워 스텟 가치'!$T$17,'스테이지별 몬스터 스텟'!W1563*'(참고)타워 스텟 가치'!$U$17,'스테이지별 몬스터 스텟'!X1563*'(참고)타워 스텟 가치'!$V$17,'스테이지별 몬스터 스텟'!Y1563*'(참고)타워 스텟 가치'!$W$17,'스테이지별 몬스터 스텟'!Z1563*'(참고)타워 스텟 가치'!$X$17,'스테이지별 몬스터 스텟'!AA1563*'(참고)타워 스텟 가치'!$Y$17)</f>
        <v>974677.17125000525</v>
      </c>
      <c r="AC1563">
        <v>2</v>
      </c>
      <c r="AD1563">
        <f>VLOOKUP($F1563,'(참고)타워 스텟 가치'!$B$12:$L$16,AD$2,0)+(VLOOKUP($F1563,'(참고)타워 스텟 가치'!$B$12:$L$16,AD$2,0)*$E1563)</f>
        <v>1061.4375000000059</v>
      </c>
      <c r="AE1563">
        <f>VLOOKUP($F1563,'(참고)타워 스텟 가치'!$B$12:$L$16,AE$2,0)+(VLOOKUP($F1563,'(참고)타워 스텟 가치'!$B$12:$L$16,AE$2,0)*$E1563)</f>
        <v>1273.725000000007</v>
      </c>
      <c r="AF1563">
        <f>VLOOKUP($F1563,'(참고)타워 스텟 가치'!$B$12:$L$16,AF$2,0)+(VLOOKUP($F1563,'(참고)타워 스텟 가치'!$B$12:$L$16,AF$2,0)*$E1563)</f>
        <v>629000.00000000349</v>
      </c>
      <c r="AG1563">
        <f>VLOOKUP($F1563,'(참고)타워 스텟 가치'!$B$12:$L$16,AG$2,0)+(VLOOKUP($F1563,'(참고)타워 스텟 가치'!$B$12:$L$16,AG$2,0)*$E1563)</f>
        <v>6368.6250000000355</v>
      </c>
      <c r="AH1563">
        <f>VLOOKUP($F1563,'(참고)타워 스텟 가치'!$B$12:$L$16,AH$2,0)+(VLOOKUP($F1563,'(참고)타워 스텟 가치'!$B$12:$L$16,AH$2,0)*$E1563)</f>
        <v>212.28750000000116</v>
      </c>
      <c r="AI1563">
        <f>VLOOKUP($F1563,'(참고)타워 스텟 가치'!$B$12:$L$16,AI$2,0)+(VLOOKUP($F1563,'(참고)타워 스텟 가치'!$B$12:$L$16,AI$2,0)*$E1563)</f>
        <v>37.740000000000201</v>
      </c>
      <c r="AJ1563">
        <f>VLOOKUP($F1563,'(참고)타워 스텟 가치'!$B$12:$L$16,AJ$2,0)+(VLOOKUP($F1563,'(참고)타워 스텟 가치'!$B$12:$L$16,AJ$2,0)*$E1563)</f>
        <v>0</v>
      </c>
      <c r="AK1563">
        <f>VLOOKUP($F1563,'(참고)타워 스텟 가치'!$B$12:$L$16,AK$2,0)+(VLOOKUP($F1563,'(참고)타워 스텟 가치'!$B$12:$L$16,AK$2,0)*$E1563)</f>
        <v>0</v>
      </c>
      <c r="AL1563">
        <f>VLOOKUP($F1563,'(참고)타워 스텟 가치'!$B$12:$L$16,AL$2,0)+(VLOOKUP($F1563,'(참고)타워 스텟 가치'!$B$12:$L$16,AL$2,0)*$E1563)</f>
        <v>251.60000000000139</v>
      </c>
      <c r="AM1563">
        <f>SUM('스테이지별 몬스터 스텟'!AD1563*'(참고)타워 스텟 가치'!$Q$17,'스테이지별 몬스터 스텟'!AE1563*'(참고)타워 스텟 가치'!$R$17,'스테이지별 몬스터 스텟'!AF1563*'(참고)타워 스텟 가치'!$S$17,'스테이지별 몬스터 스텟'!AG1563*'(참고)타워 스텟 가치'!$T$17,'스테이지별 몬스터 스텟'!AH1563*'(참고)타워 스텟 가치'!$U$17,'스테이지별 몬스터 스텟'!AI1563*'(참고)타워 스텟 가치'!$V$17,'스테이지별 몬스터 스텟'!AJ1563*'(참고)타워 스텟 가치'!$W$17,'스테이지별 몬스터 스텟'!AK1563*'(참고)타워 스텟 가치'!$X$17,'스테이지별 몬스터 스텟'!AL1563*'(참고)타워 스텟 가치'!$Y$17)</f>
        <v>961236.22750000528</v>
      </c>
      <c r="AN1563">
        <v>3</v>
      </c>
    </row>
    <row r="1564" spans="3:40" x14ac:dyDescent="0.3">
      <c r="C1564">
        <v>5</v>
      </c>
      <c r="D1564">
        <f t="shared" si="74"/>
        <v>312</v>
      </c>
      <c r="E1564" s="52">
        <f>VLOOKUP(D1564,'스테이지별 난이도 설정'!B:C,2,0)</f>
        <v>124.80000000000069</v>
      </c>
      <c r="F1564" t="str">
        <f t="shared" si="75"/>
        <v>스페셜</v>
      </c>
      <c r="G1564">
        <f t="shared" si="73"/>
        <v>6</v>
      </c>
      <c r="H1564">
        <f>VLOOKUP($F1564,'(참고)타워 스텟 가치'!$B$2:$L$6,H$2,0)+(VLOOKUP($F1564,'(참고)타워 스텟 가치'!$B$2:$L$6,H$2,0)*$E1564)</f>
        <v>4776.4687500000264</v>
      </c>
      <c r="I1564">
        <f>VLOOKUP($F1564,'(참고)타워 스텟 가치'!$B$2:$L$6,I$2,0)+(VLOOKUP($F1564,'(참고)타워 스텟 가치'!$B$2:$L$6,I$2,0)*$E1564)</f>
        <v>955.29375000000528</v>
      </c>
      <c r="J1564">
        <f>VLOOKUP($F1564,'(참고)타워 스텟 가치'!$B$2:$L$6,J$2,0)+(VLOOKUP($F1564,'(참고)타워 스텟 가치'!$B$2:$L$6,J$2,0)*$E1564)</f>
        <v>629000.00000000349</v>
      </c>
      <c r="K1564">
        <f>VLOOKUP($F1564,'(참고)타워 스텟 가치'!$B$2:$L$6,K$2,0)+(VLOOKUP($F1564,'(참고)타워 스텟 가치'!$B$2:$L$6,K$2,0)*$E1564)</f>
        <v>19105.875000000106</v>
      </c>
      <c r="L1564">
        <f>VLOOKUP($F1564,'(참고)타워 스텟 가치'!$B$2:$L$6,L$2,0)+(VLOOKUP($F1564,'(참고)타워 스텟 가치'!$B$2:$L$6,L$2,0)*$E1564)</f>
        <v>318.43125000000174</v>
      </c>
      <c r="M1564">
        <f>VLOOKUP($F1564,'(참고)타워 스텟 가치'!$B$2:$L$6,M$2,0)+(VLOOKUP($F1564,'(참고)타워 스텟 가치'!$B$2:$L$6,M$2,0)*$E1564)</f>
        <v>37.740000000000201</v>
      </c>
      <c r="N1564">
        <f>VLOOKUP($F1564,'(참고)타워 스텟 가치'!$B$2:$L$6,N$2,0)+(VLOOKUP($F1564,'(참고)타워 스텟 가치'!$B$2:$L$6,N$2,0)*$E1564)</f>
        <v>0</v>
      </c>
      <c r="O1564">
        <f>VLOOKUP($F1564,'(참고)타워 스텟 가치'!$B$2:$L$6,O$2,0)+(VLOOKUP($F1564,'(참고)타워 스텟 가치'!$B$2:$L$6,O$2,0)*$E1564)</f>
        <v>0</v>
      </c>
      <c r="P1564">
        <f>VLOOKUP($F1564,'(참고)타워 스텟 가치'!$B$2:$L$6,P$2,0)+(VLOOKUP($F1564,'(참고)타워 스텟 가치'!$B$2:$L$6,P$2,0)*$E1564)</f>
        <v>125.80000000000069</v>
      </c>
      <c r="Q1564">
        <f>SUM('스테이지별 몬스터 스텟'!H1564*'(참고)타워 스텟 가치'!$Q$17,'스테이지별 몬스터 스텟'!I1564*'(참고)타워 스텟 가치'!$R$17,'스테이지별 몬스터 스텟'!J1564*'(참고)타워 스텟 가치'!$S$17,'스테이지별 몬스터 스텟'!K1564*'(참고)타워 스텟 가치'!$T$17,'스테이지별 몬스터 스텟'!L1564*'(참고)타워 스텟 가치'!$U$17,'스테이지별 몬스터 스텟'!M1564*'(참고)타워 스텟 가치'!$V$17,'스테이지별 몬스터 스텟'!N1564*'(참고)타워 스텟 가치'!$W$17,'스테이지별 몬스터 스텟'!O1564*'(참고)타워 스텟 가치'!$X$17,'스테이지별 몬스터 스텟'!P1564*'(참고)타워 스텟 가치'!$Y$17)</f>
        <v>993623.83062500553</v>
      </c>
      <c r="R1564">
        <v>1</v>
      </c>
      <c r="S1564">
        <f>VLOOKUP($F1564,'(참고)타워 스텟 가치'!$B$7:$L$11,S$2,0)+(VLOOKUP($F1564,'(참고)타워 스텟 가치'!$B$7:$L$11,S$2,0)*$E1564)</f>
        <v>1592.1562500000089</v>
      </c>
      <c r="T1564">
        <f>VLOOKUP($F1564,'(참고)타워 스텟 가치'!$B$7:$L$11,T$2,0)+(VLOOKUP($F1564,'(참고)타워 스텟 가치'!$B$7:$L$11,T$2,0)*$E1564)</f>
        <v>2865.8812500000158</v>
      </c>
      <c r="U1564">
        <f>VLOOKUP($F1564,'(참고)타워 스텟 가치'!$B$7:$L$11,U$2,0)+(VLOOKUP($F1564,'(참고)타워 스텟 가치'!$B$7:$L$11,U$2,0)*$E1564)</f>
        <v>629000.00000000349</v>
      </c>
      <c r="V1564">
        <f>VLOOKUP($F1564,'(참고)타워 스텟 가치'!$B$7:$L$11,V$2,0)+(VLOOKUP($F1564,'(참고)타워 스텟 가치'!$B$7:$L$11,V$2,0)*$E1564)</f>
        <v>19105.875000000106</v>
      </c>
      <c r="W1564">
        <f>VLOOKUP($F1564,'(참고)타워 스텟 가치'!$B$7:$L$11,W$2,0)+(VLOOKUP($F1564,'(참고)타워 스텟 가치'!$B$7:$L$11,W$2,0)*$E1564)</f>
        <v>318.43125000000174</v>
      </c>
      <c r="X1564">
        <f>VLOOKUP($F1564,'(참고)타워 스텟 가치'!$B$7:$L$11,X$2,0)+(VLOOKUP($F1564,'(참고)타워 스텟 가치'!$B$7:$L$11,X$2,0)*$E1564)</f>
        <v>37.740000000000201</v>
      </c>
      <c r="Y1564">
        <f>VLOOKUP($F1564,'(참고)타워 스텟 가치'!$B$7:$L$11,Y$2,0)+(VLOOKUP($F1564,'(참고)타워 스텟 가치'!$B$7:$L$11,Y$2,0)*$E1564)</f>
        <v>0</v>
      </c>
      <c r="Z1564">
        <f>VLOOKUP($F1564,'(참고)타워 스텟 가치'!$B$7:$L$11,Z$2,0)+(VLOOKUP($F1564,'(참고)타워 스텟 가치'!$B$7:$L$11,Z$2,0)*$E1564)</f>
        <v>0</v>
      </c>
      <c r="AA1564">
        <f>VLOOKUP($F1564,'(참고)타워 스텟 가치'!$B$7:$L$11,AA$2,0)+(VLOOKUP($F1564,'(참고)타워 스텟 가치'!$B$7:$L$11,AA$2,0)*$E1564)</f>
        <v>125.80000000000069</v>
      </c>
      <c r="AB1564">
        <f>SUM('스테이지별 몬스터 스텟'!S1564*'(참고)타워 스텟 가치'!$Q$17,'스테이지별 몬스터 스텟'!T1564*'(참고)타워 스텟 가치'!$R$17,'스테이지별 몬스터 스텟'!U1564*'(참고)타워 스텟 가치'!$S$17,'스테이지별 몬스터 스텟'!V1564*'(참고)타워 스텟 가치'!$T$17,'스테이지별 몬스터 스텟'!W1564*'(참고)타워 스텟 가치'!$U$17,'스테이지별 몬스터 스텟'!X1564*'(참고)타워 스텟 가치'!$V$17,'스테이지별 몬스터 스텟'!Y1564*'(참고)타워 스텟 가치'!$W$17,'스테이지별 몬스터 스텟'!Z1564*'(참고)타워 스텟 가치'!$X$17,'스테이지별 몬스터 스텟'!AA1564*'(참고)타워 스텟 가치'!$Y$17)</f>
        <v>990121.08687500551</v>
      </c>
      <c r="AC1564">
        <v>2</v>
      </c>
      <c r="AD1564">
        <f>VLOOKUP($F1564,'(참고)타워 스텟 가치'!$B$12:$L$16,AD$2,0)+(VLOOKUP($F1564,'(참고)타워 스텟 가치'!$B$12:$L$16,AD$2,0)*$E1564)</f>
        <v>1592.1562500000089</v>
      </c>
      <c r="AE1564">
        <f>VLOOKUP($F1564,'(참고)타워 스텟 가치'!$B$12:$L$16,AE$2,0)+(VLOOKUP($F1564,'(참고)타워 스텟 가치'!$B$12:$L$16,AE$2,0)*$E1564)</f>
        <v>1910.5875000000106</v>
      </c>
      <c r="AF1564">
        <f>VLOOKUP($F1564,'(참고)타워 스텟 가치'!$B$12:$L$16,AF$2,0)+(VLOOKUP($F1564,'(참고)타워 스텟 가치'!$B$12:$L$16,AF$2,0)*$E1564)</f>
        <v>629000.00000000349</v>
      </c>
      <c r="AG1564">
        <f>VLOOKUP($F1564,'(참고)타워 스텟 가치'!$B$12:$L$16,AG$2,0)+(VLOOKUP($F1564,'(참고)타워 스텟 가치'!$B$12:$L$16,AG$2,0)*$E1564)</f>
        <v>9552.9375000000528</v>
      </c>
      <c r="AH1564">
        <f>VLOOKUP($F1564,'(참고)타워 스텟 가치'!$B$12:$L$16,AH$2,0)+(VLOOKUP($F1564,'(참고)타워 스텟 가치'!$B$12:$L$16,AH$2,0)*$E1564)</f>
        <v>318.43125000000174</v>
      </c>
      <c r="AI1564">
        <f>VLOOKUP($F1564,'(참고)타워 스텟 가치'!$B$12:$L$16,AI$2,0)+(VLOOKUP($F1564,'(참고)타워 스텟 가치'!$B$12:$L$16,AI$2,0)*$E1564)</f>
        <v>37.740000000000201</v>
      </c>
      <c r="AJ1564">
        <f>VLOOKUP($F1564,'(참고)타워 스텟 가치'!$B$12:$L$16,AJ$2,0)+(VLOOKUP($F1564,'(참고)타워 스텟 가치'!$B$12:$L$16,AJ$2,0)*$E1564)</f>
        <v>0</v>
      </c>
      <c r="AK1564">
        <f>VLOOKUP($F1564,'(참고)타워 스텟 가치'!$B$12:$L$16,AK$2,0)+(VLOOKUP($F1564,'(참고)타워 스텟 가치'!$B$12:$L$16,AK$2,0)*$E1564)</f>
        <v>0</v>
      </c>
      <c r="AL1564">
        <f>VLOOKUP($F1564,'(참고)타워 스텟 가치'!$B$12:$L$16,AL$2,0)+(VLOOKUP($F1564,'(참고)타워 스텟 가치'!$B$12:$L$16,AL$2,0)*$E1564)</f>
        <v>251.60000000000139</v>
      </c>
      <c r="AM1564">
        <f>SUM('스테이지별 몬스터 스텟'!AD1564*'(참고)타워 스텟 가치'!$Q$17,'스테이지별 몬스터 스텟'!AE1564*'(참고)타워 스텟 가치'!$R$17,'스테이지별 몬스터 스텟'!AF1564*'(참고)타워 스텟 가치'!$S$17,'스테이지별 몬스터 스텟'!AG1564*'(참고)타워 스텟 가치'!$T$17,'스테이지별 몬스터 스텟'!AH1564*'(참고)타워 스텟 가치'!$U$17,'스테이지별 몬스터 스텟'!AI1564*'(참고)타워 스텟 가치'!$V$17,'스테이지별 몬스터 스텟'!AJ1564*'(참고)타워 스텟 가치'!$W$17,'스테이지별 몬스터 스텟'!AK1564*'(참고)타워 스텟 가치'!$X$17,'스테이지별 몬스터 스텟'!AL1564*'(참고)타워 스텟 가치'!$Y$17)</f>
        <v>969833.87125000532</v>
      </c>
      <c r="AN1564">
        <v>3</v>
      </c>
    </row>
    <row r="1565" spans="3:40" x14ac:dyDescent="0.3">
      <c r="C1565">
        <v>1</v>
      </c>
      <c r="D1565">
        <f t="shared" si="74"/>
        <v>313</v>
      </c>
      <c r="E1565" s="52">
        <f>VLOOKUP(D1565,'스테이지별 난이도 설정'!B:C,2,0)</f>
        <v>125.2000000000007</v>
      </c>
      <c r="F1565" t="str">
        <f t="shared" si="75"/>
        <v>일반</v>
      </c>
      <c r="G1565">
        <f t="shared" si="73"/>
        <v>6</v>
      </c>
      <c r="H1565">
        <f>VLOOKUP($F1565,'(참고)타워 스텟 가치'!$B$2:$L$6,H$2,0)+(VLOOKUP($F1565,'(참고)타워 스텟 가치'!$B$2:$L$6,H$2,0)*$E1565)</f>
        <v>946.50000000000523</v>
      </c>
      <c r="I1565">
        <f>VLOOKUP($F1565,'(참고)타워 스텟 가치'!$B$2:$L$6,I$2,0)+(VLOOKUP($F1565,'(참고)타워 스텟 가치'!$B$2:$L$6,I$2,0)*$E1565)</f>
        <v>189.30000000000103</v>
      </c>
      <c r="J1565">
        <f>VLOOKUP($F1565,'(참고)타워 스텟 가치'!$B$2:$L$6,J$2,0)+(VLOOKUP($F1565,'(참고)타워 스텟 가치'!$B$2:$L$6,J$2,0)*$E1565)</f>
        <v>631000.00000000349</v>
      </c>
      <c r="K1565">
        <f>VLOOKUP($F1565,'(참고)타워 스텟 가치'!$B$2:$L$6,K$2,0)+(VLOOKUP($F1565,'(참고)타워 스텟 가치'!$B$2:$L$6,K$2,0)*$E1565)</f>
        <v>3786.0000000000209</v>
      </c>
      <c r="L1565">
        <f>VLOOKUP($F1565,'(참고)타워 스텟 가치'!$B$2:$L$6,L$2,0)+(VLOOKUP($F1565,'(참고)타워 스텟 가치'!$B$2:$L$6,L$2,0)*$E1565)</f>
        <v>63.10000000000035</v>
      </c>
      <c r="M1565">
        <f>VLOOKUP($F1565,'(참고)타워 스텟 가치'!$B$2:$L$6,M$2,0)+(VLOOKUP($F1565,'(참고)타워 스텟 가치'!$B$2:$L$6,M$2,0)*$E1565)</f>
        <v>37.860000000000205</v>
      </c>
      <c r="N1565">
        <f>VLOOKUP($F1565,'(참고)타워 스텟 가치'!$B$2:$L$6,N$2,0)+(VLOOKUP($F1565,'(참고)타워 스텟 가치'!$B$2:$L$6,N$2,0)*$E1565)</f>
        <v>0</v>
      </c>
      <c r="O1565">
        <f>VLOOKUP($F1565,'(참고)타워 스텟 가치'!$B$2:$L$6,O$2,0)+(VLOOKUP($F1565,'(참고)타워 스텟 가치'!$B$2:$L$6,O$2,0)*$E1565)</f>
        <v>0</v>
      </c>
      <c r="P1565">
        <f>VLOOKUP($F1565,'(참고)타워 스텟 가치'!$B$2:$L$6,P$2,0)+(VLOOKUP($F1565,'(참고)타워 스텟 가치'!$B$2:$L$6,P$2,0)*$E1565)</f>
        <v>88.340000000000487</v>
      </c>
      <c r="Q1565">
        <f>SUM('스테이지별 몬스터 스텟'!H1565*'(참고)타워 스텟 가치'!$Q$17,'스테이지별 몬스터 스텟'!I1565*'(참고)타워 스텟 가치'!$R$17,'스테이지별 몬스터 스텟'!J1565*'(참고)타워 스텟 가치'!$S$17,'스테이지별 몬스터 스텟'!K1565*'(참고)타워 스텟 가치'!$T$17,'스테이지별 몬스터 스텟'!L1565*'(참고)타워 스텟 가치'!$U$17,'스테이지별 몬스터 스텟'!M1565*'(참고)타워 스텟 가치'!$V$17,'스테이지별 몬스터 스텟'!N1565*'(참고)타워 스텟 가치'!$W$17,'스테이지별 몬스터 스텟'!O1565*'(참고)타워 스텟 가치'!$X$17,'스테이지별 몬스터 스텟'!P1565*'(참고)타워 스텟 가치'!$Y$17)</f>
        <v>956589.6900000053</v>
      </c>
      <c r="R1565">
        <v>1</v>
      </c>
      <c r="S1565">
        <f>VLOOKUP($F1565,'(참고)타워 스텟 가치'!$B$7:$L$11,S$2,0)+(VLOOKUP($F1565,'(참고)타워 스텟 가치'!$B$7:$L$11,S$2,0)*$E1565)</f>
        <v>315.50000000000176</v>
      </c>
      <c r="T1565">
        <f>VLOOKUP($F1565,'(참고)타워 스텟 가치'!$B$7:$L$11,T$2,0)+(VLOOKUP($F1565,'(참고)타워 스텟 가치'!$B$7:$L$11,T$2,0)*$E1565)</f>
        <v>567.90000000000316</v>
      </c>
      <c r="U1565">
        <f>VLOOKUP($F1565,'(참고)타워 스텟 가치'!$B$7:$L$11,U$2,0)+(VLOOKUP($F1565,'(참고)타워 스텟 가치'!$B$7:$L$11,U$2,0)*$E1565)</f>
        <v>631000.00000000349</v>
      </c>
      <c r="V1565">
        <f>VLOOKUP($F1565,'(참고)타워 스텟 가치'!$B$7:$L$11,V$2,0)+(VLOOKUP($F1565,'(참고)타워 스텟 가치'!$B$7:$L$11,V$2,0)*$E1565)</f>
        <v>3786.0000000000209</v>
      </c>
      <c r="W1565">
        <f>VLOOKUP($F1565,'(참고)타워 스텟 가치'!$B$7:$L$11,W$2,0)+(VLOOKUP($F1565,'(참고)타워 스텟 가치'!$B$7:$L$11,W$2,0)*$E1565)</f>
        <v>63.10000000000035</v>
      </c>
      <c r="X1565">
        <f>VLOOKUP($F1565,'(참고)타워 스텟 가치'!$B$7:$L$11,X$2,0)+(VLOOKUP($F1565,'(참고)타워 스텟 가치'!$B$7:$L$11,X$2,0)*$E1565)</f>
        <v>37.860000000000205</v>
      </c>
      <c r="Y1565">
        <f>VLOOKUP($F1565,'(참고)타워 스텟 가치'!$B$7:$L$11,Y$2,0)+(VLOOKUP($F1565,'(참고)타워 스텟 가치'!$B$7:$L$11,Y$2,0)*$E1565)</f>
        <v>0</v>
      </c>
      <c r="Z1565">
        <f>VLOOKUP($F1565,'(참고)타워 스텟 가치'!$B$7:$L$11,Z$2,0)+(VLOOKUP($F1565,'(참고)타워 스텟 가치'!$B$7:$L$11,Z$2,0)*$E1565)</f>
        <v>0</v>
      </c>
      <c r="AA1565">
        <f>VLOOKUP($F1565,'(참고)타워 스텟 가치'!$B$7:$L$11,AA$2,0)+(VLOOKUP($F1565,'(참고)타워 스텟 가치'!$B$7:$L$11,AA$2,0)*$E1565)</f>
        <v>88.340000000000487</v>
      </c>
      <c r="AB1565">
        <f>SUM('스테이지별 몬스터 스텟'!S1565*'(참고)타워 스텟 가치'!$Q$17,'스테이지별 몬스터 스텟'!T1565*'(참고)타워 스텟 가치'!$R$17,'스테이지별 몬스터 스텟'!U1565*'(참고)타워 스텟 가치'!$S$17,'스테이지별 몬스터 스텟'!V1565*'(참고)타워 스텟 가치'!$T$17,'스테이지별 몬스터 스텟'!W1565*'(참고)타워 스텟 가치'!$U$17,'스테이지별 몬스터 스텟'!X1565*'(참고)타워 스텟 가치'!$V$17,'스테이지별 몬스터 스텟'!Y1565*'(참고)타워 스텟 가치'!$W$17,'스테이지별 몬스터 스텟'!Z1565*'(참고)타워 스텟 가치'!$X$17,'스테이지별 몬스터 스텟'!AA1565*'(참고)타워 스텟 가치'!$Y$17)</f>
        <v>955895.59000000521</v>
      </c>
      <c r="AC1565">
        <v>2</v>
      </c>
      <c r="AD1565">
        <f>VLOOKUP($F1565,'(참고)타워 스텟 가치'!$B$12:$L$16,AD$2,0)+(VLOOKUP($F1565,'(참고)타워 스텟 가치'!$B$12:$L$16,AD$2,0)*$E1565)</f>
        <v>315.50000000000176</v>
      </c>
      <c r="AE1565">
        <f>VLOOKUP($F1565,'(참고)타워 스텟 가치'!$B$12:$L$16,AE$2,0)+(VLOOKUP($F1565,'(참고)타워 스텟 가치'!$B$12:$L$16,AE$2,0)*$E1565)</f>
        <v>378.60000000000207</v>
      </c>
      <c r="AF1565">
        <f>VLOOKUP($F1565,'(참고)타워 스텟 가치'!$B$12:$L$16,AF$2,0)+(VLOOKUP($F1565,'(참고)타워 스텟 가치'!$B$12:$L$16,AF$2,0)*$E1565)</f>
        <v>631000.00000000349</v>
      </c>
      <c r="AG1565">
        <f>VLOOKUP($F1565,'(참고)타워 스텟 가치'!$B$12:$L$16,AG$2,0)+(VLOOKUP($F1565,'(참고)타워 스텟 가치'!$B$12:$L$16,AG$2,0)*$E1565)</f>
        <v>1893.0000000000105</v>
      </c>
      <c r="AH1565">
        <f>VLOOKUP($F1565,'(참고)타워 스텟 가치'!$B$12:$L$16,AH$2,0)+(VLOOKUP($F1565,'(참고)타워 스텟 가치'!$B$12:$L$16,AH$2,0)*$E1565)</f>
        <v>63.10000000000035</v>
      </c>
      <c r="AI1565">
        <f>VLOOKUP($F1565,'(참고)타워 스텟 가치'!$B$12:$L$16,AI$2,0)+(VLOOKUP($F1565,'(참고)타워 스텟 가치'!$B$12:$L$16,AI$2,0)*$E1565)</f>
        <v>37.860000000000205</v>
      </c>
      <c r="AJ1565">
        <f>VLOOKUP($F1565,'(참고)타워 스텟 가치'!$B$12:$L$16,AJ$2,0)+(VLOOKUP($F1565,'(참고)타워 스텟 가치'!$B$12:$L$16,AJ$2,0)*$E1565)</f>
        <v>0</v>
      </c>
      <c r="AK1565">
        <f>VLOOKUP($F1565,'(참고)타워 스텟 가치'!$B$12:$L$16,AK$2,0)+(VLOOKUP($F1565,'(참고)타워 스텟 가치'!$B$12:$L$16,AK$2,0)*$E1565)</f>
        <v>0</v>
      </c>
      <c r="AL1565">
        <f>VLOOKUP($F1565,'(참고)타워 스텟 가치'!$B$12:$L$16,AL$2,0)+(VLOOKUP($F1565,'(참고)타워 스텟 가치'!$B$12:$L$16,AL$2,0)*$E1565)</f>
        <v>176.68000000000097</v>
      </c>
      <c r="AM1565">
        <f>SUM('스테이지별 몬스터 스텟'!AD1565*'(참고)타워 스텟 가치'!$Q$17,'스테이지별 몬스터 스텟'!AE1565*'(참고)타워 스텟 가치'!$R$17,'스테이지별 몬스터 스텟'!AF1565*'(참고)타워 스텟 가치'!$S$17,'스테이지별 몬스터 스텟'!AG1565*'(참고)타워 스텟 가치'!$T$17,'스테이지별 몬스터 스텟'!AH1565*'(참고)타워 스텟 가치'!$U$17,'스테이지별 몬스터 스텟'!AI1565*'(참고)타워 스텟 가치'!$V$17,'스테이지별 몬스터 스텟'!AJ1565*'(참고)타워 스텟 가치'!$W$17,'스테이지별 몬스터 스텟'!AK1565*'(참고)타워 스텟 가치'!$X$17,'스테이지별 몬스터 스텟'!AL1565*'(참고)타워 스텟 가치'!$Y$17)</f>
        <v>952002.32000000519</v>
      </c>
      <c r="AN1565">
        <v>3</v>
      </c>
    </row>
    <row r="1566" spans="3:40" x14ac:dyDescent="0.3">
      <c r="C1566">
        <v>2</v>
      </c>
      <c r="D1566">
        <f t="shared" si="74"/>
        <v>313</v>
      </c>
      <c r="E1566" s="52">
        <f>VLOOKUP(D1566,'스테이지별 난이도 설정'!B:C,2,0)</f>
        <v>125.2000000000007</v>
      </c>
      <c r="F1566" t="str">
        <f t="shared" si="75"/>
        <v>레어</v>
      </c>
      <c r="G1566">
        <f t="shared" si="73"/>
        <v>6</v>
      </c>
      <c r="H1566">
        <f>VLOOKUP($F1566,'(참고)타워 스텟 가치'!$B$2:$L$6,H$2,0)+(VLOOKUP($F1566,'(참고)타워 스텟 가치'!$B$2:$L$6,H$2,0)*$E1566)</f>
        <v>1419.750000000008</v>
      </c>
      <c r="I1566">
        <f>VLOOKUP($F1566,'(참고)타워 스텟 가치'!$B$2:$L$6,I$2,0)+(VLOOKUP($F1566,'(참고)타워 스텟 가치'!$B$2:$L$6,I$2,0)*$E1566)</f>
        <v>283.95000000000158</v>
      </c>
      <c r="J1566">
        <f>VLOOKUP($F1566,'(참고)타워 스텟 가치'!$B$2:$L$6,J$2,0)+(VLOOKUP($F1566,'(참고)타워 스텟 가치'!$B$2:$L$6,J$2,0)*$E1566)</f>
        <v>631000.00000000349</v>
      </c>
      <c r="K1566">
        <f>VLOOKUP($F1566,'(참고)타워 스텟 가치'!$B$2:$L$6,K$2,0)+(VLOOKUP($F1566,'(참고)타워 스텟 가치'!$B$2:$L$6,K$2,0)*$E1566)</f>
        <v>5679.0000000000318</v>
      </c>
      <c r="L1566">
        <f>VLOOKUP($F1566,'(참고)타워 스텟 가치'!$B$2:$L$6,L$2,0)+(VLOOKUP($F1566,'(참고)타워 스텟 가치'!$B$2:$L$6,L$2,0)*$E1566)</f>
        <v>94.650000000000517</v>
      </c>
      <c r="M1566">
        <f>VLOOKUP($F1566,'(참고)타워 스텟 가치'!$B$2:$L$6,M$2,0)+(VLOOKUP($F1566,'(참고)타워 스텟 가치'!$B$2:$L$6,M$2,0)*$E1566)</f>
        <v>37.860000000000205</v>
      </c>
      <c r="N1566">
        <f>VLOOKUP($F1566,'(참고)타워 스텟 가치'!$B$2:$L$6,N$2,0)+(VLOOKUP($F1566,'(참고)타워 스텟 가치'!$B$2:$L$6,N$2,0)*$E1566)</f>
        <v>0</v>
      </c>
      <c r="O1566">
        <f>VLOOKUP($F1566,'(참고)타워 스텟 가치'!$B$2:$L$6,O$2,0)+(VLOOKUP($F1566,'(참고)타워 스텟 가치'!$B$2:$L$6,O$2,0)*$E1566)</f>
        <v>0</v>
      </c>
      <c r="P1566">
        <f>VLOOKUP($F1566,'(참고)타워 스텟 가치'!$B$2:$L$6,P$2,0)+(VLOOKUP($F1566,'(참고)타워 스텟 가치'!$B$2:$L$6,P$2,0)*$E1566)</f>
        <v>88.340000000000487</v>
      </c>
      <c r="Q1566">
        <f>SUM('스테이지별 몬스터 스텟'!H1566*'(참고)타워 스텟 가치'!$Q$17,'스테이지별 몬스터 스텟'!I1566*'(참고)타워 스텟 가치'!$R$17,'스테이지별 몬스터 스텟'!J1566*'(참고)타워 스텟 가치'!$S$17,'스테이지별 몬스터 스텟'!K1566*'(참고)타워 스텟 가치'!$T$17,'스테이지별 몬스터 스텟'!L1566*'(참고)타워 스텟 가치'!$U$17,'스테이지별 몬스터 스텟'!M1566*'(참고)타워 스텟 가치'!$V$17,'스테이지별 몬스터 스텟'!N1566*'(참고)타워 스텟 가치'!$W$17,'스테이지별 몬스터 스텟'!O1566*'(참고)타워 스텟 가치'!$X$17,'스테이지별 몬스터 스텟'!P1566*'(참고)타워 스텟 가치'!$Y$17)</f>
        <v>961527.26500000549</v>
      </c>
      <c r="R1566">
        <v>1</v>
      </c>
      <c r="S1566">
        <f>VLOOKUP($F1566,'(참고)타워 스텟 가치'!$B$7:$L$11,S$2,0)+(VLOOKUP($F1566,'(참고)타워 스텟 가치'!$B$7:$L$11,S$2,0)*$E1566)</f>
        <v>473.25000000000261</v>
      </c>
      <c r="T1566">
        <f>VLOOKUP($F1566,'(참고)타워 스텟 가치'!$B$7:$L$11,T$2,0)+(VLOOKUP($F1566,'(참고)타워 스텟 가치'!$B$7:$L$11,T$2,0)*$E1566)</f>
        <v>851.85000000000468</v>
      </c>
      <c r="U1566">
        <f>VLOOKUP($F1566,'(참고)타워 스텟 가치'!$B$7:$L$11,U$2,0)+(VLOOKUP($F1566,'(참고)타워 스텟 가치'!$B$7:$L$11,U$2,0)*$E1566)</f>
        <v>631000.00000000349</v>
      </c>
      <c r="V1566">
        <f>VLOOKUP($F1566,'(참고)타워 스텟 가치'!$B$7:$L$11,V$2,0)+(VLOOKUP($F1566,'(참고)타워 스텟 가치'!$B$7:$L$11,V$2,0)*$E1566)</f>
        <v>5679.0000000000318</v>
      </c>
      <c r="W1566">
        <f>VLOOKUP($F1566,'(참고)타워 스텟 가치'!$B$7:$L$11,W$2,0)+(VLOOKUP($F1566,'(참고)타워 스텟 가치'!$B$7:$L$11,W$2,0)*$E1566)</f>
        <v>94.650000000000517</v>
      </c>
      <c r="X1566">
        <f>VLOOKUP($F1566,'(참고)타워 스텟 가치'!$B$7:$L$11,X$2,0)+(VLOOKUP($F1566,'(참고)타워 스텟 가치'!$B$7:$L$11,X$2,0)*$E1566)</f>
        <v>37.860000000000205</v>
      </c>
      <c r="Y1566">
        <f>VLOOKUP($F1566,'(참고)타워 스텟 가치'!$B$7:$L$11,Y$2,0)+(VLOOKUP($F1566,'(참고)타워 스텟 가치'!$B$7:$L$11,Y$2,0)*$E1566)</f>
        <v>0</v>
      </c>
      <c r="Z1566">
        <f>VLOOKUP($F1566,'(참고)타워 스텟 가치'!$B$7:$L$11,Z$2,0)+(VLOOKUP($F1566,'(참고)타워 스텟 가치'!$B$7:$L$11,Z$2,0)*$E1566)</f>
        <v>0</v>
      </c>
      <c r="AA1566">
        <f>VLOOKUP($F1566,'(참고)타워 스텟 가치'!$B$7:$L$11,AA$2,0)+(VLOOKUP($F1566,'(참고)타워 스텟 가치'!$B$7:$L$11,AA$2,0)*$E1566)</f>
        <v>88.340000000000487</v>
      </c>
      <c r="AB1566">
        <f>SUM('스테이지별 몬스터 스텟'!S1566*'(참고)타워 스텟 가치'!$Q$17,'스테이지별 몬스터 스텟'!T1566*'(참고)타워 스텟 가치'!$R$17,'스테이지별 몬스터 스텟'!U1566*'(참고)타워 스텟 가치'!$S$17,'스테이지별 몬스터 스텟'!V1566*'(참고)타워 스텟 가치'!$T$17,'스테이지별 몬스터 스텟'!W1566*'(참고)타워 스텟 가치'!$U$17,'스테이지별 몬스터 스텟'!X1566*'(참고)타워 스텟 가치'!$V$17,'스테이지별 몬스터 스텟'!Y1566*'(참고)타워 스텟 가치'!$W$17,'스테이지별 몬스터 스텟'!Z1566*'(참고)타워 스텟 가치'!$X$17,'스테이지별 몬스터 스텟'!AA1566*'(참고)타워 스텟 가치'!$Y$17)</f>
        <v>960486.11500000546</v>
      </c>
      <c r="AC1566">
        <v>2</v>
      </c>
      <c r="AD1566">
        <f>VLOOKUP($F1566,'(참고)타워 스텟 가치'!$B$12:$L$16,AD$2,0)+(VLOOKUP($F1566,'(참고)타워 스텟 가치'!$B$12:$L$16,AD$2,0)*$E1566)</f>
        <v>473.25000000000261</v>
      </c>
      <c r="AE1566">
        <f>VLOOKUP($F1566,'(참고)타워 스텟 가치'!$B$12:$L$16,AE$2,0)+(VLOOKUP($F1566,'(참고)타워 스텟 가치'!$B$12:$L$16,AE$2,0)*$E1566)</f>
        <v>567.90000000000316</v>
      </c>
      <c r="AF1566">
        <f>VLOOKUP($F1566,'(참고)타워 스텟 가치'!$B$12:$L$16,AF$2,0)+(VLOOKUP($F1566,'(참고)타워 스텟 가치'!$B$12:$L$16,AF$2,0)*$E1566)</f>
        <v>631000.00000000349</v>
      </c>
      <c r="AG1566">
        <f>VLOOKUP($F1566,'(참고)타워 스텟 가치'!$B$12:$L$16,AG$2,0)+(VLOOKUP($F1566,'(참고)타워 스텟 가치'!$B$12:$L$16,AG$2,0)*$E1566)</f>
        <v>2839.5000000000159</v>
      </c>
      <c r="AH1566">
        <f>VLOOKUP($F1566,'(참고)타워 스텟 가치'!$B$12:$L$16,AH$2,0)+(VLOOKUP($F1566,'(참고)타워 스텟 가치'!$B$12:$L$16,AH$2,0)*$E1566)</f>
        <v>94.650000000000517</v>
      </c>
      <c r="AI1566">
        <f>VLOOKUP($F1566,'(참고)타워 스텟 가치'!$B$12:$L$16,AI$2,0)+(VLOOKUP($F1566,'(참고)타워 스텟 가치'!$B$12:$L$16,AI$2,0)*$E1566)</f>
        <v>37.860000000000205</v>
      </c>
      <c r="AJ1566">
        <f>VLOOKUP($F1566,'(참고)타워 스텟 가치'!$B$12:$L$16,AJ$2,0)+(VLOOKUP($F1566,'(참고)타워 스텟 가치'!$B$12:$L$16,AJ$2,0)*$E1566)</f>
        <v>0</v>
      </c>
      <c r="AK1566">
        <f>VLOOKUP($F1566,'(참고)타워 스텟 가치'!$B$12:$L$16,AK$2,0)+(VLOOKUP($F1566,'(참고)타워 스텟 가치'!$B$12:$L$16,AK$2,0)*$E1566)</f>
        <v>0</v>
      </c>
      <c r="AL1566">
        <f>VLOOKUP($F1566,'(참고)타워 스텟 가치'!$B$12:$L$16,AL$2,0)+(VLOOKUP($F1566,'(참고)타워 스텟 가치'!$B$12:$L$16,AL$2,0)*$E1566)</f>
        <v>176.68000000000097</v>
      </c>
      <c r="AM1566">
        <f>SUM('스테이지별 몬스터 스텟'!AD1566*'(참고)타워 스텟 가치'!$Q$17,'스테이지별 몬스터 스텟'!AE1566*'(참고)타워 스텟 가치'!$R$17,'스테이지별 몬스터 스텟'!AF1566*'(참고)타워 스텟 가치'!$S$17,'스테이지별 몬스터 스텟'!AG1566*'(참고)타워 스텟 가치'!$T$17,'스테이지별 몬스터 스텟'!AH1566*'(참고)타워 스텟 가치'!$U$17,'스테이지별 몬스터 스텟'!AI1566*'(참고)타워 스텟 가치'!$V$17,'스테이지별 몬스터 스텟'!AJ1566*'(참고)타워 스텟 가치'!$W$17,'스테이지별 몬스터 스텟'!AK1566*'(참고)타워 스텟 가치'!$X$17,'스테이지별 몬스터 스텟'!AL1566*'(참고)타워 스텟 가치'!$Y$17)</f>
        <v>954557.87000000523</v>
      </c>
      <c r="AN1566">
        <v>3</v>
      </c>
    </row>
    <row r="1567" spans="3:40" x14ac:dyDescent="0.3">
      <c r="C1567">
        <v>3</v>
      </c>
      <c r="D1567">
        <f t="shared" si="74"/>
        <v>313</v>
      </c>
      <c r="E1567" s="52">
        <f>VLOOKUP(D1567,'스테이지별 난이도 설정'!B:C,2,0)</f>
        <v>125.2000000000007</v>
      </c>
      <c r="F1567" t="str">
        <f t="shared" si="75"/>
        <v>에픽</v>
      </c>
      <c r="G1567">
        <f t="shared" si="73"/>
        <v>6</v>
      </c>
      <c r="H1567">
        <f>VLOOKUP($F1567,'(참고)타워 스텟 가치'!$B$2:$L$6,H$2,0)+(VLOOKUP($F1567,'(참고)타워 스텟 가치'!$B$2:$L$6,H$2,0)*$E1567)</f>
        <v>2129.6250000000118</v>
      </c>
      <c r="I1567">
        <f>VLOOKUP($F1567,'(참고)타워 스텟 가치'!$B$2:$L$6,I$2,0)+(VLOOKUP($F1567,'(참고)타워 스텟 가치'!$B$2:$L$6,I$2,0)*$E1567)</f>
        <v>425.92500000000234</v>
      </c>
      <c r="J1567">
        <f>VLOOKUP($F1567,'(참고)타워 스텟 가치'!$B$2:$L$6,J$2,0)+(VLOOKUP($F1567,'(참고)타워 스텟 가치'!$B$2:$L$6,J$2,0)*$E1567)</f>
        <v>631000.00000000349</v>
      </c>
      <c r="K1567">
        <f>VLOOKUP($F1567,'(참고)타워 스텟 가치'!$B$2:$L$6,K$2,0)+(VLOOKUP($F1567,'(참고)타워 스텟 가치'!$B$2:$L$6,K$2,0)*$E1567)</f>
        <v>8518.5000000000473</v>
      </c>
      <c r="L1567">
        <f>VLOOKUP($F1567,'(참고)타워 스텟 가치'!$B$2:$L$6,L$2,0)+(VLOOKUP($F1567,'(참고)타워 스텟 가치'!$B$2:$L$6,L$2,0)*$E1567)</f>
        <v>141.97500000000079</v>
      </c>
      <c r="M1567">
        <f>VLOOKUP($F1567,'(참고)타워 스텟 가치'!$B$2:$L$6,M$2,0)+(VLOOKUP($F1567,'(참고)타워 스텟 가치'!$B$2:$L$6,M$2,0)*$E1567)</f>
        <v>37.860000000000205</v>
      </c>
      <c r="N1567">
        <f>VLOOKUP($F1567,'(참고)타워 스텟 가치'!$B$2:$L$6,N$2,0)+(VLOOKUP($F1567,'(참고)타워 스텟 가치'!$B$2:$L$6,N$2,0)*$E1567)</f>
        <v>0</v>
      </c>
      <c r="O1567">
        <f>VLOOKUP($F1567,'(참고)타워 스텟 가치'!$B$2:$L$6,O$2,0)+(VLOOKUP($F1567,'(참고)타워 스텟 가치'!$B$2:$L$6,O$2,0)*$E1567)</f>
        <v>0</v>
      </c>
      <c r="P1567">
        <f>VLOOKUP($F1567,'(참고)타워 스텟 가치'!$B$2:$L$6,P$2,0)+(VLOOKUP($F1567,'(참고)타워 스텟 가치'!$B$2:$L$6,P$2,0)*$E1567)</f>
        <v>88.340000000000487</v>
      </c>
      <c r="Q1567">
        <f>SUM('스테이지별 몬스터 스텟'!H1567*'(참고)타워 스텟 가치'!$Q$17,'스테이지별 몬스터 스텟'!I1567*'(참고)타워 스텟 가치'!$R$17,'스테이지별 몬스터 스텟'!J1567*'(참고)타워 스텟 가치'!$S$17,'스테이지별 몬스터 스텟'!K1567*'(참고)타워 스텟 가치'!$T$17,'스테이지별 몬스터 스텟'!L1567*'(참고)타워 스텟 가치'!$U$17,'스테이지별 몬스터 스텟'!M1567*'(참고)타워 스텟 가치'!$V$17,'스테이지별 몬스터 스텟'!N1567*'(참고)타워 스텟 가치'!$W$17,'스테이지별 몬스터 스텟'!O1567*'(참고)타워 스텟 가치'!$X$17,'스테이지별 몬스터 스텟'!P1567*'(참고)타워 스텟 가치'!$Y$17)</f>
        <v>968933.62750000542</v>
      </c>
      <c r="R1567">
        <v>1</v>
      </c>
      <c r="S1567">
        <f>VLOOKUP($F1567,'(참고)타워 스텟 가치'!$B$7:$L$11,S$2,0)+(VLOOKUP($F1567,'(참고)타워 스텟 가치'!$B$7:$L$11,S$2,0)*$E1567)</f>
        <v>709.87500000000398</v>
      </c>
      <c r="T1567">
        <f>VLOOKUP($F1567,'(참고)타워 스텟 가치'!$B$7:$L$11,T$2,0)+(VLOOKUP($F1567,'(참고)타워 스텟 가치'!$B$7:$L$11,T$2,0)*$E1567)</f>
        <v>1277.7750000000071</v>
      </c>
      <c r="U1567">
        <f>VLOOKUP($F1567,'(참고)타워 스텟 가치'!$B$7:$L$11,U$2,0)+(VLOOKUP($F1567,'(참고)타워 스텟 가치'!$B$7:$L$11,U$2,0)*$E1567)</f>
        <v>631000.00000000349</v>
      </c>
      <c r="V1567">
        <f>VLOOKUP($F1567,'(참고)타워 스텟 가치'!$B$7:$L$11,V$2,0)+(VLOOKUP($F1567,'(참고)타워 스텟 가치'!$B$7:$L$11,V$2,0)*$E1567)</f>
        <v>8518.5000000000473</v>
      </c>
      <c r="W1567">
        <f>VLOOKUP($F1567,'(참고)타워 스텟 가치'!$B$7:$L$11,W$2,0)+(VLOOKUP($F1567,'(참고)타워 스텟 가치'!$B$7:$L$11,W$2,0)*$E1567)</f>
        <v>141.97500000000079</v>
      </c>
      <c r="X1567">
        <f>VLOOKUP($F1567,'(참고)타워 스텟 가치'!$B$7:$L$11,X$2,0)+(VLOOKUP($F1567,'(참고)타워 스텟 가치'!$B$7:$L$11,X$2,0)*$E1567)</f>
        <v>37.860000000000205</v>
      </c>
      <c r="Y1567">
        <f>VLOOKUP($F1567,'(참고)타워 스텟 가치'!$B$7:$L$11,Y$2,0)+(VLOOKUP($F1567,'(참고)타워 스텟 가치'!$B$7:$L$11,Y$2,0)*$E1567)</f>
        <v>0</v>
      </c>
      <c r="Z1567">
        <f>VLOOKUP($F1567,'(참고)타워 스텟 가치'!$B$7:$L$11,Z$2,0)+(VLOOKUP($F1567,'(참고)타워 스텟 가치'!$B$7:$L$11,Z$2,0)*$E1567)</f>
        <v>0</v>
      </c>
      <c r="AA1567">
        <f>VLOOKUP($F1567,'(참고)타워 스텟 가치'!$B$7:$L$11,AA$2,0)+(VLOOKUP($F1567,'(참고)타워 스텟 가치'!$B$7:$L$11,AA$2,0)*$E1567)</f>
        <v>88.340000000000487</v>
      </c>
      <c r="AB1567">
        <f>SUM('스테이지별 몬스터 스텟'!S1567*'(참고)타워 스텟 가치'!$Q$17,'스테이지별 몬스터 스텟'!T1567*'(참고)타워 스텟 가치'!$R$17,'스테이지별 몬스터 스텟'!U1567*'(참고)타워 스텟 가치'!$S$17,'스테이지별 몬스터 스텟'!V1567*'(참고)타워 스텟 가치'!$T$17,'스테이지별 몬스터 스텟'!W1567*'(참고)타워 스텟 가치'!$U$17,'스테이지별 몬스터 스텟'!X1567*'(참고)타워 스텟 가치'!$V$17,'스테이지별 몬스터 스텟'!Y1567*'(참고)타워 스텟 가치'!$W$17,'스테이지별 몬스터 스텟'!Z1567*'(참고)타워 스텟 가치'!$X$17,'스테이지별 몬스터 스텟'!AA1567*'(참고)타워 스텟 가치'!$Y$17)</f>
        <v>967371.90250000532</v>
      </c>
      <c r="AC1567">
        <v>2</v>
      </c>
      <c r="AD1567">
        <f>VLOOKUP($F1567,'(참고)타워 스텟 가치'!$B$12:$L$16,AD$2,0)+(VLOOKUP($F1567,'(참고)타워 스텟 가치'!$B$12:$L$16,AD$2,0)*$E1567)</f>
        <v>709.87500000000398</v>
      </c>
      <c r="AE1567">
        <f>VLOOKUP($F1567,'(참고)타워 스텟 가치'!$B$12:$L$16,AE$2,0)+(VLOOKUP($F1567,'(참고)타워 스텟 가치'!$B$12:$L$16,AE$2,0)*$E1567)</f>
        <v>851.85000000000468</v>
      </c>
      <c r="AF1567">
        <f>VLOOKUP($F1567,'(참고)타워 스텟 가치'!$B$12:$L$16,AF$2,0)+(VLOOKUP($F1567,'(참고)타워 스텟 가치'!$B$12:$L$16,AF$2,0)*$E1567)</f>
        <v>631000.00000000349</v>
      </c>
      <c r="AG1567">
        <f>VLOOKUP($F1567,'(참고)타워 스텟 가치'!$B$12:$L$16,AG$2,0)+(VLOOKUP($F1567,'(참고)타워 스텟 가치'!$B$12:$L$16,AG$2,0)*$E1567)</f>
        <v>4259.2500000000236</v>
      </c>
      <c r="AH1567">
        <f>VLOOKUP($F1567,'(참고)타워 스텟 가치'!$B$12:$L$16,AH$2,0)+(VLOOKUP($F1567,'(참고)타워 스텟 가치'!$B$12:$L$16,AH$2,0)*$E1567)</f>
        <v>141.97500000000079</v>
      </c>
      <c r="AI1567">
        <f>VLOOKUP($F1567,'(참고)타워 스텟 가치'!$B$12:$L$16,AI$2,0)+(VLOOKUP($F1567,'(참고)타워 스텟 가치'!$B$12:$L$16,AI$2,0)*$E1567)</f>
        <v>37.860000000000205</v>
      </c>
      <c r="AJ1567">
        <f>VLOOKUP($F1567,'(참고)타워 스텟 가치'!$B$12:$L$16,AJ$2,0)+(VLOOKUP($F1567,'(참고)타워 스텟 가치'!$B$12:$L$16,AJ$2,0)*$E1567)</f>
        <v>0</v>
      </c>
      <c r="AK1567">
        <f>VLOOKUP($F1567,'(참고)타워 스텟 가치'!$B$12:$L$16,AK$2,0)+(VLOOKUP($F1567,'(참고)타워 스텟 가치'!$B$12:$L$16,AK$2,0)*$E1567)</f>
        <v>0</v>
      </c>
      <c r="AL1567">
        <f>VLOOKUP($F1567,'(참고)타워 스텟 가치'!$B$12:$L$16,AL$2,0)+(VLOOKUP($F1567,'(참고)타워 스텟 가치'!$B$12:$L$16,AL$2,0)*$E1567)</f>
        <v>176.68000000000097</v>
      </c>
      <c r="AM1567">
        <f>SUM('스테이지별 몬스터 스텟'!AD1567*'(참고)타워 스텟 가치'!$Q$17,'스테이지별 몬스터 스텟'!AE1567*'(참고)타워 스텟 가치'!$R$17,'스테이지별 몬스터 스텟'!AF1567*'(참고)타워 스텟 가치'!$S$17,'스테이지별 몬스터 스텟'!AG1567*'(참고)타워 스텟 가치'!$T$17,'스테이지별 몬스터 스텟'!AH1567*'(참고)타워 스텟 가치'!$U$17,'스테이지별 몬스터 스텟'!AI1567*'(참고)타워 스텟 가치'!$V$17,'스테이지별 몬스터 스텟'!AJ1567*'(참고)타워 스텟 가치'!$W$17,'스테이지별 몬스터 스텟'!AK1567*'(참고)타워 스텟 가치'!$X$17,'스테이지별 몬스터 스텟'!AL1567*'(참고)타워 스텟 가치'!$Y$17)</f>
        <v>958391.19500000519</v>
      </c>
      <c r="AN1567">
        <v>3</v>
      </c>
    </row>
    <row r="1568" spans="3:40" x14ac:dyDescent="0.3">
      <c r="C1568">
        <v>4</v>
      </c>
      <c r="D1568">
        <f t="shared" si="74"/>
        <v>313</v>
      </c>
      <c r="E1568" s="52">
        <f>VLOOKUP(D1568,'스테이지별 난이도 설정'!B:C,2,0)</f>
        <v>125.2000000000007</v>
      </c>
      <c r="F1568" t="str">
        <f t="shared" si="75"/>
        <v>유니크</v>
      </c>
      <c r="G1568">
        <f t="shared" si="73"/>
        <v>6</v>
      </c>
      <c r="H1568">
        <f>VLOOKUP($F1568,'(참고)타워 스텟 가치'!$B$2:$L$6,H$2,0)+(VLOOKUP($F1568,'(참고)타워 스텟 가치'!$B$2:$L$6,H$2,0)*$E1568)</f>
        <v>3194.4375000000177</v>
      </c>
      <c r="I1568">
        <f>VLOOKUP($F1568,'(참고)타워 스텟 가치'!$B$2:$L$6,I$2,0)+(VLOOKUP($F1568,'(참고)타워 스텟 가치'!$B$2:$L$6,I$2,0)*$E1568)</f>
        <v>638.88750000000357</v>
      </c>
      <c r="J1568">
        <f>VLOOKUP($F1568,'(참고)타워 스텟 가치'!$B$2:$L$6,J$2,0)+(VLOOKUP($F1568,'(참고)타워 스텟 가치'!$B$2:$L$6,J$2,0)*$E1568)</f>
        <v>631000.00000000349</v>
      </c>
      <c r="K1568">
        <f>VLOOKUP($F1568,'(참고)타워 스텟 가치'!$B$2:$L$6,K$2,0)+(VLOOKUP($F1568,'(참고)타워 스텟 가치'!$B$2:$L$6,K$2,0)*$E1568)</f>
        <v>12777.750000000071</v>
      </c>
      <c r="L1568">
        <f>VLOOKUP($F1568,'(참고)타워 스텟 가치'!$B$2:$L$6,L$2,0)+(VLOOKUP($F1568,'(참고)타워 스텟 가치'!$B$2:$L$6,L$2,0)*$E1568)</f>
        <v>212.96250000000117</v>
      </c>
      <c r="M1568">
        <f>VLOOKUP($F1568,'(참고)타워 스텟 가치'!$B$2:$L$6,M$2,0)+(VLOOKUP($F1568,'(참고)타워 스텟 가치'!$B$2:$L$6,M$2,0)*$E1568)</f>
        <v>37.860000000000205</v>
      </c>
      <c r="N1568">
        <f>VLOOKUP($F1568,'(참고)타워 스텟 가치'!$B$2:$L$6,N$2,0)+(VLOOKUP($F1568,'(참고)타워 스텟 가치'!$B$2:$L$6,N$2,0)*$E1568)</f>
        <v>0</v>
      </c>
      <c r="O1568">
        <f>VLOOKUP($F1568,'(참고)타워 스텟 가치'!$B$2:$L$6,O$2,0)+(VLOOKUP($F1568,'(참고)타워 스텟 가치'!$B$2:$L$6,O$2,0)*$E1568)</f>
        <v>0</v>
      </c>
      <c r="P1568">
        <f>VLOOKUP($F1568,'(참고)타워 스텟 가치'!$B$2:$L$6,P$2,0)+(VLOOKUP($F1568,'(참고)타워 스텟 가치'!$B$2:$L$6,P$2,0)*$E1568)</f>
        <v>126.2000000000007</v>
      </c>
      <c r="Q1568">
        <f>SUM('스테이지별 몬스터 스텟'!H1568*'(참고)타워 스텟 가치'!$Q$17,'스테이지별 몬스터 스텟'!I1568*'(참고)타워 스텟 가치'!$R$17,'스테이지별 몬스터 스텟'!J1568*'(참고)타워 스텟 가치'!$S$17,'스테이지별 몬스터 스텟'!K1568*'(참고)타워 스텟 가치'!$T$17,'스테이지별 몬스터 스텟'!L1568*'(참고)타워 스텟 가치'!$U$17,'스테이지별 몬스터 스텟'!M1568*'(참고)타워 스텟 가치'!$V$17,'스테이지별 몬스터 스텟'!N1568*'(참고)타워 스텟 가치'!$W$17,'스테이지별 몬스터 스텟'!O1568*'(참고)타워 스텟 가치'!$X$17,'스테이지별 몬스터 스텟'!P1568*'(참고)타워 스텟 가치'!$Y$17)</f>
        <v>980118.89125000546</v>
      </c>
      <c r="R1568">
        <v>1</v>
      </c>
      <c r="S1568">
        <f>VLOOKUP($F1568,'(참고)타워 스텟 가치'!$B$7:$L$11,S$2,0)+(VLOOKUP($F1568,'(참고)타워 스텟 가치'!$B$7:$L$11,S$2,0)*$E1568)</f>
        <v>1064.8125000000059</v>
      </c>
      <c r="T1568">
        <f>VLOOKUP($F1568,'(참고)타워 스텟 가치'!$B$7:$L$11,T$2,0)+(VLOOKUP($F1568,'(참고)타워 스텟 가치'!$B$7:$L$11,T$2,0)*$E1568)</f>
        <v>1916.6625000000106</v>
      </c>
      <c r="U1568">
        <f>VLOOKUP($F1568,'(참고)타워 스텟 가치'!$B$7:$L$11,U$2,0)+(VLOOKUP($F1568,'(참고)타워 스텟 가치'!$B$7:$L$11,U$2,0)*$E1568)</f>
        <v>631000.00000000349</v>
      </c>
      <c r="V1568">
        <f>VLOOKUP($F1568,'(참고)타워 스텟 가치'!$B$7:$L$11,V$2,0)+(VLOOKUP($F1568,'(참고)타워 스텟 가치'!$B$7:$L$11,V$2,0)*$E1568)</f>
        <v>12777.750000000071</v>
      </c>
      <c r="W1568">
        <f>VLOOKUP($F1568,'(참고)타워 스텟 가치'!$B$7:$L$11,W$2,0)+(VLOOKUP($F1568,'(참고)타워 스텟 가치'!$B$7:$L$11,W$2,0)*$E1568)</f>
        <v>212.96250000000117</v>
      </c>
      <c r="X1568">
        <f>VLOOKUP($F1568,'(참고)타워 스텟 가치'!$B$7:$L$11,X$2,0)+(VLOOKUP($F1568,'(참고)타워 스텟 가치'!$B$7:$L$11,X$2,0)*$E1568)</f>
        <v>37.860000000000205</v>
      </c>
      <c r="Y1568">
        <f>VLOOKUP($F1568,'(참고)타워 스텟 가치'!$B$7:$L$11,Y$2,0)+(VLOOKUP($F1568,'(참고)타워 스텟 가치'!$B$7:$L$11,Y$2,0)*$E1568)</f>
        <v>0</v>
      </c>
      <c r="Z1568">
        <f>VLOOKUP($F1568,'(참고)타워 스텟 가치'!$B$7:$L$11,Z$2,0)+(VLOOKUP($F1568,'(참고)타워 스텟 가치'!$B$7:$L$11,Z$2,0)*$E1568)</f>
        <v>0</v>
      </c>
      <c r="AA1568">
        <f>VLOOKUP($F1568,'(참고)타워 스텟 가치'!$B$7:$L$11,AA$2,0)+(VLOOKUP($F1568,'(참고)타워 스텟 가치'!$B$7:$L$11,AA$2,0)*$E1568)</f>
        <v>126.2000000000007</v>
      </c>
      <c r="AB1568">
        <f>SUM('스테이지별 몬스터 스텟'!S1568*'(참고)타워 스텟 가치'!$Q$17,'스테이지별 몬스터 스텟'!T1568*'(참고)타워 스텟 가치'!$R$17,'스테이지별 몬스터 스텟'!U1568*'(참고)타워 스텟 가치'!$S$17,'스테이지별 몬스터 스텟'!V1568*'(참고)타워 스텟 가치'!$T$17,'스테이지별 몬스터 스텟'!W1568*'(참고)타워 스텟 가치'!$U$17,'스테이지별 몬스터 스텟'!X1568*'(참고)타워 스텟 가치'!$V$17,'스테이지별 몬스터 스텟'!Y1568*'(참고)타워 스텟 가치'!$W$17,'스테이지별 몬스터 스텟'!Z1568*'(참고)타워 스텟 가치'!$X$17,'스테이지별 몬스터 스텟'!AA1568*'(참고)타워 스텟 가치'!$Y$17)</f>
        <v>977776.30375000543</v>
      </c>
      <c r="AC1568">
        <v>2</v>
      </c>
      <c r="AD1568">
        <f>VLOOKUP($F1568,'(참고)타워 스텟 가치'!$B$12:$L$16,AD$2,0)+(VLOOKUP($F1568,'(참고)타워 스텟 가치'!$B$12:$L$16,AD$2,0)*$E1568)</f>
        <v>1064.8125000000059</v>
      </c>
      <c r="AE1568">
        <f>VLOOKUP($F1568,'(참고)타워 스텟 가치'!$B$12:$L$16,AE$2,0)+(VLOOKUP($F1568,'(참고)타워 스텟 가치'!$B$12:$L$16,AE$2,0)*$E1568)</f>
        <v>1277.7750000000071</v>
      </c>
      <c r="AF1568">
        <f>VLOOKUP($F1568,'(참고)타워 스텟 가치'!$B$12:$L$16,AF$2,0)+(VLOOKUP($F1568,'(참고)타워 스텟 가치'!$B$12:$L$16,AF$2,0)*$E1568)</f>
        <v>631000.00000000349</v>
      </c>
      <c r="AG1568">
        <f>VLOOKUP($F1568,'(참고)타워 스텟 가치'!$B$12:$L$16,AG$2,0)+(VLOOKUP($F1568,'(참고)타워 스텟 가치'!$B$12:$L$16,AG$2,0)*$E1568)</f>
        <v>6388.8750000000355</v>
      </c>
      <c r="AH1568">
        <f>VLOOKUP($F1568,'(참고)타워 스텟 가치'!$B$12:$L$16,AH$2,0)+(VLOOKUP($F1568,'(참고)타워 스텟 가치'!$B$12:$L$16,AH$2,0)*$E1568)</f>
        <v>212.96250000000117</v>
      </c>
      <c r="AI1568">
        <f>VLOOKUP($F1568,'(참고)타워 스텟 가치'!$B$12:$L$16,AI$2,0)+(VLOOKUP($F1568,'(참고)타워 스텟 가치'!$B$12:$L$16,AI$2,0)*$E1568)</f>
        <v>37.860000000000205</v>
      </c>
      <c r="AJ1568">
        <f>VLOOKUP($F1568,'(참고)타워 스텟 가치'!$B$12:$L$16,AJ$2,0)+(VLOOKUP($F1568,'(참고)타워 스텟 가치'!$B$12:$L$16,AJ$2,0)*$E1568)</f>
        <v>0</v>
      </c>
      <c r="AK1568">
        <f>VLOOKUP($F1568,'(참고)타워 스텟 가치'!$B$12:$L$16,AK$2,0)+(VLOOKUP($F1568,'(참고)타워 스텟 가치'!$B$12:$L$16,AK$2,0)*$E1568)</f>
        <v>0</v>
      </c>
      <c r="AL1568">
        <f>VLOOKUP($F1568,'(참고)타워 스텟 가치'!$B$12:$L$16,AL$2,0)+(VLOOKUP($F1568,'(참고)타워 스텟 가치'!$B$12:$L$16,AL$2,0)*$E1568)</f>
        <v>252.4000000000014</v>
      </c>
      <c r="AM1568">
        <f>SUM('스테이지별 몬스터 스텟'!AD1568*'(참고)타워 스텟 가치'!$Q$17,'스테이지별 몬스터 스텟'!AE1568*'(참고)타워 스텟 가치'!$R$17,'스테이지별 몬스터 스텟'!AF1568*'(참고)타워 스텟 가치'!$S$17,'스테이지별 몬스터 스텟'!AG1568*'(참고)타워 스텟 가치'!$T$17,'스테이지별 몬스터 스텟'!AH1568*'(참고)타워 스텟 가치'!$U$17,'스테이지별 몬스터 스텟'!AI1568*'(참고)타워 스텟 가치'!$V$17,'스테이지별 몬스터 스텟'!AJ1568*'(참고)타워 스텟 가치'!$W$17,'스테이지별 몬스터 스텟'!AK1568*'(참고)타워 스텟 가치'!$X$17,'스테이지별 몬스터 스텟'!AL1568*'(참고)타워 스텟 가치'!$Y$17)</f>
        <v>964292.62250000541</v>
      </c>
      <c r="AN1568">
        <v>3</v>
      </c>
    </row>
    <row r="1569" spans="3:40" x14ac:dyDescent="0.3">
      <c r="C1569">
        <v>5</v>
      </c>
      <c r="D1569">
        <f t="shared" si="74"/>
        <v>313</v>
      </c>
      <c r="E1569" s="52">
        <f>VLOOKUP(D1569,'스테이지별 난이도 설정'!B:C,2,0)</f>
        <v>125.2000000000007</v>
      </c>
      <c r="F1569" t="str">
        <f t="shared" si="75"/>
        <v>스페셜</v>
      </c>
      <c r="G1569">
        <f t="shared" si="73"/>
        <v>6</v>
      </c>
      <c r="H1569">
        <f>VLOOKUP($F1569,'(참고)타워 스텟 가치'!$B$2:$L$6,H$2,0)+(VLOOKUP($F1569,'(참고)타워 스텟 가치'!$B$2:$L$6,H$2,0)*$E1569)</f>
        <v>4791.6562500000264</v>
      </c>
      <c r="I1569">
        <f>VLOOKUP($F1569,'(참고)타워 스텟 가치'!$B$2:$L$6,I$2,0)+(VLOOKUP($F1569,'(참고)타워 스텟 가치'!$B$2:$L$6,I$2,0)*$E1569)</f>
        <v>958.3312500000053</v>
      </c>
      <c r="J1569">
        <f>VLOOKUP($F1569,'(참고)타워 스텟 가치'!$B$2:$L$6,J$2,0)+(VLOOKUP($F1569,'(참고)타워 스텟 가치'!$B$2:$L$6,J$2,0)*$E1569)</f>
        <v>631000.00000000349</v>
      </c>
      <c r="K1569">
        <f>VLOOKUP($F1569,'(참고)타워 스텟 가치'!$B$2:$L$6,K$2,0)+(VLOOKUP($F1569,'(참고)타워 스텟 가치'!$B$2:$L$6,K$2,0)*$E1569)</f>
        <v>19166.625000000106</v>
      </c>
      <c r="L1569">
        <f>VLOOKUP($F1569,'(참고)타워 스텟 가치'!$B$2:$L$6,L$2,0)+(VLOOKUP($F1569,'(참고)타워 스텟 가치'!$B$2:$L$6,L$2,0)*$E1569)</f>
        <v>319.44375000000178</v>
      </c>
      <c r="M1569">
        <f>VLOOKUP($F1569,'(참고)타워 스텟 가치'!$B$2:$L$6,M$2,0)+(VLOOKUP($F1569,'(참고)타워 스텟 가치'!$B$2:$L$6,M$2,0)*$E1569)</f>
        <v>37.860000000000205</v>
      </c>
      <c r="N1569">
        <f>VLOOKUP($F1569,'(참고)타워 스텟 가치'!$B$2:$L$6,N$2,0)+(VLOOKUP($F1569,'(참고)타워 스텟 가치'!$B$2:$L$6,N$2,0)*$E1569)</f>
        <v>0</v>
      </c>
      <c r="O1569">
        <f>VLOOKUP($F1569,'(참고)타워 스텟 가치'!$B$2:$L$6,O$2,0)+(VLOOKUP($F1569,'(참고)타워 스텟 가치'!$B$2:$L$6,O$2,0)*$E1569)</f>
        <v>0</v>
      </c>
      <c r="P1569">
        <f>VLOOKUP($F1569,'(참고)타워 스텟 가치'!$B$2:$L$6,P$2,0)+(VLOOKUP($F1569,'(참고)타워 스텟 가치'!$B$2:$L$6,P$2,0)*$E1569)</f>
        <v>126.2000000000007</v>
      </c>
      <c r="Q1569">
        <f>SUM('스테이지별 몬스터 스텟'!H1569*'(참고)타워 스텟 가치'!$Q$17,'스테이지별 몬스터 스텟'!I1569*'(참고)타워 스텟 가치'!$R$17,'스테이지별 몬스터 스텟'!J1569*'(참고)타워 스텟 가치'!$S$17,'스테이지별 몬스터 스텟'!K1569*'(참고)타워 스텟 가치'!$T$17,'스테이지별 몬스터 스텟'!L1569*'(참고)타워 스텟 가치'!$U$17,'스테이지별 몬스터 스텟'!M1569*'(참고)타워 스텟 가치'!$V$17,'스테이지별 몬스터 스텟'!N1569*'(참고)타워 스텟 가치'!$W$17,'스테이지별 몬스터 스텟'!O1569*'(참고)타워 스텟 가치'!$X$17,'스테이지별 몬스터 스텟'!P1569*'(참고)타워 스텟 가치'!$Y$17)</f>
        <v>996783.2068750055</v>
      </c>
      <c r="R1569">
        <v>1</v>
      </c>
      <c r="S1569">
        <f>VLOOKUP($F1569,'(참고)타워 스텟 가치'!$B$7:$L$11,S$2,0)+(VLOOKUP($F1569,'(참고)타워 스텟 가치'!$B$7:$L$11,S$2,0)*$E1569)</f>
        <v>1597.2187500000089</v>
      </c>
      <c r="T1569">
        <f>VLOOKUP($F1569,'(참고)타워 스텟 가치'!$B$7:$L$11,T$2,0)+(VLOOKUP($F1569,'(참고)타워 스텟 가치'!$B$7:$L$11,T$2,0)*$E1569)</f>
        <v>2874.993750000016</v>
      </c>
      <c r="U1569">
        <f>VLOOKUP($F1569,'(참고)타워 스텟 가치'!$B$7:$L$11,U$2,0)+(VLOOKUP($F1569,'(참고)타워 스텟 가치'!$B$7:$L$11,U$2,0)*$E1569)</f>
        <v>631000.00000000349</v>
      </c>
      <c r="V1569">
        <f>VLOOKUP($F1569,'(참고)타워 스텟 가치'!$B$7:$L$11,V$2,0)+(VLOOKUP($F1569,'(참고)타워 스텟 가치'!$B$7:$L$11,V$2,0)*$E1569)</f>
        <v>19166.625000000106</v>
      </c>
      <c r="W1569">
        <f>VLOOKUP($F1569,'(참고)타워 스텟 가치'!$B$7:$L$11,W$2,0)+(VLOOKUP($F1569,'(참고)타워 스텟 가치'!$B$7:$L$11,W$2,0)*$E1569)</f>
        <v>319.44375000000178</v>
      </c>
      <c r="X1569">
        <f>VLOOKUP($F1569,'(참고)타워 스텟 가치'!$B$7:$L$11,X$2,0)+(VLOOKUP($F1569,'(참고)타워 스텟 가치'!$B$7:$L$11,X$2,0)*$E1569)</f>
        <v>37.860000000000205</v>
      </c>
      <c r="Y1569">
        <f>VLOOKUP($F1569,'(참고)타워 스텟 가치'!$B$7:$L$11,Y$2,0)+(VLOOKUP($F1569,'(참고)타워 스텟 가치'!$B$7:$L$11,Y$2,0)*$E1569)</f>
        <v>0</v>
      </c>
      <c r="Z1569">
        <f>VLOOKUP($F1569,'(참고)타워 스텟 가치'!$B$7:$L$11,Z$2,0)+(VLOOKUP($F1569,'(참고)타워 스텟 가치'!$B$7:$L$11,Z$2,0)*$E1569)</f>
        <v>0</v>
      </c>
      <c r="AA1569">
        <f>VLOOKUP($F1569,'(참고)타워 스텟 가치'!$B$7:$L$11,AA$2,0)+(VLOOKUP($F1569,'(참고)타워 스텟 가치'!$B$7:$L$11,AA$2,0)*$E1569)</f>
        <v>126.2000000000007</v>
      </c>
      <c r="AB1569">
        <f>SUM('스테이지별 몬스터 스텟'!S1569*'(참고)타워 스텟 가치'!$Q$17,'스테이지별 몬스터 스텟'!T1569*'(참고)타워 스텟 가치'!$R$17,'스테이지별 몬스터 스텟'!U1569*'(참고)타워 스텟 가치'!$S$17,'스테이지별 몬스터 스텟'!V1569*'(참고)타워 스텟 가치'!$T$17,'스테이지별 몬스터 스텟'!W1569*'(참고)타워 스텟 가치'!$U$17,'스테이지별 몬스터 스텟'!X1569*'(참고)타워 스텟 가치'!$V$17,'스테이지별 몬스터 스텟'!Y1569*'(참고)타워 스텟 가치'!$W$17,'스테이지별 몬스터 스텟'!Z1569*'(참고)타워 스텟 가치'!$X$17,'스테이지별 몬스터 스텟'!AA1569*'(참고)타워 스텟 가치'!$Y$17)</f>
        <v>993269.32562500553</v>
      </c>
      <c r="AC1569">
        <v>2</v>
      </c>
      <c r="AD1569">
        <f>VLOOKUP($F1569,'(참고)타워 스텟 가치'!$B$12:$L$16,AD$2,0)+(VLOOKUP($F1569,'(참고)타워 스텟 가치'!$B$12:$L$16,AD$2,0)*$E1569)</f>
        <v>1597.2187500000089</v>
      </c>
      <c r="AE1569">
        <f>VLOOKUP($F1569,'(참고)타워 스텟 가치'!$B$12:$L$16,AE$2,0)+(VLOOKUP($F1569,'(참고)타워 스텟 가치'!$B$12:$L$16,AE$2,0)*$E1569)</f>
        <v>1916.6625000000106</v>
      </c>
      <c r="AF1569">
        <f>VLOOKUP($F1569,'(참고)타워 스텟 가치'!$B$12:$L$16,AF$2,0)+(VLOOKUP($F1569,'(참고)타워 스텟 가치'!$B$12:$L$16,AF$2,0)*$E1569)</f>
        <v>631000.00000000349</v>
      </c>
      <c r="AG1569">
        <f>VLOOKUP($F1569,'(참고)타워 스텟 가치'!$B$12:$L$16,AG$2,0)+(VLOOKUP($F1569,'(참고)타워 스텟 가치'!$B$12:$L$16,AG$2,0)*$E1569)</f>
        <v>9583.3125000000528</v>
      </c>
      <c r="AH1569">
        <f>VLOOKUP($F1569,'(참고)타워 스텟 가치'!$B$12:$L$16,AH$2,0)+(VLOOKUP($F1569,'(참고)타워 스텟 가치'!$B$12:$L$16,AH$2,0)*$E1569)</f>
        <v>319.44375000000178</v>
      </c>
      <c r="AI1569">
        <f>VLOOKUP($F1569,'(참고)타워 스텟 가치'!$B$12:$L$16,AI$2,0)+(VLOOKUP($F1569,'(참고)타워 스텟 가치'!$B$12:$L$16,AI$2,0)*$E1569)</f>
        <v>37.860000000000205</v>
      </c>
      <c r="AJ1569">
        <f>VLOOKUP($F1569,'(참고)타워 스텟 가치'!$B$12:$L$16,AJ$2,0)+(VLOOKUP($F1569,'(참고)타워 스텟 가치'!$B$12:$L$16,AJ$2,0)*$E1569)</f>
        <v>0</v>
      </c>
      <c r="AK1569">
        <f>VLOOKUP($F1569,'(참고)타워 스텟 가치'!$B$12:$L$16,AK$2,0)+(VLOOKUP($F1569,'(참고)타워 스텟 가치'!$B$12:$L$16,AK$2,0)*$E1569)</f>
        <v>0</v>
      </c>
      <c r="AL1569">
        <f>VLOOKUP($F1569,'(참고)타워 스텟 가치'!$B$12:$L$16,AL$2,0)+(VLOOKUP($F1569,'(참고)타워 스텟 가치'!$B$12:$L$16,AL$2,0)*$E1569)</f>
        <v>252.4000000000014</v>
      </c>
      <c r="AM1569">
        <f>SUM('스테이지별 몬스터 스텟'!AD1569*'(참고)타워 스텟 가치'!$Q$17,'스테이지별 몬스터 스텟'!AE1569*'(참고)타워 스텟 가치'!$R$17,'스테이지별 몬스터 스텟'!AF1569*'(참고)타워 스텟 가치'!$S$17,'스테이지별 몬스터 스텟'!AG1569*'(참고)타워 스텟 가치'!$T$17,'스테이지별 몬스터 스텟'!AH1569*'(참고)타워 스텟 가치'!$U$17,'스테이지별 몬스터 스텟'!AI1569*'(참고)타워 스텟 가치'!$V$17,'스테이지별 몬스터 스텟'!AJ1569*'(참고)타워 스텟 가치'!$W$17,'스테이지별 몬스터 스텟'!AK1569*'(참고)타워 스텟 가치'!$X$17,'스테이지별 몬스터 스텟'!AL1569*'(참고)타워 스텟 가치'!$Y$17)</f>
        <v>972917.60375000536</v>
      </c>
      <c r="AN1569">
        <v>3</v>
      </c>
    </row>
    <row r="1570" spans="3:40" x14ac:dyDescent="0.3">
      <c r="C1570">
        <v>1</v>
      </c>
      <c r="D1570">
        <f t="shared" si="74"/>
        <v>314</v>
      </c>
      <c r="E1570" s="52">
        <f>VLOOKUP(D1570,'스테이지별 난이도 설정'!B:C,2,0)</f>
        <v>125.6000000000007</v>
      </c>
      <c r="F1570" t="str">
        <f t="shared" si="75"/>
        <v>일반</v>
      </c>
      <c r="G1570">
        <f t="shared" si="73"/>
        <v>6</v>
      </c>
      <c r="H1570">
        <f>VLOOKUP($F1570,'(참고)타워 스텟 가치'!$B$2:$L$6,H$2,0)+(VLOOKUP($F1570,'(참고)타워 스텟 가치'!$B$2:$L$6,H$2,0)*$E1570)</f>
        <v>949.50000000000523</v>
      </c>
      <c r="I1570">
        <f>VLOOKUP($F1570,'(참고)타워 스텟 가치'!$B$2:$L$6,I$2,0)+(VLOOKUP($F1570,'(참고)타워 스텟 가치'!$B$2:$L$6,I$2,0)*$E1570)</f>
        <v>189.90000000000106</v>
      </c>
      <c r="J1570">
        <f>VLOOKUP($F1570,'(참고)타워 스텟 가치'!$B$2:$L$6,J$2,0)+(VLOOKUP($F1570,'(참고)타워 스텟 가치'!$B$2:$L$6,J$2,0)*$E1570)</f>
        <v>633000.00000000349</v>
      </c>
      <c r="K1570">
        <f>VLOOKUP($F1570,'(참고)타워 스텟 가치'!$B$2:$L$6,K$2,0)+(VLOOKUP($F1570,'(참고)타워 스텟 가치'!$B$2:$L$6,K$2,0)*$E1570)</f>
        <v>3798.0000000000209</v>
      </c>
      <c r="L1570">
        <f>VLOOKUP($F1570,'(참고)타워 스텟 가치'!$B$2:$L$6,L$2,0)+(VLOOKUP($F1570,'(참고)타워 스텟 가치'!$B$2:$L$6,L$2,0)*$E1570)</f>
        <v>63.300000000000352</v>
      </c>
      <c r="M1570">
        <f>VLOOKUP($F1570,'(참고)타워 스텟 가치'!$B$2:$L$6,M$2,0)+(VLOOKUP($F1570,'(참고)타워 스텟 가치'!$B$2:$L$6,M$2,0)*$E1570)</f>
        <v>37.98000000000021</v>
      </c>
      <c r="N1570">
        <f>VLOOKUP($F1570,'(참고)타워 스텟 가치'!$B$2:$L$6,N$2,0)+(VLOOKUP($F1570,'(참고)타워 스텟 가치'!$B$2:$L$6,N$2,0)*$E1570)</f>
        <v>0</v>
      </c>
      <c r="O1570">
        <f>VLOOKUP($F1570,'(참고)타워 스텟 가치'!$B$2:$L$6,O$2,0)+(VLOOKUP($F1570,'(참고)타워 스텟 가치'!$B$2:$L$6,O$2,0)*$E1570)</f>
        <v>0</v>
      </c>
      <c r="P1570">
        <f>VLOOKUP($F1570,'(참고)타워 스텟 가치'!$B$2:$L$6,P$2,0)+(VLOOKUP($F1570,'(참고)타워 스텟 가치'!$B$2:$L$6,P$2,0)*$E1570)</f>
        <v>88.620000000000488</v>
      </c>
      <c r="Q1570">
        <f>SUM('스테이지별 몬스터 스텟'!H1570*'(참고)타워 스텟 가치'!$Q$17,'스테이지별 몬스터 스텟'!I1570*'(참고)타워 스텟 가치'!$R$17,'스테이지별 몬스터 스텟'!J1570*'(참고)타워 스텟 가치'!$S$17,'스테이지별 몬스터 스텟'!K1570*'(참고)타워 스텟 가치'!$T$17,'스테이지별 몬스터 스텟'!L1570*'(참고)타워 스텟 가치'!$U$17,'스테이지별 몬스터 스텟'!M1570*'(참고)타워 스텟 가치'!$V$17,'스테이지별 몬스터 스텟'!N1570*'(참고)타워 스텟 가치'!$W$17,'스테이지별 몬스터 스텟'!O1570*'(참고)타워 스텟 가치'!$X$17,'스테이지별 몬스터 스텟'!P1570*'(참고)타워 스텟 가치'!$Y$17)</f>
        <v>959621.67000000516</v>
      </c>
      <c r="R1570">
        <v>1</v>
      </c>
      <c r="S1570">
        <f>VLOOKUP($F1570,'(참고)타워 스텟 가치'!$B$7:$L$11,S$2,0)+(VLOOKUP($F1570,'(참고)타워 스텟 가치'!$B$7:$L$11,S$2,0)*$E1570)</f>
        <v>316.50000000000176</v>
      </c>
      <c r="T1570">
        <f>VLOOKUP($F1570,'(참고)타워 스텟 가치'!$B$7:$L$11,T$2,0)+(VLOOKUP($F1570,'(참고)타워 스텟 가치'!$B$7:$L$11,T$2,0)*$E1570)</f>
        <v>569.70000000000323</v>
      </c>
      <c r="U1570">
        <f>VLOOKUP($F1570,'(참고)타워 스텟 가치'!$B$7:$L$11,U$2,0)+(VLOOKUP($F1570,'(참고)타워 스텟 가치'!$B$7:$L$11,U$2,0)*$E1570)</f>
        <v>633000.00000000349</v>
      </c>
      <c r="V1570">
        <f>VLOOKUP($F1570,'(참고)타워 스텟 가치'!$B$7:$L$11,V$2,0)+(VLOOKUP($F1570,'(참고)타워 스텟 가치'!$B$7:$L$11,V$2,0)*$E1570)</f>
        <v>3798.0000000000209</v>
      </c>
      <c r="W1570">
        <f>VLOOKUP($F1570,'(참고)타워 스텟 가치'!$B$7:$L$11,W$2,0)+(VLOOKUP($F1570,'(참고)타워 스텟 가치'!$B$7:$L$11,W$2,0)*$E1570)</f>
        <v>63.300000000000352</v>
      </c>
      <c r="X1570">
        <f>VLOOKUP($F1570,'(참고)타워 스텟 가치'!$B$7:$L$11,X$2,0)+(VLOOKUP($F1570,'(참고)타워 스텟 가치'!$B$7:$L$11,X$2,0)*$E1570)</f>
        <v>37.98000000000021</v>
      </c>
      <c r="Y1570">
        <f>VLOOKUP($F1570,'(참고)타워 스텟 가치'!$B$7:$L$11,Y$2,0)+(VLOOKUP($F1570,'(참고)타워 스텟 가치'!$B$7:$L$11,Y$2,0)*$E1570)</f>
        <v>0</v>
      </c>
      <c r="Z1570">
        <f>VLOOKUP($F1570,'(참고)타워 스텟 가치'!$B$7:$L$11,Z$2,0)+(VLOOKUP($F1570,'(참고)타워 스텟 가치'!$B$7:$L$11,Z$2,0)*$E1570)</f>
        <v>0</v>
      </c>
      <c r="AA1570">
        <f>VLOOKUP($F1570,'(참고)타워 스텟 가치'!$B$7:$L$11,AA$2,0)+(VLOOKUP($F1570,'(참고)타워 스텟 가치'!$B$7:$L$11,AA$2,0)*$E1570)</f>
        <v>88.620000000000488</v>
      </c>
      <c r="AB1570">
        <f>SUM('스테이지별 몬스터 스텟'!S1570*'(참고)타워 스텟 가치'!$Q$17,'스테이지별 몬스터 스텟'!T1570*'(참고)타워 스텟 가치'!$R$17,'스테이지별 몬스터 스텟'!U1570*'(참고)타워 스텟 가치'!$S$17,'스테이지별 몬스터 스텟'!V1570*'(참고)타워 스텟 가치'!$T$17,'스테이지별 몬스터 스텟'!W1570*'(참고)타워 스텟 가치'!$U$17,'스테이지별 몬스터 스텟'!X1570*'(참고)타워 스텟 가치'!$V$17,'스테이지별 몬스터 스텟'!Y1570*'(참고)타워 스텟 가치'!$W$17,'스테이지별 몬스터 스텟'!Z1570*'(참고)타워 스텟 가치'!$X$17,'스테이지별 몬스터 스텟'!AA1570*'(참고)타워 스텟 가치'!$Y$17)</f>
        <v>958925.37000000523</v>
      </c>
      <c r="AC1570">
        <v>2</v>
      </c>
      <c r="AD1570">
        <f>VLOOKUP($F1570,'(참고)타워 스텟 가치'!$B$12:$L$16,AD$2,0)+(VLOOKUP($F1570,'(참고)타워 스텟 가치'!$B$12:$L$16,AD$2,0)*$E1570)</f>
        <v>316.50000000000176</v>
      </c>
      <c r="AE1570">
        <f>VLOOKUP($F1570,'(참고)타워 스텟 가치'!$B$12:$L$16,AE$2,0)+(VLOOKUP($F1570,'(참고)타워 스텟 가치'!$B$12:$L$16,AE$2,0)*$E1570)</f>
        <v>379.80000000000211</v>
      </c>
      <c r="AF1570">
        <f>VLOOKUP($F1570,'(참고)타워 스텟 가치'!$B$12:$L$16,AF$2,0)+(VLOOKUP($F1570,'(참고)타워 스텟 가치'!$B$12:$L$16,AF$2,0)*$E1570)</f>
        <v>633000.00000000349</v>
      </c>
      <c r="AG1570">
        <f>VLOOKUP($F1570,'(참고)타워 스텟 가치'!$B$12:$L$16,AG$2,0)+(VLOOKUP($F1570,'(참고)타워 스텟 가치'!$B$12:$L$16,AG$2,0)*$E1570)</f>
        <v>1899.0000000000105</v>
      </c>
      <c r="AH1570">
        <f>VLOOKUP($F1570,'(참고)타워 스텟 가치'!$B$12:$L$16,AH$2,0)+(VLOOKUP($F1570,'(참고)타워 스텟 가치'!$B$12:$L$16,AH$2,0)*$E1570)</f>
        <v>63.300000000000352</v>
      </c>
      <c r="AI1570">
        <f>VLOOKUP($F1570,'(참고)타워 스텟 가치'!$B$12:$L$16,AI$2,0)+(VLOOKUP($F1570,'(참고)타워 스텟 가치'!$B$12:$L$16,AI$2,0)*$E1570)</f>
        <v>37.98000000000021</v>
      </c>
      <c r="AJ1570">
        <f>VLOOKUP($F1570,'(참고)타워 스텟 가치'!$B$12:$L$16,AJ$2,0)+(VLOOKUP($F1570,'(참고)타워 스텟 가치'!$B$12:$L$16,AJ$2,0)*$E1570)</f>
        <v>0</v>
      </c>
      <c r="AK1570">
        <f>VLOOKUP($F1570,'(참고)타워 스텟 가치'!$B$12:$L$16,AK$2,0)+(VLOOKUP($F1570,'(참고)타워 스텟 가치'!$B$12:$L$16,AK$2,0)*$E1570)</f>
        <v>0</v>
      </c>
      <c r="AL1570">
        <f>VLOOKUP($F1570,'(참고)타워 스텟 가치'!$B$12:$L$16,AL$2,0)+(VLOOKUP($F1570,'(참고)타워 스텟 가치'!$B$12:$L$16,AL$2,0)*$E1570)</f>
        <v>177.24000000000098</v>
      </c>
      <c r="AM1570">
        <f>SUM('스테이지별 몬스터 스텟'!AD1570*'(참고)타워 스텟 가치'!$Q$17,'스테이지별 몬스터 스텟'!AE1570*'(참고)타워 스텟 가치'!$R$17,'스테이지별 몬스터 스텟'!AF1570*'(참고)타워 스텟 가치'!$S$17,'스테이지별 몬스터 스텟'!AG1570*'(참고)타워 스텟 가치'!$T$17,'스테이지별 몬스터 스텟'!AH1570*'(참고)타워 스텟 가치'!$U$17,'스테이지별 몬스터 스텟'!AI1570*'(참고)타워 스텟 가치'!$V$17,'스테이지별 몬스터 스텟'!AJ1570*'(참고)타워 스텟 가치'!$W$17,'스테이지별 몬스터 스텟'!AK1570*'(참고)타워 스텟 가치'!$X$17,'스테이지별 몬스터 스텟'!AL1570*'(참고)타워 스텟 가치'!$Y$17)</f>
        <v>955019.76000000513</v>
      </c>
      <c r="AN1570">
        <v>3</v>
      </c>
    </row>
    <row r="1571" spans="3:40" x14ac:dyDescent="0.3">
      <c r="C1571">
        <v>2</v>
      </c>
      <c r="D1571">
        <f t="shared" si="74"/>
        <v>314</v>
      </c>
      <c r="E1571" s="52">
        <f>VLOOKUP(D1571,'스테이지별 난이도 설정'!B:C,2,0)</f>
        <v>125.6000000000007</v>
      </c>
      <c r="F1571" t="str">
        <f t="shared" si="75"/>
        <v>레어</v>
      </c>
      <c r="G1571">
        <f t="shared" si="73"/>
        <v>6</v>
      </c>
      <c r="H1571">
        <f>VLOOKUP($F1571,'(참고)타워 스텟 가치'!$B$2:$L$6,H$2,0)+(VLOOKUP($F1571,'(참고)타워 스텟 가치'!$B$2:$L$6,H$2,0)*$E1571)</f>
        <v>1424.250000000008</v>
      </c>
      <c r="I1571">
        <f>VLOOKUP($F1571,'(참고)타워 스텟 가치'!$B$2:$L$6,I$2,0)+(VLOOKUP($F1571,'(참고)타워 스텟 가치'!$B$2:$L$6,I$2,0)*$E1571)</f>
        <v>284.85000000000161</v>
      </c>
      <c r="J1571">
        <f>VLOOKUP($F1571,'(참고)타워 스텟 가치'!$B$2:$L$6,J$2,0)+(VLOOKUP($F1571,'(참고)타워 스텟 가치'!$B$2:$L$6,J$2,0)*$E1571)</f>
        <v>633000.00000000349</v>
      </c>
      <c r="K1571">
        <f>VLOOKUP($F1571,'(참고)타워 스텟 가치'!$B$2:$L$6,K$2,0)+(VLOOKUP($F1571,'(참고)타워 스텟 가치'!$B$2:$L$6,K$2,0)*$E1571)</f>
        <v>5697.0000000000318</v>
      </c>
      <c r="L1571">
        <f>VLOOKUP($F1571,'(참고)타워 스텟 가치'!$B$2:$L$6,L$2,0)+(VLOOKUP($F1571,'(참고)타워 스텟 가치'!$B$2:$L$6,L$2,0)*$E1571)</f>
        <v>94.950000000000529</v>
      </c>
      <c r="M1571">
        <f>VLOOKUP($F1571,'(참고)타워 스텟 가치'!$B$2:$L$6,M$2,0)+(VLOOKUP($F1571,'(참고)타워 스텟 가치'!$B$2:$L$6,M$2,0)*$E1571)</f>
        <v>37.98000000000021</v>
      </c>
      <c r="N1571">
        <f>VLOOKUP($F1571,'(참고)타워 스텟 가치'!$B$2:$L$6,N$2,0)+(VLOOKUP($F1571,'(참고)타워 스텟 가치'!$B$2:$L$6,N$2,0)*$E1571)</f>
        <v>0</v>
      </c>
      <c r="O1571">
        <f>VLOOKUP($F1571,'(참고)타워 스텟 가치'!$B$2:$L$6,O$2,0)+(VLOOKUP($F1571,'(참고)타워 스텟 가치'!$B$2:$L$6,O$2,0)*$E1571)</f>
        <v>0</v>
      </c>
      <c r="P1571">
        <f>VLOOKUP($F1571,'(참고)타워 스텟 가치'!$B$2:$L$6,P$2,0)+(VLOOKUP($F1571,'(참고)타워 스텟 가치'!$B$2:$L$6,P$2,0)*$E1571)</f>
        <v>88.620000000000488</v>
      </c>
      <c r="Q1571">
        <f>SUM('스테이지별 몬스터 스텟'!H1571*'(참고)타워 스텟 가치'!$Q$17,'스테이지별 몬스터 스텟'!I1571*'(참고)타워 스텟 가치'!$R$17,'스테이지별 몬스터 스텟'!J1571*'(참고)타워 스텟 가치'!$S$17,'스테이지별 몬스터 스텟'!K1571*'(참고)타워 스텟 가치'!$T$17,'스테이지별 몬스터 스텟'!L1571*'(참고)타워 스텟 가치'!$U$17,'스테이지별 몬스터 스텟'!M1571*'(참고)타워 스텟 가치'!$V$17,'스테이지별 몬스터 스텟'!N1571*'(참고)타워 스텟 가치'!$W$17,'스테이지별 몬스터 스텟'!O1571*'(참고)타워 스텟 가치'!$X$17,'스테이지별 몬스터 스텟'!P1571*'(참고)타워 스텟 가치'!$Y$17)</f>
        <v>964574.89500000537</v>
      </c>
      <c r="R1571">
        <v>1</v>
      </c>
      <c r="S1571">
        <f>VLOOKUP($F1571,'(참고)타워 스텟 가치'!$B$7:$L$11,S$2,0)+(VLOOKUP($F1571,'(참고)타워 스텟 가치'!$B$7:$L$11,S$2,0)*$E1571)</f>
        <v>474.75000000000261</v>
      </c>
      <c r="T1571">
        <f>VLOOKUP($F1571,'(참고)타워 스텟 가치'!$B$7:$L$11,T$2,0)+(VLOOKUP($F1571,'(참고)타워 스텟 가치'!$B$7:$L$11,T$2,0)*$E1571)</f>
        <v>854.55000000000473</v>
      </c>
      <c r="U1571">
        <f>VLOOKUP($F1571,'(참고)타워 스텟 가치'!$B$7:$L$11,U$2,0)+(VLOOKUP($F1571,'(참고)타워 스텟 가치'!$B$7:$L$11,U$2,0)*$E1571)</f>
        <v>633000.00000000349</v>
      </c>
      <c r="V1571">
        <f>VLOOKUP($F1571,'(참고)타워 스텟 가치'!$B$7:$L$11,V$2,0)+(VLOOKUP($F1571,'(참고)타워 스텟 가치'!$B$7:$L$11,V$2,0)*$E1571)</f>
        <v>5697.0000000000318</v>
      </c>
      <c r="W1571">
        <f>VLOOKUP($F1571,'(참고)타워 스텟 가치'!$B$7:$L$11,W$2,0)+(VLOOKUP($F1571,'(참고)타워 스텟 가치'!$B$7:$L$11,W$2,0)*$E1571)</f>
        <v>94.950000000000529</v>
      </c>
      <c r="X1571">
        <f>VLOOKUP($F1571,'(참고)타워 스텟 가치'!$B$7:$L$11,X$2,0)+(VLOOKUP($F1571,'(참고)타워 스텟 가치'!$B$7:$L$11,X$2,0)*$E1571)</f>
        <v>37.98000000000021</v>
      </c>
      <c r="Y1571">
        <f>VLOOKUP($F1571,'(참고)타워 스텟 가치'!$B$7:$L$11,Y$2,0)+(VLOOKUP($F1571,'(참고)타워 스텟 가치'!$B$7:$L$11,Y$2,0)*$E1571)</f>
        <v>0</v>
      </c>
      <c r="Z1571">
        <f>VLOOKUP($F1571,'(참고)타워 스텟 가치'!$B$7:$L$11,Z$2,0)+(VLOOKUP($F1571,'(참고)타워 스텟 가치'!$B$7:$L$11,Z$2,0)*$E1571)</f>
        <v>0</v>
      </c>
      <c r="AA1571">
        <f>VLOOKUP($F1571,'(참고)타워 스텟 가치'!$B$7:$L$11,AA$2,0)+(VLOOKUP($F1571,'(참고)타워 스텟 가치'!$B$7:$L$11,AA$2,0)*$E1571)</f>
        <v>88.620000000000488</v>
      </c>
      <c r="AB1571">
        <f>SUM('스테이지별 몬스터 스텟'!S1571*'(참고)타워 스텟 가치'!$Q$17,'스테이지별 몬스터 스텟'!T1571*'(참고)타워 스텟 가치'!$R$17,'스테이지별 몬스터 스텟'!U1571*'(참고)타워 스텟 가치'!$S$17,'스테이지별 몬스터 스텟'!V1571*'(참고)타워 스텟 가치'!$T$17,'스테이지별 몬스터 스텟'!W1571*'(참고)타워 스텟 가치'!$U$17,'스테이지별 몬스터 스텟'!X1571*'(참고)타워 스텟 가치'!$V$17,'스테이지별 몬스터 스텟'!Y1571*'(참고)타워 스텟 가치'!$W$17,'스테이지별 몬스터 스텟'!Z1571*'(참고)타워 스텟 가치'!$X$17,'스테이지별 몬스터 스텟'!AA1571*'(참고)타워 스텟 가치'!$Y$17)</f>
        <v>963530.44500000542</v>
      </c>
      <c r="AC1571">
        <v>2</v>
      </c>
      <c r="AD1571">
        <f>VLOOKUP($F1571,'(참고)타워 스텟 가치'!$B$12:$L$16,AD$2,0)+(VLOOKUP($F1571,'(참고)타워 스텟 가치'!$B$12:$L$16,AD$2,0)*$E1571)</f>
        <v>474.75000000000261</v>
      </c>
      <c r="AE1571">
        <f>VLOOKUP($F1571,'(참고)타워 스텟 가치'!$B$12:$L$16,AE$2,0)+(VLOOKUP($F1571,'(참고)타워 스텟 가치'!$B$12:$L$16,AE$2,0)*$E1571)</f>
        <v>569.70000000000323</v>
      </c>
      <c r="AF1571">
        <f>VLOOKUP($F1571,'(참고)타워 스텟 가치'!$B$12:$L$16,AF$2,0)+(VLOOKUP($F1571,'(참고)타워 스텟 가치'!$B$12:$L$16,AF$2,0)*$E1571)</f>
        <v>633000.00000000349</v>
      </c>
      <c r="AG1571">
        <f>VLOOKUP($F1571,'(참고)타워 스텟 가치'!$B$12:$L$16,AG$2,0)+(VLOOKUP($F1571,'(참고)타워 스텟 가치'!$B$12:$L$16,AG$2,0)*$E1571)</f>
        <v>2848.5000000000159</v>
      </c>
      <c r="AH1571">
        <f>VLOOKUP($F1571,'(참고)타워 스텟 가치'!$B$12:$L$16,AH$2,0)+(VLOOKUP($F1571,'(참고)타워 스텟 가치'!$B$12:$L$16,AH$2,0)*$E1571)</f>
        <v>94.950000000000529</v>
      </c>
      <c r="AI1571">
        <f>VLOOKUP($F1571,'(참고)타워 스텟 가치'!$B$12:$L$16,AI$2,0)+(VLOOKUP($F1571,'(참고)타워 스텟 가치'!$B$12:$L$16,AI$2,0)*$E1571)</f>
        <v>37.98000000000021</v>
      </c>
      <c r="AJ1571">
        <f>VLOOKUP($F1571,'(참고)타워 스텟 가치'!$B$12:$L$16,AJ$2,0)+(VLOOKUP($F1571,'(참고)타워 스텟 가치'!$B$12:$L$16,AJ$2,0)*$E1571)</f>
        <v>0</v>
      </c>
      <c r="AK1571">
        <f>VLOOKUP($F1571,'(참고)타워 스텟 가치'!$B$12:$L$16,AK$2,0)+(VLOOKUP($F1571,'(참고)타워 스텟 가치'!$B$12:$L$16,AK$2,0)*$E1571)</f>
        <v>0</v>
      </c>
      <c r="AL1571">
        <f>VLOOKUP($F1571,'(참고)타워 스텟 가치'!$B$12:$L$16,AL$2,0)+(VLOOKUP($F1571,'(참고)타워 스텟 가치'!$B$12:$L$16,AL$2,0)*$E1571)</f>
        <v>177.24000000000098</v>
      </c>
      <c r="AM1571">
        <f>SUM('스테이지별 몬스터 스텟'!AD1571*'(참고)타워 스텟 가치'!$Q$17,'스테이지별 몬스터 스텟'!AE1571*'(참고)타워 스텟 가치'!$R$17,'스테이지별 몬스터 스텟'!AF1571*'(참고)타워 스텟 가치'!$S$17,'스테이지별 몬스터 스텟'!AG1571*'(참고)타워 스텟 가치'!$T$17,'스테이지별 몬스터 스텟'!AH1571*'(참고)타워 스텟 가치'!$U$17,'스테이지별 몬스터 스텟'!AI1571*'(참고)타워 스텟 가치'!$V$17,'스테이지별 몬스터 스텟'!AJ1571*'(참고)타워 스텟 가치'!$W$17,'스테이지별 몬스터 스텟'!AK1571*'(참고)타워 스텟 가치'!$X$17,'스테이지별 몬스터 스텟'!AL1571*'(참고)타워 스텟 가치'!$Y$17)</f>
        <v>957583.41000000527</v>
      </c>
      <c r="AN1571">
        <v>3</v>
      </c>
    </row>
    <row r="1572" spans="3:40" x14ac:dyDescent="0.3">
      <c r="C1572">
        <v>3</v>
      </c>
      <c r="D1572">
        <f t="shared" si="74"/>
        <v>314</v>
      </c>
      <c r="E1572" s="52">
        <f>VLOOKUP(D1572,'스테이지별 난이도 설정'!B:C,2,0)</f>
        <v>125.6000000000007</v>
      </c>
      <c r="F1572" t="str">
        <f t="shared" si="75"/>
        <v>에픽</v>
      </c>
      <c r="G1572">
        <f t="shared" si="73"/>
        <v>6</v>
      </c>
      <c r="H1572">
        <f>VLOOKUP($F1572,'(참고)타워 스텟 가치'!$B$2:$L$6,H$2,0)+(VLOOKUP($F1572,'(참고)타워 스텟 가치'!$B$2:$L$6,H$2,0)*$E1572)</f>
        <v>2136.3750000000118</v>
      </c>
      <c r="I1572">
        <f>VLOOKUP($F1572,'(참고)타워 스텟 가치'!$B$2:$L$6,I$2,0)+(VLOOKUP($F1572,'(참고)타워 스텟 가치'!$B$2:$L$6,I$2,0)*$E1572)</f>
        <v>427.27500000000236</v>
      </c>
      <c r="J1572">
        <f>VLOOKUP($F1572,'(참고)타워 스텟 가치'!$B$2:$L$6,J$2,0)+(VLOOKUP($F1572,'(참고)타워 스텟 가치'!$B$2:$L$6,J$2,0)*$E1572)</f>
        <v>633000.00000000349</v>
      </c>
      <c r="K1572">
        <f>VLOOKUP($F1572,'(참고)타워 스텟 가치'!$B$2:$L$6,K$2,0)+(VLOOKUP($F1572,'(참고)타워 스텟 가치'!$B$2:$L$6,K$2,0)*$E1572)</f>
        <v>8545.5000000000473</v>
      </c>
      <c r="L1572">
        <f>VLOOKUP($F1572,'(참고)타워 스텟 가치'!$B$2:$L$6,L$2,0)+(VLOOKUP($F1572,'(참고)타워 스텟 가치'!$B$2:$L$6,L$2,0)*$E1572)</f>
        <v>142.42500000000081</v>
      </c>
      <c r="M1572">
        <f>VLOOKUP($F1572,'(참고)타워 스텟 가치'!$B$2:$L$6,M$2,0)+(VLOOKUP($F1572,'(참고)타워 스텟 가치'!$B$2:$L$6,M$2,0)*$E1572)</f>
        <v>37.98000000000021</v>
      </c>
      <c r="N1572">
        <f>VLOOKUP($F1572,'(참고)타워 스텟 가치'!$B$2:$L$6,N$2,0)+(VLOOKUP($F1572,'(참고)타워 스텟 가치'!$B$2:$L$6,N$2,0)*$E1572)</f>
        <v>0</v>
      </c>
      <c r="O1572">
        <f>VLOOKUP($F1572,'(참고)타워 스텟 가치'!$B$2:$L$6,O$2,0)+(VLOOKUP($F1572,'(참고)타워 스텟 가치'!$B$2:$L$6,O$2,0)*$E1572)</f>
        <v>0</v>
      </c>
      <c r="P1572">
        <f>VLOOKUP($F1572,'(참고)타워 스텟 가치'!$B$2:$L$6,P$2,0)+(VLOOKUP($F1572,'(참고)타워 스텟 가치'!$B$2:$L$6,P$2,0)*$E1572)</f>
        <v>88.620000000000488</v>
      </c>
      <c r="Q1572">
        <f>SUM('스테이지별 몬스터 스텟'!H1572*'(참고)타워 스텟 가치'!$Q$17,'스테이지별 몬스터 스텟'!I1572*'(참고)타워 스텟 가치'!$R$17,'스테이지별 몬스터 스텟'!J1572*'(참고)타워 스텟 가치'!$S$17,'스테이지별 몬스터 스텟'!K1572*'(참고)타워 스텟 가치'!$T$17,'스테이지별 몬스터 스텟'!L1572*'(참고)타워 스텟 가치'!$U$17,'스테이지별 몬스터 스텟'!M1572*'(참고)타워 스텟 가치'!$V$17,'스테이지별 몬스터 스텟'!N1572*'(참고)타워 스텟 가치'!$W$17,'스테이지별 몬스터 스텟'!O1572*'(참고)타워 스텟 가치'!$X$17,'스테이지별 몬스터 스텟'!P1572*'(참고)타워 스텟 가치'!$Y$17)</f>
        <v>972004.73250000528</v>
      </c>
      <c r="R1572">
        <v>1</v>
      </c>
      <c r="S1572">
        <f>VLOOKUP($F1572,'(참고)타워 스텟 가치'!$B$7:$L$11,S$2,0)+(VLOOKUP($F1572,'(참고)타워 스텟 가치'!$B$7:$L$11,S$2,0)*$E1572)</f>
        <v>712.12500000000398</v>
      </c>
      <c r="T1572">
        <f>VLOOKUP($F1572,'(참고)타워 스텟 가치'!$B$7:$L$11,T$2,0)+(VLOOKUP($F1572,'(참고)타워 스텟 가치'!$B$7:$L$11,T$2,0)*$E1572)</f>
        <v>1281.8250000000071</v>
      </c>
      <c r="U1572">
        <f>VLOOKUP($F1572,'(참고)타워 스텟 가치'!$B$7:$L$11,U$2,0)+(VLOOKUP($F1572,'(참고)타워 스텟 가치'!$B$7:$L$11,U$2,0)*$E1572)</f>
        <v>633000.00000000349</v>
      </c>
      <c r="V1572">
        <f>VLOOKUP($F1572,'(참고)타워 스텟 가치'!$B$7:$L$11,V$2,0)+(VLOOKUP($F1572,'(참고)타워 스텟 가치'!$B$7:$L$11,V$2,0)*$E1572)</f>
        <v>8545.5000000000473</v>
      </c>
      <c r="W1572">
        <f>VLOOKUP($F1572,'(참고)타워 스텟 가치'!$B$7:$L$11,W$2,0)+(VLOOKUP($F1572,'(참고)타워 스텟 가치'!$B$7:$L$11,W$2,0)*$E1572)</f>
        <v>142.42500000000081</v>
      </c>
      <c r="X1572">
        <f>VLOOKUP($F1572,'(참고)타워 스텟 가치'!$B$7:$L$11,X$2,0)+(VLOOKUP($F1572,'(참고)타워 스텟 가치'!$B$7:$L$11,X$2,0)*$E1572)</f>
        <v>37.98000000000021</v>
      </c>
      <c r="Y1572">
        <f>VLOOKUP($F1572,'(참고)타워 스텟 가치'!$B$7:$L$11,Y$2,0)+(VLOOKUP($F1572,'(참고)타워 스텟 가치'!$B$7:$L$11,Y$2,0)*$E1572)</f>
        <v>0</v>
      </c>
      <c r="Z1572">
        <f>VLOOKUP($F1572,'(참고)타워 스텟 가치'!$B$7:$L$11,Z$2,0)+(VLOOKUP($F1572,'(참고)타워 스텟 가치'!$B$7:$L$11,Z$2,0)*$E1572)</f>
        <v>0</v>
      </c>
      <c r="AA1572">
        <f>VLOOKUP($F1572,'(참고)타워 스텟 가치'!$B$7:$L$11,AA$2,0)+(VLOOKUP($F1572,'(참고)타워 스텟 가치'!$B$7:$L$11,AA$2,0)*$E1572)</f>
        <v>88.620000000000488</v>
      </c>
      <c r="AB1572">
        <f>SUM('스테이지별 몬스터 스텟'!S1572*'(참고)타워 스텟 가치'!$Q$17,'스테이지별 몬스터 스텟'!T1572*'(참고)타워 스텟 가치'!$R$17,'스테이지별 몬스터 스텟'!U1572*'(참고)타워 스텟 가치'!$S$17,'스테이지별 몬스터 스텟'!V1572*'(참고)타워 스텟 가치'!$T$17,'스테이지별 몬스터 스텟'!W1572*'(참고)타워 스텟 가치'!$U$17,'스테이지별 몬스터 스텟'!X1572*'(참고)타워 스텟 가치'!$V$17,'스테이지별 몬스터 스텟'!Y1572*'(참고)타워 스텟 가치'!$W$17,'스테이지별 몬스터 스텟'!Z1572*'(참고)타워 스텟 가치'!$X$17,'스테이지별 몬스터 스텟'!AA1572*'(참고)타워 스텟 가치'!$Y$17)</f>
        <v>970438.05750000535</v>
      </c>
      <c r="AC1572">
        <v>2</v>
      </c>
      <c r="AD1572">
        <f>VLOOKUP($F1572,'(참고)타워 스텟 가치'!$B$12:$L$16,AD$2,0)+(VLOOKUP($F1572,'(참고)타워 스텟 가치'!$B$12:$L$16,AD$2,0)*$E1572)</f>
        <v>712.12500000000398</v>
      </c>
      <c r="AE1572">
        <f>VLOOKUP($F1572,'(참고)타워 스텟 가치'!$B$12:$L$16,AE$2,0)+(VLOOKUP($F1572,'(참고)타워 스텟 가치'!$B$12:$L$16,AE$2,0)*$E1572)</f>
        <v>854.55000000000473</v>
      </c>
      <c r="AF1572">
        <f>VLOOKUP($F1572,'(참고)타워 스텟 가치'!$B$12:$L$16,AF$2,0)+(VLOOKUP($F1572,'(참고)타워 스텟 가치'!$B$12:$L$16,AF$2,0)*$E1572)</f>
        <v>633000.00000000349</v>
      </c>
      <c r="AG1572">
        <f>VLOOKUP($F1572,'(참고)타워 스텟 가치'!$B$12:$L$16,AG$2,0)+(VLOOKUP($F1572,'(참고)타워 스텟 가치'!$B$12:$L$16,AG$2,0)*$E1572)</f>
        <v>4272.7500000000236</v>
      </c>
      <c r="AH1572">
        <f>VLOOKUP($F1572,'(참고)타워 스텟 가치'!$B$12:$L$16,AH$2,0)+(VLOOKUP($F1572,'(참고)타워 스텟 가치'!$B$12:$L$16,AH$2,0)*$E1572)</f>
        <v>142.42500000000081</v>
      </c>
      <c r="AI1572">
        <f>VLOOKUP($F1572,'(참고)타워 스텟 가치'!$B$12:$L$16,AI$2,0)+(VLOOKUP($F1572,'(참고)타워 스텟 가치'!$B$12:$L$16,AI$2,0)*$E1572)</f>
        <v>37.98000000000021</v>
      </c>
      <c r="AJ1572">
        <f>VLOOKUP($F1572,'(참고)타워 스텟 가치'!$B$12:$L$16,AJ$2,0)+(VLOOKUP($F1572,'(참고)타워 스텟 가치'!$B$12:$L$16,AJ$2,0)*$E1572)</f>
        <v>0</v>
      </c>
      <c r="AK1572">
        <f>VLOOKUP($F1572,'(참고)타워 스텟 가치'!$B$12:$L$16,AK$2,0)+(VLOOKUP($F1572,'(참고)타워 스텟 가치'!$B$12:$L$16,AK$2,0)*$E1572)</f>
        <v>0</v>
      </c>
      <c r="AL1572">
        <f>VLOOKUP($F1572,'(참고)타워 스텟 가치'!$B$12:$L$16,AL$2,0)+(VLOOKUP($F1572,'(참고)타워 스텟 가치'!$B$12:$L$16,AL$2,0)*$E1572)</f>
        <v>177.24000000000098</v>
      </c>
      <c r="AM1572">
        <f>SUM('스테이지별 몬스터 스텟'!AD1572*'(참고)타워 스텟 가치'!$Q$17,'스테이지별 몬스터 스텟'!AE1572*'(참고)타워 스텟 가치'!$R$17,'스테이지별 몬스터 스텟'!AF1572*'(참고)타워 스텟 가치'!$S$17,'스테이지별 몬스터 스텟'!AG1572*'(참고)타워 스텟 가치'!$T$17,'스테이지별 몬스터 스텟'!AH1572*'(참고)타워 스텟 가치'!$U$17,'스테이지별 몬스터 스텟'!AI1572*'(참고)타워 스텟 가치'!$V$17,'스테이지별 몬스터 스텟'!AJ1572*'(참고)타워 스텟 가치'!$W$17,'스테이지별 몬스터 스텟'!AK1572*'(참고)타워 스텟 가치'!$X$17,'스테이지별 몬스터 스텟'!AL1572*'(참고)타워 스텟 가치'!$Y$17)</f>
        <v>961428.88500000525</v>
      </c>
      <c r="AN1572">
        <v>3</v>
      </c>
    </row>
    <row r="1573" spans="3:40" x14ac:dyDescent="0.3">
      <c r="C1573">
        <v>4</v>
      </c>
      <c r="D1573">
        <f t="shared" si="74"/>
        <v>314</v>
      </c>
      <c r="E1573" s="52">
        <f>VLOOKUP(D1573,'스테이지별 난이도 설정'!B:C,2,0)</f>
        <v>125.6000000000007</v>
      </c>
      <c r="F1573" t="str">
        <f t="shared" si="75"/>
        <v>유니크</v>
      </c>
      <c r="G1573">
        <f t="shared" si="73"/>
        <v>6</v>
      </c>
      <c r="H1573">
        <f>VLOOKUP($F1573,'(참고)타워 스텟 가치'!$B$2:$L$6,H$2,0)+(VLOOKUP($F1573,'(참고)타워 스텟 가치'!$B$2:$L$6,H$2,0)*$E1573)</f>
        <v>3204.5625000000177</v>
      </c>
      <c r="I1573">
        <f>VLOOKUP($F1573,'(참고)타워 스텟 가치'!$B$2:$L$6,I$2,0)+(VLOOKUP($F1573,'(참고)타워 스텟 가치'!$B$2:$L$6,I$2,0)*$E1573)</f>
        <v>640.91250000000355</v>
      </c>
      <c r="J1573">
        <f>VLOOKUP($F1573,'(참고)타워 스텟 가치'!$B$2:$L$6,J$2,0)+(VLOOKUP($F1573,'(참고)타워 스텟 가치'!$B$2:$L$6,J$2,0)*$E1573)</f>
        <v>633000.00000000349</v>
      </c>
      <c r="K1573">
        <f>VLOOKUP($F1573,'(참고)타워 스텟 가치'!$B$2:$L$6,K$2,0)+(VLOOKUP($F1573,'(참고)타워 스텟 가치'!$B$2:$L$6,K$2,0)*$E1573)</f>
        <v>12818.250000000071</v>
      </c>
      <c r="L1573">
        <f>VLOOKUP($F1573,'(참고)타워 스텟 가치'!$B$2:$L$6,L$2,0)+(VLOOKUP($F1573,'(참고)타워 스텟 가치'!$B$2:$L$6,L$2,0)*$E1573)</f>
        <v>213.63750000000118</v>
      </c>
      <c r="M1573">
        <f>VLOOKUP($F1573,'(참고)타워 스텟 가치'!$B$2:$L$6,M$2,0)+(VLOOKUP($F1573,'(참고)타워 스텟 가치'!$B$2:$L$6,M$2,0)*$E1573)</f>
        <v>37.98000000000021</v>
      </c>
      <c r="N1573">
        <f>VLOOKUP($F1573,'(참고)타워 스텟 가치'!$B$2:$L$6,N$2,0)+(VLOOKUP($F1573,'(참고)타워 스텟 가치'!$B$2:$L$6,N$2,0)*$E1573)</f>
        <v>0</v>
      </c>
      <c r="O1573">
        <f>VLOOKUP($F1573,'(참고)타워 스텟 가치'!$B$2:$L$6,O$2,0)+(VLOOKUP($F1573,'(참고)타워 스텟 가치'!$B$2:$L$6,O$2,0)*$E1573)</f>
        <v>0</v>
      </c>
      <c r="P1573">
        <f>VLOOKUP($F1573,'(참고)타워 스텟 가치'!$B$2:$L$6,P$2,0)+(VLOOKUP($F1573,'(참고)타워 스텟 가치'!$B$2:$L$6,P$2,0)*$E1573)</f>
        <v>126.6000000000007</v>
      </c>
      <c r="Q1573">
        <f>SUM('스테이지별 몬스터 스텟'!H1573*'(참고)타워 스텟 가치'!$Q$17,'스테이지별 몬스터 스텟'!I1573*'(참고)타워 스텟 가치'!$R$17,'스테이지별 몬스터 스텟'!J1573*'(참고)타워 스텟 가치'!$S$17,'스테이지별 몬스터 스텟'!K1573*'(참고)타워 스텟 가치'!$T$17,'스테이지별 몬스터 스텟'!L1573*'(참고)타워 스텟 가치'!$U$17,'스테이지별 몬스터 스텟'!M1573*'(참고)타워 스텟 가치'!$V$17,'스테이지별 몬스터 스텟'!N1573*'(참고)타워 스텟 가치'!$W$17,'스테이지별 몬스터 스텟'!O1573*'(참고)타워 스텟 가치'!$X$17,'스테이지별 몬스터 스텟'!P1573*'(참고)타워 스텟 가치'!$Y$17)</f>
        <v>983225.44875000534</v>
      </c>
      <c r="R1573">
        <v>1</v>
      </c>
      <c r="S1573">
        <f>VLOOKUP($F1573,'(참고)타워 스텟 가치'!$B$7:$L$11,S$2,0)+(VLOOKUP($F1573,'(참고)타워 스텟 가치'!$B$7:$L$11,S$2,0)*$E1573)</f>
        <v>1068.1875000000059</v>
      </c>
      <c r="T1573">
        <f>VLOOKUP($F1573,'(참고)타워 스텟 가치'!$B$7:$L$11,T$2,0)+(VLOOKUP($F1573,'(참고)타워 스텟 가치'!$B$7:$L$11,T$2,0)*$E1573)</f>
        <v>1922.7375000000106</v>
      </c>
      <c r="U1573">
        <f>VLOOKUP($F1573,'(참고)타워 스텟 가치'!$B$7:$L$11,U$2,0)+(VLOOKUP($F1573,'(참고)타워 스텟 가치'!$B$7:$L$11,U$2,0)*$E1573)</f>
        <v>633000.00000000349</v>
      </c>
      <c r="V1573">
        <f>VLOOKUP($F1573,'(참고)타워 스텟 가치'!$B$7:$L$11,V$2,0)+(VLOOKUP($F1573,'(참고)타워 스텟 가치'!$B$7:$L$11,V$2,0)*$E1573)</f>
        <v>12818.250000000071</v>
      </c>
      <c r="W1573">
        <f>VLOOKUP($F1573,'(참고)타워 스텟 가치'!$B$7:$L$11,W$2,0)+(VLOOKUP($F1573,'(참고)타워 스텟 가치'!$B$7:$L$11,W$2,0)*$E1573)</f>
        <v>213.63750000000118</v>
      </c>
      <c r="X1573">
        <f>VLOOKUP($F1573,'(참고)타워 스텟 가치'!$B$7:$L$11,X$2,0)+(VLOOKUP($F1573,'(참고)타워 스텟 가치'!$B$7:$L$11,X$2,0)*$E1573)</f>
        <v>37.98000000000021</v>
      </c>
      <c r="Y1573">
        <f>VLOOKUP($F1573,'(참고)타워 스텟 가치'!$B$7:$L$11,Y$2,0)+(VLOOKUP($F1573,'(참고)타워 스텟 가치'!$B$7:$L$11,Y$2,0)*$E1573)</f>
        <v>0</v>
      </c>
      <c r="Z1573">
        <f>VLOOKUP($F1573,'(참고)타워 스텟 가치'!$B$7:$L$11,Z$2,0)+(VLOOKUP($F1573,'(참고)타워 스텟 가치'!$B$7:$L$11,Z$2,0)*$E1573)</f>
        <v>0</v>
      </c>
      <c r="AA1573">
        <f>VLOOKUP($F1573,'(참고)타워 스텟 가치'!$B$7:$L$11,AA$2,0)+(VLOOKUP($F1573,'(참고)타워 스텟 가치'!$B$7:$L$11,AA$2,0)*$E1573)</f>
        <v>126.6000000000007</v>
      </c>
      <c r="AB1573">
        <f>SUM('스테이지별 몬스터 스텟'!S1573*'(참고)타워 스텟 가치'!$Q$17,'스테이지별 몬스터 스텟'!T1573*'(참고)타워 스텟 가치'!$R$17,'스테이지별 몬스터 스텟'!U1573*'(참고)타워 스텟 가치'!$S$17,'스테이지별 몬스터 스텟'!V1573*'(참고)타워 스텟 가치'!$T$17,'스테이지별 몬스터 스텟'!W1573*'(참고)타워 스텟 가치'!$U$17,'스테이지별 몬스터 스텟'!X1573*'(참고)타워 스텟 가치'!$V$17,'스테이지별 몬스터 스텟'!Y1573*'(참고)타워 스텟 가치'!$W$17,'스테이지별 몬스터 스텟'!Z1573*'(참고)타워 스텟 가치'!$X$17,'스테이지별 몬스터 스텟'!AA1573*'(참고)타워 스텟 가치'!$Y$17)</f>
        <v>980875.43625000538</v>
      </c>
      <c r="AC1573">
        <v>2</v>
      </c>
      <c r="AD1573">
        <f>VLOOKUP($F1573,'(참고)타워 스텟 가치'!$B$12:$L$16,AD$2,0)+(VLOOKUP($F1573,'(참고)타워 스텟 가치'!$B$12:$L$16,AD$2,0)*$E1573)</f>
        <v>1068.1875000000059</v>
      </c>
      <c r="AE1573">
        <f>VLOOKUP($F1573,'(참고)타워 스텟 가치'!$B$12:$L$16,AE$2,0)+(VLOOKUP($F1573,'(참고)타워 스텟 가치'!$B$12:$L$16,AE$2,0)*$E1573)</f>
        <v>1281.8250000000071</v>
      </c>
      <c r="AF1573">
        <f>VLOOKUP($F1573,'(참고)타워 스텟 가치'!$B$12:$L$16,AF$2,0)+(VLOOKUP($F1573,'(참고)타워 스텟 가치'!$B$12:$L$16,AF$2,0)*$E1573)</f>
        <v>633000.00000000349</v>
      </c>
      <c r="AG1573">
        <f>VLOOKUP($F1573,'(참고)타워 스텟 가치'!$B$12:$L$16,AG$2,0)+(VLOOKUP($F1573,'(참고)타워 스텟 가치'!$B$12:$L$16,AG$2,0)*$E1573)</f>
        <v>6409.1250000000355</v>
      </c>
      <c r="AH1573">
        <f>VLOOKUP($F1573,'(참고)타워 스텟 가치'!$B$12:$L$16,AH$2,0)+(VLOOKUP($F1573,'(참고)타워 스텟 가치'!$B$12:$L$16,AH$2,0)*$E1573)</f>
        <v>213.63750000000118</v>
      </c>
      <c r="AI1573">
        <f>VLOOKUP($F1573,'(참고)타워 스텟 가치'!$B$12:$L$16,AI$2,0)+(VLOOKUP($F1573,'(참고)타워 스텟 가치'!$B$12:$L$16,AI$2,0)*$E1573)</f>
        <v>37.98000000000021</v>
      </c>
      <c r="AJ1573">
        <f>VLOOKUP($F1573,'(참고)타워 스텟 가치'!$B$12:$L$16,AJ$2,0)+(VLOOKUP($F1573,'(참고)타워 스텟 가치'!$B$12:$L$16,AJ$2,0)*$E1573)</f>
        <v>0</v>
      </c>
      <c r="AK1573">
        <f>VLOOKUP($F1573,'(참고)타워 스텟 가치'!$B$12:$L$16,AK$2,0)+(VLOOKUP($F1573,'(참고)타워 스텟 가치'!$B$12:$L$16,AK$2,0)*$E1573)</f>
        <v>0</v>
      </c>
      <c r="AL1573">
        <f>VLOOKUP($F1573,'(참고)타워 스텟 가치'!$B$12:$L$16,AL$2,0)+(VLOOKUP($F1573,'(참고)타워 스텟 가치'!$B$12:$L$16,AL$2,0)*$E1573)</f>
        <v>253.20000000000141</v>
      </c>
      <c r="AM1573">
        <f>SUM('스테이지별 몬스터 스텟'!AD1573*'(참고)타워 스텟 가치'!$Q$17,'스테이지별 몬스터 스텟'!AE1573*'(참고)타워 스텟 가치'!$R$17,'스테이지별 몬스터 스텟'!AF1573*'(참고)타워 스텟 가치'!$S$17,'스테이지별 몬스터 스텟'!AG1573*'(참고)타워 스텟 가치'!$T$17,'스테이지별 몬스터 스텟'!AH1573*'(참고)타워 스텟 가치'!$U$17,'스테이지별 몬스터 스텟'!AI1573*'(참고)타워 스텟 가치'!$V$17,'스테이지별 몬스터 스텟'!AJ1573*'(참고)타워 스텟 가치'!$W$17,'스테이지별 몬스터 스텟'!AK1573*'(참고)타워 스텟 가치'!$X$17,'스테이지별 몬스터 스텟'!AL1573*'(참고)타워 스텟 가치'!$Y$17)</f>
        <v>967349.01750000543</v>
      </c>
      <c r="AN1573">
        <v>3</v>
      </c>
    </row>
    <row r="1574" spans="3:40" x14ac:dyDescent="0.3">
      <c r="C1574">
        <v>5</v>
      </c>
      <c r="D1574">
        <f t="shared" si="74"/>
        <v>314</v>
      </c>
      <c r="E1574" s="52">
        <f>VLOOKUP(D1574,'스테이지별 난이도 설정'!B:C,2,0)</f>
        <v>125.6000000000007</v>
      </c>
      <c r="F1574" t="str">
        <f t="shared" si="75"/>
        <v>스페셜</v>
      </c>
      <c r="G1574">
        <f t="shared" si="73"/>
        <v>6</v>
      </c>
      <c r="H1574">
        <f>VLOOKUP($F1574,'(참고)타워 스텟 가치'!$B$2:$L$6,H$2,0)+(VLOOKUP($F1574,'(참고)타워 스텟 가치'!$B$2:$L$6,H$2,0)*$E1574)</f>
        <v>4806.8437500000264</v>
      </c>
      <c r="I1574">
        <f>VLOOKUP($F1574,'(참고)타워 스텟 가치'!$B$2:$L$6,I$2,0)+(VLOOKUP($F1574,'(참고)타워 스텟 가치'!$B$2:$L$6,I$2,0)*$E1574)</f>
        <v>961.36875000000532</v>
      </c>
      <c r="J1574">
        <f>VLOOKUP($F1574,'(참고)타워 스텟 가치'!$B$2:$L$6,J$2,0)+(VLOOKUP($F1574,'(참고)타워 스텟 가치'!$B$2:$L$6,J$2,0)*$E1574)</f>
        <v>633000.00000000349</v>
      </c>
      <c r="K1574">
        <f>VLOOKUP($F1574,'(참고)타워 스텟 가치'!$B$2:$L$6,K$2,0)+(VLOOKUP($F1574,'(참고)타워 스텟 가치'!$B$2:$L$6,K$2,0)*$E1574)</f>
        <v>19227.375000000106</v>
      </c>
      <c r="L1574">
        <f>VLOOKUP($F1574,'(참고)타워 스텟 가치'!$B$2:$L$6,L$2,0)+(VLOOKUP($F1574,'(참고)타워 스텟 가치'!$B$2:$L$6,L$2,0)*$E1574)</f>
        <v>320.45625000000177</v>
      </c>
      <c r="M1574">
        <f>VLOOKUP($F1574,'(참고)타워 스텟 가치'!$B$2:$L$6,M$2,0)+(VLOOKUP($F1574,'(참고)타워 스텟 가치'!$B$2:$L$6,M$2,0)*$E1574)</f>
        <v>37.98000000000021</v>
      </c>
      <c r="N1574">
        <f>VLOOKUP($F1574,'(참고)타워 스텟 가치'!$B$2:$L$6,N$2,0)+(VLOOKUP($F1574,'(참고)타워 스텟 가치'!$B$2:$L$6,N$2,0)*$E1574)</f>
        <v>0</v>
      </c>
      <c r="O1574">
        <f>VLOOKUP($F1574,'(참고)타워 스텟 가치'!$B$2:$L$6,O$2,0)+(VLOOKUP($F1574,'(참고)타워 스텟 가치'!$B$2:$L$6,O$2,0)*$E1574)</f>
        <v>0</v>
      </c>
      <c r="P1574">
        <f>VLOOKUP($F1574,'(참고)타워 스텟 가치'!$B$2:$L$6,P$2,0)+(VLOOKUP($F1574,'(참고)타워 스텟 가치'!$B$2:$L$6,P$2,0)*$E1574)</f>
        <v>126.6000000000007</v>
      </c>
      <c r="Q1574">
        <f>SUM('스테이지별 몬스터 스텟'!H1574*'(참고)타워 스텟 가치'!$Q$17,'스테이지별 몬스터 스텟'!I1574*'(참고)타워 스텟 가치'!$R$17,'스테이지별 몬스터 스텟'!J1574*'(참고)타워 스텟 가치'!$S$17,'스테이지별 몬스터 스텟'!K1574*'(참고)타워 스텟 가치'!$T$17,'스테이지별 몬스터 스텟'!L1574*'(참고)타워 스텟 가치'!$U$17,'스테이지별 몬스터 스텟'!M1574*'(참고)타워 스텟 가치'!$V$17,'스테이지별 몬스터 스텟'!N1574*'(참고)타워 스텟 가치'!$W$17,'스테이지별 몬스터 스텟'!O1574*'(참고)타워 스텟 가치'!$X$17,'스테이지별 몬스터 스텟'!P1574*'(참고)타워 스텟 가치'!$Y$17)</f>
        <v>999942.58312500548</v>
      </c>
      <c r="R1574">
        <v>1</v>
      </c>
      <c r="S1574">
        <f>VLOOKUP($F1574,'(참고)타워 스텟 가치'!$B$7:$L$11,S$2,0)+(VLOOKUP($F1574,'(참고)타워 스텟 가치'!$B$7:$L$11,S$2,0)*$E1574)</f>
        <v>1602.2812500000089</v>
      </c>
      <c r="T1574">
        <f>VLOOKUP($F1574,'(참고)타워 스텟 가치'!$B$7:$L$11,T$2,0)+(VLOOKUP($F1574,'(참고)타워 스텟 가치'!$B$7:$L$11,T$2,0)*$E1574)</f>
        <v>2884.1062500000162</v>
      </c>
      <c r="U1574">
        <f>VLOOKUP($F1574,'(참고)타워 스텟 가치'!$B$7:$L$11,U$2,0)+(VLOOKUP($F1574,'(참고)타워 스텟 가치'!$B$7:$L$11,U$2,0)*$E1574)</f>
        <v>633000.00000000349</v>
      </c>
      <c r="V1574">
        <f>VLOOKUP($F1574,'(참고)타워 스텟 가치'!$B$7:$L$11,V$2,0)+(VLOOKUP($F1574,'(참고)타워 스텟 가치'!$B$7:$L$11,V$2,0)*$E1574)</f>
        <v>19227.375000000106</v>
      </c>
      <c r="W1574">
        <f>VLOOKUP($F1574,'(참고)타워 스텟 가치'!$B$7:$L$11,W$2,0)+(VLOOKUP($F1574,'(참고)타워 스텟 가치'!$B$7:$L$11,W$2,0)*$E1574)</f>
        <v>320.45625000000177</v>
      </c>
      <c r="X1574">
        <f>VLOOKUP($F1574,'(참고)타워 스텟 가치'!$B$7:$L$11,X$2,0)+(VLOOKUP($F1574,'(참고)타워 스텟 가치'!$B$7:$L$11,X$2,0)*$E1574)</f>
        <v>37.98000000000021</v>
      </c>
      <c r="Y1574">
        <f>VLOOKUP($F1574,'(참고)타워 스텟 가치'!$B$7:$L$11,Y$2,0)+(VLOOKUP($F1574,'(참고)타워 스텟 가치'!$B$7:$L$11,Y$2,0)*$E1574)</f>
        <v>0</v>
      </c>
      <c r="Z1574">
        <f>VLOOKUP($F1574,'(참고)타워 스텟 가치'!$B$7:$L$11,Z$2,0)+(VLOOKUP($F1574,'(참고)타워 스텟 가치'!$B$7:$L$11,Z$2,0)*$E1574)</f>
        <v>0</v>
      </c>
      <c r="AA1574">
        <f>VLOOKUP($F1574,'(참고)타워 스텟 가치'!$B$7:$L$11,AA$2,0)+(VLOOKUP($F1574,'(참고)타워 스텟 가치'!$B$7:$L$11,AA$2,0)*$E1574)</f>
        <v>126.6000000000007</v>
      </c>
      <c r="AB1574">
        <f>SUM('스테이지별 몬스터 스텟'!S1574*'(참고)타워 스텟 가치'!$Q$17,'스테이지별 몬스터 스텟'!T1574*'(참고)타워 스텟 가치'!$R$17,'스테이지별 몬스터 스텟'!U1574*'(참고)타워 스텟 가치'!$S$17,'스테이지별 몬스터 스텟'!V1574*'(참고)타워 스텟 가치'!$T$17,'스테이지별 몬스터 스텟'!W1574*'(참고)타워 스텟 가치'!$U$17,'스테이지별 몬스터 스텟'!X1574*'(참고)타워 스텟 가치'!$V$17,'스테이지별 몬스터 스텟'!Y1574*'(참고)타워 스텟 가치'!$W$17,'스테이지별 몬스터 스텟'!Z1574*'(참고)타워 스텟 가치'!$X$17,'스테이지별 몬스터 스텟'!AA1574*'(참고)타워 스텟 가치'!$Y$17)</f>
        <v>996417.56437500543</v>
      </c>
      <c r="AC1574">
        <v>2</v>
      </c>
      <c r="AD1574">
        <f>VLOOKUP($F1574,'(참고)타워 스텟 가치'!$B$12:$L$16,AD$2,0)+(VLOOKUP($F1574,'(참고)타워 스텟 가치'!$B$12:$L$16,AD$2,0)*$E1574)</f>
        <v>1602.2812500000089</v>
      </c>
      <c r="AE1574">
        <f>VLOOKUP($F1574,'(참고)타워 스텟 가치'!$B$12:$L$16,AE$2,0)+(VLOOKUP($F1574,'(참고)타워 스텟 가치'!$B$12:$L$16,AE$2,0)*$E1574)</f>
        <v>1922.7375000000106</v>
      </c>
      <c r="AF1574">
        <f>VLOOKUP($F1574,'(참고)타워 스텟 가치'!$B$12:$L$16,AF$2,0)+(VLOOKUP($F1574,'(참고)타워 스텟 가치'!$B$12:$L$16,AF$2,0)*$E1574)</f>
        <v>633000.00000000349</v>
      </c>
      <c r="AG1574">
        <f>VLOOKUP($F1574,'(참고)타워 스텟 가치'!$B$12:$L$16,AG$2,0)+(VLOOKUP($F1574,'(참고)타워 스텟 가치'!$B$12:$L$16,AG$2,0)*$E1574)</f>
        <v>9613.6875000000528</v>
      </c>
      <c r="AH1574">
        <f>VLOOKUP($F1574,'(참고)타워 스텟 가치'!$B$12:$L$16,AH$2,0)+(VLOOKUP($F1574,'(참고)타워 스텟 가치'!$B$12:$L$16,AH$2,0)*$E1574)</f>
        <v>320.45625000000177</v>
      </c>
      <c r="AI1574">
        <f>VLOOKUP($F1574,'(참고)타워 스텟 가치'!$B$12:$L$16,AI$2,0)+(VLOOKUP($F1574,'(참고)타워 스텟 가치'!$B$12:$L$16,AI$2,0)*$E1574)</f>
        <v>37.98000000000021</v>
      </c>
      <c r="AJ1574">
        <f>VLOOKUP($F1574,'(참고)타워 스텟 가치'!$B$12:$L$16,AJ$2,0)+(VLOOKUP($F1574,'(참고)타워 스텟 가치'!$B$12:$L$16,AJ$2,0)*$E1574)</f>
        <v>0</v>
      </c>
      <c r="AK1574">
        <f>VLOOKUP($F1574,'(참고)타워 스텟 가치'!$B$12:$L$16,AK$2,0)+(VLOOKUP($F1574,'(참고)타워 스텟 가치'!$B$12:$L$16,AK$2,0)*$E1574)</f>
        <v>0</v>
      </c>
      <c r="AL1574">
        <f>VLOOKUP($F1574,'(참고)타워 스텟 가치'!$B$12:$L$16,AL$2,0)+(VLOOKUP($F1574,'(참고)타워 스텟 가치'!$B$12:$L$16,AL$2,0)*$E1574)</f>
        <v>253.20000000000141</v>
      </c>
      <c r="AM1574">
        <f>SUM('스테이지별 몬스터 스텟'!AD1574*'(참고)타워 스텟 가치'!$Q$17,'스테이지별 몬스터 스텟'!AE1574*'(참고)타워 스텟 가치'!$R$17,'스테이지별 몬스터 스텟'!AF1574*'(참고)타워 스텟 가치'!$S$17,'스테이지별 몬스터 스텟'!AG1574*'(참고)타워 스텟 가치'!$T$17,'스테이지별 몬스터 스텟'!AH1574*'(참고)타워 스텟 가치'!$U$17,'스테이지별 몬스터 스텟'!AI1574*'(참고)타워 스텟 가치'!$V$17,'스테이지별 몬스터 스텟'!AJ1574*'(참고)타워 스텟 가치'!$W$17,'스테이지별 몬스터 스텟'!AK1574*'(참고)타워 스텟 가치'!$X$17,'스테이지별 몬스터 스텟'!AL1574*'(참고)타워 스텟 가치'!$Y$17)</f>
        <v>976001.33625000541</v>
      </c>
      <c r="AN1574">
        <v>3</v>
      </c>
    </row>
    <row r="1575" spans="3:40" x14ac:dyDescent="0.3">
      <c r="C1575">
        <v>1</v>
      </c>
      <c r="D1575">
        <f t="shared" si="74"/>
        <v>315</v>
      </c>
      <c r="E1575" s="52">
        <f>VLOOKUP(D1575,'스테이지별 난이도 설정'!B:C,2,0)</f>
        <v>126.00000000000071</v>
      </c>
      <c r="F1575" t="str">
        <f t="shared" si="75"/>
        <v>일반</v>
      </c>
      <c r="G1575">
        <f t="shared" si="73"/>
        <v>6</v>
      </c>
      <c r="H1575">
        <f>VLOOKUP($F1575,'(참고)타워 스텟 가치'!$B$2:$L$6,H$2,0)+(VLOOKUP($F1575,'(참고)타워 스텟 가치'!$B$2:$L$6,H$2,0)*$E1575)</f>
        <v>952.50000000000534</v>
      </c>
      <c r="I1575">
        <f>VLOOKUP($F1575,'(참고)타워 스텟 가치'!$B$2:$L$6,I$2,0)+(VLOOKUP($F1575,'(참고)타워 스텟 가치'!$B$2:$L$6,I$2,0)*$E1575)</f>
        <v>190.50000000000108</v>
      </c>
      <c r="J1575">
        <f>VLOOKUP($F1575,'(참고)타워 스텟 가치'!$B$2:$L$6,J$2,0)+(VLOOKUP($F1575,'(참고)타워 스텟 가치'!$B$2:$L$6,J$2,0)*$E1575)</f>
        <v>635000.00000000361</v>
      </c>
      <c r="K1575">
        <f>VLOOKUP($F1575,'(참고)타워 스텟 가치'!$B$2:$L$6,K$2,0)+(VLOOKUP($F1575,'(참고)타워 스텟 가치'!$B$2:$L$6,K$2,0)*$E1575)</f>
        <v>3810.0000000000214</v>
      </c>
      <c r="L1575">
        <f>VLOOKUP($F1575,'(참고)타워 스텟 가치'!$B$2:$L$6,L$2,0)+(VLOOKUP($F1575,'(참고)타워 스텟 가치'!$B$2:$L$6,L$2,0)*$E1575)</f>
        <v>63.500000000000355</v>
      </c>
      <c r="M1575">
        <f>VLOOKUP($F1575,'(참고)타워 스텟 가치'!$B$2:$L$6,M$2,0)+(VLOOKUP($F1575,'(참고)타워 스텟 가치'!$B$2:$L$6,M$2,0)*$E1575)</f>
        <v>38.100000000000207</v>
      </c>
      <c r="N1575">
        <f>VLOOKUP($F1575,'(참고)타워 스텟 가치'!$B$2:$L$6,N$2,0)+(VLOOKUP($F1575,'(참고)타워 스텟 가치'!$B$2:$L$6,N$2,0)*$E1575)</f>
        <v>0</v>
      </c>
      <c r="O1575">
        <f>VLOOKUP($F1575,'(참고)타워 스텟 가치'!$B$2:$L$6,O$2,0)+(VLOOKUP($F1575,'(참고)타워 스텟 가치'!$B$2:$L$6,O$2,0)*$E1575)</f>
        <v>0</v>
      </c>
      <c r="P1575">
        <f>VLOOKUP($F1575,'(참고)타워 스텟 가치'!$B$2:$L$6,P$2,0)+(VLOOKUP($F1575,'(참고)타워 스텟 가치'!$B$2:$L$6,P$2,0)*$E1575)</f>
        <v>88.900000000000489</v>
      </c>
      <c r="Q1575">
        <f>SUM('스테이지별 몬스터 스텟'!H1575*'(참고)타워 스텟 가치'!$Q$17,'스테이지별 몬스터 스텟'!I1575*'(참고)타워 스텟 가치'!$R$17,'스테이지별 몬스터 스텟'!J1575*'(참고)타워 스텟 가치'!$S$17,'스테이지별 몬스터 스텟'!K1575*'(참고)타워 스텟 가치'!$T$17,'스테이지별 몬스터 스텟'!L1575*'(참고)타워 스텟 가치'!$U$17,'스테이지별 몬스터 스텟'!M1575*'(참고)타워 스텟 가치'!$V$17,'스테이지별 몬스터 스텟'!N1575*'(참고)타워 스텟 가치'!$W$17,'스테이지별 몬스터 스텟'!O1575*'(참고)타워 스텟 가치'!$X$17,'스테이지별 몬스터 스텟'!P1575*'(참고)타워 스텟 가치'!$Y$17)</f>
        <v>962653.65000000538</v>
      </c>
      <c r="R1575">
        <v>1</v>
      </c>
      <c r="S1575">
        <f>VLOOKUP($F1575,'(참고)타워 스텟 가치'!$B$7:$L$11,S$2,0)+(VLOOKUP($F1575,'(참고)타워 스텟 가치'!$B$7:$L$11,S$2,0)*$E1575)</f>
        <v>317.50000000000176</v>
      </c>
      <c r="T1575">
        <f>VLOOKUP($F1575,'(참고)타워 스텟 가치'!$B$7:$L$11,T$2,0)+(VLOOKUP($F1575,'(참고)타워 스텟 가치'!$B$7:$L$11,T$2,0)*$E1575)</f>
        <v>571.50000000000318</v>
      </c>
      <c r="U1575">
        <f>VLOOKUP($F1575,'(참고)타워 스텟 가치'!$B$7:$L$11,U$2,0)+(VLOOKUP($F1575,'(참고)타워 스텟 가치'!$B$7:$L$11,U$2,0)*$E1575)</f>
        <v>635000.00000000361</v>
      </c>
      <c r="V1575">
        <f>VLOOKUP($F1575,'(참고)타워 스텟 가치'!$B$7:$L$11,V$2,0)+(VLOOKUP($F1575,'(참고)타워 스텟 가치'!$B$7:$L$11,V$2,0)*$E1575)</f>
        <v>3810.0000000000214</v>
      </c>
      <c r="W1575">
        <f>VLOOKUP($F1575,'(참고)타워 스텟 가치'!$B$7:$L$11,W$2,0)+(VLOOKUP($F1575,'(참고)타워 스텟 가치'!$B$7:$L$11,W$2,0)*$E1575)</f>
        <v>63.500000000000355</v>
      </c>
      <c r="X1575">
        <f>VLOOKUP($F1575,'(참고)타워 스텟 가치'!$B$7:$L$11,X$2,0)+(VLOOKUP($F1575,'(참고)타워 스텟 가치'!$B$7:$L$11,X$2,0)*$E1575)</f>
        <v>38.100000000000207</v>
      </c>
      <c r="Y1575">
        <f>VLOOKUP($F1575,'(참고)타워 스텟 가치'!$B$7:$L$11,Y$2,0)+(VLOOKUP($F1575,'(참고)타워 스텟 가치'!$B$7:$L$11,Y$2,0)*$E1575)</f>
        <v>0</v>
      </c>
      <c r="Z1575">
        <f>VLOOKUP($F1575,'(참고)타워 스텟 가치'!$B$7:$L$11,Z$2,0)+(VLOOKUP($F1575,'(참고)타워 스텟 가치'!$B$7:$L$11,Z$2,0)*$E1575)</f>
        <v>0</v>
      </c>
      <c r="AA1575">
        <f>VLOOKUP($F1575,'(참고)타워 스텟 가치'!$B$7:$L$11,AA$2,0)+(VLOOKUP($F1575,'(참고)타워 스텟 가치'!$B$7:$L$11,AA$2,0)*$E1575)</f>
        <v>88.900000000000489</v>
      </c>
      <c r="AB1575">
        <f>SUM('스테이지별 몬스터 스텟'!S1575*'(참고)타워 스텟 가치'!$Q$17,'스테이지별 몬스터 스텟'!T1575*'(참고)타워 스텟 가치'!$R$17,'스테이지별 몬스터 스텟'!U1575*'(참고)타워 스텟 가치'!$S$17,'스테이지별 몬스터 스텟'!V1575*'(참고)타워 스텟 가치'!$T$17,'스테이지별 몬스터 스텟'!W1575*'(참고)타워 스텟 가치'!$U$17,'스테이지별 몬스터 스텟'!X1575*'(참고)타워 스텟 가치'!$V$17,'스테이지별 몬스터 스텟'!Y1575*'(참고)타워 스텟 가치'!$W$17,'스테이지별 몬스터 스텟'!Z1575*'(참고)타워 스텟 가치'!$X$17,'스테이지별 몬스터 스텟'!AA1575*'(참고)타워 스텟 가치'!$Y$17)</f>
        <v>961955.15000000538</v>
      </c>
      <c r="AC1575">
        <v>2</v>
      </c>
      <c r="AD1575">
        <f>VLOOKUP($F1575,'(참고)타워 스텟 가치'!$B$12:$L$16,AD$2,0)+(VLOOKUP($F1575,'(참고)타워 스텟 가치'!$B$12:$L$16,AD$2,0)*$E1575)</f>
        <v>317.50000000000176</v>
      </c>
      <c r="AE1575">
        <f>VLOOKUP($F1575,'(참고)타워 스텟 가치'!$B$12:$L$16,AE$2,0)+(VLOOKUP($F1575,'(참고)타워 스텟 가치'!$B$12:$L$16,AE$2,0)*$E1575)</f>
        <v>381.00000000000216</v>
      </c>
      <c r="AF1575">
        <f>VLOOKUP($F1575,'(참고)타워 스텟 가치'!$B$12:$L$16,AF$2,0)+(VLOOKUP($F1575,'(참고)타워 스텟 가치'!$B$12:$L$16,AF$2,0)*$E1575)</f>
        <v>635000.00000000361</v>
      </c>
      <c r="AG1575">
        <f>VLOOKUP($F1575,'(참고)타워 스텟 가치'!$B$12:$L$16,AG$2,0)+(VLOOKUP($F1575,'(참고)타워 스텟 가치'!$B$12:$L$16,AG$2,0)*$E1575)</f>
        <v>1905.0000000000107</v>
      </c>
      <c r="AH1575">
        <f>VLOOKUP($F1575,'(참고)타워 스텟 가치'!$B$12:$L$16,AH$2,0)+(VLOOKUP($F1575,'(참고)타워 스텟 가치'!$B$12:$L$16,AH$2,0)*$E1575)</f>
        <v>63.500000000000355</v>
      </c>
      <c r="AI1575">
        <f>VLOOKUP($F1575,'(참고)타워 스텟 가치'!$B$12:$L$16,AI$2,0)+(VLOOKUP($F1575,'(참고)타워 스텟 가치'!$B$12:$L$16,AI$2,0)*$E1575)</f>
        <v>38.100000000000207</v>
      </c>
      <c r="AJ1575">
        <f>VLOOKUP($F1575,'(참고)타워 스텟 가치'!$B$12:$L$16,AJ$2,0)+(VLOOKUP($F1575,'(참고)타워 스텟 가치'!$B$12:$L$16,AJ$2,0)*$E1575)</f>
        <v>0</v>
      </c>
      <c r="AK1575">
        <f>VLOOKUP($F1575,'(참고)타워 스텟 가치'!$B$12:$L$16,AK$2,0)+(VLOOKUP($F1575,'(참고)타워 스텟 가치'!$B$12:$L$16,AK$2,0)*$E1575)</f>
        <v>0</v>
      </c>
      <c r="AL1575">
        <f>VLOOKUP($F1575,'(참고)타워 스텟 가치'!$B$12:$L$16,AL$2,0)+(VLOOKUP($F1575,'(참고)타워 스텟 가치'!$B$12:$L$16,AL$2,0)*$E1575)</f>
        <v>177.80000000000098</v>
      </c>
      <c r="AM1575">
        <f>SUM('스테이지별 몬스터 스텟'!AD1575*'(참고)타워 스텟 가치'!$Q$17,'스테이지별 몬스터 스텟'!AE1575*'(참고)타워 스텟 가치'!$R$17,'스테이지별 몬스터 스텟'!AF1575*'(참고)타워 스텟 가치'!$S$17,'스테이지별 몬스터 스텟'!AG1575*'(참고)타워 스텟 가치'!$T$17,'스테이지별 몬스터 스텟'!AH1575*'(참고)타워 스텟 가치'!$U$17,'스테이지별 몬스터 스텟'!AI1575*'(참고)타워 스텟 가치'!$V$17,'스테이지별 몬스터 스텟'!AJ1575*'(참고)타워 스텟 가치'!$W$17,'스테이지별 몬스터 스텟'!AK1575*'(참고)타워 스텟 가치'!$X$17,'스테이지별 몬스터 스텟'!AL1575*'(참고)타워 스텟 가치'!$Y$17)</f>
        <v>958037.20000000531</v>
      </c>
      <c r="AN1575">
        <v>3</v>
      </c>
    </row>
    <row r="1576" spans="3:40" x14ac:dyDescent="0.3">
      <c r="C1576">
        <v>2</v>
      </c>
      <c r="D1576">
        <f t="shared" si="74"/>
        <v>315</v>
      </c>
      <c r="E1576" s="52">
        <f>VLOOKUP(D1576,'스테이지별 난이도 설정'!B:C,2,0)</f>
        <v>126.00000000000071</v>
      </c>
      <c r="F1576" t="str">
        <f t="shared" si="75"/>
        <v>레어</v>
      </c>
      <c r="G1576">
        <f t="shared" si="73"/>
        <v>6</v>
      </c>
      <c r="H1576">
        <f>VLOOKUP($F1576,'(참고)타워 스텟 가치'!$B$2:$L$6,H$2,0)+(VLOOKUP($F1576,'(참고)타워 스텟 가치'!$B$2:$L$6,H$2,0)*$E1576)</f>
        <v>1428.750000000008</v>
      </c>
      <c r="I1576">
        <f>VLOOKUP($F1576,'(참고)타워 스텟 가치'!$B$2:$L$6,I$2,0)+(VLOOKUP($F1576,'(참고)타워 스텟 가치'!$B$2:$L$6,I$2,0)*$E1576)</f>
        <v>285.75000000000159</v>
      </c>
      <c r="J1576">
        <f>VLOOKUP($F1576,'(참고)타워 스텟 가치'!$B$2:$L$6,J$2,0)+(VLOOKUP($F1576,'(참고)타워 스텟 가치'!$B$2:$L$6,J$2,0)*$E1576)</f>
        <v>635000.00000000361</v>
      </c>
      <c r="K1576">
        <f>VLOOKUP($F1576,'(참고)타워 스텟 가치'!$B$2:$L$6,K$2,0)+(VLOOKUP($F1576,'(참고)타워 스텟 가치'!$B$2:$L$6,K$2,0)*$E1576)</f>
        <v>5715.0000000000318</v>
      </c>
      <c r="L1576">
        <f>VLOOKUP($F1576,'(참고)타워 스텟 가치'!$B$2:$L$6,L$2,0)+(VLOOKUP($F1576,'(참고)타워 스텟 가치'!$B$2:$L$6,L$2,0)*$E1576)</f>
        <v>95.25000000000054</v>
      </c>
      <c r="M1576">
        <f>VLOOKUP($F1576,'(참고)타워 스텟 가치'!$B$2:$L$6,M$2,0)+(VLOOKUP($F1576,'(참고)타워 스텟 가치'!$B$2:$L$6,M$2,0)*$E1576)</f>
        <v>38.100000000000207</v>
      </c>
      <c r="N1576">
        <f>VLOOKUP($F1576,'(참고)타워 스텟 가치'!$B$2:$L$6,N$2,0)+(VLOOKUP($F1576,'(참고)타워 스텟 가치'!$B$2:$L$6,N$2,0)*$E1576)</f>
        <v>0</v>
      </c>
      <c r="O1576">
        <f>VLOOKUP($F1576,'(참고)타워 스텟 가치'!$B$2:$L$6,O$2,0)+(VLOOKUP($F1576,'(참고)타워 스텟 가치'!$B$2:$L$6,O$2,0)*$E1576)</f>
        <v>0</v>
      </c>
      <c r="P1576">
        <f>VLOOKUP($F1576,'(참고)타워 스텟 가치'!$B$2:$L$6,P$2,0)+(VLOOKUP($F1576,'(참고)타워 스텟 가치'!$B$2:$L$6,P$2,0)*$E1576)</f>
        <v>88.900000000000489</v>
      </c>
      <c r="Q1576">
        <f>SUM('스테이지별 몬스터 스텟'!H1576*'(참고)타워 스텟 가치'!$Q$17,'스테이지별 몬스터 스텟'!I1576*'(참고)타워 스텟 가치'!$R$17,'스테이지별 몬스터 스텟'!J1576*'(참고)타워 스텟 가치'!$S$17,'스테이지별 몬스터 스텟'!K1576*'(참고)타워 스텟 가치'!$T$17,'스테이지별 몬스터 스텟'!L1576*'(참고)타워 스텟 가치'!$U$17,'스테이지별 몬스터 스텟'!M1576*'(참고)타워 스텟 가치'!$V$17,'스테이지별 몬스터 스텟'!N1576*'(참고)타워 스텟 가치'!$W$17,'스테이지별 몬스터 스텟'!O1576*'(참고)타워 스텟 가치'!$X$17,'스테이지별 몬스터 스텟'!P1576*'(참고)타워 스텟 가치'!$Y$17)</f>
        <v>967622.52500000549</v>
      </c>
      <c r="R1576">
        <v>1</v>
      </c>
      <c r="S1576">
        <f>VLOOKUP($F1576,'(참고)타워 스텟 가치'!$B$7:$L$11,S$2,0)+(VLOOKUP($F1576,'(참고)타워 스텟 가치'!$B$7:$L$11,S$2,0)*$E1576)</f>
        <v>476.25000000000267</v>
      </c>
      <c r="T1576">
        <f>VLOOKUP($F1576,'(참고)타워 스텟 가치'!$B$7:$L$11,T$2,0)+(VLOOKUP($F1576,'(참고)타워 스텟 가치'!$B$7:$L$11,T$2,0)*$E1576)</f>
        <v>857.25000000000477</v>
      </c>
      <c r="U1576">
        <f>VLOOKUP($F1576,'(참고)타워 스텟 가치'!$B$7:$L$11,U$2,0)+(VLOOKUP($F1576,'(참고)타워 스텟 가치'!$B$7:$L$11,U$2,0)*$E1576)</f>
        <v>635000.00000000361</v>
      </c>
      <c r="V1576">
        <f>VLOOKUP($F1576,'(참고)타워 스텟 가치'!$B$7:$L$11,V$2,0)+(VLOOKUP($F1576,'(참고)타워 스텟 가치'!$B$7:$L$11,V$2,0)*$E1576)</f>
        <v>5715.0000000000318</v>
      </c>
      <c r="W1576">
        <f>VLOOKUP($F1576,'(참고)타워 스텟 가치'!$B$7:$L$11,W$2,0)+(VLOOKUP($F1576,'(참고)타워 스텟 가치'!$B$7:$L$11,W$2,0)*$E1576)</f>
        <v>95.25000000000054</v>
      </c>
      <c r="X1576">
        <f>VLOOKUP($F1576,'(참고)타워 스텟 가치'!$B$7:$L$11,X$2,0)+(VLOOKUP($F1576,'(참고)타워 스텟 가치'!$B$7:$L$11,X$2,0)*$E1576)</f>
        <v>38.100000000000207</v>
      </c>
      <c r="Y1576">
        <f>VLOOKUP($F1576,'(참고)타워 스텟 가치'!$B$7:$L$11,Y$2,0)+(VLOOKUP($F1576,'(참고)타워 스텟 가치'!$B$7:$L$11,Y$2,0)*$E1576)</f>
        <v>0</v>
      </c>
      <c r="Z1576">
        <f>VLOOKUP($F1576,'(참고)타워 스텟 가치'!$B$7:$L$11,Z$2,0)+(VLOOKUP($F1576,'(참고)타워 스텟 가치'!$B$7:$L$11,Z$2,0)*$E1576)</f>
        <v>0</v>
      </c>
      <c r="AA1576">
        <f>VLOOKUP($F1576,'(참고)타워 스텟 가치'!$B$7:$L$11,AA$2,0)+(VLOOKUP($F1576,'(참고)타워 스텟 가치'!$B$7:$L$11,AA$2,0)*$E1576)</f>
        <v>88.900000000000489</v>
      </c>
      <c r="AB1576">
        <f>SUM('스테이지별 몬스터 스텟'!S1576*'(참고)타워 스텟 가치'!$Q$17,'스테이지별 몬스터 스텟'!T1576*'(참고)타워 스텟 가치'!$R$17,'스테이지별 몬스터 스텟'!U1576*'(참고)타워 스텟 가치'!$S$17,'스테이지별 몬스터 스텟'!V1576*'(참고)타워 스텟 가치'!$T$17,'스테이지별 몬스터 스텟'!W1576*'(참고)타워 스텟 가치'!$U$17,'스테이지별 몬스터 스텟'!X1576*'(참고)타워 스텟 가치'!$V$17,'스테이지별 몬스터 스텟'!Y1576*'(참고)타워 스텟 가치'!$W$17,'스테이지별 몬스터 스텟'!Z1576*'(참고)타워 스텟 가치'!$X$17,'스테이지별 몬스터 스텟'!AA1576*'(참고)타워 스텟 가치'!$Y$17)</f>
        <v>966574.77500000549</v>
      </c>
      <c r="AC1576">
        <v>2</v>
      </c>
      <c r="AD1576">
        <f>VLOOKUP($F1576,'(참고)타워 스텟 가치'!$B$12:$L$16,AD$2,0)+(VLOOKUP($F1576,'(참고)타워 스텟 가치'!$B$12:$L$16,AD$2,0)*$E1576)</f>
        <v>476.25000000000267</v>
      </c>
      <c r="AE1576">
        <f>VLOOKUP($F1576,'(참고)타워 스텟 가치'!$B$12:$L$16,AE$2,0)+(VLOOKUP($F1576,'(참고)타워 스텟 가치'!$B$12:$L$16,AE$2,0)*$E1576)</f>
        <v>571.50000000000318</v>
      </c>
      <c r="AF1576">
        <f>VLOOKUP($F1576,'(참고)타워 스텟 가치'!$B$12:$L$16,AF$2,0)+(VLOOKUP($F1576,'(참고)타워 스텟 가치'!$B$12:$L$16,AF$2,0)*$E1576)</f>
        <v>635000.00000000361</v>
      </c>
      <c r="AG1576">
        <f>VLOOKUP($F1576,'(참고)타워 스텟 가치'!$B$12:$L$16,AG$2,0)+(VLOOKUP($F1576,'(참고)타워 스텟 가치'!$B$12:$L$16,AG$2,0)*$E1576)</f>
        <v>2857.5000000000159</v>
      </c>
      <c r="AH1576">
        <f>VLOOKUP($F1576,'(참고)타워 스텟 가치'!$B$12:$L$16,AH$2,0)+(VLOOKUP($F1576,'(참고)타워 스텟 가치'!$B$12:$L$16,AH$2,0)*$E1576)</f>
        <v>95.25000000000054</v>
      </c>
      <c r="AI1576">
        <f>VLOOKUP($F1576,'(참고)타워 스텟 가치'!$B$12:$L$16,AI$2,0)+(VLOOKUP($F1576,'(참고)타워 스텟 가치'!$B$12:$L$16,AI$2,0)*$E1576)</f>
        <v>38.100000000000207</v>
      </c>
      <c r="AJ1576">
        <f>VLOOKUP($F1576,'(참고)타워 스텟 가치'!$B$12:$L$16,AJ$2,0)+(VLOOKUP($F1576,'(참고)타워 스텟 가치'!$B$12:$L$16,AJ$2,0)*$E1576)</f>
        <v>0</v>
      </c>
      <c r="AK1576">
        <f>VLOOKUP($F1576,'(참고)타워 스텟 가치'!$B$12:$L$16,AK$2,0)+(VLOOKUP($F1576,'(참고)타워 스텟 가치'!$B$12:$L$16,AK$2,0)*$E1576)</f>
        <v>0</v>
      </c>
      <c r="AL1576">
        <f>VLOOKUP($F1576,'(참고)타워 스텟 가치'!$B$12:$L$16,AL$2,0)+(VLOOKUP($F1576,'(참고)타워 스텟 가치'!$B$12:$L$16,AL$2,0)*$E1576)</f>
        <v>177.80000000000098</v>
      </c>
      <c r="AM1576">
        <f>SUM('스테이지별 몬스터 스텟'!AD1576*'(참고)타워 스텟 가치'!$Q$17,'스테이지별 몬스터 스텟'!AE1576*'(참고)타워 스텟 가치'!$R$17,'스테이지별 몬스터 스텟'!AF1576*'(참고)타워 스텟 가치'!$S$17,'스테이지별 몬스터 스텟'!AG1576*'(참고)타워 스텟 가치'!$T$17,'스테이지별 몬스터 스텟'!AH1576*'(참고)타워 스텟 가치'!$U$17,'스테이지별 몬스터 스텟'!AI1576*'(참고)타워 스텟 가치'!$V$17,'스테이지별 몬스터 스텟'!AJ1576*'(참고)타워 스텟 가치'!$W$17,'스테이지별 몬스터 스텟'!AK1576*'(참고)타워 스텟 가치'!$X$17,'스테이지별 몬스터 스텟'!AL1576*'(참고)타워 스텟 가치'!$Y$17)</f>
        <v>960608.95000000531</v>
      </c>
      <c r="AN1576">
        <v>3</v>
      </c>
    </row>
    <row r="1577" spans="3:40" x14ac:dyDescent="0.3">
      <c r="C1577">
        <v>3</v>
      </c>
      <c r="D1577">
        <f t="shared" si="74"/>
        <v>315</v>
      </c>
      <c r="E1577" s="52">
        <f>VLOOKUP(D1577,'스테이지별 난이도 설정'!B:C,2,0)</f>
        <v>126.00000000000071</v>
      </c>
      <c r="F1577" t="str">
        <f t="shared" si="75"/>
        <v>에픽</v>
      </c>
      <c r="G1577">
        <f t="shared" si="73"/>
        <v>6</v>
      </c>
      <c r="H1577">
        <f>VLOOKUP($F1577,'(참고)타워 스텟 가치'!$B$2:$L$6,H$2,0)+(VLOOKUP($F1577,'(참고)타워 스텟 가치'!$B$2:$L$6,H$2,0)*$E1577)</f>
        <v>2143.1250000000118</v>
      </c>
      <c r="I1577">
        <f>VLOOKUP($F1577,'(참고)타워 스텟 가치'!$B$2:$L$6,I$2,0)+(VLOOKUP($F1577,'(참고)타워 스텟 가치'!$B$2:$L$6,I$2,0)*$E1577)</f>
        <v>428.62500000000239</v>
      </c>
      <c r="J1577">
        <f>VLOOKUP($F1577,'(참고)타워 스텟 가치'!$B$2:$L$6,J$2,0)+(VLOOKUP($F1577,'(참고)타워 스텟 가치'!$B$2:$L$6,J$2,0)*$E1577)</f>
        <v>635000.00000000361</v>
      </c>
      <c r="K1577">
        <f>VLOOKUP($F1577,'(참고)타워 스텟 가치'!$B$2:$L$6,K$2,0)+(VLOOKUP($F1577,'(참고)타워 스텟 가치'!$B$2:$L$6,K$2,0)*$E1577)</f>
        <v>8572.5000000000473</v>
      </c>
      <c r="L1577">
        <f>VLOOKUP($F1577,'(참고)타워 스텟 가치'!$B$2:$L$6,L$2,0)+(VLOOKUP($F1577,'(참고)타워 스텟 가치'!$B$2:$L$6,L$2,0)*$E1577)</f>
        <v>142.8750000000008</v>
      </c>
      <c r="M1577">
        <f>VLOOKUP($F1577,'(참고)타워 스텟 가치'!$B$2:$L$6,M$2,0)+(VLOOKUP($F1577,'(참고)타워 스텟 가치'!$B$2:$L$6,M$2,0)*$E1577)</f>
        <v>38.100000000000207</v>
      </c>
      <c r="N1577">
        <f>VLOOKUP($F1577,'(참고)타워 스텟 가치'!$B$2:$L$6,N$2,0)+(VLOOKUP($F1577,'(참고)타워 스텟 가치'!$B$2:$L$6,N$2,0)*$E1577)</f>
        <v>0</v>
      </c>
      <c r="O1577">
        <f>VLOOKUP($F1577,'(참고)타워 스텟 가치'!$B$2:$L$6,O$2,0)+(VLOOKUP($F1577,'(참고)타워 스텟 가치'!$B$2:$L$6,O$2,0)*$E1577)</f>
        <v>0</v>
      </c>
      <c r="P1577">
        <f>VLOOKUP($F1577,'(참고)타워 스텟 가치'!$B$2:$L$6,P$2,0)+(VLOOKUP($F1577,'(참고)타워 스텟 가치'!$B$2:$L$6,P$2,0)*$E1577)</f>
        <v>88.900000000000489</v>
      </c>
      <c r="Q1577">
        <f>SUM('스테이지별 몬스터 스텟'!H1577*'(참고)타워 스텟 가치'!$Q$17,'스테이지별 몬스터 스텟'!I1577*'(참고)타워 스텟 가치'!$R$17,'스테이지별 몬스터 스텟'!J1577*'(참고)타워 스텟 가치'!$S$17,'스테이지별 몬스터 스텟'!K1577*'(참고)타워 스텟 가치'!$T$17,'스테이지별 몬스터 스텟'!L1577*'(참고)타워 스텟 가치'!$U$17,'스테이지별 몬스터 스텟'!M1577*'(참고)타워 스텟 가치'!$V$17,'스테이지별 몬스터 스텟'!N1577*'(참고)타워 스텟 가치'!$W$17,'스테이지별 몬스터 스텟'!O1577*'(참고)타워 스텟 가치'!$X$17,'스테이지별 몬스터 스텟'!P1577*'(참고)타워 스텟 가치'!$Y$17)</f>
        <v>975075.83750000549</v>
      </c>
      <c r="R1577">
        <v>1</v>
      </c>
      <c r="S1577">
        <f>VLOOKUP($F1577,'(참고)타워 스텟 가치'!$B$7:$L$11,S$2,0)+(VLOOKUP($F1577,'(참고)타워 스텟 가치'!$B$7:$L$11,S$2,0)*$E1577)</f>
        <v>714.37500000000398</v>
      </c>
      <c r="T1577">
        <f>VLOOKUP($F1577,'(참고)타워 스텟 가치'!$B$7:$L$11,T$2,0)+(VLOOKUP($F1577,'(참고)타워 스텟 가치'!$B$7:$L$11,T$2,0)*$E1577)</f>
        <v>1285.8750000000073</v>
      </c>
      <c r="U1577">
        <f>VLOOKUP($F1577,'(참고)타워 스텟 가치'!$B$7:$L$11,U$2,0)+(VLOOKUP($F1577,'(참고)타워 스텟 가치'!$B$7:$L$11,U$2,0)*$E1577)</f>
        <v>635000.00000000361</v>
      </c>
      <c r="V1577">
        <f>VLOOKUP($F1577,'(참고)타워 스텟 가치'!$B$7:$L$11,V$2,0)+(VLOOKUP($F1577,'(참고)타워 스텟 가치'!$B$7:$L$11,V$2,0)*$E1577)</f>
        <v>8572.5000000000473</v>
      </c>
      <c r="W1577">
        <f>VLOOKUP($F1577,'(참고)타워 스텟 가치'!$B$7:$L$11,W$2,0)+(VLOOKUP($F1577,'(참고)타워 스텟 가치'!$B$7:$L$11,W$2,0)*$E1577)</f>
        <v>142.8750000000008</v>
      </c>
      <c r="X1577">
        <f>VLOOKUP($F1577,'(참고)타워 스텟 가치'!$B$7:$L$11,X$2,0)+(VLOOKUP($F1577,'(참고)타워 스텟 가치'!$B$7:$L$11,X$2,0)*$E1577)</f>
        <v>38.100000000000207</v>
      </c>
      <c r="Y1577">
        <f>VLOOKUP($F1577,'(참고)타워 스텟 가치'!$B$7:$L$11,Y$2,0)+(VLOOKUP($F1577,'(참고)타워 스텟 가치'!$B$7:$L$11,Y$2,0)*$E1577)</f>
        <v>0</v>
      </c>
      <c r="Z1577">
        <f>VLOOKUP($F1577,'(참고)타워 스텟 가치'!$B$7:$L$11,Z$2,0)+(VLOOKUP($F1577,'(참고)타워 스텟 가치'!$B$7:$L$11,Z$2,0)*$E1577)</f>
        <v>0</v>
      </c>
      <c r="AA1577">
        <f>VLOOKUP($F1577,'(참고)타워 스텟 가치'!$B$7:$L$11,AA$2,0)+(VLOOKUP($F1577,'(참고)타워 스텟 가치'!$B$7:$L$11,AA$2,0)*$E1577)</f>
        <v>88.900000000000489</v>
      </c>
      <c r="AB1577">
        <f>SUM('스테이지별 몬스터 스텟'!S1577*'(참고)타워 스텟 가치'!$Q$17,'스테이지별 몬스터 스텟'!T1577*'(참고)타워 스텟 가치'!$R$17,'스테이지별 몬스터 스텟'!U1577*'(참고)타워 스텟 가치'!$S$17,'스테이지별 몬스터 스텟'!V1577*'(참고)타워 스텟 가치'!$T$17,'스테이지별 몬스터 스텟'!W1577*'(참고)타워 스텟 가치'!$U$17,'스테이지별 몬스터 스텟'!X1577*'(참고)타워 스텟 가치'!$V$17,'스테이지별 몬스터 스텟'!Y1577*'(참고)타워 스텟 가치'!$W$17,'스테이지별 몬스터 스텟'!Z1577*'(참고)타워 스텟 가치'!$X$17,'스테이지별 몬스터 스텟'!AA1577*'(참고)타워 스텟 가치'!$Y$17)</f>
        <v>973504.21250000549</v>
      </c>
      <c r="AC1577">
        <v>2</v>
      </c>
      <c r="AD1577">
        <f>VLOOKUP($F1577,'(참고)타워 스텟 가치'!$B$12:$L$16,AD$2,0)+(VLOOKUP($F1577,'(참고)타워 스텟 가치'!$B$12:$L$16,AD$2,0)*$E1577)</f>
        <v>714.37500000000398</v>
      </c>
      <c r="AE1577">
        <f>VLOOKUP($F1577,'(참고)타워 스텟 가치'!$B$12:$L$16,AE$2,0)+(VLOOKUP($F1577,'(참고)타워 스텟 가치'!$B$12:$L$16,AE$2,0)*$E1577)</f>
        <v>857.25000000000477</v>
      </c>
      <c r="AF1577">
        <f>VLOOKUP($F1577,'(참고)타워 스텟 가치'!$B$12:$L$16,AF$2,0)+(VLOOKUP($F1577,'(참고)타워 스텟 가치'!$B$12:$L$16,AF$2,0)*$E1577)</f>
        <v>635000.00000000361</v>
      </c>
      <c r="AG1577">
        <f>VLOOKUP($F1577,'(참고)타워 스텟 가치'!$B$12:$L$16,AG$2,0)+(VLOOKUP($F1577,'(참고)타워 스텟 가치'!$B$12:$L$16,AG$2,0)*$E1577)</f>
        <v>4286.2500000000236</v>
      </c>
      <c r="AH1577">
        <f>VLOOKUP($F1577,'(참고)타워 스텟 가치'!$B$12:$L$16,AH$2,0)+(VLOOKUP($F1577,'(참고)타워 스텟 가치'!$B$12:$L$16,AH$2,0)*$E1577)</f>
        <v>142.8750000000008</v>
      </c>
      <c r="AI1577">
        <f>VLOOKUP($F1577,'(참고)타워 스텟 가치'!$B$12:$L$16,AI$2,0)+(VLOOKUP($F1577,'(참고)타워 스텟 가치'!$B$12:$L$16,AI$2,0)*$E1577)</f>
        <v>38.100000000000207</v>
      </c>
      <c r="AJ1577">
        <f>VLOOKUP($F1577,'(참고)타워 스텟 가치'!$B$12:$L$16,AJ$2,0)+(VLOOKUP($F1577,'(참고)타워 스텟 가치'!$B$12:$L$16,AJ$2,0)*$E1577)</f>
        <v>0</v>
      </c>
      <c r="AK1577">
        <f>VLOOKUP($F1577,'(참고)타워 스텟 가치'!$B$12:$L$16,AK$2,0)+(VLOOKUP($F1577,'(참고)타워 스텟 가치'!$B$12:$L$16,AK$2,0)*$E1577)</f>
        <v>0</v>
      </c>
      <c r="AL1577">
        <f>VLOOKUP($F1577,'(참고)타워 스텟 가치'!$B$12:$L$16,AL$2,0)+(VLOOKUP($F1577,'(참고)타워 스텟 가치'!$B$12:$L$16,AL$2,0)*$E1577)</f>
        <v>177.80000000000098</v>
      </c>
      <c r="AM1577">
        <f>SUM('스테이지별 몬스터 스텟'!AD1577*'(참고)타워 스텟 가치'!$Q$17,'스테이지별 몬스터 스텟'!AE1577*'(참고)타워 스텟 가치'!$R$17,'스테이지별 몬스터 스텟'!AF1577*'(참고)타워 스텟 가치'!$S$17,'스테이지별 몬스터 스텟'!AG1577*'(참고)타워 스텟 가치'!$T$17,'스테이지별 몬스터 스텟'!AH1577*'(참고)타워 스텟 가치'!$U$17,'스테이지별 몬스터 스텟'!AI1577*'(참고)타워 스텟 가치'!$V$17,'스테이지별 몬스터 스텟'!AJ1577*'(참고)타워 스텟 가치'!$W$17,'스테이지별 몬스터 스텟'!AK1577*'(참고)타워 스텟 가치'!$X$17,'스테이지별 몬스터 스텟'!AL1577*'(참고)타워 스텟 가치'!$Y$17)</f>
        <v>964466.57500000531</v>
      </c>
      <c r="AN1577">
        <v>3</v>
      </c>
    </row>
    <row r="1578" spans="3:40" x14ac:dyDescent="0.3">
      <c r="C1578">
        <v>4</v>
      </c>
      <c r="D1578">
        <f t="shared" si="74"/>
        <v>315</v>
      </c>
      <c r="E1578" s="52">
        <f>VLOOKUP(D1578,'스테이지별 난이도 설정'!B:C,2,0)</f>
        <v>126.00000000000071</v>
      </c>
      <c r="F1578" t="str">
        <f t="shared" si="75"/>
        <v>유니크</v>
      </c>
      <c r="G1578">
        <f t="shared" si="73"/>
        <v>6</v>
      </c>
      <c r="H1578">
        <f>VLOOKUP($F1578,'(참고)타워 스텟 가치'!$B$2:$L$6,H$2,0)+(VLOOKUP($F1578,'(참고)타워 스텟 가치'!$B$2:$L$6,H$2,0)*$E1578)</f>
        <v>3214.6875000000182</v>
      </c>
      <c r="I1578">
        <f>VLOOKUP($F1578,'(참고)타워 스텟 가치'!$B$2:$L$6,I$2,0)+(VLOOKUP($F1578,'(참고)타워 스텟 가치'!$B$2:$L$6,I$2,0)*$E1578)</f>
        <v>642.93750000000364</v>
      </c>
      <c r="J1578">
        <f>VLOOKUP($F1578,'(참고)타워 스텟 가치'!$B$2:$L$6,J$2,0)+(VLOOKUP($F1578,'(참고)타워 스텟 가치'!$B$2:$L$6,J$2,0)*$E1578)</f>
        <v>635000.00000000361</v>
      </c>
      <c r="K1578">
        <f>VLOOKUP($F1578,'(참고)타워 스텟 가치'!$B$2:$L$6,K$2,0)+(VLOOKUP($F1578,'(참고)타워 스텟 가치'!$B$2:$L$6,K$2,0)*$E1578)</f>
        <v>12858.750000000073</v>
      </c>
      <c r="L1578">
        <f>VLOOKUP($F1578,'(참고)타워 스텟 가치'!$B$2:$L$6,L$2,0)+(VLOOKUP($F1578,'(참고)타워 스텟 가치'!$B$2:$L$6,L$2,0)*$E1578)</f>
        <v>214.31250000000119</v>
      </c>
      <c r="M1578">
        <f>VLOOKUP($F1578,'(참고)타워 스텟 가치'!$B$2:$L$6,M$2,0)+(VLOOKUP($F1578,'(참고)타워 스텟 가치'!$B$2:$L$6,M$2,0)*$E1578)</f>
        <v>38.100000000000207</v>
      </c>
      <c r="N1578">
        <f>VLOOKUP($F1578,'(참고)타워 스텟 가치'!$B$2:$L$6,N$2,0)+(VLOOKUP($F1578,'(참고)타워 스텟 가치'!$B$2:$L$6,N$2,0)*$E1578)</f>
        <v>0</v>
      </c>
      <c r="O1578">
        <f>VLOOKUP($F1578,'(참고)타워 스텟 가치'!$B$2:$L$6,O$2,0)+(VLOOKUP($F1578,'(참고)타워 스텟 가치'!$B$2:$L$6,O$2,0)*$E1578)</f>
        <v>0</v>
      </c>
      <c r="P1578">
        <f>VLOOKUP($F1578,'(참고)타워 스텟 가치'!$B$2:$L$6,P$2,0)+(VLOOKUP($F1578,'(참고)타워 스텟 가치'!$B$2:$L$6,P$2,0)*$E1578)</f>
        <v>127.00000000000071</v>
      </c>
      <c r="Q1578">
        <f>SUM('스테이지별 몬스터 스텟'!H1578*'(참고)타워 스텟 가치'!$Q$17,'스테이지별 몬스터 스텟'!I1578*'(참고)타워 스텟 가치'!$R$17,'스테이지별 몬스터 스텟'!J1578*'(참고)타워 스텟 가치'!$S$17,'스테이지별 몬스터 스텟'!K1578*'(참고)타워 스텟 가치'!$T$17,'스테이지별 몬스터 스텟'!L1578*'(참고)타워 스텟 가치'!$U$17,'스테이지별 몬스터 스텟'!M1578*'(참고)타워 스텟 가치'!$V$17,'스테이지별 몬스터 스텟'!N1578*'(참고)타워 스텟 가치'!$W$17,'스테이지별 몬스터 스텟'!O1578*'(참고)타워 스텟 가치'!$X$17,'스테이지별 몬스터 스텟'!P1578*'(참고)타워 스텟 가치'!$Y$17)</f>
        <v>986332.00625000545</v>
      </c>
      <c r="R1578">
        <v>1</v>
      </c>
      <c r="S1578">
        <f>VLOOKUP($F1578,'(참고)타워 스텟 가치'!$B$7:$L$11,S$2,0)+(VLOOKUP($F1578,'(참고)타워 스텟 가치'!$B$7:$L$11,S$2,0)*$E1578)</f>
        <v>1071.5625000000059</v>
      </c>
      <c r="T1578">
        <f>VLOOKUP($F1578,'(참고)타워 스텟 가치'!$B$7:$L$11,T$2,0)+(VLOOKUP($F1578,'(참고)타워 스텟 가치'!$B$7:$L$11,T$2,0)*$E1578)</f>
        <v>1928.8125000000107</v>
      </c>
      <c r="U1578">
        <f>VLOOKUP($F1578,'(참고)타워 스텟 가치'!$B$7:$L$11,U$2,0)+(VLOOKUP($F1578,'(참고)타워 스텟 가치'!$B$7:$L$11,U$2,0)*$E1578)</f>
        <v>635000.00000000361</v>
      </c>
      <c r="V1578">
        <f>VLOOKUP($F1578,'(참고)타워 스텟 가치'!$B$7:$L$11,V$2,0)+(VLOOKUP($F1578,'(참고)타워 스텟 가치'!$B$7:$L$11,V$2,0)*$E1578)</f>
        <v>12858.750000000073</v>
      </c>
      <c r="W1578">
        <f>VLOOKUP($F1578,'(참고)타워 스텟 가치'!$B$7:$L$11,W$2,0)+(VLOOKUP($F1578,'(참고)타워 스텟 가치'!$B$7:$L$11,W$2,0)*$E1578)</f>
        <v>214.31250000000119</v>
      </c>
      <c r="X1578">
        <f>VLOOKUP($F1578,'(참고)타워 스텟 가치'!$B$7:$L$11,X$2,0)+(VLOOKUP($F1578,'(참고)타워 스텟 가치'!$B$7:$L$11,X$2,0)*$E1578)</f>
        <v>38.100000000000207</v>
      </c>
      <c r="Y1578">
        <f>VLOOKUP($F1578,'(참고)타워 스텟 가치'!$B$7:$L$11,Y$2,0)+(VLOOKUP($F1578,'(참고)타워 스텟 가치'!$B$7:$L$11,Y$2,0)*$E1578)</f>
        <v>0</v>
      </c>
      <c r="Z1578">
        <f>VLOOKUP($F1578,'(참고)타워 스텟 가치'!$B$7:$L$11,Z$2,0)+(VLOOKUP($F1578,'(참고)타워 스텟 가치'!$B$7:$L$11,Z$2,0)*$E1578)</f>
        <v>0</v>
      </c>
      <c r="AA1578">
        <f>VLOOKUP($F1578,'(참고)타워 스텟 가치'!$B$7:$L$11,AA$2,0)+(VLOOKUP($F1578,'(참고)타워 스텟 가치'!$B$7:$L$11,AA$2,0)*$E1578)</f>
        <v>127.00000000000071</v>
      </c>
      <c r="AB1578">
        <f>SUM('스테이지별 몬스터 스텟'!S1578*'(참고)타워 스텟 가치'!$Q$17,'스테이지별 몬스터 스텟'!T1578*'(참고)타워 스텟 가치'!$R$17,'스테이지별 몬스터 스텟'!U1578*'(참고)타워 스텟 가치'!$S$17,'스테이지별 몬스터 스텟'!V1578*'(참고)타워 스텟 가치'!$T$17,'스테이지별 몬스터 스텟'!W1578*'(참고)타워 스텟 가치'!$U$17,'스테이지별 몬스터 스텟'!X1578*'(참고)타워 스텟 가치'!$V$17,'스테이지별 몬스터 스텟'!Y1578*'(참고)타워 스텟 가치'!$W$17,'스테이지별 몬스터 스텟'!Z1578*'(참고)타워 스텟 가치'!$X$17,'스테이지별 몬스터 스텟'!AA1578*'(참고)타워 스텟 가치'!$Y$17)</f>
        <v>983974.56875000545</v>
      </c>
      <c r="AC1578">
        <v>2</v>
      </c>
      <c r="AD1578">
        <f>VLOOKUP($F1578,'(참고)타워 스텟 가치'!$B$12:$L$16,AD$2,0)+(VLOOKUP($F1578,'(참고)타워 스텟 가치'!$B$12:$L$16,AD$2,0)*$E1578)</f>
        <v>1071.5625000000059</v>
      </c>
      <c r="AE1578">
        <f>VLOOKUP($F1578,'(참고)타워 스텟 가치'!$B$12:$L$16,AE$2,0)+(VLOOKUP($F1578,'(참고)타워 스텟 가치'!$B$12:$L$16,AE$2,0)*$E1578)</f>
        <v>1285.8750000000073</v>
      </c>
      <c r="AF1578">
        <f>VLOOKUP($F1578,'(참고)타워 스텟 가치'!$B$12:$L$16,AF$2,0)+(VLOOKUP($F1578,'(참고)타워 스텟 가치'!$B$12:$L$16,AF$2,0)*$E1578)</f>
        <v>635000.00000000361</v>
      </c>
      <c r="AG1578">
        <f>VLOOKUP($F1578,'(참고)타워 스텟 가치'!$B$12:$L$16,AG$2,0)+(VLOOKUP($F1578,'(참고)타워 스텟 가치'!$B$12:$L$16,AG$2,0)*$E1578)</f>
        <v>6429.3750000000364</v>
      </c>
      <c r="AH1578">
        <f>VLOOKUP($F1578,'(참고)타워 스텟 가치'!$B$12:$L$16,AH$2,0)+(VLOOKUP($F1578,'(참고)타워 스텟 가치'!$B$12:$L$16,AH$2,0)*$E1578)</f>
        <v>214.31250000000119</v>
      </c>
      <c r="AI1578">
        <f>VLOOKUP($F1578,'(참고)타워 스텟 가치'!$B$12:$L$16,AI$2,0)+(VLOOKUP($F1578,'(참고)타워 스텟 가치'!$B$12:$L$16,AI$2,0)*$E1578)</f>
        <v>38.100000000000207</v>
      </c>
      <c r="AJ1578">
        <f>VLOOKUP($F1578,'(참고)타워 스텟 가치'!$B$12:$L$16,AJ$2,0)+(VLOOKUP($F1578,'(참고)타워 스텟 가치'!$B$12:$L$16,AJ$2,0)*$E1578)</f>
        <v>0</v>
      </c>
      <c r="AK1578">
        <f>VLOOKUP($F1578,'(참고)타워 스텟 가치'!$B$12:$L$16,AK$2,0)+(VLOOKUP($F1578,'(참고)타워 스텟 가치'!$B$12:$L$16,AK$2,0)*$E1578)</f>
        <v>0</v>
      </c>
      <c r="AL1578">
        <f>VLOOKUP($F1578,'(참고)타워 스텟 가치'!$B$12:$L$16,AL$2,0)+(VLOOKUP($F1578,'(참고)타워 스텟 가치'!$B$12:$L$16,AL$2,0)*$E1578)</f>
        <v>254.00000000000142</v>
      </c>
      <c r="AM1578">
        <f>SUM('스테이지별 몬스터 스텟'!AD1578*'(참고)타워 스텟 가치'!$Q$17,'스테이지별 몬스터 스텟'!AE1578*'(참고)타워 스텟 가치'!$R$17,'스테이지별 몬스터 스텟'!AF1578*'(참고)타워 스텟 가치'!$S$17,'스테이지별 몬스터 스텟'!AG1578*'(참고)타워 스텟 가치'!$T$17,'스테이지별 몬스터 스텟'!AH1578*'(참고)타워 스텟 가치'!$U$17,'스테이지별 몬스터 스텟'!AI1578*'(참고)타워 스텟 가치'!$V$17,'스테이지별 몬스터 스텟'!AJ1578*'(참고)타워 스텟 가치'!$W$17,'스테이지별 몬스터 스텟'!AK1578*'(참고)타워 스텟 가치'!$X$17,'스테이지별 몬스터 스텟'!AL1578*'(참고)타워 스텟 가치'!$Y$17)</f>
        <v>970405.41250000545</v>
      </c>
      <c r="AN1578">
        <v>3</v>
      </c>
    </row>
    <row r="1579" spans="3:40" x14ac:dyDescent="0.3">
      <c r="C1579">
        <v>5</v>
      </c>
      <c r="D1579">
        <f t="shared" si="74"/>
        <v>315</v>
      </c>
      <c r="E1579" s="52">
        <f>VLOOKUP(D1579,'스테이지별 난이도 설정'!B:C,2,0)</f>
        <v>126.00000000000071</v>
      </c>
      <c r="F1579" t="str">
        <f t="shared" si="75"/>
        <v>스페셜</v>
      </c>
      <c r="G1579">
        <f t="shared" si="73"/>
        <v>6</v>
      </c>
      <c r="H1579">
        <f>VLOOKUP($F1579,'(참고)타워 스텟 가치'!$B$2:$L$6,H$2,0)+(VLOOKUP($F1579,'(참고)타워 스텟 가치'!$B$2:$L$6,H$2,0)*$E1579)</f>
        <v>4822.0312500000273</v>
      </c>
      <c r="I1579">
        <f>VLOOKUP($F1579,'(참고)타워 스텟 가치'!$B$2:$L$6,I$2,0)+(VLOOKUP($F1579,'(참고)타워 스텟 가치'!$B$2:$L$6,I$2,0)*$E1579)</f>
        <v>964.40625000000534</v>
      </c>
      <c r="J1579">
        <f>VLOOKUP($F1579,'(참고)타워 스텟 가치'!$B$2:$L$6,J$2,0)+(VLOOKUP($F1579,'(참고)타워 스텟 가치'!$B$2:$L$6,J$2,0)*$E1579)</f>
        <v>635000.00000000361</v>
      </c>
      <c r="K1579">
        <f>VLOOKUP($F1579,'(참고)타워 스텟 가치'!$B$2:$L$6,K$2,0)+(VLOOKUP($F1579,'(참고)타워 스텟 가치'!$B$2:$L$6,K$2,0)*$E1579)</f>
        <v>19288.125000000109</v>
      </c>
      <c r="L1579">
        <f>VLOOKUP($F1579,'(참고)타워 스텟 가치'!$B$2:$L$6,L$2,0)+(VLOOKUP($F1579,'(참고)타워 스텟 가치'!$B$2:$L$6,L$2,0)*$E1579)</f>
        <v>321.46875000000182</v>
      </c>
      <c r="M1579">
        <f>VLOOKUP($F1579,'(참고)타워 스텟 가치'!$B$2:$L$6,M$2,0)+(VLOOKUP($F1579,'(참고)타워 스텟 가치'!$B$2:$L$6,M$2,0)*$E1579)</f>
        <v>38.100000000000207</v>
      </c>
      <c r="N1579">
        <f>VLOOKUP($F1579,'(참고)타워 스텟 가치'!$B$2:$L$6,N$2,0)+(VLOOKUP($F1579,'(참고)타워 스텟 가치'!$B$2:$L$6,N$2,0)*$E1579)</f>
        <v>0</v>
      </c>
      <c r="O1579">
        <f>VLOOKUP($F1579,'(참고)타워 스텟 가치'!$B$2:$L$6,O$2,0)+(VLOOKUP($F1579,'(참고)타워 스텟 가치'!$B$2:$L$6,O$2,0)*$E1579)</f>
        <v>0</v>
      </c>
      <c r="P1579">
        <f>VLOOKUP($F1579,'(참고)타워 스텟 가치'!$B$2:$L$6,P$2,0)+(VLOOKUP($F1579,'(참고)타워 스텟 가치'!$B$2:$L$6,P$2,0)*$E1579)</f>
        <v>127.00000000000071</v>
      </c>
      <c r="Q1579">
        <f>SUM('스테이지별 몬스터 스텟'!H1579*'(참고)타워 스텟 가치'!$Q$17,'스테이지별 몬스터 스텟'!I1579*'(참고)타워 스텟 가치'!$R$17,'스테이지별 몬스터 스텟'!J1579*'(참고)타워 스텟 가치'!$S$17,'스테이지별 몬스터 스텟'!K1579*'(참고)타워 스텟 가치'!$T$17,'스테이지별 몬스터 스텟'!L1579*'(참고)타워 스텟 가치'!$U$17,'스테이지별 몬스터 스텟'!M1579*'(참고)타워 스텟 가치'!$V$17,'스테이지별 몬스터 스텟'!N1579*'(참고)타워 스텟 가치'!$W$17,'스테이지별 몬스터 스텟'!O1579*'(참고)타워 스텟 가치'!$X$17,'스테이지별 몬스터 스텟'!P1579*'(참고)타워 스텟 가치'!$Y$17)</f>
        <v>1003101.9593750057</v>
      </c>
      <c r="R1579">
        <v>1</v>
      </c>
      <c r="S1579">
        <f>VLOOKUP($F1579,'(참고)타워 스텟 가치'!$B$7:$L$11,S$2,0)+(VLOOKUP($F1579,'(참고)타워 스텟 가치'!$B$7:$L$11,S$2,0)*$E1579)</f>
        <v>1607.3437500000091</v>
      </c>
      <c r="T1579">
        <f>VLOOKUP($F1579,'(참고)타워 스텟 가치'!$B$7:$L$11,T$2,0)+(VLOOKUP($F1579,'(참고)타워 스텟 가치'!$B$7:$L$11,T$2,0)*$E1579)</f>
        <v>2893.2187500000164</v>
      </c>
      <c r="U1579">
        <f>VLOOKUP($F1579,'(참고)타워 스텟 가치'!$B$7:$L$11,U$2,0)+(VLOOKUP($F1579,'(참고)타워 스텟 가치'!$B$7:$L$11,U$2,0)*$E1579)</f>
        <v>635000.00000000361</v>
      </c>
      <c r="V1579">
        <f>VLOOKUP($F1579,'(참고)타워 스텟 가치'!$B$7:$L$11,V$2,0)+(VLOOKUP($F1579,'(참고)타워 스텟 가치'!$B$7:$L$11,V$2,0)*$E1579)</f>
        <v>19288.125000000109</v>
      </c>
      <c r="W1579">
        <f>VLOOKUP($F1579,'(참고)타워 스텟 가치'!$B$7:$L$11,W$2,0)+(VLOOKUP($F1579,'(참고)타워 스텟 가치'!$B$7:$L$11,W$2,0)*$E1579)</f>
        <v>321.46875000000182</v>
      </c>
      <c r="X1579">
        <f>VLOOKUP($F1579,'(참고)타워 스텟 가치'!$B$7:$L$11,X$2,0)+(VLOOKUP($F1579,'(참고)타워 스텟 가치'!$B$7:$L$11,X$2,0)*$E1579)</f>
        <v>38.100000000000207</v>
      </c>
      <c r="Y1579">
        <f>VLOOKUP($F1579,'(참고)타워 스텟 가치'!$B$7:$L$11,Y$2,0)+(VLOOKUP($F1579,'(참고)타워 스텟 가치'!$B$7:$L$11,Y$2,0)*$E1579)</f>
        <v>0</v>
      </c>
      <c r="Z1579">
        <f>VLOOKUP($F1579,'(참고)타워 스텟 가치'!$B$7:$L$11,Z$2,0)+(VLOOKUP($F1579,'(참고)타워 스텟 가치'!$B$7:$L$11,Z$2,0)*$E1579)</f>
        <v>0</v>
      </c>
      <c r="AA1579">
        <f>VLOOKUP($F1579,'(참고)타워 스텟 가치'!$B$7:$L$11,AA$2,0)+(VLOOKUP($F1579,'(참고)타워 스텟 가치'!$B$7:$L$11,AA$2,0)*$E1579)</f>
        <v>127.00000000000071</v>
      </c>
      <c r="AB1579">
        <f>SUM('스테이지별 몬스터 스텟'!S1579*'(참고)타워 스텟 가치'!$Q$17,'스테이지별 몬스터 스텟'!T1579*'(참고)타워 스텟 가치'!$R$17,'스테이지별 몬스터 스텟'!U1579*'(참고)타워 스텟 가치'!$S$17,'스테이지별 몬스터 스텟'!V1579*'(참고)타워 스텟 가치'!$T$17,'스테이지별 몬스터 스텟'!W1579*'(참고)타워 스텟 가치'!$U$17,'스테이지별 몬스터 스텟'!X1579*'(참고)타워 스텟 가치'!$V$17,'스테이지별 몬스터 스텟'!Y1579*'(참고)타워 스텟 가치'!$W$17,'스테이지별 몬스터 스텟'!Z1579*'(참고)타워 스텟 가치'!$X$17,'스테이지별 몬스터 스텟'!AA1579*'(참고)타워 스텟 가치'!$Y$17)</f>
        <v>999565.80312500556</v>
      </c>
      <c r="AC1579">
        <v>2</v>
      </c>
      <c r="AD1579">
        <f>VLOOKUP($F1579,'(참고)타워 스텟 가치'!$B$12:$L$16,AD$2,0)+(VLOOKUP($F1579,'(참고)타워 스텟 가치'!$B$12:$L$16,AD$2,0)*$E1579)</f>
        <v>1607.3437500000091</v>
      </c>
      <c r="AE1579">
        <f>VLOOKUP($F1579,'(참고)타워 스텟 가치'!$B$12:$L$16,AE$2,0)+(VLOOKUP($F1579,'(참고)타워 스텟 가치'!$B$12:$L$16,AE$2,0)*$E1579)</f>
        <v>1928.8125000000107</v>
      </c>
      <c r="AF1579">
        <f>VLOOKUP($F1579,'(참고)타워 스텟 가치'!$B$12:$L$16,AF$2,0)+(VLOOKUP($F1579,'(참고)타워 스텟 가치'!$B$12:$L$16,AF$2,0)*$E1579)</f>
        <v>635000.00000000361</v>
      </c>
      <c r="AG1579">
        <f>VLOOKUP($F1579,'(참고)타워 스텟 가치'!$B$12:$L$16,AG$2,0)+(VLOOKUP($F1579,'(참고)타워 스텟 가치'!$B$12:$L$16,AG$2,0)*$E1579)</f>
        <v>9644.0625000000546</v>
      </c>
      <c r="AH1579">
        <f>VLOOKUP($F1579,'(참고)타워 스텟 가치'!$B$12:$L$16,AH$2,0)+(VLOOKUP($F1579,'(참고)타워 스텟 가치'!$B$12:$L$16,AH$2,0)*$E1579)</f>
        <v>321.46875000000182</v>
      </c>
      <c r="AI1579">
        <f>VLOOKUP($F1579,'(참고)타워 스텟 가치'!$B$12:$L$16,AI$2,0)+(VLOOKUP($F1579,'(참고)타워 스텟 가치'!$B$12:$L$16,AI$2,0)*$E1579)</f>
        <v>38.100000000000207</v>
      </c>
      <c r="AJ1579">
        <f>VLOOKUP($F1579,'(참고)타워 스텟 가치'!$B$12:$L$16,AJ$2,0)+(VLOOKUP($F1579,'(참고)타워 스텟 가치'!$B$12:$L$16,AJ$2,0)*$E1579)</f>
        <v>0</v>
      </c>
      <c r="AK1579">
        <f>VLOOKUP($F1579,'(참고)타워 스텟 가치'!$B$12:$L$16,AK$2,0)+(VLOOKUP($F1579,'(참고)타워 스텟 가치'!$B$12:$L$16,AK$2,0)*$E1579)</f>
        <v>0</v>
      </c>
      <c r="AL1579">
        <f>VLOOKUP($F1579,'(참고)타워 스텟 가치'!$B$12:$L$16,AL$2,0)+(VLOOKUP($F1579,'(참고)타워 스텟 가치'!$B$12:$L$16,AL$2,0)*$E1579)</f>
        <v>254.00000000000142</v>
      </c>
      <c r="AM1579">
        <f>SUM('스테이지별 몬스터 스텟'!AD1579*'(참고)타워 스텟 가치'!$Q$17,'스테이지별 몬스터 스텟'!AE1579*'(참고)타워 스텟 가치'!$R$17,'스테이지별 몬스터 스텟'!AF1579*'(참고)타워 스텟 가치'!$S$17,'스테이지별 몬스터 스텟'!AG1579*'(참고)타워 스텟 가치'!$T$17,'스테이지별 몬스터 스텟'!AH1579*'(참고)타워 스텟 가치'!$U$17,'스테이지별 몬스터 스텟'!AI1579*'(참고)타워 스텟 가치'!$V$17,'스테이지별 몬스터 스텟'!AJ1579*'(참고)타워 스텟 가치'!$W$17,'스테이지별 몬스터 스텟'!AK1579*'(참고)타워 스텟 가치'!$X$17,'스테이지별 몬스터 스텟'!AL1579*'(참고)타워 스텟 가치'!$Y$17)</f>
        <v>979085.06875000545</v>
      </c>
      <c r="AN1579">
        <v>3</v>
      </c>
    </row>
    <row r="1580" spans="3:40" x14ac:dyDescent="0.3">
      <c r="C1580">
        <v>1</v>
      </c>
      <c r="D1580">
        <f t="shared" si="74"/>
        <v>316</v>
      </c>
      <c r="E1580" s="52">
        <f>VLOOKUP(D1580,'스테이지별 난이도 설정'!B:C,2,0)</f>
        <v>126.40000000000072</v>
      </c>
      <c r="F1580" t="str">
        <f t="shared" si="75"/>
        <v>일반</v>
      </c>
      <c r="G1580">
        <f t="shared" si="73"/>
        <v>6</v>
      </c>
      <c r="H1580">
        <f>VLOOKUP($F1580,'(참고)타워 스텟 가치'!$B$2:$L$6,H$2,0)+(VLOOKUP($F1580,'(참고)타워 스텟 가치'!$B$2:$L$6,H$2,0)*$E1580)</f>
        <v>955.50000000000534</v>
      </c>
      <c r="I1580">
        <f>VLOOKUP($F1580,'(참고)타워 스텟 가치'!$B$2:$L$6,I$2,0)+(VLOOKUP($F1580,'(참고)타워 스텟 가치'!$B$2:$L$6,I$2,0)*$E1580)</f>
        <v>191.10000000000107</v>
      </c>
      <c r="J1580">
        <f>VLOOKUP($F1580,'(참고)타워 스텟 가치'!$B$2:$L$6,J$2,0)+(VLOOKUP($F1580,'(참고)타워 스텟 가치'!$B$2:$L$6,J$2,0)*$E1580)</f>
        <v>637000.00000000361</v>
      </c>
      <c r="K1580">
        <f>VLOOKUP($F1580,'(참고)타워 스텟 가치'!$B$2:$L$6,K$2,0)+(VLOOKUP($F1580,'(참고)타워 스텟 가치'!$B$2:$L$6,K$2,0)*$E1580)</f>
        <v>3822.0000000000214</v>
      </c>
      <c r="L1580">
        <f>VLOOKUP($F1580,'(참고)타워 스텟 가치'!$B$2:$L$6,L$2,0)+(VLOOKUP($F1580,'(참고)타워 스텟 가치'!$B$2:$L$6,L$2,0)*$E1580)</f>
        <v>63.700000000000358</v>
      </c>
      <c r="M1580">
        <f>VLOOKUP($F1580,'(참고)타워 스텟 가치'!$B$2:$L$6,M$2,0)+(VLOOKUP($F1580,'(참고)타워 스텟 가치'!$B$2:$L$6,M$2,0)*$E1580)</f>
        <v>38.220000000000212</v>
      </c>
      <c r="N1580">
        <f>VLOOKUP($F1580,'(참고)타워 스텟 가치'!$B$2:$L$6,N$2,0)+(VLOOKUP($F1580,'(참고)타워 스텟 가치'!$B$2:$L$6,N$2,0)*$E1580)</f>
        <v>0</v>
      </c>
      <c r="O1580">
        <f>VLOOKUP($F1580,'(참고)타워 스텟 가치'!$B$2:$L$6,O$2,0)+(VLOOKUP($F1580,'(참고)타워 스텟 가치'!$B$2:$L$6,O$2,0)*$E1580)</f>
        <v>0</v>
      </c>
      <c r="P1580">
        <f>VLOOKUP($F1580,'(참고)타워 스텟 가치'!$B$2:$L$6,P$2,0)+(VLOOKUP($F1580,'(참고)타워 스텟 가치'!$B$2:$L$6,P$2,0)*$E1580)</f>
        <v>89.180000000000504</v>
      </c>
      <c r="Q1580">
        <f>SUM('스테이지별 몬스터 스텟'!H1580*'(참고)타워 스텟 가치'!$Q$17,'스테이지별 몬스터 스텟'!I1580*'(참고)타워 스텟 가치'!$R$17,'스테이지별 몬스터 스텟'!J1580*'(참고)타워 스텟 가치'!$S$17,'스테이지별 몬스터 스텟'!K1580*'(참고)타워 스텟 가치'!$T$17,'스테이지별 몬스터 스텟'!L1580*'(참고)타워 스텟 가치'!$U$17,'스테이지별 몬스터 스텟'!M1580*'(참고)타워 스텟 가치'!$V$17,'스테이지별 몬스터 스텟'!N1580*'(참고)타워 스텟 가치'!$W$17,'스테이지별 몬스터 스텟'!O1580*'(참고)타워 스텟 가치'!$X$17,'스테이지별 몬스터 스텟'!P1580*'(참고)타워 스텟 가치'!$Y$17)</f>
        <v>965685.63000000536</v>
      </c>
      <c r="R1580">
        <v>1</v>
      </c>
      <c r="S1580">
        <f>VLOOKUP($F1580,'(참고)타워 스텟 가치'!$B$7:$L$11,S$2,0)+(VLOOKUP($F1580,'(참고)타워 스텟 가치'!$B$7:$L$11,S$2,0)*$E1580)</f>
        <v>318.50000000000182</v>
      </c>
      <c r="T1580">
        <f>VLOOKUP($F1580,'(참고)타워 스텟 가치'!$B$7:$L$11,T$2,0)+(VLOOKUP($F1580,'(참고)타워 스텟 가치'!$B$7:$L$11,T$2,0)*$E1580)</f>
        <v>573.30000000000325</v>
      </c>
      <c r="U1580">
        <f>VLOOKUP($F1580,'(참고)타워 스텟 가치'!$B$7:$L$11,U$2,0)+(VLOOKUP($F1580,'(참고)타워 스텟 가치'!$B$7:$L$11,U$2,0)*$E1580)</f>
        <v>637000.00000000361</v>
      </c>
      <c r="V1580">
        <f>VLOOKUP($F1580,'(참고)타워 스텟 가치'!$B$7:$L$11,V$2,0)+(VLOOKUP($F1580,'(참고)타워 스텟 가치'!$B$7:$L$11,V$2,0)*$E1580)</f>
        <v>3822.0000000000214</v>
      </c>
      <c r="W1580">
        <f>VLOOKUP($F1580,'(참고)타워 스텟 가치'!$B$7:$L$11,W$2,0)+(VLOOKUP($F1580,'(참고)타워 스텟 가치'!$B$7:$L$11,W$2,0)*$E1580)</f>
        <v>63.700000000000358</v>
      </c>
      <c r="X1580">
        <f>VLOOKUP($F1580,'(참고)타워 스텟 가치'!$B$7:$L$11,X$2,0)+(VLOOKUP($F1580,'(참고)타워 스텟 가치'!$B$7:$L$11,X$2,0)*$E1580)</f>
        <v>38.220000000000212</v>
      </c>
      <c r="Y1580">
        <f>VLOOKUP($F1580,'(참고)타워 스텟 가치'!$B$7:$L$11,Y$2,0)+(VLOOKUP($F1580,'(참고)타워 스텟 가치'!$B$7:$L$11,Y$2,0)*$E1580)</f>
        <v>0</v>
      </c>
      <c r="Z1580">
        <f>VLOOKUP($F1580,'(참고)타워 스텟 가치'!$B$7:$L$11,Z$2,0)+(VLOOKUP($F1580,'(참고)타워 스텟 가치'!$B$7:$L$11,Z$2,0)*$E1580)</f>
        <v>0</v>
      </c>
      <c r="AA1580">
        <f>VLOOKUP($F1580,'(참고)타워 스텟 가치'!$B$7:$L$11,AA$2,0)+(VLOOKUP($F1580,'(참고)타워 스텟 가치'!$B$7:$L$11,AA$2,0)*$E1580)</f>
        <v>89.180000000000504</v>
      </c>
      <c r="AB1580">
        <f>SUM('스테이지별 몬스터 스텟'!S1580*'(참고)타워 스텟 가치'!$Q$17,'스테이지별 몬스터 스텟'!T1580*'(참고)타워 스텟 가치'!$R$17,'스테이지별 몬스터 스텟'!U1580*'(참고)타워 스텟 가치'!$S$17,'스테이지별 몬스터 스텟'!V1580*'(참고)타워 스텟 가치'!$T$17,'스테이지별 몬스터 스텟'!W1580*'(참고)타워 스텟 가치'!$U$17,'스테이지별 몬스터 스텟'!X1580*'(참고)타워 스텟 가치'!$V$17,'스테이지별 몬스터 스텟'!Y1580*'(참고)타워 스텟 가치'!$W$17,'스테이지별 몬스터 스텟'!Z1580*'(참고)타워 스텟 가치'!$X$17,'스테이지별 몬스터 스텟'!AA1580*'(참고)타워 스텟 가치'!$Y$17)</f>
        <v>964984.93000000529</v>
      </c>
      <c r="AC1580">
        <v>2</v>
      </c>
      <c r="AD1580">
        <f>VLOOKUP($F1580,'(참고)타워 스텟 가치'!$B$12:$L$16,AD$2,0)+(VLOOKUP($F1580,'(참고)타워 스텟 가치'!$B$12:$L$16,AD$2,0)*$E1580)</f>
        <v>318.50000000000182</v>
      </c>
      <c r="AE1580">
        <f>VLOOKUP($F1580,'(참고)타워 스텟 가치'!$B$12:$L$16,AE$2,0)+(VLOOKUP($F1580,'(참고)타워 스텟 가치'!$B$12:$L$16,AE$2,0)*$E1580)</f>
        <v>382.20000000000215</v>
      </c>
      <c r="AF1580">
        <f>VLOOKUP($F1580,'(참고)타워 스텟 가치'!$B$12:$L$16,AF$2,0)+(VLOOKUP($F1580,'(참고)타워 스텟 가치'!$B$12:$L$16,AF$2,0)*$E1580)</f>
        <v>637000.00000000361</v>
      </c>
      <c r="AG1580">
        <f>VLOOKUP($F1580,'(참고)타워 스텟 가치'!$B$12:$L$16,AG$2,0)+(VLOOKUP($F1580,'(참고)타워 스텟 가치'!$B$12:$L$16,AG$2,0)*$E1580)</f>
        <v>1911.0000000000107</v>
      </c>
      <c r="AH1580">
        <f>VLOOKUP($F1580,'(참고)타워 스텟 가치'!$B$12:$L$16,AH$2,0)+(VLOOKUP($F1580,'(참고)타워 스텟 가치'!$B$12:$L$16,AH$2,0)*$E1580)</f>
        <v>63.700000000000358</v>
      </c>
      <c r="AI1580">
        <f>VLOOKUP($F1580,'(참고)타워 스텟 가치'!$B$12:$L$16,AI$2,0)+(VLOOKUP($F1580,'(참고)타워 스텟 가치'!$B$12:$L$16,AI$2,0)*$E1580)</f>
        <v>38.220000000000212</v>
      </c>
      <c r="AJ1580">
        <f>VLOOKUP($F1580,'(참고)타워 스텟 가치'!$B$12:$L$16,AJ$2,0)+(VLOOKUP($F1580,'(참고)타워 스텟 가치'!$B$12:$L$16,AJ$2,0)*$E1580)</f>
        <v>0</v>
      </c>
      <c r="AK1580">
        <f>VLOOKUP($F1580,'(참고)타워 스텟 가치'!$B$12:$L$16,AK$2,0)+(VLOOKUP($F1580,'(참고)타워 스텟 가치'!$B$12:$L$16,AK$2,0)*$E1580)</f>
        <v>0</v>
      </c>
      <c r="AL1580">
        <f>VLOOKUP($F1580,'(참고)타워 스텟 가치'!$B$12:$L$16,AL$2,0)+(VLOOKUP($F1580,'(참고)타워 스텟 가치'!$B$12:$L$16,AL$2,0)*$E1580)</f>
        <v>178.36000000000101</v>
      </c>
      <c r="AM1580">
        <f>SUM('스테이지별 몬스터 스텟'!AD1580*'(참고)타워 스텟 가치'!$Q$17,'스테이지별 몬스터 스텟'!AE1580*'(참고)타워 스텟 가치'!$R$17,'스테이지별 몬스터 스텟'!AF1580*'(참고)타워 스텟 가치'!$S$17,'스테이지별 몬스터 스텟'!AG1580*'(참고)타워 스텟 가치'!$T$17,'스테이지별 몬스터 스텟'!AH1580*'(참고)타워 스텟 가치'!$U$17,'스테이지별 몬스터 스텟'!AI1580*'(참고)타워 스텟 가치'!$V$17,'스테이지별 몬스터 스텟'!AJ1580*'(참고)타워 스텟 가치'!$W$17,'스테이지별 몬스터 스텟'!AK1580*'(참고)타워 스텟 가치'!$X$17,'스테이지별 몬스터 스텟'!AL1580*'(참고)타워 스텟 가치'!$Y$17)</f>
        <v>961054.64000000537</v>
      </c>
      <c r="AN1580">
        <v>3</v>
      </c>
    </row>
    <row r="1581" spans="3:40" x14ac:dyDescent="0.3">
      <c r="C1581">
        <v>2</v>
      </c>
      <c r="D1581">
        <f t="shared" si="74"/>
        <v>316</v>
      </c>
      <c r="E1581" s="52">
        <f>VLOOKUP(D1581,'스테이지별 난이도 설정'!B:C,2,0)</f>
        <v>126.40000000000072</v>
      </c>
      <c r="F1581" t="str">
        <f t="shared" si="75"/>
        <v>레어</v>
      </c>
      <c r="G1581">
        <f t="shared" si="73"/>
        <v>6</v>
      </c>
      <c r="H1581">
        <f>VLOOKUP($F1581,'(참고)타워 스텟 가치'!$B$2:$L$6,H$2,0)+(VLOOKUP($F1581,'(참고)타워 스텟 가치'!$B$2:$L$6,H$2,0)*$E1581)</f>
        <v>1433.250000000008</v>
      </c>
      <c r="I1581">
        <f>VLOOKUP($F1581,'(참고)타워 스텟 가치'!$B$2:$L$6,I$2,0)+(VLOOKUP($F1581,'(참고)타워 스텟 가치'!$B$2:$L$6,I$2,0)*$E1581)</f>
        <v>286.65000000000163</v>
      </c>
      <c r="J1581">
        <f>VLOOKUP($F1581,'(참고)타워 스텟 가치'!$B$2:$L$6,J$2,0)+(VLOOKUP($F1581,'(참고)타워 스텟 가치'!$B$2:$L$6,J$2,0)*$E1581)</f>
        <v>637000.00000000361</v>
      </c>
      <c r="K1581">
        <f>VLOOKUP($F1581,'(참고)타워 스텟 가치'!$B$2:$L$6,K$2,0)+(VLOOKUP($F1581,'(참고)타워 스텟 가치'!$B$2:$L$6,K$2,0)*$E1581)</f>
        <v>5733.0000000000318</v>
      </c>
      <c r="L1581">
        <f>VLOOKUP($F1581,'(참고)타워 스텟 가치'!$B$2:$L$6,L$2,0)+(VLOOKUP($F1581,'(참고)타워 스텟 가치'!$B$2:$L$6,L$2,0)*$E1581)</f>
        <v>95.550000000000537</v>
      </c>
      <c r="M1581">
        <f>VLOOKUP($F1581,'(참고)타워 스텟 가치'!$B$2:$L$6,M$2,0)+(VLOOKUP($F1581,'(참고)타워 스텟 가치'!$B$2:$L$6,M$2,0)*$E1581)</f>
        <v>38.220000000000212</v>
      </c>
      <c r="N1581">
        <f>VLOOKUP($F1581,'(참고)타워 스텟 가치'!$B$2:$L$6,N$2,0)+(VLOOKUP($F1581,'(참고)타워 스텟 가치'!$B$2:$L$6,N$2,0)*$E1581)</f>
        <v>0</v>
      </c>
      <c r="O1581">
        <f>VLOOKUP($F1581,'(참고)타워 스텟 가치'!$B$2:$L$6,O$2,0)+(VLOOKUP($F1581,'(참고)타워 스텟 가치'!$B$2:$L$6,O$2,0)*$E1581)</f>
        <v>0</v>
      </c>
      <c r="P1581">
        <f>VLOOKUP($F1581,'(참고)타워 스텟 가치'!$B$2:$L$6,P$2,0)+(VLOOKUP($F1581,'(참고)타워 스텟 가치'!$B$2:$L$6,P$2,0)*$E1581)</f>
        <v>89.180000000000504</v>
      </c>
      <c r="Q1581">
        <f>SUM('스테이지별 몬스터 스텟'!H1581*'(참고)타워 스텟 가치'!$Q$17,'스테이지별 몬스터 스텟'!I1581*'(참고)타워 스텟 가치'!$R$17,'스테이지별 몬스터 스텟'!J1581*'(참고)타워 스텟 가치'!$S$17,'스테이지별 몬스터 스텟'!K1581*'(참고)타워 스텟 가치'!$T$17,'스테이지별 몬스터 스텟'!L1581*'(참고)타워 스텟 가치'!$U$17,'스테이지별 몬스터 스텟'!M1581*'(참고)타워 스텟 가치'!$V$17,'스테이지별 몬스터 스텟'!N1581*'(참고)타워 스텟 가치'!$W$17,'스테이지별 몬스터 스텟'!O1581*'(참고)타워 스텟 가치'!$X$17,'스테이지별 몬스터 스텟'!P1581*'(참고)타워 스텟 가치'!$Y$17)</f>
        <v>970670.15500000538</v>
      </c>
      <c r="R1581">
        <v>1</v>
      </c>
      <c r="S1581">
        <f>VLOOKUP($F1581,'(참고)타워 스텟 가치'!$B$7:$L$11,S$2,0)+(VLOOKUP($F1581,'(참고)타워 스텟 가치'!$B$7:$L$11,S$2,0)*$E1581)</f>
        <v>477.75000000000267</v>
      </c>
      <c r="T1581">
        <f>VLOOKUP($F1581,'(참고)타워 스텟 가치'!$B$7:$L$11,T$2,0)+(VLOOKUP($F1581,'(참고)타워 스텟 가치'!$B$7:$L$11,T$2,0)*$E1581)</f>
        <v>859.95000000000482</v>
      </c>
      <c r="U1581">
        <f>VLOOKUP($F1581,'(참고)타워 스텟 가치'!$B$7:$L$11,U$2,0)+(VLOOKUP($F1581,'(참고)타워 스텟 가치'!$B$7:$L$11,U$2,0)*$E1581)</f>
        <v>637000.00000000361</v>
      </c>
      <c r="V1581">
        <f>VLOOKUP($F1581,'(참고)타워 스텟 가치'!$B$7:$L$11,V$2,0)+(VLOOKUP($F1581,'(참고)타워 스텟 가치'!$B$7:$L$11,V$2,0)*$E1581)</f>
        <v>5733.0000000000318</v>
      </c>
      <c r="W1581">
        <f>VLOOKUP($F1581,'(참고)타워 스텟 가치'!$B$7:$L$11,W$2,0)+(VLOOKUP($F1581,'(참고)타워 스텟 가치'!$B$7:$L$11,W$2,0)*$E1581)</f>
        <v>95.550000000000537</v>
      </c>
      <c r="X1581">
        <f>VLOOKUP($F1581,'(참고)타워 스텟 가치'!$B$7:$L$11,X$2,0)+(VLOOKUP($F1581,'(참고)타워 스텟 가치'!$B$7:$L$11,X$2,0)*$E1581)</f>
        <v>38.220000000000212</v>
      </c>
      <c r="Y1581">
        <f>VLOOKUP($F1581,'(참고)타워 스텟 가치'!$B$7:$L$11,Y$2,0)+(VLOOKUP($F1581,'(참고)타워 스텟 가치'!$B$7:$L$11,Y$2,0)*$E1581)</f>
        <v>0</v>
      </c>
      <c r="Z1581">
        <f>VLOOKUP($F1581,'(참고)타워 스텟 가치'!$B$7:$L$11,Z$2,0)+(VLOOKUP($F1581,'(참고)타워 스텟 가치'!$B$7:$L$11,Z$2,0)*$E1581)</f>
        <v>0</v>
      </c>
      <c r="AA1581">
        <f>VLOOKUP($F1581,'(참고)타워 스텟 가치'!$B$7:$L$11,AA$2,0)+(VLOOKUP($F1581,'(참고)타워 스텟 가치'!$B$7:$L$11,AA$2,0)*$E1581)</f>
        <v>89.180000000000504</v>
      </c>
      <c r="AB1581">
        <f>SUM('스테이지별 몬스터 스텟'!S1581*'(참고)타워 스텟 가치'!$Q$17,'스테이지별 몬스터 스텟'!T1581*'(참고)타워 스텟 가치'!$R$17,'스테이지별 몬스터 스텟'!U1581*'(참고)타워 스텟 가치'!$S$17,'스테이지별 몬스터 스텟'!V1581*'(참고)타워 스텟 가치'!$T$17,'스테이지별 몬스터 스텟'!W1581*'(참고)타워 스텟 가치'!$U$17,'스테이지별 몬스터 스텟'!X1581*'(참고)타워 스텟 가치'!$V$17,'스테이지별 몬스터 스텟'!Y1581*'(참고)타워 스텟 가치'!$W$17,'스테이지별 몬스터 스텟'!Z1581*'(참고)타워 스텟 가치'!$X$17,'스테이지별 몬스터 스텟'!AA1581*'(참고)타워 스텟 가치'!$Y$17)</f>
        <v>969619.10500000545</v>
      </c>
      <c r="AC1581">
        <v>2</v>
      </c>
      <c r="AD1581">
        <f>VLOOKUP($F1581,'(참고)타워 스텟 가치'!$B$12:$L$16,AD$2,0)+(VLOOKUP($F1581,'(참고)타워 스텟 가치'!$B$12:$L$16,AD$2,0)*$E1581)</f>
        <v>477.75000000000267</v>
      </c>
      <c r="AE1581">
        <f>VLOOKUP($F1581,'(참고)타워 스텟 가치'!$B$12:$L$16,AE$2,0)+(VLOOKUP($F1581,'(참고)타워 스텟 가치'!$B$12:$L$16,AE$2,0)*$E1581)</f>
        <v>573.30000000000325</v>
      </c>
      <c r="AF1581">
        <f>VLOOKUP($F1581,'(참고)타워 스텟 가치'!$B$12:$L$16,AF$2,0)+(VLOOKUP($F1581,'(참고)타워 스텟 가치'!$B$12:$L$16,AF$2,0)*$E1581)</f>
        <v>637000.00000000361</v>
      </c>
      <c r="AG1581">
        <f>VLOOKUP($F1581,'(참고)타워 스텟 가치'!$B$12:$L$16,AG$2,0)+(VLOOKUP($F1581,'(참고)타워 스텟 가치'!$B$12:$L$16,AG$2,0)*$E1581)</f>
        <v>2866.5000000000159</v>
      </c>
      <c r="AH1581">
        <f>VLOOKUP($F1581,'(참고)타워 스텟 가치'!$B$12:$L$16,AH$2,0)+(VLOOKUP($F1581,'(참고)타워 스텟 가치'!$B$12:$L$16,AH$2,0)*$E1581)</f>
        <v>95.550000000000537</v>
      </c>
      <c r="AI1581">
        <f>VLOOKUP($F1581,'(참고)타워 스텟 가치'!$B$12:$L$16,AI$2,0)+(VLOOKUP($F1581,'(참고)타워 스텟 가치'!$B$12:$L$16,AI$2,0)*$E1581)</f>
        <v>38.220000000000212</v>
      </c>
      <c r="AJ1581">
        <f>VLOOKUP($F1581,'(참고)타워 스텟 가치'!$B$12:$L$16,AJ$2,0)+(VLOOKUP($F1581,'(참고)타워 스텟 가치'!$B$12:$L$16,AJ$2,0)*$E1581)</f>
        <v>0</v>
      </c>
      <c r="AK1581">
        <f>VLOOKUP($F1581,'(참고)타워 스텟 가치'!$B$12:$L$16,AK$2,0)+(VLOOKUP($F1581,'(참고)타워 스텟 가치'!$B$12:$L$16,AK$2,0)*$E1581)</f>
        <v>0</v>
      </c>
      <c r="AL1581">
        <f>VLOOKUP($F1581,'(참고)타워 스텟 가치'!$B$12:$L$16,AL$2,0)+(VLOOKUP($F1581,'(참고)타워 스텟 가치'!$B$12:$L$16,AL$2,0)*$E1581)</f>
        <v>178.36000000000101</v>
      </c>
      <c r="AM1581">
        <f>SUM('스테이지별 몬스터 스텟'!AD1581*'(참고)타워 스텟 가치'!$Q$17,'스테이지별 몬스터 스텟'!AE1581*'(참고)타워 스텟 가치'!$R$17,'스테이지별 몬스터 스텟'!AF1581*'(참고)타워 스텟 가치'!$S$17,'스테이지별 몬스터 스텟'!AG1581*'(참고)타워 스텟 가치'!$T$17,'스테이지별 몬스터 스텟'!AH1581*'(참고)타워 스텟 가치'!$U$17,'스테이지별 몬스터 스텟'!AI1581*'(참고)타워 스텟 가치'!$V$17,'스테이지별 몬스터 스텟'!AJ1581*'(참고)타워 스텟 가치'!$W$17,'스테이지별 몬스터 스텟'!AK1581*'(참고)타워 스텟 가치'!$X$17,'스테이지별 몬스터 스텟'!AL1581*'(참고)타워 스텟 가치'!$Y$17)</f>
        <v>963634.49000000523</v>
      </c>
      <c r="AN1581">
        <v>3</v>
      </c>
    </row>
    <row r="1582" spans="3:40" x14ac:dyDescent="0.3">
      <c r="C1582">
        <v>3</v>
      </c>
      <c r="D1582">
        <f t="shared" si="74"/>
        <v>316</v>
      </c>
      <c r="E1582" s="52">
        <f>VLOOKUP(D1582,'스테이지별 난이도 설정'!B:C,2,0)</f>
        <v>126.40000000000072</v>
      </c>
      <c r="F1582" t="str">
        <f t="shared" si="75"/>
        <v>에픽</v>
      </c>
      <c r="G1582">
        <f t="shared" si="73"/>
        <v>6</v>
      </c>
      <c r="H1582">
        <f>VLOOKUP($F1582,'(참고)타워 스텟 가치'!$B$2:$L$6,H$2,0)+(VLOOKUP($F1582,'(참고)타워 스텟 가치'!$B$2:$L$6,H$2,0)*$E1582)</f>
        <v>2149.8750000000123</v>
      </c>
      <c r="I1582">
        <f>VLOOKUP($F1582,'(참고)타워 스텟 가치'!$B$2:$L$6,I$2,0)+(VLOOKUP($F1582,'(참고)타워 스텟 가치'!$B$2:$L$6,I$2,0)*$E1582)</f>
        <v>429.97500000000241</v>
      </c>
      <c r="J1582">
        <f>VLOOKUP($F1582,'(참고)타워 스텟 가치'!$B$2:$L$6,J$2,0)+(VLOOKUP($F1582,'(참고)타워 스텟 가치'!$B$2:$L$6,J$2,0)*$E1582)</f>
        <v>637000.00000000361</v>
      </c>
      <c r="K1582">
        <f>VLOOKUP($F1582,'(참고)타워 스텟 가치'!$B$2:$L$6,K$2,0)+(VLOOKUP($F1582,'(참고)타워 스텟 가치'!$B$2:$L$6,K$2,0)*$E1582)</f>
        <v>8599.5000000000491</v>
      </c>
      <c r="L1582">
        <f>VLOOKUP($F1582,'(참고)타워 스텟 가치'!$B$2:$L$6,L$2,0)+(VLOOKUP($F1582,'(참고)타워 스텟 가치'!$B$2:$L$6,L$2,0)*$E1582)</f>
        <v>143.32500000000081</v>
      </c>
      <c r="M1582">
        <f>VLOOKUP($F1582,'(참고)타워 스텟 가치'!$B$2:$L$6,M$2,0)+(VLOOKUP($F1582,'(참고)타워 스텟 가치'!$B$2:$L$6,M$2,0)*$E1582)</f>
        <v>38.220000000000212</v>
      </c>
      <c r="N1582">
        <f>VLOOKUP($F1582,'(참고)타워 스텟 가치'!$B$2:$L$6,N$2,0)+(VLOOKUP($F1582,'(참고)타워 스텟 가치'!$B$2:$L$6,N$2,0)*$E1582)</f>
        <v>0</v>
      </c>
      <c r="O1582">
        <f>VLOOKUP($F1582,'(참고)타워 스텟 가치'!$B$2:$L$6,O$2,0)+(VLOOKUP($F1582,'(참고)타워 스텟 가치'!$B$2:$L$6,O$2,0)*$E1582)</f>
        <v>0</v>
      </c>
      <c r="P1582">
        <f>VLOOKUP($F1582,'(참고)타워 스텟 가치'!$B$2:$L$6,P$2,0)+(VLOOKUP($F1582,'(참고)타워 스텟 가치'!$B$2:$L$6,P$2,0)*$E1582)</f>
        <v>89.180000000000504</v>
      </c>
      <c r="Q1582">
        <f>SUM('스테이지별 몬스터 스텟'!H1582*'(참고)타워 스텟 가치'!$Q$17,'스테이지별 몬스터 스텟'!I1582*'(참고)타워 스텟 가치'!$R$17,'스테이지별 몬스터 스텟'!J1582*'(참고)타워 스텟 가치'!$S$17,'스테이지별 몬스터 스텟'!K1582*'(참고)타워 스텟 가치'!$T$17,'스테이지별 몬스터 스텟'!L1582*'(참고)타워 스텟 가치'!$U$17,'스테이지별 몬스터 스텟'!M1582*'(참고)타워 스텟 가치'!$V$17,'스테이지별 몬스터 스텟'!N1582*'(참고)타워 스텟 가치'!$W$17,'스테이지별 몬스터 스텟'!O1582*'(참고)타워 스텟 가치'!$X$17,'스테이지별 몬스터 스텟'!P1582*'(참고)타워 스텟 가치'!$Y$17)</f>
        <v>978146.94250000548</v>
      </c>
      <c r="R1582">
        <v>1</v>
      </c>
      <c r="S1582">
        <f>VLOOKUP($F1582,'(참고)타워 스텟 가치'!$B$7:$L$11,S$2,0)+(VLOOKUP($F1582,'(참고)타워 스텟 가치'!$B$7:$L$11,S$2,0)*$E1582)</f>
        <v>716.62500000000398</v>
      </c>
      <c r="T1582">
        <f>VLOOKUP($F1582,'(참고)타워 스텟 가치'!$B$7:$L$11,T$2,0)+(VLOOKUP($F1582,'(참고)타워 스텟 가치'!$B$7:$L$11,T$2,0)*$E1582)</f>
        <v>1289.9250000000072</v>
      </c>
      <c r="U1582">
        <f>VLOOKUP($F1582,'(참고)타워 스텟 가치'!$B$7:$L$11,U$2,0)+(VLOOKUP($F1582,'(참고)타워 스텟 가치'!$B$7:$L$11,U$2,0)*$E1582)</f>
        <v>637000.00000000361</v>
      </c>
      <c r="V1582">
        <f>VLOOKUP($F1582,'(참고)타워 스텟 가치'!$B$7:$L$11,V$2,0)+(VLOOKUP($F1582,'(참고)타워 스텟 가치'!$B$7:$L$11,V$2,0)*$E1582)</f>
        <v>8599.5000000000491</v>
      </c>
      <c r="W1582">
        <f>VLOOKUP($F1582,'(참고)타워 스텟 가치'!$B$7:$L$11,W$2,0)+(VLOOKUP($F1582,'(참고)타워 스텟 가치'!$B$7:$L$11,W$2,0)*$E1582)</f>
        <v>143.32500000000081</v>
      </c>
      <c r="X1582">
        <f>VLOOKUP($F1582,'(참고)타워 스텟 가치'!$B$7:$L$11,X$2,0)+(VLOOKUP($F1582,'(참고)타워 스텟 가치'!$B$7:$L$11,X$2,0)*$E1582)</f>
        <v>38.220000000000212</v>
      </c>
      <c r="Y1582">
        <f>VLOOKUP($F1582,'(참고)타워 스텟 가치'!$B$7:$L$11,Y$2,0)+(VLOOKUP($F1582,'(참고)타워 스텟 가치'!$B$7:$L$11,Y$2,0)*$E1582)</f>
        <v>0</v>
      </c>
      <c r="Z1582">
        <f>VLOOKUP($F1582,'(참고)타워 스텟 가치'!$B$7:$L$11,Z$2,0)+(VLOOKUP($F1582,'(참고)타워 스텟 가치'!$B$7:$L$11,Z$2,0)*$E1582)</f>
        <v>0</v>
      </c>
      <c r="AA1582">
        <f>VLOOKUP($F1582,'(참고)타워 스텟 가치'!$B$7:$L$11,AA$2,0)+(VLOOKUP($F1582,'(참고)타워 스텟 가치'!$B$7:$L$11,AA$2,0)*$E1582)</f>
        <v>89.180000000000504</v>
      </c>
      <c r="AB1582">
        <f>SUM('스테이지별 몬스터 스텟'!S1582*'(참고)타워 스텟 가치'!$Q$17,'스테이지별 몬스터 스텟'!T1582*'(참고)타워 스텟 가치'!$R$17,'스테이지별 몬스터 스텟'!U1582*'(참고)타워 스텟 가치'!$S$17,'스테이지별 몬스터 스텟'!V1582*'(참고)타워 스텟 가치'!$T$17,'스테이지별 몬스터 스텟'!W1582*'(참고)타워 스텟 가치'!$U$17,'스테이지별 몬스터 스텟'!X1582*'(참고)타워 스텟 가치'!$V$17,'스테이지별 몬스터 스텟'!Y1582*'(참고)타워 스텟 가치'!$W$17,'스테이지별 몬스터 스텟'!Z1582*'(참고)타워 스텟 가치'!$X$17,'스테이지별 몬스터 스텟'!AA1582*'(참고)타워 스텟 가치'!$Y$17)</f>
        <v>976570.36750000552</v>
      </c>
      <c r="AC1582">
        <v>2</v>
      </c>
      <c r="AD1582">
        <f>VLOOKUP($F1582,'(참고)타워 스텟 가치'!$B$12:$L$16,AD$2,0)+(VLOOKUP($F1582,'(참고)타워 스텟 가치'!$B$12:$L$16,AD$2,0)*$E1582)</f>
        <v>716.62500000000398</v>
      </c>
      <c r="AE1582">
        <f>VLOOKUP($F1582,'(참고)타워 스텟 가치'!$B$12:$L$16,AE$2,0)+(VLOOKUP($F1582,'(참고)타워 스텟 가치'!$B$12:$L$16,AE$2,0)*$E1582)</f>
        <v>859.95000000000482</v>
      </c>
      <c r="AF1582">
        <f>VLOOKUP($F1582,'(참고)타워 스텟 가치'!$B$12:$L$16,AF$2,0)+(VLOOKUP($F1582,'(참고)타워 스텟 가치'!$B$12:$L$16,AF$2,0)*$E1582)</f>
        <v>637000.00000000361</v>
      </c>
      <c r="AG1582">
        <f>VLOOKUP($F1582,'(참고)타워 스텟 가치'!$B$12:$L$16,AG$2,0)+(VLOOKUP($F1582,'(참고)타워 스텟 가치'!$B$12:$L$16,AG$2,0)*$E1582)</f>
        <v>4299.7500000000246</v>
      </c>
      <c r="AH1582">
        <f>VLOOKUP($F1582,'(참고)타워 스텟 가치'!$B$12:$L$16,AH$2,0)+(VLOOKUP($F1582,'(참고)타워 스텟 가치'!$B$12:$L$16,AH$2,0)*$E1582)</f>
        <v>143.32500000000081</v>
      </c>
      <c r="AI1582">
        <f>VLOOKUP($F1582,'(참고)타워 스텟 가치'!$B$12:$L$16,AI$2,0)+(VLOOKUP($F1582,'(참고)타워 스텟 가치'!$B$12:$L$16,AI$2,0)*$E1582)</f>
        <v>38.220000000000212</v>
      </c>
      <c r="AJ1582">
        <f>VLOOKUP($F1582,'(참고)타워 스텟 가치'!$B$12:$L$16,AJ$2,0)+(VLOOKUP($F1582,'(참고)타워 스텟 가치'!$B$12:$L$16,AJ$2,0)*$E1582)</f>
        <v>0</v>
      </c>
      <c r="AK1582">
        <f>VLOOKUP($F1582,'(참고)타워 스텟 가치'!$B$12:$L$16,AK$2,0)+(VLOOKUP($F1582,'(참고)타워 스텟 가치'!$B$12:$L$16,AK$2,0)*$E1582)</f>
        <v>0</v>
      </c>
      <c r="AL1582">
        <f>VLOOKUP($F1582,'(참고)타워 스텟 가치'!$B$12:$L$16,AL$2,0)+(VLOOKUP($F1582,'(참고)타워 스텟 가치'!$B$12:$L$16,AL$2,0)*$E1582)</f>
        <v>178.36000000000101</v>
      </c>
      <c r="AM1582">
        <f>SUM('스테이지별 몬스터 스텟'!AD1582*'(참고)타워 스텟 가치'!$Q$17,'스테이지별 몬스터 스텟'!AE1582*'(참고)타워 스텟 가치'!$R$17,'스테이지별 몬스터 스텟'!AF1582*'(참고)타워 스텟 가치'!$S$17,'스테이지별 몬스터 스텟'!AG1582*'(참고)타워 스텟 가치'!$T$17,'스테이지별 몬스터 스텟'!AH1582*'(참고)타워 스텟 가치'!$U$17,'스테이지별 몬스터 스텟'!AI1582*'(참고)타워 스텟 가치'!$V$17,'스테이지별 몬스터 스텟'!AJ1582*'(참고)타워 스텟 가치'!$W$17,'스테이지별 몬스터 스텟'!AK1582*'(참고)타워 스텟 가치'!$X$17,'스테이지별 몬스터 스텟'!AL1582*'(참고)타워 스텟 가치'!$Y$17)</f>
        <v>967504.26500000537</v>
      </c>
      <c r="AN1582">
        <v>3</v>
      </c>
    </row>
    <row r="1583" spans="3:40" x14ac:dyDescent="0.3">
      <c r="C1583">
        <v>4</v>
      </c>
      <c r="D1583">
        <f t="shared" si="74"/>
        <v>316</v>
      </c>
      <c r="E1583" s="52">
        <f>VLOOKUP(D1583,'스테이지별 난이도 설정'!B:C,2,0)</f>
        <v>126.40000000000072</v>
      </c>
      <c r="F1583" t="str">
        <f t="shared" si="75"/>
        <v>유니크</v>
      </c>
      <c r="G1583">
        <f t="shared" si="73"/>
        <v>6</v>
      </c>
      <c r="H1583">
        <f>VLOOKUP($F1583,'(참고)타워 스텟 가치'!$B$2:$L$6,H$2,0)+(VLOOKUP($F1583,'(참고)타워 스텟 가치'!$B$2:$L$6,H$2,0)*$E1583)</f>
        <v>3224.8125000000182</v>
      </c>
      <c r="I1583">
        <f>VLOOKUP($F1583,'(참고)타워 스텟 가치'!$B$2:$L$6,I$2,0)+(VLOOKUP($F1583,'(참고)타워 스텟 가치'!$B$2:$L$6,I$2,0)*$E1583)</f>
        <v>644.96250000000362</v>
      </c>
      <c r="J1583">
        <f>VLOOKUP($F1583,'(참고)타워 스텟 가치'!$B$2:$L$6,J$2,0)+(VLOOKUP($F1583,'(참고)타워 스텟 가치'!$B$2:$L$6,J$2,0)*$E1583)</f>
        <v>637000.00000000361</v>
      </c>
      <c r="K1583">
        <f>VLOOKUP($F1583,'(참고)타워 스텟 가치'!$B$2:$L$6,K$2,0)+(VLOOKUP($F1583,'(참고)타워 스텟 가치'!$B$2:$L$6,K$2,0)*$E1583)</f>
        <v>12899.250000000073</v>
      </c>
      <c r="L1583">
        <f>VLOOKUP($F1583,'(참고)타워 스텟 가치'!$B$2:$L$6,L$2,0)+(VLOOKUP($F1583,'(참고)타워 스텟 가치'!$B$2:$L$6,L$2,0)*$E1583)</f>
        <v>214.98750000000121</v>
      </c>
      <c r="M1583">
        <f>VLOOKUP($F1583,'(참고)타워 스텟 가치'!$B$2:$L$6,M$2,0)+(VLOOKUP($F1583,'(참고)타워 스텟 가치'!$B$2:$L$6,M$2,0)*$E1583)</f>
        <v>38.220000000000212</v>
      </c>
      <c r="N1583">
        <f>VLOOKUP($F1583,'(참고)타워 스텟 가치'!$B$2:$L$6,N$2,0)+(VLOOKUP($F1583,'(참고)타워 스텟 가치'!$B$2:$L$6,N$2,0)*$E1583)</f>
        <v>0</v>
      </c>
      <c r="O1583">
        <f>VLOOKUP($F1583,'(참고)타워 스텟 가치'!$B$2:$L$6,O$2,0)+(VLOOKUP($F1583,'(참고)타워 스텟 가치'!$B$2:$L$6,O$2,0)*$E1583)</f>
        <v>0</v>
      </c>
      <c r="P1583">
        <f>VLOOKUP($F1583,'(참고)타워 스텟 가치'!$B$2:$L$6,P$2,0)+(VLOOKUP($F1583,'(참고)타워 스텟 가치'!$B$2:$L$6,P$2,0)*$E1583)</f>
        <v>127.40000000000072</v>
      </c>
      <c r="Q1583">
        <f>SUM('스테이지별 몬스터 스텟'!H1583*'(참고)타워 스텟 가치'!$Q$17,'스테이지별 몬스터 스텟'!I1583*'(참고)타워 스텟 가치'!$R$17,'스테이지별 몬스터 스텟'!J1583*'(참고)타워 스텟 가치'!$S$17,'스테이지별 몬스터 스텟'!K1583*'(참고)타워 스텟 가치'!$T$17,'스테이지별 몬스터 스텟'!L1583*'(참고)타워 스텟 가치'!$U$17,'스테이지별 몬스터 스텟'!M1583*'(참고)타워 스텟 가치'!$V$17,'스테이지별 몬스터 스텟'!N1583*'(참고)타워 스텟 가치'!$W$17,'스테이지별 몬스터 스텟'!O1583*'(참고)타워 스텟 가치'!$X$17,'스테이지별 몬스터 스텟'!P1583*'(참고)타워 스텟 가치'!$Y$17)</f>
        <v>989438.56375000556</v>
      </c>
      <c r="R1583">
        <v>1</v>
      </c>
      <c r="S1583">
        <f>VLOOKUP($F1583,'(참고)타워 스텟 가치'!$B$7:$L$11,S$2,0)+(VLOOKUP($F1583,'(참고)타워 스텟 가치'!$B$7:$L$11,S$2,0)*$E1583)</f>
        <v>1074.9375000000061</v>
      </c>
      <c r="T1583">
        <f>VLOOKUP($F1583,'(참고)타워 스텟 가치'!$B$7:$L$11,T$2,0)+(VLOOKUP($F1583,'(참고)타워 스텟 가치'!$B$7:$L$11,T$2,0)*$E1583)</f>
        <v>1934.887500000011</v>
      </c>
      <c r="U1583">
        <f>VLOOKUP($F1583,'(참고)타워 스텟 가치'!$B$7:$L$11,U$2,0)+(VLOOKUP($F1583,'(참고)타워 스텟 가치'!$B$7:$L$11,U$2,0)*$E1583)</f>
        <v>637000.00000000361</v>
      </c>
      <c r="V1583">
        <f>VLOOKUP($F1583,'(참고)타워 스텟 가치'!$B$7:$L$11,V$2,0)+(VLOOKUP($F1583,'(참고)타워 스텟 가치'!$B$7:$L$11,V$2,0)*$E1583)</f>
        <v>12899.250000000073</v>
      </c>
      <c r="W1583">
        <f>VLOOKUP($F1583,'(참고)타워 스텟 가치'!$B$7:$L$11,W$2,0)+(VLOOKUP($F1583,'(참고)타워 스텟 가치'!$B$7:$L$11,W$2,0)*$E1583)</f>
        <v>214.98750000000121</v>
      </c>
      <c r="X1583">
        <f>VLOOKUP($F1583,'(참고)타워 스텟 가치'!$B$7:$L$11,X$2,0)+(VLOOKUP($F1583,'(참고)타워 스텟 가치'!$B$7:$L$11,X$2,0)*$E1583)</f>
        <v>38.220000000000212</v>
      </c>
      <c r="Y1583">
        <f>VLOOKUP($F1583,'(참고)타워 스텟 가치'!$B$7:$L$11,Y$2,0)+(VLOOKUP($F1583,'(참고)타워 스텟 가치'!$B$7:$L$11,Y$2,0)*$E1583)</f>
        <v>0</v>
      </c>
      <c r="Z1583">
        <f>VLOOKUP($F1583,'(참고)타워 스텟 가치'!$B$7:$L$11,Z$2,0)+(VLOOKUP($F1583,'(참고)타워 스텟 가치'!$B$7:$L$11,Z$2,0)*$E1583)</f>
        <v>0</v>
      </c>
      <c r="AA1583">
        <f>VLOOKUP($F1583,'(참고)타워 스텟 가치'!$B$7:$L$11,AA$2,0)+(VLOOKUP($F1583,'(참고)타워 스텟 가치'!$B$7:$L$11,AA$2,0)*$E1583)</f>
        <v>127.40000000000072</v>
      </c>
      <c r="AB1583">
        <f>SUM('스테이지별 몬스터 스텟'!S1583*'(참고)타워 스텟 가치'!$Q$17,'스테이지별 몬스터 스텟'!T1583*'(참고)타워 스텟 가치'!$R$17,'스테이지별 몬스터 스텟'!U1583*'(참고)타워 스텟 가치'!$S$17,'스테이지별 몬스터 스텟'!V1583*'(참고)타워 스텟 가치'!$T$17,'스테이지별 몬스터 스텟'!W1583*'(참고)타워 스텟 가치'!$U$17,'스테이지별 몬스터 스텟'!X1583*'(참고)타워 스텟 가치'!$V$17,'스테이지별 몬스터 스텟'!Y1583*'(참고)타워 스텟 가치'!$W$17,'스테이지별 몬스터 스텟'!Z1583*'(참고)타워 스텟 가치'!$X$17,'스테이지별 몬스터 스텟'!AA1583*'(참고)타워 스텟 가치'!$Y$17)</f>
        <v>987073.70125000551</v>
      </c>
      <c r="AC1583">
        <v>2</v>
      </c>
      <c r="AD1583">
        <f>VLOOKUP($F1583,'(참고)타워 스텟 가치'!$B$12:$L$16,AD$2,0)+(VLOOKUP($F1583,'(참고)타워 스텟 가치'!$B$12:$L$16,AD$2,0)*$E1583)</f>
        <v>1074.9375000000061</v>
      </c>
      <c r="AE1583">
        <f>VLOOKUP($F1583,'(참고)타워 스텟 가치'!$B$12:$L$16,AE$2,0)+(VLOOKUP($F1583,'(참고)타워 스텟 가치'!$B$12:$L$16,AE$2,0)*$E1583)</f>
        <v>1289.9250000000072</v>
      </c>
      <c r="AF1583">
        <f>VLOOKUP($F1583,'(참고)타워 스텟 가치'!$B$12:$L$16,AF$2,0)+(VLOOKUP($F1583,'(참고)타워 스텟 가치'!$B$12:$L$16,AF$2,0)*$E1583)</f>
        <v>637000.00000000361</v>
      </c>
      <c r="AG1583">
        <f>VLOOKUP($F1583,'(참고)타워 스텟 가치'!$B$12:$L$16,AG$2,0)+(VLOOKUP($F1583,'(참고)타워 스텟 가치'!$B$12:$L$16,AG$2,0)*$E1583)</f>
        <v>6449.6250000000364</v>
      </c>
      <c r="AH1583">
        <f>VLOOKUP($F1583,'(참고)타워 스텟 가치'!$B$12:$L$16,AH$2,0)+(VLOOKUP($F1583,'(참고)타워 스텟 가치'!$B$12:$L$16,AH$2,0)*$E1583)</f>
        <v>214.98750000000121</v>
      </c>
      <c r="AI1583">
        <f>VLOOKUP($F1583,'(참고)타워 스텟 가치'!$B$12:$L$16,AI$2,0)+(VLOOKUP($F1583,'(참고)타워 스텟 가치'!$B$12:$L$16,AI$2,0)*$E1583)</f>
        <v>38.220000000000212</v>
      </c>
      <c r="AJ1583">
        <f>VLOOKUP($F1583,'(참고)타워 스텟 가치'!$B$12:$L$16,AJ$2,0)+(VLOOKUP($F1583,'(참고)타워 스텟 가치'!$B$12:$L$16,AJ$2,0)*$E1583)</f>
        <v>0</v>
      </c>
      <c r="AK1583">
        <f>VLOOKUP($F1583,'(참고)타워 스텟 가치'!$B$12:$L$16,AK$2,0)+(VLOOKUP($F1583,'(참고)타워 스텟 가치'!$B$12:$L$16,AK$2,0)*$E1583)</f>
        <v>0</v>
      </c>
      <c r="AL1583">
        <f>VLOOKUP($F1583,'(참고)타워 스텟 가치'!$B$12:$L$16,AL$2,0)+(VLOOKUP($F1583,'(참고)타워 스텟 가치'!$B$12:$L$16,AL$2,0)*$E1583)</f>
        <v>254.80000000000143</v>
      </c>
      <c r="AM1583">
        <f>SUM('스테이지별 몬스터 스텟'!AD1583*'(참고)타워 스텟 가치'!$Q$17,'스테이지별 몬스터 스텟'!AE1583*'(참고)타워 스텟 가치'!$R$17,'스테이지별 몬스터 스텟'!AF1583*'(참고)타워 스텟 가치'!$S$17,'스테이지별 몬스터 스텟'!AG1583*'(참고)타워 스텟 가치'!$T$17,'스테이지별 몬스터 스텟'!AH1583*'(참고)타워 스텟 가치'!$U$17,'스테이지별 몬스터 스텟'!AI1583*'(참고)타워 스텟 가치'!$V$17,'스테이지별 몬스터 스텟'!AJ1583*'(참고)타워 스텟 가치'!$W$17,'스테이지별 몬스터 스텟'!AK1583*'(참고)타워 스텟 가치'!$X$17,'스테이지별 몬스터 스텟'!AL1583*'(참고)타워 스텟 가치'!$Y$17)</f>
        <v>973461.80750000547</v>
      </c>
      <c r="AN1583">
        <v>3</v>
      </c>
    </row>
    <row r="1584" spans="3:40" x14ac:dyDescent="0.3">
      <c r="C1584">
        <v>5</v>
      </c>
      <c r="D1584">
        <f t="shared" si="74"/>
        <v>316</v>
      </c>
      <c r="E1584" s="52">
        <f>VLOOKUP(D1584,'스테이지별 난이도 설정'!B:C,2,0)</f>
        <v>126.40000000000072</v>
      </c>
      <c r="F1584" t="str">
        <f t="shared" si="75"/>
        <v>스페셜</v>
      </c>
      <c r="G1584">
        <f t="shared" si="73"/>
        <v>6</v>
      </c>
      <c r="H1584">
        <f>VLOOKUP($F1584,'(참고)타워 스텟 가치'!$B$2:$L$6,H$2,0)+(VLOOKUP($F1584,'(참고)타워 스텟 가치'!$B$2:$L$6,H$2,0)*$E1584)</f>
        <v>4837.2187500000273</v>
      </c>
      <c r="I1584">
        <f>VLOOKUP($F1584,'(참고)타워 스텟 가치'!$B$2:$L$6,I$2,0)+(VLOOKUP($F1584,'(참고)타워 스텟 가치'!$B$2:$L$6,I$2,0)*$E1584)</f>
        <v>967.44375000000548</v>
      </c>
      <c r="J1584">
        <f>VLOOKUP($F1584,'(참고)타워 스텟 가치'!$B$2:$L$6,J$2,0)+(VLOOKUP($F1584,'(참고)타워 스텟 가치'!$B$2:$L$6,J$2,0)*$E1584)</f>
        <v>637000.00000000361</v>
      </c>
      <c r="K1584">
        <f>VLOOKUP($F1584,'(참고)타워 스텟 가치'!$B$2:$L$6,K$2,0)+(VLOOKUP($F1584,'(참고)타워 스텟 가치'!$B$2:$L$6,K$2,0)*$E1584)</f>
        <v>19348.875000000109</v>
      </c>
      <c r="L1584">
        <f>VLOOKUP($F1584,'(참고)타워 스텟 가치'!$B$2:$L$6,L$2,0)+(VLOOKUP($F1584,'(참고)타워 스텟 가치'!$B$2:$L$6,L$2,0)*$E1584)</f>
        <v>322.48125000000181</v>
      </c>
      <c r="M1584">
        <f>VLOOKUP($F1584,'(참고)타워 스텟 가치'!$B$2:$L$6,M$2,0)+(VLOOKUP($F1584,'(참고)타워 스텟 가치'!$B$2:$L$6,M$2,0)*$E1584)</f>
        <v>38.220000000000212</v>
      </c>
      <c r="N1584">
        <f>VLOOKUP($F1584,'(참고)타워 스텟 가치'!$B$2:$L$6,N$2,0)+(VLOOKUP($F1584,'(참고)타워 스텟 가치'!$B$2:$L$6,N$2,0)*$E1584)</f>
        <v>0</v>
      </c>
      <c r="O1584">
        <f>VLOOKUP($F1584,'(참고)타워 스텟 가치'!$B$2:$L$6,O$2,0)+(VLOOKUP($F1584,'(참고)타워 스텟 가치'!$B$2:$L$6,O$2,0)*$E1584)</f>
        <v>0</v>
      </c>
      <c r="P1584">
        <f>VLOOKUP($F1584,'(참고)타워 스텟 가치'!$B$2:$L$6,P$2,0)+(VLOOKUP($F1584,'(참고)타워 스텟 가치'!$B$2:$L$6,P$2,0)*$E1584)</f>
        <v>127.40000000000072</v>
      </c>
      <c r="Q1584">
        <f>SUM('스테이지별 몬스터 스텟'!H1584*'(참고)타워 스텟 가치'!$Q$17,'스테이지별 몬스터 스텟'!I1584*'(참고)타워 스텟 가치'!$R$17,'스테이지별 몬스터 스텟'!J1584*'(참고)타워 스텟 가치'!$S$17,'스테이지별 몬스터 스텟'!K1584*'(참고)타워 스텟 가치'!$T$17,'스테이지별 몬스터 스텟'!L1584*'(참고)타워 스텟 가치'!$U$17,'스테이지별 몬스터 스텟'!M1584*'(참고)타워 스텟 가치'!$V$17,'스테이지별 몬스터 스텟'!N1584*'(참고)타워 스텟 가치'!$W$17,'스테이지별 몬스터 스텟'!O1584*'(참고)타워 스텟 가치'!$X$17,'스테이지별 몬스터 스텟'!P1584*'(참고)타워 스텟 가치'!$Y$17)</f>
        <v>1006261.3356250057</v>
      </c>
      <c r="R1584">
        <v>1</v>
      </c>
      <c r="S1584">
        <f>VLOOKUP($F1584,'(참고)타워 스텟 가치'!$B$7:$L$11,S$2,0)+(VLOOKUP($F1584,'(참고)타워 스텟 가치'!$B$7:$L$11,S$2,0)*$E1584)</f>
        <v>1612.4062500000091</v>
      </c>
      <c r="T1584">
        <f>VLOOKUP($F1584,'(참고)타워 스텟 가치'!$B$7:$L$11,T$2,0)+(VLOOKUP($F1584,'(참고)타워 스텟 가치'!$B$7:$L$11,T$2,0)*$E1584)</f>
        <v>2902.3312500000161</v>
      </c>
      <c r="U1584">
        <f>VLOOKUP($F1584,'(참고)타워 스텟 가치'!$B$7:$L$11,U$2,0)+(VLOOKUP($F1584,'(참고)타워 스텟 가치'!$B$7:$L$11,U$2,0)*$E1584)</f>
        <v>637000.00000000361</v>
      </c>
      <c r="V1584">
        <f>VLOOKUP($F1584,'(참고)타워 스텟 가치'!$B$7:$L$11,V$2,0)+(VLOOKUP($F1584,'(참고)타워 스텟 가치'!$B$7:$L$11,V$2,0)*$E1584)</f>
        <v>19348.875000000109</v>
      </c>
      <c r="W1584">
        <f>VLOOKUP($F1584,'(참고)타워 스텟 가치'!$B$7:$L$11,W$2,0)+(VLOOKUP($F1584,'(참고)타워 스텟 가치'!$B$7:$L$11,W$2,0)*$E1584)</f>
        <v>322.48125000000181</v>
      </c>
      <c r="X1584">
        <f>VLOOKUP($F1584,'(참고)타워 스텟 가치'!$B$7:$L$11,X$2,0)+(VLOOKUP($F1584,'(참고)타워 스텟 가치'!$B$7:$L$11,X$2,0)*$E1584)</f>
        <v>38.220000000000212</v>
      </c>
      <c r="Y1584">
        <f>VLOOKUP($F1584,'(참고)타워 스텟 가치'!$B$7:$L$11,Y$2,0)+(VLOOKUP($F1584,'(참고)타워 스텟 가치'!$B$7:$L$11,Y$2,0)*$E1584)</f>
        <v>0</v>
      </c>
      <c r="Z1584">
        <f>VLOOKUP($F1584,'(참고)타워 스텟 가치'!$B$7:$L$11,Z$2,0)+(VLOOKUP($F1584,'(참고)타워 스텟 가치'!$B$7:$L$11,Z$2,0)*$E1584)</f>
        <v>0</v>
      </c>
      <c r="AA1584">
        <f>VLOOKUP($F1584,'(참고)타워 스텟 가치'!$B$7:$L$11,AA$2,0)+(VLOOKUP($F1584,'(참고)타워 스텟 가치'!$B$7:$L$11,AA$2,0)*$E1584)</f>
        <v>127.40000000000072</v>
      </c>
      <c r="AB1584">
        <f>SUM('스테이지별 몬스터 스텟'!S1584*'(참고)타워 스텟 가치'!$Q$17,'스테이지별 몬스터 스텟'!T1584*'(참고)타워 스텟 가치'!$R$17,'스테이지별 몬스터 스텟'!U1584*'(참고)타워 스텟 가치'!$S$17,'스테이지별 몬스터 스텟'!V1584*'(참고)타워 스텟 가치'!$T$17,'스테이지별 몬스터 스텟'!W1584*'(참고)타워 스텟 가치'!$U$17,'스테이지별 몬스터 스텟'!X1584*'(참고)타워 스텟 가치'!$V$17,'스테이지별 몬스터 스텟'!Y1584*'(참고)타워 스텟 가치'!$W$17,'스테이지별 몬스터 스텟'!Z1584*'(참고)타워 스텟 가치'!$X$17,'스테이지별 몬스터 스텟'!AA1584*'(참고)타워 스텟 가치'!$Y$17)</f>
        <v>1002714.0418750057</v>
      </c>
      <c r="AC1584">
        <v>2</v>
      </c>
      <c r="AD1584">
        <f>VLOOKUP($F1584,'(참고)타워 스텟 가치'!$B$12:$L$16,AD$2,0)+(VLOOKUP($F1584,'(참고)타워 스텟 가치'!$B$12:$L$16,AD$2,0)*$E1584)</f>
        <v>1612.4062500000091</v>
      </c>
      <c r="AE1584">
        <f>VLOOKUP($F1584,'(참고)타워 스텟 가치'!$B$12:$L$16,AE$2,0)+(VLOOKUP($F1584,'(참고)타워 스텟 가치'!$B$12:$L$16,AE$2,0)*$E1584)</f>
        <v>1934.887500000011</v>
      </c>
      <c r="AF1584">
        <f>VLOOKUP($F1584,'(참고)타워 스텟 가치'!$B$12:$L$16,AF$2,0)+(VLOOKUP($F1584,'(참고)타워 스텟 가치'!$B$12:$L$16,AF$2,0)*$E1584)</f>
        <v>637000.00000000361</v>
      </c>
      <c r="AG1584">
        <f>VLOOKUP($F1584,'(참고)타워 스텟 가치'!$B$12:$L$16,AG$2,0)+(VLOOKUP($F1584,'(참고)타워 스텟 가치'!$B$12:$L$16,AG$2,0)*$E1584)</f>
        <v>9674.4375000000546</v>
      </c>
      <c r="AH1584">
        <f>VLOOKUP($F1584,'(참고)타워 스텟 가치'!$B$12:$L$16,AH$2,0)+(VLOOKUP($F1584,'(참고)타워 스텟 가치'!$B$12:$L$16,AH$2,0)*$E1584)</f>
        <v>322.48125000000181</v>
      </c>
      <c r="AI1584">
        <f>VLOOKUP($F1584,'(참고)타워 스텟 가치'!$B$12:$L$16,AI$2,0)+(VLOOKUP($F1584,'(참고)타워 스텟 가치'!$B$12:$L$16,AI$2,0)*$E1584)</f>
        <v>38.220000000000212</v>
      </c>
      <c r="AJ1584">
        <f>VLOOKUP($F1584,'(참고)타워 스텟 가치'!$B$12:$L$16,AJ$2,0)+(VLOOKUP($F1584,'(참고)타워 스텟 가치'!$B$12:$L$16,AJ$2,0)*$E1584)</f>
        <v>0</v>
      </c>
      <c r="AK1584">
        <f>VLOOKUP($F1584,'(참고)타워 스텟 가치'!$B$12:$L$16,AK$2,0)+(VLOOKUP($F1584,'(참고)타워 스텟 가치'!$B$12:$L$16,AK$2,0)*$E1584)</f>
        <v>0</v>
      </c>
      <c r="AL1584">
        <f>VLOOKUP($F1584,'(참고)타워 스텟 가치'!$B$12:$L$16,AL$2,0)+(VLOOKUP($F1584,'(참고)타워 스텟 가치'!$B$12:$L$16,AL$2,0)*$E1584)</f>
        <v>254.80000000000143</v>
      </c>
      <c r="AM1584">
        <f>SUM('스테이지별 몬스터 스텟'!AD1584*'(참고)타워 스텟 가치'!$Q$17,'스테이지별 몬스터 스텟'!AE1584*'(참고)타워 스텟 가치'!$R$17,'스테이지별 몬스터 스텟'!AF1584*'(참고)타워 스텟 가치'!$S$17,'스테이지별 몬스터 스텟'!AG1584*'(참고)타워 스텟 가치'!$T$17,'스테이지별 몬스터 스텟'!AH1584*'(참고)타워 스텟 가치'!$U$17,'스테이지별 몬스터 스텟'!AI1584*'(참고)타워 스텟 가치'!$V$17,'스테이지별 몬스터 스텟'!AJ1584*'(참고)타워 스텟 가치'!$W$17,'스테이지별 몬스터 스텟'!AK1584*'(참고)타워 스텟 가치'!$X$17,'스테이지별 몬스터 스텟'!AL1584*'(참고)타워 스텟 가치'!$Y$17)</f>
        <v>982168.80125000549</v>
      </c>
      <c r="AN1584">
        <v>3</v>
      </c>
    </row>
    <row r="1585" spans="3:40" x14ac:dyDescent="0.3">
      <c r="C1585">
        <v>1</v>
      </c>
      <c r="D1585">
        <f t="shared" si="74"/>
        <v>317</v>
      </c>
      <c r="E1585" s="52">
        <f>VLOOKUP(D1585,'스테이지별 난이도 설정'!B:C,2,0)</f>
        <v>126.80000000000072</v>
      </c>
      <c r="F1585" t="str">
        <f t="shared" si="75"/>
        <v>일반</v>
      </c>
      <c r="G1585">
        <f t="shared" si="73"/>
        <v>6</v>
      </c>
      <c r="H1585">
        <f>VLOOKUP($F1585,'(참고)타워 스텟 가치'!$B$2:$L$6,H$2,0)+(VLOOKUP($F1585,'(참고)타워 스텟 가치'!$B$2:$L$6,H$2,0)*$E1585)</f>
        <v>958.50000000000546</v>
      </c>
      <c r="I1585">
        <f>VLOOKUP($F1585,'(참고)타워 스텟 가치'!$B$2:$L$6,I$2,0)+(VLOOKUP($F1585,'(참고)타워 스텟 가치'!$B$2:$L$6,I$2,0)*$E1585)</f>
        <v>191.70000000000107</v>
      </c>
      <c r="J1585">
        <f>VLOOKUP($F1585,'(참고)타워 스텟 가치'!$B$2:$L$6,J$2,0)+(VLOOKUP($F1585,'(참고)타워 스텟 가치'!$B$2:$L$6,J$2,0)*$E1585)</f>
        <v>639000.00000000361</v>
      </c>
      <c r="K1585">
        <f>VLOOKUP($F1585,'(참고)타워 스텟 가치'!$B$2:$L$6,K$2,0)+(VLOOKUP($F1585,'(참고)타워 스텟 가치'!$B$2:$L$6,K$2,0)*$E1585)</f>
        <v>3834.0000000000218</v>
      </c>
      <c r="L1585">
        <f>VLOOKUP($F1585,'(참고)타워 스텟 가치'!$B$2:$L$6,L$2,0)+(VLOOKUP($F1585,'(참고)타워 스텟 가치'!$B$2:$L$6,L$2,0)*$E1585)</f>
        <v>63.900000000000361</v>
      </c>
      <c r="M1585">
        <f>VLOOKUP($F1585,'(참고)타워 스텟 가치'!$B$2:$L$6,M$2,0)+(VLOOKUP($F1585,'(참고)타워 스텟 가치'!$B$2:$L$6,M$2,0)*$E1585)</f>
        <v>38.340000000000209</v>
      </c>
      <c r="N1585">
        <f>VLOOKUP($F1585,'(참고)타워 스텟 가치'!$B$2:$L$6,N$2,0)+(VLOOKUP($F1585,'(참고)타워 스텟 가치'!$B$2:$L$6,N$2,0)*$E1585)</f>
        <v>0</v>
      </c>
      <c r="O1585">
        <f>VLOOKUP($F1585,'(참고)타워 스텟 가치'!$B$2:$L$6,O$2,0)+(VLOOKUP($F1585,'(참고)타워 스텟 가치'!$B$2:$L$6,O$2,0)*$E1585)</f>
        <v>0</v>
      </c>
      <c r="P1585">
        <f>VLOOKUP($F1585,'(참고)타워 스텟 가치'!$B$2:$L$6,P$2,0)+(VLOOKUP($F1585,'(참고)타워 스텟 가치'!$B$2:$L$6,P$2,0)*$E1585)</f>
        <v>89.460000000000505</v>
      </c>
      <c r="Q1585">
        <f>SUM('스테이지별 몬스터 스텟'!H1585*'(참고)타워 스텟 가치'!$Q$17,'스테이지별 몬스터 스텟'!I1585*'(참고)타워 스텟 가치'!$R$17,'스테이지별 몬스터 스텟'!J1585*'(참고)타워 스텟 가치'!$S$17,'스테이지별 몬스터 스텟'!K1585*'(참고)타워 스텟 가치'!$T$17,'스테이지별 몬스터 스텟'!L1585*'(참고)타워 스텟 가치'!$U$17,'스테이지별 몬스터 스텟'!M1585*'(참고)타워 스텟 가치'!$V$17,'스테이지별 몬스터 스텟'!N1585*'(참고)타워 스텟 가치'!$W$17,'스테이지별 몬스터 스텟'!O1585*'(참고)타워 스텟 가치'!$X$17,'스테이지별 몬스터 스텟'!P1585*'(참고)타워 스텟 가치'!$Y$17)</f>
        <v>968717.61000000546</v>
      </c>
      <c r="R1585">
        <v>1</v>
      </c>
      <c r="S1585">
        <f>VLOOKUP($F1585,'(참고)타워 스텟 가치'!$B$7:$L$11,S$2,0)+(VLOOKUP($F1585,'(참고)타워 스텟 가치'!$B$7:$L$11,S$2,0)*$E1585)</f>
        <v>319.50000000000182</v>
      </c>
      <c r="T1585">
        <f>VLOOKUP($F1585,'(참고)타워 스텟 가치'!$B$7:$L$11,T$2,0)+(VLOOKUP($F1585,'(참고)타워 스텟 가치'!$B$7:$L$11,T$2,0)*$E1585)</f>
        <v>575.10000000000321</v>
      </c>
      <c r="U1585">
        <f>VLOOKUP($F1585,'(참고)타워 스텟 가치'!$B$7:$L$11,U$2,0)+(VLOOKUP($F1585,'(참고)타워 스텟 가치'!$B$7:$L$11,U$2,0)*$E1585)</f>
        <v>639000.00000000361</v>
      </c>
      <c r="V1585">
        <f>VLOOKUP($F1585,'(참고)타워 스텟 가치'!$B$7:$L$11,V$2,0)+(VLOOKUP($F1585,'(참고)타워 스텟 가치'!$B$7:$L$11,V$2,0)*$E1585)</f>
        <v>3834.0000000000218</v>
      </c>
      <c r="W1585">
        <f>VLOOKUP($F1585,'(참고)타워 스텟 가치'!$B$7:$L$11,W$2,0)+(VLOOKUP($F1585,'(참고)타워 스텟 가치'!$B$7:$L$11,W$2,0)*$E1585)</f>
        <v>63.900000000000361</v>
      </c>
      <c r="X1585">
        <f>VLOOKUP($F1585,'(참고)타워 스텟 가치'!$B$7:$L$11,X$2,0)+(VLOOKUP($F1585,'(참고)타워 스텟 가치'!$B$7:$L$11,X$2,0)*$E1585)</f>
        <v>38.340000000000209</v>
      </c>
      <c r="Y1585">
        <f>VLOOKUP($F1585,'(참고)타워 스텟 가치'!$B$7:$L$11,Y$2,0)+(VLOOKUP($F1585,'(참고)타워 스텟 가치'!$B$7:$L$11,Y$2,0)*$E1585)</f>
        <v>0</v>
      </c>
      <c r="Z1585">
        <f>VLOOKUP($F1585,'(참고)타워 스텟 가치'!$B$7:$L$11,Z$2,0)+(VLOOKUP($F1585,'(참고)타워 스텟 가치'!$B$7:$L$11,Z$2,0)*$E1585)</f>
        <v>0</v>
      </c>
      <c r="AA1585">
        <f>VLOOKUP($F1585,'(참고)타워 스텟 가치'!$B$7:$L$11,AA$2,0)+(VLOOKUP($F1585,'(참고)타워 스텟 가치'!$B$7:$L$11,AA$2,0)*$E1585)</f>
        <v>89.460000000000505</v>
      </c>
      <c r="AB1585">
        <f>SUM('스테이지별 몬스터 스텟'!S1585*'(참고)타워 스텟 가치'!$Q$17,'스테이지별 몬스터 스텟'!T1585*'(참고)타워 스텟 가치'!$R$17,'스테이지별 몬스터 스텟'!U1585*'(참고)타워 스텟 가치'!$S$17,'스테이지별 몬스터 스텟'!V1585*'(참고)타워 스텟 가치'!$T$17,'스테이지별 몬스터 스텟'!W1585*'(참고)타워 스텟 가치'!$U$17,'스테이지별 몬스터 스텟'!X1585*'(참고)타워 스텟 가치'!$V$17,'스테이지별 몬스터 스텟'!Y1585*'(참고)타워 스텟 가치'!$W$17,'스테이지별 몬스터 스텟'!Z1585*'(참고)타워 스텟 가치'!$X$17,'스테이지별 몬스터 스텟'!AA1585*'(참고)타워 스텟 가치'!$Y$17)</f>
        <v>968014.71000000543</v>
      </c>
      <c r="AC1585">
        <v>2</v>
      </c>
      <c r="AD1585">
        <f>VLOOKUP($F1585,'(참고)타워 스텟 가치'!$B$12:$L$16,AD$2,0)+(VLOOKUP($F1585,'(참고)타워 스텟 가치'!$B$12:$L$16,AD$2,0)*$E1585)</f>
        <v>319.50000000000182</v>
      </c>
      <c r="AE1585">
        <f>VLOOKUP($F1585,'(참고)타워 스텟 가치'!$B$12:$L$16,AE$2,0)+(VLOOKUP($F1585,'(참고)타워 스텟 가치'!$B$12:$L$16,AE$2,0)*$E1585)</f>
        <v>383.40000000000214</v>
      </c>
      <c r="AF1585">
        <f>VLOOKUP($F1585,'(참고)타워 스텟 가치'!$B$12:$L$16,AF$2,0)+(VLOOKUP($F1585,'(참고)타워 스텟 가치'!$B$12:$L$16,AF$2,0)*$E1585)</f>
        <v>639000.00000000361</v>
      </c>
      <c r="AG1585">
        <f>VLOOKUP($F1585,'(참고)타워 스텟 가치'!$B$12:$L$16,AG$2,0)+(VLOOKUP($F1585,'(참고)타워 스텟 가치'!$B$12:$L$16,AG$2,0)*$E1585)</f>
        <v>1917.0000000000109</v>
      </c>
      <c r="AH1585">
        <f>VLOOKUP($F1585,'(참고)타워 스텟 가치'!$B$12:$L$16,AH$2,0)+(VLOOKUP($F1585,'(참고)타워 스텟 가치'!$B$12:$L$16,AH$2,0)*$E1585)</f>
        <v>63.900000000000361</v>
      </c>
      <c r="AI1585">
        <f>VLOOKUP($F1585,'(참고)타워 스텟 가치'!$B$12:$L$16,AI$2,0)+(VLOOKUP($F1585,'(참고)타워 스텟 가치'!$B$12:$L$16,AI$2,0)*$E1585)</f>
        <v>38.340000000000209</v>
      </c>
      <c r="AJ1585">
        <f>VLOOKUP($F1585,'(참고)타워 스텟 가치'!$B$12:$L$16,AJ$2,0)+(VLOOKUP($F1585,'(참고)타워 스텟 가치'!$B$12:$L$16,AJ$2,0)*$E1585)</f>
        <v>0</v>
      </c>
      <c r="AK1585">
        <f>VLOOKUP($F1585,'(참고)타워 스텟 가치'!$B$12:$L$16,AK$2,0)+(VLOOKUP($F1585,'(참고)타워 스텟 가치'!$B$12:$L$16,AK$2,0)*$E1585)</f>
        <v>0</v>
      </c>
      <c r="AL1585">
        <f>VLOOKUP($F1585,'(참고)타워 스텟 가치'!$B$12:$L$16,AL$2,0)+(VLOOKUP($F1585,'(참고)타워 스텟 가치'!$B$12:$L$16,AL$2,0)*$E1585)</f>
        <v>178.92000000000101</v>
      </c>
      <c r="AM1585">
        <f>SUM('스테이지별 몬스터 스텟'!AD1585*'(참고)타워 스텟 가치'!$Q$17,'스테이지별 몬스터 스텟'!AE1585*'(참고)타워 스텟 가치'!$R$17,'스테이지별 몬스터 스텟'!AF1585*'(참고)타워 스텟 가치'!$S$17,'스테이지별 몬스터 스텟'!AG1585*'(참고)타워 스텟 가치'!$T$17,'스테이지별 몬스터 스텟'!AH1585*'(참고)타워 스텟 가치'!$U$17,'스테이지별 몬스터 스텟'!AI1585*'(참고)타워 스텟 가치'!$V$17,'스테이지별 몬스터 스텟'!AJ1585*'(참고)타워 스텟 가치'!$W$17,'스테이지별 몬스터 스텟'!AK1585*'(참고)타워 스텟 가치'!$X$17,'스테이지별 몬스터 스텟'!AL1585*'(참고)타워 스텟 가치'!$Y$17)</f>
        <v>964072.08000000531</v>
      </c>
      <c r="AN1585">
        <v>3</v>
      </c>
    </row>
    <row r="1586" spans="3:40" x14ac:dyDescent="0.3">
      <c r="C1586">
        <v>2</v>
      </c>
      <c r="D1586">
        <f t="shared" si="74"/>
        <v>317</v>
      </c>
      <c r="E1586" s="52">
        <f>VLOOKUP(D1586,'스테이지별 난이도 설정'!B:C,2,0)</f>
        <v>126.80000000000072</v>
      </c>
      <c r="F1586" t="str">
        <f t="shared" si="75"/>
        <v>레어</v>
      </c>
      <c r="G1586">
        <f t="shared" si="73"/>
        <v>6</v>
      </c>
      <c r="H1586">
        <f>VLOOKUP($F1586,'(참고)타워 스텟 가치'!$B$2:$L$6,H$2,0)+(VLOOKUP($F1586,'(참고)타워 스텟 가치'!$B$2:$L$6,H$2,0)*$E1586)</f>
        <v>1437.7500000000082</v>
      </c>
      <c r="I1586">
        <f>VLOOKUP($F1586,'(참고)타워 스텟 가치'!$B$2:$L$6,I$2,0)+(VLOOKUP($F1586,'(참고)타워 스텟 가치'!$B$2:$L$6,I$2,0)*$E1586)</f>
        <v>287.5500000000016</v>
      </c>
      <c r="J1586">
        <f>VLOOKUP($F1586,'(참고)타워 스텟 가치'!$B$2:$L$6,J$2,0)+(VLOOKUP($F1586,'(참고)타워 스텟 가치'!$B$2:$L$6,J$2,0)*$E1586)</f>
        <v>639000.00000000361</v>
      </c>
      <c r="K1586">
        <f>VLOOKUP($F1586,'(참고)타워 스텟 가치'!$B$2:$L$6,K$2,0)+(VLOOKUP($F1586,'(참고)타워 스텟 가치'!$B$2:$L$6,K$2,0)*$E1586)</f>
        <v>5751.0000000000327</v>
      </c>
      <c r="L1586">
        <f>VLOOKUP($F1586,'(참고)타워 스텟 가치'!$B$2:$L$6,L$2,0)+(VLOOKUP($F1586,'(참고)타워 스텟 가치'!$B$2:$L$6,L$2,0)*$E1586)</f>
        <v>95.850000000000534</v>
      </c>
      <c r="M1586">
        <f>VLOOKUP($F1586,'(참고)타워 스텟 가치'!$B$2:$L$6,M$2,0)+(VLOOKUP($F1586,'(참고)타워 스텟 가치'!$B$2:$L$6,M$2,0)*$E1586)</f>
        <v>38.340000000000209</v>
      </c>
      <c r="N1586">
        <f>VLOOKUP($F1586,'(참고)타워 스텟 가치'!$B$2:$L$6,N$2,0)+(VLOOKUP($F1586,'(참고)타워 스텟 가치'!$B$2:$L$6,N$2,0)*$E1586)</f>
        <v>0</v>
      </c>
      <c r="O1586">
        <f>VLOOKUP($F1586,'(참고)타워 스텟 가치'!$B$2:$L$6,O$2,0)+(VLOOKUP($F1586,'(참고)타워 스텟 가치'!$B$2:$L$6,O$2,0)*$E1586)</f>
        <v>0</v>
      </c>
      <c r="P1586">
        <f>VLOOKUP($F1586,'(참고)타워 스텟 가치'!$B$2:$L$6,P$2,0)+(VLOOKUP($F1586,'(참고)타워 스텟 가치'!$B$2:$L$6,P$2,0)*$E1586)</f>
        <v>89.460000000000505</v>
      </c>
      <c r="Q1586">
        <f>SUM('스테이지별 몬스터 스텟'!H1586*'(참고)타워 스텟 가치'!$Q$17,'스테이지별 몬스터 스텟'!I1586*'(참고)타워 스텟 가치'!$R$17,'스테이지별 몬스터 스텟'!J1586*'(참고)타워 스텟 가치'!$S$17,'스테이지별 몬스터 스텟'!K1586*'(참고)타워 스텟 가치'!$T$17,'스테이지별 몬스터 스텟'!L1586*'(참고)타워 스텟 가치'!$U$17,'스테이지별 몬스터 스텟'!M1586*'(참고)타워 스텟 가치'!$V$17,'스테이지별 몬스터 스텟'!N1586*'(참고)타워 스텟 가치'!$W$17,'스테이지별 몬스터 스텟'!O1586*'(참고)타워 스텟 가치'!$X$17,'스테이지별 몬스터 스텟'!P1586*'(참고)타워 스텟 가치'!$Y$17)</f>
        <v>973717.7850000055</v>
      </c>
      <c r="R1586">
        <v>1</v>
      </c>
      <c r="S1586">
        <f>VLOOKUP($F1586,'(참고)타워 스텟 가치'!$B$7:$L$11,S$2,0)+(VLOOKUP($F1586,'(참고)타워 스텟 가치'!$B$7:$L$11,S$2,0)*$E1586)</f>
        <v>479.25000000000273</v>
      </c>
      <c r="T1586">
        <f>VLOOKUP($F1586,'(참고)타워 스텟 가치'!$B$7:$L$11,T$2,0)+(VLOOKUP($F1586,'(참고)타워 스텟 가치'!$B$7:$L$11,T$2,0)*$E1586)</f>
        <v>862.65000000000487</v>
      </c>
      <c r="U1586">
        <f>VLOOKUP($F1586,'(참고)타워 스텟 가치'!$B$7:$L$11,U$2,0)+(VLOOKUP($F1586,'(참고)타워 스텟 가치'!$B$7:$L$11,U$2,0)*$E1586)</f>
        <v>639000.00000000361</v>
      </c>
      <c r="V1586">
        <f>VLOOKUP($F1586,'(참고)타워 스텟 가치'!$B$7:$L$11,V$2,0)+(VLOOKUP($F1586,'(참고)타워 스텟 가치'!$B$7:$L$11,V$2,0)*$E1586)</f>
        <v>5751.0000000000327</v>
      </c>
      <c r="W1586">
        <f>VLOOKUP($F1586,'(참고)타워 스텟 가치'!$B$7:$L$11,W$2,0)+(VLOOKUP($F1586,'(참고)타워 스텟 가치'!$B$7:$L$11,W$2,0)*$E1586)</f>
        <v>95.850000000000534</v>
      </c>
      <c r="X1586">
        <f>VLOOKUP($F1586,'(참고)타워 스텟 가치'!$B$7:$L$11,X$2,0)+(VLOOKUP($F1586,'(참고)타워 스텟 가치'!$B$7:$L$11,X$2,0)*$E1586)</f>
        <v>38.340000000000209</v>
      </c>
      <c r="Y1586">
        <f>VLOOKUP($F1586,'(참고)타워 스텟 가치'!$B$7:$L$11,Y$2,0)+(VLOOKUP($F1586,'(참고)타워 스텟 가치'!$B$7:$L$11,Y$2,0)*$E1586)</f>
        <v>0</v>
      </c>
      <c r="Z1586">
        <f>VLOOKUP($F1586,'(참고)타워 스텟 가치'!$B$7:$L$11,Z$2,0)+(VLOOKUP($F1586,'(참고)타워 스텟 가치'!$B$7:$L$11,Z$2,0)*$E1586)</f>
        <v>0</v>
      </c>
      <c r="AA1586">
        <f>VLOOKUP($F1586,'(참고)타워 스텟 가치'!$B$7:$L$11,AA$2,0)+(VLOOKUP($F1586,'(참고)타워 스텟 가치'!$B$7:$L$11,AA$2,0)*$E1586)</f>
        <v>89.460000000000505</v>
      </c>
      <c r="AB1586">
        <f>SUM('스테이지별 몬스터 스텟'!S1586*'(참고)타워 스텟 가치'!$Q$17,'스테이지별 몬스터 스텟'!T1586*'(참고)타워 스텟 가치'!$R$17,'스테이지별 몬스터 스텟'!U1586*'(참고)타워 스텟 가치'!$S$17,'스테이지별 몬스터 스텟'!V1586*'(참고)타워 스텟 가치'!$T$17,'스테이지별 몬스터 스텟'!W1586*'(참고)타워 스텟 가치'!$U$17,'스테이지별 몬스터 스텟'!X1586*'(참고)타워 스텟 가치'!$V$17,'스테이지별 몬스터 스텟'!Y1586*'(참고)타워 스텟 가치'!$W$17,'스테이지별 몬스터 스텟'!Z1586*'(참고)타워 스텟 가치'!$X$17,'스테이지별 몬스터 스텟'!AA1586*'(참고)타워 스텟 가치'!$Y$17)</f>
        <v>972663.43500000541</v>
      </c>
      <c r="AC1586">
        <v>2</v>
      </c>
      <c r="AD1586">
        <f>VLOOKUP($F1586,'(참고)타워 스텟 가치'!$B$12:$L$16,AD$2,0)+(VLOOKUP($F1586,'(참고)타워 스텟 가치'!$B$12:$L$16,AD$2,0)*$E1586)</f>
        <v>479.25000000000273</v>
      </c>
      <c r="AE1586">
        <f>VLOOKUP($F1586,'(참고)타워 스텟 가치'!$B$12:$L$16,AE$2,0)+(VLOOKUP($F1586,'(참고)타워 스텟 가치'!$B$12:$L$16,AE$2,0)*$E1586)</f>
        <v>575.10000000000321</v>
      </c>
      <c r="AF1586">
        <f>VLOOKUP($F1586,'(참고)타워 스텟 가치'!$B$12:$L$16,AF$2,0)+(VLOOKUP($F1586,'(참고)타워 스텟 가치'!$B$12:$L$16,AF$2,0)*$E1586)</f>
        <v>639000.00000000361</v>
      </c>
      <c r="AG1586">
        <f>VLOOKUP($F1586,'(참고)타워 스텟 가치'!$B$12:$L$16,AG$2,0)+(VLOOKUP($F1586,'(참고)타워 스텟 가치'!$B$12:$L$16,AG$2,0)*$E1586)</f>
        <v>2875.5000000000164</v>
      </c>
      <c r="AH1586">
        <f>VLOOKUP($F1586,'(참고)타워 스텟 가치'!$B$12:$L$16,AH$2,0)+(VLOOKUP($F1586,'(참고)타워 스텟 가치'!$B$12:$L$16,AH$2,0)*$E1586)</f>
        <v>95.850000000000534</v>
      </c>
      <c r="AI1586">
        <f>VLOOKUP($F1586,'(참고)타워 스텟 가치'!$B$12:$L$16,AI$2,0)+(VLOOKUP($F1586,'(참고)타워 스텟 가치'!$B$12:$L$16,AI$2,0)*$E1586)</f>
        <v>38.340000000000209</v>
      </c>
      <c r="AJ1586">
        <f>VLOOKUP($F1586,'(참고)타워 스텟 가치'!$B$12:$L$16,AJ$2,0)+(VLOOKUP($F1586,'(참고)타워 스텟 가치'!$B$12:$L$16,AJ$2,0)*$E1586)</f>
        <v>0</v>
      </c>
      <c r="AK1586">
        <f>VLOOKUP($F1586,'(참고)타워 스텟 가치'!$B$12:$L$16,AK$2,0)+(VLOOKUP($F1586,'(참고)타워 스텟 가치'!$B$12:$L$16,AK$2,0)*$E1586)</f>
        <v>0</v>
      </c>
      <c r="AL1586">
        <f>VLOOKUP($F1586,'(참고)타워 스텟 가치'!$B$12:$L$16,AL$2,0)+(VLOOKUP($F1586,'(참고)타워 스텟 가치'!$B$12:$L$16,AL$2,0)*$E1586)</f>
        <v>178.92000000000101</v>
      </c>
      <c r="AM1586">
        <f>SUM('스테이지별 몬스터 스텟'!AD1586*'(참고)타워 스텟 가치'!$Q$17,'스테이지별 몬스터 스텟'!AE1586*'(참고)타워 스텟 가치'!$R$17,'스테이지별 몬스터 스텟'!AF1586*'(참고)타워 스텟 가치'!$S$17,'스테이지별 몬스터 스텟'!AG1586*'(참고)타워 스텟 가치'!$T$17,'스테이지별 몬스터 스텟'!AH1586*'(참고)타워 스텟 가치'!$U$17,'스테이지별 몬스터 스텟'!AI1586*'(참고)타워 스텟 가치'!$V$17,'스테이지별 몬스터 스텟'!AJ1586*'(참고)타워 스텟 가치'!$W$17,'스테이지별 몬스터 스텟'!AK1586*'(참고)타워 스텟 가치'!$X$17,'스테이지별 몬스터 스텟'!AL1586*'(참고)타워 스텟 가치'!$Y$17)</f>
        <v>966660.03000000527</v>
      </c>
      <c r="AN1586">
        <v>3</v>
      </c>
    </row>
    <row r="1587" spans="3:40" x14ac:dyDescent="0.3">
      <c r="C1587">
        <v>3</v>
      </c>
      <c r="D1587">
        <f t="shared" si="74"/>
        <v>317</v>
      </c>
      <c r="E1587" s="52">
        <f>VLOOKUP(D1587,'스테이지별 난이도 설정'!B:C,2,0)</f>
        <v>126.80000000000072</v>
      </c>
      <c r="F1587" t="str">
        <f t="shared" si="75"/>
        <v>에픽</v>
      </c>
      <c r="G1587">
        <f t="shared" si="73"/>
        <v>6</v>
      </c>
      <c r="H1587">
        <f>VLOOKUP($F1587,'(참고)타워 스텟 가치'!$B$2:$L$6,H$2,0)+(VLOOKUP($F1587,'(참고)타워 스텟 가치'!$B$2:$L$6,H$2,0)*$E1587)</f>
        <v>2156.6250000000123</v>
      </c>
      <c r="I1587">
        <f>VLOOKUP($F1587,'(참고)타워 스텟 가치'!$B$2:$L$6,I$2,0)+(VLOOKUP($F1587,'(참고)타워 스텟 가치'!$B$2:$L$6,I$2,0)*$E1587)</f>
        <v>431.32500000000243</v>
      </c>
      <c r="J1587">
        <f>VLOOKUP($F1587,'(참고)타워 스텟 가치'!$B$2:$L$6,J$2,0)+(VLOOKUP($F1587,'(참고)타워 스텟 가치'!$B$2:$L$6,J$2,0)*$E1587)</f>
        <v>639000.00000000361</v>
      </c>
      <c r="K1587">
        <f>VLOOKUP($F1587,'(참고)타워 스텟 가치'!$B$2:$L$6,K$2,0)+(VLOOKUP($F1587,'(참고)타워 스텟 가치'!$B$2:$L$6,K$2,0)*$E1587)</f>
        <v>8626.5000000000491</v>
      </c>
      <c r="L1587">
        <f>VLOOKUP($F1587,'(참고)타워 스텟 가치'!$B$2:$L$6,L$2,0)+(VLOOKUP($F1587,'(참고)타워 스텟 가치'!$B$2:$L$6,L$2,0)*$E1587)</f>
        <v>143.7750000000008</v>
      </c>
      <c r="M1587">
        <f>VLOOKUP($F1587,'(참고)타워 스텟 가치'!$B$2:$L$6,M$2,0)+(VLOOKUP($F1587,'(참고)타워 스텟 가치'!$B$2:$L$6,M$2,0)*$E1587)</f>
        <v>38.340000000000209</v>
      </c>
      <c r="N1587">
        <f>VLOOKUP($F1587,'(참고)타워 스텟 가치'!$B$2:$L$6,N$2,0)+(VLOOKUP($F1587,'(참고)타워 스텟 가치'!$B$2:$L$6,N$2,0)*$E1587)</f>
        <v>0</v>
      </c>
      <c r="O1587">
        <f>VLOOKUP($F1587,'(참고)타워 스텟 가치'!$B$2:$L$6,O$2,0)+(VLOOKUP($F1587,'(참고)타워 스텟 가치'!$B$2:$L$6,O$2,0)*$E1587)</f>
        <v>0</v>
      </c>
      <c r="P1587">
        <f>VLOOKUP($F1587,'(참고)타워 스텟 가치'!$B$2:$L$6,P$2,0)+(VLOOKUP($F1587,'(참고)타워 스텟 가치'!$B$2:$L$6,P$2,0)*$E1587)</f>
        <v>89.460000000000505</v>
      </c>
      <c r="Q1587">
        <f>SUM('스테이지별 몬스터 스텟'!H1587*'(참고)타워 스텟 가치'!$Q$17,'스테이지별 몬스터 스텟'!I1587*'(참고)타워 스텟 가치'!$R$17,'스테이지별 몬스터 스텟'!J1587*'(참고)타워 스텟 가치'!$S$17,'스테이지별 몬스터 스텟'!K1587*'(참고)타워 스텟 가치'!$T$17,'스테이지별 몬스터 스텟'!L1587*'(참고)타워 스텟 가치'!$U$17,'스테이지별 몬스터 스텟'!M1587*'(참고)타워 스텟 가치'!$V$17,'스테이지별 몬스터 스텟'!N1587*'(참고)타워 스텟 가치'!$W$17,'스테이지별 몬스터 스텟'!O1587*'(참고)타워 스텟 가치'!$X$17,'스테이지별 몬스터 스텟'!P1587*'(참고)타워 스텟 가치'!$Y$17)</f>
        <v>981218.04750000557</v>
      </c>
      <c r="R1587">
        <v>1</v>
      </c>
      <c r="S1587">
        <f>VLOOKUP($F1587,'(참고)타워 스텟 가치'!$B$7:$L$11,S$2,0)+(VLOOKUP($F1587,'(참고)타워 스텟 가치'!$B$7:$L$11,S$2,0)*$E1587)</f>
        <v>718.87500000000409</v>
      </c>
      <c r="T1587">
        <f>VLOOKUP($F1587,'(참고)타워 스텟 가치'!$B$7:$L$11,T$2,0)+(VLOOKUP($F1587,'(참고)타워 스텟 가치'!$B$7:$L$11,T$2,0)*$E1587)</f>
        <v>1293.9750000000074</v>
      </c>
      <c r="U1587">
        <f>VLOOKUP($F1587,'(참고)타워 스텟 가치'!$B$7:$L$11,U$2,0)+(VLOOKUP($F1587,'(참고)타워 스텟 가치'!$B$7:$L$11,U$2,0)*$E1587)</f>
        <v>639000.00000000361</v>
      </c>
      <c r="V1587">
        <f>VLOOKUP($F1587,'(참고)타워 스텟 가치'!$B$7:$L$11,V$2,0)+(VLOOKUP($F1587,'(참고)타워 스텟 가치'!$B$7:$L$11,V$2,0)*$E1587)</f>
        <v>8626.5000000000491</v>
      </c>
      <c r="W1587">
        <f>VLOOKUP($F1587,'(참고)타워 스텟 가치'!$B$7:$L$11,W$2,0)+(VLOOKUP($F1587,'(참고)타워 스텟 가치'!$B$7:$L$11,W$2,0)*$E1587)</f>
        <v>143.7750000000008</v>
      </c>
      <c r="X1587">
        <f>VLOOKUP($F1587,'(참고)타워 스텟 가치'!$B$7:$L$11,X$2,0)+(VLOOKUP($F1587,'(참고)타워 스텟 가치'!$B$7:$L$11,X$2,0)*$E1587)</f>
        <v>38.340000000000209</v>
      </c>
      <c r="Y1587">
        <f>VLOOKUP($F1587,'(참고)타워 스텟 가치'!$B$7:$L$11,Y$2,0)+(VLOOKUP($F1587,'(참고)타워 스텟 가치'!$B$7:$L$11,Y$2,0)*$E1587)</f>
        <v>0</v>
      </c>
      <c r="Z1587">
        <f>VLOOKUP($F1587,'(참고)타워 스텟 가치'!$B$7:$L$11,Z$2,0)+(VLOOKUP($F1587,'(참고)타워 스텟 가치'!$B$7:$L$11,Z$2,0)*$E1587)</f>
        <v>0</v>
      </c>
      <c r="AA1587">
        <f>VLOOKUP($F1587,'(참고)타워 스텟 가치'!$B$7:$L$11,AA$2,0)+(VLOOKUP($F1587,'(참고)타워 스텟 가치'!$B$7:$L$11,AA$2,0)*$E1587)</f>
        <v>89.460000000000505</v>
      </c>
      <c r="AB1587">
        <f>SUM('스테이지별 몬스터 스텟'!S1587*'(참고)타워 스텟 가치'!$Q$17,'스테이지별 몬스터 스텟'!T1587*'(참고)타워 스텟 가치'!$R$17,'스테이지별 몬스터 스텟'!U1587*'(참고)타워 스텟 가치'!$S$17,'스테이지별 몬스터 스텟'!V1587*'(참고)타워 스텟 가치'!$T$17,'스테이지별 몬스터 스텟'!W1587*'(참고)타워 스텟 가치'!$U$17,'스테이지별 몬스터 스텟'!X1587*'(참고)타워 스텟 가치'!$V$17,'스테이지별 몬스터 스텟'!Y1587*'(참고)타워 스텟 가치'!$W$17,'스테이지별 몬스터 스텟'!Z1587*'(참고)타워 스텟 가치'!$X$17,'스테이지별 몬스터 스텟'!AA1587*'(참고)타워 스텟 가치'!$Y$17)</f>
        <v>979636.52250000555</v>
      </c>
      <c r="AC1587">
        <v>2</v>
      </c>
      <c r="AD1587">
        <f>VLOOKUP($F1587,'(참고)타워 스텟 가치'!$B$12:$L$16,AD$2,0)+(VLOOKUP($F1587,'(참고)타워 스텟 가치'!$B$12:$L$16,AD$2,0)*$E1587)</f>
        <v>718.87500000000409</v>
      </c>
      <c r="AE1587">
        <f>VLOOKUP($F1587,'(참고)타워 스텟 가치'!$B$12:$L$16,AE$2,0)+(VLOOKUP($F1587,'(참고)타워 스텟 가치'!$B$12:$L$16,AE$2,0)*$E1587)</f>
        <v>862.65000000000487</v>
      </c>
      <c r="AF1587">
        <f>VLOOKUP($F1587,'(참고)타워 스텟 가치'!$B$12:$L$16,AF$2,0)+(VLOOKUP($F1587,'(참고)타워 스텟 가치'!$B$12:$L$16,AF$2,0)*$E1587)</f>
        <v>639000.00000000361</v>
      </c>
      <c r="AG1587">
        <f>VLOOKUP($F1587,'(참고)타워 스텟 가치'!$B$12:$L$16,AG$2,0)+(VLOOKUP($F1587,'(참고)타워 스텟 가치'!$B$12:$L$16,AG$2,0)*$E1587)</f>
        <v>4313.2500000000246</v>
      </c>
      <c r="AH1587">
        <f>VLOOKUP($F1587,'(참고)타워 스텟 가치'!$B$12:$L$16,AH$2,0)+(VLOOKUP($F1587,'(참고)타워 스텟 가치'!$B$12:$L$16,AH$2,0)*$E1587)</f>
        <v>143.7750000000008</v>
      </c>
      <c r="AI1587">
        <f>VLOOKUP($F1587,'(참고)타워 스텟 가치'!$B$12:$L$16,AI$2,0)+(VLOOKUP($F1587,'(참고)타워 스텟 가치'!$B$12:$L$16,AI$2,0)*$E1587)</f>
        <v>38.340000000000209</v>
      </c>
      <c r="AJ1587">
        <f>VLOOKUP($F1587,'(참고)타워 스텟 가치'!$B$12:$L$16,AJ$2,0)+(VLOOKUP($F1587,'(참고)타워 스텟 가치'!$B$12:$L$16,AJ$2,0)*$E1587)</f>
        <v>0</v>
      </c>
      <c r="AK1587">
        <f>VLOOKUP($F1587,'(참고)타워 스텟 가치'!$B$12:$L$16,AK$2,0)+(VLOOKUP($F1587,'(참고)타워 스텟 가치'!$B$12:$L$16,AK$2,0)*$E1587)</f>
        <v>0</v>
      </c>
      <c r="AL1587">
        <f>VLOOKUP($F1587,'(참고)타워 스텟 가치'!$B$12:$L$16,AL$2,0)+(VLOOKUP($F1587,'(참고)타워 스텟 가치'!$B$12:$L$16,AL$2,0)*$E1587)</f>
        <v>178.92000000000101</v>
      </c>
      <c r="AM1587">
        <f>SUM('스테이지별 몬스터 스텟'!AD1587*'(참고)타워 스텟 가치'!$Q$17,'스테이지별 몬스터 스텟'!AE1587*'(참고)타워 스텟 가치'!$R$17,'스테이지별 몬스터 스텟'!AF1587*'(참고)타워 스텟 가치'!$S$17,'스테이지별 몬스터 스텟'!AG1587*'(참고)타워 스텟 가치'!$T$17,'스테이지별 몬스터 스텟'!AH1587*'(참고)타워 스텟 가치'!$U$17,'스테이지별 몬스터 스텟'!AI1587*'(참고)타워 스텟 가치'!$V$17,'스테이지별 몬스터 스텟'!AJ1587*'(참고)타워 스텟 가치'!$W$17,'스테이지별 몬스터 스텟'!AK1587*'(참고)타워 스텟 가치'!$X$17,'스테이지별 몬스터 스텟'!AL1587*'(참고)타워 스텟 가치'!$Y$17)</f>
        <v>970541.95500000531</v>
      </c>
      <c r="AN1587">
        <v>3</v>
      </c>
    </row>
    <row r="1588" spans="3:40" x14ac:dyDescent="0.3">
      <c r="C1588">
        <v>4</v>
      </c>
      <c r="D1588">
        <f t="shared" si="74"/>
        <v>317</v>
      </c>
      <c r="E1588" s="52">
        <f>VLOOKUP(D1588,'스테이지별 난이도 설정'!B:C,2,0)</f>
        <v>126.80000000000072</v>
      </c>
      <c r="F1588" t="str">
        <f t="shared" si="75"/>
        <v>유니크</v>
      </c>
      <c r="G1588">
        <f t="shared" si="73"/>
        <v>6</v>
      </c>
      <c r="H1588">
        <f>VLOOKUP($F1588,'(참고)타워 스텟 가치'!$B$2:$L$6,H$2,0)+(VLOOKUP($F1588,'(참고)타워 스텟 가치'!$B$2:$L$6,H$2,0)*$E1588)</f>
        <v>3234.9375000000182</v>
      </c>
      <c r="I1588">
        <f>VLOOKUP($F1588,'(참고)타워 스텟 가치'!$B$2:$L$6,I$2,0)+(VLOOKUP($F1588,'(참고)타워 스텟 가치'!$B$2:$L$6,I$2,0)*$E1588)</f>
        <v>646.98750000000371</v>
      </c>
      <c r="J1588">
        <f>VLOOKUP($F1588,'(참고)타워 스텟 가치'!$B$2:$L$6,J$2,0)+(VLOOKUP($F1588,'(참고)타워 스텟 가치'!$B$2:$L$6,J$2,0)*$E1588)</f>
        <v>639000.00000000361</v>
      </c>
      <c r="K1588">
        <f>VLOOKUP($F1588,'(참고)타워 스텟 가치'!$B$2:$L$6,K$2,0)+(VLOOKUP($F1588,'(참고)타워 스텟 가치'!$B$2:$L$6,K$2,0)*$E1588)</f>
        <v>12939.750000000073</v>
      </c>
      <c r="L1588">
        <f>VLOOKUP($F1588,'(참고)타워 스텟 가치'!$B$2:$L$6,L$2,0)+(VLOOKUP($F1588,'(참고)타워 스텟 가치'!$B$2:$L$6,L$2,0)*$E1588)</f>
        <v>215.66250000000122</v>
      </c>
      <c r="M1588">
        <f>VLOOKUP($F1588,'(참고)타워 스텟 가치'!$B$2:$L$6,M$2,0)+(VLOOKUP($F1588,'(참고)타워 스텟 가치'!$B$2:$L$6,M$2,0)*$E1588)</f>
        <v>38.340000000000209</v>
      </c>
      <c r="N1588">
        <f>VLOOKUP($F1588,'(참고)타워 스텟 가치'!$B$2:$L$6,N$2,0)+(VLOOKUP($F1588,'(참고)타워 스텟 가치'!$B$2:$L$6,N$2,0)*$E1588)</f>
        <v>0</v>
      </c>
      <c r="O1588">
        <f>VLOOKUP($F1588,'(참고)타워 스텟 가치'!$B$2:$L$6,O$2,0)+(VLOOKUP($F1588,'(참고)타워 스텟 가치'!$B$2:$L$6,O$2,0)*$E1588)</f>
        <v>0</v>
      </c>
      <c r="P1588">
        <f>VLOOKUP($F1588,'(참고)타워 스텟 가치'!$B$2:$L$6,P$2,0)+(VLOOKUP($F1588,'(참고)타워 스텟 가치'!$B$2:$L$6,P$2,0)*$E1588)</f>
        <v>127.80000000000072</v>
      </c>
      <c r="Q1588">
        <f>SUM('스테이지별 몬스터 스텟'!H1588*'(참고)타워 스텟 가치'!$Q$17,'스테이지별 몬스터 스텟'!I1588*'(참고)타워 스텟 가치'!$R$17,'스테이지별 몬스터 스텟'!J1588*'(참고)타워 스텟 가치'!$S$17,'스테이지별 몬스터 스텟'!K1588*'(참고)타워 스텟 가치'!$T$17,'스테이지별 몬스터 스텟'!L1588*'(참고)타워 스텟 가치'!$U$17,'스테이지별 몬스터 스텟'!M1588*'(참고)타워 스텟 가치'!$V$17,'스테이지별 몬스터 스텟'!N1588*'(참고)타워 스텟 가치'!$W$17,'스테이지별 몬스터 스텟'!O1588*'(참고)타워 스텟 가치'!$X$17,'스테이지별 몬스터 스텟'!P1588*'(참고)타워 스텟 가치'!$Y$17)</f>
        <v>992545.12125000544</v>
      </c>
      <c r="R1588">
        <v>1</v>
      </c>
      <c r="S1588">
        <f>VLOOKUP($F1588,'(참고)타워 스텟 가치'!$B$7:$L$11,S$2,0)+(VLOOKUP($F1588,'(참고)타워 스텟 가치'!$B$7:$L$11,S$2,0)*$E1588)</f>
        <v>1078.3125000000061</v>
      </c>
      <c r="T1588">
        <f>VLOOKUP($F1588,'(참고)타워 스텟 가치'!$B$7:$L$11,T$2,0)+(VLOOKUP($F1588,'(참고)타워 스텟 가치'!$B$7:$L$11,T$2,0)*$E1588)</f>
        <v>1940.962500000011</v>
      </c>
      <c r="U1588">
        <f>VLOOKUP($F1588,'(참고)타워 스텟 가치'!$B$7:$L$11,U$2,0)+(VLOOKUP($F1588,'(참고)타워 스텟 가치'!$B$7:$L$11,U$2,0)*$E1588)</f>
        <v>639000.00000000361</v>
      </c>
      <c r="V1588">
        <f>VLOOKUP($F1588,'(참고)타워 스텟 가치'!$B$7:$L$11,V$2,0)+(VLOOKUP($F1588,'(참고)타워 스텟 가치'!$B$7:$L$11,V$2,0)*$E1588)</f>
        <v>12939.750000000073</v>
      </c>
      <c r="W1588">
        <f>VLOOKUP($F1588,'(참고)타워 스텟 가치'!$B$7:$L$11,W$2,0)+(VLOOKUP($F1588,'(참고)타워 스텟 가치'!$B$7:$L$11,W$2,0)*$E1588)</f>
        <v>215.66250000000122</v>
      </c>
      <c r="X1588">
        <f>VLOOKUP($F1588,'(참고)타워 스텟 가치'!$B$7:$L$11,X$2,0)+(VLOOKUP($F1588,'(참고)타워 스텟 가치'!$B$7:$L$11,X$2,0)*$E1588)</f>
        <v>38.340000000000209</v>
      </c>
      <c r="Y1588">
        <f>VLOOKUP($F1588,'(참고)타워 스텟 가치'!$B$7:$L$11,Y$2,0)+(VLOOKUP($F1588,'(참고)타워 스텟 가치'!$B$7:$L$11,Y$2,0)*$E1588)</f>
        <v>0</v>
      </c>
      <c r="Z1588">
        <f>VLOOKUP($F1588,'(참고)타워 스텟 가치'!$B$7:$L$11,Z$2,0)+(VLOOKUP($F1588,'(참고)타워 스텟 가치'!$B$7:$L$11,Z$2,0)*$E1588)</f>
        <v>0</v>
      </c>
      <c r="AA1588">
        <f>VLOOKUP($F1588,'(참고)타워 스텟 가치'!$B$7:$L$11,AA$2,0)+(VLOOKUP($F1588,'(참고)타워 스텟 가치'!$B$7:$L$11,AA$2,0)*$E1588)</f>
        <v>127.80000000000072</v>
      </c>
      <c r="AB1588">
        <f>SUM('스테이지별 몬스터 스텟'!S1588*'(참고)타워 스텟 가치'!$Q$17,'스테이지별 몬스터 스텟'!T1588*'(참고)타워 스텟 가치'!$R$17,'스테이지별 몬스터 스텟'!U1588*'(참고)타워 스텟 가치'!$S$17,'스테이지별 몬스터 스텟'!V1588*'(참고)타워 스텟 가치'!$T$17,'스테이지별 몬스터 스텟'!W1588*'(참고)타워 스텟 가치'!$U$17,'스테이지별 몬스터 스텟'!X1588*'(참고)타워 스텟 가치'!$V$17,'스테이지별 몬스터 스텟'!Y1588*'(참고)타워 스텟 가치'!$W$17,'스테이지별 몬스터 스텟'!Z1588*'(참고)타워 스텟 가치'!$X$17,'스테이지별 몬스터 스텟'!AA1588*'(참고)타워 스텟 가치'!$Y$17)</f>
        <v>990172.83375000535</v>
      </c>
      <c r="AC1588">
        <v>2</v>
      </c>
      <c r="AD1588">
        <f>VLOOKUP($F1588,'(참고)타워 스텟 가치'!$B$12:$L$16,AD$2,0)+(VLOOKUP($F1588,'(참고)타워 스텟 가치'!$B$12:$L$16,AD$2,0)*$E1588)</f>
        <v>1078.3125000000061</v>
      </c>
      <c r="AE1588">
        <f>VLOOKUP($F1588,'(참고)타워 스텟 가치'!$B$12:$L$16,AE$2,0)+(VLOOKUP($F1588,'(참고)타워 스텟 가치'!$B$12:$L$16,AE$2,0)*$E1588)</f>
        <v>1293.9750000000074</v>
      </c>
      <c r="AF1588">
        <f>VLOOKUP($F1588,'(참고)타워 스텟 가치'!$B$12:$L$16,AF$2,0)+(VLOOKUP($F1588,'(참고)타워 스텟 가치'!$B$12:$L$16,AF$2,0)*$E1588)</f>
        <v>639000.00000000361</v>
      </c>
      <c r="AG1588">
        <f>VLOOKUP($F1588,'(참고)타워 스텟 가치'!$B$12:$L$16,AG$2,0)+(VLOOKUP($F1588,'(참고)타워 스텟 가치'!$B$12:$L$16,AG$2,0)*$E1588)</f>
        <v>6469.8750000000364</v>
      </c>
      <c r="AH1588">
        <f>VLOOKUP($F1588,'(참고)타워 스텟 가치'!$B$12:$L$16,AH$2,0)+(VLOOKUP($F1588,'(참고)타워 스텟 가치'!$B$12:$L$16,AH$2,0)*$E1588)</f>
        <v>215.66250000000122</v>
      </c>
      <c r="AI1588">
        <f>VLOOKUP($F1588,'(참고)타워 스텟 가치'!$B$12:$L$16,AI$2,0)+(VLOOKUP($F1588,'(참고)타워 스텟 가치'!$B$12:$L$16,AI$2,0)*$E1588)</f>
        <v>38.340000000000209</v>
      </c>
      <c r="AJ1588">
        <f>VLOOKUP($F1588,'(참고)타워 스텟 가치'!$B$12:$L$16,AJ$2,0)+(VLOOKUP($F1588,'(참고)타워 스텟 가치'!$B$12:$L$16,AJ$2,0)*$E1588)</f>
        <v>0</v>
      </c>
      <c r="AK1588">
        <f>VLOOKUP($F1588,'(참고)타워 스텟 가치'!$B$12:$L$16,AK$2,0)+(VLOOKUP($F1588,'(참고)타워 스텟 가치'!$B$12:$L$16,AK$2,0)*$E1588)</f>
        <v>0</v>
      </c>
      <c r="AL1588">
        <f>VLOOKUP($F1588,'(참고)타워 스텟 가치'!$B$12:$L$16,AL$2,0)+(VLOOKUP($F1588,'(참고)타워 스텟 가치'!$B$12:$L$16,AL$2,0)*$E1588)</f>
        <v>255.60000000000144</v>
      </c>
      <c r="AM1588">
        <f>SUM('스테이지별 몬스터 스텟'!AD1588*'(참고)타워 스텟 가치'!$Q$17,'스테이지별 몬스터 스텟'!AE1588*'(참고)타워 스텟 가치'!$R$17,'스테이지별 몬스터 스텟'!AF1588*'(참고)타워 스텟 가치'!$S$17,'스테이지별 몬스터 스텟'!AG1588*'(참고)타워 스텟 가치'!$T$17,'스테이지별 몬스터 스텟'!AH1588*'(참고)타워 스텟 가치'!$U$17,'스테이지별 몬스터 스텟'!AI1588*'(참고)타워 스텟 가치'!$V$17,'스테이지별 몬스터 스텟'!AJ1588*'(참고)타워 스텟 가치'!$W$17,'스테이지별 몬스터 스텟'!AK1588*'(참고)타워 스텟 가치'!$X$17,'스테이지별 몬스터 스텟'!AL1588*'(참고)타워 스텟 가치'!$Y$17)</f>
        <v>976518.20250000537</v>
      </c>
      <c r="AN1588">
        <v>3</v>
      </c>
    </row>
    <row r="1589" spans="3:40" x14ac:dyDescent="0.3">
      <c r="C1589">
        <v>5</v>
      </c>
      <c r="D1589">
        <f t="shared" si="74"/>
        <v>317</v>
      </c>
      <c r="E1589" s="52">
        <f>VLOOKUP(D1589,'스테이지별 난이도 설정'!B:C,2,0)</f>
        <v>126.80000000000072</v>
      </c>
      <c r="F1589" t="str">
        <f t="shared" si="75"/>
        <v>스페셜</v>
      </c>
      <c r="G1589">
        <f t="shared" si="73"/>
        <v>6</v>
      </c>
      <c r="H1589">
        <f>VLOOKUP($F1589,'(참고)타워 스텟 가치'!$B$2:$L$6,H$2,0)+(VLOOKUP($F1589,'(참고)타워 스텟 가치'!$B$2:$L$6,H$2,0)*$E1589)</f>
        <v>4852.4062500000273</v>
      </c>
      <c r="I1589">
        <f>VLOOKUP($F1589,'(참고)타워 스텟 가치'!$B$2:$L$6,I$2,0)+(VLOOKUP($F1589,'(참고)타워 스텟 가치'!$B$2:$L$6,I$2,0)*$E1589)</f>
        <v>970.4812500000055</v>
      </c>
      <c r="J1589">
        <f>VLOOKUP($F1589,'(참고)타워 스텟 가치'!$B$2:$L$6,J$2,0)+(VLOOKUP($F1589,'(참고)타워 스텟 가치'!$B$2:$L$6,J$2,0)*$E1589)</f>
        <v>639000.00000000361</v>
      </c>
      <c r="K1589">
        <f>VLOOKUP($F1589,'(참고)타워 스텟 가치'!$B$2:$L$6,K$2,0)+(VLOOKUP($F1589,'(참고)타워 스텟 가치'!$B$2:$L$6,K$2,0)*$E1589)</f>
        <v>19409.625000000109</v>
      </c>
      <c r="L1589">
        <f>VLOOKUP($F1589,'(참고)타워 스텟 가치'!$B$2:$L$6,L$2,0)+(VLOOKUP($F1589,'(참고)타워 스텟 가치'!$B$2:$L$6,L$2,0)*$E1589)</f>
        <v>323.49375000000185</v>
      </c>
      <c r="M1589">
        <f>VLOOKUP($F1589,'(참고)타워 스텟 가치'!$B$2:$L$6,M$2,0)+(VLOOKUP($F1589,'(참고)타워 스텟 가치'!$B$2:$L$6,M$2,0)*$E1589)</f>
        <v>38.340000000000209</v>
      </c>
      <c r="N1589">
        <f>VLOOKUP($F1589,'(참고)타워 스텟 가치'!$B$2:$L$6,N$2,0)+(VLOOKUP($F1589,'(참고)타워 스텟 가치'!$B$2:$L$6,N$2,0)*$E1589)</f>
        <v>0</v>
      </c>
      <c r="O1589">
        <f>VLOOKUP($F1589,'(참고)타워 스텟 가치'!$B$2:$L$6,O$2,0)+(VLOOKUP($F1589,'(참고)타워 스텟 가치'!$B$2:$L$6,O$2,0)*$E1589)</f>
        <v>0</v>
      </c>
      <c r="P1589">
        <f>VLOOKUP($F1589,'(참고)타워 스텟 가치'!$B$2:$L$6,P$2,0)+(VLOOKUP($F1589,'(참고)타워 스텟 가치'!$B$2:$L$6,P$2,0)*$E1589)</f>
        <v>127.80000000000072</v>
      </c>
      <c r="Q1589">
        <f>SUM('스테이지별 몬스터 스텟'!H1589*'(참고)타워 스텟 가치'!$Q$17,'스테이지별 몬스터 스텟'!I1589*'(참고)타워 스텟 가치'!$R$17,'스테이지별 몬스터 스텟'!J1589*'(참고)타워 스텟 가치'!$S$17,'스테이지별 몬스터 스텟'!K1589*'(참고)타워 스텟 가치'!$T$17,'스테이지별 몬스터 스텟'!L1589*'(참고)타워 스텟 가치'!$U$17,'스테이지별 몬스터 스텟'!M1589*'(참고)타워 스텟 가치'!$V$17,'스테이지별 몬스터 스텟'!N1589*'(참고)타워 스텟 가치'!$W$17,'스테이지별 몬스터 스텟'!O1589*'(참고)타워 스텟 가치'!$X$17,'스테이지별 몬스터 스텟'!P1589*'(참고)타워 스텟 가치'!$Y$17)</f>
        <v>1009420.7118750056</v>
      </c>
      <c r="R1589">
        <v>1</v>
      </c>
      <c r="S1589">
        <f>VLOOKUP($F1589,'(참고)타워 스텟 가치'!$B$7:$L$11,S$2,0)+(VLOOKUP($F1589,'(참고)타워 스텟 가치'!$B$7:$L$11,S$2,0)*$E1589)</f>
        <v>1617.4687500000091</v>
      </c>
      <c r="T1589">
        <f>VLOOKUP($F1589,'(참고)타워 스텟 가치'!$B$7:$L$11,T$2,0)+(VLOOKUP($F1589,'(참고)타워 스텟 가치'!$B$7:$L$11,T$2,0)*$E1589)</f>
        <v>2911.4437500000163</v>
      </c>
      <c r="U1589">
        <f>VLOOKUP($F1589,'(참고)타워 스텟 가치'!$B$7:$L$11,U$2,0)+(VLOOKUP($F1589,'(참고)타워 스텟 가치'!$B$7:$L$11,U$2,0)*$E1589)</f>
        <v>639000.00000000361</v>
      </c>
      <c r="V1589">
        <f>VLOOKUP($F1589,'(참고)타워 스텟 가치'!$B$7:$L$11,V$2,0)+(VLOOKUP($F1589,'(참고)타워 스텟 가치'!$B$7:$L$11,V$2,0)*$E1589)</f>
        <v>19409.625000000109</v>
      </c>
      <c r="W1589">
        <f>VLOOKUP($F1589,'(참고)타워 스텟 가치'!$B$7:$L$11,W$2,0)+(VLOOKUP($F1589,'(참고)타워 스텟 가치'!$B$7:$L$11,W$2,0)*$E1589)</f>
        <v>323.49375000000185</v>
      </c>
      <c r="X1589">
        <f>VLOOKUP($F1589,'(참고)타워 스텟 가치'!$B$7:$L$11,X$2,0)+(VLOOKUP($F1589,'(참고)타워 스텟 가치'!$B$7:$L$11,X$2,0)*$E1589)</f>
        <v>38.340000000000209</v>
      </c>
      <c r="Y1589">
        <f>VLOOKUP($F1589,'(참고)타워 스텟 가치'!$B$7:$L$11,Y$2,0)+(VLOOKUP($F1589,'(참고)타워 스텟 가치'!$B$7:$L$11,Y$2,0)*$E1589)</f>
        <v>0</v>
      </c>
      <c r="Z1589">
        <f>VLOOKUP($F1589,'(참고)타워 스텟 가치'!$B$7:$L$11,Z$2,0)+(VLOOKUP($F1589,'(참고)타워 스텟 가치'!$B$7:$L$11,Z$2,0)*$E1589)</f>
        <v>0</v>
      </c>
      <c r="AA1589">
        <f>VLOOKUP($F1589,'(참고)타워 스텟 가치'!$B$7:$L$11,AA$2,0)+(VLOOKUP($F1589,'(참고)타워 스텟 가치'!$B$7:$L$11,AA$2,0)*$E1589)</f>
        <v>127.80000000000072</v>
      </c>
      <c r="AB1589">
        <f>SUM('스테이지별 몬스터 스텟'!S1589*'(참고)타워 스텟 가치'!$Q$17,'스테이지별 몬스터 스텟'!T1589*'(참고)타워 스텟 가치'!$R$17,'스테이지별 몬스터 스텟'!U1589*'(참고)타워 스텟 가치'!$S$17,'스테이지별 몬스터 스텟'!V1589*'(참고)타워 스텟 가치'!$T$17,'스테이지별 몬스터 스텟'!W1589*'(참고)타워 스텟 가치'!$U$17,'스테이지별 몬스터 스텟'!X1589*'(참고)타워 스텟 가치'!$V$17,'스테이지별 몬스터 스텟'!Y1589*'(참고)타워 스텟 가치'!$W$17,'스테이지별 몬스터 스텟'!Z1589*'(참고)타워 스텟 가치'!$X$17,'스테이지별 몬스터 스텟'!AA1589*'(참고)타워 스텟 가치'!$Y$17)</f>
        <v>1005862.2806250056</v>
      </c>
      <c r="AC1589">
        <v>2</v>
      </c>
      <c r="AD1589">
        <f>VLOOKUP($F1589,'(참고)타워 스텟 가치'!$B$12:$L$16,AD$2,0)+(VLOOKUP($F1589,'(참고)타워 스텟 가치'!$B$12:$L$16,AD$2,0)*$E1589)</f>
        <v>1617.4687500000091</v>
      </c>
      <c r="AE1589">
        <f>VLOOKUP($F1589,'(참고)타워 스텟 가치'!$B$12:$L$16,AE$2,0)+(VLOOKUP($F1589,'(참고)타워 스텟 가치'!$B$12:$L$16,AE$2,0)*$E1589)</f>
        <v>1940.962500000011</v>
      </c>
      <c r="AF1589">
        <f>VLOOKUP($F1589,'(참고)타워 스텟 가치'!$B$12:$L$16,AF$2,0)+(VLOOKUP($F1589,'(참고)타워 스텟 가치'!$B$12:$L$16,AF$2,0)*$E1589)</f>
        <v>639000.00000000361</v>
      </c>
      <c r="AG1589">
        <f>VLOOKUP($F1589,'(참고)타워 스텟 가치'!$B$12:$L$16,AG$2,0)+(VLOOKUP($F1589,'(참고)타워 스텟 가치'!$B$12:$L$16,AG$2,0)*$E1589)</f>
        <v>9704.8125000000546</v>
      </c>
      <c r="AH1589">
        <f>VLOOKUP($F1589,'(참고)타워 스텟 가치'!$B$12:$L$16,AH$2,0)+(VLOOKUP($F1589,'(참고)타워 스텟 가치'!$B$12:$L$16,AH$2,0)*$E1589)</f>
        <v>323.49375000000185</v>
      </c>
      <c r="AI1589">
        <f>VLOOKUP($F1589,'(참고)타워 스텟 가치'!$B$12:$L$16,AI$2,0)+(VLOOKUP($F1589,'(참고)타워 스텟 가치'!$B$12:$L$16,AI$2,0)*$E1589)</f>
        <v>38.340000000000209</v>
      </c>
      <c r="AJ1589">
        <f>VLOOKUP($F1589,'(참고)타워 스텟 가치'!$B$12:$L$16,AJ$2,0)+(VLOOKUP($F1589,'(참고)타워 스텟 가치'!$B$12:$L$16,AJ$2,0)*$E1589)</f>
        <v>0</v>
      </c>
      <c r="AK1589">
        <f>VLOOKUP($F1589,'(참고)타워 스텟 가치'!$B$12:$L$16,AK$2,0)+(VLOOKUP($F1589,'(참고)타워 스텟 가치'!$B$12:$L$16,AK$2,0)*$E1589)</f>
        <v>0</v>
      </c>
      <c r="AL1589">
        <f>VLOOKUP($F1589,'(참고)타워 스텟 가치'!$B$12:$L$16,AL$2,0)+(VLOOKUP($F1589,'(참고)타워 스텟 가치'!$B$12:$L$16,AL$2,0)*$E1589)</f>
        <v>255.60000000000144</v>
      </c>
      <c r="AM1589">
        <f>SUM('스테이지별 몬스터 스텟'!AD1589*'(참고)타워 스텟 가치'!$Q$17,'스테이지별 몬스터 스텟'!AE1589*'(참고)타워 스텟 가치'!$R$17,'스테이지별 몬스터 스텟'!AF1589*'(참고)타워 스텟 가치'!$S$17,'스테이지별 몬스터 스텟'!AG1589*'(참고)타워 스텟 가치'!$T$17,'스테이지별 몬스터 스텟'!AH1589*'(참고)타워 스텟 가치'!$U$17,'스테이지별 몬스터 스텟'!AI1589*'(참고)타워 스텟 가치'!$V$17,'스테이지별 몬스터 스텟'!AJ1589*'(참고)타워 스텟 가치'!$W$17,'스테이지별 몬스터 스텟'!AK1589*'(참고)타워 스텟 가치'!$X$17,'스테이지별 몬스터 스텟'!AL1589*'(참고)타워 스텟 가치'!$Y$17)</f>
        <v>985252.53375000553</v>
      </c>
      <c r="AN1589">
        <v>3</v>
      </c>
    </row>
    <row r="1590" spans="3:40" x14ac:dyDescent="0.3">
      <c r="C1590">
        <v>1</v>
      </c>
      <c r="D1590">
        <f t="shared" si="74"/>
        <v>318</v>
      </c>
      <c r="E1590" s="52">
        <f>VLOOKUP(D1590,'스테이지별 난이도 설정'!B:C,2,0)</f>
        <v>127.20000000000073</v>
      </c>
      <c r="F1590" t="str">
        <f t="shared" si="75"/>
        <v>일반</v>
      </c>
      <c r="G1590">
        <f t="shared" si="73"/>
        <v>6</v>
      </c>
      <c r="H1590">
        <f>VLOOKUP($F1590,'(참고)타워 스텟 가치'!$B$2:$L$6,H$2,0)+(VLOOKUP($F1590,'(참고)타워 스텟 가치'!$B$2:$L$6,H$2,0)*$E1590)</f>
        <v>961.50000000000546</v>
      </c>
      <c r="I1590">
        <f>VLOOKUP($F1590,'(참고)타워 스텟 가치'!$B$2:$L$6,I$2,0)+(VLOOKUP($F1590,'(참고)타워 스텟 가치'!$B$2:$L$6,I$2,0)*$E1590)</f>
        <v>192.30000000000109</v>
      </c>
      <c r="J1590">
        <f>VLOOKUP($F1590,'(참고)타워 스텟 가치'!$B$2:$L$6,J$2,0)+(VLOOKUP($F1590,'(참고)타워 스텟 가치'!$B$2:$L$6,J$2,0)*$E1590)</f>
        <v>641000.00000000361</v>
      </c>
      <c r="K1590">
        <f>VLOOKUP($F1590,'(참고)타워 스텟 가치'!$B$2:$L$6,K$2,0)+(VLOOKUP($F1590,'(참고)타워 스텟 가치'!$B$2:$L$6,K$2,0)*$E1590)</f>
        <v>3846.0000000000218</v>
      </c>
      <c r="L1590">
        <f>VLOOKUP($F1590,'(참고)타워 스텟 가치'!$B$2:$L$6,L$2,0)+(VLOOKUP($F1590,'(참고)타워 스텟 가치'!$B$2:$L$6,L$2,0)*$E1590)</f>
        <v>64.100000000000364</v>
      </c>
      <c r="M1590">
        <f>VLOOKUP($F1590,'(참고)타워 스텟 가치'!$B$2:$L$6,M$2,0)+(VLOOKUP($F1590,'(참고)타워 스텟 가치'!$B$2:$L$6,M$2,0)*$E1590)</f>
        <v>38.460000000000214</v>
      </c>
      <c r="N1590">
        <f>VLOOKUP($F1590,'(참고)타워 스텟 가치'!$B$2:$L$6,N$2,0)+(VLOOKUP($F1590,'(참고)타워 스텟 가치'!$B$2:$L$6,N$2,0)*$E1590)</f>
        <v>0</v>
      </c>
      <c r="O1590">
        <f>VLOOKUP($F1590,'(참고)타워 스텟 가치'!$B$2:$L$6,O$2,0)+(VLOOKUP($F1590,'(참고)타워 스텟 가치'!$B$2:$L$6,O$2,0)*$E1590)</f>
        <v>0</v>
      </c>
      <c r="P1590">
        <f>VLOOKUP($F1590,'(참고)타워 스텟 가치'!$B$2:$L$6,P$2,0)+(VLOOKUP($F1590,'(참고)타워 스텟 가치'!$B$2:$L$6,P$2,0)*$E1590)</f>
        <v>89.740000000000506</v>
      </c>
      <c r="Q1590">
        <f>SUM('스테이지별 몬스터 스텟'!H1590*'(참고)타워 스텟 가치'!$Q$17,'스테이지별 몬스터 스텟'!I1590*'(참고)타워 스텟 가치'!$R$17,'스테이지별 몬스터 스텟'!J1590*'(참고)타워 스텟 가치'!$S$17,'스테이지별 몬스터 스텟'!K1590*'(참고)타워 스텟 가치'!$T$17,'스테이지별 몬스터 스텟'!L1590*'(참고)타워 스텟 가치'!$U$17,'스테이지별 몬스터 스텟'!M1590*'(참고)타워 스텟 가치'!$V$17,'스테이지별 몬스터 스텟'!N1590*'(참고)타워 스텟 가치'!$W$17,'스테이지별 몬스터 스텟'!O1590*'(참고)타워 스텟 가치'!$X$17,'스테이지별 몬스터 스텟'!P1590*'(참고)타워 스텟 가치'!$Y$17)</f>
        <v>971749.59000000532</v>
      </c>
      <c r="R1590">
        <v>1</v>
      </c>
      <c r="S1590">
        <f>VLOOKUP($F1590,'(참고)타워 스텟 가치'!$B$7:$L$11,S$2,0)+(VLOOKUP($F1590,'(참고)타워 스텟 가치'!$B$7:$L$11,S$2,0)*$E1590)</f>
        <v>320.50000000000182</v>
      </c>
      <c r="T1590">
        <f>VLOOKUP($F1590,'(참고)타워 스텟 가치'!$B$7:$L$11,T$2,0)+(VLOOKUP($F1590,'(참고)타워 스텟 가치'!$B$7:$L$11,T$2,0)*$E1590)</f>
        <v>576.90000000000327</v>
      </c>
      <c r="U1590">
        <f>VLOOKUP($F1590,'(참고)타워 스텟 가치'!$B$7:$L$11,U$2,0)+(VLOOKUP($F1590,'(참고)타워 스텟 가치'!$B$7:$L$11,U$2,0)*$E1590)</f>
        <v>641000.00000000361</v>
      </c>
      <c r="V1590">
        <f>VLOOKUP($F1590,'(참고)타워 스텟 가치'!$B$7:$L$11,V$2,0)+(VLOOKUP($F1590,'(참고)타워 스텟 가치'!$B$7:$L$11,V$2,0)*$E1590)</f>
        <v>3846.0000000000218</v>
      </c>
      <c r="W1590">
        <f>VLOOKUP($F1590,'(참고)타워 스텟 가치'!$B$7:$L$11,W$2,0)+(VLOOKUP($F1590,'(참고)타워 스텟 가치'!$B$7:$L$11,W$2,0)*$E1590)</f>
        <v>64.100000000000364</v>
      </c>
      <c r="X1590">
        <f>VLOOKUP($F1590,'(참고)타워 스텟 가치'!$B$7:$L$11,X$2,0)+(VLOOKUP($F1590,'(참고)타워 스텟 가치'!$B$7:$L$11,X$2,0)*$E1590)</f>
        <v>38.460000000000214</v>
      </c>
      <c r="Y1590">
        <f>VLOOKUP($F1590,'(참고)타워 스텟 가치'!$B$7:$L$11,Y$2,0)+(VLOOKUP($F1590,'(참고)타워 스텟 가치'!$B$7:$L$11,Y$2,0)*$E1590)</f>
        <v>0</v>
      </c>
      <c r="Z1590">
        <f>VLOOKUP($F1590,'(참고)타워 스텟 가치'!$B$7:$L$11,Z$2,0)+(VLOOKUP($F1590,'(참고)타워 스텟 가치'!$B$7:$L$11,Z$2,0)*$E1590)</f>
        <v>0</v>
      </c>
      <c r="AA1590">
        <f>VLOOKUP($F1590,'(참고)타워 스텟 가치'!$B$7:$L$11,AA$2,0)+(VLOOKUP($F1590,'(참고)타워 스텟 가치'!$B$7:$L$11,AA$2,0)*$E1590)</f>
        <v>89.740000000000506</v>
      </c>
      <c r="AB1590">
        <f>SUM('스테이지별 몬스터 스텟'!S1590*'(참고)타워 스텟 가치'!$Q$17,'스테이지별 몬스터 스텟'!T1590*'(참고)타워 스텟 가치'!$R$17,'스테이지별 몬스터 스텟'!U1590*'(참고)타워 스텟 가치'!$S$17,'스테이지별 몬스터 스텟'!V1590*'(참고)타워 스텟 가치'!$T$17,'스테이지별 몬스터 스텟'!W1590*'(참고)타워 스텟 가치'!$U$17,'스테이지별 몬스터 스텟'!X1590*'(참고)타워 스텟 가치'!$V$17,'스테이지별 몬스터 스텟'!Y1590*'(참고)타워 스텟 가치'!$W$17,'스테이지별 몬스터 스텟'!Z1590*'(참고)타워 스텟 가치'!$X$17,'스테이지별 몬스터 스텟'!AA1590*'(참고)타워 스텟 가치'!$Y$17)</f>
        <v>971044.49000000523</v>
      </c>
      <c r="AC1590">
        <v>2</v>
      </c>
      <c r="AD1590">
        <f>VLOOKUP($F1590,'(참고)타워 스텟 가치'!$B$12:$L$16,AD$2,0)+(VLOOKUP($F1590,'(참고)타워 스텟 가치'!$B$12:$L$16,AD$2,0)*$E1590)</f>
        <v>320.50000000000182</v>
      </c>
      <c r="AE1590">
        <f>VLOOKUP($F1590,'(참고)타워 스텟 가치'!$B$12:$L$16,AE$2,0)+(VLOOKUP($F1590,'(참고)타워 스텟 가치'!$B$12:$L$16,AE$2,0)*$E1590)</f>
        <v>384.60000000000218</v>
      </c>
      <c r="AF1590">
        <f>VLOOKUP($F1590,'(참고)타워 스텟 가치'!$B$12:$L$16,AF$2,0)+(VLOOKUP($F1590,'(참고)타워 스텟 가치'!$B$12:$L$16,AF$2,0)*$E1590)</f>
        <v>641000.00000000361</v>
      </c>
      <c r="AG1590">
        <f>VLOOKUP($F1590,'(참고)타워 스텟 가치'!$B$12:$L$16,AG$2,0)+(VLOOKUP($F1590,'(참고)타워 스텟 가치'!$B$12:$L$16,AG$2,0)*$E1590)</f>
        <v>1923.0000000000109</v>
      </c>
      <c r="AH1590">
        <f>VLOOKUP($F1590,'(참고)타워 스텟 가치'!$B$12:$L$16,AH$2,0)+(VLOOKUP($F1590,'(참고)타워 스텟 가치'!$B$12:$L$16,AH$2,0)*$E1590)</f>
        <v>64.100000000000364</v>
      </c>
      <c r="AI1590">
        <f>VLOOKUP($F1590,'(참고)타워 스텟 가치'!$B$12:$L$16,AI$2,0)+(VLOOKUP($F1590,'(참고)타워 스텟 가치'!$B$12:$L$16,AI$2,0)*$E1590)</f>
        <v>38.460000000000214</v>
      </c>
      <c r="AJ1590">
        <f>VLOOKUP($F1590,'(참고)타워 스텟 가치'!$B$12:$L$16,AJ$2,0)+(VLOOKUP($F1590,'(참고)타워 스텟 가치'!$B$12:$L$16,AJ$2,0)*$E1590)</f>
        <v>0</v>
      </c>
      <c r="AK1590">
        <f>VLOOKUP($F1590,'(참고)타워 스텟 가치'!$B$12:$L$16,AK$2,0)+(VLOOKUP($F1590,'(참고)타워 스텟 가치'!$B$12:$L$16,AK$2,0)*$E1590)</f>
        <v>0</v>
      </c>
      <c r="AL1590">
        <f>VLOOKUP($F1590,'(참고)타워 스텟 가치'!$B$12:$L$16,AL$2,0)+(VLOOKUP($F1590,'(참고)타워 스텟 가치'!$B$12:$L$16,AL$2,0)*$E1590)</f>
        <v>179.48000000000101</v>
      </c>
      <c r="AM1590">
        <f>SUM('스테이지별 몬스터 스텟'!AD1590*'(참고)타워 스텟 가치'!$Q$17,'스테이지별 몬스터 스텟'!AE1590*'(참고)타워 스텟 가치'!$R$17,'스테이지별 몬스터 스텟'!AF1590*'(참고)타워 스텟 가치'!$S$17,'스테이지별 몬스터 스텟'!AG1590*'(참고)타워 스텟 가치'!$T$17,'스테이지별 몬스터 스텟'!AH1590*'(참고)타워 스텟 가치'!$U$17,'스테이지별 몬스터 스텟'!AI1590*'(참고)타워 스텟 가치'!$V$17,'스테이지별 몬스터 스텟'!AJ1590*'(참고)타워 스텟 가치'!$W$17,'스테이지별 몬스터 스텟'!AK1590*'(참고)타워 스텟 가치'!$X$17,'스테이지별 몬스터 스텟'!AL1590*'(참고)타워 스텟 가치'!$Y$17)</f>
        <v>967089.52000000526</v>
      </c>
      <c r="AN1590">
        <v>3</v>
      </c>
    </row>
    <row r="1591" spans="3:40" x14ac:dyDescent="0.3">
      <c r="C1591">
        <v>2</v>
      </c>
      <c r="D1591">
        <f t="shared" si="74"/>
        <v>318</v>
      </c>
      <c r="E1591" s="52">
        <f>VLOOKUP(D1591,'스테이지별 난이도 설정'!B:C,2,0)</f>
        <v>127.20000000000073</v>
      </c>
      <c r="F1591" t="str">
        <f t="shared" si="75"/>
        <v>레어</v>
      </c>
      <c r="G1591">
        <f t="shared" si="73"/>
        <v>6</v>
      </c>
      <c r="H1591">
        <f>VLOOKUP($F1591,'(참고)타워 스텟 가치'!$B$2:$L$6,H$2,0)+(VLOOKUP($F1591,'(참고)타워 스텟 가치'!$B$2:$L$6,H$2,0)*$E1591)</f>
        <v>1442.2500000000082</v>
      </c>
      <c r="I1591">
        <f>VLOOKUP($F1591,'(참고)타워 스텟 가치'!$B$2:$L$6,I$2,0)+(VLOOKUP($F1591,'(참고)타워 스텟 가치'!$B$2:$L$6,I$2,0)*$E1591)</f>
        <v>288.45000000000164</v>
      </c>
      <c r="J1591">
        <f>VLOOKUP($F1591,'(참고)타워 스텟 가치'!$B$2:$L$6,J$2,0)+(VLOOKUP($F1591,'(참고)타워 스텟 가치'!$B$2:$L$6,J$2,0)*$E1591)</f>
        <v>641000.00000000361</v>
      </c>
      <c r="K1591">
        <f>VLOOKUP($F1591,'(참고)타워 스텟 가치'!$B$2:$L$6,K$2,0)+(VLOOKUP($F1591,'(참고)타워 스텟 가치'!$B$2:$L$6,K$2,0)*$E1591)</f>
        <v>5769.0000000000327</v>
      </c>
      <c r="L1591">
        <f>VLOOKUP($F1591,'(참고)타워 스텟 가치'!$B$2:$L$6,L$2,0)+(VLOOKUP($F1591,'(참고)타워 스텟 가치'!$B$2:$L$6,L$2,0)*$E1591)</f>
        <v>96.150000000000546</v>
      </c>
      <c r="M1591">
        <f>VLOOKUP($F1591,'(참고)타워 스텟 가치'!$B$2:$L$6,M$2,0)+(VLOOKUP($F1591,'(참고)타워 스텟 가치'!$B$2:$L$6,M$2,0)*$E1591)</f>
        <v>38.460000000000214</v>
      </c>
      <c r="N1591">
        <f>VLOOKUP($F1591,'(참고)타워 스텟 가치'!$B$2:$L$6,N$2,0)+(VLOOKUP($F1591,'(참고)타워 스텟 가치'!$B$2:$L$6,N$2,0)*$E1591)</f>
        <v>0</v>
      </c>
      <c r="O1591">
        <f>VLOOKUP($F1591,'(참고)타워 스텟 가치'!$B$2:$L$6,O$2,0)+(VLOOKUP($F1591,'(참고)타워 스텟 가치'!$B$2:$L$6,O$2,0)*$E1591)</f>
        <v>0</v>
      </c>
      <c r="P1591">
        <f>VLOOKUP($F1591,'(참고)타워 스텟 가치'!$B$2:$L$6,P$2,0)+(VLOOKUP($F1591,'(참고)타워 스텟 가치'!$B$2:$L$6,P$2,0)*$E1591)</f>
        <v>89.740000000000506</v>
      </c>
      <c r="Q1591">
        <f>SUM('스테이지별 몬스터 스텟'!H1591*'(참고)타워 스텟 가치'!$Q$17,'스테이지별 몬스터 스텟'!I1591*'(참고)타워 스텟 가치'!$R$17,'스테이지별 몬스터 스텟'!J1591*'(참고)타워 스텟 가치'!$S$17,'스테이지별 몬스터 스텟'!K1591*'(참고)타워 스텟 가치'!$T$17,'스테이지별 몬스터 스텟'!L1591*'(참고)타워 스텟 가치'!$U$17,'스테이지별 몬스터 스텟'!M1591*'(참고)타워 스텟 가치'!$V$17,'스테이지별 몬스터 스텟'!N1591*'(참고)타워 스텟 가치'!$W$17,'스테이지별 몬스터 스텟'!O1591*'(참고)타워 스텟 가치'!$X$17,'스테이지별 몬스터 스텟'!P1591*'(참고)타워 스텟 가치'!$Y$17)</f>
        <v>976765.41500000551</v>
      </c>
      <c r="R1591">
        <v>1</v>
      </c>
      <c r="S1591">
        <f>VLOOKUP($F1591,'(참고)타워 스텟 가치'!$B$7:$L$11,S$2,0)+(VLOOKUP($F1591,'(참고)타워 스텟 가치'!$B$7:$L$11,S$2,0)*$E1591)</f>
        <v>480.75000000000273</v>
      </c>
      <c r="T1591">
        <f>VLOOKUP($F1591,'(참고)타워 스텟 가치'!$B$7:$L$11,T$2,0)+(VLOOKUP($F1591,'(참고)타워 스텟 가치'!$B$7:$L$11,T$2,0)*$E1591)</f>
        <v>865.35000000000491</v>
      </c>
      <c r="U1591">
        <f>VLOOKUP($F1591,'(참고)타워 스텟 가치'!$B$7:$L$11,U$2,0)+(VLOOKUP($F1591,'(참고)타워 스텟 가치'!$B$7:$L$11,U$2,0)*$E1591)</f>
        <v>641000.00000000361</v>
      </c>
      <c r="V1591">
        <f>VLOOKUP($F1591,'(참고)타워 스텟 가치'!$B$7:$L$11,V$2,0)+(VLOOKUP($F1591,'(참고)타워 스텟 가치'!$B$7:$L$11,V$2,0)*$E1591)</f>
        <v>5769.0000000000327</v>
      </c>
      <c r="W1591">
        <f>VLOOKUP($F1591,'(참고)타워 스텟 가치'!$B$7:$L$11,W$2,0)+(VLOOKUP($F1591,'(참고)타워 스텟 가치'!$B$7:$L$11,W$2,0)*$E1591)</f>
        <v>96.150000000000546</v>
      </c>
      <c r="X1591">
        <f>VLOOKUP($F1591,'(참고)타워 스텟 가치'!$B$7:$L$11,X$2,0)+(VLOOKUP($F1591,'(참고)타워 스텟 가치'!$B$7:$L$11,X$2,0)*$E1591)</f>
        <v>38.460000000000214</v>
      </c>
      <c r="Y1591">
        <f>VLOOKUP($F1591,'(참고)타워 스텟 가치'!$B$7:$L$11,Y$2,0)+(VLOOKUP($F1591,'(참고)타워 스텟 가치'!$B$7:$L$11,Y$2,0)*$E1591)</f>
        <v>0</v>
      </c>
      <c r="Z1591">
        <f>VLOOKUP($F1591,'(참고)타워 스텟 가치'!$B$7:$L$11,Z$2,0)+(VLOOKUP($F1591,'(참고)타워 스텟 가치'!$B$7:$L$11,Z$2,0)*$E1591)</f>
        <v>0</v>
      </c>
      <c r="AA1591">
        <f>VLOOKUP($F1591,'(참고)타워 스텟 가치'!$B$7:$L$11,AA$2,0)+(VLOOKUP($F1591,'(참고)타워 스텟 가치'!$B$7:$L$11,AA$2,0)*$E1591)</f>
        <v>89.740000000000506</v>
      </c>
      <c r="AB1591">
        <f>SUM('스테이지별 몬스터 스텟'!S1591*'(참고)타워 스텟 가치'!$Q$17,'스테이지별 몬스터 스텟'!T1591*'(참고)타워 스텟 가치'!$R$17,'스테이지별 몬스터 스텟'!U1591*'(참고)타워 스텟 가치'!$S$17,'스테이지별 몬스터 스텟'!V1591*'(참고)타워 스텟 가치'!$T$17,'스테이지별 몬스터 스텟'!W1591*'(참고)타워 스텟 가치'!$U$17,'스테이지별 몬스터 스텟'!X1591*'(참고)타워 스텟 가치'!$V$17,'스테이지별 몬스터 스텟'!Y1591*'(참고)타워 스텟 가치'!$W$17,'스테이지별 몬스터 스텟'!Z1591*'(참고)타워 스텟 가치'!$X$17,'스테이지별 몬스터 스텟'!AA1591*'(참고)타워 스텟 가치'!$Y$17)</f>
        <v>975707.76500000549</v>
      </c>
      <c r="AC1591">
        <v>2</v>
      </c>
      <c r="AD1591">
        <f>VLOOKUP($F1591,'(참고)타워 스텟 가치'!$B$12:$L$16,AD$2,0)+(VLOOKUP($F1591,'(참고)타워 스텟 가치'!$B$12:$L$16,AD$2,0)*$E1591)</f>
        <v>480.75000000000273</v>
      </c>
      <c r="AE1591">
        <f>VLOOKUP($F1591,'(참고)타워 스텟 가치'!$B$12:$L$16,AE$2,0)+(VLOOKUP($F1591,'(참고)타워 스텟 가치'!$B$12:$L$16,AE$2,0)*$E1591)</f>
        <v>576.90000000000327</v>
      </c>
      <c r="AF1591">
        <f>VLOOKUP($F1591,'(참고)타워 스텟 가치'!$B$12:$L$16,AF$2,0)+(VLOOKUP($F1591,'(참고)타워 스텟 가치'!$B$12:$L$16,AF$2,0)*$E1591)</f>
        <v>641000.00000000361</v>
      </c>
      <c r="AG1591">
        <f>VLOOKUP($F1591,'(참고)타워 스텟 가치'!$B$12:$L$16,AG$2,0)+(VLOOKUP($F1591,'(참고)타워 스텟 가치'!$B$12:$L$16,AG$2,0)*$E1591)</f>
        <v>2884.5000000000164</v>
      </c>
      <c r="AH1591">
        <f>VLOOKUP($F1591,'(참고)타워 스텟 가치'!$B$12:$L$16,AH$2,0)+(VLOOKUP($F1591,'(참고)타워 스텟 가치'!$B$12:$L$16,AH$2,0)*$E1591)</f>
        <v>96.150000000000546</v>
      </c>
      <c r="AI1591">
        <f>VLOOKUP($F1591,'(참고)타워 스텟 가치'!$B$12:$L$16,AI$2,0)+(VLOOKUP($F1591,'(참고)타워 스텟 가치'!$B$12:$L$16,AI$2,0)*$E1591)</f>
        <v>38.460000000000214</v>
      </c>
      <c r="AJ1591">
        <f>VLOOKUP($F1591,'(참고)타워 스텟 가치'!$B$12:$L$16,AJ$2,0)+(VLOOKUP($F1591,'(참고)타워 스텟 가치'!$B$12:$L$16,AJ$2,0)*$E1591)</f>
        <v>0</v>
      </c>
      <c r="AK1591">
        <f>VLOOKUP($F1591,'(참고)타워 스텟 가치'!$B$12:$L$16,AK$2,0)+(VLOOKUP($F1591,'(참고)타워 스텟 가치'!$B$12:$L$16,AK$2,0)*$E1591)</f>
        <v>0</v>
      </c>
      <c r="AL1591">
        <f>VLOOKUP($F1591,'(참고)타워 스텟 가치'!$B$12:$L$16,AL$2,0)+(VLOOKUP($F1591,'(참고)타워 스텟 가치'!$B$12:$L$16,AL$2,0)*$E1591)</f>
        <v>179.48000000000101</v>
      </c>
      <c r="AM1591">
        <f>SUM('스테이지별 몬스터 스텟'!AD1591*'(참고)타워 스텟 가치'!$Q$17,'스테이지별 몬스터 스텟'!AE1591*'(참고)타워 스텟 가치'!$R$17,'스테이지별 몬스터 스텟'!AF1591*'(참고)타워 스텟 가치'!$S$17,'스테이지별 몬스터 스텟'!AG1591*'(참고)타워 스텟 가치'!$T$17,'스테이지별 몬스터 스텟'!AH1591*'(참고)타워 스텟 가치'!$U$17,'스테이지별 몬스터 스텟'!AI1591*'(참고)타워 스텟 가치'!$V$17,'스테이지별 몬스터 스텟'!AJ1591*'(참고)타워 스텟 가치'!$W$17,'스테이지별 몬스터 스텟'!AK1591*'(참고)타워 스텟 가치'!$X$17,'스테이지별 몬스터 스텟'!AL1591*'(참고)타워 스텟 가치'!$Y$17)</f>
        <v>969685.5700000053</v>
      </c>
      <c r="AN1591">
        <v>3</v>
      </c>
    </row>
    <row r="1592" spans="3:40" x14ac:dyDescent="0.3">
      <c r="C1592">
        <v>3</v>
      </c>
      <c r="D1592">
        <f t="shared" si="74"/>
        <v>318</v>
      </c>
      <c r="E1592" s="52">
        <f>VLOOKUP(D1592,'스테이지별 난이도 설정'!B:C,2,0)</f>
        <v>127.20000000000073</v>
      </c>
      <c r="F1592" t="str">
        <f t="shared" si="75"/>
        <v>에픽</v>
      </c>
      <c r="G1592">
        <f t="shared" si="73"/>
        <v>6</v>
      </c>
      <c r="H1592">
        <f>VLOOKUP($F1592,'(참고)타워 스텟 가치'!$B$2:$L$6,H$2,0)+(VLOOKUP($F1592,'(참고)타워 스텟 가치'!$B$2:$L$6,H$2,0)*$E1592)</f>
        <v>2163.3750000000123</v>
      </c>
      <c r="I1592">
        <f>VLOOKUP($F1592,'(참고)타워 스텟 가치'!$B$2:$L$6,I$2,0)+(VLOOKUP($F1592,'(참고)타워 스텟 가치'!$B$2:$L$6,I$2,0)*$E1592)</f>
        <v>432.67500000000246</v>
      </c>
      <c r="J1592">
        <f>VLOOKUP($F1592,'(참고)타워 스텟 가치'!$B$2:$L$6,J$2,0)+(VLOOKUP($F1592,'(참고)타워 스텟 가치'!$B$2:$L$6,J$2,0)*$E1592)</f>
        <v>641000.00000000361</v>
      </c>
      <c r="K1592">
        <f>VLOOKUP($F1592,'(참고)타워 스텟 가치'!$B$2:$L$6,K$2,0)+(VLOOKUP($F1592,'(참고)타워 스텟 가치'!$B$2:$L$6,K$2,0)*$E1592)</f>
        <v>8653.5000000000491</v>
      </c>
      <c r="L1592">
        <f>VLOOKUP($F1592,'(참고)타워 스텟 가치'!$B$2:$L$6,L$2,0)+(VLOOKUP($F1592,'(참고)타워 스텟 가치'!$B$2:$L$6,L$2,0)*$E1592)</f>
        <v>144.22500000000082</v>
      </c>
      <c r="M1592">
        <f>VLOOKUP($F1592,'(참고)타워 스텟 가치'!$B$2:$L$6,M$2,0)+(VLOOKUP($F1592,'(참고)타워 스텟 가치'!$B$2:$L$6,M$2,0)*$E1592)</f>
        <v>38.460000000000214</v>
      </c>
      <c r="N1592">
        <f>VLOOKUP($F1592,'(참고)타워 스텟 가치'!$B$2:$L$6,N$2,0)+(VLOOKUP($F1592,'(참고)타워 스텟 가치'!$B$2:$L$6,N$2,0)*$E1592)</f>
        <v>0</v>
      </c>
      <c r="O1592">
        <f>VLOOKUP($F1592,'(참고)타워 스텟 가치'!$B$2:$L$6,O$2,0)+(VLOOKUP($F1592,'(참고)타워 스텟 가치'!$B$2:$L$6,O$2,0)*$E1592)</f>
        <v>0</v>
      </c>
      <c r="P1592">
        <f>VLOOKUP($F1592,'(참고)타워 스텟 가치'!$B$2:$L$6,P$2,0)+(VLOOKUP($F1592,'(참고)타워 스텟 가치'!$B$2:$L$6,P$2,0)*$E1592)</f>
        <v>89.740000000000506</v>
      </c>
      <c r="Q1592">
        <f>SUM('스테이지별 몬스터 스텟'!H1592*'(참고)타워 스텟 가치'!$Q$17,'스테이지별 몬스터 스텟'!I1592*'(참고)타워 스텟 가치'!$R$17,'스테이지별 몬스터 스텟'!J1592*'(참고)타워 스텟 가치'!$S$17,'스테이지별 몬스터 스텟'!K1592*'(참고)타워 스텟 가치'!$T$17,'스테이지별 몬스터 스텟'!L1592*'(참고)타워 스텟 가치'!$U$17,'스테이지별 몬스터 스텟'!M1592*'(참고)타워 스텟 가치'!$V$17,'스테이지별 몬스터 스텟'!N1592*'(참고)타워 스텟 가치'!$W$17,'스테이지별 몬스터 스텟'!O1592*'(참고)타워 스텟 가치'!$X$17,'스테이지별 몬스터 스텟'!P1592*'(참고)타워 스텟 가치'!$Y$17)</f>
        <v>984289.15250000544</v>
      </c>
      <c r="R1592">
        <v>1</v>
      </c>
      <c r="S1592">
        <f>VLOOKUP($F1592,'(참고)타워 스텟 가치'!$B$7:$L$11,S$2,0)+(VLOOKUP($F1592,'(참고)타워 스텟 가치'!$B$7:$L$11,S$2,0)*$E1592)</f>
        <v>721.12500000000409</v>
      </c>
      <c r="T1592">
        <f>VLOOKUP($F1592,'(참고)타워 스텟 가치'!$B$7:$L$11,T$2,0)+(VLOOKUP($F1592,'(참고)타워 스텟 가치'!$B$7:$L$11,T$2,0)*$E1592)</f>
        <v>1298.0250000000074</v>
      </c>
      <c r="U1592">
        <f>VLOOKUP($F1592,'(참고)타워 스텟 가치'!$B$7:$L$11,U$2,0)+(VLOOKUP($F1592,'(참고)타워 스텟 가치'!$B$7:$L$11,U$2,0)*$E1592)</f>
        <v>641000.00000000361</v>
      </c>
      <c r="V1592">
        <f>VLOOKUP($F1592,'(참고)타워 스텟 가치'!$B$7:$L$11,V$2,0)+(VLOOKUP($F1592,'(참고)타워 스텟 가치'!$B$7:$L$11,V$2,0)*$E1592)</f>
        <v>8653.5000000000491</v>
      </c>
      <c r="W1592">
        <f>VLOOKUP($F1592,'(참고)타워 스텟 가치'!$B$7:$L$11,W$2,0)+(VLOOKUP($F1592,'(참고)타워 스텟 가치'!$B$7:$L$11,W$2,0)*$E1592)</f>
        <v>144.22500000000082</v>
      </c>
      <c r="X1592">
        <f>VLOOKUP($F1592,'(참고)타워 스텟 가치'!$B$7:$L$11,X$2,0)+(VLOOKUP($F1592,'(참고)타워 스텟 가치'!$B$7:$L$11,X$2,0)*$E1592)</f>
        <v>38.460000000000214</v>
      </c>
      <c r="Y1592">
        <f>VLOOKUP($F1592,'(참고)타워 스텟 가치'!$B$7:$L$11,Y$2,0)+(VLOOKUP($F1592,'(참고)타워 스텟 가치'!$B$7:$L$11,Y$2,0)*$E1592)</f>
        <v>0</v>
      </c>
      <c r="Z1592">
        <f>VLOOKUP($F1592,'(참고)타워 스텟 가치'!$B$7:$L$11,Z$2,0)+(VLOOKUP($F1592,'(참고)타워 스텟 가치'!$B$7:$L$11,Z$2,0)*$E1592)</f>
        <v>0</v>
      </c>
      <c r="AA1592">
        <f>VLOOKUP($F1592,'(참고)타워 스텟 가치'!$B$7:$L$11,AA$2,0)+(VLOOKUP($F1592,'(참고)타워 스텟 가치'!$B$7:$L$11,AA$2,0)*$E1592)</f>
        <v>89.740000000000506</v>
      </c>
      <c r="AB1592">
        <f>SUM('스테이지별 몬스터 스텟'!S1592*'(참고)타워 스텟 가치'!$Q$17,'스테이지별 몬스터 스텟'!T1592*'(참고)타워 스텟 가치'!$R$17,'스테이지별 몬스터 스텟'!U1592*'(참고)타워 스텟 가치'!$S$17,'스테이지별 몬스터 스텟'!V1592*'(참고)타워 스텟 가치'!$T$17,'스테이지별 몬스터 스텟'!W1592*'(참고)타워 스텟 가치'!$U$17,'스테이지별 몬스터 스텟'!X1592*'(참고)타워 스텟 가치'!$V$17,'스테이지별 몬스터 스텟'!Y1592*'(참고)타워 스텟 가치'!$W$17,'스테이지별 몬스터 스텟'!Z1592*'(참고)타워 스텟 가치'!$X$17,'스테이지별 몬스터 스텟'!AA1592*'(참고)타워 스텟 가치'!$Y$17)</f>
        <v>982702.67750000535</v>
      </c>
      <c r="AC1592">
        <v>2</v>
      </c>
      <c r="AD1592">
        <f>VLOOKUP($F1592,'(참고)타워 스텟 가치'!$B$12:$L$16,AD$2,0)+(VLOOKUP($F1592,'(참고)타워 스텟 가치'!$B$12:$L$16,AD$2,0)*$E1592)</f>
        <v>721.12500000000409</v>
      </c>
      <c r="AE1592">
        <f>VLOOKUP($F1592,'(참고)타워 스텟 가치'!$B$12:$L$16,AE$2,0)+(VLOOKUP($F1592,'(참고)타워 스텟 가치'!$B$12:$L$16,AE$2,0)*$E1592)</f>
        <v>865.35000000000491</v>
      </c>
      <c r="AF1592">
        <f>VLOOKUP($F1592,'(참고)타워 스텟 가치'!$B$12:$L$16,AF$2,0)+(VLOOKUP($F1592,'(참고)타워 스텟 가치'!$B$12:$L$16,AF$2,0)*$E1592)</f>
        <v>641000.00000000361</v>
      </c>
      <c r="AG1592">
        <f>VLOOKUP($F1592,'(참고)타워 스텟 가치'!$B$12:$L$16,AG$2,0)+(VLOOKUP($F1592,'(참고)타워 스텟 가치'!$B$12:$L$16,AG$2,0)*$E1592)</f>
        <v>4326.7500000000246</v>
      </c>
      <c r="AH1592">
        <f>VLOOKUP($F1592,'(참고)타워 스텟 가치'!$B$12:$L$16,AH$2,0)+(VLOOKUP($F1592,'(참고)타워 스텟 가치'!$B$12:$L$16,AH$2,0)*$E1592)</f>
        <v>144.22500000000082</v>
      </c>
      <c r="AI1592">
        <f>VLOOKUP($F1592,'(참고)타워 스텟 가치'!$B$12:$L$16,AI$2,0)+(VLOOKUP($F1592,'(참고)타워 스텟 가치'!$B$12:$L$16,AI$2,0)*$E1592)</f>
        <v>38.460000000000214</v>
      </c>
      <c r="AJ1592">
        <f>VLOOKUP($F1592,'(참고)타워 스텟 가치'!$B$12:$L$16,AJ$2,0)+(VLOOKUP($F1592,'(참고)타워 스텟 가치'!$B$12:$L$16,AJ$2,0)*$E1592)</f>
        <v>0</v>
      </c>
      <c r="AK1592">
        <f>VLOOKUP($F1592,'(참고)타워 스텟 가치'!$B$12:$L$16,AK$2,0)+(VLOOKUP($F1592,'(참고)타워 스텟 가치'!$B$12:$L$16,AK$2,0)*$E1592)</f>
        <v>0</v>
      </c>
      <c r="AL1592">
        <f>VLOOKUP($F1592,'(참고)타워 스텟 가치'!$B$12:$L$16,AL$2,0)+(VLOOKUP($F1592,'(참고)타워 스텟 가치'!$B$12:$L$16,AL$2,0)*$E1592)</f>
        <v>179.48000000000101</v>
      </c>
      <c r="AM1592">
        <f>SUM('스테이지별 몬스터 스텟'!AD1592*'(참고)타워 스텟 가치'!$Q$17,'스테이지별 몬스터 스텟'!AE1592*'(참고)타워 스텟 가치'!$R$17,'스테이지별 몬스터 스텟'!AF1592*'(참고)타워 스텟 가치'!$S$17,'스테이지별 몬스터 스텟'!AG1592*'(참고)타워 스텟 가치'!$T$17,'스테이지별 몬스터 스텟'!AH1592*'(참고)타워 스텟 가치'!$U$17,'스테이지별 몬스터 스텟'!AI1592*'(참고)타워 스텟 가치'!$V$17,'스테이지별 몬스터 스텟'!AJ1592*'(참고)타워 스텟 가치'!$W$17,'스테이지별 몬스터 스텟'!AK1592*'(참고)타워 스텟 가치'!$X$17,'스테이지별 몬스터 스텟'!AL1592*'(참고)타워 스텟 가치'!$Y$17)</f>
        <v>973579.64500000526</v>
      </c>
      <c r="AN1592">
        <v>3</v>
      </c>
    </row>
    <row r="1593" spans="3:40" x14ac:dyDescent="0.3">
      <c r="C1593">
        <v>4</v>
      </c>
      <c r="D1593">
        <f t="shared" si="74"/>
        <v>318</v>
      </c>
      <c r="E1593" s="52">
        <f>VLOOKUP(D1593,'스테이지별 난이도 설정'!B:C,2,0)</f>
        <v>127.20000000000073</v>
      </c>
      <c r="F1593" t="str">
        <f t="shared" si="75"/>
        <v>유니크</v>
      </c>
      <c r="G1593">
        <f t="shared" si="73"/>
        <v>6</v>
      </c>
      <c r="H1593">
        <f>VLOOKUP($F1593,'(참고)타워 스텟 가치'!$B$2:$L$6,H$2,0)+(VLOOKUP($F1593,'(참고)타워 스텟 가치'!$B$2:$L$6,H$2,0)*$E1593)</f>
        <v>3245.0625000000182</v>
      </c>
      <c r="I1593">
        <f>VLOOKUP($F1593,'(참고)타워 스텟 가치'!$B$2:$L$6,I$2,0)+(VLOOKUP($F1593,'(참고)타워 스텟 가치'!$B$2:$L$6,I$2,0)*$E1593)</f>
        <v>649.01250000000368</v>
      </c>
      <c r="J1593">
        <f>VLOOKUP($F1593,'(참고)타워 스텟 가치'!$B$2:$L$6,J$2,0)+(VLOOKUP($F1593,'(참고)타워 스텟 가치'!$B$2:$L$6,J$2,0)*$E1593)</f>
        <v>641000.00000000361</v>
      </c>
      <c r="K1593">
        <f>VLOOKUP($F1593,'(참고)타워 스텟 가치'!$B$2:$L$6,K$2,0)+(VLOOKUP($F1593,'(참고)타워 스텟 가치'!$B$2:$L$6,K$2,0)*$E1593)</f>
        <v>12980.250000000073</v>
      </c>
      <c r="L1593">
        <f>VLOOKUP($F1593,'(참고)타워 스텟 가치'!$B$2:$L$6,L$2,0)+(VLOOKUP($F1593,'(참고)타워 스텟 가치'!$B$2:$L$6,L$2,0)*$E1593)</f>
        <v>216.33750000000123</v>
      </c>
      <c r="M1593">
        <f>VLOOKUP($F1593,'(참고)타워 스텟 가치'!$B$2:$L$6,M$2,0)+(VLOOKUP($F1593,'(참고)타워 스텟 가치'!$B$2:$L$6,M$2,0)*$E1593)</f>
        <v>38.460000000000214</v>
      </c>
      <c r="N1593">
        <f>VLOOKUP($F1593,'(참고)타워 스텟 가치'!$B$2:$L$6,N$2,0)+(VLOOKUP($F1593,'(참고)타워 스텟 가치'!$B$2:$L$6,N$2,0)*$E1593)</f>
        <v>0</v>
      </c>
      <c r="O1593">
        <f>VLOOKUP($F1593,'(참고)타워 스텟 가치'!$B$2:$L$6,O$2,0)+(VLOOKUP($F1593,'(참고)타워 스텟 가치'!$B$2:$L$6,O$2,0)*$E1593)</f>
        <v>0</v>
      </c>
      <c r="P1593">
        <f>VLOOKUP($F1593,'(참고)타워 스텟 가치'!$B$2:$L$6,P$2,0)+(VLOOKUP($F1593,'(참고)타워 스텟 가치'!$B$2:$L$6,P$2,0)*$E1593)</f>
        <v>128.20000000000073</v>
      </c>
      <c r="Q1593">
        <f>SUM('스테이지별 몬스터 스텟'!H1593*'(참고)타워 스텟 가치'!$Q$17,'스테이지별 몬스터 스텟'!I1593*'(참고)타워 스텟 가치'!$R$17,'스테이지별 몬스터 스텟'!J1593*'(참고)타워 스텟 가치'!$S$17,'스테이지별 몬스터 스텟'!K1593*'(참고)타워 스텟 가치'!$T$17,'스테이지별 몬스터 스텟'!L1593*'(참고)타워 스텟 가치'!$U$17,'스테이지별 몬스터 스텟'!M1593*'(참고)타워 스텟 가치'!$V$17,'스테이지별 몬스터 스텟'!N1593*'(참고)타워 스텟 가치'!$W$17,'스테이지별 몬스터 스텟'!O1593*'(참고)타워 스텟 가치'!$X$17,'스테이지별 몬스터 스텟'!P1593*'(참고)타워 스텟 가치'!$Y$17)</f>
        <v>995651.67875000555</v>
      </c>
      <c r="R1593">
        <v>1</v>
      </c>
      <c r="S1593">
        <f>VLOOKUP($F1593,'(참고)타워 스텟 가치'!$B$7:$L$11,S$2,0)+(VLOOKUP($F1593,'(참고)타워 스텟 가치'!$B$7:$L$11,S$2,0)*$E1593)</f>
        <v>1081.6875000000061</v>
      </c>
      <c r="T1593">
        <f>VLOOKUP($F1593,'(참고)타워 스텟 가치'!$B$7:$L$11,T$2,0)+(VLOOKUP($F1593,'(참고)타워 스텟 가치'!$B$7:$L$11,T$2,0)*$E1593)</f>
        <v>1947.0375000000111</v>
      </c>
      <c r="U1593">
        <f>VLOOKUP($F1593,'(참고)타워 스텟 가치'!$B$7:$L$11,U$2,0)+(VLOOKUP($F1593,'(참고)타워 스텟 가치'!$B$7:$L$11,U$2,0)*$E1593)</f>
        <v>641000.00000000361</v>
      </c>
      <c r="V1593">
        <f>VLOOKUP($F1593,'(참고)타워 스텟 가치'!$B$7:$L$11,V$2,0)+(VLOOKUP($F1593,'(참고)타워 스텟 가치'!$B$7:$L$11,V$2,0)*$E1593)</f>
        <v>12980.250000000073</v>
      </c>
      <c r="W1593">
        <f>VLOOKUP($F1593,'(참고)타워 스텟 가치'!$B$7:$L$11,W$2,0)+(VLOOKUP($F1593,'(참고)타워 스텟 가치'!$B$7:$L$11,W$2,0)*$E1593)</f>
        <v>216.33750000000123</v>
      </c>
      <c r="X1593">
        <f>VLOOKUP($F1593,'(참고)타워 스텟 가치'!$B$7:$L$11,X$2,0)+(VLOOKUP($F1593,'(참고)타워 스텟 가치'!$B$7:$L$11,X$2,0)*$E1593)</f>
        <v>38.460000000000214</v>
      </c>
      <c r="Y1593">
        <f>VLOOKUP($F1593,'(참고)타워 스텟 가치'!$B$7:$L$11,Y$2,0)+(VLOOKUP($F1593,'(참고)타워 스텟 가치'!$B$7:$L$11,Y$2,0)*$E1593)</f>
        <v>0</v>
      </c>
      <c r="Z1593">
        <f>VLOOKUP($F1593,'(참고)타워 스텟 가치'!$B$7:$L$11,Z$2,0)+(VLOOKUP($F1593,'(참고)타워 스텟 가치'!$B$7:$L$11,Z$2,0)*$E1593)</f>
        <v>0</v>
      </c>
      <c r="AA1593">
        <f>VLOOKUP($F1593,'(참고)타워 스텟 가치'!$B$7:$L$11,AA$2,0)+(VLOOKUP($F1593,'(참고)타워 스텟 가치'!$B$7:$L$11,AA$2,0)*$E1593)</f>
        <v>128.20000000000073</v>
      </c>
      <c r="AB1593">
        <f>SUM('스테이지별 몬스터 스텟'!S1593*'(참고)타워 스텟 가치'!$Q$17,'스테이지별 몬스터 스텟'!T1593*'(참고)타워 스텟 가치'!$R$17,'스테이지별 몬스터 스텟'!U1593*'(참고)타워 스텟 가치'!$S$17,'스테이지별 몬스터 스텟'!V1593*'(참고)타워 스텟 가치'!$T$17,'스테이지별 몬스터 스텟'!W1593*'(참고)타워 스텟 가치'!$U$17,'스테이지별 몬스터 스텟'!X1593*'(참고)타워 스텟 가치'!$V$17,'스테이지별 몬스터 스텟'!Y1593*'(참고)타워 스텟 가치'!$W$17,'스테이지별 몬스터 스텟'!Z1593*'(참고)타워 스텟 가치'!$X$17,'스테이지별 몬스터 스텟'!AA1593*'(참고)타워 스텟 가치'!$Y$17)</f>
        <v>993271.96625000553</v>
      </c>
      <c r="AC1593">
        <v>2</v>
      </c>
      <c r="AD1593">
        <f>VLOOKUP($F1593,'(참고)타워 스텟 가치'!$B$12:$L$16,AD$2,0)+(VLOOKUP($F1593,'(참고)타워 스텟 가치'!$B$12:$L$16,AD$2,0)*$E1593)</f>
        <v>1081.6875000000061</v>
      </c>
      <c r="AE1593">
        <f>VLOOKUP($F1593,'(참고)타워 스텟 가치'!$B$12:$L$16,AE$2,0)+(VLOOKUP($F1593,'(참고)타워 스텟 가치'!$B$12:$L$16,AE$2,0)*$E1593)</f>
        <v>1298.0250000000074</v>
      </c>
      <c r="AF1593">
        <f>VLOOKUP($F1593,'(참고)타워 스텟 가치'!$B$12:$L$16,AF$2,0)+(VLOOKUP($F1593,'(참고)타워 스텟 가치'!$B$12:$L$16,AF$2,0)*$E1593)</f>
        <v>641000.00000000361</v>
      </c>
      <c r="AG1593">
        <f>VLOOKUP($F1593,'(참고)타워 스텟 가치'!$B$12:$L$16,AG$2,0)+(VLOOKUP($F1593,'(참고)타워 스텟 가치'!$B$12:$L$16,AG$2,0)*$E1593)</f>
        <v>6490.1250000000364</v>
      </c>
      <c r="AH1593">
        <f>VLOOKUP($F1593,'(참고)타워 스텟 가치'!$B$12:$L$16,AH$2,0)+(VLOOKUP($F1593,'(참고)타워 스텟 가치'!$B$12:$L$16,AH$2,0)*$E1593)</f>
        <v>216.33750000000123</v>
      </c>
      <c r="AI1593">
        <f>VLOOKUP($F1593,'(참고)타워 스텟 가치'!$B$12:$L$16,AI$2,0)+(VLOOKUP($F1593,'(참고)타워 스텟 가치'!$B$12:$L$16,AI$2,0)*$E1593)</f>
        <v>38.460000000000214</v>
      </c>
      <c r="AJ1593">
        <f>VLOOKUP($F1593,'(참고)타워 스텟 가치'!$B$12:$L$16,AJ$2,0)+(VLOOKUP($F1593,'(참고)타워 스텟 가치'!$B$12:$L$16,AJ$2,0)*$E1593)</f>
        <v>0</v>
      </c>
      <c r="AK1593">
        <f>VLOOKUP($F1593,'(참고)타워 스텟 가치'!$B$12:$L$16,AK$2,0)+(VLOOKUP($F1593,'(참고)타워 스텟 가치'!$B$12:$L$16,AK$2,0)*$E1593)</f>
        <v>0</v>
      </c>
      <c r="AL1593">
        <f>VLOOKUP($F1593,'(참고)타워 스텟 가치'!$B$12:$L$16,AL$2,0)+(VLOOKUP($F1593,'(참고)타워 스텟 가치'!$B$12:$L$16,AL$2,0)*$E1593)</f>
        <v>256.40000000000146</v>
      </c>
      <c r="AM1593">
        <f>SUM('스테이지별 몬스터 스텟'!AD1593*'(참고)타워 스텟 가치'!$Q$17,'스테이지별 몬스터 스텟'!AE1593*'(참고)타워 스텟 가치'!$R$17,'스테이지별 몬스터 스텟'!AF1593*'(참고)타워 스텟 가치'!$S$17,'스테이지별 몬스터 스텟'!AG1593*'(참고)타워 스텟 가치'!$T$17,'스테이지별 몬스터 스텟'!AH1593*'(참고)타워 스텟 가치'!$U$17,'스테이지별 몬스터 스텟'!AI1593*'(참고)타워 스텟 가치'!$V$17,'스테이지별 몬스터 스텟'!AJ1593*'(참고)타워 스텟 가치'!$W$17,'스테이지별 몬스터 스텟'!AK1593*'(참고)타워 스텟 가치'!$X$17,'스테이지별 몬스터 스텟'!AL1593*'(참고)타워 스텟 가치'!$Y$17)</f>
        <v>979574.5975000055</v>
      </c>
      <c r="AN1593">
        <v>3</v>
      </c>
    </row>
    <row r="1594" spans="3:40" x14ac:dyDescent="0.3">
      <c r="C1594">
        <v>5</v>
      </c>
      <c r="D1594">
        <f t="shared" si="74"/>
        <v>318</v>
      </c>
      <c r="E1594" s="52">
        <f>VLOOKUP(D1594,'스테이지별 난이도 설정'!B:C,2,0)</f>
        <v>127.20000000000073</v>
      </c>
      <c r="F1594" t="str">
        <f t="shared" si="75"/>
        <v>스페셜</v>
      </c>
      <c r="G1594">
        <f t="shared" si="73"/>
        <v>6</v>
      </c>
      <c r="H1594">
        <f>VLOOKUP($F1594,'(참고)타워 스텟 가치'!$B$2:$L$6,H$2,0)+(VLOOKUP($F1594,'(참고)타워 스텟 가치'!$B$2:$L$6,H$2,0)*$E1594)</f>
        <v>4867.5937500000273</v>
      </c>
      <c r="I1594">
        <f>VLOOKUP($F1594,'(참고)타워 스텟 가치'!$B$2:$L$6,I$2,0)+(VLOOKUP($F1594,'(참고)타워 스텟 가치'!$B$2:$L$6,I$2,0)*$E1594)</f>
        <v>973.51875000000553</v>
      </c>
      <c r="J1594">
        <f>VLOOKUP($F1594,'(참고)타워 스텟 가치'!$B$2:$L$6,J$2,0)+(VLOOKUP($F1594,'(참고)타워 스텟 가치'!$B$2:$L$6,J$2,0)*$E1594)</f>
        <v>641000.00000000361</v>
      </c>
      <c r="K1594">
        <f>VLOOKUP($F1594,'(참고)타워 스텟 가치'!$B$2:$L$6,K$2,0)+(VLOOKUP($F1594,'(참고)타워 스텟 가치'!$B$2:$L$6,K$2,0)*$E1594)</f>
        <v>19470.375000000109</v>
      </c>
      <c r="L1594">
        <f>VLOOKUP($F1594,'(참고)타워 스텟 가치'!$B$2:$L$6,L$2,0)+(VLOOKUP($F1594,'(참고)타워 스텟 가치'!$B$2:$L$6,L$2,0)*$E1594)</f>
        <v>324.50625000000184</v>
      </c>
      <c r="M1594">
        <f>VLOOKUP($F1594,'(참고)타워 스텟 가치'!$B$2:$L$6,M$2,0)+(VLOOKUP($F1594,'(참고)타워 스텟 가치'!$B$2:$L$6,M$2,0)*$E1594)</f>
        <v>38.460000000000214</v>
      </c>
      <c r="N1594">
        <f>VLOOKUP($F1594,'(참고)타워 스텟 가치'!$B$2:$L$6,N$2,0)+(VLOOKUP($F1594,'(참고)타워 스텟 가치'!$B$2:$L$6,N$2,0)*$E1594)</f>
        <v>0</v>
      </c>
      <c r="O1594">
        <f>VLOOKUP($F1594,'(참고)타워 스텟 가치'!$B$2:$L$6,O$2,0)+(VLOOKUP($F1594,'(참고)타워 스텟 가치'!$B$2:$L$6,O$2,0)*$E1594)</f>
        <v>0</v>
      </c>
      <c r="P1594">
        <f>VLOOKUP($F1594,'(참고)타워 스텟 가치'!$B$2:$L$6,P$2,0)+(VLOOKUP($F1594,'(참고)타워 스텟 가치'!$B$2:$L$6,P$2,0)*$E1594)</f>
        <v>128.20000000000073</v>
      </c>
      <c r="Q1594">
        <f>SUM('스테이지별 몬스터 스텟'!H1594*'(참고)타워 스텟 가치'!$Q$17,'스테이지별 몬스터 스텟'!I1594*'(참고)타워 스텟 가치'!$R$17,'스테이지별 몬스터 스텟'!J1594*'(참고)타워 스텟 가치'!$S$17,'스테이지별 몬스터 스텟'!K1594*'(참고)타워 스텟 가치'!$T$17,'스테이지별 몬스터 스텟'!L1594*'(참고)타워 스텟 가치'!$U$17,'스테이지별 몬스터 스텟'!M1594*'(참고)타워 스텟 가치'!$V$17,'스테이지별 몬스터 스텟'!N1594*'(참고)타워 스텟 가치'!$W$17,'스테이지별 몬스터 스텟'!O1594*'(참고)타워 스텟 가치'!$X$17,'스테이지별 몬스터 스텟'!P1594*'(참고)타워 스텟 가치'!$Y$17)</f>
        <v>1012580.0881250056</v>
      </c>
      <c r="R1594">
        <v>1</v>
      </c>
      <c r="S1594">
        <f>VLOOKUP($F1594,'(참고)타워 스텟 가치'!$B$7:$L$11,S$2,0)+(VLOOKUP($F1594,'(참고)타워 스텟 가치'!$B$7:$L$11,S$2,0)*$E1594)</f>
        <v>1622.5312500000091</v>
      </c>
      <c r="T1594">
        <f>VLOOKUP($F1594,'(참고)타워 스텟 가치'!$B$7:$L$11,T$2,0)+(VLOOKUP($F1594,'(참고)타워 스텟 가치'!$B$7:$L$11,T$2,0)*$E1594)</f>
        <v>2920.5562500000165</v>
      </c>
      <c r="U1594">
        <f>VLOOKUP($F1594,'(참고)타워 스텟 가치'!$B$7:$L$11,U$2,0)+(VLOOKUP($F1594,'(참고)타워 스텟 가치'!$B$7:$L$11,U$2,0)*$E1594)</f>
        <v>641000.00000000361</v>
      </c>
      <c r="V1594">
        <f>VLOOKUP($F1594,'(참고)타워 스텟 가치'!$B$7:$L$11,V$2,0)+(VLOOKUP($F1594,'(참고)타워 스텟 가치'!$B$7:$L$11,V$2,0)*$E1594)</f>
        <v>19470.375000000109</v>
      </c>
      <c r="W1594">
        <f>VLOOKUP($F1594,'(참고)타워 스텟 가치'!$B$7:$L$11,W$2,0)+(VLOOKUP($F1594,'(참고)타워 스텟 가치'!$B$7:$L$11,W$2,0)*$E1594)</f>
        <v>324.50625000000184</v>
      </c>
      <c r="X1594">
        <f>VLOOKUP($F1594,'(참고)타워 스텟 가치'!$B$7:$L$11,X$2,0)+(VLOOKUP($F1594,'(참고)타워 스텟 가치'!$B$7:$L$11,X$2,0)*$E1594)</f>
        <v>38.460000000000214</v>
      </c>
      <c r="Y1594">
        <f>VLOOKUP($F1594,'(참고)타워 스텟 가치'!$B$7:$L$11,Y$2,0)+(VLOOKUP($F1594,'(참고)타워 스텟 가치'!$B$7:$L$11,Y$2,0)*$E1594)</f>
        <v>0</v>
      </c>
      <c r="Z1594">
        <f>VLOOKUP($F1594,'(참고)타워 스텟 가치'!$B$7:$L$11,Z$2,0)+(VLOOKUP($F1594,'(참고)타워 스텟 가치'!$B$7:$L$11,Z$2,0)*$E1594)</f>
        <v>0</v>
      </c>
      <c r="AA1594">
        <f>VLOOKUP($F1594,'(참고)타워 스텟 가치'!$B$7:$L$11,AA$2,0)+(VLOOKUP($F1594,'(참고)타워 스텟 가치'!$B$7:$L$11,AA$2,0)*$E1594)</f>
        <v>128.20000000000073</v>
      </c>
      <c r="AB1594">
        <f>SUM('스테이지별 몬스터 스텟'!S1594*'(참고)타워 스텟 가치'!$Q$17,'스테이지별 몬스터 스텟'!T1594*'(참고)타워 스텟 가치'!$R$17,'스테이지별 몬스터 스텟'!U1594*'(참고)타워 스텟 가치'!$S$17,'스테이지별 몬스터 스텟'!V1594*'(참고)타워 스텟 가치'!$T$17,'스테이지별 몬스터 스텟'!W1594*'(참고)타워 스텟 가치'!$U$17,'스테이지별 몬스터 스텟'!X1594*'(참고)타워 스텟 가치'!$V$17,'스테이지별 몬스터 스텟'!Y1594*'(참고)타워 스텟 가치'!$W$17,'스테이지별 몬스터 스텟'!Z1594*'(참고)타워 스텟 가치'!$X$17,'스테이지별 몬스터 스텟'!AA1594*'(참고)타워 스텟 가치'!$Y$17)</f>
        <v>1009010.5193750056</v>
      </c>
      <c r="AC1594">
        <v>2</v>
      </c>
      <c r="AD1594">
        <f>VLOOKUP($F1594,'(참고)타워 스텟 가치'!$B$12:$L$16,AD$2,0)+(VLOOKUP($F1594,'(참고)타워 스텟 가치'!$B$12:$L$16,AD$2,0)*$E1594)</f>
        <v>1622.5312500000091</v>
      </c>
      <c r="AE1594">
        <f>VLOOKUP($F1594,'(참고)타워 스텟 가치'!$B$12:$L$16,AE$2,0)+(VLOOKUP($F1594,'(참고)타워 스텟 가치'!$B$12:$L$16,AE$2,0)*$E1594)</f>
        <v>1947.0375000000111</v>
      </c>
      <c r="AF1594">
        <f>VLOOKUP($F1594,'(참고)타워 스텟 가치'!$B$12:$L$16,AF$2,0)+(VLOOKUP($F1594,'(참고)타워 스텟 가치'!$B$12:$L$16,AF$2,0)*$E1594)</f>
        <v>641000.00000000361</v>
      </c>
      <c r="AG1594">
        <f>VLOOKUP($F1594,'(참고)타워 스텟 가치'!$B$12:$L$16,AG$2,0)+(VLOOKUP($F1594,'(참고)타워 스텟 가치'!$B$12:$L$16,AG$2,0)*$E1594)</f>
        <v>9735.1875000000546</v>
      </c>
      <c r="AH1594">
        <f>VLOOKUP($F1594,'(참고)타워 스텟 가치'!$B$12:$L$16,AH$2,0)+(VLOOKUP($F1594,'(참고)타워 스텟 가치'!$B$12:$L$16,AH$2,0)*$E1594)</f>
        <v>324.50625000000184</v>
      </c>
      <c r="AI1594">
        <f>VLOOKUP($F1594,'(참고)타워 스텟 가치'!$B$12:$L$16,AI$2,0)+(VLOOKUP($F1594,'(참고)타워 스텟 가치'!$B$12:$L$16,AI$2,0)*$E1594)</f>
        <v>38.460000000000214</v>
      </c>
      <c r="AJ1594">
        <f>VLOOKUP($F1594,'(참고)타워 스텟 가치'!$B$12:$L$16,AJ$2,0)+(VLOOKUP($F1594,'(참고)타워 스텟 가치'!$B$12:$L$16,AJ$2,0)*$E1594)</f>
        <v>0</v>
      </c>
      <c r="AK1594">
        <f>VLOOKUP($F1594,'(참고)타워 스텟 가치'!$B$12:$L$16,AK$2,0)+(VLOOKUP($F1594,'(참고)타워 스텟 가치'!$B$12:$L$16,AK$2,0)*$E1594)</f>
        <v>0</v>
      </c>
      <c r="AL1594">
        <f>VLOOKUP($F1594,'(참고)타워 스텟 가치'!$B$12:$L$16,AL$2,0)+(VLOOKUP($F1594,'(참고)타워 스텟 가치'!$B$12:$L$16,AL$2,0)*$E1594)</f>
        <v>256.40000000000146</v>
      </c>
      <c r="AM1594">
        <f>SUM('스테이지별 몬스터 스텟'!AD1594*'(참고)타워 스텟 가치'!$Q$17,'스테이지별 몬스터 스텟'!AE1594*'(참고)타워 스텟 가치'!$R$17,'스테이지별 몬스터 스텟'!AF1594*'(참고)타워 스텟 가치'!$S$17,'스테이지별 몬스터 스텟'!AG1594*'(참고)타워 스텟 가치'!$T$17,'스테이지별 몬스터 스텟'!AH1594*'(참고)타워 스텟 가치'!$U$17,'스테이지별 몬스터 스텟'!AI1594*'(참고)타워 스텟 가치'!$V$17,'스테이지별 몬스터 스텟'!AJ1594*'(참고)타워 스텟 가치'!$W$17,'스테이지별 몬스터 스텟'!AK1594*'(참고)타워 스텟 가치'!$X$17,'스테이지별 몬스터 스텟'!AL1594*'(참고)타워 스텟 가치'!$Y$17)</f>
        <v>988336.26625000546</v>
      </c>
      <c r="AN1594">
        <v>3</v>
      </c>
    </row>
    <row r="1595" spans="3:40" x14ac:dyDescent="0.3">
      <c r="C1595">
        <v>1</v>
      </c>
      <c r="D1595">
        <f t="shared" si="74"/>
        <v>319</v>
      </c>
      <c r="E1595" s="52">
        <f>VLOOKUP(D1595,'스테이지별 난이도 설정'!B:C,2,0)</f>
        <v>127.60000000000073</v>
      </c>
      <c r="F1595" t="str">
        <f t="shared" si="75"/>
        <v>일반</v>
      </c>
      <c r="G1595">
        <f t="shared" si="73"/>
        <v>6</v>
      </c>
      <c r="H1595">
        <f>VLOOKUP($F1595,'(참고)타워 스텟 가치'!$B$2:$L$6,H$2,0)+(VLOOKUP($F1595,'(참고)타워 스텟 가치'!$B$2:$L$6,H$2,0)*$E1595)</f>
        <v>964.50000000000546</v>
      </c>
      <c r="I1595">
        <f>VLOOKUP($F1595,'(참고)타워 스텟 가치'!$B$2:$L$6,I$2,0)+(VLOOKUP($F1595,'(참고)타워 스텟 가치'!$B$2:$L$6,I$2,0)*$E1595)</f>
        <v>192.90000000000111</v>
      </c>
      <c r="J1595">
        <f>VLOOKUP($F1595,'(참고)타워 스텟 가치'!$B$2:$L$6,J$2,0)+(VLOOKUP($F1595,'(참고)타워 스텟 가치'!$B$2:$L$6,J$2,0)*$E1595)</f>
        <v>643000.00000000361</v>
      </c>
      <c r="K1595">
        <f>VLOOKUP($F1595,'(참고)타워 스텟 가치'!$B$2:$L$6,K$2,0)+(VLOOKUP($F1595,'(참고)타워 스텟 가치'!$B$2:$L$6,K$2,0)*$E1595)</f>
        <v>3858.0000000000218</v>
      </c>
      <c r="L1595">
        <f>VLOOKUP($F1595,'(참고)타워 스텟 가치'!$B$2:$L$6,L$2,0)+(VLOOKUP($F1595,'(참고)타워 스텟 가치'!$B$2:$L$6,L$2,0)*$E1595)</f>
        <v>64.300000000000367</v>
      </c>
      <c r="M1595">
        <f>VLOOKUP($F1595,'(참고)타워 스텟 가치'!$B$2:$L$6,M$2,0)+(VLOOKUP($F1595,'(참고)타워 스텟 가치'!$B$2:$L$6,M$2,0)*$E1595)</f>
        <v>38.580000000000219</v>
      </c>
      <c r="N1595">
        <f>VLOOKUP($F1595,'(참고)타워 스텟 가치'!$B$2:$L$6,N$2,0)+(VLOOKUP($F1595,'(참고)타워 스텟 가치'!$B$2:$L$6,N$2,0)*$E1595)</f>
        <v>0</v>
      </c>
      <c r="O1595">
        <f>VLOOKUP($F1595,'(참고)타워 스텟 가치'!$B$2:$L$6,O$2,0)+(VLOOKUP($F1595,'(참고)타워 스텟 가치'!$B$2:$L$6,O$2,0)*$E1595)</f>
        <v>0</v>
      </c>
      <c r="P1595">
        <f>VLOOKUP($F1595,'(참고)타워 스텟 가치'!$B$2:$L$6,P$2,0)+(VLOOKUP($F1595,'(참고)타워 스텟 가치'!$B$2:$L$6,P$2,0)*$E1595)</f>
        <v>90.020000000000508</v>
      </c>
      <c r="Q1595">
        <f>SUM('스테이지별 몬스터 스텟'!H1595*'(참고)타워 스텟 가치'!$Q$17,'스테이지별 몬스터 스텟'!I1595*'(참고)타워 스텟 가치'!$R$17,'스테이지별 몬스터 스텟'!J1595*'(참고)타워 스텟 가치'!$S$17,'스테이지별 몬스터 스텟'!K1595*'(참고)타워 스텟 가치'!$T$17,'스테이지별 몬스터 스텟'!L1595*'(참고)타워 스텟 가치'!$U$17,'스테이지별 몬스터 스텟'!M1595*'(참고)타워 스텟 가치'!$V$17,'스테이지별 몬스터 스텟'!N1595*'(참고)타워 스텟 가치'!$W$17,'스테이지별 몬스터 스텟'!O1595*'(참고)타워 스텟 가치'!$X$17,'스테이지별 몬스터 스텟'!P1595*'(참고)타워 스텟 가치'!$Y$17)</f>
        <v>974781.5700000053</v>
      </c>
      <c r="R1595">
        <v>1</v>
      </c>
      <c r="S1595">
        <f>VLOOKUP($F1595,'(참고)타워 스텟 가치'!$B$7:$L$11,S$2,0)+(VLOOKUP($F1595,'(참고)타워 스텟 가치'!$B$7:$L$11,S$2,0)*$E1595)</f>
        <v>321.50000000000182</v>
      </c>
      <c r="T1595">
        <f>VLOOKUP($F1595,'(참고)타워 스텟 가치'!$B$7:$L$11,T$2,0)+(VLOOKUP($F1595,'(참고)타워 스텟 가치'!$B$7:$L$11,T$2,0)*$E1595)</f>
        <v>578.70000000000334</v>
      </c>
      <c r="U1595">
        <f>VLOOKUP($F1595,'(참고)타워 스텟 가치'!$B$7:$L$11,U$2,0)+(VLOOKUP($F1595,'(참고)타워 스텟 가치'!$B$7:$L$11,U$2,0)*$E1595)</f>
        <v>643000.00000000361</v>
      </c>
      <c r="V1595">
        <f>VLOOKUP($F1595,'(참고)타워 스텟 가치'!$B$7:$L$11,V$2,0)+(VLOOKUP($F1595,'(참고)타워 스텟 가치'!$B$7:$L$11,V$2,0)*$E1595)</f>
        <v>3858.0000000000218</v>
      </c>
      <c r="W1595">
        <f>VLOOKUP($F1595,'(참고)타워 스텟 가치'!$B$7:$L$11,W$2,0)+(VLOOKUP($F1595,'(참고)타워 스텟 가치'!$B$7:$L$11,W$2,0)*$E1595)</f>
        <v>64.300000000000367</v>
      </c>
      <c r="X1595">
        <f>VLOOKUP($F1595,'(참고)타워 스텟 가치'!$B$7:$L$11,X$2,0)+(VLOOKUP($F1595,'(참고)타워 스텟 가치'!$B$7:$L$11,X$2,0)*$E1595)</f>
        <v>38.580000000000219</v>
      </c>
      <c r="Y1595">
        <f>VLOOKUP($F1595,'(참고)타워 스텟 가치'!$B$7:$L$11,Y$2,0)+(VLOOKUP($F1595,'(참고)타워 스텟 가치'!$B$7:$L$11,Y$2,0)*$E1595)</f>
        <v>0</v>
      </c>
      <c r="Z1595">
        <f>VLOOKUP($F1595,'(참고)타워 스텟 가치'!$B$7:$L$11,Z$2,0)+(VLOOKUP($F1595,'(참고)타워 스텟 가치'!$B$7:$L$11,Z$2,0)*$E1595)</f>
        <v>0</v>
      </c>
      <c r="AA1595">
        <f>VLOOKUP($F1595,'(참고)타워 스텟 가치'!$B$7:$L$11,AA$2,0)+(VLOOKUP($F1595,'(참고)타워 스텟 가치'!$B$7:$L$11,AA$2,0)*$E1595)</f>
        <v>90.020000000000508</v>
      </c>
      <c r="AB1595">
        <f>SUM('스테이지별 몬스터 스텟'!S1595*'(참고)타워 스텟 가치'!$Q$17,'스테이지별 몬스터 스텟'!T1595*'(참고)타워 스텟 가치'!$R$17,'스테이지별 몬스터 스텟'!U1595*'(참고)타워 스텟 가치'!$S$17,'스테이지별 몬스터 스텟'!V1595*'(참고)타워 스텟 가치'!$T$17,'스테이지별 몬스터 스텟'!W1595*'(참고)타워 스텟 가치'!$U$17,'스테이지별 몬스터 스텟'!X1595*'(참고)타워 스텟 가치'!$V$17,'스테이지별 몬스터 스텟'!Y1595*'(참고)타워 스텟 가치'!$W$17,'스테이지별 몬스터 스텟'!Z1595*'(참고)타워 스텟 가치'!$X$17,'스테이지별 몬스터 스텟'!AA1595*'(참고)타워 스텟 가치'!$Y$17)</f>
        <v>974074.27000000537</v>
      </c>
      <c r="AC1595">
        <v>2</v>
      </c>
      <c r="AD1595">
        <f>VLOOKUP($F1595,'(참고)타워 스텟 가치'!$B$12:$L$16,AD$2,0)+(VLOOKUP($F1595,'(참고)타워 스텟 가치'!$B$12:$L$16,AD$2,0)*$E1595)</f>
        <v>321.50000000000182</v>
      </c>
      <c r="AE1595">
        <f>VLOOKUP($F1595,'(참고)타워 스텟 가치'!$B$12:$L$16,AE$2,0)+(VLOOKUP($F1595,'(참고)타워 스텟 가치'!$B$12:$L$16,AE$2,0)*$E1595)</f>
        <v>385.80000000000223</v>
      </c>
      <c r="AF1595">
        <f>VLOOKUP($F1595,'(참고)타워 스텟 가치'!$B$12:$L$16,AF$2,0)+(VLOOKUP($F1595,'(참고)타워 스텟 가치'!$B$12:$L$16,AF$2,0)*$E1595)</f>
        <v>643000.00000000361</v>
      </c>
      <c r="AG1595">
        <f>VLOOKUP($F1595,'(참고)타워 스텟 가치'!$B$12:$L$16,AG$2,0)+(VLOOKUP($F1595,'(참고)타워 스텟 가치'!$B$12:$L$16,AG$2,0)*$E1595)</f>
        <v>1929.0000000000109</v>
      </c>
      <c r="AH1595">
        <f>VLOOKUP($F1595,'(참고)타워 스텟 가치'!$B$12:$L$16,AH$2,0)+(VLOOKUP($F1595,'(참고)타워 스텟 가치'!$B$12:$L$16,AH$2,0)*$E1595)</f>
        <v>64.300000000000367</v>
      </c>
      <c r="AI1595">
        <f>VLOOKUP($F1595,'(참고)타워 스텟 가치'!$B$12:$L$16,AI$2,0)+(VLOOKUP($F1595,'(참고)타워 스텟 가치'!$B$12:$L$16,AI$2,0)*$E1595)</f>
        <v>38.580000000000219</v>
      </c>
      <c r="AJ1595">
        <f>VLOOKUP($F1595,'(참고)타워 스텟 가치'!$B$12:$L$16,AJ$2,0)+(VLOOKUP($F1595,'(참고)타워 스텟 가치'!$B$12:$L$16,AJ$2,0)*$E1595)</f>
        <v>0</v>
      </c>
      <c r="AK1595">
        <f>VLOOKUP($F1595,'(참고)타워 스텟 가치'!$B$12:$L$16,AK$2,0)+(VLOOKUP($F1595,'(참고)타워 스텟 가치'!$B$12:$L$16,AK$2,0)*$E1595)</f>
        <v>0</v>
      </c>
      <c r="AL1595">
        <f>VLOOKUP($F1595,'(참고)타워 스텟 가치'!$B$12:$L$16,AL$2,0)+(VLOOKUP($F1595,'(참고)타워 스텟 가치'!$B$12:$L$16,AL$2,0)*$E1595)</f>
        <v>180.04000000000102</v>
      </c>
      <c r="AM1595">
        <f>SUM('스테이지별 몬스터 스텟'!AD1595*'(참고)타워 스텟 가치'!$Q$17,'스테이지별 몬스터 스텟'!AE1595*'(참고)타워 스텟 가치'!$R$17,'스테이지별 몬스터 스텟'!AF1595*'(참고)타워 스텟 가치'!$S$17,'스테이지별 몬스터 스텟'!AG1595*'(참고)타워 스텟 가치'!$T$17,'스테이지별 몬스터 스텟'!AH1595*'(참고)타워 스텟 가치'!$U$17,'스테이지별 몬스터 스텟'!AI1595*'(참고)타워 스텟 가치'!$V$17,'스테이지별 몬스터 스텟'!AJ1595*'(참고)타워 스텟 가치'!$W$17,'스테이지별 몬스터 스텟'!AK1595*'(참고)타워 스텟 가치'!$X$17,'스테이지별 몬스터 스텟'!AL1595*'(참고)타워 스텟 가치'!$Y$17)</f>
        <v>970106.9600000052</v>
      </c>
      <c r="AN1595">
        <v>3</v>
      </c>
    </row>
    <row r="1596" spans="3:40" x14ac:dyDescent="0.3">
      <c r="C1596">
        <v>2</v>
      </c>
      <c r="D1596">
        <f t="shared" si="74"/>
        <v>319</v>
      </c>
      <c r="E1596" s="52">
        <f>VLOOKUP(D1596,'스테이지별 난이도 설정'!B:C,2,0)</f>
        <v>127.60000000000073</v>
      </c>
      <c r="F1596" t="str">
        <f t="shared" si="75"/>
        <v>레어</v>
      </c>
      <c r="G1596">
        <f t="shared" si="73"/>
        <v>6</v>
      </c>
      <c r="H1596">
        <f>VLOOKUP($F1596,'(참고)타워 스텟 가치'!$B$2:$L$6,H$2,0)+(VLOOKUP($F1596,'(참고)타워 스텟 가치'!$B$2:$L$6,H$2,0)*$E1596)</f>
        <v>1446.7500000000082</v>
      </c>
      <c r="I1596">
        <f>VLOOKUP($F1596,'(참고)타워 스텟 가치'!$B$2:$L$6,I$2,0)+(VLOOKUP($F1596,'(참고)타워 스텟 가치'!$B$2:$L$6,I$2,0)*$E1596)</f>
        <v>289.35000000000167</v>
      </c>
      <c r="J1596">
        <f>VLOOKUP($F1596,'(참고)타워 스텟 가치'!$B$2:$L$6,J$2,0)+(VLOOKUP($F1596,'(참고)타워 스텟 가치'!$B$2:$L$6,J$2,0)*$E1596)</f>
        <v>643000.00000000361</v>
      </c>
      <c r="K1596">
        <f>VLOOKUP($F1596,'(참고)타워 스텟 가치'!$B$2:$L$6,K$2,0)+(VLOOKUP($F1596,'(참고)타워 스텟 가치'!$B$2:$L$6,K$2,0)*$E1596)</f>
        <v>5787.0000000000327</v>
      </c>
      <c r="L1596">
        <f>VLOOKUP($F1596,'(참고)타워 스텟 가치'!$B$2:$L$6,L$2,0)+(VLOOKUP($F1596,'(참고)타워 스텟 가치'!$B$2:$L$6,L$2,0)*$E1596)</f>
        <v>96.450000000000557</v>
      </c>
      <c r="M1596">
        <f>VLOOKUP($F1596,'(참고)타워 스텟 가치'!$B$2:$L$6,M$2,0)+(VLOOKUP($F1596,'(참고)타워 스텟 가치'!$B$2:$L$6,M$2,0)*$E1596)</f>
        <v>38.580000000000219</v>
      </c>
      <c r="N1596">
        <f>VLOOKUP($F1596,'(참고)타워 스텟 가치'!$B$2:$L$6,N$2,0)+(VLOOKUP($F1596,'(참고)타워 스텟 가치'!$B$2:$L$6,N$2,0)*$E1596)</f>
        <v>0</v>
      </c>
      <c r="O1596">
        <f>VLOOKUP($F1596,'(참고)타워 스텟 가치'!$B$2:$L$6,O$2,0)+(VLOOKUP($F1596,'(참고)타워 스텟 가치'!$B$2:$L$6,O$2,0)*$E1596)</f>
        <v>0</v>
      </c>
      <c r="P1596">
        <f>VLOOKUP($F1596,'(참고)타워 스텟 가치'!$B$2:$L$6,P$2,0)+(VLOOKUP($F1596,'(참고)타워 스텟 가치'!$B$2:$L$6,P$2,0)*$E1596)</f>
        <v>90.020000000000508</v>
      </c>
      <c r="Q1596">
        <f>SUM('스테이지별 몬스터 스텟'!H1596*'(참고)타워 스텟 가치'!$Q$17,'스테이지별 몬스터 스텟'!I1596*'(참고)타워 스텟 가치'!$R$17,'스테이지별 몬스터 스텟'!J1596*'(참고)타워 스텟 가치'!$S$17,'스테이지별 몬스터 스텟'!K1596*'(참고)타워 스텟 가치'!$T$17,'스테이지별 몬스터 스텟'!L1596*'(참고)타워 스텟 가치'!$U$17,'스테이지별 몬스터 스텟'!M1596*'(참고)타워 스텟 가치'!$V$17,'스테이지별 몬스터 스텟'!N1596*'(참고)타워 스텟 가치'!$W$17,'스테이지별 몬스터 스텟'!O1596*'(참고)타워 스텟 가치'!$X$17,'스테이지별 몬스터 스텟'!P1596*'(참고)타워 스텟 가치'!$Y$17)</f>
        <v>979813.04500000551</v>
      </c>
      <c r="R1596">
        <v>1</v>
      </c>
      <c r="S1596">
        <f>VLOOKUP($F1596,'(참고)타워 스텟 가치'!$B$7:$L$11,S$2,0)+(VLOOKUP($F1596,'(참고)타워 스텟 가치'!$B$7:$L$11,S$2,0)*$E1596)</f>
        <v>482.25000000000273</v>
      </c>
      <c r="T1596">
        <f>VLOOKUP($F1596,'(참고)타워 스텟 가치'!$B$7:$L$11,T$2,0)+(VLOOKUP($F1596,'(참고)타워 스텟 가치'!$B$7:$L$11,T$2,0)*$E1596)</f>
        <v>868.05000000000496</v>
      </c>
      <c r="U1596">
        <f>VLOOKUP($F1596,'(참고)타워 스텟 가치'!$B$7:$L$11,U$2,0)+(VLOOKUP($F1596,'(참고)타워 스텟 가치'!$B$7:$L$11,U$2,0)*$E1596)</f>
        <v>643000.00000000361</v>
      </c>
      <c r="V1596">
        <f>VLOOKUP($F1596,'(참고)타워 스텟 가치'!$B$7:$L$11,V$2,0)+(VLOOKUP($F1596,'(참고)타워 스텟 가치'!$B$7:$L$11,V$2,0)*$E1596)</f>
        <v>5787.0000000000327</v>
      </c>
      <c r="W1596">
        <f>VLOOKUP($F1596,'(참고)타워 스텟 가치'!$B$7:$L$11,W$2,0)+(VLOOKUP($F1596,'(참고)타워 스텟 가치'!$B$7:$L$11,W$2,0)*$E1596)</f>
        <v>96.450000000000557</v>
      </c>
      <c r="X1596">
        <f>VLOOKUP($F1596,'(참고)타워 스텟 가치'!$B$7:$L$11,X$2,0)+(VLOOKUP($F1596,'(참고)타워 스텟 가치'!$B$7:$L$11,X$2,0)*$E1596)</f>
        <v>38.580000000000219</v>
      </c>
      <c r="Y1596">
        <f>VLOOKUP($F1596,'(참고)타워 스텟 가치'!$B$7:$L$11,Y$2,0)+(VLOOKUP($F1596,'(참고)타워 스텟 가치'!$B$7:$L$11,Y$2,0)*$E1596)</f>
        <v>0</v>
      </c>
      <c r="Z1596">
        <f>VLOOKUP($F1596,'(참고)타워 스텟 가치'!$B$7:$L$11,Z$2,0)+(VLOOKUP($F1596,'(참고)타워 스텟 가치'!$B$7:$L$11,Z$2,0)*$E1596)</f>
        <v>0</v>
      </c>
      <c r="AA1596">
        <f>VLOOKUP($F1596,'(참고)타워 스텟 가치'!$B$7:$L$11,AA$2,0)+(VLOOKUP($F1596,'(참고)타워 스텟 가치'!$B$7:$L$11,AA$2,0)*$E1596)</f>
        <v>90.020000000000508</v>
      </c>
      <c r="AB1596">
        <f>SUM('스테이지별 몬스터 스텟'!S1596*'(참고)타워 스텟 가치'!$Q$17,'스테이지별 몬스터 스텟'!T1596*'(참고)타워 스텟 가치'!$R$17,'스테이지별 몬스터 스텟'!U1596*'(참고)타워 스텟 가치'!$S$17,'스테이지별 몬스터 스텟'!V1596*'(참고)타워 스텟 가치'!$T$17,'스테이지별 몬스터 스텟'!W1596*'(참고)타워 스텟 가치'!$U$17,'스테이지별 몬스터 스텟'!X1596*'(참고)타워 스텟 가치'!$V$17,'스테이지별 몬스터 스텟'!Y1596*'(참고)타워 스텟 가치'!$W$17,'스테이지별 몬스터 스텟'!Z1596*'(참고)타워 스텟 가치'!$X$17,'스테이지별 몬스터 스텟'!AA1596*'(참고)타워 스텟 가치'!$Y$17)</f>
        <v>978752.09500000556</v>
      </c>
      <c r="AC1596">
        <v>2</v>
      </c>
      <c r="AD1596">
        <f>VLOOKUP($F1596,'(참고)타워 스텟 가치'!$B$12:$L$16,AD$2,0)+(VLOOKUP($F1596,'(참고)타워 스텟 가치'!$B$12:$L$16,AD$2,0)*$E1596)</f>
        <v>482.25000000000273</v>
      </c>
      <c r="AE1596">
        <f>VLOOKUP($F1596,'(참고)타워 스텟 가치'!$B$12:$L$16,AE$2,0)+(VLOOKUP($F1596,'(참고)타워 스텟 가치'!$B$12:$L$16,AE$2,0)*$E1596)</f>
        <v>578.70000000000334</v>
      </c>
      <c r="AF1596">
        <f>VLOOKUP($F1596,'(참고)타워 스텟 가치'!$B$12:$L$16,AF$2,0)+(VLOOKUP($F1596,'(참고)타워 스텟 가치'!$B$12:$L$16,AF$2,0)*$E1596)</f>
        <v>643000.00000000361</v>
      </c>
      <c r="AG1596">
        <f>VLOOKUP($F1596,'(참고)타워 스텟 가치'!$B$12:$L$16,AG$2,0)+(VLOOKUP($F1596,'(참고)타워 스텟 가치'!$B$12:$L$16,AG$2,0)*$E1596)</f>
        <v>2893.5000000000164</v>
      </c>
      <c r="AH1596">
        <f>VLOOKUP($F1596,'(참고)타워 스텟 가치'!$B$12:$L$16,AH$2,0)+(VLOOKUP($F1596,'(참고)타워 스텟 가치'!$B$12:$L$16,AH$2,0)*$E1596)</f>
        <v>96.450000000000557</v>
      </c>
      <c r="AI1596">
        <f>VLOOKUP($F1596,'(참고)타워 스텟 가치'!$B$12:$L$16,AI$2,0)+(VLOOKUP($F1596,'(참고)타워 스텟 가치'!$B$12:$L$16,AI$2,0)*$E1596)</f>
        <v>38.580000000000219</v>
      </c>
      <c r="AJ1596">
        <f>VLOOKUP($F1596,'(참고)타워 스텟 가치'!$B$12:$L$16,AJ$2,0)+(VLOOKUP($F1596,'(참고)타워 스텟 가치'!$B$12:$L$16,AJ$2,0)*$E1596)</f>
        <v>0</v>
      </c>
      <c r="AK1596">
        <f>VLOOKUP($F1596,'(참고)타워 스텟 가치'!$B$12:$L$16,AK$2,0)+(VLOOKUP($F1596,'(참고)타워 스텟 가치'!$B$12:$L$16,AK$2,0)*$E1596)</f>
        <v>0</v>
      </c>
      <c r="AL1596">
        <f>VLOOKUP($F1596,'(참고)타워 스텟 가치'!$B$12:$L$16,AL$2,0)+(VLOOKUP($F1596,'(참고)타워 스텟 가치'!$B$12:$L$16,AL$2,0)*$E1596)</f>
        <v>180.04000000000102</v>
      </c>
      <c r="AM1596">
        <f>SUM('스테이지별 몬스터 스텟'!AD1596*'(참고)타워 스텟 가치'!$Q$17,'스테이지별 몬스터 스텟'!AE1596*'(참고)타워 스텟 가치'!$R$17,'스테이지별 몬스터 스텟'!AF1596*'(참고)타워 스텟 가치'!$S$17,'스테이지별 몬스터 스텟'!AG1596*'(참고)타워 스텟 가치'!$T$17,'스테이지별 몬스터 스텟'!AH1596*'(참고)타워 스텟 가치'!$U$17,'스테이지별 몬스터 스텟'!AI1596*'(참고)타워 스텟 가치'!$V$17,'스테이지별 몬스터 스텟'!AJ1596*'(참고)타워 스텟 가치'!$W$17,'스테이지별 몬스터 스텟'!AK1596*'(참고)타워 스텟 가치'!$X$17,'스테이지별 몬스터 스텟'!AL1596*'(참고)타워 스텟 가치'!$Y$17)</f>
        <v>972711.11000000534</v>
      </c>
      <c r="AN1596">
        <v>3</v>
      </c>
    </row>
    <row r="1597" spans="3:40" x14ac:dyDescent="0.3">
      <c r="C1597">
        <v>3</v>
      </c>
      <c r="D1597">
        <f t="shared" si="74"/>
        <v>319</v>
      </c>
      <c r="E1597" s="52">
        <f>VLOOKUP(D1597,'스테이지별 난이도 설정'!B:C,2,0)</f>
        <v>127.60000000000073</v>
      </c>
      <c r="F1597" t="str">
        <f t="shared" si="75"/>
        <v>에픽</v>
      </c>
      <c r="G1597">
        <f t="shared" si="73"/>
        <v>6</v>
      </c>
      <c r="H1597">
        <f>VLOOKUP($F1597,'(참고)타워 스텟 가치'!$B$2:$L$6,H$2,0)+(VLOOKUP($F1597,'(참고)타워 스텟 가치'!$B$2:$L$6,H$2,0)*$E1597)</f>
        <v>2170.1250000000123</v>
      </c>
      <c r="I1597">
        <f>VLOOKUP($F1597,'(참고)타워 스텟 가치'!$B$2:$L$6,I$2,0)+(VLOOKUP($F1597,'(참고)타워 스텟 가치'!$B$2:$L$6,I$2,0)*$E1597)</f>
        <v>434.02500000000248</v>
      </c>
      <c r="J1597">
        <f>VLOOKUP($F1597,'(참고)타워 스텟 가치'!$B$2:$L$6,J$2,0)+(VLOOKUP($F1597,'(참고)타워 스텟 가치'!$B$2:$L$6,J$2,0)*$E1597)</f>
        <v>643000.00000000361</v>
      </c>
      <c r="K1597">
        <f>VLOOKUP($F1597,'(참고)타워 스텟 가치'!$B$2:$L$6,K$2,0)+(VLOOKUP($F1597,'(참고)타워 스텟 가치'!$B$2:$L$6,K$2,0)*$E1597)</f>
        <v>8680.5000000000491</v>
      </c>
      <c r="L1597">
        <f>VLOOKUP($F1597,'(참고)타워 스텟 가치'!$B$2:$L$6,L$2,0)+(VLOOKUP($F1597,'(참고)타워 스텟 가치'!$B$2:$L$6,L$2,0)*$E1597)</f>
        <v>144.67500000000084</v>
      </c>
      <c r="M1597">
        <f>VLOOKUP($F1597,'(참고)타워 스텟 가치'!$B$2:$L$6,M$2,0)+(VLOOKUP($F1597,'(참고)타워 스텟 가치'!$B$2:$L$6,M$2,0)*$E1597)</f>
        <v>38.580000000000219</v>
      </c>
      <c r="N1597">
        <f>VLOOKUP($F1597,'(참고)타워 스텟 가치'!$B$2:$L$6,N$2,0)+(VLOOKUP($F1597,'(참고)타워 스텟 가치'!$B$2:$L$6,N$2,0)*$E1597)</f>
        <v>0</v>
      </c>
      <c r="O1597">
        <f>VLOOKUP($F1597,'(참고)타워 스텟 가치'!$B$2:$L$6,O$2,0)+(VLOOKUP($F1597,'(참고)타워 스텟 가치'!$B$2:$L$6,O$2,0)*$E1597)</f>
        <v>0</v>
      </c>
      <c r="P1597">
        <f>VLOOKUP($F1597,'(참고)타워 스텟 가치'!$B$2:$L$6,P$2,0)+(VLOOKUP($F1597,'(참고)타워 스텟 가치'!$B$2:$L$6,P$2,0)*$E1597)</f>
        <v>90.020000000000508</v>
      </c>
      <c r="Q1597">
        <f>SUM('스테이지별 몬스터 스텟'!H1597*'(참고)타워 스텟 가치'!$Q$17,'스테이지별 몬스터 스텟'!I1597*'(참고)타워 스텟 가치'!$R$17,'스테이지별 몬스터 스텟'!J1597*'(참고)타워 스텟 가치'!$S$17,'스테이지별 몬스터 스텟'!K1597*'(참고)타워 스텟 가치'!$T$17,'스테이지별 몬스터 스텟'!L1597*'(참고)타워 스텟 가치'!$U$17,'스테이지별 몬스터 스텟'!M1597*'(참고)타워 스텟 가치'!$V$17,'스테이지별 몬스터 스텟'!N1597*'(참고)타워 스텟 가치'!$W$17,'스테이지별 몬스터 스텟'!O1597*'(참고)타워 스텟 가치'!$X$17,'스테이지별 몬스터 스텟'!P1597*'(참고)타워 스텟 가치'!$Y$17)</f>
        <v>987360.25750000542</v>
      </c>
      <c r="R1597">
        <v>1</v>
      </c>
      <c r="S1597">
        <f>VLOOKUP($F1597,'(참고)타워 스텟 가치'!$B$7:$L$11,S$2,0)+(VLOOKUP($F1597,'(참고)타워 스텟 가치'!$B$7:$L$11,S$2,0)*$E1597)</f>
        <v>723.37500000000409</v>
      </c>
      <c r="T1597">
        <f>VLOOKUP($F1597,'(참고)타워 스텟 가치'!$B$7:$L$11,T$2,0)+(VLOOKUP($F1597,'(참고)타워 스텟 가치'!$B$7:$L$11,T$2,0)*$E1597)</f>
        <v>1302.0750000000073</v>
      </c>
      <c r="U1597">
        <f>VLOOKUP($F1597,'(참고)타워 스텟 가치'!$B$7:$L$11,U$2,0)+(VLOOKUP($F1597,'(참고)타워 스텟 가치'!$B$7:$L$11,U$2,0)*$E1597)</f>
        <v>643000.00000000361</v>
      </c>
      <c r="V1597">
        <f>VLOOKUP($F1597,'(참고)타워 스텟 가치'!$B$7:$L$11,V$2,0)+(VLOOKUP($F1597,'(참고)타워 스텟 가치'!$B$7:$L$11,V$2,0)*$E1597)</f>
        <v>8680.5000000000491</v>
      </c>
      <c r="W1597">
        <f>VLOOKUP($F1597,'(참고)타워 스텟 가치'!$B$7:$L$11,W$2,0)+(VLOOKUP($F1597,'(참고)타워 스텟 가치'!$B$7:$L$11,W$2,0)*$E1597)</f>
        <v>144.67500000000084</v>
      </c>
      <c r="X1597">
        <f>VLOOKUP($F1597,'(참고)타워 스텟 가치'!$B$7:$L$11,X$2,0)+(VLOOKUP($F1597,'(참고)타워 스텟 가치'!$B$7:$L$11,X$2,0)*$E1597)</f>
        <v>38.580000000000219</v>
      </c>
      <c r="Y1597">
        <f>VLOOKUP($F1597,'(참고)타워 스텟 가치'!$B$7:$L$11,Y$2,0)+(VLOOKUP($F1597,'(참고)타워 스텟 가치'!$B$7:$L$11,Y$2,0)*$E1597)</f>
        <v>0</v>
      </c>
      <c r="Z1597">
        <f>VLOOKUP($F1597,'(참고)타워 스텟 가치'!$B$7:$L$11,Z$2,0)+(VLOOKUP($F1597,'(참고)타워 스텟 가치'!$B$7:$L$11,Z$2,0)*$E1597)</f>
        <v>0</v>
      </c>
      <c r="AA1597">
        <f>VLOOKUP($F1597,'(참고)타워 스텟 가치'!$B$7:$L$11,AA$2,0)+(VLOOKUP($F1597,'(참고)타워 스텟 가치'!$B$7:$L$11,AA$2,0)*$E1597)</f>
        <v>90.020000000000508</v>
      </c>
      <c r="AB1597">
        <f>SUM('스테이지별 몬스터 스텟'!S1597*'(참고)타워 스텟 가치'!$Q$17,'스테이지별 몬스터 스텟'!T1597*'(참고)타워 스텟 가치'!$R$17,'스테이지별 몬스터 스텟'!U1597*'(참고)타워 스텟 가치'!$S$17,'스테이지별 몬스터 스텟'!V1597*'(참고)타워 스텟 가치'!$T$17,'스테이지별 몬스터 스텟'!W1597*'(참고)타워 스텟 가치'!$U$17,'스테이지별 몬스터 스텟'!X1597*'(참고)타워 스텟 가치'!$V$17,'스테이지별 몬스터 스텟'!Y1597*'(참고)타워 스텟 가치'!$W$17,'스테이지별 몬스터 스텟'!Z1597*'(참고)타워 스텟 가치'!$X$17,'스테이지별 몬스터 스텟'!AA1597*'(참고)타워 스텟 가치'!$Y$17)</f>
        <v>985768.83250000549</v>
      </c>
      <c r="AC1597">
        <v>2</v>
      </c>
      <c r="AD1597">
        <f>VLOOKUP($F1597,'(참고)타워 스텟 가치'!$B$12:$L$16,AD$2,0)+(VLOOKUP($F1597,'(참고)타워 스텟 가치'!$B$12:$L$16,AD$2,0)*$E1597)</f>
        <v>723.37500000000409</v>
      </c>
      <c r="AE1597">
        <f>VLOOKUP($F1597,'(참고)타워 스텟 가치'!$B$12:$L$16,AE$2,0)+(VLOOKUP($F1597,'(참고)타워 스텟 가치'!$B$12:$L$16,AE$2,0)*$E1597)</f>
        <v>868.05000000000496</v>
      </c>
      <c r="AF1597">
        <f>VLOOKUP($F1597,'(참고)타워 스텟 가치'!$B$12:$L$16,AF$2,0)+(VLOOKUP($F1597,'(참고)타워 스텟 가치'!$B$12:$L$16,AF$2,0)*$E1597)</f>
        <v>643000.00000000361</v>
      </c>
      <c r="AG1597">
        <f>VLOOKUP($F1597,'(참고)타워 스텟 가치'!$B$12:$L$16,AG$2,0)+(VLOOKUP($F1597,'(참고)타워 스텟 가치'!$B$12:$L$16,AG$2,0)*$E1597)</f>
        <v>4340.2500000000246</v>
      </c>
      <c r="AH1597">
        <f>VLOOKUP($F1597,'(참고)타워 스텟 가치'!$B$12:$L$16,AH$2,0)+(VLOOKUP($F1597,'(참고)타워 스텟 가치'!$B$12:$L$16,AH$2,0)*$E1597)</f>
        <v>144.67500000000084</v>
      </c>
      <c r="AI1597">
        <f>VLOOKUP($F1597,'(참고)타워 스텟 가치'!$B$12:$L$16,AI$2,0)+(VLOOKUP($F1597,'(참고)타워 스텟 가치'!$B$12:$L$16,AI$2,0)*$E1597)</f>
        <v>38.580000000000219</v>
      </c>
      <c r="AJ1597">
        <f>VLOOKUP($F1597,'(참고)타워 스텟 가치'!$B$12:$L$16,AJ$2,0)+(VLOOKUP($F1597,'(참고)타워 스텟 가치'!$B$12:$L$16,AJ$2,0)*$E1597)</f>
        <v>0</v>
      </c>
      <c r="AK1597">
        <f>VLOOKUP($F1597,'(참고)타워 스텟 가치'!$B$12:$L$16,AK$2,0)+(VLOOKUP($F1597,'(참고)타워 스텟 가치'!$B$12:$L$16,AK$2,0)*$E1597)</f>
        <v>0</v>
      </c>
      <c r="AL1597">
        <f>VLOOKUP($F1597,'(참고)타워 스텟 가치'!$B$12:$L$16,AL$2,0)+(VLOOKUP($F1597,'(참고)타워 스텟 가치'!$B$12:$L$16,AL$2,0)*$E1597)</f>
        <v>180.04000000000102</v>
      </c>
      <c r="AM1597">
        <f>SUM('스테이지별 몬스터 스텟'!AD1597*'(참고)타워 스텟 가치'!$Q$17,'스테이지별 몬스터 스텟'!AE1597*'(참고)타워 스텟 가치'!$R$17,'스테이지별 몬스터 스텟'!AF1597*'(참고)타워 스텟 가치'!$S$17,'스테이지별 몬스터 스텟'!AG1597*'(참고)타워 스텟 가치'!$T$17,'스테이지별 몬스터 스텟'!AH1597*'(참고)타워 스텟 가치'!$U$17,'스테이지별 몬스터 스텟'!AI1597*'(참고)타워 스텟 가치'!$V$17,'스테이지별 몬스터 스텟'!AJ1597*'(참고)타워 스텟 가치'!$W$17,'스테이지별 몬스터 스텟'!AK1597*'(참고)타워 스텟 가치'!$X$17,'스테이지별 몬스터 스텟'!AL1597*'(참고)타워 스텟 가치'!$Y$17)</f>
        <v>976617.33500000532</v>
      </c>
      <c r="AN1597">
        <v>3</v>
      </c>
    </row>
    <row r="1598" spans="3:40" x14ac:dyDescent="0.3">
      <c r="C1598">
        <v>4</v>
      </c>
      <c r="D1598">
        <f t="shared" si="74"/>
        <v>319</v>
      </c>
      <c r="E1598" s="52">
        <f>VLOOKUP(D1598,'스테이지별 난이도 설정'!B:C,2,0)</f>
        <v>127.60000000000073</v>
      </c>
      <c r="F1598" t="str">
        <f t="shared" si="75"/>
        <v>유니크</v>
      </c>
      <c r="G1598">
        <f t="shared" si="73"/>
        <v>6</v>
      </c>
      <c r="H1598">
        <f>VLOOKUP($F1598,'(참고)타워 스텟 가치'!$B$2:$L$6,H$2,0)+(VLOOKUP($F1598,'(참고)타워 스텟 가치'!$B$2:$L$6,H$2,0)*$E1598)</f>
        <v>3255.1875000000186</v>
      </c>
      <c r="I1598">
        <f>VLOOKUP($F1598,'(참고)타워 스텟 가치'!$B$2:$L$6,I$2,0)+(VLOOKUP($F1598,'(참고)타워 스텟 가치'!$B$2:$L$6,I$2,0)*$E1598)</f>
        <v>651.03750000000366</v>
      </c>
      <c r="J1598">
        <f>VLOOKUP($F1598,'(참고)타워 스텟 가치'!$B$2:$L$6,J$2,0)+(VLOOKUP($F1598,'(참고)타워 스텟 가치'!$B$2:$L$6,J$2,0)*$E1598)</f>
        <v>643000.00000000361</v>
      </c>
      <c r="K1598">
        <f>VLOOKUP($F1598,'(참고)타워 스텟 가치'!$B$2:$L$6,K$2,0)+(VLOOKUP($F1598,'(참고)타워 스텟 가치'!$B$2:$L$6,K$2,0)*$E1598)</f>
        <v>13020.750000000075</v>
      </c>
      <c r="L1598">
        <f>VLOOKUP($F1598,'(참고)타워 스텟 가치'!$B$2:$L$6,L$2,0)+(VLOOKUP($F1598,'(참고)타워 스텟 가치'!$B$2:$L$6,L$2,0)*$E1598)</f>
        <v>217.01250000000124</v>
      </c>
      <c r="M1598">
        <f>VLOOKUP($F1598,'(참고)타워 스텟 가치'!$B$2:$L$6,M$2,0)+(VLOOKUP($F1598,'(참고)타워 스텟 가치'!$B$2:$L$6,M$2,0)*$E1598)</f>
        <v>38.580000000000219</v>
      </c>
      <c r="N1598">
        <f>VLOOKUP($F1598,'(참고)타워 스텟 가치'!$B$2:$L$6,N$2,0)+(VLOOKUP($F1598,'(참고)타워 스텟 가치'!$B$2:$L$6,N$2,0)*$E1598)</f>
        <v>0</v>
      </c>
      <c r="O1598">
        <f>VLOOKUP($F1598,'(참고)타워 스텟 가치'!$B$2:$L$6,O$2,0)+(VLOOKUP($F1598,'(참고)타워 스텟 가치'!$B$2:$L$6,O$2,0)*$E1598)</f>
        <v>0</v>
      </c>
      <c r="P1598">
        <f>VLOOKUP($F1598,'(참고)타워 스텟 가치'!$B$2:$L$6,P$2,0)+(VLOOKUP($F1598,'(참고)타워 스텟 가치'!$B$2:$L$6,P$2,0)*$E1598)</f>
        <v>128.60000000000073</v>
      </c>
      <c r="Q1598">
        <f>SUM('스테이지별 몬스터 스텟'!H1598*'(참고)타워 스텟 가치'!$Q$17,'스테이지별 몬스터 스텟'!I1598*'(참고)타워 스텟 가치'!$R$17,'스테이지별 몬스터 스텟'!J1598*'(참고)타워 스텟 가치'!$S$17,'스테이지별 몬스터 스텟'!K1598*'(참고)타워 스텟 가치'!$T$17,'스테이지별 몬스터 스텟'!L1598*'(참고)타워 스텟 가치'!$U$17,'스테이지별 몬스터 스텟'!M1598*'(참고)타워 스텟 가치'!$V$17,'스테이지별 몬스터 스텟'!N1598*'(참고)타워 스텟 가치'!$W$17,'스테이지별 몬스터 스텟'!O1598*'(참고)타워 스텟 가치'!$X$17,'스테이지별 몬스터 스텟'!P1598*'(참고)타워 스텟 가치'!$Y$17)</f>
        <v>998758.23625000543</v>
      </c>
      <c r="R1598">
        <v>1</v>
      </c>
      <c r="S1598">
        <f>VLOOKUP($F1598,'(참고)타워 스텟 가치'!$B$7:$L$11,S$2,0)+(VLOOKUP($F1598,'(참고)타워 스텟 가치'!$B$7:$L$11,S$2,0)*$E1598)</f>
        <v>1085.0625000000061</v>
      </c>
      <c r="T1598">
        <f>VLOOKUP($F1598,'(참고)타워 스텟 가치'!$B$7:$L$11,T$2,0)+(VLOOKUP($F1598,'(참고)타워 스텟 가치'!$B$7:$L$11,T$2,0)*$E1598)</f>
        <v>1953.1125000000111</v>
      </c>
      <c r="U1598">
        <f>VLOOKUP($F1598,'(참고)타워 스텟 가치'!$B$7:$L$11,U$2,0)+(VLOOKUP($F1598,'(참고)타워 스텟 가치'!$B$7:$L$11,U$2,0)*$E1598)</f>
        <v>643000.00000000361</v>
      </c>
      <c r="V1598">
        <f>VLOOKUP($F1598,'(참고)타워 스텟 가치'!$B$7:$L$11,V$2,0)+(VLOOKUP($F1598,'(참고)타워 스텟 가치'!$B$7:$L$11,V$2,0)*$E1598)</f>
        <v>13020.750000000075</v>
      </c>
      <c r="W1598">
        <f>VLOOKUP($F1598,'(참고)타워 스텟 가치'!$B$7:$L$11,W$2,0)+(VLOOKUP($F1598,'(참고)타워 스텟 가치'!$B$7:$L$11,W$2,0)*$E1598)</f>
        <v>217.01250000000124</v>
      </c>
      <c r="X1598">
        <f>VLOOKUP($F1598,'(참고)타워 스텟 가치'!$B$7:$L$11,X$2,0)+(VLOOKUP($F1598,'(참고)타워 스텟 가치'!$B$7:$L$11,X$2,0)*$E1598)</f>
        <v>38.580000000000219</v>
      </c>
      <c r="Y1598">
        <f>VLOOKUP($F1598,'(참고)타워 스텟 가치'!$B$7:$L$11,Y$2,0)+(VLOOKUP($F1598,'(참고)타워 스텟 가치'!$B$7:$L$11,Y$2,0)*$E1598)</f>
        <v>0</v>
      </c>
      <c r="Z1598">
        <f>VLOOKUP($F1598,'(참고)타워 스텟 가치'!$B$7:$L$11,Z$2,0)+(VLOOKUP($F1598,'(참고)타워 스텟 가치'!$B$7:$L$11,Z$2,0)*$E1598)</f>
        <v>0</v>
      </c>
      <c r="AA1598">
        <f>VLOOKUP($F1598,'(참고)타워 스텟 가치'!$B$7:$L$11,AA$2,0)+(VLOOKUP($F1598,'(참고)타워 스텟 가치'!$B$7:$L$11,AA$2,0)*$E1598)</f>
        <v>128.60000000000073</v>
      </c>
      <c r="AB1598">
        <f>SUM('스테이지별 몬스터 스텟'!S1598*'(참고)타워 스텟 가치'!$Q$17,'스테이지별 몬스터 스텟'!T1598*'(참고)타워 스텟 가치'!$R$17,'스테이지별 몬스터 스텟'!U1598*'(참고)타워 스텟 가치'!$S$17,'스테이지별 몬스터 스텟'!V1598*'(참고)타워 스텟 가치'!$T$17,'스테이지별 몬스터 스텟'!W1598*'(참고)타워 스텟 가치'!$U$17,'스테이지별 몬스터 스텟'!X1598*'(참고)타워 스텟 가치'!$V$17,'스테이지별 몬스터 스텟'!Y1598*'(참고)타워 스텟 가치'!$W$17,'스테이지별 몬스터 스텟'!Z1598*'(참고)타워 스텟 가치'!$X$17,'스테이지별 몬스터 스텟'!AA1598*'(참고)타워 스텟 가치'!$Y$17)</f>
        <v>996371.09875000548</v>
      </c>
      <c r="AC1598">
        <v>2</v>
      </c>
      <c r="AD1598">
        <f>VLOOKUP($F1598,'(참고)타워 스텟 가치'!$B$12:$L$16,AD$2,0)+(VLOOKUP($F1598,'(참고)타워 스텟 가치'!$B$12:$L$16,AD$2,0)*$E1598)</f>
        <v>1085.0625000000061</v>
      </c>
      <c r="AE1598">
        <f>VLOOKUP($F1598,'(참고)타워 스텟 가치'!$B$12:$L$16,AE$2,0)+(VLOOKUP($F1598,'(참고)타워 스텟 가치'!$B$12:$L$16,AE$2,0)*$E1598)</f>
        <v>1302.0750000000073</v>
      </c>
      <c r="AF1598">
        <f>VLOOKUP($F1598,'(참고)타워 스텟 가치'!$B$12:$L$16,AF$2,0)+(VLOOKUP($F1598,'(참고)타워 스텟 가치'!$B$12:$L$16,AF$2,0)*$E1598)</f>
        <v>643000.00000000361</v>
      </c>
      <c r="AG1598">
        <f>VLOOKUP($F1598,'(참고)타워 스텟 가치'!$B$12:$L$16,AG$2,0)+(VLOOKUP($F1598,'(참고)타워 스텟 가치'!$B$12:$L$16,AG$2,0)*$E1598)</f>
        <v>6510.3750000000373</v>
      </c>
      <c r="AH1598">
        <f>VLOOKUP($F1598,'(참고)타워 스텟 가치'!$B$12:$L$16,AH$2,0)+(VLOOKUP($F1598,'(참고)타워 스텟 가치'!$B$12:$L$16,AH$2,0)*$E1598)</f>
        <v>217.01250000000124</v>
      </c>
      <c r="AI1598">
        <f>VLOOKUP($F1598,'(참고)타워 스텟 가치'!$B$12:$L$16,AI$2,0)+(VLOOKUP($F1598,'(참고)타워 스텟 가치'!$B$12:$L$16,AI$2,0)*$E1598)</f>
        <v>38.580000000000219</v>
      </c>
      <c r="AJ1598">
        <f>VLOOKUP($F1598,'(참고)타워 스텟 가치'!$B$12:$L$16,AJ$2,0)+(VLOOKUP($F1598,'(참고)타워 스텟 가치'!$B$12:$L$16,AJ$2,0)*$E1598)</f>
        <v>0</v>
      </c>
      <c r="AK1598">
        <f>VLOOKUP($F1598,'(참고)타워 스텟 가치'!$B$12:$L$16,AK$2,0)+(VLOOKUP($F1598,'(참고)타워 스텟 가치'!$B$12:$L$16,AK$2,0)*$E1598)</f>
        <v>0</v>
      </c>
      <c r="AL1598">
        <f>VLOOKUP($F1598,'(참고)타워 스텟 가치'!$B$12:$L$16,AL$2,0)+(VLOOKUP($F1598,'(참고)타워 스텟 가치'!$B$12:$L$16,AL$2,0)*$E1598)</f>
        <v>257.20000000000147</v>
      </c>
      <c r="AM1598">
        <f>SUM('스테이지별 몬스터 스텟'!AD1598*'(참고)타워 스텟 가치'!$Q$17,'스테이지별 몬스터 스텟'!AE1598*'(참고)타워 스텟 가치'!$R$17,'스테이지별 몬스터 스텟'!AF1598*'(참고)타워 스텟 가치'!$S$17,'스테이지별 몬스터 스텟'!AG1598*'(참고)타워 스텟 가치'!$T$17,'스테이지별 몬스터 스텟'!AH1598*'(참고)타워 스텟 가치'!$U$17,'스테이지별 몬스터 스텟'!AI1598*'(참고)타워 스텟 가치'!$V$17,'스테이지별 몬스터 스텟'!AJ1598*'(참고)타워 스텟 가치'!$W$17,'스테이지별 몬스터 스텟'!AK1598*'(참고)타워 스텟 가치'!$X$17,'스테이지별 몬스터 스텟'!AL1598*'(참고)타워 스텟 가치'!$Y$17)</f>
        <v>982630.99250000552</v>
      </c>
      <c r="AN1598">
        <v>3</v>
      </c>
    </row>
    <row r="1599" spans="3:40" x14ac:dyDescent="0.3">
      <c r="C1599">
        <v>5</v>
      </c>
      <c r="D1599">
        <f t="shared" si="74"/>
        <v>319</v>
      </c>
      <c r="E1599" s="52">
        <f>VLOOKUP(D1599,'스테이지별 난이도 설정'!B:C,2,0)</f>
        <v>127.60000000000073</v>
      </c>
      <c r="F1599" t="str">
        <f t="shared" si="75"/>
        <v>스페셜</v>
      </c>
      <c r="G1599">
        <f t="shared" si="73"/>
        <v>6</v>
      </c>
      <c r="H1599">
        <f>VLOOKUP($F1599,'(참고)타워 스텟 가치'!$B$2:$L$6,H$2,0)+(VLOOKUP($F1599,'(참고)타워 스텟 가치'!$B$2:$L$6,H$2,0)*$E1599)</f>
        <v>4882.7812500000282</v>
      </c>
      <c r="I1599">
        <f>VLOOKUP($F1599,'(참고)타워 스텟 가치'!$B$2:$L$6,I$2,0)+(VLOOKUP($F1599,'(참고)타워 스텟 가치'!$B$2:$L$6,I$2,0)*$E1599)</f>
        <v>976.55625000000555</v>
      </c>
      <c r="J1599">
        <f>VLOOKUP($F1599,'(참고)타워 스텟 가치'!$B$2:$L$6,J$2,0)+(VLOOKUP($F1599,'(참고)타워 스텟 가치'!$B$2:$L$6,J$2,0)*$E1599)</f>
        <v>643000.00000000361</v>
      </c>
      <c r="K1599">
        <f>VLOOKUP($F1599,'(참고)타워 스텟 가치'!$B$2:$L$6,K$2,0)+(VLOOKUP($F1599,'(참고)타워 스텟 가치'!$B$2:$L$6,K$2,0)*$E1599)</f>
        <v>19531.125000000113</v>
      </c>
      <c r="L1599">
        <f>VLOOKUP($F1599,'(참고)타워 스텟 가치'!$B$2:$L$6,L$2,0)+(VLOOKUP($F1599,'(참고)타워 스텟 가치'!$B$2:$L$6,L$2,0)*$E1599)</f>
        <v>325.51875000000183</v>
      </c>
      <c r="M1599">
        <f>VLOOKUP($F1599,'(참고)타워 스텟 가치'!$B$2:$L$6,M$2,0)+(VLOOKUP($F1599,'(참고)타워 스텟 가치'!$B$2:$L$6,M$2,0)*$E1599)</f>
        <v>38.580000000000219</v>
      </c>
      <c r="N1599">
        <f>VLOOKUP($F1599,'(참고)타워 스텟 가치'!$B$2:$L$6,N$2,0)+(VLOOKUP($F1599,'(참고)타워 스텟 가치'!$B$2:$L$6,N$2,0)*$E1599)</f>
        <v>0</v>
      </c>
      <c r="O1599">
        <f>VLOOKUP($F1599,'(참고)타워 스텟 가치'!$B$2:$L$6,O$2,0)+(VLOOKUP($F1599,'(참고)타워 스텟 가치'!$B$2:$L$6,O$2,0)*$E1599)</f>
        <v>0</v>
      </c>
      <c r="P1599">
        <f>VLOOKUP($F1599,'(참고)타워 스텟 가치'!$B$2:$L$6,P$2,0)+(VLOOKUP($F1599,'(참고)타워 스텟 가치'!$B$2:$L$6,P$2,0)*$E1599)</f>
        <v>128.60000000000073</v>
      </c>
      <c r="Q1599">
        <f>SUM('스테이지별 몬스터 스텟'!H1599*'(참고)타워 스텟 가치'!$Q$17,'스테이지별 몬스터 스텟'!I1599*'(참고)타워 스텟 가치'!$R$17,'스테이지별 몬스터 스텟'!J1599*'(참고)타워 스텟 가치'!$S$17,'스테이지별 몬스터 스텟'!K1599*'(참고)타워 스텟 가치'!$T$17,'스테이지별 몬스터 스텟'!L1599*'(참고)타워 스텟 가치'!$U$17,'스테이지별 몬스터 스텟'!M1599*'(참고)타워 스텟 가치'!$V$17,'스테이지별 몬스터 스텟'!N1599*'(참고)타워 스텟 가치'!$W$17,'스테이지별 몬스터 스텟'!O1599*'(참고)타워 스텟 가치'!$X$17,'스테이지별 몬스터 스텟'!P1599*'(참고)타워 스텟 가치'!$Y$17)</f>
        <v>1015739.4643750056</v>
      </c>
      <c r="R1599">
        <v>1</v>
      </c>
      <c r="S1599">
        <f>VLOOKUP($F1599,'(참고)타워 스텟 가치'!$B$7:$L$11,S$2,0)+(VLOOKUP($F1599,'(참고)타워 스텟 가치'!$B$7:$L$11,S$2,0)*$E1599)</f>
        <v>1627.5937500000093</v>
      </c>
      <c r="T1599">
        <f>VLOOKUP($F1599,'(참고)타워 스텟 가치'!$B$7:$L$11,T$2,0)+(VLOOKUP($F1599,'(참고)타워 스텟 가치'!$B$7:$L$11,T$2,0)*$E1599)</f>
        <v>2929.6687500000166</v>
      </c>
      <c r="U1599">
        <f>VLOOKUP($F1599,'(참고)타워 스텟 가치'!$B$7:$L$11,U$2,0)+(VLOOKUP($F1599,'(참고)타워 스텟 가치'!$B$7:$L$11,U$2,0)*$E1599)</f>
        <v>643000.00000000361</v>
      </c>
      <c r="V1599">
        <f>VLOOKUP($F1599,'(참고)타워 스텟 가치'!$B$7:$L$11,V$2,0)+(VLOOKUP($F1599,'(참고)타워 스텟 가치'!$B$7:$L$11,V$2,0)*$E1599)</f>
        <v>19531.125000000113</v>
      </c>
      <c r="W1599">
        <f>VLOOKUP($F1599,'(참고)타워 스텟 가치'!$B$7:$L$11,W$2,0)+(VLOOKUP($F1599,'(참고)타워 스텟 가치'!$B$7:$L$11,W$2,0)*$E1599)</f>
        <v>325.51875000000183</v>
      </c>
      <c r="X1599">
        <f>VLOOKUP($F1599,'(참고)타워 스텟 가치'!$B$7:$L$11,X$2,0)+(VLOOKUP($F1599,'(참고)타워 스텟 가치'!$B$7:$L$11,X$2,0)*$E1599)</f>
        <v>38.580000000000219</v>
      </c>
      <c r="Y1599">
        <f>VLOOKUP($F1599,'(참고)타워 스텟 가치'!$B$7:$L$11,Y$2,0)+(VLOOKUP($F1599,'(참고)타워 스텟 가치'!$B$7:$L$11,Y$2,0)*$E1599)</f>
        <v>0</v>
      </c>
      <c r="Z1599">
        <f>VLOOKUP($F1599,'(참고)타워 스텟 가치'!$B$7:$L$11,Z$2,0)+(VLOOKUP($F1599,'(참고)타워 스텟 가치'!$B$7:$L$11,Z$2,0)*$E1599)</f>
        <v>0</v>
      </c>
      <c r="AA1599">
        <f>VLOOKUP($F1599,'(참고)타워 스텟 가치'!$B$7:$L$11,AA$2,0)+(VLOOKUP($F1599,'(참고)타워 스텟 가치'!$B$7:$L$11,AA$2,0)*$E1599)</f>
        <v>128.60000000000073</v>
      </c>
      <c r="AB1599">
        <f>SUM('스테이지별 몬스터 스텟'!S1599*'(참고)타워 스텟 가치'!$Q$17,'스테이지별 몬스터 스텟'!T1599*'(참고)타워 스텟 가치'!$R$17,'스테이지별 몬스터 스텟'!U1599*'(참고)타워 스텟 가치'!$S$17,'스테이지별 몬스터 스텟'!V1599*'(참고)타워 스텟 가치'!$T$17,'스테이지별 몬스터 스텟'!W1599*'(참고)타워 스텟 가치'!$U$17,'스테이지별 몬스터 스텟'!X1599*'(참고)타워 스텟 가치'!$V$17,'스테이지별 몬스터 스텟'!Y1599*'(참고)타워 스텟 가치'!$W$17,'스테이지별 몬스터 스텟'!Z1599*'(참고)타워 스텟 가치'!$X$17,'스테이지별 몬스터 스텟'!AA1599*'(참고)타워 스텟 가치'!$Y$17)</f>
        <v>1012158.7581250055</v>
      </c>
      <c r="AC1599">
        <v>2</v>
      </c>
      <c r="AD1599">
        <f>VLOOKUP($F1599,'(참고)타워 스텟 가치'!$B$12:$L$16,AD$2,0)+(VLOOKUP($F1599,'(참고)타워 스텟 가치'!$B$12:$L$16,AD$2,0)*$E1599)</f>
        <v>1627.5937500000093</v>
      </c>
      <c r="AE1599">
        <f>VLOOKUP($F1599,'(참고)타워 스텟 가치'!$B$12:$L$16,AE$2,0)+(VLOOKUP($F1599,'(참고)타워 스텟 가치'!$B$12:$L$16,AE$2,0)*$E1599)</f>
        <v>1953.1125000000111</v>
      </c>
      <c r="AF1599">
        <f>VLOOKUP($F1599,'(참고)타워 스텟 가치'!$B$12:$L$16,AF$2,0)+(VLOOKUP($F1599,'(참고)타워 스텟 가치'!$B$12:$L$16,AF$2,0)*$E1599)</f>
        <v>643000.00000000361</v>
      </c>
      <c r="AG1599">
        <f>VLOOKUP($F1599,'(참고)타워 스텟 가치'!$B$12:$L$16,AG$2,0)+(VLOOKUP($F1599,'(참고)타워 스텟 가치'!$B$12:$L$16,AG$2,0)*$E1599)</f>
        <v>9765.5625000000564</v>
      </c>
      <c r="AH1599">
        <f>VLOOKUP($F1599,'(참고)타워 스텟 가치'!$B$12:$L$16,AH$2,0)+(VLOOKUP($F1599,'(참고)타워 스텟 가치'!$B$12:$L$16,AH$2,0)*$E1599)</f>
        <v>325.51875000000183</v>
      </c>
      <c r="AI1599">
        <f>VLOOKUP($F1599,'(참고)타워 스텟 가치'!$B$12:$L$16,AI$2,0)+(VLOOKUP($F1599,'(참고)타워 스텟 가치'!$B$12:$L$16,AI$2,0)*$E1599)</f>
        <v>38.580000000000219</v>
      </c>
      <c r="AJ1599">
        <f>VLOOKUP($F1599,'(참고)타워 스텟 가치'!$B$12:$L$16,AJ$2,0)+(VLOOKUP($F1599,'(참고)타워 스텟 가치'!$B$12:$L$16,AJ$2,0)*$E1599)</f>
        <v>0</v>
      </c>
      <c r="AK1599">
        <f>VLOOKUP($F1599,'(참고)타워 스텟 가치'!$B$12:$L$16,AK$2,0)+(VLOOKUP($F1599,'(참고)타워 스텟 가치'!$B$12:$L$16,AK$2,0)*$E1599)</f>
        <v>0</v>
      </c>
      <c r="AL1599">
        <f>VLOOKUP($F1599,'(참고)타워 스텟 가치'!$B$12:$L$16,AL$2,0)+(VLOOKUP($F1599,'(참고)타워 스텟 가치'!$B$12:$L$16,AL$2,0)*$E1599)</f>
        <v>257.20000000000147</v>
      </c>
      <c r="AM1599">
        <f>SUM('스테이지별 몬스터 스텟'!AD1599*'(참고)타워 스텟 가치'!$Q$17,'스테이지별 몬스터 스텟'!AE1599*'(참고)타워 스텟 가치'!$R$17,'스테이지별 몬스터 스텟'!AF1599*'(참고)타워 스텟 가치'!$S$17,'스테이지별 몬스터 스텟'!AG1599*'(참고)타워 스텟 가치'!$T$17,'스테이지별 몬스터 스텟'!AH1599*'(참고)타워 스텟 가치'!$U$17,'스테이지별 몬스터 스텟'!AI1599*'(참고)타워 스텟 가치'!$V$17,'스테이지별 몬스터 스텟'!AJ1599*'(참고)타워 스텟 가치'!$W$17,'스테이지별 몬스터 스텟'!AK1599*'(참고)타워 스텟 가치'!$X$17,'스테이지별 몬스터 스텟'!AL1599*'(참고)타워 스텟 가치'!$Y$17)</f>
        <v>991419.9987500055</v>
      </c>
      <c r="AN1599">
        <v>3</v>
      </c>
    </row>
    <row r="1600" spans="3:40" x14ac:dyDescent="0.3">
      <c r="C1600">
        <v>1</v>
      </c>
      <c r="D1600">
        <f t="shared" si="74"/>
        <v>320</v>
      </c>
      <c r="E1600" s="52">
        <f>VLOOKUP(D1600,'스테이지별 난이도 설정'!B:C,2,0)</f>
        <v>128.00000000000074</v>
      </c>
      <c r="F1600" t="str">
        <f t="shared" si="75"/>
        <v>일반</v>
      </c>
      <c r="G1600">
        <f t="shared" si="73"/>
        <v>6</v>
      </c>
      <c r="H1600">
        <f>VLOOKUP($F1600,'(참고)타워 스텟 가치'!$B$2:$L$6,H$2,0)+(VLOOKUP($F1600,'(참고)타워 스텟 가치'!$B$2:$L$6,H$2,0)*$E1600)</f>
        <v>967.50000000000557</v>
      </c>
      <c r="I1600">
        <f>VLOOKUP($F1600,'(참고)타워 스텟 가치'!$B$2:$L$6,I$2,0)+(VLOOKUP($F1600,'(참고)타워 스텟 가치'!$B$2:$L$6,I$2,0)*$E1600)</f>
        <v>193.50000000000111</v>
      </c>
      <c r="J1600">
        <f>VLOOKUP($F1600,'(참고)타워 스텟 가치'!$B$2:$L$6,J$2,0)+(VLOOKUP($F1600,'(참고)타워 스텟 가치'!$B$2:$L$6,J$2,0)*$E1600)</f>
        <v>645000.00000000373</v>
      </c>
      <c r="K1600">
        <f>VLOOKUP($F1600,'(참고)타워 스텟 가치'!$B$2:$L$6,K$2,0)+(VLOOKUP($F1600,'(참고)타워 스텟 가치'!$B$2:$L$6,K$2,0)*$E1600)</f>
        <v>3870.0000000000223</v>
      </c>
      <c r="L1600">
        <f>VLOOKUP($F1600,'(참고)타워 스텟 가치'!$B$2:$L$6,L$2,0)+(VLOOKUP($F1600,'(참고)타워 스텟 가치'!$B$2:$L$6,L$2,0)*$E1600)</f>
        <v>64.500000000000369</v>
      </c>
      <c r="M1600">
        <f>VLOOKUP($F1600,'(참고)타워 스텟 가치'!$B$2:$L$6,M$2,0)+(VLOOKUP($F1600,'(참고)타워 스텟 가치'!$B$2:$L$6,M$2,0)*$E1600)</f>
        <v>38.700000000000216</v>
      </c>
      <c r="N1600">
        <f>VLOOKUP($F1600,'(참고)타워 스텟 가치'!$B$2:$L$6,N$2,0)+(VLOOKUP($F1600,'(참고)타워 스텟 가치'!$B$2:$L$6,N$2,0)*$E1600)</f>
        <v>0</v>
      </c>
      <c r="O1600">
        <f>VLOOKUP($F1600,'(참고)타워 스텟 가치'!$B$2:$L$6,O$2,0)+(VLOOKUP($F1600,'(참고)타워 스텟 가치'!$B$2:$L$6,O$2,0)*$E1600)</f>
        <v>0</v>
      </c>
      <c r="P1600">
        <f>VLOOKUP($F1600,'(참고)타워 스텟 가치'!$B$2:$L$6,P$2,0)+(VLOOKUP($F1600,'(참고)타워 스텟 가치'!$B$2:$L$6,P$2,0)*$E1600)</f>
        <v>90.300000000000509</v>
      </c>
      <c r="Q1600">
        <f>SUM('스테이지별 몬스터 스텟'!H1600*'(참고)타워 스텟 가치'!$Q$17,'스테이지별 몬스터 스텟'!I1600*'(참고)타워 스텟 가치'!$R$17,'스테이지별 몬스터 스텟'!J1600*'(참고)타워 스텟 가치'!$S$17,'스테이지별 몬스터 스텟'!K1600*'(참고)타워 스텟 가치'!$T$17,'스테이지별 몬스터 스텟'!L1600*'(참고)타워 스텟 가치'!$U$17,'스테이지별 몬스터 스텟'!M1600*'(참고)타워 스텟 가치'!$V$17,'스테이지별 몬스터 스텟'!N1600*'(참고)타워 스텟 가치'!$W$17,'스테이지별 몬스터 스텟'!O1600*'(참고)타워 스텟 가치'!$X$17,'스테이지별 몬스터 스텟'!P1600*'(참고)타워 스텟 가치'!$Y$17)</f>
        <v>977813.55000000552</v>
      </c>
      <c r="R1600">
        <v>1</v>
      </c>
      <c r="S1600">
        <f>VLOOKUP($F1600,'(참고)타워 스텟 가치'!$B$7:$L$11,S$2,0)+(VLOOKUP($F1600,'(참고)타워 스텟 가치'!$B$7:$L$11,S$2,0)*$E1600)</f>
        <v>322.50000000000182</v>
      </c>
      <c r="T1600">
        <f>VLOOKUP($F1600,'(참고)타워 스텟 가치'!$B$7:$L$11,T$2,0)+(VLOOKUP($F1600,'(참고)타워 스텟 가치'!$B$7:$L$11,T$2,0)*$E1600)</f>
        <v>580.5000000000033</v>
      </c>
      <c r="U1600">
        <f>VLOOKUP($F1600,'(참고)타워 스텟 가치'!$B$7:$L$11,U$2,0)+(VLOOKUP($F1600,'(참고)타워 스텟 가치'!$B$7:$L$11,U$2,0)*$E1600)</f>
        <v>645000.00000000373</v>
      </c>
      <c r="V1600">
        <f>VLOOKUP($F1600,'(참고)타워 스텟 가치'!$B$7:$L$11,V$2,0)+(VLOOKUP($F1600,'(참고)타워 스텟 가치'!$B$7:$L$11,V$2,0)*$E1600)</f>
        <v>3870.0000000000223</v>
      </c>
      <c r="W1600">
        <f>VLOOKUP($F1600,'(참고)타워 스텟 가치'!$B$7:$L$11,W$2,0)+(VLOOKUP($F1600,'(참고)타워 스텟 가치'!$B$7:$L$11,W$2,0)*$E1600)</f>
        <v>64.500000000000369</v>
      </c>
      <c r="X1600">
        <f>VLOOKUP($F1600,'(참고)타워 스텟 가치'!$B$7:$L$11,X$2,0)+(VLOOKUP($F1600,'(참고)타워 스텟 가치'!$B$7:$L$11,X$2,0)*$E1600)</f>
        <v>38.700000000000216</v>
      </c>
      <c r="Y1600">
        <f>VLOOKUP($F1600,'(참고)타워 스텟 가치'!$B$7:$L$11,Y$2,0)+(VLOOKUP($F1600,'(참고)타워 스텟 가치'!$B$7:$L$11,Y$2,0)*$E1600)</f>
        <v>0</v>
      </c>
      <c r="Z1600">
        <f>VLOOKUP($F1600,'(참고)타워 스텟 가치'!$B$7:$L$11,Z$2,0)+(VLOOKUP($F1600,'(참고)타워 스텟 가치'!$B$7:$L$11,Z$2,0)*$E1600)</f>
        <v>0</v>
      </c>
      <c r="AA1600">
        <f>VLOOKUP($F1600,'(참고)타워 스텟 가치'!$B$7:$L$11,AA$2,0)+(VLOOKUP($F1600,'(참고)타워 스텟 가치'!$B$7:$L$11,AA$2,0)*$E1600)</f>
        <v>90.300000000000509</v>
      </c>
      <c r="AB1600">
        <f>SUM('스테이지별 몬스터 스텟'!S1600*'(참고)타워 스텟 가치'!$Q$17,'스테이지별 몬스터 스텟'!T1600*'(참고)타워 스텟 가치'!$R$17,'스테이지별 몬스터 스텟'!U1600*'(참고)타워 스텟 가치'!$S$17,'스테이지별 몬스터 스텟'!V1600*'(참고)타워 스텟 가치'!$T$17,'스테이지별 몬스터 스텟'!W1600*'(참고)타워 스텟 가치'!$U$17,'스테이지별 몬스터 스텟'!X1600*'(참고)타워 스텟 가치'!$V$17,'스테이지별 몬스터 스텟'!Y1600*'(참고)타워 스텟 가치'!$W$17,'스테이지별 몬스터 스텟'!Z1600*'(참고)타워 스텟 가치'!$X$17,'스테이지별 몬스터 스텟'!AA1600*'(참고)타워 스텟 가치'!$Y$17)</f>
        <v>977104.05000000552</v>
      </c>
      <c r="AC1600">
        <v>2</v>
      </c>
      <c r="AD1600">
        <f>VLOOKUP($F1600,'(참고)타워 스텟 가치'!$B$12:$L$16,AD$2,0)+(VLOOKUP($F1600,'(참고)타워 스텟 가치'!$B$12:$L$16,AD$2,0)*$E1600)</f>
        <v>322.50000000000182</v>
      </c>
      <c r="AE1600">
        <f>VLOOKUP($F1600,'(참고)타워 스텟 가치'!$B$12:$L$16,AE$2,0)+(VLOOKUP($F1600,'(참고)타워 스텟 가치'!$B$12:$L$16,AE$2,0)*$E1600)</f>
        <v>387.00000000000222</v>
      </c>
      <c r="AF1600">
        <f>VLOOKUP($F1600,'(참고)타워 스텟 가치'!$B$12:$L$16,AF$2,0)+(VLOOKUP($F1600,'(참고)타워 스텟 가치'!$B$12:$L$16,AF$2,0)*$E1600)</f>
        <v>645000.00000000373</v>
      </c>
      <c r="AG1600">
        <f>VLOOKUP($F1600,'(참고)타워 스텟 가치'!$B$12:$L$16,AG$2,0)+(VLOOKUP($F1600,'(참고)타워 스텟 가치'!$B$12:$L$16,AG$2,0)*$E1600)</f>
        <v>1935.0000000000111</v>
      </c>
      <c r="AH1600">
        <f>VLOOKUP($F1600,'(참고)타워 스텟 가치'!$B$12:$L$16,AH$2,0)+(VLOOKUP($F1600,'(참고)타워 스텟 가치'!$B$12:$L$16,AH$2,0)*$E1600)</f>
        <v>64.500000000000369</v>
      </c>
      <c r="AI1600">
        <f>VLOOKUP($F1600,'(참고)타워 스텟 가치'!$B$12:$L$16,AI$2,0)+(VLOOKUP($F1600,'(참고)타워 스텟 가치'!$B$12:$L$16,AI$2,0)*$E1600)</f>
        <v>38.700000000000216</v>
      </c>
      <c r="AJ1600">
        <f>VLOOKUP($F1600,'(참고)타워 스텟 가치'!$B$12:$L$16,AJ$2,0)+(VLOOKUP($F1600,'(참고)타워 스텟 가치'!$B$12:$L$16,AJ$2,0)*$E1600)</f>
        <v>0</v>
      </c>
      <c r="AK1600">
        <f>VLOOKUP($F1600,'(참고)타워 스텟 가치'!$B$12:$L$16,AK$2,0)+(VLOOKUP($F1600,'(참고)타워 스텟 가치'!$B$12:$L$16,AK$2,0)*$E1600)</f>
        <v>0</v>
      </c>
      <c r="AL1600">
        <f>VLOOKUP($F1600,'(참고)타워 스텟 가치'!$B$12:$L$16,AL$2,0)+(VLOOKUP($F1600,'(참고)타워 스텟 가치'!$B$12:$L$16,AL$2,0)*$E1600)</f>
        <v>180.60000000000102</v>
      </c>
      <c r="AM1600">
        <f>SUM('스테이지별 몬스터 스텟'!AD1600*'(참고)타워 스텟 가치'!$Q$17,'스테이지별 몬스터 스텟'!AE1600*'(참고)타워 스텟 가치'!$R$17,'스테이지별 몬스터 스텟'!AF1600*'(참고)타워 스텟 가치'!$S$17,'스테이지별 몬스터 스텟'!AG1600*'(참고)타워 스텟 가치'!$T$17,'스테이지별 몬스터 스텟'!AH1600*'(참고)타워 스텟 가치'!$U$17,'스테이지별 몬스터 스텟'!AI1600*'(참고)타워 스텟 가치'!$V$17,'스테이지별 몬스터 스텟'!AJ1600*'(참고)타워 스텟 가치'!$W$17,'스테이지별 몬스터 스텟'!AK1600*'(참고)타워 스텟 가치'!$X$17,'스테이지별 몬스터 스텟'!AL1600*'(참고)타워 스텟 가치'!$Y$17)</f>
        <v>973124.40000000549</v>
      </c>
      <c r="AN1600">
        <v>3</v>
      </c>
    </row>
    <row r="1601" spans="3:40" x14ac:dyDescent="0.3">
      <c r="C1601">
        <v>2</v>
      </c>
      <c r="D1601">
        <f t="shared" si="74"/>
        <v>320</v>
      </c>
      <c r="E1601" s="52">
        <f>VLOOKUP(D1601,'스테이지별 난이도 설정'!B:C,2,0)</f>
        <v>128.00000000000074</v>
      </c>
      <c r="F1601" t="str">
        <f t="shared" si="75"/>
        <v>레어</v>
      </c>
      <c r="G1601">
        <f t="shared" si="73"/>
        <v>6</v>
      </c>
      <c r="H1601">
        <f>VLOOKUP($F1601,'(참고)타워 스텟 가치'!$B$2:$L$6,H$2,0)+(VLOOKUP($F1601,'(참고)타워 스텟 가치'!$B$2:$L$6,H$2,0)*$E1601)</f>
        <v>1451.2500000000084</v>
      </c>
      <c r="I1601">
        <f>VLOOKUP($F1601,'(참고)타워 스텟 가치'!$B$2:$L$6,I$2,0)+(VLOOKUP($F1601,'(참고)타워 스텟 가치'!$B$2:$L$6,I$2,0)*$E1601)</f>
        <v>290.25000000000165</v>
      </c>
      <c r="J1601">
        <f>VLOOKUP($F1601,'(참고)타워 스텟 가치'!$B$2:$L$6,J$2,0)+(VLOOKUP($F1601,'(참고)타워 스텟 가치'!$B$2:$L$6,J$2,0)*$E1601)</f>
        <v>645000.00000000373</v>
      </c>
      <c r="K1601">
        <f>VLOOKUP($F1601,'(참고)타워 스텟 가치'!$B$2:$L$6,K$2,0)+(VLOOKUP($F1601,'(참고)타워 스텟 가치'!$B$2:$L$6,K$2,0)*$E1601)</f>
        <v>5805.0000000000337</v>
      </c>
      <c r="L1601">
        <f>VLOOKUP($F1601,'(참고)타워 스텟 가치'!$B$2:$L$6,L$2,0)+(VLOOKUP($F1601,'(참고)타워 스텟 가치'!$B$2:$L$6,L$2,0)*$E1601)</f>
        <v>96.750000000000554</v>
      </c>
      <c r="M1601">
        <f>VLOOKUP($F1601,'(참고)타워 스텟 가치'!$B$2:$L$6,M$2,0)+(VLOOKUP($F1601,'(참고)타워 스텟 가치'!$B$2:$L$6,M$2,0)*$E1601)</f>
        <v>38.700000000000216</v>
      </c>
      <c r="N1601">
        <f>VLOOKUP($F1601,'(참고)타워 스텟 가치'!$B$2:$L$6,N$2,0)+(VLOOKUP($F1601,'(참고)타워 스텟 가치'!$B$2:$L$6,N$2,0)*$E1601)</f>
        <v>0</v>
      </c>
      <c r="O1601">
        <f>VLOOKUP($F1601,'(참고)타워 스텟 가치'!$B$2:$L$6,O$2,0)+(VLOOKUP($F1601,'(참고)타워 스텟 가치'!$B$2:$L$6,O$2,0)*$E1601)</f>
        <v>0</v>
      </c>
      <c r="P1601">
        <f>VLOOKUP($F1601,'(참고)타워 스텟 가치'!$B$2:$L$6,P$2,0)+(VLOOKUP($F1601,'(참고)타워 스텟 가치'!$B$2:$L$6,P$2,0)*$E1601)</f>
        <v>90.300000000000509</v>
      </c>
      <c r="Q1601">
        <f>SUM('스테이지별 몬스터 스텟'!H1601*'(참고)타워 스텟 가치'!$Q$17,'스테이지별 몬스터 스텟'!I1601*'(참고)타워 스텟 가치'!$R$17,'스테이지별 몬스터 스텟'!J1601*'(참고)타워 스텟 가치'!$S$17,'스테이지별 몬스터 스텟'!K1601*'(참고)타워 스텟 가치'!$T$17,'스테이지별 몬스터 스텟'!L1601*'(참고)타워 스텟 가치'!$U$17,'스테이지별 몬스터 스텟'!M1601*'(참고)타워 스텟 가치'!$V$17,'스테이지별 몬스터 스텟'!N1601*'(참고)타워 스텟 가치'!$W$17,'스테이지별 몬스터 스텟'!O1601*'(참고)타워 스텟 가치'!$X$17,'스테이지별 몬스터 스텟'!P1601*'(참고)타워 스텟 가치'!$Y$17)</f>
        <v>982860.67500000563</v>
      </c>
      <c r="R1601">
        <v>1</v>
      </c>
      <c r="S1601">
        <f>VLOOKUP($F1601,'(참고)타워 스텟 가치'!$B$7:$L$11,S$2,0)+(VLOOKUP($F1601,'(참고)타워 스텟 가치'!$B$7:$L$11,S$2,0)*$E1601)</f>
        <v>483.75000000000279</v>
      </c>
      <c r="T1601">
        <f>VLOOKUP($F1601,'(참고)타워 스텟 가치'!$B$7:$L$11,T$2,0)+(VLOOKUP($F1601,'(참고)타워 스텟 가치'!$B$7:$L$11,T$2,0)*$E1601)</f>
        <v>870.750000000005</v>
      </c>
      <c r="U1601">
        <f>VLOOKUP($F1601,'(참고)타워 스텟 가치'!$B$7:$L$11,U$2,0)+(VLOOKUP($F1601,'(참고)타워 스텟 가치'!$B$7:$L$11,U$2,0)*$E1601)</f>
        <v>645000.00000000373</v>
      </c>
      <c r="V1601">
        <f>VLOOKUP($F1601,'(참고)타워 스텟 가치'!$B$7:$L$11,V$2,0)+(VLOOKUP($F1601,'(참고)타워 스텟 가치'!$B$7:$L$11,V$2,0)*$E1601)</f>
        <v>5805.0000000000337</v>
      </c>
      <c r="W1601">
        <f>VLOOKUP($F1601,'(참고)타워 스텟 가치'!$B$7:$L$11,W$2,0)+(VLOOKUP($F1601,'(참고)타워 스텟 가치'!$B$7:$L$11,W$2,0)*$E1601)</f>
        <v>96.750000000000554</v>
      </c>
      <c r="X1601">
        <f>VLOOKUP($F1601,'(참고)타워 스텟 가치'!$B$7:$L$11,X$2,0)+(VLOOKUP($F1601,'(참고)타워 스텟 가치'!$B$7:$L$11,X$2,0)*$E1601)</f>
        <v>38.700000000000216</v>
      </c>
      <c r="Y1601">
        <f>VLOOKUP($F1601,'(참고)타워 스텟 가치'!$B$7:$L$11,Y$2,0)+(VLOOKUP($F1601,'(참고)타워 스텟 가치'!$B$7:$L$11,Y$2,0)*$E1601)</f>
        <v>0</v>
      </c>
      <c r="Z1601">
        <f>VLOOKUP($F1601,'(참고)타워 스텟 가치'!$B$7:$L$11,Z$2,0)+(VLOOKUP($F1601,'(참고)타워 스텟 가치'!$B$7:$L$11,Z$2,0)*$E1601)</f>
        <v>0</v>
      </c>
      <c r="AA1601">
        <f>VLOOKUP($F1601,'(참고)타워 스텟 가치'!$B$7:$L$11,AA$2,0)+(VLOOKUP($F1601,'(참고)타워 스텟 가치'!$B$7:$L$11,AA$2,0)*$E1601)</f>
        <v>90.300000000000509</v>
      </c>
      <c r="AB1601">
        <f>SUM('스테이지별 몬스터 스텟'!S1601*'(참고)타워 스텟 가치'!$Q$17,'스테이지별 몬스터 스텟'!T1601*'(참고)타워 스텟 가치'!$R$17,'스테이지별 몬스터 스텟'!U1601*'(참고)타워 스텟 가치'!$S$17,'스테이지별 몬스터 스텟'!V1601*'(참고)타워 스텟 가치'!$T$17,'스테이지별 몬스터 스텟'!W1601*'(참고)타워 스텟 가치'!$U$17,'스테이지별 몬스터 스텟'!X1601*'(참고)타워 스텟 가치'!$V$17,'스테이지별 몬스터 스텟'!Y1601*'(참고)타워 스텟 가치'!$W$17,'스테이지별 몬스터 스텟'!Z1601*'(참고)타워 스텟 가치'!$X$17,'스테이지별 몬스터 스텟'!AA1601*'(참고)타워 스텟 가치'!$Y$17)</f>
        <v>981796.42500000563</v>
      </c>
      <c r="AC1601">
        <v>2</v>
      </c>
      <c r="AD1601">
        <f>VLOOKUP($F1601,'(참고)타워 스텟 가치'!$B$12:$L$16,AD$2,0)+(VLOOKUP($F1601,'(참고)타워 스텟 가치'!$B$12:$L$16,AD$2,0)*$E1601)</f>
        <v>483.75000000000279</v>
      </c>
      <c r="AE1601">
        <f>VLOOKUP($F1601,'(참고)타워 스텟 가치'!$B$12:$L$16,AE$2,0)+(VLOOKUP($F1601,'(참고)타워 스텟 가치'!$B$12:$L$16,AE$2,0)*$E1601)</f>
        <v>580.5000000000033</v>
      </c>
      <c r="AF1601">
        <f>VLOOKUP($F1601,'(참고)타워 스텟 가치'!$B$12:$L$16,AF$2,0)+(VLOOKUP($F1601,'(참고)타워 스텟 가치'!$B$12:$L$16,AF$2,0)*$E1601)</f>
        <v>645000.00000000373</v>
      </c>
      <c r="AG1601">
        <f>VLOOKUP($F1601,'(참고)타워 스텟 가치'!$B$12:$L$16,AG$2,0)+(VLOOKUP($F1601,'(참고)타워 스텟 가치'!$B$12:$L$16,AG$2,0)*$E1601)</f>
        <v>2902.5000000000168</v>
      </c>
      <c r="AH1601">
        <f>VLOOKUP($F1601,'(참고)타워 스텟 가치'!$B$12:$L$16,AH$2,0)+(VLOOKUP($F1601,'(참고)타워 스텟 가치'!$B$12:$L$16,AH$2,0)*$E1601)</f>
        <v>96.750000000000554</v>
      </c>
      <c r="AI1601">
        <f>VLOOKUP($F1601,'(참고)타워 스텟 가치'!$B$12:$L$16,AI$2,0)+(VLOOKUP($F1601,'(참고)타워 스텟 가치'!$B$12:$L$16,AI$2,0)*$E1601)</f>
        <v>38.700000000000216</v>
      </c>
      <c r="AJ1601">
        <f>VLOOKUP($F1601,'(참고)타워 스텟 가치'!$B$12:$L$16,AJ$2,0)+(VLOOKUP($F1601,'(참고)타워 스텟 가치'!$B$12:$L$16,AJ$2,0)*$E1601)</f>
        <v>0</v>
      </c>
      <c r="AK1601">
        <f>VLOOKUP($F1601,'(참고)타워 스텟 가치'!$B$12:$L$16,AK$2,0)+(VLOOKUP($F1601,'(참고)타워 스텟 가치'!$B$12:$L$16,AK$2,0)*$E1601)</f>
        <v>0</v>
      </c>
      <c r="AL1601">
        <f>VLOOKUP($F1601,'(참고)타워 스텟 가치'!$B$12:$L$16,AL$2,0)+(VLOOKUP($F1601,'(참고)타워 스텟 가치'!$B$12:$L$16,AL$2,0)*$E1601)</f>
        <v>180.60000000000102</v>
      </c>
      <c r="AM1601">
        <f>SUM('스테이지별 몬스터 스텟'!AD1601*'(참고)타워 스텟 가치'!$Q$17,'스테이지별 몬스터 스텟'!AE1601*'(참고)타워 스텟 가치'!$R$17,'스테이지별 몬스터 스텟'!AF1601*'(참고)타워 스텟 가치'!$S$17,'스테이지별 몬스터 스텟'!AG1601*'(참고)타워 스텟 가치'!$T$17,'스테이지별 몬스터 스텟'!AH1601*'(참고)타워 스텟 가치'!$U$17,'스테이지별 몬스터 스텟'!AI1601*'(참고)타워 스텟 가치'!$V$17,'스테이지별 몬스터 스텟'!AJ1601*'(참고)타워 스텟 가치'!$W$17,'스테이지별 몬스터 스텟'!AK1601*'(참고)타워 스텟 가치'!$X$17,'스테이지별 몬스터 스텟'!AL1601*'(참고)타워 스텟 가치'!$Y$17)</f>
        <v>975736.65000000549</v>
      </c>
      <c r="AN1601">
        <v>3</v>
      </c>
    </row>
    <row r="1602" spans="3:40" x14ac:dyDescent="0.3">
      <c r="C1602">
        <v>3</v>
      </c>
      <c r="D1602">
        <f t="shared" si="74"/>
        <v>320</v>
      </c>
      <c r="E1602" s="52">
        <f>VLOOKUP(D1602,'스테이지별 난이도 설정'!B:C,2,0)</f>
        <v>128.00000000000074</v>
      </c>
      <c r="F1602" t="str">
        <f t="shared" si="75"/>
        <v>에픽</v>
      </c>
      <c r="G1602">
        <f t="shared" si="73"/>
        <v>6</v>
      </c>
      <c r="H1602">
        <f>VLOOKUP($F1602,'(참고)타워 스텟 가치'!$B$2:$L$6,H$2,0)+(VLOOKUP($F1602,'(참고)타워 스텟 가치'!$B$2:$L$6,H$2,0)*$E1602)</f>
        <v>2176.8750000000123</v>
      </c>
      <c r="I1602">
        <f>VLOOKUP($F1602,'(참고)타워 스텟 가치'!$B$2:$L$6,I$2,0)+(VLOOKUP($F1602,'(참고)타워 스텟 가치'!$B$2:$L$6,I$2,0)*$E1602)</f>
        <v>435.3750000000025</v>
      </c>
      <c r="J1602">
        <f>VLOOKUP($F1602,'(참고)타워 스텟 가치'!$B$2:$L$6,J$2,0)+(VLOOKUP($F1602,'(참고)타워 스텟 가치'!$B$2:$L$6,J$2,0)*$E1602)</f>
        <v>645000.00000000373</v>
      </c>
      <c r="K1602">
        <f>VLOOKUP($F1602,'(참고)타워 스텟 가치'!$B$2:$L$6,K$2,0)+(VLOOKUP($F1602,'(참고)타워 스텟 가치'!$B$2:$L$6,K$2,0)*$E1602)</f>
        <v>8707.5000000000491</v>
      </c>
      <c r="L1602">
        <f>VLOOKUP($F1602,'(참고)타워 스텟 가치'!$B$2:$L$6,L$2,0)+(VLOOKUP($F1602,'(참고)타워 스텟 가치'!$B$2:$L$6,L$2,0)*$E1602)</f>
        <v>145.12500000000082</v>
      </c>
      <c r="M1602">
        <f>VLOOKUP($F1602,'(참고)타워 스텟 가치'!$B$2:$L$6,M$2,0)+(VLOOKUP($F1602,'(참고)타워 스텟 가치'!$B$2:$L$6,M$2,0)*$E1602)</f>
        <v>38.700000000000216</v>
      </c>
      <c r="N1602">
        <f>VLOOKUP($F1602,'(참고)타워 스텟 가치'!$B$2:$L$6,N$2,0)+(VLOOKUP($F1602,'(참고)타워 스텟 가치'!$B$2:$L$6,N$2,0)*$E1602)</f>
        <v>0</v>
      </c>
      <c r="O1602">
        <f>VLOOKUP($F1602,'(참고)타워 스텟 가치'!$B$2:$L$6,O$2,0)+(VLOOKUP($F1602,'(참고)타워 스텟 가치'!$B$2:$L$6,O$2,0)*$E1602)</f>
        <v>0</v>
      </c>
      <c r="P1602">
        <f>VLOOKUP($F1602,'(참고)타워 스텟 가치'!$B$2:$L$6,P$2,0)+(VLOOKUP($F1602,'(참고)타워 스텟 가치'!$B$2:$L$6,P$2,0)*$E1602)</f>
        <v>90.300000000000509</v>
      </c>
      <c r="Q1602">
        <f>SUM('스테이지별 몬스터 스텟'!H1602*'(참고)타워 스텟 가치'!$Q$17,'스테이지별 몬스터 스텟'!I1602*'(참고)타워 스텟 가치'!$R$17,'스테이지별 몬스터 스텟'!J1602*'(참고)타워 스텟 가치'!$S$17,'스테이지별 몬스터 스텟'!K1602*'(참고)타워 스텟 가치'!$T$17,'스테이지별 몬스터 스텟'!L1602*'(참고)타워 스텟 가치'!$U$17,'스테이지별 몬스터 스텟'!M1602*'(참고)타워 스텟 가치'!$V$17,'스테이지별 몬스터 스텟'!N1602*'(참고)타워 스텟 가치'!$W$17,'스테이지별 몬스터 스텟'!O1602*'(참고)타워 스텟 가치'!$X$17,'스테이지별 몬스터 스텟'!P1602*'(참고)타워 스텟 가치'!$Y$17)</f>
        <v>990431.36250000563</v>
      </c>
      <c r="R1602">
        <v>1</v>
      </c>
      <c r="S1602">
        <f>VLOOKUP($F1602,'(참고)타워 스텟 가치'!$B$7:$L$11,S$2,0)+(VLOOKUP($F1602,'(참고)타워 스텟 가치'!$B$7:$L$11,S$2,0)*$E1602)</f>
        <v>725.62500000000421</v>
      </c>
      <c r="T1602">
        <f>VLOOKUP($F1602,'(참고)타워 스텟 가치'!$B$7:$L$11,T$2,0)+(VLOOKUP($F1602,'(참고)타워 스텟 가치'!$B$7:$L$11,T$2,0)*$E1602)</f>
        <v>1306.1250000000075</v>
      </c>
      <c r="U1602">
        <f>VLOOKUP($F1602,'(참고)타워 스텟 가치'!$B$7:$L$11,U$2,0)+(VLOOKUP($F1602,'(참고)타워 스텟 가치'!$B$7:$L$11,U$2,0)*$E1602)</f>
        <v>645000.00000000373</v>
      </c>
      <c r="V1602">
        <f>VLOOKUP($F1602,'(참고)타워 스텟 가치'!$B$7:$L$11,V$2,0)+(VLOOKUP($F1602,'(참고)타워 스텟 가치'!$B$7:$L$11,V$2,0)*$E1602)</f>
        <v>8707.5000000000491</v>
      </c>
      <c r="W1602">
        <f>VLOOKUP($F1602,'(참고)타워 스텟 가치'!$B$7:$L$11,W$2,0)+(VLOOKUP($F1602,'(참고)타워 스텟 가치'!$B$7:$L$11,W$2,0)*$E1602)</f>
        <v>145.12500000000082</v>
      </c>
      <c r="X1602">
        <f>VLOOKUP($F1602,'(참고)타워 스텟 가치'!$B$7:$L$11,X$2,0)+(VLOOKUP($F1602,'(참고)타워 스텟 가치'!$B$7:$L$11,X$2,0)*$E1602)</f>
        <v>38.700000000000216</v>
      </c>
      <c r="Y1602">
        <f>VLOOKUP($F1602,'(참고)타워 스텟 가치'!$B$7:$L$11,Y$2,0)+(VLOOKUP($F1602,'(참고)타워 스텟 가치'!$B$7:$L$11,Y$2,0)*$E1602)</f>
        <v>0</v>
      </c>
      <c r="Z1602">
        <f>VLOOKUP($F1602,'(참고)타워 스텟 가치'!$B$7:$L$11,Z$2,0)+(VLOOKUP($F1602,'(참고)타워 스텟 가치'!$B$7:$L$11,Z$2,0)*$E1602)</f>
        <v>0</v>
      </c>
      <c r="AA1602">
        <f>VLOOKUP($F1602,'(참고)타워 스텟 가치'!$B$7:$L$11,AA$2,0)+(VLOOKUP($F1602,'(참고)타워 스텟 가치'!$B$7:$L$11,AA$2,0)*$E1602)</f>
        <v>90.300000000000509</v>
      </c>
      <c r="AB1602">
        <f>SUM('스테이지별 몬스터 스텟'!S1602*'(참고)타워 스텟 가치'!$Q$17,'스테이지별 몬스터 스텟'!T1602*'(참고)타워 스텟 가치'!$R$17,'스테이지별 몬스터 스텟'!U1602*'(참고)타워 스텟 가치'!$S$17,'스테이지별 몬스터 스텟'!V1602*'(참고)타워 스텟 가치'!$T$17,'스테이지별 몬스터 스텟'!W1602*'(참고)타워 스텟 가치'!$U$17,'스테이지별 몬스터 스텟'!X1602*'(참고)타워 스텟 가치'!$V$17,'스테이지별 몬스터 스텟'!Y1602*'(참고)타워 스텟 가치'!$W$17,'스테이지별 몬스터 스텟'!Z1602*'(참고)타워 스텟 가치'!$X$17,'스테이지별 몬스터 스텟'!AA1602*'(참고)타워 스텟 가치'!$Y$17)</f>
        <v>988834.98750000563</v>
      </c>
      <c r="AC1602">
        <v>2</v>
      </c>
      <c r="AD1602">
        <f>VLOOKUP($F1602,'(참고)타워 스텟 가치'!$B$12:$L$16,AD$2,0)+(VLOOKUP($F1602,'(참고)타워 스텟 가치'!$B$12:$L$16,AD$2,0)*$E1602)</f>
        <v>725.62500000000421</v>
      </c>
      <c r="AE1602">
        <f>VLOOKUP($F1602,'(참고)타워 스텟 가치'!$B$12:$L$16,AE$2,0)+(VLOOKUP($F1602,'(참고)타워 스텟 가치'!$B$12:$L$16,AE$2,0)*$E1602)</f>
        <v>870.750000000005</v>
      </c>
      <c r="AF1602">
        <f>VLOOKUP($F1602,'(참고)타워 스텟 가치'!$B$12:$L$16,AF$2,0)+(VLOOKUP($F1602,'(참고)타워 스텟 가치'!$B$12:$L$16,AF$2,0)*$E1602)</f>
        <v>645000.00000000373</v>
      </c>
      <c r="AG1602">
        <f>VLOOKUP($F1602,'(참고)타워 스텟 가치'!$B$12:$L$16,AG$2,0)+(VLOOKUP($F1602,'(참고)타워 스텟 가치'!$B$12:$L$16,AG$2,0)*$E1602)</f>
        <v>4353.7500000000246</v>
      </c>
      <c r="AH1602">
        <f>VLOOKUP($F1602,'(참고)타워 스텟 가치'!$B$12:$L$16,AH$2,0)+(VLOOKUP($F1602,'(참고)타워 스텟 가치'!$B$12:$L$16,AH$2,0)*$E1602)</f>
        <v>145.12500000000082</v>
      </c>
      <c r="AI1602">
        <f>VLOOKUP($F1602,'(참고)타워 스텟 가치'!$B$12:$L$16,AI$2,0)+(VLOOKUP($F1602,'(참고)타워 스텟 가치'!$B$12:$L$16,AI$2,0)*$E1602)</f>
        <v>38.700000000000216</v>
      </c>
      <c r="AJ1602">
        <f>VLOOKUP($F1602,'(참고)타워 스텟 가치'!$B$12:$L$16,AJ$2,0)+(VLOOKUP($F1602,'(참고)타워 스텟 가치'!$B$12:$L$16,AJ$2,0)*$E1602)</f>
        <v>0</v>
      </c>
      <c r="AK1602">
        <f>VLOOKUP($F1602,'(참고)타워 스텟 가치'!$B$12:$L$16,AK$2,0)+(VLOOKUP($F1602,'(참고)타워 스텟 가치'!$B$12:$L$16,AK$2,0)*$E1602)</f>
        <v>0</v>
      </c>
      <c r="AL1602">
        <f>VLOOKUP($F1602,'(참고)타워 스텟 가치'!$B$12:$L$16,AL$2,0)+(VLOOKUP($F1602,'(참고)타워 스텟 가치'!$B$12:$L$16,AL$2,0)*$E1602)</f>
        <v>180.60000000000102</v>
      </c>
      <c r="AM1602">
        <f>SUM('스테이지별 몬스터 스텟'!AD1602*'(참고)타워 스텟 가치'!$Q$17,'스테이지별 몬스터 스텟'!AE1602*'(참고)타워 스텟 가치'!$R$17,'스테이지별 몬스터 스텟'!AF1602*'(참고)타워 스텟 가치'!$S$17,'스테이지별 몬스터 스텟'!AG1602*'(참고)타워 스텟 가치'!$T$17,'스테이지별 몬스터 스텟'!AH1602*'(참고)타워 스텟 가치'!$U$17,'스테이지별 몬스터 스텟'!AI1602*'(참고)타워 스텟 가치'!$V$17,'스테이지별 몬스터 스텟'!AJ1602*'(참고)타워 스텟 가치'!$W$17,'스테이지별 몬스터 스텟'!AK1602*'(참고)타워 스텟 가치'!$X$17,'스테이지별 몬스터 스텟'!AL1602*'(참고)타워 스텟 가치'!$Y$17)</f>
        <v>979655.02500000549</v>
      </c>
      <c r="AN1602">
        <v>3</v>
      </c>
    </row>
    <row r="1603" spans="3:40" x14ac:dyDescent="0.3">
      <c r="C1603">
        <v>4</v>
      </c>
      <c r="D1603">
        <f t="shared" si="74"/>
        <v>320</v>
      </c>
      <c r="E1603" s="52">
        <f>VLOOKUP(D1603,'스테이지별 난이도 설정'!B:C,2,0)</f>
        <v>128.00000000000074</v>
      </c>
      <c r="F1603" t="str">
        <f t="shared" si="75"/>
        <v>유니크</v>
      </c>
      <c r="G1603">
        <f t="shared" si="73"/>
        <v>6</v>
      </c>
      <c r="H1603">
        <f>VLOOKUP($F1603,'(참고)타워 스텟 가치'!$B$2:$L$6,H$2,0)+(VLOOKUP($F1603,'(참고)타워 스텟 가치'!$B$2:$L$6,H$2,0)*$E1603)</f>
        <v>3265.3125000000186</v>
      </c>
      <c r="I1603">
        <f>VLOOKUP($F1603,'(참고)타워 스텟 가치'!$B$2:$L$6,I$2,0)+(VLOOKUP($F1603,'(참고)타워 스텟 가치'!$B$2:$L$6,I$2,0)*$E1603)</f>
        <v>653.06250000000375</v>
      </c>
      <c r="J1603">
        <f>VLOOKUP($F1603,'(참고)타워 스텟 가치'!$B$2:$L$6,J$2,0)+(VLOOKUP($F1603,'(참고)타워 스텟 가치'!$B$2:$L$6,J$2,0)*$E1603)</f>
        <v>645000.00000000373</v>
      </c>
      <c r="K1603">
        <f>VLOOKUP($F1603,'(참고)타워 스텟 가치'!$B$2:$L$6,K$2,0)+(VLOOKUP($F1603,'(참고)타워 스텟 가치'!$B$2:$L$6,K$2,0)*$E1603)</f>
        <v>13061.250000000075</v>
      </c>
      <c r="L1603">
        <f>VLOOKUP($F1603,'(참고)타워 스텟 가치'!$B$2:$L$6,L$2,0)+(VLOOKUP($F1603,'(참고)타워 스텟 가치'!$B$2:$L$6,L$2,0)*$E1603)</f>
        <v>217.68750000000125</v>
      </c>
      <c r="M1603">
        <f>VLOOKUP($F1603,'(참고)타워 스텟 가치'!$B$2:$L$6,M$2,0)+(VLOOKUP($F1603,'(참고)타워 스텟 가치'!$B$2:$L$6,M$2,0)*$E1603)</f>
        <v>38.700000000000216</v>
      </c>
      <c r="N1603">
        <f>VLOOKUP($F1603,'(참고)타워 스텟 가치'!$B$2:$L$6,N$2,0)+(VLOOKUP($F1603,'(참고)타워 스텟 가치'!$B$2:$L$6,N$2,0)*$E1603)</f>
        <v>0</v>
      </c>
      <c r="O1603">
        <f>VLOOKUP($F1603,'(참고)타워 스텟 가치'!$B$2:$L$6,O$2,0)+(VLOOKUP($F1603,'(참고)타워 스텟 가치'!$B$2:$L$6,O$2,0)*$E1603)</f>
        <v>0</v>
      </c>
      <c r="P1603">
        <f>VLOOKUP($F1603,'(참고)타워 스텟 가치'!$B$2:$L$6,P$2,0)+(VLOOKUP($F1603,'(참고)타워 스텟 가치'!$B$2:$L$6,P$2,0)*$E1603)</f>
        <v>129.00000000000074</v>
      </c>
      <c r="Q1603">
        <f>SUM('스테이지별 몬스터 스텟'!H1603*'(참고)타워 스텟 가치'!$Q$17,'스테이지별 몬스터 스텟'!I1603*'(참고)타워 스텟 가치'!$R$17,'스테이지별 몬스터 스텟'!J1603*'(참고)타워 스텟 가치'!$S$17,'스테이지별 몬스터 스텟'!K1603*'(참고)타워 스텟 가치'!$T$17,'스테이지별 몬스터 스텟'!L1603*'(참고)타워 스텟 가치'!$U$17,'스테이지별 몬스터 스텟'!M1603*'(참고)타워 스텟 가치'!$V$17,'스테이지별 몬스터 스텟'!N1603*'(참고)타워 스텟 가치'!$W$17,'스테이지별 몬스터 스텟'!O1603*'(참고)타워 스텟 가치'!$X$17,'스테이지별 몬스터 스텟'!P1603*'(참고)타워 스텟 가치'!$Y$17)</f>
        <v>1001864.7937500057</v>
      </c>
      <c r="R1603">
        <v>1</v>
      </c>
      <c r="S1603">
        <f>VLOOKUP($F1603,'(참고)타워 스텟 가치'!$B$7:$L$11,S$2,0)+(VLOOKUP($F1603,'(참고)타워 스텟 가치'!$B$7:$L$11,S$2,0)*$E1603)</f>
        <v>1088.4375000000061</v>
      </c>
      <c r="T1603">
        <f>VLOOKUP($F1603,'(참고)타워 스텟 가치'!$B$7:$L$11,T$2,0)+(VLOOKUP($F1603,'(참고)타워 스텟 가치'!$B$7:$L$11,T$2,0)*$E1603)</f>
        <v>1959.1875000000111</v>
      </c>
      <c r="U1603">
        <f>VLOOKUP($F1603,'(참고)타워 스텟 가치'!$B$7:$L$11,U$2,0)+(VLOOKUP($F1603,'(참고)타워 스텟 가치'!$B$7:$L$11,U$2,0)*$E1603)</f>
        <v>645000.00000000373</v>
      </c>
      <c r="V1603">
        <f>VLOOKUP($F1603,'(참고)타워 스텟 가치'!$B$7:$L$11,V$2,0)+(VLOOKUP($F1603,'(참고)타워 스텟 가치'!$B$7:$L$11,V$2,0)*$E1603)</f>
        <v>13061.250000000075</v>
      </c>
      <c r="W1603">
        <f>VLOOKUP($F1603,'(참고)타워 스텟 가치'!$B$7:$L$11,W$2,0)+(VLOOKUP($F1603,'(참고)타워 스텟 가치'!$B$7:$L$11,W$2,0)*$E1603)</f>
        <v>217.68750000000125</v>
      </c>
      <c r="X1603">
        <f>VLOOKUP($F1603,'(참고)타워 스텟 가치'!$B$7:$L$11,X$2,0)+(VLOOKUP($F1603,'(참고)타워 스텟 가치'!$B$7:$L$11,X$2,0)*$E1603)</f>
        <v>38.700000000000216</v>
      </c>
      <c r="Y1603">
        <f>VLOOKUP($F1603,'(참고)타워 스텟 가치'!$B$7:$L$11,Y$2,0)+(VLOOKUP($F1603,'(참고)타워 스텟 가치'!$B$7:$L$11,Y$2,0)*$E1603)</f>
        <v>0</v>
      </c>
      <c r="Z1603">
        <f>VLOOKUP($F1603,'(참고)타워 스텟 가치'!$B$7:$L$11,Z$2,0)+(VLOOKUP($F1603,'(참고)타워 스텟 가치'!$B$7:$L$11,Z$2,0)*$E1603)</f>
        <v>0</v>
      </c>
      <c r="AA1603">
        <f>VLOOKUP($F1603,'(참고)타워 스텟 가치'!$B$7:$L$11,AA$2,0)+(VLOOKUP($F1603,'(참고)타워 스텟 가치'!$B$7:$L$11,AA$2,0)*$E1603)</f>
        <v>129.00000000000074</v>
      </c>
      <c r="AB1603">
        <f>SUM('스테이지별 몬스터 스텟'!S1603*'(참고)타워 스텟 가치'!$Q$17,'스테이지별 몬스터 스텟'!T1603*'(참고)타워 스텟 가치'!$R$17,'스테이지별 몬스터 스텟'!U1603*'(참고)타워 스텟 가치'!$S$17,'스테이지별 몬스터 스텟'!V1603*'(참고)타워 스텟 가치'!$T$17,'스테이지별 몬스터 스텟'!W1603*'(참고)타워 스텟 가치'!$U$17,'스테이지별 몬스터 스텟'!X1603*'(참고)타워 스텟 가치'!$V$17,'스테이지별 몬스터 스텟'!Y1603*'(참고)타워 스텟 가치'!$W$17,'스테이지별 몬스터 스텟'!Z1603*'(참고)타워 스텟 가치'!$X$17,'스테이지별 몬스터 스텟'!AA1603*'(참고)타워 스텟 가치'!$Y$17)</f>
        <v>999470.23125000566</v>
      </c>
      <c r="AC1603">
        <v>2</v>
      </c>
      <c r="AD1603">
        <f>VLOOKUP($F1603,'(참고)타워 스텟 가치'!$B$12:$L$16,AD$2,0)+(VLOOKUP($F1603,'(참고)타워 스텟 가치'!$B$12:$L$16,AD$2,0)*$E1603)</f>
        <v>1088.4375000000061</v>
      </c>
      <c r="AE1603">
        <f>VLOOKUP($F1603,'(참고)타워 스텟 가치'!$B$12:$L$16,AE$2,0)+(VLOOKUP($F1603,'(참고)타워 스텟 가치'!$B$12:$L$16,AE$2,0)*$E1603)</f>
        <v>1306.1250000000075</v>
      </c>
      <c r="AF1603">
        <f>VLOOKUP($F1603,'(참고)타워 스텟 가치'!$B$12:$L$16,AF$2,0)+(VLOOKUP($F1603,'(참고)타워 스텟 가치'!$B$12:$L$16,AF$2,0)*$E1603)</f>
        <v>645000.00000000373</v>
      </c>
      <c r="AG1603">
        <f>VLOOKUP($F1603,'(참고)타워 스텟 가치'!$B$12:$L$16,AG$2,0)+(VLOOKUP($F1603,'(참고)타워 스텟 가치'!$B$12:$L$16,AG$2,0)*$E1603)</f>
        <v>6530.6250000000373</v>
      </c>
      <c r="AH1603">
        <f>VLOOKUP($F1603,'(참고)타워 스텟 가치'!$B$12:$L$16,AH$2,0)+(VLOOKUP($F1603,'(참고)타워 스텟 가치'!$B$12:$L$16,AH$2,0)*$E1603)</f>
        <v>217.68750000000125</v>
      </c>
      <c r="AI1603">
        <f>VLOOKUP($F1603,'(참고)타워 스텟 가치'!$B$12:$L$16,AI$2,0)+(VLOOKUP($F1603,'(참고)타워 스텟 가치'!$B$12:$L$16,AI$2,0)*$E1603)</f>
        <v>38.700000000000216</v>
      </c>
      <c r="AJ1603">
        <f>VLOOKUP($F1603,'(참고)타워 스텟 가치'!$B$12:$L$16,AJ$2,0)+(VLOOKUP($F1603,'(참고)타워 스텟 가치'!$B$12:$L$16,AJ$2,0)*$E1603)</f>
        <v>0</v>
      </c>
      <c r="AK1603">
        <f>VLOOKUP($F1603,'(참고)타워 스텟 가치'!$B$12:$L$16,AK$2,0)+(VLOOKUP($F1603,'(참고)타워 스텟 가치'!$B$12:$L$16,AK$2,0)*$E1603)</f>
        <v>0</v>
      </c>
      <c r="AL1603">
        <f>VLOOKUP($F1603,'(참고)타워 스텟 가치'!$B$12:$L$16,AL$2,0)+(VLOOKUP($F1603,'(참고)타워 스텟 가치'!$B$12:$L$16,AL$2,0)*$E1603)</f>
        <v>258.00000000000148</v>
      </c>
      <c r="AM1603">
        <f>SUM('스테이지별 몬스터 스텟'!AD1603*'(참고)타워 스텟 가치'!$Q$17,'스테이지별 몬스터 스텟'!AE1603*'(참고)타워 스텟 가치'!$R$17,'스테이지별 몬스터 스텟'!AF1603*'(참고)타워 스텟 가치'!$S$17,'스테이지별 몬스터 스텟'!AG1603*'(참고)타워 스텟 가치'!$T$17,'스테이지별 몬스터 스텟'!AH1603*'(참고)타워 스텟 가치'!$U$17,'스테이지별 몬스터 스텟'!AI1603*'(참고)타워 스텟 가치'!$V$17,'스테이지별 몬스터 스텟'!AJ1603*'(참고)타워 스텟 가치'!$W$17,'스테이지별 몬스터 스텟'!AK1603*'(참고)타워 스텟 가치'!$X$17,'스테이지별 몬스터 스텟'!AL1603*'(참고)타워 스텟 가치'!$Y$17)</f>
        <v>985687.38750000566</v>
      </c>
      <c r="AN1603">
        <v>3</v>
      </c>
    </row>
    <row r="1604" spans="3:40" x14ac:dyDescent="0.3">
      <c r="C1604">
        <v>5</v>
      </c>
      <c r="D1604">
        <f t="shared" si="74"/>
        <v>320</v>
      </c>
      <c r="E1604" s="52">
        <f>VLOOKUP(D1604,'스테이지별 난이도 설정'!B:C,2,0)</f>
        <v>128.00000000000074</v>
      </c>
      <c r="F1604" t="str">
        <f t="shared" si="75"/>
        <v>스페셜</v>
      </c>
      <c r="G1604">
        <f t="shared" si="73"/>
        <v>6</v>
      </c>
      <c r="H1604">
        <f>VLOOKUP($F1604,'(참고)타워 스텟 가치'!$B$2:$L$6,H$2,0)+(VLOOKUP($F1604,'(참고)타워 스텟 가치'!$B$2:$L$6,H$2,0)*$E1604)</f>
        <v>4897.9687500000282</v>
      </c>
      <c r="I1604">
        <f>VLOOKUP($F1604,'(참고)타워 스텟 가치'!$B$2:$L$6,I$2,0)+(VLOOKUP($F1604,'(참고)타워 스텟 가치'!$B$2:$L$6,I$2,0)*$E1604)</f>
        <v>979.59375000000557</v>
      </c>
      <c r="J1604">
        <f>VLOOKUP($F1604,'(참고)타워 스텟 가치'!$B$2:$L$6,J$2,0)+(VLOOKUP($F1604,'(참고)타워 스텟 가치'!$B$2:$L$6,J$2,0)*$E1604)</f>
        <v>645000.00000000373</v>
      </c>
      <c r="K1604">
        <f>VLOOKUP($F1604,'(참고)타워 스텟 가치'!$B$2:$L$6,K$2,0)+(VLOOKUP($F1604,'(참고)타워 스텟 가치'!$B$2:$L$6,K$2,0)*$E1604)</f>
        <v>19591.875000000113</v>
      </c>
      <c r="L1604">
        <f>VLOOKUP($F1604,'(참고)타워 스텟 가치'!$B$2:$L$6,L$2,0)+(VLOOKUP($F1604,'(참고)타워 스텟 가치'!$B$2:$L$6,L$2,0)*$E1604)</f>
        <v>326.53125000000188</v>
      </c>
      <c r="M1604">
        <f>VLOOKUP($F1604,'(참고)타워 스텟 가치'!$B$2:$L$6,M$2,0)+(VLOOKUP($F1604,'(참고)타워 스텟 가치'!$B$2:$L$6,M$2,0)*$E1604)</f>
        <v>38.700000000000216</v>
      </c>
      <c r="N1604">
        <f>VLOOKUP($F1604,'(참고)타워 스텟 가치'!$B$2:$L$6,N$2,0)+(VLOOKUP($F1604,'(참고)타워 스텟 가치'!$B$2:$L$6,N$2,0)*$E1604)</f>
        <v>0</v>
      </c>
      <c r="O1604">
        <f>VLOOKUP($F1604,'(참고)타워 스텟 가치'!$B$2:$L$6,O$2,0)+(VLOOKUP($F1604,'(참고)타워 스텟 가치'!$B$2:$L$6,O$2,0)*$E1604)</f>
        <v>0</v>
      </c>
      <c r="P1604">
        <f>VLOOKUP($F1604,'(참고)타워 스텟 가치'!$B$2:$L$6,P$2,0)+(VLOOKUP($F1604,'(참고)타워 스텟 가치'!$B$2:$L$6,P$2,0)*$E1604)</f>
        <v>129.00000000000074</v>
      </c>
      <c r="Q1604">
        <f>SUM('스테이지별 몬스터 스텟'!H1604*'(참고)타워 스텟 가치'!$Q$17,'스테이지별 몬스터 스텟'!I1604*'(참고)타워 스텟 가치'!$R$17,'스테이지별 몬스터 스텟'!J1604*'(참고)타워 스텟 가치'!$S$17,'스테이지별 몬스터 스텟'!K1604*'(참고)타워 스텟 가치'!$T$17,'스테이지별 몬스터 스텟'!L1604*'(참고)타워 스텟 가치'!$U$17,'스테이지별 몬스터 스텟'!M1604*'(참고)타워 스텟 가치'!$V$17,'스테이지별 몬스터 스텟'!N1604*'(참고)타워 스텟 가치'!$W$17,'스테이지별 몬스터 스텟'!O1604*'(참고)타워 스텟 가치'!$X$17,'스테이지별 몬스터 스텟'!P1604*'(참고)타워 스텟 가치'!$Y$17)</f>
        <v>1018898.8406250059</v>
      </c>
      <c r="R1604">
        <v>1</v>
      </c>
      <c r="S1604">
        <f>VLOOKUP($F1604,'(참고)타워 스텟 가치'!$B$7:$L$11,S$2,0)+(VLOOKUP($F1604,'(참고)타워 스텟 가치'!$B$7:$L$11,S$2,0)*$E1604)</f>
        <v>1632.6562500000093</v>
      </c>
      <c r="T1604">
        <f>VLOOKUP($F1604,'(참고)타워 스텟 가치'!$B$7:$L$11,T$2,0)+(VLOOKUP($F1604,'(참고)타워 스텟 가치'!$B$7:$L$11,T$2,0)*$E1604)</f>
        <v>2938.7812500000168</v>
      </c>
      <c r="U1604">
        <f>VLOOKUP($F1604,'(참고)타워 스텟 가치'!$B$7:$L$11,U$2,0)+(VLOOKUP($F1604,'(참고)타워 스텟 가치'!$B$7:$L$11,U$2,0)*$E1604)</f>
        <v>645000.00000000373</v>
      </c>
      <c r="V1604">
        <f>VLOOKUP($F1604,'(참고)타워 스텟 가치'!$B$7:$L$11,V$2,0)+(VLOOKUP($F1604,'(참고)타워 스텟 가치'!$B$7:$L$11,V$2,0)*$E1604)</f>
        <v>19591.875000000113</v>
      </c>
      <c r="W1604">
        <f>VLOOKUP($F1604,'(참고)타워 스텟 가치'!$B$7:$L$11,W$2,0)+(VLOOKUP($F1604,'(참고)타워 스텟 가치'!$B$7:$L$11,W$2,0)*$E1604)</f>
        <v>326.53125000000188</v>
      </c>
      <c r="X1604">
        <f>VLOOKUP($F1604,'(참고)타워 스텟 가치'!$B$7:$L$11,X$2,0)+(VLOOKUP($F1604,'(참고)타워 스텟 가치'!$B$7:$L$11,X$2,0)*$E1604)</f>
        <v>38.700000000000216</v>
      </c>
      <c r="Y1604">
        <f>VLOOKUP($F1604,'(참고)타워 스텟 가치'!$B$7:$L$11,Y$2,0)+(VLOOKUP($F1604,'(참고)타워 스텟 가치'!$B$7:$L$11,Y$2,0)*$E1604)</f>
        <v>0</v>
      </c>
      <c r="Z1604">
        <f>VLOOKUP($F1604,'(참고)타워 스텟 가치'!$B$7:$L$11,Z$2,0)+(VLOOKUP($F1604,'(참고)타워 스텟 가치'!$B$7:$L$11,Z$2,0)*$E1604)</f>
        <v>0</v>
      </c>
      <c r="AA1604">
        <f>VLOOKUP($F1604,'(참고)타워 스텟 가치'!$B$7:$L$11,AA$2,0)+(VLOOKUP($F1604,'(참고)타워 스텟 가치'!$B$7:$L$11,AA$2,0)*$E1604)</f>
        <v>129.00000000000074</v>
      </c>
      <c r="AB1604">
        <f>SUM('스테이지별 몬스터 스텟'!S1604*'(참고)타워 스텟 가치'!$Q$17,'스테이지별 몬스터 스텟'!T1604*'(참고)타워 스텟 가치'!$R$17,'스테이지별 몬스터 스텟'!U1604*'(참고)타워 스텟 가치'!$S$17,'스테이지별 몬스터 스텟'!V1604*'(참고)타워 스텟 가치'!$T$17,'스테이지별 몬스터 스텟'!W1604*'(참고)타워 스텟 가치'!$U$17,'스테이지별 몬스터 스텟'!X1604*'(참고)타워 스텟 가치'!$V$17,'스테이지별 몬스터 스텟'!Y1604*'(참고)타워 스텟 가치'!$W$17,'스테이지별 몬스터 스텟'!Z1604*'(참고)타워 스텟 가치'!$X$17,'스테이지별 몬스터 스텟'!AA1604*'(참고)타워 스텟 가치'!$Y$17)</f>
        <v>1015306.9968750058</v>
      </c>
      <c r="AC1604">
        <v>2</v>
      </c>
      <c r="AD1604">
        <f>VLOOKUP($F1604,'(참고)타워 스텟 가치'!$B$12:$L$16,AD$2,0)+(VLOOKUP($F1604,'(참고)타워 스텟 가치'!$B$12:$L$16,AD$2,0)*$E1604)</f>
        <v>1632.6562500000093</v>
      </c>
      <c r="AE1604">
        <f>VLOOKUP($F1604,'(참고)타워 스텟 가치'!$B$12:$L$16,AE$2,0)+(VLOOKUP($F1604,'(참고)타워 스텟 가치'!$B$12:$L$16,AE$2,0)*$E1604)</f>
        <v>1959.1875000000111</v>
      </c>
      <c r="AF1604">
        <f>VLOOKUP($F1604,'(참고)타워 스텟 가치'!$B$12:$L$16,AF$2,0)+(VLOOKUP($F1604,'(참고)타워 스텟 가치'!$B$12:$L$16,AF$2,0)*$E1604)</f>
        <v>645000.00000000373</v>
      </c>
      <c r="AG1604">
        <f>VLOOKUP($F1604,'(참고)타워 스텟 가치'!$B$12:$L$16,AG$2,0)+(VLOOKUP($F1604,'(참고)타워 스텟 가치'!$B$12:$L$16,AG$2,0)*$E1604)</f>
        <v>9795.9375000000564</v>
      </c>
      <c r="AH1604">
        <f>VLOOKUP($F1604,'(참고)타워 스텟 가치'!$B$12:$L$16,AH$2,0)+(VLOOKUP($F1604,'(참고)타워 스텟 가치'!$B$12:$L$16,AH$2,0)*$E1604)</f>
        <v>326.53125000000188</v>
      </c>
      <c r="AI1604">
        <f>VLOOKUP($F1604,'(참고)타워 스텟 가치'!$B$12:$L$16,AI$2,0)+(VLOOKUP($F1604,'(참고)타워 스텟 가치'!$B$12:$L$16,AI$2,0)*$E1604)</f>
        <v>38.700000000000216</v>
      </c>
      <c r="AJ1604">
        <f>VLOOKUP($F1604,'(참고)타워 스텟 가치'!$B$12:$L$16,AJ$2,0)+(VLOOKUP($F1604,'(참고)타워 스텟 가치'!$B$12:$L$16,AJ$2,0)*$E1604)</f>
        <v>0</v>
      </c>
      <c r="AK1604">
        <f>VLOOKUP($F1604,'(참고)타워 스텟 가치'!$B$12:$L$16,AK$2,0)+(VLOOKUP($F1604,'(참고)타워 스텟 가치'!$B$12:$L$16,AK$2,0)*$E1604)</f>
        <v>0</v>
      </c>
      <c r="AL1604">
        <f>VLOOKUP($F1604,'(참고)타워 스텟 가치'!$B$12:$L$16,AL$2,0)+(VLOOKUP($F1604,'(참고)타워 스텟 가치'!$B$12:$L$16,AL$2,0)*$E1604)</f>
        <v>258.00000000000148</v>
      </c>
      <c r="AM1604">
        <f>SUM('스테이지별 몬스터 스텟'!AD1604*'(참고)타워 스텟 가치'!$Q$17,'스테이지별 몬스터 스텟'!AE1604*'(참고)타워 스텟 가치'!$R$17,'스테이지별 몬스터 스텟'!AF1604*'(참고)타워 스텟 가치'!$S$17,'스테이지별 몬스터 스텟'!AG1604*'(참고)타워 스텟 가치'!$T$17,'스테이지별 몬스터 스텟'!AH1604*'(참고)타워 스텟 가치'!$U$17,'스테이지별 몬스터 스텟'!AI1604*'(참고)타워 스텟 가치'!$V$17,'스테이지별 몬스터 스텟'!AJ1604*'(참고)타워 스텟 가치'!$W$17,'스테이지별 몬스터 스텟'!AK1604*'(참고)타워 스텟 가치'!$X$17,'스테이지별 몬스터 스텟'!AL1604*'(참고)타워 스텟 가치'!$Y$17)</f>
        <v>994503.73125000566</v>
      </c>
      <c r="AN1604">
        <v>3</v>
      </c>
    </row>
    <row r="1605" spans="3:40" x14ac:dyDescent="0.3">
      <c r="C1605">
        <v>1</v>
      </c>
      <c r="D1605">
        <f t="shared" si="74"/>
        <v>321</v>
      </c>
      <c r="E1605" s="52">
        <f>VLOOKUP(D1605,'스테이지별 난이도 설정'!B:C,2,0)</f>
        <v>128.40000000000074</v>
      </c>
      <c r="F1605" t="str">
        <f t="shared" si="75"/>
        <v>일반</v>
      </c>
      <c r="G1605">
        <f t="shared" si="73"/>
        <v>6</v>
      </c>
      <c r="H1605">
        <f>VLOOKUP($F1605,'(참고)타워 스텟 가치'!$B$2:$L$6,H$2,0)+(VLOOKUP($F1605,'(참고)타워 스텟 가치'!$B$2:$L$6,H$2,0)*$E1605)</f>
        <v>970.50000000000557</v>
      </c>
      <c r="I1605">
        <f>VLOOKUP($F1605,'(참고)타워 스텟 가치'!$B$2:$L$6,I$2,0)+(VLOOKUP($F1605,'(참고)타워 스텟 가치'!$B$2:$L$6,I$2,0)*$E1605)</f>
        <v>194.1000000000011</v>
      </c>
      <c r="J1605">
        <f>VLOOKUP($F1605,'(참고)타워 스텟 가치'!$B$2:$L$6,J$2,0)+(VLOOKUP($F1605,'(참고)타워 스텟 가치'!$B$2:$L$6,J$2,0)*$E1605)</f>
        <v>647000.00000000373</v>
      </c>
      <c r="K1605">
        <f>VLOOKUP($F1605,'(참고)타워 스텟 가치'!$B$2:$L$6,K$2,0)+(VLOOKUP($F1605,'(참고)타워 스텟 가치'!$B$2:$L$6,K$2,0)*$E1605)</f>
        <v>3882.0000000000223</v>
      </c>
      <c r="L1605">
        <f>VLOOKUP($F1605,'(참고)타워 스텟 가치'!$B$2:$L$6,L$2,0)+(VLOOKUP($F1605,'(참고)타워 스텟 가치'!$B$2:$L$6,L$2,0)*$E1605)</f>
        <v>64.700000000000372</v>
      </c>
      <c r="M1605">
        <f>VLOOKUP($F1605,'(참고)타워 스텟 가치'!$B$2:$L$6,M$2,0)+(VLOOKUP($F1605,'(참고)타워 스텟 가치'!$B$2:$L$6,M$2,0)*$E1605)</f>
        <v>38.820000000000221</v>
      </c>
      <c r="N1605">
        <f>VLOOKUP($F1605,'(참고)타워 스텟 가치'!$B$2:$L$6,N$2,0)+(VLOOKUP($F1605,'(참고)타워 스텟 가치'!$B$2:$L$6,N$2,0)*$E1605)</f>
        <v>0</v>
      </c>
      <c r="O1605">
        <f>VLOOKUP($F1605,'(참고)타워 스텟 가치'!$B$2:$L$6,O$2,0)+(VLOOKUP($F1605,'(참고)타워 스텟 가치'!$B$2:$L$6,O$2,0)*$E1605)</f>
        <v>0</v>
      </c>
      <c r="P1605">
        <f>VLOOKUP($F1605,'(참고)타워 스텟 가치'!$B$2:$L$6,P$2,0)+(VLOOKUP($F1605,'(참고)타워 스텟 가치'!$B$2:$L$6,P$2,0)*$E1605)</f>
        <v>90.580000000000524</v>
      </c>
      <c r="Q1605">
        <f>SUM('스테이지별 몬스터 스텟'!H1605*'(참고)타워 스텟 가치'!$Q$17,'스테이지별 몬스터 스텟'!I1605*'(참고)타워 스텟 가치'!$R$17,'스테이지별 몬스터 스텟'!J1605*'(참고)타워 스텟 가치'!$S$17,'스테이지별 몬스터 스텟'!K1605*'(참고)타워 스텟 가치'!$T$17,'스테이지별 몬스터 스텟'!L1605*'(참고)타워 스텟 가치'!$U$17,'스테이지별 몬스터 스텟'!M1605*'(참고)타워 스텟 가치'!$V$17,'스테이지별 몬스터 스텟'!N1605*'(참고)타워 스텟 가치'!$W$17,'스테이지별 몬스터 스텟'!O1605*'(참고)타워 스텟 가치'!$X$17,'스테이지별 몬스터 스텟'!P1605*'(참고)타워 스텟 가치'!$Y$17)</f>
        <v>980845.53000000562</v>
      </c>
      <c r="R1605">
        <v>1</v>
      </c>
      <c r="S1605">
        <f>VLOOKUP($F1605,'(참고)타워 스텟 가치'!$B$7:$L$11,S$2,0)+(VLOOKUP($F1605,'(참고)타워 스텟 가치'!$B$7:$L$11,S$2,0)*$E1605)</f>
        <v>323.50000000000188</v>
      </c>
      <c r="T1605">
        <f>VLOOKUP($F1605,'(참고)타워 스텟 가치'!$B$7:$L$11,T$2,0)+(VLOOKUP($F1605,'(참고)타워 스텟 가치'!$B$7:$L$11,T$2,0)*$E1605)</f>
        <v>582.30000000000337</v>
      </c>
      <c r="U1605">
        <f>VLOOKUP($F1605,'(참고)타워 스텟 가치'!$B$7:$L$11,U$2,0)+(VLOOKUP($F1605,'(참고)타워 스텟 가치'!$B$7:$L$11,U$2,0)*$E1605)</f>
        <v>647000.00000000373</v>
      </c>
      <c r="V1605">
        <f>VLOOKUP($F1605,'(참고)타워 스텟 가치'!$B$7:$L$11,V$2,0)+(VLOOKUP($F1605,'(참고)타워 스텟 가치'!$B$7:$L$11,V$2,0)*$E1605)</f>
        <v>3882.0000000000223</v>
      </c>
      <c r="W1605">
        <f>VLOOKUP($F1605,'(참고)타워 스텟 가치'!$B$7:$L$11,W$2,0)+(VLOOKUP($F1605,'(참고)타워 스텟 가치'!$B$7:$L$11,W$2,0)*$E1605)</f>
        <v>64.700000000000372</v>
      </c>
      <c r="X1605">
        <f>VLOOKUP($F1605,'(참고)타워 스텟 가치'!$B$7:$L$11,X$2,0)+(VLOOKUP($F1605,'(참고)타워 스텟 가치'!$B$7:$L$11,X$2,0)*$E1605)</f>
        <v>38.820000000000221</v>
      </c>
      <c r="Y1605">
        <f>VLOOKUP($F1605,'(참고)타워 스텟 가치'!$B$7:$L$11,Y$2,0)+(VLOOKUP($F1605,'(참고)타워 스텟 가치'!$B$7:$L$11,Y$2,0)*$E1605)</f>
        <v>0</v>
      </c>
      <c r="Z1605">
        <f>VLOOKUP($F1605,'(참고)타워 스텟 가치'!$B$7:$L$11,Z$2,0)+(VLOOKUP($F1605,'(참고)타워 스텟 가치'!$B$7:$L$11,Z$2,0)*$E1605)</f>
        <v>0</v>
      </c>
      <c r="AA1605">
        <f>VLOOKUP($F1605,'(참고)타워 스텟 가치'!$B$7:$L$11,AA$2,0)+(VLOOKUP($F1605,'(참고)타워 스텟 가치'!$B$7:$L$11,AA$2,0)*$E1605)</f>
        <v>90.580000000000524</v>
      </c>
      <c r="AB1605">
        <f>SUM('스테이지별 몬스터 스텟'!S1605*'(참고)타워 스텟 가치'!$Q$17,'스테이지별 몬스터 스텟'!T1605*'(참고)타워 스텟 가치'!$R$17,'스테이지별 몬스터 스텟'!U1605*'(참고)타워 스텟 가치'!$S$17,'스테이지별 몬스터 스텟'!V1605*'(참고)타워 스텟 가치'!$T$17,'스테이지별 몬스터 스텟'!W1605*'(참고)타워 스텟 가치'!$U$17,'스테이지별 몬스터 스텟'!X1605*'(참고)타워 스텟 가치'!$V$17,'스테이지별 몬스터 스텟'!Y1605*'(참고)타워 스텟 가치'!$W$17,'스테이지별 몬스터 스텟'!Z1605*'(참고)타워 스텟 가치'!$X$17,'스테이지별 몬스터 스텟'!AA1605*'(참고)타워 스텟 가치'!$Y$17)</f>
        <v>980133.83000000555</v>
      </c>
      <c r="AC1605">
        <v>2</v>
      </c>
      <c r="AD1605">
        <f>VLOOKUP($F1605,'(참고)타워 스텟 가치'!$B$12:$L$16,AD$2,0)+(VLOOKUP($F1605,'(참고)타워 스텟 가치'!$B$12:$L$16,AD$2,0)*$E1605)</f>
        <v>323.50000000000188</v>
      </c>
      <c r="AE1605">
        <f>VLOOKUP($F1605,'(참고)타워 스텟 가치'!$B$12:$L$16,AE$2,0)+(VLOOKUP($F1605,'(참고)타워 스텟 가치'!$B$12:$L$16,AE$2,0)*$E1605)</f>
        <v>388.20000000000221</v>
      </c>
      <c r="AF1605">
        <f>VLOOKUP($F1605,'(참고)타워 스텟 가치'!$B$12:$L$16,AF$2,0)+(VLOOKUP($F1605,'(참고)타워 스텟 가치'!$B$12:$L$16,AF$2,0)*$E1605)</f>
        <v>647000.00000000373</v>
      </c>
      <c r="AG1605">
        <f>VLOOKUP($F1605,'(참고)타워 스텟 가치'!$B$12:$L$16,AG$2,0)+(VLOOKUP($F1605,'(참고)타워 스텟 가치'!$B$12:$L$16,AG$2,0)*$E1605)</f>
        <v>1941.0000000000111</v>
      </c>
      <c r="AH1605">
        <f>VLOOKUP($F1605,'(참고)타워 스텟 가치'!$B$12:$L$16,AH$2,0)+(VLOOKUP($F1605,'(참고)타워 스텟 가치'!$B$12:$L$16,AH$2,0)*$E1605)</f>
        <v>64.700000000000372</v>
      </c>
      <c r="AI1605">
        <f>VLOOKUP($F1605,'(참고)타워 스텟 가치'!$B$12:$L$16,AI$2,0)+(VLOOKUP($F1605,'(참고)타워 스텟 가치'!$B$12:$L$16,AI$2,0)*$E1605)</f>
        <v>38.820000000000221</v>
      </c>
      <c r="AJ1605">
        <f>VLOOKUP($F1605,'(참고)타워 스텟 가치'!$B$12:$L$16,AJ$2,0)+(VLOOKUP($F1605,'(참고)타워 스텟 가치'!$B$12:$L$16,AJ$2,0)*$E1605)</f>
        <v>0</v>
      </c>
      <c r="AK1605">
        <f>VLOOKUP($F1605,'(참고)타워 스텟 가치'!$B$12:$L$16,AK$2,0)+(VLOOKUP($F1605,'(참고)타워 스텟 가치'!$B$12:$L$16,AK$2,0)*$E1605)</f>
        <v>0</v>
      </c>
      <c r="AL1605">
        <f>VLOOKUP($F1605,'(참고)타워 스텟 가치'!$B$12:$L$16,AL$2,0)+(VLOOKUP($F1605,'(참고)타워 스텟 가치'!$B$12:$L$16,AL$2,0)*$E1605)</f>
        <v>181.16000000000105</v>
      </c>
      <c r="AM1605">
        <f>SUM('스테이지별 몬스터 스텟'!AD1605*'(참고)타워 스텟 가치'!$Q$17,'스테이지별 몬스터 스텟'!AE1605*'(참고)타워 스텟 가치'!$R$17,'스테이지별 몬스터 스텟'!AF1605*'(참고)타워 스텟 가치'!$S$17,'스테이지별 몬스터 스텟'!AG1605*'(참고)타워 스텟 가치'!$T$17,'스테이지별 몬스터 스텟'!AH1605*'(참고)타워 스텟 가치'!$U$17,'스테이지별 몬스터 스텟'!AI1605*'(참고)타워 스텟 가치'!$V$17,'스테이지별 몬스터 스텟'!AJ1605*'(참고)타워 스텟 가치'!$W$17,'스테이지별 몬스터 스텟'!AK1605*'(참고)타워 스텟 가치'!$X$17,'스테이지별 몬스터 스텟'!AL1605*'(참고)타워 스텟 가치'!$Y$17)</f>
        <v>976141.84000000556</v>
      </c>
      <c r="AN1605">
        <v>3</v>
      </c>
    </row>
    <row r="1606" spans="3:40" x14ac:dyDescent="0.3">
      <c r="C1606">
        <v>2</v>
      </c>
      <c r="D1606">
        <f t="shared" si="74"/>
        <v>321</v>
      </c>
      <c r="E1606" s="52">
        <f>VLOOKUP(D1606,'스테이지별 난이도 설정'!B:C,2,0)</f>
        <v>128.40000000000074</v>
      </c>
      <c r="F1606" t="str">
        <f t="shared" si="75"/>
        <v>레어</v>
      </c>
      <c r="G1606">
        <f t="shared" ref="G1606:G1669" si="76">SUM(R1606,AC1606,AN1606)</f>
        <v>6</v>
      </c>
      <c r="H1606">
        <f>VLOOKUP($F1606,'(참고)타워 스텟 가치'!$B$2:$L$6,H$2,0)+(VLOOKUP($F1606,'(참고)타워 스텟 가치'!$B$2:$L$6,H$2,0)*$E1606)</f>
        <v>1455.7500000000084</v>
      </c>
      <c r="I1606">
        <f>VLOOKUP($F1606,'(참고)타워 스텟 가치'!$B$2:$L$6,I$2,0)+(VLOOKUP($F1606,'(참고)타워 스텟 가치'!$B$2:$L$6,I$2,0)*$E1606)</f>
        <v>291.15000000000168</v>
      </c>
      <c r="J1606">
        <f>VLOOKUP($F1606,'(참고)타워 스텟 가치'!$B$2:$L$6,J$2,0)+(VLOOKUP($F1606,'(참고)타워 스텟 가치'!$B$2:$L$6,J$2,0)*$E1606)</f>
        <v>647000.00000000373</v>
      </c>
      <c r="K1606">
        <f>VLOOKUP($F1606,'(참고)타워 스텟 가치'!$B$2:$L$6,K$2,0)+(VLOOKUP($F1606,'(참고)타워 스텟 가치'!$B$2:$L$6,K$2,0)*$E1606)</f>
        <v>5823.0000000000337</v>
      </c>
      <c r="L1606">
        <f>VLOOKUP($F1606,'(참고)타워 스텟 가치'!$B$2:$L$6,L$2,0)+(VLOOKUP($F1606,'(참고)타워 스텟 가치'!$B$2:$L$6,L$2,0)*$E1606)</f>
        <v>97.050000000000551</v>
      </c>
      <c r="M1606">
        <f>VLOOKUP($F1606,'(참고)타워 스텟 가치'!$B$2:$L$6,M$2,0)+(VLOOKUP($F1606,'(참고)타워 스텟 가치'!$B$2:$L$6,M$2,0)*$E1606)</f>
        <v>38.820000000000221</v>
      </c>
      <c r="N1606">
        <f>VLOOKUP($F1606,'(참고)타워 스텟 가치'!$B$2:$L$6,N$2,0)+(VLOOKUP($F1606,'(참고)타워 스텟 가치'!$B$2:$L$6,N$2,0)*$E1606)</f>
        <v>0</v>
      </c>
      <c r="O1606">
        <f>VLOOKUP($F1606,'(참고)타워 스텟 가치'!$B$2:$L$6,O$2,0)+(VLOOKUP($F1606,'(참고)타워 스텟 가치'!$B$2:$L$6,O$2,0)*$E1606)</f>
        <v>0</v>
      </c>
      <c r="P1606">
        <f>VLOOKUP($F1606,'(참고)타워 스텟 가치'!$B$2:$L$6,P$2,0)+(VLOOKUP($F1606,'(참고)타워 스텟 가치'!$B$2:$L$6,P$2,0)*$E1606)</f>
        <v>90.580000000000524</v>
      </c>
      <c r="Q1606">
        <f>SUM('스테이지별 몬스터 스텟'!H1606*'(참고)타워 스텟 가치'!$Q$17,'스테이지별 몬스터 스텟'!I1606*'(참고)타워 스텟 가치'!$R$17,'스테이지별 몬스터 스텟'!J1606*'(참고)타워 스텟 가치'!$S$17,'스테이지별 몬스터 스텟'!K1606*'(참고)타워 스텟 가치'!$T$17,'스테이지별 몬스터 스텟'!L1606*'(참고)타워 스텟 가치'!$U$17,'스테이지별 몬스터 스텟'!M1606*'(참고)타워 스텟 가치'!$V$17,'스테이지별 몬스터 스텟'!N1606*'(참고)타워 스텟 가치'!$W$17,'스테이지별 몬스터 스텟'!O1606*'(참고)타워 스텟 가치'!$X$17,'스테이지별 몬스터 스텟'!P1606*'(참고)타워 스텟 가치'!$Y$17)</f>
        <v>985908.30500000564</v>
      </c>
      <c r="R1606">
        <v>1</v>
      </c>
      <c r="S1606">
        <f>VLOOKUP($F1606,'(참고)타워 스텟 가치'!$B$7:$L$11,S$2,0)+(VLOOKUP($F1606,'(참고)타워 스텟 가치'!$B$7:$L$11,S$2,0)*$E1606)</f>
        <v>485.25000000000279</v>
      </c>
      <c r="T1606">
        <f>VLOOKUP($F1606,'(참고)타워 스텟 가치'!$B$7:$L$11,T$2,0)+(VLOOKUP($F1606,'(참고)타워 스텟 가치'!$B$7:$L$11,T$2,0)*$E1606)</f>
        <v>873.45000000000505</v>
      </c>
      <c r="U1606">
        <f>VLOOKUP($F1606,'(참고)타워 스텟 가치'!$B$7:$L$11,U$2,0)+(VLOOKUP($F1606,'(참고)타워 스텟 가치'!$B$7:$L$11,U$2,0)*$E1606)</f>
        <v>647000.00000000373</v>
      </c>
      <c r="V1606">
        <f>VLOOKUP($F1606,'(참고)타워 스텟 가치'!$B$7:$L$11,V$2,0)+(VLOOKUP($F1606,'(참고)타워 스텟 가치'!$B$7:$L$11,V$2,0)*$E1606)</f>
        <v>5823.0000000000337</v>
      </c>
      <c r="W1606">
        <f>VLOOKUP($F1606,'(참고)타워 스텟 가치'!$B$7:$L$11,W$2,0)+(VLOOKUP($F1606,'(참고)타워 스텟 가치'!$B$7:$L$11,W$2,0)*$E1606)</f>
        <v>97.050000000000551</v>
      </c>
      <c r="X1606">
        <f>VLOOKUP($F1606,'(참고)타워 스텟 가치'!$B$7:$L$11,X$2,0)+(VLOOKUP($F1606,'(참고)타워 스텟 가치'!$B$7:$L$11,X$2,0)*$E1606)</f>
        <v>38.820000000000221</v>
      </c>
      <c r="Y1606">
        <f>VLOOKUP($F1606,'(참고)타워 스텟 가치'!$B$7:$L$11,Y$2,0)+(VLOOKUP($F1606,'(참고)타워 스텟 가치'!$B$7:$L$11,Y$2,0)*$E1606)</f>
        <v>0</v>
      </c>
      <c r="Z1606">
        <f>VLOOKUP($F1606,'(참고)타워 스텟 가치'!$B$7:$L$11,Z$2,0)+(VLOOKUP($F1606,'(참고)타워 스텟 가치'!$B$7:$L$11,Z$2,0)*$E1606)</f>
        <v>0</v>
      </c>
      <c r="AA1606">
        <f>VLOOKUP($F1606,'(참고)타워 스텟 가치'!$B$7:$L$11,AA$2,0)+(VLOOKUP($F1606,'(참고)타워 스텟 가치'!$B$7:$L$11,AA$2,0)*$E1606)</f>
        <v>90.580000000000524</v>
      </c>
      <c r="AB1606">
        <f>SUM('스테이지별 몬스터 스텟'!S1606*'(참고)타워 스텟 가치'!$Q$17,'스테이지별 몬스터 스텟'!T1606*'(참고)타워 스텟 가치'!$R$17,'스테이지별 몬스터 스텟'!U1606*'(참고)타워 스텟 가치'!$S$17,'스테이지별 몬스터 스텟'!V1606*'(참고)타워 스텟 가치'!$T$17,'스테이지별 몬스터 스텟'!W1606*'(참고)타워 스텟 가치'!$U$17,'스테이지별 몬스터 스텟'!X1606*'(참고)타워 스텟 가치'!$V$17,'스테이지별 몬스터 스텟'!Y1606*'(참고)타워 스텟 가치'!$W$17,'스테이지별 몬스터 스텟'!Z1606*'(참고)타워 스텟 가치'!$X$17,'스테이지별 몬스터 스텟'!AA1606*'(참고)타워 스텟 가치'!$Y$17)</f>
        <v>984840.75500000571</v>
      </c>
      <c r="AC1606">
        <v>2</v>
      </c>
      <c r="AD1606">
        <f>VLOOKUP($F1606,'(참고)타워 스텟 가치'!$B$12:$L$16,AD$2,0)+(VLOOKUP($F1606,'(참고)타워 스텟 가치'!$B$12:$L$16,AD$2,0)*$E1606)</f>
        <v>485.25000000000279</v>
      </c>
      <c r="AE1606">
        <f>VLOOKUP($F1606,'(참고)타워 스텟 가치'!$B$12:$L$16,AE$2,0)+(VLOOKUP($F1606,'(참고)타워 스텟 가치'!$B$12:$L$16,AE$2,0)*$E1606)</f>
        <v>582.30000000000337</v>
      </c>
      <c r="AF1606">
        <f>VLOOKUP($F1606,'(참고)타워 스텟 가치'!$B$12:$L$16,AF$2,0)+(VLOOKUP($F1606,'(참고)타워 스텟 가치'!$B$12:$L$16,AF$2,0)*$E1606)</f>
        <v>647000.00000000373</v>
      </c>
      <c r="AG1606">
        <f>VLOOKUP($F1606,'(참고)타워 스텟 가치'!$B$12:$L$16,AG$2,0)+(VLOOKUP($F1606,'(참고)타워 스텟 가치'!$B$12:$L$16,AG$2,0)*$E1606)</f>
        <v>2911.5000000000168</v>
      </c>
      <c r="AH1606">
        <f>VLOOKUP($F1606,'(참고)타워 스텟 가치'!$B$12:$L$16,AH$2,0)+(VLOOKUP($F1606,'(참고)타워 스텟 가치'!$B$12:$L$16,AH$2,0)*$E1606)</f>
        <v>97.050000000000551</v>
      </c>
      <c r="AI1606">
        <f>VLOOKUP($F1606,'(참고)타워 스텟 가치'!$B$12:$L$16,AI$2,0)+(VLOOKUP($F1606,'(참고)타워 스텟 가치'!$B$12:$L$16,AI$2,0)*$E1606)</f>
        <v>38.820000000000221</v>
      </c>
      <c r="AJ1606">
        <f>VLOOKUP($F1606,'(참고)타워 스텟 가치'!$B$12:$L$16,AJ$2,0)+(VLOOKUP($F1606,'(참고)타워 스텟 가치'!$B$12:$L$16,AJ$2,0)*$E1606)</f>
        <v>0</v>
      </c>
      <c r="AK1606">
        <f>VLOOKUP($F1606,'(참고)타워 스텟 가치'!$B$12:$L$16,AK$2,0)+(VLOOKUP($F1606,'(참고)타워 스텟 가치'!$B$12:$L$16,AK$2,0)*$E1606)</f>
        <v>0</v>
      </c>
      <c r="AL1606">
        <f>VLOOKUP($F1606,'(참고)타워 스텟 가치'!$B$12:$L$16,AL$2,0)+(VLOOKUP($F1606,'(참고)타워 스텟 가치'!$B$12:$L$16,AL$2,0)*$E1606)</f>
        <v>181.16000000000105</v>
      </c>
      <c r="AM1606">
        <f>SUM('스테이지별 몬스터 스텟'!AD1606*'(참고)타워 스텟 가치'!$Q$17,'스테이지별 몬스터 스텟'!AE1606*'(참고)타워 스텟 가치'!$R$17,'스테이지별 몬스터 스텟'!AF1606*'(참고)타워 스텟 가치'!$S$17,'스테이지별 몬스터 스텟'!AG1606*'(참고)타워 스텟 가치'!$T$17,'스테이지별 몬스터 스텟'!AH1606*'(참고)타워 스텟 가치'!$U$17,'스테이지별 몬스터 스텟'!AI1606*'(참고)타워 스텟 가치'!$V$17,'스테이지별 몬스터 스텟'!AJ1606*'(참고)타워 스텟 가치'!$W$17,'스테이지별 몬스터 스텟'!AK1606*'(참고)타워 스텟 가치'!$X$17,'스테이지별 몬스터 스텟'!AL1606*'(참고)타워 스텟 가치'!$Y$17)</f>
        <v>978762.19000000542</v>
      </c>
      <c r="AN1606">
        <v>3</v>
      </c>
    </row>
    <row r="1607" spans="3:40" x14ac:dyDescent="0.3">
      <c r="C1607">
        <v>3</v>
      </c>
      <c r="D1607">
        <f t="shared" si="74"/>
        <v>321</v>
      </c>
      <c r="E1607" s="52">
        <f>VLOOKUP(D1607,'스테이지별 난이도 설정'!B:C,2,0)</f>
        <v>128.40000000000074</v>
      </c>
      <c r="F1607" t="str">
        <f t="shared" si="75"/>
        <v>에픽</v>
      </c>
      <c r="G1607">
        <f t="shared" si="76"/>
        <v>6</v>
      </c>
      <c r="H1607">
        <f>VLOOKUP($F1607,'(참고)타워 스텟 가치'!$B$2:$L$6,H$2,0)+(VLOOKUP($F1607,'(참고)타워 스텟 가치'!$B$2:$L$6,H$2,0)*$E1607)</f>
        <v>2183.6250000000127</v>
      </c>
      <c r="I1607">
        <f>VLOOKUP($F1607,'(참고)타워 스텟 가치'!$B$2:$L$6,I$2,0)+(VLOOKUP($F1607,'(참고)타워 스텟 가치'!$B$2:$L$6,I$2,0)*$E1607)</f>
        <v>436.72500000000252</v>
      </c>
      <c r="J1607">
        <f>VLOOKUP($F1607,'(참고)타워 스텟 가치'!$B$2:$L$6,J$2,0)+(VLOOKUP($F1607,'(참고)타워 스텟 가치'!$B$2:$L$6,J$2,0)*$E1607)</f>
        <v>647000.00000000373</v>
      </c>
      <c r="K1607">
        <f>VLOOKUP($F1607,'(참고)타워 스텟 가치'!$B$2:$L$6,K$2,0)+(VLOOKUP($F1607,'(참고)타워 스텟 가치'!$B$2:$L$6,K$2,0)*$E1607)</f>
        <v>8734.5000000000509</v>
      </c>
      <c r="L1607">
        <f>VLOOKUP($F1607,'(참고)타워 스텟 가치'!$B$2:$L$6,L$2,0)+(VLOOKUP($F1607,'(참고)타워 스텟 가치'!$B$2:$L$6,L$2,0)*$E1607)</f>
        <v>145.57500000000084</v>
      </c>
      <c r="M1607">
        <f>VLOOKUP($F1607,'(참고)타워 스텟 가치'!$B$2:$L$6,M$2,0)+(VLOOKUP($F1607,'(참고)타워 스텟 가치'!$B$2:$L$6,M$2,0)*$E1607)</f>
        <v>38.820000000000221</v>
      </c>
      <c r="N1607">
        <f>VLOOKUP($F1607,'(참고)타워 스텟 가치'!$B$2:$L$6,N$2,0)+(VLOOKUP($F1607,'(참고)타워 스텟 가치'!$B$2:$L$6,N$2,0)*$E1607)</f>
        <v>0</v>
      </c>
      <c r="O1607">
        <f>VLOOKUP($F1607,'(참고)타워 스텟 가치'!$B$2:$L$6,O$2,0)+(VLOOKUP($F1607,'(참고)타워 스텟 가치'!$B$2:$L$6,O$2,0)*$E1607)</f>
        <v>0</v>
      </c>
      <c r="P1607">
        <f>VLOOKUP($F1607,'(참고)타워 스텟 가치'!$B$2:$L$6,P$2,0)+(VLOOKUP($F1607,'(참고)타워 스텟 가치'!$B$2:$L$6,P$2,0)*$E1607)</f>
        <v>90.580000000000524</v>
      </c>
      <c r="Q1607">
        <f>SUM('스테이지별 몬스터 스텟'!H1607*'(참고)타워 스텟 가치'!$Q$17,'스테이지별 몬스터 스텟'!I1607*'(참고)타워 스텟 가치'!$R$17,'스테이지별 몬스터 스텟'!J1607*'(참고)타워 스텟 가치'!$S$17,'스테이지별 몬스터 스텟'!K1607*'(참고)타워 스텟 가치'!$T$17,'스테이지별 몬스터 스텟'!L1607*'(참고)타워 스텟 가치'!$U$17,'스테이지별 몬스터 스텟'!M1607*'(참고)타워 스텟 가치'!$V$17,'스테이지별 몬스터 스텟'!N1607*'(참고)타워 스텟 가치'!$W$17,'스테이지별 몬스터 스텟'!O1607*'(참고)타워 스텟 가치'!$X$17,'스테이지별 몬스터 스텟'!P1607*'(참고)타워 스텟 가치'!$Y$17)</f>
        <v>993502.46750000573</v>
      </c>
      <c r="R1607">
        <v>1</v>
      </c>
      <c r="S1607">
        <f>VLOOKUP($F1607,'(참고)타워 스텟 가치'!$B$7:$L$11,S$2,0)+(VLOOKUP($F1607,'(참고)타워 스텟 가치'!$B$7:$L$11,S$2,0)*$E1607)</f>
        <v>727.87500000000421</v>
      </c>
      <c r="T1607">
        <f>VLOOKUP($F1607,'(참고)타워 스텟 가치'!$B$7:$L$11,T$2,0)+(VLOOKUP($F1607,'(참고)타워 스텟 가치'!$B$7:$L$11,T$2,0)*$E1607)</f>
        <v>1310.1750000000075</v>
      </c>
      <c r="U1607">
        <f>VLOOKUP($F1607,'(참고)타워 스텟 가치'!$B$7:$L$11,U$2,0)+(VLOOKUP($F1607,'(참고)타워 스텟 가치'!$B$7:$L$11,U$2,0)*$E1607)</f>
        <v>647000.00000000373</v>
      </c>
      <c r="V1607">
        <f>VLOOKUP($F1607,'(참고)타워 스텟 가치'!$B$7:$L$11,V$2,0)+(VLOOKUP($F1607,'(참고)타워 스텟 가치'!$B$7:$L$11,V$2,0)*$E1607)</f>
        <v>8734.5000000000509</v>
      </c>
      <c r="W1607">
        <f>VLOOKUP($F1607,'(참고)타워 스텟 가치'!$B$7:$L$11,W$2,0)+(VLOOKUP($F1607,'(참고)타워 스텟 가치'!$B$7:$L$11,W$2,0)*$E1607)</f>
        <v>145.57500000000084</v>
      </c>
      <c r="X1607">
        <f>VLOOKUP($F1607,'(참고)타워 스텟 가치'!$B$7:$L$11,X$2,0)+(VLOOKUP($F1607,'(참고)타워 스텟 가치'!$B$7:$L$11,X$2,0)*$E1607)</f>
        <v>38.820000000000221</v>
      </c>
      <c r="Y1607">
        <f>VLOOKUP($F1607,'(참고)타워 스텟 가치'!$B$7:$L$11,Y$2,0)+(VLOOKUP($F1607,'(참고)타워 스텟 가치'!$B$7:$L$11,Y$2,0)*$E1607)</f>
        <v>0</v>
      </c>
      <c r="Z1607">
        <f>VLOOKUP($F1607,'(참고)타워 스텟 가치'!$B$7:$L$11,Z$2,0)+(VLOOKUP($F1607,'(참고)타워 스텟 가치'!$B$7:$L$11,Z$2,0)*$E1607)</f>
        <v>0</v>
      </c>
      <c r="AA1607">
        <f>VLOOKUP($F1607,'(참고)타워 스텟 가치'!$B$7:$L$11,AA$2,0)+(VLOOKUP($F1607,'(참고)타워 스텟 가치'!$B$7:$L$11,AA$2,0)*$E1607)</f>
        <v>90.580000000000524</v>
      </c>
      <c r="AB1607">
        <f>SUM('스테이지별 몬스터 스텟'!S1607*'(참고)타워 스텟 가치'!$Q$17,'스테이지별 몬스터 스텟'!T1607*'(참고)타워 스텟 가치'!$R$17,'스테이지별 몬스터 스텟'!U1607*'(참고)타워 스텟 가치'!$S$17,'스테이지별 몬스터 스텟'!V1607*'(참고)타워 스텟 가치'!$T$17,'스테이지별 몬스터 스텟'!W1607*'(참고)타워 스텟 가치'!$U$17,'스테이지별 몬스터 스텟'!X1607*'(참고)타워 스텟 가치'!$V$17,'스테이지별 몬스터 스텟'!Y1607*'(참고)타워 스텟 가치'!$W$17,'스테이지별 몬스터 스텟'!Z1607*'(참고)타워 스텟 가치'!$X$17,'스테이지별 몬스터 스텟'!AA1607*'(참고)타워 스텟 가치'!$Y$17)</f>
        <v>991901.14250000578</v>
      </c>
      <c r="AC1607">
        <v>2</v>
      </c>
      <c r="AD1607">
        <f>VLOOKUP($F1607,'(참고)타워 스텟 가치'!$B$12:$L$16,AD$2,0)+(VLOOKUP($F1607,'(참고)타워 스텟 가치'!$B$12:$L$16,AD$2,0)*$E1607)</f>
        <v>727.87500000000421</v>
      </c>
      <c r="AE1607">
        <f>VLOOKUP($F1607,'(참고)타워 스텟 가치'!$B$12:$L$16,AE$2,0)+(VLOOKUP($F1607,'(참고)타워 스텟 가치'!$B$12:$L$16,AE$2,0)*$E1607)</f>
        <v>873.45000000000505</v>
      </c>
      <c r="AF1607">
        <f>VLOOKUP($F1607,'(참고)타워 스텟 가치'!$B$12:$L$16,AF$2,0)+(VLOOKUP($F1607,'(참고)타워 스텟 가치'!$B$12:$L$16,AF$2,0)*$E1607)</f>
        <v>647000.00000000373</v>
      </c>
      <c r="AG1607">
        <f>VLOOKUP($F1607,'(참고)타워 스텟 가치'!$B$12:$L$16,AG$2,0)+(VLOOKUP($F1607,'(참고)타워 스텟 가치'!$B$12:$L$16,AG$2,0)*$E1607)</f>
        <v>4367.2500000000255</v>
      </c>
      <c r="AH1607">
        <f>VLOOKUP($F1607,'(참고)타워 스텟 가치'!$B$12:$L$16,AH$2,0)+(VLOOKUP($F1607,'(참고)타워 스텟 가치'!$B$12:$L$16,AH$2,0)*$E1607)</f>
        <v>145.57500000000084</v>
      </c>
      <c r="AI1607">
        <f>VLOOKUP($F1607,'(참고)타워 스텟 가치'!$B$12:$L$16,AI$2,0)+(VLOOKUP($F1607,'(참고)타워 스텟 가치'!$B$12:$L$16,AI$2,0)*$E1607)</f>
        <v>38.820000000000221</v>
      </c>
      <c r="AJ1607">
        <f>VLOOKUP($F1607,'(참고)타워 스텟 가치'!$B$12:$L$16,AJ$2,0)+(VLOOKUP($F1607,'(참고)타워 스텟 가치'!$B$12:$L$16,AJ$2,0)*$E1607)</f>
        <v>0</v>
      </c>
      <c r="AK1607">
        <f>VLOOKUP($F1607,'(참고)타워 스텟 가치'!$B$12:$L$16,AK$2,0)+(VLOOKUP($F1607,'(참고)타워 스텟 가치'!$B$12:$L$16,AK$2,0)*$E1607)</f>
        <v>0</v>
      </c>
      <c r="AL1607">
        <f>VLOOKUP($F1607,'(참고)타워 스텟 가치'!$B$12:$L$16,AL$2,0)+(VLOOKUP($F1607,'(참고)타워 스텟 가치'!$B$12:$L$16,AL$2,0)*$E1607)</f>
        <v>181.16000000000105</v>
      </c>
      <c r="AM1607">
        <f>SUM('스테이지별 몬스터 스텟'!AD1607*'(참고)타워 스텟 가치'!$Q$17,'스테이지별 몬스터 스텟'!AE1607*'(참고)타워 스텟 가치'!$R$17,'스테이지별 몬스터 스텟'!AF1607*'(참고)타워 스텟 가치'!$S$17,'스테이지별 몬스터 스텟'!AG1607*'(참고)타워 스텟 가치'!$T$17,'스테이지별 몬스터 스텟'!AH1607*'(참고)타워 스텟 가치'!$U$17,'스테이지별 몬스터 스텟'!AI1607*'(참고)타워 스텟 가치'!$V$17,'스테이지별 몬스터 스텟'!AJ1607*'(참고)타워 스텟 가치'!$W$17,'스테이지별 몬스터 스텟'!AK1607*'(참고)타워 스텟 가치'!$X$17,'스테이지별 몬스터 스텟'!AL1607*'(참고)타워 스텟 가치'!$Y$17)</f>
        <v>982692.71500000556</v>
      </c>
      <c r="AN1607">
        <v>3</v>
      </c>
    </row>
    <row r="1608" spans="3:40" x14ac:dyDescent="0.3">
      <c r="C1608">
        <v>4</v>
      </c>
      <c r="D1608">
        <f t="shared" si="74"/>
        <v>321</v>
      </c>
      <c r="E1608" s="52">
        <f>VLOOKUP(D1608,'스테이지별 난이도 설정'!B:C,2,0)</f>
        <v>128.40000000000074</v>
      </c>
      <c r="F1608" t="str">
        <f t="shared" si="75"/>
        <v>유니크</v>
      </c>
      <c r="G1608">
        <f t="shared" si="76"/>
        <v>6</v>
      </c>
      <c r="H1608">
        <f>VLOOKUP($F1608,'(참고)타워 스텟 가치'!$B$2:$L$6,H$2,0)+(VLOOKUP($F1608,'(참고)타워 스텟 가치'!$B$2:$L$6,H$2,0)*$E1608)</f>
        <v>3275.4375000000186</v>
      </c>
      <c r="I1608">
        <f>VLOOKUP($F1608,'(참고)타워 스텟 가치'!$B$2:$L$6,I$2,0)+(VLOOKUP($F1608,'(참고)타워 스텟 가치'!$B$2:$L$6,I$2,0)*$E1608)</f>
        <v>655.08750000000373</v>
      </c>
      <c r="J1608">
        <f>VLOOKUP($F1608,'(참고)타워 스텟 가치'!$B$2:$L$6,J$2,0)+(VLOOKUP($F1608,'(참고)타워 스텟 가치'!$B$2:$L$6,J$2,0)*$E1608)</f>
        <v>647000.00000000373</v>
      </c>
      <c r="K1608">
        <f>VLOOKUP($F1608,'(참고)타워 스텟 가치'!$B$2:$L$6,K$2,0)+(VLOOKUP($F1608,'(참고)타워 스텟 가치'!$B$2:$L$6,K$2,0)*$E1608)</f>
        <v>13101.750000000075</v>
      </c>
      <c r="L1608">
        <f>VLOOKUP($F1608,'(참고)타워 스텟 가치'!$B$2:$L$6,L$2,0)+(VLOOKUP($F1608,'(참고)타워 스텟 가치'!$B$2:$L$6,L$2,0)*$E1608)</f>
        <v>218.36250000000126</v>
      </c>
      <c r="M1608">
        <f>VLOOKUP($F1608,'(참고)타워 스텟 가치'!$B$2:$L$6,M$2,0)+(VLOOKUP($F1608,'(참고)타워 스텟 가치'!$B$2:$L$6,M$2,0)*$E1608)</f>
        <v>38.820000000000221</v>
      </c>
      <c r="N1608">
        <f>VLOOKUP($F1608,'(참고)타워 스텟 가치'!$B$2:$L$6,N$2,0)+(VLOOKUP($F1608,'(참고)타워 스텟 가치'!$B$2:$L$6,N$2,0)*$E1608)</f>
        <v>0</v>
      </c>
      <c r="O1608">
        <f>VLOOKUP($F1608,'(참고)타워 스텟 가치'!$B$2:$L$6,O$2,0)+(VLOOKUP($F1608,'(참고)타워 스텟 가치'!$B$2:$L$6,O$2,0)*$E1608)</f>
        <v>0</v>
      </c>
      <c r="P1608">
        <f>VLOOKUP($F1608,'(참고)타워 스텟 가치'!$B$2:$L$6,P$2,0)+(VLOOKUP($F1608,'(참고)타워 스텟 가치'!$B$2:$L$6,P$2,0)*$E1608)</f>
        <v>129.40000000000074</v>
      </c>
      <c r="Q1608">
        <f>SUM('스테이지별 몬스터 스텟'!H1608*'(참고)타워 스텟 가치'!$Q$17,'스테이지별 몬스터 스텟'!I1608*'(참고)타워 스텟 가치'!$R$17,'스테이지별 몬스터 스텟'!J1608*'(참고)타워 스텟 가치'!$S$17,'스테이지별 몬스터 스텟'!K1608*'(참고)타워 스텟 가치'!$T$17,'스테이지별 몬스터 스텟'!L1608*'(참고)타워 스텟 가치'!$U$17,'스테이지별 몬스터 스텟'!M1608*'(참고)타워 스텟 가치'!$V$17,'스테이지별 몬스터 스텟'!N1608*'(참고)타워 스텟 가치'!$W$17,'스테이지별 몬스터 스텟'!O1608*'(참고)타워 스텟 가치'!$X$17,'스테이지별 몬스터 스텟'!P1608*'(참고)타워 스텟 가치'!$Y$17)</f>
        <v>1004971.3512500058</v>
      </c>
      <c r="R1608">
        <v>1</v>
      </c>
      <c r="S1608">
        <f>VLOOKUP($F1608,'(참고)타워 스텟 가치'!$B$7:$L$11,S$2,0)+(VLOOKUP($F1608,'(참고)타워 스텟 가치'!$B$7:$L$11,S$2,0)*$E1608)</f>
        <v>1091.8125000000064</v>
      </c>
      <c r="T1608">
        <f>VLOOKUP($F1608,'(참고)타워 스텟 가치'!$B$7:$L$11,T$2,0)+(VLOOKUP($F1608,'(참고)타워 스텟 가치'!$B$7:$L$11,T$2,0)*$E1608)</f>
        <v>1965.2625000000114</v>
      </c>
      <c r="U1608">
        <f>VLOOKUP($F1608,'(참고)타워 스텟 가치'!$B$7:$L$11,U$2,0)+(VLOOKUP($F1608,'(참고)타워 스텟 가치'!$B$7:$L$11,U$2,0)*$E1608)</f>
        <v>647000.00000000373</v>
      </c>
      <c r="V1608">
        <f>VLOOKUP($F1608,'(참고)타워 스텟 가치'!$B$7:$L$11,V$2,0)+(VLOOKUP($F1608,'(참고)타워 스텟 가치'!$B$7:$L$11,V$2,0)*$E1608)</f>
        <v>13101.750000000075</v>
      </c>
      <c r="W1608">
        <f>VLOOKUP($F1608,'(참고)타워 스텟 가치'!$B$7:$L$11,W$2,0)+(VLOOKUP($F1608,'(참고)타워 스텟 가치'!$B$7:$L$11,W$2,0)*$E1608)</f>
        <v>218.36250000000126</v>
      </c>
      <c r="X1608">
        <f>VLOOKUP($F1608,'(참고)타워 스텟 가치'!$B$7:$L$11,X$2,0)+(VLOOKUP($F1608,'(참고)타워 스텟 가치'!$B$7:$L$11,X$2,0)*$E1608)</f>
        <v>38.820000000000221</v>
      </c>
      <c r="Y1608">
        <f>VLOOKUP($F1608,'(참고)타워 스텟 가치'!$B$7:$L$11,Y$2,0)+(VLOOKUP($F1608,'(참고)타워 스텟 가치'!$B$7:$L$11,Y$2,0)*$E1608)</f>
        <v>0</v>
      </c>
      <c r="Z1608">
        <f>VLOOKUP($F1608,'(참고)타워 스텟 가치'!$B$7:$L$11,Z$2,0)+(VLOOKUP($F1608,'(참고)타워 스텟 가치'!$B$7:$L$11,Z$2,0)*$E1608)</f>
        <v>0</v>
      </c>
      <c r="AA1608">
        <f>VLOOKUP($F1608,'(참고)타워 스텟 가치'!$B$7:$L$11,AA$2,0)+(VLOOKUP($F1608,'(참고)타워 스텟 가치'!$B$7:$L$11,AA$2,0)*$E1608)</f>
        <v>129.40000000000074</v>
      </c>
      <c r="AB1608">
        <f>SUM('스테이지별 몬스터 스텟'!S1608*'(참고)타워 스텟 가치'!$Q$17,'스테이지별 몬스터 스텟'!T1608*'(참고)타워 스텟 가치'!$R$17,'스테이지별 몬스터 스텟'!U1608*'(참고)타워 스텟 가치'!$S$17,'스테이지별 몬스터 스텟'!V1608*'(참고)타워 스텟 가치'!$T$17,'스테이지별 몬스터 스텟'!W1608*'(참고)타워 스텟 가치'!$U$17,'스테이지별 몬스터 스텟'!X1608*'(참고)타워 스텟 가치'!$V$17,'스테이지별 몬스터 스텟'!Y1608*'(참고)타워 스텟 가치'!$W$17,'스테이지별 몬스터 스텟'!Z1608*'(참고)타워 스텟 가치'!$X$17,'스테이지별 몬스터 스텟'!AA1608*'(참고)타워 스텟 가치'!$Y$17)</f>
        <v>1002569.3637500057</v>
      </c>
      <c r="AC1608">
        <v>2</v>
      </c>
      <c r="AD1608">
        <f>VLOOKUP($F1608,'(참고)타워 스텟 가치'!$B$12:$L$16,AD$2,0)+(VLOOKUP($F1608,'(참고)타워 스텟 가치'!$B$12:$L$16,AD$2,0)*$E1608)</f>
        <v>1091.8125000000064</v>
      </c>
      <c r="AE1608">
        <f>VLOOKUP($F1608,'(참고)타워 스텟 가치'!$B$12:$L$16,AE$2,0)+(VLOOKUP($F1608,'(참고)타워 스텟 가치'!$B$12:$L$16,AE$2,0)*$E1608)</f>
        <v>1310.1750000000075</v>
      </c>
      <c r="AF1608">
        <f>VLOOKUP($F1608,'(참고)타워 스텟 가치'!$B$12:$L$16,AF$2,0)+(VLOOKUP($F1608,'(참고)타워 스텟 가치'!$B$12:$L$16,AF$2,0)*$E1608)</f>
        <v>647000.00000000373</v>
      </c>
      <c r="AG1608">
        <f>VLOOKUP($F1608,'(참고)타워 스텟 가치'!$B$12:$L$16,AG$2,0)+(VLOOKUP($F1608,'(참고)타워 스텟 가치'!$B$12:$L$16,AG$2,0)*$E1608)</f>
        <v>6550.8750000000373</v>
      </c>
      <c r="AH1608">
        <f>VLOOKUP($F1608,'(참고)타워 스텟 가치'!$B$12:$L$16,AH$2,0)+(VLOOKUP($F1608,'(참고)타워 스텟 가치'!$B$12:$L$16,AH$2,0)*$E1608)</f>
        <v>218.36250000000126</v>
      </c>
      <c r="AI1608">
        <f>VLOOKUP($F1608,'(참고)타워 스텟 가치'!$B$12:$L$16,AI$2,0)+(VLOOKUP($F1608,'(참고)타워 스텟 가치'!$B$12:$L$16,AI$2,0)*$E1608)</f>
        <v>38.820000000000221</v>
      </c>
      <c r="AJ1608">
        <f>VLOOKUP($F1608,'(참고)타워 스텟 가치'!$B$12:$L$16,AJ$2,0)+(VLOOKUP($F1608,'(참고)타워 스텟 가치'!$B$12:$L$16,AJ$2,0)*$E1608)</f>
        <v>0</v>
      </c>
      <c r="AK1608">
        <f>VLOOKUP($F1608,'(참고)타워 스텟 가치'!$B$12:$L$16,AK$2,0)+(VLOOKUP($F1608,'(참고)타워 스텟 가치'!$B$12:$L$16,AK$2,0)*$E1608)</f>
        <v>0</v>
      </c>
      <c r="AL1608">
        <f>VLOOKUP($F1608,'(참고)타워 스텟 가치'!$B$12:$L$16,AL$2,0)+(VLOOKUP($F1608,'(참고)타워 스텟 가치'!$B$12:$L$16,AL$2,0)*$E1608)</f>
        <v>258.80000000000149</v>
      </c>
      <c r="AM1608">
        <f>SUM('스테이지별 몬스터 스텟'!AD1608*'(참고)타워 스텟 가치'!$Q$17,'스테이지별 몬스터 스텟'!AE1608*'(참고)타워 스텟 가치'!$R$17,'스테이지별 몬스터 스텟'!AF1608*'(참고)타워 스텟 가치'!$S$17,'스테이지별 몬스터 스텟'!AG1608*'(참고)타워 스텟 가치'!$T$17,'스테이지별 몬스터 스텟'!AH1608*'(참고)타워 스텟 가치'!$U$17,'스테이지별 몬스터 스텟'!AI1608*'(참고)타워 스텟 가치'!$V$17,'스테이지별 몬스터 스텟'!AJ1608*'(참고)타워 스텟 가치'!$W$17,'스테이지별 몬스터 스텟'!AK1608*'(참고)타워 스텟 가치'!$X$17,'스테이지별 몬스터 스텟'!AL1608*'(참고)타워 스텟 가치'!$Y$17)</f>
        <v>988743.78250000568</v>
      </c>
      <c r="AN1608">
        <v>3</v>
      </c>
    </row>
    <row r="1609" spans="3:40" x14ac:dyDescent="0.3">
      <c r="C1609">
        <v>5</v>
      </c>
      <c r="D1609">
        <f t="shared" si="74"/>
        <v>321</v>
      </c>
      <c r="E1609" s="52">
        <f>VLOOKUP(D1609,'스테이지별 난이도 설정'!B:C,2,0)</f>
        <v>128.40000000000074</v>
      </c>
      <c r="F1609" t="str">
        <f t="shared" si="75"/>
        <v>스페셜</v>
      </c>
      <c r="G1609">
        <f t="shared" si="76"/>
        <v>6</v>
      </c>
      <c r="H1609">
        <f>VLOOKUP($F1609,'(참고)타워 스텟 가치'!$B$2:$L$6,H$2,0)+(VLOOKUP($F1609,'(참고)타워 스텟 가치'!$B$2:$L$6,H$2,0)*$E1609)</f>
        <v>4913.1562500000282</v>
      </c>
      <c r="I1609">
        <f>VLOOKUP($F1609,'(참고)타워 스텟 가치'!$B$2:$L$6,I$2,0)+(VLOOKUP($F1609,'(참고)타워 스텟 가치'!$B$2:$L$6,I$2,0)*$E1609)</f>
        <v>982.63125000000571</v>
      </c>
      <c r="J1609">
        <f>VLOOKUP($F1609,'(참고)타워 스텟 가치'!$B$2:$L$6,J$2,0)+(VLOOKUP($F1609,'(참고)타워 스텟 가치'!$B$2:$L$6,J$2,0)*$E1609)</f>
        <v>647000.00000000373</v>
      </c>
      <c r="K1609">
        <f>VLOOKUP($F1609,'(참고)타워 스텟 가치'!$B$2:$L$6,K$2,0)+(VLOOKUP($F1609,'(참고)타워 스텟 가치'!$B$2:$L$6,K$2,0)*$E1609)</f>
        <v>19652.625000000113</v>
      </c>
      <c r="L1609">
        <f>VLOOKUP($F1609,'(참고)타워 스텟 가치'!$B$2:$L$6,L$2,0)+(VLOOKUP($F1609,'(참고)타워 스텟 가치'!$B$2:$L$6,L$2,0)*$E1609)</f>
        <v>327.54375000000186</v>
      </c>
      <c r="M1609">
        <f>VLOOKUP($F1609,'(참고)타워 스텟 가치'!$B$2:$L$6,M$2,0)+(VLOOKUP($F1609,'(참고)타워 스텟 가치'!$B$2:$L$6,M$2,0)*$E1609)</f>
        <v>38.820000000000221</v>
      </c>
      <c r="N1609">
        <f>VLOOKUP($F1609,'(참고)타워 스텟 가치'!$B$2:$L$6,N$2,0)+(VLOOKUP($F1609,'(참고)타워 스텟 가치'!$B$2:$L$6,N$2,0)*$E1609)</f>
        <v>0</v>
      </c>
      <c r="O1609">
        <f>VLOOKUP($F1609,'(참고)타워 스텟 가치'!$B$2:$L$6,O$2,0)+(VLOOKUP($F1609,'(참고)타워 스텟 가치'!$B$2:$L$6,O$2,0)*$E1609)</f>
        <v>0</v>
      </c>
      <c r="P1609">
        <f>VLOOKUP($F1609,'(참고)타워 스텟 가치'!$B$2:$L$6,P$2,0)+(VLOOKUP($F1609,'(참고)타워 스텟 가치'!$B$2:$L$6,P$2,0)*$E1609)</f>
        <v>129.40000000000074</v>
      </c>
      <c r="Q1609">
        <f>SUM('스테이지별 몬스터 스텟'!H1609*'(참고)타워 스텟 가치'!$Q$17,'스테이지별 몬스터 스텟'!I1609*'(참고)타워 스텟 가치'!$R$17,'스테이지별 몬스터 스텟'!J1609*'(참고)타워 스텟 가치'!$S$17,'스테이지별 몬스터 스텟'!K1609*'(참고)타워 스텟 가치'!$T$17,'스테이지별 몬스터 스텟'!L1609*'(참고)타워 스텟 가치'!$U$17,'스테이지별 몬스터 스텟'!M1609*'(참고)타워 스텟 가치'!$V$17,'스테이지별 몬스터 스텟'!N1609*'(참고)타워 스텟 가치'!$W$17,'스테이지별 몬스터 스텟'!O1609*'(참고)타워 스텟 가치'!$X$17,'스테이지별 몬스터 스텟'!P1609*'(참고)타워 스텟 가치'!$Y$17)</f>
        <v>1022058.2168750059</v>
      </c>
      <c r="R1609">
        <v>1</v>
      </c>
      <c r="S1609">
        <f>VLOOKUP($F1609,'(참고)타워 스텟 가치'!$B$7:$L$11,S$2,0)+(VLOOKUP($F1609,'(참고)타워 스텟 가치'!$B$7:$L$11,S$2,0)*$E1609)</f>
        <v>1637.7187500000093</v>
      </c>
      <c r="T1609">
        <f>VLOOKUP($F1609,'(참고)타워 스텟 가치'!$B$7:$L$11,T$2,0)+(VLOOKUP($F1609,'(참고)타워 스텟 가치'!$B$7:$L$11,T$2,0)*$E1609)</f>
        <v>2947.893750000017</v>
      </c>
      <c r="U1609">
        <f>VLOOKUP($F1609,'(참고)타워 스텟 가치'!$B$7:$L$11,U$2,0)+(VLOOKUP($F1609,'(참고)타워 스텟 가치'!$B$7:$L$11,U$2,0)*$E1609)</f>
        <v>647000.00000000373</v>
      </c>
      <c r="V1609">
        <f>VLOOKUP($F1609,'(참고)타워 스텟 가치'!$B$7:$L$11,V$2,0)+(VLOOKUP($F1609,'(참고)타워 스텟 가치'!$B$7:$L$11,V$2,0)*$E1609)</f>
        <v>19652.625000000113</v>
      </c>
      <c r="W1609">
        <f>VLOOKUP($F1609,'(참고)타워 스텟 가치'!$B$7:$L$11,W$2,0)+(VLOOKUP($F1609,'(참고)타워 스텟 가치'!$B$7:$L$11,W$2,0)*$E1609)</f>
        <v>327.54375000000186</v>
      </c>
      <c r="X1609">
        <f>VLOOKUP($F1609,'(참고)타워 스텟 가치'!$B$7:$L$11,X$2,0)+(VLOOKUP($F1609,'(참고)타워 스텟 가치'!$B$7:$L$11,X$2,0)*$E1609)</f>
        <v>38.820000000000221</v>
      </c>
      <c r="Y1609">
        <f>VLOOKUP($F1609,'(참고)타워 스텟 가치'!$B$7:$L$11,Y$2,0)+(VLOOKUP($F1609,'(참고)타워 스텟 가치'!$B$7:$L$11,Y$2,0)*$E1609)</f>
        <v>0</v>
      </c>
      <c r="Z1609">
        <f>VLOOKUP($F1609,'(참고)타워 스텟 가치'!$B$7:$L$11,Z$2,0)+(VLOOKUP($F1609,'(참고)타워 스텟 가치'!$B$7:$L$11,Z$2,0)*$E1609)</f>
        <v>0</v>
      </c>
      <c r="AA1609">
        <f>VLOOKUP($F1609,'(참고)타워 스텟 가치'!$B$7:$L$11,AA$2,0)+(VLOOKUP($F1609,'(참고)타워 스텟 가치'!$B$7:$L$11,AA$2,0)*$E1609)</f>
        <v>129.40000000000074</v>
      </c>
      <c r="AB1609">
        <f>SUM('스테이지별 몬스터 스텟'!S1609*'(참고)타워 스텟 가치'!$Q$17,'스테이지별 몬스터 스텟'!T1609*'(참고)타워 스텟 가치'!$R$17,'스테이지별 몬스터 스텟'!U1609*'(참고)타워 스텟 가치'!$S$17,'스테이지별 몬스터 스텟'!V1609*'(참고)타워 스텟 가치'!$T$17,'스테이지별 몬스터 스텟'!W1609*'(참고)타워 스텟 가치'!$U$17,'스테이지별 몬스터 스텟'!X1609*'(참고)타워 스텟 가치'!$V$17,'스테이지별 몬스터 스텟'!Y1609*'(참고)타워 스텟 가치'!$W$17,'스테이지별 몬스터 스텟'!Z1609*'(참고)타워 스텟 가치'!$X$17,'스테이지별 몬스터 스텟'!AA1609*'(참고)타워 스텟 가치'!$Y$17)</f>
        <v>1018455.2356250059</v>
      </c>
      <c r="AC1609">
        <v>2</v>
      </c>
      <c r="AD1609">
        <f>VLOOKUP($F1609,'(참고)타워 스텟 가치'!$B$12:$L$16,AD$2,0)+(VLOOKUP($F1609,'(참고)타워 스텟 가치'!$B$12:$L$16,AD$2,0)*$E1609)</f>
        <v>1637.7187500000093</v>
      </c>
      <c r="AE1609">
        <f>VLOOKUP($F1609,'(참고)타워 스텟 가치'!$B$12:$L$16,AE$2,0)+(VLOOKUP($F1609,'(참고)타워 스텟 가치'!$B$12:$L$16,AE$2,0)*$E1609)</f>
        <v>1965.2625000000114</v>
      </c>
      <c r="AF1609">
        <f>VLOOKUP($F1609,'(참고)타워 스텟 가치'!$B$12:$L$16,AF$2,0)+(VLOOKUP($F1609,'(참고)타워 스텟 가치'!$B$12:$L$16,AF$2,0)*$E1609)</f>
        <v>647000.00000000373</v>
      </c>
      <c r="AG1609">
        <f>VLOOKUP($F1609,'(참고)타워 스텟 가치'!$B$12:$L$16,AG$2,0)+(VLOOKUP($F1609,'(참고)타워 스텟 가치'!$B$12:$L$16,AG$2,0)*$E1609)</f>
        <v>9826.3125000000564</v>
      </c>
      <c r="AH1609">
        <f>VLOOKUP($F1609,'(참고)타워 스텟 가치'!$B$12:$L$16,AH$2,0)+(VLOOKUP($F1609,'(참고)타워 스텟 가치'!$B$12:$L$16,AH$2,0)*$E1609)</f>
        <v>327.54375000000186</v>
      </c>
      <c r="AI1609">
        <f>VLOOKUP($F1609,'(참고)타워 스텟 가치'!$B$12:$L$16,AI$2,0)+(VLOOKUP($F1609,'(참고)타워 스텟 가치'!$B$12:$L$16,AI$2,0)*$E1609)</f>
        <v>38.820000000000221</v>
      </c>
      <c r="AJ1609">
        <f>VLOOKUP($F1609,'(참고)타워 스텟 가치'!$B$12:$L$16,AJ$2,0)+(VLOOKUP($F1609,'(참고)타워 스텟 가치'!$B$12:$L$16,AJ$2,0)*$E1609)</f>
        <v>0</v>
      </c>
      <c r="AK1609">
        <f>VLOOKUP($F1609,'(참고)타워 스텟 가치'!$B$12:$L$16,AK$2,0)+(VLOOKUP($F1609,'(참고)타워 스텟 가치'!$B$12:$L$16,AK$2,0)*$E1609)</f>
        <v>0</v>
      </c>
      <c r="AL1609">
        <f>VLOOKUP($F1609,'(참고)타워 스텟 가치'!$B$12:$L$16,AL$2,0)+(VLOOKUP($F1609,'(참고)타워 스텟 가치'!$B$12:$L$16,AL$2,0)*$E1609)</f>
        <v>258.80000000000149</v>
      </c>
      <c r="AM1609">
        <f>SUM('스테이지별 몬스터 스텟'!AD1609*'(참고)타워 스텟 가치'!$Q$17,'스테이지별 몬스터 스텟'!AE1609*'(참고)타워 스텟 가치'!$R$17,'스테이지별 몬스터 스텟'!AF1609*'(참고)타워 스텟 가치'!$S$17,'스테이지별 몬스터 스텟'!AG1609*'(참고)타워 스텟 가치'!$T$17,'스테이지별 몬스터 스텟'!AH1609*'(참고)타워 스텟 가치'!$U$17,'스테이지별 몬스터 스텟'!AI1609*'(참고)타워 스텟 가치'!$V$17,'스테이지별 몬스터 스텟'!AJ1609*'(참고)타워 스텟 가치'!$W$17,'스테이지별 몬스터 스텟'!AK1609*'(참고)타워 스텟 가치'!$X$17,'스테이지별 몬스터 스텟'!AL1609*'(참고)타워 스텟 가치'!$Y$17)</f>
        <v>997587.4637500057</v>
      </c>
      <c r="AN1609">
        <v>3</v>
      </c>
    </row>
    <row r="1610" spans="3:40" x14ac:dyDescent="0.3">
      <c r="C1610">
        <v>1</v>
      </c>
      <c r="D1610">
        <f t="shared" si="74"/>
        <v>322</v>
      </c>
      <c r="E1610" s="52">
        <f>VLOOKUP(D1610,'스테이지별 난이도 설정'!B:C,2,0)</f>
        <v>128.80000000000075</v>
      </c>
      <c r="F1610" t="str">
        <f t="shared" si="75"/>
        <v>일반</v>
      </c>
      <c r="G1610">
        <f t="shared" si="76"/>
        <v>6</v>
      </c>
      <c r="H1610">
        <f>VLOOKUP($F1610,'(참고)타워 스텟 가치'!$B$2:$L$6,H$2,0)+(VLOOKUP($F1610,'(참고)타워 스텟 가치'!$B$2:$L$6,H$2,0)*$E1610)</f>
        <v>973.50000000000568</v>
      </c>
      <c r="I1610">
        <f>VLOOKUP($F1610,'(참고)타워 스텟 가치'!$B$2:$L$6,I$2,0)+(VLOOKUP($F1610,'(참고)타워 스텟 가치'!$B$2:$L$6,I$2,0)*$E1610)</f>
        <v>194.70000000000113</v>
      </c>
      <c r="J1610">
        <f>VLOOKUP($F1610,'(참고)타워 스텟 가치'!$B$2:$L$6,J$2,0)+(VLOOKUP($F1610,'(참고)타워 스텟 가치'!$B$2:$L$6,J$2,0)*$E1610)</f>
        <v>649000.00000000373</v>
      </c>
      <c r="K1610">
        <f>VLOOKUP($F1610,'(참고)타워 스텟 가치'!$B$2:$L$6,K$2,0)+(VLOOKUP($F1610,'(참고)타워 스텟 가치'!$B$2:$L$6,K$2,0)*$E1610)</f>
        <v>3894.0000000000227</v>
      </c>
      <c r="L1610">
        <f>VLOOKUP($F1610,'(참고)타워 스텟 가치'!$B$2:$L$6,L$2,0)+(VLOOKUP($F1610,'(참고)타워 스텟 가치'!$B$2:$L$6,L$2,0)*$E1610)</f>
        <v>64.900000000000375</v>
      </c>
      <c r="M1610">
        <f>VLOOKUP($F1610,'(참고)타워 스텟 가치'!$B$2:$L$6,M$2,0)+(VLOOKUP($F1610,'(참고)타워 스텟 가치'!$B$2:$L$6,M$2,0)*$E1610)</f>
        <v>38.940000000000218</v>
      </c>
      <c r="N1610">
        <f>VLOOKUP($F1610,'(참고)타워 스텟 가치'!$B$2:$L$6,N$2,0)+(VLOOKUP($F1610,'(참고)타워 스텟 가치'!$B$2:$L$6,N$2,0)*$E1610)</f>
        <v>0</v>
      </c>
      <c r="O1610">
        <f>VLOOKUP($F1610,'(참고)타워 스텟 가치'!$B$2:$L$6,O$2,0)+(VLOOKUP($F1610,'(참고)타워 스텟 가치'!$B$2:$L$6,O$2,0)*$E1610)</f>
        <v>0</v>
      </c>
      <c r="P1610">
        <f>VLOOKUP($F1610,'(참고)타워 스텟 가치'!$B$2:$L$6,P$2,0)+(VLOOKUP($F1610,'(참고)타워 스텟 가치'!$B$2:$L$6,P$2,0)*$E1610)</f>
        <v>90.860000000000525</v>
      </c>
      <c r="Q1610">
        <f>SUM('스테이지별 몬스터 스텟'!H1610*'(참고)타워 스텟 가치'!$Q$17,'스테이지별 몬스터 스텟'!I1610*'(참고)타워 스텟 가치'!$R$17,'스테이지별 몬스터 스텟'!J1610*'(참고)타워 스텟 가치'!$S$17,'스테이지별 몬스터 스텟'!K1610*'(참고)타워 스텟 가치'!$T$17,'스테이지별 몬스터 스텟'!L1610*'(참고)타워 스텟 가치'!$U$17,'스테이지별 몬스터 스텟'!M1610*'(참고)타워 스텟 가치'!$V$17,'스테이지별 몬스터 스텟'!N1610*'(참고)타워 스텟 가치'!$W$17,'스테이지별 몬스터 스텟'!O1610*'(참고)타워 스텟 가치'!$X$17,'스테이지별 몬스터 스텟'!P1610*'(참고)타워 스텟 가치'!$Y$17)</f>
        <v>983877.5100000056</v>
      </c>
      <c r="R1610">
        <v>1</v>
      </c>
      <c r="S1610">
        <f>VLOOKUP($F1610,'(참고)타워 스텟 가치'!$B$7:$L$11,S$2,0)+(VLOOKUP($F1610,'(참고)타워 스텟 가치'!$B$7:$L$11,S$2,0)*$E1610)</f>
        <v>324.50000000000188</v>
      </c>
      <c r="T1610">
        <f>VLOOKUP($F1610,'(참고)타워 스텟 가치'!$B$7:$L$11,T$2,0)+(VLOOKUP($F1610,'(참고)타워 스텟 가치'!$B$7:$L$11,T$2,0)*$E1610)</f>
        <v>584.10000000000332</v>
      </c>
      <c r="U1610">
        <f>VLOOKUP($F1610,'(참고)타워 스텟 가치'!$B$7:$L$11,U$2,0)+(VLOOKUP($F1610,'(참고)타워 스텟 가치'!$B$7:$L$11,U$2,0)*$E1610)</f>
        <v>649000.00000000373</v>
      </c>
      <c r="V1610">
        <f>VLOOKUP($F1610,'(참고)타워 스텟 가치'!$B$7:$L$11,V$2,0)+(VLOOKUP($F1610,'(참고)타워 스텟 가치'!$B$7:$L$11,V$2,0)*$E1610)</f>
        <v>3894.0000000000227</v>
      </c>
      <c r="W1610">
        <f>VLOOKUP($F1610,'(참고)타워 스텟 가치'!$B$7:$L$11,W$2,0)+(VLOOKUP($F1610,'(참고)타워 스텟 가치'!$B$7:$L$11,W$2,0)*$E1610)</f>
        <v>64.900000000000375</v>
      </c>
      <c r="X1610">
        <f>VLOOKUP($F1610,'(참고)타워 스텟 가치'!$B$7:$L$11,X$2,0)+(VLOOKUP($F1610,'(참고)타워 스텟 가치'!$B$7:$L$11,X$2,0)*$E1610)</f>
        <v>38.940000000000218</v>
      </c>
      <c r="Y1610">
        <f>VLOOKUP($F1610,'(참고)타워 스텟 가치'!$B$7:$L$11,Y$2,0)+(VLOOKUP($F1610,'(참고)타워 스텟 가치'!$B$7:$L$11,Y$2,0)*$E1610)</f>
        <v>0</v>
      </c>
      <c r="Z1610">
        <f>VLOOKUP($F1610,'(참고)타워 스텟 가치'!$B$7:$L$11,Z$2,0)+(VLOOKUP($F1610,'(참고)타워 스텟 가치'!$B$7:$L$11,Z$2,0)*$E1610)</f>
        <v>0</v>
      </c>
      <c r="AA1610">
        <f>VLOOKUP($F1610,'(참고)타워 스텟 가치'!$B$7:$L$11,AA$2,0)+(VLOOKUP($F1610,'(참고)타워 스텟 가치'!$B$7:$L$11,AA$2,0)*$E1610)</f>
        <v>90.860000000000525</v>
      </c>
      <c r="AB1610">
        <f>SUM('스테이지별 몬스터 스텟'!S1610*'(참고)타워 스텟 가치'!$Q$17,'스테이지별 몬스터 스텟'!T1610*'(참고)타워 스텟 가치'!$R$17,'스테이지별 몬스터 스텟'!U1610*'(참고)타워 스텟 가치'!$S$17,'스테이지별 몬스터 스텟'!V1610*'(참고)타워 스텟 가치'!$T$17,'스테이지별 몬스터 스텟'!W1610*'(참고)타워 스텟 가치'!$U$17,'스테이지별 몬스터 스텟'!X1610*'(참고)타워 스텟 가치'!$V$17,'스테이지별 몬스터 스텟'!Y1610*'(참고)타워 스텟 가치'!$W$17,'스테이지별 몬스터 스텟'!Z1610*'(참고)타워 스텟 가치'!$X$17,'스테이지별 몬스터 스텟'!AA1610*'(참고)타워 스텟 가치'!$Y$17)</f>
        <v>983163.61000000557</v>
      </c>
      <c r="AC1610">
        <v>2</v>
      </c>
      <c r="AD1610">
        <f>VLOOKUP($F1610,'(참고)타워 스텟 가치'!$B$12:$L$16,AD$2,0)+(VLOOKUP($F1610,'(참고)타워 스텟 가치'!$B$12:$L$16,AD$2,0)*$E1610)</f>
        <v>324.50000000000188</v>
      </c>
      <c r="AE1610">
        <f>VLOOKUP($F1610,'(참고)타워 스텟 가치'!$B$12:$L$16,AE$2,0)+(VLOOKUP($F1610,'(참고)타워 스텟 가치'!$B$12:$L$16,AE$2,0)*$E1610)</f>
        <v>389.40000000000225</v>
      </c>
      <c r="AF1610">
        <f>VLOOKUP($F1610,'(참고)타워 스텟 가치'!$B$12:$L$16,AF$2,0)+(VLOOKUP($F1610,'(참고)타워 스텟 가치'!$B$12:$L$16,AF$2,0)*$E1610)</f>
        <v>649000.00000000373</v>
      </c>
      <c r="AG1610">
        <f>VLOOKUP($F1610,'(참고)타워 스텟 가치'!$B$12:$L$16,AG$2,0)+(VLOOKUP($F1610,'(참고)타워 스텟 가치'!$B$12:$L$16,AG$2,0)*$E1610)</f>
        <v>1947.0000000000114</v>
      </c>
      <c r="AH1610">
        <f>VLOOKUP($F1610,'(참고)타워 스텟 가치'!$B$12:$L$16,AH$2,0)+(VLOOKUP($F1610,'(참고)타워 스텟 가치'!$B$12:$L$16,AH$2,0)*$E1610)</f>
        <v>64.900000000000375</v>
      </c>
      <c r="AI1610">
        <f>VLOOKUP($F1610,'(참고)타워 스텟 가치'!$B$12:$L$16,AI$2,0)+(VLOOKUP($F1610,'(참고)타워 스텟 가치'!$B$12:$L$16,AI$2,0)*$E1610)</f>
        <v>38.940000000000218</v>
      </c>
      <c r="AJ1610">
        <f>VLOOKUP($F1610,'(참고)타워 스텟 가치'!$B$12:$L$16,AJ$2,0)+(VLOOKUP($F1610,'(참고)타워 스텟 가치'!$B$12:$L$16,AJ$2,0)*$E1610)</f>
        <v>0</v>
      </c>
      <c r="AK1610">
        <f>VLOOKUP($F1610,'(참고)타워 스텟 가치'!$B$12:$L$16,AK$2,0)+(VLOOKUP($F1610,'(참고)타워 스텟 가치'!$B$12:$L$16,AK$2,0)*$E1610)</f>
        <v>0</v>
      </c>
      <c r="AL1610">
        <f>VLOOKUP($F1610,'(참고)타워 스텟 가치'!$B$12:$L$16,AL$2,0)+(VLOOKUP($F1610,'(참고)타워 스텟 가치'!$B$12:$L$16,AL$2,0)*$E1610)</f>
        <v>181.72000000000105</v>
      </c>
      <c r="AM1610">
        <f>SUM('스테이지별 몬스터 스텟'!AD1610*'(참고)타워 스텟 가치'!$Q$17,'스테이지별 몬스터 스텟'!AE1610*'(참고)타워 스텟 가치'!$R$17,'스테이지별 몬스터 스텟'!AF1610*'(참고)타워 스텟 가치'!$S$17,'스테이지별 몬스터 스텟'!AG1610*'(참고)타워 스텟 가치'!$T$17,'스테이지별 몬스터 스텟'!AH1610*'(참고)타워 스텟 가치'!$U$17,'스테이지별 몬스터 스텟'!AI1610*'(참고)타워 스텟 가치'!$V$17,'스테이지별 몬스터 스텟'!AJ1610*'(참고)타워 스텟 가치'!$W$17,'스테이지별 몬스터 스텟'!AK1610*'(참고)타워 스텟 가치'!$X$17,'스테이지별 몬스터 스텟'!AL1610*'(참고)타워 스텟 가치'!$Y$17)</f>
        <v>979159.2800000055</v>
      </c>
      <c r="AN1610">
        <v>3</v>
      </c>
    </row>
    <row r="1611" spans="3:40" x14ac:dyDescent="0.3">
      <c r="C1611">
        <v>2</v>
      </c>
      <c r="D1611">
        <f t="shared" si="74"/>
        <v>322</v>
      </c>
      <c r="E1611" s="52">
        <f>VLOOKUP(D1611,'스테이지별 난이도 설정'!B:C,2,0)</f>
        <v>128.80000000000075</v>
      </c>
      <c r="F1611" t="str">
        <f t="shared" si="75"/>
        <v>레어</v>
      </c>
      <c r="G1611">
        <f t="shared" si="76"/>
        <v>6</v>
      </c>
      <c r="H1611">
        <f>VLOOKUP($F1611,'(참고)타워 스텟 가치'!$B$2:$L$6,H$2,0)+(VLOOKUP($F1611,'(참고)타워 스텟 가치'!$B$2:$L$6,H$2,0)*$E1611)</f>
        <v>1460.2500000000084</v>
      </c>
      <c r="I1611">
        <f>VLOOKUP($F1611,'(참고)타워 스텟 가치'!$B$2:$L$6,I$2,0)+(VLOOKUP($F1611,'(참고)타워 스텟 가치'!$B$2:$L$6,I$2,0)*$E1611)</f>
        <v>292.05000000000166</v>
      </c>
      <c r="J1611">
        <f>VLOOKUP($F1611,'(참고)타워 스텟 가치'!$B$2:$L$6,J$2,0)+(VLOOKUP($F1611,'(참고)타워 스텟 가치'!$B$2:$L$6,J$2,0)*$E1611)</f>
        <v>649000.00000000373</v>
      </c>
      <c r="K1611">
        <f>VLOOKUP($F1611,'(참고)타워 스텟 가치'!$B$2:$L$6,K$2,0)+(VLOOKUP($F1611,'(참고)타워 스텟 가치'!$B$2:$L$6,K$2,0)*$E1611)</f>
        <v>5841.0000000000337</v>
      </c>
      <c r="L1611">
        <f>VLOOKUP($F1611,'(참고)타워 스텟 가치'!$B$2:$L$6,L$2,0)+(VLOOKUP($F1611,'(참고)타워 스텟 가치'!$B$2:$L$6,L$2,0)*$E1611)</f>
        <v>97.350000000000563</v>
      </c>
      <c r="M1611">
        <f>VLOOKUP($F1611,'(참고)타워 스텟 가치'!$B$2:$L$6,M$2,0)+(VLOOKUP($F1611,'(참고)타워 스텟 가치'!$B$2:$L$6,M$2,0)*$E1611)</f>
        <v>38.940000000000218</v>
      </c>
      <c r="N1611">
        <f>VLOOKUP($F1611,'(참고)타워 스텟 가치'!$B$2:$L$6,N$2,0)+(VLOOKUP($F1611,'(참고)타워 스텟 가치'!$B$2:$L$6,N$2,0)*$E1611)</f>
        <v>0</v>
      </c>
      <c r="O1611">
        <f>VLOOKUP($F1611,'(참고)타워 스텟 가치'!$B$2:$L$6,O$2,0)+(VLOOKUP($F1611,'(참고)타워 스텟 가치'!$B$2:$L$6,O$2,0)*$E1611)</f>
        <v>0</v>
      </c>
      <c r="P1611">
        <f>VLOOKUP($F1611,'(참고)타워 스텟 가치'!$B$2:$L$6,P$2,0)+(VLOOKUP($F1611,'(참고)타워 스텟 가치'!$B$2:$L$6,P$2,0)*$E1611)</f>
        <v>90.860000000000525</v>
      </c>
      <c r="Q1611">
        <f>SUM('스테이지별 몬스터 스텟'!H1611*'(참고)타워 스텟 가치'!$Q$17,'스테이지별 몬스터 스텟'!I1611*'(참고)타워 스텟 가치'!$R$17,'스테이지별 몬스터 스텟'!J1611*'(참고)타워 스텟 가치'!$S$17,'스테이지별 몬스터 스텟'!K1611*'(참고)타워 스텟 가치'!$T$17,'스테이지별 몬스터 스텟'!L1611*'(참고)타워 스텟 가치'!$U$17,'스테이지별 몬스터 스텟'!M1611*'(참고)타워 스텟 가치'!$V$17,'스테이지별 몬스터 스텟'!N1611*'(참고)타워 스텟 가치'!$W$17,'스테이지별 몬스터 스텟'!O1611*'(참고)타워 스텟 가치'!$X$17,'스테이지별 몬스터 스텟'!P1611*'(참고)타워 스텟 가치'!$Y$17)</f>
        <v>988955.93500000564</v>
      </c>
      <c r="R1611">
        <v>1</v>
      </c>
      <c r="S1611">
        <f>VLOOKUP($F1611,'(참고)타워 스텟 가치'!$B$7:$L$11,S$2,0)+(VLOOKUP($F1611,'(참고)타워 스텟 가치'!$B$7:$L$11,S$2,0)*$E1611)</f>
        <v>486.75000000000284</v>
      </c>
      <c r="T1611">
        <f>VLOOKUP($F1611,'(참고)타워 스텟 가치'!$B$7:$L$11,T$2,0)+(VLOOKUP($F1611,'(참고)타워 스텟 가치'!$B$7:$L$11,T$2,0)*$E1611)</f>
        <v>876.15000000000509</v>
      </c>
      <c r="U1611">
        <f>VLOOKUP($F1611,'(참고)타워 스텟 가치'!$B$7:$L$11,U$2,0)+(VLOOKUP($F1611,'(참고)타워 스텟 가치'!$B$7:$L$11,U$2,0)*$E1611)</f>
        <v>649000.00000000373</v>
      </c>
      <c r="V1611">
        <f>VLOOKUP($F1611,'(참고)타워 스텟 가치'!$B$7:$L$11,V$2,0)+(VLOOKUP($F1611,'(참고)타워 스텟 가치'!$B$7:$L$11,V$2,0)*$E1611)</f>
        <v>5841.0000000000337</v>
      </c>
      <c r="W1611">
        <f>VLOOKUP($F1611,'(참고)타워 스텟 가치'!$B$7:$L$11,W$2,0)+(VLOOKUP($F1611,'(참고)타워 스텟 가치'!$B$7:$L$11,W$2,0)*$E1611)</f>
        <v>97.350000000000563</v>
      </c>
      <c r="X1611">
        <f>VLOOKUP($F1611,'(참고)타워 스텟 가치'!$B$7:$L$11,X$2,0)+(VLOOKUP($F1611,'(참고)타워 스텟 가치'!$B$7:$L$11,X$2,0)*$E1611)</f>
        <v>38.940000000000218</v>
      </c>
      <c r="Y1611">
        <f>VLOOKUP($F1611,'(참고)타워 스텟 가치'!$B$7:$L$11,Y$2,0)+(VLOOKUP($F1611,'(참고)타워 스텟 가치'!$B$7:$L$11,Y$2,0)*$E1611)</f>
        <v>0</v>
      </c>
      <c r="Z1611">
        <f>VLOOKUP($F1611,'(참고)타워 스텟 가치'!$B$7:$L$11,Z$2,0)+(VLOOKUP($F1611,'(참고)타워 스텟 가치'!$B$7:$L$11,Z$2,0)*$E1611)</f>
        <v>0</v>
      </c>
      <c r="AA1611">
        <f>VLOOKUP($F1611,'(참고)타워 스텟 가치'!$B$7:$L$11,AA$2,0)+(VLOOKUP($F1611,'(참고)타워 스텟 가치'!$B$7:$L$11,AA$2,0)*$E1611)</f>
        <v>90.860000000000525</v>
      </c>
      <c r="AB1611">
        <f>SUM('스테이지별 몬스터 스텟'!S1611*'(참고)타워 스텟 가치'!$Q$17,'스테이지별 몬스터 스텟'!T1611*'(참고)타워 스텟 가치'!$R$17,'스테이지별 몬스터 스텟'!U1611*'(참고)타워 스텟 가치'!$S$17,'스테이지별 몬스터 스텟'!V1611*'(참고)타워 스텟 가치'!$T$17,'스테이지별 몬스터 스텟'!W1611*'(참고)타워 스텟 가치'!$U$17,'스테이지별 몬스터 스텟'!X1611*'(참고)타워 스텟 가치'!$V$17,'스테이지별 몬스터 스텟'!Y1611*'(참고)타워 스텟 가치'!$W$17,'스테이지별 몬스터 스텟'!Z1611*'(참고)타워 스텟 가치'!$X$17,'스테이지별 몬스터 스텟'!AA1611*'(참고)타워 스텟 가치'!$Y$17)</f>
        <v>987885.08500000555</v>
      </c>
      <c r="AC1611">
        <v>2</v>
      </c>
      <c r="AD1611">
        <f>VLOOKUP($F1611,'(참고)타워 스텟 가치'!$B$12:$L$16,AD$2,0)+(VLOOKUP($F1611,'(참고)타워 스텟 가치'!$B$12:$L$16,AD$2,0)*$E1611)</f>
        <v>486.75000000000284</v>
      </c>
      <c r="AE1611">
        <f>VLOOKUP($F1611,'(참고)타워 스텟 가치'!$B$12:$L$16,AE$2,0)+(VLOOKUP($F1611,'(참고)타워 스텟 가치'!$B$12:$L$16,AE$2,0)*$E1611)</f>
        <v>584.10000000000332</v>
      </c>
      <c r="AF1611">
        <f>VLOOKUP($F1611,'(참고)타워 스텟 가치'!$B$12:$L$16,AF$2,0)+(VLOOKUP($F1611,'(참고)타워 스텟 가치'!$B$12:$L$16,AF$2,0)*$E1611)</f>
        <v>649000.00000000373</v>
      </c>
      <c r="AG1611">
        <f>VLOOKUP($F1611,'(참고)타워 스텟 가치'!$B$12:$L$16,AG$2,0)+(VLOOKUP($F1611,'(참고)타워 스텟 가치'!$B$12:$L$16,AG$2,0)*$E1611)</f>
        <v>2920.5000000000168</v>
      </c>
      <c r="AH1611">
        <f>VLOOKUP($F1611,'(참고)타워 스텟 가치'!$B$12:$L$16,AH$2,0)+(VLOOKUP($F1611,'(참고)타워 스텟 가치'!$B$12:$L$16,AH$2,0)*$E1611)</f>
        <v>97.350000000000563</v>
      </c>
      <c r="AI1611">
        <f>VLOOKUP($F1611,'(참고)타워 스텟 가치'!$B$12:$L$16,AI$2,0)+(VLOOKUP($F1611,'(참고)타워 스텟 가치'!$B$12:$L$16,AI$2,0)*$E1611)</f>
        <v>38.940000000000218</v>
      </c>
      <c r="AJ1611">
        <f>VLOOKUP($F1611,'(참고)타워 스텟 가치'!$B$12:$L$16,AJ$2,0)+(VLOOKUP($F1611,'(참고)타워 스텟 가치'!$B$12:$L$16,AJ$2,0)*$E1611)</f>
        <v>0</v>
      </c>
      <c r="AK1611">
        <f>VLOOKUP($F1611,'(참고)타워 스텟 가치'!$B$12:$L$16,AK$2,0)+(VLOOKUP($F1611,'(참고)타워 스텟 가치'!$B$12:$L$16,AK$2,0)*$E1611)</f>
        <v>0</v>
      </c>
      <c r="AL1611">
        <f>VLOOKUP($F1611,'(참고)타워 스텟 가치'!$B$12:$L$16,AL$2,0)+(VLOOKUP($F1611,'(참고)타워 스텟 가치'!$B$12:$L$16,AL$2,0)*$E1611)</f>
        <v>181.72000000000105</v>
      </c>
      <c r="AM1611">
        <f>SUM('스테이지별 몬스터 스텟'!AD1611*'(참고)타워 스텟 가치'!$Q$17,'스테이지별 몬스터 스텟'!AE1611*'(참고)타워 스텟 가치'!$R$17,'스테이지별 몬스터 스텟'!AF1611*'(참고)타워 스텟 가치'!$S$17,'스테이지별 몬스터 스텟'!AG1611*'(참고)타워 스텟 가치'!$T$17,'스테이지별 몬스터 스텟'!AH1611*'(참고)타워 스텟 가치'!$U$17,'스테이지별 몬스터 스텟'!AI1611*'(참고)타워 스텟 가치'!$V$17,'스테이지별 몬스터 스텟'!AJ1611*'(참고)타워 스텟 가치'!$W$17,'스테이지별 몬스터 스텟'!AK1611*'(참고)타워 스텟 가치'!$X$17,'스테이지별 몬스터 스텟'!AL1611*'(참고)타워 스텟 가치'!$Y$17)</f>
        <v>981787.73000000545</v>
      </c>
      <c r="AN1611">
        <v>3</v>
      </c>
    </row>
    <row r="1612" spans="3:40" x14ac:dyDescent="0.3">
      <c r="C1612">
        <v>3</v>
      </c>
      <c r="D1612">
        <f t="shared" si="74"/>
        <v>322</v>
      </c>
      <c r="E1612" s="52">
        <f>VLOOKUP(D1612,'스테이지별 난이도 설정'!B:C,2,0)</f>
        <v>128.80000000000075</v>
      </c>
      <c r="F1612" t="str">
        <f t="shared" si="75"/>
        <v>에픽</v>
      </c>
      <c r="G1612">
        <f t="shared" si="76"/>
        <v>6</v>
      </c>
      <c r="H1612">
        <f>VLOOKUP($F1612,'(참고)타워 스텟 가치'!$B$2:$L$6,H$2,0)+(VLOOKUP($F1612,'(참고)타워 스텟 가치'!$B$2:$L$6,H$2,0)*$E1612)</f>
        <v>2190.3750000000127</v>
      </c>
      <c r="I1612">
        <f>VLOOKUP($F1612,'(참고)타워 스텟 가치'!$B$2:$L$6,I$2,0)+(VLOOKUP($F1612,'(참고)타워 스텟 가치'!$B$2:$L$6,I$2,0)*$E1612)</f>
        <v>438.07500000000255</v>
      </c>
      <c r="J1612">
        <f>VLOOKUP($F1612,'(참고)타워 스텟 가치'!$B$2:$L$6,J$2,0)+(VLOOKUP($F1612,'(참고)타워 스텟 가치'!$B$2:$L$6,J$2,0)*$E1612)</f>
        <v>649000.00000000373</v>
      </c>
      <c r="K1612">
        <f>VLOOKUP($F1612,'(참고)타워 스텟 가치'!$B$2:$L$6,K$2,0)+(VLOOKUP($F1612,'(참고)타워 스텟 가치'!$B$2:$L$6,K$2,0)*$E1612)</f>
        <v>8761.5000000000509</v>
      </c>
      <c r="L1612">
        <f>VLOOKUP($F1612,'(참고)타워 스텟 가치'!$B$2:$L$6,L$2,0)+(VLOOKUP($F1612,'(참고)타워 스텟 가치'!$B$2:$L$6,L$2,0)*$E1612)</f>
        <v>146.02500000000083</v>
      </c>
      <c r="M1612">
        <f>VLOOKUP($F1612,'(참고)타워 스텟 가치'!$B$2:$L$6,M$2,0)+(VLOOKUP($F1612,'(참고)타워 스텟 가치'!$B$2:$L$6,M$2,0)*$E1612)</f>
        <v>38.940000000000218</v>
      </c>
      <c r="N1612">
        <f>VLOOKUP($F1612,'(참고)타워 스텟 가치'!$B$2:$L$6,N$2,0)+(VLOOKUP($F1612,'(참고)타워 스텟 가치'!$B$2:$L$6,N$2,0)*$E1612)</f>
        <v>0</v>
      </c>
      <c r="O1612">
        <f>VLOOKUP($F1612,'(참고)타워 스텟 가치'!$B$2:$L$6,O$2,0)+(VLOOKUP($F1612,'(참고)타워 스텟 가치'!$B$2:$L$6,O$2,0)*$E1612)</f>
        <v>0</v>
      </c>
      <c r="P1612">
        <f>VLOOKUP($F1612,'(참고)타워 스텟 가치'!$B$2:$L$6,P$2,0)+(VLOOKUP($F1612,'(참고)타워 스텟 가치'!$B$2:$L$6,P$2,0)*$E1612)</f>
        <v>90.860000000000525</v>
      </c>
      <c r="Q1612">
        <f>SUM('스테이지별 몬스터 스텟'!H1612*'(참고)타워 스텟 가치'!$Q$17,'스테이지별 몬스터 스텟'!I1612*'(참고)타워 스텟 가치'!$R$17,'스테이지별 몬스터 스텟'!J1612*'(참고)타워 스텟 가치'!$S$17,'스테이지별 몬스터 스텟'!K1612*'(참고)타워 스텟 가치'!$T$17,'스테이지별 몬스터 스텟'!L1612*'(참고)타워 스텟 가치'!$U$17,'스테이지별 몬스터 스텟'!M1612*'(참고)타워 스텟 가치'!$V$17,'스테이지별 몬스터 스텟'!N1612*'(참고)타워 스텟 가치'!$W$17,'스테이지별 몬스터 스텟'!O1612*'(참고)타워 스텟 가치'!$X$17,'스테이지별 몬스터 스텟'!P1612*'(참고)타워 스텟 가치'!$Y$17)</f>
        <v>996573.57250000571</v>
      </c>
      <c r="R1612">
        <v>1</v>
      </c>
      <c r="S1612">
        <f>VLOOKUP($F1612,'(참고)타워 스텟 가치'!$B$7:$L$11,S$2,0)+(VLOOKUP($F1612,'(참고)타워 스텟 가치'!$B$7:$L$11,S$2,0)*$E1612)</f>
        <v>730.12500000000421</v>
      </c>
      <c r="T1612">
        <f>VLOOKUP($F1612,'(참고)타워 스텟 가치'!$B$7:$L$11,T$2,0)+(VLOOKUP($F1612,'(참고)타워 스텟 가치'!$B$7:$L$11,T$2,0)*$E1612)</f>
        <v>1314.2250000000076</v>
      </c>
      <c r="U1612">
        <f>VLOOKUP($F1612,'(참고)타워 스텟 가치'!$B$7:$L$11,U$2,0)+(VLOOKUP($F1612,'(참고)타워 스텟 가치'!$B$7:$L$11,U$2,0)*$E1612)</f>
        <v>649000.00000000373</v>
      </c>
      <c r="V1612">
        <f>VLOOKUP($F1612,'(참고)타워 스텟 가치'!$B$7:$L$11,V$2,0)+(VLOOKUP($F1612,'(참고)타워 스텟 가치'!$B$7:$L$11,V$2,0)*$E1612)</f>
        <v>8761.5000000000509</v>
      </c>
      <c r="W1612">
        <f>VLOOKUP($F1612,'(참고)타워 스텟 가치'!$B$7:$L$11,W$2,0)+(VLOOKUP($F1612,'(참고)타워 스텟 가치'!$B$7:$L$11,W$2,0)*$E1612)</f>
        <v>146.02500000000083</v>
      </c>
      <c r="X1612">
        <f>VLOOKUP($F1612,'(참고)타워 스텟 가치'!$B$7:$L$11,X$2,0)+(VLOOKUP($F1612,'(참고)타워 스텟 가치'!$B$7:$L$11,X$2,0)*$E1612)</f>
        <v>38.940000000000218</v>
      </c>
      <c r="Y1612">
        <f>VLOOKUP($F1612,'(참고)타워 스텟 가치'!$B$7:$L$11,Y$2,0)+(VLOOKUP($F1612,'(참고)타워 스텟 가치'!$B$7:$L$11,Y$2,0)*$E1612)</f>
        <v>0</v>
      </c>
      <c r="Z1612">
        <f>VLOOKUP($F1612,'(참고)타워 스텟 가치'!$B$7:$L$11,Z$2,0)+(VLOOKUP($F1612,'(참고)타워 스텟 가치'!$B$7:$L$11,Z$2,0)*$E1612)</f>
        <v>0</v>
      </c>
      <c r="AA1612">
        <f>VLOOKUP($F1612,'(참고)타워 스텟 가치'!$B$7:$L$11,AA$2,0)+(VLOOKUP($F1612,'(참고)타워 스텟 가치'!$B$7:$L$11,AA$2,0)*$E1612)</f>
        <v>90.860000000000525</v>
      </c>
      <c r="AB1612">
        <f>SUM('스테이지별 몬스터 스텟'!S1612*'(참고)타워 스텟 가치'!$Q$17,'스테이지별 몬스터 스텟'!T1612*'(참고)타워 스텟 가치'!$R$17,'스테이지별 몬스터 스텟'!U1612*'(참고)타워 스텟 가치'!$S$17,'스테이지별 몬스터 스텟'!V1612*'(참고)타워 스텟 가치'!$T$17,'스테이지별 몬스터 스텟'!W1612*'(참고)타워 스텟 가치'!$U$17,'스테이지별 몬스터 스텟'!X1612*'(참고)타워 스텟 가치'!$V$17,'스테이지별 몬스터 스텟'!Y1612*'(참고)타워 스텟 가치'!$W$17,'스테이지별 몬스터 스텟'!Z1612*'(참고)타워 스텟 가치'!$X$17,'스테이지별 몬스터 스텟'!AA1612*'(참고)타워 스텟 가치'!$Y$17)</f>
        <v>994967.29750000569</v>
      </c>
      <c r="AC1612">
        <v>2</v>
      </c>
      <c r="AD1612">
        <f>VLOOKUP($F1612,'(참고)타워 스텟 가치'!$B$12:$L$16,AD$2,0)+(VLOOKUP($F1612,'(참고)타워 스텟 가치'!$B$12:$L$16,AD$2,0)*$E1612)</f>
        <v>730.12500000000421</v>
      </c>
      <c r="AE1612">
        <f>VLOOKUP($F1612,'(참고)타워 스텟 가치'!$B$12:$L$16,AE$2,0)+(VLOOKUP($F1612,'(참고)타워 스텟 가치'!$B$12:$L$16,AE$2,0)*$E1612)</f>
        <v>876.15000000000509</v>
      </c>
      <c r="AF1612">
        <f>VLOOKUP($F1612,'(참고)타워 스텟 가치'!$B$12:$L$16,AF$2,0)+(VLOOKUP($F1612,'(참고)타워 스텟 가치'!$B$12:$L$16,AF$2,0)*$E1612)</f>
        <v>649000.00000000373</v>
      </c>
      <c r="AG1612">
        <f>VLOOKUP($F1612,'(참고)타워 스텟 가치'!$B$12:$L$16,AG$2,0)+(VLOOKUP($F1612,'(참고)타워 스텟 가치'!$B$12:$L$16,AG$2,0)*$E1612)</f>
        <v>4380.7500000000255</v>
      </c>
      <c r="AH1612">
        <f>VLOOKUP($F1612,'(참고)타워 스텟 가치'!$B$12:$L$16,AH$2,0)+(VLOOKUP($F1612,'(참고)타워 스텟 가치'!$B$12:$L$16,AH$2,0)*$E1612)</f>
        <v>146.02500000000083</v>
      </c>
      <c r="AI1612">
        <f>VLOOKUP($F1612,'(참고)타워 스텟 가치'!$B$12:$L$16,AI$2,0)+(VLOOKUP($F1612,'(참고)타워 스텟 가치'!$B$12:$L$16,AI$2,0)*$E1612)</f>
        <v>38.940000000000218</v>
      </c>
      <c r="AJ1612">
        <f>VLOOKUP($F1612,'(참고)타워 스텟 가치'!$B$12:$L$16,AJ$2,0)+(VLOOKUP($F1612,'(참고)타워 스텟 가치'!$B$12:$L$16,AJ$2,0)*$E1612)</f>
        <v>0</v>
      </c>
      <c r="AK1612">
        <f>VLOOKUP($F1612,'(참고)타워 스텟 가치'!$B$12:$L$16,AK$2,0)+(VLOOKUP($F1612,'(참고)타워 스텟 가치'!$B$12:$L$16,AK$2,0)*$E1612)</f>
        <v>0</v>
      </c>
      <c r="AL1612">
        <f>VLOOKUP($F1612,'(참고)타워 스텟 가치'!$B$12:$L$16,AL$2,0)+(VLOOKUP($F1612,'(참고)타워 스텟 가치'!$B$12:$L$16,AL$2,0)*$E1612)</f>
        <v>181.72000000000105</v>
      </c>
      <c r="AM1612">
        <f>SUM('스테이지별 몬스터 스텟'!AD1612*'(참고)타워 스텟 가치'!$Q$17,'스테이지별 몬스터 스텟'!AE1612*'(참고)타워 스텟 가치'!$R$17,'스테이지별 몬스터 스텟'!AF1612*'(참고)타워 스텟 가치'!$S$17,'스테이지별 몬스터 스텟'!AG1612*'(참고)타워 스텟 가치'!$T$17,'스테이지별 몬스터 스텟'!AH1612*'(참고)타워 스텟 가치'!$U$17,'스테이지별 몬스터 스텟'!AI1612*'(참고)타워 스텟 가치'!$V$17,'스테이지별 몬스터 스텟'!AJ1612*'(참고)타워 스텟 가치'!$W$17,'스테이지별 몬스터 스텟'!AK1612*'(참고)타워 스텟 가치'!$X$17,'스테이지별 몬스터 스텟'!AL1612*'(참고)타워 스텟 가치'!$Y$17)</f>
        <v>985730.4050000055</v>
      </c>
      <c r="AN1612">
        <v>3</v>
      </c>
    </row>
    <row r="1613" spans="3:40" x14ac:dyDescent="0.3">
      <c r="C1613">
        <v>4</v>
      </c>
      <c r="D1613">
        <f t="shared" si="74"/>
        <v>322</v>
      </c>
      <c r="E1613" s="52">
        <f>VLOOKUP(D1613,'스테이지별 난이도 설정'!B:C,2,0)</f>
        <v>128.80000000000075</v>
      </c>
      <c r="F1613" t="str">
        <f t="shared" si="75"/>
        <v>유니크</v>
      </c>
      <c r="G1613">
        <f t="shared" si="76"/>
        <v>6</v>
      </c>
      <c r="H1613">
        <f>VLOOKUP($F1613,'(참고)타워 스텟 가치'!$B$2:$L$6,H$2,0)+(VLOOKUP($F1613,'(참고)타워 스텟 가치'!$B$2:$L$6,H$2,0)*$E1613)</f>
        <v>3285.5625000000191</v>
      </c>
      <c r="I1613">
        <f>VLOOKUP($F1613,'(참고)타워 스텟 가치'!$B$2:$L$6,I$2,0)+(VLOOKUP($F1613,'(참고)타워 스텟 가치'!$B$2:$L$6,I$2,0)*$E1613)</f>
        <v>657.11250000000382</v>
      </c>
      <c r="J1613">
        <f>VLOOKUP($F1613,'(참고)타워 스텟 가치'!$B$2:$L$6,J$2,0)+(VLOOKUP($F1613,'(참고)타워 스텟 가치'!$B$2:$L$6,J$2,0)*$E1613)</f>
        <v>649000.00000000373</v>
      </c>
      <c r="K1613">
        <f>VLOOKUP($F1613,'(참고)타워 스텟 가치'!$B$2:$L$6,K$2,0)+(VLOOKUP($F1613,'(참고)타워 스텟 가치'!$B$2:$L$6,K$2,0)*$E1613)</f>
        <v>13142.250000000076</v>
      </c>
      <c r="L1613">
        <f>VLOOKUP($F1613,'(참고)타워 스텟 가치'!$B$2:$L$6,L$2,0)+(VLOOKUP($F1613,'(참고)타워 스텟 가치'!$B$2:$L$6,L$2,0)*$E1613)</f>
        <v>219.03750000000127</v>
      </c>
      <c r="M1613">
        <f>VLOOKUP($F1613,'(참고)타워 스텟 가치'!$B$2:$L$6,M$2,0)+(VLOOKUP($F1613,'(참고)타워 스텟 가치'!$B$2:$L$6,M$2,0)*$E1613)</f>
        <v>38.940000000000218</v>
      </c>
      <c r="N1613">
        <f>VLOOKUP($F1613,'(참고)타워 스텟 가치'!$B$2:$L$6,N$2,0)+(VLOOKUP($F1613,'(참고)타워 스텟 가치'!$B$2:$L$6,N$2,0)*$E1613)</f>
        <v>0</v>
      </c>
      <c r="O1613">
        <f>VLOOKUP($F1613,'(참고)타워 스텟 가치'!$B$2:$L$6,O$2,0)+(VLOOKUP($F1613,'(참고)타워 스텟 가치'!$B$2:$L$6,O$2,0)*$E1613)</f>
        <v>0</v>
      </c>
      <c r="P1613">
        <f>VLOOKUP($F1613,'(참고)타워 스텟 가치'!$B$2:$L$6,P$2,0)+(VLOOKUP($F1613,'(참고)타워 스텟 가치'!$B$2:$L$6,P$2,0)*$E1613)</f>
        <v>129.80000000000075</v>
      </c>
      <c r="Q1613">
        <f>SUM('스테이지별 몬스터 스텟'!H1613*'(참고)타워 스텟 가치'!$Q$17,'스테이지별 몬스터 스텟'!I1613*'(참고)타워 스텟 가치'!$R$17,'스테이지별 몬스터 스텟'!J1613*'(참고)타워 스텟 가치'!$S$17,'스테이지별 몬스터 스텟'!K1613*'(참고)타워 스텟 가치'!$T$17,'스테이지별 몬스터 스텟'!L1613*'(참고)타워 스텟 가치'!$U$17,'스테이지별 몬스터 스텟'!M1613*'(참고)타워 스텟 가치'!$V$17,'스테이지별 몬스터 스텟'!N1613*'(참고)타워 스텟 가치'!$W$17,'스테이지별 몬스터 스텟'!O1613*'(참고)타워 스텟 가치'!$X$17,'스테이지별 몬스터 스텟'!P1613*'(참고)타워 스텟 가치'!$Y$17)</f>
        <v>1008077.9087500056</v>
      </c>
      <c r="R1613">
        <v>1</v>
      </c>
      <c r="S1613">
        <f>VLOOKUP($F1613,'(참고)타워 스텟 가치'!$B$7:$L$11,S$2,0)+(VLOOKUP($F1613,'(참고)타워 스텟 가치'!$B$7:$L$11,S$2,0)*$E1613)</f>
        <v>1095.1875000000064</v>
      </c>
      <c r="T1613">
        <f>VLOOKUP($F1613,'(참고)타워 스텟 가치'!$B$7:$L$11,T$2,0)+(VLOOKUP($F1613,'(참고)타워 스텟 가치'!$B$7:$L$11,T$2,0)*$E1613)</f>
        <v>1971.3375000000115</v>
      </c>
      <c r="U1613">
        <f>VLOOKUP($F1613,'(참고)타워 스텟 가치'!$B$7:$L$11,U$2,0)+(VLOOKUP($F1613,'(참고)타워 스텟 가치'!$B$7:$L$11,U$2,0)*$E1613)</f>
        <v>649000.00000000373</v>
      </c>
      <c r="V1613">
        <f>VLOOKUP($F1613,'(참고)타워 스텟 가치'!$B$7:$L$11,V$2,0)+(VLOOKUP($F1613,'(참고)타워 스텟 가치'!$B$7:$L$11,V$2,0)*$E1613)</f>
        <v>13142.250000000076</v>
      </c>
      <c r="W1613">
        <f>VLOOKUP($F1613,'(참고)타워 스텟 가치'!$B$7:$L$11,W$2,0)+(VLOOKUP($F1613,'(참고)타워 스텟 가치'!$B$7:$L$11,W$2,0)*$E1613)</f>
        <v>219.03750000000127</v>
      </c>
      <c r="X1613">
        <f>VLOOKUP($F1613,'(참고)타워 스텟 가치'!$B$7:$L$11,X$2,0)+(VLOOKUP($F1613,'(참고)타워 스텟 가치'!$B$7:$L$11,X$2,0)*$E1613)</f>
        <v>38.940000000000218</v>
      </c>
      <c r="Y1613">
        <f>VLOOKUP($F1613,'(참고)타워 스텟 가치'!$B$7:$L$11,Y$2,0)+(VLOOKUP($F1613,'(참고)타워 스텟 가치'!$B$7:$L$11,Y$2,0)*$E1613)</f>
        <v>0</v>
      </c>
      <c r="Z1613">
        <f>VLOOKUP($F1613,'(참고)타워 스텟 가치'!$B$7:$L$11,Z$2,0)+(VLOOKUP($F1613,'(참고)타워 스텟 가치'!$B$7:$L$11,Z$2,0)*$E1613)</f>
        <v>0</v>
      </c>
      <c r="AA1613">
        <f>VLOOKUP($F1613,'(참고)타워 스텟 가치'!$B$7:$L$11,AA$2,0)+(VLOOKUP($F1613,'(참고)타워 스텟 가치'!$B$7:$L$11,AA$2,0)*$E1613)</f>
        <v>129.80000000000075</v>
      </c>
      <c r="AB1613">
        <f>SUM('스테이지별 몬스터 스텟'!S1613*'(참고)타워 스텟 가치'!$Q$17,'스테이지별 몬스터 스텟'!T1613*'(참고)타워 스텟 가치'!$R$17,'스테이지별 몬스터 스텟'!U1613*'(참고)타워 스텟 가치'!$S$17,'스테이지별 몬스터 스텟'!V1613*'(참고)타워 스텟 가치'!$T$17,'스테이지별 몬스터 스텟'!W1613*'(참고)타워 스텟 가치'!$U$17,'스테이지별 몬스터 스텟'!X1613*'(참고)타워 스텟 가치'!$V$17,'스테이지별 몬스터 스텟'!Y1613*'(참고)타워 스텟 가치'!$W$17,'스테이지별 몬스터 스텟'!Z1613*'(참고)타워 스텟 가치'!$X$17,'스테이지별 몬스터 스텟'!AA1613*'(참고)타워 스텟 가치'!$Y$17)</f>
        <v>1005668.4962500056</v>
      </c>
      <c r="AC1613">
        <v>2</v>
      </c>
      <c r="AD1613">
        <f>VLOOKUP($F1613,'(참고)타워 스텟 가치'!$B$12:$L$16,AD$2,0)+(VLOOKUP($F1613,'(참고)타워 스텟 가치'!$B$12:$L$16,AD$2,0)*$E1613)</f>
        <v>1095.1875000000064</v>
      </c>
      <c r="AE1613">
        <f>VLOOKUP($F1613,'(참고)타워 스텟 가치'!$B$12:$L$16,AE$2,0)+(VLOOKUP($F1613,'(참고)타워 스텟 가치'!$B$12:$L$16,AE$2,0)*$E1613)</f>
        <v>1314.2250000000076</v>
      </c>
      <c r="AF1613">
        <f>VLOOKUP($F1613,'(참고)타워 스텟 가치'!$B$12:$L$16,AF$2,0)+(VLOOKUP($F1613,'(참고)타워 스텟 가치'!$B$12:$L$16,AF$2,0)*$E1613)</f>
        <v>649000.00000000373</v>
      </c>
      <c r="AG1613">
        <f>VLOOKUP($F1613,'(참고)타워 스텟 가치'!$B$12:$L$16,AG$2,0)+(VLOOKUP($F1613,'(참고)타워 스텟 가치'!$B$12:$L$16,AG$2,0)*$E1613)</f>
        <v>6571.1250000000382</v>
      </c>
      <c r="AH1613">
        <f>VLOOKUP($F1613,'(참고)타워 스텟 가치'!$B$12:$L$16,AH$2,0)+(VLOOKUP($F1613,'(참고)타워 스텟 가치'!$B$12:$L$16,AH$2,0)*$E1613)</f>
        <v>219.03750000000127</v>
      </c>
      <c r="AI1613">
        <f>VLOOKUP($F1613,'(참고)타워 스텟 가치'!$B$12:$L$16,AI$2,0)+(VLOOKUP($F1613,'(참고)타워 스텟 가치'!$B$12:$L$16,AI$2,0)*$E1613)</f>
        <v>38.940000000000218</v>
      </c>
      <c r="AJ1613">
        <f>VLOOKUP($F1613,'(참고)타워 스텟 가치'!$B$12:$L$16,AJ$2,0)+(VLOOKUP($F1613,'(참고)타워 스텟 가치'!$B$12:$L$16,AJ$2,0)*$E1613)</f>
        <v>0</v>
      </c>
      <c r="AK1613">
        <f>VLOOKUP($F1613,'(참고)타워 스텟 가치'!$B$12:$L$16,AK$2,0)+(VLOOKUP($F1613,'(참고)타워 스텟 가치'!$B$12:$L$16,AK$2,0)*$E1613)</f>
        <v>0</v>
      </c>
      <c r="AL1613">
        <f>VLOOKUP($F1613,'(참고)타워 스텟 가치'!$B$12:$L$16,AL$2,0)+(VLOOKUP($F1613,'(참고)타워 스텟 가치'!$B$12:$L$16,AL$2,0)*$E1613)</f>
        <v>259.6000000000015</v>
      </c>
      <c r="AM1613">
        <f>SUM('스테이지별 몬스터 스텟'!AD1613*'(참고)타워 스텟 가치'!$Q$17,'스테이지별 몬스터 스텟'!AE1613*'(참고)타워 스텟 가치'!$R$17,'스테이지별 몬스터 스텟'!AF1613*'(참고)타워 스텟 가치'!$S$17,'스테이지별 몬스터 스텟'!AG1613*'(참고)타워 스텟 가치'!$T$17,'스테이지별 몬스터 스텟'!AH1613*'(참고)타워 스텟 가치'!$U$17,'스테이지별 몬스터 스텟'!AI1613*'(참고)타워 스텟 가치'!$V$17,'스테이지별 몬스터 스텟'!AJ1613*'(참고)타워 스텟 가치'!$W$17,'스테이지별 몬스터 스텟'!AK1613*'(참고)타워 스텟 가치'!$X$17,'스테이지별 몬스터 스텟'!AL1613*'(참고)타워 스텟 가치'!$Y$17)</f>
        <v>991800.17750000558</v>
      </c>
      <c r="AN1613">
        <v>3</v>
      </c>
    </row>
    <row r="1614" spans="3:40" x14ac:dyDescent="0.3">
      <c r="C1614">
        <v>5</v>
      </c>
      <c r="D1614">
        <f t="shared" si="74"/>
        <v>322</v>
      </c>
      <c r="E1614" s="52">
        <f>VLOOKUP(D1614,'스테이지별 난이도 설정'!B:C,2,0)</f>
        <v>128.80000000000075</v>
      </c>
      <c r="F1614" t="str">
        <f t="shared" si="75"/>
        <v>스페셜</v>
      </c>
      <c r="G1614">
        <f t="shared" si="76"/>
        <v>6</v>
      </c>
      <c r="H1614">
        <f>VLOOKUP($F1614,'(참고)타워 스텟 가치'!$B$2:$L$6,H$2,0)+(VLOOKUP($F1614,'(참고)타워 스텟 가치'!$B$2:$L$6,H$2,0)*$E1614)</f>
        <v>4928.3437500000282</v>
      </c>
      <c r="I1614">
        <f>VLOOKUP($F1614,'(참고)타워 스텟 가치'!$B$2:$L$6,I$2,0)+(VLOOKUP($F1614,'(참고)타워 스텟 가치'!$B$2:$L$6,I$2,0)*$E1614)</f>
        <v>985.66875000000573</v>
      </c>
      <c r="J1614">
        <f>VLOOKUP($F1614,'(참고)타워 스텟 가치'!$B$2:$L$6,J$2,0)+(VLOOKUP($F1614,'(참고)타워 스텟 가치'!$B$2:$L$6,J$2,0)*$E1614)</f>
        <v>649000.00000000373</v>
      </c>
      <c r="K1614">
        <f>VLOOKUP($F1614,'(참고)타워 스텟 가치'!$B$2:$L$6,K$2,0)+(VLOOKUP($F1614,'(참고)타워 스텟 가치'!$B$2:$L$6,K$2,0)*$E1614)</f>
        <v>19713.375000000113</v>
      </c>
      <c r="L1614">
        <f>VLOOKUP($F1614,'(참고)타워 스텟 가치'!$B$2:$L$6,L$2,0)+(VLOOKUP($F1614,'(참고)타워 스텟 가치'!$B$2:$L$6,L$2,0)*$E1614)</f>
        <v>328.55625000000191</v>
      </c>
      <c r="M1614">
        <f>VLOOKUP($F1614,'(참고)타워 스텟 가치'!$B$2:$L$6,M$2,0)+(VLOOKUP($F1614,'(참고)타워 스텟 가치'!$B$2:$L$6,M$2,0)*$E1614)</f>
        <v>38.940000000000218</v>
      </c>
      <c r="N1614">
        <f>VLOOKUP($F1614,'(참고)타워 스텟 가치'!$B$2:$L$6,N$2,0)+(VLOOKUP($F1614,'(참고)타워 스텟 가치'!$B$2:$L$6,N$2,0)*$E1614)</f>
        <v>0</v>
      </c>
      <c r="O1614">
        <f>VLOOKUP($F1614,'(참고)타워 스텟 가치'!$B$2:$L$6,O$2,0)+(VLOOKUP($F1614,'(참고)타워 스텟 가치'!$B$2:$L$6,O$2,0)*$E1614)</f>
        <v>0</v>
      </c>
      <c r="P1614">
        <f>VLOOKUP($F1614,'(참고)타워 스텟 가치'!$B$2:$L$6,P$2,0)+(VLOOKUP($F1614,'(참고)타워 스텟 가치'!$B$2:$L$6,P$2,0)*$E1614)</f>
        <v>129.80000000000075</v>
      </c>
      <c r="Q1614">
        <f>SUM('스테이지별 몬스터 스텟'!H1614*'(참고)타워 스텟 가치'!$Q$17,'스테이지별 몬스터 스텟'!I1614*'(참고)타워 스텟 가치'!$R$17,'스테이지별 몬스터 스텟'!J1614*'(참고)타워 스텟 가치'!$S$17,'스테이지별 몬스터 스텟'!K1614*'(참고)타워 스텟 가치'!$T$17,'스테이지별 몬스터 스텟'!L1614*'(참고)타워 스텟 가치'!$U$17,'스테이지별 몬스터 스텟'!M1614*'(참고)타워 스텟 가치'!$V$17,'스테이지별 몬스터 스텟'!N1614*'(참고)타워 스텟 가치'!$W$17,'스테이지별 몬스터 스텟'!O1614*'(참고)타워 스텟 가치'!$X$17,'스테이지별 몬스터 스텟'!P1614*'(참고)타워 스텟 가치'!$Y$17)</f>
        <v>1025217.5931250058</v>
      </c>
      <c r="R1614">
        <v>1</v>
      </c>
      <c r="S1614">
        <f>VLOOKUP($F1614,'(참고)타워 스텟 가치'!$B$7:$L$11,S$2,0)+(VLOOKUP($F1614,'(참고)타워 스텟 가치'!$B$7:$L$11,S$2,0)*$E1614)</f>
        <v>1642.7812500000095</v>
      </c>
      <c r="T1614">
        <f>VLOOKUP($F1614,'(참고)타워 스텟 가치'!$B$7:$L$11,T$2,0)+(VLOOKUP($F1614,'(참고)타워 스텟 가치'!$B$7:$L$11,T$2,0)*$E1614)</f>
        <v>2957.0062500000172</v>
      </c>
      <c r="U1614">
        <f>VLOOKUP($F1614,'(참고)타워 스텟 가치'!$B$7:$L$11,U$2,0)+(VLOOKUP($F1614,'(참고)타워 스텟 가치'!$B$7:$L$11,U$2,0)*$E1614)</f>
        <v>649000.00000000373</v>
      </c>
      <c r="V1614">
        <f>VLOOKUP($F1614,'(참고)타워 스텟 가치'!$B$7:$L$11,V$2,0)+(VLOOKUP($F1614,'(참고)타워 스텟 가치'!$B$7:$L$11,V$2,0)*$E1614)</f>
        <v>19713.375000000113</v>
      </c>
      <c r="W1614">
        <f>VLOOKUP($F1614,'(참고)타워 스텟 가치'!$B$7:$L$11,W$2,0)+(VLOOKUP($F1614,'(참고)타워 스텟 가치'!$B$7:$L$11,W$2,0)*$E1614)</f>
        <v>328.55625000000191</v>
      </c>
      <c r="X1614">
        <f>VLOOKUP($F1614,'(참고)타워 스텟 가치'!$B$7:$L$11,X$2,0)+(VLOOKUP($F1614,'(참고)타워 스텟 가치'!$B$7:$L$11,X$2,0)*$E1614)</f>
        <v>38.940000000000218</v>
      </c>
      <c r="Y1614">
        <f>VLOOKUP($F1614,'(참고)타워 스텟 가치'!$B$7:$L$11,Y$2,0)+(VLOOKUP($F1614,'(참고)타워 스텟 가치'!$B$7:$L$11,Y$2,0)*$E1614)</f>
        <v>0</v>
      </c>
      <c r="Z1614">
        <f>VLOOKUP($F1614,'(참고)타워 스텟 가치'!$B$7:$L$11,Z$2,0)+(VLOOKUP($F1614,'(참고)타워 스텟 가치'!$B$7:$L$11,Z$2,0)*$E1614)</f>
        <v>0</v>
      </c>
      <c r="AA1614">
        <f>VLOOKUP($F1614,'(참고)타워 스텟 가치'!$B$7:$L$11,AA$2,0)+(VLOOKUP($F1614,'(참고)타워 스텟 가치'!$B$7:$L$11,AA$2,0)*$E1614)</f>
        <v>129.80000000000075</v>
      </c>
      <c r="AB1614">
        <f>SUM('스테이지별 몬스터 스텟'!S1614*'(참고)타워 스텟 가치'!$Q$17,'스테이지별 몬스터 스텟'!T1614*'(참고)타워 스텟 가치'!$R$17,'스테이지별 몬스터 스텟'!U1614*'(참고)타워 스텟 가치'!$S$17,'스테이지별 몬스터 스텟'!V1614*'(참고)타워 스텟 가치'!$T$17,'스테이지별 몬스터 스텟'!W1614*'(참고)타워 스텟 가치'!$U$17,'스테이지별 몬스터 스텟'!X1614*'(참고)타워 스텟 가치'!$V$17,'스테이지별 몬스터 스텟'!Y1614*'(참고)타워 스텟 가치'!$W$17,'스테이지별 몬스터 스텟'!Z1614*'(참고)타워 스텟 가치'!$X$17,'스테이지별 몬스터 스텟'!AA1614*'(참고)타워 스텟 가치'!$Y$17)</f>
        <v>1021603.4743750058</v>
      </c>
      <c r="AC1614">
        <v>2</v>
      </c>
      <c r="AD1614">
        <f>VLOOKUP($F1614,'(참고)타워 스텟 가치'!$B$12:$L$16,AD$2,0)+(VLOOKUP($F1614,'(참고)타워 스텟 가치'!$B$12:$L$16,AD$2,0)*$E1614)</f>
        <v>1642.7812500000095</v>
      </c>
      <c r="AE1614">
        <f>VLOOKUP($F1614,'(참고)타워 스텟 가치'!$B$12:$L$16,AE$2,0)+(VLOOKUP($F1614,'(참고)타워 스텟 가치'!$B$12:$L$16,AE$2,0)*$E1614)</f>
        <v>1971.3375000000115</v>
      </c>
      <c r="AF1614">
        <f>VLOOKUP($F1614,'(참고)타워 스텟 가치'!$B$12:$L$16,AF$2,0)+(VLOOKUP($F1614,'(참고)타워 스텟 가치'!$B$12:$L$16,AF$2,0)*$E1614)</f>
        <v>649000.00000000373</v>
      </c>
      <c r="AG1614">
        <f>VLOOKUP($F1614,'(참고)타워 스텟 가치'!$B$12:$L$16,AG$2,0)+(VLOOKUP($F1614,'(참고)타워 스텟 가치'!$B$12:$L$16,AG$2,0)*$E1614)</f>
        <v>9856.6875000000564</v>
      </c>
      <c r="AH1614">
        <f>VLOOKUP($F1614,'(참고)타워 스텟 가치'!$B$12:$L$16,AH$2,0)+(VLOOKUP($F1614,'(참고)타워 스텟 가치'!$B$12:$L$16,AH$2,0)*$E1614)</f>
        <v>328.55625000000191</v>
      </c>
      <c r="AI1614">
        <f>VLOOKUP($F1614,'(참고)타워 스텟 가치'!$B$12:$L$16,AI$2,0)+(VLOOKUP($F1614,'(참고)타워 스텟 가치'!$B$12:$L$16,AI$2,0)*$E1614)</f>
        <v>38.940000000000218</v>
      </c>
      <c r="AJ1614">
        <f>VLOOKUP($F1614,'(참고)타워 스텟 가치'!$B$12:$L$16,AJ$2,0)+(VLOOKUP($F1614,'(참고)타워 스텟 가치'!$B$12:$L$16,AJ$2,0)*$E1614)</f>
        <v>0</v>
      </c>
      <c r="AK1614">
        <f>VLOOKUP($F1614,'(참고)타워 스텟 가치'!$B$12:$L$16,AK$2,0)+(VLOOKUP($F1614,'(참고)타워 스텟 가치'!$B$12:$L$16,AK$2,0)*$E1614)</f>
        <v>0</v>
      </c>
      <c r="AL1614">
        <f>VLOOKUP($F1614,'(참고)타워 스텟 가치'!$B$12:$L$16,AL$2,0)+(VLOOKUP($F1614,'(참고)타워 스텟 가치'!$B$12:$L$16,AL$2,0)*$E1614)</f>
        <v>259.6000000000015</v>
      </c>
      <c r="AM1614">
        <f>SUM('스테이지별 몬스터 스텟'!AD1614*'(참고)타워 스텟 가치'!$Q$17,'스테이지별 몬스터 스텟'!AE1614*'(참고)타워 스텟 가치'!$R$17,'스테이지별 몬스터 스텟'!AF1614*'(참고)타워 스텟 가치'!$S$17,'스테이지별 몬스터 스텟'!AG1614*'(참고)타워 스텟 가치'!$T$17,'스테이지별 몬스터 스텟'!AH1614*'(참고)타워 스텟 가치'!$U$17,'스테이지별 몬스터 스텟'!AI1614*'(참고)타워 스텟 가치'!$V$17,'스테이지별 몬스터 스텟'!AJ1614*'(참고)타워 스텟 가치'!$W$17,'스테이지별 몬스터 스텟'!AK1614*'(참고)타워 스텟 가치'!$X$17,'스테이지별 몬스터 스텟'!AL1614*'(참고)타워 스텟 가치'!$Y$17)</f>
        <v>1000671.1962500057</v>
      </c>
      <c r="AN1614">
        <v>3</v>
      </c>
    </row>
    <row r="1615" spans="3:40" x14ac:dyDescent="0.3">
      <c r="C1615">
        <v>1</v>
      </c>
      <c r="D1615">
        <f t="shared" si="74"/>
        <v>323</v>
      </c>
      <c r="E1615" s="52">
        <f>VLOOKUP(D1615,'스테이지별 난이도 설정'!B:C,2,0)</f>
        <v>129.20000000000076</v>
      </c>
      <c r="F1615" t="str">
        <f t="shared" si="75"/>
        <v>일반</v>
      </c>
      <c r="G1615">
        <f t="shared" si="76"/>
        <v>6</v>
      </c>
      <c r="H1615">
        <f>VLOOKUP($F1615,'(참고)타워 스텟 가치'!$B$2:$L$6,H$2,0)+(VLOOKUP($F1615,'(참고)타워 스텟 가치'!$B$2:$L$6,H$2,0)*$E1615)</f>
        <v>976.50000000000568</v>
      </c>
      <c r="I1615">
        <f>VLOOKUP($F1615,'(참고)타워 스텟 가치'!$B$2:$L$6,I$2,0)+(VLOOKUP($F1615,'(참고)타워 스텟 가치'!$B$2:$L$6,I$2,0)*$E1615)</f>
        <v>195.30000000000115</v>
      </c>
      <c r="J1615">
        <f>VLOOKUP($F1615,'(참고)타워 스텟 가치'!$B$2:$L$6,J$2,0)+(VLOOKUP($F1615,'(참고)타워 스텟 가치'!$B$2:$L$6,J$2,0)*$E1615)</f>
        <v>651000.00000000373</v>
      </c>
      <c r="K1615">
        <f>VLOOKUP($F1615,'(참고)타워 스텟 가치'!$B$2:$L$6,K$2,0)+(VLOOKUP($F1615,'(참고)타워 스텟 가치'!$B$2:$L$6,K$2,0)*$E1615)</f>
        <v>3906.0000000000227</v>
      </c>
      <c r="L1615">
        <f>VLOOKUP($F1615,'(참고)타워 스텟 가치'!$B$2:$L$6,L$2,0)+(VLOOKUP($F1615,'(참고)타워 스텟 가치'!$B$2:$L$6,L$2,0)*$E1615)</f>
        <v>65.100000000000378</v>
      </c>
      <c r="M1615">
        <f>VLOOKUP($F1615,'(참고)타워 스텟 가치'!$B$2:$L$6,M$2,0)+(VLOOKUP($F1615,'(참고)타워 스텟 가치'!$B$2:$L$6,M$2,0)*$E1615)</f>
        <v>39.060000000000223</v>
      </c>
      <c r="N1615">
        <f>VLOOKUP($F1615,'(참고)타워 스텟 가치'!$B$2:$L$6,N$2,0)+(VLOOKUP($F1615,'(참고)타워 스텟 가치'!$B$2:$L$6,N$2,0)*$E1615)</f>
        <v>0</v>
      </c>
      <c r="O1615">
        <f>VLOOKUP($F1615,'(참고)타워 스텟 가치'!$B$2:$L$6,O$2,0)+(VLOOKUP($F1615,'(참고)타워 스텟 가치'!$B$2:$L$6,O$2,0)*$E1615)</f>
        <v>0</v>
      </c>
      <c r="P1615">
        <f>VLOOKUP($F1615,'(참고)타워 스텟 가치'!$B$2:$L$6,P$2,0)+(VLOOKUP($F1615,'(참고)타워 스텟 가치'!$B$2:$L$6,P$2,0)*$E1615)</f>
        <v>91.140000000000526</v>
      </c>
      <c r="Q1615">
        <f>SUM('스테이지별 몬스터 스텟'!H1615*'(참고)타워 스텟 가치'!$Q$17,'스테이지별 몬스터 스텟'!I1615*'(참고)타워 스텟 가치'!$R$17,'스테이지별 몬스터 스텟'!J1615*'(참고)타워 스텟 가치'!$S$17,'스테이지별 몬스터 스텟'!K1615*'(참고)타워 스텟 가치'!$T$17,'스테이지별 몬스터 스텟'!L1615*'(참고)타워 스텟 가치'!$U$17,'스테이지별 몬스터 스텟'!M1615*'(참고)타워 스텟 가치'!$V$17,'스테이지별 몬스터 스텟'!N1615*'(참고)타워 스텟 가치'!$W$17,'스테이지별 몬스터 스텟'!O1615*'(참고)타워 스텟 가치'!$X$17,'스테이지별 몬스터 스텟'!P1615*'(참고)타워 스텟 가치'!$Y$17)</f>
        <v>986909.4900000057</v>
      </c>
      <c r="R1615">
        <v>1</v>
      </c>
      <c r="S1615">
        <f>VLOOKUP($F1615,'(참고)타워 스텟 가치'!$B$7:$L$11,S$2,0)+(VLOOKUP($F1615,'(참고)타워 스텟 가치'!$B$7:$L$11,S$2,0)*$E1615)</f>
        <v>325.50000000000188</v>
      </c>
      <c r="T1615">
        <f>VLOOKUP($F1615,'(참고)타워 스텟 가치'!$B$7:$L$11,T$2,0)+(VLOOKUP($F1615,'(참고)타워 스텟 가치'!$B$7:$L$11,T$2,0)*$E1615)</f>
        <v>585.90000000000339</v>
      </c>
      <c r="U1615">
        <f>VLOOKUP($F1615,'(참고)타워 스텟 가치'!$B$7:$L$11,U$2,0)+(VLOOKUP($F1615,'(참고)타워 스텟 가치'!$B$7:$L$11,U$2,0)*$E1615)</f>
        <v>651000.00000000373</v>
      </c>
      <c r="V1615">
        <f>VLOOKUP($F1615,'(참고)타워 스텟 가치'!$B$7:$L$11,V$2,0)+(VLOOKUP($F1615,'(참고)타워 스텟 가치'!$B$7:$L$11,V$2,0)*$E1615)</f>
        <v>3906.0000000000227</v>
      </c>
      <c r="W1615">
        <f>VLOOKUP($F1615,'(참고)타워 스텟 가치'!$B$7:$L$11,W$2,0)+(VLOOKUP($F1615,'(참고)타워 스텟 가치'!$B$7:$L$11,W$2,0)*$E1615)</f>
        <v>65.100000000000378</v>
      </c>
      <c r="X1615">
        <f>VLOOKUP($F1615,'(참고)타워 스텟 가치'!$B$7:$L$11,X$2,0)+(VLOOKUP($F1615,'(참고)타워 스텟 가치'!$B$7:$L$11,X$2,0)*$E1615)</f>
        <v>39.060000000000223</v>
      </c>
      <c r="Y1615">
        <f>VLOOKUP($F1615,'(참고)타워 스텟 가치'!$B$7:$L$11,Y$2,0)+(VLOOKUP($F1615,'(참고)타워 스텟 가치'!$B$7:$L$11,Y$2,0)*$E1615)</f>
        <v>0</v>
      </c>
      <c r="Z1615">
        <f>VLOOKUP($F1615,'(참고)타워 스텟 가치'!$B$7:$L$11,Z$2,0)+(VLOOKUP($F1615,'(참고)타워 스텟 가치'!$B$7:$L$11,Z$2,0)*$E1615)</f>
        <v>0</v>
      </c>
      <c r="AA1615">
        <f>VLOOKUP($F1615,'(참고)타워 스텟 가치'!$B$7:$L$11,AA$2,0)+(VLOOKUP($F1615,'(참고)타워 스텟 가치'!$B$7:$L$11,AA$2,0)*$E1615)</f>
        <v>91.140000000000526</v>
      </c>
      <c r="AB1615">
        <f>SUM('스테이지별 몬스터 스텟'!S1615*'(참고)타워 스텟 가치'!$Q$17,'스테이지별 몬스터 스텟'!T1615*'(참고)타워 스텟 가치'!$R$17,'스테이지별 몬스터 스텟'!U1615*'(참고)타워 스텟 가치'!$S$17,'스테이지별 몬스터 스텟'!V1615*'(참고)타워 스텟 가치'!$T$17,'스테이지별 몬스터 스텟'!W1615*'(참고)타워 스텟 가치'!$U$17,'스테이지별 몬스터 스텟'!X1615*'(참고)타워 스텟 가치'!$V$17,'스테이지별 몬스터 스텟'!Y1615*'(참고)타워 스텟 가치'!$W$17,'스테이지별 몬스터 스텟'!Z1615*'(참고)타워 스텟 가치'!$X$17,'스테이지별 몬스터 스텟'!AA1615*'(참고)타워 스텟 가치'!$Y$17)</f>
        <v>986193.3900000056</v>
      </c>
      <c r="AC1615">
        <v>2</v>
      </c>
      <c r="AD1615">
        <f>VLOOKUP($F1615,'(참고)타워 스텟 가치'!$B$12:$L$16,AD$2,0)+(VLOOKUP($F1615,'(참고)타워 스텟 가치'!$B$12:$L$16,AD$2,0)*$E1615)</f>
        <v>325.50000000000188</v>
      </c>
      <c r="AE1615">
        <f>VLOOKUP($F1615,'(참고)타워 스텟 가치'!$B$12:$L$16,AE$2,0)+(VLOOKUP($F1615,'(참고)타워 스텟 가치'!$B$12:$L$16,AE$2,0)*$E1615)</f>
        <v>390.6000000000023</v>
      </c>
      <c r="AF1615">
        <f>VLOOKUP($F1615,'(참고)타워 스텟 가치'!$B$12:$L$16,AF$2,0)+(VLOOKUP($F1615,'(참고)타워 스텟 가치'!$B$12:$L$16,AF$2,0)*$E1615)</f>
        <v>651000.00000000373</v>
      </c>
      <c r="AG1615">
        <f>VLOOKUP($F1615,'(참고)타워 스텟 가치'!$B$12:$L$16,AG$2,0)+(VLOOKUP($F1615,'(참고)타워 스텟 가치'!$B$12:$L$16,AG$2,0)*$E1615)</f>
        <v>1953.0000000000114</v>
      </c>
      <c r="AH1615">
        <f>VLOOKUP($F1615,'(참고)타워 스텟 가치'!$B$12:$L$16,AH$2,0)+(VLOOKUP($F1615,'(참고)타워 스텟 가치'!$B$12:$L$16,AH$2,0)*$E1615)</f>
        <v>65.100000000000378</v>
      </c>
      <c r="AI1615">
        <f>VLOOKUP($F1615,'(참고)타워 스텟 가치'!$B$12:$L$16,AI$2,0)+(VLOOKUP($F1615,'(참고)타워 스텟 가치'!$B$12:$L$16,AI$2,0)*$E1615)</f>
        <v>39.060000000000223</v>
      </c>
      <c r="AJ1615">
        <f>VLOOKUP($F1615,'(참고)타워 스텟 가치'!$B$12:$L$16,AJ$2,0)+(VLOOKUP($F1615,'(참고)타워 스텟 가치'!$B$12:$L$16,AJ$2,0)*$E1615)</f>
        <v>0</v>
      </c>
      <c r="AK1615">
        <f>VLOOKUP($F1615,'(참고)타워 스텟 가치'!$B$12:$L$16,AK$2,0)+(VLOOKUP($F1615,'(참고)타워 스텟 가치'!$B$12:$L$16,AK$2,0)*$E1615)</f>
        <v>0</v>
      </c>
      <c r="AL1615">
        <f>VLOOKUP($F1615,'(참고)타워 스텟 가치'!$B$12:$L$16,AL$2,0)+(VLOOKUP($F1615,'(참고)타워 스텟 가치'!$B$12:$L$16,AL$2,0)*$E1615)</f>
        <v>182.28000000000105</v>
      </c>
      <c r="AM1615">
        <f>SUM('스테이지별 몬스터 스텟'!AD1615*'(참고)타워 스텟 가치'!$Q$17,'스테이지별 몬스터 스텟'!AE1615*'(참고)타워 스텟 가치'!$R$17,'스테이지별 몬스터 스텟'!AF1615*'(참고)타워 스텟 가치'!$S$17,'스테이지별 몬스터 스텟'!AG1615*'(참고)타워 스텟 가치'!$T$17,'스테이지별 몬스터 스텟'!AH1615*'(참고)타워 스텟 가치'!$U$17,'스테이지별 몬스터 스텟'!AI1615*'(참고)타워 스텟 가치'!$V$17,'스테이지별 몬스터 스텟'!AJ1615*'(참고)타워 스텟 가치'!$W$17,'스테이지별 몬스터 스텟'!AK1615*'(참고)타워 스텟 가치'!$X$17,'스테이지별 몬스터 스텟'!AL1615*'(참고)타워 스텟 가치'!$Y$17)</f>
        <v>982176.72000000568</v>
      </c>
      <c r="AN1615">
        <v>3</v>
      </c>
    </row>
    <row r="1616" spans="3:40" x14ac:dyDescent="0.3">
      <c r="C1616">
        <v>2</v>
      </c>
      <c r="D1616">
        <f t="shared" ref="D1616:D1679" si="77">D1611+1</f>
        <v>323</v>
      </c>
      <c r="E1616" s="52">
        <f>VLOOKUP(D1616,'스테이지별 난이도 설정'!B:C,2,0)</f>
        <v>129.20000000000076</v>
      </c>
      <c r="F1616" t="str">
        <f t="shared" ref="F1616:F1679" si="78">F1611</f>
        <v>레어</v>
      </c>
      <c r="G1616">
        <f t="shared" si="76"/>
        <v>6</v>
      </c>
      <c r="H1616">
        <f>VLOOKUP($F1616,'(참고)타워 스텟 가치'!$B$2:$L$6,H$2,0)+(VLOOKUP($F1616,'(참고)타워 스텟 가치'!$B$2:$L$6,H$2,0)*$E1616)</f>
        <v>1464.7500000000084</v>
      </c>
      <c r="I1616">
        <f>VLOOKUP($F1616,'(참고)타워 스텟 가치'!$B$2:$L$6,I$2,0)+(VLOOKUP($F1616,'(참고)타워 스텟 가치'!$B$2:$L$6,I$2,0)*$E1616)</f>
        <v>292.95000000000169</v>
      </c>
      <c r="J1616">
        <f>VLOOKUP($F1616,'(참고)타워 스텟 가치'!$B$2:$L$6,J$2,0)+(VLOOKUP($F1616,'(참고)타워 스텟 가치'!$B$2:$L$6,J$2,0)*$E1616)</f>
        <v>651000.00000000373</v>
      </c>
      <c r="K1616">
        <f>VLOOKUP($F1616,'(참고)타워 스텟 가치'!$B$2:$L$6,K$2,0)+(VLOOKUP($F1616,'(참고)타워 스텟 가치'!$B$2:$L$6,K$2,0)*$E1616)</f>
        <v>5859.0000000000337</v>
      </c>
      <c r="L1616">
        <f>VLOOKUP($F1616,'(참고)타워 스텟 가치'!$B$2:$L$6,L$2,0)+(VLOOKUP($F1616,'(참고)타워 스텟 가치'!$B$2:$L$6,L$2,0)*$E1616)</f>
        <v>97.650000000000574</v>
      </c>
      <c r="M1616">
        <f>VLOOKUP($F1616,'(참고)타워 스텟 가치'!$B$2:$L$6,M$2,0)+(VLOOKUP($F1616,'(참고)타워 스텟 가치'!$B$2:$L$6,M$2,0)*$E1616)</f>
        <v>39.060000000000223</v>
      </c>
      <c r="N1616">
        <f>VLOOKUP($F1616,'(참고)타워 스텟 가치'!$B$2:$L$6,N$2,0)+(VLOOKUP($F1616,'(참고)타워 스텟 가치'!$B$2:$L$6,N$2,0)*$E1616)</f>
        <v>0</v>
      </c>
      <c r="O1616">
        <f>VLOOKUP($F1616,'(참고)타워 스텟 가치'!$B$2:$L$6,O$2,0)+(VLOOKUP($F1616,'(참고)타워 스텟 가치'!$B$2:$L$6,O$2,0)*$E1616)</f>
        <v>0</v>
      </c>
      <c r="P1616">
        <f>VLOOKUP($F1616,'(참고)타워 스텟 가치'!$B$2:$L$6,P$2,0)+(VLOOKUP($F1616,'(참고)타워 스텟 가치'!$B$2:$L$6,P$2,0)*$E1616)</f>
        <v>91.140000000000526</v>
      </c>
      <c r="Q1616">
        <f>SUM('스테이지별 몬스터 스텟'!H1616*'(참고)타워 스텟 가치'!$Q$17,'스테이지별 몬스터 스텟'!I1616*'(참고)타워 스텟 가치'!$R$17,'스테이지별 몬스터 스텟'!J1616*'(참고)타워 스텟 가치'!$S$17,'스테이지별 몬스터 스텟'!K1616*'(참고)타워 스텟 가치'!$T$17,'스테이지별 몬스터 스텟'!L1616*'(참고)타워 스텟 가치'!$U$17,'스테이지별 몬스터 스텟'!M1616*'(참고)타워 스텟 가치'!$V$17,'스테이지별 몬스터 스텟'!N1616*'(참고)타워 스텟 가치'!$W$17,'스테이지별 몬스터 스텟'!O1616*'(참고)타워 스텟 가치'!$X$17,'스테이지별 몬스터 스텟'!P1616*'(참고)타워 스텟 가치'!$Y$17)</f>
        <v>992003.56500000588</v>
      </c>
      <c r="R1616">
        <v>1</v>
      </c>
      <c r="S1616">
        <f>VLOOKUP($F1616,'(참고)타워 스텟 가치'!$B$7:$L$11,S$2,0)+(VLOOKUP($F1616,'(참고)타워 스텟 가치'!$B$7:$L$11,S$2,0)*$E1616)</f>
        <v>488.25000000000284</v>
      </c>
      <c r="T1616">
        <f>VLOOKUP($F1616,'(참고)타워 스텟 가치'!$B$7:$L$11,T$2,0)+(VLOOKUP($F1616,'(참고)타워 스텟 가치'!$B$7:$L$11,T$2,0)*$E1616)</f>
        <v>878.85000000000514</v>
      </c>
      <c r="U1616">
        <f>VLOOKUP($F1616,'(참고)타워 스텟 가치'!$B$7:$L$11,U$2,0)+(VLOOKUP($F1616,'(참고)타워 스텟 가치'!$B$7:$L$11,U$2,0)*$E1616)</f>
        <v>651000.00000000373</v>
      </c>
      <c r="V1616">
        <f>VLOOKUP($F1616,'(참고)타워 스텟 가치'!$B$7:$L$11,V$2,0)+(VLOOKUP($F1616,'(참고)타워 스텟 가치'!$B$7:$L$11,V$2,0)*$E1616)</f>
        <v>5859.0000000000337</v>
      </c>
      <c r="W1616">
        <f>VLOOKUP($F1616,'(참고)타워 스텟 가치'!$B$7:$L$11,W$2,0)+(VLOOKUP($F1616,'(참고)타워 스텟 가치'!$B$7:$L$11,W$2,0)*$E1616)</f>
        <v>97.650000000000574</v>
      </c>
      <c r="X1616">
        <f>VLOOKUP($F1616,'(참고)타워 스텟 가치'!$B$7:$L$11,X$2,0)+(VLOOKUP($F1616,'(참고)타워 스텟 가치'!$B$7:$L$11,X$2,0)*$E1616)</f>
        <v>39.060000000000223</v>
      </c>
      <c r="Y1616">
        <f>VLOOKUP($F1616,'(참고)타워 스텟 가치'!$B$7:$L$11,Y$2,0)+(VLOOKUP($F1616,'(참고)타워 스텟 가치'!$B$7:$L$11,Y$2,0)*$E1616)</f>
        <v>0</v>
      </c>
      <c r="Z1616">
        <f>VLOOKUP($F1616,'(참고)타워 스텟 가치'!$B$7:$L$11,Z$2,0)+(VLOOKUP($F1616,'(참고)타워 스텟 가치'!$B$7:$L$11,Z$2,0)*$E1616)</f>
        <v>0</v>
      </c>
      <c r="AA1616">
        <f>VLOOKUP($F1616,'(참고)타워 스텟 가치'!$B$7:$L$11,AA$2,0)+(VLOOKUP($F1616,'(참고)타워 스텟 가치'!$B$7:$L$11,AA$2,0)*$E1616)</f>
        <v>91.140000000000526</v>
      </c>
      <c r="AB1616">
        <f>SUM('스테이지별 몬스터 스텟'!S1616*'(참고)타워 스텟 가치'!$Q$17,'스테이지별 몬스터 스텟'!T1616*'(참고)타워 스텟 가치'!$R$17,'스테이지별 몬스터 스텟'!U1616*'(참고)타워 스텟 가치'!$S$17,'스테이지별 몬스터 스텟'!V1616*'(참고)타워 스텟 가치'!$T$17,'스테이지별 몬스터 스텟'!W1616*'(참고)타워 스텟 가치'!$U$17,'스테이지별 몬스터 스텟'!X1616*'(참고)타워 스텟 가치'!$V$17,'스테이지별 몬스터 스텟'!Y1616*'(참고)타워 스텟 가치'!$W$17,'스테이지별 몬스터 스텟'!Z1616*'(참고)타워 스텟 가치'!$X$17,'스테이지별 몬스터 스텟'!AA1616*'(참고)타워 스텟 가치'!$Y$17)</f>
        <v>990929.41500000586</v>
      </c>
      <c r="AC1616">
        <v>2</v>
      </c>
      <c r="AD1616">
        <f>VLOOKUP($F1616,'(참고)타워 스텟 가치'!$B$12:$L$16,AD$2,0)+(VLOOKUP($F1616,'(참고)타워 스텟 가치'!$B$12:$L$16,AD$2,0)*$E1616)</f>
        <v>488.25000000000284</v>
      </c>
      <c r="AE1616">
        <f>VLOOKUP($F1616,'(참고)타워 스텟 가치'!$B$12:$L$16,AE$2,0)+(VLOOKUP($F1616,'(참고)타워 스텟 가치'!$B$12:$L$16,AE$2,0)*$E1616)</f>
        <v>585.90000000000339</v>
      </c>
      <c r="AF1616">
        <f>VLOOKUP($F1616,'(참고)타워 스텟 가치'!$B$12:$L$16,AF$2,0)+(VLOOKUP($F1616,'(참고)타워 스텟 가치'!$B$12:$L$16,AF$2,0)*$E1616)</f>
        <v>651000.00000000373</v>
      </c>
      <c r="AG1616">
        <f>VLOOKUP($F1616,'(참고)타워 스텟 가치'!$B$12:$L$16,AG$2,0)+(VLOOKUP($F1616,'(참고)타워 스텟 가치'!$B$12:$L$16,AG$2,0)*$E1616)</f>
        <v>2929.5000000000168</v>
      </c>
      <c r="AH1616">
        <f>VLOOKUP($F1616,'(참고)타워 스텟 가치'!$B$12:$L$16,AH$2,0)+(VLOOKUP($F1616,'(참고)타워 스텟 가치'!$B$12:$L$16,AH$2,0)*$E1616)</f>
        <v>97.650000000000574</v>
      </c>
      <c r="AI1616">
        <f>VLOOKUP($F1616,'(참고)타워 스텟 가치'!$B$12:$L$16,AI$2,0)+(VLOOKUP($F1616,'(참고)타워 스텟 가치'!$B$12:$L$16,AI$2,0)*$E1616)</f>
        <v>39.060000000000223</v>
      </c>
      <c r="AJ1616">
        <f>VLOOKUP($F1616,'(참고)타워 스텟 가치'!$B$12:$L$16,AJ$2,0)+(VLOOKUP($F1616,'(참고)타워 스텟 가치'!$B$12:$L$16,AJ$2,0)*$E1616)</f>
        <v>0</v>
      </c>
      <c r="AK1616">
        <f>VLOOKUP($F1616,'(참고)타워 스텟 가치'!$B$12:$L$16,AK$2,0)+(VLOOKUP($F1616,'(참고)타워 스텟 가치'!$B$12:$L$16,AK$2,0)*$E1616)</f>
        <v>0</v>
      </c>
      <c r="AL1616">
        <f>VLOOKUP($F1616,'(참고)타워 스텟 가치'!$B$12:$L$16,AL$2,0)+(VLOOKUP($F1616,'(참고)타워 스텟 가치'!$B$12:$L$16,AL$2,0)*$E1616)</f>
        <v>182.28000000000105</v>
      </c>
      <c r="AM1616">
        <f>SUM('스테이지별 몬스터 스텟'!AD1616*'(참고)타워 스텟 가치'!$Q$17,'스테이지별 몬스터 스텟'!AE1616*'(참고)타워 스텟 가치'!$R$17,'스테이지별 몬스터 스텟'!AF1616*'(참고)타워 스텟 가치'!$S$17,'스테이지별 몬스터 스텟'!AG1616*'(참고)타워 스텟 가치'!$T$17,'스테이지별 몬스터 스텟'!AH1616*'(참고)타워 스텟 가치'!$U$17,'스테이지별 몬스터 스텟'!AI1616*'(참고)타워 스텟 가치'!$V$17,'스테이지별 몬스터 스텟'!AJ1616*'(참고)타워 스텟 가치'!$W$17,'스테이지별 몬스터 스텟'!AK1616*'(참고)타워 스텟 가치'!$X$17,'스테이지별 몬스터 스텟'!AL1616*'(참고)타워 스텟 가치'!$Y$17)</f>
        <v>984813.27000000572</v>
      </c>
      <c r="AN1616">
        <v>3</v>
      </c>
    </row>
    <row r="1617" spans="3:40" x14ac:dyDescent="0.3">
      <c r="C1617">
        <v>3</v>
      </c>
      <c r="D1617">
        <f t="shared" si="77"/>
        <v>323</v>
      </c>
      <c r="E1617" s="52">
        <f>VLOOKUP(D1617,'스테이지별 난이도 설정'!B:C,2,0)</f>
        <v>129.20000000000076</v>
      </c>
      <c r="F1617" t="str">
        <f t="shared" si="78"/>
        <v>에픽</v>
      </c>
      <c r="G1617">
        <f t="shared" si="76"/>
        <v>6</v>
      </c>
      <c r="H1617">
        <f>VLOOKUP($F1617,'(참고)타워 스텟 가치'!$B$2:$L$6,H$2,0)+(VLOOKUP($F1617,'(참고)타워 스텟 가치'!$B$2:$L$6,H$2,0)*$E1617)</f>
        <v>2197.1250000000127</v>
      </c>
      <c r="I1617">
        <f>VLOOKUP($F1617,'(참고)타워 스텟 가치'!$B$2:$L$6,I$2,0)+(VLOOKUP($F1617,'(참고)타워 스텟 가치'!$B$2:$L$6,I$2,0)*$E1617)</f>
        <v>439.42500000000257</v>
      </c>
      <c r="J1617">
        <f>VLOOKUP($F1617,'(참고)타워 스텟 가치'!$B$2:$L$6,J$2,0)+(VLOOKUP($F1617,'(참고)타워 스텟 가치'!$B$2:$L$6,J$2,0)*$E1617)</f>
        <v>651000.00000000373</v>
      </c>
      <c r="K1617">
        <f>VLOOKUP($F1617,'(참고)타워 스텟 가치'!$B$2:$L$6,K$2,0)+(VLOOKUP($F1617,'(참고)타워 스텟 가치'!$B$2:$L$6,K$2,0)*$E1617)</f>
        <v>8788.5000000000509</v>
      </c>
      <c r="L1617">
        <f>VLOOKUP($F1617,'(참고)타워 스텟 가치'!$B$2:$L$6,L$2,0)+(VLOOKUP($F1617,'(참고)타워 스텟 가치'!$B$2:$L$6,L$2,0)*$E1617)</f>
        <v>146.47500000000085</v>
      </c>
      <c r="M1617">
        <f>VLOOKUP($F1617,'(참고)타워 스텟 가치'!$B$2:$L$6,M$2,0)+(VLOOKUP($F1617,'(참고)타워 스텟 가치'!$B$2:$L$6,M$2,0)*$E1617)</f>
        <v>39.060000000000223</v>
      </c>
      <c r="N1617">
        <f>VLOOKUP($F1617,'(참고)타워 스텟 가치'!$B$2:$L$6,N$2,0)+(VLOOKUP($F1617,'(참고)타워 스텟 가치'!$B$2:$L$6,N$2,0)*$E1617)</f>
        <v>0</v>
      </c>
      <c r="O1617">
        <f>VLOOKUP($F1617,'(참고)타워 스텟 가치'!$B$2:$L$6,O$2,0)+(VLOOKUP($F1617,'(참고)타워 스텟 가치'!$B$2:$L$6,O$2,0)*$E1617)</f>
        <v>0</v>
      </c>
      <c r="P1617">
        <f>VLOOKUP($F1617,'(참고)타워 스텟 가치'!$B$2:$L$6,P$2,0)+(VLOOKUP($F1617,'(참고)타워 스텟 가치'!$B$2:$L$6,P$2,0)*$E1617)</f>
        <v>91.140000000000526</v>
      </c>
      <c r="Q1617">
        <f>SUM('스테이지별 몬스터 스텟'!H1617*'(참고)타워 스텟 가치'!$Q$17,'스테이지별 몬스터 스텟'!I1617*'(참고)타워 스텟 가치'!$R$17,'스테이지별 몬스터 스텟'!J1617*'(참고)타워 스텟 가치'!$S$17,'스테이지별 몬스터 스텟'!K1617*'(참고)타워 스텟 가치'!$T$17,'스테이지별 몬스터 스텟'!L1617*'(참고)타워 스텟 가치'!$U$17,'스테이지별 몬스터 스텟'!M1617*'(참고)타워 스텟 가치'!$V$17,'스테이지별 몬스터 스텟'!N1617*'(참고)타워 스텟 가치'!$W$17,'스테이지별 몬스터 스텟'!O1617*'(참고)타워 스텟 가치'!$X$17,'스테이지별 몬스터 스텟'!P1617*'(참고)타워 스텟 가치'!$Y$17)</f>
        <v>999644.67750000581</v>
      </c>
      <c r="R1617">
        <v>1</v>
      </c>
      <c r="S1617">
        <f>VLOOKUP($F1617,'(참고)타워 스텟 가치'!$B$7:$L$11,S$2,0)+(VLOOKUP($F1617,'(참고)타워 스텟 가치'!$B$7:$L$11,S$2,0)*$E1617)</f>
        <v>732.37500000000421</v>
      </c>
      <c r="T1617">
        <f>VLOOKUP($F1617,'(참고)타워 스텟 가치'!$B$7:$L$11,T$2,0)+(VLOOKUP($F1617,'(참고)타워 스텟 가치'!$B$7:$L$11,T$2,0)*$E1617)</f>
        <v>1318.2750000000076</v>
      </c>
      <c r="U1617">
        <f>VLOOKUP($F1617,'(참고)타워 스텟 가치'!$B$7:$L$11,U$2,0)+(VLOOKUP($F1617,'(참고)타워 스텟 가치'!$B$7:$L$11,U$2,0)*$E1617)</f>
        <v>651000.00000000373</v>
      </c>
      <c r="V1617">
        <f>VLOOKUP($F1617,'(참고)타워 스텟 가치'!$B$7:$L$11,V$2,0)+(VLOOKUP($F1617,'(참고)타워 스텟 가치'!$B$7:$L$11,V$2,0)*$E1617)</f>
        <v>8788.5000000000509</v>
      </c>
      <c r="W1617">
        <f>VLOOKUP($F1617,'(참고)타워 스텟 가치'!$B$7:$L$11,W$2,0)+(VLOOKUP($F1617,'(참고)타워 스텟 가치'!$B$7:$L$11,W$2,0)*$E1617)</f>
        <v>146.47500000000085</v>
      </c>
      <c r="X1617">
        <f>VLOOKUP($F1617,'(참고)타워 스텟 가치'!$B$7:$L$11,X$2,0)+(VLOOKUP($F1617,'(참고)타워 스텟 가치'!$B$7:$L$11,X$2,0)*$E1617)</f>
        <v>39.060000000000223</v>
      </c>
      <c r="Y1617">
        <f>VLOOKUP($F1617,'(참고)타워 스텟 가치'!$B$7:$L$11,Y$2,0)+(VLOOKUP($F1617,'(참고)타워 스텟 가치'!$B$7:$L$11,Y$2,0)*$E1617)</f>
        <v>0</v>
      </c>
      <c r="Z1617">
        <f>VLOOKUP($F1617,'(참고)타워 스텟 가치'!$B$7:$L$11,Z$2,0)+(VLOOKUP($F1617,'(참고)타워 스텟 가치'!$B$7:$L$11,Z$2,0)*$E1617)</f>
        <v>0</v>
      </c>
      <c r="AA1617">
        <f>VLOOKUP($F1617,'(참고)타워 스텟 가치'!$B$7:$L$11,AA$2,0)+(VLOOKUP($F1617,'(참고)타워 스텟 가치'!$B$7:$L$11,AA$2,0)*$E1617)</f>
        <v>91.140000000000526</v>
      </c>
      <c r="AB1617">
        <f>SUM('스테이지별 몬스터 스텟'!S1617*'(참고)타워 스텟 가치'!$Q$17,'스테이지별 몬스터 스텟'!T1617*'(참고)타워 스텟 가치'!$R$17,'스테이지별 몬스터 스텟'!U1617*'(참고)타워 스텟 가치'!$S$17,'스테이지별 몬스터 스텟'!V1617*'(참고)타워 스텟 가치'!$T$17,'스테이지별 몬스터 스텟'!W1617*'(참고)타워 스텟 가치'!$U$17,'스테이지별 몬스터 스텟'!X1617*'(참고)타워 스텟 가치'!$V$17,'스테이지별 몬스터 스텟'!Y1617*'(참고)타워 스텟 가치'!$W$17,'스테이지별 몬스터 스텟'!Z1617*'(참고)타워 스텟 가치'!$X$17,'스테이지별 몬스터 스텟'!AA1617*'(참고)타워 스텟 가치'!$Y$17)</f>
        <v>998033.45250000572</v>
      </c>
      <c r="AC1617">
        <v>2</v>
      </c>
      <c r="AD1617">
        <f>VLOOKUP($F1617,'(참고)타워 스텟 가치'!$B$12:$L$16,AD$2,0)+(VLOOKUP($F1617,'(참고)타워 스텟 가치'!$B$12:$L$16,AD$2,0)*$E1617)</f>
        <v>732.37500000000421</v>
      </c>
      <c r="AE1617">
        <f>VLOOKUP($F1617,'(참고)타워 스텟 가치'!$B$12:$L$16,AE$2,0)+(VLOOKUP($F1617,'(참고)타워 스텟 가치'!$B$12:$L$16,AE$2,0)*$E1617)</f>
        <v>878.85000000000514</v>
      </c>
      <c r="AF1617">
        <f>VLOOKUP($F1617,'(참고)타워 스텟 가치'!$B$12:$L$16,AF$2,0)+(VLOOKUP($F1617,'(참고)타워 스텟 가치'!$B$12:$L$16,AF$2,0)*$E1617)</f>
        <v>651000.00000000373</v>
      </c>
      <c r="AG1617">
        <f>VLOOKUP($F1617,'(참고)타워 스텟 가치'!$B$12:$L$16,AG$2,0)+(VLOOKUP($F1617,'(참고)타워 스텟 가치'!$B$12:$L$16,AG$2,0)*$E1617)</f>
        <v>4394.2500000000255</v>
      </c>
      <c r="AH1617">
        <f>VLOOKUP($F1617,'(참고)타워 스텟 가치'!$B$12:$L$16,AH$2,0)+(VLOOKUP($F1617,'(참고)타워 스텟 가치'!$B$12:$L$16,AH$2,0)*$E1617)</f>
        <v>146.47500000000085</v>
      </c>
      <c r="AI1617">
        <f>VLOOKUP($F1617,'(참고)타워 스텟 가치'!$B$12:$L$16,AI$2,0)+(VLOOKUP($F1617,'(참고)타워 스텟 가치'!$B$12:$L$16,AI$2,0)*$E1617)</f>
        <v>39.060000000000223</v>
      </c>
      <c r="AJ1617">
        <f>VLOOKUP($F1617,'(참고)타워 스텟 가치'!$B$12:$L$16,AJ$2,0)+(VLOOKUP($F1617,'(참고)타워 스텟 가치'!$B$12:$L$16,AJ$2,0)*$E1617)</f>
        <v>0</v>
      </c>
      <c r="AK1617">
        <f>VLOOKUP($F1617,'(참고)타워 스텟 가치'!$B$12:$L$16,AK$2,0)+(VLOOKUP($F1617,'(참고)타워 스텟 가치'!$B$12:$L$16,AK$2,0)*$E1617)</f>
        <v>0</v>
      </c>
      <c r="AL1617">
        <f>VLOOKUP($F1617,'(참고)타워 스텟 가치'!$B$12:$L$16,AL$2,0)+(VLOOKUP($F1617,'(참고)타워 스텟 가치'!$B$12:$L$16,AL$2,0)*$E1617)</f>
        <v>182.28000000000105</v>
      </c>
      <c r="AM1617">
        <f>SUM('스테이지별 몬스터 스텟'!AD1617*'(참고)타워 스텟 가치'!$Q$17,'스테이지별 몬스터 스텟'!AE1617*'(참고)타워 스텟 가치'!$R$17,'스테이지별 몬스터 스텟'!AF1617*'(참고)타워 스텟 가치'!$S$17,'스테이지별 몬스터 스텟'!AG1617*'(참고)타워 스텟 가치'!$T$17,'스테이지별 몬스터 스텟'!AH1617*'(참고)타워 스텟 가치'!$U$17,'스테이지별 몬스터 스텟'!AI1617*'(참고)타워 스텟 가치'!$V$17,'스테이지별 몬스터 스텟'!AJ1617*'(참고)타워 스텟 가치'!$W$17,'스테이지별 몬스터 스텟'!AK1617*'(참고)타워 스텟 가치'!$X$17,'스테이지별 몬스터 스텟'!AL1617*'(참고)타워 스텟 가치'!$Y$17)</f>
        <v>988768.09500000568</v>
      </c>
      <c r="AN1617">
        <v>3</v>
      </c>
    </row>
    <row r="1618" spans="3:40" x14ac:dyDescent="0.3">
      <c r="C1618">
        <v>4</v>
      </c>
      <c r="D1618">
        <f t="shared" si="77"/>
        <v>323</v>
      </c>
      <c r="E1618" s="52">
        <f>VLOOKUP(D1618,'스테이지별 난이도 설정'!B:C,2,0)</f>
        <v>129.20000000000076</v>
      </c>
      <c r="F1618" t="str">
        <f t="shared" si="78"/>
        <v>유니크</v>
      </c>
      <c r="G1618">
        <f t="shared" si="76"/>
        <v>6</v>
      </c>
      <c r="H1618">
        <f>VLOOKUP($F1618,'(참고)타워 스텟 가치'!$B$2:$L$6,H$2,0)+(VLOOKUP($F1618,'(참고)타워 스텟 가치'!$B$2:$L$6,H$2,0)*$E1618)</f>
        <v>3295.6875000000191</v>
      </c>
      <c r="I1618">
        <f>VLOOKUP($F1618,'(참고)타워 스텟 가치'!$B$2:$L$6,I$2,0)+(VLOOKUP($F1618,'(참고)타워 스텟 가치'!$B$2:$L$6,I$2,0)*$E1618)</f>
        <v>659.1375000000038</v>
      </c>
      <c r="J1618">
        <f>VLOOKUP($F1618,'(참고)타워 스텟 가치'!$B$2:$L$6,J$2,0)+(VLOOKUP($F1618,'(참고)타워 스텟 가치'!$B$2:$L$6,J$2,0)*$E1618)</f>
        <v>651000.00000000373</v>
      </c>
      <c r="K1618">
        <f>VLOOKUP($F1618,'(참고)타워 스텟 가치'!$B$2:$L$6,K$2,0)+(VLOOKUP($F1618,'(참고)타워 스텟 가치'!$B$2:$L$6,K$2,0)*$E1618)</f>
        <v>13182.750000000076</v>
      </c>
      <c r="L1618">
        <f>VLOOKUP($F1618,'(참고)타워 스텟 가치'!$B$2:$L$6,L$2,0)+(VLOOKUP($F1618,'(참고)타워 스텟 가치'!$B$2:$L$6,L$2,0)*$E1618)</f>
        <v>219.71250000000128</v>
      </c>
      <c r="M1618">
        <f>VLOOKUP($F1618,'(참고)타워 스텟 가치'!$B$2:$L$6,M$2,0)+(VLOOKUP($F1618,'(참고)타워 스텟 가치'!$B$2:$L$6,M$2,0)*$E1618)</f>
        <v>39.060000000000223</v>
      </c>
      <c r="N1618">
        <f>VLOOKUP($F1618,'(참고)타워 스텟 가치'!$B$2:$L$6,N$2,0)+(VLOOKUP($F1618,'(참고)타워 스텟 가치'!$B$2:$L$6,N$2,0)*$E1618)</f>
        <v>0</v>
      </c>
      <c r="O1618">
        <f>VLOOKUP($F1618,'(참고)타워 스텟 가치'!$B$2:$L$6,O$2,0)+(VLOOKUP($F1618,'(참고)타워 스텟 가치'!$B$2:$L$6,O$2,0)*$E1618)</f>
        <v>0</v>
      </c>
      <c r="P1618">
        <f>VLOOKUP($F1618,'(참고)타워 스텟 가치'!$B$2:$L$6,P$2,0)+(VLOOKUP($F1618,'(참고)타워 스텟 가치'!$B$2:$L$6,P$2,0)*$E1618)</f>
        <v>130.20000000000076</v>
      </c>
      <c r="Q1618">
        <f>SUM('스테이지별 몬스터 스텟'!H1618*'(참고)타워 스텟 가치'!$Q$17,'스테이지별 몬스터 스텟'!I1618*'(참고)타워 스텟 가치'!$R$17,'스테이지별 몬스터 스텟'!J1618*'(참고)타워 스텟 가치'!$S$17,'스테이지별 몬스터 스텟'!K1618*'(참고)타워 스텟 가치'!$T$17,'스테이지별 몬스터 스텟'!L1618*'(참고)타워 스텟 가치'!$U$17,'스테이지별 몬스터 스텟'!M1618*'(참고)타워 스텟 가치'!$V$17,'스테이지별 몬스터 스텟'!N1618*'(참고)타워 스텟 가치'!$W$17,'스테이지별 몬스터 스텟'!O1618*'(참고)타워 스텟 가치'!$X$17,'스테이지별 몬스터 스텟'!P1618*'(참고)타워 스텟 가치'!$Y$17)</f>
        <v>1011184.4662500059</v>
      </c>
      <c r="R1618">
        <v>1</v>
      </c>
      <c r="S1618">
        <f>VLOOKUP($F1618,'(참고)타워 스텟 가치'!$B$7:$L$11,S$2,0)+(VLOOKUP($F1618,'(참고)타워 스텟 가치'!$B$7:$L$11,S$2,0)*$E1618)</f>
        <v>1098.5625000000064</v>
      </c>
      <c r="T1618">
        <f>VLOOKUP($F1618,'(참고)타워 스텟 가치'!$B$7:$L$11,T$2,0)+(VLOOKUP($F1618,'(참고)타워 스텟 가치'!$B$7:$L$11,T$2,0)*$E1618)</f>
        <v>1977.4125000000115</v>
      </c>
      <c r="U1618">
        <f>VLOOKUP($F1618,'(참고)타워 스텟 가치'!$B$7:$L$11,U$2,0)+(VLOOKUP($F1618,'(참고)타워 스텟 가치'!$B$7:$L$11,U$2,0)*$E1618)</f>
        <v>651000.00000000373</v>
      </c>
      <c r="V1618">
        <f>VLOOKUP($F1618,'(참고)타워 스텟 가치'!$B$7:$L$11,V$2,0)+(VLOOKUP($F1618,'(참고)타워 스텟 가치'!$B$7:$L$11,V$2,0)*$E1618)</f>
        <v>13182.750000000076</v>
      </c>
      <c r="W1618">
        <f>VLOOKUP($F1618,'(참고)타워 스텟 가치'!$B$7:$L$11,W$2,0)+(VLOOKUP($F1618,'(참고)타워 스텟 가치'!$B$7:$L$11,W$2,0)*$E1618)</f>
        <v>219.71250000000128</v>
      </c>
      <c r="X1618">
        <f>VLOOKUP($F1618,'(참고)타워 스텟 가치'!$B$7:$L$11,X$2,0)+(VLOOKUP($F1618,'(참고)타워 스텟 가치'!$B$7:$L$11,X$2,0)*$E1618)</f>
        <v>39.060000000000223</v>
      </c>
      <c r="Y1618">
        <f>VLOOKUP($F1618,'(참고)타워 스텟 가치'!$B$7:$L$11,Y$2,0)+(VLOOKUP($F1618,'(참고)타워 스텟 가치'!$B$7:$L$11,Y$2,0)*$E1618)</f>
        <v>0</v>
      </c>
      <c r="Z1618">
        <f>VLOOKUP($F1618,'(참고)타워 스텟 가치'!$B$7:$L$11,Z$2,0)+(VLOOKUP($F1618,'(참고)타워 스텟 가치'!$B$7:$L$11,Z$2,0)*$E1618)</f>
        <v>0</v>
      </c>
      <c r="AA1618">
        <f>VLOOKUP($F1618,'(참고)타워 스텟 가치'!$B$7:$L$11,AA$2,0)+(VLOOKUP($F1618,'(참고)타워 스텟 가치'!$B$7:$L$11,AA$2,0)*$E1618)</f>
        <v>130.20000000000076</v>
      </c>
      <c r="AB1618">
        <f>SUM('스테이지별 몬스터 스텟'!S1618*'(참고)타워 스텟 가치'!$Q$17,'스테이지별 몬스터 스텟'!T1618*'(참고)타워 스텟 가치'!$R$17,'스테이지별 몬스터 스텟'!U1618*'(참고)타워 스텟 가치'!$S$17,'스테이지별 몬스터 스텟'!V1618*'(참고)타워 스텟 가치'!$T$17,'스테이지별 몬스터 스텟'!W1618*'(참고)타워 스텟 가치'!$U$17,'스테이지별 몬스터 스텟'!X1618*'(참고)타워 스텟 가치'!$V$17,'스테이지별 몬스터 스텟'!Y1618*'(참고)타워 스텟 가치'!$W$17,'스테이지별 몬스터 스텟'!Z1618*'(참고)타워 스텟 가치'!$X$17,'스테이지별 몬스터 스텟'!AA1618*'(참고)타워 스텟 가치'!$Y$17)</f>
        <v>1008767.6287500059</v>
      </c>
      <c r="AC1618">
        <v>2</v>
      </c>
      <c r="AD1618">
        <f>VLOOKUP($F1618,'(참고)타워 스텟 가치'!$B$12:$L$16,AD$2,0)+(VLOOKUP($F1618,'(참고)타워 스텟 가치'!$B$12:$L$16,AD$2,0)*$E1618)</f>
        <v>1098.5625000000064</v>
      </c>
      <c r="AE1618">
        <f>VLOOKUP($F1618,'(참고)타워 스텟 가치'!$B$12:$L$16,AE$2,0)+(VLOOKUP($F1618,'(참고)타워 스텟 가치'!$B$12:$L$16,AE$2,0)*$E1618)</f>
        <v>1318.2750000000076</v>
      </c>
      <c r="AF1618">
        <f>VLOOKUP($F1618,'(참고)타워 스텟 가치'!$B$12:$L$16,AF$2,0)+(VLOOKUP($F1618,'(참고)타워 스텟 가치'!$B$12:$L$16,AF$2,0)*$E1618)</f>
        <v>651000.00000000373</v>
      </c>
      <c r="AG1618">
        <f>VLOOKUP($F1618,'(참고)타워 스텟 가치'!$B$12:$L$16,AG$2,0)+(VLOOKUP($F1618,'(참고)타워 스텟 가치'!$B$12:$L$16,AG$2,0)*$E1618)</f>
        <v>6591.3750000000382</v>
      </c>
      <c r="AH1618">
        <f>VLOOKUP($F1618,'(참고)타워 스텟 가치'!$B$12:$L$16,AH$2,0)+(VLOOKUP($F1618,'(참고)타워 스텟 가치'!$B$12:$L$16,AH$2,0)*$E1618)</f>
        <v>219.71250000000128</v>
      </c>
      <c r="AI1618">
        <f>VLOOKUP($F1618,'(참고)타워 스텟 가치'!$B$12:$L$16,AI$2,0)+(VLOOKUP($F1618,'(참고)타워 스텟 가치'!$B$12:$L$16,AI$2,0)*$E1618)</f>
        <v>39.060000000000223</v>
      </c>
      <c r="AJ1618">
        <f>VLOOKUP($F1618,'(참고)타워 스텟 가치'!$B$12:$L$16,AJ$2,0)+(VLOOKUP($F1618,'(참고)타워 스텟 가치'!$B$12:$L$16,AJ$2,0)*$E1618)</f>
        <v>0</v>
      </c>
      <c r="AK1618">
        <f>VLOOKUP($F1618,'(참고)타워 스텟 가치'!$B$12:$L$16,AK$2,0)+(VLOOKUP($F1618,'(참고)타워 스텟 가치'!$B$12:$L$16,AK$2,0)*$E1618)</f>
        <v>0</v>
      </c>
      <c r="AL1618">
        <f>VLOOKUP($F1618,'(참고)타워 스텟 가치'!$B$12:$L$16,AL$2,0)+(VLOOKUP($F1618,'(참고)타워 스텟 가치'!$B$12:$L$16,AL$2,0)*$E1618)</f>
        <v>260.40000000000151</v>
      </c>
      <c r="AM1618">
        <f>SUM('스테이지별 몬스터 스텟'!AD1618*'(참고)타워 스텟 가치'!$Q$17,'스테이지별 몬스터 스텟'!AE1618*'(참고)타워 스텟 가치'!$R$17,'스테이지별 몬스터 스텟'!AF1618*'(참고)타워 스텟 가치'!$S$17,'스테이지별 몬스터 스텟'!AG1618*'(참고)타워 스텟 가치'!$T$17,'스테이지별 몬스터 스텟'!AH1618*'(참고)타워 스텟 가치'!$U$17,'스테이지별 몬스터 스텟'!AI1618*'(참고)타워 스텟 가치'!$V$17,'스테이지별 몬스터 스텟'!AJ1618*'(참고)타워 스텟 가치'!$W$17,'스테이지별 몬스터 스텟'!AK1618*'(참고)타워 스텟 가치'!$X$17,'스테이지별 몬스터 스텟'!AL1618*'(참고)타워 스텟 가치'!$Y$17)</f>
        <v>994856.57250000583</v>
      </c>
      <c r="AN1618">
        <v>3</v>
      </c>
    </row>
    <row r="1619" spans="3:40" x14ac:dyDescent="0.3">
      <c r="C1619">
        <v>5</v>
      </c>
      <c r="D1619">
        <f t="shared" si="77"/>
        <v>323</v>
      </c>
      <c r="E1619" s="52">
        <f>VLOOKUP(D1619,'스테이지별 난이도 설정'!B:C,2,0)</f>
        <v>129.20000000000076</v>
      </c>
      <c r="F1619" t="str">
        <f t="shared" si="78"/>
        <v>스페셜</v>
      </c>
      <c r="G1619">
        <f t="shared" si="76"/>
        <v>6</v>
      </c>
      <c r="H1619">
        <f>VLOOKUP($F1619,'(참고)타워 스텟 가치'!$B$2:$L$6,H$2,0)+(VLOOKUP($F1619,'(참고)타워 스텟 가치'!$B$2:$L$6,H$2,0)*$E1619)</f>
        <v>4943.5312500000291</v>
      </c>
      <c r="I1619">
        <f>VLOOKUP($F1619,'(참고)타워 스텟 가치'!$B$2:$L$6,I$2,0)+(VLOOKUP($F1619,'(참고)타워 스텟 가치'!$B$2:$L$6,I$2,0)*$E1619)</f>
        <v>988.70625000000575</v>
      </c>
      <c r="J1619">
        <f>VLOOKUP($F1619,'(참고)타워 스텟 가치'!$B$2:$L$6,J$2,0)+(VLOOKUP($F1619,'(참고)타워 스텟 가치'!$B$2:$L$6,J$2,0)*$E1619)</f>
        <v>651000.00000000373</v>
      </c>
      <c r="K1619">
        <f>VLOOKUP($F1619,'(참고)타워 스텟 가치'!$B$2:$L$6,K$2,0)+(VLOOKUP($F1619,'(참고)타워 스텟 가치'!$B$2:$L$6,K$2,0)*$E1619)</f>
        <v>19774.125000000116</v>
      </c>
      <c r="L1619">
        <f>VLOOKUP($F1619,'(참고)타워 스텟 가치'!$B$2:$L$6,L$2,0)+(VLOOKUP($F1619,'(참고)타워 스텟 가치'!$B$2:$L$6,L$2,0)*$E1619)</f>
        <v>329.5687500000019</v>
      </c>
      <c r="M1619">
        <f>VLOOKUP($F1619,'(참고)타워 스텟 가치'!$B$2:$L$6,M$2,0)+(VLOOKUP($F1619,'(참고)타워 스텟 가치'!$B$2:$L$6,M$2,0)*$E1619)</f>
        <v>39.060000000000223</v>
      </c>
      <c r="N1619">
        <f>VLOOKUP($F1619,'(참고)타워 스텟 가치'!$B$2:$L$6,N$2,0)+(VLOOKUP($F1619,'(참고)타워 스텟 가치'!$B$2:$L$6,N$2,0)*$E1619)</f>
        <v>0</v>
      </c>
      <c r="O1619">
        <f>VLOOKUP($F1619,'(참고)타워 스텟 가치'!$B$2:$L$6,O$2,0)+(VLOOKUP($F1619,'(참고)타워 스텟 가치'!$B$2:$L$6,O$2,0)*$E1619)</f>
        <v>0</v>
      </c>
      <c r="P1619">
        <f>VLOOKUP($F1619,'(참고)타워 스텟 가치'!$B$2:$L$6,P$2,0)+(VLOOKUP($F1619,'(참고)타워 스텟 가치'!$B$2:$L$6,P$2,0)*$E1619)</f>
        <v>130.20000000000076</v>
      </c>
      <c r="Q1619">
        <f>SUM('스테이지별 몬스터 스텟'!H1619*'(참고)타워 스텟 가치'!$Q$17,'스테이지별 몬스터 스텟'!I1619*'(참고)타워 스텟 가치'!$R$17,'스테이지별 몬스터 스텟'!J1619*'(참고)타워 스텟 가치'!$S$17,'스테이지별 몬스터 스텟'!K1619*'(참고)타워 스텟 가치'!$T$17,'스테이지별 몬스터 스텟'!L1619*'(참고)타워 스텟 가치'!$U$17,'스테이지별 몬스터 스텟'!M1619*'(참고)타워 스텟 가치'!$V$17,'스테이지별 몬스터 스텟'!N1619*'(참고)타워 스텟 가치'!$W$17,'스테이지별 몬스터 스텟'!O1619*'(참고)타워 스텟 가치'!$X$17,'스테이지별 몬스터 스텟'!P1619*'(참고)타워 스텟 가치'!$Y$17)</f>
        <v>1028376.9693750059</v>
      </c>
      <c r="R1619">
        <v>1</v>
      </c>
      <c r="S1619">
        <f>VLOOKUP($F1619,'(참고)타워 스텟 가치'!$B$7:$L$11,S$2,0)+(VLOOKUP($F1619,'(참고)타워 스텟 가치'!$B$7:$L$11,S$2,0)*$E1619)</f>
        <v>1647.8437500000095</v>
      </c>
      <c r="T1619">
        <f>VLOOKUP($F1619,'(참고)타워 스텟 가치'!$B$7:$L$11,T$2,0)+(VLOOKUP($F1619,'(참고)타워 스텟 가치'!$B$7:$L$11,T$2,0)*$E1619)</f>
        <v>2966.1187500000174</v>
      </c>
      <c r="U1619">
        <f>VLOOKUP($F1619,'(참고)타워 스텟 가치'!$B$7:$L$11,U$2,0)+(VLOOKUP($F1619,'(참고)타워 스텟 가치'!$B$7:$L$11,U$2,0)*$E1619)</f>
        <v>651000.00000000373</v>
      </c>
      <c r="V1619">
        <f>VLOOKUP($F1619,'(참고)타워 스텟 가치'!$B$7:$L$11,V$2,0)+(VLOOKUP($F1619,'(참고)타워 스텟 가치'!$B$7:$L$11,V$2,0)*$E1619)</f>
        <v>19774.125000000116</v>
      </c>
      <c r="W1619">
        <f>VLOOKUP($F1619,'(참고)타워 스텟 가치'!$B$7:$L$11,W$2,0)+(VLOOKUP($F1619,'(참고)타워 스텟 가치'!$B$7:$L$11,W$2,0)*$E1619)</f>
        <v>329.5687500000019</v>
      </c>
      <c r="X1619">
        <f>VLOOKUP($F1619,'(참고)타워 스텟 가치'!$B$7:$L$11,X$2,0)+(VLOOKUP($F1619,'(참고)타워 스텟 가치'!$B$7:$L$11,X$2,0)*$E1619)</f>
        <v>39.060000000000223</v>
      </c>
      <c r="Y1619">
        <f>VLOOKUP($F1619,'(참고)타워 스텟 가치'!$B$7:$L$11,Y$2,0)+(VLOOKUP($F1619,'(참고)타워 스텟 가치'!$B$7:$L$11,Y$2,0)*$E1619)</f>
        <v>0</v>
      </c>
      <c r="Z1619">
        <f>VLOOKUP($F1619,'(참고)타워 스텟 가치'!$B$7:$L$11,Z$2,0)+(VLOOKUP($F1619,'(참고)타워 스텟 가치'!$B$7:$L$11,Z$2,0)*$E1619)</f>
        <v>0</v>
      </c>
      <c r="AA1619">
        <f>VLOOKUP($F1619,'(참고)타워 스텟 가치'!$B$7:$L$11,AA$2,0)+(VLOOKUP($F1619,'(참고)타워 스텟 가치'!$B$7:$L$11,AA$2,0)*$E1619)</f>
        <v>130.20000000000076</v>
      </c>
      <c r="AB1619">
        <f>SUM('스테이지별 몬스터 스텟'!S1619*'(참고)타워 스텟 가치'!$Q$17,'스테이지별 몬스터 스텟'!T1619*'(참고)타워 스텟 가치'!$R$17,'스테이지별 몬스터 스텟'!U1619*'(참고)타워 스텟 가치'!$S$17,'스테이지별 몬스터 스텟'!V1619*'(참고)타워 스텟 가치'!$T$17,'스테이지별 몬스터 스텟'!W1619*'(참고)타워 스텟 가치'!$U$17,'스테이지별 몬스터 스텟'!X1619*'(참고)타워 스텟 가치'!$V$17,'스테이지별 몬스터 스텟'!Y1619*'(참고)타워 스텟 가치'!$W$17,'스테이지별 몬스터 스텟'!Z1619*'(참고)타워 스텟 가치'!$X$17,'스테이지별 몬스터 스텟'!AA1619*'(참고)타워 스텟 가치'!$Y$17)</f>
        <v>1024751.7131250059</v>
      </c>
      <c r="AC1619">
        <v>2</v>
      </c>
      <c r="AD1619">
        <f>VLOOKUP($F1619,'(참고)타워 스텟 가치'!$B$12:$L$16,AD$2,0)+(VLOOKUP($F1619,'(참고)타워 스텟 가치'!$B$12:$L$16,AD$2,0)*$E1619)</f>
        <v>1647.8437500000095</v>
      </c>
      <c r="AE1619">
        <f>VLOOKUP($F1619,'(참고)타워 스텟 가치'!$B$12:$L$16,AE$2,0)+(VLOOKUP($F1619,'(참고)타워 스텟 가치'!$B$12:$L$16,AE$2,0)*$E1619)</f>
        <v>1977.4125000000115</v>
      </c>
      <c r="AF1619">
        <f>VLOOKUP($F1619,'(참고)타워 스텟 가치'!$B$12:$L$16,AF$2,0)+(VLOOKUP($F1619,'(참고)타워 스텟 가치'!$B$12:$L$16,AF$2,0)*$E1619)</f>
        <v>651000.00000000373</v>
      </c>
      <c r="AG1619">
        <f>VLOOKUP($F1619,'(참고)타워 스텟 가치'!$B$12:$L$16,AG$2,0)+(VLOOKUP($F1619,'(참고)타워 스텟 가치'!$B$12:$L$16,AG$2,0)*$E1619)</f>
        <v>9887.0625000000582</v>
      </c>
      <c r="AH1619">
        <f>VLOOKUP($F1619,'(참고)타워 스텟 가치'!$B$12:$L$16,AH$2,0)+(VLOOKUP($F1619,'(참고)타워 스텟 가치'!$B$12:$L$16,AH$2,0)*$E1619)</f>
        <v>329.5687500000019</v>
      </c>
      <c r="AI1619">
        <f>VLOOKUP($F1619,'(참고)타워 스텟 가치'!$B$12:$L$16,AI$2,0)+(VLOOKUP($F1619,'(참고)타워 스텟 가치'!$B$12:$L$16,AI$2,0)*$E1619)</f>
        <v>39.060000000000223</v>
      </c>
      <c r="AJ1619">
        <f>VLOOKUP($F1619,'(참고)타워 스텟 가치'!$B$12:$L$16,AJ$2,0)+(VLOOKUP($F1619,'(참고)타워 스텟 가치'!$B$12:$L$16,AJ$2,0)*$E1619)</f>
        <v>0</v>
      </c>
      <c r="AK1619">
        <f>VLOOKUP($F1619,'(참고)타워 스텟 가치'!$B$12:$L$16,AK$2,0)+(VLOOKUP($F1619,'(참고)타워 스텟 가치'!$B$12:$L$16,AK$2,0)*$E1619)</f>
        <v>0</v>
      </c>
      <c r="AL1619">
        <f>VLOOKUP($F1619,'(참고)타워 스텟 가치'!$B$12:$L$16,AL$2,0)+(VLOOKUP($F1619,'(참고)타워 스텟 가치'!$B$12:$L$16,AL$2,0)*$E1619)</f>
        <v>260.40000000000151</v>
      </c>
      <c r="AM1619">
        <f>SUM('스테이지별 몬스터 스텟'!AD1619*'(참고)타워 스텟 가치'!$Q$17,'스테이지별 몬스터 스텟'!AE1619*'(참고)타워 스텟 가치'!$R$17,'스테이지별 몬스터 스텟'!AF1619*'(참고)타워 스텟 가치'!$S$17,'스테이지별 몬스터 스텟'!AG1619*'(참고)타워 스텟 가치'!$T$17,'스테이지별 몬스터 스텟'!AH1619*'(참고)타워 스텟 가치'!$U$17,'스테이지별 몬스터 스텟'!AI1619*'(참고)타워 스텟 가치'!$V$17,'스테이지별 몬스터 스텟'!AJ1619*'(참고)타워 스텟 가치'!$W$17,'스테이지별 몬스터 스텟'!AK1619*'(참고)타워 스텟 가치'!$X$17,'스테이지별 몬스터 스텟'!AL1619*'(참고)타워 스텟 가치'!$Y$17)</f>
        <v>1003754.9287500058</v>
      </c>
      <c r="AN1619">
        <v>3</v>
      </c>
    </row>
    <row r="1620" spans="3:40" x14ac:dyDescent="0.3">
      <c r="C1620">
        <v>1</v>
      </c>
      <c r="D1620">
        <f t="shared" si="77"/>
        <v>324</v>
      </c>
      <c r="E1620" s="52">
        <f>VLOOKUP(D1620,'스테이지별 난이도 설정'!B:C,2,0)</f>
        <v>129.60000000000076</v>
      </c>
      <c r="F1620" t="str">
        <f t="shared" si="78"/>
        <v>일반</v>
      </c>
      <c r="G1620">
        <f t="shared" si="76"/>
        <v>6</v>
      </c>
      <c r="H1620">
        <f>VLOOKUP($F1620,'(참고)타워 스텟 가치'!$B$2:$L$6,H$2,0)+(VLOOKUP($F1620,'(참고)타워 스텟 가치'!$B$2:$L$6,H$2,0)*$E1620)</f>
        <v>979.50000000000568</v>
      </c>
      <c r="I1620">
        <f>VLOOKUP($F1620,'(참고)타워 스텟 가치'!$B$2:$L$6,I$2,0)+(VLOOKUP($F1620,'(참고)타워 스텟 가치'!$B$2:$L$6,I$2,0)*$E1620)</f>
        <v>195.90000000000114</v>
      </c>
      <c r="J1620">
        <f>VLOOKUP($F1620,'(참고)타워 스텟 가치'!$B$2:$L$6,J$2,0)+(VLOOKUP($F1620,'(참고)타워 스텟 가치'!$B$2:$L$6,J$2,0)*$E1620)</f>
        <v>653000.00000000384</v>
      </c>
      <c r="K1620">
        <f>VLOOKUP($F1620,'(참고)타워 스텟 가치'!$B$2:$L$6,K$2,0)+(VLOOKUP($F1620,'(참고)타워 스텟 가치'!$B$2:$L$6,K$2,0)*$E1620)</f>
        <v>3918.0000000000227</v>
      </c>
      <c r="L1620">
        <f>VLOOKUP($F1620,'(참고)타워 스텟 가치'!$B$2:$L$6,L$2,0)+(VLOOKUP($F1620,'(참고)타워 스텟 가치'!$B$2:$L$6,L$2,0)*$E1620)</f>
        <v>65.300000000000381</v>
      </c>
      <c r="M1620">
        <f>VLOOKUP($F1620,'(참고)타워 스텟 가치'!$B$2:$L$6,M$2,0)+(VLOOKUP($F1620,'(참고)타워 스텟 가치'!$B$2:$L$6,M$2,0)*$E1620)</f>
        <v>39.180000000000227</v>
      </c>
      <c r="N1620">
        <f>VLOOKUP($F1620,'(참고)타워 스텟 가치'!$B$2:$L$6,N$2,0)+(VLOOKUP($F1620,'(참고)타워 스텟 가치'!$B$2:$L$6,N$2,0)*$E1620)</f>
        <v>0</v>
      </c>
      <c r="O1620">
        <f>VLOOKUP($F1620,'(참고)타워 스텟 가치'!$B$2:$L$6,O$2,0)+(VLOOKUP($F1620,'(참고)타워 스텟 가치'!$B$2:$L$6,O$2,0)*$E1620)</f>
        <v>0</v>
      </c>
      <c r="P1620">
        <f>VLOOKUP($F1620,'(참고)타워 스텟 가치'!$B$2:$L$6,P$2,0)+(VLOOKUP($F1620,'(참고)타워 스텟 가치'!$B$2:$L$6,P$2,0)*$E1620)</f>
        <v>91.420000000000528</v>
      </c>
      <c r="Q1620">
        <f>SUM('스테이지별 몬스터 스텟'!H1620*'(참고)타워 스텟 가치'!$Q$17,'스테이지별 몬스터 스텟'!I1620*'(참고)타워 스텟 가치'!$R$17,'스테이지별 몬스터 스텟'!J1620*'(참고)타워 스텟 가치'!$S$17,'스테이지별 몬스터 스텟'!K1620*'(참고)타워 스텟 가치'!$T$17,'스테이지별 몬스터 스텟'!L1620*'(참고)타워 스텟 가치'!$U$17,'스테이지별 몬스터 스텟'!M1620*'(참고)타워 스텟 가치'!$V$17,'스테이지별 몬스터 스텟'!N1620*'(참고)타워 스텟 가치'!$W$17,'스테이지별 몬스터 스텟'!O1620*'(참고)타워 스텟 가치'!$X$17,'스테이지별 몬스터 스텟'!P1620*'(참고)타워 스텟 가치'!$Y$17)</f>
        <v>989941.47000000579</v>
      </c>
      <c r="R1620">
        <v>1</v>
      </c>
      <c r="S1620">
        <f>VLOOKUP($F1620,'(참고)타워 스텟 가치'!$B$7:$L$11,S$2,0)+(VLOOKUP($F1620,'(참고)타워 스텟 가치'!$B$7:$L$11,S$2,0)*$E1620)</f>
        <v>326.50000000000193</v>
      </c>
      <c r="T1620">
        <f>VLOOKUP($F1620,'(참고)타워 스텟 가치'!$B$7:$L$11,T$2,0)+(VLOOKUP($F1620,'(참고)타워 스텟 가치'!$B$7:$L$11,T$2,0)*$E1620)</f>
        <v>587.70000000000346</v>
      </c>
      <c r="U1620">
        <f>VLOOKUP($F1620,'(참고)타워 스텟 가치'!$B$7:$L$11,U$2,0)+(VLOOKUP($F1620,'(참고)타워 스텟 가치'!$B$7:$L$11,U$2,0)*$E1620)</f>
        <v>653000.00000000384</v>
      </c>
      <c r="V1620">
        <f>VLOOKUP($F1620,'(참고)타워 스텟 가치'!$B$7:$L$11,V$2,0)+(VLOOKUP($F1620,'(참고)타워 스텟 가치'!$B$7:$L$11,V$2,0)*$E1620)</f>
        <v>3918.0000000000227</v>
      </c>
      <c r="W1620">
        <f>VLOOKUP($F1620,'(참고)타워 스텟 가치'!$B$7:$L$11,W$2,0)+(VLOOKUP($F1620,'(참고)타워 스텟 가치'!$B$7:$L$11,W$2,0)*$E1620)</f>
        <v>65.300000000000381</v>
      </c>
      <c r="X1620">
        <f>VLOOKUP($F1620,'(참고)타워 스텟 가치'!$B$7:$L$11,X$2,0)+(VLOOKUP($F1620,'(참고)타워 스텟 가치'!$B$7:$L$11,X$2,0)*$E1620)</f>
        <v>39.180000000000227</v>
      </c>
      <c r="Y1620">
        <f>VLOOKUP($F1620,'(참고)타워 스텟 가치'!$B$7:$L$11,Y$2,0)+(VLOOKUP($F1620,'(참고)타워 스텟 가치'!$B$7:$L$11,Y$2,0)*$E1620)</f>
        <v>0</v>
      </c>
      <c r="Z1620">
        <f>VLOOKUP($F1620,'(참고)타워 스텟 가치'!$B$7:$L$11,Z$2,0)+(VLOOKUP($F1620,'(참고)타워 스텟 가치'!$B$7:$L$11,Z$2,0)*$E1620)</f>
        <v>0</v>
      </c>
      <c r="AA1620">
        <f>VLOOKUP($F1620,'(참고)타워 스텟 가치'!$B$7:$L$11,AA$2,0)+(VLOOKUP($F1620,'(참고)타워 스텟 가치'!$B$7:$L$11,AA$2,0)*$E1620)</f>
        <v>91.420000000000528</v>
      </c>
      <c r="AB1620">
        <f>SUM('스테이지별 몬스터 스텟'!S1620*'(참고)타워 스텟 가치'!$Q$17,'스테이지별 몬스터 스텟'!T1620*'(참고)타워 스텟 가치'!$R$17,'스테이지별 몬스터 스텟'!U1620*'(참고)타워 스텟 가치'!$S$17,'스테이지별 몬스터 스텟'!V1620*'(참고)타워 스텟 가치'!$T$17,'스테이지별 몬스터 스텟'!W1620*'(참고)타워 스텟 가치'!$U$17,'스테이지별 몬스터 스텟'!X1620*'(참고)타워 스텟 가치'!$V$17,'스테이지별 몬스터 스텟'!Y1620*'(참고)타워 스텟 가치'!$W$17,'스테이지별 몬스터 스텟'!Z1620*'(참고)타워 스텟 가치'!$X$17,'스테이지별 몬스터 스텟'!AA1620*'(참고)타워 스텟 가치'!$Y$17)</f>
        <v>989223.17000000586</v>
      </c>
      <c r="AC1620">
        <v>2</v>
      </c>
      <c r="AD1620">
        <f>VLOOKUP($F1620,'(참고)타워 스텟 가치'!$B$12:$L$16,AD$2,0)+(VLOOKUP($F1620,'(참고)타워 스텟 가치'!$B$12:$L$16,AD$2,0)*$E1620)</f>
        <v>326.50000000000193</v>
      </c>
      <c r="AE1620">
        <f>VLOOKUP($F1620,'(참고)타워 스텟 가치'!$B$12:$L$16,AE$2,0)+(VLOOKUP($F1620,'(참고)타워 스텟 가치'!$B$12:$L$16,AE$2,0)*$E1620)</f>
        <v>391.80000000000229</v>
      </c>
      <c r="AF1620">
        <f>VLOOKUP($F1620,'(참고)타워 스텟 가치'!$B$12:$L$16,AF$2,0)+(VLOOKUP($F1620,'(참고)타워 스텟 가치'!$B$12:$L$16,AF$2,0)*$E1620)</f>
        <v>653000.00000000384</v>
      </c>
      <c r="AG1620">
        <f>VLOOKUP($F1620,'(참고)타워 스텟 가치'!$B$12:$L$16,AG$2,0)+(VLOOKUP($F1620,'(참고)타워 스텟 가치'!$B$12:$L$16,AG$2,0)*$E1620)</f>
        <v>1959.0000000000114</v>
      </c>
      <c r="AH1620">
        <f>VLOOKUP($F1620,'(참고)타워 스텟 가치'!$B$12:$L$16,AH$2,0)+(VLOOKUP($F1620,'(참고)타워 스텟 가치'!$B$12:$L$16,AH$2,0)*$E1620)</f>
        <v>65.300000000000381</v>
      </c>
      <c r="AI1620">
        <f>VLOOKUP($F1620,'(참고)타워 스텟 가치'!$B$12:$L$16,AI$2,0)+(VLOOKUP($F1620,'(참고)타워 스텟 가치'!$B$12:$L$16,AI$2,0)*$E1620)</f>
        <v>39.180000000000227</v>
      </c>
      <c r="AJ1620">
        <f>VLOOKUP($F1620,'(참고)타워 스텟 가치'!$B$12:$L$16,AJ$2,0)+(VLOOKUP($F1620,'(참고)타워 스텟 가치'!$B$12:$L$16,AJ$2,0)*$E1620)</f>
        <v>0</v>
      </c>
      <c r="AK1620">
        <f>VLOOKUP($F1620,'(참고)타워 스텟 가치'!$B$12:$L$16,AK$2,0)+(VLOOKUP($F1620,'(참고)타워 스텟 가치'!$B$12:$L$16,AK$2,0)*$E1620)</f>
        <v>0</v>
      </c>
      <c r="AL1620">
        <f>VLOOKUP($F1620,'(참고)타워 스텟 가치'!$B$12:$L$16,AL$2,0)+(VLOOKUP($F1620,'(참고)타워 스텟 가치'!$B$12:$L$16,AL$2,0)*$E1620)</f>
        <v>182.84000000000106</v>
      </c>
      <c r="AM1620">
        <f>SUM('스테이지별 몬스터 스텟'!AD1620*'(참고)타워 스텟 가치'!$Q$17,'스테이지별 몬스터 스텟'!AE1620*'(참고)타워 스텟 가치'!$R$17,'스테이지별 몬스터 스텟'!AF1620*'(참고)타워 스텟 가치'!$S$17,'스테이지별 몬스터 스텟'!AG1620*'(참고)타워 스텟 가치'!$T$17,'스테이지별 몬스터 스텟'!AH1620*'(참고)타워 스텟 가치'!$U$17,'스테이지별 몬스터 스텟'!AI1620*'(참고)타워 스텟 가치'!$V$17,'스테이지별 몬스터 스텟'!AJ1620*'(참고)타워 스텟 가치'!$W$17,'스테이지별 몬스터 스텟'!AK1620*'(참고)타워 스텟 가치'!$X$17,'스테이지별 몬스터 스텟'!AL1620*'(참고)타워 스텟 가치'!$Y$17)</f>
        <v>985194.16000000585</v>
      </c>
      <c r="AN1620">
        <v>3</v>
      </c>
    </row>
    <row r="1621" spans="3:40" x14ac:dyDescent="0.3">
      <c r="C1621">
        <v>2</v>
      </c>
      <c r="D1621">
        <f t="shared" si="77"/>
        <v>324</v>
      </c>
      <c r="E1621" s="52">
        <f>VLOOKUP(D1621,'스테이지별 난이도 설정'!B:C,2,0)</f>
        <v>129.60000000000076</v>
      </c>
      <c r="F1621" t="str">
        <f t="shared" si="78"/>
        <v>레어</v>
      </c>
      <c r="G1621">
        <f t="shared" si="76"/>
        <v>6</v>
      </c>
      <c r="H1621">
        <f>VLOOKUP($F1621,'(참고)타워 스텟 가치'!$B$2:$L$6,H$2,0)+(VLOOKUP($F1621,'(참고)타워 스텟 가치'!$B$2:$L$6,H$2,0)*$E1621)</f>
        <v>1469.2500000000086</v>
      </c>
      <c r="I1621">
        <f>VLOOKUP($F1621,'(참고)타워 스텟 가치'!$B$2:$L$6,I$2,0)+(VLOOKUP($F1621,'(참고)타워 스텟 가치'!$B$2:$L$6,I$2,0)*$E1621)</f>
        <v>293.85000000000173</v>
      </c>
      <c r="J1621">
        <f>VLOOKUP($F1621,'(참고)타워 스텟 가치'!$B$2:$L$6,J$2,0)+(VLOOKUP($F1621,'(참고)타워 스텟 가치'!$B$2:$L$6,J$2,0)*$E1621)</f>
        <v>653000.00000000384</v>
      </c>
      <c r="K1621">
        <f>VLOOKUP($F1621,'(참고)타워 스텟 가치'!$B$2:$L$6,K$2,0)+(VLOOKUP($F1621,'(참고)타워 스텟 가치'!$B$2:$L$6,K$2,0)*$E1621)</f>
        <v>5877.0000000000346</v>
      </c>
      <c r="L1621">
        <f>VLOOKUP($F1621,'(참고)타워 스텟 가치'!$B$2:$L$6,L$2,0)+(VLOOKUP($F1621,'(참고)타워 스텟 가치'!$B$2:$L$6,L$2,0)*$E1621)</f>
        <v>97.950000000000571</v>
      </c>
      <c r="M1621">
        <f>VLOOKUP($F1621,'(참고)타워 스텟 가치'!$B$2:$L$6,M$2,0)+(VLOOKUP($F1621,'(참고)타워 스텟 가치'!$B$2:$L$6,M$2,0)*$E1621)</f>
        <v>39.180000000000227</v>
      </c>
      <c r="N1621">
        <f>VLOOKUP($F1621,'(참고)타워 스텟 가치'!$B$2:$L$6,N$2,0)+(VLOOKUP($F1621,'(참고)타워 스텟 가치'!$B$2:$L$6,N$2,0)*$E1621)</f>
        <v>0</v>
      </c>
      <c r="O1621">
        <f>VLOOKUP($F1621,'(참고)타워 스텟 가치'!$B$2:$L$6,O$2,0)+(VLOOKUP($F1621,'(참고)타워 스텟 가치'!$B$2:$L$6,O$2,0)*$E1621)</f>
        <v>0</v>
      </c>
      <c r="P1621">
        <f>VLOOKUP($F1621,'(참고)타워 스텟 가치'!$B$2:$L$6,P$2,0)+(VLOOKUP($F1621,'(참고)타워 스텟 가치'!$B$2:$L$6,P$2,0)*$E1621)</f>
        <v>91.420000000000528</v>
      </c>
      <c r="Q1621">
        <f>SUM('스테이지별 몬스터 스텟'!H1621*'(참고)타워 스텟 가치'!$Q$17,'스테이지별 몬스터 스텟'!I1621*'(참고)타워 스텟 가치'!$R$17,'스테이지별 몬스터 스텟'!J1621*'(참고)타워 스텟 가치'!$S$17,'스테이지별 몬스터 스텟'!K1621*'(참고)타워 스텟 가치'!$T$17,'스테이지별 몬스터 스텟'!L1621*'(참고)타워 스텟 가치'!$U$17,'스테이지별 몬스터 스텟'!M1621*'(참고)타워 스텟 가치'!$V$17,'스테이지별 몬스터 스텟'!N1621*'(참고)타워 스텟 가치'!$W$17,'스테이지별 몬스터 스텟'!O1621*'(참고)타워 스텟 가치'!$X$17,'스테이지별 몬스터 스텟'!P1621*'(참고)타워 스텟 가치'!$Y$17)</f>
        <v>995051.195000006</v>
      </c>
      <c r="R1621">
        <v>1</v>
      </c>
      <c r="S1621">
        <f>VLOOKUP($F1621,'(참고)타워 스텟 가치'!$B$7:$L$11,S$2,0)+(VLOOKUP($F1621,'(참고)타워 스텟 가치'!$B$7:$L$11,S$2,0)*$E1621)</f>
        <v>489.75000000000284</v>
      </c>
      <c r="T1621">
        <f>VLOOKUP($F1621,'(참고)타워 스텟 가치'!$B$7:$L$11,T$2,0)+(VLOOKUP($F1621,'(참고)타워 스텟 가치'!$B$7:$L$11,T$2,0)*$E1621)</f>
        <v>881.55000000000518</v>
      </c>
      <c r="U1621">
        <f>VLOOKUP($F1621,'(참고)타워 스텟 가치'!$B$7:$L$11,U$2,0)+(VLOOKUP($F1621,'(참고)타워 스텟 가치'!$B$7:$L$11,U$2,0)*$E1621)</f>
        <v>653000.00000000384</v>
      </c>
      <c r="V1621">
        <f>VLOOKUP($F1621,'(참고)타워 스텟 가치'!$B$7:$L$11,V$2,0)+(VLOOKUP($F1621,'(참고)타워 스텟 가치'!$B$7:$L$11,V$2,0)*$E1621)</f>
        <v>5877.0000000000346</v>
      </c>
      <c r="W1621">
        <f>VLOOKUP($F1621,'(참고)타워 스텟 가치'!$B$7:$L$11,W$2,0)+(VLOOKUP($F1621,'(참고)타워 스텟 가치'!$B$7:$L$11,W$2,0)*$E1621)</f>
        <v>97.950000000000571</v>
      </c>
      <c r="X1621">
        <f>VLOOKUP($F1621,'(참고)타워 스텟 가치'!$B$7:$L$11,X$2,0)+(VLOOKUP($F1621,'(참고)타워 스텟 가치'!$B$7:$L$11,X$2,0)*$E1621)</f>
        <v>39.180000000000227</v>
      </c>
      <c r="Y1621">
        <f>VLOOKUP($F1621,'(참고)타워 스텟 가치'!$B$7:$L$11,Y$2,0)+(VLOOKUP($F1621,'(참고)타워 스텟 가치'!$B$7:$L$11,Y$2,0)*$E1621)</f>
        <v>0</v>
      </c>
      <c r="Z1621">
        <f>VLOOKUP($F1621,'(참고)타워 스텟 가치'!$B$7:$L$11,Z$2,0)+(VLOOKUP($F1621,'(참고)타워 스텟 가치'!$B$7:$L$11,Z$2,0)*$E1621)</f>
        <v>0</v>
      </c>
      <c r="AA1621">
        <f>VLOOKUP($F1621,'(참고)타워 스텟 가치'!$B$7:$L$11,AA$2,0)+(VLOOKUP($F1621,'(참고)타워 스텟 가치'!$B$7:$L$11,AA$2,0)*$E1621)</f>
        <v>91.420000000000528</v>
      </c>
      <c r="AB1621">
        <f>SUM('스테이지별 몬스터 스텟'!S1621*'(참고)타워 스텟 가치'!$Q$17,'스테이지별 몬스터 스텟'!T1621*'(참고)타워 스텟 가치'!$R$17,'스테이지별 몬스터 스텟'!U1621*'(참고)타워 스텟 가치'!$S$17,'스테이지별 몬스터 스텟'!V1621*'(참고)타워 스텟 가치'!$T$17,'스테이지별 몬스터 스텟'!W1621*'(참고)타워 스텟 가치'!$U$17,'스테이지별 몬스터 스텟'!X1621*'(참고)타워 스텟 가치'!$V$17,'스테이지별 몬스터 스텟'!Y1621*'(참고)타워 스텟 가치'!$W$17,'스테이지별 몬스터 스텟'!Z1621*'(참고)타워 스텟 가치'!$X$17,'스테이지별 몬스터 스텟'!AA1621*'(참고)타워 스텟 가치'!$Y$17)</f>
        <v>993973.74500000605</v>
      </c>
      <c r="AC1621">
        <v>2</v>
      </c>
      <c r="AD1621">
        <f>VLOOKUP($F1621,'(참고)타워 스텟 가치'!$B$12:$L$16,AD$2,0)+(VLOOKUP($F1621,'(참고)타워 스텟 가치'!$B$12:$L$16,AD$2,0)*$E1621)</f>
        <v>489.75000000000284</v>
      </c>
      <c r="AE1621">
        <f>VLOOKUP($F1621,'(참고)타워 스텟 가치'!$B$12:$L$16,AE$2,0)+(VLOOKUP($F1621,'(참고)타워 스텟 가치'!$B$12:$L$16,AE$2,0)*$E1621)</f>
        <v>587.70000000000346</v>
      </c>
      <c r="AF1621">
        <f>VLOOKUP($F1621,'(참고)타워 스텟 가치'!$B$12:$L$16,AF$2,0)+(VLOOKUP($F1621,'(참고)타워 스텟 가치'!$B$12:$L$16,AF$2,0)*$E1621)</f>
        <v>653000.00000000384</v>
      </c>
      <c r="AG1621">
        <f>VLOOKUP($F1621,'(참고)타워 스텟 가치'!$B$12:$L$16,AG$2,0)+(VLOOKUP($F1621,'(참고)타워 스텟 가치'!$B$12:$L$16,AG$2,0)*$E1621)</f>
        <v>2938.5000000000173</v>
      </c>
      <c r="AH1621">
        <f>VLOOKUP($F1621,'(참고)타워 스텟 가치'!$B$12:$L$16,AH$2,0)+(VLOOKUP($F1621,'(참고)타워 스텟 가치'!$B$12:$L$16,AH$2,0)*$E1621)</f>
        <v>97.950000000000571</v>
      </c>
      <c r="AI1621">
        <f>VLOOKUP($F1621,'(참고)타워 스텟 가치'!$B$12:$L$16,AI$2,0)+(VLOOKUP($F1621,'(참고)타워 스텟 가치'!$B$12:$L$16,AI$2,0)*$E1621)</f>
        <v>39.180000000000227</v>
      </c>
      <c r="AJ1621">
        <f>VLOOKUP($F1621,'(참고)타워 스텟 가치'!$B$12:$L$16,AJ$2,0)+(VLOOKUP($F1621,'(참고)타워 스텟 가치'!$B$12:$L$16,AJ$2,0)*$E1621)</f>
        <v>0</v>
      </c>
      <c r="AK1621">
        <f>VLOOKUP($F1621,'(참고)타워 스텟 가치'!$B$12:$L$16,AK$2,0)+(VLOOKUP($F1621,'(참고)타워 스텟 가치'!$B$12:$L$16,AK$2,0)*$E1621)</f>
        <v>0</v>
      </c>
      <c r="AL1621">
        <f>VLOOKUP($F1621,'(참고)타워 스텟 가치'!$B$12:$L$16,AL$2,0)+(VLOOKUP($F1621,'(참고)타워 스텟 가치'!$B$12:$L$16,AL$2,0)*$E1621)</f>
        <v>182.84000000000106</v>
      </c>
      <c r="AM1621">
        <f>SUM('스테이지별 몬스터 스텟'!AD1621*'(참고)타워 스텟 가치'!$Q$17,'스테이지별 몬스터 스텟'!AE1621*'(참고)타워 스텟 가치'!$R$17,'스테이지별 몬스터 스텟'!AF1621*'(참고)타워 스텟 가치'!$S$17,'스테이지별 몬스터 스텟'!AG1621*'(참고)타워 스텟 가치'!$T$17,'스테이지별 몬스터 스텟'!AH1621*'(참고)타워 스텟 가치'!$U$17,'스테이지별 몬스터 스텟'!AI1621*'(참고)타워 스텟 가치'!$V$17,'스테이지별 몬스터 스텟'!AJ1621*'(참고)타워 스텟 가치'!$W$17,'스테이지별 몬스터 스텟'!AK1621*'(참고)타워 스텟 가치'!$X$17,'스테이지별 몬스터 스텟'!AL1621*'(참고)타워 스텟 가치'!$Y$17)</f>
        <v>987838.81000000599</v>
      </c>
      <c r="AN1621">
        <v>3</v>
      </c>
    </row>
    <row r="1622" spans="3:40" x14ac:dyDescent="0.3">
      <c r="C1622">
        <v>3</v>
      </c>
      <c r="D1622">
        <f t="shared" si="77"/>
        <v>324</v>
      </c>
      <c r="E1622" s="52">
        <f>VLOOKUP(D1622,'스테이지별 난이도 설정'!B:C,2,0)</f>
        <v>129.60000000000076</v>
      </c>
      <c r="F1622" t="str">
        <f t="shared" si="78"/>
        <v>에픽</v>
      </c>
      <c r="G1622">
        <f t="shared" si="76"/>
        <v>6</v>
      </c>
      <c r="H1622">
        <f>VLOOKUP($F1622,'(참고)타워 스텟 가치'!$B$2:$L$6,H$2,0)+(VLOOKUP($F1622,'(참고)타워 스텟 가치'!$B$2:$L$6,H$2,0)*$E1622)</f>
        <v>2203.8750000000127</v>
      </c>
      <c r="I1622">
        <f>VLOOKUP($F1622,'(참고)타워 스텟 가치'!$B$2:$L$6,I$2,0)+(VLOOKUP($F1622,'(참고)타워 스텟 가치'!$B$2:$L$6,I$2,0)*$E1622)</f>
        <v>440.77500000000259</v>
      </c>
      <c r="J1622">
        <f>VLOOKUP($F1622,'(참고)타워 스텟 가치'!$B$2:$L$6,J$2,0)+(VLOOKUP($F1622,'(참고)타워 스텟 가치'!$B$2:$L$6,J$2,0)*$E1622)</f>
        <v>653000.00000000384</v>
      </c>
      <c r="K1622">
        <f>VLOOKUP($F1622,'(참고)타워 스텟 가치'!$B$2:$L$6,K$2,0)+(VLOOKUP($F1622,'(참고)타워 스텟 가치'!$B$2:$L$6,K$2,0)*$E1622)</f>
        <v>8815.5000000000509</v>
      </c>
      <c r="L1622">
        <f>VLOOKUP($F1622,'(참고)타워 스텟 가치'!$B$2:$L$6,L$2,0)+(VLOOKUP($F1622,'(참고)타워 스텟 가치'!$B$2:$L$6,L$2,0)*$E1622)</f>
        <v>146.92500000000086</v>
      </c>
      <c r="M1622">
        <f>VLOOKUP($F1622,'(참고)타워 스텟 가치'!$B$2:$L$6,M$2,0)+(VLOOKUP($F1622,'(참고)타워 스텟 가치'!$B$2:$L$6,M$2,0)*$E1622)</f>
        <v>39.180000000000227</v>
      </c>
      <c r="N1622">
        <f>VLOOKUP($F1622,'(참고)타워 스텟 가치'!$B$2:$L$6,N$2,0)+(VLOOKUP($F1622,'(참고)타워 스텟 가치'!$B$2:$L$6,N$2,0)*$E1622)</f>
        <v>0</v>
      </c>
      <c r="O1622">
        <f>VLOOKUP($F1622,'(참고)타워 스텟 가치'!$B$2:$L$6,O$2,0)+(VLOOKUP($F1622,'(참고)타워 스텟 가치'!$B$2:$L$6,O$2,0)*$E1622)</f>
        <v>0</v>
      </c>
      <c r="P1622">
        <f>VLOOKUP($F1622,'(참고)타워 스텟 가치'!$B$2:$L$6,P$2,0)+(VLOOKUP($F1622,'(참고)타워 스텟 가치'!$B$2:$L$6,P$2,0)*$E1622)</f>
        <v>91.420000000000528</v>
      </c>
      <c r="Q1622">
        <f>SUM('스테이지별 몬스터 스텟'!H1622*'(참고)타워 스텟 가치'!$Q$17,'스테이지별 몬스터 스텟'!I1622*'(참고)타워 스텟 가치'!$R$17,'스테이지별 몬스터 스텟'!J1622*'(참고)타워 스텟 가치'!$S$17,'스테이지별 몬스터 스텟'!K1622*'(참고)타워 스텟 가치'!$T$17,'스테이지별 몬스터 스텟'!L1622*'(참고)타워 스텟 가치'!$U$17,'스테이지별 몬스터 스텟'!M1622*'(참고)타워 스텟 가치'!$V$17,'스테이지별 몬스터 스텟'!N1622*'(참고)타워 스텟 가치'!$W$17,'스테이지별 몬스터 스텟'!O1622*'(참고)타워 스텟 가치'!$X$17,'스테이지별 몬스터 스텟'!P1622*'(참고)타워 스텟 가치'!$Y$17)</f>
        <v>1002715.7825000059</v>
      </c>
      <c r="R1622">
        <v>1</v>
      </c>
      <c r="S1622">
        <f>VLOOKUP($F1622,'(참고)타워 스텟 가치'!$B$7:$L$11,S$2,0)+(VLOOKUP($F1622,'(참고)타워 스텟 가치'!$B$7:$L$11,S$2,0)*$E1622)</f>
        <v>734.62500000000432</v>
      </c>
      <c r="T1622">
        <f>VLOOKUP($F1622,'(참고)타워 스텟 가치'!$B$7:$L$11,T$2,0)+(VLOOKUP($F1622,'(참고)타워 스텟 가치'!$B$7:$L$11,T$2,0)*$E1622)</f>
        <v>1322.3250000000078</v>
      </c>
      <c r="U1622">
        <f>VLOOKUP($F1622,'(참고)타워 스텟 가치'!$B$7:$L$11,U$2,0)+(VLOOKUP($F1622,'(참고)타워 스텟 가치'!$B$7:$L$11,U$2,0)*$E1622)</f>
        <v>653000.00000000384</v>
      </c>
      <c r="V1622">
        <f>VLOOKUP($F1622,'(참고)타워 스텟 가치'!$B$7:$L$11,V$2,0)+(VLOOKUP($F1622,'(참고)타워 스텟 가치'!$B$7:$L$11,V$2,0)*$E1622)</f>
        <v>8815.5000000000509</v>
      </c>
      <c r="W1622">
        <f>VLOOKUP($F1622,'(참고)타워 스텟 가치'!$B$7:$L$11,W$2,0)+(VLOOKUP($F1622,'(참고)타워 스텟 가치'!$B$7:$L$11,W$2,0)*$E1622)</f>
        <v>146.92500000000086</v>
      </c>
      <c r="X1622">
        <f>VLOOKUP($F1622,'(참고)타워 스텟 가치'!$B$7:$L$11,X$2,0)+(VLOOKUP($F1622,'(참고)타워 스텟 가치'!$B$7:$L$11,X$2,0)*$E1622)</f>
        <v>39.180000000000227</v>
      </c>
      <c r="Y1622">
        <f>VLOOKUP($F1622,'(참고)타워 스텟 가치'!$B$7:$L$11,Y$2,0)+(VLOOKUP($F1622,'(참고)타워 스텟 가치'!$B$7:$L$11,Y$2,0)*$E1622)</f>
        <v>0</v>
      </c>
      <c r="Z1622">
        <f>VLOOKUP($F1622,'(참고)타워 스텟 가치'!$B$7:$L$11,Z$2,0)+(VLOOKUP($F1622,'(참고)타워 스텟 가치'!$B$7:$L$11,Z$2,0)*$E1622)</f>
        <v>0</v>
      </c>
      <c r="AA1622">
        <f>VLOOKUP($F1622,'(참고)타워 스텟 가치'!$B$7:$L$11,AA$2,0)+(VLOOKUP($F1622,'(참고)타워 스텟 가치'!$B$7:$L$11,AA$2,0)*$E1622)</f>
        <v>91.420000000000528</v>
      </c>
      <c r="AB1622">
        <f>SUM('스테이지별 몬스터 스텟'!S1622*'(참고)타워 스텟 가치'!$Q$17,'스테이지별 몬스터 스텟'!T1622*'(참고)타워 스텟 가치'!$R$17,'스테이지별 몬스터 스텟'!U1622*'(참고)타워 스텟 가치'!$S$17,'스테이지별 몬스터 스텟'!V1622*'(참고)타워 스텟 가치'!$T$17,'스테이지별 몬스터 스텟'!W1622*'(참고)타워 스텟 가치'!$U$17,'스테이지별 몬스터 스텟'!X1622*'(참고)타워 스텟 가치'!$V$17,'스테이지별 몬스터 스텟'!Y1622*'(참고)타워 스텟 가치'!$W$17,'스테이지별 몬스터 스텟'!Z1622*'(참고)타워 스텟 가치'!$X$17,'스테이지별 몬스터 스텟'!AA1622*'(참고)타워 스텟 가치'!$Y$17)</f>
        <v>1001099.607500006</v>
      </c>
      <c r="AC1622">
        <v>2</v>
      </c>
      <c r="AD1622">
        <f>VLOOKUP($F1622,'(참고)타워 스텟 가치'!$B$12:$L$16,AD$2,0)+(VLOOKUP($F1622,'(참고)타워 스텟 가치'!$B$12:$L$16,AD$2,0)*$E1622)</f>
        <v>734.62500000000432</v>
      </c>
      <c r="AE1622">
        <f>VLOOKUP($F1622,'(참고)타워 스텟 가치'!$B$12:$L$16,AE$2,0)+(VLOOKUP($F1622,'(참고)타워 스텟 가치'!$B$12:$L$16,AE$2,0)*$E1622)</f>
        <v>881.55000000000518</v>
      </c>
      <c r="AF1622">
        <f>VLOOKUP($F1622,'(참고)타워 스텟 가치'!$B$12:$L$16,AF$2,0)+(VLOOKUP($F1622,'(참고)타워 스텟 가치'!$B$12:$L$16,AF$2,0)*$E1622)</f>
        <v>653000.00000000384</v>
      </c>
      <c r="AG1622">
        <f>VLOOKUP($F1622,'(참고)타워 스텟 가치'!$B$12:$L$16,AG$2,0)+(VLOOKUP($F1622,'(참고)타워 스텟 가치'!$B$12:$L$16,AG$2,0)*$E1622)</f>
        <v>4407.7500000000255</v>
      </c>
      <c r="AH1622">
        <f>VLOOKUP($F1622,'(참고)타워 스텟 가치'!$B$12:$L$16,AH$2,0)+(VLOOKUP($F1622,'(참고)타워 스텟 가치'!$B$12:$L$16,AH$2,0)*$E1622)</f>
        <v>146.92500000000086</v>
      </c>
      <c r="AI1622">
        <f>VLOOKUP($F1622,'(참고)타워 스텟 가치'!$B$12:$L$16,AI$2,0)+(VLOOKUP($F1622,'(참고)타워 스텟 가치'!$B$12:$L$16,AI$2,0)*$E1622)</f>
        <v>39.180000000000227</v>
      </c>
      <c r="AJ1622">
        <f>VLOOKUP($F1622,'(참고)타워 스텟 가치'!$B$12:$L$16,AJ$2,0)+(VLOOKUP($F1622,'(참고)타워 스텟 가치'!$B$12:$L$16,AJ$2,0)*$E1622)</f>
        <v>0</v>
      </c>
      <c r="AK1622">
        <f>VLOOKUP($F1622,'(참고)타워 스텟 가치'!$B$12:$L$16,AK$2,0)+(VLOOKUP($F1622,'(참고)타워 스텟 가치'!$B$12:$L$16,AK$2,0)*$E1622)</f>
        <v>0</v>
      </c>
      <c r="AL1622">
        <f>VLOOKUP($F1622,'(참고)타워 스텟 가치'!$B$12:$L$16,AL$2,0)+(VLOOKUP($F1622,'(참고)타워 스텟 가치'!$B$12:$L$16,AL$2,0)*$E1622)</f>
        <v>182.84000000000106</v>
      </c>
      <c r="AM1622">
        <f>SUM('스테이지별 몬스터 스텟'!AD1622*'(참고)타워 스텟 가치'!$Q$17,'스테이지별 몬스터 스텟'!AE1622*'(참고)타워 스텟 가치'!$R$17,'스테이지별 몬스터 스텟'!AF1622*'(참고)타워 스텟 가치'!$S$17,'스테이지별 몬스터 스텟'!AG1622*'(참고)타워 스텟 가치'!$T$17,'스테이지별 몬스터 스텟'!AH1622*'(참고)타워 스텟 가치'!$U$17,'스테이지별 몬스터 스텟'!AI1622*'(참고)타워 스텟 가치'!$V$17,'스테이지별 몬스터 스텟'!AJ1622*'(참고)타워 스텟 가치'!$W$17,'스테이지별 몬스터 스텟'!AK1622*'(참고)타워 스텟 가치'!$X$17,'스테이지별 몬스터 스텟'!AL1622*'(참고)타워 스텟 가치'!$Y$17)</f>
        <v>991805.78500000597</v>
      </c>
      <c r="AN1622">
        <v>3</v>
      </c>
    </row>
    <row r="1623" spans="3:40" x14ac:dyDescent="0.3">
      <c r="C1623">
        <v>4</v>
      </c>
      <c r="D1623">
        <f t="shared" si="77"/>
        <v>324</v>
      </c>
      <c r="E1623" s="52">
        <f>VLOOKUP(D1623,'스테이지별 난이도 설정'!B:C,2,0)</f>
        <v>129.60000000000076</v>
      </c>
      <c r="F1623" t="str">
        <f t="shared" si="78"/>
        <v>유니크</v>
      </c>
      <c r="G1623">
        <f t="shared" si="76"/>
        <v>6</v>
      </c>
      <c r="H1623">
        <f>VLOOKUP($F1623,'(참고)타워 스텟 가치'!$B$2:$L$6,H$2,0)+(VLOOKUP($F1623,'(참고)타워 스텟 가치'!$B$2:$L$6,H$2,0)*$E1623)</f>
        <v>3305.8125000000191</v>
      </c>
      <c r="I1623">
        <f>VLOOKUP($F1623,'(참고)타워 스텟 가치'!$B$2:$L$6,I$2,0)+(VLOOKUP($F1623,'(참고)타워 스텟 가치'!$B$2:$L$6,I$2,0)*$E1623)</f>
        <v>661.16250000000389</v>
      </c>
      <c r="J1623">
        <f>VLOOKUP($F1623,'(참고)타워 스텟 가치'!$B$2:$L$6,J$2,0)+(VLOOKUP($F1623,'(참고)타워 스텟 가치'!$B$2:$L$6,J$2,0)*$E1623)</f>
        <v>653000.00000000384</v>
      </c>
      <c r="K1623">
        <f>VLOOKUP($F1623,'(참고)타워 스텟 가치'!$B$2:$L$6,K$2,0)+(VLOOKUP($F1623,'(참고)타워 스텟 가치'!$B$2:$L$6,K$2,0)*$E1623)</f>
        <v>13223.250000000076</v>
      </c>
      <c r="L1623">
        <f>VLOOKUP($F1623,'(참고)타워 스텟 가치'!$B$2:$L$6,L$2,0)+(VLOOKUP($F1623,'(참고)타워 스텟 가치'!$B$2:$L$6,L$2,0)*$E1623)</f>
        <v>220.3875000000013</v>
      </c>
      <c r="M1623">
        <f>VLOOKUP($F1623,'(참고)타워 스텟 가치'!$B$2:$L$6,M$2,0)+(VLOOKUP($F1623,'(참고)타워 스텟 가치'!$B$2:$L$6,M$2,0)*$E1623)</f>
        <v>39.180000000000227</v>
      </c>
      <c r="N1623">
        <f>VLOOKUP($F1623,'(참고)타워 스텟 가치'!$B$2:$L$6,N$2,0)+(VLOOKUP($F1623,'(참고)타워 스텟 가치'!$B$2:$L$6,N$2,0)*$E1623)</f>
        <v>0</v>
      </c>
      <c r="O1623">
        <f>VLOOKUP($F1623,'(참고)타워 스텟 가치'!$B$2:$L$6,O$2,0)+(VLOOKUP($F1623,'(참고)타워 스텟 가치'!$B$2:$L$6,O$2,0)*$E1623)</f>
        <v>0</v>
      </c>
      <c r="P1623">
        <f>VLOOKUP($F1623,'(참고)타워 스텟 가치'!$B$2:$L$6,P$2,0)+(VLOOKUP($F1623,'(참고)타워 스텟 가치'!$B$2:$L$6,P$2,0)*$E1623)</f>
        <v>130.60000000000076</v>
      </c>
      <c r="Q1623">
        <f>SUM('스테이지별 몬스터 스텟'!H1623*'(참고)타워 스텟 가치'!$Q$17,'스테이지별 몬스터 스텟'!I1623*'(참고)타워 스텟 가치'!$R$17,'스테이지별 몬스터 스텟'!J1623*'(참고)타워 스텟 가치'!$S$17,'스테이지별 몬스터 스텟'!K1623*'(참고)타워 스텟 가치'!$T$17,'스테이지별 몬스터 스텟'!L1623*'(참고)타워 스텟 가치'!$U$17,'스테이지별 몬스터 스텟'!M1623*'(참고)타워 스텟 가치'!$V$17,'스테이지별 몬스터 스텟'!N1623*'(참고)타워 스텟 가치'!$W$17,'스테이지별 몬스터 스텟'!O1623*'(참고)타워 스텟 가치'!$X$17,'스테이지별 몬스터 스텟'!P1623*'(참고)타워 스텟 가치'!$Y$17)</f>
        <v>1014291.023750006</v>
      </c>
      <c r="R1623">
        <v>1</v>
      </c>
      <c r="S1623">
        <f>VLOOKUP($F1623,'(참고)타워 스텟 가치'!$B$7:$L$11,S$2,0)+(VLOOKUP($F1623,'(참고)타워 스텟 가치'!$B$7:$L$11,S$2,0)*$E1623)</f>
        <v>1101.9375000000064</v>
      </c>
      <c r="T1623">
        <f>VLOOKUP($F1623,'(참고)타워 스텟 가치'!$B$7:$L$11,T$2,0)+(VLOOKUP($F1623,'(참고)타워 스텟 가치'!$B$7:$L$11,T$2,0)*$E1623)</f>
        <v>1983.4875000000116</v>
      </c>
      <c r="U1623">
        <f>VLOOKUP($F1623,'(참고)타워 스텟 가치'!$B$7:$L$11,U$2,0)+(VLOOKUP($F1623,'(참고)타워 스텟 가치'!$B$7:$L$11,U$2,0)*$E1623)</f>
        <v>653000.00000000384</v>
      </c>
      <c r="V1623">
        <f>VLOOKUP($F1623,'(참고)타워 스텟 가치'!$B$7:$L$11,V$2,0)+(VLOOKUP($F1623,'(참고)타워 스텟 가치'!$B$7:$L$11,V$2,0)*$E1623)</f>
        <v>13223.250000000076</v>
      </c>
      <c r="W1623">
        <f>VLOOKUP($F1623,'(참고)타워 스텟 가치'!$B$7:$L$11,W$2,0)+(VLOOKUP($F1623,'(참고)타워 스텟 가치'!$B$7:$L$11,W$2,0)*$E1623)</f>
        <v>220.3875000000013</v>
      </c>
      <c r="X1623">
        <f>VLOOKUP($F1623,'(참고)타워 스텟 가치'!$B$7:$L$11,X$2,0)+(VLOOKUP($F1623,'(참고)타워 스텟 가치'!$B$7:$L$11,X$2,0)*$E1623)</f>
        <v>39.180000000000227</v>
      </c>
      <c r="Y1623">
        <f>VLOOKUP($F1623,'(참고)타워 스텟 가치'!$B$7:$L$11,Y$2,0)+(VLOOKUP($F1623,'(참고)타워 스텟 가치'!$B$7:$L$11,Y$2,0)*$E1623)</f>
        <v>0</v>
      </c>
      <c r="Z1623">
        <f>VLOOKUP($F1623,'(참고)타워 스텟 가치'!$B$7:$L$11,Z$2,0)+(VLOOKUP($F1623,'(참고)타워 스텟 가치'!$B$7:$L$11,Z$2,0)*$E1623)</f>
        <v>0</v>
      </c>
      <c r="AA1623">
        <f>VLOOKUP($F1623,'(참고)타워 스텟 가치'!$B$7:$L$11,AA$2,0)+(VLOOKUP($F1623,'(참고)타워 스텟 가치'!$B$7:$L$11,AA$2,0)*$E1623)</f>
        <v>130.60000000000076</v>
      </c>
      <c r="AB1623">
        <f>SUM('스테이지별 몬스터 스텟'!S1623*'(참고)타워 스텟 가치'!$Q$17,'스테이지별 몬스터 스텟'!T1623*'(참고)타워 스텟 가치'!$R$17,'스테이지별 몬스터 스텟'!U1623*'(참고)타워 스텟 가치'!$S$17,'스테이지별 몬스터 스텟'!V1623*'(참고)타워 스텟 가치'!$T$17,'스테이지별 몬스터 스텟'!W1623*'(참고)타워 스텟 가치'!$U$17,'스테이지별 몬스터 스텟'!X1623*'(참고)타워 스텟 가치'!$V$17,'스테이지별 몬스터 스텟'!Y1623*'(참고)타워 스텟 가치'!$W$17,'스테이지별 몬스터 스텟'!Z1623*'(참고)타워 스텟 가치'!$X$17,'스테이지별 몬스터 스텟'!AA1623*'(참고)타워 스텟 가치'!$Y$17)</f>
        <v>1011866.761250006</v>
      </c>
      <c r="AC1623">
        <v>2</v>
      </c>
      <c r="AD1623">
        <f>VLOOKUP($F1623,'(참고)타워 스텟 가치'!$B$12:$L$16,AD$2,0)+(VLOOKUP($F1623,'(참고)타워 스텟 가치'!$B$12:$L$16,AD$2,0)*$E1623)</f>
        <v>1101.9375000000064</v>
      </c>
      <c r="AE1623">
        <f>VLOOKUP($F1623,'(참고)타워 스텟 가치'!$B$12:$L$16,AE$2,0)+(VLOOKUP($F1623,'(참고)타워 스텟 가치'!$B$12:$L$16,AE$2,0)*$E1623)</f>
        <v>1322.3250000000078</v>
      </c>
      <c r="AF1623">
        <f>VLOOKUP($F1623,'(참고)타워 스텟 가치'!$B$12:$L$16,AF$2,0)+(VLOOKUP($F1623,'(참고)타워 스텟 가치'!$B$12:$L$16,AF$2,0)*$E1623)</f>
        <v>653000.00000000384</v>
      </c>
      <c r="AG1623">
        <f>VLOOKUP($F1623,'(참고)타워 스텟 가치'!$B$12:$L$16,AG$2,0)+(VLOOKUP($F1623,'(참고)타워 스텟 가치'!$B$12:$L$16,AG$2,0)*$E1623)</f>
        <v>6611.6250000000382</v>
      </c>
      <c r="AH1623">
        <f>VLOOKUP($F1623,'(참고)타워 스텟 가치'!$B$12:$L$16,AH$2,0)+(VLOOKUP($F1623,'(참고)타워 스텟 가치'!$B$12:$L$16,AH$2,0)*$E1623)</f>
        <v>220.3875000000013</v>
      </c>
      <c r="AI1623">
        <f>VLOOKUP($F1623,'(참고)타워 스텟 가치'!$B$12:$L$16,AI$2,0)+(VLOOKUP($F1623,'(참고)타워 스텟 가치'!$B$12:$L$16,AI$2,0)*$E1623)</f>
        <v>39.180000000000227</v>
      </c>
      <c r="AJ1623">
        <f>VLOOKUP($F1623,'(참고)타워 스텟 가치'!$B$12:$L$16,AJ$2,0)+(VLOOKUP($F1623,'(참고)타워 스텟 가치'!$B$12:$L$16,AJ$2,0)*$E1623)</f>
        <v>0</v>
      </c>
      <c r="AK1623">
        <f>VLOOKUP($F1623,'(참고)타워 스텟 가치'!$B$12:$L$16,AK$2,0)+(VLOOKUP($F1623,'(참고)타워 스텟 가치'!$B$12:$L$16,AK$2,0)*$E1623)</f>
        <v>0</v>
      </c>
      <c r="AL1623">
        <f>VLOOKUP($F1623,'(참고)타워 스텟 가치'!$B$12:$L$16,AL$2,0)+(VLOOKUP($F1623,'(참고)타워 스텟 가치'!$B$12:$L$16,AL$2,0)*$E1623)</f>
        <v>261.20000000000152</v>
      </c>
      <c r="AM1623">
        <f>SUM('스테이지별 몬스터 스텟'!AD1623*'(참고)타워 스텟 가치'!$Q$17,'스테이지별 몬스터 스텟'!AE1623*'(참고)타워 스텟 가치'!$R$17,'스테이지별 몬스터 스텟'!AF1623*'(참고)타워 스텟 가치'!$S$17,'스테이지별 몬스터 스텟'!AG1623*'(참고)타워 스텟 가치'!$T$17,'스테이지별 몬스터 스텟'!AH1623*'(참고)타워 스텟 가치'!$U$17,'스테이지별 몬스터 스텟'!AI1623*'(참고)타워 스텟 가치'!$V$17,'스테이지별 몬스터 스텟'!AJ1623*'(참고)타워 스텟 가치'!$W$17,'스테이지별 몬스터 스텟'!AK1623*'(참고)타워 스텟 가치'!$X$17,'스테이지별 몬스터 스텟'!AL1623*'(참고)타워 스텟 가치'!$Y$17)</f>
        <v>997912.96750000608</v>
      </c>
      <c r="AN1623">
        <v>3</v>
      </c>
    </row>
    <row r="1624" spans="3:40" x14ac:dyDescent="0.3">
      <c r="C1624">
        <v>5</v>
      </c>
      <c r="D1624">
        <f t="shared" si="77"/>
        <v>324</v>
      </c>
      <c r="E1624" s="52">
        <f>VLOOKUP(D1624,'스테이지별 난이도 설정'!B:C,2,0)</f>
        <v>129.60000000000076</v>
      </c>
      <c r="F1624" t="str">
        <f t="shared" si="78"/>
        <v>스페셜</v>
      </c>
      <c r="G1624">
        <f t="shared" si="76"/>
        <v>6</v>
      </c>
      <c r="H1624">
        <f>VLOOKUP($F1624,'(참고)타워 스텟 가치'!$B$2:$L$6,H$2,0)+(VLOOKUP($F1624,'(참고)타워 스텟 가치'!$B$2:$L$6,H$2,0)*$E1624)</f>
        <v>4958.7187500000291</v>
      </c>
      <c r="I1624">
        <f>VLOOKUP($F1624,'(참고)타워 스텟 가치'!$B$2:$L$6,I$2,0)+(VLOOKUP($F1624,'(참고)타워 스텟 가치'!$B$2:$L$6,I$2,0)*$E1624)</f>
        <v>991.74375000000578</v>
      </c>
      <c r="J1624">
        <f>VLOOKUP($F1624,'(참고)타워 스텟 가치'!$B$2:$L$6,J$2,0)+(VLOOKUP($F1624,'(참고)타워 스텟 가치'!$B$2:$L$6,J$2,0)*$E1624)</f>
        <v>653000.00000000384</v>
      </c>
      <c r="K1624">
        <f>VLOOKUP($F1624,'(참고)타워 스텟 가치'!$B$2:$L$6,K$2,0)+(VLOOKUP($F1624,'(참고)타워 스텟 가치'!$B$2:$L$6,K$2,0)*$E1624)</f>
        <v>19834.875000000116</v>
      </c>
      <c r="L1624">
        <f>VLOOKUP($F1624,'(참고)타워 스텟 가치'!$B$2:$L$6,L$2,0)+(VLOOKUP($F1624,'(참고)타워 스텟 가치'!$B$2:$L$6,L$2,0)*$E1624)</f>
        <v>330.58125000000194</v>
      </c>
      <c r="M1624">
        <f>VLOOKUP($F1624,'(참고)타워 스텟 가치'!$B$2:$L$6,M$2,0)+(VLOOKUP($F1624,'(참고)타워 스텟 가치'!$B$2:$L$6,M$2,0)*$E1624)</f>
        <v>39.180000000000227</v>
      </c>
      <c r="N1624">
        <f>VLOOKUP($F1624,'(참고)타워 스텟 가치'!$B$2:$L$6,N$2,0)+(VLOOKUP($F1624,'(참고)타워 스텟 가치'!$B$2:$L$6,N$2,0)*$E1624)</f>
        <v>0</v>
      </c>
      <c r="O1624">
        <f>VLOOKUP($F1624,'(참고)타워 스텟 가치'!$B$2:$L$6,O$2,0)+(VLOOKUP($F1624,'(참고)타워 스텟 가치'!$B$2:$L$6,O$2,0)*$E1624)</f>
        <v>0</v>
      </c>
      <c r="P1624">
        <f>VLOOKUP($F1624,'(참고)타워 스텟 가치'!$B$2:$L$6,P$2,0)+(VLOOKUP($F1624,'(참고)타워 스텟 가치'!$B$2:$L$6,P$2,0)*$E1624)</f>
        <v>130.60000000000076</v>
      </c>
      <c r="Q1624">
        <f>SUM('스테이지별 몬스터 스텟'!H1624*'(참고)타워 스텟 가치'!$Q$17,'스테이지별 몬스터 스텟'!I1624*'(참고)타워 스텟 가치'!$R$17,'스테이지별 몬스터 스텟'!J1624*'(참고)타워 스텟 가치'!$S$17,'스테이지별 몬스터 스텟'!K1624*'(참고)타워 스텟 가치'!$T$17,'스테이지별 몬스터 스텟'!L1624*'(참고)타워 스텟 가치'!$U$17,'스테이지별 몬스터 스텟'!M1624*'(참고)타워 스텟 가치'!$V$17,'스테이지별 몬스터 스텟'!N1624*'(참고)타워 스텟 가치'!$W$17,'스테이지별 몬스터 스텟'!O1624*'(참고)타워 스텟 가치'!$X$17,'스테이지별 몬스터 스텟'!P1624*'(참고)타워 스텟 가치'!$Y$17)</f>
        <v>1031536.3456250061</v>
      </c>
      <c r="R1624">
        <v>1</v>
      </c>
      <c r="S1624">
        <f>VLOOKUP($F1624,'(참고)타워 스텟 가치'!$B$7:$L$11,S$2,0)+(VLOOKUP($F1624,'(참고)타워 스텟 가치'!$B$7:$L$11,S$2,0)*$E1624)</f>
        <v>1652.9062500000095</v>
      </c>
      <c r="T1624">
        <f>VLOOKUP($F1624,'(참고)타워 스텟 가치'!$B$7:$L$11,T$2,0)+(VLOOKUP($F1624,'(참고)타워 스텟 가치'!$B$7:$L$11,T$2,0)*$E1624)</f>
        <v>2975.2312500000176</v>
      </c>
      <c r="U1624">
        <f>VLOOKUP($F1624,'(참고)타워 스텟 가치'!$B$7:$L$11,U$2,0)+(VLOOKUP($F1624,'(참고)타워 스텟 가치'!$B$7:$L$11,U$2,0)*$E1624)</f>
        <v>653000.00000000384</v>
      </c>
      <c r="V1624">
        <f>VLOOKUP($F1624,'(참고)타워 스텟 가치'!$B$7:$L$11,V$2,0)+(VLOOKUP($F1624,'(참고)타워 스텟 가치'!$B$7:$L$11,V$2,0)*$E1624)</f>
        <v>19834.875000000116</v>
      </c>
      <c r="W1624">
        <f>VLOOKUP($F1624,'(참고)타워 스텟 가치'!$B$7:$L$11,W$2,0)+(VLOOKUP($F1624,'(참고)타워 스텟 가치'!$B$7:$L$11,W$2,0)*$E1624)</f>
        <v>330.58125000000194</v>
      </c>
      <c r="X1624">
        <f>VLOOKUP($F1624,'(참고)타워 스텟 가치'!$B$7:$L$11,X$2,0)+(VLOOKUP($F1624,'(참고)타워 스텟 가치'!$B$7:$L$11,X$2,0)*$E1624)</f>
        <v>39.180000000000227</v>
      </c>
      <c r="Y1624">
        <f>VLOOKUP($F1624,'(참고)타워 스텟 가치'!$B$7:$L$11,Y$2,0)+(VLOOKUP($F1624,'(참고)타워 스텟 가치'!$B$7:$L$11,Y$2,0)*$E1624)</f>
        <v>0</v>
      </c>
      <c r="Z1624">
        <f>VLOOKUP($F1624,'(참고)타워 스텟 가치'!$B$7:$L$11,Z$2,0)+(VLOOKUP($F1624,'(참고)타워 스텟 가치'!$B$7:$L$11,Z$2,0)*$E1624)</f>
        <v>0</v>
      </c>
      <c r="AA1624">
        <f>VLOOKUP($F1624,'(참고)타워 스텟 가치'!$B$7:$L$11,AA$2,0)+(VLOOKUP($F1624,'(참고)타워 스텟 가치'!$B$7:$L$11,AA$2,0)*$E1624)</f>
        <v>130.60000000000076</v>
      </c>
      <c r="AB1624">
        <f>SUM('스테이지별 몬스터 스텟'!S1624*'(참고)타워 스텟 가치'!$Q$17,'스테이지별 몬스터 스텟'!T1624*'(참고)타워 스텟 가치'!$R$17,'스테이지별 몬스터 스텟'!U1624*'(참고)타워 스텟 가치'!$S$17,'스테이지별 몬스터 스텟'!V1624*'(참고)타워 스텟 가치'!$T$17,'스테이지별 몬스터 스텟'!W1624*'(참고)타워 스텟 가치'!$U$17,'스테이지별 몬스터 스텟'!X1624*'(참고)타워 스텟 가치'!$V$17,'스테이지별 몬스터 스텟'!Y1624*'(참고)타워 스텟 가치'!$W$17,'스테이지별 몬스터 스텟'!Z1624*'(참고)타워 스텟 가치'!$X$17,'스테이지별 몬스터 스텟'!AA1624*'(참고)타워 스텟 가치'!$Y$17)</f>
        <v>1027899.9518750061</v>
      </c>
      <c r="AC1624">
        <v>2</v>
      </c>
      <c r="AD1624">
        <f>VLOOKUP($F1624,'(참고)타워 스텟 가치'!$B$12:$L$16,AD$2,0)+(VLOOKUP($F1624,'(참고)타워 스텟 가치'!$B$12:$L$16,AD$2,0)*$E1624)</f>
        <v>1652.9062500000095</v>
      </c>
      <c r="AE1624">
        <f>VLOOKUP($F1624,'(참고)타워 스텟 가치'!$B$12:$L$16,AE$2,0)+(VLOOKUP($F1624,'(참고)타워 스텟 가치'!$B$12:$L$16,AE$2,0)*$E1624)</f>
        <v>1983.4875000000116</v>
      </c>
      <c r="AF1624">
        <f>VLOOKUP($F1624,'(참고)타워 스텟 가치'!$B$12:$L$16,AF$2,0)+(VLOOKUP($F1624,'(참고)타워 스텟 가치'!$B$12:$L$16,AF$2,0)*$E1624)</f>
        <v>653000.00000000384</v>
      </c>
      <c r="AG1624">
        <f>VLOOKUP($F1624,'(참고)타워 스텟 가치'!$B$12:$L$16,AG$2,0)+(VLOOKUP($F1624,'(참고)타워 스텟 가치'!$B$12:$L$16,AG$2,0)*$E1624)</f>
        <v>9917.4375000000582</v>
      </c>
      <c r="AH1624">
        <f>VLOOKUP($F1624,'(참고)타워 스텟 가치'!$B$12:$L$16,AH$2,0)+(VLOOKUP($F1624,'(참고)타워 스텟 가치'!$B$12:$L$16,AH$2,0)*$E1624)</f>
        <v>330.58125000000194</v>
      </c>
      <c r="AI1624">
        <f>VLOOKUP($F1624,'(참고)타워 스텟 가치'!$B$12:$L$16,AI$2,0)+(VLOOKUP($F1624,'(참고)타워 스텟 가치'!$B$12:$L$16,AI$2,0)*$E1624)</f>
        <v>39.180000000000227</v>
      </c>
      <c r="AJ1624">
        <f>VLOOKUP($F1624,'(참고)타워 스텟 가치'!$B$12:$L$16,AJ$2,0)+(VLOOKUP($F1624,'(참고)타워 스텟 가치'!$B$12:$L$16,AJ$2,0)*$E1624)</f>
        <v>0</v>
      </c>
      <c r="AK1624">
        <f>VLOOKUP($F1624,'(참고)타워 스텟 가치'!$B$12:$L$16,AK$2,0)+(VLOOKUP($F1624,'(참고)타워 스텟 가치'!$B$12:$L$16,AK$2,0)*$E1624)</f>
        <v>0</v>
      </c>
      <c r="AL1624">
        <f>VLOOKUP($F1624,'(참고)타워 스텟 가치'!$B$12:$L$16,AL$2,0)+(VLOOKUP($F1624,'(참고)타워 스텟 가치'!$B$12:$L$16,AL$2,0)*$E1624)</f>
        <v>261.20000000000152</v>
      </c>
      <c r="AM1624">
        <f>SUM('스테이지별 몬스터 스텟'!AD1624*'(참고)타워 스텟 가치'!$Q$17,'스테이지별 몬스터 스텟'!AE1624*'(참고)타워 스텟 가치'!$R$17,'스테이지별 몬스터 스텟'!AF1624*'(참고)타워 스텟 가치'!$S$17,'스테이지별 몬스터 스텟'!AG1624*'(참고)타워 스텟 가치'!$T$17,'스테이지별 몬스터 스텟'!AH1624*'(참고)타워 스텟 가치'!$U$17,'스테이지별 몬스터 스텟'!AI1624*'(참고)타워 스텟 가치'!$V$17,'스테이지별 몬스터 스텟'!AJ1624*'(참고)타워 스텟 가치'!$W$17,'스테이지별 몬스터 스텟'!AK1624*'(참고)타워 스텟 가치'!$X$17,'스테이지별 몬스터 스텟'!AL1624*'(참고)타워 스텟 가치'!$Y$17)</f>
        <v>1006838.6612500061</v>
      </c>
      <c r="AN1624">
        <v>3</v>
      </c>
    </row>
    <row r="1625" spans="3:40" x14ac:dyDescent="0.3">
      <c r="C1625">
        <v>1</v>
      </c>
      <c r="D1625">
        <f t="shared" si="77"/>
        <v>325</v>
      </c>
      <c r="E1625" s="52">
        <f>VLOOKUP(D1625,'스테이지별 난이도 설정'!B:C,2,0)</f>
        <v>130.00000000000077</v>
      </c>
      <c r="F1625" t="str">
        <f t="shared" si="78"/>
        <v>일반</v>
      </c>
      <c r="G1625">
        <f t="shared" si="76"/>
        <v>6</v>
      </c>
      <c r="H1625">
        <f>VLOOKUP($F1625,'(참고)타워 스텟 가치'!$B$2:$L$6,H$2,0)+(VLOOKUP($F1625,'(참고)타워 스텟 가치'!$B$2:$L$6,H$2,0)*$E1625)</f>
        <v>982.5000000000058</v>
      </c>
      <c r="I1625">
        <f>VLOOKUP($F1625,'(참고)타워 스텟 가치'!$B$2:$L$6,I$2,0)+(VLOOKUP($F1625,'(참고)타워 스텟 가치'!$B$2:$L$6,I$2,0)*$E1625)</f>
        <v>196.50000000000114</v>
      </c>
      <c r="J1625">
        <f>VLOOKUP($F1625,'(참고)타워 스텟 가치'!$B$2:$L$6,J$2,0)+(VLOOKUP($F1625,'(참고)타워 스텟 가치'!$B$2:$L$6,J$2,0)*$E1625)</f>
        <v>655000.00000000384</v>
      </c>
      <c r="K1625">
        <f>VLOOKUP($F1625,'(참고)타워 스텟 가치'!$B$2:$L$6,K$2,0)+(VLOOKUP($F1625,'(참고)타워 스텟 가치'!$B$2:$L$6,K$2,0)*$E1625)</f>
        <v>3930.0000000000232</v>
      </c>
      <c r="L1625">
        <f>VLOOKUP($F1625,'(참고)타워 스텟 가치'!$B$2:$L$6,L$2,0)+(VLOOKUP($F1625,'(참고)타워 스텟 가치'!$B$2:$L$6,L$2,0)*$E1625)</f>
        <v>65.500000000000384</v>
      </c>
      <c r="M1625">
        <f>VLOOKUP($F1625,'(참고)타워 스텟 가치'!$B$2:$L$6,M$2,0)+(VLOOKUP($F1625,'(참고)타워 스텟 가치'!$B$2:$L$6,M$2,0)*$E1625)</f>
        <v>39.300000000000225</v>
      </c>
      <c r="N1625">
        <f>VLOOKUP($F1625,'(참고)타워 스텟 가치'!$B$2:$L$6,N$2,0)+(VLOOKUP($F1625,'(참고)타워 스텟 가치'!$B$2:$L$6,N$2,0)*$E1625)</f>
        <v>0</v>
      </c>
      <c r="O1625">
        <f>VLOOKUP($F1625,'(참고)타워 스텟 가치'!$B$2:$L$6,O$2,0)+(VLOOKUP($F1625,'(참고)타워 스텟 가치'!$B$2:$L$6,O$2,0)*$E1625)</f>
        <v>0</v>
      </c>
      <c r="P1625">
        <f>VLOOKUP($F1625,'(참고)타워 스텟 가치'!$B$2:$L$6,P$2,0)+(VLOOKUP($F1625,'(참고)타워 스텟 가치'!$B$2:$L$6,P$2,0)*$E1625)</f>
        <v>91.700000000000529</v>
      </c>
      <c r="Q1625">
        <f>SUM('스테이지별 몬스터 스텟'!H1625*'(참고)타워 스텟 가치'!$Q$17,'스테이지별 몬스터 스텟'!I1625*'(참고)타워 스텟 가치'!$R$17,'스테이지별 몬스터 스텟'!J1625*'(참고)타워 스텟 가치'!$S$17,'스테이지별 몬스터 스텟'!K1625*'(참고)타워 스텟 가치'!$T$17,'스테이지별 몬스터 스텟'!L1625*'(참고)타워 스텟 가치'!$U$17,'스테이지별 몬스터 스텟'!M1625*'(참고)타워 스텟 가치'!$V$17,'스테이지별 몬스터 스텟'!N1625*'(참고)타워 스텟 가치'!$W$17,'스테이지별 몬스터 스텟'!O1625*'(참고)타워 스텟 가치'!$X$17,'스테이지별 몬스터 스텟'!P1625*'(참고)타워 스텟 가치'!$Y$17)</f>
        <v>992973.45000000589</v>
      </c>
      <c r="R1625">
        <v>1</v>
      </c>
      <c r="S1625">
        <f>VLOOKUP($F1625,'(참고)타워 스텟 가치'!$B$7:$L$11,S$2,0)+(VLOOKUP($F1625,'(참고)타워 스텟 가치'!$B$7:$L$11,S$2,0)*$E1625)</f>
        <v>327.50000000000193</v>
      </c>
      <c r="T1625">
        <f>VLOOKUP($F1625,'(참고)타워 스텟 가치'!$B$7:$L$11,T$2,0)+(VLOOKUP($F1625,'(참고)타워 스텟 가치'!$B$7:$L$11,T$2,0)*$E1625)</f>
        <v>589.50000000000341</v>
      </c>
      <c r="U1625">
        <f>VLOOKUP($F1625,'(참고)타워 스텟 가치'!$B$7:$L$11,U$2,0)+(VLOOKUP($F1625,'(참고)타워 스텟 가치'!$B$7:$L$11,U$2,0)*$E1625)</f>
        <v>655000.00000000384</v>
      </c>
      <c r="V1625">
        <f>VLOOKUP($F1625,'(참고)타워 스텟 가치'!$B$7:$L$11,V$2,0)+(VLOOKUP($F1625,'(참고)타워 스텟 가치'!$B$7:$L$11,V$2,0)*$E1625)</f>
        <v>3930.0000000000232</v>
      </c>
      <c r="W1625">
        <f>VLOOKUP($F1625,'(참고)타워 스텟 가치'!$B$7:$L$11,W$2,0)+(VLOOKUP($F1625,'(참고)타워 스텟 가치'!$B$7:$L$11,W$2,0)*$E1625)</f>
        <v>65.500000000000384</v>
      </c>
      <c r="X1625">
        <f>VLOOKUP($F1625,'(참고)타워 스텟 가치'!$B$7:$L$11,X$2,0)+(VLOOKUP($F1625,'(참고)타워 스텟 가치'!$B$7:$L$11,X$2,0)*$E1625)</f>
        <v>39.300000000000225</v>
      </c>
      <c r="Y1625">
        <f>VLOOKUP($F1625,'(참고)타워 스텟 가치'!$B$7:$L$11,Y$2,0)+(VLOOKUP($F1625,'(참고)타워 스텟 가치'!$B$7:$L$11,Y$2,0)*$E1625)</f>
        <v>0</v>
      </c>
      <c r="Z1625">
        <f>VLOOKUP($F1625,'(참고)타워 스텟 가치'!$B$7:$L$11,Z$2,0)+(VLOOKUP($F1625,'(참고)타워 스텟 가치'!$B$7:$L$11,Z$2,0)*$E1625)</f>
        <v>0</v>
      </c>
      <c r="AA1625">
        <f>VLOOKUP($F1625,'(참고)타워 스텟 가치'!$B$7:$L$11,AA$2,0)+(VLOOKUP($F1625,'(참고)타워 스텟 가치'!$B$7:$L$11,AA$2,0)*$E1625)</f>
        <v>91.700000000000529</v>
      </c>
      <c r="AB1625">
        <f>SUM('스테이지별 몬스터 스텟'!S1625*'(참고)타워 스텟 가치'!$Q$17,'스테이지별 몬스터 스텟'!T1625*'(참고)타워 스텟 가치'!$R$17,'스테이지별 몬스터 스텟'!U1625*'(참고)타워 스텟 가치'!$S$17,'스테이지별 몬스터 스텟'!V1625*'(참고)타워 스텟 가치'!$T$17,'스테이지별 몬스터 스텟'!W1625*'(참고)타워 스텟 가치'!$U$17,'스테이지별 몬스터 스텟'!X1625*'(참고)타워 스텟 가치'!$V$17,'스테이지별 몬스터 스텟'!Y1625*'(참고)타워 스텟 가치'!$W$17,'스테이지별 몬스터 스텟'!Z1625*'(참고)타워 스텟 가치'!$X$17,'스테이지별 몬스터 스텟'!AA1625*'(참고)타워 스텟 가치'!$Y$17)</f>
        <v>992252.95000000589</v>
      </c>
      <c r="AC1625">
        <v>2</v>
      </c>
      <c r="AD1625">
        <f>VLOOKUP($F1625,'(참고)타워 스텟 가치'!$B$12:$L$16,AD$2,0)+(VLOOKUP($F1625,'(참고)타워 스텟 가치'!$B$12:$L$16,AD$2,0)*$E1625)</f>
        <v>327.50000000000193</v>
      </c>
      <c r="AE1625">
        <f>VLOOKUP($F1625,'(참고)타워 스텟 가치'!$B$12:$L$16,AE$2,0)+(VLOOKUP($F1625,'(참고)타워 스텟 가치'!$B$12:$L$16,AE$2,0)*$E1625)</f>
        <v>393.00000000000227</v>
      </c>
      <c r="AF1625">
        <f>VLOOKUP($F1625,'(참고)타워 스텟 가치'!$B$12:$L$16,AF$2,0)+(VLOOKUP($F1625,'(참고)타워 스텟 가치'!$B$12:$L$16,AF$2,0)*$E1625)</f>
        <v>655000.00000000384</v>
      </c>
      <c r="AG1625">
        <f>VLOOKUP($F1625,'(참고)타워 스텟 가치'!$B$12:$L$16,AG$2,0)+(VLOOKUP($F1625,'(참고)타워 스텟 가치'!$B$12:$L$16,AG$2,0)*$E1625)</f>
        <v>1965.0000000000116</v>
      </c>
      <c r="AH1625">
        <f>VLOOKUP($F1625,'(참고)타워 스텟 가치'!$B$12:$L$16,AH$2,0)+(VLOOKUP($F1625,'(참고)타워 스텟 가치'!$B$12:$L$16,AH$2,0)*$E1625)</f>
        <v>65.500000000000384</v>
      </c>
      <c r="AI1625">
        <f>VLOOKUP($F1625,'(참고)타워 스텟 가치'!$B$12:$L$16,AI$2,0)+(VLOOKUP($F1625,'(참고)타워 스텟 가치'!$B$12:$L$16,AI$2,0)*$E1625)</f>
        <v>39.300000000000225</v>
      </c>
      <c r="AJ1625">
        <f>VLOOKUP($F1625,'(참고)타워 스텟 가치'!$B$12:$L$16,AJ$2,0)+(VLOOKUP($F1625,'(참고)타워 스텟 가치'!$B$12:$L$16,AJ$2,0)*$E1625)</f>
        <v>0</v>
      </c>
      <c r="AK1625">
        <f>VLOOKUP($F1625,'(참고)타워 스텟 가치'!$B$12:$L$16,AK$2,0)+(VLOOKUP($F1625,'(참고)타워 스텟 가치'!$B$12:$L$16,AK$2,0)*$E1625)</f>
        <v>0</v>
      </c>
      <c r="AL1625">
        <f>VLOOKUP($F1625,'(참고)타워 스텟 가치'!$B$12:$L$16,AL$2,0)+(VLOOKUP($F1625,'(참고)타워 스텟 가치'!$B$12:$L$16,AL$2,0)*$E1625)</f>
        <v>183.40000000000106</v>
      </c>
      <c r="AM1625">
        <f>SUM('스테이지별 몬스터 스텟'!AD1625*'(참고)타워 스텟 가치'!$Q$17,'스테이지별 몬스터 스텟'!AE1625*'(참고)타워 스텟 가치'!$R$17,'스테이지별 몬스터 스텟'!AF1625*'(참고)타워 스텟 가치'!$S$17,'스테이지별 몬스터 스텟'!AG1625*'(참고)타워 스텟 가치'!$T$17,'스테이지별 몬스터 스텟'!AH1625*'(참고)타워 스텟 가치'!$U$17,'스테이지별 몬스터 스텟'!AI1625*'(참고)타워 스텟 가치'!$V$17,'스테이지별 몬스터 스텟'!AJ1625*'(참고)타워 스텟 가치'!$W$17,'스테이지별 몬스터 스텟'!AK1625*'(참고)타워 스텟 가치'!$X$17,'스테이지별 몬스터 스텟'!AL1625*'(참고)타워 스텟 가치'!$Y$17)</f>
        <v>988211.60000000591</v>
      </c>
      <c r="AN1625">
        <v>3</v>
      </c>
    </row>
    <row r="1626" spans="3:40" x14ac:dyDescent="0.3">
      <c r="C1626">
        <v>2</v>
      </c>
      <c r="D1626">
        <f t="shared" si="77"/>
        <v>325</v>
      </c>
      <c r="E1626" s="52">
        <f>VLOOKUP(D1626,'스테이지별 난이도 설정'!B:C,2,0)</f>
        <v>130.00000000000077</v>
      </c>
      <c r="F1626" t="str">
        <f t="shared" si="78"/>
        <v>레어</v>
      </c>
      <c r="G1626">
        <f t="shared" si="76"/>
        <v>6</v>
      </c>
      <c r="H1626">
        <f>VLOOKUP($F1626,'(참고)타워 스텟 가치'!$B$2:$L$6,H$2,0)+(VLOOKUP($F1626,'(참고)타워 스텟 가치'!$B$2:$L$6,H$2,0)*$E1626)</f>
        <v>1473.7500000000086</v>
      </c>
      <c r="I1626">
        <f>VLOOKUP($F1626,'(참고)타워 스텟 가치'!$B$2:$L$6,I$2,0)+(VLOOKUP($F1626,'(참고)타워 스텟 가치'!$B$2:$L$6,I$2,0)*$E1626)</f>
        <v>294.75000000000171</v>
      </c>
      <c r="J1626">
        <f>VLOOKUP($F1626,'(참고)타워 스텟 가치'!$B$2:$L$6,J$2,0)+(VLOOKUP($F1626,'(참고)타워 스텟 가치'!$B$2:$L$6,J$2,0)*$E1626)</f>
        <v>655000.00000000384</v>
      </c>
      <c r="K1626">
        <f>VLOOKUP($F1626,'(참고)타워 스텟 가치'!$B$2:$L$6,K$2,0)+(VLOOKUP($F1626,'(참고)타워 스텟 가치'!$B$2:$L$6,K$2,0)*$E1626)</f>
        <v>5895.0000000000346</v>
      </c>
      <c r="L1626">
        <f>VLOOKUP($F1626,'(참고)타워 스텟 가치'!$B$2:$L$6,L$2,0)+(VLOOKUP($F1626,'(참고)타워 스텟 가치'!$B$2:$L$6,L$2,0)*$E1626)</f>
        <v>98.250000000000568</v>
      </c>
      <c r="M1626">
        <f>VLOOKUP($F1626,'(참고)타워 스텟 가치'!$B$2:$L$6,M$2,0)+(VLOOKUP($F1626,'(참고)타워 스텟 가치'!$B$2:$L$6,M$2,0)*$E1626)</f>
        <v>39.300000000000225</v>
      </c>
      <c r="N1626">
        <f>VLOOKUP($F1626,'(참고)타워 스텟 가치'!$B$2:$L$6,N$2,0)+(VLOOKUP($F1626,'(참고)타워 스텟 가치'!$B$2:$L$6,N$2,0)*$E1626)</f>
        <v>0</v>
      </c>
      <c r="O1626">
        <f>VLOOKUP($F1626,'(참고)타워 스텟 가치'!$B$2:$L$6,O$2,0)+(VLOOKUP($F1626,'(참고)타워 스텟 가치'!$B$2:$L$6,O$2,0)*$E1626)</f>
        <v>0</v>
      </c>
      <c r="P1626">
        <f>VLOOKUP($F1626,'(참고)타워 스텟 가치'!$B$2:$L$6,P$2,0)+(VLOOKUP($F1626,'(참고)타워 스텟 가치'!$B$2:$L$6,P$2,0)*$E1626)</f>
        <v>91.700000000000529</v>
      </c>
      <c r="Q1626">
        <f>SUM('스테이지별 몬스터 스텟'!H1626*'(참고)타워 스텟 가치'!$Q$17,'스테이지별 몬스터 스텟'!I1626*'(참고)타워 스텟 가치'!$R$17,'스테이지별 몬스터 스텟'!J1626*'(참고)타워 스텟 가치'!$S$17,'스테이지별 몬스터 스텟'!K1626*'(참고)타워 스텟 가치'!$T$17,'스테이지별 몬스터 스텟'!L1626*'(참고)타워 스텟 가치'!$U$17,'스테이지별 몬스터 스텟'!M1626*'(참고)타워 스텟 가치'!$V$17,'스테이지별 몬스터 스텟'!N1626*'(참고)타워 스텟 가치'!$W$17,'스테이지별 몬스터 스텟'!O1626*'(참고)타워 스텟 가치'!$X$17,'스테이지별 몬스터 스텟'!P1626*'(참고)타워 스텟 가치'!$Y$17)</f>
        <v>998098.82500000601</v>
      </c>
      <c r="R1626">
        <v>1</v>
      </c>
      <c r="S1626">
        <f>VLOOKUP($F1626,'(참고)타워 스텟 가치'!$B$7:$L$11,S$2,0)+(VLOOKUP($F1626,'(참고)타워 스텟 가치'!$B$7:$L$11,S$2,0)*$E1626)</f>
        <v>491.2500000000029</v>
      </c>
      <c r="T1626">
        <f>VLOOKUP($F1626,'(참고)타워 스텟 가치'!$B$7:$L$11,T$2,0)+(VLOOKUP($F1626,'(참고)타워 스텟 가치'!$B$7:$L$11,T$2,0)*$E1626)</f>
        <v>884.25000000000523</v>
      </c>
      <c r="U1626">
        <f>VLOOKUP($F1626,'(참고)타워 스텟 가치'!$B$7:$L$11,U$2,0)+(VLOOKUP($F1626,'(참고)타워 스텟 가치'!$B$7:$L$11,U$2,0)*$E1626)</f>
        <v>655000.00000000384</v>
      </c>
      <c r="V1626">
        <f>VLOOKUP($F1626,'(참고)타워 스텟 가치'!$B$7:$L$11,V$2,0)+(VLOOKUP($F1626,'(참고)타워 스텟 가치'!$B$7:$L$11,V$2,0)*$E1626)</f>
        <v>5895.0000000000346</v>
      </c>
      <c r="W1626">
        <f>VLOOKUP($F1626,'(참고)타워 스텟 가치'!$B$7:$L$11,W$2,0)+(VLOOKUP($F1626,'(참고)타워 스텟 가치'!$B$7:$L$11,W$2,0)*$E1626)</f>
        <v>98.250000000000568</v>
      </c>
      <c r="X1626">
        <f>VLOOKUP($F1626,'(참고)타워 스텟 가치'!$B$7:$L$11,X$2,0)+(VLOOKUP($F1626,'(참고)타워 스텟 가치'!$B$7:$L$11,X$2,0)*$E1626)</f>
        <v>39.300000000000225</v>
      </c>
      <c r="Y1626">
        <f>VLOOKUP($F1626,'(참고)타워 스텟 가치'!$B$7:$L$11,Y$2,0)+(VLOOKUP($F1626,'(참고)타워 스텟 가치'!$B$7:$L$11,Y$2,0)*$E1626)</f>
        <v>0</v>
      </c>
      <c r="Z1626">
        <f>VLOOKUP($F1626,'(참고)타워 스텟 가치'!$B$7:$L$11,Z$2,0)+(VLOOKUP($F1626,'(참고)타워 스텟 가치'!$B$7:$L$11,Z$2,0)*$E1626)</f>
        <v>0</v>
      </c>
      <c r="AA1626">
        <f>VLOOKUP($F1626,'(참고)타워 스텟 가치'!$B$7:$L$11,AA$2,0)+(VLOOKUP($F1626,'(참고)타워 스텟 가치'!$B$7:$L$11,AA$2,0)*$E1626)</f>
        <v>91.700000000000529</v>
      </c>
      <c r="AB1626">
        <f>SUM('스테이지별 몬스터 스텟'!S1626*'(참고)타워 스텟 가치'!$Q$17,'스테이지별 몬스터 스텟'!T1626*'(참고)타워 스텟 가치'!$R$17,'스테이지별 몬스터 스텟'!U1626*'(참고)타워 스텟 가치'!$S$17,'스테이지별 몬스터 스텟'!V1626*'(참고)타워 스텟 가치'!$T$17,'스테이지별 몬스터 스텟'!W1626*'(참고)타워 스텟 가치'!$U$17,'스테이지별 몬스터 스텟'!X1626*'(참고)타워 스텟 가치'!$V$17,'스테이지별 몬스터 스텟'!Y1626*'(참고)타워 스텟 가치'!$W$17,'스테이지별 몬스터 스텟'!Z1626*'(참고)타워 스텟 가치'!$X$17,'스테이지별 몬스터 스텟'!AA1626*'(참고)타워 스텟 가치'!$Y$17)</f>
        <v>997018.07500000601</v>
      </c>
      <c r="AC1626">
        <v>2</v>
      </c>
      <c r="AD1626">
        <f>VLOOKUP($F1626,'(참고)타워 스텟 가치'!$B$12:$L$16,AD$2,0)+(VLOOKUP($F1626,'(참고)타워 스텟 가치'!$B$12:$L$16,AD$2,0)*$E1626)</f>
        <v>491.2500000000029</v>
      </c>
      <c r="AE1626">
        <f>VLOOKUP($F1626,'(참고)타워 스텟 가치'!$B$12:$L$16,AE$2,0)+(VLOOKUP($F1626,'(참고)타워 스텟 가치'!$B$12:$L$16,AE$2,0)*$E1626)</f>
        <v>589.50000000000341</v>
      </c>
      <c r="AF1626">
        <f>VLOOKUP($F1626,'(참고)타워 스텟 가치'!$B$12:$L$16,AF$2,0)+(VLOOKUP($F1626,'(참고)타워 스텟 가치'!$B$12:$L$16,AF$2,0)*$E1626)</f>
        <v>655000.00000000384</v>
      </c>
      <c r="AG1626">
        <f>VLOOKUP($F1626,'(참고)타워 스텟 가치'!$B$12:$L$16,AG$2,0)+(VLOOKUP($F1626,'(참고)타워 스텟 가치'!$B$12:$L$16,AG$2,0)*$E1626)</f>
        <v>2947.5000000000173</v>
      </c>
      <c r="AH1626">
        <f>VLOOKUP($F1626,'(참고)타워 스텟 가치'!$B$12:$L$16,AH$2,0)+(VLOOKUP($F1626,'(참고)타워 스텟 가치'!$B$12:$L$16,AH$2,0)*$E1626)</f>
        <v>98.250000000000568</v>
      </c>
      <c r="AI1626">
        <f>VLOOKUP($F1626,'(참고)타워 스텟 가치'!$B$12:$L$16,AI$2,0)+(VLOOKUP($F1626,'(참고)타워 스텟 가치'!$B$12:$L$16,AI$2,0)*$E1626)</f>
        <v>39.300000000000225</v>
      </c>
      <c r="AJ1626">
        <f>VLOOKUP($F1626,'(참고)타워 스텟 가치'!$B$12:$L$16,AJ$2,0)+(VLOOKUP($F1626,'(참고)타워 스텟 가치'!$B$12:$L$16,AJ$2,0)*$E1626)</f>
        <v>0</v>
      </c>
      <c r="AK1626">
        <f>VLOOKUP($F1626,'(참고)타워 스텟 가치'!$B$12:$L$16,AK$2,0)+(VLOOKUP($F1626,'(참고)타워 스텟 가치'!$B$12:$L$16,AK$2,0)*$E1626)</f>
        <v>0</v>
      </c>
      <c r="AL1626">
        <f>VLOOKUP($F1626,'(참고)타워 스텟 가치'!$B$12:$L$16,AL$2,0)+(VLOOKUP($F1626,'(참고)타워 스텟 가치'!$B$12:$L$16,AL$2,0)*$E1626)</f>
        <v>183.40000000000106</v>
      </c>
      <c r="AM1626">
        <f>SUM('스테이지별 몬스터 스텟'!AD1626*'(참고)타워 스텟 가치'!$Q$17,'스테이지별 몬스터 스텟'!AE1626*'(참고)타워 스텟 가치'!$R$17,'스테이지별 몬스터 스텟'!AF1626*'(참고)타워 스텟 가치'!$S$17,'스테이지별 몬스터 스텟'!AG1626*'(참고)타워 스텟 가치'!$T$17,'스테이지별 몬스터 스텟'!AH1626*'(참고)타워 스텟 가치'!$U$17,'스테이지별 몬스터 스텟'!AI1626*'(참고)타워 스텟 가치'!$V$17,'스테이지별 몬스터 스텟'!AJ1626*'(참고)타워 스텟 가치'!$W$17,'스테이지별 몬스터 스텟'!AK1626*'(참고)타워 스텟 가치'!$X$17,'스테이지별 몬스터 스텟'!AL1626*'(참고)타워 스텟 가치'!$Y$17)</f>
        <v>990864.35000000591</v>
      </c>
      <c r="AN1626">
        <v>3</v>
      </c>
    </row>
    <row r="1627" spans="3:40" x14ac:dyDescent="0.3">
      <c r="C1627">
        <v>3</v>
      </c>
      <c r="D1627">
        <f t="shared" si="77"/>
        <v>325</v>
      </c>
      <c r="E1627" s="52">
        <f>VLOOKUP(D1627,'스테이지별 난이도 설정'!B:C,2,0)</f>
        <v>130.00000000000077</v>
      </c>
      <c r="F1627" t="str">
        <f t="shared" si="78"/>
        <v>에픽</v>
      </c>
      <c r="G1627">
        <f t="shared" si="76"/>
        <v>6</v>
      </c>
      <c r="H1627">
        <f>VLOOKUP($F1627,'(참고)타워 스텟 가치'!$B$2:$L$6,H$2,0)+(VLOOKUP($F1627,'(참고)타워 스텟 가치'!$B$2:$L$6,H$2,0)*$E1627)</f>
        <v>2210.6250000000127</v>
      </c>
      <c r="I1627">
        <f>VLOOKUP($F1627,'(참고)타워 스텟 가치'!$B$2:$L$6,I$2,0)+(VLOOKUP($F1627,'(참고)타워 스텟 가치'!$B$2:$L$6,I$2,0)*$E1627)</f>
        <v>442.12500000000261</v>
      </c>
      <c r="J1627">
        <f>VLOOKUP($F1627,'(참고)타워 스텟 가치'!$B$2:$L$6,J$2,0)+(VLOOKUP($F1627,'(참고)타워 스텟 가치'!$B$2:$L$6,J$2,0)*$E1627)</f>
        <v>655000.00000000384</v>
      </c>
      <c r="K1627">
        <f>VLOOKUP($F1627,'(참고)타워 스텟 가치'!$B$2:$L$6,K$2,0)+(VLOOKUP($F1627,'(참고)타워 스텟 가치'!$B$2:$L$6,K$2,0)*$E1627)</f>
        <v>8842.5000000000509</v>
      </c>
      <c r="L1627">
        <f>VLOOKUP($F1627,'(참고)타워 스텟 가치'!$B$2:$L$6,L$2,0)+(VLOOKUP($F1627,'(참고)타워 스텟 가치'!$B$2:$L$6,L$2,0)*$E1627)</f>
        <v>147.37500000000085</v>
      </c>
      <c r="M1627">
        <f>VLOOKUP($F1627,'(참고)타워 스텟 가치'!$B$2:$L$6,M$2,0)+(VLOOKUP($F1627,'(참고)타워 스텟 가치'!$B$2:$L$6,M$2,0)*$E1627)</f>
        <v>39.300000000000225</v>
      </c>
      <c r="N1627">
        <f>VLOOKUP($F1627,'(참고)타워 스텟 가치'!$B$2:$L$6,N$2,0)+(VLOOKUP($F1627,'(참고)타워 스텟 가치'!$B$2:$L$6,N$2,0)*$E1627)</f>
        <v>0</v>
      </c>
      <c r="O1627">
        <f>VLOOKUP($F1627,'(참고)타워 스텟 가치'!$B$2:$L$6,O$2,0)+(VLOOKUP($F1627,'(참고)타워 스텟 가치'!$B$2:$L$6,O$2,0)*$E1627)</f>
        <v>0</v>
      </c>
      <c r="P1627">
        <f>VLOOKUP($F1627,'(참고)타워 스텟 가치'!$B$2:$L$6,P$2,0)+(VLOOKUP($F1627,'(참고)타워 스텟 가치'!$B$2:$L$6,P$2,0)*$E1627)</f>
        <v>91.700000000000529</v>
      </c>
      <c r="Q1627">
        <f>SUM('스테이지별 몬스터 스텟'!H1627*'(참고)타워 스텟 가치'!$Q$17,'스테이지별 몬스터 스텟'!I1627*'(참고)타워 스텟 가치'!$R$17,'스테이지별 몬스터 스텟'!J1627*'(참고)타워 스텟 가치'!$S$17,'스테이지별 몬스터 스텟'!K1627*'(참고)타워 스텟 가치'!$T$17,'스테이지별 몬스터 스텟'!L1627*'(참고)타워 스텟 가치'!$U$17,'스테이지별 몬스터 스텟'!M1627*'(참고)타워 스텟 가치'!$V$17,'스테이지별 몬스터 스텟'!N1627*'(참고)타워 스텟 가치'!$W$17,'스테이지별 몬스터 스텟'!O1627*'(참고)타워 스텟 가치'!$X$17,'스테이지별 몬스터 스텟'!P1627*'(참고)타워 스텟 가치'!$Y$17)</f>
        <v>1005786.887500006</v>
      </c>
      <c r="R1627">
        <v>1</v>
      </c>
      <c r="S1627">
        <f>VLOOKUP($F1627,'(참고)타워 스텟 가치'!$B$7:$L$11,S$2,0)+(VLOOKUP($F1627,'(참고)타워 스텟 가치'!$B$7:$L$11,S$2,0)*$E1627)</f>
        <v>736.87500000000432</v>
      </c>
      <c r="T1627">
        <f>VLOOKUP($F1627,'(참고)타워 스텟 가치'!$B$7:$L$11,T$2,0)+(VLOOKUP($F1627,'(참고)타워 스텟 가치'!$B$7:$L$11,T$2,0)*$E1627)</f>
        <v>1326.3750000000077</v>
      </c>
      <c r="U1627">
        <f>VLOOKUP($F1627,'(참고)타워 스텟 가치'!$B$7:$L$11,U$2,0)+(VLOOKUP($F1627,'(참고)타워 스텟 가치'!$B$7:$L$11,U$2,0)*$E1627)</f>
        <v>655000.00000000384</v>
      </c>
      <c r="V1627">
        <f>VLOOKUP($F1627,'(참고)타워 스텟 가치'!$B$7:$L$11,V$2,0)+(VLOOKUP($F1627,'(참고)타워 스텟 가치'!$B$7:$L$11,V$2,0)*$E1627)</f>
        <v>8842.5000000000509</v>
      </c>
      <c r="W1627">
        <f>VLOOKUP($F1627,'(참고)타워 스텟 가치'!$B$7:$L$11,W$2,0)+(VLOOKUP($F1627,'(참고)타워 스텟 가치'!$B$7:$L$11,W$2,0)*$E1627)</f>
        <v>147.37500000000085</v>
      </c>
      <c r="X1627">
        <f>VLOOKUP($F1627,'(참고)타워 스텟 가치'!$B$7:$L$11,X$2,0)+(VLOOKUP($F1627,'(참고)타워 스텟 가치'!$B$7:$L$11,X$2,0)*$E1627)</f>
        <v>39.300000000000225</v>
      </c>
      <c r="Y1627">
        <f>VLOOKUP($F1627,'(참고)타워 스텟 가치'!$B$7:$L$11,Y$2,0)+(VLOOKUP($F1627,'(참고)타워 스텟 가치'!$B$7:$L$11,Y$2,0)*$E1627)</f>
        <v>0</v>
      </c>
      <c r="Z1627">
        <f>VLOOKUP($F1627,'(참고)타워 스텟 가치'!$B$7:$L$11,Z$2,0)+(VLOOKUP($F1627,'(참고)타워 스텟 가치'!$B$7:$L$11,Z$2,0)*$E1627)</f>
        <v>0</v>
      </c>
      <c r="AA1627">
        <f>VLOOKUP($F1627,'(참고)타워 스텟 가치'!$B$7:$L$11,AA$2,0)+(VLOOKUP($F1627,'(참고)타워 스텟 가치'!$B$7:$L$11,AA$2,0)*$E1627)</f>
        <v>91.700000000000529</v>
      </c>
      <c r="AB1627">
        <f>SUM('스테이지별 몬스터 스텟'!S1627*'(참고)타워 스텟 가치'!$Q$17,'스테이지별 몬스터 스텟'!T1627*'(참고)타워 스텟 가치'!$R$17,'스테이지별 몬스터 스텟'!U1627*'(참고)타워 스텟 가치'!$S$17,'스테이지별 몬스터 스텟'!V1627*'(참고)타워 스텟 가치'!$T$17,'스테이지별 몬스터 스텟'!W1627*'(참고)타워 스텟 가치'!$U$17,'스테이지별 몬스터 스텟'!X1627*'(참고)타워 스텟 가치'!$V$17,'스테이지별 몬스터 스텟'!Y1627*'(참고)타워 스텟 가치'!$W$17,'스테이지별 몬스터 스텟'!Z1627*'(참고)타워 스텟 가치'!$X$17,'스테이지별 몬스터 스텟'!AA1627*'(참고)타워 스텟 가치'!$Y$17)</f>
        <v>1004165.762500006</v>
      </c>
      <c r="AC1627">
        <v>2</v>
      </c>
      <c r="AD1627">
        <f>VLOOKUP($F1627,'(참고)타워 스텟 가치'!$B$12:$L$16,AD$2,0)+(VLOOKUP($F1627,'(참고)타워 스텟 가치'!$B$12:$L$16,AD$2,0)*$E1627)</f>
        <v>736.87500000000432</v>
      </c>
      <c r="AE1627">
        <f>VLOOKUP($F1627,'(참고)타워 스텟 가치'!$B$12:$L$16,AE$2,0)+(VLOOKUP($F1627,'(참고)타워 스텟 가치'!$B$12:$L$16,AE$2,0)*$E1627)</f>
        <v>884.25000000000523</v>
      </c>
      <c r="AF1627">
        <f>VLOOKUP($F1627,'(참고)타워 스텟 가치'!$B$12:$L$16,AF$2,0)+(VLOOKUP($F1627,'(참고)타워 스텟 가치'!$B$12:$L$16,AF$2,0)*$E1627)</f>
        <v>655000.00000000384</v>
      </c>
      <c r="AG1627">
        <f>VLOOKUP($F1627,'(참고)타워 스텟 가치'!$B$12:$L$16,AG$2,0)+(VLOOKUP($F1627,'(참고)타워 스텟 가치'!$B$12:$L$16,AG$2,0)*$E1627)</f>
        <v>4421.2500000000255</v>
      </c>
      <c r="AH1627">
        <f>VLOOKUP($F1627,'(참고)타워 스텟 가치'!$B$12:$L$16,AH$2,0)+(VLOOKUP($F1627,'(참고)타워 스텟 가치'!$B$12:$L$16,AH$2,0)*$E1627)</f>
        <v>147.37500000000085</v>
      </c>
      <c r="AI1627">
        <f>VLOOKUP($F1627,'(참고)타워 스텟 가치'!$B$12:$L$16,AI$2,0)+(VLOOKUP($F1627,'(참고)타워 스텟 가치'!$B$12:$L$16,AI$2,0)*$E1627)</f>
        <v>39.300000000000225</v>
      </c>
      <c r="AJ1627">
        <f>VLOOKUP($F1627,'(참고)타워 스텟 가치'!$B$12:$L$16,AJ$2,0)+(VLOOKUP($F1627,'(참고)타워 스텟 가치'!$B$12:$L$16,AJ$2,0)*$E1627)</f>
        <v>0</v>
      </c>
      <c r="AK1627">
        <f>VLOOKUP($F1627,'(참고)타워 스텟 가치'!$B$12:$L$16,AK$2,0)+(VLOOKUP($F1627,'(참고)타워 스텟 가치'!$B$12:$L$16,AK$2,0)*$E1627)</f>
        <v>0</v>
      </c>
      <c r="AL1627">
        <f>VLOOKUP($F1627,'(참고)타워 스텟 가치'!$B$12:$L$16,AL$2,0)+(VLOOKUP($F1627,'(참고)타워 스텟 가치'!$B$12:$L$16,AL$2,0)*$E1627)</f>
        <v>183.40000000000106</v>
      </c>
      <c r="AM1627">
        <f>SUM('스테이지별 몬스터 스텟'!AD1627*'(참고)타워 스텟 가치'!$Q$17,'스테이지별 몬스터 스텟'!AE1627*'(참고)타워 스텟 가치'!$R$17,'스테이지별 몬스터 스텟'!AF1627*'(참고)타워 스텟 가치'!$S$17,'스테이지별 몬스터 스텟'!AG1627*'(참고)타워 스텟 가치'!$T$17,'스테이지별 몬스터 스텟'!AH1627*'(참고)타워 스텟 가치'!$U$17,'스테이지별 몬스터 스텟'!AI1627*'(참고)타워 스텟 가치'!$V$17,'스테이지별 몬스터 스텟'!AJ1627*'(참고)타워 스텟 가치'!$W$17,'스테이지별 몬스터 스텟'!AK1627*'(참고)타워 스텟 가치'!$X$17,'스테이지별 몬스터 스텟'!AL1627*'(참고)타워 스텟 가치'!$Y$17)</f>
        <v>994843.47500000591</v>
      </c>
      <c r="AN1627">
        <v>3</v>
      </c>
    </row>
    <row r="1628" spans="3:40" x14ac:dyDescent="0.3">
      <c r="C1628">
        <v>4</v>
      </c>
      <c r="D1628">
        <f t="shared" si="77"/>
        <v>325</v>
      </c>
      <c r="E1628" s="52">
        <f>VLOOKUP(D1628,'스테이지별 난이도 설정'!B:C,2,0)</f>
        <v>130.00000000000077</v>
      </c>
      <c r="F1628" t="str">
        <f t="shared" si="78"/>
        <v>유니크</v>
      </c>
      <c r="G1628">
        <f t="shared" si="76"/>
        <v>6</v>
      </c>
      <c r="H1628">
        <f>VLOOKUP($F1628,'(참고)타워 스텟 가치'!$B$2:$L$6,H$2,0)+(VLOOKUP($F1628,'(참고)타워 스텟 가치'!$B$2:$L$6,H$2,0)*$E1628)</f>
        <v>3315.9375000000196</v>
      </c>
      <c r="I1628">
        <f>VLOOKUP($F1628,'(참고)타워 스텟 가치'!$B$2:$L$6,I$2,0)+(VLOOKUP($F1628,'(참고)타워 스텟 가치'!$B$2:$L$6,I$2,0)*$E1628)</f>
        <v>663.18750000000387</v>
      </c>
      <c r="J1628">
        <f>VLOOKUP($F1628,'(참고)타워 스텟 가치'!$B$2:$L$6,J$2,0)+(VLOOKUP($F1628,'(참고)타워 스텟 가치'!$B$2:$L$6,J$2,0)*$E1628)</f>
        <v>655000.00000000384</v>
      </c>
      <c r="K1628">
        <f>VLOOKUP($F1628,'(참고)타워 스텟 가치'!$B$2:$L$6,K$2,0)+(VLOOKUP($F1628,'(참고)타워 스텟 가치'!$B$2:$L$6,K$2,0)*$E1628)</f>
        <v>13263.750000000078</v>
      </c>
      <c r="L1628">
        <f>VLOOKUP($F1628,'(참고)타워 스텟 가치'!$B$2:$L$6,L$2,0)+(VLOOKUP($F1628,'(참고)타워 스텟 가치'!$B$2:$L$6,L$2,0)*$E1628)</f>
        <v>221.06250000000131</v>
      </c>
      <c r="M1628">
        <f>VLOOKUP($F1628,'(참고)타워 스텟 가치'!$B$2:$L$6,M$2,0)+(VLOOKUP($F1628,'(참고)타워 스텟 가치'!$B$2:$L$6,M$2,0)*$E1628)</f>
        <v>39.300000000000225</v>
      </c>
      <c r="N1628">
        <f>VLOOKUP($F1628,'(참고)타워 스텟 가치'!$B$2:$L$6,N$2,0)+(VLOOKUP($F1628,'(참고)타워 스텟 가치'!$B$2:$L$6,N$2,0)*$E1628)</f>
        <v>0</v>
      </c>
      <c r="O1628">
        <f>VLOOKUP($F1628,'(참고)타워 스텟 가치'!$B$2:$L$6,O$2,0)+(VLOOKUP($F1628,'(참고)타워 스텟 가치'!$B$2:$L$6,O$2,0)*$E1628)</f>
        <v>0</v>
      </c>
      <c r="P1628">
        <f>VLOOKUP($F1628,'(참고)타워 스텟 가치'!$B$2:$L$6,P$2,0)+(VLOOKUP($F1628,'(참고)타워 스텟 가치'!$B$2:$L$6,P$2,0)*$E1628)</f>
        <v>131.00000000000077</v>
      </c>
      <c r="Q1628">
        <f>SUM('스테이지별 몬스터 스텟'!H1628*'(참고)타워 스텟 가치'!$Q$17,'스테이지별 몬스터 스텟'!I1628*'(참고)타워 스텟 가치'!$R$17,'스테이지별 몬스터 스텟'!J1628*'(참고)타워 스텟 가치'!$S$17,'스테이지별 몬스터 스텟'!K1628*'(참고)타워 스텟 가치'!$T$17,'스테이지별 몬스터 스텟'!L1628*'(참고)타워 스텟 가치'!$U$17,'스테이지별 몬스터 스텟'!M1628*'(참고)타워 스텟 가치'!$V$17,'스테이지별 몬스터 스텟'!N1628*'(참고)타워 스텟 가치'!$W$17,'스테이지별 몬스터 스텟'!O1628*'(참고)타워 스텟 가치'!$X$17,'스테이지별 몬스터 스텟'!P1628*'(참고)타워 스텟 가치'!$Y$17)</f>
        <v>1017397.581250006</v>
      </c>
      <c r="R1628">
        <v>1</v>
      </c>
      <c r="S1628">
        <f>VLOOKUP($F1628,'(참고)타워 스텟 가치'!$B$7:$L$11,S$2,0)+(VLOOKUP($F1628,'(참고)타워 스텟 가치'!$B$7:$L$11,S$2,0)*$E1628)</f>
        <v>1105.3125000000064</v>
      </c>
      <c r="T1628">
        <f>VLOOKUP($F1628,'(참고)타워 스텟 가치'!$B$7:$L$11,T$2,0)+(VLOOKUP($F1628,'(참고)타워 스텟 가치'!$B$7:$L$11,T$2,0)*$E1628)</f>
        <v>1989.5625000000116</v>
      </c>
      <c r="U1628">
        <f>VLOOKUP($F1628,'(참고)타워 스텟 가치'!$B$7:$L$11,U$2,0)+(VLOOKUP($F1628,'(참고)타워 스텟 가치'!$B$7:$L$11,U$2,0)*$E1628)</f>
        <v>655000.00000000384</v>
      </c>
      <c r="V1628">
        <f>VLOOKUP($F1628,'(참고)타워 스텟 가치'!$B$7:$L$11,V$2,0)+(VLOOKUP($F1628,'(참고)타워 스텟 가치'!$B$7:$L$11,V$2,0)*$E1628)</f>
        <v>13263.750000000078</v>
      </c>
      <c r="W1628">
        <f>VLOOKUP($F1628,'(참고)타워 스텟 가치'!$B$7:$L$11,W$2,0)+(VLOOKUP($F1628,'(참고)타워 스텟 가치'!$B$7:$L$11,W$2,0)*$E1628)</f>
        <v>221.06250000000131</v>
      </c>
      <c r="X1628">
        <f>VLOOKUP($F1628,'(참고)타워 스텟 가치'!$B$7:$L$11,X$2,0)+(VLOOKUP($F1628,'(참고)타워 스텟 가치'!$B$7:$L$11,X$2,0)*$E1628)</f>
        <v>39.300000000000225</v>
      </c>
      <c r="Y1628">
        <f>VLOOKUP($F1628,'(참고)타워 스텟 가치'!$B$7:$L$11,Y$2,0)+(VLOOKUP($F1628,'(참고)타워 스텟 가치'!$B$7:$L$11,Y$2,0)*$E1628)</f>
        <v>0</v>
      </c>
      <c r="Z1628">
        <f>VLOOKUP($F1628,'(참고)타워 스텟 가치'!$B$7:$L$11,Z$2,0)+(VLOOKUP($F1628,'(참고)타워 스텟 가치'!$B$7:$L$11,Z$2,0)*$E1628)</f>
        <v>0</v>
      </c>
      <c r="AA1628">
        <f>VLOOKUP($F1628,'(참고)타워 스텟 가치'!$B$7:$L$11,AA$2,0)+(VLOOKUP($F1628,'(참고)타워 스텟 가치'!$B$7:$L$11,AA$2,0)*$E1628)</f>
        <v>131.00000000000077</v>
      </c>
      <c r="AB1628">
        <f>SUM('스테이지별 몬스터 스텟'!S1628*'(참고)타워 스텟 가치'!$Q$17,'스테이지별 몬스터 스텟'!T1628*'(참고)타워 스텟 가치'!$R$17,'스테이지별 몬스터 스텟'!U1628*'(참고)타워 스텟 가치'!$S$17,'스테이지별 몬스터 스텟'!V1628*'(참고)타워 스텟 가치'!$T$17,'스테이지별 몬스터 스텟'!W1628*'(참고)타워 스텟 가치'!$U$17,'스테이지별 몬스터 스텟'!X1628*'(참고)타워 스텟 가치'!$V$17,'스테이지별 몬스터 스텟'!Y1628*'(참고)타워 스텟 가치'!$W$17,'스테이지별 몬스터 스텟'!Z1628*'(참고)타워 스텟 가치'!$X$17,'스테이지별 몬스터 스텟'!AA1628*'(참고)타워 스텟 가치'!$Y$17)</f>
        <v>1014965.893750006</v>
      </c>
      <c r="AC1628">
        <v>2</v>
      </c>
      <c r="AD1628">
        <f>VLOOKUP($F1628,'(참고)타워 스텟 가치'!$B$12:$L$16,AD$2,0)+(VLOOKUP($F1628,'(참고)타워 스텟 가치'!$B$12:$L$16,AD$2,0)*$E1628)</f>
        <v>1105.3125000000064</v>
      </c>
      <c r="AE1628">
        <f>VLOOKUP($F1628,'(참고)타워 스텟 가치'!$B$12:$L$16,AE$2,0)+(VLOOKUP($F1628,'(참고)타워 스텟 가치'!$B$12:$L$16,AE$2,0)*$E1628)</f>
        <v>1326.3750000000077</v>
      </c>
      <c r="AF1628">
        <f>VLOOKUP($F1628,'(참고)타워 스텟 가치'!$B$12:$L$16,AF$2,0)+(VLOOKUP($F1628,'(참고)타워 스텟 가치'!$B$12:$L$16,AF$2,0)*$E1628)</f>
        <v>655000.00000000384</v>
      </c>
      <c r="AG1628">
        <f>VLOOKUP($F1628,'(참고)타워 스텟 가치'!$B$12:$L$16,AG$2,0)+(VLOOKUP($F1628,'(참고)타워 스텟 가치'!$B$12:$L$16,AG$2,0)*$E1628)</f>
        <v>6631.8750000000391</v>
      </c>
      <c r="AH1628">
        <f>VLOOKUP($F1628,'(참고)타워 스텟 가치'!$B$12:$L$16,AH$2,0)+(VLOOKUP($F1628,'(참고)타워 스텟 가치'!$B$12:$L$16,AH$2,0)*$E1628)</f>
        <v>221.06250000000131</v>
      </c>
      <c r="AI1628">
        <f>VLOOKUP($F1628,'(참고)타워 스텟 가치'!$B$12:$L$16,AI$2,0)+(VLOOKUP($F1628,'(참고)타워 스텟 가치'!$B$12:$L$16,AI$2,0)*$E1628)</f>
        <v>39.300000000000225</v>
      </c>
      <c r="AJ1628">
        <f>VLOOKUP($F1628,'(참고)타워 스텟 가치'!$B$12:$L$16,AJ$2,0)+(VLOOKUP($F1628,'(참고)타워 스텟 가치'!$B$12:$L$16,AJ$2,0)*$E1628)</f>
        <v>0</v>
      </c>
      <c r="AK1628">
        <f>VLOOKUP($F1628,'(참고)타워 스텟 가치'!$B$12:$L$16,AK$2,0)+(VLOOKUP($F1628,'(참고)타워 스텟 가치'!$B$12:$L$16,AK$2,0)*$E1628)</f>
        <v>0</v>
      </c>
      <c r="AL1628">
        <f>VLOOKUP($F1628,'(참고)타워 스텟 가치'!$B$12:$L$16,AL$2,0)+(VLOOKUP($F1628,'(참고)타워 스텟 가치'!$B$12:$L$16,AL$2,0)*$E1628)</f>
        <v>262.00000000000153</v>
      </c>
      <c r="AM1628">
        <f>SUM('스테이지별 몬스터 스텟'!AD1628*'(참고)타워 스텟 가치'!$Q$17,'스테이지별 몬스터 스텟'!AE1628*'(참고)타워 스텟 가치'!$R$17,'스테이지별 몬스터 스텟'!AF1628*'(참고)타워 스텟 가치'!$S$17,'스테이지별 몬스터 스텟'!AG1628*'(참고)타워 스텟 가치'!$T$17,'스테이지별 몬스터 스텟'!AH1628*'(참고)타워 스텟 가치'!$U$17,'스테이지별 몬스터 스텟'!AI1628*'(참고)타워 스텟 가치'!$V$17,'스테이지별 몬스터 스텟'!AJ1628*'(참고)타워 스텟 가치'!$W$17,'스테이지별 몬스터 스텟'!AK1628*'(참고)타워 스텟 가치'!$X$17,'스테이지별 몬스터 스텟'!AL1628*'(참고)타워 스텟 가치'!$Y$17)</f>
        <v>1000969.362500006</v>
      </c>
      <c r="AN1628">
        <v>3</v>
      </c>
    </row>
    <row r="1629" spans="3:40" x14ac:dyDescent="0.3">
      <c r="C1629">
        <v>5</v>
      </c>
      <c r="D1629">
        <f t="shared" si="77"/>
        <v>325</v>
      </c>
      <c r="E1629" s="52">
        <f>VLOOKUP(D1629,'스테이지별 난이도 설정'!B:C,2,0)</f>
        <v>130.00000000000077</v>
      </c>
      <c r="F1629" t="str">
        <f t="shared" si="78"/>
        <v>스페셜</v>
      </c>
      <c r="G1629">
        <f t="shared" si="76"/>
        <v>6</v>
      </c>
      <c r="H1629">
        <f>VLOOKUP($F1629,'(참고)타워 스텟 가치'!$B$2:$L$6,H$2,0)+(VLOOKUP($F1629,'(참고)타워 스텟 가치'!$B$2:$L$6,H$2,0)*$E1629)</f>
        <v>4973.9062500000291</v>
      </c>
      <c r="I1629">
        <f>VLOOKUP($F1629,'(참고)타워 스텟 가치'!$B$2:$L$6,I$2,0)+(VLOOKUP($F1629,'(참고)타워 스텟 가치'!$B$2:$L$6,I$2,0)*$E1629)</f>
        <v>994.7812500000058</v>
      </c>
      <c r="J1629">
        <f>VLOOKUP($F1629,'(참고)타워 스텟 가치'!$B$2:$L$6,J$2,0)+(VLOOKUP($F1629,'(참고)타워 스텟 가치'!$B$2:$L$6,J$2,0)*$E1629)</f>
        <v>655000.00000000384</v>
      </c>
      <c r="K1629">
        <f>VLOOKUP($F1629,'(참고)타워 스텟 가치'!$B$2:$L$6,K$2,0)+(VLOOKUP($F1629,'(참고)타워 스텟 가치'!$B$2:$L$6,K$2,0)*$E1629)</f>
        <v>19895.625000000116</v>
      </c>
      <c r="L1629">
        <f>VLOOKUP($F1629,'(참고)타워 스텟 가치'!$B$2:$L$6,L$2,0)+(VLOOKUP($F1629,'(참고)타워 스텟 가치'!$B$2:$L$6,L$2,0)*$E1629)</f>
        <v>331.59375000000193</v>
      </c>
      <c r="M1629">
        <f>VLOOKUP($F1629,'(참고)타워 스텟 가치'!$B$2:$L$6,M$2,0)+(VLOOKUP($F1629,'(참고)타워 스텟 가치'!$B$2:$L$6,M$2,0)*$E1629)</f>
        <v>39.300000000000225</v>
      </c>
      <c r="N1629">
        <f>VLOOKUP($F1629,'(참고)타워 스텟 가치'!$B$2:$L$6,N$2,0)+(VLOOKUP($F1629,'(참고)타워 스텟 가치'!$B$2:$L$6,N$2,0)*$E1629)</f>
        <v>0</v>
      </c>
      <c r="O1629">
        <f>VLOOKUP($F1629,'(참고)타워 스텟 가치'!$B$2:$L$6,O$2,0)+(VLOOKUP($F1629,'(참고)타워 스텟 가치'!$B$2:$L$6,O$2,0)*$E1629)</f>
        <v>0</v>
      </c>
      <c r="P1629">
        <f>VLOOKUP($F1629,'(참고)타워 스텟 가치'!$B$2:$L$6,P$2,0)+(VLOOKUP($F1629,'(참고)타워 스텟 가치'!$B$2:$L$6,P$2,0)*$E1629)</f>
        <v>131.00000000000077</v>
      </c>
      <c r="Q1629">
        <f>SUM('스테이지별 몬스터 스텟'!H1629*'(참고)타워 스텟 가치'!$Q$17,'스테이지별 몬스터 스텟'!I1629*'(참고)타워 스텟 가치'!$R$17,'스테이지별 몬스터 스텟'!J1629*'(참고)타워 스텟 가치'!$S$17,'스테이지별 몬스터 스텟'!K1629*'(참고)타워 스텟 가치'!$T$17,'스테이지별 몬스터 스텟'!L1629*'(참고)타워 스텟 가치'!$U$17,'스테이지별 몬스터 스텟'!M1629*'(참고)타워 스텟 가치'!$V$17,'스테이지별 몬스터 스텟'!N1629*'(참고)타워 스텟 가치'!$W$17,'스테이지별 몬스터 스텟'!O1629*'(참고)타워 스텟 가치'!$X$17,'스테이지별 몬스터 스텟'!P1629*'(참고)타워 스텟 가치'!$Y$17)</f>
        <v>1034695.7218750062</v>
      </c>
      <c r="R1629">
        <v>1</v>
      </c>
      <c r="S1629">
        <f>VLOOKUP($F1629,'(참고)타워 스텟 가치'!$B$7:$L$11,S$2,0)+(VLOOKUP($F1629,'(참고)타워 스텟 가치'!$B$7:$L$11,S$2,0)*$E1629)</f>
        <v>1657.9687500000098</v>
      </c>
      <c r="T1629">
        <f>VLOOKUP($F1629,'(참고)타워 스텟 가치'!$B$7:$L$11,T$2,0)+(VLOOKUP($F1629,'(참고)타워 스텟 가치'!$B$7:$L$11,T$2,0)*$E1629)</f>
        <v>2984.3437500000173</v>
      </c>
      <c r="U1629">
        <f>VLOOKUP($F1629,'(참고)타워 스텟 가치'!$B$7:$L$11,U$2,0)+(VLOOKUP($F1629,'(참고)타워 스텟 가치'!$B$7:$L$11,U$2,0)*$E1629)</f>
        <v>655000.00000000384</v>
      </c>
      <c r="V1629">
        <f>VLOOKUP($F1629,'(참고)타워 스텟 가치'!$B$7:$L$11,V$2,0)+(VLOOKUP($F1629,'(참고)타워 스텟 가치'!$B$7:$L$11,V$2,0)*$E1629)</f>
        <v>19895.625000000116</v>
      </c>
      <c r="W1629">
        <f>VLOOKUP($F1629,'(참고)타워 스텟 가치'!$B$7:$L$11,W$2,0)+(VLOOKUP($F1629,'(참고)타워 스텟 가치'!$B$7:$L$11,W$2,0)*$E1629)</f>
        <v>331.59375000000193</v>
      </c>
      <c r="X1629">
        <f>VLOOKUP($F1629,'(참고)타워 스텟 가치'!$B$7:$L$11,X$2,0)+(VLOOKUP($F1629,'(참고)타워 스텟 가치'!$B$7:$L$11,X$2,0)*$E1629)</f>
        <v>39.300000000000225</v>
      </c>
      <c r="Y1629">
        <f>VLOOKUP($F1629,'(참고)타워 스텟 가치'!$B$7:$L$11,Y$2,0)+(VLOOKUP($F1629,'(참고)타워 스텟 가치'!$B$7:$L$11,Y$2,0)*$E1629)</f>
        <v>0</v>
      </c>
      <c r="Z1629">
        <f>VLOOKUP($F1629,'(참고)타워 스텟 가치'!$B$7:$L$11,Z$2,0)+(VLOOKUP($F1629,'(참고)타워 스텟 가치'!$B$7:$L$11,Z$2,0)*$E1629)</f>
        <v>0</v>
      </c>
      <c r="AA1629">
        <f>VLOOKUP($F1629,'(참고)타워 스텟 가치'!$B$7:$L$11,AA$2,0)+(VLOOKUP($F1629,'(참고)타워 스텟 가치'!$B$7:$L$11,AA$2,0)*$E1629)</f>
        <v>131.00000000000077</v>
      </c>
      <c r="AB1629">
        <f>SUM('스테이지별 몬스터 스텟'!S1629*'(참고)타워 스텟 가치'!$Q$17,'스테이지별 몬스터 스텟'!T1629*'(참고)타워 스텟 가치'!$R$17,'스테이지별 몬스터 스텟'!U1629*'(참고)타워 스텟 가치'!$S$17,'스테이지별 몬스터 스텟'!V1629*'(참고)타워 스텟 가치'!$T$17,'스테이지별 몬스터 스텟'!W1629*'(참고)타워 스텟 가치'!$U$17,'스테이지별 몬스터 스텟'!X1629*'(참고)타워 스텟 가치'!$V$17,'스테이지별 몬스터 스텟'!Y1629*'(참고)타워 스텟 가치'!$W$17,'스테이지별 몬스터 스텟'!Z1629*'(참고)타워 스텟 가치'!$X$17,'스테이지별 몬스터 스텟'!AA1629*'(참고)타워 스텟 가치'!$Y$17)</f>
        <v>1031048.1906250061</v>
      </c>
      <c r="AC1629">
        <v>2</v>
      </c>
      <c r="AD1629">
        <f>VLOOKUP($F1629,'(참고)타워 스텟 가치'!$B$12:$L$16,AD$2,0)+(VLOOKUP($F1629,'(참고)타워 스텟 가치'!$B$12:$L$16,AD$2,0)*$E1629)</f>
        <v>1657.9687500000098</v>
      </c>
      <c r="AE1629">
        <f>VLOOKUP($F1629,'(참고)타워 스텟 가치'!$B$12:$L$16,AE$2,0)+(VLOOKUP($F1629,'(참고)타워 스텟 가치'!$B$12:$L$16,AE$2,0)*$E1629)</f>
        <v>1989.5625000000116</v>
      </c>
      <c r="AF1629">
        <f>VLOOKUP($F1629,'(참고)타워 스텟 가치'!$B$12:$L$16,AF$2,0)+(VLOOKUP($F1629,'(참고)타워 스텟 가치'!$B$12:$L$16,AF$2,0)*$E1629)</f>
        <v>655000.00000000384</v>
      </c>
      <c r="AG1629">
        <f>VLOOKUP($F1629,'(참고)타워 스텟 가치'!$B$12:$L$16,AG$2,0)+(VLOOKUP($F1629,'(참고)타워 스텟 가치'!$B$12:$L$16,AG$2,0)*$E1629)</f>
        <v>9947.8125000000582</v>
      </c>
      <c r="AH1629">
        <f>VLOOKUP($F1629,'(참고)타워 스텟 가치'!$B$12:$L$16,AH$2,0)+(VLOOKUP($F1629,'(참고)타워 스텟 가치'!$B$12:$L$16,AH$2,0)*$E1629)</f>
        <v>331.59375000000193</v>
      </c>
      <c r="AI1629">
        <f>VLOOKUP($F1629,'(참고)타워 스텟 가치'!$B$12:$L$16,AI$2,0)+(VLOOKUP($F1629,'(참고)타워 스텟 가치'!$B$12:$L$16,AI$2,0)*$E1629)</f>
        <v>39.300000000000225</v>
      </c>
      <c r="AJ1629">
        <f>VLOOKUP($F1629,'(참고)타워 스텟 가치'!$B$12:$L$16,AJ$2,0)+(VLOOKUP($F1629,'(참고)타워 스텟 가치'!$B$12:$L$16,AJ$2,0)*$E1629)</f>
        <v>0</v>
      </c>
      <c r="AK1629">
        <f>VLOOKUP($F1629,'(참고)타워 스텟 가치'!$B$12:$L$16,AK$2,0)+(VLOOKUP($F1629,'(참고)타워 스텟 가치'!$B$12:$L$16,AK$2,0)*$E1629)</f>
        <v>0</v>
      </c>
      <c r="AL1629">
        <f>VLOOKUP($F1629,'(참고)타워 스텟 가치'!$B$12:$L$16,AL$2,0)+(VLOOKUP($F1629,'(참고)타워 스텟 가치'!$B$12:$L$16,AL$2,0)*$E1629)</f>
        <v>262.00000000000153</v>
      </c>
      <c r="AM1629">
        <f>SUM('스테이지별 몬스터 스텟'!AD1629*'(참고)타워 스텟 가치'!$Q$17,'스테이지별 몬스터 스텟'!AE1629*'(참고)타워 스텟 가치'!$R$17,'스테이지별 몬스터 스텟'!AF1629*'(참고)타워 스텟 가치'!$S$17,'스테이지별 몬스터 스텟'!AG1629*'(참고)타워 스텟 가치'!$T$17,'스테이지별 몬스터 스텟'!AH1629*'(참고)타워 스텟 가치'!$U$17,'스테이지별 몬스터 스텟'!AI1629*'(참고)타워 스텟 가치'!$V$17,'스테이지별 몬스터 스텟'!AJ1629*'(참고)타워 스텟 가치'!$W$17,'스테이지별 몬스터 스텟'!AK1629*'(참고)타워 스텟 가치'!$X$17,'스테이지별 몬스터 스텟'!AL1629*'(참고)타워 스텟 가치'!$Y$17)</f>
        <v>1009922.393750006</v>
      </c>
      <c r="AN1629">
        <v>3</v>
      </c>
    </row>
    <row r="1630" spans="3:40" x14ac:dyDescent="0.3">
      <c r="C1630">
        <v>1</v>
      </c>
      <c r="D1630">
        <f t="shared" si="77"/>
        <v>326</v>
      </c>
      <c r="E1630" s="52">
        <f>VLOOKUP(D1630,'스테이지별 난이도 설정'!B:C,2,0)</f>
        <v>130.40000000000077</v>
      </c>
      <c r="F1630" t="str">
        <f t="shared" si="78"/>
        <v>일반</v>
      </c>
      <c r="G1630">
        <f t="shared" si="76"/>
        <v>6</v>
      </c>
      <c r="H1630">
        <f>VLOOKUP($F1630,'(참고)타워 스텟 가치'!$B$2:$L$6,H$2,0)+(VLOOKUP($F1630,'(참고)타워 스텟 가치'!$B$2:$L$6,H$2,0)*$E1630)</f>
        <v>985.5000000000058</v>
      </c>
      <c r="I1630">
        <f>VLOOKUP($F1630,'(참고)타워 스텟 가치'!$B$2:$L$6,I$2,0)+(VLOOKUP($F1630,'(참고)타워 스텟 가치'!$B$2:$L$6,I$2,0)*$E1630)</f>
        <v>197.10000000000116</v>
      </c>
      <c r="J1630">
        <f>VLOOKUP($F1630,'(참고)타워 스텟 가치'!$B$2:$L$6,J$2,0)+(VLOOKUP($F1630,'(참고)타워 스텟 가치'!$B$2:$L$6,J$2,0)*$E1630)</f>
        <v>657000.00000000384</v>
      </c>
      <c r="K1630">
        <f>VLOOKUP($F1630,'(참고)타워 스텟 가치'!$B$2:$L$6,K$2,0)+(VLOOKUP($F1630,'(참고)타워 스텟 가치'!$B$2:$L$6,K$2,0)*$E1630)</f>
        <v>3942.0000000000232</v>
      </c>
      <c r="L1630">
        <f>VLOOKUP($F1630,'(참고)타워 스텟 가치'!$B$2:$L$6,L$2,0)+(VLOOKUP($F1630,'(참고)타워 스텟 가치'!$B$2:$L$6,L$2,0)*$E1630)</f>
        <v>65.700000000000387</v>
      </c>
      <c r="M1630">
        <f>VLOOKUP($F1630,'(참고)타워 스텟 가치'!$B$2:$L$6,M$2,0)+(VLOOKUP($F1630,'(참고)타워 스텟 가치'!$B$2:$L$6,M$2,0)*$E1630)</f>
        <v>39.420000000000229</v>
      </c>
      <c r="N1630">
        <f>VLOOKUP($F1630,'(참고)타워 스텟 가치'!$B$2:$L$6,N$2,0)+(VLOOKUP($F1630,'(참고)타워 스텟 가치'!$B$2:$L$6,N$2,0)*$E1630)</f>
        <v>0</v>
      </c>
      <c r="O1630">
        <f>VLOOKUP($F1630,'(참고)타워 스텟 가치'!$B$2:$L$6,O$2,0)+(VLOOKUP($F1630,'(참고)타워 스텟 가치'!$B$2:$L$6,O$2,0)*$E1630)</f>
        <v>0</v>
      </c>
      <c r="P1630">
        <f>VLOOKUP($F1630,'(참고)타워 스텟 가치'!$B$2:$L$6,P$2,0)+(VLOOKUP($F1630,'(참고)타워 스텟 가치'!$B$2:$L$6,P$2,0)*$E1630)</f>
        <v>91.980000000000544</v>
      </c>
      <c r="Q1630">
        <f>SUM('스테이지별 몬스터 스텟'!H1630*'(참고)타워 스텟 가치'!$Q$17,'스테이지별 몬스터 스텟'!I1630*'(참고)타워 스텟 가치'!$R$17,'스테이지별 몬스터 스텟'!J1630*'(참고)타워 스텟 가치'!$S$17,'스테이지별 몬스터 스텟'!K1630*'(참고)타워 스텟 가치'!$T$17,'스테이지별 몬스터 스텟'!L1630*'(참고)타워 스텟 가치'!$U$17,'스테이지별 몬스터 스텟'!M1630*'(참고)타워 스텟 가치'!$V$17,'스테이지별 몬스터 스텟'!N1630*'(참고)타워 스텟 가치'!$W$17,'스테이지별 몬스터 스텟'!O1630*'(참고)타워 스텟 가치'!$X$17,'스테이지별 몬스터 스텟'!P1630*'(참고)타워 스텟 가치'!$Y$17)</f>
        <v>996005.43000000587</v>
      </c>
      <c r="R1630">
        <v>1</v>
      </c>
      <c r="S1630">
        <f>VLOOKUP($F1630,'(참고)타워 스텟 가치'!$B$7:$L$11,S$2,0)+(VLOOKUP($F1630,'(참고)타워 스텟 가치'!$B$7:$L$11,S$2,0)*$E1630)</f>
        <v>328.50000000000193</v>
      </c>
      <c r="T1630">
        <f>VLOOKUP($F1630,'(참고)타워 스텟 가치'!$B$7:$L$11,T$2,0)+(VLOOKUP($F1630,'(참고)타워 스텟 가치'!$B$7:$L$11,T$2,0)*$E1630)</f>
        <v>591.30000000000348</v>
      </c>
      <c r="U1630">
        <f>VLOOKUP($F1630,'(참고)타워 스텟 가치'!$B$7:$L$11,U$2,0)+(VLOOKUP($F1630,'(참고)타워 스텟 가치'!$B$7:$L$11,U$2,0)*$E1630)</f>
        <v>657000.00000000384</v>
      </c>
      <c r="V1630">
        <f>VLOOKUP($F1630,'(참고)타워 스텟 가치'!$B$7:$L$11,V$2,0)+(VLOOKUP($F1630,'(참고)타워 스텟 가치'!$B$7:$L$11,V$2,0)*$E1630)</f>
        <v>3942.0000000000232</v>
      </c>
      <c r="W1630">
        <f>VLOOKUP($F1630,'(참고)타워 스텟 가치'!$B$7:$L$11,W$2,0)+(VLOOKUP($F1630,'(참고)타워 스텟 가치'!$B$7:$L$11,W$2,0)*$E1630)</f>
        <v>65.700000000000387</v>
      </c>
      <c r="X1630">
        <f>VLOOKUP($F1630,'(참고)타워 스텟 가치'!$B$7:$L$11,X$2,0)+(VLOOKUP($F1630,'(참고)타워 스텟 가치'!$B$7:$L$11,X$2,0)*$E1630)</f>
        <v>39.420000000000229</v>
      </c>
      <c r="Y1630">
        <f>VLOOKUP($F1630,'(참고)타워 스텟 가치'!$B$7:$L$11,Y$2,0)+(VLOOKUP($F1630,'(참고)타워 스텟 가치'!$B$7:$L$11,Y$2,0)*$E1630)</f>
        <v>0</v>
      </c>
      <c r="Z1630">
        <f>VLOOKUP($F1630,'(참고)타워 스텟 가치'!$B$7:$L$11,Z$2,0)+(VLOOKUP($F1630,'(참고)타워 스텟 가치'!$B$7:$L$11,Z$2,0)*$E1630)</f>
        <v>0</v>
      </c>
      <c r="AA1630">
        <f>VLOOKUP($F1630,'(참고)타워 스텟 가치'!$B$7:$L$11,AA$2,0)+(VLOOKUP($F1630,'(참고)타워 스텟 가치'!$B$7:$L$11,AA$2,0)*$E1630)</f>
        <v>91.980000000000544</v>
      </c>
      <c r="AB1630">
        <f>SUM('스테이지별 몬스터 스텟'!S1630*'(참고)타워 스텟 가치'!$Q$17,'스테이지별 몬스터 스텟'!T1630*'(참고)타워 스텟 가치'!$R$17,'스테이지별 몬스터 스텟'!U1630*'(참고)타워 스텟 가치'!$S$17,'스테이지별 몬스터 스텟'!V1630*'(참고)타워 스텟 가치'!$T$17,'스테이지별 몬스터 스텟'!W1630*'(참고)타워 스텟 가치'!$U$17,'스테이지별 몬스터 스텟'!X1630*'(참고)타워 스텟 가치'!$V$17,'스테이지별 몬스터 스텟'!Y1630*'(참고)타워 스텟 가치'!$W$17,'스테이지별 몬스터 스텟'!Z1630*'(참고)타워 스텟 가치'!$X$17,'스테이지별 몬스터 스텟'!AA1630*'(참고)타워 스텟 가치'!$Y$17)</f>
        <v>995282.7300000058</v>
      </c>
      <c r="AC1630">
        <v>2</v>
      </c>
      <c r="AD1630">
        <f>VLOOKUP($F1630,'(참고)타워 스텟 가치'!$B$12:$L$16,AD$2,0)+(VLOOKUP($F1630,'(참고)타워 스텟 가치'!$B$12:$L$16,AD$2,0)*$E1630)</f>
        <v>328.50000000000193</v>
      </c>
      <c r="AE1630">
        <f>VLOOKUP($F1630,'(참고)타워 스텟 가치'!$B$12:$L$16,AE$2,0)+(VLOOKUP($F1630,'(참고)타워 스텟 가치'!$B$12:$L$16,AE$2,0)*$E1630)</f>
        <v>394.20000000000232</v>
      </c>
      <c r="AF1630">
        <f>VLOOKUP($F1630,'(참고)타워 스텟 가치'!$B$12:$L$16,AF$2,0)+(VLOOKUP($F1630,'(참고)타워 스텟 가치'!$B$12:$L$16,AF$2,0)*$E1630)</f>
        <v>657000.00000000384</v>
      </c>
      <c r="AG1630">
        <f>VLOOKUP($F1630,'(참고)타워 스텟 가치'!$B$12:$L$16,AG$2,0)+(VLOOKUP($F1630,'(참고)타워 스텟 가치'!$B$12:$L$16,AG$2,0)*$E1630)</f>
        <v>1971.0000000000116</v>
      </c>
      <c r="AH1630">
        <f>VLOOKUP($F1630,'(참고)타워 스텟 가치'!$B$12:$L$16,AH$2,0)+(VLOOKUP($F1630,'(참고)타워 스텟 가치'!$B$12:$L$16,AH$2,0)*$E1630)</f>
        <v>65.700000000000387</v>
      </c>
      <c r="AI1630">
        <f>VLOOKUP($F1630,'(참고)타워 스텟 가치'!$B$12:$L$16,AI$2,0)+(VLOOKUP($F1630,'(참고)타워 스텟 가치'!$B$12:$L$16,AI$2,0)*$E1630)</f>
        <v>39.420000000000229</v>
      </c>
      <c r="AJ1630">
        <f>VLOOKUP($F1630,'(참고)타워 스텟 가치'!$B$12:$L$16,AJ$2,0)+(VLOOKUP($F1630,'(참고)타워 스텟 가치'!$B$12:$L$16,AJ$2,0)*$E1630)</f>
        <v>0</v>
      </c>
      <c r="AK1630">
        <f>VLOOKUP($F1630,'(참고)타워 스텟 가치'!$B$12:$L$16,AK$2,0)+(VLOOKUP($F1630,'(참고)타워 스텟 가치'!$B$12:$L$16,AK$2,0)*$E1630)</f>
        <v>0</v>
      </c>
      <c r="AL1630">
        <f>VLOOKUP($F1630,'(참고)타워 스텟 가치'!$B$12:$L$16,AL$2,0)+(VLOOKUP($F1630,'(참고)타워 스텟 가치'!$B$12:$L$16,AL$2,0)*$E1630)</f>
        <v>183.96000000000109</v>
      </c>
      <c r="AM1630">
        <f>SUM('스테이지별 몬스터 스텟'!AD1630*'(참고)타워 스텟 가치'!$Q$17,'스테이지별 몬스터 스텟'!AE1630*'(참고)타워 스텟 가치'!$R$17,'스테이지별 몬스터 스텟'!AF1630*'(참고)타워 스텟 가치'!$S$17,'스테이지별 몬스터 스텟'!AG1630*'(참고)타워 스텟 가치'!$T$17,'스테이지별 몬스터 스텟'!AH1630*'(참고)타워 스텟 가치'!$U$17,'스테이지별 몬스터 스텟'!AI1630*'(참고)타워 스텟 가치'!$V$17,'스테이지별 몬스터 스텟'!AJ1630*'(참고)타워 스텟 가치'!$W$17,'스테이지별 몬스터 스텟'!AK1630*'(참고)타워 스텟 가치'!$X$17,'스테이지별 몬스터 스텟'!AL1630*'(참고)타워 스텟 가치'!$Y$17)</f>
        <v>991229.04000000597</v>
      </c>
      <c r="AN1630">
        <v>3</v>
      </c>
    </row>
    <row r="1631" spans="3:40" x14ac:dyDescent="0.3">
      <c r="C1631">
        <v>2</v>
      </c>
      <c r="D1631">
        <f t="shared" si="77"/>
        <v>326</v>
      </c>
      <c r="E1631" s="52">
        <f>VLOOKUP(D1631,'스테이지별 난이도 설정'!B:C,2,0)</f>
        <v>130.40000000000077</v>
      </c>
      <c r="F1631" t="str">
        <f t="shared" si="78"/>
        <v>레어</v>
      </c>
      <c r="G1631">
        <f t="shared" si="76"/>
        <v>6</v>
      </c>
      <c r="H1631">
        <f>VLOOKUP($F1631,'(참고)타워 스텟 가치'!$B$2:$L$6,H$2,0)+(VLOOKUP($F1631,'(참고)타워 스텟 가치'!$B$2:$L$6,H$2,0)*$E1631)</f>
        <v>1478.2500000000086</v>
      </c>
      <c r="I1631">
        <f>VLOOKUP($F1631,'(참고)타워 스텟 가치'!$B$2:$L$6,I$2,0)+(VLOOKUP($F1631,'(참고)타워 스텟 가치'!$B$2:$L$6,I$2,0)*$E1631)</f>
        <v>295.65000000000174</v>
      </c>
      <c r="J1631">
        <f>VLOOKUP($F1631,'(참고)타워 스텟 가치'!$B$2:$L$6,J$2,0)+(VLOOKUP($F1631,'(참고)타워 스텟 가치'!$B$2:$L$6,J$2,0)*$E1631)</f>
        <v>657000.00000000384</v>
      </c>
      <c r="K1631">
        <f>VLOOKUP($F1631,'(참고)타워 스텟 가치'!$B$2:$L$6,K$2,0)+(VLOOKUP($F1631,'(참고)타워 스텟 가치'!$B$2:$L$6,K$2,0)*$E1631)</f>
        <v>5913.0000000000346</v>
      </c>
      <c r="L1631">
        <f>VLOOKUP($F1631,'(참고)타워 스텟 가치'!$B$2:$L$6,L$2,0)+(VLOOKUP($F1631,'(참고)타워 스텟 가치'!$B$2:$L$6,L$2,0)*$E1631)</f>
        <v>98.55000000000058</v>
      </c>
      <c r="M1631">
        <f>VLOOKUP($F1631,'(참고)타워 스텟 가치'!$B$2:$L$6,M$2,0)+(VLOOKUP($F1631,'(참고)타워 스텟 가치'!$B$2:$L$6,M$2,0)*$E1631)</f>
        <v>39.420000000000229</v>
      </c>
      <c r="N1631">
        <f>VLOOKUP($F1631,'(참고)타워 스텟 가치'!$B$2:$L$6,N$2,0)+(VLOOKUP($F1631,'(참고)타워 스텟 가치'!$B$2:$L$6,N$2,0)*$E1631)</f>
        <v>0</v>
      </c>
      <c r="O1631">
        <f>VLOOKUP($F1631,'(참고)타워 스텟 가치'!$B$2:$L$6,O$2,0)+(VLOOKUP($F1631,'(참고)타워 스텟 가치'!$B$2:$L$6,O$2,0)*$E1631)</f>
        <v>0</v>
      </c>
      <c r="P1631">
        <f>VLOOKUP($F1631,'(참고)타워 스텟 가치'!$B$2:$L$6,P$2,0)+(VLOOKUP($F1631,'(참고)타워 스텟 가치'!$B$2:$L$6,P$2,0)*$E1631)</f>
        <v>91.980000000000544</v>
      </c>
      <c r="Q1631">
        <f>SUM('스테이지별 몬스터 스텟'!H1631*'(참고)타워 스텟 가치'!$Q$17,'스테이지별 몬스터 스텟'!I1631*'(참고)타워 스텟 가치'!$R$17,'스테이지별 몬스터 스텟'!J1631*'(참고)타워 스텟 가치'!$S$17,'스테이지별 몬스터 스텟'!K1631*'(참고)타워 스텟 가치'!$T$17,'스테이지별 몬스터 스텟'!L1631*'(참고)타워 스텟 가치'!$U$17,'스테이지별 몬스터 스텟'!M1631*'(참고)타워 스텟 가치'!$V$17,'스테이지별 몬스터 스텟'!N1631*'(참고)타워 스텟 가치'!$W$17,'스테이지별 몬스터 스텟'!O1631*'(참고)타워 스텟 가치'!$X$17,'스테이지별 몬스터 스텟'!P1631*'(참고)타워 스텟 가치'!$Y$17)</f>
        <v>1001146.4550000059</v>
      </c>
      <c r="R1631">
        <v>1</v>
      </c>
      <c r="S1631">
        <f>VLOOKUP($F1631,'(참고)타워 스텟 가치'!$B$7:$L$11,S$2,0)+(VLOOKUP($F1631,'(참고)타워 스텟 가치'!$B$7:$L$11,S$2,0)*$E1631)</f>
        <v>492.7500000000029</v>
      </c>
      <c r="T1631">
        <f>VLOOKUP($F1631,'(참고)타워 스텟 가치'!$B$7:$L$11,T$2,0)+(VLOOKUP($F1631,'(참고)타워 스텟 가치'!$B$7:$L$11,T$2,0)*$E1631)</f>
        <v>886.95000000000528</v>
      </c>
      <c r="U1631">
        <f>VLOOKUP($F1631,'(참고)타워 스텟 가치'!$B$7:$L$11,U$2,0)+(VLOOKUP($F1631,'(참고)타워 스텟 가치'!$B$7:$L$11,U$2,0)*$E1631)</f>
        <v>657000.00000000384</v>
      </c>
      <c r="V1631">
        <f>VLOOKUP($F1631,'(참고)타워 스텟 가치'!$B$7:$L$11,V$2,0)+(VLOOKUP($F1631,'(참고)타워 스텟 가치'!$B$7:$L$11,V$2,0)*$E1631)</f>
        <v>5913.0000000000346</v>
      </c>
      <c r="W1631">
        <f>VLOOKUP($F1631,'(참고)타워 스텟 가치'!$B$7:$L$11,W$2,0)+(VLOOKUP($F1631,'(참고)타워 스텟 가치'!$B$7:$L$11,W$2,0)*$E1631)</f>
        <v>98.55000000000058</v>
      </c>
      <c r="X1631">
        <f>VLOOKUP($F1631,'(참고)타워 스텟 가치'!$B$7:$L$11,X$2,0)+(VLOOKUP($F1631,'(참고)타워 스텟 가치'!$B$7:$L$11,X$2,0)*$E1631)</f>
        <v>39.420000000000229</v>
      </c>
      <c r="Y1631">
        <f>VLOOKUP($F1631,'(참고)타워 스텟 가치'!$B$7:$L$11,Y$2,0)+(VLOOKUP($F1631,'(참고)타워 스텟 가치'!$B$7:$L$11,Y$2,0)*$E1631)</f>
        <v>0</v>
      </c>
      <c r="Z1631">
        <f>VLOOKUP($F1631,'(참고)타워 스텟 가치'!$B$7:$L$11,Z$2,0)+(VLOOKUP($F1631,'(참고)타워 스텟 가치'!$B$7:$L$11,Z$2,0)*$E1631)</f>
        <v>0</v>
      </c>
      <c r="AA1631">
        <f>VLOOKUP($F1631,'(참고)타워 스텟 가치'!$B$7:$L$11,AA$2,0)+(VLOOKUP($F1631,'(참고)타워 스텟 가치'!$B$7:$L$11,AA$2,0)*$E1631)</f>
        <v>91.980000000000544</v>
      </c>
      <c r="AB1631">
        <f>SUM('스테이지별 몬스터 스텟'!S1631*'(참고)타워 스텟 가치'!$Q$17,'스테이지별 몬스터 스텟'!T1631*'(참고)타워 스텟 가치'!$R$17,'스테이지별 몬스터 스텟'!U1631*'(참고)타워 스텟 가치'!$S$17,'스테이지별 몬스터 스텟'!V1631*'(참고)타워 스텟 가치'!$T$17,'스테이지별 몬스터 스텟'!W1631*'(참고)타워 스텟 가치'!$U$17,'스테이지별 몬스터 스텟'!X1631*'(참고)타워 스텟 가치'!$V$17,'스테이지별 몬스터 스텟'!Y1631*'(참고)타워 스텟 가치'!$W$17,'스테이지별 몬스터 스텟'!Z1631*'(참고)타워 스텟 가치'!$X$17,'스테이지별 몬스터 스텟'!AA1631*'(참고)타워 스텟 가치'!$Y$17)</f>
        <v>1000062.405000006</v>
      </c>
      <c r="AC1631">
        <v>2</v>
      </c>
      <c r="AD1631">
        <f>VLOOKUP($F1631,'(참고)타워 스텟 가치'!$B$12:$L$16,AD$2,0)+(VLOOKUP($F1631,'(참고)타워 스텟 가치'!$B$12:$L$16,AD$2,0)*$E1631)</f>
        <v>492.7500000000029</v>
      </c>
      <c r="AE1631">
        <f>VLOOKUP($F1631,'(참고)타워 스텟 가치'!$B$12:$L$16,AE$2,0)+(VLOOKUP($F1631,'(참고)타워 스텟 가치'!$B$12:$L$16,AE$2,0)*$E1631)</f>
        <v>591.30000000000348</v>
      </c>
      <c r="AF1631">
        <f>VLOOKUP($F1631,'(참고)타워 스텟 가치'!$B$12:$L$16,AF$2,0)+(VLOOKUP($F1631,'(참고)타워 스텟 가치'!$B$12:$L$16,AF$2,0)*$E1631)</f>
        <v>657000.00000000384</v>
      </c>
      <c r="AG1631">
        <f>VLOOKUP($F1631,'(참고)타워 스텟 가치'!$B$12:$L$16,AG$2,0)+(VLOOKUP($F1631,'(참고)타워 스텟 가치'!$B$12:$L$16,AG$2,0)*$E1631)</f>
        <v>2956.5000000000173</v>
      </c>
      <c r="AH1631">
        <f>VLOOKUP($F1631,'(참고)타워 스텟 가치'!$B$12:$L$16,AH$2,0)+(VLOOKUP($F1631,'(참고)타워 스텟 가치'!$B$12:$L$16,AH$2,0)*$E1631)</f>
        <v>98.55000000000058</v>
      </c>
      <c r="AI1631">
        <f>VLOOKUP($F1631,'(참고)타워 스텟 가치'!$B$12:$L$16,AI$2,0)+(VLOOKUP($F1631,'(참고)타워 스텟 가치'!$B$12:$L$16,AI$2,0)*$E1631)</f>
        <v>39.420000000000229</v>
      </c>
      <c r="AJ1631">
        <f>VLOOKUP($F1631,'(참고)타워 스텟 가치'!$B$12:$L$16,AJ$2,0)+(VLOOKUP($F1631,'(참고)타워 스텟 가치'!$B$12:$L$16,AJ$2,0)*$E1631)</f>
        <v>0</v>
      </c>
      <c r="AK1631">
        <f>VLOOKUP($F1631,'(참고)타워 스텟 가치'!$B$12:$L$16,AK$2,0)+(VLOOKUP($F1631,'(참고)타워 스텟 가치'!$B$12:$L$16,AK$2,0)*$E1631)</f>
        <v>0</v>
      </c>
      <c r="AL1631">
        <f>VLOOKUP($F1631,'(참고)타워 스텟 가치'!$B$12:$L$16,AL$2,0)+(VLOOKUP($F1631,'(참고)타워 스텟 가치'!$B$12:$L$16,AL$2,0)*$E1631)</f>
        <v>183.96000000000109</v>
      </c>
      <c r="AM1631">
        <f>SUM('스테이지별 몬스터 스텟'!AD1631*'(참고)타워 스텟 가치'!$Q$17,'스테이지별 몬스터 스텟'!AE1631*'(참고)타워 스텟 가치'!$R$17,'스테이지별 몬스터 스텟'!AF1631*'(참고)타워 스텟 가치'!$S$17,'스테이지별 몬스터 스텟'!AG1631*'(참고)타워 스텟 가치'!$T$17,'스테이지별 몬스터 스텟'!AH1631*'(참고)타워 스텟 가치'!$U$17,'스테이지별 몬스터 스텟'!AI1631*'(참고)타워 스텟 가치'!$V$17,'스테이지별 몬스터 스텟'!AJ1631*'(참고)타워 스텟 가치'!$W$17,'스테이지별 몬스터 스텟'!AK1631*'(참고)타워 스텟 가치'!$X$17,'스테이지별 몬스터 스텟'!AL1631*'(참고)타워 스텟 가치'!$Y$17)</f>
        <v>993889.89000000583</v>
      </c>
      <c r="AN1631">
        <v>3</v>
      </c>
    </row>
    <row r="1632" spans="3:40" x14ac:dyDescent="0.3">
      <c r="C1632">
        <v>3</v>
      </c>
      <c r="D1632">
        <f t="shared" si="77"/>
        <v>326</v>
      </c>
      <c r="E1632" s="52">
        <f>VLOOKUP(D1632,'스테이지별 난이도 설정'!B:C,2,0)</f>
        <v>130.40000000000077</v>
      </c>
      <c r="F1632" t="str">
        <f t="shared" si="78"/>
        <v>에픽</v>
      </c>
      <c r="G1632">
        <f t="shared" si="76"/>
        <v>6</v>
      </c>
      <c r="H1632">
        <f>VLOOKUP($F1632,'(참고)타워 스텟 가치'!$B$2:$L$6,H$2,0)+(VLOOKUP($F1632,'(참고)타워 스텟 가치'!$B$2:$L$6,H$2,0)*$E1632)</f>
        <v>2217.3750000000132</v>
      </c>
      <c r="I1632">
        <f>VLOOKUP($F1632,'(참고)타워 스텟 가치'!$B$2:$L$6,I$2,0)+(VLOOKUP($F1632,'(참고)타워 스텟 가치'!$B$2:$L$6,I$2,0)*$E1632)</f>
        <v>443.47500000000264</v>
      </c>
      <c r="J1632">
        <f>VLOOKUP($F1632,'(참고)타워 스텟 가치'!$B$2:$L$6,J$2,0)+(VLOOKUP($F1632,'(참고)타워 스텟 가치'!$B$2:$L$6,J$2,0)*$E1632)</f>
        <v>657000.00000000384</v>
      </c>
      <c r="K1632">
        <f>VLOOKUP($F1632,'(참고)타워 스텟 가치'!$B$2:$L$6,K$2,0)+(VLOOKUP($F1632,'(참고)타워 스텟 가치'!$B$2:$L$6,K$2,0)*$E1632)</f>
        <v>8869.5000000000528</v>
      </c>
      <c r="L1632">
        <f>VLOOKUP($F1632,'(참고)타워 스텟 가치'!$B$2:$L$6,L$2,0)+(VLOOKUP($F1632,'(참고)타워 스텟 가치'!$B$2:$L$6,L$2,0)*$E1632)</f>
        <v>147.82500000000087</v>
      </c>
      <c r="M1632">
        <f>VLOOKUP($F1632,'(참고)타워 스텟 가치'!$B$2:$L$6,M$2,0)+(VLOOKUP($F1632,'(참고)타워 스텟 가치'!$B$2:$L$6,M$2,0)*$E1632)</f>
        <v>39.420000000000229</v>
      </c>
      <c r="N1632">
        <f>VLOOKUP($F1632,'(참고)타워 스텟 가치'!$B$2:$L$6,N$2,0)+(VLOOKUP($F1632,'(참고)타워 스텟 가치'!$B$2:$L$6,N$2,0)*$E1632)</f>
        <v>0</v>
      </c>
      <c r="O1632">
        <f>VLOOKUP($F1632,'(참고)타워 스텟 가치'!$B$2:$L$6,O$2,0)+(VLOOKUP($F1632,'(참고)타워 스텟 가치'!$B$2:$L$6,O$2,0)*$E1632)</f>
        <v>0</v>
      </c>
      <c r="P1632">
        <f>VLOOKUP($F1632,'(참고)타워 스텟 가치'!$B$2:$L$6,P$2,0)+(VLOOKUP($F1632,'(참고)타워 스텟 가치'!$B$2:$L$6,P$2,0)*$E1632)</f>
        <v>91.980000000000544</v>
      </c>
      <c r="Q1632">
        <f>SUM('스테이지별 몬스터 스텟'!H1632*'(참고)타워 스텟 가치'!$Q$17,'스테이지별 몬스터 스텟'!I1632*'(참고)타워 스텟 가치'!$R$17,'스테이지별 몬스터 스텟'!J1632*'(참고)타워 스텟 가치'!$S$17,'스테이지별 몬스터 스텟'!K1632*'(참고)타워 스텟 가치'!$T$17,'스테이지별 몬스터 스텟'!L1632*'(참고)타워 스텟 가치'!$U$17,'스테이지별 몬스터 스텟'!M1632*'(참고)타워 스텟 가치'!$V$17,'스테이지별 몬스터 스텟'!N1632*'(참고)타워 스텟 가치'!$W$17,'스테이지별 몬스터 스텟'!O1632*'(참고)타워 스텟 가치'!$X$17,'스테이지별 몬스터 스텟'!P1632*'(참고)타워 스텟 가치'!$Y$17)</f>
        <v>1008857.992500006</v>
      </c>
      <c r="R1632">
        <v>1</v>
      </c>
      <c r="S1632">
        <f>VLOOKUP($F1632,'(참고)타워 스텟 가치'!$B$7:$L$11,S$2,0)+(VLOOKUP($F1632,'(참고)타워 스텟 가치'!$B$7:$L$11,S$2,0)*$E1632)</f>
        <v>739.12500000000432</v>
      </c>
      <c r="T1632">
        <f>VLOOKUP($F1632,'(참고)타워 스텟 가치'!$B$7:$L$11,T$2,0)+(VLOOKUP($F1632,'(참고)타워 스텟 가치'!$B$7:$L$11,T$2,0)*$E1632)</f>
        <v>1330.4250000000079</v>
      </c>
      <c r="U1632">
        <f>VLOOKUP($F1632,'(참고)타워 스텟 가치'!$B$7:$L$11,U$2,0)+(VLOOKUP($F1632,'(참고)타워 스텟 가치'!$B$7:$L$11,U$2,0)*$E1632)</f>
        <v>657000.00000000384</v>
      </c>
      <c r="V1632">
        <f>VLOOKUP($F1632,'(참고)타워 스텟 가치'!$B$7:$L$11,V$2,0)+(VLOOKUP($F1632,'(참고)타워 스텟 가치'!$B$7:$L$11,V$2,0)*$E1632)</f>
        <v>8869.5000000000528</v>
      </c>
      <c r="W1632">
        <f>VLOOKUP($F1632,'(참고)타워 스텟 가치'!$B$7:$L$11,W$2,0)+(VLOOKUP($F1632,'(참고)타워 스텟 가치'!$B$7:$L$11,W$2,0)*$E1632)</f>
        <v>147.82500000000087</v>
      </c>
      <c r="X1632">
        <f>VLOOKUP($F1632,'(참고)타워 스텟 가치'!$B$7:$L$11,X$2,0)+(VLOOKUP($F1632,'(참고)타워 스텟 가치'!$B$7:$L$11,X$2,0)*$E1632)</f>
        <v>39.420000000000229</v>
      </c>
      <c r="Y1632">
        <f>VLOOKUP($F1632,'(참고)타워 스텟 가치'!$B$7:$L$11,Y$2,0)+(VLOOKUP($F1632,'(참고)타워 스텟 가치'!$B$7:$L$11,Y$2,0)*$E1632)</f>
        <v>0</v>
      </c>
      <c r="Z1632">
        <f>VLOOKUP($F1632,'(참고)타워 스텟 가치'!$B$7:$L$11,Z$2,0)+(VLOOKUP($F1632,'(참고)타워 스텟 가치'!$B$7:$L$11,Z$2,0)*$E1632)</f>
        <v>0</v>
      </c>
      <c r="AA1632">
        <f>VLOOKUP($F1632,'(참고)타워 스텟 가치'!$B$7:$L$11,AA$2,0)+(VLOOKUP($F1632,'(참고)타워 스텟 가치'!$B$7:$L$11,AA$2,0)*$E1632)</f>
        <v>91.980000000000544</v>
      </c>
      <c r="AB1632">
        <f>SUM('스테이지별 몬스터 스텟'!S1632*'(참고)타워 스텟 가치'!$Q$17,'스테이지별 몬스터 스텟'!T1632*'(참고)타워 스텟 가치'!$R$17,'스테이지별 몬스터 스텟'!U1632*'(참고)타워 스텟 가치'!$S$17,'스테이지별 몬스터 스텟'!V1632*'(참고)타워 스텟 가치'!$T$17,'스테이지별 몬스터 스텟'!W1632*'(참고)타워 스텟 가치'!$U$17,'스테이지별 몬스터 스텟'!X1632*'(참고)타워 스텟 가치'!$V$17,'스테이지별 몬스터 스텟'!Y1632*'(참고)타워 스텟 가치'!$W$17,'스테이지별 몬스터 스텟'!Z1632*'(참고)타워 스텟 가치'!$X$17,'스테이지별 몬스터 스텟'!AA1632*'(참고)타워 스텟 가치'!$Y$17)</f>
        <v>1007231.917500006</v>
      </c>
      <c r="AC1632">
        <v>2</v>
      </c>
      <c r="AD1632">
        <f>VLOOKUP($F1632,'(참고)타워 스텟 가치'!$B$12:$L$16,AD$2,0)+(VLOOKUP($F1632,'(참고)타워 스텟 가치'!$B$12:$L$16,AD$2,0)*$E1632)</f>
        <v>739.12500000000432</v>
      </c>
      <c r="AE1632">
        <f>VLOOKUP($F1632,'(참고)타워 스텟 가치'!$B$12:$L$16,AE$2,0)+(VLOOKUP($F1632,'(참고)타워 스텟 가치'!$B$12:$L$16,AE$2,0)*$E1632)</f>
        <v>886.95000000000528</v>
      </c>
      <c r="AF1632">
        <f>VLOOKUP($F1632,'(참고)타워 스텟 가치'!$B$12:$L$16,AF$2,0)+(VLOOKUP($F1632,'(참고)타워 스텟 가치'!$B$12:$L$16,AF$2,0)*$E1632)</f>
        <v>657000.00000000384</v>
      </c>
      <c r="AG1632">
        <f>VLOOKUP($F1632,'(참고)타워 스텟 가치'!$B$12:$L$16,AG$2,0)+(VLOOKUP($F1632,'(참고)타워 스텟 가치'!$B$12:$L$16,AG$2,0)*$E1632)</f>
        <v>4434.7500000000264</v>
      </c>
      <c r="AH1632">
        <f>VLOOKUP($F1632,'(참고)타워 스텟 가치'!$B$12:$L$16,AH$2,0)+(VLOOKUP($F1632,'(참고)타워 스텟 가치'!$B$12:$L$16,AH$2,0)*$E1632)</f>
        <v>147.82500000000087</v>
      </c>
      <c r="AI1632">
        <f>VLOOKUP($F1632,'(참고)타워 스텟 가치'!$B$12:$L$16,AI$2,0)+(VLOOKUP($F1632,'(참고)타워 스텟 가치'!$B$12:$L$16,AI$2,0)*$E1632)</f>
        <v>39.420000000000229</v>
      </c>
      <c r="AJ1632">
        <f>VLOOKUP($F1632,'(참고)타워 스텟 가치'!$B$12:$L$16,AJ$2,0)+(VLOOKUP($F1632,'(참고)타워 스텟 가치'!$B$12:$L$16,AJ$2,0)*$E1632)</f>
        <v>0</v>
      </c>
      <c r="AK1632">
        <f>VLOOKUP($F1632,'(참고)타워 스텟 가치'!$B$12:$L$16,AK$2,0)+(VLOOKUP($F1632,'(참고)타워 스텟 가치'!$B$12:$L$16,AK$2,0)*$E1632)</f>
        <v>0</v>
      </c>
      <c r="AL1632">
        <f>VLOOKUP($F1632,'(참고)타워 스텟 가치'!$B$12:$L$16,AL$2,0)+(VLOOKUP($F1632,'(참고)타워 스텟 가치'!$B$12:$L$16,AL$2,0)*$E1632)</f>
        <v>183.96000000000109</v>
      </c>
      <c r="AM1632">
        <f>SUM('스테이지별 몬스터 스텟'!AD1632*'(참고)타워 스텟 가치'!$Q$17,'스테이지별 몬스터 스텟'!AE1632*'(참고)타워 스텟 가치'!$R$17,'스테이지별 몬스터 스텟'!AF1632*'(참고)타워 스텟 가치'!$S$17,'스테이지별 몬스터 스텟'!AG1632*'(참고)타워 스텟 가치'!$T$17,'스테이지별 몬스터 스텟'!AH1632*'(참고)타워 스텟 가치'!$U$17,'스테이지별 몬스터 스텟'!AI1632*'(참고)타워 스텟 가치'!$V$17,'스테이지별 몬스터 스텟'!AJ1632*'(참고)타워 스텟 가치'!$W$17,'스테이지별 몬스터 스텟'!AK1632*'(참고)타워 스텟 가치'!$X$17,'스테이지별 몬스터 스텟'!AL1632*'(참고)타워 스텟 가치'!$Y$17)</f>
        <v>997881.16500000597</v>
      </c>
      <c r="AN1632">
        <v>3</v>
      </c>
    </row>
    <row r="1633" spans="3:40" x14ac:dyDescent="0.3">
      <c r="C1633">
        <v>4</v>
      </c>
      <c r="D1633">
        <f t="shared" si="77"/>
        <v>326</v>
      </c>
      <c r="E1633" s="52">
        <f>VLOOKUP(D1633,'스테이지별 난이도 설정'!B:C,2,0)</f>
        <v>130.40000000000077</v>
      </c>
      <c r="F1633" t="str">
        <f t="shared" si="78"/>
        <v>유니크</v>
      </c>
      <c r="G1633">
        <f t="shared" si="76"/>
        <v>6</v>
      </c>
      <c r="H1633">
        <f>VLOOKUP($F1633,'(참고)타워 스텟 가치'!$B$2:$L$6,H$2,0)+(VLOOKUP($F1633,'(참고)타워 스텟 가치'!$B$2:$L$6,H$2,0)*$E1633)</f>
        <v>3326.0625000000196</v>
      </c>
      <c r="I1633">
        <f>VLOOKUP($F1633,'(참고)타워 스텟 가치'!$B$2:$L$6,I$2,0)+(VLOOKUP($F1633,'(참고)타워 스텟 가치'!$B$2:$L$6,I$2,0)*$E1633)</f>
        <v>665.21250000000396</v>
      </c>
      <c r="J1633">
        <f>VLOOKUP($F1633,'(참고)타워 스텟 가치'!$B$2:$L$6,J$2,0)+(VLOOKUP($F1633,'(참고)타워 스텟 가치'!$B$2:$L$6,J$2,0)*$E1633)</f>
        <v>657000.00000000384</v>
      </c>
      <c r="K1633">
        <f>VLOOKUP($F1633,'(참고)타워 스텟 가치'!$B$2:$L$6,K$2,0)+(VLOOKUP($F1633,'(참고)타워 스텟 가치'!$B$2:$L$6,K$2,0)*$E1633)</f>
        <v>13304.250000000078</v>
      </c>
      <c r="L1633">
        <f>VLOOKUP($F1633,'(참고)타워 스텟 가치'!$B$2:$L$6,L$2,0)+(VLOOKUP($F1633,'(참고)타워 스텟 가치'!$B$2:$L$6,L$2,0)*$E1633)</f>
        <v>221.73750000000132</v>
      </c>
      <c r="M1633">
        <f>VLOOKUP($F1633,'(참고)타워 스텟 가치'!$B$2:$L$6,M$2,0)+(VLOOKUP($F1633,'(참고)타워 스텟 가치'!$B$2:$L$6,M$2,0)*$E1633)</f>
        <v>39.420000000000229</v>
      </c>
      <c r="N1633">
        <f>VLOOKUP($F1633,'(참고)타워 스텟 가치'!$B$2:$L$6,N$2,0)+(VLOOKUP($F1633,'(참고)타워 스텟 가치'!$B$2:$L$6,N$2,0)*$E1633)</f>
        <v>0</v>
      </c>
      <c r="O1633">
        <f>VLOOKUP($F1633,'(참고)타워 스텟 가치'!$B$2:$L$6,O$2,0)+(VLOOKUP($F1633,'(참고)타워 스텟 가치'!$B$2:$L$6,O$2,0)*$E1633)</f>
        <v>0</v>
      </c>
      <c r="P1633">
        <f>VLOOKUP($F1633,'(참고)타워 스텟 가치'!$B$2:$L$6,P$2,0)+(VLOOKUP($F1633,'(참고)타워 스텟 가치'!$B$2:$L$6,P$2,0)*$E1633)</f>
        <v>131.40000000000077</v>
      </c>
      <c r="Q1633">
        <f>SUM('스테이지별 몬스터 스텟'!H1633*'(참고)타워 스텟 가치'!$Q$17,'스테이지별 몬스터 스텟'!I1633*'(참고)타워 스텟 가치'!$R$17,'스테이지별 몬스터 스텟'!J1633*'(참고)타워 스텟 가치'!$S$17,'스테이지별 몬스터 스텟'!K1633*'(참고)타워 스텟 가치'!$T$17,'스테이지별 몬스터 스텟'!L1633*'(참고)타워 스텟 가치'!$U$17,'스테이지별 몬스터 스텟'!M1633*'(참고)타워 스텟 가치'!$V$17,'스테이지별 몬스터 스텟'!N1633*'(참고)타워 스텟 가치'!$W$17,'스테이지별 몬스터 스텟'!O1633*'(참고)타워 스텟 가치'!$X$17,'스테이지별 몬스터 스텟'!P1633*'(참고)타워 스텟 가치'!$Y$17)</f>
        <v>1020504.1387500061</v>
      </c>
      <c r="R1633">
        <v>1</v>
      </c>
      <c r="S1633">
        <f>VLOOKUP($F1633,'(참고)타워 스텟 가치'!$B$7:$L$11,S$2,0)+(VLOOKUP($F1633,'(참고)타워 스텟 가치'!$B$7:$L$11,S$2,0)*$E1633)</f>
        <v>1108.6875000000066</v>
      </c>
      <c r="T1633">
        <f>VLOOKUP($F1633,'(참고)타워 스텟 가치'!$B$7:$L$11,T$2,0)+(VLOOKUP($F1633,'(참고)타워 스텟 가치'!$B$7:$L$11,T$2,0)*$E1633)</f>
        <v>1995.6375000000116</v>
      </c>
      <c r="U1633">
        <f>VLOOKUP($F1633,'(참고)타워 스텟 가치'!$B$7:$L$11,U$2,0)+(VLOOKUP($F1633,'(참고)타워 스텟 가치'!$B$7:$L$11,U$2,0)*$E1633)</f>
        <v>657000.00000000384</v>
      </c>
      <c r="V1633">
        <f>VLOOKUP($F1633,'(참고)타워 스텟 가치'!$B$7:$L$11,V$2,0)+(VLOOKUP($F1633,'(참고)타워 스텟 가치'!$B$7:$L$11,V$2,0)*$E1633)</f>
        <v>13304.250000000078</v>
      </c>
      <c r="W1633">
        <f>VLOOKUP($F1633,'(참고)타워 스텟 가치'!$B$7:$L$11,W$2,0)+(VLOOKUP($F1633,'(참고)타워 스텟 가치'!$B$7:$L$11,W$2,0)*$E1633)</f>
        <v>221.73750000000132</v>
      </c>
      <c r="X1633">
        <f>VLOOKUP($F1633,'(참고)타워 스텟 가치'!$B$7:$L$11,X$2,0)+(VLOOKUP($F1633,'(참고)타워 스텟 가치'!$B$7:$L$11,X$2,0)*$E1633)</f>
        <v>39.420000000000229</v>
      </c>
      <c r="Y1633">
        <f>VLOOKUP($F1633,'(참고)타워 스텟 가치'!$B$7:$L$11,Y$2,0)+(VLOOKUP($F1633,'(참고)타워 스텟 가치'!$B$7:$L$11,Y$2,0)*$E1633)</f>
        <v>0</v>
      </c>
      <c r="Z1633">
        <f>VLOOKUP($F1633,'(참고)타워 스텟 가치'!$B$7:$L$11,Z$2,0)+(VLOOKUP($F1633,'(참고)타워 스텟 가치'!$B$7:$L$11,Z$2,0)*$E1633)</f>
        <v>0</v>
      </c>
      <c r="AA1633">
        <f>VLOOKUP($F1633,'(참고)타워 스텟 가치'!$B$7:$L$11,AA$2,0)+(VLOOKUP($F1633,'(참고)타워 스텟 가치'!$B$7:$L$11,AA$2,0)*$E1633)</f>
        <v>131.40000000000077</v>
      </c>
      <c r="AB1633">
        <f>SUM('스테이지별 몬스터 스텟'!S1633*'(참고)타워 스텟 가치'!$Q$17,'스테이지별 몬스터 스텟'!T1633*'(참고)타워 스텟 가치'!$R$17,'스테이지별 몬스터 스텟'!U1633*'(참고)타워 스텟 가치'!$S$17,'스테이지별 몬스터 스텟'!V1633*'(참고)타워 스텟 가치'!$T$17,'스테이지별 몬스터 스텟'!W1633*'(참고)타워 스텟 가치'!$U$17,'스테이지별 몬스터 스텟'!X1633*'(참고)타워 스텟 가치'!$V$17,'스테이지별 몬스터 스텟'!Y1633*'(참고)타워 스텟 가치'!$W$17,'스테이지별 몬스터 스텟'!Z1633*'(참고)타워 스텟 가치'!$X$17,'스테이지별 몬스터 스텟'!AA1633*'(참고)타워 스텟 가치'!$Y$17)</f>
        <v>1018065.026250006</v>
      </c>
      <c r="AC1633">
        <v>2</v>
      </c>
      <c r="AD1633">
        <f>VLOOKUP($F1633,'(참고)타워 스텟 가치'!$B$12:$L$16,AD$2,0)+(VLOOKUP($F1633,'(참고)타워 스텟 가치'!$B$12:$L$16,AD$2,0)*$E1633)</f>
        <v>1108.6875000000066</v>
      </c>
      <c r="AE1633">
        <f>VLOOKUP($F1633,'(참고)타워 스텟 가치'!$B$12:$L$16,AE$2,0)+(VLOOKUP($F1633,'(참고)타워 스텟 가치'!$B$12:$L$16,AE$2,0)*$E1633)</f>
        <v>1330.4250000000079</v>
      </c>
      <c r="AF1633">
        <f>VLOOKUP($F1633,'(참고)타워 스텟 가치'!$B$12:$L$16,AF$2,0)+(VLOOKUP($F1633,'(참고)타워 스텟 가치'!$B$12:$L$16,AF$2,0)*$E1633)</f>
        <v>657000.00000000384</v>
      </c>
      <c r="AG1633">
        <f>VLOOKUP($F1633,'(참고)타워 스텟 가치'!$B$12:$L$16,AG$2,0)+(VLOOKUP($F1633,'(참고)타워 스텟 가치'!$B$12:$L$16,AG$2,0)*$E1633)</f>
        <v>6652.1250000000391</v>
      </c>
      <c r="AH1633">
        <f>VLOOKUP($F1633,'(참고)타워 스텟 가치'!$B$12:$L$16,AH$2,0)+(VLOOKUP($F1633,'(참고)타워 스텟 가치'!$B$12:$L$16,AH$2,0)*$E1633)</f>
        <v>221.73750000000132</v>
      </c>
      <c r="AI1633">
        <f>VLOOKUP($F1633,'(참고)타워 스텟 가치'!$B$12:$L$16,AI$2,0)+(VLOOKUP($F1633,'(참고)타워 스텟 가치'!$B$12:$L$16,AI$2,0)*$E1633)</f>
        <v>39.420000000000229</v>
      </c>
      <c r="AJ1633">
        <f>VLOOKUP($F1633,'(참고)타워 스텟 가치'!$B$12:$L$16,AJ$2,0)+(VLOOKUP($F1633,'(참고)타워 스텟 가치'!$B$12:$L$16,AJ$2,0)*$E1633)</f>
        <v>0</v>
      </c>
      <c r="AK1633">
        <f>VLOOKUP($F1633,'(참고)타워 스텟 가치'!$B$12:$L$16,AK$2,0)+(VLOOKUP($F1633,'(참고)타워 스텟 가치'!$B$12:$L$16,AK$2,0)*$E1633)</f>
        <v>0</v>
      </c>
      <c r="AL1633">
        <f>VLOOKUP($F1633,'(참고)타워 스텟 가치'!$B$12:$L$16,AL$2,0)+(VLOOKUP($F1633,'(참고)타워 스텟 가치'!$B$12:$L$16,AL$2,0)*$E1633)</f>
        <v>262.80000000000155</v>
      </c>
      <c r="AM1633">
        <f>SUM('스테이지별 몬스터 스텟'!AD1633*'(참고)타워 스텟 가치'!$Q$17,'스테이지별 몬스터 스텟'!AE1633*'(참고)타워 스텟 가치'!$R$17,'스테이지별 몬스터 스텟'!AF1633*'(참고)타워 스텟 가치'!$S$17,'스테이지별 몬스터 스텟'!AG1633*'(참고)타워 스텟 가치'!$T$17,'스테이지별 몬스터 스텟'!AH1633*'(참고)타워 스텟 가치'!$U$17,'스테이지별 몬스터 스텟'!AI1633*'(참고)타워 스텟 가치'!$V$17,'스테이지별 몬스터 스텟'!AJ1633*'(참고)타워 스텟 가치'!$W$17,'스테이지별 몬스터 스텟'!AK1633*'(참고)타워 스텟 가치'!$X$17,'스테이지별 몬스터 스텟'!AL1633*'(참고)타워 스텟 가치'!$Y$17)</f>
        <v>1004025.757500006</v>
      </c>
      <c r="AN1633">
        <v>3</v>
      </c>
    </row>
    <row r="1634" spans="3:40" x14ac:dyDescent="0.3">
      <c r="C1634">
        <v>5</v>
      </c>
      <c r="D1634">
        <f t="shared" si="77"/>
        <v>326</v>
      </c>
      <c r="E1634" s="52">
        <f>VLOOKUP(D1634,'스테이지별 난이도 설정'!B:C,2,0)</f>
        <v>130.40000000000077</v>
      </c>
      <c r="F1634" t="str">
        <f t="shared" si="78"/>
        <v>스페셜</v>
      </c>
      <c r="G1634">
        <f t="shared" si="76"/>
        <v>6</v>
      </c>
      <c r="H1634">
        <f>VLOOKUP($F1634,'(참고)타워 스텟 가치'!$B$2:$L$6,H$2,0)+(VLOOKUP($F1634,'(참고)타워 스텟 가치'!$B$2:$L$6,H$2,0)*$E1634)</f>
        <v>4989.0937500000291</v>
      </c>
      <c r="I1634">
        <f>VLOOKUP($F1634,'(참고)타워 스텟 가치'!$B$2:$L$6,I$2,0)+(VLOOKUP($F1634,'(참고)타워 스텟 가치'!$B$2:$L$6,I$2,0)*$E1634)</f>
        <v>997.81875000000582</v>
      </c>
      <c r="J1634">
        <f>VLOOKUP($F1634,'(참고)타워 스텟 가치'!$B$2:$L$6,J$2,0)+(VLOOKUP($F1634,'(참고)타워 스텟 가치'!$B$2:$L$6,J$2,0)*$E1634)</f>
        <v>657000.00000000384</v>
      </c>
      <c r="K1634">
        <f>VLOOKUP($F1634,'(참고)타워 스텟 가치'!$B$2:$L$6,K$2,0)+(VLOOKUP($F1634,'(참고)타워 스텟 가치'!$B$2:$L$6,K$2,0)*$E1634)</f>
        <v>19956.375000000116</v>
      </c>
      <c r="L1634">
        <f>VLOOKUP($F1634,'(참고)타워 스텟 가치'!$B$2:$L$6,L$2,0)+(VLOOKUP($F1634,'(참고)타워 스텟 가치'!$B$2:$L$6,L$2,0)*$E1634)</f>
        <v>332.60625000000198</v>
      </c>
      <c r="M1634">
        <f>VLOOKUP($F1634,'(참고)타워 스텟 가치'!$B$2:$L$6,M$2,0)+(VLOOKUP($F1634,'(참고)타워 스텟 가치'!$B$2:$L$6,M$2,0)*$E1634)</f>
        <v>39.420000000000229</v>
      </c>
      <c r="N1634">
        <f>VLOOKUP($F1634,'(참고)타워 스텟 가치'!$B$2:$L$6,N$2,0)+(VLOOKUP($F1634,'(참고)타워 스텟 가치'!$B$2:$L$6,N$2,0)*$E1634)</f>
        <v>0</v>
      </c>
      <c r="O1634">
        <f>VLOOKUP($F1634,'(참고)타워 스텟 가치'!$B$2:$L$6,O$2,0)+(VLOOKUP($F1634,'(참고)타워 스텟 가치'!$B$2:$L$6,O$2,0)*$E1634)</f>
        <v>0</v>
      </c>
      <c r="P1634">
        <f>VLOOKUP($F1634,'(참고)타워 스텟 가치'!$B$2:$L$6,P$2,0)+(VLOOKUP($F1634,'(참고)타워 스텟 가치'!$B$2:$L$6,P$2,0)*$E1634)</f>
        <v>131.40000000000077</v>
      </c>
      <c r="Q1634">
        <f>SUM('스테이지별 몬스터 스텟'!H1634*'(참고)타워 스텟 가치'!$Q$17,'스테이지별 몬스터 스텟'!I1634*'(참고)타워 스텟 가치'!$R$17,'스테이지별 몬스터 스텟'!J1634*'(참고)타워 스텟 가치'!$S$17,'스테이지별 몬스터 스텟'!K1634*'(참고)타워 스텟 가치'!$T$17,'스테이지별 몬스터 스텟'!L1634*'(참고)타워 스텟 가치'!$U$17,'스테이지별 몬스터 스텟'!M1634*'(참고)타워 스텟 가치'!$V$17,'스테이지별 몬스터 스텟'!N1634*'(참고)타워 스텟 가치'!$W$17,'스테이지별 몬스터 스텟'!O1634*'(참고)타워 스텟 가치'!$X$17,'스테이지별 몬스터 스텟'!P1634*'(참고)타워 스텟 가치'!$Y$17)</f>
        <v>1037855.0981250062</v>
      </c>
      <c r="R1634">
        <v>1</v>
      </c>
      <c r="S1634">
        <f>VLOOKUP($F1634,'(참고)타워 스텟 가치'!$B$7:$L$11,S$2,0)+(VLOOKUP($F1634,'(참고)타워 스텟 가치'!$B$7:$L$11,S$2,0)*$E1634)</f>
        <v>1663.0312500000098</v>
      </c>
      <c r="T1634">
        <f>VLOOKUP($F1634,'(참고)타워 스텟 가치'!$B$7:$L$11,T$2,0)+(VLOOKUP($F1634,'(참고)타워 스텟 가치'!$B$7:$L$11,T$2,0)*$E1634)</f>
        <v>2993.4562500000175</v>
      </c>
      <c r="U1634">
        <f>VLOOKUP($F1634,'(참고)타워 스텟 가치'!$B$7:$L$11,U$2,0)+(VLOOKUP($F1634,'(참고)타워 스텟 가치'!$B$7:$L$11,U$2,0)*$E1634)</f>
        <v>657000.00000000384</v>
      </c>
      <c r="V1634">
        <f>VLOOKUP($F1634,'(참고)타워 스텟 가치'!$B$7:$L$11,V$2,0)+(VLOOKUP($F1634,'(참고)타워 스텟 가치'!$B$7:$L$11,V$2,0)*$E1634)</f>
        <v>19956.375000000116</v>
      </c>
      <c r="W1634">
        <f>VLOOKUP($F1634,'(참고)타워 스텟 가치'!$B$7:$L$11,W$2,0)+(VLOOKUP($F1634,'(참고)타워 스텟 가치'!$B$7:$L$11,W$2,0)*$E1634)</f>
        <v>332.60625000000198</v>
      </c>
      <c r="X1634">
        <f>VLOOKUP($F1634,'(참고)타워 스텟 가치'!$B$7:$L$11,X$2,0)+(VLOOKUP($F1634,'(참고)타워 스텟 가치'!$B$7:$L$11,X$2,0)*$E1634)</f>
        <v>39.420000000000229</v>
      </c>
      <c r="Y1634">
        <f>VLOOKUP($F1634,'(참고)타워 스텟 가치'!$B$7:$L$11,Y$2,0)+(VLOOKUP($F1634,'(참고)타워 스텟 가치'!$B$7:$L$11,Y$2,0)*$E1634)</f>
        <v>0</v>
      </c>
      <c r="Z1634">
        <f>VLOOKUP($F1634,'(참고)타워 스텟 가치'!$B$7:$L$11,Z$2,0)+(VLOOKUP($F1634,'(참고)타워 스텟 가치'!$B$7:$L$11,Z$2,0)*$E1634)</f>
        <v>0</v>
      </c>
      <c r="AA1634">
        <f>VLOOKUP($F1634,'(참고)타워 스텟 가치'!$B$7:$L$11,AA$2,0)+(VLOOKUP($F1634,'(참고)타워 스텟 가치'!$B$7:$L$11,AA$2,0)*$E1634)</f>
        <v>131.40000000000077</v>
      </c>
      <c r="AB1634">
        <f>SUM('스테이지별 몬스터 스텟'!S1634*'(참고)타워 스텟 가치'!$Q$17,'스테이지별 몬스터 스텟'!T1634*'(참고)타워 스텟 가치'!$R$17,'스테이지별 몬스터 스텟'!U1634*'(참고)타워 스텟 가치'!$S$17,'스테이지별 몬스터 스텟'!V1634*'(참고)타워 스텟 가치'!$T$17,'스테이지별 몬스터 스텟'!W1634*'(참고)타워 스텟 가치'!$U$17,'스테이지별 몬스터 스텟'!X1634*'(참고)타워 스텟 가치'!$V$17,'스테이지별 몬스터 스텟'!Y1634*'(참고)타워 스텟 가치'!$W$17,'스테이지별 몬스터 스텟'!Z1634*'(참고)타워 스텟 가치'!$X$17,'스테이지별 몬스터 스텟'!AA1634*'(참고)타워 스텟 가치'!$Y$17)</f>
        <v>1034196.4293750062</v>
      </c>
      <c r="AC1634">
        <v>2</v>
      </c>
      <c r="AD1634">
        <f>VLOOKUP($F1634,'(참고)타워 스텟 가치'!$B$12:$L$16,AD$2,0)+(VLOOKUP($F1634,'(참고)타워 스텟 가치'!$B$12:$L$16,AD$2,0)*$E1634)</f>
        <v>1663.0312500000098</v>
      </c>
      <c r="AE1634">
        <f>VLOOKUP($F1634,'(참고)타워 스텟 가치'!$B$12:$L$16,AE$2,0)+(VLOOKUP($F1634,'(참고)타워 스텟 가치'!$B$12:$L$16,AE$2,0)*$E1634)</f>
        <v>1995.6375000000116</v>
      </c>
      <c r="AF1634">
        <f>VLOOKUP($F1634,'(참고)타워 스텟 가치'!$B$12:$L$16,AF$2,0)+(VLOOKUP($F1634,'(참고)타워 스텟 가치'!$B$12:$L$16,AF$2,0)*$E1634)</f>
        <v>657000.00000000384</v>
      </c>
      <c r="AG1634">
        <f>VLOOKUP($F1634,'(참고)타워 스텟 가치'!$B$12:$L$16,AG$2,0)+(VLOOKUP($F1634,'(참고)타워 스텟 가치'!$B$12:$L$16,AG$2,0)*$E1634)</f>
        <v>9978.1875000000582</v>
      </c>
      <c r="AH1634">
        <f>VLOOKUP($F1634,'(참고)타워 스텟 가치'!$B$12:$L$16,AH$2,0)+(VLOOKUP($F1634,'(참고)타워 스텟 가치'!$B$12:$L$16,AH$2,0)*$E1634)</f>
        <v>332.60625000000198</v>
      </c>
      <c r="AI1634">
        <f>VLOOKUP($F1634,'(참고)타워 스텟 가치'!$B$12:$L$16,AI$2,0)+(VLOOKUP($F1634,'(참고)타워 스텟 가치'!$B$12:$L$16,AI$2,0)*$E1634)</f>
        <v>39.420000000000229</v>
      </c>
      <c r="AJ1634">
        <f>VLOOKUP($F1634,'(참고)타워 스텟 가치'!$B$12:$L$16,AJ$2,0)+(VLOOKUP($F1634,'(참고)타워 스텟 가치'!$B$12:$L$16,AJ$2,0)*$E1634)</f>
        <v>0</v>
      </c>
      <c r="AK1634">
        <f>VLOOKUP($F1634,'(참고)타워 스텟 가치'!$B$12:$L$16,AK$2,0)+(VLOOKUP($F1634,'(참고)타워 스텟 가치'!$B$12:$L$16,AK$2,0)*$E1634)</f>
        <v>0</v>
      </c>
      <c r="AL1634">
        <f>VLOOKUP($F1634,'(참고)타워 스텟 가치'!$B$12:$L$16,AL$2,0)+(VLOOKUP($F1634,'(참고)타워 스텟 가치'!$B$12:$L$16,AL$2,0)*$E1634)</f>
        <v>262.80000000000155</v>
      </c>
      <c r="AM1634">
        <f>SUM('스테이지별 몬스터 스텟'!AD1634*'(참고)타워 스텟 가치'!$Q$17,'스테이지별 몬스터 스텟'!AE1634*'(참고)타워 스텟 가치'!$R$17,'스테이지별 몬스터 스텟'!AF1634*'(참고)타워 스텟 가치'!$S$17,'스테이지별 몬스터 스텟'!AG1634*'(참고)타워 스텟 가치'!$T$17,'스테이지별 몬스터 스텟'!AH1634*'(참고)타워 스텟 가치'!$U$17,'스테이지별 몬스터 스텟'!AI1634*'(참고)타워 스텟 가치'!$V$17,'스테이지별 몬스터 스텟'!AJ1634*'(참고)타워 스텟 가치'!$W$17,'스테이지별 몬스터 스텟'!AK1634*'(참고)타워 스텟 가치'!$X$17,'스테이지별 몬스터 스텟'!AL1634*'(참고)타워 스텟 가치'!$Y$17)</f>
        <v>1013006.126250006</v>
      </c>
      <c r="AN1634">
        <v>3</v>
      </c>
    </row>
    <row r="1635" spans="3:40" x14ac:dyDescent="0.3">
      <c r="C1635">
        <v>1</v>
      </c>
      <c r="D1635">
        <f t="shared" si="77"/>
        <v>327</v>
      </c>
      <c r="E1635" s="52">
        <f>VLOOKUP(D1635,'스테이지별 난이도 설정'!B:C,2,0)</f>
        <v>130.80000000000078</v>
      </c>
      <c r="F1635" t="str">
        <f t="shared" si="78"/>
        <v>일반</v>
      </c>
      <c r="G1635">
        <f t="shared" si="76"/>
        <v>6</v>
      </c>
      <c r="H1635">
        <f>VLOOKUP($F1635,'(참고)타워 스텟 가치'!$B$2:$L$6,H$2,0)+(VLOOKUP($F1635,'(참고)타워 스텟 가치'!$B$2:$L$6,H$2,0)*$E1635)</f>
        <v>988.5000000000058</v>
      </c>
      <c r="I1635">
        <f>VLOOKUP($F1635,'(참고)타워 스텟 가치'!$B$2:$L$6,I$2,0)+(VLOOKUP($F1635,'(참고)타워 스텟 가치'!$B$2:$L$6,I$2,0)*$E1635)</f>
        <v>197.70000000000118</v>
      </c>
      <c r="J1635">
        <f>VLOOKUP($F1635,'(참고)타워 스텟 가치'!$B$2:$L$6,J$2,0)+(VLOOKUP($F1635,'(참고)타워 스텟 가치'!$B$2:$L$6,J$2,0)*$E1635)</f>
        <v>659000.00000000384</v>
      </c>
      <c r="K1635">
        <f>VLOOKUP($F1635,'(참고)타워 스텟 가치'!$B$2:$L$6,K$2,0)+(VLOOKUP($F1635,'(참고)타워 스텟 가치'!$B$2:$L$6,K$2,0)*$E1635)</f>
        <v>3954.0000000000232</v>
      </c>
      <c r="L1635">
        <f>VLOOKUP($F1635,'(참고)타워 스텟 가치'!$B$2:$L$6,L$2,0)+(VLOOKUP($F1635,'(참고)타워 스텟 가치'!$B$2:$L$6,L$2,0)*$E1635)</f>
        <v>65.900000000000389</v>
      </c>
      <c r="M1635">
        <f>VLOOKUP($F1635,'(참고)타워 스텟 가치'!$B$2:$L$6,M$2,0)+(VLOOKUP($F1635,'(참고)타워 스텟 가치'!$B$2:$L$6,M$2,0)*$E1635)</f>
        <v>39.540000000000227</v>
      </c>
      <c r="N1635">
        <f>VLOOKUP($F1635,'(참고)타워 스텟 가치'!$B$2:$L$6,N$2,0)+(VLOOKUP($F1635,'(참고)타워 스텟 가치'!$B$2:$L$6,N$2,0)*$E1635)</f>
        <v>0</v>
      </c>
      <c r="O1635">
        <f>VLOOKUP($F1635,'(참고)타워 스텟 가치'!$B$2:$L$6,O$2,0)+(VLOOKUP($F1635,'(참고)타워 스텟 가치'!$B$2:$L$6,O$2,0)*$E1635)</f>
        <v>0</v>
      </c>
      <c r="P1635">
        <f>VLOOKUP($F1635,'(참고)타워 스텟 가치'!$B$2:$L$6,P$2,0)+(VLOOKUP($F1635,'(참고)타워 스텟 가치'!$B$2:$L$6,P$2,0)*$E1635)</f>
        <v>92.260000000000545</v>
      </c>
      <c r="Q1635">
        <f>SUM('스테이지별 몬스터 스텟'!H1635*'(참고)타워 스텟 가치'!$Q$17,'스테이지별 몬스터 스텟'!I1635*'(참고)타워 스텟 가치'!$R$17,'스테이지별 몬스터 스텟'!J1635*'(참고)타워 스텟 가치'!$S$17,'스테이지별 몬스터 스텟'!K1635*'(참고)타워 스텟 가치'!$T$17,'스테이지별 몬스터 스텟'!L1635*'(참고)타워 스텟 가치'!$U$17,'스테이지별 몬스터 스텟'!M1635*'(참고)타워 스텟 가치'!$V$17,'스테이지별 몬스터 스텟'!N1635*'(참고)타워 스텟 가치'!$W$17,'스테이지별 몬스터 스텟'!O1635*'(참고)타워 스텟 가치'!$X$17,'스테이지별 몬스터 스텟'!P1635*'(참고)타워 스텟 가치'!$Y$17)</f>
        <v>999037.41000000597</v>
      </c>
      <c r="R1635">
        <v>1</v>
      </c>
      <c r="S1635">
        <f>VLOOKUP($F1635,'(참고)타워 스텟 가치'!$B$7:$L$11,S$2,0)+(VLOOKUP($F1635,'(참고)타워 스텟 가치'!$B$7:$L$11,S$2,0)*$E1635)</f>
        <v>329.50000000000193</v>
      </c>
      <c r="T1635">
        <f>VLOOKUP($F1635,'(참고)타워 스텟 가치'!$B$7:$L$11,T$2,0)+(VLOOKUP($F1635,'(참고)타워 스텟 가치'!$B$7:$L$11,T$2,0)*$E1635)</f>
        <v>593.10000000000355</v>
      </c>
      <c r="U1635">
        <f>VLOOKUP($F1635,'(참고)타워 스텟 가치'!$B$7:$L$11,U$2,0)+(VLOOKUP($F1635,'(참고)타워 스텟 가치'!$B$7:$L$11,U$2,0)*$E1635)</f>
        <v>659000.00000000384</v>
      </c>
      <c r="V1635">
        <f>VLOOKUP($F1635,'(참고)타워 스텟 가치'!$B$7:$L$11,V$2,0)+(VLOOKUP($F1635,'(참고)타워 스텟 가치'!$B$7:$L$11,V$2,0)*$E1635)</f>
        <v>3954.0000000000232</v>
      </c>
      <c r="W1635">
        <f>VLOOKUP($F1635,'(참고)타워 스텟 가치'!$B$7:$L$11,W$2,0)+(VLOOKUP($F1635,'(참고)타워 스텟 가치'!$B$7:$L$11,W$2,0)*$E1635)</f>
        <v>65.900000000000389</v>
      </c>
      <c r="X1635">
        <f>VLOOKUP($F1635,'(참고)타워 스텟 가치'!$B$7:$L$11,X$2,0)+(VLOOKUP($F1635,'(참고)타워 스텟 가치'!$B$7:$L$11,X$2,0)*$E1635)</f>
        <v>39.540000000000227</v>
      </c>
      <c r="Y1635">
        <f>VLOOKUP($F1635,'(참고)타워 스텟 가치'!$B$7:$L$11,Y$2,0)+(VLOOKUP($F1635,'(참고)타워 스텟 가치'!$B$7:$L$11,Y$2,0)*$E1635)</f>
        <v>0</v>
      </c>
      <c r="Z1635">
        <f>VLOOKUP($F1635,'(참고)타워 스텟 가치'!$B$7:$L$11,Z$2,0)+(VLOOKUP($F1635,'(참고)타워 스텟 가치'!$B$7:$L$11,Z$2,0)*$E1635)</f>
        <v>0</v>
      </c>
      <c r="AA1635">
        <f>VLOOKUP($F1635,'(참고)타워 스텟 가치'!$B$7:$L$11,AA$2,0)+(VLOOKUP($F1635,'(참고)타워 스텟 가치'!$B$7:$L$11,AA$2,0)*$E1635)</f>
        <v>92.260000000000545</v>
      </c>
      <c r="AB1635">
        <f>SUM('스테이지별 몬스터 스텟'!S1635*'(참고)타워 스텟 가치'!$Q$17,'스테이지별 몬스터 스텟'!T1635*'(참고)타워 스텟 가치'!$R$17,'스테이지별 몬스터 스텟'!U1635*'(참고)타워 스텟 가치'!$S$17,'스테이지별 몬스터 스텟'!V1635*'(참고)타워 스텟 가치'!$T$17,'스테이지별 몬스터 스텟'!W1635*'(참고)타워 스텟 가치'!$U$17,'스테이지별 몬스터 스텟'!X1635*'(참고)타워 스텟 가치'!$V$17,'스테이지별 몬스터 스텟'!Y1635*'(참고)타워 스텟 가치'!$W$17,'스테이지별 몬스터 스텟'!Z1635*'(참고)타워 스텟 가치'!$X$17,'스테이지별 몬스터 스텟'!AA1635*'(참고)타워 스텟 가치'!$Y$17)</f>
        <v>998312.51000000595</v>
      </c>
      <c r="AC1635">
        <v>2</v>
      </c>
      <c r="AD1635">
        <f>VLOOKUP($F1635,'(참고)타워 스텟 가치'!$B$12:$L$16,AD$2,0)+(VLOOKUP($F1635,'(참고)타워 스텟 가치'!$B$12:$L$16,AD$2,0)*$E1635)</f>
        <v>329.50000000000193</v>
      </c>
      <c r="AE1635">
        <f>VLOOKUP($F1635,'(참고)타워 스텟 가치'!$B$12:$L$16,AE$2,0)+(VLOOKUP($F1635,'(참고)타워 스텟 가치'!$B$12:$L$16,AE$2,0)*$E1635)</f>
        <v>395.40000000000236</v>
      </c>
      <c r="AF1635">
        <f>VLOOKUP($F1635,'(참고)타워 스텟 가치'!$B$12:$L$16,AF$2,0)+(VLOOKUP($F1635,'(참고)타워 스텟 가치'!$B$12:$L$16,AF$2,0)*$E1635)</f>
        <v>659000.00000000384</v>
      </c>
      <c r="AG1635">
        <f>VLOOKUP($F1635,'(참고)타워 스텟 가치'!$B$12:$L$16,AG$2,0)+(VLOOKUP($F1635,'(참고)타워 스텟 가치'!$B$12:$L$16,AG$2,0)*$E1635)</f>
        <v>1977.0000000000116</v>
      </c>
      <c r="AH1635">
        <f>VLOOKUP($F1635,'(참고)타워 스텟 가치'!$B$12:$L$16,AH$2,0)+(VLOOKUP($F1635,'(참고)타워 스텟 가치'!$B$12:$L$16,AH$2,0)*$E1635)</f>
        <v>65.900000000000389</v>
      </c>
      <c r="AI1635">
        <f>VLOOKUP($F1635,'(참고)타워 스텟 가치'!$B$12:$L$16,AI$2,0)+(VLOOKUP($F1635,'(참고)타워 스텟 가치'!$B$12:$L$16,AI$2,0)*$E1635)</f>
        <v>39.540000000000227</v>
      </c>
      <c r="AJ1635">
        <f>VLOOKUP($F1635,'(참고)타워 스텟 가치'!$B$12:$L$16,AJ$2,0)+(VLOOKUP($F1635,'(참고)타워 스텟 가치'!$B$12:$L$16,AJ$2,0)*$E1635)</f>
        <v>0</v>
      </c>
      <c r="AK1635">
        <f>VLOOKUP($F1635,'(참고)타워 스텟 가치'!$B$12:$L$16,AK$2,0)+(VLOOKUP($F1635,'(참고)타워 스텟 가치'!$B$12:$L$16,AK$2,0)*$E1635)</f>
        <v>0</v>
      </c>
      <c r="AL1635">
        <f>VLOOKUP($F1635,'(참고)타워 스텟 가치'!$B$12:$L$16,AL$2,0)+(VLOOKUP($F1635,'(참고)타워 스텟 가치'!$B$12:$L$16,AL$2,0)*$E1635)</f>
        <v>184.52000000000109</v>
      </c>
      <c r="AM1635">
        <f>SUM('스테이지별 몬스터 스텟'!AD1635*'(참고)타워 스텟 가치'!$Q$17,'스테이지별 몬스터 스텟'!AE1635*'(참고)타워 스텟 가치'!$R$17,'스테이지별 몬스터 스텟'!AF1635*'(참고)타워 스텟 가치'!$S$17,'스테이지별 몬스터 스텟'!AG1635*'(참고)타워 스텟 가치'!$T$17,'스테이지별 몬스터 스텟'!AH1635*'(참고)타워 스텟 가치'!$U$17,'스테이지별 몬스터 스텟'!AI1635*'(참고)타워 스텟 가치'!$V$17,'스테이지별 몬스터 스텟'!AJ1635*'(참고)타워 스텟 가치'!$W$17,'스테이지별 몬스터 스텟'!AK1635*'(참고)타워 스텟 가치'!$X$17,'스테이지별 몬스터 스텟'!AL1635*'(참고)타워 스텟 가치'!$Y$17)</f>
        <v>994246.48000000592</v>
      </c>
      <c r="AN1635">
        <v>3</v>
      </c>
    </row>
    <row r="1636" spans="3:40" x14ac:dyDescent="0.3">
      <c r="C1636">
        <v>2</v>
      </c>
      <c r="D1636">
        <f t="shared" si="77"/>
        <v>327</v>
      </c>
      <c r="E1636" s="52">
        <f>VLOOKUP(D1636,'스테이지별 난이도 설정'!B:C,2,0)</f>
        <v>130.80000000000078</v>
      </c>
      <c r="F1636" t="str">
        <f t="shared" si="78"/>
        <v>레어</v>
      </c>
      <c r="G1636">
        <f t="shared" si="76"/>
        <v>6</v>
      </c>
      <c r="H1636">
        <f>VLOOKUP($F1636,'(참고)타워 스텟 가치'!$B$2:$L$6,H$2,0)+(VLOOKUP($F1636,'(참고)타워 스텟 가치'!$B$2:$L$6,H$2,0)*$E1636)</f>
        <v>1482.7500000000089</v>
      </c>
      <c r="I1636">
        <f>VLOOKUP($F1636,'(참고)타워 스텟 가치'!$B$2:$L$6,I$2,0)+(VLOOKUP($F1636,'(참고)타워 스텟 가치'!$B$2:$L$6,I$2,0)*$E1636)</f>
        <v>296.55000000000177</v>
      </c>
      <c r="J1636">
        <f>VLOOKUP($F1636,'(참고)타워 스텟 가치'!$B$2:$L$6,J$2,0)+(VLOOKUP($F1636,'(참고)타워 스텟 가치'!$B$2:$L$6,J$2,0)*$E1636)</f>
        <v>659000.00000000384</v>
      </c>
      <c r="K1636">
        <f>VLOOKUP($F1636,'(참고)타워 스텟 가치'!$B$2:$L$6,K$2,0)+(VLOOKUP($F1636,'(참고)타워 스텟 가치'!$B$2:$L$6,K$2,0)*$E1636)</f>
        <v>5931.0000000000355</v>
      </c>
      <c r="L1636">
        <f>VLOOKUP($F1636,'(참고)타워 스텟 가치'!$B$2:$L$6,L$2,0)+(VLOOKUP($F1636,'(참고)타워 스텟 가치'!$B$2:$L$6,L$2,0)*$E1636)</f>
        <v>98.850000000000591</v>
      </c>
      <c r="M1636">
        <f>VLOOKUP($F1636,'(참고)타워 스텟 가치'!$B$2:$L$6,M$2,0)+(VLOOKUP($F1636,'(참고)타워 스텟 가치'!$B$2:$L$6,M$2,0)*$E1636)</f>
        <v>39.540000000000227</v>
      </c>
      <c r="N1636">
        <f>VLOOKUP($F1636,'(참고)타워 스텟 가치'!$B$2:$L$6,N$2,0)+(VLOOKUP($F1636,'(참고)타워 스텟 가치'!$B$2:$L$6,N$2,0)*$E1636)</f>
        <v>0</v>
      </c>
      <c r="O1636">
        <f>VLOOKUP($F1636,'(참고)타워 스텟 가치'!$B$2:$L$6,O$2,0)+(VLOOKUP($F1636,'(참고)타워 스텟 가치'!$B$2:$L$6,O$2,0)*$E1636)</f>
        <v>0</v>
      </c>
      <c r="P1636">
        <f>VLOOKUP($F1636,'(참고)타워 스텟 가치'!$B$2:$L$6,P$2,0)+(VLOOKUP($F1636,'(참고)타워 스텟 가치'!$B$2:$L$6,P$2,0)*$E1636)</f>
        <v>92.260000000000545</v>
      </c>
      <c r="Q1636">
        <f>SUM('스테이지별 몬스터 스텟'!H1636*'(참고)타워 스텟 가치'!$Q$17,'스테이지별 몬스터 스텟'!I1636*'(참고)타워 스텟 가치'!$R$17,'스테이지별 몬스터 스텟'!J1636*'(참고)타워 스텟 가치'!$S$17,'스테이지별 몬스터 스텟'!K1636*'(참고)타워 스텟 가치'!$T$17,'스테이지별 몬스터 스텟'!L1636*'(참고)타워 스텟 가치'!$U$17,'스테이지별 몬스터 스텟'!M1636*'(참고)타워 스텟 가치'!$V$17,'스테이지별 몬스터 스텟'!N1636*'(참고)타워 스텟 가치'!$W$17,'스테이지별 몬스터 스텟'!O1636*'(참고)타워 스텟 가치'!$X$17,'스테이지별 몬스터 스텟'!P1636*'(참고)타워 스텟 가치'!$Y$17)</f>
        <v>1004194.085000006</v>
      </c>
      <c r="R1636">
        <v>1</v>
      </c>
      <c r="S1636">
        <f>VLOOKUP($F1636,'(참고)타워 스텟 가치'!$B$7:$L$11,S$2,0)+(VLOOKUP($F1636,'(참고)타워 스텟 가치'!$B$7:$L$11,S$2,0)*$E1636)</f>
        <v>494.2500000000029</v>
      </c>
      <c r="T1636">
        <f>VLOOKUP($F1636,'(참고)타워 스텟 가치'!$B$7:$L$11,T$2,0)+(VLOOKUP($F1636,'(참고)타워 스텟 가치'!$B$7:$L$11,T$2,0)*$E1636)</f>
        <v>889.65000000000521</v>
      </c>
      <c r="U1636">
        <f>VLOOKUP($F1636,'(참고)타워 스텟 가치'!$B$7:$L$11,U$2,0)+(VLOOKUP($F1636,'(참고)타워 스텟 가치'!$B$7:$L$11,U$2,0)*$E1636)</f>
        <v>659000.00000000384</v>
      </c>
      <c r="V1636">
        <f>VLOOKUP($F1636,'(참고)타워 스텟 가치'!$B$7:$L$11,V$2,0)+(VLOOKUP($F1636,'(참고)타워 스텟 가치'!$B$7:$L$11,V$2,0)*$E1636)</f>
        <v>5931.0000000000355</v>
      </c>
      <c r="W1636">
        <f>VLOOKUP($F1636,'(참고)타워 스텟 가치'!$B$7:$L$11,W$2,0)+(VLOOKUP($F1636,'(참고)타워 스텟 가치'!$B$7:$L$11,W$2,0)*$E1636)</f>
        <v>98.850000000000591</v>
      </c>
      <c r="X1636">
        <f>VLOOKUP($F1636,'(참고)타워 스텟 가치'!$B$7:$L$11,X$2,0)+(VLOOKUP($F1636,'(참고)타워 스텟 가치'!$B$7:$L$11,X$2,0)*$E1636)</f>
        <v>39.540000000000227</v>
      </c>
      <c r="Y1636">
        <f>VLOOKUP($F1636,'(참고)타워 스텟 가치'!$B$7:$L$11,Y$2,0)+(VLOOKUP($F1636,'(참고)타워 스텟 가치'!$B$7:$L$11,Y$2,0)*$E1636)</f>
        <v>0</v>
      </c>
      <c r="Z1636">
        <f>VLOOKUP($F1636,'(참고)타워 스텟 가치'!$B$7:$L$11,Z$2,0)+(VLOOKUP($F1636,'(참고)타워 스텟 가치'!$B$7:$L$11,Z$2,0)*$E1636)</f>
        <v>0</v>
      </c>
      <c r="AA1636">
        <f>VLOOKUP($F1636,'(참고)타워 스텟 가치'!$B$7:$L$11,AA$2,0)+(VLOOKUP($F1636,'(참고)타워 스텟 가치'!$B$7:$L$11,AA$2,0)*$E1636)</f>
        <v>92.260000000000545</v>
      </c>
      <c r="AB1636">
        <f>SUM('스테이지별 몬스터 스텟'!S1636*'(참고)타워 스텟 가치'!$Q$17,'스테이지별 몬스터 스텟'!T1636*'(참고)타워 스텟 가치'!$R$17,'스테이지별 몬스터 스텟'!U1636*'(참고)타워 스텟 가치'!$S$17,'스테이지별 몬스터 스텟'!V1636*'(참고)타워 스텟 가치'!$T$17,'스테이지별 몬스터 스텟'!W1636*'(참고)타워 스텟 가치'!$U$17,'스테이지별 몬스터 스텟'!X1636*'(참고)타워 스텟 가치'!$V$17,'스테이지별 몬스터 스텟'!Y1636*'(참고)타워 스텟 가치'!$W$17,'스테이지별 몬스터 스텟'!Z1636*'(참고)타워 스텟 가치'!$X$17,'스테이지별 몬스터 스텟'!AA1636*'(참고)타워 스텟 가치'!$Y$17)</f>
        <v>1003106.7350000059</v>
      </c>
      <c r="AC1636">
        <v>2</v>
      </c>
      <c r="AD1636">
        <f>VLOOKUP($F1636,'(참고)타워 스텟 가치'!$B$12:$L$16,AD$2,0)+(VLOOKUP($F1636,'(참고)타워 스텟 가치'!$B$12:$L$16,AD$2,0)*$E1636)</f>
        <v>494.2500000000029</v>
      </c>
      <c r="AE1636">
        <f>VLOOKUP($F1636,'(참고)타워 스텟 가치'!$B$12:$L$16,AE$2,0)+(VLOOKUP($F1636,'(참고)타워 스텟 가치'!$B$12:$L$16,AE$2,0)*$E1636)</f>
        <v>593.10000000000355</v>
      </c>
      <c r="AF1636">
        <f>VLOOKUP($F1636,'(참고)타워 스텟 가치'!$B$12:$L$16,AF$2,0)+(VLOOKUP($F1636,'(참고)타워 스텟 가치'!$B$12:$L$16,AF$2,0)*$E1636)</f>
        <v>659000.00000000384</v>
      </c>
      <c r="AG1636">
        <f>VLOOKUP($F1636,'(참고)타워 스텟 가치'!$B$12:$L$16,AG$2,0)+(VLOOKUP($F1636,'(참고)타워 스텟 가치'!$B$12:$L$16,AG$2,0)*$E1636)</f>
        <v>2965.5000000000177</v>
      </c>
      <c r="AH1636">
        <f>VLOOKUP($F1636,'(참고)타워 스텟 가치'!$B$12:$L$16,AH$2,0)+(VLOOKUP($F1636,'(참고)타워 스텟 가치'!$B$12:$L$16,AH$2,0)*$E1636)</f>
        <v>98.850000000000591</v>
      </c>
      <c r="AI1636">
        <f>VLOOKUP($F1636,'(참고)타워 스텟 가치'!$B$12:$L$16,AI$2,0)+(VLOOKUP($F1636,'(참고)타워 스텟 가치'!$B$12:$L$16,AI$2,0)*$E1636)</f>
        <v>39.540000000000227</v>
      </c>
      <c r="AJ1636">
        <f>VLOOKUP($F1636,'(참고)타워 스텟 가치'!$B$12:$L$16,AJ$2,0)+(VLOOKUP($F1636,'(참고)타워 스텟 가치'!$B$12:$L$16,AJ$2,0)*$E1636)</f>
        <v>0</v>
      </c>
      <c r="AK1636">
        <f>VLOOKUP($F1636,'(참고)타워 스텟 가치'!$B$12:$L$16,AK$2,0)+(VLOOKUP($F1636,'(참고)타워 스텟 가치'!$B$12:$L$16,AK$2,0)*$E1636)</f>
        <v>0</v>
      </c>
      <c r="AL1636">
        <f>VLOOKUP($F1636,'(참고)타워 스텟 가치'!$B$12:$L$16,AL$2,0)+(VLOOKUP($F1636,'(참고)타워 스텟 가치'!$B$12:$L$16,AL$2,0)*$E1636)</f>
        <v>184.52000000000109</v>
      </c>
      <c r="AM1636">
        <f>SUM('스테이지별 몬스터 스텟'!AD1636*'(참고)타워 스텟 가치'!$Q$17,'스테이지별 몬스터 스텟'!AE1636*'(참고)타워 스텟 가치'!$R$17,'스테이지별 몬스터 스텟'!AF1636*'(참고)타워 스텟 가치'!$S$17,'스테이지별 몬스터 스텟'!AG1636*'(참고)타워 스텟 가치'!$T$17,'스테이지별 몬스터 스텟'!AH1636*'(참고)타워 스텟 가치'!$U$17,'스테이지별 몬스터 스텟'!AI1636*'(참고)타워 스텟 가치'!$V$17,'스테이지별 몬스터 스텟'!AJ1636*'(참고)타워 스텟 가치'!$W$17,'스테이지별 몬스터 스텟'!AK1636*'(참고)타워 스텟 가치'!$X$17,'스테이지별 몬스터 스텟'!AL1636*'(참고)타워 스텟 가치'!$Y$17)</f>
        <v>996915.43000000587</v>
      </c>
      <c r="AN1636">
        <v>3</v>
      </c>
    </row>
    <row r="1637" spans="3:40" x14ac:dyDescent="0.3">
      <c r="C1637">
        <v>3</v>
      </c>
      <c r="D1637">
        <f t="shared" si="77"/>
        <v>327</v>
      </c>
      <c r="E1637" s="52">
        <f>VLOOKUP(D1637,'스테이지별 난이도 설정'!B:C,2,0)</f>
        <v>130.80000000000078</v>
      </c>
      <c r="F1637" t="str">
        <f t="shared" si="78"/>
        <v>에픽</v>
      </c>
      <c r="G1637">
        <f t="shared" si="76"/>
        <v>6</v>
      </c>
      <c r="H1637">
        <f>VLOOKUP($F1637,'(참고)타워 스텟 가치'!$B$2:$L$6,H$2,0)+(VLOOKUP($F1637,'(참고)타워 스텟 가치'!$B$2:$L$6,H$2,0)*$E1637)</f>
        <v>2224.1250000000132</v>
      </c>
      <c r="I1637">
        <f>VLOOKUP($F1637,'(참고)타워 스텟 가치'!$B$2:$L$6,I$2,0)+(VLOOKUP($F1637,'(참고)타워 스텟 가치'!$B$2:$L$6,I$2,0)*$E1637)</f>
        <v>444.8250000000026</v>
      </c>
      <c r="J1637">
        <f>VLOOKUP($F1637,'(참고)타워 스텟 가치'!$B$2:$L$6,J$2,0)+(VLOOKUP($F1637,'(참고)타워 스텟 가치'!$B$2:$L$6,J$2,0)*$E1637)</f>
        <v>659000.00000000384</v>
      </c>
      <c r="K1637">
        <f>VLOOKUP($F1637,'(참고)타워 스텟 가치'!$B$2:$L$6,K$2,0)+(VLOOKUP($F1637,'(참고)타워 스텟 가치'!$B$2:$L$6,K$2,0)*$E1637)</f>
        <v>8896.5000000000528</v>
      </c>
      <c r="L1637">
        <f>VLOOKUP($F1637,'(참고)타워 스텟 가치'!$B$2:$L$6,L$2,0)+(VLOOKUP($F1637,'(참고)타워 스텟 가치'!$B$2:$L$6,L$2,0)*$E1637)</f>
        <v>148.27500000000089</v>
      </c>
      <c r="M1637">
        <f>VLOOKUP($F1637,'(참고)타워 스텟 가치'!$B$2:$L$6,M$2,0)+(VLOOKUP($F1637,'(참고)타워 스텟 가치'!$B$2:$L$6,M$2,0)*$E1637)</f>
        <v>39.540000000000227</v>
      </c>
      <c r="N1637">
        <f>VLOOKUP($F1637,'(참고)타워 스텟 가치'!$B$2:$L$6,N$2,0)+(VLOOKUP($F1637,'(참고)타워 스텟 가치'!$B$2:$L$6,N$2,0)*$E1637)</f>
        <v>0</v>
      </c>
      <c r="O1637">
        <f>VLOOKUP($F1637,'(참고)타워 스텟 가치'!$B$2:$L$6,O$2,0)+(VLOOKUP($F1637,'(참고)타워 스텟 가치'!$B$2:$L$6,O$2,0)*$E1637)</f>
        <v>0</v>
      </c>
      <c r="P1637">
        <f>VLOOKUP($F1637,'(참고)타워 스텟 가치'!$B$2:$L$6,P$2,0)+(VLOOKUP($F1637,'(참고)타워 스텟 가치'!$B$2:$L$6,P$2,0)*$E1637)</f>
        <v>92.260000000000545</v>
      </c>
      <c r="Q1637">
        <f>SUM('스테이지별 몬스터 스텟'!H1637*'(참고)타워 스텟 가치'!$Q$17,'스테이지별 몬스터 스텟'!I1637*'(참고)타워 스텟 가치'!$R$17,'스테이지별 몬스터 스텟'!J1637*'(참고)타워 스텟 가치'!$S$17,'스테이지별 몬스터 스텟'!K1637*'(참고)타워 스텟 가치'!$T$17,'스테이지별 몬스터 스텟'!L1637*'(참고)타워 스텟 가치'!$U$17,'스테이지별 몬스터 스텟'!M1637*'(참고)타워 스텟 가치'!$V$17,'스테이지별 몬스터 스텟'!N1637*'(참고)타워 스텟 가치'!$W$17,'스테이지별 몬스터 스텟'!O1637*'(참고)타워 스텟 가치'!$X$17,'스테이지별 몬스터 스텟'!P1637*'(참고)타워 스텟 가치'!$Y$17)</f>
        <v>1011929.0975000061</v>
      </c>
      <c r="R1637">
        <v>1</v>
      </c>
      <c r="S1637">
        <f>VLOOKUP($F1637,'(참고)타워 스텟 가치'!$B$7:$L$11,S$2,0)+(VLOOKUP($F1637,'(참고)타워 스텟 가치'!$B$7:$L$11,S$2,0)*$E1637)</f>
        <v>741.37500000000443</v>
      </c>
      <c r="T1637">
        <f>VLOOKUP($F1637,'(참고)타워 스텟 가치'!$B$7:$L$11,T$2,0)+(VLOOKUP($F1637,'(참고)타워 스텟 가치'!$B$7:$L$11,T$2,0)*$E1637)</f>
        <v>1334.4750000000079</v>
      </c>
      <c r="U1637">
        <f>VLOOKUP($F1637,'(참고)타워 스텟 가치'!$B$7:$L$11,U$2,0)+(VLOOKUP($F1637,'(참고)타워 스텟 가치'!$B$7:$L$11,U$2,0)*$E1637)</f>
        <v>659000.00000000384</v>
      </c>
      <c r="V1637">
        <f>VLOOKUP($F1637,'(참고)타워 스텟 가치'!$B$7:$L$11,V$2,0)+(VLOOKUP($F1637,'(참고)타워 스텟 가치'!$B$7:$L$11,V$2,0)*$E1637)</f>
        <v>8896.5000000000528</v>
      </c>
      <c r="W1637">
        <f>VLOOKUP($F1637,'(참고)타워 스텟 가치'!$B$7:$L$11,W$2,0)+(VLOOKUP($F1637,'(참고)타워 스텟 가치'!$B$7:$L$11,W$2,0)*$E1637)</f>
        <v>148.27500000000089</v>
      </c>
      <c r="X1637">
        <f>VLOOKUP($F1637,'(참고)타워 스텟 가치'!$B$7:$L$11,X$2,0)+(VLOOKUP($F1637,'(참고)타워 스텟 가치'!$B$7:$L$11,X$2,0)*$E1637)</f>
        <v>39.540000000000227</v>
      </c>
      <c r="Y1637">
        <f>VLOOKUP($F1637,'(참고)타워 스텟 가치'!$B$7:$L$11,Y$2,0)+(VLOOKUP($F1637,'(참고)타워 스텟 가치'!$B$7:$L$11,Y$2,0)*$E1637)</f>
        <v>0</v>
      </c>
      <c r="Z1637">
        <f>VLOOKUP($F1637,'(참고)타워 스텟 가치'!$B$7:$L$11,Z$2,0)+(VLOOKUP($F1637,'(참고)타워 스텟 가치'!$B$7:$L$11,Z$2,0)*$E1637)</f>
        <v>0</v>
      </c>
      <c r="AA1637">
        <f>VLOOKUP($F1637,'(참고)타워 스텟 가치'!$B$7:$L$11,AA$2,0)+(VLOOKUP($F1637,'(참고)타워 스텟 가치'!$B$7:$L$11,AA$2,0)*$E1637)</f>
        <v>92.260000000000545</v>
      </c>
      <c r="AB1637">
        <f>SUM('스테이지별 몬스터 스텟'!S1637*'(참고)타워 스텟 가치'!$Q$17,'스테이지별 몬스터 스텟'!T1637*'(참고)타워 스텟 가치'!$R$17,'스테이지별 몬스터 스텟'!U1637*'(참고)타워 스텟 가치'!$S$17,'스테이지별 몬스터 스텟'!V1637*'(참고)타워 스텟 가치'!$T$17,'스테이지별 몬스터 스텟'!W1637*'(참고)타워 스텟 가치'!$U$17,'스테이지별 몬스터 스텟'!X1637*'(참고)타워 스텟 가치'!$V$17,'스테이지별 몬스터 스텟'!Y1637*'(참고)타워 스텟 가치'!$W$17,'스테이지별 몬스터 스텟'!Z1637*'(참고)타워 스텟 가치'!$X$17,'스테이지별 몬스터 스텟'!AA1637*'(참고)타워 스텟 가치'!$Y$17)</f>
        <v>1010298.0725000061</v>
      </c>
      <c r="AC1637">
        <v>2</v>
      </c>
      <c r="AD1637">
        <f>VLOOKUP($F1637,'(참고)타워 스텟 가치'!$B$12:$L$16,AD$2,0)+(VLOOKUP($F1637,'(참고)타워 스텟 가치'!$B$12:$L$16,AD$2,0)*$E1637)</f>
        <v>741.37500000000443</v>
      </c>
      <c r="AE1637">
        <f>VLOOKUP($F1637,'(참고)타워 스텟 가치'!$B$12:$L$16,AE$2,0)+(VLOOKUP($F1637,'(참고)타워 스텟 가치'!$B$12:$L$16,AE$2,0)*$E1637)</f>
        <v>889.65000000000521</v>
      </c>
      <c r="AF1637">
        <f>VLOOKUP($F1637,'(참고)타워 스텟 가치'!$B$12:$L$16,AF$2,0)+(VLOOKUP($F1637,'(참고)타워 스텟 가치'!$B$12:$L$16,AF$2,0)*$E1637)</f>
        <v>659000.00000000384</v>
      </c>
      <c r="AG1637">
        <f>VLOOKUP($F1637,'(참고)타워 스텟 가치'!$B$12:$L$16,AG$2,0)+(VLOOKUP($F1637,'(참고)타워 스텟 가치'!$B$12:$L$16,AG$2,0)*$E1637)</f>
        <v>4448.2500000000264</v>
      </c>
      <c r="AH1637">
        <f>VLOOKUP($F1637,'(참고)타워 스텟 가치'!$B$12:$L$16,AH$2,0)+(VLOOKUP($F1637,'(참고)타워 스텟 가치'!$B$12:$L$16,AH$2,0)*$E1637)</f>
        <v>148.27500000000089</v>
      </c>
      <c r="AI1637">
        <f>VLOOKUP($F1637,'(참고)타워 스텟 가치'!$B$12:$L$16,AI$2,0)+(VLOOKUP($F1637,'(참고)타워 스텟 가치'!$B$12:$L$16,AI$2,0)*$E1637)</f>
        <v>39.540000000000227</v>
      </c>
      <c r="AJ1637">
        <f>VLOOKUP($F1637,'(참고)타워 스텟 가치'!$B$12:$L$16,AJ$2,0)+(VLOOKUP($F1637,'(참고)타워 스텟 가치'!$B$12:$L$16,AJ$2,0)*$E1637)</f>
        <v>0</v>
      </c>
      <c r="AK1637">
        <f>VLOOKUP($F1637,'(참고)타워 스텟 가치'!$B$12:$L$16,AK$2,0)+(VLOOKUP($F1637,'(참고)타워 스텟 가치'!$B$12:$L$16,AK$2,0)*$E1637)</f>
        <v>0</v>
      </c>
      <c r="AL1637">
        <f>VLOOKUP($F1637,'(참고)타워 스텟 가치'!$B$12:$L$16,AL$2,0)+(VLOOKUP($F1637,'(참고)타워 스텟 가치'!$B$12:$L$16,AL$2,0)*$E1637)</f>
        <v>184.52000000000109</v>
      </c>
      <c r="AM1637">
        <f>SUM('스테이지별 몬스터 스텟'!AD1637*'(참고)타워 스텟 가치'!$Q$17,'스테이지별 몬스터 스텟'!AE1637*'(참고)타워 스텟 가치'!$R$17,'스테이지별 몬스터 스텟'!AF1637*'(참고)타워 스텟 가치'!$S$17,'스테이지별 몬스터 스텟'!AG1637*'(참고)타워 스텟 가치'!$T$17,'스테이지별 몬스터 스텟'!AH1637*'(참고)타워 스텟 가치'!$U$17,'스테이지별 몬스터 스텟'!AI1637*'(참고)타워 스텟 가치'!$V$17,'스테이지별 몬스터 스텟'!AJ1637*'(참고)타워 스텟 가치'!$W$17,'스테이지별 몬스터 스텟'!AK1637*'(참고)타워 스텟 가치'!$X$17,'스테이지별 몬스터 스텟'!AL1637*'(참고)타워 스텟 가치'!$Y$17)</f>
        <v>1000918.8550000059</v>
      </c>
      <c r="AN1637">
        <v>3</v>
      </c>
    </row>
    <row r="1638" spans="3:40" x14ac:dyDescent="0.3">
      <c r="C1638">
        <v>4</v>
      </c>
      <c r="D1638">
        <f t="shared" si="77"/>
        <v>327</v>
      </c>
      <c r="E1638" s="52">
        <f>VLOOKUP(D1638,'스테이지별 난이도 설정'!B:C,2,0)</f>
        <v>130.80000000000078</v>
      </c>
      <c r="F1638" t="str">
        <f t="shared" si="78"/>
        <v>유니크</v>
      </c>
      <c r="G1638">
        <f t="shared" si="76"/>
        <v>6</v>
      </c>
      <c r="H1638">
        <f>VLOOKUP($F1638,'(참고)타워 스텟 가치'!$B$2:$L$6,H$2,0)+(VLOOKUP($F1638,'(참고)타워 스텟 가치'!$B$2:$L$6,H$2,0)*$E1638)</f>
        <v>3336.1875000000196</v>
      </c>
      <c r="I1638">
        <f>VLOOKUP($F1638,'(참고)타워 스텟 가치'!$B$2:$L$6,I$2,0)+(VLOOKUP($F1638,'(참고)타워 스텟 가치'!$B$2:$L$6,I$2,0)*$E1638)</f>
        <v>667.23750000000393</v>
      </c>
      <c r="J1638">
        <f>VLOOKUP($F1638,'(참고)타워 스텟 가치'!$B$2:$L$6,J$2,0)+(VLOOKUP($F1638,'(참고)타워 스텟 가치'!$B$2:$L$6,J$2,0)*$E1638)</f>
        <v>659000.00000000384</v>
      </c>
      <c r="K1638">
        <f>VLOOKUP($F1638,'(참고)타워 스텟 가치'!$B$2:$L$6,K$2,0)+(VLOOKUP($F1638,'(참고)타워 스텟 가치'!$B$2:$L$6,K$2,0)*$E1638)</f>
        <v>13344.750000000078</v>
      </c>
      <c r="L1638">
        <f>VLOOKUP($F1638,'(참고)타워 스텟 가치'!$B$2:$L$6,L$2,0)+(VLOOKUP($F1638,'(참고)타워 스텟 가치'!$B$2:$L$6,L$2,0)*$E1638)</f>
        <v>222.4125000000013</v>
      </c>
      <c r="M1638">
        <f>VLOOKUP($F1638,'(참고)타워 스텟 가치'!$B$2:$L$6,M$2,0)+(VLOOKUP($F1638,'(참고)타워 스텟 가치'!$B$2:$L$6,M$2,0)*$E1638)</f>
        <v>39.540000000000227</v>
      </c>
      <c r="N1638">
        <f>VLOOKUP($F1638,'(참고)타워 스텟 가치'!$B$2:$L$6,N$2,0)+(VLOOKUP($F1638,'(참고)타워 스텟 가치'!$B$2:$L$6,N$2,0)*$E1638)</f>
        <v>0</v>
      </c>
      <c r="O1638">
        <f>VLOOKUP($F1638,'(참고)타워 스텟 가치'!$B$2:$L$6,O$2,0)+(VLOOKUP($F1638,'(참고)타워 스텟 가치'!$B$2:$L$6,O$2,0)*$E1638)</f>
        <v>0</v>
      </c>
      <c r="P1638">
        <f>VLOOKUP($F1638,'(참고)타워 스텟 가치'!$B$2:$L$6,P$2,0)+(VLOOKUP($F1638,'(참고)타워 스텟 가치'!$B$2:$L$6,P$2,0)*$E1638)</f>
        <v>131.80000000000078</v>
      </c>
      <c r="Q1638">
        <f>SUM('스테이지별 몬스터 스텟'!H1638*'(참고)타워 스텟 가치'!$Q$17,'스테이지별 몬스터 스텟'!I1638*'(참고)타워 스텟 가치'!$R$17,'스테이지별 몬스터 스텟'!J1638*'(참고)타워 스텟 가치'!$S$17,'스테이지별 몬스터 스텟'!K1638*'(참고)타워 스텟 가치'!$T$17,'스테이지별 몬스터 스텟'!L1638*'(참고)타워 스텟 가치'!$U$17,'스테이지별 몬스터 스텟'!M1638*'(참고)타워 스텟 가치'!$V$17,'스테이지별 몬스터 스텟'!N1638*'(참고)타워 스텟 가치'!$W$17,'스테이지별 몬스터 스텟'!O1638*'(참고)타워 스텟 가치'!$X$17,'스테이지별 몬스터 스텟'!P1638*'(참고)타워 스텟 가치'!$Y$17)</f>
        <v>1023610.696250006</v>
      </c>
      <c r="R1638">
        <v>1</v>
      </c>
      <c r="S1638">
        <f>VLOOKUP($F1638,'(참고)타워 스텟 가치'!$B$7:$L$11,S$2,0)+(VLOOKUP($F1638,'(참고)타워 스텟 가치'!$B$7:$L$11,S$2,0)*$E1638)</f>
        <v>1112.0625000000066</v>
      </c>
      <c r="T1638">
        <f>VLOOKUP($F1638,'(참고)타워 스텟 가치'!$B$7:$L$11,T$2,0)+(VLOOKUP($F1638,'(참고)타워 스텟 가치'!$B$7:$L$11,T$2,0)*$E1638)</f>
        <v>2001.7125000000119</v>
      </c>
      <c r="U1638">
        <f>VLOOKUP($F1638,'(참고)타워 스텟 가치'!$B$7:$L$11,U$2,0)+(VLOOKUP($F1638,'(참고)타워 스텟 가치'!$B$7:$L$11,U$2,0)*$E1638)</f>
        <v>659000.00000000384</v>
      </c>
      <c r="V1638">
        <f>VLOOKUP($F1638,'(참고)타워 스텟 가치'!$B$7:$L$11,V$2,0)+(VLOOKUP($F1638,'(참고)타워 스텟 가치'!$B$7:$L$11,V$2,0)*$E1638)</f>
        <v>13344.750000000078</v>
      </c>
      <c r="W1638">
        <f>VLOOKUP($F1638,'(참고)타워 스텟 가치'!$B$7:$L$11,W$2,0)+(VLOOKUP($F1638,'(참고)타워 스텟 가치'!$B$7:$L$11,W$2,0)*$E1638)</f>
        <v>222.4125000000013</v>
      </c>
      <c r="X1638">
        <f>VLOOKUP($F1638,'(참고)타워 스텟 가치'!$B$7:$L$11,X$2,0)+(VLOOKUP($F1638,'(참고)타워 스텟 가치'!$B$7:$L$11,X$2,0)*$E1638)</f>
        <v>39.540000000000227</v>
      </c>
      <c r="Y1638">
        <f>VLOOKUP($F1638,'(참고)타워 스텟 가치'!$B$7:$L$11,Y$2,0)+(VLOOKUP($F1638,'(참고)타워 스텟 가치'!$B$7:$L$11,Y$2,0)*$E1638)</f>
        <v>0</v>
      </c>
      <c r="Z1638">
        <f>VLOOKUP($F1638,'(참고)타워 스텟 가치'!$B$7:$L$11,Z$2,0)+(VLOOKUP($F1638,'(참고)타워 스텟 가치'!$B$7:$L$11,Z$2,0)*$E1638)</f>
        <v>0</v>
      </c>
      <c r="AA1638">
        <f>VLOOKUP($F1638,'(참고)타워 스텟 가치'!$B$7:$L$11,AA$2,0)+(VLOOKUP($F1638,'(참고)타워 스텟 가치'!$B$7:$L$11,AA$2,0)*$E1638)</f>
        <v>131.80000000000078</v>
      </c>
      <c r="AB1638">
        <f>SUM('스테이지별 몬스터 스텟'!S1638*'(참고)타워 스텟 가치'!$Q$17,'스테이지별 몬스터 스텟'!T1638*'(참고)타워 스텟 가치'!$R$17,'스테이지별 몬스터 스텟'!U1638*'(참고)타워 스텟 가치'!$S$17,'스테이지별 몬스터 스텟'!V1638*'(참고)타워 스텟 가치'!$T$17,'스테이지별 몬스터 스텟'!W1638*'(참고)타워 스텟 가치'!$U$17,'스테이지별 몬스터 스텟'!X1638*'(참고)타워 스텟 가치'!$V$17,'스테이지별 몬스터 스텟'!Y1638*'(참고)타워 스텟 가치'!$W$17,'스테이지별 몬스터 스텟'!Z1638*'(참고)타워 스텟 가치'!$X$17,'스테이지별 몬스터 스텟'!AA1638*'(참고)타워 스텟 가치'!$Y$17)</f>
        <v>1021164.1587500059</v>
      </c>
      <c r="AC1638">
        <v>2</v>
      </c>
      <c r="AD1638">
        <f>VLOOKUP($F1638,'(참고)타워 스텟 가치'!$B$12:$L$16,AD$2,0)+(VLOOKUP($F1638,'(참고)타워 스텟 가치'!$B$12:$L$16,AD$2,0)*$E1638)</f>
        <v>1112.0625000000066</v>
      </c>
      <c r="AE1638">
        <f>VLOOKUP($F1638,'(참고)타워 스텟 가치'!$B$12:$L$16,AE$2,0)+(VLOOKUP($F1638,'(참고)타워 스텟 가치'!$B$12:$L$16,AE$2,0)*$E1638)</f>
        <v>1334.4750000000079</v>
      </c>
      <c r="AF1638">
        <f>VLOOKUP($F1638,'(참고)타워 스텟 가치'!$B$12:$L$16,AF$2,0)+(VLOOKUP($F1638,'(참고)타워 스텟 가치'!$B$12:$L$16,AF$2,0)*$E1638)</f>
        <v>659000.00000000384</v>
      </c>
      <c r="AG1638">
        <f>VLOOKUP($F1638,'(참고)타워 스텟 가치'!$B$12:$L$16,AG$2,0)+(VLOOKUP($F1638,'(참고)타워 스텟 가치'!$B$12:$L$16,AG$2,0)*$E1638)</f>
        <v>6672.3750000000391</v>
      </c>
      <c r="AH1638">
        <f>VLOOKUP($F1638,'(참고)타워 스텟 가치'!$B$12:$L$16,AH$2,0)+(VLOOKUP($F1638,'(참고)타워 스텟 가치'!$B$12:$L$16,AH$2,0)*$E1638)</f>
        <v>222.4125000000013</v>
      </c>
      <c r="AI1638">
        <f>VLOOKUP($F1638,'(참고)타워 스텟 가치'!$B$12:$L$16,AI$2,0)+(VLOOKUP($F1638,'(참고)타워 스텟 가치'!$B$12:$L$16,AI$2,0)*$E1638)</f>
        <v>39.540000000000227</v>
      </c>
      <c r="AJ1638">
        <f>VLOOKUP($F1638,'(참고)타워 스텟 가치'!$B$12:$L$16,AJ$2,0)+(VLOOKUP($F1638,'(참고)타워 스텟 가치'!$B$12:$L$16,AJ$2,0)*$E1638)</f>
        <v>0</v>
      </c>
      <c r="AK1638">
        <f>VLOOKUP($F1638,'(참고)타워 스텟 가치'!$B$12:$L$16,AK$2,0)+(VLOOKUP($F1638,'(참고)타워 스텟 가치'!$B$12:$L$16,AK$2,0)*$E1638)</f>
        <v>0</v>
      </c>
      <c r="AL1638">
        <f>VLOOKUP($F1638,'(참고)타워 스텟 가치'!$B$12:$L$16,AL$2,0)+(VLOOKUP($F1638,'(참고)타워 스텟 가치'!$B$12:$L$16,AL$2,0)*$E1638)</f>
        <v>263.60000000000156</v>
      </c>
      <c r="AM1638">
        <f>SUM('스테이지별 몬스터 스텟'!AD1638*'(참고)타워 스텟 가치'!$Q$17,'스테이지별 몬스터 스텟'!AE1638*'(참고)타워 스텟 가치'!$R$17,'스테이지별 몬스터 스텟'!AF1638*'(참고)타워 스텟 가치'!$S$17,'스테이지별 몬스터 스텟'!AG1638*'(참고)타워 스텟 가치'!$T$17,'스테이지별 몬스터 스텟'!AH1638*'(참고)타워 스텟 가치'!$U$17,'스테이지별 몬스터 스텟'!AI1638*'(참고)타워 스텟 가치'!$V$17,'스테이지별 몬스터 스텟'!AJ1638*'(참고)타워 스텟 가치'!$W$17,'스테이지별 몬스터 스텟'!AK1638*'(참고)타워 스텟 가치'!$X$17,'스테이지별 몬스터 스텟'!AL1638*'(참고)타워 스텟 가치'!$Y$17)</f>
        <v>1007082.1525000059</v>
      </c>
      <c r="AN1638">
        <v>3</v>
      </c>
    </row>
    <row r="1639" spans="3:40" x14ac:dyDescent="0.3">
      <c r="C1639">
        <v>5</v>
      </c>
      <c r="D1639">
        <f t="shared" si="77"/>
        <v>327</v>
      </c>
      <c r="E1639" s="52">
        <f>VLOOKUP(D1639,'스테이지별 난이도 설정'!B:C,2,0)</f>
        <v>130.80000000000078</v>
      </c>
      <c r="F1639" t="str">
        <f t="shared" si="78"/>
        <v>스페셜</v>
      </c>
      <c r="G1639">
        <f t="shared" si="76"/>
        <v>6</v>
      </c>
      <c r="H1639">
        <f>VLOOKUP($F1639,'(참고)타워 스텟 가치'!$B$2:$L$6,H$2,0)+(VLOOKUP($F1639,'(참고)타워 스텟 가치'!$B$2:$L$6,H$2,0)*$E1639)</f>
        <v>5004.28125000003</v>
      </c>
      <c r="I1639">
        <f>VLOOKUP($F1639,'(참고)타워 스텟 가치'!$B$2:$L$6,I$2,0)+(VLOOKUP($F1639,'(참고)타워 스텟 가치'!$B$2:$L$6,I$2,0)*$E1639)</f>
        <v>1000.856250000006</v>
      </c>
      <c r="J1639">
        <f>VLOOKUP($F1639,'(참고)타워 스텟 가치'!$B$2:$L$6,J$2,0)+(VLOOKUP($F1639,'(참고)타워 스텟 가치'!$B$2:$L$6,J$2,0)*$E1639)</f>
        <v>659000.00000000384</v>
      </c>
      <c r="K1639">
        <f>VLOOKUP($F1639,'(참고)타워 스텟 가치'!$B$2:$L$6,K$2,0)+(VLOOKUP($F1639,'(참고)타워 스텟 가치'!$B$2:$L$6,K$2,0)*$E1639)</f>
        <v>20017.12500000012</v>
      </c>
      <c r="L1639">
        <f>VLOOKUP($F1639,'(참고)타워 스텟 가치'!$B$2:$L$6,L$2,0)+(VLOOKUP($F1639,'(참고)타워 스텟 가치'!$B$2:$L$6,L$2,0)*$E1639)</f>
        <v>333.61875000000197</v>
      </c>
      <c r="M1639">
        <f>VLOOKUP($F1639,'(참고)타워 스텟 가치'!$B$2:$L$6,M$2,0)+(VLOOKUP($F1639,'(참고)타워 스텟 가치'!$B$2:$L$6,M$2,0)*$E1639)</f>
        <v>39.540000000000227</v>
      </c>
      <c r="N1639">
        <f>VLOOKUP($F1639,'(참고)타워 스텟 가치'!$B$2:$L$6,N$2,0)+(VLOOKUP($F1639,'(참고)타워 스텟 가치'!$B$2:$L$6,N$2,0)*$E1639)</f>
        <v>0</v>
      </c>
      <c r="O1639">
        <f>VLOOKUP($F1639,'(참고)타워 스텟 가치'!$B$2:$L$6,O$2,0)+(VLOOKUP($F1639,'(참고)타워 스텟 가치'!$B$2:$L$6,O$2,0)*$E1639)</f>
        <v>0</v>
      </c>
      <c r="P1639">
        <f>VLOOKUP($F1639,'(참고)타워 스텟 가치'!$B$2:$L$6,P$2,0)+(VLOOKUP($F1639,'(참고)타워 스텟 가치'!$B$2:$L$6,P$2,0)*$E1639)</f>
        <v>131.80000000000078</v>
      </c>
      <c r="Q1639">
        <f>SUM('스테이지별 몬스터 스텟'!H1639*'(참고)타워 스텟 가치'!$Q$17,'스테이지별 몬스터 스텟'!I1639*'(참고)타워 스텟 가치'!$R$17,'스테이지별 몬스터 스텟'!J1639*'(참고)타워 스텟 가치'!$S$17,'스테이지별 몬스터 스텟'!K1639*'(참고)타워 스텟 가치'!$T$17,'스테이지별 몬스터 스텟'!L1639*'(참고)타워 스텟 가치'!$U$17,'스테이지별 몬스터 스텟'!M1639*'(참고)타워 스텟 가치'!$V$17,'스테이지별 몬스터 스텟'!N1639*'(참고)타워 스텟 가치'!$W$17,'스테이지별 몬스터 스텟'!O1639*'(참고)타워 스텟 가치'!$X$17,'스테이지별 몬스터 스텟'!P1639*'(참고)타워 스텟 가치'!$Y$17)</f>
        <v>1041014.4743750062</v>
      </c>
      <c r="R1639">
        <v>1</v>
      </c>
      <c r="S1639">
        <f>VLOOKUP($F1639,'(참고)타워 스텟 가치'!$B$7:$L$11,S$2,0)+(VLOOKUP($F1639,'(참고)타워 스텟 가치'!$B$7:$L$11,S$2,0)*$E1639)</f>
        <v>1668.0937500000098</v>
      </c>
      <c r="T1639">
        <f>VLOOKUP($F1639,'(참고)타워 스텟 가치'!$B$7:$L$11,T$2,0)+(VLOOKUP($F1639,'(참고)타워 스텟 가치'!$B$7:$L$11,T$2,0)*$E1639)</f>
        <v>3002.5687500000176</v>
      </c>
      <c r="U1639">
        <f>VLOOKUP($F1639,'(참고)타워 스텟 가치'!$B$7:$L$11,U$2,0)+(VLOOKUP($F1639,'(참고)타워 스텟 가치'!$B$7:$L$11,U$2,0)*$E1639)</f>
        <v>659000.00000000384</v>
      </c>
      <c r="V1639">
        <f>VLOOKUP($F1639,'(참고)타워 스텟 가치'!$B$7:$L$11,V$2,0)+(VLOOKUP($F1639,'(참고)타워 스텟 가치'!$B$7:$L$11,V$2,0)*$E1639)</f>
        <v>20017.12500000012</v>
      </c>
      <c r="W1639">
        <f>VLOOKUP($F1639,'(참고)타워 스텟 가치'!$B$7:$L$11,W$2,0)+(VLOOKUP($F1639,'(참고)타워 스텟 가치'!$B$7:$L$11,W$2,0)*$E1639)</f>
        <v>333.61875000000197</v>
      </c>
      <c r="X1639">
        <f>VLOOKUP($F1639,'(참고)타워 스텟 가치'!$B$7:$L$11,X$2,0)+(VLOOKUP($F1639,'(참고)타워 스텟 가치'!$B$7:$L$11,X$2,0)*$E1639)</f>
        <v>39.540000000000227</v>
      </c>
      <c r="Y1639">
        <f>VLOOKUP($F1639,'(참고)타워 스텟 가치'!$B$7:$L$11,Y$2,0)+(VLOOKUP($F1639,'(참고)타워 스텟 가치'!$B$7:$L$11,Y$2,0)*$E1639)</f>
        <v>0</v>
      </c>
      <c r="Z1639">
        <f>VLOOKUP($F1639,'(참고)타워 스텟 가치'!$B$7:$L$11,Z$2,0)+(VLOOKUP($F1639,'(참고)타워 스텟 가치'!$B$7:$L$11,Z$2,0)*$E1639)</f>
        <v>0</v>
      </c>
      <c r="AA1639">
        <f>VLOOKUP($F1639,'(참고)타워 스텟 가치'!$B$7:$L$11,AA$2,0)+(VLOOKUP($F1639,'(참고)타워 스텟 가치'!$B$7:$L$11,AA$2,0)*$E1639)</f>
        <v>131.80000000000078</v>
      </c>
      <c r="AB1639">
        <f>SUM('스테이지별 몬스터 스텟'!S1639*'(참고)타워 스텟 가치'!$Q$17,'스테이지별 몬스터 스텟'!T1639*'(참고)타워 스텟 가치'!$R$17,'스테이지별 몬스터 스텟'!U1639*'(참고)타워 스텟 가치'!$S$17,'스테이지별 몬스터 스텟'!V1639*'(참고)타워 스텟 가치'!$T$17,'스테이지별 몬스터 스텟'!W1639*'(참고)타워 스텟 가치'!$U$17,'스테이지별 몬스터 스텟'!X1639*'(참고)타워 스텟 가치'!$V$17,'스테이지별 몬스터 스텟'!Y1639*'(참고)타워 스텟 가치'!$W$17,'스테이지별 몬스터 스텟'!Z1639*'(참고)타워 스텟 가치'!$X$17,'스테이지별 몬스터 스텟'!AA1639*'(참고)타워 스텟 가치'!$Y$17)</f>
        <v>1037344.6681250061</v>
      </c>
      <c r="AC1639">
        <v>2</v>
      </c>
      <c r="AD1639">
        <f>VLOOKUP($F1639,'(참고)타워 스텟 가치'!$B$12:$L$16,AD$2,0)+(VLOOKUP($F1639,'(참고)타워 스텟 가치'!$B$12:$L$16,AD$2,0)*$E1639)</f>
        <v>1668.0937500000098</v>
      </c>
      <c r="AE1639">
        <f>VLOOKUP($F1639,'(참고)타워 스텟 가치'!$B$12:$L$16,AE$2,0)+(VLOOKUP($F1639,'(참고)타워 스텟 가치'!$B$12:$L$16,AE$2,0)*$E1639)</f>
        <v>2001.7125000000119</v>
      </c>
      <c r="AF1639">
        <f>VLOOKUP($F1639,'(참고)타워 스텟 가치'!$B$12:$L$16,AF$2,0)+(VLOOKUP($F1639,'(참고)타워 스텟 가치'!$B$12:$L$16,AF$2,0)*$E1639)</f>
        <v>659000.00000000384</v>
      </c>
      <c r="AG1639">
        <f>VLOOKUP($F1639,'(참고)타워 스텟 가치'!$B$12:$L$16,AG$2,0)+(VLOOKUP($F1639,'(참고)타워 스텟 가치'!$B$12:$L$16,AG$2,0)*$E1639)</f>
        <v>10008.56250000006</v>
      </c>
      <c r="AH1639">
        <f>VLOOKUP($F1639,'(참고)타워 스텟 가치'!$B$12:$L$16,AH$2,0)+(VLOOKUP($F1639,'(참고)타워 스텟 가치'!$B$12:$L$16,AH$2,0)*$E1639)</f>
        <v>333.61875000000197</v>
      </c>
      <c r="AI1639">
        <f>VLOOKUP($F1639,'(참고)타워 스텟 가치'!$B$12:$L$16,AI$2,0)+(VLOOKUP($F1639,'(참고)타워 스텟 가치'!$B$12:$L$16,AI$2,0)*$E1639)</f>
        <v>39.540000000000227</v>
      </c>
      <c r="AJ1639">
        <f>VLOOKUP($F1639,'(참고)타워 스텟 가치'!$B$12:$L$16,AJ$2,0)+(VLOOKUP($F1639,'(참고)타워 스텟 가치'!$B$12:$L$16,AJ$2,0)*$E1639)</f>
        <v>0</v>
      </c>
      <c r="AK1639">
        <f>VLOOKUP($F1639,'(참고)타워 스텟 가치'!$B$12:$L$16,AK$2,0)+(VLOOKUP($F1639,'(참고)타워 스텟 가치'!$B$12:$L$16,AK$2,0)*$E1639)</f>
        <v>0</v>
      </c>
      <c r="AL1639">
        <f>VLOOKUP($F1639,'(참고)타워 스텟 가치'!$B$12:$L$16,AL$2,0)+(VLOOKUP($F1639,'(참고)타워 스텟 가치'!$B$12:$L$16,AL$2,0)*$E1639)</f>
        <v>263.60000000000156</v>
      </c>
      <c r="AM1639">
        <f>SUM('스테이지별 몬스터 스텟'!AD1639*'(참고)타워 스텟 가치'!$Q$17,'스테이지별 몬스터 스텟'!AE1639*'(참고)타워 스텟 가치'!$R$17,'스테이지별 몬스터 스텟'!AF1639*'(참고)타워 스텟 가치'!$S$17,'스테이지별 몬스터 스텟'!AG1639*'(참고)타워 스텟 가치'!$T$17,'스테이지별 몬스터 스텟'!AH1639*'(참고)타워 스텟 가치'!$U$17,'스테이지별 몬스터 스텟'!AI1639*'(참고)타워 스텟 가치'!$V$17,'스테이지별 몬스터 스텟'!AJ1639*'(참고)타워 스텟 가치'!$W$17,'스테이지별 몬스터 스텟'!AK1639*'(참고)타워 스텟 가치'!$X$17,'스테이지별 몬스터 스텟'!AL1639*'(참고)타워 스텟 가치'!$Y$17)</f>
        <v>1016089.8587500061</v>
      </c>
      <c r="AN1639">
        <v>3</v>
      </c>
    </row>
    <row r="1640" spans="3:40" x14ac:dyDescent="0.3">
      <c r="C1640">
        <v>1</v>
      </c>
      <c r="D1640">
        <f t="shared" si="77"/>
        <v>328</v>
      </c>
      <c r="E1640" s="52">
        <f>VLOOKUP(D1640,'스테이지별 난이도 설정'!B:C,2,0)</f>
        <v>131.20000000000078</v>
      </c>
      <c r="F1640" t="str">
        <f t="shared" si="78"/>
        <v>일반</v>
      </c>
      <c r="G1640">
        <f t="shared" si="76"/>
        <v>6</v>
      </c>
      <c r="H1640">
        <f>VLOOKUP($F1640,'(참고)타워 스텟 가치'!$B$2:$L$6,H$2,0)+(VLOOKUP($F1640,'(참고)타워 스텟 가치'!$B$2:$L$6,H$2,0)*$E1640)</f>
        <v>991.50000000000591</v>
      </c>
      <c r="I1640">
        <f>VLOOKUP($F1640,'(참고)타워 스텟 가치'!$B$2:$L$6,I$2,0)+(VLOOKUP($F1640,'(참고)타워 스텟 가치'!$B$2:$L$6,I$2,0)*$E1640)</f>
        <v>198.30000000000118</v>
      </c>
      <c r="J1640">
        <f>VLOOKUP($F1640,'(참고)타워 스텟 가치'!$B$2:$L$6,J$2,0)+(VLOOKUP($F1640,'(참고)타워 스텟 가치'!$B$2:$L$6,J$2,0)*$E1640)</f>
        <v>661000.00000000396</v>
      </c>
      <c r="K1640">
        <f>VLOOKUP($F1640,'(참고)타워 스텟 가치'!$B$2:$L$6,K$2,0)+(VLOOKUP($F1640,'(참고)타워 스텟 가치'!$B$2:$L$6,K$2,0)*$E1640)</f>
        <v>3966.0000000000236</v>
      </c>
      <c r="L1640">
        <f>VLOOKUP($F1640,'(참고)타워 스텟 가치'!$B$2:$L$6,L$2,0)+(VLOOKUP($F1640,'(참고)타워 스텟 가치'!$B$2:$L$6,L$2,0)*$E1640)</f>
        <v>66.100000000000392</v>
      </c>
      <c r="M1640">
        <f>VLOOKUP($F1640,'(참고)타워 스텟 가치'!$B$2:$L$6,M$2,0)+(VLOOKUP($F1640,'(참고)타워 스텟 가치'!$B$2:$L$6,M$2,0)*$E1640)</f>
        <v>39.660000000000231</v>
      </c>
      <c r="N1640">
        <f>VLOOKUP($F1640,'(참고)타워 스텟 가치'!$B$2:$L$6,N$2,0)+(VLOOKUP($F1640,'(참고)타워 스텟 가치'!$B$2:$L$6,N$2,0)*$E1640)</f>
        <v>0</v>
      </c>
      <c r="O1640">
        <f>VLOOKUP($F1640,'(참고)타워 스텟 가치'!$B$2:$L$6,O$2,0)+(VLOOKUP($F1640,'(참고)타워 스텟 가치'!$B$2:$L$6,O$2,0)*$E1640)</f>
        <v>0</v>
      </c>
      <c r="P1640">
        <f>VLOOKUP($F1640,'(참고)타워 스텟 가치'!$B$2:$L$6,P$2,0)+(VLOOKUP($F1640,'(참고)타워 스텟 가치'!$B$2:$L$6,P$2,0)*$E1640)</f>
        <v>92.540000000000546</v>
      </c>
      <c r="Q1640">
        <f>SUM('스테이지별 몬스터 스텟'!H1640*'(참고)타워 스텟 가치'!$Q$17,'스테이지별 몬스터 스텟'!I1640*'(참고)타워 스텟 가치'!$R$17,'스테이지별 몬스터 스텟'!J1640*'(참고)타워 스텟 가치'!$S$17,'스테이지별 몬스터 스텟'!K1640*'(참고)타워 스텟 가치'!$T$17,'스테이지별 몬스터 스텟'!L1640*'(참고)타워 스텟 가치'!$U$17,'스테이지별 몬스터 스텟'!M1640*'(참고)타워 스텟 가치'!$V$17,'스테이지별 몬스터 스텟'!N1640*'(참고)타워 스텟 가치'!$W$17,'스테이지별 몬스터 스텟'!O1640*'(참고)타워 스텟 가치'!$X$17,'스테이지별 몬스터 스텟'!P1640*'(참고)타워 스텟 가치'!$Y$17)</f>
        <v>1002069.390000006</v>
      </c>
      <c r="R1640">
        <v>1</v>
      </c>
      <c r="S1640">
        <f>VLOOKUP($F1640,'(참고)타워 스텟 가치'!$B$7:$L$11,S$2,0)+(VLOOKUP($F1640,'(참고)타워 스텟 가치'!$B$7:$L$11,S$2,0)*$E1640)</f>
        <v>330.50000000000193</v>
      </c>
      <c r="T1640">
        <f>VLOOKUP($F1640,'(참고)타워 스텟 가치'!$B$7:$L$11,T$2,0)+(VLOOKUP($F1640,'(참고)타워 스텟 가치'!$B$7:$L$11,T$2,0)*$E1640)</f>
        <v>594.9000000000035</v>
      </c>
      <c r="U1640">
        <f>VLOOKUP($F1640,'(참고)타워 스텟 가치'!$B$7:$L$11,U$2,0)+(VLOOKUP($F1640,'(참고)타워 스텟 가치'!$B$7:$L$11,U$2,0)*$E1640)</f>
        <v>661000.00000000396</v>
      </c>
      <c r="V1640">
        <f>VLOOKUP($F1640,'(참고)타워 스텟 가치'!$B$7:$L$11,V$2,0)+(VLOOKUP($F1640,'(참고)타워 스텟 가치'!$B$7:$L$11,V$2,0)*$E1640)</f>
        <v>3966.0000000000236</v>
      </c>
      <c r="W1640">
        <f>VLOOKUP($F1640,'(참고)타워 스텟 가치'!$B$7:$L$11,W$2,0)+(VLOOKUP($F1640,'(참고)타워 스텟 가치'!$B$7:$L$11,W$2,0)*$E1640)</f>
        <v>66.100000000000392</v>
      </c>
      <c r="X1640">
        <f>VLOOKUP($F1640,'(참고)타워 스텟 가치'!$B$7:$L$11,X$2,0)+(VLOOKUP($F1640,'(참고)타워 스텟 가치'!$B$7:$L$11,X$2,0)*$E1640)</f>
        <v>39.660000000000231</v>
      </c>
      <c r="Y1640">
        <f>VLOOKUP($F1640,'(참고)타워 스텟 가치'!$B$7:$L$11,Y$2,0)+(VLOOKUP($F1640,'(참고)타워 스텟 가치'!$B$7:$L$11,Y$2,0)*$E1640)</f>
        <v>0</v>
      </c>
      <c r="Z1640">
        <f>VLOOKUP($F1640,'(참고)타워 스텟 가치'!$B$7:$L$11,Z$2,0)+(VLOOKUP($F1640,'(참고)타워 스텟 가치'!$B$7:$L$11,Z$2,0)*$E1640)</f>
        <v>0</v>
      </c>
      <c r="AA1640">
        <f>VLOOKUP($F1640,'(참고)타워 스텟 가치'!$B$7:$L$11,AA$2,0)+(VLOOKUP($F1640,'(참고)타워 스텟 가치'!$B$7:$L$11,AA$2,0)*$E1640)</f>
        <v>92.540000000000546</v>
      </c>
      <c r="AB1640">
        <f>SUM('스테이지별 몬스터 스텟'!S1640*'(참고)타워 스텟 가치'!$Q$17,'스테이지별 몬스터 스텟'!T1640*'(참고)타워 스텟 가치'!$R$17,'스테이지별 몬스터 스텟'!U1640*'(참고)타워 스텟 가치'!$S$17,'스테이지별 몬스터 스텟'!V1640*'(참고)타워 스텟 가치'!$T$17,'스테이지별 몬스터 스텟'!W1640*'(참고)타워 스텟 가치'!$U$17,'스테이지별 몬스터 스텟'!X1640*'(참고)타워 스텟 가치'!$V$17,'스테이지별 몬스터 스텟'!Y1640*'(참고)타워 스텟 가치'!$W$17,'스테이지별 몬스터 스텟'!Z1640*'(참고)타워 스텟 가치'!$X$17,'스테이지별 몬스터 스텟'!AA1640*'(참고)타워 스텟 가치'!$Y$17)</f>
        <v>1001342.2900000059</v>
      </c>
      <c r="AC1640">
        <v>2</v>
      </c>
      <c r="AD1640">
        <f>VLOOKUP($F1640,'(참고)타워 스텟 가치'!$B$12:$L$16,AD$2,0)+(VLOOKUP($F1640,'(참고)타워 스텟 가치'!$B$12:$L$16,AD$2,0)*$E1640)</f>
        <v>330.50000000000193</v>
      </c>
      <c r="AE1640">
        <f>VLOOKUP($F1640,'(참고)타워 스텟 가치'!$B$12:$L$16,AE$2,0)+(VLOOKUP($F1640,'(참고)타워 스텟 가치'!$B$12:$L$16,AE$2,0)*$E1640)</f>
        <v>396.60000000000235</v>
      </c>
      <c r="AF1640">
        <f>VLOOKUP($F1640,'(참고)타워 스텟 가치'!$B$12:$L$16,AF$2,0)+(VLOOKUP($F1640,'(참고)타워 스텟 가치'!$B$12:$L$16,AF$2,0)*$E1640)</f>
        <v>661000.00000000396</v>
      </c>
      <c r="AG1640">
        <f>VLOOKUP($F1640,'(참고)타워 스텟 가치'!$B$12:$L$16,AG$2,0)+(VLOOKUP($F1640,'(참고)타워 스텟 가치'!$B$12:$L$16,AG$2,0)*$E1640)</f>
        <v>1983.0000000000118</v>
      </c>
      <c r="AH1640">
        <f>VLOOKUP($F1640,'(참고)타워 스텟 가치'!$B$12:$L$16,AH$2,0)+(VLOOKUP($F1640,'(참고)타워 스텟 가치'!$B$12:$L$16,AH$2,0)*$E1640)</f>
        <v>66.100000000000392</v>
      </c>
      <c r="AI1640">
        <f>VLOOKUP($F1640,'(참고)타워 스텟 가치'!$B$12:$L$16,AI$2,0)+(VLOOKUP($F1640,'(참고)타워 스텟 가치'!$B$12:$L$16,AI$2,0)*$E1640)</f>
        <v>39.660000000000231</v>
      </c>
      <c r="AJ1640">
        <f>VLOOKUP($F1640,'(참고)타워 스텟 가치'!$B$12:$L$16,AJ$2,0)+(VLOOKUP($F1640,'(참고)타워 스텟 가치'!$B$12:$L$16,AJ$2,0)*$E1640)</f>
        <v>0</v>
      </c>
      <c r="AK1640">
        <f>VLOOKUP($F1640,'(참고)타워 스텟 가치'!$B$12:$L$16,AK$2,0)+(VLOOKUP($F1640,'(참고)타워 스텟 가치'!$B$12:$L$16,AK$2,0)*$E1640)</f>
        <v>0</v>
      </c>
      <c r="AL1640">
        <f>VLOOKUP($F1640,'(참고)타워 스텟 가치'!$B$12:$L$16,AL$2,0)+(VLOOKUP($F1640,'(참고)타워 스텟 가치'!$B$12:$L$16,AL$2,0)*$E1640)</f>
        <v>185.08000000000109</v>
      </c>
      <c r="AM1640">
        <f>SUM('스테이지별 몬스터 스텟'!AD1640*'(참고)타워 스텟 가치'!$Q$17,'스테이지별 몬스터 스텟'!AE1640*'(참고)타워 스텟 가치'!$R$17,'스테이지별 몬스터 스텟'!AF1640*'(참고)타워 스텟 가치'!$S$17,'스테이지별 몬스터 스텟'!AG1640*'(참고)타워 스텟 가치'!$T$17,'스테이지별 몬스터 스텟'!AH1640*'(참고)타워 스텟 가치'!$U$17,'스테이지별 몬스터 스텟'!AI1640*'(참고)타워 스텟 가치'!$V$17,'스테이지별 몬스터 스텟'!AJ1640*'(참고)타워 스텟 가치'!$W$17,'스테이지별 몬스터 스텟'!AK1640*'(참고)타워 스텟 가치'!$X$17,'스테이지별 몬스터 스텟'!AL1640*'(참고)타워 스텟 가치'!$Y$17)</f>
        <v>997263.92000000598</v>
      </c>
      <c r="AN1640">
        <v>3</v>
      </c>
    </row>
    <row r="1641" spans="3:40" x14ac:dyDescent="0.3">
      <c r="C1641">
        <v>2</v>
      </c>
      <c r="D1641">
        <f t="shared" si="77"/>
        <v>328</v>
      </c>
      <c r="E1641" s="52">
        <f>VLOOKUP(D1641,'스테이지별 난이도 설정'!B:C,2,0)</f>
        <v>131.20000000000078</v>
      </c>
      <c r="F1641" t="str">
        <f t="shared" si="78"/>
        <v>레어</v>
      </c>
      <c r="G1641">
        <f t="shared" si="76"/>
        <v>6</v>
      </c>
      <c r="H1641">
        <f>VLOOKUP($F1641,'(참고)타워 스텟 가치'!$B$2:$L$6,H$2,0)+(VLOOKUP($F1641,'(참고)타워 스텟 가치'!$B$2:$L$6,H$2,0)*$E1641)</f>
        <v>1487.2500000000089</v>
      </c>
      <c r="I1641">
        <f>VLOOKUP($F1641,'(참고)타워 스텟 가치'!$B$2:$L$6,I$2,0)+(VLOOKUP($F1641,'(참고)타워 스텟 가치'!$B$2:$L$6,I$2,0)*$E1641)</f>
        <v>297.45000000000175</v>
      </c>
      <c r="J1641">
        <f>VLOOKUP($F1641,'(참고)타워 스텟 가치'!$B$2:$L$6,J$2,0)+(VLOOKUP($F1641,'(참고)타워 스텟 가치'!$B$2:$L$6,J$2,0)*$E1641)</f>
        <v>661000.00000000396</v>
      </c>
      <c r="K1641">
        <f>VLOOKUP($F1641,'(참고)타워 스텟 가치'!$B$2:$L$6,K$2,0)+(VLOOKUP($F1641,'(참고)타워 스텟 가치'!$B$2:$L$6,K$2,0)*$E1641)</f>
        <v>5949.0000000000355</v>
      </c>
      <c r="L1641">
        <f>VLOOKUP($F1641,'(참고)타워 스텟 가치'!$B$2:$L$6,L$2,0)+(VLOOKUP($F1641,'(참고)타워 스텟 가치'!$B$2:$L$6,L$2,0)*$E1641)</f>
        <v>99.150000000000588</v>
      </c>
      <c r="M1641">
        <f>VLOOKUP($F1641,'(참고)타워 스텟 가치'!$B$2:$L$6,M$2,0)+(VLOOKUP($F1641,'(참고)타워 스텟 가치'!$B$2:$L$6,M$2,0)*$E1641)</f>
        <v>39.660000000000231</v>
      </c>
      <c r="N1641">
        <f>VLOOKUP($F1641,'(참고)타워 스텟 가치'!$B$2:$L$6,N$2,0)+(VLOOKUP($F1641,'(참고)타워 스텟 가치'!$B$2:$L$6,N$2,0)*$E1641)</f>
        <v>0</v>
      </c>
      <c r="O1641">
        <f>VLOOKUP($F1641,'(참고)타워 스텟 가치'!$B$2:$L$6,O$2,0)+(VLOOKUP($F1641,'(참고)타워 스텟 가치'!$B$2:$L$6,O$2,0)*$E1641)</f>
        <v>0</v>
      </c>
      <c r="P1641">
        <f>VLOOKUP($F1641,'(참고)타워 스텟 가치'!$B$2:$L$6,P$2,0)+(VLOOKUP($F1641,'(참고)타워 스텟 가치'!$B$2:$L$6,P$2,0)*$E1641)</f>
        <v>92.540000000000546</v>
      </c>
      <c r="Q1641">
        <f>SUM('스테이지별 몬스터 스텟'!H1641*'(참고)타워 스텟 가치'!$Q$17,'스테이지별 몬스터 스텟'!I1641*'(참고)타워 스텟 가치'!$R$17,'스테이지별 몬스터 스텟'!J1641*'(참고)타워 스텟 가치'!$S$17,'스테이지별 몬스터 스텟'!K1641*'(참고)타워 스텟 가치'!$T$17,'스테이지별 몬스터 스텟'!L1641*'(참고)타워 스텟 가치'!$U$17,'스테이지별 몬스터 스텟'!M1641*'(참고)타워 스텟 가치'!$V$17,'스테이지별 몬스터 스텟'!N1641*'(참고)타워 스텟 가치'!$W$17,'스테이지별 몬스터 스텟'!O1641*'(참고)타워 스텟 가치'!$X$17,'스테이지별 몬스터 스텟'!P1641*'(참고)타워 스텟 가치'!$Y$17)</f>
        <v>1007241.7150000061</v>
      </c>
      <c r="R1641">
        <v>1</v>
      </c>
      <c r="S1641">
        <f>VLOOKUP($F1641,'(참고)타워 스텟 가치'!$B$7:$L$11,S$2,0)+(VLOOKUP($F1641,'(참고)타워 스텟 가치'!$B$7:$L$11,S$2,0)*$E1641)</f>
        <v>495.75000000000296</v>
      </c>
      <c r="T1641">
        <f>VLOOKUP($F1641,'(참고)타워 스텟 가치'!$B$7:$L$11,T$2,0)+(VLOOKUP($F1641,'(참고)타워 스텟 가치'!$B$7:$L$11,T$2,0)*$E1641)</f>
        <v>892.35000000000525</v>
      </c>
      <c r="U1641">
        <f>VLOOKUP($F1641,'(참고)타워 스텟 가치'!$B$7:$L$11,U$2,0)+(VLOOKUP($F1641,'(참고)타워 스텟 가치'!$B$7:$L$11,U$2,0)*$E1641)</f>
        <v>661000.00000000396</v>
      </c>
      <c r="V1641">
        <f>VLOOKUP($F1641,'(참고)타워 스텟 가치'!$B$7:$L$11,V$2,0)+(VLOOKUP($F1641,'(참고)타워 스텟 가치'!$B$7:$L$11,V$2,0)*$E1641)</f>
        <v>5949.0000000000355</v>
      </c>
      <c r="W1641">
        <f>VLOOKUP($F1641,'(참고)타워 스텟 가치'!$B$7:$L$11,W$2,0)+(VLOOKUP($F1641,'(참고)타워 스텟 가치'!$B$7:$L$11,W$2,0)*$E1641)</f>
        <v>99.150000000000588</v>
      </c>
      <c r="X1641">
        <f>VLOOKUP($F1641,'(참고)타워 스텟 가치'!$B$7:$L$11,X$2,0)+(VLOOKUP($F1641,'(참고)타워 스텟 가치'!$B$7:$L$11,X$2,0)*$E1641)</f>
        <v>39.660000000000231</v>
      </c>
      <c r="Y1641">
        <f>VLOOKUP($F1641,'(참고)타워 스텟 가치'!$B$7:$L$11,Y$2,0)+(VLOOKUP($F1641,'(참고)타워 스텟 가치'!$B$7:$L$11,Y$2,0)*$E1641)</f>
        <v>0</v>
      </c>
      <c r="Z1641">
        <f>VLOOKUP($F1641,'(참고)타워 스텟 가치'!$B$7:$L$11,Z$2,0)+(VLOOKUP($F1641,'(참고)타워 스텟 가치'!$B$7:$L$11,Z$2,0)*$E1641)</f>
        <v>0</v>
      </c>
      <c r="AA1641">
        <f>VLOOKUP($F1641,'(참고)타워 스텟 가치'!$B$7:$L$11,AA$2,0)+(VLOOKUP($F1641,'(참고)타워 스텟 가치'!$B$7:$L$11,AA$2,0)*$E1641)</f>
        <v>92.540000000000546</v>
      </c>
      <c r="AB1641">
        <f>SUM('스테이지별 몬스터 스텟'!S1641*'(참고)타워 스텟 가치'!$Q$17,'스테이지별 몬스터 스텟'!T1641*'(참고)타워 스텟 가치'!$R$17,'스테이지별 몬스터 스텟'!U1641*'(참고)타워 스텟 가치'!$S$17,'스테이지별 몬스터 스텟'!V1641*'(참고)타워 스텟 가치'!$T$17,'스테이지별 몬스터 스텟'!W1641*'(참고)타워 스텟 가치'!$U$17,'스테이지별 몬스터 스텟'!X1641*'(참고)타워 스텟 가치'!$V$17,'스테이지별 몬스터 스텟'!Y1641*'(참고)타워 스텟 가치'!$W$17,'스테이지별 몬스터 스텟'!Z1641*'(참고)타워 스텟 가치'!$X$17,'스테이지별 몬스터 스텟'!AA1641*'(참고)타워 스텟 가치'!$Y$17)</f>
        <v>1006151.0650000061</v>
      </c>
      <c r="AC1641">
        <v>2</v>
      </c>
      <c r="AD1641">
        <f>VLOOKUP($F1641,'(참고)타워 스텟 가치'!$B$12:$L$16,AD$2,0)+(VLOOKUP($F1641,'(참고)타워 스텟 가치'!$B$12:$L$16,AD$2,0)*$E1641)</f>
        <v>495.75000000000296</v>
      </c>
      <c r="AE1641">
        <f>VLOOKUP($F1641,'(참고)타워 스텟 가치'!$B$12:$L$16,AE$2,0)+(VLOOKUP($F1641,'(참고)타워 스텟 가치'!$B$12:$L$16,AE$2,0)*$E1641)</f>
        <v>594.9000000000035</v>
      </c>
      <c r="AF1641">
        <f>VLOOKUP($F1641,'(참고)타워 스텟 가치'!$B$12:$L$16,AF$2,0)+(VLOOKUP($F1641,'(참고)타워 스텟 가치'!$B$12:$L$16,AF$2,0)*$E1641)</f>
        <v>661000.00000000396</v>
      </c>
      <c r="AG1641">
        <f>VLOOKUP($F1641,'(참고)타워 스텟 가치'!$B$12:$L$16,AG$2,0)+(VLOOKUP($F1641,'(참고)타워 스텟 가치'!$B$12:$L$16,AG$2,0)*$E1641)</f>
        <v>2974.5000000000177</v>
      </c>
      <c r="AH1641">
        <f>VLOOKUP($F1641,'(참고)타워 스텟 가치'!$B$12:$L$16,AH$2,0)+(VLOOKUP($F1641,'(참고)타워 스텟 가치'!$B$12:$L$16,AH$2,0)*$E1641)</f>
        <v>99.150000000000588</v>
      </c>
      <c r="AI1641">
        <f>VLOOKUP($F1641,'(참고)타워 스텟 가치'!$B$12:$L$16,AI$2,0)+(VLOOKUP($F1641,'(참고)타워 스텟 가치'!$B$12:$L$16,AI$2,0)*$E1641)</f>
        <v>39.660000000000231</v>
      </c>
      <c r="AJ1641">
        <f>VLOOKUP($F1641,'(참고)타워 스텟 가치'!$B$12:$L$16,AJ$2,0)+(VLOOKUP($F1641,'(참고)타워 스텟 가치'!$B$12:$L$16,AJ$2,0)*$E1641)</f>
        <v>0</v>
      </c>
      <c r="AK1641">
        <f>VLOOKUP($F1641,'(참고)타워 스텟 가치'!$B$12:$L$16,AK$2,0)+(VLOOKUP($F1641,'(참고)타워 스텟 가치'!$B$12:$L$16,AK$2,0)*$E1641)</f>
        <v>0</v>
      </c>
      <c r="AL1641">
        <f>VLOOKUP($F1641,'(참고)타워 스텟 가치'!$B$12:$L$16,AL$2,0)+(VLOOKUP($F1641,'(참고)타워 스텟 가치'!$B$12:$L$16,AL$2,0)*$E1641)</f>
        <v>185.08000000000109</v>
      </c>
      <c r="AM1641">
        <f>SUM('스테이지별 몬스터 스텟'!AD1641*'(참고)타워 스텟 가치'!$Q$17,'스테이지별 몬스터 스텟'!AE1641*'(참고)타워 스텟 가치'!$R$17,'스테이지별 몬스터 스텟'!AF1641*'(참고)타워 스텟 가치'!$S$17,'스테이지별 몬스터 스텟'!AG1641*'(참고)타워 스텟 가치'!$T$17,'스테이지별 몬스터 스텟'!AH1641*'(참고)타워 스텟 가치'!$U$17,'스테이지별 몬스터 스텟'!AI1641*'(참고)타워 스텟 가치'!$V$17,'스테이지별 몬스터 스텟'!AJ1641*'(참고)타워 스텟 가치'!$W$17,'스테이지별 몬스터 스텟'!AK1641*'(참고)타워 스텟 가치'!$X$17,'스테이지별 몬스터 스텟'!AL1641*'(참고)타워 스텟 가치'!$Y$17)</f>
        <v>999940.97000000603</v>
      </c>
      <c r="AN1641">
        <v>3</v>
      </c>
    </row>
    <row r="1642" spans="3:40" x14ac:dyDescent="0.3">
      <c r="C1642">
        <v>3</v>
      </c>
      <c r="D1642">
        <f t="shared" si="77"/>
        <v>328</v>
      </c>
      <c r="E1642" s="52">
        <f>VLOOKUP(D1642,'스테이지별 난이도 설정'!B:C,2,0)</f>
        <v>131.20000000000078</v>
      </c>
      <c r="F1642" t="str">
        <f t="shared" si="78"/>
        <v>에픽</v>
      </c>
      <c r="G1642">
        <f t="shared" si="76"/>
        <v>6</v>
      </c>
      <c r="H1642">
        <f>VLOOKUP($F1642,'(참고)타워 스텟 가치'!$B$2:$L$6,H$2,0)+(VLOOKUP($F1642,'(참고)타워 스텟 가치'!$B$2:$L$6,H$2,0)*$E1642)</f>
        <v>2230.8750000000132</v>
      </c>
      <c r="I1642">
        <f>VLOOKUP($F1642,'(참고)타워 스텟 가치'!$B$2:$L$6,I$2,0)+(VLOOKUP($F1642,'(참고)타워 스텟 가치'!$B$2:$L$6,I$2,0)*$E1642)</f>
        <v>446.17500000000263</v>
      </c>
      <c r="J1642">
        <f>VLOOKUP($F1642,'(참고)타워 스텟 가치'!$B$2:$L$6,J$2,0)+(VLOOKUP($F1642,'(참고)타워 스텟 가치'!$B$2:$L$6,J$2,0)*$E1642)</f>
        <v>661000.00000000396</v>
      </c>
      <c r="K1642">
        <f>VLOOKUP($F1642,'(참고)타워 스텟 가치'!$B$2:$L$6,K$2,0)+(VLOOKUP($F1642,'(참고)타워 스텟 가치'!$B$2:$L$6,K$2,0)*$E1642)</f>
        <v>8923.5000000000528</v>
      </c>
      <c r="L1642">
        <f>VLOOKUP($F1642,'(참고)타워 스텟 가치'!$B$2:$L$6,L$2,0)+(VLOOKUP($F1642,'(참고)타워 스텟 가치'!$B$2:$L$6,L$2,0)*$E1642)</f>
        <v>148.72500000000088</v>
      </c>
      <c r="M1642">
        <f>VLOOKUP($F1642,'(참고)타워 스텟 가치'!$B$2:$L$6,M$2,0)+(VLOOKUP($F1642,'(참고)타워 스텟 가치'!$B$2:$L$6,M$2,0)*$E1642)</f>
        <v>39.660000000000231</v>
      </c>
      <c r="N1642">
        <f>VLOOKUP($F1642,'(참고)타워 스텟 가치'!$B$2:$L$6,N$2,0)+(VLOOKUP($F1642,'(참고)타워 스텟 가치'!$B$2:$L$6,N$2,0)*$E1642)</f>
        <v>0</v>
      </c>
      <c r="O1642">
        <f>VLOOKUP($F1642,'(참고)타워 스텟 가치'!$B$2:$L$6,O$2,0)+(VLOOKUP($F1642,'(참고)타워 스텟 가치'!$B$2:$L$6,O$2,0)*$E1642)</f>
        <v>0</v>
      </c>
      <c r="P1642">
        <f>VLOOKUP($F1642,'(참고)타워 스텟 가치'!$B$2:$L$6,P$2,0)+(VLOOKUP($F1642,'(참고)타워 스텟 가치'!$B$2:$L$6,P$2,0)*$E1642)</f>
        <v>92.540000000000546</v>
      </c>
      <c r="Q1642">
        <f>SUM('스테이지별 몬스터 스텟'!H1642*'(참고)타워 스텟 가치'!$Q$17,'스테이지별 몬스터 스텟'!I1642*'(참고)타워 스텟 가치'!$R$17,'스테이지별 몬스터 스텟'!J1642*'(참고)타워 스텟 가치'!$S$17,'스테이지별 몬스터 스텟'!K1642*'(참고)타워 스텟 가치'!$T$17,'스테이지별 몬스터 스텟'!L1642*'(참고)타워 스텟 가치'!$U$17,'스테이지별 몬스터 스텟'!M1642*'(참고)타워 스텟 가치'!$V$17,'스테이지별 몬스터 스텟'!N1642*'(참고)타워 스텟 가치'!$W$17,'스테이지별 몬스터 스텟'!O1642*'(참고)타워 스텟 가치'!$X$17,'스테이지별 몬스터 스텟'!P1642*'(참고)타워 스텟 가치'!$Y$17)</f>
        <v>1015000.2025000061</v>
      </c>
      <c r="R1642">
        <v>1</v>
      </c>
      <c r="S1642">
        <f>VLOOKUP($F1642,'(참고)타워 스텟 가치'!$B$7:$L$11,S$2,0)+(VLOOKUP($F1642,'(참고)타워 스텟 가치'!$B$7:$L$11,S$2,0)*$E1642)</f>
        <v>743.62500000000443</v>
      </c>
      <c r="T1642">
        <f>VLOOKUP($F1642,'(참고)타워 스텟 가치'!$B$7:$L$11,T$2,0)+(VLOOKUP($F1642,'(참고)타워 스텟 가치'!$B$7:$L$11,T$2,0)*$E1642)</f>
        <v>1338.525000000008</v>
      </c>
      <c r="U1642">
        <f>VLOOKUP($F1642,'(참고)타워 스텟 가치'!$B$7:$L$11,U$2,0)+(VLOOKUP($F1642,'(참고)타워 스텟 가치'!$B$7:$L$11,U$2,0)*$E1642)</f>
        <v>661000.00000000396</v>
      </c>
      <c r="V1642">
        <f>VLOOKUP($F1642,'(참고)타워 스텟 가치'!$B$7:$L$11,V$2,0)+(VLOOKUP($F1642,'(참고)타워 스텟 가치'!$B$7:$L$11,V$2,0)*$E1642)</f>
        <v>8923.5000000000528</v>
      </c>
      <c r="W1642">
        <f>VLOOKUP($F1642,'(참고)타워 스텟 가치'!$B$7:$L$11,W$2,0)+(VLOOKUP($F1642,'(참고)타워 스텟 가치'!$B$7:$L$11,W$2,0)*$E1642)</f>
        <v>148.72500000000088</v>
      </c>
      <c r="X1642">
        <f>VLOOKUP($F1642,'(참고)타워 스텟 가치'!$B$7:$L$11,X$2,0)+(VLOOKUP($F1642,'(참고)타워 스텟 가치'!$B$7:$L$11,X$2,0)*$E1642)</f>
        <v>39.660000000000231</v>
      </c>
      <c r="Y1642">
        <f>VLOOKUP($F1642,'(참고)타워 스텟 가치'!$B$7:$L$11,Y$2,0)+(VLOOKUP($F1642,'(참고)타워 스텟 가치'!$B$7:$L$11,Y$2,0)*$E1642)</f>
        <v>0</v>
      </c>
      <c r="Z1642">
        <f>VLOOKUP($F1642,'(참고)타워 스텟 가치'!$B$7:$L$11,Z$2,0)+(VLOOKUP($F1642,'(참고)타워 스텟 가치'!$B$7:$L$11,Z$2,0)*$E1642)</f>
        <v>0</v>
      </c>
      <c r="AA1642">
        <f>VLOOKUP($F1642,'(참고)타워 스텟 가치'!$B$7:$L$11,AA$2,0)+(VLOOKUP($F1642,'(참고)타워 스텟 가치'!$B$7:$L$11,AA$2,0)*$E1642)</f>
        <v>92.540000000000546</v>
      </c>
      <c r="AB1642">
        <f>SUM('스테이지별 몬스터 스텟'!S1642*'(참고)타워 스텟 가치'!$Q$17,'스테이지별 몬스터 스텟'!T1642*'(참고)타워 스텟 가치'!$R$17,'스테이지별 몬스터 스텟'!U1642*'(참고)타워 스텟 가치'!$S$17,'스테이지별 몬스터 스텟'!V1642*'(참고)타워 스텟 가치'!$T$17,'스테이지별 몬스터 스텟'!W1642*'(참고)타워 스텟 가치'!$U$17,'스테이지별 몬스터 스텟'!X1642*'(참고)타워 스텟 가치'!$V$17,'스테이지별 몬스터 스텟'!Y1642*'(참고)타워 스텟 가치'!$W$17,'스테이지별 몬스터 스텟'!Z1642*'(참고)타워 스텟 가치'!$X$17,'스테이지별 몬스터 스텟'!AA1642*'(참고)타워 스텟 가치'!$Y$17)</f>
        <v>1013364.227500006</v>
      </c>
      <c r="AC1642">
        <v>2</v>
      </c>
      <c r="AD1642">
        <f>VLOOKUP($F1642,'(참고)타워 스텟 가치'!$B$12:$L$16,AD$2,0)+(VLOOKUP($F1642,'(참고)타워 스텟 가치'!$B$12:$L$16,AD$2,0)*$E1642)</f>
        <v>743.62500000000443</v>
      </c>
      <c r="AE1642">
        <f>VLOOKUP($F1642,'(참고)타워 스텟 가치'!$B$12:$L$16,AE$2,0)+(VLOOKUP($F1642,'(참고)타워 스텟 가치'!$B$12:$L$16,AE$2,0)*$E1642)</f>
        <v>892.35000000000525</v>
      </c>
      <c r="AF1642">
        <f>VLOOKUP($F1642,'(참고)타워 스텟 가치'!$B$12:$L$16,AF$2,0)+(VLOOKUP($F1642,'(참고)타워 스텟 가치'!$B$12:$L$16,AF$2,0)*$E1642)</f>
        <v>661000.00000000396</v>
      </c>
      <c r="AG1642">
        <f>VLOOKUP($F1642,'(참고)타워 스텟 가치'!$B$12:$L$16,AG$2,0)+(VLOOKUP($F1642,'(참고)타워 스텟 가치'!$B$12:$L$16,AG$2,0)*$E1642)</f>
        <v>4461.7500000000264</v>
      </c>
      <c r="AH1642">
        <f>VLOOKUP($F1642,'(참고)타워 스텟 가치'!$B$12:$L$16,AH$2,0)+(VLOOKUP($F1642,'(참고)타워 스텟 가치'!$B$12:$L$16,AH$2,0)*$E1642)</f>
        <v>148.72500000000088</v>
      </c>
      <c r="AI1642">
        <f>VLOOKUP($F1642,'(참고)타워 스텟 가치'!$B$12:$L$16,AI$2,0)+(VLOOKUP($F1642,'(참고)타워 스텟 가치'!$B$12:$L$16,AI$2,0)*$E1642)</f>
        <v>39.660000000000231</v>
      </c>
      <c r="AJ1642">
        <f>VLOOKUP($F1642,'(참고)타워 스텟 가치'!$B$12:$L$16,AJ$2,0)+(VLOOKUP($F1642,'(참고)타워 스텟 가치'!$B$12:$L$16,AJ$2,0)*$E1642)</f>
        <v>0</v>
      </c>
      <c r="AK1642">
        <f>VLOOKUP($F1642,'(참고)타워 스텟 가치'!$B$12:$L$16,AK$2,0)+(VLOOKUP($F1642,'(참고)타워 스텟 가치'!$B$12:$L$16,AK$2,0)*$E1642)</f>
        <v>0</v>
      </c>
      <c r="AL1642">
        <f>VLOOKUP($F1642,'(참고)타워 스텟 가치'!$B$12:$L$16,AL$2,0)+(VLOOKUP($F1642,'(참고)타워 스텟 가치'!$B$12:$L$16,AL$2,0)*$E1642)</f>
        <v>185.08000000000109</v>
      </c>
      <c r="AM1642">
        <f>SUM('스테이지별 몬스터 스텟'!AD1642*'(참고)타워 스텟 가치'!$Q$17,'스테이지별 몬스터 스텟'!AE1642*'(참고)타워 스텟 가치'!$R$17,'스테이지별 몬스터 스텟'!AF1642*'(참고)타워 스텟 가치'!$S$17,'스테이지별 몬스터 스텟'!AG1642*'(참고)타워 스텟 가치'!$T$17,'스테이지별 몬스터 스텟'!AH1642*'(참고)타워 스텟 가치'!$U$17,'스테이지별 몬스터 스텟'!AI1642*'(참고)타워 스텟 가치'!$V$17,'스테이지별 몬스터 스텟'!AJ1642*'(참고)타워 스텟 가치'!$W$17,'스테이지별 몬스터 스텟'!AK1642*'(참고)타워 스텟 가치'!$X$17,'스테이지별 몬스터 스텟'!AL1642*'(참고)타워 스텟 가치'!$Y$17)</f>
        <v>1003956.545000006</v>
      </c>
      <c r="AN1642">
        <v>3</v>
      </c>
    </row>
    <row r="1643" spans="3:40" x14ac:dyDescent="0.3">
      <c r="C1643">
        <v>4</v>
      </c>
      <c r="D1643">
        <f t="shared" si="77"/>
        <v>328</v>
      </c>
      <c r="E1643" s="52">
        <f>VLOOKUP(D1643,'스테이지별 난이도 설정'!B:C,2,0)</f>
        <v>131.20000000000078</v>
      </c>
      <c r="F1643" t="str">
        <f t="shared" si="78"/>
        <v>유니크</v>
      </c>
      <c r="G1643">
        <f t="shared" si="76"/>
        <v>6</v>
      </c>
      <c r="H1643">
        <f>VLOOKUP($F1643,'(참고)타워 스텟 가치'!$B$2:$L$6,H$2,0)+(VLOOKUP($F1643,'(참고)타워 스텟 가치'!$B$2:$L$6,H$2,0)*$E1643)</f>
        <v>3346.31250000002</v>
      </c>
      <c r="I1643">
        <f>VLOOKUP($F1643,'(참고)타워 스텟 가치'!$B$2:$L$6,I$2,0)+(VLOOKUP($F1643,'(참고)타워 스텟 가치'!$B$2:$L$6,I$2,0)*$E1643)</f>
        <v>669.26250000000402</v>
      </c>
      <c r="J1643">
        <f>VLOOKUP($F1643,'(참고)타워 스텟 가치'!$B$2:$L$6,J$2,0)+(VLOOKUP($F1643,'(참고)타워 스텟 가치'!$B$2:$L$6,J$2,0)*$E1643)</f>
        <v>661000.00000000396</v>
      </c>
      <c r="K1643">
        <f>VLOOKUP($F1643,'(참고)타워 스텟 가치'!$B$2:$L$6,K$2,0)+(VLOOKUP($F1643,'(참고)타워 스텟 가치'!$B$2:$L$6,K$2,0)*$E1643)</f>
        <v>13385.25000000008</v>
      </c>
      <c r="L1643">
        <f>VLOOKUP($F1643,'(참고)타워 스텟 가치'!$B$2:$L$6,L$2,0)+(VLOOKUP($F1643,'(참고)타워 스텟 가치'!$B$2:$L$6,L$2,0)*$E1643)</f>
        <v>223.08750000000131</v>
      </c>
      <c r="M1643">
        <f>VLOOKUP($F1643,'(참고)타워 스텟 가치'!$B$2:$L$6,M$2,0)+(VLOOKUP($F1643,'(참고)타워 스텟 가치'!$B$2:$L$6,M$2,0)*$E1643)</f>
        <v>39.660000000000231</v>
      </c>
      <c r="N1643">
        <f>VLOOKUP($F1643,'(참고)타워 스텟 가치'!$B$2:$L$6,N$2,0)+(VLOOKUP($F1643,'(참고)타워 스텟 가치'!$B$2:$L$6,N$2,0)*$E1643)</f>
        <v>0</v>
      </c>
      <c r="O1643">
        <f>VLOOKUP($F1643,'(참고)타워 스텟 가치'!$B$2:$L$6,O$2,0)+(VLOOKUP($F1643,'(참고)타워 스텟 가치'!$B$2:$L$6,O$2,0)*$E1643)</f>
        <v>0</v>
      </c>
      <c r="P1643">
        <f>VLOOKUP($F1643,'(참고)타워 스텟 가치'!$B$2:$L$6,P$2,0)+(VLOOKUP($F1643,'(참고)타워 스텟 가치'!$B$2:$L$6,P$2,0)*$E1643)</f>
        <v>132.20000000000078</v>
      </c>
      <c r="Q1643">
        <f>SUM('스테이지별 몬스터 스텟'!H1643*'(참고)타워 스텟 가치'!$Q$17,'스테이지별 몬스터 스텟'!I1643*'(참고)타워 스텟 가치'!$R$17,'스테이지별 몬스터 스텟'!J1643*'(참고)타워 스텟 가치'!$S$17,'스테이지별 몬스터 스텟'!K1643*'(참고)타워 스텟 가치'!$T$17,'스테이지별 몬스터 스텟'!L1643*'(참고)타워 스텟 가치'!$U$17,'스테이지별 몬스터 스텟'!M1643*'(참고)타워 스텟 가치'!$V$17,'스테이지별 몬스터 스텟'!N1643*'(참고)타워 스텟 가치'!$W$17,'스테이지별 몬스터 스텟'!O1643*'(참고)타워 스텟 가치'!$X$17,'스테이지별 몬스터 스텟'!P1643*'(참고)타워 스텟 가치'!$Y$17)</f>
        <v>1026717.2537500062</v>
      </c>
      <c r="R1643">
        <v>1</v>
      </c>
      <c r="S1643">
        <f>VLOOKUP($F1643,'(참고)타워 스텟 가치'!$B$7:$L$11,S$2,0)+(VLOOKUP($F1643,'(참고)타워 스텟 가치'!$B$7:$L$11,S$2,0)*$E1643)</f>
        <v>1115.4375000000066</v>
      </c>
      <c r="T1643">
        <f>VLOOKUP($F1643,'(참고)타워 스텟 가치'!$B$7:$L$11,T$2,0)+(VLOOKUP($F1643,'(참고)타워 스텟 가치'!$B$7:$L$11,T$2,0)*$E1643)</f>
        <v>2007.787500000012</v>
      </c>
      <c r="U1643">
        <f>VLOOKUP($F1643,'(참고)타워 스텟 가치'!$B$7:$L$11,U$2,0)+(VLOOKUP($F1643,'(참고)타워 스텟 가치'!$B$7:$L$11,U$2,0)*$E1643)</f>
        <v>661000.00000000396</v>
      </c>
      <c r="V1643">
        <f>VLOOKUP($F1643,'(참고)타워 스텟 가치'!$B$7:$L$11,V$2,0)+(VLOOKUP($F1643,'(참고)타워 스텟 가치'!$B$7:$L$11,V$2,0)*$E1643)</f>
        <v>13385.25000000008</v>
      </c>
      <c r="W1643">
        <f>VLOOKUP($F1643,'(참고)타워 스텟 가치'!$B$7:$L$11,W$2,0)+(VLOOKUP($F1643,'(참고)타워 스텟 가치'!$B$7:$L$11,W$2,0)*$E1643)</f>
        <v>223.08750000000131</v>
      </c>
      <c r="X1643">
        <f>VLOOKUP($F1643,'(참고)타워 스텟 가치'!$B$7:$L$11,X$2,0)+(VLOOKUP($F1643,'(참고)타워 스텟 가치'!$B$7:$L$11,X$2,0)*$E1643)</f>
        <v>39.660000000000231</v>
      </c>
      <c r="Y1643">
        <f>VLOOKUP($F1643,'(참고)타워 스텟 가치'!$B$7:$L$11,Y$2,0)+(VLOOKUP($F1643,'(참고)타워 스텟 가치'!$B$7:$L$11,Y$2,0)*$E1643)</f>
        <v>0</v>
      </c>
      <c r="Z1643">
        <f>VLOOKUP($F1643,'(참고)타워 스텟 가치'!$B$7:$L$11,Z$2,0)+(VLOOKUP($F1643,'(참고)타워 스텟 가치'!$B$7:$L$11,Z$2,0)*$E1643)</f>
        <v>0</v>
      </c>
      <c r="AA1643">
        <f>VLOOKUP($F1643,'(참고)타워 스텟 가치'!$B$7:$L$11,AA$2,0)+(VLOOKUP($F1643,'(참고)타워 스텟 가치'!$B$7:$L$11,AA$2,0)*$E1643)</f>
        <v>132.20000000000078</v>
      </c>
      <c r="AB1643">
        <f>SUM('스테이지별 몬스터 스텟'!S1643*'(참고)타워 스텟 가치'!$Q$17,'스테이지별 몬스터 스텟'!T1643*'(참고)타워 스텟 가치'!$R$17,'스테이지별 몬스터 스텟'!U1643*'(참고)타워 스텟 가치'!$S$17,'스테이지별 몬스터 스텟'!V1643*'(참고)타워 스텟 가치'!$T$17,'스테이지별 몬스터 스텟'!W1643*'(참고)타워 스텟 가치'!$U$17,'스테이지별 몬스터 스텟'!X1643*'(참고)타워 스텟 가치'!$V$17,'스테이지별 몬스터 스텟'!Y1643*'(참고)타워 스텟 가치'!$W$17,'스테이지별 몬스터 스텟'!Z1643*'(참고)타워 스텟 가치'!$X$17,'스테이지별 몬스터 스텟'!AA1643*'(참고)타워 스텟 가치'!$Y$17)</f>
        <v>1024263.2912500062</v>
      </c>
      <c r="AC1643">
        <v>2</v>
      </c>
      <c r="AD1643">
        <f>VLOOKUP($F1643,'(참고)타워 스텟 가치'!$B$12:$L$16,AD$2,0)+(VLOOKUP($F1643,'(참고)타워 스텟 가치'!$B$12:$L$16,AD$2,0)*$E1643)</f>
        <v>1115.4375000000066</v>
      </c>
      <c r="AE1643">
        <f>VLOOKUP($F1643,'(참고)타워 스텟 가치'!$B$12:$L$16,AE$2,0)+(VLOOKUP($F1643,'(참고)타워 스텟 가치'!$B$12:$L$16,AE$2,0)*$E1643)</f>
        <v>1338.525000000008</v>
      </c>
      <c r="AF1643">
        <f>VLOOKUP($F1643,'(참고)타워 스텟 가치'!$B$12:$L$16,AF$2,0)+(VLOOKUP($F1643,'(참고)타워 스텟 가치'!$B$12:$L$16,AF$2,0)*$E1643)</f>
        <v>661000.00000000396</v>
      </c>
      <c r="AG1643">
        <f>VLOOKUP($F1643,'(참고)타워 스텟 가치'!$B$12:$L$16,AG$2,0)+(VLOOKUP($F1643,'(참고)타워 스텟 가치'!$B$12:$L$16,AG$2,0)*$E1643)</f>
        <v>6692.62500000004</v>
      </c>
      <c r="AH1643">
        <f>VLOOKUP($F1643,'(참고)타워 스텟 가치'!$B$12:$L$16,AH$2,0)+(VLOOKUP($F1643,'(참고)타워 스텟 가치'!$B$12:$L$16,AH$2,0)*$E1643)</f>
        <v>223.08750000000131</v>
      </c>
      <c r="AI1643">
        <f>VLOOKUP($F1643,'(참고)타워 스텟 가치'!$B$12:$L$16,AI$2,0)+(VLOOKUP($F1643,'(참고)타워 스텟 가치'!$B$12:$L$16,AI$2,0)*$E1643)</f>
        <v>39.660000000000231</v>
      </c>
      <c r="AJ1643">
        <f>VLOOKUP($F1643,'(참고)타워 스텟 가치'!$B$12:$L$16,AJ$2,0)+(VLOOKUP($F1643,'(참고)타워 스텟 가치'!$B$12:$L$16,AJ$2,0)*$E1643)</f>
        <v>0</v>
      </c>
      <c r="AK1643">
        <f>VLOOKUP($F1643,'(참고)타워 스텟 가치'!$B$12:$L$16,AK$2,0)+(VLOOKUP($F1643,'(참고)타워 스텟 가치'!$B$12:$L$16,AK$2,0)*$E1643)</f>
        <v>0</v>
      </c>
      <c r="AL1643">
        <f>VLOOKUP($F1643,'(참고)타워 스텟 가치'!$B$12:$L$16,AL$2,0)+(VLOOKUP($F1643,'(참고)타워 스텟 가치'!$B$12:$L$16,AL$2,0)*$E1643)</f>
        <v>264.40000000000157</v>
      </c>
      <c r="AM1643">
        <f>SUM('스테이지별 몬스터 스텟'!AD1643*'(참고)타워 스텟 가치'!$Q$17,'스테이지별 몬스터 스텟'!AE1643*'(참고)타워 스텟 가치'!$R$17,'스테이지별 몬스터 스텟'!AF1643*'(참고)타워 스텟 가치'!$S$17,'스테이지별 몬스터 스텟'!AG1643*'(참고)타워 스텟 가치'!$T$17,'스테이지별 몬스터 스텟'!AH1643*'(참고)타워 스텟 가치'!$U$17,'스테이지별 몬스터 스텟'!AI1643*'(참고)타워 스텟 가치'!$V$17,'스테이지별 몬스터 스텟'!AJ1643*'(참고)타워 스텟 가치'!$W$17,'스테이지별 몬스터 스텟'!AK1643*'(참고)타워 스텟 가치'!$X$17,'스테이지별 몬스터 스텟'!AL1643*'(참고)타워 스텟 가치'!$Y$17)</f>
        <v>1010138.5475000062</v>
      </c>
      <c r="AN1643">
        <v>3</v>
      </c>
    </row>
    <row r="1644" spans="3:40" x14ac:dyDescent="0.3">
      <c r="C1644">
        <v>5</v>
      </c>
      <c r="D1644">
        <f t="shared" si="77"/>
        <v>328</v>
      </c>
      <c r="E1644" s="52">
        <f>VLOOKUP(D1644,'스테이지별 난이도 설정'!B:C,2,0)</f>
        <v>131.20000000000078</v>
      </c>
      <c r="F1644" t="str">
        <f t="shared" si="78"/>
        <v>스페셜</v>
      </c>
      <c r="G1644">
        <f t="shared" si="76"/>
        <v>6</v>
      </c>
      <c r="H1644">
        <f>VLOOKUP($F1644,'(참고)타워 스텟 가치'!$B$2:$L$6,H$2,0)+(VLOOKUP($F1644,'(참고)타워 스텟 가치'!$B$2:$L$6,H$2,0)*$E1644)</f>
        <v>5019.46875000003</v>
      </c>
      <c r="I1644">
        <f>VLOOKUP($F1644,'(참고)타워 스텟 가치'!$B$2:$L$6,I$2,0)+(VLOOKUP($F1644,'(참고)타워 스텟 가치'!$B$2:$L$6,I$2,0)*$E1644)</f>
        <v>1003.893750000006</v>
      </c>
      <c r="J1644">
        <f>VLOOKUP($F1644,'(참고)타워 스텟 가치'!$B$2:$L$6,J$2,0)+(VLOOKUP($F1644,'(참고)타워 스텟 가치'!$B$2:$L$6,J$2,0)*$E1644)</f>
        <v>661000.00000000396</v>
      </c>
      <c r="K1644">
        <f>VLOOKUP($F1644,'(참고)타워 스텟 가치'!$B$2:$L$6,K$2,0)+(VLOOKUP($F1644,'(참고)타워 스텟 가치'!$B$2:$L$6,K$2,0)*$E1644)</f>
        <v>20077.87500000012</v>
      </c>
      <c r="L1644">
        <f>VLOOKUP($F1644,'(참고)타워 스텟 가치'!$B$2:$L$6,L$2,0)+(VLOOKUP($F1644,'(참고)타워 스텟 가치'!$B$2:$L$6,L$2,0)*$E1644)</f>
        <v>334.63125000000201</v>
      </c>
      <c r="M1644">
        <f>VLOOKUP($F1644,'(참고)타워 스텟 가치'!$B$2:$L$6,M$2,0)+(VLOOKUP($F1644,'(참고)타워 스텟 가치'!$B$2:$L$6,M$2,0)*$E1644)</f>
        <v>39.660000000000231</v>
      </c>
      <c r="N1644">
        <f>VLOOKUP($F1644,'(참고)타워 스텟 가치'!$B$2:$L$6,N$2,0)+(VLOOKUP($F1644,'(참고)타워 스텟 가치'!$B$2:$L$6,N$2,0)*$E1644)</f>
        <v>0</v>
      </c>
      <c r="O1644">
        <f>VLOOKUP($F1644,'(참고)타워 스텟 가치'!$B$2:$L$6,O$2,0)+(VLOOKUP($F1644,'(참고)타워 스텟 가치'!$B$2:$L$6,O$2,0)*$E1644)</f>
        <v>0</v>
      </c>
      <c r="P1644">
        <f>VLOOKUP($F1644,'(참고)타워 스텟 가치'!$B$2:$L$6,P$2,0)+(VLOOKUP($F1644,'(참고)타워 스텟 가치'!$B$2:$L$6,P$2,0)*$E1644)</f>
        <v>132.20000000000078</v>
      </c>
      <c r="Q1644">
        <f>SUM('스테이지별 몬스터 스텟'!H1644*'(참고)타워 스텟 가치'!$Q$17,'스테이지별 몬스터 스텟'!I1644*'(참고)타워 스텟 가치'!$R$17,'스테이지별 몬스터 스텟'!J1644*'(참고)타워 스텟 가치'!$S$17,'스테이지별 몬스터 스텟'!K1644*'(참고)타워 스텟 가치'!$T$17,'스테이지별 몬스터 스텟'!L1644*'(참고)타워 스텟 가치'!$U$17,'스테이지별 몬스터 스텟'!M1644*'(참고)타워 스텟 가치'!$V$17,'스테이지별 몬스터 스텟'!N1644*'(참고)타워 스텟 가치'!$W$17,'스테이지별 몬스터 스텟'!O1644*'(참고)타워 스텟 가치'!$X$17,'스테이지별 몬스터 스텟'!P1644*'(참고)타워 스텟 가치'!$Y$17)</f>
        <v>1044173.8506250062</v>
      </c>
      <c r="R1644">
        <v>1</v>
      </c>
      <c r="S1644">
        <f>VLOOKUP($F1644,'(참고)타워 스텟 가치'!$B$7:$L$11,S$2,0)+(VLOOKUP($F1644,'(참고)타워 스텟 가치'!$B$7:$L$11,S$2,0)*$E1644)</f>
        <v>1673.15625000001</v>
      </c>
      <c r="T1644">
        <f>VLOOKUP($F1644,'(참고)타워 스텟 가치'!$B$7:$L$11,T$2,0)+(VLOOKUP($F1644,'(참고)타워 스텟 가치'!$B$7:$L$11,T$2,0)*$E1644)</f>
        <v>3011.6812500000178</v>
      </c>
      <c r="U1644">
        <f>VLOOKUP($F1644,'(참고)타워 스텟 가치'!$B$7:$L$11,U$2,0)+(VLOOKUP($F1644,'(참고)타워 스텟 가치'!$B$7:$L$11,U$2,0)*$E1644)</f>
        <v>661000.00000000396</v>
      </c>
      <c r="V1644">
        <f>VLOOKUP($F1644,'(참고)타워 스텟 가치'!$B$7:$L$11,V$2,0)+(VLOOKUP($F1644,'(참고)타워 스텟 가치'!$B$7:$L$11,V$2,0)*$E1644)</f>
        <v>20077.87500000012</v>
      </c>
      <c r="W1644">
        <f>VLOOKUP($F1644,'(참고)타워 스텟 가치'!$B$7:$L$11,W$2,0)+(VLOOKUP($F1644,'(참고)타워 스텟 가치'!$B$7:$L$11,W$2,0)*$E1644)</f>
        <v>334.63125000000201</v>
      </c>
      <c r="X1644">
        <f>VLOOKUP($F1644,'(참고)타워 스텟 가치'!$B$7:$L$11,X$2,0)+(VLOOKUP($F1644,'(참고)타워 스텟 가치'!$B$7:$L$11,X$2,0)*$E1644)</f>
        <v>39.660000000000231</v>
      </c>
      <c r="Y1644">
        <f>VLOOKUP($F1644,'(참고)타워 스텟 가치'!$B$7:$L$11,Y$2,0)+(VLOOKUP($F1644,'(참고)타워 스텟 가치'!$B$7:$L$11,Y$2,0)*$E1644)</f>
        <v>0</v>
      </c>
      <c r="Z1644">
        <f>VLOOKUP($F1644,'(참고)타워 스텟 가치'!$B$7:$L$11,Z$2,0)+(VLOOKUP($F1644,'(참고)타워 스텟 가치'!$B$7:$L$11,Z$2,0)*$E1644)</f>
        <v>0</v>
      </c>
      <c r="AA1644">
        <f>VLOOKUP($F1644,'(참고)타워 스텟 가치'!$B$7:$L$11,AA$2,0)+(VLOOKUP($F1644,'(참고)타워 스텟 가치'!$B$7:$L$11,AA$2,0)*$E1644)</f>
        <v>132.20000000000078</v>
      </c>
      <c r="AB1644">
        <f>SUM('스테이지별 몬스터 스텟'!S1644*'(참고)타워 스텟 가치'!$Q$17,'스테이지별 몬스터 스텟'!T1644*'(참고)타워 스텟 가치'!$R$17,'스테이지별 몬스터 스텟'!U1644*'(참고)타워 스텟 가치'!$S$17,'스테이지별 몬스터 스텟'!V1644*'(참고)타워 스텟 가치'!$T$17,'스테이지별 몬스터 스텟'!W1644*'(참고)타워 스텟 가치'!$U$17,'스테이지별 몬스터 스텟'!X1644*'(참고)타워 스텟 가치'!$V$17,'스테이지별 몬스터 스텟'!Y1644*'(참고)타워 스텟 가치'!$W$17,'스테이지별 몬스터 스텟'!Z1644*'(참고)타워 스텟 가치'!$X$17,'스테이지별 몬스터 스텟'!AA1644*'(참고)타워 스텟 가치'!$Y$17)</f>
        <v>1040492.9068750063</v>
      </c>
      <c r="AC1644">
        <v>2</v>
      </c>
      <c r="AD1644">
        <f>VLOOKUP($F1644,'(참고)타워 스텟 가치'!$B$12:$L$16,AD$2,0)+(VLOOKUP($F1644,'(참고)타워 스텟 가치'!$B$12:$L$16,AD$2,0)*$E1644)</f>
        <v>1673.15625000001</v>
      </c>
      <c r="AE1644">
        <f>VLOOKUP($F1644,'(참고)타워 스텟 가치'!$B$12:$L$16,AE$2,0)+(VLOOKUP($F1644,'(참고)타워 스텟 가치'!$B$12:$L$16,AE$2,0)*$E1644)</f>
        <v>2007.787500000012</v>
      </c>
      <c r="AF1644">
        <f>VLOOKUP($F1644,'(참고)타워 스텟 가치'!$B$12:$L$16,AF$2,0)+(VLOOKUP($F1644,'(참고)타워 스텟 가치'!$B$12:$L$16,AF$2,0)*$E1644)</f>
        <v>661000.00000000396</v>
      </c>
      <c r="AG1644">
        <f>VLOOKUP($F1644,'(참고)타워 스텟 가치'!$B$12:$L$16,AG$2,0)+(VLOOKUP($F1644,'(참고)타워 스텟 가치'!$B$12:$L$16,AG$2,0)*$E1644)</f>
        <v>10038.93750000006</v>
      </c>
      <c r="AH1644">
        <f>VLOOKUP($F1644,'(참고)타워 스텟 가치'!$B$12:$L$16,AH$2,0)+(VLOOKUP($F1644,'(참고)타워 스텟 가치'!$B$12:$L$16,AH$2,0)*$E1644)</f>
        <v>334.63125000000201</v>
      </c>
      <c r="AI1644">
        <f>VLOOKUP($F1644,'(참고)타워 스텟 가치'!$B$12:$L$16,AI$2,0)+(VLOOKUP($F1644,'(참고)타워 스텟 가치'!$B$12:$L$16,AI$2,0)*$E1644)</f>
        <v>39.660000000000231</v>
      </c>
      <c r="AJ1644">
        <f>VLOOKUP($F1644,'(참고)타워 스텟 가치'!$B$12:$L$16,AJ$2,0)+(VLOOKUP($F1644,'(참고)타워 스텟 가치'!$B$12:$L$16,AJ$2,0)*$E1644)</f>
        <v>0</v>
      </c>
      <c r="AK1644">
        <f>VLOOKUP($F1644,'(참고)타워 스텟 가치'!$B$12:$L$16,AK$2,0)+(VLOOKUP($F1644,'(참고)타워 스텟 가치'!$B$12:$L$16,AK$2,0)*$E1644)</f>
        <v>0</v>
      </c>
      <c r="AL1644">
        <f>VLOOKUP($F1644,'(참고)타워 스텟 가치'!$B$12:$L$16,AL$2,0)+(VLOOKUP($F1644,'(참고)타워 스텟 가치'!$B$12:$L$16,AL$2,0)*$E1644)</f>
        <v>264.40000000000157</v>
      </c>
      <c r="AM1644">
        <f>SUM('스테이지별 몬스터 스텟'!AD1644*'(참고)타워 스텟 가치'!$Q$17,'스테이지별 몬스터 스텟'!AE1644*'(참고)타워 스텟 가치'!$R$17,'스테이지별 몬스터 스텟'!AF1644*'(참고)타워 스텟 가치'!$S$17,'스테이지별 몬스터 스텟'!AG1644*'(참고)타워 스텟 가치'!$T$17,'스테이지별 몬스터 스텟'!AH1644*'(참고)타워 스텟 가치'!$U$17,'스테이지별 몬스터 스텟'!AI1644*'(참고)타워 스텟 가치'!$V$17,'스테이지별 몬스터 스텟'!AJ1644*'(참고)타워 스텟 가치'!$W$17,'스테이지별 몬스터 스텟'!AK1644*'(참고)타워 스텟 가치'!$X$17,'스테이지별 몬스터 스텟'!AL1644*'(참고)타워 스텟 가치'!$Y$17)</f>
        <v>1019173.5912500061</v>
      </c>
      <c r="AN1644">
        <v>3</v>
      </c>
    </row>
    <row r="1645" spans="3:40" x14ac:dyDescent="0.3">
      <c r="C1645">
        <v>1</v>
      </c>
      <c r="D1645">
        <f t="shared" si="77"/>
        <v>329</v>
      </c>
      <c r="E1645" s="52">
        <f>VLOOKUP(D1645,'스테이지별 난이도 설정'!B:C,2,0)</f>
        <v>131.60000000000079</v>
      </c>
      <c r="F1645" t="str">
        <f t="shared" si="78"/>
        <v>일반</v>
      </c>
      <c r="G1645">
        <f t="shared" si="76"/>
        <v>6</v>
      </c>
      <c r="H1645">
        <f>VLOOKUP($F1645,'(참고)타워 스텟 가치'!$B$2:$L$6,H$2,0)+(VLOOKUP($F1645,'(참고)타워 스텟 가치'!$B$2:$L$6,H$2,0)*$E1645)</f>
        <v>994.50000000000591</v>
      </c>
      <c r="I1645">
        <f>VLOOKUP($F1645,'(참고)타워 스텟 가치'!$B$2:$L$6,I$2,0)+(VLOOKUP($F1645,'(참고)타워 스텟 가치'!$B$2:$L$6,I$2,0)*$E1645)</f>
        <v>198.90000000000117</v>
      </c>
      <c r="J1645">
        <f>VLOOKUP($F1645,'(참고)타워 스텟 가치'!$B$2:$L$6,J$2,0)+(VLOOKUP($F1645,'(참고)타워 스텟 가치'!$B$2:$L$6,J$2,0)*$E1645)</f>
        <v>663000.00000000396</v>
      </c>
      <c r="K1645">
        <f>VLOOKUP($F1645,'(참고)타워 스텟 가치'!$B$2:$L$6,K$2,0)+(VLOOKUP($F1645,'(참고)타워 스텟 가치'!$B$2:$L$6,K$2,0)*$E1645)</f>
        <v>3978.0000000000236</v>
      </c>
      <c r="L1645">
        <f>VLOOKUP($F1645,'(참고)타워 스텟 가치'!$B$2:$L$6,L$2,0)+(VLOOKUP($F1645,'(참고)타워 스텟 가치'!$B$2:$L$6,L$2,0)*$E1645)</f>
        <v>66.300000000000395</v>
      </c>
      <c r="M1645">
        <f>VLOOKUP($F1645,'(참고)타워 스텟 가치'!$B$2:$L$6,M$2,0)+(VLOOKUP($F1645,'(참고)타워 스텟 가치'!$B$2:$L$6,M$2,0)*$E1645)</f>
        <v>39.780000000000236</v>
      </c>
      <c r="N1645">
        <f>VLOOKUP($F1645,'(참고)타워 스텟 가치'!$B$2:$L$6,N$2,0)+(VLOOKUP($F1645,'(참고)타워 스텟 가치'!$B$2:$L$6,N$2,0)*$E1645)</f>
        <v>0</v>
      </c>
      <c r="O1645">
        <f>VLOOKUP($F1645,'(참고)타워 스텟 가치'!$B$2:$L$6,O$2,0)+(VLOOKUP($F1645,'(참고)타워 스텟 가치'!$B$2:$L$6,O$2,0)*$E1645)</f>
        <v>0</v>
      </c>
      <c r="P1645">
        <f>VLOOKUP($F1645,'(참고)타워 스텟 가치'!$B$2:$L$6,P$2,0)+(VLOOKUP($F1645,'(참고)타워 스텟 가치'!$B$2:$L$6,P$2,0)*$E1645)</f>
        <v>92.820000000000547</v>
      </c>
      <c r="Q1645">
        <f>SUM('스테이지별 몬스터 스텟'!H1645*'(참고)타워 스텟 가치'!$Q$17,'스테이지별 몬스터 스텟'!I1645*'(참고)타워 스텟 가치'!$R$17,'스테이지별 몬스터 스텟'!J1645*'(참고)타워 스텟 가치'!$S$17,'스테이지별 몬스터 스텟'!K1645*'(참고)타워 스텟 가치'!$T$17,'스테이지별 몬스터 스텟'!L1645*'(참고)타워 스텟 가치'!$U$17,'스테이지별 몬스터 스텟'!M1645*'(참고)타워 스텟 가치'!$V$17,'스테이지별 몬스터 스텟'!N1645*'(참고)타워 스텟 가치'!$W$17,'스테이지별 몬스터 스텟'!O1645*'(참고)타워 스텟 가치'!$X$17,'스테이지별 몬스터 스텟'!P1645*'(참고)타워 스텟 가치'!$Y$17)</f>
        <v>1005101.3700000059</v>
      </c>
      <c r="R1645">
        <v>1</v>
      </c>
      <c r="S1645">
        <f>VLOOKUP($F1645,'(참고)타워 스텟 가치'!$B$7:$L$11,S$2,0)+(VLOOKUP($F1645,'(참고)타워 스텟 가치'!$B$7:$L$11,S$2,0)*$E1645)</f>
        <v>331.50000000000199</v>
      </c>
      <c r="T1645">
        <f>VLOOKUP($F1645,'(참고)타워 스텟 가치'!$B$7:$L$11,T$2,0)+(VLOOKUP($F1645,'(참고)타워 스텟 가치'!$B$7:$L$11,T$2,0)*$E1645)</f>
        <v>596.70000000000357</v>
      </c>
      <c r="U1645">
        <f>VLOOKUP($F1645,'(참고)타워 스텟 가치'!$B$7:$L$11,U$2,0)+(VLOOKUP($F1645,'(참고)타워 스텟 가치'!$B$7:$L$11,U$2,0)*$E1645)</f>
        <v>663000.00000000396</v>
      </c>
      <c r="V1645">
        <f>VLOOKUP($F1645,'(참고)타워 스텟 가치'!$B$7:$L$11,V$2,0)+(VLOOKUP($F1645,'(참고)타워 스텟 가치'!$B$7:$L$11,V$2,0)*$E1645)</f>
        <v>3978.0000000000236</v>
      </c>
      <c r="W1645">
        <f>VLOOKUP($F1645,'(참고)타워 스텟 가치'!$B$7:$L$11,W$2,0)+(VLOOKUP($F1645,'(참고)타워 스텟 가치'!$B$7:$L$11,W$2,0)*$E1645)</f>
        <v>66.300000000000395</v>
      </c>
      <c r="X1645">
        <f>VLOOKUP($F1645,'(참고)타워 스텟 가치'!$B$7:$L$11,X$2,0)+(VLOOKUP($F1645,'(참고)타워 스텟 가치'!$B$7:$L$11,X$2,0)*$E1645)</f>
        <v>39.780000000000236</v>
      </c>
      <c r="Y1645">
        <f>VLOOKUP($F1645,'(참고)타워 스텟 가치'!$B$7:$L$11,Y$2,0)+(VLOOKUP($F1645,'(참고)타워 스텟 가치'!$B$7:$L$11,Y$2,0)*$E1645)</f>
        <v>0</v>
      </c>
      <c r="Z1645">
        <f>VLOOKUP($F1645,'(참고)타워 스텟 가치'!$B$7:$L$11,Z$2,0)+(VLOOKUP($F1645,'(참고)타워 스텟 가치'!$B$7:$L$11,Z$2,0)*$E1645)</f>
        <v>0</v>
      </c>
      <c r="AA1645">
        <f>VLOOKUP($F1645,'(참고)타워 스텟 가치'!$B$7:$L$11,AA$2,0)+(VLOOKUP($F1645,'(참고)타워 스텟 가치'!$B$7:$L$11,AA$2,0)*$E1645)</f>
        <v>92.820000000000547</v>
      </c>
      <c r="AB1645">
        <f>SUM('스테이지별 몬스터 스텟'!S1645*'(참고)타워 스텟 가치'!$Q$17,'스테이지별 몬스터 스텟'!T1645*'(참고)타워 스텟 가치'!$R$17,'스테이지별 몬스터 스텟'!U1645*'(참고)타워 스텟 가치'!$S$17,'스테이지별 몬스터 스텟'!V1645*'(참고)타워 스텟 가치'!$T$17,'스테이지별 몬스터 스텟'!W1645*'(참고)타워 스텟 가치'!$U$17,'스테이지별 몬스터 스텟'!X1645*'(참고)타워 스텟 가치'!$V$17,'스테이지별 몬스터 스텟'!Y1645*'(참고)타워 스텟 가치'!$W$17,'스테이지별 몬스터 스텟'!Z1645*'(참고)타워 스텟 가치'!$X$17,'스테이지별 몬스터 스텟'!AA1645*'(참고)타워 스텟 가치'!$Y$17)</f>
        <v>1004372.070000006</v>
      </c>
      <c r="AC1645">
        <v>2</v>
      </c>
      <c r="AD1645">
        <f>VLOOKUP($F1645,'(참고)타워 스텟 가치'!$B$12:$L$16,AD$2,0)+(VLOOKUP($F1645,'(참고)타워 스텟 가치'!$B$12:$L$16,AD$2,0)*$E1645)</f>
        <v>331.50000000000199</v>
      </c>
      <c r="AE1645">
        <f>VLOOKUP($F1645,'(참고)타워 스텟 가치'!$B$12:$L$16,AE$2,0)+(VLOOKUP($F1645,'(참고)타워 스텟 가치'!$B$12:$L$16,AE$2,0)*$E1645)</f>
        <v>397.80000000000234</v>
      </c>
      <c r="AF1645">
        <f>VLOOKUP($F1645,'(참고)타워 스텟 가치'!$B$12:$L$16,AF$2,0)+(VLOOKUP($F1645,'(참고)타워 스텟 가치'!$B$12:$L$16,AF$2,0)*$E1645)</f>
        <v>663000.00000000396</v>
      </c>
      <c r="AG1645">
        <f>VLOOKUP($F1645,'(참고)타워 스텟 가치'!$B$12:$L$16,AG$2,0)+(VLOOKUP($F1645,'(참고)타워 스텟 가치'!$B$12:$L$16,AG$2,0)*$E1645)</f>
        <v>1989.0000000000118</v>
      </c>
      <c r="AH1645">
        <f>VLOOKUP($F1645,'(참고)타워 스텟 가치'!$B$12:$L$16,AH$2,0)+(VLOOKUP($F1645,'(참고)타워 스텟 가치'!$B$12:$L$16,AH$2,0)*$E1645)</f>
        <v>66.300000000000395</v>
      </c>
      <c r="AI1645">
        <f>VLOOKUP($F1645,'(참고)타워 스텟 가치'!$B$12:$L$16,AI$2,0)+(VLOOKUP($F1645,'(참고)타워 스텟 가치'!$B$12:$L$16,AI$2,0)*$E1645)</f>
        <v>39.780000000000236</v>
      </c>
      <c r="AJ1645">
        <f>VLOOKUP($F1645,'(참고)타워 스텟 가치'!$B$12:$L$16,AJ$2,0)+(VLOOKUP($F1645,'(참고)타워 스텟 가치'!$B$12:$L$16,AJ$2,0)*$E1645)</f>
        <v>0</v>
      </c>
      <c r="AK1645">
        <f>VLOOKUP($F1645,'(참고)타워 스텟 가치'!$B$12:$L$16,AK$2,0)+(VLOOKUP($F1645,'(참고)타워 스텟 가치'!$B$12:$L$16,AK$2,0)*$E1645)</f>
        <v>0</v>
      </c>
      <c r="AL1645">
        <f>VLOOKUP($F1645,'(참고)타워 스텟 가치'!$B$12:$L$16,AL$2,0)+(VLOOKUP($F1645,'(참고)타워 스텟 가치'!$B$12:$L$16,AL$2,0)*$E1645)</f>
        <v>185.64000000000109</v>
      </c>
      <c r="AM1645">
        <f>SUM('스테이지별 몬스터 스텟'!AD1645*'(참고)타워 스텟 가치'!$Q$17,'스테이지별 몬스터 스텟'!AE1645*'(참고)타워 스텟 가치'!$R$17,'스테이지별 몬스터 스텟'!AF1645*'(참고)타워 스텟 가치'!$S$17,'스테이지별 몬스터 스텟'!AG1645*'(참고)타워 스텟 가치'!$T$17,'스테이지별 몬스터 스텟'!AH1645*'(참고)타워 스텟 가치'!$U$17,'스테이지별 몬스터 스텟'!AI1645*'(참고)타워 스텟 가치'!$V$17,'스테이지별 몬스터 스텟'!AJ1645*'(참고)타워 스텟 가치'!$W$17,'스테이지별 몬스터 스텟'!AK1645*'(참고)타워 스텟 가치'!$X$17,'스테이지별 몬스터 스텟'!AL1645*'(참고)타워 스텟 가치'!$Y$17)</f>
        <v>1000281.3600000059</v>
      </c>
      <c r="AN1645">
        <v>3</v>
      </c>
    </row>
    <row r="1646" spans="3:40" x14ac:dyDescent="0.3">
      <c r="C1646">
        <v>2</v>
      </c>
      <c r="D1646">
        <f t="shared" si="77"/>
        <v>329</v>
      </c>
      <c r="E1646" s="52">
        <f>VLOOKUP(D1646,'스테이지별 난이도 설정'!B:C,2,0)</f>
        <v>131.60000000000079</v>
      </c>
      <c r="F1646" t="str">
        <f t="shared" si="78"/>
        <v>레어</v>
      </c>
      <c r="G1646">
        <f t="shared" si="76"/>
        <v>6</v>
      </c>
      <c r="H1646">
        <f>VLOOKUP($F1646,'(참고)타워 스텟 가치'!$B$2:$L$6,H$2,0)+(VLOOKUP($F1646,'(참고)타워 스텟 가치'!$B$2:$L$6,H$2,0)*$E1646)</f>
        <v>1491.7500000000089</v>
      </c>
      <c r="I1646">
        <f>VLOOKUP($F1646,'(참고)타워 스텟 가치'!$B$2:$L$6,I$2,0)+(VLOOKUP($F1646,'(참고)타워 스텟 가치'!$B$2:$L$6,I$2,0)*$E1646)</f>
        <v>298.35000000000178</v>
      </c>
      <c r="J1646">
        <f>VLOOKUP($F1646,'(참고)타워 스텟 가치'!$B$2:$L$6,J$2,0)+(VLOOKUP($F1646,'(참고)타워 스텟 가치'!$B$2:$L$6,J$2,0)*$E1646)</f>
        <v>663000.00000000396</v>
      </c>
      <c r="K1646">
        <f>VLOOKUP($F1646,'(참고)타워 스텟 가치'!$B$2:$L$6,K$2,0)+(VLOOKUP($F1646,'(참고)타워 스텟 가치'!$B$2:$L$6,K$2,0)*$E1646)</f>
        <v>5967.0000000000355</v>
      </c>
      <c r="L1646">
        <f>VLOOKUP($F1646,'(참고)타워 스텟 가치'!$B$2:$L$6,L$2,0)+(VLOOKUP($F1646,'(참고)타워 스텟 가치'!$B$2:$L$6,L$2,0)*$E1646)</f>
        <v>99.450000000000585</v>
      </c>
      <c r="M1646">
        <f>VLOOKUP($F1646,'(참고)타워 스텟 가치'!$B$2:$L$6,M$2,0)+(VLOOKUP($F1646,'(참고)타워 스텟 가치'!$B$2:$L$6,M$2,0)*$E1646)</f>
        <v>39.780000000000236</v>
      </c>
      <c r="N1646">
        <f>VLOOKUP($F1646,'(참고)타워 스텟 가치'!$B$2:$L$6,N$2,0)+(VLOOKUP($F1646,'(참고)타워 스텟 가치'!$B$2:$L$6,N$2,0)*$E1646)</f>
        <v>0</v>
      </c>
      <c r="O1646">
        <f>VLOOKUP($F1646,'(참고)타워 스텟 가치'!$B$2:$L$6,O$2,0)+(VLOOKUP($F1646,'(참고)타워 스텟 가치'!$B$2:$L$6,O$2,0)*$E1646)</f>
        <v>0</v>
      </c>
      <c r="P1646">
        <f>VLOOKUP($F1646,'(참고)타워 스텟 가치'!$B$2:$L$6,P$2,0)+(VLOOKUP($F1646,'(참고)타워 스텟 가치'!$B$2:$L$6,P$2,0)*$E1646)</f>
        <v>92.820000000000547</v>
      </c>
      <c r="Q1646">
        <f>SUM('스테이지별 몬스터 스텟'!H1646*'(참고)타워 스텟 가치'!$Q$17,'스테이지별 몬스터 스텟'!I1646*'(참고)타워 스텟 가치'!$R$17,'스테이지별 몬스터 스텟'!J1646*'(참고)타워 스텟 가치'!$S$17,'스테이지별 몬스터 스텟'!K1646*'(참고)타워 스텟 가치'!$T$17,'스테이지별 몬스터 스텟'!L1646*'(참고)타워 스텟 가치'!$U$17,'스테이지별 몬스터 스텟'!M1646*'(참고)타워 스텟 가치'!$V$17,'스테이지별 몬스터 스텟'!N1646*'(참고)타워 스텟 가치'!$W$17,'스테이지별 몬스터 스텟'!O1646*'(참고)타워 스텟 가치'!$X$17,'스테이지별 몬스터 스텟'!P1646*'(참고)타워 스텟 가치'!$Y$17)</f>
        <v>1010289.3450000061</v>
      </c>
      <c r="R1646">
        <v>1</v>
      </c>
      <c r="S1646">
        <f>VLOOKUP($F1646,'(참고)타워 스텟 가치'!$B$7:$L$11,S$2,0)+(VLOOKUP($F1646,'(참고)타워 스텟 가치'!$B$7:$L$11,S$2,0)*$E1646)</f>
        <v>497.25000000000296</v>
      </c>
      <c r="T1646">
        <f>VLOOKUP($F1646,'(참고)타워 스텟 가치'!$B$7:$L$11,T$2,0)+(VLOOKUP($F1646,'(참고)타워 스텟 가치'!$B$7:$L$11,T$2,0)*$E1646)</f>
        <v>895.0500000000053</v>
      </c>
      <c r="U1646">
        <f>VLOOKUP($F1646,'(참고)타워 스텟 가치'!$B$7:$L$11,U$2,0)+(VLOOKUP($F1646,'(참고)타워 스텟 가치'!$B$7:$L$11,U$2,0)*$E1646)</f>
        <v>663000.00000000396</v>
      </c>
      <c r="V1646">
        <f>VLOOKUP($F1646,'(참고)타워 스텟 가치'!$B$7:$L$11,V$2,0)+(VLOOKUP($F1646,'(참고)타워 스텟 가치'!$B$7:$L$11,V$2,0)*$E1646)</f>
        <v>5967.0000000000355</v>
      </c>
      <c r="W1646">
        <f>VLOOKUP($F1646,'(참고)타워 스텟 가치'!$B$7:$L$11,W$2,0)+(VLOOKUP($F1646,'(참고)타워 스텟 가치'!$B$7:$L$11,W$2,0)*$E1646)</f>
        <v>99.450000000000585</v>
      </c>
      <c r="X1646">
        <f>VLOOKUP($F1646,'(참고)타워 스텟 가치'!$B$7:$L$11,X$2,0)+(VLOOKUP($F1646,'(참고)타워 스텟 가치'!$B$7:$L$11,X$2,0)*$E1646)</f>
        <v>39.780000000000236</v>
      </c>
      <c r="Y1646">
        <f>VLOOKUP($F1646,'(참고)타워 스텟 가치'!$B$7:$L$11,Y$2,0)+(VLOOKUP($F1646,'(참고)타워 스텟 가치'!$B$7:$L$11,Y$2,0)*$E1646)</f>
        <v>0</v>
      </c>
      <c r="Z1646">
        <f>VLOOKUP($F1646,'(참고)타워 스텟 가치'!$B$7:$L$11,Z$2,0)+(VLOOKUP($F1646,'(참고)타워 스텟 가치'!$B$7:$L$11,Z$2,0)*$E1646)</f>
        <v>0</v>
      </c>
      <c r="AA1646">
        <f>VLOOKUP($F1646,'(참고)타워 스텟 가치'!$B$7:$L$11,AA$2,0)+(VLOOKUP($F1646,'(참고)타워 스텟 가치'!$B$7:$L$11,AA$2,0)*$E1646)</f>
        <v>92.820000000000547</v>
      </c>
      <c r="AB1646">
        <f>SUM('스테이지별 몬스터 스텟'!S1646*'(참고)타워 스텟 가치'!$Q$17,'스테이지별 몬스터 스텟'!T1646*'(참고)타워 스텟 가치'!$R$17,'스테이지별 몬스터 스텟'!U1646*'(참고)타워 스텟 가치'!$S$17,'스테이지별 몬스터 스텟'!V1646*'(참고)타워 스텟 가치'!$T$17,'스테이지별 몬스터 스텟'!W1646*'(참고)타워 스텟 가치'!$U$17,'스테이지별 몬스터 스텟'!X1646*'(참고)타워 스텟 가치'!$V$17,'스테이지별 몬스터 스텟'!Y1646*'(참고)타워 스텟 가치'!$W$17,'스테이지별 몬스터 스텟'!Z1646*'(참고)타워 스텟 가치'!$X$17,'스테이지별 몬스터 스텟'!AA1646*'(참고)타워 스텟 가치'!$Y$17)</f>
        <v>1009195.3950000062</v>
      </c>
      <c r="AC1646">
        <v>2</v>
      </c>
      <c r="AD1646">
        <f>VLOOKUP($F1646,'(참고)타워 스텟 가치'!$B$12:$L$16,AD$2,0)+(VLOOKUP($F1646,'(참고)타워 스텟 가치'!$B$12:$L$16,AD$2,0)*$E1646)</f>
        <v>497.25000000000296</v>
      </c>
      <c r="AE1646">
        <f>VLOOKUP($F1646,'(참고)타워 스텟 가치'!$B$12:$L$16,AE$2,0)+(VLOOKUP($F1646,'(참고)타워 스텟 가치'!$B$12:$L$16,AE$2,0)*$E1646)</f>
        <v>596.70000000000357</v>
      </c>
      <c r="AF1646">
        <f>VLOOKUP($F1646,'(참고)타워 스텟 가치'!$B$12:$L$16,AF$2,0)+(VLOOKUP($F1646,'(참고)타워 스텟 가치'!$B$12:$L$16,AF$2,0)*$E1646)</f>
        <v>663000.00000000396</v>
      </c>
      <c r="AG1646">
        <f>VLOOKUP($F1646,'(참고)타워 스텟 가치'!$B$12:$L$16,AG$2,0)+(VLOOKUP($F1646,'(참고)타워 스텟 가치'!$B$12:$L$16,AG$2,0)*$E1646)</f>
        <v>2983.5000000000177</v>
      </c>
      <c r="AH1646">
        <f>VLOOKUP($F1646,'(참고)타워 스텟 가치'!$B$12:$L$16,AH$2,0)+(VLOOKUP($F1646,'(참고)타워 스텟 가치'!$B$12:$L$16,AH$2,0)*$E1646)</f>
        <v>99.450000000000585</v>
      </c>
      <c r="AI1646">
        <f>VLOOKUP($F1646,'(참고)타워 스텟 가치'!$B$12:$L$16,AI$2,0)+(VLOOKUP($F1646,'(참고)타워 스텟 가치'!$B$12:$L$16,AI$2,0)*$E1646)</f>
        <v>39.780000000000236</v>
      </c>
      <c r="AJ1646">
        <f>VLOOKUP($F1646,'(참고)타워 스텟 가치'!$B$12:$L$16,AJ$2,0)+(VLOOKUP($F1646,'(참고)타워 스텟 가치'!$B$12:$L$16,AJ$2,0)*$E1646)</f>
        <v>0</v>
      </c>
      <c r="AK1646">
        <f>VLOOKUP($F1646,'(참고)타워 스텟 가치'!$B$12:$L$16,AK$2,0)+(VLOOKUP($F1646,'(참고)타워 스텟 가치'!$B$12:$L$16,AK$2,0)*$E1646)</f>
        <v>0</v>
      </c>
      <c r="AL1646">
        <f>VLOOKUP($F1646,'(참고)타워 스텟 가치'!$B$12:$L$16,AL$2,0)+(VLOOKUP($F1646,'(참고)타워 스텟 가치'!$B$12:$L$16,AL$2,0)*$E1646)</f>
        <v>185.64000000000109</v>
      </c>
      <c r="AM1646">
        <f>SUM('스테이지별 몬스터 스텟'!AD1646*'(참고)타워 스텟 가치'!$Q$17,'스테이지별 몬스터 스텟'!AE1646*'(참고)타워 스텟 가치'!$R$17,'스테이지별 몬스터 스텟'!AF1646*'(참고)타워 스텟 가치'!$S$17,'스테이지별 몬스터 스텟'!AG1646*'(참고)타워 스텟 가치'!$T$17,'스테이지별 몬스터 스텟'!AH1646*'(참고)타워 스텟 가치'!$U$17,'스테이지별 몬스터 스텟'!AI1646*'(참고)타워 스텟 가치'!$V$17,'스테이지별 몬스터 스텟'!AJ1646*'(참고)타워 스텟 가치'!$W$17,'스테이지별 몬스터 스텟'!AK1646*'(참고)타워 스텟 가치'!$X$17,'스테이지별 몬스터 스텟'!AL1646*'(참고)타워 스텟 가치'!$Y$17)</f>
        <v>1002966.5100000061</v>
      </c>
      <c r="AN1646">
        <v>3</v>
      </c>
    </row>
    <row r="1647" spans="3:40" x14ac:dyDescent="0.3">
      <c r="C1647">
        <v>3</v>
      </c>
      <c r="D1647">
        <f t="shared" si="77"/>
        <v>329</v>
      </c>
      <c r="E1647" s="52">
        <f>VLOOKUP(D1647,'스테이지별 난이도 설정'!B:C,2,0)</f>
        <v>131.60000000000079</v>
      </c>
      <c r="F1647" t="str">
        <f t="shared" si="78"/>
        <v>에픽</v>
      </c>
      <c r="G1647">
        <f t="shared" si="76"/>
        <v>6</v>
      </c>
      <c r="H1647">
        <f>VLOOKUP($F1647,'(참고)타워 스텟 가치'!$B$2:$L$6,H$2,0)+(VLOOKUP($F1647,'(참고)타워 스텟 가치'!$B$2:$L$6,H$2,0)*$E1647)</f>
        <v>2237.6250000000132</v>
      </c>
      <c r="I1647">
        <f>VLOOKUP($F1647,'(참고)타워 스텟 가치'!$B$2:$L$6,I$2,0)+(VLOOKUP($F1647,'(참고)타워 스텟 가치'!$B$2:$L$6,I$2,0)*$E1647)</f>
        <v>447.52500000000265</v>
      </c>
      <c r="J1647">
        <f>VLOOKUP($F1647,'(참고)타워 스텟 가치'!$B$2:$L$6,J$2,0)+(VLOOKUP($F1647,'(참고)타워 스텟 가치'!$B$2:$L$6,J$2,0)*$E1647)</f>
        <v>663000.00000000396</v>
      </c>
      <c r="K1647">
        <f>VLOOKUP($F1647,'(참고)타워 스텟 가치'!$B$2:$L$6,K$2,0)+(VLOOKUP($F1647,'(참고)타워 스텟 가치'!$B$2:$L$6,K$2,0)*$E1647)</f>
        <v>8950.5000000000528</v>
      </c>
      <c r="L1647">
        <f>VLOOKUP($F1647,'(참고)타워 스텟 가치'!$B$2:$L$6,L$2,0)+(VLOOKUP($F1647,'(참고)타워 스텟 가치'!$B$2:$L$6,L$2,0)*$E1647)</f>
        <v>149.17500000000089</v>
      </c>
      <c r="M1647">
        <f>VLOOKUP($F1647,'(참고)타워 스텟 가치'!$B$2:$L$6,M$2,0)+(VLOOKUP($F1647,'(참고)타워 스텟 가치'!$B$2:$L$6,M$2,0)*$E1647)</f>
        <v>39.780000000000236</v>
      </c>
      <c r="N1647">
        <f>VLOOKUP($F1647,'(참고)타워 스텟 가치'!$B$2:$L$6,N$2,0)+(VLOOKUP($F1647,'(참고)타워 스텟 가치'!$B$2:$L$6,N$2,0)*$E1647)</f>
        <v>0</v>
      </c>
      <c r="O1647">
        <f>VLOOKUP($F1647,'(참고)타워 스텟 가치'!$B$2:$L$6,O$2,0)+(VLOOKUP($F1647,'(참고)타워 스텟 가치'!$B$2:$L$6,O$2,0)*$E1647)</f>
        <v>0</v>
      </c>
      <c r="P1647">
        <f>VLOOKUP($F1647,'(참고)타워 스텟 가치'!$B$2:$L$6,P$2,0)+(VLOOKUP($F1647,'(참고)타워 스텟 가치'!$B$2:$L$6,P$2,0)*$E1647)</f>
        <v>92.820000000000547</v>
      </c>
      <c r="Q1647">
        <f>SUM('스테이지별 몬스터 스텟'!H1647*'(참고)타워 스텟 가치'!$Q$17,'스테이지별 몬스터 스텟'!I1647*'(참고)타워 스텟 가치'!$R$17,'스테이지별 몬스터 스텟'!J1647*'(참고)타워 스텟 가치'!$S$17,'스테이지별 몬스터 스텟'!K1647*'(참고)타워 스텟 가치'!$T$17,'스테이지별 몬스터 스텟'!L1647*'(참고)타워 스텟 가치'!$U$17,'스테이지별 몬스터 스텟'!M1647*'(참고)타워 스텟 가치'!$V$17,'스테이지별 몬스터 스텟'!N1647*'(참고)타워 스텟 가치'!$W$17,'스테이지별 몬스터 스텟'!O1647*'(참고)타워 스텟 가치'!$X$17,'스테이지별 몬스터 스텟'!P1647*'(참고)타워 스텟 가치'!$Y$17)</f>
        <v>1018071.307500006</v>
      </c>
      <c r="R1647">
        <v>1</v>
      </c>
      <c r="S1647">
        <f>VLOOKUP($F1647,'(참고)타워 스텟 가치'!$B$7:$L$11,S$2,0)+(VLOOKUP($F1647,'(참고)타워 스텟 가치'!$B$7:$L$11,S$2,0)*$E1647)</f>
        <v>745.87500000000443</v>
      </c>
      <c r="T1647">
        <f>VLOOKUP($F1647,'(참고)타워 스텟 가치'!$B$7:$L$11,T$2,0)+(VLOOKUP($F1647,'(참고)타워 스텟 가치'!$B$7:$L$11,T$2,0)*$E1647)</f>
        <v>1342.575000000008</v>
      </c>
      <c r="U1647">
        <f>VLOOKUP($F1647,'(참고)타워 스텟 가치'!$B$7:$L$11,U$2,0)+(VLOOKUP($F1647,'(참고)타워 스텟 가치'!$B$7:$L$11,U$2,0)*$E1647)</f>
        <v>663000.00000000396</v>
      </c>
      <c r="V1647">
        <f>VLOOKUP($F1647,'(참고)타워 스텟 가치'!$B$7:$L$11,V$2,0)+(VLOOKUP($F1647,'(참고)타워 스텟 가치'!$B$7:$L$11,V$2,0)*$E1647)</f>
        <v>8950.5000000000528</v>
      </c>
      <c r="W1647">
        <f>VLOOKUP($F1647,'(참고)타워 스텟 가치'!$B$7:$L$11,W$2,0)+(VLOOKUP($F1647,'(참고)타워 스텟 가치'!$B$7:$L$11,W$2,0)*$E1647)</f>
        <v>149.17500000000089</v>
      </c>
      <c r="X1647">
        <f>VLOOKUP($F1647,'(참고)타워 스텟 가치'!$B$7:$L$11,X$2,0)+(VLOOKUP($F1647,'(참고)타워 스텟 가치'!$B$7:$L$11,X$2,0)*$E1647)</f>
        <v>39.780000000000236</v>
      </c>
      <c r="Y1647">
        <f>VLOOKUP($F1647,'(참고)타워 스텟 가치'!$B$7:$L$11,Y$2,0)+(VLOOKUP($F1647,'(참고)타워 스텟 가치'!$B$7:$L$11,Y$2,0)*$E1647)</f>
        <v>0</v>
      </c>
      <c r="Z1647">
        <f>VLOOKUP($F1647,'(참고)타워 스텟 가치'!$B$7:$L$11,Z$2,0)+(VLOOKUP($F1647,'(참고)타워 스텟 가치'!$B$7:$L$11,Z$2,0)*$E1647)</f>
        <v>0</v>
      </c>
      <c r="AA1647">
        <f>VLOOKUP($F1647,'(참고)타워 스텟 가치'!$B$7:$L$11,AA$2,0)+(VLOOKUP($F1647,'(참고)타워 스텟 가치'!$B$7:$L$11,AA$2,0)*$E1647)</f>
        <v>92.820000000000547</v>
      </c>
      <c r="AB1647">
        <f>SUM('스테이지별 몬스터 스텟'!S1647*'(참고)타워 스텟 가치'!$Q$17,'스테이지별 몬스터 스텟'!T1647*'(참고)타워 스텟 가치'!$R$17,'스테이지별 몬스터 스텟'!U1647*'(참고)타워 스텟 가치'!$S$17,'스테이지별 몬스터 스텟'!V1647*'(참고)타워 스텟 가치'!$T$17,'스테이지별 몬스터 스텟'!W1647*'(참고)타워 스텟 가치'!$U$17,'스테이지별 몬스터 스텟'!X1647*'(참고)타워 스텟 가치'!$V$17,'스테이지별 몬스터 스텟'!Y1647*'(참고)타워 스텟 가치'!$W$17,'스테이지별 몬스터 스텟'!Z1647*'(참고)타워 스텟 가치'!$X$17,'스테이지별 몬스터 스텟'!AA1647*'(참고)타워 스텟 가치'!$Y$17)</f>
        <v>1016430.3825000061</v>
      </c>
      <c r="AC1647">
        <v>2</v>
      </c>
      <c r="AD1647">
        <f>VLOOKUP($F1647,'(참고)타워 스텟 가치'!$B$12:$L$16,AD$2,0)+(VLOOKUP($F1647,'(참고)타워 스텟 가치'!$B$12:$L$16,AD$2,0)*$E1647)</f>
        <v>745.87500000000443</v>
      </c>
      <c r="AE1647">
        <f>VLOOKUP($F1647,'(참고)타워 스텟 가치'!$B$12:$L$16,AE$2,0)+(VLOOKUP($F1647,'(참고)타워 스텟 가치'!$B$12:$L$16,AE$2,0)*$E1647)</f>
        <v>895.0500000000053</v>
      </c>
      <c r="AF1647">
        <f>VLOOKUP($F1647,'(참고)타워 스텟 가치'!$B$12:$L$16,AF$2,0)+(VLOOKUP($F1647,'(참고)타워 스텟 가치'!$B$12:$L$16,AF$2,0)*$E1647)</f>
        <v>663000.00000000396</v>
      </c>
      <c r="AG1647">
        <f>VLOOKUP($F1647,'(참고)타워 스텟 가치'!$B$12:$L$16,AG$2,0)+(VLOOKUP($F1647,'(참고)타워 스텟 가치'!$B$12:$L$16,AG$2,0)*$E1647)</f>
        <v>4475.2500000000264</v>
      </c>
      <c r="AH1647">
        <f>VLOOKUP($F1647,'(참고)타워 스텟 가치'!$B$12:$L$16,AH$2,0)+(VLOOKUP($F1647,'(참고)타워 스텟 가치'!$B$12:$L$16,AH$2,0)*$E1647)</f>
        <v>149.17500000000089</v>
      </c>
      <c r="AI1647">
        <f>VLOOKUP($F1647,'(참고)타워 스텟 가치'!$B$12:$L$16,AI$2,0)+(VLOOKUP($F1647,'(참고)타워 스텟 가치'!$B$12:$L$16,AI$2,0)*$E1647)</f>
        <v>39.780000000000236</v>
      </c>
      <c r="AJ1647">
        <f>VLOOKUP($F1647,'(참고)타워 스텟 가치'!$B$12:$L$16,AJ$2,0)+(VLOOKUP($F1647,'(참고)타워 스텟 가치'!$B$12:$L$16,AJ$2,0)*$E1647)</f>
        <v>0</v>
      </c>
      <c r="AK1647">
        <f>VLOOKUP($F1647,'(참고)타워 스텟 가치'!$B$12:$L$16,AK$2,0)+(VLOOKUP($F1647,'(참고)타워 스텟 가치'!$B$12:$L$16,AK$2,0)*$E1647)</f>
        <v>0</v>
      </c>
      <c r="AL1647">
        <f>VLOOKUP($F1647,'(참고)타워 스텟 가치'!$B$12:$L$16,AL$2,0)+(VLOOKUP($F1647,'(참고)타워 스텟 가치'!$B$12:$L$16,AL$2,0)*$E1647)</f>
        <v>185.64000000000109</v>
      </c>
      <c r="AM1647">
        <f>SUM('스테이지별 몬스터 스텟'!AD1647*'(참고)타워 스텟 가치'!$Q$17,'스테이지별 몬스터 스텟'!AE1647*'(참고)타워 스텟 가치'!$R$17,'스테이지별 몬스터 스텟'!AF1647*'(참고)타워 스텟 가치'!$S$17,'스테이지별 몬스터 스텟'!AG1647*'(참고)타워 스텟 가치'!$T$17,'스테이지별 몬스터 스텟'!AH1647*'(참고)타워 스텟 가치'!$U$17,'스테이지별 몬스터 스텟'!AI1647*'(참고)타워 스텟 가치'!$V$17,'스테이지별 몬스터 스텟'!AJ1647*'(참고)타워 스텟 가치'!$W$17,'스테이지별 몬스터 스텟'!AK1647*'(참고)타워 스텟 가치'!$X$17,'스테이지별 몬스터 스텟'!AL1647*'(참고)타워 스텟 가치'!$Y$17)</f>
        <v>1006994.235000006</v>
      </c>
      <c r="AN1647">
        <v>3</v>
      </c>
    </row>
    <row r="1648" spans="3:40" x14ac:dyDescent="0.3">
      <c r="C1648">
        <v>4</v>
      </c>
      <c r="D1648">
        <f t="shared" si="77"/>
        <v>329</v>
      </c>
      <c r="E1648" s="52">
        <f>VLOOKUP(D1648,'스테이지별 난이도 설정'!B:C,2,0)</f>
        <v>131.60000000000079</v>
      </c>
      <c r="F1648" t="str">
        <f t="shared" si="78"/>
        <v>유니크</v>
      </c>
      <c r="G1648">
        <f t="shared" si="76"/>
        <v>6</v>
      </c>
      <c r="H1648">
        <f>VLOOKUP($F1648,'(참고)타워 스텟 가치'!$B$2:$L$6,H$2,0)+(VLOOKUP($F1648,'(참고)타워 스텟 가치'!$B$2:$L$6,H$2,0)*$E1648)</f>
        <v>3356.43750000002</v>
      </c>
      <c r="I1648">
        <f>VLOOKUP($F1648,'(참고)타워 스텟 가치'!$B$2:$L$6,I$2,0)+(VLOOKUP($F1648,'(참고)타워 스텟 가치'!$B$2:$L$6,I$2,0)*$E1648)</f>
        <v>671.287500000004</v>
      </c>
      <c r="J1648">
        <f>VLOOKUP($F1648,'(참고)타워 스텟 가치'!$B$2:$L$6,J$2,0)+(VLOOKUP($F1648,'(참고)타워 스텟 가치'!$B$2:$L$6,J$2,0)*$E1648)</f>
        <v>663000.00000000396</v>
      </c>
      <c r="K1648">
        <f>VLOOKUP($F1648,'(참고)타워 스텟 가치'!$B$2:$L$6,K$2,0)+(VLOOKUP($F1648,'(참고)타워 스텟 가치'!$B$2:$L$6,K$2,0)*$E1648)</f>
        <v>13425.75000000008</v>
      </c>
      <c r="L1648">
        <f>VLOOKUP($F1648,'(참고)타워 스텟 가치'!$B$2:$L$6,L$2,0)+(VLOOKUP($F1648,'(참고)타워 스텟 가치'!$B$2:$L$6,L$2,0)*$E1648)</f>
        <v>223.76250000000132</v>
      </c>
      <c r="M1648">
        <f>VLOOKUP($F1648,'(참고)타워 스텟 가치'!$B$2:$L$6,M$2,0)+(VLOOKUP($F1648,'(참고)타워 스텟 가치'!$B$2:$L$6,M$2,0)*$E1648)</f>
        <v>39.780000000000236</v>
      </c>
      <c r="N1648">
        <f>VLOOKUP($F1648,'(참고)타워 스텟 가치'!$B$2:$L$6,N$2,0)+(VLOOKUP($F1648,'(참고)타워 스텟 가치'!$B$2:$L$6,N$2,0)*$E1648)</f>
        <v>0</v>
      </c>
      <c r="O1648">
        <f>VLOOKUP($F1648,'(참고)타워 스텟 가치'!$B$2:$L$6,O$2,0)+(VLOOKUP($F1648,'(참고)타워 스텟 가치'!$B$2:$L$6,O$2,0)*$E1648)</f>
        <v>0</v>
      </c>
      <c r="P1648">
        <f>VLOOKUP($F1648,'(참고)타워 스텟 가치'!$B$2:$L$6,P$2,0)+(VLOOKUP($F1648,'(참고)타워 스텟 가치'!$B$2:$L$6,P$2,0)*$E1648)</f>
        <v>132.60000000000079</v>
      </c>
      <c r="Q1648">
        <f>SUM('스테이지별 몬스터 스텟'!H1648*'(참고)타워 스텟 가치'!$Q$17,'스테이지별 몬스터 스텟'!I1648*'(참고)타워 스텟 가치'!$R$17,'스테이지별 몬스터 스텟'!J1648*'(참고)타워 스텟 가치'!$S$17,'스테이지별 몬스터 스텟'!K1648*'(참고)타워 스텟 가치'!$T$17,'스테이지별 몬스터 스텟'!L1648*'(참고)타워 스텟 가치'!$U$17,'스테이지별 몬스터 스텟'!M1648*'(참고)타워 스텟 가치'!$V$17,'스테이지별 몬스터 스텟'!N1648*'(참고)타워 스텟 가치'!$W$17,'스테이지별 몬스터 스텟'!O1648*'(참고)타워 스텟 가치'!$X$17,'스테이지별 몬스터 스텟'!P1648*'(참고)타워 스텟 가치'!$Y$17)</f>
        <v>1029823.8112500061</v>
      </c>
      <c r="R1648">
        <v>1</v>
      </c>
      <c r="S1648">
        <f>VLOOKUP($F1648,'(참고)타워 스텟 가치'!$B$7:$L$11,S$2,0)+(VLOOKUP($F1648,'(참고)타워 스텟 가치'!$B$7:$L$11,S$2,0)*$E1648)</f>
        <v>1118.8125000000066</v>
      </c>
      <c r="T1648">
        <f>VLOOKUP($F1648,'(참고)타워 스텟 가치'!$B$7:$L$11,T$2,0)+(VLOOKUP($F1648,'(참고)타워 스텟 가치'!$B$7:$L$11,T$2,0)*$E1648)</f>
        <v>2013.862500000012</v>
      </c>
      <c r="U1648">
        <f>VLOOKUP($F1648,'(참고)타워 스텟 가치'!$B$7:$L$11,U$2,0)+(VLOOKUP($F1648,'(참고)타워 스텟 가치'!$B$7:$L$11,U$2,0)*$E1648)</f>
        <v>663000.00000000396</v>
      </c>
      <c r="V1648">
        <f>VLOOKUP($F1648,'(참고)타워 스텟 가치'!$B$7:$L$11,V$2,0)+(VLOOKUP($F1648,'(참고)타워 스텟 가치'!$B$7:$L$11,V$2,0)*$E1648)</f>
        <v>13425.75000000008</v>
      </c>
      <c r="W1648">
        <f>VLOOKUP($F1648,'(참고)타워 스텟 가치'!$B$7:$L$11,W$2,0)+(VLOOKUP($F1648,'(참고)타워 스텟 가치'!$B$7:$L$11,W$2,0)*$E1648)</f>
        <v>223.76250000000132</v>
      </c>
      <c r="X1648">
        <f>VLOOKUP($F1648,'(참고)타워 스텟 가치'!$B$7:$L$11,X$2,0)+(VLOOKUP($F1648,'(참고)타워 스텟 가치'!$B$7:$L$11,X$2,0)*$E1648)</f>
        <v>39.780000000000236</v>
      </c>
      <c r="Y1648">
        <f>VLOOKUP($F1648,'(참고)타워 스텟 가치'!$B$7:$L$11,Y$2,0)+(VLOOKUP($F1648,'(참고)타워 스텟 가치'!$B$7:$L$11,Y$2,0)*$E1648)</f>
        <v>0</v>
      </c>
      <c r="Z1648">
        <f>VLOOKUP($F1648,'(참고)타워 스텟 가치'!$B$7:$L$11,Z$2,0)+(VLOOKUP($F1648,'(참고)타워 스텟 가치'!$B$7:$L$11,Z$2,0)*$E1648)</f>
        <v>0</v>
      </c>
      <c r="AA1648">
        <f>VLOOKUP($F1648,'(참고)타워 스텟 가치'!$B$7:$L$11,AA$2,0)+(VLOOKUP($F1648,'(참고)타워 스텟 가치'!$B$7:$L$11,AA$2,0)*$E1648)</f>
        <v>132.60000000000079</v>
      </c>
      <c r="AB1648">
        <f>SUM('스테이지별 몬스터 스텟'!S1648*'(참고)타워 스텟 가치'!$Q$17,'스테이지별 몬스터 스텟'!T1648*'(참고)타워 스텟 가치'!$R$17,'스테이지별 몬스터 스텟'!U1648*'(참고)타워 스텟 가치'!$S$17,'스테이지별 몬스터 스텟'!V1648*'(참고)타워 스텟 가치'!$T$17,'스테이지별 몬스터 스텟'!W1648*'(참고)타워 스텟 가치'!$U$17,'스테이지별 몬스터 스텟'!X1648*'(참고)타워 스텟 가치'!$V$17,'스테이지별 몬스터 스텟'!Y1648*'(참고)타워 스텟 가치'!$W$17,'스테이지별 몬스터 스텟'!Z1648*'(참고)타워 스텟 가치'!$X$17,'스테이지별 몬스터 스텟'!AA1648*'(참고)타워 스텟 가치'!$Y$17)</f>
        <v>1027362.4237500061</v>
      </c>
      <c r="AC1648">
        <v>2</v>
      </c>
      <c r="AD1648">
        <f>VLOOKUP($F1648,'(참고)타워 스텟 가치'!$B$12:$L$16,AD$2,0)+(VLOOKUP($F1648,'(참고)타워 스텟 가치'!$B$12:$L$16,AD$2,0)*$E1648)</f>
        <v>1118.8125000000066</v>
      </c>
      <c r="AE1648">
        <f>VLOOKUP($F1648,'(참고)타워 스텟 가치'!$B$12:$L$16,AE$2,0)+(VLOOKUP($F1648,'(참고)타워 스텟 가치'!$B$12:$L$16,AE$2,0)*$E1648)</f>
        <v>1342.575000000008</v>
      </c>
      <c r="AF1648">
        <f>VLOOKUP($F1648,'(참고)타워 스텟 가치'!$B$12:$L$16,AF$2,0)+(VLOOKUP($F1648,'(참고)타워 스텟 가치'!$B$12:$L$16,AF$2,0)*$E1648)</f>
        <v>663000.00000000396</v>
      </c>
      <c r="AG1648">
        <f>VLOOKUP($F1648,'(참고)타워 스텟 가치'!$B$12:$L$16,AG$2,0)+(VLOOKUP($F1648,'(참고)타워 스텟 가치'!$B$12:$L$16,AG$2,0)*$E1648)</f>
        <v>6712.87500000004</v>
      </c>
      <c r="AH1648">
        <f>VLOOKUP($F1648,'(참고)타워 스텟 가치'!$B$12:$L$16,AH$2,0)+(VLOOKUP($F1648,'(참고)타워 스텟 가치'!$B$12:$L$16,AH$2,0)*$E1648)</f>
        <v>223.76250000000132</v>
      </c>
      <c r="AI1648">
        <f>VLOOKUP($F1648,'(참고)타워 스텟 가치'!$B$12:$L$16,AI$2,0)+(VLOOKUP($F1648,'(참고)타워 스텟 가치'!$B$12:$L$16,AI$2,0)*$E1648)</f>
        <v>39.780000000000236</v>
      </c>
      <c r="AJ1648">
        <f>VLOOKUP($F1648,'(참고)타워 스텟 가치'!$B$12:$L$16,AJ$2,0)+(VLOOKUP($F1648,'(참고)타워 스텟 가치'!$B$12:$L$16,AJ$2,0)*$E1648)</f>
        <v>0</v>
      </c>
      <c r="AK1648">
        <f>VLOOKUP($F1648,'(참고)타워 스텟 가치'!$B$12:$L$16,AK$2,0)+(VLOOKUP($F1648,'(참고)타워 스텟 가치'!$B$12:$L$16,AK$2,0)*$E1648)</f>
        <v>0</v>
      </c>
      <c r="AL1648">
        <f>VLOOKUP($F1648,'(참고)타워 스텟 가치'!$B$12:$L$16,AL$2,0)+(VLOOKUP($F1648,'(참고)타워 스텟 가치'!$B$12:$L$16,AL$2,0)*$E1648)</f>
        <v>265.20000000000158</v>
      </c>
      <c r="AM1648">
        <f>SUM('스테이지별 몬스터 스텟'!AD1648*'(참고)타워 스텟 가치'!$Q$17,'스테이지별 몬스터 스텟'!AE1648*'(참고)타워 스텟 가치'!$R$17,'스테이지별 몬스터 스텟'!AF1648*'(참고)타워 스텟 가치'!$S$17,'스테이지별 몬스터 스텟'!AG1648*'(참고)타워 스텟 가치'!$T$17,'스테이지별 몬스터 스텟'!AH1648*'(참고)타워 스텟 가치'!$U$17,'스테이지별 몬스터 스텟'!AI1648*'(참고)타워 스텟 가치'!$V$17,'스테이지별 몬스터 스텟'!AJ1648*'(참고)타워 스텟 가치'!$W$17,'스테이지별 몬스터 스텟'!AK1648*'(참고)타워 스텟 가치'!$X$17,'스테이지별 몬스터 스텟'!AL1648*'(참고)타워 스텟 가치'!$Y$17)</f>
        <v>1013194.9425000062</v>
      </c>
      <c r="AN1648">
        <v>3</v>
      </c>
    </row>
    <row r="1649" spans="3:40" x14ac:dyDescent="0.3">
      <c r="C1649">
        <v>5</v>
      </c>
      <c r="D1649">
        <f t="shared" si="77"/>
        <v>329</v>
      </c>
      <c r="E1649" s="52">
        <f>VLOOKUP(D1649,'스테이지별 난이도 설정'!B:C,2,0)</f>
        <v>131.60000000000079</v>
      </c>
      <c r="F1649" t="str">
        <f t="shared" si="78"/>
        <v>스페셜</v>
      </c>
      <c r="G1649">
        <f t="shared" si="76"/>
        <v>6</v>
      </c>
      <c r="H1649">
        <f>VLOOKUP($F1649,'(참고)타워 스텟 가치'!$B$2:$L$6,H$2,0)+(VLOOKUP($F1649,'(참고)타워 스텟 가치'!$B$2:$L$6,H$2,0)*$E1649)</f>
        <v>5034.65625000003</v>
      </c>
      <c r="I1649">
        <f>VLOOKUP($F1649,'(참고)타워 스텟 가치'!$B$2:$L$6,I$2,0)+(VLOOKUP($F1649,'(참고)타워 스텟 가치'!$B$2:$L$6,I$2,0)*$E1649)</f>
        <v>1006.931250000006</v>
      </c>
      <c r="J1649">
        <f>VLOOKUP($F1649,'(참고)타워 스텟 가치'!$B$2:$L$6,J$2,0)+(VLOOKUP($F1649,'(참고)타워 스텟 가치'!$B$2:$L$6,J$2,0)*$E1649)</f>
        <v>663000.00000000396</v>
      </c>
      <c r="K1649">
        <f>VLOOKUP($F1649,'(참고)타워 스텟 가치'!$B$2:$L$6,K$2,0)+(VLOOKUP($F1649,'(참고)타워 스텟 가치'!$B$2:$L$6,K$2,0)*$E1649)</f>
        <v>20138.62500000012</v>
      </c>
      <c r="L1649">
        <f>VLOOKUP($F1649,'(참고)타워 스텟 가치'!$B$2:$L$6,L$2,0)+(VLOOKUP($F1649,'(참고)타워 스텟 가치'!$B$2:$L$6,L$2,0)*$E1649)</f>
        <v>335.643750000002</v>
      </c>
      <c r="M1649">
        <f>VLOOKUP($F1649,'(참고)타워 스텟 가치'!$B$2:$L$6,M$2,0)+(VLOOKUP($F1649,'(참고)타워 스텟 가치'!$B$2:$L$6,M$2,0)*$E1649)</f>
        <v>39.780000000000236</v>
      </c>
      <c r="N1649">
        <f>VLOOKUP($F1649,'(참고)타워 스텟 가치'!$B$2:$L$6,N$2,0)+(VLOOKUP($F1649,'(참고)타워 스텟 가치'!$B$2:$L$6,N$2,0)*$E1649)</f>
        <v>0</v>
      </c>
      <c r="O1649">
        <f>VLOOKUP($F1649,'(참고)타워 스텟 가치'!$B$2:$L$6,O$2,0)+(VLOOKUP($F1649,'(참고)타워 스텟 가치'!$B$2:$L$6,O$2,0)*$E1649)</f>
        <v>0</v>
      </c>
      <c r="P1649">
        <f>VLOOKUP($F1649,'(참고)타워 스텟 가치'!$B$2:$L$6,P$2,0)+(VLOOKUP($F1649,'(참고)타워 스텟 가치'!$B$2:$L$6,P$2,0)*$E1649)</f>
        <v>132.60000000000079</v>
      </c>
      <c r="Q1649">
        <f>SUM('스테이지별 몬스터 스텟'!H1649*'(참고)타워 스텟 가치'!$Q$17,'스테이지별 몬스터 스텟'!I1649*'(참고)타워 스텟 가치'!$R$17,'스테이지별 몬스터 스텟'!J1649*'(참고)타워 스텟 가치'!$S$17,'스테이지별 몬스터 스텟'!K1649*'(참고)타워 스텟 가치'!$T$17,'스테이지별 몬스터 스텟'!L1649*'(참고)타워 스텟 가치'!$U$17,'스테이지별 몬스터 스텟'!M1649*'(참고)타워 스텟 가치'!$V$17,'스테이지별 몬스터 스텟'!N1649*'(참고)타워 스텟 가치'!$W$17,'스테이지별 몬스터 스텟'!O1649*'(참고)타워 스텟 가치'!$X$17,'스테이지별 몬스터 스텟'!P1649*'(참고)타워 스텟 가치'!$Y$17)</f>
        <v>1047333.2268750062</v>
      </c>
      <c r="R1649">
        <v>1</v>
      </c>
      <c r="S1649">
        <f>VLOOKUP($F1649,'(참고)타워 스텟 가치'!$B$7:$L$11,S$2,0)+(VLOOKUP($F1649,'(참고)타워 스텟 가치'!$B$7:$L$11,S$2,0)*$E1649)</f>
        <v>1678.21875000001</v>
      </c>
      <c r="T1649">
        <f>VLOOKUP($F1649,'(참고)타워 스텟 가치'!$B$7:$L$11,T$2,0)+(VLOOKUP($F1649,'(참고)타워 스텟 가치'!$B$7:$L$11,T$2,0)*$E1649)</f>
        <v>3020.793750000018</v>
      </c>
      <c r="U1649">
        <f>VLOOKUP($F1649,'(참고)타워 스텟 가치'!$B$7:$L$11,U$2,0)+(VLOOKUP($F1649,'(참고)타워 스텟 가치'!$B$7:$L$11,U$2,0)*$E1649)</f>
        <v>663000.00000000396</v>
      </c>
      <c r="V1649">
        <f>VLOOKUP($F1649,'(참고)타워 스텟 가치'!$B$7:$L$11,V$2,0)+(VLOOKUP($F1649,'(참고)타워 스텟 가치'!$B$7:$L$11,V$2,0)*$E1649)</f>
        <v>20138.62500000012</v>
      </c>
      <c r="W1649">
        <f>VLOOKUP($F1649,'(참고)타워 스텟 가치'!$B$7:$L$11,W$2,0)+(VLOOKUP($F1649,'(참고)타워 스텟 가치'!$B$7:$L$11,W$2,0)*$E1649)</f>
        <v>335.643750000002</v>
      </c>
      <c r="X1649">
        <f>VLOOKUP($F1649,'(참고)타워 스텟 가치'!$B$7:$L$11,X$2,0)+(VLOOKUP($F1649,'(참고)타워 스텟 가치'!$B$7:$L$11,X$2,0)*$E1649)</f>
        <v>39.780000000000236</v>
      </c>
      <c r="Y1649">
        <f>VLOOKUP($F1649,'(참고)타워 스텟 가치'!$B$7:$L$11,Y$2,0)+(VLOOKUP($F1649,'(참고)타워 스텟 가치'!$B$7:$L$11,Y$2,0)*$E1649)</f>
        <v>0</v>
      </c>
      <c r="Z1649">
        <f>VLOOKUP($F1649,'(참고)타워 스텟 가치'!$B$7:$L$11,Z$2,0)+(VLOOKUP($F1649,'(참고)타워 스텟 가치'!$B$7:$L$11,Z$2,0)*$E1649)</f>
        <v>0</v>
      </c>
      <c r="AA1649">
        <f>VLOOKUP($F1649,'(참고)타워 스텟 가치'!$B$7:$L$11,AA$2,0)+(VLOOKUP($F1649,'(참고)타워 스텟 가치'!$B$7:$L$11,AA$2,0)*$E1649)</f>
        <v>132.60000000000079</v>
      </c>
      <c r="AB1649">
        <f>SUM('스테이지별 몬스터 스텟'!S1649*'(참고)타워 스텟 가치'!$Q$17,'스테이지별 몬스터 스텟'!T1649*'(참고)타워 스텟 가치'!$R$17,'스테이지별 몬스터 스텟'!U1649*'(참고)타워 스텟 가치'!$S$17,'스테이지별 몬스터 스텟'!V1649*'(참고)타워 스텟 가치'!$T$17,'스테이지별 몬스터 스텟'!W1649*'(참고)타워 스텟 가치'!$U$17,'스테이지별 몬스터 스텟'!X1649*'(참고)타워 스텟 가치'!$V$17,'스테이지별 몬스터 스텟'!Y1649*'(참고)타워 스텟 가치'!$W$17,'스테이지별 몬스터 스텟'!Z1649*'(참고)타워 스텟 가치'!$X$17,'스테이지별 몬스터 스텟'!AA1649*'(참고)타워 스텟 가치'!$Y$17)</f>
        <v>1043641.1456250062</v>
      </c>
      <c r="AC1649">
        <v>2</v>
      </c>
      <c r="AD1649">
        <f>VLOOKUP($F1649,'(참고)타워 스텟 가치'!$B$12:$L$16,AD$2,0)+(VLOOKUP($F1649,'(참고)타워 스텟 가치'!$B$12:$L$16,AD$2,0)*$E1649)</f>
        <v>1678.21875000001</v>
      </c>
      <c r="AE1649">
        <f>VLOOKUP($F1649,'(참고)타워 스텟 가치'!$B$12:$L$16,AE$2,0)+(VLOOKUP($F1649,'(참고)타워 스텟 가치'!$B$12:$L$16,AE$2,0)*$E1649)</f>
        <v>2013.862500000012</v>
      </c>
      <c r="AF1649">
        <f>VLOOKUP($F1649,'(참고)타워 스텟 가치'!$B$12:$L$16,AF$2,0)+(VLOOKUP($F1649,'(참고)타워 스텟 가치'!$B$12:$L$16,AF$2,0)*$E1649)</f>
        <v>663000.00000000396</v>
      </c>
      <c r="AG1649">
        <f>VLOOKUP($F1649,'(참고)타워 스텟 가치'!$B$12:$L$16,AG$2,0)+(VLOOKUP($F1649,'(참고)타워 스텟 가치'!$B$12:$L$16,AG$2,0)*$E1649)</f>
        <v>10069.31250000006</v>
      </c>
      <c r="AH1649">
        <f>VLOOKUP($F1649,'(참고)타워 스텟 가치'!$B$12:$L$16,AH$2,0)+(VLOOKUP($F1649,'(참고)타워 스텟 가치'!$B$12:$L$16,AH$2,0)*$E1649)</f>
        <v>335.643750000002</v>
      </c>
      <c r="AI1649">
        <f>VLOOKUP($F1649,'(참고)타워 스텟 가치'!$B$12:$L$16,AI$2,0)+(VLOOKUP($F1649,'(참고)타워 스텟 가치'!$B$12:$L$16,AI$2,0)*$E1649)</f>
        <v>39.780000000000236</v>
      </c>
      <c r="AJ1649">
        <f>VLOOKUP($F1649,'(참고)타워 스텟 가치'!$B$12:$L$16,AJ$2,0)+(VLOOKUP($F1649,'(참고)타워 스텟 가치'!$B$12:$L$16,AJ$2,0)*$E1649)</f>
        <v>0</v>
      </c>
      <c r="AK1649">
        <f>VLOOKUP($F1649,'(참고)타워 스텟 가치'!$B$12:$L$16,AK$2,0)+(VLOOKUP($F1649,'(참고)타워 스텟 가치'!$B$12:$L$16,AK$2,0)*$E1649)</f>
        <v>0</v>
      </c>
      <c r="AL1649">
        <f>VLOOKUP($F1649,'(참고)타워 스텟 가치'!$B$12:$L$16,AL$2,0)+(VLOOKUP($F1649,'(참고)타워 스텟 가치'!$B$12:$L$16,AL$2,0)*$E1649)</f>
        <v>265.20000000000158</v>
      </c>
      <c r="AM1649">
        <f>SUM('스테이지별 몬스터 스텟'!AD1649*'(참고)타워 스텟 가치'!$Q$17,'스테이지별 몬스터 스텟'!AE1649*'(참고)타워 스텟 가치'!$R$17,'스테이지별 몬스터 스텟'!AF1649*'(참고)타워 스텟 가치'!$S$17,'스테이지별 몬스터 스텟'!AG1649*'(참고)타워 스텟 가치'!$T$17,'스테이지별 몬스터 스텟'!AH1649*'(참고)타워 스텟 가치'!$U$17,'스테이지별 몬스터 스텟'!AI1649*'(참고)타워 스텟 가치'!$V$17,'스테이지별 몬스터 스텟'!AJ1649*'(참고)타워 스텟 가치'!$W$17,'스테이지별 몬스터 스텟'!AK1649*'(참고)타워 스텟 가치'!$X$17,'스테이지별 몬스터 스텟'!AL1649*'(참고)타워 스텟 가치'!$Y$17)</f>
        <v>1022257.3237500062</v>
      </c>
      <c r="AN1649">
        <v>3</v>
      </c>
    </row>
    <row r="1650" spans="3:40" x14ac:dyDescent="0.3">
      <c r="C1650">
        <v>1</v>
      </c>
      <c r="D1650">
        <f t="shared" si="77"/>
        <v>330</v>
      </c>
      <c r="E1650" s="52">
        <f>VLOOKUP(D1650,'스테이지별 난이도 설정'!B:C,2,0)</f>
        <v>132.0000000000008</v>
      </c>
      <c r="F1650" t="str">
        <f t="shared" si="78"/>
        <v>일반</v>
      </c>
      <c r="G1650">
        <f t="shared" si="76"/>
        <v>6</v>
      </c>
      <c r="H1650">
        <f>VLOOKUP($F1650,'(참고)타워 스텟 가치'!$B$2:$L$6,H$2,0)+(VLOOKUP($F1650,'(참고)타워 스텟 가치'!$B$2:$L$6,H$2,0)*$E1650)</f>
        <v>997.50000000000591</v>
      </c>
      <c r="I1650">
        <f>VLOOKUP($F1650,'(참고)타워 스텟 가치'!$B$2:$L$6,I$2,0)+(VLOOKUP($F1650,'(참고)타워 스텟 가치'!$B$2:$L$6,I$2,0)*$E1650)</f>
        <v>199.50000000000119</v>
      </c>
      <c r="J1650">
        <f>VLOOKUP($F1650,'(참고)타워 스텟 가치'!$B$2:$L$6,J$2,0)+(VLOOKUP($F1650,'(참고)타워 스텟 가치'!$B$2:$L$6,J$2,0)*$E1650)</f>
        <v>665000.00000000396</v>
      </c>
      <c r="K1650">
        <f>VLOOKUP($F1650,'(참고)타워 스텟 가치'!$B$2:$L$6,K$2,0)+(VLOOKUP($F1650,'(참고)타워 스텟 가치'!$B$2:$L$6,K$2,0)*$E1650)</f>
        <v>3990.0000000000236</v>
      </c>
      <c r="L1650">
        <f>VLOOKUP($F1650,'(참고)타워 스텟 가치'!$B$2:$L$6,L$2,0)+(VLOOKUP($F1650,'(참고)타워 스텟 가치'!$B$2:$L$6,L$2,0)*$E1650)</f>
        <v>66.500000000000398</v>
      </c>
      <c r="M1650">
        <f>VLOOKUP($F1650,'(참고)타워 스텟 가치'!$B$2:$L$6,M$2,0)+(VLOOKUP($F1650,'(참고)타워 스텟 가치'!$B$2:$L$6,M$2,0)*$E1650)</f>
        <v>39.900000000000233</v>
      </c>
      <c r="N1650">
        <f>VLOOKUP($F1650,'(참고)타워 스텟 가치'!$B$2:$L$6,N$2,0)+(VLOOKUP($F1650,'(참고)타워 스텟 가치'!$B$2:$L$6,N$2,0)*$E1650)</f>
        <v>0</v>
      </c>
      <c r="O1650">
        <f>VLOOKUP($F1650,'(참고)타워 스텟 가치'!$B$2:$L$6,O$2,0)+(VLOOKUP($F1650,'(참고)타워 스텟 가치'!$B$2:$L$6,O$2,0)*$E1650)</f>
        <v>0</v>
      </c>
      <c r="P1650">
        <f>VLOOKUP($F1650,'(참고)타워 스텟 가치'!$B$2:$L$6,P$2,0)+(VLOOKUP($F1650,'(참고)타워 스텟 가치'!$B$2:$L$6,P$2,0)*$E1650)</f>
        <v>93.100000000000549</v>
      </c>
      <c r="Q1650">
        <f>SUM('스테이지별 몬스터 스텟'!H1650*'(참고)타워 스텟 가치'!$Q$17,'스테이지별 몬스터 스텟'!I1650*'(참고)타워 스텟 가치'!$R$17,'스테이지별 몬스터 스텟'!J1650*'(참고)타워 스텟 가치'!$S$17,'스테이지별 몬스터 스텟'!K1650*'(참고)타워 스텟 가치'!$T$17,'스테이지별 몬스터 스텟'!L1650*'(참고)타워 스텟 가치'!$U$17,'스테이지별 몬스터 스텟'!M1650*'(참고)타워 스텟 가치'!$V$17,'스테이지별 몬스터 스텟'!N1650*'(참고)타워 스텟 가치'!$W$17,'스테이지별 몬스터 스텟'!O1650*'(참고)타워 스텟 가치'!$X$17,'스테이지별 몬스터 스텟'!P1650*'(참고)타워 스텟 가치'!$Y$17)</f>
        <v>1008133.3500000059</v>
      </c>
      <c r="R1650">
        <v>1</v>
      </c>
      <c r="S1650">
        <f>VLOOKUP($F1650,'(참고)타워 스텟 가치'!$B$7:$L$11,S$2,0)+(VLOOKUP($F1650,'(참고)타워 스텟 가치'!$B$7:$L$11,S$2,0)*$E1650)</f>
        <v>332.50000000000199</v>
      </c>
      <c r="T1650">
        <f>VLOOKUP($F1650,'(참고)타워 스텟 가치'!$B$7:$L$11,T$2,0)+(VLOOKUP($F1650,'(참고)타워 스텟 가치'!$B$7:$L$11,T$2,0)*$E1650)</f>
        <v>598.50000000000364</v>
      </c>
      <c r="U1650">
        <f>VLOOKUP($F1650,'(참고)타워 스텟 가치'!$B$7:$L$11,U$2,0)+(VLOOKUP($F1650,'(참고)타워 스텟 가치'!$B$7:$L$11,U$2,0)*$E1650)</f>
        <v>665000.00000000396</v>
      </c>
      <c r="V1650">
        <f>VLOOKUP($F1650,'(참고)타워 스텟 가치'!$B$7:$L$11,V$2,0)+(VLOOKUP($F1650,'(참고)타워 스텟 가치'!$B$7:$L$11,V$2,0)*$E1650)</f>
        <v>3990.0000000000236</v>
      </c>
      <c r="W1650">
        <f>VLOOKUP($F1650,'(참고)타워 스텟 가치'!$B$7:$L$11,W$2,0)+(VLOOKUP($F1650,'(참고)타워 스텟 가치'!$B$7:$L$11,W$2,0)*$E1650)</f>
        <v>66.500000000000398</v>
      </c>
      <c r="X1650">
        <f>VLOOKUP($F1650,'(참고)타워 스텟 가치'!$B$7:$L$11,X$2,0)+(VLOOKUP($F1650,'(참고)타워 스텟 가치'!$B$7:$L$11,X$2,0)*$E1650)</f>
        <v>39.900000000000233</v>
      </c>
      <c r="Y1650">
        <f>VLOOKUP($F1650,'(참고)타워 스텟 가치'!$B$7:$L$11,Y$2,0)+(VLOOKUP($F1650,'(참고)타워 스텟 가치'!$B$7:$L$11,Y$2,0)*$E1650)</f>
        <v>0</v>
      </c>
      <c r="Z1650">
        <f>VLOOKUP($F1650,'(참고)타워 스텟 가치'!$B$7:$L$11,Z$2,0)+(VLOOKUP($F1650,'(참고)타워 스텟 가치'!$B$7:$L$11,Z$2,0)*$E1650)</f>
        <v>0</v>
      </c>
      <c r="AA1650">
        <f>VLOOKUP($F1650,'(참고)타워 스텟 가치'!$B$7:$L$11,AA$2,0)+(VLOOKUP($F1650,'(참고)타워 스텟 가치'!$B$7:$L$11,AA$2,0)*$E1650)</f>
        <v>93.100000000000549</v>
      </c>
      <c r="AB1650">
        <f>SUM('스테이지별 몬스터 스텟'!S1650*'(참고)타워 스텟 가치'!$Q$17,'스테이지별 몬스터 스텟'!T1650*'(참고)타워 스텟 가치'!$R$17,'스테이지별 몬스터 스텟'!U1650*'(참고)타워 스텟 가치'!$S$17,'스테이지별 몬스터 스텟'!V1650*'(참고)타워 스텟 가치'!$T$17,'스테이지별 몬스터 스텟'!W1650*'(참고)타워 스텟 가치'!$U$17,'스테이지별 몬스터 스텟'!X1650*'(참고)타워 스텟 가치'!$V$17,'스테이지별 몬스터 스텟'!Y1650*'(참고)타워 스텟 가치'!$W$17,'스테이지별 몬스터 스텟'!Z1650*'(참고)타워 스텟 가치'!$X$17,'스테이지별 몬스터 스텟'!AA1650*'(참고)타워 스텟 가치'!$Y$17)</f>
        <v>1007401.8500000059</v>
      </c>
      <c r="AC1650">
        <v>2</v>
      </c>
      <c r="AD1650">
        <f>VLOOKUP($F1650,'(참고)타워 스텟 가치'!$B$12:$L$16,AD$2,0)+(VLOOKUP($F1650,'(참고)타워 스텟 가치'!$B$12:$L$16,AD$2,0)*$E1650)</f>
        <v>332.50000000000199</v>
      </c>
      <c r="AE1650">
        <f>VLOOKUP($F1650,'(참고)타워 스텟 가치'!$B$12:$L$16,AE$2,0)+(VLOOKUP($F1650,'(참고)타워 스텟 가치'!$B$12:$L$16,AE$2,0)*$E1650)</f>
        <v>399.00000000000239</v>
      </c>
      <c r="AF1650">
        <f>VLOOKUP($F1650,'(참고)타워 스텟 가치'!$B$12:$L$16,AF$2,0)+(VLOOKUP($F1650,'(참고)타워 스텟 가치'!$B$12:$L$16,AF$2,0)*$E1650)</f>
        <v>665000.00000000396</v>
      </c>
      <c r="AG1650">
        <f>VLOOKUP($F1650,'(참고)타워 스텟 가치'!$B$12:$L$16,AG$2,0)+(VLOOKUP($F1650,'(참고)타워 스텟 가치'!$B$12:$L$16,AG$2,0)*$E1650)</f>
        <v>1995.0000000000118</v>
      </c>
      <c r="AH1650">
        <f>VLOOKUP($F1650,'(참고)타워 스텟 가치'!$B$12:$L$16,AH$2,0)+(VLOOKUP($F1650,'(참고)타워 스텟 가치'!$B$12:$L$16,AH$2,0)*$E1650)</f>
        <v>66.500000000000398</v>
      </c>
      <c r="AI1650">
        <f>VLOOKUP($F1650,'(참고)타워 스텟 가치'!$B$12:$L$16,AI$2,0)+(VLOOKUP($F1650,'(참고)타워 스텟 가치'!$B$12:$L$16,AI$2,0)*$E1650)</f>
        <v>39.900000000000233</v>
      </c>
      <c r="AJ1650">
        <f>VLOOKUP($F1650,'(참고)타워 스텟 가치'!$B$12:$L$16,AJ$2,0)+(VLOOKUP($F1650,'(참고)타워 스텟 가치'!$B$12:$L$16,AJ$2,0)*$E1650)</f>
        <v>0</v>
      </c>
      <c r="AK1650">
        <f>VLOOKUP($F1650,'(참고)타워 스텟 가치'!$B$12:$L$16,AK$2,0)+(VLOOKUP($F1650,'(참고)타워 스텟 가치'!$B$12:$L$16,AK$2,0)*$E1650)</f>
        <v>0</v>
      </c>
      <c r="AL1650">
        <f>VLOOKUP($F1650,'(참고)타워 스텟 가치'!$B$12:$L$16,AL$2,0)+(VLOOKUP($F1650,'(참고)타워 스텟 가치'!$B$12:$L$16,AL$2,0)*$E1650)</f>
        <v>186.2000000000011</v>
      </c>
      <c r="AM1650">
        <f>SUM('스테이지별 몬스터 스텟'!AD1650*'(참고)타워 스텟 가치'!$Q$17,'스테이지별 몬스터 스텟'!AE1650*'(참고)타워 스텟 가치'!$R$17,'스테이지별 몬스터 스텟'!AF1650*'(참고)타워 스텟 가치'!$S$17,'스테이지별 몬스터 스텟'!AG1650*'(참고)타워 스텟 가치'!$T$17,'스테이지별 몬스터 스텟'!AH1650*'(참고)타워 스텟 가치'!$U$17,'스테이지별 몬스터 스텟'!AI1650*'(참고)타워 스텟 가치'!$V$17,'스테이지별 몬스터 스텟'!AJ1650*'(참고)타워 스텟 가치'!$W$17,'스테이지별 몬스터 스텟'!AK1650*'(참고)타워 스텟 가치'!$X$17,'스테이지별 몬스터 스텟'!AL1650*'(참고)타워 스텟 가치'!$Y$17)</f>
        <v>1003298.800000006</v>
      </c>
      <c r="AN1650">
        <v>3</v>
      </c>
    </row>
    <row r="1651" spans="3:40" x14ac:dyDescent="0.3">
      <c r="C1651">
        <v>2</v>
      </c>
      <c r="D1651">
        <f t="shared" si="77"/>
        <v>330</v>
      </c>
      <c r="E1651" s="52">
        <f>VLOOKUP(D1651,'스테이지별 난이도 설정'!B:C,2,0)</f>
        <v>132.0000000000008</v>
      </c>
      <c r="F1651" t="str">
        <f t="shared" si="78"/>
        <v>레어</v>
      </c>
      <c r="G1651">
        <f t="shared" si="76"/>
        <v>6</v>
      </c>
      <c r="H1651">
        <f>VLOOKUP($F1651,'(참고)타워 스텟 가치'!$B$2:$L$6,H$2,0)+(VLOOKUP($F1651,'(참고)타워 스텟 가치'!$B$2:$L$6,H$2,0)*$E1651)</f>
        <v>1496.2500000000089</v>
      </c>
      <c r="I1651">
        <f>VLOOKUP($F1651,'(참고)타워 스텟 가치'!$B$2:$L$6,I$2,0)+(VLOOKUP($F1651,'(참고)타워 스텟 가치'!$B$2:$L$6,I$2,0)*$E1651)</f>
        <v>299.25000000000182</v>
      </c>
      <c r="J1651">
        <f>VLOOKUP($F1651,'(참고)타워 스텟 가치'!$B$2:$L$6,J$2,0)+(VLOOKUP($F1651,'(참고)타워 스텟 가치'!$B$2:$L$6,J$2,0)*$E1651)</f>
        <v>665000.00000000396</v>
      </c>
      <c r="K1651">
        <f>VLOOKUP($F1651,'(참고)타워 스텟 가치'!$B$2:$L$6,K$2,0)+(VLOOKUP($F1651,'(참고)타워 스텟 가치'!$B$2:$L$6,K$2,0)*$E1651)</f>
        <v>5985.0000000000355</v>
      </c>
      <c r="L1651">
        <f>VLOOKUP($F1651,'(참고)타워 스텟 가치'!$B$2:$L$6,L$2,0)+(VLOOKUP($F1651,'(참고)타워 스텟 가치'!$B$2:$L$6,L$2,0)*$E1651)</f>
        <v>99.750000000000597</v>
      </c>
      <c r="M1651">
        <f>VLOOKUP($F1651,'(참고)타워 스텟 가치'!$B$2:$L$6,M$2,0)+(VLOOKUP($F1651,'(참고)타워 스텟 가치'!$B$2:$L$6,M$2,0)*$E1651)</f>
        <v>39.900000000000233</v>
      </c>
      <c r="N1651">
        <f>VLOOKUP($F1651,'(참고)타워 스텟 가치'!$B$2:$L$6,N$2,0)+(VLOOKUP($F1651,'(참고)타워 스텟 가치'!$B$2:$L$6,N$2,0)*$E1651)</f>
        <v>0</v>
      </c>
      <c r="O1651">
        <f>VLOOKUP($F1651,'(참고)타워 스텟 가치'!$B$2:$L$6,O$2,0)+(VLOOKUP($F1651,'(참고)타워 스텟 가치'!$B$2:$L$6,O$2,0)*$E1651)</f>
        <v>0</v>
      </c>
      <c r="P1651">
        <f>VLOOKUP($F1651,'(참고)타워 스텟 가치'!$B$2:$L$6,P$2,0)+(VLOOKUP($F1651,'(참고)타워 스텟 가치'!$B$2:$L$6,P$2,0)*$E1651)</f>
        <v>93.100000000000549</v>
      </c>
      <c r="Q1651">
        <f>SUM('스테이지별 몬스터 스텟'!H1651*'(참고)타워 스텟 가치'!$Q$17,'스테이지별 몬스터 스텟'!I1651*'(참고)타워 스텟 가치'!$R$17,'스테이지별 몬스터 스텟'!J1651*'(참고)타워 스텟 가치'!$S$17,'스테이지별 몬스터 스텟'!K1651*'(참고)타워 스텟 가치'!$T$17,'스테이지별 몬스터 스텟'!L1651*'(참고)타워 스텟 가치'!$U$17,'스테이지별 몬스터 스텟'!M1651*'(참고)타워 스텟 가치'!$V$17,'스테이지별 몬스터 스텟'!N1651*'(참고)타워 스텟 가치'!$W$17,'스테이지별 몬스터 스텟'!O1651*'(참고)타워 스텟 가치'!$X$17,'스테이지별 몬스터 스텟'!P1651*'(참고)타워 스텟 가치'!$Y$17)</f>
        <v>1013336.975000006</v>
      </c>
      <c r="R1651">
        <v>1</v>
      </c>
      <c r="S1651">
        <f>VLOOKUP($F1651,'(참고)타워 스텟 가치'!$B$7:$L$11,S$2,0)+(VLOOKUP($F1651,'(참고)타워 스텟 가치'!$B$7:$L$11,S$2,0)*$E1651)</f>
        <v>498.75000000000296</v>
      </c>
      <c r="T1651">
        <f>VLOOKUP($F1651,'(참고)타워 스텟 가치'!$B$7:$L$11,T$2,0)+(VLOOKUP($F1651,'(참고)타워 스텟 가치'!$B$7:$L$11,T$2,0)*$E1651)</f>
        <v>897.75000000000534</v>
      </c>
      <c r="U1651">
        <f>VLOOKUP($F1651,'(참고)타워 스텟 가치'!$B$7:$L$11,U$2,0)+(VLOOKUP($F1651,'(참고)타워 스텟 가치'!$B$7:$L$11,U$2,0)*$E1651)</f>
        <v>665000.00000000396</v>
      </c>
      <c r="V1651">
        <f>VLOOKUP($F1651,'(참고)타워 스텟 가치'!$B$7:$L$11,V$2,0)+(VLOOKUP($F1651,'(참고)타워 스텟 가치'!$B$7:$L$11,V$2,0)*$E1651)</f>
        <v>5985.0000000000355</v>
      </c>
      <c r="W1651">
        <f>VLOOKUP($F1651,'(참고)타워 스텟 가치'!$B$7:$L$11,W$2,0)+(VLOOKUP($F1651,'(참고)타워 스텟 가치'!$B$7:$L$11,W$2,0)*$E1651)</f>
        <v>99.750000000000597</v>
      </c>
      <c r="X1651">
        <f>VLOOKUP($F1651,'(참고)타워 스텟 가치'!$B$7:$L$11,X$2,0)+(VLOOKUP($F1651,'(참고)타워 스텟 가치'!$B$7:$L$11,X$2,0)*$E1651)</f>
        <v>39.900000000000233</v>
      </c>
      <c r="Y1651">
        <f>VLOOKUP($F1651,'(참고)타워 스텟 가치'!$B$7:$L$11,Y$2,0)+(VLOOKUP($F1651,'(참고)타워 스텟 가치'!$B$7:$L$11,Y$2,0)*$E1651)</f>
        <v>0</v>
      </c>
      <c r="Z1651">
        <f>VLOOKUP($F1651,'(참고)타워 스텟 가치'!$B$7:$L$11,Z$2,0)+(VLOOKUP($F1651,'(참고)타워 스텟 가치'!$B$7:$L$11,Z$2,0)*$E1651)</f>
        <v>0</v>
      </c>
      <c r="AA1651">
        <f>VLOOKUP($F1651,'(참고)타워 스텟 가치'!$B$7:$L$11,AA$2,0)+(VLOOKUP($F1651,'(참고)타워 스텟 가치'!$B$7:$L$11,AA$2,0)*$E1651)</f>
        <v>93.100000000000549</v>
      </c>
      <c r="AB1651">
        <f>SUM('스테이지별 몬스터 스텟'!S1651*'(참고)타워 스텟 가치'!$Q$17,'스테이지별 몬스터 스텟'!T1651*'(참고)타워 스텟 가치'!$R$17,'스테이지별 몬스터 스텟'!U1651*'(참고)타워 스텟 가치'!$S$17,'스테이지별 몬스터 스텟'!V1651*'(참고)타워 스텟 가치'!$T$17,'스테이지별 몬스터 스텟'!W1651*'(참고)타워 스텟 가치'!$U$17,'스테이지별 몬스터 스텟'!X1651*'(참고)타워 스텟 가치'!$V$17,'스테이지별 몬스터 스텟'!Y1651*'(참고)타워 스텟 가치'!$W$17,'스테이지별 몬스터 스텟'!Z1651*'(참고)타워 스텟 가치'!$X$17,'스테이지별 몬스터 스텟'!AA1651*'(참고)타워 스텟 가치'!$Y$17)</f>
        <v>1012239.725000006</v>
      </c>
      <c r="AC1651">
        <v>2</v>
      </c>
      <c r="AD1651">
        <f>VLOOKUP($F1651,'(참고)타워 스텟 가치'!$B$12:$L$16,AD$2,0)+(VLOOKUP($F1651,'(참고)타워 스텟 가치'!$B$12:$L$16,AD$2,0)*$E1651)</f>
        <v>498.75000000000296</v>
      </c>
      <c r="AE1651">
        <f>VLOOKUP($F1651,'(참고)타워 스텟 가치'!$B$12:$L$16,AE$2,0)+(VLOOKUP($F1651,'(참고)타워 스텟 가치'!$B$12:$L$16,AE$2,0)*$E1651)</f>
        <v>598.50000000000364</v>
      </c>
      <c r="AF1651">
        <f>VLOOKUP($F1651,'(참고)타워 스텟 가치'!$B$12:$L$16,AF$2,0)+(VLOOKUP($F1651,'(참고)타워 스텟 가치'!$B$12:$L$16,AF$2,0)*$E1651)</f>
        <v>665000.00000000396</v>
      </c>
      <c r="AG1651">
        <f>VLOOKUP($F1651,'(참고)타워 스텟 가치'!$B$12:$L$16,AG$2,0)+(VLOOKUP($F1651,'(참고)타워 스텟 가치'!$B$12:$L$16,AG$2,0)*$E1651)</f>
        <v>2992.5000000000177</v>
      </c>
      <c r="AH1651">
        <f>VLOOKUP($F1651,'(참고)타워 스텟 가치'!$B$12:$L$16,AH$2,0)+(VLOOKUP($F1651,'(참고)타워 스텟 가치'!$B$12:$L$16,AH$2,0)*$E1651)</f>
        <v>99.750000000000597</v>
      </c>
      <c r="AI1651">
        <f>VLOOKUP($F1651,'(참고)타워 스텟 가치'!$B$12:$L$16,AI$2,0)+(VLOOKUP($F1651,'(참고)타워 스텟 가치'!$B$12:$L$16,AI$2,0)*$E1651)</f>
        <v>39.900000000000233</v>
      </c>
      <c r="AJ1651">
        <f>VLOOKUP($F1651,'(참고)타워 스텟 가치'!$B$12:$L$16,AJ$2,0)+(VLOOKUP($F1651,'(참고)타워 스텟 가치'!$B$12:$L$16,AJ$2,0)*$E1651)</f>
        <v>0</v>
      </c>
      <c r="AK1651">
        <f>VLOOKUP($F1651,'(참고)타워 스텟 가치'!$B$12:$L$16,AK$2,0)+(VLOOKUP($F1651,'(참고)타워 스텟 가치'!$B$12:$L$16,AK$2,0)*$E1651)</f>
        <v>0</v>
      </c>
      <c r="AL1651">
        <f>VLOOKUP($F1651,'(참고)타워 스텟 가치'!$B$12:$L$16,AL$2,0)+(VLOOKUP($F1651,'(참고)타워 스텟 가치'!$B$12:$L$16,AL$2,0)*$E1651)</f>
        <v>186.2000000000011</v>
      </c>
      <c r="AM1651">
        <f>SUM('스테이지별 몬스터 스텟'!AD1651*'(참고)타워 스텟 가치'!$Q$17,'스테이지별 몬스터 스텟'!AE1651*'(참고)타워 스텟 가치'!$R$17,'스테이지별 몬스터 스텟'!AF1651*'(참고)타워 스텟 가치'!$S$17,'스테이지별 몬스터 스텟'!AG1651*'(참고)타워 스텟 가치'!$T$17,'스테이지별 몬스터 스텟'!AH1651*'(참고)타워 스텟 가치'!$U$17,'스테이지별 몬스터 스텟'!AI1651*'(참고)타워 스텟 가치'!$V$17,'스테이지별 몬스터 스텟'!AJ1651*'(참고)타워 스텟 가치'!$W$17,'스테이지별 몬스터 스텟'!AK1651*'(참고)타워 스텟 가치'!$X$17,'스테이지별 몬스터 스텟'!AL1651*'(참고)타워 스텟 가치'!$Y$17)</f>
        <v>1005992.050000006</v>
      </c>
      <c r="AN1651">
        <v>3</v>
      </c>
    </row>
    <row r="1652" spans="3:40" x14ac:dyDescent="0.3">
      <c r="C1652">
        <v>3</v>
      </c>
      <c r="D1652">
        <f t="shared" si="77"/>
        <v>330</v>
      </c>
      <c r="E1652" s="52">
        <f>VLOOKUP(D1652,'스테이지별 난이도 설정'!B:C,2,0)</f>
        <v>132.0000000000008</v>
      </c>
      <c r="F1652" t="str">
        <f t="shared" si="78"/>
        <v>에픽</v>
      </c>
      <c r="G1652">
        <f t="shared" si="76"/>
        <v>6</v>
      </c>
      <c r="H1652">
        <f>VLOOKUP($F1652,'(참고)타워 스텟 가치'!$B$2:$L$6,H$2,0)+(VLOOKUP($F1652,'(참고)타워 스텟 가치'!$B$2:$L$6,H$2,0)*$E1652)</f>
        <v>2244.3750000000136</v>
      </c>
      <c r="I1652">
        <f>VLOOKUP($F1652,'(참고)타워 스텟 가치'!$B$2:$L$6,I$2,0)+(VLOOKUP($F1652,'(참고)타워 스텟 가치'!$B$2:$L$6,I$2,0)*$E1652)</f>
        <v>448.87500000000267</v>
      </c>
      <c r="J1652">
        <f>VLOOKUP($F1652,'(참고)타워 스텟 가치'!$B$2:$L$6,J$2,0)+(VLOOKUP($F1652,'(참고)타워 스텟 가치'!$B$2:$L$6,J$2,0)*$E1652)</f>
        <v>665000.00000000396</v>
      </c>
      <c r="K1652">
        <f>VLOOKUP($F1652,'(참고)타워 스텟 가치'!$B$2:$L$6,K$2,0)+(VLOOKUP($F1652,'(참고)타워 스텟 가치'!$B$2:$L$6,K$2,0)*$E1652)</f>
        <v>8977.5000000000546</v>
      </c>
      <c r="L1652">
        <f>VLOOKUP($F1652,'(참고)타워 스텟 가치'!$B$2:$L$6,L$2,0)+(VLOOKUP($F1652,'(참고)타워 스텟 가치'!$B$2:$L$6,L$2,0)*$E1652)</f>
        <v>149.62500000000091</v>
      </c>
      <c r="M1652">
        <f>VLOOKUP($F1652,'(참고)타워 스텟 가치'!$B$2:$L$6,M$2,0)+(VLOOKUP($F1652,'(참고)타워 스텟 가치'!$B$2:$L$6,M$2,0)*$E1652)</f>
        <v>39.900000000000233</v>
      </c>
      <c r="N1652">
        <f>VLOOKUP($F1652,'(참고)타워 스텟 가치'!$B$2:$L$6,N$2,0)+(VLOOKUP($F1652,'(참고)타워 스텟 가치'!$B$2:$L$6,N$2,0)*$E1652)</f>
        <v>0</v>
      </c>
      <c r="O1652">
        <f>VLOOKUP($F1652,'(참고)타워 스텟 가치'!$B$2:$L$6,O$2,0)+(VLOOKUP($F1652,'(참고)타워 스텟 가치'!$B$2:$L$6,O$2,0)*$E1652)</f>
        <v>0</v>
      </c>
      <c r="P1652">
        <f>VLOOKUP($F1652,'(참고)타워 스텟 가치'!$B$2:$L$6,P$2,0)+(VLOOKUP($F1652,'(참고)타워 스텟 가치'!$B$2:$L$6,P$2,0)*$E1652)</f>
        <v>93.100000000000549</v>
      </c>
      <c r="Q1652">
        <f>SUM('스테이지별 몬스터 스텟'!H1652*'(참고)타워 스텟 가치'!$Q$17,'스테이지별 몬스터 스텟'!I1652*'(참고)타워 스텟 가치'!$R$17,'스테이지별 몬스터 스텟'!J1652*'(참고)타워 스텟 가치'!$S$17,'스테이지별 몬스터 스텟'!K1652*'(참고)타워 스텟 가치'!$T$17,'스테이지별 몬스터 스텟'!L1652*'(참고)타워 스텟 가치'!$U$17,'스테이지별 몬스터 스텟'!M1652*'(참고)타워 스텟 가치'!$V$17,'스테이지별 몬스터 스텟'!N1652*'(참고)타워 스텟 가치'!$W$17,'스테이지별 몬스터 스텟'!O1652*'(참고)타워 스텟 가치'!$X$17,'스테이지별 몬스터 스텟'!P1652*'(참고)타워 스텟 가치'!$Y$17)</f>
        <v>1021142.412500006</v>
      </c>
      <c r="R1652">
        <v>1</v>
      </c>
      <c r="S1652">
        <f>VLOOKUP($F1652,'(참고)타워 스텟 가치'!$B$7:$L$11,S$2,0)+(VLOOKUP($F1652,'(참고)타워 스텟 가치'!$B$7:$L$11,S$2,0)*$E1652)</f>
        <v>748.12500000000443</v>
      </c>
      <c r="T1652">
        <f>VLOOKUP($F1652,'(참고)타워 스텟 가치'!$B$7:$L$11,T$2,0)+(VLOOKUP($F1652,'(참고)타워 스텟 가치'!$B$7:$L$11,T$2,0)*$E1652)</f>
        <v>1346.625000000008</v>
      </c>
      <c r="U1652">
        <f>VLOOKUP($F1652,'(참고)타워 스텟 가치'!$B$7:$L$11,U$2,0)+(VLOOKUP($F1652,'(참고)타워 스텟 가치'!$B$7:$L$11,U$2,0)*$E1652)</f>
        <v>665000.00000000396</v>
      </c>
      <c r="V1652">
        <f>VLOOKUP($F1652,'(참고)타워 스텟 가치'!$B$7:$L$11,V$2,0)+(VLOOKUP($F1652,'(참고)타워 스텟 가치'!$B$7:$L$11,V$2,0)*$E1652)</f>
        <v>8977.5000000000546</v>
      </c>
      <c r="W1652">
        <f>VLOOKUP($F1652,'(참고)타워 스텟 가치'!$B$7:$L$11,W$2,0)+(VLOOKUP($F1652,'(참고)타워 스텟 가치'!$B$7:$L$11,W$2,0)*$E1652)</f>
        <v>149.62500000000091</v>
      </c>
      <c r="X1652">
        <f>VLOOKUP($F1652,'(참고)타워 스텟 가치'!$B$7:$L$11,X$2,0)+(VLOOKUP($F1652,'(참고)타워 스텟 가치'!$B$7:$L$11,X$2,0)*$E1652)</f>
        <v>39.900000000000233</v>
      </c>
      <c r="Y1652">
        <f>VLOOKUP($F1652,'(참고)타워 스텟 가치'!$B$7:$L$11,Y$2,0)+(VLOOKUP($F1652,'(참고)타워 스텟 가치'!$B$7:$L$11,Y$2,0)*$E1652)</f>
        <v>0</v>
      </c>
      <c r="Z1652">
        <f>VLOOKUP($F1652,'(참고)타워 스텟 가치'!$B$7:$L$11,Z$2,0)+(VLOOKUP($F1652,'(참고)타워 스텟 가치'!$B$7:$L$11,Z$2,0)*$E1652)</f>
        <v>0</v>
      </c>
      <c r="AA1652">
        <f>VLOOKUP($F1652,'(참고)타워 스텟 가치'!$B$7:$L$11,AA$2,0)+(VLOOKUP($F1652,'(참고)타워 스텟 가치'!$B$7:$L$11,AA$2,0)*$E1652)</f>
        <v>93.100000000000549</v>
      </c>
      <c r="AB1652">
        <f>SUM('스테이지별 몬스터 스텟'!S1652*'(참고)타워 스텟 가치'!$Q$17,'스테이지별 몬스터 스텟'!T1652*'(참고)타워 스텟 가치'!$R$17,'스테이지별 몬스터 스텟'!U1652*'(참고)타워 스텟 가치'!$S$17,'스테이지별 몬스터 스텟'!V1652*'(참고)타워 스텟 가치'!$T$17,'스테이지별 몬스터 스텟'!W1652*'(참고)타워 스텟 가치'!$U$17,'스테이지별 몬스터 스텟'!X1652*'(참고)타워 스텟 가치'!$V$17,'스테이지별 몬스터 스텟'!Y1652*'(참고)타워 스텟 가치'!$W$17,'스테이지별 몬스터 스텟'!Z1652*'(참고)타워 스텟 가치'!$X$17,'스테이지별 몬스터 스텟'!AA1652*'(참고)타워 스텟 가치'!$Y$17)</f>
        <v>1019496.537500006</v>
      </c>
      <c r="AC1652">
        <v>2</v>
      </c>
      <c r="AD1652">
        <f>VLOOKUP($F1652,'(참고)타워 스텟 가치'!$B$12:$L$16,AD$2,0)+(VLOOKUP($F1652,'(참고)타워 스텟 가치'!$B$12:$L$16,AD$2,0)*$E1652)</f>
        <v>748.12500000000443</v>
      </c>
      <c r="AE1652">
        <f>VLOOKUP($F1652,'(참고)타워 스텟 가치'!$B$12:$L$16,AE$2,0)+(VLOOKUP($F1652,'(참고)타워 스텟 가치'!$B$12:$L$16,AE$2,0)*$E1652)</f>
        <v>897.75000000000534</v>
      </c>
      <c r="AF1652">
        <f>VLOOKUP($F1652,'(참고)타워 스텟 가치'!$B$12:$L$16,AF$2,0)+(VLOOKUP($F1652,'(참고)타워 스텟 가치'!$B$12:$L$16,AF$2,0)*$E1652)</f>
        <v>665000.00000000396</v>
      </c>
      <c r="AG1652">
        <f>VLOOKUP($F1652,'(참고)타워 스텟 가치'!$B$12:$L$16,AG$2,0)+(VLOOKUP($F1652,'(참고)타워 스텟 가치'!$B$12:$L$16,AG$2,0)*$E1652)</f>
        <v>4488.7500000000273</v>
      </c>
      <c r="AH1652">
        <f>VLOOKUP($F1652,'(참고)타워 스텟 가치'!$B$12:$L$16,AH$2,0)+(VLOOKUP($F1652,'(참고)타워 스텟 가치'!$B$12:$L$16,AH$2,0)*$E1652)</f>
        <v>149.62500000000091</v>
      </c>
      <c r="AI1652">
        <f>VLOOKUP($F1652,'(참고)타워 스텟 가치'!$B$12:$L$16,AI$2,0)+(VLOOKUP($F1652,'(참고)타워 스텟 가치'!$B$12:$L$16,AI$2,0)*$E1652)</f>
        <v>39.900000000000233</v>
      </c>
      <c r="AJ1652">
        <f>VLOOKUP($F1652,'(참고)타워 스텟 가치'!$B$12:$L$16,AJ$2,0)+(VLOOKUP($F1652,'(참고)타워 스텟 가치'!$B$12:$L$16,AJ$2,0)*$E1652)</f>
        <v>0</v>
      </c>
      <c r="AK1652">
        <f>VLOOKUP($F1652,'(참고)타워 스텟 가치'!$B$12:$L$16,AK$2,0)+(VLOOKUP($F1652,'(참고)타워 스텟 가치'!$B$12:$L$16,AK$2,0)*$E1652)</f>
        <v>0</v>
      </c>
      <c r="AL1652">
        <f>VLOOKUP($F1652,'(참고)타워 스텟 가치'!$B$12:$L$16,AL$2,0)+(VLOOKUP($F1652,'(참고)타워 스텟 가치'!$B$12:$L$16,AL$2,0)*$E1652)</f>
        <v>186.2000000000011</v>
      </c>
      <c r="AM1652">
        <f>SUM('스테이지별 몬스터 스텟'!AD1652*'(참고)타워 스텟 가치'!$Q$17,'스테이지별 몬스터 스텟'!AE1652*'(참고)타워 스텟 가치'!$R$17,'스테이지별 몬스터 스텟'!AF1652*'(참고)타워 스텟 가치'!$S$17,'스테이지별 몬스터 스텟'!AG1652*'(참고)타워 스텟 가치'!$T$17,'스테이지별 몬스터 스텟'!AH1652*'(참고)타워 스텟 가치'!$U$17,'스테이지별 몬스터 스텟'!AI1652*'(참고)타워 스텟 가치'!$V$17,'스테이지별 몬스터 스텟'!AJ1652*'(참고)타워 스텟 가치'!$W$17,'스테이지별 몬스터 스텟'!AK1652*'(참고)타워 스텟 가치'!$X$17,'스테이지별 몬스터 스텟'!AL1652*'(참고)타워 스텟 가치'!$Y$17)</f>
        <v>1010031.925000006</v>
      </c>
      <c r="AN1652">
        <v>3</v>
      </c>
    </row>
    <row r="1653" spans="3:40" x14ac:dyDescent="0.3">
      <c r="C1653">
        <v>4</v>
      </c>
      <c r="D1653">
        <f t="shared" si="77"/>
        <v>330</v>
      </c>
      <c r="E1653" s="52">
        <f>VLOOKUP(D1653,'스테이지별 난이도 설정'!B:C,2,0)</f>
        <v>132.0000000000008</v>
      </c>
      <c r="F1653" t="str">
        <f t="shared" si="78"/>
        <v>유니크</v>
      </c>
      <c r="G1653">
        <f t="shared" si="76"/>
        <v>6</v>
      </c>
      <c r="H1653">
        <f>VLOOKUP($F1653,'(참고)타워 스텟 가치'!$B$2:$L$6,H$2,0)+(VLOOKUP($F1653,'(참고)타워 스텟 가치'!$B$2:$L$6,H$2,0)*$E1653)</f>
        <v>3366.56250000002</v>
      </c>
      <c r="I1653">
        <f>VLOOKUP($F1653,'(참고)타워 스텟 가치'!$B$2:$L$6,I$2,0)+(VLOOKUP($F1653,'(참고)타워 스텟 가치'!$B$2:$L$6,I$2,0)*$E1653)</f>
        <v>673.31250000000398</v>
      </c>
      <c r="J1653">
        <f>VLOOKUP($F1653,'(참고)타워 스텟 가치'!$B$2:$L$6,J$2,0)+(VLOOKUP($F1653,'(참고)타워 스텟 가치'!$B$2:$L$6,J$2,0)*$E1653)</f>
        <v>665000.00000000396</v>
      </c>
      <c r="K1653">
        <f>VLOOKUP($F1653,'(참고)타워 스텟 가치'!$B$2:$L$6,K$2,0)+(VLOOKUP($F1653,'(참고)타워 스텟 가치'!$B$2:$L$6,K$2,0)*$E1653)</f>
        <v>13466.25000000008</v>
      </c>
      <c r="L1653">
        <f>VLOOKUP($F1653,'(참고)타워 스텟 가치'!$B$2:$L$6,L$2,0)+(VLOOKUP($F1653,'(참고)타워 스텟 가치'!$B$2:$L$6,L$2,0)*$E1653)</f>
        <v>224.43750000000134</v>
      </c>
      <c r="M1653">
        <f>VLOOKUP($F1653,'(참고)타워 스텟 가치'!$B$2:$L$6,M$2,0)+(VLOOKUP($F1653,'(참고)타워 스텟 가치'!$B$2:$L$6,M$2,0)*$E1653)</f>
        <v>39.900000000000233</v>
      </c>
      <c r="N1653">
        <f>VLOOKUP($F1653,'(참고)타워 스텟 가치'!$B$2:$L$6,N$2,0)+(VLOOKUP($F1653,'(참고)타워 스텟 가치'!$B$2:$L$6,N$2,0)*$E1653)</f>
        <v>0</v>
      </c>
      <c r="O1653">
        <f>VLOOKUP($F1653,'(참고)타워 스텟 가치'!$B$2:$L$6,O$2,0)+(VLOOKUP($F1653,'(참고)타워 스텟 가치'!$B$2:$L$6,O$2,0)*$E1653)</f>
        <v>0</v>
      </c>
      <c r="P1653">
        <f>VLOOKUP($F1653,'(참고)타워 스텟 가치'!$B$2:$L$6,P$2,0)+(VLOOKUP($F1653,'(참고)타워 스텟 가치'!$B$2:$L$6,P$2,0)*$E1653)</f>
        <v>133.0000000000008</v>
      </c>
      <c r="Q1653">
        <f>SUM('스테이지별 몬스터 스텟'!H1653*'(참고)타워 스텟 가치'!$Q$17,'스테이지별 몬스터 스텟'!I1653*'(참고)타워 스텟 가치'!$R$17,'스테이지별 몬스터 스텟'!J1653*'(참고)타워 스텟 가치'!$S$17,'스테이지별 몬스터 스텟'!K1653*'(참고)타워 스텟 가치'!$T$17,'스테이지별 몬스터 스텟'!L1653*'(참고)타워 스텟 가치'!$U$17,'스테이지별 몬스터 스텟'!M1653*'(참고)타워 스텟 가치'!$V$17,'스테이지별 몬스터 스텟'!N1653*'(참고)타워 스텟 가치'!$W$17,'스테이지별 몬스터 스텟'!O1653*'(참고)타워 스텟 가치'!$X$17,'스테이지별 몬스터 스텟'!P1653*'(참고)타워 스텟 가치'!$Y$17)</f>
        <v>1032930.3687500061</v>
      </c>
      <c r="R1653">
        <v>1</v>
      </c>
      <c r="S1653">
        <f>VLOOKUP($F1653,'(참고)타워 스텟 가치'!$B$7:$L$11,S$2,0)+(VLOOKUP($F1653,'(참고)타워 스텟 가치'!$B$7:$L$11,S$2,0)*$E1653)</f>
        <v>1122.1875000000068</v>
      </c>
      <c r="T1653">
        <f>VLOOKUP($F1653,'(참고)타워 스텟 가치'!$B$7:$L$11,T$2,0)+(VLOOKUP($F1653,'(참고)타워 스텟 가치'!$B$7:$L$11,T$2,0)*$E1653)</f>
        <v>2019.9375000000121</v>
      </c>
      <c r="U1653">
        <f>VLOOKUP($F1653,'(참고)타워 스텟 가치'!$B$7:$L$11,U$2,0)+(VLOOKUP($F1653,'(참고)타워 스텟 가치'!$B$7:$L$11,U$2,0)*$E1653)</f>
        <v>665000.00000000396</v>
      </c>
      <c r="V1653">
        <f>VLOOKUP($F1653,'(참고)타워 스텟 가치'!$B$7:$L$11,V$2,0)+(VLOOKUP($F1653,'(참고)타워 스텟 가치'!$B$7:$L$11,V$2,0)*$E1653)</f>
        <v>13466.25000000008</v>
      </c>
      <c r="W1653">
        <f>VLOOKUP($F1653,'(참고)타워 스텟 가치'!$B$7:$L$11,W$2,0)+(VLOOKUP($F1653,'(참고)타워 스텟 가치'!$B$7:$L$11,W$2,0)*$E1653)</f>
        <v>224.43750000000134</v>
      </c>
      <c r="X1653">
        <f>VLOOKUP($F1653,'(참고)타워 스텟 가치'!$B$7:$L$11,X$2,0)+(VLOOKUP($F1653,'(참고)타워 스텟 가치'!$B$7:$L$11,X$2,0)*$E1653)</f>
        <v>39.900000000000233</v>
      </c>
      <c r="Y1653">
        <f>VLOOKUP($F1653,'(참고)타워 스텟 가치'!$B$7:$L$11,Y$2,0)+(VLOOKUP($F1653,'(참고)타워 스텟 가치'!$B$7:$L$11,Y$2,0)*$E1653)</f>
        <v>0</v>
      </c>
      <c r="Z1653">
        <f>VLOOKUP($F1653,'(참고)타워 스텟 가치'!$B$7:$L$11,Z$2,0)+(VLOOKUP($F1653,'(참고)타워 스텟 가치'!$B$7:$L$11,Z$2,0)*$E1653)</f>
        <v>0</v>
      </c>
      <c r="AA1653">
        <f>VLOOKUP($F1653,'(참고)타워 스텟 가치'!$B$7:$L$11,AA$2,0)+(VLOOKUP($F1653,'(참고)타워 스텟 가치'!$B$7:$L$11,AA$2,0)*$E1653)</f>
        <v>133.0000000000008</v>
      </c>
      <c r="AB1653">
        <f>SUM('스테이지별 몬스터 스텟'!S1653*'(참고)타워 스텟 가치'!$Q$17,'스테이지별 몬스터 스텟'!T1653*'(참고)타워 스텟 가치'!$R$17,'스테이지별 몬스터 스텟'!U1653*'(참고)타워 스텟 가치'!$S$17,'스테이지별 몬스터 스텟'!V1653*'(참고)타워 스텟 가치'!$T$17,'스테이지별 몬스터 스텟'!W1653*'(참고)타워 스텟 가치'!$U$17,'스테이지별 몬스터 스텟'!X1653*'(참고)타워 스텟 가치'!$V$17,'스테이지별 몬스터 스텟'!Y1653*'(참고)타워 스텟 가치'!$W$17,'스테이지별 몬스터 스텟'!Z1653*'(참고)타워 스텟 가치'!$X$17,'스테이지별 몬스터 스텟'!AA1653*'(참고)타워 스텟 가치'!$Y$17)</f>
        <v>1030461.5562500061</v>
      </c>
      <c r="AC1653">
        <v>2</v>
      </c>
      <c r="AD1653">
        <f>VLOOKUP($F1653,'(참고)타워 스텟 가치'!$B$12:$L$16,AD$2,0)+(VLOOKUP($F1653,'(참고)타워 스텟 가치'!$B$12:$L$16,AD$2,0)*$E1653)</f>
        <v>1122.1875000000068</v>
      </c>
      <c r="AE1653">
        <f>VLOOKUP($F1653,'(참고)타워 스텟 가치'!$B$12:$L$16,AE$2,0)+(VLOOKUP($F1653,'(참고)타워 스텟 가치'!$B$12:$L$16,AE$2,0)*$E1653)</f>
        <v>1346.625000000008</v>
      </c>
      <c r="AF1653">
        <f>VLOOKUP($F1653,'(참고)타워 스텟 가치'!$B$12:$L$16,AF$2,0)+(VLOOKUP($F1653,'(참고)타워 스텟 가치'!$B$12:$L$16,AF$2,0)*$E1653)</f>
        <v>665000.00000000396</v>
      </c>
      <c r="AG1653">
        <f>VLOOKUP($F1653,'(참고)타워 스텟 가치'!$B$12:$L$16,AG$2,0)+(VLOOKUP($F1653,'(참고)타워 스텟 가치'!$B$12:$L$16,AG$2,0)*$E1653)</f>
        <v>6733.12500000004</v>
      </c>
      <c r="AH1653">
        <f>VLOOKUP($F1653,'(참고)타워 스텟 가치'!$B$12:$L$16,AH$2,0)+(VLOOKUP($F1653,'(참고)타워 스텟 가치'!$B$12:$L$16,AH$2,0)*$E1653)</f>
        <v>224.43750000000134</v>
      </c>
      <c r="AI1653">
        <f>VLOOKUP($F1653,'(참고)타워 스텟 가치'!$B$12:$L$16,AI$2,0)+(VLOOKUP($F1653,'(참고)타워 스텟 가치'!$B$12:$L$16,AI$2,0)*$E1653)</f>
        <v>39.900000000000233</v>
      </c>
      <c r="AJ1653">
        <f>VLOOKUP($F1653,'(참고)타워 스텟 가치'!$B$12:$L$16,AJ$2,0)+(VLOOKUP($F1653,'(참고)타워 스텟 가치'!$B$12:$L$16,AJ$2,0)*$E1653)</f>
        <v>0</v>
      </c>
      <c r="AK1653">
        <f>VLOOKUP($F1653,'(참고)타워 스텟 가치'!$B$12:$L$16,AK$2,0)+(VLOOKUP($F1653,'(참고)타워 스텟 가치'!$B$12:$L$16,AK$2,0)*$E1653)</f>
        <v>0</v>
      </c>
      <c r="AL1653">
        <f>VLOOKUP($F1653,'(참고)타워 스텟 가치'!$B$12:$L$16,AL$2,0)+(VLOOKUP($F1653,'(참고)타워 스텟 가치'!$B$12:$L$16,AL$2,0)*$E1653)</f>
        <v>266.00000000000159</v>
      </c>
      <c r="AM1653">
        <f>SUM('스테이지별 몬스터 스텟'!AD1653*'(참고)타워 스텟 가치'!$Q$17,'스테이지별 몬스터 스텟'!AE1653*'(참고)타워 스텟 가치'!$R$17,'스테이지별 몬스터 스텟'!AF1653*'(참고)타워 스텟 가치'!$S$17,'스테이지별 몬스터 스텟'!AG1653*'(참고)타워 스텟 가치'!$T$17,'스테이지별 몬스터 스텟'!AH1653*'(참고)타워 스텟 가치'!$U$17,'스테이지별 몬스터 스텟'!AI1653*'(참고)타워 스텟 가치'!$V$17,'스테이지별 몬스터 스텟'!AJ1653*'(참고)타워 스텟 가치'!$W$17,'스테이지별 몬스터 스텟'!AK1653*'(참고)타워 스텟 가치'!$X$17,'스테이지별 몬스터 스텟'!AL1653*'(참고)타워 스텟 가치'!$Y$17)</f>
        <v>1016251.3375000061</v>
      </c>
      <c r="AN1653">
        <v>3</v>
      </c>
    </row>
    <row r="1654" spans="3:40" x14ac:dyDescent="0.3">
      <c r="C1654">
        <v>5</v>
      </c>
      <c r="D1654">
        <f t="shared" si="77"/>
        <v>330</v>
      </c>
      <c r="E1654" s="52">
        <f>VLOOKUP(D1654,'스테이지별 난이도 설정'!B:C,2,0)</f>
        <v>132.0000000000008</v>
      </c>
      <c r="F1654" t="str">
        <f t="shared" si="78"/>
        <v>스페셜</v>
      </c>
      <c r="G1654">
        <f t="shared" si="76"/>
        <v>6</v>
      </c>
      <c r="H1654">
        <f>VLOOKUP($F1654,'(참고)타워 스텟 가치'!$B$2:$L$6,H$2,0)+(VLOOKUP($F1654,'(참고)타워 스텟 가치'!$B$2:$L$6,H$2,0)*$E1654)</f>
        <v>5049.84375000003</v>
      </c>
      <c r="I1654">
        <f>VLOOKUP($F1654,'(참고)타워 스텟 가치'!$B$2:$L$6,I$2,0)+(VLOOKUP($F1654,'(참고)타워 스텟 가치'!$B$2:$L$6,I$2,0)*$E1654)</f>
        <v>1009.968750000006</v>
      </c>
      <c r="J1654">
        <f>VLOOKUP($F1654,'(참고)타워 스텟 가치'!$B$2:$L$6,J$2,0)+(VLOOKUP($F1654,'(참고)타워 스텟 가치'!$B$2:$L$6,J$2,0)*$E1654)</f>
        <v>665000.00000000396</v>
      </c>
      <c r="K1654">
        <f>VLOOKUP($F1654,'(참고)타워 스텟 가치'!$B$2:$L$6,K$2,0)+(VLOOKUP($F1654,'(참고)타워 스텟 가치'!$B$2:$L$6,K$2,0)*$E1654)</f>
        <v>20199.37500000012</v>
      </c>
      <c r="L1654">
        <f>VLOOKUP($F1654,'(참고)타워 스텟 가치'!$B$2:$L$6,L$2,0)+(VLOOKUP($F1654,'(참고)타워 스텟 가치'!$B$2:$L$6,L$2,0)*$E1654)</f>
        <v>336.65625000000199</v>
      </c>
      <c r="M1654">
        <f>VLOOKUP($F1654,'(참고)타워 스텟 가치'!$B$2:$L$6,M$2,0)+(VLOOKUP($F1654,'(참고)타워 스텟 가치'!$B$2:$L$6,M$2,0)*$E1654)</f>
        <v>39.900000000000233</v>
      </c>
      <c r="N1654">
        <f>VLOOKUP($F1654,'(참고)타워 스텟 가치'!$B$2:$L$6,N$2,0)+(VLOOKUP($F1654,'(참고)타워 스텟 가치'!$B$2:$L$6,N$2,0)*$E1654)</f>
        <v>0</v>
      </c>
      <c r="O1654">
        <f>VLOOKUP($F1654,'(참고)타워 스텟 가치'!$B$2:$L$6,O$2,0)+(VLOOKUP($F1654,'(참고)타워 스텟 가치'!$B$2:$L$6,O$2,0)*$E1654)</f>
        <v>0</v>
      </c>
      <c r="P1654">
        <f>VLOOKUP($F1654,'(참고)타워 스텟 가치'!$B$2:$L$6,P$2,0)+(VLOOKUP($F1654,'(참고)타워 스텟 가치'!$B$2:$L$6,P$2,0)*$E1654)</f>
        <v>133.0000000000008</v>
      </c>
      <c r="Q1654">
        <f>SUM('스테이지별 몬스터 스텟'!H1654*'(참고)타워 스텟 가치'!$Q$17,'스테이지별 몬스터 스텟'!I1654*'(참고)타워 스텟 가치'!$R$17,'스테이지별 몬스터 스텟'!J1654*'(참고)타워 스텟 가치'!$S$17,'스테이지별 몬스터 스텟'!K1654*'(참고)타워 스텟 가치'!$T$17,'스테이지별 몬스터 스텟'!L1654*'(참고)타워 스텟 가치'!$U$17,'스테이지별 몬스터 스텟'!M1654*'(참고)타워 스텟 가치'!$V$17,'스테이지별 몬스터 스텟'!N1654*'(참고)타워 스텟 가치'!$W$17,'스테이지별 몬스터 스텟'!O1654*'(참고)타워 스텟 가치'!$X$17,'스테이지별 몬스터 스텟'!P1654*'(참고)타워 스텟 가치'!$Y$17)</f>
        <v>1050492.6031250062</v>
      </c>
      <c r="R1654">
        <v>1</v>
      </c>
      <c r="S1654">
        <f>VLOOKUP($F1654,'(참고)타워 스텟 가치'!$B$7:$L$11,S$2,0)+(VLOOKUP($F1654,'(참고)타워 스텟 가치'!$B$7:$L$11,S$2,0)*$E1654)</f>
        <v>1683.28125000001</v>
      </c>
      <c r="T1654">
        <f>VLOOKUP($F1654,'(참고)타워 스텟 가치'!$B$7:$L$11,T$2,0)+(VLOOKUP($F1654,'(참고)타워 스텟 가치'!$B$7:$L$11,T$2,0)*$E1654)</f>
        <v>3029.9062500000182</v>
      </c>
      <c r="U1654">
        <f>VLOOKUP($F1654,'(참고)타워 스텟 가치'!$B$7:$L$11,U$2,0)+(VLOOKUP($F1654,'(참고)타워 스텟 가치'!$B$7:$L$11,U$2,0)*$E1654)</f>
        <v>665000.00000000396</v>
      </c>
      <c r="V1654">
        <f>VLOOKUP($F1654,'(참고)타워 스텟 가치'!$B$7:$L$11,V$2,0)+(VLOOKUP($F1654,'(참고)타워 스텟 가치'!$B$7:$L$11,V$2,0)*$E1654)</f>
        <v>20199.37500000012</v>
      </c>
      <c r="W1654">
        <f>VLOOKUP($F1654,'(참고)타워 스텟 가치'!$B$7:$L$11,W$2,0)+(VLOOKUP($F1654,'(참고)타워 스텟 가치'!$B$7:$L$11,W$2,0)*$E1654)</f>
        <v>336.65625000000199</v>
      </c>
      <c r="X1654">
        <f>VLOOKUP($F1654,'(참고)타워 스텟 가치'!$B$7:$L$11,X$2,0)+(VLOOKUP($F1654,'(참고)타워 스텟 가치'!$B$7:$L$11,X$2,0)*$E1654)</f>
        <v>39.900000000000233</v>
      </c>
      <c r="Y1654">
        <f>VLOOKUP($F1654,'(참고)타워 스텟 가치'!$B$7:$L$11,Y$2,0)+(VLOOKUP($F1654,'(참고)타워 스텟 가치'!$B$7:$L$11,Y$2,0)*$E1654)</f>
        <v>0</v>
      </c>
      <c r="Z1654">
        <f>VLOOKUP($F1654,'(참고)타워 스텟 가치'!$B$7:$L$11,Z$2,0)+(VLOOKUP($F1654,'(참고)타워 스텟 가치'!$B$7:$L$11,Z$2,0)*$E1654)</f>
        <v>0</v>
      </c>
      <c r="AA1654">
        <f>VLOOKUP($F1654,'(참고)타워 스텟 가치'!$B$7:$L$11,AA$2,0)+(VLOOKUP($F1654,'(참고)타워 스텟 가치'!$B$7:$L$11,AA$2,0)*$E1654)</f>
        <v>133.0000000000008</v>
      </c>
      <c r="AB1654">
        <f>SUM('스테이지별 몬스터 스텟'!S1654*'(참고)타워 스텟 가치'!$Q$17,'스테이지별 몬스터 스텟'!T1654*'(참고)타워 스텟 가치'!$R$17,'스테이지별 몬스터 스텟'!U1654*'(참고)타워 스텟 가치'!$S$17,'스테이지별 몬스터 스텟'!V1654*'(참고)타워 스텟 가치'!$T$17,'스테이지별 몬스터 스텟'!W1654*'(참고)타워 스텟 가치'!$U$17,'스테이지별 몬스터 스텟'!X1654*'(참고)타워 스텟 가치'!$V$17,'스테이지별 몬스터 스텟'!Y1654*'(참고)타워 스텟 가치'!$W$17,'스테이지별 몬스터 스텟'!Z1654*'(참고)타워 스텟 가치'!$X$17,'스테이지별 몬스터 스텟'!AA1654*'(참고)타워 스텟 가치'!$Y$17)</f>
        <v>1046789.3843750062</v>
      </c>
      <c r="AC1654">
        <v>2</v>
      </c>
      <c r="AD1654">
        <f>VLOOKUP($F1654,'(참고)타워 스텟 가치'!$B$12:$L$16,AD$2,0)+(VLOOKUP($F1654,'(참고)타워 스텟 가치'!$B$12:$L$16,AD$2,0)*$E1654)</f>
        <v>1683.28125000001</v>
      </c>
      <c r="AE1654">
        <f>VLOOKUP($F1654,'(참고)타워 스텟 가치'!$B$12:$L$16,AE$2,0)+(VLOOKUP($F1654,'(참고)타워 스텟 가치'!$B$12:$L$16,AE$2,0)*$E1654)</f>
        <v>2019.9375000000121</v>
      </c>
      <c r="AF1654">
        <f>VLOOKUP($F1654,'(참고)타워 스텟 가치'!$B$12:$L$16,AF$2,0)+(VLOOKUP($F1654,'(참고)타워 스텟 가치'!$B$12:$L$16,AF$2,0)*$E1654)</f>
        <v>665000.00000000396</v>
      </c>
      <c r="AG1654">
        <f>VLOOKUP($F1654,'(참고)타워 스텟 가치'!$B$12:$L$16,AG$2,0)+(VLOOKUP($F1654,'(참고)타워 스텟 가치'!$B$12:$L$16,AG$2,0)*$E1654)</f>
        <v>10099.68750000006</v>
      </c>
      <c r="AH1654">
        <f>VLOOKUP($F1654,'(참고)타워 스텟 가치'!$B$12:$L$16,AH$2,0)+(VLOOKUP($F1654,'(참고)타워 스텟 가치'!$B$12:$L$16,AH$2,0)*$E1654)</f>
        <v>336.65625000000199</v>
      </c>
      <c r="AI1654">
        <f>VLOOKUP($F1654,'(참고)타워 스텟 가치'!$B$12:$L$16,AI$2,0)+(VLOOKUP($F1654,'(참고)타워 스텟 가치'!$B$12:$L$16,AI$2,0)*$E1654)</f>
        <v>39.900000000000233</v>
      </c>
      <c r="AJ1654">
        <f>VLOOKUP($F1654,'(참고)타워 스텟 가치'!$B$12:$L$16,AJ$2,0)+(VLOOKUP($F1654,'(참고)타워 스텟 가치'!$B$12:$L$16,AJ$2,0)*$E1654)</f>
        <v>0</v>
      </c>
      <c r="AK1654">
        <f>VLOOKUP($F1654,'(참고)타워 스텟 가치'!$B$12:$L$16,AK$2,0)+(VLOOKUP($F1654,'(참고)타워 스텟 가치'!$B$12:$L$16,AK$2,0)*$E1654)</f>
        <v>0</v>
      </c>
      <c r="AL1654">
        <f>VLOOKUP($F1654,'(참고)타워 스텟 가치'!$B$12:$L$16,AL$2,0)+(VLOOKUP($F1654,'(참고)타워 스텟 가치'!$B$12:$L$16,AL$2,0)*$E1654)</f>
        <v>266.00000000000159</v>
      </c>
      <c r="AM1654">
        <f>SUM('스테이지별 몬스터 스텟'!AD1654*'(참고)타워 스텟 가치'!$Q$17,'스테이지별 몬스터 스텟'!AE1654*'(참고)타워 스텟 가치'!$R$17,'스테이지별 몬스터 스텟'!AF1654*'(참고)타워 스텟 가치'!$S$17,'스테이지별 몬스터 스텟'!AG1654*'(참고)타워 스텟 가치'!$T$17,'스테이지별 몬스터 스텟'!AH1654*'(참고)타워 스텟 가치'!$U$17,'스테이지별 몬스터 스텟'!AI1654*'(참고)타워 스텟 가치'!$V$17,'스테이지별 몬스터 스텟'!AJ1654*'(참고)타워 스텟 가치'!$W$17,'스테이지별 몬스터 스텟'!AK1654*'(참고)타워 스텟 가치'!$X$17,'스테이지별 몬스터 스텟'!AL1654*'(참고)타워 스텟 가치'!$Y$17)</f>
        <v>1025341.0562500061</v>
      </c>
      <c r="AN1654">
        <v>3</v>
      </c>
    </row>
    <row r="1655" spans="3:40" x14ac:dyDescent="0.3">
      <c r="C1655">
        <v>1</v>
      </c>
      <c r="D1655">
        <f t="shared" si="77"/>
        <v>331</v>
      </c>
      <c r="E1655" s="52">
        <f>VLOOKUP(D1655,'스테이지별 난이도 설정'!B:C,2,0)</f>
        <v>132.4000000000008</v>
      </c>
      <c r="F1655" t="str">
        <f t="shared" si="78"/>
        <v>일반</v>
      </c>
      <c r="G1655">
        <f t="shared" si="76"/>
        <v>6</v>
      </c>
      <c r="H1655">
        <f>VLOOKUP($F1655,'(참고)타워 스텟 가치'!$B$2:$L$6,H$2,0)+(VLOOKUP($F1655,'(참고)타워 스텟 가치'!$B$2:$L$6,H$2,0)*$E1655)</f>
        <v>1000.500000000006</v>
      </c>
      <c r="I1655">
        <f>VLOOKUP($F1655,'(참고)타워 스텟 가치'!$B$2:$L$6,I$2,0)+(VLOOKUP($F1655,'(참고)타워 스텟 가치'!$B$2:$L$6,I$2,0)*$E1655)</f>
        <v>200.10000000000122</v>
      </c>
      <c r="J1655">
        <f>VLOOKUP($F1655,'(참고)타워 스텟 가치'!$B$2:$L$6,J$2,0)+(VLOOKUP($F1655,'(참고)타워 스텟 가치'!$B$2:$L$6,J$2,0)*$E1655)</f>
        <v>667000.00000000396</v>
      </c>
      <c r="K1655">
        <f>VLOOKUP($F1655,'(참고)타워 스텟 가치'!$B$2:$L$6,K$2,0)+(VLOOKUP($F1655,'(참고)타워 스텟 가치'!$B$2:$L$6,K$2,0)*$E1655)</f>
        <v>4002.0000000000241</v>
      </c>
      <c r="L1655">
        <f>VLOOKUP($F1655,'(참고)타워 스텟 가치'!$B$2:$L$6,L$2,0)+(VLOOKUP($F1655,'(참고)타워 스텟 가치'!$B$2:$L$6,L$2,0)*$E1655)</f>
        <v>66.700000000000401</v>
      </c>
      <c r="M1655">
        <f>VLOOKUP($F1655,'(참고)타워 스텟 가치'!$B$2:$L$6,M$2,0)+(VLOOKUP($F1655,'(참고)타워 스텟 가치'!$B$2:$L$6,M$2,0)*$E1655)</f>
        <v>40.020000000000238</v>
      </c>
      <c r="N1655">
        <f>VLOOKUP($F1655,'(참고)타워 스텟 가치'!$B$2:$L$6,N$2,0)+(VLOOKUP($F1655,'(참고)타워 스텟 가치'!$B$2:$L$6,N$2,0)*$E1655)</f>
        <v>0</v>
      </c>
      <c r="O1655">
        <f>VLOOKUP($F1655,'(참고)타워 스텟 가치'!$B$2:$L$6,O$2,0)+(VLOOKUP($F1655,'(참고)타워 스텟 가치'!$B$2:$L$6,O$2,0)*$E1655)</f>
        <v>0</v>
      </c>
      <c r="P1655">
        <f>VLOOKUP($F1655,'(참고)타워 스텟 가치'!$B$2:$L$6,P$2,0)+(VLOOKUP($F1655,'(참고)타워 스텟 가치'!$B$2:$L$6,P$2,0)*$E1655)</f>
        <v>93.380000000000564</v>
      </c>
      <c r="Q1655">
        <f>SUM('스테이지별 몬스터 스텟'!H1655*'(참고)타워 스텟 가치'!$Q$17,'스테이지별 몬스터 스텟'!I1655*'(참고)타워 스텟 가치'!$R$17,'스테이지별 몬스터 스텟'!J1655*'(참고)타워 스텟 가치'!$S$17,'스테이지별 몬스터 스텟'!K1655*'(참고)타워 스텟 가치'!$T$17,'스테이지별 몬스터 스텟'!L1655*'(참고)타워 스텟 가치'!$U$17,'스테이지별 몬스터 스텟'!M1655*'(참고)타워 스텟 가치'!$V$17,'스테이지별 몬스터 스텟'!N1655*'(참고)타워 스텟 가치'!$W$17,'스테이지별 몬스터 스텟'!O1655*'(참고)타워 스텟 가치'!$X$17,'스테이지별 몬스터 스텟'!P1655*'(참고)타워 스텟 가치'!$Y$17)</f>
        <v>1011165.330000006</v>
      </c>
      <c r="R1655">
        <v>1</v>
      </c>
      <c r="S1655">
        <f>VLOOKUP($F1655,'(참고)타워 스텟 가치'!$B$7:$L$11,S$2,0)+(VLOOKUP($F1655,'(참고)타워 스텟 가치'!$B$7:$L$11,S$2,0)*$E1655)</f>
        <v>333.50000000000199</v>
      </c>
      <c r="T1655">
        <f>VLOOKUP($F1655,'(참고)타워 스텟 가치'!$B$7:$L$11,T$2,0)+(VLOOKUP($F1655,'(참고)타워 스텟 가치'!$B$7:$L$11,T$2,0)*$E1655)</f>
        <v>600.30000000000359</v>
      </c>
      <c r="U1655">
        <f>VLOOKUP($F1655,'(참고)타워 스텟 가치'!$B$7:$L$11,U$2,0)+(VLOOKUP($F1655,'(참고)타워 스텟 가치'!$B$7:$L$11,U$2,0)*$E1655)</f>
        <v>667000.00000000396</v>
      </c>
      <c r="V1655">
        <f>VLOOKUP($F1655,'(참고)타워 스텟 가치'!$B$7:$L$11,V$2,0)+(VLOOKUP($F1655,'(참고)타워 스텟 가치'!$B$7:$L$11,V$2,0)*$E1655)</f>
        <v>4002.0000000000241</v>
      </c>
      <c r="W1655">
        <f>VLOOKUP($F1655,'(참고)타워 스텟 가치'!$B$7:$L$11,W$2,0)+(VLOOKUP($F1655,'(참고)타워 스텟 가치'!$B$7:$L$11,W$2,0)*$E1655)</f>
        <v>66.700000000000401</v>
      </c>
      <c r="X1655">
        <f>VLOOKUP($F1655,'(참고)타워 스텟 가치'!$B$7:$L$11,X$2,0)+(VLOOKUP($F1655,'(참고)타워 스텟 가치'!$B$7:$L$11,X$2,0)*$E1655)</f>
        <v>40.020000000000238</v>
      </c>
      <c r="Y1655">
        <f>VLOOKUP($F1655,'(참고)타워 스텟 가치'!$B$7:$L$11,Y$2,0)+(VLOOKUP($F1655,'(참고)타워 스텟 가치'!$B$7:$L$11,Y$2,0)*$E1655)</f>
        <v>0</v>
      </c>
      <c r="Z1655">
        <f>VLOOKUP($F1655,'(참고)타워 스텟 가치'!$B$7:$L$11,Z$2,0)+(VLOOKUP($F1655,'(참고)타워 스텟 가치'!$B$7:$L$11,Z$2,0)*$E1655)</f>
        <v>0</v>
      </c>
      <c r="AA1655">
        <f>VLOOKUP($F1655,'(참고)타워 스텟 가치'!$B$7:$L$11,AA$2,0)+(VLOOKUP($F1655,'(참고)타워 스텟 가치'!$B$7:$L$11,AA$2,0)*$E1655)</f>
        <v>93.380000000000564</v>
      </c>
      <c r="AB1655">
        <f>SUM('스테이지별 몬스터 스텟'!S1655*'(참고)타워 스텟 가치'!$Q$17,'스테이지별 몬스터 스텟'!T1655*'(참고)타워 스텟 가치'!$R$17,'스테이지별 몬스터 스텟'!U1655*'(참고)타워 스텟 가치'!$S$17,'스테이지별 몬스터 스텟'!V1655*'(참고)타워 스텟 가치'!$T$17,'스테이지별 몬스터 스텟'!W1655*'(참고)타워 스텟 가치'!$U$17,'스테이지별 몬스터 스텟'!X1655*'(참고)타워 스텟 가치'!$V$17,'스테이지별 몬스터 스텟'!Y1655*'(참고)타워 스텟 가치'!$W$17,'스테이지별 몬스터 스텟'!Z1655*'(참고)타워 스텟 가치'!$X$17,'스테이지별 몬스터 스텟'!AA1655*'(참고)타워 스텟 가치'!$Y$17)</f>
        <v>1010431.6300000059</v>
      </c>
      <c r="AC1655">
        <v>2</v>
      </c>
      <c r="AD1655">
        <f>VLOOKUP($F1655,'(참고)타워 스텟 가치'!$B$12:$L$16,AD$2,0)+(VLOOKUP($F1655,'(참고)타워 스텟 가치'!$B$12:$L$16,AD$2,0)*$E1655)</f>
        <v>333.50000000000199</v>
      </c>
      <c r="AE1655">
        <f>VLOOKUP($F1655,'(참고)타워 스텟 가치'!$B$12:$L$16,AE$2,0)+(VLOOKUP($F1655,'(참고)타워 스텟 가치'!$B$12:$L$16,AE$2,0)*$E1655)</f>
        <v>400.20000000000243</v>
      </c>
      <c r="AF1655">
        <f>VLOOKUP($F1655,'(참고)타워 스텟 가치'!$B$12:$L$16,AF$2,0)+(VLOOKUP($F1655,'(참고)타워 스텟 가치'!$B$12:$L$16,AF$2,0)*$E1655)</f>
        <v>667000.00000000396</v>
      </c>
      <c r="AG1655">
        <f>VLOOKUP($F1655,'(참고)타워 스텟 가치'!$B$12:$L$16,AG$2,0)+(VLOOKUP($F1655,'(참고)타워 스텟 가치'!$B$12:$L$16,AG$2,0)*$E1655)</f>
        <v>2001.0000000000121</v>
      </c>
      <c r="AH1655">
        <f>VLOOKUP($F1655,'(참고)타워 스텟 가치'!$B$12:$L$16,AH$2,0)+(VLOOKUP($F1655,'(참고)타워 스텟 가치'!$B$12:$L$16,AH$2,0)*$E1655)</f>
        <v>66.700000000000401</v>
      </c>
      <c r="AI1655">
        <f>VLOOKUP($F1655,'(참고)타워 스텟 가치'!$B$12:$L$16,AI$2,0)+(VLOOKUP($F1655,'(참고)타워 스텟 가치'!$B$12:$L$16,AI$2,0)*$E1655)</f>
        <v>40.020000000000238</v>
      </c>
      <c r="AJ1655">
        <f>VLOOKUP($F1655,'(참고)타워 스텟 가치'!$B$12:$L$16,AJ$2,0)+(VLOOKUP($F1655,'(참고)타워 스텟 가치'!$B$12:$L$16,AJ$2,0)*$E1655)</f>
        <v>0</v>
      </c>
      <c r="AK1655">
        <f>VLOOKUP($F1655,'(참고)타워 스텟 가치'!$B$12:$L$16,AK$2,0)+(VLOOKUP($F1655,'(참고)타워 스텟 가치'!$B$12:$L$16,AK$2,0)*$E1655)</f>
        <v>0</v>
      </c>
      <c r="AL1655">
        <f>VLOOKUP($F1655,'(참고)타워 스텟 가치'!$B$12:$L$16,AL$2,0)+(VLOOKUP($F1655,'(참고)타워 스텟 가치'!$B$12:$L$16,AL$2,0)*$E1655)</f>
        <v>186.76000000000113</v>
      </c>
      <c r="AM1655">
        <f>SUM('스테이지별 몬스터 스텟'!AD1655*'(참고)타워 스텟 가치'!$Q$17,'스테이지별 몬스터 스텟'!AE1655*'(참고)타워 스텟 가치'!$R$17,'스테이지별 몬스터 스텟'!AF1655*'(참고)타워 스텟 가치'!$S$17,'스테이지별 몬스터 스텟'!AG1655*'(참고)타워 스텟 가치'!$T$17,'스테이지별 몬스터 스텟'!AH1655*'(참고)타워 스텟 가치'!$U$17,'스테이지별 몬스터 스텟'!AI1655*'(참고)타워 스텟 가치'!$V$17,'스테이지별 몬스터 스텟'!AJ1655*'(참고)타워 스텟 가치'!$W$17,'스테이지별 몬스터 스텟'!AK1655*'(참고)타워 스텟 가치'!$X$17,'스테이지별 몬스터 스텟'!AL1655*'(참고)타워 스텟 가치'!$Y$17)</f>
        <v>1006316.240000006</v>
      </c>
      <c r="AN1655">
        <v>3</v>
      </c>
    </row>
    <row r="1656" spans="3:40" x14ac:dyDescent="0.3">
      <c r="C1656">
        <v>2</v>
      </c>
      <c r="D1656">
        <f t="shared" si="77"/>
        <v>331</v>
      </c>
      <c r="E1656" s="52">
        <f>VLOOKUP(D1656,'스테이지별 난이도 설정'!B:C,2,0)</f>
        <v>132.4000000000008</v>
      </c>
      <c r="F1656" t="str">
        <f t="shared" si="78"/>
        <v>레어</v>
      </c>
      <c r="G1656">
        <f t="shared" si="76"/>
        <v>6</v>
      </c>
      <c r="H1656">
        <f>VLOOKUP($F1656,'(참고)타워 스텟 가치'!$B$2:$L$6,H$2,0)+(VLOOKUP($F1656,'(참고)타워 스텟 가치'!$B$2:$L$6,H$2,0)*$E1656)</f>
        <v>1500.7500000000091</v>
      </c>
      <c r="I1656">
        <f>VLOOKUP($F1656,'(참고)타워 스텟 가치'!$B$2:$L$6,I$2,0)+(VLOOKUP($F1656,'(참고)타워 스텟 가치'!$B$2:$L$6,I$2,0)*$E1656)</f>
        <v>300.1500000000018</v>
      </c>
      <c r="J1656">
        <f>VLOOKUP($F1656,'(참고)타워 스텟 가치'!$B$2:$L$6,J$2,0)+(VLOOKUP($F1656,'(참고)타워 스텟 가치'!$B$2:$L$6,J$2,0)*$E1656)</f>
        <v>667000.00000000396</v>
      </c>
      <c r="K1656">
        <f>VLOOKUP($F1656,'(참고)타워 스텟 가치'!$B$2:$L$6,K$2,0)+(VLOOKUP($F1656,'(참고)타워 스텟 가치'!$B$2:$L$6,K$2,0)*$E1656)</f>
        <v>6003.0000000000364</v>
      </c>
      <c r="L1656">
        <f>VLOOKUP($F1656,'(참고)타워 스텟 가치'!$B$2:$L$6,L$2,0)+(VLOOKUP($F1656,'(참고)타워 스텟 가치'!$B$2:$L$6,L$2,0)*$E1656)</f>
        <v>100.05000000000061</v>
      </c>
      <c r="M1656">
        <f>VLOOKUP($F1656,'(참고)타워 스텟 가치'!$B$2:$L$6,M$2,0)+(VLOOKUP($F1656,'(참고)타워 스텟 가치'!$B$2:$L$6,M$2,0)*$E1656)</f>
        <v>40.020000000000238</v>
      </c>
      <c r="N1656">
        <f>VLOOKUP($F1656,'(참고)타워 스텟 가치'!$B$2:$L$6,N$2,0)+(VLOOKUP($F1656,'(참고)타워 스텟 가치'!$B$2:$L$6,N$2,0)*$E1656)</f>
        <v>0</v>
      </c>
      <c r="O1656">
        <f>VLOOKUP($F1656,'(참고)타워 스텟 가치'!$B$2:$L$6,O$2,0)+(VLOOKUP($F1656,'(참고)타워 스텟 가치'!$B$2:$L$6,O$2,0)*$E1656)</f>
        <v>0</v>
      </c>
      <c r="P1656">
        <f>VLOOKUP($F1656,'(참고)타워 스텟 가치'!$B$2:$L$6,P$2,0)+(VLOOKUP($F1656,'(참고)타워 스텟 가치'!$B$2:$L$6,P$2,0)*$E1656)</f>
        <v>93.380000000000564</v>
      </c>
      <c r="Q1656">
        <f>SUM('스테이지별 몬스터 스텟'!H1656*'(참고)타워 스텟 가치'!$Q$17,'스테이지별 몬스터 스텟'!I1656*'(참고)타워 스텟 가치'!$R$17,'스테이지별 몬스터 스텟'!J1656*'(참고)타워 스텟 가치'!$S$17,'스테이지별 몬스터 스텟'!K1656*'(참고)타워 스텟 가치'!$T$17,'스테이지별 몬스터 스텟'!L1656*'(참고)타워 스텟 가치'!$U$17,'스테이지별 몬스터 스텟'!M1656*'(참고)타워 스텟 가치'!$V$17,'스테이지별 몬스터 스텟'!N1656*'(참고)타워 스텟 가치'!$W$17,'스테이지별 몬스터 스텟'!O1656*'(참고)타워 스텟 가치'!$X$17,'스테이지별 몬스터 스텟'!P1656*'(참고)타워 스텟 가치'!$Y$17)</f>
        <v>1016384.605000006</v>
      </c>
      <c r="R1656">
        <v>1</v>
      </c>
      <c r="S1656">
        <f>VLOOKUP($F1656,'(참고)타워 스텟 가치'!$B$7:$L$11,S$2,0)+(VLOOKUP($F1656,'(참고)타워 스텟 가치'!$B$7:$L$11,S$2,0)*$E1656)</f>
        <v>500.25000000000301</v>
      </c>
      <c r="T1656">
        <f>VLOOKUP($F1656,'(참고)타워 스텟 가치'!$B$7:$L$11,T$2,0)+(VLOOKUP($F1656,'(참고)타워 스텟 가치'!$B$7:$L$11,T$2,0)*$E1656)</f>
        <v>900.45000000000539</v>
      </c>
      <c r="U1656">
        <f>VLOOKUP($F1656,'(참고)타워 스텟 가치'!$B$7:$L$11,U$2,0)+(VLOOKUP($F1656,'(참고)타워 스텟 가치'!$B$7:$L$11,U$2,0)*$E1656)</f>
        <v>667000.00000000396</v>
      </c>
      <c r="V1656">
        <f>VLOOKUP($F1656,'(참고)타워 스텟 가치'!$B$7:$L$11,V$2,0)+(VLOOKUP($F1656,'(참고)타워 스텟 가치'!$B$7:$L$11,V$2,0)*$E1656)</f>
        <v>6003.0000000000364</v>
      </c>
      <c r="W1656">
        <f>VLOOKUP($F1656,'(참고)타워 스텟 가치'!$B$7:$L$11,W$2,0)+(VLOOKUP($F1656,'(참고)타워 스텟 가치'!$B$7:$L$11,W$2,0)*$E1656)</f>
        <v>100.05000000000061</v>
      </c>
      <c r="X1656">
        <f>VLOOKUP($F1656,'(참고)타워 스텟 가치'!$B$7:$L$11,X$2,0)+(VLOOKUP($F1656,'(참고)타워 스텟 가치'!$B$7:$L$11,X$2,0)*$E1656)</f>
        <v>40.020000000000238</v>
      </c>
      <c r="Y1656">
        <f>VLOOKUP($F1656,'(참고)타워 스텟 가치'!$B$7:$L$11,Y$2,0)+(VLOOKUP($F1656,'(참고)타워 스텟 가치'!$B$7:$L$11,Y$2,0)*$E1656)</f>
        <v>0</v>
      </c>
      <c r="Z1656">
        <f>VLOOKUP($F1656,'(참고)타워 스텟 가치'!$B$7:$L$11,Z$2,0)+(VLOOKUP($F1656,'(참고)타워 스텟 가치'!$B$7:$L$11,Z$2,0)*$E1656)</f>
        <v>0</v>
      </c>
      <c r="AA1656">
        <f>VLOOKUP($F1656,'(참고)타워 스텟 가치'!$B$7:$L$11,AA$2,0)+(VLOOKUP($F1656,'(참고)타워 스텟 가치'!$B$7:$L$11,AA$2,0)*$E1656)</f>
        <v>93.380000000000564</v>
      </c>
      <c r="AB1656">
        <f>SUM('스테이지별 몬스터 스텟'!S1656*'(참고)타워 스텟 가치'!$Q$17,'스테이지별 몬스터 스텟'!T1656*'(참고)타워 스텟 가치'!$R$17,'스테이지별 몬스터 스텟'!U1656*'(참고)타워 스텟 가치'!$S$17,'스테이지별 몬스터 스텟'!V1656*'(참고)타워 스텟 가치'!$T$17,'스테이지별 몬스터 스텟'!W1656*'(참고)타워 스텟 가치'!$U$17,'스테이지별 몬스터 스텟'!X1656*'(참고)타워 스텟 가치'!$V$17,'스테이지별 몬스터 스텟'!Y1656*'(참고)타워 스텟 가치'!$W$17,'스테이지별 몬스터 스텟'!Z1656*'(참고)타워 스텟 가치'!$X$17,'스테이지별 몬스터 스텟'!AA1656*'(참고)타워 스텟 가치'!$Y$17)</f>
        <v>1015284.0550000061</v>
      </c>
      <c r="AC1656">
        <v>2</v>
      </c>
      <c r="AD1656">
        <f>VLOOKUP($F1656,'(참고)타워 스텟 가치'!$B$12:$L$16,AD$2,0)+(VLOOKUP($F1656,'(참고)타워 스텟 가치'!$B$12:$L$16,AD$2,0)*$E1656)</f>
        <v>500.25000000000301</v>
      </c>
      <c r="AE1656">
        <f>VLOOKUP($F1656,'(참고)타워 스텟 가치'!$B$12:$L$16,AE$2,0)+(VLOOKUP($F1656,'(참고)타워 스텟 가치'!$B$12:$L$16,AE$2,0)*$E1656)</f>
        <v>600.30000000000359</v>
      </c>
      <c r="AF1656">
        <f>VLOOKUP($F1656,'(참고)타워 스텟 가치'!$B$12:$L$16,AF$2,0)+(VLOOKUP($F1656,'(참고)타워 스텟 가치'!$B$12:$L$16,AF$2,0)*$E1656)</f>
        <v>667000.00000000396</v>
      </c>
      <c r="AG1656">
        <f>VLOOKUP($F1656,'(참고)타워 스텟 가치'!$B$12:$L$16,AG$2,0)+(VLOOKUP($F1656,'(참고)타워 스텟 가치'!$B$12:$L$16,AG$2,0)*$E1656)</f>
        <v>3001.5000000000182</v>
      </c>
      <c r="AH1656">
        <f>VLOOKUP($F1656,'(참고)타워 스텟 가치'!$B$12:$L$16,AH$2,0)+(VLOOKUP($F1656,'(참고)타워 스텟 가치'!$B$12:$L$16,AH$2,0)*$E1656)</f>
        <v>100.05000000000061</v>
      </c>
      <c r="AI1656">
        <f>VLOOKUP($F1656,'(참고)타워 스텟 가치'!$B$12:$L$16,AI$2,0)+(VLOOKUP($F1656,'(참고)타워 스텟 가치'!$B$12:$L$16,AI$2,0)*$E1656)</f>
        <v>40.020000000000238</v>
      </c>
      <c r="AJ1656">
        <f>VLOOKUP($F1656,'(참고)타워 스텟 가치'!$B$12:$L$16,AJ$2,0)+(VLOOKUP($F1656,'(참고)타워 스텟 가치'!$B$12:$L$16,AJ$2,0)*$E1656)</f>
        <v>0</v>
      </c>
      <c r="AK1656">
        <f>VLOOKUP($F1656,'(참고)타워 스텟 가치'!$B$12:$L$16,AK$2,0)+(VLOOKUP($F1656,'(참고)타워 스텟 가치'!$B$12:$L$16,AK$2,0)*$E1656)</f>
        <v>0</v>
      </c>
      <c r="AL1656">
        <f>VLOOKUP($F1656,'(참고)타워 스텟 가치'!$B$12:$L$16,AL$2,0)+(VLOOKUP($F1656,'(참고)타워 스텟 가치'!$B$12:$L$16,AL$2,0)*$E1656)</f>
        <v>186.76000000000113</v>
      </c>
      <c r="AM1656">
        <f>SUM('스테이지별 몬스터 스텟'!AD1656*'(참고)타워 스텟 가치'!$Q$17,'스테이지별 몬스터 스텟'!AE1656*'(참고)타워 스텟 가치'!$R$17,'스테이지별 몬스터 스텟'!AF1656*'(참고)타워 스텟 가치'!$S$17,'스테이지별 몬스터 스텟'!AG1656*'(참고)타워 스텟 가치'!$T$17,'스테이지별 몬스터 스텟'!AH1656*'(참고)타워 스텟 가치'!$U$17,'스테이지별 몬스터 스텟'!AI1656*'(참고)타워 스텟 가치'!$V$17,'스테이지별 몬스터 스텟'!AJ1656*'(참고)타워 스텟 가치'!$W$17,'스테이지별 몬스터 스텟'!AK1656*'(참고)타워 스텟 가치'!$X$17,'스테이지별 몬스터 스텟'!AL1656*'(참고)타워 스텟 가치'!$Y$17)</f>
        <v>1009017.5900000059</v>
      </c>
      <c r="AN1656">
        <v>3</v>
      </c>
    </row>
    <row r="1657" spans="3:40" x14ac:dyDescent="0.3">
      <c r="C1657">
        <v>3</v>
      </c>
      <c r="D1657">
        <f t="shared" si="77"/>
        <v>331</v>
      </c>
      <c r="E1657" s="52">
        <f>VLOOKUP(D1657,'스테이지별 난이도 설정'!B:C,2,0)</f>
        <v>132.4000000000008</v>
      </c>
      <c r="F1657" t="str">
        <f t="shared" si="78"/>
        <v>에픽</v>
      </c>
      <c r="G1657">
        <f t="shared" si="76"/>
        <v>6</v>
      </c>
      <c r="H1657">
        <f>VLOOKUP($F1657,'(참고)타워 스텟 가치'!$B$2:$L$6,H$2,0)+(VLOOKUP($F1657,'(참고)타워 스텟 가치'!$B$2:$L$6,H$2,0)*$E1657)</f>
        <v>2251.1250000000136</v>
      </c>
      <c r="I1657">
        <f>VLOOKUP($F1657,'(참고)타워 스텟 가치'!$B$2:$L$6,I$2,0)+(VLOOKUP($F1657,'(참고)타워 스텟 가치'!$B$2:$L$6,I$2,0)*$E1657)</f>
        <v>450.22500000000269</v>
      </c>
      <c r="J1657">
        <f>VLOOKUP($F1657,'(참고)타워 스텟 가치'!$B$2:$L$6,J$2,0)+(VLOOKUP($F1657,'(참고)타워 스텟 가치'!$B$2:$L$6,J$2,0)*$E1657)</f>
        <v>667000.00000000396</v>
      </c>
      <c r="K1657">
        <f>VLOOKUP($F1657,'(참고)타워 스텟 가치'!$B$2:$L$6,K$2,0)+(VLOOKUP($F1657,'(참고)타워 스텟 가치'!$B$2:$L$6,K$2,0)*$E1657)</f>
        <v>9004.5000000000546</v>
      </c>
      <c r="L1657">
        <f>VLOOKUP($F1657,'(참고)타워 스텟 가치'!$B$2:$L$6,L$2,0)+(VLOOKUP($F1657,'(참고)타워 스텟 가치'!$B$2:$L$6,L$2,0)*$E1657)</f>
        <v>150.0750000000009</v>
      </c>
      <c r="M1657">
        <f>VLOOKUP($F1657,'(참고)타워 스텟 가치'!$B$2:$L$6,M$2,0)+(VLOOKUP($F1657,'(참고)타워 스텟 가치'!$B$2:$L$6,M$2,0)*$E1657)</f>
        <v>40.020000000000238</v>
      </c>
      <c r="N1657">
        <f>VLOOKUP($F1657,'(참고)타워 스텟 가치'!$B$2:$L$6,N$2,0)+(VLOOKUP($F1657,'(참고)타워 스텟 가치'!$B$2:$L$6,N$2,0)*$E1657)</f>
        <v>0</v>
      </c>
      <c r="O1657">
        <f>VLOOKUP($F1657,'(참고)타워 스텟 가치'!$B$2:$L$6,O$2,0)+(VLOOKUP($F1657,'(참고)타워 스텟 가치'!$B$2:$L$6,O$2,0)*$E1657)</f>
        <v>0</v>
      </c>
      <c r="P1657">
        <f>VLOOKUP($F1657,'(참고)타워 스텟 가치'!$B$2:$L$6,P$2,0)+(VLOOKUP($F1657,'(참고)타워 스텟 가치'!$B$2:$L$6,P$2,0)*$E1657)</f>
        <v>93.380000000000564</v>
      </c>
      <c r="Q1657">
        <f>SUM('스테이지별 몬스터 스텟'!H1657*'(참고)타워 스텟 가치'!$Q$17,'스테이지별 몬스터 스텟'!I1657*'(참고)타워 스텟 가치'!$R$17,'스테이지별 몬스터 스텟'!J1657*'(참고)타워 스텟 가치'!$S$17,'스테이지별 몬스터 스텟'!K1657*'(참고)타워 스텟 가치'!$T$17,'스테이지별 몬스터 스텟'!L1657*'(참고)타워 스텟 가치'!$U$17,'스테이지별 몬스터 스텟'!M1657*'(참고)타워 스텟 가치'!$V$17,'스테이지별 몬스터 스텟'!N1657*'(참고)타워 스텟 가치'!$W$17,'스테이지별 몬스터 스텟'!O1657*'(참고)타워 스텟 가치'!$X$17,'스테이지별 몬스터 스텟'!P1657*'(참고)타워 스텟 가치'!$Y$17)</f>
        <v>1024213.5175000061</v>
      </c>
      <c r="R1657">
        <v>1</v>
      </c>
      <c r="S1657">
        <f>VLOOKUP($F1657,'(참고)타워 스텟 가치'!$B$7:$L$11,S$2,0)+(VLOOKUP($F1657,'(참고)타워 스텟 가치'!$B$7:$L$11,S$2,0)*$E1657)</f>
        <v>750.37500000000455</v>
      </c>
      <c r="T1657">
        <f>VLOOKUP($F1657,'(참고)타워 스텟 가치'!$B$7:$L$11,T$2,0)+(VLOOKUP($F1657,'(참고)타워 스텟 가치'!$B$7:$L$11,T$2,0)*$E1657)</f>
        <v>1350.6750000000081</v>
      </c>
      <c r="U1657">
        <f>VLOOKUP($F1657,'(참고)타워 스텟 가치'!$B$7:$L$11,U$2,0)+(VLOOKUP($F1657,'(참고)타워 스텟 가치'!$B$7:$L$11,U$2,0)*$E1657)</f>
        <v>667000.00000000396</v>
      </c>
      <c r="V1657">
        <f>VLOOKUP($F1657,'(참고)타워 스텟 가치'!$B$7:$L$11,V$2,0)+(VLOOKUP($F1657,'(참고)타워 스텟 가치'!$B$7:$L$11,V$2,0)*$E1657)</f>
        <v>9004.5000000000546</v>
      </c>
      <c r="W1657">
        <f>VLOOKUP($F1657,'(참고)타워 스텟 가치'!$B$7:$L$11,W$2,0)+(VLOOKUP($F1657,'(참고)타워 스텟 가치'!$B$7:$L$11,W$2,0)*$E1657)</f>
        <v>150.0750000000009</v>
      </c>
      <c r="X1657">
        <f>VLOOKUP($F1657,'(참고)타워 스텟 가치'!$B$7:$L$11,X$2,0)+(VLOOKUP($F1657,'(참고)타워 스텟 가치'!$B$7:$L$11,X$2,0)*$E1657)</f>
        <v>40.020000000000238</v>
      </c>
      <c r="Y1657">
        <f>VLOOKUP($F1657,'(참고)타워 스텟 가치'!$B$7:$L$11,Y$2,0)+(VLOOKUP($F1657,'(참고)타워 스텟 가치'!$B$7:$L$11,Y$2,0)*$E1657)</f>
        <v>0</v>
      </c>
      <c r="Z1657">
        <f>VLOOKUP($F1657,'(참고)타워 스텟 가치'!$B$7:$L$11,Z$2,0)+(VLOOKUP($F1657,'(참고)타워 스텟 가치'!$B$7:$L$11,Z$2,0)*$E1657)</f>
        <v>0</v>
      </c>
      <c r="AA1657">
        <f>VLOOKUP($F1657,'(참고)타워 스텟 가치'!$B$7:$L$11,AA$2,0)+(VLOOKUP($F1657,'(참고)타워 스텟 가치'!$B$7:$L$11,AA$2,0)*$E1657)</f>
        <v>93.380000000000564</v>
      </c>
      <c r="AB1657">
        <f>SUM('스테이지별 몬스터 스텟'!S1657*'(참고)타워 스텟 가치'!$Q$17,'스테이지별 몬스터 스텟'!T1657*'(참고)타워 스텟 가치'!$R$17,'스테이지별 몬스터 스텟'!U1657*'(참고)타워 스텟 가치'!$S$17,'스테이지별 몬스터 스텟'!V1657*'(참고)타워 스텟 가치'!$T$17,'스테이지별 몬스터 스텟'!W1657*'(참고)타워 스텟 가치'!$U$17,'스테이지별 몬스터 스텟'!X1657*'(참고)타워 스텟 가치'!$V$17,'스테이지별 몬스터 스텟'!Y1657*'(참고)타워 스텟 가치'!$W$17,'스테이지별 몬스터 스텟'!Z1657*'(참고)타워 스텟 가치'!$X$17,'스테이지별 몬스터 스텟'!AA1657*'(참고)타워 스텟 가치'!$Y$17)</f>
        <v>1022562.6925000062</v>
      </c>
      <c r="AC1657">
        <v>2</v>
      </c>
      <c r="AD1657">
        <f>VLOOKUP($F1657,'(참고)타워 스텟 가치'!$B$12:$L$16,AD$2,0)+(VLOOKUP($F1657,'(참고)타워 스텟 가치'!$B$12:$L$16,AD$2,0)*$E1657)</f>
        <v>750.37500000000455</v>
      </c>
      <c r="AE1657">
        <f>VLOOKUP($F1657,'(참고)타워 스텟 가치'!$B$12:$L$16,AE$2,0)+(VLOOKUP($F1657,'(참고)타워 스텟 가치'!$B$12:$L$16,AE$2,0)*$E1657)</f>
        <v>900.45000000000539</v>
      </c>
      <c r="AF1657">
        <f>VLOOKUP($F1657,'(참고)타워 스텟 가치'!$B$12:$L$16,AF$2,0)+(VLOOKUP($F1657,'(참고)타워 스텟 가치'!$B$12:$L$16,AF$2,0)*$E1657)</f>
        <v>667000.00000000396</v>
      </c>
      <c r="AG1657">
        <f>VLOOKUP($F1657,'(참고)타워 스텟 가치'!$B$12:$L$16,AG$2,0)+(VLOOKUP($F1657,'(참고)타워 스텟 가치'!$B$12:$L$16,AG$2,0)*$E1657)</f>
        <v>4502.2500000000273</v>
      </c>
      <c r="AH1657">
        <f>VLOOKUP($F1657,'(참고)타워 스텟 가치'!$B$12:$L$16,AH$2,0)+(VLOOKUP($F1657,'(참고)타워 스텟 가치'!$B$12:$L$16,AH$2,0)*$E1657)</f>
        <v>150.0750000000009</v>
      </c>
      <c r="AI1657">
        <f>VLOOKUP($F1657,'(참고)타워 스텟 가치'!$B$12:$L$16,AI$2,0)+(VLOOKUP($F1657,'(참고)타워 스텟 가치'!$B$12:$L$16,AI$2,0)*$E1657)</f>
        <v>40.020000000000238</v>
      </c>
      <c r="AJ1657">
        <f>VLOOKUP($F1657,'(참고)타워 스텟 가치'!$B$12:$L$16,AJ$2,0)+(VLOOKUP($F1657,'(참고)타워 스텟 가치'!$B$12:$L$16,AJ$2,0)*$E1657)</f>
        <v>0</v>
      </c>
      <c r="AK1657">
        <f>VLOOKUP($F1657,'(참고)타워 스텟 가치'!$B$12:$L$16,AK$2,0)+(VLOOKUP($F1657,'(참고)타워 스텟 가치'!$B$12:$L$16,AK$2,0)*$E1657)</f>
        <v>0</v>
      </c>
      <c r="AL1657">
        <f>VLOOKUP($F1657,'(참고)타워 스텟 가치'!$B$12:$L$16,AL$2,0)+(VLOOKUP($F1657,'(참고)타워 스텟 가치'!$B$12:$L$16,AL$2,0)*$E1657)</f>
        <v>186.76000000000113</v>
      </c>
      <c r="AM1657">
        <f>SUM('스테이지별 몬스터 스텟'!AD1657*'(참고)타워 스텟 가치'!$Q$17,'스테이지별 몬스터 스텟'!AE1657*'(참고)타워 스텟 가치'!$R$17,'스테이지별 몬스터 스텟'!AF1657*'(참고)타워 스텟 가치'!$S$17,'스테이지별 몬스터 스텟'!AG1657*'(참고)타워 스텟 가치'!$T$17,'스테이지별 몬스터 스텟'!AH1657*'(참고)타워 스텟 가치'!$U$17,'스테이지별 몬스터 스텟'!AI1657*'(참고)타워 스텟 가치'!$V$17,'스테이지별 몬스터 스텟'!AJ1657*'(참고)타워 스텟 가치'!$W$17,'스테이지별 몬스터 스텟'!AK1657*'(참고)타워 스텟 가치'!$X$17,'스테이지별 몬스터 스텟'!AL1657*'(참고)타워 스텟 가치'!$Y$17)</f>
        <v>1013069.615000006</v>
      </c>
      <c r="AN1657">
        <v>3</v>
      </c>
    </row>
    <row r="1658" spans="3:40" x14ac:dyDescent="0.3">
      <c r="C1658">
        <v>4</v>
      </c>
      <c r="D1658">
        <f t="shared" si="77"/>
        <v>331</v>
      </c>
      <c r="E1658" s="52">
        <f>VLOOKUP(D1658,'스테이지별 난이도 설정'!B:C,2,0)</f>
        <v>132.4000000000008</v>
      </c>
      <c r="F1658" t="str">
        <f t="shared" si="78"/>
        <v>유니크</v>
      </c>
      <c r="G1658">
        <f t="shared" si="76"/>
        <v>6</v>
      </c>
      <c r="H1658">
        <f>VLOOKUP($F1658,'(참고)타워 스텟 가치'!$B$2:$L$6,H$2,0)+(VLOOKUP($F1658,'(참고)타워 스텟 가치'!$B$2:$L$6,H$2,0)*$E1658)</f>
        <v>3376.6875000000205</v>
      </c>
      <c r="I1658">
        <f>VLOOKUP($F1658,'(참고)타워 스텟 가치'!$B$2:$L$6,I$2,0)+(VLOOKUP($F1658,'(참고)타워 스텟 가치'!$B$2:$L$6,I$2,0)*$E1658)</f>
        <v>675.33750000000407</v>
      </c>
      <c r="J1658">
        <f>VLOOKUP($F1658,'(참고)타워 스텟 가치'!$B$2:$L$6,J$2,0)+(VLOOKUP($F1658,'(참고)타워 스텟 가치'!$B$2:$L$6,J$2,0)*$E1658)</f>
        <v>667000.00000000396</v>
      </c>
      <c r="K1658">
        <f>VLOOKUP($F1658,'(참고)타워 스텟 가치'!$B$2:$L$6,K$2,0)+(VLOOKUP($F1658,'(참고)타워 스텟 가치'!$B$2:$L$6,K$2,0)*$E1658)</f>
        <v>13506.750000000082</v>
      </c>
      <c r="L1658">
        <f>VLOOKUP($F1658,'(참고)타워 스텟 가치'!$B$2:$L$6,L$2,0)+(VLOOKUP($F1658,'(참고)타워 스텟 가치'!$B$2:$L$6,L$2,0)*$E1658)</f>
        <v>225.11250000000135</v>
      </c>
      <c r="M1658">
        <f>VLOOKUP($F1658,'(참고)타워 스텟 가치'!$B$2:$L$6,M$2,0)+(VLOOKUP($F1658,'(참고)타워 스텟 가치'!$B$2:$L$6,M$2,0)*$E1658)</f>
        <v>40.020000000000238</v>
      </c>
      <c r="N1658">
        <f>VLOOKUP($F1658,'(참고)타워 스텟 가치'!$B$2:$L$6,N$2,0)+(VLOOKUP($F1658,'(참고)타워 스텟 가치'!$B$2:$L$6,N$2,0)*$E1658)</f>
        <v>0</v>
      </c>
      <c r="O1658">
        <f>VLOOKUP($F1658,'(참고)타워 스텟 가치'!$B$2:$L$6,O$2,0)+(VLOOKUP($F1658,'(참고)타워 스텟 가치'!$B$2:$L$6,O$2,0)*$E1658)</f>
        <v>0</v>
      </c>
      <c r="P1658">
        <f>VLOOKUP($F1658,'(참고)타워 스텟 가치'!$B$2:$L$6,P$2,0)+(VLOOKUP($F1658,'(참고)타워 스텟 가치'!$B$2:$L$6,P$2,0)*$E1658)</f>
        <v>133.4000000000008</v>
      </c>
      <c r="Q1658">
        <f>SUM('스테이지별 몬스터 스텟'!H1658*'(참고)타워 스텟 가치'!$Q$17,'스테이지별 몬스터 스텟'!I1658*'(참고)타워 스텟 가치'!$R$17,'스테이지별 몬스터 스텟'!J1658*'(참고)타워 스텟 가치'!$S$17,'스테이지별 몬스터 스텟'!K1658*'(참고)타워 스텟 가치'!$T$17,'스테이지별 몬스터 스텟'!L1658*'(참고)타워 스텟 가치'!$U$17,'스테이지별 몬스터 스텟'!M1658*'(참고)타워 스텟 가치'!$V$17,'스테이지별 몬스터 스텟'!N1658*'(참고)타워 스텟 가치'!$W$17,'스테이지별 몬스터 스텟'!O1658*'(참고)타워 스텟 가치'!$X$17,'스테이지별 몬스터 스텟'!P1658*'(참고)타워 스텟 가치'!$Y$17)</f>
        <v>1036036.9262500062</v>
      </c>
      <c r="R1658">
        <v>1</v>
      </c>
      <c r="S1658">
        <f>VLOOKUP($F1658,'(참고)타워 스텟 가치'!$B$7:$L$11,S$2,0)+(VLOOKUP($F1658,'(참고)타워 스텟 가치'!$B$7:$L$11,S$2,0)*$E1658)</f>
        <v>1125.5625000000068</v>
      </c>
      <c r="T1658">
        <f>VLOOKUP($F1658,'(참고)타워 스텟 가치'!$B$7:$L$11,T$2,0)+(VLOOKUP($F1658,'(참고)타워 스텟 가치'!$B$7:$L$11,T$2,0)*$E1658)</f>
        <v>2026.0125000000121</v>
      </c>
      <c r="U1658">
        <f>VLOOKUP($F1658,'(참고)타워 스텟 가치'!$B$7:$L$11,U$2,0)+(VLOOKUP($F1658,'(참고)타워 스텟 가치'!$B$7:$L$11,U$2,0)*$E1658)</f>
        <v>667000.00000000396</v>
      </c>
      <c r="V1658">
        <f>VLOOKUP($F1658,'(참고)타워 스텟 가치'!$B$7:$L$11,V$2,0)+(VLOOKUP($F1658,'(참고)타워 스텟 가치'!$B$7:$L$11,V$2,0)*$E1658)</f>
        <v>13506.750000000082</v>
      </c>
      <c r="W1658">
        <f>VLOOKUP($F1658,'(참고)타워 스텟 가치'!$B$7:$L$11,W$2,0)+(VLOOKUP($F1658,'(참고)타워 스텟 가치'!$B$7:$L$11,W$2,0)*$E1658)</f>
        <v>225.11250000000135</v>
      </c>
      <c r="X1658">
        <f>VLOOKUP($F1658,'(참고)타워 스텟 가치'!$B$7:$L$11,X$2,0)+(VLOOKUP($F1658,'(참고)타워 스텟 가치'!$B$7:$L$11,X$2,0)*$E1658)</f>
        <v>40.020000000000238</v>
      </c>
      <c r="Y1658">
        <f>VLOOKUP($F1658,'(참고)타워 스텟 가치'!$B$7:$L$11,Y$2,0)+(VLOOKUP($F1658,'(참고)타워 스텟 가치'!$B$7:$L$11,Y$2,0)*$E1658)</f>
        <v>0</v>
      </c>
      <c r="Z1658">
        <f>VLOOKUP($F1658,'(참고)타워 스텟 가치'!$B$7:$L$11,Z$2,0)+(VLOOKUP($F1658,'(참고)타워 스텟 가치'!$B$7:$L$11,Z$2,0)*$E1658)</f>
        <v>0</v>
      </c>
      <c r="AA1658">
        <f>VLOOKUP($F1658,'(참고)타워 스텟 가치'!$B$7:$L$11,AA$2,0)+(VLOOKUP($F1658,'(참고)타워 스텟 가치'!$B$7:$L$11,AA$2,0)*$E1658)</f>
        <v>133.4000000000008</v>
      </c>
      <c r="AB1658">
        <f>SUM('스테이지별 몬스터 스텟'!S1658*'(참고)타워 스텟 가치'!$Q$17,'스테이지별 몬스터 스텟'!T1658*'(참고)타워 스텟 가치'!$R$17,'스테이지별 몬스터 스텟'!U1658*'(참고)타워 스텟 가치'!$S$17,'스테이지별 몬스터 스텟'!V1658*'(참고)타워 스텟 가치'!$T$17,'스테이지별 몬스터 스텟'!W1658*'(참고)타워 스텟 가치'!$U$17,'스테이지별 몬스터 스텟'!X1658*'(참고)타워 스텟 가치'!$V$17,'스테이지별 몬스터 스텟'!Y1658*'(참고)타워 스텟 가치'!$W$17,'스테이지별 몬스터 스텟'!Z1658*'(참고)타워 스텟 가치'!$X$17,'스테이지별 몬스터 스텟'!AA1658*'(참고)타워 스텟 가치'!$Y$17)</f>
        <v>1033560.6887500061</v>
      </c>
      <c r="AC1658">
        <v>2</v>
      </c>
      <c r="AD1658">
        <f>VLOOKUP($F1658,'(참고)타워 스텟 가치'!$B$12:$L$16,AD$2,0)+(VLOOKUP($F1658,'(참고)타워 스텟 가치'!$B$12:$L$16,AD$2,0)*$E1658)</f>
        <v>1125.5625000000068</v>
      </c>
      <c r="AE1658">
        <f>VLOOKUP($F1658,'(참고)타워 스텟 가치'!$B$12:$L$16,AE$2,0)+(VLOOKUP($F1658,'(참고)타워 스텟 가치'!$B$12:$L$16,AE$2,0)*$E1658)</f>
        <v>1350.6750000000081</v>
      </c>
      <c r="AF1658">
        <f>VLOOKUP($F1658,'(참고)타워 스텟 가치'!$B$12:$L$16,AF$2,0)+(VLOOKUP($F1658,'(참고)타워 스텟 가치'!$B$12:$L$16,AF$2,0)*$E1658)</f>
        <v>667000.00000000396</v>
      </c>
      <c r="AG1658">
        <f>VLOOKUP($F1658,'(참고)타워 스텟 가치'!$B$12:$L$16,AG$2,0)+(VLOOKUP($F1658,'(참고)타워 스텟 가치'!$B$12:$L$16,AG$2,0)*$E1658)</f>
        <v>6753.3750000000409</v>
      </c>
      <c r="AH1658">
        <f>VLOOKUP($F1658,'(참고)타워 스텟 가치'!$B$12:$L$16,AH$2,0)+(VLOOKUP($F1658,'(참고)타워 스텟 가치'!$B$12:$L$16,AH$2,0)*$E1658)</f>
        <v>225.11250000000135</v>
      </c>
      <c r="AI1658">
        <f>VLOOKUP($F1658,'(참고)타워 스텟 가치'!$B$12:$L$16,AI$2,0)+(VLOOKUP($F1658,'(참고)타워 스텟 가치'!$B$12:$L$16,AI$2,0)*$E1658)</f>
        <v>40.020000000000238</v>
      </c>
      <c r="AJ1658">
        <f>VLOOKUP($F1658,'(참고)타워 스텟 가치'!$B$12:$L$16,AJ$2,0)+(VLOOKUP($F1658,'(참고)타워 스텟 가치'!$B$12:$L$16,AJ$2,0)*$E1658)</f>
        <v>0</v>
      </c>
      <c r="AK1658">
        <f>VLOOKUP($F1658,'(참고)타워 스텟 가치'!$B$12:$L$16,AK$2,0)+(VLOOKUP($F1658,'(참고)타워 스텟 가치'!$B$12:$L$16,AK$2,0)*$E1658)</f>
        <v>0</v>
      </c>
      <c r="AL1658">
        <f>VLOOKUP($F1658,'(참고)타워 스텟 가치'!$B$12:$L$16,AL$2,0)+(VLOOKUP($F1658,'(참고)타워 스텟 가치'!$B$12:$L$16,AL$2,0)*$E1658)</f>
        <v>266.8000000000016</v>
      </c>
      <c r="AM1658">
        <f>SUM('스테이지별 몬스터 스텟'!AD1658*'(참고)타워 스텟 가치'!$Q$17,'스테이지별 몬스터 스텟'!AE1658*'(참고)타워 스텟 가치'!$R$17,'스테이지별 몬스터 스텟'!AF1658*'(참고)타워 스텟 가치'!$S$17,'스테이지별 몬스터 스텟'!AG1658*'(참고)타워 스텟 가치'!$T$17,'스테이지별 몬스터 스텟'!AH1658*'(참고)타워 스텟 가치'!$U$17,'스테이지별 몬스터 스텟'!AI1658*'(참고)타워 스텟 가치'!$V$17,'스테이지별 몬스터 스텟'!AJ1658*'(참고)타워 스텟 가치'!$W$17,'스테이지별 몬스터 스텟'!AK1658*'(참고)타워 스텟 가치'!$X$17,'스테이지별 몬스터 스텟'!AL1658*'(참고)타워 스텟 가치'!$Y$17)</f>
        <v>1019307.7325000061</v>
      </c>
      <c r="AN1658">
        <v>3</v>
      </c>
    </row>
    <row r="1659" spans="3:40" x14ac:dyDescent="0.3">
      <c r="C1659">
        <v>5</v>
      </c>
      <c r="D1659">
        <f t="shared" si="77"/>
        <v>331</v>
      </c>
      <c r="E1659" s="52">
        <f>VLOOKUP(D1659,'스테이지별 난이도 설정'!B:C,2,0)</f>
        <v>132.4000000000008</v>
      </c>
      <c r="F1659" t="str">
        <f t="shared" si="78"/>
        <v>스페셜</v>
      </c>
      <c r="G1659">
        <f t="shared" si="76"/>
        <v>6</v>
      </c>
      <c r="H1659">
        <f>VLOOKUP($F1659,'(참고)타워 스텟 가치'!$B$2:$L$6,H$2,0)+(VLOOKUP($F1659,'(참고)타워 스텟 가치'!$B$2:$L$6,H$2,0)*$E1659)</f>
        <v>5065.03125000003</v>
      </c>
      <c r="I1659">
        <f>VLOOKUP($F1659,'(참고)타워 스텟 가치'!$B$2:$L$6,I$2,0)+(VLOOKUP($F1659,'(참고)타워 스텟 가치'!$B$2:$L$6,I$2,0)*$E1659)</f>
        <v>1013.006250000006</v>
      </c>
      <c r="J1659">
        <f>VLOOKUP($F1659,'(참고)타워 스텟 가치'!$B$2:$L$6,J$2,0)+(VLOOKUP($F1659,'(참고)타워 스텟 가치'!$B$2:$L$6,J$2,0)*$E1659)</f>
        <v>667000.00000000396</v>
      </c>
      <c r="K1659">
        <f>VLOOKUP($F1659,'(참고)타워 스텟 가치'!$B$2:$L$6,K$2,0)+(VLOOKUP($F1659,'(참고)타워 스텟 가치'!$B$2:$L$6,K$2,0)*$E1659)</f>
        <v>20260.12500000012</v>
      </c>
      <c r="L1659">
        <f>VLOOKUP($F1659,'(참고)타워 스텟 가치'!$B$2:$L$6,L$2,0)+(VLOOKUP($F1659,'(참고)타워 스텟 가치'!$B$2:$L$6,L$2,0)*$E1659)</f>
        <v>337.66875000000203</v>
      </c>
      <c r="M1659">
        <f>VLOOKUP($F1659,'(참고)타워 스텟 가치'!$B$2:$L$6,M$2,0)+(VLOOKUP($F1659,'(참고)타워 스텟 가치'!$B$2:$L$6,M$2,0)*$E1659)</f>
        <v>40.020000000000238</v>
      </c>
      <c r="N1659">
        <f>VLOOKUP($F1659,'(참고)타워 스텟 가치'!$B$2:$L$6,N$2,0)+(VLOOKUP($F1659,'(참고)타워 스텟 가치'!$B$2:$L$6,N$2,0)*$E1659)</f>
        <v>0</v>
      </c>
      <c r="O1659">
        <f>VLOOKUP($F1659,'(참고)타워 스텟 가치'!$B$2:$L$6,O$2,0)+(VLOOKUP($F1659,'(참고)타워 스텟 가치'!$B$2:$L$6,O$2,0)*$E1659)</f>
        <v>0</v>
      </c>
      <c r="P1659">
        <f>VLOOKUP($F1659,'(참고)타워 스텟 가치'!$B$2:$L$6,P$2,0)+(VLOOKUP($F1659,'(참고)타워 스텟 가치'!$B$2:$L$6,P$2,0)*$E1659)</f>
        <v>133.4000000000008</v>
      </c>
      <c r="Q1659">
        <f>SUM('스테이지별 몬스터 스텟'!H1659*'(참고)타워 스텟 가치'!$Q$17,'스테이지별 몬스터 스텟'!I1659*'(참고)타워 스텟 가치'!$R$17,'스테이지별 몬스터 스텟'!J1659*'(참고)타워 스텟 가치'!$S$17,'스테이지별 몬스터 스텟'!K1659*'(참고)타워 스텟 가치'!$T$17,'스테이지별 몬스터 스텟'!L1659*'(참고)타워 스텟 가치'!$U$17,'스테이지별 몬스터 스텟'!M1659*'(참고)타워 스텟 가치'!$V$17,'스테이지별 몬스터 스텟'!N1659*'(참고)타워 스텟 가치'!$W$17,'스테이지별 몬스터 스텟'!O1659*'(참고)타워 스텟 가치'!$X$17,'스테이지별 몬스터 스텟'!P1659*'(참고)타워 스텟 가치'!$Y$17)</f>
        <v>1053651.9793750062</v>
      </c>
      <c r="R1659">
        <v>1</v>
      </c>
      <c r="S1659">
        <f>VLOOKUP($F1659,'(참고)타워 스텟 가치'!$B$7:$L$11,S$2,0)+(VLOOKUP($F1659,'(참고)타워 스텟 가치'!$B$7:$L$11,S$2,0)*$E1659)</f>
        <v>1688.3437500000102</v>
      </c>
      <c r="T1659">
        <f>VLOOKUP($F1659,'(참고)타워 스텟 가치'!$B$7:$L$11,T$2,0)+(VLOOKUP($F1659,'(참고)타워 스텟 가치'!$B$7:$L$11,T$2,0)*$E1659)</f>
        <v>3039.0187500000184</v>
      </c>
      <c r="U1659">
        <f>VLOOKUP($F1659,'(참고)타워 스텟 가치'!$B$7:$L$11,U$2,0)+(VLOOKUP($F1659,'(참고)타워 스텟 가치'!$B$7:$L$11,U$2,0)*$E1659)</f>
        <v>667000.00000000396</v>
      </c>
      <c r="V1659">
        <f>VLOOKUP($F1659,'(참고)타워 스텟 가치'!$B$7:$L$11,V$2,0)+(VLOOKUP($F1659,'(참고)타워 스텟 가치'!$B$7:$L$11,V$2,0)*$E1659)</f>
        <v>20260.12500000012</v>
      </c>
      <c r="W1659">
        <f>VLOOKUP($F1659,'(참고)타워 스텟 가치'!$B$7:$L$11,W$2,0)+(VLOOKUP($F1659,'(참고)타워 스텟 가치'!$B$7:$L$11,W$2,0)*$E1659)</f>
        <v>337.66875000000203</v>
      </c>
      <c r="X1659">
        <f>VLOOKUP($F1659,'(참고)타워 스텟 가치'!$B$7:$L$11,X$2,0)+(VLOOKUP($F1659,'(참고)타워 스텟 가치'!$B$7:$L$11,X$2,0)*$E1659)</f>
        <v>40.020000000000238</v>
      </c>
      <c r="Y1659">
        <f>VLOOKUP($F1659,'(참고)타워 스텟 가치'!$B$7:$L$11,Y$2,0)+(VLOOKUP($F1659,'(참고)타워 스텟 가치'!$B$7:$L$11,Y$2,0)*$E1659)</f>
        <v>0</v>
      </c>
      <c r="Z1659">
        <f>VLOOKUP($F1659,'(참고)타워 스텟 가치'!$B$7:$L$11,Z$2,0)+(VLOOKUP($F1659,'(참고)타워 스텟 가치'!$B$7:$L$11,Z$2,0)*$E1659)</f>
        <v>0</v>
      </c>
      <c r="AA1659">
        <f>VLOOKUP($F1659,'(참고)타워 스텟 가치'!$B$7:$L$11,AA$2,0)+(VLOOKUP($F1659,'(참고)타워 스텟 가치'!$B$7:$L$11,AA$2,0)*$E1659)</f>
        <v>133.4000000000008</v>
      </c>
      <c r="AB1659">
        <f>SUM('스테이지별 몬스터 스텟'!S1659*'(참고)타워 스텟 가치'!$Q$17,'스테이지별 몬스터 스텟'!T1659*'(참고)타워 스텟 가치'!$R$17,'스테이지별 몬스터 스텟'!U1659*'(참고)타워 스텟 가치'!$S$17,'스테이지별 몬스터 스텟'!V1659*'(참고)타워 스텟 가치'!$T$17,'스테이지별 몬스터 스텟'!W1659*'(참고)타워 스텟 가치'!$U$17,'스테이지별 몬스터 스텟'!X1659*'(참고)타워 스텟 가치'!$V$17,'스테이지별 몬스터 스텟'!Y1659*'(참고)타워 스텟 가치'!$W$17,'스테이지별 몬스터 스텟'!Z1659*'(참고)타워 스텟 가치'!$X$17,'스테이지별 몬스터 스텟'!AA1659*'(참고)타워 스텟 가치'!$Y$17)</f>
        <v>1049937.6231250062</v>
      </c>
      <c r="AC1659">
        <v>2</v>
      </c>
      <c r="AD1659">
        <f>VLOOKUP($F1659,'(참고)타워 스텟 가치'!$B$12:$L$16,AD$2,0)+(VLOOKUP($F1659,'(참고)타워 스텟 가치'!$B$12:$L$16,AD$2,0)*$E1659)</f>
        <v>1688.3437500000102</v>
      </c>
      <c r="AE1659">
        <f>VLOOKUP($F1659,'(참고)타워 스텟 가치'!$B$12:$L$16,AE$2,0)+(VLOOKUP($F1659,'(참고)타워 스텟 가치'!$B$12:$L$16,AE$2,0)*$E1659)</f>
        <v>2026.0125000000121</v>
      </c>
      <c r="AF1659">
        <f>VLOOKUP($F1659,'(참고)타워 스텟 가치'!$B$12:$L$16,AF$2,0)+(VLOOKUP($F1659,'(참고)타워 스텟 가치'!$B$12:$L$16,AF$2,0)*$E1659)</f>
        <v>667000.00000000396</v>
      </c>
      <c r="AG1659">
        <f>VLOOKUP($F1659,'(참고)타워 스텟 가치'!$B$12:$L$16,AG$2,0)+(VLOOKUP($F1659,'(참고)타워 스텟 가치'!$B$12:$L$16,AG$2,0)*$E1659)</f>
        <v>10130.06250000006</v>
      </c>
      <c r="AH1659">
        <f>VLOOKUP($F1659,'(참고)타워 스텟 가치'!$B$12:$L$16,AH$2,0)+(VLOOKUP($F1659,'(참고)타워 스텟 가치'!$B$12:$L$16,AH$2,0)*$E1659)</f>
        <v>337.66875000000203</v>
      </c>
      <c r="AI1659">
        <f>VLOOKUP($F1659,'(참고)타워 스텟 가치'!$B$12:$L$16,AI$2,0)+(VLOOKUP($F1659,'(참고)타워 스텟 가치'!$B$12:$L$16,AI$2,0)*$E1659)</f>
        <v>40.020000000000238</v>
      </c>
      <c r="AJ1659">
        <f>VLOOKUP($F1659,'(참고)타워 스텟 가치'!$B$12:$L$16,AJ$2,0)+(VLOOKUP($F1659,'(참고)타워 스텟 가치'!$B$12:$L$16,AJ$2,0)*$E1659)</f>
        <v>0</v>
      </c>
      <c r="AK1659">
        <f>VLOOKUP($F1659,'(참고)타워 스텟 가치'!$B$12:$L$16,AK$2,0)+(VLOOKUP($F1659,'(참고)타워 스텟 가치'!$B$12:$L$16,AK$2,0)*$E1659)</f>
        <v>0</v>
      </c>
      <c r="AL1659">
        <f>VLOOKUP($F1659,'(참고)타워 스텟 가치'!$B$12:$L$16,AL$2,0)+(VLOOKUP($F1659,'(참고)타워 스텟 가치'!$B$12:$L$16,AL$2,0)*$E1659)</f>
        <v>266.8000000000016</v>
      </c>
      <c r="AM1659">
        <f>SUM('스테이지별 몬스터 스텟'!AD1659*'(참고)타워 스텟 가치'!$Q$17,'스테이지별 몬스터 스텟'!AE1659*'(참고)타워 스텟 가치'!$R$17,'스테이지별 몬스터 스텟'!AF1659*'(참고)타워 스텟 가치'!$S$17,'스테이지별 몬스터 스텟'!AG1659*'(참고)타워 스텟 가치'!$T$17,'스테이지별 몬스터 스텟'!AH1659*'(참고)타워 스텟 가치'!$U$17,'스테이지별 몬스터 스텟'!AI1659*'(참고)타워 스텟 가치'!$V$17,'스테이지별 몬스터 스텟'!AJ1659*'(참고)타워 스텟 가치'!$W$17,'스테이지별 몬스터 스텟'!AK1659*'(참고)타워 스텟 가치'!$X$17,'스테이지별 몬스터 스텟'!AL1659*'(참고)타워 스텟 가치'!$Y$17)</f>
        <v>1028424.7887500061</v>
      </c>
      <c r="AN1659">
        <v>3</v>
      </c>
    </row>
    <row r="1660" spans="3:40" x14ac:dyDescent="0.3">
      <c r="C1660">
        <v>1</v>
      </c>
      <c r="D1660">
        <f t="shared" si="77"/>
        <v>332</v>
      </c>
      <c r="E1660" s="52">
        <f>VLOOKUP(D1660,'스테이지별 난이도 설정'!B:C,2,0)</f>
        <v>132.80000000000081</v>
      </c>
      <c r="F1660" t="str">
        <f t="shared" si="78"/>
        <v>일반</v>
      </c>
      <c r="G1660">
        <f t="shared" si="76"/>
        <v>6</v>
      </c>
      <c r="H1660">
        <f>VLOOKUP($F1660,'(참고)타워 스텟 가치'!$B$2:$L$6,H$2,0)+(VLOOKUP($F1660,'(참고)타워 스텟 가치'!$B$2:$L$6,H$2,0)*$E1660)</f>
        <v>1003.500000000006</v>
      </c>
      <c r="I1660">
        <f>VLOOKUP($F1660,'(참고)타워 스텟 가치'!$B$2:$L$6,I$2,0)+(VLOOKUP($F1660,'(참고)타워 스텟 가치'!$B$2:$L$6,I$2,0)*$E1660)</f>
        <v>200.70000000000121</v>
      </c>
      <c r="J1660">
        <f>VLOOKUP($F1660,'(참고)타워 스텟 가치'!$B$2:$L$6,J$2,0)+(VLOOKUP($F1660,'(참고)타워 스텟 가치'!$B$2:$L$6,J$2,0)*$E1660)</f>
        <v>669000.00000000407</v>
      </c>
      <c r="K1660">
        <f>VLOOKUP($F1660,'(참고)타워 스텟 가치'!$B$2:$L$6,K$2,0)+(VLOOKUP($F1660,'(참고)타워 스텟 가치'!$B$2:$L$6,K$2,0)*$E1660)</f>
        <v>4014.0000000000241</v>
      </c>
      <c r="L1660">
        <f>VLOOKUP($F1660,'(참고)타워 스텟 가치'!$B$2:$L$6,L$2,0)+(VLOOKUP($F1660,'(참고)타워 스텟 가치'!$B$2:$L$6,L$2,0)*$E1660)</f>
        <v>66.900000000000404</v>
      </c>
      <c r="M1660">
        <f>VLOOKUP($F1660,'(참고)타워 스텟 가치'!$B$2:$L$6,M$2,0)+(VLOOKUP($F1660,'(참고)타워 스텟 가치'!$B$2:$L$6,M$2,0)*$E1660)</f>
        <v>40.140000000000235</v>
      </c>
      <c r="N1660">
        <f>VLOOKUP($F1660,'(참고)타워 스텟 가치'!$B$2:$L$6,N$2,0)+(VLOOKUP($F1660,'(참고)타워 스텟 가치'!$B$2:$L$6,N$2,0)*$E1660)</f>
        <v>0</v>
      </c>
      <c r="O1660">
        <f>VLOOKUP($F1660,'(참고)타워 스텟 가치'!$B$2:$L$6,O$2,0)+(VLOOKUP($F1660,'(참고)타워 스텟 가치'!$B$2:$L$6,O$2,0)*$E1660)</f>
        <v>0</v>
      </c>
      <c r="P1660">
        <f>VLOOKUP($F1660,'(참고)타워 스텟 가치'!$B$2:$L$6,P$2,0)+(VLOOKUP($F1660,'(참고)타워 스텟 가치'!$B$2:$L$6,P$2,0)*$E1660)</f>
        <v>93.660000000000565</v>
      </c>
      <c r="Q1660">
        <f>SUM('스테이지별 몬스터 스텟'!H1660*'(참고)타워 스텟 가치'!$Q$17,'스테이지별 몬스터 스텟'!I1660*'(참고)타워 스텟 가치'!$R$17,'스테이지별 몬스터 스텟'!J1660*'(참고)타워 스텟 가치'!$S$17,'스테이지별 몬스터 스텟'!K1660*'(참고)타워 스텟 가치'!$T$17,'스테이지별 몬스터 스텟'!L1660*'(참고)타워 스텟 가치'!$U$17,'스테이지별 몬스터 스텟'!M1660*'(참고)타워 스텟 가치'!$V$17,'스테이지별 몬스터 스텟'!N1660*'(참고)타워 스텟 가치'!$W$17,'스테이지별 몬스터 스텟'!O1660*'(참고)타워 스텟 가치'!$X$17,'스테이지별 몬스터 스텟'!P1660*'(참고)타워 스텟 가치'!$Y$17)</f>
        <v>1014197.3100000061</v>
      </c>
      <c r="R1660">
        <v>1</v>
      </c>
      <c r="S1660">
        <f>VLOOKUP($F1660,'(참고)타워 스텟 가치'!$B$7:$L$11,S$2,0)+(VLOOKUP($F1660,'(참고)타워 스텟 가치'!$B$7:$L$11,S$2,0)*$E1660)</f>
        <v>334.50000000000205</v>
      </c>
      <c r="T1660">
        <f>VLOOKUP($F1660,'(참고)타워 스텟 가치'!$B$7:$L$11,T$2,0)+(VLOOKUP($F1660,'(참고)타워 스텟 가치'!$B$7:$L$11,T$2,0)*$E1660)</f>
        <v>602.10000000000366</v>
      </c>
      <c r="U1660">
        <f>VLOOKUP($F1660,'(참고)타워 스텟 가치'!$B$7:$L$11,U$2,0)+(VLOOKUP($F1660,'(참고)타워 스텟 가치'!$B$7:$L$11,U$2,0)*$E1660)</f>
        <v>669000.00000000407</v>
      </c>
      <c r="V1660">
        <f>VLOOKUP($F1660,'(참고)타워 스텟 가치'!$B$7:$L$11,V$2,0)+(VLOOKUP($F1660,'(참고)타워 스텟 가치'!$B$7:$L$11,V$2,0)*$E1660)</f>
        <v>4014.0000000000241</v>
      </c>
      <c r="W1660">
        <f>VLOOKUP($F1660,'(참고)타워 스텟 가치'!$B$7:$L$11,W$2,0)+(VLOOKUP($F1660,'(참고)타워 스텟 가치'!$B$7:$L$11,W$2,0)*$E1660)</f>
        <v>66.900000000000404</v>
      </c>
      <c r="X1660">
        <f>VLOOKUP($F1660,'(참고)타워 스텟 가치'!$B$7:$L$11,X$2,0)+(VLOOKUP($F1660,'(참고)타워 스텟 가치'!$B$7:$L$11,X$2,0)*$E1660)</f>
        <v>40.140000000000235</v>
      </c>
      <c r="Y1660">
        <f>VLOOKUP($F1660,'(참고)타워 스텟 가치'!$B$7:$L$11,Y$2,0)+(VLOOKUP($F1660,'(참고)타워 스텟 가치'!$B$7:$L$11,Y$2,0)*$E1660)</f>
        <v>0</v>
      </c>
      <c r="Z1660">
        <f>VLOOKUP($F1660,'(참고)타워 스텟 가치'!$B$7:$L$11,Z$2,0)+(VLOOKUP($F1660,'(참고)타워 스텟 가치'!$B$7:$L$11,Z$2,0)*$E1660)</f>
        <v>0</v>
      </c>
      <c r="AA1660">
        <f>VLOOKUP($F1660,'(참고)타워 스텟 가치'!$B$7:$L$11,AA$2,0)+(VLOOKUP($F1660,'(참고)타워 스텟 가치'!$B$7:$L$11,AA$2,0)*$E1660)</f>
        <v>93.660000000000565</v>
      </c>
      <c r="AB1660">
        <f>SUM('스테이지별 몬스터 스텟'!S1660*'(참고)타워 스텟 가치'!$Q$17,'스테이지별 몬스터 스텟'!T1660*'(참고)타워 스텟 가치'!$R$17,'스테이지별 몬스터 스텟'!U1660*'(참고)타워 스텟 가치'!$S$17,'스테이지별 몬스터 스텟'!V1660*'(참고)타워 스텟 가치'!$T$17,'스테이지별 몬스터 스텟'!W1660*'(참고)타워 스텟 가치'!$U$17,'스테이지별 몬스터 스텟'!X1660*'(참고)타워 스텟 가치'!$V$17,'스테이지별 몬스터 스텟'!Y1660*'(참고)타워 스텟 가치'!$W$17,'스테이지별 몬스터 스텟'!Z1660*'(참고)타워 스텟 가치'!$X$17,'스테이지별 몬스터 스텟'!AA1660*'(참고)타워 스텟 가치'!$Y$17)</f>
        <v>1013461.4100000061</v>
      </c>
      <c r="AC1660">
        <v>2</v>
      </c>
      <c r="AD1660">
        <f>VLOOKUP($F1660,'(참고)타워 스텟 가치'!$B$12:$L$16,AD$2,0)+(VLOOKUP($F1660,'(참고)타워 스텟 가치'!$B$12:$L$16,AD$2,0)*$E1660)</f>
        <v>334.50000000000205</v>
      </c>
      <c r="AE1660">
        <f>VLOOKUP($F1660,'(참고)타워 스텟 가치'!$B$12:$L$16,AE$2,0)+(VLOOKUP($F1660,'(참고)타워 스텟 가치'!$B$12:$L$16,AE$2,0)*$E1660)</f>
        <v>401.40000000000242</v>
      </c>
      <c r="AF1660">
        <f>VLOOKUP($F1660,'(참고)타워 스텟 가치'!$B$12:$L$16,AF$2,0)+(VLOOKUP($F1660,'(참고)타워 스텟 가치'!$B$12:$L$16,AF$2,0)*$E1660)</f>
        <v>669000.00000000407</v>
      </c>
      <c r="AG1660">
        <f>VLOOKUP($F1660,'(참고)타워 스텟 가치'!$B$12:$L$16,AG$2,0)+(VLOOKUP($F1660,'(참고)타워 스텟 가치'!$B$12:$L$16,AG$2,0)*$E1660)</f>
        <v>2007.0000000000121</v>
      </c>
      <c r="AH1660">
        <f>VLOOKUP($F1660,'(참고)타워 스텟 가치'!$B$12:$L$16,AH$2,0)+(VLOOKUP($F1660,'(참고)타워 스텟 가치'!$B$12:$L$16,AH$2,0)*$E1660)</f>
        <v>66.900000000000404</v>
      </c>
      <c r="AI1660">
        <f>VLOOKUP($F1660,'(참고)타워 스텟 가치'!$B$12:$L$16,AI$2,0)+(VLOOKUP($F1660,'(참고)타워 스텟 가치'!$B$12:$L$16,AI$2,0)*$E1660)</f>
        <v>40.140000000000235</v>
      </c>
      <c r="AJ1660">
        <f>VLOOKUP($F1660,'(참고)타워 스텟 가치'!$B$12:$L$16,AJ$2,0)+(VLOOKUP($F1660,'(참고)타워 스텟 가치'!$B$12:$L$16,AJ$2,0)*$E1660)</f>
        <v>0</v>
      </c>
      <c r="AK1660">
        <f>VLOOKUP($F1660,'(참고)타워 스텟 가치'!$B$12:$L$16,AK$2,0)+(VLOOKUP($F1660,'(참고)타워 스텟 가치'!$B$12:$L$16,AK$2,0)*$E1660)</f>
        <v>0</v>
      </c>
      <c r="AL1660">
        <f>VLOOKUP($F1660,'(참고)타워 스텟 가치'!$B$12:$L$16,AL$2,0)+(VLOOKUP($F1660,'(참고)타워 스텟 가치'!$B$12:$L$16,AL$2,0)*$E1660)</f>
        <v>187.32000000000113</v>
      </c>
      <c r="AM1660">
        <f>SUM('스테이지별 몬스터 스텟'!AD1660*'(참고)타워 스텟 가치'!$Q$17,'스테이지별 몬스터 스텟'!AE1660*'(참고)타워 스텟 가치'!$R$17,'스테이지별 몬스터 스텟'!AF1660*'(참고)타워 스텟 가치'!$S$17,'스테이지별 몬스터 스텟'!AG1660*'(참고)타워 스텟 가치'!$T$17,'스테이지별 몬스터 스텟'!AH1660*'(참고)타워 스텟 가치'!$U$17,'스테이지별 몬스터 스텟'!AI1660*'(참고)타워 스텟 가치'!$V$17,'스테이지별 몬스터 스텟'!AJ1660*'(참고)타워 스텟 가치'!$W$17,'스테이지별 몬스터 스텟'!AK1660*'(참고)타워 스텟 가치'!$X$17,'스테이지별 몬스터 스텟'!AL1660*'(참고)타워 스텟 가치'!$Y$17)</f>
        <v>1009333.6800000061</v>
      </c>
      <c r="AN1660">
        <v>3</v>
      </c>
    </row>
    <row r="1661" spans="3:40" x14ac:dyDescent="0.3">
      <c r="C1661">
        <v>2</v>
      </c>
      <c r="D1661">
        <f t="shared" si="77"/>
        <v>332</v>
      </c>
      <c r="E1661" s="52">
        <f>VLOOKUP(D1661,'스테이지별 난이도 설정'!B:C,2,0)</f>
        <v>132.80000000000081</v>
      </c>
      <c r="F1661" t="str">
        <f t="shared" si="78"/>
        <v>레어</v>
      </c>
      <c r="G1661">
        <f t="shared" si="76"/>
        <v>6</v>
      </c>
      <c r="H1661">
        <f>VLOOKUP($F1661,'(참고)타워 스텟 가치'!$B$2:$L$6,H$2,0)+(VLOOKUP($F1661,'(참고)타워 스텟 가치'!$B$2:$L$6,H$2,0)*$E1661)</f>
        <v>1505.2500000000091</v>
      </c>
      <c r="I1661">
        <f>VLOOKUP($F1661,'(참고)타워 스텟 가치'!$B$2:$L$6,I$2,0)+(VLOOKUP($F1661,'(참고)타워 스텟 가치'!$B$2:$L$6,I$2,0)*$E1661)</f>
        <v>301.05000000000183</v>
      </c>
      <c r="J1661">
        <f>VLOOKUP($F1661,'(참고)타워 스텟 가치'!$B$2:$L$6,J$2,0)+(VLOOKUP($F1661,'(참고)타워 스텟 가치'!$B$2:$L$6,J$2,0)*$E1661)</f>
        <v>669000.00000000407</v>
      </c>
      <c r="K1661">
        <f>VLOOKUP($F1661,'(참고)타워 스텟 가치'!$B$2:$L$6,K$2,0)+(VLOOKUP($F1661,'(참고)타워 스텟 가치'!$B$2:$L$6,K$2,0)*$E1661)</f>
        <v>6021.0000000000364</v>
      </c>
      <c r="L1661">
        <f>VLOOKUP($F1661,'(참고)타워 스텟 가치'!$B$2:$L$6,L$2,0)+(VLOOKUP($F1661,'(참고)타워 스텟 가치'!$B$2:$L$6,L$2,0)*$E1661)</f>
        <v>100.35000000000061</v>
      </c>
      <c r="M1661">
        <f>VLOOKUP($F1661,'(참고)타워 스텟 가치'!$B$2:$L$6,M$2,0)+(VLOOKUP($F1661,'(참고)타워 스텟 가치'!$B$2:$L$6,M$2,0)*$E1661)</f>
        <v>40.140000000000235</v>
      </c>
      <c r="N1661">
        <f>VLOOKUP($F1661,'(참고)타워 스텟 가치'!$B$2:$L$6,N$2,0)+(VLOOKUP($F1661,'(참고)타워 스텟 가치'!$B$2:$L$6,N$2,0)*$E1661)</f>
        <v>0</v>
      </c>
      <c r="O1661">
        <f>VLOOKUP($F1661,'(참고)타워 스텟 가치'!$B$2:$L$6,O$2,0)+(VLOOKUP($F1661,'(참고)타워 스텟 가치'!$B$2:$L$6,O$2,0)*$E1661)</f>
        <v>0</v>
      </c>
      <c r="P1661">
        <f>VLOOKUP($F1661,'(참고)타워 스텟 가치'!$B$2:$L$6,P$2,0)+(VLOOKUP($F1661,'(참고)타워 스텟 가치'!$B$2:$L$6,P$2,0)*$E1661)</f>
        <v>93.660000000000565</v>
      </c>
      <c r="Q1661">
        <f>SUM('스테이지별 몬스터 스텟'!H1661*'(참고)타워 스텟 가치'!$Q$17,'스테이지별 몬스터 스텟'!I1661*'(참고)타워 스텟 가치'!$R$17,'스테이지별 몬스터 스텟'!J1661*'(참고)타워 스텟 가치'!$S$17,'스테이지별 몬스터 스텟'!K1661*'(참고)타워 스텟 가치'!$T$17,'스테이지별 몬스터 스텟'!L1661*'(참고)타워 스텟 가치'!$U$17,'스테이지별 몬스터 스텟'!M1661*'(참고)타워 스텟 가치'!$V$17,'스테이지별 몬스터 스텟'!N1661*'(참고)타워 스텟 가치'!$W$17,'스테이지별 몬스터 스텟'!O1661*'(참고)타워 스텟 가치'!$X$17,'스테이지별 몬스터 스텟'!P1661*'(참고)타워 스텟 가치'!$Y$17)</f>
        <v>1019432.2350000062</v>
      </c>
      <c r="R1661">
        <v>1</v>
      </c>
      <c r="S1661">
        <f>VLOOKUP($F1661,'(참고)타워 스텟 가치'!$B$7:$L$11,S$2,0)+(VLOOKUP($F1661,'(참고)타워 스텟 가치'!$B$7:$L$11,S$2,0)*$E1661)</f>
        <v>501.75000000000301</v>
      </c>
      <c r="T1661">
        <f>VLOOKUP($F1661,'(참고)타워 스텟 가치'!$B$7:$L$11,T$2,0)+(VLOOKUP($F1661,'(참고)타워 스텟 가치'!$B$7:$L$11,T$2,0)*$E1661)</f>
        <v>903.15000000000543</v>
      </c>
      <c r="U1661">
        <f>VLOOKUP($F1661,'(참고)타워 스텟 가치'!$B$7:$L$11,U$2,0)+(VLOOKUP($F1661,'(참고)타워 스텟 가치'!$B$7:$L$11,U$2,0)*$E1661)</f>
        <v>669000.00000000407</v>
      </c>
      <c r="V1661">
        <f>VLOOKUP($F1661,'(참고)타워 스텟 가치'!$B$7:$L$11,V$2,0)+(VLOOKUP($F1661,'(참고)타워 스텟 가치'!$B$7:$L$11,V$2,0)*$E1661)</f>
        <v>6021.0000000000364</v>
      </c>
      <c r="W1661">
        <f>VLOOKUP($F1661,'(참고)타워 스텟 가치'!$B$7:$L$11,W$2,0)+(VLOOKUP($F1661,'(참고)타워 스텟 가치'!$B$7:$L$11,W$2,0)*$E1661)</f>
        <v>100.35000000000061</v>
      </c>
      <c r="X1661">
        <f>VLOOKUP($F1661,'(참고)타워 스텟 가치'!$B$7:$L$11,X$2,0)+(VLOOKUP($F1661,'(참고)타워 스텟 가치'!$B$7:$L$11,X$2,0)*$E1661)</f>
        <v>40.140000000000235</v>
      </c>
      <c r="Y1661">
        <f>VLOOKUP($F1661,'(참고)타워 스텟 가치'!$B$7:$L$11,Y$2,0)+(VLOOKUP($F1661,'(참고)타워 스텟 가치'!$B$7:$L$11,Y$2,0)*$E1661)</f>
        <v>0</v>
      </c>
      <c r="Z1661">
        <f>VLOOKUP($F1661,'(참고)타워 스텟 가치'!$B$7:$L$11,Z$2,0)+(VLOOKUP($F1661,'(참고)타워 스텟 가치'!$B$7:$L$11,Z$2,0)*$E1661)</f>
        <v>0</v>
      </c>
      <c r="AA1661">
        <f>VLOOKUP($F1661,'(참고)타워 스텟 가치'!$B$7:$L$11,AA$2,0)+(VLOOKUP($F1661,'(참고)타워 스텟 가치'!$B$7:$L$11,AA$2,0)*$E1661)</f>
        <v>93.660000000000565</v>
      </c>
      <c r="AB1661">
        <f>SUM('스테이지별 몬스터 스텟'!S1661*'(참고)타워 스텟 가치'!$Q$17,'스테이지별 몬스터 스텟'!T1661*'(참고)타워 스텟 가치'!$R$17,'스테이지별 몬스터 스텟'!U1661*'(참고)타워 스텟 가치'!$S$17,'스테이지별 몬스터 스텟'!V1661*'(참고)타워 스텟 가치'!$T$17,'스테이지별 몬스터 스텟'!W1661*'(참고)타워 스텟 가치'!$U$17,'스테이지별 몬스터 스텟'!X1661*'(참고)타워 스텟 가치'!$V$17,'스테이지별 몬스터 스텟'!Y1661*'(참고)타워 스텟 가치'!$W$17,'스테이지별 몬스터 스텟'!Z1661*'(참고)타워 스텟 가치'!$X$17,'스테이지별 몬스터 스텟'!AA1661*'(참고)타워 스텟 가치'!$Y$17)</f>
        <v>1018328.3850000061</v>
      </c>
      <c r="AC1661">
        <v>2</v>
      </c>
      <c r="AD1661">
        <f>VLOOKUP($F1661,'(참고)타워 스텟 가치'!$B$12:$L$16,AD$2,0)+(VLOOKUP($F1661,'(참고)타워 스텟 가치'!$B$12:$L$16,AD$2,0)*$E1661)</f>
        <v>501.75000000000301</v>
      </c>
      <c r="AE1661">
        <f>VLOOKUP($F1661,'(참고)타워 스텟 가치'!$B$12:$L$16,AE$2,0)+(VLOOKUP($F1661,'(참고)타워 스텟 가치'!$B$12:$L$16,AE$2,0)*$E1661)</f>
        <v>602.10000000000366</v>
      </c>
      <c r="AF1661">
        <f>VLOOKUP($F1661,'(참고)타워 스텟 가치'!$B$12:$L$16,AF$2,0)+(VLOOKUP($F1661,'(참고)타워 스텟 가치'!$B$12:$L$16,AF$2,0)*$E1661)</f>
        <v>669000.00000000407</v>
      </c>
      <c r="AG1661">
        <f>VLOOKUP($F1661,'(참고)타워 스텟 가치'!$B$12:$L$16,AG$2,0)+(VLOOKUP($F1661,'(참고)타워 스텟 가치'!$B$12:$L$16,AG$2,0)*$E1661)</f>
        <v>3010.5000000000182</v>
      </c>
      <c r="AH1661">
        <f>VLOOKUP($F1661,'(참고)타워 스텟 가치'!$B$12:$L$16,AH$2,0)+(VLOOKUP($F1661,'(참고)타워 스텟 가치'!$B$12:$L$16,AH$2,0)*$E1661)</f>
        <v>100.35000000000061</v>
      </c>
      <c r="AI1661">
        <f>VLOOKUP($F1661,'(참고)타워 스텟 가치'!$B$12:$L$16,AI$2,0)+(VLOOKUP($F1661,'(참고)타워 스텟 가치'!$B$12:$L$16,AI$2,0)*$E1661)</f>
        <v>40.140000000000235</v>
      </c>
      <c r="AJ1661">
        <f>VLOOKUP($F1661,'(참고)타워 스텟 가치'!$B$12:$L$16,AJ$2,0)+(VLOOKUP($F1661,'(참고)타워 스텟 가치'!$B$12:$L$16,AJ$2,0)*$E1661)</f>
        <v>0</v>
      </c>
      <c r="AK1661">
        <f>VLOOKUP($F1661,'(참고)타워 스텟 가치'!$B$12:$L$16,AK$2,0)+(VLOOKUP($F1661,'(참고)타워 스텟 가치'!$B$12:$L$16,AK$2,0)*$E1661)</f>
        <v>0</v>
      </c>
      <c r="AL1661">
        <f>VLOOKUP($F1661,'(참고)타워 스텟 가치'!$B$12:$L$16,AL$2,0)+(VLOOKUP($F1661,'(참고)타워 스텟 가치'!$B$12:$L$16,AL$2,0)*$E1661)</f>
        <v>187.32000000000113</v>
      </c>
      <c r="AM1661">
        <f>SUM('스테이지별 몬스터 스텟'!AD1661*'(참고)타워 스텟 가치'!$Q$17,'스테이지별 몬스터 스텟'!AE1661*'(참고)타워 스텟 가치'!$R$17,'스테이지별 몬스터 스텟'!AF1661*'(참고)타워 스텟 가치'!$S$17,'스테이지별 몬스터 스텟'!AG1661*'(참고)타워 스텟 가치'!$T$17,'스테이지별 몬스터 스텟'!AH1661*'(참고)타워 스텟 가치'!$U$17,'스테이지별 몬스터 스텟'!AI1661*'(참고)타워 스텟 가치'!$V$17,'스테이지별 몬스터 스텟'!AJ1661*'(참고)타워 스텟 가치'!$W$17,'스테이지별 몬스터 스텟'!AK1661*'(참고)타워 스텟 가치'!$X$17,'스테이지별 몬스터 스텟'!AL1661*'(참고)타워 스텟 가치'!$Y$17)</f>
        <v>1012043.1300000061</v>
      </c>
      <c r="AN1661">
        <v>3</v>
      </c>
    </row>
    <row r="1662" spans="3:40" x14ac:dyDescent="0.3">
      <c r="C1662">
        <v>3</v>
      </c>
      <c r="D1662">
        <f t="shared" si="77"/>
        <v>332</v>
      </c>
      <c r="E1662" s="52">
        <f>VLOOKUP(D1662,'스테이지별 난이도 설정'!B:C,2,0)</f>
        <v>132.80000000000081</v>
      </c>
      <c r="F1662" t="str">
        <f t="shared" si="78"/>
        <v>에픽</v>
      </c>
      <c r="G1662">
        <f t="shared" si="76"/>
        <v>6</v>
      </c>
      <c r="H1662">
        <f>VLOOKUP($F1662,'(참고)타워 스텟 가치'!$B$2:$L$6,H$2,0)+(VLOOKUP($F1662,'(참고)타워 스텟 가치'!$B$2:$L$6,H$2,0)*$E1662)</f>
        <v>2257.8750000000136</v>
      </c>
      <c r="I1662">
        <f>VLOOKUP($F1662,'(참고)타워 스텟 가치'!$B$2:$L$6,I$2,0)+(VLOOKUP($F1662,'(참고)타워 스텟 가치'!$B$2:$L$6,I$2,0)*$E1662)</f>
        <v>451.57500000000272</v>
      </c>
      <c r="J1662">
        <f>VLOOKUP($F1662,'(참고)타워 스텟 가치'!$B$2:$L$6,J$2,0)+(VLOOKUP($F1662,'(참고)타워 스텟 가치'!$B$2:$L$6,J$2,0)*$E1662)</f>
        <v>669000.00000000407</v>
      </c>
      <c r="K1662">
        <f>VLOOKUP($F1662,'(참고)타워 스텟 가치'!$B$2:$L$6,K$2,0)+(VLOOKUP($F1662,'(참고)타워 스텟 가치'!$B$2:$L$6,K$2,0)*$E1662)</f>
        <v>9031.5000000000546</v>
      </c>
      <c r="L1662">
        <f>VLOOKUP($F1662,'(참고)타워 스텟 가치'!$B$2:$L$6,L$2,0)+(VLOOKUP($F1662,'(참고)타워 스텟 가치'!$B$2:$L$6,L$2,0)*$E1662)</f>
        <v>150.52500000000092</v>
      </c>
      <c r="M1662">
        <f>VLOOKUP($F1662,'(참고)타워 스텟 가치'!$B$2:$L$6,M$2,0)+(VLOOKUP($F1662,'(참고)타워 스텟 가치'!$B$2:$L$6,M$2,0)*$E1662)</f>
        <v>40.140000000000235</v>
      </c>
      <c r="N1662">
        <f>VLOOKUP($F1662,'(참고)타워 스텟 가치'!$B$2:$L$6,N$2,0)+(VLOOKUP($F1662,'(참고)타워 스텟 가치'!$B$2:$L$6,N$2,0)*$E1662)</f>
        <v>0</v>
      </c>
      <c r="O1662">
        <f>VLOOKUP($F1662,'(참고)타워 스텟 가치'!$B$2:$L$6,O$2,0)+(VLOOKUP($F1662,'(참고)타워 스텟 가치'!$B$2:$L$6,O$2,0)*$E1662)</f>
        <v>0</v>
      </c>
      <c r="P1662">
        <f>VLOOKUP($F1662,'(참고)타워 스텟 가치'!$B$2:$L$6,P$2,0)+(VLOOKUP($F1662,'(참고)타워 스텟 가치'!$B$2:$L$6,P$2,0)*$E1662)</f>
        <v>93.660000000000565</v>
      </c>
      <c r="Q1662">
        <f>SUM('스테이지별 몬스터 스텟'!H1662*'(참고)타워 스텟 가치'!$Q$17,'스테이지별 몬스터 스텟'!I1662*'(참고)타워 스텟 가치'!$R$17,'스테이지별 몬스터 스텟'!J1662*'(참고)타워 스텟 가치'!$S$17,'스테이지별 몬스터 스텟'!K1662*'(참고)타워 스텟 가치'!$T$17,'스테이지별 몬스터 스텟'!L1662*'(참고)타워 스텟 가치'!$U$17,'스테이지별 몬스터 스텟'!M1662*'(참고)타워 스텟 가치'!$V$17,'스테이지별 몬스터 스텟'!N1662*'(참고)타워 스텟 가치'!$W$17,'스테이지별 몬스터 스텟'!O1662*'(참고)타워 스텟 가치'!$X$17,'스테이지별 몬스터 스텟'!P1662*'(참고)타워 스텟 가치'!$Y$17)</f>
        <v>1027284.6225000062</v>
      </c>
      <c r="R1662">
        <v>1</v>
      </c>
      <c r="S1662">
        <f>VLOOKUP($F1662,'(참고)타워 스텟 가치'!$B$7:$L$11,S$2,0)+(VLOOKUP($F1662,'(참고)타워 스텟 가치'!$B$7:$L$11,S$2,0)*$E1662)</f>
        <v>752.62500000000455</v>
      </c>
      <c r="T1662">
        <f>VLOOKUP($F1662,'(참고)타워 스텟 가치'!$B$7:$L$11,T$2,0)+(VLOOKUP($F1662,'(참고)타워 스텟 가치'!$B$7:$L$11,T$2,0)*$E1662)</f>
        <v>1354.7250000000081</v>
      </c>
      <c r="U1662">
        <f>VLOOKUP($F1662,'(참고)타워 스텟 가치'!$B$7:$L$11,U$2,0)+(VLOOKUP($F1662,'(참고)타워 스텟 가치'!$B$7:$L$11,U$2,0)*$E1662)</f>
        <v>669000.00000000407</v>
      </c>
      <c r="V1662">
        <f>VLOOKUP($F1662,'(참고)타워 스텟 가치'!$B$7:$L$11,V$2,0)+(VLOOKUP($F1662,'(참고)타워 스텟 가치'!$B$7:$L$11,V$2,0)*$E1662)</f>
        <v>9031.5000000000546</v>
      </c>
      <c r="W1662">
        <f>VLOOKUP($F1662,'(참고)타워 스텟 가치'!$B$7:$L$11,W$2,0)+(VLOOKUP($F1662,'(참고)타워 스텟 가치'!$B$7:$L$11,W$2,0)*$E1662)</f>
        <v>150.52500000000092</v>
      </c>
      <c r="X1662">
        <f>VLOOKUP($F1662,'(참고)타워 스텟 가치'!$B$7:$L$11,X$2,0)+(VLOOKUP($F1662,'(참고)타워 스텟 가치'!$B$7:$L$11,X$2,0)*$E1662)</f>
        <v>40.140000000000235</v>
      </c>
      <c r="Y1662">
        <f>VLOOKUP($F1662,'(참고)타워 스텟 가치'!$B$7:$L$11,Y$2,0)+(VLOOKUP($F1662,'(참고)타워 스텟 가치'!$B$7:$L$11,Y$2,0)*$E1662)</f>
        <v>0</v>
      </c>
      <c r="Z1662">
        <f>VLOOKUP($F1662,'(참고)타워 스텟 가치'!$B$7:$L$11,Z$2,0)+(VLOOKUP($F1662,'(참고)타워 스텟 가치'!$B$7:$L$11,Z$2,0)*$E1662)</f>
        <v>0</v>
      </c>
      <c r="AA1662">
        <f>VLOOKUP($F1662,'(참고)타워 스텟 가치'!$B$7:$L$11,AA$2,0)+(VLOOKUP($F1662,'(참고)타워 스텟 가치'!$B$7:$L$11,AA$2,0)*$E1662)</f>
        <v>93.660000000000565</v>
      </c>
      <c r="AB1662">
        <f>SUM('스테이지별 몬스터 스텟'!S1662*'(참고)타워 스텟 가치'!$Q$17,'스테이지별 몬스터 스텟'!T1662*'(참고)타워 스텟 가치'!$R$17,'스테이지별 몬스터 스텟'!U1662*'(참고)타워 스텟 가치'!$S$17,'스테이지별 몬스터 스텟'!V1662*'(참고)타워 스텟 가치'!$T$17,'스테이지별 몬스터 스텟'!W1662*'(참고)타워 스텟 가치'!$U$17,'스테이지별 몬스터 스텟'!X1662*'(참고)타워 스텟 가치'!$V$17,'스테이지별 몬스터 스텟'!Y1662*'(참고)타워 스텟 가치'!$W$17,'스테이지별 몬스터 스텟'!Z1662*'(참고)타워 스텟 가치'!$X$17,'스테이지별 몬스터 스텟'!AA1662*'(참고)타워 스텟 가치'!$Y$17)</f>
        <v>1025628.8475000062</v>
      </c>
      <c r="AC1662">
        <v>2</v>
      </c>
      <c r="AD1662">
        <f>VLOOKUP($F1662,'(참고)타워 스텟 가치'!$B$12:$L$16,AD$2,0)+(VLOOKUP($F1662,'(참고)타워 스텟 가치'!$B$12:$L$16,AD$2,0)*$E1662)</f>
        <v>752.62500000000455</v>
      </c>
      <c r="AE1662">
        <f>VLOOKUP($F1662,'(참고)타워 스텟 가치'!$B$12:$L$16,AE$2,0)+(VLOOKUP($F1662,'(참고)타워 스텟 가치'!$B$12:$L$16,AE$2,0)*$E1662)</f>
        <v>903.15000000000543</v>
      </c>
      <c r="AF1662">
        <f>VLOOKUP($F1662,'(참고)타워 스텟 가치'!$B$12:$L$16,AF$2,0)+(VLOOKUP($F1662,'(참고)타워 스텟 가치'!$B$12:$L$16,AF$2,0)*$E1662)</f>
        <v>669000.00000000407</v>
      </c>
      <c r="AG1662">
        <f>VLOOKUP($F1662,'(참고)타워 스텟 가치'!$B$12:$L$16,AG$2,0)+(VLOOKUP($F1662,'(참고)타워 스텟 가치'!$B$12:$L$16,AG$2,0)*$E1662)</f>
        <v>4515.7500000000273</v>
      </c>
      <c r="AH1662">
        <f>VLOOKUP($F1662,'(참고)타워 스텟 가치'!$B$12:$L$16,AH$2,0)+(VLOOKUP($F1662,'(참고)타워 스텟 가치'!$B$12:$L$16,AH$2,0)*$E1662)</f>
        <v>150.52500000000092</v>
      </c>
      <c r="AI1662">
        <f>VLOOKUP($F1662,'(참고)타워 스텟 가치'!$B$12:$L$16,AI$2,0)+(VLOOKUP($F1662,'(참고)타워 스텟 가치'!$B$12:$L$16,AI$2,0)*$E1662)</f>
        <v>40.140000000000235</v>
      </c>
      <c r="AJ1662">
        <f>VLOOKUP($F1662,'(참고)타워 스텟 가치'!$B$12:$L$16,AJ$2,0)+(VLOOKUP($F1662,'(참고)타워 스텟 가치'!$B$12:$L$16,AJ$2,0)*$E1662)</f>
        <v>0</v>
      </c>
      <c r="AK1662">
        <f>VLOOKUP($F1662,'(참고)타워 스텟 가치'!$B$12:$L$16,AK$2,0)+(VLOOKUP($F1662,'(참고)타워 스텟 가치'!$B$12:$L$16,AK$2,0)*$E1662)</f>
        <v>0</v>
      </c>
      <c r="AL1662">
        <f>VLOOKUP($F1662,'(참고)타워 스텟 가치'!$B$12:$L$16,AL$2,0)+(VLOOKUP($F1662,'(참고)타워 스텟 가치'!$B$12:$L$16,AL$2,0)*$E1662)</f>
        <v>187.32000000000113</v>
      </c>
      <c r="AM1662">
        <f>SUM('스테이지별 몬스터 스텟'!AD1662*'(참고)타워 스텟 가치'!$Q$17,'스테이지별 몬스터 스텟'!AE1662*'(참고)타워 스텟 가치'!$R$17,'스테이지별 몬스터 스텟'!AF1662*'(참고)타워 스텟 가치'!$S$17,'스테이지별 몬스터 스텟'!AG1662*'(참고)타워 스텟 가치'!$T$17,'스테이지별 몬스터 스텟'!AH1662*'(참고)타워 스텟 가치'!$U$17,'스테이지별 몬스터 스텟'!AI1662*'(참고)타워 스텟 가치'!$V$17,'스테이지별 몬스터 스텟'!AJ1662*'(참고)타워 스텟 가치'!$W$17,'스테이지별 몬스터 스텟'!AK1662*'(참고)타워 스텟 가치'!$X$17,'스테이지별 몬스터 스텟'!AL1662*'(참고)타워 스텟 가치'!$Y$17)</f>
        <v>1016107.3050000061</v>
      </c>
      <c r="AN1662">
        <v>3</v>
      </c>
    </row>
    <row r="1663" spans="3:40" x14ac:dyDescent="0.3">
      <c r="C1663">
        <v>4</v>
      </c>
      <c r="D1663">
        <f t="shared" si="77"/>
        <v>332</v>
      </c>
      <c r="E1663" s="52">
        <f>VLOOKUP(D1663,'스테이지별 난이도 설정'!B:C,2,0)</f>
        <v>132.80000000000081</v>
      </c>
      <c r="F1663" t="str">
        <f t="shared" si="78"/>
        <v>유니크</v>
      </c>
      <c r="G1663">
        <f t="shared" si="76"/>
        <v>6</v>
      </c>
      <c r="H1663">
        <f>VLOOKUP($F1663,'(참고)타워 스텟 가치'!$B$2:$L$6,H$2,0)+(VLOOKUP($F1663,'(참고)타워 스텟 가치'!$B$2:$L$6,H$2,0)*$E1663)</f>
        <v>3386.8125000000205</v>
      </c>
      <c r="I1663">
        <f>VLOOKUP($F1663,'(참고)타워 스텟 가치'!$B$2:$L$6,I$2,0)+(VLOOKUP($F1663,'(참고)타워 스텟 가치'!$B$2:$L$6,I$2,0)*$E1663)</f>
        <v>677.36250000000405</v>
      </c>
      <c r="J1663">
        <f>VLOOKUP($F1663,'(참고)타워 스텟 가치'!$B$2:$L$6,J$2,0)+(VLOOKUP($F1663,'(참고)타워 스텟 가치'!$B$2:$L$6,J$2,0)*$E1663)</f>
        <v>669000.00000000407</v>
      </c>
      <c r="K1663">
        <f>VLOOKUP($F1663,'(참고)타워 스텟 가치'!$B$2:$L$6,K$2,0)+(VLOOKUP($F1663,'(참고)타워 스텟 가치'!$B$2:$L$6,K$2,0)*$E1663)</f>
        <v>13547.250000000082</v>
      </c>
      <c r="L1663">
        <f>VLOOKUP($F1663,'(참고)타워 스텟 가치'!$B$2:$L$6,L$2,0)+(VLOOKUP($F1663,'(참고)타워 스텟 가치'!$B$2:$L$6,L$2,0)*$E1663)</f>
        <v>225.78750000000136</v>
      </c>
      <c r="M1663">
        <f>VLOOKUP($F1663,'(참고)타워 스텟 가치'!$B$2:$L$6,M$2,0)+(VLOOKUP($F1663,'(참고)타워 스텟 가치'!$B$2:$L$6,M$2,0)*$E1663)</f>
        <v>40.140000000000235</v>
      </c>
      <c r="N1663">
        <f>VLOOKUP($F1663,'(참고)타워 스텟 가치'!$B$2:$L$6,N$2,0)+(VLOOKUP($F1663,'(참고)타워 스텟 가치'!$B$2:$L$6,N$2,0)*$E1663)</f>
        <v>0</v>
      </c>
      <c r="O1663">
        <f>VLOOKUP($F1663,'(참고)타워 스텟 가치'!$B$2:$L$6,O$2,0)+(VLOOKUP($F1663,'(참고)타워 스텟 가치'!$B$2:$L$6,O$2,0)*$E1663)</f>
        <v>0</v>
      </c>
      <c r="P1663">
        <f>VLOOKUP($F1663,'(참고)타워 스텟 가치'!$B$2:$L$6,P$2,0)+(VLOOKUP($F1663,'(참고)타워 스텟 가치'!$B$2:$L$6,P$2,0)*$E1663)</f>
        <v>133.80000000000081</v>
      </c>
      <c r="Q1663">
        <f>SUM('스테이지별 몬스터 스텟'!H1663*'(참고)타워 스텟 가치'!$Q$17,'스테이지별 몬스터 스텟'!I1663*'(참고)타워 스텟 가치'!$R$17,'스테이지별 몬스터 스텟'!J1663*'(참고)타워 스텟 가치'!$S$17,'스테이지별 몬스터 스텟'!K1663*'(참고)타워 스텟 가치'!$T$17,'스테이지별 몬스터 스텟'!L1663*'(참고)타워 스텟 가치'!$U$17,'스테이지별 몬스터 스텟'!M1663*'(참고)타워 스텟 가치'!$V$17,'스테이지별 몬스터 스텟'!N1663*'(참고)타워 스텟 가치'!$W$17,'스테이지별 몬스터 스텟'!O1663*'(참고)타워 스텟 가치'!$X$17,'스테이지별 몬스터 스텟'!P1663*'(참고)타워 스텟 가치'!$Y$17)</f>
        <v>1039143.4837500062</v>
      </c>
      <c r="R1663">
        <v>1</v>
      </c>
      <c r="S1663">
        <f>VLOOKUP($F1663,'(참고)타워 스텟 가치'!$B$7:$L$11,S$2,0)+(VLOOKUP($F1663,'(참고)타워 스텟 가치'!$B$7:$L$11,S$2,0)*$E1663)</f>
        <v>1128.9375000000068</v>
      </c>
      <c r="T1663">
        <f>VLOOKUP($F1663,'(참고)타워 스텟 가치'!$B$7:$L$11,T$2,0)+(VLOOKUP($F1663,'(참고)타워 스텟 가치'!$B$7:$L$11,T$2,0)*$E1663)</f>
        <v>2032.0875000000124</v>
      </c>
      <c r="U1663">
        <f>VLOOKUP($F1663,'(참고)타워 스텟 가치'!$B$7:$L$11,U$2,0)+(VLOOKUP($F1663,'(참고)타워 스텟 가치'!$B$7:$L$11,U$2,0)*$E1663)</f>
        <v>669000.00000000407</v>
      </c>
      <c r="V1663">
        <f>VLOOKUP($F1663,'(참고)타워 스텟 가치'!$B$7:$L$11,V$2,0)+(VLOOKUP($F1663,'(참고)타워 스텟 가치'!$B$7:$L$11,V$2,0)*$E1663)</f>
        <v>13547.250000000082</v>
      </c>
      <c r="W1663">
        <f>VLOOKUP($F1663,'(참고)타워 스텟 가치'!$B$7:$L$11,W$2,0)+(VLOOKUP($F1663,'(참고)타워 스텟 가치'!$B$7:$L$11,W$2,0)*$E1663)</f>
        <v>225.78750000000136</v>
      </c>
      <c r="X1663">
        <f>VLOOKUP($F1663,'(참고)타워 스텟 가치'!$B$7:$L$11,X$2,0)+(VLOOKUP($F1663,'(참고)타워 스텟 가치'!$B$7:$L$11,X$2,0)*$E1663)</f>
        <v>40.140000000000235</v>
      </c>
      <c r="Y1663">
        <f>VLOOKUP($F1663,'(참고)타워 스텟 가치'!$B$7:$L$11,Y$2,0)+(VLOOKUP($F1663,'(참고)타워 스텟 가치'!$B$7:$L$11,Y$2,0)*$E1663)</f>
        <v>0</v>
      </c>
      <c r="Z1663">
        <f>VLOOKUP($F1663,'(참고)타워 스텟 가치'!$B$7:$L$11,Z$2,0)+(VLOOKUP($F1663,'(참고)타워 스텟 가치'!$B$7:$L$11,Z$2,0)*$E1663)</f>
        <v>0</v>
      </c>
      <c r="AA1663">
        <f>VLOOKUP($F1663,'(참고)타워 스텟 가치'!$B$7:$L$11,AA$2,0)+(VLOOKUP($F1663,'(참고)타워 스텟 가치'!$B$7:$L$11,AA$2,0)*$E1663)</f>
        <v>133.80000000000081</v>
      </c>
      <c r="AB1663">
        <f>SUM('스테이지별 몬스터 스텟'!S1663*'(참고)타워 스텟 가치'!$Q$17,'스테이지별 몬스터 스텟'!T1663*'(참고)타워 스텟 가치'!$R$17,'스테이지별 몬스터 스텟'!U1663*'(참고)타워 스텟 가치'!$S$17,'스테이지별 몬스터 스텟'!V1663*'(참고)타워 스텟 가치'!$T$17,'스테이지별 몬스터 스텟'!W1663*'(참고)타워 스텟 가치'!$U$17,'스테이지별 몬스터 스텟'!X1663*'(참고)타워 스텟 가치'!$V$17,'스테이지별 몬스터 스텟'!Y1663*'(참고)타워 스텟 가치'!$W$17,'스테이지별 몬스터 스텟'!Z1663*'(참고)타워 스텟 가치'!$X$17,'스테이지별 몬스터 스텟'!AA1663*'(참고)타워 스텟 가치'!$Y$17)</f>
        <v>1036659.8212500061</v>
      </c>
      <c r="AC1663">
        <v>2</v>
      </c>
      <c r="AD1663">
        <f>VLOOKUP($F1663,'(참고)타워 스텟 가치'!$B$12:$L$16,AD$2,0)+(VLOOKUP($F1663,'(참고)타워 스텟 가치'!$B$12:$L$16,AD$2,0)*$E1663)</f>
        <v>1128.9375000000068</v>
      </c>
      <c r="AE1663">
        <f>VLOOKUP($F1663,'(참고)타워 스텟 가치'!$B$12:$L$16,AE$2,0)+(VLOOKUP($F1663,'(참고)타워 스텟 가치'!$B$12:$L$16,AE$2,0)*$E1663)</f>
        <v>1354.7250000000081</v>
      </c>
      <c r="AF1663">
        <f>VLOOKUP($F1663,'(참고)타워 스텟 가치'!$B$12:$L$16,AF$2,0)+(VLOOKUP($F1663,'(참고)타워 스텟 가치'!$B$12:$L$16,AF$2,0)*$E1663)</f>
        <v>669000.00000000407</v>
      </c>
      <c r="AG1663">
        <f>VLOOKUP($F1663,'(참고)타워 스텟 가치'!$B$12:$L$16,AG$2,0)+(VLOOKUP($F1663,'(참고)타워 스텟 가치'!$B$12:$L$16,AG$2,0)*$E1663)</f>
        <v>6773.6250000000409</v>
      </c>
      <c r="AH1663">
        <f>VLOOKUP($F1663,'(참고)타워 스텟 가치'!$B$12:$L$16,AH$2,0)+(VLOOKUP($F1663,'(참고)타워 스텟 가치'!$B$12:$L$16,AH$2,0)*$E1663)</f>
        <v>225.78750000000136</v>
      </c>
      <c r="AI1663">
        <f>VLOOKUP($F1663,'(참고)타워 스텟 가치'!$B$12:$L$16,AI$2,0)+(VLOOKUP($F1663,'(참고)타워 스텟 가치'!$B$12:$L$16,AI$2,0)*$E1663)</f>
        <v>40.140000000000235</v>
      </c>
      <c r="AJ1663">
        <f>VLOOKUP($F1663,'(참고)타워 스텟 가치'!$B$12:$L$16,AJ$2,0)+(VLOOKUP($F1663,'(참고)타워 스텟 가치'!$B$12:$L$16,AJ$2,0)*$E1663)</f>
        <v>0</v>
      </c>
      <c r="AK1663">
        <f>VLOOKUP($F1663,'(참고)타워 스텟 가치'!$B$12:$L$16,AK$2,0)+(VLOOKUP($F1663,'(참고)타워 스텟 가치'!$B$12:$L$16,AK$2,0)*$E1663)</f>
        <v>0</v>
      </c>
      <c r="AL1663">
        <f>VLOOKUP($F1663,'(참고)타워 스텟 가치'!$B$12:$L$16,AL$2,0)+(VLOOKUP($F1663,'(참고)타워 스텟 가치'!$B$12:$L$16,AL$2,0)*$E1663)</f>
        <v>267.60000000000161</v>
      </c>
      <c r="AM1663">
        <f>SUM('스테이지별 몬스터 스텟'!AD1663*'(참고)타워 스텟 가치'!$Q$17,'스테이지별 몬스터 스텟'!AE1663*'(참고)타워 스텟 가치'!$R$17,'스테이지별 몬스터 스텟'!AF1663*'(참고)타워 스텟 가치'!$S$17,'스테이지별 몬스터 스텟'!AG1663*'(참고)타워 스텟 가치'!$T$17,'스테이지별 몬스터 스텟'!AH1663*'(참고)타워 스텟 가치'!$U$17,'스테이지별 몬스터 스텟'!AI1663*'(참고)타워 스텟 가치'!$V$17,'스테이지별 몬스터 스텟'!AJ1663*'(참고)타워 스텟 가치'!$W$17,'스테이지별 몬스터 스텟'!AK1663*'(참고)타워 스텟 가치'!$X$17,'스테이지별 몬스터 스텟'!AL1663*'(참고)타워 스텟 가치'!$Y$17)</f>
        <v>1022364.1275000061</v>
      </c>
      <c r="AN1663">
        <v>3</v>
      </c>
    </row>
    <row r="1664" spans="3:40" x14ac:dyDescent="0.3">
      <c r="C1664">
        <v>5</v>
      </c>
      <c r="D1664">
        <f t="shared" si="77"/>
        <v>332</v>
      </c>
      <c r="E1664" s="52">
        <f>VLOOKUP(D1664,'스테이지별 난이도 설정'!B:C,2,0)</f>
        <v>132.80000000000081</v>
      </c>
      <c r="F1664" t="str">
        <f t="shared" si="78"/>
        <v>스페셜</v>
      </c>
      <c r="G1664">
        <f t="shared" si="76"/>
        <v>6</v>
      </c>
      <c r="H1664">
        <f>VLOOKUP($F1664,'(참고)타워 스텟 가치'!$B$2:$L$6,H$2,0)+(VLOOKUP($F1664,'(참고)타워 스텟 가치'!$B$2:$L$6,H$2,0)*$E1664)</f>
        <v>5080.2187500000309</v>
      </c>
      <c r="I1664">
        <f>VLOOKUP($F1664,'(참고)타워 스텟 가치'!$B$2:$L$6,I$2,0)+(VLOOKUP($F1664,'(참고)타워 스텟 가치'!$B$2:$L$6,I$2,0)*$E1664)</f>
        <v>1016.0437500000062</v>
      </c>
      <c r="J1664">
        <f>VLOOKUP($F1664,'(참고)타워 스텟 가치'!$B$2:$L$6,J$2,0)+(VLOOKUP($F1664,'(참고)타워 스텟 가치'!$B$2:$L$6,J$2,0)*$E1664)</f>
        <v>669000.00000000407</v>
      </c>
      <c r="K1664">
        <f>VLOOKUP($F1664,'(참고)타워 스텟 가치'!$B$2:$L$6,K$2,0)+(VLOOKUP($F1664,'(참고)타워 스텟 가치'!$B$2:$L$6,K$2,0)*$E1664)</f>
        <v>20320.875000000124</v>
      </c>
      <c r="L1664">
        <f>VLOOKUP($F1664,'(참고)타워 스텟 가치'!$B$2:$L$6,L$2,0)+(VLOOKUP($F1664,'(참고)타워 스텟 가치'!$B$2:$L$6,L$2,0)*$E1664)</f>
        <v>338.68125000000202</v>
      </c>
      <c r="M1664">
        <f>VLOOKUP($F1664,'(참고)타워 스텟 가치'!$B$2:$L$6,M$2,0)+(VLOOKUP($F1664,'(참고)타워 스텟 가치'!$B$2:$L$6,M$2,0)*$E1664)</f>
        <v>40.140000000000235</v>
      </c>
      <c r="N1664">
        <f>VLOOKUP($F1664,'(참고)타워 스텟 가치'!$B$2:$L$6,N$2,0)+(VLOOKUP($F1664,'(참고)타워 스텟 가치'!$B$2:$L$6,N$2,0)*$E1664)</f>
        <v>0</v>
      </c>
      <c r="O1664">
        <f>VLOOKUP($F1664,'(참고)타워 스텟 가치'!$B$2:$L$6,O$2,0)+(VLOOKUP($F1664,'(참고)타워 스텟 가치'!$B$2:$L$6,O$2,0)*$E1664)</f>
        <v>0</v>
      </c>
      <c r="P1664">
        <f>VLOOKUP($F1664,'(참고)타워 스텟 가치'!$B$2:$L$6,P$2,0)+(VLOOKUP($F1664,'(참고)타워 스텟 가치'!$B$2:$L$6,P$2,0)*$E1664)</f>
        <v>133.80000000000081</v>
      </c>
      <c r="Q1664">
        <f>SUM('스테이지별 몬스터 스텟'!H1664*'(참고)타워 스텟 가치'!$Q$17,'스테이지별 몬스터 스텟'!I1664*'(참고)타워 스텟 가치'!$R$17,'스테이지별 몬스터 스텟'!J1664*'(참고)타워 스텟 가치'!$S$17,'스테이지별 몬스터 스텟'!K1664*'(참고)타워 스텟 가치'!$T$17,'스테이지별 몬스터 스텟'!L1664*'(참고)타워 스텟 가치'!$U$17,'스테이지별 몬스터 스텟'!M1664*'(참고)타워 스텟 가치'!$V$17,'스테이지별 몬스터 스텟'!N1664*'(참고)타워 스텟 가치'!$W$17,'스테이지별 몬스터 스텟'!O1664*'(참고)타워 스텟 가치'!$X$17,'스테이지별 몬스터 스텟'!P1664*'(참고)타워 스텟 가치'!$Y$17)</f>
        <v>1056811.3556250064</v>
      </c>
      <c r="R1664">
        <v>1</v>
      </c>
      <c r="S1664">
        <f>VLOOKUP($F1664,'(참고)타워 스텟 가치'!$B$7:$L$11,S$2,0)+(VLOOKUP($F1664,'(참고)타워 스텟 가치'!$B$7:$L$11,S$2,0)*$E1664)</f>
        <v>1693.4062500000102</v>
      </c>
      <c r="T1664">
        <f>VLOOKUP($F1664,'(참고)타워 스텟 가치'!$B$7:$L$11,T$2,0)+(VLOOKUP($F1664,'(참고)타워 스텟 가치'!$B$7:$L$11,T$2,0)*$E1664)</f>
        <v>3048.1312500000186</v>
      </c>
      <c r="U1664">
        <f>VLOOKUP($F1664,'(참고)타워 스텟 가치'!$B$7:$L$11,U$2,0)+(VLOOKUP($F1664,'(참고)타워 스텟 가치'!$B$7:$L$11,U$2,0)*$E1664)</f>
        <v>669000.00000000407</v>
      </c>
      <c r="V1664">
        <f>VLOOKUP($F1664,'(참고)타워 스텟 가치'!$B$7:$L$11,V$2,0)+(VLOOKUP($F1664,'(참고)타워 스텟 가치'!$B$7:$L$11,V$2,0)*$E1664)</f>
        <v>20320.875000000124</v>
      </c>
      <c r="W1664">
        <f>VLOOKUP($F1664,'(참고)타워 스텟 가치'!$B$7:$L$11,W$2,0)+(VLOOKUP($F1664,'(참고)타워 스텟 가치'!$B$7:$L$11,W$2,0)*$E1664)</f>
        <v>338.68125000000202</v>
      </c>
      <c r="X1664">
        <f>VLOOKUP($F1664,'(참고)타워 스텟 가치'!$B$7:$L$11,X$2,0)+(VLOOKUP($F1664,'(참고)타워 스텟 가치'!$B$7:$L$11,X$2,0)*$E1664)</f>
        <v>40.140000000000235</v>
      </c>
      <c r="Y1664">
        <f>VLOOKUP($F1664,'(참고)타워 스텟 가치'!$B$7:$L$11,Y$2,0)+(VLOOKUP($F1664,'(참고)타워 스텟 가치'!$B$7:$L$11,Y$2,0)*$E1664)</f>
        <v>0</v>
      </c>
      <c r="Z1664">
        <f>VLOOKUP($F1664,'(참고)타워 스텟 가치'!$B$7:$L$11,Z$2,0)+(VLOOKUP($F1664,'(참고)타워 스텟 가치'!$B$7:$L$11,Z$2,0)*$E1664)</f>
        <v>0</v>
      </c>
      <c r="AA1664">
        <f>VLOOKUP($F1664,'(참고)타워 스텟 가치'!$B$7:$L$11,AA$2,0)+(VLOOKUP($F1664,'(참고)타워 스텟 가치'!$B$7:$L$11,AA$2,0)*$E1664)</f>
        <v>133.80000000000081</v>
      </c>
      <c r="AB1664">
        <f>SUM('스테이지별 몬스터 스텟'!S1664*'(참고)타워 스텟 가치'!$Q$17,'스테이지별 몬스터 스텟'!T1664*'(참고)타워 스텟 가치'!$R$17,'스테이지별 몬스터 스텟'!U1664*'(참고)타워 스텟 가치'!$S$17,'스테이지별 몬스터 스텟'!V1664*'(참고)타워 스텟 가치'!$T$17,'스테이지별 몬스터 스텟'!W1664*'(참고)타워 스텟 가치'!$U$17,'스테이지별 몬스터 스텟'!X1664*'(참고)타워 스텟 가치'!$V$17,'스테이지별 몬스터 스텟'!Y1664*'(참고)타워 스텟 가치'!$W$17,'스테이지별 몬스터 스텟'!Z1664*'(참고)타워 스텟 가치'!$X$17,'스테이지별 몬스터 스텟'!AA1664*'(참고)타워 스텟 가치'!$Y$17)</f>
        <v>1053085.8618750065</v>
      </c>
      <c r="AC1664">
        <v>2</v>
      </c>
      <c r="AD1664">
        <f>VLOOKUP($F1664,'(참고)타워 스텟 가치'!$B$12:$L$16,AD$2,0)+(VLOOKUP($F1664,'(참고)타워 스텟 가치'!$B$12:$L$16,AD$2,0)*$E1664)</f>
        <v>1693.4062500000102</v>
      </c>
      <c r="AE1664">
        <f>VLOOKUP($F1664,'(참고)타워 스텟 가치'!$B$12:$L$16,AE$2,0)+(VLOOKUP($F1664,'(참고)타워 스텟 가치'!$B$12:$L$16,AE$2,0)*$E1664)</f>
        <v>2032.0875000000124</v>
      </c>
      <c r="AF1664">
        <f>VLOOKUP($F1664,'(참고)타워 스텟 가치'!$B$12:$L$16,AF$2,0)+(VLOOKUP($F1664,'(참고)타워 스텟 가치'!$B$12:$L$16,AF$2,0)*$E1664)</f>
        <v>669000.00000000407</v>
      </c>
      <c r="AG1664">
        <f>VLOOKUP($F1664,'(참고)타워 스텟 가치'!$B$12:$L$16,AG$2,0)+(VLOOKUP($F1664,'(참고)타워 스텟 가치'!$B$12:$L$16,AG$2,0)*$E1664)</f>
        <v>10160.437500000062</v>
      </c>
      <c r="AH1664">
        <f>VLOOKUP($F1664,'(참고)타워 스텟 가치'!$B$12:$L$16,AH$2,0)+(VLOOKUP($F1664,'(참고)타워 스텟 가치'!$B$12:$L$16,AH$2,0)*$E1664)</f>
        <v>338.68125000000202</v>
      </c>
      <c r="AI1664">
        <f>VLOOKUP($F1664,'(참고)타워 스텟 가치'!$B$12:$L$16,AI$2,0)+(VLOOKUP($F1664,'(참고)타워 스텟 가치'!$B$12:$L$16,AI$2,0)*$E1664)</f>
        <v>40.140000000000235</v>
      </c>
      <c r="AJ1664">
        <f>VLOOKUP($F1664,'(참고)타워 스텟 가치'!$B$12:$L$16,AJ$2,0)+(VLOOKUP($F1664,'(참고)타워 스텟 가치'!$B$12:$L$16,AJ$2,0)*$E1664)</f>
        <v>0</v>
      </c>
      <c r="AK1664">
        <f>VLOOKUP($F1664,'(참고)타워 스텟 가치'!$B$12:$L$16,AK$2,0)+(VLOOKUP($F1664,'(참고)타워 스텟 가치'!$B$12:$L$16,AK$2,0)*$E1664)</f>
        <v>0</v>
      </c>
      <c r="AL1664">
        <f>VLOOKUP($F1664,'(참고)타워 스텟 가치'!$B$12:$L$16,AL$2,0)+(VLOOKUP($F1664,'(참고)타워 스텟 가치'!$B$12:$L$16,AL$2,0)*$E1664)</f>
        <v>267.60000000000161</v>
      </c>
      <c r="AM1664">
        <f>SUM('스테이지별 몬스터 스텟'!AD1664*'(참고)타워 스텟 가치'!$Q$17,'스테이지별 몬스터 스텟'!AE1664*'(참고)타워 스텟 가치'!$R$17,'스테이지별 몬스터 스텟'!AF1664*'(참고)타워 스텟 가치'!$S$17,'스테이지별 몬스터 스텟'!AG1664*'(참고)타워 스텟 가치'!$T$17,'스테이지별 몬스터 스텟'!AH1664*'(참고)타워 스텟 가치'!$U$17,'스테이지별 몬스터 스텟'!AI1664*'(참고)타워 스텟 가치'!$V$17,'스테이지별 몬스터 스텟'!AJ1664*'(참고)타워 스텟 가치'!$W$17,'스테이지별 몬스터 스텟'!AK1664*'(참고)타워 스텟 가치'!$X$17,'스테이지별 몬스터 스텟'!AL1664*'(참고)타워 스텟 가치'!$Y$17)</f>
        <v>1031508.5212500063</v>
      </c>
      <c r="AN1664">
        <v>3</v>
      </c>
    </row>
    <row r="1665" spans="3:40" x14ac:dyDescent="0.3">
      <c r="C1665">
        <v>1</v>
      </c>
      <c r="D1665">
        <f t="shared" si="77"/>
        <v>333</v>
      </c>
      <c r="E1665" s="52">
        <f>VLOOKUP(D1665,'스테이지별 난이도 설정'!B:C,2,0)</f>
        <v>133.20000000000081</v>
      </c>
      <c r="F1665" t="str">
        <f t="shared" si="78"/>
        <v>일반</v>
      </c>
      <c r="G1665">
        <f t="shared" si="76"/>
        <v>6</v>
      </c>
      <c r="H1665">
        <f>VLOOKUP($F1665,'(참고)타워 스텟 가치'!$B$2:$L$6,H$2,0)+(VLOOKUP($F1665,'(참고)타워 스텟 가치'!$B$2:$L$6,H$2,0)*$E1665)</f>
        <v>1006.5000000000061</v>
      </c>
      <c r="I1665">
        <f>VLOOKUP($F1665,'(참고)타워 스텟 가치'!$B$2:$L$6,I$2,0)+(VLOOKUP($F1665,'(참고)타워 스텟 가치'!$B$2:$L$6,I$2,0)*$E1665)</f>
        <v>201.30000000000121</v>
      </c>
      <c r="J1665">
        <f>VLOOKUP($F1665,'(참고)타워 스텟 가치'!$B$2:$L$6,J$2,0)+(VLOOKUP($F1665,'(참고)타워 스텟 가치'!$B$2:$L$6,J$2,0)*$E1665)</f>
        <v>671000.00000000407</v>
      </c>
      <c r="K1665">
        <f>VLOOKUP($F1665,'(참고)타워 스텟 가치'!$B$2:$L$6,K$2,0)+(VLOOKUP($F1665,'(참고)타워 스텟 가치'!$B$2:$L$6,K$2,0)*$E1665)</f>
        <v>4026.0000000000246</v>
      </c>
      <c r="L1665">
        <f>VLOOKUP($F1665,'(참고)타워 스텟 가치'!$B$2:$L$6,L$2,0)+(VLOOKUP($F1665,'(참고)타워 스텟 가치'!$B$2:$L$6,L$2,0)*$E1665)</f>
        <v>67.100000000000406</v>
      </c>
      <c r="M1665">
        <f>VLOOKUP($F1665,'(참고)타워 스텟 가치'!$B$2:$L$6,M$2,0)+(VLOOKUP($F1665,'(참고)타워 스텟 가치'!$B$2:$L$6,M$2,0)*$E1665)</f>
        <v>40.26000000000024</v>
      </c>
      <c r="N1665">
        <f>VLOOKUP($F1665,'(참고)타워 스텟 가치'!$B$2:$L$6,N$2,0)+(VLOOKUP($F1665,'(참고)타워 스텟 가치'!$B$2:$L$6,N$2,0)*$E1665)</f>
        <v>0</v>
      </c>
      <c r="O1665">
        <f>VLOOKUP($F1665,'(참고)타워 스텟 가치'!$B$2:$L$6,O$2,0)+(VLOOKUP($F1665,'(참고)타워 스텟 가치'!$B$2:$L$6,O$2,0)*$E1665)</f>
        <v>0</v>
      </c>
      <c r="P1665">
        <f>VLOOKUP($F1665,'(참고)타워 스텟 가치'!$B$2:$L$6,P$2,0)+(VLOOKUP($F1665,'(참고)타워 스텟 가치'!$B$2:$L$6,P$2,0)*$E1665)</f>
        <v>93.940000000000566</v>
      </c>
      <c r="Q1665">
        <f>SUM('스테이지별 몬스터 스텟'!H1665*'(참고)타워 스텟 가치'!$Q$17,'스테이지별 몬스터 스텟'!I1665*'(참고)타워 스텟 가치'!$R$17,'스테이지별 몬스터 스텟'!J1665*'(참고)타워 스텟 가치'!$S$17,'스테이지별 몬스터 스텟'!K1665*'(참고)타워 스텟 가치'!$T$17,'스테이지별 몬스터 스텟'!L1665*'(참고)타워 스텟 가치'!$U$17,'스테이지별 몬스터 스텟'!M1665*'(참고)타워 스텟 가치'!$V$17,'스테이지별 몬스터 스텟'!N1665*'(참고)타워 스텟 가치'!$W$17,'스테이지별 몬스터 스텟'!O1665*'(참고)타워 스텟 가치'!$X$17,'스테이지별 몬스터 스텟'!P1665*'(참고)타워 스텟 가치'!$Y$17)</f>
        <v>1017229.2900000061</v>
      </c>
      <c r="R1665">
        <v>1</v>
      </c>
      <c r="S1665">
        <f>VLOOKUP($F1665,'(참고)타워 스텟 가치'!$B$7:$L$11,S$2,0)+(VLOOKUP($F1665,'(참고)타워 스텟 가치'!$B$7:$L$11,S$2,0)*$E1665)</f>
        <v>335.50000000000205</v>
      </c>
      <c r="T1665">
        <f>VLOOKUP($F1665,'(참고)타워 스텟 가치'!$B$7:$L$11,T$2,0)+(VLOOKUP($F1665,'(참고)타워 스텟 가치'!$B$7:$L$11,T$2,0)*$E1665)</f>
        <v>603.90000000000362</v>
      </c>
      <c r="U1665">
        <f>VLOOKUP($F1665,'(참고)타워 스텟 가치'!$B$7:$L$11,U$2,0)+(VLOOKUP($F1665,'(참고)타워 스텟 가치'!$B$7:$L$11,U$2,0)*$E1665)</f>
        <v>671000.00000000407</v>
      </c>
      <c r="V1665">
        <f>VLOOKUP($F1665,'(참고)타워 스텟 가치'!$B$7:$L$11,V$2,0)+(VLOOKUP($F1665,'(참고)타워 스텟 가치'!$B$7:$L$11,V$2,0)*$E1665)</f>
        <v>4026.0000000000246</v>
      </c>
      <c r="W1665">
        <f>VLOOKUP($F1665,'(참고)타워 스텟 가치'!$B$7:$L$11,W$2,0)+(VLOOKUP($F1665,'(참고)타워 스텟 가치'!$B$7:$L$11,W$2,0)*$E1665)</f>
        <v>67.100000000000406</v>
      </c>
      <c r="X1665">
        <f>VLOOKUP($F1665,'(참고)타워 스텟 가치'!$B$7:$L$11,X$2,0)+(VLOOKUP($F1665,'(참고)타워 스텟 가치'!$B$7:$L$11,X$2,0)*$E1665)</f>
        <v>40.26000000000024</v>
      </c>
      <c r="Y1665">
        <f>VLOOKUP($F1665,'(참고)타워 스텟 가치'!$B$7:$L$11,Y$2,0)+(VLOOKUP($F1665,'(참고)타워 스텟 가치'!$B$7:$L$11,Y$2,0)*$E1665)</f>
        <v>0</v>
      </c>
      <c r="Z1665">
        <f>VLOOKUP($F1665,'(참고)타워 스텟 가치'!$B$7:$L$11,Z$2,0)+(VLOOKUP($F1665,'(참고)타워 스텟 가치'!$B$7:$L$11,Z$2,0)*$E1665)</f>
        <v>0</v>
      </c>
      <c r="AA1665">
        <f>VLOOKUP($F1665,'(참고)타워 스텟 가치'!$B$7:$L$11,AA$2,0)+(VLOOKUP($F1665,'(참고)타워 스텟 가치'!$B$7:$L$11,AA$2,0)*$E1665)</f>
        <v>93.940000000000566</v>
      </c>
      <c r="AB1665">
        <f>SUM('스테이지별 몬스터 스텟'!S1665*'(참고)타워 스텟 가치'!$Q$17,'스테이지별 몬스터 스텟'!T1665*'(참고)타워 스텟 가치'!$R$17,'스테이지별 몬스터 스텟'!U1665*'(참고)타워 스텟 가치'!$S$17,'스테이지별 몬스터 스텟'!V1665*'(참고)타워 스텟 가치'!$T$17,'스테이지별 몬스터 스텟'!W1665*'(참고)타워 스텟 가치'!$U$17,'스테이지별 몬스터 스텟'!X1665*'(참고)타워 스텟 가치'!$V$17,'스테이지별 몬스터 스텟'!Y1665*'(참고)타워 스텟 가치'!$W$17,'스테이지별 몬스터 스텟'!Z1665*'(참고)타워 스텟 가치'!$X$17,'스테이지별 몬스터 스텟'!AA1665*'(참고)타워 스텟 가치'!$Y$17)</f>
        <v>1016491.190000006</v>
      </c>
      <c r="AC1665">
        <v>2</v>
      </c>
      <c r="AD1665">
        <f>VLOOKUP($F1665,'(참고)타워 스텟 가치'!$B$12:$L$16,AD$2,0)+(VLOOKUP($F1665,'(참고)타워 스텟 가치'!$B$12:$L$16,AD$2,0)*$E1665)</f>
        <v>335.50000000000205</v>
      </c>
      <c r="AE1665">
        <f>VLOOKUP($F1665,'(참고)타워 스텟 가치'!$B$12:$L$16,AE$2,0)+(VLOOKUP($F1665,'(참고)타워 스텟 가치'!$B$12:$L$16,AE$2,0)*$E1665)</f>
        <v>402.60000000000241</v>
      </c>
      <c r="AF1665">
        <f>VLOOKUP($F1665,'(참고)타워 스텟 가치'!$B$12:$L$16,AF$2,0)+(VLOOKUP($F1665,'(참고)타워 스텟 가치'!$B$12:$L$16,AF$2,0)*$E1665)</f>
        <v>671000.00000000407</v>
      </c>
      <c r="AG1665">
        <f>VLOOKUP($F1665,'(참고)타워 스텟 가치'!$B$12:$L$16,AG$2,0)+(VLOOKUP($F1665,'(참고)타워 스텟 가치'!$B$12:$L$16,AG$2,0)*$E1665)</f>
        <v>2013.0000000000123</v>
      </c>
      <c r="AH1665">
        <f>VLOOKUP($F1665,'(참고)타워 스텟 가치'!$B$12:$L$16,AH$2,0)+(VLOOKUP($F1665,'(참고)타워 스텟 가치'!$B$12:$L$16,AH$2,0)*$E1665)</f>
        <v>67.100000000000406</v>
      </c>
      <c r="AI1665">
        <f>VLOOKUP($F1665,'(참고)타워 스텟 가치'!$B$12:$L$16,AI$2,0)+(VLOOKUP($F1665,'(참고)타워 스텟 가치'!$B$12:$L$16,AI$2,0)*$E1665)</f>
        <v>40.26000000000024</v>
      </c>
      <c r="AJ1665">
        <f>VLOOKUP($F1665,'(참고)타워 스텟 가치'!$B$12:$L$16,AJ$2,0)+(VLOOKUP($F1665,'(참고)타워 스텟 가치'!$B$12:$L$16,AJ$2,0)*$E1665)</f>
        <v>0</v>
      </c>
      <c r="AK1665">
        <f>VLOOKUP($F1665,'(참고)타워 스텟 가치'!$B$12:$L$16,AK$2,0)+(VLOOKUP($F1665,'(참고)타워 스텟 가치'!$B$12:$L$16,AK$2,0)*$E1665)</f>
        <v>0</v>
      </c>
      <c r="AL1665">
        <f>VLOOKUP($F1665,'(참고)타워 스텟 가치'!$B$12:$L$16,AL$2,0)+(VLOOKUP($F1665,'(참고)타워 스텟 가치'!$B$12:$L$16,AL$2,0)*$E1665)</f>
        <v>187.88000000000113</v>
      </c>
      <c r="AM1665">
        <f>SUM('스테이지별 몬스터 스텟'!AD1665*'(참고)타워 스텟 가치'!$Q$17,'스테이지별 몬스터 스텟'!AE1665*'(참고)타워 스텟 가치'!$R$17,'스테이지별 몬스터 스텟'!AF1665*'(참고)타워 스텟 가치'!$S$17,'스테이지별 몬스터 스텟'!AG1665*'(참고)타워 스텟 가치'!$T$17,'스테이지별 몬스터 스텟'!AH1665*'(참고)타워 스텟 가치'!$U$17,'스테이지별 몬스터 스텟'!AI1665*'(참고)타워 스텟 가치'!$V$17,'스테이지별 몬스터 스텟'!AJ1665*'(참고)타워 스텟 가치'!$W$17,'스테이지별 몬스터 스텟'!AK1665*'(참고)타워 스텟 가치'!$X$17,'스테이지별 몬스터 스텟'!AL1665*'(참고)타워 스텟 가치'!$Y$17)</f>
        <v>1012351.120000006</v>
      </c>
      <c r="AN1665">
        <v>3</v>
      </c>
    </row>
    <row r="1666" spans="3:40" x14ac:dyDescent="0.3">
      <c r="C1666">
        <v>2</v>
      </c>
      <c r="D1666">
        <f t="shared" si="77"/>
        <v>333</v>
      </c>
      <c r="E1666" s="52">
        <f>VLOOKUP(D1666,'스테이지별 난이도 설정'!B:C,2,0)</f>
        <v>133.20000000000081</v>
      </c>
      <c r="F1666" t="str">
        <f t="shared" si="78"/>
        <v>레어</v>
      </c>
      <c r="G1666">
        <f t="shared" si="76"/>
        <v>6</v>
      </c>
      <c r="H1666">
        <f>VLOOKUP($F1666,'(참고)타워 스텟 가치'!$B$2:$L$6,H$2,0)+(VLOOKUP($F1666,'(참고)타워 스텟 가치'!$B$2:$L$6,H$2,0)*$E1666)</f>
        <v>1509.7500000000091</v>
      </c>
      <c r="I1666">
        <f>VLOOKUP($F1666,'(참고)타워 스텟 가치'!$B$2:$L$6,I$2,0)+(VLOOKUP($F1666,'(참고)타워 스텟 가치'!$B$2:$L$6,I$2,0)*$E1666)</f>
        <v>301.95000000000181</v>
      </c>
      <c r="J1666">
        <f>VLOOKUP($F1666,'(참고)타워 스텟 가치'!$B$2:$L$6,J$2,0)+(VLOOKUP($F1666,'(참고)타워 스텟 가치'!$B$2:$L$6,J$2,0)*$E1666)</f>
        <v>671000.00000000407</v>
      </c>
      <c r="K1666">
        <f>VLOOKUP($F1666,'(참고)타워 스텟 가치'!$B$2:$L$6,K$2,0)+(VLOOKUP($F1666,'(참고)타워 스텟 가치'!$B$2:$L$6,K$2,0)*$E1666)</f>
        <v>6039.0000000000364</v>
      </c>
      <c r="L1666">
        <f>VLOOKUP($F1666,'(참고)타워 스텟 가치'!$B$2:$L$6,L$2,0)+(VLOOKUP($F1666,'(참고)타워 스텟 가치'!$B$2:$L$6,L$2,0)*$E1666)</f>
        <v>100.6500000000006</v>
      </c>
      <c r="M1666">
        <f>VLOOKUP($F1666,'(참고)타워 스텟 가치'!$B$2:$L$6,M$2,0)+(VLOOKUP($F1666,'(참고)타워 스텟 가치'!$B$2:$L$6,M$2,0)*$E1666)</f>
        <v>40.26000000000024</v>
      </c>
      <c r="N1666">
        <f>VLOOKUP($F1666,'(참고)타워 스텟 가치'!$B$2:$L$6,N$2,0)+(VLOOKUP($F1666,'(참고)타워 스텟 가치'!$B$2:$L$6,N$2,0)*$E1666)</f>
        <v>0</v>
      </c>
      <c r="O1666">
        <f>VLOOKUP($F1666,'(참고)타워 스텟 가치'!$B$2:$L$6,O$2,0)+(VLOOKUP($F1666,'(참고)타워 스텟 가치'!$B$2:$L$6,O$2,0)*$E1666)</f>
        <v>0</v>
      </c>
      <c r="P1666">
        <f>VLOOKUP($F1666,'(참고)타워 스텟 가치'!$B$2:$L$6,P$2,0)+(VLOOKUP($F1666,'(참고)타워 스텟 가치'!$B$2:$L$6,P$2,0)*$E1666)</f>
        <v>93.940000000000566</v>
      </c>
      <c r="Q1666">
        <f>SUM('스테이지별 몬스터 스텟'!H1666*'(참고)타워 스텟 가치'!$Q$17,'스테이지별 몬스터 스텟'!I1666*'(참고)타워 스텟 가치'!$R$17,'스테이지별 몬스터 스텟'!J1666*'(참고)타워 스텟 가치'!$S$17,'스테이지별 몬스터 스텟'!K1666*'(참고)타워 스텟 가치'!$T$17,'스테이지별 몬스터 스텟'!L1666*'(참고)타워 스텟 가치'!$U$17,'스테이지별 몬스터 스텟'!M1666*'(참고)타워 스텟 가치'!$V$17,'스테이지별 몬스터 스텟'!N1666*'(참고)타워 스텟 가치'!$W$17,'스테이지별 몬스터 스텟'!O1666*'(참고)타워 스텟 가치'!$X$17,'스테이지별 몬스터 스텟'!P1666*'(참고)타워 스텟 가치'!$Y$17)</f>
        <v>1022479.8650000063</v>
      </c>
      <c r="R1666">
        <v>1</v>
      </c>
      <c r="S1666">
        <f>VLOOKUP($F1666,'(참고)타워 스텟 가치'!$B$7:$L$11,S$2,0)+(VLOOKUP($F1666,'(참고)타워 스텟 가치'!$B$7:$L$11,S$2,0)*$E1666)</f>
        <v>503.25000000000307</v>
      </c>
      <c r="T1666">
        <f>VLOOKUP($F1666,'(참고)타워 스텟 가치'!$B$7:$L$11,T$2,0)+(VLOOKUP($F1666,'(참고)타워 스텟 가치'!$B$7:$L$11,T$2,0)*$E1666)</f>
        <v>905.85000000000548</v>
      </c>
      <c r="U1666">
        <f>VLOOKUP($F1666,'(참고)타워 스텟 가치'!$B$7:$L$11,U$2,0)+(VLOOKUP($F1666,'(참고)타워 스텟 가치'!$B$7:$L$11,U$2,0)*$E1666)</f>
        <v>671000.00000000407</v>
      </c>
      <c r="V1666">
        <f>VLOOKUP($F1666,'(참고)타워 스텟 가치'!$B$7:$L$11,V$2,0)+(VLOOKUP($F1666,'(참고)타워 스텟 가치'!$B$7:$L$11,V$2,0)*$E1666)</f>
        <v>6039.0000000000364</v>
      </c>
      <c r="W1666">
        <f>VLOOKUP($F1666,'(참고)타워 스텟 가치'!$B$7:$L$11,W$2,0)+(VLOOKUP($F1666,'(참고)타워 스텟 가치'!$B$7:$L$11,W$2,0)*$E1666)</f>
        <v>100.6500000000006</v>
      </c>
      <c r="X1666">
        <f>VLOOKUP($F1666,'(참고)타워 스텟 가치'!$B$7:$L$11,X$2,0)+(VLOOKUP($F1666,'(참고)타워 스텟 가치'!$B$7:$L$11,X$2,0)*$E1666)</f>
        <v>40.26000000000024</v>
      </c>
      <c r="Y1666">
        <f>VLOOKUP($F1666,'(참고)타워 스텟 가치'!$B$7:$L$11,Y$2,0)+(VLOOKUP($F1666,'(참고)타워 스텟 가치'!$B$7:$L$11,Y$2,0)*$E1666)</f>
        <v>0</v>
      </c>
      <c r="Z1666">
        <f>VLOOKUP($F1666,'(참고)타워 스텟 가치'!$B$7:$L$11,Z$2,0)+(VLOOKUP($F1666,'(참고)타워 스텟 가치'!$B$7:$L$11,Z$2,0)*$E1666)</f>
        <v>0</v>
      </c>
      <c r="AA1666">
        <f>VLOOKUP($F1666,'(참고)타워 스텟 가치'!$B$7:$L$11,AA$2,0)+(VLOOKUP($F1666,'(참고)타워 스텟 가치'!$B$7:$L$11,AA$2,0)*$E1666)</f>
        <v>93.940000000000566</v>
      </c>
      <c r="AB1666">
        <f>SUM('스테이지별 몬스터 스텟'!S1666*'(참고)타워 스텟 가치'!$Q$17,'스테이지별 몬스터 스텟'!T1666*'(참고)타워 스텟 가치'!$R$17,'스테이지별 몬스터 스텟'!U1666*'(참고)타워 스텟 가치'!$S$17,'스테이지별 몬스터 스텟'!V1666*'(참고)타워 스텟 가치'!$T$17,'스테이지별 몬스터 스텟'!W1666*'(참고)타워 스텟 가치'!$U$17,'스테이지별 몬스터 스텟'!X1666*'(참고)타워 스텟 가치'!$V$17,'스테이지별 몬스터 스텟'!Y1666*'(참고)타워 스텟 가치'!$W$17,'스테이지별 몬스터 스텟'!Z1666*'(참고)타워 스텟 가치'!$X$17,'스테이지별 몬스터 스텟'!AA1666*'(참고)타워 스텟 가치'!$Y$17)</f>
        <v>1021372.7150000063</v>
      </c>
      <c r="AC1666">
        <v>2</v>
      </c>
      <c r="AD1666">
        <f>VLOOKUP($F1666,'(참고)타워 스텟 가치'!$B$12:$L$16,AD$2,0)+(VLOOKUP($F1666,'(참고)타워 스텟 가치'!$B$12:$L$16,AD$2,0)*$E1666)</f>
        <v>503.25000000000307</v>
      </c>
      <c r="AE1666">
        <f>VLOOKUP($F1666,'(참고)타워 스텟 가치'!$B$12:$L$16,AE$2,0)+(VLOOKUP($F1666,'(참고)타워 스텟 가치'!$B$12:$L$16,AE$2,0)*$E1666)</f>
        <v>603.90000000000362</v>
      </c>
      <c r="AF1666">
        <f>VLOOKUP($F1666,'(참고)타워 스텟 가치'!$B$12:$L$16,AF$2,0)+(VLOOKUP($F1666,'(참고)타워 스텟 가치'!$B$12:$L$16,AF$2,0)*$E1666)</f>
        <v>671000.00000000407</v>
      </c>
      <c r="AG1666">
        <f>VLOOKUP($F1666,'(참고)타워 스텟 가치'!$B$12:$L$16,AG$2,0)+(VLOOKUP($F1666,'(참고)타워 스텟 가치'!$B$12:$L$16,AG$2,0)*$E1666)</f>
        <v>3019.5000000000182</v>
      </c>
      <c r="AH1666">
        <f>VLOOKUP($F1666,'(참고)타워 스텟 가치'!$B$12:$L$16,AH$2,0)+(VLOOKUP($F1666,'(참고)타워 스텟 가치'!$B$12:$L$16,AH$2,0)*$E1666)</f>
        <v>100.6500000000006</v>
      </c>
      <c r="AI1666">
        <f>VLOOKUP($F1666,'(참고)타워 스텟 가치'!$B$12:$L$16,AI$2,0)+(VLOOKUP($F1666,'(참고)타워 스텟 가치'!$B$12:$L$16,AI$2,0)*$E1666)</f>
        <v>40.26000000000024</v>
      </c>
      <c r="AJ1666">
        <f>VLOOKUP($F1666,'(참고)타워 스텟 가치'!$B$12:$L$16,AJ$2,0)+(VLOOKUP($F1666,'(참고)타워 스텟 가치'!$B$12:$L$16,AJ$2,0)*$E1666)</f>
        <v>0</v>
      </c>
      <c r="AK1666">
        <f>VLOOKUP($F1666,'(참고)타워 스텟 가치'!$B$12:$L$16,AK$2,0)+(VLOOKUP($F1666,'(참고)타워 스텟 가치'!$B$12:$L$16,AK$2,0)*$E1666)</f>
        <v>0</v>
      </c>
      <c r="AL1666">
        <f>VLOOKUP($F1666,'(참고)타워 스텟 가치'!$B$12:$L$16,AL$2,0)+(VLOOKUP($F1666,'(참고)타워 스텟 가치'!$B$12:$L$16,AL$2,0)*$E1666)</f>
        <v>187.88000000000113</v>
      </c>
      <c r="AM1666">
        <f>SUM('스테이지별 몬스터 스텟'!AD1666*'(참고)타워 스텟 가치'!$Q$17,'스테이지별 몬스터 스텟'!AE1666*'(참고)타워 스텟 가치'!$R$17,'스테이지별 몬스터 스텟'!AF1666*'(참고)타워 스텟 가치'!$S$17,'스테이지별 몬스터 스텟'!AG1666*'(참고)타워 스텟 가치'!$T$17,'스테이지별 몬스터 스텟'!AH1666*'(참고)타워 스텟 가치'!$U$17,'스테이지별 몬스터 스텟'!AI1666*'(참고)타워 스텟 가치'!$V$17,'스테이지별 몬스터 스텟'!AJ1666*'(참고)타워 스텟 가치'!$W$17,'스테이지별 몬스터 스텟'!AK1666*'(참고)타워 스텟 가치'!$X$17,'스테이지별 몬스터 스텟'!AL1666*'(참고)타워 스텟 가치'!$Y$17)</f>
        <v>1015068.6700000061</v>
      </c>
      <c r="AN1666">
        <v>3</v>
      </c>
    </row>
    <row r="1667" spans="3:40" x14ac:dyDescent="0.3">
      <c r="C1667">
        <v>3</v>
      </c>
      <c r="D1667">
        <f t="shared" si="77"/>
        <v>333</v>
      </c>
      <c r="E1667" s="52">
        <f>VLOOKUP(D1667,'스테이지별 난이도 설정'!B:C,2,0)</f>
        <v>133.20000000000081</v>
      </c>
      <c r="F1667" t="str">
        <f t="shared" si="78"/>
        <v>에픽</v>
      </c>
      <c r="G1667">
        <f t="shared" si="76"/>
        <v>6</v>
      </c>
      <c r="H1667">
        <f>VLOOKUP($F1667,'(참고)타워 스텟 가치'!$B$2:$L$6,H$2,0)+(VLOOKUP($F1667,'(참고)타워 스텟 가치'!$B$2:$L$6,H$2,0)*$E1667)</f>
        <v>2264.6250000000136</v>
      </c>
      <c r="I1667">
        <f>VLOOKUP($F1667,'(참고)타워 스텟 가치'!$B$2:$L$6,I$2,0)+(VLOOKUP($F1667,'(참고)타워 스텟 가치'!$B$2:$L$6,I$2,0)*$E1667)</f>
        <v>452.92500000000274</v>
      </c>
      <c r="J1667">
        <f>VLOOKUP($F1667,'(참고)타워 스텟 가치'!$B$2:$L$6,J$2,0)+(VLOOKUP($F1667,'(참고)타워 스텟 가치'!$B$2:$L$6,J$2,0)*$E1667)</f>
        <v>671000.00000000407</v>
      </c>
      <c r="K1667">
        <f>VLOOKUP($F1667,'(참고)타워 스텟 가치'!$B$2:$L$6,K$2,0)+(VLOOKUP($F1667,'(참고)타워 스텟 가치'!$B$2:$L$6,K$2,0)*$E1667)</f>
        <v>9058.5000000000546</v>
      </c>
      <c r="L1667">
        <f>VLOOKUP($F1667,'(참고)타워 스텟 가치'!$B$2:$L$6,L$2,0)+(VLOOKUP($F1667,'(참고)타워 스텟 가치'!$B$2:$L$6,L$2,0)*$E1667)</f>
        <v>150.9750000000009</v>
      </c>
      <c r="M1667">
        <f>VLOOKUP($F1667,'(참고)타워 스텟 가치'!$B$2:$L$6,M$2,0)+(VLOOKUP($F1667,'(참고)타워 스텟 가치'!$B$2:$L$6,M$2,0)*$E1667)</f>
        <v>40.26000000000024</v>
      </c>
      <c r="N1667">
        <f>VLOOKUP($F1667,'(참고)타워 스텟 가치'!$B$2:$L$6,N$2,0)+(VLOOKUP($F1667,'(참고)타워 스텟 가치'!$B$2:$L$6,N$2,0)*$E1667)</f>
        <v>0</v>
      </c>
      <c r="O1667">
        <f>VLOOKUP($F1667,'(참고)타워 스텟 가치'!$B$2:$L$6,O$2,0)+(VLOOKUP($F1667,'(참고)타워 스텟 가치'!$B$2:$L$6,O$2,0)*$E1667)</f>
        <v>0</v>
      </c>
      <c r="P1667">
        <f>VLOOKUP($F1667,'(참고)타워 스텟 가치'!$B$2:$L$6,P$2,0)+(VLOOKUP($F1667,'(참고)타워 스텟 가치'!$B$2:$L$6,P$2,0)*$E1667)</f>
        <v>93.940000000000566</v>
      </c>
      <c r="Q1667">
        <f>SUM('스테이지별 몬스터 스텟'!H1667*'(참고)타워 스텟 가치'!$Q$17,'스테이지별 몬스터 스텟'!I1667*'(참고)타워 스텟 가치'!$R$17,'스테이지별 몬스터 스텟'!J1667*'(참고)타워 스텟 가치'!$S$17,'스테이지별 몬스터 스텟'!K1667*'(참고)타워 스텟 가치'!$T$17,'스테이지별 몬스터 스텟'!L1667*'(참고)타워 스텟 가치'!$U$17,'스테이지별 몬스터 스텟'!M1667*'(참고)타워 스텟 가치'!$V$17,'스테이지별 몬스터 스텟'!N1667*'(참고)타워 스텟 가치'!$W$17,'스테이지별 몬스터 스텟'!O1667*'(참고)타워 스텟 가치'!$X$17,'스테이지별 몬스터 스텟'!P1667*'(참고)타워 스텟 가치'!$Y$17)</f>
        <v>1030355.7275000062</v>
      </c>
      <c r="R1667">
        <v>1</v>
      </c>
      <c r="S1667">
        <f>VLOOKUP($F1667,'(참고)타워 스텟 가치'!$B$7:$L$11,S$2,0)+(VLOOKUP($F1667,'(참고)타워 스텟 가치'!$B$7:$L$11,S$2,0)*$E1667)</f>
        <v>754.87500000000455</v>
      </c>
      <c r="T1667">
        <f>VLOOKUP($F1667,'(참고)타워 스텟 가치'!$B$7:$L$11,T$2,0)+(VLOOKUP($F1667,'(참고)타워 스텟 가치'!$B$7:$L$11,T$2,0)*$E1667)</f>
        <v>1358.7750000000083</v>
      </c>
      <c r="U1667">
        <f>VLOOKUP($F1667,'(참고)타워 스텟 가치'!$B$7:$L$11,U$2,0)+(VLOOKUP($F1667,'(참고)타워 스텟 가치'!$B$7:$L$11,U$2,0)*$E1667)</f>
        <v>671000.00000000407</v>
      </c>
      <c r="V1667">
        <f>VLOOKUP($F1667,'(참고)타워 스텟 가치'!$B$7:$L$11,V$2,0)+(VLOOKUP($F1667,'(참고)타워 스텟 가치'!$B$7:$L$11,V$2,0)*$E1667)</f>
        <v>9058.5000000000546</v>
      </c>
      <c r="W1667">
        <f>VLOOKUP($F1667,'(참고)타워 스텟 가치'!$B$7:$L$11,W$2,0)+(VLOOKUP($F1667,'(참고)타워 스텟 가치'!$B$7:$L$11,W$2,0)*$E1667)</f>
        <v>150.9750000000009</v>
      </c>
      <c r="X1667">
        <f>VLOOKUP($F1667,'(참고)타워 스텟 가치'!$B$7:$L$11,X$2,0)+(VLOOKUP($F1667,'(참고)타워 스텟 가치'!$B$7:$L$11,X$2,0)*$E1667)</f>
        <v>40.26000000000024</v>
      </c>
      <c r="Y1667">
        <f>VLOOKUP($F1667,'(참고)타워 스텟 가치'!$B$7:$L$11,Y$2,0)+(VLOOKUP($F1667,'(참고)타워 스텟 가치'!$B$7:$L$11,Y$2,0)*$E1667)</f>
        <v>0</v>
      </c>
      <c r="Z1667">
        <f>VLOOKUP($F1667,'(참고)타워 스텟 가치'!$B$7:$L$11,Z$2,0)+(VLOOKUP($F1667,'(참고)타워 스텟 가치'!$B$7:$L$11,Z$2,0)*$E1667)</f>
        <v>0</v>
      </c>
      <c r="AA1667">
        <f>VLOOKUP($F1667,'(참고)타워 스텟 가치'!$B$7:$L$11,AA$2,0)+(VLOOKUP($F1667,'(참고)타워 스텟 가치'!$B$7:$L$11,AA$2,0)*$E1667)</f>
        <v>93.940000000000566</v>
      </c>
      <c r="AB1667">
        <f>SUM('스테이지별 몬스터 스텟'!S1667*'(참고)타워 스텟 가치'!$Q$17,'스테이지별 몬스터 스텟'!T1667*'(참고)타워 스텟 가치'!$R$17,'스테이지별 몬스터 스텟'!U1667*'(참고)타워 스텟 가치'!$S$17,'스테이지별 몬스터 스텟'!V1667*'(참고)타워 스텟 가치'!$T$17,'스테이지별 몬스터 스텟'!W1667*'(참고)타워 스텟 가치'!$U$17,'스테이지별 몬스터 스텟'!X1667*'(참고)타워 스텟 가치'!$V$17,'스테이지별 몬스터 스텟'!Y1667*'(참고)타워 스텟 가치'!$W$17,'스테이지별 몬스터 스텟'!Z1667*'(참고)타워 스텟 가치'!$X$17,'스테이지별 몬스터 스텟'!AA1667*'(참고)타워 스텟 가치'!$Y$17)</f>
        <v>1028695.0025000061</v>
      </c>
      <c r="AC1667">
        <v>2</v>
      </c>
      <c r="AD1667">
        <f>VLOOKUP($F1667,'(참고)타워 스텟 가치'!$B$12:$L$16,AD$2,0)+(VLOOKUP($F1667,'(참고)타워 스텟 가치'!$B$12:$L$16,AD$2,0)*$E1667)</f>
        <v>754.87500000000455</v>
      </c>
      <c r="AE1667">
        <f>VLOOKUP($F1667,'(참고)타워 스텟 가치'!$B$12:$L$16,AE$2,0)+(VLOOKUP($F1667,'(참고)타워 스텟 가치'!$B$12:$L$16,AE$2,0)*$E1667)</f>
        <v>905.85000000000548</v>
      </c>
      <c r="AF1667">
        <f>VLOOKUP($F1667,'(참고)타워 스텟 가치'!$B$12:$L$16,AF$2,0)+(VLOOKUP($F1667,'(참고)타워 스텟 가치'!$B$12:$L$16,AF$2,0)*$E1667)</f>
        <v>671000.00000000407</v>
      </c>
      <c r="AG1667">
        <f>VLOOKUP($F1667,'(참고)타워 스텟 가치'!$B$12:$L$16,AG$2,0)+(VLOOKUP($F1667,'(참고)타워 스텟 가치'!$B$12:$L$16,AG$2,0)*$E1667)</f>
        <v>4529.2500000000273</v>
      </c>
      <c r="AH1667">
        <f>VLOOKUP($F1667,'(참고)타워 스텟 가치'!$B$12:$L$16,AH$2,0)+(VLOOKUP($F1667,'(참고)타워 스텟 가치'!$B$12:$L$16,AH$2,0)*$E1667)</f>
        <v>150.9750000000009</v>
      </c>
      <c r="AI1667">
        <f>VLOOKUP($F1667,'(참고)타워 스텟 가치'!$B$12:$L$16,AI$2,0)+(VLOOKUP($F1667,'(참고)타워 스텟 가치'!$B$12:$L$16,AI$2,0)*$E1667)</f>
        <v>40.26000000000024</v>
      </c>
      <c r="AJ1667">
        <f>VLOOKUP($F1667,'(참고)타워 스텟 가치'!$B$12:$L$16,AJ$2,0)+(VLOOKUP($F1667,'(참고)타워 스텟 가치'!$B$12:$L$16,AJ$2,0)*$E1667)</f>
        <v>0</v>
      </c>
      <c r="AK1667">
        <f>VLOOKUP($F1667,'(참고)타워 스텟 가치'!$B$12:$L$16,AK$2,0)+(VLOOKUP($F1667,'(참고)타워 스텟 가치'!$B$12:$L$16,AK$2,0)*$E1667)</f>
        <v>0</v>
      </c>
      <c r="AL1667">
        <f>VLOOKUP($F1667,'(참고)타워 스텟 가치'!$B$12:$L$16,AL$2,0)+(VLOOKUP($F1667,'(참고)타워 스텟 가치'!$B$12:$L$16,AL$2,0)*$E1667)</f>
        <v>187.88000000000113</v>
      </c>
      <c r="AM1667">
        <f>SUM('스테이지별 몬스터 스텟'!AD1667*'(참고)타워 스텟 가치'!$Q$17,'스테이지별 몬스터 스텟'!AE1667*'(참고)타워 스텟 가치'!$R$17,'스테이지별 몬스터 스텟'!AF1667*'(참고)타워 스텟 가치'!$S$17,'스테이지별 몬스터 스텟'!AG1667*'(참고)타워 스텟 가치'!$T$17,'스테이지별 몬스터 스텟'!AH1667*'(참고)타워 스텟 가치'!$U$17,'스테이지별 몬스터 스텟'!AI1667*'(참고)타워 스텟 가치'!$V$17,'스테이지별 몬스터 스텟'!AJ1667*'(참고)타워 스텟 가치'!$W$17,'스테이지별 몬스터 스텟'!AK1667*'(참고)타워 스텟 가치'!$X$17,'스테이지별 몬스터 스텟'!AL1667*'(참고)타워 스텟 가치'!$Y$17)</f>
        <v>1019144.995000006</v>
      </c>
      <c r="AN1667">
        <v>3</v>
      </c>
    </row>
    <row r="1668" spans="3:40" x14ac:dyDescent="0.3">
      <c r="C1668">
        <v>4</v>
      </c>
      <c r="D1668">
        <f t="shared" si="77"/>
        <v>333</v>
      </c>
      <c r="E1668" s="52">
        <f>VLOOKUP(D1668,'스테이지별 난이도 설정'!B:C,2,0)</f>
        <v>133.20000000000081</v>
      </c>
      <c r="F1668" t="str">
        <f t="shared" si="78"/>
        <v>유니크</v>
      </c>
      <c r="G1668">
        <f t="shared" si="76"/>
        <v>6</v>
      </c>
      <c r="H1668">
        <f>VLOOKUP($F1668,'(참고)타워 스텟 가치'!$B$2:$L$6,H$2,0)+(VLOOKUP($F1668,'(참고)타워 스텟 가치'!$B$2:$L$6,H$2,0)*$E1668)</f>
        <v>3396.9375000000205</v>
      </c>
      <c r="I1668">
        <f>VLOOKUP($F1668,'(참고)타워 스텟 가치'!$B$2:$L$6,I$2,0)+(VLOOKUP($F1668,'(참고)타워 스텟 가치'!$B$2:$L$6,I$2,0)*$E1668)</f>
        <v>679.38750000000414</v>
      </c>
      <c r="J1668">
        <f>VLOOKUP($F1668,'(참고)타워 스텟 가치'!$B$2:$L$6,J$2,0)+(VLOOKUP($F1668,'(참고)타워 스텟 가치'!$B$2:$L$6,J$2,0)*$E1668)</f>
        <v>671000.00000000407</v>
      </c>
      <c r="K1668">
        <f>VLOOKUP($F1668,'(참고)타워 스텟 가치'!$B$2:$L$6,K$2,0)+(VLOOKUP($F1668,'(참고)타워 스텟 가치'!$B$2:$L$6,K$2,0)*$E1668)</f>
        <v>13587.750000000082</v>
      </c>
      <c r="L1668">
        <f>VLOOKUP($F1668,'(참고)타워 스텟 가치'!$B$2:$L$6,L$2,0)+(VLOOKUP($F1668,'(참고)타워 스텟 가치'!$B$2:$L$6,L$2,0)*$E1668)</f>
        <v>226.46250000000137</v>
      </c>
      <c r="M1668">
        <f>VLOOKUP($F1668,'(참고)타워 스텟 가치'!$B$2:$L$6,M$2,0)+(VLOOKUP($F1668,'(참고)타워 스텟 가치'!$B$2:$L$6,M$2,0)*$E1668)</f>
        <v>40.26000000000024</v>
      </c>
      <c r="N1668">
        <f>VLOOKUP($F1668,'(참고)타워 스텟 가치'!$B$2:$L$6,N$2,0)+(VLOOKUP($F1668,'(참고)타워 스텟 가치'!$B$2:$L$6,N$2,0)*$E1668)</f>
        <v>0</v>
      </c>
      <c r="O1668">
        <f>VLOOKUP($F1668,'(참고)타워 스텟 가치'!$B$2:$L$6,O$2,0)+(VLOOKUP($F1668,'(참고)타워 스텟 가치'!$B$2:$L$6,O$2,0)*$E1668)</f>
        <v>0</v>
      </c>
      <c r="P1668">
        <f>VLOOKUP($F1668,'(참고)타워 스텟 가치'!$B$2:$L$6,P$2,0)+(VLOOKUP($F1668,'(참고)타워 스텟 가치'!$B$2:$L$6,P$2,0)*$E1668)</f>
        <v>134.20000000000081</v>
      </c>
      <c r="Q1668">
        <f>SUM('스테이지별 몬스터 스텟'!H1668*'(참고)타워 스텟 가치'!$Q$17,'스테이지별 몬스터 스텟'!I1668*'(참고)타워 스텟 가치'!$R$17,'스테이지별 몬스터 스텟'!J1668*'(참고)타워 스텟 가치'!$S$17,'스테이지별 몬스터 스텟'!K1668*'(참고)타워 스텟 가치'!$T$17,'스테이지별 몬스터 스텟'!L1668*'(참고)타워 스텟 가치'!$U$17,'스테이지별 몬스터 스텟'!M1668*'(참고)타워 스텟 가치'!$V$17,'스테이지별 몬스터 스텟'!N1668*'(참고)타워 스텟 가치'!$W$17,'스테이지별 몬스터 스텟'!O1668*'(참고)타워 스텟 가치'!$X$17,'스테이지별 몬스터 스텟'!P1668*'(참고)타워 스텟 가치'!$Y$17)</f>
        <v>1042250.0412500063</v>
      </c>
      <c r="R1668">
        <v>1</v>
      </c>
      <c r="S1668">
        <f>VLOOKUP($F1668,'(참고)타워 스텟 가치'!$B$7:$L$11,S$2,0)+(VLOOKUP($F1668,'(참고)타워 스텟 가치'!$B$7:$L$11,S$2,0)*$E1668)</f>
        <v>1132.3125000000068</v>
      </c>
      <c r="T1668">
        <f>VLOOKUP($F1668,'(참고)타워 스텟 가치'!$B$7:$L$11,T$2,0)+(VLOOKUP($F1668,'(참고)타워 스텟 가치'!$B$7:$L$11,T$2,0)*$E1668)</f>
        <v>2038.1625000000124</v>
      </c>
      <c r="U1668">
        <f>VLOOKUP($F1668,'(참고)타워 스텟 가치'!$B$7:$L$11,U$2,0)+(VLOOKUP($F1668,'(참고)타워 스텟 가치'!$B$7:$L$11,U$2,0)*$E1668)</f>
        <v>671000.00000000407</v>
      </c>
      <c r="V1668">
        <f>VLOOKUP($F1668,'(참고)타워 스텟 가치'!$B$7:$L$11,V$2,0)+(VLOOKUP($F1668,'(참고)타워 스텟 가치'!$B$7:$L$11,V$2,0)*$E1668)</f>
        <v>13587.750000000082</v>
      </c>
      <c r="W1668">
        <f>VLOOKUP($F1668,'(참고)타워 스텟 가치'!$B$7:$L$11,W$2,0)+(VLOOKUP($F1668,'(참고)타워 스텟 가치'!$B$7:$L$11,W$2,0)*$E1668)</f>
        <v>226.46250000000137</v>
      </c>
      <c r="X1668">
        <f>VLOOKUP($F1668,'(참고)타워 스텟 가치'!$B$7:$L$11,X$2,0)+(VLOOKUP($F1668,'(참고)타워 스텟 가치'!$B$7:$L$11,X$2,0)*$E1668)</f>
        <v>40.26000000000024</v>
      </c>
      <c r="Y1668">
        <f>VLOOKUP($F1668,'(참고)타워 스텟 가치'!$B$7:$L$11,Y$2,0)+(VLOOKUP($F1668,'(참고)타워 스텟 가치'!$B$7:$L$11,Y$2,0)*$E1668)</f>
        <v>0</v>
      </c>
      <c r="Z1668">
        <f>VLOOKUP($F1668,'(참고)타워 스텟 가치'!$B$7:$L$11,Z$2,0)+(VLOOKUP($F1668,'(참고)타워 스텟 가치'!$B$7:$L$11,Z$2,0)*$E1668)</f>
        <v>0</v>
      </c>
      <c r="AA1668">
        <f>VLOOKUP($F1668,'(참고)타워 스텟 가치'!$B$7:$L$11,AA$2,0)+(VLOOKUP($F1668,'(참고)타워 스텟 가치'!$B$7:$L$11,AA$2,0)*$E1668)</f>
        <v>134.20000000000081</v>
      </c>
      <c r="AB1668">
        <f>SUM('스테이지별 몬스터 스텟'!S1668*'(참고)타워 스텟 가치'!$Q$17,'스테이지별 몬스터 스텟'!T1668*'(참고)타워 스텟 가치'!$R$17,'스테이지별 몬스터 스텟'!U1668*'(참고)타워 스텟 가치'!$S$17,'스테이지별 몬스터 스텟'!V1668*'(참고)타워 스텟 가치'!$T$17,'스테이지별 몬스터 스텟'!W1668*'(참고)타워 스텟 가치'!$U$17,'스테이지별 몬스터 스텟'!X1668*'(참고)타워 스텟 가치'!$V$17,'스테이지별 몬스터 스텟'!Y1668*'(참고)타워 스텟 가치'!$W$17,'스테이지별 몬스터 스텟'!Z1668*'(참고)타워 스텟 가치'!$X$17,'스테이지별 몬스터 스텟'!AA1668*'(참고)타워 스텟 가치'!$Y$17)</f>
        <v>1039758.9537500063</v>
      </c>
      <c r="AC1668">
        <v>2</v>
      </c>
      <c r="AD1668">
        <f>VLOOKUP($F1668,'(참고)타워 스텟 가치'!$B$12:$L$16,AD$2,0)+(VLOOKUP($F1668,'(참고)타워 스텟 가치'!$B$12:$L$16,AD$2,0)*$E1668)</f>
        <v>1132.3125000000068</v>
      </c>
      <c r="AE1668">
        <f>VLOOKUP($F1668,'(참고)타워 스텟 가치'!$B$12:$L$16,AE$2,0)+(VLOOKUP($F1668,'(참고)타워 스텟 가치'!$B$12:$L$16,AE$2,0)*$E1668)</f>
        <v>1358.7750000000083</v>
      </c>
      <c r="AF1668">
        <f>VLOOKUP($F1668,'(참고)타워 스텟 가치'!$B$12:$L$16,AF$2,0)+(VLOOKUP($F1668,'(참고)타워 스텟 가치'!$B$12:$L$16,AF$2,0)*$E1668)</f>
        <v>671000.00000000407</v>
      </c>
      <c r="AG1668">
        <f>VLOOKUP($F1668,'(참고)타워 스텟 가치'!$B$12:$L$16,AG$2,0)+(VLOOKUP($F1668,'(참고)타워 스텟 가치'!$B$12:$L$16,AG$2,0)*$E1668)</f>
        <v>6793.8750000000409</v>
      </c>
      <c r="AH1668">
        <f>VLOOKUP($F1668,'(참고)타워 스텟 가치'!$B$12:$L$16,AH$2,0)+(VLOOKUP($F1668,'(참고)타워 스텟 가치'!$B$12:$L$16,AH$2,0)*$E1668)</f>
        <v>226.46250000000137</v>
      </c>
      <c r="AI1668">
        <f>VLOOKUP($F1668,'(참고)타워 스텟 가치'!$B$12:$L$16,AI$2,0)+(VLOOKUP($F1668,'(참고)타워 스텟 가치'!$B$12:$L$16,AI$2,0)*$E1668)</f>
        <v>40.26000000000024</v>
      </c>
      <c r="AJ1668">
        <f>VLOOKUP($F1668,'(참고)타워 스텟 가치'!$B$12:$L$16,AJ$2,0)+(VLOOKUP($F1668,'(참고)타워 스텟 가치'!$B$12:$L$16,AJ$2,0)*$E1668)</f>
        <v>0</v>
      </c>
      <c r="AK1668">
        <f>VLOOKUP($F1668,'(참고)타워 스텟 가치'!$B$12:$L$16,AK$2,0)+(VLOOKUP($F1668,'(참고)타워 스텟 가치'!$B$12:$L$16,AK$2,0)*$E1668)</f>
        <v>0</v>
      </c>
      <c r="AL1668">
        <f>VLOOKUP($F1668,'(참고)타워 스텟 가치'!$B$12:$L$16,AL$2,0)+(VLOOKUP($F1668,'(참고)타워 스텟 가치'!$B$12:$L$16,AL$2,0)*$E1668)</f>
        <v>268.40000000000163</v>
      </c>
      <c r="AM1668">
        <f>SUM('스테이지별 몬스터 스텟'!AD1668*'(참고)타워 스텟 가치'!$Q$17,'스테이지별 몬스터 스텟'!AE1668*'(참고)타워 스텟 가치'!$R$17,'스테이지별 몬스터 스텟'!AF1668*'(참고)타워 스텟 가치'!$S$17,'스테이지별 몬스터 스텟'!AG1668*'(참고)타워 스텟 가치'!$T$17,'스테이지별 몬스터 스텟'!AH1668*'(참고)타워 스텟 가치'!$U$17,'스테이지별 몬스터 스텟'!AI1668*'(참고)타워 스텟 가치'!$V$17,'스테이지별 몬스터 스텟'!AJ1668*'(참고)타워 스텟 가치'!$W$17,'스테이지별 몬스터 스텟'!AK1668*'(참고)타워 스텟 가치'!$X$17,'스테이지별 몬스터 스텟'!AL1668*'(참고)타워 스텟 가치'!$Y$17)</f>
        <v>1025420.5225000062</v>
      </c>
      <c r="AN1668">
        <v>3</v>
      </c>
    </row>
    <row r="1669" spans="3:40" x14ac:dyDescent="0.3">
      <c r="C1669">
        <v>5</v>
      </c>
      <c r="D1669">
        <f t="shared" si="77"/>
        <v>333</v>
      </c>
      <c r="E1669" s="52">
        <f>VLOOKUP(D1669,'스테이지별 난이도 설정'!B:C,2,0)</f>
        <v>133.20000000000081</v>
      </c>
      <c r="F1669" t="str">
        <f t="shared" si="78"/>
        <v>스페셜</v>
      </c>
      <c r="G1669">
        <f t="shared" si="76"/>
        <v>6</v>
      </c>
      <c r="H1669">
        <f>VLOOKUP($F1669,'(참고)타워 스텟 가치'!$B$2:$L$6,H$2,0)+(VLOOKUP($F1669,'(참고)타워 스텟 가치'!$B$2:$L$6,H$2,0)*$E1669)</f>
        <v>5095.4062500000309</v>
      </c>
      <c r="I1669">
        <f>VLOOKUP($F1669,'(참고)타워 스텟 가치'!$B$2:$L$6,I$2,0)+(VLOOKUP($F1669,'(참고)타워 스텟 가치'!$B$2:$L$6,I$2,0)*$E1669)</f>
        <v>1019.0812500000062</v>
      </c>
      <c r="J1669">
        <f>VLOOKUP($F1669,'(참고)타워 스텟 가치'!$B$2:$L$6,J$2,0)+(VLOOKUP($F1669,'(참고)타워 스텟 가치'!$B$2:$L$6,J$2,0)*$E1669)</f>
        <v>671000.00000000407</v>
      </c>
      <c r="K1669">
        <f>VLOOKUP($F1669,'(참고)타워 스텟 가치'!$B$2:$L$6,K$2,0)+(VLOOKUP($F1669,'(참고)타워 스텟 가치'!$B$2:$L$6,K$2,0)*$E1669)</f>
        <v>20381.625000000124</v>
      </c>
      <c r="L1669">
        <f>VLOOKUP($F1669,'(참고)타워 스텟 가치'!$B$2:$L$6,L$2,0)+(VLOOKUP($F1669,'(참고)타워 스텟 가치'!$B$2:$L$6,L$2,0)*$E1669)</f>
        <v>339.69375000000207</v>
      </c>
      <c r="M1669">
        <f>VLOOKUP($F1669,'(참고)타워 스텟 가치'!$B$2:$L$6,M$2,0)+(VLOOKUP($F1669,'(참고)타워 스텟 가치'!$B$2:$L$6,M$2,0)*$E1669)</f>
        <v>40.26000000000024</v>
      </c>
      <c r="N1669">
        <f>VLOOKUP($F1669,'(참고)타워 스텟 가치'!$B$2:$L$6,N$2,0)+(VLOOKUP($F1669,'(참고)타워 스텟 가치'!$B$2:$L$6,N$2,0)*$E1669)</f>
        <v>0</v>
      </c>
      <c r="O1669">
        <f>VLOOKUP($F1669,'(참고)타워 스텟 가치'!$B$2:$L$6,O$2,0)+(VLOOKUP($F1669,'(참고)타워 스텟 가치'!$B$2:$L$6,O$2,0)*$E1669)</f>
        <v>0</v>
      </c>
      <c r="P1669">
        <f>VLOOKUP($F1669,'(참고)타워 스텟 가치'!$B$2:$L$6,P$2,0)+(VLOOKUP($F1669,'(참고)타워 스텟 가치'!$B$2:$L$6,P$2,0)*$E1669)</f>
        <v>134.20000000000081</v>
      </c>
      <c r="Q1669">
        <f>SUM('스테이지별 몬스터 스텟'!H1669*'(참고)타워 스텟 가치'!$Q$17,'스테이지별 몬스터 스텟'!I1669*'(참고)타워 스텟 가치'!$R$17,'스테이지별 몬스터 스텟'!J1669*'(참고)타워 스텟 가치'!$S$17,'스테이지별 몬스터 스텟'!K1669*'(참고)타워 스텟 가치'!$T$17,'스테이지별 몬스터 스텟'!L1669*'(참고)타워 스텟 가치'!$U$17,'스테이지별 몬스터 스텟'!M1669*'(참고)타워 스텟 가치'!$V$17,'스테이지별 몬스터 스텟'!N1669*'(참고)타워 스텟 가치'!$W$17,'스테이지별 몬스터 스텟'!O1669*'(참고)타워 스텟 가치'!$X$17,'스테이지별 몬스터 스텟'!P1669*'(참고)타워 스텟 가치'!$Y$17)</f>
        <v>1059970.7318750063</v>
      </c>
      <c r="R1669">
        <v>1</v>
      </c>
      <c r="S1669">
        <f>VLOOKUP($F1669,'(참고)타워 스텟 가치'!$B$7:$L$11,S$2,0)+(VLOOKUP($F1669,'(참고)타워 스텟 가치'!$B$7:$L$11,S$2,0)*$E1669)</f>
        <v>1698.4687500000102</v>
      </c>
      <c r="T1669">
        <f>VLOOKUP($F1669,'(참고)타워 스텟 가치'!$B$7:$L$11,T$2,0)+(VLOOKUP($F1669,'(참고)타워 스텟 가치'!$B$7:$L$11,T$2,0)*$E1669)</f>
        <v>3057.2437500000187</v>
      </c>
      <c r="U1669">
        <f>VLOOKUP($F1669,'(참고)타워 스텟 가치'!$B$7:$L$11,U$2,0)+(VLOOKUP($F1669,'(참고)타워 스텟 가치'!$B$7:$L$11,U$2,0)*$E1669)</f>
        <v>671000.00000000407</v>
      </c>
      <c r="V1669">
        <f>VLOOKUP($F1669,'(참고)타워 스텟 가치'!$B$7:$L$11,V$2,0)+(VLOOKUP($F1669,'(참고)타워 스텟 가치'!$B$7:$L$11,V$2,0)*$E1669)</f>
        <v>20381.625000000124</v>
      </c>
      <c r="W1669">
        <f>VLOOKUP($F1669,'(참고)타워 스텟 가치'!$B$7:$L$11,W$2,0)+(VLOOKUP($F1669,'(참고)타워 스텟 가치'!$B$7:$L$11,W$2,0)*$E1669)</f>
        <v>339.69375000000207</v>
      </c>
      <c r="X1669">
        <f>VLOOKUP($F1669,'(참고)타워 스텟 가치'!$B$7:$L$11,X$2,0)+(VLOOKUP($F1669,'(참고)타워 스텟 가치'!$B$7:$L$11,X$2,0)*$E1669)</f>
        <v>40.26000000000024</v>
      </c>
      <c r="Y1669">
        <f>VLOOKUP($F1669,'(참고)타워 스텟 가치'!$B$7:$L$11,Y$2,0)+(VLOOKUP($F1669,'(참고)타워 스텟 가치'!$B$7:$L$11,Y$2,0)*$E1669)</f>
        <v>0</v>
      </c>
      <c r="Z1669">
        <f>VLOOKUP($F1669,'(참고)타워 스텟 가치'!$B$7:$L$11,Z$2,0)+(VLOOKUP($F1669,'(참고)타워 스텟 가치'!$B$7:$L$11,Z$2,0)*$E1669)</f>
        <v>0</v>
      </c>
      <c r="AA1669">
        <f>VLOOKUP($F1669,'(참고)타워 스텟 가치'!$B$7:$L$11,AA$2,0)+(VLOOKUP($F1669,'(참고)타워 스텟 가치'!$B$7:$L$11,AA$2,0)*$E1669)</f>
        <v>134.20000000000081</v>
      </c>
      <c r="AB1669">
        <f>SUM('스테이지별 몬스터 스텟'!S1669*'(참고)타워 스텟 가치'!$Q$17,'스테이지별 몬스터 스텟'!T1669*'(참고)타워 스텟 가치'!$R$17,'스테이지별 몬스터 스텟'!U1669*'(참고)타워 스텟 가치'!$S$17,'스테이지별 몬스터 스텟'!V1669*'(참고)타워 스텟 가치'!$T$17,'스테이지별 몬스터 스텟'!W1669*'(참고)타워 스텟 가치'!$U$17,'스테이지별 몬스터 스텟'!X1669*'(참고)타워 스텟 가치'!$V$17,'스테이지별 몬스터 스텟'!Y1669*'(참고)타워 스텟 가치'!$W$17,'스테이지별 몬스터 스텟'!Z1669*'(참고)타워 스텟 가치'!$X$17,'스테이지별 몬스터 스텟'!AA1669*'(참고)타워 스텟 가치'!$Y$17)</f>
        <v>1056234.1006250062</v>
      </c>
      <c r="AC1669">
        <v>2</v>
      </c>
      <c r="AD1669">
        <f>VLOOKUP($F1669,'(참고)타워 스텟 가치'!$B$12:$L$16,AD$2,0)+(VLOOKUP($F1669,'(참고)타워 스텟 가치'!$B$12:$L$16,AD$2,0)*$E1669)</f>
        <v>1698.4687500000102</v>
      </c>
      <c r="AE1669">
        <f>VLOOKUP($F1669,'(참고)타워 스텟 가치'!$B$12:$L$16,AE$2,0)+(VLOOKUP($F1669,'(참고)타워 스텟 가치'!$B$12:$L$16,AE$2,0)*$E1669)</f>
        <v>2038.1625000000124</v>
      </c>
      <c r="AF1669">
        <f>VLOOKUP($F1669,'(참고)타워 스텟 가치'!$B$12:$L$16,AF$2,0)+(VLOOKUP($F1669,'(참고)타워 스텟 가치'!$B$12:$L$16,AF$2,0)*$E1669)</f>
        <v>671000.00000000407</v>
      </c>
      <c r="AG1669">
        <f>VLOOKUP($F1669,'(참고)타워 스텟 가치'!$B$12:$L$16,AG$2,0)+(VLOOKUP($F1669,'(참고)타워 스텟 가치'!$B$12:$L$16,AG$2,0)*$E1669)</f>
        <v>10190.812500000062</v>
      </c>
      <c r="AH1669">
        <f>VLOOKUP($F1669,'(참고)타워 스텟 가치'!$B$12:$L$16,AH$2,0)+(VLOOKUP($F1669,'(참고)타워 스텟 가치'!$B$12:$L$16,AH$2,0)*$E1669)</f>
        <v>339.69375000000207</v>
      </c>
      <c r="AI1669">
        <f>VLOOKUP($F1669,'(참고)타워 스텟 가치'!$B$12:$L$16,AI$2,0)+(VLOOKUP($F1669,'(참고)타워 스텟 가치'!$B$12:$L$16,AI$2,0)*$E1669)</f>
        <v>40.26000000000024</v>
      </c>
      <c r="AJ1669">
        <f>VLOOKUP($F1669,'(참고)타워 스텟 가치'!$B$12:$L$16,AJ$2,0)+(VLOOKUP($F1669,'(참고)타워 스텟 가치'!$B$12:$L$16,AJ$2,0)*$E1669)</f>
        <v>0</v>
      </c>
      <c r="AK1669">
        <f>VLOOKUP($F1669,'(참고)타워 스텟 가치'!$B$12:$L$16,AK$2,0)+(VLOOKUP($F1669,'(참고)타워 스텟 가치'!$B$12:$L$16,AK$2,0)*$E1669)</f>
        <v>0</v>
      </c>
      <c r="AL1669">
        <f>VLOOKUP($F1669,'(참고)타워 스텟 가치'!$B$12:$L$16,AL$2,0)+(VLOOKUP($F1669,'(참고)타워 스텟 가치'!$B$12:$L$16,AL$2,0)*$E1669)</f>
        <v>268.40000000000163</v>
      </c>
      <c r="AM1669">
        <f>SUM('스테이지별 몬스터 스텟'!AD1669*'(참고)타워 스텟 가치'!$Q$17,'스테이지별 몬스터 스텟'!AE1669*'(참고)타워 스텟 가치'!$R$17,'스테이지별 몬스터 스텟'!AF1669*'(참고)타워 스텟 가치'!$S$17,'스테이지별 몬스터 스텟'!AG1669*'(참고)타워 스텟 가치'!$T$17,'스테이지별 몬스터 스텟'!AH1669*'(참고)타워 스텟 가치'!$U$17,'스테이지별 몬스터 스텟'!AI1669*'(참고)타워 스텟 가치'!$V$17,'스테이지별 몬스터 스텟'!AJ1669*'(참고)타워 스텟 가치'!$W$17,'스테이지별 몬스터 스텟'!AK1669*'(참고)타워 스텟 가치'!$X$17,'스테이지별 몬스터 스텟'!AL1669*'(참고)타워 스텟 가치'!$Y$17)</f>
        <v>1034592.2537500062</v>
      </c>
      <c r="AN1669">
        <v>3</v>
      </c>
    </row>
    <row r="1670" spans="3:40" x14ac:dyDescent="0.3">
      <c r="C1670">
        <v>1</v>
      </c>
      <c r="D1670">
        <f t="shared" si="77"/>
        <v>334</v>
      </c>
      <c r="E1670" s="52">
        <f>VLOOKUP(D1670,'스테이지별 난이도 설정'!B:C,2,0)</f>
        <v>133.60000000000082</v>
      </c>
      <c r="F1670" t="str">
        <f t="shared" si="78"/>
        <v>일반</v>
      </c>
      <c r="G1670">
        <f t="shared" ref="G1670:G1733" si="79">SUM(R1670,AC1670,AN1670)</f>
        <v>6</v>
      </c>
      <c r="H1670">
        <f>VLOOKUP($F1670,'(참고)타워 스텟 가치'!$B$2:$L$6,H$2,0)+(VLOOKUP($F1670,'(참고)타워 스텟 가치'!$B$2:$L$6,H$2,0)*$E1670)</f>
        <v>1009.5000000000061</v>
      </c>
      <c r="I1670">
        <f>VLOOKUP($F1670,'(참고)타워 스텟 가치'!$B$2:$L$6,I$2,0)+(VLOOKUP($F1670,'(참고)타워 스텟 가치'!$B$2:$L$6,I$2,0)*$E1670)</f>
        <v>201.90000000000123</v>
      </c>
      <c r="J1670">
        <f>VLOOKUP($F1670,'(참고)타워 스텟 가치'!$B$2:$L$6,J$2,0)+(VLOOKUP($F1670,'(참고)타워 스텟 가치'!$B$2:$L$6,J$2,0)*$E1670)</f>
        <v>673000.00000000407</v>
      </c>
      <c r="K1670">
        <f>VLOOKUP($F1670,'(참고)타워 스텟 가치'!$B$2:$L$6,K$2,0)+(VLOOKUP($F1670,'(참고)타워 스텟 가치'!$B$2:$L$6,K$2,0)*$E1670)</f>
        <v>4038.0000000000246</v>
      </c>
      <c r="L1670">
        <f>VLOOKUP($F1670,'(참고)타워 스텟 가치'!$B$2:$L$6,L$2,0)+(VLOOKUP($F1670,'(참고)타워 스텟 가치'!$B$2:$L$6,L$2,0)*$E1670)</f>
        <v>67.300000000000409</v>
      </c>
      <c r="M1670">
        <f>VLOOKUP($F1670,'(참고)타워 스텟 가치'!$B$2:$L$6,M$2,0)+(VLOOKUP($F1670,'(참고)타워 스텟 가치'!$B$2:$L$6,M$2,0)*$E1670)</f>
        <v>40.380000000000244</v>
      </c>
      <c r="N1670">
        <f>VLOOKUP($F1670,'(참고)타워 스텟 가치'!$B$2:$L$6,N$2,0)+(VLOOKUP($F1670,'(참고)타워 스텟 가치'!$B$2:$L$6,N$2,0)*$E1670)</f>
        <v>0</v>
      </c>
      <c r="O1670">
        <f>VLOOKUP($F1670,'(참고)타워 스텟 가치'!$B$2:$L$6,O$2,0)+(VLOOKUP($F1670,'(참고)타워 스텟 가치'!$B$2:$L$6,O$2,0)*$E1670)</f>
        <v>0</v>
      </c>
      <c r="P1670">
        <f>VLOOKUP($F1670,'(참고)타워 스텟 가치'!$B$2:$L$6,P$2,0)+(VLOOKUP($F1670,'(참고)타워 스텟 가치'!$B$2:$L$6,P$2,0)*$E1670)</f>
        <v>94.220000000000567</v>
      </c>
      <c r="Q1670">
        <f>SUM('스테이지별 몬스터 스텟'!H1670*'(참고)타워 스텟 가치'!$Q$17,'스테이지별 몬스터 스텟'!I1670*'(참고)타워 스텟 가치'!$R$17,'스테이지별 몬스터 스텟'!J1670*'(참고)타워 스텟 가치'!$S$17,'스테이지별 몬스터 스텟'!K1670*'(참고)타워 스텟 가치'!$T$17,'스테이지별 몬스터 스텟'!L1670*'(참고)타워 스텟 가치'!$U$17,'스테이지별 몬스터 스텟'!M1670*'(참고)타워 스텟 가치'!$V$17,'스테이지별 몬스터 스텟'!N1670*'(참고)타워 스텟 가치'!$W$17,'스테이지별 몬스터 스텟'!O1670*'(참고)타워 스텟 가치'!$X$17,'스테이지별 몬스터 스텟'!P1670*'(참고)타워 스텟 가치'!$Y$17)</f>
        <v>1020261.270000006</v>
      </c>
      <c r="R1670">
        <v>1</v>
      </c>
      <c r="S1670">
        <f>VLOOKUP($F1670,'(참고)타워 스텟 가치'!$B$7:$L$11,S$2,0)+(VLOOKUP($F1670,'(참고)타워 스텟 가치'!$B$7:$L$11,S$2,0)*$E1670)</f>
        <v>336.50000000000205</v>
      </c>
      <c r="T1670">
        <f>VLOOKUP($F1670,'(참고)타워 스텟 가치'!$B$7:$L$11,T$2,0)+(VLOOKUP($F1670,'(참고)타워 스텟 가치'!$B$7:$L$11,T$2,0)*$E1670)</f>
        <v>605.70000000000368</v>
      </c>
      <c r="U1670">
        <f>VLOOKUP($F1670,'(참고)타워 스텟 가치'!$B$7:$L$11,U$2,0)+(VLOOKUP($F1670,'(참고)타워 스텟 가치'!$B$7:$L$11,U$2,0)*$E1670)</f>
        <v>673000.00000000407</v>
      </c>
      <c r="V1670">
        <f>VLOOKUP($F1670,'(참고)타워 스텟 가치'!$B$7:$L$11,V$2,0)+(VLOOKUP($F1670,'(참고)타워 스텟 가치'!$B$7:$L$11,V$2,0)*$E1670)</f>
        <v>4038.0000000000246</v>
      </c>
      <c r="W1670">
        <f>VLOOKUP($F1670,'(참고)타워 스텟 가치'!$B$7:$L$11,W$2,0)+(VLOOKUP($F1670,'(참고)타워 스텟 가치'!$B$7:$L$11,W$2,0)*$E1670)</f>
        <v>67.300000000000409</v>
      </c>
      <c r="X1670">
        <f>VLOOKUP($F1670,'(참고)타워 스텟 가치'!$B$7:$L$11,X$2,0)+(VLOOKUP($F1670,'(참고)타워 스텟 가치'!$B$7:$L$11,X$2,0)*$E1670)</f>
        <v>40.380000000000244</v>
      </c>
      <c r="Y1670">
        <f>VLOOKUP($F1670,'(참고)타워 스텟 가치'!$B$7:$L$11,Y$2,0)+(VLOOKUP($F1670,'(참고)타워 스텟 가치'!$B$7:$L$11,Y$2,0)*$E1670)</f>
        <v>0</v>
      </c>
      <c r="Z1670">
        <f>VLOOKUP($F1670,'(참고)타워 스텟 가치'!$B$7:$L$11,Z$2,0)+(VLOOKUP($F1670,'(참고)타워 스텟 가치'!$B$7:$L$11,Z$2,0)*$E1670)</f>
        <v>0</v>
      </c>
      <c r="AA1670">
        <f>VLOOKUP($F1670,'(참고)타워 스텟 가치'!$B$7:$L$11,AA$2,0)+(VLOOKUP($F1670,'(참고)타워 스텟 가치'!$B$7:$L$11,AA$2,0)*$E1670)</f>
        <v>94.220000000000567</v>
      </c>
      <c r="AB1670">
        <f>SUM('스테이지별 몬스터 스텟'!S1670*'(참고)타워 스텟 가치'!$Q$17,'스테이지별 몬스터 스텟'!T1670*'(참고)타워 스텟 가치'!$R$17,'스테이지별 몬스터 스텟'!U1670*'(참고)타워 스텟 가치'!$S$17,'스테이지별 몬스터 스텟'!V1670*'(참고)타워 스텟 가치'!$T$17,'스테이지별 몬스터 스텟'!W1670*'(참고)타워 스텟 가치'!$U$17,'스테이지별 몬스터 스텟'!X1670*'(참고)타워 스텟 가치'!$V$17,'스테이지별 몬스터 스텟'!Y1670*'(참고)타워 스텟 가치'!$W$17,'스테이지별 몬스터 스텟'!Z1670*'(참고)타워 스텟 가치'!$X$17,'스테이지별 몬스터 스텟'!AA1670*'(참고)타워 스텟 가치'!$Y$17)</f>
        <v>1019520.970000006</v>
      </c>
      <c r="AC1670">
        <v>2</v>
      </c>
      <c r="AD1670">
        <f>VLOOKUP($F1670,'(참고)타워 스텟 가치'!$B$12:$L$16,AD$2,0)+(VLOOKUP($F1670,'(참고)타워 스텟 가치'!$B$12:$L$16,AD$2,0)*$E1670)</f>
        <v>336.50000000000205</v>
      </c>
      <c r="AE1670">
        <f>VLOOKUP($F1670,'(참고)타워 스텟 가치'!$B$12:$L$16,AE$2,0)+(VLOOKUP($F1670,'(참고)타워 스텟 가치'!$B$12:$L$16,AE$2,0)*$E1670)</f>
        <v>403.80000000000246</v>
      </c>
      <c r="AF1670">
        <f>VLOOKUP($F1670,'(참고)타워 스텟 가치'!$B$12:$L$16,AF$2,0)+(VLOOKUP($F1670,'(참고)타워 스텟 가치'!$B$12:$L$16,AF$2,0)*$E1670)</f>
        <v>673000.00000000407</v>
      </c>
      <c r="AG1670">
        <f>VLOOKUP($F1670,'(참고)타워 스텟 가치'!$B$12:$L$16,AG$2,0)+(VLOOKUP($F1670,'(참고)타워 스텟 가치'!$B$12:$L$16,AG$2,0)*$E1670)</f>
        <v>2019.0000000000123</v>
      </c>
      <c r="AH1670">
        <f>VLOOKUP($F1670,'(참고)타워 스텟 가치'!$B$12:$L$16,AH$2,0)+(VLOOKUP($F1670,'(참고)타워 스텟 가치'!$B$12:$L$16,AH$2,0)*$E1670)</f>
        <v>67.300000000000409</v>
      </c>
      <c r="AI1670">
        <f>VLOOKUP($F1670,'(참고)타워 스텟 가치'!$B$12:$L$16,AI$2,0)+(VLOOKUP($F1670,'(참고)타워 스텟 가치'!$B$12:$L$16,AI$2,0)*$E1670)</f>
        <v>40.380000000000244</v>
      </c>
      <c r="AJ1670">
        <f>VLOOKUP($F1670,'(참고)타워 스텟 가치'!$B$12:$L$16,AJ$2,0)+(VLOOKUP($F1670,'(참고)타워 스텟 가치'!$B$12:$L$16,AJ$2,0)*$E1670)</f>
        <v>0</v>
      </c>
      <c r="AK1670">
        <f>VLOOKUP($F1670,'(참고)타워 스텟 가치'!$B$12:$L$16,AK$2,0)+(VLOOKUP($F1670,'(참고)타워 스텟 가치'!$B$12:$L$16,AK$2,0)*$E1670)</f>
        <v>0</v>
      </c>
      <c r="AL1670">
        <f>VLOOKUP($F1670,'(참고)타워 스텟 가치'!$B$12:$L$16,AL$2,0)+(VLOOKUP($F1670,'(참고)타워 스텟 가치'!$B$12:$L$16,AL$2,0)*$E1670)</f>
        <v>188.44000000000113</v>
      </c>
      <c r="AM1670">
        <f>SUM('스테이지별 몬스터 스텟'!AD1670*'(참고)타워 스텟 가치'!$Q$17,'스테이지별 몬스터 스텟'!AE1670*'(참고)타워 스텟 가치'!$R$17,'스테이지별 몬스터 스텟'!AF1670*'(참고)타워 스텟 가치'!$S$17,'스테이지별 몬스터 스텟'!AG1670*'(참고)타워 스텟 가치'!$T$17,'스테이지별 몬스터 스텟'!AH1670*'(참고)타워 스텟 가치'!$U$17,'스테이지별 몬스터 스텟'!AI1670*'(참고)타워 스텟 가치'!$V$17,'스테이지별 몬스터 스텟'!AJ1670*'(참고)타워 스텟 가치'!$W$17,'스테이지별 몬스터 스텟'!AK1670*'(참고)타워 스텟 가치'!$X$17,'스테이지별 몬스터 스텟'!AL1670*'(참고)타워 스텟 가치'!$Y$17)</f>
        <v>1015368.560000006</v>
      </c>
      <c r="AN1670">
        <v>3</v>
      </c>
    </row>
    <row r="1671" spans="3:40" x14ac:dyDescent="0.3">
      <c r="C1671">
        <v>2</v>
      </c>
      <c r="D1671">
        <f t="shared" si="77"/>
        <v>334</v>
      </c>
      <c r="E1671" s="52">
        <f>VLOOKUP(D1671,'스테이지별 난이도 설정'!B:C,2,0)</f>
        <v>133.60000000000082</v>
      </c>
      <c r="F1671" t="str">
        <f t="shared" si="78"/>
        <v>레어</v>
      </c>
      <c r="G1671">
        <f t="shared" si="79"/>
        <v>6</v>
      </c>
      <c r="H1671">
        <f>VLOOKUP($F1671,'(참고)타워 스텟 가치'!$B$2:$L$6,H$2,0)+(VLOOKUP($F1671,'(참고)타워 스텟 가치'!$B$2:$L$6,H$2,0)*$E1671)</f>
        <v>1514.2500000000091</v>
      </c>
      <c r="I1671">
        <f>VLOOKUP($F1671,'(참고)타워 스텟 가치'!$B$2:$L$6,I$2,0)+(VLOOKUP($F1671,'(참고)타워 스텟 가치'!$B$2:$L$6,I$2,0)*$E1671)</f>
        <v>302.85000000000184</v>
      </c>
      <c r="J1671">
        <f>VLOOKUP($F1671,'(참고)타워 스텟 가치'!$B$2:$L$6,J$2,0)+(VLOOKUP($F1671,'(참고)타워 스텟 가치'!$B$2:$L$6,J$2,0)*$E1671)</f>
        <v>673000.00000000407</v>
      </c>
      <c r="K1671">
        <f>VLOOKUP($F1671,'(참고)타워 스텟 가치'!$B$2:$L$6,K$2,0)+(VLOOKUP($F1671,'(참고)타워 스텟 가치'!$B$2:$L$6,K$2,0)*$E1671)</f>
        <v>6057.0000000000364</v>
      </c>
      <c r="L1671">
        <f>VLOOKUP($F1671,'(참고)타워 스텟 가치'!$B$2:$L$6,L$2,0)+(VLOOKUP($F1671,'(참고)타워 스텟 가치'!$B$2:$L$6,L$2,0)*$E1671)</f>
        <v>100.95000000000061</v>
      </c>
      <c r="M1671">
        <f>VLOOKUP($F1671,'(참고)타워 스텟 가치'!$B$2:$L$6,M$2,0)+(VLOOKUP($F1671,'(참고)타워 스텟 가치'!$B$2:$L$6,M$2,0)*$E1671)</f>
        <v>40.380000000000244</v>
      </c>
      <c r="N1671">
        <f>VLOOKUP($F1671,'(참고)타워 스텟 가치'!$B$2:$L$6,N$2,0)+(VLOOKUP($F1671,'(참고)타워 스텟 가치'!$B$2:$L$6,N$2,0)*$E1671)</f>
        <v>0</v>
      </c>
      <c r="O1671">
        <f>VLOOKUP($F1671,'(참고)타워 스텟 가치'!$B$2:$L$6,O$2,0)+(VLOOKUP($F1671,'(참고)타워 스텟 가치'!$B$2:$L$6,O$2,0)*$E1671)</f>
        <v>0</v>
      </c>
      <c r="P1671">
        <f>VLOOKUP($F1671,'(참고)타워 스텟 가치'!$B$2:$L$6,P$2,0)+(VLOOKUP($F1671,'(참고)타워 스텟 가치'!$B$2:$L$6,P$2,0)*$E1671)</f>
        <v>94.220000000000567</v>
      </c>
      <c r="Q1671">
        <f>SUM('스테이지별 몬스터 스텟'!H1671*'(참고)타워 스텟 가치'!$Q$17,'스테이지별 몬스터 스텟'!I1671*'(참고)타워 스텟 가치'!$R$17,'스테이지별 몬스터 스텟'!J1671*'(참고)타워 스텟 가치'!$S$17,'스테이지별 몬스터 스텟'!K1671*'(참고)타워 스텟 가치'!$T$17,'스테이지별 몬스터 스텟'!L1671*'(참고)타워 스텟 가치'!$U$17,'스테이지별 몬스터 스텟'!M1671*'(참고)타워 스텟 가치'!$V$17,'스테이지별 몬스터 스텟'!N1671*'(참고)타워 스텟 가치'!$W$17,'스테이지별 몬스터 스텟'!O1671*'(참고)타워 스텟 가치'!$X$17,'스테이지별 몬스터 스텟'!P1671*'(참고)타워 스텟 가치'!$Y$17)</f>
        <v>1025527.4950000062</v>
      </c>
      <c r="R1671">
        <v>1</v>
      </c>
      <c r="S1671">
        <f>VLOOKUP($F1671,'(참고)타워 스텟 가치'!$B$7:$L$11,S$2,0)+(VLOOKUP($F1671,'(참고)타워 스텟 가치'!$B$7:$L$11,S$2,0)*$E1671)</f>
        <v>504.75000000000307</v>
      </c>
      <c r="T1671">
        <f>VLOOKUP($F1671,'(참고)타워 스텟 가치'!$B$7:$L$11,T$2,0)+(VLOOKUP($F1671,'(참고)타워 스텟 가치'!$B$7:$L$11,T$2,0)*$E1671)</f>
        <v>908.55000000000553</v>
      </c>
      <c r="U1671">
        <f>VLOOKUP($F1671,'(참고)타워 스텟 가치'!$B$7:$L$11,U$2,0)+(VLOOKUP($F1671,'(참고)타워 스텟 가치'!$B$7:$L$11,U$2,0)*$E1671)</f>
        <v>673000.00000000407</v>
      </c>
      <c r="V1671">
        <f>VLOOKUP($F1671,'(참고)타워 스텟 가치'!$B$7:$L$11,V$2,0)+(VLOOKUP($F1671,'(참고)타워 스텟 가치'!$B$7:$L$11,V$2,0)*$E1671)</f>
        <v>6057.0000000000364</v>
      </c>
      <c r="W1671">
        <f>VLOOKUP($F1671,'(참고)타워 스텟 가치'!$B$7:$L$11,W$2,0)+(VLOOKUP($F1671,'(참고)타워 스텟 가치'!$B$7:$L$11,W$2,0)*$E1671)</f>
        <v>100.95000000000061</v>
      </c>
      <c r="X1671">
        <f>VLOOKUP($F1671,'(참고)타워 스텟 가치'!$B$7:$L$11,X$2,0)+(VLOOKUP($F1671,'(참고)타워 스텟 가치'!$B$7:$L$11,X$2,0)*$E1671)</f>
        <v>40.380000000000244</v>
      </c>
      <c r="Y1671">
        <f>VLOOKUP($F1671,'(참고)타워 스텟 가치'!$B$7:$L$11,Y$2,0)+(VLOOKUP($F1671,'(참고)타워 스텟 가치'!$B$7:$L$11,Y$2,0)*$E1671)</f>
        <v>0</v>
      </c>
      <c r="Z1671">
        <f>VLOOKUP($F1671,'(참고)타워 스텟 가치'!$B$7:$L$11,Z$2,0)+(VLOOKUP($F1671,'(참고)타워 스텟 가치'!$B$7:$L$11,Z$2,0)*$E1671)</f>
        <v>0</v>
      </c>
      <c r="AA1671">
        <f>VLOOKUP($F1671,'(참고)타워 스텟 가치'!$B$7:$L$11,AA$2,0)+(VLOOKUP($F1671,'(참고)타워 스텟 가치'!$B$7:$L$11,AA$2,0)*$E1671)</f>
        <v>94.220000000000567</v>
      </c>
      <c r="AB1671">
        <f>SUM('스테이지별 몬스터 스텟'!S1671*'(참고)타워 스텟 가치'!$Q$17,'스테이지별 몬스터 스텟'!T1671*'(참고)타워 스텟 가치'!$R$17,'스테이지별 몬스터 스텟'!U1671*'(참고)타워 스텟 가치'!$S$17,'스테이지별 몬스터 스텟'!V1671*'(참고)타워 스텟 가치'!$T$17,'스테이지별 몬스터 스텟'!W1671*'(참고)타워 스텟 가치'!$U$17,'스테이지별 몬스터 스텟'!X1671*'(참고)타워 스텟 가치'!$V$17,'스테이지별 몬스터 스텟'!Y1671*'(참고)타워 스텟 가치'!$W$17,'스테이지별 몬스터 스텟'!Z1671*'(참고)타워 스텟 가치'!$X$17,'스테이지별 몬스터 스텟'!AA1671*'(참고)타워 스텟 가치'!$Y$17)</f>
        <v>1024417.0450000062</v>
      </c>
      <c r="AC1671">
        <v>2</v>
      </c>
      <c r="AD1671">
        <f>VLOOKUP($F1671,'(참고)타워 스텟 가치'!$B$12:$L$16,AD$2,0)+(VLOOKUP($F1671,'(참고)타워 스텟 가치'!$B$12:$L$16,AD$2,0)*$E1671)</f>
        <v>504.75000000000307</v>
      </c>
      <c r="AE1671">
        <f>VLOOKUP($F1671,'(참고)타워 스텟 가치'!$B$12:$L$16,AE$2,0)+(VLOOKUP($F1671,'(참고)타워 스텟 가치'!$B$12:$L$16,AE$2,0)*$E1671)</f>
        <v>605.70000000000368</v>
      </c>
      <c r="AF1671">
        <f>VLOOKUP($F1671,'(참고)타워 스텟 가치'!$B$12:$L$16,AF$2,0)+(VLOOKUP($F1671,'(참고)타워 스텟 가치'!$B$12:$L$16,AF$2,0)*$E1671)</f>
        <v>673000.00000000407</v>
      </c>
      <c r="AG1671">
        <f>VLOOKUP($F1671,'(참고)타워 스텟 가치'!$B$12:$L$16,AG$2,0)+(VLOOKUP($F1671,'(참고)타워 스텟 가치'!$B$12:$L$16,AG$2,0)*$E1671)</f>
        <v>3028.5000000000182</v>
      </c>
      <c r="AH1671">
        <f>VLOOKUP($F1671,'(참고)타워 스텟 가치'!$B$12:$L$16,AH$2,0)+(VLOOKUP($F1671,'(참고)타워 스텟 가치'!$B$12:$L$16,AH$2,0)*$E1671)</f>
        <v>100.95000000000061</v>
      </c>
      <c r="AI1671">
        <f>VLOOKUP($F1671,'(참고)타워 스텟 가치'!$B$12:$L$16,AI$2,0)+(VLOOKUP($F1671,'(참고)타워 스텟 가치'!$B$12:$L$16,AI$2,0)*$E1671)</f>
        <v>40.380000000000244</v>
      </c>
      <c r="AJ1671">
        <f>VLOOKUP($F1671,'(참고)타워 스텟 가치'!$B$12:$L$16,AJ$2,0)+(VLOOKUP($F1671,'(참고)타워 스텟 가치'!$B$12:$L$16,AJ$2,0)*$E1671)</f>
        <v>0</v>
      </c>
      <c r="AK1671">
        <f>VLOOKUP($F1671,'(참고)타워 스텟 가치'!$B$12:$L$16,AK$2,0)+(VLOOKUP($F1671,'(참고)타워 스텟 가치'!$B$12:$L$16,AK$2,0)*$E1671)</f>
        <v>0</v>
      </c>
      <c r="AL1671">
        <f>VLOOKUP($F1671,'(참고)타워 스텟 가치'!$B$12:$L$16,AL$2,0)+(VLOOKUP($F1671,'(참고)타워 스텟 가치'!$B$12:$L$16,AL$2,0)*$E1671)</f>
        <v>188.44000000000113</v>
      </c>
      <c r="AM1671">
        <f>SUM('스테이지별 몬스터 스텟'!AD1671*'(참고)타워 스텟 가치'!$Q$17,'스테이지별 몬스터 스텟'!AE1671*'(참고)타워 스텟 가치'!$R$17,'스테이지별 몬스터 스텟'!AF1671*'(참고)타워 스텟 가치'!$S$17,'스테이지별 몬스터 스텟'!AG1671*'(참고)타워 스텟 가치'!$T$17,'스테이지별 몬스터 스텟'!AH1671*'(참고)타워 스텟 가치'!$U$17,'스테이지별 몬스터 스텟'!AI1671*'(참고)타워 스텟 가치'!$V$17,'스테이지별 몬스터 스텟'!AJ1671*'(참고)타워 스텟 가치'!$W$17,'스테이지별 몬스터 스텟'!AK1671*'(참고)타워 스텟 가치'!$X$17,'스테이지별 몬스터 스텟'!AL1671*'(참고)타워 스텟 가치'!$Y$17)</f>
        <v>1018094.2100000061</v>
      </c>
      <c r="AN1671">
        <v>3</v>
      </c>
    </row>
    <row r="1672" spans="3:40" x14ac:dyDescent="0.3">
      <c r="C1672">
        <v>3</v>
      </c>
      <c r="D1672">
        <f t="shared" si="77"/>
        <v>334</v>
      </c>
      <c r="E1672" s="52">
        <f>VLOOKUP(D1672,'스테이지별 난이도 설정'!B:C,2,0)</f>
        <v>133.60000000000082</v>
      </c>
      <c r="F1672" t="str">
        <f t="shared" si="78"/>
        <v>에픽</v>
      </c>
      <c r="G1672">
        <f t="shared" si="79"/>
        <v>6</v>
      </c>
      <c r="H1672">
        <f>VLOOKUP($F1672,'(참고)타워 스텟 가치'!$B$2:$L$6,H$2,0)+(VLOOKUP($F1672,'(참고)타워 스텟 가치'!$B$2:$L$6,H$2,0)*$E1672)</f>
        <v>2271.3750000000136</v>
      </c>
      <c r="I1672">
        <f>VLOOKUP($F1672,'(참고)타워 스텟 가치'!$B$2:$L$6,I$2,0)+(VLOOKUP($F1672,'(참고)타워 스텟 가치'!$B$2:$L$6,I$2,0)*$E1672)</f>
        <v>454.27500000000276</v>
      </c>
      <c r="J1672">
        <f>VLOOKUP($F1672,'(참고)타워 스텟 가치'!$B$2:$L$6,J$2,0)+(VLOOKUP($F1672,'(참고)타워 스텟 가치'!$B$2:$L$6,J$2,0)*$E1672)</f>
        <v>673000.00000000407</v>
      </c>
      <c r="K1672">
        <f>VLOOKUP($F1672,'(참고)타워 스텟 가치'!$B$2:$L$6,K$2,0)+(VLOOKUP($F1672,'(참고)타워 스텟 가치'!$B$2:$L$6,K$2,0)*$E1672)</f>
        <v>9085.5000000000546</v>
      </c>
      <c r="L1672">
        <f>VLOOKUP($F1672,'(참고)타워 스텟 가치'!$B$2:$L$6,L$2,0)+(VLOOKUP($F1672,'(참고)타워 스텟 가치'!$B$2:$L$6,L$2,0)*$E1672)</f>
        <v>151.42500000000092</v>
      </c>
      <c r="M1672">
        <f>VLOOKUP($F1672,'(참고)타워 스텟 가치'!$B$2:$L$6,M$2,0)+(VLOOKUP($F1672,'(참고)타워 스텟 가치'!$B$2:$L$6,M$2,0)*$E1672)</f>
        <v>40.380000000000244</v>
      </c>
      <c r="N1672">
        <f>VLOOKUP($F1672,'(참고)타워 스텟 가치'!$B$2:$L$6,N$2,0)+(VLOOKUP($F1672,'(참고)타워 스텟 가치'!$B$2:$L$6,N$2,0)*$E1672)</f>
        <v>0</v>
      </c>
      <c r="O1672">
        <f>VLOOKUP($F1672,'(참고)타워 스텟 가치'!$B$2:$L$6,O$2,0)+(VLOOKUP($F1672,'(참고)타워 스텟 가치'!$B$2:$L$6,O$2,0)*$E1672)</f>
        <v>0</v>
      </c>
      <c r="P1672">
        <f>VLOOKUP($F1672,'(참고)타워 스텟 가치'!$B$2:$L$6,P$2,0)+(VLOOKUP($F1672,'(참고)타워 스텟 가치'!$B$2:$L$6,P$2,0)*$E1672)</f>
        <v>94.220000000000567</v>
      </c>
      <c r="Q1672">
        <f>SUM('스테이지별 몬스터 스텟'!H1672*'(참고)타워 스텟 가치'!$Q$17,'스테이지별 몬스터 스텟'!I1672*'(참고)타워 스텟 가치'!$R$17,'스테이지별 몬스터 스텟'!J1672*'(참고)타워 스텟 가치'!$S$17,'스테이지별 몬스터 스텟'!K1672*'(참고)타워 스텟 가치'!$T$17,'스테이지별 몬스터 스텟'!L1672*'(참고)타워 스텟 가치'!$U$17,'스테이지별 몬스터 스텟'!M1672*'(참고)타워 스텟 가치'!$V$17,'스테이지별 몬스터 스텟'!N1672*'(참고)타워 스텟 가치'!$W$17,'스테이지별 몬스터 스텟'!O1672*'(참고)타워 스텟 가치'!$X$17,'스테이지별 몬스터 스텟'!P1672*'(참고)타워 스텟 가치'!$Y$17)</f>
        <v>1033426.8325000061</v>
      </c>
      <c r="R1672">
        <v>1</v>
      </c>
      <c r="S1672">
        <f>VLOOKUP($F1672,'(참고)타워 스텟 가치'!$B$7:$L$11,S$2,0)+(VLOOKUP($F1672,'(참고)타워 스텟 가치'!$B$7:$L$11,S$2,0)*$E1672)</f>
        <v>757.12500000000455</v>
      </c>
      <c r="T1672">
        <f>VLOOKUP($F1672,'(참고)타워 스텟 가치'!$B$7:$L$11,T$2,0)+(VLOOKUP($F1672,'(참고)타워 스텟 가치'!$B$7:$L$11,T$2,0)*$E1672)</f>
        <v>1362.8250000000082</v>
      </c>
      <c r="U1672">
        <f>VLOOKUP($F1672,'(참고)타워 스텟 가치'!$B$7:$L$11,U$2,0)+(VLOOKUP($F1672,'(참고)타워 스텟 가치'!$B$7:$L$11,U$2,0)*$E1672)</f>
        <v>673000.00000000407</v>
      </c>
      <c r="V1672">
        <f>VLOOKUP($F1672,'(참고)타워 스텟 가치'!$B$7:$L$11,V$2,0)+(VLOOKUP($F1672,'(참고)타워 스텟 가치'!$B$7:$L$11,V$2,0)*$E1672)</f>
        <v>9085.5000000000546</v>
      </c>
      <c r="W1672">
        <f>VLOOKUP($F1672,'(참고)타워 스텟 가치'!$B$7:$L$11,W$2,0)+(VLOOKUP($F1672,'(참고)타워 스텟 가치'!$B$7:$L$11,W$2,0)*$E1672)</f>
        <v>151.42500000000092</v>
      </c>
      <c r="X1672">
        <f>VLOOKUP($F1672,'(참고)타워 스텟 가치'!$B$7:$L$11,X$2,0)+(VLOOKUP($F1672,'(참고)타워 스텟 가치'!$B$7:$L$11,X$2,0)*$E1672)</f>
        <v>40.380000000000244</v>
      </c>
      <c r="Y1672">
        <f>VLOOKUP($F1672,'(참고)타워 스텟 가치'!$B$7:$L$11,Y$2,0)+(VLOOKUP($F1672,'(참고)타워 스텟 가치'!$B$7:$L$11,Y$2,0)*$E1672)</f>
        <v>0</v>
      </c>
      <c r="Z1672">
        <f>VLOOKUP($F1672,'(참고)타워 스텟 가치'!$B$7:$L$11,Z$2,0)+(VLOOKUP($F1672,'(참고)타워 스텟 가치'!$B$7:$L$11,Z$2,0)*$E1672)</f>
        <v>0</v>
      </c>
      <c r="AA1672">
        <f>VLOOKUP($F1672,'(참고)타워 스텟 가치'!$B$7:$L$11,AA$2,0)+(VLOOKUP($F1672,'(참고)타워 스텟 가치'!$B$7:$L$11,AA$2,0)*$E1672)</f>
        <v>94.220000000000567</v>
      </c>
      <c r="AB1672">
        <f>SUM('스테이지별 몬스터 스텟'!S1672*'(참고)타워 스텟 가치'!$Q$17,'스테이지별 몬스터 스텟'!T1672*'(참고)타워 스텟 가치'!$R$17,'스테이지별 몬스터 스텟'!U1672*'(참고)타워 스텟 가치'!$S$17,'스테이지별 몬스터 스텟'!V1672*'(참고)타워 스텟 가치'!$T$17,'스테이지별 몬스터 스텟'!W1672*'(참고)타워 스텟 가치'!$U$17,'스테이지별 몬스터 스텟'!X1672*'(참고)타워 스텟 가치'!$V$17,'스테이지별 몬스터 스텟'!Y1672*'(참고)타워 스텟 가치'!$W$17,'스테이지별 몬스터 스텟'!Z1672*'(참고)타워 스텟 가치'!$X$17,'스테이지별 몬스터 스텟'!AA1672*'(참고)타워 스텟 가치'!$Y$17)</f>
        <v>1031761.1575000061</v>
      </c>
      <c r="AC1672">
        <v>2</v>
      </c>
      <c r="AD1672">
        <f>VLOOKUP($F1672,'(참고)타워 스텟 가치'!$B$12:$L$16,AD$2,0)+(VLOOKUP($F1672,'(참고)타워 스텟 가치'!$B$12:$L$16,AD$2,0)*$E1672)</f>
        <v>757.12500000000455</v>
      </c>
      <c r="AE1672">
        <f>VLOOKUP($F1672,'(참고)타워 스텟 가치'!$B$12:$L$16,AE$2,0)+(VLOOKUP($F1672,'(참고)타워 스텟 가치'!$B$12:$L$16,AE$2,0)*$E1672)</f>
        <v>908.55000000000553</v>
      </c>
      <c r="AF1672">
        <f>VLOOKUP($F1672,'(참고)타워 스텟 가치'!$B$12:$L$16,AF$2,0)+(VLOOKUP($F1672,'(참고)타워 스텟 가치'!$B$12:$L$16,AF$2,0)*$E1672)</f>
        <v>673000.00000000407</v>
      </c>
      <c r="AG1672">
        <f>VLOOKUP($F1672,'(참고)타워 스텟 가치'!$B$12:$L$16,AG$2,0)+(VLOOKUP($F1672,'(참고)타워 스텟 가치'!$B$12:$L$16,AG$2,0)*$E1672)</f>
        <v>4542.7500000000273</v>
      </c>
      <c r="AH1672">
        <f>VLOOKUP($F1672,'(참고)타워 스텟 가치'!$B$12:$L$16,AH$2,0)+(VLOOKUP($F1672,'(참고)타워 스텟 가치'!$B$12:$L$16,AH$2,0)*$E1672)</f>
        <v>151.42500000000092</v>
      </c>
      <c r="AI1672">
        <f>VLOOKUP($F1672,'(참고)타워 스텟 가치'!$B$12:$L$16,AI$2,0)+(VLOOKUP($F1672,'(참고)타워 스텟 가치'!$B$12:$L$16,AI$2,0)*$E1672)</f>
        <v>40.380000000000244</v>
      </c>
      <c r="AJ1672">
        <f>VLOOKUP($F1672,'(참고)타워 스텟 가치'!$B$12:$L$16,AJ$2,0)+(VLOOKUP($F1672,'(참고)타워 스텟 가치'!$B$12:$L$16,AJ$2,0)*$E1672)</f>
        <v>0</v>
      </c>
      <c r="AK1672">
        <f>VLOOKUP($F1672,'(참고)타워 스텟 가치'!$B$12:$L$16,AK$2,0)+(VLOOKUP($F1672,'(참고)타워 스텟 가치'!$B$12:$L$16,AK$2,0)*$E1672)</f>
        <v>0</v>
      </c>
      <c r="AL1672">
        <f>VLOOKUP($F1672,'(참고)타워 스텟 가치'!$B$12:$L$16,AL$2,0)+(VLOOKUP($F1672,'(참고)타워 스텟 가치'!$B$12:$L$16,AL$2,0)*$E1672)</f>
        <v>188.44000000000113</v>
      </c>
      <c r="AM1672">
        <f>SUM('스테이지별 몬스터 스텟'!AD1672*'(참고)타워 스텟 가치'!$Q$17,'스테이지별 몬스터 스텟'!AE1672*'(참고)타워 스텟 가치'!$R$17,'스테이지별 몬스터 스텟'!AF1672*'(참고)타워 스텟 가치'!$S$17,'스테이지별 몬스터 스텟'!AG1672*'(참고)타워 스텟 가치'!$T$17,'스테이지별 몬스터 스텟'!AH1672*'(참고)타워 스텟 가치'!$U$17,'스테이지별 몬스터 스텟'!AI1672*'(참고)타워 스텟 가치'!$V$17,'스테이지별 몬스터 스텟'!AJ1672*'(참고)타워 스텟 가치'!$W$17,'스테이지별 몬스터 스텟'!AK1672*'(참고)타워 스텟 가치'!$X$17,'스테이지별 몬스터 스텟'!AL1672*'(참고)타워 스텟 가치'!$Y$17)</f>
        <v>1022182.6850000061</v>
      </c>
      <c r="AN1672">
        <v>3</v>
      </c>
    </row>
    <row r="1673" spans="3:40" x14ac:dyDescent="0.3">
      <c r="C1673">
        <v>4</v>
      </c>
      <c r="D1673">
        <f t="shared" si="77"/>
        <v>334</v>
      </c>
      <c r="E1673" s="52">
        <f>VLOOKUP(D1673,'스테이지별 난이도 설정'!B:C,2,0)</f>
        <v>133.60000000000082</v>
      </c>
      <c r="F1673" t="str">
        <f t="shared" si="78"/>
        <v>유니크</v>
      </c>
      <c r="G1673">
        <f t="shared" si="79"/>
        <v>6</v>
      </c>
      <c r="H1673">
        <f>VLOOKUP($F1673,'(참고)타워 스텟 가치'!$B$2:$L$6,H$2,0)+(VLOOKUP($F1673,'(참고)타워 스텟 가치'!$B$2:$L$6,H$2,0)*$E1673)</f>
        <v>3407.0625000000209</v>
      </c>
      <c r="I1673">
        <f>VLOOKUP($F1673,'(참고)타워 스텟 가치'!$B$2:$L$6,I$2,0)+(VLOOKUP($F1673,'(참고)타워 스텟 가치'!$B$2:$L$6,I$2,0)*$E1673)</f>
        <v>681.41250000000412</v>
      </c>
      <c r="J1673">
        <f>VLOOKUP($F1673,'(참고)타워 스텟 가치'!$B$2:$L$6,J$2,0)+(VLOOKUP($F1673,'(참고)타워 스텟 가치'!$B$2:$L$6,J$2,0)*$E1673)</f>
        <v>673000.00000000407</v>
      </c>
      <c r="K1673">
        <f>VLOOKUP($F1673,'(참고)타워 스텟 가치'!$B$2:$L$6,K$2,0)+(VLOOKUP($F1673,'(참고)타워 스텟 가치'!$B$2:$L$6,K$2,0)*$E1673)</f>
        <v>13628.250000000084</v>
      </c>
      <c r="L1673">
        <f>VLOOKUP($F1673,'(참고)타워 스텟 가치'!$B$2:$L$6,L$2,0)+(VLOOKUP($F1673,'(참고)타워 스텟 가치'!$B$2:$L$6,L$2,0)*$E1673)</f>
        <v>227.13750000000138</v>
      </c>
      <c r="M1673">
        <f>VLOOKUP($F1673,'(참고)타워 스텟 가치'!$B$2:$L$6,M$2,0)+(VLOOKUP($F1673,'(참고)타워 스텟 가치'!$B$2:$L$6,M$2,0)*$E1673)</f>
        <v>40.380000000000244</v>
      </c>
      <c r="N1673">
        <f>VLOOKUP($F1673,'(참고)타워 스텟 가치'!$B$2:$L$6,N$2,0)+(VLOOKUP($F1673,'(참고)타워 스텟 가치'!$B$2:$L$6,N$2,0)*$E1673)</f>
        <v>0</v>
      </c>
      <c r="O1673">
        <f>VLOOKUP($F1673,'(참고)타워 스텟 가치'!$B$2:$L$6,O$2,0)+(VLOOKUP($F1673,'(참고)타워 스텟 가치'!$B$2:$L$6,O$2,0)*$E1673)</f>
        <v>0</v>
      </c>
      <c r="P1673">
        <f>VLOOKUP($F1673,'(참고)타워 스텟 가치'!$B$2:$L$6,P$2,0)+(VLOOKUP($F1673,'(참고)타워 스텟 가치'!$B$2:$L$6,P$2,0)*$E1673)</f>
        <v>134.60000000000082</v>
      </c>
      <c r="Q1673">
        <f>SUM('스테이지별 몬스터 스텟'!H1673*'(참고)타워 스텟 가치'!$Q$17,'스테이지별 몬스터 스텟'!I1673*'(참고)타워 스텟 가치'!$R$17,'스테이지별 몬스터 스텟'!J1673*'(참고)타워 스텟 가치'!$S$17,'스테이지별 몬스터 스텟'!K1673*'(참고)타워 스텟 가치'!$T$17,'스테이지별 몬스터 스텟'!L1673*'(참고)타워 스텟 가치'!$U$17,'스테이지별 몬스터 스텟'!M1673*'(참고)타워 스텟 가치'!$V$17,'스테이지별 몬스터 스텟'!N1673*'(참고)타워 스텟 가치'!$W$17,'스테이지별 몬스터 스텟'!O1673*'(참고)타워 스텟 가치'!$X$17,'스테이지별 몬스터 스텟'!P1673*'(참고)타워 스텟 가치'!$Y$17)</f>
        <v>1045356.5987500062</v>
      </c>
      <c r="R1673">
        <v>1</v>
      </c>
      <c r="S1673">
        <f>VLOOKUP($F1673,'(참고)타워 스텟 가치'!$B$7:$L$11,S$2,0)+(VLOOKUP($F1673,'(참고)타워 스텟 가치'!$B$7:$L$11,S$2,0)*$E1673)</f>
        <v>1135.6875000000068</v>
      </c>
      <c r="T1673">
        <f>VLOOKUP($F1673,'(참고)타워 스텟 가치'!$B$7:$L$11,T$2,0)+(VLOOKUP($F1673,'(참고)타워 스텟 가치'!$B$7:$L$11,T$2,0)*$E1673)</f>
        <v>2044.2375000000125</v>
      </c>
      <c r="U1673">
        <f>VLOOKUP($F1673,'(참고)타워 스텟 가치'!$B$7:$L$11,U$2,0)+(VLOOKUP($F1673,'(참고)타워 스텟 가치'!$B$7:$L$11,U$2,0)*$E1673)</f>
        <v>673000.00000000407</v>
      </c>
      <c r="V1673">
        <f>VLOOKUP($F1673,'(참고)타워 스텟 가치'!$B$7:$L$11,V$2,0)+(VLOOKUP($F1673,'(참고)타워 스텟 가치'!$B$7:$L$11,V$2,0)*$E1673)</f>
        <v>13628.250000000084</v>
      </c>
      <c r="W1673">
        <f>VLOOKUP($F1673,'(참고)타워 스텟 가치'!$B$7:$L$11,W$2,0)+(VLOOKUP($F1673,'(참고)타워 스텟 가치'!$B$7:$L$11,W$2,0)*$E1673)</f>
        <v>227.13750000000138</v>
      </c>
      <c r="X1673">
        <f>VLOOKUP($F1673,'(참고)타워 스텟 가치'!$B$7:$L$11,X$2,0)+(VLOOKUP($F1673,'(참고)타워 스텟 가치'!$B$7:$L$11,X$2,0)*$E1673)</f>
        <v>40.380000000000244</v>
      </c>
      <c r="Y1673">
        <f>VLOOKUP($F1673,'(참고)타워 스텟 가치'!$B$7:$L$11,Y$2,0)+(VLOOKUP($F1673,'(참고)타워 스텟 가치'!$B$7:$L$11,Y$2,0)*$E1673)</f>
        <v>0</v>
      </c>
      <c r="Z1673">
        <f>VLOOKUP($F1673,'(참고)타워 스텟 가치'!$B$7:$L$11,Z$2,0)+(VLOOKUP($F1673,'(참고)타워 스텟 가치'!$B$7:$L$11,Z$2,0)*$E1673)</f>
        <v>0</v>
      </c>
      <c r="AA1673">
        <f>VLOOKUP($F1673,'(참고)타워 스텟 가치'!$B$7:$L$11,AA$2,0)+(VLOOKUP($F1673,'(참고)타워 스텟 가치'!$B$7:$L$11,AA$2,0)*$E1673)</f>
        <v>134.60000000000082</v>
      </c>
      <c r="AB1673">
        <f>SUM('스테이지별 몬스터 스텟'!S1673*'(참고)타워 스텟 가치'!$Q$17,'스테이지별 몬스터 스텟'!T1673*'(참고)타워 스텟 가치'!$R$17,'스테이지별 몬스터 스텟'!U1673*'(참고)타워 스텟 가치'!$S$17,'스테이지별 몬스터 스텟'!V1673*'(참고)타워 스텟 가치'!$T$17,'스테이지별 몬스터 스텟'!W1673*'(참고)타워 스텟 가치'!$U$17,'스테이지별 몬스터 스텟'!X1673*'(참고)타워 스텟 가치'!$V$17,'스테이지별 몬스터 스텟'!Y1673*'(참고)타워 스텟 가치'!$W$17,'스테이지별 몬스터 스텟'!Z1673*'(참고)타워 스텟 가치'!$X$17,'스테이지별 몬스터 스텟'!AA1673*'(참고)타워 스텟 가치'!$Y$17)</f>
        <v>1042858.0862500062</v>
      </c>
      <c r="AC1673">
        <v>2</v>
      </c>
      <c r="AD1673">
        <f>VLOOKUP($F1673,'(참고)타워 스텟 가치'!$B$12:$L$16,AD$2,0)+(VLOOKUP($F1673,'(참고)타워 스텟 가치'!$B$12:$L$16,AD$2,0)*$E1673)</f>
        <v>1135.6875000000068</v>
      </c>
      <c r="AE1673">
        <f>VLOOKUP($F1673,'(참고)타워 스텟 가치'!$B$12:$L$16,AE$2,0)+(VLOOKUP($F1673,'(참고)타워 스텟 가치'!$B$12:$L$16,AE$2,0)*$E1673)</f>
        <v>1362.8250000000082</v>
      </c>
      <c r="AF1673">
        <f>VLOOKUP($F1673,'(참고)타워 스텟 가치'!$B$12:$L$16,AF$2,0)+(VLOOKUP($F1673,'(참고)타워 스텟 가치'!$B$12:$L$16,AF$2,0)*$E1673)</f>
        <v>673000.00000000407</v>
      </c>
      <c r="AG1673">
        <f>VLOOKUP($F1673,'(참고)타워 스텟 가치'!$B$12:$L$16,AG$2,0)+(VLOOKUP($F1673,'(참고)타워 스텟 가치'!$B$12:$L$16,AG$2,0)*$E1673)</f>
        <v>6814.1250000000418</v>
      </c>
      <c r="AH1673">
        <f>VLOOKUP($F1673,'(참고)타워 스텟 가치'!$B$12:$L$16,AH$2,0)+(VLOOKUP($F1673,'(참고)타워 스텟 가치'!$B$12:$L$16,AH$2,0)*$E1673)</f>
        <v>227.13750000000138</v>
      </c>
      <c r="AI1673">
        <f>VLOOKUP($F1673,'(참고)타워 스텟 가치'!$B$12:$L$16,AI$2,0)+(VLOOKUP($F1673,'(참고)타워 스텟 가치'!$B$12:$L$16,AI$2,0)*$E1673)</f>
        <v>40.380000000000244</v>
      </c>
      <c r="AJ1673">
        <f>VLOOKUP($F1673,'(참고)타워 스텟 가치'!$B$12:$L$16,AJ$2,0)+(VLOOKUP($F1673,'(참고)타워 스텟 가치'!$B$12:$L$16,AJ$2,0)*$E1673)</f>
        <v>0</v>
      </c>
      <c r="AK1673">
        <f>VLOOKUP($F1673,'(참고)타워 스텟 가치'!$B$12:$L$16,AK$2,0)+(VLOOKUP($F1673,'(참고)타워 스텟 가치'!$B$12:$L$16,AK$2,0)*$E1673)</f>
        <v>0</v>
      </c>
      <c r="AL1673">
        <f>VLOOKUP($F1673,'(참고)타워 스텟 가치'!$B$12:$L$16,AL$2,0)+(VLOOKUP($F1673,'(참고)타워 스텟 가치'!$B$12:$L$16,AL$2,0)*$E1673)</f>
        <v>269.20000000000164</v>
      </c>
      <c r="AM1673">
        <f>SUM('스테이지별 몬스터 스텟'!AD1673*'(참고)타워 스텟 가치'!$Q$17,'스테이지별 몬스터 스텟'!AE1673*'(참고)타워 스텟 가치'!$R$17,'스테이지별 몬스터 스텟'!AF1673*'(참고)타워 스텟 가치'!$S$17,'스테이지별 몬스터 스텟'!AG1673*'(참고)타워 스텟 가치'!$T$17,'스테이지별 몬스터 스텟'!AH1673*'(참고)타워 스텟 가치'!$U$17,'스테이지별 몬스터 스텟'!AI1673*'(참고)타워 스텟 가치'!$V$17,'스테이지별 몬스터 스텟'!AJ1673*'(참고)타워 스텟 가치'!$W$17,'스테이지별 몬스터 스텟'!AK1673*'(참고)타워 스텟 가치'!$X$17,'스테이지별 몬스터 스텟'!AL1673*'(참고)타워 스텟 가치'!$Y$17)</f>
        <v>1028476.9175000063</v>
      </c>
      <c r="AN1673">
        <v>3</v>
      </c>
    </row>
    <row r="1674" spans="3:40" x14ac:dyDescent="0.3">
      <c r="C1674">
        <v>5</v>
      </c>
      <c r="D1674">
        <f t="shared" si="77"/>
        <v>334</v>
      </c>
      <c r="E1674" s="52">
        <f>VLOOKUP(D1674,'스테이지별 난이도 설정'!B:C,2,0)</f>
        <v>133.60000000000082</v>
      </c>
      <c r="F1674" t="str">
        <f t="shared" si="78"/>
        <v>스페셜</v>
      </c>
      <c r="G1674">
        <f t="shared" si="79"/>
        <v>6</v>
      </c>
      <c r="H1674">
        <f>VLOOKUP($F1674,'(참고)타워 스텟 가치'!$B$2:$L$6,H$2,0)+(VLOOKUP($F1674,'(참고)타워 스텟 가치'!$B$2:$L$6,H$2,0)*$E1674)</f>
        <v>5110.5937500000309</v>
      </c>
      <c r="I1674">
        <f>VLOOKUP($F1674,'(참고)타워 스텟 가치'!$B$2:$L$6,I$2,0)+(VLOOKUP($F1674,'(참고)타워 스텟 가치'!$B$2:$L$6,I$2,0)*$E1674)</f>
        <v>1022.1187500000062</v>
      </c>
      <c r="J1674">
        <f>VLOOKUP($F1674,'(참고)타워 스텟 가치'!$B$2:$L$6,J$2,0)+(VLOOKUP($F1674,'(참고)타워 스텟 가치'!$B$2:$L$6,J$2,0)*$E1674)</f>
        <v>673000.00000000407</v>
      </c>
      <c r="K1674">
        <f>VLOOKUP($F1674,'(참고)타워 스텟 가치'!$B$2:$L$6,K$2,0)+(VLOOKUP($F1674,'(참고)타워 스텟 가치'!$B$2:$L$6,K$2,0)*$E1674)</f>
        <v>20442.375000000124</v>
      </c>
      <c r="L1674">
        <f>VLOOKUP($F1674,'(참고)타워 스텟 가치'!$B$2:$L$6,L$2,0)+(VLOOKUP($F1674,'(참고)타워 스텟 가치'!$B$2:$L$6,L$2,0)*$E1674)</f>
        <v>340.70625000000206</v>
      </c>
      <c r="M1674">
        <f>VLOOKUP($F1674,'(참고)타워 스텟 가치'!$B$2:$L$6,M$2,0)+(VLOOKUP($F1674,'(참고)타워 스텟 가치'!$B$2:$L$6,M$2,0)*$E1674)</f>
        <v>40.380000000000244</v>
      </c>
      <c r="N1674">
        <f>VLOOKUP($F1674,'(참고)타워 스텟 가치'!$B$2:$L$6,N$2,0)+(VLOOKUP($F1674,'(참고)타워 스텟 가치'!$B$2:$L$6,N$2,0)*$E1674)</f>
        <v>0</v>
      </c>
      <c r="O1674">
        <f>VLOOKUP($F1674,'(참고)타워 스텟 가치'!$B$2:$L$6,O$2,0)+(VLOOKUP($F1674,'(참고)타워 스텟 가치'!$B$2:$L$6,O$2,0)*$E1674)</f>
        <v>0</v>
      </c>
      <c r="P1674">
        <f>VLOOKUP($F1674,'(참고)타워 스텟 가치'!$B$2:$L$6,P$2,0)+(VLOOKUP($F1674,'(참고)타워 스텟 가치'!$B$2:$L$6,P$2,0)*$E1674)</f>
        <v>134.60000000000082</v>
      </c>
      <c r="Q1674">
        <f>SUM('스테이지별 몬스터 스텟'!H1674*'(참고)타워 스텟 가치'!$Q$17,'스테이지별 몬스터 스텟'!I1674*'(참고)타워 스텟 가치'!$R$17,'스테이지별 몬스터 스텟'!J1674*'(참고)타워 스텟 가치'!$S$17,'스테이지별 몬스터 스텟'!K1674*'(참고)타워 스텟 가치'!$T$17,'스테이지별 몬스터 스텟'!L1674*'(참고)타워 스텟 가치'!$U$17,'스테이지별 몬스터 스텟'!M1674*'(참고)타워 스텟 가치'!$V$17,'스테이지별 몬스터 스텟'!N1674*'(참고)타워 스텟 가치'!$W$17,'스테이지별 몬스터 스텟'!O1674*'(참고)타워 스텟 가치'!$X$17,'스테이지별 몬스터 스텟'!P1674*'(참고)타워 스텟 가치'!$Y$17)</f>
        <v>1063130.1081250063</v>
      </c>
      <c r="R1674">
        <v>1</v>
      </c>
      <c r="S1674">
        <f>VLOOKUP($F1674,'(참고)타워 스텟 가치'!$B$7:$L$11,S$2,0)+(VLOOKUP($F1674,'(참고)타워 스텟 가치'!$B$7:$L$11,S$2,0)*$E1674)</f>
        <v>1703.5312500000105</v>
      </c>
      <c r="T1674">
        <f>VLOOKUP($F1674,'(참고)타워 스텟 가치'!$B$7:$L$11,T$2,0)+(VLOOKUP($F1674,'(참고)타워 스텟 가치'!$B$7:$L$11,T$2,0)*$E1674)</f>
        <v>3066.3562500000185</v>
      </c>
      <c r="U1674">
        <f>VLOOKUP($F1674,'(참고)타워 스텟 가치'!$B$7:$L$11,U$2,0)+(VLOOKUP($F1674,'(참고)타워 스텟 가치'!$B$7:$L$11,U$2,0)*$E1674)</f>
        <v>673000.00000000407</v>
      </c>
      <c r="V1674">
        <f>VLOOKUP($F1674,'(참고)타워 스텟 가치'!$B$7:$L$11,V$2,0)+(VLOOKUP($F1674,'(참고)타워 스텟 가치'!$B$7:$L$11,V$2,0)*$E1674)</f>
        <v>20442.375000000124</v>
      </c>
      <c r="W1674">
        <f>VLOOKUP($F1674,'(참고)타워 스텟 가치'!$B$7:$L$11,W$2,0)+(VLOOKUP($F1674,'(참고)타워 스텟 가치'!$B$7:$L$11,W$2,0)*$E1674)</f>
        <v>340.70625000000206</v>
      </c>
      <c r="X1674">
        <f>VLOOKUP($F1674,'(참고)타워 스텟 가치'!$B$7:$L$11,X$2,0)+(VLOOKUP($F1674,'(참고)타워 스텟 가치'!$B$7:$L$11,X$2,0)*$E1674)</f>
        <v>40.380000000000244</v>
      </c>
      <c r="Y1674">
        <f>VLOOKUP($F1674,'(참고)타워 스텟 가치'!$B$7:$L$11,Y$2,0)+(VLOOKUP($F1674,'(참고)타워 스텟 가치'!$B$7:$L$11,Y$2,0)*$E1674)</f>
        <v>0</v>
      </c>
      <c r="Z1674">
        <f>VLOOKUP($F1674,'(참고)타워 스텟 가치'!$B$7:$L$11,Z$2,0)+(VLOOKUP($F1674,'(참고)타워 스텟 가치'!$B$7:$L$11,Z$2,0)*$E1674)</f>
        <v>0</v>
      </c>
      <c r="AA1674">
        <f>VLOOKUP($F1674,'(참고)타워 스텟 가치'!$B$7:$L$11,AA$2,0)+(VLOOKUP($F1674,'(참고)타워 스텟 가치'!$B$7:$L$11,AA$2,0)*$E1674)</f>
        <v>134.60000000000082</v>
      </c>
      <c r="AB1674">
        <f>SUM('스테이지별 몬스터 스텟'!S1674*'(참고)타워 스텟 가치'!$Q$17,'스테이지별 몬스터 스텟'!T1674*'(참고)타워 스텟 가치'!$R$17,'스테이지별 몬스터 스텟'!U1674*'(참고)타워 스텟 가치'!$S$17,'스테이지별 몬스터 스텟'!V1674*'(참고)타워 스텟 가치'!$T$17,'스테이지별 몬스터 스텟'!W1674*'(참고)타워 스텟 가치'!$U$17,'스테이지별 몬스터 스텟'!X1674*'(참고)타워 스텟 가치'!$V$17,'스테이지별 몬스터 스텟'!Y1674*'(참고)타워 스텟 가치'!$W$17,'스테이지별 몬스터 스텟'!Z1674*'(참고)타워 스텟 가치'!$X$17,'스테이지별 몬스터 스텟'!AA1674*'(참고)타워 스텟 가치'!$Y$17)</f>
        <v>1059382.3393750063</v>
      </c>
      <c r="AC1674">
        <v>2</v>
      </c>
      <c r="AD1674">
        <f>VLOOKUP($F1674,'(참고)타워 스텟 가치'!$B$12:$L$16,AD$2,0)+(VLOOKUP($F1674,'(참고)타워 스텟 가치'!$B$12:$L$16,AD$2,0)*$E1674)</f>
        <v>1703.5312500000105</v>
      </c>
      <c r="AE1674">
        <f>VLOOKUP($F1674,'(참고)타워 스텟 가치'!$B$12:$L$16,AE$2,0)+(VLOOKUP($F1674,'(참고)타워 스텟 가치'!$B$12:$L$16,AE$2,0)*$E1674)</f>
        <v>2044.2375000000125</v>
      </c>
      <c r="AF1674">
        <f>VLOOKUP($F1674,'(참고)타워 스텟 가치'!$B$12:$L$16,AF$2,0)+(VLOOKUP($F1674,'(참고)타워 스텟 가치'!$B$12:$L$16,AF$2,0)*$E1674)</f>
        <v>673000.00000000407</v>
      </c>
      <c r="AG1674">
        <f>VLOOKUP($F1674,'(참고)타워 스텟 가치'!$B$12:$L$16,AG$2,0)+(VLOOKUP($F1674,'(참고)타워 스텟 가치'!$B$12:$L$16,AG$2,0)*$E1674)</f>
        <v>10221.187500000062</v>
      </c>
      <c r="AH1674">
        <f>VLOOKUP($F1674,'(참고)타워 스텟 가치'!$B$12:$L$16,AH$2,0)+(VLOOKUP($F1674,'(참고)타워 스텟 가치'!$B$12:$L$16,AH$2,0)*$E1674)</f>
        <v>340.70625000000206</v>
      </c>
      <c r="AI1674">
        <f>VLOOKUP($F1674,'(참고)타워 스텟 가치'!$B$12:$L$16,AI$2,0)+(VLOOKUP($F1674,'(참고)타워 스텟 가치'!$B$12:$L$16,AI$2,0)*$E1674)</f>
        <v>40.380000000000244</v>
      </c>
      <c r="AJ1674">
        <f>VLOOKUP($F1674,'(참고)타워 스텟 가치'!$B$12:$L$16,AJ$2,0)+(VLOOKUP($F1674,'(참고)타워 스텟 가치'!$B$12:$L$16,AJ$2,0)*$E1674)</f>
        <v>0</v>
      </c>
      <c r="AK1674">
        <f>VLOOKUP($F1674,'(참고)타워 스텟 가치'!$B$12:$L$16,AK$2,0)+(VLOOKUP($F1674,'(참고)타워 스텟 가치'!$B$12:$L$16,AK$2,0)*$E1674)</f>
        <v>0</v>
      </c>
      <c r="AL1674">
        <f>VLOOKUP($F1674,'(참고)타워 스텟 가치'!$B$12:$L$16,AL$2,0)+(VLOOKUP($F1674,'(참고)타워 스텟 가치'!$B$12:$L$16,AL$2,0)*$E1674)</f>
        <v>269.20000000000164</v>
      </c>
      <c r="AM1674">
        <f>SUM('스테이지별 몬스터 스텟'!AD1674*'(참고)타워 스텟 가치'!$Q$17,'스테이지별 몬스터 스텟'!AE1674*'(참고)타워 스텟 가치'!$R$17,'스테이지별 몬스터 스텟'!AF1674*'(참고)타워 스텟 가치'!$S$17,'스테이지별 몬스터 스텟'!AG1674*'(참고)타워 스텟 가치'!$T$17,'스테이지별 몬스터 스텟'!AH1674*'(참고)타워 스텟 가치'!$U$17,'스테이지별 몬스터 스텟'!AI1674*'(참고)타워 스텟 가치'!$V$17,'스테이지별 몬스터 스텟'!AJ1674*'(참고)타워 스텟 가치'!$W$17,'스테이지별 몬스터 스텟'!AK1674*'(참고)타워 스텟 가치'!$X$17,'스테이지별 몬스터 스텟'!AL1674*'(참고)타워 스텟 가치'!$Y$17)</f>
        <v>1037675.9862500062</v>
      </c>
      <c r="AN1674">
        <v>3</v>
      </c>
    </row>
    <row r="1675" spans="3:40" x14ac:dyDescent="0.3">
      <c r="C1675">
        <v>1</v>
      </c>
      <c r="D1675">
        <f t="shared" si="77"/>
        <v>335</v>
      </c>
      <c r="E1675" s="52">
        <f>VLOOKUP(D1675,'스테이지별 난이도 설정'!B:C,2,0)</f>
        <v>134.00000000000082</v>
      </c>
      <c r="F1675" t="str">
        <f t="shared" si="78"/>
        <v>일반</v>
      </c>
      <c r="G1675">
        <f t="shared" si="79"/>
        <v>6</v>
      </c>
      <c r="H1675">
        <f>VLOOKUP($F1675,'(참고)타워 스텟 가치'!$B$2:$L$6,H$2,0)+(VLOOKUP($F1675,'(참고)타워 스텟 가치'!$B$2:$L$6,H$2,0)*$E1675)</f>
        <v>1012.5000000000061</v>
      </c>
      <c r="I1675">
        <f>VLOOKUP($F1675,'(참고)타워 스텟 가치'!$B$2:$L$6,I$2,0)+(VLOOKUP($F1675,'(참고)타워 스텟 가치'!$B$2:$L$6,I$2,0)*$E1675)</f>
        <v>202.50000000000125</v>
      </c>
      <c r="J1675">
        <f>VLOOKUP($F1675,'(참고)타워 스텟 가치'!$B$2:$L$6,J$2,0)+(VLOOKUP($F1675,'(참고)타워 스텟 가치'!$B$2:$L$6,J$2,0)*$E1675)</f>
        <v>675000.00000000407</v>
      </c>
      <c r="K1675">
        <f>VLOOKUP($F1675,'(참고)타워 스텟 가치'!$B$2:$L$6,K$2,0)+(VLOOKUP($F1675,'(참고)타워 스텟 가치'!$B$2:$L$6,K$2,0)*$E1675)</f>
        <v>4050.0000000000246</v>
      </c>
      <c r="L1675">
        <f>VLOOKUP($F1675,'(참고)타워 스텟 가치'!$B$2:$L$6,L$2,0)+(VLOOKUP($F1675,'(참고)타워 스텟 가치'!$B$2:$L$6,L$2,0)*$E1675)</f>
        <v>67.500000000000412</v>
      </c>
      <c r="M1675">
        <f>VLOOKUP($F1675,'(참고)타워 스텟 가치'!$B$2:$L$6,M$2,0)+(VLOOKUP($F1675,'(참고)타워 스텟 가치'!$B$2:$L$6,M$2,0)*$E1675)</f>
        <v>40.500000000000242</v>
      </c>
      <c r="N1675">
        <f>VLOOKUP($F1675,'(참고)타워 스텟 가치'!$B$2:$L$6,N$2,0)+(VLOOKUP($F1675,'(참고)타워 스텟 가치'!$B$2:$L$6,N$2,0)*$E1675)</f>
        <v>0</v>
      </c>
      <c r="O1675">
        <f>VLOOKUP($F1675,'(참고)타워 스텟 가치'!$B$2:$L$6,O$2,0)+(VLOOKUP($F1675,'(참고)타워 스텟 가치'!$B$2:$L$6,O$2,0)*$E1675)</f>
        <v>0</v>
      </c>
      <c r="P1675">
        <f>VLOOKUP($F1675,'(참고)타워 스텟 가치'!$B$2:$L$6,P$2,0)+(VLOOKUP($F1675,'(참고)타워 스텟 가치'!$B$2:$L$6,P$2,0)*$E1675)</f>
        <v>94.500000000000568</v>
      </c>
      <c r="Q1675">
        <f>SUM('스테이지별 몬스터 스텟'!H1675*'(참고)타워 스텟 가치'!$Q$17,'스테이지별 몬스터 스텟'!I1675*'(참고)타워 스텟 가치'!$R$17,'스테이지별 몬스터 스텟'!J1675*'(참고)타워 스텟 가치'!$S$17,'스테이지별 몬스터 스텟'!K1675*'(참고)타워 스텟 가치'!$T$17,'스테이지별 몬스터 스텟'!L1675*'(참고)타워 스텟 가치'!$U$17,'스테이지별 몬스터 스텟'!M1675*'(참고)타워 스텟 가치'!$V$17,'스테이지별 몬스터 스텟'!N1675*'(참고)타워 스텟 가치'!$W$17,'스테이지별 몬스터 스텟'!O1675*'(참고)타워 스텟 가치'!$X$17,'스테이지별 몬스터 스텟'!P1675*'(참고)타워 스텟 가치'!$Y$17)</f>
        <v>1023293.2500000061</v>
      </c>
      <c r="R1675">
        <v>1</v>
      </c>
      <c r="S1675">
        <f>VLOOKUP($F1675,'(참고)타워 스텟 가치'!$B$7:$L$11,S$2,0)+(VLOOKUP($F1675,'(참고)타워 스텟 가치'!$B$7:$L$11,S$2,0)*$E1675)</f>
        <v>337.50000000000205</v>
      </c>
      <c r="T1675">
        <f>VLOOKUP($F1675,'(참고)타워 스텟 가치'!$B$7:$L$11,T$2,0)+(VLOOKUP($F1675,'(참고)타워 스텟 가치'!$B$7:$L$11,T$2,0)*$E1675)</f>
        <v>607.50000000000375</v>
      </c>
      <c r="U1675">
        <f>VLOOKUP($F1675,'(참고)타워 스텟 가치'!$B$7:$L$11,U$2,0)+(VLOOKUP($F1675,'(참고)타워 스텟 가치'!$B$7:$L$11,U$2,0)*$E1675)</f>
        <v>675000.00000000407</v>
      </c>
      <c r="V1675">
        <f>VLOOKUP($F1675,'(참고)타워 스텟 가치'!$B$7:$L$11,V$2,0)+(VLOOKUP($F1675,'(참고)타워 스텟 가치'!$B$7:$L$11,V$2,0)*$E1675)</f>
        <v>4050.0000000000246</v>
      </c>
      <c r="W1675">
        <f>VLOOKUP($F1675,'(참고)타워 스텟 가치'!$B$7:$L$11,W$2,0)+(VLOOKUP($F1675,'(참고)타워 스텟 가치'!$B$7:$L$11,W$2,0)*$E1675)</f>
        <v>67.500000000000412</v>
      </c>
      <c r="X1675">
        <f>VLOOKUP($F1675,'(참고)타워 스텟 가치'!$B$7:$L$11,X$2,0)+(VLOOKUP($F1675,'(참고)타워 스텟 가치'!$B$7:$L$11,X$2,0)*$E1675)</f>
        <v>40.500000000000242</v>
      </c>
      <c r="Y1675">
        <f>VLOOKUP($F1675,'(참고)타워 스텟 가치'!$B$7:$L$11,Y$2,0)+(VLOOKUP($F1675,'(참고)타워 스텟 가치'!$B$7:$L$11,Y$2,0)*$E1675)</f>
        <v>0</v>
      </c>
      <c r="Z1675">
        <f>VLOOKUP($F1675,'(참고)타워 스텟 가치'!$B$7:$L$11,Z$2,0)+(VLOOKUP($F1675,'(참고)타워 스텟 가치'!$B$7:$L$11,Z$2,0)*$E1675)</f>
        <v>0</v>
      </c>
      <c r="AA1675">
        <f>VLOOKUP($F1675,'(참고)타워 스텟 가치'!$B$7:$L$11,AA$2,0)+(VLOOKUP($F1675,'(참고)타워 스텟 가치'!$B$7:$L$11,AA$2,0)*$E1675)</f>
        <v>94.500000000000568</v>
      </c>
      <c r="AB1675">
        <f>SUM('스테이지별 몬스터 스텟'!S1675*'(참고)타워 스텟 가치'!$Q$17,'스테이지별 몬스터 스텟'!T1675*'(참고)타워 스텟 가치'!$R$17,'스테이지별 몬스터 스텟'!U1675*'(참고)타워 스텟 가치'!$S$17,'스테이지별 몬스터 스텟'!V1675*'(참고)타워 스텟 가치'!$T$17,'스테이지별 몬스터 스텟'!W1675*'(참고)타워 스텟 가치'!$U$17,'스테이지별 몬스터 스텟'!X1675*'(참고)타워 스텟 가치'!$V$17,'스테이지별 몬스터 스텟'!Y1675*'(참고)타워 스텟 가치'!$W$17,'스테이지별 몬스터 스텟'!Z1675*'(참고)타워 스텟 가치'!$X$17,'스테이지별 몬스터 스텟'!AA1675*'(참고)타워 스텟 가치'!$Y$17)</f>
        <v>1022550.7500000061</v>
      </c>
      <c r="AC1675">
        <v>2</v>
      </c>
      <c r="AD1675">
        <f>VLOOKUP($F1675,'(참고)타워 스텟 가치'!$B$12:$L$16,AD$2,0)+(VLOOKUP($F1675,'(참고)타워 스텟 가치'!$B$12:$L$16,AD$2,0)*$E1675)</f>
        <v>337.50000000000205</v>
      </c>
      <c r="AE1675">
        <f>VLOOKUP($F1675,'(참고)타워 스텟 가치'!$B$12:$L$16,AE$2,0)+(VLOOKUP($F1675,'(참고)타워 스텟 가치'!$B$12:$L$16,AE$2,0)*$E1675)</f>
        <v>405.0000000000025</v>
      </c>
      <c r="AF1675">
        <f>VLOOKUP($F1675,'(참고)타워 스텟 가치'!$B$12:$L$16,AF$2,0)+(VLOOKUP($F1675,'(참고)타워 스텟 가치'!$B$12:$L$16,AF$2,0)*$E1675)</f>
        <v>675000.00000000407</v>
      </c>
      <c r="AG1675">
        <f>VLOOKUP($F1675,'(참고)타워 스텟 가치'!$B$12:$L$16,AG$2,0)+(VLOOKUP($F1675,'(참고)타워 스텟 가치'!$B$12:$L$16,AG$2,0)*$E1675)</f>
        <v>2025.0000000000123</v>
      </c>
      <c r="AH1675">
        <f>VLOOKUP($F1675,'(참고)타워 스텟 가치'!$B$12:$L$16,AH$2,0)+(VLOOKUP($F1675,'(참고)타워 스텟 가치'!$B$12:$L$16,AH$2,0)*$E1675)</f>
        <v>67.500000000000412</v>
      </c>
      <c r="AI1675">
        <f>VLOOKUP($F1675,'(참고)타워 스텟 가치'!$B$12:$L$16,AI$2,0)+(VLOOKUP($F1675,'(참고)타워 스텟 가치'!$B$12:$L$16,AI$2,0)*$E1675)</f>
        <v>40.500000000000242</v>
      </c>
      <c r="AJ1675">
        <f>VLOOKUP($F1675,'(참고)타워 스텟 가치'!$B$12:$L$16,AJ$2,0)+(VLOOKUP($F1675,'(참고)타워 스텟 가치'!$B$12:$L$16,AJ$2,0)*$E1675)</f>
        <v>0</v>
      </c>
      <c r="AK1675">
        <f>VLOOKUP($F1675,'(참고)타워 스텟 가치'!$B$12:$L$16,AK$2,0)+(VLOOKUP($F1675,'(참고)타워 스텟 가치'!$B$12:$L$16,AK$2,0)*$E1675)</f>
        <v>0</v>
      </c>
      <c r="AL1675">
        <f>VLOOKUP($F1675,'(참고)타워 스텟 가치'!$B$12:$L$16,AL$2,0)+(VLOOKUP($F1675,'(참고)타워 스텟 가치'!$B$12:$L$16,AL$2,0)*$E1675)</f>
        <v>189.00000000000114</v>
      </c>
      <c r="AM1675">
        <f>SUM('스테이지별 몬스터 스텟'!AD1675*'(참고)타워 스텟 가치'!$Q$17,'스테이지별 몬스터 스텟'!AE1675*'(참고)타워 스텟 가치'!$R$17,'스테이지별 몬스터 스텟'!AF1675*'(참고)타워 스텟 가치'!$S$17,'스테이지별 몬스터 스텟'!AG1675*'(참고)타워 스텟 가치'!$T$17,'스테이지별 몬스터 스텟'!AH1675*'(참고)타워 스텟 가치'!$U$17,'스테이지별 몬스터 스텟'!AI1675*'(참고)타워 스텟 가치'!$V$17,'스테이지별 몬스터 스텟'!AJ1675*'(참고)타워 스텟 가치'!$W$17,'스테이지별 몬스터 스텟'!AK1675*'(참고)타워 스텟 가치'!$X$17,'스테이지별 몬스터 스텟'!AL1675*'(참고)타워 스텟 가치'!$Y$17)</f>
        <v>1018386.0000000061</v>
      </c>
      <c r="AN1675">
        <v>3</v>
      </c>
    </row>
    <row r="1676" spans="3:40" x14ac:dyDescent="0.3">
      <c r="C1676">
        <v>2</v>
      </c>
      <c r="D1676">
        <f t="shared" si="77"/>
        <v>335</v>
      </c>
      <c r="E1676" s="52">
        <f>VLOOKUP(D1676,'스테이지별 난이도 설정'!B:C,2,0)</f>
        <v>134.00000000000082</v>
      </c>
      <c r="F1676" t="str">
        <f t="shared" si="78"/>
        <v>레어</v>
      </c>
      <c r="G1676">
        <f t="shared" si="79"/>
        <v>6</v>
      </c>
      <c r="H1676">
        <f>VLOOKUP($F1676,'(참고)타워 스텟 가치'!$B$2:$L$6,H$2,0)+(VLOOKUP($F1676,'(참고)타워 스텟 가치'!$B$2:$L$6,H$2,0)*$E1676)</f>
        <v>1518.7500000000093</v>
      </c>
      <c r="I1676">
        <f>VLOOKUP($F1676,'(참고)타워 스텟 가치'!$B$2:$L$6,I$2,0)+(VLOOKUP($F1676,'(참고)타워 스텟 가치'!$B$2:$L$6,I$2,0)*$E1676)</f>
        <v>303.75000000000188</v>
      </c>
      <c r="J1676">
        <f>VLOOKUP($F1676,'(참고)타워 스텟 가치'!$B$2:$L$6,J$2,0)+(VLOOKUP($F1676,'(참고)타워 스텟 가치'!$B$2:$L$6,J$2,0)*$E1676)</f>
        <v>675000.00000000407</v>
      </c>
      <c r="K1676">
        <f>VLOOKUP($F1676,'(참고)타워 스텟 가치'!$B$2:$L$6,K$2,0)+(VLOOKUP($F1676,'(참고)타워 스텟 가치'!$B$2:$L$6,K$2,0)*$E1676)</f>
        <v>6075.0000000000373</v>
      </c>
      <c r="L1676">
        <f>VLOOKUP($F1676,'(참고)타워 스텟 가치'!$B$2:$L$6,L$2,0)+(VLOOKUP($F1676,'(참고)타워 스텟 가치'!$B$2:$L$6,L$2,0)*$E1676)</f>
        <v>101.25000000000063</v>
      </c>
      <c r="M1676">
        <f>VLOOKUP($F1676,'(참고)타워 스텟 가치'!$B$2:$L$6,M$2,0)+(VLOOKUP($F1676,'(참고)타워 스텟 가치'!$B$2:$L$6,M$2,0)*$E1676)</f>
        <v>40.500000000000242</v>
      </c>
      <c r="N1676">
        <f>VLOOKUP($F1676,'(참고)타워 스텟 가치'!$B$2:$L$6,N$2,0)+(VLOOKUP($F1676,'(참고)타워 스텟 가치'!$B$2:$L$6,N$2,0)*$E1676)</f>
        <v>0</v>
      </c>
      <c r="O1676">
        <f>VLOOKUP($F1676,'(참고)타워 스텟 가치'!$B$2:$L$6,O$2,0)+(VLOOKUP($F1676,'(참고)타워 스텟 가치'!$B$2:$L$6,O$2,0)*$E1676)</f>
        <v>0</v>
      </c>
      <c r="P1676">
        <f>VLOOKUP($F1676,'(참고)타워 스텟 가치'!$B$2:$L$6,P$2,0)+(VLOOKUP($F1676,'(참고)타워 스텟 가치'!$B$2:$L$6,P$2,0)*$E1676)</f>
        <v>94.500000000000568</v>
      </c>
      <c r="Q1676">
        <f>SUM('스테이지별 몬스터 스텟'!H1676*'(참고)타워 스텟 가치'!$Q$17,'스테이지별 몬스터 스텟'!I1676*'(참고)타워 스텟 가치'!$R$17,'스테이지별 몬스터 스텟'!J1676*'(참고)타워 스텟 가치'!$S$17,'스테이지별 몬스터 스텟'!K1676*'(참고)타워 스텟 가치'!$T$17,'스테이지별 몬스터 스텟'!L1676*'(참고)타워 스텟 가치'!$U$17,'스테이지별 몬스터 스텟'!M1676*'(참고)타워 스텟 가치'!$V$17,'스테이지별 몬스터 스텟'!N1676*'(참고)타워 스텟 가치'!$W$17,'스테이지별 몬스터 스텟'!O1676*'(참고)타워 스텟 가치'!$X$17,'스테이지별 몬스터 스텟'!P1676*'(참고)타워 스텟 가치'!$Y$17)</f>
        <v>1028575.1250000062</v>
      </c>
      <c r="R1676">
        <v>1</v>
      </c>
      <c r="S1676">
        <f>VLOOKUP($F1676,'(참고)타워 스텟 가치'!$B$7:$L$11,S$2,0)+(VLOOKUP($F1676,'(참고)타워 스텟 가치'!$B$7:$L$11,S$2,0)*$E1676)</f>
        <v>506.25000000000307</v>
      </c>
      <c r="T1676">
        <f>VLOOKUP($F1676,'(참고)타워 스텟 가치'!$B$7:$L$11,T$2,0)+(VLOOKUP($F1676,'(참고)타워 스텟 가치'!$B$7:$L$11,T$2,0)*$E1676)</f>
        <v>911.25000000000557</v>
      </c>
      <c r="U1676">
        <f>VLOOKUP($F1676,'(참고)타워 스텟 가치'!$B$7:$L$11,U$2,0)+(VLOOKUP($F1676,'(참고)타워 스텟 가치'!$B$7:$L$11,U$2,0)*$E1676)</f>
        <v>675000.00000000407</v>
      </c>
      <c r="V1676">
        <f>VLOOKUP($F1676,'(참고)타워 스텟 가치'!$B$7:$L$11,V$2,0)+(VLOOKUP($F1676,'(참고)타워 스텟 가치'!$B$7:$L$11,V$2,0)*$E1676)</f>
        <v>6075.0000000000373</v>
      </c>
      <c r="W1676">
        <f>VLOOKUP($F1676,'(참고)타워 스텟 가치'!$B$7:$L$11,W$2,0)+(VLOOKUP($F1676,'(참고)타워 스텟 가치'!$B$7:$L$11,W$2,0)*$E1676)</f>
        <v>101.25000000000063</v>
      </c>
      <c r="X1676">
        <f>VLOOKUP($F1676,'(참고)타워 스텟 가치'!$B$7:$L$11,X$2,0)+(VLOOKUP($F1676,'(참고)타워 스텟 가치'!$B$7:$L$11,X$2,0)*$E1676)</f>
        <v>40.500000000000242</v>
      </c>
      <c r="Y1676">
        <f>VLOOKUP($F1676,'(참고)타워 스텟 가치'!$B$7:$L$11,Y$2,0)+(VLOOKUP($F1676,'(참고)타워 스텟 가치'!$B$7:$L$11,Y$2,0)*$E1676)</f>
        <v>0</v>
      </c>
      <c r="Z1676">
        <f>VLOOKUP($F1676,'(참고)타워 스텟 가치'!$B$7:$L$11,Z$2,0)+(VLOOKUP($F1676,'(참고)타워 스텟 가치'!$B$7:$L$11,Z$2,0)*$E1676)</f>
        <v>0</v>
      </c>
      <c r="AA1676">
        <f>VLOOKUP($F1676,'(참고)타워 스텟 가치'!$B$7:$L$11,AA$2,0)+(VLOOKUP($F1676,'(참고)타워 스텟 가치'!$B$7:$L$11,AA$2,0)*$E1676)</f>
        <v>94.500000000000568</v>
      </c>
      <c r="AB1676">
        <f>SUM('스테이지별 몬스터 스텟'!S1676*'(참고)타워 스텟 가치'!$Q$17,'스테이지별 몬스터 스텟'!T1676*'(참고)타워 스텟 가치'!$R$17,'스테이지별 몬스터 스텟'!U1676*'(참고)타워 스텟 가치'!$S$17,'스테이지별 몬스터 스텟'!V1676*'(참고)타워 스텟 가치'!$T$17,'스테이지별 몬스터 스텟'!W1676*'(참고)타워 스텟 가치'!$U$17,'스테이지별 몬스터 스텟'!X1676*'(참고)타워 스텟 가치'!$V$17,'스테이지별 몬스터 스텟'!Y1676*'(참고)타워 스텟 가치'!$W$17,'스테이지별 몬스터 스텟'!Z1676*'(참고)타워 스텟 가치'!$X$17,'스테이지별 몬스터 스텟'!AA1676*'(참고)타워 스텟 가치'!$Y$17)</f>
        <v>1027461.3750000062</v>
      </c>
      <c r="AC1676">
        <v>2</v>
      </c>
      <c r="AD1676">
        <f>VLOOKUP($F1676,'(참고)타워 스텟 가치'!$B$12:$L$16,AD$2,0)+(VLOOKUP($F1676,'(참고)타워 스텟 가치'!$B$12:$L$16,AD$2,0)*$E1676)</f>
        <v>506.25000000000307</v>
      </c>
      <c r="AE1676">
        <f>VLOOKUP($F1676,'(참고)타워 스텟 가치'!$B$12:$L$16,AE$2,0)+(VLOOKUP($F1676,'(참고)타워 스텟 가치'!$B$12:$L$16,AE$2,0)*$E1676)</f>
        <v>607.50000000000375</v>
      </c>
      <c r="AF1676">
        <f>VLOOKUP($F1676,'(참고)타워 스텟 가치'!$B$12:$L$16,AF$2,0)+(VLOOKUP($F1676,'(참고)타워 스텟 가치'!$B$12:$L$16,AF$2,0)*$E1676)</f>
        <v>675000.00000000407</v>
      </c>
      <c r="AG1676">
        <f>VLOOKUP($F1676,'(참고)타워 스텟 가치'!$B$12:$L$16,AG$2,0)+(VLOOKUP($F1676,'(참고)타워 스텟 가치'!$B$12:$L$16,AG$2,0)*$E1676)</f>
        <v>3037.5000000000186</v>
      </c>
      <c r="AH1676">
        <f>VLOOKUP($F1676,'(참고)타워 스텟 가치'!$B$12:$L$16,AH$2,0)+(VLOOKUP($F1676,'(참고)타워 스텟 가치'!$B$12:$L$16,AH$2,0)*$E1676)</f>
        <v>101.25000000000063</v>
      </c>
      <c r="AI1676">
        <f>VLOOKUP($F1676,'(참고)타워 스텟 가치'!$B$12:$L$16,AI$2,0)+(VLOOKUP($F1676,'(참고)타워 스텟 가치'!$B$12:$L$16,AI$2,0)*$E1676)</f>
        <v>40.500000000000242</v>
      </c>
      <c r="AJ1676">
        <f>VLOOKUP($F1676,'(참고)타워 스텟 가치'!$B$12:$L$16,AJ$2,0)+(VLOOKUP($F1676,'(참고)타워 스텟 가치'!$B$12:$L$16,AJ$2,0)*$E1676)</f>
        <v>0</v>
      </c>
      <c r="AK1676">
        <f>VLOOKUP($F1676,'(참고)타워 스텟 가치'!$B$12:$L$16,AK$2,0)+(VLOOKUP($F1676,'(참고)타워 스텟 가치'!$B$12:$L$16,AK$2,0)*$E1676)</f>
        <v>0</v>
      </c>
      <c r="AL1676">
        <f>VLOOKUP($F1676,'(참고)타워 스텟 가치'!$B$12:$L$16,AL$2,0)+(VLOOKUP($F1676,'(참고)타워 스텟 가치'!$B$12:$L$16,AL$2,0)*$E1676)</f>
        <v>189.00000000000114</v>
      </c>
      <c r="AM1676">
        <f>SUM('스테이지별 몬스터 스텟'!AD1676*'(참고)타워 스텟 가치'!$Q$17,'스테이지별 몬스터 스텟'!AE1676*'(참고)타워 스텟 가치'!$R$17,'스테이지별 몬스터 스텟'!AF1676*'(참고)타워 스텟 가치'!$S$17,'스테이지별 몬스터 스텟'!AG1676*'(참고)타워 스텟 가치'!$T$17,'스테이지별 몬스터 스텟'!AH1676*'(참고)타워 스텟 가치'!$U$17,'스테이지별 몬스터 스텟'!AI1676*'(참고)타워 스텟 가치'!$V$17,'스테이지별 몬스터 스텟'!AJ1676*'(참고)타워 스텟 가치'!$W$17,'스테이지별 몬스터 스텟'!AK1676*'(참고)타워 스텟 가치'!$X$17,'스테이지별 몬스터 스텟'!AL1676*'(참고)타워 스텟 가치'!$Y$17)</f>
        <v>1021119.7500000061</v>
      </c>
      <c r="AN1676">
        <v>3</v>
      </c>
    </row>
    <row r="1677" spans="3:40" x14ac:dyDescent="0.3">
      <c r="C1677">
        <v>3</v>
      </c>
      <c r="D1677">
        <f t="shared" si="77"/>
        <v>335</v>
      </c>
      <c r="E1677" s="52">
        <f>VLOOKUP(D1677,'스테이지별 난이도 설정'!B:C,2,0)</f>
        <v>134.00000000000082</v>
      </c>
      <c r="F1677" t="str">
        <f t="shared" si="78"/>
        <v>에픽</v>
      </c>
      <c r="G1677">
        <f t="shared" si="79"/>
        <v>6</v>
      </c>
      <c r="H1677">
        <f>VLOOKUP($F1677,'(참고)타워 스텟 가치'!$B$2:$L$6,H$2,0)+(VLOOKUP($F1677,'(참고)타워 스텟 가치'!$B$2:$L$6,H$2,0)*$E1677)</f>
        <v>2278.1250000000141</v>
      </c>
      <c r="I1677">
        <f>VLOOKUP($F1677,'(참고)타워 스텟 가치'!$B$2:$L$6,I$2,0)+(VLOOKUP($F1677,'(참고)타워 스텟 가치'!$B$2:$L$6,I$2,0)*$E1677)</f>
        <v>455.62500000000279</v>
      </c>
      <c r="J1677">
        <f>VLOOKUP($F1677,'(참고)타워 스텟 가치'!$B$2:$L$6,J$2,0)+(VLOOKUP($F1677,'(참고)타워 스텟 가치'!$B$2:$L$6,J$2,0)*$E1677)</f>
        <v>675000.00000000407</v>
      </c>
      <c r="K1677">
        <f>VLOOKUP($F1677,'(참고)타워 스텟 가치'!$B$2:$L$6,K$2,0)+(VLOOKUP($F1677,'(참고)타워 스텟 가치'!$B$2:$L$6,K$2,0)*$E1677)</f>
        <v>9112.5000000000564</v>
      </c>
      <c r="L1677">
        <f>VLOOKUP($F1677,'(참고)타워 스텟 가치'!$B$2:$L$6,L$2,0)+(VLOOKUP($F1677,'(참고)타워 스텟 가치'!$B$2:$L$6,L$2,0)*$E1677)</f>
        <v>151.87500000000094</v>
      </c>
      <c r="M1677">
        <f>VLOOKUP($F1677,'(참고)타워 스텟 가치'!$B$2:$L$6,M$2,0)+(VLOOKUP($F1677,'(참고)타워 스텟 가치'!$B$2:$L$6,M$2,0)*$E1677)</f>
        <v>40.500000000000242</v>
      </c>
      <c r="N1677">
        <f>VLOOKUP($F1677,'(참고)타워 스텟 가치'!$B$2:$L$6,N$2,0)+(VLOOKUP($F1677,'(참고)타워 스텟 가치'!$B$2:$L$6,N$2,0)*$E1677)</f>
        <v>0</v>
      </c>
      <c r="O1677">
        <f>VLOOKUP($F1677,'(참고)타워 스텟 가치'!$B$2:$L$6,O$2,0)+(VLOOKUP($F1677,'(참고)타워 스텟 가치'!$B$2:$L$6,O$2,0)*$E1677)</f>
        <v>0</v>
      </c>
      <c r="P1677">
        <f>VLOOKUP($F1677,'(참고)타워 스텟 가치'!$B$2:$L$6,P$2,0)+(VLOOKUP($F1677,'(참고)타워 스텟 가치'!$B$2:$L$6,P$2,0)*$E1677)</f>
        <v>94.500000000000568</v>
      </c>
      <c r="Q1677">
        <f>SUM('스테이지별 몬스터 스텟'!H1677*'(참고)타워 스텟 가치'!$Q$17,'스테이지별 몬스터 스텟'!I1677*'(참고)타워 스텟 가치'!$R$17,'스테이지별 몬스터 스텟'!J1677*'(참고)타워 스텟 가치'!$S$17,'스테이지별 몬스터 스텟'!K1677*'(참고)타워 스텟 가치'!$T$17,'스테이지별 몬스터 스텟'!L1677*'(참고)타워 스텟 가치'!$U$17,'스테이지별 몬스터 스텟'!M1677*'(참고)타워 스텟 가치'!$V$17,'스테이지별 몬스터 스텟'!N1677*'(참고)타워 스텟 가치'!$W$17,'스테이지별 몬스터 스텟'!O1677*'(참고)타워 스텟 가치'!$X$17,'스테이지별 몬스터 스텟'!P1677*'(참고)타워 스텟 가치'!$Y$17)</f>
        <v>1036497.9375000062</v>
      </c>
      <c r="R1677">
        <v>1</v>
      </c>
      <c r="S1677">
        <f>VLOOKUP($F1677,'(참고)타워 스텟 가치'!$B$7:$L$11,S$2,0)+(VLOOKUP($F1677,'(참고)타워 스텟 가치'!$B$7:$L$11,S$2,0)*$E1677)</f>
        <v>759.37500000000466</v>
      </c>
      <c r="T1677">
        <f>VLOOKUP($F1677,'(참고)타워 스텟 가치'!$B$7:$L$11,T$2,0)+(VLOOKUP($F1677,'(참고)타워 스텟 가치'!$B$7:$L$11,T$2,0)*$E1677)</f>
        <v>1366.8750000000084</v>
      </c>
      <c r="U1677">
        <f>VLOOKUP($F1677,'(참고)타워 스텟 가치'!$B$7:$L$11,U$2,0)+(VLOOKUP($F1677,'(참고)타워 스텟 가치'!$B$7:$L$11,U$2,0)*$E1677)</f>
        <v>675000.00000000407</v>
      </c>
      <c r="V1677">
        <f>VLOOKUP($F1677,'(참고)타워 스텟 가치'!$B$7:$L$11,V$2,0)+(VLOOKUP($F1677,'(참고)타워 스텟 가치'!$B$7:$L$11,V$2,0)*$E1677)</f>
        <v>9112.5000000000564</v>
      </c>
      <c r="W1677">
        <f>VLOOKUP($F1677,'(참고)타워 스텟 가치'!$B$7:$L$11,W$2,0)+(VLOOKUP($F1677,'(참고)타워 스텟 가치'!$B$7:$L$11,W$2,0)*$E1677)</f>
        <v>151.87500000000094</v>
      </c>
      <c r="X1677">
        <f>VLOOKUP($F1677,'(참고)타워 스텟 가치'!$B$7:$L$11,X$2,0)+(VLOOKUP($F1677,'(참고)타워 스텟 가치'!$B$7:$L$11,X$2,0)*$E1677)</f>
        <v>40.500000000000242</v>
      </c>
      <c r="Y1677">
        <f>VLOOKUP($F1677,'(참고)타워 스텟 가치'!$B$7:$L$11,Y$2,0)+(VLOOKUP($F1677,'(참고)타워 스텟 가치'!$B$7:$L$11,Y$2,0)*$E1677)</f>
        <v>0</v>
      </c>
      <c r="Z1677">
        <f>VLOOKUP($F1677,'(참고)타워 스텟 가치'!$B$7:$L$11,Z$2,0)+(VLOOKUP($F1677,'(참고)타워 스텟 가치'!$B$7:$L$11,Z$2,0)*$E1677)</f>
        <v>0</v>
      </c>
      <c r="AA1677">
        <f>VLOOKUP($F1677,'(참고)타워 스텟 가치'!$B$7:$L$11,AA$2,0)+(VLOOKUP($F1677,'(참고)타워 스텟 가치'!$B$7:$L$11,AA$2,0)*$E1677)</f>
        <v>94.500000000000568</v>
      </c>
      <c r="AB1677">
        <f>SUM('스테이지별 몬스터 스텟'!S1677*'(참고)타워 스텟 가치'!$Q$17,'스테이지별 몬스터 스텟'!T1677*'(참고)타워 스텟 가치'!$R$17,'스테이지별 몬스터 스텟'!U1677*'(참고)타워 스텟 가치'!$S$17,'스테이지별 몬스터 스텟'!V1677*'(참고)타워 스텟 가치'!$T$17,'스테이지별 몬스터 스텟'!W1677*'(참고)타워 스텟 가치'!$U$17,'스테이지별 몬스터 스텟'!X1677*'(참고)타워 스텟 가치'!$V$17,'스테이지별 몬스터 스텟'!Y1677*'(참고)타워 스텟 가치'!$W$17,'스테이지별 몬스터 스텟'!Z1677*'(참고)타워 스텟 가치'!$X$17,'스테이지별 몬스터 스텟'!AA1677*'(참고)타워 스텟 가치'!$Y$17)</f>
        <v>1034827.3125000062</v>
      </c>
      <c r="AC1677">
        <v>2</v>
      </c>
      <c r="AD1677">
        <f>VLOOKUP($F1677,'(참고)타워 스텟 가치'!$B$12:$L$16,AD$2,0)+(VLOOKUP($F1677,'(참고)타워 스텟 가치'!$B$12:$L$16,AD$2,0)*$E1677)</f>
        <v>759.37500000000466</v>
      </c>
      <c r="AE1677">
        <f>VLOOKUP($F1677,'(참고)타워 스텟 가치'!$B$12:$L$16,AE$2,0)+(VLOOKUP($F1677,'(참고)타워 스텟 가치'!$B$12:$L$16,AE$2,0)*$E1677)</f>
        <v>911.25000000000557</v>
      </c>
      <c r="AF1677">
        <f>VLOOKUP($F1677,'(참고)타워 스텟 가치'!$B$12:$L$16,AF$2,0)+(VLOOKUP($F1677,'(참고)타워 스텟 가치'!$B$12:$L$16,AF$2,0)*$E1677)</f>
        <v>675000.00000000407</v>
      </c>
      <c r="AG1677">
        <f>VLOOKUP($F1677,'(참고)타워 스텟 가치'!$B$12:$L$16,AG$2,0)+(VLOOKUP($F1677,'(참고)타워 스텟 가치'!$B$12:$L$16,AG$2,0)*$E1677)</f>
        <v>4556.2500000000282</v>
      </c>
      <c r="AH1677">
        <f>VLOOKUP($F1677,'(참고)타워 스텟 가치'!$B$12:$L$16,AH$2,0)+(VLOOKUP($F1677,'(참고)타워 스텟 가치'!$B$12:$L$16,AH$2,0)*$E1677)</f>
        <v>151.87500000000094</v>
      </c>
      <c r="AI1677">
        <f>VLOOKUP($F1677,'(참고)타워 스텟 가치'!$B$12:$L$16,AI$2,0)+(VLOOKUP($F1677,'(참고)타워 스텟 가치'!$B$12:$L$16,AI$2,0)*$E1677)</f>
        <v>40.500000000000242</v>
      </c>
      <c r="AJ1677">
        <f>VLOOKUP($F1677,'(참고)타워 스텟 가치'!$B$12:$L$16,AJ$2,0)+(VLOOKUP($F1677,'(참고)타워 스텟 가치'!$B$12:$L$16,AJ$2,0)*$E1677)</f>
        <v>0</v>
      </c>
      <c r="AK1677">
        <f>VLOOKUP($F1677,'(참고)타워 스텟 가치'!$B$12:$L$16,AK$2,0)+(VLOOKUP($F1677,'(참고)타워 스텟 가치'!$B$12:$L$16,AK$2,0)*$E1677)</f>
        <v>0</v>
      </c>
      <c r="AL1677">
        <f>VLOOKUP($F1677,'(참고)타워 스텟 가치'!$B$12:$L$16,AL$2,0)+(VLOOKUP($F1677,'(참고)타워 스텟 가치'!$B$12:$L$16,AL$2,0)*$E1677)</f>
        <v>189.00000000000114</v>
      </c>
      <c r="AM1677">
        <f>SUM('스테이지별 몬스터 스텟'!AD1677*'(참고)타워 스텟 가치'!$Q$17,'스테이지별 몬스터 스텟'!AE1677*'(참고)타워 스텟 가치'!$R$17,'스테이지별 몬스터 스텟'!AF1677*'(참고)타워 스텟 가치'!$S$17,'스테이지별 몬스터 스텟'!AG1677*'(참고)타워 스텟 가치'!$T$17,'스테이지별 몬스터 스텟'!AH1677*'(참고)타워 스텟 가치'!$U$17,'스테이지별 몬스터 스텟'!AI1677*'(참고)타워 스텟 가치'!$V$17,'스테이지별 몬스터 스텟'!AJ1677*'(참고)타워 스텟 가치'!$W$17,'스테이지별 몬스터 스텟'!AK1677*'(참고)타워 스텟 가치'!$X$17,'스테이지별 몬스터 스텟'!AL1677*'(참고)타워 스텟 가치'!$Y$17)</f>
        <v>1025220.3750000061</v>
      </c>
      <c r="AN1677">
        <v>3</v>
      </c>
    </row>
    <row r="1678" spans="3:40" x14ac:dyDescent="0.3">
      <c r="C1678">
        <v>4</v>
      </c>
      <c r="D1678">
        <f t="shared" si="77"/>
        <v>335</v>
      </c>
      <c r="E1678" s="52">
        <f>VLOOKUP(D1678,'스테이지별 난이도 설정'!B:C,2,0)</f>
        <v>134.00000000000082</v>
      </c>
      <c r="F1678" t="str">
        <f t="shared" si="78"/>
        <v>유니크</v>
      </c>
      <c r="G1678">
        <f t="shared" si="79"/>
        <v>6</v>
      </c>
      <c r="H1678">
        <f>VLOOKUP($F1678,'(참고)타워 스텟 가치'!$B$2:$L$6,H$2,0)+(VLOOKUP($F1678,'(참고)타워 스텟 가치'!$B$2:$L$6,H$2,0)*$E1678)</f>
        <v>3417.1875000000209</v>
      </c>
      <c r="I1678">
        <f>VLOOKUP($F1678,'(참고)타워 스텟 가치'!$B$2:$L$6,I$2,0)+(VLOOKUP($F1678,'(참고)타워 스텟 가치'!$B$2:$L$6,I$2,0)*$E1678)</f>
        <v>683.43750000000421</v>
      </c>
      <c r="J1678">
        <f>VLOOKUP($F1678,'(참고)타워 스텟 가치'!$B$2:$L$6,J$2,0)+(VLOOKUP($F1678,'(참고)타워 스텟 가치'!$B$2:$L$6,J$2,0)*$E1678)</f>
        <v>675000.00000000407</v>
      </c>
      <c r="K1678">
        <f>VLOOKUP($F1678,'(참고)타워 스텟 가치'!$B$2:$L$6,K$2,0)+(VLOOKUP($F1678,'(참고)타워 스텟 가치'!$B$2:$L$6,K$2,0)*$E1678)</f>
        <v>13668.750000000084</v>
      </c>
      <c r="L1678">
        <f>VLOOKUP($F1678,'(참고)타워 스텟 가치'!$B$2:$L$6,L$2,0)+(VLOOKUP($F1678,'(참고)타워 스텟 가치'!$B$2:$L$6,L$2,0)*$E1678)</f>
        <v>227.81250000000139</v>
      </c>
      <c r="M1678">
        <f>VLOOKUP($F1678,'(참고)타워 스텟 가치'!$B$2:$L$6,M$2,0)+(VLOOKUP($F1678,'(참고)타워 스텟 가치'!$B$2:$L$6,M$2,0)*$E1678)</f>
        <v>40.500000000000242</v>
      </c>
      <c r="N1678">
        <f>VLOOKUP($F1678,'(참고)타워 스텟 가치'!$B$2:$L$6,N$2,0)+(VLOOKUP($F1678,'(참고)타워 스텟 가치'!$B$2:$L$6,N$2,0)*$E1678)</f>
        <v>0</v>
      </c>
      <c r="O1678">
        <f>VLOOKUP($F1678,'(참고)타워 스텟 가치'!$B$2:$L$6,O$2,0)+(VLOOKUP($F1678,'(참고)타워 스텟 가치'!$B$2:$L$6,O$2,0)*$E1678)</f>
        <v>0</v>
      </c>
      <c r="P1678">
        <f>VLOOKUP($F1678,'(참고)타워 스텟 가치'!$B$2:$L$6,P$2,0)+(VLOOKUP($F1678,'(참고)타워 스텟 가치'!$B$2:$L$6,P$2,0)*$E1678)</f>
        <v>135.00000000000082</v>
      </c>
      <c r="Q1678">
        <f>SUM('스테이지별 몬스터 스텟'!H1678*'(참고)타워 스텟 가치'!$Q$17,'스테이지별 몬스터 스텟'!I1678*'(참고)타워 스텟 가치'!$R$17,'스테이지별 몬스터 스텟'!J1678*'(참고)타워 스텟 가치'!$S$17,'스테이지별 몬스터 스텟'!K1678*'(참고)타워 스텟 가치'!$T$17,'스테이지별 몬스터 스텟'!L1678*'(참고)타워 스텟 가치'!$U$17,'스테이지별 몬스터 스텟'!M1678*'(참고)타워 스텟 가치'!$V$17,'스테이지별 몬스터 스텟'!N1678*'(참고)타워 스텟 가치'!$W$17,'스테이지별 몬스터 스텟'!O1678*'(참고)타워 스텟 가치'!$X$17,'스테이지별 몬스터 스텟'!P1678*'(참고)타워 스텟 가치'!$Y$17)</f>
        <v>1048463.1562500062</v>
      </c>
      <c r="R1678">
        <v>1</v>
      </c>
      <c r="S1678">
        <f>VLOOKUP($F1678,'(참고)타워 스텟 가치'!$B$7:$L$11,S$2,0)+(VLOOKUP($F1678,'(참고)타워 스텟 가치'!$B$7:$L$11,S$2,0)*$E1678)</f>
        <v>1139.062500000007</v>
      </c>
      <c r="T1678">
        <f>VLOOKUP($F1678,'(참고)타워 스텟 가치'!$B$7:$L$11,T$2,0)+(VLOOKUP($F1678,'(참고)타워 스텟 가치'!$B$7:$L$11,T$2,0)*$E1678)</f>
        <v>2050.3125000000127</v>
      </c>
      <c r="U1678">
        <f>VLOOKUP($F1678,'(참고)타워 스텟 가치'!$B$7:$L$11,U$2,0)+(VLOOKUP($F1678,'(참고)타워 스텟 가치'!$B$7:$L$11,U$2,0)*$E1678)</f>
        <v>675000.00000000407</v>
      </c>
      <c r="V1678">
        <f>VLOOKUP($F1678,'(참고)타워 스텟 가치'!$B$7:$L$11,V$2,0)+(VLOOKUP($F1678,'(참고)타워 스텟 가치'!$B$7:$L$11,V$2,0)*$E1678)</f>
        <v>13668.750000000084</v>
      </c>
      <c r="W1678">
        <f>VLOOKUP($F1678,'(참고)타워 스텟 가치'!$B$7:$L$11,W$2,0)+(VLOOKUP($F1678,'(참고)타워 스텟 가치'!$B$7:$L$11,W$2,0)*$E1678)</f>
        <v>227.81250000000139</v>
      </c>
      <c r="X1678">
        <f>VLOOKUP($F1678,'(참고)타워 스텟 가치'!$B$7:$L$11,X$2,0)+(VLOOKUP($F1678,'(참고)타워 스텟 가치'!$B$7:$L$11,X$2,0)*$E1678)</f>
        <v>40.500000000000242</v>
      </c>
      <c r="Y1678">
        <f>VLOOKUP($F1678,'(참고)타워 스텟 가치'!$B$7:$L$11,Y$2,0)+(VLOOKUP($F1678,'(참고)타워 스텟 가치'!$B$7:$L$11,Y$2,0)*$E1678)</f>
        <v>0</v>
      </c>
      <c r="Z1678">
        <f>VLOOKUP($F1678,'(참고)타워 스텟 가치'!$B$7:$L$11,Z$2,0)+(VLOOKUP($F1678,'(참고)타워 스텟 가치'!$B$7:$L$11,Z$2,0)*$E1678)</f>
        <v>0</v>
      </c>
      <c r="AA1678">
        <f>VLOOKUP($F1678,'(참고)타워 스텟 가치'!$B$7:$L$11,AA$2,0)+(VLOOKUP($F1678,'(참고)타워 스텟 가치'!$B$7:$L$11,AA$2,0)*$E1678)</f>
        <v>135.00000000000082</v>
      </c>
      <c r="AB1678">
        <f>SUM('스테이지별 몬스터 스텟'!S1678*'(참고)타워 스텟 가치'!$Q$17,'스테이지별 몬스터 스텟'!T1678*'(참고)타워 스텟 가치'!$R$17,'스테이지별 몬스터 스텟'!U1678*'(참고)타워 스텟 가치'!$S$17,'스테이지별 몬스터 스텟'!V1678*'(참고)타워 스텟 가치'!$T$17,'스테이지별 몬스터 스텟'!W1678*'(참고)타워 스텟 가치'!$U$17,'스테이지별 몬스터 스텟'!X1678*'(참고)타워 스텟 가치'!$V$17,'스테이지별 몬스터 스텟'!Y1678*'(참고)타워 스텟 가치'!$W$17,'스테이지별 몬스터 스텟'!Z1678*'(참고)타워 스텟 가치'!$X$17,'스테이지별 몬스터 스텟'!AA1678*'(참고)타워 스텟 가치'!$Y$17)</f>
        <v>1045957.2187500062</v>
      </c>
      <c r="AC1678">
        <v>2</v>
      </c>
      <c r="AD1678">
        <f>VLOOKUP($F1678,'(참고)타워 스텟 가치'!$B$12:$L$16,AD$2,0)+(VLOOKUP($F1678,'(참고)타워 스텟 가치'!$B$12:$L$16,AD$2,0)*$E1678)</f>
        <v>1139.062500000007</v>
      </c>
      <c r="AE1678">
        <f>VLOOKUP($F1678,'(참고)타워 스텟 가치'!$B$12:$L$16,AE$2,0)+(VLOOKUP($F1678,'(참고)타워 스텟 가치'!$B$12:$L$16,AE$2,0)*$E1678)</f>
        <v>1366.8750000000084</v>
      </c>
      <c r="AF1678">
        <f>VLOOKUP($F1678,'(참고)타워 스텟 가치'!$B$12:$L$16,AF$2,0)+(VLOOKUP($F1678,'(참고)타워 스텟 가치'!$B$12:$L$16,AF$2,0)*$E1678)</f>
        <v>675000.00000000407</v>
      </c>
      <c r="AG1678">
        <f>VLOOKUP($F1678,'(참고)타워 스텟 가치'!$B$12:$L$16,AG$2,0)+(VLOOKUP($F1678,'(참고)타워 스텟 가치'!$B$12:$L$16,AG$2,0)*$E1678)</f>
        <v>6834.3750000000418</v>
      </c>
      <c r="AH1678">
        <f>VLOOKUP($F1678,'(참고)타워 스텟 가치'!$B$12:$L$16,AH$2,0)+(VLOOKUP($F1678,'(참고)타워 스텟 가치'!$B$12:$L$16,AH$2,0)*$E1678)</f>
        <v>227.81250000000139</v>
      </c>
      <c r="AI1678">
        <f>VLOOKUP($F1678,'(참고)타워 스텟 가치'!$B$12:$L$16,AI$2,0)+(VLOOKUP($F1678,'(참고)타워 스텟 가치'!$B$12:$L$16,AI$2,0)*$E1678)</f>
        <v>40.500000000000242</v>
      </c>
      <c r="AJ1678">
        <f>VLOOKUP($F1678,'(참고)타워 스텟 가치'!$B$12:$L$16,AJ$2,0)+(VLOOKUP($F1678,'(참고)타워 스텟 가치'!$B$12:$L$16,AJ$2,0)*$E1678)</f>
        <v>0</v>
      </c>
      <c r="AK1678">
        <f>VLOOKUP($F1678,'(참고)타워 스텟 가치'!$B$12:$L$16,AK$2,0)+(VLOOKUP($F1678,'(참고)타워 스텟 가치'!$B$12:$L$16,AK$2,0)*$E1678)</f>
        <v>0</v>
      </c>
      <c r="AL1678">
        <f>VLOOKUP($F1678,'(참고)타워 스텟 가치'!$B$12:$L$16,AL$2,0)+(VLOOKUP($F1678,'(참고)타워 스텟 가치'!$B$12:$L$16,AL$2,0)*$E1678)</f>
        <v>270.00000000000165</v>
      </c>
      <c r="AM1678">
        <f>SUM('스테이지별 몬스터 스텟'!AD1678*'(참고)타워 스텟 가치'!$Q$17,'스테이지별 몬스터 스텟'!AE1678*'(참고)타워 스텟 가치'!$R$17,'스테이지별 몬스터 스텟'!AF1678*'(참고)타워 스텟 가치'!$S$17,'스테이지별 몬스터 스텟'!AG1678*'(참고)타워 스텟 가치'!$T$17,'스테이지별 몬스터 스텟'!AH1678*'(참고)타워 스텟 가치'!$U$17,'스테이지별 몬스터 스텟'!AI1678*'(참고)타워 스텟 가치'!$V$17,'스테이지별 몬스터 스텟'!AJ1678*'(참고)타워 스텟 가치'!$W$17,'스테이지별 몬스터 스텟'!AK1678*'(참고)타워 스텟 가치'!$X$17,'스테이지별 몬스터 스텟'!AL1678*'(참고)타워 스텟 가치'!$Y$17)</f>
        <v>1031533.3125000062</v>
      </c>
      <c r="AN1678">
        <v>3</v>
      </c>
    </row>
    <row r="1679" spans="3:40" x14ac:dyDescent="0.3">
      <c r="C1679">
        <v>5</v>
      </c>
      <c r="D1679">
        <f t="shared" si="77"/>
        <v>335</v>
      </c>
      <c r="E1679" s="52">
        <f>VLOOKUP(D1679,'스테이지별 난이도 설정'!B:C,2,0)</f>
        <v>134.00000000000082</v>
      </c>
      <c r="F1679" t="str">
        <f t="shared" si="78"/>
        <v>스페셜</v>
      </c>
      <c r="G1679">
        <f t="shared" si="79"/>
        <v>6</v>
      </c>
      <c r="H1679">
        <f>VLOOKUP($F1679,'(참고)타워 스텟 가치'!$B$2:$L$6,H$2,0)+(VLOOKUP($F1679,'(참고)타워 스텟 가치'!$B$2:$L$6,H$2,0)*$E1679)</f>
        <v>5125.7812500000309</v>
      </c>
      <c r="I1679">
        <f>VLOOKUP($F1679,'(참고)타워 스텟 가치'!$B$2:$L$6,I$2,0)+(VLOOKUP($F1679,'(참고)타워 스텟 가치'!$B$2:$L$6,I$2,0)*$E1679)</f>
        <v>1025.1562500000064</v>
      </c>
      <c r="J1679">
        <f>VLOOKUP($F1679,'(참고)타워 스텟 가치'!$B$2:$L$6,J$2,0)+(VLOOKUP($F1679,'(참고)타워 스텟 가치'!$B$2:$L$6,J$2,0)*$E1679)</f>
        <v>675000.00000000407</v>
      </c>
      <c r="K1679">
        <f>VLOOKUP($F1679,'(참고)타워 스텟 가치'!$B$2:$L$6,K$2,0)+(VLOOKUP($F1679,'(참고)타워 스텟 가치'!$B$2:$L$6,K$2,0)*$E1679)</f>
        <v>20503.125000000124</v>
      </c>
      <c r="L1679">
        <f>VLOOKUP($F1679,'(참고)타워 스텟 가치'!$B$2:$L$6,L$2,0)+(VLOOKUP($F1679,'(참고)타워 스텟 가치'!$B$2:$L$6,L$2,0)*$E1679)</f>
        <v>341.7187500000021</v>
      </c>
      <c r="M1679">
        <f>VLOOKUP($F1679,'(참고)타워 스텟 가치'!$B$2:$L$6,M$2,0)+(VLOOKUP($F1679,'(참고)타워 스텟 가치'!$B$2:$L$6,M$2,0)*$E1679)</f>
        <v>40.500000000000242</v>
      </c>
      <c r="N1679">
        <f>VLOOKUP($F1679,'(참고)타워 스텟 가치'!$B$2:$L$6,N$2,0)+(VLOOKUP($F1679,'(참고)타워 스텟 가치'!$B$2:$L$6,N$2,0)*$E1679)</f>
        <v>0</v>
      </c>
      <c r="O1679">
        <f>VLOOKUP($F1679,'(참고)타워 스텟 가치'!$B$2:$L$6,O$2,0)+(VLOOKUP($F1679,'(참고)타워 스텟 가치'!$B$2:$L$6,O$2,0)*$E1679)</f>
        <v>0</v>
      </c>
      <c r="P1679">
        <f>VLOOKUP($F1679,'(참고)타워 스텟 가치'!$B$2:$L$6,P$2,0)+(VLOOKUP($F1679,'(참고)타워 스텟 가치'!$B$2:$L$6,P$2,0)*$E1679)</f>
        <v>135.00000000000082</v>
      </c>
      <c r="Q1679">
        <f>SUM('스테이지별 몬스터 스텟'!H1679*'(참고)타워 스텟 가치'!$Q$17,'스테이지별 몬스터 스텟'!I1679*'(참고)타워 스텟 가치'!$R$17,'스테이지별 몬스터 스텟'!J1679*'(참고)타워 스텟 가치'!$S$17,'스테이지별 몬스터 스텟'!K1679*'(참고)타워 스텟 가치'!$T$17,'스테이지별 몬스터 스텟'!L1679*'(참고)타워 스텟 가치'!$U$17,'스테이지별 몬스터 스텟'!M1679*'(참고)타워 스텟 가치'!$V$17,'스테이지별 몬스터 스텟'!N1679*'(참고)타워 스텟 가치'!$W$17,'스테이지별 몬스터 스텟'!O1679*'(참고)타워 스텟 가치'!$X$17,'스테이지별 몬스터 스텟'!P1679*'(참고)타워 스텟 가치'!$Y$17)</f>
        <v>1066289.4843750065</v>
      </c>
      <c r="R1679">
        <v>1</v>
      </c>
      <c r="S1679">
        <f>VLOOKUP($F1679,'(참고)타워 스텟 가치'!$B$7:$L$11,S$2,0)+(VLOOKUP($F1679,'(참고)타워 스텟 가치'!$B$7:$L$11,S$2,0)*$E1679)</f>
        <v>1708.5937500000105</v>
      </c>
      <c r="T1679">
        <f>VLOOKUP($F1679,'(참고)타워 스텟 가치'!$B$7:$L$11,T$2,0)+(VLOOKUP($F1679,'(참고)타워 스텟 가치'!$B$7:$L$11,T$2,0)*$E1679)</f>
        <v>3075.4687500000186</v>
      </c>
      <c r="U1679">
        <f>VLOOKUP($F1679,'(참고)타워 스텟 가치'!$B$7:$L$11,U$2,0)+(VLOOKUP($F1679,'(참고)타워 스텟 가치'!$B$7:$L$11,U$2,0)*$E1679)</f>
        <v>675000.00000000407</v>
      </c>
      <c r="V1679">
        <f>VLOOKUP($F1679,'(참고)타워 스텟 가치'!$B$7:$L$11,V$2,0)+(VLOOKUP($F1679,'(참고)타워 스텟 가치'!$B$7:$L$11,V$2,0)*$E1679)</f>
        <v>20503.125000000124</v>
      </c>
      <c r="W1679">
        <f>VLOOKUP($F1679,'(참고)타워 스텟 가치'!$B$7:$L$11,W$2,0)+(VLOOKUP($F1679,'(참고)타워 스텟 가치'!$B$7:$L$11,W$2,0)*$E1679)</f>
        <v>341.7187500000021</v>
      </c>
      <c r="X1679">
        <f>VLOOKUP($F1679,'(참고)타워 스텟 가치'!$B$7:$L$11,X$2,0)+(VLOOKUP($F1679,'(참고)타워 스텟 가치'!$B$7:$L$11,X$2,0)*$E1679)</f>
        <v>40.500000000000242</v>
      </c>
      <c r="Y1679">
        <f>VLOOKUP($F1679,'(참고)타워 스텟 가치'!$B$7:$L$11,Y$2,0)+(VLOOKUP($F1679,'(참고)타워 스텟 가치'!$B$7:$L$11,Y$2,0)*$E1679)</f>
        <v>0</v>
      </c>
      <c r="Z1679">
        <f>VLOOKUP($F1679,'(참고)타워 스텟 가치'!$B$7:$L$11,Z$2,0)+(VLOOKUP($F1679,'(참고)타워 스텟 가치'!$B$7:$L$11,Z$2,0)*$E1679)</f>
        <v>0</v>
      </c>
      <c r="AA1679">
        <f>VLOOKUP($F1679,'(참고)타워 스텟 가치'!$B$7:$L$11,AA$2,0)+(VLOOKUP($F1679,'(참고)타워 스텟 가치'!$B$7:$L$11,AA$2,0)*$E1679)</f>
        <v>135.00000000000082</v>
      </c>
      <c r="AB1679">
        <f>SUM('스테이지별 몬스터 스텟'!S1679*'(참고)타워 스텟 가치'!$Q$17,'스테이지별 몬스터 스텟'!T1679*'(참고)타워 스텟 가치'!$R$17,'스테이지별 몬스터 스텟'!U1679*'(참고)타워 스텟 가치'!$S$17,'스테이지별 몬스터 스텟'!V1679*'(참고)타워 스텟 가치'!$T$17,'스테이지별 몬스터 스텟'!W1679*'(참고)타워 스텟 가치'!$U$17,'스테이지별 몬스터 스텟'!X1679*'(참고)타워 스텟 가치'!$V$17,'스테이지별 몬스터 스텟'!Y1679*'(참고)타워 스텟 가치'!$W$17,'스테이지별 몬스터 스텟'!Z1679*'(참고)타워 스텟 가치'!$X$17,'스테이지별 몬스터 스텟'!AA1679*'(참고)타워 스텟 가치'!$Y$17)</f>
        <v>1062530.5781250063</v>
      </c>
      <c r="AC1679">
        <v>2</v>
      </c>
      <c r="AD1679">
        <f>VLOOKUP($F1679,'(참고)타워 스텟 가치'!$B$12:$L$16,AD$2,0)+(VLOOKUP($F1679,'(참고)타워 스텟 가치'!$B$12:$L$16,AD$2,0)*$E1679)</f>
        <v>1708.5937500000105</v>
      </c>
      <c r="AE1679">
        <f>VLOOKUP($F1679,'(참고)타워 스텟 가치'!$B$12:$L$16,AE$2,0)+(VLOOKUP($F1679,'(참고)타워 스텟 가치'!$B$12:$L$16,AE$2,0)*$E1679)</f>
        <v>2050.3125000000127</v>
      </c>
      <c r="AF1679">
        <f>VLOOKUP($F1679,'(참고)타워 스텟 가치'!$B$12:$L$16,AF$2,0)+(VLOOKUP($F1679,'(참고)타워 스텟 가치'!$B$12:$L$16,AF$2,0)*$E1679)</f>
        <v>675000.00000000407</v>
      </c>
      <c r="AG1679">
        <f>VLOOKUP($F1679,'(참고)타워 스텟 가치'!$B$12:$L$16,AG$2,0)+(VLOOKUP($F1679,'(참고)타워 스텟 가치'!$B$12:$L$16,AG$2,0)*$E1679)</f>
        <v>10251.562500000062</v>
      </c>
      <c r="AH1679">
        <f>VLOOKUP($F1679,'(참고)타워 스텟 가치'!$B$12:$L$16,AH$2,0)+(VLOOKUP($F1679,'(참고)타워 스텟 가치'!$B$12:$L$16,AH$2,0)*$E1679)</f>
        <v>341.7187500000021</v>
      </c>
      <c r="AI1679">
        <f>VLOOKUP($F1679,'(참고)타워 스텟 가치'!$B$12:$L$16,AI$2,0)+(VLOOKUP($F1679,'(참고)타워 스텟 가치'!$B$12:$L$16,AI$2,0)*$E1679)</f>
        <v>40.500000000000242</v>
      </c>
      <c r="AJ1679">
        <f>VLOOKUP($F1679,'(참고)타워 스텟 가치'!$B$12:$L$16,AJ$2,0)+(VLOOKUP($F1679,'(참고)타워 스텟 가치'!$B$12:$L$16,AJ$2,0)*$E1679)</f>
        <v>0</v>
      </c>
      <c r="AK1679">
        <f>VLOOKUP($F1679,'(참고)타워 스텟 가치'!$B$12:$L$16,AK$2,0)+(VLOOKUP($F1679,'(참고)타워 스텟 가치'!$B$12:$L$16,AK$2,0)*$E1679)</f>
        <v>0</v>
      </c>
      <c r="AL1679">
        <f>VLOOKUP($F1679,'(참고)타워 스텟 가치'!$B$12:$L$16,AL$2,0)+(VLOOKUP($F1679,'(참고)타워 스텟 가치'!$B$12:$L$16,AL$2,0)*$E1679)</f>
        <v>270.00000000000165</v>
      </c>
      <c r="AM1679">
        <f>SUM('스테이지별 몬스터 스텟'!AD1679*'(참고)타워 스텟 가치'!$Q$17,'스테이지별 몬스터 스텟'!AE1679*'(참고)타워 스텟 가치'!$R$17,'스테이지별 몬스터 스텟'!AF1679*'(참고)타워 스텟 가치'!$S$17,'스테이지별 몬스터 스텟'!AG1679*'(참고)타워 스텟 가치'!$T$17,'스테이지별 몬스터 스텟'!AH1679*'(참고)타워 스텟 가치'!$U$17,'스테이지별 몬스터 스텟'!AI1679*'(참고)타워 스텟 가치'!$V$17,'스테이지별 몬스터 스텟'!AJ1679*'(참고)타워 스텟 가치'!$W$17,'스테이지별 몬스터 스텟'!AK1679*'(참고)타워 스텟 가치'!$X$17,'스테이지별 몬스터 스텟'!AL1679*'(참고)타워 스텟 가치'!$Y$17)</f>
        <v>1040759.7187500062</v>
      </c>
      <c r="AN1679">
        <v>3</v>
      </c>
    </row>
    <row r="1680" spans="3:40" x14ac:dyDescent="0.3">
      <c r="C1680">
        <v>1</v>
      </c>
      <c r="D1680">
        <f t="shared" ref="D1680:D1743" si="80">D1675+1</f>
        <v>336</v>
      </c>
      <c r="E1680" s="52">
        <f>VLOOKUP(D1680,'스테이지별 난이도 설정'!B:C,2,0)</f>
        <v>134.40000000000083</v>
      </c>
      <c r="F1680" t="str">
        <f t="shared" ref="F1680:F1743" si="81">F1675</f>
        <v>일반</v>
      </c>
      <c r="G1680">
        <f t="shared" si="79"/>
        <v>6</v>
      </c>
      <c r="H1680">
        <f>VLOOKUP($F1680,'(참고)타워 스텟 가치'!$B$2:$L$6,H$2,0)+(VLOOKUP($F1680,'(참고)타워 스텟 가치'!$B$2:$L$6,H$2,0)*$E1680)</f>
        <v>1015.5000000000063</v>
      </c>
      <c r="I1680">
        <f>VLOOKUP($F1680,'(참고)타워 스텟 가치'!$B$2:$L$6,I$2,0)+(VLOOKUP($F1680,'(참고)타워 스텟 가치'!$B$2:$L$6,I$2,0)*$E1680)</f>
        <v>203.10000000000124</v>
      </c>
      <c r="J1680">
        <f>VLOOKUP($F1680,'(참고)타워 스텟 가치'!$B$2:$L$6,J$2,0)+(VLOOKUP($F1680,'(참고)타워 스텟 가치'!$B$2:$L$6,J$2,0)*$E1680)</f>
        <v>677000.00000000419</v>
      </c>
      <c r="K1680">
        <f>VLOOKUP($F1680,'(참고)타워 스텟 가치'!$B$2:$L$6,K$2,0)+(VLOOKUP($F1680,'(참고)타워 스텟 가치'!$B$2:$L$6,K$2,0)*$E1680)</f>
        <v>4062.000000000025</v>
      </c>
      <c r="L1680">
        <f>VLOOKUP($F1680,'(참고)타워 스텟 가치'!$B$2:$L$6,L$2,0)+(VLOOKUP($F1680,'(참고)타워 스텟 가치'!$B$2:$L$6,L$2,0)*$E1680)</f>
        <v>67.700000000000415</v>
      </c>
      <c r="M1680">
        <f>VLOOKUP($F1680,'(참고)타워 스텟 가치'!$B$2:$L$6,M$2,0)+(VLOOKUP($F1680,'(참고)타워 스텟 가치'!$B$2:$L$6,M$2,0)*$E1680)</f>
        <v>40.620000000000246</v>
      </c>
      <c r="N1680">
        <f>VLOOKUP($F1680,'(참고)타워 스텟 가치'!$B$2:$L$6,N$2,0)+(VLOOKUP($F1680,'(참고)타워 스텟 가치'!$B$2:$L$6,N$2,0)*$E1680)</f>
        <v>0</v>
      </c>
      <c r="O1680">
        <f>VLOOKUP($F1680,'(참고)타워 스텟 가치'!$B$2:$L$6,O$2,0)+(VLOOKUP($F1680,'(참고)타워 스텟 가치'!$B$2:$L$6,O$2,0)*$E1680)</f>
        <v>0</v>
      </c>
      <c r="P1680">
        <f>VLOOKUP($F1680,'(참고)타워 스텟 가치'!$B$2:$L$6,P$2,0)+(VLOOKUP($F1680,'(참고)타워 스텟 가치'!$B$2:$L$6,P$2,0)*$E1680)</f>
        <v>94.780000000000584</v>
      </c>
      <c r="Q1680">
        <f>SUM('스테이지별 몬스터 스텟'!H1680*'(참고)타워 스텟 가치'!$Q$17,'스테이지별 몬스터 스텟'!I1680*'(참고)타워 스텟 가치'!$R$17,'스테이지별 몬스터 스텟'!J1680*'(참고)타워 스텟 가치'!$S$17,'스테이지별 몬스터 스텟'!K1680*'(참고)타워 스텟 가치'!$T$17,'스테이지별 몬스터 스텟'!L1680*'(참고)타워 스텟 가치'!$U$17,'스테이지별 몬스터 스텟'!M1680*'(참고)타워 스텟 가치'!$V$17,'스테이지별 몬스터 스텟'!N1680*'(참고)타워 스텟 가치'!$W$17,'스테이지별 몬스터 스텟'!O1680*'(참고)타워 스텟 가치'!$X$17,'스테이지별 몬스터 스텟'!P1680*'(참고)타워 스텟 가치'!$Y$17)</f>
        <v>1026325.2300000064</v>
      </c>
      <c r="R1680">
        <v>1</v>
      </c>
      <c r="S1680">
        <f>VLOOKUP($F1680,'(참고)타워 스텟 가치'!$B$7:$L$11,S$2,0)+(VLOOKUP($F1680,'(참고)타워 스텟 가치'!$B$7:$L$11,S$2,0)*$E1680)</f>
        <v>338.50000000000205</v>
      </c>
      <c r="T1680">
        <f>VLOOKUP($F1680,'(참고)타워 스텟 가치'!$B$7:$L$11,T$2,0)+(VLOOKUP($F1680,'(참고)타워 스텟 가치'!$B$7:$L$11,T$2,0)*$E1680)</f>
        <v>609.30000000000371</v>
      </c>
      <c r="U1680">
        <f>VLOOKUP($F1680,'(참고)타워 스텟 가치'!$B$7:$L$11,U$2,0)+(VLOOKUP($F1680,'(참고)타워 스텟 가치'!$B$7:$L$11,U$2,0)*$E1680)</f>
        <v>677000.00000000419</v>
      </c>
      <c r="V1680">
        <f>VLOOKUP($F1680,'(참고)타워 스텟 가치'!$B$7:$L$11,V$2,0)+(VLOOKUP($F1680,'(참고)타워 스텟 가치'!$B$7:$L$11,V$2,0)*$E1680)</f>
        <v>4062.000000000025</v>
      </c>
      <c r="W1680">
        <f>VLOOKUP($F1680,'(참고)타워 스텟 가치'!$B$7:$L$11,W$2,0)+(VLOOKUP($F1680,'(참고)타워 스텟 가치'!$B$7:$L$11,W$2,0)*$E1680)</f>
        <v>67.700000000000415</v>
      </c>
      <c r="X1680">
        <f>VLOOKUP($F1680,'(참고)타워 스텟 가치'!$B$7:$L$11,X$2,0)+(VLOOKUP($F1680,'(참고)타워 스텟 가치'!$B$7:$L$11,X$2,0)*$E1680)</f>
        <v>40.620000000000246</v>
      </c>
      <c r="Y1680">
        <f>VLOOKUP($F1680,'(참고)타워 스텟 가치'!$B$7:$L$11,Y$2,0)+(VLOOKUP($F1680,'(참고)타워 스텟 가치'!$B$7:$L$11,Y$2,0)*$E1680)</f>
        <v>0</v>
      </c>
      <c r="Z1680">
        <f>VLOOKUP($F1680,'(참고)타워 스텟 가치'!$B$7:$L$11,Z$2,0)+(VLOOKUP($F1680,'(참고)타워 스텟 가치'!$B$7:$L$11,Z$2,0)*$E1680)</f>
        <v>0</v>
      </c>
      <c r="AA1680">
        <f>VLOOKUP($F1680,'(참고)타워 스텟 가치'!$B$7:$L$11,AA$2,0)+(VLOOKUP($F1680,'(참고)타워 스텟 가치'!$B$7:$L$11,AA$2,0)*$E1680)</f>
        <v>94.780000000000584</v>
      </c>
      <c r="AB1680">
        <f>SUM('스테이지별 몬스터 스텟'!S1680*'(참고)타워 스텟 가치'!$Q$17,'스테이지별 몬스터 스텟'!T1680*'(참고)타워 스텟 가치'!$R$17,'스테이지별 몬스터 스텟'!U1680*'(참고)타워 스텟 가치'!$S$17,'스테이지별 몬스터 스텟'!V1680*'(참고)타워 스텟 가치'!$T$17,'스테이지별 몬스터 스텟'!W1680*'(참고)타워 스텟 가치'!$U$17,'스테이지별 몬스터 스텟'!X1680*'(참고)타워 스텟 가치'!$V$17,'스테이지별 몬스터 스텟'!Y1680*'(참고)타워 스텟 가치'!$W$17,'스테이지별 몬스터 스텟'!Z1680*'(참고)타워 스텟 가치'!$X$17,'스테이지별 몬스터 스텟'!AA1680*'(참고)타워 스텟 가치'!$Y$17)</f>
        <v>1025580.5300000063</v>
      </c>
      <c r="AC1680">
        <v>2</v>
      </c>
      <c r="AD1680">
        <f>VLOOKUP($F1680,'(참고)타워 스텟 가치'!$B$12:$L$16,AD$2,0)+(VLOOKUP($F1680,'(참고)타워 스텟 가치'!$B$12:$L$16,AD$2,0)*$E1680)</f>
        <v>338.50000000000205</v>
      </c>
      <c r="AE1680">
        <f>VLOOKUP($F1680,'(참고)타워 스텟 가치'!$B$12:$L$16,AE$2,0)+(VLOOKUP($F1680,'(참고)타워 스텟 가치'!$B$12:$L$16,AE$2,0)*$E1680)</f>
        <v>406.20000000000249</v>
      </c>
      <c r="AF1680">
        <f>VLOOKUP($F1680,'(참고)타워 스텟 가치'!$B$12:$L$16,AF$2,0)+(VLOOKUP($F1680,'(참고)타워 스텟 가치'!$B$12:$L$16,AF$2,0)*$E1680)</f>
        <v>677000.00000000419</v>
      </c>
      <c r="AG1680">
        <f>VLOOKUP($F1680,'(참고)타워 스텟 가치'!$B$12:$L$16,AG$2,0)+(VLOOKUP($F1680,'(참고)타워 스텟 가치'!$B$12:$L$16,AG$2,0)*$E1680)</f>
        <v>2031.0000000000125</v>
      </c>
      <c r="AH1680">
        <f>VLOOKUP($F1680,'(참고)타워 스텟 가치'!$B$12:$L$16,AH$2,0)+(VLOOKUP($F1680,'(참고)타워 스텟 가치'!$B$12:$L$16,AH$2,0)*$E1680)</f>
        <v>67.700000000000415</v>
      </c>
      <c r="AI1680">
        <f>VLOOKUP($F1680,'(참고)타워 스텟 가치'!$B$12:$L$16,AI$2,0)+(VLOOKUP($F1680,'(참고)타워 스텟 가치'!$B$12:$L$16,AI$2,0)*$E1680)</f>
        <v>40.620000000000246</v>
      </c>
      <c r="AJ1680">
        <f>VLOOKUP($F1680,'(참고)타워 스텟 가치'!$B$12:$L$16,AJ$2,0)+(VLOOKUP($F1680,'(참고)타워 스텟 가치'!$B$12:$L$16,AJ$2,0)*$E1680)</f>
        <v>0</v>
      </c>
      <c r="AK1680">
        <f>VLOOKUP($F1680,'(참고)타워 스텟 가치'!$B$12:$L$16,AK$2,0)+(VLOOKUP($F1680,'(참고)타워 스텟 가치'!$B$12:$L$16,AK$2,0)*$E1680)</f>
        <v>0</v>
      </c>
      <c r="AL1680">
        <f>VLOOKUP($F1680,'(참고)타워 스텟 가치'!$B$12:$L$16,AL$2,0)+(VLOOKUP($F1680,'(참고)타워 스텟 가치'!$B$12:$L$16,AL$2,0)*$E1680)</f>
        <v>189.56000000000117</v>
      </c>
      <c r="AM1680">
        <f>SUM('스테이지별 몬스터 스텟'!AD1680*'(참고)타워 스텟 가치'!$Q$17,'스테이지별 몬스터 스텟'!AE1680*'(참고)타워 스텟 가치'!$R$17,'스테이지별 몬스터 스텟'!AF1680*'(참고)타워 스텟 가치'!$S$17,'스테이지별 몬스터 스텟'!AG1680*'(참고)타워 스텟 가치'!$T$17,'스테이지별 몬스터 스텟'!AH1680*'(참고)타워 스텟 가치'!$U$17,'스테이지별 몬스터 스텟'!AI1680*'(참고)타워 스텟 가치'!$V$17,'스테이지별 몬스터 스텟'!AJ1680*'(참고)타워 스텟 가치'!$W$17,'스테이지별 몬스터 스텟'!AK1680*'(참고)타워 스텟 가치'!$X$17,'스테이지별 몬스터 스텟'!AL1680*'(참고)타워 스텟 가치'!$Y$17)</f>
        <v>1021403.4400000063</v>
      </c>
      <c r="AN1680">
        <v>3</v>
      </c>
    </row>
    <row r="1681" spans="3:40" x14ac:dyDescent="0.3">
      <c r="C1681">
        <v>2</v>
      </c>
      <c r="D1681">
        <f t="shared" si="80"/>
        <v>336</v>
      </c>
      <c r="E1681" s="52">
        <f>VLOOKUP(D1681,'스테이지별 난이도 설정'!B:C,2,0)</f>
        <v>134.40000000000083</v>
      </c>
      <c r="F1681" t="str">
        <f t="shared" si="81"/>
        <v>레어</v>
      </c>
      <c r="G1681">
        <f t="shared" si="79"/>
        <v>6</v>
      </c>
      <c r="H1681">
        <f>VLOOKUP($F1681,'(참고)타워 스텟 가치'!$B$2:$L$6,H$2,0)+(VLOOKUP($F1681,'(참고)타워 스텟 가치'!$B$2:$L$6,H$2,0)*$E1681)</f>
        <v>1523.2500000000093</v>
      </c>
      <c r="I1681">
        <f>VLOOKUP($F1681,'(참고)타워 스텟 가치'!$B$2:$L$6,I$2,0)+(VLOOKUP($F1681,'(참고)타워 스텟 가치'!$B$2:$L$6,I$2,0)*$E1681)</f>
        <v>304.65000000000185</v>
      </c>
      <c r="J1681">
        <f>VLOOKUP($F1681,'(참고)타워 스텟 가치'!$B$2:$L$6,J$2,0)+(VLOOKUP($F1681,'(참고)타워 스텟 가치'!$B$2:$L$6,J$2,0)*$E1681)</f>
        <v>677000.00000000419</v>
      </c>
      <c r="K1681">
        <f>VLOOKUP($F1681,'(참고)타워 스텟 가치'!$B$2:$L$6,K$2,0)+(VLOOKUP($F1681,'(참고)타워 스텟 가치'!$B$2:$L$6,K$2,0)*$E1681)</f>
        <v>6093.0000000000373</v>
      </c>
      <c r="L1681">
        <f>VLOOKUP($F1681,'(참고)타워 스텟 가치'!$B$2:$L$6,L$2,0)+(VLOOKUP($F1681,'(참고)타워 스텟 가치'!$B$2:$L$6,L$2,0)*$E1681)</f>
        <v>101.55000000000062</v>
      </c>
      <c r="M1681">
        <f>VLOOKUP($F1681,'(참고)타워 스텟 가치'!$B$2:$L$6,M$2,0)+(VLOOKUP($F1681,'(참고)타워 스텟 가치'!$B$2:$L$6,M$2,0)*$E1681)</f>
        <v>40.620000000000246</v>
      </c>
      <c r="N1681">
        <f>VLOOKUP($F1681,'(참고)타워 스텟 가치'!$B$2:$L$6,N$2,0)+(VLOOKUP($F1681,'(참고)타워 스텟 가치'!$B$2:$L$6,N$2,0)*$E1681)</f>
        <v>0</v>
      </c>
      <c r="O1681">
        <f>VLOOKUP($F1681,'(참고)타워 스텟 가치'!$B$2:$L$6,O$2,0)+(VLOOKUP($F1681,'(참고)타워 스텟 가치'!$B$2:$L$6,O$2,0)*$E1681)</f>
        <v>0</v>
      </c>
      <c r="P1681">
        <f>VLOOKUP($F1681,'(참고)타워 스텟 가치'!$B$2:$L$6,P$2,0)+(VLOOKUP($F1681,'(참고)타워 스텟 가치'!$B$2:$L$6,P$2,0)*$E1681)</f>
        <v>94.780000000000584</v>
      </c>
      <c r="Q1681">
        <f>SUM('스테이지별 몬스터 스텟'!H1681*'(참고)타워 스텟 가치'!$Q$17,'스테이지별 몬스터 스텟'!I1681*'(참고)타워 스텟 가치'!$R$17,'스테이지별 몬스터 스텟'!J1681*'(참고)타워 스텟 가치'!$S$17,'스테이지별 몬스터 스텟'!K1681*'(참고)타워 스텟 가치'!$T$17,'스테이지별 몬스터 스텟'!L1681*'(참고)타워 스텟 가치'!$U$17,'스테이지별 몬스터 스텟'!M1681*'(참고)타워 스텟 가치'!$V$17,'스테이지별 몬스터 스텟'!N1681*'(참고)타워 스텟 가치'!$W$17,'스테이지별 몬스터 스텟'!O1681*'(참고)타워 스텟 가치'!$X$17,'스테이지별 몬스터 스텟'!P1681*'(참고)타워 스텟 가치'!$Y$17)</f>
        <v>1031622.7550000064</v>
      </c>
      <c r="R1681">
        <v>1</v>
      </c>
      <c r="S1681">
        <f>VLOOKUP($F1681,'(참고)타워 스텟 가치'!$B$7:$L$11,S$2,0)+(VLOOKUP($F1681,'(참고)타워 스텟 가치'!$B$7:$L$11,S$2,0)*$E1681)</f>
        <v>507.75000000000313</v>
      </c>
      <c r="T1681">
        <f>VLOOKUP($F1681,'(참고)타워 스텟 가치'!$B$7:$L$11,T$2,0)+(VLOOKUP($F1681,'(참고)타워 스텟 가치'!$B$7:$L$11,T$2,0)*$E1681)</f>
        <v>913.95000000000562</v>
      </c>
      <c r="U1681">
        <f>VLOOKUP($F1681,'(참고)타워 스텟 가치'!$B$7:$L$11,U$2,0)+(VLOOKUP($F1681,'(참고)타워 스텟 가치'!$B$7:$L$11,U$2,0)*$E1681)</f>
        <v>677000.00000000419</v>
      </c>
      <c r="V1681">
        <f>VLOOKUP($F1681,'(참고)타워 스텟 가치'!$B$7:$L$11,V$2,0)+(VLOOKUP($F1681,'(참고)타워 스텟 가치'!$B$7:$L$11,V$2,0)*$E1681)</f>
        <v>6093.0000000000373</v>
      </c>
      <c r="W1681">
        <f>VLOOKUP($F1681,'(참고)타워 스텟 가치'!$B$7:$L$11,W$2,0)+(VLOOKUP($F1681,'(참고)타워 스텟 가치'!$B$7:$L$11,W$2,0)*$E1681)</f>
        <v>101.55000000000062</v>
      </c>
      <c r="X1681">
        <f>VLOOKUP($F1681,'(참고)타워 스텟 가치'!$B$7:$L$11,X$2,0)+(VLOOKUP($F1681,'(참고)타워 스텟 가치'!$B$7:$L$11,X$2,0)*$E1681)</f>
        <v>40.620000000000246</v>
      </c>
      <c r="Y1681">
        <f>VLOOKUP($F1681,'(참고)타워 스텟 가치'!$B$7:$L$11,Y$2,0)+(VLOOKUP($F1681,'(참고)타워 스텟 가치'!$B$7:$L$11,Y$2,0)*$E1681)</f>
        <v>0</v>
      </c>
      <c r="Z1681">
        <f>VLOOKUP($F1681,'(참고)타워 스텟 가치'!$B$7:$L$11,Z$2,0)+(VLOOKUP($F1681,'(참고)타워 스텟 가치'!$B$7:$L$11,Z$2,0)*$E1681)</f>
        <v>0</v>
      </c>
      <c r="AA1681">
        <f>VLOOKUP($F1681,'(참고)타워 스텟 가치'!$B$7:$L$11,AA$2,0)+(VLOOKUP($F1681,'(참고)타워 스텟 가치'!$B$7:$L$11,AA$2,0)*$E1681)</f>
        <v>94.780000000000584</v>
      </c>
      <c r="AB1681">
        <f>SUM('스테이지별 몬스터 스텟'!S1681*'(참고)타워 스텟 가치'!$Q$17,'스테이지별 몬스터 스텟'!T1681*'(참고)타워 스텟 가치'!$R$17,'스테이지별 몬스터 스텟'!U1681*'(참고)타워 스텟 가치'!$S$17,'스테이지별 몬스터 스텟'!V1681*'(참고)타워 스텟 가치'!$T$17,'스테이지별 몬스터 스텟'!W1681*'(참고)타워 스텟 가치'!$U$17,'스테이지별 몬스터 스텟'!X1681*'(참고)타워 스텟 가치'!$V$17,'스테이지별 몬스터 스텟'!Y1681*'(참고)타워 스텟 가치'!$W$17,'스테이지별 몬스터 스텟'!Z1681*'(참고)타워 스텟 가치'!$X$17,'스테이지별 몬스터 스텟'!AA1681*'(참고)타워 스텟 가치'!$Y$17)</f>
        <v>1030505.7050000065</v>
      </c>
      <c r="AC1681">
        <v>2</v>
      </c>
      <c r="AD1681">
        <f>VLOOKUP($F1681,'(참고)타워 스텟 가치'!$B$12:$L$16,AD$2,0)+(VLOOKUP($F1681,'(참고)타워 스텟 가치'!$B$12:$L$16,AD$2,0)*$E1681)</f>
        <v>507.75000000000313</v>
      </c>
      <c r="AE1681">
        <f>VLOOKUP($F1681,'(참고)타워 스텟 가치'!$B$12:$L$16,AE$2,0)+(VLOOKUP($F1681,'(참고)타워 스텟 가치'!$B$12:$L$16,AE$2,0)*$E1681)</f>
        <v>609.30000000000371</v>
      </c>
      <c r="AF1681">
        <f>VLOOKUP($F1681,'(참고)타워 스텟 가치'!$B$12:$L$16,AF$2,0)+(VLOOKUP($F1681,'(참고)타워 스텟 가치'!$B$12:$L$16,AF$2,0)*$E1681)</f>
        <v>677000.00000000419</v>
      </c>
      <c r="AG1681">
        <f>VLOOKUP($F1681,'(참고)타워 스텟 가치'!$B$12:$L$16,AG$2,0)+(VLOOKUP($F1681,'(참고)타워 스텟 가치'!$B$12:$L$16,AG$2,0)*$E1681)</f>
        <v>3046.5000000000186</v>
      </c>
      <c r="AH1681">
        <f>VLOOKUP($F1681,'(참고)타워 스텟 가치'!$B$12:$L$16,AH$2,0)+(VLOOKUP($F1681,'(참고)타워 스텟 가치'!$B$12:$L$16,AH$2,0)*$E1681)</f>
        <v>101.55000000000062</v>
      </c>
      <c r="AI1681">
        <f>VLOOKUP($F1681,'(참고)타워 스텟 가치'!$B$12:$L$16,AI$2,0)+(VLOOKUP($F1681,'(참고)타워 스텟 가치'!$B$12:$L$16,AI$2,0)*$E1681)</f>
        <v>40.620000000000246</v>
      </c>
      <c r="AJ1681">
        <f>VLOOKUP($F1681,'(참고)타워 스텟 가치'!$B$12:$L$16,AJ$2,0)+(VLOOKUP($F1681,'(참고)타워 스텟 가치'!$B$12:$L$16,AJ$2,0)*$E1681)</f>
        <v>0</v>
      </c>
      <c r="AK1681">
        <f>VLOOKUP($F1681,'(참고)타워 스텟 가치'!$B$12:$L$16,AK$2,0)+(VLOOKUP($F1681,'(참고)타워 스텟 가치'!$B$12:$L$16,AK$2,0)*$E1681)</f>
        <v>0</v>
      </c>
      <c r="AL1681">
        <f>VLOOKUP($F1681,'(참고)타워 스텟 가치'!$B$12:$L$16,AL$2,0)+(VLOOKUP($F1681,'(참고)타워 스텟 가치'!$B$12:$L$16,AL$2,0)*$E1681)</f>
        <v>189.56000000000117</v>
      </c>
      <c r="AM1681">
        <f>SUM('스테이지별 몬스터 스텟'!AD1681*'(참고)타워 스텟 가치'!$Q$17,'스테이지별 몬스터 스텟'!AE1681*'(참고)타워 스텟 가치'!$R$17,'스테이지별 몬스터 스텟'!AF1681*'(참고)타워 스텟 가치'!$S$17,'스테이지별 몬스터 스텟'!AG1681*'(참고)타워 스텟 가치'!$T$17,'스테이지별 몬스터 스텟'!AH1681*'(참고)타워 스텟 가치'!$U$17,'스테이지별 몬스터 스텟'!AI1681*'(참고)타워 스텟 가치'!$V$17,'스테이지별 몬스터 스텟'!AJ1681*'(참고)타워 스텟 가치'!$W$17,'스테이지별 몬스터 스텟'!AK1681*'(참고)타워 스텟 가치'!$X$17,'스테이지별 몬스터 스텟'!AL1681*'(참고)타워 스텟 가치'!$Y$17)</f>
        <v>1024145.2900000062</v>
      </c>
      <c r="AN1681">
        <v>3</v>
      </c>
    </row>
    <row r="1682" spans="3:40" x14ac:dyDescent="0.3">
      <c r="C1682">
        <v>3</v>
      </c>
      <c r="D1682">
        <f t="shared" si="80"/>
        <v>336</v>
      </c>
      <c r="E1682" s="52">
        <f>VLOOKUP(D1682,'스테이지별 난이도 설정'!B:C,2,0)</f>
        <v>134.40000000000083</v>
      </c>
      <c r="F1682" t="str">
        <f t="shared" si="81"/>
        <v>에픽</v>
      </c>
      <c r="G1682">
        <f t="shared" si="79"/>
        <v>6</v>
      </c>
      <c r="H1682">
        <f>VLOOKUP($F1682,'(참고)타워 스텟 가치'!$B$2:$L$6,H$2,0)+(VLOOKUP($F1682,'(참고)타워 스텟 가치'!$B$2:$L$6,H$2,0)*$E1682)</f>
        <v>2284.8750000000141</v>
      </c>
      <c r="I1682">
        <f>VLOOKUP($F1682,'(참고)타워 스텟 가치'!$B$2:$L$6,I$2,0)+(VLOOKUP($F1682,'(참고)타워 스텟 가치'!$B$2:$L$6,I$2,0)*$E1682)</f>
        <v>456.97500000000281</v>
      </c>
      <c r="J1682">
        <f>VLOOKUP($F1682,'(참고)타워 스텟 가치'!$B$2:$L$6,J$2,0)+(VLOOKUP($F1682,'(참고)타워 스텟 가치'!$B$2:$L$6,J$2,0)*$E1682)</f>
        <v>677000.00000000419</v>
      </c>
      <c r="K1682">
        <f>VLOOKUP($F1682,'(참고)타워 스텟 가치'!$B$2:$L$6,K$2,0)+(VLOOKUP($F1682,'(참고)타워 스텟 가치'!$B$2:$L$6,K$2,0)*$E1682)</f>
        <v>9139.5000000000564</v>
      </c>
      <c r="L1682">
        <f>VLOOKUP($F1682,'(참고)타워 스텟 가치'!$B$2:$L$6,L$2,0)+(VLOOKUP($F1682,'(참고)타워 스텟 가치'!$B$2:$L$6,L$2,0)*$E1682)</f>
        <v>152.32500000000093</v>
      </c>
      <c r="M1682">
        <f>VLOOKUP($F1682,'(참고)타워 스텟 가치'!$B$2:$L$6,M$2,0)+(VLOOKUP($F1682,'(참고)타워 스텟 가치'!$B$2:$L$6,M$2,0)*$E1682)</f>
        <v>40.620000000000246</v>
      </c>
      <c r="N1682">
        <f>VLOOKUP($F1682,'(참고)타워 스텟 가치'!$B$2:$L$6,N$2,0)+(VLOOKUP($F1682,'(참고)타워 스텟 가치'!$B$2:$L$6,N$2,0)*$E1682)</f>
        <v>0</v>
      </c>
      <c r="O1682">
        <f>VLOOKUP($F1682,'(참고)타워 스텟 가치'!$B$2:$L$6,O$2,0)+(VLOOKUP($F1682,'(참고)타워 스텟 가치'!$B$2:$L$6,O$2,0)*$E1682)</f>
        <v>0</v>
      </c>
      <c r="P1682">
        <f>VLOOKUP($F1682,'(참고)타워 스텟 가치'!$B$2:$L$6,P$2,0)+(VLOOKUP($F1682,'(참고)타워 스텟 가치'!$B$2:$L$6,P$2,0)*$E1682)</f>
        <v>94.780000000000584</v>
      </c>
      <c r="Q1682">
        <f>SUM('스테이지별 몬스터 스텟'!H1682*'(참고)타워 스텟 가치'!$Q$17,'스테이지별 몬스터 스텟'!I1682*'(참고)타워 스텟 가치'!$R$17,'스테이지별 몬스터 스텟'!J1682*'(참고)타워 스텟 가치'!$S$17,'스테이지별 몬스터 스텟'!K1682*'(참고)타워 스텟 가치'!$T$17,'스테이지별 몬스터 스텟'!L1682*'(참고)타워 스텟 가치'!$U$17,'스테이지별 몬스터 스텟'!M1682*'(참고)타워 스텟 가치'!$V$17,'스테이지별 몬스터 스텟'!N1682*'(참고)타워 스텟 가치'!$W$17,'스테이지별 몬스터 스텟'!O1682*'(참고)타워 스텟 가치'!$X$17,'스테이지별 몬스터 스텟'!P1682*'(참고)타워 스텟 가치'!$Y$17)</f>
        <v>1039569.0425000065</v>
      </c>
      <c r="R1682">
        <v>1</v>
      </c>
      <c r="S1682">
        <f>VLOOKUP($F1682,'(참고)타워 스텟 가치'!$B$7:$L$11,S$2,0)+(VLOOKUP($F1682,'(참고)타워 스텟 가치'!$B$7:$L$11,S$2,0)*$E1682)</f>
        <v>761.62500000000466</v>
      </c>
      <c r="T1682">
        <f>VLOOKUP($F1682,'(참고)타워 스텟 가치'!$B$7:$L$11,T$2,0)+(VLOOKUP($F1682,'(참고)타워 스텟 가치'!$B$7:$L$11,T$2,0)*$E1682)</f>
        <v>1370.9250000000084</v>
      </c>
      <c r="U1682">
        <f>VLOOKUP($F1682,'(참고)타워 스텟 가치'!$B$7:$L$11,U$2,0)+(VLOOKUP($F1682,'(참고)타워 스텟 가치'!$B$7:$L$11,U$2,0)*$E1682)</f>
        <v>677000.00000000419</v>
      </c>
      <c r="V1682">
        <f>VLOOKUP($F1682,'(참고)타워 스텟 가치'!$B$7:$L$11,V$2,0)+(VLOOKUP($F1682,'(참고)타워 스텟 가치'!$B$7:$L$11,V$2,0)*$E1682)</f>
        <v>9139.5000000000564</v>
      </c>
      <c r="W1682">
        <f>VLOOKUP($F1682,'(참고)타워 스텟 가치'!$B$7:$L$11,W$2,0)+(VLOOKUP($F1682,'(참고)타워 스텟 가치'!$B$7:$L$11,W$2,0)*$E1682)</f>
        <v>152.32500000000093</v>
      </c>
      <c r="X1682">
        <f>VLOOKUP($F1682,'(참고)타워 스텟 가치'!$B$7:$L$11,X$2,0)+(VLOOKUP($F1682,'(참고)타워 스텟 가치'!$B$7:$L$11,X$2,0)*$E1682)</f>
        <v>40.620000000000246</v>
      </c>
      <c r="Y1682">
        <f>VLOOKUP($F1682,'(참고)타워 스텟 가치'!$B$7:$L$11,Y$2,0)+(VLOOKUP($F1682,'(참고)타워 스텟 가치'!$B$7:$L$11,Y$2,0)*$E1682)</f>
        <v>0</v>
      </c>
      <c r="Z1682">
        <f>VLOOKUP($F1682,'(참고)타워 스텟 가치'!$B$7:$L$11,Z$2,0)+(VLOOKUP($F1682,'(참고)타워 스텟 가치'!$B$7:$L$11,Z$2,0)*$E1682)</f>
        <v>0</v>
      </c>
      <c r="AA1682">
        <f>VLOOKUP($F1682,'(참고)타워 스텟 가치'!$B$7:$L$11,AA$2,0)+(VLOOKUP($F1682,'(참고)타워 스텟 가치'!$B$7:$L$11,AA$2,0)*$E1682)</f>
        <v>94.780000000000584</v>
      </c>
      <c r="AB1682">
        <f>SUM('스테이지별 몬스터 스텟'!S1682*'(참고)타워 스텟 가치'!$Q$17,'스테이지별 몬스터 스텟'!T1682*'(참고)타워 스텟 가치'!$R$17,'스테이지별 몬스터 스텟'!U1682*'(참고)타워 스텟 가치'!$S$17,'스테이지별 몬스터 스텟'!V1682*'(참고)타워 스텟 가치'!$T$17,'스테이지별 몬스터 스텟'!W1682*'(참고)타워 스텟 가치'!$U$17,'스테이지별 몬스터 스텟'!X1682*'(참고)타워 스텟 가치'!$V$17,'스테이지별 몬스터 스텟'!Y1682*'(참고)타워 스텟 가치'!$W$17,'스테이지별 몬스터 스텟'!Z1682*'(참고)타워 스텟 가치'!$X$17,'스테이지별 몬스터 스텟'!AA1682*'(참고)타워 스텟 가치'!$Y$17)</f>
        <v>1037893.4675000065</v>
      </c>
      <c r="AC1682">
        <v>2</v>
      </c>
      <c r="AD1682">
        <f>VLOOKUP($F1682,'(참고)타워 스텟 가치'!$B$12:$L$16,AD$2,0)+(VLOOKUP($F1682,'(참고)타워 스텟 가치'!$B$12:$L$16,AD$2,0)*$E1682)</f>
        <v>761.62500000000466</v>
      </c>
      <c r="AE1682">
        <f>VLOOKUP($F1682,'(참고)타워 스텟 가치'!$B$12:$L$16,AE$2,0)+(VLOOKUP($F1682,'(참고)타워 스텟 가치'!$B$12:$L$16,AE$2,0)*$E1682)</f>
        <v>913.95000000000562</v>
      </c>
      <c r="AF1682">
        <f>VLOOKUP($F1682,'(참고)타워 스텟 가치'!$B$12:$L$16,AF$2,0)+(VLOOKUP($F1682,'(참고)타워 스텟 가치'!$B$12:$L$16,AF$2,0)*$E1682)</f>
        <v>677000.00000000419</v>
      </c>
      <c r="AG1682">
        <f>VLOOKUP($F1682,'(참고)타워 스텟 가치'!$B$12:$L$16,AG$2,0)+(VLOOKUP($F1682,'(참고)타워 스텟 가치'!$B$12:$L$16,AG$2,0)*$E1682)</f>
        <v>4569.7500000000282</v>
      </c>
      <c r="AH1682">
        <f>VLOOKUP($F1682,'(참고)타워 스텟 가치'!$B$12:$L$16,AH$2,0)+(VLOOKUP($F1682,'(참고)타워 스텟 가치'!$B$12:$L$16,AH$2,0)*$E1682)</f>
        <v>152.32500000000093</v>
      </c>
      <c r="AI1682">
        <f>VLOOKUP($F1682,'(참고)타워 스텟 가치'!$B$12:$L$16,AI$2,0)+(VLOOKUP($F1682,'(참고)타워 스텟 가치'!$B$12:$L$16,AI$2,0)*$E1682)</f>
        <v>40.620000000000246</v>
      </c>
      <c r="AJ1682">
        <f>VLOOKUP($F1682,'(참고)타워 스텟 가치'!$B$12:$L$16,AJ$2,0)+(VLOOKUP($F1682,'(참고)타워 스텟 가치'!$B$12:$L$16,AJ$2,0)*$E1682)</f>
        <v>0</v>
      </c>
      <c r="AK1682">
        <f>VLOOKUP($F1682,'(참고)타워 스텟 가치'!$B$12:$L$16,AK$2,0)+(VLOOKUP($F1682,'(참고)타워 스텟 가치'!$B$12:$L$16,AK$2,0)*$E1682)</f>
        <v>0</v>
      </c>
      <c r="AL1682">
        <f>VLOOKUP($F1682,'(참고)타워 스텟 가치'!$B$12:$L$16,AL$2,0)+(VLOOKUP($F1682,'(참고)타워 스텟 가치'!$B$12:$L$16,AL$2,0)*$E1682)</f>
        <v>189.56000000000117</v>
      </c>
      <c r="AM1682">
        <f>SUM('스테이지별 몬스터 스텟'!AD1682*'(참고)타워 스텟 가치'!$Q$17,'스테이지별 몬스터 스텟'!AE1682*'(참고)타워 스텟 가치'!$R$17,'스테이지별 몬스터 스텟'!AF1682*'(참고)타워 스텟 가치'!$S$17,'스테이지별 몬스터 스텟'!AG1682*'(참고)타워 스텟 가치'!$T$17,'스테이지별 몬스터 스텟'!AH1682*'(참고)타워 스텟 가치'!$U$17,'스테이지별 몬스터 스텟'!AI1682*'(참고)타워 스텟 가치'!$V$17,'스테이지별 몬스터 스텟'!AJ1682*'(참고)타워 스텟 가치'!$W$17,'스테이지별 몬스터 스텟'!AK1682*'(참고)타워 스텟 가치'!$X$17,'스테이지별 몬스터 스텟'!AL1682*'(참고)타워 스텟 가치'!$Y$17)</f>
        <v>1028258.0650000063</v>
      </c>
      <c r="AN1682">
        <v>3</v>
      </c>
    </row>
    <row r="1683" spans="3:40" x14ac:dyDescent="0.3">
      <c r="C1683">
        <v>4</v>
      </c>
      <c r="D1683">
        <f t="shared" si="80"/>
        <v>336</v>
      </c>
      <c r="E1683" s="52">
        <f>VLOOKUP(D1683,'스테이지별 난이도 설정'!B:C,2,0)</f>
        <v>134.40000000000083</v>
      </c>
      <c r="F1683" t="str">
        <f t="shared" si="81"/>
        <v>유니크</v>
      </c>
      <c r="G1683">
        <f t="shared" si="79"/>
        <v>6</v>
      </c>
      <c r="H1683">
        <f>VLOOKUP($F1683,'(참고)타워 스텟 가치'!$B$2:$L$6,H$2,0)+(VLOOKUP($F1683,'(참고)타워 스텟 가치'!$B$2:$L$6,H$2,0)*$E1683)</f>
        <v>3427.3125000000209</v>
      </c>
      <c r="I1683">
        <f>VLOOKUP($F1683,'(참고)타워 스텟 가치'!$B$2:$L$6,I$2,0)+(VLOOKUP($F1683,'(참고)타워 스텟 가치'!$B$2:$L$6,I$2,0)*$E1683)</f>
        <v>685.46250000000418</v>
      </c>
      <c r="J1683">
        <f>VLOOKUP($F1683,'(참고)타워 스텟 가치'!$B$2:$L$6,J$2,0)+(VLOOKUP($F1683,'(참고)타워 스텟 가치'!$B$2:$L$6,J$2,0)*$E1683)</f>
        <v>677000.00000000419</v>
      </c>
      <c r="K1683">
        <f>VLOOKUP($F1683,'(참고)타워 스텟 가치'!$B$2:$L$6,K$2,0)+(VLOOKUP($F1683,'(참고)타워 스텟 가치'!$B$2:$L$6,K$2,0)*$E1683)</f>
        <v>13709.250000000084</v>
      </c>
      <c r="L1683">
        <f>VLOOKUP($F1683,'(참고)타워 스텟 가치'!$B$2:$L$6,L$2,0)+(VLOOKUP($F1683,'(참고)타워 스텟 가치'!$B$2:$L$6,L$2,0)*$E1683)</f>
        <v>228.4875000000014</v>
      </c>
      <c r="M1683">
        <f>VLOOKUP($F1683,'(참고)타워 스텟 가치'!$B$2:$L$6,M$2,0)+(VLOOKUP($F1683,'(참고)타워 스텟 가치'!$B$2:$L$6,M$2,0)*$E1683)</f>
        <v>40.620000000000246</v>
      </c>
      <c r="N1683">
        <f>VLOOKUP($F1683,'(참고)타워 스텟 가치'!$B$2:$L$6,N$2,0)+(VLOOKUP($F1683,'(참고)타워 스텟 가치'!$B$2:$L$6,N$2,0)*$E1683)</f>
        <v>0</v>
      </c>
      <c r="O1683">
        <f>VLOOKUP($F1683,'(참고)타워 스텟 가치'!$B$2:$L$6,O$2,0)+(VLOOKUP($F1683,'(참고)타워 스텟 가치'!$B$2:$L$6,O$2,0)*$E1683)</f>
        <v>0</v>
      </c>
      <c r="P1683">
        <f>VLOOKUP($F1683,'(참고)타워 스텟 가치'!$B$2:$L$6,P$2,0)+(VLOOKUP($F1683,'(참고)타워 스텟 가치'!$B$2:$L$6,P$2,0)*$E1683)</f>
        <v>135.40000000000083</v>
      </c>
      <c r="Q1683">
        <f>SUM('스테이지별 몬스터 스텟'!H1683*'(참고)타워 스텟 가치'!$Q$17,'스테이지별 몬스터 스텟'!I1683*'(참고)타워 스텟 가치'!$R$17,'스테이지별 몬스터 스텟'!J1683*'(참고)타워 스텟 가치'!$S$17,'스테이지별 몬스터 스텟'!K1683*'(참고)타워 스텟 가치'!$T$17,'스테이지별 몬스터 스텟'!L1683*'(참고)타워 스텟 가치'!$U$17,'스테이지별 몬스터 스텟'!M1683*'(참고)타워 스텟 가치'!$V$17,'스테이지별 몬스터 스텟'!N1683*'(참고)타워 스텟 가치'!$W$17,'스테이지별 몬스터 스텟'!O1683*'(참고)타워 스텟 가치'!$X$17,'스테이지별 몬스터 스텟'!P1683*'(참고)타워 스텟 가치'!$Y$17)</f>
        <v>1051569.7137500069</v>
      </c>
      <c r="R1683">
        <v>1</v>
      </c>
      <c r="S1683">
        <f>VLOOKUP($F1683,'(참고)타워 스텟 가치'!$B$7:$L$11,S$2,0)+(VLOOKUP($F1683,'(참고)타워 스텟 가치'!$B$7:$L$11,S$2,0)*$E1683)</f>
        <v>1142.437500000007</v>
      </c>
      <c r="T1683">
        <f>VLOOKUP($F1683,'(참고)타워 스텟 가치'!$B$7:$L$11,T$2,0)+(VLOOKUP($F1683,'(참고)타워 스텟 가치'!$B$7:$L$11,T$2,0)*$E1683)</f>
        <v>2056.3875000000126</v>
      </c>
      <c r="U1683">
        <f>VLOOKUP($F1683,'(참고)타워 스텟 가치'!$B$7:$L$11,U$2,0)+(VLOOKUP($F1683,'(참고)타워 스텟 가치'!$B$7:$L$11,U$2,0)*$E1683)</f>
        <v>677000.00000000419</v>
      </c>
      <c r="V1683">
        <f>VLOOKUP($F1683,'(참고)타워 스텟 가치'!$B$7:$L$11,V$2,0)+(VLOOKUP($F1683,'(참고)타워 스텟 가치'!$B$7:$L$11,V$2,0)*$E1683)</f>
        <v>13709.250000000084</v>
      </c>
      <c r="W1683">
        <f>VLOOKUP($F1683,'(참고)타워 스텟 가치'!$B$7:$L$11,W$2,0)+(VLOOKUP($F1683,'(참고)타워 스텟 가치'!$B$7:$L$11,W$2,0)*$E1683)</f>
        <v>228.4875000000014</v>
      </c>
      <c r="X1683">
        <f>VLOOKUP($F1683,'(참고)타워 스텟 가치'!$B$7:$L$11,X$2,0)+(VLOOKUP($F1683,'(참고)타워 스텟 가치'!$B$7:$L$11,X$2,0)*$E1683)</f>
        <v>40.620000000000246</v>
      </c>
      <c r="Y1683">
        <f>VLOOKUP($F1683,'(참고)타워 스텟 가치'!$B$7:$L$11,Y$2,0)+(VLOOKUP($F1683,'(참고)타워 스텟 가치'!$B$7:$L$11,Y$2,0)*$E1683)</f>
        <v>0</v>
      </c>
      <c r="Z1683">
        <f>VLOOKUP($F1683,'(참고)타워 스텟 가치'!$B$7:$L$11,Z$2,0)+(VLOOKUP($F1683,'(참고)타워 스텟 가치'!$B$7:$L$11,Z$2,0)*$E1683)</f>
        <v>0</v>
      </c>
      <c r="AA1683">
        <f>VLOOKUP($F1683,'(참고)타워 스텟 가치'!$B$7:$L$11,AA$2,0)+(VLOOKUP($F1683,'(참고)타워 스텟 가치'!$B$7:$L$11,AA$2,0)*$E1683)</f>
        <v>135.40000000000083</v>
      </c>
      <c r="AB1683">
        <f>SUM('스테이지별 몬스터 스텟'!S1683*'(참고)타워 스텟 가치'!$Q$17,'스테이지별 몬스터 스텟'!T1683*'(참고)타워 스텟 가치'!$R$17,'스테이지별 몬스터 스텟'!U1683*'(참고)타워 스텟 가치'!$S$17,'스테이지별 몬스터 스텟'!V1683*'(참고)타워 스텟 가치'!$T$17,'스테이지별 몬스터 스텟'!W1683*'(참고)타워 스텟 가치'!$U$17,'스테이지별 몬스터 스텟'!X1683*'(참고)타워 스텟 가치'!$V$17,'스테이지별 몬스터 스텟'!Y1683*'(참고)타워 스텟 가치'!$W$17,'스테이지별 몬스터 스텟'!Z1683*'(참고)타워 스텟 가치'!$X$17,'스테이지별 몬스터 스텟'!AA1683*'(참고)타워 스텟 가치'!$Y$17)</f>
        <v>1049056.3512500066</v>
      </c>
      <c r="AC1683">
        <v>2</v>
      </c>
      <c r="AD1683">
        <f>VLOOKUP($F1683,'(참고)타워 스텟 가치'!$B$12:$L$16,AD$2,0)+(VLOOKUP($F1683,'(참고)타워 스텟 가치'!$B$12:$L$16,AD$2,0)*$E1683)</f>
        <v>1142.437500000007</v>
      </c>
      <c r="AE1683">
        <f>VLOOKUP($F1683,'(참고)타워 스텟 가치'!$B$12:$L$16,AE$2,0)+(VLOOKUP($F1683,'(참고)타워 스텟 가치'!$B$12:$L$16,AE$2,0)*$E1683)</f>
        <v>1370.9250000000084</v>
      </c>
      <c r="AF1683">
        <f>VLOOKUP($F1683,'(참고)타워 스텟 가치'!$B$12:$L$16,AF$2,0)+(VLOOKUP($F1683,'(참고)타워 스텟 가치'!$B$12:$L$16,AF$2,0)*$E1683)</f>
        <v>677000.00000000419</v>
      </c>
      <c r="AG1683">
        <f>VLOOKUP($F1683,'(참고)타워 스텟 가치'!$B$12:$L$16,AG$2,0)+(VLOOKUP($F1683,'(참고)타워 스텟 가치'!$B$12:$L$16,AG$2,0)*$E1683)</f>
        <v>6854.6250000000418</v>
      </c>
      <c r="AH1683">
        <f>VLOOKUP($F1683,'(참고)타워 스텟 가치'!$B$12:$L$16,AH$2,0)+(VLOOKUP($F1683,'(참고)타워 스텟 가치'!$B$12:$L$16,AH$2,0)*$E1683)</f>
        <v>228.4875000000014</v>
      </c>
      <c r="AI1683">
        <f>VLOOKUP($F1683,'(참고)타워 스텟 가치'!$B$12:$L$16,AI$2,0)+(VLOOKUP($F1683,'(참고)타워 스텟 가치'!$B$12:$L$16,AI$2,0)*$E1683)</f>
        <v>40.620000000000246</v>
      </c>
      <c r="AJ1683">
        <f>VLOOKUP($F1683,'(참고)타워 스텟 가치'!$B$12:$L$16,AJ$2,0)+(VLOOKUP($F1683,'(참고)타워 스텟 가치'!$B$12:$L$16,AJ$2,0)*$E1683)</f>
        <v>0</v>
      </c>
      <c r="AK1683">
        <f>VLOOKUP($F1683,'(참고)타워 스텟 가치'!$B$12:$L$16,AK$2,0)+(VLOOKUP($F1683,'(참고)타워 스텟 가치'!$B$12:$L$16,AK$2,0)*$E1683)</f>
        <v>0</v>
      </c>
      <c r="AL1683">
        <f>VLOOKUP($F1683,'(참고)타워 스텟 가치'!$B$12:$L$16,AL$2,0)+(VLOOKUP($F1683,'(참고)타워 스텟 가치'!$B$12:$L$16,AL$2,0)*$E1683)</f>
        <v>270.80000000000166</v>
      </c>
      <c r="AM1683">
        <f>SUM('스테이지별 몬스터 스텟'!AD1683*'(참고)타워 스텟 가치'!$Q$17,'스테이지별 몬스터 스텟'!AE1683*'(참고)타워 스텟 가치'!$R$17,'스테이지별 몬스터 스텟'!AF1683*'(참고)타워 스텟 가치'!$S$17,'스테이지별 몬스터 스텟'!AG1683*'(참고)타워 스텟 가치'!$T$17,'스테이지별 몬스터 스텟'!AH1683*'(참고)타워 스텟 가치'!$U$17,'스테이지별 몬스터 스텟'!AI1683*'(참고)타워 스텟 가치'!$V$17,'스테이지별 몬스터 스텟'!AJ1683*'(참고)타워 스텟 가치'!$W$17,'스테이지별 몬스터 스텟'!AK1683*'(참고)타워 스텟 가치'!$X$17,'스테이지별 몬스터 스텟'!AL1683*'(참고)타워 스텟 가치'!$Y$17)</f>
        <v>1034589.7075000064</v>
      </c>
      <c r="AN1683">
        <v>3</v>
      </c>
    </row>
    <row r="1684" spans="3:40" x14ac:dyDescent="0.3">
      <c r="C1684">
        <v>5</v>
      </c>
      <c r="D1684">
        <f t="shared" si="80"/>
        <v>336</v>
      </c>
      <c r="E1684" s="52">
        <f>VLOOKUP(D1684,'스테이지별 난이도 설정'!B:C,2,0)</f>
        <v>134.40000000000083</v>
      </c>
      <c r="F1684" t="str">
        <f t="shared" si="81"/>
        <v>스페셜</v>
      </c>
      <c r="G1684">
        <f t="shared" si="79"/>
        <v>6</v>
      </c>
      <c r="H1684">
        <f>VLOOKUP($F1684,'(참고)타워 스텟 가치'!$B$2:$L$6,H$2,0)+(VLOOKUP($F1684,'(참고)타워 스텟 가치'!$B$2:$L$6,H$2,0)*$E1684)</f>
        <v>5140.9687500000318</v>
      </c>
      <c r="I1684">
        <f>VLOOKUP($F1684,'(참고)타워 스텟 가치'!$B$2:$L$6,I$2,0)+(VLOOKUP($F1684,'(참고)타워 스텟 가치'!$B$2:$L$6,I$2,0)*$E1684)</f>
        <v>1028.1937500000063</v>
      </c>
      <c r="J1684">
        <f>VLOOKUP($F1684,'(참고)타워 스텟 가치'!$B$2:$L$6,J$2,0)+(VLOOKUP($F1684,'(참고)타워 스텟 가치'!$B$2:$L$6,J$2,0)*$E1684)</f>
        <v>677000.00000000419</v>
      </c>
      <c r="K1684">
        <f>VLOOKUP($F1684,'(참고)타워 스텟 가치'!$B$2:$L$6,K$2,0)+(VLOOKUP($F1684,'(참고)타워 스텟 가치'!$B$2:$L$6,K$2,0)*$E1684)</f>
        <v>20563.875000000127</v>
      </c>
      <c r="L1684">
        <f>VLOOKUP($F1684,'(참고)타워 스텟 가치'!$B$2:$L$6,L$2,0)+(VLOOKUP($F1684,'(참고)타워 스텟 가치'!$B$2:$L$6,L$2,0)*$E1684)</f>
        <v>342.73125000000209</v>
      </c>
      <c r="M1684">
        <f>VLOOKUP($F1684,'(참고)타워 스텟 가치'!$B$2:$L$6,M$2,0)+(VLOOKUP($F1684,'(참고)타워 스텟 가치'!$B$2:$L$6,M$2,0)*$E1684)</f>
        <v>40.620000000000246</v>
      </c>
      <c r="N1684">
        <f>VLOOKUP($F1684,'(참고)타워 스텟 가치'!$B$2:$L$6,N$2,0)+(VLOOKUP($F1684,'(참고)타워 스텟 가치'!$B$2:$L$6,N$2,0)*$E1684)</f>
        <v>0</v>
      </c>
      <c r="O1684">
        <f>VLOOKUP($F1684,'(참고)타워 스텟 가치'!$B$2:$L$6,O$2,0)+(VLOOKUP($F1684,'(참고)타워 스텟 가치'!$B$2:$L$6,O$2,0)*$E1684)</f>
        <v>0</v>
      </c>
      <c r="P1684">
        <f>VLOOKUP($F1684,'(참고)타워 스텟 가치'!$B$2:$L$6,P$2,0)+(VLOOKUP($F1684,'(참고)타워 스텟 가치'!$B$2:$L$6,P$2,0)*$E1684)</f>
        <v>135.40000000000083</v>
      </c>
      <c r="Q1684">
        <f>SUM('스테이지별 몬스터 스텟'!H1684*'(참고)타워 스텟 가치'!$Q$17,'스테이지별 몬스터 스텟'!I1684*'(참고)타워 스텟 가치'!$R$17,'스테이지별 몬스터 스텟'!J1684*'(참고)타워 스텟 가치'!$S$17,'스테이지별 몬스터 스텟'!K1684*'(참고)타워 스텟 가치'!$T$17,'스테이지별 몬스터 스텟'!L1684*'(참고)타워 스텟 가치'!$U$17,'스테이지별 몬스터 스텟'!M1684*'(참고)타워 스텟 가치'!$V$17,'스테이지별 몬스터 스텟'!N1684*'(참고)타워 스텟 가치'!$W$17,'스테이지별 몬스터 스텟'!O1684*'(참고)타워 스텟 가치'!$X$17,'스테이지별 몬스터 스텟'!P1684*'(참고)타워 스텟 가치'!$Y$17)</f>
        <v>1069448.8606250067</v>
      </c>
      <c r="R1684">
        <v>1</v>
      </c>
      <c r="S1684">
        <f>VLOOKUP($F1684,'(참고)타워 스텟 가치'!$B$7:$L$11,S$2,0)+(VLOOKUP($F1684,'(참고)타워 스텟 가치'!$B$7:$L$11,S$2,0)*$E1684)</f>
        <v>1713.6562500000105</v>
      </c>
      <c r="T1684">
        <f>VLOOKUP($F1684,'(참고)타워 스텟 가치'!$B$7:$L$11,T$2,0)+(VLOOKUP($F1684,'(참고)타워 스텟 가치'!$B$7:$L$11,T$2,0)*$E1684)</f>
        <v>3084.5812500000188</v>
      </c>
      <c r="U1684">
        <f>VLOOKUP($F1684,'(참고)타워 스텟 가치'!$B$7:$L$11,U$2,0)+(VLOOKUP($F1684,'(참고)타워 스텟 가치'!$B$7:$L$11,U$2,0)*$E1684)</f>
        <v>677000.00000000419</v>
      </c>
      <c r="V1684">
        <f>VLOOKUP($F1684,'(참고)타워 스텟 가치'!$B$7:$L$11,V$2,0)+(VLOOKUP($F1684,'(참고)타워 스텟 가치'!$B$7:$L$11,V$2,0)*$E1684)</f>
        <v>20563.875000000127</v>
      </c>
      <c r="W1684">
        <f>VLOOKUP($F1684,'(참고)타워 스텟 가치'!$B$7:$L$11,W$2,0)+(VLOOKUP($F1684,'(참고)타워 스텟 가치'!$B$7:$L$11,W$2,0)*$E1684)</f>
        <v>342.73125000000209</v>
      </c>
      <c r="X1684">
        <f>VLOOKUP($F1684,'(참고)타워 스텟 가치'!$B$7:$L$11,X$2,0)+(VLOOKUP($F1684,'(참고)타워 스텟 가치'!$B$7:$L$11,X$2,0)*$E1684)</f>
        <v>40.620000000000246</v>
      </c>
      <c r="Y1684">
        <f>VLOOKUP($F1684,'(참고)타워 스텟 가치'!$B$7:$L$11,Y$2,0)+(VLOOKUP($F1684,'(참고)타워 스텟 가치'!$B$7:$L$11,Y$2,0)*$E1684)</f>
        <v>0</v>
      </c>
      <c r="Z1684">
        <f>VLOOKUP($F1684,'(참고)타워 스텟 가치'!$B$7:$L$11,Z$2,0)+(VLOOKUP($F1684,'(참고)타워 스텟 가치'!$B$7:$L$11,Z$2,0)*$E1684)</f>
        <v>0</v>
      </c>
      <c r="AA1684">
        <f>VLOOKUP($F1684,'(참고)타워 스텟 가치'!$B$7:$L$11,AA$2,0)+(VLOOKUP($F1684,'(참고)타워 스텟 가치'!$B$7:$L$11,AA$2,0)*$E1684)</f>
        <v>135.40000000000083</v>
      </c>
      <c r="AB1684">
        <f>SUM('스테이지별 몬스터 스텟'!S1684*'(참고)타워 스텟 가치'!$Q$17,'스테이지별 몬스터 스텟'!T1684*'(참고)타워 스텟 가치'!$R$17,'스테이지별 몬스터 스텟'!U1684*'(참고)타워 스텟 가치'!$S$17,'스테이지별 몬스터 스텟'!V1684*'(참고)타워 스텟 가치'!$T$17,'스테이지별 몬스터 스텟'!W1684*'(참고)타워 스텟 가치'!$U$17,'스테이지별 몬스터 스텟'!X1684*'(참고)타워 스텟 가치'!$V$17,'스테이지별 몬스터 스텟'!Y1684*'(참고)타워 스텟 가치'!$W$17,'스테이지별 몬스터 스텟'!Z1684*'(참고)타워 스텟 가치'!$X$17,'스테이지별 몬스터 스텟'!AA1684*'(참고)타워 스텟 가치'!$Y$17)</f>
        <v>1065678.8168750068</v>
      </c>
      <c r="AC1684">
        <v>2</v>
      </c>
      <c r="AD1684">
        <f>VLOOKUP($F1684,'(참고)타워 스텟 가치'!$B$12:$L$16,AD$2,0)+(VLOOKUP($F1684,'(참고)타워 스텟 가치'!$B$12:$L$16,AD$2,0)*$E1684)</f>
        <v>1713.6562500000105</v>
      </c>
      <c r="AE1684">
        <f>VLOOKUP($F1684,'(참고)타워 스텟 가치'!$B$12:$L$16,AE$2,0)+(VLOOKUP($F1684,'(참고)타워 스텟 가치'!$B$12:$L$16,AE$2,0)*$E1684)</f>
        <v>2056.3875000000126</v>
      </c>
      <c r="AF1684">
        <f>VLOOKUP($F1684,'(참고)타워 스텟 가치'!$B$12:$L$16,AF$2,0)+(VLOOKUP($F1684,'(참고)타워 스텟 가치'!$B$12:$L$16,AF$2,0)*$E1684)</f>
        <v>677000.00000000419</v>
      </c>
      <c r="AG1684">
        <f>VLOOKUP($F1684,'(참고)타워 스텟 가치'!$B$12:$L$16,AG$2,0)+(VLOOKUP($F1684,'(참고)타워 스텟 가치'!$B$12:$L$16,AG$2,0)*$E1684)</f>
        <v>10281.937500000064</v>
      </c>
      <c r="AH1684">
        <f>VLOOKUP($F1684,'(참고)타워 스텟 가치'!$B$12:$L$16,AH$2,0)+(VLOOKUP($F1684,'(참고)타워 스텟 가치'!$B$12:$L$16,AH$2,0)*$E1684)</f>
        <v>342.73125000000209</v>
      </c>
      <c r="AI1684">
        <f>VLOOKUP($F1684,'(참고)타워 스텟 가치'!$B$12:$L$16,AI$2,0)+(VLOOKUP($F1684,'(참고)타워 스텟 가치'!$B$12:$L$16,AI$2,0)*$E1684)</f>
        <v>40.620000000000246</v>
      </c>
      <c r="AJ1684">
        <f>VLOOKUP($F1684,'(참고)타워 스텟 가치'!$B$12:$L$16,AJ$2,0)+(VLOOKUP($F1684,'(참고)타워 스텟 가치'!$B$12:$L$16,AJ$2,0)*$E1684)</f>
        <v>0</v>
      </c>
      <c r="AK1684">
        <f>VLOOKUP($F1684,'(참고)타워 스텟 가치'!$B$12:$L$16,AK$2,0)+(VLOOKUP($F1684,'(참고)타워 스텟 가치'!$B$12:$L$16,AK$2,0)*$E1684)</f>
        <v>0</v>
      </c>
      <c r="AL1684">
        <f>VLOOKUP($F1684,'(참고)타워 스텟 가치'!$B$12:$L$16,AL$2,0)+(VLOOKUP($F1684,'(참고)타워 스텟 가치'!$B$12:$L$16,AL$2,0)*$E1684)</f>
        <v>270.80000000000166</v>
      </c>
      <c r="AM1684">
        <f>SUM('스테이지별 몬스터 스텟'!AD1684*'(참고)타워 스텟 가치'!$Q$17,'스테이지별 몬스터 스텟'!AE1684*'(참고)타워 스텟 가치'!$R$17,'스테이지별 몬스터 스텟'!AF1684*'(참고)타워 스텟 가치'!$S$17,'스테이지별 몬스터 스텟'!AG1684*'(참고)타워 스텟 가치'!$T$17,'스테이지별 몬스터 스텟'!AH1684*'(참고)타워 스텟 가치'!$U$17,'스테이지별 몬스터 스텟'!AI1684*'(참고)타워 스텟 가치'!$V$17,'스테이지별 몬스터 스텟'!AJ1684*'(참고)타워 스텟 가치'!$W$17,'스테이지별 몬스터 스텟'!AK1684*'(참고)타워 스텟 가치'!$X$17,'스테이지별 몬스터 스텟'!AL1684*'(참고)타워 스텟 가치'!$Y$17)</f>
        <v>1043843.4512500064</v>
      </c>
      <c r="AN1684">
        <v>3</v>
      </c>
    </row>
    <row r="1685" spans="3:40" x14ac:dyDescent="0.3">
      <c r="C1685">
        <v>1</v>
      </c>
      <c r="D1685">
        <f t="shared" si="80"/>
        <v>337</v>
      </c>
      <c r="E1685" s="52">
        <f>VLOOKUP(D1685,'스테이지별 난이도 설정'!B:C,2,0)</f>
        <v>134.80000000000084</v>
      </c>
      <c r="F1685" t="str">
        <f t="shared" si="81"/>
        <v>일반</v>
      </c>
      <c r="G1685">
        <f t="shared" si="79"/>
        <v>6</v>
      </c>
      <c r="H1685">
        <f>VLOOKUP($F1685,'(참고)타워 스텟 가치'!$B$2:$L$6,H$2,0)+(VLOOKUP($F1685,'(참고)타워 스텟 가치'!$B$2:$L$6,H$2,0)*$E1685)</f>
        <v>1018.5000000000063</v>
      </c>
      <c r="I1685">
        <f>VLOOKUP($F1685,'(참고)타워 스텟 가치'!$B$2:$L$6,I$2,0)+(VLOOKUP($F1685,'(참고)타워 스텟 가치'!$B$2:$L$6,I$2,0)*$E1685)</f>
        <v>203.70000000000124</v>
      </c>
      <c r="J1685">
        <f>VLOOKUP($F1685,'(참고)타워 스텟 가치'!$B$2:$L$6,J$2,0)+(VLOOKUP($F1685,'(참고)타워 스텟 가치'!$B$2:$L$6,J$2,0)*$E1685)</f>
        <v>679000.00000000419</v>
      </c>
      <c r="K1685">
        <f>VLOOKUP($F1685,'(참고)타워 스텟 가치'!$B$2:$L$6,K$2,0)+(VLOOKUP($F1685,'(참고)타워 스텟 가치'!$B$2:$L$6,K$2,0)*$E1685)</f>
        <v>4074.000000000025</v>
      </c>
      <c r="L1685">
        <f>VLOOKUP($F1685,'(참고)타워 스텟 가치'!$B$2:$L$6,L$2,0)+(VLOOKUP($F1685,'(참고)타워 스텟 가치'!$B$2:$L$6,L$2,0)*$E1685)</f>
        <v>67.900000000000418</v>
      </c>
      <c r="M1685">
        <f>VLOOKUP($F1685,'(참고)타워 스텟 가치'!$B$2:$L$6,M$2,0)+(VLOOKUP($F1685,'(참고)타워 스텟 가치'!$B$2:$L$6,M$2,0)*$E1685)</f>
        <v>40.740000000000244</v>
      </c>
      <c r="N1685">
        <f>VLOOKUP($F1685,'(참고)타워 스텟 가치'!$B$2:$L$6,N$2,0)+(VLOOKUP($F1685,'(참고)타워 스텟 가치'!$B$2:$L$6,N$2,0)*$E1685)</f>
        <v>0</v>
      </c>
      <c r="O1685">
        <f>VLOOKUP($F1685,'(참고)타워 스텟 가치'!$B$2:$L$6,O$2,0)+(VLOOKUP($F1685,'(참고)타워 스텟 가치'!$B$2:$L$6,O$2,0)*$E1685)</f>
        <v>0</v>
      </c>
      <c r="P1685">
        <f>VLOOKUP($F1685,'(참고)타워 스텟 가치'!$B$2:$L$6,P$2,0)+(VLOOKUP($F1685,'(참고)타워 스텟 가치'!$B$2:$L$6,P$2,0)*$E1685)</f>
        <v>95.060000000000585</v>
      </c>
      <c r="Q1685">
        <f>SUM('스테이지별 몬스터 스텟'!H1685*'(참고)타워 스텟 가치'!$Q$17,'스테이지별 몬스터 스텟'!I1685*'(참고)타워 스텟 가치'!$R$17,'스테이지별 몬스터 스텟'!J1685*'(참고)타워 스텟 가치'!$S$17,'스테이지별 몬스터 스텟'!K1685*'(참고)타워 스텟 가치'!$T$17,'스테이지별 몬스터 스텟'!L1685*'(참고)타워 스텟 가치'!$U$17,'스테이지별 몬스터 스텟'!M1685*'(참고)타워 스텟 가치'!$V$17,'스테이지별 몬스터 스텟'!N1685*'(참고)타워 스텟 가치'!$W$17,'스테이지별 몬스터 스텟'!O1685*'(참고)타워 스텟 가치'!$X$17,'스테이지별 몬스터 스텟'!P1685*'(참고)타워 스텟 가치'!$Y$17)</f>
        <v>1029357.2100000064</v>
      </c>
      <c r="R1685">
        <v>1</v>
      </c>
      <c r="S1685">
        <f>VLOOKUP($F1685,'(참고)타워 스텟 가치'!$B$7:$L$11,S$2,0)+(VLOOKUP($F1685,'(참고)타워 스텟 가치'!$B$7:$L$11,S$2,0)*$E1685)</f>
        <v>339.5000000000021</v>
      </c>
      <c r="T1685">
        <f>VLOOKUP($F1685,'(참고)타워 스텟 가치'!$B$7:$L$11,T$2,0)+(VLOOKUP($F1685,'(참고)타워 스텟 가치'!$B$7:$L$11,T$2,0)*$E1685)</f>
        <v>611.10000000000377</v>
      </c>
      <c r="U1685">
        <f>VLOOKUP($F1685,'(참고)타워 스텟 가치'!$B$7:$L$11,U$2,0)+(VLOOKUP($F1685,'(참고)타워 스텟 가치'!$B$7:$L$11,U$2,0)*$E1685)</f>
        <v>679000.00000000419</v>
      </c>
      <c r="V1685">
        <f>VLOOKUP($F1685,'(참고)타워 스텟 가치'!$B$7:$L$11,V$2,0)+(VLOOKUP($F1685,'(참고)타워 스텟 가치'!$B$7:$L$11,V$2,0)*$E1685)</f>
        <v>4074.000000000025</v>
      </c>
      <c r="W1685">
        <f>VLOOKUP($F1685,'(참고)타워 스텟 가치'!$B$7:$L$11,W$2,0)+(VLOOKUP($F1685,'(참고)타워 스텟 가치'!$B$7:$L$11,W$2,0)*$E1685)</f>
        <v>67.900000000000418</v>
      </c>
      <c r="X1685">
        <f>VLOOKUP($F1685,'(참고)타워 스텟 가치'!$B$7:$L$11,X$2,0)+(VLOOKUP($F1685,'(참고)타워 스텟 가치'!$B$7:$L$11,X$2,0)*$E1685)</f>
        <v>40.740000000000244</v>
      </c>
      <c r="Y1685">
        <f>VLOOKUP($F1685,'(참고)타워 스텟 가치'!$B$7:$L$11,Y$2,0)+(VLOOKUP($F1685,'(참고)타워 스텟 가치'!$B$7:$L$11,Y$2,0)*$E1685)</f>
        <v>0</v>
      </c>
      <c r="Z1685">
        <f>VLOOKUP($F1685,'(참고)타워 스텟 가치'!$B$7:$L$11,Z$2,0)+(VLOOKUP($F1685,'(참고)타워 스텟 가치'!$B$7:$L$11,Z$2,0)*$E1685)</f>
        <v>0</v>
      </c>
      <c r="AA1685">
        <f>VLOOKUP($F1685,'(참고)타워 스텟 가치'!$B$7:$L$11,AA$2,0)+(VLOOKUP($F1685,'(참고)타워 스텟 가치'!$B$7:$L$11,AA$2,0)*$E1685)</f>
        <v>95.060000000000585</v>
      </c>
      <c r="AB1685">
        <f>SUM('스테이지별 몬스터 스텟'!S1685*'(참고)타워 스텟 가치'!$Q$17,'스테이지별 몬스터 스텟'!T1685*'(참고)타워 스텟 가치'!$R$17,'스테이지별 몬스터 스텟'!U1685*'(참고)타워 스텟 가치'!$S$17,'스테이지별 몬스터 스텟'!V1685*'(참고)타워 스텟 가치'!$T$17,'스테이지별 몬스터 스텟'!W1685*'(참고)타워 스텟 가치'!$U$17,'스테이지별 몬스터 스텟'!X1685*'(참고)타워 스텟 가치'!$V$17,'스테이지별 몬스터 스텟'!Y1685*'(참고)타워 스텟 가치'!$W$17,'스테이지별 몬스터 스텟'!Z1685*'(참고)타워 스텟 가치'!$X$17,'스테이지별 몬스터 스텟'!AA1685*'(참고)타워 스텟 가치'!$Y$17)</f>
        <v>1028610.3100000063</v>
      </c>
      <c r="AC1685">
        <v>2</v>
      </c>
      <c r="AD1685">
        <f>VLOOKUP($F1685,'(참고)타워 스텟 가치'!$B$12:$L$16,AD$2,0)+(VLOOKUP($F1685,'(참고)타워 스텟 가치'!$B$12:$L$16,AD$2,0)*$E1685)</f>
        <v>339.5000000000021</v>
      </c>
      <c r="AE1685">
        <f>VLOOKUP($F1685,'(참고)타워 스텟 가치'!$B$12:$L$16,AE$2,0)+(VLOOKUP($F1685,'(참고)타워 스텟 가치'!$B$12:$L$16,AE$2,0)*$E1685)</f>
        <v>407.40000000000248</v>
      </c>
      <c r="AF1685">
        <f>VLOOKUP($F1685,'(참고)타워 스텟 가치'!$B$12:$L$16,AF$2,0)+(VLOOKUP($F1685,'(참고)타워 스텟 가치'!$B$12:$L$16,AF$2,0)*$E1685)</f>
        <v>679000.00000000419</v>
      </c>
      <c r="AG1685">
        <f>VLOOKUP($F1685,'(참고)타워 스텟 가치'!$B$12:$L$16,AG$2,0)+(VLOOKUP($F1685,'(참고)타워 스텟 가치'!$B$12:$L$16,AG$2,0)*$E1685)</f>
        <v>2037.0000000000125</v>
      </c>
      <c r="AH1685">
        <f>VLOOKUP($F1685,'(참고)타워 스텟 가치'!$B$12:$L$16,AH$2,0)+(VLOOKUP($F1685,'(참고)타워 스텟 가치'!$B$12:$L$16,AH$2,0)*$E1685)</f>
        <v>67.900000000000418</v>
      </c>
      <c r="AI1685">
        <f>VLOOKUP($F1685,'(참고)타워 스텟 가치'!$B$12:$L$16,AI$2,0)+(VLOOKUP($F1685,'(참고)타워 스텟 가치'!$B$12:$L$16,AI$2,0)*$E1685)</f>
        <v>40.740000000000244</v>
      </c>
      <c r="AJ1685">
        <f>VLOOKUP($F1685,'(참고)타워 스텟 가치'!$B$12:$L$16,AJ$2,0)+(VLOOKUP($F1685,'(참고)타워 스텟 가치'!$B$12:$L$16,AJ$2,0)*$E1685)</f>
        <v>0</v>
      </c>
      <c r="AK1685">
        <f>VLOOKUP($F1685,'(참고)타워 스텟 가치'!$B$12:$L$16,AK$2,0)+(VLOOKUP($F1685,'(참고)타워 스텟 가치'!$B$12:$L$16,AK$2,0)*$E1685)</f>
        <v>0</v>
      </c>
      <c r="AL1685">
        <f>VLOOKUP($F1685,'(참고)타워 스텟 가치'!$B$12:$L$16,AL$2,0)+(VLOOKUP($F1685,'(참고)타워 스텟 가치'!$B$12:$L$16,AL$2,0)*$E1685)</f>
        <v>190.12000000000117</v>
      </c>
      <c r="AM1685">
        <f>SUM('스테이지별 몬스터 스텟'!AD1685*'(참고)타워 스텟 가치'!$Q$17,'스테이지별 몬스터 스텟'!AE1685*'(참고)타워 스텟 가치'!$R$17,'스테이지별 몬스터 스텟'!AF1685*'(참고)타워 스텟 가치'!$S$17,'스테이지별 몬스터 스텟'!AG1685*'(참고)타워 스텟 가치'!$T$17,'스테이지별 몬스터 스텟'!AH1685*'(참고)타워 스텟 가치'!$U$17,'스테이지별 몬스터 스텟'!AI1685*'(참고)타워 스텟 가치'!$V$17,'스테이지별 몬스터 스텟'!AJ1685*'(참고)타워 스텟 가치'!$W$17,'스테이지별 몬스터 스텟'!AK1685*'(참고)타워 스텟 가치'!$X$17,'스테이지별 몬스터 스텟'!AL1685*'(참고)타워 스텟 가치'!$Y$17)</f>
        <v>1024420.8800000063</v>
      </c>
      <c r="AN1685">
        <v>3</v>
      </c>
    </row>
    <row r="1686" spans="3:40" x14ac:dyDescent="0.3">
      <c r="C1686">
        <v>2</v>
      </c>
      <c r="D1686">
        <f t="shared" si="80"/>
        <v>337</v>
      </c>
      <c r="E1686" s="52">
        <f>VLOOKUP(D1686,'스테이지별 난이도 설정'!B:C,2,0)</f>
        <v>134.80000000000084</v>
      </c>
      <c r="F1686" t="str">
        <f t="shared" si="81"/>
        <v>레어</v>
      </c>
      <c r="G1686">
        <f t="shared" si="79"/>
        <v>6</v>
      </c>
      <c r="H1686">
        <f>VLOOKUP($F1686,'(참고)타워 스텟 가치'!$B$2:$L$6,H$2,0)+(VLOOKUP($F1686,'(참고)타워 스텟 가치'!$B$2:$L$6,H$2,0)*$E1686)</f>
        <v>1527.7500000000093</v>
      </c>
      <c r="I1686">
        <f>VLOOKUP($F1686,'(참고)타워 스텟 가치'!$B$2:$L$6,I$2,0)+(VLOOKUP($F1686,'(참고)타워 스텟 가치'!$B$2:$L$6,I$2,0)*$E1686)</f>
        <v>305.55000000000189</v>
      </c>
      <c r="J1686">
        <f>VLOOKUP($F1686,'(참고)타워 스텟 가치'!$B$2:$L$6,J$2,0)+(VLOOKUP($F1686,'(참고)타워 스텟 가치'!$B$2:$L$6,J$2,0)*$E1686)</f>
        <v>679000.00000000419</v>
      </c>
      <c r="K1686">
        <f>VLOOKUP($F1686,'(참고)타워 스텟 가치'!$B$2:$L$6,K$2,0)+(VLOOKUP($F1686,'(참고)타워 스텟 가치'!$B$2:$L$6,K$2,0)*$E1686)</f>
        <v>6111.0000000000373</v>
      </c>
      <c r="L1686">
        <f>VLOOKUP($F1686,'(참고)타워 스텟 가치'!$B$2:$L$6,L$2,0)+(VLOOKUP($F1686,'(참고)타워 스텟 가치'!$B$2:$L$6,L$2,0)*$E1686)</f>
        <v>101.85000000000062</v>
      </c>
      <c r="M1686">
        <f>VLOOKUP($F1686,'(참고)타워 스텟 가치'!$B$2:$L$6,M$2,0)+(VLOOKUP($F1686,'(참고)타워 스텟 가치'!$B$2:$L$6,M$2,0)*$E1686)</f>
        <v>40.740000000000244</v>
      </c>
      <c r="N1686">
        <f>VLOOKUP($F1686,'(참고)타워 스텟 가치'!$B$2:$L$6,N$2,0)+(VLOOKUP($F1686,'(참고)타워 스텟 가치'!$B$2:$L$6,N$2,0)*$E1686)</f>
        <v>0</v>
      </c>
      <c r="O1686">
        <f>VLOOKUP($F1686,'(참고)타워 스텟 가치'!$B$2:$L$6,O$2,0)+(VLOOKUP($F1686,'(참고)타워 스텟 가치'!$B$2:$L$6,O$2,0)*$E1686)</f>
        <v>0</v>
      </c>
      <c r="P1686">
        <f>VLOOKUP($F1686,'(참고)타워 스텟 가치'!$B$2:$L$6,P$2,0)+(VLOOKUP($F1686,'(참고)타워 스텟 가치'!$B$2:$L$6,P$2,0)*$E1686)</f>
        <v>95.060000000000585</v>
      </c>
      <c r="Q1686">
        <f>SUM('스테이지별 몬스터 스텟'!H1686*'(참고)타워 스텟 가치'!$Q$17,'스테이지별 몬스터 스텟'!I1686*'(참고)타워 스텟 가치'!$R$17,'스테이지별 몬스터 스텟'!J1686*'(참고)타워 스텟 가치'!$S$17,'스테이지별 몬스터 스텟'!K1686*'(참고)타워 스텟 가치'!$T$17,'스테이지별 몬스터 스텟'!L1686*'(참고)타워 스텟 가치'!$U$17,'스테이지별 몬스터 스텟'!M1686*'(참고)타워 스텟 가치'!$V$17,'스테이지별 몬스터 스텟'!N1686*'(참고)타워 스텟 가치'!$W$17,'스테이지별 몬스터 스텟'!O1686*'(참고)타워 스텟 가치'!$X$17,'스테이지별 몬스터 스텟'!P1686*'(참고)타워 스텟 가치'!$Y$17)</f>
        <v>1034670.3850000064</v>
      </c>
      <c r="R1686">
        <v>1</v>
      </c>
      <c r="S1686">
        <f>VLOOKUP($F1686,'(참고)타워 스텟 가치'!$B$7:$L$11,S$2,0)+(VLOOKUP($F1686,'(참고)타워 스텟 가치'!$B$7:$L$11,S$2,0)*$E1686)</f>
        <v>509.25000000000313</v>
      </c>
      <c r="T1686">
        <f>VLOOKUP($F1686,'(참고)타워 스텟 가치'!$B$7:$L$11,T$2,0)+(VLOOKUP($F1686,'(참고)타워 스텟 가치'!$B$7:$L$11,T$2,0)*$E1686)</f>
        <v>916.65000000000566</v>
      </c>
      <c r="U1686">
        <f>VLOOKUP($F1686,'(참고)타워 스텟 가치'!$B$7:$L$11,U$2,0)+(VLOOKUP($F1686,'(참고)타워 스텟 가치'!$B$7:$L$11,U$2,0)*$E1686)</f>
        <v>679000.00000000419</v>
      </c>
      <c r="V1686">
        <f>VLOOKUP($F1686,'(참고)타워 스텟 가치'!$B$7:$L$11,V$2,0)+(VLOOKUP($F1686,'(참고)타워 스텟 가치'!$B$7:$L$11,V$2,0)*$E1686)</f>
        <v>6111.0000000000373</v>
      </c>
      <c r="W1686">
        <f>VLOOKUP($F1686,'(참고)타워 스텟 가치'!$B$7:$L$11,W$2,0)+(VLOOKUP($F1686,'(참고)타워 스텟 가치'!$B$7:$L$11,W$2,0)*$E1686)</f>
        <v>101.85000000000062</v>
      </c>
      <c r="X1686">
        <f>VLOOKUP($F1686,'(참고)타워 스텟 가치'!$B$7:$L$11,X$2,0)+(VLOOKUP($F1686,'(참고)타워 스텟 가치'!$B$7:$L$11,X$2,0)*$E1686)</f>
        <v>40.740000000000244</v>
      </c>
      <c r="Y1686">
        <f>VLOOKUP($F1686,'(참고)타워 스텟 가치'!$B$7:$L$11,Y$2,0)+(VLOOKUP($F1686,'(참고)타워 스텟 가치'!$B$7:$L$11,Y$2,0)*$E1686)</f>
        <v>0</v>
      </c>
      <c r="Z1686">
        <f>VLOOKUP($F1686,'(참고)타워 스텟 가치'!$B$7:$L$11,Z$2,0)+(VLOOKUP($F1686,'(참고)타워 스텟 가치'!$B$7:$L$11,Z$2,0)*$E1686)</f>
        <v>0</v>
      </c>
      <c r="AA1686">
        <f>VLOOKUP($F1686,'(참고)타워 스텟 가치'!$B$7:$L$11,AA$2,0)+(VLOOKUP($F1686,'(참고)타워 스텟 가치'!$B$7:$L$11,AA$2,0)*$E1686)</f>
        <v>95.060000000000585</v>
      </c>
      <c r="AB1686">
        <f>SUM('스테이지별 몬스터 스텟'!S1686*'(참고)타워 스텟 가치'!$Q$17,'스테이지별 몬스터 스텟'!T1686*'(참고)타워 스텟 가치'!$R$17,'스테이지별 몬스터 스텟'!U1686*'(참고)타워 스텟 가치'!$S$17,'스테이지별 몬스터 스텟'!V1686*'(참고)타워 스텟 가치'!$T$17,'스테이지별 몬스터 스텟'!W1686*'(참고)타워 스텟 가치'!$U$17,'스테이지별 몬스터 스텟'!X1686*'(참고)타워 스텟 가치'!$V$17,'스테이지별 몬스터 스텟'!Y1686*'(참고)타워 스텟 가치'!$W$17,'스테이지별 몬스터 스텟'!Z1686*'(참고)타워 스텟 가치'!$X$17,'스테이지별 몬스터 스텟'!AA1686*'(참고)타워 스텟 가치'!$Y$17)</f>
        <v>1033550.0350000063</v>
      </c>
      <c r="AC1686">
        <v>2</v>
      </c>
      <c r="AD1686">
        <f>VLOOKUP($F1686,'(참고)타워 스텟 가치'!$B$12:$L$16,AD$2,0)+(VLOOKUP($F1686,'(참고)타워 스텟 가치'!$B$12:$L$16,AD$2,0)*$E1686)</f>
        <v>509.25000000000313</v>
      </c>
      <c r="AE1686">
        <f>VLOOKUP($F1686,'(참고)타워 스텟 가치'!$B$12:$L$16,AE$2,0)+(VLOOKUP($F1686,'(참고)타워 스텟 가치'!$B$12:$L$16,AE$2,0)*$E1686)</f>
        <v>611.10000000000377</v>
      </c>
      <c r="AF1686">
        <f>VLOOKUP($F1686,'(참고)타워 스텟 가치'!$B$12:$L$16,AF$2,0)+(VLOOKUP($F1686,'(참고)타워 스텟 가치'!$B$12:$L$16,AF$2,0)*$E1686)</f>
        <v>679000.00000000419</v>
      </c>
      <c r="AG1686">
        <f>VLOOKUP($F1686,'(참고)타워 스텟 가치'!$B$12:$L$16,AG$2,0)+(VLOOKUP($F1686,'(참고)타워 스텟 가치'!$B$12:$L$16,AG$2,0)*$E1686)</f>
        <v>3055.5000000000186</v>
      </c>
      <c r="AH1686">
        <f>VLOOKUP($F1686,'(참고)타워 스텟 가치'!$B$12:$L$16,AH$2,0)+(VLOOKUP($F1686,'(참고)타워 스텟 가치'!$B$12:$L$16,AH$2,0)*$E1686)</f>
        <v>101.85000000000062</v>
      </c>
      <c r="AI1686">
        <f>VLOOKUP($F1686,'(참고)타워 스텟 가치'!$B$12:$L$16,AI$2,0)+(VLOOKUP($F1686,'(참고)타워 스텟 가치'!$B$12:$L$16,AI$2,0)*$E1686)</f>
        <v>40.740000000000244</v>
      </c>
      <c r="AJ1686">
        <f>VLOOKUP($F1686,'(참고)타워 스텟 가치'!$B$12:$L$16,AJ$2,0)+(VLOOKUP($F1686,'(참고)타워 스텟 가치'!$B$12:$L$16,AJ$2,0)*$E1686)</f>
        <v>0</v>
      </c>
      <c r="AK1686">
        <f>VLOOKUP($F1686,'(참고)타워 스텟 가치'!$B$12:$L$16,AK$2,0)+(VLOOKUP($F1686,'(참고)타워 스텟 가치'!$B$12:$L$16,AK$2,0)*$E1686)</f>
        <v>0</v>
      </c>
      <c r="AL1686">
        <f>VLOOKUP($F1686,'(참고)타워 스텟 가치'!$B$12:$L$16,AL$2,0)+(VLOOKUP($F1686,'(참고)타워 스텟 가치'!$B$12:$L$16,AL$2,0)*$E1686)</f>
        <v>190.12000000000117</v>
      </c>
      <c r="AM1686">
        <f>SUM('스테이지별 몬스터 스텟'!AD1686*'(참고)타워 스텟 가치'!$Q$17,'스테이지별 몬스터 스텟'!AE1686*'(참고)타워 스텟 가치'!$R$17,'스테이지별 몬스터 스텟'!AF1686*'(참고)타워 스텟 가치'!$S$17,'스테이지별 몬스터 스텟'!AG1686*'(참고)타워 스텟 가치'!$T$17,'스테이지별 몬스터 스텟'!AH1686*'(참고)타워 스텟 가치'!$U$17,'스테이지별 몬스터 스텟'!AI1686*'(참고)타워 스텟 가치'!$V$17,'스테이지별 몬스터 스텟'!AJ1686*'(참고)타워 스텟 가치'!$W$17,'스테이지별 몬스터 스텟'!AK1686*'(참고)타워 스텟 가치'!$X$17,'스테이지별 몬스터 스텟'!AL1686*'(참고)타워 스텟 가치'!$Y$17)</f>
        <v>1027170.8300000062</v>
      </c>
      <c r="AN1686">
        <v>3</v>
      </c>
    </row>
    <row r="1687" spans="3:40" x14ac:dyDescent="0.3">
      <c r="C1687">
        <v>3</v>
      </c>
      <c r="D1687">
        <f t="shared" si="80"/>
        <v>337</v>
      </c>
      <c r="E1687" s="52">
        <f>VLOOKUP(D1687,'스테이지별 난이도 설정'!B:C,2,0)</f>
        <v>134.80000000000084</v>
      </c>
      <c r="F1687" t="str">
        <f t="shared" si="81"/>
        <v>에픽</v>
      </c>
      <c r="G1687">
        <f t="shared" si="79"/>
        <v>6</v>
      </c>
      <c r="H1687">
        <f>VLOOKUP($F1687,'(참고)타워 스텟 가치'!$B$2:$L$6,H$2,0)+(VLOOKUP($F1687,'(참고)타워 스텟 가치'!$B$2:$L$6,H$2,0)*$E1687)</f>
        <v>2291.6250000000141</v>
      </c>
      <c r="I1687">
        <f>VLOOKUP($F1687,'(참고)타워 스텟 가치'!$B$2:$L$6,I$2,0)+(VLOOKUP($F1687,'(참고)타워 스텟 가치'!$B$2:$L$6,I$2,0)*$E1687)</f>
        <v>458.32500000000283</v>
      </c>
      <c r="J1687">
        <f>VLOOKUP($F1687,'(참고)타워 스텟 가치'!$B$2:$L$6,J$2,0)+(VLOOKUP($F1687,'(참고)타워 스텟 가치'!$B$2:$L$6,J$2,0)*$E1687)</f>
        <v>679000.00000000419</v>
      </c>
      <c r="K1687">
        <f>VLOOKUP($F1687,'(참고)타워 스텟 가치'!$B$2:$L$6,K$2,0)+(VLOOKUP($F1687,'(참고)타워 스텟 가치'!$B$2:$L$6,K$2,0)*$E1687)</f>
        <v>9166.5000000000564</v>
      </c>
      <c r="L1687">
        <f>VLOOKUP($F1687,'(참고)타워 스텟 가치'!$B$2:$L$6,L$2,0)+(VLOOKUP($F1687,'(참고)타워 스텟 가치'!$B$2:$L$6,L$2,0)*$E1687)</f>
        <v>152.77500000000094</v>
      </c>
      <c r="M1687">
        <f>VLOOKUP($F1687,'(참고)타워 스텟 가치'!$B$2:$L$6,M$2,0)+(VLOOKUP($F1687,'(참고)타워 스텟 가치'!$B$2:$L$6,M$2,0)*$E1687)</f>
        <v>40.740000000000244</v>
      </c>
      <c r="N1687">
        <f>VLOOKUP($F1687,'(참고)타워 스텟 가치'!$B$2:$L$6,N$2,0)+(VLOOKUP($F1687,'(참고)타워 스텟 가치'!$B$2:$L$6,N$2,0)*$E1687)</f>
        <v>0</v>
      </c>
      <c r="O1687">
        <f>VLOOKUP($F1687,'(참고)타워 스텟 가치'!$B$2:$L$6,O$2,0)+(VLOOKUP($F1687,'(참고)타워 스텟 가치'!$B$2:$L$6,O$2,0)*$E1687)</f>
        <v>0</v>
      </c>
      <c r="P1687">
        <f>VLOOKUP($F1687,'(참고)타워 스텟 가치'!$B$2:$L$6,P$2,0)+(VLOOKUP($F1687,'(참고)타워 스텟 가치'!$B$2:$L$6,P$2,0)*$E1687)</f>
        <v>95.060000000000585</v>
      </c>
      <c r="Q1687">
        <f>SUM('스테이지별 몬스터 스텟'!H1687*'(참고)타워 스텟 가치'!$Q$17,'스테이지별 몬스터 스텟'!I1687*'(참고)타워 스텟 가치'!$R$17,'스테이지별 몬스터 스텟'!J1687*'(참고)타워 스텟 가치'!$S$17,'스테이지별 몬스터 스텟'!K1687*'(참고)타워 스텟 가치'!$T$17,'스테이지별 몬스터 스텟'!L1687*'(참고)타워 스텟 가치'!$U$17,'스테이지별 몬스터 스텟'!M1687*'(참고)타워 스텟 가치'!$V$17,'스테이지별 몬스터 스텟'!N1687*'(참고)타워 스텟 가치'!$W$17,'스테이지별 몬스터 스텟'!O1687*'(참고)타워 스텟 가치'!$X$17,'스테이지별 몬스터 스텟'!P1687*'(참고)타워 스텟 가치'!$Y$17)</f>
        <v>1042640.1475000065</v>
      </c>
      <c r="R1687">
        <v>1</v>
      </c>
      <c r="S1687">
        <f>VLOOKUP($F1687,'(참고)타워 스텟 가치'!$B$7:$L$11,S$2,0)+(VLOOKUP($F1687,'(참고)타워 스텟 가치'!$B$7:$L$11,S$2,0)*$E1687)</f>
        <v>763.87500000000466</v>
      </c>
      <c r="T1687">
        <f>VLOOKUP($F1687,'(참고)타워 스텟 가치'!$B$7:$L$11,T$2,0)+(VLOOKUP($F1687,'(참고)타워 스텟 가치'!$B$7:$L$11,T$2,0)*$E1687)</f>
        <v>1374.9750000000085</v>
      </c>
      <c r="U1687">
        <f>VLOOKUP($F1687,'(참고)타워 스텟 가치'!$B$7:$L$11,U$2,0)+(VLOOKUP($F1687,'(참고)타워 스텟 가치'!$B$7:$L$11,U$2,0)*$E1687)</f>
        <v>679000.00000000419</v>
      </c>
      <c r="V1687">
        <f>VLOOKUP($F1687,'(참고)타워 스텟 가치'!$B$7:$L$11,V$2,0)+(VLOOKUP($F1687,'(참고)타워 스텟 가치'!$B$7:$L$11,V$2,0)*$E1687)</f>
        <v>9166.5000000000564</v>
      </c>
      <c r="W1687">
        <f>VLOOKUP($F1687,'(참고)타워 스텟 가치'!$B$7:$L$11,W$2,0)+(VLOOKUP($F1687,'(참고)타워 스텟 가치'!$B$7:$L$11,W$2,0)*$E1687)</f>
        <v>152.77500000000094</v>
      </c>
      <c r="X1687">
        <f>VLOOKUP($F1687,'(참고)타워 스텟 가치'!$B$7:$L$11,X$2,0)+(VLOOKUP($F1687,'(참고)타워 스텟 가치'!$B$7:$L$11,X$2,0)*$E1687)</f>
        <v>40.740000000000244</v>
      </c>
      <c r="Y1687">
        <f>VLOOKUP($F1687,'(참고)타워 스텟 가치'!$B$7:$L$11,Y$2,0)+(VLOOKUP($F1687,'(참고)타워 스텟 가치'!$B$7:$L$11,Y$2,0)*$E1687)</f>
        <v>0</v>
      </c>
      <c r="Z1687">
        <f>VLOOKUP($F1687,'(참고)타워 스텟 가치'!$B$7:$L$11,Z$2,0)+(VLOOKUP($F1687,'(참고)타워 스텟 가치'!$B$7:$L$11,Z$2,0)*$E1687)</f>
        <v>0</v>
      </c>
      <c r="AA1687">
        <f>VLOOKUP($F1687,'(참고)타워 스텟 가치'!$B$7:$L$11,AA$2,0)+(VLOOKUP($F1687,'(참고)타워 스텟 가치'!$B$7:$L$11,AA$2,0)*$E1687)</f>
        <v>95.060000000000585</v>
      </c>
      <c r="AB1687">
        <f>SUM('스테이지별 몬스터 스텟'!S1687*'(참고)타워 스텟 가치'!$Q$17,'스테이지별 몬스터 스텟'!T1687*'(참고)타워 스텟 가치'!$R$17,'스테이지별 몬스터 스텟'!U1687*'(참고)타워 스텟 가치'!$S$17,'스테이지별 몬스터 스텟'!V1687*'(참고)타워 스텟 가치'!$T$17,'스테이지별 몬스터 스텟'!W1687*'(참고)타워 스텟 가치'!$U$17,'스테이지별 몬스터 스텟'!X1687*'(참고)타워 스텟 가치'!$V$17,'스테이지별 몬스터 스텟'!Y1687*'(참고)타워 스텟 가치'!$W$17,'스테이지별 몬스터 스텟'!Z1687*'(참고)타워 스텟 가치'!$X$17,'스테이지별 몬스터 스텟'!AA1687*'(참고)타워 스텟 가치'!$Y$17)</f>
        <v>1040959.6225000065</v>
      </c>
      <c r="AC1687">
        <v>2</v>
      </c>
      <c r="AD1687">
        <f>VLOOKUP($F1687,'(참고)타워 스텟 가치'!$B$12:$L$16,AD$2,0)+(VLOOKUP($F1687,'(참고)타워 스텟 가치'!$B$12:$L$16,AD$2,0)*$E1687)</f>
        <v>763.87500000000466</v>
      </c>
      <c r="AE1687">
        <f>VLOOKUP($F1687,'(참고)타워 스텟 가치'!$B$12:$L$16,AE$2,0)+(VLOOKUP($F1687,'(참고)타워 스텟 가치'!$B$12:$L$16,AE$2,0)*$E1687)</f>
        <v>916.65000000000566</v>
      </c>
      <c r="AF1687">
        <f>VLOOKUP($F1687,'(참고)타워 스텟 가치'!$B$12:$L$16,AF$2,0)+(VLOOKUP($F1687,'(참고)타워 스텟 가치'!$B$12:$L$16,AF$2,0)*$E1687)</f>
        <v>679000.00000000419</v>
      </c>
      <c r="AG1687">
        <f>VLOOKUP($F1687,'(참고)타워 스텟 가치'!$B$12:$L$16,AG$2,0)+(VLOOKUP($F1687,'(참고)타워 스텟 가치'!$B$12:$L$16,AG$2,0)*$E1687)</f>
        <v>4583.2500000000282</v>
      </c>
      <c r="AH1687">
        <f>VLOOKUP($F1687,'(참고)타워 스텟 가치'!$B$12:$L$16,AH$2,0)+(VLOOKUP($F1687,'(참고)타워 스텟 가치'!$B$12:$L$16,AH$2,0)*$E1687)</f>
        <v>152.77500000000094</v>
      </c>
      <c r="AI1687">
        <f>VLOOKUP($F1687,'(참고)타워 스텟 가치'!$B$12:$L$16,AI$2,0)+(VLOOKUP($F1687,'(참고)타워 스텟 가치'!$B$12:$L$16,AI$2,0)*$E1687)</f>
        <v>40.740000000000244</v>
      </c>
      <c r="AJ1687">
        <f>VLOOKUP($F1687,'(참고)타워 스텟 가치'!$B$12:$L$16,AJ$2,0)+(VLOOKUP($F1687,'(참고)타워 스텟 가치'!$B$12:$L$16,AJ$2,0)*$E1687)</f>
        <v>0</v>
      </c>
      <c r="AK1687">
        <f>VLOOKUP($F1687,'(참고)타워 스텟 가치'!$B$12:$L$16,AK$2,0)+(VLOOKUP($F1687,'(참고)타워 스텟 가치'!$B$12:$L$16,AK$2,0)*$E1687)</f>
        <v>0</v>
      </c>
      <c r="AL1687">
        <f>VLOOKUP($F1687,'(참고)타워 스텟 가치'!$B$12:$L$16,AL$2,0)+(VLOOKUP($F1687,'(참고)타워 스텟 가치'!$B$12:$L$16,AL$2,0)*$E1687)</f>
        <v>190.12000000000117</v>
      </c>
      <c r="AM1687">
        <f>SUM('스테이지별 몬스터 스텟'!AD1687*'(참고)타워 스텟 가치'!$Q$17,'스테이지별 몬스터 스텟'!AE1687*'(참고)타워 스텟 가치'!$R$17,'스테이지별 몬스터 스텟'!AF1687*'(참고)타워 스텟 가치'!$S$17,'스테이지별 몬스터 스텟'!AG1687*'(참고)타워 스텟 가치'!$T$17,'스테이지별 몬스터 스텟'!AH1687*'(참고)타워 스텟 가치'!$U$17,'스테이지별 몬스터 스텟'!AI1687*'(참고)타워 스텟 가치'!$V$17,'스테이지별 몬스터 스텟'!AJ1687*'(참고)타워 스텟 가치'!$W$17,'스테이지별 몬스터 스텟'!AK1687*'(참고)타워 스텟 가치'!$X$17,'스테이지별 몬스터 스텟'!AL1687*'(참고)타워 스텟 가치'!$Y$17)</f>
        <v>1031295.7550000063</v>
      </c>
      <c r="AN1687">
        <v>3</v>
      </c>
    </row>
    <row r="1688" spans="3:40" x14ac:dyDescent="0.3">
      <c r="C1688">
        <v>4</v>
      </c>
      <c r="D1688">
        <f t="shared" si="80"/>
        <v>337</v>
      </c>
      <c r="E1688" s="52">
        <f>VLOOKUP(D1688,'스테이지별 난이도 설정'!B:C,2,0)</f>
        <v>134.80000000000084</v>
      </c>
      <c r="F1688" t="str">
        <f t="shared" si="81"/>
        <v>유니크</v>
      </c>
      <c r="G1688">
        <f t="shared" si="79"/>
        <v>6</v>
      </c>
      <c r="H1688">
        <f>VLOOKUP($F1688,'(참고)타워 스텟 가치'!$B$2:$L$6,H$2,0)+(VLOOKUP($F1688,'(참고)타워 스텟 가치'!$B$2:$L$6,H$2,0)*$E1688)</f>
        <v>3437.4375000000214</v>
      </c>
      <c r="I1688">
        <f>VLOOKUP($F1688,'(참고)타워 스텟 가치'!$B$2:$L$6,I$2,0)+(VLOOKUP($F1688,'(참고)타워 스텟 가치'!$B$2:$L$6,I$2,0)*$E1688)</f>
        <v>687.48750000000427</v>
      </c>
      <c r="J1688">
        <f>VLOOKUP($F1688,'(참고)타워 스텟 가치'!$B$2:$L$6,J$2,0)+(VLOOKUP($F1688,'(참고)타워 스텟 가치'!$B$2:$L$6,J$2,0)*$E1688)</f>
        <v>679000.00000000419</v>
      </c>
      <c r="K1688">
        <f>VLOOKUP($F1688,'(참고)타워 스텟 가치'!$B$2:$L$6,K$2,0)+(VLOOKUP($F1688,'(참고)타워 스텟 가치'!$B$2:$L$6,K$2,0)*$E1688)</f>
        <v>13749.750000000085</v>
      </c>
      <c r="L1688">
        <f>VLOOKUP($F1688,'(참고)타워 스텟 가치'!$B$2:$L$6,L$2,0)+(VLOOKUP($F1688,'(참고)타워 스텟 가치'!$B$2:$L$6,L$2,0)*$E1688)</f>
        <v>229.16250000000142</v>
      </c>
      <c r="M1688">
        <f>VLOOKUP($F1688,'(참고)타워 스텟 가치'!$B$2:$L$6,M$2,0)+(VLOOKUP($F1688,'(참고)타워 스텟 가치'!$B$2:$L$6,M$2,0)*$E1688)</f>
        <v>40.740000000000244</v>
      </c>
      <c r="N1688">
        <f>VLOOKUP($F1688,'(참고)타워 스텟 가치'!$B$2:$L$6,N$2,0)+(VLOOKUP($F1688,'(참고)타워 스텟 가치'!$B$2:$L$6,N$2,0)*$E1688)</f>
        <v>0</v>
      </c>
      <c r="O1688">
        <f>VLOOKUP($F1688,'(참고)타워 스텟 가치'!$B$2:$L$6,O$2,0)+(VLOOKUP($F1688,'(참고)타워 스텟 가치'!$B$2:$L$6,O$2,0)*$E1688)</f>
        <v>0</v>
      </c>
      <c r="P1688">
        <f>VLOOKUP($F1688,'(참고)타워 스텟 가치'!$B$2:$L$6,P$2,0)+(VLOOKUP($F1688,'(참고)타워 스텟 가치'!$B$2:$L$6,P$2,0)*$E1688)</f>
        <v>135.80000000000084</v>
      </c>
      <c r="Q1688">
        <f>SUM('스테이지별 몬스터 스텟'!H1688*'(참고)타워 스텟 가치'!$Q$17,'스테이지별 몬스터 스텟'!I1688*'(참고)타워 스텟 가치'!$R$17,'스테이지별 몬스터 스텟'!J1688*'(참고)타워 스텟 가치'!$S$17,'스테이지별 몬스터 스텟'!K1688*'(참고)타워 스텟 가치'!$T$17,'스테이지별 몬스터 스텟'!L1688*'(참고)타워 스텟 가치'!$U$17,'스테이지별 몬스터 스텟'!M1688*'(참고)타워 스텟 가치'!$V$17,'스테이지별 몬스터 스텟'!N1688*'(참고)타워 스텟 가치'!$W$17,'스테이지별 몬스터 스텟'!O1688*'(참고)타워 스텟 가치'!$X$17,'스테이지별 몬스터 스텟'!P1688*'(참고)타워 스텟 가치'!$Y$17)</f>
        <v>1054676.2712500065</v>
      </c>
      <c r="R1688">
        <v>1</v>
      </c>
      <c r="S1688">
        <f>VLOOKUP($F1688,'(참고)타워 스텟 가치'!$B$7:$L$11,S$2,0)+(VLOOKUP($F1688,'(참고)타워 스텟 가치'!$B$7:$L$11,S$2,0)*$E1688)</f>
        <v>1145.812500000007</v>
      </c>
      <c r="T1688">
        <f>VLOOKUP($F1688,'(참고)타워 스텟 가치'!$B$7:$L$11,T$2,0)+(VLOOKUP($F1688,'(참고)타워 스텟 가치'!$B$7:$L$11,T$2,0)*$E1688)</f>
        <v>2062.4625000000124</v>
      </c>
      <c r="U1688">
        <f>VLOOKUP($F1688,'(참고)타워 스텟 가치'!$B$7:$L$11,U$2,0)+(VLOOKUP($F1688,'(참고)타워 스텟 가치'!$B$7:$L$11,U$2,0)*$E1688)</f>
        <v>679000.00000000419</v>
      </c>
      <c r="V1688">
        <f>VLOOKUP($F1688,'(참고)타워 스텟 가치'!$B$7:$L$11,V$2,0)+(VLOOKUP($F1688,'(참고)타워 스텟 가치'!$B$7:$L$11,V$2,0)*$E1688)</f>
        <v>13749.750000000085</v>
      </c>
      <c r="W1688">
        <f>VLOOKUP($F1688,'(참고)타워 스텟 가치'!$B$7:$L$11,W$2,0)+(VLOOKUP($F1688,'(참고)타워 스텟 가치'!$B$7:$L$11,W$2,0)*$E1688)</f>
        <v>229.16250000000142</v>
      </c>
      <c r="X1688">
        <f>VLOOKUP($F1688,'(참고)타워 스텟 가치'!$B$7:$L$11,X$2,0)+(VLOOKUP($F1688,'(참고)타워 스텟 가치'!$B$7:$L$11,X$2,0)*$E1688)</f>
        <v>40.740000000000244</v>
      </c>
      <c r="Y1688">
        <f>VLOOKUP($F1688,'(참고)타워 스텟 가치'!$B$7:$L$11,Y$2,0)+(VLOOKUP($F1688,'(참고)타워 스텟 가치'!$B$7:$L$11,Y$2,0)*$E1688)</f>
        <v>0</v>
      </c>
      <c r="Z1688">
        <f>VLOOKUP($F1688,'(참고)타워 스텟 가치'!$B$7:$L$11,Z$2,0)+(VLOOKUP($F1688,'(참고)타워 스텟 가치'!$B$7:$L$11,Z$2,0)*$E1688)</f>
        <v>0</v>
      </c>
      <c r="AA1688">
        <f>VLOOKUP($F1688,'(참고)타워 스텟 가치'!$B$7:$L$11,AA$2,0)+(VLOOKUP($F1688,'(참고)타워 스텟 가치'!$B$7:$L$11,AA$2,0)*$E1688)</f>
        <v>135.80000000000084</v>
      </c>
      <c r="AB1688">
        <f>SUM('스테이지별 몬스터 스텟'!S1688*'(참고)타워 스텟 가치'!$Q$17,'스테이지별 몬스터 스텟'!T1688*'(참고)타워 스텟 가치'!$R$17,'스테이지별 몬스터 스텟'!U1688*'(참고)타워 스텟 가치'!$S$17,'스테이지별 몬스터 스텟'!V1688*'(참고)타워 스텟 가치'!$T$17,'스테이지별 몬스터 스텟'!W1688*'(참고)타워 스텟 가치'!$U$17,'스테이지별 몬스터 스텟'!X1688*'(참고)타워 스텟 가치'!$V$17,'스테이지별 몬스터 스텟'!Y1688*'(참고)타워 스텟 가치'!$W$17,'스테이지별 몬스터 스텟'!Z1688*'(참고)타워 스텟 가치'!$X$17,'스테이지별 몬스터 스텟'!AA1688*'(참고)타워 스텟 가치'!$Y$17)</f>
        <v>1052155.4837500064</v>
      </c>
      <c r="AC1688">
        <v>2</v>
      </c>
      <c r="AD1688">
        <f>VLOOKUP($F1688,'(참고)타워 스텟 가치'!$B$12:$L$16,AD$2,0)+(VLOOKUP($F1688,'(참고)타워 스텟 가치'!$B$12:$L$16,AD$2,0)*$E1688)</f>
        <v>1145.812500000007</v>
      </c>
      <c r="AE1688">
        <f>VLOOKUP($F1688,'(참고)타워 스텟 가치'!$B$12:$L$16,AE$2,0)+(VLOOKUP($F1688,'(참고)타워 스텟 가치'!$B$12:$L$16,AE$2,0)*$E1688)</f>
        <v>1374.9750000000085</v>
      </c>
      <c r="AF1688">
        <f>VLOOKUP($F1688,'(참고)타워 스텟 가치'!$B$12:$L$16,AF$2,0)+(VLOOKUP($F1688,'(참고)타워 스텟 가치'!$B$12:$L$16,AF$2,0)*$E1688)</f>
        <v>679000.00000000419</v>
      </c>
      <c r="AG1688">
        <f>VLOOKUP($F1688,'(참고)타워 스텟 가치'!$B$12:$L$16,AG$2,0)+(VLOOKUP($F1688,'(참고)타워 스텟 가치'!$B$12:$L$16,AG$2,0)*$E1688)</f>
        <v>6874.8750000000427</v>
      </c>
      <c r="AH1688">
        <f>VLOOKUP($F1688,'(참고)타워 스텟 가치'!$B$12:$L$16,AH$2,0)+(VLOOKUP($F1688,'(참고)타워 스텟 가치'!$B$12:$L$16,AH$2,0)*$E1688)</f>
        <v>229.16250000000142</v>
      </c>
      <c r="AI1688">
        <f>VLOOKUP($F1688,'(참고)타워 스텟 가치'!$B$12:$L$16,AI$2,0)+(VLOOKUP($F1688,'(참고)타워 스텟 가치'!$B$12:$L$16,AI$2,0)*$E1688)</f>
        <v>40.740000000000244</v>
      </c>
      <c r="AJ1688">
        <f>VLOOKUP($F1688,'(참고)타워 스텟 가치'!$B$12:$L$16,AJ$2,0)+(VLOOKUP($F1688,'(참고)타워 스텟 가치'!$B$12:$L$16,AJ$2,0)*$E1688)</f>
        <v>0</v>
      </c>
      <c r="AK1688">
        <f>VLOOKUP($F1688,'(참고)타워 스텟 가치'!$B$12:$L$16,AK$2,0)+(VLOOKUP($F1688,'(참고)타워 스텟 가치'!$B$12:$L$16,AK$2,0)*$E1688)</f>
        <v>0</v>
      </c>
      <c r="AL1688">
        <f>VLOOKUP($F1688,'(참고)타워 스텟 가치'!$B$12:$L$16,AL$2,0)+(VLOOKUP($F1688,'(참고)타워 스텟 가치'!$B$12:$L$16,AL$2,0)*$E1688)</f>
        <v>271.60000000000167</v>
      </c>
      <c r="AM1688">
        <f>SUM('스테이지별 몬스터 스텟'!AD1688*'(참고)타워 스텟 가치'!$Q$17,'스테이지별 몬스터 스텟'!AE1688*'(참고)타워 스텟 가치'!$R$17,'스테이지별 몬스터 스텟'!AF1688*'(참고)타워 스텟 가치'!$S$17,'스테이지별 몬스터 스텟'!AG1688*'(참고)타워 스텟 가치'!$T$17,'스테이지별 몬스터 스텟'!AH1688*'(참고)타워 스텟 가치'!$U$17,'스테이지별 몬스터 스텟'!AI1688*'(참고)타워 스텟 가치'!$V$17,'스테이지별 몬스터 스텟'!AJ1688*'(참고)타워 스텟 가치'!$W$17,'스테이지별 몬스터 스텟'!AK1688*'(참고)타워 스텟 가치'!$X$17,'스테이지별 몬스터 스텟'!AL1688*'(참고)타워 스텟 가치'!$Y$17)</f>
        <v>1037646.1025000063</v>
      </c>
      <c r="AN1688">
        <v>3</v>
      </c>
    </row>
    <row r="1689" spans="3:40" x14ac:dyDescent="0.3">
      <c r="C1689">
        <v>5</v>
      </c>
      <c r="D1689">
        <f t="shared" si="80"/>
        <v>337</v>
      </c>
      <c r="E1689" s="52">
        <f>VLOOKUP(D1689,'스테이지별 난이도 설정'!B:C,2,0)</f>
        <v>134.80000000000084</v>
      </c>
      <c r="F1689" t="str">
        <f t="shared" si="81"/>
        <v>스페셜</v>
      </c>
      <c r="G1689">
        <f t="shared" si="79"/>
        <v>6</v>
      </c>
      <c r="H1689">
        <f>VLOOKUP($F1689,'(참고)타워 스텟 가치'!$B$2:$L$6,H$2,0)+(VLOOKUP($F1689,'(참고)타워 스텟 가치'!$B$2:$L$6,H$2,0)*$E1689)</f>
        <v>5156.1562500000318</v>
      </c>
      <c r="I1689">
        <f>VLOOKUP($F1689,'(참고)타워 스텟 가치'!$B$2:$L$6,I$2,0)+(VLOOKUP($F1689,'(참고)타워 스텟 가치'!$B$2:$L$6,I$2,0)*$E1689)</f>
        <v>1031.2312500000062</v>
      </c>
      <c r="J1689">
        <f>VLOOKUP($F1689,'(참고)타워 스텟 가치'!$B$2:$L$6,J$2,0)+(VLOOKUP($F1689,'(참고)타워 스텟 가치'!$B$2:$L$6,J$2,0)*$E1689)</f>
        <v>679000.00000000419</v>
      </c>
      <c r="K1689">
        <f>VLOOKUP($F1689,'(참고)타워 스텟 가치'!$B$2:$L$6,K$2,0)+(VLOOKUP($F1689,'(참고)타워 스텟 가치'!$B$2:$L$6,K$2,0)*$E1689)</f>
        <v>20624.625000000127</v>
      </c>
      <c r="L1689">
        <f>VLOOKUP($F1689,'(참고)타워 스텟 가치'!$B$2:$L$6,L$2,0)+(VLOOKUP($F1689,'(참고)타워 스텟 가치'!$B$2:$L$6,L$2,0)*$E1689)</f>
        <v>343.74375000000214</v>
      </c>
      <c r="M1689">
        <f>VLOOKUP($F1689,'(참고)타워 스텟 가치'!$B$2:$L$6,M$2,0)+(VLOOKUP($F1689,'(참고)타워 스텟 가치'!$B$2:$L$6,M$2,0)*$E1689)</f>
        <v>40.740000000000244</v>
      </c>
      <c r="N1689">
        <f>VLOOKUP($F1689,'(참고)타워 스텟 가치'!$B$2:$L$6,N$2,0)+(VLOOKUP($F1689,'(참고)타워 스텟 가치'!$B$2:$L$6,N$2,0)*$E1689)</f>
        <v>0</v>
      </c>
      <c r="O1689">
        <f>VLOOKUP($F1689,'(참고)타워 스텟 가치'!$B$2:$L$6,O$2,0)+(VLOOKUP($F1689,'(참고)타워 스텟 가치'!$B$2:$L$6,O$2,0)*$E1689)</f>
        <v>0</v>
      </c>
      <c r="P1689">
        <f>VLOOKUP($F1689,'(참고)타워 스텟 가치'!$B$2:$L$6,P$2,0)+(VLOOKUP($F1689,'(참고)타워 스텟 가치'!$B$2:$L$6,P$2,0)*$E1689)</f>
        <v>135.80000000000084</v>
      </c>
      <c r="Q1689">
        <f>SUM('스테이지별 몬스터 스텟'!H1689*'(참고)타워 스텟 가치'!$Q$17,'스테이지별 몬스터 스텟'!I1689*'(참고)타워 스텟 가치'!$R$17,'스테이지별 몬스터 스텟'!J1689*'(참고)타워 스텟 가치'!$S$17,'스테이지별 몬스터 스텟'!K1689*'(참고)타워 스텟 가치'!$T$17,'스테이지별 몬스터 스텟'!L1689*'(참고)타워 스텟 가치'!$U$17,'스테이지별 몬스터 스텟'!M1689*'(참고)타워 스텟 가치'!$V$17,'스테이지별 몬스터 스텟'!N1689*'(참고)타워 스텟 가치'!$W$17,'스테이지별 몬스터 스텟'!O1689*'(참고)타워 스텟 가치'!$X$17,'스테이지별 몬스터 스텟'!P1689*'(참고)타워 스텟 가치'!$Y$17)</f>
        <v>1072608.2368750067</v>
      </c>
      <c r="R1689">
        <v>1</v>
      </c>
      <c r="S1689">
        <f>VLOOKUP($F1689,'(참고)타워 스텟 가치'!$B$7:$L$11,S$2,0)+(VLOOKUP($F1689,'(참고)타워 스텟 가치'!$B$7:$L$11,S$2,0)*$E1689)</f>
        <v>1718.7187500000107</v>
      </c>
      <c r="T1689">
        <f>VLOOKUP($F1689,'(참고)타워 스텟 가치'!$B$7:$L$11,T$2,0)+(VLOOKUP($F1689,'(참고)타워 스텟 가치'!$B$7:$L$11,T$2,0)*$E1689)</f>
        <v>3093.693750000019</v>
      </c>
      <c r="U1689">
        <f>VLOOKUP($F1689,'(참고)타워 스텟 가치'!$B$7:$L$11,U$2,0)+(VLOOKUP($F1689,'(참고)타워 스텟 가치'!$B$7:$L$11,U$2,0)*$E1689)</f>
        <v>679000.00000000419</v>
      </c>
      <c r="V1689">
        <f>VLOOKUP($F1689,'(참고)타워 스텟 가치'!$B$7:$L$11,V$2,0)+(VLOOKUP($F1689,'(참고)타워 스텟 가치'!$B$7:$L$11,V$2,0)*$E1689)</f>
        <v>20624.625000000127</v>
      </c>
      <c r="W1689">
        <f>VLOOKUP($F1689,'(참고)타워 스텟 가치'!$B$7:$L$11,W$2,0)+(VLOOKUP($F1689,'(참고)타워 스텟 가치'!$B$7:$L$11,W$2,0)*$E1689)</f>
        <v>343.74375000000214</v>
      </c>
      <c r="X1689">
        <f>VLOOKUP($F1689,'(참고)타워 스텟 가치'!$B$7:$L$11,X$2,0)+(VLOOKUP($F1689,'(참고)타워 스텟 가치'!$B$7:$L$11,X$2,0)*$E1689)</f>
        <v>40.740000000000244</v>
      </c>
      <c r="Y1689">
        <f>VLOOKUP($F1689,'(참고)타워 스텟 가치'!$B$7:$L$11,Y$2,0)+(VLOOKUP($F1689,'(참고)타워 스텟 가치'!$B$7:$L$11,Y$2,0)*$E1689)</f>
        <v>0</v>
      </c>
      <c r="Z1689">
        <f>VLOOKUP($F1689,'(참고)타워 스텟 가치'!$B$7:$L$11,Z$2,0)+(VLOOKUP($F1689,'(참고)타워 스텟 가치'!$B$7:$L$11,Z$2,0)*$E1689)</f>
        <v>0</v>
      </c>
      <c r="AA1689">
        <f>VLOOKUP($F1689,'(참고)타워 스텟 가치'!$B$7:$L$11,AA$2,0)+(VLOOKUP($F1689,'(참고)타워 스텟 가치'!$B$7:$L$11,AA$2,0)*$E1689)</f>
        <v>135.80000000000084</v>
      </c>
      <c r="AB1689">
        <f>SUM('스테이지별 몬스터 스텟'!S1689*'(참고)타워 스텟 가치'!$Q$17,'스테이지별 몬스터 스텟'!T1689*'(참고)타워 스텟 가치'!$R$17,'스테이지별 몬스터 스텟'!U1689*'(참고)타워 스텟 가치'!$S$17,'스테이지별 몬스터 스텟'!V1689*'(참고)타워 스텟 가치'!$T$17,'스테이지별 몬스터 스텟'!W1689*'(참고)타워 스텟 가치'!$U$17,'스테이지별 몬스터 스텟'!X1689*'(참고)타워 스텟 가치'!$V$17,'스테이지별 몬스터 스텟'!Y1689*'(참고)타워 스텟 가치'!$W$17,'스테이지별 몬스터 스텟'!Z1689*'(참고)타워 스텟 가치'!$X$17,'스테이지별 몬스터 스텟'!AA1689*'(참고)타워 스텟 가치'!$Y$17)</f>
        <v>1068827.0556250068</v>
      </c>
      <c r="AC1689">
        <v>2</v>
      </c>
      <c r="AD1689">
        <f>VLOOKUP($F1689,'(참고)타워 스텟 가치'!$B$12:$L$16,AD$2,0)+(VLOOKUP($F1689,'(참고)타워 스텟 가치'!$B$12:$L$16,AD$2,0)*$E1689)</f>
        <v>1718.7187500000107</v>
      </c>
      <c r="AE1689">
        <f>VLOOKUP($F1689,'(참고)타워 스텟 가치'!$B$12:$L$16,AE$2,0)+(VLOOKUP($F1689,'(참고)타워 스텟 가치'!$B$12:$L$16,AE$2,0)*$E1689)</f>
        <v>2062.4625000000124</v>
      </c>
      <c r="AF1689">
        <f>VLOOKUP($F1689,'(참고)타워 스텟 가치'!$B$12:$L$16,AF$2,0)+(VLOOKUP($F1689,'(참고)타워 스텟 가치'!$B$12:$L$16,AF$2,0)*$E1689)</f>
        <v>679000.00000000419</v>
      </c>
      <c r="AG1689">
        <f>VLOOKUP($F1689,'(참고)타워 스텟 가치'!$B$12:$L$16,AG$2,0)+(VLOOKUP($F1689,'(참고)타워 스텟 가치'!$B$12:$L$16,AG$2,0)*$E1689)</f>
        <v>10312.312500000064</v>
      </c>
      <c r="AH1689">
        <f>VLOOKUP($F1689,'(참고)타워 스텟 가치'!$B$12:$L$16,AH$2,0)+(VLOOKUP($F1689,'(참고)타워 스텟 가치'!$B$12:$L$16,AH$2,0)*$E1689)</f>
        <v>343.74375000000214</v>
      </c>
      <c r="AI1689">
        <f>VLOOKUP($F1689,'(참고)타워 스텟 가치'!$B$12:$L$16,AI$2,0)+(VLOOKUP($F1689,'(참고)타워 스텟 가치'!$B$12:$L$16,AI$2,0)*$E1689)</f>
        <v>40.740000000000244</v>
      </c>
      <c r="AJ1689">
        <f>VLOOKUP($F1689,'(참고)타워 스텟 가치'!$B$12:$L$16,AJ$2,0)+(VLOOKUP($F1689,'(참고)타워 스텟 가치'!$B$12:$L$16,AJ$2,0)*$E1689)</f>
        <v>0</v>
      </c>
      <c r="AK1689">
        <f>VLOOKUP($F1689,'(참고)타워 스텟 가치'!$B$12:$L$16,AK$2,0)+(VLOOKUP($F1689,'(참고)타워 스텟 가치'!$B$12:$L$16,AK$2,0)*$E1689)</f>
        <v>0</v>
      </c>
      <c r="AL1689">
        <f>VLOOKUP($F1689,'(참고)타워 스텟 가치'!$B$12:$L$16,AL$2,0)+(VLOOKUP($F1689,'(참고)타워 스텟 가치'!$B$12:$L$16,AL$2,0)*$E1689)</f>
        <v>271.60000000000167</v>
      </c>
      <c r="AM1689">
        <f>SUM('스테이지별 몬스터 스텟'!AD1689*'(참고)타워 스텟 가치'!$Q$17,'스테이지별 몬스터 스텟'!AE1689*'(참고)타워 스텟 가치'!$R$17,'스테이지별 몬스터 스텟'!AF1689*'(참고)타워 스텟 가치'!$S$17,'스테이지별 몬스터 스텟'!AG1689*'(참고)타워 스텟 가치'!$T$17,'스테이지별 몬스터 스텟'!AH1689*'(참고)타워 스텟 가치'!$U$17,'스테이지별 몬스터 스텟'!AI1689*'(참고)타워 스텟 가치'!$V$17,'스테이지별 몬스터 스텟'!AJ1689*'(참고)타워 스텟 가치'!$W$17,'스테이지별 몬스터 스텟'!AK1689*'(참고)타워 스텟 가치'!$X$17,'스테이지별 몬스터 스텟'!AL1689*'(참고)타워 스텟 가치'!$Y$17)</f>
        <v>1046927.1837500065</v>
      </c>
      <c r="AN1689">
        <v>3</v>
      </c>
    </row>
    <row r="1690" spans="3:40" x14ac:dyDescent="0.3">
      <c r="C1690">
        <v>1</v>
      </c>
      <c r="D1690">
        <f t="shared" si="80"/>
        <v>338</v>
      </c>
      <c r="E1690" s="52">
        <f>VLOOKUP(D1690,'스테이지별 난이도 설정'!B:C,2,0)</f>
        <v>135.20000000000084</v>
      </c>
      <c r="F1690" t="str">
        <f t="shared" si="81"/>
        <v>일반</v>
      </c>
      <c r="G1690">
        <f t="shared" si="79"/>
        <v>6</v>
      </c>
      <c r="H1690">
        <f>VLOOKUP($F1690,'(참고)타워 스텟 가치'!$B$2:$L$6,H$2,0)+(VLOOKUP($F1690,'(참고)타워 스텟 가치'!$B$2:$L$6,H$2,0)*$E1690)</f>
        <v>1021.5000000000064</v>
      </c>
      <c r="I1690">
        <f>VLOOKUP($F1690,'(참고)타워 스텟 가치'!$B$2:$L$6,I$2,0)+(VLOOKUP($F1690,'(참고)타워 스텟 가치'!$B$2:$L$6,I$2,0)*$E1690)</f>
        <v>204.30000000000126</v>
      </c>
      <c r="J1690">
        <f>VLOOKUP($F1690,'(참고)타워 스텟 가치'!$B$2:$L$6,J$2,0)+(VLOOKUP($F1690,'(참고)타워 스텟 가치'!$B$2:$L$6,J$2,0)*$E1690)</f>
        <v>681000.00000000419</v>
      </c>
      <c r="K1690">
        <f>VLOOKUP($F1690,'(참고)타워 스텟 가치'!$B$2:$L$6,K$2,0)+(VLOOKUP($F1690,'(참고)타워 스텟 가치'!$B$2:$L$6,K$2,0)*$E1690)</f>
        <v>4086.0000000000255</v>
      </c>
      <c r="L1690">
        <f>VLOOKUP($F1690,'(참고)타워 스텟 가치'!$B$2:$L$6,L$2,0)+(VLOOKUP($F1690,'(참고)타워 스텟 가치'!$B$2:$L$6,L$2,0)*$E1690)</f>
        <v>68.100000000000421</v>
      </c>
      <c r="M1690">
        <f>VLOOKUP($F1690,'(참고)타워 스텟 가치'!$B$2:$L$6,M$2,0)+(VLOOKUP($F1690,'(참고)타워 스텟 가치'!$B$2:$L$6,M$2,0)*$E1690)</f>
        <v>40.860000000000248</v>
      </c>
      <c r="N1690">
        <f>VLOOKUP($F1690,'(참고)타워 스텟 가치'!$B$2:$L$6,N$2,0)+(VLOOKUP($F1690,'(참고)타워 스텟 가치'!$B$2:$L$6,N$2,0)*$E1690)</f>
        <v>0</v>
      </c>
      <c r="O1690">
        <f>VLOOKUP($F1690,'(참고)타워 스텟 가치'!$B$2:$L$6,O$2,0)+(VLOOKUP($F1690,'(참고)타워 스텟 가치'!$B$2:$L$6,O$2,0)*$E1690)</f>
        <v>0</v>
      </c>
      <c r="P1690">
        <f>VLOOKUP($F1690,'(참고)타워 스텟 가치'!$B$2:$L$6,P$2,0)+(VLOOKUP($F1690,'(참고)타워 스텟 가치'!$B$2:$L$6,P$2,0)*$E1690)</f>
        <v>95.340000000000586</v>
      </c>
      <c r="Q1690">
        <f>SUM('스테이지별 몬스터 스텟'!H1690*'(참고)타워 스텟 가치'!$Q$17,'스테이지별 몬스터 스텟'!I1690*'(참고)타워 스텟 가치'!$R$17,'스테이지별 몬스터 스텟'!J1690*'(참고)타워 스텟 가치'!$S$17,'스테이지별 몬스터 스텟'!K1690*'(참고)타워 스텟 가치'!$T$17,'스테이지별 몬스터 스텟'!L1690*'(참고)타워 스텟 가치'!$U$17,'스테이지별 몬스터 스텟'!M1690*'(참고)타워 스텟 가치'!$V$17,'스테이지별 몬스터 스텟'!N1690*'(참고)타워 스텟 가치'!$W$17,'스테이지별 몬스터 스텟'!O1690*'(참고)타워 스텟 가치'!$X$17,'스테이지별 몬스터 스텟'!P1690*'(참고)타워 스텟 가치'!$Y$17)</f>
        <v>1032389.1900000063</v>
      </c>
      <c r="R1690">
        <v>1</v>
      </c>
      <c r="S1690">
        <f>VLOOKUP($F1690,'(참고)타워 스텟 가치'!$B$7:$L$11,S$2,0)+(VLOOKUP($F1690,'(참고)타워 스텟 가치'!$B$7:$L$11,S$2,0)*$E1690)</f>
        <v>340.5000000000021</v>
      </c>
      <c r="T1690">
        <f>VLOOKUP($F1690,'(참고)타워 스텟 가치'!$B$7:$L$11,T$2,0)+(VLOOKUP($F1690,'(참고)타워 스텟 가치'!$B$7:$L$11,T$2,0)*$E1690)</f>
        <v>612.90000000000373</v>
      </c>
      <c r="U1690">
        <f>VLOOKUP($F1690,'(참고)타워 스텟 가치'!$B$7:$L$11,U$2,0)+(VLOOKUP($F1690,'(참고)타워 스텟 가치'!$B$7:$L$11,U$2,0)*$E1690)</f>
        <v>681000.00000000419</v>
      </c>
      <c r="V1690">
        <f>VLOOKUP($F1690,'(참고)타워 스텟 가치'!$B$7:$L$11,V$2,0)+(VLOOKUP($F1690,'(참고)타워 스텟 가치'!$B$7:$L$11,V$2,0)*$E1690)</f>
        <v>4086.0000000000255</v>
      </c>
      <c r="W1690">
        <f>VLOOKUP($F1690,'(참고)타워 스텟 가치'!$B$7:$L$11,W$2,0)+(VLOOKUP($F1690,'(참고)타워 스텟 가치'!$B$7:$L$11,W$2,0)*$E1690)</f>
        <v>68.100000000000421</v>
      </c>
      <c r="X1690">
        <f>VLOOKUP($F1690,'(참고)타워 스텟 가치'!$B$7:$L$11,X$2,0)+(VLOOKUP($F1690,'(참고)타워 스텟 가치'!$B$7:$L$11,X$2,0)*$E1690)</f>
        <v>40.860000000000248</v>
      </c>
      <c r="Y1690">
        <f>VLOOKUP($F1690,'(참고)타워 스텟 가치'!$B$7:$L$11,Y$2,0)+(VLOOKUP($F1690,'(참고)타워 스텟 가치'!$B$7:$L$11,Y$2,0)*$E1690)</f>
        <v>0</v>
      </c>
      <c r="Z1690">
        <f>VLOOKUP($F1690,'(참고)타워 스텟 가치'!$B$7:$L$11,Z$2,0)+(VLOOKUP($F1690,'(참고)타워 스텟 가치'!$B$7:$L$11,Z$2,0)*$E1690)</f>
        <v>0</v>
      </c>
      <c r="AA1690">
        <f>VLOOKUP($F1690,'(참고)타워 스텟 가치'!$B$7:$L$11,AA$2,0)+(VLOOKUP($F1690,'(참고)타워 스텟 가치'!$B$7:$L$11,AA$2,0)*$E1690)</f>
        <v>95.340000000000586</v>
      </c>
      <c r="AB1690">
        <f>SUM('스테이지별 몬스터 스텟'!S1690*'(참고)타워 스텟 가치'!$Q$17,'스테이지별 몬스터 스텟'!T1690*'(참고)타워 스텟 가치'!$R$17,'스테이지별 몬스터 스텟'!U1690*'(참고)타워 스텟 가치'!$S$17,'스테이지별 몬스터 스텟'!V1690*'(참고)타워 스텟 가치'!$T$17,'스테이지별 몬스터 스텟'!W1690*'(참고)타워 스텟 가치'!$U$17,'스테이지별 몬스터 스텟'!X1690*'(참고)타워 스텟 가치'!$V$17,'스테이지별 몬스터 스텟'!Y1690*'(참고)타워 스텟 가치'!$W$17,'스테이지별 몬스터 스텟'!Z1690*'(참고)타워 스텟 가치'!$X$17,'스테이지별 몬스터 스텟'!AA1690*'(참고)타워 스텟 가치'!$Y$17)</f>
        <v>1031640.0900000063</v>
      </c>
      <c r="AC1690">
        <v>2</v>
      </c>
      <c r="AD1690">
        <f>VLOOKUP($F1690,'(참고)타워 스텟 가치'!$B$12:$L$16,AD$2,0)+(VLOOKUP($F1690,'(참고)타워 스텟 가치'!$B$12:$L$16,AD$2,0)*$E1690)</f>
        <v>340.5000000000021</v>
      </c>
      <c r="AE1690">
        <f>VLOOKUP($F1690,'(참고)타워 스텟 가치'!$B$12:$L$16,AE$2,0)+(VLOOKUP($F1690,'(참고)타워 스텟 가치'!$B$12:$L$16,AE$2,0)*$E1690)</f>
        <v>408.60000000000252</v>
      </c>
      <c r="AF1690">
        <f>VLOOKUP($F1690,'(참고)타워 스텟 가치'!$B$12:$L$16,AF$2,0)+(VLOOKUP($F1690,'(참고)타워 스텟 가치'!$B$12:$L$16,AF$2,0)*$E1690)</f>
        <v>681000.00000000419</v>
      </c>
      <c r="AG1690">
        <f>VLOOKUP($F1690,'(참고)타워 스텟 가치'!$B$12:$L$16,AG$2,0)+(VLOOKUP($F1690,'(참고)타워 스텟 가치'!$B$12:$L$16,AG$2,0)*$E1690)</f>
        <v>2043.0000000000127</v>
      </c>
      <c r="AH1690">
        <f>VLOOKUP($F1690,'(참고)타워 스텟 가치'!$B$12:$L$16,AH$2,0)+(VLOOKUP($F1690,'(참고)타워 스텟 가치'!$B$12:$L$16,AH$2,0)*$E1690)</f>
        <v>68.100000000000421</v>
      </c>
      <c r="AI1690">
        <f>VLOOKUP($F1690,'(참고)타워 스텟 가치'!$B$12:$L$16,AI$2,0)+(VLOOKUP($F1690,'(참고)타워 스텟 가치'!$B$12:$L$16,AI$2,0)*$E1690)</f>
        <v>40.860000000000248</v>
      </c>
      <c r="AJ1690">
        <f>VLOOKUP($F1690,'(참고)타워 스텟 가치'!$B$12:$L$16,AJ$2,0)+(VLOOKUP($F1690,'(참고)타워 스텟 가치'!$B$12:$L$16,AJ$2,0)*$E1690)</f>
        <v>0</v>
      </c>
      <c r="AK1690">
        <f>VLOOKUP($F1690,'(참고)타워 스텟 가치'!$B$12:$L$16,AK$2,0)+(VLOOKUP($F1690,'(참고)타워 스텟 가치'!$B$12:$L$16,AK$2,0)*$E1690)</f>
        <v>0</v>
      </c>
      <c r="AL1690">
        <f>VLOOKUP($F1690,'(참고)타워 스텟 가치'!$B$12:$L$16,AL$2,0)+(VLOOKUP($F1690,'(참고)타워 스텟 가치'!$B$12:$L$16,AL$2,0)*$E1690)</f>
        <v>190.68000000000117</v>
      </c>
      <c r="AM1690">
        <f>SUM('스테이지별 몬스터 스텟'!AD1690*'(참고)타워 스텟 가치'!$Q$17,'스테이지별 몬스터 스텟'!AE1690*'(참고)타워 스텟 가치'!$R$17,'스테이지별 몬스터 스텟'!AF1690*'(참고)타워 스텟 가치'!$S$17,'스테이지별 몬스터 스텟'!AG1690*'(참고)타워 스텟 가치'!$T$17,'스테이지별 몬스터 스텟'!AH1690*'(참고)타워 스텟 가치'!$U$17,'스테이지별 몬스터 스텟'!AI1690*'(참고)타워 스텟 가치'!$V$17,'스테이지별 몬스터 스텟'!AJ1690*'(참고)타워 스텟 가치'!$W$17,'스테이지별 몬스터 스텟'!AK1690*'(참고)타워 스텟 가치'!$X$17,'스테이지별 몬스터 스텟'!AL1690*'(참고)타워 스텟 가치'!$Y$17)</f>
        <v>1027438.3200000062</v>
      </c>
      <c r="AN1690">
        <v>3</v>
      </c>
    </row>
    <row r="1691" spans="3:40" x14ac:dyDescent="0.3">
      <c r="C1691">
        <v>2</v>
      </c>
      <c r="D1691">
        <f t="shared" si="80"/>
        <v>338</v>
      </c>
      <c r="E1691" s="52">
        <f>VLOOKUP(D1691,'스테이지별 난이도 설정'!B:C,2,0)</f>
        <v>135.20000000000084</v>
      </c>
      <c r="F1691" t="str">
        <f t="shared" si="81"/>
        <v>레어</v>
      </c>
      <c r="G1691">
        <f t="shared" si="79"/>
        <v>6</v>
      </c>
      <c r="H1691">
        <f>VLOOKUP($F1691,'(참고)타워 스텟 가치'!$B$2:$L$6,H$2,0)+(VLOOKUP($F1691,'(참고)타워 스텟 가치'!$B$2:$L$6,H$2,0)*$E1691)</f>
        <v>1532.2500000000095</v>
      </c>
      <c r="I1691">
        <f>VLOOKUP($F1691,'(참고)타워 스텟 가치'!$B$2:$L$6,I$2,0)+(VLOOKUP($F1691,'(참고)타워 스텟 가치'!$B$2:$L$6,I$2,0)*$E1691)</f>
        <v>306.45000000000186</v>
      </c>
      <c r="J1691">
        <f>VLOOKUP($F1691,'(참고)타워 스텟 가치'!$B$2:$L$6,J$2,0)+(VLOOKUP($F1691,'(참고)타워 스텟 가치'!$B$2:$L$6,J$2,0)*$E1691)</f>
        <v>681000.00000000419</v>
      </c>
      <c r="K1691">
        <f>VLOOKUP($F1691,'(참고)타워 스텟 가치'!$B$2:$L$6,K$2,0)+(VLOOKUP($F1691,'(참고)타워 스텟 가치'!$B$2:$L$6,K$2,0)*$E1691)</f>
        <v>6129.0000000000382</v>
      </c>
      <c r="L1691">
        <f>VLOOKUP($F1691,'(참고)타워 스텟 가치'!$B$2:$L$6,L$2,0)+(VLOOKUP($F1691,'(참고)타워 스텟 가치'!$B$2:$L$6,L$2,0)*$E1691)</f>
        <v>102.15000000000063</v>
      </c>
      <c r="M1691">
        <f>VLOOKUP($F1691,'(참고)타워 스텟 가치'!$B$2:$L$6,M$2,0)+(VLOOKUP($F1691,'(참고)타워 스텟 가치'!$B$2:$L$6,M$2,0)*$E1691)</f>
        <v>40.860000000000248</v>
      </c>
      <c r="N1691">
        <f>VLOOKUP($F1691,'(참고)타워 스텟 가치'!$B$2:$L$6,N$2,0)+(VLOOKUP($F1691,'(참고)타워 스텟 가치'!$B$2:$L$6,N$2,0)*$E1691)</f>
        <v>0</v>
      </c>
      <c r="O1691">
        <f>VLOOKUP($F1691,'(참고)타워 스텟 가치'!$B$2:$L$6,O$2,0)+(VLOOKUP($F1691,'(참고)타워 스텟 가치'!$B$2:$L$6,O$2,0)*$E1691)</f>
        <v>0</v>
      </c>
      <c r="P1691">
        <f>VLOOKUP($F1691,'(참고)타워 스텟 가치'!$B$2:$L$6,P$2,0)+(VLOOKUP($F1691,'(참고)타워 스텟 가치'!$B$2:$L$6,P$2,0)*$E1691)</f>
        <v>95.340000000000586</v>
      </c>
      <c r="Q1691">
        <f>SUM('스테이지별 몬스터 스텟'!H1691*'(참고)타워 스텟 가치'!$Q$17,'스테이지별 몬스터 스텟'!I1691*'(참고)타워 스텟 가치'!$R$17,'스테이지별 몬스터 스텟'!J1691*'(참고)타워 스텟 가치'!$S$17,'스테이지별 몬스터 스텟'!K1691*'(참고)타워 스텟 가치'!$T$17,'스테이지별 몬스터 스텟'!L1691*'(참고)타워 스텟 가치'!$U$17,'스테이지별 몬스터 스텟'!M1691*'(참고)타워 스텟 가치'!$V$17,'스테이지별 몬스터 스텟'!N1691*'(참고)타워 스텟 가치'!$W$17,'스테이지별 몬스터 스텟'!O1691*'(참고)타워 스텟 가치'!$X$17,'스테이지별 몬스터 스텟'!P1691*'(참고)타워 스텟 가치'!$Y$17)</f>
        <v>1037718.0150000065</v>
      </c>
      <c r="R1691">
        <v>1</v>
      </c>
      <c r="S1691">
        <f>VLOOKUP($F1691,'(참고)타워 스텟 가치'!$B$7:$L$11,S$2,0)+(VLOOKUP($F1691,'(참고)타워 스텟 가치'!$B$7:$L$11,S$2,0)*$E1691)</f>
        <v>510.75000000000318</v>
      </c>
      <c r="T1691">
        <f>VLOOKUP($F1691,'(참고)타워 스텟 가치'!$B$7:$L$11,T$2,0)+(VLOOKUP($F1691,'(참고)타워 스텟 가치'!$B$7:$L$11,T$2,0)*$E1691)</f>
        <v>919.35000000000571</v>
      </c>
      <c r="U1691">
        <f>VLOOKUP($F1691,'(참고)타워 스텟 가치'!$B$7:$L$11,U$2,0)+(VLOOKUP($F1691,'(참고)타워 스텟 가치'!$B$7:$L$11,U$2,0)*$E1691)</f>
        <v>681000.00000000419</v>
      </c>
      <c r="V1691">
        <f>VLOOKUP($F1691,'(참고)타워 스텟 가치'!$B$7:$L$11,V$2,0)+(VLOOKUP($F1691,'(참고)타워 스텟 가치'!$B$7:$L$11,V$2,0)*$E1691)</f>
        <v>6129.0000000000382</v>
      </c>
      <c r="W1691">
        <f>VLOOKUP($F1691,'(참고)타워 스텟 가치'!$B$7:$L$11,W$2,0)+(VLOOKUP($F1691,'(참고)타워 스텟 가치'!$B$7:$L$11,W$2,0)*$E1691)</f>
        <v>102.15000000000063</v>
      </c>
      <c r="X1691">
        <f>VLOOKUP($F1691,'(참고)타워 스텟 가치'!$B$7:$L$11,X$2,0)+(VLOOKUP($F1691,'(참고)타워 스텟 가치'!$B$7:$L$11,X$2,0)*$E1691)</f>
        <v>40.860000000000248</v>
      </c>
      <c r="Y1691">
        <f>VLOOKUP($F1691,'(참고)타워 스텟 가치'!$B$7:$L$11,Y$2,0)+(VLOOKUP($F1691,'(참고)타워 스텟 가치'!$B$7:$L$11,Y$2,0)*$E1691)</f>
        <v>0</v>
      </c>
      <c r="Z1691">
        <f>VLOOKUP($F1691,'(참고)타워 스텟 가치'!$B$7:$L$11,Z$2,0)+(VLOOKUP($F1691,'(참고)타워 스텟 가치'!$B$7:$L$11,Z$2,0)*$E1691)</f>
        <v>0</v>
      </c>
      <c r="AA1691">
        <f>VLOOKUP($F1691,'(참고)타워 스텟 가치'!$B$7:$L$11,AA$2,0)+(VLOOKUP($F1691,'(참고)타워 스텟 가치'!$B$7:$L$11,AA$2,0)*$E1691)</f>
        <v>95.340000000000586</v>
      </c>
      <c r="AB1691">
        <f>SUM('스테이지별 몬스터 스텟'!S1691*'(참고)타워 스텟 가치'!$Q$17,'스테이지별 몬스터 스텟'!T1691*'(참고)타워 스텟 가치'!$R$17,'스테이지별 몬스터 스텟'!U1691*'(참고)타워 스텟 가치'!$S$17,'스테이지별 몬스터 스텟'!V1691*'(참고)타워 스텟 가치'!$T$17,'스테이지별 몬스터 스텟'!W1691*'(참고)타워 스텟 가치'!$U$17,'스테이지별 몬스터 스텟'!X1691*'(참고)타워 스텟 가치'!$V$17,'스테이지별 몬스터 스텟'!Y1691*'(참고)타워 스텟 가치'!$W$17,'스테이지별 몬스터 스텟'!Z1691*'(참고)타워 스텟 가치'!$X$17,'스테이지별 몬스터 스텟'!AA1691*'(참고)타워 스텟 가치'!$Y$17)</f>
        <v>1036594.3650000065</v>
      </c>
      <c r="AC1691">
        <v>2</v>
      </c>
      <c r="AD1691">
        <f>VLOOKUP($F1691,'(참고)타워 스텟 가치'!$B$12:$L$16,AD$2,0)+(VLOOKUP($F1691,'(참고)타워 스텟 가치'!$B$12:$L$16,AD$2,0)*$E1691)</f>
        <v>510.75000000000318</v>
      </c>
      <c r="AE1691">
        <f>VLOOKUP($F1691,'(참고)타워 스텟 가치'!$B$12:$L$16,AE$2,0)+(VLOOKUP($F1691,'(참고)타워 스텟 가치'!$B$12:$L$16,AE$2,0)*$E1691)</f>
        <v>612.90000000000373</v>
      </c>
      <c r="AF1691">
        <f>VLOOKUP($F1691,'(참고)타워 스텟 가치'!$B$12:$L$16,AF$2,0)+(VLOOKUP($F1691,'(참고)타워 스텟 가치'!$B$12:$L$16,AF$2,0)*$E1691)</f>
        <v>681000.00000000419</v>
      </c>
      <c r="AG1691">
        <f>VLOOKUP($F1691,'(참고)타워 스텟 가치'!$B$12:$L$16,AG$2,0)+(VLOOKUP($F1691,'(참고)타워 스텟 가치'!$B$12:$L$16,AG$2,0)*$E1691)</f>
        <v>3064.5000000000191</v>
      </c>
      <c r="AH1691">
        <f>VLOOKUP($F1691,'(참고)타워 스텟 가치'!$B$12:$L$16,AH$2,0)+(VLOOKUP($F1691,'(참고)타워 스텟 가치'!$B$12:$L$16,AH$2,0)*$E1691)</f>
        <v>102.15000000000063</v>
      </c>
      <c r="AI1691">
        <f>VLOOKUP($F1691,'(참고)타워 스텟 가치'!$B$12:$L$16,AI$2,0)+(VLOOKUP($F1691,'(참고)타워 스텟 가치'!$B$12:$L$16,AI$2,0)*$E1691)</f>
        <v>40.860000000000248</v>
      </c>
      <c r="AJ1691">
        <f>VLOOKUP($F1691,'(참고)타워 스텟 가치'!$B$12:$L$16,AJ$2,0)+(VLOOKUP($F1691,'(참고)타워 스텟 가치'!$B$12:$L$16,AJ$2,0)*$E1691)</f>
        <v>0</v>
      </c>
      <c r="AK1691">
        <f>VLOOKUP($F1691,'(참고)타워 스텟 가치'!$B$12:$L$16,AK$2,0)+(VLOOKUP($F1691,'(참고)타워 스텟 가치'!$B$12:$L$16,AK$2,0)*$E1691)</f>
        <v>0</v>
      </c>
      <c r="AL1691">
        <f>VLOOKUP($F1691,'(참고)타워 스텟 가치'!$B$12:$L$16,AL$2,0)+(VLOOKUP($F1691,'(참고)타워 스텟 가치'!$B$12:$L$16,AL$2,0)*$E1691)</f>
        <v>190.68000000000117</v>
      </c>
      <c r="AM1691">
        <f>SUM('스테이지별 몬스터 스텟'!AD1691*'(참고)타워 스텟 가치'!$Q$17,'스테이지별 몬스터 스텟'!AE1691*'(참고)타워 스텟 가치'!$R$17,'스테이지별 몬스터 스텟'!AF1691*'(참고)타워 스텟 가치'!$S$17,'스테이지별 몬스터 스텟'!AG1691*'(참고)타워 스텟 가치'!$T$17,'스테이지별 몬스터 스텟'!AH1691*'(참고)타워 스텟 가치'!$U$17,'스테이지별 몬스터 스텟'!AI1691*'(참고)타워 스텟 가치'!$V$17,'스테이지별 몬스터 스텟'!AJ1691*'(참고)타워 스텟 가치'!$W$17,'스테이지별 몬스터 스텟'!AK1691*'(참고)타워 스텟 가치'!$X$17,'스테이지별 몬스터 스텟'!AL1691*'(참고)타워 스텟 가치'!$Y$17)</f>
        <v>1030196.3700000063</v>
      </c>
      <c r="AN1691">
        <v>3</v>
      </c>
    </row>
    <row r="1692" spans="3:40" x14ac:dyDescent="0.3">
      <c r="C1692">
        <v>3</v>
      </c>
      <c r="D1692">
        <f t="shared" si="80"/>
        <v>338</v>
      </c>
      <c r="E1692" s="52">
        <f>VLOOKUP(D1692,'스테이지별 난이도 설정'!B:C,2,0)</f>
        <v>135.20000000000084</v>
      </c>
      <c r="F1692" t="str">
        <f t="shared" si="81"/>
        <v>에픽</v>
      </c>
      <c r="G1692">
        <f t="shared" si="79"/>
        <v>6</v>
      </c>
      <c r="H1692">
        <f>VLOOKUP($F1692,'(참고)타워 스텟 가치'!$B$2:$L$6,H$2,0)+(VLOOKUP($F1692,'(참고)타워 스텟 가치'!$B$2:$L$6,H$2,0)*$E1692)</f>
        <v>2298.3750000000141</v>
      </c>
      <c r="I1692">
        <f>VLOOKUP($F1692,'(참고)타워 스텟 가치'!$B$2:$L$6,I$2,0)+(VLOOKUP($F1692,'(참고)타워 스텟 가치'!$B$2:$L$6,I$2,0)*$E1692)</f>
        <v>459.67500000000285</v>
      </c>
      <c r="J1692">
        <f>VLOOKUP($F1692,'(참고)타워 스텟 가치'!$B$2:$L$6,J$2,0)+(VLOOKUP($F1692,'(참고)타워 스텟 가치'!$B$2:$L$6,J$2,0)*$E1692)</f>
        <v>681000.00000000419</v>
      </c>
      <c r="K1692">
        <f>VLOOKUP($F1692,'(참고)타워 스텟 가치'!$B$2:$L$6,K$2,0)+(VLOOKUP($F1692,'(참고)타워 스텟 가치'!$B$2:$L$6,K$2,0)*$E1692)</f>
        <v>9193.5000000000564</v>
      </c>
      <c r="L1692">
        <f>VLOOKUP($F1692,'(참고)타워 스텟 가치'!$B$2:$L$6,L$2,0)+(VLOOKUP($F1692,'(참고)타워 스텟 가치'!$B$2:$L$6,L$2,0)*$E1692)</f>
        <v>153.22500000000093</v>
      </c>
      <c r="M1692">
        <f>VLOOKUP($F1692,'(참고)타워 스텟 가치'!$B$2:$L$6,M$2,0)+(VLOOKUP($F1692,'(참고)타워 스텟 가치'!$B$2:$L$6,M$2,0)*$E1692)</f>
        <v>40.860000000000248</v>
      </c>
      <c r="N1692">
        <f>VLOOKUP($F1692,'(참고)타워 스텟 가치'!$B$2:$L$6,N$2,0)+(VLOOKUP($F1692,'(참고)타워 스텟 가치'!$B$2:$L$6,N$2,0)*$E1692)</f>
        <v>0</v>
      </c>
      <c r="O1692">
        <f>VLOOKUP($F1692,'(참고)타워 스텟 가치'!$B$2:$L$6,O$2,0)+(VLOOKUP($F1692,'(참고)타워 스텟 가치'!$B$2:$L$6,O$2,0)*$E1692)</f>
        <v>0</v>
      </c>
      <c r="P1692">
        <f>VLOOKUP($F1692,'(참고)타워 스텟 가치'!$B$2:$L$6,P$2,0)+(VLOOKUP($F1692,'(참고)타워 스텟 가치'!$B$2:$L$6,P$2,0)*$E1692)</f>
        <v>95.340000000000586</v>
      </c>
      <c r="Q1692">
        <f>SUM('스테이지별 몬스터 스텟'!H1692*'(참고)타워 스텟 가치'!$Q$17,'스테이지별 몬스터 스텟'!I1692*'(참고)타워 스텟 가치'!$R$17,'스테이지별 몬스터 스텟'!J1692*'(참고)타워 스텟 가치'!$S$17,'스테이지별 몬스터 스텟'!K1692*'(참고)타워 스텟 가치'!$T$17,'스테이지별 몬스터 스텟'!L1692*'(참고)타워 스텟 가치'!$U$17,'스테이지별 몬스터 스텟'!M1692*'(참고)타워 스텟 가치'!$V$17,'스테이지별 몬스터 스텟'!N1692*'(참고)타워 스텟 가치'!$W$17,'스테이지별 몬스터 스텟'!O1692*'(참고)타워 스텟 가치'!$X$17,'스테이지별 몬스터 스텟'!P1692*'(참고)타워 스텟 가치'!$Y$17)</f>
        <v>1045711.2525000065</v>
      </c>
      <c r="R1692">
        <v>1</v>
      </c>
      <c r="S1692">
        <f>VLOOKUP($F1692,'(참고)타워 스텟 가치'!$B$7:$L$11,S$2,0)+(VLOOKUP($F1692,'(참고)타워 스텟 가치'!$B$7:$L$11,S$2,0)*$E1692)</f>
        <v>766.12500000000477</v>
      </c>
      <c r="T1692">
        <f>VLOOKUP($F1692,'(참고)타워 스텟 가치'!$B$7:$L$11,T$2,0)+(VLOOKUP($F1692,'(참고)타워 스텟 가치'!$B$7:$L$11,T$2,0)*$E1692)</f>
        <v>1379.0250000000085</v>
      </c>
      <c r="U1692">
        <f>VLOOKUP($F1692,'(참고)타워 스텟 가치'!$B$7:$L$11,U$2,0)+(VLOOKUP($F1692,'(참고)타워 스텟 가치'!$B$7:$L$11,U$2,0)*$E1692)</f>
        <v>681000.00000000419</v>
      </c>
      <c r="V1692">
        <f>VLOOKUP($F1692,'(참고)타워 스텟 가치'!$B$7:$L$11,V$2,0)+(VLOOKUP($F1692,'(참고)타워 스텟 가치'!$B$7:$L$11,V$2,0)*$E1692)</f>
        <v>9193.5000000000564</v>
      </c>
      <c r="W1692">
        <f>VLOOKUP($F1692,'(참고)타워 스텟 가치'!$B$7:$L$11,W$2,0)+(VLOOKUP($F1692,'(참고)타워 스텟 가치'!$B$7:$L$11,W$2,0)*$E1692)</f>
        <v>153.22500000000093</v>
      </c>
      <c r="X1692">
        <f>VLOOKUP($F1692,'(참고)타워 스텟 가치'!$B$7:$L$11,X$2,0)+(VLOOKUP($F1692,'(참고)타워 스텟 가치'!$B$7:$L$11,X$2,0)*$E1692)</f>
        <v>40.860000000000248</v>
      </c>
      <c r="Y1692">
        <f>VLOOKUP($F1692,'(참고)타워 스텟 가치'!$B$7:$L$11,Y$2,0)+(VLOOKUP($F1692,'(참고)타워 스텟 가치'!$B$7:$L$11,Y$2,0)*$E1692)</f>
        <v>0</v>
      </c>
      <c r="Z1692">
        <f>VLOOKUP($F1692,'(참고)타워 스텟 가치'!$B$7:$L$11,Z$2,0)+(VLOOKUP($F1692,'(참고)타워 스텟 가치'!$B$7:$L$11,Z$2,0)*$E1692)</f>
        <v>0</v>
      </c>
      <c r="AA1692">
        <f>VLOOKUP($F1692,'(참고)타워 스텟 가치'!$B$7:$L$11,AA$2,0)+(VLOOKUP($F1692,'(참고)타워 스텟 가치'!$B$7:$L$11,AA$2,0)*$E1692)</f>
        <v>95.340000000000586</v>
      </c>
      <c r="AB1692">
        <f>SUM('스테이지별 몬스터 스텟'!S1692*'(참고)타워 스텟 가치'!$Q$17,'스테이지별 몬스터 스텟'!T1692*'(참고)타워 스텟 가치'!$R$17,'스테이지별 몬스터 스텟'!U1692*'(참고)타워 스텟 가치'!$S$17,'스테이지별 몬스터 스텟'!V1692*'(참고)타워 스텟 가치'!$T$17,'스테이지별 몬스터 스텟'!W1692*'(참고)타워 스텟 가치'!$U$17,'스테이지별 몬스터 스텟'!X1692*'(참고)타워 스텟 가치'!$V$17,'스테이지별 몬스터 스텟'!Y1692*'(참고)타워 스텟 가치'!$W$17,'스테이지별 몬스터 스텟'!Z1692*'(참고)타워 스텟 가치'!$X$17,'스테이지별 몬스터 스텟'!AA1692*'(참고)타워 스텟 가치'!$Y$17)</f>
        <v>1044025.7775000064</v>
      </c>
      <c r="AC1692">
        <v>2</v>
      </c>
      <c r="AD1692">
        <f>VLOOKUP($F1692,'(참고)타워 스텟 가치'!$B$12:$L$16,AD$2,0)+(VLOOKUP($F1692,'(참고)타워 스텟 가치'!$B$12:$L$16,AD$2,0)*$E1692)</f>
        <v>766.12500000000477</v>
      </c>
      <c r="AE1692">
        <f>VLOOKUP($F1692,'(참고)타워 스텟 가치'!$B$12:$L$16,AE$2,0)+(VLOOKUP($F1692,'(참고)타워 스텟 가치'!$B$12:$L$16,AE$2,0)*$E1692)</f>
        <v>919.35000000000571</v>
      </c>
      <c r="AF1692">
        <f>VLOOKUP($F1692,'(참고)타워 스텟 가치'!$B$12:$L$16,AF$2,0)+(VLOOKUP($F1692,'(참고)타워 스텟 가치'!$B$12:$L$16,AF$2,0)*$E1692)</f>
        <v>681000.00000000419</v>
      </c>
      <c r="AG1692">
        <f>VLOOKUP($F1692,'(참고)타워 스텟 가치'!$B$12:$L$16,AG$2,0)+(VLOOKUP($F1692,'(참고)타워 스텟 가치'!$B$12:$L$16,AG$2,0)*$E1692)</f>
        <v>4596.7500000000282</v>
      </c>
      <c r="AH1692">
        <f>VLOOKUP($F1692,'(참고)타워 스텟 가치'!$B$12:$L$16,AH$2,0)+(VLOOKUP($F1692,'(참고)타워 스텟 가치'!$B$12:$L$16,AH$2,0)*$E1692)</f>
        <v>153.22500000000093</v>
      </c>
      <c r="AI1692">
        <f>VLOOKUP($F1692,'(참고)타워 스텟 가치'!$B$12:$L$16,AI$2,0)+(VLOOKUP($F1692,'(참고)타워 스텟 가치'!$B$12:$L$16,AI$2,0)*$E1692)</f>
        <v>40.860000000000248</v>
      </c>
      <c r="AJ1692">
        <f>VLOOKUP($F1692,'(참고)타워 스텟 가치'!$B$12:$L$16,AJ$2,0)+(VLOOKUP($F1692,'(참고)타워 스텟 가치'!$B$12:$L$16,AJ$2,0)*$E1692)</f>
        <v>0</v>
      </c>
      <c r="AK1692">
        <f>VLOOKUP($F1692,'(참고)타워 스텟 가치'!$B$12:$L$16,AK$2,0)+(VLOOKUP($F1692,'(참고)타워 스텟 가치'!$B$12:$L$16,AK$2,0)*$E1692)</f>
        <v>0</v>
      </c>
      <c r="AL1692">
        <f>VLOOKUP($F1692,'(참고)타워 스텟 가치'!$B$12:$L$16,AL$2,0)+(VLOOKUP($F1692,'(참고)타워 스텟 가치'!$B$12:$L$16,AL$2,0)*$E1692)</f>
        <v>190.68000000000117</v>
      </c>
      <c r="AM1692">
        <f>SUM('스테이지별 몬스터 스텟'!AD1692*'(참고)타워 스텟 가치'!$Q$17,'스테이지별 몬스터 스텟'!AE1692*'(참고)타워 스텟 가치'!$R$17,'스테이지별 몬스터 스텟'!AF1692*'(참고)타워 스텟 가치'!$S$17,'스테이지별 몬스터 스텟'!AG1692*'(참고)타워 스텟 가치'!$T$17,'스테이지별 몬스터 스텟'!AH1692*'(참고)타워 스텟 가치'!$U$17,'스테이지별 몬스터 스텟'!AI1692*'(참고)타워 스텟 가치'!$V$17,'스테이지별 몬스터 스텟'!AJ1692*'(참고)타워 스텟 가치'!$W$17,'스테이지별 몬스터 스텟'!AK1692*'(참고)타워 스텟 가치'!$X$17,'스테이지별 몬스터 스텟'!AL1692*'(참고)타워 스텟 가치'!$Y$17)</f>
        <v>1034333.4450000062</v>
      </c>
      <c r="AN1692">
        <v>3</v>
      </c>
    </row>
    <row r="1693" spans="3:40" x14ac:dyDescent="0.3">
      <c r="C1693">
        <v>4</v>
      </c>
      <c r="D1693">
        <f t="shared" si="80"/>
        <v>338</v>
      </c>
      <c r="E1693" s="52">
        <f>VLOOKUP(D1693,'스테이지별 난이도 설정'!B:C,2,0)</f>
        <v>135.20000000000084</v>
      </c>
      <c r="F1693" t="str">
        <f t="shared" si="81"/>
        <v>유니크</v>
      </c>
      <c r="G1693">
        <f t="shared" si="79"/>
        <v>6</v>
      </c>
      <c r="H1693">
        <f>VLOOKUP($F1693,'(참고)타워 스텟 가치'!$B$2:$L$6,H$2,0)+(VLOOKUP($F1693,'(참고)타워 스텟 가치'!$B$2:$L$6,H$2,0)*$E1693)</f>
        <v>3447.5625000000214</v>
      </c>
      <c r="I1693">
        <f>VLOOKUP($F1693,'(참고)타워 스텟 가치'!$B$2:$L$6,I$2,0)+(VLOOKUP($F1693,'(참고)타워 스텟 가치'!$B$2:$L$6,I$2,0)*$E1693)</f>
        <v>689.51250000000425</v>
      </c>
      <c r="J1693">
        <f>VLOOKUP($F1693,'(참고)타워 스텟 가치'!$B$2:$L$6,J$2,0)+(VLOOKUP($F1693,'(참고)타워 스텟 가치'!$B$2:$L$6,J$2,0)*$E1693)</f>
        <v>681000.00000000419</v>
      </c>
      <c r="K1693">
        <f>VLOOKUP($F1693,'(참고)타워 스텟 가치'!$B$2:$L$6,K$2,0)+(VLOOKUP($F1693,'(참고)타워 스텟 가치'!$B$2:$L$6,K$2,0)*$E1693)</f>
        <v>13790.250000000085</v>
      </c>
      <c r="L1693">
        <f>VLOOKUP($F1693,'(참고)타워 스텟 가치'!$B$2:$L$6,L$2,0)+(VLOOKUP($F1693,'(참고)타워 스텟 가치'!$B$2:$L$6,L$2,0)*$E1693)</f>
        <v>229.83750000000143</v>
      </c>
      <c r="M1693">
        <f>VLOOKUP($F1693,'(참고)타워 스텟 가치'!$B$2:$L$6,M$2,0)+(VLOOKUP($F1693,'(참고)타워 스텟 가치'!$B$2:$L$6,M$2,0)*$E1693)</f>
        <v>40.860000000000248</v>
      </c>
      <c r="N1693">
        <f>VLOOKUP($F1693,'(참고)타워 스텟 가치'!$B$2:$L$6,N$2,0)+(VLOOKUP($F1693,'(참고)타워 스텟 가치'!$B$2:$L$6,N$2,0)*$E1693)</f>
        <v>0</v>
      </c>
      <c r="O1693">
        <f>VLOOKUP($F1693,'(참고)타워 스텟 가치'!$B$2:$L$6,O$2,0)+(VLOOKUP($F1693,'(참고)타워 스텟 가치'!$B$2:$L$6,O$2,0)*$E1693)</f>
        <v>0</v>
      </c>
      <c r="P1693">
        <f>VLOOKUP($F1693,'(참고)타워 스텟 가치'!$B$2:$L$6,P$2,0)+(VLOOKUP($F1693,'(참고)타워 스텟 가치'!$B$2:$L$6,P$2,0)*$E1693)</f>
        <v>136.20000000000084</v>
      </c>
      <c r="Q1693">
        <f>SUM('스테이지별 몬스터 스텟'!H1693*'(참고)타워 스텟 가치'!$Q$17,'스테이지별 몬스터 스텟'!I1693*'(참고)타워 스텟 가치'!$R$17,'스테이지별 몬스터 스텟'!J1693*'(참고)타워 스텟 가치'!$S$17,'스테이지별 몬스터 스텟'!K1693*'(참고)타워 스텟 가치'!$T$17,'스테이지별 몬스터 스텟'!L1693*'(참고)타워 스텟 가치'!$U$17,'스테이지별 몬스터 스텟'!M1693*'(참고)타워 스텟 가치'!$V$17,'스테이지별 몬스터 스텟'!N1693*'(참고)타워 스텟 가치'!$W$17,'스테이지별 몬스터 스텟'!O1693*'(참고)타워 스텟 가치'!$X$17,'스테이지별 몬스터 스텟'!P1693*'(참고)타워 스텟 가치'!$Y$17)</f>
        <v>1057782.8287500066</v>
      </c>
      <c r="R1693">
        <v>1</v>
      </c>
      <c r="S1693">
        <f>VLOOKUP($F1693,'(참고)타워 스텟 가치'!$B$7:$L$11,S$2,0)+(VLOOKUP($F1693,'(참고)타워 스텟 가치'!$B$7:$L$11,S$2,0)*$E1693)</f>
        <v>1149.187500000007</v>
      </c>
      <c r="T1693">
        <f>VLOOKUP($F1693,'(참고)타워 스텟 가치'!$B$7:$L$11,T$2,0)+(VLOOKUP($F1693,'(참고)타워 스텟 가치'!$B$7:$L$11,T$2,0)*$E1693)</f>
        <v>2068.5375000000126</v>
      </c>
      <c r="U1693">
        <f>VLOOKUP($F1693,'(참고)타워 스텟 가치'!$B$7:$L$11,U$2,0)+(VLOOKUP($F1693,'(참고)타워 스텟 가치'!$B$7:$L$11,U$2,0)*$E1693)</f>
        <v>681000.00000000419</v>
      </c>
      <c r="V1693">
        <f>VLOOKUP($F1693,'(참고)타워 스텟 가치'!$B$7:$L$11,V$2,0)+(VLOOKUP($F1693,'(참고)타워 스텟 가치'!$B$7:$L$11,V$2,0)*$E1693)</f>
        <v>13790.250000000085</v>
      </c>
      <c r="W1693">
        <f>VLOOKUP($F1693,'(참고)타워 스텟 가치'!$B$7:$L$11,W$2,0)+(VLOOKUP($F1693,'(참고)타워 스텟 가치'!$B$7:$L$11,W$2,0)*$E1693)</f>
        <v>229.83750000000143</v>
      </c>
      <c r="X1693">
        <f>VLOOKUP($F1693,'(참고)타워 스텟 가치'!$B$7:$L$11,X$2,0)+(VLOOKUP($F1693,'(참고)타워 스텟 가치'!$B$7:$L$11,X$2,0)*$E1693)</f>
        <v>40.860000000000248</v>
      </c>
      <c r="Y1693">
        <f>VLOOKUP($F1693,'(참고)타워 스텟 가치'!$B$7:$L$11,Y$2,0)+(VLOOKUP($F1693,'(참고)타워 스텟 가치'!$B$7:$L$11,Y$2,0)*$E1693)</f>
        <v>0</v>
      </c>
      <c r="Z1693">
        <f>VLOOKUP($F1693,'(참고)타워 스텟 가치'!$B$7:$L$11,Z$2,0)+(VLOOKUP($F1693,'(참고)타워 스텟 가치'!$B$7:$L$11,Z$2,0)*$E1693)</f>
        <v>0</v>
      </c>
      <c r="AA1693">
        <f>VLOOKUP($F1693,'(참고)타워 스텟 가치'!$B$7:$L$11,AA$2,0)+(VLOOKUP($F1693,'(참고)타워 스텟 가치'!$B$7:$L$11,AA$2,0)*$E1693)</f>
        <v>136.20000000000084</v>
      </c>
      <c r="AB1693">
        <f>SUM('스테이지별 몬스터 스텟'!S1693*'(참고)타워 스텟 가치'!$Q$17,'스테이지별 몬스터 스텟'!T1693*'(참고)타워 스텟 가치'!$R$17,'스테이지별 몬스터 스텟'!U1693*'(참고)타워 스텟 가치'!$S$17,'스테이지별 몬스터 스텟'!V1693*'(참고)타워 스텟 가치'!$T$17,'스테이지별 몬스터 스텟'!W1693*'(참고)타워 스텟 가치'!$U$17,'스테이지별 몬스터 스텟'!X1693*'(참고)타워 스텟 가치'!$V$17,'스테이지별 몬스터 스텟'!Y1693*'(참고)타워 스텟 가치'!$W$17,'스테이지별 몬스터 스텟'!Z1693*'(참고)타워 스텟 가치'!$X$17,'스테이지별 몬스터 스텟'!AA1693*'(참고)타워 스텟 가치'!$Y$17)</f>
        <v>1055254.6162500065</v>
      </c>
      <c r="AC1693">
        <v>2</v>
      </c>
      <c r="AD1693">
        <f>VLOOKUP($F1693,'(참고)타워 스텟 가치'!$B$12:$L$16,AD$2,0)+(VLOOKUP($F1693,'(참고)타워 스텟 가치'!$B$12:$L$16,AD$2,0)*$E1693)</f>
        <v>1149.187500000007</v>
      </c>
      <c r="AE1693">
        <f>VLOOKUP($F1693,'(참고)타워 스텟 가치'!$B$12:$L$16,AE$2,0)+(VLOOKUP($F1693,'(참고)타워 스텟 가치'!$B$12:$L$16,AE$2,0)*$E1693)</f>
        <v>1379.0250000000085</v>
      </c>
      <c r="AF1693">
        <f>VLOOKUP($F1693,'(참고)타워 스텟 가치'!$B$12:$L$16,AF$2,0)+(VLOOKUP($F1693,'(참고)타워 스텟 가치'!$B$12:$L$16,AF$2,0)*$E1693)</f>
        <v>681000.00000000419</v>
      </c>
      <c r="AG1693">
        <f>VLOOKUP($F1693,'(참고)타워 스텟 가치'!$B$12:$L$16,AG$2,0)+(VLOOKUP($F1693,'(참고)타워 스텟 가치'!$B$12:$L$16,AG$2,0)*$E1693)</f>
        <v>6895.1250000000427</v>
      </c>
      <c r="AH1693">
        <f>VLOOKUP($F1693,'(참고)타워 스텟 가치'!$B$12:$L$16,AH$2,0)+(VLOOKUP($F1693,'(참고)타워 스텟 가치'!$B$12:$L$16,AH$2,0)*$E1693)</f>
        <v>229.83750000000143</v>
      </c>
      <c r="AI1693">
        <f>VLOOKUP($F1693,'(참고)타워 스텟 가치'!$B$12:$L$16,AI$2,0)+(VLOOKUP($F1693,'(참고)타워 스텟 가치'!$B$12:$L$16,AI$2,0)*$E1693)</f>
        <v>40.860000000000248</v>
      </c>
      <c r="AJ1693">
        <f>VLOOKUP($F1693,'(참고)타워 스텟 가치'!$B$12:$L$16,AJ$2,0)+(VLOOKUP($F1693,'(참고)타워 스텟 가치'!$B$12:$L$16,AJ$2,0)*$E1693)</f>
        <v>0</v>
      </c>
      <c r="AK1693">
        <f>VLOOKUP($F1693,'(참고)타워 스텟 가치'!$B$12:$L$16,AK$2,0)+(VLOOKUP($F1693,'(참고)타워 스텟 가치'!$B$12:$L$16,AK$2,0)*$E1693)</f>
        <v>0</v>
      </c>
      <c r="AL1693">
        <f>VLOOKUP($F1693,'(참고)타워 스텟 가치'!$B$12:$L$16,AL$2,0)+(VLOOKUP($F1693,'(참고)타워 스텟 가치'!$B$12:$L$16,AL$2,0)*$E1693)</f>
        <v>272.40000000000168</v>
      </c>
      <c r="AM1693">
        <f>SUM('스테이지별 몬스터 스텟'!AD1693*'(참고)타워 스텟 가치'!$Q$17,'스테이지별 몬스터 스텟'!AE1693*'(참고)타워 스텟 가치'!$R$17,'스테이지별 몬스터 스텟'!AF1693*'(참고)타워 스텟 가치'!$S$17,'스테이지별 몬스터 스텟'!AG1693*'(참고)타워 스텟 가치'!$T$17,'스테이지별 몬스터 스텟'!AH1693*'(참고)타워 스텟 가치'!$U$17,'스테이지별 몬스터 스텟'!AI1693*'(참고)타워 스텟 가치'!$V$17,'스테이지별 몬스터 스텟'!AJ1693*'(참고)타워 스텟 가치'!$W$17,'스테이지별 몬스터 스텟'!AK1693*'(참고)타워 스텟 가치'!$X$17,'스테이지별 몬스터 스텟'!AL1693*'(참고)타워 스텟 가치'!$Y$17)</f>
        <v>1040702.4975000065</v>
      </c>
      <c r="AN1693">
        <v>3</v>
      </c>
    </row>
    <row r="1694" spans="3:40" x14ac:dyDescent="0.3">
      <c r="C1694">
        <v>5</v>
      </c>
      <c r="D1694">
        <f t="shared" si="80"/>
        <v>338</v>
      </c>
      <c r="E1694" s="52">
        <f>VLOOKUP(D1694,'스테이지별 난이도 설정'!B:C,2,0)</f>
        <v>135.20000000000084</v>
      </c>
      <c r="F1694" t="str">
        <f t="shared" si="81"/>
        <v>스페셜</v>
      </c>
      <c r="G1694">
        <f t="shared" si="79"/>
        <v>6</v>
      </c>
      <c r="H1694">
        <f>VLOOKUP($F1694,'(참고)타워 스텟 가치'!$B$2:$L$6,H$2,0)+(VLOOKUP($F1694,'(참고)타워 스텟 가치'!$B$2:$L$6,H$2,0)*$E1694)</f>
        <v>5171.3437500000318</v>
      </c>
      <c r="I1694">
        <f>VLOOKUP($F1694,'(참고)타워 스텟 가치'!$B$2:$L$6,I$2,0)+(VLOOKUP($F1694,'(참고)타워 스텟 가치'!$B$2:$L$6,I$2,0)*$E1694)</f>
        <v>1034.2687500000063</v>
      </c>
      <c r="J1694">
        <f>VLOOKUP($F1694,'(참고)타워 스텟 가치'!$B$2:$L$6,J$2,0)+(VLOOKUP($F1694,'(참고)타워 스텟 가치'!$B$2:$L$6,J$2,0)*$E1694)</f>
        <v>681000.00000000419</v>
      </c>
      <c r="K1694">
        <f>VLOOKUP($F1694,'(참고)타워 스텟 가치'!$B$2:$L$6,K$2,0)+(VLOOKUP($F1694,'(참고)타워 스텟 가치'!$B$2:$L$6,K$2,0)*$E1694)</f>
        <v>20685.375000000127</v>
      </c>
      <c r="L1694">
        <f>VLOOKUP($F1694,'(참고)타워 스텟 가치'!$B$2:$L$6,L$2,0)+(VLOOKUP($F1694,'(참고)타워 스텟 가치'!$B$2:$L$6,L$2,0)*$E1694)</f>
        <v>344.75625000000213</v>
      </c>
      <c r="M1694">
        <f>VLOOKUP($F1694,'(참고)타워 스텟 가치'!$B$2:$L$6,M$2,0)+(VLOOKUP($F1694,'(참고)타워 스텟 가치'!$B$2:$L$6,M$2,0)*$E1694)</f>
        <v>40.860000000000248</v>
      </c>
      <c r="N1694">
        <f>VLOOKUP($F1694,'(참고)타워 스텟 가치'!$B$2:$L$6,N$2,0)+(VLOOKUP($F1694,'(참고)타워 스텟 가치'!$B$2:$L$6,N$2,0)*$E1694)</f>
        <v>0</v>
      </c>
      <c r="O1694">
        <f>VLOOKUP($F1694,'(참고)타워 스텟 가치'!$B$2:$L$6,O$2,0)+(VLOOKUP($F1694,'(참고)타워 스텟 가치'!$B$2:$L$6,O$2,0)*$E1694)</f>
        <v>0</v>
      </c>
      <c r="P1694">
        <f>VLOOKUP($F1694,'(참고)타워 스텟 가치'!$B$2:$L$6,P$2,0)+(VLOOKUP($F1694,'(참고)타워 스텟 가치'!$B$2:$L$6,P$2,0)*$E1694)</f>
        <v>136.20000000000084</v>
      </c>
      <c r="Q1694">
        <f>SUM('스테이지별 몬스터 스텟'!H1694*'(참고)타워 스텟 가치'!$Q$17,'스테이지별 몬스터 스텟'!I1694*'(참고)타워 스텟 가치'!$R$17,'스테이지별 몬스터 스텟'!J1694*'(참고)타워 스텟 가치'!$S$17,'스테이지별 몬스터 스텟'!K1694*'(참고)타워 스텟 가치'!$T$17,'스테이지별 몬스터 스텟'!L1694*'(참고)타워 스텟 가치'!$U$17,'스테이지별 몬스터 스텟'!M1694*'(참고)타워 스텟 가치'!$V$17,'스테이지별 몬스터 스텟'!N1694*'(참고)타워 스텟 가치'!$W$17,'스테이지별 몬스터 스텟'!O1694*'(참고)타워 스텟 가치'!$X$17,'스테이지별 몬스터 스텟'!P1694*'(참고)타워 스텟 가치'!$Y$17)</f>
        <v>1075767.6131250067</v>
      </c>
      <c r="R1694">
        <v>1</v>
      </c>
      <c r="S1694">
        <f>VLOOKUP($F1694,'(참고)타워 스텟 가치'!$B$7:$L$11,S$2,0)+(VLOOKUP($F1694,'(참고)타워 스텟 가치'!$B$7:$L$11,S$2,0)*$E1694)</f>
        <v>1723.7812500000107</v>
      </c>
      <c r="T1694">
        <f>VLOOKUP($F1694,'(참고)타워 스텟 가치'!$B$7:$L$11,T$2,0)+(VLOOKUP($F1694,'(참고)타워 스텟 가치'!$B$7:$L$11,T$2,0)*$E1694)</f>
        <v>3102.8062500000192</v>
      </c>
      <c r="U1694">
        <f>VLOOKUP($F1694,'(참고)타워 스텟 가치'!$B$7:$L$11,U$2,0)+(VLOOKUP($F1694,'(참고)타워 스텟 가치'!$B$7:$L$11,U$2,0)*$E1694)</f>
        <v>681000.00000000419</v>
      </c>
      <c r="V1694">
        <f>VLOOKUP($F1694,'(참고)타워 스텟 가치'!$B$7:$L$11,V$2,0)+(VLOOKUP($F1694,'(참고)타워 스텟 가치'!$B$7:$L$11,V$2,0)*$E1694)</f>
        <v>20685.375000000127</v>
      </c>
      <c r="W1694">
        <f>VLOOKUP($F1694,'(참고)타워 스텟 가치'!$B$7:$L$11,W$2,0)+(VLOOKUP($F1694,'(참고)타워 스텟 가치'!$B$7:$L$11,W$2,0)*$E1694)</f>
        <v>344.75625000000213</v>
      </c>
      <c r="X1694">
        <f>VLOOKUP($F1694,'(참고)타워 스텟 가치'!$B$7:$L$11,X$2,0)+(VLOOKUP($F1694,'(참고)타워 스텟 가치'!$B$7:$L$11,X$2,0)*$E1694)</f>
        <v>40.860000000000248</v>
      </c>
      <c r="Y1694">
        <f>VLOOKUP($F1694,'(참고)타워 스텟 가치'!$B$7:$L$11,Y$2,0)+(VLOOKUP($F1694,'(참고)타워 스텟 가치'!$B$7:$L$11,Y$2,0)*$E1694)</f>
        <v>0</v>
      </c>
      <c r="Z1694">
        <f>VLOOKUP($F1694,'(참고)타워 스텟 가치'!$B$7:$L$11,Z$2,0)+(VLOOKUP($F1694,'(참고)타워 스텟 가치'!$B$7:$L$11,Z$2,0)*$E1694)</f>
        <v>0</v>
      </c>
      <c r="AA1694">
        <f>VLOOKUP($F1694,'(참고)타워 스텟 가치'!$B$7:$L$11,AA$2,0)+(VLOOKUP($F1694,'(참고)타워 스텟 가치'!$B$7:$L$11,AA$2,0)*$E1694)</f>
        <v>136.20000000000084</v>
      </c>
      <c r="AB1694">
        <f>SUM('스테이지별 몬스터 스텟'!S1694*'(참고)타워 스텟 가치'!$Q$17,'스테이지별 몬스터 스텟'!T1694*'(참고)타워 스텟 가치'!$R$17,'스테이지별 몬스터 스텟'!U1694*'(참고)타워 스텟 가치'!$S$17,'스테이지별 몬스터 스텟'!V1694*'(참고)타워 스텟 가치'!$T$17,'스테이지별 몬스터 스텟'!W1694*'(참고)타워 스텟 가치'!$U$17,'스테이지별 몬스터 스텟'!X1694*'(참고)타워 스텟 가치'!$V$17,'스테이지별 몬스터 스텟'!Y1694*'(참고)타워 스텟 가치'!$W$17,'스테이지별 몬스터 스텟'!Z1694*'(참고)타워 스텟 가치'!$X$17,'스테이지별 몬스터 스텟'!AA1694*'(참고)타워 스텟 가치'!$Y$17)</f>
        <v>1071975.2943750066</v>
      </c>
      <c r="AC1694">
        <v>2</v>
      </c>
      <c r="AD1694">
        <f>VLOOKUP($F1694,'(참고)타워 스텟 가치'!$B$12:$L$16,AD$2,0)+(VLOOKUP($F1694,'(참고)타워 스텟 가치'!$B$12:$L$16,AD$2,0)*$E1694)</f>
        <v>1723.7812500000107</v>
      </c>
      <c r="AE1694">
        <f>VLOOKUP($F1694,'(참고)타워 스텟 가치'!$B$12:$L$16,AE$2,0)+(VLOOKUP($F1694,'(참고)타워 스텟 가치'!$B$12:$L$16,AE$2,0)*$E1694)</f>
        <v>2068.5375000000126</v>
      </c>
      <c r="AF1694">
        <f>VLOOKUP($F1694,'(참고)타워 스텟 가치'!$B$12:$L$16,AF$2,0)+(VLOOKUP($F1694,'(참고)타워 스텟 가치'!$B$12:$L$16,AF$2,0)*$E1694)</f>
        <v>681000.00000000419</v>
      </c>
      <c r="AG1694">
        <f>VLOOKUP($F1694,'(참고)타워 스텟 가치'!$B$12:$L$16,AG$2,0)+(VLOOKUP($F1694,'(참고)타워 스텟 가치'!$B$12:$L$16,AG$2,0)*$E1694)</f>
        <v>10342.687500000064</v>
      </c>
      <c r="AH1694">
        <f>VLOOKUP($F1694,'(참고)타워 스텟 가치'!$B$12:$L$16,AH$2,0)+(VLOOKUP($F1694,'(참고)타워 스텟 가치'!$B$12:$L$16,AH$2,0)*$E1694)</f>
        <v>344.75625000000213</v>
      </c>
      <c r="AI1694">
        <f>VLOOKUP($F1694,'(참고)타워 스텟 가치'!$B$12:$L$16,AI$2,0)+(VLOOKUP($F1694,'(참고)타워 스텟 가치'!$B$12:$L$16,AI$2,0)*$E1694)</f>
        <v>40.860000000000248</v>
      </c>
      <c r="AJ1694">
        <f>VLOOKUP($F1694,'(참고)타워 스텟 가치'!$B$12:$L$16,AJ$2,0)+(VLOOKUP($F1694,'(참고)타워 스텟 가치'!$B$12:$L$16,AJ$2,0)*$E1694)</f>
        <v>0</v>
      </c>
      <c r="AK1694">
        <f>VLOOKUP($F1694,'(참고)타워 스텟 가치'!$B$12:$L$16,AK$2,0)+(VLOOKUP($F1694,'(참고)타워 스텟 가치'!$B$12:$L$16,AK$2,0)*$E1694)</f>
        <v>0</v>
      </c>
      <c r="AL1694">
        <f>VLOOKUP($F1694,'(참고)타워 스텟 가치'!$B$12:$L$16,AL$2,0)+(VLOOKUP($F1694,'(참고)타워 스텟 가치'!$B$12:$L$16,AL$2,0)*$E1694)</f>
        <v>272.40000000000168</v>
      </c>
      <c r="AM1694">
        <f>SUM('스테이지별 몬스터 스텟'!AD1694*'(참고)타워 스텟 가치'!$Q$17,'스테이지별 몬스터 스텟'!AE1694*'(참고)타워 스텟 가치'!$R$17,'스테이지별 몬스터 스텟'!AF1694*'(참고)타워 스텟 가치'!$S$17,'스테이지별 몬스터 스텟'!AG1694*'(참고)타워 스텟 가치'!$T$17,'스테이지별 몬스터 스텟'!AH1694*'(참고)타워 스텟 가치'!$U$17,'스테이지별 몬스터 스텟'!AI1694*'(참고)타워 스텟 가치'!$V$17,'스테이지별 몬스터 스텟'!AJ1694*'(참고)타워 스텟 가치'!$W$17,'스테이지별 몬스터 스텟'!AK1694*'(참고)타워 스텟 가치'!$X$17,'스테이지별 몬스터 스텟'!AL1694*'(참고)타워 스텟 가치'!$Y$17)</f>
        <v>1050010.9162500065</v>
      </c>
      <c r="AN1694">
        <v>3</v>
      </c>
    </row>
    <row r="1695" spans="3:40" x14ac:dyDescent="0.3">
      <c r="C1695">
        <v>1</v>
      </c>
      <c r="D1695">
        <f t="shared" si="80"/>
        <v>339</v>
      </c>
      <c r="E1695" s="52">
        <f>VLOOKUP(D1695,'스테이지별 난이도 설정'!B:C,2,0)</f>
        <v>135.60000000000085</v>
      </c>
      <c r="F1695" t="str">
        <f t="shared" si="81"/>
        <v>일반</v>
      </c>
      <c r="G1695">
        <f t="shared" si="79"/>
        <v>6</v>
      </c>
      <c r="H1695">
        <f>VLOOKUP($F1695,'(참고)타워 스텟 가치'!$B$2:$L$6,H$2,0)+(VLOOKUP($F1695,'(참고)타워 스텟 가치'!$B$2:$L$6,H$2,0)*$E1695)</f>
        <v>1024.5000000000064</v>
      </c>
      <c r="I1695">
        <f>VLOOKUP($F1695,'(참고)타워 스텟 가치'!$B$2:$L$6,I$2,0)+(VLOOKUP($F1695,'(참고)타워 스텟 가치'!$B$2:$L$6,I$2,0)*$E1695)</f>
        <v>204.90000000000128</v>
      </c>
      <c r="J1695">
        <f>VLOOKUP($F1695,'(참고)타워 스텟 가치'!$B$2:$L$6,J$2,0)+(VLOOKUP($F1695,'(참고)타워 스텟 가치'!$B$2:$L$6,J$2,0)*$E1695)</f>
        <v>683000.00000000419</v>
      </c>
      <c r="K1695">
        <f>VLOOKUP($F1695,'(참고)타워 스텟 가치'!$B$2:$L$6,K$2,0)+(VLOOKUP($F1695,'(참고)타워 스텟 가치'!$B$2:$L$6,K$2,0)*$E1695)</f>
        <v>4098.0000000000255</v>
      </c>
      <c r="L1695">
        <f>VLOOKUP($F1695,'(참고)타워 스텟 가치'!$B$2:$L$6,L$2,0)+(VLOOKUP($F1695,'(참고)타워 스텟 가치'!$B$2:$L$6,L$2,0)*$E1695)</f>
        <v>68.300000000000423</v>
      </c>
      <c r="M1695">
        <f>VLOOKUP($F1695,'(참고)타워 스텟 가치'!$B$2:$L$6,M$2,0)+(VLOOKUP($F1695,'(참고)타워 스텟 가치'!$B$2:$L$6,M$2,0)*$E1695)</f>
        <v>40.980000000000253</v>
      </c>
      <c r="N1695">
        <f>VLOOKUP($F1695,'(참고)타워 스텟 가치'!$B$2:$L$6,N$2,0)+(VLOOKUP($F1695,'(참고)타워 스텟 가치'!$B$2:$L$6,N$2,0)*$E1695)</f>
        <v>0</v>
      </c>
      <c r="O1695">
        <f>VLOOKUP($F1695,'(참고)타워 스텟 가치'!$B$2:$L$6,O$2,0)+(VLOOKUP($F1695,'(참고)타워 스텟 가치'!$B$2:$L$6,O$2,0)*$E1695)</f>
        <v>0</v>
      </c>
      <c r="P1695">
        <f>VLOOKUP($F1695,'(참고)타워 스텟 가치'!$B$2:$L$6,P$2,0)+(VLOOKUP($F1695,'(참고)타워 스텟 가치'!$B$2:$L$6,P$2,0)*$E1695)</f>
        <v>95.620000000000587</v>
      </c>
      <c r="Q1695">
        <f>SUM('스테이지별 몬스터 스텟'!H1695*'(참고)타워 스텟 가치'!$Q$17,'스테이지별 몬스터 스텟'!I1695*'(참고)타워 스텟 가치'!$R$17,'스테이지별 몬스터 스텟'!J1695*'(참고)타워 스텟 가치'!$S$17,'스테이지별 몬스터 스텟'!K1695*'(참고)타워 스텟 가치'!$T$17,'스테이지별 몬스터 스텟'!L1695*'(참고)타워 스텟 가치'!$U$17,'스테이지별 몬스터 스텟'!M1695*'(참고)타워 스텟 가치'!$V$17,'스테이지별 몬스터 스텟'!N1695*'(참고)타워 스텟 가치'!$W$17,'스테이지별 몬스터 스텟'!O1695*'(참고)타워 스텟 가치'!$X$17,'스테이지별 몬스터 스텟'!P1695*'(참고)타워 스텟 가치'!$Y$17)</f>
        <v>1035421.1700000062</v>
      </c>
      <c r="R1695">
        <v>1</v>
      </c>
      <c r="S1695">
        <f>VLOOKUP($F1695,'(참고)타워 스텟 가치'!$B$7:$L$11,S$2,0)+(VLOOKUP($F1695,'(참고)타워 스텟 가치'!$B$7:$L$11,S$2,0)*$E1695)</f>
        <v>341.5000000000021</v>
      </c>
      <c r="T1695">
        <f>VLOOKUP($F1695,'(참고)타워 스텟 가치'!$B$7:$L$11,T$2,0)+(VLOOKUP($F1695,'(참고)타워 스텟 가치'!$B$7:$L$11,T$2,0)*$E1695)</f>
        <v>614.7000000000038</v>
      </c>
      <c r="U1695">
        <f>VLOOKUP($F1695,'(참고)타워 스텟 가치'!$B$7:$L$11,U$2,0)+(VLOOKUP($F1695,'(참고)타워 스텟 가치'!$B$7:$L$11,U$2,0)*$E1695)</f>
        <v>683000.00000000419</v>
      </c>
      <c r="V1695">
        <f>VLOOKUP($F1695,'(참고)타워 스텟 가치'!$B$7:$L$11,V$2,0)+(VLOOKUP($F1695,'(참고)타워 스텟 가치'!$B$7:$L$11,V$2,0)*$E1695)</f>
        <v>4098.0000000000255</v>
      </c>
      <c r="W1695">
        <f>VLOOKUP($F1695,'(참고)타워 스텟 가치'!$B$7:$L$11,W$2,0)+(VLOOKUP($F1695,'(참고)타워 스텟 가치'!$B$7:$L$11,W$2,0)*$E1695)</f>
        <v>68.300000000000423</v>
      </c>
      <c r="X1695">
        <f>VLOOKUP($F1695,'(참고)타워 스텟 가치'!$B$7:$L$11,X$2,0)+(VLOOKUP($F1695,'(참고)타워 스텟 가치'!$B$7:$L$11,X$2,0)*$E1695)</f>
        <v>40.980000000000253</v>
      </c>
      <c r="Y1695">
        <f>VLOOKUP($F1695,'(참고)타워 스텟 가치'!$B$7:$L$11,Y$2,0)+(VLOOKUP($F1695,'(참고)타워 스텟 가치'!$B$7:$L$11,Y$2,0)*$E1695)</f>
        <v>0</v>
      </c>
      <c r="Z1695">
        <f>VLOOKUP($F1695,'(참고)타워 스텟 가치'!$B$7:$L$11,Z$2,0)+(VLOOKUP($F1695,'(참고)타워 스텟 가치'!$B$7:$L$11,Z$2,0)*$E1695)</f>
        <v>0</v>
      </c>
      <c r="AA1695">
        <f>VLOOKUP($F1695,'(참고)타워 스텟 가치'!$B$7:$L$11,AA$2,0)+(VLOOKUP($F1695,'(참고)타워 스텟 가치'!$B$7:$L$11,AA$2,0)*$E1695)</f>
        <v>95.620000000000587</v>
      </c>
      <c r="AB1695">
        <f>SUM('스테이지별 몬스터 스텟'!S1695*'(참고)타워 스텟 가치'!$Q$17,'스테이지별 몬스터 스텟'!T1695*'(참고)타워 스텟 가치'!$R$17,'스테이지별 몬스터 스텟'!U1695*'(참고)타워 스텟 가치'!$S$17,'스테이지별 몬스터 스텟'!V1695*'(참고)타워 스텟 가치'!$T$17,'스테이지별 몬스터 스텟'!W1695*'(참고)타워 스텟 가치'!$U$17,'스테이지별 몬스터 스텟'!X1695*'(참고)타워 스텟 가치'!$V$17,'스테이지별 몬스터 스텟'!Y1695*'(참고)타워 스텟 가치'!$W$17,'스테이지별 몬스터 스텟'!Z1695*'(참고)타워 스텟 가치'!$X$17,'스테이지별 몬스터 스텟'!AA1695*'(참고)타워 스텟 가치'!$Y$17)</f>
        <v>1034669.8700000063</v>
      </c>
      <c r="AC1695">
        <v>2</v>
      </c>
      <c r="AD1695">
        <f>VLOOKUP($F1695,'(참고)타워 스텟 가치'!$B$12:$L$16,AD$2,0)+(VLOOKUP($F1695,'(참고)타워 스텟 가치'!$B$12:$L$16,AD$2,0)*$E1695)</f>
        <v>341.5000000000021</v>
      </c>
      <c r="AE1695">
        <f>VLOOKUP($F1695,'(참고)타워 스텟 가치'!$B$12:$L$16,AE$2,0)+(VLOOKUP($F1695,'(참고)타워 스텟 가치'!$B$12:$L$16,AE$2,0)*$E1695)</f>
        <v>409.80000000000257</v>
      </c>
      <c r="AF1695">
        <f>VLOOKUP($F1695,'(참고)타워 스텟 가치'!$B$12:$L$16,AF$2,0)+(VLOOKUP($F1695,'(참고)타워 스텟 가치'!$B$12:$L$16,AF$2,0)*$E1695)</f>
        <v>683000.00000000419</v>
      </c>
      <c r="AG1695">
        <f>VLOOKUP($F1695,'(참고)타워 스텟 가치'!$B$12:$L$16,AG$2,0)+(VLOOKUP($F1695,'(참고)타워 스텟 가치'!$B$12:$L$16,AG$2,0)*$E1695)</f>
        <v>2049.0000000000127</v>
      </c>
      <c r="AH1695">
        <f>VLOOKUP($F1695,'(참고)타워 스텟 가치'!$B$12:$L$16,AH$2,0)+(VLOOKUP($F1695,'(참고)타워 스텟 가치'!$B$12:$L$16,AH$2,0)*$E1695)</f>
        <v>68.300000000000423</v>
      </c>
      <c r="AI1695">
        <f>VLOOKUP($F1695,'(참고)타워 스텟 가치'!$B$12:$L$16,AI$2,0)+(VLOOKUP($F1695,'(참고)타워 스텟 가치'!$B$12:$L$16,AI$2,0)*$E1695)</f>
        <v>40.980000000000253</v>
      </c>
      <c r="AJ1695">
        <f>VLOOKUP($F1695,'(참고)타워 스텟 가치'!$B$12:$L$16,AJ$2,0)+(VLOOKUP($F1695,'(참고)타워 스텟 가치'!$B$12:$L$16,AJ$2,0)*$E1695)</f>
        <v>0</v>
      </c>
      <c r="AK1695">
        <f>VLOOKUP($F1695,'(참고)타워 스텟 가치'!$B$12:$L$16,AK$2,0)+(VLOOKUP($F1695,'(참고)타워 스텟 가치'!$B$12:$L$16,AK$2,0)*$E1695)</f>
        <v>0</v>
      </c>
      <c r="AL1695">
        <f>VLOOKUP($F1695,'(참고)타워 스텟 가치'!$B$12:$L$16,AL$2,0)+(VLOOKUP($F1695,'(참고)타워 스텟 가치'!$B$12:$L$16,AL$2,0)*$E1695)</f>
        <v>191.24000000000117</v>
      </c>
      <c r="AM1695">
        <f>SUM('스테이지별 몬스터 스텟'!AD1695*'(참고)타워 스텟 가치'!$Q$17,'스테이지별 몬스터 스텟'!AE1695*'(참고)타워 스텟 가치'!$R$17,'스테이지별 몬스터 스텟'!AF1695*'(참고)타워 스텟 가치'!$S$17,'스테이지별 몬스터 스텟'!AG1695*'(참고)타워 스텟 가치'!$T$17,'스테이지별 몬스터 스텟'!AH1695*'(참고)타워 스텟 가치'!$U$17,'스테이지별 몬스터 스텟'!AI1695*'(참고)타워 스텟 가치'!$V$17,'스테이지별 몬스터 스텟'!AJ1695*'(참고)타워 스텟 가치'!$W$17,'스테이지별 몬스터 스텟'!AK1695*'(참고)타워 스텟 가치'!$X$17,'스테이지별 몬스터 스텟'!AL1695*'(참고)타워 스텟 가치'!$Y$17)</f>
        <v>1030455.7600000062</v>
      </c>
      <c r="AN1695">
        <v>3</v>
      </c>
    </row>
    <row r="1696" spans="3:40" x14ac:dyDescent="0.3">
      <c r="C1696">
        <v>2</v>
      </c>
      <c r="D1696">
        <f t="shared" si="80"/>
        <v>339</v>
      </c>
      <c r="E1696" s="52">
        <f>VLOOKUP(D1696,'스테이지별 난이도 설정'!B:C,2,0)</f>
        <v>135.60000000000085</v>
      </c>
      <c r="F1696" t="str">
        <f t="shared" si="81"/>
        <v>레어</v>
      </c>
      <c r="G1696">
        <f t="shared" si="79"/>
        <v>6</v>
      </c>
      <c r="H1696">
        <f>VLOOKUP($F1696,'(참고)타워 스텟 가치'!$B$2:$L$6,H$2,0)+(VLOOKUP($F1696,'(참고)타워 스텟 가치'!$B$2:$L$6,H$2,0)*$E1696)</f>
        <v>1536.7500000000095</v>
      </c>
      <c r="I1696">
        <f>VLOOKUP($F1696,'(참고)타워 스텟 가치'!$B$2:$L$6,I$2,0)+(VLOOKUP($F1696,'(참고)타워 스텟 가치'!$B$2:$L$6,I$2,0)*$E1696)</f>
        <v>307.3500000000019</v>
      </c>
      <c r="J1696">
        <f>VLOOKUP($F1696,'(참고)타워 스텟 가치'!$B$2:$L$6,J$2,0)+(VLOOKUP($F1696,'(참고)타워 스텟 가치'!$B$2:$L$6,J$2,0)*$E1696)</f>
        <v>683000.00000000419</v>
      </c>
      <c r="K1696">
        <f>VLOOKUP($F1696,'(참고)타워 스텟 가치'!$B$2:$L$6,K$2,0)+(VLOOKUP($F1696,'(참고)타워 스텟 가치'!$B$2:$L$6,K$2,0)*$E1696)</f>
        <v>6147.0000000000382</v>
      </c>
      <c r="L1696">
        <f>VLOOKUP($F1696,'(참고)타워 스텟 가치'!$B$2:$L$6,L$2,0)+(VLOOKUP($F1696,'(참고)타워 스텟 가치'!$B$2:$L$6,L$2,0)*$E1696)</f>
        <v>102.45000000000064</v>
      </c>
      <c r="M1696">
        <f>VLOOKUP($F1696,'(참고)타워 스텟 가치'!$B$2:$L$6,M$2,0)+(VLOOKUP($F1696,'(참고)타워 스텟 가치'!$B$2:$L$6,M$2,0)*$E1696)</f>
        <v>40.980000000000253</v>
      </c>
      <c r="N1696">
        <f>VLOOKUP($F1696,'(참고)타워 스텟 가치'!$B$2:$L$6,N$2,0)+(VLOOKUP($F1696,'(참고)타워 스텟 가치'!$B$2:$L$6,N$2,0)*$E1696)</f>
        <v>0</v>
      </c>
      <c r="O1696">
        <f>VLOOKUP($F1696,'(참고)타워 스텟 가치'!$B$2:$L$6,O$2,0)+(VLOOKUP($F1696,'(참고)타워 스텟 가치'!$B$2:$L$6,O$2,0)*$E1696)</f>
        <v>0</v>
      </c>
      <c r="P1696">
        <f>VLOOKUP($F1696,'(참고)타워 스텟 가치'!$B$2:$L$6,P$2,0)+(VLOOKUP($F1696,'(참고)타워 스텟 가치'!$B$2:$L$6,P$2,0)*$E1696)</f>
        <v>95.620000000000587</v>
      </c>
      <c r="Q1696">
        <f>SUM('스테이지별 몬스터 스텟'!H1696*'(참고)타워 스텟 가치'!$Q$17,'스테이지별 몬스터 스텟'!I1696*'(참고)타워 스텟 가치'!$R$17,'스테이지별 몬스터 스텟'!J1696*'(참고)타워 스텟 가치'!$S$17,'스테이지별 몬스터 스텟'!K1696*'(참고)타워 스텟 가치'!$T$17,'스테이지별 몬스터 스텟'!L1696*'(참고)타워 스텟 가치'!$U$17,'스테이지별 몬스터 스텟'!M1696*'(참고)타워 스텟 가치'!$V$17,'스테이지별 몬스터 스텟'!N1696*'(참고)타워 스텟 가치'!$W$17,'스테이지별 몬스터 스텟'!O1696*'(참고)타워 스텟 가치'!$X$17,'스테이지별 몬스터 스텟'!P1696*'(참고)타워 스텟 가치'!$Y$17)</f>
        <v>1040765.6450000064</v>
      </c>
      <c r="R1696">
        <v>1</v>
      </c>
      <c r="S1696">
        <f>VLOOKUP($F1696,'(참고)타워 스텟 가치'!$B$7:$L$11,S$2,0)+(VLOOKUP($F1696,'(참고)타워 스텟 가치'!$B$7:$L$11,S$2,0)*$E1696)</f>
        <v>512.25000000000318</v>
      </c>
      <c r="T1696">
        <f>VLOOKUP($F1696,'(참고)타워 스텟 가치'!$B$7:$L$11,T$2,0)+(VLOOKUP($F1696,'(참고)타워 스텟 가치'!$B$7:$L$11,T$2,0)*$E1696)</f>
        <v>922.05000000000575</v>
      </c>
      <c r="U1696">
        <f>VLOOKUP($F1696,'(참고)타워 스텟 가치'!$B$7:$L$11,U$2,0)+(VLOOKUP($F1696,'(참고)타워 스텟 가치'!$B$7:$L$11,U$2,0)*$E1696)</f>
        <v>683000.00000000419</v>
      </c>
      <c r="V1696">
        <f>VLOOKUP($F1696,'(참고)타워 스텟 가치'!$B$7:$L$11,V$2,0)+(VLOOKUP($F1696,'(참고)타워 스텟 가치'!$B$7:$L$11,V$2,0)*$E1696)</f>
        <v>6147.0000000000382</v>
      </c>
      <c r="W1696">
        <f>VLOOKUP($F1696,'(참고)타워 스텟 가치'!$B$7:$L$11,W$2,0)+(VLOOKUP($F1696,'(참고)타워 스텟 가치'!$B$7:$L$11,W$2,0)*$E1696)</f>
        <v>102.45000000000064</v>
      </c>
      <c r="X1696">
        <f>VLOOKUP($F1696,'(참고)타워 스텟 가치'!$B$7:$L$11,X$2,0)+(VLOOKUP($F1696,'(참고)타워 스텟 가치'!$B$7:$L$11,X$2,0)*$E1696)</f>
        <v>40.980000000000253</v>
      </c>
      <c r="Y1696">
        <f>VLOOKUP($F1696,'(참고)타워 스텟 가치'!$B$7:$L$11,Y$2,0)+(VLOOKUP($F1696,'(참고)타워 스텟 가치'!$B$7:$L$11,Y$2,0)*$E1696)</f>
        <v>0</v>
      </c>
      <c r="Z1696">
        <f>VLOOKUP($F1696,'(참고)타워 스텟 가치'!$B$7:$L$11,Z$2,0)+(VLOOKUP($F1696,'(참고)타워 스텟 가치'!$B$7:$L$11,Z$2,0)*$E1696)</f>
        <v>0</v>
      </c>
      <c r="AA1696">
        <f>VLOOKUP($F1696,'(참고)타워 스텟 가치'!$B$7:$L$11,AA$2,0)+(VLOOKUP($F1696,'(참고)타워 스텟 가치'!$B$7:$L$11,AA$2,0)*$E1696)</f>
        <v>95.620000000000587</v>
      </c>
      <c r="AB1696">
        <f>SUM('스테이지별 몬스터 스텟'!S1696*'(참고)타워 스텟 가치'!$Q$17,'스테이지별 몬스터 스텟'!T1696*'(참고)타워 스텟 가치'!$R$17,'스테이지별 몬스터 스텟'!U1696*'(참고)타워 스텟 가치'!$S$17,'스테이지별 몬스터 스텟'!V1696*'(참고)타워 스텟 가치'!$T$17,'스테이지별 몬스터 스텟'!W1696*'(참고)타워 스텟 가치'!$U$17,'스테이지별 몬스터 스텟'!X1696*'(참고)타워 스텟 가치'!$V$17,'스테이지별 몬스터 스텟'!Y1696*'(참고)타워 스텟 가치'!$W$17,'스테이지별 몬스터 스텟'!Z1696*'(참고)타워 스텟 가치'!$X$17,'스테이지별 몬스터 스텟'!AA1696*'(참고)타워 스텟 가치'!$Y$17)</f>
        <v>1039638.6950000065</v>
      </c>
      <c r="AC1696">
        <v>2</v>
      </c>
      <c r="AD1696">
        <f>VLOOKUP($F1696,'(참고)타워 스텟 가치'!$B$12:$L$16,AD$2,0)+(VLOOKUP($F1696,'(참고)타워 스텟 가치'!$B$12:$L$16,AD$2,0)*$E1696)</f>
        <v>512.25000000000318</v>
      </c>
      <c r="AE1696">
        <f>VLOOKUP($F1696,'(참고)타워 스텟 가치'!$B$12:$L$16,AE$2,0)+(VLOOKUP($F1696,'(참고)타워 스텟 가치'!$B$12:$L$16,AE$2,0)*$E1696)</f>
        <v>614.7000000000038</v>
      </c>
      <c r="AF1696">
        <f>VLOOKUP($F1696,'(참고)타워 스텟 가치'!$B$12:$L$16,AF$2,0)+(VLOOKUP($F1696,'(참고)타워 스텟 가치'!$B$12:$L$16,AF$2,0)*$E1696)</f>
        <v>683000.00000000419</v>
      </c>
      <c r="AG1696">
        <f>VLOOKUP($F1696,'(참고)타워 스텟 가치'!$B$12:$L$16,AG$2,0)+(VLOOKUP($F1696,'(참고)타워 스텟 가치'!$B$12:$L$16,AG$2,0)*$E1696)</f>
        <v>3073.5000000000191</v>
      </c>
      <c r="AH1696">
        <f>VLOOKUP($F1696,'(참고)타워 스텟 가치'!$B$12:$L$16,AH$2,0)+(VLOOKUP($F1696,'(참고)타워 스텟 가치'!$B$12:$L$16,AH$2,0)*$E1696)</f>
        <v>102.45000000000064</v>
      </c>
      <c r="AI1696">
        <f>VLOOKUP($F1696,'(참고)타워 스텟 가치'!$B$12:$L$16,AI$2,0)+(VLOOKUP($F1696,'(참고)타워 스텟 가치'!$B$12:$L$16,AI$2,0)*$E1696)</f>
        <v>40.980000000000253</v>
      </c>
      <c r="AJ1696">
        <f>VLOOKUP($F1696,'(참고)타워 스텟 가치'!$B$12:$L$16,AJ$2,0)+(VLOOKUP($F1696,'(참고)타워 스텟 가치'!$B$12:$L$16,AJ$2,0)*$E1696)</f>
        <v>0</v>
      </c>
      <c r="AK1696">
        <f>VLOOKUP($F1696,'(참고)타워 스텟 가치'!$B$12:$L$16,AK$2,0)+(VLOOKUP($F1696,'(참고)타워 스텟 가치'!$B$12:$L$16,AK$2,0)*$E1696)</f>
        <v>0</v>
      </c>
      <c r="AL1696">
        <f>VLOOKUP($F1696,'(참고)타워 스텟 가치'!$B$12:$L$16,AL$2,0)+(VLOOKUP($F1696,'(참고)타워 스텟 가치'!$B$12:$L$16,AL$2,0)*$E1696)</f>
        <v>191.24000000000117</v>
      </c>
      <c r="AM1696">
        <f>SUM('스테이지별 몬스터 스텟'!AD1696*'(참고)타워 스텟 가치'!$Q$17,'스테이지별 몬스터 스텟'!AE1696*'(참고)타워 스텟 가치'!$R$17,'스테이지별 몬스터 스텟'!AF1696*'(참고)타워 스텟 가치'!$S$17,'스테이지별 몬스터 스텟'!AG1696*'(참고)타워 스텟 가치'!$T$17,'스테이지별 몬스터 스텟'!AH1696*'(참고)타워 스텟 가치'!$U$17,'스테이지별 몬스터 스텟'!AI1696*'(참고)타워 스텟 가치'!$V$17,'스테이지별 몬스터 스텟'!AJ1696*'(참고)타워 스텟 가치'!$W$17,'스테이지별 몬스터 스텟'!AK1696*'(참고)타워 스텟 가치'!$X$17,'스테이지별 몬스터 스텟'!AL1696*'(참고)타워 스텟 가치'!$Y$17)</f>
        <v>1033221.9100000063</v>
      </c>
      <c r="AN1696">
        <v>3</v>
      </c>
    </row>
    <row r="1697" spans="3:40" x14ac:dyDescent="0.3">
      <c r="C1697">
        <v>3</v>
      </c>
      <c r="D1697">
        <f t="shared" si="80"/>
        <v>339</v>
      </c>
      <c r="E1697" s="52">
        <f>VLOOKUP(D1697,'스테이지별 난이도 설정'!B:C,2,0)</f>
        <v>135.60000000000085</v>
      </c>
      <c r="F1697" t="str">
        <f t="shared" si="81"/>
        <v>에픽</v>
      </c>
      <c r="G1697">
        <f t="shared" si="79"/>
        <v>6</v>
      </c>
      <c r="H1697">
        <f>VLOOKUP($F1697,'(참고)타워 스텟 가치'!$B$2:$L$6,H$2,0)+(VLOOKUP($F1697,'(참고)타워 스텟 가치'!$B$2:$L$6,H$2,0)*$E1697)</f>
        <v>2305.1250000000141</v>
      </c>
      <c r="I1697">
        <f>VLOOKUP($F1697,'(참고)타워 스텟 가치'!$B$2:$L$6,I$2,0)+(VLOOKUP($F1697,'(참고)타워 스텟 가치'!$B$2:$L$6,I$2,0)*$E1697)</f>
        <v>461.02500000000288</v>
      </c>
      <c r="J1697">
        <f>VLOOKUP($F1697,'(참고)타워 스텟 가치'!$B$2:$L$6,J$2,0)+(VLOOKUP($F1697,'(참고)타워 스텟 가치'!$B$2:$L$6,J$2,0)*$E1697)</f>
        <v>683000.00000000419</v>
      </c>
      <c r="K1697">
        <f>VLOOKUP($F1697,'(참고)타워 스텟 가치'!$B$2:$L$6,K$2,0)+(VLOOKUP($F1697,'(참고)타워 스텟 가치'!$B$2:$L$6,K$2,0)*$E1697)</f>
        <v>9220.5000000000564</v>
      </c>
      <c r="L1697">
        <f>VLOOKUP($F1697,'(참고)타워 스텟 가치'!$B$2:$L$6,L$2,0)+(VLOOKUP($F1697,'(참고)타워 스텟 가치'!$B$2:$L$6,L$2,0)*$E1697)</f>
        <v>153.67500000000095</v>
      </c>
      <c r="M1697">
        <f>VLOOKUP($F1697,'(참고)타워 스텟 가치'!$B$2:$L$6,M$2,0)+(VLOOKUP($F1697,'(참고)타워 스텟 가치'!$B$2:$L$6,M$2,0)*$E1697)</f>
        <v>40.980000000000253</v>
      </c>
      <c r="N1697">
        <f>VLOOKUP($F1697,'(참고)타워 스텟 가치'!$B$2:$L$6,N$2,0)+(VLOOKUP($F1697,'(참고)타워 스텟 가치'!$B$2:$L$6,N$2,0)*$E1697)</f>
        <v>0</v>
      </c>
      <c r="O1697">
        <f>VLOOKUP($F1697,'(참고)타워 스텟 가치'!$B$2:$L$6,O$2,0)+(VLOOKUP($F1697,'(참고)타워 스텟 가치'!$B$2:$L$6,O$2,0)*$E1697)</f>
        <v>0</v>
      </c>
      <c r="P1697">
        <f>VLOOKUP($F1697,'(참고)타워 스텟 가치'!$B$2:$L$6,P$2,0)+(VLOOKUP($F1697,'(참고)타워 스텟 가치'!$B$2:$L$6,P$2,0)*$E1697)</f>
        <v>95.620000000000587</v>
      </c>
      <c r="Q1697">
        <f>SUM('스테이지별 몬스터 스텟'!H1697*'(참고)타워 스텟 가치'!$Q$17,'스테이지별 몬스터 스텟'!I1697*'(참고)타워 스텟 가치'!$R$17,'스테이지별 몬스터 스텟'!J1697*'(참고)타워 스텟 가치'!$S$17,'스테이지별 몬스터 스텟'!K1697*'(참고)타워 스텟 가치'!$T$17,'스테이지별 몬스터 스텟'!L1697*'(참고)타워 스텟 가치'!$U$17,'스테이지별 몬스터 스텟'!M1697*'(참고)타워 스텟 가치'!$V$17,'스테이지별 몬스터 스텟'!N1697*'(참고)타워 스텟 가치'!$W$17,'스테이지별 몬스터 스텟'!O1697*'(참고)타워 스텟 가치'!$X$17,'스테이지별 몬스터 스텟'!P1697*'(참고)타워 스텟 가치'!$Y$17)</f>
        <v>1048782.3575000064</v>
      </c>
      <c r="R1697">
        <v>1</v>
      </c>
      <c r="S1697">
        <f>VLOOKUP($F1697,'(참고)타워 스텟 가치'!$B$7:$L$11,S$2,0)+(VLOOKUP($F1697,'(참고)타워 스텟 가치'!$B$7:$L$11,S$2,0)*$E1697)</f>
        <v>768.37500000000477</v>
      </c>
      <c r="T1697">
        <f>VLOOKUP($F1697,'(참고)타워 스텟 가치'!$B$7:$L$11,T$2,0)+(VLOOKUP($F1697,'(참고)타워 스텟 가치'!$B$7:$L$11,T$2,0)*$E1697)</f>
        <v>1383.0750000000087</v>
      </c>
      <c r="U1697">
        <f>VLOOKUP($F1697,'(참고)타워 스텟 가치'!$B$7:$L$11,U$2,0)+(VLOOKUP($F1697,'(참고)타워 스텟 가치'!$B$7:$L$11,U$2,0)*$E1697)</f>
        <v>683000.00000000419</v>
      </c>
      <c r="V1697">
        <f>VLOOKUP($F1697,'(참고)타워 스텟 가치'!$B$7:$L$11,V$2,0)+(VLOOKUP($F1697,'(참고)타워 스텟 가치'!$B$7:$L$11,V$2,0)*$E1697)</f>
        <v>9220.5000000000564</v>
      </c>
      <c r="W1697">
        <f>VLOOKUP($F1697,'(참고)타워 스텟 가치'!$B$7:$L$11,W$2,0)+(VLOOKUP($F1697,'(참고)타워 스텟 가치'!$B$7:$L$11,W$2,0)*$E1697)</f>
        <v>153.67500000000095</v>
      </c>
      <c r="X1697">
        <f>VLOOKUP($F1697,'(참고)타워 스텟 가치'!$B$7:$L$11,X$2,0)+(VLOOKUP($F1697,'(참고)타워 스텟 가치'!$B$7:$L$11,X$2,0)*$E1697)</f>
        <v>40.980000000000253</v>
      </c>
      <c r="Y1697">
        <f>VLOOKUP($F1697,'(참고)타워 스텟 가치'!$B$7:$L$11,Y$2,0)+(VLOOKUP($F1697,'(참고)타워 스텟 가치'!$B$7:$L$11,Y$2,0)*$E1697)</f>
        <v>0</v>
      </c>
      <c r="Z1697">
        <f>VLOOKUP($F1697,'(참고)타워 스텟 가치'!$B$7:$L$11,Z$2,0)+(VLOOKUP($F1697,'(참고)타워 스텟 가치'!$B$7:$L$11,Z$2,0)*$E1697)</f>
        <v>0</v>
      </c>
      <c r="AA1697">
        <f>VLOOKUP($F1697,'(참고)타워 스텟 가치'!$B$7:$L$11,AA$2,0)+(VLOOKUP($F1697,'(참고)타워 스텟 가치'!$B$7:$L$11,AA$2,0)*$E1697)</f>
        <v>95.620000000000587</v>
      </c>
      <c r="AB1697">
        <f>SUM('스테이지별 몬스터 스텟'!S1697*'(참고)타워 스텟 가치'!$Q$17,'스테이지별 몬스터 스텟'!T1697*'(참고)타워 스텟 가치'!$R$17,'스테이지별 몬스터 스텟'!U1697*'(참고)타워 스텟 가치'!$S$17,'스테이지별 몬스터 스텟'!V1697*'(참고)타워 스텟 가치'!$T$17,'스테이지별 몬스터 스텟'!W1697*'(참고)타워 스텟 가치'!$U$17,'스테이지별 몬스터 스텟'!X1697*'(참고)타워 스텟 가치'!$V$17,'스테이지별 몬스터 스텟'!Y1697*'(참고)타워 스텟 가치'!$W$17,'스테이지별 몬스터 스텟'!Z1697*'(참고)타워 스텟 가치'!$X$17,'스테이지별 몬스터 스텟'!AA1697*'(참고)타워 스텟 가치'!$Y$17)</f>
        <v>1047091.9325000064</v>
      </c>
      <c r="AC1697">
        <v>2</v>
      </c>
      <c r="AD1697">
        <f>VLOOKUP($F1697,'(참고)타워 스텟 가치'!$B$12:$L$16,AD$2,0)+(VLOOKUP($F1697,'(참고)타워 스텟 가치'!$B$12:$L$16,AD$2,0)*$E1697)</f>
        <v>768.37500000000477</v>
      </c>
      <c r="AE1697">
        <f>VLOOKUP($F1697,'(참고)타워 스텟 가치'!$B$12:$L$16,AE$2,0)+(VLOOKUP($F1697,'(참고)타워 스텟 가치'!$B$12:$L$16,AE$2,0)*$E1697)</f>
        <v>922.05000000000575</v>
      </c>
      <c r="AF1697">
        <f>VLOOKUP($F1697,'(참고)타워 스텟 가치'!$B$12:$L$16,AF$2,0)+(VLOOKUP($F1697,'(참고)타워 스텟 가치'!$B$12:$L$16,AF$2,0)*$E1697)</f>
        <v>683000.00000000419</v>
      </c>
      <c r="AG1697">
        <f>VLOOKUP($F1697,'(참고)타워 스텟 가치'!$B$12:$L$16,AG$2,0)+(VLOOKUP($F1697,'(참고)타워 스텟 가치'!$B$12:$L$16,AG$2,0)*$E1697)</f>
        <v>4610.2500000000282</v>
      </c>
      <c r="AH1697">
        <f>VLOOKUP($F1697,'(참고)타워 스텟 가치'!$B$12:$L$16,AH$2,0)+(VLOOKUP($F1697,'(참고)타워 스텟 가치'!$B$12:$L$16,AH$2,0)*$E1697)</f>
        <v>153.67500000000095</v>
      </c>
      <c r="AI1697">
        <f>VLOOKUP($F1697,'(참고)타워 스텟 가치'!$B$12:$L$16,AI$2,0)+(VLOOKUP($F1697,'(참고)타워 스텟 가치'!$B$12:$L$16,AI$2,0)*$E1697)</f>
        <v>40.980000000000253</v>
      </c>
      <c r="AJ1697">
        <f>VLOOKUP($F1697,'(참고)타워 스텟 가치'!$B$12:$L$16,AJ$2,0)+(VLOOKUP($F1697,'(참고)타워 스텟 가치'!$B$12:$L$16,AJ$2,0)*$E1697)</f>
        <v>0</v>
      </c>
      <c r="AK1697">
        <f>VLOOKUP($F1697,'(참고)타워 스텟 가치'!$B$12:$L$16,AK$2,0)+(VLOOKUP($F1697,'(참고)타워 스텟 가치'!$B$12:$L$16,AK$2,0)*$E1697)</f>
        <v>0</v>
      </c>
      <c r="AL1697">
        <f>VLOOKUP($F1697,'(참고)타워 스텟 가치'!$B$12:$L$16,AL$2,0)+(VLOOKUP($F1697,'(참고)타워 스텟 가치'!$B$12:$L$16,AL$2,0)*$E1697)</f>
        <v>191.24000000000117</v>
      </c>
      <c r="AM1697">
        <f>SUM('스테이지별 몬스터 스텟'!AD1697*'(참고)타워 스텟 가치'!$Q$17,'스테이지별 몬스터 스텟'!AE1697*'(참고)타워 스텟 가치'!$R$17,'스테이지별 몬스터 스텟'!AF1697*'(참고)타워 스텟 가치'!$S$17,'스테이지별 몬스터 스텟'!AG1697*'(참고)타워 스텟 가치'!$T$17,'스테이지별 몬스터 스텟'!AH1697*'(참고)타워 스텟 가치'!$U$17,'스테이지별 몬스터 스텟'!AI1697*'(참고)타워 스텟 가치'!$V$17,'스테이지별 몬스터 스텟'!AJ1697*'(참고)타워 스텟 가치'!$W$17,'스테이지별 몬스터 스텟'!AK1697*'(참고)타워 스텟 가치'!$X$17,'스테이지별 몬스터 스텟'!AL1697*'(참고)타워 스텟 가치'!$Y$17)</f>
        <v>1037371.1350000063</v>
      </c>
      <c r="AN1697">
        <v>3</v>
      </c>
    </row>
    <row r="1698" spans="3:40" x14ac:dyDescent="0.3">
      <c r="C1698">
        <v>4</v>
      </c>
      <c r="D1698">
        <f t="shared" si="80"/>
        <v>339</v>
      </c>
      <c r="E1698" s="52">
        <f>VLOOKUP(D1698,'스테이지별 난이도 설정'!B:C,2,0)</f>
        <v>135.60000000000085</v>
      </c>
      <c r="F1698" t="str">
        <f t="shared" si="81"/>
        <v>유니크</v>
      </c>
      <c r="G1698">
        <f t="shared" si="79"/>
        <v>6</v>
      </c>
      <c r="H1698">
        <f>VLOOKUP($F1698,'(참고)타워 스텟 가치'!$B$2:$L$6,H$2,0)+(VLOOKUP($F1698,'(참고)타워 스텟 가치'!$B$2:$L$6,H$2,0)*$E1698)</f>
        <v>3457.6875000000214</v>
      </c>
      <c r="I1698">
        <f>VLOOKUP($F1698,'(참고)타워 스텟 가치'!$B$2:$L$6,I$2,0)+(VLOOKUP($F1698,'(참고)타워 스텟 가치'!$B$2:$L$6,I$2,0)*$E1698)</f>
        <v>691.53750000000434</v>
      </c>
      <c r="J1698">
        <f>VLOOKUP($F1698,'(참고)타워 스텟 가치'!$B$2:$L$6,J$2,0)+(VLOOKUP($F1698,'(참고)타워 스텟 가치'!$B$2:$L$6,J$2,0)*$E1698)</f>
        <v>683000.00000000419</v>
      </c>
      <c r="K1698">
        <f>VLOOKUP($F1698,'(참고)타워 스텟 가치'!$B$2:$L$6,K$2,0)+(VLOOKUP($F1698,'(참고)타워 스텟 가치'!$B$2:$L$6,K$2,0)*$E1698)</f>
        <v>13830.750000000085</v>
      </c>
      <c r="L1698">
        <f>VLOOKUP($F1698,'(참고)타워 스텟 가치'!$B$2:$L$6,L$2,0)+(VLOOKUP($F1698,'(참고)타워 스텟 가치'!$B$2:$L$6,L$2,0)*$E1698)</f>
        <v>230.51250000000144</v>
      </c>
      <c r="M1698">
        <f>VLOOKUP($F1698,'(참고)타워 스텟 가치'!$B$2:$L$6,M$2,0)+(VLOOKUP($F1698,'(참고)타워 스텟 가치'!$B$2:$L$6,M$2,0)*$E1698)</f>
        <v>40.980000000000253</v>
      </c>
      <c r="N1698">
        <f>VLOOKUP($F1698,'(참고)타워 스텟 가치'!$B$2:$L$6,N$2,0)+(VLOOKUP($F1698,'(참고)타워 스텟 가치'!$B$2:$L$6,N$2,0)*$E1698)</f>
        <v>0</v>
      </c>
      <c r="O1698">
        <f>VLOOKUP($F1698,'(참고)타워 스텟 가치'!$B$2:$L$6,O$2,0)+(VLOOKUP($F1698,'(참고)타워 스텟 가치'!$B$2:$L$6,O$2,0)*$E1698)</f>
        <v>0</v>
      </c>
      <c r="P1698">
        <f>VLOOKUP($F1698,'(참고)타워 스텟 가치'!$B$2:$L$6,P$2,0)+(VLOOKUP($F1698,'(참고)타워 스텟 가치'!$B$2:$L$6,P$2,0)*$E1698)</f>
        <v>136.60000000000085</v>
      </c>
      <c r="Q1698">
        <f>SUM('스테이지별 몬스터 스텟'!H1698*'(참고)타워 스텟 가치'!$Q$17,'스테이지별 몬스터 스텟'!I1698*'(참고)타워 스텟 가치'!$R$17,'스테이지별 몬스터 스텟'!J1698*'(참고)타워 스텟 가치'!$S$17,'스테이지별 몬스터 스텟'!K1698*'(참고)타워 스텟 가치'!$T$17,'스테이지별 몬스터 스텟'!L1698*'(참고)타워 스텟 가치'!$U$17,'스테이지별 몬스터 스텟'!M1698*'(참고)타워 스텟 가치'!$V$17,'스테이지별 몬스터 스텟'!N1698*'(참고)타워 스텟 가치'!$W$17,'스테이지별 몬스터 스텟'!O1698*'(참고)타워 스텟 가치'!$X$17,'스테이지별 몬스터 스텟'!P1698*'(참고)타워 스텟 가치'!$Y$17)</f>
        <v>1060889.3862500063</v>
      </c>
      <c r="R1698">
        <v>1</v>
      </c>
      <c r="S1698">
        <f>VLOOKUP($F1698,'(참고)타워 스텟 가치'!$B$7:$L$11,S$2,0)+(VLOOKUP($F1698,'(참고)타워 스텟 가치'!$B$7:$L$11,S$2,0)*$E1698)</f>
        <v>1152.562500000007</v>
      </c>
      <c r="T1698">
        <f>VLOOKUP($F1698,'(참고)타워 스텟 가치'!$B$7:$L$11,T$2,0)+(VLOOKUP($F1698,'(참고)타워 스텟 가치'!$B$7:$L$11,T$2,0)*$E1698)</f>
        <v>2074.6125000000129</v>
      </c>
      <c r="U1698">
        <f>VLOOKUP($F1698,'(참고)타워 스텟 가치'!$B$7:$L$11,U$2,0)+(VLOOKUP($F1698,'(참고)타워 스텟 가치'!$B$7:$L$11,U$2,0)*$E1698)</f>
        <v>683000.00000000419</v>
      </c>
      <c r="V1698">
        <f>VLOOKUP($F1698,'(참고)타워 스텟 가치'!$B$7:$L$11,V$2,0)+(VLOOKUP($F1698,'(참고)타워 스텟 가치'!$B$7:$L$11,V$2,0)*$E1698)</f>
        <v>13830.750000000085</v>
      </c>
      <c r="W1698">
        <f>VLOOKUP($F1698,'(참고)타워 스텟 가치'!$B$7:$L$11,W$2,0)+(VLOOKUP($F1698,'(참고)타워 스텟 가치'!$B$7:$L$11,W$2,0)*$E1698)</f>
        <v>230.51250000000144</v>
      </c>
      <c r="X1698">
        <f>VLOOKUP($F1698,'(참고)타워 스텟 가치'!$B$7:$L$11,X$2,0)+(VLOOKUP($F1698,'(참고)타워 스텟 가치'!$B$7:$L$11,X$2,0)*$E1698)</f>
        <v>40.980000000000253</v>
      </c>
      <c r="Y1698">
        <f>VLOOKUP($F1698,'(참고)타워 스텟 가치'!$B$7:$L$11,Y$2,0)+(VLOOKUP($F1698,'(참고)타워 스텟 가치'!$B$7:$L$11,Y$2,0)*$E1698)</f>
        <v>0</v>
      </c>
      <c r="Z1698">
        <f>VLOOKUP($F1698,'(참고)타워 스텟 가치'!$B$7:$L$11,Z$2,0)+(VLOOKUP($F1698,'(참고)타워 스텟 가치'!$B$7:$L$11,Z$2,0)*$E1698)</f>
        <v>0</v>
      </c>
      <c r="AA1698">
        <f>VLOOKUP($F1698,'(참고)타워 스텟 가치'!$B$7:$L$11,AA$2,0)+(VLOOKUP($F1698,'(참고)타워 스텟 가치'!$B$7:$L$11,AA$2,0)*$E1698)</f>
        <v>136.60000000000085</v>
      </c>
      <c r="AB1698">
        <f>SUM('스테이지별 몬스터 스텟'!S1698*'(참고)타워 스텟 가치'!$Q$17,'스테이지별 몬스터 스텟'!T1698*'(참고)타워 스텟 가치'!$R$17,'스테이지별 몬스터 스텟'!U1698*'(참고)타워 스텟 가치'!$S$17,'스테이지별 몬스터 스텟'!V1698*'(참고)타워 스텟 가치'!$T$17,'스테이지별 몬스터 스텟'!W1698*'(참고)타워 스텟 가치'!$U$17,'스테이지별 몬스터 스텟'!X1698*'(참고)타워 스텟 가치'!$V$17,'스테이지별 몬스터 스텟'!Y1698*'(참고)타워 스텟 가치'!$W$17,'스테이지별 몬스터 스텟'!Z1698*'(참고)타워 스텟 가치'!$X$17,'스테이지별 몬스터 스텟'!AA1698*'(참고)타워 스텟 가치'!$Y$17)</f>
        <v>1058353.7487500063</v>
      </c>
      <c r="AC1698">
        <v>2</v>
      </c>
      <c r="AD1698">
        <f>VLOOKUP($F1698,'(참고)타워 스텟 가치'!$B$12:$L$16,AD$2,0)+(VLOOKUP($F1698,'(참고)타워 스텟 가치'!$B$12:$L$16,AD$2,0)*$E1698)</f>
        <v>1152.562500000007</v>
      </c>
      <c r="AE1698">
        <f>VLOOKUP($F1698,'(참고)타워 스텟 가치'!$B$12:$L$16,AE$2,0)+(VLOOKUP($F1698,'(참고)타워 스텟 가치'!$B$12:$L$16,AE$2,0)*$E1698)</f>
        <v>1383.0750000000087</v>
      </c>
      <c r="AF1698">
        <f>VLOOKUP($F1698,'(참고)타워 스텟 가치'!$B$12:$L$16,AF$2,0)+(VLOOKUP($F1698,'(참고)타워 스텟 가치'!$B$12:$L$16,AF$2,0)*$E1698)</f>
        <v>683000.00000000419</v>
      </c>
      <c r="AG1698">
        <f>VLOOKUP($F1698,'(참고)타워 스텟 가치'!$B$12:$L$16,AG$2,0)+(VLOOKUP($F1698,'(참고)타워 스텟 가치'!$B$12:$L$16,AG$2,0)*$E1698)</f>
        <v>6915.3750000000427</v>
      </c>
      <c r="AH1698">
        <f>VLOOKUP($F1698,'(참고)타워 스텟 가치'!$B$12:$L$16,AH$2,0)+(VLOOKUP($F1698,'(참고)타워 스텟 가치'!$B$12:$L$16,AH$2,0)*$E1698)</f>
        <v>230.51250000000144</v>
      </c>
      <c r="AI1698">
        <f>VLOOKUP($F1698,'(참고)타워 스텟 가치'!$B$12:$L$16,AI$2,0)+(VLOOKUP($F1698,'(참고)타워 스텟 가치'!$B$12:$L$16,AI$2,0)*$E1698)</f>
        <v>40.980000000000253</v>
      </c>
      <c r="AJ1698">
        <f>VLOOKUP($F1698,'(참고)타워 스텟 가치'!$B$12:$L$16,AJ$2,0)+(VLOOKUP($F1698,'(참고)타워 스텟 가치'!$B$12:$L$16,AJ$2,0)*$E1698)</f>
        <v>0</v>
      </c>
      <c r="AK1698">
        <f>VLOOKUP($F1698,'(참고)타워 스텟 가치'!$B$12:$L$16,AK$2,0)+(VLOOKUP($F1698,'(참고)타워 스텟 가치'!$B$12:$L$16,AK$2,0)*$E1698)</f>
        <v>0</v>
      </c>
      <c r="AL1698">
        <f>VLOOKUP($F1698,'(참고)타워 스텟 가치'!$B$12:$L$16,AL$2,0)+(VLOOKUP($F1698,'(참고)타워 스텟 가치'!$B$12:$L$16,AL$2,0)*$E1698)</f>
        <v>273.20000000000169</v>
      </c>
      <c r="AM1698">
        <f>SUM('스테이지별 몬스터 스텟'!AD1698*'(참고)타워 스텟 가치'!$Q$17,'스테이지별 몬스터 스텟'!AE1698*'(참고)타워 스텟 가치'!$R$17,'스테이지별 몬스터 스텟'!AF1698*'(참고)타워 스텟 가치'!$S$17,'스테이지별 몬스터 스텟'!AG1698*'(참고)타워 스텟 가치'!$T$17,'스테이지별 몬스터 스텟'!AH1698*'(참고)타워 스텟 가치'!$U$17,'스테이지별 몬스터 스텟'!AI1698*'(참고)타워 스텟 가치'!$V$17,'스테이지별 몬스터 스텟'!AJ1698*'(참고)타워 스텟 가치'!$W$17,'스테이지별 몬스터 스텟'!AK1698*'(참고)타워 스텟 가치'!$X$17,'스테이지별 몬스터 스텟'!AL1698*'(참고)타워 스텟 가치'!$Y$17)</f>
        <v>1043758.8925000065</v>
      </c>
      <c r="AN1698">
        <v>3</v>
      </c>
    </row>
    <row r="1699" spans="3:40" x14ac:dyDescent="0.3">
      <c r="C1699">
        <v>5</v>
      </c>
      <c r="D1699">
        <f t="shared" si="80"/>
        <v>339</v>
      </c>
      <c r="E1699" s="52">
        <f>VLOOKUP(D1699,'스테이지별 난이도 설정'!B:C,2,0)</f>
        <v>135.60000000000085</v>
      </c>
      <c r="F1699" t="str">
        <f t="shared" si="81"/>
        <v>스페셜</v>
      </c>
      <c r="G1699">
        <f t="shared" si="79"/>
        <v>6</v>
      </c>
      <c r="H1699">
        <f>VLOOKUP($F1699,'(참고)타워 스텟 가치'!$B$2:$L$6,H$2,0)+(VLOOKUP($F1699,'(참고)타워 스텟 가치'!$B$2:$L$6,H$2,0)*$E1699)</f>
        <v>5186.5312500000318</v>
      </c>
      <c r="I1699">
        <f>VLOOKUP($F1699,'(참고)타워 스텟 가치'!$B$2:$L$6,I$2,0)+(VLOOKUP($F1699,'(참고)타워 스텟 가치'!$B$2:$L$6,I$2,0)*$E1699)</f>
        <v>1037.3062500000065</v>
      </c>
      <c r="J1699">
        <f>VLOOKUP($F1699,'(참고)타워 스텟 가치'!$B$2:$L$6,J$2,0)+(VLOOKUP($F1699,'(참고)타워 스텟 가치'!$B$2:$L$6,J$2,0)*$E1699)</f>
        <v>683000.00000000419</v>
      </c>
      <c r="K1699">
        <f>VLOOKUP($F1699,'(참고)타워 스텟 가치'!$B$2:$L$6,K$2,0)+(VLOOKUP($F1699,'(참고)타워 스텟 가치'!$B$2:$L$6,K$2,0)*$E1699)</f>
        <v>20746.125000000127</v>
      </c>
      <c r="L1699">
        <f>VLOOKUP($F1699,'(참고)타워 스텟 가치'!$B$2:$L$6,L$2,0)+(VLOOKUP($F1699,'(참고)타워 스텟 가치'!$B$2:$L$6,L$2,0)*$E1699)</f>
        <v>345.76875000000217</v>
      </c>
      <c r="M1699">
        <f>VLOOKUP($F1699,'(참고)타워 스텟 가치'!$B$2:$L$6,M$2,0)+(VLOOKUP($F1699,'(참고)타워 스텟 가치'!$B$2:$L$6,M$2,0)*$E1699)</f>
        <v>40.980000000000253</v>
      </c>
      <c r="N1699">
        <f>VLOOKUP($F1699,'(참고)타워 스텟 가치'!$B$2:$L$6,N$2,0)+(VLOOKUP($F1699,'(참고)타워 스텟 가치'!$B$2:$L$6,N$2,0)*$E1699)</f>
        <v>0</v>
      </c>
      <c r="O1699">
        <f>VLOOKUP($F1699,'(참고)타워 스텟 가치'!$B$2:$L$6,O$2,0)+(VLOOKUP($F1699,'(참고)타워 스텟 가치'!$B$2:$L$6,O$2,0)*$E1699)</f>
        <v>0</v>
      </c>
      <c r="P1699">
        <f>VLOOKUP($F1699,'(참고)타워 스텟 가치'!$B$2:$L$6,P$2,0)+(VLOOKUP($F1699,'(참고)타워 스텟 가치'!$B$2:$L$6,P$2,0)*$E1699)</f>
        <v>136.60000000000085</v>
      </c>
      <c r="Q1699">
        <f>SUM('스테이지별 몬스터 스텟'!H1699*'(참고)타워 스텟 가치'!$Q$17,'스테이지별 몬스터 스텟'!I1699*'(참고)타워 스텟 가치'!$R$17,'스테이지별 몬스터 스텟'!J1699*'(참고)타워 스텟 가치'!$S$17,'스테이지별 몬스터 스텟'!K1699*'(참고)타워 스텟 가치'!$T$17,'스테이지별 몬스터 스텟'!L1699*'(참고)타워 스텟 가치'!$U$17,'스테이지별 몬스터 스텟'!M1699*'(참고)타워 스텟 가치'!$V$17,'스테이지별 몬스터 스텟'!N1699*'(참고)타워 스텟 가치'!$W$17,'스테이지별 몬스터 스텟'!O1699*'(참고)타워 스텟 가치'!$X$17,'스테이지별 몬스터 스텟'!P1699*'(참고)타워 스텟 가치'!$Y$17)</f>
        <v>1078926.9893750066</v>
      </c>
      <c r="R1699">
        <v>1</v>
      </c>
      <c r="S1699">
        <f>VLOOKUP($F1699,'(참고)타워 스텟 가치'!$B$7:$L$11,S$2,0)+(VLOOKUP($F1699,'(참고)타워 스텟 가치'!$B$7:$L$11,S$2,0)*$E1699)</f>
        <v>1728.8437500000107</v>
      </c>
      <c r="T1699">
        <f>VLOOKUP($F1699,'(참고)타워 스텟 가치'!$B$7:$L$11,T$2,0)+(VLOOKUP($F1699,'(참고)타워 스텟 가치'!$B$7:$L$11,T$2,0)*$E1699)</f>
        <v>3111.9187500000194</v>
      </c>
      <c r="U1699">
        <f>VLOOKUP($F1699,'(참고)타워 스텟 가치'!$B$7:$L$11,U$2,0)+(VLOOKUP($F1699,'(참고)타워 스텟 가치'!$B$7:$L$11,U$2,0)*$E1699)</f>
        <v>683000.00000000419</v>
      </c>
      <c r="V1699">
        <f>VLOOKUP($F1699,'(참고)타워 스텟 가치'!$B$7:$L$11,V$2,0)+(VLOOKUP($F1699,'(참고)타워 스텟 가치'!$B$7:$L$11,V$2,0)*$E1699)</f>
        <v>20746.125000000127</v>
      </c>
      <c r="W1699">
        <f>VLOOKUP($F1699,'(참고)타워 스텟 가치'!$B$7:$L$11,W$2,0)+(VLOOKUP($F1699,'(참고)타워 스텟 가치'!$B$7:$L$11,W$2,0)*$E1699)</f>
        <v>345.76875000000217</v>
      </c>
      <c r="X1699">
        <f>VLOOKUP($F1699,'(참고)타워 스텟 가치'!$B$7:$L$11,X$2,0)+(VLOOKUP($F1699,'(참고)타워 스텟 가치'!$B$7:$L$11,X$2,0)*$E1699)</f>
        <v>40.980000000000253</v>
      </c>
      <c r="Y1699">
        <f>VLOOKUP($F1699,'(참고)타워 스텟 가치'!$B$7:$L$11,Y$2,0)+(VLOOKUP($F1699,'(참고)타워 스텟 가치'!$B$7:$L$11,Y$2,0)*$E1699)</f>
        <v>0</v>
      </c>
      <c r="Z1699">
        <f>VLOOKUP($F1699,'(참고)타워 스텟 가치'!$B$7:$L$11,Z$2,0)+(VLOOKUP($F1699,'(참고)타워 스텟 가치'!$B$7:$L$11,Z$2,0)*$E1699)</f>
        <v>0</v>
      </c>
      <c r="AA1699">
        <f>VLOOKUP($F1699,'(참고)타워 스텟 가치'!$B$7:$L$11,AA$2,0)+(VLOOKUP($F1699,'(참고)타워 스텟 가치'!$B$7:$L$11,AA$2,0)*$E1699)</f>
        <v>136.60000000000085</v>
      </c>
      <c r="AB1699">
        <f>SUM('스테이지별 몬스터 스텟'!S1699*'(참고)타워 스텟 가치'!$Q$17,'스테이지별 몬스터 스텟'!T1699*'(참고)타워 스텟 가치'!$R$17,'스테이지별 몬스터 스텟'!U1699*'(참고)타워 스텟 가치'!$S$17,'스테이지별 몬스터 스텟'!V1699*'(참고)타워 스텟 가치'!$T$17,'스테이지별 몬스터 스텟'!W1699*'(참고)타워 스텟 가치'!$U$17,'스테이지별 몬스터 스텟'!X1699*'(참고)타워 스텟 가치'!$V$17,'스테이지별 몬스터 스텟'!Y1699*'(참고)타워 스텟 가치'!$W$17,'스테이지별 몬스터 스텟'!Z1699*'(참고)타워 스텟 가치'!$X$17,'스테이지별 몬스터 스텟'!AA1699*'(참고)타워 스텟 가치'!$Y$17)</f>
        <v>1075123.5331250066</v>
      </c>
      <c r="AC1699">
        <v>2</v>
      </c>
      <c r="AD1699">
        <f>VLOOKUP($F1699,'(참고)타워 스텟 가치'!$B$12:$L$16,AD$2,0)+(VLOOKUP($F1699,'(참고)타워 스텟 가치'!$B$12:$L$16,AD$2,0)*$E1699)</f>
        <v>1728.8437500000107</v>
      </c>
      <c r="AE1699">
        <f>VLOOKUP($F1699,'(참고)타워 스텟 가치'!$B$12:$L$16,AE$2,0)+(VLOOKUP($F1699,'(참고)타워 스텟 가치'!$B$12:$L$16,AE$2,0)*$E1699)</f>
        <v>2074.6125000000129</v>
      </c>
      <c r="AF1699">
        <f>VLOOKUP($F1699,'(참고)타워 스텟 가치'!$B$12:$L$16,AF$2,0)+(VLOOKUP($F1699,'(참고)타워 스텟 가치'!$B$12:$L$16,AF$2,0)*$E1699)</f>
        <v>683000.00000000419</v>
      </c>
      <c r="AG1699">
        <f>VLOOKUP($F1699,'(참고)타워 스텟 가치'!$B$12:$L$16,AG$2,0)+(VLOOKUP($F1699,'(참고)타워 스텟 가치'!$B$12:$L$16,AG$2,0)*$E1699)</f>
        <v>10373.062500000064</v>
      </c>
      <c r="AH1699">
        <f>VLOOKUP($F1699,'(참고)타워 스텟 가치'!$B$12:$L$16,AH$2,0)+(VLOOKUP($F1699,'(참고)타워 스텟 가치'!$B$12:$L$16,AH$2,0)*$E1699)</f>
        <v>345.76875000000217</v>
      </c>
      <c r="AI1699">
        <f>VLOOKUP($F1699,'(참고)타워 스텟 가치'!$B$12:$L$16,AI$2,0)+(VLOOKUP($F1699,'(참고)타워 스텟 가치'!$B$12:$L$16,AI$2,0)*$E1699)</f>
        <v>40.980000000000253</v>
      </c>
      <c r="AJ1699">
        <f>VLOOKUP($F1699,'(참고)타워 스텟 가치'!$B$12:$L$16,AJ$2,0)+(VLOOKUP($F1699,'(참고)타워 스텟 가치'!$B$12:$L$16,AJ$2,0)*$E1699)</f>
        <v>0</v>
      </c>
      <c r="AK1699">
        <f>VLOOKUP($F1699,'(참고)타워 스텟 가치'!$B$12:$L$16,AK$2,0)+(VLOOKUP($F1699,'(참고)타워 스텟 가치'!$B$12:$L$16,AK$2,0)*$E1699)</f>
        <v>0</v>
      </c>
      <c r="AL1699">
        <f>VLOOKUP($F1699,'(참고)타워 스텟 가치'!$B$12:$L$16,AL$2,0)+(VLOOKUP($F1699,'(참고)타워 스텟 가치'!$B$12:$L$16,AL$2,0)*$E1699)</f>
        <v>273.20000000000169</v>
      </c>
      <c r="AM1699">
        <f>SUM('스테이지별 몬스터 스텟'!AD1699*'(참고)타워 스텟 가치'!$Q$17,'스테이지별 몬스터 스텟'!AE1699*'(참고)타워 스텟 가치'!$R$17,'스테이지별 몬스터 스텟'!AF1699*'(참고)타워 스텟 가치'!$S$17,'스테이지별 몬스터 스텟'!AG1699*'(참고)타워 스텟 가치'!$T$17,'스테이지별 몬스터 스텟'!AH1699*'(참고)타워 스텟 가치'!$U$17,'스테이지별 몬스터 스텟'!AI1699*'(참고)타워 스텟 가치'!$V$17,'스테이지별 몬스터 스텟'!AJ1699*'(참고)타워 스텟 가치'!$W$17,'스테이지별 몬스터 스텟'!AK1699*'(참고)타워 스텟 가치'!$X$17,'스테이지별 몬스터 스텟'!AL1699*'(참고)타워 스텟 가치'!$Y$17)</f>
        <v>1053094.6487500065</v>
      </c>
      <c r="AN1699">
        <v>3</v>
      </c>
    </row>
    <row r="1700" spans="3:40" x14ac:dyDescent="0.3">
      <c r="C1700">
        <v>1</v>
      </c>
      <c r="D1700">
        <f t="shared" si="80"/>
        <v>340</v>
      </c>
      <c r="E1700" s="52">
        <f>VLOOKUP(D1700,'스테이지별 난이도 설정'!B:C,2,0)</f>
        <v>136.00000000000085</v>
      </c>
      <c r="F1700" t="str">
        <f t="shared" si="81"/>
        <v>일반</v>
      </c>
      <c r="G1700">
        <f t="shared" si="79"/>
        <v>6</v>
      </c>
      <c r="H1700">
        <f>VLOOKUP($F1700,'(참고)타워 스텟 가치'!$B$2:$L$6,H$2,0)+(VLOOKUP($F1700,'(참고)타워 스텟 가치'!$B$2:$L$6,H$2,0)*$E1700)</f>
        <v>1027.5000000000064</v>
      </c>
      <c r="I1700">
        <f>VLOOKUP($F1700,'(참고)타워 스텟 가치'!$B$2:$L$6,I$2,0)+(VLOOKUP($F1700,'(참고)타워 스텟 가치'!$B$2:$L$6,I$2,0)*$E1700)</f>
        <v>205.50000000000128</v>
      </c>
      <c r="J1700">
        <f>VLOOKUP($F1700,'(참고)타워 스텟 가치'!$B$2:$L$6,J$2,0)+(VLOOKUP($F1700,'(참고)타워 스텟 가치'!$B$2:$L$6,J$2,0)*$E1700)</f>
        <v>685000.00000000431</v>
      </c>
      <c r="K1700">
        <f>VLOOKUP($F1700,'(참고)타워 스텟 가치'!$B$2:$L$6,K$2,0)+(VLOOKUP($F1700,'(참고)타워 스텟 가치'!$B$2:$L$6,K$2,0)*$E1700)</f>
        <v>4110.0000000000255</v>
      </c>
      <c r="L1700">
        <f>VLOOKUP($F1700,'(참고)타워 스텟 가치'!$B$2:$L$6,L$2,0)+(VLOOKUP($F1700,'(참고)타워 스텟 가치'!$B$2:$L$6,L$2,0)*$E1700)</f>
        <v>68.500000000000426</v>
      </c>
      <c r="M1700">
        <f>VLOOKUP($F1700,'(참고)타워 스텟 가치'!$B$2:$L$6,M$2,0)+(VLOOKUP($F1700,'(참고)타워 스텟 가치'!$B$2:$L$6,M$2,0)*$E1700)</f>
        <v>41.10000000000025</v>
      </c>
      <c r="N1700">
        <f>VLOOKUP($F1700,'(참고)타워 스텟 가치'!$B$2:$L$6,N$2,0)+(VLOOKUP($F1700,'(참고)타워 스텟 가치'!$B$2:$L$6,N$2,0)*$E1700)</f>
        <v>0</v>
      </c>
      <c r="O1700">
        <f>VLOOKUP($F1700,'(참고)타워 스텟 가치'!$B$2:$L$6,O$2,0)+(VLOOKUP($F1700,'(참고)타워 스텟 가치'!$B$2:$L$6,O$2,0)*$E1700)</f>
        <v>0</v>
      </c>
      <c r="P1700">
        <f>VLOOKUP($F1700,'(참고)타워 스텟 가치'!$B$2:$L$6,P$2,0)+(VLOOKUP($F1700,'(참고)타워 스텟 가치'!$B$2:$L$6,P$2,0)*$E1700)</f>
        <v>95.900000000000588</v>
      </c>
      <c r="Q1700">
        <f>SUM('스테이지별 몬스터 스텟'!H1700*'(참고)타워 스텟 가치'!$Q$17,'스테이지별 몬스터 스텟'!I1700*'(참고)타워 스텟 가치'!$R$17,'스테이지별 몬스터 스텟'!J1700*'(참고)타워 스텟 가치'!$S$17,'스테이지별 몬스터 스텟'!K1700*'(참고)타워 스텟 가치'!$T$17,'스테이지별 몬스터 스텟'!L1700*'(참고)타워 스텟 가치'!$U$17,'스테이지별 몬스터 스텟'!M1700*'(참고)타워 스텟 가치'!$V$17,'스테이지별 몬스터 스텟'!N1700*'(참고)타워 스텟 가치'!$W$17,'스테이지별 몬스터 스텟'!O1700*'(참고)타워 스텟 가치'!$X$17,'스테이지별 몬스터 스텟'!P1700*'(참고)타워 스텟 가치'!$Y$17)</f>
        <v>1038453.1500000065</v>
      </c>
      <c r="R1700">
        <v>1</v>
      </c>
      <c r="S1700">
        <f>VLOOKUP($F1700,'(참고)타워 스텟 가치'!$B$7:$L$11,S$2,0)+(VLOOKUP($F1700,'(참고)타워 스텟 가치'!$B$7:$L$11,S$2,0)*$E1700)</f>
        <v>342.50000000000216</v>
      </c>
      <c r="T1700">
        <f>VLOOKUP($F1700,'(참고)타워 스텟 가치'!$B$7:$L$11,T$2,0)+(VLOOKUP($F1700,'(참고)타워 스텟 가치'!$B$7:$L$11,T$2,0)*$E1700)</f>
        <v>616.50000000000387</v>
      </c>
      <c r="U1700">
        <f>VLOOKUP($F1700,'(참고)타워 스텟 가치'!$B$7:$L$11,U$2,0)+(VLOOKUP($F1700,'(참고)타워 스텟 가치'!$B$7:$L$11,U$2,0)*$E1700)</f>
        <v>685000.00000000431</v>
      </c>
      <c r="V1700">
        <f>VLOOKUP($F1700,'(참고)타워 스텟 가치'!$B$7:$L$11,V$2,0)+(VLOOKUP($F1700,'(참고)타워 스텟 가치'!$B$7:$L$11,V$2,0)*$E1700)</f>
        <v>4110.0000000000255</v>
      </c>
      <c r="W1700">
        <f>VLOOKUP($F1700,'(참고)타워 스텟 가치'!$B$7:$L$11,W$2,0)+(VLOOKUP($F1700,'(참고)타워 스텟 가치'!$B$7:$L$11,W$2,0)*$E1700)</f>
        <v>68.500000000000426</v>
      </c>
      <c r="X1700">
        <f>VLOOKUP($F1700,'(참고)타워 스텟 가치'!$B$7:$L$11,X$2,0)+(VLOOKUP($F1700,'(참고)타워 스텟 가치'!$B$7:$L$11,X$2,0)*$E1700)</f>
        <v>41.10000000000025</v>
      </c>
      <c r="Y1700">
        <f>VLOOKUP($F1700,'(참고)타워 스텟 가치'!$B$7:$L$11,Y$2,0)+(VLOOKUP($F1700,'(참고)타워 스텟 가치'!$B$7:$L$11,Y$2,0)*$E1700)</f>
        <v>0</v>
      </c>
      <c r="Z1700">
        <f>VLOOKUP($F1700,'(참고)타워 스텟 가치'!$B$7:$L$11,Z$2,0)+(VLOOKUP($F1700,'(참고)타워 스텟 가치'!$B$7:$L$11,Z$2,0)*$E1700)</f>
        <v>0</v>
      </c>
      <c r="AA1700">
        <f>VLOOKUP($F1700,'(참고)타워 스텟 가치'!$B$7:$L$11,AA$2,0)+(VLOOKUP($F1700,'(참고)타워 스텟 가치'!$B$7:$L$11,AA$2,0)*$E1700)</f>
        <v>95.900000000000588</v>
      </c>
      <c r="AB1700">
        <f>SUM('스테이지별 몬스터 스텟'!S1700*'(참고)타워 스텟 가치'!$Q$17,'스테이지별 몬스터 스텟'!T1700*'(참고)타워 스텟 가치'!$R$17,'스테이지별 몬스터 스텟'!U1700*'(참고)타워 스텟 가치'!$S$17,'스테이지별 몬스터 스텟'!V1700*'(참고)타워 스텟 가치'!$T$17,'스테이지별 몬스터 스텟'!W1700*'(참고)타워 스텟 가치'!$U$17,'스테이지별 몬스터 스텟'!X1700*'(참고)타워 스텟 가치'!$V$17,'스테이지별 몬스터 스텟'!Y1700*'(참고)타워 스텟 가치'!$W$17,'스테이지별 몬스터 스텟'!Z1700*'(참고)타워 스텟 가치'!$X$17,'스테이지별 몬스터 스텟'!AA1700*'(참고)타워 스텟 가치'!$Y$17)</f>
        <v>1037699.6500000065</v>
      </c>
      <c r="AC1700">
        <v>2</v>
      </c>
      <c r="AD1700">
        <f>VLOOKUP($F1700,'(참고)타워 스텟 가치'!$B$12:$L$16,AD$2,0)+(VLOOKUP($F1700,'(참고)타워 스텟 가치'!$B$12:$L$16,AD$2,0)*$E1700)</f>
        <v>342.50000000000216</v>
      </c>
      <c r="AE1700">
        <f>VLOOKUP($F1700,'(참고)타워 스텟 가치'!$B$12:$L$16,AE$2,0)+(VLOOKUP($F1700,'(참고)타워 스텟 가치'!$B$12:$L$16,AE$2,0)*$E1700)</f>
        <v>411.00000000000256</v>
      </c>
      <c r="AF1700">
        <f>VLOOKUP($F1700,'(참고)타워 스텟 가치'!$B$12:$L$16,AF$2,0)+(VLOOKUP($F1700,'(참고)타워 스텟 가치'!$B$12:$L$16,AF$2,0)*$E1700)</f>
        <v>685000.00000000431</v>
      </c>
      <c r="AG1700">
        <f>VLOOKUP($F1700,'(참고)타워 스텟 가치'!$B$12:$L$16,AG$2,0)+(VLOOKUP($F1700,'(참고)타워 스텟 가치'!$B$12:$L$16,AG$2,0)*$E1700)</f>
        <v>2055.0000000000127</v>
      </c>
      <c r="AH1700">
        <f>VLOOKUP($F1700,'(참고)타워 스텟 가치'!$B$12:$L$16,AH$2,0)+(VLOOKUP($F1700,'(참고)타워 스텟 가치'!$B$12:$L$16,AH$2,0)*$E1700)</f>
        <v>68.500000000000426</v>
      </c>
      <c r="AI1700">
        <f>VLOOKUP($F1700,'(참고)타워 스텟 가치'!$B$12:$L$16,AI$2,0)+(VLOOKUP($F1700,'(참고)타워 스텟 가치'!$B$12:$L$16,AI$2,0)*$E1700)</f>
        <v>41.10000000000025</v>
      </c>
      <c r="AJ1700">
        <f>VLOOKUP($F1700,'(참고)타워 스텟 가치'!$B$12:$L$16,AJ$2,0)+(VLOOKUP($F1700,'(참고)타워 스텟 가치'!$B$12:$L$16,AJ$2,0)*$E1700)</f>
        <v>0</v>
      </c>
      <c r="AK1700">
        <f>VLOOKUP($F1700,'(참고)타워 스텟 가치'!$B$12:$L$16,AK$2,0)+(VLOOKUP($F1700,'(참고)타워 스텟 가치'!$B$12:$L$16,AK$2,0)*$E1700)</f>
        <v>0</v>
      </c>
      <c r="AL1700">
        <f>VLOOKUP($F1700,'(참고)타워 스텟 가치'!$B$12:$L$16,AL$2,0)+(VLOOKUP($F1700,'(참고)타워 스텟 가치'!$B$12:$L$16,AL$2,0)*$E1700)</f>
        <v>191.80000000000118</v>
      </c>
      <c r="AM1700">
        <f>SUM('스테이지별 몬스터 스텟'!AD1700*'(참고)타워 스텟 가치'!$Q$17,'스테이지별 몬스터 스텟'!AE1700*'(참고)타워 스텟 가치'!$R$17,'스테이지별 몬스터 스텟'!AF1700*'(참고)타워 스텟 가치'!$S$17,'스테이지별 몬스터 스텟'!AG1700*'(참고)타워 스텟 가치'!$T$17,'스테이지별 몬스터 스텟'!AH1700*'(참고)타워 스텟 가치'!$U$17,'스테이지별 몬스터 스텟'!AI1700*'(참고)타워 스텟 가치'!$V$17,'스테이지별 몬스터 스텟'!AJ1700*'(참고)타워 스텟 가치'!$W$17,'스테이지별 몬스터 스텟'!AK1700*'(참고)타워 스텟 가치'!$X$17,'스테이지별 몬스터 스텟'!AL1700*'(참고)타워 스텟 가치'!$Y$17)</f>
        <v>1033473.2000000065</v>
      </c>
      <c r="AN1700">
        <v>3</v>
      </c>
    </row>
    <row r="1701" spans="3:40" x14ac:dyDescent="0.3">
      <c r="C1701">
        <v>2</v>
      </c>
      <c r="D1701">
        <f t="shared" si="80"/>
        <v>340</v>
      </c>
      <c r="E1701" s="52">
        <f>VLOOKUP(D1701,'스테이지별 난이도 설정'!B:C,2,0)</f>
        <v>136.00000000000085</v>
      </c>
      <c r="F1701" t="str">
        <f t="shared" si="81"/>
        <v>레어</v>
      </c>
      <c r="G1701">
        <f t="shared" si="79"/>
        <v>6</v>
      </c>
      <c r="H1701">
        <f>VLOOKUP($F1701,'(참고)타워 스텟 가치'!$B$2:$L$6,H$2,0)+(VLOOKUP($F1701,'(참고)타워 스텟 가치'!$B$2:$L$6,H$2,0)*$E1701)</f>
        <v>1541.2500000000095</v>
      </c>
      <c r="I1701">
        <f>VLOOKUP($F1701,'(참고)타워 스텟 가치'!$B$2:$L$6,I$2,0)+(VLOOKUP($F1701,'(참고)타워 스텟 가치'!$B$2:$L$6,I$2,0)*$E1701)</f>
        <v>308.25000000000193</v>
      </c>
      <c r="J1701">
        <f>VLOOKUP($F1701,'(참고)타워 스텟 가치'!$B$2:$L$6,J$2,0)+(VLOOKUP($F1701,'(참고)타워 스텟 가치'!$B$2:$L$6,J$2,0)*$E1701)</f>
        <v>685000.00000000431</v>
      </c>
      <c r="K1701">
        <f>VLOOKUP($F1701,'(참고)타워 스텟 가치'!$B$2:$L$6,K$2,0)+(VLOOKUP($F1701,'(참고)타워 스텟 가치'!$B$2:$L$6,K$2,0)*$E1701)</f>
        <v>6165.0000000000382</v>
      </c>
      <c r="L1701">
        <f>VLOOKUP($F1701,'(참고)타워 스텟 가치'!$B$2:$L$6,L$2,0)+(VLOOKUP($F1701,'(참고)타워 스텟 가치'!$B$2:$L$6,L$2,0)*$E1701)</f>
        <v>102.75000000000064</v>
      </c>
      <c r="M1701">
        <f>VLOOKUP($F1701,'(참고)타워 스텟 가치'!$B$2:$L$6,M$2,0)+(VLOOKUP($F1701,'(참고)타워 스텟 가치'!$B$2:$L$6,M$2,0)*$E1701)</f>
        <v>41.10000000000025</v>
      </c>
      <c r="N1701">
        <f>VLOOKUP($F1701,'(참고)타워 스텟 가치'!$B$2:$L$6,N$2,0)+(VLOOKUP($F1701,'(참고)타워 스텟 가치'!$B$2:$L$6,N$2,0)*$E1701)</f>
        <v>0</v>
      </c>
      <c r="O1701">
        <f>VLOOKUP($F1701,'(참고)타워 스텟 가치'!$B$2:$L$6,O$2,0)+(VLOOKUP($F1701,'(참고)타워 스텟 가치'!$B$2:$L$6,O$2,0)*$E1701)</f>
        <v>0</v>
      </c>
      <c r="P1701">
        <f>VLOOKUP($F1701,'(참고)타워 스텟 가치'!$B$2:$L$6,P$2,0)+(VLOOKUP($F1701,'(참고)타워 스텟 가치'!$B$2:$L$6,P$2,0)*$E1701)</f>
        <v>95.900000000000588</v>
      </c>
      <c r="Q1701">
        <f>SUM('스테이지별 몬스터 스텟'!H1701*'(참고)타워 스텟 가치'!$Q$17,'스테이지별 몬스터 스텟'!I1701*'(참고)타워 스텟 가치'!$R$17,'스테이지별 몬스터 스텟'!J1701*'(참고)타워 스텟 가치'!$S$17,'스테이지별 몬스터 스텟'!K1701*'(참고)타워 스텟 가치'!$T$17,'스테이지별 몬스터 스텟'!L1701*'(참고)타워 스텟 가치'!$U$17,'스테이지별 몬스터 스텟'!M1701*'(참고)타워 스텟 가치'!$V$17,'스테이지별 몬스터 스텟'!N1701*'(참고)타워 스텟 가치'!$W$17,'스테이지별 몬스터 스텟'!O1701*'(참고)타워 스텟 가치'!$X$17,'스테이지별 몬스터 스텟'!P1701*'(참고)타워 스텟 가치'!$Y$17)</f>
        <v>1043813.2750000067</v>
      </c>
      <c r="R1701">
        <v>1</v>
      </c>
      <c r="S1701">
        <f>VLOOKUP($F1701,'(참고)타워 스텟 가치'!$B$7:$L$11,S$2,0)+(VLOOKUP($F1701,'(참고)타워 스텟 가치'!$B$7:$L$11,S$2,0)*$E1701)</f>
        <v>513.75000000000318</v>
      </c>
      <c r="T1701">
        <f>VLOOKUP($F1701,'(참고)타워 스텟 가치'!$B$7:$L$11,T$2,0)+(VLOOKUP($F1701,'(참고)타워 스텟 가치'!$B$7:$L$11,T$2,0)*$E1701)</f>
        <v>924.7500000000058</v>
      </c>
      <c r="U1701">
        <f>VLOOKUP($F1701,'(참고)타워 스텟 가치'!$B$7:$L$11,U$2,0)+(VLOOKUP($F1701,'(참고)타워 스텟 가치'!$B$7:$L$11,U$2,0)*$E1701)</f>
        <v>685000.00000000431</v>
      </c>
      <c r="V1701">
        <f>VLOOKUP($F1701,'(참고)타워 스텟 가치'!$B$7:$L$11,V$2,0)+(VLOOKUP($F1701,'(참고)타워 스텟 가치'!$B$7:$L$11,V$2,0)*$E1701)</f>
        <v>6165.0000000000382</v>
      </c>
      <c r="W1701">
        <f>VLOOKUP($F1701,'(참고)타워 스텟 가치'!$B$7:$L$11,W$2,0)+(VLOOKUP($F1701,'(참고)타워 스텟 가치'!$B$7:$L$11,W$2,0)*$E1701)</f>
        <v>102.75000000000064</v>
      </c>
      <c r="X1701">
        <f>VLOOKUP($F1701,'(참고)타워 스텟 가치'!$B$7:$L$11,X$2,0)+(VLOOKUP($F1701,'(참고)타워 스텟 가치'!$B$7:$L$11,X$2,0)*$E1701)</f>
        <v>41.10000000000025</v>
      </c>
      <c r="Y1701">
        <f>VLOOKUP($F1701,'(참고)타워 스텟 가치'!$B$7:$L$11,Y$2,0)+(VLOOKUP($F1701,'(참고)타워 스텟 가치'!$B$7:$L$11,Y$2,0)*$E1701)</f>
        <v>0</v>
      </c>
      <c r="Z1701">
        <f>VLOOKUP($F1701,'(참고)타워 스텟 가치'!$B$7:$L$11,Z$2,0)+(VLOOKUP($F1701,'(참고)타워 스텟 가치'!$B$7:$L$11,Z$2,0)*$E1701)</f>
        <v>0</v>
      </c>
      <c r="AA1701">
        <f>VLOOKUP($F1701,'(참고)타워 스텟 가치'!$B$7:$L$11,AA$2,0)+(VLOOKUP($F1701,'(참고)타워 스텟 가치'!$B$7:$L$11,AA$2,0)*$E1701)</f>
        <v>95.900000000000588</v>
      </c>
      <c r="AB1701">
        <f>SUM('스테이지별 몬스터 스텟'!S1701*'(참고)타워 스텟 가치'!$Q$17,'스테이지별 몬스터 스텟'!T1701*'(참고)타워 스텟 가치'!$R$17,'스테이지별 몬스터 스텟'!U1701*'(참고)타워 스텟 가치'!$S$17,'스테이지별 몬스터 스텟'!V1701*'(참고)타워 스텟 가치'!$T$17,'스테이지별 몬스터 스텟'!W1701*'(참고)타워 스텟 가치'!$U$17,'스테이지별 몬스터 스텟'!X1701*'(참고)타워 스텟 가치'!$V$17,'스테이지별 몬스터 스텟'!Y1701*'(참고)타워 스텟 가치'!$W$17,'스테이지별 몬스터 스텟'!Z1701*'(참고)타워 스텟 가치'!$X$17,'스테이지별 몬스터 스텟'!AA1701*'(참고)타워 스텟 가치'!$Y$17)</f>
        <v>1042683.0250000067</v>
      </c>
      <c r="AC1701">
        <v>2</v>
      </c>
      <c r="AD1701">
        <f>VLOOKUP($F1701,'(참고)타워 스텟 가치'!$B$12:$L$16,AD$2,0)+(VLOOKUP($F1701,'(참고)타워 스텟 가치'!$B$12:$L$16,AD$2,0)*$E1701)</f>
        <v>513.75000000000318</v>
      </c>
      <c r="AE1701">
        <f>VLOOKUP($F1701,'(참고)타워 스텟 가치'!$B$12:$L$16,AE$2,0)+(VLOOKUP($F1701,'(참고)타워 스텟 가치'!$B$12:$L$16,AE$2,0)*$E1701)</f>
        <v>616.50000000000387</v>
      </c>
      <c r="AF1701">
        <f>VLOOKUP($F1701,'(참고)타워 스텟 가치'!$B$12:$L$16,AF$2,0)+(VLOOKUP($F1701,'(참고)타워 스텟 가치'!$B$12:$L$16,AF$2,0)*$E1701)</f>
        <v>685000.00000000431</v>
      </c>
      <c r="AG1701">
        <f>VLOOKUP($F1701,'(참고)타워 스텟 가치'!$B$12:$L$16,AG$2,0)+(VLOOKUP($F1701,'(참고)타워 스텟 가치'!$B$12:$L$16,AG$2,0)*$E1701)</f>
        <v>3082.5000000000191</v>
      </c>
      <c r="AH1701">
        <f>VLOOKUP($F1701,'(참고)타워 스텟 가치'!$B$12:$L$16,AH$2,0)+(VLOOKUP($F1701,'(참고)타워 스텟 가치'!$B$12:$L$16,AH$2,0)*$E1701)</f>
        <v>102.75000000000064</v>
      </c>
      <c r="AI1701">
        <f>VLOOKUP($F1701,'(참고)타워 스텟 가치'!$B$12:$L$16,AI$2,0)+(VLOOKUP($F1701,'(참고)타워 스텟 가치'!$B$12:$L$16,AI$2,0)*$E1701)</f>
        <v>41.10000000000025</v>
      </c>
      <c r="AJ1701">
        <f>VLOOKUP($F1701,'(참고)타워 스텟 가치'!$B$12:$L$16,AJ$2,0)+(VLOOKUP($F1701,'(참고)타워 스텟 가치'!$B$12:$L$16,AJ$2,0)*$E1701)</f>
        <v>0</v>
      </c>
      <c r="AK1701">
        <f>VLOOKUP($F1701,'(참고)타워 스텟 가치'!$B$12:$L$16,AK$2,0)+(VLOOKUP($F1701,'(참고)타워 스텟 가치'!$B$12:$L$16,AK$2,0)*$E1701)</f>
        <v>0</v>
      </c>
      <c r="AL1701">
        <f>VLOOKUP($F1701,'(참고)타워 스텟 가치'!$B$12:$L$16,AL$2,0)+(VLOOKUP($F1701,'(참고)타워 스텟 가치'!$B$12:$L$16,AL$2,0)*$E1701)</f>
        <v>191.80000000000118</v>
      </c>
      <c r="AM1701">
        <f>SUM('스테이지별 몬스터 스텟'!AD1701*'(참고)타워 스텟 가치'!$Q$17,'스테이지별 몬스터 스텟'!AE1701*'(참고)타워 스텟 가치'!$R$17,'스테이지별 몬스터 스텟'!AF1701*'(참고)타워 스텟 가치'!$S$17,'스테이지별 몬스터 스텟'!AG1701*'(참고)타워 스텟 가치'!$T$17,'스테이지별 몬스터 스텟'!AH1701*'(참고)타워 스텟 가치'!$U$17,'스테이지별 몬스터 스텟'!AI1701*'(참고)타워 스텟 가치'!$V$17,'스테이지별 몬스터 스텟'!AJ1701*'(참고)타워 스텟 가치'!$W$17,'스테이지별 몬스터 스텟'!AK1701*'(참고)타워 스텟 가치'!$X$17,'스테이지별 몬스터 스텟'!AL1701*'(참고)타워 스텟 가치'!$Y$17)</f>
        <v>1036247.4500000065</v>
      </c>
      <c r="AN1701">
        <v>3</v>
      </c>
    </row>
    <row r="1702" spans="3:40" x14ac:dyDescent="0.3">
      <c r="C1702">
        <v>3</v>
      </c>
      <c r="D1702">
        <f t="shared" si="80"/>
        <v>340</v>
      </c>
      <c r="E1702" s="52">
        <f>VLOOKUP(D1702,'스테이지별 난이도 설정'!B:C,2,0)</f>
        <v>136.00000000000085</v>
      </c>
      <c r="F1702" t="str">
        <f t="shared" si="81"/>
        <v>에픽</v>
      </c>
      <c r="G1702">
        <f t="shared" si="79"/>
        <v>6</v>
      </c>
      <c r="H1702">
        <f>VLOOKUP($F1702,'(참고)타워 스텟 가치'!$B$2:$L$6,H$2,0)+(VLOOKUP($F1702,'(참고)타워 스텟 가치'!$B$2:$L$6,H$2,0)*$E1702)</f>
        <v>2311.8750000000146</v>
      </c>
      <c r="I1702">
        <f>VLOOKUP($F1702,'(참고)타워 스텟 가치'!$B$2:$L$6,I$2,0)+(VLOOKUP($F1702,'(참고)타워 스텟 가치'!$B$2:$L$6,I$2,0)*$E1702)</f>
        <v>462.3750000000029</v>
      </c>
      <c r="J1702">
        <f>VLOOKUP($F1702,'(참고)타워 스텟 가치'!$B$2:$L$6,J$2,0)+(VLOOKUP($F1702,'(참고)타워 스텟 가치'!$B$2:$L$6,J$2,0)*$E1702)</f>
        <v>685000.00000000431</v>
      </c>
      <c r="K1702">
        <f>VLOOKUP($F1702,'(참고)타워 스텟 가치'!$B$2:$L$6,K$2,0)+(VLOOKUP($F1702,'(참고)타워 스텟 가치'!$B$2:$L$6,K$2,0)*$E1702)</f>
        <v>9247.5000000000582</v>
      </c>
      <c r="L1702">
        <f>VLOOKUP($F1702,'(참고)타워 스텟 가치'!$B$2:$L$6,L$2,0)+(VLOOKUP($F1702,'(참고)타워 스텟 가치'!$B$2:$L$6,L$2,0)*$E1702)</f>
        <v>154.12500000000097</v>
      </c>
      <c r="M1702">
        <f>VLOOKUP($F1702,'(참고)타워 스텟 가치'!$B$2:$L$6,M$2,0)+(VLOOKUP($F1702,'(참고)타워 스텟 가치'!$B$2:$L$6,M$2,0)*$E1702)</f>
        <v>41.10000000000025</v>
      </c>
      <c r="N1702">
        <f>VLOOKUP($F1702,'(참고)타워 스텟 가치'!$B$2:$L$6,N$2,0)+(VLOOKUP($F1702,'(참고)타워 스텟 가치'!$B$2:$L$6,N$2,0)*$E1702)</f>
        <v>0</v>
      </c>
      <c r="O1702">
        <f>VLOOKUP($F1702,'(참고)타워 스텟 가치'!$B$2:$L$6,O$2,0)+(VLOOKUP($F1702,'(참고)타워 스텟 가치'!$B$2:$L$6,O$2,0)*$E1702)</f>
        <v>0</v>
      </c>
      <c r="P1702">
        <f>VLOOKUP($F1702,'(참고)타워 스텟 가치'!$B$2:$L$6,P$2,0)+(VLOOKUP($F1702,'(참고)타워 스텟 가치'!$B$2:$L$6,P$2,0)*$E1702)</f>
        <v>95.900000000000588</v>
      </c>
      <c r="Q1702">
        <f>SUM('스테이지별 몬스터 스텟'!H1702*'(참고)타워 스텟 가치'!$Q$17,'스테이지별 몬스터 스텟'!I1702*'(참고)타워 스텟 가치'!$R$17,'스테이지별 몬스터 스텟'!J1702*'(참고)타워 스텟 가치'!$S$17,'스테이지별 몬스터 스텟'!K1702*'(참고)타워 스텟 가치'!$T$17,'스테이지별 몬스터 스텟'!L1702*'(참고)타워 스텟 가치'!$U$17,'스테이지별 몬스터 스텟'!M1702*'(참고)타워 스텟 가치'!$V$17,'스테이지별 몬스터 스텟'!N1702*'(참고)타워 스텟 가치'!$W$17,'스테이지별 몬스터 스텟'!O1702*'(참고)타워 스텟 가치'!$X$17,'스테이지별 몬스터 스텟'!P1702*'(참고)타워 스텟 가치'!$Y$17)</f>
        <v>1051853.4625000067</v>
      </c>
      <c r="R1702">
        <v>1</v>
      </c>
      <c r="S1702">
        <f>VLOOKUP($F1702,'(참고)타워 스텟 가치'!$B$7:$L$11,S$2,0)+(VLOOKUP($F1702,'(참고)타워 스텟 가치'!$B$7:$L$11,S$2,0)*$E1702)</f>
        <v>770.62500000000477</v>
      </c>
      <c r="T1702">
        <f>VLOOKUP($F1702,'(참고)타워 스텟 가치'!$B$7:$L$11,T$2,0)+(VLOOKUP($F1702,'(참고)타워 스텟 가치'!$B$7:$L$11,T$2,0)*$E1702)</f>
        <v>1387.1250000000086</v>
      </c>
      <c r="U1702">
        <f>VLOOKUP($F1702,'(참고)타워 스텟 가치'!$B$7:$L$11,U$2,0)+(VLOOKUP($F1702,'(참고)타워 스텟 가치'!$B$7:$L$11,U$2,0)*$E1702)</f>
        <v>685000.00000000431</v>
      </c>
      <c r="V1702">
        <f>VLOOKUP($F1702,'(참고)타워 스텟 가치'!$B$7:$L$11,V$2,0)+(VLOOKUP($F1702,'(참고)타워 스텟 가치'!$B$7:$L$11,V$2,0)*$E1702)</f>
        <v>9247.5000000000582</v>
      </c>
      <c r="W1702">
        <f>VLOOKUP($F1702,'(참고)타워 스텟 가치'!$B$7:$L$11,W$2,0)+(VLOOKUP($F1702,'(참고)타워 스텟 가치'!$B$7:$L$11,W$2,0)*$E1702)</f>
        <v>154.12500000000097</v>
      </c>
      <c r="X1702">
        <f>VLOOKUP($F1702,'(참고)타워 스텟 가치'!$B$7:$L$11,X$2,0)+(VLOOKUP($F1702,'(참고)타워 스텟 가치'!$B$7:$L$11,X$2,0)*$E1702)</f>
        <v>41.10000000000025</v>
      </c>
      <c r="Y1702">
        <f>VLOOKUP($F1702,'(참고)타워 스텟 가치'!$B$7:$L$11,Y$2,0)+(VLOOKUP($F1702,'(참고)타워 스텟 가치'!$B$7:$L$11,Y$2,0)*$E1702)</f>
        <v>0</v>
      </c>
      <c r="Z1702">
        <f>VLOOKUP($F1702,'(참고)타워 스텟 가치'!$B$7:$L$11,Z$2,0)+(VLOOKUP($F1702,'(참고)타워 스텟 가치'!$B$7:$L$11,Z$2,0)*$E1702)</f>
        <v>0</v>
      </c>
      <c r="AA1702">
        <f>VLOOKUP($F1702,'(참고)타워 스텟 가치'!$B$7:$L$11,AA$2,0)+(VLOOKUP($F1702,'(참고)타워 스텟 가치'!$B$7:$L$11,AA$2,0)*$E1702)</f>
        <v>95.900000000000588</v>
      </c>
      <c r="AB1702">
        <f>SUM('스테이지별 몬스터 스텟'!S1702*'(참고)타워 스텟 가치'!$Q$17,'스테이지별 몬스터 스텟'!T1702*'(참고)타워 스텟 가치'!$R$17,'스테이지별 몬스터 스텟'!U1702*'(참고)타워 스텟 가치'!$S$17,'스테이지별 몬스터 스텟'!V1702*'(참고)타워 스텟 가치'!$T$17,'스테이지별 몬스터 스텟'!W1702*'(참고)타워 스텟 가치'!$U$17,'스테이지별 몬스터 스텟'!X1702*'(참고)타워 스텟 가치'!$V$17,'스테이지별 몬스터 스텟'!Y1702*'(참고)타워 스텟 가치'!$W$17,'스테이지별 몬스터 스텟'!Z1702*'(참고)타워 스텟 가치'!$X$17,'스테이지별 몬스터 스텟'!AA1702*'(참고)타워 스텟 가치'!$Y$17)</f>
        <v>1050158.0875000067</v>
      </c>
      <c r="AC1702">
        <v>2</v>
      </c>
      <c r="AD1702">
        <f>VLOOKUP($F1702,'(참고)타워 스텟 가치'!$B$12:$L$16,AD$2,0)+(VLOOKUP($F1702,'(참고)타워 스텟 가치'!$B$12:$L$16,AD$2,0)*$E1702)</f>
        <v>770.62500000000477</v>
      </c>
      <c r="AE1702">
        <f>VLOOKUP($F1702,'(참고)타워 스텟 가치'!$B$12:$L$16,AE$2,0)+(VLOOKUP($F1702,'(참고)타워 스텟 가치'!$B$12:$L$16,AE$2,0)*$E1702)</f>
        <v>924.7500000000058</v>
      </c>
      <c r="AF1702">
        <f>VLOOKUP($F1702,'(참고)타워 스텟 가치'!$B$12:$L$16,AF$2,0)+(VLOOKUP($F1702,'(참고)타워 스텟 가치'!$B$12:$L$16,AF$2,0)*$E1702)</f>
        <v>685000.00000000431</v>
      </c>
      <c r="AG1702">
        <f>VLOOKUP($F1702,'(참고)타워 스텟 가치'!$B$12:$L$16,AG$2,0)+(VLOOKUP($F1702,'(참고)타워 스텟 가치'!$B$12:$L$16,AG$2,0)*$E1702)</f>
        <v>4623.7500000000291</v>
      </c>
      <c r="AH1702">
        <f>VLOOKUP($F1702,'(참고)타워 스텟 가치'!$B$12:$L$16,AH$2,0)+(VLOOKUP($F1702,'(참고)타워 스텟 가치'!$B$12:$L$16,AH$2,0)*$E1702)</f>
        <v>154.12500000000097</v>
      </c>
      <c r="AI1702">
        <f>VLOOKUP($F1702,'(참고)타워 스텟 가치'!$B$12:$L$16,AI$2,0)+(VLOOKUP($F1702,'(참고)타워 스텟 가치'!$B$12:$L$16,AI$2,0)*$E1702)</f>
        <v>41.10000000000025</v>
      </c>
      <c r="AJ1702">
        <f>VLOOKUP($F1702,'(참고)타워 스텟 가치'!$B$12:$L$16,AJ$2,0)+(VLOOKUP($F1702,'(참고)타워 스텟 가치'!$B$12:$L$16,AJ$2,0)*$E1702)</f>
        <v>0</v>
      </c>
      <c r="AK1702">
        <f>VLOOKUP($F1702,'(참고)타워 스텟 가치'!$B$12:$L$16,AK$2,0)+(VLOOKUP($F1702,'(참고)타워 스텟 가치'!$B$12:$L$16,AK$2,0)*$E1702)</f>
        <v>0</v>
      </c>
      <c r="AL1702">
        <f>VLOOKUP($F1702,'(참고)타워 스텟 가치'!$B$12:$L$16,AL$2,0)+(VLOOKUP($F1702,'(참고)타워 스텟 가치'!$B$12:$L$16,AL$2,0)*$E1702)</f>
        <v>191.80000000000118</v>
      </c>
      <c r="AM1702">
        <f>SUM('스테이지별 몬스터 스텟'!AD1702*'(참고)타워 스텟 가치'!$Q$17,'스테이지별 몬스터 스텟'!AE1702*'(참고)타워 스텟 가치'!$R$17,'스테이지별 몬스터 스텟'!AF1702*'(참고)타워 스텟 가치'!$S$17,'스테이지별 몬스터 스텟'!AG1702*'(참고)타워 스텟 가치'!$T$17,'스테이지별 몬스터 스텟'!AH1702*'(참고)타워 스텟 가치'!$U$17,'스테이지별 몬스터 스텟'!AI1702*'(참고)타워 스텟 가치'!$V$17,'스테이지별 몬스터 스텟'!AJ1702*'(참고)타워 스텟 가치'!$W$17,'스테이지별 몬스터 스텟'!AK1702*'(참고)타워 스텟 가치'!$X$17,'스테이지별 몬스터 스텟'!AL1702*'(참고)타워 스텟 가치'!$Y$17)</f>
        <v>1040408.8250000065</v>
      </c>
      <c r="AN1702">
        <v>3</v>
      </c>
    </row>
    <row r="1703" spans="3:40" x14ac:dyDescent="0.3">
      <c r="C1703">
        <v>4</v>
      </c>
      <c r="D1703">
        <f t="shared" si="80"/>
        <v>340</v>
      </c>
      <c r="E1703" s="52">
        <f>VLOOKUP(D1703,'스테이지별 난이도 설정'!B:C,2,0)</f>
        <v>136.00000000000085</v>
      </c>
      <c r="F1703" t="str">
        <f t="shared" si="81"/>
        <v>유니크</v>
      </c>
      <c r="G1703">
        <f t="shared" si="79"/>
        <v>6</v>
      </c>
      <c r="H1703">
        <f>VLOOKUP($F1703,'(참고)타워 스텟 가치'!$B$2:$L$6,H$2,0)+(VLOOKUP($F1703,'(참고)타워 스텟 가치'!$B$2:$L$6,H$2,0)*$E1703)</f>
        <v>3467.8125000000214</v>
      </c>
      <c r="I1703">
        <f>VLOOKUP($F1703,'(참고)타워 스텟 가치'!$B$2:$L$6,I$2,0)+(VLOOKUP($F1703,'(참고)타워 스텟 가치'!$B$2:$L$6,I$2,0)*$E1703)</f>
        <v>693.56250000000432</v>
      </c>
      <c r="J1703">
        <f>VLOOKUP($F1703,'(참고)타워 스텟 가치'!$B$2:$L$6,J$2,0)+(VLOOKUP($F1703,'(참고)타워 스텟 가치'!$B$2:$L$6,J$2,0)*$E1703)</f>
        <v>685000.00000000431</v>
      </c>
      <c r="K1703">
        <f>VLOOKUP($F1703,'(참고)타워 스텟 가치'!$B$2:$L$6,K$2,0)+(VLOOKUP($F1703,'(참고)타워 스텟 가치'!$B$2:$L$6,K$2,0)*$E1703)</f>
        <v>13871.250000000085</v>
      </c>
      <c r="L1703">
        <f>VLOOKUP($F1703,'(참고)타워 스텟 가치'!$B$2:$L$6,L$2,0)+(VLOOKUP($F1703,'(참고)타워 스텟 가치'!$B$2:$L$6,L$2,0)*$E1703)</f>
        <v>231.18750000000145</v>
      </c>
      <c r="M1703">
        <f>VLOOKUP($F1703,'(참고)타워 스텟 가치'!$B$2:$L$6,M$2,0)+(VLOOKUP($F1703,'(참고)타워 스텟 가치'!$B$2:$L$6,M$2,0)*$E1703)</f>
        <v>41.10000000000025</v>
      </c>
      <c r="N1703">
        <f>VLOOKUP($F1703,'(참고)타워 스텟 가치'!$B$2:$L$6,N$2,0)+(VLOOKUP($F1703,'(참고)타워 스텟 가치'!$B$2:$L$6,N$2,0)*$E1703)</f>
        <v>0</v>
      </c>
      <c r="O1703">
        <f>VLOOKUP($F1703,'(참고)타워 스텟 가치'!$B$2:$L$6,O$2,0)+(VLOOKUP($F1703,'(참고)타워 스텟 가치'!$B$2:$L$6,O$2,0)*$E1703)</f>
        <v>0</v>
      </c>
      <c r="P1703">
        <f>VLOOKUP($F1703,'(참고)타워 스텟 가치'!$B$2:$L$6,P$2,0)+(VLOOKUP($F1703,'(참고)타워 스텟 가치'!$B$2:$L$6,P$2,0)*$E1703)</f>
        <v>137.00000000000085</v>
      </c>
      <c r="Q1703">
        <f>SUM('스테이지별 몬스터 스텟'!H1703*'(참고)타워 스텟 가치'!$Q$17,'스테이지별 몬스터 스텟'!I1703*'(참고)타워 스텟 가치'!$R$17,'스테이지별 몬스터 스텟'!J1703*'(참고)타워 스텟 가치'!$S$17,'스테이지별 몬스터 스텟'!K1703*'(참고)타워 스텟 가치'!$T$17,'스테이지별 몬스터 스텟'!L1703*'(참고)타워 스텟 가치'!$U$17,'스테이지별 몬스터 스텟'!M1703*'(참고)타워 스텟 가치'!$V$17,'스테이지별 몬스터 스텟'!N1703*'(참고)타워 스텟 가치'!$W$17,'스테이지별 몬스터 스텟'!O1703*'(참고)타워 스텟 가치'!$X$17,'스테이지별 몬스터 스텟'!P1703*'(참고)타워 스텟 가치'!$Y$17)</f>
        <v>1063995.9437500068</v>
      </c>
      <c r="R1703">
        <v>1</v>
      </c>
      <c r="S1703">
        <f>VLOOKUP($F1703,'(참고)타워 스텟 가치'!$B$7:$L$11,S$2,0)+(VLOOKUP($F1703,'(참고)타워 스텟 가치'!$B$7:$L$11,S$2,0)*$E1703)</f>
        <v>1155.9375000000073</v>
      </c>
      <c r="T1703">
        <f>VLOOKUP($F1703,'(참고)타워 스텟 가치'!$B$7:$L$11,T$2,0)+(VLOOKUP($F1703,'(참고)타워 스텟 가치'!$B$7:$L$11,T$2,0)*$E1703)</f>
        <v>2080.6875000000127</v>
      </c>
      <c r="U1703">
        <f>VLOOKUP($F1703,'(참고)타워 스텟 가치'!$B$7:$L$11,U$2,0)+(VLOOKUP($F1703,'(참고)타워 스텟 가치'!$B$7:$L$11,U$2,0)*$E1703)</f>
        <v>685000.00000000431</v>
      </c>
      <c r="V1703">
        <f>VLOOKUP($F1703,'(참고)타워 스텟 가치'!$B$7:$L$11,V$2,0)+(VLOOKUP($F1703,'(참고)타워 스텟 가치'!$B$7:$L$11,V$2,0)*$E1703)</f>
        <v>13871.250000000085</v>
      </c>
      <c r="W1703">
        <f>VLOOKUP($F1703,'(참고)타워 스텟 가치'!$B$7:$L$11,W$2,0)+(VLOOKUP($F1703,'(참고)타워 스텟 가치'!$B$7:$L$11,W$2,0)*$E1703)</f>
        <v>231.18750000000145</v>
      </c>
      <c r="X1703">
        <f>VLOOKUP($F1703,'(참고)타워 스텟 가치'!$B$7:$L$11,X$2,0)+(VLOOKUP($F1703,'(참고)타워 스텟 가치'!$B$7:$L$11,X$2,0)*$E1703)</f>
        <v>41.10000000000025</v>
      </c>
      <c r="Y1703">
        <f>VLOOKUP($F1703,'(참고)타워 스텟 가치'!$B$7:$L$11,Y$2,0)+(VLOOKUP($F1703,'(참고)타워 스텟 가치'!$B$7:$L$11,Y$2,0)*$E1703)</f>
        <v>0</v>
      </c>
      <c r="Z1703">
        <f>VLOOKUP($F1703,'(참고)타워 스텟 가치'!$B$7:$L$11,Z$2,0)+(VLOOKUP($F1703,'(참고)타워 스텟 가치'!$B$7:$L$11,Z$2,0)*$E1703)</f>
        <v>0</v>
      </c>
      <c r="AA1703">
        <f>VLOOKUP($F1703,'(참고)타워 스텟 가치'!$B$7:$L$11,AA$2,0)+(VLOOKUP($F1703,'(참고)타워 스텟 가치'!$B$7:$L$11,AA$2,0)*$E1703)</f>
        <v>137.00000000000085</v>
      </c>
      <c r="AB1703">
        <f>SUM('스테이지별 몬스터 스텟'!S1703*'(참고)타워 스텟 가치'!$Q$17,'스테이지별 몬스터 스텟'!T1703*'(참고)타워 스텟 가치'!$R$17,'스테이지별 몬스터 스텟'!U1703*'(참고)타워 스텟 가치'!$S$17,'스테이지별 몬스터 스텟'!V1703*'(참고)타워 스텟 가치'!$T$17,'스테이지별 몬스터 스텟'!W1703*'(참고)타워 스텟 가치'!$U$17,'스테이지별 몬스터 스텟'!X1703*'(참고)타워 스텟 가치'!$V$17,'스테이지별 몬스터 스텟'!Y1703*'(참고)타워 스텟 가치'!$W$17,'스테이지별 몬스터 스텟'!Z1703*'(참고)타워 스텟 가치'!$X$17,'스테이지별 몬스터 스텟'!AA1703*'(참고)타워 스텟 가치'!$Y$17)</f>
        <v>1061452.8812500068</v>
      </c>
      <c r="AC1703">
        <v>2</v>
      </c>
      <c r="AD1703">
        <f>VLOOKUP($F1703,'(참고)타워 스텟 가치'!$B$12:$L$16,AD$2,0)+(VLOOKUP($F1703,'(참고)타워 스텟 가치'!$B$12:$L$16,AD$2,0)*$E1703)</f>
        <v>1155.9375000000073</v>
      </c>
      <c r="AE1703">
        <f>VLOOKUP($F1703,'(참고)타워 스텟 가치'!$B$12:$L$16,AE$2,0)+(VLOOKUP($F1703,'(참고)타워 스텟 가치'!$B$12:$L$16,AE$2,0)*$E1703)</f>
        <v>1387.1250000000086</v>
      </c>
      <c r="AF1703">
        <f>VLOOKUP($F1703,'(참고)타워 스텟 가치'!$B$12:$L$16,AF$2,0)+(VLOOKUP($F1703,'(참고)타워 스텟 가치'!$B$12:$L$16,AF$2,0)*$E1703)</f>
        <v>685000.00000000431</v>
      </c>
      <c r="AG1703">
        <f>VLOOKUP($F1703,'(참고)타워 스텟 가치'!$B$12:$L$16,AG$2,0)+(VLOOKUP($F1703,'(참고)타워 스텟 가치'!$B$12:$L$16,AG$2,0)*$E1703)</f>
        <v>6935.6250000000427</v>
      </c>
      <c r="AH1703">
        <f>VLOOKUP($F1703,'(참고)타워 스텟 가치'!$B$12:$L$16,AH$2,0)+(VLOOKUP($F1703,'(참고)타워 스텟 가치'!$B$12:$L$16,AH$2,0)*$E1703)</f>
        <v>231.18750000000145</v>
      </c>
      <c r="AI1703">
        <f>VLOOKUP($F1703,'(참고)타워 스텟 가치'!$B$12:$L$16,AI$2,0)+(VLOOKUP($F1703,'(참고)타워 스텟 가치'!$B$12:$L$16,AI$2,0)*$E1703)</f>
        <v>41.10000000000025</v>
      </c>
      <c r="AJ1703">
        <f>VLOOKUP($F1703,'(참고)타워 스텟 가치'!$B$12:$L$16,AJ$2,0)+(VLOOKUP($F1703,'(참고)타워 스텟 가치'!$B$12:$L$16,AJ$2,0)*$E1703)</f>
        <v>0</v>
      </c>
      <c r="AK1703">
        <f>VLOOKUP($F1703,'(참고)타워 스텟 가치'!$B$12:$L$16,AK$2,0)+(VLOOKUP($F1703,'(참고)타워 스텟 가치'!$B$12:$L$16,AK$2,0)*$E1703)</f>
        <v>0</v>
      </c>
      <c r="AL1703">
        <f>VLOOKUP($F1703,'(참고)타워 스텟 가치'!$B$12:$L$16,AL$2,0)+(VLOOKUP($F1703,'(참고)타워 스텟 가치'!$B$12:$L$16,AL$2,0)*$E1703)</f>
        <v>274.00000000000171</v>
      </c>
      <c r="AM1703">
        <f>SUM('스테이지별 몬스터 스텟'!AD1703*'(참고)타워 스텟 가치'!$Q$17,'스테이지별 몬스터 스텟'!AE1703*'(참고)타워 스텟 가치'!$R$17,'스테이지별 몬스터 스텟'!AF1703*'(참고)타워 스텟 가치'!$S$17,'스테이지별 몬스터 스텟'!AG1703*'(참고)타워 스텟 가치'!$T$17,'스테이지별 몬스터 스텟'!AH1703*'(참고)타워 스텟 가치'!$U$17,'스테이지별 몬스터 스텟'!AI1703*'(참고)타워 스텟 가치'!$V$17,'스테이지별 몬스터 스텟'!AJ1703*'(참고)타워 스텟 가치'!$W$17,'스테이지별 몬스터 스텟'!AK1703*'(참고)타워 스텟 가치'!$X$17,'스테이지별 몬스터 스텟'!AL1703*'(참고)타워 스텟 가치'!$Y$17)</f>
        <v>1046815.2875000066</v>
      </c>
      <c r="AN1703">
        <v>3</v>
      </c>
    </row>
    <row r="1704" spans="3:40" x14ac:dyDescent="0.3">
      <c r="C1704">
        <v>5</v>
      </c>
      <c r="D1704">
        <f t="shared" si="80"/>
        <v>340</v>
      </c>
      <c r="E1704" s="52">
        <f>VLOOKUP(D1704,'스테이지별 난이도 설정'!B:C,2,0)</f>
        <v>136.00000000000085</v>
      </c>
      <c r="F1704" t="str">
        <f t="shared" si="81"/>
        <v>스페셜</v>
      </c>
      <c r="G1704">
        <f t="shared" si="79"/>
        <v>6</v>
      </c>
      <c r="H1704">
        <f>VLOOKUP($F1704,'(참고)타워 스텟 가치'!$B$2:$L$6,H$2,0)+(VLOOKUP($F1704,'(참고)타워 스텟 가치'!$B$2:$L$6,H$2,0)*$E1704)</f>
        <v>5201.7187500000327</v>
      </c>
      <c r="I1704">
        <f>VLOOKUP($F1704,'(참고)타워 스텟 가치'!$B$2:$L$6,I$2,0)+(VLOOKUP($F1704,'(참고)타워 스텟 가치'!$B$2:$L$6,I$2,0)*$E1704)</f>
        <v>1040.3437500000064</v>
      </c>
      <c r="J1704">
        <f>VLOOKUP($F1704,'(참고)타워 스텟 가치'!$B$2:$L$6,J$2,0)+(VLOOKUP($F1704,'(참고)타워 스텟 가치'!$B$2:$L$6,J$2,0)*$E1704)</f>
        <v>685000.00000000431</v>
      </c>
      <c r="K1704">
        <f>VLOOKUP($F1704,'(참고)타워 스텟 가치'!$B$2:$L$6,K$2,0)+(VLOOKUP($F1704,'(참고)타워 스텟 가치'!$B$2:$L$6,K$2,0)*$E1704)</f>
        <v>20806.875000000131</v>
      </c>
      <c r="L1704">
        <f>VLOOKUP($F1704,'(참고)타워 스텟 가치'!$B$2:$L$6,L$2,0)+(VLOOKUP($F1704,'(참고)타워 스텟 가치'!$B$2:$L$6,L$2,0)*$E1704)</f>
        <v>346.78125000000216</v>
      </c>
      <c r="M1704">
        <f>VLOOKUP($F1704,'(참고)타워 스텟 가치'!$B$2:$L$6,M$2,0)+(VLOOKUP($F1704,'(참고)타워 스텟 가치'!$B$2:$L$6,M$2,0)*$E1704)</f>
        <v>41.10000000000025</v>
      </c>
      <c r="N1704">
        <f>VLOOKUP($F1704,'(참고)타워 스텟 가치'!$B$2:$L$6,N$2,0)+(VLOOKUP($F1704,'(참고)타워 스텟 가치'!$B$2:$L$6,N$2,0)*$E1704)</f>
        <v>0</v>
      </c>
      <c r="O1704">
        <f>VLOOKUP($F1704,'(참고)타워 스텟 가치'!$B$2:$L$6,O$2,0)+(VLOOKUP($F1704,'(참고)타워 스텟 가치'!$B$2:$L$6,O$2,0)*$E1704)</f>
        <v>0</v>
      </c>
      <c r="P1704">
        <f>VLOOKUP($F1704,'(참고)타워 스텟 가치'!$B$2:$L$6,P$2,0)+(VLOOKUP($F1704,'(참고)타워 스텟 가치'!$B$2:$L$6,P$2,0)*$E1704)</f>
        <v>137.00000000000085</v>
      </c>
      <c r="Q1704">
        <f>SUM('스테이지별 몬스터 스텟'!H1704*'(참고)타워 스텟 가치'!$Q$17,'스테이지별 몬스터 스텟'!I1704*'(참고)타워 스텟 가치'!$R$17,'스테이지별 몬스터 스텟'!J1704*'(참고)타워 스텟 가치'!$S$17,'스테이지별 몬스터 스텟'!K1704*'(참고)타워 스텟 가치'!$T$17,'스테이지별 몬스터 스텟'!L1704*'(참고)타워 스텟 가치'!$U$17,'스테이지별 몬스터 스텟'!M1704*'(참고)타워 스텟 가치'!$V$17,'스테이지별 몬스터 스텟'!N1704*'(참고)타워 스텟 가치'!$W$17,'스테이지별 몬스터 스텟'!O1704*'(참고)타워 스텟 가치'!$X$17,'스테이지별 몬스터 스텟'!P1704*'(참고)타워 스텟 가치'!$Y$17)</f>
        <v>1082086.3656250071</v>
      </c>
      <c r="R1704">
        <v>1</v>
      </c>
      <c r="S1704">
        <f>VLOOKUP($F1704,'(참고)타워 스텟 가치'!$B$7:$L$11,S$2,0)+(VLOOKUP($F1704,'(참고)타워 스텟 가치'!$B$7:$L$11,S$2,0)*$E1704)</f>
        <v>1733.9062500000107</v>
      </c>
      <c r="T1704">
        <f>VLOOKUP($F1704,'(참고)타워 스텟 가치'!$B$7:$L$11,T$2,0)+(VLOOKUP($F1704,'(참고)타워 스텟 가치'!$B$7:$L$11,T$2,0)*$E1704)</f>
        <v>3121.0312500000196</v>
      </c>
      <c r="U1704">
        <f>VLOOKUP($F1704,'(참고)타워 스텟 가치'!$B$7:$L$11,U$2,0)+(VLOOKUP($F1704,'(참고)타워 스텟 가치'!$B$7:$L$11,U$2,0)*$E1704)</f>
        <v>685000.00000000431</v>
      </c>
      <c r="V1704">
        <f>VLOOKUP($F1704,'(참고)타워 스텟 가치'!$B$7:$L$11,V$2,0)+(VLOOKUP($F1704,'(참고)타워 스텟 가치'!$B$7:$L$11,V$2,0)*$E1704)</f>
        <v>20806.875000000131</v>
      </c>
      <c r="W1704">
        <f>VLOOKUP($F1704,'(참고)타워 스텟 가치'!$B$7:$L$11,W$2,0)+(VLOOKUP($F1704,'(참고)타워 스텟 가치'!$B$7:$L$11,W$2,0)*$E1704)</f>
        <v>346.78125000000216</v>
      </c>
      <c r="X1704">
        <f>VLOOKUP($F1704,'(참고)타워 스텟 가치'!$B$7:$L$11,X$2,0)+(VLOOKUP($F1704,'(참고)타워 스텟 가치'!$B$7:$L$11,X$2,0)*$E1704)</f>
        <v>41.10000000000025</v>
      </c>
      <c r="Y1704">
        <f>VLOOKUP($F1704,'(참고)타워 스텟 가치'!$B$7:$L$11,Y$2,0)+(VLOOKUP($F1704,'(참고)타워 스텟 가치'!$B$7:$L$11,Y$2,0)*$E1704)</f>
        <v>0</v>
      </c>
      <c r="Z1704">
        <f>VLOOKUP($F1704,'(참고)타워 스텟 가치'!$B$7:$L$11,Z$2,0)+(VLOOKUP($F1704,'(참고)타워 스텟 가치'!$B$7:$L$11,Z$2,0)*$E1704)</f>
        <v>0</v>
      </c>
      <c r="AA1704">
        <f>VLOOKUP($F1704,'(참고)타워 스텟 가치'!$B$7:$L$11,AA$2,0)+(VLOOKUP($F1704,'(참고)타워 스텟 가치'!$B$7:$L$11,AA$2,0)*$E1704)</f>
        <v>137.00000000000085</v>
      </c>
      <c r="AB1704">
        <f>SUM('스테이지별 몬스터 스텟'!S1704*'(참고)타워 스텟 가치'!$Q$17,'스테이지별 몬스터 스텟'!T1704*'(참고)타워 스텟 가치'!$R$17,'스테이지별 몬스터 스텟'!U1704*'(참고)타워 스텟 가치'!$S$17,'스테이지별 몬스터 스텟'!V1704*'(참고)타워 스텟 가치'!$T$17,'스테이지별 몬스터 스텟'!W1704*'(참고)타워 스텟 가치'!$U$17,'스테이지별 몬스터 스텟'!X1704*'(참고)타워 스텟 가치'!$V$17,'스테이지별 몬스터 스텟'!Y1704*'(참고)타워 스텟 가치'!$W$17,'스테이지별 몬스터 스텟'!Z1704*'(참고)타워 스텟 가치'!$X$17,'스테이지별 몬스터 스텟'!AA1704*'(참고)타워 스텟 가치'!$Y$17)</f>
        <v>1078271.7718750068</v>
      </c>
      <c r="AC1704">
        <v>2</v>
      </c>
      <c r="AD1704">
        <f>VLOOKUP($F1704,'(참고)타워 스텟 가치'!$B$12:$L$16,AD$2,0)+(VLOOKUP($F1704,'(참고)타워 스텟 가치'!$B$12:$L$16,AD$2,0)*$E1704)</f>
        <v>1733.9062500000107</v>
      </c>
      <c r="AE1704">
        <f>VLOOKUP($F1704,'(참고)타워 스텟 가치'!$B$12:$L$16,AE$2,0)+(VLOOKUP($F1704,'(참고)타워 스텟 가치'!$B$12:$L$16,AE$2,0)*$E1704)</f>
        <v>2080.6875000000127</v>
      </c>
      <c r="AF1704">
        <f>VLOOKUP($F1704,'(참고)타워 스텟 가치'!$B$12:$L$16,AF$2,0)+(VLOOKUP($F1704,'(참고)타워 스텟 가치'!$B$12:$L$16,AF$2,0)*$E1704)</f>
        <v>685000.00000000431</v>
      </c>
      <c r="AG1704">
        <f>VLOOKUP($F1704,'(참고)타워 스텟 가치'!$B$12:$L$16,AG$2,0)+(VLOOKUP($F1704,'(참고)타워 스텟 가치'!$B$12:$L$16,AG$2,0)*$E1704)</f>
        <v>10403.437500000065</v>
      </c>
      <c r="AH1704">
        <f>VLOOKUP($F1704,'(참고)타워 스텟 가치'!$B$12:$L$16,AH$2,0)+(VLOOKUP($F1704,'(참고)타워 스텟 가치'!$B$12:$L$16,AH$2,0)*$E1704)</f>
        <v>346.78125000000216</v>
      </c>
      <c r="AI1704">
        <f>VLOOKUP($F1704,'(참고)타워 스텟 가치'!$B$12:$L$16,AI$2,0)+(VLOOKUP($F1704,'(참고)타워 스텟 가치'!$B$12:$L$16,AI$2,0)*$E1704)</f>
        <v>41.10000000000025</v>
      </c>
      <c r="AJ1704">
        <f>VLOOKUP($F1704,'(참고)타워 스텟 가치'!$B$12:$L$16,AJ$2,0)+(VLOOKUP($F1704,'(참고)타워 스텟 가치'!$B$12:$L$16,AJ$2,0)*$E1704)</f>
        <v>0</v>
      </c>
      <c r="AK1704">
        <f>VLOOKUP($F1704,'(참고)타워 스텟 가치'!$B$12:$L$16,AK$2,0)+(VLOOKUP($F1704,'(참고)타워 스텟 가치'!$B$12:$L$16,AK$2,0)*$E1704)</f>
        <v>0</v>
      </c>
      <c r="AL1704">
        <f>VLOOKUP($F1704,'(참고)타워 스텟 가치'!$B$12:$L$16,AL$2,0)+(VLOOKUP($F1704,'(참고)타워 스텟 가치'!$B$12:$L$16,AL$2,0)*$E1704)</f>
        <v>274.00000000000171</v>
      </c>
      <c r="AM1704">
        <f>SUM('스테이지별 몬스터 스텟'!AD1704*'(참고)타워 스텟 가치'!$Q$17,'스테이지별 몬스터 스텟'!AE1704*'(참고)타워 스텟 가치'!$R$17,'스테이지별 몬스터 스텟'!AF1704*'(참고)타워 스텟 가치'!$S$17,'스테이지별 몬스터 스텟'!AG1704*'(참고)타워 스텟 가치'!$T$17,'스테이지별 몬스터 스텟'!AH1704*'(참고)타워 스텟 가치'!$U$17,'스테이지별 몬스터 스텟'!AI1704*'(참고)타워 스텟 가치'!$V$17,'스테이지별 몬스터 스텟'!AJ1704*'(참고)타워 스텟 가치'!$W$17,'스테이지별 몬스터 스텟'!AK1704*'(참고)타워 스텟 가치'!$X$17,'스테이지별 몬스터 스텟'!AL1704*'(참고)타워 스텟 가치'!$Y$17)</f>
        <v>1056178.3812500068</v>
      </c>
      <c r="AN1704">
        <v>3</v>
      </c>
    </row>
    <row r="1705" spans="3:40" x14ac:dyDescent="0.3">
      <c r="C1705">
        <v>1</v>
      </c>
      <c r="D1705">
        <f t="shared" si="80"/>
        <v>341</v>
      </c>
      <c r="E1705" s="52">
        <f>VLOOKUP(D1705,'스테이지별 난이도 설정'!B:C,2,0)</f>
        <v>136.40000000000086</v>
      </c>
      <c r="F1705" t="str">
        <f t="shared" si="81"/>
        <v>일반</v>
      </c>
      <c r="G1705">
        <f t="shared" si="79"/>
        <v>6</v>
      </c>
      <c r="H1705">
        <f>VLOOKUP($F1705,'(참고)타워 스텟 가치'!$B$2:$L$6,H$2,0)+(VLOOKUP($F1705,'(참고)타워 스텟 가치'!$B$2:$L$6,H$2,0)*$E1705)</f>
        <v>1030.5000000000064</v>
      </c>
      <c r="I1705">
        <f>VLOOKUP($F1705,'(참고)타워 스텟 가치'!$B$2:$L$6,I$2,0)+(VLOOKUP($F1705,'(참고)타워 스텟 가치'!$B$2:$L$6,I$2,0)*$E1705)</f>
        <v>206.10000000000127</v>
      </c>
      <c r="J1705">
        <f>VLOOKUP($F1705,'(참고)타워 스텟 가치'!$B$2:$L$6,J$2,0)+(VLOOKUP($F1705,'(참고)타워 스텟 가치'!$B$2:$L$6,J$2,0)*$E1705)</f>
        <v>687000.00000000431</v>
      </c>
      <c r="K1705">
        <f>VLOOKUP($F1705,'(참고)타워 스텟 가치'!$B$2:$L$6,K$2,0)+(VLOOKUP($F1705,'(참고)타워 스텟 가치'!$B$2:$L$6,K$2,0)*$E1705)</f>
        <v>4122.0000000000255</v>
      </c>
      <c r="L1705">
        <f>VLOOKUP($F1705,'(참고)타워 스텟 가치'!$B$2:$L$6,L$2,0)+(VLOOKUP($F1705,'(참고)타워 스텟 가치'!$B$2:$L$6,L$2,0)*$E1705)</f>
        <v>68.700000000000429</v>
      </c>
      <c r="M1705">
        <f>VLOOKUP($F1705,'(참고)타워 스텟 가치'!$B$2:$L$6,M$2,0)+(VLOOKUP($F1705,'(참고)타워 스텟 가치'!$B$2:$L$6,M$2,0)*$E1705)</f>
        <v>41.220000000000255</v>
      </c>
      <c r="N1705">
        <f>VLOOKUP($F1705,'(참고)타워 스텟 가치'!$B$2:$L$6,N$2,0)+(VLOOKUP($F1705,'(참고)타워 스텟 가치'!$B$2:$L$6,N$2,0)*$E1705)</f>
        <v>0</v>
      </c>
      <c r="O1705">
        <f>VLOOKUP($F1705,'(참고)타워 스텟 가치'!$B$2:$L$6,O$2,0)+(VLOOKUP($F1705,'(참고)타워 스텟 가치'!$B$2:$L$6,O$2,0)*$E1705)</f>
        <v>0</v>
      </c>
      <c r="P1705">
        <f>VLOOKUP($F1705,'(참고)타워 스텟 가치'!$B$2:$L$6,P$2,0)+(VLOOKUP($F1705,'(참고)타워 스텟 가치'!$B$2:$L$6,P$2,0)*$E1705)</f>
        <v>96.180000000000604</v>
      </c>
      <c r="Q1705">
        <f>SUM('스테이지별 몬스터 스텟'!H1705*'(참고)타워 스텟 가치'!$Q$17,'스테이지별 몬스터 스텟'!I1705*'(참고)타워 스텟 가치'!$R$17,'스테이지별 몬스터 스텟'!J1705*'(참고)타워 스텟 가치'!$S$17,'스테이지별 몬스터 스텟'!K1705*'(참고)타워 스텟 가치'!$T$17,'스테이지별 몬스터 스텟'!L1705*'(참고)타워 스텟 가치'!$U$17,'스테이지별 몬스터 스텟'!M1705*'(참고)타워 스텟 가치'!$V$17,'스테이지별 몬스터 스텟'!N1705*'(참고)타워 스텟 가치'!$W$17,'스테이지별 몬스터 스텟'!O1705*'(참고)타워 스텟 가치'!$X$17,'스테이지별 몬스터 스텟'!P1705*'(참고)타워 스텟 가치'!$Y$17)</f>
        <v>1041485.1300000065</v>
      </c>
      <c r="R1705">
        <v>1</v>
      </c>
      <c r="S1705">
        <f>VLOOKUP($F1705,'(참고)타워 스텟 가치'!$B$7:$L$11,S$2,0)+(VLOOKUP($F1705,'(참고)타워 스텟 가치'!$B$7:$L$11,S$2,0)*$E1705)</f>
        <v>343.50000000000216</v>
      </c>
      <c r="T1705">
        <f>VLOOKUP($F1705,'(참고)타워 스텟 가치'!$B$7:$L$11,T$2,0)+(VLOOKUP($F1705,'(참고)타워 스텟 가치'!$B$7:$L$11,T$2,0)*$E1705)</f>
        <v>618.30000000000382</v>
      </c>
      <c r="U1705">
        <f>VLOOKUP($F1705,'(참고)타워 스텟 가치'!$B$7:$L$11,U$2,0)+(VLOOKUP($F1705,'(참고)타워 스텟 가치'!$B$7:$L$11,U$2,0)*$E1705)</f>
        <v>687000.00000000431</v>
      </c>
      <c r="V1705">
        <f>VLOOKUP($F1705,'(참고)타워 스텟 가치'!$B$7:$L$11,V$2,0)+(VLOOKUP($F1705,'(참고)타워 스텟 가치'!$B$7:$L$11,V$2,0)*$E1705)</f>
        <v>4122.0000000000255</v>
      </c>
      <c r="W1705">
        <f>VLOOKUP($F1705,'(참고)타워 스텟 가치'!$B$7:$L$11,W$2,0)+(VLOOKUP($F1705,'(참고)타워 스텟 가치'!$B$7:$L$11,W$2,0)*$E1705)</f>
        <v>68.700000000000429</v>
      </c>
      <c r="X1705">
        <f>VLOOKUP($F1705,'(참고)타워 스텟 가치'!$B$7:$L$11,X$2,0)+(VLOOKUP($F1705,'(참고)타워 스텟 가치'!$B$7:$L$11,X$2,0)*$E1705)</f>
        <v>41.220000000000255</v>
      </c>
      <c r="Y1705">
        <f>VLOOKUP($F1705,'(참고)타워 스텟 가치'!$B$7:$L$11,Y$2,0)+(VLOOKUP($F1705,'(참고)타워 스텟 가치'!$B$7:$L$11,Y$2,0)*$E1705)</f>
        <v>0</v>
      </c>
      <c r="Z1705">
        <f>VLOOKUP($F1705,'(참고)타워 스텟 가치'!$B$7:$L$11,Z$2,0)+(VLOOKUP($F1705,'(참고)타워 스텟 가치'!$B$7:$L$11,Z$2,0)*$E1705)</f>
        <v>0</v>
      </c>
      <c r="AA1705">
        <f>VLOOKUP($F1705,'(참고)타워 스텟 가치'!$B$7:$L$11,AA$2,0)+(VLOOKUP($F1705,'(참고)타워 스텟 가치'!$B$7:$L$11,AA$2,0)*$E1705)</f>
        <v>96.180000000000604</v>
      </c>
      <c r="AB1705">
        <f>SUM('스테이지별 몬스터 스텟'!S1705*'(참고)타워 스텟 가치'!$Q$17,'스테이지별 몬스터 스텟'!T1705*'(참고)타워 스텟 가치'!$R$17,'스테이지별 몬스터 스텟'!U1705*'(참고)타워 스텟 가치'!$S$17,'스테이지별 몬스터 스텟'!V1705*'(참고)타워 스텟 가치'!$T$17,'스테이지별 몬스터 스텟'!W1705*'(참고)타워 스텟 가치'!$U$17,'스테이지별 몬스터 스텟'!X1705*'(참고)타워 스텟 가치'!$V$17,'스테이지별 몬스터 스텟'!Y1705*'(참고)타워 스텟 가치'!$W$17,'스테이지별 몬스터 스텟'!Z1705*'(참고)타워 스텟 가치'!$X$17,'스테이지별 몬스터 스텟'!AA1705*'(참고)타워 스텟 가치'!$Y$17)</f>
        <v>1040729.4300000065</v>
      </c>
      <c r="AC1705">
        <v>2</v>
      </c>
      <c r="AD1705">
        <f>VLOOKUP($F1705,'(참고)타워 스텟 가치'!$B$12:$L$16,AD$2,0)+(VLOOKUP($F1705,'(참고)타워 스텟 가치'!$B$12:$L$16,AD$2,0)*$E1705)</f>
        <v>343.50000000000216</v>
      </c>
      <c r="AE1705">
        <f>VLOOKUP($F1705,'(참고)타워 스텟 가치'!$B$12:$L$16,AE$2,0)+(VLOOKUP($F1705,'(참고)타워 스텟 가치'!$B$12:$L$16,AE$2,0)*$E1705)</f>
        <v>412.20000000000255</v>
      </c>
      <c r="AF1705">
        <f>VLOOKUP($F1705,'(참고)타워 스텟 가치'!$B$12:$L$16,AF$2,0)+(VLOOKUP($F1705,'(참고)타워 스텟 가치'!$B$12:$L$16,AF$2,0)*$E1705)</f>
        <v>687000.00000000431</v>
      </c>
      <c r="AG1705">
        <f>VLOOKUP($F1705,'(참고)타워 스텟 가치'!$B$12:$L$16,AG$2,0)+(VLOOKUP($F1705,'(참고)타워 스텟 가치'!$B$12:$L$16,AG$2,0)*$E1705)</f>
        <v>2061.0000000000127</v>
      </c>
      <c r="AH1705">
        <f>VLOOKUP($F1705,'(참고)타워 스텟 가치'!$B$12:$L$16,AH$2,0)+(VLOOKUP($F1705,'(참고)타워 스텟 가치'!$B$12:$L$16,AH$2,0)*$E1705)</f>
        <v>68.700000000000429</v>
      </c>
      <c r="AI1705">
        <f>VLOOKUP($F1705,'(참고)타워 스텟 가치'!$B$12:$L$16,AI$2,0)+(VLOOKUP($F1705,'(참고)타워 스텟 가치'!$B$12:$L$16,AI$2,0)*$E1705)</f>
        <v>41.220000000000255</v>
      </c>
      <c r="AJ1705">
        <f>VLOOKUP($F1705,'(참고)타워 스텟 가치'!$B$12:$L$16,AJ$2,0)+(VLOOKUP($F1705,'(참고)타워 스텟 가치'!$B$12:$L$16,AJ$2,0)*$E1705)</f>
        <v>0</v>
      </c>
      <c r="AK1705">
        <f>VLOOKUP($F1705,'(참고)타워 스텟 가치'!$B$12:$L$16,AK$2,0)+(VLOOKUP($F1705,'(참고)타워 스텟 가치'!$B$12:$L$16,AK$2,0)*$E1705)</f>
        <v>0</v>
      </c>
      <c r="AL1705">
        <f>VLOOKUP($F1705,'(참고)타워 스텟 가치'!$B$12:$L$16,AL$2,0)+(VLOOKUP($F1705,'(참고)타워 스텟 가치'!$B$12:$L$16,AL$2,0)*$E1705)</f>
        <v>192.36000000000121</v>
      </c>
      <c r="AM1705">
        <f>SUM('스테이지별 몬스터 스텟'!AD1705*'(참고)타워 스텟 가치'!$Q$17,'스테이지별 몬스터 스텟'!AE1705*'(참고)타워 스텟 가치'!$R$17,'스테이지별 몬스터 스텟'!AF1705*'(참고)타워 스텟 가치'!$S$17,'스테이지별 몬스터 스텟'!AG1705*'(참고)타워 스텟 가치'!$T$17,'스테이지별 몬스터 스텟'!AH1705*'(참고)타워 스텟 가치'!$U$17,'스테이지별 몬스터 스텟'!AI1705*'(참고)타워 스텟 가치'!$V$17,'스테이지별 몬스터 스텟'!AJ1705*'(참고)타워 스텟 가치'!$W$17,'스테이지별 몬스터 스텟'!AK1705*'(참고)타워 스텟 가치'!$X$17,'스테이지별 몬스터 스텟'!AL1705*'(참고)타워 스텟 가치'!$Y$17)</f>
        <v>1036490.6400000065</v>
      </c>
      <c r="AN1705">
        <v>3</v>
      </c>
    </row>
    <row r="1706" spans="3:40" x14ac:dyDescent="0.3">
      <c r="C1706">
        <v>2</v>
      </c>
      <c r="D1706">
        <f t="shared" si="80"/>
        <v>341</v>
      </c>
      <c r="E1706" s="52">
        <f>VLOOKUP(D1706,'스테이지별 난이도 설정'!B:C,2,0)</f>
        <v>136.40000000000086</v>
      </c>
      <c r="F1706" t="str">
        <f t="shared" si="81"/>
        <v>레어</v>
      </c>
      <c r="G1706">
        <f t="shared" si="79"/>
        <v>6</v>
      </c>
      <c r="H1706">
        <f>VLOOKUP($F1706,'(참고)타워 스텟 가치'!$B$2:$L$6,H$2,0)+(VLOOKUP($F1706,'(참고)타워 스텟 가치'!$B$2:$L$6,H$2,0)*$E1706)</f>
        <v>1545.7500000000095</v>
      </c>
      <c r="I1706">
        <f>VLOOKUP($F1706,'(참고)타워 스텟 가치'!$B$2:$L$6,I$2,0)+(VLOOKUP($F1706,'(참고)타워 스텟 가치'!$B$2:$L$6,I$2,0)*$E1706)</f>
        <v>309.15000000000191</v>
      </c>
      <c r="J1706">
        <f>VLOOKUP($F1706,'(참고)타워 스텟 가치'!$B$2:$L$6,J$2,0)+(VLOOKUP($F1706,'(참고)타워 스텟 가치'!$B$2:$L$6,J$2,0)*$E1706)</f>
        <v>687000.00000000431</v>
      </c>
      <c r="K1706">
        <f>VLOOKUP($F1706,'(참고)타워 스텟 가치'!$B$2:$L$6,K$2,0)+(VLOOKUP($F1706,'(참고)타워 스텟 가치'!$B$2:$L$6,K$2,0)*$E1706)</f>
        <v>6183.0000000000382</v>
      </c>
      <c r="L1706">
        <f>VLOOKUP($F1706,'(참고)타워 스텟 가치'!$B$2:$L$6,L$2,0)+(VLOOKUP($F1706,'(참고)타워 스텟 가치'!$B$2:$L$6,L$2,0)*$E1706)</f>
        <v>103.05000000000064</v>
      </c>
      <c r="M1706">
        <f>VLOOKUP($F1706,'(참고)타워 스텟 가치'!$B$2:$L$6,M$2,0)+(VLOOKUP($F1706,'(참고)타워 스텟 가치'!$B$2:$L$6,M$2,0)*$E1706)</f>
        <v>41.220000000000255</v>
      </c>
      <c r="N1706">
        <f>VLOOKUP($F1706,'(참고)타워 스텟 가치'!$B$2:$L$6,N$2,0)+(VLOOKUP($F1706,'(참고)타워 스텟 가치'!$B$2:$L$6,N$2,0)*$E1706)</f>
        <v>0</v>
      </c>
      <c r="O1706">
        <f>VLOOKUP($F1706,'(참고)타워 스텟 가치'!$B$2:$L$6,O$2,0)+(VLOOKUP($F1706,'(참고)타워 스텟 가치'!$B$2:$L$6,O$2,0)*$E1706)</f>
        <v>0</v>
      </c>
      <c r="P1706">
        <f>VLOOKUP($F1706,'(참고)타워 스텟 가치'!$B$2:$L$6,P$2,0)+(VLOOKUP($F1706,'(참고)타워 스텟 가치'!$B$2:$L$6,P$2,0)*$E1706)</f>
        <v>96.180000000000604</v>
      </c>
      <c r="Q1706">
        <f>SUM('스테이지별 몬스터 스텟'!H1706*'(참고)타워 스텟 가치'!$Q$17,'스테이지별 몬스터 스텟'!I1706*'(참고)타워 스텟 가치'!$R$17,'스테이지별 몬스터 스텟'!J1706*'(참고)타워 스텟 가치'!$S$17,'스테이지별 몬스터 스텟'!K1706*'(참고)타워 스텟 가치'!$T$17,'스테이지별 몬스터 스텟'!L1706*'(참고)타워 스텟 가치'!$U$17,'스테이지별 몬스터 스텟'!M1706*'(참고)타워 스텟 가치'!$V$17,'스테이지별 몬스터 스텟'!N1706*'(참고)타워 스텟 가치'!$W$17,'스테이지별 몬스터 스텟'!O1706*'(참고)타워 스텟 가치'!$X$17,'스테이지별 몬스터 스텟'!P1706*'(참고)타워 스텟 가치'!$Y$17)</f>
        <v>1046860.9050000065</v>
      </c>
      <c r="R1706">
        <v>1</v>
      </c>
      <c r="S1706">
        <f>VLOOKUP($F1706,'(참고)타워 스텟 가치'!$B$7:$L$11,S$2,0)+(VLOOKUP($F1706,'(참고)타워 스텟 가치'!$B$7:$L$11,S$2,0)*$E1706)</f>
        <v>515.25000000000318</v>
      </c>
      <c r="T1706">
        <f>VLOOKUP($F1706,'(참고)타워 스텟 가치'!$B$7:$L$11,T$2,0)+(VLOOKUP($F1706,'(참고)타워 스텟 가치'!$B$7:$L$11,T$2,0)*$E1706)</f>
        <v>927.45000000000584</v>
      </c>
      <c r="U1706">
        <f>VLOOKUP($F1706,'(참고)타워 스텟 가치'!$B$7:$L$11,U$2,0)+(VLOOKUP($F1706,'(참고)타워 스텟 가치'!$B$7:$L$11,U$2,0)*$E1706)</f>
        <v>687000.00000000431</v>
      </c>
      <c r="V1706">
        <f>VLOOKUP($F1706,'(참고)타워 스텟 가치'!$B$7:$L$11,V$2,0)+(VLOOKUP($F1706,'(참고)타워 스텟 가치'!$B$7:$L$11,V$2,0)*$E1706)</f>
        <v>6183.0000000000382</v>
      </c>
      <c r="W1706">
        <f>VLOOKUP($F1706,'(참고)타워 스텟 가치'!$B$7:$L$11,W$2,0)+(VLOOKUP($F1706,'(참고)타워 스텟 가치'!$B$7:$L$11,W$2,0)*$E1706)</f>
        <v>103.05000000000064</v>
      </c>
      <c r="X1706">
        <f>VLOOKUP($F1706,'(참고)타워 스텟 가치'!$B$7:$L$11,X$2,0)+(VLOOKUP($F1706,'(참고)타워 스텟 가치'!$B$7:$L$11,X$2,0)*$E1706)</f>
        <v>41.220000000000255</v>
      </c>
      <c r="Y1706">
        <f>VLOOKUP($F1706,'(참고)타워 스텟 가치'!$B$7:$L$11,Y$2,0)+(VLOOKUP($F1706,'(참고)타워 스텟 가치'!$B$7:$L$11,Y$2,0)*$E1706)</f>
        <v>0</v>
      </c>
      <c r="Z1706">
        <f>VLOOKUP($F1706,'(참고)타워 스텟 가치'!$B$7:$L$11,Z$2,0)+(VLOOKUP($F1706,'(참고)타워 스텟 가치'!$B$7:$L$11,Z$2,0)*$E1706)</f>
        <v>0</v>
      </c>
      <c r="AA1706">
        <f>VLOOKUP($F1706,'(참고)타워 스텟 가치'!$B$7:$L$11,AA$2,0)+(VLOOKUP($F1706,'(참고)타워 스텟 가치'!$B$7:$L$11,AA$2,0)*$E1706)</f>
        <v>96.180000000000604</v>
      </c>
      <c r="AB1706">
        <f>SUM('스테이지별 몬스터 스텟'!S1706*'(참고)타워 스텟 가치'!$Q$17,'스테이지별 몬스터 스텟'!T1706*'(참고)타워 스텟 가치'!$R$17,'스테이지별 몬스터 스텟'!U1706*'(참고)타워 스텟 가치'!$S$17,'스테이지별 몬스터 스텟'!V1706*'(참고)타워 스텟 가치'!$T$17,'스테이지별 몬스터 스텟'!W1706*'(참고)타워 스텟 가치'!$U$17,'스테이지별 몬스터 스텟'!X1706*'(참고)타워 스텟 가치'!$V$17,'스테이지별 몬스터 스텟'!Y1706*'(참고)타워 스텟 가치'!$W$17,'스테이지별 몬스터 스텟'!Z1706*'(참고)타워 스텟 가치'!$X$17,'스테이지별 몬스터 스텟'!AA1706*'(참고)타워 스텟 가치'!$Y$17)</f>
        <v>1045727.3550000066</v>
      </c>
      <c r="AC1706">
        <v>2</v>
      </c>
      <c r="AD1706">
        <f>VLOOKUP($F1706,'(참고)타워 스텟 가치'!$B$12:$L$16,AD$2,0)+(VLOOKUP($F1706,'(참고)타워 스텟 가치'!$B$12:$L$16,AD$2,0)*$E1706)</f>
        <v>515.25000000000318</v>
      </c>
      <c r="AE1706">
        <f>VLOOKUP($F1706,'(참고)타워 스텟 가치'!$B$12:$L$16,AE$2,0)+(VLOOKUP($F1706,'(참고)타워 스텟 가치'!$B$12:$L$16,AE$2,0)*$E1706)</f>
        <v>618.30000000000382</v>
      </c>
      <c r="AF1706">
        <f>VLOOKUP($F1706,'(참고)타워 스텟 가치'!$B$12:$L$16,AF$2,0)+(VLOOKUP($F1706,'(참고)타워 스텟 가치'!$B$12:$L$16,AF$2,0)*$E1706)</f>
        <v>687000.00000000431</v>
      </c>
      <c r="AG1706">
        <f>VLOOKUP($F1706,'(참고)타워 스텟 가치'!$B$12:$L$16,AG$2,0)+(VLOOKUP($F1706,'(참고)타워 스텟 가치'!$B$12:$L$16,AG$2,0)*$E1706)</f>
        <v>3091.5000000000191</v>
      </c>
      <c r="AH1706">
        <f>VLOOKUP($F1706,'(참고)타워 스텟 가치'!$B$12:$L$16,AH$2,0)+(VLOOKUP($F1706,'(참고)타워 스텟 가치'!$B$12:$L$16,AH$2,0)*$E1706)</f>
        <v>103.05000000000064</v>
      </c>
      <c r="AI1706">
        <f>VLOOKUP($F1706,'(참고)타워 스텟 가치'!$B$12:$L$16,AI$2,0)+(VLOOKUP($F1706,'(참고)타워 스텟 가치'!$B$12:$L$16,AI$2,0)*$E1706)</f>
        <v>41.220000000000255</v>
      </c>
      <c r="AJ1706">
        <f>VLOOKUP($F1706,'(참고)타워 스텟 가치'!$B$12:$L$16,AJ$2,0)+(VLOOKUP($F1706,'(참고)타워 스텟 가치'!$B$12:$L$16,AJ$2,0)*$E1706)</f>
        <v>0</v>
      </c>
      <c r="AK1706">
        <f>VLOOKUP($F1706,'(참고)타워 스텟 가치'!$B$12:$L$16,AK$2,0)+(VLOOKUP($F1706,'(참고)타워 스텟 가치'!$B$12:$L$16,AK$2,0)*$E1706)</f>
        <v>0</v>
      </c>
      <c r="AL1706">
        <f>VLOOKUP($F1706,'(참고)타워 스텟 가치'!$B$12:$L$16,AL$2,0)+(VLOOKUP($F1706,'(참고)타워 스텟 가치'!$B$12:$L$16,AL$2,0)*$E1706)</f>
        <v>192.36000000000121</v>
      </c>
      <c r="AM1706">
        <f>SUM('스테이지별 몬스터 스텟'!AD1706*'(참고)타워 스텟 가치'!$Q$17,'스테이지별 몬스터 스텟'!AE1706*'(참고)타워 스텟 가치'!$R$17,'스테이지별 몬스터 스텟'!AF1706*'(참고)타워 스텟 가치'!$S$17,'스테이지별 몬스터 스텟'!AG1706*'(참고)타워 스텟 가치'!$T$17,'스테이지별 몬스터 스텟'!AH1706*'(참고)타워 스텟 가치'!$U$17,'스테이지별 몬스터 스텟'!AI1706*'(참고)타워 스텟 가치'!$V$17,'스테이지별 몬스터 스텟'!AJ1706*'(참고)타워 스텟 가치'!$W$17,'스테이지별 몬스터 스텟'!AK1706*'(참고)타워 스텟 가치'!$X$17,'스테이지별 몬스터 스텟'!AL1706*'(참고)타워 스텟 가치'!$Y$17)</f>
        <v>1039272.9900000065</v>
      </c>
      <c r="AN1706">
        <v>3</v>
      </c>
    </row>
    <row r="1707" spans="3:40" x14ac:dyDescent="0.3">
      <c r="C1707">
        <v>3</v>
      </c>
      <c r="D1707">
        <f t="shared" si="80"/>
        <v>341</v>
      </c>
      <c r="E1707" s="52">
        <f>VLOOKUP(D1707,'스테이지별 난이도 설정'!B:C,2,0)</f>
        <v>136.40000000000086</v>
      </c>
      <c r="F1707" t="str">
        <f t="shared" si="81"/>
        <v>에픽</v>
      </c>
      <c r="G1707">
        <f t="shared" si="79"/>
        <v>6</v>
      </c>
      <c r="H1707">
        <f>VLOOKUP($F1707,'(참고)타워 스텟 가치'!$B$2:$L$6,H$2,0)+(VLOOKUP($F1707,'(참고)타워 스텟 가치'!$B$2:$L$6,H$2,0)*$E1707)</f>
        <v>2318.6250000000146</v>
      </c>
      <c r="I1707">
        <f>VLOOKUP($F1707,'(참고)타워 스텟 가치'!$B$2:$L$6,I$2,0)+(VLOOKUP($F1707,'(참고)타워 스텟 가치'!$B$2:$L$6,I$2,0)*$E1707)</f>
        <v>463.72500000000292</v>
      </c>
      <c r="J1707">
        <f>VLOOKUP($F1707,'(참고)타워 스텟 가치'!$B$2:$L$6,J$2,0)+(VLOOKUP($F1707,'(참고)타워 스텟 가치'!$B$2:$L$6,J$2,0)*$E1707)</f>
        <v>687000.00000000431</v>
      </c>
      <c r="K1707">
        <f>VLOOKUP($F1707,'(참고)타워 스텟 가치'!$B$2:$L$6,K$2,0)+(VLOOKUP($F1707,'(참고)타워 스텟 가치'!$B$2:$L$6,K$2,0)*$E1707)</f>
        <v>9274.5000000000582</v>
      </c>
      <c r="L1707">
        <f>VLOOKUP($F1707,'(참고)타워 스텟 가치'!$B$2:$L$6,L$2,0)+(VLOOKUP($F1707,'(참고)타워 스텟 가치'!$B$2:$L$6,L$2,0)*$E1707)</f>
        <v>154.57500000000095</v>
      </c>
      <c r="M1707">
        <f>VLOOKUP($F1707,'(참고)타워 스텟 가치'!$B$2:$L$6,M$2,0)+(VLOOKUP($F1707,'(참고)타워 스텟 가치'!$B$2:$L$6,M$2,0)*$E1707)</f>
        <v>41.220000000000255</v>
      </c>
      <c r="N1707">
        <f>VLOOKUP($F1707,'(참고)타워 스텟 가치'!$B$2:$L$6,N$2,0)+(VLOOKUP($F1707,'(참고)타워 스텟 가치'!$B$2:$L$6,N$2,0)*$E1707)</f>
        <v>0</v>
      </c>
      <c r="O1707">
        <f>VLOOKUP($F1707,'(참고)타워 스텟 가치'!$B$2:$L$6,O$2,0)+(VLOOKUP($F1707,'(참고)타워 스텟 가치'!$B$2:$L$6,O$2,0)*$E1707)</f>
        <v>0</v>
      </c>
      <c r="P1707">
        <f>VLOOKUP($F1707,'(참고)타워 스텟 가치'!$B$2:$L$6,P$2,0)+(VLOOKUP($F1707,'(참고)타워 스텟 가치'!$B$2:$L$6,P$2,0)*$E1707)</f>
        <v>96.180000000000604</v>
      </c>
      <c r="Q1707">
        <f>SUM('스테이지별 몬스터 스텟'!H1707*'(참고)타워 스텟 가치'!$Q$17,'스테이지별 몬스터 스텟'!I1707*'(참고)타워 스텟 가치'!$R$17,'스테이지별 몬스터 스텟'!J1707*'(참고)타워 스텟 가치'!$S$17,'스테이지별 몬스터 스텟'!K1707*'(참고)타워 스텟 가치'!$T$17,'스테이지별 몬스터 스텟'!L1707*'(참고)타워 스텟 가치'!$U$17,'스테이지별 몬스터 스텟'!M1707*'(참고)타워 스텟 가치'!$V$17,'스테이지별 몬스터 스텟'!N1707*'(참고)타워 스텟 가치'!$W$17,'스테이지별 몬스터 스텟'!O1707*'(참고)타워 스텟 가치'!$X$17,'스테이지별 몬스터 스텟'!P1707*'(참고)타워 스텟 가치'!$Y$17)</f>
        <v>1054924.5675000066</v>
      </c>
      <c r="R1707">
        <v>1</v>
      </c>
      <c r="S1707">
        <f>VLOOKUP($F1707,'(참고)타워 스텟 가치'!$B$7:$L$11,S$2,0)+(VLOOKUP($F1707,'(참고)타워 스텟 가치'!$B$7:$L$11,S$2,0)*$E1707)</f>
        <v>772.87500000000477</v>
      </c>
      <c r="T1707">
        <f>VLOOKUP($F1707,'(참고)타워 스텟 가치'!$B$7:$L$11,T$2,0)+(VLOOKUP($F1707,'(참고)타워 스텟 가치'!$B$7:$L$11,T$2,0)*$E1707)</f>
        <v>1391.1750000000086</v>
      </c>
      <c r="U1707">
        <f>VLOOKUP($F1707,'(참고)타워 스텟 가치'!$B$7:$L$11,U$2,0)+(VLOOKUP($F1707,'(참고)타워 스텟 가치'!$B$7:$L$11,U$2,0)*$E1707)</f>
        <v>687000.00000000431</v>
      </c>
      <c r="V1707">
        <f>VLOOKUP($F1707,'(참고)타워 스텟 가치'!$B$7:$L$11,V$2,0)+(VLOOKUP($F1707,'(참고)타워 스텟 가치'!$B$7:$L$11,V$2,0)*$E1707)</f>
        <v>9274.5000000000582</v>
      </c>
      <c r="W1707">
        <f>VLOOKUP($F1707,'(참고)타워 스텟 가치'!$B$7:$L$11,W$2,0)+(VLOOKUP($F1707,'(참고)타워 스텟 가치'!$B$7:$L$11,W$2,0)*$E1707)</f>
        <v>154.57500000000095</v>
      </c>
      <c r="X1707">
        <f>VLOOKUP($F1707,'(참고)타워 스텟 가치'!$B$7:$L$11,X$2,0)+(VLOOKUP($F1707,'(참고)타워 스텟 가치'!$B$7:$L$11,X$2,0)*$E1707)</f>
        <v>41.220000000000255</v>
      </c>
      <c r="Y1707">
        <f>VLOOKUP($F1707,'(참고)타워 스텟 가치'!$B$7:$L$11,Y$2,0)+(VLOOKUP($F1707,'(참고)타워 스텟 가치'!$B$7:$L$11,Y$2,0)*$E1707)</f>
        <v>0</v>
      </c>
      <c r="Z1707">
        <f>VLOOKUP($F1707,'(참고)타워 스텟 가치'!$B$7:$L$11,Z$2,0)+(VLOOKUP($F1707,'(참고)타워 스텟 가치'!$B$7:$L$11,Z$2,0)*$E1707)</f>
        <v>0</v>
      </c>
      <c r="AA1707">
        <f>VLOOKUP($F1707,'(참고)타워 스텟 가치'!$B$7:$L$11,AA$2,0)+(VLOOKUP($F1707,'(참고)타워 스텟 가치'!$B$7:$L$11,AA$2,0)*$E1707)</f>
        <v>96.180000000000604</v>
      </c>
      <c r="AB1707">
        <f>SUM('스테이지별 몬스터 스텟'!S1707*'(참고)타워 스텟 가치'!$Q$17,'스테이지별 몬스터 스텟'!T1707*'(참고)타워 스텟 가치'!$R$17,'스테이지별 몬스터 스텟'!U1707*'(참고)타워 스텟 가치'!$S$17,'스테이지별 몬스터 스텟'!V1707*'(참고)타워 스텟 가치'!$T$17,'스테이지별 몬스터 스텟'!W1707*'(참고)타워 스텟 가치'!$U$17,'스테이지별 몬스터 스텟'!X1707*'(참고)타워 스텟 가치'!$V$17,'스테이지별 몬스터 스텟'!Y1707*'(참고)타워 스텟 가치'!$W$17,'스테이지별 몬스터 스텟'!Z1707*'(참고)타워 스텟 가치'!$X$17,'스테이지별 몬스터 스텟'!AA1707*'(참고)타워 스텟 가치'!$Y$17)</f>
        <v>1053224.2425000067</v>
      </c>
      <c r="AC1707">
        <v>2</v>
      </c>
      <c r="AD1707">
        <f>VLOOKUP($F1707,'(참고)타워 스텟 가치'!$B$12:$L$16,AD$2,0)+(VLOOKUP($F1707,'(참고)타워 스텟 가치'!$B$12:$L$16,AD$2,0)*$E1707)</f>
        <v>772.87500000000477</v>
      </c>
      <c r="AE1707">
        <f>VLOOKUP($F1707,'(참고)타워 스텟 가치'!$B$12:$L$16,AE$2,0)+(VLOOKUP($F1707,'(참고)타워 스텟 가치'!$B$12:$L$16,AE$2,0)*$E1707)</f>
        <v>927.45000000000584</v>
      </c>
      <c r="AF1707">
        <f>VLOOKUP($F1707,'(참고)타워 스텟 가치'!$B$12:$L$16,AF$2,0)+(VLOOKUP($F1707,'(참고)타워 스텟 가치'!$B$12:$L$16,AF$2,0)*$E1707)</f>
        <v>687000.00000000431</v>
      </c>
      <c r="AG1707">
        <f>VLOOKUP($F1707,'(참고)타워 스텟 가치'!$B$12:$L$16,AG$2,0)+(VLOOKUP($F1707,'(참고)타워 스텟 가치'!$B$12:$L$16,AG$2,0)*$E1707)</f>
        <v>4637.2500000000291</v>
      </c>
      <c r="AH1707">
        <f>VLOOKUP($F1707,'(참고)타워 스텟 가치'!$B$12:$L$16,AH$2,0)+(VLOOKUP($F1707,'(참고)타워 스텟 가치'!$B$12:$L$16,AH$2,0)*$E1707)</f>
        <v>154.57500000000095</v>
      </c>
      <c r="AI1707">
        <f>VLOOKUP($F1707,'(참고)타워 스텟 가치'!$B$12:$L$16,AI$2,0)+(VLOOKUP($F1707,'(참고)타워 스텟 가치'!$B$12:$L$16,AI$2,0)*$E1707)</f>
        <v>41.220000000000255</v>
      </c>
      <c r="AJ1707">
        <f>VLOOKUP($F1707,'(참고)타워 스텟 가치'!$B$12:$L$16,AJ$2,0)+(VLOOKUP($F1707,'(참고)타워 스텟 가치'!$B$12:$L$16,AJ$2,0)*$E1707)</f>
        <v>0</v>
      </c>
      <c r="AK1707">
        <f>VLOOKUP($F1707,'(참고)타워 스텟 가치'!$B$12:$L$16,AK$2,0)+(VLOOKUP($F1707,'(참고)타워 스텟 가치'!$B$12:$L$16,AK$2,0)*$E1707)</f>
        <v>0</v>
      </c>
      <c r="AL1707">
        <f>VLOOKUP($F1707,'(참고)타워 스텟 가치'!$B$12:$L$16,AL$2,0)+(VLOOKUP($F1707,'(참고)타워 스텟 가치'!$B$12:$L$16,AL$2,0)*$E1707)</f>
        <v>192.36000000000121</v>
      </c>
      <c r="AM1707">
        <f>SUM('스테이지별 몬스터 스텟'!AD1707*'(참고)타워 스텟 가치'!$Q$17,'스테이지별 몬스터 스텟'!AE1707*'(참고)타워 스텟 가치'!$R$17,'스테이지별 몬스터 스텟'!AF1707*'(참고)타워 스텟 가치'!$S$17,'스테이지별 몬스터 스텟'!AG1707*'(참고)타워 스텟 가치'!$T$17,'스테이지별 몬스터 스텟'!AH1707*'(참고)타워 스텟 가치'!$U$17,'스테이지별 몬스터 스텟'!AI1707*'(참고)타워 스텟 가치'!$V$17,'스테이지별 몬스터 스텟'!AJ1707*'(참고)타워 스텟 가치'!$W$17,'스테이지별 몬스터 스텟'!AK1707*'(참고)타워 스텟 가치'!$X$17,'스테이지별 몬스터 스텟'!AL1707*'(참고)타워 스텟 가치'!$Y$17)</f>
        <v>1043446.5150000065</v>
      </c>
      <c r="AN1707">
        <v>3</v>
      </c>
    </row>
    <row r="1708" spans="3:40" x14ac:dyDescent="0.3">
      <c r="C1708">
        <v>4</v>
      </c>
      <c r="D1708">
        <f t="shared" si="80"/>
        <v>341</v>
      </c>
      <c r="E1708" s="52">
        <f>VLOOKUP(D1708,'스테이지별 난이도 설정'!B:C,2,0)</f>
        <v>136.40000000000086</v>
      </c>
      <c r="F1708" t="str">
        <f t="shared" si="81"/>
        <v>유니크</v>
      </c>
      <c r="G1708">
        <f t="shared" si="79"/>
        <v>6</v>
      </c>
      <c r="H1708">
        <f>VLOOKUP($F1708,'(참고)타워 스텟 가치'!$B$2:$L$6,H$2,0)+(VLOOKUP($F1708,'(참고)타워 스텟 가치'!$B$2:$L$6,H$2,0)*$E1708)</f>
        <v>3477.9375000000218</v>
      </c>
      <c r="I1708">
        <f>VLOOKUP($F1708,'(참고)타워 스텟 가치'!$B$2:$L$6,I$2,0)+(VLOOKUP($F1708,'(참고)타워 스텟 가치'!$B$2:$L$6,I$2,0)*$E1708)</f>
        <v>695.5875000000043</v>
      </c>
      <c r="J1708">
        <f>VLOOKUP($F1708,'(참고)타워 스텟 가치'!$B$2:$L$6,J$2,0)+(VLOOKUP($F1708,'(참고)타워 스텟 가치'!$B$2:$L$6,J$2,0)*$E1708)</f>
        <v>687000.00000000431</v>
      </c>
      <c r="K1708">
        <f>VLOOKUP($F1708,'(참고)타워 스텟 가치'!$B$2:$L$6,K$2,0)+(VLOOKUP($F1708,'(참고)타워 스텟 가치'!$B$2:$L$6,K$2,0)*$E1708)</f>
        <v>13911.750000000087</v>
      </c>
      <c r="L1708">
        <f>VLOOKUP($F1708,'(참고)타워 스텟 가치'!$B$2:$L$6,L$2,0)+(VLOOKUP($F1708,'(참고)타워 스텟 가치'!$B$2:$L$6,L$2,0)*$E1708)</f>
        <v>231.86250000000146</v>
      </c>
      <c r="M1708">
        <f>VLOOKUP($F1708,'(참고)타워 스텟 가치'!$B$2:$L$6,M$2,0)+(VLOOKUP($F1708,'(참고)타워 스텟 가치'!$B$2:$L$6,M$2,0)*$E1708)</f>
        <v>41.220000000000255</v>
      </c>
      <c r="N1708">
        <f>VLOOKUP($F1708,'(참고)타워 스텟 가치'!$B$2:$L$6,N$2,0)+(VLOOKUP($F1708,'(참고)타워 스텟 가치'!$B$2:$L$6,N$2,0)*$E1708)</f>
        <v>0</v>
      </c>
      <c r="O1708">
        <f>VLOOKUP($F1708,'(참고)타워 스텟 가치'!$B$2:$L$6,O$2,0)+(VLOOKUP($F1708,'(참고)타워 스텟 가치'!$B$2:$L$6,O$2,0)*$E1708)</f>
        <v>0</v>
      </c>
      <c r="P1708">
        <f>VLOOKUP($F1708,'(참고)타워 스텟 가치'!$B$2:$L$6,P$2,0)+(VLOOKUP($F1708,'(참고)타워 스텟 가치'!$B$2:$L$6,P$2,0)*$E1708)</f>
        <v>137.40000000000086</v>
      </c>
      <c r="Q1708">
        <f>SUM('스테이지별 몬스터 스텟'!H1708*'(참고)타워 스텟 가치'!$Q$17,'스테이지별 몬스터 스텟'!I1708*'(참고)타워 스텟 가치'!$R$17,'스테이지별 몬스터 스텟'!J1708*'(참고)타워 스텟 가치'!$S$17,'스테이지별 몬스터 스텟'!K1708*'(참고)타워 스텟 가치'!$T$17,'스테이지별 몬스터 스텟'!L1708*'(참고)타워 스텟 가치'!$U$17,'스테이지별 몬스터 스텟'!M1708*'(참고)타워 스텟 가치'!$V$17,'스테이지별 몬스터 스텟'!N1708*'(참고)타워 스텟 가치'!$W$17,'스테이지별 몬스터 스텟'!O1708*'(참고)타워 스텟 가치'!$X$17,'스테이지별 몬스터 스텟'!P1708*'(참고)타워 스텟 가치'!$Y$17)</f>
        <v>1067102.501250007</v>
      </c>
      <c r="R1708">
        <v>1</v>
      </c>
      <c r="S1708">
        <f>VLOOKUP($F1708,'(참고)타워 스텟 가치'!$B$7:$L$11,S$2,0)+(VLOOKUP($F1708,'(참고)타워 스텟 가치'!$B$7:$L$11,S$2,0)*$E1708)</f>
        <v>1159.3125000000073</v>
      </c>
      <c r="T1708">
        <f>VLOOKUP($F1708,'(참고)타워 스텟 가치'!$B$7:$L$11,T$2,0)+(VLOOKUP($F1708,'(참고)타워 스텟 가치'!$B$7:$L$11,T$2,0)*$E1708)</f>
        <v>2086.762500000013</v>
      </c>
      <c r="U1708">
        <f>VLOOKUP($F1708,'(참고)타워 스텟 가치'!$B$7:$L$11,U$2,0)+(VLOOKUP($F1708,'(참고)타워 스텟 가치'!$B$7:$L$11,U$2,0)*$E1708)</f>
        <v>687000.00000000431</v>
      </c>
      <c r="V1708">
        <f>VLOOKUP($F1708,'(참고)타워 스텟 가치'!$B$7:$L$11,V$2,0)+(VLOOKUP($F1708,'(참고)타워 스텟 가치'!$B$7:$L$11,V$2,0)*$E1708)</f>
        <v>13911.750000000087</v>
      </c>
      <c r="W1708">
        <f>VLOOKUP($F1708,'(참고)타워 스텟 가치'!$B$7:$L$11,W$2,0)+(VLOOKUP($F1708,'(참고)타워 스텟 가치'!$B$7:$L$11,W$2,0)*$E1708)</f>
        <v>231.86250000000146</v>
      </c>
      <c r="X1708">
        <f>VLOOKUP($F1708,'(참고)타워 스텟 가치'!$B$7:$L$11,X$2,0)+(VLOOKUP($F1708,'(참고)타워 스텟 가치'!$B$7:$L$11,X$2,0)*$E1708)</f>
        <v>41.220000000000255</v>
      </c>
      <c r="Y1708">
        <f>VLOOKUP($F1708,'(참고)타워 스텟 가치'!$B$7:$L$11,Y$2,0)+(VLOOKUP($F1708,'(참고)타워 스텟 가치'!$B$7:$L$11,Y$2,0)*$E1708)</f>
        <v>0</v>
      </c>
      <c r="Z1708">
        <f>VLOOKUP($F1708,'(참고)타워 스텟 가치'!$B$7:$L$11,Z$2,0)+(VLOOKUP($F1708,'(참고)타워 스텟 가치'!$B$7:$L$11,Z$2,0)*$E1708)</f>
        <v>0</v>
      </c>
      <c r="AA1708">
        <f>VLOOKUP($F1708,'(참고)타워 스텟 가치'!$B$7:$L$11,AA$2,0)+(VLOOKUP($F1708,'(참고)타워 스텟 가치'!$B$7:$L$11,AA$2,0)*$E1708)</f>
        <v>137.40000000000086</v>
      </c>
      <c r="AB1708">
        <f>SUM('스테이지별 몬스터 스텟'!S1708*'(참고)타워 스텟 가치'!$Q$17,'스테이지별 몬스터 스텟'!T1708*'(참고)타워 스텟 가치'!$R$17,'스테이지별 몬스터 스텟'!U1708*'(참고)타워 스텟 가치'!$S$17,'스테이지별 몬스터 스텟'!V1708*'(참고)타워 스텟 가치'!$T$17,'스테이지별 몬스터 스텟'!W1708*'(참고)타워 스텟 가치'!$U$17,'스테이지별 몬스터 스텟'!X1708*'(참고)타워 스텟 가치'!$V$17,'스테이지별 몬스터 스텟'!Y1708*'(참고)타워 스텟 가치'!$W$17,'스테이지별 몬스터 스텟'!Z1708*'(참고)타워 스텟 가치'!$X$17,'스테이지별 몬스터 스텟'!AA1708*'(참고)타워 스텟 가치'!$Y$17)</f>
        <v>1064552.0137500069</v>
      </c>
      <c r="AC1708">
        <v>2</v>
      </c>
      <c r="AD1708">
        <f>VLOOKUP($F1708,'(참고)타워 스텟 가치'!$B$12:$L$16,AD$2,0)+(VLOOKUP($F1708,'(참고)타워 스텟 가치'!$B$12:$L$16,AD$2,0)*$E1708)</f>
        <v>1159.3125000000073</v>
      </c>
      <c r="AE1708">
        <f>VLOOKUP($F1708,'(참고)타워 스텟 가치'!$B$12:$L$16,AE$2,0)+(VLOOKUP($F1708,'(참고)타워 스텟 가치'!$B$12:$L$16,AE$2,0)*$E1708)</f>
        <v>1391.1750000000086</v>
      </c>
      <c r="AF1708">
        <f>VLOOKUP($F1708,'(참고)타워 스텟 가치'!$B$12:$L$16,AF$2,0)+(VLOOKUP($F1708,'(참고)타워 스텟 가치'!$B$12:$L$16,AF$2,0)*$E1708)</f>
        <v>687000.00000000431</v>
      </c>
      <c r="AG1708">
        <f>VLOOKUP($F1708,'(참고)타워 스텟 가치'!$B$12:$L$16,AG$2,0)+(VLOOKUP($F1708,'(참고)타워 스텟 가치'!$B$12:$L$16,AG$2,0)*$E1708)</f>
        <v>6955.8750000000437</v>
      </c>
      <c r="AH1708">
        <f>VLOOKUP($F1708,'(참고)타워 스텟 가치'!$B$12:$L$16,AH$2,0)+(VLOOKUP($F1708,'(참고)타워 스텟 가치'!$B$12:$L$16,AH$2,0)*$E1708)</f>
        <v>231.86250000000146</v>
      </c>
      <c r="AI1708">
        <f>VLOOKUP($F1708,'(참고)타워 스텟 가치'!$B$12:$L$16,AI$2,0)+(VLOOKUP($F1708,'(참고)타워 스텟 가치'!$B$12:$L$16,AI$2,0)*$E1708)</f>
        <v>41.220000000000255</v>
      </c>
      <c r="AJ1708">
        <f>VLOOKUP($F1708,'(참고)타워 스텟 가치'!$B$12:$L$16,AJ$2,0)+(VLOOKUP($F1708,'(참고)타워 스텟 가치'!$B$12:$L$16,AJ$2,0)*$E1708)</f>
        <v>0</v>
      </c>
      <c r="AK1708">
        <f>VLOOKUP($F1708,'(참고)타워 스텟 가치'!$B$12:$L$16,AK$2,0)+(VLOOKUP($F1708,'(참고)타워 스텟 가치'!$B$12:$L$16,AK$2,0)*$E1708)</f>
        <v>0</v>
      </c>
      <c r="AL1708">
        <f>VLOOKUP($F1708,'(참고)타워 스텟 가치'!$B$12:$L$16,AL$2,0)+(VLOOKUP($F1708,'(참고)타워 스텟 가치'!$B$12:$L$16,AL$2,0)*$E1708)</f>
        <v>274.80000000000172</v>
      </c>
      <c r="AM1708">
        <f>SUM('스테이지별 몬스터 스텟'!AD1708*'(참고)타워 스텟 가치'!$Q$17,'스테이지별 몬스터 스텟'!AE1708*'(참고)타워 스텟 가치'!$R$17,'스테이지별 몬스터 스텟'!AF1708*'(참고)타워 스텟 가치'!$S$17,'스테이지별 몬스터 스텟'!AG1708*'(참고)타워 스텟 가치'!$T$17,'스테이지별 몬스터 스텟'!AH1708*'(참고)타워 스텟 가치'!$U$17,'스테이지별 몬스터 스텟'!AI1708*'(참고)타워 스텟 가치'!$V$17,'스테이지별 몬스터 스텟'!AJ1708*'(참고)타워 스텟 가치'!$W$17,'스테이지별 몬스터 스텟'!AK1708*'(참고)타워 스텟 가치'!$X$17,'스테이지별 몬스터 스텟'!AL1708*'(참고)타워 스텟 가치'!$Y$17)</f>
        <v>1049871.6825000069</v>
      </c>
      <c r="AN1708">
        <v>3</v>
      </c>
    </row>
    <row r="1709" spans="3:40" x14ac:dyDescent="0.3">
      <c r="C1709">
        <v>5</v>
      </c>
      <c r="D1709">
        <f t="shared" si="80"/>
        <v>341</v>
      </c>
      <c r="E1709" s="52">
        <f>VLOOKUP(D1709,'스테이지별 난이도 설정'!B:C,2,0)</f>
        <v>136.40000000000086</v>
      </c>
      <c r="F1709" t="str">
        <f t="shared" si="81"/>
        <v>스페셜</v>
      </c>
      <c r="G1709">
        <f t="shared" si="79"/>
        <v>6</v>
      </c>
      <c r="H1709">
        <f>VLOOKUP($F1709,'(참고)타워 스텟 가치'!$B$2:$L$6,H$2,0)+(VLOOKUP($F1709,'(참고)타워 스텟 가치'!$B$2:$L$6,H$2,0)*$E1709)</f>
        <v>5216.9062500000327</v>
      </c>
      <c r="I1709">
        <f>VLOOKUP($F1709,'(참고)타워 스텟 가치'!$B$2:$L$6,I$2,0)+(VLOOKUP($F1709,'(참고)타워 스텟 가치'!$B$2:$L$6,I$2,0)*$E1709)</f>
        <v>1043.3812500000065</v>
      </c>
      <c r="J1709">
        <f>VLOOKUP($F1709,'(참고)타워 스텟 가치'!$B$2:$L$6,J$2,0)+(VLOOKUP($F1709,'(참고)타워 스텟 가치'!$B$2:$L$6,J$2,0)*$E1709)</f>
        <v>687000.00000000431</v>
      </c>
      <c r="K1709">
        <f>VLOOKUP($F1709,'(참고)타워 스텟 가치'!$B$2:$L$6,K$2,0)+(VLOOKUP($F1709,'(참고)타워 스텟 가치'!$B$2:$L$6,K$2,0)*$E1709)</f>
        <v>20867.625000000131</v>
      </c>
      <c r="L1709">
        <f>VLOOKUP($F1709,'(참고)타워 스텟 가치'!$B$2:$L$6,L$2,0)+(VLOOKUP($F1709,'(참고)타워 스텟 가치'!$B$2:$L$6,L$2,0)*$E1709)</f>
        <v>347.79375000000215</v>
      </c>
      <c r="M1709">
        <f>VLOOKUP($F1709,'(참고)타워 스텟 가치'!$B$2:$L$6,M$2,0)+(VLOOKUP($F1709,'(참고)타워 스텟 가치'!$B$2:$L$6,M$2,0)*$E1709)</f>
        <v>41.220000000000255</v>
      </c>
      <c r="N1709">
        <f>VLOOKUP($F1709,'(참고)타워 스텟 가치'!$B$2:$L$6,N$2,0)+(VLOOKUP($F1709,'(참고)타워 스텟 가치'!$B$2:$L$6,N$2,0)*$E1709)</f>
        <v>0</v>
      </c>
      <c r="O1709">
        <f>VLOOKUP($F1709,'(참고)타워 스텟 가치'!$B$2:$L$6,O$2,0)+(VLOOKUP($F1709,'(참고)타워 스텟 가치'!$B$2:$L$6,O$2,0)*$E1709)</f>
        <v>0</v>
      </c>
      <c r="P1709">
        <f>VLOOKUP($F1709,'(참고)타워 스텟 가치'!$B$2:$L$6,P$2,0)+(VLOOKUP($F1709,'(참고)타워 스텟 가치'!$B$2:$L$6,P$2,0)*$E1709)</f>
        <v>137.40000000000086</v>
      </c>
      <c r="Q1709">
        <f>SUM('스테이지별 몬스터 스텟'!H1709*'(참고)타워 스텟 가치'!$Q$17,'스테이지별 몬스터 스텟'!I1709*'(참고)타워 스텟 가치'!$R$17,'스테이지별 몬스터 스텟'!J1709*'(참고)타워 스텟 가치'!$S$17,'스테이지별 몬스터 스텟'!K1709*'(참고)타워 스텟 가치'!$T$17,'스테이지별 몬스터 스텟'!L1709*'(참고)타워 스텟 가치'!$U$17,'스테이지별 몬스터 스텟'!M1709*'(참고)타워 스텟 가치'!$V$17,'스테이지별 몬스터 스텟'!N1709*'(참고)타워 스텟 가치'!$W$17,'스테이지별 몬스터 스텟'!O1709*'(참고)타워 스텟 가치'!$X$17,'스테이지별 몬스터 스텟'!P1709*'(참고)타워 스텟 가치'!$Y$17)</f>
        <v>1085245.7418750068</v>
      </c>
      <c r="R1709">
        <v>1</v>
      </c>
      <c r="S1709">
        <f>VLOOKUP($F1709,'(참고)타워 스텟 가치'!$B$7:$L$11,S$2,0)+(VLOOKUP($F1709,'(참고)타워 스텟 가치'!$B$7:$L$11,S$2,0)*$E1709)</f>
        <v>1738.9687500000109</v>
      </c>
      <c r="T1709">
        <f>VLOOKUP($F1709,'(참고)타워 스텟 가치'!$B$7:$L$11,T$2,0)+(VLOOKUP($F1709,'(참고)타워 스텟 가치'!$B$7:$L$11,T$2,0)*$E1709)</f>
        <v>3130.1437500000197</v>
      </c>
      <c r="U1709">
        <f>VLOOKUP($F1709,'(참고)타워 스텟 가치'!$B$7:$L$11,U$2,0)+(VLOOKUP($F1709,'(참고)타워 스텟 가치'!$B$7:$L$11,U$2,0)*$E1709)</f>
        <v>687000.00000000431</v>
      </c>
      <c r="V1709">
        <f>VLOOKUP($F1709,'(참고)타워 스텟 가치'!$B$7:$L$11,V$2,0)+(VLOOKUP($F1709,'(참고)타워 스텟 가치'!$B$7:$L$11,V$2,0)*$E1709)</f>
        <v>20867.625000000131</v>
      </c>
      <c r="W1709">
        <f>VLOOKUP($F1709,'(참고)타워 스텟 가치'!$B$7:$L$11,W$2,0)+(VLOOKUP($F1709,'(참고)타워 스텟 가치'!$B$7:$L$11,W$2,0)*$E1709)</f>
        <v>347.79375000000215</v>
      </c>
      <c r="X1709">
        <f>VLOOKUP($F1709,'(참고)타워 스텟 가치'!$B$7:$L$11,X$2,0)+(VLOOKUP($F1709,'(참고)타워 스텟 가치'!$B$7:$L$11,X$2,0)*$E1709)</f>
        <v>41.220000000000255</v>
      </c>
      <c r="Y1709">
        <f>VLOOKUP($F1709,'(참고)타워 스텟 가치'!$B$7:$L$11,Y$2,0)+(VLOOKUP($F1709,'(참고)타워 스텟 가치'!$B$7:$L$11,Y$2,0)*$E1709)</f>
        <v>0</v>
      </c>
      <c r="Z1709">
        <f>VLOOKUP($F1709,'(참고)타워 스텟 가치'!$B$7:$L$11,Z$2,0)+(VLOOKUP($F1709,'(참고)타워 스텟 가치'!$B$7:$L$11,Z$2,0)*$E1709)</f>
        <v>0</v>
      </c>
      <c r="AA1709">
        <f>VLOOKUP($F1709,'(참고)타워 스텟 가치'!$B$7:$L$11,AA$2,0)+(VLOOKUP($F1709,'(참고)타워 스텟 가치'!$B$7:$L$11,AA$2,0)*$E1709)</f>
        <v>137.40000000000086</v>
      </c>
      <c r="AB1709">
        <f>SUM('스테이지별 몬스터 스텟'!S1709*'(참고)타워 스텟 가치'!$Q$17,'스테이지별 몬스터 스텟'!T1709*'(참고)타워 스텟 가치'!$R$17,'스테이지별 몬스터 스텟'!U1709*'(참고)타워 스텟 가치'!$S$17,'스테이지별 몬스터 스텟'!V1709*'(참고)타워 스텟 가치'!$T$17,'스테이지별 몬스터 스텟'!W1709*'(참고)타워 스텟 가치'!$U$17,'스테이지별 몬스터 스텟'!X1709*'(참고)타워 스텟 가치'!$V$17,'스테이지별 몬스터 스텟'!Y1709*'(참고)타워 스텟 가치'!$W$17,'스테이지별 몬스터 스텟'!Z1709*'(참고)타워 스텟 가치'!$X$17,'스테이지별 몬스터 스텟'!AA1709*'(참고)타워 스텟 가치'!$Y$17)</f>
        <v>1081420.0106250069</v>
      </c>
      <c r="AC1709">
        <v>2</v>
      </c>
      <c r="AD1709">
        <f>VLOOKUP($F1709,'(참고)타워 스텟 가치'!$B$12:$L$16,AD$2,0)+(VLOOKUP($F1709,'(참고)타워 스텟 가치'!$B$12:$L$16,AD$2,0)*$E1709)</f>
        <v>1738.9687500000109</v>
      </c>
      <c r="AE1709">
        <f>VLOOKUP($F1709,'(참고)타워 스텟 가치'!$B$12:$L$16,AE$2,0)+(VLOOKUP($F1709,'(참고)타워 스텟 가치'!$B$12:$L$16,AE$2,0)*$E1709)</f>
        <v>2086.762500000013</v>
      </c>
      <c r="AF1709">
        <f>VLOOKUP($F1709,'(참고)타워 스텟 가치'!$B$12:$L$16,AF$2,0)+(VLOOKUP($F1709,'(참고)타워 스텟 가치'!$B$12:$L$16,AF$2,0)*$E1709)</f>
        <v>687000.00000000431</v>
      </c>
      <c r="AG1709">
        <f>VLOOKUP($F1709,'(참고)타워 스텟 가치'!$B$12:$L$16,AG$2,0)+(VLOOKUP($F1709,'(참고)타워 스텟 가치'!$B$12:$L$16,AG$2,0)*$E1709)</f>
        <v>10433.812500000065</v>
      </c>
      <c r="AH1709">
        <f>VLOOKUP($F1709,'(참고)타워 스텟 가치'!$B$12:$L$16,AH$2,0)+(VLOOKUP($F1709,'(참고)타워 스텟 가치'!$B$12:$L$16,AH$2,0)*$E1709)</f>
        <v>347.79375000000215</v>
      </c>
      <c r="AI1709">
        <f>VLOOKUP($F1709,'(참고)타워 스텟 가치'!$B$12:$L$16,AI$2,0)+(VLOOKUP($F1709,'(참고)타워 스텟 가치'!$B$12:$L$16,AI$2,0)*$E1709)</f>
        <v>41.220000000000255</v>
      </c>
      <c r="AJ1709">
        <f>VLOOKUP($F1709,'(참고)타워 스텟 가치'!$B$12:$L$16,AJ$2,0)+(VLOOKUP($F1709,'(참고)타워 스텟 가치'!$B$12:$L$16,AJ$2,0)*$E1709)</f>
        <v>0</v>
      </c>
      <c r="AK1709">
        <f>VLOOKUP($F1709,'(참고)타워 스텟 가치'!$B$12:$L$16,AK$2,0)+(VLOOKUP($F1709,'(참고)타워 스텟 가치'!$B$12:$L$16,AK$2,0)*$E1709)</f>
        <v>0</v>
      </c>
      <c r="AL1709">
        <f>VLOOKUP($F1709,'(참고)타워 스텟 가치'!$B$12:$L$16,AL$2,0)+(VLOOKUP($F1709,'(참고)타워 스텟 가치'!$B$12:$L$16,AL$2,0)*$E1709)</f>
        <v>274.80000000000172</v>
      </c>
      <c r="AM1709">
        <f>SUM('스테이지별 몬스터 스텟'!AD1709*'(참고)타워 스텟 가치'!$Q$17,'스테이지별 몬스터 스텟'!AE1709*'(참고)타워 스텟 가치'!$R$17,'스테이지별 몬스터 스텟'!AF1709*'(참고)타워 스텟 가치'!$S$17,'스테이지별 몬스터 스텟'!AG1709*'(참고)타워 스텟 가치'!$T$17,'스테이지별 몬스터 스텟'!AH1709*'(참고)타워 스텟 가치'!$U$17,'스테이지별 몬스터 스텟'!AI1709*'(참고)타워 스텟 가치'!$V$17,'스테이지별 몬스터 스텟'!AJ1709*'(참고)타워 스텟 가치'!$W$17,'스테이지별 몬스터 스텟'!AK1709*'(참고)타워 스텟 가치'!$X$17,'스테이지별 몬스터 스텟'!AL1709*'(참고)타워 스텟 가치'!$Y$17)</f>
        <v>1059262.1137500068</v>
      </c>
      <c r="AN1709">
        <v>3</v>
      </c>
    </row>
    <row r="1710" spans="3:40" x14ac:dyDescent="0.3">
      <c r="C1710">
        <v>1</v>
      </c>
      <c r="D1710">
        <f t="shared" si="80"/>
        <v>342</v>
      </c>
      <c r="E1710" s="52">
        <f>VLOOKUP(D1710,'스테이지별 난이도 설정'!B:C,2,0)</f>
        <v>136.80000000000086</v>
      </c>
      <c r="F1710" t="str">
        <f t="shared" si="81"/>
        <v>일반</v>
      </c>
      <c r="G1710">
        <f t="shared" si="79"/>
        <v>6</v>
      </c>
      <c r="H1710">
        <f>VLOOKUP($F1710,'(참고)타워 스텟 가치'!$B$2:$L$6,H$2,0)+(VLOOKUP($F1710,'(참고)타워 스텟 가치'!$B$2:$L$6,H$2,0)*$E1710)</f>
        <v>1033.5000000000064</v>
      </c>
      <c r="I1710">
        <f>VLOOKUP($F1710,'(참고)타워 스텟 가치'!$B$2:$L$6,I$2,0)+(VLOOKUP($F1710,'(참고)타워 스텟 가치'!$B$2:$L$6,I$2,0)*$E1710)</f>
        <v>206.7000000000013</v>
      </c>
      <c r="J1710">
        <f>VLOOKUP($F1710,'(참고)타워 스텟 가치'!$B$2:$L$6,J$2,0)+(VLOOKUP($F1710,'(참고)타워 스텟 가치'!$B$2:$L$6,J$2,0)*$E1710)</f>
        <v>689000.00000000431</v>
      </c>
      <c r="K1710">
        <f>VLOOKUP($F1710,'(참고)타워 스텟 가치'!$B$2:$L$6,K$2,0)+(VLOOKUP($F1710,'(참고)타워 스텟 가치'!$B$2:$L$6,K$2,0)*$E1710)</f>
        <v>4134.0000000000255</v>
      </c>
      <c r="L1710">
        <f>VLOOKUP($F1710,'(참고)타워 스텟 가치'!$B$2:$L$6,L$2,0)+(VLOOKUP($F1710,'(참고)타워 스텟 가치'!$B$2:$L$6,L$2,0)*$E1710)</f>
        <v>68.900000000000432</v>
      </c>
      <c r="M1710">
        <f>VLOOKUP($F1710,'(참고)타워 스텟 가치'!$B$2:$L$6,M$2,0)+(VLOOKUP($F1710,'(참고)타워 스텟 가치'!$B$2:$L$6,M$2,0)*$E1710)</f>
        <v>41.340000000000252</v>
      </c>
      <c r="N1710">
        <f>VLOOKUP($F1710,'(참고)타워 스텟 가치'!$B$2:$L$6,N$2,0)+(VLOOKUP($F1710,'(참고)타워 스텟 가치'!$B$2:$L$6,N$2,0)*$E1710)</f>
        <v>0</v>
      </c>
      <c r="O1710">
        <f>VLOOKUP($F1710,'(참고)타워 스텟 가치'!$B$2:$L$6,O$2,0)+(VLOOKUP($F1710,'(참고)타워 스텟 가치'!$B$2:$L$6,O$2,0)*$E1710)</f>
        <v>0</v>
      </c>
      <c r="P1710">
        <f>VLOOKUP($F1710,'(참고)타워 스텟 가치'!$B$2:$L$6,P$2,0)+(VLOOKUP($F1710,'(참고)타워 스텟 가치'!$B$2:$L$6,P$2,0)*$E1710)</f>
        <v>96.460000000000605</v>
      </c>
      <c r="Q1710">
        <f>SUM('스테이지별 몬스터 스텟'!H1710*'(참고)타워 스텟 가치'!$Q$17,'스테이지별 몬스터 스텟'!I1710*'(참고)타워 스텟 가치'!$R$17,'스테이지별 몬스터 스텟'!J1710*'(참고)타워 스텟 가치'!$S$17,'스테이지별 몬스터 스텟'!K1710*'(참고)타워 스텟 가치'!$T$17,'스테이지별 몬스터 스텟'!L1710*'(참고)타워 스텟 가치'!$U$17,'스테이지별 몬스터 스텟'!M1710*'(참고)타워 스텟 가치'!$V$17,'스테이지별 몬스터 스텟'!N1710*'(참고)타워 스텟 가치'!$W$17,'스테이지별 몬스터 스텟'!O1710*'(참고)타워 스텟 가치'!$X$17,'스테이지별 몬스터 스텟'!P1710*'(참고)타워 스텟 가치'!$Y$17)</f>
        <v>1044517.1100000066</v>
      </c>
      <c r="R1710">
        <v>1</v>
      </c>
      <c r="S1710">
        <f>VLOOKUP($F1710,'(참고)타워 스텟 가치'!$B$7:$L$11,S$2,0)+(VLOOKUP($F1710,'(참고)타워 스텟 가치'!$B$7:$L$11,S$2,0)*$E1710)</f>
        <v>344.50000000000216</v>
      </c>
      <c r="T1710">
        <f>VLOOKUP($F1710,'(참고)타워 스텟 가치'!$B$7:$L$11,T$2,0)+(VLOOKUP($F1710,'(참고)타워 스텟 가치'!$B$7:$L$11,T$2,0)*$E1710)</f>
        <v>620.10000000000389</v>
      </c>
      <c r="U1710">
        <f>VLOOKUP($F1710,'(참고)타워 스텟 가치'!$B$7:$L$11,U$2,0)+(VLOOKUP($F1710,'(참고)타워 스텟 가치'!$B$7:$L$11,U$2,0)*$E1710)</f>
        <v>689000.00000000431</v>
      </c>
      <c r="V1710">
        <f>VLOOKUP($F1710,'(참고)타워 스텟 가치'!$B$7:$L$11,V$2,0)+(VLOOKUP($F1710,'(참고)타워 스텟 가치'!$B$7:$L$11,V$2,0)*$E1710)</f>
        <v>4134.0000000000255</v>
      </c>
      <c r="W1710">
        <f>VLOOKUP($F1710,'(참고)타워 스텟 가치'!$B$7:$L$11,W$2,0)+(VLOOKUP($F1710,'(참고)타워 스텟 가치'!$B$7:$L$11,W$2,0)*$E1710)</f>
        <v>68.900000000000432</v>
      </c>
      <c r="X1710">
        <f>VLOOKUP($F1710,'(참고)타워 스텟 가치'!$B$7:$L$11,X$2,0)+(VLOOKUP($F1710,'(참고)타워 스텟 가치'!$B$7:$L$11,X$2,0)*$E1710)</f>
        <v>41.340000000000252</v>
      </c>
      <c r="Y1710">
        <f>VLOOKUP($F1710,'(참고)타워 스텟 가치'!$B$7:$L$11,Y$2,0)+(VLOOKUP($F1710,'(참고)타워 스텟 가치'!$B$7:$L$11,Y$2,0)*$E1710)</f>
        <v>0</v>
      </c>
      <c r="Z1710">
        <f>VLOOKUP($F1710,'(참고)타워 스텟 가치'!$B$7:$L$11,Z$2,0)+(VLOOKUP($F1710,'(참고)타워 스텟 가치'!$B$7:$L$11,Z$2,0)*$E1710)</f>
        <v>0</v>
      </c>
      <c r="AA1710">
        <f>VLOOKUP($F1710,'(참고)타워 스텟 가치'!$B$7:$L$11,AA$2,0)+(VLOOKUP($F1710,'(참고)타워 스텟 가치'!$B$7:$L$11,AA$2,0)*$E1710)</f>
        <v>96.460000000000605</v>
      </c>
      <c r="AB1710">
        <f>SUM('스테이지별 몬스터 스텟'!S1710*'(참고)타워 스텟 가치'!$Q$17,'스테이지별 몬스터 스텟'!T1710*'(참고)타워 스텟 가치'!$R$17,'스테이지별 몬스터 스텟'!U1710*'(참고)타워 스텟 가치'!$S$17,'스테이지별 몬스터 스텟'!V1710*'(참고)타워 스텟 가치'!$T$17,'스테이지별 몬스터 스텟'!W1710*'(참고)타워 스텟 가치'!$U$17,'스테이지별 몬스터 스텟'!X1710*'(참고)타워 스텟 가치'!$V$17,'스테이지별 몬스터 스텟'!Y1710*'(참고)타워 스텟 가치'!$W$17,'스테이지별 몬스터 스텟'!Z1710*'(참고)타워 스텟 가치'!$X$17,'스테이지별 몬스터 스텟'!AA1710*'(참고)타워 스텟 가치'!$Y$17)</f>
        <v>1043759.2100000066</v>
      </c>
      <c r="AC1710">
        <v>2</v>
      </c>
      <c r="AD1710">
        <f>VLOOKUP($F1710,'(참고)타워 스텟 가치'!$B$12:$L$16,AD$2,0)+(VLOOKUP($F1710,'(참고)타워 스텟 가치'!$B$12:$L$16,AD$2,0)*$E1710)</f>
        <v>344.50000000000216</v>
      </c>
      <c r="AE1710">
        <f>VLOOKUP($F1710,'(참고)타워 스텟 가치'!$B$12:$L$16,AE$2,0)+(VLOOKUP($F1710,'(참고)타워 스텟 가치'!$B$12:$L$16,AE$2,0)*$E1710)</f>
        <v>413.40000000000259</v>
      </c>
      <c r="AF1710">
        <f>VLOOKUP($F1710,'(참고)타워 스텟 가치'!$B$12:$L$16,AF$2,0)+(VLOOKUP($F1710,'(참고)타워 스텟 가치'!$B$12:$L$16,AF$2,0)*$E1710)</f>
        <v>689000.00000000431</v>
      </c>
      <c r="AG1710">
        <f>VLOOKUP($F1710,'(참고)타워 스텟 가치'!$B$12:$L$16,AG$2,0)+(VLOOKUP($F1710,'(참고)타워 스텟 가치'!$B$12:$L$16,AG$2,0)*$E1710)</f>
        <v>2067.0000000000127</v>
      </c>
      <c r="AH1710">
        <f>VLOOKUP($F1710,'(참고)타워 스텟 가치'!$B$12:$L$16,AH$2,0)+(VLOOKUP($F1710,'(참고)타워 스텟 가치'!$B$12:$L$16,AH$2,0)*$E1710)</f>
        <v>68.900000000000432</v>
      </c>
      <c r="AI1710">
        <f>VLOOKUP($F1710,'(참고)타워 스텟 가치'!$B$12:$L$16,AI$2,0)+(VLOOKUP($F1710,'(참고)타워 스텟 가치'!$B$12:$L$16,AI$2,0)*$E1710)</f>
        <v>41.340000000000252</v>
      </c>
      <c r="AJ1710">
        <f>VLOOKUP($F1710,'(참고)타워 스텟 가치'!$B$12:$L$16,AJ$2,0)+(VLOOKUP($F1710,'(참고)타워 스텟 가치'!$B$12:$L$16,AJ$2,0)*$E1710)</f>
        <v>0</v>
      </c>
      <c r="AK1710">
        <f>VLOOKUP($F1710,'(참고)타워 스텟 가치'!$B$12:$L$16,AK$2,0)+(VLOOKUP($F1710,'(참고)타워 스텟 가치'!$B$12:$L$16,AK$2,0)*$E1710)</f>
        <v>0</v>
      </c>
      <c r="AL1710">
        <f>VLOOKUP($F1710,'(참고)타워 스텟 가치'!$B$12:$L$16,AL$2,0)+(VLOOKUP($F1710,'(참고)타워 스텟 가치'!$B$12:$L$16,AL$2,0)*$E1710)</f>
        <v>192.92000000000121</v>
      </c>
      <c r="AM1710">
        <f>SUM('스테이지별 몬스터 스텟'!AD1710*'(참고)타워 스텟 가치'!$Q$17,'스테이지별 몬스터 스텟'!AE1710*'(참고)타워 스텟 가치'!$R$17,'스테이지별 몬스터 스텟'!AF1710*'(참고)타워 스텟 가치'!$S$17,'스테이지별 몬스터 스텟'!AG1710*'(참고)타워 스텟 가치'!$T$17,'스테이지별 몬스터 스텟'!AH1710*'(참고)타워 스텟 가치'!$U$17,'스테이지별 몬스터 스텟'!AI1710*'(참고)타워 스텟 가치'!$V$17,'스테이지별 몬스터 스텟'!AJ1710*'(참고)타워 스텟 가치'!$W$17,'스테이지별 몬스터 스텟'!AK1710*'(참고)타워 스텟 가치'!$X$17,'스테이지별 몬스터 스텟'!AL1710*'(참고)타워 스텟 가치'!$Y$17)</f>
        <v>1039508.0800000065</v>
      </c>
      <c r="AN1710">
        <v>3</v>
      </c>
    </row>
    <row r="1711" spans="3:40" x14ac:dyDescent="0.3">
      <c r="C1711">
        <v>2</v>
      </c>
      <c r="D1711">
        <f t="shared" si="80"/>
        <v>342</v>
      </c>
      <c r="E1711" s="52">
        <f>VLOOKUP(D1711,'스테이지별 난이도 설정'!B:C,2,0)</f>
        <v>136.80000000000086</v>
      </c>
      <c r="F1711" t="str">
        <f t="shared" si="81"/>
        <v>레어</v>
      </c>
      <c r="G1711">
        <f t="shared" si="79"/>
        <v>6</v>
      </c>
      <c r="H1711">
        <f>VLOOKUP($F1711,'(참고)타워 스텟 가치'!$B$2:$L$6,H$2,0)+(VLOOKUP($F1711,'(참고)타워 스텟 가치'!$B$2:$L$6,H$2,0)*$E1711)</f>
        <v>1550.2500000000098</v>
      </c>
      <c r="I1711">
        <f>VLOOKUP($F1711,'(참고)타워 스텟 가치'!$B$2:$L$6,I$2,0)+(VLOOKUP($F1711,'(참고)타워 스텟 가치'!$B$2:$L$6,I$2,0)*$E1711)</f>
        <v>310.05000000000194</v>
      </c>
      <c r="J1711">
        <f>VLOOKUP($F1711,'(참고)타워 스텟 가치'!$B$2:$L$6,J$2,0)+(VLOOKUP($F1711,'(참고)타워 스텟 가치'!$B$2:$L$6,J$2,0)*$E1711)</f>
        <v>689000.00000000431</v>
      </c>
      <c r="K1711">
        <f>VLOOKUP($F1711,'(참고)타워 스텟 가치'!$B$2:$L$6,K$2,0)+(VLOOKUP($F1711,'(참고)타워 스텟 가치'!$B$2:$L$6,K$2,0)*$E1711)</f>
        <v>6201.0000000000391</v>
      </c>
      <c r="L1711">
        <f>VLOOKUP($F1711,'(참고)타워 스텟 가치'!$B$2:$L$6,L$2,0)+(VLOOKUP($F1711,'(참고)타워 스텟 가치'!$B$2:$L$6,L$2,0)*$E1711)</f>
        <v>103.35000000000065</v>
      </c>
      <c r="M1711">
        <f>VLOOKUP($F1711,'(참고)타워 스텟 가치'!$B$2:$L$6,M$2,0)+(VLOOKUP($F1711,'(참고)타워 스텟 가치'!$B$2:$L$6,M$2,0)*$E1711)</f>
        <v>41.340000000000252</v>
      </c>
      <c r="N1711">
        <f>VLOOKUP($F1711,'(참고)타워 스텟 가치'!$B$2:$L$6,N$2,0)+(VLOOKUP($F1711,'(참고)타워 스텟 가치'!$B$2:$L$6,N$2,0)*$E1711)</f>
        <v>0</v>
      </c>
      <c r="O1711">
        <f>VLOOKUP($F1711,'(참고)타워 스텟 가치'!$B$2:$L$6,O$2,0)+(VLOOKUP($F1711,'(참고)타워 스텟 가치'!$B$2:$L$6,O$2,0)*$E1711)</f>
        <v>0</v>
      </c>
      <c r="P1711">
        <f>VLOOKUP($F1711,'(참고)타워 스텟 가치'!$B$2:$L$6,P$2,0)+(VLOOKUP($F1711,'(참고)타워 스텟 가치'!$B$2:$L$6,P$2,0)*$E1711)</f>
        <v>96.460000000000605</v>
      </c>
      <c r="Q1711">
        <f>SUM('스테이지별 몬스터 스텟'!H1711*'(참고)타워 스텟 가치'!$Q$17,'스테이지별 몬스터 스텟'!I1711*'(참고)타워 스텟 가치'!$R$17,'스테이지별 몬스터 스텟'!J1711*'(참고)타워 스텟 가치'!$S$17,'스테이지별 몬스터 스텟'!K1711*'(참고)타워 스텟 가치'!$T$17,'스테이지별 몬스터 스텟'!L1711*'(참고)타워 스텟 가치'!$U$17,'스테이지별 몬스터 스텟'!M1711*'(참고)타워 스텟 가치'!$V$17,'스테이지별 몬스터 스텟'!N1711*'(참고)타워 스텟 가치'!$W$17,'스테이지별 몬스터 스텟'!O1711*'(참고)타워 스텟 가치'!$X$17,'스테이지별 몬스터 스텟'!P1711*'(참고)타워 스텟 가치'!$Y$17)</f>
        <v>1049908.5350000067</v>
      </c>
      <c r="R1711">
        <v>1</v>
      </c>
      <c r="S1711">
        <f>VLOOKUP($F1711,'(참고)타워 스텟 가치'!$B$7:$L$11,S$2,0)+(VLOOKUP($F1711,'(참고)타워 스텟 가치'!$B$7:$L$11,S$2,0)*$E1711)</f>
        <v>516.75000000000318</v>
      </c>
      <c r="T1711">
        <f>VLOOKUP($F1711,'(참고)타워 스텟 가치'!$B$7:$L$11,T$2,0)+(VLOOKUP($F1711,'(참고)타워 스텟 가치'!$B$7:$L$11,T$2,0)*$E1711)</f>
        <v>930.15000000000578</v>
      </c>
      <c r="U1711">
        <f>VLOOKUP($F1711,'(참고)타워 스텟 가치'!$B$7:$L$11,U$2,0)+(VLOOKUP($F1711,'(참고)타워 스텟 가치'!$B$7:$L$11,U$2,0)*$E1711)</f>
        <v>689000.00000000431</v>
      </c>
      <c r="V1711">
        <f>VLOOKUP($F1711,'(참고)타워 스텟 가치'!$B$7:$L$11,V$2,0)+(VLOOKUP($F1711,'(참고)타워 스텟 가치'!$B$7:$L$11,V$2,0)*$E1711)</f>
        <v>6201.0000000000391</v>
      </c>
      <c r="W1711">
        <f>VLOOKUP($F1711,'(참고)타워 스텟 가치'!$B$7:$L$11,W$2,0)+(VLOOKUP($F1711,'(참고)타워 스텟 가치'!$B$7:$L$11,W$2,0)*$E1711)</f>
        <v>103.35000000000065</v>
      </c>
      <c r="X1711">
        <f>VLOOKUP($F1711,'(참고)타워 스텟 가치'!$B$7:$L$11,X$2,0)+(VLOOKUP($F1711,'(참고)타워 스텟 가치'!$B$7:$L$11,X$2,0)*$E1711)</f>
        <v>41.340000000000252</v>
      </c>
      <c r="Y1711">
        <f>VLOOKUP($F1711,'(참고)타워 스텟 가치'!$B$7:$L$11,Y$2,0)+(VLOOKUP($F1711,'(참고)타워 스텟 가치'!$B$7:$L$11,Y$2,0)*$E1711)</f>
        <v>0</v>
      </c>
      <c r="Z1711">
        <f>VLOOKUP($F1711,'(참고)타워 스텟 가치'!$B$7:$L$11,Z$2,0)+(VLOOKUP($F1711,'(참고)타워 스텟 가치'!$B$7:$L$11,Z$2,0)*$E1711)</f>
        <v>0</v>
      </c>
      <c r="AA1711">
        <f>VLOOKUP($F1711,'(참고)타워 스텟 가치'!$B$7:$L$11,AA$2,0)+(VLOOKUP($F1711,'(참고)타워 스텟 가치'!$B$7:$L$11,AA$2,0)*$E1711)</f>
        <v>96.460000000000605</v>
      </c>
      <c r="AB1711">
        <f>SUM('스테이지별 몬스터 스텟'!S1711*'(참고)타워 스텟 가치'!$Q$17,'스테이지별 몬스터 스텟'!T1711*'(참고)타워 스텟 가치'!$R$17,'스테이지별 몬스터 스텟'!U1711*'(참고)타워 스텟 가치'!$S$17,'스테이지별 몬스터 스텟'!V1711*'(참고)타워 스텟 가치'!$T$17,'스테이지별 몬스터 스텟'!W1711*'(참고)타워 스텟 가치'!$U$17,'스테이지별 몬스터 스텟'!X1711*'(참고)타워 스텟 가치'!$V$17,'스테이지별 몬스터 스텟'!Y1711*'(참고)타워 스텟 가치'!$W$17,'스테이지별 몬스터 스텟'!Z1711*'(참고)타워 스텟 가치'!$X$17,'스테이지별 몬스터 스텟'!AA1711*'(참고)타워 스텟 가치'!$Y$17)</f>
        <v>1048771.6850000066</v>
      </c>
      <c r="AC1711">
        <v>2</v>
      </c>
      <c r="AD1711">
        <f>VLOOKUP($F1711,'(참고)타워 스텟 가치'!$B$12:$L$16,AD$2,0)+(VLOOKUP($F1711,'(참고)타워 스텟 가치'!$B$12:$L$16,AD$2,0)*$E1711)</f>
        <v>516.75000000000318</v>
      </c>
      <c r="AE1711">
        <f>VLOOKUP($F1711,'(참고)타워 스텟 가치'!$B$12:$L$16,AE$2,0)+(VLOOKUP($F1711,'(참고)타워 스텟 가치'!$B$12:$L$16,AE$2,0)*$E1711)</f>
        <v>620.10000000000389</v>
      </c>
      <c r="AF1711">
        <f>VLOOKUP($F1711,'(참고)타워 스텟 가치'!$B$12:$L$16,AF$2,0)+(VLOOKUP($F1711,'(참고)타워 스텟 가치'!$B$12:$L$16,AF$2,0)*$E1711)</f>
        <v>689000.00000000431</v>
      </c>
      <c r="AG1711">
        <f>VLOOKUP($F1711,'(참고)타워 스텟 가치'!$B$12:$L$16,AG$2,0)+(VLOOKUP($F1711,'(참고)타워 스텟 가치'!$B$12:$L$16,AG$2,0)*$E1711)</f>
        <v>3100.5000000000196</v>
      </c>
      <c r="AH1711">
        <f>VLOOKUP($F1711,'(참고)타워 스텟 가치'!$B$12:$L$16,AH$2,0)+(VLOOKUP($F1711,'(참고)타워 스텟 가치'!$B$12:$L$16,AH$2,0)*$E1711)</f>
        <v>103.35000000000065</v>
      </c>
      <c r="AI1711">
        <f>VLOOKUP($F1711,'(참고)타워 스텟 가치'!$B$12:$L$16,AI$2,0)+(VLOOKUP($F1711,'(참고)타워 스텟 가치'!$B$12:$L$16,AI$2,0)*$E1711)</f>
        <v>41.340000000000252</v>
      </c>
      <c r="AJ1711">
        <f>VLOOKUP($F1711,'(참고)타워 스텟 가치'!$B$12:$L$16,AJ$2,0)+(VLOOKUP($F1711,'(참고)타워 스텟 가치'!$B$12:$L$16,AJ$2,0)*$E1711)</f>
        <v>0</v>
      </c>
      <c r="AK1711">
        <f>VLOOKUP($F1711,'(참고)타워 스텟 가치'!$B$12:$L$16,AK$2,0)+(VLOOKUP($F1711,'(참고)타워 스텟 가치'!$B$12:$L$16,AK$2,0)*$E1711)</f>
        <v>0</v>
      </c>
      <c r="AL1711">
        <f>VLOOKUP($F1711,'(참고)타워 스텟 가치'!$B$12:$L$16,AL$2,0)+(VLOOKUP($F1711,'(참고)타워 스텟 가치'!$B$12:$L$16,AL$2,0)*$E1711)</f>
        <v>192.92000000000121</v>
      </c>
      <c r="AM1711">
        <f>SUM('스테이지별 몬스터 스텟'!AD1711*'(참고)타워 스텟 가치'!$Q$17,'스테이지별 몬스터 스텟'!AE1711*'(참고)타워 스텟 가치'!$R$17,'스테이지별 몬스터 스텟'!AF1711*'(참고)타워 스텟 가치'!$S$17,'스테이지별 몬스터 스텟'!AG1711*'(참고)타워 스텟 가치'!$T$17,'스테이지별 몬스터 스텟'!AH1711*'(참고)타워 스텟 가치'!$U$17,'스테이지별 몬스터 스텟'!AI1711*'(참고)타워 스텟 가치'!$V$17,'스테이지별 몬스터 스텟'!AJ1711*'(참고)타워 스텟 가치'!$W$17,'스테이지별 몬스터 스텟'!AK1711*'(참고)타워 스텟 가치'!$X$17,'스테이지별 몬스터 스텟'!AL1711*'(참고)타워 스텟 가치'!$Y$17)</f>
        <v>1042298.5300000064</v>
      </c>
      <c r="AN1711">
        <v>3</v>
      </c>
    </row>
    <row r="1712" spans="3:40" x14ac:dyDescent="0.3">
      <c r="C1712">
        <v>3</v>
      </c>
      <c r="D1712">
        <f t="shared" si="80"/>
        <v>342</v>
      </c>
      <c r="E1712" s="52">
        <f>VLOOKUP(D1712,'스테이지별 난이도 설정'!B:C,2,0)</f>
        <v>136.80000000000086</v>
      </c>
      <c r="F1712" t="str">
        <f t="shared" si="81"/>
        <v>에픽</v>
      </c>
      <c r="G1712">
        <f t="shared" si="79"/>
        <v>6</v>
      </c>
      <c r="H1712">
        <f>VLOOKUP($F1712,'(참고)타워 스텟 가치'!$B$2:$L$6,H$2,0)+(VLOOKUP($F1712,'(참고)타워 스텟 가치'!$B$2:$L$6,H$2,0)*$E1712)</f>
        <v>2325.3750000000146</v>
      </c>
      <c r="I1712">
        <f>VLOOKUP($F1712,'(참고)타워 스텟 가치'!$B$2:$L$6,I$2,0)+(VLOOKUP($F1712,'(참고)타워 스텟 가치'!$B$2:$L$6,I$2,0)*$E1712)</f>
        <v>465.07500000000289</v>
      </c>
      <c r="J1712">
        <f>VLOOKUP($F1712,'(참고)타워 스텟 가치'!$B$2:$L$6,J$2,0)+(VLOOKUP($F1712,'(참고)타워 스텟 가치'!$B$2:$L$6,J$2,0)*$E1712)</f>
        <v>689000.00000000431</v>
      </c>
      <c r="K1712">
        <f>VLOOKUP($F1712,'(참고)타워 스텟 가치'!$B$2:$L$6,K$2,0)+(VLOOKUP($F1712,'(참고)타워 스텟 가치'!$B$2:$L$6,K$2,0)*$E1712)</f>
        <v>9301.5000000000582</v>
      </c>
      <c r="L1712">
        <f>VLOOKUP($F1712,'(참고)타워 스텟 가치'!$B$2:$L$6,L$2,0)+(VLOOKUP($F1712,'(참고)타워 스텟 가치'!$B$2:$L$6,L$2,0)*$E1712)</f>
        <v>155.02500000000097</v>
      </c>
      <c r="M1712">
        <f>VLOOKUP($F1712,'(참고)타워 스텟 가치'!$B$2:$L$6,M$2,0)+(VLOOKUP($F1712,'(참고)타워 스텟 가치'!$B$2:$L$6,M$2,0)*$E1712)</f>
        <v>41.340000000000252</v>
      </c>
      <c r="N1712">
        <f>VLOOKUP($F1712,'(참고)타워 스텟 가치'!$B$2:$L$6,N$2,0)+(VLOOKUP($F1712,'(참고)타워 스텟 가치'!$B$2:$L$6,N$2,0)*$E1712)</f>
        <v>0</v>
      </c>
      <c r="O1712">
        <f>VLOOKUP($F1712,'(참고)타워 스텟 가치'!$B$2:$L$6,O$2,0)+(VLOOKUP($F1712,'(참고)타워 스텟 가치'!$B$2:$L$6,O$2,0)*$E1712)</f>
        <v>0</v>
      </c>
      <c r="P1712">
        <f>VLOOKUP($F1712,'(참고)타워 스텟 가치'!$B$2:$L$6,P$2,0)+(VLOOKUP($F1712,'(참고)타워 스텟 가치'!$B$2:$L$6,P$2,0)*$E1712)</f>
        <v>96.460000000000605</v>
      </c>
      <c r="Q1712">
        <f>SUM('스테이지별 몬스터 스텟'!H1712*'(참고)타워 스텟 가치'!$Q$17,'스테이지별 몬스터 스텟'!I1712*'(참고)타워 스텟 가치'!$R$17,'스테이지별 몬스터 스텟'!J1712*'(참고)타워 스텟 가치'!$S$17,'스테이지별 몬스터 스텟'!K1712*'(참고)타워 스텟 가치'!$T$17,'스테이지별 몬스터 스텟'!L1712*'(참고)타워 스텟 가치'!$U$17,'스테이지별 몬스터 스텟'!M1712*'(참고)타워 스텟 가치'!$V$17,'스테이지별 몬스터 스텟'!N1712*'(참고)타워 스텟 가치'!$W$17,'스테이지별 몬스터 스텟'!O1712*'(참고)타워 스텟 가치'!$X$17,'스테이지별 몬스터 스텟'!P1712*'(참고)타워 스텟 가치'!$Y$17)</f>
        <v>1057995.6725000069</v>
      </c>
      <c r="R1712">
        <v>1</v>
      </c>
      <c r="S1712">
        <f>VLOOKUP($F1712,'(참고)타워 스텟 가치'!$B$7:$L$11,S$2,0)+(VLOOKUP($F1712,'(참고)타워 스텟 가치'!$B$7:$L$11,S$2,0)*$E1712)</f>
        <v>775.12500000000489</v>
      </c>
      <c r="T1712">
        <f>VLOOKUP($F1712,'(참고)타워 스텟 가치'!$B$7:$L$11,T$2,0)+(VLOOKUP($F1712,'(참고)타워 스텟 가치'!$B$7:$L$11,T$2,0)*$E1712)</f>
        <v>1395.2250000000088</v>
      </c>
      <c r="U1712">
        <f>VLOOKUP($F1712,'(참고)타워 스텟 가치'!$B$7:$L$11,U$2,0)+(VLOOKUP($F1712,'(참고)타워 스텟 가치'!$B$7:$L$11,U$2,0)*$E1712)</f>
        <v>689000.00000000431</v>
      </c>
      <c r="V1712">
        <f>VLOOKUP($F1712,'(참고)타워 스텟 가치'!$B$7:$L$11,V$2,0)+(VLOOKUP($F1712,'(참고)타워 스텟 가치'!$B$7:$L$11,V$2,0)*$E1712)</f>
        <v>9301.5000000000582</v>
      </c>
      <c r="W1712">
        <f>VLOOKUP($F1712,'(참고)타워 스텟 가치'!$B$7:$L$11,W$2,0)+(VLOOKUP($F1712,'(참고)타워 스텟 가치'!$B$7:$L$11,W$2,0)*$E1712)</f>
        <v>155.02500000000097</v>
      </c>
      <c r="X1712">
        <f>VLOOKUP($F1712,'(참고)타워 스텟 가치'!$B$7:$L$11,X$2,0)+(VLOOKUP($F1712,'(참고)타워 스텟 가치'!$B$7:$L$11,X$2,0)*$E1712)</f>
        <v>41.340000000000252</v>
      </c>
      <c r="Y1712">
        <f>VLOOKUP($F1712,'(참고)타워 스텟 가치'!$B$7:$L$11,Y$2,0)+(VLOOKUP($F1712,'(참고)타워 스텟 가치'!$B$7:$L$11,Y$2,0)*$E1712)</f>
        <v>0</v>
      </c>
      <c r="Z1712">
        <f>VLOOKUP($F1712,'(참고)타워 스텟 가치'!$B$7:$L$11,Z$2,0)+(VLOOKUP($F1712,'(참고)타워 스텟 가치'!$B$7:$L$11,Z$2,0)*$E1712)</f>
        <v>0</v>
      </c>
      <c r="AA1712">
        <f>VLOOKUP($F1712,'(참고)타워 스텟 가치'!$B$7:$L$11,AA$2,0)+(VLOOKUP($F1712,'(참고)타워 스텟 가치'!$B$7:$L$11,AA$2,0)*$E1712)</f>
        <v>96.460000000000605</v>
      </c>
      <c r="AB1712">
        <f>SUM('스테이지별 몬스터 스텟'!S1712*'(참고)타워 스텟 가치'!$Q$17,'스테이지별 몬스터 스텟'!T1712*'(참고)타워 스텟 가치'!$R$17,'스테이지별 몬스터 스텟'!U1712*'(참고)타워 스텟 가치'!$S$17,'스테이지별 몬스터 스텟'!V1712*'(참고)타워 스텟 가치'!$T$17,'스테이지별 몬스터 스텟'!W1712*'(참고)타워 스텟 가치'!$U$17,'스테이지별 몬스터 스텟'!X1712*'(참고)타워 스텟 가치'!$V$17,'스테이지별 몬스터 스텟'!Y1712*'(참고)타워 스텟 가치'!$W$17,'스테이지별 몬스터 스텟'!Z1712*'(참고)타워 스텟 가치'!$X$17,'스테이지별 몬스터 스텟'!AA1712*'(참고)타워 스텟 가치'!$Y$17)</f>
        <v>1056290.3975000067</v>
      </c>
      <c r="AC1712">
        <v>2</v>
      </c>
      <c r="AD1712">
        <f>VLOOKUP($F1712,'(참고)타워 스텟 가치'!$B$12:$L$16,AD$2,0)+(VLOOKUP($F1712,'(참고)타워 스텟 가치'!$B$12:$L$16,AD$2,0)*$E1712)</f>
        <v>775.12500000000489</v>
      </c>
      <c r="AE1712">
        <f>VLOOKUP($F1712,'(참고)타워 스텟 가치'!$B$12:$L$16,AE$2,0)+(VLOOKUP($F1712,'(참고)타워 스텟 가치'!$B$12:$L$16,AE$2,0)*$E1712)</f>
        <v>930.15000000000578</v>
      </c>
      <c r="AF1712">
        <f>VLOOKUP($F1712,'(참고)타워 스텟 가치'!$B$12:$L$16,AF$2,0)+(VLOOKUP($F1712,'(참고)타워 스텟 가치'!$B$12:$L$16,AF$2,0)*$E1712)</f>
        <v>689000.00000000431</v>
      </c>
      <c r="AG1712">
        <f>VLOOKUP($F1712,'(참고)타워 스텟 가치'!$B$12:$L$16,AG$2,0)+(VLOOKUP($F1712,'(참고)타워 스텟 가치'!$B$12:$L$16,AG$2,0)*$E1712)</f>
        <v>4650.7500000000291</v>
      </c>
      <c r="AH1712">
        <f>VLOOKUP($F1712,'(참고)타워 스텟 가치'!$B$12:$L$16,AH$2,0)+(VLOOKUP($F1712,'(참고)타워 스텟 가치'!$B$12:$L$16,AH$2,0)*$E1712)</f>
        <v>155.02500000000097</v>
      </c>
      <c r="AI1712">
        <f>VLOOKUP($F1712,'(참고)타워 스텟 가치'!$B$12:$L$16,AI$2,0)+(VLOOKUP($F1712,'(참고)타워 스텟 가치'!$B$12:$L$16,AI$2,0)*$E1712)</f>
        <v>41.340000000000252</v>
      </c>
      <c r="AJ1712">
        <f>VLOOKUP($F1712,'(참고)타워 스텟 가치'!$B$12:$L$16,AJ$2,0)+(VLOOKUP($F1712,'(참고)타워 스텟 가치'!$B$12:$L$16,AJ$2,0)*$E1712)</f>
        <v>0</v>
      </c>
      <c r="AK1712">
        <f>VLOOKUP($F1712,'(참고)타워 스텟 가치'!$B$12:$L$16,AK$2,0)+(VLOOKUP($F1712,'(참고)타워 스텟 가치'!$B$12:$L$16,AK$2,0)*$E1712)</f>
        <v>0</v>
      </c>
      <c r="AL1712">
        <f>VLOOKUP($F1712,'(참고)타워 스텟 가치'!$B$12:$L$16,AL$2,0)+(VLOOKUP($F1712,'(참고)타워 스텟 가치'!$B$12:$L$16,AL$2,0)*$E1712)</f>
        <v>192.92000000000121</v>
      </c>
      <c r="AM1712">
        <f>SUM('스테이지별 몬스터 스텟'!AD1712*'(참고)타워 스텟 가치'!$Q$17,'스테이지별 몬스터 스텟'!AE1712*'(참고)타워 스텟 가치'!$R$17,'스테이지별 몬스터 스텟'!AF1712*'(참고)타워 스텟 가치'!$S$17,'스테이지별 몬스터 스텟'!AG1712*'(참고)타워 스텟 가치'!$T$17,'스테이지별 몬스터 스텟'!AH1712*'(참고)타워 스텟 가치'!$U$17,'스테이지별 몬스터 스텟'!AI1712*'(참고)타워 스텟 가치'!$V$17,'스테이지별 몬스터 스텟'!AJ1712*'(참고)타워 스텟 가치'!$W$17,'스테이지별 몬스터 스텟'!AK1712*'(참고)타워 스텟 가치'!$X$17,'스테이지별 몬스터 스텟'!AL1712*'(참고)타워 스텟 가치'!$Y$17)</f>
        <v>1046484.2050000066</v>
      </c>
      <c r="AN1712">
        <v>3</v>
      </c>
    </row>
    <row r="1713" spans="3:40" x14ac:dyDescent="0.3">
      <c r="C1713">
        <v>4</v>
      </c>
      <c r="D1713">
        <f t="shared" si="80"/>
        <v>342</v>
      </c>
      <c r="E1713" s="52">
        <f>VLOOKUP(D1713,'스테이지별 난이도 설정'!B:C,2,0)</f>
        <v>136.80000000000086</v>
      </c>
      <c r="F1713" t="str">
        <f t="shared" si="81"/>
        <v>유니크</v>
      </c>
      <c r="G1713">
        <f t="shared" si="79"/>
        <v>6</v>
      </c>
      <c r="H1713">
        <f>VLOOKUP($F1713,'(참고)타워 스텟 가치'!$B$2:$L$6,H$2,0)+(VLOOKUP($F1713,'(참고)타워 스텟 가치'!$B$2:$L$6,H$2,0)*$E1713)</f>
        <v>3488.0625000000218</v>
      </c>
      <c r="I1713">
        <f>VLOOKUP($F1713,'(참고)타워 스텟 가치'!$B$2:$L$6,I$2,0)+(VLOOKUP($F1713,'(참고)타워 스텟 가치'!$B$2:$L$6,I$2,0)*$E1713)</f>
        <v>697.61250000000439</v>
      </c>
      <c r="J1713">
        <f>VLOOKUP($F1713,'(참고)타워 스텟 가치'!$B$2:$L$6,J$2,0)+(VLOOKUP($F1713,'(참고)타워 스텟 가치'!$B$2:$L$6,J$2,0)*$E1713)</f>
        <v>689000.00000000431</v>
      </c>
      <c r="K1713">
        <f>VLOOKUP($F1713,'(참고)타워 스텟 가치'!$B$2:$L$6,K$2,0)+(VLOOKUP($F1713,'(참고)타워 스텟 가치'!$B$2:$L$6,K$2,0)*$E1713)</f>
        <v>13952.250000000087</v>
      </c>
      <c r="L1713">
        <f>VLOOKUP($F1713,'(참고)타워 스텟 가치'!$B$2:$L$6,L$2,0)+(VLOOKUP($F1713,'(참고)타워 스텟 가치'!$B$2:$L$6,L$2,0)*$E1713)</f>
        <v>232.53750000000144</v>
      </c>
      <c r="M1713">
        <f>VLOOKUP($F1713,'(참고)타워 스텟 가치'!$B$2:$L$6,M$2,0)+(VLOOKUP($F1713,'(참고)타워 스텟 가치'!$B$2:$L$6,M$2,0)*$E1713)</f>
        <v>41.340000000000252</v>
      </c>
      <c r="N1713">
        <f>VLOOKUP($F1713,'(참고)타워 스텟 가치'!$B$2:$L$6,N$2,0)+(VLOOKUP($F1713,'(참고)타워 스텟 가치'!$B$2:$L$6,N$2,0)*$E1713)</f>
        <v>0</v>
      </c>
      <c r="O1713">
        <f>VLOOKUP($F1713,'(참고)타워 스텟 가치'!$B$2:$L$6,O$2,0)+(VLOOKUP($F1713,'(참고)타워 스텟 가치'!$B$2:$L$6,O$2,0)*$E1713)</f>
        <v>0</v>
      </c>
      <c r="P1713">
        <f>VLOOKUP($F1713,'(참고)타워 스텟 가치'!$B$2:$L$6,P$2,0)+(VLOOKUP($F1713,'(참고)타워 스텟 가치'!$B$2:$L$6,P$2,0)*$E1713)</f>
        <v>137.80000000000086</v>
      </c>
      <c r="Q1713">
        <f>SUM('스테이지별 몬스터 스텟'!H1713*'(참고)타워 스텟 가치'!$Q$17,'스테이지별 몬스터 스텟'!I1713*'(참고)타워 스텟 가치'!$R$17,'스테이지별 몬스터 스텟'!J1713*'(참고)타워 스텟 가치'!$S$17,'스테이지별 몬스터 스텟'!K1713*'(참고)타워 스텟 가치'!$T$17,'스테이지별 몬스터 스텟'!L1713*'(참고)타워 스텟 가치'!$U$17,'스테이지별 몬스터 스텟'!M1713*'(참고)타워 스텟 가치'!$V$17,'스테이지별 몬스터 스텟'!N1713*'(참고)타워 스텟 가치'!$W$17,'스테이지별 몬스터 스텟'!O1713*'(참고)타워 스텟 가치'!$X$17,'스테이지별 몬스터 스텟'!P1713*'(참고)타워 스텟 가치'!$Y$17)</f>
        <v>1070209.0587500068</v>
      </c>
      <c r="R1713">
        <v>1</v>
      </c>
      <c r="S1713">
        <f>VLOOKUP($F1713,'(참고)타워 스텟 가치'!$B$7:$L$11,S$2,0)+(VLOOKUP($F1713,'(참고)타워 스텟 가치'!$B$7:$L$11,S$2,0)*$E1713)</f>
        <v>1162.6875000000073</v>
      </c>
      <c r="T1713">
        <f>VLOOKUP($F1713,'(참고)타워 스텟 가치'!$B$7:$L$11,T$2,0)+(VLOOKUP($F1713,'(참고)타워 스텟 가치'!$B$7:$L$11,T$2,0)*$E1713)</f>
        <v>2092.8375000000133</v>
      </c>
      <c r="U1713">
        <f>VLOOKUP($F1713,'(참고)타워 스텟 가치'!$B$7:$L$11,U$2,0)+(VLOOKUP($F1713,'(참고)타워 스텟 가치'!$B$7:$L$11,U$2,0)*$E1713)</f>
        <v>689000.00000000431</v>
      </c>
      <c r="V1713">
        <f>VLOOKUP($F1713,'(참고)타워 스텟 가치'!$B$7:$L$11,V$2,0)+(VLOOKUP($F1713,'(참고)타워 스텟 가치'!$B$7:$L$11,V$2,0)*$E1713)</f>
        <v>13952.250000000087</v>
      </c>
      <c r="W1713">
        <f>VLOOKUP($F1713,'(참고)타워 스텟 가치'!$B$7:$L$11,W$2,0)+(VLOOKUP($F1713,'(참고)타워 스텟 가치'!$B$7:$L$11,W$2,0)*$E1713)</f>
        <v>232.53750000000144</v>
      </c>
      <c r="X1713">
        <f>VLOOKUP($F1713,'(참고)타워 스텟 가치'!$B$7:$L$11,X$2,0)+(VLOOKUP($F1713,'(참고)타워 스텟 가치'!$B$7:$L$11,X$2,0)*$E1713)</f>
        <v>41.340000000000252</v>
      </c>
      <c r="Y1713">
        <f>VLOOKUP($F1713,'(참고)타워 스텟 가치'!$B$7:$L$11,Y$2,0)+(VLOOKUP($F1713,'(참고)타워 스텟 가치'!$B$7:$L$11,Y$2,0)*$E1713)</f>
        <v>0</v>
      </c>
      <c r="Z1713">
        <f>VLOOKUP($F1713,'(참고)타워 스텟 가치'!$B$7:$L$11,Z$2,0)+(VLOOKUP($F1713,'(참고)타워 스텟 가치'!$B$7:$L$11,Z$2,0)*$E1713)</f>
        <v>0</v>
      </c>
      <c r="AA1713">
        <f>VLOOKUP($F1713,'(참고)타워 스텟 가치'!$B$7:$L$11,AA$2,0)+(VLOOKUP($F1713,'(참고)타워 스텟 가치'!$B$7:$L$11,AA$2,0)*$E1713)</f>
        <v>137.80000000000086</v>
      </c>
      <c r="AB1713">
        <f>SUM('스테이지별 몬스터 스텟'!S1713*'(참고)타워 스텟 가치'!$Q$17,'스테이지별 몬스터 스텟'!T1713*'(참고)타워 스텟 가치'!$R$17,'스테이지별 몬스터 스텟'!U1713*'(참고)타워 스텟 가치'!$S$17,'스테이지별 몬스터 스텟'!V1713*'(참고)타워 스텟 가치'!$T$17,'스테이지별 몬스터 스텟'!W1713*'(참고)타워 스텟 가치'!$U$17,'스테이지별 몬스터 스텟'!X1713*'(참고)타워 스텟 가치'!$V$17,'스테이지별 몬스터 스텟'!Y1713*'(참고)타워 스텟 가치'!$W$17,'스테이지별 몬스터 스텟'!Z1713*'(참고)타워 스텟 가치'!$X$17,'스테이지별 몬스터 스텟'!AA1713*'(참고)타워 스텟 가치'!$Y$17)</f>
        <v>1067651.146250007</v>
      </c>
      <c r="AC1713">
        <v>2</v>
      </c>
      <c r="AD1713">
        <f>VLOOKUP($F1713,'(참고)타워 스텟 가치'!$B$12:$L$16,AD$2,0)+(VLOOKUP($F1713,'(참고)타워 스텟 가치'!$B$12:$L$16,AD$2,0)*$E1713)</f>
        <v>1162.6875000000073</v>
      </c>
      <c r="AE1713">
        <f>VLOOKUP($F1713,'(참고)타워 스텟 가치'!$B$12:$L$16,AE$2,0)+(VLOOKUP($F1713,'(참고)타워 스텟 가치'!$B$12:$L$16,AE$2,0)*$E1713)</f>
        <v>1395.2250000000088</v>
      </c>
      <c r="AF1713">
        <f>VLOOKUP($F1713,'(참고)타워 스텟 가치'!$B$12:$L$16,AF$2,0)+(VLOOKUP($F1713,'(참고)타워 스텟 가치'!$B$12:$L$16,AF$2,0)*$E1713)</f>
        <v>689000.00000000431</v>
      </c>
      <c r="AG1713">
        <f>VLOOKUP($F1713,'(참고)타워 스텟 가치'!$B$12:$L$16,AG$2,0)+(VLOOKUP($F1713,'(참고)타워 스텟 가치'!$B$12:$L$16,AG$2,0)*$E1713)</f>
        <v>6976.1250000000437</v>
      </c>
      <c r="AH1713">
        <f>VLOOKUP($F1713,'(참고)타워 스텟 가치'!$B$12:$L$16,AH$2,0)+(VLOOKUP($F1713,'(참고)타워 스텟 가치'!$B$12:$L$16,AH$2,0)*$E1713)</f>
        <v>232.53750000000144</v>
      </c>
      <c r="AI1713">
        <f>VLOOKUP($F1713,'(참고)타워 스텟 가치'!$B$12:$L$16,AI$2,0)+(VLOOKUP($F1713,'(참고)타워 스텟 가치'!$B$12:$L$16,AI$2,0)*$E1713)</f>
        <v>41.340000000000252</v>
      </c>
      <c r="AJ1713">
        <f>VLOOKUP($F1713,'(참고)타워 스텟 가치'!$B$12:$L$16,AJ$2,0)+(VLOOKUP($F1713,'(참고)타워 스텟 가치'!$B$12:$L$16,AJ$2,0)*$E1713)</f>
        <v>0</v>
      </c>
      <c r="AK1713">
        <f>VLOOKUP($F1713,'(참고)타워 스텟 가치'!$B$12:$L$16,AK$2,0)+(VLOOKUP($F1713,'(참고)타워 스텟 가치'!$B$12:$L$16,AK$2,0)*$E1713)</f>
        <v>0</v>
      </c>
      <c r="AL1713">
        <f>VLOOKUP($F1713,'(참고)타워 스텟 가치'!$B$12:$L$16,AL$2,0)+(VLOOKUP($F1713,'(참고)타워 스텟 가치'!$B$12:$L$16,AL$2,0)*$E1713)</f>
        <v>275.60000000000173</v>
      </c>
      <c r="AM1713">
        <f>SUM('스테이지별 몬스터 스텟'!AD1713*'(참고)타워 스텟 가치'!$Q$17,'스테이지별 몬스터 스텟'!AE1713*'(참고)타워 스텟 가치'!$R$17,'스테이지별 몬스터 스텟'!AF1713*'(참고)타워 스텟 가치'!$S$17,'스테이지별 몬스터 스텟'!AG1713*'(참고)타워 스텟 가치'!$T$17,'스테이지별 몬스터 스텟'!AH1713*'(참고)타워 스텟 가치'!$U$17,'스테이지별 몬스터 스텟'!AI1713*'(참고)타워 스텟 가치'!$V$17,'스테이지별 몬스터 스텟'!AJ1713*'(참고)타워 스텟 가치'!$W$17,'스테이지별 몬스터 스텟'!AK1713*'(참고)타워 스텟 가치'!$X$17,'스테이지별 몬스터 스텟'!AL1713*'(참고)타워 스텟 가치'!$Y$17)</f>
        <v>1052928.0775000066</v>
      </c>
      <c r="AN1713">
        <v>3</v>
      </c>
    </row>
    <row r="1714" spans="3:40" x14ac:dyDescent="0.3">
      <c r="C1714">
        <v>5</v>
      </c>
      <c r="D1714">
        <f t="shared" si="80"/>
        <v>342</v>
      </c>
      <c r="E1714" s="52">
        <f>VLOOKUP(D1714,'스테이지별 난이도 설정'!B:C,2,0)</f>
        <v>136.80000000000086</v>
      </c>
      <c r="F1714" t="str">
        <f t="shared" si="81"/>
        <v>스페셜</v>
      </c>
      <c r="G1714">
        <f t="shared" si="79"/>
        <v>6</v>
      </c>
      <c r="H1714">
        <f>VLOOKUP($F1714,'(참고)타워 스텟 가치'!$B$2:$L$6,H$2,0)+(VLOOKUP($F1714,'(참고)타워 스텟 가치'!$B$2:$L$6,H$2,0)*$E1714)</f>
        <v>5232.0937500000327</v>
      </c>
      <c r="I1714">
        <f>VLOOKUP($F1714,'(참고)타워 스텟 가치'!$B$2:$L$6,I$2,0)+(VLOOKUP($F1714,'(참고)타워 스텟 가치'!$B$2:$L$6,I$2,0)*$E1714)</f>
        <v>1046.4187500000066</v>
      </c>
      <c r="J1714">
        <f>VLOOKUP($F1714,'(참고)타워 스텟 가치'!$B$2:$L$6,J$2,0)+(VLOOKUP($F1714,'(참고)타워 스텟 가치'!$B$2:$L$6,J$2,0)*$E1714)</f>
        <v>689000.00000000431</v>
      </c>
      <c r="K1714">
        <f>VLOOKUP($F1714,'(참고)타워 스텟 가치'!$B$2:$L$6,K$2,0)+(VLOOKUP($F1714,'(참고)타워 스텟 가치'!$B$2:$L$6,K$2,0)*$E1714)</f>
        <v>20928.375000000131</v>
      </c>
      <c r="L1714">
        <f>VLOOKUP($F1714,'(참고)타워 스텟 가치'!$B$2:$L$6,L$2,0)+(VLOOKUP($F1714,'(참고)타워 스텟 가치'!$B$2:$L$6,L$2,0)*$E1714)</f>
        <v>348.80625000000219</v>
      </c>
      <c r="M1714">
        <f>VLOOKUP($F1714,'(참고)타워 스텟 가치'!$B$2:$L$6,M$2,0)+(VLOOKUP($F1714,'(참고)타워 스텟 가치'!$B$2:$L$6,M$2,0)*$E1714)</f>
        <v>41.340000000000252</v>
      </c>
      <c r="N1714">
        <f>VLOOKUP($F1714,'(참고)타워 스텟 가치'!$B$2:$L$6,N$2,0)+(VLOOKUP($F1714,'(참고)타워 스텟 가치'!$B$2:$L$6,N$2,0)*$E1714)</f>
        <v>0</v>
      </c>
      <c r="O1714">
        <f>VLOOKUP($F1714,'(참고)타워 스텟 가치'!$B$2:$L$6,O$2,0)+(VLOOKUP($F1714,'(참고)타워 스텟 가치'!$B$2:$L$6,O$2,0)*$E1714)</f>
        <v>0</v>
      </c>
      <c r="P1714">
        <f>VLOOKUP($F1714,'(참고)타워 스텟 가치'!$B$2:$L$6,P$2,0)+(VLOOKUP($F1714,'(참고)타워 스텟 가치'!$B$2:$L$6,P$2,0)*$E1714)</f>
        <v>137.80000000000086</v>
      </c>
      <c r="Q1714">
        <f>SUM('스테이지별 몬스터 스텟'!H1714*'(참고)타워 스텟 가치'!$Q$17,'스테이지별 몬스터 스텟'!I1714*'(참고)타워 스텟 가치'!$R$17,'스테이지별 몬스터 스텟'!J1714*'(참고)타워 스텟 가치'!$S$17,'스테이지별 몬스터 스텟'!K1714*'(참고)타워 스텟 가치'!$T$17,'스테이지별 몬스터 스텟'!L1714*'(참고)타워 스텟 가치'!$U$17,'스테이지별 몬스터 스텟'!M1714*'(참고)타워 스텟 가치'!$V$17,'스테이지별 몬스터 스텟'!N1714*'(참고)타워 스텟 가치'!$W$17,'스테이지별 몬스터 스텟'!O1714*'(참고)타워 스텟 가치'!$X$17,'스테이지별 몬스터 스텟'!P1714*'(참고)타워 스텟 가치'!$Y$17)</f>
        <v>1088405.118125007</v>
      </c>
      <c r="R1714">
        <v>1</v>
      </c>
      <c r="S1714">
        <f>VLOOKUP($F1714,'(참고)타워 스텟 가치'!$B$7:$L$11,S$2,0)+(VLOOKUP($F1714,'(참고)타워 스텟 가치'!$B$7:$L$11,S$2,0)*$E1714)</f>
        <v>1744.0312500000109</v>
      </c>
      <c r="T1714">
        <f>VLOOKUP($F1714,'(참고)타워 스텟 가치'!$B$7:$L$11,T$2,0)+(VLOOKUP($F1714,'(참고)타워 스텟 가치'!$B$7:$L$11,T$2,0)*$E1714)</f>
        <v>3139.2562500000195</v>
      </c>
      <c r="U1714">
        <f>VLOOKUP($F1714,'(참고)타워 스텟 가치'!$B$7:$L$11,U$2,0)+(VLOOKUP($F1714,'(참고)타워 스텟 가치'!$B$7:$L$11,U$2,0)*$E1714)</f>
        <v>689000.00000000431</v>
      </c>
      <c r="V1714">
        <f>VLOOKUP($F1714,'(참고)타워 스텟 가치'!$B$7:$L$11,V$2,0)+(VLOOKUP($F1714,'(참고)타워 스텟 가치'!$B$7:$L$11,V$2,0)*$E1714)</f>
        <v>20928.375000000131</v>
      </c>
      <c r="W1714">
        <f>VLOOKUP($F1714,'(참고)타워 스텟 가치'!$B$7:$L$11,W$2,0)+(VLOOKUP($F1714,'(참고)타워 스텟 가치'!$B$7:$L$11,W$2,0)*$E1714)</f>
        <v>348.80625000000219</v>
      </c>
      <c r="X1714">
        <f>VLOOKUP($F1714,'(참고)타워 스텟 가치'!$B$7:$L$11,X$2,0)+(VLOOKUP($F1714,'(참고)타워 스텟 가치'!$B$7:$L$11,X$2,0)*$E1714)</f>
        <v>41.340000000000252</v>
      </c>
      <c r="Y1714">
        <f>VLOOKUP($F1714,'(참고)타워 스텟 가치'!$B$7:$L$11,Y$2,0)+(VLOOKUP($F1714,'(참고)타워 스텟 가치'!$B$7:$L$11,Y$2,0)*$E1714)</f>
        <v>0</v>
      </c>
      <c r="Z1714">
        <f>VLOOKUP($F1714,'(참고)타워 스텟 가치'!$B$7:$L$11,Z$2,0)+(VLOOKUP($F1714,'(참고)타워 스텟 가치'!$B$7:$L$11,Z$2,0)*$E1714)</f>
        <v>0</v>
      </c>
      <c r="AA1714">
        <f>VLOOKUP($F1714,'(참고)타워 스텟 가치'!$B$7:$L$11,AA$2,0)+(VLOOKUP($F1714,'(참고)타워 스텟 가치'!$B$7:$L$11,AA$2,0)*$E1714)</f>
        <v>137.80000000000086</v>
      </c>
      <c r="AB1714">
        <f>SUM('스테이지별 몬스터 스텟'!S1714*'(참고)타워 스텟 가치'!$Q$17,'스테이지별 몬스터 스텟'!T1714*'(참고)타워 스텟 가치'!$R$17,'스테이지별 몬스터 스텟'!U1714*'(참고)타워 스텟 가치'!$S$17,'스테이지별 몬스터 스텟'!V1714*'(참고)타워 스텟 가치'!$T$17,'스테이지별 몬스터 스텟'!W1714*'(참고)타워 스텟 가치'!$U$17,'스테이지별 몬스터 스텟'!X1714*'(참고)타워 스텟 가치'!$V$17,'스테이지별 몬스터 스텟'!Y1714*'(참고)타워 스텟 가치'!$W$17,'스테이지별 몬스터 스텟'!Z1714*'(참고)타워 스텟 가치'!$X$17,'스테이지별 몬스터 스텟'!AA1714*'(참고)타워 스텟 가치'!$Y$17)</f>
        <v>1084568.2493750071</v>
      </c>
      <c r="AC1714">
        <v>2</v>
      </c>
      <c r="AD1714">
        <f>VLOOKUP($F1714,'(참고)타워 스텟 가치'!$B$12:$L$16,AD$2,0)+(VLOOKUP($F1714,'(참고)타워 스텟 가치'!$B$12:$L$16,AD$2,0)*$E1714)</f>
        <v>1744.0312500000109</v>
      </c>
      <c r="AE1714">
        <f>VLOOKUP($F1714,'(참고)타워 스텟 가치'!$B$12:$L$16,AE$2,0)+(VLOOKUP($F1714,'(참고)타워 스텟 가치'!$B$12:$L$16,AE$2,0)*$E1714)</f>
        <v>2092.8375000000133</v>
      </c>
      <c r="AF1714">
        <f>VLOOKUP($F1714,'(참고)타워 스텟 가치'!$B$12:$L$16,AF$2,0)+(VLOOKUP($F1714,'(참고)타워 스텟 가치'!$B$12:$L$16,AF$2,0)*$E1714)</f>
        <v>689000.00000000431</v>
      </c>
      <c r="AG1714">
        <f>VLOOKUP($F1714,'(참고)타워 스텟 가치'!$B$12:$L$16,AG$2,0)+(VLOOKUP($F1714,'(참고)타워 스텟 가치'!$B$12:$L$16,AG$2,0)*$E1714)</f>
        <v>10464.187500000065</v>
      </c>
      <c r="AH1714">
        <f>VLOOKUP($F1714,'(참고)타워 스텟 가치'!$B$12:$L$16,AH$2,0)+(VLOOKUP($F1714,'(참고)타워 스텟 가치'!$B$12:$L$16,AH$2,0)*$E1714)</f>
        <v>348.80625000000219</v>
      </c>
      <c r="AI1714">
        <f>VLOOKUP($F1714,'(참고)타워 스텟 가치'!$B$12:$L$16,AI$2,0)+(VLOOKUP($F1714,'(참고)타워 스텟 가치'!$B$12:$L$16,AI$2,0)*$E1714)</f>
        <v>41.340000000000252</v>
      </c>
      <c r="AJ1714">
        <f>VLOOKUP($F1714,'(참고)타워 스텟 가치'!$B$12:$L$16,AJ$2,0)+(VLOOKUP($F1714,'(참고)타워 스텟 가치'!$B$12:$L$16,AJ$2,0)*$E1714)</f>
        <v>0</v>
      </c>
      <c r="AK1714">
        <f>VLOOKUP($F1714,'(참고)타워 스텟 가치'!$B$12:$L$16,AK$2,0)+(VLOOKUP($F1714,'(참고)타워 스텟 가치'!$B$12:$L$16,AK$2,0)*$E1714)</f>
        <v>0</v>
      </c>
      <c r="AL1714">
        <f>VLOOKUP($F1714,'(참고)타워 스텟 가치'!$B$12:$L$16,AL$2,0)+(VLOOKUP($F1714,'(참고)타워 스텟 가치'!$B$12:$L$16,AL$2,0)*$E1714)</f>
        <v>275.60000000000173</v>
      </c>
      <c r="AM1714">
        <f>SUM('스테이지별 몬스터 스텟'!AD1714*'(참고)타워 스텟 가치'!$Q$17,'스테이지별 몬스터 스텟'!AE1714*'(참고)타워 스텟 가치'!$R$17,'스테이지별 몬스터 스텟'!AF1714*'(참고)타워 스텟 가치'!$S$17,'스테이지별 몬스터 스텟'!AG1714*'(참고)타워 스텟 가치'!$T$17,'스테이지별 몬스터 스텟'!AH1714*'(참고)타워 스텟 가치'!$U$17,'스테이지별 몬스터 스텟'!AI1714*'(참고)타워 스텟 가치'!$V$17,'스테이지별 몬스터 스텟'!AJ1714*'(참고)타워 스텟 가치'!$W$17,'스테이지별 몬스터 스텟'!AK1714*'(참고)타워 스텟 가치'!$X$17,'스테이지별 몬스터 스텟'!AL1714*'(참고)타워 스텟 가치'!$Y$17)</f>
        <v>1062345.8462500069</v>
      </c>
      <c r="AN1714">
        <v>3</v>
      </c>
    </row>
    <row r="1715" spans="3:40" x14ac:dyDescent="0.3">
      <c r="C1715">
        <v>1</v>
      </c>
      <c r="D1715">
        <f t="shared" si="80"/>
        <v>343</v>
      </c>
      <c r="E1715" s="52">
        <f>VLOOKUP(D1715,'스테이지별 난이도 설정'!B:C,2,0)</f>
        <v>137.20000000000087</v>
      </c>
      <c r="F1715" t="str">
        <f t="shared" si="81"/>
        <v>일반</v>
      </c>
      <c r="G1715">
        <f t="shared" si="79"/>
        <v>6</v>
      </c>
      <c r="H1715">
        <f>VLOOKUP($F1715,'(참고)타워 스텟 가치'!$B$2:$L$6,H$2,0)+(VLOOKUP($F1715,'(참고)타워 스텟 가치'!$B$2:$L$6,H$2,0)*$E1715)</f>
        <v>1036.5000000000066</v>
      </c>
      <c r="I1715">
        <f>VLOOKUP($F1715,'(참고)타워 스텟 가치'!$B$2:$L$6,I$2,0)+(VLOOKUP($F1715,'(참고)타워 스텟 가치'!$B$2:$L$6,I$2,0)*$E1715)</f>
        <v>207.30000000000132</v>
      </c>
      <c r="J1715">
        <f>VLOOKUP($F1715,'(참고)타워 스텟 가치'!$B$2:$L$6,J$2,0)+(VLOOKUP($F1715,'(참고)타워 스텟 가치'!$B$2:$L$6,J$2,0)*$E1715)</f>
        <v>691000.00000000431</v>
      </c>
      <c r="K1715">
        <f>VLOOKUP($F1715,'(참고)타워 스텟 가치'!$B$2:$L$6,K$2,0)+(VLOOKUP($F1715,'(참고)타워 스텟 가치'!$B$2:$L$6,K$2,0)*$E1715)</f>
        <v>4146.0000000000264</v>
      </c>
      <c r="L1715">
        <f>VLOOKUP($F1715,'(참고)타워 스텟 가치'!$B$2:$L$6,L$2,0)+(VLOOKUP($F1715,'(참고)타워 스텟 가치'!$B$2:$L$6,L$2,0)*$E1715)</f>
        <v>69.100000000000435</v>
      </c>
      <c r="M1715">
        <f>VLOOKUP($F1715,'(참고)타워 스텟 가치'!$B$2:$L$6,M$2,0)+(VLOOKUP($F1715,'(참고)타워 스텟 가치'!$B$2:$L$6,M$2,0)*$E1715)</f>
        <v>41.460000000000257</v>
      </c>
      <c r="N1715">
        <f>VLOOKUP($F1715,'(참고)타워 스텟 가치'!$B$2:$L$6,N$2,0)+(VLOOKUP($F1715,'(참고)타워 스텟 가치'!$B$2:$L$6,N$2,0)*$E1715)</f>
        <v>0</v>
      </c>
      <c r="O1715">
        <f>VLOOKUP($F1715,'(참고)타워 스텟 가치'!$B$2:$L$6,O$2,0)+(VLOOKUP($F1715,'(참고)타워 스텟 가치'!$B$2:$L$6,O$2,0)*$E1715)</f>
        <v>0</v>
      </c>
      <c r="P1715">
        <f>VLOOKUP($F1715,'(참고)타워 스텟 가치'!$B$2:$L$6,P$2,0)+(VLOOKUP($F1715,'(참고)타워 스텟 가치'!$B$2:$L$6,P$2,0)*$E1715)</f>
        <v>96.740000000000606</v>
      </c>
      <c r="Q1715">
        <f>SUM('스테이지별 몬스터 스텟'!H1715*'(참고)타워 스텟 가치'!$Q$17,'스테이지별 몬스터 스텟'!I1715*'(참고)타워 스텟 가치'!$R$17,'스테이지별 몬스터 스텟'!J1715*'(참고)타워 스텟 가치'!$S$17,'스테이지별 몬스터 스텟'!K1715*'(참고)타워 스텟 가치'!$T$17,'스테이지별 몬스터 스텟'!L1715*'(참고)타워 스텟 가치'!$U$17,'스테이지별 몬스터 스텟'!M1715*'(참고)타워 스텟 가치'!$V$17,'스테이지별 몬스터 스텟'!N1715*'(참고)타워 스텟 가치'!$W$17,'스테이지별 몬스터 스텟'!O1715*'(참고)타워 스텟 가치'!$X$17,'스테이지별 몬스터 스텟'!P1715*'(참고)타워 스텟 가치'!$Y$17)</f>
        <v>1047549.0900000065</v>
      </c>
      <c r="R1715">
        <v>1</v>
      </c>
      <c r="S1715">
        <f>VLOOKUP($F1715,'(참고)타워 스텟 가치'!$B$7:$L$11,S$2,0)+(VLOOKUP($F1715,'(참고)타워 스텟 가치'!$B$7:$L$11,S$2,0)*$E1715)</f>
        <v>345.50000000000216</v>
      </c>
      <c r="T1715">
        <f>VLOOKUP($F1715,'(참고)타워 스텟 가치'!$B$7:$L$11,T$2,0)+(VLOOKUP($F1715,'(참고)타워 스텟 가치'!$B$7:$L$11,T$2,0)*$E1715)</f>
        <v>621.90000000000396</v>
      </c>
      <c r="U1715">
        <f>VLOOKUP($F1715,'(참고)타워 스텟 가치'!$B$7:$L$11,U$2,0)+(VLOOKUP($F1715,'(참고)타워 스텟 가치'!$B$7:$L$11,U$2,0)*$E1715)</f>
        <v>691000.00000000431</v>
      </c>
      <c r="V1715">
        <f>VLOOKUP($F1715,'(참고)타워 스텟 가치'!$B$7:$L$11,V$2,0)+(VLOOKUP($F1715,'(참고)타워 스텟 가치'!$B$7:$L$11,V$2,0)*$E1715)</f>
        <v>4146.0000000000264</v>
      </c>
      <c r="W1715">
        <f>VLOOKUP($F1715,'(참고)타워 스텟 가치'!$B$7:$L$11,W$2,0)+(VLOOKUP($F1715,'(참고)타워 스텟 가치'!$B$7:$L$11,W$2,0)*$E1715)</f>
        <v>69.100000000000435</v>
      </c>
      <c r="X1715">
        <f>VLOOKUP($F1715,'(참고)타워 스텟 가치'!$B$7:$L$11,X$2,0)+(VLOOKUP($F1715,'(참고)타워 스텟 가치'!$B$7:$L$11,X$2,0)*$E1715)</f>
        <v>41.460000000000257</v>
      </c>
      <c r="Y1715">
        <f>VLOOKUP($F1715,'(참고)타워 스텟 가치'!$B$7:$L$11,Y$2,0)+(VLOOKUP($F1715,'(참고)타워 스텟 가치'!$B$7:$L$11,Y$2,0)*$E1715)</f>
        <v>0</v>
      </c>
      <c r="Z1715">
        <f>VLOOKUP($F1715,'(참고)타워 스텟 가치'!$B$7:$L$11,Z$2,0)+(VLOOKUP($F1715,'(참고)타워 스텟 가치'!$B$7:$L$11,Z$2,0)*$E1715)</f>
        <v>0</v>
      </c>
      <c r="AA1715">
        <f>VLOOKUP($F1715,'(참고)타워 스텟 가치'!$B$7:$L$11,AA$2,0)+(VLOOKUP($F1715,'(참고)타워 스텟 가치'!$B$7:$L$11,AA$2,0)*$E1715)</f>
        <v>96.740000000000606</v>
      </c>
      <c r="AB1715">
        <f>SUM('스테이지별 몬스터 스텟'!S1715*'(참고)타워 스텟 가치'!$Q$17,'스테이지별 몬스터 스텟'!T1715*'(참고)타워 스텟 가치'!$R$17,'스테이지별 몬스터 스텟'!U1715*'(참고)타워 스텟 가치'!$S$17,'스테이지별 몬스터 스텟'!V1715*'(참고)타워 스텟 가치'!$T$17,'스테이지별 몬스터 스텟'!W1715*'(참고)타워 스텟 가치'!$U$17,'스테이지별 몬스터 스텟'!X1715*'(참고)타워 스텟 가치'!$V$17,'스테이지별 몬스터 스텟'!Y1715*'(참고)타워 스텟 가치'!$W$17,'스테이지별 몬스터 스텟'!Z1715*'(참고)타워 스텟 가치'!$X$17,'스테이지별 몬스터 스텟'!AA1715*'(참고)타워 스텟 가치'!$Y$17)</f>
        <v>1046788.9900000064</v>
      </c>
      <c r="AC1715">
        <v>2</v>
      </c>
      <c r="AD1715">
        <f>VLOOKUP($F1715,'(참고)타워 스텟 가치'!$B$12:$L$16,AD$2,0)+(VLOOKUP($F1715,'(참고)타워 스텟 가치'!$B$12:$L$16,AD$2,0)*$E1715)</f>
        <v>345.50000000000216</v>
      </c>
      <c r="AE1715">
        <f>VLOOKUP($F1715,'(참고)타워 스텟 가치'!$B$12:$L$16,AE$2,0)+(VLOOKUP($F1715,'(참고)타워 스텟 가치'!$B$12:$L$16,AE$2,0)*$E1715)</f>
        <v>414.60000000000264</v>
      </c>
      <c r="AF1715">
        <f>VLOOKUP($F1715,'(참고)타워 스텟 가치'!$B$12:$L$16,AF$2,0)+(VLOOKUP($F1715,'(참고)타워 스텟 가치'!$B$12:$L$16,AF$2,0)*$E1715)</f>
        <v>691000.00000000431</v>
      </c>
      <c r="AG1715">
        <f>VLOOKUP($F1715,'(참고)타워 스텟 가치'!$B$12:$L$16,AG$2,0)+(VLOOKUP($F1715,'(참고)타워 스텟 가치'!$B$12:$L$16,AG$2,0)*$E1715)</f>
        <v>2073.0000000000132</v>
      </c>
      <c r="AH1715">
        <f>VLOOKUP($F1715,'(참고)타워 스텟 가치'!$B$12:$L$16,AH$2,0)+(VLOOKUP($F1715,'(참고)타워 스텟 가치'!$B$12:$L$16,AH$2,0)*$E1715)</f>
        <v>69.100000000000435</v>
      </c>
      <c r="AI1715">
        <f>VLOOKUP($F1715,'(참고)타워 스텟 가치'!$B$12:$L$16,AI$2,0)+(VLOOKUP($F1715,'(참고)타워 스텟 가치'!$B$12:$L$16,AI$2,0)*$E1715)</f>
        <v>41.460000000000257</v>
      </c>
      <c r="AJ1715">
        <f>VLOOKUP($F1715,'(참고)타워 스텟 가치'!$B$12:$L$16,AJ$2,0)+(VLOOKUP($F1715,'(참고)타워 스텟 가치'!$B$12:$L$16,AJ$2,0)*$E1715)</f>
        <v>0</v>
      </c>
      <c r="AK1715">
        <f>VLOOKUP($F1715,'(참고)타워 스텟 가치'!$B$12:$L$16,AK$2,0)+(VLOOKUP($F1715,'(참고)타워 스텟 가치'!$B$12:$L$16,AK$2,0)*$E1715)</f>
        <v>0</v>
      </c>
      <c r="AL1715">
        <f>VLOOKUP($F1715,'(참고)타워 스텟 가치'!$B$12:$L$16,AL$2,0)+(VLOOKUP($F1715,'(참고)타워 스텟 가치'!$B$12:$L$16,AL$2,0)*$E1715)</f>
        <v>193.48000000000121</v>
      </c>
      <c r="AM1715">
        <f>SUM('스테이지별 몬스터 스텟'!AD1715*'(참고)타워 스텟 가치'!$Q$17,'스테이지별 몬스터 스텟'!AE1715*'(참고)타워 스텟 가치'!$R$17,'스테이지별 몬스터 스텟'!AF1715*'(참고)타워 스텟 가치'!$S$17,'스테이지별 몬스터 스텟'!AG1715*'(참고)타워 스텟 가치'!$T$17,'스테이지별 몬스터 스텟'!AH1715*'(참고)타워 스텟 가치'!$U$17,'스테이지별 몬스터 스텟'!AI1715*'(참고)타워 스텟 가치'!$V$17,'스테이지별 몬스터 스텟'!AJ1715*'(참고)타워 스텟 가치'!$W$17,'스테이지별 몬스터 스텟'!AK1715*'(참고)타워 스텟 가치'!$X$17,'스테이지별 몬스터 스텟'!AL1715*'(참고)타워 스텟 가치'!$Y$17)</f>
        <v>1042525.5200000064</v>
      </c>
      <c r="AN1715">
        <v>3</v>
      </c>
    </row>
    <row r="1716" spans="3:40" x14ac:dyDescent="0.3">
      <c r="C1716">
        <v>2</v>
      </c>
      <c r="D1716">
        <f t="shared" si="80"/>
        <v>343</v>
      </c>
      <c r="E1716" s="52">
        <f>VLOOKUP(D1716,'스테이지별 난이도 설정'!B:C,2,0)</f>
        <v>137.20000000000087</v>
      </c>
      <c r="F1716" t="str">
        <f t="shared" si="81"/>
        <v>레어</v>
      </c>
      <c r="G1716">
        <f t="shared" si="79"/>
        <v>6</v>
      </c>
      <c r="H1716">
        <f>VLOOKUP($F1716,'(참고)타워 스텟 가치'!$B$2:$L$6,H$2,0)+(VLOOKUP($F1716,'(참고)타워 스텟 가치'!$B$2:$L$6,H$2,0)*$E1716)</f>
        <v>1554.7500000000098</v>
      </c>
      <c r="I1716">
        <f>VLOOKUP($F1716,'(참고)타워 스텟 가치'!$B$2:$L$6,I$2,0)+(VLOOKUP($F1716,'(참고)타워 스텟 가치'!$B$2:$L$6,I$2,0)*$E1716)</f>
        <v>310.95000000000198</v>
      </c>
      <c r="J1716">
        <f>VLOOKUP($F1716,'(참고)타워 스텟 가치'!$B$2:$L$6,J$2,0)+(VLOOKUP($F1716,'(참고)타워 스텟 가치'!$B$2:$L$6,J$2,0)*$E1716)</f>
        <v>691000.00000000431</v>
      </c>
      <c r="K1716">
        <f>VLOOKUP($F1716,'(참고)타워 스텟 가치'!$B$2:$L$6,K$2,0)+(VLOOKUP($F1716,'(참고)타워 스텟 가치'!$B$2:$L$6,K$2,0)*$E1716)</f>
        <v>6219.0000000000391</v>
      </c>
      <c r="L1716">
        <f>VLOOKUP($F1716,'(참고)타워 스텟 가치'!$B$2:$L$6,L$2,0)+(VLOOKUP($F1716,'(참고)타워 스텟 가치'!$B$2:$L$6,L$2,0)*$E1716)</f>
        <v>103.65000000000066</v>
      </c>
      <c r="M1716">
        <f>VLOOKUP($F1716,'(참고)타워 스텟 가치'!$B$2:$L$6,M$2,0)+(VLOOKUP($F1716,'(참고)타워 스텟 가치'!$B$2:$L$6,M$2,0)*$E1716)</f>
        <v>41.460000000000257</v>
      </c>
      <c r="N1716">
        <f>VLOOKUP($F1716,'(참고)타워 스텟 가치'!$B$2:$L$6,N$2,0)+(VLOOKUP($F1716,'(참고)타워 스텟 가치'!$B$2:$L$6,N$2,0)*$E1716)</f>
        <v>0</v>
      </c>
      <c r="O1716">
        <f>VLOOKUP($F1716,'(참고)타워 스텟 가치'!$B$2:$L$6,O$2,0)+(VLOOKUP($F1716,'(참고)타워 스텟 가치'!$B$2:$L$6,O$2,0)*$E1716)</f>
        <v>0</v>
      </c>
      <c r="P1716">
        <f>VLOOKUP($F1716,'(참고)타워 스텟 가치'!$B$2:$L$6,P$2,0)+(VLOOKUP($F1716,'(참고)타워 스텟 가치'!$B$2:$L$6,P$2,0)*$E1716)</f>
        <v>96.740000000000606</v>
      </c>
      <c r="Q1716">
        <f>SUM('스테이지별 몬스터 스텟'!H1716*'(참고)타워 스텟 가치'!$Q$17,'스테이지별 몬스터 스텟'!I1716*'(참고)타워 스텟 가치'!$R$17,'스테이지별 몬스터 스텟'!J1716*'(참고)타워 스텟 가치'!$S$17,'스테이지별 몬스터 스텟'!K1716*'(참고)타워 스텟 가치'!$T$17,'스테이지별 몬스터 스텟'!L1716*'(참고)타워 스텟 가치'!$U$17,'스테이지별 몬스터 스텟'!M1716*'(참고)타워 스텟 가치'!$V$17,'스테이지별 몬스터 스텟'!N1716*'(참고)타워 스텟 가치'!$W$17,'스테이지별 몬스터 스텟'!O1716*'(참고)타워 스텟 가치'!$X$17,'스테이지별 몬스터 스텟'!P1716*'(참고)타워 스텟 가치'!$Y$17)</f>
        <v>1052956.1650000066</v>
      </c>
      <c r="R1716">
        <v>1</v>
      </c>
      <c r="S1716">
        <f>VLOOKUP($F1716,'(참고)타워 스텟 가치'!$B$7:$L$11,S$2,0)+(VLOOKUP($F1716,'(참고)타워 스텟 가치'!$B$7:$L$11,S$2,0)*$E1716)</f>
        <v>518.2500000000033</v>
      </c>
      <c r="T1716">
        <f>VLOOKUP($F1716,'(참고)타워 스텟 가치'!$B$7:$L$11,T$2,0)+(VLOOKUP($F1716,'(참고)타워 스텟 가치'!$B$7:$L$11,T$2,0)*$E1716)</f>
        <v>932.85000000000582</v>
      </c>
      <c r="U1716">
        <f>VLOOKUP($F1716,'(참고)타워 스텟 가치'!$B$7:$L$11,U$2,0)+(VLOOKUP($F1716,'(참고)타워 스텟 가치'!$B$7:$L$11,U$2,0)*$E1716)</f>
        <v>691000.00000000431</v>
      </c>
      <c r="V1716">
        <f>VLOOKUP($F1716,'(참고)타워 스텟 가치'!$B$7:$L$11,V$2,0)+(VLOOKUP($F1716,'(참고)타워 스텟 가치'!$B$7:$L$11,V$2,0)*$E1716)</f>
        <v>6219.0000000000391</v>
      </c>
      <c r="W1716">
        <f>VLOOKUP($F1716,'(참고)타워 스텟 가치'!$B$7:$L$11,W$2,0)+(VLOOKUP($F1716,'(참고)타워 스텟 가치'!$B$7:$L$11,W$2,0)*$E1716)</f>
        <v>103.65000000000066</v>
      </c>
      <c r="X1716">
        <f>VLOOKUP($F1716,'(참고)타워 스텟 가치'!$B$7:$L$11,X$2,0)+(VLOOKUP($F1716,'(참고)타워 스텟 가치'!$B$7:$L$11,X$2,0)*$E1716)</f>
        <v>41.460000000000257</v>
      </c>
      <c r="Y1716">
        <f>VLOOKUP($F1716,'(참고)타워 스텟 가치'!$B$7:$L$11,Y$2,0)+(VLOOKUP($F1716,'(참고)타워 스텟 가치'!$B$7:$L$11,Y$2,0)*$E1716)</f>
        <v>0</v>
      </c>
      <c r="Z1716">
        <f>VLOOKUP($F1716,'(참고)타워 스텟 가치'!$B$7:$L$11,Z$2,0)+(VLOOKUP($F1716,'(참고)타워 스텟 가치'!$B$7:$L$11,Z$2,0)*$E1716)</f>
        <v>0</v>
      </c>
      <c r="AA1716">
        <f>VLOOKUP($F1716,'(참고)타워 스텟 가치'!$B$7:$L$11,AA$2,0)+(VLOOKUP($F1716,'(참고)타워 스텟 가치'!$B$7:$L$11,AA$2,0)*$E1716)</f>
        <v>96.740000000000606</v>
      </c>
      <c r="AB1716">
        <f>SUM('스테이지별 몬스터 스텟'!S1716*'(참고)타워 스텟 가치'!$Q$17,'스테이지별 몬스터 스텟'!T1716*'(참고)타워 스텟 가치'!$R$17,'스테이지별 몬스터 스텟'!U1716*'(참고)타워 스텟 가치'!$S$17,'스테이지별 몬스터 스텟'!V1716*'(참고)타워 스텟 가치'!$T$17,'스테이지별 몬스터 스텟'!W1716*'(참고)타워 스텟 가치'!$U$17,'스테이지별 몬스터 스텟'!X1716*'(참고)타워 스텟 가치'!$V$17,'스테이지별 몬스터 스텟'!Y1716*'(참고)타워 스텟 가치'!$W$17,'스테이지별 몬스터 스텟'!Z1716*'(참고)타워 스텟 가치'!$X$17,'스테이지별 몬스터 스텟'!AA1716*'(참고)타워 스텟 가치'!$Y$17)</f>
        <v>1051816.0150000066</v>
      </c>
      <c r="AC1716">
        <v>2</v>
      </c>
      <c r="AD1716">
        <f>VLOOKUP($F1716,'(참고)타워 스텟 가치'!$B$12:$L$16,AD$2,0)+(VLOOKUP($F1716,'(참고)타워 스텟 가치'!$B$12:$L$16,AD$2,0)*$E1716)</f>
        <v>518.2500000000033</v>
      </c>
      <c r="AE1716">
        <f>VLOOKUP($F1716,'(참고)타워 스텟 가치'!$B$12:$L$16,AE$2,0)+(VLOOKUP($F1716,'(참고)타워 스텟 가치'!$B$12:$L$16,AE$2,0)*$E1716)</f>
        <v>621.90000000000396</v>
      </c>
      <c r="AF1716">
        <f>VLOOKUP($F1716,'(참고)타워 스텟 가치'!$B$12:$L$16,AF$2,0)+(VLOOKUP($F1716,'(참고)타워 스텟 가치'!$B$12:$L$16,AF$2,0)*$E1716)</f>
        <v>691000.00000000431</v>
      </c>
      <c r="AG1716">
        <f>VLOOKUP($F1716,'(참고)타워 스텟 가치'!$B$12:$L$16,AG$2,0)+(VLOOKUP($F1716,'(참고)타워 스텟 가치'!$B$12:$L$16,AG$2,0)*$E1716)</f>
        <v>3109.5000000000196</v>
      </c>
      <c r="AH1716">
        <f>VLOOKUP($F1716,'(참고)타워 스텟 가치'!$B$12:$L$16,AH$2,0)+(VLOOKUP($F1716,'(참고)타워 스텟 가치'!$B$12:$L$16,AH$2,0)*$E1716)</f>
        <v>103.65000000000066</v>
      </c>
      <c r="AI1716">
        <f>VLOOKUP($F1716,'(참고)타워 스텟 가치'!$B$12:$L$16,AI$2,0)+(VLOOKUP($F1716,'(참고)타워 스텟 가치'!$B$12:$L$16,AI$2,0)*$E1716)</f>
        <v>41.460000000000257</v>
      </c>
      <c r="AJ1716">
        <f>VLOOKUP($F1716,'(참고)타워 스텟 가치'!$B$12:$L$16,AJ$2,0)+(VLOOKUP($F1716,'(참고)타워 스텟 가치'!$B$12:$L$16,AJ$2,0)*$E1716)</f>
        <v>0</v>
      </c>
      <c r="AK1716">
        <f>VLOOKUP($F1716,'(참고)타워 스텟 가치'!$B$12:$L$16,AK$2,0)+(VLOOKUP($F1716,'(참고)타워 스텟 가치'!$B$12:$L$16,AK$2,0)*$E1716)</f>
        <v>0</v>
      </c>
      <c r="AL1716">
        <f>VLOOKUP($F1716,'(참고)타워 스텟 가치'!$B$12:$L$16,AL$2,0)+(VLOOKUP($F1716,'(참고)타워 스텟 가치'!$B$12:$L$16,AL$2,0)*$E1716)</f>
        <v>193.48000000000121</v>
      </c>
      <c r="AM1716">
        <f>SUM('스테이지별 몬스터 스텟'!AD1716*'(참고)타워 스텟 가치'!$Q$17,'스테이지별 몬스터 스텟'!AE1716*'(참고)타워 스텟 가치'!$R$17,'스테이지별 몬스터 스텟'!AF1716*'(참고)타워 스텟 가치'!$S$17,'스테이지별 몬스터 스텟'!AG1716*'(참고)타워 스텟 가치'!$T$17,'스테이지별 몬스터 스텟'!AH1716*'(참고)타워 스텟 가치'!$U$17,'스테이지별 몬스터 스텟'!AI1716*'(참고)타워 스텟 가치'!$V$17,'스테이지별 몬스터 스텟'!AJ1716*'(참고)타워 스텟 가치'!$W$17,'스테이지별 몬스터 스텟'!AK1716*'(참고)타워 스텟 가치'!$X$17,'스테이지별 몬스터 스텟'!AL1716*'(참고)타워 스텟 가치'!$Y$17)</f>
        <v>1045324.0700000065</v>
      </c>
      <c r="AN1716">
        <v>3</v>
      </c>
    </row>
    <row r="1717" spans="3:40" x14ac:dyDescent="0.3">
      <c r="C1717">
        <v>3</v>
      </c>
      <c r="D1717">
        <f t="shared" si="80"/>
        <v>343</v>
      </c>
      <c r="E1717" s="52">
        <f>VLOOKUP(D1717,'스테이지별 난이도 설정'!B:C,2,0)</f>
        <v>137.20000000000087</v>
      </c>
      <c r="F1717" t="str">
        <f t="shared" si="81"/>
        <v>에픽</v>
      </c>
      <c r="G1717">
        <f t="shared" si="79"/>
        <v>6</v>
      </c>
      <c r="H1717">
        <f>VLOOKUP($F1717,'(참고)타워 스텟 가치'!$B$2:$L$6,H$2,0)+(VLOOKUP($F1717,'(참고)타워 스텟 가치'!$B$2:$L$6,H$2,0)*$E1717)</f>
        <v>2332.1250000000146</v>
      </c>
      <c r="I1717">
        <f>VLOOKUP($F1717,'(참고)타워 스텟 가치'!$B$2:$L$6,I$2,0)+(VLOOKUP($F1717,'(참고)타워 스텟 가치'!$B$2:$L$6,I$2,0)*$E1717)</f>
        <v>466.42500000000291</v>
      </c>
      <c r="J1717">
        <f>VLOOKUP($F1717,'(참고)타워 스텟 가치'!$B$2:$L$6,J$2,0)+(VLOOKUP($F1717,'(참고)타워 스텟 가치'!$B$2:$L$6,J$2,0)*$E1717)</f>
        <v>691000.00000000431</v>
      </c>
      <c r="K1717">
        <f>VLOOKUP($F1717,'(참고)타워 스텟 가치'!$B$2:$L$6,K$2,0)+(VLOOKUP($F1717,'(참고)타워 스텟 가치'!$B$2:$L$6,K$2,0)*$E1717)</f>
        <v>9328.5000000000582</v>
      </c>
      <c r="L1717">
        <f>VLOOKUP($F1717,'(참고)타워 스텟 가치'!$B$2:$L$6,L$2,0)+(VLOOKUP($F1717,'(참고)타워 스텟 가치'!$B$2:$L$6,L$2,0)*$E1717)</f>
        <v>155.47500000000099</v>
      </c>
      <c r="M1717">
        <f>VLOOKUP($F1717,'(참고)타워 스텟 가치'!$B$2:$L$6,M$2,0)+(VLOOKUP($F1717,'(참고)타워 스텟 가치'!$B$2:$L$6,M$2,0)*$E1717)</f>
        <v>41.460000000000257</v>
      </c>
      <c r="N1717">
        <f>VLOOKUP($F1717,'(참고)타워 스텟 가치'!$B$2:$L$6,N$2,0)+(VLOOKUP($F1717,'(참고)타워 스텟 가치'!$B$2:$L$6,N$2,0)*$E1717)</f>
        <v>0</v>
      </c>
      <c r="O1717">
        <f>VLOOKUP($F1717,'(참고)타워 스텟 가치'!$B$2:$L$6,O$2,0)+(VLOOKUP($F1717,'(참고)타워 스텟 가치'!$B$2:$L$6,O$2,0)*$E1717)</f>
        <v>0</v>
      </c>
      <c r="P1717">
        <f>VLOOKUP($F1717,'(참고)타워 스텟 가치'!$B$2:$L$6,P$2,0)+(VLOOKUP($F1717,'(참고)타워 스텟 가치'!$B$2:$L$6,P$2,0)*$E1717)</f>
        <v>96.740000000000606</v>
      </c>
      <c r="Q1717">
        <f>SUM('스테이지별 몬스터 스텟'!H1717*'(참고)타워 스텟 가치'!$Q$17,'스테이지별 몬스터 스텟'!I1717*'(참고)타워 스텟 가치'!$R$17,'스테이지별 몬스터 스텟'!J1717*'(참고)타워 스텟 가치'!$S$17,'스테이지별 몬스터 스텟'!K1717*'(참고)타워 스텟 가치'!$T$17,'스테이지별 몬스터 스텟'!L1717*'(참고)타워 스텟 가치'!$U$17,'스테이지별 몬스터 스텟'!M1717*'(참고)타워 스텟 가치'!$V$17,'스테이지별 몬스터 스텟'!N1717*'(참고)타워 스텟 가치'!$W$17,'스테이지별 몬스터 스텟'!O1717*'(참고)타워 스텟 가치'!$X$17,'스테이지별 몬스터 스텟'!P1717*'(참고)타워 스텟 가치'!$Y$17)</f>
        <v>1061066.7775000066</v>
      </c>
      <c r="R1717">
        <v>1</v>
      </c>
      <c r="S1717">
        <f>VLOOKUP($F1717,'(참고)타워 스텟 가치'!$B$7:$L$11,S$2,0)+(VLOOKUP($F1717,'(참고)타워 스텟 가치'!$B$7:$L$11,S$2,0)*$E1717)</f>
        <v>777.37500000000489</v>
      </c>
      <c r="T1717">
        <f>VLOOKUP($F1717,'(참고)타워 스텟 가치'!$B$7:$L$11,T$2,0)+(VLOOKUP($F1717,'(참고)타워 스텟 가치'!$B$7:$L$11,T$2,0)*$E1717)</f>
        <v>1399.2750000000087</v>
      </c>
      <c r="U1717">
        <f>VLOOKUP($F1717,'(참고)타워 스텟 가치'!$B$7:$L$11,U$2,0)+(VLOOKUP($F1717,'(참고)타워 스텟 가치'!$B$7:$L$11,U$2,0)*$E1717)</f>
        <v>691000.00000000431</v>
      </c>
      <c r="V1717">
        <f>VLOOKUP($F1717,'(참고)타워 스텟 가치'!$B$7:$L$11,V$2,0)+(VLOOKUP($F1717,'(참고)타워 스텟 가치'!$B$7:$L$11,V$2,0)*$E1717)</f>
        <v>9328.5000000000582</v>
      </c>
      <c r="W1717">
        <f>VLOOKUP($F1717,'(참고)타워 스텟 가치'!$B$7:$L$11,W$2,0)+(VLOOKUP($F1717,'(참고)타워 스텟 가치'!$B$7:$L$11,W$2,0)*$E1717)</f>
        <v>155.47500000000099</v>
      </c>
      <c r="X1717">
        <f>VLOOKUP($F1717,'(참고)타워 스텟 가치'!$B$7:$L$11,X$2,0)+(VLOOKUP($F1717,'(참고)타워 스텟 가치'!$B$7:$L$11,X$2,0)*$E1717)</f>
        <v>41.460000000000257</v>
      </c>
      <c r="Y1717">
        <f>VLOOKUP($F1717,'(참고)타워 스텟 가치'!$B$7:$L$11,Y$2,0)+(VLOOKUP($F1717,'(참고)타워 스텟 가치'!$B$7:$L$11,Y$2,0)*$E1717)</f>
        <v>0</v>
      </c>
      <c r="Z1717">
        <f>VLOOKUP($F1717,'(참고)타워 스텟 가치'!$B$7:$L$11,Z$2,0)+(VLOOKUP($F1717,'(참고)타워 스텟 가치'!$B$7:$L$11,Z$2,0)*$E1717)</f>
        <v>0</v>
      </c>
      <c r="AA1717">
        <f>VLOOKUP($F1717,'(참고)타워 스텟 가치'!$B$7:$L$11,AA$2,0)+(VLOOKUP($F1717,'(참고)타워 스텟 가치'!$B$7:$L$11,AA$2,0)*$E1717)</f>
        <v>96.740000000000606</v>
      </c>
      <c r="AB1717">
        <f>SUM('스테이지별 몬스터 스텟'!S1717*'(참고)타워 스텟 가치'!$Q$17,'스테이지별 몬스터 스텟'!T1717*'(참고)타워 스텟 가치'!$R$17,'스테이지별 몬스터 스텟'!U1717*'(참고)타워 스텟 가치'!$S$17,'스테이지별 몬스터 스텟'!V1717*'(참고)타워 스텟 가치'!$T$17,'스테이지별 몬스터 스텟'!W1717*'(참고)타워 스텟 가치'!$U$17,'스테이지별 몬스터 스텟'!X1717*'(참고)타워 스텟 가치'!$V$17,'스테이지별 몬스터 스텟'!Y1717*'(참고)타워 스텟 가치'!$W$17,'스테이지별 몬스터 스텟'!Z1717*'(참고)타워 스텟 가치'!$X$17,'스테이지별 몬스터 스텟'!AA1717*'(참고)타워 스텟 가치'!$Y$17)</f>
        <v>1059356.5525000065</v>
      </c>
      <c r="AC1717">
        <v>2</v>
      </c>
      <c r="AD1717">
        <f>VLOOKUP($F1717,'(참고)타워 스텟 가치'!$B$12:$L$16,AD$2,0)+(VLOOKUP($F1717,'(참고)타워 스텟 가치'!$B$12:$L$16,AD$2,0)*$E1717)</f>
        <v>777.37500000000489</v>
      </c>
      <c r="AE1717">
        <f>VLOOKUP($F1717,'(참고)타워 스텟 가치'!$B$12:$L$16,AE$2,0)+(VLOOKUP($F1717,'(참고)타워 스텟 가치'!$B$12:$L$16,AE$2,0)*$E1717)</f>
        <v>932.85000000000582</v>
      </c>
      <c r="AF1717">
        <f>VLOOKUP($F1717,'(참고)타워 스텟 가치'!$B$12:$L$16,AF$2,0)+(VLOOKUP($F1717,'(참고)타워 스텟 가치'!$B$12:$L$16,AF$2,0)*$E1717)</f>
        <v>691000.00000000431</v>
      </c>
      <c r="AG1717">
        <f>VLOOKUP($F1717,'(참고)타워 스텟 가치'!$B$12:$L$16,AG$2,0)+(VLOOKUP($F1717,'(참고)타워 스텟 가치'!$B$12:$L$16,AG$2,0)*$E1717)</f>
        <v>4664.2500000000291</v>
      </c>
      <c r="AH1717">
        <f>VLOOKUP($F1717,'(참고)타워 스텟 가치'!$B$12:$L$16,AH$2,0)+(VLOOKUP($F1717,'(참고)타워 스텟 가치'!$B$12:$L$16,AH$2,0)*$E1717)</f>
        <v>155.47500000000099</v>
      </c>
      <c r="AI1717">
        <f>VLOOKUP($F1717,'(참고)타워 스텟 가치'!$B$12:$L$16,AI$2,0)+(VLOOKUP($F1717,'(참고)타워 스텟 가치'!$B$12:$L$16,AI$2,0)*$E1717)</f>
        <v>41.460000000000257</v>
      </c>
      <c r="AJ1717">
        <f>VLOOKUP($F1717,'(참고)타워 스텟 가치'!$B$12:$L$16,AJ$2,0)+(VLOOKUP($F1717,'(참고)타워 스텟 가치'!$B$12:$L$16,AJ$2,0)*$E1717)</f>
        <v>0</v>
      </c>
      <c r="AK1717">
        <f>VLOOKUP($F1717,'(참고)타워 스텟 가치'!$B$12:$L$16,AK$2,0)+(VLOOKUP($F1717,'(참고)타워 스텟 가치'!$B$12:$L$16,AK$2,0)*$E1717)</f>
        <v>0</v>
      </c>
      <c r="AL1717">
        <f>VLOOKUP($F1717,'(참고)타워 스텟 가치'!$B$12:$L$16,AL$2,0)+(VLOOKUP($F1717,'(참고)타워 스텟 가치'!$B$12:$L$16,AL$2,0)*$E1717)</f>
        <v>193.48000000000121</v>
      </c>
      <c r="AM1717">
        <f>SUM('스테이지별 몬스터 스텟'!AD1717*'(참고)타워 스텟 가치'!$Q$17,'스테이지별 몬스터 스텟'!AE1717*'(참고)타워 스텟 가치'!$R$17,'스테이지별 몬스터 스텟'!AF1717*'(참고)타워 스텟 가치'!$S$17,'스테이지별 몬스터 스텟'!AG1717*'(참고)타워 스텟 가치'!$T$17,'스테이지별 몬스터 스텟'!AH1717*'(참고)타워 스텟 가치'!$U$17,'스테이지별 몬스터 스텟'!AI1717*'(참고)타워 스텟 가치'!$V$17,'스테이지별 몬스터 스텟'!AJ1717*'(참고)타워 스텟 가치'!$W$17,'스테이지별 몬스터 스텟'!AK1717*'(참고)타워 스텟 가치'!$X$17,'스테이지별 몬스터 스텟'!AL1717*'(참고)타워 스텟 가치'!$Y$17)</f>
        <v>1049521.8950000065</v>
      </c>
      <c r="AN1717">
        <v>3</v>
      </c>
    </row>
    <row r="1718" spans="3:40" x14ac:dyDescent="0.3">
      <c r="C1718">
        <v>4</v>
      </c>
      <c r="D1718">
        <f t="shared" si="80"/>
        <v>343</v>
      </c>
      <c r="E1718" s="52">
        <f>VLOOKUP(D1718,'스테이지별 난이도 설정'!B:C,2,0)</f>
        <v>137.20000000000087</v>
      </c>
      <c r="F1718" t="str">
        <f t="shared" si="81"/>
        <v>유니크</v>
      </c>
      <c r="G1718">
        <f t="shared" si="79"/>
        <v>6</v>
      </c>
      <c r="H1718">
        <f>VLOOKUP($F1718,'(참고)타워 스텟 가치'!$B$2:$L$6,H$2,0)+(VLOOKUP($F1718,'(참고)타워 스텟 가치'!$B$2:$L$6,H$2,0)*$E1718)</f>
        <v>3498.1875000000218</v>
      </c>
      <c r="I1718">
        <f>VLOOKUP($F1718,'(참고)타워 스텟 가치'!$B$2:$L$6,I$2,0)+(VLOOKUP($F1718,'(참고)타워 스텟 가치'!$B$2:$L$6,I$2,0)*$E1718)</f>
        <v>699.63750000000437</v>
      </c>
      <c r="J1718">
        <f>VLOOKUP($F1718,'(참고)타워 스텟 가치'!$B$2:$L$6,J$2,0)+(VLOOKUP($F1718,'(참고)타워 스텟 가치'!$B$2:$L$6,J$2,0)*$E1718)</f>
        <v>691000.00000000431</v>
      </c>
      <c r="K1718">
        <f>VLOOKUP($F1718,'(참고)타워 스텟 가치'!$B$2:$L$6,K$2,0)+(VLOOKUP($F1718,'(참고)타워 스텟 가치'!$B$2:$L$6,K$2,0)*$E1718)</f>
        <v>13992.750000000087</v>
      </c>
      <c r="L1718">
        <f>VLOOKUP($F1718,'(참고)타워 스텟 가치'!$B$2:$L$6,L$2,0)+(VLOOKUP($F1718,'(참고)타워 스텟 가치'!$B$2:$L$6,L$2,0)*$E1718)</f>
        <v>233.21250000000146</v>
      </c>
      <c r="M1718">
        <f>VLOOKUP($F1718,'(참고)타워 스텟 가치'!$B$2:$L$6,M$2,0)+(VLOOKUP($F1718,'(참고)타워 스텟 가치'!$B$2:$L$6,M$2,0)*$E1718)</f>
        <v>41.460000000000257</v>
      </c>
      <c r="N1718">
        <f>VLOOKUP($F1718,'(참고)타워 스텟 가치'!$B$2:$L$6,N$2,0)+(VLOOKUP($F1718,'(참고)타워 스텟 가치'!$B$2:$L$6,N$2,0)*$E1718)</f>
        <v>0</v>
      </c>
      <c r="O1718">
        <f>VLOOKUP($F1718,'(참고)타워 스텟 가치'!$B$2:$L$6,O$2,0)+(VLOOKUP($F1718,'(참고)타워 스텟 가치'!$B$2:$L$6,O$2,0)*$E1718)</f>
        <v>0</v>
      </c>
      <c r="P1718">
        <f>VLOOKUP($F1718,'(참고)타워 스텟 가치'!$B$2:$L$6,P$2,0)+(VLOOKUP($F1718,'(참고)타워 스텟 가치'!$B$2:$L$6,P$2,0)*$E1718)</f>
        <v>138.20000000000087</v>
      </c>
      <c r="Q1718">
        <f>SUM('스테이지별 몬스터 스텟'!H1718*'(참고)타워 스텟 가치'!$Q$17,'스테이지별 몬스터 스텟'!I1718*'(참고)타워 스텟 가치'!$R$17,'스테이지별 몬스터 스텟'!J1718*'(참고)타워 스텟 가치'!$S$17,'스테이지별 몬스터 스텟'!K1718*'(참고)타워 스텟 가치'!$T$17,'스테이지별 몬스터 스텟'!L1718*'(참고)타워 스텟 가치'!$U$17,'스테이지별 몬스터 스텟'!M1718*'(참고)타워 스텟 가치'!$V$17,'스테이지별 몬스터 스텟'!N1718*'(참고)타워 스텟 가치'!$W$17,'스테이지별 몬스터 스텟'!O1718*'(참고)타워 스텟 가치'!$X$17,'스테이지별 몬스터 스텟'!P1718*'(참고)타워 스텟 가치'!$Y$17)</f>
        <v>1073315.6162500067</v>
      </c>
      <c r="R1718">
        <v>1</v>
      </c>
      <c r="S1718">
        <f>VLOOKUP($F1718,'(참고)타워 스텟 가치'!$B$7:$L$11,S$2,0)+(VLOOKUP($F1718,'(참고)타워 스텟 가치'!$B$7:$L$11,S$2,0)*$E1718)</f>
        <v>1166.0625000000073</v>
      </c>
      <c r="T1718">
        <f>VLOOKUP($F1718,'(참고)타워 스텟 가치'!$B$7:$L$11,T$2,0)+(VLOOKUP($F1718,'(참고)타워 스텟 가치'!$B$7:$L$11,T$2,0)*$E1718)</f>
        <v>2098.9125000000131</v>
      </c>
      <c r="U1718">
        <f>VLOOKUP($F1718,'(참고)타워 스텟 가치'!$B$7:$L$11,U$2,0)+(VLOOKUP($F1718,'(참고)타워 스텟 가치'!$B$7:$L$11,U$2,0)*$E1718)</f>
        <v>691000.00000000431</v>
      </c>
      <c r="V1718">
        <f>VLOOKUP($F1718,'(참고)타워 스텟 가치'!$B$7:$L$11,V$2,0)+(VLOOKUP($F1718,'(참고)타워 스텟 가치'!$B$7:$L$11,V$2,0)*$E1718)</f>
        <v>13992.750000000087</v>
      </c>
      <c r="W1718">
        <f>VLOOKUP($F1718,'(참고)타워 스텟 가치'!$B$7:$L$11,W$2,0)+(VLOOKUP($F1718,'(참고)타워 스텟 가치'!$B$7:$L$11,W$2,0)*$E1718)</f>
        <v>233.21250000000146</v>
      </c>
      <c r="X1718">
        <f>VLOOKUP($F1718,'(참고)타워 스텟 가치'!$B$7:$L$11,X$2,0)+(VLOOKUP($F1718,'(참고)타워 스텟 가치'!$B$7:$L$11,X$2,0)*$E1718)</f>
        <v>41.460000000000257</v>
      </c>
      <c r="Y1718">
        <f>VLOOKUP($F1718,'(참고)타워 스텟 가치'!$B$7:$L$11,Y$2,0)+(VLOOKUP($F1718,'(참고)타워 스텟 가치'!$B$7:$L$11,Y$2,0)*$E1718)</f>
        <v>0</v>
      </c>
      <c r="Z1718">
        <f>VLOOKUP($F1718,'(참고)타워 스텟 가치'!$B$7:$L$11,Z$2,0)+(VLOOKUP($F1718,'(참고)타워 스텟 가치'!$B$7:$L$11,Z$2,0)*$E1718)</f>
        <v>0</v>
      </c>
      <c r="AA1718">
        <f>VLOOKUP($F1718,'(참고)타워 스텟 가치'!$B$7:$L$11,AA$2,0)+(VLOOKUP($F1718,'(참고)타워 스텟 가치'!$B$7:$L$11,AA$2,0)*$E1718)</f>
        <v>138.20000000000087</v>
      </c>
      <c r="AB1718">
        <f>SUM('스테이지별 몬스터 스텟'!S1718*'(참고)타워 스텟 가치'!$Q$17,'스테이지별 몬스터 스텟'!T1718*'(참고)타워 스텟 가치'!$R$17,'스테이지별 몬스터 스텟'!U1718*'(참고)타워 스텟 가치'!$S$17,'스테이지별 몬스터 스텟'!V1718*'(참고)타워 스텟 가치'!$T$17,'스테이지별 몬스터 스텟'!W1718*'(참고)타워 스텟 가치'!$U$17,'스테이지별 몬스터 스텟'!X1718*'(참고)타워 스텟 가치'!$V$17,'스테이지별 몬스터 스텟'!Y1718*'(참고)타워 스텟 가치'!$W$17,'스테이지별 몬스터 스텟'!Z1718*'(참고)타워 스텟 가치'!$X$17,'스테이지별 몬스터 스텟'!AA1718*'(참고)타워 스텟 가치'!$Y$17)</f>
        <v>1070750.2787500066</v>
      </c>
      <c r="AC1718">
        <v>2</v>
      </c>
      <c r="AD1718">
        <f>VLOOKUP($F1718,'(참고)타워 스텟 가치'!$B$12:$L$16,AD$2,0)+(VLOOKUP($F1718,'(참고)타워 스텟 가치'!$B$12:$L$16,AD$2,0)*$E1718)</f>
        <v>1166.0625000000073</v>
      </c>
      <c r="AE1718">
        <f>VLOOKUP($F1718,'(참고)타워 스텟 가치'!$B$12:$L$16,AE$2,0)+(VLOOKUP($F1718,'(참고)타워 스텟 가치'!$B$12:$L$16,AE$2,0)*$E1718)</f>
        <v>1399.2750000000087</v>
      </c>
      <c r="AF1718">
        <f>VLOOKUP($F1718,'(참고)타워 스텟 가치'!$B$12:$L$16,AF$2,0)+(VLOOKUP($F1718,'(참고)타워 스텟 가치'!$B$12:$L$16,AF$2,0)*$E1718)</f>
        <v>691000.00000000431</v>
      </c>
      <c r="AG1718">
        <f>VLOOKUP($F1718,'(참고)타워 스텟 가치'!$B$12:$L$16,AG$2,0)+(VLOOKUP($F1718,'(참고)타워 스텟 가치'!$B$12:$L$16,AG$2,0)*$E1718)</f>
        <v>6996.3750000000437</v>
      </c>
      <c r="AH1718">
        <f>VLOOKUP($F1718,'(참고)타워 스텟 가치'!$B$12:$L$16,AH$2,0)+(VLOOKUP($F1718,'(참고)타워 스텟 가치'!$B$12:$L$16,AH$2,0)*$E1718)</f>
        <v>233.21250000000146</v>
      </c>
      <c r="AI1718">
        <f>VLOOKUP($F1718,'(참고)타워 스텟 가치'!$B$12:$L$16,AI$2,0)+(VLOOKUP($F1718,'(참고)타워 스텟 가치'!$B$12:$L$16,AI$2,0)*$E1718)</f>
        <v>41.460000000000257</v>
      </c>
      <c r="AJ1718">
        <f>VLOOKUP($F1718,'(참고)타워 스텟 가치'!$B$12:$L$16,AJ$2,0)+(VLOOKUP($F1718,'(참고)타워 스텟 가치'!$B$12:$L$16,AJ$2,0)*$E1718)</f>
        <v>0</v>
      </c>
      <c r="AK1718">
        <f>VLOOKUP($F1718,'(참고)타워 스텟 가치'!$B$12:$L$16,AK$2,0)+(VLOOKUP($F1718,'(참고)타워 스텟 가치'!$B$12:$L$16,AK$2,0)*$E1718)</f>
        <v>0</v>
      </c>
      <c r="AL1718">
        <f>VLOOKUP($F1718,'(참고)타워 스텟 가치'!$B$12:$L$16,AL$2,0)+(VLOOKUP($F1718,'(참고)타워 스텟 가치'!$B$12:$L$16,AL$2,0)*$E1718)</f>
        <v>276.40000000000174</v>
      </c>
      <c r="AM1718">
        <f>SUM('스테이지별 몬스터 스텟'!AD1718*'(참고)타워 스텟 가치'!$Q$17,'스테이지별 몬스터 스텟'!AE1718*'(참고)타워 스텟 가치'!$R$17,'스테이지별 몬스터 스텟'!AF1718*'(참고)타워 스텟 가치'!$S$17,'스테이지별 몬스터 스텟'!AG1718*'(참고)타워 스텟 가치'!$T$17,'스테이지별 몬스터 스텟'!AH1718*'(참고)타워 스텟 가치'!$U$17,'스테이지별 몬스터 스텟'!AI1718*'(참고)타워 스텟 가치'!$V$17,'스테이지별 몬스터 스텟'!AJ1718*'(참고)타워 스텟 가치'!$W$17,'스테이지별 몬스터 스텟'!AK1718*'(참고)타워 스텟 가치'!$X$17,'스테이지별 몬스터 스텟'!AL1718*'(참고)타워 스텟 가치'!$Y$17)</f>
        <v>1055984.4725000067</v>
      </c>
      <c r="AN1718">
        <v>3</v>
      </c>
    </row>
    <row r="1719" spans="3:40" x14ac:dyDescent="0.3">
      <c r="C1719">
        <v>5</v>
      </c>
      <c r="D1719">
        <f t="shared" si="80"/>
        <v>343</v>
      </c>
      <c r="E1719" s="52">
        <f>VLOOKUP(D1719,'스테이지별 난이도 설정'!B:C,2,0)</f>
        <v>137.20000000000087</v>
      </c>
      <c r="F1719" t="str">
        <f t="shared" si="81"/>
        <v>스페셜</v>
      </c>
      <c r="G1719">
        <f t="shared" si="79"/>
        <v>6</v>
      </c>
      <c r="H1719">
        <f>VLOOKUP($F1719,'(참고)타워 스텟 가치'!$B$2:$L$6,H$2,0)+(VLOOKUP($F1719,'(참고)타워 스텟 가치'!$B$2:$L$6,H$2,0)*$E1719)</f>
        <v>5247.2812500000327</v>
      </c>
      <c r="I1719">
        <f>VLOOKUP($F1719,'(참고)타워 스텟 가치'!$B$2:$L$6,I$2,0)+(VLOOKUP($F1719,'(참고)타워 스텟 가치'!$B$2:$L$6,I$2,0)*$E1719)</f>
        <v>1049.4562500000065</v>
      </c>
      <c r="J1719">
        <f>VLOOKUP($F1719,'(참고)타워 스텟 가치'!$B$2:$L$6,J$2,0)+(VLOOKUP($F1719,'(참고)타워 스텟 가치'!$B$2:$L$6,J$2,0)*$E1719)</f>
        <v>691000.00000000431</v>
      </c>
      <c r="K1719">
        <f>VLOOKUP($F1719,'(참고)타워 스텟 가치'!$B$2:$L$6,K$2,0)+(VLOOKUP($F1719,'(참고)타워 스텟 가치'!$B$2:$L$6,K$2,0)*$E1719)</f>
        <v>20989.125000000131</v>
      </c>
      <c r="L1719">
        <f>VLOOKUP($F1719,'(참고)타워 스텟 가치'!$B$2:$L$6,L$2,0)+(VLOOKUP($F1719,'(참고)타워 스텟 가치'!$B$2:$L$6,L$2,0)*$E1719)</f>
        <v>349.81875000000218</v>
      </c>
      <c r="M1719">
        <f>VLOOKUP($F1719,'(참고)타워 스텟 가치'!$B$2:$L$6,M$2,0)+(VLOOKUP($F1719,'(참고)타워 스텟 가치'!$B$2:$L$6,M$2,0)*$E1719)</f>
        <v>41.460000000000257</v>
      </c>
      <c r="N1719">
        <f>VLOOKUP($F1719,'(참고)타워 스텟 가치'!$B$2:$L$6,N$2,0)+(VLOOKUP($F1719,'(참고)타워 스텟 가치'!$B$2:$L$6,N$2,0)*$E1719)</f>
        <v>0</v>
      </c>
      <c r="O1719">
        <f>VLOOKUP($F1719,'(참고)타워 스텟 가치'!$B$2:$L$6,O$2,0)+(VLOOKUP($F1719,'(참고)타워 스텟 가치'!$B$2:$L$6,O$2,0)*$E1719)</f>
        <v>0</v>
      </c>
      <c r="P1719">
        <f>VLOOKUP($F1719,'(참고)타워 스텟 가치'!$B$2:$L$6,P$2,0)+(VLOOKUP($F1719,'(참고)타워 스텟 가치'!$B$2:$L$6,P$2,0)*$E1719)</f>
        <v>138.20000000000087</v>
      </c>
      <c r="Q1719">
        <f>SUM('스테이지별 몬스터 스텟'!H1719*'(참고)타워 스텟 가치'!$Q$17,'스테이지별 몬스터 스텟'!I1719*'(참고)타워 스텟 가치'!$R$17,'스테이지별 몬스터 스텟'!J1719*'(참고)타워 스텟 가치'!$S$17,'스테이지별 몬스터 스텟'!K1719*'(참고)타워 스텟 가치'!$T$17,'스테이지별 몬스터 스텟'!L1719*'(참고)타워 스텟 가치'!$U$17,'스테이지별 몬스터 스텟'!M1719*'(참고)타워 스텟 가치'!$V$17,'스테이지별 몬스터 스텟'!N1719*'(참고)타워 스텟 가치'!$W$17,'스테이지별 몬스터 스텟'!O1719*'(참고)타워 스텟 가치'!$X$17,'스테이지별 몬스터 스텟'!P1719*'(참고)타워 스텟 가치'!$Y$17)</f>
        <v>1091564.4943750068</v>
      </c>
      <c r="R1719">
        <v>1</v>
      </c>
      <c r="S1719">
        <f>VLOOKUP($F1719,'(참고)타워 스텟 가치'!$B$7:$L$11,S$2,0)+(VLOOKUP($F1719,'(참고)타워 스텟 가치'!$B$7:$L$11,S$2,0)*$E1719)</f>
        <v>1749.0937500000109</v>
      </c>
      <c r="T1719">
        <f>VLOOKUP($F1719,'(참고)타워 스텟 가치'!$B$7:$L$11,T$2,0)+(VLOOKUP($F1719,'(참고)타워 스텟 가치'!$B$7:$L$11,T$2,0)*$E1719)</f>
        <v>3148.3687500000196</v>
      </c>
      <c r="U1719">
        <f>VLOOKUP($F1719,'(참고)타워 스텟 가치'!$B$7:$L$11,U$2,0)+(VLOOKUP($F1719,'(참고)타워 스텟 가치'!$B$7:$L$11,U$2,0)*$E1719)</f>
        <v>691000.00000000431</v>
      </c>
      <c r="V1719">
        <f>VLOOKUP($F1719,'(참고)타워 스텟 가치'!$B$7:$L$11,V$2,0)+(VLOOKUP($F1719,'(참고)타워 스텟 가치'!$B$7:$L$11,V$2,0)*$E1719)</f>
        <v>20989.125000000131</v>
      </c>
      <c r="W1719">
        <f>VLOOKUP($F1719,'(참고)타워 스텟 가치'!$B$7:$L$11,W$2,0)+(VLOOKUP($F1719,'(참고)타워 스텟 가치'!$B$7:$L$11,W$2,0)*$E1719)</f>
        <v>349.81875000000218</v>
      </c>
      <c r="X1719">
        <f>VLOOKUP($F1719,'(참고)타워 스텟 가치'!$B$7:$L$11,X$2,0)+(VLOOKUP($F1719,'(참고)타워 스텟 가치'!$B$7:$L$11,X$2,0)*$E1719)</f>
        <v>41.460000000000257</v>
      </c>
      <c r="Y1719">
        <f>VLOOKUP($F1719,'(참고)타워 스텟 가치'!$B$7:$L$11,Y$2,0)+(VLOOKUP($F1719,'(참고)타워 스텟 가치'!$B$7:$L$11,Y$2,0)*$E1719)</f>
        <v>0</v>
      </c>
      <c r="Z1719">
        <f>VLOOKUP($F1719,'(참고)타워 스텟 가치'!$B$7:$L$11,Z$2,0)+(VLOOKUP($F1719,'(참고)타워 스텟 가치'!$B$7:$L$11,Z$2,0)*$E1719)</f>
        <v>0</v>
      </c>
      <c r="AA1719">
        <f>VLOOKUP($F1719,'(참고)타워 스텟 가치'!$B$7:$L$11,AA$2,0)+(VLOOKUP($F1719,'(참고)타워 스텟 가치'!$B$7:$L$11,AA$2,0)*$E1719)</f>
        <v>138.20000000000087</v>
      </c>
      <c r="AB1719">
        <f>SUM('스테이지별 몬스터 스텟'!S1719*'(참고)타워 스텟 가치'!$Q$17,'스테이지별 몬스터 스텟'!T1719*'(참고)타워 스텟 가치'!$R$17,'스테이지별 몬스터 스텟'!U1719*'(참고)타워 스텟 가치'!$S$17,'스테이지별 몬스터 스텟'!V1719*'(참고)타워 스텟 가치'!$T$17,'스테이지별 몬스터 스텟'!W1719*'(참고)타워 스텟 가치'!$U$17,'스테이지별 몬스터 스텟'!X1719*'(참고)타워 스텟 가치'!$V$17,'스테이지별 몬스터 스텟'!Y1719*'(참고)타워 스텟 가치'!$W$17,'스테이지별 몬스터 스텟'!Z1719*'(참고)타워 스텟 가치'!$X$17,'스테이지별 몬스터 스텟'!AA1719*'(참고)타워 스텟 가치'!$Y$17)</f>
        <v>1087716.4881250067</v>
      </c>
      <c r="AC1719">
        <v>2</v>
      </c>
      <c r="AD1719">
        <f>VLOOKUP($F1719,'(참고)타워 스텟 가치'!$B$12:$L$16,AD$2,0)+(VLOOKUP($F1719,'(참고)타워 스텟 가치'!$B$12:$L$16,AD$2,0)*$E1719)</f>
        <v>1749.0937500000109</v>
      </c>
      <c r="AE1719">
        <f>VLOOKUP($F1719,'(참고)타워 스텟 가치'!$B$12:$L$16,AE$2,0)+(VLOOKUP($F1719,'(참고)타워 스텟 가치'!$B$12:$L$16,AE$2,0)*$E1719)</f>
        <v>2098.9125000000131</v>
      </c>
      <c r="AF1719">
        <f>VLOOKUP($F1719,'(참고)타워 스텟 가치'!$B$12:$L$16,AF$2,0)+(VLOOKUP($F1719,'(참고)타워 스텟 가치'!$B$12:$L$16,AF$2,0)*$E1719)</f>
        <v>691000.00000000431</v>
      </c>
      <c r="AG1719">
        <f>VLOOKUP($F1719,'(참고)타워 스텟 가치'!$B$12:$L$16,AG$2,0)+(VLOOKUP($F1719,'(참고)타워 스텟 가치'!$B$12:$L$16,AG$2,0)*$E1719)</f>
        <v>10494.562500000065</v>
      </c>
      <c r="AH1719">
        <f>VLOOKUP($F1719,'(참고)타워 스텟 가치'!$B$12:$L$16,AH$2,0)+(VLOOKUP($F1719,'(참고)타워 스텟 가치'!$B$12:$L$16,AH$2,0)*$E1719)</f>
        <v>349.81875000000218</v>
      </c>
      <c r="AI1719">
        <f>VLOOKUP($F1719,'(참고)타워 스텟 가치'!$B$12:$L$16,AI$2,0)+(VLOOKUP($F1719,'(참고)타워 스텟 가치'!$B$12:$L$16,AI$2,0)*$E1719)</f>
        <v>41.460000000000257</v>
      </c>
      <c r="AJ1719">
        <f>VLOOKUP($F1719,'(참고)타워 스텟 가치'!$B$12:$L$16,AJ$2,0)+(VLOOKUP($F1719,'(참고)타워 스텟 가치'!$B$12:$L$16,AJ$2,0)*$E1719)</f>
        <v>0</v>
      </c>
      <c r="AK1719">
        <f>VLOOKUP($F1719,'(참고)타워 스텟 가치'!$B$12:$L$16,AK$2,0)+(VLOOKUP($F1719,'(참고)타워 스텟 가치'!$B$12:$L$16,AK$2,0)*$E1719)</f>
        <v>0</v>
      </c>
      <c r="AL1719">
        <f>VLOOKUP($F1719,'(참고)타워 스텟 가치'!$B$12:$L$16,AL$2,0)+(VLOOKUP($F1719,'(참고)타워 스텟 가치'!$B$12:$L$16,AL$2,0)*$E1719)</f>
        <v>276.40000000000174</v>
      </c>
      <c r="AM1719">
        <f>SUM('스테이지별 몬스터 스텟'!AD1719*'(참고)타워 스텟 가치'!$Q$17,'스테이지별 몬스터 스텟'!AE1719*'(참고)타워 스텟 가치'!$R$17,'스테이지별 몬스터 스텟'!AF1719*'(참고)타워 스텟 가치'!$S$17,'스테이지별 몬스터 스텟'!AG1719*'(참고)타워 스텟 가치'!$T$17,'스테이지별 몬스터 스텟'!AH1719*'(참고)타워 스텟 가치'!$U$17,'스테이지별 몬스터 스텟'!AI1719*'(참고)타워 스텟 가치'!$V$17,'스테이지별 몬스터 스텟'!AJ1719*'(참고)타워 스텟 가치'!$W$17,'스테이지별 몬스터 스텟'!AK1719*'(참고)타워 스텟 가치'!$X$17,'스테이지별 몬스터 스텟'!AL1719*'(참고)타워 스텟 가치'!$Y$17)</f>
        <v>1065429.5787500066</v>
      </c>
      <c r="AN1719">
        <v>3</v>
      </c>
    </row>
    <row r="1720" spans="3:40" x14ac:dyDescent="0.3">
      <c r="C1720">
        <v>1</v>
      </c>
      <c r="D1720">
        <f t="shared" si="80"/>
        <v>344</v>
      </c>
      <c r="E1720" s="52">
        <f>VLOOKUP(D1720,'스테이지별 난이도 설정'!B:C,2,0)</f>
        <v>137.60000000000088</v>
      </c>
      <c r="F1720" t="str">
        <f t="shared" si="81"/>
        <v>일반</v>
      </c>
      <c r="G1720">
        <f t="shared" si="79"/>
        <v>6</v>
      </c>
      <c r="H1720">
        <f>VLOOKUP($F1720,'(참고)타워 스텟 가치'!$B$2:$L$6,H$2,0)+(VLOOKUP($F1720,'(참고)타워 스텟 가치'!$B$2:$L$6,H$2,0)*$E1720)</f>
        <v>1039.5000000000066</v>
      </c>
      <c r="I1720">
        <f>VLOOKUP($F1720,'(참고)타워 스텟 가치'!$B$2:$L$6,I$2,0)+(VLOOKUP($F1720,'(참고)타워 스텟 가치'!$B$2:$L$6,I$2,0)*$E1720)</f>
        <v>207.90000000000131</v>
      </c>
      <c r="J1720">
        <f>VLOOKUP($F1720,'(참고)타워 스텟 가치'!$B$2:$L$6,J$2,0)+(VLOOKUP($F1720,'(참고)타워 스텟 가치'!$B$2:$L$6,J$2,0)*$E1720)</f>
        <v>693000.00000000442</v>
      </c>
      <c r="K1720">
        <f>VLOOKUP($F1720,'(참고)타워 스텟 가치'!$B$2:$L$6,K$2,0)+(VLOOKUP($F1720,'(참고)타워 스텟 가치'!$B$2:$L$6,K$2,0)*$E1720)</f>
        <v>4158.0000000000264</v>
      </c>
      <c r="L1720">
        <f>VLOOKUP($F1720,'(참고)타워 스텟 가치'!$B$2:$L$6,L$2,0)+(VLOOKUP($F1720,'(참고)타워 스텟 가치'!$B$2:$L$6,L$2,0)*$E1720)</f>
        <v>69.300000000000438</v>
      </c>
      <c r="M1720">
        <f>VLOOKUP($F1720,'(참고)타워 스텟 가치'!$B$2:$L$6,M$2,0)+(VLOOKUP($F1720,'(참고)타워 스텟 가치'!$B$2:$L$6,M$2,0)*$E1720)</f>
        <v>41.580000000000261</v>
      </c>
      <c r="N1720">
        <f>VLOOKUP($F1720,'(참고)타워 스텟 가치'!$B$2:$L$6,N$2,0)+(VLOOKUP($F1720,'(참고)타워 스텟 가치'!$B$2:$L$6,N$2,0)*$E1720)</f>
        <v>0</v>
      </c>
      <c r="O1720">
        <f>VLOOKUP($F1720,'(참고)타워 스텟 가치'!$B$2:$L$6,O$2,0)+(VLOOKUP($F1720,'(참고)타워 스텟 가치'!$B$2:$L$6,O$2,0)*$E1720)</f>
        <v>0</v>
      </c>
      <c r="P1720">
        <f>VLOOKUP($F1720,'(참고)타워 스텟 가치'!$B$2:$L$6,P$2,0)+(VLOOKUP($F1720,'(참고)타워 스텟 가치'!$B$2:$L$6,P$2,0)*$E1720)</f>
        <v>97.020000000000607</v>
      </c>
      <c r="Q1720">
        <f>SUM('스테이지별 몬스터 스텟'!H1720*'(참고)타워 스텟 가치'!$Q$17,'스테이지별 몬스터 스텟'!I1720*'(참고)타워 스텟 가치'!$R$17,'스테이지별 몬스터 스텟'!J1720*'(참고)타워 스텟 가치'!$S$17,'스테이지별 몬스터 스텟'!K1720*'(참고)타워 스텟 가치'!$T$17,'스테이지별 몬스터 스텟'!L1720*'(참고)타워 스텟 가치'!$U$17,'스테이지별 몬스터 스텟'!M1720*'(참고)타워 스텟 가치'!$V$17,'스테이지별 몬스터 스텟'!N1720*'(참고)타워 스텟 가치'!$W$17,'스테이지별 몬스터 스텟'!O1720*'(참고)타워 스텟 가치'!$X$17,'스테이지별 몬스터 스텟'!P1720*'(참고)타워 스텟 가치'!$Y$17)</f>
        <v>1050581.0700000068</v>
      </c>
      <c r="R1720">
        <v>1</v>
      </c>
      <c r="S1720">
        <f>VLOOKUP($F1720,'(참고)타워 스텟 가치'!$B$7:$L$11,S$2,0)+(VLOOKUP($F1720,'(참고)타워 스텟 가치'!$B$7:$L$11,S$2,0)*$E1720)</f>
        <v>346.50000000000216</v>
      </c>
      <c r="T1720">
        <f>VLOOKUP($F1720,'(참고)타워 스텟 가치'!$B$7:$L$11,T$2,0)+(VLOOKUP($F1720,'(참고)타워 스텟 가치'!$B$7:$L$11,T$2,0)*$E1720)</f>
        <v>623.70000000000391</v>
      </c>
      <c r="U1720">
        <f>VLOOKUP($F1720,'(참고)타워 스텟 가치'!$B$7:$L$11,U$2,0)+(VLOOKUP($F1720,'(참고)타워 스텟 가치'!$B$7:$L$11,U$2,0)*$E1720)</f>
        <v>693000.00000000442</v>
      </c>
      <c r="V1720">
        <f>VLOOKUP($F1720,'(참고)타워 스텟 가치'!$B$7:$L$11,V$2,0)+(VLOOKUP($F1720,'(참고)타워 스텟 가치'!$B$7:$L$11,V$2,0)*$E1720)</f>
        <v>4158.0000000000264</v>
      </c>
      <c r="W1720">
        <f>VLOOKUP($F1720,'(참고)타워 스텟 가치'!$B$7:$L$11,W$2,0)+(VLOOKUP($F1720,'(참고)타워 스텟 가치'!$B$7:$L$11,W$2,0)*$E1720)</f>
        <v>69.300000000000438</v>
      </c>
      <c r="X1720">
        <f>VLOOKUP($F1720,'(참고)타워 스텟 가치'!$B$7:$L$11,X$2,0)+(VLOOKUP($F1720,'(참고)타워 스텟 가치'!$B$7:$L$11,X$2,0)*$E1720)</f>
        <v>41.580000000000261</v>
      </c>
      <c r="Y1720">
        <f>VLOOKUP($F1720,'(참고)타워 스텟 가치'!$B$7:$L$11,Y$2,0)+(VLOOKUP($F1720,'(참고)타워 스텟 가치'!$B$7:$L$11,Y$2,0)*$E1720)</f>
        <v>0</v>
      </c>
      <c r="Z1720">
        <f>VLOOKUP($F1720,'(참고)타워 스텟 가치'!$B$7:$L$11,Z$2,0)+(VLOOKUP($F1720,'(참고)타워 스텟 가치'!$B$7:$L$11,Z$2,0)*$E1720)</f>
        <v>0</v>
      </c>
      <c r="AA1720">
        <f>VLOOKUP($F1720,'(참고)타워 스텟 가치'!$B$7:$L$11,AA$2,0)+(VLOOKUP($F1720,'(참고)타워 스텟 가치'!$B$7:$L$11,AA$2,0)*$E1720)</f>
        <v>97.020000000000607</v>
      </c>
      <c r="AB1720">
        <f>SUM('스테이지별 몬스터 스텟'!S1720*'(참고)타워 스텟 가치'!$Q$17,'스테이지별 몬스터 스텟'!T1720*'(참고)타워 스텟 가치'!$R$17,'스테이지별 몬스터 스텟'!U1720*'(참고)타워 스텟 가치'!$S$17,'스테이지별 몬스터 스텟'!V1720*'(참고)타워 스텟 가치'!$T$17,'스테이지별 몬스터 스텟'!W1720*'(참고)타워 스텟 가치'!$U$17,'스테이지별 몬스터 스텟'!X1720*'(참고)타워 스텟 가치'!$V$17,'스테이지별 몬스터 스텟'!Y1720*'(참고)타워 스텟 가치'!$W$17,'스테이지별 몬스터 스텟'!Z1720*'(참고)타워 스텟 가치'!$X$17,'스테이지별 몬스터 스텟'!AA1720*'(참고)타워 스텟 가치'!$Y$17)</f>
        <v>1049818.770000007</v>
      </c>
      <c r="AC1720">
        <v>2</v>
      </c>
      <c r="AD1720">
        <f>VLOOKUP($F1720,'(참고)타워 스텟 가치'!$B$12:$L$16,AD$2,0)+(VLOOKUP($F1720,'(참고)타워 스텟 가치'!$B$12:$L$16,AD$2,0)*$E1720)</f>
        <v>346.50000000000216</v>
      </c>
      <c r="AE1720">
        <f>VLOOKUP($F1720,'(참고)타워 스텟 가치'!$B$12:$L$16,AE$2,0)+(VLOOKUP($F1720,'(참고)타워 스텟 가치'!$B$12:$L$16,AE$2,0)*$E1720)</f>
        <v>415.80000000000263</v>
      </c>
      <c r="AF1720">
        <f>VLOOKUP($F1720,'(참고)타워 스텟 가치'!$B$12:$L$16,AF$2,0)+(VLOOKUP($F1720,'(참고)타워 스텟 가치'!$B$12:$L$16,AF$2,0)*$E1720)</f>
        <v>693000.00000000442</v>
      </c>
      <c r="AG1720">
        <f>VLOOKUP($F1720,'(참고)타워 스텟 가치'!$B$12:$L$16,AG$2,0)+(VLOOKUP($F1720,'(참고)타워 스텟 가치'!$B$12:$L$16,AG$2,0)*$E1720)</f>
        <v>2079.0000000000132</v>
      </c>
      <c r="AH1720">
        <f>VLOOKUP($F1720,'(참고)타워 스텟 가치'!$B$12:$L$16,AH$2,0)+(VLOOKUP($F1720,'(참고)타워 스텟 가치'!$B$12:$L$16,AH$2,0)*$E1720)</f>
        <v>69.300000000000438</v>
      </c>
      <c r="AI1720">
        <f>VLOOKUP($F1720,'(참고)타워 스텟 가치'!$B$12:$L$16,AI$2,0)+(VLOOKUP($F1720,'(참고)타워 스텟 가치'!$B$12:$L$16,AI$2,0)*$E1720)</f>
        <v>41.580000000000261</v>
      </c>
      <c r="AJ1720">
        <f>VLOOKUP($F1720,'(참고)타워 스텟 가치'!$B$12:$L$16,AJ$2,0)+(VLOOKUP($F1720,'(참고)타워 스텟 가치'!$B$12:$L$16,AJ$2,0)*$E1720)</f>
        <v>0</v>
      </c>
      <c r="AK1720">
        <f>VLOOKUP($F1720,'(참고)타워 스텟 가치'!$B$12:$L$16,AK$2,0)+(VLOOKUP($F1720,'(참고)타워 스텟 가치'!$B$12:$L$16,AK$2,0)*$E1720)</f>
        <v>0</v>
      </c>
      <c r="AL1720">
        <f>VLOOKUP($F1720,'(참고)타워 스텟 가치'!$B$12:$L$16,AL$2,0)+(VLOOKUP($F1720,'(참고)타워 스텟 가치'!$B$12:$L$16,AL$2,0)*$E1720)</f>
        <v>194.04000000000121</v>
      </c>
      <c r="AM1720">
        <f>SUM('스테이지별 몬스터 스텟'!AD1720*'(참고)타워 스텟 가치'!$Q$17,'스테이지별 몬스터 스텟'!AE1720*'(참고)타워 스텟 가치'!$R$17,'스테이지별 몬스터 스텟'!AF1720*'(참고)타워 스텟 가치'!$S$17,'스테이지별 몬스터 스텟'!AG1720*'(참고)타워 스텟 가치'!$T$17,'스테이지별 몬스터 스텟'!AH1720*'(참고)타워 스텟 가치'!$U$17,'스테이지별 몬스터 스텟'!AI1720*'(참고)타워 스텟 가치'!$V$17,'스테이지별 몬스터 스텟'!AJ1720*'(참고)타워 스텟 가치'!$W$17,'스테이지별 몬스터 스텟'!AK1720*'(참고)타워 스텟 가치'!$X$17,'스테이지별 몬스터 스텟'!AL1720*'(참고)타워 스텟 가치'!$Y$17)</f>
        <v>1045542.9600000065</v>
      </c>
      <c r="AN1720">
        <v>3</v>
      </c>
    </row>
    <row r="1721" spans="3:40" x14ac:dyDescent="0.3">
      <c r="C1721">
        <v>2</v>
      </c>
      <c r="D1721">
        <f t="shared" si="80"/>
        <v>344</v>
      </c>
      <c r="E1721" s="52">
        <f>VLOOKUP(D1721,'스테이지별 난이도 설정'!B:C,2,0)</f>
        <v>137.60000000000088</v>
      </c>
      <c r="F1721" t="str">
        <f t="shared" si="81"/>
        <v>레어</v>
      </c>
      <c r="G1721">
        <f t="shared" si="79"/>
        <v>6</v>
      </c>
      <c r="H1721">
        <f>VLOOKUP($F1721,'(참고)타워 스텟 가치'!$B$2:$L$6,H$2,0)+(VLOOKUP($F1721,'(참고)타워 스텟 가치'!$B$2:$L$6,H$2,0)*$E1721)</f>
        <v>1559.2500000000098</v>
      </c>
      <c r="I1721">
        <f>VLOOKUP($F1721,'(참고)타워 스텟 가치'!$B$2:$L$6,I$2,0)+(VLOOKUP($F1721,'(참고)타워 스텟 가치'!$B$2:$L$6,I$2,0)*$E1721)</f>
        <v>311.85000000000196</v>
      </c>
      <c r="J1721">
        <f>VLOOKUP($F1721,'(참고)타워 스텟 가치'!$B$2:$L$6,J$2,0)+(VLOOKUP($F1721,'(참고)타워 스텟 가치'!$B$2:$L$6,J$2,0)*$E1721)</f>
        <v>693000.00000000442</v>
      </c>
      <c r="K1721">
        <f>VLOOKUP($F1721,'(참고)타워 스텟 가치'!$B$2:$L$6,K$2,0)+(VLOOKUP($F1721,'(참고)타워 스텟 가치'!$B$2:$L$6,K$2,0)*$E1721)</f>
        <v>6237.0000000000391</v>
      </c>
      <c r="L1721">
        <f>VLOOKUP($F1721,'(참고)타워 스텟 가치'!$B$2:$L$6,L$2,0)+(VLOOKUP($F1721,'(참고)타워 스텟 가치'!$B$2:$L$6,L$2,0)*$E1721)</f>
        <v>103.95000000000066</v>
      </c>
      <c r="M1721">
        <f>VLOOKUP($F1721,'(참고)타워 스텟 가치'!$B$2:$L$6,M$2,0)+(VLOOKUP($F1721,'(참고)타워 스텟 가치'!$B$2:$L$6,M$2,0)*$E1721)</f>
        <v>41.580000000000261</v>
      </c>
      <c r="N1721">
        <f>VLOOKUP($F1721,'(참고)타워 스텟 가치'!$B$2:$L$6,N$2,0)+(VLOOKUP($F1721,'(참고)타워 스텟 가치'!$B$2:$L$6,N$2,0)*$E1721)</f>
        <v>0</v>
      </c>
      <c r="O1721">
        <f>VLOOKUP($F1721,'(참고)타워 스텟 가치'!$B$2:$L$6,O$2,0)+(VLOOKUP($F1721,'(참고)타워 스텟 가치'!$B$2:$L$6,O$2,0)*$E1721)</f>
        <v>0</v>
      </c>
      <c r="P1721">
        <f>VLOOKUP($F1721,'(참고)타워 스텟 가치'!$B$2:$L$6,P$2,0)+(VLOOKUP($F1721,'(참고)타워 스텟 가치'!$B$2:$L$6,P$2,0)*$E1721)</f>
        <v>97.020000000000607</v>
      </c>
      <c r="Q1721">
        <f>SUM('스테이지별 몬스터 스텟'!H1721*'(참고)타워 스텟 가치'!$Q$17,'스테이지별 몬스터 스텟'!I1721*'(참고)타워 스텟 가치'!$R$17,'스테이지별 몬스터 스텟'!J1721*'(참고)타워 스텟 가치'!$S$17,'스테이지별 몬스터 스텟'!K1721*'(참고)타워 스텟 가치'!$T$17,'스테이지별 몬스터 스텟'!L1721*'(참고)타워 스텟 가치'!$U$17,'스테이지별 몬스터 스텟'!M1721*'(참고)타워 스텟 가치'!$V$17,'스테이지별 몬스터 스텟'!N1721*'(참고)타워 스텟 가치'!$W$17,'스테이지별 몬스터 스텟'!O1721*'(참고)타워 스텟 가치'!$X$17,'스테이지별 몬스터 스텟'!P1721*'(참고)타워 스텟 가치'!$Y$17)</f>
        <v>1056003.7950000067</v>
      </c>
      <c r="R1721">
        <v>1</v>
      </c>
      <c r="S1721">
        <f>VLOOKUP($F1721,'(참고)타워 스텟 가치'!$B$7:$L$11,S$2,0)+(VLOOKUP($F1721,'(참고)타워 스텟 가치'!$B$7:$L$11,S$2,0)*$E1721)</f>
        <v>519.7500000000033</v>
      </c>
      <c r="T1721">
        <f>VLOOKUP($F1721,'(참고)타워 스텟 가치'!$B$7:$L$11,T$2,0)+(VLOOKUP($F1721,'(참고)타워 스텟 가치'!$B$7:$L$11,T$2,0)*$E1721)</f>
        <v>935.55000000000587</v>
      </c>
      <c r="U1721">
        <f>VLOOKUP($F1721,'(참고)타워 스텟 가치'!$B$7:$L$11,U$2,0)+(VLOOKUP($F1721,'(참고)타워 스텟 가치'!$B$7:$L$11,U$2,0)*$E1721)</f>
        <v>693000.00000000442</v>
      </c>
      <c r="V1721">
        <f>VLOOKUP($F1721,'(참고)타워 스텟 가치'!$B$7:$L$11,V$2,0)+(VLOOKUP($F1721,'(참고)타워 스텟 가치'!$B$7:$L$11,V$2,0)*$E1721)</f>
        <v>6237.0000000000391</v>
      </c>
      <c r="W1721">
        <f>VLOOKUP($F1721,'(참고)타워 스텟 가치'!$B$7:$L$11,W$2,0)+(VLOOKUP($F1721,'(참고)타워 스텟 가치'!$B$7:$L$11,W$2,0)*$E1721)</f>
        <v>103.95000000000066</v>
      </c>
      <c r="X1721">
        <f>VLOOKUP($F1721,'(참고)타워 스텟 가치'!$B$7:$L$11,X$2,0)+(VLOOKUP($F1721,'(참고)타워 스텟 가치'!$B$7:$L$11,X$2,0)*$E1721)</f>
        <v>41.580000000000261</v>
      </c>
      <c r="Y1721">
        <f>VLOOKUP($F1721,'(참고)타워 스텟 가치'!$B$7:$L$11,Y$2,0)+(VLOOKUP($F1721,'(참고)타워 스텟 가치'!$B$7:$L$11,Y$2,0)*$E1721)</f>
        <v>0</v>
      </c>
      <c r="Z1721">
        <f>VLOOKUP($F1721,'(참고)타워 스텟 가치'!$B$7:$L$11,Z$2,0)+(VLOOKUP($F1721,'(참고)타워 스텟 가치'!$B$7:$L$11,Z$2,0)*$E1721)</f>
        <v>0</v>
      </c>
      <c r="AA1721">
        <f>VLOOKUP($F1721,'(참고)타워 스텟 가치'!$B$7:$L$11,AA$2,0)+(VLOOKUP($F1721,'(참고)타워 스텟 가치'!$B$7:$L$11,AA$2,0)*$E1721)</f>
        <v>97.020000000000607</v>
      </c>
      <c r="AB1721">
        <f>SUM('스테이지별 몬스터 스텟'!S1721*'(참고)타워 스텟 가치'!$Q$17,'스테이지별 몬스터 스텟'!T1721*'(참고)타워 스텟 가치'!$R$17,'스테이지별 몬스터 스텟'!U1721*'(참고)타워 스텟 가치'!$S$17,'스테이지별 몬스터 스텟'!V1721*'(참고)타워 스텟 가치'!$T$17,'스테이지별 몬스터 스텟'!W1721*'(참고)타워 스텟 가치'!$U$17,'스테이지별 몬스터 스텟'!X1721*'(참고)타워 스텟 가치'!$V$17,'스테이지별 몬스터 스텟'!Y1721*'(참고)타워 스텟 가치'!$W$17,'스테이지별 몬스터 스텟'!Z1721*'(참고)타워 스텟 가치'!$X$17,'스테이지별 몬스터 스텟'!AA1721*'(참고)타워 스텟 가치'!$Y$17)</f>
        <v>1054860.3450000067</v>
      </c>
      <c r="AC1721">
        <v>2</v>
      </c>
      <c r="AD1721">
        <f>VLOOKUP($F1721,'(참고)타워 스텟 가치'!$B$12:$L$16,AD$2,0)+(VLOOKUP($F1721,'(참고)타워 스텟 가치'!$B$12:$L$16,AD$2,0)*$E1721)</f>
        <v>519.7500000000033</v>
      </c>
      <c r="AE1721">
        <f>VLOOKUP($F1721,'(참고)타워 스텟 가치'!$B$12:$L$16,AE$2,0)+(VLOOKUP($F1721,'(참고)타워 스텟 가치'!$B$12:$L$16,AE$2,0)*$E1721)</f>
        <v>623.70000000000391</v>
      </c>
      <c r="AF1721">
        <f>VLOOKUP($F1721,'(참고)타워 스텟 가치'!$B$12:$L$16,AF$2,0)+(VLOOKUP($F1721,'(참고)타워 스텟 가치'!$B$12:$L$16,AF$2,0)*$E1721)</f>
        <v>693000.00000000442</v>
      </c>
      <c r="AG1721">
        <f>VLOOKUP($F1721,'(참고)타워 스텟 가치'!$B$12:$L$16,AG$2,0)+(VLOOKUP($F1721,'(참고)타워 스텟 가치'!$B$12:$L$16,AG$2,0)*$E1721)</f>
        <v>3118.5000000000196</v>
      </c>
      <c r="AH1721">
        <f>VLOOKUP($F1721,'(참고)타워 스텟 가치'!$B$12:$L$16,AH$2,0)+(VLOOKUP($F1721,'(참고)타워 스텟 가치'!$B$12:$L$16,AH$2,0)*$E1721)</f>
        <v>103.95000000000066</v>
      </c>
      <c r="AI1721">
        <f>VLOOKUP($F1721,'(참고)타워 스텟 가치'!$B$12:$L$16,AI$2,0)+(VLOOKUP($F1721,'(참고)타워 스텟 가치'!$B$12:$L$16,AI$2,0)*$E1721)</f>
        <v>41.580000000000261</v>
      </c>
      <c r="AJ1721">
        <f>VLOOKUP($F1721,'(참고)타워 스텟 가치'!$B$12:$L$16,AJ$2,0)+(VLOOKUP($F1721,'(참고)타워 스텟 가치'!$B$12:$L$16,AJ$2,0)*$E1721)</f>
        <v>0</v>
      </c>
      <c r="AK1721">
        <f>VLOOKUP($F1721,'(참고)타워 스텟 가치'!$B$12:$L$16,AK$2,0)+(VLOOKUP($F1721,'(참고)타워 스텟 가치'!$B$12:$L$16,AK$2,0)*$E1721)</f>
        <v>0</v>
      </c>
      <c r="AL1721">
        <f>VLOOKUP($F1721,'(참고)타워 스텟 가치'!$B$12:$L$16,AL$2,0)+(VLOOKUP($F1721,'(참고)타워 스텟 가치'!$B$12:$L$16,AL$2,0)*$E1721)</f>
        <v>194.04000000000121</v>
      </c>
      <c r="AM1721">
        <f>SUM('스테이지별 몬스터 스텟'!AD1721*'(참고)타워 스텟 가치'!$Q$17,'스테이지별 몬스터 스텟'!AE1721*'(참고)타워 스텟 가치'!$R$17,'스테이지별 몬스터 스텟'!AF1721*'(참고)타워 스텟 가치'!$S$17,'스테이지별 몬스터 스텟'!AG1721*'(참고)타워 스텟 가치'!$T$17,'스테이지별 몬스터 스텟'!AH1721*'(참고)타워 스텟 가치'!$U$17,'스테이지별 몬스터 스텟'!AI1721*'(참고)타워 스텟 가치'!$V$17,'스테이지별 몬스터 스텟'!AJ1721*'(참고)타워 스텟 가치'!$W$17,'스테이지별 몬스터 스텟'!AK1721*'(참고)타워 스텟 가치'!$X$17,'스테이지별 몬스터 스텟'!AL1721*'(참고)타워 스텟 가치'!$Y$17)</f>
        <v>1048349.6100000066</v>
      </c>
      <c r="AN1721">
        <v>3</v>
      </c>
    </row>
    <row r="1722" spans="3:40" x14ac:dyDescent="0.3">
      <c r="C1722">
        <v>3</v>
      </c>
      <c r="D1722">
        <f t="shared" si="80"/>
        <v>344</v>
      </c>
      <c r="E1722" s="52">
        <f>VLOOKUP(D1722,'스테이지별 난이도 설정'!B:C,2,0)</f>
        <v>137.60000000000088</v>
      </c>
      <c r="F1722" t="str">
        <f t="shared" si="81"/>
        <v>에픽</v>
      </c>
      <c r="G1722">
        <f t="shared" si="79"/>
        <v>6</v>
      </c>
      <c r="H1722">
        <f>VLOOKUP($F1722,'(참고)타워 스텟 가치'!$B$2:$L$6,H$2,0)+(VLOOKUP($F1722,'(참고)타워 스텟 가치'!$B$2:$L$6,H$2,0)*$E1722)</f>
        <v>2338.8750000000146</v>
      </c>
      <c r="I1722">
        <f>VLOOKUP($F1722,'(참고)타워 스텟 가치'!$B$2:$L$6,I$2,0)+(VLOOKUP($F1722,'(참고)타워 스텟 가치'!$B$2:$L$6,I$2,0)*$E1722)</f>
        <v>467.77500000000293</v>
      </c>
      <c r="J1722">
        <f>VLOOKUP($F1722,'(참고)타워 스텟 가치'!$B$2:$L$6,J$2,0)+(VLOOKUP($F1722,'(참고)타워 스텟 가치'!$B$2:$L$6,J$2,0)*$E1722)</f>
        <v>693000.00000000442</v>
      </c>
      <c r="K1722">
        <f>VLOOKUP($F1722,'(참고)타워 스텟 가치'!$B$2:$L$6,K$2,0)+(VLOOKUP($F1722,'(참고)타워 스텟 가치'!$B$2:$L$6,K$2,0)*$E1722)</f>
        <v>9355.5000000000582</v>
      </c>
      <c r="L1722">
        <f>VLOOKUP($F1722,'(참고)타워 스텟 가치'!$B$2:$L$6,L$2,0)+(VLOOKUP($F1722,'(참고)타워 스텟 가치'!$B$2:$L$6,L$2,0)*$E1722)</f>
        <v>155.92500000000098</v>
      </c>
      <c r="M1722">
        <f>VLOOKUP($F1722,'(참고)타워 스텟 가치'!$B$2:$L$6,M$2,0)+(VLOOKUP($F1722,'(참고)타워 스텟 가치'!$B$2:$L$6,M$2,0)*$E1722)</f>
        <v>41.580000000000261</v>
      </c>
      <c r="N1722">
        <f>VLOOKUP($F1722,'(참고)타워 스텟 가치'!$B$2:$L$6,N$2,0)+(VLOOKUP($F1722,'(참고)타워 스텟 가치'!$B$2:$L$6,N$2,0)*$E1722)</f>
        <v>0</v>
      </c>
      <c r="O1722">
        <f>VLOOKUP($F1722,'(참고)타워 스텟 가치'!$B$2:$L$6,O$2,0)+(VLOOKUP($F1722,'(참고)타워 스텟 가치'!$B$2:$L$6,O$2,0)*$E1722)</f>
        <v>0</v>
      </c>
      <c r="P1722">
        <f>VLOOKUP($F1722,'(참고)타워 스텟 가치'!$B$2:$L$6,P$2,0)+(VLOOKUP($F1722,'(참고)타워 스텟 가치'!$B$2:$L$6,P$2,0)*$E1722)</f>
        <v>97.020000000000607</v>
      </c>
      <c r="Q1722">
        <f>SUM('스테이지별 몬스터 스텟'!H1722*'(참고)타워 스텟 가치'!$Q$17,'스테이지별 몬스터 스텟'!I1722*'(참고)타워 스텟 가치'!$R$17,'스테이지별 몬스터 스텟'!J1722*'(참고)타워 스텟 가치'!$S$17,'스테이지별 몬스터 스텟'!K1722*'(참고)타워 스텟 가치'!$T$17,'스테이지별 몬스터 스텟'!L1722*'(참고)타워 스텟 가치'!$U$17,'스테이지별 몬스터 스텟'!M1722*'(참고)타워 스텟 가치'!$V$17,'스테이지별 몬스터 스텟'!N1722*'(참고)타워 스텟 가치'!$W$17,'스테이지별 몬스터 스텟'!O1722*'(참고)타워 스텟 가치'!$X$17,'스테이지별 몬스터 스텟'!P1722*'(참고)타워 스텟 가치'!$Y$17)</f>
        <v>1064137.8825000068</v>
      </c>
      <c r="R1722">
        <v>1</v>
      </c>
      <c r="S1722">
        <f>VLOOKUP($F1722,'(참고)타워 스텟 가치'!$B$7:$L$11,S$2,0)+(VLOOKUP($F1722,'(참고)타워 스텟 가치'!$B$7:$L$11,S$2,0)*$E1722)</f>
        <v>779.62500000000489</v>
      </c>
      <c r="T1722">
        <f>VLOOKUP($F1722,'(참고)타워 스텟 가치'!$B$7:$L$11,T$2,0)+(VLOOKUP($F1722,'(참고)타워 스텟 가치'!$B$7:$L$11,T$2,0)*$E1722)</f>
        <v>1403.3250000000089</v>
      </c>
      <c r="U1722">
        <f>VLOOKUP($F1722,'(참고)타워 스텟 가치'!$B$7:$L$11,U$2,0)+(VLOOKUP($F1722,'(참고)타워 스텟 가치'!$B$7:$L$11,U$2,0)*$E1722)</f>
        <v>693000.00000000442</v>
      </c>
      <c r="V1722">
        <f>VLOOKUP($F1722,'(참고)타워 스텟 가치'!$B$7:$L$11,V$2,0)+(VLOOKUP($F1722,'(참고)타워 스텟 가치'!$B$7:$L$11,V$2,0)*$E1722)</f>
        <v>9355.5000000000582</v>
      </c>
      <c r="W1722">
        <f>VLOOKUP($F1722,'(참고)타워 스텟 가치'!$B$7:$L$11,W$2,0)+(VLOOKUP($F1722,'(참고)타워 스텟 가치'!$B$7:$L$11,W$2,0)*$E1722)</f>
        <v>155.92500000000098</v>
      </c>
      <c r="X1722">
        <f>VLOOKUP($F1722,'(참고)타워 스텟 가치'!$B$7:$L$11,X$2,0)+(VLOOKUP($F1722,'(참고)타워 스텟 가치'!$B$7:$L$11,X$2,0)*$E1722)</f>
        <v>41.580000000000261</v>
      </c>
      <c r="Y1722">
        <f>VLOOKUP($F1722,'(참고)타워 스텟 가치'!$B$7:$L$11,Y$2,0)+(VLOOKUP($F1722,'(참고)타워 스텟 가치'!$B$7:$L$11,Y$2,0)*$E1722)</f>
        <v>0</v>
      </c>
      <c r="Z1722">
        <f>VLOOKUP($F1722,'(참고)타워 스텟 가치'!$B$7:$L$11,Z$2,0)+(VLOOKUP($F1722,'(참고)타워 스텟 가치'!$B$7:$L$11,Z$2,0)*$E1722)</f>
        <v>0</v>
      </c>
      <c r="AA1722">
        <f>VLOOKUP($F1722,'(참고)타워 스텟 가치'!$B$7:$L$11,AA$2,0)+(VLOOKUP($F1722,'(참고)타워 스텟 가치'!$B$7:$L$11,AA$2,0)*$E1722)</f>
        <v>97.020000000000607</v>
      </c>
      <c r="AB1722">
        <f>SUM('스테이지별 몬스터 스텟'!S1722*'(참고)타워 스텟 가치'!$Q$17,'스테이지별 몬스터 스텟'!T1722*'(참고)타워 스텟 가치'!$R$17,'스테이지별 몬스터 스텟'!U1722*'(참고)타워 스텟 가치'!$S$17,'스테이지별 몬스터 스텟'!V1722*'(참고)타워 스텟 가치'!$T$17,'스테이지별 몬스터 스텟'!W1722*'(참고)타워 스텟 가치'!$U$17,'스테이지별 몬스터 스텟'!X1722*'(참고)타워 스텟 가치'!$V$17,'스테이지별 몬스터 스텟'!Y1722*'(참고)타워 스텟 가치'!$W$17,'스테이지별 몬스터 스텟'!Z1722*'(참고)타워 스텟 가치'!$X$17,'스테이지별 몬스터 스텟'!AA1722*'(참고)타워 스텟 가치'!$Y$17)</f>
        <v>1062422.707500007</v>
      </c>
      <c r="AC1722">
        <v>2</v>
      </c>
      <c r="AD1722">
        <f>VLOOKUP($F1722,'(참고)타워 스텟 가치'!$B$12:$L$16,AD$2,0)+(VLOOKUP($F1722,'(참고)타워 스텟 가치'!$B$12:$L$16,AD$2,0)*$E1722)</f>
        <v>779.62500000000489</v>
      </c>
      <c r="AE1722">
        <f>VLOOKUP($F1722,'(참고)타워 스텟 가치'!$B$12:$L$16,AE$2,0)+(VLOOKUP($F1722,'(참고)타워 스텟 가치'!$B$12:$L$16,AE$2,0)*$E1722)</f>
        <v>935.55000000000587</v>
      </c>
      <c r="AF1722">
        <f>VLOOKUP($F1722,'(참고)타워 스텟 가치'!$B$12:$L$16,AF$2,0)+(VLOOKUP($F1722,'(참고)타워 스텟 가치'!$B$12:$L$16,AF$2,0)*$E1722)</f>
        <v>693000.00000000442</v>
      </c>
      <c r="AG1722">
        <f>VLOOKUP($F1722,'(참고)타워 스텟 가치'!$B$12:$L$16,AG$2,0)+(VLOOKUP($F1722,'(참고)타워 스텟 가치'!$B$12:$L$16,AG$2,0)*$E1722)</f>
        <v>4677.7500000000291</v>
      </c>
      <c r="AH1722">
        <f>VLOOKUP($F1722,'(참고)타워 스텟 가치'!$B$12:$L$16,AH$2,0)+(VLOOKUP($F1722,'(참고)타워 스텟 가치'!$B$12:$L$16,AH$2,0)*$E1722)</f>
        <v>155.92500000000098</v>
      </c>
      <c r="AI1722">
        <f>VLOOKUP($F1722,'(참고)타워 스텟 가치'!$B$12:$L$16,AI$2,0)+(VLOOKUP($F1722,'(참고)타워 스텟 가치'!$B$12:$L$16,AI$2,0)*$E1722)</f>
        <v>41.580000000000261</v>
      </c>
      <c r="AJ1722">
        <f>VLOOKUP($F1722,'(참고)타워 스텟 가치'!$B$12:$L$16,AJ$2,0)+(VLOOKUP($F1722,'(참고)타워 스텟 가치'!$B$12:$L$16,AJ$2,0)*$E1722)</f>
        <v>0</v>
      </c>
      <c r="AK1722">
        <f>VLOOKUP($F1722,'(참고)타워 스텟 가치'!$B$12:$L$16,AK$2,0)+(VLOOKUP($F1722,'(참고)타워 스텟 가치'!$B$12:$L$16,AK$2,0)*$E1722)</f>
        <v>0</v>
      </c>
      <c r="AL1722">
        <f>VLOOKUP($F1722,'(참고)타워 스텟 가치'!$B$12:$L$16,AL$2,0)+(VLOOKUP($F1722,'(참고)타워 스텟 가치'!$B$12:$L$16,AL$2,0)*$E1722)</f>
        <v>194.04000000000121</v>
      </c>
      <c r="AM1722">
        <f>SUM('스테이지별 몬스터 스텟'!AD1722*'(참고)타워 스텟 가치'!$Q$17,'스테이지별 몬스터 스텟'!AE1722*'(참고)타워 스텟 가치'!$R$17,'스테이지별 몬스터 스텟'!AF1722*'(참고)타워 스텟 가치'!$S$17,'스테이지별 몬스터 스텟'!AG1722*'(참고)타워 스텟 가치'!$T$17,'스테이지별 몬스터 스텟'!AH1722*'(참고)타워 스텟 가치'!$U$17,'스테이지별 몬스터 스텟'!AI1722*'(참고)타워 스텟 가치'!$V$17,'스테이지별 몬스터 스텟'!AJ1722*'(참고)타워 스텟 가치'!$W$17,'스테이지별 몬스터 스텟'!AK1722*'(참고)타워 스텟 가치'!$X$17,'스테이지별 몬스터 스텟'!AL1722*'(참고)타워 스텟 가치'!$Y$17)</f>
        <v>1052559.5850000069</v>
      </c>
      <c r="AN1722">
        <v>3</v>
      </c>
    </row>
    <row r="1723" spans="3:40" x14ac:dyDescent="0.3">
      <c r="C1723">
        <v>4</v>
      </c>
      <c r="D1723">
        <f t="shared" si="80"/>
        <v>344</v>
      </c>
      <c r="E1723" s="52">
        <f>VLOOKUP(D1723,'스테이지별 난이도 설정'!B:C,2,0)</f>
        <v>137.60000000000088</v>
      </c>
      <c r="F1723" t="str">
        <f t="shared" si="81"/>
        <v>유니크</v>
      </c>
      <c r="G1723">
        <f t="shared" si="79"/>
        <v>6</v>
      </c>
      <c r="H1723">
        <f>VLOOKUP($F1723,'(참고)타워 스텟 가치'!$B$2:$L$6,H$2,0)+(VLOOKUP($F1723,'(참고)타워 스텟 가치'!$B$2:$L$6,H$2,0)*$E1723)</f>
        <v>3508.3125000000223</v>
      </c>
      <c r="I1723">
        <f>VLOOKUP($F1723,'(참고)타워 스텟 가치'!$B$2:$L$6,I$2,0)+(VLOOKUP($F1723,'(참고)타워 스텟 가치'!$B$2:$L$6,I$2,0)*$E1723)</f>
        <v>701.66250000000446</v>
      </c>
      <c r="J1723">
        <f>VLOOKUP($F1723,'(참고)타워 스텟 가치'!$B$2:$L$6,J$2,0)+(VLOOKUP($F1723,'(참고)타워 스텟 가치'!$B$2:$L$6,J$2,0)*$E1723)</f>
        <v>693000.00000000442</v>
      </c>
      <c r="K1723">
        <f>VLOOKUP($F1723,'(참고)타워 스텟 가치'!$B$2:$L$6,K$2,0)+(VLOOKUP($F1723,'(참고)타워 스텟 가치'!$B$2:$L$6,K$2,0)*$E1723)</f>
        <v>14033.250000000089</v>
      </c>
      <c r="L1723">
        <f>VLOOKUP($F1723,'(참고)타워 스텟 가치'!$B$2:$L$6,L$2,0)+(VLOOKUP($F1723,'(참고)타워 스텟 가치'!$B$2:$L$6,L$2,0)*$E1723)</f>
        <v>233.88750000000147</v>
      </c>
      <c r="M1723">
        <f>VLOOKUP($F1723,'(참고)타워 스텟 가치'!$B$2:$L$6,M$2,0)+(VLOOKUP($F1723,'(참고)타워 스텟 가치'!$B$2:$L$6,M$2,0)*$E1723)</f>
        <v>41.580000000000261</v>
      </c>
      <c r="N1723">
        <f>VLOOKUP($F1723,'(참고)타워 스텟 가치'!$B$2:$L$6,N$2,0)+(VLOOKUP($F1723,'(참고)타워 스텟 가치'!$B$2:$L$6,N$2,0)*$E1723)</f>
        <v>0</v>
      </c>
      <c r="O1723">
        <f>VLOOKUP($F1723,'(참고)타워 스텟 가치'!$B$2:$L$6,O$2,0)+(VLOOKUP($F1723,'(참고)타워 스텟 가치'!$B$2:$L$6,O$2,0)*$E1723)</f>
        <v>0</v>
      </c>
      <c r="P1723">
        <f>VLOOKUP($F1723,'(참고)타워 스텟 가치'!$B$2:$L$6,P$2,0)+(VLOOKUP($F1723,'(참고)타워 스텟 가치'!$B$2:$L$6,P$2,0)*$E1723)</f>
        <v>138.60000000000088</v>
      </c>
      <c r="Q1723">
        <f>SUM('스테이지별 몬스터 스텟'!H1723*'(참고)타워 스텟 가치'!$Q$17,'스테이지별 몬스터 스텟'!I1723*'(참고)타워 스텟 가치'!$R$17,'스테이지별 몬스터 스텟'!J1723*'(참고)타워 스텟 가치'!$S$17,'스테이지별 몬스터 스텟'!K1723*'(참고)타워 스텟 가치'!$T$17,'스테이지별 몬스터 스텟'!L1723*'(참고)타워 스텟 가치'!$U$17,'스테이지별 몬스터 스텟'!M1723*'(참고)타워 스텟 가치'!$V$17,'스테이지별 몬스터 스텟'!N1723*'(참고)타워 스텟 가치'!$W$17,'스테이지별 몬스터 스텟'!O1723*'(참고)타워 스텟 가치'!$X$17,'스테이지별 몬스터 스텟'!P1723*'(참고)타워 스텟 가치'!$Y$17)</f>
        <v>1076422.1737500068</v>
      </c>
      <c r="R1723">
        <v>1</v>
      </c>
      <c r="S1723">
        <f>VLOOKUP($F1723,'(참고)타워 스텟 가치'!$B$7:$L$11,S$2,0)+(VLOOKUP($F1723,'(참고)타워 스텟 가치'!$B$7:$L$11,S$2,0)*$E1723)</f>
        <v>1169.4375000000073</v>
      </c>
      <c r="T1723">
        <f>VLOOKUP($F1723,'(참고)타워 스텟 가치'!$B$7:$L$11,T$2,0)+(VLOOKUP($F1723,'(참고)타워 스텟 가치'!$B$7:$L$11,T$2,0)*$E1723)</f>
        <v>2104.9875000000134</v>
      </c>
      <c r="U1723">
        <f>VLOOKUP($F1723,'(참고)타워 스텟 가치'!$B$7:$L$11,U$2,0)+(VLOOKUP($F1723,'(참고)타워 스텟 가치'!$B$7:$L$11,U$2,0)*$E1723)</f>
        <v>693000.00000000442</v>
      </c>
      <c r="V1723">
        <f>VLOOKUP($F1723,'(참고)타워 스텟 가치'!$B$7:$L$11,V$2,0)+(VLOOKUP($F1723,'(참고)타워 스텟 가치'!$B$7:$L$11,V$2,0)*$E1723)</f>
        <v>14033.250000000089</v>
      </c>
      <c r="W1723">
        <f>VLOOKUP($F1723,'(참고)타워 스텟 가치'!$B$7:$L$11,W$2,0)+(VLOOKUP($F1723,'(참고)타워 스텟 가치'!$B$7:$L$11,W$2,0)*$E1723)</f>
        <v>233.88750000000147</v>
      </c>
      <c r="X1723">
        <f>VLOOKUP($F1723,'(참고)타워 스텟 가치'!$B$7:$L$11,X$2,0)+(VLOOKUP($F1723,'(참고)타워 스텟 가치'!$B$7:$L$11,X$2,0)*$E1723)</f>
        <v>41.580000000000261</v>
      </c>
      <c r="Y1723">
        <f>VLOOKUP($F1723,'(참고)타워 스텟 가치'!$B$7:$L$11,Y$2,0)+(VLOOKUP($F1723,'(참고)타워 스텟 가치'!$B$7:$L$11,Y$2,0)*$E1723)</f>
        <v>0</v>
      </c>
      <c r="Z1723">
        <f>VLOOKUP($F1723,'(참고)타워 스텟 가치'!$B$7:$L$11,Z$2,0)+(VLOOKUP($F1723,'(참고)타워 스텟 가치'!$B$7:$L$11,Z$2,0)*$E1723)</f>
        <v>0</v>
      </c>
      <c r="AA1723">
        <f>VLOOKUP($F1723,'(참고)타워 스텟 가치'!$B$7:$L$11,AA$2,0)+(VLOOKUP($F1723,'(참고)타워 스텟 가치'!$B$7:$L$11,AA$2,0)*$E1723)</f>
        <v>138.60000000000088</v>
      </c>
      <c r="AB1723">
        <f>SUM('스테이지별 몬스터 스텟'!S1723*'(참고)타워 스텟 가치'!$Q$17,'스테이지별 몬스터 스텟'!T1723*'(참고)타워 스텟 가치'!$R$17,'스테이지별 몬스터 스텟'!U1723*'(참고)타워 스텟 가치'!$S$17,'스테이지별 몬스터 스텟'!V1723*'(참고)타워 스텟 가치'!$T$17,'스테이지별 몬스터 스텟'!W1723*'(참고)타워 스텟 가치'!$U$17,'스테이지별 몬스터 스텟'!X1723*'(참고)타워 스텟 가치'!$V$17,'스테이지별 몬스터 스텟'!Y1723*'(참고)타워 스텟 가치'!$W$17,'스테이지별 몬스터 스텟'!Z1723*'(참고)타워 스텟 가치'!$X$17,'스테이지별 몬스터 스텟'!AA1723*'(참고)타워 스텟 가치'!$Y$17)</f>
        <v>1073849.4112500069</v>
      </c>
      <c r="AC1723">
        <v>2</v>
      </c>
      <c r="AD1723">
        <f>VLOOKUP($F1723,'(참고)타워 스텟 가치'!$B$12:$L$16,AD$2,0)+(VLOOKUP($F1723,'(참고)타워 스텟 가치'!$B$12:$L$16,AD$2,0)*$E1723)</f>
        <v>1169.4375000000073</v>
      </c>
      <c r="AE1723">
        <f>VLOOKUP($F1723,'(참고)타워 스텟 가치'!$B$12:$L$16,AE$2,0)+(VLOOKUP($F1723,'(참고)타워 스텟 가치'!$B$12:$L$16,AE$2,0)*$E1723)</f>
        <v>1403.3250000000089</v>
      </c>
      <c r="AF1723">
        <f>VLOOKUP($F1723,'(참고)타워 스텟 가치'!$B$12:$L$16,AF$2,0)+(VLOOKUP($F1723,'(참고)타워 스텟 가치'!$B$12:$L$16,AF$2,0)*$E1723)</f>
        <v>693000.00000000442</v>
      </c>
      <c r="AG1723">
        <f>VLOOKUP($F1723,'(참고)타워 스텟 가치'!$B$12:$L$16,AG$2,0)+(VLOOKUP($F1723,'(참고)타워 스텟 가치'!$B$12:$L$16,AG$2,0)*$E1723)</f>
        <v>7016.6250000000446</v>
      </c>
      <c r="AH1723">
        <f>VLOOKUP($F1723,'(참고)타워 스텟 가치'!$B$12:$L$16,AH$2,0)+(VLOOKUP($F1723,'(참고)타워 스텟 가치'!$B$12:$L$16,AH$2,0)*$E1723)</f>
        <v>233.88750000000147</v>
      </c>
      <c r="AI1723">
        <f>VLOOKUP($F1723,'(참고)타워 스텟 가치'!$B$12:$L$16,AI$2,0)+(VLOOKUP($F1723,'(참고)타워 스텟 가치'!$B$12:$L$16,AI$2,0)*$E1723)</f>
        <v>41.580000000000261</v>
      </c>
      <c r="AJ1723">
        <f>VLOOKUP($F1723,'(참고)타워 스텟 가치'!$B$12:$L$16,AJ$2,0)+(VLOOKUP($F1723,'(참고)타워 스텟 가치'!$B$12:$L$16,AJ$2,0)*$E1723)</f>
        <v>0</v>
      </c>
      <c r="AK1723">
        <f>VLOOKUP($F1723,'(참고)타워 스텟 가치'!$B$12:$L$16,AK$2,0)+(VLOOKUP($F1723,'(참고)타워 스텟 가치'!$B$12:$L$16,AK$2,0)*$E1723)</f>
        <v>0</v>
      </c>
      <c r="AL1723">
        <f>VLOOKUP($F1723,'(참고)타워 스텟 가치'!$B$12:$L$16,AL$2,0)+(VLOOKUP($F1723,'(참고)타워 스텟 가치'!$B$12:$L$16,AL$2,0)*$E1723)</f>
        <v>277.20000000000175</v>
      </c>
      <c r="AM1723">
        <f>SUM('스테이지별 몬스터 스텟'!AD1723*'(참고)타워 스텟 가치'!$Q$17,'스테이지별 몬스터 스텟'!AE1723*'(참고)타워 스텟 가치'!$R$17,'스테이지별 몬스터 스텟'!AF1723*'(참고)타워 스텟 가치'!$S$17,'스테이지별 몬스터 스텟'!AG1723*'(참고)타워 스텟 가치'!$T$17,'스테이지별 몬스터 스텟'!AH1723*'(참고)타워 스텟 가치'!$U$17,'스테이지별 몬스터 스텟'!AI1723*'(참고)타워 스텟 가치'!$V$17,'스테이지별 몬스터 스텟'!AJ1723*'(참고)타워 스텟 가치'!$W$17,'스테이지별 몬스터 스텟'!AK1723*'(참고)타워 스텟 가치'!$X$17,'스테이지별 몬스터 스텟'!AL1723*'(참고)타워 스텟 가치'!$Y$17)</f>
        <v>1059040.8675000067</v>
      </c>
      <c r="AN1723">
        <v>3</v>
      </c>
    </row>
    <row r="1724" spans="3:40" x14ac:dyDescent="0.3">
      <c r="C1724">
        <v>5</v>
      </c>
      <c r="D1724">
        <f t="shared" si="80"/>
        <v>344</v>
      </c>
      <c r="E1724" s="52">
        <f>VLOOKUP(D1724,'스테이지별 난이도 설정'!B:C,2,0)</f>
        <v>137.60000000000088</v>
      </c>
      <c r="F1724" t="str">
        <f t="shared" si="81"/>
        <v>스페셜</v>
      </c>
      <c r="G1724">
        <f t="shared" si="79"/>
        <v>6</v>
      </c>
      <c r="H1724">
        <f>VLOOKUP($F1724,'(참고)타워 스텟 가치'!$B$2:$L$6,H$2,0)+(VLOOKUP($F1724,'(참고)타워 스텟 가치'!$B$2:$L$6,H$2,0)*$E1724)</f>
        <v>5262.4687500000337</v>
      </c>
      <c r="I1724">
        <f>VLOOKUP($F1724,'(참고)타워 스텟 가치'!$B$2:$L$6,I$2,0)+(VLOOKUP($F1724,'(참고)타워 스텟 가치'!$B$2:$L$6,I$2,0)*$E1724)</f>
        <v>1052.4937500000067</v>
      </c>
      <c r="J1724">
        <f>VLOOKUP($F1724,'(참고)타워 스텟 가치'!$B$2:$L$6,J$2,0)+(VLOOKUP($F1724,'(참고)타워 스텟 가치'!$B$2:$L$6,J$2,0)*$E1724)</f>
        <v>693000.00000000442</v>
      </c>
      <c r="K1724">
        <f>VLOOKUP($F1724,'(참고)타워 스텟 가치'!$B$2:$L$6,K$2,0)+(VLOOKUP($F1724,'(참고)타워 스텟 가치'!$B$2:$L$6,K$2,0)*$E1724)</f>
        <v>21049.875000000135</v>
      </c>
      <c r="L1724">
        <f>VLOOKUP($F1724,'(참고)타워 스텟 가치'!$B$2:$L$6,L$2,0)+(VLOOKUP($F1724,'(참고)타워 스텟 가치'!$B$2:$L$6,L$2,0)*$E1724)</f>
        <v>350.83125000000223</v>
      </c>
      <c r="M1724">
        <f>VLOOKUP($F1724,'(참고)타워 스텟 가치'!$B$2:$L$6,M$2,0)+(VLOOKUP($F1724,'(참고)타워 스텟 가치'!$B$2:$L$6,M$2,0)*$E1724)</f>
        <v>41.580000000000261</v>
      </c>
      <c r="N1724">
        <f>VLOOKUP($F1724,'(참고)타워 스텟 가치'!$B$2:$L$6,N$2,0)+(VLOOKUP($F1724,'(참고)타워 스텟 가치'!$B$2:$L$6,N$2,0)*$E1724)</f>
        <v>0</v>
      </c>
      <c r="O1724">
        <f>VLOOKUP($F1724,'(참고)타워 스텟 가치'!$B$2:$L$6,O$2,0)+(VLOOKUP($F1724,'(참고)타워 스텟 가치'!$B$2:$L$6,O$2,0)*$E1724)</f>
        <v>0</v>
      </c>
      <c r="P1724">
        <f>VLOOKUP($F1724,'(참고)타워 스텟 가치'!$B$2:$L$6,P$2,0)+(VLOOKUP($F1724,'(참고)타워 스텟 가치'!$B$2:$L$6,P$2,0)*$E1724)</f>
        <v>138.60000000000088</v>
      </c>
      <c r="Q1724">
        <f>SUM('스테이지별 몬스터 스텟'!H1724*'(참고)타워 스텟 가치'!$Q$17,'스테이지별 몬스터 스텟'!I1724*'(참고)타워 스텟 가치'!$R$17,'스테이지별 몬스터 스텟'!J1724*'(참고)타워 스텟 가치'!$S$17,'스테이지별 몬스터 스텟'!K1724*'(참고)타워 스텟 가치'!$T$17,'스테이지별 몬스터 스텟'!L1724*'(참고)타워 스텟 가치'!$U$17,'스테이지별 몬스터 스텟'!M1724*'(참고)타워 스텟 가치'!$V$17,'스테이지별 몬스터 스텟'!N1724*'(참고)타워 스텟 가치'!$W$17,'스테이지별 몬스터 스텟'!O1724*'(참고)타워 스텟 가치'!$X$17,'스테이지별 몬스터 스텟'!P1724*'(참고)타워 스텟 가치'!$Y$17)</f>
        <v>1094723.870625007</v>
      </c>
      <c r="R1724">
        <v>1</v>
      </c>
      <c r="S1724">
        <f>VLOOKUP($F1724,'(참고)타워 스텟 가치'!$B$7:$L$11,S$2,0)+(VLOOKUP($F1724,'(참고)타워 스텟 가치'!$B$7:$L$11,S$2,0)*$E1724)</f>
        <v>1754.1562500000111</v>
      </c>
      <c r="T1724">
        <f>VLOOKUP($F1724,'(참고)타워 스텟 가치'!$B$7:$L$11,T$2,0)+(VLOOKUP($F1724,'(참고)타워 스텟 가치'!$B$7:$L$11,T$2,0)*$E1724)</f>
        <v>3157.4812500000198</v>
      </c>
      <c r="U1724">
        <f>VLOOKUP($F1724,'(참고)타워 스텟 가치'!$B$7:$L$11,U$2,0)+(VLOOKUP($F1724,'(참고)타워 스텟 가치'!$B$7:$L$11,U$2,0)*$E1724)</f>
        <v>693000.00000000442</v>
      </c>
      <c r="V1724">
        <f>VLOOKUP($F1724,'(참고)타워 스텟 가치'!$B$7:$L$11,V$2,0)+(VLOOKUP($F1724,'(참고)타워 스텟 가치'!$B$7:$L$11,V$2,0)*$E1724)</f>
        <v>21049.875000000135</v>
      </c>
      <c r="W1724">
        <f>VLOOKUP($F1724,'(참고)타워 스텟 가치'!$B$7:$L$11,W$2,0)+(VLOOKUP($F1724,'(참고)타워 스텟 가치'!$B$7:$L$11,W$2,0)*$E1724)</f>
        <v>350.83125000000223</v>
      </c>
      <c r="X1724">
        <f>VLOOKUP($F1724,'(참고)타워 스텟 가치'!$B$7:$L$11,X$2,0)+(VLOOKUP($F1724,'(참고)타워 스텟 가치'!$B$7:$L$11,X$2,0)*$E1724)</f>
        <v>41.580000000000261</v>
      </c>
      <c r="Y1724">
        <f>VLOOKUP($F1724,'(참고)타워 스텟 가치'!$B$7:$L$11,Y$2,0)+(VLOOKUP($F1724,'(참고)타워 스텟 가치'!$B$7:$L$11,Y$2,0)*$E1724)</f>
        <v>0</v>
      </c>
      <c r="Z1724">
        <f>VLOOKUP($F1724,'(참고)타워 스텟 가치'!$B$7:$L$11,Z$2,0)+(VLOOKUP($F1724,'(참고)타워 스텟 가치'!$B$7:$L$11,Z$2,0)*$E1724)</f>
        <v>0</v>
      </c>
      <c r="AA1724">
        <f>VLOOKUP($F1724,'(참고)타워 스텟 가치'!$B$7:$L$11,AA$2,0)+(VLOOKUP($F1724,'(참고)타워 스텟 가치'!$B$7:$L$11,AA$2,0)*$E1724)</f>
        <v>138.60000000000088</v>
      </c>
      <c r="AB1724">
        <f>SUM('스테이지별 몬스터 스텟'!S1724*'(참고)타워 스텟 가치'!$Q$17,'스테이지별 몬스터 스텟'!T1724*'(참고)타워 스텟 가치'!$R$17,'스테이지별 몬스터 스텟'!U1724*'(참고)타워 스텟 가치'!$S$17,'스테이지별 몬스터 스텟'!V1724*'(참고)타워 스텟 가치'!$T$17,'스테이지별 몬스터 스텟'!W1724*'(참고)타워 스텟 가치'!$U$17,'스테이지별 몬스터 스텟'!X1724*'(참고)타워 스텟 가치'!$V$17,'스테이지별 몬스터 스텟'!Y1724*'(참고)타워 스텟 가치'!$W$17,'스테이지별 몬스터 스텟'!Z1724*'(참고)타워 스텟 가치'!$X$17,'스테이지별 몬스터 스텟'!AA1724*'(참고)타워 스텟 가치'!$Y$17)</f>
        <v>1090864.7268750072</v>
      </c>
      <c r="AC1724">
        <v>2</v>
      </c>
      <c r="AD1724">
        <f>VLOOKUP($F1724,'(참고)타워 스텟 가치'!$B$12:$L$16,AD$2,0)+(VLOOKUP($F1724,'(참고)타워 스텟 가치'!$B$12:$L$16,AD$2,0)*$E1724)</f>
        <v>1754.1562500000111</v>
      </c>
      <c r="AE1724">
        <f>VLOOKUP($F1724,'(참고)타워 스텟 가치'!$B$12:$L$16,AE$2,0)+(VLOOKUP($F1724,'(참고)타워 스텟 가치'!$B$12:$L$16,AE$2,0)*$E1724)</f>
        <v>2104.9875000000134</v>
      </c>
      <c r="AF1724">
        <f>VLOOKUP($F1724,'(참고)타워 스텟 가치'!$B$12:$L$16,AF$2,0)+(VLOOKUP($F1724,'(참고)타워 스텟 가치'!$B$12:$L$16,AF$2,0)*$E1724)</f>
        <v>693000.00000000442</v>
      </c>
      <c r="AG1724">
        <f>VLOOKUP($F1724,'(참고)타워 스텟 가치'!$B$12:$L$16,AG$2,0)+(VLOOKUP($F1724,'(참고)타워 스텟 가치'!$B$12:$L$16,AG$2,0)*$E1724)</f>
        <v>10524.937500000067</v>
      </c>
      <c r="AH1724">
        <f>VLOOKUP($F1724,'(참고)타워 스텟 가치'!$B$12:$L$16,AH$2,0)+(VLOOKUP($F1724,'(참고)타워 스텟 가치'!$B$12:$L$16,AH$2,0)*$E1724)</f>
        <v>350.83125000000223</v>
      </c>
      <c r="AI1724">
        <f>VLOOKUP($F1724,'(참고)타워 스텟 가치'!$B$12:$L$16,AI$2,0)+(VLOOKUP($F1724,'(참고)타워 스텟 가치'!$B$12:$L$16,AI$2,0)*$E1724)</f>
        <v>41.580000000000261</v>
      </c>
      <c r="AJ1724">
        <f>VLOOKUP($F1724,'(참고)타워 스텟 가치'!$B$12:$L$16,AJ$2,0)+(VLOOKUP($F1724,'(참고)타워 스텟 가치'!$B$12:$L$16,AJ$2,0)*$E1724)</f>
        <v>0</v>
      </c>
      <c r="AK1724">
        <f>VLOOKUP($F1724,'(참고)타워 스텟 가치'!$B$12:$L$16,AK$2,0)+(VLOOKUP($F1724,'(참고)타워 스텟 가치'!$B$12:$L$16,AK$2,0)*$E1724)</f>
        <v>0</v>
      </c>
      <c r="AL1724">
        <f>VLOOKUP($F1724,'(참고)타워 스텟 가치'!$B$12:$L$16,AL$2,0)+(VLOOKUP($F1724,'(참고)타워 스텟 가치'!$B$12:$L$16,AL$2,0)*$E1724)</f>
        <v>277.20000000000175</v>
      </c>
      <c r="AM1724">
        <f>SUM('스테이지별 몬스터 스텟'!AD1724*'(참고)타워 스텟 가치'!$Q$17,'스테이지별 몬스터 스텟'!AE1724*'(참고)타워 스텟 가치'!$R$17,'스테이지별 몬스터 스텟'!AF1724*'(참고)타워 스텟 가치'!$S$17,'스테이지별 몬스터 스텟'!AG1724*'(참고)타워 스텟 가치'!$T$17,'스테이지별 몬스터 스텟'!AH1724*'(참고)타워 스텟 가치'!$U$17,'스테이지별 몬스터 스텟'!AI1724*'(참고)타워 스텟 가치'!$V$17,'스테이지별 몬스터 스텟'!AJ1724*'(참고)타워 스텟 가치'!$W$17,'스테이지별 몬스터 스텟'!AK1724*'(참고)타워 스텟 가치'!$X$17,'스테이지별 몬스터 스텟'!AL1724*'(참고)타워 스텟 가치'!$Y$17)</f>
        <v>1068513.311250007</v>
      </c>
      <c r="AN1724">
        <v>3</v>
      </c>
    </row>
    <row r="1725" spans="3:40" x14ac:dyDescent="0.3">
      <c r="C1725">
        <v>1</v>
      </c>
      <c r="D1725">
        <f t="shared" si="80"/>
        <v>345</v>
      </c>
      <c r="E1725" s="52">
        <f>VLOOKUP(D1725,'스테이지별 난이도 설정'!B:C,2,0)</f>
        <v>138.00000000000088</v>
      </c>
      <c r="F1725" t="str">
        <f t="shared" si="81"/>
        <v>일반</v>
      </c>
      <c r="G1725">
        <f t="shared" si="79"/>
        <v>6</v>
      </c>
      <c r="H1725">
        <f>VLOOKUP($F1725,'(참고)타워 스텟 가치'!$B$2:$L$6,H$2,0)+(VLOOKUP($F1725,'(참고)타워 스텟 가치'!$B$2:$L$6,H$2,0)*$E1725)</f>
        <v>1042.5000000000066</v>
      </c>
      <c r="I1725">
        <f>VLOOKUP($F1725,'(참고)타워 스텟 가치'!$B$2:$L$6,I$2,0)+(VLOOKUP($F1725,'(참고)타워 스텟 가치'!$B$2:$L$6,I$2,0)*$E1725)</f>
        <v>208.50000000000131</v>
      </c>
      <c r="J1725">
        <f>VLOOKUP($F1725,'(참고)타워 스텟 가치'!$B$2:$L$6,J$2,0)+(VLOOKUP($F1725,'(참고)타워 스텟 가치'!$B$2:$L$6,J$2,0)*$E1725)</f>
        <v>695000.00000000442</v>
      </c>
      <c r="K1725">
        <f>VLOOKUP($F1725,'(참고)타워 스텟 가치'!$B$2:$L$6,K$2,0)+(VLOOKUP($F1725,'(참고)타워 스텟 가치'!$B$2:$L$6,K$2,0)*$E1725)</f>
        <v>4170.0000000000264</v>
      </c>
      <c r="L1725">
        <f>VLOOKUP($F1725,'(참고)타워 스텟 가치'!$B$2:$L$6,L$2,0)+(VLOOKUP($F1725,'(참고)타워 스텟 가치'!$B$2:$L$6,L$2,0)*$E1725)</f>
        <v>69.500000000000441</v>
      </c>
      <c r="M1725">
        <f>VLOOKUP($F1725,'(참고)타워 스텟 가치'!$B$2:$L$6,M$2,0)+(VLOOKUP($F1725,'(참고)타워 스텟 가치'!$B$2:$L$6,M$2,0)*$E1725)</f>
        <v>41.700000000000259</v>
      </c>
      <c r="N1725">
        <f>VLOOKUP($F1725,'(참고)타워 스텟 가치'!$B$2:$L$6,N$2,0)+(VLOOKUP($F1725,'(참고)타워 스텟 가치'!$B$2:$L$6,N$2,0)*$E1725)</f>
        <v>0</v>
      </c>
      <c r="O1725">
        <f>VLOOKUP($F1725,'(참고)타워 스텟 가치'!$B$2:$L$6,O$2,0)+(VLOOKUP($F1725,'(참고)타워 스텟 가치'!$B$2:$L$6,O$2,0)*$E1725)</f>
        <v>0</v>
      </c>
      <c r="P1725">
        <f>VLOOKUP($F1725,'(참고)타워 스텟 가치'!$B$2:$L$6,P$2,0)+(VLOOKUP($F1725,'(참고)타워 스텟 가치'!$B$2:$L$6,P$2,0)*$E1725)</f>
        <v>97.300000000000608</v>
      </c>
      <c r="Q1725">
        <f>SUM('스테이지별 몬스터 스텟'!H1725*'(참고)타워 스텟 가치'!$Q$17,'스테이지별 몬스터 스텟'!I1725*'(참고)타워 스텟 가치'!$R$17,'스테이지별 몬스터 스텟'!J1725*'(참고)타워 스텟 가치'!$S$17,'스테이지별 몬스터 스텟'!K1725*'(참고)타워 스텟 가치'!$T$17,'스테이지별 몬스터 스텟'!L1725*'(참고)타워 스텟 가치'!$U$17,'스테이지별 몬스터 스텟'!M1725*'(참고)타워 스텟 가치'!$V$17,'스테이지별 몬스터 스텟'!N1725*'(참고)타워 스텟 가치'!$W$17,'스테이지별 몬스터 스텟'!O1725*'(참고)타워 스텟 가치'!$X$17,'스테이지별 몬스터 스텟'!P1725*'(참고)타워 스텟 가치'!$Y$17)</f>
        <v>1053613.0500000068</v>
      </c>
      <c r="R1725">
        <v>1</v>
      </c>
      <c r="S1725">
        <f>VLOOKUP($F1725,'(참고)타워 스텟 가치'!$B$7:$L$11,S$2,0)+(VLOOKUP($F1725,'(참고)타워 스텟 가치'!$B$7:$L$11,S$2,0)*$E1725)</f>
        <v>347.50000000000222</v>
      </c>
      <c r="T1725">
        <f>VLOOKUP($F1725,'(참고)타워 스텟 가치'!$B$7:$L$11,T$2,0)+(VLOOKUP($F1725,'(참고)타워 스텟 가치'!$B$7:$L$11,T$2,0)*$E1725)</f>
        <v>625.50000000000398</v>
      </c>
      <c r="U1725">
        <f>VLOOKUP($F1725,'(참고)타워 스텟 가치'!$B$7:$L$11,U$2,0)+(VLOOKUP($F1725,'(참고)타워 스텟 가치'!$B$7:$L$11,U$2,0)*$E1725)</f>
        <v>695000.00000000442</v>
      </c>
      <c r="V1725">
        <f>VLOOKUP($F1725,'(참고)타워 스텟 가치'!$B$7:$L$11,V$2,0)+(VLOOKUP($F1725,'(참고)타워 스텟 가치'!$B$7:$L$11,V$2,0)*$E1725)</f>
        <v>4170.0000000000264</v>
      </c>
      <c r="W1725">
        <f>VLOOKUP($F1725,'(참고)타워 스텟 가치'!$B$7:$L$11,W$2,0)+(VLOOKUP($F1725,'(참고)타워 스텟 가치'!$B$7:$L$11,W$2,0)*$E1725)</f>
        <v>69.500000000000441</v>
      </c>
      <c r="X1725">
        <f>VLOOKUP($F1725,'(참고)타워 스텟 가치'!$B$7:$L$11,X$2,0)+(VLOOKUP($F1725,'(참고)타워 스텟 가치'!$B$7:$L$11,X$2,0)*$E1725)</f>
        <v>41.700000000000259</v>
      </c>
      <c r="Y1725">
        <f>VLOOKUP($F1725,'(참고)타워 스텟 가치'!$B$7:$L$11,Y$2,0)+(VLOOKUP($F1725,'(참고)타워 스텟 가치'!$B$7:$L$11,Y$2,0)*$E1725)</f>
        <v>0</v>
      </c>
      <c r="Z1725">
        <f>VLOOKUP($F1725,'(참고)타워 스텟 가치'!$B$7:$L$11,Z$2,0)+(VLOOKUP($F1725,'(참고)타워 스텟 가치'!$B$7:$L$11,Z$2,0)*$E1725)</f>
        <v>0</v>
      </c>
      <c r="AA1725">
        <f>VLOOKUP($F1725,'(참고)타워 스텟 가치'!$B$7:$L$11,AA$2,0)+(VLOOKUP($F1725,'(참고)타워 스텟 가치'!$B$7:$L$11,AA$2,0)*$E1725)</f>
        <v>97.300000000000608</v>
      </c>
      <c r="AB1725">
        <f>SUM('스테이지별 몬스터 스텟'!S1725*'(참고)타워 스텟 가치'!$Q$17,'스테이지별 몬스터 스텟'!T1725*'(참고)타워 스텟 가치'!$R$17,'스테이지별 몬스터 스텟'!U1725*'(참고)타워 스텟 가치'!$S$17,'스테이지별 몬스터 스텟'!V1725*'(참고)타워 스텟 가치'!$T$17,'스테이지별 몬스터 스텟'!W1725*'(참고)타워 스텟 가치'!$U$17,'스테이지별 몬스터 스텟'!X1725*'(참고)타워 스텟 가치'!$V$17,'스테이지별 몬스터 스텟'!Y1725*'(참고)타워 스텟 가치'!$W$17,'스테이지별 몬스터 스텟'!Z1725*'(참고)타워 스텟 가치'!$X$17,'스테이지별 몬스터 스텟'!AA1725*'(참고)타워 스텟 가치'!$Y$17)</f>
        <v>1052848.5500000068</v>
      </c>
      <c r="AC1725">
        <v>2</v>
      </c>
      <c r="AD1725">
        <f>VLOOKUP($F1725,'(참고)타워 스텟 가치'!$B$12:$L$16,AD$2,0)+(VLOOKUP($F1725,'(참고)타워 스텟 가치'!$B$12:$L$16,AD$2,0)*$E1725)</f>
        <v>347.50000000000222</v>
      </c>
      <c r="AE1725">
        <f>VLOOKUP($F1725,'(참고)타워 스텟 가치'!$B$12:$L$16,AE$2,0)+(VLOOKUP($F1725,'(참고)타워 스텟 가치'!$B$12:$L$16,AE$2,0)*$E1725)</f>
        <v>417.00000000000261</v>
      </c>
      <c r="AF1725">
        <f>VLOOKUP($F1725,'(참고)타워 스텟 가치'!$B$12:$L$16,AF$2,0)+(VLOOKUP($F1725,'(참고)타워 스텟 가치'!$B$12:$L$16,AF$2,0)*$E1725)</f>
        <v>695000.00000000442</v>
      </c>
      <c r="AG1725">
        <f>VLOOKUP($F1725,'(참고)타워 스텟 가치'!$B$12:$L$16,AG$2,0)+(VLOOKUP($F1725,'(참고)타워 스텟 가치'!$B$12:$L$16,AG$2,0)*$E1725)</f>
        <v>2085.0000000000132</v>
      </c>
      <c r="AH1725">
        <f>VLOOKUP($F1725,'(참고)타워 스텟 가치'!$B$12:$L$16,AH$2,0)+(VLOOKUP($F1725,'(참고)타워 스텟 가치'!$B$12:$L$16,AH$2,0)*$E1725)</f>
        <v>69.500000000000441</v>
      </c>
      <c r="AI1725">
        <f>VLOOKUP($F1725,'(참고)타워 스텟 가치'!$B$12:$L$16,AI$2,0)+(VLOOKUP($F1725,'(참고)타워 스텟 가치'!$B$12:$L$16,AI$2,0)*$E1725)</f>
        <v>41.700000000000259</v>
      </c>
      <c r="AJ1725">
        <f>VLOOKUP($F1725,'(참고)타워 스텟 가치'!$B$12:$L$16,AJ$2,0)+(VLOOKUP($F1725,'(참고)타워 스텟 가치'!$B$12:$L$16,AJ$2,0)*$E1725)</f>
        <v>0</v>
      </c>
      <c r="AK1725">
        <f>VLOOKUP($F1725,'(참고)타워 스텟 가치'!$B$12:$L$16,AK$2,0)+(VLOOKUP($F1725,'(참고)타워 스텟 가치'!$B$12:$L$16,AK$2,0)*$E1725)</f>
        <v>0</v>
      </c>
      <c r="AL1725">
        <f>VLOOKUP($F1725,'(참고)타워 스텟 가치'!$B$12:$L$16,AL$2,0)+(VLOOKUP($F1725,'(참고)타워 스텟 가치'!$B$12:$L$16,AL$2,0)*$E1725)</f>
        <v>194.60000000000122</v>
      </c>
      <c r="AM1725">
        <f>SUM('스테이지별 몬스터 스텟'!AD1725*'(참고)타워 스텟 가치'!$Q$17,'스테이지별 몬스터 스텟'!AE1725*'(참고)타워 스텟 가치'!$R$17,'스테이지별 몬스터 스텟'!AF1725*'(참고)타워 스텟 가치'!$S$17,'스테이지별 몬스터 스텟'!AG1725*'(참고)타워 스텟 가치'!$T$17,'스테이지별 몬스터 스텟'!AH1725*'(참고)타워 스텟 가치'!$U$17,'스테이지별 몬스터 스텟'!AI1725*'(참고)타워 스텟 가치'!$V$17,'스테이지별 몬스터 스텟'!AJ1725*'(참고)타워 스텟 가치'!$W$17,'스테이지별 몬스터 스텟'!AK1725*'(참고)타워 스텟 가치'!$X$17,'스테이지별 몬스터 스텟'!AL1725*'(참고)타워 스텟 가치'!$Y$17)</f>
        <v>1048560.4000000065</v>
      </c>
      <c r="AN1725">
        <v>3</v>
      </c>
    </row>
    <row r="1726" spans="3:40" x14ac:dyDescent="0.3">
      <c r="C1726">
        <v>2</v>
      </c>
      <c r="D1726">
        <f t="shared" si="80"/>
        <v>345</v>
      </c>
      <c r="E1726" s="52">
        <f>VLOOKUP(D1726,'스테이지별 난이도 설정'!B:C,2,0)</f>
        <v>138.00000000000088</v>
      </c>
      <c r="F1726" t="str">
        <f t="shared" si="81"/>
        <v>레어</v>
      </c>
      <c r="G1726">
        <f t="shared" si="79"/>
        <v>6</v>
      </c>
      <c r="H1726">
        <f>VLOOKUP($F1726,'(참고)타워 스텟 가치'!$B$2:$L$6,H$2,0)+(VLOOKUP($F1726,'(참고)타워 스텟 가치'!$B$2:$L$6,H$2,0)*$E1726)</f>
        <v>1563.75000000001</v>
      </c>
      <c r="I1726">
        <f>VLOOKUP($F1726,'(참고)타워 스텟 가치'!$B$2:$L$6,I$2,0)+(VLOOKUP($F1726,'(참고)타워 스텟 가치'!$B$2:$L$6,I$2,0)*$E1726)</f>
        <v>312.75000000000199</v>
      </c>
      <c r="J1726">
        <f>VLOOKUP($F1726,'(참고)타워 스텟 가치'!$B$2:$L$6,J$2,0)+(VLOOKUP($F1726,'(참고)타워 스텟 가치'!$B$2:$L$6,J$2,0)*$E1726)</f>
        <v>695000.00000000442</v>
      </c>
      <c r="K1726">
        <f>VLOOKUP($F1726,'(참고)타워 스텟 가치'!$B$2:$L$6,K$2,0)+(VLOOKUP($F1726,'(참고)타워 스텟 가치'!$B$2:$L$6,K$2,0)*$E1726)</f>
        <v>6255.00000000004</v>
      </c>
      <c r="L1726">
        <f>VLOOKUP($F1726,'(참고)타워 스텟 가치'!$B$2:$L$6,L$2,0)+(VLOOKUP($F1726,'(참고)타워 스텟 가치'!$B$2:$L$6,L$2,0)*$E1726)</f>
        <v>104.25000000000065</v>
      </c>
      <c r="M1726">
        <f>VLOOKUP($F1726,'(참고)타워 스텟 가치'!$B$2:$L$6,M$2,0)+(VLOOKUP($F1726,'(참고)타워 스텟 가치'!$B$2:$L$6,M$2,0)*$E1726)</f>
        <v>41.700000000000259</v>
      </c>
      <c r="N1726">
        <f>VLOOKUP($F1726,'(참고)타워 스텟 가치'!$B$2:$L$6,N$2,0)+(VLOOKUP($F1726,'(참고)타워 스텟 가치'!$B$2:$L$6,N$2,0)*$E1726)</f>
        <v>0</v>
      </c>
      <c r="O1726">
        <f>VLOOKUP($F1726,'(참고)타워 스텟 가치'!$B$2:$L$6,O$2,0)+(VLOOKUP($F1726,'(참고)타워 스텟 가치'!$B$2:$L$6,O$2,0)*$E1726)</f>
        <v>0</v>
      </c>
      <c r="P1726">
        <f>VLOOKUP($F1726,'(참고)타워 스텟 가치'!$B$2:$L$6,P$2,0)+(VLOOKUP($F1726,'(참고)타워 스텟 가치'!$B$2:$L$6,P$2,0)*$E1726)</f>
        <v>97.300000000000608</v>
      </c>
      <c r="Q1726">
        <f>SUM('스테이지별 몬스터 스텟'!H1726*'(참고)타워 스텟 가치'!$Q$17,'스테이지별 몬스터 스텟'!I1726*'(참고)타워 스텟 가치'!$R$17,'스테이지별 몬스터 스텟'!J1726*'(참고)타워 스텟 가치'!$S$17,'스테이지별 몬스터 스텟'!K1726*'(참고)타워 스텟 가치'!$T$17,'스테이지별 몬스터 스텟'!L1726*'(참고)타워 스텟 가치'!$U$17,'스테이지별 몬스터 스텟'!M1726*'(참고)타워 스텟 가치'!$V$17,'스테이지별 몬스터 스텟'!N1726*'(참고)타워 스텟 가치'!$W$17,'스테이지별 몬스터 스텟'!O1726*'(참고)타워 스텟 가치'!$X$17,'스테이지별 몬스터 스텟'!P1726*'(참고)타워 스텟 가치'!$Y$17)</f>
        <v>1059051.4250000068</v>
      </c>
      <c r="R1726">
        <v>1</v>
      </c>
      <c r="S1726">
        <f>VLOOKUP($F1726,'(참고)타워 스텟 가치'!$B$7:$L$11,S$2,0)+(VLOOKUP($F1726,'(참고)타워 스텟 가치'!$B$7:$L$11,S$2,0)*$E1726)</f>
        <v>521.2500000000033</v>
      </c>
      <c r="T1726">
        <f>VLOOKUP($F1726,'(참고)타워 스텟 가치'!$B$7:$L$11,T$2,0)+(VLOOKUP($F1726,'(참고)타워 스텟 가치'!$B$7:$L$11,T$2,0)*$E1726)</f>
        <v>938.25000000000591</v>
      </c>
      <c r="U1726">
        <f>VLOOKUP($F1726,'(참고)타워 스텟 가치'!$B$7:$L$11,U$2,0)+(VLOOKUP($F1726,'(참고)타워 스텟 가치'!$B$7:$L$11,U$2,0)*$E1726)</f>
        <v>695000.00000000442</v>
      </c>
      <c r="V1726">
        <f>VLOOKUP($F1726,'(참고)타워 스텟 가치'!$B$7:$L$11,V$2,0)+(VLOOKUP($F1726,'(참고)타워 스텟 가치'!$B$7:$L$11,V$2,0)*$E1726)</f>
        <v>6255.00000000004</v>
      </c>
      <c r="W1726">
        <f>VLOOKUP($F1726,'(참고)타워 스텟 가치'!$B$7:$L$11,W$2,0)+(VLOOKUP($F1726,'(참고)타워 스텟 가치'!$B$7:$L$11,W$2,0)*$E1726)</f>
        <v>104.25000000000065</v>
      </c>
      <c r="X1726">
        <f>VLOOKUP($F1726,'(참고)타워 스텟 가치'!$B$7:$L$11,X$2,0)+(VLOOKUP($F1726,'(참고)타워 스텟 가치'!$B$7:$L$11,X$2,0)*$E1726)</f>
        <v>41.700000000000259</v>
      </c>
      <c r="Y1726">
        <f>VLOOKUP($F1726,'(참고)타워 스텟 가치'!$B$7:$L$11,Y$2,0)+(VLOOKUP($F1726,'(참고)타워 스텟 가치'!$B$7:$L$11,Y$2,0)*$E1726)</f>
        <v>0</v>
      </c>
      <c r="Z1726">
        <f>VLOOKUP($F1726,'(참고)타워 스텟 가치'!$B$7:$L$11,Z$2,0)+(VLOOKUP($F1726,'(참고)타워 스텟 가치'!$B$7:$L$11,Z$2,0)*$E1726)</f>
        <v>0</v>
      </c>
      <c r="AA1726">
        <f>VLOOKUP($F1726,'(참고)타워 스텟 가치'!$B$7:$L$11,AA$2,0)+(VLOOKUP($F1726,'(참고)타워 스텟 가치'!$B$7:$L$11,AA$2,0)*$E1726)</f>
        <v>97.300000000000608</v>
      </c>
      <c r="AB1726">
        <f>SUM('스테이지별 몬스터 스텟'!S1726*'(참고)타워 스텟 가치'!$Q$17,'스테이지별 몬스터 스텟'!T1726*'(참고)타워 스텟 가치'!$R$17,'스테이지별 몬스터 스텟'!U1726*'(참고)타워 스텟 가치'!$S$17,'스테이지별 몬스터 스텟'!V1726*'(참고)타워 스텟 가치'!$T$17,'스테이지별 몬스터 스텟'!W1726*'(참고)타워 스텟 가치'!$U$17,'스테이지별 몬스터 스텟'!X1726*'(참고)타워 스텟 가치'!$V$17,'스테이지별 몬스터 스텟'!Y1726*'(참고)타워 스텟 가치'!$W$17,'스테이지별 몬스터 스텟'!Z1726*'(참고)타워 스텟 가치'!$X$17,'스테이지별 몬스터 스텟'!AA1726*'(참고)타워 스텟 가치'!$Y$17)</f>
        <v>1057904.6750000068</v>
      </c>
      <c r="AC1726">
        <v>2</v>
      </c>
      <c r="AD1726">
        <f>VLOOKUP($F1726,'(참고)타워 스텟 가치'!$B$12:$L$16,AD$2,0)+(VLOOKUP($F1726,'(참고)타워 스텟 가치'!$B$12:$L$16,AD$2,0)*$E1726)</f>
        <v>521.2500000000033</v>
      </c>
      <c r="AE1726">
        <f>VLOOKUP($F1726,'(참고)타워 스텟 가치'!$B$12:$L$16,AE$2,0)+(VLOOKUP($F1726,'(참고)타워 스텟 가치'!$B$12:$L$16,AE$2,0)*$E1726)</f>
        <v>625.50000000000398</v>
      </c>
      <c r="AF1726">
        <f>VLOOKUP($F1726,'(참고)타워 스텟 가치'!$B$12:$L$16,AF$2,0)+(VLOOKUP($F1726,'(참고)타워 스텟 가치'!$B$12:$L$16,AF$2,0)*$E1726)</f>
        <v>695000.00000000442</v>
      </c>
      <c r="AG1726">
        <f>VLOOKUP($F1726,'(참고)타워 스텟 가치'!$B$12:$L$16,AG$2,0)+(VLOOKUP($F1726,'(참고)타워 스텟 가치'!$B$12:$L$16,AG$2,0)*$E1726)</f>
        <v>3127.50000000002</v>
      </c>
      <c r="AH1726">
        <f>VLOOKUP($F1726,'(참고)타워 스텟 가치'!$B$12:$L$16,AH$2,0)+(VLOOKUP($F1726,'(참고)타워 스텟 가치'!$B$12:$L$16,AH$2,0)*$E1726)</f>
        <v>104.25000000000065</v>
      </c>
      <c r="AI1726">
        <f>VLOOKUP($F1726,'(참고)타워 스텟 가치'!$B$12:$L$16,AI$2,0)+(VLOOKUP($F1726,'(참고)타워 스텟 가치'!$B$12:$L$16,AI$2,0)*$E1726)</f>
        <v>41.700000000000259</v>
      </c>
      <c r="AJ1726">
        <f>VLOOKUP($F1726,'(참고)타워 스텟 가치'!$B$12:$L$16,AJ$2,0)+(VLOOKUP($F1726,'(참고)타워 스텟 가치'!$B$12:$L$16,AJ$2,0)*$E1726)</f>
        <v>0</v>
      </c>
      <c r="AK1726">
        <f>VLOOKUP($F1726,'(참고)타워 스텟 가치'!$B$12:$L$16,AK$2,0)+(VLOOKUP($F1726,'(참고)타워 스텟 가치'!$B$12:$L$16,AK$2,0)*$E1726)</f>
        <v>0</v>
      </c>
      <c r="AL1726">
        <f>VLOOKUP($F1726,'(참고)타워 스텟 가치'!$B$12:$L$16,AL$2,0)+(VLOOKUP($F1726,'(참고)타워 스텟 가치'!$B$12:$L$16,AL$2,0)*$E1726)</f>
        <v>194.60000000000122</v>
      </c>
      <c r="AM1726">
        <f>SUM('스테이지별 몬스터 스텟'!AD1726*'(참고)타워 스텟 가치'!$Q$17,'스테이지별 몬스터 스텟'!AE1726*'(참고)타워 스텟 가치'!$R$17,'스테이지별 몬스터 스텟'!AF1726*'(참고)타워 스텟 가치'!$S$17,'스테이지별 몬스터 스텟'!AG1726*'(참고)타워 스텟 가치'!$T$17,'스테이지별 몬스터 스텟'!AH1726*'(참고)타워 스텟 가치'!$U$17,'스테이지별 몬스터 스텟'!AI1726*'(참고)타워 스텟 가치'!$V$17,'스테이지별 몬스터 스텟'!AJ1726*'(참고)타워 스텟 가치'!$W$17,'스테이지별 몬스터 스텟'!AK1726*'(참고)타워 스텟 가치'!$X$17,'스테이지별 몬스터 스텟'!AL1726*'(참고)타워 스텟 가치'!$Y$17)</f>
        <v>1051375.1500000067</v>
      </c>
      <c r="AN1726">
        <v>3</v>
      </c>
    </row>
    <row r="1727" spans="3:40" x14ac:dyDescent="0.3">
      <c r="C1727">
        <v>3</v>
      </c>
      <c r="D1727">
        <f t="shared" si="80"/>
        <v>345</v>
      </c>
      <c r="E1727" s="52">
        <f>VLOOKUP(D1727,'스테이지별 난이도 설정'!B:C,2,0)</f>
        <v>138.00000000000088</v>
      </c>
      <c r="F1727" t="str">
        <f t="shared" si="81"/>
        <v>에픽</v>
      </c>
      <c r="G1727">
        <f t="shared" si="79"/>
        <v>6</v>
      </c>
      <c r="H1727">
        <f>VLOOKUP($F1727,'(참고)타워 스텟 가치'!$B$2:$L$6,H$2,0)+(VLOOKUP($F1727,'(참고)타워 스텟 가치'!$B$2:$L$6,H$2,0)*$E1727)</f>
        <v>2345.625000000015</v>
      </c>
      <c r="I1727">
        <f>VLOOKUP($F1727,'(참고)타워 스텟 가치'!$B$2:$L$6,I$2,0)+(VLOOKUP($F1727,'(참고)타워 스텟 가치'!$B$2:$L$6,I$2,0)*$E1727)</f>
        <v>469.12500000000296</v>
      </c>
      <c r="J1727">
        <f>VLOOKUP($F1727,'(참고)타워 스텟 가치'!$B$2:$L$6,J$2,0)+(VLOOKUP($F1727,'(참고)타워 스텟 가치'!$B$2:$L$6,J$2,0)*$E1727)</f>
        <v>695000.00000000442</v>
      </c>
      <c r="K1727">
        <f>VLOOKUP($F1727,'(참고)타워 스텟 가치'!$B$2:$L$6,K$2,0)+(VLOOKUP($F1727,'(참고)타워 스텟 가치'!$B$2:$L$6,K$2,0)*$E1727)</f>
        <v>9382.50000000006</v>
      </c>
      <c r="L1727">
        <f>VLOOKUP($F1727,'(참고)타워 스텟 가치'!$B$2:$L$6,L$2,0)+(VLOOKUP($F1727,'(참고)타워 스텟 가치'!$B$2:$L$6,L$2,0)*$E1727)</f>
        <v>156.37500000000099</v>
      </c>
      <c r="M1727">
        <f>VLOOKUP($F1727,'(참고)타워 스텟 가치'!$B$2:$L$6,M$2,0)+(VLOOKUP($F1727,'(참고)타워 스텟 가치'!$B$2:$L$6,M$2,0)*$E1727)</f>
        <v>41.700000000000259</v>
      </c>
      <c r="N1727">
        <f>VLOOKUP($F1727,'(참고)타워 스텟 가치'!$B$2:$L$6,N$2,0)+(VLOOKUP($F1727,'(참고)타워 스텟 가치'!$B$2:$L$6,N$2,0)*$E1727)</f>
        <v>0</v>
      </c>
      <c r="O1727">
        <f>VLOOKUP($F1727,'(참고)타워 스텟 가치'!$B$2:$L$6,O$2,0)+(VLOOKUP($F1727,'(참고)타워 스텟 가치'!$B$2:$L$6,O$2,0)*$E1727)</f>
        <v>0</v>
      </c>
      <c r="P1727">
        <f>VLOOKUP($F1727,'(참고)타워 스텟 가치'!$B$2:$L$6,P$2,0)+(VLOOKUP($F1727,'(참고)타워 스텟 가치'!$B$2:$L$6,P$2,0)*$E1727)</f>
        <v>97.300000000000608</v>
      </c>
      <c r="Q1727">
        <f>SUM('스테이지별 몬스터 스텟'!H1727*'(참고)타워 스텟 가치'!$Q$17,'스테이지별 몬스터 스텟'!I1727*'(참고)타워 스텟 가치'!$R$17,'스테이지별 몬스터 스텟'!J1727*'(참고)타워 스텟 가치'!$S$17,'스테이지별 몬스터 스텟'!K1727*'(참고)타워 스텟 가치'!$T$17,'스테이지별 몬스터 스텟'!L1727*'(참고)타워 스텟 가치'!$U$17,'스테이지별 몬스터 스텟'!M1727*'(참고)타워 스텟 가치'!$V$17,'스테이지별 몬스터 스텟'!N1727*'(참고)타워 스텟 가치'!$W$17,'스테이지별 몬스터 스텟'!O1727*'(참고)타워 스텟 가치'!$X$17,'스테이지별 몬스터 스텟'!P1727*'(참고)타워 스텟 가치'!$Y$17)</f>
        <v>1067208.9875000068</v>
      </c>
      <c r="R1727">
        <v>1</v>
      </c>
      <c r="S1727">
        <f>VLOOKUP($F1727,'(참고)타워 스텟 가치'!$B$7:$L$11,S$2,0)+(VLOOKUP($F1727,'(참고)타워 스텟 가치'!$B$7:$L$11,S$2,0)*$E1727)</f>
        <v>781.875000000005</v>
      </c>
      <c r="T1727">
        <f>VLOOKUP($F1727,'(참고)타워 스텟 가치'!$B$7:$L$11,T$2,0)+(VLOOKUP($F1727,'(참고)타워 스텟 가치'!$B$7:$L$11,T$2,0)*$E1727)</f>
        <v>1407.3750000000089</v>
      </c>
      <c r="U1727">
        <f>VLOOKUP($F1727,'(참고)타워 스텟 가치'!$B$7:$L$11,U$2,0)+(VLOOKUP($F1727,'(참고)타워 스텟 가치'!$B$7:$L$11,U$2,0)*$E1727)</f>
        <v>695000.00000000442</v>
      </c>
      <c r="V1727">
        <f>VLOOKUP($F1727,'(참고)타워 스텟 가치'!$B$7:$L$11,V$2,0)+(VLOOKUP($F1727,'(참고)타워 스텟 가치'!$B$7:$L$11,V$2,0)*$E1727)</f>
        <v>9382.50000000006</v>
      </c>
      <c r="W1727">
        <f>VLOOKUP($F1727,'(참고)타워 스텟 가치'!$B$7:$L$11,W$2,0)+(VLOOKUP($F1727,'(참고)타워 스텟 가치'!$B$7:$L$11,W$2,0)*$E1727)</f>
        <v>156.37500000000099</v>
      </c>
      <c r="X1727">
        <f>VLOOKUP($F1727,'(참고)타워 스텟 가치'!$B$7:$L$11,X$2,0)+(VLOOKUP($F1727,'(참고)타워 스텟 가치'!$B$7:$L$11,X$2,0)*$E1727)</f>
        <v>41.700000000000259</v>
      </c>
      <c r="Y1727">
        <f>VLOOKUP($F1727,'(참고)타워 스텟 가치'!$B$7:$L$11,Y$2,0)+(VLOOKUP($F1727,'(참고)타워 스텟 가치'!$B$7:$L$11,Y$2,0)*$E1727)</f>
        <v>0</v>
      </c>
      <c r="Z1727">
        <f>VLOOKUP($F1727,'(참고)타워 스텟 가치'!$B$7:$L$11,Z$2,0)+(VLOOKUP($F1727,'(참고)타워 스텟 가치'!$B$7:$L$11,Z$2,0)*$E1727)</f>
        <v>0</v>
      </c>
      <c r="AA1727">
        <f>VLOOKUP($F1727,'(참고)타워 스텟 가치'!$B$7:$L$11,AA$2,0)+(VLOOKUP($F1727,'(참고)타워 스텟 가치'!$B$7:$L$11,AA$2,0)*$E1727)</f>
        <v>97.300000000000608</v>
      </c>
      <c r="AB1727">
        <f>SUM('스테이지별 몬스터 스텟'!S1727*'(참고)타워 스텟 가치'!$Q$17,'스테이지별 몬스터 스텟'!T1727*'(참고)타워 스텟 가치'!$R$17,'스테이지별 몬스터 스텟'!U1727*'(참고)타워 스텟 가치'!$S$17,'스테이지별 몬스터 스텟'!V1727*'(참고)타워 스텟 가치'!$T$17,'스테이지별 몬스터 스텟'!W1727*'(참고)타워 스텟 가치'!$U$17,'스테이지별 몬스터 스텟'!X1727*'(참고)타워 스텟 가치'!$V$17,'스테이지별 몬스터 스텟'!Y1727*'(참고)타워 스텟 가치'!$W$17,'스테이지별 몬스터 스텟'!Z1727*'(참고)타워 스텟 가치'!$X$17,'스테이지별 몬스터 스텟'!AA1727*'(참고)타워 스텟 가치'!$Y$17)</f>
        <v>1065488.8625000068</v>
      </c>
      <c r="AC1727">
        <v>2</v>
      </c>
      <c r="AD1727">
        <f>VLOOKUP($F1727,'(참고)타워 스텟 가치'!$B$12:$L$16,AD$2,0)+(VLOOKUP($F1727,'(참고)타워 스텟 가치'!$B$12:$L$16,AD$2,0)*$E1727)</f>
        <v>781.875000000005</v>
      </c>
      <c r="AE1727">
        <f>VLOOKUP($F1727,'(참고)타워 스텟 가치'!$B$12:$L$16,AE$2,0)+(VLOOKUP($F1727,'(참고)타워 스텟 가치'!$B$12:$L$16,AE$2,0)*$E1727)</f>
        <v>938.25000000000591</v>
      </c>
      <c r="AF1727">
        <f>VLOOKUP($F1727,'(참고)타워 스텟 가치'!$B$12:$L$16,AF$2,0)+(VLOOKUP($F1727,'(참고)타워 스텟 가치'!$B$12:$L$16,AF$2,0)*$E1727)</f>
        <v>695000.00000000442</v>
      </c>
      <c r="AG1727">
        <f>VLOOKUP($F1727,'(참고)타워 스텟 가치'!$B$12:$L$16,AG$2,0)+(VLOOKUP($F1727,'(참고)타워 스텟 가치'!$B$12:$L$16,AG$2,0)*$E1727)</f>
        <v>4691.25000000003</v>
      </c>
      <c r="AH1727">
        <f>VLOOKUP($F1727,'(참고)타워 스텟 가치'!$B$12:$L$16,AH$2,0)+(VLOOKUP($F1727,'(참고)타워 스텟 가치'!$B$12:$L$16,AH$2,0)*$E1727)</f>
        <v>156.37500000000099</v>
      </c>
      <c r="AI1727">
        <f>VLOOKUP($F1727,'(참고)타워 스텟 가치'!$B$12:$L$16,AI$2,0)+(VLOOKUP($F1727,'(참고)타워 스텟 가치'!$B$12:$L$16,AI$2,0)*$E1727)</f>
        <v>41.700000000000259</v>
      </c>
      <c r="AJ1727">
        <f>VLOOKUP($F1727,'(참고)타워 스텟 가치'!$B$12:$L$16,AJ$2,0)+(VLOOKUP($F1727,'(참고)타워 스텟 가치'!$B$12:$L$16,AJ$2,0)*$E1727)</f>
        <v>0</v>
      </c>
      <c r="AK1727">
        <f>VLOOKUP($F1727,'(참고)타워 스텟 가치'!$B$12:$L$16,AK$2,0)+(VLOOKUP($F1727,'(참고)타워 스텟 가치'!$B$12:$L$16,AK$2,0)*$E1727)</f>
        <v>0</v>
      </c>
      <c r="AL1727">
        <f>VLOOKUP($F1727,'(참고)타워 스텟 가치'!$B$12:$L$16,AL$2,0)+(VLOOKUP($F1727,'(참고)타워 스텟 가치'!$B$12:$L$16,AL$2,0)*$E1727)</f>
        <v>194.60000000000122</v>
      </c>
      <c r="AM1727">
        <f>SUM('스테이지별 몬스터 스텟'!AD1727*'(참고)타워 스텟 가치'!$Q$17,'스테이지별 몬스터 스텟'!AE1727*'(참고)타워 스텟 가치'!$R$17,'스테이지별 몬스터 스텟'!AF1727*'(참고)타워 스텟 가치'!$S$17,'스테이지별 몬스터 스텟'!AG1727*'(참고)타워 스텟 가치'!$T$17,'스테이지별 몬스터 스텟'!AH1727*'(참고)타워 스텟 가치'!$U$17,'스테이지별 몬스터 스텟'!AI1727*'(참고)타워 스텟 가치'!$V$17,'스테이지별 몬스터 스텟'!AJ1727*'(참고)타워 스텟 가치'!$W$17,'스테이지별 몬스터 스텟'!AK1727*'(참고)타워 스텟 가치'!$X$17,'스테이지별 몬스터 스텟'!AL1727*'(참고)타워 스텟 가치'!$Y$17)</f>
        <v>1055597.2750000067</v>
      </c>
      <c r="AN1727">
        <v>3</v>
      </c>
    </row>
    <row r="1728" spans="3:40" x14ac:dyDescent="0.3">
      <c r="C1728">
        <v>4</v>
      </c>
      <c r="D1728">
        <f t="shared" si="80"/>
        <v>345</v>
      </c>
      <c r="E1728" s="52">
        <f>VLOOKUP(D1728,'스테이지별 난이도 설정'!B:C,2,0)</f>
        <v>138.00000000000088</v>
      </c>
      <c r="F1728" t="str">
        <f t="shared" si="81"/>
        <v>유니크</v>
      </c>
      <c r="G1728">
        <f t="shared" si="79"/>
        <v>6</v>
      </c>
      <c r="H1728">
        <f>VLOOKUP($F1728,'(참고)타워 스텟 가치'!$B$2:$L$6,H$2,0)+(VLOOKUP($F1728,'(참고)타워 스텟 가치'!$B$2:$L$6,H$2,0)*$E1728)</f>
        <v>3518.4375000000223</v>
      </c>
      <c r="I1728">
        <f>VLOOKUP($F1728,'(참고)타워 스텟 가치'!$B$2:$L$6,I$2,0)+(VLOOKUP($F1728,'(참고)타워 스텟 가치'!$B$2:$L$6,I$2,0)*$E1728)</f>
        <v>703.68750000000443</v>
      </c>
      <c r="J1728">
        <f>VLOOKUP($F1728,'(참고)타워 스텟 가치'!$B$2:$L$6,J$2,0)+(VLOOKUP($F1728,'(참고)타워 스텟 가치'!$B$2:$L$6,J$2,0)*$E1728)</f>
        <v>695000.00000000442</v>
      </c>
      <c r="K1728">
        <f>VLOOKUP($F1728,'(참고)타워 스텟 가치'!$B$2:$L$6,K$2,0)+(VLOOKUP($F1728,'(참고)타워 스텟 가치'!$B$2:$L$6,K$2,0)*$E1728)</f>
        <v>14073.750000000089</v>
      </c>
      <c r="L1728">
        <f>VLOOKUP($F1728,'(참고)타워 스텟 가치'!$B$2:$L$6,L$2,0)+(VLOOKUP($F1728,'(참고)타워 스텟 가치'!$B$2:$L$6,L$2,0)*$E1728)</f>
        <v>234.56250000000148</v>
      </c>
      <c r="M1728">
        <f>VLOOKUP($F1728,'(참고)타워 스텟 가치'!$B$2:$L$6,M$2,0)+(VLOOKUP($F1728,'(참고)타워 스텟 가치'!$B$2:$L$6,M$2,0)*$E1728)</f>
        <v>41.700000000000259</v>
      </c>
      <c r="N1728">
        <f>VLOOKUP($F1728,'(참고)타워 스텟 가치'!$B$2:$L$6,N$2,0)+(VLOOKUP($F1728,'(참고)타워 스텟 가치'!$B$2:$L$6,N$2,0)*$E1728)</f>
        <v>0</v>
      </c>
      <c r="O1728">
        <f>VLOOKUP($F1728,'(참고)타워 스텟 가치'!$B$2:$L$6,O$2,0)+(VLOOKUP($F1728,'(참고)타워 스텟 가치'!$B$2:$L$6,O$2,0)*$E1728)</f>
        <v>0</v>
      </c>
      <c r="P1728">
        <f>VLOOKUP($F1728,'(참고)타워 스텟 가치'!$B$2:$L$6,P$2,0)+(VLOOKUP($F1728,'(참고)타워 스텟 가치'!$B$2:$L$6,P$2,0)*$E1728)</f>
        <v>139.00000000000088</v>
      </c>
      <c r="Q1728">
        <f>SUM('스테이지별 몬스터 스텟'!H1728*'(참고)타워 스텟 가치'!$Q$17,'스테이지별 몬스터 스텟'!I1728*'(참고)타워 스텟 가치'!$R$17,'스테이지별 몬스터 스텟'!J1728*'(참고)타워 스텟 가치'!$S$17,'스테이지별 몬스터 스텟'!K1728*'(참고)타워 스텟 가치'!$T$17,'스테이지별 몬스터 스텟'!L1728*'(참고)타워 스텟 가치'!$U$17,'스테이지별 몬스터 스텟'!M1728*'(참고)타워 스텟 가치'!$V$17,'스테이지별 몬스터 스텟'!N1728*'(참고)타워 스텟 가치'!$W$17,'스테이지별 몬스터 스텟'!O1728*'(참고)타워 스텟 가치'!$X$17,'스테이지별 몬스터 스텟'!P1728*'(참고)타워 스텟 가치'!$Y$17)</f>
        <v>1079528.7312500069</v>
      </c>
      <c r="R1728">
        <v>1</v>
      </c>
      <c r="S1728">
        <f>VLOOKUP($F1728,'(참고)타워 스텟 가치'!$B$7:$L$11,S$2,0)+(VLOOKUP($F1728,'(참고)타워 스텟 가치'!$B$7:$L$11,S$2,0)*$E1728)</f>
        <v>1172.8125000000075</v>
      </c>
      <c r="T1728">
        <f>VLOOKUP($F1728,'(참고)타워 스텟 가치'!$B$7:$L$11,T$2,0)+(VLOOKUP($F1728,'(참고)타워 스텟 가치'!$B$7:$L$11,T$2,0)*$E1728)</f>
        <v>2111.0625000000132</v>
      </c>
      <c r="U1728">
        <f>VLOOKUP($F1728,'(참고)타워 스텟 가치'!$B$7:$L$11,U$2,0)+(VLOOKUP($F1728,'(참고)타워 스텟 가치'!$B$7:$L$11,U$2,0)*$E1728)</f>
        <v>695000.00000000442</v>
      </c>
      <c r="V1728">
        <f>VLOOKUP($F1728,'(참고)타워 스텟 가치'!$B$7:$L$11,V$2,0)+(VLOOKUP($F1728,'(참고)타워 스텟 가치'!$B$7:$L$11,V$2,0)*$E1728)</f>
        <v>14073.750000000089</v>
      </c>
      <c r="W1728">
        <f>VLOOKUP($F1728,'(참고)타워 스텟 가치'!$B$7:$L$11,W$2,0)+(VLOOKUP($F1728,'(참고)타워 스텟 가치'!$B$7:$L$11,W$2,0)*$E1728)</f>
        <v>234.56250000000148</v>
      </c>
      <c r="X1728">
        <f>VLOOKUP($F1728,'(참고)타워 스텟 가치'!$B$7:$L$11,X$2,0)+(VLOOKUP($F1728,'(참고)타워 스텟 가치'!$B$7:$L$11,X$2,0)*$E1728)</f>
        <v>41.700000000000259</v>
      </c>
      <c r="Y1728">
        <f>VLOOKUP($F1728,'(참고)타워 스텟 가치'!$B$7:$L$11,Y$2,0)+(VLOOKUP($F1728,'(참고)타워 스텟 가치'!$B$7:$L$11,Y$2,0)*$E1728)</f>
        <v>0</v>
      </c>
      <c r="Z1728">
        <f>VLOOKUP($F1728,'(참고)타워 스텟 가치'!$B$7:$L$11,Z$2,0)+(VLOOKUP($F1728,'(참고)타워 스텟 가치'!$B$7:$L$11,Z$2,0)*$E1728)</f>
        <v>0</v>
      </c>
      <c r="AA1728">
        <f>VLOOKUP($F1728,'(참고)타워 스텟 가치'!$B$7:$L$11,AA$2,0)+(VLOOKUP($F1728,'(참고)타워 스텟 가치'!$B$7:$L$11,AA$2,0)*$E1728)</f>
        <v>139.00000000000088</v>
      </c>
      <c r="AB1728">
        <f>SUM('스테이지별 몬스터 스텟'!S1728*'(참고)타워 스텟 가치'!$Q$17,'스테이지별 몬스터 스텟'!T1728*'(참고)타워 스텟 가치'!$R$17,'스테이지별 몬스터 스텟'!U1728*'(참고)타워 스텟 가치'!$S$17,'스테이지별 몬스터 스텟'!V1728*'(참고)타워 스텟 가치'!$T$17,'스테이지별 몬스터 스텟'!W1728*'(참고)타워 스텟 가치'!$U$17,'스테이지별 몬스터 스텟'!X1728*'(참고)타워 스텟 가치'!$V$17,'스테이지별 몬스터 스텟'!Y1728*'(참고)타워 스텟 가치'!$W$17,'스테이지별 몬스터 스텟'!Z1728*'(참고)타워 스텟 가치'!$X$17,'스테이지별 몬스터 스텟'!AA1728*'(참고)타워 스텟 가치'!$Y$17)</f>
        <v>1076948.5437500067</v>
      </c>
      <c r="AC1728">
        <v>2</v>
      </c>
      <c r="AD1728">
        <f>VLOOKUP($F1728,'(참고)타워 스텟 가치'!$B$12:$L$16,AD$2,0)+(VLOOKUP($F1728,'(참고)타워 스텟 가치'!$B$12:$L$16,AD$2,0)*$E1728)</f>
        <v>1172.8125000000075</v>
      </c>
      <c r="AE1728">
        <f>VLOOKUP($F1728,'(참고)타워 스텟 가치'!$B$12:$L$16,AE$2,0)+(VLOOKUP($F1728,'(참고)타워 스텟 가치'!$B$12:$L$16,AE$2,0)*$E1728)</f>
        <v>1407.3750000000089</v>
      </c>
      <c r="AF1728">
        <f>VLOOKUP($F1728,'(참고)타워 스텟 가치'!$B$12:$L$16,AF$2,0)+(VLOOKUP($F1728,'(참고)타워 스텟 가치'!$B$12:$L$16,AF$2,0)*$E1728)</f>
        <v>695000.00000000442</v>
      </c>
      <c r="AG1728">
        <f>VLOOKUP($F1728,'(참고)타워 스텟 가치'!$B$12:$L$16,AG$2,0)+(VLOOKUP($F1728,'(참고)타워 스텟 가치'!$B$12:$L$16,AG$2,0)*$E1728)</f>
        <v>7036.8750000000446</v>
      </c>
      <c r="AH1728">
        <f>VLOOKUP($F1728,'(참고)타워 스텟 가치'!$B$12:$L$16,AH$2,0)+(VLOOKUP($F1728,'(참고)타워 스텟 가치'!$B$12:$L$16,AH$2,0)*$E1728)</f>
        <v>234.56250000000148</v>
      </c>
      <c r="AI1728">
        <f>VLOOKUP($F1728,'(참고)타워 스텟 가치'!$B$12:$L$16,AI$2,0)+(VLOOKUP($F1728,'(참고)타워 스텟 가치'!$B$12:$L$16,AI$2,0)*$E1728)</f>
        <v>41.700000000000259</v>
      </c>
      <c r="AJ1728">
        <f>VLOOKUP($F1728,'(참고)타워 스텟 가치'!$B$12:$L$16,AJ$2,0)+(VLOOKUP($F1728,'(참고)타워 스텟 가치'!$B$12:$L$16,AJ$2,0)*$E1728)</f>
        <v>0</v>
      </c>
      <c r="AK1728">
        <f>VLOOKUP($F1728,'(참고)타워 스텟 가치'!$B$12:$L$16,AK$2,0)+(VLOOKUP($F1728,'(참고)타워 스텟 가치'!$B$12:$L$16,AK$2,0)*$E1728)</f>
        <v>0</v>
      </c>
      <c r="AL1728">
        <f>VLOOKUP($F1728,'(참고)타워 스텟 가치'!$B$12:$L$16,AL$2,0)+(VLOOKUP($F1728,'(참고)타워 스텟 가치'!$B$12:$L$16,AL$2,0)*$E1728)</f>
        <v>278.00000000000176</v>
      </c>
      <c r="AM1728">
        <f>SUM('스테이지별 몬스터 스텟'!AD1728*'(참고)타워 스텟 가치'!$Q$17,'스테이지별 몬스터 스텟'!AE1728*'(참고)타워 스텟 가치'!$R$17,'스테이지별 몬스터 스텟'!AF1728*'(참고)타워 스텟 가치'!$S$17,'스테이지별 몬스터 스텟'!AG1728*'(참고)타워 스텟 가치'!$T$17,'스테이지별 몬스터 스텟'!AH1728*'(참고)타워 스텟 가치'!$U$17,'스테이지별 몬스터 스텟'!AI1728*'(참고)타워 스텟 가치'!$V$17,'스테이지별 몬스터 스텟'!AJ1728*'(참고)타워 스텟 가치'!$W$17,'스테이지별 몬스터 스텟'!AK1728*'(참고)타워 스텟 가치'!$X$17,'스테이지별 몬스터 스텟'!AL1728*'(참고)타워 스텟 가치'!$Y$17)</f>
        <v>1062097.2625000067</v>
      </c>
      <c r="AN1728">
        <v>3</v>
      </c>
    </row>
    <row r="1729" spans="3:40" x14ac:dyDescent="0.3">
      <c r="C1729">
        <v>5</v>
      </c>
      <c r="D1729">
        <f t="shared" si="80"/>
        <v>345</v>
      </c>
      <c r="E1729" s="52">
        <f>VLOOKUP(D1729,'스테이지별 난이도 설정'!B:C,2,0)</f>
        <v>138.00000000000088</v>
      </c>
      <c r="F1729" t="str">
        <f t="shared" si="81"/>
        <v>스페셜</v>
      </c>
      <c r="G1729">
        <f t="shared" si="79"/>
        <v>6</v>
      </c>
      <c r="H1729">
        <f>VLOOKUP($F1729,'(참고)타워 스텟 가치'!$B$2:$L$6,H$2,0)+(VLOOKUP($F1729,'(참고)타워 스텟 가치'!$B$2:$L$6,H$2,0)*$E1729)</f>
        <v>5277.6562500000337</v>
      </c>
      <c r="I1729">
        <f>VLOOKUP($F1729,'(참고)타워 스텟 가치'!$B$2:$L$6,I$2,0)+(VLOOKUP($F1729,'(참고)타워 스텟 가치'!$B$2:$L$6,I$2,0)*$E1729)</f>
        <v>1055.5312500000066</v>
      </c>
      <c r="J1729">
        <f>VLOOKUP($F1729,'(참고)타워 스텟 가치'!$B$2:$L$6,J$2,0)+(VLOOKUP($F1729,'(참고)타워 스텟 가치'!$B$2:$L$6,J$2,0)*$E1729)</f>
        <v>695000.00000000442</v>
      </c>
      <c r="K1729">
        <f>VLOOKUP($F1729,'(참고)타워 스텟 가치'!$B$2:$L$6,K$2,0)+(VLOOKUP($F1729,'(참고)타워 스텟 가치'!$B$2:$L$6,K$2,0)*$E1729)</f>
        <v>21110.625000000135</v>
      </c>
      <c r="L1729">
        <f>VLOOKUP($F1729,'(참고)타워 스텟 가치'!$B$2:$L$6,L$2,0)+(VLOOKUP($F1729,'(참고)타워 스텟 가치'!$B$2:$L$6,L$2,0)*$E1729)</f>
        <v>351.84375000000222</v>
      </c>
      <c r="M1729">
        <f>VLOOKUP($F1729,'(참고)타워 스텟 가치'!$B$2:$L$6,M$2,0)+(VLOOKUP($F1729,'(참고)타워 스텟 가치'!$B$2:$L$6,M$2,0)*$E1729)</f>
        <v>41.700000000000259</v>
      </c>
      <c r="N1729">
        <f>VLOOKUP($F1729,'(참고)타워 스텟 가치'!$B$2:$L$6,N$2,0)+(VLOOKUP($F1729,'(참고)타워 스텟 가치'!$B$2:$L$6,N$2,0)*$E1729)</f>
        <v>0</v>
      </c>
      <c r="O1729">
        <f>VLOOKUP($F1729,'(참고)타워 스텟 가치'!$B$2:$L$6,O$2,0)+(VLOOKUP($F1729,'(참고)타워 스텟 가치'!$B$2:$L$6,O$2,0)*$E1729)</f>
        <v>0</v>
      </c>
      <c r="P1729">
        <f>VLOOKUP($F1729,'(참고)타워 스텟 가치'!$B$2:$L$6,P$2,0)+(VLOOKUP($F1729,'(참고)타워 스텟 가치'!$B$2:$L$6,P$2,0)*$E1729)</f>
        <v>139.00000000000088</v>
      </c>
      <c r="Q1729">
        <f>SUM('스테이지별 몬스터 스텟'!H1729*'(참고)타워 스텟 가치'!$Q$17,'스테이지별 몬스터 스텟'!I1729*'(참고)타워 스텟 가치'!$R$17,'스테이지별 몬스터 스텟'!J1729*'(참고)타워 스텟 가치'!$S$17,'스테이지별 몬스터 스텟'!K1729*'(참고)타워 스텟 가치'!$T$17,'스테이지별 몬스터 스텟'!L1729*'(참고)타워 스텟 가치'!$U$17,'스테이지별 몬스터 스텟'!M1729*'(참고)타워 스텟 가치'!$V$17,'스테이지별 몬스터 스텟'!N1729*'(참고)타워 스텟 가치'!$W$17,'스테이지별 몬스터 스텟'!O1729*'(참고)타워 스텟 가치'!$X$17,'스테이지별 몬스터 스텟'!P1729*'(참고)타워 스텟 가치'!$Y$17)</f>
        <v>1097883.2468750069</v>
      </c>
      <c r="R1729">
        <v>1</v>
      </c>
      <c r="S1729">
        <f>VLOOKUP($F1729,'(참고)타워 스텟 가치'!$B$7:$L$11,S$2,0)+(VLOOKUP($F1729,'(참고)타워 스텟 가치'!$B$7:$L$11,S$2,0)*$E1729)</f>
        <v>1759.2187500000111</v>
      </c>
      <c r="T1729">
        <f>VLOOKUP($F1729,'(참고)타워 스텟 가치'!$B$7:$L$11,T$2,0)+(VLOOKUP($F1729,'(참고)타워 스텟 가치'!$B$7:$L$11,T$2,0)*$E1729)</f>
        <v>3166.59375000002</v>
      </c>
      <c r="U1729">
        <f>VLOOKUP($F1729,'(참고)타워 스텟 가치'!$B$7:$L$11,U$2,0)+(VLOOKUP($F1729,'(참고)타워 스텟 가치'!$B$7:$L$11,U$2,0)*$E1729)</f>
        <v>695000.00000000442</v>
      </c>
      <c r="V1729">
        <f>VLOOKUP($F1729,'(참고)타워 스텟 가치'!$B$7:$L$11,V$2,0)+(VLOOKUP($F1729,'(참고)타워 스텟 가치'!$B$7:$L$11,V$2,0)*$E1729)</f>
        <v>21110.625000000135</v>
      </c>
      <c r="W1729">
        <f>VLOOKUP($F1729,'(참고)타워 스텟 가치'!$B$7:$L$11,W$2,0)+(VLOOKUP($F1729,'(참고)타워 스텟 가치'!$B$7:$L$11,W$2,0)*$E1729)</f>
        <v>351.84375000000222</v>
      </c>
      <c r="X1729">
        <f>VLOOKUP($F1729,'(참고)타워 스텟 가치'!$B$7:$L$11,X$2,0)+(VLOOKUP($F1729,'(참고)타워 스텟 가치'!$B$7:$L$11,X$2,0)*$E1729)</f>
        <v>41.700000000000259</v>
      </c>
      <c r="Y1729">
        <f>VLOOKUP($F1729,'(참고)타워 스텟 가치'!$B$7:$L$11,Y$2,0)+(VLOOKUP($F1729,'(참고)타워 스텟 가치'!$B$7:$L$11,Y$2,0)*$E1729)</f>
        <v>0</v>
      </c>
      <c r="Z1729">
        <f>VLOOKUP($F1729,'(참고)타워 스텟 가치'!$B$7:$L$11,Z$2,0)+(VLOOKUP($F1729,'(참고)타워 스텟 가치'!$B$7:$L$11,Z$2,0)*$E1729)</f>
        <v>0</v>
      </c>
      <c r="AA1729">
        <f>VLOOKUP($F1729,'(참고)타워 스텟 가치'!$B$7:$L$11,AA$2,0)+(VLOOKUP($F1729,'(참고)타워 스텟 가치'!$B$7:$L$11,AA$2,0)*$E1729)</f>
        <v>139.00000000000088</v>
      </c>
      <c r="AB1729">
        <f>SUM('스테이지별 몬스터 스텟'!S1729*'(참고)타워 스텟 가치'!$Q$17,'스테이지별 몬스터 스텟'!T1729*'(참고)타워 스텟 가치'!$R$17,'스테이지별 몬스터 스텟'!U1729*'(참고)타워 스텟 가치'!$S$17,'스테이지별 몬스터 스텟'!V1729*'(참고)타워 스텟 가치'!$T$17,'스테이지별 몬스터 스텟'!W1729*'(참고)타워 스텟 가치'!$U$17,'스테이지별 몬스터 스텟'!X1729*'(참고)타워 스텟 가치'!$V$17,'스테이지별 몬스터 스텟'!Y1729*'(참고)타워 스텟 가치'!$W$17,'스테이지별 몬스터 스텟'!Z1729*'(참고)타워 스텟 가치'!$X$17,'스테이지별 몬스터 스텟'!AA1729*'(참고)타워 스텟 가치'!$Y$17)</f>
        <v>1094012.9656250069</v>
      </c>
      <c r="AC1729">
        <v>2</v>
      </c>
      <c r="AD1729">
        <f>VLOOKUP($F1729,'(참고)타워 스텟 가치'!$B$12:$L$16,AD$2,0)+(VLOOKUP($F1729,'(참고)타워 스텟 가치'!$B$12:$L$16,AD$2,0)*$E1729)</f>
        <v>1759.2187500000111</v>
      </c>
      <c r="AE1729">
        <f>VLOOKUP($F1729,'(참고)타워 스텟 가치'!$B$12:$L$16,AE$2,0)+(VLOOKUP($F1729,'(참고)타워 스텟 가치'!$B$12:$L$16,AE$2,0)*$E1729)</f>
        <v>2111.0625000000132</v>
      </c>
      <c r="AF1729">
        <f>VLOOKUP($F1729,'(참고)타워 스텟 가치'!$B$12:$L$16,AF$2,0)+(VLOOKUP($F1729,'(참고)타워 스텟 가치'!$B$12:$L$16,AF$2,0)*$E1729)</f>
        <v>695000.00000000442</v>
      </c>
      <c r="AG1729">
        <f>VLOOKUP($F1729,'(참고)타워 스텟 가치'!$B$12:$L$16,AG$2,0)+(VLOOKUP($F1729,'(참고)타워 스텟 가치'!$B$12:$L$16,AG$2,0)*$E1729)</f>
        <v>10555.312500000067</v>
      </c>
      <c r="AH1729">
        <f>VLOOKUP($F1729,'(참고)타워 스텟 가치'!$B$12:$L$16,AH$2,0)+(VLOOKUP($F1729,'(참고)타워 스텟 가치'!$B$12:$L$16,AH$2,0)*$E1729)</f>
        <v>351.84375000000222</v>
      </c>
      <c r="AI1729">
        <f>VLOOKUP($F1729,'(참고)타워 스텟 가치'!$B$12:$L$16,AI$2,0)+(VLOOKUP($F1729,'(참고)타워 스텟 가치'!$B$12:$L$16,AI$2,0)*$E1729)</f>
        <v>41.700000000000259</v>
      </c>
      <c r="AJ1729">
        <f>VLOOKUP($F1729,'(참고)타워 스텟 가치'!$B$12:$L$16,AJ$2,0)+(VLOOKUP($F1729,'(참고)타워 스텟 가치'!$B$12:$L$16,AJ$2,0)*$E1729)</f>
        <v>0</v>
      </c>
      <c r="AK1729">
        <f>VLOOKUP($F1729,'(참고)타워 스텟 가치'!$B$12:$L$16,AK$2,0)+(VLOOKUP($F1729,'(참고)타워 스텟 가치'!$B$12:$L$16,AK$2,0)*$E1729)</f>
        <v>0</v>
      </c>
      <c r="AL1729">
        <f>VLOOKUP($F1729,'(참고)타워 스텟 가치'!$B$12:$L$16,AL$2,0)+(VLOOKUP($F1729,'(참고)타워 스텟 가치'!$B$12:$L$16,AL$2,0)*$E1729)</f>
        <v>278.00000000000176</v>
      </c>
      <c r="AM1729">
        <f>SUM('스테이지별 몬스터 스텟'!AD1729*'(참고)타워 스텟 가치'!$Q$17,'스테이지별 몬스터 스텟'!AE1729*'(참고)타워 스텟 가치'!$R$17,'스테이지별 몬스터 스텟'!AF1729*'(참고)타워 스텟 가치'!$S$17,'스테이지별 몬스터 스텟'!AG1729*'(참고)타워 스텟 가치'!$T$17,'스테이지별 몬스터 스텟'!AH1729*'(참고)타워 스텟 가치'!$U$17,'스테이지별 몬스터 스텟'!AI1729*'(참고)타워 스텟 가치'!$V$17,'스테이지별 몬스터 스텟'!AJ1729*'(참고)타워 스텟 가치'!$W$17,'스테이지별 몬스터 스텟'!AK1729*'(참고)타워 스텟 가치'!$X$17,'스테이지별 몬스터 스텟'!AL1729*'(참고)타워 스텟 가치'!$Y$17)</f>
        <v>1071597.0437500069</v>
      </c>
      <c r="AN1729">
        <v>3</v>
      </c>
    </row>
    <row r="1730" spans="3:40" x14ac:dyDescent="0.3">
      <c r="C1730">
        <v>1</v>
      </c>
      <c r="D1730">
        <f t="shared" si="80"/>
        <v>346</v>
      </c>
      <c r="E1730" s="52">
        <f>VLOOKUP(D1730,'스테이지별 난이도 설정'!B:C,2,0)</f>
        <v>138.40000000000089</v>
      </c>
      <c r="F1730" t="str">
        <f t="shared" si="81"/>
        <v>일반</v>
      </c>
      <c r="G1730">
        <f t="shared" si="79"/>
        <v>6</v>
      </c>
      <c r="H1730">
        <f>VLOOKUP($F1730,'(참고)타워 스텟 가치'!$B$2:$L$6,H$2,0)+(VLOOKUP($F1730,'(참고)타워 스텟 가치'!$B$2:$L$6,H$2,0)*$E1730)</f>
        <v>1045.5000000000066</v>
      </c>
      <c r="I1730">
        <f>VLOOKUP($F1730,'(참고)타워 스텟 가치'!$B$2:$L$6,I$2,0)+(VLOOKUP($F1730,'(참고)타워 스텟 가치'!$B$2:$L$6,I$2,0)*$E1730)</f>
        <v>209.10000000000133</v>
      </c>
      <c r="J1730">
        <f>VLOOKUP($F1730,'(참고)타워 스텟 가치'!$B$2:$L$6,J$2,0)+(VLOOKUP($F1730,'(참고)타워 스텟 가치'!$B$2:$L$6,J$2,0)*$E1730)</f>
        <v>697000.00000000442</v>
      </c>
      <c r="K1730">
        <f>VLOOKUP($F1730,'(참고)타워 스텟 가치'!$B$2:$L$6,K$2,0)+(VLOOKUP($F1730,'(참고)타워 스텟 가치'!$B$2:$L$6,K$2,0)*$E1730)</f>
        <v>4182.0000000000264</v>
      </c>
      <c r="L1730">
        <f>VLOOKUP($F1730,'(참고)타워 스텟 가치'!$B$2:$L$6,L$2,0)+(VLOOKUP($F1730,'(참고)타워 스텟 가치'!$B$2:$L$6,L$2,0)*$E1730)</f>
        <v>69.700000000000443</v>
      </c>
      <c r="M1730">
        <f>VLOOKUP($F1730,'(참고)타워 스텟 가치'!$B$2:$L$6,M$2,0)+(VLOOKUP($F1730,'(참고)타워 스텟 가치'!$B$2:$L$6,M$2,0)*$E1730)</f>
        <v>41.820000000000263</v>
      </c>
      <c r="N1730">
        <f>VLOOKUP($F1730,'(참고)타워 스텟 가치'!$B$2:$L$6,N$2,0)+(VLOOKUP($F1730,'(참고)타워 스텟 가치'!$B$2:$L$6,N$2,0)*$E1730)</f>
        <v>0</v>
      </c>
      <c r="O1730">
        <f>VLOOKUP($F1730,'(참고)타워 스텟 가치'!$B$2:$L$6,O$2,0)+(VLOOKUP($F1730,'(참고)타워 스텟 가치'!$B$2:$L$6,O$2,0)*$E1730)</f>
        <v>0</v>
      </c>
      <c r="P1730">
        <f>VLOOKUP($F1730,'(참고)타워 스텟 가치'!$B$2:$L$6,P$2,0)+(VLOOKUP($F1730,'(참고)타워 스텟 가치'!$B$2:$L$6,P$2,0)*$E1730)</f>
        <v>97.580000000000624</v>
      </c>
      <c r="Q1730">
        <f>SUM('스테이지별 몬스터 스텟'!H1730*'(참고)타워 스텟 가치'!$Q$17,'스테이지별 몬스터 스텟'!I1730*'(참고)타워 스텟 가치'!$R$17,'스테이지별 몬스터 스텟'!J1730*'(참고)타워 스텟 가치'!$S$17,'스테이지별 몬스터 스텟'!K1730*'(참고)타워 스텟 가치'!$T$17,'스테이지별 몬스터 스텟'!L1730*'(참고)타워 스텟 가치'!$U$17,'스테이지별 몬스터 스텟'!M1730*'(참고)타워 스텟 가치'!$V$17,'스테이지별 몬스터 스텟'!N1730*'(참고)타워 스텟 가치'!$W$17,'스테이지별 몬스터 스텟'!O1730*'(참고)타워 스텟 가치'!$X$17,'스테이지별 몬스터 스텟'!P1730*'(참고)타워 스텟 가치'!$Y$17)</f>
        <v>1056645.0300000065</v>
      </c>
      <c r="R1730">
        <v>1</v>
      </c>
      <c r="S1730">
        <f>VLOOKUP($F1730,'(참고)타워 스텟 가치'!$B$7:$L$11,S$2,0)+(VLOOKUP($F1730,'(참고)타워 스텟 가치'!$B$7:$L$11,S$2,0)*$E1730)</f>
        <v>348.50000000000222</v>
      </c>
      <c r="T1730">
        <f>VLOOKUP($F1730,'(참고)타워 스텟 가치'!$B$7:$L$11,T$2,0)+(VLOOKUP($F1730,'(참고)타워 스텟 가치'!$B$7:$L$11,T$2,0)*$E1730)</f>
        <v>627.30000000000405</v>
      </c>
      <c r="U1730">
        <f>VLOOKUP($F1730,'(참고)타워 스텟 가치'!$B$7:$L$11,U$2,0)+(VLOOKUP($F1730,'(참고)타워 스텟 가치'!$B$7:$L$11,U$2,0)*$E1730)</f>
        <v>697000.00000000442</v>
      </c>
      <c r="V1730">
        <f>VLOOKUP($F1730,'(참고)타워 스텟 가치'!$B$7:$L$11,V$2,0)+(VLOOKUP($F1730,'(참고)타워 스텟 가치'!$B$7:$L$11,V$2,0)*$E1730)</f>
        <v>4182.0000000000264</v>
      </c>
      <c r="W1730">
        <f>VLOOKUP($F1730,'(참고)타워 스텟 가치'!$B$7:$L$11,W$2,0)+(VLOOKUP($F1730,'(참고)타워 스텟 가치'!$B$7:$L$11,W$2,0)*$E1730)</f>
        <v>69.700000000000443</v>
      </c>
      <c r="X1730">
        <f>VLOOKUP($F1730,'(참고)타워 스텟 가치'!$B$7:$L$11,X$2,0)+(VLOOKUP($F1730,'(참고)타워 스텟 가치'!$B$7:$L$11,X$2,0)*$E1730)</f>
        <v>41.820000000000263</v>
      </c>
      <c r="Y1730">
        <f>VLOOKUP($F1730,'(참고)타워 스텟 가치'!$B$7:$L$11,Y$2,0)+(VLOOKUP($F1730,'(참고)타워 스텟 가치'!$B$7:$L$11,Y$2,0)*$E1730)</f>
        <v>0</v>
      </c>
      <c r="Z1730">
        <f>VLOOKUP($F1730,'(참고)타워 스텟 가치'!$B$7:$L$11,Z$2,0)+(VLOOKUP($F1730,'(참고)타워 스텟 가치'!$B$7:$L$11,Z$2,0)*$E1730)</f>
        <v>0</v>
      </c>
      <c r="AA1730">
        <f>VLOOKUP($F1730,'(참고)타워 스텟 가치'!$B$7:$L$11,AA$2,0)+(VLOOKUP($F1730,'(참고)타워 스텟 가치'!$B$7:$L$11,AA$2,0)*$E1730)</f>
        <v>97.580000000000624</v>
      </c>
      <c r="AB1730">
        <f>SUM('스테이지별 몬스터 스텟'!S1730*'(참고)타워 스텟 가치'!$Q$17,'스테이지별 몬스터 스텟'!T1730*'(참고)타워 스텟 가치'!$R$17,'스테이지별 몬스터 스텟'!U1730*'(참고)타워 스텟 가치'!$S$17,'스테이지별 몬스터 스텟'!V1730*'(참고)타워 스텟 가치'!$T$17,'스테이지별 몬스터 스텟'!W1730*'(참고)타워 스텟 가치'!$U$17,'스테이지별 몬스터 스텟'!X1730*'(참고)타워 스텟 가치'!$V$17,'스테이지별 몬스터 스텟'!Y1730*'(참고)타워 스텟 가치'!$W$17,'스테이지별 몬스터 스텟'!Z1730*'(참고)타워 스텟 가치'!$X$17,'스테이지별 몬스터 스텟'!AA1730*'(참고)타워 스텟 가치'!$Y$17)</f>
        <v>1055878.3300000066</v>
      </c>
      <c r="AC1730">
        <v>2</v>
      </c>
      <c r="AD1730">
        <f>VLOOKUP($F1730,'(참고)타워 스텟 가치'!$B$12:$L$16,AD$2,0)+(VLOOKUP($F1730,'(참고)타워 스텟 가치'!$B$12:$L$16,AD$2,0)*$E1730)</f>
        <v>348.50000000000222</v>
      </c>
      <c r="AE1730">
        <f>VLOOKUP($F1730,'(참고)타워 스텟 가치'!$B$12:$L$16,AE$2,0)+(VLOOKUP($F1730,'(참고)타워 스텟 가치'!$B$12:$L$16,AE$2,0)*$E1730)</f>
        <v>418.20000000000266</v>
      </c>
      <c r="AF1730">
        <f>VLOOKUP($F1730,'(참고)타워 스텟 가치'!$B$12:$L$16,AF$2,0)+(VLOOKUP($F1730,'(참고)타워 스텟 가치'!$B$12:$L$16,AF$2,0)*$E1730)</f>
        <v>697000.00000000442</v>
      </c>
      <c r="AG1730">
        <f>VLOOKUP($F1730,'(참고)타워 스텟 가치'!$B$12:$L$16,AG$2,0)+(VLOOKUP($F1730,'(참고)타워 스텟 가치'!$B$12:$L$16,AG$2,0)*$E1730)</f>
        <v>2091.0000000000132</v>
      </c>
      <c r="AH1730">
        <f>VLOOKUP($F1730,'(참고)타워 스텟 가치'!$B$12:$L$16,AH$2,0)+(VLOOKUP($F1730,'(참고)타워 스텟 가치'!$B$12:$L$16,AH$2,0)*$E1730)</f>
        <v>69.700000000000443</v>
      </c>
      <c r="AI1730">
        <f>VLOOKUP($F1730,'(참고)타워 스텟 가치'!$B$12:$L$16,AI$2,0)+(VLOOKUP($F1730,'(참고)타워 스텟 가치'!$B$12:$L$16,AI$2,0)*$E1730)</f>
        <v>41.820000000000263</v>
      </c>
      <c r="AJ1730">
        <f>VLOOKUP($F1730,'(참고)타워 스텟 가치'!$B$12:$L$16,AJ$2,0)+(VLOOKUP($F1730,'(참고)타워 스텟 가치'!$B$12:$L$16,AJ$2,0)*$E1730)</f>
        <v>0</v>
      </c>
      <c r="AK1730">
        <f>VLOOKUP($F1730,'(참고)타워 스텟 가치'!$B$12:$L$16,AK$2,0)+(VLOOKUP($F1730,'(참고)타워 스텟 가치'!$B$12:$L$16,AK$2,0)*$E1730)</f>
        <v>0</v>
      </c>
      <c r="AL1730">
        <f>VLOOKUP($F1730,'(참고)타워 스텟 가치'!$B$12:$L$16,AL$2,0)+(VLOOKUP($F1730,'(참고)타워 스텟 가치'!$B$12:$L$16,AL$2,0)*$E1730)</f>
        <v>195.16000000000125</v>
      </c>
      <c r="AM1730">
        <f>SUM('스테이지별 몬스터 스텟'!AD1730*'(참고)타워 스텟 가치'!$Q$17,'스테이지별 몬스터 스텟'!AE1730*'(참고)타워 스텟 가치'!$R$17,'스테이지별 몬스터 스텟'!AF1730*'(참고)타워 스텟 가치'!$S$17,'스테이지별 몬스터 스텟'!AG1730*'(참고)타워 스텟 가치'!$T$17,'스테이지별 몬스터 스텟'!AH1730*'(참고)타워 스텟 가치'!$U$17,'스테이지별 몬스터 스텟'!AI1730*'(참고)타워 스텟 가치'!$V$17,'스테이지별 몬스터 스텟'!AJ1730*'(참고)타워 스텟 가치'!$W$17,'스테이지별 몬스터 스텟'!AK1730*'(참고)타워 스텟 가치'!$X$17,'스테이지별 몬스터 스텟'!AL1730*'(참고)타워 스텟 가치'!$Y$17)</f>
        <v>1051577.8400000068</v>
      </c>
      <c r="AN1730">
        <v>3</v>
      </c>
    </row>
    <row r="1731" spans="3:40" x14ac:dyDescent="0.3">
      <c r="C1731">
        <v>2</v>
      </c>
      <c r="D1731">
        <f t="shared" si="80"/>
        <v>346</v>
      </c>
      <c r="E1731" s="52">
        <f>VLOOKUP(D1731,'스테이지별 난이도 설정'!B:C,2,0)</f>
        <v>138.40000000000089</v>
      </c>
      <c r="F1731" t="str">
        <f t="shared" si="81"/>
        <v>레어</v>
      </c>
      <c r="G1731">
        <f t="shared" si="79"/>
        <v>6</v>
      </c>
      <c r="H1731">
        <f>VLOOKUP($F1731,'(참고)타워 스텟 가치'!$B$2:$L$6,H$2,0)+(VLOOKUP($F1731,'(참고)타워 스텟 가치'!$B$2:$L$6,H$2,0)*$E1731)</f>
        <v>1568.25000000001</v>
      </c>
      <c r="I1731">
        <f>VLOOKUP($F1731,'(참고)타워 스텟 가치'!$B$2:$L$6,I$2,0)+(VLOOKUP($F1731,'(참고)타워 스텟 가치'!$B$2:$L$6,I$2,0)*$E1731)</f>
        <v>313.65000000000202</v>
      </c>
      <c r="J1731">
        <f>VLOOKUP($F1731,'(참고)타워 스텟 가치'!$B$2:$L$6,J$2,0)+(VLOOKUP($F1731,'(참고)타워 스텟 가치'!$B$2:$L$6,J$2,0)*$E1731)</f>
        <v>697000.00000000442</v>
      </c>
      <c r="K1731">
        <f>VLOOKUP($F1731,'(참고)타워 스텟 가치'!$B$2:$L$6,K$2,0)+(VLOOKUP($F1731,'(참고)타워 스텟 가치'!$B$2:$L$6,K$2,0)*$E1731)</f>
        <v>6273.00000000004</v>
      </c>
      <c r="L1731">
        <f>VLOOKUP($F1731,'(참고)타워 스텟 가치'!$B$2:$L$6,L$2,0)+(VLOOKUP($F1731,'(참고)타워 스텟 가치'!$B$2:$L$6,L$2,0)*$E1731)</f>
        <v>104.55000000000067</v>
      </c>
      <c r="M1731">
        <f>VLOOKUP($F1731,'(참고)타워 스텟 가치'!$B$2:$L$6,M$2,0)+(VLOOKUP($F1731,'(참고)타워 스텟 가치'!$B$2:$L$6,M$2,0)*$E1731)</f>
        <v>41.820000000000263</v>
      </c>
      <c r="N1731">
        <f>VLOOKUP($F1731,'(참고)타워 스텟 가치'!$B$2:$L$6,N$2,0)+(VLOOKUP($F1731,'(참고)타워 스텟 가치'!$B$2:$L$6,N$2,0)*$E1731)</f>
        <v>0</v>
      </c>
      <c r="O1731">
        <f>VLOOKUP($F1731,'(참고)타워 스텟 가치'!$B$2:$L$6,O$2,0)+(VLOOKUP($F1731,'(참고)타워 스텟 가치'!$B$2:$L$6,O$2,0)*$E1731)</f>
        <v>0</v>
      </c>
      <c r="P1731">
        <f>VLOOKUP($F1731,'(참고)타워 스텟 가치'!$B$2:$L$6,P$2,0)+(VLOOKUP($F1731,'(참고)타워 스텟 가치'!$B$2:$L$6,P$2,0)*$E1731)</f>
        <v>97.580000000000624</v>
      </c>
      <c r="Q1731">
        <f>SUM('스테이지별 몬스터 스텟'!H1731*'(참고)타워 스텟 가치'!$Q$17,'스테이지별 몬스터 스텟'!I1731*'(참고)타워 스텟 가치'!$R$17,'스테이지별 몬스터 스텟'!J1731*'(참고)타워 스텟 가치'!$S$17,'스테이지별 몬스터 스텟'!K1731*'(참고)타워 스텟 가치'!$T$17,'스테이지별 몬스터 스텟'!L1731*'(참고)타워 스텟 가치'!$U$17,'스테이지별 몬스터 스텟'!M1731*'(참고)타워 스텟 가치'!$V$17,'스테이지별 몬스터 스텟'!N1731*'(참고)타워 스텟 가치'!$W$17,'스테이지별 몬스터 스텟'!O1731*'(참고)타워 스텟 가치'!$X$17,'스테이지별 몬스터 스텟'!P1731*'(참고)타워 스텟 가치'!$Y$17)</f>
        <v>1062099.0550000067</v>
      </c>
      <c r="R1731">
        <v>1</v>
      </c>
      <c r="S1731">
        <f>VLOOKUP($F1731,'(참고)타워 스텟 가치'!$B$7:$L$11,S$2,0)+(VLOOKUP($F1731,'(참고)타워 스텟 가치'!$B$7:$L$11,S$2,0)*$E1731)</f>
        <v>522.7500000000033</v>
      </c>
      <c r="T1731">
        <f>VLOOKUP($F1731,'(참고)타워 스텟 가치'!$B$7:$L$11,T$2,0)+(VLOOKUP($F1731,'(참고)타워 스텟 가치'!$B$7:$L$11,T$2,0)*$E1731)</f>
        <v>940.95000000000596</v>
      </c>
      <c r="U1731">
        <f>VLOOKUP($F1731,'(참고)타워 스텟 가치'!$B$7:$L$11,U$2,0)+(VLOOKUP($F1731,'(참고)타워 스텟 가치'!$B$7:$L$11,U$2,0)*$E1731)</f>
        <v>697000.00000000442</v>
      </c>
      <c r="V1731">
        <f>VLOOKUP($F1731,'(참고)타워 스텟 가치'!$B$7:$L$11,V$2,0)+(VLOOKUP($F1731,'(참고)타워 스텟 가치'!$B$7:$L$11,V$2,0)*$E1731)</f>
        <v>6273.00000000004</v>
      </c>
      <c r="W1731">
        <f>VLOOKUP($F1731,'(참고)타워 스텟 가치'!$B$7:$L$11,W$2,0)+(VLOOKUP($F1731,'(참고)타워 스텟 가치'!$B$7:$L$11,W$2,0)*$E1731)</f>
        <v>104.55000000000067</v>
      </c>
      <c r="X1731">
        <f>VLOOKUP($F1731,'(참고)타워 스텟 가치'!$B$7:$L$11,X$2,0)+(VLOOKUP($F1731,'(참고)타워 스텟 가치'!$B$7:$L$11,X$2,0)*$E1731)</f>
        <v>41.820000000000263</v>
      </c>
      <c r="Y1731">
        <f>VLOOKUP($F1731,'(참고)타워 스텟 가치'!$B$7:$L$11,Y$2,0)+(VLOOKUP($F1731,'(참고)타워 스텟 가치'!$B$7:$L$11,Y$2,0)*$E1731)</f>
        <v>0</v>
      </c>
      <c r="Z1731">
        <f>VLOOKUP($F1731,'(참고)타워 스텟 가치'!$B$7:$L$11,Z$2,0)+(VLOOKUP($F1731,'(참고)타워 스텟 가치'!$B$7:$L$11,Z$2,0)*$E1731)</f>
        <v>0</v>
      </c>
      <c r="AA1731">
        <f>VLOOKUP($F1731,'(참고)타워 스텟 가치'!$B$7:$L$11,AA$2,0)+(VLOOKUP($F1731,'(참고)타워 스텟 가치'!$B$7:$L$11,AA$2,0)*$E1731)</f>
        <v>97.580000000000624</v>
      </c>
      <c r="AB1731">
        <f>SUM('스테이지별 몬스터 스텟'!S1731*'(참고)타워 스텟 가치'!$Q$17,'스테이지별 몬스터 스텟'!T1731*'(참고)타워 스텟 가치'!$R$17,'스테이지별 몬스터 스텟'!U1731*'(참고)타워 스텟 가치'!$S$17,'스테이지별 몬스터 스텟'!V1731*'(참고)타워 스텟 가치'!$T$17,'스테이지별 몬스터 스텟'!W1731*'(참고)타워 스텟 가치'!$U$17,'스테이지별 몬스터 스텟'!X1731*'(참고)타워 스텟 가치'!$V$17,'스테이지별 몬스터 스텟'!Y1731*'(참고)타워 스텟 가치'!$W$17,'스테이지별 몬스터 스텟'!Z1731*'(참고)타워 스텟 가치'!$X$17,'스테이지별 몬스터 스텟'!AA1731*'(참고)타워 스텟 가치'!$Y$17)</f>
        <v>1060949.0050000069</v>
      </c>
      <c r="AC1731">
        <v>2</v>
      </c>
      <c r="AD1731">
        <f>VLOOKUP($F1731,'(참고)타워 스텟 가치'!$B$12:$L$16,AD$2,0)+(VLOOKUP($F1731,'(참고)타워 스텟 가치'!$B$12:$L$16,AD$2,0)*$E1731)</f>
        <v>522.7500000000033</v>
      </c>
      <c r="AE1731">
        <f>VLOOKUP($F1731,'(참고)타워 스텟 가치'!$B$12:$L$16,AE$2,0)+(VLOOKUP($F1731,'(참고)타워 스텟 가치'!$B$12:$L$16,AE$2,0)*$E1731)</f>
        <v>627.30000000000405</v>
      </c>
      <c r="AF1731">
        <f>VLOOKUP($F1731,'(참고)타워 스텟 가치'!$B$12:$L$16,AF$2,0)+(VLOOKUP($F1731,'(참고)타워 스텟 가치'!$B$12:$L$16,AF$2,0)*$E1731)</f>
        <v>697000.00000000442</v>
      </c>
      <c r="AG1731">
        <f>VLOOKUP($F1731,'(참고)타워 스텟 가치'!$B$12:$L$16,AG$2,0)+(VLOOKUP($F1731,'(참고)타워 스텟 가치'!$B$12:$L$16,AG$2,0)*$E1731)</f>
        <v>3136.50000000002</v>
      </c>
      <c r="AH1731">
        <f>VLOOKUP($F1731,'(참고)타워 스텟 가치'!$B$12:$L$16,AH$2,0)+(VLOOKUP($F1731,'(참고)타워 스텟 가치'!$B$12:$L$16,AH$2,0)*$E1731)</f>
        <v>104.55000000000067</v>
      </c>
      <c r="AI1731">
        <f>VLOOKUP($F1731,'(참고)타워 스텟 가치'!$B$12:$L$16,AI$2,0)+(VLOOKUP($F1731,'(참고)타워 스텟 가치'!$B$12:$L$16,AI$2,0)*$E1731)</f>
        <v>41.820000000000263</v>
      </c>
      <c r="AJ1731">
        <f>VLOOKUP($F1731,'(참고)타워 스텟 가치'!$B$12:$L$16,AJ$2,0)+(VLOOKUP($F1731,'(참고)타워 스텟 가치'!$B$12:$L$16,AJ$2,0)*$E1731)</f>
        <v>0</v>
      </c>
      <c r="AK1731">
        <f>VLOOKUP($F1731,'(참고)타워 스텟 가치'!$B$12:$L$16,AK$2,0)+(VLOOKUP($F1731,'(참고)타워 스텟 가치'!$B$12:$L$16,AK$2,0)*$E1731)</f>
        <v>0</v>
      </c>
      <c r="AL1731">
        <f>VLOOKUP($F1731,'(참고)타워 스텟 가치'!$B$12:$L$16,AL$2,0)+(VLOOKUP($F1731,'(참고)타워 스텟 가치'!$B$12:$L$16,AL$2,0)*$E1731)</f>
        <v>195.16000000000125</v>
      </c>
      <c r="AM1731">
        <f>SUM('스테이지별 몬스터 스텟'!AD1731*'(참고)타워 스텟 가치'!$Q$17,'스테이지별 몬스터 스텟'!AE1731*'(참고)타워 스텟 가치'!$R$17,'스테이지별 몬스터 스텟'!AF1731*'(참고)타워 스텟 가치'!$S$17,'스테이지별 몬스터 스텟'!AG1731*'(참고)타워 스텟 가치'!$T$17,'스테이지별 몬스터 스텟'!AH1731*'(참고)타워 스텟 가치'!$U$17,'스테이지별 몬스터 스텟'!AI1731*'(참고)타워 스텟 가치'!$V$17,'스테이지별 몬스터 스텟'!AJ1731*'(참고)타워 스텟 가치'!$W$17,'스테이지별 몬스터 스텟'!AK1731*'(참고)타워 스텟 가치'!$X$17,'스테이지별 몬스터 스텟'!AL1731*'(참고)타워 스텟 가치'!$Y$17)</f>
        <v>1054400.6900000069</v>
      </c>
      <c r="AN1731">
        <v>3</v>
      </c>
    </row>
    <row r="1732" spans="3:40" x14ac:dyDescent="0.3">
      <c r="C1732">
        <v>3</v>
      </c>
      <c r="D1732">
        <f t="shared" si="80"/>
        <v>346</v>
      </c>
      <c r="E1732" s="52">
        <f>VLOOKUP(D1732,'스테이지별 난이도 설정'!B:C,2,0)</f>
        <v>138.40000000000089</v>
      </c>
      <c r="F1732" t="str">
        <f t="shared" si="81"/>
        <v>에픽</v>
      </c>
      <c r="G1732">
        <f t="shared" si="79"/>
        <v>6</v>
      </c>
      <c r="H1732">
        <f>VLOOKUP($F1732,'(참고)타워 스텟 가치'!$B$2:$L$6,H$2,0)+(VLOOKUP($F1732,'(참고)타워 스텟 가치'!$B$2:$L$6,H$2,0)*$E1732)</f>
        <v>2352.375000000015</v>
      </c>
      <c r="I1732">
        <f>VLOOKUP($F1732,'(참고)타워 스텟 가치'!$B$2:$L$6,I$2,0)+(VLOOKUP($F1732,'(참고)타워 스텟 가치'!$B$2:$L$6,I$2,0)*$E1732)</f>
        <v>470.47500000000298</v>
      </c>
      <c r="J1732">
        <f>VLOOKUP($F1732,'(참고)타워 스텟 가치'!$B$2:$L$6,J$2,0)+(VLOOKUP($F1732,'(참고)타워 스텟 가치'!$B$2:$L$6,J$2,0)*$E1732)</f>
        <v>697000.00000000442</v>
      </c>
      <c r="K1732">
        <f>VLOOKUP($F1732,'(참고)타워 스텟 가치'!$B$2:$L$6,K$2,0)+(VLOOKUP($F1732,'(참고)타워 스텟 가치'!$B$2:$L$6,K$2,0)*$E1732)</f>
        <v>9409.50000000006</v>
      </c>
      <c r="L1732">
        <f>VLOOKUP($F1732,'(참고)타워 스텟 가치'!$B$2:$L$6,L$2,0)+(VLOOKUP($F1732,'(참고)타워 스텟 가치'!$B$2:$L$6,L$2,0)*$E1732)</f>
        <v>156.82500000000101</v>
      </c>
      <c r="M1732">
        <f>VLOOKUP($F1732,'(참고)타워 스텟 가치'!$B$2:$L$6,M$2,0)+(VLOOKUP($F1732,'(참고)타워 스텟 가치'!$B$2:$L$6,M$2,0)*$E1732)</f>
        <v>41.820000000000263</v>
      </c>
      <c r="N1732">
        <f>VLOOKUP($F1732,'(참고)타워 스텟 가치'!$B$2:$L$6,N$2,0)+(VLOOKUP($F1732,'(참고)타워 스텟 가치'!$B$2:$L$6,N$2,0)*$E1732)</f>
        <v>0</v>
      </c>
      <c r="O1732">
        <f>VLOOKUP($F1732,'(참고)타워 스텟 가치'!$B$2:$L$6,O$2,0)+(VLOOKUP($F1732,'(참고)타워 스텟 가치'!$B$2:$L$6,O$2,0)*$E1732)</f>
        <v>0</v>
      </c>
      <c r="P1732">
        <f>VLOOKUP($F1732,'(참고)타워 스텟 가치'!$B$2:$L$6,P$2,0)+(VLOOKUP($F1732,'(참고)타워 스텟 가치'!$B$2:$L$6,P$2,0)*$E1732)</f>
        <v>97.580000000000624</v>
      </c>
      <c r="Q1732">
        <f>SUM('스테이지별 몬스터 스텟'!H1732*'(참고)타워 스텟 가치'!$Q$17,'스테이지별 몬스터 스텟'!I1732*'(참고)타워 스텟 가치'!$R$17,'스테이지별 몬스터 스텟'!J1732*'(참고)타워 스텟 가치'!$S$17,'스테이지별 몬스터 스텟'!K1732*'(참고)타워 스텟 가치'!$T$17,'스테이지별 몬스터 스텟'!L1732*'(참고)타워 스텟 가치'!$U$17,'스테이지별 몬스터 스텟'!M1732*'(참고)타워 스텟 가치'!$V$17,'스테이지별 몬스터 스텟'!N1732*'(참고)타워 스텟 가치'!$W$17,'스테이지별 몬스터 스텟'!O1732*'(참고)타워 스텟 가치'!$X$17,'스테이지별 몬스터 스텟'!P1732*'(참고)타워 스텟 가치'!$Y$17)</f>
        <v>1070280.0925000068</v>
      </c>
      <c r="R1732">
        <v>1</v>
      </c>
      <c r="S1732">
        <f>VLOOKUP($F1732,'(참고)타워 스텟 가치'!$B$7:$L$11,S$2,0)+(VLOOKUP($F1732,'(참고)타워 스텟 가치'!$B$7:$L$11,S$2,0)*$E1732)</f>
        <v>784.125000000005</v>
      </c>
      <c r="T1732">
        <f>VLOOKUP($F1732,'(참고)타워 스텟 가치'!$B$7:$L$11,T$2,0)+(VLOOKUP($F1732,'(참고)타워 스텟 가치'!$B$7:$L$11,T$2,0)*$E1732)</f>
        <v>1411.425000000009</v>
      </c>
      <c r="U1732">
        <f>VLOOKUP($F1732,'(참고)타워 스텟 가치'!$B$7:$L$11,U$2,0)+(VLOOKUP($F1732,'(참고)타워 스텟 가치'!$B$7:$L$11,U$2,0)*$E1732)</f>
        <v>697000.00000000442</v>
      </c>
      <c r="V1732">
        <f>VLOOKUP($F1732,'(참고)타워 스텟 가치'!$B$7:$L$11,V$2,0)+(VLOOKUP($F1732,'(참고)타워 스텟 가치'!$B$7:$L$11,V$2,0)*$E1732)</f>
        <v>9409.50000000006</v>
      </c>
      <c r="W1732">
        <f>VLOOKUP($F1732,'(참고)타워 스텟 가치'!$B$7:$L$11,W$2,0)+(VLOOKUP($F1732,'(참고)타워 스텟 가치'!$B$7:$L$11,W$2,0)*$E1732)</f>
        <v>156.82500000000101</v>
      </c>
      <c r="X1732">
        <f>VLOOKUP($F1732,'(참고)타워 스텟 가치'!$B$7:$L$11,X$2,0)+(VLOOKUP($F1732,'(참고)타워 스텟 가치'!$B$7:$L$11,X$2,0)*$E1732)</f>
        <v>41.820000000000263</v>
      </c>
      <c r="Y1732">
        <f>VLOOKUP($F1732,'(참고)타워 스텟 가치'!$B$7:$L$11,Y$2,0)+(VLOOKUP($F1732,'(참고)타워 스텟 가치'!$B$7:$L$11,Y$2,0)*$E1732)</f>
        <v>0</v>
      </c>
      <c r="Z1732">
        <f>VLOOKUP($F1732,'(참고)타워 스텟 가치'!$B$7:$L$11,Z$2,0)+(VLOOKUP($F1732,'(참고)타워 스텟 가치'!$B$7:$L$11,Z$2,0)*$E1732)</f>
        <v>0</v>
      </c>
      <c r="AA1732">
        <f>VLOOKUP($F1732,'(참고)타워 스텟 가치'!$B$7:$L$11,AA$2,0)+(VLOOKUP($F1732,'(참고)타워 스텟 가치'!$B$7:$L$11,AA$2,0)*$E1732)</f>
        <v>97.580000000000624</v>
      </c>
      <c r="AB1732">
        <f>SUM('스테이지별 몬스터 스텟'!S1732*'(참고)타워 스텟 가치'!$Q$17,'스테이지별 몬스터 스텟'!T1732*'(참고)타워 스텟 가치'!$R$17,'스테이지별 몬스터 스텟'!U1732*'(참고)타워 스텟 가치'!$S$17,'스테이지별 몬스터 스텟'!V1732*'(참고)타워 스텟 가치'!$T$17,'스테이지별 몬스터 스텟'!W1732*'(참고)타워 스텟 가치'!$U$17,'스테이지별 몬스터 스텟'!X1732*'(참고)타워 스텟 가치'!$V$17,'스테이지별 몬스터 스텟'!Y1732*'(참고)타워 스텟 가치'!$W$17,'스테이지별 몬스터 스텟'!Z1732*'(참고)타워 스텟 가치'!$X$17,'스테이지별 몬스터 스텟'!AA1732*'(참고)타워 스텟 가치'!$Y$17)</f>
        <v>1068555.0175000068</v>
      </c>
      <c r="AC1732">
        <v>2</v>
      </c>
      <c r="AD1732">
        <f>VLOOKUP($F1732,'(참고)타워 스텟 가치'!$B$12:$L$16,AD$2,0)+(VLOOKUP($F1732,'(참고)타워 스텟 가치'!$B$12:$L$16,AD$2,0)*$E1732)</f>
        <v>784.125000000005</v>
      </c>
      <c r="AE1732">
        <f>VLOOKUP($F1732,'(참고)타워 스텟 가치'!$B$12:$L$16,AE$2,0)+(VLOOKUP($F1732,'(참고)타워 스텟 가치'!$B$12:$L$16,AE$2,0)*$E1732)</f>
        <v>940.95000000000596</v>
      </c>
      <c r="AF1732">
        <f>VLOOKUP($F1732,'(참고)타워 스텟 가치'!$B$12:$L$16,AF$2,0)+(VLOOKUP($F1732,'(참고)타워 스텟 가치'!$B$12:$L$16,AF$2,0)*$E1732)</f>
        <v>697000.00000000442</v>
      </c>
      <c r="AG1732">
        <f>VLOOKUP($F1732,'(참고)타워 스텟 가치'!$B$12:$L$16,AG$2,0)+(VLOOKUP($F1732,'(참고)타워 스텟 가치'!$B$12:$L$16,AG$2,0)*$E1732)</f>
        <v>4704.75000000003</v>
      </c>
      <c r="AH1732">
        <f>VLOOKUP($F1732,'(참고)타워 스텟 가치'!$B$12:$L$16,AH$2,0)+(VLOOKUP($F1732,'(참고)타워 스텟 가치'!$B$12:$L$16,AH$2,0)*$E1732)</f>
        <v>156.82500000000101</v>
      </c>
      <c r="AI1732">
        <f>VLOOKUP($F1732,'(참고)타워 스텟 가치'!$B$12:$L$16,AI$2,0)+(VLOOKUP($F1732,'(참고)타워 스텟 가치'!$B$12:$L$16,AI$2,0)*$E1732)</f>
        <v>41.820000000000263</v>
      </c>
      <c r="AJ1732">
        <f>VLOOKUP($F1732,'(참고)타워 스텟 가치'!$B$12:$L$16,AJ$2,0)+(VLOOKUP($F1732,'(참고)타워 스텟 가치'!$B$12:$L$16,AJ$2,0)*$E1732)</f>
        <v>0</v>
      </c>
      <c r="AK1732">
        <f>VLOOKUP($F1732,'(참고)타워 스텟 가치'!$B$12:$L$16,AK$2,0)+(VLOOKUP($F1732,'(참고)타워 스텟 가치'!$B$12:$L$16,AK$2,0)*$E1732)</f>
        <v>0</v>
      </c>
      <c r="AL1732">
        <f>VLOOKUP($F1732,'(참고)타워 스텟 가치'!$B$12:$L$16,AL$2,0)+(VLOOKUP($F1732,'(참고)타워 스텟 가치'!$B$12:$L$16,AL$2,0)*$E1732)</f>
        <v>195.16000000000125</v>
      </c>
      <c r="AM1732">
        <f>SUM('스테이지별 몬스터 스텟'!AD1732*'(참고)타워 스텟 가치'!$Q$17,'스테이지별 몬스터 스텟'!AE1732*'(참고)타워 스텟 가치'!$R$17,'스테이지별 몬스터 스텟'!AF1732*'(참고)타워 스텟 가치'!$S$17,'스테이지별 몬스터 스텟'!AG1732*'(참고)타워 스텟 가치'!$T$17,'스테이지별 몬스터 스텟'!AH1732*'(참고)타워 스텟 가치'!$U$17,'스테이지별 몬스터 스텟'!AI1732*'(참고)타워 스텟 가치'!$V$17,'스테이지별 몬스터 스텟'!AJ1732*'(참고)타워 스텟 가치'!$W$17,'스테이지별 몬스터 스텟'!AK1732*'(참고)타워 스텟 가치'!$X$17,'스테이지별 몬스터 스텟'!AL1732*'(참고)타워 스텟 가치'!$Y$17)</f>
        <v>1058634.9650000068</v>
      </c>
      <c r="AN1732">
        <v>3</v>
      </c>
    </row>
    <row r="1733" spans="3:40" x14ac:dyDescent="0.3">
      <c r="C1733">
        <v>4</v>
      </c>
      <c r="D1733">
        <f t="shared" si="80"/>
        <v>346</v>
      </c>
      <c r="E1733" s="52">
        <f>VLOOKUP(D1733,'스테이지별 난이도 설정'!B:C,2,0)</f>
        <v>138.40000000000089</v>
      </c>
      <c r="F1733" t="str">
        <f t="shared" si="81"/>
        <v>유니크</v>
      </c>
      <c r="G1733">
        <f t="shared" si="79"/>
        <v>6</v>
      </c>
      <c r="H1733">
        <f>VLOOKUP($F1733,'(참고)타워 스텟 가치'!$B$2:$L$6,H$2,0)+(VLOOKUP($F1733,'(참고)타워 스텟 가치'!$B$2:$L$6,H$2,0)*$E1733)</f>
        <v>3528.5625000000223</v>
      </c>
      <c r="I1733">
        <f>VLOOKUP($F1733,'(참고)타워 스텟 가치'!$B$2:$L$6,I$2,0)+(VLOOKUP($F1733,'(참고)타워 스텟 가치'!$B$2:$L$6,I$2,0)*$E1733)</f>
        <v>705.71250000000452</v>
      </c>
      <c r="J1733">
        <f>VLOOKUP($F1733,'(참고)타워 스텟 가치'!$B$2:$L$6,J$2,0)+(VLOOKUP($F1733,'(참고)타워 스텟 가치'!$B$2:$L$6,J$2,0)*$E1733)</f>
        <v>697000.00000000442</v>
      </c>
      <c r="K1733">
        <f>VLOOKUP($F1733,'(참고)타워 스텟 가치'!$B$2:$L$6,K$2,0)+(VLOOKUP($F1733,'(참고)타워 스텟 가치'!$B$2:$L$6,K$2,0)*$E1733)</f>
        <v>14114.250000000089</v>
      </c>
      <c r="L1733">
        <f>VLOOKUP($F1733,'(참고)타워 스텟 가치'!$B$2:$L$6,L$2,0)+(VLOOKUP($F1733,'(참고)타워 스텟 가치'!$B$2:$L$6,L$2,0)*$E1733)</f>
        <v>235.23750000000149</v>
      </c>
      <c r="M1733">
        <f>VLOOKUP($F1733,'(참고)타워 스텟 가치'!$B$2:$L$6,M$2,0)+(VLOOKUP($F1733,'(참고)타워 스텟 가치'!$B$2:$L$6,M$2,0)*$E1733)</f>
        <v>41.820000000000263</v>
      </c>
      <c r="N1733">
        <f>VLOOKUP($F1733,'(참고)타워 스텟 가치'!$B$2:$L$6,N$2,0)+(VLOOKUP($F1733,'(참고)타워 스텟 가치'!$B$2:$L$6,N$2,0)*$E1733)</f>
        <v>0</v>
      </c>
      <c r="O1733">
        <f>VLOOKUP($F1733,'(참고)타워 스텟 가치'!$B$2:$L$6,O$2,0)+(VLOOKUP($F1733,'(참고)타워 스텟 가치'!$B$2:$L$6,O$2,0)*$E1733)</f>
        <v>0</v>
      </c>
      <c r="P1733">
        <f>VLOOKUP($F1733,'(참고)타워 스텟 가치'!$B$2:$L$6,P$2,0)+(VLOOKUP($F1733,'(참고)타워 스텟 가치'!$B$2:$L$6,P$2,0)*$E1733)</f>
        <v>139.40000000000089</v>
      </c>
      <c r="Q1733">
        <f>SUM('스테이지별 몬스터 스텟'!H1733*'(참고)타워 스텟 가치'!$Q$17,'스테이지별 몬스터 스텟'!I1733*'(참고)타워 스텟 가치'!$R$17,'스테이지별 몬스터 스텟'!J1733*'(참고)타워 스텟 가치'!$S$17,'스테이지별 몬스터 스텟'!K1733*'(참고)타워 스텟 가치'!$T$17,'스테이지별 몬스터 스텟'!L1733*'(참고)타워 스텟 가치'!$U$17,'스테이지별 몬스터 스텟'!M1733*'(참고)타워 스텟 가치'!$V$17,'스테이지별 몬스터 스텟'!N1733*'(참고)타워 스텟 가치'!$W$17,'스테이지별 몬스터 스텟'!O1733*'(참고)타워 스텟 가치'!$X$17,'스테이지별 몬스터 스텟'!P1733*'(참고)타워 스텟 가치'!$Y$17)</f>
        <v>1082635.2887500071</v>
      </c>
      <c r="R1733">
        <v>1</v>
      </c>
      <c r="S1733">
        <f>VLOOKUP($F1733,'(참고)타워 스텟 가치'!$B$7:$L$11,S$2,0)+(VLOOKUP($F1733,'(참고)타워 스텟 가치'!$B$7:$L$11,S$2,0)*$E1733)</f>
        <v>1176.1875000000075</v>
      </c>
      <c r="T1733">
        <f>VLOOKUP($F1733,'(참고)타워 스텟 가치'!$B$7:$L$11,T$2,0)+(VLOOKUP($F1733,'(참고)타워 스텟 가치'!$B$7:$L$11,T$2,0)*$E1733)</f>
        <v>2117.1375000000135</v>
      </c>
      <c r="U1733">
        <f>VLOOKUP($F1733,'(참고)타워 스텟 가치'!$B$7:$L$11,U$2,0)+(VLOOKUP($F1733,'(참고)타워 스텟 가치'!$B$7:$L$11,U$2,0)*$E1733)</f>
        <v>697000.00000000442</v>
      </c>
      <c r="V1733">
        <f>VLOOKUP($F1733,'(참고)타워 스텟 가치'!$B$7:$L$11,V$2,0)+(VLOOKUP($F1733,'(참고)타워 스텟 가치'!$B$7:$L$11,V$2,0)*$E1733)</f>
        <v>14114.250000000089</v>
      </c>
      <c r="W1733">
        <f>VLOOKUP($F1733,'(참고)타워 스텟 가치'!$B$7:$L$11,W$2,0)+(VLOOKUP($F1733,'(참고)타워 스텟 가치'!$B$7:$L$11,W$2,0)*$E1733)</f>
        <v>235.23750000000149</v>
      </c>
      <c r="X1733">
        <f>VLOOKUP($F1733,'(참고)타워 스텟 가치'!$B$7:$L$11,X$2,0)+(VLOOKUP($F1733,'(참고)타워 스텟 가치'!$B$7:$L$11,X$2,0)*$E1733)</f>
        <v>41.820000000000263</v>
      </c>
      <c r="Y1733">
        <f>VLOOKUP($F1733,'(참고)타워 스텟 가치'!$B$7:$L$11,Y$2,0)+(VLOOKUP($F1733,'(참고)타워 스텟 가치'!$B$7:$L$11,Y$2,0)*$E1733)</f>
        <v>0</v>
      </c>
      <c r="Z1733">
        <f>VLOOKUP($F1733,'(참고)타워 스텟 가치'!$B$7:$L$11,Z$2,0)+(VLOOKUP($F1733,'(참고)타워 스텟 가치'!$B$7:$L$11,Z$2,0)*$E1733)</f>
        <v>0</v>
      </c>
      <c r="AA1733">
        <f>VLOOKUP($F1733,'(참고)타워 스텟 가치'!$B$7:$L$11,AA$2,0)+(VLOOKUP($F1733,'(참고)타워 스텟 가치'!$B$7:$L$11,AA$2,0)*$E1733)</f>
        <v>139.40000000000089</v>
      </c>
      <c r="AB1733">
        <f>SUM('스테이지별 몬스터 스텟'!S1733*'(참고)타워 스텟 가치'!$Q$17,'스테이지별 몬스터 스텟'!T1733*'(참고)타워 스텟 가치'!$R$17,'스테이지별 몬스터 스텟'!U1733*'(참고)타워 스텟 가치'!$S$17,'스테이지별 몬스터 스텟'!V1733*'(참고)타워 스텟 가치'!$T$17,'스테이지별 몬스터 스텟'!W1733*'(참고)타워 스텟 가치'!$U$17,'스테이지별 몬스터 스텟'!X1733*'(참고)타워 스텟 가치'!$V$17,'스테이지별 몬스터 스텟'!Y1733*'(참고)타워 스텟 가치'!$W$17,'스테이지별 몬스터 스텟'!Z1733*'(참고)타워 스텟 가치'!$X$17,'스테이지별 몬스터 스텟'!AA1733*'(참고)타워 스텟 가치'!$Y$17)</f>
        <v>1080047.676250007</v>
      </c>
      <c r="AC1733">
        <v>2</v>
      </c>
      <c r="AD1733">
        <f>VLOOKUP($F1733,'(참고)타워 스텟 가치'!$B$12:$L$16,AD$2,0)+(VLOOKUP($F1733,'(참고)타워 스텟 가치'!$B$12:$L$16,AD$2,0)*$E1733)</f>
        <v>1176.1875000000075</v>
      </c>
      <c r="AE1733">
        <f>VLOOKUP($F1733,'(참고)타워 스텟 가치'!$B$12:$L$16,AE$2,0)+(VLOOKUP($F1733,'(참고)타워 스텟 가치'!$B$12:$L$16,AE$2,0)*$E1733)</f>
        <v>1411.425000000009</v>
      </c>
      <c r="AF1733">
        <f>VLOOKUP($F1733,'(참고)타워 스텟 가치'!$B$12:$L$16,AF$2,0)+(VLOOKUP($F1733,'(참고)타워 스텟 가치'!$B$12:$L$16,AF$2,0)*$E1733)</f>
        <v>697000.00000000442</v>
      </c>
      <c r="AG1733">
        <f>VLOOKUP($F1733,'(참고)타워 스텟 가치'!$B$12:$L$16,AG$2,0)+(VLOOKUP($F1733,'(참고)타워 스텟 가치'!$B$12:$L$16,AG$2,0)*$E1733)</f>
        <v>7057.1250000000446</v>
      </c>
      <c r="AH1733">
        <f>VLOOKUP($F1733,'(참고)타워 스텟 가치'!$B$12:$L$16,AH$2,0)+(VLOOKUP($F1733,'(참고)타워 스텟 가치'!$B$12:$L$16,AH$2,0)*$E1733)</f>
        <v>235.23750000000149</v>
      </c>
      <c r="AI1733">
        <f>VLOOKUP($F1733,'(참고)타워 스텟 가치'!$B$12:$L$16,AI$2,0)+(VLOOKUP($F1733,'(참고)타워 스텟 가치'!$B$12:$L$16,AI$2,0)*$E1733)</f>
        <v>41.820000000000263</v>
      </c>
      <c r="AJ1733">
        <f>VLOOKUP($F1733,'(참고)타워 스텟 가치'!$B$12:$L$16,AJ$2,0)+(VLOOKUP($F1733,'(참고)타워 스텟 가치'!$B$12:$L$16,AJ$2,0)*$E1733)</f>
        <v>0</v>
      </c>
      <c r="AK1733">
        <f>VLOOKUP($F1733,'(참고)타워 스텟 가치'!$B$12:$L$16,AK$2,0)+(VLOOKUP($F1733,'(참고)타워 스텟 가치'!$B$12:$L$16,AK$2,0)*$E1733)</f>
        <v>0</v>
      </c>
      <c r="AL1733">
        <f>VLOOKUP($F1733,'(참고)타워 스텟 가치'!$B$12:$L$16,AL$2,0)+(VLOOKUP($F1733,'(참고)타워 스텟 가치'!$B$12:$L$16,AL$2,0)*$E1733)</f>
        <v>278.80000000000177</v>
      </c>
      <c r="AM1733">
        <f>SUM('스테이지별 몬스터 스텟'!AD1733*'(참고)타워 스텟 가치'!$Q$17,'스테이지별 몬스터 스텟'!AE1733*'(참고)타워 스텟 가치'!$R$17,'스테이지별 몬스터 스텟'!AF1733*'(참고)타워 스텟 가치'!$S$17,'스테이지별 몬스터 스텟'!AG1733*'(참고)타워 스텟 가치'!$T$17,'스테이지별 몬스터 스텟'!AH1733*'(참고)타워 스텟 가치'!$U$17,'스테이지별 몬스터 스텟'!AI1733*'(참고)타워 스텟 가치'!$V$17,'스테이지별 몬스터 스텟'!AJ1733*'(참고)타워 스텟 가치'!$W$17,'스테이지별 몬스터 스텟'!AK1733*'(참고)타워 스텟 가치'!$X$17,'스테이지별 몬스터 스텟'!AL1733*'(참고)타워 스텟 가치'!$Y$17)</f>
        <v>1065153.657500007</v>
      </c>
      <c r="AN1733">
        <v>3</v>
      </c>
    </row>
    <row r="1734" spans="3:40" x14ac:dyDescent="0.3">
      <c r="C1734">
        <v>5</v>
      </c>
      <c r="D1734">
        <f t="shared" si="80"/>
        <v>346</v>
      </c>
      <c r="E1734" s="52">
        <f>VLOOKUP(D1734,'스테이지별 난이도 설정'!B:C,2,0)</f>
        <v>138.40000000000089</v>
      </c>
      <c r="F1734" t="str">
        <f t="shared" si="81"/>
        <v>스페셜</v>
      </c>
      <c r="G1734">
        <f t="shared" ref="G1734:G1797" si="82">SUM(R1734,AC1734,AN1734)</f>
        <v>6</v>
      </c>
      <c r="H1734">
        <f>VLOOKUP($F1734,'(참고)타워 스텟 가치'!$B$2:$L$6,H$2,0)+(VLOOKUP($F1734,'(참고)타워 스텟 가치'!$B$2:$L$6,H$2,0)*$E1734)</f>
        <v>5292.8437500000337</v>
      </c>
      <c r="I1734">
        <f>VLOOKUP($F1734,'(참고)타워 스텟 가치'!$B$2:$L$6,I$2,0)+(VLOOKUP($F1734,'(참고)타워 스텟 가치'!$B$2:$L$6,I$2,0)*$E1734)</f>
        <v>1058.5687500000067</v>
      </c>
      <c r="J1734">
        <f>VLOOKUP($F1734,'(참고)타워 스텟 가치'!$B$2:$L$6,J$2,0)+(VLOOKUP($F1734,'(참고)타워 스텟 가치'!$B$2:$L$6,J$2,0)*$E1734)</f>
        <v>697000.00000000442</v>
      </c>
      <c r="K1734">
        <f>VLOOKUP($F1734,'(참고)타워 스텟 가치'!$B$2:$L$6,K$2,0)+(VLOOKUP($F1734,'(참고)타워 스텟 가치'!$B$2:$L$6,K$2,0)*$E1734)</f>
        <v>21171.375000000135</v>
      </c>
      <c r="L1734">
        <f>VLOOKUP($F1734,'(참고)타워 스텟 가치'!$B$2:$L$6,L$2,0)+(VLOOKUP($F1734,'(참고)타워 스텟 가치'!$B$2:$L$6,L$2,0)*$E1734)</f>
        <v>352.85625000000226</v>
      </c>
      <c r="M1734">
        <f>VLOOKUP($F1734,'(참고)타워 스텟 가치'!$B$2:$L$6,M$2,0)+(VLOOKUP($F1734,'(참고)타워 스텟 가치'!$B$2:$L$6,M$2,0)*$E1734)</f>
        <v>41.820000000000263</v>
      </c>
      <c r="N1734">
        <f>VLOOKUP($F1734,'(참고)타워 스텟 가치'!$B$2:$L$6,N$2,0)+(VLOOKUP($F1734,'(참고)타워 스텟 가치'!$B$2:$L$6,N$2,0)*$E1734)</f>
        <v>0</v>
      </c>
      <c r="O1734">
        <f>VLOOKUP($F1734,'(참고)타워 스텟 가치'!$B$2:$L$6,O$2,0)+(VLOOKUP($F1734,'(참고)타워 스텟 가치'!$B$2:$L$6,O$2,0)*$E1734)</f>
        <v>0</v>
      </c>
      <c r="P1734">
        <f>VLOOKUP($F1734,'(참고)타워 스텟 가치'!$B$2:$L$6,P$2,0)+(VLOOKUP($F1734,'(참고)타워 스텟 가치'!$B$2:$L$6,P$2,0)*$E1734)</f>
        <v>139.40000000000089</v>
      </c>
      <c r="Q1734">
        <f>SUM('스테이지별 몬스터 스텟'!H1734*'(참고)타워 스텟 가치'!$Q$17,'스테이지별 몬스터 스텟'!I1734*'(참고)타워 스텟 가치'!$R$17,'스테이지별 몬스터 스텟'!J1734*'(참고)타워 스텟 가치'!$S$17,'스테이지별 몬스터 스텟'!K1734*'(참고)타워 스텟 가치'!$T$17,'스테이지별 몬스터 스텟'!L1734*'(참고)타워 스텟 가치'!$U$17,'스테이지별 몬스터 스텟'!M1734*'(참고)타워 스텟 가치'!$V$17,'스테이지별 몬스터 스텟'!N1734*'(참고)타워 스텟 가치'!$W$17,'스테이지별 몬스터 스텟'!O1734*'(참고)타워 스텟 가치'!$X$17,'스테이지별 몬스터 스텟'!P1734*'(참고)타워 스텟 가치'!$Y$17)</f>
        <v>1101042.6231250069</v>
      </c>
      <c r="R1734">
        <v>1</v>
      </c>
      <c r="S1734">
        <f>VLOOKUP($F1734,'(참고)타워 스텟 가치'!$B$7:$L$11,S$2,0)+(VLOOKUP($F1734,'(참고)타워 스텟 가치'!$B$7:$L$11,S$2,0)*$E1734)</f>
        <v>1764.2812500000111</v>
      </c>
      <c r="T1734">
        <f>VLOOKUP($F1734,'(참고)타워 스텟 가치'!$B$7:$L$11,T$2,0)+(VLOOKUP($F1734,'(참고)타워 스텟 가치'!$B$7:$L$11,T$2,0)*$E1734)</f>
        <v>3175.7062500000202</v>
      </c>
      <c r="U1734">
        <f>VLOOKUP($F1734,'(참고)타워 스텟 가치'!$B$7:$L$11,U$2,0)+(VLOOKUP($F1734,'(참고)타워 스텟 가치'!$B$7:$L$11,U$2,0)*$E1734)</f>
        <v>697000.00000000442</v>
      </c>
      <c r="V1734">
        <f>VLOOKUP($F1734,'(참고)타워 스텟 가치'!$B$7:$L$11,V$2,0)+(VLOOKUP($F1734,'(참고)타워 스텟 가치'!$B$7:$L$11,V$2,0)*$E1734)</f>
        <v>21171.375000000135</v>
      </c>
      <c r="W1734">
        <f>VLOOKUP($F1734,'(참고)타워 스텟 가치'!$B$7:$L$11,W$2,0)+(VLOOKUP($F1734,'(참고)타워 스텟 가치'!$B$7:$L$11,W$2,0)*$E1734)</f>
        <v>352.85625000000226</v>
      </c>
      <c r="X1734">
        <f>VLOOKUP($F1734,'(참고)타워 스텟 가치'!$B$7:$L$11,X$2,0)+(VLOOKUP($F1734,'(참고)타워 스텟 가치'!$B$7:$L$11,X$2,0)*$E1734)</f>
        <v>41.820000000000263</v>
      </c>
      <c r="Y1734">
        <f>VLOOKUP($F1734,'(참고)타워 스텟 가치'!$B$7:$L$11,Y$2,0)+(VLOOKUP($F1734,'(참고)타워 스텟 가치'!$B$7:$L$11,Y$2,0)*$E1734)</f>
        <v>0</v>
      </c>
      <c r="Z1734">
        <f>VLOOKUP($F1734,'(참고)타워 스텟 가치'!$B$7:$L$11,Z$2,0)+(VLOOKUP($F1734,'(참고)타워 스텟 가치'!$B$7:$L$11,Z$2,0)*$E1734)</f>
        <v>0</v>
      </c>
      <c r="AA1734">
        <f>VLOOKUP($F1734,'(참고)타워 스텟 가치'!$B$7:$L$11,AA$2,0)+(VLOOKUP($F1734,'(참고)타워 스텟 가치'!$B$7:$L$11,AA$2,0)*$E1734)</f>
        <v>139.40000000000089</v>
      </c>
      <c r="AB1734">
        <f>SUM('스테이지별 몬스터 스텟'!S1734*'(참고)타워 스텟 가치'!$Q$17,'스테이지별 몬스터 스텟'!T1734*'(참고)타워 스텟 가치'!$R$17,'스테이지별 몬스터 스텟'!U1734*'(참고)타워 스텟 가치'!$S$17,'스테이지별 몬스터 스텟'!V1734*'(참고)타워 스텟 가치'!$T$17,'스테이지별 몬스터 스텟'!W1734*'(참고)타워 스텟 가치'!$U$17,'스테이지별 몬스터 스텟'!X1734*'(참고)타워 스텟 가치'!$V$17,'스테이지별 몬스터 스텟'!Y1734*'(참고)타워 스텟 가치'!$W$17,'스테이지별 몬스터 스텟'!Z1734*'(참고)타워 스텟 가치'!$X$17,'스테이지별 몬스터 스텟'!AA1734*'(참고)타워 스텟 가치'!$Y$17)</f>
        <v>1097161.204375007</v>
      </c>
      <c r="AC1734">
        <v>2</v>
      </c>
      <c r="AD1734">
        <f>VLOOKUP($F1734,'(참고)타워 스텟 가치'!$B$12:$L$16,AD$2,0)+(VLOOKUP($F1734,'(참고)타워 스텟 가치'!$B$12:$L$16,AD$2,0)*$E1734)</f>
        <v>1764.2812500000111</v>
      </c>
      <c r="AE1734">
        <f>VLOOKUP($F1734,'(참고)타워 스텟 가치'!$B$12:$L$16,AE$2,0)+(VLOOKUP($F1734,'(참고)타워 스텟 가치'!$B$12:$L$16,AE$2,0)*$E1734)</f>
        <v>2117.1375000000135</v>
      </c>
      <c r="AF1734">
        <f>VLOOKUP($F1734,'(참고)타워 스텟 가치'!$B$12:$L$16,AF$2,0)+(VLOOKUP($F1734,'(참고)타워 스텟 가치'!$B$12:$L$16,AF$2,0)*$E1734)</f>
        <v>697000.00000000442</v>
      </c>
      <c r="AG1734">
        <f>VLOOKUP($F1734,'(참고)타워 스텟 가치'!$B$12:$L$16,AG$2,0)+(VLOOKUP($F1734,'(참고)타워 스텟 가치'!$B$12:$L$16,AG$2,0)*$E1734)</f>
        <v>10585.687500000067</v>
      </c>
      <c r="AH1734">
        <f>VLOOKUP($F1734,'(참고)타워 스텟 가치'!$B$12:$L$16,AH$2,0)+(VLOOKUP($F1734,'(참고)타워 스텟 가치'!$B$12:$L$16,AH$2,0)*$E1734)</f>
        <v>352.85625000000226</v>
      </c>
      <c r="AI1734">
        <f>VLOOKUP($F1734,'(참고)타워 스텟 가치'!$B$12:$L$16,AI$2,0)+(VLOOKUP($F1734,'(참고)타워 스텟 가치'!$B$12:$L$16,AI$2,0)*$E1734)</f>
        <v>41.820000000000263</v>
      </c>
      <c r="AJ1734">
        <f>VLOOKUP($F1734,'(참고)타워 스텟 가치'!$B$12:$L$16,AJ$2,0)+(VLOOKUP($F1734,'(참고)타워 스텟 가치'!$B$12:$L$16,AJ$2,0)*$E1734)</f>
        <v>0</v>
      </c>
      <c r="AK1734">
        <f>VLOOKUP($F1734,'(참고)타워 스텟 가치'!$B$12:$L$16,AK$2,0)+(VLOOKUP($F1734,'(참고)타워 스텟 가치'!$B$12:$L$16,AK$2,0)*$E1734)</f>
        <v>0</v>
      </c>
      <c r="AL1734">
        <f>VLOOKUP($F1734,'(참고)타워 스텟 가치'!$B$12:$L$16,AL$2,0)+(VLOOKUP($F1734,'(참고)타워 스텟 가치'!$B$12:$L$16,AL$2,0)*$E1734)</f>
        <v>278.80000000000177</v>
      </c>
      <c r="AM1734">
        <f>SUM('스테이지별 몬스터 스텟'!AD1734*'(참고)타워 스텟 가치'!$Q$17,'스테이지별 몬스터 스텟'!AE1734*'(참고)타워 스텟 가치'!$R$17,'스테이지별 몬스터 스텟'!AF1734*'(참고)타워 스텟 가치'!$S$17,'스테이지별 몬스터 스텟'!AG1734*'(참고)타워 스텟 가치'!$T$17,'스테이지별 몬스터 스텟'!AH1734*'(참고)타워 스텟 가치'!$U$17,'스테이지별 몬스터 스텟'!AI1734*'(참고)타워 스텟 가치'!$V$17,'스테이지별 몬스터 스텟'!AJ1734*'(참고)타워 스텟 가치'!$W$17,'스테이지별 몬스터 스텟'!AK1734*'(참고)타워 스텟 가치'!$X$17,'스테이지별 몬스터 스텟'!AL1734*'(참고)타워 스텟 가치'!$Y$17)</f>
        <v>1074680.7762500069</v>
      </c>
      <c r="AN1734">
        <v>3</v>
      </c>
    </row>
    <row r="1735" spans="3:40" x14ac:dyDescent="0.3">
      <c r="C1735">
        <v>1</v>
      </c>
      <c r="D1735">
        <f t="shared" si="80"/>
        <v>347</v>
      </c>
      <c r="E1735" s="52">
        <f>VLOOKUP(D1735,'스테이지별 난이도 설정'!B:C,2,0)</f>
        <v>138.80000000000089</v>
      </c>
      <c r="F1735" t="str">
        <f t="shared" si="81"/>
        <v>일반</v>
      </c>
      <c r="G1735">
        <f t="shared" si="82"/>
        <v>6</v>
      </c>
      <c r="H1735">
        <f>VLOOKUP($F1735,'(참고)타워 스텟 가치'!$B$2:$L$6,H$2,0)+(VLOOKUP($F1735,'(참고)타워 스텟 가치'!$B$2:$L$6,H$2,0)*$E1735)</f>
        <v>1048.5000000000066</v>
      </c>
      <c r="I1735">
        <f>VLOOKUP($F1735,'(참고)타워 스텟 가치'!$B$2:$L$6,I$2,0)+(VLOOKUP($F1735,'(참고)타워 스텟 가치'!$B$2:$L$6,I$2,0)*$E1735)</f>
        <v>209.70000000000135</v>
      </c>
      <c r="J1735">
        <f>VLOOKUP($F1735,'(참고)타워 스텟 가치'!$B$2:$L$6,J$2,0)+(VLOOKUP($F1735,'(참고)타워 스텟 가치'!$B$2:$L$6,J$2,0)*$E1735)</f>
        <v>699000.00000000442</v>
      </c>
      <c r="K1735">
        <f>VLOOKUP($F1735,'(참고)타워 스텟 가치'!$B$2:$L$6,K$2,0)+(VLOOKUP($F1735,'(참고)타워 스텟 가치'!$B$2:$L$6,K$2,0)*$E1735)</f>
        <v>4194.0000000000264</v>
      </c>
      <c r="L1735">
        <f>VLOOKUP($F1735,'(참고)타워 스텟 가치'!$B$2:$L$6,L$2,0)+(VLOOKUP($F1735,'(참고)타워 스텟 가치'!$B$2:$L$6,L$2,0)*$E1735)</f>
        <v>69.900000000000446</v>
      </c>
      <c r="M1735">
        <f>VLOOKUP($F1735,'(참고)타워 스텟 가치'!$B$2:$L$6,M$2,0)+(VLOOKUP($F1735,'(참고)타워 스텟 가치'!$B$2:$L$6,M$2,0)*$E1735)</f>
        <v>41.940000000000261</v>
      </c>
      <c r="N1735">
        <f>VLOOKUP($F1735,'(참고)타워 스텟 가치'!$B$2:$L$6,N$2,0)+(VLOOKUP($F1735,'(참고)타워 스텟 가치'!$B$2:$L$6,N$2,0)*$E1735)</f>
        <v>0</v>
      </c>
      <c r="O1735">
        <f>VLOOKUP($F1735,'(참고)타워 스텟 가치'!$B$2:$L$6,O$2,0)+(VLOOKUP($F1735,'(참고)타워 스텟 가치'!$B$2:$L$6,O$2,0)*$E1735)</f>
        <v>0</v>
      </c>
      <c r="P1735">
        <f>VLOOKUP($F1735,'(참고)타워 스텟 가치'!$B$2:$L$6,P$2,0)+(VLOOKUP($F1735,'(참고)타워 스텟 가치'!$B$2:$L$6,P$2,0)*$E1735)</f>
        <v>97.860000000000625</v>
      </c>
      <c r="Q1735">
        <f>SUM('스테이지별 몬스터 스텟'!H1735*'(참고)타워 스텟 가치'!$Q$17,'스테이지별 몬스터 스텟'!I1735*'(참고)타워 스텟 가치'!$R$17,'스테이지별 몬스터 스텟'!J1735*'(참고)타워 스텟 가치'!$S$17,'스테이지별 몬스터 스텟'!K1735*'(참고)타워 스텟 가치'!$T$17,'스테이지별 몬스터 스텟'!L1735*'(참고)타워 스텟 가치'!$U$17,'스테이지별 몬스터 스텟'!M1735*'(참고)타워 스텟 가치'!$V$17,'스테이지별 몬스터 스텟'!N1735*'(참고)타워 스텟 가치'!$W$17,'스테이지별 몬스터 스텟'!O1735*'(참고)타워 스텟 가치'!$X$17,'스테이지별 몬스터 스텟'!P1735*'(참고)타워 스텟 가치'!$Y$17)</f>
        <v>1059677.0100000065</v>
      </c>
      <c r="R1735">
        <v>1</v>
      </c>
      <c r="S1735">
        <f>VLOOKUP($F1735,'(참고)타워 스텟 가치'!$B$7:$L$11,S$2,0)+(VLOOKUP($F1735,'(참고)타워 스텟 가치'!$B$7:$L$11,S$2,0)*$E1735)</f>
        <v>349.50000000000222</v>
      </c>
      <c r="T1735">
        <f>VLOOKUP($F1735,'(참고)타워 스텟 가치'!$B$7:$L$11,T$2,0)+(VLOOKUP($F1735,'(참고)타워 스텟 가치'!$B$7:$L$11,T$2,0)*$E1735)</f>
        <v>629.100000000004</v>
      </c>
      <c r="U1735">
        <f>VLOOKUP($F1735,'(참고)타워 스텟 가치'!$B$7:$L$11,U$2,0)+(VLOOKUP($F1735,'(참고)타워 스텟 가치'!$B$7:$L$11,U$2,0)*$E1735)</f>
        <v>699000.00000000442</v>
      </c>
      <c r="V1735">
        <f>VLOOKUP($F1735,'(참고)타워 스텟 가치'!$B$7:$L$11,V$2,0)+(VLOOKUP($F1735,'(참고)타워 스텟 가치'!$B$7:$L$11,V$2,0)*$E1735)</f>
        <v>4194.0000000000264</v>
      </c>
      <c r="W1735">
        <f>VLOOKUP($F1735,'(참고)타워 스텟 가치'!$B$7:$L$11,W$2,0)+(VLOOKUP($F1735,'(참고)타워 스텟 가치'!$B$7:$L$11,W$2,0)*$E1735)</f>
        <v>69.900000000000446</v>
      </c>
      <c r="X1735">
        <f>VLOOKUP($F1735,'(참고)타워 스텟 가치'!$B$7:$L$11,X$2,0)+(VLOOKUP($F1735,'(참고)타워 스텟 가치'!$B$7:$L$11,X$2,0)*$E1735)</f>
        <v>41.940000000000261</v>
      </c>
      <c r="Y1735">
        <f>VLOOKUP($F1735,'(참고)타워 스텟 가치'!$B$7:$L$11,Y$2,0)+(VLOOKUP($F1735,'(참고)타워 스텟 가치'!$B$7:$L$11,Y$2,0)*$E1735)</f>
        <v>0</v>
      </c>
      <c r="Z1735">
        <f>VLOOKUP($F1735,'(참고)타워 스텟 가치'!$B$7:$L$11,Z$2,0)+(VLOOKUP($F1735,'(참고)타워 스텟 가치'!$B$7:$L$11,Z$2,0)*$E1735)</f>
        <v>0</v>
      </c>
      <c r="AA1735">
        <f>VLOOKUP($F1735,'(참고)타워 스텟 가치'!$B$7:$L$11,AA$2,0)+(VLOOKUP($F1735,'(참고)타워 스텟 가치'!$B$7:$L$11,AA$2,0)*$E1735)</f>
        <v>97.860000000000625</v>
      </c>
      <c r="AB1735">
        <f>SUM('스테이지별 몬스터 스텟'!S1735*'(참고)타워 스텟 가치'!$Q$17,'스테이지별 몬스터 스텟'!T1735*'(참고)타워 스텟 가치'!$R$17,'스테이지별 몬스터 스텟'!U1735*'(참고)타워 스텟 가치'!$S$17,'스테이지별 몬스터 스텟'!V1735*'(참고)타워 스텟 가치'!$T$17,'스테이지별 몬스터 스텟'!W1735*'(참고)타워 스텟 가치'!$U$17,'스테이지별 몬스터 스텟'!X1735*'(참고)타워 스텟 가치'!$V$17,'스테이지별 몬스터 스텟'!Y1735*'(참고)타워 스텟 가치'!$W$17,'스테이지별 몬스터 스텟'!Z1735*'(참고)타워 스텟 가치'!$X$17,'스테이지별 몬스터 스텟'!AA1735*'(참고)타워 스텟 가치'!$Y$17)</f>
        <v>1058908.1100000066</v>
      </c>
      <c r="AC1735">
        <v>2</v>
      </c>
      <c r="AD1735">
        <f>VLOOKUP($F1735,'(참고)타워 스텟 가치'!$B$12:$L$16,AD$2,0)+(VLOOKUP($F1735,'(참고)타워 스텟 가치'!$B$12:$L$16,AD$2,0)*$E1735)</f>
        <v>349.50000000000222</v>
      </c>
      <c r="AE1735">
        <f>VLOOKUP($F1735,'(참고)타워 스텟 가치'!$B$12:$L$16,AE$2,0)+(VLOOKUP($F1735,'(참고)타워 스텟 가치'!$B$12:$L$16,AE$2,0)*$E1735)</f>
        <v>419.40000000000271</v>
      </c>
      <c r="AF1735">
        <f>VLOOKUP($F1735,'(참고)타워 스텟 가치'!$B$12:$L$16,AF$2,0)+(VLOOKUP($F1735,'(참고)타워 스텟 가치'!$B$12:$L$16,AF$2,0)*$E1735)</f>
        <v>699000.00000000442</v>
      </c>
      <c r="AG1735">
        <f>VLOOKUP($F1735,'(참고)타워 스텟 가치'!$B$12:$L$16,AG$2,0)+(VLOOKUP($F1735,'(참고)타워 스텟 가치'!$B$12:$L$16,AG$2,0)*$E1735)</f>
        <v>2097.0000000000132</v>
      </c>
      <c r="AH1735">
        <f>VLOOKUP($F1735,'(참고)타워 스텟 가치'!$B$12:$L$16,AH$2,0)+(VLOOKUP($F1735,'(참고)타워 스텟 가치'!$B$12:$L$16,AH$2,0)*$E1735)</f>
        <v>69.900000000000446</v>
      </c>
      <c r="AI1735">
        <f>VLOOKUP($F1735,'(참고)타워 스텟 가치'!$B$12:$L$16,AI$2,0)+(VLOOKUP($F1735,'(참고)타워 스텟 가치'!$B$12:$L$16,AI$2,0)*$E1735)</f>
        <v>41.940000000000261</v>
      </c>
      <c r="AJ1735">
        <f>VLOOKUP($F1735,'(참고)타워 스텟 가치'!$B$12:$L$16,AJ$2,0)+(VLOOKUP($F1735,'(참고)타워 스텟 가치'!$B$12:$L$16,AJ$2,0)*$E1735)</f>
        <v>0</v>
      </c>
      <c r="AK1735">
        <f>VLOOKUP($F1735,'(참고)타워 스텟 가치'!$B$12:$L$16,AK$2,0)+(VLOOKUP($F1735,'(참고)타워 스텟 가치'!$B$12:$L$16,AK$2,0)*$E1735)</f>
        <v>0</v>
      </c>
      <c r="AL1735">
        <f>VLOOKUP($F1735,'(참고)타워 스텟 가치'!$B$12:$L$16,AL$2,0)+(VLOOKUP($F1735,'(참고)타워 스텟 가치'!$B$12:$L$16,AL$2,0)*$E1735)</f>
        <v>195.72000000000125</v>
      </c>
      <c r="AM1735">
        <f>SUM('스테이지별 몬스터 스텟'!AD1735*'(참고)타워 스텟 가치'!$Q$17,'스테이지별 몬스터 스텟'!AE1735*'(참고)타워 스텟 가치'!$R$17,'스테이지별 몬스터 스텟'!AF1735*'(참고)타워 스텟 가치'!$S$17,'스테이지별 몬스터 스텟'!AG1735*'(참고)타워 스텟 가치'!$T$17,'스테이지별 몬스터 스텟'!AH1735*'(참고)타워 스텟 가치'!$U$17,'스테이지별 몬스터 스텟'!AI1735*'(참고)타워 스텟 가치'!$V$17,'스테이지별 몬스터 스텟'!AJ1735*'(참고)타워 스텟 가치'!$W$17,'스테이지별 몬스터 스텟'!AK1735*'(참고)타워 스텟 가치'!$X$17,'스테이지별 몬스터 스텟'!AL1735*'(참고)타워 스텟 가치'!$Y$17)</f>
        <v>1054595.2800000065</v>
      </c>
      <c r="AN1735">
        <v>3</v>
      </c>
    </row>
    <row r="1736" spans="3:40" x14ac:dyDescent="0.3">
      <c r="C1736">
        <v>2</v>
      </c>
      <c r="D1736">
        <f t="shared" si="80"/>
        <v>347</v>
      </c>
      <c r="E1736" s="52">
        <f>VLOOKUP(D1736,'스테이지별 난이도 설정'!B:C,2,0)</f>
        <v>138.80000000000089</v>
      </c>
      <c r="F1736" t="str">
        <f t="shared" si="81"/>
        <v>레어</v>
      </c>
      <c r="G1736">
        <f t="shared" si="82"/>
        <v>6</v>
      </c>
      <c r="H1736">
        <f>VLOOKUP($F1736,'(참고)타워 스텟 가치'!$B$2:$L$6,H$2,0)+(VLOOKUP($F1736,'(참고)타워 스텟 가치'!$B$2:$L$6,H$2,0)*$E1736)</f>
        <v>1572.75000000001</v>
      </c>
      <c r="I1736">
        <f>VLOOKUP($F1736,'(참고)타워 스텟 가치'!$B$2:$L$6,I$2,0)+(VLOOKUP($F1736,'(참고)타워 스텟 가치'!$B$2:$L$6,I$2,0)*$E1736)</f>
        <v>314.550000000002</v>
      </c>
      <c r="J1736">
        <f>VLOOKUP($F1736,'(참고)타워 스텟 가치'!$B$2:$L$6,J$2,0)+(VLOOKUP($F1736,'(참고)타워 스텟 가치'!$B$2:$L$6,J$2,0)*$E1736)</f>
        <v>699000.00000000442</v>
      </c>
      <c r="K1736">
        <f>VLOOKUP($F1736,'(참고)타워 스텟 가치'!$B$2:$L$6,K$2,0)+(VLOOKUP($F1736,'(참고)타워 스텟 가치'!$B$2:$L$6,K$2,0)*$E1736)</f>
        <v>6291.00000000004</v>
      </c>
      <c r="L1736">
        <f>VLOOKUP($F1736,'(참고)타워 스텟 가치'!$B$2:$L$6,L$2,0)+(VLOOKUP($F1736,'(참고)타워 스텟 가치'!$B$2:$L$6,L$2,0)*$E1736)</f>
        <v>104.85000000000068</v>
      </c>
      <c r="M1736">
        <f>VLOOKUP($F1736,'(참고)타워 스텟 가치'!$B$2:$L$6,M$2,0)+(VLOOKUP($F1736,'(참고)타워 스텟 가치'!$B$2:$L$6,M$2,0)*$E1736)</f>
        <v>41.940000000000261</v>
      </c>
      <c r="N1736">
        <f>VLOOKUP($F1736,'(참고)타워 스텟 가치'!$B$2:$L$6,N$2,0)+(VLOOKUP($F1736,'(참고)타워 스텟 가치'!$B$2:$L$6,N$2,0)*$E1736)</f>
        <v>0</v>
      </c>
      <c r="O1736">
        <f>VLOOKUP($F1736,'(참고)타워 스텟 가치'!$B$2:$L$6,O$2,0)+(VLOOKUP($F1736,'(참고)타워 스텟 가치'!$B$2:$L$6,O$2,0)*$E1736)</f>
        <v>0</v>
      </c>
      <c r="P1736">
        <f>VLOOKUP($F1736,'(참고)타워 스텟 가치'!$B$2:$L$6,P$2,0)+(VLOOKUP($F1736,'(참고)타워 스텟 가치'!$B$2:$L$6,P$2,0)*$E1736)</f>
        <v>97.860000000000625</v>
      </c>
      <c r="Q1736">
        <f>SUM('스테이지별 몬스터 스텟'!H1736*'(참고)타워 스텟 가치'!$Q$17,'스테이지별 몬스터 스텟'!I1736*'(참고)타워 스텟 가치'!$R$17,'스테이지별 몬스터 스텟'!J1736*'(참고)타워 스텟 가치'!$S$17,'스테이지별 몬스터 스텟'!K1736*'(참고)타워 스텟 가치'!$T$17,'스테이지별 몬스터 스텟'!L1736*'(참고)타워 스텟 가치'!$U$17,'스테이지별 몬스터 스텟'!M1736*'(참고)타워 스텟 가치'!$V$17,'스테이지별 몬스터 스텟'!N1736*'(참고)타워 스텟 가치'!$W$17,'스테이지별 몬스터 스텟'!O1736*'(참고)타워 스텟 가치'!$X$17,'스테이지별 몬스터 스텟'!P1736*'(참고)타워 스텟 가치'!$Y$17)</f>
        <v>1065146.6850000066</v>
      </c>
      <c r="R1736">
        <v>1</v>
      </c>
      <c r="S1736">
        <f>VLOOKUP($F1736,'(참고)타워 스텟 가치'!$B$7:$L$11,S$2,0)+(VLOOKUP($F1736,'(참고)타워 스텟 가치'!$B$7:$L$11,S$2,0)*$E1736)</f>
        <v>524.2500000000033</v>
      </c>
      <c r="T1736">
        <f>VLOOKUP($F1736,'(참고)타워 스텟 가치'!$B$7:$L$11,T$2,0)+(VLOOKUP($F1736,'(참고)타워 스텟 가치'!$B$7:$L$11,T$2,0)*$E1736)</f>
        <v>943.650000000006</v>
      </c>
      <c r="U1736">
        <f>VLOOKUP($F1736,'(참고)타워 스텟 가치'!$B$7:$L$11,U$2,0)+(VLOOKUP($F1736,'(참고)타워 스텟 가치'!$B$7:$L$11,U$2,0)*$E1736)</f>
        <v>699000.00000000442</v>
      </c>
      <c r="V1736">
        <f>VLOOKUP($F1736,'(참고)타워 스텟 가치'!$B$7:$L$11,V$2,0)+(VLOOKUP($F1736,'(참고)타워 스텟 가치'!$B$7:$L$11,V$2,0)*$E1736)</f>
        <v>6291.00000000004</v>
      </c>
      <c r="W1736">
        <f>VLOOKUP($F1736,'(참고)타워 스텟 가치'!$B$7:$L$11,W$2,0)+(VLOOKUP($F1736,'(참고)타워 스텟 가치'!$B$7:$L$11,W$2,0)*$E1736)</f>
        <v>104.85000000000068</v>
      </c>
      <c r="X1736">
        <f>VLOOKUP($F1736,'(참고)타워 스텟 가치'!$B$7:$L$11,X$2,0)+(VLOOKUP($F1736,'(참고)타워 스텟 가치'!$B$7:$L$11,X$2,0)*$E1736)</f>
        <v>41.940000000000261</v>
      </c>
      <c r="Y1736">
        <f>VLOOKUP($F1736,'(참고)타워 스텟 가치'!$B$7:$L$11,Y$2,0)+(VLOOKUP($F1736,'(참고)타워 스텟 가치'!$B$7:$L$11,Y$2,0)*$E1736)</f>
        <v>0</v>
      </c>
      <c r="Z1736">
        <f>VLOOKUP($F1736,'(참고)타워 스텟 가치'!$B$7:$L$11,Z$2,0)+(VLOOKUP($F1736,'(참고)타워 스텟 가치'!$B$7:$L$11,Z$2,0)*$E1736)</f>
        <v>0</v>
      </c>
      <c r="AA1736">
        <f>VLOOKUP($F1736,'(참고)타워 스텟 가치'!$B$7:$L$11,AA$2,0)+(VLOOKUP($F1736,'(참고)타워 스텟 가치'!$B$7:$L$11,AA$2,0)*$E1736)</f>
        <v>97.860000000000625</v>
      </c>
      <c r="AB1736">
        <f>SUM('스테이지별 몬스터 스텟'!S1736*'(참고)타워 스텟 가치'!$Q$17,'스테이지별 몬스터 스텟'!T1736*'(참고)타워 스텟 가치'!$R$17,'스테이지별 몬스터 스텟'!U1736*'(참고)타워 스텟 가치'!$S$17,'스테이지별 몬스터 스텟'!V1736*'(참고)타워 스텟 가치'!$T$17,'스테이지별 몬스터 스텟'!W1736*'(참고)타워 스텟 가치'!$U$17,'스테이지별 몬스터 스텟'!X1736*'(참고)타워 스텟 가치'!$V$17,'스테이지별 몬스터 스텟'!Y1736*'(참고)타워 스텟 가치'!$W$17,'스테이지별 몬스터 스텟'!Z1736*'(참고)타워 스텟 가치'!$X$17,'스테이지별 몬스터 스텟'!AA1736*'(참고)타워 스텟 가치'!$Y$17)</f>
        <v>1063993.3350000065</v>
      </c>
      <c r="AC1736">
        <v>2</v>
      </c>
      <c r="AD1736">
        <f>VLOOKUP($F1736,'(참고)타워 스텟 가치'!$B$12:$L$16,AD$2,0)+(VLOOKUP($F1736,'(참고)타워 스텟 가치'!$B$12:$L$16,AD$2,0)*$E1736)</f>
        <v>524.2500000000033</v>
      </c>
      <c r="AE1736">
        <f>VLOOKUP($F1736,'(참고)타워 스텟 가치'!$B$12:$L$16,AE$2,0)+(VLOOKUP($F1736,'(참고)타워 스텟 가치'!$B$12:$L$16,AE$2,0)*$E1736)</f>
        <v>629.100000000004</v>
      </c>
      <c r="AF1736">
        <f>VLOOKUP($F1736,'(참고)타워 스텟 가치'!$B$12:$L$16,AF$2,0)+(VLOOKUP($F1736,'(참고)타워 스텟 가치'!$B$12:$L$16,AF$2,0)*$E1736)</f>
        <v>699000.00000000442</v>
      </c>
      <c r="AG1736">
        <f>VLOOKUP($F1736,'(참고)타워 스텟 가치'!$B$12:$L$16,AG$2,0)+(VLOOKUP($F1736,'(참고)타워 스텟 가치'!$B$12:$L$16,AG$2,0)*$E1736)</f>
        <v>3145.50000000002</v>
      </c>
      <c r="AH1736">
        <f>VLOOKUP($F1736,'(참고)타워 스텟 가치'!$B$12:$L$16,AH$2,0)+(VLOOKUP($F1736,'(참고)타워 스텟 가치'!$B$12:$L$16,AH$2,0)*$E1736)</f>
        <v>104.85000000000068</v>
      </c>
      <c r="AI1736">
        <f>VLOOKUP($F1736,'(참고)타워 스텟 가치'!$B$12:$L$16,AI$2,0)+(VLOOKUP($F1736,'(참고)타워 스텟 가치'!$B$12:$L$16,AI$2,0)*$E1736)</f>
        <v>41.940000000000261</v>
      </c>
      <c r="AJ1736">
        <f>VLOOKUP($F1736,'(참고)타워 스텟 가치'!$B$12:$L$16,AJ$2,0)+(VLOOKUP($F1736,'(참고)타워 스텟 가치'!$B$12:$L$16,AJ$2,0)*$E1736)</f>
        <v>0</v>
      </c>
      <c r="AK1736">
        <f>VLOOKUP($F1736,'(참고)타워 스텟 가치'!$B$12:$L$16,AK$2,0)+(VLOOKUP($F1736,'(참고)타워 스텟 가치'!$B$12:$L$16,AK$2,0)*$E1736)</f>
        <v>0</v>
      </c>
      <c r="AL1736">
        <f>VLOOKUP($F1736,'(참고)타워 스텟 가치'!$B$12:$L$16,AL$2,0)+(VLOOKUP($F1736,'(참고)타워 스텟 가치'!$B$12:$L$16,AL$2,0)*$E1736)</f>
        <v>195.72000000000125</v>
      </c>
      <c r="AM1736">
        <f>SUM('스테이지별 몬스터 스텟'!AD1736*'(참고)타워 스텟 가치'!$Q$17,'스테이지별 몬스터 스텟'!AE1736*'(참고)타워 스텟 가치'!$R$17,'스테이지별 몬스터 스텟'!AF1736*'(참고)타워 스텟 가치'!$S$17,'스테이지별 몬스터 스텟'!AG1736*'(참고)타워 스텟 가치'!$T$17,'스테이지별 몬스터 스텟'!AH1736*'(참고)타워 스텟 가치'!$U$17,'스테이지별 몬스터 스텟'!AI1736*'(참고)타워 스텟 가치'!$V$17,'스테이지별 몬스터 스텟'!AJ1736*'(참고)타워 스텟 가치'!$W$17,'스테이지별 몬스터 스텟'!AK1736*'(참고)타워 스텟 가치'!$X$17,'스테이지별 몬스터 스텟'!AL1736*'(참고)타워 스텟 가치'!$Y$17)</f>
        <v>1057426.2300000065</v>
      </c>
      <c r="AN1736">
        <v>3</v>
      </c>
    </row>
    <row r="1737" spans="3:40" x14ac:dyDescent="0.3">
      <c r="C1737">
        <v>3</v>
      </c>
      <c r="D1737">
        <f t="shared" si="80"/>
        <v>347</v>
      </c>
      <c r="E1737" s="52">
        <f>VLOOKUP(D1737,'스테이지별 난이도 설정'!B:C,2,0)</f>
        <v>138.80000000000089</v>
      </c>
      <c r="F1737" t="str">
        <f t="shared" si="81"/>
        <v>에픽</v>
      </c>
      <c r="G1737">
        <f t="shared" si="82"/>
        <v>6</v>
      </c>
      <c r="H1737">
        <f>VLOOKUP($F1737,'(참고)타워 스텟 가치'!$B$2:$L$6,H$2,0)+(VLOOKUP($F1737,'(참고)타워 스텟 가치'!$B$2:$L$6,H$2,0)*$E1737)</f>
        <v>2359.125000000015</v>
      </c>
      <c r="I1737">
        <f>VLOOKUP($F1737,'(참고)타워 스텟 가치'!$B$2:$L$6,I$2,0)+(VLOOKUP($F1737,'(참고)타워 스텟 가치'!$B$2:$L$6,I$2,0)*$E1737)</f>
        <v>471.825000000003</v>
      </c>
      <c r="J1737">
        <f>VLOOKUP($F1737,'(참고)타워 스텟 가치'!$B$2:$L$6,J$2,0)+(VLOOKUP($F1737,'(참고)타워 스텟 가치'!$B$2:$L$6,J$2,0)*$E1737)</f>
        <v>699000.00000000442</v>
      </c>
      <c r="K1737">
        <f>VLOOKUP($F1737,'(참고)타워 스텟 가치'!$B$2:$L$6,K$2,0)+(VLOOKUP($F1737,'(참고)타워 스텟 가치'!$B$2:$L$6,K$2,0)*$E1737)</f>
        <v>9436.50000000006</v>
      </c>
      <c r="L1737">
        <f>VLOOKUP($F1737,'(참고)타워 스텟 가치'!$B$2:$L$6,L$2,0)+(VLOOKUP($F1737,'(참고)타워 스텟 가치'!$B$2:$L$6,L$2,0)*$E1737)</f>
        <v>157.275000000001</v>
      </c>
      <c r="M1737">
        <f>VLOOKUP($F1737,'(참고)타워 스텟 가치'!$B$2:$L$6,M$2,0)+(VLOOKUP($F1737,'(참고)타워 스텟 가치'!$B$2:$L$6,M$2,0)*$E1737)</f>
        <v>41.940000000000261</v>
      </c>
      <c r="N1737">
        <f>VLOOKUP($F1737,'(참고)타워 스텟 가치'!$B$2:$L$6,N$2,0)+(VLOOKUP($F1737,'(참고)타워 스텟 가치'!$B$2:$L$6,N$2,0)*$E1737)</f>
        <v>0</v>
      </c>
      <c r="O1737">
        <f>VLOOKUP($F1737,'(참고)타워 스텟 가치'!$B$2:$L$6,O$2,0)+(VLOOKUP($F1737,'(참고)타워 스텟 가치'!$B$2:$L$6,O$2,0)*$E1737)</f>
        <v>0</v>
      </c>
      <c r="P1737">
        <f>VLOOKUP($F1737,'(참고)타워 스텟 가치'!$B$2:$L$6,P$2,0)+(VLOOKUP($F1737,'(참고)타워 스텟 가치'!$B$2:$L$6,P$2,0)*$E1737)</f>
        <v>97.860000000000625</v>
      </c>
      <c r="Q1737">
        <f>SUM('스테이지별 몬스터 스텟'!H1737*'(참고)타워 스텟 가치'!$Q$17,'스테이지별 몬스터 스텟'!I1737*'(참고)타워 스텟 가치'!$R$17,'스테이지별 몬스터 스텟'!J1737*'(참고)타워 스텟 가치'!$S$17,'스테이지별 몬스터 스텟'!K1737*'(참고)타워 스텟 가치'!$T$17,'스테이지별 몬스터 스텟'!L1737*'(참고)타워 스텟 가치'!$U$17,'스테이지별 몬스터 스텟'!M1737*'(참고)타워 스텟 가치'!$V$17,'스테이지별 몬스터 스텟'!N1737*'(참고)타워 스텟 가치'!$W$17,'스테이지별 몬스터 스텟'!O1737*'(참고)타워 스텟 가치'!$X$17,'스테이지별 몬스터 스텟'!P1737*'(참고)타워 스텟 가치'!$Y$17)</f>
        <v>1073351.1975000068</v>
      </c>
      <c r="R1737">
        <v>1</v>
      </c>
      <c r="S1737">
        <f>VLOOKUP($F1737,'(참고)타워 스텟 가치'!$B$7:$L$11,S$2,0)+(VLOOKUP($F1737,'(참고)타워 스텟 가치'!$B$7:$L$11,S$2,0)*$E1737)</f>
        <v>786.375000000005</v>
      </c>
      <c r="T1737">
        <f>VLOOKUP($F1737,'(참고)타워 스텟 가치'!$B$7:$L$11,T$2,0)+(VLOOKUP($F1737,'(참고)타워 스텟 가치'!$B$7:$L$11,T$2,0)*$E1737)</f>
        <v>1415.475000000009</v>
      </c>
      <c r="U1737">
        <f>VLOOKUP($F1737,'(참고)타워 스텟 가치'!$B$7:$L$11,U$2,0)+(VLOOKUP($F1737,'(참고)타워 스텟 가치'!$B$7:$L$11,U$2,0)*$E1737)</f>
        <v>699000.00000000442</v>
      </c>
      <c r="V1737">
        <f>VLOOKUP($F1737,'(참고)타워 스텟 가치'!$B$7:$L$11,V$2,0)+(VLOOKUP($F1737,'(참고)타워 스텟 가치'!$B$7:$L$11,V$2,0)*$E1737)</f>
        <v>9436.50000000006</v>
      </c>
      <c r="W1737">
        <f>VLOOKUP($F1737,'(참고)타워 스텟 가치'!$B$7:$L$11,W$2,0)+(VLOOKUP($F1737,'(참고)타워 스텟 가치'!$B$7:$L$11,W$2,0)*$E1737)</f>
        <v>157.275000000001</v>
      </c>
      <c r="X1737">
        <f>VLOOKUP($F1737,'(참고)타워 스텟 가치'!$B$7:$L$11,X$2,0)+(VLOOKUP($F1737,'(참고)타워 스텟 가치'!$B$7:$L$11,X$2,0)*$E1737)</f>
        <v>41.940000000000261</v>
      </c>
      <c r="Y1737">
        <f>VLOOKUP($F1737,'(참고)타워 스텟 가치'!$B$7:$L$11,Y$2,0)+(VLOOKUP($F1737,'(참고)타워 스텟 가치'!$B$7:$L$11,Y$2,0)*$E1737)</f>
        <v>0</v>
      </c>
      <c r="Z1737">
        <f>VLOOKUP($F1737,'(참고)타워 스텟 가치'!$B$7:$L$11,Z$2,0)+(VLOOKUP($F1737,'(참고)타워 스텟 가치'!$B$7:$L$11,Z$2,0)*$E1737)</f>
        <v>0</v>
      </c>
      <c r="AA1737">
        <f>VLOOKUP($F1737,'(참고)타워 스텟 가치'!$B$7:$L$11,AA$2,0)+(VLOOKUP($F1737,'(참고)타워 스텟 가치'!$B$7:$L$11,AA$2,0)*$E1737)</f>
        <v>97.860000000000625</v>
      </c>
      <c r="AB1737">
        <f>SUM('스테이지별 몬스터 스텟'!S1737*'(참고)타워 스텟 가치'!$Q$17,'스테이지별 몬스터 스텟'!T1737*'(참고)타워 스텟 가치'!$R$17,'스테이지별 몬스터 스텟'!U1737*'(참고)타워 스텟 가치'!$S$17,'스테이지별 몬스터 스텟'!V1737*'(참고)타워 스텟 가치'!$T$17,'스테이지별 몬스터 스텟'!W1737*'(참고)타워 스텟 가치'!$U$17,'스테이지별 몬스터 스텟'!X1737*'(참고)타워 스텟 가치'!$V$17,'스테이지별 몬스터 스텟'!Y1737*'(참고)타워 스텟 가치'!$W$17,'스테이지별 몬스터 스텟'!Z1737*'(참고)타워 스텟 가치'!$X$17,'스테이지별 몬스터 스텟'!AA1737*'(참고)타워 스텟 가치'!$Y$17)</f>
        <v>1071621.1725000069</v>
      </c>
      <c r="AC1737">
        <v>2</v>
      </c>
      <c r="AD1737">
        <f>VLOOKUP($F1737,'(참고)타워 스텟 가치'!$B$12:$L$16,AD$2,0)+(VLOOKUP($F1737,'(참고)타워 스텟 가치'!$B$12:$L$16,AD$2,0)*$E1737)</f>
        <v>786.375000000005</v>
      </c>
      <c r="AE1737">
        <f>VLOOKUP($F1737,'(참고)타워 스텟 가치'!$B$12:$L$16,AE$2,0)+(VLOOKUP($F1737,'(참고)타워 스텟 가치'!$B$12:$L$16,AE$2,0)*$E1737)</f>
        <v>943.650000000006</v>
      </c>
      <c r="AF1737">
        <f>VLOOKUP($F1737,'(참고)타워 스텟 가치'!$B$12:$L$16,AF$2,0)+(VLOOKUP($F1737,'(참고)타워 스텟 가치'!$B$12:$L$16,AF$2,0)*$E1737)</f>
        <v>699000.00000000442</v>
      </c>
      <c r="AG1737">
        <f>VLOOKUP($F1737,'(참고)타워 스텟 가치'!$B$12:$L$16,AG$2,0)+(VLOOKUP($F1737,'(참고)타워 스텟 가치'!$B$12:$L$16,AG$2,0)*$E1737)</f>
        <v>4718.25000000003</v>
      </c>
      <c r="AH1737">
        <f>VLOOKUP($F1737,'(참고)타워 스텟 가치'!$B$12:$L$16,AH$2,0)+(VLOOKUP($F1737,'(참고)타워 스텟 가치'!$B$12:$L$16,AH$2,0)*$E1737)</f>
        <v>157.275000000001</v>
      </c>
      <c r="AI1737">
        <f>VLOOKUP($F1737,'(참고)타워 스텟 가치'!$B$12:$L$16,AI$2,0)+(VLOOKUP($F1737,'(참고)타워 스텟 가치'!$B$12:$L$16,AI$2,0)*$E1737)</f>
        <v>41.940000000000261</v>
      </c>
      <c r="AJ1737">
        <f>VLOOKUP($F1737,'(참고)타워 스텟 가치'!$B$12:$L$16,AJ$2,0)+(VLOOKUP($F1737,'(참고)타워 스텟 가치'!$B$12:$L$16,AJ$2,0)*$E1737)</f>
        <v>0</v>
      </c>
      <c r="AK1737">
        <f>VLOOKUP($F1737,'(참고)타워 스텟 가치'!$B$12:$L$16,AK$2,0)+(VLOOKUP($F1737,'(참고)타워 스텟 가치'!$B$12:$L$16,AK$2,0)*$E1737)</f>
        <v>0</v>
      </c>
      <c r="AL1737">
        <f>VLOOKUP($F1737,'(참고)타워 스텟 가치'!$B$12:$L$16,AL$2,0)+(VLOOKUP($F1737,'(참고)타워 스텟 가치'!$B$12:$L$16,AL$2,0)*$E1737)</f>
        <v>195.72000000000125</v>
      </c>
      <c r="AM1737">
        <f>SUM('스테이지별 몬스터 스텟'!AD1737*'(참고)타워 스텟 가치'!$Q$17,'스테이지별 몬스터 스텟'!AE1737*'(참고)타워 스텟 가치'!$R$17,'스테이지별 몬스터 스텟'!AF1737*'(참고)타워 스텟 가치'!$S$17,'스테이지별 몬스터 스텟'!AG1737*'(참고)타워 스텟 가치'!$T$17,'스테이지별 몬스터 스텟'!AH1737*'(참고)타워 스텟 가치'!$U$17,'스테이지별 몬스터 스텟'!AI1737*'(참고)타워 스텟 가치'!$V$17,'스테이지별 몬스터 스텟'!AJ1737*'(참고)타워 스텟 가치'!$W$17,'스테이지별 몬스터 스텟'!AK1737*'(참고)타워 스텟 가치'!$X$17,'스테이지별 몬스터 스텟'!AL1737*'(참고)타워 스텟 가치'!$Y$17)</f>
        <v>1061672.6550000065</v>
      </c>
      <c r="AN1737">
        <v>3</v>
      </c>
    </row>
    <row r="1738" spans="3:40" x14ac:dyDescent="0.3">
      <c r="C1738">
        <v>4</v>
      </c>
      <c r="D1738">
        <f t="shared" si="80"/>
        <v>347</v>
      </c>
      <c r="E1738" s="52">
        <f>VLOOKUP(D1738,'스테이지별 난이도 설정'!B:C,2,0)</f>
        <v>138.80000000000089</v>
      </c>
      <c r="F1738" t="str">
        <f t="shared" si="81"/>
        <v>유니크</v>
      </c>
      <c r="G1738">
        <f t="shared" si="82"/>
        <v>6</v>
      </c>
      <c r="H1738">
        <f>VLOOKUP($F1738,'(참고)타워 스텟 가치'!$B$2:$L$6,H$2,0)+(VLOOKUP($F1738,'(참고)타워 스텟 가치'!$B$2:$L$6,H$2,0)*$E1738)</f>
        <v>3538.6875000000227</v>
      </c>
      <c r="I1738">
        <f>VLOOKUP($F1738,'(참고)타워 스텟 가치'!$B$2:$L$6,I$2,0)+(VLOOKUP($F1738,'(참고)타워 스텟 가치'!$B$2:$L$6,I$2,0)*$E1738)</f>
        <v>707.7375000000045</v>
      </c>
      <c r="J1738">
        <f>VLOOKUP($F1738,'(참고)타워 스텟 가치'!$B$2:$L$6,J$2,0)+(VLOOKUP($F1738,'(참고)타워 스텟 가치'!$B$2:$L$6,J$2,0)*$E1738)</f>
        <v>699000.00000000442</v>
      </c>
      <c r="K1738">
        <f>VLOOKUP($F1738,'(참고)타워 스텟 가치'!$B$2:$L$6,K$2,0)+(VLOOKUP($F1738,'(참고)타워 스텟 가치'!$B$2:$L$6,K$2,0)*$E1738)</f>
        <v>14154.750000000091</v>
      </c>
      <c r="L1738">
        <f>VLOOKUP($F1738,'(참고)타워 스텟 가치'!$B$2:$L$6,L$2,0)+(VLOOKUP($F1738,'(참고)타워 스텟 가치'!$B$2:$L$6,L$2,0)*$E1738)</f>
        <v>235.9125000000015</v>
      </c>
      <c r="M1738">
        <f>VLOOKUP($F1738,'(참고)타워 스텟 가치'!$B$2:$L$6,M$2,0)+(VLOOKUP($F1738,'(참고)타워 스텟 가치'!$B$2:$L$6,M$2,0)*$E1738)</f>
        <v>41.940000000000261</v>
      </c>
      <c r="N1738">
        <f>VLOOKUP($F1738,'(참고)타워 스텟 가치'!$B$2:$L$6,N$2,0)+(VLOOKUP($F1738,'(참고)타워 스텟 가치'!$B$2:$L$6,N$2,0)*$E1738)</f>
        <v>0</v>
      </c>
      <c r="O1738">
        <f>VLOOKUP($F1738,'(참고)타워 스텟 가치'!$B$2:$L$6,O$2,0)+(VLOOKUP($F1738,'(참고)타워 스텟 가치'!$B$2:$L$6,O$2,0)*$E1738)</f>
        <v>0</v>
      </c>
      <c r="P1738">
        <f>VLOOKUP($F1738,'(참고)타워 스텟 가치'!$B$2:$L$6,P$2,0)+(VLOOKUP($F1738,'(참고)타워 스텟 가치'!$B$2:$L$6,P$2,0)*$E1738)</f>
        <v>139.80000000000089</v>
      </c>
      <c r="Q1738">
        <f>SUM('스테이지별 몬스터 스텟'!H1738*'(참고)타워 스텟 가치'!$Q$17,'스테이지별 몬스터 스텟'!I1738*'(참고)타워 스텟 가치'!$R$17,'스테이지별 몬스터 스텟'!J1738*'(참고)타워 스텟 가치'!$S$17,'스테이지별 몬스터 스텟'!K1738*'(참고)타워 스텟 가치'!$T$17,'스테이지별 몬스터 스텟'!L1738*'(참고)타워 스텟 가치'!$U$17,'스테이지별 몬스터 스텟'!M1738*'(참고)타워 스텟 가치'!$V$17,'스테이지별 몬스터 스텟'!N1738*'(참고)타워 스텟 가치'!$W$17,'스테이지별 몬스터 스텟'!O1738*'(참고)타워 스텟 가치'!$X$17,'스테이지별 몬스터 스텟'!P1738*'(참고)타워 스텟 가치'!$Y$17)</f>
        <v>1085741.8462500069</v>
      </c>
      <c r="R1738">
        <v>1</v>
      </c>
      <c r="S1738">
        <f>VLOOKUP($F1738,'(참고)타워 스텟 가치'!$B$7:$L$11,S$2,0)+(VLOOKUP($F1738,'(참고)타워 스텟 가치'!$B$7:$L$11,S$2,0)*$E1738)</f>
        <v>1179.5625000000075</v>
      </c>
      <c r="T1738">
        <f>VLOOKUP($F1738,'(참고)타워 스텟 가치'!$B$7:$L$11,T$2,0)+(VLOOKUP($F1738,'(참고)타워 스텟 가치'!$B$7:$L$11,T$2,0)*$E1738)</f>
        <v>2123.2125000000137</v>
      </c>
      <c r="U1738">
        <f>VLOOKUP($F1738,'(참고)타워 스텟 가치'!$B$7:$L$11,U$2,0)+(VLOOKUP($F1738,'(참고)타워 스텟 가치'!$B$7:$L$11,U$2,0)*$E1738)</f>
        <v>699000.00000000442</v>
      </c>
      <c r="V1738">
        <f>VLOOKUP($F1738,'(참고)타워 스텟 가치'!$B$7:$L$11,V$2,0)+(VLOOKUP($F1738,'(참고)타워 스텟 가치'!$B$7:$L$11,V$2,0)*$E1738)</f>
        <v>14154.750000000091</v>
      </c>
      <c r="W1738">
        <f>VLOOKUP($F1738,'(참고)타워 스텟 가치'!$B$7:$L$11,W$2,0)+(VLOOKUP($F1738,'(참고)타워 스텟 가치'!$B$7:$L$11,W$2,0)*$E1738)</f>
        <v>235.9125000000015</v>
      </c>
      <c r="X1738">
        <f>VLOOKUP($F1738,'(참고)타워 스텟 가치'!$B$7:$L$11,X$2,0)+(VLOOKUP($F1738,'(참고)타워 스텟 가치'!$B$7:$L$11,X$2,0)*$E1738)</f>
        <v>41.940000000000261</v>
      </c>
      <c r="Y1738">
        <f>VLOOKUP($F1738,'(참고)타워 스텟 가치'!$B$7:$L$11,Y$2,0)+(VLOOKUP($F1738,'(참고)타워 스텟 가치'!$B$7:$L$11,Y$2,0)*$E1738)</f>
        <v>0</v>
      </c>
      <c r="Z1738">
        <f>VLOOKUP($F1738,'(참고)타워 스텟 가치'!$B$7:$L$11,Z$2,0)+(VLOOKUP($F1738,'(참고)타워 스텟 가치'!$B$7:$L$11,Z$2,0)*$E1738)</f>
        <v>0</v>
      </c>
      <c r="AA1738">
        <f>VLOOKUP($F1738,'(참고)타워 스텟 가치'!$B$7:$L$11,AA$2,0)+(VLOOKUP($F1738,'(참고)타워 스텟 가치'!$B$7:$L$11,AA$2,0)*$E1738)</f>
        <v>139.80000000000089</v>
      </c>
      <c r="AB1738">
        <f>SUM('스테이지별 몬스터 스텟'!S1738*'(참고)타워 스텟 가치'!$Q$17,'스테이지별 몬스터 스텟'!T1738*'(참고)타워 스텟 가치'!$R$17,'스테이지별 몬스터 스텟'!U1738*'(참고)타워 스텟 가치'!$S$17,'스테이지별 몬스터 스텟'!V1738*'(참고)타워 스텟 가치'!$T$17,'스테이지별 몬스터 스텟'!W1738*'(참고)타워 스텟 가치'!$U$17,'스테이지별 몬스터 스텟'!X1738*'(참고)타워 스텟 가치'!$V$17,'스테이지별 몬스터 스텟'!Y1738*'(참고)타워 스텟 가치'!$W$17,'스테이지별 몬스터 스텟'!Z1738*'(참고)타워 스텟 가치'!$X$17,'스테이지별 몬스터 스텟'!AA1738*'(참고)타워 스텟 가치'!$Y$17)</f>
        <v>1083146.8087500068</v>
      </c>
      <c r="AC1738">
        <v>2</v>
      </c>
      <c r="AD1738">
        <f>VLOOKUP($F1738,'(참고)타워 스텟 가치'!$B$12:$L$16,AD$2,0)+(VLOOKUP($F1738,'(참고)타워 스텟 가치'!$B$12:$L$16,AD$2,0)*$E1738)</f>
        <v>1179.5625000000075</v>
      </c>
      <c r="AE1738">
        <f>VLOOKUP($F1738,'(참고)타워 스텟 가치'!$B$12:$L$16,AE$2,0)+(VLOOKUP($F1738,'(참고)타워 스텟 가치'!$B$12:$L$16,AE$2,0)*$E1738)</f>
        <v>1415.475000000009</v>
      </c>
      <c r="AF1738">
        <f>VLOOKUP($F1738,'(참고)타워 스텟 가치'!$B$12:$L$16,AF$2,0)+(VLOOKUP($F1738,'(참고)타워 스텟 가치'!$B$12:$L$16,AF$2,0)*$E1738)</f>
        <v>699000.00000000442</v>
      </c>
      <c r="AG1738">
        <f>VLOOKUP($F1738,'(참고)타워 스텟 가치'!$B$12:$L$16,AG$2,0)+(VLOOKUP($F1738,'(참고)타워 스텟 가치'!$B$12:$L$16,AG$2,0)*$E1738)</f>
        <v>7077.3750000000455</v>
      </c>
      <c r="AH1738">
        <f>VLOOKUP($F1738,'(참고)타워 스텟 가치'!$B$12:$L$16,AH$2,0)+(VLOOKUP($F1738,'(참고)타워 스텟 가치'!$B$12:$L$16,AH$2,0)*$E1738)</f>
        <v>235.9125000000015</v>
      </c>
      <c r="AI1738">
        <f>VLOOKUP($F1738,'(참고)타워 스텟 가치'!$B$12:$L$16,AI$2,0)+(VLOOKUP($F1738,'(참고)타워 스텟 가치'!$B$12:$L$16,AI$2,0)*$E1738)</f>
        <v>41.940000000000261</v>
      </c>
      <c r="AJ1738">
        <f>VLOOKUP($F1738,'(참고)타워 스텟 가치'!$B$12:$L$16,AJ$2,0)+(VLOOKUP($F1738,'(참고)타워 스텟 가치'!$B$12:$L$16,AJ$2,0)*$E1738)</f>
        <v>0</v>
      </c>
      <c r="AK1738">
        <f>VLOOKUP($F1738,'(참고)타워 스텟 가치'!$B$12:$L$16,AK$2,0)+(VLOOKUP($F1738,'(참고)타워 스텟 가치'!$B$12:$L$16,AK$2,0)*$E1738)</f>
        <v>0</v>
      </c>
      <c r="AL1738">
        <f>VLOOKUP($F1738,'(참고)타워 스텟 가치'!$B$12:$L$16,AL$2,0)+(VLOOKUP($F1738,'(참고)타워 스텟 가치'!$B$12:$L$16,AL$2,0)*$E1738)</f>
        <v>279.60000000000178</v>
      </c>
      <c r="AM1738">
        <f>SUM('스테이지별 몬스터 스텟'!AD1738*'(참고)타워 스텟 가치'!$Q$17,'스테이지별 몬스터 스텟'!AE1738*'(참고)타워 스텟 가치'!$R$17,'스테이지별 몬스터 스텟'!AF1738*'(참고)타워 스텟 가치'!$S$17,'스테이지별 몬스터 스텟'!AG1738*'(참고)타워 스텟 가치'!$T$17,'스테이지별 몬스터 스텟'!AH1738*'(참고)타워 스텟 가치'!$U$17,'스테이지별 몬스터 스텟'!AI1738*'(참고)타워 스텟 가치'!$V$17,'스테이지별 몬스터 스텟'!AJ1738*'(참고)타워 스텟 가치'!$W$17,'스테이지별 몬스터 스텟'!AK1738*'(참고)타워 스텟 가치'!$X$17,'스테이지별 몬스터 스텟'!AL1738*'(참고)타워 스텟 가치'!$Y$17)</f>
        <v>1068210.0525000065</v>
      </c>
      <c r="AN1738">
        <v>3</v>
      </c>
    </row>
    <row r="1739" spans="3:40" x14ac:dyDescent="0.3">
      <c r="C1739">
        <v>5</v>
      </c>
      <c r="D1739">
        <f t="shared" si="80"/>
        <v>347</v>
      </c>
      <c r="E1739" s="52">
        <f>VLOOKUP(D1739,'스테이지별 난이도 설정'!B:C,2,0)</f>
        <v>138.80000000000089</v>
      </c>
      <c r="F1739" t="str">
        <f t="shared" si="81"/>
        <v>스페셜</v>
      </c>
      <c r="G1739">
        <f t="shared" si="82"/>
        <v>6</v>
      </c>
      <c r="H1739">
        <f>VLOOKUP($F1739,'(참고)타워 스텟 가치'!$B$2:$L$6,H$2,0)+(VLOOKUP($F1739,'(참고)타워 스텟 가치'!$B$2:$L$6,H$2,0)*$E1739)</f>
        <v>5308.0312500000337</v>
      </c>
      <c r="I1739">
        <f>VLOOKUP($F1739,'(참고)타워 스텟 가치'!$B$2:$L$6,I$2,0)+(VLOOKUP($F1739,'(참고)타워 스텟 가치'!$B$2:$L$6,I$2,0)*$E1739)</f>
        <v>1061.6062500000069</v>
      </c>
      <c r="J1739">
        <f>VLOOKUP($F1739,'(참고)타워 스텟 가치'!$B$2:$L$6,J$2,0)+(VLOOKUP($F1739,'(참고)타워 스텟 가치'!$B$2:$L$6,J$2,0)*$E1739)</f>
        <v>699000.00000000442</v>
      </c>
      <c r="K1739">
        <f>VLOOKUP($F1739,'(참고)타워 스텟 가치'!$B$2:$L$6,K$2,0)+(VLOOKUP($F1739,'(참고)타워 스텟 가치'!$B$2:$L$6,K$2,0)*$E1739)</f>
        <v>21232.125000000135</v>
      </c>
      <c r="L1739">
        <f>VLOOKUP($F1739,'(참고)타워 스텟 가치'!$B$2:$L$6,L$2,0)+(VLOOKUP($F1739,'(참고)타워 스텟 가치'!$B$2:$L$6,L$2,0)*$E1739)</f>
        <v>353.86875000000225</v>
      </c>
      <c r="M1739">
        <f>VLOOKUP($F1739,'(참고)타워 스텟 가치'!$B$2:$L$6,M$2,0)+(VLOOKUP($F1739,'(참고)타워 스텟 가치'!$B$2:$L$6,M$2,0)*$E1739)</f>
        <v>41.940000000000261</v>
      </c>
      <c r="N1739">
        <f>VLOOKUP($F1739,'(참고)타워 스텟 가치'!$B$2:$L$6,N$2,0)+(VLOOKUP($F1739,'(참고)타워 스텟 가치'!$B$2:$L$6,N$2,0)*$E1739)</f>
        <v>0</v>
      </c>
      <c r="O1739">
        <f>VLOOKUP($F1739,'(참고)타워 스텟 가치'!$B$2:$L$6,O$2,0)+(VLOOKUP($F1739,'(참고)타워 스텟 가치'!$B$2:$L$6,O$2,0)*$E1739)</f>
        <v>0</v>
      </c>
      <c r="P1739">
        <f>VLOOKUP($F1739,'(참고)타워 스텟 가치'!$B$2:$L$6,P$2,0)+(VLOOKUP($F1739,'(참고)타워 스텟 가치'!$B$2:$L$6,P$2,0)*$E1739)</f>
        <v>139.80000000000089</v>
      </c>
      <c r="Q1739">
        <f>SUM('스테이지별 몬스터 스텟'!H1739*'(참고)타워 스텟 가치'!$Q$17,'스테이지별 몬스터 스텟'!I1739*'(참고)타워 스텟 가치'!$R$17,'스테이지별 몬스터 스텟'!J1739*'(참고)타워 스텟 가치'!$S$17,'스테이지별 몬스터 스텟'!K1739*'(참고)타워 스텟 가치'!$T$17,'스테이지별 몬스터 스텟'!L1739*'(참고)타워 스텟 가치'!$U$17,'스테이지별 몬스터 스텟'!M1739*'(참고)타워 스텟 가치'!$V$17,'스테이지별 몬스터 스텟'!N1739*'(참고)타워 스텟 가치'!$W$17,'스테이지별 몬스터 스텟'!O1739*'(참고)타워 스텟 가치'!$X$17,'스테이지별 몬스터 스텟'!P1739*'(참고)타워 스텟 가치'!$Y$17)</f>
        <v>1104201.9993750071</v>
      </c>
      <c r="R1739">
        <v>1</v>
      </c>
      <c r="S1739">
        <f>VLOOKUP($F1739,'(참고)타워 스텟 가치'!$B$7:$L$11,S$2,0)+(VLOOKUP($F1739,'(참고)타워 스텟 가치'!$B$7:$L$11,S$2,0)*$E1739)</f>
        <v>1769.3437500000114</v>
      </c>
      <c r="T1739">
        <f>VLOOKUP($F1739,'(참고)타워 스텟 가치'!$B$7:$L$11,T$2,0)+(VLOOKUP($F1739,'(참고)타워 스텟 가치'!$B$7:$L$11,T$2,0)*$E1739)</f>
        <v>3184.8187500000204</v>
      </c>
      <c r="U1739">
        <f>VLOOKUP($F1739,'(참고)타워 스텟 가치'!$B$7:$L$11,U$2,0)+(VLOOKUP($F1739,'(참고)타워 스텟 가치'!$B$7:$L$11,U$2,0)*$E1739)</f>
        <v>699000.00000000442</v>
      </c>
      <c r="V1739">
        <f>VLOOKUP($F1739,'(참고)타워 스텟 가치'!$B$7:$L$11,V$2,0)+(VLOOKUP($F1739,'(참고)타워 스텟 가치'!$B$7:$L$11,V$2,0)*$E1739)</f>
        <v>21232.125000000135</v>
      </c>
      <c r="W1739">
        <f>VLOOKUP($F1739,'(참고)타워 스텟 가치'!$B$7:$L$11,W$2,0)+(VLOOKUP($F1739,'(참고)타워 스텟 가치'!$B$7:$L$11,W$2,0)*$E1739)</f>
        <v>353.86875000000225</v>
      </c>
      <c r="X1739">
        <f>VLOOKUP($F1739,'(참고)타워 스텟 가치'!$B$7:$L$11,X$2,0)+(VLOOKUP($F1739,'(참고)타워 스텟 가치'!$B$7:$L$11,X$2,0)*$E1739)</f>
        <v>41.940000000000261</v>
      </c>
      <c r="Y1739">
        <f>VLOOKUP($F1739,'(참고)타워 스텟 가치'!$B$7:$L$11,Y$2,0)+(VLOOKUP($F1739,'(참고)타워 스텟 가치'!$B$7:$L$11,Y$2,0)*$E1739)</f>
        <v>0</v>
      </c>
      <c r="Z1739">
        <f>VLOOKUP($F1739,'(참고)타워 스텟 가치'!$B$7:$L$11,Z$2,0)+(VLOOKUP($F1739,'(참고)타워 스텟 가치'!$B$7:$L$11,Z$2,0)*$E1739)</f>
        <v>0</v>
      </c>
      <c r="AA1739">
        <f>VLOOKUP($F1739,'(참고)타워 스텟 가치'!$B$7:$L$11,AA$2,0)+(VLOOKUP($F1739,'(참고)타워 스텟 가치'!$B$7:$L$11,AA$2,0)*$E1739)</f>
        <v>139.80000000000089</v>
      </c>
      <c r="AB1739">
        <f>SUM('스테이지별 몬스터 스텟'!S1739*'(참고)타워 스텟 가치'!$Q$17,'스테이지별 몬스터 스텟'!T1739*'(참고)타워 스텟 가치'!$R$17,'스테이지별 몬스터 스텟'!U1739*'(참고)타워 스텟 가치'!$S$17,'스테이지별 몬스터 스텟'!V1739*'(참고)타워 스텟 가치'!$T$17,'스테이지별 몬스터 스텟'!W1739*'(참고)타워 스텟 가치'!$U$17,'스테이지별 몬스터 스텟'!X1739*'(참고)타워 스텟 가치'!$V$17,'스테이지별 몬스터 스텟'!Y1739*'(참고)타워 스텟 가치'!$W$17,'스테이지별 몬스터 스텟'!Z1739*'(참고)타워 스텟 가치'!$X$17,'스테이지별 몬스터 스텟'!AA1739*'(참고)타워 스텟 가치'!$Y$17)</f>
        <v>1100309.443125007</v>
      </c>
      <c r="AC1739">
        <v>2</v>
      </c>
      <c r="AD1739">
        <f>VLOOKUP($F1739,'(참고)타워 스텟 가치'!$B$12:$L$16,AD$2,0)+(VLOOKUP($F1739,'(참고)타워 스텟 가치'!$B$12:$L$16,AD$2,0)*$E1739)</f>
        <v>1769.3437500000114</v>
      </c>
      <c r="AE1739">
        <f>VLOOKUP($F1739,'(참고)타워 스텟 가치'!$B$12:$L$16,AE$2,0)+(VLOOKUP($F1739,'(참고)타워 스텟 가치'!$B$12:$L$16,AE$2,0)*$E1739)</f>
        <v>2123.2125000000137</v>
      </c>
      <c r="AF1739">
        <f>VLOOKUP($F1739,'(참고)타워 스텟 가치'!$B$12:$L$16,AF$2,0)+(VLOOKUP($F1739,'(참고)타워 스텟 가치'!$B$12:$L$16,AF$2,0)*$E1739)</f>
        <v>699000.00000000442</v>
      </c>
      <c r="AG1739">
        <f>VLOOKUP($F1739,'(참고)타워 스텟 가치'!$B$12:$L$16,AG$2,0)+(VLOOKUP($F1739,'(참고)타워 스텟 가치'!$B$12:$L$16,AG$2,0)*$E1739)</f>
        <v>10616.062500000067</v>
      </c>
      <c r="AH1739">
        <f>VLOOKUP($F1739,'(참고)타워 스텟 가치'!$B$12:$L$16,AH$2,0)+(VLOOKUP($F1739,'(참고)타워 스텟 가치'!$B$12:$L$16,AH$2,0)*$E1739)</f>
        <v>353.86875000000225</v>
      </c>
      <c r="AI1739">
        <f>VLOOKUP($F1739,'(참고)타워 스텟 가치'!$B$12:$L$16,AI$2,0)+(VLOOKUP($F1739,'(참고)타워 스텟 가치'!$B$12:$L$16,AI$2,0)*$E1739)</f>
        <v>41.940000000000261</v>
      </c>
      <c r="AJ1739">
        <f>VLOOKUP($F1739,'(참고)타워 스텟 가치'!$B$12:$L$16,AJ$2,0)+(VLOOKUP($F1739,'(참고)타워 스텟 가치'!$B$12:$L$16,AJ$2,0)*$E1739)</f>
        <v>0</v>
      </c>
      <c r="AK1739">
        <f>VLOOKUP($F1739,'(참고)타워 스텟 가치'!$B$12:$L$16,AK$2,0)+(VLOOKUP($F1739,'(참고)타워 스텟 가치'!$B$12:$L$16,AK$2,0)*$E1739)</f>
        <v>0</v>
      </c>
      <c r="AL1739">
        <f>VLOOKUP($F1739,'(참고)타워 스텟 가치'!$B$12:$L$16,AL$2,0)+(VLOOKUP($F1739,'(참고)타워 스텟 가치'!$B$12:$L$16,AL$2,0)*$E1739)</f>
        <v>279.60000000000178</v>
      </c>
      <c r="AM1739">
        <f>SUM('스테이지별 몬스터 스텟'!AD1739*'(참고)타워 스텟 가치'!$Q$17,'스테이지별 몬스터 스텟'!AE1739*'(참고)타워 스텟 가치'!$R$17,'스테이지별 몬스터 스텟'!AF1739*'(참고)타워 스텟 가치'!$S$17,'스테이지별 몬스터 스텟'!AG1739*'(참고)타워 스텟 가치'!$T$17,'스테이지별 몬스터 스텟'!AH1739*'(참고)타워 스텟 가치'!$U$17,'스테이지별 몬스터 스텟'!AI1739*'(참고)타워 스텟 가치'!$V$17,'스테이지별 몬스터 스텟'!AJ1739*'(참고)타워 스텟 가치'!$W$17,'스테이지별 몬스터 스텟'!AK1739*'(참고)타워 스텟 가치'!$X$17,'스테이지별 몬스터 스텟'!AL1739*'(참고)타워 스텟 가치'!$Y$17)</f>
        <v>1077764.5087500068</v>
      </c>
      <c r="AN1739">
        <v>3</v>
      </c>
    </row>
    <row r="1740" spans="3:40" x14ac:dyDescent="0.3">
      <c r="C1740">
        <v>1</v>
      </c>
      <c r="D1740">
        <f t="shared" si="80"/>
        <v>348</v>
      </c>
      <c r="E1740" s="52">
        <f>VLOOKUP(D1740,'스테이지별 난이도 설정'!B:C,2,0)</f>
        <v>139.2000000000009</v>
      </c>
      <c r="F1740" t="str">
        <f t="shared" si="81"/>
        <v>일반</v>
      </c>
      <c r="G1740">
        <f t="shared" si="82"/>
        <v>6</v>
      </c>
      <c r="H1740">
        <f>VLOOKUP($F1740,'(참고)타워 스텟 가치'!$B$2:$L$6,H$2,0)+(VLOOKUP($F1740,'(참고)타워 스텟 가치'!$B$2:$L$6,H$2,0)*$E1740)</f>
        <v>1051.5000000000068</v>
      </c>
      <c r="I1740">
        <f>VLOOKUP($F1740,'(참고)타워 스텟 가치'!$B$2:$L$6,I$2,0)+(VLOOKUP($F1740,'(참고)타워 스텟 가치'!$B$2:$L$6,I$2,0)*$E1740)</f>
        <v>210.30000000000135</v>
      </c>
      <c r="J1740">
        <f>VLOOKUP($F1740,'(참고)타워 스텟 가치'!$B$2:$L$6,J$2,0)+(VLOOKUP($F1740,'(참고)타워 스텟 가치'!$B$2:$L$6,J$2,0)*$E1740)</f>
        <v>701000.00000000454</v>
      </c>
      <c r="K1740">
        <f>VLOOKUP($F1740,'(참고)타워 스텟 가치'!$B$2:$L$6,K$2,0)+(VLOOKUP($F1740,'(참고)타워 스텟 가치'!$B$2:$L$6,K$2,0)*$E1740)</f>
        <v>4206.0000000000273</v>
      </c>
      <c r="L1740">
        <f>VLOOKUP($F1740,'(참고)타워 스텟 가치'!$B$2:$L$6,L$2,0)+(VLOOKUP($F1740,'(참고)타워 스텟 가치'!$B$2:$L$6,L$2,0)*$E1740)</f>
        <v>70.100000000000449</v>
      </c>
      <c r="M1740">
        <f>VLOOKUP($F1740,'(참고)타워 스텟 가치'!$B$2:$L$6,M$2,0)+(VLOOKUP($F1740,'(참고)타워 스텟 가치'!$B$2:$L$6,M$2,0)*$E1740)</f>
        <v>42.060000000000265</v>
      </c>
      <c r="N1740">
        <f>VLOOKUP($F1740,'(참고)타워 스텟 가치'!$B$2:$L$6,N$2,0)+(VLOOKUP($F1740,'(참고)타워 스텟 가치'!$B$2:$L$6,N$2,0)*$E1740)</f>
        <v>0</v>
      </c>
      <c r="O1740">
        <f>VLOOKUP($F1740,'(참고)타워 스텟 가치'!$B$2:$L$6,O$2,0)+(VLOOKUP($F1740,'(참고)타워 스텟 가치'!$B$2:$L$6,O$2,0)*$E1740)</f>
        <v>0</v>
      </c>
      <c r="P1740">
        <f>VLOOKUP($F1740,'(참고)타워 스텟 가치'!$B$2:$L$6,P$2,0)+(VLOOKUP($F1740,'(참고)타워 스텟 가치'!$B$2:$L$6,P$2,0)*$E1740)</f>
        <v>98.140000000000626</v>
      </c>
      <c r="Q1740">
        <f>SUM('스테이지별 몬스터 스텟'!H1740*'(참고)타워 스텟 가치'!$Q$17,'스테이지별 몬스터 스텟'!I1740*'(참고)타워 스텟 가치'!$R$17,'스테이지별 몬스터 스텟'!J1740*'(참고)타워 스텟 가치'!$S$17,'스테이지별 몬스터 스텟'!K1740*'(참고)타워 스텟 가치'!$T$17,'스테이지별 몬스터 스텟'!L1740*'(참고)타워 스텟 가치'!$U$17,'스테이지별 몬스터 스텟'!M1740*'(참고)타워 스텟 가치'!$V$17,'스테이지별 몬스터 스텟'!N1740*'(참고)타워 스텟 가치'!$W$17,'스테이지별 몬스터 스텟'!O1740*'(참고)타워 스텟 가치'!$X$17,'스테이지별 몬스터 스텟'!P1740*'(참고)타워 스텟 가치'!$Y$17)</f>
        <v>1062708.9900000067</v>
      </c>
      <c r="R1740">
        <v>1</v>
      </c>
      <c r="S1740">
        <f>VLOOKUP($F1740,'(참고)타워 스텟 가치'!$B$7:$L$11,S$2,0)+(VLOOKUP($F1740,'(참고)타워 스텟 가치'!$B$7:$L$11,S$2,0)*$E1740)</f>
        <v>350.50000000000227</v>
      </c>
      <c r="T1740">
        <f>VLOOKUP($F1740,'(참고)타워 스텟 가치'!$B$7:$L$11,T$2,0)+(VLOOKUP($F1740,'(참고)타워 스텟 가치'!$B$7:$L$11,T$2,0)*$E1740)</f>
        <v>630.90000000000407</v>
      </c>
      <c r="U1740">
        <f>VLOOKUP($F1740,'(참고)타워 스텟 가치'!$B$7:$L$11,U$2,0)+(VLOOKUP($F1740,'(참고)타워 스텟 가치'!$B$7:$L$11,U$2,0)*$E1740)</f>
        <v>701000.00000000454</v>
      </c>
      <c r="V1740">
        <f>VLOOKUP($F1740,'(참고)타워 스텟 가치'!$B$7:$L$11,V$2,0)+(VLOOKUP($F1740,'(참고)타워 스텟 가치'!$B$7:$L$11,V$2,0)*$E1740)</f>
        <v>4206.0000000000273</v>
      </c>
      <c r="W1740">
        <f>VLOOKUP($F1740,'(참고)타워 스텟 가치'!$B$7:$L$11,W$2,0)+(VLOOKUP($F1740,'(참고)타워 스텟 가치'!$B$7:$L$11,W$2,0)*$E1740)</f>
        <v>70.100000000000449</v>
      </c>
      <c r="X1740">
        <f>VLOOKUP($F1740,'(참고)타워 스텟 가치'!$B$7:$L$11,X$2,0)+(VLOOKUP($F1740,'(참고)타워 스텟 가치'!$B$7:$L$11,X$2,0)*$E1740)</f>
        <v>42.060000000000265</v>
      </c>
      <c r="Y1740">
        <f>VLOOKUP($F1740,'(참고)타워 스텟 가치'!$B$7:$L$11,Y$2,0)+(VLOOKUP($F1740,'(참고)타워 스텟 가치'!$B$7:$L$11,Y$2,0)*$E1740)</f>
        <v>0</v>
      </c>
      <c r="Z1740">
        <f>VLOOKUP($F1740,'(참고)타워 스텟 가치'!$B$7:$L$11,Z$2,0)+(VLOOKUP($F1740,'(참고)타워 스텟 가치'!$B$7:$L$11,Z$2,0)*$E1740)</f>
        <v>0</v>
      </c>
      <c r="AA1740">
        <f>VLOOKUP($F1740,'(참고)타워 스텟 가치'!$B$7:$L$11,AA$2,0)+(VLOOKUP($F1740,'(참고)타워 스텟 가치'!$B$7:$L$11,AA$2,0)*$E1740)</f>
        <v>98.140000000000626</v>
      </c>
      <c r="AB1740">
        <f>SUM('스테이지별 몬스터 스텟'!S1740*'(참고)타워 스텟 가치'!$Q$17,'스테이지별 몬스터 스텟'!T1740*'(참고)타워 스텟 가치'!$R$17,'스테이지별 몬스터 스텟'!U1740*'(참고)타워 스텟 가치'!$S$17,'스테이지별 몬스터 스텟'!V1740*'(참고)타워 스텟 가치'!$T$17,'스테이지별 몬스터 스텟'!W1740*'(참고)타워 스텟 가치'!$U$17,'스테이지별 몬스터 스텟'!X1740*'(참고)타워 스텟 가치'!$V$17,'스테이지별 몬스터 스텟'!Y1740*'(참고)타워 스텟 가치'!$W$17,'스테이지별 몬스터 스텟'!Z1740*'(참고)타워 스텟 가치'!$X$17,'스테이지별 몬스터 스텟'!AA1740*'(참고)타워 스텟 가치'!$Y$17)</f>
        <v>1061937.8900000069</v>
      </c>
      <c r="AC1740">
        <v>2</v>
      </c>
      <c r="AD1740">
        <f>VLOOKUP($F1740,'(참고)타워 스텟 가치'!$B$12:$L$16,AD$2,0)+(VLOOKUP($F1740,'(참고)타워 스텟 가치'!$B$12:$L$16,AD$2,0)*$E1740)</f>
        <v>350.50000000000227</v>
      </c>
      <c r="AE1740">
        <f>VLOOKUP($F1740,'(참고)타워 스텟 가치'!$B$12:$L$16,AE$2,0)+(VLOOKUP($F1740,'(참고)타워 스텟 가치'!$B$12:$L$16,AE$2,0)*$E1740)</f>
        <v>420.60000000000269</v>
      </c>
      <c r="AF1740">
        <f>VLOOKUP($F1740,'(참고)타워 스텟 가치'!$B$12:$L$16,AF$2,0)+(VLOOKUP($F1740,'(참고)타워 스텟 가치'!$B$12:$L$16,AF$2,0)*$E1740)</f>
        <v>701000.00000000454</v>
      </c>
      <c r="AG1740">
        <f>VLOOKUP($F1740,'(참고)타워 스텟 가치'!$B$12:$L$16,AG$2,0)+(VLOOKUP($F1740,'(참고)타워 스텟 가치'!$B$12:$L$16,AG$2,0)*$E1740)</f>
        <v>2103.0000000000136</v>
      </c>
      <c r="AH1740">
        <f>VLOOKUP($F1740,'(참고)타워 스텟 가치'!$B$12:$L$16,AH$2,0)+(VLOOKUP($F1740,'(참고)타워 스텟 가치'!$B$12:$L$16,AH$2,0)*$E1740)</f>
        <v>70.100000000000449</v>
      </c>
      <c r="AI1740">
        <f>VLOOKUP($F1740,'(참고)타워 스텟 가치'!$B$12:$L$16,AI$2,0)+(VLOOKUP($F1740,'(참고)타워 스텟 가치'!$B$12:$L$16,AI$2,0)*$E1740)</f>
        <v>42.060000000000265</v>
      </c>
      <c r="AJ1740">
        <f>VLOOKUP($F1740,'(참고)타워 스텟 가치'!$B$12:$L$16,AJ$2,0)+(VLOOKUP($F1740,'(참고)타워 스텟 가치'!$B$12:$L$16,AJ$2,0)*$E1740)</f>
        <v>0</v>
      </c>
      <c r="AK1740">
        <f>VLOOKUP($F1740,'(참고)타워 스텟 가치'!$B$12:$L$16,AK$2,0)+(VLOOKUP($F1740,'(참고)타워 스텟 가치'!$B$12:$L$16,AK$2,0)*$E1740)</f>
        <v>0</v>
      </c>
      <c r="AL1740">
        <f>VLOOKUP($F1740,'(참고)타워 스텟 가치'!$B$12:$L$16,AL$2,0)+(VLOOKUP($F1740,'(참고)타워 스텟 가치'!$B$12:$L$16,AL$2,0)*$E1740)</f>
        <v>196.28000000000125</v>
      </c>
      <c r="AM1740">
        <f>SUM('스테이지별 몬스터 스텟'!AD1740*'(참고)타워 스텟 가치'!$Q$17,'스테이지별 몬스터 스텟'!AE1740*'(참고)타워 스텟 가치'!$R$17,'스테이지별 몬스터 스텟'!AF1740*'(참고)타워 스텟 가치'!$S$17,'스테이지별 몬스터 스텟'!AG1740*'(참고)타워 스텟 가치'!$T$17,'스테이지별 몬스터 스텟'!AH1740*'(참고)타워 스텟 가치'!$U$17,'스테이지별 몬스터 스텟'!AI1740*'(참고)타워 스텟 가치'!$V$17,'스테이지별 몬스터 스텟'!AJ1740*'(참고)타워 스텟 가치'!$W$17,'스테이지별 몬스터 스텟'!AK1740*'(참고)타워 스텟 가치'!$X$17,'스테이지별 몬스터 스텟'!AL1740*'(참고)타워 스텟 가치'!$Y$17)</f>
        <v>1057612.7200000067</v>
      </c>
      <c r="AN1740">
        <v>3</v>
      </c>
    </row>
    <row r="1741" spans="3:40" x14ac:dyDescent="0.3">
      <c r="C1741">
        <v>2</v>
      </c>
      <c r="D1741">
        <f t="shared" si="80"/>
        <v>348</v>
      </c>
      <c r="E1741" s="52">
        <f>VLOOKUP(D1741,'스테이지별 난이도 설정'!B:C,2,0)</f>
        <v>139.2000000000009</v>
      </c>
      <c r="F1741" t="str">
        <f t="shared" si="81"/>
        <v>레어</v>
      </c>
      <c r="G1741">
        <f t="shared" si="82"/>
        <v>6</v>
      </c>
      <c r="H1741">
        <f>VLOOKUP($F1741,'(참고)타워 스텟 가치'!$B$2:$L$6,H$2,0)+(VLOOKUP($F1741,'(참고)타워 스텟 가치'!$B$2:$L$6,H$2,0)*$E1741)</f>
        <v>1577.25000000001</v>
      </c>
      <c r="I1741">
        <f>VLOOKUP($F1741,'(참고)타워 스텟 가치'!$B$2:$L$6,I$2,0)+(VLOOKUP($F1741,'(참고)타워 스텟 가치'!$B$2:$L$6,I$2,0)*$E1741)</f>
        <v>315.45000000000203</v>
      </c>
      <c r="J1741">
        <f>VLOOKUP($F1741,'(참고)타워 스텟 가치'!$B$2:$L$6,J$2,0)+(VLOOKUP($F1741,'(참고)타워 스텟 가치'!$B$2:$L$6,J$2,0)*$E1741)</f>
        <v>701000.00000000454</v>
      </c>
      <c r="K1741">
        <f>VLOOKUP($F1741,'(참고)타워 스텟 가치'!$B$2:$L$6,K$2,0)+(VLOOKUP($F1741,'(참고)타워 스텟 가치'!$B$2:$L$6,K$2,0)*$E1741)</f>
        <v>6309.00000000004</v>
      </c>
      <c r="L1741">
        <f>VLOOKUP($F1741,'(참고)타워 스텟 가치'!$B$2:$L$6,L$2,0)+(VLOOKUP($F1741,'(참고)타워 스텟 가치'!$B$2:$L$6,L$2,0)*$E1741)</f>
        <v>105.15000000000067</v>
      </c>
      <c r="M1741">
        <f>VLOOKUP($F1741,'(참고)타워 스텟 가치'!$B$2:$L$6,M$2,0)+(VLOOKUP($F1741,'(참고)타워 스텟 가치'!$B$2:$L$6,M$2,0)*$E1741)</f>
        <v>42.060000000000265</v>
      </c>
      <c r="N1741">
        <f>VLOOKUP($F1741,'(참고)타워 스텟 가치'!$B$2:$L$6,N$2,0)+(VLOOKUP($F1741,'(참고)타워 스텟 가치'!$B$2:$L$6,N$2,0)*$E1741)</f>
        <v>0</v>
      </c>
      <c r="O1741">
        <f>VLOOKUP($F1741,'(참고)타워 스텟 가치'!$B$2:$L$6,O$2,0)+(VLOOKUP($F1741,'(참고)타워 스텟 가치'!$B$2:$L$6,O$2,0)*$E1741)</f>
        <v>0</v>
      </c>
      <c r="P1741">
        <f>VLOOKUP($F1741,'(참고)타워 스텟 가치'!$B$2:$L$6,P$2,0)+(VLOOKUP($F1741,'(참고)타워 스텟 가치'!$B$2:$L$6,P$2,0)*$E1741)</f>
        <v>98.140000000000626</v>
      </c>
      <c r="Q1741">
        <f>SUM('스테이지별 몬스터 스텟'!H1741*'(참고)타워 스텟 가치'!$Q$17,'스테이지별 몬스터 스텟'!I1741*'(참고)타워 스텟 가치'!$R$17,'스테이지별 몬스터 스텟'!J1741*'(참고)타워 스텟 가치'!$S$17,'스테이지별 몬스터 스텟'!K1741*'(참고)타워 스텟 가치'!$T$17,'스테이지별 몬스터 스텟'!L1741*'(참고)타워 스텟 가치'!$U$17,'스테이지별 몬스터 스텟'!M1741*'(참고)타워 스텟 가치'!$V$17,'스테이지별 몬스터 스텟'!N1741*'(참고)타워 스텟 가치'!$W$17,'스테이지별 몬스터 스텟'!O1741*'(참고)타워 스텟 가치'!$X$17,'스테이지별 몬스터 스텟'!P1741*'(참고)타워 스텟 가치'!$Y$17)</f>
        <v>1068194.3150000069</v>
      </c>
      <c r="R1741">
        <v>1</v>
      </c>
      <c r="S1741">
        <f>VLOOKUP($F1741,'(참고)타워 스텟 가치'!$B$7:$L$11,S$2,0)+(VLOOKUP($F1741,'(참고)타워 스텟 가치'!$B$7:$L$11,S$2,0)*$E1741)</f>
        <v>525.75000000000341</v>
      </c>
      <c r="T1741">
        <f>VLOOKUP($F1741,'(참고)타워 스텟 가치'!$B$7:$L$11,T$2,0)+(VLOOKUP($F1741,'(참고)타워 스텟 가치'!$B$7:$L$11,T$2,0)*$E1741)</f>
        <v>946.35000000000605</v>
      </c>
      <c r="U1741">
        <f>VLOOKUP($F1741,'(참고)타워 스텟 가치'!$B$7:$L$11,U$2,0)+(VLOOKUP($F1741,'(참고)타워 스텟 가치'!$B$7:$L$11,U$2,0)*$E1741)</f>
        <v>701000.00000000454</v>
      </c>
      <c r="V1741">
        <f>VLOOKUP($F1741,'(참고)타워 스텟 가치'!$B$7:$L$11,V$2,0)+(VLOOKUP($F1741,'(참고)타워 스텟 가치'!$B$7:$L$11,V$2,0)*$E1741)</f>
        <v>6309.00000000004</v>
      </c>
      <c r="W1741">
        <f>VLOOKUP($F1741,'(참고)타워 스텟 가치'!$B$7:$L$11,W$2,0)+(VLOOKUP($F1741,'(참고)타워 스텟 가치'!$B$7:$L$11,W$2,0)*$E1741)</f>
        <v>105.15000000000067</v>
      </c>
      <c r="X1741">
        <f>VLOOKUP($F1741,'(참고)타워 스텟 가치'!$B$7:$L$11,X$2,0)+(VLOOKUP($F1741,'(참고)타워 스텟 가치'!$B$7:$L$11,X$2,0)*$E1741)</f>
        <v>42.060000000000265</v>
      </c>
      <c r="Y1741">
        <f>VLOOKUP($F1741,'(참고)타워 스텟 가치'!$B$7:$L$11,Y$2,0)+(VLOOKUP($F1741,'(참고)타워 스텟 가치'!$B$7:$L$11,Y$2,0)*$E1741)</f>
        <v>0</v>
      </c>
      <c r="Z1741">
        <f>VLOOKUP($F1741,'(참고)타워 스텟 가치'!$B$7:$L$11,Z$2,0)+(VLOOKUP($F1741,'(참고)타워 스텟 가치'!$B$7:$L$11,Z$2,0)*$E1741)</f>
        <v>0</v>
      </c>
      <c r="AA1741">
        <f>VLOOKUP($F1741,'(참고)타워 스텟 가치'!$B$7:$L$11,AA$2,0)+(VLOOKUP($F1741,'(참고)타워 스텟 가치'!$B$7:$L$11,AA$2,0)*$E1741)</f>
        <v>98.140000000000626</v>
      </c>
      <c r="AB1741">
        <f>SUM('스테이지별 몬스터 스텟'!S1741*'(참고)타워 스텟 가치'!$Q$17,'스테이지별 몬스터 스텟'!T1741*'(참고)타워 스텟 가치'!$R$17,'스테이지별 몬스터 스텟'!U1741*'(참고)타워 스텟 가치'!$S$17,'스테이지별 몬스터 스텟'!V1741*'(참고)타워 스텟 가치'!$T$17,'스테이지별 몬스터 스텟'!W1741*'(참고)타워 스텟 가치'!$U$17,'스테이지별 몬스터 스텟'!X1741*'(참고)타워 스텟 가치'!$V$17,'스테이지별 몬스터 스텟'!Y1741*'(참고)타워 스텟 가치'!$W$17,'스테이지별 몬스터 스텟'!Z1741*'(참고)타워 스텟 가치'!$X$17,'스테이지별 몬스터 스텟'!AA1741*'(참고)타워 스텟 가치'!$Y$17)</f>
        <v>1067037.6650000068</v>
      </c>
      <c r="AC1741">
        <v>2</v>
      </c>
      <c r="AD1741">
        <f>VLOOKUP($F1741,'(참고)타워 스텟 가치'!$B$12:$L$16,AD$2,0)+(VLOOKUP($F1741,'(참고)타워 스텟 가치'!$B$12:$L$16,AD$2,0)*$E1741)</f>
        <v>525.75000000000341</v>
      </c>
      <c r="AE1741">
        <f>VLOOKUP($F1741,'(참고)타워 스텟 가치'!$B$12:$L$16,AE$2,0)+(VLOOKUP($F1741,'(참고)타워 스텟 가치'!$B$12:$L$16,AE$2,0)*$E1741)</f>
        <v>630.90000000000407</v>
      </c>
      <c r="AF1741">
        <f>VLOOKUP($F1741,'(참고)타워 스텟 가치'!$B$12:$L$16,AF$2,0)+(VLOOKUP($F1741,'(참고)타워 스텟 가치'!$B$12:$L$16,AF$2,0)*$E1741)</f>
        <v>701000.00000000454</v>
      </c>
      <c r="AG1741">
        <f>VLOOKUP($F1741,'(참고)타워 스텟 가치'!$B$12:$L$16,AG$2,0)+(VLOOKUP($F1741,'(참고)타워 스텟 가치'!$B$12:$L$16,AG$2,0)*$E1741)</f>
        <v>3154.50000000002</v>
      </c>
      <c r="AH1741">
        <f>VLOOKUP($F1741,'(참고)타워 스텟 가치'!$B$12:$L$16,AH$2,0)+(VLOOKUP($F1741,'(참고)타워 스텟 가치'!$B$12:$L$16,AH$2,0)*$E1741)</f>
        <v>105.15000000000067</v>
      </c>
      <c r="AI1741">
        <f>VLOOKUP($F1741,'(참고)타워 스텟 가치'!$B$12:$L$16,AI$2,0)+(VLOOKUP($F1741,'(참고)타워 스텟 가치'!$B$12:$L$16,AI$2,0)*$E1741)</f>
        <v>42.060000000000265</v>
      </c>
      <c r="AJ1741">
        <f>VLOOKUP($F1741,'(참고)타워 스텟 가치'!$B$12:$L$16,AJ$2,0)+(VLOOKUP($F1741,'(참고)타워 스텟 가치'!$B$12:$L$16,AJ$2,0)*$E1741)</f>
        <v>0</v>
      </c>
      <c r="AK1741">
        <f>VLOOKUP($F1741,'(참고)타워 스텟 가치'!$B$12:$L$16,AK$2,0)+(VLOOKUP($F1741,'(참고)타워 스텟 가치'!$B$12:$L$16,AK$2,0)*$E1741)</f>
        <v>0</v>
      </c>
      <c r="AL1741">
        <f>VLOOKUP($F1741,'(참고)타워 스텟 가치'!$B$12:$L$16,AL$2,0)+(VLOOKUP($F1741,'(참고)타워 스텟 가치'!$B$12:$L$16,AL$2,0)*$E1741)</f>
        <v>196.28000000000125</v>
      </c>
      <c r="AM1741">
        <f>SUM('스테이지별 몬스터 스텟'!AD1741*'(참고)타워 스텟 가치'!$Q$17,'스테이지별 몬스터 스텟'!AE1741*'(참고)타워 스텟 가치'!$R$17,'스테이지별 몬스터 스텟'!AF1741*'(참고)타워 스텟 가치'!$S$17,'스테이지별 몬스터 스텟'!AG1741*'(참고)타워 스텟 가치'!$T$17,'스테이지별 몬스터 스텟'!AH1741*'(참고)타워 스텟 가치'!$U$17,'스테이지별 몬스터 스텟'!AI1741*'(참고)타워 스텟 가치'!$V$17,'스테이지별 몬스터 스텟'!AJ1741*'(참고)타워 스텟 가치'!$W$17,'스테이지별 몬스터 스텟'!AK1741*'(참고)타워 스텟 가치'!$X$17,'스테이지별 몬스터 스텟'!AL1741*'(참고)타워 스텟 가치'!$Y$17)</f>
        <v>1060451.770000007</v>
      </c>
      <c r="AN1741">
        <v>3</v>
      </c>
    </row>
    <row r="1742" spans="3:40" x14ac:dyDescent="0.3">
      <c r="C1742">
        <v>3</v>
      </c>
      <c r="D1742">
        <f t="shared" si="80"/>
        <v>348</v>
      </c>
      <c r="E1742" s="52">
        <f>VLOOKUP(D1742,'스테이지별 난이도 설정'!B:C,2,0)</f>
        <v>139.2000000000009</v>
      </c>
      <c r="F1742" t="str">
        <f t="shared" si="81"/>
        <v>에픽</v>
      </c>
      <c r="G1742">
        <f t="shared" si="82"/>
        <v>6</v>
      </c>
      <c r="H1742">
        <f>VLOOKUP($F1742,'(참고)타워 스텟 가치'!$B$2:$L$6,H$2,0)+(VLOOKUP($F1742,'(참고)타워 스텟 가치'!$B$2:$L$6,H$2,0)*$E1742)</f>
        <v>2365.875000000015</v>
      </c>
      <c r="I1742">
        <f>VLOOKUP($F1742,'(참고)타워 스텟 가치'!$B$2:$L$6,I$2,0)+(VLOOKUP($F1742,'(참고)타워 스텟 가치'!$B$2:$L$6,I$2,0)*$E1742)</f>
        <v>473.17500000000302</v>
      </c>
      <c r="J1742">
        <f>VLOOKUP($F1742,'(참고)타워 스텟 가치'!$B$2:$L$6,J$2,0)+(VLOOKUP($F1742,'(참고)타워 스텟 가치'!$B$2:$L$6,J$2,0)*$E1742)</f>
        <v>701000.00000000454</v>
      </c>
      <c r="K1742">
        <f>VLOOKUP($F1742,'(참고)타워 스텟 가치'!$B$2:$L$6,K$2,0)+(VLOOKUP($F1742,'(참고)타워 스텟 가치'!$B$2:$L$6,K$2,0)*$E1742)</f>
        <v>9463.50000000006</v>
      </c>
      <c r="L1742">
        <f>VLOOKUP($F1742,'(참고)타워 스텟 가치'!$B$2:$L$6,L$2,0)+(VLOOKUP($F1742,'(참고)타워 스텟 가치'!$B$2:$L$6,L$2,0)*$E1742)</f>
        <v>157.72500000000102</v>
      </c>
      <c r="M1742">
        <f>VLOOKUP($F1742,'(참고)타워 스텟 가치'!$B$2:$L$6,M$2,0)+(VLOOKUP($F1742,'(참고)타워 스텟 가치'!$B$2:$L$6,M$2,0)*$E1742)</f>
        <v>42.060000000000265</v>
      </c>
      <c r="N1742">
        <f>VLOOKUP($F1742,'(참고)타워 스텟 가치'!$B$2:$L$6,N$2,0)+(VLOOKUP($F1742,'(참고)타워 스텟 가치'!$B$2:$L$6,N$2,0)*$E1742)</f>
        <v>0</v>
      </c>
      <c r="O1742">
        <f>VLOOKUP($F1742,'(참고)타워 스텟 가치'!$B$2:$L$6,O$2,0)+(VLOOKUP($F1742,'(참고)타워 스텟 가치'!$B$2:$L$6,O$2,0)*$E1742)</f>
        <v>0</v>
      </c>
      <c r="P1742">
        <f>VLOOKUP($F1742,'(참고)타워 스텟 가치'!$B$2:$L$6,P$2,0)+(VLOOKUP($F1742,'(참고)타워 스텟 가치'!$B$2:$L$6,P$2,0)*$E1742)</f>
        <v>98.140000000000626</v>
      </c>
      <c r="Q1742">
        <f>SUM('스테이지별 몬스터 스텟'!H1742*'(참고)타워 스텟 가치'!$Q$17,'스테이지별 몬스터 스텟'!I1742*'(참고)타워 스텟 가치'!$R$17,'스테이지별 몬스터 스텟'!J1742*'(참고)타워 스텟 가치'!$S$17,'스테이지별 몬스터 스텟'!K1742*'(참고)타워 스텟 가치'!$T$17,'스테이지별 몬스터 스텟'!L1742*'(참고)타워 스텟 가치'!$U$17,'스테이지별 몬스터 스텟'!M1742*'(참고)타워 스텟 가치'!$V$17,'스테이지별 몬스터 스텟'!N1742*'(참고)타워 스텟 가치'!$W$17,'스테이지별 몬스터 스텟'!O1742*'(참고)타워 스텟 가치'!$X$17,'스테이지별 몬스터 스텟'!P1742*'(참고)타워 스텟 가치'!$Y$17)</f>
        <v>1076422.302500007</v>
      </c>
      <c r="R1742">
        <v>1</v>
      </c>
      <c r="S1742">
        <f>VLOOKUP($F1742,'(참고)타워 스텟 가치'!$B$7:$L$11,S$2,0)+(VLOOKUP($F1742,'(참고)타워 스텟 가치'!$B$7:$L$11,S$2,0)*$E1742)</f>
        <v>788.625000000005</v>
      </c>
      <c r="T1742">
        <f>VLOOKUP($F1742,'(참고)타워 스텟 가치'!$B$7:$L$11,T$2,0)+(VLOOKUP($F1742,'(참고)타워 스텟 가치'!$B$7:$L$11,T$2,0)*$E1742)</f>
        <v>1419.5250000000092</v>
      </c>
      <c r="U1742">
        <f>VLOOKUP($F1742,'(참고)타워 스텟 가치'!$B$7:$L$11,U$2,0)+(VLOOKUP($F1742,'(참고)타워 스텟 가치'!$B$7:$L$11,U$2,0)*$E1742)</f>
        <v>701000.00000000454</v>
      </c>
      <c r="V1742">
        <f>VLOOKUP($F1742,'(참고)타워 스텟 가치'!$B$7:$L$11,V$2,0)+(VLOOKUP($F1742,'(참고)타워 스텟 가치'!$B$7:$L$11,V$2,0)*$E1742)</f>
        <v>9463.50000000006</v>
      </c>
      <c r="W1742">
        <f>VLOOKUP($F1742,'(참고)타워 스텟 가치'!$B$7:$L$11,W$2,0)+(VLOOKUP($F1742,'(참고)타워 스텟 가치'!$B$7:$L$11,W$2,0)*$E1742)</f>
        <v>157.72500000000102</v>
      </c>
      <c r="X1742">
        <f>VLOOKUP($F1742,'(참고)타워 스텟 가치'!$B$7:$L$11,X$2,0)+(VLOOKUP($F1742,'(참고)타워 스텟 가치'!$B$7:$L$11,X$2,0)*$E1742)</f>
        <v>42.060000000000265</v>
      </c>
      <c r="Y1742">
        <f>VLOOKUP($F1742,'(참고)타워 스텟 가치'!$B$7:$L$11,Y$2,0)+(VLOOKUP($F1742,'(참고)타워 스텟 가치'!$B$7:$L$11,Y$2,0)*$E1742)</f>
        <v>0</v>
      </c>
      <c r="Z1742">
        <f>VLOOKUP($F1742,'(참고)타워 스텟 가치'!$B$7:$L$11,Z$2,0)+(VLOOKUP($F1742,'(참고)타워 스텟 가치'!$B$7:$L$11,Z$2,0)*$E1742)</f>
        <v>0</v>
      </c>
      <c r="AA1742">
        <f>VLOOKUP($F1742,'(참고)타워 스텟 가치'!$B$7:$L$11,AA$2,0)+(VLOOKUP($F1742,'(참고)타워 스텟 가치'!$B$7:$L$11,AA$2,0)*$E1742)</f>
        <v>98.140000000000626</v>
      </c>
      <c r="AB1742">
        <f>SUM('스테이지별 몬스터 스텟'!S1742*'(참고)타워 스텟 가치'!$Q$17,'스테이지별 몬스터 스텟'!T1742*'(참고)타워 스텟 가치'!$R$17,'스테이지별 몬스터 스텟'!U1742*'(참고)타워 스텟 가치'!$S$17,'스테이지별 몬스터 스텟'!V1742*'(참고)타워 스텟 가치'!$T$17,'스테이지별 몬스터 스텟'!W1742*'(참고)타워 스텟 가치'!$U$17,'스테이지별 몬스터 스텟'!X1742*'(참고)타워 스텟 가치'!$V$17,'스테이지별 몬스터 스텟'!Y1742*'(참고)타워 스텟 가치'!$W$17,'스테이지별 몬스터 스텟'!Z1742*'(참고)타워 스텟 가치'!$X$17,'스테이지별 몬스터 스텟'!AA1742*'(참고)타워 스텟 가치'!$Y$17)</f>
        <v>1074687.3275000071</v>
      </c>
      <c r="AC1742">
        <v>2</v>
      </c>
      <c r="AD1742">
        <f>VLOOKUP($F1742,'(참고)타워 스텟 가치'!$B$12:$L$16,AD$2,0)+(VLOOKUP($F1742,'(참고)타워 스텟 가치'!$B$12:$L$16,AD$2,0)*$E1742)</f>
        <v>788.625000000005</v>
      </c>
      <c r="AE1742">
        <f>VLOOKUP($F1742,'(참고)타워 스텟 가치'!$B$12:$L$16,AE$2,0)+(VLOOKUP($F1742,'(참고)타워 스텟 가치'!$B$12:$L$16,AE$2,0)*$E1742)</f>
        <v>946.35000000000605</v>
      </c>
      <c r="AF1742">
        <f>VLOOKUP($F1742,'(참고)타워 스텟 가치'!$B$12:$L$16,AF$2,0)+(VLOOKUP($F1742,'(참고)타워 스텟 가치'!$B$12:$L$16,AF$2,0)*$E1742)</f>
        <v>701000.00000000454</v>
      </c>
      <c r="AG1742">
        <f>VLOOKUP($F1742,'(참고)타워 스텟 가치'!$B$12:$L$16,AG$2,0)+(VLOOKUP($F1742,'(참고)타워 스텟 가치'!$B$12:$L$16,AG$2,0)*$E1742)</f>
        <v>4731.75000000003</v>
      </c>
      <c r="AH1742">
        <f>VLOOKUP($F1742,'(참고)타워 스텟 가치'!$B$12:$L$16,AH$2,0)+(VLOOKUP($F1742,'(참고)타워 스텟 가치'!$B$12:$L$16,AH$2,0)*$E1742)</f>
        <v>157.72500000000102</v>
      </c>
      <c r="AI1742">
        <f>VLOOKUP($F1742,'(참고)타워 스텟 가치'!$B$12:$L$16,AI$2,0)+(VLOOKUP($F1742,'(참고)타워 스텟 가치'!$B$12:$L$16,AI$2,0)*$E1742)</f>
        <v>42.060000000000265</v>
      </c>
      <c r="AJ1742">
        <f>VLOOKUP($F1742,'(참고)타워 스텟 가치'!$B$12:$L$16,AJ$2,0)+(VLOOKUP($F1742,'(참고)타워 스텟 가치'!$B$12:$L$16,AJ$2,0)*$E1742)</f>
        <v>0</v>
      </c>
      <c r="AK1742">
        <f>VLOOKUP($F1742,'(참고)타워 스텟 가치'!$B$12:$L$16,AK$2,0)+(VLOOKUP($F1742,'(참고)타워 스텟 가치'!$B$12:$L$16,AK$2,0)*$E1742)</f>
        <v>0</v>
      </c>
      <c r="AL1742">
        <f>VLOOKUP($F1742,'(참고)타워 스텟 가치'!$B$12:$L$16,AL$2,0)+(VLOOKUP($F1742,'(참고)타워 스텟 가치'!$B$12:$L$16,AL$2,0)*$E1742)</f>
        <v>196.28000000000125</v>
      </c>
      <c r="AM1742">
        <f>SUM('스테이지별 몬스터 스텟'!AD1742*'(참고)타워 스텟 가치'!$Q$17,'스테이지별 몬스터 스텟'!AE1742*'(참고)타워 스텟 가치'!$R$17,'스테이지별 몬스터 스텟'!AF1742*'(참고)타워 스텟 가치'!$S$17,'스테이지별 몬스터 스텟'!AG1742*'(참고)타워 스텟 가치'!$T$17,'스테이지별 몬스터 스텟'!AH1742*'(참고)타워 스텟 가치'!$U$17,'스테이지별 몬스터 스텟'!AI1742*'(참고)타워 스텟 가치'!$V$17,'스테이지별 몬스터 스텟'!AJ1742*'(참고)타워 스텟 가치'!$W$17,'스테이지별 몬스터 스텟'!AK1742*'(참고)타워 스텟 가치'!$X$17,'스테이지별 몬스터 스텟'!AL1742*'(참고)타워 스텟 가치'!$Y$17)</f>
        <v>1064710.3450000067</v>
      </c>
      <c r="AN1742">
        <v>3</v>
      </c>
    </row>
    <row r="1743" spans="3:40" x14ac:dyDescent="0.3">
      <c r="C1743">
        <v>4</v>
      </c>
      <c r="D1743">
        <f t="shared" si="80"/>
        <v>348</v>
      </c>
      <c r="E1743" s="52">
        <f>VLOOKUP(D1743,'스테이지별 난이도 설정'!B:C,2,0)</f>
        <v>139.2000000000009</v>
      </c>
      <c r="F1743" t="str">
        <f t="shared" si="81"/>
        <v>유니크</v>
      </c>
      <c r="G1743">
        <f t="shared" si="82"/>
        <v>6</v>
      </c>
      <c r="H1743">
        <f>VLOOKUP($F1743,'(참고)타워 스텟 가치'!$B$2:$L$6,H$2,0)+(VLOOKUP($F1743,'(참고)타워 스텟 가치'!$B$2:$L$6,H$2,0)*$E1743)</f>
        <v>3548.8125000000227</v>
      </c>
      <c r="I1743">
        <f>VLOOKUP($F1743,'(참고)타워 스텟 가치'!$B$2:$L$6,I$2,0)+(VLOOKUP($F1743,'(참고)타워 스텟 가치'!$B$2:$L$6,I$2,0)*$E1743)</f>
        <v>709.76250000000459</v>
      </c>
      <c r="J1743">
        <f>VLOOKUP($F1743,'(참고)타워 스텟 가치'!$B$2:$L$6,J$2,0)+(VLOOKUP($F1743,'(참고)타워 스텟 가치'!$B$2:$L$6,J$2,0)*$E1743)</f>
        <v>701000.00000000454</v>
      </c>
      <c r="K1743">
        <f>VLOOKUP($F1743,'(참고)타워 스텟 가치'!$B$2:$L$6,K$2,0)+(VLOOKUP($F1743,'(참고)타워 스텟 가치'!$B$2:$L$6,K$2,0)*$E1743)</f>
        <v>14195.250000000091</v>
      </c>
      <c r="L1743">
        <f>VLOOKUP($F1743,'(참고)타워 스텟 가치'!$B$2:$L$6,L$2,0)+(VLOOKUP($F1743,'(참고)타워 스텟 가치'!$B$2:$L$6,L$2,0)*$E1743)</f>
        <v>236.58750000000151</v>
      </c>
      <c r="M1743">
        <f>VLOOKUP($F1743,'(참고)타워 스텟 가치'!$B$2:$L$6,M$2,0)+(VLOOKUP($F1743,'(참고)타워 스텟 가치'!$B$2:$L$6,M$2,0)*$E1743)</f>
        <v>42.060000000000265</v>
      </c>
      <c r="N1743">
        <f>VLOOKUP($F1743,'(참고)타워 스텟 가치'!$B$2:$L$6,N$2,0)+(VLOOKUP($F1743,'(참고)타워 스텟 가치'!$B$2:$L$6,N$2,0)*$E1743)</f>
        <v>0</v>
      </c>
      <c r="O1743">
        <f>VLOOKUP($F1743,'(참고)타워 스텟 가치'!$B$2:$L$6,O$2,0)+(VLOOKUP($F1743,'(참고)타워 스텟 가치'!$B$2:$L$6,O$2,0)*$E1743)</f>
        <v>0</v>
      </c>
      <c r="P1743">
        <f>VLOOKUP($F1743,'(참고)타워 스텟 가치'!$B$2:$L$6,P$2,0)+(VLOOKUP($F1743,'(참고)타워 스텟 가치'!$B$2:$L$6,P$2,0)*$E1743)</f>
        <v>140.2000000000009</v>
      </c>
      <c r="Q1743">
        <f>SUM('스테이지별 몬스터 스텟'!H1743*'(참고)타워 스텟 가치'!$Q$17,'스테이지별 몬스터 스텟'!I1743*'(참고)타워 스텟 가치'!$R$17,'스테이지별 몬스터 스텟'!J1743*'(참고)타워 스텟 가치'!$S$17,'스테이지별 몬스터 스텟'!K1743*'(참고)타워 스텟 가치'!$T$17,'스테이지별 몬스터 스텟'!L1743*'(참고)타워 스텟 가치'!$U$17,'스테이지별 몬스터 스텟'!M1743*'(참고)타워 스텟 가치'!$V$17,'스테이지별 몬스터 스텟'!N1743*'(참고)타워 스텟 가치'!$W$17,'스테이지별 몬스터 스텟'!O1743*'(참고)타워 스텟 가치'!$X$17,'스테이지별 몬스터 스텟'!P1743*'(참고)타워 스텟 가치'!$Y$17)</f>
        <v>1088848.403750007</v>
      </c>
      <c r="R1743">
        <v>1</v>
      </c>
      <c r="S1743">
        <f>VLOOKUP($F1743,'(참고)타워 스텟 가치'!$B$7:$L$11,S$2,0)+(VLOOKUP($F1743,'(참고)타워 스텟 가치'!$B$7:$L$11,S$2,0)*$E1743)</f>
        <v>1182.9375000000075</v>
      </c>
      <c r="T1743">
        <f>VLOOKUP($F1743,'(참고)타워 스텟 가치'!$B$7:$L$11,T$2,0)+(VLOOKUP($F1743,'(참고)타워 스텟 가치'!$B$7:$L$11,T$2,0)*$E1743)</f>
        <v>2129.2875000000136</v>
      </c>
      <c r="U1743">
        <f>VLOOKUP($F1743,'(참고)타워 스텟 가치'!$B$7:$L$11,U$2,0)+(VLOOKUP($F1743,'(참고)타워 스텟 가치'!$B$7:$L$11,U$2,0)*$E1743)</f>
        <v>701000.00000000454</v>
      </c>
      <c r="V1743">
        <f>VLOOKUP($F1743,'(참고)타워 스텟 가치'!$B$7:$L$11,V$2,0)+(VLOOKUP($F1743,'(참고)타워 스텟 가치'!$B$7:$L$11,V$2,0)*$E1743)</f>
        <v>14195.250000000091</v>
      </c>
      <c r="W1743">
        <f>VLOOKUP($F1743,'(참고)타워 스텟 가치'!$B$7:$L$11,W$2,0)+(VLOOKUP($F1743,'(참고)타워 스텟 가치'!$B$7:$L$11,W$2,0)*$E1743)</f>
        <v>236.58750000000151</v>
      </c>
      <c r="X1743">
        <f>VLOOKUP($F1743,'(참고)타워 스텟 가치'!$B$7:$L$11,X$2,0)+(VLOOKUP($F1743,'(참고)타워 스텟 가치'!$B$7:$L$11,X$2,0)*$E1743)</f>
        <v>42.060000000000265</v>
      </c>
      <c r="Y1743">
        <f>VLOOKUP($F1743,'(참고)타워 스텟 가치'!$B$7:$L$11,Y$2,0)+(VLOOKUP($F1743,'(참고)타워 스텟 가치'!$B$7:$L$11,Y$2,0)*$E1743)</f>
        <v>0</v>
      </c>
      <c r="Z1743">
        <f>VLOOKUP($F1743,'(참고)타워 스텟 가치'!$B$7:$L$11,Z$2,0)+(VLOOKUP($F1743,'(참고)타워 스텟 가치'!$B$7:$L$11,Z$2,0)*$E1743)</f>
        <v>0</v>
      </c>
      <c r="AA1743">
        <f>VLOOKUP($F1743,'(참고)타워 스텟 가치'!$B$7:$L$11,AA$2,0)+(VLOOKUP($F1743,'(참고)타워 스텟 가치'!$B$7:$L$11,AA$2,0)*$E1743)</f>
        <v>140.2000000000009</v>
      </c>
      <c r="AB1743">
        <f>SUM('스테이지별 몬스터 스텟'!S1743*'(참고)타워 스텟 가치'!$Q$17,'스테이지별 몬스터 스텟'!T1743*'(참고)타워 스텟 가치'!$R$17,'스테이지별 몬스터 스텟'!U1743*'(참고)타워 스텟 가치'!$S$17,'스테이지별 몬스터 스텟'!V1743*'(참고)타워 스텟 가치'!$T$17,'스테이지별 몬스터 스텟'!W1743*'(참고)타워 스텟 가치'!$U$17,'스테이지별 몬스터 스텟'!X1743*'(참고)타워 스텟 가치'!$V$17,'스테이지별 몬스터 스텟'!Y1743*'(참고)타워 스텟 가치'!$W$17,'스테이지별 몬스터 스텟'!Z1743*'(참고)타워 스텟 가치'!$X$17,'스테이지별 몬스터 스텟'!AA1743*'(참고)타워 스텟 가치'!$Y$17)</f>
        <v>1086245.9412500071</v>
      </c>
      <c r="AC1743">
        <v>2</v>
      </c>
      <c r="AD1743">
        <f>VLOOKUP($F1743,'(참고)타워 스텟 가치'!$B$12:$L$16,AD$2,0)+(VLOOKUP($F1743,'(참고)타워 스텟 가치'!$B$12:$L$16,AD$2,0)*$E1743)</f>
        <v>1182.9375000000075</v>
      </c>
      <c r="AE1743">
        <f>VLOOKUP($F1743,'(참고)타워 스텟 가치'!$B$12:$L$16,AE$2,0)+(VLOOKUP($F1743,'(참고)타워 스텟 가치'!$B$12:$L$16,AE$2,0)*$E1743)</f>
        <v>1419.5250000000092</v>
      </c>
      <c r="AF1743">
        <f>VLOOKUP($F1743,'(참고)타워 스텟 가치'!$B$12:$L$16,AF$2,0)+(VLOOKUP($F1743,'(참고)타워 스텟 가치'!$B$12:$L$16,AF$2,0)*$E1743)</f>
        <v>701000.00000000454</v>
      </c>
      <c r="AG1743">
        <f>VLOOKUP($F1743,'(참고)타워 스텟 가치'!$B$12:$L$16,AG$2,0)+(VLOOKUP($F1743,'(참고)타워 스텟 가치'!$B$12:$L$16,AG$2,0)*$E1743)</f>
        <v>7097.6250000000455</v>
      </c>
      <c r="AH1743">
        <f>VLOOKUP($F1743,'(참고)타워 스텟 가치'!$B$12:$L$16,AH$2,0)+(VLOOKUP($F1743,'(참고)타워 스텟 가치'!$B$12:$L$16,AH$2,0)*$E1743)</f>
        <v>236.58750000000151</v>
      </c>
      <c r="AI1743">
        <f>VLOOKUP($F1743,'(참고)타워 스텟 가치'!$B$12:$L$16,AI$2,0)+(VLOOKUP($F1743,'(참고)타워 스텟 가치'!$B$12:$L$16,AI$2,0)*$E1743)</f>
        <v>42.060000000000265</v>
      </c>
      <c r="AJ1743">
        <f>VLOOKUP($F1743,'(참고)타워 스텟 가치'!$B$12:$L$16,AJ$2,0)+(VLOOKUP($F1743,'(참고)타워 스텟 가치'!$B$12:$L$16,AJ$2,0)*$E1743)</f>
        <v>0</v>
      </c>
      <c r="AK1743">
        <f>VLOOKUP($F1743,'(참고)타워 스텟 가치'!$B$12:$L$16,AK$2,0)+(VLOOKUP($F1743,'(참고)타워 스텟 가치'!$B$12:$L$16,AK$2,0)*$E1743)</f>
        <v>0</v>
      </c>
      <c r="AL1743">
        <f>VLOOKUP($F1743,'(참고)타워 스텟 가치'!$B$12:$L$16,AL$2,0)+(VLOOKUP($F1743,'(참고)타워 스텟 가치'!$B$12:$L$16,AL$2,0)*$E1743)</f>
        <v>280.4000000000018</v>
      </c>
      <c r="AM1743">
        <f>SUM('스테이지별 몬스터 스텟'!AD1743*'(참고)타워 스텟 가치'!$Q$17,'스테이지별 몬스터 스텟'!AE1743*'(참고)타워 스텟 가치'!$R$17,'스테이지별 몬스터 스텟'!AF1743*'(참고)타워 스텟 가치'!$S$17,'스테이지별 몬스터 스텟'!AG1743*'(참고)타워 스텟 가치'!$T$17,'스테이지별 몬스터 스텟'!AH1743*'(참고)타워 스텟 가치'!$U$17,'스테이지별 몬스터 스텟'!AI1743*'(참고)타워 스텟 가치'!$V$17,'스테이지별 몬스터 스텟'!AJ1743*'(참고)타워 스텟 가치'!$W$17,'스테이지별 몬스터 스텟'!AK1743*'(참고)타워 스텟 가치'!$X$17,'스테이지별 몬스터 스텟'!AL1743*'(참고)타워 스텟 가치'!$Y$17)</f>
        <v>1071266.447500007</v>
      </c>
      <c r="AN1743">
        <v>3</v>
      </c>
    </row>
    <row r="1744" spans="3:40" x14ac:dyDescent="0.3">
      <c r="C1744">
        <v>5</v>
      </c>
      <c r="D1744">
        <f t="shared" ref="D1744:D1807" si="83">D1739+1</f>
        <v>348</v>
      </c>
      <c r="E1744" s="52">
        <f>VLOOKUP(D1744,'스테이지별 난이도 설정'!B:C,2,0)</f>
        <v>139.2000000000009</v>
      </c>
      <c r="F1744" t="str">
        <f t="shared" ref="F1744:F1807" si="84">F1739</f>
        <v>스페셜</v>
      </c>
      <c r="G1744">
        <f t="shared" si="82"/>
        <v>6</v>
      </c>
      <c r="H1744">
        <f>VLOOKUP($F1744,'(참고)타워 스텟 가치'!$B$2:$L$6,H$2,0)+(VLOOKUP($F1744,'(참고)타워 스텟 가치'!$B$2:$L$6,H$2,0)*$E1744)</f>
        <v>5323.2187500000337</v>
      </c>
      <c r="I1744">
        <f>VLOOKUP($F1744,'(참고)타워 스텟 가치'!$B$2:$L$6,I$2,0)+(VLOOKUP($F1744,'(참고)타워 스텟 가치'!$B$2:$L$6,I$2,0)*$E1744)</f>
        <v>1064.6437500000068</v>
      </c>
      <c r="J1744">
        <f>VLOOKUP($F1744,'(참고)타워 스텟 가치'!$B$2:$L$6,J$2,0)+(VLOOKUP($F1744,'(참고)타워 스텟 가치'!$B$2:$L$6,J$2,0)*$E1744)</f>
        <v>701000.00000000454</v>
      </c>
      <c r="K1744">
        <f>VLOOKUP($F1744,'(참고)타워 스텟 가치'!$B$2:$L$6,K$2,0)+(VLOOKUP($F1744,'(참고)타워 스텟 가치'!$B$2:$L$6,K$2,0)*$E1744)</f>
        <v>21292.875000000135</v>
      </c>
      <c r="L1744">
        <f>VLOOKUP($F1744,'(참고)타워 스텟 가치'!$B$2:$L$6,L$2,0)+(VLOOKUP($F1744,'(참고)타워 스텟 가치'!$B$2:$L$6,L$2,0)*$E1744)</f>
        <v>354.8812500000023</v>
      </c>
      <c r="M1744">
        <f>VLOOKUP($F1744,'(참고)타워 스텟 가치'!$B$2:$L$6,M$2,0)+(VLOOKUP($F1744,'(참고)타워 스텟 가치'!$B$2:$L$6,M$2,0)*$E1744)</f>
        <v>42.060000000000265</v>
      </c>
      <c r="N1744">
        <f>VLOOKUP($F1744,'(참고)타워 스텟 가치'!$B$2:$L$6,N$2,0)+(VLOOKUP($F1744,'(참고)타워 스텟 가치'!$B$2:$L$6,N$2,0)*$E1744)</f>
        <v>0</v>
      </c>
      <c r="O1744">
        <f>VLOOKUP($F1744,'(참고)타워 스텟 가치'!$B$2:$L$6,O$2,0)+(VLOOKUP($F1744,'(참고)타워 스텟 가치'!$B$2:$L$6,O$2,0)*$E1744)</f>
        <v>0</v>
      </c>
      <c r="P1744">
        <f>VLOOKUP($F1744,'(참고)타워 스텟 가치'!$B$2:$L$6,P$2,0)+(VLOOKUP($F1744,'(참고)타워 스텟 가치'!$B$2:$L$6,P$2,0)*$E1744)</f>
        <v>140.2000000000009</v>
      </c>
      <c r="Q1744">
        <f>SUM('스테이지별 몬스터 스텟'!H1744*'(참고)타워 스텟 가치'!$Q$17,'스테이지별 몬스터 스텟'!I1744*'(참고)타워 스텟 가치'!$R$17,'스테이지별 몬스터 스텟'!J1744*'(참고)타워 스텟 가치'!$S$17,'스테이지별 몬스터 스텟'!K1744*'(참고)타워 스텟 가치'!$T$17,'스테이지별 몬스터 스텟'!L1744*'(참고)타워 스텟 가치'!$U$17,'스테이지별 몬스터 스텟'!M1744*'(참고)타워 스텟 가치'!$V$17,'스테이지별 몬스터 스텟'!N1744*'(참고)타워 스텟 가치'!$W$17,'스테이지별 몬스터 스텟'!O1744*'(참고)타워 스텟 가치'!$X$17,'스테이지별 몬스터 스텟'!P1744*'(참고)타워 스텟 가치'!$Y$17)</f>
        <v>1107361.3756250071</v>
      </c>
      <c r="R1744">
        <v>1</v>
      </c>
      <c r="S1744">
        <f>VLOOKUP($F1744,'(참고)타워 스텟 가치'!$B$7:$L$11,S$2,0)+(VLOOKUP($F1744,'(참고)타워 스텟 가치'!$B$7:$L$11,S$2,0)*$E1744)</f>
        <v>1774.4062500000114</v>
      </c>
      <c r="T1744">
        <f>VLOOKUP($F1744,'(참고)타워 스텟 가치'!$B$7:$L$11,T$2,0)+(VLOOKUP($F1744,'(참고)타워 스텟 가치'!$B$7:$L$11,T$2,0)*$E1744)</f>
        <v>3193.9312500000206</v>
      </c>
      <c r="U1744">
        <f>VLOOKUP($F1744,'(참고)타워 스텟 가치'!$B$7:$L$11,U$2,0)+(VLOOKUP($F1744,'(참고)타워 스텟 가치'!$B$7:$L$11,U$2,0)*$E1744)</f>
        <v>701000.00000000454</v>
      </c>
      <c r="V1744">
        <f>VLOOKUP($F1744,'(참고)타워 스텟 가치'!$B$7:$L$11,V$2,0)+(VLOOKUP($F1744,'(참고)타워 스텟 가치'!$B$7:$L$11,V$2,0)*$E1744)</f>
        <v>21292.875000000135</v>
      </c>
      <c r="W1744">
        <f>VLOOKUP($F1744,'(참고)타워 스텟 가치'!$B$7:$L$11,W$2,0)+(VLOOKUP($F1744,'(참고)타워 스텟 가치'!$B$7:$L$11,W$2,0)*$E1744)</f>
        <v>354.8812500000023</v>
      </c>
      <c r="X1744">
        <f>VLOOKUP($F1744,'(참고)타워 스텟 가치'!$B$7:$L$11,X$2,0)+(VLOOKUP($F1744,'(참고)타워 스텟 가치'!$B$7:$L$11,X$2,0)*$E1744)</f>
        <v>42.060000000000265</v>
      </c>
      <c r="Y1744">
        <f>VLOOKUP($F1744,'(참고)타워 스텟 가치'!$B$7:$L$11,Y$2,0)+(VLOOKUP($F1744,'(참고)타워 스텟 가치'!$B$7:$L$11,Y$2,0)*$E1744)</f>
        <v>0</v>
      </c>
      <c r="Z1744">
        <f>VLOOKUP($F1744,'(참고)타워 스텟 가치'!$B$7:$L$11,Z$2,0)+(VLOOKUP($F1744,'(참고)타워 스텟 가치'!$B$7:$L$11,Z$2,0)*$E1744)</f>
        <v>0</v>
      </c>
      <c r="AA1744">
        <f>VLOOKUP($F1744,'(참고)타워 스텟 가치'!$B$7:$L$11,AA$2,0)+(VLOOKUP($F1744,'(참고)타워 스텟 가치'!$B$7:$L$11,AA$2,0)*$E1744)</f>
        <v>140.2000000000009</v>
      </c>
      <c r="AB1744">
        <f>SUM('스테이지별 몬스터 스텟'!S1744*'(참고)타워 스텟 가치'!$Q$17,'스테이지별 몬스터 스텟'!T1744*'(참고)타워 스텟 가치'!$R$17,'스테이지별 몬스터 스텟'!U1744*'(참고)타워 스텟 가치'!$S$17,'스테이지별 몬스터 스텟'!V1744*'(참고)타워 스텟 가치'!$T$17,'스테이지별 몬스터 스텟'!W1744*'(참고)타워 스텟 가치'!$U$17,'스테이지별 몬스터 스텟'!X1744*'(참고)타워 스텟 가치'!$V$17,'스테이지별 몬스터 스텟'!Y1744*'(참고)타워 스텟 가치'!$W$17,'스테이지별 몬스터 스텟'!Z1744*'(참고)타워 스텟 가치'!$X$17,'스테이지별 몬스터 스텟'!AA1744*'(참고)타워 스텟 가치'!$Y$17)</f>
        <v>1103457.681875007</v>
      </c>
      <c r="AC1744">
        <v>2</v>
      </c>
      <c r="AD1744">
        <f>VLOOKUP($F1744,'(참고)타워 스텟 가치'!$B$12:$L$16,AD$2,0)+(VLOOKUP($F1744,'(참고)타워 스텟 가치'!$B$12:$L$16,AD$2,0)*$E1744)</f>
        <v>1774.4062500000114</v>
      </c>
      <c r="AE1744">
        <f>VLOOKUP($F1744,'(참고)타워 스텟 가치'!$B$12:$L$16,AE$2,0)+(VLOOKUP($F1744,'(참고)타워 스텟 가치'!$B$12:$L$16,AE$2,0)*$E1744)</f>
        <v>2129.2875000000136</v>
      </c>
      <c r="AF1744">
        <f>VLOOKUP($F1744,'(참고)타워 스텟 가치'!$B$12:$L$16,AF$2,0)+(VLOOKUP($F1744,'(참고)타워 스텟 가치'!$B$12:$L$16,AF$2,0)*$E1744)</f>
        <v>701000.00000000454</v>
      </c>
      <c r="AG1744">
        <f>VLOOKUP($F1744,'(참고)타워 스텟 가치'!$B$12:$L$16,AG$2,0)+(VLOOKUP($F1744,'(참고)타워 스텟 가치'!$B$12:$L$16,AG$2,0)*$E1744)</f>
        <v>10646.437500000067</v>
      </c>
      <c r="AH1744">
        <f>VLOOKUP($F1744,'(참고)타워 스텟 가치'!$B$12:$L$16,AH$2,0)+(VLOOKUP($F1744,'(참고)타워 스텟 가치'!$B$12:$L$16,AH$2,0)*$E1744)</f>
        <v>354.8812500000023</v>
      </c>
      <c r="AI1744">
        <f>VLOOKUP($F1744,'(참고)타워 스텟 가치'!$B$12:$L$16,AI$2,0)+(VLOOKUP($F1744,'(참고)타워 스텟 가치'!$B$12:$L$16,AI$2,0)*$E1744)</f>
        <v>42.060000000000265</v>
      </c>
      <c r="AJ1744">
        <f>VLOOKUP($F1744,'(참고)타워 스텟 가치'!$B$12:$L$16,AJ$2,0)+(VLOOKUP($F1744,'(참고)타워 스텟 가치'!$B$12:$L$16,AJ$2,0)*$E1744)</f>
        <v>0</v>
      </c>
      <c r="AK1744">
        <f>VLOOKUP($F1744,'(참고)타워 스텟 가치'!$B$12:$L$16,AK$2,0)+(VLOOKUP($F1744,'(참고)타워 스텟 가치'!$B$12:$L$16,AK$2,0)*$E1744)</f>
        <v>0</v>
      </c>
      <c r="AL1744">
        <f>VLOOKUP($F1744,'(참고)타워 스텟 가치'!$B$12:$L$16,AL$2,0)+(VLOOKUP($F1744,'(참고)타워 스텟 가치'!$B$12:$L$16,AL$2,0)*$E1744)</f>
        <v>280.4000000000018</v>
      </c>
      <c r="AM1744">
        <f>SUM('스테이지별 몬스터 스텟'!AD1744*'(참고)타워 스텟 가치'!$Q$17,'스테이지별 몬스터 스텟'!AE1744*'(참고)타워 스텟 가치'!$R$17,'스테이지별 몬스터 스텟'!AF1744*'(참고)타워 스텟 가치'!$S$17,'스테이지별 몬스터 스텟'!AG1744*'(참고)타워 스텟 가치'!$T$17,'스테이지별 몬스터 스텟'!AH1744*'(참고)타워 스텟 가치'!$U$17,'스테이지별 몬스터 스텟'!AI1744*'(참고)타워 스텟 가치'!$V$17,'스테이지별 몬스터 스텟'!AJ1744*'(참고)타워 스텟 가치'!$W$17,'스테이지별 몬스터 스텟'!AK1744*'(참고)타워 스텟 가치'!$X$17,'스테이지별 몬스터 스텟'!AL1744*'(참고)타워 스텟 가치'!$Y$17)</f>
        <v>1080848.2412500072</v>
      </c>
      <c r="AN1744">
        <v>3</v>
      </c>
    </row>
    <row r="1745" spans="3:40" x14ac:dyDescent="0.3">
      <c r="C1745">
        <v>1</v>
      </c>
      <c r="D1745">
        <f t="shared" si="83"/>
        <v>349</v>
      </c>
      <c r="E1745" s="52">
        <f>VLOOKUP(D1745,'스테이지별 난이도 설정'!B:C,2,0)</f>
        <v>139.6000000000009</v>
      </c>
      <c r="F1745" t="str">
        <f t="shared" si="84"/>
        <v>일반</v>
      </c>
      <c r="G1745">
        <f t="shared" si="82"/>
        <v>6</v>
      </c>
      <c r="H1745">
        <f>VLOOKUP($F1745,'(참고)타워 스텟 가치'!$B$2:$L$6,H$2,0)+(VLOOKUP($F1745,'(참고)타워 스텟 가치'!$B$2:$L$6,H$2,0)*$E1745)</f>
        <v>1054.5000000000068</v>
      </c>
      <c r="I1745">
        <f>VLOOKUP($F1745,'(참고)타워 스텟 가치'!$B$2:$L$6,I$2,0)+(VLOOKUP($F1745,'(참고)타워 스텟 가치'!$B$2:$L$6,I$2,0)*$E1745)</f>
        <v>210.90000000000134</v>
      </c>
      <c r="J1745">
        <f>VLOOKUP($F1745,'(참고)타워 스텟 가치'!$B$2:$L$6,J$2,0)+(VLOOKUP($F1745,'(참고)타워 스텟 가치'!$B$2:$L$6,J$2,0)*$E1745)</f>
        <v>703000.00000000454</v>
      </c>
      <c r="K1745">
        <f>VLOOKUP($F1745,'(참고)타워 스텟 가치'!$B$2:$L$6,K$2,0)+(VLOOKUP($F1745,'(참고)타워 스텟 가치'!$B$2:$L$6,K$2,0)*$E1745)</f>
        <v>4218.0000000000273</v>
      </c>
      <c r="L1745">
        <f>VLOOKUP($F1745,'(참고)타워 스텟 가치'!$B$2:$L$6,L$2,0)+(VLOOKUP($F1745,'(참고)타워 스텟 가치'!$B$2:$L$6,L$2,0)*$E1745)</f>
        <v>70.300000000000452</v>
      </c>
      <c r="M1745">
        <f>VLOOKUP($F1745,'(참고)타워 스텟 가치'!$B$2:$L$6,M$2,0)+(VLOOKUP($F1745,'(참고)타워 스텟 가치'!$B$2:$L$6,M$2,0)*$E1745)</f>
        <v>42.18000000000027</v>
      </c>
      <c r="N1745">
        <f>VLOOKUP($F1745,'(참고)타워 스텟 가치'!$B$2:$L$6,N$2,0)+(VLOOKUP($F1745,'(참고)타워 스텟 가치'!$B$2:$L$6,N$2,0)*$E1745)</f>
        <v>0</v>
      </c>
      <c r="O1745">
        <f>VLOOKUP($F1745,'(참고)타워 스텟 가치'!$B$2:$L$6,O$2,0)+(VLOOKUP($F1745,'(참고)타워 스텟 가치'!$B$2:$L$6,O$2,0)*$E1745)</f>
        <v>0</v>
      </c>
      <c r="P1745">
        <f>VLOOKUP($F1745,'(참고)타워 스텟 가치'!$B$2:$L$6,P$2,0)+(VLOOKUP($F1745,'(참고)타워 스텟 가치'!$B$2:$L$6,P$2,0)*$E1745)</f>
        <v>98.420000000000627</v>
      </c>
      <c r="Q1745">
        <f>SUM('스테이지별 몬스터 스텟'!H1745*'(참고)타워 스텟 가치'!$Q$17,'스테이지별 몬스터 스텟'!I1745*'(참고)타워 스텟 가치'!$R$17,'스테이지별 몬스터 스텟'!J1745*'(참고)타워 스텟 가치'!$S$17,'스테이지별 몬스터 스텟'!K1745*'(참고)타워 스텟 가치'!$T$17,'스테이지별 몬스터 스텟'!L1745*'(참고)타워 스텟 가치'!$U$17,'스테이지별 몬스터 스텟'!M1745*'(참고)타워 스텟 가치'!$V$17,'스테이지별 몬스터 스텟'!N1745*'(참고)타워 스텟 가치'!$W$17,'스테이지별 몬스터 스텟'!O1745*'(참고)타워 스텟 가치'!$X$17,'스테이지별 몬스터 스텟'!P1745*'(참고)타워 스텟 가치'!$Y$17)</f>
        <v>1065740.970000007</v>
      </c>
      <c r="R1745">
        <v>1</v>
      </c>
      <c r="S1745">
        <f>VLOOKUP($F1745,'(참고)타워 스텟 가치'!$B$7:$L$11,S$2,0)+(VLOOKUP($F1745,'(참고)타워 스텟 가치'!$B$7:$L$11,S$2,0)*$E1745)</f>
        <v>351.50000000000227</v>
      </c>
      <c r="T1745">
        <f>VLOOKUP($F1745,'(참고)타워 스텟 가치'!$B$7:$L$11,T$2,0)+(VLOOKUP($F1745,'(참고)타워 스텟 가치'!$B$7:$L$11,T$2,0)*$E1745)</f>
        <v>632.70000000000402</v>
      </c>
      <c r="U1745">
        <f>VLOOKUP($F1745,'(참고)타워 스텟 가치'!$B$7:$L$11,U$2,0)+(VLOOKUP($F1745,'(참고)타워 스텟 가치'!$B$7:$L$11,U$2,0)*$E1745)</f>
        <v>703000.00000000454</v>
      </c>
      <c r="V1745">
        <f>VLOOKUP($F1745,'(참고)타워 스텟 가치'!$B$7:$L$11,V$2,0)+(VLOOKUP($F1745,'(참고)타워 스텟 가치'!$B$7:$L$11,V$2,0)*$E1745)</f>
        <v>4218.0000000000273</v>
      </c>
      <c r="W1745">
        <f>VLOOKUP($F1745,'(참고)타워 스텟 가치'!$B$7:$L$11,W$2,0)+(VLOOKUP($F1745,'(참고)타워 스텟 가치'!$B$7:$L$11,W$2,0)*$E1745)</f>
        <v>70.300000000000452</v>
      </c>
      <c r="X1745">
        <f>VLOOKUP($F1745,'(참고)타워 스텟 가치'!$B$7:$L$11,X$2,0)+(VLOOKUP($F1745,'(참고)타워 스텟 가치'!$B$7:$L$11,X$2,0)*$E1745)</f>
        <v>42.18000000000027</v>
      </c>
      <c r="Y1745">
        <f>VLOOKUP($F1745,'(참고)타워 스텟 가치'!$B$7:$L$11,Y$2,0)+(VLOOKUP($F1745,'(참고)타워 스텟 가치'!$B$7:$L$11,Y$2,0)*$E1745)</f>
        <v>0</v>
      </c>
      <c r="Z1745">
        <f>VLOOKUP($F1745,'(참고)타워 스텟 가치'!$B$7:$L$11,Z$2,0)+(VLOOKUP($F1745,'(참고)타워 스텟 가치'!$B$7:$L$11,Z$2,0)*$E1745)</f>
        <v>0</v>
      </c>
      <c r="AA1745">
        <f>VLOOKUP($F1745,'(참고)타워 스텟 가치'!$B$7:$L$11,AA$2,0)+(VLOOKUP($F1745,'(참고)타워 스텟 가치'!$B$7:$L$11,AA$2,0)*$E1745)</f>
        <v>98.420000000000627</v>
      </c>
      <c r="AB1745">
        <f>SUM('스테이지별 몬스터 스텟'!S1745*'(참고)타워 스텟 가치'!$Q$17,'스테이지별 몬스터 스텟'!T1745*'(참고)타워 스텟 가치'!$R$17,'스테이지별 몬스터 스텟'!U1745*'(참고)타워 스텟 가치'!$S$17,'스테이지별 몬스터 스텟'!V1745*'(참고)타워 스텟 가치'!$T$17,'스테이지별 몬스터 스텟'!W1745*'(참고)타워 스텟 가치'!$U$17,'스테이지별 몬스터 스텟'!X1745*'(참고)타워 스텟 가치'!$V$17,'스테이지별 몬스터 스텟'!Y1745*'(참고)타워 스텟 가치'!$W$17,'스테이지별 몬스터 스텟'!Z1745*'(참고)타워 스텟 가치'!$X$17,'스테이지별 몬스터 스텟'!AA1745*'(참고)타워 스텟 가치'!$Y$17)</f>
        <v>1064967.6700000069</v>
      </c>
      <c r="AC1745">
        <v>2</v>
      </c>
      <c r="AD1745">
        <f>VLOOKUP($F1745,'(참고)타워 스텟 가치'!$B$12:$L$16,AD$2,0)+(VLOOKUP($F1745,'(참고)타워 스텟 가치'!$B$12:$L$16,AD$2,0)*$E1745)</f>
        <v>351.50000000000227</v>
      </c>
      <c r="AE1745">
        <f>VLOOKUP($F1745,'(참고)타워 스텟 가치'!$B$12:$L$16,AE$2,0)+(VLOOKUP($F1745,'(참고)타워 스텟 가치'!$B$12:$L$16,AE$2,0)*$E1745)</f>
        <v>421.80000000000268</v>
      </c>
      <c r="AF1745">
        <f>VLOOKUP($F1745,'(참고)타워 스텟 가치'!$B$12:$L$16,AF$2,0)+(VLOOKUP($F1745,'(참고)타워 스텟 가치'!$B$12:$L$16,AF$2,0)*$E1745)</f>
        <v>703000.00000000454</v>
      </c>
      <c r="AG1745">
        <f>VLOOKUP($F1745,'(참고)타워 스텟 가치'!$B$12:$L$16,AG$2,0)+(VLOOKUP($F1745,'(참고)타워 스텟 가치'!$B$12:$L$16,AG$2,0)*$E1745)</f>
        <v>2109.0000000000136</v>
      </c>
      <c r="AH1745">
        <f>VLOOKUP($F1745,'(참고)타워 스텟 가치'!$B$12:$L$16,AH$2,0)+(VLOOKUP($F1745,'(참고)타워 스텟 가치'!$B$12:$L$16,AH$2,0)*$E1745)</f>
        <v>70.300000000000452</v>
      </c>
      <c r="AI1745">
        <f>VLOOKUP($F1745,'(참고)타워 스텟 가치'!$B$12:$L$16,AI$2,0)+(VLOOKUP($F1745,'(참고)타워 스텟 가치'!$B$12:$L$16,AI$2,0)*$E1745)</f>
        <v>42.18000000000027</v>
      </c>
      <c r="AJ1745">
        <f>VLOOKUP($F1745,'(참고)타워 스텟 가치'!$B$12:$L$16,AJ$2,0)+(VLOOKUP($F1745,'(참고)타워 스텟 가치'!$B$12:$L$16,AJ$2,0)*$E1745)</f>
        <v>0</v>
      </c>
      <c r="AK1745">
        <f>VLOOKUP($F1745,'(참고)타워 스텟 가치'!$B$12:$L$16,AK$2,0)+(VLOOKUP($F1745,'(참고)타워 스텟 가치'!$B$12:$L$16,AK$2,0)*$E1745)</f>
        <v>0</v>
      </c>
      <c r="AL1745">
        <f>VLOOKUP($F1745,'(참고)타워 스텟 가치'!$B$12:$L$16,AL$2,0)+(VLOOKUP($F1745,'(참고)타워 스텟 가치'!$B$12:$L$16,AL$2,0)*$E1745)</f>
        <v>196.84000000000125</v>
      </c>
      <c r="AM1745">
        <f>SUM('스테이지별 몬스터 스텟'!AD1745*'(참고)타워 스텟 가치'!$Q$17,'스테이지별 몬스터 스텟'!AE1745*'(참고)타워 스텟 가치'!$R$17,'스테이지별 몬스터 스텟'!AF1745*'(참고)타워 스텟 가치'!$S$17,'스테이지별 몬스터 스텟'!AG1745*'(참고)타워 스텟 가치'!$T$17,'스테이지별 몬스터 스텟'!AH1745*'(참고)타워 스텟 가치'!$U$17,'스테이지별 몬스터 스텟'!AI1745*'(참고)타워 스텟 가치'!$V$17,'스테이지별 몬스터 스텟'!AJ1745*'(참고)타워 스텟 가치'!$W$17,'스테이지별 몬스터 스텟'!AK1745*'(참고)타워 스텟 가치'!$X$17,'스테이지별 몬스터 스텟'!AL1745*'(참고)타워 스텟 가치'!$Y$17)</f>
        <v>1060630.1600000067</v>
      </c>
      <c r="AN1745">
        <v>3</v>
      </c>
    </row>
    <row r="1746" spans="3:40" x14ac:dyDescent="0.3">
      <c r="C1746">
        <v>2</v>
      </c>
      <c r="D1746">
        <f t="shared" si="83"/>
        <v>349</v>
      </c>
      <c r="E1746" s="52">
        <f>VLOOKUP(D1746,'스테이지별 난이도 설정'!B:C,2,0)</f>
        <v>139.6000000000009</v>
      </c>
      <c r="F1746" t="str">
        <f t="shared" si="84"/>
        <v>레어</v>
      </c>
      <c r="G1746">
        <f t="shared" si="82"/>
        <v>6</v>
      </c>
      <c r="H1746">
        <f>VLOOKUP($F1746,'(참고)타워 스텟 가치'!$B$2:$L$6,H$2,0)+(VLOOKUP($F1746,'(참고)타워 스텟 가치'!$B$2:$L$6,H$2,0)*$E1746)</f>
        <v>1581.7500000000102</v>
      </c>
      <c r="I1746">
        <f>VLOOKUP($F1746,'(참고)타워 스텟 가치'!$B$2:$L$6,I$2,0)+(VLOOKUP($F1746,'(참고)타워 스텟 가치'!$B$2:$L$6,I$2,0)*$E1746)</f>
        <v>316.35000000000201</v>
      </c>
      <c r="J1746">
        <f>VLOOKUP($F1746,'(참고)타워 스텟 가치'!$B$2:$L$6,J$2,0)+(VLOOKUP($F1746,'(참고)타워 스텟 가치'!$B$2:$L$6,J$2,0)*$E1746)</f>
        <v>703000.00000000454</v>
      </c>
      <c r="K1746">
        <f>VLOOKUP($F1746,'(참고)타워 스텟 가치'!$B$2:$L$6,K$2,0)+(VLOOKUP($F1746,'(참고)타워 스텟 가치'!$B$2:$L$6,K$2,0)*$E1746)</f>
        <v>6327.0000000000409</v>
      </c>
      <c r="L1746">
        <f>VLOOKUP($F1746,'(참고)타워 스텟 가치'!$B$2:$L$6,L$2,0)+(VLOOKUP($F1746,'(참고)타워 스텟 가치'!$B$2:$L$6,L$2,0)*$E1746)</f>
        <v>105.45000000000067</v>
      </c>
      <c r="M1746">
        <f>VLOOKUP($F1746,'(참고)타워 스텟 가치'!$B$2:$L$6,M$2,0)+(VLOOKUP($F1746,'(참고)타워 스텟 가치'!$B$2:$L$6,M$2,0)*$E1746)</f>
        <v>42.18000000000027</v>
      </c>
      <c r="N1746">
        <f>VLOOKUP($F1746,'(참고)타워 스텟 가치'!$B$2:$L$6,N$2,0)+(VLOOKUP($F1746,'(참고)타워 스텟 가치'!$B$2:$L$6,N$2,0)*$E1746)</f>
        <v>0</v>
      </c>
      <c r="O1746">
        <f>VLOOKUP($F1746,'(참고)타워 스텟 가치'!$B$2:$L$6,O$2,0)+(VLOOKUP($F1746,'(참고)타워 스텟 가치'!$B$2:$L$6,O$2,0)*$E1746)</f>
        <v>0</v>
      </c>
      <c r="P1746">
        <f>VLOOKUP($F1746,'(참고)타워 스텟 가치'!$B$2:$L$6,P$2,0)+(VLOOKUP($F1746,'(참고)타워 스텟 가치'!$B$2:$L$6,P$2,0)*$E1746)</f>
        <v>98.420000000000627</v>
      </c>
      <c r="Q1746">
        <f>SUM('스테이지별 몬스터 스텟'!H1746*'(참고)타워 스텟 가치'!$Q$17,'스테이지별 몬스터 스텟'!I1746*'(참고)타워 스텟 가치'!$R$17,'스테이지별 몬스터 스텟'!J1746*'(참고)타워 스텟 가치'!$S$17,'스테이지별 몬스터 스텟'!K1746*'(참고)타워 스텟 가치'!$T$17,'스테이지별 몬스터 스텟'!L1746*'(참고)타워 스텟 가치'!$U$17,'스테이지별 몬스터 스텟'!M1746*'(참고)타워 스텟 가치'!$V$17,'스테이지별 몬스터 스텟'!N1746*'(참고)타워 스텟 가치'!$W$17,'스테이지별 몬스터 스텟'!O1746*'(참고)타워 스텟 가치'!$X$17,'스테이지별 몬스터 스텟'!P1746*'(참고)타워 스텟 가치'!$Y$17)</f>
        <v>1071241.9450000068</v>
      </c>
      <c r="R1746">
        <v>1</v>
      </c>
      <c r="S1746">
        <f>VLOOKUP($F1746,'(참고)타워 스텟 가치'!$B$7:$L$11,S$2,0)+(VLOOKUP($F1746,'(참고)타워 스텟 가치'!$B$7:$L$11,S$2,0)*$E1746)</f>
        <v>527.25000000000341</v>
      </c>
      <c r="T1746">
        <f>VLOOKUP($F1746,'(참고)타워 스텟 가치'!$B$7:$L$11,T$2,0)+(VLOOKUP($F1746,'(참고)타워 스텟 가치'!$B$7:$L$11,T$2,0)*$E1746)</f>
        <v>949.05000000000609</v>
      </c>
      <c r="U1746">
        <f>VLOOKUP($F1746,'(참고)타워 스텟 가치'!$B$7:$L$11,U$2,0)+(VLOOKUP($F1746,'(참고)타워 스텟 가치'!$B$7:$L$11,U$2,0)*$E1746)</f>
        <v>703000.00000000454</v>
      </c>
      <c r="V1746">
        <f>VLOOKUP($F1746,'(참고)타워 스텟 가치'!$B$7:$L$11,V$2,0)+(VLOOKUP($F1746,'(참고)타워 스텟 가치'!$B$7:$L$11,V$2,0)*$E1746)</f>
        <v>6327.0000000000409</v>
      </c>
      <c r="W1746">
        <f>VLOOKUP($F1746,'(참고)타워 스텟 가치'!$B$7:$L$11,W$2,0)+(VLOOKUP($F1746,'(참고)타워 스텟 가치'!$B$7:$L$11,W$2,0)*$E1746)</f>
        <v>105.45000000000067</v>
      </c>
      <c r="X1746">
        <f>VLOOKUP($F1746,'(참고)타워 스텟 가치'!$B$7:$L$11,X$2,0)+(VLOOKUP($F1746,'(참고)타워 스텟 가치'!$B$7:$L$11,X$2,0)*$E1746)</f>
        <v>42.18000000000027</v>
      </c>
      <c r="Y1746">
        <f>VLOOKUP($F1746,'(참고)타워 스텟 가치'!$B$7:$L$11,Y$2,0)+(VLOOKUP($F1746,'(참고)타워 스텟 가치'!$B$7:$L$11,Y$2,0)*$E1746)</f>
        <v>0</v>
      </c>
      <c r="Z1746">
        <f>VLOOKUP($F1746,'(참고)타워 스텟 가치'!$B$7:$L$11,Z$2,0)+(VLOOKUP($F1746,'(참고)타워 스텟 가치'!$B$7:$L$11,Z$2,0)*$E1746)</f>
        <v>0</v>
      </c>
      <c r="AA1746">
        <f>VLOOKUP($F1746,'(참고)타워 스텟 가치'!$B$7:$L$11,AA$2,0)+(VLOOKUP($F1746,'(참고)타워 스텟 가치'!$B$7:$L$11,AA$2,0)*$E1746)</f>
        <v>98.420000000000627</v>
      </c>
      <c r="AB1746">
        <f>SUM('스테이지별 몬스터 스텟'!S1746*'(참고)타워 스텟 가치'!$Q$17,'스테이지별 몬스터 스텟'!T1746*'(참고)타워 스텟 가치'!$R$17,'스테이지별 몬스터 스텟'!U1746*'(참고)타워 스텟 가치'!$S$17,'스테이지별 몬스터 스텟'!V1746*'(참고)타워 스텟 가치'!$T$17,'스테이지별 몬스터 스텟'!W1746*'(참고)타워 스텟 가치'!$U$17,'스테이지별 몬스터 스텟'!X1746*'(참고)타워 스텟 가치'!$V$17,'스테이지별 몬스터 스텟'!Y1746*'(참고)타워 스텟 가치'!$W$17,'스테이지별 몬스터 스텟'!Z1746*'(참고)타워 스텟 가치'!$X$17,'스테이지별 몬스터 스텟'!AA1746*'(참고)타워 스텟 가치'!$Y$17)</f>
        <v>1070081.9950000066</v>
      </c>
      <c r="AC1746">
        <v>2</v>
      </c>
      <c r="AD1746">
        <f>VLOOKUP($F1746,'(참고)타워 스텟 가치'!$B$12:$L$16,AD$2,0)+(VLOOKUP($F1746,'(참고)타워 스텟 가치'!$B$12:$L$16,AD$2,0)*$E1746)</f>
        <v>527.25000000000341</v>
      </c>
      <c r="AE1746">
        <f>VLOOKUP($F1746,'(참고)타워 스텟 가치'!$B$12:$L$16,AE$2,0)+(VLOOKUP($F1746,'(참고)타워 스텟 가치'!$B$12:$L$16,AE$2,0)*$E1746)</f>
        <v>632.70000000000402</v>
      </c>
      <c r="AF1746">
        <f>VLOOKUP($F1746,'(참고)타워 스텟 가치'!$B$12:$L$16,AF$2,0)+(VLOOKUP($F1746,'(참고)타워 스텟 가치'!$B$12:$L$16,AF$2,0)*$E1746)</f>
        <v>703000.00000000454</v>
      </c>
      <c r="AG1746">
        <f>VLOOKUP($F1746,'(참고)타워 스텟 가치'!$B$12:$L$16,AG$2,0)+(VLOOKUP($F1746,'(참고)타워 스텟 가치'!$B$12:$L$16,AG$2,0)*$E1746)</f>
        <v>3163.5000000000205</v>
      </c>
      <c r="AH1746">
        <f>VLOOKUP($F1746,'(참고)타워 스텟 가치'!$B$12:$L$16,AH$2,0)+(VLOOKUP($F1746,'(참고)타워 스텟 가치'!$B$12:$L$16,AH$2,0)*$E1746)</f>
        <v>105.45000000000067</v>
      </c>
      <c r="AI1746">
        <f>VLOOKUP($F1746,'(참고)타워 스텟 가치'!$B$12:$L$16,AI$2,0)+(VLOOKUP($F1746,'(참고)타워 스텟 가치'!$B$12:$L$16,AI$2,0)*$E1746)</f>
        <v>42.18000000000027</v>
      </c>
      <c r="AJ1746">
        <f>VLOOKUP($F1746,'(참고)타워 스텟 가치'!$B$12:$L$16,AJ$2,0)+(VLOOKUP($F1746,'(참고)타워 스텟 가치'!$B$12:$L$16,AJ$2,0)*$E1746)</f>
        <v>0</v>
      </c>
      <c r="AK1746">
        <f>VLOOKUP($F1746,'(참고)타워 스텟 가치'!$B$12:$L$16,AK$2,0)+(VLOOKUP($F1746,'(참고)타워 스텟 가치'!$B$12:$L$16,AK$2,0)*$E1746)</f>
        <v>0</v>
      </c>
      <c r="AL1746">
        <f>VLOOKUP($F1746,'(참고)타워 스텟 가치'!$B$12:$L$16,AL$2,0)+(VLOOKUP($F1746,'(참고)타워 스텟 가치'!$B$12:$L$16,AL$2,0)*$E1746)</f>
        <v>196.84000000000125</v>
      </c>
      <c r="AM1746">
        <f>SUM('스테이지별 몬스터 스텟'!AD1746*'(참고)타워 스텟 가치'!$Q$17,'스테이지별 몬스터 스텟'!AE1746*'(참고)타워 스텟 가치'!$R$17,'스테이지별 몬스터 스텟'!AF1746*'(참고)타워 스텟 가치'!$S$17,'스테이지별 몬스터 스텟'!AG1746*'(참고)타워 스텟 가치'!$T$17,'스테이지별 몬스터 스텟'!AH1746*'(참고)타워 스텟 가치'!$U$17,'스테이지별 몬스터 스텟'!AI1746*'(참고)타워 스텟 가치'!$V$17,'스테이지별 몬스터 스텟'!AJ1746*'(참고)타워 스텟 가치'!$W$17,'스테이지별 몬스터 스텟'!AK1746*'(참고)타워 스텟 가치'!$X$17,'스테이지별 몬스터 스텟'!AL1746*'(참고)타워 스텟 가치'!$Y$17)</f>
        <v>1063477.3100000066</v>
      </c>
      <c r="AN1746">
        <v>3</v>
      </c>
    </row>
    <row r="1747" spans="3:40" x14ac:dyDescent="0.3">
      <c r="C1747">
        <v>3</v>
      </c>
      <c r="D1747">
        <f t="shared" si="83"/>
        <v>349</v>
      </c>
      <c r="E1747" s="52">
        <f>VLOOKUP(D1747,'스테이지별 난이도 설정'!B:C,2,0)</f>
        <v>139.6000000000009</v>
      </c>
      <c r="F1747" t="str">
        <f t="shared" si="84"/>
        <v>에픽</v>
      </c>
      <c r="G1747">
        <f t="shared" si="82"/>
        <v>6</v>
      </c>
      <c r="H1747">
        <f>VLOOKUP($F1747,'(참고)타워 스텟 가치'!$B$2:$L$6,H$2,0)+(VLOOKUP($F1747,'(참고)타워 스텟 가치'!$B$2:$L$6,H$2,0)*$E1747)</f>
        <v>2372.6250000000155</v>
      </c>
      <c r="I1747">
        <f>VLOOKUP($F1747,'(참고)타워 스텟 가치'!$B$2:$L$6,I$2,0)+(VLOOKUP($F1747,'(참고)타워 스텟 가치'!$B$2:$L$6,I$2,0)*$E1747)</f>
        <v>474.52500000000305</v>
      </c>
      <c r="J1747">
        <f>VLOOKUP($F1747,'(참고)타워 스텟 가치'!$B$2:$L$6,J$2,0)+(VLOOKUP($F1747,'(참고)타워 스텟 가치'!$B$2:$L$6,J$2,0)*$E1747)</f>
        <v>703000.00000000454</v>
      </c>
      <c r="K1747">
        <f>VLOOKUP($F1747,'(참고)타워 스텟 가치'!$B$2:$L$6,K$2,0)+(VLOOKUP($F1747,'(참고)타워 스텟 가치'!$B$2:$L$6,K$2,0)*$E1747)</f>
        <v>9490.5000000000618</v>
      </c>
      <c r="L1747">
        <f>VLOOKUP($F1747,'(참고)타워 스텟 가치'!$B$2:$L$6,L$2,0)+(VLOOKUP($F1747,'(참고)타워 스텟 가치'!$B$2:$L$6,L$2,0)*$E1747)</f>
        <v>158.17500000000101</v>
      </c>
      <c r="M1747">
        <f>VLOOKUP($F1747,'(참고)타워 스텟 가치'!$B$2:$L$6,M$2,0)+(VLOOKUP($F1747,'(참고)타워 스텟 가치'!$B$2:$L$6,M$2,0)*$E1747)</f>
        <v>42.18000000000027</v>
      </c>
      <c r="N1747">
        <f>VLOOKUP($F1747,'(참고)타워 스텟 가치'!$B$2:$L$6,N$2,0)+(VLOOKUP($F1747,'(참고)타워 스텟 가치'!$B$2:$L$6,N$2,0)*$E1747)</f>
        <v>0</v>
      </c>
      <c r="O1747">
        <f>VLOOKUP($F1747,'(참고)타워 스텟 가치'!$B$2:$L$6,O$2,0)+(VLOOKUP($F1747,'(참고)타워 스텟 가치'!$B$2:$L$6,O$2,0)*$E1747)</f>
        <v>0</v>
      </c>
      <c r="P1747">
        <f>VLOOKUP($F1747,'(참고)타워 스텟 가치'!$B$2:$L$6,P$2,0)+(VLOOKUP($F1747,'(참고)타워 스텟 가치'!$B$2:$L$6,P$2,0)*$E1747)</f>
        <v>98.420000000000627</v>
      </c>
      <c r="Q1747">
        <f>SUM('스테이지별 몬스터 스텟'!H1747*'(참고)타워 스텟 가치'!$Q$17,'스테이지별 몬스터 스텟'!I1747*'(참고)타워 스텟 가치'!$R$17,'스테이지별 몬스터 스텟'!J1747*'(참고)타워 스텟 가치'!$S$17,'스테이지별 몬스터 스텟'!K1747*'(참고)타워 스텟 가치'!$T$17,'스테이지별 몬스터 스텟'!L1747*'(참고)타워 스텟 가치'!$U$17,'스테이지별 몬스터 스텟'!M1747*'(참고)타워 스텟 가치'!$V$17,'스테이지별 몬스터 스텟'!N1747*'(참고)타워 스텟 가치'!$W$17,'스테이지별 몬스터 스텟'!O1747*'(참고)타워 스텟 가치'!$X$17,'스테이지별 몬스터 스텟'!P1747*'(참고)타워 스텟 가치'!$Y$17)</f>
        <v>1079493.4075000072</v>
      </c>
      <c r="R1747">
        <v>1</v>
      </c>
      <c r="S1747">
        <f>VLOOKUP($F1747,'(참고)타워 스텟 가치'!$B$7:$L$11,S$2,0)+(VLOOKUP($F1747,'(참고)타워 스텟 가치'!$B$7:$L$11,S$2,0)*$E1747)</f>
        <v>790.87500000000512</v>
      </c>
      <c r="T1747">
        <f>VLOOKUP($F1747,'(참고)타워 스텟 가치'!$B$7:$L$11,T$2,0)+(VLOOKUP($F1747,'(참고)타워 스텟 가치'!$B$7:$L$11,T$2,0)*$E1747)</f>
        <v>1423.5750000000091</v>
      </c>
      <c r="U1747">
        <f>VLOOKUP($F1747,'(참고)타워 스텟 가치'!$B$7:$L$11,U$2,0)+(VLOOKUP($F1747,'(참고)타워 스텟 가치'!$B$7:$L$11,U$2,0)*$E1747)</f>
        <v>703000.00000000454</v>
      </c>
      <c r="V1747">
        <f>VLOOKUP($F1747,'(참고)타워 스텟 가치'!$B$7:$L$11,V$2,0)+(VLOOKUP($F1747,'(참고)타워 스텟 가치'!$B$7:$L$11,V$2,0)*$E1747)</f>
        <v>9490.5000000000618</v>
      </c>
      <c r="W1747">
        <f>VLOOKUP($F1747,'(참고)타워 스텟 가치'!$B$7:$L$11,W$2,0)+(VLOOKUP($F1747,'(참고)타워 스텟 가치'!$B$7:$L$11,W$2,0)*$E1747)</f>
        <v>158.17500000000101</v>
      </c>
      <c r="X1747">
        <f>VLOOKUP($F1747,'(참고)타워 스텟 가치'!$B$7:$L$11,X$2,0)+(VLOOKUP($F1747,'(참고)타워 스텟 가치'!$B$7:$L$11,X$2,0)*$E1747)</f>
        <v>42.18000000000027</v>
      </c>
      <c r="Y1747">
        <f>VLOOKUP($F1747,'(참고)타워 스텟 가치'!$B$7:$L$11,Y$2,0)+(VLOOKUP($F1747,'(참고)타워 스텟 가치'!$B$7:$L$11,Y$2,0)*$E1747)</f>
        <v>0</v>
      </c>
      <c r="Z1747">
        <f>VLOOKUP($F1747,'(참고)타워 스텟 가치'!$B$7:$L$11,Z$2,0)+(VLOOKUP($F1747,'(참고)타워 스텟 가치'!$B$7:$L$11,Z$2,0)*$E1747)</f>
        <v>0</v>
      </c>
      <c r="AA1747">
        <f>VLOOKUP($F1747,'(참고)타워 스텟 가치'!$B$7:$L$11,AA$2,0)+(VLOOKUP($F1747,'(참고)타워 스텟 가치'!$B$7:$L$11,AA$2,0)*$E1747)</f>
        <v>98.420000000000627</v>
      </c>
      <c r="AB1747">
        <f>SUM('스테이지별 몬스터 스텟'!S1747*'(참고)타워 스텟 가치'!$Q$17,'스테이지별 몬스터 스텟'!T1747*'(참고)타워 스텟 가치'!$R$17,'스테이지별 몬스터 스텟'!U1747*'(참고)타워 스텟 가치'!$S$17,'스테이지별 몬스터 스텟'!V1747*'(참고)타워 스텟 가치'!$T$17,'스테이지별 몬스터 스텟'!W1747*'(참고)타워 스텟 가치'!$U$17,'스테이지별 몬스터 스텟'!X1747*'(참고)타워 스텟 가치'!$V$17,'스테이지별 몬스터 스텟'!Y1747*'(참고)타워 스텟 가치'!$W$17,'스테이지별 몬스터 스텟'!Z1747*'(참고)타워 스텟 가치'!$X$17,'스테이지별 몬스터 스텟'!AA1747*'(참고)타워 스텟 가치'!$Y$17)</f>
        <v>1077753.4825000071</v>
      </c>
      <c r="AC1747">
        <v>2</v>
      </c>
      <c r="AD1747">
        <f>VLOOKUP($F1747,'(참고)타워 스텟 가치'!$B$12:$L$16,AD$2,0)+(VLOOKUP($F1747,'(참고)타워 스텟 가치'!$B$12:$L$16,AD$2,0)*$E1747)</f>
        <v>790.87500000000512</v>
      </c>
      <c r="AE1747">
        <f>VLOOKUP($F1747,'(참고)타워 스텟 가치'!$B$12:$L$16,AE$2,0)+(VLOOKUP($F1747,'(참고)타워 스텟 가치'!$B$12:$L$16,AE$2,0)*$E1747)</f>
        <v>949.05000000000609</v>
      </c>
      <c r="AF1747">
        <f>VLOOKUP($F1747,'(참고)타워 스텟 가치'!$B$12:$L$16,AF$2,0)+(VLOOKUP($F1747,'(참고)타워 스텟 가치'!$B$12:$L$16,AF$2,0)*$E1747)</f>
        <v>703000.00000000454</v>
      </c>
      <c r="AG1747">
        <f>VLOOKUP($F1747,'(참고)타워 스텟 가치'!$B$12:$L$16,AG$2,0)+(VLOOKUP($F1747,'(참고)타워 스텟 가치'!$B$12:$L$16,AG$2,0)*$E1747)</f>
        <v>4745.2500000000309</v>
      </c>
      <c r="AH1747">
        <f>VLOOKUP($F1747,'(참고)타워 스텟 가치'!$B$12:$L$16,AH$2,0)+(VLOOKUP($F1747,'(참고)타워 스텟 가치'!$B$12:$L$16,AH$2,0)*$E1747)</f>
        <v>158.17500000000101</v>
      </c>
      <c r="AI1747">
        <f>VLOOKUP($F1747,'(참고)타워 스텟 가치'!$B$12:$L$16,AI$2,0)+(VLOOKUP($F1747,'(참고)타워 스텟 가치'!$B$12:$L$16,AI$2,0)*$E1747)</f>
        <v>42.18000000000027</v>
      </c>
      <c r="AJ1747">
        <f>VLOOKUP($F1747,'(참고)타워 스텟 가치'!$B$12:$L$16,AJ$2,0)+(VLOOKUP($F1747,'(참고)타워 스텟 가치'!$B$12:$L$16,AJ$2,0)*$E1747)</f>
        <v>0</v>
      </c>
      <c r="AK1747">
        <f>VLOOKUP($F1747,'(참고)타워 스텟 가치'!$B$12:$L$16,AK$2,0)+(VLOOKUP($F1747,'(참고)타워 스텟 가치'!$B$12:$L$16,AK$2,0)*$E1747)</f>
        <v>0</v>
      </c>
      <c r="AL1747">
        <f>VLOOKUP($F1747,'(참고)타워 스텟 가치'!$B$12:$L$16,AL$2,0)+(VLOOKUP($F1747,'(참고)타워 스텟 가치'!$B$12:$L$16,AL$2,0)*$E1747)</f>
        <v>196.84000000000125</v>
      </c>
      <c r="AM1747">
        <f>SUM('스테이지별 몬스터 스텟'!AD1747*'(참고)타워 스텟 가치'!$Q$17,'스테이지별 몬스터 스텟'!AE1747*'(참고)타워 스텟 가치'!$R$17,'스테이지별 몬스터 스텟'!AF1747*'(참고)타워 스텟 가치'!$S$17,'스테이지별 몬스터 스텟'!AG1747*'(참고)타워 스텟 가치'!$T$17,'스테이지별 몬스터 스텟'!AH1747*'(참고)타워 스텟 가치'!$U$17,'스테이지별 몬스터 스텟'!AI1747*'(참고)타워 스텟 가치'!$V$17,'스테이지별 몬스터 스텟'!AJ1747*'(참고)타워 스텟 가치'!$W$17,'스테이지별 몬스터 스텟'!AK1747*'(참고)타워 스텟 가치'!$X$17,'스테이지별 몬스터 스텟'!AL1747*'(참고)타워 스텟 가치'!$Y$17)</f>
        <v>1067748.0350000067</v>
      </c>
      <c r="AN1747">
        <v>3</v>
      </c>
    </row>
    <row r="1748" spans="3:40" x14ac:dyDescent="0.3">
      <c r="C1748">
        <v>4</v>
      </c>
      <c r="D1748">
        <f t="shared" si="83"/>
        <v>349</v>
      </c>
      <c r="E1748" s="52">
        <f>VLOOKUP(D1748,'스테이지별 난이도 설정'!B:C,2,0)</f>
        <v>139.6000000000009</v>
      </c>
      <c r="F1748" t="str">
        <f t="shared" si="84"/>
        <v>유니크</v>
      </c>
      <c r="G1748">
        <f t="shared" si="82"/>
        <v>6</v>
      </c>
      <c r="H1748">
        <f>VLOOKUP($F1748,'(참고)타워 스텟 가치'!$B$2:$L$6,H$2,0)+(VLOOKUP($F1748,'(참고)타워 스텟 가치'!$B$2:$L$6,H$2,0)*$E1748)</f>
        <v>3558.9375000000227</v>
      </c>
      <c r="I1748">
        <f>VLOOKUP($F1748,'(참고)타워 스텟 가치'!$B$2:$L$6,I$2,0)+(VLOOKUP($F1748,'(참고)타워 스텟 가치'!$B$2:$L$6,I$2,0)*$E1748)</f>
        <v>711.78750000000457</v>
      </c>
      <c r="J1748">
        <f>VLOOKUP($F1748,'(참고)타워 스텟 가치'!$B$2:$L$6,J$2,0)+(VLOOKUP($F1748,'(참고)타워 스텟 가치'!$B$2:$L$6,J$2,0)*$E1748)</f>
        <v>703000.00000000454</v>
      </c>
      <c r="K1748">
        <f>VLOOKUP($F1748,'(참고)타워 스텟 가치'!$B$2:$L$6,K$2,0)+(VLOOKUP($F1748,'(참고)타워 스텟 가치'!$B$2:$L$6,K$2,0)*$E1748)</f>
        <v>14235.750000000091</v>
      </c>
      <c r="L1748">
        <f>VLOOKUP($F1748,'(참고)타워 스텟 가치'!$B$2:$L$6,L$2,0)+(VLOOKUP($F1748,'(참고)타워 스텟 가치'!$B$2:$L$6,L$2,0)*$E1748)</f>
        <v>237.26250000000152</v>
      </c>
      <c r="M1748">
        <f>VLOOKUP($F1748,'(참고)타워 스텟 가치'!$B$2:$L$6,M$2,0)+(VLOOKUP($F1748,'(참고)타워 스텟 가치'!$B$2:$L$6,M$2,0)*$E1748)</f>
        <v>42.18000000000027</v>
      </c>
      <c r="N1748">
        <f>VLOOKUP($F1748,'(참고)타워 스텟 가치'!$B$2:$L$6,N$2,0)+(VLOOKUP($F1748,'(참고)타워 스텟 가치'!$B$2:$L$6,N$2,0)*$E1748)</f>
        <v>0</v>
      </c>
      <c r="O1748">
        <f>VLOOKUP($F1748,'(참고)타워 스텟 가치'!$B$2:$L$6,O$2,0)+(VLOOKUP($F1748,'(참고)타워 스텟 가치'!$B$2:$L$6,O$2,0)*$E1748)</f>
        <v>0</v>
      </c>
      <c r="P1748">
        <f>VLOOKUP($F1748,'(참고)타워 스텟 가치'!$B$2:$L$6,P$2,0)+(VLOOKUP($F1748,'(참고)타워 스텟 가치'!$B$2:$L$6,P$2,0)*$E1748)</f>
        <v>140.6000000000009</v>
      </c>
      <c r="Q1748">
        <f>SUM('스테이지별 몬스터 스텟'!H1748*'(참고)타워 스텟 가치'!$Q$17,'스테이지별 몬스터 스텟'!I1748*'(참고)타워 스텟 가치'!$R$17,'스테이지별 몬스터 스텟'!J1748*'(참고)타워 스텟 가치'!$S$17,'스테이지별 몬스터 스텟'!K1748*'(참고)타워 스텟 가치'!$T$17,'스테이지별 몬스터 스텟'!L1748*'(참고)타워 스텟 가치'!$U$17,'스테이지별 몬스터 스텟'!M1748*'(참고)타워 스텟 가치'!$V$17,'스테이지별 몬스터 스텟'!N1748*'(참고)타워 스텟 가치'!$W$17,'스테이지별 몬스터 스텟'!O1748*'(참고)타워 스텟 가치'!$X$17,'스테이지별 몬스터 스텟'!P1748*'(참고)타워 스텟 가치'!$Y$17)</f>
        <v>1091954.9612500069</v>
      </c>
      <c r="R1748">
        <v>1</v>
      </c>
      <c r="S1748">
        <f>VLOOKUP($F1748,'(참고)타워 스텟 가치'!$B$7:$L$11,S$2,0)+(VLOOKUP($F1748,'(참고)타워 스텟 가치'!$B$7:$L$11,S$2,0)*$E1748)</f>
        <v>1186.3125000000077</v>
      </c>
      <c r="T1748">
        <f>VLOOKUP($F1748,'(참고)타워 스텟 가치'!$B$7:$L$11,T$2,0)+(VLOOKUP($F1748,'(참고)타워 스텟 가치'!$B$7:$L$11,T$2,0)*$E1748)</f>
        <v>2135.3625000000138</v>
      </c>
      <c r="U1748">
        <f>VLOOKUP($F1748,'(참고)타워 스텟 가치'!$B$7:$L$11,U$2,0)+(VLOOKUP($F1748,'(참고)타워 스텟 가치'!$B$7:$L$11,U$2,0)*$E1748)</f>
        <v>703000.00000000454</v>
      </c>
      <c r="V1748">
        <f>VLOOKUP($F1748,'(참고)타워 스텟 가치'!$B$7:$L$11,V$2,0)+(VLOOKUP($F1748,'(참고)타워 스텟 가치'!$B$7:$L$11,V$2,0)*$E1748)</f>
        <v>14235.750000000091</v>
      </c>
      <c r="W1748">
        <f>VLOOKUP($F1748,'(참고)타워 스텟 가치'!$B$7:$L$11,W$2,0)+(VLOOKUP($F1748,'(참고)타워 스텟 가치'!$B$7:$L$11,W$2,0)*$E1748)</f>
        <v>237.26250000000152</v>
      </c>
      <c r="X1748">
        <f>VLOOKUP($F1748,'(참고)타워 스텟 가치'!$B$7:$L$11,X$2,0)+(VLOOKUP($F1748,'(참고)타워 스텟 가치'!$B$7:$L$11,X$2,0)*$E1748)</f>
        <v>42.18000000000027</v>
      </c>
      <c r="Y1748">
        <f>VLOOKUP($F1748,'(참고)타워 스텟 가치'!$B$7:$L$11,Y$2,0)+(VLOOKUP($F1748,'(참고)타워 스텟 가치'!$B$7:$L$11,Y$2,0)*$E1748)</f>
        <v>0</v>
      </c>
      <c r="Z1748">
        <f>VLOOKUP($F1748,'(참고)타워 스텟 가치'!$B$7:$L$11,Z$2,0)+(VLOOKUP($F1748,'(참고)타워 스텟 가치'!$B$7:$L$11,Z$2,0)*$E1748)</f>
        <v>0</v>
      </c>
      <c r="AA1748">
        <f>VLOOKUP($F1748,'(참고)타워 스텟 가치'!$B$7:$L$11,AA$2,0)+(VLOOKUP($F1748,'(참고)타워 스텟 가치'!$B$7:$L$11,AA$2,0)*$E1748)</f>
        <v>140.6000000000009</v>
      </c>
      <c r="AB1748">
        <f>SUM('스테이지별 몬스터 스텟'!S1748*'(참고)타워 스텟 가치'!$Q$17,'스테이지별 몬스터 스텟'!T1748*'(참고)타워 스텟 가치'!$R$17,'스테이지별 몬스터 스텟'!U1748*'(참고)타워 스텟 가치'!$S$17,'스테이지별 몬스터 스텟'!V1748*'(참고)타워 스텟 가치'!$T$17,'스테이지별 몬스터 스텟'!W1748*'(참고)타워 스텟 가치'!$U$17,'스테이지별 몬스터 스텟'!X1748*'(참고)타워 스텟 가치'!$V$17,'스테이지별 몬스터 스텟'!Y1748*'(참고)타워 스텟 가치'!$W$17,'스테이지별 몬스터 스텟'!Z1748*'(참고)타워 스텟 가치'!$X$17,'스테이지별 몬스터 스텟'!AA1748*'(참고)타워 스텟 가치'!$Y$17)</f>
        <v>1089345.0737500067</v>
      </c>
      <c r="AC1748">
        <v>2</v>
      </c>
      <c r="AD1748">
        <f>VLOOKUP($F1748,'(참고)타워 스텟 가치'!$B$12:$L$16,AD$2,0)+(VLOOKUP($F1748,'(참고)타워 스텟 가치'!$B$12:$L$16,AD$2,0)*$E1748)</f>
        <v>1186.3125000000077</v>
      </c>
      <c r="AE1748">
        <f>VLOOKUP($F1748,'(참고)타워 스텟 가치'!$B$12:$L$16,AE$2,0)+(VLOOKUP($F1748,'(참고)타워 스텟 가치'!$B$12:$L$16,AE$2,0)*$E1748)</f>
        <v>1423.5750000000091</v>
      </c>
      <c r="AF1748">
        <f>VLOOKUP($F1748,'(참고)타워 스텟 가치'!$B$12:$L$16,AF$2,0)+(VLOOKUP($F1748,'(참고)타워 스텟 가치'!$B$12:$L$16,AF$2,0)*$E1748)</f>
        <v>703000.00000000454</v>
      </c>
      <c r="AG1748">
        <f>VLOOKUP($F1748,'(참고)타워 스텟 가치'!$B$12:$L$16,AG$2,0)+(VLOOKUP($F1748,'(참고)타워 스텟 가치'!$B$12:$L$16,AG$2,0)*$E1748)</f>
        <v>7117.8750000000455</v>
      </c>
      <c r="AH1748">
        <f>VLOOKUP($F1748,'(참고)타워 스텟 가치'!$B$12:$L$16,AH$2,0)+(VLOOKUP($F1748,'(참고)타워 스텟 가치'!$B$12:$L$16,AH$2,0)*$E1748)</f>
        <v>237.26250000000152</v>
      </c>
      <c r="AI1748">
        <f>VLOOKUP($F1748,'(참고)타워 스텟 가치'!$B$12:$L$16,AI$2,0)+(VLOOKUP($F1748,'(참고)타워 스텟 가치'!$B$12:$L$16,AI$2,0)*$E1748)</f>
        <v>42.18000000000027</v>
      </c>
      <c r="AJ1748">
        <f>VLOOKUP($F1748,'(참고)타워 스텟 가치'!$B$12:$L$16,AJ$2,0)+(VLOOKUP($F1748,'(참고)타워 스텟 가치'!$B$12:$L$16,AJ$2,0)*$E1748)</f>
        <v>0</v>
      </c>
      <c r="AK1748">
        <f>VLOOKUP($F1748,'(참고)타워 스텟 가치'!$B$12:$L$16,AK$2,0)+(VLOOKUP($F1748,'(참고)타워 스텟 가치'!$B$12:$L$16,AK$2,0)*$E1748)</f>
        <v>0</v>
      </c>
      <c r="AL1748">
        <f>VLOOKUP($F1748,'(참고)타워 스텟 가치'!$B$12:$L$16,AL$2,0)+(VLOOKUP($F1748,'(참고)타워 스텟 가치'!$B$12:$L$16,AL$2,0)*$E1748)</f>
        <v>281.20000000000181</v>
      </c>
      <c r="AM1748">
        <f>SUM('스테이지별 몬스터 스텟'!AD1748*'(참고)타워 스텟 가치'!$Q$17,'스테이지별 몬스터 스텟'!AE1748*'(참고)타워 스텟 가치'!$R$17,'스테이지별 몬스터 스텟'!AF1748*'(참고)타워 스텟 가치'!$S$17,'스테이지별 몬스터 스텟'!AG1748*'(참고)타워 스텟 가치'!$T$17,'스테이지별 몬스터 스텟'!AH1748*'(참고)타워 스텟 가치'!$U$17,'스테이지별 몬스터 스텟'!AI1748*'(참고)타워 스텟 가치'!$V$17,'스테이지별 몬스터 스텟'!AJ1748*'(참고)타워 스텟 가치'!$W$17,'스테이지별 몬스터 스텟'!AK1748*'(참고)타워 스텟 가치'!$X$17,'스테이지별 몬스터 스텟'!AL1748*'(참고)타워 스텟 가치'!$Y$17)</f>
        <v>1074322.8425000065</v>
      </c>
      <c r="AN1748">
        <v>3</v>
      </c>
    </row>
    <row r="1749" spans="3:40" x14ac:dyDescent="0.3">
      <c r="C1749">
        <v>5</v>
      </c>
      <c r="D1749">
        <f t="shared" si="83"/>
        <v>349</v>
      </c>
      <c r="E1749" s="52">
        <f>VLOOKUP(D1749,'스테이지별 난이도 설정'!B:C,2,0)</f>
        <v>139.6000000000009</v>
      </c>
      <c r="F1749" t="str">
        <f t="shared" si="84"/>
        <v>스페셜</v>
      </c>
      <c r="G1749">
        <f t="shared" si="82"/>
        <v>6</v>
      </c>
      <c r="H1749">
        <f>VLOOKUP($F1749,'(참고)타워 스텟 가치'!$B$2:$L$6,H$2,0)+(VLOOKUP($F1749,'(참고)타워 스텟 가치'!$B$2:$L$6,H$2,0)*$E1749)</f>
        <v>5338.4062500000346</v>
      </c>
      <c r="I1749">
        <f>VLOOKUP($F1749,'(참고)타워 스텟 가치'!$B$2:$L$6,I$2,0)+(VLOOKUP($F1749,'(참고)타워 스텟 가치'!$B$2:$L$6,I$2,0)*$E1749)</f>
        <v>1067.6812500000069</v>
      </c>
      <c r="J1749">
        <f>VLOOKUP($F1749,'(참고)타워 스텟 가치'!$B$2:$L$6,J$2,0)+(VLOOKUP($F1749,'(참고)타워 스텟 가치'!$B$2:$L$6,J$2,0)*$E1749)</f>
        <v>703000.00000000454</v>
      </c>
      <c r="K1749">
        <f>VLOOKUP($F1749,'(참고)타워 스텟 가치'!$B$2:$L$6,K$2,0)+(VLOOKUP($F1749,'(참고)타워 스텟 가치'!$B$2:$L$6,K$2,0)*$E1749)</f>
        <v>21353.625000000138</v>
      </c>
      <c r="L1749">
        <f>VLOOKUP($F1749,'(참고)타워 스텟 가치'!$B$2:$L$6,L$2,0)+(VLOOKUP($F1749,'(참고)타워 스텟 가치'!$B$2:$L$6,L$2,0)*$E1749)</f>
        <v>355.89375000000229</v>
      </c>
      <c r="M1749">
        <f>VLOOKUP($F1749,'(참고)타워 스텟 가치'!$B$2:$L$6,M$2,0)+(VLOOKUP($F1749,'(참고)타워 스텟 가치'!$B$2:$L$6,M$2,0)*$E1749)</f>
        <v>42.18000000000027</v>
      </c>
      <c r="N1749">
        <f>VLOOKUP($F1749,'(참고)타워 스텟 가치'!$B$2:$L$6,N$2,0)+(VLOOKUP($F1749,'(참고)타워 스텟 가치'!$B$2:$L$6,N$2,0)*$E1749)</f>
        <v>0</v>
      </c>
      <c r="O1749">
        <f>VLOOKUP($F1749,'(참고)타워 스텟 가치'!$B$2:$L$6,O$2,0)+(VLOOKUP($F1749,'(참고)타워 스텟 가치'!$B$2:$L$6,O$2,0)*$E1749)</f>
        <v>0</v>
      </c>
      <c r="P1749">
        <f>VLOOKUP($F1749,'(참고)타워 스텟 가치'!$B$2:$L$6,P$2,0)+(VLOOKUP($F1749,'(참고)타워 스텟 가치'!$B$2:$L$6,P$2,0)*$E1749)</f>
        <v>140.6000000000009</v>
      </c>
      <c r="Q1749">
        <f>SUM('스테이지별 몬스터 스텟'!H1749*'(참고)타워 스텟 가치'!$Q$17,'스테이지별 몬스터 스텟'!I1749*'(참고)타워 스텟 가치'!$R$17,'스테이지별 몬스터 스텟'!J1749*'(참고)타워 스텟 가치'!$S$17,'스테이지별 몬스터 스텟'!K1749*'(참고)타워 스텟 가치'!$T$17,'스테이지별 몬스터 스텟'!L1749*'(참고)타워 스텟 가치'!$U$17,'스테이지별 몬스터 스텟'!M1749*'(참고)타워 스텟 가치'!$V$17,'스테이지별 몬스터 스텟'!N1749*'(참고)타워 스텟 가치'!$W$17,'스테이지별 몬스터 스텟'!O1749*'(참고)타워 스텟 가치'!$X$17,'스테이지별 몬스터 스텟'!P1749*'(참고)타워 스텟 가치'!$Y$17)</f>
        <v>1110520.7518750071</v>
      </c>
      <c r="R1749">
        <v>1</v>
      </c>
      <c r="S1749">
        <f>VLOOKUP($F1749,'(참고)타워 스텟 가치'!$B$7:$L$11,S$2,0)+(VLOOKUP($F1749,'(참고)타워 스텟 가치'!$B$7:$L$11,S$2,0)*$E1749)</f>
        <v>1779.4687500000114</v>
      </c>
      <c r="T1749">
        <f>VLOOKUP($F1749,'(참고)타워 스텟 가치'!$B$7:$L$11,T$2,0)+(VLOOKUP($F1749,'(참고)타워 스텟 가치'!$B$7:$L$11,T$2,0)*$E1749)</f>
        <v>3203.0437500000207</v>
      </c>
      <c r="U1749">
        <f>VLOOKUP($F1749,'(참고)타워 스텟 가치'!$B$7:$L$11,U$2,0)+(VLOOKUP($F1749,'(참고)타워 스텟 가치'!$B$7:$L$11,U$2,0)*$E1749)</f>
        <v>703000.00000000454</v>
      </c>
      <c r="V1749">
        <f>VLOOKUP($F1749,'(참고)타워 스텟 가치'!$B$7:$L$11,V$2,0)+(VLOOKUP($F1749,'(참고)타워 스텟 가치'!$B$7:$L$11,V$2,0)*$E1749)</f>
        <v>21353.625000000138</v>
      </c>
      <c r="W1749">
        <f>VLOOKUP($F1749,'(참고)타워 스텟 가치'!$B$7:$L$11,W$2,0)+(VLOOKUP($F1749,'(참고)타워 스텟 가치'!$B$7:$L$11,W$2,0)*$E1749)</f>
        <v>355.89375000000229</v>
      </c>
      <c r="X1749">
        <f>VLOOKUP($F1749,'(참고)타워 스텟 가치'!$B$7:$L$11,X$2,0)+(VLOOKUP($F1749,'(참고)타워 스텟 가치'!$B$7:$L$11,X$2,0)*$E1749)</f>
        <v>42.18000000000027</v>
      </c>
      <c r="Y1749">
        <f>VLOOKUP($F1749,'(참고)타워 스텟 가치'!$B$7:$L$11,Y$2,0)+(VLOOKUP($F1749,'(참고)타워 스텟 가치'!$B$7:$L$11,Y$2,0)*$E1749)</f>
        <v>0</v>
      </c>
      <c r="Z1749">
        <f>VLOOKUP($F1749,'(참고)타워 스텟 가치'!$B$7:$L$11,Z$2,0)+(VLOOKUP($F1749,'(참고)타워 스텟 가치'!$B$7:$L$11,Z$2,0)*$E1749)</f>
        <v>0</v>
      </c>
      <c r="AA1749">
        <f>VLOOKUP($F1749,'(참고)타워 스텟 가치'!$B$7:$L$11,AA$2,0)+(VLOOKUP($F1749,'(참고)타워 스텟 가치'!$B$7:$L$11,AA$2,0)*$E1749)</f>
        <v>140.6000000000009</v>
      </c>
      <c r="AB1749">
        <f>SUM('스테이지별 몬스터 스텟'!S1749*'(참고)타워 스텟 가치'!$Q$17,'스테이지별 몬스터 스텟'!T1749*'(참고)타워 스텟 가치'!$R$17,'스테이지별 몬스터 스텟'!U1749*'(참고)타워 스텟 가치'!$S$17,'스테이지별 몬스터 스텟'!V1749*'(참고)타워 스텟 가치'!$T$17,'스테이지별 몬스터 스텟'!W1749*'(참고)타워 스텟 가치'!$U$17,'스테이지별 몬스터 스텟'!X1749*'(참고)타워 스텟 가치'!$V$17,'스테이지별 몬스터 스텟'!Y1749*'(참고)타워 스텟 가치'!$W$17,'스테이지별 몬스터 스텟'!Z1749*'(참고)타워 스텟 가치'!$X$17,'스테이지별 몬스터 스텟'!AA1749*'(참고)타워 스텟 가치'!$Y$17)</f>
        <v>1106605.920625007</v>
      </c>
      <c r="AC1749">
        <v>2</v>
      </c>
      <c r="AD1749">
        <f>VLOOKUP($F1749,'(참고)타워 스텟 가치'!$B$12:$L$16,AD$2,0)+(VLOOKUP($F1749,'(참고)타워 스텟 가치'!$B$12:$L$16,AD$2,0)*$E1749)</f>
        <v>1779.4687500000114</v>
      </c>
      <c r="AE1749">
        <f>VLOOKUP($F1749,'(참고)타워 스텟 가치'!$B$12:$L$16,AE$2,0)+(VLOOKUP($F1749,'(참고)타워 스텟 가치'!$B$12:$L$16,AE$2,0)*$E1749)</f>
        <v>2135.3625000000138</v>
      </c>
      <c r="AF1749">
        <f>VLOOKUP($F1749,'(참고)타워 스텟 가치'!$B$12:$L$16,AF$2,0)+(VLOOKUP($F1749,'(참고)타워 스텟 가치'!$B$12:$L$16,AF$2,0)*$E1749)</f>
        <v>703000.00000000454</v>
      </c>
      <c r="AG1749">
        <f>VLOOKUP($F1749,'(참고)타워 스텟 가치'!$B$12:$L$16,AG$2,0)+(VLOOKUP($F1749,'(참고)타워 스텟 가치'!$B$12:$L$16,AG$2,0)*$E1749)</f>
        <v>10676.812500000069</v>
      </c>
      <c r="AH1749">
        <f>VLOOKUP($F1749,'(참고)타워 스텟 가치'!$B$12:$L$16,AH$2,0)+(VLOOKUP($F1749,'(참고)타워 스텟 가치'!$B$12:$L$16,AH$2,0)*$E1749)</f>
        <v>355.89375000000229</v>
      </c>
      <c r="AI1749">
        <f>VLOOKUP($F1749,'(참고)타워 스텟 가치'!$B$12:$L$16,AI$2,0)+(VLOOKUP($F1749,'(참고)타워 스텟 가치'!$B$12:$L$16,AI$2,0)*$E1749)</f>
        <v>42.18000000000027</v>
      </c>
      <c r="AJ1749">
        <f>VLOOKUP($F1749,'(참고)타워 스텟 가치'!$B$12:$L$16,AJ$2,0)+(VLOOKUP($F1749,'(참고)타워 스텟 가치'!$B$12:$L$16,AJ$2,0)*$E1749)</f>
        <v>0</v>
      </c>
      <c r="AK1749">
        <f>VLOOKUP($F1749,'(참고)타워 스텟 가치'!$B$12:$L$16,AK$2,0)+(VLOOKUP($F1749,'(참고)타워 스텟 가치'!$B$12:$L$16,AK$2,0)*$E1749)</f>
        <v>0</v>
      </c>
      <c r="AL1749">
        <f>VLOOKUP($F1749,'(참고)타워 스텟 가치'!$B$12:$L$16,AL$2,0)+(VLOOKUP($F1749,'(참고)타워 스텟 가치'!$B$12:$L$16,AL$2,0)*$E1749)</f>
        <v>281.20000000000181</v>
      </c>
      <c r="AM1749">
        <f>SUM('스테이지별 몬스터 스텟'!AD1749*'(참고)타워 스텟 가치'!$Q$17,'스테이지별 몬스터 스텟'!AE1749*'(참고)타워 스텟 가치'!$R$17,'스테이지별 몬스터 스텟'!AF1749*'(참고)타워 스텟 가치'!$S$17,'스테이지별 몬스터 스텟'!AG1749*'(참고)타워 스텟 가치'!$T$17,'스테이지별 몬스터 스텟'!AH1749*'(참고)타워 스텟 가치'!$U$17,'스테이지별 몬스터 스텟'!AI1749*'(참고)타워 스텟 가치'!$V$17,'스테이지별 몬스터 스텟'!AJ1749*'(참고)타워 스텟 가치'!$W$17,'스테이지별 몬스터 스텟'!AK1749*'(참고)타워 스텟 가치'!$X$17,'스테이지별 몬스터 스텟'!AL1749*'(참고)타워 스텟 가치'!$Y$17)</f>
        <v>1083931.9737500069</v>
      </c>
      <c r="AN1749">
        <v>3</v>
      </c>
    </row>
    <row r="1750" spans="3:40" x14ac:dyDescent="0.3">
      <c r="C1750">
        <v>1</v>
      </c>
      <c r="D1750">
        <f t="shared" si="83"/>
        <v>350</v>
      </c>
      <c r="E1750" s="52">
        <f>VLOOKUP(D1750,'스테이지별 난이도 설정'!B:C,2,0)</f>
        <v>140.00000000000091</v>
      </c>
      <c r="F1750" t="str">
        <f t="shared" si="84"/>
        <v>일반</v>
      </c>
      <c r="G1750">
        <f t="shared" si="82"/>
        <v>6</v>
      </c>
      <c r="H1750">
        <f>VLOOKUP($F1750,'(참고)타워 스텟 가치'!$B$2:$L$6,H$2,0)+(VLOOKUP($F1750,'(참고)타워 스텟 가치'!$B$2:$L$6,H$2,0)*$E1750)</f>
        <v>1057.5000000000068</v>
      </c>
      <c r="I1750">
        <f>VLOOKUP($F1750,'(참고)타워 스텟 가치'!$B$2:$L$6,I$2,0)+(VLOOKUP($F1750,'(참고)타워 스텟 가치'!$B$2:$L$6,I$2,0)*$E1750)</f>
        <v>211.50000000000136</v>
      </c>
      <c r="J1750">
        <f>VLOOKUP($F1750,'(참고)타워 스텟 가치'!$B$2:$L$6,J$2,0)+(VLOOKUP($F1750,'(참고)타워 스텟 가치'!$B$2:$L$6,J$2,0)*$E1750)</f>
        <v>705000.00000000454</v>
      </c>
      <c r="K1750">
        <f>VLOOKUP($F1750,'(참고)타워 스텟 가치'!$B$2:$L$6,K$2,0)+(VLOOKUP($F1750,'(참고)타워 스텟 가치'!$B$2:$L$6,K$2,0)*$E1750)</f>
        <v>4230.0000000000273</v>
      </c>
      <c r="L1750">
        <f>VLOOKUP($F1750,'(참고)타워 스텟 가치'!$B$2:$L$6,L$2,0)+(VLOOKUP($F1750,'(참고)타워 스텟 가치'!$B$2:$L$6,L$2,0)*$E1750)</f>
        <v>70.500000000000455</v>
      </c>
      <c r="M1750">
        <f>VLOOKUP($F1750,'(참고)타워 스텟 가치'!$B$2:$L$6,M$2,0)+(VLOOKUP($F1750,'(참고)타워 스텟 가치'!$B$2:$L$6,M$2,0)*$E1750)</f>
        <v>42.300000000000267</v>
      </c>
      <c r="N1750">
        <f>VLOOKUP($F1750,'(참고)타워 스텟 가치'!$B$2:$L$6,N$2,0)+(VLOOKUP($F1750,'(참고)타워 스텟 가치'!$B$2:$L$6,N$2,0)*$E1750)</f>
        <v>0</v>
      </c>
      <c r="O1750">
        <f>VLOOKUP($F1750,'(참고)타워 스텟 가치'!$B$2:$L$6,O$2,0)+(VLOOKUP($F1750,'(참고)타워 스텟 가치'!$B$2:$L$6,O$2,0)*$E1750)</f>
        <v>0</v>
      </c>
      <c r="P1750">
        <f>VLOOKUP($F1750,'(참고)타워 스텟 가치'!$B$2:$L$6,P$2,0)+(VLOOKUP($F1750,'(참고)타워 스텟 가치'!$B$2:$L$6,P$2,0)*$E1750)</f>
        <v>98.700000000000628</v>
      </c>
      <c r="Q1750">
        <f>SUM('스테이지별 몬스터 스텟'!H1750*'(참고)타워 스텟 가치'!$Q$17,'스테이지별 몬스터 스텟'!I1750*'(참고)타워 스텟 가치'!$R$17,'스테이지별 몬스터 스텟'!J1750*'(참고)타워 스텟 가치'!$S$17,'스테이지별 몬스터 스텟'!K1750*'(참고)타워 스텟 가치'!$T$17,'스테이지별 몬스터 스텟'!L1750*'(참고)타워 스텟 가치'!$U$17,'스테이지별 몬스터 스텟'!M1750*'(참고)타워 스텟 가치'!$V$17,'스테이지별 몬스터 스텟'!N1750*'(참고)타워 스텟 가치'!$W$17,'스테이지별 몬스터 스텟'!O1750*'(참고)타워 스텟 가치'!$X$17,'스테이지별 몬스터 스텟'!P1750*'(참고)타워 스텟 가치'!$Y$17)</f>
        <v>1068772.9500000067</v>
      </c>
      <c r="R1750">
        <v>1</v>
      </c>
      <c r="S1750">
        <f>VLOOKUP($F1750,'(참고)타워 스텟 가치'!$B$7:$L$11,S$2,0)+(VLOOKUP($F1750,'(참고)타워 스텟 가치'!$B$7:$L$11,S$2,0)*$E1750)</f>
        <v>352.50000000000227</v>
      </c>
      <c r="T1750">
        <f>VLOOKUP($F1750,'(참고)타워 스텟 가치'!$B$7:$L$11,T$2,0)+(VLOOKUP($F1750,'(참고)타워 스텟 가치'!$B$7:$L$11,T$2,0)*$E1750)</f>
        <v>634.50000000000409</v>
      </c>
      <c r="U1750">
        <f>VLOOKUP($F1750,'(참고)타워 스텟 가치'!$B$7:$L$11,U$2,0)+(VLOOKUP($F1750,'(참고)타워 스텟 가치'!$B$7:$L$11,U$2,0)*$E1750)</f>
        <v>705000.00000000454</v>
      </c>
      <c r="V1750">
        <f>VLOOKUP($F1750,'(참고)타워 스텟 가치'!$B$7:$L$11,V$2,0)+(VLOOKUP($F1750,'(참고)타워 스텟 가치'!$B$7:$L$11,V$2,0)*$E1750)</f>
        <v>4230.0000000000273</v>
      </c>
      <c r="W1750">
        <f>VLOOKUP($F1750,'(참고)타워 스텟 가치'!$B$7:$L$11,W$2,0)+(VLOOKUP($F1750,'(참고)타워 스텟 가치'!$B$7:$L$11,W$2,0)*$E1750)</f>
        <v>70.500000000000455</v>
      </c>
      <c r="X1750">
        <f>VLOOKUP($F1750,'(참고)타워 스텟 가치'!$B$7:$L$11,X$2,0)+(VLOOKUP($F1750,'(참고)타워 스텟 가치'!$B$7:$L$11,X$2,0)*$E1750)</f>
        <v>42.300000000000267</v>
      </c>
      <c r="Y1750">
        <f>VLOOKUP($F1750,'(참고)타워 스텟 가치'!$B$7:$L$11,Y$2,0)+(VLOOKUP($F1750,'(참고)타워 스텟 가치'!$B$7:$L$11,Y$2,0)*$E1750)</f>
        <v>0</v>
      </c>
      <c r="Z1750">
        <f>VLOOKUP($F1750,'(참고)타워 스텟 가치'!$B$7:$L$11,Z$2,0)+(VLOOKUP($F1750,'(참고)타워 스텟 가치'!$B$7:$L$11,Z$2,0)*$E1750)</f>
        <v>0</v>
      </c>
      <c r="AA1750">
        <f>VLOOKUP($F1750,'(참고)타워 스텟 가치'!$B$7:$L$11,AA$2,0)+(VLOOKUP($F1750,'(참고)타워 스텟 가치'!$B$7:$L$11,AA$2,0)*$E1750)</f>
        <v>98.700000000000628</v>
      </c>
      <c r="AB1750">
        <f>SUM('스테이지별 몬스터 스텟'!S1750*'(참고)타워 스텟 가치'!$Q$17,'스테이지별 몬스터 스텟'!T1750*'(참고)타워 스텟 가치'!$R$17,'스테이지별 몬스터 스텟'!U1750*'(참고)타워 스텟 가치'!$S$17,'스테이지별 몬스터 스텟'!V1750*'(참고)타워 스텟 가치'!$T$17,'스테이지별 몬스터 스텟'!W1750*'(참고)타워 스텟 가치'!$U$17,'스테이지별 몬스터 스텟'!X1750*'(참고)타워 스텟 가치'!$V$17,'스테이지별 몬스터 스텟'!Y1750*'(참고)타워 스텟 가치'!$W$17,'스테이지별 몬스터 스텟'!Z1750*'(참고)타워 스텟 가치'!$X$17,'스테이지별 몬스터 스텟'!AA1750*'(참고)타워 스텟 가치'!$Y$17)</f>
        <v>1067997.4500000067</v>
      </c>
      <c r="AC1750">
        <v>2</v>
      </c>
      <c r="AD1750">
        <f>VLOOKUP($F1750,'(참고)타워 스텟 가치'!$B$12:$L$16,AD$2,0)+(VLOOKUP($F1750,'(참고)타워 스텟 가치'!$B$12:$L$16,AD$2,0)*$E1750)</f>
        <v>352.50000000000227</v>
      </c>
      <c r="AE1750">
        <f>VLOOKUP($F1750,'(참고)타워 스텟 가치'!$B$12:$L$16,AE$2,0)+(VLOOKUP($F1750,'(참고)타워 스텟 가치'!$B$12:$L$16,AE$2,0)*$E1750)</f>
        <v>423.00000000000273</v>
      </c>
      <c r="AF1750">
        <f>VLOOKUP($F1750,'(참고)타워 스텟 가치'!$B$12:$L$16,AF$2,0)+(VLOOKUP($F1750,'(참고)타워 스텟 가치'!$B$12:$L$16,AF$2,0)*$E1750)</f>
        <v>705000.00000000454</v>
      </c>
      <c r="AG1750">
        <f>VLOOKUP($F1750,'(참고)타워 스텟 가치'!$B$12:$L$16,AG$2,0)+(VLOOKUP($F1750,'(참고)타워 스텟 가치'!$B$12:$L$16,AG$2,0)*$E1750)</f>
        <v>2115.0000000000136</v>
      </c>
      <c r="AH1750">
        <f>VLOOKUP($F1750,'(참고)타워 스텟 가치'!$B$12:$L$16,AH$2,0)+(VLOOKUP($F1750,'(참고)타워 스텟 가치'!$B$12:$L$16,AH$2,0)*$E1750)</f>
        <v>70.500000000000455</v>
      </c>
      <c r="AI1750">
        <f>VLOOKUP($F1750,'(참고)타워 스텟 가치'!$B$12:$L$16,AI$2,0)+(VLOOKUP($F1750,'(참고)타워 스텟 가치'!$B$12:$L$16,AI$2,0)*$E1750)</f>
        <v>42.300000000000267</v>
      </c>
      <c r="AJ1750">
        <f>VLOOKUP($F1750,'(참고)타워 스텟 가치'!$B$12:$L$16,AJ$2,0)+(VLOOKUP($F1750,'(참고)타워 스텟 가치'!$B$12:$L$16,AJ$2,0)*$E1750)</f>
        <v>0</v>
      </c>
      <c r="AK1750">
        <f>VLOOKUP($F1750,'(참고)타워 스텟 가치'!$B$12:$L$16,AK$2,0)+(VLOOKUP($F1750,'(참고)타워 스텟 가치'!$B$12:$L$16,AK$2,0)*$E1750)</f>
        <v>0</v>
      </c>
      <c r="AL1750">
        <f>VLOOKUP($F1750,'(참고)타워 스텟 가치'!$B$12:$L$16,AL$2,0)+(VLOOKUP($F1750,'(참고)타워 스텟 가치'!$B$12:$L$16,AL$2,0)*$E1750)</f>
        <v>197.40000000000126</v>
      </c>
      <c r="AM1750">
        <f>SUM('스테이지별 몬스터 스텟'!AD1750*'(참고)타워 스텟 가치'!$Q$17,'스테이지별 몬스터 스텟'!AE1750*'(참고)타워 스텟 가치'!$R$17,'스테이지별 몬스터 스텟'!AF1750*'(참고)타워 스텟 가치'!$S$17,'스테이지별 몬스터 스텟'!AG1750*'(참고)타워 스텟 가치'!$T$17,'스테이지별 몬스터 스텟'!AH1750*'(참고)타워 스텟 가치'!$U$17,'스테이지별 몬스터 스텟'!AI1750*'(참고)타워 스텟 가치'!$V$17,'스테이지별 몬스터 스텟'!AJ1750*'(참고)타워 스텟 가치'!$W$17,'스테이지별 몬스터 스텟'!AK1750*'(참고)타워 스텟 가치'!$X$17,'스테이지별 몬스터 스텟'!AL1750*'(참고)타워 스텟 가치'!$Y$17)</f>
        <v>1063647.6000000068</v>
      </c>
      <c r="AN1750">
        <v>3</v>
      </c>
    </row>
    <row r="1751" spans="3:40" x14ac:dyDescent="0.3">
      <c r="C1751">
        <v>2</v>
      </c>
      <c r="D1751">
        <f t="shared" si="83"/>
        <v>350</v>
      </c>
      <c r="E1751" s="52">
        <f>VLOOKUP(D1751,'스테이지별 난이도 설정'!B:C,2,0)</f>
        <v>140.00000000000091</v>
      </c>
      <c r="F1751" t="str">
        <f t="shared" si="84"/>
        <v>레어</v>
      </c>
      <c r="G1751">
        <f t="shared" si="82"/>
        <v>6</v>
      </c>
      <c r="H1751">
        <f>VLOOKUP($F1751,'(참고)타워 스텟 가치'!$B$2:$L$6,H$2,0)+(VLOOKUP($F1751,'(참고)타워 스텟 가치'!$B$2:$L$6,H$2,0)*$E1751)</f>
        <v>1586.2500000000102</v>
      </c>
      <c r="I1751">
        <f>VLOOKUP($F1751,'(참고)타워 스텟 가치'!$B$2:$L$6,I$2,0)+(VLOOKUP($F1751,'(참고)타워 스텟 가치'!$B$2:$L$6,I$2,0)*$E1751)</f>
        <v>317.25000000000205</v>
      </c>
      <c r="J1751">
        <f>VLOOKUP($F1751,'(참고)타워 스텟 가치'!$B$2:$L$6,J$2,0)+(VLOOKUP($F1751,'(참고)타워 스텟 가치'!$B$2:$L$6,J$2,0)*$E1751)</f>
        <v>705000.00000000454</v>
      </c>
      <c r="K1751">
        <f>VLOOKUP($F1751,'(참고)타워 스텟 가치'!$B$2:$L$6,K$2,0)+(VLOOKUP($F1751,'(참고)타워 스텟 가치'!$B$2:$L$6,K$2,0)*$E1751)</f>
        <v>6345.0000000000409</v>
      </c>
      <c r="L1751">
        <f>VLOOKUP($F1751,'(참고)타워 스텟 가치'!$B$2:$L$6,L$2,0)+(VLOOKUP($F1751,'(참고)타워 스텟 가치'!$B$2:$L$6,L$2,0)*$E1751)</f>
        <v>105.75000000000068</v>
      </c>
      <c r="M1751">
        <f>VLOOKUP($F1751,'(참고)타워 스텟 가치'!$B$2:$L$6,M$2,0)+(VLOOKUP($F1751,'(참고)타워 스텟 가치'!$B$2:$L$6,M$2,0)*$E1751)</f>
        <v>42.300000000000267</v>
      </c>
      <c r="N1751">
        <f>VLOOKUP($F1751,'(참고)타워 스텟 가치'!$B$2:$L$6,N$2,0)+(VLOOKUP($F1751,'(참고)타워 스텟 가치'!$B$2:$L$6,N$2,0)*$E1751)</f>
        <v>0</v>
      </c>
      <c r="O1751">
        <f>VLOOKUP($F1751,'(참고)타워 스텟 가치'!$B$2:$L$6,O$2,0)+(VLOOKUP($F1751,'(참고)타워 스텟 가치'!$B$2:$L$6,O$2,0)*$E1751)</f>
        <v>0</v>
      </c>
      <c r="P1751">
        <f>VLOOKUP($F1751,'(참고)타워 스텟 가치'!$B$2:$L$6,P$2,0)+(VLOOKUP($F1751,'(참고)타워 스텟 가치'!$B$2:$L$6,P$2,0)*$E1751)</f>
        <v>98.700000000000628</v>
      </c>
      <c r="Q1751">
        <f>SUM('스테이지별 몬스터 스텟'!H1751*'(참고)타워 스텟 가치'!$Q$17,'스테이지별 몬스터 스텟'!I1751*'(참고)타워 스텟 가치'!$R$17,'스테이지별 몬스터 스텟'!J1751*'(참고)타워 스텟 가치'!$S$17,'스테이지별 몬스터 스텟'!K1751*'(참고)타워 스텟 가치'!$T$17,'스테이지별 몬스터 스텟'!L1751*'(참고)타워 스텟 가치'!$U$17,'스테이지별 몬스터 스텟'!M1751*'(참고)타워 스텟 가치'!$V$17,'스테이지별 몬스터 스텟'!N1751*'(참고)타워 스텟 가치'!$W$17,'스테이지별 몬스터 스텟'!O1751*'(참고)타워 스텟 가치'!$X$17,'스테이지별 몬스터 스텟'!P1751*'(참고)타워 스텟 가치'!$Y$17)</f>
        <v>1074289.5750000067</v>
      </c>
      <c r="R1751">
        <v>1</v>
      </c>
      <c r="S1751">
        <f>VLOOKUP($F1751,'(참고)타워 스텟 가치'!$B$7:$L$11,S$2,0)+(VLOOKUP($F1751,'(참고)타워 스텟 가치'!$B$7:$L$11,S$2,0)*$E1751)</f>
        <v>528.75000000000341</v>
      </c>
      <c r="T1751">
        <f>VLOOKUP($F1751,'(참고)타워 스텟 가치'!$B$7:$L$11,T$2,0)+(VLOOKUP($F1751,'(참고)타워 스텟 가치'!$B$7:$L$11,T$2,0)*$E1751)</f>
        <v>951.75000000000614</v>
      </c>
      <c r="U1751">
        <f>VLOOKUP($F1751,'(참고)타워 스텟 가치'!$B$7:$L$11,U$2,0)+(VLOOKUP($F1751,'(참고)타워 스텟 가치'!$B$7:$L$11,U$2,0)*$E1751)</f>
        <v>705000.00000000454</v>
      </c>
      <c r="V1751">
        <f>VLOOKUP($F1751,'(참고)타워 스텟 가치'!$B$7:$L$11,V$2,0)+(VLOOKUP($F1751,'(참고)타워 스텟 가치'!$B$7:$L$11,V$2,0)*$E1751)</f>
        <v>6345.0000000000409</v>
      </c>
      <c r="W1751">
        <f>VLOOKUP($F1751,'(참고)타워 스텟 가치'!$B$7:$L$11,W$2,0)+(VLOOKUP($F1751,'(참고)타워 스텟 가치'!$B$7:$L$11,W$2,0)*$E1751)</f>
        <v>105.75000000000068</v>
      </c>
      <c r="X1751">
        <f>VLOOKUP($F1751,'(참고)타워 스텟 가치'!$B$7:$L$11,X$2,0)+(VLOOKUP($F1751,'(참고)타워 스텟 가치'!$B$7:$L$11,X$2,0)*$E1751)</f>
        <v>42.300000000000267</v>
      </c>
      <c r="Y1751">
        <f>VLOOKUP($F1751,'(참고)타워 스텟 가치'!$B$7:$L$11,Y$2,0)+(VLOOKUP($F1751,'(참고)타워 스텟 가치'!$B$7:$L$11,Y$2,0)*$E1751)</f>
        <v>0</v>
      </c>
      <c r="Z1751">
        <f>VLOOKUP($F1751,'(참고)타워 스텟 가치'!$B$7:$L$11,Z$2,0)+(VLOOKUP($F1751,'(참고)타워 스텟 가치'!$B$7:$L$11,Z$2,0)*$E1751)</f>
        <v>0</v>
      </c>
      <c r="AA1751">
        <f>VLOOKUP($F1751,'(참고)타워 스텟 가치'!$B$7:$L$11,AA$2,0)+(VLOOKUP($F1751,'(참고)타워 스텟 가치'!$B$7:$L$11,AA$2,0)*$E1751)</f>
        <v>98.700000000000628</v>
      </c>
      <c r="AB1751">
        <f>SUM('스테이지별 몬스터 스텟'!S1751*'(참고)타워 스텟 가치'!$Q$17,'스테이지별 몬스터 스텟'!T1751*'(참고)타워 스텟 가치'!$R$17,'스테이지별 몬스터 스텟'!U1751*'(참고)타워 스텟 가치'!$S$17,'스테이지별 몬스터 스텟'!V1751*'(참고)타워 스텟 가치'!$T$17,'스테이지별 몬스터 스텟'!W1751*'(참고)타워 스텟 가치'!$U$17,'스테이지별 몬스터 스텟'!X1751*'(참고)타워 스텟 가치'!$V$17,'스테이지별 몬스터 스텟'!Y1751*'(참고)타워 스텟 가치'!$W$17,'스테이지별 몬스터 스텟'!Z1751*'(참고)타워 스텟 가치'!$X$17,'스테이지별 몬스터 스텟'!AA1751*'(참고)타워 스텟 가치'!$Y$17)</f>
        <v>1073126.3250000067</v>
      </c>
      <c r="AC1751">
        <v>2</v>
      </c>
      <c r="AD1751">
        <f>VLOOKUP($F1751,'(참고)타워 스텟 가치'!$B$12:$L$16,AD$2,0)+(VLOOKUP($F1751,'(참고)타워 스텟 가치'!$B$12:$L$16,AD$2,0)*$E1751)</f>
        <v>528.75000000000341</v>
      </c>
      <c r="AE1751">
        <f>VLOOKUP($F1751,'(참고)타워 스텟 가치'!$B$12:$L$16,AE$2,0)+(VLOOKUP($F1751,'(참고)타워 스텟 가치'!$B$12:$L$16,AE$2,0)*$E1751)</f>
        <v>634.50000000000409</v>
      </c>
      <c r="AF1751">
        <f>VLOOKUP($F1751,'(참고)타워 스텟 가치'!$B$12:$L$16,AF$2,0)+(VLOOKUP($F1751,'(참고)타워 스텟 가치'!$B$12:$L$16,AF$2,0)*$E1751)</f>
        <v>705000.00000000454</v>
      </c>
      <c r="AG1751">
        <f>VLOOKUP($F1751,'(참고)타워 스텟 가치'!$B$12:$L$16,AG$2,0)+(VLOOKUP($F1751,'(참고)타워 스텟 가치'!$B$12:$L$16,AG$2,0)*$E1751)</f>
        <v>3172.5000000000205</v>
      </c>
      <c r="AH1751">
        <f>VLOOKUP($F1751,'(참고)타워 스텟 가치'!$B$12:$L$16,AH$2,0)+(VLOOKUP($F1751,'(참고)타워 스텟 가치'!$B$12:$L$16,AH$2,0)*$E1751)</f>
        <v>105.75000000000068</v>
      </c>
      <c r="AI1751">
        <f>VLOOKUP($F1751,'(참고)타워 스텟 가치'!$B$12:$L$16,AI$2,0)+(VLOOKUP($F1751,'(참고)타워 스텟 가치'!$B$12:$L$16,AI$2,0)*$E1751)</f>
        <v>42.300000000000267</v>
      </c>
      <c r="AJ1751">
        <f>VLOOKUP($F1751,'(참고)타워 스텟 가치'!$B$12:$L$16,AJ$2,0)+(VLOOKUP($F1751,'(참고)타워 스텟 가치'!$B$12:$L$16,AJ$2,0)*$E1751)</f>
        <v>0</v>
      </c>
      <c r="AK1751">
        <f>VLOOKUP($F1751,'(참고)타워 스텟 가치'!$B$12:$L$16,AK$2,0)+(VLOOKUP($F1751,'(참고)타워 스텟 가치'!$B$12:$L$16,AK$2,0)*$E1751)</f>
        <v>0</v>
      </c>
      <c r="AL1751">
        <f>VLOOKUP($F1751,'(참고)타워 스텟 가치'!$B$12:$L$16,AL$2,0)+(VLOOKUP($F1751,'(참고)타워 스텟 가치'!$B$12:$L$16,AL$2,0)*$E1751)</f>
        <v>197.40000000000126</v>
      </c>
      <c r="AM1751">
        <f>SUM('스테이지별 몬스터 스텟'!AD1751*'(참고)타워 스텟 가치'!$Q$17,'스테이지별 몬스터 스텟'!AE1751*'(참고)타워 스텟 가치'!$R$17,'스테이지별 몬스터 스텟'!AF1751*'(참고)타워 스텟 가치'!$S$17,'스테이지별 몬스터 스텟'!AG1751*'(참고)타워 스텟 가치'!$T$17,'스테이지별 몬스터 스텟'!AH1751*'(참고)타워 스텟 가치'!$U$17,'스테이지별 몬스터 스텟'!AI1751*'(참고)타워 스텟 가치'!$V$17,'스테이지별 몬스터 스텟'!AJ1751*'(참고)타워 스텟 가치'!$W$17,'스테이지별 몬스터 스텟'!AK1751*'(참고)타워 스텟 가치'!$X$17,'스테이지별 몬스터 스텟'!AL1751*'(참고)타워 스텟 가치'!$Y$17)</f>
        <v>1066502.8500000068</v>
      </c>
      <c r="AN1751">
        <v>3</v>
      </c>
    </row>
    <row r="1752" spans="3:40" x14ac:dyDescent="0.3">
      <c r="C1752">
        <v>3</v>
      </c>
      <c r="D1752">
        <f t="shared" si="83"/>
        <v>350</v>
      </c>
      <c r="E1752" s="52">
        <f>VLOOKUP(D1752,'스테이지별 난이도 설정'!B:C,2,0)</f>
        <v>140.00000000000091</v>
      </c>
      <c r="F1752" t="str">
        <f t="shared" si="84"/>
        <v>에픽</v>
      </c>
      <c r="G1752">
        <f t="shared" si="82"/>
        <v>6</v>
      </c>
      <c r="H1752">
        <f>VLOOKUP($F1752,'(참고)타워 스텟 가치'!$B$2:$L$6,H$2,0)+(VLOOKUP($F1752,'(참고)타워 스텟 가치'!$B$2:$L$6,H$2,0)*$E1752)</f>
        <v>2379.3750000000155</v>
      </c>
      <c r="I1752">
        <f>VLOOKUP($F1752,'(참고)타워 스텟 가치'!$B$2:$L$6,I$2,0)+(VLOOKUP($F1752,'(참고)타워 스텟 가치'!$B$2:$L$6,I$2,0)*$E1752)</f>
        <v>475.87500000000307</v>
      </c>
      <c r="J1752">
        <f>VLOOKUP($F1752,'(참고)타워 스텟 가치'!$B$2:$L$6,J$2,0)+(VLOOKUP($F1752,'(참고)타워 스텟 가치'!$B$2:$L$6,J$2,0)*$E1752)</f>
        <v>705000.00000000454</v>
      </c>
      <c r="K1752">
        <f>VLOOKUP($F1752,'(참고)타워 스텟 가치'!$B$2:$L$6,K$2,0)+(VLOOKUP($F1752,'(참고)타워 스텟 가치'!$B$2:$L$6,K$2,0)*$E1752)</f>
        <v>9517.5000000000618</v>
      </c>
      <c r="L1752">
        <f>VLOOKUP($F1752,'(참고)타워 스텟 가치'!$B$2:$L$6,L$2,0)+(VLOOKUP($F1752,'(참고)타워 스텟 가치'!$B$2:$L$6,L$2,0)*$E1752)</f>
        <v>158.62500000000102</v>
      </c>
      <c r="M1752">
        <f>VLOOKUP($F1752,'(참고)타워 스텟 가치'!$B$2:$L$6,M$2,0)+(VLOOKUP($F1752,'(참고)타워 스텟 가치'!$B$2:$L$6,M$2,0)*$E1752)</f>
        <v>42.300000000000267</v>
      </c>
      <c r="N1752">
        <f>VLOOKUP($F1752,'(참고)타워 스텟 가치'!$B$2:$L$6,N$2,0)+(VLOOKUP($F1752,'(참고)타워 스텟 가치'!$B$2:$L$6,N$2,0)*$E1752)</f>
        <v>0</v>
      </c>
      <c r="O1752">
        <f>VLOOKUP($F1752,'(참고)타워 스텟 가치'!$B$2:$L$6,O$2,0)+(VLOOKUP($F1752,'(참고)타워 스텟 가치'!$B$2:$L$6,O$2,0)*$E1752)</f>
        <v>0</v>
      </c>
      <c r="P1752">
        <f>VLOOKUP($F1752,'(참고)타워 스텟 가치'!$B$2:$L$6,P$2,0)+(VLOOKUP($F1752,'(참고)타워 스텟 가치'!$B$2:$L$6,P$2,0)*$E1752)</f>
        <v>98.700000000000628</v>
      </c>
      <c r="Q1752">
        <f>SUM('스테이지별 몬스터 스텟'!H1752*'(참고)타워 스텟 가치'!$Q$17,'스테이지별 몬스터 스텟'!I1752*'(참고)타워 스텟 가치'!$R$17,'스테이지별 몬스터 스텟'!J1752*'(참고)타워 스텟 가치'!$S$17,'스테이지별 몬스터 스텟'!K1752*'(참고)타워 스텟 가치'!$T$17,'스테이지별 몬스터 스텟'!L1752*'(참고)타워 스텟 가치'!$U$17,'스테이지별 몬스터 스텟'!M1752*'(참고)타워 스텟 가치'!$V$17,'스테이지별 몬스터 스텟'!N1752*'(참고)타워 스텟 가치'!$W$17,'스테이지별 몬스터 스텟'!O1752*'(참고)타워 스텟 가치'!$X$17,'스테이지별 몬스터 스텟'!P1752*'(참고)타워 스텟 가치'!$Y$17)</f>
        <v>1082564.5125000069</v>
      </c>
      <c r="R1752">
        <v>1</v>
      </c>
      <c r="S1752">
        <f>VLOOKUP($F1752,'(참고)타워 스텟 가치'!$B$7:$L$11,S$2,0)+(VLOOKUP($F1752,'(참고)타워 스텟 가치'!$B$7:$L$11,S$2,0)*$E1752)</f>
        <v>793.12500000000512</v>
      </c>
      <c r="T1752">
        <f>VLOOKUP($F1752,'(참고)타워 스텟 가치'!$B$7:$L$11,T$2,0)+(VLOOKUP($F1752,'(참고)타워 스텟 가치'!$B$7:$L$11,T$2,0)*$E1752)</f>
        <v>1427.6250000000091</v>
      </c>
      <c r="U1752">
        <f>VLOOKUP($F1752,'(참고)타워 스텟 가치'!$B$7:$L$11,U$2,0)+(VLOOKUP($F1752,'(참고)타워 스텟 가치'!$B$7:$L$11,U$2,0)*$E1752)</f>
        <v>705000.00000000454</v>
      </c>
      <c r="V1752">
        <f>VLOOKUP($F1752,'(참고)타워 스텟 가치'!$B$7:$L$11,V$2,0)+(VLOOKUP($F1752,'(참고)타워 스텟 가치'!$B$7:$L$11,V$2,0)*$E1752)</f>
        <v>9517.5000000000618</v>
      </c>
      <c r="W1752">
        <f>VLOOKUP($F1752,'(참고)타워 스텟 가치'!$B$7:$L$11,W$2,0)+(VLOOKUP($F1752,'(참고)타워 스텟 가치'!$B$7:$L$11,W$2,0)*$E1752)</f>
        <v>158.62500000000102</v>
      </c>
      <c r="X1752">
        <f>VLOOKUP($F1752,'(참고)타워 스텟 가치'!$B$7:$L$11,X$2,0)+(VLOOKUP($F1752,'(참고)타워 스텟 가치'!$B$7:$L$11,X$2,0)*$E1752)</f>
        <v>42.300000000000267</v>
      </c>
      <c r="Y1752">
        <f>VLOOKUP($F1752,'(참고)타워 스텟 가치'!$B$7:$L$11,Y$2,0)+(VLOOKUP($F1752,'(참고)타워 스텟 가치'!$B$7:$L$11,Y$2,0)*$E1752)</f>
        <v>0</v>
      </c>
      <c r="Z1752">
        <f>VLOOKUP($F1752,'(참고)타워 스텟 가치'!$B$7:$L$11,Z$2,0)+(VLOOKUP($F1752,'(참고)타워 스텟 가치'!$B$7:$L$11,Z$2,0)*$E1752)</f>
        <v>0</v>
      </c>
      <c r="AA1752">
        <f>VLOOKUP($F1752,'(참고)타워 스텟 가치'!$B$7:$L$11,AA$2,0)+(VLOOKUP($F1752,'(참고)타워 스텟 가치'!$B$7:$L$11,AA$2,0)*$E1752)</f>
        <v>98.700000000000628</v>
      </c>
      <c r="AB1752">
        <f>SUM('스테이지별 몬스터 스텟'!S1752*'(참고)타워 스텟 가치'!$Q$17,'스테이지별 몬스터 스텟'!T1752*'(참고)타워 스텟 가치'!$R$17,'스테이지별 몬스터 스텟'!U1752*'(참고)타워 스텟 가치'!$S$17,'스테이지별 몬스터 스텟'!V1752*'(참고)타워 스텟 가치'!$T$17,'스테이지별 몬스터 스텟'!W1752*'(참고)타워 스텟 가치'!$U$17,'스테이지별 몬스터 스텟'!X1752*'(참고)타워 스텟 가치'!$V$17,'스테이지별 몬스터 스텟'!Y1752*'(참고)타워 스텟 가치'!$W$17,'스테이지별 몬스터 스텟'!Z1752*'(참고)타워 스텟 가치'!$X$17,'스테이지별 몬스터 스텟'!AA1752*'(참고)타워 스텟 가치'!$Y$17)</f>
        <v>1080819.6375000069</v>
      </c>
      <c r="AC1752">
        <v>2</v>
      </c>
      <c r="AD1752">
        <f>VLOOKUP($F1752,'(참고)타워 스텟 가치'!$B$12:$L$16,AD$2,0)+(VLOOKUP($F1752,'(참고)타워 스텟 가치'!$B$12:$L$16,AD$2,0)*$E1752)</f>
        <v>793.12500000000512</v>
      </c>
      <c r="AE1752">
        <f>VLOOKUP($F1752,'(참고)타워 스텟 가치'!$B$12:$L$16,AE$2,0)+(VLOOKUP($F1752,'(참고)타워 스텟 가치'!$B$12:$L$16,AE$2,0)*$E1752)</f>
        <v>951.75000000000614</v>
      </c>
      <c r="AF1752">
        <f>VLOOKUP($F1752,'(참고)타워 스텟 가치'!$B$12:$L$16,AF$2,0)+(VLOOKUP($F1752,'(참고)타워 스텟 가치'!$B$12:$L$16,AF$2,0)*$E1752)</f>
        <v>705000.00000000454</v>
      </c>
      <c r="AG1752">
        <f>VLOOKUP($F1752,'(참고)타워 스텟 가치'!$B$12:$L$16,AG$2,0)+(VLOOKUP($F1752,'(참고)타워 스텟 가치'!$B$12:$L$16,AG$2,0)*$E1752)</f>
        <v>4758.7500000000309</v>
      </c>
      <c r="AH1752">
        <f>VLOOKUP($F1752,'(참고)타워 스텟 가치'!$B$12:$L$16,AH$2,0)+(VLOOKUP($F1752,'(참고)타워 스텟 가치'!$B$12:$L$16,AH$2,0)*$E1752)</f>
        <v>158.62500000000102</v>
      </c>
      <c r="AI1752">
        <f>VLOOKUP($F1752,'(참고)타워 스텟 가치'!$B$12:$L$16,AI$2,0)+(VLOOKUP($F1752,'(참고)타워 스텟 가치'!$B$12:$L$16,AI$2,0)*$E1752)</f>
        <v>42.300000000000267</v>
      </c>
      <c r="AJ1752">
        <f>VLOOKUP($F1752,'(참고)타워 스텟 가치'!$B$12:$L$16,AJ$2,0)+(VLOOKUP($F1752,'(참고)타워 스텟 가치'!$B$12:$L$16,AJ$2,0)*$E1752)</f>
        <v>0</v>
      </c>
      <c r="AK1752">
        <f>VLOOKUP($F1752,'(참고)타워 스텟 가치'!$B$12:$L$16,AK$2,0)+(VLOOKUP($F1752,'(참고)타워 스텟 가치'!$B$12:$L$16,AK$2,0)*$E1752)</f>
        <v>0</v>
      </c>
      <c r="AL1752">
        <f>VLOOKUP($F1752,'(참고)타워 스텟 가치'!$B$12:$L$16,AL$2,0)+(VLOOKUP($F1752,'(참고)타워 스텟 가치'!$B$12:$L$16,AL$2,0)*$E1752)</f>
        <v>197.40000000000126</v>
      </c>
      <c r="AM1752">
        <f>SUM('스테이지별 몬스터 스텟'!AD1752*'(참고)타워 스텟 가치'!$Q$17,'스테이지별 몬스터 스텟'!AE1752*'(참고)타워 스텟 가치'!$R$17,'스테이지별 몬스터 스텟'!AF1752*'(참고)타워 스텟 가치'!$S$17,'스테이지별 몬스터 스텟'!AG1752*'(참고)타워 스텟 가치'!$T$17,'스테이지별 몬스터 스텟'!AH1752*'(참고)타워 스텟 가치'!$U$17,'스테이지별 몬스터 스텟'!AI1752*'(참고)타워 스텟 가치'!$V$17,'스테이지별 몬스터 스텟'!AJ1752*'(참고)타워 스텟 가치'!$W$17,'스테이지별 몬스터 스텟'!AK1752*'(참고)타워 스텟 가치'!$X$17,'스테이지별 몬스터 스텟'!AL1752*'(참고)타워 스텟 가치'!$Y$17)</f>
        <v>1070785.7250000068</v>
      </c>
      <c r="AN1752">
        <v>3</v>
      </c>
    </row>
    <row r="1753" spans="3:40" x14ac:dyDescent="0.3">
      <c r="C1753">
        <v>4</v>
      </c>
      <c r="D1753">
        <f t="shared" si="83"/>
        <v>350</v>
      </c>
      <c r="E1753" s="52">
        <f>VLOOKUP(D1753,'스테이지별 난이도 설정'!B:C,2,0)</f>
        <v>140.00000000000091</v>
      </c>
      <c r="F1753" t="str">
        <f t="shared" si="84"/>
        <v>유니크</v>
      </c>
      <c r="G1753">
        <f t="shared" si="82"/>
        <v>6</v>
      </c>
      <c r="H1753">
        <f>VLOOKUP($F1753,'(참고)타워 스텟 가치'!$B$2:$L$6,H$2,0)+(VLOOKUP($F1753,'(참고)타워 스텟 가치'!$B$2:$L$6,H$2,0)*$E1753)</f>
        <v>3569.0625000000232</v>
      </c>
      <c r="I1753">
        <f>VLOOKUP($F1753,'(참고)타워 스텟 가치'!$B$2:$L$6,I$2,0)+(VLOOKUP($F1753,'(참고)타워 스텟 가치'!$B$2:$L$6,I$2,0)*$E1753)</f>
        <v>713.81250000000455</v>
      </c>
      <c r="J1753">
        <f>VLOOKUP($F1753,'(참고)타워 스텟 가치'!$B$2:$L$6,J$2,0)+(VLOOKUP($F1753,'(참고)타워 스텟 가치'!$B$2:$L$6,J$2,0)*$E1753)</f>
        <v>705000.00000000454</v>
      </c>
      <c r="K1753">
        <f>VLOOKUP($F1753,'(참고)타워 스텟 가치'!$B$2:$L$6,K$2,0)+(VLOOKUP($F1753,'(참고)타워 스텟 가치'!$B$2:$L$6,K$2,0)*$E1753)</f>
        <v>14276.250000000093</v>
      </c>
      <c r="L1753">
        <f>VLOOKUP($F1753,'(참고)타워 스텟 가치'!$B$2:$L$6,L$2,0)+(VLOOKUP($F1753,'(참고)타워 스텟 가치'!$B$2:$L$6,L$2,0)*$E1753)</f>
        <v>237.93750000000153</v>
      </c>
      <c r="M1753">
        <f>VLOOKUP($F1753,'(참고)타워 스텟 가치'!$B$2:$L$6,M$2,0)+(VLOOKUP($F1753,'(참고)타워 스텟 가치'!$B$2:$L$6,M$2,0)*$E1753)</f>
        <v>42.300000000000267</v>
      </c>
      <c r="N1753">
        <f>VLOOKUP($F1753,'(참고)타워 스텟 가치'!$B$2:$L$6,N$2,0)+(VLOOKUP($F1753,'(참고)타워 스텟 가치'!$B$2:$L$6,N$2,0)*$E1753)</f>
        <v>0</v>
      </c>
      <c r="O1753">
        <f>VLOOKUP($F1753,'(참고)타워 스텟 가치'!$B$2:$L$6,O$2,0)+(VLOOKUP($F1753,'(참고)타워 스텟 가치'!$B$2:$L$6,O$2,0)*$E1753)</f>
        <v>0</v>
      </c>
      <c r="P1753">
        <f>VLOOKUP($F1753,'(참고)타워 스텟 가치'!$B$2:$L$6,P$2,0)+(VLOOKUP($F1753,'(참고)타워 스텟 가치'!$B$2:$L$6,P$2,0)*$E1753)</f>
        <v>141.00000000000091</v>
      </c>
      <c r="Q1753">
        <f>SUM('스테이지별 몬스터 스텟'!H1753*'(참고)타워 스텟 가치'!$Q$17,'스테이지별 몬스터 스텟'!I1753*'(참고)타워 스텟 가치'!$R$17,'스테이지별 몬스터 스텟'!J1753*'(참고)타워 스텟 가치'!$S$17,'스테이지별 몬스터 스텟'!K1753*'(참고)타워 스텟 가치'!$T$17,'스테이지별 몬스터 스텟'!L1753*'(참고)타워 스텟 가치'!$U$17,'스테이지별 몬스터 스텟'!M1753*'(참고)타워 스텟 가치'!$V$17,'스테이지별 몬스터 스텟'!N1753*'(참고)타워 스텟 가치'!$W$17,'스테이지별 몬스터 스텟'!O1753*'(참고)타워 스텟 가치'!$X$17,'스테이지별 몬스터 스텟'!P1753*'(참고)타워 스텟 가치'!$Y$17)</f>
        <v>1095061.518750007</v>
      </c>
      <c r="R1753">
        <v>1</v>
      </c>
      <c r="S1753">
        <f>VLOOKUP($F1753,'(참고)타워 스텟 가치'!$B$7:$L$11,S$2,0)+(VLOOKUP($F1753,'(참고)타워 스텟 가치'!$B$7:$L$11,S$2,0)*$E1753)</f>
        <v>1189.6875000000077</v>
      </c>
      <c r="T1753">
        <f>VLOOKUP($F1753,'(참고)타워 스텟 가치'!$B$7:$L$11,T$2,0)+(VLOOKUP($F1753,'(참고)타워 스텟 가치'!$B$7:$L$11,T$2,0)*$E1753)</f>
        <v>2141.4375000000136</v>
      </c>
      <c r="U1753">
        <f>VLOOKUP($F1753,'(참고)타워 스텟 가치'!$B$7:$L$11,U$2,0)+(VLOOKUP($F1753,'(참고)타워 스텟 가치'!$B$7:$L$11,U$2,0)*$E1753)</f>
        <v>705000.00000000454</v>
      </c>
      <c r="V1753">
        <f>VLOOKUP($F1753,'(참고)타워 스텟 가치'!$B$7:$L$11,V$2,0)+(VLOOKUP($F1753,'(참고)타워 스텟 가치'!$B$7:$L$11,V$2,0)*$E1753)</f>
        <v>14276.250000000093</v>
      </c>
      <c r="W1753">
        <f>VLOOKUP($F1753,'(참고)타워 스텟 가치'!$B$7:$L$11,W$2,0)+(VLOOKUP($F1753,'(참고)타워 스텟 가치'!$B$7:$L$11,W$2,0)*$E1753)</f>
        <v>237.93750000000153</v>
      </c>
      <c r="X1753">
        <f>VLOOKUP($F1753,'(참고)타워 스텟 가치'!$B$7:$L$11,X$2,0)+(VLOOKUP($F1753,'(참고)타워 스텟 가치'!$B$7:$L$11,X$2,0)*$E1753)</f>
        <v>42.300000000000267</v>
      </c>
      <c r="Y1753">
        <f>VLOOKUP($F1753,'(참고)타워 스텟 가치'!$B$7:$L$11,Y$2,0)+(VLOOKUP($F1753,'(참고)타워 스텟 가치'!$B$7:$L$11,Y$2,0)*$E1753)</f>
        <v>0</v>
      </c>
      <c r="Z1753">
        <f>VLOOKUP($F1753,'(참고)타워 스텟 가치'!$B$7:$L$11,Z$2,0)+(VLOOKUP($F1753,'(참고)타워 스텟 가치'!$B$7:$L$11,Z$2,0)*$E1753)</f>
        <v>0</v>
      </c>
      <c r="AA1753">
        <f>VLOOKUP($F1753,'(참고)타워 스텟 가치'!$B$7:$L$11,AA$2,0)+(VLOOKUP($F1753,'(참고)타워 스텟 가치'!$B$7:$L$11,AA$2,0)*$E1753)</f>
        <v>141.00000000000091</v>
      </c>
      <c r="AB1753">
        <f>SUM('스테이지별 몬스터 스텟'!S1753*'(참고)타워 스텟 가치'!$Q$17,'스테이지별 몬스터 스텟'!T1753*'(참고)타워 스텟 가치'!$R$17,'스테이지별 몬스터 스텟'!U1753*'(참고)타워 스텟 가치'!$S$17,'스테이지별 몬스터 스텟'!V1753*'(참고)타워 스텟 가치'!$T$17,'스테이지별 몬스터 스텟'!W1753*'(참고)타워 스텟 가치'!$U$17,'스테이지별 몬스터 스텟'!X1753*'(참고)타워 스텟 가치'!$V$17,'스테이지별 몬스터 스텟'!Y1753*'(참고)타워 스텟 가치'!$W$17,'스테이지별 몬스터 스텟'!Z1753*'(참고)타워 스텟 가치'!$X$17,'스테이지별 몬스터 스텟'!AA1753*'(참고)타워 스텟 가치'!$Y$17)</f>
        <v>1092444.206250007</v>
      </c>
      <c r="AC1753">
        <v>2</v>
      </c>
      <c r="AD1753">
        <f>VLOOKUP($F1753,'(참고)타워 스텟 가치'!$B$12:$L$16,AD$2,0)+(VLOOKUP($F1753,'(참고)타워 스텟 가치'!$B$12:$L$16,AD$2,0)*$E1753)</f>
        <v>1189.6875000000077</v>
      </c>
      <c r="AE1753">
        <f>VLOOKUP($F1753,'(참고)타워 스텟 가치'!$B$12:$L$16,AE$2,0)+(VLOOKUP($F1753,'(참고)타워 스텟 가치'!$B$12:$L$16,AE$2,0)*$E1753)</f>
        <v>1427.6250000000091</v>
      </c>
      <c r="AF1753">
        <f>VLOOKUP($F1753,'(참고)타워 스텟 가치'!$B$12:$L$16,AF$2,0)+(VLOOKUP($F1753,'(참고)타워 스텟 가치'!$B$12:$L$16,AF$2,0)*$E1753)</f>
        <v>705000.00000000454</v>
      </c>
      <c r="AG1753">
        <f>VLOOKUP($F1753,'(참고)타워 스텟 가치'!$B$12:$L$16,AG$2,0)+(VLOOKUP($F1753,'(참고)타워 스텟 가치'!$B$12:$L$16,AG$2,0)*$E1753)</f>
        <v>7138.1250000000464</v>
      </c>
      <c r="AH1753">
        <f>VLOOKUP($F1753,'(참고)타워 스텟 가치'!$B$12:$L$16,AH$2,0)+(VLOOKUP($F1753,'(참고)타워 스텟 가치'!$B$12:$L$16,AH$2,0)*$E1753)</f>
        <v>237.93750000000153</v>
      </c>
      <c r="AI1753">
        <f>VLOOKUP($F1753,'(참고)타워 스텟 가치'!$B$12:$L$16,AI$2,0)+(VLOOKUP($F1753,'(참고)타워 스텟 가치'!$B$12:$L$16,AI$2,0)*$E1753)</f>
        <v>42.300000000000267</v>
      </c>
      <c r="AJ1753">
        <f>VLOOKUP($F1753,'(참고)타워 스텟 가치'!$B$12:$L$16,AJ$2,0)+(VLOOKUP($F1753,'(참고)타워 스텟 가치'!$B$12:$L$16,AJ$2,0)*$E1753)</f>
        <v>0</v>
      </c>
      <c r="AK1753">
        <f>VLOOKUP($F1753,'(참고)타워 스텟 가치'!$B$12:$L$16,AK$2,0)+(VLOOKUP($F1753,'(참고)타워 스텟 가치'!$B$12:$L$16,AK$2,0)*$E1753)</f>
        <v>0</v>
      </c>
      <c r="AL1753">
        <f>VLOOKUP($F1753,'(참고)타워 스텟 가치'!$B$12:$L$16,AL$2,0)+(VLOOKUP($F1753,'(참고)타워 스텟 가치'!$B$12:$L$16,AL$2,0)*$E1753)</f>
        <v>282.00000000000182</v>
      </c>
      <c r="AM1753">
        <f>SUM('스테이지별 몬스터 스텟'!AD1753*'(참고)타워 스텟 가치'!$Q$17,'스테이지별 몬스터 스텟'!AE1753*'(참고)타워 스텟 가치'!$R$17,'스테이지별 몬스터 스텟'!AF1753*'(참고)타워 스텟 가치'!$S$17,'스테이지별 몬스터 스텟'!AG1753*'(참고)타워 스텟 가치'!$T$17,'스테이지별 몬스터 스텟'!AH1753*'(참고)타워 스텟 가치'!$U$17,'스테이지별 몬스터 스텟'!AI1753*'(참고)타워 스텟 가치'!$V$17,'스테이지별 몬스터 스텟'!AJ1753*'(참고)타워 스텟 가치'!$W$17,'스테이지별 몬스터 스텟'!AK1753*'(참고)타워 스텟 가치'!$X$17,'스테이지별 몬스터 스텟'!AL1753*'(참고)타워 스텟 가치'!$Y$17)</f>
        <v>1077379.2375000068</v>
      </c>
      <c r="AN1753">
        <v>3</v>
      </c>
    </row>
    <row r="1754" spans="3:40" x14ac:dyDescent="0.3">
      <c r="C1754">
        <v>5</v>
      </c>
      <c r="D1754">
        <f t="shared" si="83"/>
        <v>350</v>
      </c>
      <c r="E1754" s="52">
        <f>VLOOKUP(D1754,'스테이지별 난이도 설정'!B:C,2,0)</f>
        <v>140.00000000000091</v>
      </c>
      <c r="F1754" t="str">
        <f t="shared" si="84"/>
        <v>스페셜</v>
      </c>
      <c r="G1754">
        <f t="shared" si="82"/>
        <v>6</v>
      </c>
      <c r="H1754">
        <f>VLOOKUP($F1754,'(참고)타워 스텟 가치'!$B$2:$L$6,H$2,0)+(VLOOKUP($F1754,'(참고)타워 스텟 가치'!$B$2:$L$6,H$2,0)*$E1754)</f>
        <v>5353.5937500000346</v>
      </c>
      <c r="I1754">
        <f>VLOOKUP($F1754,'(참고)타워 스텟 가치'!$B$2:$L$6,I$2,0)+(VLOOKUP($F1754,'(참고)타워 스텟 가치'!$B$2:$L$6,I$2,0)*$E1754)</f>
        <v>1070.7187500000068</v>
      </c>
      <c r="J1754">
        <f>VLOOKUP($F1754,'(참고)타워 스텟 가치'!$B$2:$L$6,J$2,0)+(VLOOKUP($F1754,'(참고)타워 스텟 가치'!$B$2:$L$6,J$2,0)*$E1754)</f>
        <v>705000.00000000454</v>
      </c>
      <c r="K1754">
        <f>VLOOKUP($F1754,'(참고)타워 스텟 가치'!$B$2:$L$6,K$2,0)+(VLOOKUP($F1754,'(참고)타워 스텟 가치'!$B$2:$L$6,K$2,0)*$E1754)</f>
        <v>21414.375000000138</v>
      </c>
      <c r="L1754">
        <f>VLOOKUP($F1754,'(참고)타워 스텟 가치'!$B$2:$L$6,L$2,0)+(VLOOKUP($F1754,'(참고)타워 스텟 가치'!$B$2:$L$6,L$2,0)*$E1754)</f>
        <v>356.90625000000227</v>
      </c>
      <c r="M1754">
        <f>VLOOKUP($F1754,'(참고)타워 스텟 가치'!$B$2:$L$6,M$2,0)+(VLOOKUP($F1754,'(참고)타워 스텟 가치'!$B$2:$L$6,M$2,0)*$E1754)</f>
        <v>42.300000000000267</v>
      </c>
      <c r="N1754">
        <f>VLOOKUP($F1754,'(참고)타워 스텟 가치'!$B$2:$L$6,N$2,0)+(VLOOKUP($F1754,'(참고)타워 스텟 가치'!$B$2:$L$6,N$2,0)*$E1754)</f>
        <v>0</v>
      </c>
      <c r="O1754">
        <f>VLOOKUP($F1754,'(참고)타워 스텟 가치'!$B$2:$L$6,O$2,0)+(VLOOKUP($F1754,'(참고)타워 스텟 가치'!$B$2:$L$6,O$2,0)*$E1754)</f>
        <v>0</v>
      </c>
      <c r="P1754">
        <f>VLOOKUP($F1754,'(참고)타워 스텟 가치'!$B$2:$L$6,P$2,0)+(VLOOKUP($F1754,'(참고)타워 스텟 가치'!$B$2:$L$6,P$2,0)*$E1754)</f>
        <v>141.00000000000091</v>
      </c>
      <c r="Q1754">
        <f>SUM('스테이지별 몬스터 스텟'!H1754*'(참고)타워 스텟 가치'!$Q$17,'스테이지별 몬스터 스텟'!I1754*'(참고)타워 스텟 가치'!$R$17,'스테이지별 몬스터 스텟'!J1754*'(참고)타워 스텟 가치'!$S$17,'스테이지별 몬스터 스텟'!K1754*'(참고)타워 스텟 가치'!$T$17,'스테이지별 몬스터 스텟'!L1754*'(참고)타워 스텟 가치'!$U$17,'스테이지별 몬스터 스텟'!M1754*'(참고)타워 스텟 가치'!$V$17,'스테이지별 몬스터 스텟'!N1754*'(참고)타워 스텟 가치'!$W$17,'스테이지별 몬스터 스텟'!O1754*'(참고)타워 스텟 가치'!$X$17,'스테이지별 몬스터 스텟'!P1754*'(참고)타워 스텟 가치'!$Y$17)</f>
        <v>1113680.128125007</v>
      </c>
      <c r="R1754">
        <v>1</v>
      </c>
      <c r="S1754">
        <f>VLOOKUP($F1754,'(참고)타워 스텟 가치'!$B$7:$L$11,S$2,0)+(VLOOKUP($F1754,'(참고)타워 스텟 가치'!$B$7:$L$11,S$2,0)*$E1754)</f>
        <v>1784.5312500000116</v>
      </c>
      <c r="T1754">
        <f>VLOOKUP($F1754,'(참고)타워 스텟 가치'!$B$7:$L$11,T$2,0)+(VLOOKUP($F1754,'(참고)타워 스텟 가치'!$B$7:$L$11,T$2,0)*$E1754)</f>
        <v>3212.1562500000209</v>
      </c>
      <c r="U1754">
        <f>VLOOKUP($F1754,'(참고)타워 스텟 가치'!$B$7:$L$11,U$2,0)+(VLOOKUP($F1754,'(참고)타워 스텟 가치'!$B$7:$L$11,U$2,0)*$E1754)</f>
        <v>705000.00000000454</v>
      </c>
      <c r="V1754">
        <f>VLOOKUP($F1754,'(참고)타워 스텟 가치'!$B$7:$L$11,V$2,0)+(VLOOKUP($F1754,'(참고)타워 스텟 가치'!$B$7:$L$11,V$2,0)*$E1754)</f>
        <v>21414.375000000138</v>
      </c>
      <c r="W1754">
        <f>VLOOKUP($F1754,'(참고)타워 스텟 가치'!$B$7:$L$11,W$2,0)+(VLOOKUP($F1754,'(참고)타워 스텟 가치'!$B$7:$L$11,W$2,0)*$E1754)</f>
        <v>356.90625000000227</v>
      </c>
      <c r="X1754">
        <f>VLOOKUP($F1754,'(참고)타워 스텟 가치'!$B$7:$L$11,X$2,0)+(VLOOKUP($F1754,'(참고)타워 스텟 가치'!$B$7:$L$11,X$2,0)*$E1754)</f>
        <v>42.300000000000267</v>
      </c>
      <c r="Y1754">
        <f>VLOOKUP($F1754,'(참고)타워 스텟 가치'!$B$7:$L$11,Y$2,0)+(VLOOKUP($F1754,'(참고)타워 스텟 가치'!$B$7:$L$11,Y$2,0)*$E1754)</f>
        <v>0</v>
      </c>
      <c r="Z1754">
        <f>VLOOKUP($F1754,'(참고)타워 스텟 가치'!$B$7:$L$11,Z$2,0)+(VLOOKUP($F1754,'(참고)타워 스텟 가치'!$B$7:$L$11,Z$2,0)*$E1754)</f>
        <v>0</v>
      </c>
      <c r="AA1754">
        <f>VLOOKUP($F1754,'(참고)타워 스텟 가치'!$B$7:$L$11,AA$2,0)+(VLOOKUP($F1754,'(참고)타워 스텟 가치'!$B$7:$L$11,AA$2,0)*$E1754)</f>
        <v>141.00000000000091</v>
      </c>
      <c r="AB1754">
        <f>SUM('스테이지별 몬스터 스텟'!S1754*'(참고)타워 스텟 가치'!$Q$17,'스테이지별 몬스터 스텟'!T1754*'(참고)타워 스텟 가치'!$R$17,'스테이지별 몬스터 스텟'!U1754*'(참고)타워 스텟 가치'!$S$17,'스테이지별 몬스터 스텟'!V1754*'(참고)타워 스텟 가치'!$T$17,'스테이지별 몬스터 스텟'!W1754*'(참고)타워 스텟 가치'!$U$17,'스테이지별 몬스터 스텟'!X1754*'(참고)타워 스텟 가치'!$V$17,'스테이지별 몬스터 스텟'!Y1754*'(참고)타워 스텟 가치'!$W$17,'스테이지별 몬스터 스텟'!Z1754*'(참고)타워 스텟 가치'!$X$17,'스테이지별 몬스터 스텟'!AA1754*'(참고)타워 스텟 가치'!$Y$17)</f>
        <v>1109754.159375007</v>
      </c>
      <c r="AC1754">
        <v>2</v>
      </c>
      <c r="AD1754">
        <f>VLOOKUP($F1754,'(참고)타워 스텟 가치'!$B$12:$L$16,AD$2,0)+(VLOOKUP($F1754,'(참고)타워 스텟 가치'!$B$12:$L$16,AD$2,0)*$E1754)</f>
        <v>1784.5312500000116</v>
      </c>
      <c r="AE1754">
        <f>VLOOKUP($F1754,'(참고)타워 스텟 가치'!$B$12:$L$16,AE$2,0)+(VLOOKUP($F1754,'(참고)타워 스텟 가치'!$B$12:$L$16,AE$2,0)*$E1754)</f>
        <v>2141.4375000000136</v>
      </c>
      <c r="AF1754">
        <f>VLOOKUP($F1754,'(참고)타워 스텟 가치'!$B$12:$L$16,AF$2,0)+(VLOOKUP($F1754,'(참고)타워 스텟 가치'!$B$12:$L$16,AF$2,0)*$E1754)</f>
        <v>705000.00000000454</v>
      </c>
      <c r="AG1754">
        <f>VLOOKUP($F1754,'(참고)타워 스텟 가치'!$B$12:$L$16,AG$2,0)+(VLOOKUP($F1754,'(참고)타워 스텟 가치'!$B$12:$L$16,AG$2,0)*$E1754)</f>
        <v>10707.187500000069</v>
      </c>
      <c r="AH1754">
        <f>VLOOKUP($F1754,'(참고)타워 스텟 가치'!$B$12:$L$16,AH$2,0)+(VLOOKUP($F1754,'(참고)타워 스텟 가치'!$B$12:$L$16,AH$2,0)*$E1754)</f>
        <v>356.90625000000227</v>
      </c>
      <c r="AI1754">
        <f>VLOOKUP($F1754,'(참고)타워 스텟 가치'!$B$12:$L$16,AI$2,0)+(VLOOKUP($F1754,'(참고)타워 스텟 가치'!$B$12:$L$16,AI$2,0)*$E1754)</f>
        <v>42.300000000000267</v>
      </c>
      <c r="AJ1754">
        <f>VLOOKUP($F1754,'(참고)타워 스텟 가치'!$B$12:$L$16,AJ$2,0)+(VLOOKUP($F1754,'(참고)타워 스텟 가치'!$B$12:$L$16,AJ$2,0)*$E1754)</f>
        <v>0</v>
      </c>
      <c r="AK1754">
        <f>VLOOKUP($F1754,'(참고)타워 스텟 가치'!$B$12:$L$16,AK$2,0)+(VLOOKUP($F1754,'(참고)타워 스텟 가치'!$B$12:$L$16,AK$2,0)*$E1754)</f>
        <v>0</v>
      </c>
      <c r="AL1754">
        <f>VLOOKUP($F1754,'(참고)타워 스텟 가치'!$B$12:$L$16,AL$2,0)+(VLOOKUP($F1754,'(참고)타워 스텟 가치'!$B$12:$L$16,AL$2,0)*$E1754)</f>
        <v>282.00000000000182</v>
      </c>
      <c r="AM1754">
        <f>SUM('스테이지별 몬스터 스텟'!AD1754*'(참고)타워 스텟 가치'!$Q$17,'스테이지별 몬스터 스텟'!AE1754*'(참고)타워 스텟 가치'!$R$17,'스테이지별 몬스터 스텟'!AF1754*'(참고)타워 스텟 가치'!$S$17,'스테이지별 몬스터 스텟'!AG1754*'(참고)타워 스텟 가치'!$T$17,'스테이지별 몬스터 스텟'!AH1754*'(참고)타워 스텟 가치'!$U$17,'스테이지별 몬스터 스텟'!AI1754*'(참고)타워 스텟 가치'!$V$17,'스테이지별 몬스터 스텟'!AJ1754*'(참고)타워 스텟 가치'!$W$17,'스테이지별 몬스터 스텟'!AK1754*'(참고)타워 스텟 가치'!$X$17,'스테이지별 몬스터 스텟'!AL1754*'(참고)타워 스텟 가치'!$Y$17)</f>
        <v>1087015.706250007</v>
      </c>
      <c r="AN1754">
        <v>3</v>
      </c>
    </row>
    <row r="1755" spans="3:40" x14ac:dyDescent="0.3">
      <c r="C1755">
        <v>1</v>
      </c>
      <c r="D1755">
        <f t="shared" si="83"/>
        <v>351</v>
      </c>
      <c r="E1755" s="52">
        <f>VLOOKUP(D1755,'스테이지별 난이도 설정'!B:C,2,0)</f>
        <v>140.40000000000092</v>
      </c>
      <c r="F1755" t="str">
        <f t="shared" si="84"/>
        <v>일반</v>
      </c>
      <c r="G1755">
        <f t="shared" si="82"/>
        <v>6</v>
      </c>
      <c r="H1755">
        <f>VLOOKUP($F1755,'(참고)타워 스텟 가치'!$B$2:$L$6,H$2,0)+(VLOOKUP($F1755,'(참고)타워 스텟 가치'!$B$2:$L$6,H$2,0)*$E1755)</f>
        <v>1060.5000000000068</v>
      </c>
      <c r="I1755">
        <f>VLOOKUP($F1755,'(참고)타워 스텟 가치'!$B$2:$L$6,I$2,0)+(VLOOKUP($F1755,'(참고)타워 스텟 가치'!$B$2:$L$6,I$2,0)*$E1755)</f>
        <v>212.10000000000139</v>
      </c>
      <c r="J1755">
        <f>VLOOKUP($F1755,'(참고)타워 스텟 가치'!$B$2:$L$6,J$2,0)+(VLOOKUP($F1755,'(참고)타워 스텟 가치'!$B$2:$L$6,J$2,0)*$E1755)</f>
        <v>707000.00000000454</v>
      </c>
      <c r="K1755">
        <f>VLOOKUP($F1755,'(참고)타워 스텟 가치'!$B$2:$L$6,K$2,0)+(VLOOKUP($F1755,'(참고)타워 스텟 가치'!$B$2:$L$6,K$2,0)*$E1755)</f>
        <v>4242.0000000000273</v>
      </c>
      <c r="L1755">
        <f>VLOOKUP($F1755,'(참고)타워 스텟 가치'!$B$2:$L$6,L$2,0)+(VLOOKUP($F1755,'(참고)타워 스텟 가치'!$B$2:$L$6,L$2,0)*$E1755)</f>
        <v>70.700000000000458</v>
      </c>
      <c r="M1755">
        <f>VLOOKUP($F1755,'(참고)타워 스텟 가치'!$B$2:$L$6,M$2,0)+(VLOOKUP($F1755,'(참고)타워 스텟 가치'!$B$2:$L$6,M$2,0)*$E1755)</f>
        <v>42.420000000000272</v>
      </c>
      <c r="N1755">
        <f>VLOOKUP($F1755,'(참고)타워 스텟 가치'!$B$2:$L$6,N$2,0)+(VLOOKUP($F1755,'(참고)타워 스텟 가치'!$B$2:$L$6,N$2,0)*$E1755)</f>
        <v>0</v>
      </c>
      <c r="O1755">
        <f>VLOOKUP($F1755,'(참고)타워 스텟 가치'!$B$2:$L$6,O$2,0)+(VLOOKUP($F1755,'(참고)타워 스텟 가치'!$B$2:$L$6,O$2,0)*$E1755)</f>
        <v>0</v>
      </c>
      <c r="P1755">
        <f>VLOOKUP($F1755,'(참고)타워 스텟 가치'!$B$2:$L$6,P$2,0)+(VLOOKUP($F1755,'(참고)타워 스텟 가치'!$B$2:$L$6,P$2,0)*$E1755)</f>
        <v>98.980000000000643</v>
      </c>
      <c r="Q1755">
        <f>SUM('스테이지별 몬스터 스텟'!H1755*'(참고)타워 스텟 가치'!$Q$17,'스테이지별 몬스터 스텟'!I1755*'(참고)타워 스텟 가치'!$R$17,'스테이지별 몬스터 스텟'!J1755*'(참고)타워 스텟 가치'!$S$17,'스테이지별 몬스터 스텟'!K1755*'(참고)타워 스텟 가치'!$T$17,'스테이지별 몬스터 스텟'!L1755*'(참고)타워 스텟 가치'!$U$17,'스테이지별 몬스터 스텟'!M1755*'(참고)타워 스텟 가치'!$V$17,'스테이지별 몬스터 스텟'!N1755*'(참고)타워 스텟 가치'!$W$17,'스테이지별 몬스터 스텟'!O1755*'(참고)타워 스텟 가치'!$X$17,'스테이지별 몬스터 스텟'!P1755*'(참고)타워 스텟 가치'!$Y$17)</f>
        <v>1071804.9300000065</v>
      </c>
      <c r="R1755">
        <v>1</v>
      </c>
      <c r="S1755">
        <f>VLOOKUP($F1755,'(참고)타워 스텟 가치'!$B$7:$L$11,S$2,0)+(VLOOKUP($F1755,'(참고)타워 스텟 가치'!$B$7:$L$11,S$2,0)*$E1755)</f>
        <v>353.50000000000227</v>
      </c>
      <c r="T1755">
        <f>VLOOKUP($F1755,'(참고)타워 스텟 가치'!$B$7:$L$11,T$2,0)+(VLOOKUP($F1755,'(참고)타워 스텟 가치'!$B$7:$L$11,T$2,0)*$E1755)</f>
        <v>636.30000000000416</v>
      </c>
      <c r="U1755">
        <f>VLOOKUP($F1755,'(참고)타워 스텟 가치'!$B$7:$L$11,U$2,0)+(VLOOKUP($F1755,'(참고)타워 스텟 가치'!$B$7:$L$11,U$2,0)*$E1755)</f>
        <v>707000.00000000454</v>
      </c>
      <c r="V1755">
        <f>VLOOKUP($F1755,'(참고)타워 스텟 가치'!$B$7:$L$11,V$2,0)+(VLOOKUP($F1755,'(참고)타워 스텟 가치'!$B$7:$L$11,V$2,0)*$E1755)</f>
        <v>4242.0000000000273</v>
      </c>
      <c r="W1755">
        <f>VLOOKUP($F1755,'(참고)타워 스텟 가치'!$B$7:$L$11,W$2,0)+(VLOOKUP($F1755,'(참고)타워 스텟 가치'!$B$7:$L$11,W$2,0)*$E1755)</f>
        <v>70.700000000000458</v>
      </c>
      <c r="X1755">
        <f>VLOOKUP($F1755,'(참고)타워 스텟 가치'!$B$7:$L$11,X$2,0)+(VLOOKUP($F1755,'(참고)타워 스텟 가치'!$B$7:$L$11,X$2,0)*$E1755)</f>
        <v>42.420000000000272</v>
      </c>
      <c r="Y1755">
        <f>VLOOKUP($F1755,'(참고)타워 스텟 가치'!$B$7:$L$11,Y$2,0)+(VLOOKUP($F1755,'(참고)타워 스텟 가치'!$B$7:$L$11,Y$2,0)*$E1755)</f>
        <v>0</v>
      </c>
      <c r="Z1755">
        <f>VLOOKUP($F1755,'(참고)타워 스텟 가치'!$B$7:$L$11,Z$2,0)+(VLOOKUP($F1755,'(참고)타워 스텟 가치'!$B$7:$L$11,Z$2,0)*$E1755)</f>
        <v>0</v>
      </c>
      <c r="AA1755">
        <f>VLOOKUP($F1755,'(참고)타워 스텟 가치'!$B$7:$L$11,AA$2,0)+(VLOOKUP($F1755,'(참고)타워 스텟 가치'!$B$7:$L$11,AA$2,0)*$E1755)</f>
        <v>98.980000000000643</v>
      </c>
      <c r="AB1755">
        <f>SUM('스테이지별 몬스터 스텟'!S1755*'(참고)타워 스텟 가치'!$Q$17,'스테이지별 몬스터 스텟'!T1755*'(참고)타워 스텟 가치'!$R$17,'스테이지별 몬스터 스텟'!U1755*'(참고)타워 스텟 가치'!$S$17,'스테이지별 몬스터 스텟'!V1755*'(참고)타워 스텟 가치'!$T$17,'스테이지별 몬스터 스텟'!W1755*'(참고)타워 스텟 가치'!$U$17,'스테이지별 몬스터 스텟'!X1755*'(참고)타워 스텟 가치'!$V$17,'스테이지별 몬스터 스텟'!Y1755*'(참고)타워 스텟 가치'!$W$17,'스테이지별 몬스터 스텟'!Z1755*'(참고)타워 스텟 가치'!$X$17,'스테이지별 몬스터 스텟'!AA1755*'(참고)타워 스텟 가치'!$Y$17)</f>
        <v>1071027.2300000065</v>
      </c>
      <c r="AC1755">
        <v>2</v>
      </c>
      <c r="AD1755">
        <f>VLOOKUP($F1755,'(참고)타워 스텟 가치'!$B$12:$L$16,AD$2,0)+(VLOOKUP($F1755,'(참고)타워 스텟 가치'!$B$12:$L$16,AD$2,0)*$E1755)</f>
        <v>353.50000000000227</v>
      </c>
      <c r="AE1755">
        <f>VLOOKUP($F1755,'(참고)타워 스텟 가치'!$B$12:$L$16,AE$2,0)+(VLOOKUP($F1755,'(참고)타워 스텟 가치'!$B$12:$L$16,AE$2,0)*$E1755)</f>
        <v>424.20000000000277</v>
      </c>
      <c r="AF1755">
        <f>VLOOKUP($F1755,'(참고)타워 스텟 가치'!$B$12:$L$16,AF$2,0)+(VLOOKUP($F1755,'(참고)타워 스텟 가치'!$B$12:$L$16,AF$2,0)*$E1755)</f>
        <v>707000.00000000454</v>
      </c>
      <c r="AG1755">
        <f>VLOOKUP($F1755,'(참고)타워 스텟 가치'!$B$12:$L$16,AG$2,0)+(VLOOKUP($F1755,'(참고)타워 스텟 가치'!$B$12:$L$16,AG$2,0)*$E1755)</f>
        <v>2121.0000000000136</v>
      </c>
      <c r="AH1755">
        <f>VLOOKUP($F1755,'(참고)타워 스텟 가치'!$B$12:$L$16,AH$2,0)+(VLOOKUP($F1755,'(참고)타워 스텟 가치'!$B$12:$L$16,AH$2,0)*$E1755)</f>
        <v>70.700000000000458</v>
      </c>
      <c r="AI1755">
        <f>VLOOKUP($F1755,'(참고)타워 스텟 가치'!$B$12:$L$16,AI$2,0)+(VLOOKUP($F1755,'(참고)타워 스텟 가치'!$B$12:$L$16,AI$2,0)*$E1755)</f>
        <v>42.420000000000272</v>
      </c>
      <c r="AJ1755">
        <f>VLOOKUP($F1755,'(참고)타워 스텟 가치'!$B$12:$L$16,AJ$2,0)+(VLOOKUP($F1755,'(참고)타워 스텟 가치'!$B$12:$L$16,AJ$2,0)*$E1755)</f>
        <v>0</v>
      </c>
      <c r="AK1755">
        <f>VLOOKUP($F1755,'(참고)타워 스텟 가치'!$B$12:$L$16,AK$2,0)+(VLOOKUP($F1755,'(참고)타워 스텟 가치'!$B$12:$L$16,AK$2,0)*$E1755)</f>
        <v>0</v>
      </c>
      <c r="AL1755">
        <f>VLOOKUP($F1755,'(참고)타워 스텟 가치'!$B$12:$L$16,AL$2,0)+(VLOOKUP($F1755,'(참고)타워 스텟 가치'!$B$12:$L$16,AL$2,0)*$E1755)</f>
        <v>197.96000000000129</v>
      </c>
      <c r="AM1755">
        <f>SUM('스테이지별 몬스터 스텟'!AD1755*'(참고)타워 스텟 가치'!$Q$17,'스테이지별 몬스터 스텟'!AE1755*'(참고)타워 스텟 가치'!$R$17,'스테이지별 몬스터 스텟'!AF1755*'(참고)타워 스텟 가치'!$S$17,'스테이지별 몬스터 스텟'!AG1755*'(참고)타워 스텟 가치'!$T$17,'스테이지별 몬스터 스텟'!AH1755*'(참고)타워 스텟 가치'!$U$17,'스테이지별 몬스터 스텟'!AI1755*'(참고)타워 스텟 가치'!$V$17,'스테이지별 몬스터 스텟'!AJ1755*'(참고)타워 스텟 가치'!$W$17,'스테이지별 몬스터 스텟'!AK1755*'(참고)타워 스텟 가치'!$X$17,'스테이지별 몬스터 스텟'!AL1755*'(참고)타워 스텟 가치'!$Y$17)</f>
        <v>1066665.0400000066</v>
      </c>
      <c r="AN1755">
        <v>3</v>
      </c>
    </row>
    <row r="1756" spans="3:40" x14ac:dyDescent="0.3">
      <c r="C1756">
        <v>2</v>
      </c>
      <c r="D1756">
        <f t="shared" si="83"/>
        <v>351</v>
      </c>
      <c r="E1756" s="52">
        <f>VLOOKUP(D1756,'스테이지별 난이도 설정'!B:C,2,0)</f>
        <v>140.40000000000092</v>
      </c>
      <c r="F1756" t="str">
        <f t="shared" si="84"/>
        <v>레어</v>
      </c>
      <c r="G1756">
        <f t="shared" si="82"/>
        <v>6</v>
      </c>
      <c r="H1756">
        <f>VLOOKUP($F1756,'(참고)타워 스텟 가치'!$B$2:$L$6,H$2,0)+(VLOOKUP($F1756,'(참고)타워 스텟 가치'!$B$2:$L$6,H$2,0)*$E1756)</f>
        <v>1590.7500000000102</v>
      </c>
      <c r="I1756">
        <f>VLOOKUP($F1756,'(참고)타워 스텟 가치'!$B$2:$L$6,I$2,0)+(VLOOKUP($F1756,'(참고)타워 스텟 가치'!$B$2:$L$6,I$2,0)*$E1756)</f>
        <v>318.15000000000208</v>
      </c>
      <c r="J1756">
        <f>VLOOKUP($F1756,'(참고)타워 스텟 가치'!$B$2:$L$6,J$2,0)+(VLOOKUP($F1756,'(참고)타워 스텟 가치'!$B$2:$L$6,J$2,0)*$E1756)</f>
        <v>707000.00000000454</v>
      </c>
      <c r="K1756">
        <f>VLOOKUP($F1756,'(참고)타워 스텟 가치'!$B$2:$L$6,K$2,0)+(VLOOKUP($F1756,'(참고)타워 스텟 가치'!$B$2:$L$6,K$2,0)*$E1756)</f>
        <v>6363.0000000000409</v>
      </c>
      <c r="L1756">
        <f>VLOOKUP($F1756,'(참고)타워 스텟 가치'!$B$2:$L$6,L$2,0)+(VLOOKUP($F1756,'(참고)타워 스텟 가치'!$B$2:$L$6,L$2,0)*$E1756)</f>
        <v>106.05000000000069</v>
      </c>
      <c r="M1756">
        <f>VLOOKUP($F1756,'(참고)타워 스텟 가치'!$B$2:$L$6,M$2,0)+(VLOOKUP($F1756,'(참고)타워 스텟 가치'!$B$2:$L$6,M$2,0)*$E1756)</f>
        <v>42.420000000000272</v>
      </c>
      <c r="N1756">
        <f>VLOOKUP($F1756,'(참고)타워 스텟 가치'!$B$2:$L$6,N$2,0)+(VLOOKUP($F1756,'(참고)타워 스텟 가치'!$B$2:$L$6,N$2,0)*$E1756)</f>
        <v>0</v>
      </c>
      <c r="O1756">
        <f>VLOOKUP($F1756,'(참고)타워 스텟 가치'!$B$2:$L$6,O$2,0)+(VLOOKUP($F1756,'(참고)타워 스텟 가치'!$B$2:$L$6,O$2,0)*$E1756)</f>
        <v>0</v>
      </c>
      <c r="P1756">
        <f>VLOOKUP($F1756,'(참고)타워 스텟 가치'!$B$2:$L$6,P$2,0)+(VLOOKUP($F1756,'(참고)타워 스텟 가치'!$B$2:$L$6,P$2,0)*$E1756)</f>
        <v>98.980000000000643</v>
      </c>
      <c r="Q1756">
        <f>SUM('스테이지별 몬스터 스텟'!H1756*'(참고)타워 스텟 가치'!$Q$17,'스테이지별 몬스터 스텟'!I1756*'(참고)타워 스텟 가치'!$R$17,'스테이지별 몬스터 스텟'!J1756*'(참고)타워 스텟 가치'!$S$17,'스테이지별 몬스터 스텟'!K1756*'(참고)타워 스텟 가치'!$T$17,'스테이지별 몬스터 스텟'!L1756*'(참고)타워 스텟 가치'!$U$17,'스테이지별 몬스터 스텟'!M1756*'(참고)타워 스텟 가치'!$V$17,'스테이지별 몬스터 스텟'!N1756*'(참고)타워 스텟 가치'!$W$17,'스테이지별 몬스터 스텟'!O1756*'(참고)타워 스텟 가치'!$X$17,'스테이지별 몬스터 스텟'!P1756*'(참고)타워 스텟 가치'!$Y$17)</f>
        <v>1077337.2050000068</v>
      </c>
      <c r="R1756">
        <v>1</v>
      </c>
      <c r="S1756">
        <f>VLOOKUP($F1756,'(참고)타워 스텟 가치'!$B$7:$L$11,S$2,0)+(VLOOKUP($F1756,'(참고)타워 스텟 가치'!$B$7:$L$11,S$2,0)*$E1756)</f>
        <v>530.25000000000341</v>
      </c>
      <c r="T1756">
        <f>VLOOKUP($F1756,'(참고)타워 스텟 가치'!$B$7:$L$11,T$2,0)+(VLOOKUP($F1756,'(참고)타워 스텟 가치'!$B$7:$L$11,T$2,0)*$E1756)</f>
        <v>954.45000000000618</v>
      </c>
      <c r="U1756">
        <f>VLOOKUP($F1756,'(참고)타워 스텟 가치'!$B$7:$L$11,U$2,0)+(VLOOKUP($F1756,'(참고)타워 스텟 가치'!$B$7:$L$11,U$2,0)*$E1756)</f>
        <v>707000.00000000454</v>
      </c>
      <c r="V1756">
        <f>VLOOKUP($F1756,'(참고)타워 스텟 가치'!$B$7:$L$11,V$2,0)+(VLOOKUP($F1756,'(참고)타워 스텟 가치'!$B$7:$L$11,V$2,0)*$E1756)</f>
        <v>6363.0000000000409</v>
      </c>
      <c r="W1756">
        <f>VLOOKUP($F1756,'(참고)타워 스텟 가치'!$B$7:$L$11,W$2,0)+(VLOOKUP($F1756,'(참고)타워 스텟 가치'!$B$7:$L$11,W$2,0)*$E1756)</f>
        <v>106.05000000000069</v>
      </c>
      <c r="X1756">
        <f>VLOOKUP($F1756,'(참고)타워 스텟 가치'!$B$7:$L$11,X$2,0)+(VLOOKUP($F1756,'(참고)타워 스텟 가치'!$B$7:$L$11,X$2,0)*$E1756)</f>
        <v>42.420000000000272</v>
      </c>
      <c r="Y1756">
        <f>VLOOKUP($F1756,'(참고)타워 스텟 가치'!$B$7:$L$11,Y$2,0)+(VLOOKUP($F1756,'(참고)타워 스텟 가치'!$B$7:$L$11,Y$2,0)*$E1756)</f>
        <v>0</v>
      </c>
      <c r="Z1756">
        <f>VLOOKUP($F1756,'(참고)타워 스텟 가치'!$B$7:$L$11,Z$2,0)+(VLOOKUP($F1756,'(참고)타워 스텟 가치'!$B$7:$L$11,Z$2,0)*$E1756)</f>
        <v>0</v>
      </c>
      <c r="AA1756">
        <f>VLOOKUP($F1756,'(참고)타워 스텟 가치'!$B$7:$L$11,AA$2,0)+(VLOOKUP($F1756,'(참고)타워 스텟 가치'!$B$7:$L$11,AA$2,0)*$E1756)</f>
        <v>98.980000000000643</v>
      </c>
      <c r="AB1756">
        <f>SUM('스테이지별 몬스터 스텟'!S1756*'(참고)타워 스텟 가치'!$Q$17,'스테이지별 몬스터 스텟'!T1756*'(참고)타워 스텟 가치'!$R$17,'스테이지별 몬스터 스텟'!U1756*'(참고)타워 스텟 가치'!$S$17,'스테이지별 몬스터 스텟'!V1756*'(참고)타워 스텟 가치'!$T$17,'스테이지별 몬스터 스텟'!W1756*'(참고)타워 스텟 가치'!$U$17,'스테이지별 몬스터 스텟'!X1756*'(참고)타워 스텟 가치'!$V$17,'스테이지별 몬스터 스텟'!Y1756*'(참고)타워 스텟 가치'!$W$17,'스테이지별 몬스터 스텟'!Z1756*'(참고)타워 스텟 가치'!$X$17,'스테이지별 몬스터 스텟'!AA1756*'(참고)타워 스텟 가치'!$Y$17)</f>
        <v>1076170.6550000068</v>
      </c>
      <c r="AC1756">
        <v>2</v>
      </c>
      <c r="AD1756">
        <f>VLOOKUP($F1756,'(참고)타워 스텟 가치'!$B$12:$L$16,AD$2,0)+(VLOOKUP($F1756,'(참고)타워 스텟 가치'!$B$12:$L$16,AD$2,0)*$E1756)</f>
        <v>530.25000000000341</v>
      </c>
      <c r="AE1756">
        <f>VLOOKUP($F1756,'(참고)타워 스텟 가치'!$B$12:$L$16,AE$2,0)+(VLOOKUP($F1756,'(참고)타워 스텟 가치'!$B$12:$L$16,AE$2,0)*$E1756)</f>
        <v>636.30000000000416</v>
      </c>
      <c r="AF1756">
        <f>VLOOKUP($F1756,'(참고)타워 스텟 가치'!$B$12:$L$16,AF$2,0)+(VLOOKUP($F1756,'(참고)타워 스텟 가치'!$B$12:$L$16,AF$2,0)*$E1756)</f>
        <v>707000.00000000454</v>
      </c>
      <c r="AG1756">
        <f>VLOOKUP($F1756,'(참고)타워 스텟 가치'!$B$12:$L$16,AG$2,0)+(VLOOKUP($F1756,'(참고)타워 스텟 가치'!$B$12:$L$16,AG$2,0)*$E1756)</f>
        <v>3181.5000000000205</v>
      </c>
      <c r="AH1756">
        <f>VLOOKUP($F1756,'(참고)타워 스텟 가치'!$B$12:$L$16,AH$2,0)+(VLOOKUP($F1756,'(참고)타워 스텟 가치'!$B$12:$L$16,AH$2,0)*$E1756)</f>
        <v>106.05000000000069</v>
      </c>
      <c r="AI1756">
        <f>VLOOKUP($F1756,'(참고)타워 스텟 가치'!$B$12:$L$16,AI$2,0)+(VLOOKUP($F1756,'(참고)타워 스텟 가치'!$B$12:$L$16,AI$2,0)*$E1756)</f>
        <v>42.420000000000272</v>
      </c>
      <c r="AJ1756">
        <f>VLOOKUP($F1756,'(참고)타워 스텟 가치'!$B$12:$L$16,AJ$2,0)+(VLOOKUP($F1756,'(참고)타워 스텟 가치'!$B$12:$L$16,AJ$2,0)*$E1756)</f>
        <v>0</v>
      </c>
      <c r="AK1756">
        <f>VLOOKUP($F1756,'(참고)타워 스텟 가치'!$B$12:$L$16,AK$2,0)+(VLOOKUP($F1756,'(참고)타워 스텟 가치'!$B$12:$L$16,AK$2,0)*$E1756)</f>
        <v>0</v>
      </c>
      <c r="AL1756">
        <f>VLOOKUP($F1756,'(참고)타워 스텟 가치'!$B$12:$L$16,AL$2,0)+(VLOOKUP($F1756,'(참고)타워 스텟 가치'!$B$12:$L$16,AL$2,0)*$E1756)</f>
        <v>197.96000000000129</v>
      </c>
      <c r="AM1756">
        <f>SUM('스테이지별 몬스터 스텟'!AD1756*'(참고)타워 스텟 가치'!$Q$17,'스테이지별 몬스터 스텟'!AE1756*'(참고)타워 스텟 가치'!$R$17,'스테이지별 몬스터 스텟'!AF1756*'(참고)타워 스텟 가치'!$S$17,'스테이지별 몬스터 스텟'!AG1756*'(참고)타워 스텟 가치'!$T$17,'스테이지별 몬스터 스텟'!AH1756*'(참고)타워 스텟 가치'!$U$17,'스테이지별 몬스터 스텟'!AI1756*'(참고)타워 스텟 가치'!$V$17,'스테이지별 몬스터 스텟'!AJ1756*'(참고)타워 스텟 가치'!$W$17,'스테이지별 몬스터 스텟'!AK1756*'(참고)타워 스텟 가치'!$X$17,'스테이지별 몬스터 스텟'!AL1756*'(참고)타워 스텟 가치'!$Y$17)</f>
        <v>1069528.3900000066</v>
      </c>
      <c r="AN1756">
        <v>3</v>
      </c>
    </row>
    <row r="1757" spans="3:40" x14ac:dyDescent="0.3">
      <c r="C1757">
        <v>3</v>
      </c>
      <c r="D1757">
        <f t="shared" si="83"/>
        <v>351</v>
      </c>
      <c r="E1757" s="52">
        <f>VLOOKUP(D1757,'스테이지별 난이도 설정'!B:C,2,0)</f>
        <v>140.40000000000092</v>
      </c>
      <c r="F1757" t="str">
        <f t="shared" si="84"/>
        <v>에픽</v>
      </c>
      <c r="G1757">
        <f t="shared" si="82"/>
        <v>6</v>
      </c>
      <c r="H1757">
        <f>VLOOKUP($F1757,'(참고)타워 스텟 가치'!$B$2:$L$6,H$2,0)+(VLOOKUP($F1757,'(참고)타워 스텟 가치'!$B$2:$L$6,H$2,0)*$E1757)</f>
        <v>2386.1250000000155</v>
      </c>
      <c r="I1757">
        <f>VLOOKUP($F1757,'(참고)타워 스텟 가치'!$B$2:$L$6,I$2,0)+(VLOOKUP($F1757,'(참고)타워 스텟 가치'!$B$2:$L$6,I$2,0)*$E1757)</f>
        <v>477.22500000000309</v>
      </c>
      <c r="J1757">
        <f>VLOOKUP($F1757,'(참고)타워 스텟 가치'!$B$2:$L$6,J$2,0)+(VLOOKUP($F1757,'(참고)타워 스텟 가치'!$B$2:$L$6,J$2,0)*$E1757)</f>
        <v>707000.00000000454</v>
      </c>
      <c r="K1757">
        <f>VLOOKUP($F1757,'(참고)타워 스텟 가치'!$B$2:$L$6,K$2,0)+(VLOOKUP($F1757,'(참고)타워 스텟 가치'!$B$2:$L$6,K$2,0)*$E1757)</f>
        <v>9544.5000000000618</v>
      </c>
      <c r="L1757">
        <f>VLOOKUP($F1757,'(참고)타워 스텟 가치'!$B$2:$L$6,L$2,0)+(VLOOKUP($F1757,'(참고)타워 스텟 가치'!$B$2:$L$6,L$2,0)*$E1757)</f>
        <v>159.07500000000104</v>
      </c>
      <c r="M1757">
        <f>VLOOKUP($F1757,'(참고)타워 스텟 가치'!$B$2:$L$6,M$2,0)+(VLOOKUP($F1757,'(참고)타워 스텟 가치'!$B$2:$L$6,M$2,0)*$E1757)</f>
        <v>42.420000000000272</v>
      </c>
      <c r="N1757">
        <f>VLOOKUP($F1757,'(참고)타워 스텟 가치'!$B$2:$L$6,N$2,0)+(VLOOKUP($F1757,'(참고)타워 스텟 가치'!$B$2:$L$6,N$2,0)*$E1757)</f>
        <v>0</v>
      </c>
      <c r="O1757">
        <f>VLOOKUP($F1757,'(참고)타워 스텟 가치'!$B$2:$L$6,O$2,0)+(VLOOKUP($F1757,'(참고)타워 스텟 가치'!$B$2:$L$6,O$2,0)*$E1757)</f>
        <v>0</v>
      </c>
      <c r="P1757">
        <f>VLOOKUP($F1757,'(참고)타워 스텟 가치'!$B$2:$L$6,P$2,0)+(VLOOKUP($F1757,'(참고)타워 스텟 가치'!$B$2:$L$6,P$2,0)*$E1757)</f>
        <v>98.980000000000643</v>
      </c>
      <c r="Q1757">
        <f>SUM('스테이지별 몬스터 스텟'!H1757*'(참고)타워 스텟 가치'!$Q$17,'스테이지별 몬스터 스텟'!I1757*'(참고)타워 스텟 가치'!$R$17,'스테이지별 몬스터 스텟'!J1757*'(참고)타워 스텟 가치'!$S$17,'스테이지별 몬스터 스텟'!K1757*'(참고)타워 스텟 가치'!$T$17,'스테이지별 몬스터 스텟'!L1757*'(참고)타워 스텟 가치'!$U$17,'스테이지별 몬스터 스텟'!M1757*'(참고)타워 스텟 가치'!$V$17,'스테이지별 몬스터 스텟'!N1757*'(참고)타워 스텟 가치'!$W$17,'스테이지별 몬스터 스텟'!O1757*'(참고)타워 스텟 가치'!$X$17,'스테이지별 몬스터 스텟'!P1757*'(참고)타워 스텟 가치'!$Y$17)</f>
        <v>1085635.6175000069</v>
      </c>
      <c r="R1757">
        <v>1</v>
      </c>
      <c r="S1757">
        <f>VLOOKUP($F1757,'(참고)타워 스텟 가치'!$B$7:$L$11,S$2,0)+(VLOOKUP($F1757,'(참고)타워 스텟 가치'!$B$7:$L$11,S$2,0)*$E1757)</f>
        <v>795.37500000000512</v>
      </c>
      <c r="T1757">
        <f>VLOOKUP($F1757,'(참고)타워 스텟 가치'!$B$7:$L$11,T$2,0)+(VLOOKUP($F1757,'(참고)타워 스텟 가치'!$B$7:$L$11,T$2,0)*$E1757)</f>
        <v>1431.6750000000093</v>
      </c>
      <c r="U1757">
        <f>VLOOKUP($F1757,'(참고)타워 스텟 가치'!$B$7:$L$11,U$2,0)+(VLOOKUP($F1757,'(참고)타워 스텟 가치'!$B$7:$L$11,U$2,0)*$E1757)</f>
        <v>707000.00000000454</v>
      </c>
      <c r="V1757">
        <f>VLOOKUP($F1757,'(참고)타워 스텟 가치'!$B$7:$L$11,V$2,0)+(VLOOKUP($F1757,'(참고)타워 스텟 가치'!$B$7:$L$11,V$2,0)*$E1757)</f>
        <v>9544.5000000000618</v>
      </c>
      <c r="W1757">
        <f>VLOOKUP($F1757,'(참고)타워 스텟 가치'!$B$7:$L$11,W$2,0)+(VLOOKUP($F1757,'(참고)타워 스텟 가치'!$B$7:$L$11,W$2,0)*$E1757)</f>
        <v>159.07500000000104</v>
      </c>
      <c r="X1757">
        <f>VLOOKUP($F1757,'(참고)타워 스텟 가치'!$B$7:$L$11,X$2,0)+(VLOOKUP($F1757,'(참고)타워 스텟 가치'!$B$7:$L$11,X$2,0)*$E1757)</f>
        <v>42.420000000000272</v>
      </c>
      <c r="Y1757">
        <f>VLOOKUP($F1757,'(참고)타워 스텟 가치'!$B$7:$L$11,Y$2,0)+(VLOOKUP($F1757,'(참고)타워 스텟 가치'!$B$7:$L$11,Y$2,0)*$E1757)</f>
        <v>0</v>
      </c>
      <c r="Z1757">
        <f>VLOOKUP($F1757,'(참고)타워 스텟 가치'!$B$7:$L$11,Z$2,0)+(VLOOKUP($F1757,'(참고)타워 스텟 가치'!$B$7:$L$11,Z$2,0)*$E1757)</f>
        <v>0</v>
      </c>
      <c r="AA1757">
        <f>VLOOKUP($F1757,'(참고)타워 스텟 가치'!$B$7:$L$11,AA$2,0)+(VLOOKUP($F1757,'(참고)타워 스텟 가치'!$B$7:$L$11,AA$2,0)*$E1757)</f>
        <v>98.980000000000643</v>
      </c>
      <c r="AB1757">
        <f>SUM('스테이지별 몬스터 스텟'!S1757*'(참고)타워 스텟 가치'!$Q$17,'스테이지별 몬스터 스텟'!T1757*'(참고)타워 스텟 가치'!$R$17,'스테이지별 몬스터 스텟'!U1757*'(참고)타워 스텟 가치'!$S$17,'스테이지별 몬스터 스텟'!V1757*'(참고)타워 스텟 가치'!$T$17,'스테이지별 몬스터 스텟'!W1757*'(참고)타워 스텟 가치'!$U$17,'스테이지별 몬스터 스텟'!X1757*'(참고)타워 스텟 가치'!$V$17,'스테이지별 몬스터 스텟'!Y1757*'(참고)타워 스텟 가치'!$W$17,'스테이지별 몬스터 스텟'!Z1757*'(참고)타워 스텟 가치'!$X$17,'스테이지별 몬스터 스텟'!AA1757*'(참고)타워 스텟 가치'!$Y$17)</f>
        <v>1083885.7925000067</v>
      </c>
      <c r="AC1757">
        <v>2</v>
      </c>
      <c r="AD1757">
        <f>VLOOKUP($F1757,'(참고)타워 스텟 가치'!$B$12:$L$16,AD$2,0)+(VLOOKUP($F1757,'(참고)타워 스텟 가치'!$B$12:$L$16,AD$2,0)*$E1757)</f>
        <v>795.37500000000512</v>
      </c>
      <c r="AE1757">
        <f>VLOOKUP($F1757,'(참고)타워 스텟 가치'!$B$12:$L$16,AE$2,0)+(VLOOKUP($F1757,'(참고)타워 스텟 가치'!$B$12:$L$16,AE$2,0)*$E1757)</f>
        <v>954.45000000000618</v>
      </c>
      <c r="AF1757">
        <f>VLOOKUP($F1757,'(참고)타워 스텟 가치'!$B$12:$L$16,AF$2,0)+(VLOOKUP($F1757,'(참고)타워 스텟 가치'!$B$12:$L$16,AF$2,0)*$E1757)</f>
        <v>707000.00000000454</v>
      </c>
      <c r="AG1757">
        <f>VLOOKUP($F1757,'(참고)타워 스텟 가치'!$B$12:$L$16,AG$2,0)+(VLOOKUP($F1757,'(참고)타워 스텟 가치'!$B$12:$L$16,AG$2,0)*$E1757)</f>
        <v>4772.2500000000309</v>
      </c>
      <c r="AH1757">
        <f>VLOOKUP($F1757,'(참고)타워 스텟 가치'!$B$12:$L$16,AH$2,0)+(VLOOKUP($F1757,'(참고)타워 스텟 가치'!$B$12:$L$16,AH$2,0)*$E1757)</f>
        <v>159.07500000000104</v>
      </c>
      <c r="AI1757">
        <f>VLOOKUP($F1757,'(참고)타워 스텟 가치'!$B$12:$L$16,AI$2,0)+(VLOOKUP($F1757,'(참고)타워 스텟 가치'!$B$12:$L$16,AI$2,0)*$E1757)</f>
        <v>42.420000000000272</v>
      </c>
      <c r="AJ1757">
        <f>VLOOKUP($F1757,'(참고)타워 스텟 가치'!$B$12:$L$16,AJ$2,0)+(VLOOKUP($F1757,'(참고)타워 스텟 가치'!$B$12:$L$16,AJ$2,0)*$E1757)</f>
        <v>0</v>
      </c>
      <c r="AK1757">
        <f>VLOOKUP($F1757,'(참고)타워 스텟 가치'!$B$12:$L$16,AK$2,0)+(VLOOKUP($F1757,'(참고)타워 스텟 가치'!$B$12:$L$16,AK$2,0)*$E1757)</f>
        <v>0</v>
      </c>
      <c r="AL1757">
        <f>VLOOKUP($F1757,'(참고)타워 스텟 가치'!$B$12:$L$16,AL$2,0)+(VLOOKUP($F1757,'(참고)타워 스텟 가치'!$B$12:$L$16,AL$2,0)*$E1757)</f>
        <v>197.96000000000129</v>
      </c>
      <c r="AM1757">
        <f>SUM('스테이지별 몬스터 스텟'!AD1757*'(참고)타워 스텟 가치'!$Q$17,'스테이지별 몬스터 스텟'!AE1757*'(참고)타워 스텟 가치'!$R$17,'스테이지별 몬스터 스텟'!AF1757*'(참고)타워 스텟 가치'!$S$17,'스테이지별 몬스터 스텟'!AG1757*'(참고)타워 스텟 가치'!$T$17,'스테이지별 몬스터 스텟'!AH1757*'(참고)타워 스텟 가치'!$U$17,'스테이지별 몬스터 스텟'!AI1757*'(참고)타워 스텟 가치'!$V$17,'스테이지별 몬스터 스텟'!AJ1757*'(참고)타워 스텟 가치'!$W$17,'스테이지별 몬스터 스텟'!AK1757*'(참고)타워 스텟 가치'!$X$17,'스테이지별 몬스터 스텟'!AL1757*'(참고)타워 스텟 가치'!$Y$17)</f>
        <v>1073823.4150000066</v>
      </c>
      <c r="AN1757">
        <v>3</v>
      </c>
    </row>
    <row r="1758" spans="3:40" x14ac:dyDescent="0.3">
      <c r="C1758">
        <v>4</v>
      </c>
      <c r="D1758">
        <f t="shared" si="83"/>
        <v>351</v>
      </c>
      <c r="E1758" s="52">
        <f>VLOOKUP(D1758,'스테이지별 난이도 설정'!B:C,2,0)</f>
        <v>140.40000000000092</v>
      </c>
      <c r="F1758" t="str">
        <f t="shared" si="84"/>
        <v>유니크</v>
      </c>
      <c r="G1758">
        <f t="shared" si="82"/>
        <v>6</v>
      </c>
      <c r="H1758">
        <f>VLOOKUP($F1758,'(참고)타워 스텟 가치'!$B$2:$L$6,H$2,0)+(VLOOKUP($F1758,'(참고)타워 스텟 가치'!$B$2:$L$6,H$2,0)*$E1758)</f>
        <v>3579.1875000000232</v>
      </c>
      <c r="I1758">
        <f>VLOOKUP($F1758,'(참고)타워 스텟 가치'!$B$2:$L$6,I$2,0)+(VLOOKUP($F1758,'(참고)타워 스텟 가치'!$B$2:$L$6,I$2,0)*$E1758)</f>
        <v>715.83750000000464</v>
      </c>
      <c r="J1758">
        <f>VLOOKUP($F1758,'(참고)타워 스텟 가치'!$B$2:$L$6,J$2,0)+(VLOOKUP($F1758,'(참고)타워 스텟 가치'!$B$2:$L$6,J$2,0)*$E1758)</f>
        <v>707000.00000000454</v>
      </c>
      <c r="K1758">
        <f>VLOOKUP($F1758,'(참고)타워 스텟 가치'!$B$2:$L$6,K$2,0)+(VLOOKUP($F1758,'(참고)타워 스텟 가치'!$B$2:$L$6,K$2,0)*$E1758)</f>
        <v>14316.750000000093</v>
      </c>
      <c r="L1758">
        <f>VLOOKUP($F1758,'(참고)타워 스텟 가치'!$B$2:$L$6,L$2,0)+(VLOOKUP($F1758,'(참고)타워 스텟 가치'!$B$2:$L$6,L$2,0)*$E1758)</f>
        <v>238.61250000000155</v>
      </c>
      <c r="M1758">
        <f>VLOOKUP($F1758,'(참고)타워 스텟 가치'!$B$2:$L$6,M$2,0)+(VLOOKUP($F1758,'(참고)타워 스텟 가치'!$B$2:$L$6,M$2,0)*$E1758)</f>
        <v>42.420000000000272</v>
      </c>
      <c r="N1758">
        <f>VLOOKUP($F1758,'(참고)타워 스텟 가치'!$B$2:$L$6,N$2,0)+(VLOOKUP($F1758,'(참고)타워 스텟 가치'!$B$2:$L$6,N$2,0)*$E1758)</f>
        <v>0</v>
      </c>
      <c r="O1758">
        <f>VLOOKUP($F1758,'(참고)타워 스텟 가치'!$B$2:$L$6,O$2,0)+(VLOOKUP($F1758,'(참고)타워 스텟 가치'!$B$2:$L$6,O$2,0)*$E1758)</f>
        <v>0</v>
      </c>
      <c r="P1758">
        <f>VLOOKUP($F1758,'(참고)타워 스텟 가치'!$B$2:$L$6,P$2,0)+(VLOOKUP($F1758,'(참고)타워 스텟 가치'!$B$2:$L$6,P$2,0)*$E1758)</f>
        <v>141.40000000000092</v>
      </c>
      <c r="Q1758">
        <f>SUM('스테이지별 몬스터 스텟'!H1758*'(참고)타워 스텟 가치'!$Q$17,'스테이지별 몬스터 스텟'!I1758*'(참고)타워 스텟 가치'!$R$17,'스테이지별 몬스터 스텟'!J1758*'(참고)타워 스텟 가치'!$S$17,'스테이지별 몬스터 스텟'!K1758*'(참고)타워 스텟 가치'!$T$17,'스테이지별 몬스터 스텟'!L1758*'(참고)타워 스텟 가치'!$U$17,'스테이지별 몬스터 스텟'!M1758*'(참고)타워 스텟 가치'!$V$17,'스테이지별 몬스터 스텟'!N1758*'(참고)타워 스텟 가치'!$W$17,'스테이지별 몬스터 스텟'!O1758*'(참고)타워 스텟 가치'!$X$17,'스테이지별 몬스터 스텟'!P1758*'(참고)타워 스텟 가치'!$Y$17)</f>
        <v>1098168.0762500071</v>
      </c>
      <c r="R1758">
        <v>1</v>
      </c>
      <c r="S1758">
        <f>VLOOKUP($F1758,'(참고)타워 스텟 가치'!$B$7:$L$11,S$2,0)+(VLOOKUP($F1758,'(참고)타워 스텟 가치'!$B$7:$L$11,S$2,0)*$E1758)</f>
        <v>1193.0625000000077</v>
      </c>
      <c r="T1758">
        <f>VLOOKUP($F1758,'(참고)타워 스텟 가치'!$B$7:$L$11,T$2,0)+(VLOOKUP($F1758,'(참고)타워 스텟 가치'!$B$7:$L$11,T$2,0)*$E1758)</f>
        <v>2147.5125000000139</v>
      </c>
      <c r="U1758">
        <f>VLOOKUP($F1758,'(참고)타워 스텟 가치'!$B$7:$L$11,U$2,0)+(VLOOKUP($F1758,'(참고)타워 스텟 가치'!$B$7:$L$11,U$2,0)*$E1758)</f>
        <v>707000.00000000454</v>
      </c>
      <c r="V1758">
        <f>VLOOKUP($F1758,'(참고)타워 스텟 가치'!$B$7:$L$11,V$2,0)+(VLOOKUP($F1758,'(참고)타워 스텟 가치'!$B$7:$L$11,V$2,0)*$E1758)</f>
        <v>14316.750000000093</v>
      </c>
      <c r="W1758">
        <f>VLOOKUP($F1758,'(참고)타워 스텟 가치'!$B$7:$L$11,W$2,0)+(VLOOKUP($F1758,'(참고)타워 스텟 가치'!$B$7:$L$11,W$2,0)*$E1758)</f>
        <v>238.61250000000155</v>
      </c>
      <c r="X1758">
        <f>VLOOKUP($F1758,'(참고)타워 스텟 가치'!$B$7:$L$11,X$2,0)+(VLOOKUP($F1758,'(참고)타워 스텟 가치'!$B$7:$L$11,X$2,0)*$E1758)</f>
        <v>42.420000000000272</v>
      </c>
      <c r="Y1758">
        <f>VLOOKUP($F1758,'(참고)타워 스텟 가치'!$B$7:$L$11,Y$2,0)+(VLOOKUP($F1758,'(참고)타워 스텟 가치'!$B$7:$L$11,Y$2,0)*$E1758)</f>
        <v>0</v>
      </c>
      <c r="Z1758">
        <f>VLOOKUP($F1758,'(참고)타워 스텟 가치'!$B$7:$L$11,Z$2,0)+(VLOOKUP($F1758,'(참고)타워 스텟 가치'!$B$7:$L$11,Z$2,0)*$E1758)</f>
        <v>0</v>
      </c>
      <c r="AA1758">
        <f>VLOOKUP($F1758,'(참고)타워 스텟 가치'!$B$7:$L$11,AA$2,0)+(VLOOKUP($F1758,'(참고)타워 스텟 가치'!$B$7:$L$11,AA$2,0)*$E1758)</f>
        <v>141.40000000000092</v>
      </c>
      <c r="AB1758">
        <f>SUM('스테이지별 몬스터 스텟'!S1758*'(참고)타워 스텟 가치'!$Q$17,'스테이지별 몬스터 스텟'!T1758*'(참고)타워 스텟 가치'!$R$17,'스테이지별 몬스터 스텟'!U1758*'(참고)타워 스텟 가치'!$S$17,'스테이지별 몬스터 스텟'!V1758*'(참고)타워 스텟 가치'!$T$17,'스테이지별 몬스터 스텟'!W1758*'(참고)타워 스텟 가치'!$U$17,'스테이지별 몬스터 스텟'!X1758*'(참고)타워 스텟 가치'!$V$17,'스테이지별 몬스터 스텟'!Y1758*'(참고)타워 스텟 가치'!$W$17,'스테이지별 몬스터 스텟'!Z1758*'(참고)타워 스텟 가치'!$X$17,'스테이지별 몬스터 스텟'!AA1758*'(참고)타워 스텟 가치'!$Y$17)</f>
        <v>1095543.3387500071</v>
      </c>
      <c r="AC1758">
        <v>2</v>
      </c>
      <c r="AD1758">
        <f>VLOOKUP($F1758,'(참고)타워 스텟 가치'!$B$12:$L$16,AD$2,0)+(VLOOKUP($F1758,'(참고)타워 스텟 가치'!$B$12:$L$16,AD$2,0)*$E1758)</f>
        <v>1193.0625000000077</v>
      </c>
      <c r="AE1758">
        <f>VLOOKUP($F1758,'(참고)타워 스텟 가치'!$B$12:$L$16,AE$2,0)+(VLOOKUP($F1758,'(참고)타워 스텟 가치'!$B$12:$L$16,AE$2,0)*$E1758)</f>
        <v>1431.6750000000093</v>
      </c>
      <c r="AF1758">
        <f>VLOOKUP($F1758,'(참고)타워 스텟 가치'!$B$12:$L$16,AF$2,0)+(VLOOKUP($F1758,'(참고)타워 스텟 가치'!$B$12:$L$16,AF$2,0)*$E1758)</f>
        <v>707000.00000000454</v>
      </c>
      <c r="AG1758">
        <f>VLOOKUP($F1758,'(참고)타워 스텟 가치'!$B$12:$L$16,AG$2,0)+(VLOOKUP($F1758,'(참고)타워 스텟 가치'!$B$12:$L$16,AG$2,0)*$E1758)</f>
        <v>7158.3750000000464</v>
      </c>
      <c r="AH1758">
        <f>VLOOKUP($F1758,'(참고)타워 스텟 가치'!$B$12:$L$16,AH$2,0)+(VLOOKUP($F1758,'(참고)타워 스텟 가치'!$B$12:$L$16,AH$2,0)*$E1758)</f>
        <v>238.61250000000155</v>
      </c>
      <c r="AI1758">
        <f>VLOOKUP($F1758,'(참고)타워 스텟 가치'!$B$12:$L$16,AI$2,0)+(VLOOKUP($F1758,'(참고)타워 스텟 가치'!$B$12:$L$16,AI$2,0)*$E1758)</f>
        <v>42.420000000000272</v>
      </c>
      <c r="AJ1758">
        <f>VLOOKUP($F1758,'(참고)타워 스텟 가치'!$B$12:$L$16,AJ$2,0)+(VLOOKUP($F1758,'(참고)타워 스텟 가치'!$B$12:$L$16,AJ$2,0)*$E1758)</f>
        <v>0</v>
      </c>
      <c r="AK1758">
        <f>VLOOKUP($F1758,'(참고)타워 스텟 가치'!$B$12:$L$16,AK$2,0)+(VLOOKUP($F1758,'(참고)타워 스텟 가치'!$B$12:$L$16,AK$2,0)*$E1758)</f>
        <v>0</v>
      </c>
      <c r="AL1758">
        <f>VLOOKUP($F1758,'(참고)타워 스텟 가치'!$B$12:$L$16,AL$2,0)+(VLOOKUP($F1758,'(참고)타워 스텟 가치'!$B$12:$L$16,AL$2,0)*$E1758)</f>
        <v>282.80000000000183</v>
      </c>
      <c r="AM1758">
        <f>SUM('스테이지별 몬스터 스텟'!AD1758*'(참고)타워 스텟 가치'!$Q$17,'스테이지별 몬스터 스텟'!AE1758*'(참고)타워 스텟 가치'!$R$17,'스테이지별 몬스터 스텟'!AF1758*'(참고)타워 스텟 가치'!$S$17,'스테이지별 몬스터 스텟'!AG1758*'(참고)타워 스텟 가치'!$T$17,'스테이지별 몬스터 스텟'!AH1758*'(참고)타워 스텟 가치'!$U$17,'스테이지별 몬스터 스텟'!AI1758*'(참고)타워 스텟 가치'!$V$17,'스테이지별 몬스터 스텟'!AJ1758*'(참고)타워 스텟 가치'!$W$17,'스테이지별 몬스터 스텟'!AK1758*'(참고)타워 스텟 가치'!$X$17,'스테이지별 몬스터 스텟'!AL1758*'(참고)타워 스텟 가치'!$Y$17)</f>
        <v>1080435.6325000068</v>
      </c>
      <c r="AN1758">
        <v>3</v>
      </c>
    </row>
    <row r="1759" spans="3:40" x14ac:dyDescent="0.3">
      <c r="C1759">
        <v>5</v>
      </c>
      <c r="D1759">
        <f t="shared" si="83"/>
        <v>351</v>
      </c>
      <c r="E1759" s="52">
        <f>VLOOKUP(D1759,'스테이지별 난이도 설정'!B:C,2,0)</f>
        <v>140.40000000000092</v>
      </c>
      <c r="F1759" t="str">
        <f t="shared" si="84"/>
        <v>스페셜</v>
      </c>
      <c r="G1759">
        <f t="shared" si="82"/>
        <v>6</v>
      </c>
      <c r="H1759">
        <f>VLOOKUP($F1759,'(참고)타워 스텟 가치'!$B$2:$L$6,H$2,0)+(VLOOKUP($F1759,'(참고)타워 스텟 가치'!$B$2:$L$6,H$2,0)*$E1759)</f>
        <v>5368.7812500000346</v>
      </c>
      <c r="I1759">
        <f>VLOOKUP($F1759,'(참고)타워 스텟 가치'!$B$2:$L$6,I$2,0)+(VLOOKUP($F1759,'(참고)타워 스텟 가치'!$B$2:$L$6,I$2,0)*$E1759)</f>
        <v>1073.756250000007</v>
      </c>
      <c r="J1759">
        <f>VLOOKUP($F1759,'(참고)타워 스텟 가치'!$B$2:$L$6,J$2,0)+(VLOOKUP($F1759,'(참고)타워 스텟 가치'!$B$2:$L$6,J$2,0)*$E1759)</f>
        <v>707000.00000000454</v>
      </c>
      <c r="K1759">
        <f>VLOOKUP($F1759,'(참고)타워 스텟 가치'!$B$2:$L$6,K$2,0)+(VLOOKUP($F1759,'(참고)타워 스텟 가치'!$B$2:$L$6,K$2,0)*$E1759)</f>
        <v>21475.125000000138</v>
      </c>
      <c r="L1759">
        <f>VLOOKUP($F1759,'(참고)타워 스텟 가치'!$B$2:$L$6,L$2,0)+(VLOOKUP($F1759,'(참고)타워 스텟 가치'!$B$2:$L$6,L$2,0)*$E1759)</f>
        <v>357.91875000000232</v>
      </c>
      <c r="M1759">
        <f>VLOOKUP($F1759,'(참고)타워 스텟 가치'!$B$2:$L$6,M$2,0)+(VLOOKUP($F1759,'(참고)타워 스텟 가치'!$B$2:$L$6,M$2,0)*$E1759)</f>
        <v>42.420000000000272</v>
      </c>
      <c r="N1759">
        <f>VLOOKUP($F1759,'(참고)타워 스텟 가치'!$B$2:$L$6,N$2,0)+(VLOOKUP($F1759,'(참고)타워 스텟 가치'!$B$2:$L$6,N$2,0)*$E1759)</f>
        <v>0</v>
      </c>
      <c r="O1759">
        <f>VLOOKUP($F1759,'(참고)타워 스텟 가치'!$B$2:$L$6,O$2,0)+(VLOOKUP($F1759,'(참고)타워 스텟 가치'!$B$2:$L$6,O$2,0)*$E1759)</f>
        <v>0</v>
      </c>
      <c r="P1759">
        <f>VLOOKUP($F1759,'(참고)타워 스텟 가치'!$B$2:$L$6,P$2,0)+(VLOOKUP($F1759,'(참고)타워 스텟 가치'!$B$2:$L$6,P$2,0)*$E1759)</f>
        <v>141.40000000000092</v>
      </c>
      <c r="Q1759">
        <f>SUM('스테이지별 몬스터 스텟'!H1759*'(참고)타워 스텟 가치'!$Q$17,'스테이지별 몬스터 스텟'!I1759*'(참고)타워 스텟 가치'!$R$17,'스테이지별 몬스터 스텟'!J1759*'(참고)타워 스텟 가치'!$S$17,'스테이지별 몬스터 스텟'!K1759*'(참고)타워 스텟 가치'!$T$17,'스테이지별 몬스터 스텟'!L1759*'(참고)타워 스텟 가치'!$U$17,'스테이지별 몬스터 스텟'!M1759*'(참고)타워 스텟 가치'!$V$17,'스테이지별 몬스터 스텟'!N1759*'(참고)타워 스텟 가치'!$W$17,'스테이지별 몬스터 스텟'!O1759*'(참고)타워 스텟 가치'!$X$17,'스테이지별 몬스터 스텟'!P1759*'(참고)타워 스텟 가치'!$Y$17)</f>
        <v>1116839.504375007</v>
      </c>
      <c r="R1759">
        <v>1</v>
      </c>
      <c r="S1759">
        <f>VLOOKUP($F1759,'(참고)타워 스텟 가치'!$B$7:$L$11,S$2,0)+(VLOOKUP($F1759,'(참고)타워 스텟 가치'!$B$7:$L$11,S$2,0)*$E1759)</f>
        <v>1789.5937500000116</v>
      </c>
      <c r="T1759">
        <f>VLOOKUP($F1759,'(참고)타워 스텟 가치'!$B$7:$L$11,T$2,0)+(VLOOKUP($F1759,'(참고)타워 스텟 가치'!$B$7:$L$11,T$2,0)*$E1759)</f>
        <v>3221.2687500000206</v>
      </c>
      <c r="U1759">
        <f>VLOOKUP($F1759,'(참고)타워 스텟 가치'!$B$7:$L$11,U$2,0)+(VLOOKUP($F1759,'(참고)타워 스텟 가치'!$B$7:$L$11,U$2,0)*$E1759)</f>
        <v>707000.00000000454</v>
      </c>
      <c r="V1759">
        <f>VLOOKUP($F1759,'(참고)타워 스텟 가치'!$B$7:$L$11,V$2,0)+(VLOOKUP($F1759,'(참고)타워 스텟 가치'!$B$7:$L$11,V$2,0)*$E1759)</f>
        <v>21475.125000000138</v>
      </c>
      <c r="W1759">
        <f>VLOOKUP($F1759,'(참고)타워 스텟 가치'!$B$7:$L$11,W$2,0)+(VLOOKUP($F1759,'(참고)타워 스텟 가치'!$B$7:$L$11,W$2,0)*$E1759)</f>
        <v>357.91875000000232</v>
      </c>
      <c r="X1759">
        <f>VLOOKUP($F1759,'(참고)타워 스텟 가치'!$B$7:$L$11,X$2,0)+(VLOOKUP($F1759,'(참고)타워 스텟 가치'!$B$7:$L$11,X$2,0)*$E1759)</f>
        <v>42.420000000000272</v>
      </c>
      <c r="Y1759">
        <f>VLOOKUP($F1759,'(참고)타워 스텟 가치'!$B$7:$L$11,Y$2,0)+(VLOOKUP($F1759,'(참고)타워 스텟 가치'!$B$7:$L$11,Y$2,0)*$E1759)</f>
        <v>0</v>
      </c>
      <c r="Z1759">
        <f>VLOOKUP($F1759,'(참고)타워 스텟 가치'!$B$7:$L$11,Z$2,0)+(VLOOKUP($F1759,'(참고)타워 스텟 가치'!$B$7:$L$11,Z$2,0)*$E1759)</f>
        <v>0</v>
      </c>
      <c r="AA1759">
        <f>VLOOKUP($F1759,'(참고)타워 스텟 가치'!$B$7:$L$11,AA$2,0)+(VLOOKUP($F1759,'(참고)타워 스텟 가치'!$B$7:$L$11,AA$2,0)*$E1759)</f>
        <v>141.40000000000092</v>
      </c>
      <c r="AB1759">
        <f>SUM('스테이지별 몬스터 스텟'!S1759*'(참고)타워 스텟 가치'!$Q$17,'스테이지별 몬스터 스텟'!T1759*'(참고)타워 스텟 가치'!$R$17,'스테이지별 몬스터 스텟'!U1759*'(참고)타워 스텟 가치'!$S$17,'스테이지별 몬스터 스텟'!V1759*'(참고)타워 스텟 가치'!$T$17,'스테이지별 몬스터 스텟'!W1759*'(참고)타워 스텟 가치'!$U$17,'스테이지별 몬스터 스텟'!X1759*'(참고)타워 스텟 가치'!$V$17,'스테이지별 몬스터 스텟'!Y1759*'(참고)타워 스텟 가치'!$W$17,'스테이지별 몬스터 스텟'!Z1759*'(참고)타워 스텟 가치'!$X$17,'스테이지별 몬스터 스텟'!AA1759*'(참고)타워 스텟 가치'!$Y$17)</f>
        <v>1112902.3981250068</v>
      </c>
      <c r="AC1759">
        <v>2</v>
      </c>
      <c r="AD1759">
        <f>VLOOKUP($F1759,'(참고)타워 스텟 가치'!$B$12:$L$16,AD$2,0)+(VLOOKUP($F1759,'(참고)타워 스텟 가치'!$B$12:$L$16,AD$2,0)*$E1759)</f>
        <v>1789.5937500000116</v>
      </c>
      <c r="AE1759">
        <f>VLOOKUP($F1759,'(참고)타워 스텟 가치'!$B$12:$L$16,AE$2,0)+(VLOOKUP($F1759,'(참고)타워 스텟 가치'!$B$12:$L$16,AE$2,0)*$E1759)</f>
        <v>2147.5125000000139</v>
      </c>
      <c r="AF1759">
        <f>VLOOKUP($F1759,'(참고)타워 스텟 가치'!$B$12:$L$16,AF$2,0)+(VLOOKUP($F1759,'(참고)타워 스텟 가치'!$B$12:$L$16,AF$2,0)*$E1759)</f>
        <v>707000.00000000454</v>
      </c>
      <c r="AG1759">
        <f>VLOOKUP($F1759,'(참고)타워 스텟 가치'!$B$12:$L$16,AG$2,0)+(VLOOKUP($F1759,'(참고)타워 스텟 가치'!$B$12:$L$16,AG$2,0)*$E1759)</f>
        <v>10737.562500000069</v>
      </c>
      <c r="AH1759">
        <f>VLOOKUP($F1759,'(참고)타워 스텟 가치'!$B$12:$L$16,AH$2,0)+(VLOOKUP($F1759,'(참고)타워 스텟 가치'!$B$12:$L$16,AH$2,0)*$E1759)</f>
        <v>357.91875000000232</v>
      </c>
      <c r="AI1759">
        <f>VLOOKUP($F1759,'(참고)타워 스텟 가치'!$B$12:$L$16,AI$2,0)+(VLOOKUP($F1759,'(참고)타워 스텟 가치'!$B$12:$L$16,AI$2,0)*$E1759)</f>
        <v>42.420000000000272</v>
      </c>
      <c r="AJ1759">
        <f>VLOOKUP($F1759,'(참고)타워 스텟 가치'!$B$12:$L$16,AJ$2,0)+(VLOOKUP($F1759,'(참고)타워 스텟 가치'!$B$12:$L$16,AJ$2,0)*$E1759)</f>
        <v>0</v>
      </c>
      <c r="AK1759">
        <f>VLOOKUP($F1759,'(참고)타워 스텟 가치'!$B$12:$L$16,AK$2,0)+(VLOOKUP($F1759,'(참고)타워 스텟 가치'!$B$12:$L$16,AK$2,0)*$E1759)</f>
        <v>0</v>
      </c>
      <c r="AL1759">
        <f>VLOOKUP($F1759,'(참고)타워 스텟 가치'!$B$12:$L$16,AL$2,0)+(VLOOKUP($F1759,'(참고)타워 스텟 가치'!$B$12:$L$16,AL$2,0)*$E1759)</f>
        <v>282.80000000000183</v>
      </c>
      <c r="AM1759">
        <f>SUM('스테이지별 몬스터 스텟'!AD1759*'(참고)타워 스텟 가치'!$Q$17,'스테이지별 몬스터 스텟'!AE1759*'(참고)타워 스텟 가치'!$R$17,'스테이지별 몬스터 스텟'!AF1759*'(참고)타워 스텟 가치'!$S$17,'스테이지별 몬스터 스텟'!AG1759*'(참고)타워 스텟 가치'!$T$17,'스테이지별 몬스터 스텟'!AH1759*'(참고)타워 스텟 가치'!$U$17,'스테이지별 몬스터 스텟'!AI1759*'(참고)타워 스텟 가치'!$V$17,'스테이지별 몬스터 스텟'!AJ1759*'(참고)타워 스텟 가치'!$W$17,'스테이지별 몬스터 스텟'!AK1759*'(참고)타워 스텟 가치'!$X$17,'스테이지별 몬스터 스텟'!AL1759*'(참고)타워 스텟 가치'!$Y$17)</f>
        <v>1090099.438750007</v>
      </c>
      <c r="AN1759">
        <v>3</v>
      </c>
    </row>
    <row r="1760" spans="3:40" x14ac:dyDescent="0.3">
      <c r="C1760">
        <v>1</v>
      </c>
      <c r="D1760">
        <f t="shared" si="83"/>
        <v>352</v>
      </c>
      <c r="E1760" s="52">
        <f>VLOOKUP(D1760,'스테이지별 난이도 설정'!B:C,2,0)</f>
        <v>140.80000000000092</v>
      </c>
      <c r="F1760" t="str">
        <f t="shared" si="84"/>
        <v>일반</v>
      </c>
      <c r="G1760">
        <f t="shared" si="82"/>
        <v>6</v>
      </c>
      <c r="H1760">
        <f>VLOOKUP($F1760,'(참고)타워 스텟 가치'!$B$2:$L$6,H$2,0)+(VLOOKUP($F1760,'(참고)타워 스텟 가치'!$B$2:$L$6,H$2,0)*$E1760)</f>
        <v>1063.5000000000068</v>
      </c>
      <c r="I1760">
        <f>VLOOKUP($F1760,'(참고)타워 스텟 가치'!$B$2:$L$6,I$2,0)+(VLOOKUP($F1760,'(참고)타워 스텟 가치'!$B$2:$L$6,I$2,0)*$E1760)</f>
        <v>212.70000000000138</v>
      </c>
      <c r="J1760">
        <f>VLOOKUP($F1760,'(참고)타워 스텟 가치'!$B$2:$L$6,J$2,0)+(VLOOKUP($F1760,'(참고)타워 스텟 가치'!$B$2:$L$6,J$2,0)*$E1760)</f>
        <v>709000.00000000466</v>
      </c>
      <c r="K1760">
        <f>VLOOKUP($F1760,'(참고)타워 스텟 가치'!$B$2:$L$6,K$2,0)+(VLOOKUP($F1760,'(참고)타워 스텟 가치'!$B$2:$L$6,K$2,0)*$E1760)</f>
        <v>4254.0000000000273</v>
      </c>
      <c r="L1760">
        <f>VLOOKUP($F1760,'(참고)타워 스텟 가치'!$B$2:$L$6,L$2,0)+(VLOOKUP($F1760,'(참고)타워 스텟 가치'!$B$2:$L$6,L$2,0)*$E1760)</f>
        <v>70.90000000000046</v>
      </c>
      <c r="M1760">
        <f>VLOOKUP($F1760,'(참고)타워 스텟 가치'!$B$2:$L$6,M$2,0)+(VLOOKUP($F1760,'(참고)타워 스텟 가치'!$B$2:$L$6,M$2,0)*$E1760)</f>
        <v>42.540000000000269</v>
      </c>
      <c r="N1760">
        <f>VLOOKUP($F1760,'(참고)타워 스텟 가치'!$B$2:$L$6,N$2,0)+(VLOOKUP($F1760,'(참고)타워 스텟 가치'!$B$2:$L$6,N$2,0)*$E1760)</f>
        <v>0</v>
      </c>
      <c r="O1760">
        <f>VLOOKUP($F1760,'(참고)타워 스텟 가치'!$B$2:$L$6,O$2,0)+(VLOOKUP($F1760,'(참고)타워 스텟 가치'!$B$2:$L$6,O$2,0)*$E1760)</f>
        <v>0</v>
      </c>
      <c r="P1760">
        <f>VLOOKUP($F1760,'(참고)타워 스텟 가치'!$B$2:$L$6,P$2,0)+(VLOOKUP($F1760,'(참고)타워 스텟 가치'!$B$2:$L$6,P$2,0)*$E1760)</f>
        <v>99.260000000000645</v>
      </c>
      <c r="Q1760">
        <f>SUM('스테이지별 몬스터 스텟'!H1760*'(참고)타워 스텟 가치'!$Q$17,'스테이지별 몬스터 스텟'!I1760*'(참고)타워 스텟 가치'!$R$17,'스테이지별 몬스터 스텟'!J1760*'(참고)타워 스텟 가치'!$S$17,'스테이지별 몬스터 스텟'!K1760*'(참고)타워 스텟 가치'!$T$17,'스테이지별 몬스터 스텟'!L1760*'(참고)타워 스텟 가치'!$U$17,'스테이지별 몬스터 스텟'!M1760*'(참고)타워 스텟 가치'!$V$17,'스테이지별 몬스터 스텟'!N1760*'(참고)타워 스텟 가치'!$W$17,'스테이지별 몬스터 스텟'!O1760*'(참고)타워 스텟 가치'!$X$17,'스테이지별 몬스터 스텟'!P1760*'(참고)타워 스텟 가치'!$Y$17)</f>
        <v>1074836.9100000071</v>
      </c>
      <c r="R1760">
        <v>1</v>
      </c>
      <c r="S1760">
        <f>VLOOKUP($F1760,'(참고)타워 스텟 가치'!$B$7:$L$11,S$2,0)+(VLOOKUP($F1760,'(참고)타워 스텟 가치'!$B$7:$L$11,S$2,0)*$E1760)</f>
        <v>354.50000000000227</v>
      </c>
      <c r="T1760">
        <f>VLOOKUP($F1760,'(참고)타워 스텟 가치'!$B$7:$L$11,T$2,0)+(VLOOKUP($F1760,'(참고)타워 스텟 가치'!$B$7:$L$11,T$2,0)*$E1760)</f>
        <v>638.10000000000412</v>
      </c>
      <c r="U1760">
        <f>VLOOKUP($F1760,'(참고)타워 스텟 가치'!$B$7:$L$11,U$2,0)+(VLOOKUP($F1760,'(참고)타워 스텟 가치'!$B$7:$L$11,U$2,0)*$E1760)</f>
        <v>709000.00000000466</v>
      </c>
      <c r="V1760">
        <f>VLOOKUP($F1760,'(참고)타워 스텟 가치'!$B$7:$L$11,V$2,0)+(VLOOKUP($F1760,'(참고)타워 스텟 가치'!$B$7:$L$11,V$2,0)*$E1760)</f>
        <v>4254.0000000000273</v>
      </c>
      <c r="W1760">
        <f>VLOOKUP($F1760,'(참고)타워 스텟 가치'!$B$7:$L$11,W$2,0)+(VLOOKUP($F1760,'(참고)타워 스텟 가치'!$B$7:$L$11,W$2,0)*$E1760)</f>
        <v>70.90000000000046</v>
      </c>
      <c r="X1760">
        <f>VLOOKUP($F1760,'(참고)타워 스텟 가치'!$B$7:$L$11,X$2,0)+(VLOOKUP($F1760,'(참고)타워 스텟 가치'!$B$7:$L$11,X$2,0)*$E1760)</f>
        <v>42.540000000000269</v>
      </c>
      <c r="Y1760">
        <f>VLOOKUP($F1760,'(참고)타워 스텟 가치'!$B$7:$L$11,Y$2,0)+(VLOOKUP($F1760,'(참고)타워 스텟 가치'!$B$7:$L$11,Y$2,0)*$E1760)</f>
        <v>0</v>
      </c>
      <c r="Z1760">
        <f>VLOOKUP($F1760,'(참고)타워 스텟 가치'!$B$7:$L$11,Z$2,0)+(VLOOKUP($F1760,'(참고)타워 스텟 가치'!$B$7:$L$11,Z$2,0)*$E1760)</f>
        <v>0</v>
      </c>
      <c r="AA1760">
        <f>VLOOKUP($F1760,'(참고)타워 스텟 가치'!$B$7:$L$11,AA$2,0)+(VLOOKUP($F1760,'(참고)타워 스텟 가치'!$B$7:$L$11,AA$2,0)*$E1760)</f>
        <v>99.260000000000645</v>
      </c>
      <c r="AB1760">
        <f>SUM('스테이지별 몬스터 스텟'!S1760*'(참고)타워 스텟 가치'!$Q$17,'스테이지별 몬스터 스텟'!T1760*'(참고)타워 스텟 가치'!$R$17,'스테이지별 몬스터 스텟'!U1760*'(참고)타워 스텟 가치'!$S$17,'스테이지별 몬스터 스텟'!V1760*'(참고)타워 스텟 가치'!$T$17,'스테이지별 몬스터 스텟'!W1760*'(참고)타워 스텟 가치'!$U$17,'스테이지별 몬스터 스텟'!X1760*'(참고)타워 스텟 가치'!$V$17,'스테이지별 몬스터 스텟'!Y1760*'(참고)타워 스텟 가치'!$W$17,'스테이지별 몬스터 스텟'!Z1760*'(참고)타워 스텟 가치'!$X$17,'스테이지별 몬스터 스텟'!AA1760*'(참고)타워 스텟 가치'!$Y$17)</f>
        <v>1074057.010000007</v>
      </c>
      <c r="AC1760">
        <v>2</v>
      </c>
      <c r="AD1760">
        <f>VLOOKUP($F1760,'(참고)타워 스텟 가치'!$B$12:$L$16,AD$2,0)+(VLOOKUP($F1760,'(참고)타워 스텟 가치'!$B$12:$L$16,AD$2,0)*$E1760)</f>
        <v>354.50000000000227</v>
      </c>
      <c r="AE1760">
        <f>VLOOKUP($F1760,'(참고)타워 스텟 가치'!$B$12:$L$16,AE$2,0)+(VLOOKUP($F1760,'(참고)타워 스텟 가치'!$B$12:$L$16,AE$2,0)*$E1760)</f>
        <v>425.40000000000276</v>
      </c>
      <c r="AF1760">
        <f>VLOOKUP($F1760,'(참고)타워 스텟 가치'!$B$12:$L$16,AF$2,0)+(VLOOKUP($F1760,'(참고)타워 스텟 가치'!$B$12:$L$16,AF$2,0)*$E1760)</f>
        <v>709000.00000000466</v>
      </c>
      <c r="AG1760">
        <f>VLOOKUP($F1760,'(참고)타워 스텟 가치'!$B$12:$L$16,AG$2,0)+(VLOOKUP($F1760,'(참고)타워 스텟 가치'!$B$12:$L$16,AG$2,0)*$E1760)</f>
        <v>2127.0000000000136</v>
      </c>
      <c r="AH1760">
        <f>VLOOKUP($F1760,'(참고)타워 스텟 가치'!$B$12:$L$16,AH$2,0)+(VLOOKUP($F1760,'(참고)타워 스텟 가치'!$B$12:$L$16,AH$2,0)*$E1760)</f>
        <v>70.90000000000046</v>
      </c>
      <c r="AI1760">
        <f>VLOOKUP($F1760,'(참고)타워 스텟 가치'!$B$12:$L$16,AI$2,0)+(VLOOKUP($F1760,'(참고)타워 스텟 가치'!$B$12:$L$16,AI$2,0)*$E1760)</f>
        <v>42.540000000000269</v>
      </c>
      <c r="AJ1760">
        <f>VLOOKUP($F1760,'(참고)타워 스텟 가치'!$B$12:$L$16,AJ$2,0)+(VLOOKUP($F1760,'(참고)타워 스텟 가치'!$B$12:$L$16,AJ$2,0)*$E1760)</f>
        <v>0</v>
      </c>
      <c r="AK1760">
        <f>VLOOKUP($F1760,'(참고)타워 스텟 가치'!$B$12:$L$16,AK$2,0)+(VLOOKUP($F1760,'(참고)타워 스텟 가치'!$B$12:$L$16,AK$2,0)*$E1760)</f>
        <v>0</v>
      </c>
      <c r="AL1760">
        <f>VLOOKUP($F1760,'(참고)타워 스텟 가치'!$B$12:$L$16,AL$2,0)+(VLOOKUP($F1760,'(참고)타워 스텟 가치'!$B$12:$L$16,AL$2,0)*$E1760)</f>
        <v>198.52000000000129</v>
      </c>
      <c r="AM1760">
        <f>SUM('스테이지별 몬스터 스텟'!AD1760*'(참고)타워 스텟 가치'!$Q$17,'스테이지별 몬스터 스텟'!AE1760*'(참고)타워 스텟 가치'!$R$17,'스테이지별 몬스터 스텟'!AF1760*'(참고)타워 스텟 가치'!$S$17,'스테이지별 몬스터 스텟'!AG1760*'(참고)타워 스텟 가치'!$T$17,'스테이지별 몬스터 스텟'!AH1760*'(참고)타워 스텟 가치'!$U$17,'스테이지별 몬스터 스텟'!AI1760*'(참고)타워 스텟 가치'!$V$17,'스테이지별 몬스터 스텟'!AJ1760*'(참고)타워 스텟 가치'!$W$17,'스테이지별 몬스터 스텟'!AK1760*'(참고)타워 스텟 가치'!$X$17,'스테이지별 몬스터 스텟'!AL1760*'(참고)타워 스텟 가치'!$Y$17)</f>
        <v>1069682.4800000072</v>
      </c>
      <c r="AN1760">
        <v>3</v>
      </c>
    </row>
    <row r="1761" spans="3:40" x14ac:dyDescent="0.3">
      <c r="C1761">
        <v>2</v>
      </c>
      <c r="D1761">
        <f t="shared" si="83"/>
        <v>352</v>
      </c>
      <c r="E1761" s="52">
        <f>VLOOKUP(D1761,'스테이지별 난이도 설정'!B:C,2,0)</f>
        <v>140.80000000000092</v>
      </c>
      <c r="F1761" t="str">
        <f t="shared" si="84"/>
        <v>레어</v>
      </c>
      <c r="G1761">
        <f t="shared" si="82"/>
        <v>6</v>
      </c>
      <c r="H1761">
        <f>VLOOKUP($F1761,'(참고)타워 스텟 가치'!$B$2:$L$6,H$2,0)+(VLOOKUP($F1761,'(참고)타워 스텟 가치'!$B$2:$L$6,H$2,0)*$E1761)</f>
        <v>1595.2500000000105</v>
      </c>
      <c r="I1761">
        <f>VLOOKUP($F1761,'(참고)타워 스텟 가치'!$B$2:$L$6,I$2,0)+(VLOOKUP($F1761,'(참고)타워 스텟 가치'!$B$2:$L$6,I$2,0)*$E1761)</f>
        <v>319.05000000000206</v>
      </c>
      <c r="J1761">
        <f>VLOOKUP($F1761,'(참고)타워 스텟 가치'!$B$2:$L$6,J$2,0)+(VLOOKUP($F1761,'(참고)타워 스텟 가치'!$B$2:$L$6,J$2,0)*$E1761)</f>
        <v>709000.00000000466</v>
      </c>
      <c r="K1761">
        <f>VLOOKUP($F1761,'(참고)타워 스텟 가치'!$B$2:$L$6,K$2,0)+(VLOOKUP($F1761,'(참고)타워 스텟 가치'!$B$2:$L$6,K$2,0)*$E1761)</f>
        <v>6381.0000000000418</v>
      </c>
      <c r="L1761">
        <f>VLOOKUP($F1761,'(참고)타워 스텟 가치'!$B$2:$L$6,L$2,0)+(VLOOKUP($F1761,'(참고)타워 스텟 가치'!$B$2:$L$6,L$2,0)*$E1761)</f>
        <v>106.35000000000069</v>
      </c>
      <c r="M1761">
        <f>VLOOKUP($F1761,'(참고)타워 스텟 가치'!$B$2:$L$6,M$2,0)+(VLOOKUP($F1761,'(참고)타워 스텟 가치'!$B$2:$L$6,M$2,0)*$E1761)</f>
        <v>42.540000000000269</v>
      </c>
      <c r="N1761">
        <f>VLOOKUP($F1761,'(참고)타워 스텟 가치'!$B$2:$L$6,N$2,0)+(VLOOKUP($F1761,'(참고)타워 스텟 가치'!$B$2:$L$6,N$2,0)*$E1761)</f>
        <v>0</v>
      </c>
      <c r="O1761">
        <f>VLOOKUP($F1761,'(참고)타워 스텟 가치'!$B$2:$L$6,O$2,0)+(VLOOKUP($F1761,'(참고)타워 스텟 가치'!$B$2:$L$6,O$2,0)*$E1761)</f>
        <v>0</v>
      </c>
      <c r="P1761">
        <f>VLOOKUP($F1761,'(참고)타워 스텟 가치'!$B$2:$L$6,P$2,0)+(VLOOKUP($F1761,'(참고)타워 스텟 가치'!$B$2:$L$6,P$2,0)*$E1761)</f>
        <v>99.260000000000645</v>
      </c>
      <c r="Q1761">
        <f>SUM('스테이지별 몬스터 스텟'!H1761*'(참고)타워 스텟 가치'!$Q$17,'스테이지별 몬스터 스텟'!I1761*'(참고)타워 스텟 가치'!$R$17,'스테이지별 몬스터 스텟'!J1761*'(참고)타워 스텟 가치'!$S$17,'스테이지별 몬스터 스텟'!K1761*'(참고)타워 스텟 가치'!$T$17,'스테이지별 몬스터 스텟'!L1761*'(참고)타워 스텟 가치'!$U$17,'스테이지별 몬스터 스텟'!M1761*'(참고)타워 스텟 가치'!$V$17,'스테이지별 몬스터 스텟'!N1761*'(참고)타워 스텟 가치'!$W$17,'스테이지별 몬스터 스텟'!O1761*'(참고)타워 스텟 가치'!$X$17,'스테이지별 몬스터 스텟'!P1761*'(참고)타워 스텟 가치'!$Y$17)</f>
        <v>1080384.8350000069</v>
      </c>
      <c r="R1761">
        <v>1</v>
      </c>
      <c r="S1761">
        <f>VLOOKUP($F1761,'(참고)타워 스텟 가치'!$B$7:$L$11,S$2,0)+(VLOOKUP($F1761,'(참고)타워 스텟 가치'!$B$7:$L$11,S$2,0)*$E1761)</f>
        <v>531.75000000000341</v>
      </c>
      <c r="T1761">
        <f>VLOOKUP($F1761,'(참고)타워 스텟 가치'!$B$7:$L$11,T$2,0)+(VLOOKUP($F1761,'(참고)타워 스텟 가치'!$B$7:$L$11,T$2,0)*$E1761)</f>
        <v>957.15000000000623</v>
      </c>
      <c r="U1761">
        <f>VLOOKUP($F1761,'(참고)타워 스텟 가치'!$B$7:$L$11,U$2,0)+(VLOOKUP($F1761,'(참고)타워 스텟 가치'!$B$7:$L$11,U$2,0)*$E1761)</f>
        <v>709000.00000000466</v>
      </c>
      <c r="V1761">
        <f>VLOOKUP($F1761,'(참고)타워 스텟 가치'!$B$7:$L$11,V$2,0)+(VLOOKUP($F1761,'(참고)타워 스텟 가치'!$B$7:$L$11,V$2,0)*$E1761)</f>
        <v>6381.0000000000418</v>
      </c>
      <c r="W1761">
        <f>VLOOKUP($F1761,'(참고)타워 스텟 가치'!$B$7:$L$11,W$2,0)+(VLOOKUP($F1761,'(참고)타워 스텟 가치'!$B$7:$L$11,W$2,0)*$E1761)</f>
        <v>106.35000000000069</v>
      </c>
      <c r="X1761">
        <f>VLOOKUP($F1761,'(참고)타워 스텟 가치'!$B$7:$L$11,X$2,0)+(VLOOKUP($F1761,'(참고)타워 스텟 가치'!$B$7:$L$11,X$2,0)*$E1761)</f>
        <v>42.540000000000269</v>
      </c>
      <c r="Y1761">
        <f>VLOOKUP($F1761,'(참고)타워 스텟 가치'!$B$7:$L$11,Y$2,0)+(VLOOKUP($F1761,'(참고)타워 스텟 가치'!$B$7:$L$11,Y$2,0)*$E1761)</f>
        <v>0</v>
      </c>
      <c r="Z1761">
        <f>VLOOKUP($F1761,'(참고)타워 스텟 가치'!$B$7:$L$11,Z$2,0)+(VLOOKUP($F1761,'(참고)타워 스텟 가치'!$B$7:$L$11,Z$2,0)*$E1761)</f>
        <v>0</v>
      </c>
      <c r="AA1761">
        <f>VLOOKUP($F1761,'(참고)타워 스텟 가치'!$B$7:$L$11,AA$2,0)+(VLOOKUP($F1761,'(참고)타워 스텟 가치'!$B$7:$L$11,AA$2,0)*$E1761)</f>
        <v>99.260000000000645</v>
      </c>
      <c r="AB1761">
        <f>SUM('스테이지별 몬스터 스텟'!S1761*'(참고)타워 스텟 가치'!$Q$17,'스테이지별 몬스터 스텟'!T1761*'(참고)타워 스텟 가치'!$R$17,'스테이지별 몬스터 스텟'!U1761*'(참고)타워 스텟 가치'!$S$17,'스테이지별 몬스터 스텟'!V1761*'(참고)타워 스텟 가치'!$T$17,'스테이지별 몬스터 스텟'!W1761*'(참고)타워 스텟 가치'!$U$17,'스테이지별 몬스터 스텟'!X1761*'(참고)타워 스텟 가치'!$V$17,'스테이지별 몬스터 스텟'!Y1761*'(참고)타워 스텟 가치'!$W$17,'스테이지별 몬스터 스텟'!Z1761*'(참고)타워 스텟 가치'!$X$17,'스테이지별 몬스터 스텟'!AA1761*'(참고)타워 스텟 가치'!$Y$17)</f>
        <v>1079214.9850000071</v>
      </c>
      <c r="AC1761">
        <v>2</v>
      </c>
      <c r="AD1761">
        <f>VLOOKUP($F1761,'(참고)타워 스텟 가치'!$B$12:$L$16,AD$2,0)+(VLOOKUP($F1761,'(참고)타워 스텟 가치'!$B$12:$L$16,AD$2,0)*$E1761)</f>
        <v>531.75000000000341</v>
      </c>
      <c r="AE1761">
        <f>VLOOKUP($F1761,'(참고)타워 스텟 가치'!$B$12:$L$16,AE$2,0)+(VLOOKUP($F1761,'(참고)타워 스텟 가치'!$B$12:$L$16,AE$2,0)*$E1761)</f>
        <v>638.10000000000412</v>
      </c>
      <c r="AF1761">
        <f>VLOOKUP($F1761,'(참고)타워 스텟 가치'!$B$12:$L$16,AF$2,0)+(VLOOKUP($F1761,'(참고)타워 스텟 가치'!$B$12:$L$16,AF$2,0)*$E1761)</f>
        <v>709000.00000000466</v>
      </c>
      <c r="AG1761">
        <f>VLOOKUP($F1761,'(참고)타워 스텟 가치'!$B$12:$L$16,AG$2,0)+(VLOOKUP($F1761,'(참고)타워 스텟 가치'!$B$12:$L$16,AG$2,0)*$E1761)</f>
        <v>3190.5000000000209</v>
      </c>
      <c r="AH1761">
        <f>VLOOKUP($F1761,'(참고)타워 스텟 가치'!$B$12:$L$16,AH$2,0)+(VLOOKUP($F1761,'(참고)타워 스텟 가치'!$B$12:$L$16,AH$2,0)*$E1761)</f>
        <v>106.35000000000069</v>
      </c>
      <c r="AI1761">
        <f>VLOOKUP($F1761,'(참고)타워 스텟 가치'!$B$12:$L$16,AI$2,0)+(VLOOKUP($F1761,'(참고)타워 스텟 가치'!$B$12:$L$16,AI$2,0)*$E1761)</f>
        <v>42.540000000000269</v>
      </c>
      <c r="AJ1761">
        <f>VLOOKUP($F1761,'(참고)타워 스텟 가치'!$B$12:$L$16,AJ$2,0)+(VLOOKUP($F1761,'(참고)타워 스텟 가치'!$B$12:$L$16,AJ$2,0)*$E1761)</f>
        <v>0</v>
      </c>
      <c r="AK1761">
        <f>VLOOKUP($F1761,'(참고)타워 스텟 가치'!$B$12:$L$16,AK$2,0)+(VLOOKUP($F1761,'(참고)타워 스텟 가치'!$B$12:$L$16,AK$2,0)*$E1761)</f>
        <v>0</v>
      </c>
      <c r="AL1761">
        <f>VLOOKUP($F1761,'(참고)타워 스텟 가치'!$B$12:$L$16,AL$2,0)+(VLOOKUP($F1761,'(참고)타워 스텟 가치'!$B$12:$L$16,AL$2,0)*$E1761)</f>
        <v>198.52000000000129</v>
      </c>
      <c r="AM1761">
        <f>SUM('스테이지별 몬스터 스텟'!AD1761*'(참고)타워 스텟 가치'!$Q$17,'스테이지별 몬스터 스텟'!AE1761*'(참고)타워 스텟 가치'!$R$17,'스테이지별 몬스터 스텟'!AF1761*'(참고)타워 스텟 가치'!$S$17,'스테이지별 몬스터 스텟'!AG1761*'(참고)타워 스텟 가치'!$T$17,'스테이지별 몬스터 스텟'!AH1761*'(참고)타워 스텟 가치'!$U$17,'스테이지별 몬스터 스텟'!AI1761*'(참고)타워 스텟 가치'!$V$17,'스테이지별 몬스터 스텟'!AJ1761*'(참고)타워 스텟 가치'!$W$17,'스테이지별 몬스터 스텟'!AK1761*'(참고)타워 스텟 가치'!$X$17,'스테이지별 몬스터 스텟'!AL1761*'(참고)타워 스텟 가치'!$Y$17)</f>
        <v>1072553.9300000069</v>
      </c>
      <c r="AN1761">
        <v>3</v>
      </c>
    </row>
    <row r="1762" spans="3:40" x14ac:dyDescent="0.3">
      <c r="C1762">
        <v>3</v>
      </c>
      <c r="D1762">
        <f t="shared" si="83"/>
        <v>352</v>
      </c>
      <c r="E1762" s="52">
        <f>VLOOKUP(D1762,'스테이지별 난이도 설정'!B:C,2,0)</f>
        <v>140.80000000000092</v>
      </c>
      <c r="F1762" t="str">
        <f t="shared" si="84"/>
        <v>에픽</v>
      </c>
      <c r="G1762">
        <f t="shared" si="82"/>
        <v>6</v>
      </c>
      <c r="H1762">
        <f>VLOOKUP($F1762,'(참고)타워 스텟 가치'!$B$2:$L$6,H$2,0)+(VLOOKUP($F1762,'(참고)타워 스텟 가치'!$B$2:$L$6,H$2,0)*$E1762)</f>
        <v>2392.8750000000155</v>
      </c>
      <c r="I1762">
        <f>VLOOKUP($F1762,'(참고)타워 스텟 가치'!$B$2:$L$6,I$2,0)+(VLOOKUP($F1762,'(참고)타워 스텟 가치'!$B$2:$L$6,I$2,0)*$E1762)</f>
        <v>478.57500000000312</v>
      </c>
      <c r="J1762">
        <f>VLOOKUP($F1762,'(참고)타워 스텟 가치'!$B$2:$L$6,J$2,0)+(VLOOKUP($F1762,'(참고)타워 스텟 가치'!$B$2:$L$6,J$2,0)*$E1762)</f>
        <v>709000.00000000466</v>
      </c>
      <c r="K1762">
        <f>VLOOKUP($F1762,'(참고)타워 스텟 가치'!$B$2:$L$6,K$2,0)+(VLOOKUP($F1762,'(참고)타워 스텟 가치'!$B$2:$L$6,K$2,0)*$E1762)</f>
        <v>9571.5000000000618</v>
      </c>
      <c r="L1762">
        <f>VLOOKUP($F1762,'(참고)타워 스텟 가치'!$B$2:$L$6,L$2,0)+(VLOOKUP($F1762,'(참고)타워 스텟 가치'!$B$2:$L$6,L$2,0)*$E1762)</f>
        <v>159.52500000000103</v>
      </c>
      <c r="M1762">
        <f>VLOOKUP($F1762,'(참고)타워 스텟 가치'!$B$2:$L$6,M$2,0)+(VLOOKUP($F1762,'(참고)타워 스텟 가치'!$B$2:$L$6,M$2,0)*$E1762)</f>
        <v>42.540000000000269</v>
      </c>
      <c r="N1762">
        <f>VLOOKUP($F1762,'(참고)타워 스텟 가치'!$B$2:$L$6,N$2,0)+(VLOOKUP($F1762,'(참고)타워 스텟 가치'!$B$2:$L$6,N$2,0)*$E1762)</f>
        <v>0</v>
      </c>
      <c r="O1762">
        <f>VLOOKUP($F1762,'(참고)타워 스텟 가치'!$B$2:$L$6,O$2,0)+(VLOOKUP($F1762,'(참고)타워 스텟 가치'!$B$2:$L$6,O$2,0)*$E1762)</f>
        <v>0</v>
      </c>
      <c r="P1762">
        <f>VLOOKUP($F1762,'(참고)타워 스텟 가치'!$B$2:$L$6,P$2,0)+(VLOOKUP($F1762,'(참고)타워 스텟 가치'!$B$2:$L$6,P$2,0)*$E1762)</f>
        <v>99.260000000000645</v>
      </c>
      <c r="Q1762">
        <f>SUM('스테이지별 몬스터 스텟'!H1762*'(참고)타워 스텟 가치'!$Q$17,'스테이지별 몬스터 스텟'!I1762*'(참고)타워 스텟 가치'!$R$17,'스테이지별 몬스터 스텟'!J1762*'(참고)타워 스텟 가치'!$S$17,'스테이지별 몬스터 스텟'!K1762*'(참고)타워 스텟 가치'!$T$17,'스테이지별 몬스터 스텟'!L1762*'(참고)타워 스텟 가치'!$U$17,'스테이지별 몬스터 스텟'!M1762*'(참고)타워 스텟 가치'!$V$17,'스테이지별 몬스터 스텟'!N1762*'(참고)타워 스텟 가치'!$W$17,'스테이지별 몬스터 스텟'!O1762*'(참고)타워 스텟 가치'!$X$17,'스테이지별 몬스터 스텟'!P1762*'(참고)타워 스텟 가치'!$Y$17)</f>
        <v>1088706.7225000074</v>
      </c>
      <c r="R1762">
        <v>1</v>
      </c>
      <c r="S1762">
        <f>VLOOKUP($F1762,'(참고)타워 스텟 가치'!$B$7:$L$11,S$2,0)+(VLOOKUP($F1762,'(참고)타워 스텟 가치'!$B$7:$L$11,S$2,0)*$E1762)</f>
        <v>797.62500000000523</v>
      </c>
      <c r="T1762">
        <f>VLOOKUP($F1762,'(참고)타워 스텟 가치'!$B$7:$L$11,T$2,0)+(VLOOKUP($F1762,'(참고)타워 스텟 가치'!$B$7:$L$11,T$2,0)*$E1762)</f>
        <v>1435.7250000000092</v>
      </c>
      <c r="U1762">
        <f>VLOOKUP($F1762,'(참고)타워 스텟 가치'!$B$7:$L$11,U$2,0)+(VLOOKUP($F1762,'(참고)타워 스텟 가치'!$B$7:$L$11,U$2,0)*$E1762)</f>
        <v>709000.00000000466</v>
      </c>
      <c r="V1762">
        <f>VLOOKUP($F1762,'(참고)타워 스텟 가치'!$B$7:$L$11,V$2,0)+(VLOOKUP($F1762,'(참고)타워 스텟 가치'!$B$7:$L$11,V$2,0)*$E1762)</f>
        <v>9571.5000000000618</v>
      </c>
      <c r="W1762">
        <f>VLOOKUP($F1762,'(참고)타워 스텟 가치'!$B$7:$L$11,W$2,0)+(VLOOKUP($F1762,'(참고)타워 스텟 가치'!$B$7:$L$11,W$2,0)*$E1762)</f>
        <v>159.52500000000103</v>
      </c>
      <c r="X1762">
        <f>VLOOKUP($F1762,'(참고)타워 스텟 가치'!$B$7:$L$11,X$2,0)+(VLOOKUP($F1762,'(참고)타워 스텟 가치'!$B$7:$L$11,X$2,0)*$E1762)</f>
        <v>42.540000000000269</v>
      </c>
      <c r="Y1762">
        <f>VLOOKUP($F1762,'(참고)타워 스텟 가치'!$B$7:$L$11,Y$2,0)+(VLOOKUP($F1762,'(참고)타워 스텟 가치'!$B$7:$L$11,Y$2,0)*$E1762)</f>
        <v>0</v>
      </c>
      <c r="Z1762">
        <f>VLOOKUP($F1762,'(참고)타워 스텟 가치'!$B$7:$L$11,Z$2,0)+(VLOOKUP($F1762,'(참고)타워 스텟 가치'!$B$7:$L$11,Z$2,0)*$E1762)</f>
        <v>0</v>
      </c>
      <c r="AA1762">
        <f>VLOOKUP($F1762,'(참고)타워 스텟 가치'!$B$7:$L$11,AA$2,0)+(VLOOKUP($F1762,'(참고)타워 스텟 가치'!$B$7:$L$11,AA$2,0)*$E1762)</f>
        <v>99.260000000000645</v>
      </c>
      <c r="AB1762">
        <f>SUM('스테이지별 몬스터 스텟'!S1762*'(참고)타워 스텟 가치'!$Q$17,'스테이지별 몬스터 스텟'!T1762*'(참고)타워 스텟 가치'!$R$17,'스테이지별 몬스터 스텟'!U1762*'(참고)타워 스텟 가치'!$S$17,'스테이지별 몬스터 스텟'!V1762*'(참고)타워 스텟 가치'!$T$17,'스테이지별 몬스터 스텟'!W1762*'(참고)타워 스텟 가치'!$U$17,'스테이지별 몬스터 스텟'!X1762*'(참고)타워 스텟 가치'!$V$17,'스테이지별 몬스터 스텟'!Y1762*'(참고)타워 스텟 가치'!$W$17,'스테이지별 몬스터 스텟'!Z1762*'(참고)타워 스텟 가치'!$X$17,'스테이지별 몬스터 스텟'!AA1762*'(참고)타워 스텟 가치'!$Y$17)</f>
        <v>1086951.9475000075</v>
      </c>
      <c r="AC1762">
        <v>2</v>
      </c>
      <c r="AD1762">
        <f>VLOOKUP($F1762,'(참고)타워 스텟 가치'!$B$12:$L$16,AD$2,0)+(VLOOKUP($F1762,'(참고)타워 스텟 가치'!$B$12:$L$16,AD$2,0)*$E1762)</f>
        <v>797.62500000000523</v>
      </c>
      <c r="AE1762">
        <f>VLOOKUP($F1762,'(참고)타워 스텟 가치'!$B$12:$L$16,AE$2,0)+(VLOOKUP($F1762,'(참고)타워 스텟 가치'!$B$12:$L$16,AE$2,0)*$E1762)</f>
        <v>957.15000000000623</v>
      </c>
      <c r="AF1762">
        <f>VLOOKUP($F1762,'(참고)타워 스텟 가치'!$B$12:$L$16,AF$2,0)+(VLOOKUP($F1762,'(참고)타워 스텟 가치'!$B$12:$L$16,AF$2,0)*$E1762)</f>
        <v>709000.00000000466</v>
      </c>
      <c r="AG1762">
        <f>VLOOKUP($F1762,'(참고)타워 스텟 가치'!$B$12:$L$16,AG$2,0)+(VLOOKUP($F1762,'(참고)타워 스텟 가치'!$B$12:$L$16,AG$2,0)*$E1762)</f>
        <v>4785.7500000000309</v>
      </c>
      <c r="AH1762">
        <f>VLOOKUP($F1762,'(참고)타워 스텟 가치'!$B$12:$L$16,AH$2,0)+(VLOOKUP($F1762,'(참고)타워 스텟 가치'!$B$12:$L$16,AH$2,0)*$E1762)</f>
        <v>159.52500000000103</v>
      </c>
      <c r="AI1762">
        <f>VLOOKUP($F1762,'(참고)타워 스텟 가치'!$B$12:$L$16,AI$2,0)+(VLOOKUP($F1762,'(참고)타워 스텟 가치'!$B$12:$L$16,AI$2,0)*$E1762)</f>
        <v>42.540000000000269</v>
      </c>
      <c r="AJ1762">
        <f>VLOOKUP($F1762,'(참고)타워 스텟 가치'!$B$12:$L$16,AJ$2,0)+(VLOOKUP($F1762,'(참고)타워 스텟 가치'!$B$12:$L$16,AJ$2,0)*$E1762)</f>
        <v>0</v>
      </c>
      <c r="AK1762">
        <f>VLOOKUP($F1762,'(참고)타워 스텟 가치'!$B$12:$L$16,AK$2,0)+(VLOOKUP($F1762,'(참고)타워 스텟 가치'!$B$12:$L$16,AK$2,0)*$E1762)</f>
        <v>0</v>
      </c>
      <c r="AL1762">
        <f>VLOOKUP($F1762,'(참고)타워 스텟 가치'!$B$12:$L$16,AL$2,0)+(VLOOKUP($F1762,'(참고)타워 스텟 가치'!$B$12:$L$16,AL$2,0)*$E1762)</f>
        <v>198.52000000000129</v>
      </c>
      <c r="AM1762">
        <f>SUM('스테이지별 몬스터 스텟'!AD1762*'(참고)타워 스텟 가치'!$Q$17,'스테이지별 몬스터 스텟'!AE1762*'(참고)타워 스텟 가치'!$R$17,'스테이지별 몬스터 스텟'!AF1762*'(참고)타워 스텟 가치'!$S$17,'스테이지별 몬스터 스텟'!AG1762*'(참고)타워 스텟 가치'!$T$17,'스테이지별 몬스터 스텟'!AH1762*'(참고)타워 스텟 가치'!$U$17,'스테이지별 몬스터 스텟'!AI1762*'(참고)타워 스텟 가치'!$V$17,'스테이지별 몬스터 스텟'!AJ1762*'(참고)타워 스텟 가치'!$W$17,'스테이지별 몬스터 스텟'!AK1762*'(참고)타워 스텟 가치'!$X$17,'스테이지별 몬스터 스텟'!AL1762*'(참고)타워 스텟 가치'!$Y$17)</f>
        <v>1076861.1050000072</v>
      </c>
      <c r="AN1762">
        <v>3</v>
      </c>
    </row>
    <row r="1763" spans="3:40" x14ac:dyDescent="0.3">
      <c r="C1763">
        <v>4</v>
      </c>
      <c r="D1763">
        <f t="shared" si="83"/>
        <v>352</v>
      </c>
      <c r="E1763" s="52">
        <f>VLOOKUP(D1763,'스테이지별 난이도 설정'!B:C,2,0)</f>
        <v>140.80000000000092</v>
      </c>
      <c r="F1763" t="str">
        <f t="shared" si="84"/>
        <v>유니크</v>
      </c>
      <c r="G1763">
        <f t="shared" si="82"/>
        <v>6</v>
      </c>
      <c r="H1763">
        <f>VLOOKUP($F1763,'(참고)타워 스텟 가치'!$B$2:$L$6,H$2,0)+(VLOOKUP($F1763,'(참고)타워 스텟 가치'!$B$2:$L$6,H$2,0)*$E1763)</f>
        <v>3589.3125000000232</v>
      </c>
      <c r="I1763">
        <f>VLOOKUP($F1763,'(참고)타워 스텟 가치'!$B$2:$L$6,I$2,0)+(VLOOKUP($F1763,'(참고)타워 스텟 가치'!$B$2:$L$6,I$2,0)*$E1763)</f>
        <v>717.86250000000462</v>
      </c>
      <c r="J1763">
        <f>VLOOKUP($F1763,'(참고)타워 스텟 가치'!$B$2:$L$6,J$2,0)+(VLOOKUP($F1763,'(참고)타워 스텟 가치'!$B$2:$L$6,J$2,0)*$E1763)</f>
        <v>709000.00000000466</v>
      </c>
      <c r="K1763">
        <f>VLOOKUP($F1763,'(참고)타워 스텟 가치'!$B$2:$L$6,K$2,0)+(VLOOKUP($F1763,'(참고)타워 스텟 가치'!$B$2:$L$6,K$2,0)*$E1763)</f>
        <v>14357.250000000093</v>
      </c>
      <c r="L1763">
        <f>VLOOKUP($F1763,'(참고)타워 스텟 가치'!$B$2:$L$6,L$2,0)+(VLOOKUP($F1763,'(참고)타워 스텟 가치'!$B$2:$L$6,L$2,0)*$E1763)</f>
        <v>239.28750000000156</v>
      </c>
      <c r="M1763">
        <f>VLOOKUP($F1763,'(참고)타워 스텟 가치'!$B$2:$L$6,M$2,0)+(VLOOKUP($F1763,'(참고)타워 스텟 가치'!$B$2:$L$6,M$2,0)*$E1763)</f>
        <v>42.540000000000269</v>
      </c>
      <c r="N1763">
        <f>VLOOKUP($F1763,'(참고)타워 스텟 가치'!$B$2:$L$6,N$2,0)+(VLOOKUP($F1763,'(참고)타워 스텟 가치'!$B$2:$L$6,N$2,0)*$E1763)</f>
        <v>0</v>
      </c>
      <c r="O1763">
        <f>VLOOKUP($F1763,'(참고)타워 스텟 가치'!$B$2:$L$6,O$2,0)+(VLOOKUP($F1763,'(참고)타워 스텟 가치'!$B$2:$L$6,O$2,0)*$E1763)</f>
        <v>0</v>
      </c>
      <c r="P1763">
        <f>VLOOKUP($F1763,'(참고)타워 스텟 가치'!$B$2:$L$6,P$2,0)+(VLOOKUP($F1763,'(참고)타워 스텟 가치'!$B$2:$L$6,P$2,0)*$E1763)</f>
        <v>141.80000000000092</v>
      </c>
      <c r="Q1763">
        <f>SUM('스테이지별 몬스터 스텟'!H1763*'(참고)타워 스텟 가치'!$Q$17,'스테이지별 몬스터 스텟'!I1763*'(참고)타워 스텟 가치'!$R$17,'스테이지별 몬스터 스텟'!J1763*'(참고)타워 스텟 가치'!$S$17,'스테이지별 몬스터 스텟'!K1763*'(참고)타워 스텟 가치'!$T$17,'스테이지별 몬스터 스텟'!L1763*'(참고)타워 스텟 가치'!$U$17,'스테이지별 몬스터 스텟'!M1763*'(참고)타워 스텟 가치'!$V$17,'스테이지별 몬스터 스텟'!N1763*'(참고)타워 스텟 가치'!$W$17,'스테이지별 몬스터 스텟'!O1763*'(참고)타워 스텟 가치'!$X$17,'스테이지별 몬스터 스텟'!P1763*'(참고)타워 스텟 가치'!$Y$17)</f>
        <v>1101274.6337500073</v>
      </c>
      <c r="R1763">
        <v>1</v>
      </c>
      <c r="S1763">
        <f>VLOOKUP($F1763,'(참고)타워 스텟 가치'!$B$7:$L$11,S$2,0)+(VLOOKUP($F1763,'(참고)타워 스텟 가치'!$B$7:$L$11,S$2,0)*$E1763)</f>
        <v>1196.4375000000077</v>
      </c>
      <c r="T1763">
        <f>VLOOKUP($F1763,'(참고)타워 스텟 가치'!$B$7:$L$11,T$2,0)+(VLOOKUP($F1763,'(참고)타워 스텟 가치'!$B$7:$L$11,T$2,0)*$E1763)</f>
        <v>2153.5875000000142</v>
      </c>
      <c r="U1763">
        <f>VLOOKUP($F1763,'(참고)타워 스텟 가치'!$B$7:$L$11,U$2,0)+(VLOOKUP($F1763,'(참고)타워 스텟 가치'!$B$7:$L$11,U$2,0)*$E1763)</f>
        <v>709000.00000000466</v>
      </c>
      <c r="V1763">
        <f>VLOOKUP($F1763,'(참고)타워 스텟 가치'!$B$7:$L$11,V$2,0)+(VLOOKUP($F1763,'(참고)타워 스텟 가치'!$B$7:$L$11,V$2,0)*$E1763)</f>
        <v>14357.250000000093</v>
      </c>
      <c r="W1763">
        <f>VLOOKUP($F1763,'(참고)타워 스텟 가치'!$B$7:$L$11,W$2,0)+(VLOOKUP($F1763,'(참고)타워 스텟 가치'!$B$7:$L$11,W$2,0)*$E1763)</f>
        <v>239.28750000000156</v>
      </c>
      <c r="X1763">
        <f>VLOOKUP($F1763,'(참고)타워 스텟 가치'!$B$7:$L$11,X$2,0)+(VLOOKUP($F1763,'(참고)타워 스텟 가치'!$B$7:$L$11,X$2,0)*$E1763)</f>
        <v>42.540000000000269</v>
      </c>
      <c r="Y1763">
        <f>VLOOKUP($F1763,'(참고)타워 스텟 가치'!$B$7:$L$11,Y$2,0)+(VLOOKUP($F1763,'(참고)타워 스텟 가치'!$B$7:$L$11,Y$2,0)*$E1763)</f>
        <v>0</v>
      </c>
      <c r="Z1763">
        <f>VLOOKUP($F1763,'(참고)타워 스텟 가치'!$B$7:$L$11,Z$2,0)+(VLOOKUP($F1763,'(참고)타워 스텟 가치'!$B$7:$L$11,Z$2,0)*$E1763)</f>
        <v>0</v>
      </c>
      <c r="AA1763">
        <f>VLOOKUP($F1763,'(참고)타워 스텟 가치'!$B$7:$L$11,AA$2,0)+(VLOOKUP($F1763,'(참고)타워 스텟 가치'!$B$7:$L$11,AA$2,0)*$E1763)</f>
        <v>141.80000000000092</v>
      </c>
      <c r="AB1763">
        <f>SUM('스테이지별 몬스터 스텟'!S1763*'(참고)타워 스텟 가치'!$Q$17,'스테이지별 몬스터 스텟'!T1763*'(참고)타워 스텟 가치'!$R$17,'스테이지별 몬스터 스텟'!U1763*'(참고)타워 스텟 가치'!$S$17,'스테이지별 몬스터 스텟'!V1763*'(참고)타워 스텟 가치'!$T$17,'스테이지별 몬스터 스텟'!W1763*'(참고)타워 스텟 가치'!$U$17,'스테이지별 몬스터 스텟'!X1763*'(참고)타워 스텟 가치'!$V$17,'스테이지별 몬스터 스텟'!Y1763*'(참고)타워 스텟 가치'!$W$17,'스테이지별 몬스터 스텟'!Z1763*'(참고)타워 스텟 가치'!$X$17,'스테이지별 몬스터 스텟'!AA1763*'(참고)타워 스텟 가치'!$Y$17)</f>
        <v>1098642.4712500074</v>
      </c>
      <c r="AC1763">
        <v>2</v>
      </c>
      <c r="AD1763">
        <f>VLOOKUP($F1763,'(참고)타워 스텟 가치'!$B$12:$L$16,AD$2,0)+(VLOOKUP($F1763,'(참고)타워 스텟 가치'!$B$12:$L$16,AD$2,0)*$E1763)</f>
        <v>1196.4375000000077</v>
      </c>
      <c r="AE1763">
        <f>VLOOKUP($F1763,'(참고)타워 스텟 가치'!$B$12:$L$16,AE$2,0)+(VLOOKUP($F1763,'(참고)타워 스텟 가치'!$B$12:$L$16,AE$2,0)*$E1763)</f>
        <v>1435.7250000000092</v>
      </c>
      <c r="AF1763">
        <f>VLOOKUP($F1763,'(참고)타워 스텟 가치'!$B$12:$L$16,AF$2,0)+(VLOOKUP($F1763,'(참고)타워 스텟 가치'!$B$12:$L$16,AF$2,0)*$E1763)</f>
        <v>709000.00000000466</v>
      </c>
      <c r="AG1763">
        <f>VLOOKUP($F1763,'(참고)타워 스텟 가치'!$B$12:$L$16,AG$2,0)+(VLOOKUP($F1763,'(참고)타워 스텟 가치'!$B$12:$L$16,AG$2,0)*$E1763)</f>
        <v>7178.6250000000464</v>
      </c>
      <c r="AH1763">
        <f>VLOOKUP($F1763,'(참고)타워 스텟 가치'!$B$12:$L$16,AH$2,0)+(VLOOKUP($F1763,'(참고)타워 스텟 가치'!$B$12:$L$16,AH$2,0)*$E1763)</f>
        <v>239.28750000000156</v>
      </c>
      <c r="AI1763">
        <f>VLOOKUP($F1763,'(참고)타워 스텟 가치'!$B$12:$L$16,AI$2,0)+(VLOOKUP($F1763,'(참고)타워 스텟 가치'!$B$12:$L$16,AI$2,0)*$E1763)</f>
        <v>42.540000000000269</v>
      </c>
      <c r="AJ1763">
        <f>VLOOKUP($F1763,'(참고)타워 스텟 가치'!$B$12:$L$16,AJ$2,0)+(VLOOKUP($F1763,'(참고)타워 스텟 가치'!$B$12:$L$16,AJ$2,0)*$E1763)</f>
        <v>0</v>
      </c>
      <c r="AK1763">
        <f>VLOOKUP($F1763,'(참고)타워 스텟 가치'!$B$12:$L$16,AK$2,0)+(VLOOKUP($F1763,'(참고)타워 스텟 가치'!$B$12:$L$16,AK$2,0)*$E1763)</f>
        <v>0</v>
      </c>
      <c r="AL1763">
        <f>VLOOKUP($F1763,'(참고)타워 스텟 가치'!$B$12:$L$16,AL$2,0)+(VLOOKUP($F1763,'(참고)타워 스텟 가치'!$B$12:$L$16,AL$2,0)*$E1763)</f>
        <v>283.60000000000184</v>
      </c>
      <c r="AM1763">
        <f>SUM('스테이지별 몬스터 스텟'!AD1763*'(참고)타워 스텟 가치'!$Q$17,'스테이지별 몬스터 스텟'!AE1763*'(참고)타워 스텟 가치'!$R$17,'스테이지별 몬스터 스텟'!AF1763*'(참고)타워 스텟 가치'!$S$17,'스테이지별 몬스터 스텟'!AG1763*'(참고)타워 스텟 가치'!$T$17,'스테이지별 몬스터 스텟'!AH1763*'(참고)타워 스텟 가치'!$U$17,'스테이지별 몬스터 스텟'!AI1763*'(참고)타워 스텟 가치'!$V$17,'스테이지별 몬스터 스텟'!AJ1763*'(참고)타워 스텟 가치'!$W$17,'스테이지별 몬스터 스텟'!AK1763*'(참고)타워 스텟 가치'!$X$17,'스테이지별 몬스터 스텟'!AL1763*'(참고)타워 스텟 가치'!$Y$17)</f>
        <v>1083492.0275000071</v>
      </c>
      <c r="AN1763">
        <v>3</v>
      </c>
    </row>
    <row r="1764" spans="3:40" x14ac:dyDescent="0.3">
      <c r="C1764">
        <v>5</v>
      </c>
      <c r="D1764">
        <f t="shared" si="83"/>
        <v>352</v>
      </c>
      <c r="E1764" s="52">
        <f>VLOOKUP(D1764,'스테이지별 난이도 설정'!B:C,2,0)</f>
        <v>140.80000000000092</v>
      </c>
      <c r="F1764" t="str">
        <f t="shared" si="84"/>
        <v>스페셜</v>
      </c>
      <c r="G1764">
        <f t="shared" si="82"/>
        <v>6</v>
      </c>
      <c r="H1764">
        <f>VLOOKUP($F1764,'(참고)타워 스텟 가치'!$B$2:$L$6,H$2,0)+(VLOOKUP($F1764,'(참고)타워 스텟 가치'!$B$2:$L$6,H$2,0)*$E1764)</f>
        <v>5383.9687500000346</v>
      </c>
      <c r="I1764">
        <f>VLOOKUP($F1764,'(참고)타워 스텟 가치'!$B$2:$L$6,I$2,0)+(VLOOKUP($F1764,'(참고)타워 스텟 가치'!$B$2:$L$6,I$2,0)*$E1764)</f>
        <v>1076.7937500000071</v>
      </c>
      <c r="J1764">
        <f>VLOOKUP($F1764,'(참고)타워 스텟 가치'!$B$2:$L$6,J$2,0)+(VLOOKUP($F1764,'(참고)타워 스텟 가치'!$B$2:$L$6,J$2,0)*$E1764)</f>
        <v>709000.00000000466</v>
      </c>
      <c r="K1764">
        <f>VLOOKUP($F1764,'(참고)타워 스텟 가치'!$B$2:$L$6,K$2,0)+(VLOOKUP($F1764,'(참고)타워 스텟 가치'!$B$2:$L$6,K$2,0)*$E1764)</f>
        <v>21535.875000000138</v>
      </c>
      <c r="L1764">
        <f>VLOOKUP($F1764,'(참고)타워 스텟 가치'!$B$2:$L$6,L$2,0)+(VLOOKUP($F1764,'(참고)타워 스텟 가치'!$B$2:$L$6,L$2,0)*$E1764)</f>
        <v>358.93125000000231</v>
      </c>
      <c r="M1764">
        <f>VLOOKUP($F1764,'(참고)타워 스텟 가치'!$B$2:$L$6,M$2,0)+(VLOOKUP($F1764,'(참고)타워 스텟 가치'!$B$2:$L$6,M$2,0)*$E1764)</f>
        <v>42.540000000000269</v>
      </c>
      <c r="N1764">
        <f>VLOOKUP($F1764,'(참고)타워 스텟 가치'!$B$2:$L$6,N$2,0)+(VLOOKUP($F1764,'(참고)타워 스텟 가치'!$B$2:$L$6,N$2,0)*$E1764)</f>
        <v>0</v>
      </c>
      <c r="O1764">
        <f>VLOOKUP($F1764,'(참고)타워 스텟 가치'!$B$2:$L$6,O$2,0)+(VLOOKUP($F1764,'(참고)타워 스텟 가치'!$B$2:$L$6,O$2,0)*$E1764)</f>
        <v>0</v>
      </c>
      <c r="P1764">
        <f>VLOOKUP($F1764,'(참고)타워 스텟 가치'!$B$2:$L$6,P$2,0)+(VLOOKUP($F1764,'(참고)타워 스텟 가치'!$B$2:$L$6,P$2,0)*$E1764)</f>
        <v>141.80000000000092</v>
      </c>
      <c r="Q1764">
        <f>SUM('스테이지별 몬스터 스텟'!H1764*'(참고)타워 스텟 가치'!$Q$17,'스테이지별 몬스터 스텟'!I1764*'(참고)타워 스텟 가치'!$R$17,'스테이지별 몬스터 스텟'!J1764*'(참고)타워 스텟 가치'!$S$17,'스테이지별 몬스터 스텟'!K1764*'(참고)타워 스텟 가치'!$T$17,'스테이지별 몬스터 스텟'!L1764*'(참고)타워 스텟 가치'!$U$17,'스테이지별 몬스터 스텟'!M1764*'(참고)타워 스텟 가치'!$V$17,'스테이지별 몬스터 스텟'!N1764*'(참고)타워 스텟 가치'!$W$17,'스테이지별 몬스터 스텟'!O1764*'(참고)타워 스텟 가치'!$X$17,'스테이지별 몬스터 스텟'!P1764*'(참고)타워 스텟 가치'!$Y$17)</f>
        <v>1119998.8806250074</v>
      </c>
      <c r="R1764">
        <v>1</v>
      </c>
      <c r="S1764">
        <f>VLOOKUP($F1764,'(참고)타워 스텟 가치'!$B$7:$L$11,S$2,0)+(VLOOKUP($F1764,'(참고)타워 스텟 가치'!$B$7:$L$11,S$2,0)*$E1764)</f>
        <v>1794.6562500000116</v>
      </c>
      <c r="T1764">
        <f>VLOOKUP($F1764,'(참고)타워 스텟 가치'!$B$7:$L$11,T$2,0)+(VLOOKUP($F1764,'(참고)타워 스텟 가치'!$B$7:$L$11,T$2,0)*$E1764)</f>
        <v>3230.3812500000208</v>
      </c>
      <c r="U1764">
        <f>VLOOKUP($F1764,'(참고)타워 스텟 가치'!$B$7:$L$11,U$2,0)+(VLOOKUP($F1764,'(참고)타워 스텟 가치'!$B$7:$L$11,U$2,0)*$E1764)</f>
        <v>709000.00000000466</v>
      </c>
      <c r="V1764">
        <f>VLOOKUP($F1764,'(참고)타워 스텟 가치'!$B$7:$L$11,V$2,0)+(VLOOKUP($F1764,'(참고)타워 스텟 가치'!$B$7:$L$11,V$2,0)*$E1764)</f>
        <v>21535.875000000138</v>
      </c>
      <c r="W1764">
        <f>VLOOKUP($F1764,'(참고)타워 스텟 가치'!$B$7:$L$11,W$2,0)+(VLOOKUP($F1764,'(참고)타워 스텟 가치'!$B$7:$L$11,W$2,0)*$E1764)</f>
        <v>358.93125000000231</v>
      </c>
      <c r="X1764">
        <f>VLOOKUP($F1764,'(참고)타워 스텟 가치'!$B$7:$L$11,X$2,0)+(VLOOKUP($F1764,'(참고)타워 스텟 가치'!$B$7:$L$11,X$2,0)*$E1764)</f>
        <v>42.540000000000269</v>
      </c>
      <c r="Y1764">
        <f>VLOOKUP($F1764,'(참고)타워 스텟 가치'!$B$7:$L$11,Y$2,0)+(VLOOKUP($F1764,'(참고)타워 스텟 가치'!$B$7:$L$11,Y$2,0)*$E1764)</f>
        <v>0</v>
      </c>
      <c r="Z1764">
        <f>VLOOKUP($F1764,'(참고)타워 스텟 가치'!$B$7:$L$11,Z$2,0)+(VLOOKUP($F1764,'(참고)타워 스텟 가치'!$B$7:$L$11,Z$2,0)*$E1764)</f>
        <v>0</v>
      </c>
      <c r="AA1764">
        <f>VLOOKUP($F1764,'(참고)타워 스텟 가치'!$B$7:$L$11,AA$2,0)+(VLOOKUP($F1764,'(참고)타워 스텟 가치'!$B$7:$L$11,AA$2,0)*$E1764)</f>
        <v>141.80000000000092</v>
      </c>
      <c r="AB1764">
        <f>SUM('스테이지별 몬스터 스텟'!S1764*'(참고)타워 스텟 가치'!$Q$17,'스테이지별 몬스터 스텟'!T1764*'(참고)타워 스텟 가치'!$R$17,'스테이지별 몬스터 스텟'!U1764*'(참고)타워 스텟 가치'!$S$17,'스테이지별 몬스터 스텟'!V1764*'(참고)타워 스텟 가치'!$T$17,'스테이지별 몬스터 스텟'!W1764*'(참고)타워 스텟 가치'!$U$17,'스테이지별 몬스터 스텟'!X1764*'(참고)타워 스텟 가치'!$V$17,'스테이지별 몬스터 스텟'!Y1764*'(참고)타워 스텟 가치'!$W$17,'스테이지별 몬스터 스텟'!Z1764*'(참고)타워 스텟 가치'!$X$17,'스테이지별 몬스터 스텟'!AA1764*'(참고)타워 스텟 가치'!$Y$17)</f>
        <v>1116050.6368750075</v>
      </c>
      <c r="AC1764">
        <v>2</v>
      </c>
      <c r="AD1764">
        <f>VLOOKUP($F1764,'(참고)타워 스텟 가치'!$B$12:$L$16,AD$2,0)+(VLOOKUP($F1764,'(참고)타워 스텟 가치'!$B$12:$L$16,AD$2,0)*$E1764)</f>
        <v>1794.6562500000116</v>
      </c>
      <c r="AE1764">
        <f>VLOOKUP($F1764,'(참고)타워 스텟 가치'!$B$12:$L$16,AE$2,0)+(VLOOKUP($F1764,'(참고)타워 스텟 가치'!$B$12:$L$16,AE$2,0)*$E1764)</f>
        <v>2153.5875000000142</v>
      </c>
      <c r="AF1764">
        <f>VLOOKUP($F1764,'(참고)타워 스텟 가치'!$B$12:$L$16,AF$2,0)+(VLOOKUP($F1764,'(참고)타워 스텟 가치'!$B$12:$L$16,AF$2,0)*$E1764)</f>
        <v>709000.00000000466</v>
      </c>
      <c r="AG1764">
        <f>VLOOKUP($F1764,'(참고)타워 스텟 가치'!$B$12:$L$16,AG$2,0)+(VLOOKUP($F1764,'(참고)타워 스텟 가치'!$B$12:$L$16,AG$2,0)*$E1764)</f>
        <v>10767.937500000069</v>
      </c>
      <c r="AH1764">
        <f>VLOOKUP($F1764,'(참고)타워 스텟 가치'!$B$12:$L$16,AH$2,0)+(VLOOKUP($F1764,'(참고)타워 스텟 가치'!$B$12:$L$16,AH$2,0)*$E1764)</f>
        <v>358.93125000000231</v>
      </c>
      <c r="AI1764">
        <f>VLOOKUP($F1764,'(참고)타워 스텟 가치'!$B$12:$L$16,AI$2,0)+(VLOOKUP($F1764,'(참고)타워 스텟 가치'!$B$12:$L$16,AI$2,0)*$E1764)</f>
        <v>42.540000000000269</v>
      </c>
      <c r="AJ1764">
        <f>VLOOKUP($F1764,'(참고)타워 스텟 가치'!$B$12:$L$16,AJ$2,0)+(VLOOKUP($F1764,'(참고)타워 스텟 가치'!$B$12:$L$16,AJ$2,0)*$E1764)</f>
        <v>0</v>
      </c>
      <c r="AK1764">
        <f>VLOOKUP($F1764,'(참고)타워 스텟 가치'!$B$12:$L$16,AK$2,0)+(VLOOKUP($F1764,'(참고)타워 스텟 가치'!$B$12:$L$16,AK$2,0)*$E1764)</f>
        <v>0</v>
      </c>
      <c r="AL1764">
        <f>VLOOKUP($F1764,'(참고)타워 스텟 가치'!$B$12:$L$16,AL$2,0)+(VLOOKUP($F1764,'(참고)타워 스텟 가치'!$B$12:$L$16,AL$2,0)*$E1764)</f>
        <v>283.60000000000184</v>
      </c>
      <c r="AM1764">
        <f>SUM('스테이지별 몬스터 스텟'!AD1764*'(참고)타워 스텟 가치'!$Q$17,'스테이지별 몬스터 스텟'!AE1764*'(참고)타워 스텟 가치'!$R$17,'스테이지별 몬스터 스텟'!AF1764*'(참고)타워 스텟 가치'!$S$17,'스테이지별 몬스터 스텟'!AG1764*'(참고)타워 스텟 가치'!$T$17,'스테이지별 몬스터 스텟'!AH1764*'(참고)타워 스텟 가치'!$U$17,'스테이지별 몬스터 스텟'!AI1764*'(참고)타워 스텟 가치'!$V$17,'스테이지별 몬스터 스텟'!AJ1764*'(참고)타워 스텟 가치'!$W$17,'스테이지별 몬스터 스텟'!AK1764*'(참고)타워 스텟 가치'!$X$17,'스테이지별 몬스터 스텟'!AL1764*'(참고)타워 스텟 가치'!$Y$17)</f>
        <v>1093183.1712500073</v>
      </c>
      <c r="AN1764">
        <v>3</v>
      </c>
    </row>
    <row r="1765" spans="3:40" x14ac:dyDescent="0.3">
      <c r="C1765">
        <v>1</v>
      </c>
      <c r="D1765">
        <f t="shared" si="83"/>
        <v>353</v>
      </c>
      <c r="E1765" s="52">
        <f>VLOOKUP(D1765,'스테이지별 난이도 설정'!B:C,2,0)</f>
        <v>141.20000000000093</v>
      </c>
      <c r="F1765" t="str">
        <f t="shared" si="84"/>
        <v>일반</v>
      </c>
      <c r="G1765">
        <f t="shared" si="82"/>
        <v>6</v>
      </c>
      <c r="H1765">
        <f>VLOOKUP($F1765,'(참고)타워 스텟 가치'!$B$2:$L$6,H$2,0)+(VLOOKUP($F1765,'(참고)타워 스텟 가치'!$B$2:$L$6,H$2,0)*$E1765)</f>
        <v>1066.500000000007</v>
      </c>
      <c r="I1765">
        <f>VLOOKUP($F1765,'(참고)타워 스텟 가치'!$B$2:$L$6,I$2,0)+(VLOOKUP($F1765,'(참고)타워 스텟 가치'!$B$2:$L$6,I$2,0)*$E1765)</f>
        <v>213.30000000000138</v>
      </c>
      <c r="J1765">
        <f>VLOOKUP($F1765,'(참고)타워 스텟 가치'!$B$2:$L$6,J$2,0)+(VLOOKUP($F1765,'(참고)타워 스텟 가치'!$B$2:$L$6,J$2,0)*$E1765)</f>
        <v>711000.00000000466</v>
      </c>
      <c r="K1765">
        <f>VLOOKUP($F1765,'(참고)타워 스텟 가치'!$B$2:$L$6,K$2,0)+(VLOOKUP($F1765,'(참고)타워 스텟 가치'!$B$2:$L$6,K$2,0)*$E1765)</f>
        <v>4266.0000000000282</v>
      </c>
      <c r="L1765">
        <f>VLOOKUP($F1765,'(참고)타워 스텟 가치'!$B$2:$L$6,L$2,0)+(VLOOKUP($F1765,'(참고)타워 스텟 가치'!$B$2:$L$6,L$2,0)*$E1765)</f>
        <v>71.100000000000463</v>
      </c>
      <c r="M1765">
        <f>VLOOKUP($F1765,'(참고)타워 스텟 가치'!$B$2:$L$6,M$2,0)+(VLOOKUP($F1765,'(참고)타워 스텟 가치'!$B$2:$L$6,M$2,0)*$E1765)</f>
        <v>42.660000000000274</v>
      </c>
      <c r="N1765">
        <f>VLOOKUP($F1765,'(참고)타워 스텟 가치'!$B$2:$L$6,N$2,0)+(VLOOKUP($F1765,'(참고)타워 스텟 가치'!$B$2:$L$6,N$2,0)*$E1765)</f>
        <v>0</v>
      </c>
      <c r="O1765">
        <f>VLOOKUP($F1765,'(참고)타워 스텟 가치'!$B$2:$L$6,O$2,0)+(VLOOKUP($F1765,'(참고)타워 스텟 가치'!$B$2:$L$6,O$2,0)*$E1765)</f>
        <v>0</v>
      </c>
      <c r="P1765">
        <f>VLOOKUP($F1765,'(참고)타워 스텟 가치'!$B$2:$L$6,P$2,0)+(VLOOKUP($F1765,'(참고)타워 스텟 가치'!$B$2:$L$6,P$2,0)*$E1765)</f>
        <v>99.540000000000646</v>
      </c>
      <c r="Q1765">
        <f>SUM('스테이지별 몬스터 스텟'!H1765*'(참고)타워 스텟 가치'!$Q$17,'스테이지별 몬스터 스텟'!I1765*'(참고)타워 스텟 가치'!$R$17,'스테이지별 몬스터 스텟'!J1765*'(참고)타워 스텟 가치'!$S$17,'스테이지별 몬스터 스텟'!K1765*'(참고)타워 스텟 가치'!$T$17,'스테이지별 몬스터 스텟'!L1765*'(참고)타워 스텟 가치'!$U$17,'스테이지별 몬스터 스텟'!M1765*'(참고)타워 스텟 가치'!$V$17,'스테이지별 몬스터 스텟'!N1765*'(참고)타워 스텟 가치'!$W$17,'스테이지별 몬스터 스텟'!O1765*'(참고)타워 스텟 가치'!$X$17,'스테이지별 몬스터 스텟'!P1765*'(참고)타워 스텟 가치'!$Y$17)</f>
        <v>1077868.8900000069</v>
      </c>
      <c r="R1765">
        <v>1</v>
      </c>
      <c r="S1765">
        <f>VLOOKUP($F1765,'(참고)타워 스텟 가치'!$B$7:$L$11,S$2,0)+(VLOOKUP($F1765,'(참고)타워 스텟 가치'!$B$7:$L$11,S$2,0)*$E1765)</f>
        <v>355.50000000000233</v>
      </c>
      <c r="T1765">
        <f>VLOOKUP($F1765,'(참고)타워 스텟 가치'!$B$7:$L$11,T$2,0)+(VLOOKUP($F1765,'(참고)타워 스텟 가치'!$B$7:$L$11,T$2,0)*$E1765)</f>
        <v>639.90000000000418</v>
      </c>
      <c r="U1765">
        <f>VLOOKUP($F1765,'(참고)타워 스텟 가치'!$B$7:$L$11,U$2,0)+(VLOOKUP($F1765,'(참고)타워 스텟 가치'!$B$7:$L$11,U$2,0)*$E1765)</f>
        <v>711000.00000000466</v>
      </c>
      <c r="V1765">
        <f>VLOOKUP($F1765,'(참고)타워 스텟 가치'!$B$7:$L$11,V$2,0)+(VLOOKUP($F1765,'(참고)타워 스텟 가치'!$B$7:$L$11,V$2,0)*$E1765)</f>
        <v>4266.0000000000282</v>
      </c>
      <c r="W1765">
        <f>VLOOKUP($F1765,'(참고)타워 스텟 가치'!$B$7:$L$11,W$2,0)+(VLOOKUP($F1765,'(참고)타워 스텟 가치'!$B$7:$L$11,W$2,0)*$E1765)</f>
        <v>71.100000000000463</v>
      </c>
      <c r="X1765">
        <f>VLOOKUP($F1765,'(참고)타워 스텟 가치'!$B$7:$L$11,X$2,0)+(VLOOKUP($F1765,'(참고)타워 스텟 가치'!$B$7:$L$11,X$2,0)*$E1765)</f>
        <v>42.660000000000274</v>
      </c>
      <c r="Y1765">
        <f>VLOOKUP($F1765,'(참고)타워 스텟 가치'!$B$7:$L$11,Y$2,0)+(VLOOKUP($F1765,'(참고)타워 스텟 가치'!$B$7:$L$11,Y$2,0)*$E1765)</f>
        <v>0</v>
      </c>
      <c r="Z1765">
        <f>VLOOKUP($F1765,'(참고)타워 스텟 가치'!$B$7:$L$11,Z$2,0)+(VLOOKUP($F1765,'(참고)타워 스텟 가치'!$B$7:$L$11,Z$2,0)*$E1765)</f>
        <v>0</v>
      </c>
      <c r="AA1765">
        <f>VLOOKUP($F1765,'(참고)타워 스텟 가치'!$B$7:$L$11,AA$2,0)+(VLOOKUP($F1765,'(참고)타워 스텟 가치'!$B$7:$L$11,AA$2,0)*$E1765)</f>
        <v>99.540000000000646</v>
      </c>
      <c r="AB1765">
        <f>SUM('스테이지별 몬스터 스텟'!S1765*'(참고)타워 스텟 가치'!$Q$17,'스테이지별 몬스터 스텟'!T1765*'(참고)타워 스텟 가치'!$R$17,'스테이지별 몬스터 스텟'!U1765*'(참고)타워 스텟 가치'!$S$17,'스테이지별 몬스터 스텟'!V1765*'(참고)타워 스텟 가치'!$T$17,'스테이지별 몬스터 스텟'!W1765*'(참고)타워 스텟 가치'!$U$17,'스테이지별 몬스터 스텟'!X1765*'(참고)타워 스텟 가치'!$V$17,'스테이지별 몬스터 스텟'!Y1765*'(참고)타워 스텟 가치'!$W$17,'스테이지별 몬스터 스텟'!Z1765*'(참고)타워 스텟 가치'!$X$17,'스테이지별 몬스터 스텟'!AA1765*'(참고)타워 스텟 가치'!$Y$17)</f>
        <v>1077086.790000007</v>
      </c>
      <c r="AC1765">
        <v>2</v>
      </c>
      <c r="AD1765">
        <f>VLOOKUP($F1765,'(참고)타워 스텟 가치'!$B$12:$L$16,AD$2,0)+(VLOOKUP($F1765,'(참고)타워 스텟 가치'!$B$12:$L$16,AD$2,0)*$E1765)</f>
        <v>355.50000000000233</v>
      </c>
      <c r="AE1765">
        <f>VLOOKUP($F1765,'(참고)타워 스텟 가치'!$B$12:$L$16,AE$2,0)+(VLOOKUP($F1765,'(참고)타워 스텟 가치'!$B$12:$L$16,AE$2,0)*$E1765)</f>
        <v>426.60000000000275</v>
      </c>
      <c r="AF1765">
        <f>VLOOKUP($F1765,'(참고)타워 스텟 가치'!$B$12:$L$16,AF$2,0)+(VLOOKUP($F1765,'(참고)타워 스텟 가치'!$B$12:$L$16,AF$2,0)*$E1765)</f>
        <v>711000.00000000466</v>
      </c>
      <c r="AG1765">
        <f>VLOOKUP($F1765,'(참고)타워 스텟 가치'!$B$12:$L$16,AG$2,0)+(VLOOKUP($F1765,'(참고)타워 스텟 가치'!$B$12:$L$16,AG$2,0)*$E1765)</f>
        <v>2133.0000000000141</v>
      </c>
      <c r="AH1765">
        <f>VLOOKUP($F1765,'(참고)타워 스텟 가치'!$B$12:$L$16,AH$2,0)+(VLOOKUP($F1765,'(참고)타워 스텟 가치'!$B$12:$L$16,AH$2,0)*$E1765)</f>
        <v>71.100000000000463</v>
      </c>
      <c r="AI1765">
        <f>VLOOKUP($F1765,'(참고)타워 스텟 가치'!$B$12:$L$16,AI$2,0)+(VLOOKUP($F1765,'(참고)타워 스텟 가치'!$B$12:$L$16,AI$2,0)*$E1765)</f>
        <v>42.660000000000274</v>
      </c>
      <c r="AJ1765">
        <f>VLOOKUP($F1765,'(참고)타워 스텟 가치'!$B$12:$L$16,AJ$2,0)+(VLOOKUP($F1765,'(참고)타워 스텟 가치'!$B$12:$L$16,AJ$2,0)*$E1765)</f>
        <v>0</v>
      </c>
      <c r="AK1765">
        <f>VLOOKUP($F1765,'(참고)타워 스텟 가치'!$B$12:$L$16,AK$2,0)+(VLOOKUP($F1765,'(참고)타워 스텟 가치'!$B$12:$L$16,AK$2,0)*$E1765)</f>
        <v>0</v>
      </c>
      <c r="AL1765">
        <f>VLOOKUP($F1765,'(참고)타워 스텟 가치'!$B$12:$L$16,AL$2,0)+(VLOOKUP($F1765,'(참고)타워 스텟 가치'!$B$12:$L$16,AL$2,0)*$E1765)</f>
        <v>199.08000000000129</v>
      </c>
      <c r="AM1765">
        <f>SUM('스테이지별 몬스터 스텟'!AD1765*'(참고)타워 스텟 가치'!$Q$17,'스테이지별 몬스터 스텟'!AE1765*'(참고)타워 스텟 가치'!$R$17,'스테이지별 몬스터 스텟'!AF1765*'(참고)타워 스텟 가치'!$S$17,'스테이지별 몬스터 스텟'!AG1765*'(참고)타워 스텟 가치'!$T$17,'스테이지별 몬스터 스텟'!AH1765*'(참고)타워 스텟 가치'!$U$17,'스테이지별 몬스터 스텟'!AI1765*'(참고)타워 스텟 가치'!$V$17,'스테이지별 몬스터 스텟'!AJ1765*'(참고)타워 스텟 가치'!$W$17,'스테이지별 몬스터 스텟'!AK1765*'(참고)타워 스텟 가치'!$X$17,'스테이지별 몬스터 스텟'!AL1765*'(참고)타워 스텟 가치'!$Y$17)</f>
        <v>1072699.9200000067</v>
      </c>
      <c r="AN1765">
        <v>3</v>
      </c>
    </row>
    <row r="1766" spans="3:40" x14ac:dyDescent="0.3">
      <c r="C1766">
        <v>2</v>
      </c>
      <c r="D1766">
        <f t="shared" si="83"/>
        <v>353</v>
      </c>
      <c r="E1766" s="52">
        <f>VLOOKUP(D1766,'스테이지별 난이도 설정'!B:C,2,0)</f>
        <v>141.20000000000093</v>
      </c>
      <c r="F1766" t="str">
        <f t="shared" si="84"/>
        <v>레어</v>
      </c>
      <c r="G1766">
        <f t="shared" si="82"/>
        <v>6</v>
      </c>
      <c r="H1766">
        <f>VLOOKUP($F1766,'(참고)타워 스텟 가치'!$B$2:$L$6,H$2,0)+(VLOOKUP($F1766,'(참고)타워 스텟 가치'!$B$2:$L$6,H$2,0)*$E1766)</f>
        <v>1599.7500000000105</v>
      </c>
      <c r="I1766">
        <f>VLOOKUP($F1766,'(참고)타워 스텟 가치'!$B$2:$L$6,I$2,0)+(VLOOKUP($F1766,'(참고)타워 스텟 가치'!$B$2:$L$6,I$2,0)*$E1766)</f>
        <v>319.95000000000209</v>
      </c>
      <c r="J1766">
        <f>VLOOKUP($F1766,'(참고)타워 스텟 가치'!$B$2:$L$6,J$2,0)+(VLOOKUP($F1766,'(참고)타워 스텟 가치'!$B$2:$L$6,J$2,0)*$E1766)</f>
        <v>711000.00000000466</v>
      </c>
      <c r="K1766">
        <f>VLOOKUP($F1766,'(참고)타워 스텟 가치'!$B$2:$L$6,K$2,0)+(VLOOKUP($F1766,'(참고)타워 스텟 가치'!$B$2:$L$6,K$2,0)*$E1766)</f>
        <v>6399.0000000000418</v>
      </c>
      <c r="L1766">
        <f>VLOOKUP($F1766,'(참고)타워 스텟 가치'!$B$2:$L$6,L$2,0)+(VLOOKUP($F1766,'(참고)타워 스텟 가치'!$B$2:$L$6,L$2,0)*$E1766)</f>
        <v>106.65000000000069</v>
      </c>
      <c r="M1766">
        <f>VLOOKUP($F1766,'(참고)타워 스텟 가치'!$B$2:$L$6,M$2,0)+(VLOOKUP($F1766,'(참고)타워 스텟 가치'!$B$2:$L$6,M$2,0)*$E1766)</f>
        <v>42.660000000000274</v>
      </c>
      <c r="N1766">
        <f>VLOOKUP($F1766,'(참고)타워 스텟 가치'!$B$2:$L$6,N$2,0)+(VLOOKUP($F1766,'(참고)타워 스텟 가치'!$B$2:$L$6,N$2,0)*$E1766)</f>
        <v>0</v>
      </c>
      <c r="O1766">
        <f>VLOOKUP($F1766,'(참고)타워 스텟 가치'!$B$2:$L$6,O$2,0)+(VLOOKUP($F1766,'(참고)타워 스텟 가치'!$B$2:$L$6,O$2,0)*$E1766)</f>
        <v>0</v>
      </c>
      <c r="P1766">
        <f>VLOOKUP($F1766,'(참고)타워 스텟 가치'!$B$2:$L$6,P$2,0)+(VLOOKUP($F1766,'(참고)타워 스텟 가치'!$B$2:$L$6,P$2,0)*$E1766)</f>
        <v>99.540000000000646</v>
      </c>
      <c r="Q1766">
        <f>SUM('스테이지별 몬스터 스텟'!H1766*'(참고)타워 스텟 가치'!$Q$17,'스테이지별 몬스터 스텟'!I1766*'(참고)타워 스텟 가치'!$R$17,'스테이지별 몬스터 스텟'!J1766*'(참고)타워 스텟 가치'!$S$17,'스테이지별 몬스터 스텟'!K1766*'(참고)타워 스텟 가치'!$T$17,'스테이지별 몬스터 스텟'!L1766*'(참고)타워 스텟 가치'!$U$17,'스테이지별 몬스터 스텟'!M1766*'(참고)타워 스텟 가치'!$V$17,'스테이지별 몬스터 스텟'!N1766*'(참고)타워 스텟 가치'!$W$17,'스테이지별 몬스터 스텟'!O1766*'(참고)타워 스텟 가치'!$X$17,'스테이지별 몬스터 스텟'!P1766*'(참고)타워 스텟 가치'!$Y$17)</f>
        <v>1083432.4650000071</v>
      </c>
      <c r="R1766">
        <v>1</v>
      </c>
      <c r="S1766">
        <f>VLOOKUP($F1766,'(참고)타워 스텟 가치'!$B$7:$L$11,S$2,0)+(VLOOKUP($F1766,'(참고)타워 스텟 가치'!$B$7:$L$11,S$2,0)*$E1766)</f>
        <v>533.25000000000352</v>
      </c>
      <c r="T1766">
        <f>VLOOKUP($F1766,'(참고)타워 스텟 가치'!$B$7:$L$11,T$2,0)+(VLOOKUP($F1766,'(참고)타워 스텟 가치'!$B$7:$L$11,T$2,0)*$E1766)</f>
        <v>959.85000000000628</v>
      </c>
      <c r="U1766">
        <f>VLOOKUP($F1766,'(참고)타워 스텟 가치'!$B$7:$L$11,U$2,0)+(VLOOKUP($F1766,'(참고)타워 스텟 가치'!$B$7:$L$11,U$2,0)*$E1766)</f>
        <v>711000.00000000466</v>
      </c>
      <c r="V1766">
        <f>VLOOKUP($F1766,'(참고)타워 스텟 가치'!$B$7:$L$11,V$2,0)+(VLOOKUP($F1766,'(참고)타워 스텟 가치'!$B$7:$L$11,V$2,0)*$E1766)</f>
        <v>6399.0000000000418</v>
      </c>
      <c r="W1766">
        <f>VLOOKUP($F1766,'(참고)타워 스텟 가치'!$B$7:$L$11,W$2,0)+(VLOOKUP($F1766,'(참고)타워 스텟 가치'!$B$7:$L$11,W$2,0)*$E1766)</f>
        <v>106.65000000000069</v>
      </c>
      <c r="X1766">
        <f>VLOOKUP($F1766,'(참고)타워 스텟 가치'!$B$7:$L$11,X$2,0)+(VLOOKUP($F1766,'(참고)타워 스텟 가치'!$B$7:$L$11,X$2,0)*$E1766)</f>
        <v>42.660000000000274</v>
      </c>
      <c r="Y1766">
        <f>VLOOKUP($F1766,'(참고)타워 스텟 가치'!$B$7:$L$11,Y$2,0)+(VLOOKUP($F1766,'(참고)타워 스텟 가치'!$B$7:$L$11,Y$2,0)*$E1766)</f>
        <v>0</v>
      </c>
      <c r="Z1766">
        <f>VLOOKUP($F1766,'(참고)타워 스텟 가치'!$B$7:$L$11,Z$2,0)+(VLOOKUP($F1766,'(참고)타워 스텟 가치'!$B$7:$L$11,Z$2,0)*$E1766)</f>
        <v>0</v>
      </c>
      <c r="AA1766">
        <f>VLOOKUP($F1766,'(참고)타워 스텟 가치'!$B$7:$L$11,AA$2,0)+(VLOOKUP($F1766,'(참고)타워 스텟 가치'!$B$7:$L$11,AA$2,0)*$E1766)</f>
        <v>99.540000000000646</v>
      </c>
      <c r="AB1766">
        <f>SUM('스테이지별 몬스터 스텟'!S1766*'(참고)타워 스텟 가치'!$Q$17,'스테이지별 몬스터 스텟'!T1766*'(참고)타워 스텟 가치'!$R$17,'스테이지별 몬스터 스텟'!U1766*'(참고)타워 스텟 가치'!$S$17,'스테이지별 몬스터 스텟'!V1766*'(참고)타워 스텟 가치'!$T$17,'스테이지별 몬스터 스텟'!W1766*'(참고)타워 스텟 가치'!$U$17,'스테이지별 몬스터 스텟'!X1766*'(참고)타워 스텟 가치'!$V$17,'스테이지별 몬스터 스텟'!Y1766*'(참고)타워 스텟 가치'!$W$17,'스테이지별 몬스터 스텟'!Z1766*'(참고)타워 스텟 가치'!$X$17,'스테이지별 몬스터 스텟'!AA1766*'(참고)타워 스텟 가치'!$Y$17)</f>
        <v>1082259.3150000069</v>
      </c>
      <c r="AC1766">
        <v>2</v>
      </c>
      <c r="AD1766">
        <f>VLOOKUP($F1766,'(참고)타워 스텟 가치'!$B$12:$L$16,AD$2,0)+(VLOOKUP($F1766,'(참고)타워 스텟 가치'!$B$12:$L$16,AD$2,0)*$E1766)</f>
        <v>533.25000000000352</v>
      </c>
      <c r="AE1766">
        <f>VLOOKUP($F1766,'(참고)타워 스텟 가치'!$B$12:$L$16,AE$2,0)+(VLOOKUP($F1766,'(참고)타워 스텟 가치'!$B$12:$L$16,AE$2,0)*$E1766)</f>
        <v>639.90000000000418</v>
      </c>
      <c r="AF1766">
        <f>VLOOKUP($F1766,'(참고)타워 스텟 가치'!$B$12:$L$16,AF$2,0)+(VLOOKUP($F1766,'(참고)타워 스텟 가치'!$B$12:$L$16,AF$2,0)*$E1766)</f>
        <v>711000.00000000466</v>
      </c>
      <c r="AG1766">
        <f>VLOOKUP($F1766,'(참고)타워 스텟 가치'!$B$12:$L$16,AG$2,0)+(VLOOKUP($F1766,'(참고)타워 스텟 가치'!$B$12:$L$16,AG$2,0)*$E1766)</f>
        <v>3199.5000000000209</v>
      </c>
      <c r="AH1766">
        <f>VLOOKUP($F1766,'(참고)타워 스텟 가치'!$B$12:$L$16,AH$2,0)+(VLOOKUP($F1766,'(참고)타워 스텟 가치'!$B$12:$L$16,AH$2,0)*$E1766)</f>
        <v>106.65000000000069</v>
      </c>
      <c r="AI1766">
        <f>VLOOKUP($F1766,'(참고)타워 스텟 가치'!$B$12:$L$16,AI$2,0)+(VLOOKUP($F1766,'(참고)타워 스텟 가치'!$B$12:$L$16,AI$2,0)*$E1766)</f>
        <v>42.660000000000274</v>
      </c>
      <c r="AJ1766">
        <f>VLOOKUP($F1766,'(참고)타워 스텟 가치'!$B$12:$L$16,AJ$2,0)+(VLOOKUP($F1766,'(참고)타워 스텟 가치'!$B$12:$L$16,AJ$2,0)*$E1766)</f>
        <v>0</v>
      </c>
      <c r="AK1766">
        <f>VLOOKUP($F1766,'(참고)타워 스텟 가치'!$B$12:$L$16,AK$2,0)+(VLOOKUP($F1766,'(참고)타워 스텟 가치'!$B$12:$L$16,AK$2,0)*$E1766)</f>
        <v>0</v>
      </c>
      <c r="AL1766">
        <f>VLOOKUP($F1766,'(참고)타워 스텟 가치'!$B$12:$L$16,AL$2,0)+(VLOOKUP($F1766,'(참고)타워 스텟 가치'!$B$12:$L$16,AL$2,0)*$E1766)</f>
        <v>199.08000000000129</v>
      </c>
      <c r="AM1766">
        <f>SUM('스테이지별 몬스터 스텟'!AD1766*'(참고)타워 스텟 가치'!$Q$17,'스테이지별 몬스터 스텟'!AE1766*'(참고)타워 스텟 가치'!$R$17,'스테이지별 몬스터 스텟'!AF1766*'(참고)타워 스텟 가치'!$S$17,'스테이지별 몬스터 스텟'!AG1766*'(참고)타워 스텟 가치'!$T$17,'스테이지별 몬스터 스텟'!AH1766*'(참고)타워 스텟 가치'!$U$17,'스테이지별 몬스터 스텟'!AI1766*'(참고)타워 스텟 가치'!$V$17,'스테이지별 몬스터 스텟'!AJ1766*'(참고)타워 스텟 가치'!$W$17,'스테이지별 몬스터 스텟'!AK1766*'(참고)타워 스텟 가치'!$X$17,'스테이지별 몬스터 스텟'!AL1766*'(참고)타워 스텟 가치'!$Y$17)</f>
        <v>1075579.470000007</v>
      </c>
      <c r="AN1766">
        <v>3</v>
      </c>
    </row>
    <row r="1767" spans="3:40" x14ac:dyDescent="0.3">
      <c r="C1767">
        <v>3</v>
      </c>
      <c r="D1767">
        <f t="shared" si="83"/>
        <v>353</v>
      </c>
      <c r="E1767" s="52">
        <f>VLOOKUP(D1767,'스테이지별 난이도 설정'!B:C,2,0)</f>
        <v>141.20000000000093</v>
      </c>
      <c r="F1767" t="str">
        <f t="shared" si="84"/>
        <v>에픽</v>
      </c>
      <c r="G1767">
        <f t="shared" si="82"/>
        <v>6</v>
      </c>
      <c r="H1767">
        <f>VLOOKUP($F1767,'(참고)타워 스텟 가치'!$B$2:$L$6,H$2,0)+(VLOOKUP($F1767,'(참고)타워 스텟 가치'!$B$2:$L$6,H$2,0)*$E1767)</f>
        <v>2399.6250000000155</v>
      </c>
      <c r="I1767">
        <f>VLOOKUP($F1767,'(참고)타워 스텟 가치'!$B$2:$L$6,I$2,0)+(VLOOKUP($F1767,'(참고)타워 스텟 가치'!$B$2:$L$6,I$2,0)*$E1767)</f>
        <v>479.92500000000314</v>
      </c>
      <c r="J1767">
        <f>VLOOKUP($F1767,'(참고)타워 스텟 가치'!$B$2:$L$6,J$2,0)+(VLOOKUP($F1767,'(참고)타워 스텟 가치'!$B$2:$L$6,J$2,0)*$E1767)</f>
        <v>711000.00000000466</v>
      </c>
      <c r="K1767">
        <f>VLOOKUP($F1767,'(참고)타워 스텟 가치'!$B$2:$L$6,K$2,0)+(VLOOKUP($F1767,'(참고)타워 스텟 가치'!$B$2:$L$6,K$2,0)*$E1767)</f>
        <v>9598.5000000000618</v>
      </c>
      <c r="L1767">
        <f>VLOOKUP($F1767,'(참고)타워 스텟 가치'!$B$2:$L$6,L$2,0)+(VLOOKUP($F1767,'(참고)타워 스텟 가치'!$B$2:$L$6,L$2,0)*$E1767)</f>
        <v>159.97500000000105</v>
      </c>
      <c r="M1767">
        <f>VLOOKUP($F1767,'(참고)타워 스텟 가치'!$B$2:$L$6,M$2,0)+(VLOOKUP($F1767,'(참고)타워 스텟 가치'!$B$2:$L$6,M$2,0)*$E1767)</f>
        <v>42.660000000000274</v>
      </c>
      <c r="N1767">
        <f>VLOOKUP($F1767,'(참고)타워 스텟 가치'!$B$2:$L$6,N$2,0)+(VLOOKUP($F1767,'(참고)타워 스텟 가치'!$B$2:$L$6,N$2,0)*$E1767)</f>
        <v>0</v>
      </c>
      <c r="O1767">
        <f>VLOOKUP($F1767,'(참고)타워 스텟 가치'!$B$2:$L$6,O$2,0)+(VLOOKUP($F1767,'(참고)타워 스텟 가치'!$B$2:$L$6,O$2,0)*$E1767)</f>
        <v>0</v>
      </c>
      <c r="P1767">
        <f>VLOOKUP($F1767,'(참고)타워 스텟 가치'!$B$2:$L$6,P$2,0)+(VLOOKUP($F1767,'(참고)타워 스텟 가치'!$B$2:$L$6,P$2,0)*$E1767)</f>
        <v>99.540000000000646</v>
      </c>
      <c r="Q1767">
        <f>SUM('스테이지별 몬스터 스텟'!H1767*'(참고)타워 스텟 가치'!$Q$17,'스테이지별 몬스터 스텟'!I1767*'(참고)타워 스텟 가치'!$R$17,'스테이지별 몬스터 스텟'!J1767*'(참고)타워 스텟 가치'!$S$17,'스테이지별 몬스터 스텟'!K1767*'(참고)타워 스텟 가치'!$T$17,'스테이지별 몬스터 스텟'!L1767*'(참고)타워 스텟 가치'!$U$17,'스테이지별 몬스터 스텟'!M1767*'(참고)타워 스텟 가치'!$V$17,'스테이지별 몬스터 스텟'!N1767*'(참고)타워 스텟 가치'!$W$17,'스테이지별 몬스터 스텟'!O1767*'(참고)타워 스텟 가치'!$X$17,'스테이지별 몬스터 스텟'!P1767*'(참고)타워 스텟 가치'!$Y$17)</f>
        <v>1091777.8275000071</v>
      </c>
      <c r="R1767">
        <v>1</v>
      </c>
      <c r="S1767">
        <f>VLOOKUP($F1767,'(참고)타워 스텟 가치'!$B$7:$L$11,S$2,0)+(VLOOKUP($F1767,'(참고)타워 스텟 가치'!$B$7:$L$11,S$2,0)*$E1767)</f>
        <v>799.87500000000523</v>
      </c>
      <c r="T1767">
        <f>VLOOKUP($F1767,'(참고)타워 스텟 가치'!$B$7:$L$11,T$2,0)+(VLOOKUP($F1767,'(참고)타워 스텟 가치'!$B$7:$L$11,T$2,0)*$E1767)</f>
        <v>1439.7750000000094</v>
      </c>
      <c r="U1767">
        <f>VLOOKUP($F1767,'(참고)타워 스텟 가치'!$B$7:$L$11,U$2,0)+(VLOOKUP($F1767,'(참고)타워 스텟 가치'!$B$7:$L$11,U$2,0)*$E1767)</f>
        <v>711000.00000000466</v>
      </c>
      <c r="V1767">
        <f>VLOOKUP($F1767,'(참고)타워 스텟 가치'!$B$7:$L$11,V$2,0)+(VLOOKUP($F1767,'(참고)타워 스텟 가치'!$B$7:$L$11,V$2,0)*$E1767)</f>
        <v>9598.5000000000618</v>
      </c>
      <c r="W1767">
        <f>VLOOKUP($F1767,'(참고)타워 스텟 가치'!$B$7:$L$11,W$2,0)+(VLOOKUP($F1767,'(참고)타워 스텟 가치'!$B$7:$L$11,W$2,0)*$E1767)</f>
        <v>159.97500000000105</v>
      </c>
      <c r="X1767">
        <f>VLOOKUP($F1767,'(참고)타워 스텟 가치'!$B$7:$L$11,X$2,0)+(VLOOKUP($F1767,'(참고)타워 스텟 가치'!$B$7:$L$11,X$2,0)*$E1767)</f>
        <v>42.660000000000274</v>
      </c>
      <c r="Y1767">
        <f>VLOOKUP($F1767,'(참고)타워 스텟 가치'!$B$7:$L$11,Y$2,0)+(VLOOKUP($F1767,'(참고)타워 스텟 가치'!$B$7:$L$11,Y$2,0)*$E1767)</f>
        <v>0</v>
      </c>
      <c r="Z1767">
        <f>VLOOKUP($F1767,'(참고)타워 스텟 가치'!$B$7:$L$11,Z$2,0)+(VLOOKUP($F1767,'(참고)타워 스텟 가치'!$B$7:$L$11,Z$2,0)*$E1767)</f>
        <v>0</v>
      </c>
      <c r="AA1767">
        <f>VLOOKUP($F1767,'(참고)타워 스텟 가치'!$B$7:$L$11,AA$2,0)+(VLOOKUP($F1767,'(참고)타워 스텟 가치'!$B$7:$L$11,AA$2,0)*$E1767)</f>
        <v>99.540000000000646</v>
      </c>
      <c r="AB1767">
        <f>SUM('스테이지별 몬스터 스텟'!S1767*'(참고)타워 스텟 가치'!$Q$17,'스테이지별 몬스터 스텟'!T1767*'(참고)타워 스텟 가치'!$R$17,'스테이지별 몬스터 스텟'!U1767*'(참고)타워 스텟 가치'!$S$17,'스테이지별 몬스터 스텟'!V1767*'(참고)타워 스텟 가치'!$T$17,'스테이지별 몬스터 스텟'!W1767*'(참고)타워 스텟 가치'!$U$17,'스테이지별 몬스터 스텟'!X1767*'(참고)타워 스텟 가치'!$V$17,'스테이지별 몬스터 스텟'!Y1767*'(참고)타워 스텟 가치'!$W$17,'스테이지별 몬스터 스텟'!Z1767*'(참고)타워 스텟 가치'!$X$17,'스테이지별 몬스터 스텟'!AA1767*'(참고)타워 스텟 가치'!$Y$17)</f>
        <v>1090018.1025000073</v>
      </c>
      <c r="AC1767">
        <v>2</v>
      </c>
      <c r="AD1767">
        <f>VLOOKUP($F1767,'(참고)타워 스텟 가치'!$B$12:$L$16,AD$2,0)+(VLOOKUP($F1767,'(참고)타워 스텟 가치'!$B$12:$L$16,AD$2,0)*$E1767)</f>
        <v>799.87500000000523</v>
      </c>
      <c r="AE1767">
        <f>VLOOKUP($F1767,'(참고)타워 스텟 가치'!$B$12:$L$16,AE$2,0)+(VLOOKUP($F1767,'(참고)타워 스텟 가치'!$B$12:$L$16,AE$2,0)*$E1767)</f>
        <v>959.85000000000628</v>
      </c>
      <c r="AF1767">
        <f>VLOOKUP($F1767,'(참고)타워 스텟 가치'!$B$12:$L$16,AF$2,0)+(VLOOKUP($F1767,'(참고)타워 스텟 가치'!$B$12:$L$16,AF$2,0)*$E1767)</f>
        <v>711000.00000000466</v>
      </c>
      <c r="AG1767">
        <f>VLOOKUP($F1767,'(참고)타워 스텟 가치'!$B$12:$L$16,AG$2,0)+(VLOOKUP($F1767,'(참고)타워 스텟 가치'!$B$12:$L$16,AG$2,0)*$E1767)</f>
        <v>4799.2500000000309</v>
      </c>
      <c r="AH1767">
        <f>VLOOKUP($F1767,'(참고)타워 스텟 가치'!$B$12:$L$16,AH$2,0)+(VLOOKUP($F1767,'(참고)타워 스텟 가치'!$B$12:$L$16,AH$2,0)*$E1767)</f>
        <v>159.97500000000105</v>
      </c>
      <c r="AI1767">
        <f>VLOOKUP($F1767,'(참고)타워 스텟 가치'!$B$12:$L$16,AI$2,0)+(VLOOKUP($F1767,'(참고)타워 스텟 가치'!$B$12:$L$16,AI$2,0)*$E1767)</f>
        <v>42.660000000000274</v>
      </c>
      <c r="AJ1767">
        <f>VLOOKUP($F1767,'(참고)타워 스텟 가치'!$B$12:$L$16,AJ$2,0)+(VLOOKUP($F1767,'(참고)타워 스텟 가치'!$B$12:$L$16,AJ$2,0)*$E1767)</f>
        <v>0</v>
      </c>
      <c r="AK1767">
        <f>VLOOKUP($F1767,'(참고)타워 스텟 가치'!$B$12:$L$16,AK$2,0)+(VLOOKUP($F1767,'(참고)타워 스텟 가치'!$B$12:$L$16,AK$2,0)*$E1767)</f>
        <v>0</v>
      </c>
      <c r="AL1767">
        <f>VLOOKUP($F1767,'(참고)타워 스텟 가치'!$B$12:$L$16,AL$2,0)+(VLOOKUP($F1767,'(참고)타워 스텟 가치'!$B$12:$L$16,AL$2,0)*$E1767)</f>
        <v>199.08000000000129</v>
      </c>
      <c r="AM1767">
        <f>SUM('스테이지별 몬스터 스텟'!AD1767*'(참고)타워 스텟 가치'!$Q$17,'스테이지별 몬스터 스텟'!AE1767*'(참고)타워 스텟 가치'!$R$17,'스테이지별 몬스터 스텟'!AF1767*'(참고)타워 스텟 가치'!$S$17,'스테이지별 몬스터 스텟'!AG1767*'(참고)타워 스텟 가치'!$T$17,'스테이지별 몬스터 스텟'!AH1767*'(참고)타워 스텟 가치'!$U$17,'스테이지별 몬스터 스텟'!AI1767*'(참고)타워 스텟 가치'!$V$17,'스테이지별 몬스터 스텟'!AJ1767*'(참고)타워 스텟 가치'!$W$17,'스테이지별 몬스터 스텟'!AK1767*'(참고)타워 스텟 가치'!$X$17,'스테이지별 몬스터 스텟'!AL1767*'(참고)타워 스텟 가치'!$Y$17)</f>
        <v>1079898.7950000067</v>
      </c>
      <c r="AN1767">
        <v>3</v>
      </c>
    </row>
    <row r="1768" spans="3:40" x14ac:dyDescent="0.3">
      <c r="C1768">
        <v>4</v>
      </c>
      <c r="D1768">
        <f t="shared" si="83"/>
        <v>353</v>
      </c>
      <c r="E1768" s="52">
        <f>VLOOKUP(D1768,'스테이지별 난이도 설정'!B:C,2,0)</f>
        <v>141.20000000000093</v>
      </c>
      <c r="F1768" t="str">
        <f t="shared" si="84"/>
        <v>유니크</v>
      </c>
      <c r="G1768">
        <f t="shared" si="82"/>
        <v>6</v>
      </c>
      <c r="H1768">
        <f>VLOOKUP($F1768,'(참고)타워 스텟 가치'!$B$2:$L$6,H$2,0)+(VLOOKUP($F1768,'(참고)타워 스텟 가치'!$B$2:$L$6,H$2,0)*$E1768)</f>
        <v>3599.4375000000236</v>
      </c>
      <c r="I1768">
        <f>VLOOKUP($F1768,'(참고)타워 스텟 가치'!$B$2:$L$6,I$2,0)+(VLOOKUP($F1768,'(참고)타워 스텟 가치'!$B$2:$L$6,I$2,0)*$E1768)</f>
        <v>719.88750000000471</v>
      </c>
      <c r="J1768">
        <f>VLOOKUP($F1768,'(참고)타워 스텟 가치'!$B$2:$L$6,J$2,0)+(VLOOKUP($F1768,'(참고)타워 스텟 가치'!$B$2:$L$6,J$2,0)*$E1768)</f>
        <v>711000.00000000466</v>
      </c>
      <c r="K1768">
        <f>VLOOKUP($F1768,'(참고)타워 스텟 가치'!$B$2:$L$6,K$2,0)+(VLOOKUP($F1768,'(참고)타워 스텟 가치'!$B$2:$L$6,K$2,0)*$E1768)</f>
        <v>14397.750000000095</v>
      </c>
      <c r="L1768">
        <f>VLOOKUP($F1768,'(참고)타워 스텟 가치'!$B$2:$L$6,L$2,0)+(VLOOKUP($F1768,'(참고)타워 스텟 가치'!$B$2:$L$6,L$2,0)*$E1768)</f>
        <v>239.96250000000157</v>
      </c>
      <c r="M1768">
        <f>VLOOKUP($F1768,'(참고)타워 스텟 가치'!$B$2:$L$6,M$2,0)+(VLOOKUP($F1768,'(참고)타워 스텟 가치'!$B$2:$L$6,M$2,0)*$E1768)</f>
        <v>42.660000000000274</v>
      </c>
      <c r="N1768">
        <f>VLOOKUP($F1768,'(참고)타워 스텟 가치'!$B$2:$L$6,N$2,0)+(VLOOKUP($F1768,'(참고)타워 스텟 가치'!$B$2:$L$6,N$2,0)*$E1768)</f>
        <v>0</v>
      </c>
      <c r="O1768">
        <f>VLOOKUP($F1768,'(참고)타워 스텟 가치'!$B$2:$L$6,O$2,0)+(VLOOKUP($F1768,'(참고)타워 스텟 가치'!$B$2:$L$6,O$2,0)*$E1768)</f>
        <v>0</v>
      </c>
      <c r="P1768">
        <f>VLOOKUP($F1768,'(참고)타워 스텟 가치'!$B$2:$L$6,P$2,0)+(VLOOKUP($F1768,'(참고)타워 스텟 가치'!$B$2:$L$6,P$2,0)*$E1768)</f>
        <v>142.20000000000093</v>
      </c>
      <c r="Q1768">
        <f>SUM('스테이지별 몬스터 스텟'!H1768*'(참고)타워 스텟 가치'!$Q$17,'스테이지별 몬스터 스텟'!I1768*'(참고)타워 스텟 가치'!$R$17,'스테이지별 몬스터 스텟'!J1768*'(참고)타워 스텟 가치'!$S$17,'스테이지별 몬스터 스텟'!K1768*'(참고)타워 스텟 가치'!$T$17,'스테이지별 몬스터 스텟'!L1768*'(참고)타워 스텟 가치'!$U$17,'스테이지별 몬스터 스텟'!M1768*'(참고)타워 스텟 가치'!$V$17,'스테이지별 몬스터 스텟'!N1768*'(참고)타워 스텟 가치'!$W$17,'스테이지별 몬스터 스텟'!O1768*'(참고)타워 스텟 가치'!$X$17,'스테이지별 몬스터 스텟'!P1768*'(참고)타워 스텟 가치'!$Y$17)</f>
        <v>1104381.1912500071</v>
      </c>
      <c r="R1768">
        <v>1</v>
      </c>
      <c r="S1768">
        <f>VLOOKUP($F1768,'(참고)타워 스텟 가치'!$B$7:$L$11,S$2,0)+(VLOOKUP($F1768,'(참고)타워 스텟 가치'!$B$7:$L$11,S$2,0)*$E1768)</f>
        <v>1199.8125000000077</v>
      </c>
      <c r="T1768">
        <f>VLOOKUP($F1768,'(참고)타워 스텟 가치'!$B$7:$L$11,T$2,0)+(VLOOKUP($F1768,'(참고)타워 스텟 가치'!$B$7:$L$11,T$2,0)*$E1768)</f>
        <v>2159.662500000014</v>
      </c>
      <c r="U1768">
        <f>VLOOKUP($F1768,'(참고)타워 스텟 가치'!$B$7:$L$11,U$2,0)+(VLOOKUP($F1768,'(참고)타워 스텟 가치'!$B$7:$L$11,U$2,0)*$E1768)</f>
        <v>711000.00000000466</v>
      </c>
      <c r="V1768">
        <f>VLOOKUP($F1768,'(참고)타워 스텟 가치'!$B$7:$L$11,V$2,0)+(VLOOKUP($F1768,'(참고)타워 스텟 가치'!$B$7:$L$11,V$2,0)*$E1768)</f>
        <v>14397.750000000095</v>
      </c>
      <c r="W1768">
        <f>VLOOKUP($F1768,'(참고)타워 스텟 가치'!$B$7:$L$11,W$2,0)+(VLOOKUP($F1768,'(참고)타워 스텟 가치'!$B$7:$L$11,W$2,0)*$E1768)</f>
        <v>239.96250000000157</v>
      </c>
      <c r="X1768">
        <f>VLOOKUP($F1768,'(참고)타워 스텟 가치'!$B$7:$L$11,X$2,0)+(VLOOKUP($F1768,'(참고)타워 스텟 가치'!$B$7:$L$11,X$2,0)*$E1768)</f>
        <v>42.660000000000274</v>
      </c>
      <c r="Y1768">
        <f>VLOOKUP($F1768,'(참고)타워 스텟 가치'!$B$7:$L$11,Y$2,0)+(VLOOKUP($F1768,'(참고)타워 스텟 가치'!$B$7:$L$11,Y$2,0)*$E1768)</f>
        <v>0</v>
      </c>
      <c r="Z1768">
        <f>VLOOKUP($F1768,'(참고)타워 스텟 가치'!$B$7:$L$11,Z$2,0)+(VLOOKUP($F1768,'(참고)타워 스텟 가치'!$B$7:$L$11,Z$2,0)*$E1768)</f>
        <v>0</v>
      </c>
      <c r="AA1768">
        <f>VLOOKUP($F1768,'(참고)타워 스텟 가치'!$B$7:$L$11,AA$2,0)+(VLOOKUP($F1768,'(참고)타워 스텟 가치'!$B$7:$L$11,AA$2,0)*$E1768)</f>
        <v>142.20000000000093</v>
      </c>
      <c r="AB1768">
        <f>SUM('스테이지별 몬스터 스텟'!S1768*'(참고)타워 스텟 가치'!$Q$17,'스테이지별 몬스터 스텟'!T1768*'(참고)타워 스텟 가치'!$R$17,'스테이지별 몬스터 스텟'!U1768*'(참고)타워 스텟 가치'!$S$17,'스테이지별 몬스터 스텟'!V1768*'(참고)타워 스텟 가치'!$T$17,'스테이지별 몬스터 스텟'!W1768*'(참고)타워 스텟 가치'!$U$17,'스테이지별 몬스터 스텟'!X1768*'(참고)타워 스텟 가치'!$V$17,'스테이지별 몬스터 스텟'!Y1768*'(참고)타워 스텟 가치'!$W$17,'스테이지별 몬스터 스텟'!Z1768*'(참고)타워 스텟 가치'!$X$17,'스테이지별 몬스터 스텟'!AA1768*'(참고)타워 스텟 가치'!$Y$17)</f>
        <v>1101741.6037500072</v>
      </c>
      <c r="AC1768">
        <v>2</v>
      </c>
      <c r="AD1768">
        <f>VLOOKUP($F1768,'(참고)타워 스텟 가치'!$B$12:$L$16,AD$2,0)+(VLOOKUP($F1768,'(참고)타워 스텟 가치'!$B$12:$L$16,AD$2,0)*$E1768)</f>
        <v>1199.8125000000077</v>
      </c>
      <c r="AE1768">
        <f>VLOOKUP($F1768,'(참고)타워 스텟 가치'!$B$12:$L$16,AE$2,0)+(VLOOKUP($F1768,'(참고)타워 스텟 가치'!$B$12:$L$16,AE$2,0)*$E1768)</f>
        <v>1439.7750000000094</v>
      </c>
      <c r="AF1768">
        <f>VLOOKUP($F1768,'(참고)타워 스텟 가치'!$B$12:$L$16,AF$2,0)+(VLOOKUP($F1768,'(참고)타워 스텟 가치'!$B$12:$L$16,AF$2,0)*$E1768)</f>
        <v>711000.00000000466</v>
      </c>
      <c r="AG1768">
        <f>VLOOKUP($F1768,'(참고)타워 스텟 가치'!$B$12:$L$16,AG$2,0)+(VLOOKUP($F1768,'(참고)타워 스텟 가치'!$B$12:$L$16,AG$2,0)*$E1768)</f>
        <v>7198.8750000000473</v>
      </c>
      <c r="AH1768">
        <f>VLOOKUP($F1768,'(참고)타워 스텟 가치'!$B$12:$L$16,AH$2,0)+(VLOOKUP($F1768,'(참고)타워 스텟 가치'!$B$12:$L$16,AH$2,0)*$E1768)</f>
        <v>239.96250000000157</v>
      </c>
      <c r="AI1768">
        <f>VLOOKUP($F1768,'(참고)타워 스텟 가치'!$B$12:$L$16,AI$2,0)+(VLOOKUP($F1768,'(참고)타워 스텟 가치'!$B$12:$L$16,AI$2,0)*$E1768)</f>
        <v>42.660000000000274</v>
      </c>
      <c r="AJ1768">
        <f>VLOOKUP($F1768,'(참고)타워 스텟 가치'!$B$12:$L$16,AJ$2,0)+(VLOOKUP($F1768,'(참고)타워 스텟 가치'!$B$12:$L$16,AJ$2,0)*$E1768)</f>
        <v>0</v>
      </c>
      <c r="AK1768">
        <f>VLOOKUP($F1768,'(참고)타워 스텟 가치'!$B$12:$L$16,AK$2,0)+(VLOOKUP($F1768,'(참고)타워 스텟 가치'!$B$12:$L$16,AK$2,0)*$E1768)</f>
        <v>0</v>
      </c>
      <c r="AL1768">
        <f>VLOOKUP($F1768,'(참고)타워 스텟 가치'!$B$12:$L$16,AL$2,0)+(VLOOKUP($F1768,'(참고)타워 스텟 가치'!$B$12:$L$16,AL$2,0)*$E1768)</f>
        <v>284.40000000000185</v>
      </c>
      <c r="AM1768">
        <f>SUM('스테이지별 몬스터 스텟'!AD1768*'(참고)타워 스텟 가치'!$Q$17,'스테이지별 몬스터 스텟'!AE1768*'(참고)타워 스텟 가치'!$R$17,'스테이지별 몬스터 스텟'!AF1768*'(참고)타워 스텟 가치'!$S$17,'스테이지별 몬스터 스텟'!AG1768*'(참고)타워 스텟 가치'!$T$17,'스테이지별 몬스터 스텟'!AH1768*'(참고)타워 스텟 가치'!$U$17,'스테이지별 몬스터 스텟'!AI1768*'(참고)타워 스텟 가치'!$V$17,'스테이지별 몬스터 스텟'!AJ1768*'(참고)타워 스텟 가치'!$W$17,'스테이지별 몬스터 스텟'!AK1768*'(참고)타워 스텟 가치'!$X$17,'스테이지별 몬스터 스텟'!AL1768*'(참고)타워 스텟 가치'!$Y$17)</f>
        <v>1086548.4225000071</v>
      </c>
      <c r="AN1768">
        <v>3</v>
      </c>
    </row>
    <row r="1769" spans="3:40" x14ac:dyDescent="0.3">
      <c r="C1769">
        <v>5</v>
      </c>
      <c r="D1769">
        <f t="shared" si="83"/>
        <v>353</v>
      </c>
      <c r="E1769" s="52">
        <f>VLOOKUP(D1769,'스테이지별 난이도 설정'!B:C,2,0)</f>
        <v>141.20000000000093</v>
      </c>
      <c r="F1769" t="str">
        <f t="shared" si="84"/>
        <v>스페셜</v>
      </c>
      <c r="G1769">
        <f t="shared" si="82"/>
        <v>6</v>
      </c>
      <c r="H1769">
        <f>VLOOKUP($F1769,'(참고)타워 스텟 가치'!$B$2:$L$6,H$2,0)+(VLOOKUP($F1769,'(참고)타워 스텟 가치'!$B$2:$L$6,H$2,0)*$E1769)</f>
        <v>5399.1562500000355</v>
      </c>
      <c r="I1769">
        <f>VLOOKUP($F1769,'(참고)타워 스텟 가치'!$B$2:$L$6,I$2,0)+(VLOOKUP($F1769,'(참고)타워 스텟 가치'!$B$2:$L$6,I$2,0)*$E1769)</f>
        <v>1079.831250000007</v>
      </c>
      <c r="J1769">
        <f>VLOOKUP($F1769,'(참고)타워 스텟 가치'!$B$2:$L$6,J$2,0)+(VLOOKUP($F1769,'(참고)타워 스텟 가치'!$B$2:$L$6,J$2,0)*$E1769)</f>
        <v>711000.00000000466</v>
      </c>
      <c r="K1769">
        <f>VLOOKUP($F1769,'(참고)타워 스텟 가치'!$B$2:$L$6,K$2,0)+(VLOOKUP($F1769,'(참고)타워 스텟 가치'!$B$2:$L$6,K$2,0)*$E1769)</f>
        <v>21596.625000000142</v>
      </c>
      <c r="L1769">
        <f>VLOOKUP($F1769,'(참고)타워 스텟 가치'!$B$2:$L$6,L$2,0)+(VLOOKUP($F1769,'(참고)타워 스텟 가치'!$B$2:$L$6,L$2,0)*$E1769)</f>
        <v>359.94375000000235</v>
      </c>
      <c r="M1769">
        <f>VLOOKUP($F1769,'(참고)타워 스텟 가치'!$B$2:$L$6,M$2,0)+(VLOOKUP($F1769,'(참고)타워 스텟 가치'!$B$2:$L$6,M$2,0)*$E1769)</f>
        <v>42.660000000000274</v>
      </c>
      <c r="N1769">
        <f>VLOOKUP($F1769,'(참고)타워 스텟 가치'!$B$2:$L$6,N$2,0)+(VLOOKUP($F1769,'(참고)타워 스텟 가치'!$B$2:$L$6,N$2,0)*$E1769)</f>
        <v>0</v>
      </c>
      <c r="O1769">
        <f>VLOOKUP($F1769,'(참고)타워 스텟 가치'!$B$2:$L$6,O$2,0)+(VLOOKUP($F1769,'(참고)타워 스텟 가치'!$B$2:$L$6,O$2,0)*$E1769)</f>
        <v>0</v>
      </c>
      <c r="P1769">
        <f>VLOOKUP($F1769,'(참고)타워 스텟 가치'!$B$2:$L$6,P$2,0)+(VLOOKUP($F1769,'(참고)타워 스텟 가치'!$B$2:$L$6,P$2,0)*$E1769)</f>
        <v>142.20000000000093</v>
      </c>
      <c r="Q1769">
        <f>SUM('스테이지별 몬스터 스텟'!H1769*'(참고)타워 스텟 가치'!$Q$17,'스테이지별 몬스터 스텟'!I1769*'(참고)타워 스텟 가치'!$R$17,'스테이지별 몬스터 스텟'!J1769*'(참고)타워 스텟 가치'!$S$17,'스테이지별 몬스터 스텟'!K1769*'(참고)타워 스텟 가치'!$T$17,'스테이지별 몬스터 스텟'!L1769*'(참고)타워 스텟 가치'!$U$17,'스테이지별 몬스터 스텟'!M1769*'(참고)타워 스텟 가치'!$V$17,'스테이지별 몬스터 스텟'!N1769*'(참고)타워 스텟 가치'!$W$17,'스테이지별 몬스터 스텟'!O1769*'(참고)타워 스텟 가치'!$X$17,'스테이지별 몬스터 스텟'!P1769*'(참고)타워 스텟 가치'!$Y$17)</f>
        <v>1123158.2568750072</v>
      </c>
      <c r="R1769">
        <v>1</v>
      </c>
      <c r="S1769">
        <f>VLOOKUP($F1769,'(참고)타워 스텟 가치'!$B$7:$L$11,S$2,0)+(VLOOKUP($F1769,'(참고)타워 스텟 가치'!$B$7:$L$11,S$2,0)*$E1769)</f>
        <v>1799.7187500000118</v>
      </c>
      <c r="T1769">
        <f>VLOOKUP($F1769,'(참고)타워 스텟 가치'!$B$7:$L$11,T$2,0)+(VLOOKUP($F1769,'(참고)타워 스텟 가치'!$B$7:$L$11,T$2,0)*$E1769)</f>
        <v>3239.493750000021</v>
      </c>
      <c r="U1769">
        <f>VLOOKUP($F1769,'(참고)타워 스텟 가치'!$B$7:$L$11,U$2,0)+(VLOOKUP($F1769,'(참고)타워 스텟 가치'!$B$7:$L$11,U$2,0)*$E1769)</f>
        <v>711000.00000000466</v>
      </c>
      <c r="V1769">
        <f>VLOOKUP($F1769,'(참고)타워 스텟 가치'!$B$7:$L$11,V$2,0)+(VLOOKUP($F1769,'(참고)타워 스텟 가치'!$B$7:$L$11,V$2,0)*$E1769)</f>
        <v>21596.625000000142</v>
      </c>
      <c r="W1769">
        <f>VLOOKUP($F1769,'(참고)타워 스텟 가치'!$B$7:$L$11,W$2,0)+(VLOOKUP($F1769,'(참고)타워 스텟 가치'!$B$7:$L$11,W$2,0)*$E1769)</f>
        <v>359.94375000000235</v>
      </c>
      <c r="X1769">
        <f>VLOOKUP($F1769,'(참고)타워 스텟 가치'!$B$7:$L$11,X$2,0)+(VLOOKUP($F1769,'(참고)타워 스텟 가치'!$B$7:$L$11,X$2,0)*$E1769)</f>
        <v>42.660000000000274</v>
      </c>
      <c r="Y1769">
        <f>VLOOKUP($F1769,'(참고)타워 스텟 가치'!$B$7:$L$11,Y$2,0)+(VLOOKUP($F1769,'(참고)타워 스텟 가치'!$B$7:$L$11,Y$2,0)*$E1769)</f>
        <v>0</v>
      </c>
      <c r="Z1769">
        <f>VLOOKUP($F1769,'(참고)타워 스텟 가치'!$B$7:$L$11,Z$2,0)+(VLOOKUP($F1769,'(참고)타워 스텟 가치'!$B$7:$L$11,Z$2,0)*$E1769)</f>
        <v>0</v>
      </c>
      <c r="AA1769">
        <f>VLOOKUP($F1769,'(참고)타워 스텟 가치'!$B$7:$L$11,AA$2,0)+(VLOOKUP($F1769,'(참고)타워 스텟 가치'!$B$7:$L$11,AA$2,0)*$E1769)</f>
        <v>142.20000000000093</v>
      </c>
      <c r="AB1769">
        <f>SUM('스테이지별 몬스터 스텟'!S1769*'(참고)타워 스텟 가치'!$Q$17,'스테이지별 몬스터 스텟'!T1769*'(참고)타워 스텟 가치'!$R$17,'스테이지별 몬스터 스텟'!U1769*'(참고)타워 스텟 가치'!$S$17,'스테이지별 몬스터 스텟'!V1769*'(참고)타워 스텟 가치'!$T$17,'스테이지별 몬스터 스텟'!W1769*'(참고)타워 스텟 가치'!$U$17,'스테이지별 몬스터 스텟'!X1769*'(참고)타워 스텟 가치'!$V$17,'스테이지별 몬스터 스텟'!Y1769*'(참고)타워 스텟 가치'!$W$17,'스테이지별 몬스터 스텟'!Z1769*'(참고)타워 스텟 가치'!$X$17,'스테이지별 몬스터 스텟'!AA1769*'(참고)타워 스텟 가치'!$Y$17)</f>
        <v>1119198.8756250071</v>
      </c>
      <c r="AC1769">
        <v>2</v>
      </c>
      <c r="AD1769">
        <f>VLOOKUP($F1769,'(참고)타워 스텟 가치'!$B$12:$L$16,AD$2,0)+(VLOOKUP($F1769,'(참고)타워 스텟 가치'!$B$12:$L$16,AD$2,0)*$E1769)</f>
        <v>1799.7187500000118</v>
      </c>
      <c r="AE1769">
        <f>VLOOKUP($F1769,'(참고)타워 스텟 가치'!$B$12:$L$16,AE$2,0)+(VLOOKUP($F1769,'(참고)타워 스텟 가치'!$B$12:$L$16,AE$2,0)*$E1769)</f>
        <v>2159.662500000014</v>
      </c>
      <c r="AF1769">
        <f>VLOOKUP($F1769,'(참고)타워 스텟 가치'!$B$12:$L$16,AF$2,0)+(VLOOKUP($F1769,'(참고)타워 스텟 가치'!$B$12:$L$16,AF$2,0)*$E1769)</f>
        <v>711000.00000000466</v>
      </c>
      <c r="AG1769">
        <f>VLOOKUP($F1769,'(참고)타워 스텟 가치'!$B$12:$L$16,AG$2,0)+(VLOOKUP($F1769,'(참고)타워 스텟 가치'!$B$12:$L$16,AG$2,0)*$E1769)</f>
        <v>10798.312500000071</v>
      </c>
      <c r="AH1769">
        <f>VLOOKUP($F1769,'(참고)타워 스텟 가치'!$B$12:$L$16,AH$2,0)+(VLOOKUP($F1769,'(참고)타워 스텟 가치'!$B$12:$L$16,AH$2,0)*$E1769)</f>
        <v>359.94375000000235</v>
      </c>
      <c r="AI1769">
        <f>VLOOKUP($F1769,'(참고)타워 스텟 가치'!$B$12:$L$16,AI$2,0)+(VLOOKUP($F1769,'(참고)타워 스텟 가치'!$B$12:$L$16,AI$2,0)*$E1769)</f>
        <v>42.660000000000274</v>
      </c>
      <c r="AJ1769">
        <f>VLOOKUP($F1769,'(참고)타워 스텟 가치'!$B$12:$L$16,AJ$2,0)+(VLOOKUP($F1769,'(참고)타워 스텟 가치'!$B$12:$L$16,AJ$2,0)*$E1769)</f>
        <v>0</v>
      </c>
      <c r="AK1769">
        <f>VLOOKUP($F1769,'(참고)타워 스텟 가치'!$B$12:$L$16,AK$2,0)+(VLOOKUP($F1769,'(참고)타워 스텟 가치'!$B$12:$L$16,AK$2,0)*$E1769)</f>
        <v>0</v>
      </c>
      <c r="AL1769">
        <f>VLOOKUP($F1769,'(참고)타워 스텟 가치'!$B$12:$L$16,AL$2,0)+(VLOOKUP($F1769,'(참고)타워 스텟 가치'!$B$12:$L$16,AL$2,0)*$E1769)</f>
        <v>284.40000000000185</v>
      </c>
      <c r="AM1769">
        <f>SUM('스테이지별 몬스터 스텟'!AD1769*'(참고)타워 스텟 가치'!$Q$17,'스테이지별 몬스터 스텟'!AE1769*'(참고)타워 스텟 가치'!$R$17,'스테이지별 몬스터 스텟'!AF1769*'(참고)타워 스텟 가치'!$S$17,'스테이지별 몬스터 스텟'!AG1769*'(참고)타워 스텟 가치'!$T$17,'스테이지별 몬스터 스텟'!AH1769*'(참고)타워 스텟 가치'!$U$17,'스테이지별 몬스터 스텟'!AI1769*'(참고)타워 스텟 가치'!$V$17,'스테이지별 몬스터 스텟'!AJ1769*'(참고)타워 스텟 가치'!$W$17,'스테이지별 몬스터 스텟'!AK1769*'(참고)타워 스텟 가치'!$X$17,'스테이지별 몬스터 스텟'!AL1769*'(참고)타워 스텟 가치'!$Y$17)</f>
        <v>1096266.9037500073</v>
      </c>
      <c r="AN1769">
        <v>3</v>
      </c>
    </row>
    <row r="1770" spans="3:40" x14ac:dyDescent="0.3">
      <c r="C1770">
        <v>1</v>
      </c>
      <c r="D1770">
        <f t="shared" si="83"/>
        <v>354</v>
      </c>
      <c r="E1770" s="52">
        <f>VLOOKUP(D1770,'스테이지별 난이도 설정'!B:C,2,0)</f>
        <v>141.60000000000093</v>
      </c>
      <c r="F1770" t="str">
        <f t="shared" si="84"/>
        <v>일반</v>
      </c>
      <c r="G1770">
        <f t="shared" si="82"/>
        <v>6</v>
      </c>
      <c r="H1770">
        <f>VLOOKUP($F1770,'(참고)타워 스텟 가치'!$B$2:$L$6,H$2,0)+(VLOOKUP($F1770,'(참고)타워 스텟 가치'!$B$2:$L$6,H$2,0)*$E1770)</f>
        <v>1069.500000000007</v>
      </c>
      <c r="I1770">
        <f>VLOOKUP($F1770,'(참고)타워 스텟 가치'!$B$2:$L$6,I$2,0)+(VLOOKUP($F1770,'(참고)타워 스텟 가치'!$B$2:$L$6,I$2,0)*$E1770)</f>
        <v>213.9000000000014</v>
      </c>
      <c r="J1770">
        <f>VLOOKUP($F1770,'(참고)타워 스텟 가치'!$B$2:$L$6,J$2,0)+(VLOOKUP($F1770,'(참고)타워 스텟 가치'!$B$2:$L$6,J$2,0)*$E1770)</f>
        <v>713000.00000000466</v>
      </c>
      <c r="K1770">
        <f>VLOOKUP($F1770,'(참고)타워 스텟 가치'!$B$2:$L$6,K$2,0)+(VLOOKUP($F1770,'(참고)타워 스텟 가치'!$B$2:$L$6,K$2,0)*$E1770)</f>
        <v>4278.0000000000282</v>
      </c>
      <c r="L1770">
        <f>VLOOKUP($F1770,'(참고)타워 스텟 가치'!$B$2:$L$6,L$2,0)+(VLOOKUP($F1770,'(참고)타워 스텟 가치'!$B$2:$L$6,L$2,0)*$E1770)</f>
        <v>71.300000000000466</v>
      </c>
      <c r="M1770">
        <f>VLOOKUP($F1770,'(참고)타워 스텟 가치'!$B$2:$L$6,M$2,0)+(VLOOKUP($F1770,'(참고)타워 스텟 가치'!$B$2:$L$6,M$2,0)*$E1770)</f>
        <v>42.780000000000278</v>
      </c>
      <c r="N1770">
        <f>VLOOKUP($F1770,'(참고)타워 스텟 가치'!$B$2:$L$6,N$2,0)+(VLOOKUP($F1770,'(참고)타워 스텟 가치'!$B$2:$L$6,N$2,0)*$E1770)</f>
        <v>0</v>
      </c>
      <c r="O1770">
        <f>VLOOKUP($F1770,'(참고)타워 스텟 가치'!$B$2:$L$6,O$2,0)+(VLOOKUP($F1770,'(참고)타워 스텟 가치'!$B$2:$L$6,O$2,0)*$E1770)</f>
        <v>0</v>
      </c>
      <c r="P1770">
        <f>VLOOKUP($F1770,'(참고)타워 스텟 가치'!$B$2:$L$6,P$2,0)+(VLOOKUP($F1770,'(참고)타워 스텟 가치'!$B$2:$L$6,P$2,0)*$E1770)</f>
        <v>99.820000000000647</v>
      </c>
      <c r="Q1770">
        <f>SUM('스테이지별 몬스터 스텟'!H1770*'(참고)타워 스텟 가치'!$Q$17,'스테이지별 몬스터 스텟'!I1770*'(참고)타워 스텟 가치'!$R$17,'스테이지별 몬스터 스텟'!J1770*'(참고)타워 스텟 가치'!$S$17,'스테이지별 몬스터 스텟'!K1770*'(참고)타워 스텟 가치'!$T$17,'스테이지별 몬스터 스텟'!L1770*'(참고)타워 스텟 가치'!$U$17,'스테이지별 몬스터 스텟'!M1770*'(참고)타워 스텟 가치'!$V$17,'스테이지별 몬스터 스텟'!N1770*'(참고)타워 스텟 가치'!$W$17,'스테이지별 몬스터 스텟'!O1770*'(참고)타워 스텟 가치'!$X$17,'스테이지별 몬스터 스텟'!P1770*'(참고)타워 스텟 가치'!$Y$17)</f>
        <v>1080900.8700000071</v>
      </c>
      <c r="R1770">
        <v>1</v>
      </c>
      <c r="S1770">
        <f>VLOOKUP($F1770,'(참고)타워 스텟 가치'!$B$7:$L$11,S$2,0)+(VLOOKUP($F1770,'(참고)타워 스텟 가치'!$B$7:$L$11,S$2,0)*$E1770)</f>
        <v>356.50000000000233</v>
      </c>
      <c r="T1770">
        <f>VLOOKUP($F1770,'(참고)타워 스텟 가치'!$B$7:$L$11,T$2,0)+(VLOOKUP($F1770,'(참고)타워 스텟 가치'!$B$7:$L$11,T$2,0)*$E1770)</f>
        <v>641.70000000000414</v>
      </c>
      <c r="U1770">
        <f>VLOOKUP($F1770,'(참고)타워 스텟 가치'!$B$7:$L$11,U$2,0)+(VLOOKUP($F1770,'(참고)타워 스텟 가치'!$B$7:$L$11,U$2,0)*$E1770)</f>
        <v>713000.00000000466</v>
      </c>
      <c r="V1770">
        <f>VLOOKUP($F1770,'(참고)타워 스텟 가치'!$B$7:$L$11,V$2,0)+(VLOOKUP($F1770,'(참고)타워 스텟 가치'!$B$7:$L$11,V$2,0)*$E1770)</f>
        <v>4278.0000000000282</v>
      </c>
      <c r="W1770">
        <f>VLOOKUP($F1770,'(참고)타워 스텟 가치'!$B$7:$L$11,W$2,0)+(VLOOKUP($F1770,'(참고)타워 스텟 가치'!$B$7:$L$11,W$2,0)*$E1770)</f>
        <v>71.300000000000466</v>
      </c>
      <c r="X1770">
        <f>VLOOKUP($F1770,'(참고)타워 스텟 가치'!$B$7:$L$11,X$2,0)+(VLOOKUP($F1770,'(참고)타워 스텟 가치'!$B$7:$L$11,X$2,0)*$E1770)</f>
        <v>42.780000000000278</v>
      </c>
      <c r="Y1770">
        <f>VLOOKUP($F1770,'(참고)타워 스텟 가치'!$B$7:$L$11,Y$2,0)+(VLOOKUP($F1770,'(참고)타워 스텟 가치'!$B$7:$L$11,Y$2,0)*$E1770)</f>
        <v>0</v>
      </c>
      <c r="Z1770">
        <f>VLOOKUP($F1770,'(참고)타워 스텟 가치'!$B$7:$L$11,Z$2,0)+(VLOOKUP($F1770,'(참고)타워 스텟 가치'!$B$7:$L$11,Z$2,0)*$E1770)</f>
        <v>0</v>
      </c>
      <c r="AA1770">
        <f>VLOOKUP($F1770,'(참고)타워 스텟 가치'!$B$7:$L$11,AA$2,0)+(VLOOKUP($F1770,'(참고)타워 스텟 가치'!$B$7:$L$11,AA$2,0)*$E1770)</f>
        <v>99.820000000000647</v>
      </c>
      <c r="AB1770">
        <f>SUM('스테이지별 몬스터 스텟'!S1770*'(참고)타워 스텟 가치'!$Q$17,'스테이지별 몬스터 스텟'!T1770*'(참고)타워 스텟 가치'!$R$17,'스테이지별 몬스터 스텟'!U1770*'(참고)타워 스텟 가치'!$S$17,'스테이지별 몬스터 스텟'!V1770*'(참고)타워 스텟 가치'!$T$17,'스테이지별 몬스터 스텟'!W1770*'(참고)타워 스텟 가치'!$U$17,'스테이지별 몬스터 스텟'!X1770*'(참고)타워 스텟 가치'!$V$17,'스테이지별 몬스터 스텟'!Y1770*'(참고)타워 스텟 가치'!$W$17,'스테이지별 몬스터 스텟'!Z1770*'(참고)타워 스텟 가치'!$X$17,'스테이지별 몬스터 스텟'!AA1770*'(참고)타워 스텟 가치'!$Y$17)</f>
        <v>1080116.5700000071</v>
      </c>
      <c r="AC1770">
        <v>2</v>
      </c>
      <c r="AD1770">
        <f>VLOOKUP($F1770,'(참고)타워 스텟 가치'!$B$12:$L$16,AD$2,0)+(VLOOKUP($F1770,'(참고)타워 스텟 가치'!$B$12:$L$16,AD$2,0)*$E1770)</f>
        <v>356.50000000000233</v>
      </c>
      <c r="AE1770">
        <f>VLOOKUP($F1770,'(참고)타워 스텟 가치'!$B$12:$L$16,AE$2,0)+(VLOOKUP($F1770,'(참고)타워 스텟 가치'!$B$12:$L$16,AE$2,0)*$E1770)</f>
        <v>427.8000000000028</v>
      </c>
      <c r="AF1770">
        <f>VLOOKUP($F1770,'(참고)타워 스텟 가치'!$B$12:$L$16,AF$2,0)+(VLOOKUP($F1770,'(참고)타워 스텟 가치'!$B$12:$L$16,AF$2,0)*$E1770)</f>
        <v>713000.00000000466</v>
      </c>
      <c r="AG1770">
        <f>VLOOKUP($F1770,'(참고)타워 스텟 가치'!$B$12:$L$16,AG$2,0)+(VLOOKUP($F1770,'(참고)타워 스텟 가치'!$B$12:$L$16,AG$2,0)*$E1770)</f>
        <v>2139.0000000000141</v>
      </c>
      <c r="AH1770">
        <f>VLOOKUP($F1770,'(참고)타워 스텟 가치'!$B$12:$L$16,AH$2,0)+(VLOOKUP($F1770,'(참고)타워 스텟 가치'!$B$12:$L$16,AH$2,0)*$E1770)</f>
        <v>71.300000000000466</v>
      </c>
      <c r="AI1770">
        <f>VLOOKUP($F1770,'(참고)타워 스텟 가치'!$B$12:$L$16,AI$2,0)+(VLOOKUP($F1770,'(참고)타워 스텟 가치'!$B$12:$L$16,AI$2,0)*$E1770)</f>
        <v>42.780000000000278</v>
      </c>
      <c r="AJ1770">
        <f>VLOOKUP($F1770,'(참고)타워 스텟 가치'!$B$12:$L$16,AJ$2,0)+(VLOOKUP($F1770,'(참고)타워 스텟 가치'!$B$12:$L$16,AJ$2,0)*$E1770)</f>
        <v>0</v>
      </c>
      <c r="AK1770">
        <f>VLOOKUP($F1770,'(참고)타워 스텟 가치'!$B$12:$L$16,AK$2,0)+(VLOOKUP($F1770,'(참고)타워 스텟 가치'!$B$12:$L$16,AK$2,0)*$E1770)</f>
        <v>0</v>
      </c>
      <c r="AL1770">
        <f>VLOOKUP($F1770,'(참고)타워 스텟 가치'!$B$12:$L$16,AL$2,0)+(VLOOKUP($F1770,'(참고)타워 스텟 가치'!$B$12:$L$16,AL$2,0)*$E1770)</f>
        <v>199.64000000000129</v>
      </c>
      <c r="AM1770">
        <f>SUM('스테이지별 몬스터 스텟'!AD1770*'(참고)타워 스텟 가치'!$Q$17,'스테이지별 몬스터 스텟'!AE1770*'(참고)타워 스텟 가치'!$R$17,'스테이지별 몬스터 스텟'!AF1770*'(참고)타워 스텟 가치'!$S$17,'스테이지별 몬스터 스텟'!AG1770*'(참고)타워 스텟 가치'!$T$17,'스테이지별 몬스터 스텟'!AH1770*'(참고)타워 스텟 가치'!$U$17,'스테이지별 몬스터 스텟'!AI1770*'(참고)타워 스텟 가치'!$V$17,'스테이지별 몬스터 스텟'!AJ1770*'(참고)타워 스텟 가치'!$W$17,'스테이지별 몬스터 스텟'!AK1770*'(참고)타워 스텟 가치'!$X$17,'스테이지별 몬스터 스텟'!AL1770*'(참고)타워 스텟 가치'!$Y$17)</f>
        <v>1075717.3600000071</v>
      </c>
      <c r="AN1770">
        <v>3</v>
      </c>
    </row>
    <row r="1771" spans="3:40" x14ac:dyDescent="0.3">
      <c r="C1771">
        <v>2</v>
      </c>
      <c r="D1771">
        <f t="shared" si="83"/>
        <v>354</v>
      </c>
      <c r="E1771" s="52">
        <f>VLOOKUP(D1771,'스테이지별 난이도 설정'!B:C,2,0)</f>
        <v>141.60000000000093</v>
      </c>
      <c r="F1771" t="str">
        <f t="shared" si="84"/>
        <v>레어</v>
      </c>
      <c r="G1771">
        <f t="shared" si="82"/>
        <v>6</v>
      </c>
      <c r="H1771">
        <f>VLOOKUP($F1771,'(참고)타워 스텟 가치'!$B$2:$L$6,H$2,0)+(VLOOKUP($F1771,'(참고)타워 스텟 가치'!$B$2:$L$6,H$2,0)*$E1771)</f>
        <v>1604.2500000000105</v>
      </c>
      <c r="I1771">
        <f>VLOOKUP($F1771,'(참고)타워 스텟 가치'!$B$2:$L$6,I$2,0)+(VLOOKUP($F1771,'(참고)타워 스텟 가치'!$B$2:$L$6,I$2,0)*$E1771)</f>
        <v>320.85000000000207</v>
      </c>
      <c r="J1771">
        <f>VLOOKUP($F1771,'(참고)타워 스텟 가치'!$B$2:$L$6,J$2,0)+(VLOOKUP($F1771,'(참고)타워 스텟 가치'!$B$2:$L$6,J$2,0)*$E1771)</f>
        <v>713000.00000000466</v>
      </c>
      <c r="K1771">
        <f>VLOOKUP($F1771,'(참고)타워 스텟 가치'!$B$2:$L$6,K$2,0)+(VLOOKUP($F1771,'(참고)타워 스텟 가치'!$B$2:$L$6,K$2,0)*$E1771)</f>
        <v>6417.0000000000418</v>
      </c>
      <c r="L1771">
        <f>VLOOKUP($F1771,'(참고)타워 스텟 가치'!$B$2:$L$6,L$2,0)+(VLOOKUP($F1771,'(참고)타워 스텟 가치'!$B$2:$L$6,L$2,0)*$E1771)</f>
        <v>106.9500000000007</v>
      </c>
      <c r="M1771">
        <f>VLOOKUP($F1771,'(참고)타워 스텟 가치'!$B$2:$L$6,M$2,0)+(VLOOKUP($F1771,'(참고)타워 스텟 가치'!$B$2:$L$6,M$2,0)*$E1771)</f>
        <v>42.780000000000278</v>
      </c>
      <c r="N1771">
        <f>VLOOKUP($F1771,'(참고)타워 스텟 가치'!$B$2:$L$6,N$2,0)+(VLOOKUP($F1771,'(참고)타워 스텟 가치'!$B$2:$L$6,N$2,0)*$E1771)</f>
        <v>0</v>
      </c>
      <c r="O1771">
        <f>VLOOKUP($F1771,'(참고)타워 스텟 가치'!$B$2:$L$6,O$2,0)+(VLOOKUP($F1771,'(참고)타워 스텟 가치'!$B$2:$L$6,O$2,0)*$E1771)</f>
        <v>0</v>
      </c>
      <c r="P1771">
        <f>VLOOKUP($F1771,'(참고)타워 스텟 가치'!$B$2:$L$6,P$2,0)+(VLOOKUP($F1771,'(참고)타워 스텟 가치'!$B$2:$L$6,P$2,0)*$E1771)</f>
        <v>99.820000000000647</v>
      </c>
      <c r="Q1771">
        <f>SUM('스테이지별 몬스터 스텟'!H1771*'(참고)타워 스텟 가치'!$Q$17,'스테이지별 몬스터 스텟'!I1771*'(참고)타워 스텟 가치'!$R$17,'스테이지별 몬스터 스텟'!J1771*'(참고)타워 스텟 가치'!$S$17,'스테이지별 몬스터 스텟'!K1771*'(참고)타워 스텟 가치'!$T$17,'스테이지별 몬스터 스텟'!L1771*'(참고)타워 스텟 가치'!$U$17,'스테이지별 몬스터 스텟'!M1771*'(참고)타워 스텟 가치'!$V$17,'스테이지별 몬스터 스텟'!N1771*'(참고)타워 스텟 가치'!$W$17,'스테이지별 몬스터 스텟'!O1771*'(참고)타워 스텟 가치'!$X$17,'스테이지별 몬스터 스텟'!P1771*'(참고)타워 스텟 가치'!$Y$17)</f>
        <v>1086480.095000007</v>
      </c>
      <c r="R1771">
        <v>1</v>
      </c>
      <c r="S1771">
        <f>VLOOKUP($F1771,'(참고)타워 스텟 가치'!$B$7:$L$11,S$2,0)+(VLOOKUP($F1771,'(참고)타워 스텟 가치'!$B$7:$L$11,S$2,0)*$E1771)</f>
        <v>534.75000000000352</v>
      </c>
      <c r="T1771">
        <f>VLOOKUP($F1771,'(참고)타워 스텟 가치'!$B$7:$L$11,T$2,0)+(VLOOKUP($F1771,'(참고)타워 스텟 가치'!$B$7:$L$11,T$2,0)*$E1771)</f>
        <v>962.55000000000632</v>
      </c>
      <c r="U1771">
        <f>VLOOKUP($F1771,'(참고)타워 스텟 가치'!$B$7:$L$11,U$2,0)+(VLOOKUP($F1771,'(참고)타워 스텟 가치'!$B$7:$L$11,U$2,0)*$E1771)</f>
        <v>713000.00000000466</v>
      </c>
      <c r="V1771">
        <f>VLOOKUP($F1771,'(참고)타워 스텟 가치'!$B$7:$L$11,V$2,0)+(VLOOKUP($F1771,'(참고)타워 스텟 가치'!$B$7:$L$11,V$2,0)*$E1771)</f>
        <v>6417.0000000000418</v>
      </c>
      <c r="W1771">
        <f>VLOOKUP($F1771,'(참고)타워 스텟 가치'!$B$7:$L$11,W$2,0)+(VLOOKUP($F1771,'(참고)타워 스텟 가치'!$B$7:$L$11,W$2,0)*$E1771)</f>
        <v>106.9500000000007</v>
      </c>
      <c r="X1771">
        <f>VLOOKUP($F1771,'(참고)타워 스텟 가치'!$B$7:$L$11,X$2,0)+(VLOOKUP($F1771,'(참고)타워 스텟 가치'!$B$7:$L$11,X$2,0)*$E1771)</f>
        <v>42.780000000000278</v>
      </c>
      <c r="Y1771">
        <f>VLOOKUP($F1771,'(참고)타워 스텟 가치'!$B$7:$L$11,Y$2,0)+(VLOOKUP($F1771,'(참고)타워 스텟 가치'!$B$7:$L$11,Y$2,0)*$E1771)</f>
        <v>0</v>
      </c>
      <c r="Z1771">
        <f>VLOOKUP($F1771,'(참고)타워 스텟 가치'!$B$7:$L$11,Z$2,0)+(VLOOKUP($F1771,'(참고)타워 스텟 가치'!$B$7:$L$11,Z$2,0)*$E1771)</f>
        <v>0</v>
      </c>
      <c r="AA1771">
        <f>VLOOKUP($F1771,'(참고)타워 스텟 가치'!$B$7:$L$11,AA$2,0)+(VLOOKUP($F1771,'(참고)타워 스텟 가치'!$B$7:$L$11,AA$2,0)*$E1771)</f>
        <v>99.820000000000647</v>
      </c>
      <c r="AB1771">
        <f>SUM('스테이지별 몬스터 스텟'!S1771*'(참고)타워 스텟 가치'!$Q$17,'스테이지별 몬스터 스텟'!T1771*'(참고)타워 스텟 가치'!$R$17,'스테이지별 몬스터 스텟'!U1771*'(참고)타워 스텟 가치'!$S$17,'스테이지별 몬스터 스텟'!V1771*'(참고)타워 스텟 가치'!$T$17,'스테이지별 몬스터 스텟'!W1771*'(참고)타워 스텟 가치'!$U$17,'스테이지별 몬스터 스텟'!X1771*'(참고)타워 스텟 가치'!$V$17,'스테이지별 몬스터 스텟'!Y1771*'(참고)타워 스텟 가치'!$W$17,'스테이지별 몬스터 스텟'!Z1771*'(참고)타워 스텟 가치'!$X$17,'스테이지별 몬스터 스텟'!AA1771*'(참고)타워 스텟 가치'!$Y$17)</f>
        <v>1085303.6450000068</v>
      </c>
      <c r="AC1771">
        <v>2</v>
      </c>
      <c r="AD1771">
        <f>VLOOKUP($F1771,'(참고)타워 스텟 가치'!$B$12:$L$16,AD$2,0)+(VLOOKUP($F1771,'(참고)타워 스텟 가치'!$B$12:$L$16,AD$2,0)*$E1771)</f>
        <v>534.75000000000352</v>
      </c>
      <c r="AE1771">
        <f>VLOOKUP($F1771,'(참고)타워 스텟 가치'!$B$12:$L$16,AE$2,0)+(VLOOKUP($F1771,'(참고)타워 스텟 가치'!$B$12:$L$16,AE$2,0)*$E1771)</f>
        <v>641.70000000000414</v>
      </c>
      <c r="AF1771">
        <f>VLOOKUP($F1771,'(참고)타워 스텟 가치'!$B$12:$L$16,AF$2,0)+(VLOOKUP($F1771,'(참고)타워 스텟 가치'!$B$12:$L$16,AF$2,0)*$E1771)</f>
        <v>713000.00000000466</v>
      </c>
      <c r="AG1771">
        <f>VLOOKUP($F1771,'(참고)타워 스텟 가치'!$B$12:$L$16,AG$2,0)+(VLOOKUP($F1771,'(참고)타워 스텟 가치'!$B$12:$L$16,AG$2,0)*$E1771)</f>
        <v>3208.5000000000209</v>
      </c>
      <c r="AH1771">
        <f>VLOOKUP($F1771,'(참고)타워 스텟 가치'!$B$12:$L$16,AH$2,0)+(VLOOKUP($F1771,'(참고)타워 스텟 가치'!$B$12:$L$16,AH$2,0)*$E1771)</f>
        <v>106.9500000000007</v>
      </c>
      <c r="AI1771">
        <f>VLOOKUP($F1771,'(참고)타워 스텟 가치'!$B$12:$L$16,AI$2,0)+(VLOOKUP($F1771,'(참고)타워 스텟 가치'!$B$12:$L$16,AI$2,0)*$E1771)</f>
        <v>42.780000000000278</v>
      </c>
      <c r="AJ1771">
        <f>VLOOKUP($F1771,'(참고)타워 스텟 가치'!$B$12:$L$16,AJ$2,0)+(VLOOKUP($F1771,'(참고)타워 스텟 가치'!$B$12:$L$16,AJ$2,0)*$E1771)</f>
        <v>0</v>
      </c>
      <c r="AK1771">
        <f>VLOOKUP($F1771,'(참고)타워 스텟 가치'!$B$12:$L$16,AK$2,0)+(VLOOKUP($F1771,'(참고)타워 스텟 가치'!$B$12:$L$16,AK$2,0)*$E1771)</f>
        <v>0</v>
      </c>
      <c r="AL1771">
        <f>VLOOKUP($F1771,'(참고)타워 스텟 가치'!$B$12:$L$16,AL$2,0)+(VLOOKUP($F1771,'(참고)타워 스텟 가치'!$B$12:$L$16,AL$2,0)*$E1771)</f>
        <v>199.64000000000129</v>
      </c>
      <c r="AM1771">
        <f>SUM('스테이지별 몬스터 스텟'!AD1771*'(참고)타워 스텟 가치'!$Q$17,'스테이지별 몬스터 스텟'!AE1771*'(참고)타워 스텟 가치'!$R$17,'스테이지별 몬스터 스텟'!AF1771*'(참고)타워 스텟 가치'!$S$17,'스테이지별 몬스터 스텟'!AG1771*'(참고)타워 스텟 가치'!$T$17,'스테이지별 몬스터 스텟'!AH1771*'(참고)타워 스텟 가치'!$U$17,'스테이지별 몬스터 스텟'!AI1771*'(참고)타워 스텟 가치'!$V$17,'스테이지별 몬스터 스텟'!AJ1771*'(참고)타워 스텟 가치'!$W$17,'스테이지별 몬스터 스텟'!AK1771*'(참고)타워 스텟 가치'!$X$17,'스테이지별 몬스터 스텟'!AL1771*'(참고)타워 스텟 가치'!$Y$17)</f>
        <v>1078605.010000007</v>
      </c>
      <c r="AN1771">
        <v>3</v>
      </c>
    </row>
    <row r="1772" spans="3:40" x14ac:dyDescent="0.3">
      <c r="C1772">
        <v>3</v>
      </c>
      <c r="D1772">
        <f t="shared" si="83"/>
        <v>354</v>
      </c>
      <c r="E1772" s="52">
        <f>VLOOKUP(D1772,'스테이지별 난이도 설정'!B:C,2,0)</f>
        <v>141.60000000000093</v>
      </c>
      <c r="F1772" t="str">
        <f t="shared" si="84"/>
        <v>에픽</v>
      </c>
      <c r="G1772">
        <f t="shared" si="82"/>
        <v>6</v>
      </c>
      <c r="H1772">
        <f>VLOOKUP($F1772,'(참고)타워 스텟 가치'!$B$2:$L$6,H$2,0)+(VLOOKUP($F1772,'(참고)타워 스텟 가치'!$B$2:$L$6,H$2,0)*$E1772)</f>
        <v>2406.3750000000159</v>
      </c>
      <c r="I1772">
        <f>VLOOKUP($F1772,'(참고)타워 스텟 가치'!$B$2:$L$6,I$2,0)+(VLOOKUP($F1772,'(참고)타워 스텟 가치'!$B$2:$L$6,I$2,0)*$E1772)</f>
        <v>481.27500000000316</v>
      </c>
      <c r="J1772">
        <f>VLOOKUP($F1772,'(참고)타워 스텟 가치'!$B$2:$L$6,J$2,0)+(VLOOKUP($F1772,'(참고)타워 스텟 가치'!$B$2:$L$6,J$2,0)*$E1772)</f>
        <v>713000.00000000466</v>
      </c>
      <c r="K1772">
        <f>VLOOKUP($F1772,'(참고)타워 스텟 가치'!$B$2:$L$6,K$2,0)+(VLOOKUP($F1772,'(참고)타워 스텟 가치'!$B$2:$L$6,K$2,0)*$E1772)</f>
        <v>9625.5000000000637</v>
      </c>
      <c r="L1772">
        <f>VLOOKUP($F1772,'(참고)타워 스텟 가치'!$B$2:$L$6,L$2,0)+(VLOOKUP($F1772,'(참고)타워 스텟 가치'!$B$2:$L$6,L$2,0)*$E1772)</f>
        <v>160.42500000000103</v>
      </c>
      <c r="M1772">
        <f>VLOOKUP($F1772,'(참고)타워 스텟 가치'!$B$2:$L$6,M$2,0)+(VLOOKUP($F1772,'(참고)타워 스텟 가치'!$B$2:$L$6,M$2,0)*$E1772)</f>
        <v>42.780000000000278</v>
      </c>
      <c r="N1772">
        <f>VLOOKUP($F1772,'(참고)타워 스텟 가치'!$B$2:$L$6,N$2,0)+(VLOOKUP($F1772,'(참고)타워 스텟 가치'!$B$2:$L$6,N$2,0)*$E1772)</f>
        <v>0</v>
      </c>
      <c r="O1772">
        <f>VLOOKUP($F1772,'(참고)타워 스텟 가치'!$B$2:$L$6,O$2,0)+(VLOOKUP($F1772,'(참고)타워 스텟 가치'!$B$2:$L$6,O$2,0)*$E1772)</f>
        <v>0</v>
      </c>
      <c r="P1772">
        <f>VLOOKUP($F1772,'(참고)타워 스텟 가치'!$B$2:$L$6,P$2,0)+(VLOOKUP($F1772,'(참고)타워 스텟 가치'!$B$2:$L$6,P$2,0)*$E1772)</f>
        <v>99.820000000000647</v>
      </c>
      <c r="Q1772">
        <f>SUM('스테이지별 몬스터 스텟'!H1772*'(참고)타워 스텟 가치'!$Q$17,'스테이지별 몬스터 스텟'!I1772*'(참고)타워 스텟 가치'!$R$17,'스테이지별 몬스터 스텟'!J1772*'(참고)타워 스텟 가치'!$S$17,'스테이지별 몬스터 스텟'!K1772*'(참고)타워 스텟 가치'!$T$17,'스테이지별 몬스터 스텟'!L1772*'(참고)타워 스텟 가치'!$U$17,'스테이지별 몬스터 스텟'!M1772*'(참고)타워 스텟 가치'!$V$17,'스테이지별 몬스터 스텟'!N1772*'(참고)타워 스텟 가치'!$W$17,'스테이지별 몬스터 스텟'!O1772*'(참고)타워 스텟 가치'!$X$17,'스테이지별 몬스터 스텟'!P1772*'(참고)타워 스텟 가치'!$Y$17)</f>
        <v>1094848.9325000073</v>
      </c>
      <c r="R1772">
        <v>1</v>
      </c>
      <c r="S1772">
        <f>VLOOKUP($F1772,'(참고)타워 스텟 가치'!$B$7:$L$11,S$2,0)+(VLOOKUP($F1772,'(참고)타워 스텟 가치'!$B$7:$L$11,S$2,0)*$E1772)</f>
        <v>802.12500000000523</v>
      </c>
      <c r="T1772">
        <f>VLOOKUP($F1772,'(참고)타워 스텟 가치'!$B$7:$L$11,T$2,0)+(VLOOKUP($F1772,'(참고)타워 스텟 가치'!$B$7:$L$11,T$2,0)*$E1772)</f>
        <v>1443.8250000000094</v>
      </c>
      <c r="U1772">
        <f>VLOOKUP($F1772,'(참고)타워 스텟 가치'!$B$7:$L$11,U$2,0)+(VLOOKUP($F1772,'(참고)타워 스텟 가치'!$B$7:$L$11,U$2,0)*$E1772)</f>
        <v>713000.00000000466</v>
      </c>
      <c r="V1772">
        <f>VLOOKUP($F1772,'(참고)타워 스텟 가치'!$B$7:$L$11,V$2,0)+(VLOOKUP($F1772,'(참고)타워 스텟 가치'!$B$7:$L$11,V$2,0)*$E1772)</f>
        <v>9625.5000000000637</v>
      </c>
      <c r="W1772">
        <f>VLOOKUP($F1772,'(참고)타워 스텟 가치'!$B$7:$L$11,W$2,0)+(VLOOKUP($F1772,'(참고)타워 스텟 가치'!$B$7:$L$11,W$2,0)*$E1772)</f>
        <v>160.42500000000103</v>
      </c>
      <c r="X1772">
        <f>VLOOKUP($F1772,'(참고)타워 스텟 가치'!$B$7:$L$11,X$2,0)+(VLOOKUP($F1772,'(참고)타워 스텟 가치'!$B$7:$L$11,X$2,0)*$E1772)</f>
        <v>42.780000000000278</v>
      </c>
      <c r="Y1772">
        <f>VLOOKUP($F1772,'(참고)타워 스텟 가치'!$B$7:$L$11,Y$2,0)+(VLOOKUP($F1772,'(참고)타워 스텟 가치'!$B$7:$L$11,Y$2,0)*$E1772)</f>
        <v>0</v>
      </c>
      <c r="Z1772">
        <f>VLOOKUP($F1772,'(참고)타워 스텟 가치'!$B$7:$L$11,Z$2,0)+(VLOOKUP($F1772,'(참고)타워 스텟 가치'!$B$7:$L$11,Z$2,0)*$E1772)</f>
        <v>0</v>
      </c>
      <c r="AA1772">
        <f>VLOOKUP($F1772,'(참고)타워 스텟 가치'!$B$7:$L$11,AA$2,0)+(VLOOKUP($F1772,'(참고)타워 스텟 가치'!$B$7:$L$11,AA$2,0)*$E1772)</f>
        <v>99.820000000000647</v>
      </c>
      <c r="AB1772">
        <f>SUM('스테이지별 몬스터 스텟'!S1772*'(참고)타워 스텟 가치'!$Q$17,'스테이지별 몬스터 스텟'!T1772*'(참고)타워 스텟 가치'!$R$17,'스테이지별 몬스터 스텟'!U1772*'(참고)타워 스텟 가치'!$S$17,'스테이지별 몬스터 스텟'!V1772*'(참고)타워 스텟 가치'!$T$17,'스테이지별 몬스터 스텟'!W1772*'(참고)타워 스텟 가치'!$U$17,'스테이지별 몬스터 스텟'!X1772*'(참고)타워 스텟 가치'!$V$17,'스테이지별 몬스터 스텟'!Y1772*'(참고)타워 스텟 가치'!$W$17,'스테이지별 몬스터 스텟'!Z1772*'(참고)타워 스텟 가치'!$X$17,'스테이지별 몬스터 스텟'!AA1772*'(참고)타워 스텟 가치'!$Y$17)</f>
        <v>1093084.2575000073</v>
      </c>
      <c r="AC1772">
        <v>2</v>
      </c>
      <c r="AD1772">
        <f>VLOOKUP($F1772,'(참고)타워 스텟 가치'!$B$12:$L$16,AD$2,0)+(VLOOKUP($F1772,'(참고)타워 스텟 가치'!$B$12:$L$16,AD$2,0)*$E1772)</f>
        <v>802.12500000000523</v>
      </c>
      <c r="AE1772">
        <f>VLOOKUP($F1772,'(참고)타워 스텟 가치'!$B$12:$L$16,AE$2,0)+(VLOOKUP($F1772,'(참고)타워 스텟 가치'!$B$12:$L$16,AE$2,0)*$E1772)</f>
        <v>962.55000000000632</v>
      </c>
      <c r="AF1772">
        <f>VLOOKUP($F1772,'(참고)타워 스텟 가치'!$B$12:$L$16,AF$2,0)+(VLOOKUP($F1772,'(참고)타워 스텟 가치'!$B$12:$L$16,AF$2,0)*$E1772)</f>
        <v>713000.00000000466</v>
      </c>
      <c r="AG1772">
        <f>VLOOKUP($F1772,'(참고)타워 스텟 가치'!$B$12:$L$16,AG$2,0)+(VLOOKUP($F1772,'(참고)타워 스텟 가치'!$B$12:$L$16,AG$2,0)*$E1772)</f>
        <v>4812.7500000000318</v>
      </c>
      <c r="AH1772">
        <f>VLOOKUP($F1772,'(참고)타워 스텟 가치'!$B$12:$L$16,AH$2,0)+(VLOOKUP($F1772,'(참고)타워 스텟 가치'!$B$12:$L$16,AH$2,0)*$E1772)</f>
        <v>160.42500000000103</v>
      </c>
      <c r="AI1772">
        <f>VLOOKUP($F1772,'(참고)타워 스텟 가치'!$B$12:$L$16,AI$2,0)+(VLOOKUP($F1772,'(참고)타워 스텟 가치'!$B$12:$L$16,AI$2,0)*$E1772)</f>
        <v>42.780000000000278</v>
      </c>
      <c r="AJ1772">
        <f>VLOOKUP($F1772,'(참고)타워 스텟 가치'!$B$12:$L$16,AJ$2,0)+(VLOOKUP($F1772,'(참고)타워 스텟 가치'!$B$12:$L$16,AJ$2,0)*$E1772)</f>
        <v>0</v>
      </c>
      <c r="AK1772">
        <f>VLOOKUP($F1772,'(참고)타워 스텟 가치'!$B$12:$L$16,AK$2,0)+(VLOOKUP($F1772,'(참고)타워 스텟 가치'!$B$12:$L$16,AK$2,0)*$E1772)</f>
        <v>0</v>
      </c>
      <c r="AL1772">
        <f>VLOOKUP($F1772,'(참고)타워 스텟 가치'!$B$12:$L$16,AL$2,0)+(VLOOKUP($F1772,'(참고)타워 스텟 가치'!$B$12:$L$16,AL$2,0)*$E1772)</f>
        <v>199.64000000000129</v>
      </c>
      <c r="AM1772">
        <f>SUM('스테이지별 몬스터 스텟'!AD1772*'(참고)타워 스텟 가치'!$Q$17,'스테이지별 몬스터 스텟'!AE1772*'(참고)타워 스텟 가치'!$R$17,'스테이지별 몬스터 스텟'!AF1772*'(참고)타워 스텟 가치'!$S$17,'스테이지별 몬스터 스텟'!AG1772*'(참고)타워 스텟 가치'!$T$17,'스테이지별 몬스터 스텟'!AH1772*'(참고)타워 스텟 가치'!$U$17,'스테이지별 몬스터 스텟'!AI1772*'(참고)타워 스텟 가치'!$V$17,'스테이지별 몬스터 스텟'!AJ1772*'(참고)타워 스텟 가치'!$W$17,'스테이지별 몬스터 스텟'!AK1772*'(참고)타워 스텟 가치'!$X$17,'스테이지별 몬스터 스텟'!AL1772*'(참고)타워 스텟 가치'!$Y$17)</f>
        <v>1082936.4850000071</v>
      </c>
      <c r="AN1772">
        <v>3</v>
      </c>
    </row>
    <row r="1773" spans="3:40" x14ac:dyDescent="0.3">
      <c r="C1773">
        <v>4</v>
      </c>
      <c r="D1773">
        <f t="shared" si="83"/>
        <v>354</v>
      </c>
      <c r="E1773" s="52">
        <f>VLOOKUP(D1773,'스테이지별 난이도 설정'!B:C,2,0)</f>
        <v>141.60000000000093</v>
      </c>
      <c r="F1773" t="str">
        <f t="shared" si="84"/>
        <v>유니크</v>
      </c>
      <c r="G1773">
        <f t="shared" si="82"/>
        <v>6</v>
      </c>
      <c r="H1773">
        <f>VLOOKUP($F1773,'(참고)타워 스텟 가치'!$B$2:$L$6,H$2,0)+(VLOOKUP($F1773,'(참고)타워 스텟 가치'!$B$2:$L$6,H$2,0)*$E1773)</f>
        <v>3609.5625000000236</v>
      </c>
      <c r="I1773">
        <f>VLOOKUP($F1773,'(참고)타워 스텟 가치'!$B$2:$L$6,I$2,0)+(VLOOKUP($F1773,'(참고)타워 스텟 가치'!$B$2:$L$6,I$2,0)*$E1773)</f>
        <v>721.91250000000468</v>
      </c>
      <c r="J1773">
        <f>VLOOKUP($F1773,'(참고)타워 스텟 가치'!$B$2:$L$6,J$2,0)+(VLOOKUP($F1773,'(참고)타워 스텟 가치'!$B$2:$L$6,J$2,0)*$E1773)</f>
        <v>713000.00000000466</v>
      </c>
      <c r="K1773">
        <f>VLOOKUP($F1773,'(참고)타워 스텟 가치'!$B$2:$L$6,K$2,0)+(VLOOKUP($F1773,'(참고)타워 스텟 가치'!$B$2:$L$6,K$2,0)*$E1773)</f>
        <v>14438.250000000095</v>
      </c>
      <c r="L1773">
        <f>VLOOKUP($F1773,'(참고)타워 스텟 가치'!$B$2:$L$6,L$2,0)+(VLOOKUP($F1773,'(참고)타워 스텟 가치'!$B$2:$L$6,L$2,0)*$E1773)</f>
        <v>240.63750000000158</v>
      </c>
      <c r="M1773">
        <f>VLOOKUP($F1773,'(참고)타워 스텟 가치'!$B$2:$L$6,M$2,0)+(VLOOKUP($F1773,'(참고)타워 스텟 가치'!$B$2:$L$6,M$2,0)*$E1773)</f>
        <v>42.780000000000278</v>
      </c>
      <c r="N1773">
        <f>VLOOKUP($F1773,'(참고)타워 스텟 가치'!$B$2:$L$6,N$2,0)+(VLOOKUP($F1773,'(참고)타워 스텟 가치'!$B$2:$L$6,N$2,0)*$E1773)</f>
        <v>0</v>
      </c>
      <c r="O1773">
        <f>VLOOKUP($F1773,'(참고)타워 스텟 가치'!$B$2:$L$6,O$2,0)+(VLOOKUP($F1773,'(참고)타워 스텟 가치'!$B$2:$L$6,O$2,0)*$E1773)</f>
        <v>0</v>
      </c>
      <c r="P1773">
        <f>VLOOKUP($F1773,'(참고)타워 스텟 가치'!$B$2:$L$6,P$2,0)+(VLOOKUP($F1773,'(참고)타워 스텟 가치'!$B$2:$L$6,P$2,0)*$E1773)</f>
        <v>142.60000000000093</v>
      </c>
      <c r="Q1773">
        <f>SUM('스테이지별 몬스터 스텟'!H1773*'(참고)타워 스텟 가치'!$Q$17,'스테이지별 몬스터 스텟'!I1773*'(참고)타워 스텟 가치'!$R$17,'스테이지별 몬스터 스텟'!J1773*'(참고)타워 스텟 가치'!$S$17,'스테이지별 몬스터 스텟'!K1773*'(참고)타워 스텟 가치'!$T$17,'스테이지별 몬스터 스텟'!L1773*'(참고)타워 스텟 가치'!$U$17,'스테이지별 몬스터 스텟'!M1773*'(참고)타워 스텟 가치'!$V$17,'스테이지별 몬스터 스텟'!N1773*'(참고)타워 스텟 가치'!$W$17,'스테이지별 몬스터 스텟'!O1773*'(참고)타워 스텟 가치'!$X$17,'스테이지별 몬스터 스텟'!P1773*'(참고)타워 스텟 가치'!$Y$17)</f>
        <v>1107487.7487500072</v>
      </c>
      <c r="R1773">
        <v>1</v>
      </c>
      <c r="S1773">
        <f>VLOOKUP($F1773,'(참고)타워 스텟 가치'!$B$7:$L$11,S$2,0)+(VLOOKUP($F1773,'(참고)타워 스텟 가치'!$B$7:$L$11,S$2,0)*$E1773)</f>
        <v>1203.187500000008</v>
      </c>
      <c r="T1773">
        <f>VLOOKUP($F1773,'(참고)타워 스텟 가치'!$B$7:$L$11,T$2,0)+(VLOOKUP($F1773,'(참고)타워 스텟 가치'!$B$7:$L$11,T$2,0)*$E1773)</f>
        <v>2165.7375000000143</v>
      </c>
      <c r="U1773">
        <f>VLOOKUP($F1773,'(참고)타워 스텟 가치'!$B$7:$L$11,U$2,0)+(VLOOKUP($F1773,'(참고)타워 스텟 가치'!$B$7:$L$11,U$2,0)*$E1773)</f>
        <v>713000.00000000466</v>
      </c>
      <c r="V1773">
        <f>VLOOKUP($F1773,'(참고)타워 스텟 가치'!$B$7:$L$11,V$2,0)+(VLOOKUP($F1773,'(참고)타워 스텟 가치'!$B$7:$L$11,V$2,0)*$E1773)</f>
        <v>14438.250000000095</v>
      </c>
      <c r="W1773">
        <f>VLOOKUP($F1773,'(참고)타워 스텟 가치'!$B$7:$L$11,W$2,0)+(VLOOKUP($F1773,'(참고)타워 스텟 가치'!$B$7:$L$11,W$2,0)*$E1773)</f>
        <v>240.63750000000158</v>
      </c>
      <c r="X1773">
        <f>VLOOKUP($F1773,'(참고)타워 스텟 가치'!$B$7:$L$11,X$2,0)+(VLOOKUP($F1773,'(참고)타워 스텟 가치'!$B$7:$L$11,X$2,0)*$E1773)</f>
        <v>42.780000000000278</v>
      </c>
      <c r="Y1773">
        <f>VLOOKUP($F1773,'(참고)타워 스텟 가치'!$B$7:$L$11,Y$2,0)+(VLOOKUP($F1773,'(참고)타워 스텟 가치'!$B$7:$L$11,Y$2,0)*$E1773)</f>
        <v>0</v>
      </c>
      <c r="Z1773">
        <f>VLOOKUP($F1773,'(참고)타워 스텟 가치'!$B$7:$L$11,Z$2,0)+(VLOOKUP($F1773,'(참고)타워 스텟 가치'!$B$7:$L$11,Z$2,0)*$E1773)</f>
        <v>0</v>
      </c>
      <c r="AA1773">
        <f>VLOOKUP($F1773,'(참고)타워 스텟 가치'!$B$7:$L$11,AA$2,0)+(VLOOKUP($F1773,'(참고)타워 스텟 가치'!$B$7:$L$11,AA$2,0)*$E1773)</f>
        <v>142.60000000000093</v>
      </c>
      <c r="AB1773">
        <f>SUM('스테이지별 몬스터 스텟'!S1773*'(참고)타워 스텟 가치'!$Q$17,'스테이지별 몬스터 스텟'!T1773*'(참고)타워 스텟 가치'!$R$17,'스테이지별 몬스터 스텟'!U1773*'(참고)타워 스텟 가치'!$S$17,'스테이지별 몬스터 스텟'!V1773*'(참고)타워 스텟 가치'!$T$17,'스테이지별 몬스터 스텟'!W1773*'(참고)타워 스텟 가치'!$U$17,'스테이지별 몬스터 스텟'!X1773*'(참고)타워 스텟 가치'!$V$17,'스테이지별 몬스터 스텟'!Y1773*'(참고)타워 스텟 가치'!$W$17,'스테이지별 몬스터 스텟'!Z1773*'(참고)타워 스텟 가치'!$X$17,'스테이지별 몬스터 스텟'!AA1773*'(참고)타워 스텟 가치'!$Y$17)</f>
        <v>1104840.7362500071</v>
      </c>
      <c r="AC1773">
        <v>2</v>
      </c>
      <c r="AD1773">
        <f>VLOOKUP($F1773,'(참고)타워 스텟 가치'!$B$12:$L$16,AD$2,0)+(VLOOKUP($F1773,'(참고)타워 스텟 가치'!$B$12:$L$16,AD$2,0)*$E1773)</f>
        <v>1203.187500000008</v>
      </c>
      <c r="AE1773">
        <f>VLOOKUP($F1773,'(참고)타워 스텟 가치'!$B$12:$L$16,AE$2,0)+(VLOOKUP($F1773,'(참고)타워 스텟 가치'!$B$12:$L$16,AE$2,0)*$E1773)</f>
        <v>1443.8250000000094</v>
      </c>
      <c r="AF1773">
        <f>VLOOKUP($F1773,'(참고)타워 스텟 가치'!$B$12:$L$16,AF$2,0)+(VLOOKUP($F1773,'(참고)타워 스텟 가치'!$B$12:$L$16,AF$2,0)*$E1773)</f>
        <v>713000.00000000466</v>
      </c>
      <c r="AG1773">
        <f>VLOOKUP($F1773,'(참고)타워 스텟 가치'!$B$12:$L$16,AG$2,0)+(VLOOKUP($F1773,'(참고)타워 스텟 가치'!$B$12:$L$16,AG$2,0)*$E1773)</f>
        <v>7219.1250000000473</v>
      </c>
      <c r="AH1773">
        <f>VLOOKUP($F1773,'(참고)타워 스텟 가치'!$B$12:$L$16,AH$2,0)+(VLOOKUP($F1773,'(참고)타워 스텟 가치'!$B$12:$L$16,AH$2,0)*$E1773)</f>
        <v>240.63750000000158</v>
      </c>
      <c r="AI1773">
        <f>VLOOKUP($F1773,'(참고)타워 스텟 가치'!$B$12:$L$16,AI$2,0)+(VLOOKUP($F1773,'(참고)타워 스텟 가치'!$B$12:$L$16,AI$2,0)*$E1773)</f>
        <v>42.780000000000278</v>
      </c>
      <c r="AJ1773">
        <f>VLOOKUP($F1773,'(참고)타워 스텟 가치'!$B$12:$L$16,AJ$2,0)+(VLOOKUP($F1773,'(참고)타워 스텟 가치'!$B$12:$L$16,AJ$2,0)*$E1773)</f>
        <v>0</v>
      </c>
      <c r="AK1773">
        <f>VLOOKUP($F1773,'(참고)타워 스텟 가치'!$B$12:$L$16,AK$2,0)+(VLOOKUP($F1773,'(참고)타워 스텟 가치'!$B$12:$L$16,AK$2,0)*$E1773)</f>
        <v>0</v>
      </c>
      <c r="AL1773">
        <f>VLOOKUP($F1773,'(참고)타워 스텟 가치'!$B$12:$L$16,AL$2,0)+(VLOOKUP($F1773,'(참고)타워 스텟 가치'!$B$12:$L$16,AL$2,0)*$E1773)</f>
        <v>285.20000000000186</v>
      </c>
      <c r="AM1773">
        <f>SUM('스테이지별 몬스터 스텟'!AD1773*'(참고)타워 스텟 가치'!$Q$17,'스테이지별 몬스터 스텟'!AE1773*'(참고)타워 스텟 가치'!$R$17,'스테이지별 몬스터 스텟'!AF1773*'(참고)타워 스텟 가치'!$S$17,'스테이지별 몬스터 스텟'!AG1773*'(참고)타워 스텟 가치'!$T$17,'스테이지별 몬스터 스텟'!AH1773*'(참고)타워 스텟 가치'!$U$17,'스테이지별 몬스터 스텟'!AI1773*'(참고)타워 스텟 가치'!$V$17,'스테이지별 몬스터 스텟'!AJ1773*'(참고)타워 스텟 가치'!$W$17,'스테이지별 몬스터 스텟'!AK1773*'(참고)타워 스텟 가치'!$X$17,'스테이지별 몬스터 스텟'!AL1773*'(참고)타워 스텟 가치'!$Y$17)</f>
        <v>1089604.8175000069</v>
      </c>
      <c r="AN1773">
        <v>3</v>
      </c>
    </row>
    <row r="1774" spans="3:40" x14ac:dyDescent="0.3">
      <c r="C1774">
        <v>5</v>
      </c>
      <c r="D1774">
        <f t="shared" si="83"/>
        <v>354</v>
      </c>
      <c r="E1774" s="52">
        <f>VLOOKUP(D1774,'스테이지별 난이도 설정'!B:C,2,0)</f>
        <v>141.60000000000093</v>
      </c>
      <c r="F1774" t="str">
        <f t="shared" si="84"/>
        <v>스페셜</v>
      </c>
      <c r="G1774">
        <f t="shared" si="82"/>
        <v>6</v>
      </c>
      <c r="H1774">
        <f>VLOOKUP($F1774,'(참고)타워 스텟 가치'!$B$2:$L$6,H$2,0)+(VLOOKUP($F1774,'(참고)타워 스텟 가치'!$B$2:$L$6,H$2,0)*$E1774)</f>
        <v>5414.3437500000355</v>
      </c>
      <c r="I1774">
        <f>VLOOKUP($F1774,'(참고)타워 스텟 가치'!$B$2:$L$6,I$2,0)+(VLOOKUP($F1774,'(참고)타워 스텟 가치'!$B$2:$L$6,I$2,0)*$E1774)</f>
        <v>1082.8687500000071</v>
      </c>
      <c r="J1774">
        <f>VLOOKUP($F1774,'(참고)타워 스텟 가치'!$B$2:$L$6,J$2,0)+(VLOOKUP($F1774,'(참고)타워 스텟 가치'!$B$2:$L$6,J$2,0)*$E1774)</f>
        <v>713000.00000000466</v>
      </c>
      <c r="K1774">
        <f>VLOOKUP($F1774,'(참고)타워 스텟 가치'!$B$2:$L$6,K$2,0)+(VLOOKUP($F1774,'(참고)타워 스텟 가치'!$B$2:$L$6,K$2,0)*$E1774)</f>
        <v>21657.375000000142</v>
      </c>
      <c r="L1774">
        <f>VLOOKUP($F1774,'(참고)타워 스텟 가치'!$B$2:$L$6,L$2,0)+(VLOOKUP($F1774,'(참고)타워 스텟 가치'!$B$2:$L$6,L$2,0)*$E1774)</f>
        <v>360.95625000000234</v>
      </c>
      <c r="M1774">
        <f>VLOOKUP($F1774,'(참고)타워 스텟 가치'!$B$2:$L$6,M$2,0)+(VLOOKUP($F1774,'(참고)타워 스텟 가치'!$B$2:$L$6,M$2,0)*$E1774)</f>
        <v>42.780000000000278</v>
      </c>
      <c r="N1774">
        <f>VLOOKUP($F1774,'(참고)타워 스텟 가치'!$B$2:$L$6,N$2,0)+(VLOOKUP($F1774,'(참고)타워 스텟 가치'!$B$2:$L$6,N$2,0)*$E1774)</f>
        <v>0</v>
      </c>
      <c r="O1774">
        <f>VLOOKUP($F1774,'(참고)타워 스텟 가치'!$B$2:$L$6,O$2,0)+(VLOOKUP($F1774,'(참고)타워 스텟 가치'!$B$2:$L$6,O$2,0)*$E1774)</f>
        <v>0</v>
      </c>
      <c r="P1774">
        <f>VLOOKUP($F1774,'(참고)타워 스텟 가치'!$B$2:$L$6,P$2,0)+(VLOOKUP($F1774,'(참고)타워 스텟 가치'!$B$2:$L$6,P$2,0)*$E1774)</f>
        <v>142.60000000000093</v>
      </c>
      <c r="Q1774">
        <f>SUM('스테이지별 몬스터 스텟'!H1774*'(참고)타워 스텟 가치'!$Q$17,'스테이지별 몬스터 스텟'!I1774*'(참고)타워 스텟 가치'!$R$17,'스테이지별 몬스터 스텟'!J1774*'(참고)타워 스텟 가치'!$S$17,'스테이지별 몬스터 스텟'!K1774*'(참고)타워 스텟 가치'!$T$17,'스테이지별 몬스터 스텟'!L1774*'(참고)타워 스텟 가치'!$U$17,'스테이지별 몬스터 스텟'!M1774*'(참고)타워 스텟 가치'!$V$17,'스테이지별 몬스터 스텟'!N1774*'(참고)타워 스텟 가치'!$W$17,'스테이지별 몬스터 스텟'!O1774*'(참고)타워 스텟 가치'!$X$17,'스테이지별 몬스터 스텟'!P1774*'(참고)타워 스텟 가치'!$Y$17)</f>
        <v>1126317.6331250074</v>
      </c>
      <c r="R1774">
        <v>1</v>
      </c>
      <c r="S1774">
        <f>VLOOKUP($F1774,'(참고)타워 스텟 가치'!$B$7:$L$11,S$2,0)+(VLOOKUP($F1774,'(참고)타워 스텟 가치'!$B$7:$L$11,S$2,0)*$E1774)</f>
        <v>1804.7812500000118</v>
      </c>
      <c r="T1774">
        <f>VLOOKUP($F1774,'(참고)타워 스텟 가치'!$B$7:$L$11,T$2,0)+(VLOOKUP($F1774,'(참고)타워 스텟 가치'!$B$7:$L$11,T$2,0)*$E1774)</f>
        <v>3248.6062500000212</v>
      </c>
      <c r="U1774">
        <f>VLOOKUP($F1774,'(참고)타워 스텟 가치'!$B$7:$L$11,U$2,0)+(VLOOKUP($F1774,'(참고)타워 스텟 가치'!$B$7:$L$11,U$2,0)*$E1774)</f>
        <v>713000.00000000466</v>
      </c>
      <c r="V1774">
        <f>VLOOKUP($F1774,'(참고)타워 스텟 가치'!$B$7:$L$11,V$2,0)+(VLOOKUP($F1774,'(참고)타워 스텟 가치'!$B$7:$L$11,V$2,0)*$E1774)</f>
        <v>21657.375000000142</v>
      </c>
      <c r="W1774">
        <f>VLOOKUP($F1774,'(참고)타워 스텟 가치'!$B$7:$L$11,W$2,0)+(VLOOKUP($F1774,'(참고)타워 스텟 가치'!$B$7:$L$11,W$2,0)*$E1774)</f>
        <v>360.95625000000234</v>
      </c>
      <c r="X1774">
        <f>VLOOKUP($F1774,'(참고)타워 스텟 가치'!$B$7:$L$11,X$2,0)+(VLOOKUP($F1774,'(참고)타워 스텟 가치'!$B$7:$L$11,X$2,0)*$E1774)</f>
        <v>42.780000000000278</v>
      </c>
      <c r="Y1774">
        <f>VLOOKUP($F1774,'(참고)타워 스텟 가치'!$B$7:$L$11,Y$2,0)+(VLOOKUP($F1774,'(참고)타워 스텟 가치'!$B$7:$L$11,Y$2,0)*$E1774)</f>
        <v>0</v>
      </c>
      <c r="Z1774">
        <f>VLOOKUP($F1774,'(참고)타워 스텟 가치'!$B$7:$L$11,Z$2,0)+(VLOOKUP($F1774,'(참고)타워 스텟 가치'!$B$7:$L$11,Z$2,0)*$E1774)</f>
        <v>0</v>
      </c>
      <c r="AA1774">
        <f>VLOOKUP($F1774,'(참고)타워 스텟 가치'!$B$7:$L$11,AA$2,0)+(VLOOKUP($F1774,'(참고)타워 스텟 가치'!$B$7:$L$11,AA$2,0)*$E1774)</f>
        <v>142.60000000000093</v>
      </c>
      <c r="AB1774">
        <f>SUM('스테이지별 몬스터 스텟'!S1774*'(참고)타워 스텟 가치'!$Q$17,'스테이지별 몬스터 스텟'!T1774*'(참고)타워 스텟 가치'!$R$17,'스테이지별 몬스터 스텟'!U1774*'(참고)타워 스텟 가치'!$S$17,'스테이지별 몬스터 스텟'!V1774*'(참고)타워 스텟 가치'!$T$17,'스테이지별 몬스터 스텟'!W1774*'(참고)타워 스텟 가치'!$U$17,'스테이지별 몬스터 스텟'!X1774*'(참고)타워 스텟 가치'!$V$17,'스테이지별 몬스터 스텟'!Y1774*'(참고)타워 스텟 가치'!$W$17,'스테이지별 몬스터 스텟'!Z1774*'(참고)타워 스텟 가치'!$X$17,'스테이지별 몬스터 스텟'!AA1774*'(참고)타워 스텟 가치'!$Y$17)</f>
        <v>1122347.1143750073</v>
      </c>
      <c r="AC1774">
        <v>2</v>
      </c>
      <c r="AD1774">
        <f>VLOOKUP($F1774,'(참고)타워 스텟 가치'!$B$12:$L$16,AD$2,0)+(VLOOKUP($F1774,'(참고)타워 스텟 가치'!$B$12:$L$16,AD$2,0)*$E1774)</f>
        <v>1804.7812500000118</v>
      </c>
      <c r="AE1774">
        <f>VLOOKUP($F1774,'(참고)타워 스텟 가치'!$B$12:$L$16,AE$2,0)+(VLOOKUP($F1774,'(참고)타워 스텟 가치'!$B$12:$L$16,AE$2,0)*$E1774)</f>
        <v>2165.7375000000143</v>
      </c>
      <c r="AF1774">
        <f>VLOOKUP($F1774,'(참고)타워 스텟 가치'!$B$12:$L$16,AF$2,0)+(VLOOKUP($F1774,'(참고)타워 스텟 가치'!$B$12:$L$16,AF$2,0)*$E1774)</f>
        <v>713000.00000000466</v>
      </c>
      <c r="AG1774">
        <f>VLOOKUP($F1774,'(참고)타워 스텟 가치'!$B$12:$L$16,AG$2,0)+(VLOOKUP($F1774,'(참고)타워 스텟 가치'!$B$12:$L$16,AG$2,0)*$E1774)</f>
        <v>10828.687500000071</v>
      </c>
      <c r="AH1774">
        <f>VLOOKUP($F1774,'(참고)타워 스텟 가치'!$B$12:$L$16,AH$2,0)+(VLOOKUP($F1774,'(참고)타워 스텟 가치'!$B$12:$L$16,AH$2,0)*$E1774)</f>
        <v>360.95625000000234</v>
      </c>
      <c r="AI1774">
        <f>VLOOKUP($F1774,'(참고)타워 스텟 가치'!$B$12:$L$16,AI$2,0)+(VLOOKUP($F1774,'(참고)타워 스텟 가치'!$B$12:$L$16,AI$2,0)*$E1774)</f>
        <v>42.780000000000278</v>
      </c>
      <c r="AJ1774">
        <f>VLOOKUP($F1774,'(참고)타워 스텟 가치'!$B$12:$L$16,AJ$2,0)+(VLOOKUP($F1774,'(참고)타워 스텟 가치'!$B$12:$L$16,AJ$2,0)*$E1774)</f>
        <v>0</v>
      </c>
      <c r="AK1774">
        <f>VLOOKUP($F1774,'(참고)타워 스텟 가치'!$B$12:$L$16,AK$2,0)+(VLOOKUP($F1774,'(참고)타워 스텟 가치'!$B$12:$L$16,AK$2,0)*$E1774)</f>
        <v>0</v>
      </c>
      <c r="AL1774">
        <f>VLOOKUP($F1774,'(참고)타워 스텟 가치'!$B$12:$L$16,AL$2,0)+(VLOOKUP($F1774,'(참고)타워 스텟 가치'!$B$12:$L$16,AL$2,0)*$E1774)</f>
        <v>285.20000000000186</v>
      </c>
      <c r="AM1774">
        <f>SUM('스테이지별 몬스터 스텟'!AD1774*'(참고)타워 스텟 가치'!$Q$17,'스테이지별 몬스터 스텟'!AE1774*'(참고)타워 스텟 가치'!$R$17,'스테이지별 몬스터 스텟'!AF1774*'(참고)타워 스텟 가치'!$S$17,'스테이지별 몬스터 스텟'!AG1774*'(참고)타워 스텟 가치'!$T$17,'스테이지별 몬스터 스텟'!AH1774*'(참고)타워 스텟 가치'!$U$17,'스테이지별 몬스터 스텟'!AI1774*'(참고)타워 스텟 가치'!$V$17,'스테이지별 몬스터 스텟'!AJ1774*'(참고)타워 스텟 가치'!$W$17,'스테이지별 몬스터 스텟'!AK1774*'(참고)타워 스텟 가치'!$X$17,'스테이지별 몬스터 스텟'!AL1774*'(참고)타워 스텟 가치'!$Y$17)</f>
        <v>1099350.6362500072</v>
      </c>
      <c r="AN1774">
        <v>3</v>
      </c>
    </row>
    <row r="1775" spans="3:40" x14ac:dyDescent="0.3">
      <c r="C1775">
        <v>1</v>
      </c>
      <c r="D1775">
        <f t="shared" si="83"/>
        <v>355</v>
      </c>
      <c r="E1775" s="52">
        <f>VLOOKUP(D1775,'스테이지별 난이도 설정'!B:C,2,0)</f>
        <v>142.00000000000094</v>
      </c>
      <c r="F1775" t="str">
        <f t="shared" si="84"/>
        <v>일반</v>
      </c>
      <c r="G1775">
        <f t="shared" si="82"/>
        <v>6</v>
      </c>
      <c r="H1775">
        <f>VLOOKUP($F1775,'(참고)타워 스텟 가치'!$B$2:$L$6,H$2,0)+(VLOOKUP($F1775,'(참고)타워 스텟 가치'!$B$2:$L$6,H$2,0)*$E1775)</f>
        <v>1072.500000000007</v>
      </c>
      <c r="I1775">
        <f>VLOOKUP($F1775,'(참고)타워 스텟 가치'!$B$2:$L$6,I$2,0)+(VLOOKUP($F1775,'(참고)타워 스텟 가치'!$B$2:$L$6,I$2,0)*$E1775)</f>
        <v>214.50000000000142</v>
      </c>
      <c r="J1775">
        <f>VLOOKUP($F1775,'(참고)타워 스텟 가치'!$B$2:$L$6,J$2,0)+(VLOOKUP($F1775,'(참고)타워 스텟 가치'!$B$2:$L$6,J$2,0)*$E1775)</f>
        <v>715000.00000000466</v>
      </c>
      <c r="K1775">
        <f>VLOOKUP($F1775,'(참고)타워 스텟 가치'!$B$2:$L$6,K$2,0)+(VLOOKUP($F1775,'(참고)타워 스텟 가치'!$B$2:$L$6,K$2,0)*$E1775)</f>
        <v>4290.0000000000282</v>
      </c>
      <c r="L1775">
        <f>VLOOKUP($F1775,'(참고)타워 스텟 가치'!$B$2:$L$6,L$2,0)+(VLOOKUP($F1775,'(참고)타워 스텟 가치'!$B$2:$L$6,L$2,0)*$E1775)</f>
        <v>71.500000000000469</v>
      </c>
      <c r="M1775">
        <f>VLOOKUP($F1775,'(참고)타워 스텟 가치'!$B$2:$L$6,M$2,0)+(VLOOKUP($F1775,'(참고)타워 스텟 가치'!$B$2:$L$6,M$2,0)*$E1775)</f>
        <v>42.900000000000276</v>
      </c>
      <c r="N1775">
        <f>VLOOKUP($F1775,'(참고)타워 스텟 가치'!$B$2:$L$6,N$2,0)+(VLOOKUP($F1775,'(참고)타워 스텟 가치'!$B$2:$L$6,N$2,0)*$E1775)</f>
        <v>0</v>
      </c>
      <c r="O1775">
        <f>VLOOKUP($F1775,'(참고)타워 스텟 가치'!$B$2:$L$6,O$2,0)+(VLOOKUP($F1775,'(참고)타워 스텟 가치'!$B$2:$L$6,O$2,0)*$E1775)</f>
        <v>0</v>
      </c>
      <c r="P1775">
        <f>VLOOKUP($F1775,'(참고)타워 스텟 가치'!$B$2:$L$6,P$2,0)+(VLOOKUP($F1775,'(참고)타워 스텟 가치'!$B$2:$L$6,P$2,0)*$E1775)</f>
        <v>100.10000000000065</v>
      </c>
      <c r="Q1775">
        <f>SUM('스테이지별 몬스터 스텟'!H1775*'(참고)타워 스텟 가치'!$Q$17,'스테이지별 몬스터 스텟'!I1775*'(참고)타워 스텟 가치'!$R$17,'스테이지별 몬스터 스텟'!J1775*'(참고)타워 스텟 가치'!$S$17,'스테이지별 몬스터 스텟'!K1775*'(참고)타워 스텟 가치'!$T$17,'스테이지별 몬스터 스텟'!L1775*'(참고)타워 스텟 가치'!$U$17,'스테이지별 몬스터 스텟'!M1775*'(참고)타워 스텟 가치'!$V$17,'스테이지별 몬스터 스텟'!N1775*'(참고)타워 스텟 가치'!$W$17,'스테이지별 몬스터 스텟'!O1775*'(참고)타워 스텟 가치'!$X$17,'스테이지별 몬스터 스텟'!P1775*'(참고)타워 스텟 가치'!$Y$17)</f>
        <v>1083932.8500000068</v>
      </c>
      <c r="R1775">
        <v>1</v>
      </c>
      <c r="S1775">
        <f>VLOOKUP($F1775,'(참고)타워 스텟 가치'!$B$7:$L$11,S$2,0)+(VLOOKUP($F1775,'(참고)타워 스텟 가치'!$B$7:$L$11,S$2,0)*$E1775)</f>
        <v>357.50000000000233</v>
      </c>
      <c r="T1775">
        <f>VLOOKUP($F1775,'(참고)타워 스텟 가치'!$B$7:$L$11,T$2,0)+(VLOOKUP($F1775,'(참고)타워 스텟 가치'!$B$7:$L$11,T$2,0)*$E1775)</f>
        <v>643.50000000000421</v>
      </c>
      <c r="U1775">
        <f>VLOOKUP($F1775,'(참고)타워 스텟 가치'!$B$7:$L$11,U$2,0)+(VLOOKUP($F1775,'(참고)타워 스텟 가치'!$B$7:$L$11,U$2,0)*$E1775)</f>
        <v>715000.00000000466</v>
      </c>
      <c r="V1775">
        <f>VLOOKUP($F1775,'(참고)타워 스텟 가치'!$B$7:$L$11,V$2,0)+(VLOOKUP($F1775,'(참고)타워 스텟 가치'!$B$7:$L$11,V$2,0)*$E1775)</f>
        <v>4290.0000000000282</v>
      </c>
      <c r="W1775">
        <f>VLOOKUP($F1775,'(참고)타워 스텟 가치'!$B$7:$L$11,W$2,0)+(VLOOKUP($F1775,'(참고)타워 스텟 가치'!$B$7:$L$11,W$2,0)*$E1775)</f>
        <v>71.500000000000469</v>
      </c>
      <c r="X1775">
        <f>VLOOKUP($F1775,'(참고)타워 스텟 가치'!$B$7:$L$11,X$2,0)+(VLOOKUP($F1775,'(참고)타워 스텟 가치'!$B$7:$L$11,X$2,0)*$E1775)</f>
        <v>42.900000000000276</v>
      </c>
      <c r="Y1775">
        <f>VLOOKUP($F1775,'(참고)타워 스텟 가치'!$B$7:$L$11,Y$2,0)+(VLOOKUP($F1775,'(참고)타워 스텟 가치'!$B$7:$L$11,Y$2,0)*$E1775)</f>
        <v>0</v>
      </c>
      <c r="Z1775">
        <f>VLOOKUP($F1775,'(참고)타워 스텟 가치'!$B$7:$L$11,Z$2,0)+(VLOOKUP($F1775,'(참고)타워 스텟 가치'!$B$7:$L$11,Z$2,0)*$E1775)</f>
        <v>0</v>
      </c>
      <c r="AA1775">
        <f>VLOOKUP($F1775,'(참고)타워 스텟 가치'!$B$7:$L$11,AA$2,0)+(VLOOKUP($F1775,'(참고)타워 스텟 가치'!$B$7:$L$11,AA$2,0)*$E1775)</f>
        <v>100.10000000000065</v>
      </c>
      <c r="AB1775">
        <f>SUM('스테이지별 몬스터 스텟'!S1775*'(참고)타워 스텟 가치'!$Q$17,'스테이지별 몬스터 스텟'!T1775*'(참고)타워 스텟 가치'!$R$17,'스테이지별 몬스터 스텟'!U1775*'(참고)타워 스텟 가치'!$S$17,'스테이지별 몬스터 스텟'!V1775*'(참고)타워 스텟 가치'!$T$17,'스테이지별 몬스터 스텟'!W1775*'(참고)타워 스텟 가치'!$U$17,'스테이지별 몬스터 스텟'!X1775*'(참고)타워 스텟 가치'!$V$17,'스테이지별 몬스터 스텟'!Y1775*'(참고)타워 스텟 가치'!$W$17,'스테이지별 몬스터 스텟'!Z1775*'(참고)타워 스텟 가치'!$X$17,'스테이지별 몬스터 스텟'!AA1775*'(참고)타워 스텟 가치'!$Y$17)</f>
        <v>1083146.3500000068</v>
      </c>
      <c r="AC1775">
        <v>2</v>
      </c>
      <c r="AD1775">
        <f>VLOOKUP($F1775,'(참고)타워 스텟 가치'!$B$12:$L$16,AD$2,0)+(VLOOKUP($F1775,'(참고)타워 스텟 가치'!$B$12:$L$16,AD$2,0)*$E1775)</f>
        <v>357.50000000000233</v>
      </c>
      <c r="AE1775">
        <f>VLOOKUP($F1775,'(참고)타워 스텟 가치'!$B$12:$L$16,AE$2,0)+(VLOOKUP($F1775,'(참고)타워 스텟 가치'!$B$12:$L$16,AE$2,0)*$E1775)</f>
        <v>429.00000000000284</v>
      </c>
      <c r="AF1775">
        <f>VLOOKUP($F1775,'(참고)타워 스텟 가치'!$B$12:$L$16,AF$2,0)+(VLOOKUP($F1775,'(참고)타워 스텟 가치'!$B$12:$L$16,AF$2,0)*$E1775)</f>
        <v>715000.00000000466</v>
      </c>
      <c r="AG1775">
        <f>VLOOKUP($F1775,'(참고)타워 스텟 가치'!$B$12:$L$16,AG$2,0)+(VLOOKUP($F1775,'(참고)타워 스텟 가치'!$B$12:$L$16,AG$2,0)*$E1775)</f>
        <v>2145.0000000000141</v>
      </c>
      <c r="AH1775">
        <f>VLOOKUP($F1775,'(참고)타워 스텟 가치'!$B$12:$L$16,AH$2,0)+(VLOOKUP($F1775,'(참고)타워 스텟 가치'!$B$12:$L$16,AH$2,0)*$E1775)</f>
        <v>71.500000000000469</v>
      </c>
      <c r="AI1775">
        <f>VLOOKUP($F1775,'(참고)타워 스텟 가치'!$B$12:$L$16,AI$2,0)+(VLOOKUP($F1775,'(참고)타워 스텟 가치'!$B$12:$L$16,AI$2,0)*$E1775)</f>
        <v>42.900000000000276</v>
      </c>
      <c r="AJ1775">
        <f>VLOOKUP($F1775,'(참고)타워 스텟 가치'!$B$12:$L$16,AJ$2,0)+(VLOOKUP($F1775,'(참고)타워 스텟 가치'!$B$12:$L$16,AJ$2,0)*$E1775)</f>
        <v>0</v>
      </c>
      <c r="AK1775">
        <f>VLOOKUP($F1775,'(참고)타워 스텟 가치'!$B$12:$L$16,AK$2,0)+(VLOOKUP($F1775,'(참고)타워 스텟 가치'!$B$12:$L$16,AK$2,0)*$E1775)</f>
        <v>0</v>
      </c>
      <c r="AL1775">
        <f>VLOOKUP($F1775,'(참고)타워 스텟 가치'!$B$12:$L$16,AL$2,0)+(VLOOKUP($F1775,'(참고)타워 스텟 가치'!$B$12:$L$16,AL$2,0)*$E1775)</f>
        <v>200.2000000000013</v>
      </c>
      <c r="AM1775">
        <f>SUM('스테이지별 몬스터 스텟'!AD1775*'(참고)타워 스텟 가치'!$Q$17,'스테이지별 몬스터 스텟'!AE1775*'(참고)타워 스텟 가치'!$R$17,'스테이지별 몬스터 스텟'!AF1775*'(참고)타워 스텟 가치'!$S$17,'스테이지별 몬스터 스텟'!AG1775*'(참고)타워 스텟 가치'!$T$17,'스테이지별 몬스터 스텟'!AH1775*'(참고)타워 스텟 가치'!$U$17,'스테이지별 몬스터 스텟'!AI1775*'(참고)타워 스텟 가치'!$V$17,'스테이지별 몬스터 스텟'!AJ1775*'(참고)타워 스텟 가치'!$W$17,'스테이지별 몬스터 스텟'!AK1775*'(참고)타워 스텟 가치'!$X$17,'스테이지별 몬스터 스텟'!AL1775*'(참고)타워 스텟 가치'!$Y$17)</f>
        <v>1078734.8000000068</v>
      </c>
      <c r="AN1775">
        <v>3</v>
      </c>
    </row>
    <row r="1776" spans="3:40" x14ac:dyDescent="0.3">
      <c r="C1776">
        <v>2</v>
      </c>
      <c r="D1776">
        <f t="shared" si="83"/>
        <v>355</v>
      </c>
      <c r="E1776" s="52">
        <f>VLOOKUP(D1776,'스테이지별 난이도 설정'!B:C,2,0)</f>
        <v>142.00000000000094</v>
      </c>
      <c r="F1776" t="str">
        <f t="shared" si="84"/>
        <v>레어</v>
      </c>
      <c r="G1776">
        <f t="shared" si="82"/>
        <v>6</v>
      </c>
      <c r="H1776">
        <f>VLOOKUP($F1776,'(참고)타워 스텟 가치'!$B$2:$L$6,H$2,0)+(VLOOKUP($F1776,'(참고)타워 스텟 가치'!$B$2:$L$6,H$2,0)*$E1776)</f>
        <v>1608.7500000000105</v>
      </c>
      <c r="I1776">
        <f>VLOOKUP($F1776,'(참고)타워 스텟 가치'!$B$2:$L$6,I$2,0)+(VLOOKUP($F1776,'(참고)타워 스텟 가치'!$B$2:$L$6,I$2,0)*$E1776)</f>
        <v>321.7500000000021</v>
      </c>
      <c r="J1776">
        <f>VLOOKUP($F1776,'(참고)타워 스텟 가치'!$B$2:$L$6,J$2,0)+(VLOOKUP($F1776,'(참고)타워 스텟 가치'!$B$2:$L$6,J$2,0)*$E1776)</f>
        <v>715000.00000000466</v>
      </c>
      <c r="K1776">
        <f>VLOOKUP($F1776,'(참고)타워 스텟 가치'!$B$2:$L$6,K$2,0)+(VLOOKUP($F1776,'(참고)타워 스텟 가치'!$B$2:$L$6,K$2,0)*$E1776)</f>
        <v>6435.0000000000418</v>
      </c>
      <c r="L1776">
        <f>VLOOKUP($F1776,'(참고)타워 스텟 가치'!$B$2:$L$6,L$2,0)+(VLOOKUP($F1776,'(참고)타워 스텟 가치'!$B$2:$L$6,L$2,0)*$E1776)</f>
        <v>107.25000000000071</v>
      </c>
      <c r="M1776">
        <f>VLOOKUP($F1776,'(참고)타워 스텟 가치'!$B$2:$L$6,M$2,0)+(VLOOKUP($F1776,'(참고)타워 스텟 가치'!$B$2:$L$6,M$2,0)*$E1776)</f>
        <v>42.900000000000276</v>
      </c>
      <c r="N1776">
        <f>VLOOKUP($F1776,'(참고)타워 스텟 가치'!$B$2:$L$6,N$2,0)+(VLOOKUP($F1776,'(참고)타워 스텟 가치'!$B$2:$L$6,N$2,0)*$E1776)</f>
        <v>0</v>
      </c>
      <c r="O1776">
        <f>VLOOKUP($F1776,'(참고)타워 스텟 가치'!$B$2:$L$6,O$2,0)+(VLOOKUP($F1776,'(참고)타워 스텟 가치'!$B$2:$L$6,O$2,0)*$E1776)</f>
        <v>0</v>
      </c>
      <c r="P1776">
        <f>VLOOKUP($F1776,'(참고)타워 스텟 가치'!$B$2:$L$6,P$2,0)+(VLOOKUP($F1776,'(참고)타워 스텟 가치'!$B$2:$L$6,P$2,0)*$E1776)</f>
        <v>100.10000000000065</v>
      </c>
      <c r="Q1776">
        <f>SUM('스테이지별 몬스터 스텟'!H1776*'(참고)타워 스텟 가치'!$Q$17,'스테이지별 몬스터 스텟'!I1776*'(참고)타워 스텟 가치'!$R$17,'스테이지별 몬스터 스텟'!J1776*'(참고)타워 스텟 가치'!$S$17,'스테이지별 몬스터 스텟'!K1776*'(참고)타워 스텟 가치'!$T$17,'스테이지별 몬스터 스텟'!L1776*'(참고)타워 스텟 가치'!$U$17,'스테이지별 몬스터 스텟'!M1776*'(참고)타워 스텟 가치'!$V$17,'스테이지별 몬스터 스텟'!N1776*'(참고)타워 스텟 가치'!$W$17,'스테이지별 몬스터 스텟'!O1776*'(참고)타워 스텟 가치'!$X$17,'스테이지별 몬스터 스텟'!P1776*'(참고)타워 스텟 가치'!$Y$17)</f>
        <v>1089527.7250000068</v>
      </c>
      <c r="R1776">
        <v>1</v>
      </c>
      <c r="S1776">
        <f>VLOOKUP($F1776,'(참고)타워 스텟 가치'!$B$7:$L$11,S$2,0)+(VLOOKUP($F1776,'(참고)타워 스텟 가치'!$B$7:$L$11,S$2,0)*$E1776)</f>
        <v>536.25000000000352</v>
      </c>
      <c r="T1776">
        <f>VLOOKUP($F1776,'(참고)타워 스텟 가치'!$B$7:$L$11,T$2,0)+(VLOOKUP($F1776,'(참고)타워 스텟 가치'!$B$7:$L$11,T$2,0)*$E1776)</f>
        <v>965.25000000000637</v>
      </c>
      <c r="U1776">
        <f>VLOOKUP($F1776,'(참고)타워 스텟 가치'!$B$7:$L$11,U$2,0)+(VLOOKUP($F1776,'(참고)타워 스텟 가치'!$B$7:$L$11,U$2,0)*$E1776)</f>
        <v>715000.00000000466</v>
      </c>
      <c r="V1776">
        <f>VLOOKUP($F1776,'(참고)타워 스텟 가치'!$B$7:$L$11,V$2,0)+(VLOOKUP($F1776,'(참고)타워 스텟 가치'!$B$7:$L$11,V$2,0)*$E1776)</f>
        <v>6435.0000000000418</v>
      </c>
      <c r="W1776">
        <f>VLOOKUP($F1776,'(참고)타워 스텟 가치'!$B$7:$L$11,W$2,0)+(VLOOKUP($F1776,'(참고)타워 스텟 가치'!$B$7:$L$11,W$2,0)*$E1776)</f>
        <v>107.25000000000071</v>
      </c>
      <c r="X1776">
        <f>VLOOKUP($F1776,'(참고)타워 스텟 가치'!$B$7:$L$11,X$2,0)+(VLOOKUP($F1776,'(참고)타워 스텟 가치'!$B$7:$L$11,X$2,0)*$E1776)</f>
        <v>42.900000000000276</v>
      </c>
      <c r="Y1776">
        <f>VLOOKUP($F1776,'(참고)타워 스텟 가치'!$B$7:$L$11,Y$2,0)+(VLOOKUP($F1776,'(참고)타워 스텟 가치'!$B$7:$L$11,Y$2,0)*$E1776)</f>
        <v>0</v>
      </c>
      <c r="Z1776">
        <f>VLOOKUP($F1776,'(참고)타워 스텟 가치'!$B$7:$L$11,Z$2,0)+(VLOOKUP($F1776,'(참고)타워 스텟 가치'!$B$7:$L$11,Z$2,0)*$E1776)</f>
        <v>0</v>
      </c>
      <c r="AA1776">
        <f>VLOOKUP($F1776,'(참고)타워 스텟 가치'!$B$7:$L$11,AA$2,0)+(VLOOKUP($F1776,'(참고)타워 스텟 가치'!$B$7:$L$11,AA$2,0)*$E1776)</f>
        <v>100.10000000000065</v>
      </c>
      <c r="AB1776">
        <f>SUM('스테이지별 몬스터 스텟'!S1776*'(참고)타워 스텟 가치'!$Q$17,'스테이지별 몬스터 스텟'!T1776*'(참고)타워 스텟 가치'!$R$17,'스테이지별 몬스터 스텟'!U1776*'(참고)타워 스텟 가치'!$S$17,'스테이지별 몬스터 스텟'!V1776*'(참고)타워 스텟 가치'!$T$17,'스테이지별 몬스터 스텟'!W1776*'(참고)타워 스텟 가치'!$U$17,'스테이지별 몬스터 스텟'!X1776*'(참고)타워 스텟 가치'!$V$17,'스테이지별 몬스터 스텟'!Y1776*'(참고)타워 스텟 가치'!$W$17,'스테이지별 몬스터 스텟'!Z1776*'(참고)타워 스텟 가치'!$X$17,'스테이지별 몬스터 스텟'!AA1776*'(참고)타워 스텟 가치'!$Y$17)</f>
        <v>1088347.9750000068</v>
      </c>
      <c r="AC1776">
        <v>2</v>
      </c>
      <c r="AD1776">
        <f>VLOOKUP($F1776,'(참고)타워 스텟 가치'!$B$12:$L$16,AD$2,0)+(VLOOKUP($F1776,'(참고)타워 스텟 가치'!$B$12:$L$16,AD$2,0)*$E1776)</f>
        <v>536.25000000000352</v>
      </c>
      <c r="AE1776">
        <f>VLOOKUP($F1776,'(참고)타워 스텟 가치'!$B$12:$L$16,AE$2,0)+(VLOOKUP($F1776,'(참고)타워 스텟 가치'!$B$12:$L$16,AE$2,0)*$E1776)</f>
        <v>643.50000000000421</v>
      </c>
      <c r="AF1776">
        <f>VLOOKUP($F1776,'(참고)타워 스텟 가치'!$B$12:$L$16,AF$2,0)+(VLOOKUP($F1776,'(참고)타워 스텟 가치'!$B$12:$L$16,AF$2,0)*$E1776)</f>
        <v>715000.00000000466</v>
      </c>
      <c r="AG1776">
        <f>VLOOKUP($F1776,'(참고)타워 스텟 가치'!$B$12:$L$16,AG$2,0)+(VLOOKUP($F1776,'(참고)타워 스텟 가치'!$B$12:$L$16,AG$2,0)*$E1776)</f>
        <v>3217.5000000000209</v>
      </c>
      <c r="AH1776">
        <f>VLOOKUP($F1776,'(참고)타워 스텟 가치'!$B$12:$L$16,AH$2,0)+(VLOOKUP($F1776,'(참고)타워 스텟 가치'!$B$12:$L$16,AH$2,0)*$E1776)</f>
        <v>107.25000000000071</v>
      </c>
      <c r="AI1776">
        <f>VLOOKUP($F1776,'(참고)타워 스텟 가치'!$B$12:$L$16,AI$2,0)+(VLOOKUP($F1776,'(참고)타워 스텟 가치'!$B$12:$L$16,AI$2,0)*$E1776)</f>
        <v>42.900000000000276</v>
      </c>
      <c r="AJ1776">
        <f>VLOOKUP($F1776,'(참고)타워 스텟 가치'!$B$12:$L$16,AJ$2,0)+(VLOOKUP($F1776,'(참고)타워 스텟 가치'!$B$12:$L$16,AJ$2,0)*$E1776)</f>
        <v>0</v>
      </c>
      <c r="AK1776">
        <f>VLOOKUP($F1776,'(참고)타워 스텟 가치'!$B$12:$L$16,AK$2,0)+(VLOOKUP($F1776,'(참고)타워 스텟 가치'!$B$12:$L$16,AK$2,0)*$E1776)</f>
        <v>0</v>
      </c>
      <c r="AL1776">
        <f>VLOOKUP($F1776,'(참고)타워 스텟 가치'!$B$12:$L$16,AL$2,0)+(VLOOKUP($F1776,'(참고)타워 스텟 가치'!$B$12:$L$16,AL$2,0)*$E1776)</f>
        <v>200.2000000000013</v>
      </c>
      <c r="AM1776">
        <f>SUM('스테이지별 몬스터 스텟'!AD1776*'(참고)타워 스텟 가치'!$Q$17,'스테이지별 몬스터 스텟'!AE1776*'(참고)타워 스텟 가치'!$R$17,'스테이지별 몬스터 스텟'!AF1776*'(참고)타워 스텟 가치'!$S$17,'스테이지별 몬스터 스텟'!AG1776*'(참고)타워 스텟 가치'!$T$17,'스테이지별 몬스터 스텟'!AH1776*'(참고)타워 스텟 가치'!$U$17,'스테이지별 몬스터 스텟'!AI1776*'(참고)타워 스텟 가치'!$V$17,'스테이지별 몬스터 스텟'!AJ1776*'(참고)타워 스텟 가치'!$W$17,'스테이지별 몬스터 스텟'!AK1776*'(참고)타워 스텟 가치'!$X$17,'스테이지별 몬스터 스텟'!AL1776*'(참고)타워 스텟 가치'!$Y$17)</f>
        <v>1081630.5500000068</v>
      </c>
      <c r="AN1776">
        <v>3</v>
      </c>
    </row>
    <row r="1777" spans="3:40" x14ac:dyDescent="0.3">
      <c r="C1777">
        <v>3</v>
      </c>
      <c r="D1777">
        <f t="shared" si="83"/>
        <v>355</v>
      </c>
      <c r="E1777" s="52">
        <f>VLOOKUP(D1777,'스테이지별 난이도 설정'!B:C,2,0)</f>
        <v>142.00000000000094</v>
      </c>
      <c r="F1777" t="str">
        <f t="shared" si="84"/>
        <v>에픽</v>
      </c>
      <c r="G1777">
        <f t="shared" si="82"/>
        <v>6</v>
      </c>
      <c r="H1777">
        <f>VLOOKUP($F1777,'(참고)타워 스텟 가치'!$B$2:$L$6,H$2,0)+(VLOOKUP($F1777,'(참고)타워 스텟 가치'!$B$2:$L$6,H$2,0)*$E1777)</f>
        <v>2413.1250000000159</v>
      </c>
      <c r="I1777">
        <f>VLOOKUP($F1777,'(참고)타워 스텟 가치'!$B$2:$L$6,I$2,0)+(VLOOKUP($F1777,'(참고)타워 스텟 가치'!$B$2:$L$6,I$2,0)*$E1777)</f>
        <v>482.62500000000318</v>
      </c>
      <c r="J1777">
        <f>VLOOKUP($F1777,'(참고)타워 스텟 가치'!$B$2:$L$6,J$2,0)+(VLOOKUP($F1777,'(참고)타워 스텟 가치'!$B$2:$L$6,J$2,0)*$E1777)</f>
        <v>715000.00000000466</v>
      </c>
      <c r="K1777">
        <f>VLOOKUP($F1777,'(참고)타워 스텟 가치'!$B$2:$L$6,K$2,0)+(VLOOKUP($F1777,'(참고)타워 스텟 가치'!$B$2:$L$6,K$2,0)*$E1777)</f>
        <v>9652.5000000000637</v>
      </c>
      <c r="L1777">
        <f>VLOOKUP($F1777,'(참고)타워 스텟 가치'!$B$2:$L$6,L$2,0)+(VLOOKUP($F1777,'(참고)타워 스텟 가치'!$B$2:$L$6,L$2,0)*$E1777)</f>
        <v>160.87500000000105</v>
      </c>
      <c r="M1777">
        <f>VLOOKUP($F1777,'(참고)타워 스텟 가치'!$B$2:$L$6,M$2,0)+(VLOOKUP($F1777,'(참고)타워 스텟 가치'!$B$2:$L$6,M$2,0)*$E1777)</f>
        <v>42.900000000000276</v>
      </c>
      <c r="N1777">
        <f>VLOOKUP($F1777,'(참고)타워 스텟 가치'!$B$2:$L$6,N$2,0)+(VLOOKUP($F1777,'(참고)타워 스텟 가치'!$B$2:$L$6,N$2,0)*$E1777)</f>
        <v>0</v>
      </c>
      <c r="O1777">
        <f>VLOOKUP($F1777,'(참고)타워 스텟 가치'!$B$2:$L$6,O$2,0)+(VLOOKUP($F1777,'(참고)타워 스텟 가치'!$B$2:$L$6,O$2,0)*$E1777)</f>
        <v>0</v>
      </c>
      <c r="P1777">
        <f>VLOOKUP($F1777,'(참고)타워 스텟 가치'!$B$2:$L$6,P$2,0)+(VLOOKUP($F1777,'(참고)타워 스텟 가치'!$B$2:$L$6,P$2,0)*$E1777)</f>
        <v>100.10000000000065</v>
      </c>
      <c r="Q1777">
        <f>SUM('스테이지별 몬스터 스텟'!H1777*'(참고)타워 스텟 가치'!$Q$17,'스테이지별 몬스터 스텟'!I1777*'(참고)타워 스텟 가치'!$R$17,'스테이지별 몬스터 스텟'!J1777*'(참고)타워 스텟 가치'!$S$17,'스테이지별 몬스터 스텟'!K1777*'(참고)타워 스텟 가치'!$T$17,'스테이지별 몬스터 스텟'!L1777*'(참고)타워 스텟 가치'!$U$17,'스테이지별 몬스터 스텟'!M1777*'(참고)타워 스텟 가치'!$V$17,'스테이지별 몬스터 스텟'!N1777*'(참고)타워 스텟 가치'!$W$17,'스테이지별 몬스터 스텟'!O1777*'(참고)타워 스텟 가치'!$X$17,'스테이지별 몬스터 스텟'!P1777*'(참고)타워 스텟 가치'!$Y$17)</f>
        <v>1097920.0375000071</v>
      </c>
      <c r="R1777">
        <v>1</v>
      </c>
      <c r="S1777">
        <f>VLOOKUP($F1777,'(참고)타워 스텟 가치'!$B$7:$L$11,S$2,0)+(VLOOKUP($F1777,'(참고)타워 스텟 가치'!$B$7:$L$11,S$2,0)*$E1777)</f>
        <v>804.37500000000523</v>
      </c>
      <c r="T1777">
        <f>VLOOKUP($F1777,'(참고)타워 스텟 가치'!$B$7:$L$11,T$2,0)+(VLOOKUP($F1777,'(참고)타워 스텟 가치'!$B$7:$L$11,T$2,0)*$E1777)</f>
        <v>1447.8750000000095</v>
      </c>
      <c r="U1777">
        <f>VLOOKUP($F1777,'(참고)타워 스텟 가치'!$B$7:$L$11,U$2,0)+(VLOOKUP($F1777,'(참고)타워 스텟 가치'!$B$7:$L$11,U$2,0)*$E1777)</f>
        <v>715000.00000000466</v>
      </c>
      <c r="V1777">
        <f>VLOOKUP($F1777,'(참고)타워 스텟 가치'!$B$7:$L$11,V$2,0)+(VLOOKUP($F1777,'(참고)타워 스텟 가치'!$B$7:$L$11,V$2,0)*$E1777)</f>
        <v>9652.5000000000637</v>
      </c>
      <c r="W1777">
        <f>VLOOKUP($F1777,'(참고)타워 스텟 가치'!$B$7:$L$11,W$2,0)+(VLOOKUP($F1777,'(참고)타워 스텟 가치'!$B$7:$L$11,W$2,0)*$E1777)</f>
        <v>160.87500000000105</v>
      </c>
      <c r="X1777">
        <f>VLOOKUP($F1777,'(참고)타워 스텟 가치'!$B$7:$L$11,X$2,0)+(VLOOKUP($F1777,'(참고)타워 스텟 가치'!$B$7:$L$11,X$2,0)*$E1777)</f>
        <v>42.900000000000276</v>
      </c>
      <c r="Y1777">
        <f>VLOOKUP($F1777,'(참고)타워 스텟 가치'!$B$7:$L$11,Y$2,0)+(VLOOKUP($F1777,'(참고)타워 스텟 가치'!$B$7:$L$11,Y$2,0)*$E1777)</f>
        <v>0</v>
      </c>
      <c r="Z1777">
        <f>VLOOKUP($F1777,'(참고)타워 스텟 가치'!$B$7:$L$11,Z$2,0)+(VLOOKUP($F1777,'(참고)타워 스텟 가치'!$B$7:$L$11,Z$2,0)*$E1777)</f>
        <v>0</v>
      </c>
      <c r="AA1777">
        <f>VLOOKUP($F1777,'(참고)타워 스텟 가치'!$B$7:$L$11,AA$2,0)+(VLOOKUP($F1777,'(참고)타워 스텟 가치'!$B$7:$L$11,AA$2,0)*$E1777)</f>
        <v>100.10000000000065</v>
      </c>
      <c r="AB1777">
        <f>SUM('스테이지별 몬스터 스텟'!S1777*'(참고)타워 스텟 가치'!$Q$17,'스테이지별 몬스터 스텟'!T1777*'(참고)타워 스텟 가치'!$R$17,'스테이지별 몬스터 스텟'!U1777*'(참고)타워 스텟 가치'!$S$17,'스테이지별 몬스터 스텟'!V1777*'(참고)타워 스텟 가치'!$T$17,'스테이지별 몬스터 스텟'!W1777*'(참고)타워 스텟 가치'!$U$17,'스테이지별 몬스터 스텟'!X1777*'(참고)타워 스텟 가치'!$V$17,'스테이지별 몬스터 스텟'!Y1777*'(참고)타워 스텟 가치'!$W$17,'스테이지별 몬스터 스텟'!Z1777*'(참고)타워 스텟 가치'!$X$17,'스테이지별 몬스터 스텟'!AA1777*'(참고)타워 스텟 가치'!$Y$17)</f>
        <v>1096150.4125000071</v>
      </c>
      <c r="AC1777">
        <v>2</v>
      </c>
      <c r="AD1777">
        <f>VLOOKUP($F1777,'(참고)타워 스텟 가치'!$B$12:$L$16,AD$2,0)+(VLOOKUP($F1777,'(참고)타워 스텟 가치'!$B$12:$L$16,AD$2,0)*$E1777)</f>
        <v>804.37500000000523</v>
      </c>
      <c r="AE1777">
        <f>VLOOKUP($F1777,'(참고)타워 스텟 가치'!$B$12:$L$16,AE$2,0)+(VLOOKUP($F1777,'(참고)타워 스텟 가치'!$B$12:$L$16,AE$2,0)*$E1777)</f>
        <v>965.25000000000637</v>
      </c>
      <c r="AF1777">
        <f>VLOOKUP($F1777,'(참고)타워 스텟 가치'!$B$12:$L$16,AF$2,0)+(VLOOKUP($F1777,'(참고)타워 스텟 가치'!$B$12:$L$16,AF$2,0)*$E1777)</f>
        <v>715000.00000000466</v>
      </c>
      <c r="AG1777">
        <f>VLOOKUP($F1777,'(참고)타워 스텟 가치'!$B$12:$L$16,AG$2,0)+(VLOOKUP($F1777,'(참고)타워 스텟 가치'!$B$12:$L$16,AG$2,0)*$E1777)</f>
        <v>4826.2500000000318</v>
      </c>
      <c r="AH1777">
        <f>VLOOKUP($F1777,'(참고)타워 스텟 가치'!$B$12:$L$16,AH$2,0)+(VLOOKUP($F1777,'(참고)타워 스텟 가치'!$B$12:$L$16,AH$2,0)*$E1777)</f>
        <v>160.87500000000105</v>
      </c>
      <c r="AI1777">
        <f>VLOOKUP($F1777,'(참고)타워 스텟 가치'!$B$12:$L$16,AI$2,0)+(VLOOKUP($F1777,'(참고)타워 스텟 가치'!$B$12:$L$16,AI$2,0)*$E1777)</f>
        <v>42.900000000000276</v>
      </c>
      <c r="AJ1777">
        <f>VLOOKUP($F1777,'(참고)타워 스텟 가치'!$B$12:$L$16,AJ$2,0)+(VLOOKUP($F1777,'(참고)타워 스텟 가치'!$B$12:$L$16,AJ$2,0)*$E1777)</f>
        <v>0</v>
      </c>
      <c r="AK1777">
        <f>VLOOKUP($F1777,'(참고)타워 스텟 가치'!$B$12:$L$16,AK$2,0)+(VLOOKUP($F1777,'(참고)타워 스텟 가치'!$B$12:$L$16,AK$2,0)*$E1777)</f>
        <v>0</v>
      </c>
      <c r="AL1777">
        <f>VLOOKUP($F1777,'(참고)타워 스텟 가치'!$B$12:$L$16,AL$2,0)+(VLOOKUP($F1777,'(참고)타워 스텟 가치'!$B$12:$L$16,AL$2,0)*$E1777)</f>
        <v>200.2000000000013</v>
      </c>
      <c r="AM1777">
        <f>SUM('스테이지별 몬스터 스텟'!AD1777*'(참고)타워 스텟 가치'!$Q$17,'스테이지별 몬스터 스텟'!AE1777*'(참고)타워 스텟 가치'!$R$17,'스테이지별 몬스터 스텟'!AF1777*'(참고)타워 스텟 가치'!$S$17,'스테이지별 몬스터 스텟'!AG1777*'(참고)타워 스텟 가치'!$T$17,'스테이지별 몬스터 스텟'!AH1777*'(참고)타워 스텟 가치'!$U$17,'스테이지별 몬스터 스텟'!AI1777*'(참고)타워 스텟 가치'!$V$17,'스테이지별 몬스터 스텟'!AJ1777*'(참고)타워 스텟 가치'!$W$17,'스테이지별 몬스터 스텟'!AK1777*'(참고)타워 스텟 가치'!$X$17,'스테이지별 몬스터 스텟'!AL1777*'(참고)타워 스텟 가치'!$Y$17)</f>
        <v>1085974.1750000068</v>
      </c>
      <c r="AN1777">
        <v>3</v>
      </c>
    </row>
    <row r="1778" spans="3:40" x14ac:dyDescent="0.3">
      <c r="C1778">
        <v>4</v>
      </c>
      <c r="D1778">
        <f t="shared" si="83"/>
        <v>355</v>
      </c>
      <c r="E1778" s="52">
        <f>VLOOKUP(D1778,'스테이지별 난이도 설정'!B:C,2,0)</f>
        <v>142.00000000000094</v>
      </c>
      <c r="F1778" t="str">
        <f t="shared" si="84"/>
        <v>유니크</v>
      </c>
      <c r="G1778">
        <f t="shared" si="82"/>
        <v>6</v>
      </c>
      <c r="H1778">
        <f>VLOOKUP($F1778,'(참고)타워 스텟 가치'!$B$2:$L$6,H$2,0)+(VLOOKUP($F1778,'(참고)타워 스텟 가치'!$B$2:$L$6,H$2,0)*$E1778)</f>
        <v>3619.6875000000236</v>
      </c>
      <c r="I1778">
        <f>VLOOKUP($F1778,'(참고)타워 스텟 가치'!$B$2:$L$6,I$2,0)+(VLOOKUP($F1778,'(참고)타워 스텟 가치'!$B$2:$L$6,I$2,0)*$E1778)</f>
        <v>723.93750000000477</v>
      </c>
      <c r="J1778">
        <f>VLOOKUP($F1778,'(참고)타워 스텟 가치'!$B$2:$L$6,J$2,0)+(VLOOKUP($F1778,'(참고)타워 스텟 가치'!$B$2:$L$6,J$2,0)*$E1778)</f>
        <v>715000.00000000466</v>
      </c>
      <c r="K1778">
        <f>VLOOKUP($F1778,'(참고)타워 스텟 가치'!$B$2:$L$6,K$2,0)+(VLOOKUP($F1778,'(참고)타워 스텟 가치'!$B$2:$L$6,K$2,0)*$E1778)</f>
        <v>14478.750000000095</v>
      </c>
      <c r="L1778">
        <f>VLOOKUP($F1778,'(참고)타워 스텟 가치'!$B$2:$L$6,L$2,0)+(VLOOKUP($F1778,'(참고)타워 스텟 가치'!$B$2:$L$6,L$2,0)*$E1778)</f>
        <v>241.31250000000159</v>
      </c>
      <c r="M1778">
        <f>VLOOKUP($F1778,'(참고)타워 스텟 가치'!$B$2:$L$6,M$2,0)+(VLOOKUP($F1778,'(참고)타워 스텟 가치'!$B$2:$L$6,M$2,0)*$E1778)</f>
        <v>42.900000000000276</v>
      </c>
      <c r="N1778">
        <f>VLOOKUP($F1778,'(참고)타워 스텟 가치'!$B$2:$L$6,N$2,0)+(VLOOKUP($F1778,'(참고)타워 스텟 가치'!$B$2:$L$6,N$2,0)*$E1778)</f>
        <v>0</v>
      </c>
      <c r="O1778">
        <f>VLOOKUP($F1778,'(참고)타워 스텟 가치'!$B$2:$L$6,O$2,0)+(VLOOKUP($F1778,'(참고)타워 스텟 가치'!$B$2:$L$6,O$2,0)*$E1778)</f>
        <v>0</v>
      </c>
      <c r="P1778">
        <f>VLOOKUP($F1778,'(참고)타워 스텟 가치'!$B$2:$L$6,P$2,0)+(VLOOKUP($F1778,'(참고)타워 스텟 가치'!$B$2:$L$6,P$2,0)*$E1778)</f>
        <v>143.00000000000094</v>
      </c>
      <c r="Q1778">
        <f>SUM('스테이지별 몬스터 스텟'!H1778*'(참고)타워 스텟 가치'!$Q$17,'스테이지별 몬스터 스텟'!I1778*'(참고)타워 스텟 가치'!$R$17,'스테이지별 몬스터 스텟'!J1778*'(참고)타워 스텟 가치'!$S$17,'스테이지별 몬스터 스텟'!K1778*'(참고)타워 스텟 가치'!$T$17,'스테이지별 몬스터 스텟'!L1778*'(참고)타워 스텟 가치'!$U$17,'스테이지별 몬스터 스텟'!M1778*'(참고)타워 스텟 가치'!$V$17,'스테이지별 몬스터 스텟'!N1778*'(참고)타워 스텟 가치'!$W$17,'스테이지별 몬스터 스텟'!O1778*'(참고)타워 스텟 가치'!$X$17,'스테이지별 몬스터 스텟'!P1778*'(참고)타워 스텟 가치'!$Y$17)</f>
        <v>1110594.3062500071</v>
      </c>
      <c r="R1778">
        <v>1</v>
      </c>
      <c r="S1778">
        <f>VLOOKUP($F1778,'(참고)타워 스텟 가치'!$B$7:$L$11,S$2,0)+(VLOOKUP($F1778,'(참고)타워 스텟 가치'!$B$7:$L$11,S$2,0)*$E1778)</f>
        <v>1206.562500000008</v>
      </c>
      <c r="T1778">
        <f>VLOOKUP($F1778,'(참고)타워 스텟 가치'!$B$7:$L$11,T$2,0)+(VLOOKUP($F1778,'(참고)타워 스텟 가치'!$B$7:$L$11,T$2,0)*$E1778)</f>
        <v>2171.8125000000141</v>
      </c>
      <c r="U1778">
        <f>VLOOKUP($F1778,'(참고)타워 스텟 가치'!$B$7:$L$11,U$2,0)+(VLOOKUP($F1778,'(참고)타워 스텟 가치'!$B$7:$L$11,U$2,0)*$E1778)</f>
        <v>715000.00000000466</v>
      </c>
      <c r="V1778">
        <f>VLOOKUP($F1778,'(참고)타워 스텟 가치'!$B$7:$L$11,V$2,0)+(VLOOKUP($F1778,'(참고)타워 스텟 가치'!$B$7:$L$11,V$2,0)*$E1778)</f>
        <v>14478.750000000095</v>
      </c>
      <c r="W1778">
        <f>VLOOKUP($F1778,'(참고)타워 스텟 가치'!$B$7:$L$11,W$2,0)+(VLOOKUP($F1778,'(참고)타워 스텟 가치'!$B$7:$L$11,W$2,0)*$E1778)</f>
        <v>241.31250000000159</v>
      </c>
      <c r="X1778">
        <f>VLOOKUP($F1778,'(참고)타워 스텟 가치'!$B$7:$L$11,X$2,0)+(VLOOKUP($F1778,'(참고)타워 스텟 가치'!$B$7:$L$11,X$2,0)*$E1778)</f>
        <v>42.900000000000276</v>
      </c>
      <c r="Y1778">
        <f>VLOOKUP($F1778,'(참고)타워 스텟 가치'!$B$7:$L$11,Y$2,0)+(VLOOKUP($F1778,'(참고)타워 스텟 가치'!$B$7:$L$11,Y$2,0)*$E1778)</f>
        <v>0</v>
      </c>
      <c r="Z1778">
        <f>VLOOKUP($F1778,'(참고)타워 스텟 가치'!$B$7:$L$11,Z$2,0)+(VLOOKUP($F1778,'(참고)타워 스텟 가치'!$B$7:$L$11,Z$2,0)*$E1778)</f>
        <v>0</v>
      </c>
      <c r="AA1778">
        <f>VLOOKUP($F1778,'(참고)타워 스텟 가치'!$B$7:$L$11,AA$2,0)+(VLOOKUP($F1778,'(참고)타워 스텟 가치'!$B$7:$L$11,AA$2,0)*$E1778)</f>
        <v>143.00000000000094</v>
      </c>
      <c r="AB1778">
        <f>SUM('스테이지별 몬스터 스텟'!S1778*'(참고)타워 스텟 가치'!$Q$17,'스테이지별 몬스터 스텟'!T1778*'(참고)타워 스텟 가치'!$R$17,'스테이지별 몬스터 스텟'!U1778*'(참고)타워 스텟 가치'!$S$17,'스테이지별 몬스터 스텟'!V1778*'(참고)타워 스텟 가치'!$T$17,'스테이지별 몬스터 스텟'!W1778*'(참고)타워 스텟 가치'!$U$17,'스테이지별 몬스터 스텟'!X1778*'(참고)타워 스텟 가치'!$V$17,'스테이지별 몬스터 스텟'!Y1778*'(참고)타워 스텟 가치'!$W$17,'스테이지별 몬스터 스텟'!Z1778*'(참고)타워 스텟 가치'!$X$17,'스테이지별 몬스터 스텟'!AA1778*'(참고)타워 스텟 가치'!$Y$17)</f>
        <v>1107939.8687500071</v>
      </c>
      <c r="AC1778">
        <v>2</v>
      </c>
      <c r="AD1778">
        <f>VLOOKUP($F1778,'(참고)타워 스텟 가치'!$B$12:$L$16,AD$2,0)+(VLOOKUP($F1778,'(참고)타워 스텟 가치'!$B$12:$L$16,AD$2,0)*$E1778)</f>
        <v>1206.562500000008</v>
      </c>
      <c r="AE1778">
        <f>VLOOKUP($F1778,'(참고)타워 스텟 가치'!$B$12:$L$16,AE$2,0)+(VLOOKUP($F1778,'(참고)타워 스텟 가치'!$B$12:$L$16,AE$2,0)*$E1778)</f>
        <v>1447.8750000000095</v>
      </c>
      <c r="AF1778">
        <f>VLOOKUP($F1778,'(참고)타워 스텟 가치'!$B$12:$L$16,AF$2,0)+(VLOOKUP($F1778,'(참고)타워 스텟 가치'!$B$12:$L$16,AF$2,0)*$E1778)</f>
        <v>715000.00000000466</v>
      </c>
      <c r="AG1778">
        <f>VLOOKUP($F1778,'(참고)타워 스텟 가치'!$B$12:$L$16,AG$2,0)+(VLOOKUP($F1778,'(참고)타워 스텟 가치'!$B$12:$L$16,AG$2,0)*$E1778)</f>
        <v>7239.3750000000473</v>
      </c>
      <c r="AH1778">
        <f>VLOOKUP($F1778,'(참고)타워 스텟 가치'!$B$12:$L$16,AH$2,0)+(VLOOKUP($F1778,'(참고)타워 스텟 가치'!$B$12:$L$16,AH$2,0)*$E1778)</f>
        <v>241.31250000000159</v>
      </c>
      <c r="AI1778">
        <f>VLOOKUP($F1778,'(참고)타워 스텟 가치'!$B$12:$L$16,AI$2,0)+(VLOOKUP($F1778,'(참고)타워 스텟 가치'!$B$12:$L$16,AI$2,0)*$E1778)</f>
        <v>42.900000000000276</v>
      </c>
      <c r="AJ1778">
        <f>VLOOKUP($F1778,'(참고)타워 스텟 가치'!$B$12:$L$16,AJ$2,0)+(VLOOKUP($F1778,'(참고)타워 스텟 가치'!$B$12:$L$16,AJ$2,0)*$E1778)</f>
        <v>0</v>
      </c>
      <c r="AK1778">
        <f>VLOOKUP($F1778,'(참고)타워 스텟 가치'!$B$12:$L$16,AK$2,0)+(VLOOKUP($F1778,'(참고)타워 스텟 가치'!$B$12:$L$16,AK$2,0)*$E1778)</f>
        <v>0</v>
      </c>
      <c r="AL1778">
        <f>VLOOKUP($F1778,'(참고)타워 스텟 가치'!$B$12:$L$16,AL$2,0)+(VLOOKUP($F1778,'(참고)타워 스텟 가치'!$B$12:$L$16,AL$2,0)*$E1778)</f>
        <v>286.00000000000188</v>
      </c>
      <c r="AM1778">
        <f>SUM('스테이지별 몬스터 스텟'!AD1778*'(참고)타워 스텟 가치'!$Q$17,'스테이지별 몬스터 스텟'!AE1778*'(참고)타워 스텟 가치'!$R$17,'스테이지별 몬스터 스텟'!AF1778*'(참고)타워 스텟 가치'!$S$17,'스테이지별 몬스터 스텟'!AG1778*'(참고)타워 스텟 가치'!$T$17,'스테이지별 몬스터 스텟'!AH1778*'(참고)타워 스텟 가치'!$U$17,'스테이지별 몬스터 스텟'!AI1778*'(참고)타워 스텟 가치'!$V$17,'스테이지별 몬스터 스텟'!AJ1778*'(참고)타워 스텟 가치'!$W$17,'스테이지별 몬스터 스텟'!AK1778*'(참고)타워 스텟 가치'!$X$17,'스테이지별 몬스터 스텟'!AL1778*'(참고)타워 스텟 가치'!$Y$17)</f>
        <v>1092661.2125000069</v>
      </c>
      <c r="AN1778">
        <v>3</v>
      </c>
    </row>
    <row r="1779" spans="3:40" x14ac:dyDescent="0.3">
      <c r="C1779">
        <v>5</v>
      </c>
      <c r="D1779">
        <f t="shared" si="83"/>
        <v>355</v>
      </c>
      <c r="E1779" s="52">
        <f>VLOOKUP(D1779,'스테이지별 난이도 설정'!B:C,2,0)</f>
        <v>142.00000000000094</v>
      </c>
      <c r="F1779" t="str">
        <f t="shared" si="84"/>
        <v>스페셜</v>
      </c>
      <c r="G1779">
        <f t="shared" si="82"/>
        <v>6</v>
      </c>
      <c r="H1779">
        <f>VLOOKUP($F1779,'(참고)타워 스텟 가치'!$B$2:$L$6,H$2,0)+(VLOOKUP($F1779,'(참고)타워 스텟 가치'!$B$2:$L$6,H$2,0)*$E1779)</f>
        <v>5429.5312500000355</v>
      </c>
      <c r="I1779">
        <f>VLOOKUP($F1779,'(참고)타워 스텟 가치'!$B$2:$L$6,I$2,0)+(VLOOKUP($F1779,'(참고)타워 스텟 가치'!$B$2:$L$6,I$2,0)*$E1779)</f>
        <v>1085.906250000007</v>
      </c>
      <c r="J1779">
        <f>VLOOKUP($F1779,'(참고)타워 스텟 가치'!$B$2:$L$6,J$2,0)+(VLOOKUP($F1779,'(참고)타워 스텟 가치'!$B$2:$L$6,J$2,0)*$E1779)</f>
        <v>715000.00000000466</v>
      </c>
      <c r="K1779">
        <f>VLOOKUP($F1779,'(참고)타워 스텟 가치'!$B$2:$L$6,K$2,0)+(VLOOKUP($F1779,'(참고)타워 스텟 가치'!$B$2:$L$6,K$2,0)*$E1779)</f>
        <v>21718.125000000142</v>
      </c>
      <c r="L1779">
        <f>VLOOKUP($F1779,'(참고)타워 스텟 가치'!$B$2:$L$6,L$2,0)+(VLOOKUP($F1779,'(참고)타워 스텟 가치'!$B$2:$L$6,L$2,0)*$E1779)</f>
        <v>361.96875000000239</v>
      </c>
      <c r="M1779">
        <f>VLOOKUP($F1779,'(참고)타워 스텟 가치'!$B$2:$L$6,M$2,0)+(VLOOKUP($F1779,'(참고)타워 스텟 가치'!$B$2:$L$6,M$2,0)*$E1779)</f>
        <v>42.900000000000276</v>
      </c>
      <c r="N1779">
        <f>VLOOKUP($F1779,'(참고)타워 스텟 가치'!$B$2:$L$6,N$2,0)+(VLOOKUP($F1779,'(참고)타워 스텟 가치'!$B$2:$L$6,N$2,0)*$E1779)</f>
        <v>0</v>
      </c>
      <c r="O1779">
        <f>VLOOKUP($F1779,'(참고)타워 스텟 가치'!$B$2:$L$6,O$2,0)+(VLOOKUP($F1779,'(참고)타워 스텟 가치'!$B$2:$L$6,O$2,0)*$E1779)</f>
        <v>0</v>
      </c>
      <c r="P1779">
        <f>VLOOKUP($F1779,'(참고)타워 스텟 가치'!$B$2:$L$6,P$2,0)+(VLOOKUP($F1779,'(참고)타워 스텟 가치'!$B$2:$L$6,P$2,0)*$E1779)</f>
        <v>143.00000000000094</v>
      </c>
      <c r="Q1779">
        <f>SUM('스테이지별 몬스터 스텟'!H1779*'(참고)타워 스텟 가치'!$Q$17,'스테이지별 몬스터 스텟'!I1779*'(참고)타워 스텟 가치'!$R$17,'스테이지별 몬스터 스텟'!J1779*'(참고)타워 스텟 가치'!$S$17,'스테이지별 몬스터 스텟'!K1779*'(참고)타워 스텟 가치'!$T$17,'스테이지별 몬스터 스텟'!L1779*'(참고)타워 스텟 가치'!$U$17,'스테이지별 몬스터 스텟'!M1779*'(참고)타워 스텟 가치'!$V$17,'스테이지별 몬스터 스텟'!N1779*'(참고)타워 스텟 가치'!$W$17,'스테이지별 몬스터 스텟'!O1779*'(참고)타워 스텟 가치'!$X$17,'스테이지별 몬스터 스텟'!P1779*'(참고)타워 스텟 가치'!$Y$17)</f>
        <v>1129477.0093750071</v>
      </c>
      <c r="R1779">
        <v>1</v>
      </c>
      <c r="S1779">
        <f>VLOOKUP($F1779,'(참고)타워 스텟 가치'!$B$7:$L$11,S$2,0)+(VLOOKUP($F1779,'(참고)타워 스텟 가치'!$B$7:$L$11,S$2,0)*$E1779)</f>
        <v>1809.8437500000118</v>
      </c>
      <c r="T1779">
        <f>VLOOKUP($F1779,'(참고)타워 스텟 가치'!$B$7:$L$11,T$2,0)+(VLOOKUP($F1779,'(참고)타워 스텟 가치'!$B$7:$L$11,T$2,0)*$E1779)</f>
        <v>3257.7187500000214</v>
      </c>
      <c r="U1779">
        <f>VLOOKUP($F1779,'(참고)타워 스텟 가치'!$B$7:$L$11,U$2,0)+(VLOOKUP($F1779,'(참고)타워 스텟 가치'!$B$7:$L$11,U$2,0)*$E1779)</f>
        <v>715000.00000000466</v>
      </c>
      <c r="V1779">
        <f>VLOOKUP($F1779,'(참고)타워 스텟 가치'!$B$7:$L$11,V$2,0)+(VLOOKUP($F1779,'(참고)타워 스텟 가치'!$B$7:$L$11,V$2,0)*$E1779)</f>
        <v>21718.125000000142</v>
      </c>
      <c r="W1779">
        <f>VLOOKUP($F1779,'(참고)타워 스텟 가치'!$B$7:$L$11,W$2,0)+(VLOOKUP($F1779,'(참고)타워 스텟 가치'!$B$7:$L$11,W$2,0)*$E1779)</f>
        <v>361.96875000000239</v>
      </c>
      <c r="X1779">
        <f>VLOOKUP($F1779,'(참고)타워 스텟 가치'!$B$7:$L$11,X$2,0)+(VLOOKUP($F1779,'(참고)타워 스텟 가치'!$B$7:$L$11,X$2,0)*$E1779)</f>
        <v>42.900000000000276</v>
      </c>
      <c r="Y1779">
        <f>VLOOKUP($F1779,'(참고)타워 스텟 가치'!$B$7:$L$11,Y$2,0)+(VLOOKUP($F1779,'(참고)타워 스텟 가치'!$B$7:$L$11,Y$2,0)*$E1779)</f>
        <v>0</v>
      </c>
      <c r="Z1779">
        <f>VLOOKUP($F1779,'(참고)타워 스텟 가치'!$B$7:$L$11,Z$2,0)+(VLOOKUP($F1779,'(참고)타워 스텟 가치'!$B$7:$L$11,Z$2,0)*$E1779)</f>
        <v>0</v>
      </c>
      <c r="AA1779">
        <f>VLOOKUP($F1779,'(참고)타워 스텟 가치'!$B$7:$L$11,AA$2,0)+(VLOOKUP($F1779,'(참고)타워 스텟 가치'!$B$7:$L$11,AA$2,0)*$E1779)</f>
        <v>143.00000000000094</v>
      </c>
      <c r="AB1779">
        <f>SUM('스테이지별 몬스터 스텟'!S1779*'(참고)타워 스텟 가치'!$Q$17,'스테이지별 몬스터 스텟'!T1779*'(참고)타워 스텟 가치'!$R$17,'스테이지별 몬스터 스텟'!U1779*'(참고)타워 스텟 가치'!$S$17,'스테이지별 몬스터 스텟'!V1779*'(참고)타워 스텟 가치'!$T$17,'스테이지별 몬스터 스텟'!W1779*'(참고)타워 스텟 가치'!$U$17,'스테이지별 몬스터 스텟'!X1779*'(참고)타워 스텟 가치'!$V$17,'스테이지별 몬스터 스텟'!Y1779*'(참고)타워 스텟 가치'!$W$17,'스테이지별 몬스터 스텟'!Z1779*'(참고)타워 스텟 가치'!$X$17,'스테이지별 몬스터 스텟'!AA1779*'(참고)타워 스텟 가치'!$Y$17)</f>
        <v>1125495.3531250071</v>
      </c>
      <c r="AC1779">
        <v>2</v>
      </c>
      <c r="AD1779">
        <f>VLOOKUP($F1779,'(참고)타워 스텟 가치'!$B$12:$L$16,AD$2,0)+(VLOOKUP($F1779,'(참고)타워 스텟 가치'!$B$12:$L$16,AD$2,0)*$E1779)</f>
        <v>1809.8437500000118</v>
      </c>
      <c r="AE1779">
        <f>VLOOKUP($F1779,'(참고)타워 스텟 가치'!$B$12:$L$16,AE$2,0)+(VLOOKUP($F1779,'(참고)타워 스텟 가치'!$B$12:$L$16,AE$2,0)*$E1779)</f>
        <v>2171.8125000000141</v>
      </c>
      <c r="AF1779">
        <f>VLOOKUP($F1779,'(참고)타워 스텟 가치'!$B$12:$L$16,AF$2,0)+(VLOOKUP($F1779,'(참고)타워 스텟 가치'!$B$12:$L$16,AF$2,0)*$E1779)</f>
        <v>715000.00000000466</v>
      </c>
      <c r="AG1779">
        <f>VLOOKUP($F1779,'(참고)타워 스텟 가치'!$B$12:$L$16,AG$2,0)+(VLOOKUP($F1779,'(참고)타워 스텟 가치'!$B$12:$L$16,AG$2,0)*$E1779)</f>
        <v>10859.062500000071</v>
      </c>
      <c r="AH1779">
        <f>VLOOKUP($F1779,'(참고)타워 스텟 가치'!$B$12:$L$16,AH$2,0)+(VLOOKUP($F1779,'(참고)타워 스텟 가치'!$B$12:$L$16,AH$2,0)*$E1779)</f>
        <v>361.96875000000239</v>
      </c>
      <c r="AI1779">
        <f>VLOOKUP($F1779,'(참고)타워 스텟 가치'!$B$12:$L$16,AI$2,0)+(VLOOKUP($F1779,'(참고)타워 스텟 가치'!$B$12:$L$16,AI$2,0)*$E1779)</f>
        <v>42.900000000000276</v>
      </c>
      <c r="AJ1779">
        <f>VLOOKUP($F1779,'(참고)타워 스텟 가치'!$B$12:$L$16,AJ$2,0)+(VLOOKUP($F1779,'(참고)타워 스텟 가치'!$B$12:$L$16,AJ$2,0)*$E1779)</f>
        <v>0</v>
      </c>
      <c r="AK1779">
        <f>VLOOKUP($F1779,'(참고)타워 스텟 가치'!$B$12:$L$16,AK$2,0)+(VLOOKUP($F1779,'(참고)타워 스텟 가치'!$B$12:$L$16,AK$2,0)*$E1779)</f>
        <v>0</v>
      </c>
      <c r="AL1779">
        <f>VLOOKUP($F1779,'(참고)타워 스텟 가치'!$B$12:$L$16,AL$2,0)+(VLOOKUP($F1779,'(참고)타워 스텟 가치'!$B$12:$L$16,AL$2,0)*$E1779)</f>
        <v>286.00000000000188</v>
      </c>
      <c r="AM1779">
        <f>SUM('스테이지별 몬스터 스텟'!AD1779*'(참고)타워 스텟 가치'!$Q$17,'스테이지별 몬스터 스텟'!AE1779*'(참고)타워 스텟 가치'!$R$17,'스테이지별 몬스터 스텟'!AF1779*'(참고)타워 스텟 가치'!$S$17,'스테이지별 몬스터 스텟'!AG1779*'(참고)타워 스텟 가치'!$T$17,'스테이지별 몬스터 스텟'!AH1779*'(참고)타워 스텟 가치'!$U$17,'스테이지별 몬스터 스텟'!AI1779*'(참고)타워 스텟 가치'!$V$17,'스테이지별 몬스터 스텟'!AJ1779*'(참고)타워 스텟 가치'!$W$17,'스테이지별 몬스터 스텟'!AK1779*'(참고)타워 스텟 가치'!$X$17,'스테이지별 몬스터 스텟'!AL1779*'(참고)타워 스텟 가치'!$Y$17)</f>
        <v>1102434.3687500071</v>
      </c>
      <c r="AN1779">
        <v>3</v>
      </c>
    </row>
    <row r="1780" spans="3:40" x14ac:dyDescent="0.3">
      <c r="C1780">
        <v>1</v>
      </c>
      <c r="D1780">
        <f t="shared" si="83"/>
        <v>356</v>
      </c>
      <c r="E1780" s="52">
        <f>VLOOKUP(D1780,'스테이지별 난이도 설정'!B:C,2,0)</f>
        <v>142.40000000000094</v>
      </c>
      <c r="F1780" t="str">
        <f t="shared" si="84"/>
        <v>일반</v>
      </c>
      <c r="G1780">
        <f t="shared" si="82"/>
        <v>6</v>
      </c>
      <c r="H1780">
        <f>VLOOKUP($F1780,'(참고)타워 스텟 가치'!$B$2:$L$6,H$2,0)+(VLOOKUP($F1780,'(참고)타워 스텟 가치'!$B$2:$L$6,H$2,0)*$E1780)</f>
        <v>1075.500000000007</v>
      </c>
      <c r="I1780">
        <f>VLOOKUP($F1780,'(참고)타워 스텟 가치'!$B$2:$L$6,I$2,0)+(VLOOKUP($F1780,'(참고)타워 스텟 가치'!$B$2:$L$6,I$2,0)*$E1780)</f>
        <v>215.10000000000142</v>
      </c>
      <c r="J1780">
        <f>VLOOKUP($F1780,'(참고)타워 스텟 가치'!$B$2:$L$6,J$2,0)+(VLOOKUP($F1780,'(참고)타워 스텟 가치'!$B$2:$L$6,J$2,0)*$E1780)</f>
        <v>717000.00000000477</v>
      </c>
      <c r="K1780">
        <f>VLOOKUP($F1780,'(참고)타워 스텟 가치'!$B$2:$L$6,K$2,0)+(VLOOKUP($F1780,'(참고)타워 스텟 가치'!$B$2:$L$6,K$2,0)*$E1780)</f>
        <v>4302.0000000000282</v>
      </c>
      <c r="L1780">
        <f>VLOOKUP($F1780,'(참고)타워 스텟 가치'!$B$2:$L$6,L$2,0)+(VLOOKUP($F1780,'(참고)타워 스텟 가치'!$B$2:$L$6,L$2,0)*$E1780)</f>
        <v>71.700000000000472</v>
      </c>
      <c r="M1780">
        <f>VLOOKUP($F1780,'(참고)타워 스텟 가치'!$B$2:$L$6,M$2,0)+(VLOOKUP($F1780,'(참고)타워 스텟 가치'!$B$2:$L$6,M$2,0)*$E1780)</f>
        <v>43.02000000000028</v>
      </c>
      <c r="N1780">
        <f>VLOOKUP($F1780,'(참고)타워 스텟 가치'!$B$2:$L$6,N$2,0)+(VLOOKUP($F1780,'(참고)타워 스텟 가치'!$B$2:$L$6,N$2,0)*$E1780)</f>
        <v>0</v>
      </c>
      <c r="O1780">
        <f>VLOOKUP($F1780,'(참고)타워 스텟 가치'!$B$2:$L$6,O$2,0)+(VLOOKUP($F1780,'(참고)타워 스텟 가치'!$B$2:$L$6,O$2,0)*$E1780)</f>
        <v>0</v>
      </c>
      <c r="P1780">
        <f>VLOOKUP($F1780,'(참고)타워 스텟 가치'!$B$2:$L$6,P$2,0)+(VLOOKUP($F1780,'(참고)타워 스텟 가치'!$B$2:$L$6,P$2,0)*$E1780)</f>
        <v>100.38000000000066</v>
      </c>
      <c r="Q1780">
        <f>SUM('스테이지별 몬스터 스텟'!H1780*'(참고)타워 스텟 가치'!$Q$17,'스테이지별 몬스터 스텟'!I1780*'(참고)타워 스텟 가치'!$R$17,'스테이지별 몬스터 스텟'!J1780*'(참고)타워 스텟 가치'!$S$17,'스테이지별 몬스터 스텟'!K1780*'(참고)타워 스텟 가치'!$T$17,'스테이지별 몬스터 스텟'!L1780*'(참고)타워 스텟 가치'!$U$17,'스테이지별 몬스터 스텟'!M1780*'(참고)타워 스텟 가치'!$V$17,'스테이지별 몬스터 스텟'!N1780*'(참고)타워 스텟 가치'!$W$17,'스테이지별 몬스터 스텟'!O1780*'(참고)타워 스텟 가치'!$X$17,'스테이지별 몬스터 스텟'!P1780*'(참고)타워 스텟 가치'!$Y$17)</f>
        <v>1086964.8300000071</v>
      </c>
      <c r="R1780">
        <v>1</v>
      </c>
      <c r="S1780">
        <f>VLOOKUP($F1780,'(참고)타워 스텟 가치'!$B$7:$L$11,S$2,0)+(VLOOKUP($F1780,'(참고)타워 스텟 가치'!$B$7:$L$11,S$2,0)*$E1780)</f>
        <v>358.50000000000239</v>
      </c>
      <c r="T1780">
        <f>VLOOKUP($F1780,'(참고)타워 스텟 가치'!$B$7:$L$11,T$2,0)+(VLOOKUP($F1780,'(참고)타워 스텟 가치'!$B$7:$L$11,T$2,0)*$E1780)</f>
        <v>645.30000000000427</v>
      </c>
      <c r="U1780">
        <f>VLOOKUP($F1780,'(참고)타워 스텟 가치'!$B$7:$L$11,U$2,0)+(VLOOKUP($F1780,'(참고)타워 스텟 가치'!$B$7:$L$11,U$2,0)*$E1780)</f>
        <v>717000.00000000477</v>
      </c>
      <c r="V1780">
        <f>VLOOKUP($F1780,'(참고)타워 스텟 가치'!$B$7:$L$11,V$2,0)+(VLOOKUP($F1780,'(참고)타워 스텟 가치'!$B$7:$L$11,V$2,0)*$E1780)</f>
        <v>4302.0000000000282</v>
      </c>
      <c r="W1780">
        <f>VLOOKUP($F1780,'(참고)타워 스텟 가치'!$B$7:$L$11,W$2,0)+(VLOOKUP($F1780,'(참고)타워 스텟 가치'!$B$7:$L$11,W$2,0)*$E1780)</f>
        <v>71.700000000000472</v>
      </c>
      <c r="X1780">
        <f>VLOOKUP($F1780,'(참고)타워 스텟 가치'!$B$7:$L$11,X$2,0)+(VLOOKUP($F1780,'(참고)타워 스텟 가치'!$B$7:$L$11,X$2,0)*$E1780)</f>
        <v>43.02000000000028</v>
      </c>
      <c r="Y1780">
        <f>VLOOKUP($F1780,'(참고)타워 스텟 가치'!$B$7:$L$11,Y$2,0)+(VLOOKUP($F1780,'(참고)타워 스텟 가치'!$B$7:$L$11,Y$2,0)*$E1780)</f>
        <v>0</v>
      </c>
      <c r="Z1780">
        <f>VLOOKUP($F1780,'(참고)타워 스텟 가치'!$B$7:$L$11,Z$2,0)+(VLOOKUP($F1780,'(참고)타워 스텟 가치'!$B$7:$L$11,Z$2,0)*$E1780)</f>
        <v>0</v>
      </c>
      <c r="AA1780">
        <f>VLOOKUP($F1780,'(참고)타워 스텟 가치'!$B$7:$L$11,AA$2,0)+(VLOOKUP($F1780,'(참고)타워 스텟 가치'!$B$7:$L$11,AA$2,0)*$E1780)</f>
        <v>100.38000000000066</v>
      </c>
      <c r="AB1780">
        <f>SUM('스테이지별 몬스터 스텟'!S1780*'(참고)타워 스텟 가치'!$Q$17,'스테이지별 몬스터 스텟'!T1780*'(참고)타워 스텟 가치'!$R$17,'스테이지별 몬스터 스텟'!U1780*'(참고)타워 스텟 가치'!$S$17,'스테이지별 몬스터 스텟'!V1780*'(참고)타워 스텟 가치'!$T$17,'스테이지별 몬스터 스텟'!W1780*'(참고)타워 스텟 가치'!$U$17,'스테이지별 몬스터 스텟'!X1780*'(참고)타워 스텟 가치'!$V$17,'스테이지별 몬스터 스텟'!Y1780*'(참고)타워 스텟 가치'!$W$17,'스테이지별 몬스터 스텟'!Z1780*'(참고)타워 스텟 가치'!$X$17,'스테이지별 몬스터 스텟'!AA1780*'(참고)타워 스텟 가치'!$Y$17)</f>
        <v>1086176.1300000071</v>
      </c>
      <c r="AC1780">
        <v>2</v>
      </c>
      <c r="AD1780">
        <f>VLOOKUP($F1780,'(참고)타워 스텟 가치'!$B$12:$L$16,AD$2,0)+(VLOOKUP($F1780,'(참고)타워 스텟 가치'!$B$12:$L$16,AD$2,0)*$E1780)</f>
        <v>358.50000000000239</v>
      </c>
      <c r="AE1780">
        <f>VLOOKUP($F1780,'(참고)타워 스텟 가치'!$B$12:$L$16,AE$2,0)+(VLOOKUP($F1780,'(참고)타워 스텟 가치'!$B$12:$L$16,AE$2,0)*$E1780)</f>
        <v>430.20000000000283</v>
      </c>
      <c r="AF1780">
        <f>VLOOKUP($F1780,'(참고)타워 스텟 가치'!$B$12:$L$16,AF$2,0)+(VLOOKUP($F1780,'(참고)타워 스텟 가치'!$B$12:$L$16,AF$2,0)*$E1780)</f>
        <v>717000.00000000477</v>
      </c>
      <c r="AG1780">
        <f>VLOOKUP($F1780,'(참고)타워 스텟 가치'!$B$12:$L$16,AG$2,0)+(VLOOKUP($F1780,'(참고)타워 스텟 가치'!$B$12:$L$16,AG$2,0)*$E1780)</f>
        <v>2151.0000000000141</v>
      </c>
      <c r="AH1780">
        <f>VLOOKUP($F1780,'(참고)타워 스텟 가치'!$B$12:$L$16,AH$2,0)+(VLOOKUP($F1780,'(참고)타워 스텟 가치'!$B$12:$L$16,AH$2,0)*$E1780)</f>
        <v>71.700000000000472</v>
      </c>
      <c r="AI1780">
        <f>VLOOKUP($F1780,'(참고)타워 스텟 가치'!$B$12:$L$16,AI$2,0)+(VLOOKUP($F1780,'(참고)타워 스텟 가치'!$B$12:$L$16,AI$2,0)*$E1780)</f>
        <v>43.02000000000028</v>
      </c>
      <c r="AJ1780">
        <f>VLOOKUP($F1780,'(참고)타워 스텟 가치'!$B$12:$L$16,AJ$2,0)+(VLOOKUP($F1780,'(참고)타워 스텟 가치'!$B$12:$L$16,AJ$2,0)*$E1780)</f>
        <v>0</v>
      </c>
      <c r="AK1780">
        <f>VLOOKUP($F1780,'(참고)타워 스텟 가치'!$B$12:$L$16,AK$2,0)+(VLOOKUP($F1780,'(참고)타워 스텟 가치'!$B$12:$L$16,AK$2,0)*$E1780)</f>
        <v>0</v>
      </c>
      <c r="AL1780">
        <f>VLOOKUP($F1780,'(참고)타워 스텟 가치'!$B$12:$L$16,AL$2,0)+(VLOOKUP($F1780,'(참고)타워 스텟 가치'!$B$12:$L$16,AL$2,0)*$E1780)</f>
        <v>200.76000000000133</v>
      </c>
      <c r="AM1780">
        <f>SUM('스테이지별 몬스터 스텟'!AD1780*'(참고)타워 스텟 가치'!$Q$17,'스테이지별 몬스터 스텟'!AE1780*'(참고)타워 스텟 가치'!$R$17,'스테이지별 몬스터 스텟'!AF1780*'(참고)타워 스텟 가치'!$S$17,'스테이지별 몬스터 스텟'!AG1780*'(참고)타워 스텟 가치'!$T$17,'스테이지별 몬스터 스텟'!AH1780*'(참고)타워 스텟 가치'!$U$17,'스테이지별 몬스터 스텟'!AI1780*'(참고)타워 스텟 가치'!$V$17,'스테이지별 몬스터 스텟'!AJ1780*'(참고)타워 스텟 가치'!$W$17,'스테이지별 몬스터 스텟'!AK1780*'(참고)타워 스텟 가치'!$X$17,'스테이지별 몬스터 스텟'!AL1780*'(참고)타워 스텟 가치'!$Y$17)</f>
        <v>1081752.2400000072</v>
      </c>
      <c r="AN1780">
        <v>3</v>
      </c>
    </row>
    <row r="1781" spans="3:40" x14ac:dyDescent="0.3">
      <c r="C1781">
        <v>2</v>
      </c>
      <c r="D1781">
        <f t="shared" si="83"/>
        <v>356</v>
      </c>
      <c r="E1781" s="52">
        <f>VLOOKUP(D1781,'스테이지별 난이도 설정'!B:C,2,0)</f>
        <v>142.40000000000094</v>
      </c>
      <c r="F1781" t="str">
        <f t="shared" si="84"/>
        <v>레어</v>
      </c>
      <c r="G1781">
        <f t="shared" si="82"/>
        <v>6</v>
      </c>
      <c r="H1781">
        <f>VLOOKUP($F1781,'(참고)타워 스텟 가치'!$B$2:$L$6,H$2,0)+(VLOOKUP($F1781,'(참고)타워 스텟 가치'!$B$2:$L$6,H$2,0)*$E1781)</f>
        <v>1613.2500000000107</v>
      </c>
      <c r="I1781">
        <f>VLOOKUP($F1781,'(참고)타워 스텟 가치'!$B$2:$L$6,I$2,0)+(VLOOKUP($F1781,'(참고)타워 스텟 가치'!$B$2:$L$6,I$2,0)*$E1781)</f>
        <v>322.65000000000214</v>
      </c>
      <c r="J1781">
        <f>VLOOKUP($F1781,'(참고)타워 스텟 가치'!$B$2:$L$6,J$2,0)+(VLOOKUP($F1781,'(참고)타워 스텟 가치'!$B$2:$L$6,J$2,0)*$E1781)</f>
        <v>717000.00000000477</v>
      </c>
      <c r="K1781">
        <f>VLOOKUP($F1781,'(참고)타워 스텟 가치'!$B$2:$L$6,K$2,0)+(VLOOKUP($F1781,'(참고)타워 스텟 가치'!$B$2:$L$6,K$2,0)*$E1781)</f>
        <v>6453.0000000000427</v>
      </c>
      <c r="L1781">
        <f>VLOOKUP($F1781,'(참고)타워 스텟 가치'!$B$2:$L$6,L$2,0)+(VLOOKUP($F1781,'(참고)타워 스텟 가치'!$B$2:$L$6,L$2,0)*$E1781)</f>
        <v>107.55000000000071</v>
      </c>
      <c r="M1781">
        <f>VLOOKUP($F1781,'(참고)타워 스텟 가치'!$B$2:$L$6,M$2,0)+(VLOOKUP($F1781,'(참고)타워 스텟 가치'!$B$2:$L$6,M$2,0)*$E1781)</f>
        <v>43.02000000000028</v>
      </c>
      <c r="N1781">
        <f>VLOOKUP($F1781,'(참고)타워 스텟 가치'!$B$2:$L$6,N$2,0)+(VLOOKUP($F1781,'(참고)타워 스텟 가치'!$B$2:$L$6,N$2,0)*$E1781)</f>
        <v>0</v>
      </c>
      <c r="O1781">
        <f>VLOOKUP($F1781,'(참고)타워 스텟 가치'!$B$2:$L$6,O$2,0)+(VLOOKUP($F1781,'(참고)타워 스텟 가치'!$B$2:$L$6,O$2,0)*$E1781)</f>
        <v>0</v>
      </c>
      <c r="P1781">
        <f>VLOOKUP($F1781,'(참고)타워 스텟 가치'!$B$2:$L$6,P$2,0)+(VLOOKUP($F1781,'(참고)타워 스텟 가치'!$B$2:$L$6,P$2,0)*$E1781)</f>
        <v>100.38000000000066</v>
      </c>
      <c r="Q1781">
        <f>SUM('스테이지별 몬스터 스텟'!H1781*'(참고)타워 스텟 가치'!$Q$17,'스테이지별 몬스터 스텟'!I1781*'(참고)타워 스텟 가치'!$R$17,'스테이지별 몬스터 스텟'!J1781*'(참고)타워 스텟 가치'!$S$17,'스테이지별 몬스터 스텟'!K1781*'(참고)타워 스텟 가치'!$T$17,'스테이지별 몬스터 스텟'!L1781*'(참고)타워 스텟 가치'!$U$17,'스테이지별 몬스터 스텟'!M1781*'(참고)타워 스텟 가치'!$V$17,'스테이지별 몬스터 스텟'!N1781*'(참고)타워 스텟 가치'!$W$17,'스테이지별 몬스터 스텟'!O1781*'(참고)타워 스텟 가치'!$X$17,'스테이지별 몬스터 스텟'!P1781*'(참고)타워 스텟 가치'!$Y$17)</f>
        <v>1092575.3550000074</v>
      </c>
      <c r="R1781">
        <v>1</v>
      </c>
      <c r="S1781">
        <f>VLOOKUP($F1781,'(참고)타워 스텟 가치'!$B$7:$L$11,S$2,0)+(VLOOKUP($F1781,'(참고)타워 스텟 가치'!$B$7:$L$11,S$2,0)*$E1781)</f>
        <v>537.75000000000352</v>
      </c>
      <c r="T1781">
        <f>VLOOKUP($F1781,'(참고)타워 스텟 가치'!$B$7:$L$11,T$2,0)+(VLOOKUP($F1781,'(참고)타워 스텟 가치'!$B$7:$L$11,T$2,0)*$E1781)</f>
        <v>967.95000000000641</v>
      </c>
      <c r="U1781">
        <f>VLOOKUP($F1781,'(참고)타워 스텟 가치'!$B$7:$L$11,U$2,0)+(VLOOKUP($F1781,'(참고)타워 스텟 가치'!$B$7:$L$11,U$2,0)*$E1781)</f>
        <v>717000.00000000477</v>
      </c>
      <c r="V1781">
        <f>VLOOKUP($F1781,'(참고)타워 스텟 가치'!$B$7:$L$11,V$2,0)+(VLOOKUP($F1781,'(참고)타워 스텟 가치'!$B$7:$L$11,V$2,0)*$E1781)</f>
        <v>6453.0000000000427</v>
      </c>
      <c r="W1781">
        <f>VLOOKUP($F1781,'(참고)타워 스텟 가치'!$B$7:$L$11,W$2,0)+(VLOOKUP($F1781,'(참고)타워 스텟 가치'!$B$7:$L$11,W$2,0)*$E1781)</f>
        <v>107.55000000000071</v>
      </c>
      <c r="X1781">
        <f>VLOOKUP($F1781,'(참고)타워 스텟 가치'!$B$7:$L$11,X$2,0)+(VLOOKUP($F1781,'(참고)타워 스텟 가치'!$B$7:$L$11,X$2,0)*$E1781)</f>
        <v>43.02000000000028</v>
      </c>
      <c r="Y1781">
        <f>VLOOKUP($F1781,'(참고)타워 스텟 가치'!$B$7:$L$11,Y$2,0)+(VLOOKUP($F1781,'(참고)타워 스텟 가치'!$B$7:$L$11,Y$2,0)*$E1781)</f>
        <v>0</v>
      </c>
      <c r="Z1781">
        <f>VLOOKUP($F1781,'(참고)타워 스텟 가치'!$B$7:$L$11,Z$2,0)+(VLOOKUP($F1781,'(참고)타워 스텟 가치'!$B$7:$L$11,Z$2,0)*$E1781)</f>
        <v>0</v>
      </c>
      <c r="AA1781">
        <f>VLOOKUP($F1781,'(참고)타워 스텟 가치'!$B$7:$L$11,AA$2,0)+(VLOOKUP($F1781,'(참고)타워 스텟 가치'!$B$7:$L$11,AA$2,0)*$E1781)</f>
        <v>100.38000000000066</v>
      </c>
      <c r="AB1781">
        <f>SUM('스테이지별 몬스터 스텟'!S1781*'(참고)타워 스텟 가치'!$Q$17,'스테이지별 몬스터 스텟'!T1781*'(참고)타워 스텟 가치'!$R$17,'스테이지별 몬스터 스텟'!U1781*'(참고)타워 스텟 가치'!$S$17,'스테이지별 몬스터 스텟'!V1781*'(참고)타워 스텟 가치'!$T$17,'스테이지별 몬스터 스텟'!W1781*'(참고)타워 스텟 가치'!$U$17,'스테이지별 몬스터 스텟'!X1781*'(참고)타워 스텟 가치'!$V$17,'스테이지별 몬스터 스텟'!Y1781*'(참고)타워 스텟 가치'!$W$17,'스테이지별 몬스터 스텟'!Z1781*'(참고)타워 스텟 가치'!$X$17,'스테이지별 몬스터 스텟'!AA1781*'(참고)타워 스텟 가치'!$Y$17)</f>
        <v>1091392.3050000074</v>
      </c>
      <c r="AC1781">
        <v>2</v>
      </c>
      <c r="AD1781">
        <f>VLOOKUP($F1781,'(참고)타워 스텟 가치'!$B$12:$L$16,AD$2,0)+(VLOOKUP($F1781,'(참고)타워 스텟 가치'!$B$12:$L$16,AD$2,0)*$E1781)</f>
        <v>537.75000000000352</v>
      </c>
      <c r="AE1781">
        <f>VLOOKUP($F1781,'(참고)타워 스텟 가치'!$B$12:$L$16,AE$2,0)+(VLOOKUP($F1781,'(참고)타워 스텟 가치'!$B$12:$L$16,AE$2,0)*$E1781)</f>
        <v>645.30000000000427</v>
      </c>
      <c r="AF1781">
        <f>VLOOKUP($F1781,'(참고)타워 스텟 가치'!$B$12:$L$16,AF$2,0)+(VLOOKUP($F1781,'(참고)타워 스텟 가치'!$B$12:$L$16,AF$2,0)*$E1781)</f>
        <v>717000.00000000477</v>
      </c>
      <c r="AG1781">
        <f>VLOOKUP($F1781,'(참고)타워 스텟 가치'!$B$12:$L$16,AG$2,0)+(VLOOKUP($F1781,'(참고)타워 스텟 가치'!$B$12:$L$16,AG$2,0)*$E1781)</f>
        <v>3226.5000000000214</v>
      </c>
      <c r="AH1781">
        <f>VLOOKUP($F1781,'(참고)타워 스텟 가치'!$B$12:$L$16,AH$2,0)+(VLOOKUP($F1781,'(참고)타워 스텟 가치'!$B$12:$L$16,AH$2,0)*$E1781)</f>
        <v>107.55000000000071</v>
      </c>
      <c r="AI1781">
        <f>VLOOKUP($F1781,'(참고)타워 스텟 가치'!$B$12:$L$16,AI$2,0)+(VLOOKUP($F1781,'(참고)타워 스텟 가치'!$B$12:$L$16,AI$2,0)*$E1781)</f>
        <v>43.02000000000028</v>
      </c>
      <c r="AJ1781">
        <f>VLOOKUP($F1781,'(참고)타워 스텟 가치'!$B$12:$L$16,AJ$2,0)+(VLOOKUP($F1781,'(참고)타워 스텟 가치'!$B$12:$L$16,AJ$2,0)*$E1781)</f>
        <v>0</v>
      </c>
      <c r="AK1781">
        <f>VLOOKUP($F1781,'(참고)타워 스텟 가치'!$B$12:$L$16,AK$2,0)+(VLOOKUP($F1781,'(참고)타워 스텟 가치'!$B$12:$L$16,AK$2,0)*$E1781)</f>
        <v>0</v>
      </c>
      <c r="AL1781">
        <f>VLOOKUP($F1781,'(참고)타워 스텟 가치'!$B$12:$L$16,AL$2,0)+(VLOOKUP($F1781,'(참고)타워 스텟 가치'!$B$12:$L$16,AL$2,0)*$E1781)</f>
        <v>200.76000000000133</v>
      </c>
      <c r="AM1781">
        <f>SUM('스테이지별 몬스터 스텟'!AD1781*'(참고)타워 스텟 가치'!$Q$17,'스테이지별 몬스터 스텟'!AE1781*'(참고)타워 스텟 가치'!$R$17,'스테이지별 몬스터 스텟'!AF1781*'(참고)타워 스텟 가치'!$S$17,'스테이지별 몬스터 스텟'!AG1781*'(참고)타워 스텟 가치'!$T$17,'스테이지별 몬스터 스텟'!AH1781*'(참고)타워 스텟 가치'!$U$17,'스테이지별 몬스터 스텟'!AI1781*'(참고)타워 스텟 가치'!$V$17,'스테이지별 몬스터 스텟'!AJ1781*'(참고)타워 스텟 가치'!$W$17,'스테이지별 몬스터 스텟'!AK1781*'(참고)타워 스텟 가치'!$X$17,'스테이지별 몬스터 스텟'!AL1781*'(참고)타워 스텟 가치'!$Y$17)</f>
        <v>1084656.0900000073</v>
      </c>
      <c r="AN1781">
        <v>3</v>
      </c>
    </row>
    <row r="1782" spans="3:40" x14ac:dyDescent="0.3">
      <c r="C1782">
        <v>3</v>
      </c>
      <c r="D1782">
        <f t="shared" si="83"/>
        <v>356</v>
      </c>
      <c r="E1782" s="52">
        <f>VLOOKUP(D1782,'스테이지별 난이도 설정'!B:C,2,0)</f>
        <v>142.40000000000094</v>
      </c>
      <c r="F1782" t="str">
        <f t="shared" si="84"/>
        <v>에픽</v>
      </c>
      <c r="G1782">
        <f t="shared" si="82"/>
        <v>6</v>
      </c>
      <c r="H1782">
        <f>VLOOKUP($F1782,'(참고)타워 스텟 가치'!$B$2:$L$6,H$2,0)+(VLOOKUP($F1782,'(참고)타워 스텟 가치'!$B$2:$L$6,H$2,0)*$E1782)</f>
        <v>2419.8750000000159</v>
      </c>
      <c r="I1782">
        <f>VLOOKUP($F1782,'(참고)타워 스텟 가치'!$B$2:$L$6,I$2,0)+(VLOOKUP($F1782,'(참고)타워 스텟 가치'!$B$2:$L$6,I$2,0)*$E1782)</f>
        <v>483.97500000000321</v>
      </c>
      <c r="J1782">
        <f>VLOOKUP($F1782,'(참고)타워 스텟 가치'!$B$2:$L$6,J$2,0)+(VLOOKUP($F1782,'(참고)타워 스텟 가치'!$B$2:$L$6,J$2,0)*$E1782)</f>
        <v>717000.00000000477</v>
      </c>
      <c r="K1782">
        <f>VLOOKUP($F1782,'(참고)타워 스텟 가치'!$B$2:$L$6,K$2,0)+(VLOOKUP($F1782,'(참고)타워 스텟 가치'!$B$2:$L$6,K$2,0)*$E1782)</f>
        <v>9679.5000000000637</v>
      </c>
      <c r="L1782">
        <f>VLOOKUP($F1782,'(참고)타워 스텟 가치'!$B$2:$L$6,L$2,0)+(VLOOKUP($F1782,'(참고)타워 스텟 가치'!$B$2:$L$6,L$2,0)*$E1782)</f>
        <v>161.32500000000107</v>
      </c>
      <c r="M1782">
        <f>VLOOKUP($F1782,'(참고)타워 스텟 가치'!$B$2:$L$6,M$2,0)+(VLOOKUP($F1782,'(참고)타워 스텟 가치'!$B$2:$L$6,M$2,0)*$E1782)</f>
        <v>43.02000000000028</v>
      </c>
      <c r="N1782">
        <f>VLOOKUP($F1782,'(참고)타워 스텟 가치'!$B$2:$L$6,N$2,0)+(VLOOKUP($F1782,'(참고)타워 스텟 가치'!$B$2:$L$6,N$2,0)*$E1782)</f>
        <v>0</v>
      </c>
      <c r="O1782">
        <f>VLOOKUP($F1782,'(참고)타워 스텟 가치'!$B$2:$L$6,O$2,0)+(VLOOKUP($F1782,'(참고)타워 스텟 가치'!$B$2:$L$6,O$2,0)*$E1782)</f>
        <v>0</v>
      </c>
      <c r="P1782">
        <f>VLOOKUP($F1782,'(참고)타워 스텟 가치'!$B$2:$L$6,P$2,0)+(VLOOKUP($F1782,'(참고)타워 스텟 가치'!$B$2:$L$6,P$2,0)*$E1782)</f>
        <v>100.38000000000066</v>
      </c>
      <c r="Q1782">
        <f>SUM('스테이지별 몬스터 스텟'!H1782*'(참고)타워 스텟 가치'!$Q$17,'스테이지별 몬스터 스텟'!I1782*'(참고)타워 스텟 가치'!$R$17,'스테이지별 몬스터 스텟'!J1782*'(참고)타워 스텟 가치'!$S$17,'스테이지별 몬스터 스텟'!K1782*'(참고)타워 스텟 가치'!$T$17,'스테이지별 몬스터 스텟'!L1782*'(참고)타워 스텟 가치'!$U$17,'스테이지별 몬스터 스텟'!M1782*'(참고)타워 스텟 가치'!$V$17,'스테이지별 몬스터 스텟'!N1782*'(참고)타워 스텟 가치'!$W$17,'스테이지별 몬스터 스텟'!O1782*'(참고)타워 스텟 가치'!$X$17,'스테이지별 몬스터 스텟'!P1782*'(참고)타워 스텟 가치'!$Y$17)</f>
        <v>1100991.1425000075</v>
      </c>
      <c r="R1782">
        <v>1</v>
      </c>
      <c r="S1782">
        <f>VLOOKUP($F1782,'(참고)타워 스텟 가치'!$B$7:$L$11,S$2,0)+(VLOOKUP($F1782,'(참고)타워 스텟 가치'!$B$7:$L$11,S$2,0)*$E1782)</f>
        <v>806.62500000000534</v>
      </c>
      <c r="T1782">
        <f>VLOOKUP($F1782,'(참고)타워 스텟 가치'!$B$7:$L$11,T$2,0)+(VLOOKUP($F1782,'(참고)타워 스텟 가치'!$B$7:$L$11,T$2,0)*$E1782)</f>
        <v>1451.9250000000095</v>
      </c>
      <c r="U1782">
        <f>VLOOKUP($F1782,'(참고)타워 스텟 가치'!$B$7:$L$11,U$2,0)+(VLOOKUP($F1782,'(참고)타워 스텟 가치'!$B$7:$L$11,U$2,0)*$E1782)</f>
        <v>717000.00000000477</v>
      </c>
      <c r="V1782">
        <f>VLOOKUP($F1782,'(참고)타워 스텟 가치'!$B$7:$L$11,V$2,0)+(VLOOKUP($F1782,'(참고)타워 스텟 가치'!$B$7:$L$11,V$2,0)*$E1782)</f>
        <v>9679.5000000000637</v>
      </c>
      <c r="W1782">
        <f>VLOOKUP($F1782,'(참고)타워 스텟 가치'!$B$7:$L$11,W$2,0)+(VLOOKUP($F1782,'(참고)타워 스텟 가치'!$B$7:$L$11,W$2,0)*$E1782)</f>
        <v>161.32500000000107</v>
      </c>
      <c r="X1782">
        <f>VLOOKUP($F1782,'(참고)타워 스텟 가치'!$B$7:$L$11,X$2,0)+(VLOOKUP($F1782,'(참고)타워 스텟 가치'!$B$7:$L$11,X$2,0)*$E1782)</f>
        <v>43.02000000000028</v>
      </c>
      <c r="Y1782">
        <f>VLOOKUP($F1782,'(참고)타워 스텟 가치'!$B$7:$L$11,Y$2,0)+(VLOOKUP($F1782,'(참고)타워 스텟 가치'!$B$7:$L$11,Y$2,0)*$E1782)</f>
        <v>0</v>
      </c>
      <c r="Z1782">
        <f>VLOOKUP($F1782,'(참고)타워 스텟 가치'!$B$7:$L$11,Z$2,0)+(VLOOKUP($F1782,'(참고)타워 스텟 가치'!$B$7:$L$11,Z$2,0)*$E1782)</f>
        <v>0</v>
      </c>
      <c r="AA1782">
        <f>VLOOKUP($F1782,'(참고)타워 스텟 가치'!$B$7:$L$11,AA$2,0)+(VLOOKUP($F1782,'(참고)타워 스텟 가치'!$B$7:$L$11,AA$2,0)*$E1782)</f>
        <v>100.38000000000066</v>
      </c>
      <c r="AB1782">
        <f>SUM('스테이지별 몬스터 스텟'!S1782*'(참고)타워 스텟 가치'!$Q$17,'스테이지별 몬스터 스텟'!T1782*'(참고)타워 스텟 가치'!$R$17,'스테이지별 몬스터 스텟'!U1782*'(참고)타워 스텟 가치'!$S$17,'스테이지별 몬스터 스텟'!V1782*'(참고)타워 스텟 가치'!$T$17,'스테이지별 몬스터 스텟'!W1782*'(참고)타워 스텟 가치'!$U$17,'스테이지별 몬스터 스텟'!X1782*'(참고)타워 스텟 가치'!$V$17,'스테이지별 몬스터 스텟'!Y1782*'(참고)타워 스텟 가치'!$W$17,'스테이지별 몬스터 스텟'!Z1782*'(참고)타워 스텟 가치'!$X$17,'스테이지별 몬스터 스텟'!AA1782*'(참고)타워 스텟 가치'!$Y$17)</f>
        <v>1099216.5675000073</v>
      </c>
      <c r="AC1782">
        <v>2</v>
      </c>
      <c r="AD1782">
        <f>VLOOKUP($F1782,'(참고)타워 스텟 가치'!$B$12:$L$16,AD$2,0)+(VLOOKUP($F1782,'(참고)타워 스텟 가치'!$B$12:$L$16,AD$2,0)*$E1782)</f>
        <v>806.62500000000534</v>
      </c>
      <c r="AE1782">
        <f>VLOOKUP($F1782,'(참고)타워 스텟 가치'!$B$12:$L$16,AE$2,0)+(VLOOKUP($F1782,'(참고)타워 스텟 가치'!$B$12:$L$16,AE$2,0)*$E1782)</f>
        <v>967.95000000000641</v>
      </c>
      <c r="AF1782">
        <f>VLOOKUP($F1782,'(참고)타워 스텟 가치'!$B$12:$L$16,AF$2,0)+(VLOOKUP($F1782,'(참고)타워 스텟 가치'!$B$12:$L$16,AF$2,0)*$E1782)</f>
        <v>717000.00000000477</v>
      </c>
      <c r="AG1782">
        <f>VLOOKUP($F1782,'(참고)타워 스텟 가치'!$B$12:$L$16,AG$2,0)+(VLOOKUP($F1782,'(참고)타워 스텟 가치'!$B$12:$L$16,AG$2,0)*$E1782)</f>
        <v>4839.7500000000318</v>
      </c>
      <c r="AH1782">
        <f>VLOOKUP($F1782,'(참고)타워 스텟 가치'!$B$12:$L$16,AH$2,0)+(VLOOKUP($F1782,'(참고)타워 스텟 가치'!$B$12:$L$16,AH$2,0)*$E1782)</f>
        <v>161.32500000000107</v>
      </c>
      <c r="AI1782">
        <f>VLOOKUP($F1782,'(참고)타워 스텟 가치'!$B$12:$L$16,AI$2,0)+(VLOOKUP($F1782,'(참고)타워 스텟 가치'!$B$12:$L$16,AI$2,0)*$E1782)</f>
        <v>43.02000000000028</v>
      </c>
      <c r="AJ1782">
        <f>VLOOKUP($F1782,'(참고)타워 스텟 가치'!$B$12:$L$16,AJ$2,0)+(VLOOKUP($F1782,'(참고)타워 스텟 가치'!$B$12:$L$16,AJ$2,0)*$E1782)</f>
        <v>0</v>
      </c>
      <c r="AK1782">
        <f>VLOOKUP($F1782,'(참고)타워 스텟 가치'!$B$12:$L$16,AK$2,0)+(VLOOKUP($F1782,'(참고)타워 스텟 가치'!$B$12:$L$16,AK$2,0)*$E1782)</f>
        <v>0</v>
      </c>
      <c r="AL1782">
        <f>VLOOKUP($F1782,'(참고)타워 스텟 가치'!$B$12:$L$16,AL$2,0)+(VLOOKUP($F1782,'(참고)타워 스텟 가치'!$B$12:$L$16,AL$2,0)*$E1782)</f>
        <v>200.76000000000133</v>
      </c>
      <c r="AM1782">
        <f>SUM('스테이지별 몬스터 스텟'!AD1782*'(참고)타워 스텟 가치'!$Q$17,'스테이지별 몬스터 스텟'!AE1782*'(참고)타워 스텟 가치'!$R$17,'스테이지별 몬스터 스텟'!AF1782*'(참고)타워 스텟 가치'!$S$17,'스테이지별 몬스터 스텟'!AG1782*'(참고)타워 스텟 가치'!$T$17,'스테이지별 몬스터 스텟'!AH1782*'(참고)타워 스텟 가치'!$U$17,'스테이지별 몬스터 스텟'!AI1782*'(참고)타워 스텟 가치'!$V$17,'스테이지별 몬스터 스텟'!AJ1782*'(참고)타워 스텟 가치'!$W$17,'스테이지별 몬스터 스텟'!AK1782*'(참고)타워 스텟 가치'!$X$17,'스테이지별 몬스터 스텟'!AL1782*'(참고)타워 스텟 가치'!$Y$17)</f>
        <v>1089011.8650000072</v>
      </c>
      <c r="AN1782">
        <v>3</v>
      </c>
    </row>
    <row r="1783" spans="3:40" x14ac:dyDescent="0.3">
      <c r="C1783">
        <v>4</v>
      </c>
      <c r="D1783">
        <f t="shared" si="83"/>
        <v>356</v>
      </c>
      <c r="E1783" s="52">
        <f>VLOOKUP(D1783,'스테이지별 난이도 설정'!B:C,2,0)</f>
        <v>142.40000000000094</v>
      </c>
      <c r="F1783" t="str">
        <f t="shared" si="84"/>
        <v>유니크</v>
      </c>
      <c r="G1783">
        <f t="shared" si="82"/>
        <v>6</v>
      </c>
      <c r="H1783">
        <f>VLOOKUP($F1783,'(참고)타워 스텟 가치'!$B$2:$L$6,H$2,0)+(VLOOKUP($F1783,'(참고)타워 스텟 가치'!$B$2:$L$6,H$2,0)*$E1783)</f>
        <v>3629.8125000000241</v>
      </c>
      <c r="I1783">
        <f>VLOOKUP($F1783,'(참고)타워 스텟 가치'!$B$2:$L$6,I$2,0)+(VLOOKUP($F1783,'(참고)타워 스텟 가치'!$B$2:$L$6,I$2,0)*$E1783)</f>
        <v>725.96250000000475</v>
      </c>
      <c r="J1783">
        <f>VLOOKUP($F1783,'(참고)타워 스텟 가치'!$B$2:$L$6,J$2,0)+(VLOOKUP($F1783,'(참고)타워 스텟 가치'!$B$2:$L$6,J$2,0)*$E1783)</f>
        <v>717000.00000000477</v>
      </c>
      <c r="K1783">
        <f>VLOOKUP($F1783,'(참고)타워 스텟 가치'!$B$2:$L$6,K$2,0)+(VLOOKUP($F1783,'(참고)타워 스텟 가치'!$B$2:$L$6,K$2,0)*$E1783)</f>
        <v>14519.250000000096</v>
      </c>
      <c r="L1783">
        <f>VLOOKUP($F1783,'(참고)타워 스텟 가치'!$B$2:$L$6,L$2,0)+(VLOOKUP($F1783,'(참고)타워 스텟 가치'!$B$2:$L$6,L$2,0)*$E1783)</f>
        <v>241.9875000000016</v>
      </c>
      <c r="M1783">
        <f>VLOOKUP($F1783,'(참고)타워 스텟 가치'!$B$2:$L$6,M$2,0)+(VLOOKUP($F1783,'(참고)타워 스텟 가치'!$B$2:$L$6,M$2,0)*$E1783)</f>
        <v>43.02000000000028</v>
      </c>
      <c r="N1783">
        <f>VLOOKUP($F1783,'(참고)타워 스텟 가치'!$B$2:$L$6,N$2,0)+(VLOOKUP($F1783,'(참고)타워 스텟 가치'!$B$2:$L$6,N$2,0)*$E1783)</f>
        <v>0</v>
      </c>
      <c r="O1783">
        <f>VLOOKUP($F1783,'(참고)타워 스텟 가치'!$B$2:$L$6,O$2,0)+(VLOOKUP($F1783,'(참고)타워 스텟 가치'!$B$2:$L$6,O$2,0)*$E1783)</f>
        <v>0</v>
      </c>
      <c r="P1783">
        <f>VLOOKUP($F1783,'(참고)타워 스텟 가치'!$B$2:$L$6,P$2,0)+(VLOOKUP($F1783,'(참고)타워 스텟 가치'!$B$2:$L$6,P$2,0)*$E1783)</f>
        <v>143.40000000000094</v>
      </c>
      <c r="Q1783">
        <f>SUM('스테이지별 몬스터 스텟'!H1783*'(참고)타워 스텟 가치'!$Q$17,'스테이지별 몬스터 스텟'!I1783*'(참고)타워 스텟 가치'!$R$17,'스테이지별 몬스터 스텟'!J1783*'(참고)타워 스텟 가치'!$S$17,'스테이지별 몬스터 스텟'!K1783*'(참고)타워 스텟 가치'!$T$17,'스테이지별 몬스터 스텟'!L1783*'(참고)타워 스텟 가치'!$U$17,'스테이지별 몬스터 스텟'!M1783*'(참고)타워 스텟 가치'!$V$17,'스테이지별 몬스터 스텟'!N1783*'(참고)타워 스텟 가치'!$W$17,'스테이지별 몬스터 스텟'!O1783*'(참고)타워 스텟 가치'!$X$17,'스테이지별 몬스터 스텟'!P1783*'(참고)타워 스텟 가치'!$Y$17)</f>
        <v>1113700.8637500077</v>
      </c>
      <c r="R1783">
        <v>1</v>
      </c>
      <c r="S1783">
        <f>VLOOKUP($F1783,'(참고)타워 스텟 가치'!$B$7:$L$11,S$2,0)+(VLOOKUP($F1783,'(참고)타워 스텟 가치'!$B$7:$L$11,S$2,0)*$E1783)</f>
        <v>1209.937500000008</v>
      </c>
      <c r="T1783">
        <f>VLOOKUP($F1783,'(참고)타워 스텟 가치'!$B$7:$L$11,T$2,0)+(VLOOKUP($F1783,'(참고)타워 스텟 가치'!$B$7:$L$11,T$2,0)*$E1783)</f>
        <v>2177.8875000000144</v>
      </c>
      <c r="U1783">
        <f>VLOOKUP($F1783,'(참고)타워 스텟 가치'!$B$7:$L$11,U$2,0)+(VLOOKUP($F1783,'(참고)타워 스텟 가치'!$B$7:$L$11,U$2,0)*$E1783)</f>
        <v>717000.00000000477</v>
      </c>
      <c r="V1783">
        <f>VLOOKUP($F1783,'(참고)타워 스텟 가치'!$B$7:$L$11,V$2,0)+(VLOOKUP($F1783,'(참고)타워 스텟 가치'!$B$7:$L$11,V$2,0)*$E1783)</f>
        <v>14519.250000000096</v>
      </c>
      <c r="W1783">
        <f>VLOOKUP($F1783,'(참고)타워 스텟 가치'!$B$7:$L$11,W$2,0)+(VLOOKUP($F1783,'(참고)타워 스텟 가치'!$B$7:$L$11,W$2,0)*$E1783)</f>
        <v>241.9875000000016</v>
      </c>
      <c r="X1783">
        <f>VLOOKUP($F1783,'(참고)타워 스텟 가치'!$B$7:$L$11,X$2,0)+(VLOOKUP($F1783,'(참고)타워 스텟 가치'!$B$7:$L$11,X$2,0)*$E1783)</f>
        <v>43.02000000000028</v>
      </c>
      <c r="Y1783">
        <f>VLOOKUP($F1783,'(참고)타워 스텟 가치'!$B$7:$L$11,Y$2,0)+(VLOOKUP($F1783,'(참고)타워 스텟 가치'!$B$7:$L$11,Y$2,0)*$E1783)</f>
        <v>0</v>
      </c>
      <c r="Z1783">
        <f>VLOOKUP($F1783,'(참고)타워 스텟 가치'!$B$7:$L$11,Z$2,0)+(VLOOKUP($F1783,'(참고)타워 스텟 가치'!$B$7:$L$11,Z$2,0)*$E1783)</f>
        <v>0</v>
      </c>
      <c r="AA1783">
        <f>VLOOKUP($F1783,'(참고)타워 스텟 가치'!$B$7:$L$11,AA$2,0)+(VLOOKUP($F1783,'(참고)타워 스텟 가치'!$B$7:$L$11,AA$2,0)*$E1783)</f>
        <v>143.40000000000094</v>
      </c>
      <c r="AB1783">
        <f>SUM('스테이지별 몬스터 스텟'!S1783*'(참고)타워 스텟 가치'!$Q$17,'스테이지별 몬스터 스텟'!T1783*'(참고)타워 스텟 가치'!$R$17,'스테이지별 몬스터 스텟'!U1783*'(참고)타워 스텟 가치'!$S$17,'스테이지별 몬스터 스텟'!V1783*'(참고)타워 스텟 가치'!$T$17,'스테이지별 몬스터 스텟'!W1783*'(참고)타워 스텟 가치'!$U$17,'스테이지별 몬스터 스텟'!X1783*'(참고)타워 스텟 가치'!$V$17,'스테이지별 몬스터 스텟'!Y1783*'(참고)타워 스텟 가치'!$W$17,'스테이지별 몬스터 스텟'!Z1783*'(참고)타워 스텟 가치'!$X$17,'스테이지별 몬스터 스텟'!AA1783*'(참고)타워 스텟 가치'!$Y$17)</f>
        <v>1111039.0012500077</v>
      </c>
      <c r="AC1783">
        <v>2</v>
      </c>
      <c r="AD1783">
        <f>VLOOKUP($F1783,'(참고)타워 스텟 가치'!$B$12:$L$16,AD$2,0)+(VLOOKUP($F1783,'(참고)타워 스텟 가치'!$B$12:$L$16,AD$2,0)*$E1783)</f>
        <v>1209.937500000008</v>
      </c>
      <c r="AE1783">
        <f>VLOOKUP($F1783,'(참고)타워 스텟 가치'!$B$12:$L$16,AE$2,0)+(VLOOKUP($F1783,'(참고)타워 스텟 가치'!$B$12:$L$16,AE$2,0)*$E1783)</f>
        <v>1451.9250000000095</v>
      </c>
      <c r="AF1783">
        <f>VLOOKUP($F1783,'(참고)타워 스텟 가치'!$B$12:$L$16,AF$2,0)+(VLOOKUP($F1783,'(참고)타워 스텟 가치'!$B$12:$L$16,AF$2,0)*$E1783)</f>
        <v>717000.00000000477</v>
      </c>
      <c r="AG1783">
        <f>VLOOKUP($F1783,'(참고)타워 스텟 가치'!$B$12:$L$16,AG$2,0)+(VLOOKUP($F1783,'(참고)타워 스텟 가치'!$B$12:$L$16,AG$2,0)*$E1783)</f>
        <v>7259.6250000000482</v>
      </c>
      <c r="AH1783">
        <f>VLOOKUP($F1783,'(참고)타워 스텟 가치'!$B$12:$L$16,AH$2,0)+(VLOOKUP($F1783,'(참고)타워 스텟 가치'!$B$12:$L$16,AH$2,0)*$E1783)</f>
        <v>241.9875000000016</v>
      </c>
      <c r="AI1783">
        <f>VLOOKUP($F1783,'(참고)타워 스텟 가치'!$B$12:$L$16,AI$2,0)+(VLOOKUP($F1783,'(참고)타워 스텟 가치'!$B$12:$L$16,AI$2,0)*$E1783)</f>
        <v>43.02000000000028</v>
      </c>
      <c r="AJ1783">
        <f>VLOOKUP($F1783,'(참고)타워 스텟 가치'!$B$12:$L$16,AJ$2,0)+(VLOOKUP($F1783,'(참고)타워 스텟 가치'!$B$12:$L$16,AJ$2,0)*$E1783)</f>
        <v>0</v>
      </c>
      <c r="AK1783">
        <f>VLOOKUP($F1783,'(참고)타워 스텟 가치'!$B$12:$L$16,AK$2,0)+(VLOOKUP($F1783,'(참고)타워 스텟 가치'!$B$12:$L$16,AK$2,0)*$E1783)</f>
        <v>0</v>
      </c>
      <c r="AL1783">
        <f>VLOOKUP($F1783,'(참고)타워 스텟 가치'!$B$12:$L$16,AL$2,0)+(VLOOKUP($F1783,'(참고)타워 스텟 가치'!$B$12:$L$16,AL$2,0)*$E1783)</f>
        <v>286.80000000000189</v>
      </c>
      <c r="AM1783">
        <f>SUM('스테이지별 몬스터 스텟'!AD1783*'(참고)타워 스텟 가치'!$Q$17,'스테이지별 몬스터 스텟'!AE1783*'(참고)타워 스텟 가치'!$R$17,'스테이지별 몬스터 스텟'!AF1783*'(참고)타워 스텟 가치'!$S$17,'스테이지별 몬스터 스텟'!AG1783*'(참고)타워 스텟 가치'!$T$17,'스테이지별 몬스터 스텟'!AH1783*'(참고)타워 스텟 가치'!$U$17,'스테이지별 몬스터 스텟'!AI1783*'(참고)타워 스텟 가치'!$V$17,'스테이지별 몬스터 스텟'!AJ1783*'(참고)타워 스텟 가치'!$W$17,'스테이지별 몬스터 스텟'!AK1783*'(참고)타워 스텟 가치'!$X$17,'스테이지별 몬스터 스텟'!AL1783*'(참고)타워 스텟 가치'!$Y$17)</f>
        <v>1095717.6075000074</v>
      </c>
      <c r="AN1783">
        <v>3</v>
      </c>
    </row>
    <row r="1784" spans="3:40" x14ac:dyDescent="0.3">
      <c r="C1784">
        <v>5</v>
      </c>
      <c r="D1784">
        <f t="shared" si="83"/>
        <v>356</v>
      </c>
      <c r="E1784" s="52">
        <f>VLOOKUP(D1784,'스테이지별 난이도 설정'!B:C,2,0)</f>
        <v>142.40000000000094</v>
      </c>
      <c r="F1784" t="str">
        <f t="shared" si="84"/>
        <v>스페셜</v>
      </c>
      <c r="G1784">
        <f t="shared" si="82"/>
        <v>6</v>
      </c>
      <c r="H1784">
        <f>VLOOKUP($F1784,'(참고)타워 스텟 가치'!$B$2:$L$6,H$2,0)+(VLOOKUP($F1784,'(참고)타워 스텟 가치'!$B$2:$L$6,H$2,0)*$E1784)</f>
        <v>5444.7187500000355</v>
      </c>
      <c r="I1784">
        <f>VLOOKUP($F1784,'(참고)타워 스텟 가치'!$B$2:$L$6,I$2,0)+(VLOOKUP($F1784,'(참고)타워 스텟 가치'!$B$2:$L$6,I$2,0)*$E1784)</f>
        <v>1088.9437500000072</v>
      </c>
      <c r="J1784">
        <f>VLOOKUP($F1784,'(참고)타워 스텟 가치'!$B$2:$L$6,J$2,0)+(VLOOKUP($F1784,'(참고)타워 스텟 가치'!$B$2:$L$6,J$2,0)*$E1784)</f>
        <v>717000.00000000477</v>
      </c>
      <c r="K1784">
        <f>VLOOKUP($F1784,'(참고)타워 스텟 가치'!$B$2:$L$6,K$2,0)+(VLOOKUP($F1784,'(참고)타워 스텟 가치'!$B$2:$L$6,K$2,0)*$E1784)</f>
        <v>21778.875000000142</v>
      </c>
      <c r="L1784">
        <f>VLOOKUP($F1784,'(참고)타워 스텟 가치'!$B$2:$L$6,L$2,0)+(VLOOKUP($F1784,'(참고)타워 스텟 가치'!$B$2:$L$6,L$2,0)*$E1784)</f>
        <v>362.98125000000238</v>
      </c>
      <c r="M1784">
        <f>VLOOKUP($F1784,'(참고)타워 스텟 가치'!$B$2:$L$6,M$2,0)+(VLOOKUP($F1784,'(참고)타워 스텟 가치'!$B$2:$L$6,M$2,0)*$E1784)</f>
        <v>43.02000000000028</v>
      </c>
      <c r="N1784">
        <f>VLOOKUP($F1784,'(참고)타워 스텟 가치'!$B$2:$L$6,N$2,0)+(VLOOKUP($F1784,'(참고)타워 스텟 가치'!$B$2:$L$6,N$2,0)*$E1784)</f>
        <v>0</v>
      </c>
      <c r="O1784">
        <f>VLOOKUP($F1784,'(참고)타워 스텟 가치'!$B$2:$L$6,O$2,0)+(VLOOKUP($F1784,'(참고)타워 스텟 가치'!$B$2:$L$6,O$2,0)*$E1784)</f>
        <v>0</v>
      </c>
      <c r="P1784">
        <f>VLOOKUP($F1784,'(참고)타워 스텟 가치'!$B$2:$L$6,P$2,0)+(VLOOKUP($F1784,'(참고)타워 스텟 가치'!$B$2:$L$6,P$2,0)*$E1784)</f>
        <v>143.40000000000094</v>
      </c>
      <c r="Q1784">
        <f>SUM('스테이지별 몬스터 스텟'!H1784*'(참고)타워 스텟 가치'!$Q$17,'스테이지별 몬스터 스텟'!I1784*'(참고)타워 스텟 가치'!$R$17,'스테이지별 몬스터 스텟'!J1784*'(참고)타워 스텟 가치'!$S$17,'스테이지별 몬스터 스텟'!K1784*'(참고)타워 스텟 가치'!$T$17,'스테이지별 몬스터 스텟'!L1784*'(참고)타워 스텟 가치'!$U$17,'스테이지별 몬스터 스텟'!M1784*'(참고)타워 스텟 가치'!$V$17,'스테이지별 몬스터 스텟'!N1784*'(참고)타워 스텟 가치'!$W$17,'스테이지별 몬스터 스텟'!O1784*'(참고)타워 스텟 가치'!$X$17,'스테이지별 몬스터 스텟'!P1784*'(참고)타워 스텟 가치'!$Y$17)</f>
        <v>1132636.3856250076</v>
      </c>
      <c r="R1784">
        <v>1</v>
      </c>
      <c r="S1784">
        <f>VLOOKUP($F1784,'(참고)타워 스텟 가치'!$B$7:$L$11,S$2,0)+(VLOOKUP($F1784,'(참고)타워 스텟 가치'!$B$7:$L$11,S$2,0)*$E1784)</f>
        <v>1814.9062500000121</v>
      </c>
      <c r="T1784">
        <f>VLOOKUP($F1784,'(참고)타워 스텟 가치'!$B$7:$L$11,T$2,0)+(VLOOKUP($F1784,'(참고)타워 스텟 가치'!$B$7:$L$11,T$2,0)*$E1784)</f>
        <v>3266.8312500000216</v>
      </c>
      <c r="U1784">
        <f>VLOOKUP($F1784,'(참고)타워 스텟 가치'!$B$7:$L$11,U$2,0)+(VLOOKUP($F1784,'(참고)타워 스텟 가치'!$B$7:$L$11,U$2,0)*$E1784)</f>
        <v>717000.00000000477</v>
      </c>
      <c r="V1784">
        <f>VLOOKUP($F1784,'(참고)타워 스텟 가치'!$B$7:$L$11,V$2,0)+(VLOOKUP($F1784,'(참고)타워 스텟 가치'!$B$7:$L$11,V$2,0)*$E1784)</f>
        <v>21778.875000000142</v>
      </c>
      <c r="W1784">
        <f>VLOOKUP($F1784,'(참고)타워 스텟 가치'!$B$7:$L$11,W$2,0)+(VLOOKUP($F1784,'(참고)타워 스텟 가치'!$B$7:$L$11,W$2,0)*$E1784)</f>
        <v>362.98125000000238</v>
      </c>
      <c r="X1784">
        <f>VLOOKUP($F1784,'(참고)타워 스텟 가치'!$B$7:$L$11,X$2,0)+(VLOOKUP($F1784,'(참고)타워 스텟 가치'!$B$7:$L$11,X$2,0)*$E1784)</f>
        <v>43.02000000000028</v>
      </c>
      <c r="Y1784">
        <f>VLOOKUP($F1784,'(참고)타워 스텟 가치'!$B$7:$L$11,Y$2,0)+(VLOOKUP($F1784,'(참고)타워 스텟 가치'!$B$7:$L$11,Y$2,0)*$E1784)</f>
        <v>0</v>
      </c>
      <c r="Z1784">
        <f>VLOOKUP($F1784,'(참고)타워 스텟 가치'!$B$7:$L$11,Z$2,0)+(VLOOKUP($F1784,'(참고)타워 스텟 가치'!$B$7:$L$11,Z$2,0)*$E1784)</f>
        <v>0</v>
      </c>
      <c r="AA1784">
        <f>VLOOKUP($F1784,'(참고)타워 스텟 가치'!$B$7:$L$11,AA$2,0)+(VLOOKUP($F1784,'(참고)타워 스텟 가치'!$B$7:$L$11,AA$2,0)*$E1784)</f>
        <v>143.40000000000094</v>
      </c>
      <c r="AB1784">
        <f>SUM('스테이지별 몬스터 스텟'!S1784*'(참고)타워 스텟 가치'!$Q$17,'스테이지별 몬스터 스텟'!T1784*'(참고)타워 스텟 가치'!$R$17,'스테이지별 몬스터 스텟'!U1784*'(참고)타워 스텟 가치'!$S$17,'스테이지별 몬스터 스텟'!V1784*'(참고)타워 스텟 가치'!$T$17,'스테이지별 몬스터 스텟'!W1784*'(참고)타워 스텟 가치'!$U$17,'스테이지별 몬스터 스텟'!X1784*'(참고)타워 스텟 가치'!$V$17,'스테이지별 몬스터 스텟'!Y1784*'(참고)타워 스텟 가치'!$W$17,'스테이지별 몬스터 스텟'!Z1784*'(참고)타워 스텟 가치'!$X$17,'스테이지별 몬스터 스텟'!AA1784*'(참고)타워 스텟 가치'!$Y$17)</f>
        <v>1128643.5918750074</v>
      </c>
      <c r="AC1784">
        <v>2</v>
      </c>
      <c r="AD1784">
        <f>VLOOKUP($F1784,'(참고)타워 스텟 가치'!$B$12:$L$16,AD$2,0)+(VLOOKUP($F1784,'(참고)타워 스텟 가치'!$B$12:$L$16,AD$2,0)*$E1784)</f>
        <v>1814.9062500000121</v>
      </c>
      <c r="AE1784">
        <f>VLOOKUP($F1784,'(참고)타워 스텟 가치'!$B$12:$L$16,AE$2,0)+(VLOOKUP($F1784,'(참고)타워 스텟 가치'!$B$12:$L$16,AE$2,0)*$E1784)</f>
        <v>2177.8875000000144</v>
      </c>
      <c r="AF1784">
        <f>VLOOKUP($F1784,'(참고)타워 스텟 가치'!$B$12:$L$16,AF$2,0)+(VLOOKUP($F1784,'(참고)타워 스텟 가치'!$B$12:$L$16,AF$2,0)*$E1784)</f>
        <v>717000.00000000477</v>
      </c>
      <c r="AG1784">
        <f>VLOOKUP($F1784,'(참고)타워 스텟 가치'!$B$12:$L$16,AG$2,0)+(VLOOKUP($F1784,'(참고)타워 스텟 가치'!$B$12:$L$16,AG$2,0)*$E1784)</f>
        <v>10889.437500000071</v>
      </c>
      <c r="AH1784">
        <f>VLOOKUP($F1784,'(참고)타워 스텟 가치'!$B$12:$L$16,AH$2,0)+(VLOOKUP($F1784,'(참고)타워 스텟 가치'!$B$12:$L$16,AH$2,0)*$E1784)</f>
        <v>362.98125000000238</v>
      </c>
      <c r="AI1784">
        <f>VLOOKUP($F1784,'(참고)타워 스텟 가치'!$B$12:$L$16,AI$2,0)+(VLOOKUP($F1784,'(참고)타워 스텟 가치'!$B$12:$L$16,AI$2,0)*$E1784)</f>
        <v>43.02000000000028</v>
      </c>
      <c r="AJ1784">
        <f>VLOOKUP($F1784,'(참고)타워 스텟 가치'!$B$12:$L$16,AJ$2,0)+(VLOOKUP($F1784,'(참고)타워 스텟 가치'!$B$12:$L$16,AJ$2,0)*$E1784)</f>
        <v>0</v>
      </c>
      <c r="AK1784">
        <f>VLOOKUP($F1784,'(참고)타워 스텟 가치'!$B$12:$L$16,AK$2,0)+(VLOOKUP($F1784,'(참고)타워 스텟 가치'!$B$12:$L$16,AK$2,0)*$E1784)</f>
        <v>0</v>
      </c>
      <c r="AL1784">
        <f>VLOOKUP($F1784,'(참고)타워 스텟 가치'!$B$12:$L$16,AL$2,0)+(VLOOKUP($F1784,'(참고)타워 스텟 가치'!$B$12:$L$16,AL$2,0)*$E1784)</f>
        <v>286.80000000000189</v>
      </c>
      <c r="AM1784">
        <f>SUM('스테이지별 몬스터 스텟'!AD1784*'(참고)타워 스텟 가치'!$Q$17,'스테이지별 몬스터 스텟'!AE1784*'(참고)타워 스텟 가치'!$R$17,'스테이지별 몬스터 스텟'!AF1784*'(참고)타워 스텟 가치'!$S$17,'스테이지별 몬스터 스텟'!AG1784*'(참고)타워 스텟 가치'!$T$17,'스테이지별 몬스터 스텟'!AH1784*'(참고)타워 스텟 가치'!$U$17,'스테이지별 몬스터 스텟'!AI1784*'(참고)타워 스텟 가치'!$V$17,'스테이지별 몬스터 스텟'!AJ1784*'(참고)타워 스텟 가치'!$W$17,'스테이지별 몬스터 스텟'!AK1784*'(참고)타워 스텟 가치'!$X$17,'스테이지별 몬스터 스텟'!AL1784*'(참고)타워 스텟 가치'!$Y$17)</f>
        <v>1105518.1012500075</v>
      </c>
      <c r="AN1784">
        <v>3</v>
      </c>
    </row>
    <row r="1785" spans="3:40" x14ac:dyDescent="0.3">
      <c r="C1785">
        <v>1</v>
      </c>
      <c r="D1785">
        <f t="shared" si="83"/>
        <v>357</v>
      </c>
      <c r="E1785" s="52">
        <f>VLOOKUP(D1785,'스테이지별 난이도 설정'!B:C,2,0)</f>
        <v>142.80000000000095</v>
      </c>
      <c r="F1785" t="str">
        <f t="shared" si="84"/>
        <v>일반</v>
      </c>
      <c r="G1785">
        <f t="shared" si="82"/>
        <v>6</v>
      </c>
      <c r="H1785">
        <f>VLOOKUP($F1785,'(참고)타워 스텟 가치'!$B$2:$L$6,H$2,0)+(VLOOKUP($F1785,'(참고)타워 스텟 가치'!$B$2:$L$6,H$2,0)*$E1785)</f>
        <v>1078.500000000007</v>
      </c>
      <c r="I1785">
        <f>VLOOKUP($F1785,'(참고)타워 스텟 가치'!$B$2:$L$6,I$2,0)+(VLOOKUP($F1785,'(참고)타워 스텟 가치'!$B$2:$L$6,I$2,0)*$E1785)</f>
        <v>215.70000000000141</v>
      </c>
      <c r="J1785">
        <f>VLOOKUP($F1785,'(참고)타워 스텟 가치'!$B$2:$L$6,J$2,0)+(VLOOKUP($F1785,'(참고)타워 스텟 가치'!$B$2:$L$6,J$2,0)*$E1785)</f>
        <v>719000.00000000477</v>
      </c>
      <c r="K1785">
        <f>VLOOKUP($F1785,'(참고)타워 스텟 가치'!$B$2:$L$6,K$2,0)+(VLOOKUP($F1785,'(참고)타워 스텟 가치'!$B$2:$L$6,K$2,0)*$E1785)</f>
        <v>4314.0000000000282</v>
      </c>
      <c r="L1785">
        <f>VLOOKUP($F1785,'(참고)타워 스텟 가치'!$B$2:$L$6,L$2,0)+(VLOOKUP($F1785,'(참고)타워 스텟 가치'!$B$2:$L$6,L$2,0)*$E1785)</f>
        <v>71.900000000000475</v>
      </c>
      <c r="M1785">
        <f>VLOOKUP($F1785,'(참고)타워 스텟 가치'!$B$2:$L$6,M$2,0)+(VLOOKUP($F1785,'(참고)타워 스텟 가치'!$B$2:$L$6,M$2,0)*$E1785)</f>
        <v>43.140000000000278</v>
      </c>
      <c r="N1785">
        <f>VLOOKUP($F1785,'(참고)타워 스텟 가치'!$B$2:$L$6,N$2,0)+(VLOOKUP($F1785,'(참고)타워 스텟 가치'!$B$2:$L$6,N$2,0)*$E1785)</f>
        <v>0</v>
      </c>
      <c r="O1785">
        <f>VLOOKUP($F1785,'(참고)타워 스텟 가치'!$B$2:$L$6,O$2,0)+(VLOOKUP($F1785,'(참고)타워 스텟 가치'!$B$2:$L$6,O$2,0)*$E1785)</f>
        <v>0</v>
      </c>
      <c r="P1785">
        <f>VLOOKUP($F1785,'(참고)타워 스텟 가치'!$B$2:$L$6,P$2,0)+(VLOOKUP($F1785,'(참고)타워 스텟 가치'!$B$2:$L$6,P$2,0)*$E1785)</f>
        <v>100.66000000000066</v>
      </c>
      <c r="Q1785">
        <f>SUM('스테이지별 몬스터 스텟'!H1785*'(참고)타워 스텟 가치'!$Q$17,'스테이지별 몬스터 스텟'!I1785*'(참고)타워 스텟 가치'!$R$17,'스테이지별 몬스터 스텟'!J1785*'(참고)타워 스텟 가치'!$S$17,'스테이지별 몬스터 스텟'!K1785*'(참고)타워 스텟 가치'!$T$17,'스테이지별 몬스터 스텟'!L1785*'(참고)타워 스텟 가치'!$U$17,'스테이지별 몬스터 스텟'!M1785*'(참고)타워 스텟 가치'!$V$17,'스테이지별 몬스터 스텟'!N1785*'(참고)타워 스텟 가치'!$W$17,'스테이지별 몬스터 스텟'!O1785*'(참고)타워 스텟 가치'!$X$17,'스테이지별 몬스터 스텟'!P1785*'(참고)타워 스텟 가치'!$Y$17)</f>
        <v>1089996.8100000073</v>
      </c>
      <c r="R1785">
        <v>1</v>
      </c>
      <c r="S1785">
        <f>VLOOKUP($F1785,'(참고)타워 스텟 가치'!$B$7:$L$11,S$2,0)+(VLOOKUP($F1785,'(참고)타워 스텟 가치'!$B$7:$L$11,S$2,0)*$E1785)</f>
        <v>359.50000000000239</v>
      </c>
      <c r="T1785">
        <f>VLOOKUP($F1785,'(참고)타워 스텟 가치'!$B$7:$L$11,T$2,0)+(VLOOKUP($F1785,'(참고)타워 스텟 가치'!$B$7:$L$11,T$2,0)*$E1785)</f>
        <v>647.10000000000423</v>
      </c>
      <c r="U1785">
        <f>VLOOKUP($F1785,'(참고)타워 스텟 가치'!$B$7:$L$11,U$2,0)+(VLOOKUP($F1785,'(참고)타워 스텟 가치'!$B$7:$L$11,U$2,0)*$E1785)</f>
        <v>719000.00000000477</v>
      </c>
      <c r="V1785">
        <f>VLOOKUP($F1785,'(참고)타워 스텟 가치'!$B$7:$L$11,V$2,0)+(VLOOKUP($F1785,'(참고)타워 스텟 가치'!$B$7:$L$11,V$2,0)*$E1785)</f>
        <v>4314.0000000000282</v>
      </c>
      <c r="W1785">
        <f>VLOOKUP($F1785,'(참고)타워 스텟 가치'!$B$7:$L$11,W$2,0)+(VLOOKUP($F1785,'(참고)타워 스텟 가치'!$B$7:$L$11,W$2,0)*$E1785)</f>
        <v>71.900000000000475</v>
      </c>
      <c r="X1785">
        <f>VLOOKUP($F1785,'(참고)타워 스텟 가치'!$B$7:$L$11,X$2,0)+(VLOOKUP($F1785,'(참고)타워 스텟 가치'!$B$7:$L$11,X$2,0)*$E1785)</f>
        <v>43.140000000000278</v>
      </c>
      <c r="Y1785">
        <f>VLOOKUP($F1785,'(참고)타워 스텟 가치'!$B$7:$L$11,Y$2,0)+(VLOOKUP($F1785,'(참고)타워 스텟 가치'!$B$7:$L$11,Y$2,0)*$E1785)</f>
        <v>0</v>
      </c>
      <c r="Z1785">
        <f>VLOOKUP($F1785,'(참고)타워 스텟 가치'!$B$7:$L$11,Z$2,0)+(VLOOKUP($F1785,'(참고)타워 스텟 가치'!$B$7:$L$11,Z$2,0)*$E1785)</f>
        <v>0</v>
      </c>
      <c r="AA1785">
        <f>VLOOKUP($F1785,'(참고)타워 스텟 가치'!$B$7:$L$11,AA$2,0)+(VLOOKUP($F1785,'(참고)타워 스텟 가치'!$B$7:$L$11,AA$2,0)*$E1785)</f>
        <v>100.66000000000066</v>
      </c>
      <c r="AB1785">
        <f>SUM('스테이지별 몬스터 스텟'!S1785*'(참고)타워 스텟 가치'!$Q$17,'스테이지별 몬스터 스텟'!T1785*'(참고)타워 스텟 가치'!$R$17,'스테이지별 몬스터 스텟'!U1785*'(참고)타워 스텟 가치'!$S$17,'스테이지별 몬스터 스텟'!V1785*'(참고)타워 스텟 가치'!$T$17,'스테이지별 몬스터 스텟'!W1785*'(참고)타워 스텟 가치'!$U$17,'스테이지별 몬스터 스텟'!X1785*'(참고)타워 스텟 가치'!$V$17,'스테이지별 몬스터 스텟'!Y1785*'(참고)타워 스텟 가치'!$W$17,'스테이지별 몬스터 스텟'!Z1785*'(참고)타워 스텟 가치'!$X$17,'스테이지별 몬스터 스텟'!AA1785*'(참고)타워 스텟 가치'!$Y$17)</f>
        <v>1089205.9100000071</v>
      </c>
      <c r="AC1785">
        <v>2</v>
      </c>
      <c r="AD1785">
        <f>VLOOKUP($F1785,'(참고)타워 스텟 가치'!$B$12:$L$16,AD$2,0)+(VLOOKUP($F1785,'(참고)타워 스텟 가치'!$B$12:$L$16,AD$2,0)*$E1785)</f>
        <v>359.50000000000239</v>
      </c>
      <c r="AE1785">
        <f>VLOOKUP($F1785,'(참고)타워 스텟 가치'!$B$12:$L$16,AE$2,0)+(VLOOKUP($F1785,'(참고)타워 스텟 가치'!$B$12:$L$16,AE$2,0)*$E1785)</f>
        <v>431.40000000000282</v>
      </c>
      <c r="AF1785">
        <f>VLOOKUP($F1785,'(참고)타워 스텟 가치'!$B$12:$L$16,AF$2,0)+(VLOOKUP($F1785,'(참고)타워 스텟 가치'!$B$12:$L$16,AF$2,0)*$E1785)</f>
        <v>719000.00000000477</v>
      </c>
      <c r="AG1785">
        <f>VLOOKUP($F1785,'(참고)타워 스텟 가치'!$B$12:$L$16,AG$2,0)+(VLOOKUP($F1785,'(참고)타워 스텟 가치'!$B$12:$L$16,AG$2,0)*$E1785)</f>
        <v>2157.0000000000141</v>
      </c>
      <c r="AH1785">
        <f>VLOOKUP($F1785,'(참고)타워 스텟 가치'!$B$12:$L$16,AH$2,0)+(VLOOKUP($F1785,'(참고)타워 스텟 가치'!$B$12:$L$16,AH$2,0)*$E1785)</f>
        <v>71.900000000000475</v>
      </c>
      <c r="AI1785">
        <f>VLOOKUP($F1785,'(참고)타워 스텟 가치'!$B$12:$L$16,AI$2,0)+(VLOOKUP($F1785,'(참고)타워 스텟 가치'!$B$12:$L$16,AI$2,0)*$E1785)</f>
        <v>43.140000000000278</v>
      </c>
      <c r="AJ1785">
        <f>VLOOKUP($F1785,'(참고)타워 스텟 가치'!$B$12:$L$16,AJ$2,0)+(VLOOKUP($F1785,'(참고)타워 스텟 가치'!$B$12:$L$16,AJ$2,0)*$E1785)</f>
        <v>0</v>
      </c>
      <c r="AK1785">
        <f>VLOOKUP($F1785,'(참고)타워 스텟 가치'!$B$12:$L$16,AK$2,0)+(VLOOKUP($F1785,'(참고)타워 스텟 가치'!$B$12:$L$16,AK$2,0)*$E1785)</f>
        <v>0</v>
      </c>
      <c r="AL1785">
        <f>VLOOKUP($F1785,'(참고)타워 스텟 가치'!$B$12:$L$16,AL$2,0)+(VLOOKUP($F1785,'(참고)타워 스텟 가치'!$B$12:$L$16,AL$2,0)*$E1785)</f>
        <v>201.32000000000133</v>
      </c>
      <c r="AM1785">
        <f>SUM('스테이지별 몬스터 스텟'!AD1785*'(참고)타워 스텟 가치'!$Q$17,'스테이지별 몬스터 스텟'!AE1785*'(참고)타워 스텟 가치'!$R$17,'스테이지별 몬스터 스텟'!AF1785*'(참고)타워 스텟 가치'!$S$17,'스테이지별 몬스터 스텟'!AG1785*'(참고)타워 스텟 가치'!$T$17,'스테이지별 몬스터 스텟'!AH1785*'(참고)타워 스텟 가치'!$U$17,'스테이지별 몬스터 스텟'!AI1785*'(참고)타워 스텟 가치'!$V$17,'스테이지별 몬스터 스텟'!AJ1785*'(참고)타워 스텟 가치'!$W$17,'스테이지별 몬스터 스텟'!AK1785*'(참고)타워 스텟 가치'!$X$17,'스테이지별 몬스터 스텟'!AL1785*'(참고)타워 스텟 가치'!$Y$17)</f>
        <v>1084769.6800000072</v>
      </c>
      <c r="AN1785">
        <v>3</v>
      </c>
    </row>
    <row r="1786" spans="3:40" x14ac:dyDescent="0.3">
      <c r="C1786">
        <v>2</v>
      </c>
      <c r="D1786">
        <f t="shared" si="83"/>
        <v>357</v>
      </c>
      <c r="E1786" s="52">
        <f>VLOOKUP(D1786,'스테이지별 난이도 설정'!B:C,2,0)</f>
        <v>142.80000000000095</v>
      </c>
      <c r="F1786" t="str">
        <f t="shared" si="84"/>
        <v>레어</v>
      </c>
      <c r="G1786">
        <f t="shared" si="82"/>
        <v>6</v>
      </c>
      <c r="H1786">
        <f>VLOOKUP($F1786,'(참고)타워 스텟 가치'!$B$2:$L$6,H$2,0)+(VLOOKUP($F1786,'(참고)타워 스텟 가치'!$B$2:$L$6,H$2,0)*$E1786)</f>
        <v>1617.7500000000107</v>
      </c>
      <c r="I1786">
        <f>VLOOKUP($F1786,'(참고)타워 스텟 가치'!$B$2:$L$6,I$2,0)+(VLOOKUP($F1786,'(참고)타워 스텟 가치'!$B$2:$L$6,I$2,0)*$E1786)</f>
        <v>323.55000000000211</v>
      </c>
      <c r="J1786">
        <f>VLOOKUP($F1786,'(참고)타워 스텟 가치'!$B$2:$L$6,J$2,0)+(VLOOKUP($F1786,'(참고)타워 스텟 가치'!$B$2:$L$6,J$2,0)*$E1786)</f>
        <v>719000.00000000477</v>
      </c>
      <c r="K1786">
        <f>VLOOKUP($F1786,'(참고)타워 스텟 가치'!$B$2:$L$6,K$2,0)+(VLOOKUP($F1786,'(참고)타워 스텟 가치'!$B$2:$L$6,K$2,0)*$E1786)</f>
        <v>6471.0000000000427</v>
      </c>
      <c r="L1786">
        <f>VLOOKUP($F1786,'(참고)타워 스텟 가치'!$B$2:$L$6,L$2,0)+(VLOOKUP($F1786,'(참고)타워 스텟 가치'!$B$2:$L$6,L$2,0)*$E1786)</f>
        <v>107.8500000000007</v>
      </c>
      <c r="M1786">
        <f>VLOOKUP($F1786,'(참고)타워 스텟 가치'!$B$2:$L$6,M$2,0)+(VLOOKUP($F1786,'(참고)타워 스텟 가치'!$B$2:$L$6,M$2,0)*$E1786)</f>
        <v>43.140000000000278</v>
      </c>
      <c r="N1786">
        <f>VLOOKUP($F1786,'(참고)타워 스텟 가치'!$B$2:$L$6,N$2,0)+(VLOOKUP($F1786,'(참고)타워 스텟 가치'!$B$2:$L$6,N$2,0)*$E1786)</f>
        <v>0</v>
      </c>
      <c r="O1786">
        <f>VLOOKUP($F1786,'(참고)타워 스텟 가치'!$B$2:$L$6,O$2,0)+(VLOOKUP($F1786,'(참고)타워 스텟 가치'!$B$2:$L$6,O$2,0)*$E1786)</f>
        <v>0</v>
      </c>
      <c r="P1786">
        <f>VLOOKUP($F1786,'(참고)타워 스텟 가치'!$B$2:$L$6,P$2,0)+(VLOOKUP($F1786,'(참고)타워 스텟 가치'!$B$2:$L$6,P$2,0)*$E1786)</f>
        <v>100.66000000000066</v>
      </c>
      <c r="Q1786">
        <f>SUM('스테이지별 몬스터 스텟'!H1786*'(참고)타워 스텟 가치'!$Q$17,'스테이지별 몬스터 스텟'!I1786*'(참고)타워 스텟 가치'!$R$17,'스테이지별 몬스터 스텟'!J1786*'(참고)타워 스텟 가치'!$S$17,'스테이지별 몬스터 스텟'!K1786*'(참고)타워 스텟 가치'!$T$17,'스테이지별 몬스터 스텟'!L1786*'(참고)타워 스텟 가치'!$U$17,'스테이지별 몬스터 스텟'!M1786*'(참고)타워 스텟 가치'!$V$17,'스테이지별 몬스터 스텟'!N1786*'(참고)타워 스텟 가치'!$W$17,'스테이지별 몬스터 스텟'!O1786*'(참고)타워 스텟 가치'!$X$17,'스테이지별 몬스터 스텟'!P1786*'(참고)타워 스텟 가치'!$Y$17)</f>
        <v>1095622.9850000071</v>
      </c>
      <c r="R1786">
        <v>1</v>
      </c>
      <c r="S1786">
        <f>VLOOKUP($F1786,'(참고)타워 스텟 가치'!$B$7:$L$11,S$2,0)+(VLOOKUP($F1786,'(참고)타워 스텟 가치'!$B$7:$L$11,S$2,0)*$E1786)</f>
        <v>539.25000000000352</v>
      </c>
      <c r="T1786">
        <f>VLOOKUP($F1786,'(참고)타워 스텟 가치'!$B$7:$L$11,T$2,0)+(VLOOKUP($F1786,'(참고)타워 스텟 가치'!$B$7:$L$11,T$2,0)*$E1786)</f>
        <v>970.65000000000646</v>
      </c>
      <c r="U1786">
        <f>VLOOKUP($F1786,'(참고)타워 스텟 가치'!$B$7:$L$11,U$2,0)+(VLOOKUP($F1786,'(참고)타워 스텟 가치'!$B$7:$L$11,U$2,0)*$E1786)</f>
        <v>719000.00000000477</v>
      </c>
      <c r="V1786">
        <f>VLOOKUP($F1786,'(참고)타워 스텟 가치'!$B$7:$L$11,V$2,0)+(VLOOKUP($F1786,'(참고)타워 스텟 가치'!$B$7:$L$11,V$2,0)*$E1786)</f>
        <v>6471.0000000000427</v>
      </c>
      <c r="W1786">
        <f>VLOOKUP($F1786,'(참고)타워 스텟 가치'!$B$7:$L$11,W$2,0)+(VLOOKUP($F1786,'(참고)타워 스텟 가치'!$B$7:$L$11,W$2,0)*$E1786)</f>
        <v>107.8500000000007</v>
      </c>
      <c r="X1786">
        <f>VLOOKUP($F1786,'(참고)타워 스텟 가치'!$B$7:$L$11,X$2,0)+(VLOOKUP($F1786,'(참고)타워 스텟 가치'!$B$7:$L$11,X$2,0)*$E1786)</f>
        <v>43.140000000000278</v>
      </c>
      <c r="Y1786">
        <f>VLOOKUP($F1786,'(참고)타워 스텟 가치'!$B$7:$L$11,Y$2,0)+(VLOOKUP($F1786,'(참고)타워 스텟 가치'!$B$7:$L$11,Y$2,0)*$E1786)</f>
        <v>0</v>
      </c>
      <c r="Z1786">
        <f>VLOOKUP($F1786,'(참고)타워 스텟 가치'!$B$7:$L$11,Z$2,0)+(VLOOKUP($F1786,'(참고)타워 스텟 가치'!$B$7:$L$11,Z$2,0)*$E1786)</f>
        <v>0</v>
      </c>
      <c r="AA1786">
        <f>VLOOKUP($F1786,'(참고)타워 스텟 가치'!$B$7:$L$11,AA$2,0)+(VLOOKUP($F1786,'(참고)타워 스텟 가치'!$B$7:$L$11,AA$2,0)*$E1786)</f>
        <v>100.66000000000066</v>
      </c>
      <c r="AB1786">
        <f>SUM('스테이지별 몬스터 스텟'!S1786*'(참고)타워 스텟 가치'!$Q$17,'스테이지별 몬스터 스텟'!T1786*'(참고)타워 스텟 가치'!$R$17,'스테이지별 몬스터 스텟'!U1786*'(참고)타워 스텟 가치'!$S$17,'스테이지별 몬스터 스텟'!V1786*'(참고)타워 스텟 가치'!$T$17,'스테이지별 몬스터 스텟'!W1786*'(참고)타워 스텟 가치'!$U$17,'스테이지별 몬스터 스텟'!X1786*'(참고)타워 스텟 가치'!$V$17,'스테이지별 몬스터 스텟'!Y1786*'(참고)타워 스텟 가치'!$W$17,'스테이지별 몬스터 스텟'!Z1786*'(참고)타워 스텟 가치'!$X$17,'스테이지별 몬스터 스텟'!AA1786*'(참고)타워 스텟 가치'!$Y$17)</f>
        <v>1094436.6350000072</v>
      </c>
      <c r="AC1786">
        <v>2</v>
      </c>
      <c r="AD1786">
        <f>VLOOKUP($F1786,'(참고)타워 스텟 가치'!$B$12:$L$16,AD$2,0)+(VLOOKUP($F1786,'(참고)타워 스텟 가치'!$B$12:$L$16,AD$2,0)*$E1786)</f>
        <v>539.25000000000352</v>
      </c>
      <c r="AE1786">
        <f>VLOOKUP($F1786,'(참고)타워 스텟 가치'!$B$12:$L$16,AE$2,0)+(VLOOKUP($F1786,'(참고)타워 스텟 가치'!$B$12:$L$16,AE$2,0)*$E1786)</f>
        <v>647.10000000000423</v>
      </c>
      <c r="AF1786">
        <f>VLOOKUP($F1786,'(참고)타워 스텟 가치'!$B$12:$L$16,AF$2,0)+(VLOOKUP($F1786,'(참고)타워 스텟 가치'!$B$12:$L$16,AF$2,0)*$E1786)</f>
        <v>719000.00000000477</v>
      </c>
      <c r="AG1786">
        <f>VLOOKUP($F1786,'(참고)타워 스텟 가치'!$B$12:$L$16,AG$2,0)+(VLOOKUP($F1786,'(참고)타워 스텟 가치'!$B$12:$L$16,AG$2,0)*$E1786)</f>
        <v>3235.5000000000214</v>
      </c>
      <c r="AH1786">
        <f>VLOOKUP($F1786,'(참고)타워 스텟 가치'!$B$12:$L$16,AH$2,0)+(VLOOKUP($F1786,'(참고)타워 스텟 가치'!$B$12:$L$16,AH$2,0)*$E1786)</f>
        <v>107.8500000000007</v>
      </c>
      <c r="AI1786">
        <f>VLOOKUP($F1786,'(참고)타워 스텟 가치'!$B$12:$L$16,AI$2,0)+(VLOOKUP($F1786,'(참고)타워 스텟 가치'!$B$12:$L$16,AI$2,0)*$E1786)</f>
        <v>43.140000000000278</v>
      </c>
      <c r="AJ1786">
        <f>VLOOKUP($F1786,'(참고)타워 스텟 가치'!$B$12:$L$16,AJ$2,0)+(VLOOKUP($F1786,'(참고)타워 스텟 가치'!$B$12:$L$16,AJ$2,0)*$E1786)</f>
        <v>0</v>
      </c>
      <c r="AK1786">
        <f>VLOOKUP($F1786,'(참고)타워 스텟 가치'!$B$12:$L$16,AK$2,0)+(VLOOKUP($F1786,'(참고)타워 스텟 가치'!$B$12:$L$16,AK$2,0)*$E1786)</f>
        <v>0</v>
      </c>
      <c r="AL1786">
        <f>VLOOKUP($F1786,'(참고)타워 스텟 가치'!$B$12:$L$16,AL$2,0)+(VLOOKUP($F1786,'(참고)타워 스텟 가치'!$B$12:$L$16,AL$2,0)*$E1786)</f>
        <v>201.32000000000133</v>
      </c>
      <c r="AM1786">
        <f>SUM('스테이지별 몬스터 스텟'!AD1786*'(참고)타워 스텟 가치'!$Q$17,'스테이지별 몬스터 스텟'!AE1786*'(참고)타워 스텟 가치'!$R$17,'스테이지별 몬스터 스텟'!AF1786*'(참고)타워 스텟 가치'!$S$17,'스테이지별 몬스터 스텟'!AG1786*'(참고)타워 스텟 가치'!$T$17,'스테이지별 몬스터 스텟'!AH1786*'(참고)타워 스텟 가치'!$U$17,'스테이지별 몬스터 스텟'!AI1786*'(참고)타워 스텟 가치'!$V$17,'스테이지별 몬스터 스텟'!AJ1786*'(참고)타워 스텟 가치'!$W$17,'스테이지별 몬스터 스텟'!AK1786*'(참고)타워 스텟 가치'!$X$17,'스테이지별 몬스터 스텟'!AL1786*'(참고)타워 스텟 가치'!$Y$17)</f>
        <v>1087681.6300000069</v>
      </c>
      <c r="AN1786">
        <v>3</v>
      </c>
    </row>
    <row r="1787" spans="3:40" x14ac:dyDescent="0.3">
      <c r="C1787">
        <v>3</v>
      </c>
      <c r="D1787">
        <f t="shared" si="83"/>
        <v>357</v>
      </c>
      <c r="E1787" s="52">
        <f>VLOOKUP(D1787,'스테이지별 난이도 설정'!B:C,2,0)</f>
        <v>142.80000000000095</v>
      </c>
      <c r="F1787" t="str">
        <f t="shared" si="84"/>
        <v>에픽</v>
      </c>
      <c r="G1787">
        <f t="shared" si="82"/>
        <v>6</v>
      </c>
      <c r="H1787">
        <f>VLOOKUP($F1787,'(참고)타워 스텟 가치'!$B$2:$L$6,H$2,0)+(VLOOKUP($F1787,'(참고)타워 스텟 가치'!$B$2:$L$6,H$2,0)*$E1787)</f>
        <v>2426.6250000000159</v>
      </c>
      <c r="I1787">
        <f>VLOOKUP($F1787,'(참고)타워 스텟 가치'!$B$2:$L$6,I$2,0)+(VLOOKUP($F1787,'(참고)타워 스텟 가치'!$B$2:$L$6,I$2,0)*$E1787)</f>
        <v>485.32500000000323</v>
      </c>
      <c r="J1787">
        <f>VLOOKUP($F1787,'(참고)타워 스텟 가치'!$B$2:$L$6,J$2,0)+(VLOOKUP($F1787,'(참고)타워 스텟 가치'!$B$2:$L$6,J$2,0)*$E1787)</f>
        <v>719000.00000000477</v>
      </c>
      <c r="K1787">
        <f>VLOOKUP($F1787,'(참고)타워 스텟 가치'!$B$2:$L$6,K$2,0)+(VLOOKUP($F1787,'(참고)타워 스텟 가치'!$B$2:$L$6,K$2,0)*$E1787)</f>
        <v>9706.5000000000637</v>
      </c>
      <c r="L1787">
        <f>VLOOKUP($F1787,'(참고)타워 스텟 가치'!$B$2:$L$6,L$2,0)+(VLOOKUP($F1787,'(참고)타워 스텟 가치'!$B$2:$L$6,L$2,0)*$E1787)</f>
        <v>161.77500000000106</v>
      </c>
      <c r="M1787">
        <f>VLOOKUP($F1787,'(참고)타워 스텟 가치'!$B$2:$L$6,M$2,0)+(VLOOKUP($F1787,'(참고)타워 스텟 가치'!$B$2:$L$6,M$2,0)*$E1787)</f>
        <v>43.140000000000278</v>
      </c>
      <c r="N1787">
        <f>VLOOKUP($F1787,'(참고)타워 스텟 가치'!$B$2:$L$6,N$2,0)+(VLOOKUP($F1787,'(참고)타워 스텟 가치'!$B$2:$L$6,N$2,0)*$E1787)</f>
        <v>0</v>
      </c>
      <c r="O1787">
        <f>VLOOKUP($F1787,'(참고)타워 스텟 가치'!$B$2:$L$6,O$2,0)+(VLOOKUP($F1787,'(참고)타워 스텟 가치'!$B$2:$L$6,O$2,0)*$E1787)</f>
        <v>0</v>
      </c>
      <c r="P1787">
        <f>VLOOKUP($F1787,'(참고)타워 스텟 가치'!$B$2:$L$6,P$2,0)+(VLOOKUP($F1787,'(참고)타워 스텟 가치'!$B$2:$L$6,P$2,0)*$E1787)</f>
        <v>100.66000000000066</v>
      </c>
      <c r="Q1787">
        <f>SUM('스테이지별 몬스터 스텟'!H1787*'(참고)타워 스텟 가치'!$Q$17,'스테이지별 몬스터 스텟'!I1787*'(참고)타워 스텟 가치'!$R$17,'스테이지별 몬스터 스텟'!J1787*'(참고)타워 스텟 가치'!$S$17,'스테이지별 몬스터 스텟'!K1787*'(참고)타워 스텟 가치'!$T$17,'스테이지별 몬스터 스텟'!L1787*'(참고)타워 스텟 가치'!$U$17,'스테이지별 몬스터 스텟'!M1787*'(참고)타워 스텟 가치'!$V$17,'스테이지별 몬스터 스텟'!N1787*'(참고)타워 스텟 가치'!$W$17,'스테이지별 몬스터 스텟'!O1787*'(참고)타워 스텟 가치'!$X$17,'스테이지별 몬스터 스텟'!P1787*'(참고)타워 스텟 가치'!$Y$17)</f>
        <v>1104062.2475000075</v>
      </c>
      <c r="R1787">
        <v>1</v>
      </c>
      <c r="S1787">
        <f>VLOOKUP($F1787,'(참고)타워 스텟 가치'!$B$7:$L$11,S$2,0)+(VLOOKUP($F1787,'(참고)타워 스텟 가치'!$B$7:$L$11,S$2,0)*$E1787)</f>
        <v>808.87500000000534</v>
      </c>
      <c r="T1787">
        <f>VLOOKUP($F1787,'(참고)타워 스텟 가치'!$B$7:$L$11,T$2,0)+(VLOOKUP($F1787,'(참고)타워 스텟 가치'!$B$7:$L$11,T$2,0)*$E1787)</f>
        <v>1455.9750000000097</v>
      </c>
      <c r="U1787">
        <f>VLOOKUP($F1787,'(참고)타워 스텟 가치'!$B$7:$L$11,U$2,0)+(VLOOKUP($F1787,'(참고)타워 스텟 가치'!$B$7:$L$11,U$2,0)*$E1787)</f>
        <v>719000.00000000477</v>
      </c>
      <c r="V1787">
        <f>VLOOKUP($F1787,'(참고)타워 스텟 가치'!$B$7:$L$11,V$2,0)+(VLOOKUP($F1787,'(참고)타워 스텟 가치'!$B$7:$L$11,V$2,0)*$E1787)</f>
        <v>9706.5000000000637</v>
      </c>
      <c r="W1787">
        <f>VLOOKUP($F1787,'(참고)타워 스텟 가치'!$B$7:$L$11,W$2,0)+(VLOOKUP($F1787,'(참고)타워 스텟 가치'!$B$7:$L$11,W$2,0)*$E1787)</f>
        <v>161.77500000000106</v>
      </c>
      <c r="X1787">
        <f>VLOOKUP($F1787,'(참고)타워 스텟 가치'!$B$7:$L$11,X$2,0)+(VLOOKUP($F1787,'(참고)타워 스텟 가치'!$B$7:$L$11,X$2,0)*$E1787)</f>
        <v>43.140000000000278</v>
      </c>
      <c r="Y1787">
        <f>VLOOKUP($F1787,'(참고)타워 스텟 가치'!$B$7:$L$11,Y$2,0)+(VLOOKUP($F1787,'(참고)타워 스텟 가치'!$B$7:$L$11,Y$2,0)*$E1787)</f>
        <v>0</v>
      </c>
      <c r="Z1787">
        <f>VLOOKUP($F1787,'(참고)타워 스텟 가치'!$B$7:$L$11,Z$2,0)+(VLOOKUP($F1787,'(참고)타워 스텟 가치'!$B$7:$L$11,Z$2,0)*$E1787)</f>
        <v>0</v>
      </c>
      <c r="AA1787">
        <f>VLOOKUP($F1787,'(참고)타워 스텟 가치'!$B$7:$L$11,AA$2,0)+(VLOOKUP($F1787,'(참고)타워 스텟 가치'!$B$7:$L$11,AA$2,0)*$E1787)</f>
        <v>100.66000000000066</v>
      </c>
      <c r="AB1787">
        <f>SUM('스테이지별 몬스터 스텟'!S1787*'(참고)타워 스텟 가치'!$Q$17,'스테이지별 몬스터 스텟'!T1787*'(참고)타워 스텟 가치'!$R$17,'스테이지별 몬스터 스텟'!U1787*'(참고)타워 스텟 가치'!$S$17,'스테이지별 몬스터 스텟'!V1787*'(참고)타워 스텟 가치'!$T$17,'스테이지별 몬스터 스텟'!W1787*'(참고)타워 스텟 가치'!$U$17,'스테이지별 몬스터 스텟'!X1787*'(참고)타워 스텟 가치'!$V$17,'스테이지별 몬스터 스텟'!Y1787*'(참고)타워 스텟 가치'!$W$17,'스테이지별 몬스터 스텟'!Z1787*'(참고)타워 스텟 가치'!$X$17,'스테이지별 몬스터 스텟'!AA1787*'(참고)타워 스텟 가치'!$Y$17)</f>
        <v>1102282.7225000076</v>
      </c>
      <c r="AC1787">
        <v>2</v>
      </c>
      <c r="AD1787">
        <f>VLOOKUP($F1787,'(참고)타워 스텟 가치'!$B$12:$L$16,AD$2,0)+(VLOOKUP($F1787,'(참고)타워 스텟 가치'!$B$12:$L$16,AD$2,0)*$E1787)</f>
        <v>808.87500000000534</v>
      </c>
      <c r="AE1787">
        <f>VLOOKUP($F1787,'(참고)타워 스텟 가치'!$B$12:$L$16,AE$2,0)+(VLOOKUP($F1787,'(참고)타워 스텟 가치'!$B$12:$L$16,AE$2,0)*$E1787)</f>
        <v>970.65000000000646</v>
      </c>
      <c r="AF1787">
        <f>VLOOKUP($F1787,'(참고)타워 스텟 가치'!$B$12:$L$16,AF$2,0)+(VLOOKUP($F1787,'(참고)타워 스텟 가치'!$B$12:$L$16,AF$2,0)*$E1787)</f>
        <v>719000.00000000477</v>
      </c>
      <c r="AG1787">
        <f>VLOOKUP($F1787,'(참고)타워 스텟 가치'!$B$12:$L$16,AG$2,0)+(VLOOKUP($F1787,'(참고)타워 스텟 가치'!$B$12:$L$16,AG$2,0)*$E1787)</f>
        <v>4853.2500000000318</v>
      </c>
      <c r="AH1787">
        <f>VLOOKUP($F1787,'(참고)타워 스텟 가치'!$B$12:$L$16,AH$2,0)+(VLOOKUP($F1787,'(참고)타워 스텟 가치'!$B$12:$L$16,AH$2,0)*$E1787)</f>
        <v>161.77500000000106</v>
      </c>
      <c r="AI1787">
        <f>VLOOKUP($F1787,'(참고)타워 스텟 가치'!$B$12:$L$16,AI$2,0)+(VLOOKUP($F1787,'(참고)타워 스텟 가치'!$B$12:$L$16,AI$2,0)*$E1787)</f>
        <v>43.140000000000278</v>
      </c>
      <c r="AJ1787">
        <f>VLOOKUP($F1787,'(참고)타워 스텟 가치'!$B$12:$L$16,AJ$2,0)+(VLOOKUP($F1787,'(참고)타워 스텟 가치'!$B$12:$L$16,AJ$2,0)*$E1787)</f>
        <v>0</v>
      </c>
      <c r="AK1787">
        <f>VLOOKUP($F1787,'(참고)타워 스텟 가치'!$B$12:$L$16,AK$2,0)+(VLOOKUP($F1787,'(참고)타워 스텟 가치'!$B$12:$L$16,AK$2,0)*$E1787)</f>
        <v>0</v>
      </c>
      <c r="AL1787">
        <f>VLOOKUP($F1787,'(참고)타워 스텟 가치'!$B$12:$L$16,AL$2,0)+(VLOOKUP($F1787,'(참고)타워 스텟 가치'!$B$12:$L$16,AL$2,0)*$E1787)</f>
        <v>201.32000000000133</v>
      </c>
      <c r="AM1787">
        <f>SUM('스테이지별 몬스터 스텟'!AD1787*'(참고)타워 스텟 가치'!$Q$17,'스테이지별 몬스터 스텟'!AE1787*'(참고)타워 스텟 가치'!$R$17,'스테이지별 몬스터 스텟'!AF1787*'(참고)타워 스텟 가치'!$S$17,'스테이지별 몬스터 스텟'!AG1787*'(참고)타워 스텟 가치'!$T$17,'스테이지별 몬스터 스텟'!AH1787*'(참고)타워 스텟 가치'!$U$17,'스테이지별 몬스터 스텟'!AI1787*'(참고)타워 스텟 가치'!$V$17,'스테이지별 몬스터 스텟'!AJ1787*'(참고)타워 스텟 가치'!$W$17,'스테이지별 몬스터 스텟'!AK1787*'(참고)타워 스텟 가치'!$X$17,'스테이지별 몬스터 스텟'!AL1787*'(참고)타워 스텟 가치'!$Y$17)</f>
        <v>1092049.5550000072</v>
      </c>
      <c r="AN1787">
        <v>3</v>
      </c>
    </row>
    <row r="1788" spans="3:40" x14ac:dyDescent="0.3">
      <c r="C1788">
        <v>4</v>
      </c>
      <c r="D1788">
        <f t="shared" si="83"/>
        <v>357</v>
      </c>
      <c r="E1788" s="52">
        <f>VLOOKUP(D1788,'스테이지별 난이도 설정'!B:C,2,0)</f>
        <v>142.80000000000095</v>
      </c>
      <c r="F1788" t="str">
        <f t="shared" si="84"/>
        <v>유니크</v>
      </c>
      <c r="G1788">
        <f t="shared" si="82"/>
        <v>6</v>
      </c>
      <c r="H1788">
        <f>VLOOKUP($F1788,'(참고)타워 스텟 가치'!$B$2:$L$6,H$2,0)+(VLOOKUP($F1788,'(참고)타워 스텟 가치'!$B$2:$L$6,H$2,0)*$E1788)</f>
        <v>3639.9375000000241</v>
      </c>
      <c r="I1788">
        <f>VLOOKUP($F1788,'(참고)타워 스텟 가치'!$B$2:$L$6,I$2,0)+(VLOOKUP($F1788,'(참고)타워 스텟 가치'!$B$2:$L$6,I$2,0)*$E1788)</f>
        <v>727.98750000000484</v>
      </c>
      <c r="J1788">
        <f>VLOOKUP($F1788,'(참고)타워 스텟 가치'!$B$2:$L$6,J$2,0)+(VLOOKUP($F1788,'(참고)타워 스텟 가치'!$B$2:$L$6,J$2,0)*$E1788)</f>
        <v>719000.00000000477</v>
      </c>
      <c r="K1788">
        <f>VLOOKUP($F1788,'(참고)타워 스텟 가치'!$B$2:$L$6,K$2,0)+(VLOOKUP($F1788,'(참고)타워 스텟 가치'!$B$2:$L$6,K$2,0)*$E1788)</f>
        <v>14559.750000000096</v>
      </c>
      <c r="L1788">
        <f>VLOOKUP($F1788,'(참고)타워 스텟 가치'!$B$2:$L$6,L$2,0)+(VLOOKUP($F1788,'(참고)타워 스텟 가치'!$B$2:$L$6,L$2,0)*$E1788)</f>
        <v>242.66250000000161</v>
      </c>
      <c r="M1788">
        <f>VLOOKUP($F1788,'(참고)타워 스텟 가치'!$B$2:$L$6,M$2,0)+(VLOOKUP($F1788,'(참고)타워 스텟 가치'!$B$2:$L$6,M$2,0)*$E1788)</f>
        <v>43.140000000000278</v>
      </c>
      <c r="N1788">
        <f>VLOOKUP($F1788,'(참고)타워 스텟 가치'!$B$2:$L$6,N$2,0)+(VLOOKUP($F1788,'(참고)타워 스텟 가치'!$B$2:$L$6,N$2,0)*$E1788)</f>
        <v>0</v>
      </c>
      <c r="O1788">
        <f>VLOOKUP($F1788,'(참고)타워 스텟 가치'!$B$2:$L$6,O$2,0)+(VLOOKUP($F1788,'(참고)타워 스텟 가치'!$B$2:$L$6,O$2,0)*$E1788)</f>
        <v>0</v>
      </c>
      <c r="P1788">
        <f>VLOOKUP($F1788,'(참고)타워 스텟 가치'!$B$2:$L$6,P$2,0)+(VLOOKUP($F1788,'(참고)타워 스텟 가치'!$B$2:$L$6,P$2,0)*$E1788)</f>
        <v>143.80000000000095</v>
      </c>
      <c r="Q1788">
        <f>SUM('스테이지별 몬스터 스텟'!H1788*'(참고)타워 스텟 가치'!$Q$17,'스테이지별 몬스터 스텟'!I1788*'(참고)타워 스텟 가치'!$R$17,'스테이지별 몬스터 스텟'!J1788*'(참고)타워 스텟 가치'!$S$17,'스테이지별 몬스터 스텟'!K1788*'(참고)타워 스텟 가치'!$T$17,'스테이지별 몬스터 스텟'!L1788*'(참고)타워 스텟 가치'!$U$17,'스테이지별 몬스터 스텟'!M1788*'(참고)타워 스텟 가치'!$V$17,'스테이지별 몬스터 스텟'!N1788*'(참고)타워 스텟 가치'!$W$17,'스테이지별 몬스터 스텟'!O1788*'(참고)타워 스텟 가치'!$X$17,'스테이지별 몬스터 스텟'!P1788*'(참고)타워 스텟 가치'!$Y$17)</f>
        <v>1116807.4212500073</v>
      </c>
      <c r="R1788">
        <v>1</v>
      </c>
      <c r="S1788">
        <f>VLOOKUP($F1788,'(참고)타워 스텟 가치'!$B$7:$L$11,S$2,0)+(VLOOKUP($F1788,'(참고)타워 스텟 가치'!$B$7:$L$11,S$2,0)*$E1788)</f>
        <v>1213.312500000008</v>
      </c>
      <c r="T1788">
        <f>VLOOKUP($F1788,'(참고)타워 스텟 가치'!$B$7:$L$11,T$2,0)+(VLOOKUP($F1788,'(참고)타워 스텟 가치'!$B$7:$L$11,T$2,0)*$E1788)</f>
        <v>2183.9625000000146</v>
      </c>
      <c r="U1788">
        <f>VLOOKUP($F1788,'(참고)타워 스텟 가치'!$B$7:$L$11,U$2,0)+(VLOOKUP($F1788,'(참고)타워 스텟 가치'!$B$7:$L$11,U$2,0)*$E1788)</f>
        <v>719000.00000000477</v>
      </c>
      <c r="V1788">
        <f>VLOOKUP($F1788,'(참고)타워 스텟 가치'!$B$7:$L$11,V$2,0)+(VLOOKUP($F1788,'(참고)타워 스텟 가치'!$B$7:$L$11,V$2,0)*$E1788)</f>
        <v>14559.750000000096</v>
      </c>
      <c r="W1788">
        <f>VLOOKUP($F1788,'(참고)타워 스텟 가치'!$B$7:$L$11,W$2,0)+(VLOOKUP($F1788,'(참고)타워 스텟 가치'!$B$7:$L$11,W$2,0)*$E1788)</f>
        <v>242.66250000000161</v>
      </c>
      <c r="X1788">
        <f>VLOOKUP($F1788,'(참고)타워 스텟 가치'!$B$7:$L$11,X$2,0)+(VLOOKUP($F1788,'(참고)타워 스텟 가치'!$B$7:$L$11,X$2,0)*$E1788)</f>
        <v>43.140000000000278</v>
      </c>
      <c r="Y1788">
        <f>VLOOKUP($F1788,'(참고)타워 스텟 가치'!$B$7:$L$11,Y$2,0)+(VLOOKUP($F1788,'(참고)타워 스텟 가치'!$B$7:$L$11,Y$2,0)*$E1788)</f>
        <v>0</v>
      </c>
      <c r="Z1788">
        <f>VLOOKUP($F1788,'(참고)타워 스텟 가치'!$B$7:$L$11,Z$2,0)+(VLOOKUP($F1788,'(참고)타워 스텟 가치'!$B$7:$L$11,Z$2,0)*$E1788)</f>
        <v>0</v>
      </c>
      <c r="AA1788">
        <f>VLOOKUP($F1788,'(참고)타워 스텟 가치'!$B$7:$L$11,AA$2,0)+(VLOOKUP($F1788,'(참고)타워 스텟 가치'!$B$7:$L$11,AA$2,0)*$E1788)</f>
        <v>143.80000000000095</v>
      </c>
      <c r="AB1788">
        <f>SUM('스테이지별 몬스터 스텟'!S1788*'(참고)타워 스텟 가치'!$Q$17,'스테이지별 몬스터 스텟'!T1788*'(참고)타워 스텟 가치'!$R$17,'스테이지별 몬스터 스텟'!U1788*'(참고)타워 스텟 가치'!$S$17,'스테이지별 몬스터 스텟'!V1788*'(참고)타워 스텟 가치'!$T$17,'스테이지별 몬스터 스텟'!W1788*'(참고)타워 스텟 가치'!$U$17,'스테이지별 몬스터 스텟'!X1788*'(참고)타워 스텟 가치'!$V$17,'스테이지별 몬스터 스텟'!Y1788*'(참고)타워 스텟 가치'!$W$17,'스테이지별 몬스터 스텟'!Z1788*'(참고)타워 스텟 가치'!$X$17,'스테이지별 몬스터 스텟'!AA1788*'(참고)타워 스텟 가치'!$Y$17)</f>
        <v>1114138.1337500075</v>
      </c>
      <c r="AC1788">
        <v>2</v>
      </c>
      <c r="AD1788">
        <f>VLOOKUP($F1788,'(참고)타워 스텟 가치'!$B$12:$L$16,AD$2,0)+(VLOOKUP($F1788,'(참고)타워 스텟 가치'!$B$12:$L$16,AD$2,0)*$E1788)</f>
        <v>1213.312500000008</v>
      </c>
      <c r="AE1788">
        <f>VLOOKUP($F1788,'(참고)타워 스텟 가치'!$B$12:$L$16,AE$2,0)+(VLOOKUP($F1788,'(참고)타워 스텟 가치'!$B$12:$L$16,AE$2,0)*$E1788)</f>
        <v>1455.9750000000097</v>
      </c>
      <c r="AF1788">
        <f>VLOOKUP($F1788,'(참고)타워 스텟 가치'!$B$12:$L$16,AF$2,0)+(VLOOKUP($F1788,'(참고)타워 스텟 가치'!$B$12:$L$16,AF$2,0)*$E1788)</f>
        <v>719000.00000000477</v>
      </c>
      <c r="AG1788">
        <f>VLOOKUP($F1788,'(참고)타워 스텟 가치'!$B$12:$L$16,AG$2,0)+(VLOOKUP($F1788,'(참고)타워 스텟 가치'!$B$12:$L$16,AG$2,0)*$E1788)</f>
        <v>7279.8750000000482</v>
      </c>
      <c r="AH1788">
        <f>VLOOKUP($F1788,'(참고)타워 스텟 가치'!$B$12:$L$16,AH$2,0)+(VLOOKUP($F1788,'(참고)타워 스텟 가치'!$B$12:$L$16,AH$2,0)*$E1788)</f>
        <v>242.66250000000161</v>
      </c>
      <c r="AI1788">
        <f>VLOOKUP($F1788,'(참고)타워 스텟 가치'!$B$12:$L$16,AI$2,0)+(VLOOKUP($F1788,'(참고)타워 스텟 가치'!$B$12:$L$16,AI$2,0)*$E1788)</f>
        <v>43.140000000000278</v>
      </c>
      <c r="AJ1788">
        <f>VLOOKUP($F1788,'(참고)타워 스텟 가치'!$B$12:$L$16,AJ$2,0)+(VLOOKUP($F1788,'(참고)타워 스텟 가치'!$B$12:$L$16,AJ$2,0)*$E1788)</f>
        <v>0</v>
      </c>
      <c r="AK1788">
        <f>VLOOKUP($F1788,'(참고)타워 스텟 가치'!$B$12:$L$16,AK$2,0)+(VLOOKUP($F1788,'(참고)타워 스텟 가치'!$B$12:$L$16,AK$2,0)*$E1788)</f>
        <v>0</v>
      </c>
      <c r="AL1788">
        <f>VLOOKUP($F1788,'(참고)타워 스텟 가치'!$B$12:$L$16,AL$2,0)+(VLOOKUP($F1788,'(참고)타워 스텟 가치'!$B$12:$L$16,AL$2,0)*$E1788)</f>
        <v>287.6000000000019</v>
      </c>
      <c r="AM1788">
        <f>SUM('스테이지별 몬스터 스텟'!AD1788*'(참고)타워 스텟 가치'!$Q$17,'스테이지별 몬스터 스텟'!AE1788*'(참고)타워 스텟 가치'!$R$17,'스테이지별 몬스터 스텟'!AF1788*'(참고)타워 스텟 가치'!$S$17,'스테이지별 몬스터 스텟'!AG1788*'(참고)타워 스텟 가치'!$T$17,'스테이지별 몬스터 스텟'!AH1788*'(참고)타워 스텟 가치'!$U$17,'스테이지별 몬스터 스텟'!AI1788*'(참고)타워 스텟 가치'!$V$17,'스테이지별 몬스터 스텟'!AJ1788*'(참고)타워 스텟 가치'!$W$17,'스테이지별 몬스터 스텟'!AK1788*'(참고)타워 스텟 가치'!$X$17,'스테이지별 몬스터 스텟'!AL1788*'(참고)타워 스텟 가치'!$Y$17)</f>
        <v>1098774.0025000072</v>
      </c>
      <c r="AN1788">
        <v>3</v>
      </c>
    </row>
    <row r="1789" spans="3:40" x14ac:dyDescent="0.3">
      <c r="C1789">
        <v>5</v>
      </c>
      <c r="D1789">
        <f t="shared" si="83"/>
        <v>357</v>
      </c>
      <c r="E1789" s="52">
        <f>VLOOKUP(D1789,'스테이지별 난이도 설정'!B:C,2,0)</f>
        <v>142.80000000000095</v>
      </c>
      <c r="F1789" t="str">
        <f t="shared" si="84"/>
        <v>스페셜</v>
      </c>
      <c r="G1789">
        <f t="shared" si="82"/>
        <v>6</v>
      </c>
      <c r="H1789">
        <f>VLOOKUP($F1789,'(참고)타워 스텟 가치'!$B$2:$L$6,H$2,0)+(VLOOKUP($F1789,'(참고)타워 스텟 가치'!$B$2:$L$6,H$2,0)*$E1789)</f>
        <v>5459.9062500000364</v>
      </c>
      <c r="I1789">
        <f>VLOOKUP($F1789,'(참고)타워 스텟 가치'!$B$2:$L$6,I$2,0)+(VLOOKUP($F1789,'(참고)타워 스텟 가치'!$B$2:$L$6,I$2,0)*$E1789)</f>
        <v>1091.9812500000073</v>
      </c>
      <c r="J1789">
        <f>VLOOKUP($F1789,'(참고)타워 스텟 가치'!$B$2:$L$6,J$2,0)+(VLOOKUP($F1789,'(참고)타워 스텟 가치'!$B$2:$L$6,J$2,0)*$E1789)</f>
        <v>719000.00000000477</v>
      </c>
      <c r="K1789">
        <f>VLOOKUP($F1789,'(참고)타워 스텟 가치'!$B$2:$L$6,K$2,0)+(VLOOKUP($F1789,'(참고)타워 스텟 가치'!$B$2:$L$6,K$2,0)*$E1789)</f>
        <v>21839.625000000146</v>
      </c>
      <c r="L1789">
        <f>VLOOKUP($F1789,'(참고)타워 스텟 가치'!$B$2:$L$6,L$2,0)+(VLOOKUP($F1789,'(참고)타워 스텟 가치'!$B$2:$L$6,L$2,0)*$E1789)</f>
        <v>363.99375000000242</v>
      </c>
      <c r="M1789">
        <f>VLOOKUP($F1789,'(참고)타워 스텟 가치'!$B$2:$L$6,M$2,0)+(VLOOKUP($F1789,'(참고)타워 스텟 가치'!$B$2:$L$6,M$2,0)*$E1789)</f>
        <v>43.140000000000278</v>
      </c>
      <c r="N1789">
        <f>VLOOKUP($F1789,'(참고)타워 스텟 가치'!$B$2:$L$6,N$2,0)+(VLOOKUP($F1789,'(참고)타워 스텟 가치'!$B$2:$L$6,N$2,0)*$E1789)</f>
        <v>0</v>
      </c>
      <c r="O1789">
        <f>VLOOKUP($F1789,'(참고)타워 스텟 가치'!$B$2:$L$6,O$2,0)+(VLOOKUP($F1789,'(참고)타워 스텟 가치'!$B$2:$L$6,O$2,0)*$E1789)</f>
        <v>0</v>
      </c>
      <c r="P1789">
        <f>VLOOKUP($F1789,'(참고)타워 스텟 가치'!$B$2:$L$6,P$2,0)+(VLOOKUP($F1789,'(참고)타워 스텟 가치'!$B$2:$L$6,P$2,0)*$E1789)</f>
        <v>143.80000000000095</v>
      </c>
      <c r="Q1789">
        <f>SUM('스테이지별 몬스터 스텟'!H1789*'(참고)타워 스텟 가치'!$Q$17,'스테이지별 몬스터 스텟'!I1789*'(참고)타워 스텟 가치'!$R$17,'스테이지별 몬스터 스텟'!J1789*'(참고)타워 스텟 가치'!$S$17,'스테이지별 몬스터 스텟'!K1789*'(참고)타워 스텟 가치'!$T$17,'스테이지별 몬스터 스텟'!L1789*'(참고)타워 스텟 가치'!$U$17,'스테이지별 몬스터 스텟'!M1789*'(참고)타워 스텟 가치'!$V$17,'스테이지별 몬스터 스텟'!N1789*'(참고)타워 스텟 가치'!$W$17,'스테이지별 몬스터 스텟'!O1789*'(참고)타워 스텟 가치'!$X$17,'스테이지별 몬스터 스텟'!P1789*'(참고)타워 스텟 가치'!$Y$17)</f>
        <v>1135795.7618750075</v>
      </c>
      <c r="R1789">
        <v>1</v>
      </c>
      <c r="S1789">
        <f>VLOOKUP($F1789,'(참고)타워 스텟 가치'!$B$7:$L$11,S$2,0)+(VLOOKUP($F1789,'(참고)타워 스텟 가치'!$B$7:$L$11,S$2,0)*$E1789)</f>
        <v>1819.9687500000121</v>
      </c>
      <c r="T1789">
        <f>VLOOKUP($F1789,'(참고)타워 스텟 가치'!$B$7:$L$11,T$2,0)+(VLOOKUP($F1789,'(참고)타워 스텟 가치'!$B$7:$L$11,T$2,0)*$E1789)</f>
        <v>3275.9437500000217</v>
      </c>
      <c r="U1789">
        <f>VLOOKUP($F1789,'(참고)타워 스텟 가치'!$B$7:$L$11,U$2,0)+(VLOOKUP($F1789,'(참고)타워 스텟 가치'!$B$7:$L$11,U$2,0)*$E1789)</f>
        <v>719000.00000000477</v>
      </c>
      <c r="V1789">
        <f>VLOOKUP($F1789,'(참고)타워 스텟 가치'!$B$7:$L$11,V$2,0)+(VLOOKUP($F1789,'(참고)타워 스텟 가치'!$B$7:$L$11,V$2,0)*$E1789)</f>
        <v>21839.625000000146</v>
      </c>
      <c r="W1789">
        <f>VLOOKUP($F1789,'(참고)타워 스텟 가치'!$B$7:$L$11,W$2,0)+(VLOOKUP($F1789,'(참고)타워 스텟 가치'!$B$7:$L$11,W$2,0)*$E1789)</f>
        <v>363.99375000000242</v>
      </c>
      <c r="X1789">
        <f>VLOOKUP($F1789,'(참고)타워 스텟 가치'!$B$7:$L$11,X$2,0)+(VLOOKUP($F1789,'(참고)타워 스텟 가치'!$B$7:$L$11,X$2,0)*$E1789)</f>
        <v>43.140000000000278</v>
      </c>
      <c r="Y1789">
        <f>VLOOKUP($F1789,'(참고)타워 스텟 가치'!$B$7:$L$11,Y$2,0)+(VLOOKUP($F1789,'(참고)타워 스텟 가치'!$B$7:$L$11,Y$2,0)*$E1789)</f>
        <v>0</v>
      </c>
      <c r="Z1789">
        <f>VLOOKUP($F1789,'(참고)타워 스텟 가치'!$B$7:$L$11,Z$2,0)+(VLOOKUP($F1789,'(참고)타워 스텟 가치'!$B$7:$L$11,Z$2,0)*$E1789)</f>
        <v>0</v>
      </c>
      <c r="AA1789">
        <f>VLOOKUP($F1789,'(참고)타워 스텟 가치'!$B$7:$L$11,AA$2,0)+(VLOOKUP($F1789,'(참고)타워 스텟 가치'!$B$7:$L$11,AA$2,0)*$E1789)</f>
        <v>143.80000000000095</v>
      </c>
      <c r="AB1789">
        <f>SUM('스테이지별 몬스터 스텟'!S1789*'(참고)타워 스텟 가치'!$Q$17,'스테이지별 몬스터 스텟'!T1789*'(참고)타워 스텟 가치'!$R$17,'스테이지별 몬스터 스텟'!U1789*'(참고)타워 스텟 가치'!$S$17,'스테이지별 몬스터 스텟'!V1789*'(참고)타워 스텟 가치'!$T$17,'스테이지별 몬스터 스텟'!W1789*'(참고)타워 스텟 가치'!$U$17,'스테이지별 몬스터 스텟'!X1789*'(참고)타워 스텟 가치'!$V$17,'스테이지별 몬스터 스텟'!Y1789*'(참고)타워 스텟 가치'!$W$17,'스테이지별 몬스터 스텟'!Z1789*'(참고)타워 스텟 가치'!$X$17,'스테이지별 몬스터 스텟'!AA1789*'(참고)타워 스텟 가치'!$Y$17)</f>
        <v>1131791.8306250076</v>
      </c>
      <c r="AC1789">
        <v>2</v>
      </c>
      <c r="AD1789">
        <f>VLOOKUP($F1789,'(참고)타워 스텟 가치'!$B$12:$L$16,AD$2,0)+(VLOOKUP($F1789,'(참고)타워 스텟 가치'!$B$12:$L$16,AD$2,0)*$E1789)</f>
        <v>1819.9687500000121</v>
      </c>
      <c r="AE1789">
        <f>VLOOKUP($F1789,'(참고)타워 스텟 가치'!$B$12:$L$16,AE$2,0)+(VLOOKUP($F1789,'(참고)타워 스텟 가치'!$B$12:$L$16,AE$2,0)*$E1789)</f>
        <v>2183.9625000000146</v>
      </c>
      <c r="AF1789">
        <f>VLOOKUP($F1789,'(참고)타워 스텟 가치'!$B$12:$L$16,AF$2,0)+(VLOOKUP($F1789,'(참고)타워 스텟 가치'!$B$12:$L$16,AF$2,0)*$E1789)</f>
        <v>719000.00000000477</v>
      </c>
      <c r="AG1789">
        <f>VLOOKUP($F1789,'(참고)타워 스텟 가치'!$B$12:$L$16,AG$2,0)+(VLOOKUP($F1789,'(참고)타워 스텟 가치'!$B$12:$L$16,AG$2,0)*$E1789)</f>
        <v>10919.812500000073</v>
      </c>
      <c r="AH1789">
        <f>VLOOKUP($F1789,'(참고)타워 스텟 가치'!$B$12:$L$16,AH$2,0)+(VLOOKUP($F1789,'(참고)타워 스텟 가치'!$B$12:$L$16,AH$2,0)*$E1789)</f>
        <v>363.99375000000242</v>
      </c>
      <c r="AI1789">
        <f>VLOOKUP($F1789,'(참고)타워 스텟 가치'!$B$12:$L$16,AI$2,0)+(VLOOKUP($F1789,'(참고)타워 스텟 가치'!$B$12:$L$16,AI$2,0)*$E1789)</f>
        <v>43.140000000000278</v>
      </c>
      <c r="AJ1789">
        <f>VLOOKUP($F1789,'(참고)타워 스텟 가치'!$B$12:$L$16,AJ$2,0)+(VLOOKUP($F1789,'(참고)타워 스텟 가치'!$B$12:$L$16,AJ$2,0)*$E1789)</f>
        <v>0</v>
      </c>
      <c r="AK1789">
        <f>VLOOKUP($F1789,'(참고)타워 스텟 가치'!$B$12:$L$16,AK$2,0)+(VLOOKUP($F1789,'(참고)타워 스텟 가치'!$B$12:$L$16,AK$2,0)*$E1789)</f>
        <v>0</v>
      </c>
      <c r="AL1789">
        <f>VLOOKUP($F1789,'(참고)타워 스텟 가치'!$B$12:$L$16,AL$2,0)+(VLOOKUP($F1789,'(참고)타워 스텟 가치'!$B$12:$L$16,AL$2,0)*$E1789)</f>
        <v>287.6000000000019</v>
      </c>
      <c r="AM1789">
        <f>SUM('스테이지별 몬스터 스텟'!AD1789*'(참고)타워 스텟 가치'!$Q$17,'스테이지별 몬스터 스텟'!AE1789*'(참고)타워 스텟 가치'!$R$17,'스테이지별 몬스터 스텟'!AF1789*'(참고)타워 스텟 가치'!$S$17,'스테이지별 몬스터 스텟'!AG1789*'(참고)타워 스텟 가치'!$T$17,'스테이지별 몬스터 스텟'!AH1789*'(참고)타워 스텟 가치'!$U$17,'스테이지별 몬스터 스텟'!AI1789*'(참고)타워 스텟 가치'!$V$17,'스테이지별 몬스터 스텟'!AJ1789*'(참고)타워 스텟 가치'!$W$17,'스테이지별 몬스터 스텟'!AK1789*'(참고)타워 스텟 가치'!$X$17,'스테이지별 몬스터 스텟'!AL1789*'(참고)타워 스텟 가치'!$Y$17)</f>
        <v>1108601.8337500074</v>
      </c>
      <c r="AN1789">
        <v>3</v>
      </c>
    </row>
    <row r="1790" spans="3:40" x14ac:dyDescent="0.3">
      <c r="C1790">
        <v>1</v>
      </c>
      <c r="D1790">
        <f t="shared" si="83"/>
        <v>358</v>
      </c>
      <c r="E1790" s="52">
        <f>VLOOKUP(D1790,'스테이지별 난이도 설정'!B:C,2,0)</f>
        <v>143.20000000000095</v>
      </c>
      <c r="F1790" t="str">
        <f t="shared" si="84"/>
        <v>일반</v>
      </c>
      <c r="G1790">
        <f t="shared" si="82"/>
        <v>6</v>
      </c>
      <c r="H1790">
        <f>VLOOKUP($F1790,'(참고)타워 스텟 가치'!$B$2:$L$6,H$2,0)+(VLOOKUP($F1790,'(참고)타워 스텟 가치'!$B$2:$L$6,H$2,0)*$E1790)</f>
        <v>1081.5000000000073</v>
      </c>
      <c r="I1790">
        <f>VLOOKUP($F1790,'(참고)타워 스텟 가치'!$B$2:$L$6,I$2,0)+(VLOOKUP($F1790,'(참고)타워 스텟 가치'!$B$2:$L$6,I$2,0)*$E1790)</f>
        <v>216.30000000000143</v>
      </c>
      <c r="J1790">
        <f>VLOOKUP($F1790,'(참고)타워 스텟 가치'!$B$2:$L$6,J$2,0)+(VLOOKUP($F1790,'(참고)타워 스텟 가치'!$B$2:$L$6,J$2,0)*$E1790)</f>
        <v>721000.00000000477</v>
      </c>
      <c r="K1790">
        <f>VLOOKUP($F1790,'(참고)타워 스텟 가치'!$B$2:$L$6,K$2,0)+(VLOOKUP($F1790,'(참고)타워 스텟 가치'!$B$2:$L$6,K$2,0)*$E1790)</f>
        <v>4326.0000000000291</v>
      </c>
      <c r="L1790">
        <f>VLOOKUP($F1790,'(참고)타워 스텟 가치'!$B$2:$L$6,L$2,0)+(VLOOKUP($F1790,'(참고)타워 스텟 가치'!$B$2:$L$6,L$2,0)*$E1790)</f>
        <v>72.100000000000477</v>
      </c>
      <c r="M1790">
        <f>VLOOKUP($F1790,'(참고)타워 스텟 가치'!$B$2:$L$6,M$2,0)+(VLOOKUP($F1790,'(참고)타워 스텟 가치'!$B$2:$L$6,M$2,0)*$E1790)</f>
        <v>43.260000000000282</v>
      </c>
      <c r="N1790">
        <f>VLOOKUP($F1790,'(참고)타워 스텟 가치'!$B$2:$L$6,N$2,0)+(VLOOKUP($F1790,'(참고)타워 스텟 가치'!$B$2:$L$6,N$2,0)*$E1790)</f>
        <v>0</v>
      </c>
      <c r="O1790">
        <f>VLOOKUP($F1790,'(참고)타워 스텟 가치'!$B$2:$L$6,O$2,0)+(VLOOKUP($F1790,'(참고)타워 스텟 가치'!$B$2:$L$6,O$2,0)*$E1790)</f>
        <v>0</v>
      </c>
      <c r="P1790">
        <f>VLOOKUP($F1790,'(참고)타워 스텟 가치'!$B$2:$L$6,P$2,0)+(VLOOKUP($F1790,'(참고)타워 스텟 가치'!$B$2:$L$6,P$2,0)*$E1790)</f>
        <v>100.94000000000067</v>
      </c>
      <c r="Q1790">
        <f>SUM('스테이지별 몬스터 스텟'!H1790*'(참고)타워 스텟 가치'!$Q$17,'스테이지별 몬스터 스텟'!I1790*'(참고)타워 스텟 가치'!$R$17,'스테이지별 몬스터 스텟'!J1790*'(참고)타워 스텟 가치'!$S$17,'스테이지별 몬스터 스텟'!K1790*'(참고)타워 스텟 가치'!$T$17,'스테이지별 몬스터 스텟'!L1790*'(참고)타워 스텟 가치'!$U$17,'스테이지별 몬스터 스텟'!M1790*'(참고)타워 스텟 가치'!$V$17,'스테이지별 몬스터 스텟'!N1790*'(참고)타워 스텟 가치'!$W$17,'스테이지별 몬스터 스텟'!O1790*'(참고)타워 스텟 가치'!$X$17,'스테이지별 몬스터 스텟'!P1790*'(참고)타워 스텟 가치'!$Y$17)</f>
        <v>1093028.790000007</v>
      </c>
      <c r="R1790">
        <v>1</v>
      </c>
      <c r="S1790">
        <f>VLOOKUP($F1790,'(참고)타워 스텟 가치'!$B$7:$L$11,S$2,0)+(VLOOKUP($F1790,'(참고)타워 스텟 가치'!$B$7:$L$11,S$2,0)*$E1790)</f>
        <v>360.50000000000239</v>
      </c>
      <c r="T1790">
        <f>VLOOKUP($F1790,'(참고)타워 스텟 가치'!$B$7:$L$11,T$2,0)+(VLOOKUP($F1790,'(참고)타워 스텟 가치'!$B$7:$L$11,T$2,0)*$E1790)</f>
        <v>648.9000000000043</v>
      </c>
      <c r="U1790">
        <f>VLOOKUP($F1790,'(참고)타워 스텟 가치'!$B$7:$L$11,U$2,0)+(VLOOKUP($F1790,'(참고)타워 스텟 가치'!$B$7:$L$11,U$2,0)*$E1790)</f>
        <v>721000.00000000477</v>
      </c>
      <c r="V1790">
        <f>VLOOKUP($F1790,'(참고)타워 스텟 가치'!$B$7:$L$11,V$2,0)+(VLOOKUP($F1790,'(참고)타워 스텟 가치'!$B$7:$L$11,V$2,0)*$E1790)</f>
        <v>4326.0000000000291</v>
      </c>
      <c r="W1790">
        <f>VLOOKUP($F1790,'(참고)타워 스텟 가치'!$B$7:$L$11,W$2,0)+(VLOOKUP($F1790,'(참고)타워 스텟 가치'!$B$7:$L$11,W$2,0)*$E1790)</f>
        <v>72.100000000000477</v>
      </c>
      <c r="X1790">
        <f>VLOOKUP($F1790,'(참고)타워 스텟 가치'!$B$7:$L$11,X$2,0)+(VLOOKUP($F1790,'(참고)타워 스텟 가치'!$B$7:$L$11,X$2,0)*$E1790)</f>
        <v>43.260000000000282</v>
      </c>
      <c r="Y1790">
        <f>VLOOKUP($F1790,'(참고)타워 스텟 가치'!$B$7:$L$11,Y$2,0)+(VLOOKUP($F1790,'(참고)타워 스텟 가치'!$B$7:$L$11,Y$2,0)*$E1790)</f>
        <v>0</v>
      </c>
      <c r="Z1790">
        <f>VLOOKUP($F1790,'(참고)타워 스텟 가치'!$B$7:$L$11,Z$2,0)+(VLOOKUP($F1790,'(참고)타워 스텟 가치'!$B$7:$L$11,Z$2,0)*$E1790)</f>
        <v>0</v>
      </c>
      <c r="AA1790">
        <f>VLOOKUP($F1790,'(참고)타워 스텟 가치'!$B$7:$L$11,AA$2,0)+(VLOOKUP($F1790,'(참고)타워 스텟 가치'!$B$7:$L$11,AA$2,0)*$E1790)</f>
        <v>100.94000000000067</v>
      </c>
      <c r="AB1790">
        <f>SUM('스테이지별 몬스터 스텟'!S1790*'(참고)타워 스텟 가치'!$Q$17,'스테이지별 몬스터 스텟'!T1790*'(참고)타워 스텟 가치'!$R$17,'스테이지별 몬스터 스텟'!U1790*'(참고)타워 스텟 가치'!$S$17,'스테이지별 몬스터 스텟'!V1790*'(참고)타워 스텟 가치'!$T$17,'스테이지별 몬스터 스텟'!W1790*'(참고)타워 스텟 가치'!$U$17,'스테이지별 몬스터 스텟'!X1790*'(참고)타워 스텟 가치'!$V$17,'스테이지별 몬스터 스텟'!Y1790*'(참고)타워 스텟 가치'!$W$17,'스테이지별 몬스터 스텟'!Z1790*'(참고)타워 스텟 가치'!$X$17,'스테이지별 몬스터 스텟'!AA1790*'(참고)타워 스텟 가치'!$Y$17)</f>
        <v>1092235.6900000072</v>
      </c>
      <c r="AC1790">
        <v>2</v>
      </c>
      <c r="AD1790">
        <f>VLOOKUP($F1790,'(참고)타워 스텟 가치'!$B$12:$L$16,AD$2,0)+(VLOOKUP($F1790,'(참고)타워 스텟 가치'!$B$12:$L$16,AD$2,0)*$E1790)</f>
        <v>360.50000000000239</v>
      </c>
      <c r="AE1790">
        <f>VLOOKUP($F1790,'(참고)타워 스텟 가치'!$B$12:$L$16,AE$2,0)+(VLOOKUP($F1790,'(참고)타워 스텟 가치'!$B$12:$L$16,AE$2,0)*$E1790)</f>
        <v>432.60000000000286</v>
      </c>
      <c r="AF1790">
        <f>VLOOKUP($F1790,'(참고)타워 스텟 가치'!$B$12:$L$16,AF$2,0)+(VLOOKUP($F1790,'(참고)타워 스텟 가치'!$B$12:$L$16,AF$2,0)*$E1790)</f>
        <v>721000.00000000477</v>
      </c>
      <c r="AG1790">
        <f>VLOOKUP($F1790,'(참고)타워 스텟 가치'!$B$12:$L$16,AG$2,0)+(VLOOKUP($F1790,'(참고)타워 스텟 가치'!$B$12:$L$16,AG$2,0)*$E1790)</f>
        <v>2163.0000000000146</v>
      </c>
      <c r="AH1790">
        <f>VLOOKUP($F1790,'(참고)타워 스텟 가치'!$B$12:$L$16,AH$2,0)+(VLOOKUP($F1790,'(참고)타워 스텟 가치'!$B$12:$L$16,AH$2,0)*$E1790)</f>
        <v>72.100000000000477</v>
      </c>
      <c r="AI1790">
        <f>VLOOKUP($F1790,'(참고)타워 스텟 가치'!$B$12:$L$16,AI$2,0)+(VLOOKUP($F1790,'(참고)타워 스텟 가치'!$B$12:$L$16,AI$2,0)*$E1790)</f>
        <v>43.260000000000282</v>
      </c>
      <c r="AJ1790">
        <f>VLOOKUP($F1790,'(참고)타워 스텟 가치'!$B$12:$L$16,AJ$2,0)+(VLOOKUP($F1790,'(참고)타워 스텟 가치'!$B$12:$L$16,AJ$2,0)*$E1790)</f>
        <v>0</v>
      </c>
      <c r="AK1790">
        <f>VLOOKUP($F1790,'(참고)타워 스텟 가치'!$B$12:$L$16,AK$2,0)+(VLOOKUP($F1790,'(참고)타워 스텟 가치'!$B$12:$L$16,AK$2,0)*$E1790)</f>
        <v>0</v>
      </c>
      <c r="AL1790">
        <f>VLOOKUP($F1790,'(참고)타워 스텟 가치'!$B$12:$L$16,AL$2,0)+(VLOOKUP($F1790,'(참고)타워 스텟 가치'!$B$12:$L$16,AL$2,0)*$E1790)</f>
        <v>201.88000000000133</v>
      </c>
      <c r="AM1790">
        <f>SUM('스테이지별 몬스터 스텟'!AD1790*'(참고)타워 스텟 가치'!$Q$17,'스테이지별 몬스터 스텟'!AE1790*'(참고)타워 스텟 가치'!$R$17,'스테이지별 몬스터 스텟'!AF1790*'(참고)타워 스텟 가치'!$S$17,'스테이지별 몬스터 스텟'!AG1790*'(참고)타워 스텟 가치'!$T$17,'스테이지별 몬스터 스텟'!AH1790*'(참고)타워 스텟 가치'!$U$17,'스테이지별 몬스터 스텟'!AI1790*'(참고)타워 스텟 가치'!$V$17,'스테이지별 몬스터 스텟'!AJ1790*'(참고)타워 스텟 가치'!$W$17,'스테이지별 몬스터 스텟'!AK1790*'(참고)타워 스텟 가치'!$X$17,'스테이지별 몬스터 스텟'!AL1790*'(참고)타워 스텟 가치'!$Y$17)</f>
        <v>1087787.1200000071</v>
      </c>
      <c r="AN1790">
        <v>3</v>
      </c>
    </row>
    <row r="1791" spans="3:40" x14ac:dyDescent="0.3">
      <c r="C1791">
        <v>2</v>
      </c>
      <c r="D1791">
        <f t="shared" si="83"/>
        <v>358</v>
      </c>
      <c r="E1791" s="52">
        <f>VLOOKUP(D1791,'스테이지별 난이도 설정'!B:C,2,0)</f>
        <v>143.20000000000095</v>
      </c>
      <c r="F1791" t="str">
        <f t="shared" si="84"/>
        <v>레어</v>
      </c>
      <c r="G1791">
        <f t="shared" si="82"/>
        <v>6</v>
      </c>
      <c r="H1791">
        <f>VLOOKUP($F1791,'(참고)타워 스텟 가치'!$B$2:$L$6,H$2,0)+(VLOOKUP($F1791,'(참고)타워 스텟 가치'!$B$2:$L$6,H$2,0)*$E1791)</f>
        <v>1622.2500000000107</v>
      </c>
      <c r="I1791">
        <f>VLOOKUP($F1791,'(참고)타워 스텟 가치'!$B$2:$L$6,I$2,0)+(VLOOKUP($F1791,'(참고)타워 스텟 가치'!$B$2:$L$6,I$2,0)*$E1791)</f>
        <v>324.45000000000215</v>
      </c>
      <c r="J1791">
        <f>VLOOKUP($F1791,'(참고)타워 스텟 가치'!$B$2:$L$6,J$2,0)+(VLOOKUP($F1791,'(참고)타워 스텟 가치'!$B$2:$L$6,J$2,0)*$E1791)</f>
        <v>721000.00000000477</v>
      </c>
      <c r="K1791">
        <f>VLOOKUP($F1791,'(참고)타워 스텟 가치'!$B$2:$L$6,K$2,0)+(VLOOKUP($F1791,'(참고)타워 스텟 가치'!$B$2:$L$6,K$2,0)*$E1791)</f>
        <v>6489.0000000000427</v>
      </c>
      <c r="L1791">
        <f>VLOOKUP($F1791,'(참고)타워 스텟 가치'!$B$2:$L$6,L$2,0)+(VLOOKUP($F1791,'(참고)타워 스텟 가치'!$B$2:$L$6,L$2,0)*$E1791)</f>
        <v>108.15000000000072</v>
      </c>
      <c r="M1791">
        <f>VLOOKUP($F1791,'(참고)타워 스텟 가치'!$B$2:$L$6,M$2,0)+(VLOOKUP($F1791,'(참고)타워 스텟 가치'!$B$2:$L$6,M$2,0)*$E1791)</f>
        <v>43.260000000000282</v>
      </c>
      <c r="N1791">
        <f>VLOOKUP($F1791,'(참고)타워 스텟 가치'!$B$2:$L$6,N$2,0)+(VLOOKUP($F1791,'(참고)타워 스텟 가치'!$B$2:$L$6,N$2,0)*$E1791)</f>
        <v>0</v>
      </c>
      <c r="O1791">
        <f>VLOOKUP($F1791,'(참고)타워 스텟 가치'!$B$2:$L$6,O$2,0)+(VLOOKUP($F1791,'(참고)타워 스텟 가치'!$B$2:$L$6,O$2,0)*$E1791)</f>
        <v>0</v>
      </c>
      <c r="P1791">
        <f>VLOOKUP($F1791,'(참고)타워 스텟 가치'!$B$2:$L$6,P$2,0)+(VLOOKUP($F1791,'(참고)타워 스텟 가치'!$B$2:$L$6,P$2,0)*$E1791)</f>
        <v>100.94000000000067</v>
      </c>
      <c r="Q1791">
        <f>SUM('스테이지별 몬스터 스텟'!H1791*'(참고)타워 스텟 가치'!$Q$17,'스테이지별 몬스터 스텟'!I1791*'(참고)타워 스텟 가치'!$R$17,'스테이지별 몬스터 스텟'!J1791*'(참고)타워 스텟 가치'!$S$17,'스테이지별 몬스터 스텟'!K1791*'(참고)타워 스텟 가치'!$T$17,'스테이지별 몬스터 스텟'!L1791*'(참고)타워 스텟 가치'!$U$17,'스테이지별 몬스터 스텟'!M1791*'(참고)타워 스텟 가치'!$V$17,'스테이지별 몬스터 스텟'!N1791*'(참고)타워 스텟 가치'!$W$17,'스테이지별 몬스터 스텟'!O1791*'(참고)타워 스텟 가치'!$X$17,'스테이지별 몬스터 스텟'!P1791*'(참고)타워 스텟 가치'!$Y$17)</f>
        <v>1098670.6150000072</v>
      </c>
      <c r="R1791">
        <v>1</v>
      </c>
      <c r="S1791">
        <f>VLOOKUP($F1791,'(참고)타워 스텟 가치'!$B$7:$L$11,S$2,0)+(VLOOKUP($F1791,'(참고)타워 스텟 가치'!$B$7:$L$11,S$2,0)*$E1791)</f>
        <v>540.75000000000364</v>
      </c>
      <c r="T1791">
        <f>VLOOKUP($F1791,'(참고)타워 스텟 가치'!$B$7:$L$11,T$2,0)+(VLOOKUP($F1791,'(참고)타워 스텟 가치'!$B$7:$L$11,T$2,0)*$E1791)</f>
        <v>973.3500000000065</v>
      </c>
      <c r="U1791">
        <f>VLOOKUP($F1791,'(참고)타워 스텟 가치'!$B$7:$L$11,U$2,0)+(VLOOKUP($F1791,'(참고)타워 스텟 가치'!$B$7:$L$11,U$2,0)*$E1791)</f>
        <v>721000.00000000477</v>
      </c>
      <c r="V1791">
        <f>VLOOKUP($F1791,'(참고)타워 스텟 가치'!$B$7:$L$11,V$2,0)+(VLOOKUP($F1791,'(참고)타워 스텟 가치'!$B$7:$L$11,V$2,0)*$E1791)</f>
        <v>6489.0000000000427</v>
      </c>
      <c r="W1791">
        <f>VLOOKUP($F1791,'(참고)타워 스텟 가치'!$B$7:$L$11,W$2,0)+(VLOOKUP($F1791,'(참고)타워 스텟 가치'!$B$7:$L$11,W$2,0)*$E1791)</f>
        <v>108.15000000000072</v>
      </c>
      <c r="X1791">
        <f>VLOOKUP($F1791,'(참고)타워 스텟 가치'!$B$7:$L$11,X$2,0)+(VLOOKUP($F1791,'(참고)타워 스텟 가치'!$B$7:$L$11,X$2,0)*$E1791)</f>
        <v>43.260000000000282</v>
      </c>
      <c r="Y1791">
        <f>VLOOKUP($F1791,'(참고)타워 스텟 가치'!$B$7:$L$11,Y$2,0)+(VLOOKUP($F1791,'(참고)타워 스텟 가치'!$B$7:$L$11,Y$2,0)*$E1791)</f>
        <v>0</v>
      </c>
      <c r="Z1791">
        <f>VLOOKUP($F1791,'(참고)타워 스텟 가치'!$B$7:$L$11,Z$2,0)+(VLOOKUP($F1791,'(참고)타워 스텟 가치'!$B$7:$L$11,Z$2,0)*$E1791)</f>
        <v>0</v>
      </c>
      <c r="AA1791">
        <f>VLOOKUP($F1791,'(참고)타워 스텟 가치'!$B$7:$L$11,AA$2,0)+(VLOOKUP($F1791,'(참고)타워 스텟 가치'!$B$7:$L$11,AA$2,0)*$E1791)</f>
        <v>100.94000000000067</v>
      </c>
      <c r="AB1791">
        <f>SUM('스테이지별 몬스터 스텟'!S1791*'(참고)타워 스텟 가치'!$Q$17,'스테이지별 몬스터 스텟'!T1791*'(참고)타워 스텟 가치'!$R$17,'스테이지별 몬스터 스텟'!U1791*'(참고)타워 스텟 가치'!$S$17,'스테이지별 몬스터 스텟'!V1791*'(참고)타워 스텟 가치'!$T$17,'스테이지별 몬스터 스텟'!W1791*'(참고)타워 스텟 가치'!$U$17,'스테이지별 몬스터 스텟'!X1791*'(참고)타워 스텟 가치'!$V$17,'스테이지별 몬스터 스텟'!Y1791*'(참고)타워 스텟 가치'!$W$17,'스테이지별 몬스터 스텟'!Z1791*'(참고)타워 스텟 가치'!$X$17,'스테이지별 몬스터 스텟'!AA1791*'(참고)타워 스텟 가치'!$Y$17)</f>
        <v>1097480.9650000071</v>
      </c>
      <c r="AC1791">
        <v>2</v>
      </c>
      <c r="AD1791">
        <f>VLOOKUP($F1791,'(참고)타워 스텟 가치'!$B$12:$L$16,AD$2,0)+(VLOOKUP($F1791,'(참고)타워 스텟 가치'!$B$12:$L$16,AD$2,0)*$E1791)</f>
        <v>540.75000000000364</v>
      </c>
      <c r="AE1791">
        <f>VLOOKUP($F1791,'(참고)타워 스텟 가치'!$B$12:$L$16,AE$2,0)+(VLOOKUP($F1791,'(참고)타워 스텟 가치'!$B$12:$L$16,AE$2,0)*$E1791)</f>
        <v>648.9000000000043</v>
      </c>
      <c r="AF1791">
        <f>VLOOKUP($F1791,'(참고)타워 스텟 가치'!$B$12:$L$16,AF$2,0)+(VLOOKUP($F1791,'(참고)타워 스텟 가치'!$B$12:$L$16,AF$2,0)*$E1791)</f>
        <v>721000.00000000477</v>
      </c>
      <c r="AG1791">
        <f>VLOOKUP($F1791,'(참고)타워 스텟 가치'!$B$12:$L$16,AG$2,0)+(VLOOKUP($F1791,'(참고)타워 스텟 가치'!$B$12:$L$16,AG$2,0)*$E1791)</f>
        <v>3244.5000000000214</v>
      </c>
      <c r="AH1791">
        <f>VLOOKUP($F1791,'(참고)타워 스텟 가치'!$B$12:$L$16,AH$2,0)+(VLOOKUP($F1791,'(참고)타워 스텟 가치'!$B$12:$L$16,AH$2,0)*$E1791)</f>
        <v>108.15000000000072</v>
      </c>
      <c r="AI1791">
        <f>VLOOKUP($F1791,'(참고)타워 스텟 가치'!$B$12:$L$16,AI$2,0)+(VLOOKUP($F1791,'(참고)타워 스텟 가치'!$B$12:$L$16,AI$2,0)*$E1791)</f>
        <v>43.260000000000282</v>
      </c>
      <c r="AJ1791">
        <f>VLOOKUP($F1791,'(참고)타워 스텟 가치'!$B$12:$L$16,AJ$2,0)+(VLOOKUP($F1791,'(참고)타워 스텟 가치'!$B$12:$L$16,AJ$2,0)*$E1791)</f>
        <v>0</v>
      </c>
      <c r="AK1791">
        <f>VLOOKUP($F1791,'(참고)타워 스텟 가치'!$B$12:$L$16,AK$2,0)+(VLOOKUP($F1791,'(참고)타워 스텟 가치'!$B$12:$L$16,AK$2,0)*$E1791)</f>
        <v>0</v>
      </c>
      <c r="AL1791">
        <f>VLOOKUP($F1791,'(참고)타워 스텟 가치'!$B$12:$L$16,AL$2,0)+(VLOOKUP($F1791,'(참고)타워 스텟 가치'!$B$12:$L$16,AL$2,0)*$E1791)</f>
        <v>201.88000000000133</v>
      </c>
      <c r="AM1791">
        <f>SUM('스테이지별 몬스터 스텟'!AD1791*'(참고)타워 스텟 가치'!$Q$17,'스테이지별 몬스터 스텟'!AE1791*'(참고)타워 스텟 가치'!$R$17,'스테이지별 몬스터 스텟'!AF1791*'(참고)타워 스텟 가치'!$S$17,'스테이지별 몬스터 스텟'!AG1791*'(참고)타워 스텟 가치'!$T$17,'스테이지별 몬스터 스텟'!AH1791*'(참고)타워 스텟 가치'!$U$17,'스테이지별 몬스터 스텟'!AI1791*'(참고)타워 스텟 가치'!$V$17,'스테이지별 몬스터 스텟'!AJ1791*'(참고)타워 스텟 가치'!$W$17,'스테이지별 몬스터 스텟'!AK1791*'(참고)타워 스텟 가치'!$X$17,'스테이지별 몬스터 스텟'!AL1791*'(참고)타워 스텟 가치'!$Y$17)</f>
        <v>1090707.1700000074</v>
      </c>
      <c r="AN1791">
        <v>3</v>
      </c>
    </row>
    <row r="1792" spans="3:40" x14ac:dyDescent="0.3">
      <c r="C1792">
        <v>3</v>
      </c>
      <c r="D1792">
        <f t="shared" si="83"/>
        <v>358</v>
      </c>
      <c r="E1792" s="52">
        <f>VLOOKUP(D1792,'스테이지별 난이도 설정'!B:C,2,0)</f>
        <v>143.20000000000095</v>
      </c>
      <c r="F1792" t="str">
        <f t="shared" si="84"/>
        <v>에픽</v>
      </c>
      <c r="G1792">
        <f t="shared" si="82"/>
        <v>6</v>
      </c>
      <c r="H1792">
        <f>VLOOKUP($F1792,'(참고)타워 스텟 가치'!$B$2:$L$6,H$2,0)+(VLOOKUP($F1792,'(참고)타워 스텟 가치'!$B$2:$L$6,H$2,0)*$E1792)</f>
        <v>2433.3750000000159</v>
      </c>
      <c r="I1792">
        <f>VLOOKUP($F1792,'(참고)타워 스텟 가치'!$B$2:$L$6,I$2,0)+(VLOOKUP($F1792,'(참고)타워 스텟 가치'!$B$2:$L$6,I$2,0)*$E1792)</f>
        <v>486.67500000000325</v>
      </c>
      <c r="J1792">
        <f>VLOOKUP($F1792,'(참고)타워 스텟 가치'!$B$2:$L$6,J$2,0)+(VLOOKUP($F1792,'(참고)타워 스텟 가치'!$B$2:$L$6,J$2,0)*$E1792)</f>
        <v>721000.00000000477</v>
      </c>
      <c r="K1792">
        <f>VLOOKUP($F1792,'(참고)타워 스텟 가치'!$B$2:$L$6,K$2,0)+(VLOOKUP($F1792,'(참고)타워 스텟 가치'!$B$2:$L$6,K$2,0)*$E1792)</f>
        <v>9733.5000000000637</v>
      </c>
      <c r="L1792">
        <f>VLOOKUP($F1792,'(참고)타워 스텟 가치'!$B$2:$L$6,L$2,0)+(VLOOKUP($F1792,'(참고)타워 스텟 가치'!$B$2:$L$6,L$2,0)*$E1792)</f>
        <v>162.22500000000107</v>
      </c>
      <c r="M1792">
        <f>VLOOKUP($F1792,'(참고)타워 스텟 가치'!$B$2:$L$6,M$2,0)+(VLOOKUP($F1792,'(참고)타워 스텟 가치'!$B$2:$L$6,M$2,0)*$E1792)</f>
        <v>43.260000000000282</v>
      </c>
      <c r="N1792">
        <f>VLOOKUP($F1792,'(참고)타워 스텟 가치'!$B$2:$L$6,N$2,0)+(VLOOKUP($F1792,'(참고)타워 스텟 가치'!$B$2:$L$6,N$2,0)*$E1792)</f>
        <v>0</v>
      </c>
      <c r="O1792">
        <f>VLOOKUP($F1792,'(참고)타워 스텟 가치'!$B$2:$L$6,O$2,0)+(VLOOKUP($F1792,'(참고)타워 스텟 가치'!$B$2:$L$6,O$2,0)*$E1792)</f>
        <v>0</v>
      </c>
      <c r="P1792">
        <f>VLOOKUP($F1792,'(참고)타워 스텟 가치'!$B$2:$L$6,P$2,0)+(VLOOKUP($F1792,'(참고)타워 스텟 가치'!$B$2:$L$6,P$2,0)*$E1792)</f>
        <v>100.94000000000067</v>
      </c>
      <c r="Q1792">
        <f>SUM('스테이지별 몬스터 스텟'!H1792*'(참고)타워 스텟 가치'!$Q$17,'스테이지별 몬스터 스텟'!I1792*'(참고)타워 스텟 가치'!$R$17,'스테이지별 몬스터 스텟'!J1792*'(참고)타워 스텟 가치'!$S$17,'스테이지별 몬스터 스텟'!K1792*'(참고)타워 스텟 가치'!$T$17,'스테이지별 몬스터 스텟'!L1792*'(참고)타워 스텟 가치'!$U$17,'스테이지별 몬스터 스텟'!M1792*'(참고)타워 스텟 가치'!$V$17,'스테이지별 몬스터 스텟'!N1792*'(참고)타워 스텟 가치'!$W$17,'스테이지별 몬스터 스텟'!O1792*'(참고)타워 스텟 가치'!$X$17,'스테이지별 몬스터 스텟'!P1792*'(참고)타워 스텟 가치'!$Y$17)</f>
        <v>1107133.3525000073</v>
      </c>
      <c r="R1792">
        <v>1</v>
      </c>
      <c r="S1792">
        <f>VLOOKUP($F1792,'(참고)타워 스텟 가치'!$B$7:$L$11,S$2,0)+(VLOOKUP($F1792,'(참고)타워 스텟 가치'!$B$7:$L$11,S$2,0)*$E1792)</f>
        <v>811.12500000000534</v>
      </c>
      <c r="T1792">
        <f>VLOOKUP($F1792,'(참고)타워 스텟 가치'!$B$7:$L$11,T$2,0)+(VLOOKUP($F1792,'(참고)타워 스텟 가치'!$B$7:$L$11,T$2,0)*$E1792)</f>
        <v>1460.0250000000096</v>
      </c>
      <c r="U1792">
        <f>VLOOKUP($F1792,'(참고)타워 스텟 가치'!$B$7:$L$11,U$2,0)+(VLOOKUP($F1792,'(참고)타워 스텟 가치'!$B$7:$L$11,U$2,0)*$E1792)</f>
        <v>721000.00000000477</v>
      </c>
      <c r="V1792">
        <f>VLOOKUP($F1792,'(참고)타워 스텟 가치'!$B$7:$L$11,V$2,0)+(VLOOKUP($F1792,'(참고)타워 스텟 가치'!$B$7:$L$11,V$2,0)*$E1792)</f>
        <v>9733.5000000000637</v>
      </c>
      <c r="W1792">
        <f>VLOOKUP($F1792,'(참고)타워 스텟 가치'!$B$7:$L$11,W$2,0)+(VLOOKUP($F1792,'(참고)타워 스텟 가치'!$B$7:$L$11,W$2,0)*$E1792)</f>
        <v>162.22500000000107</v>
      </c>
      <c r="X1792">
        <f>VLOOKUP($F1792,'(참고)타워 스텟 가치'!$B$7:$L$11,X$2,0)+(VLOOKUP($F1792,'(참고)타워 스텟 가치'!$B$7:$L$11,X$2,0)*$E1792)</f>
        <v>43.260000000000282</v>
      </c>
      <c r="Y1792">
        <f>VLOOKUP($F1792,'(참고)타워 스텟 가치'!$B$7:$L$11,Y$2,0)+(VLOOKUP($F1792,'(참고)타워 스텟 가치'!$B$7:$L$11,Y$2,0)*$E1792)</f>
        <v>0</v>
      </c>
      <c r="Z1792">
        <f>VLOOKUP($F1792,'(참고)타워 스텟 가치'!$B$7:$L$11,Z$2,0)+(VLOOKUP($F1792,'(참고)타워 스텟 가치'!$B$7:$L$11,Z$2,0)*$E1792)</f>
        <v>0</v>
      </c>
      <c r="AA1792">
        <f>VLOOKUP($F1792,'(참고)타워 스텟 가치'!$B$7:$L$11,AA$2,0)+(VLOOKUP($F1792,'(참고)타워 스텟 가치'!$B$7:$L$11,AA$2,0)*$E1792)</f>
        <v>100.94000000000067</v>
      </c>
      <c r="AB1792">
        <f>SUM('스테이지별 몬스터 스텟'!S1792*'(참고)타워 스텟 가치'!$Q$17,'스테이지별 몬스터 스텟'!T1792*'(참고)타워 스텟 가치'!$R$17,'스테이지별 몬스터 스텟'!U1792*'(참고)타워 스텟 가치'!$S$17,'스테이지별 몬스터 스텟'!V1792*'(참고)타워 스텟 가치'!$T$17,'스테이지별 몬스터 스텟'!W1792*'(참고)타워 스텟 가치'!$U$17,'스테이지별 몬스터 스텟'!X1792*'(참고)타워 스텟 가치'!$V$17,'스테이지별 몬스터 스텟'!Y1792*'(참고)타워 스텟 가치'!$W$17,'스테이지별 몬스터 스텟'!Z1792*'(참고)타워 스텟 가치'!$X$17,'스테이지별 몬스터 스텟'!AA1792*'(참고)타워 스텟 가치'!$Y$17)</f>
        <v>1105348.8775000074</v>
      </c>
      <c r="AC1792">
        <v>2</v>
      </c>
      <c r="AD1792">
        <f>VLOOKUP($F1792,'(참고)타워 스텟 가치'!$B$12:$L$16,AD$2,0)+(VLOOKUP($F1792,'(참고)타워 스텟 가치'!$B$12:$L$16,AD$2,0)*$E1792)</f>
        <v>811.12500000000534</v>
      </c>
      <c r="AE1792">
        <f>VLOOKUP($F1792,'(참고)타워 스텟 가치'!$B$12:$L$16,AE$2,0)+(VLOOKUP($F1792,'(참고)타워 스텟 가치'!$B$12:$L$16,AE$2,0)*$E1792)</f>
        <v>973.3500000000065</v>
      </c>
      <c r="AF1792">
        <f>VLOOKUP($F1792,'(참고)타워 스텟 가치'!$B$12:$L$16,AF$2,0)+(VLOOKUP($F1792,'(참고)타워 스텟 가치'!$B$12:$L$16,AF$2,0)*$E1792)</f>
        <v>721000.00000000477</v>
      </c>
      <c r="AG1792">
        <f>VLOOKUP($F1792,'(참고)타워 스텟 가치'!$B$12:$L$16,AG$2,0)+(VLOOKUP($F1792,'(참고)타워 스텟 가치'!$B$12:$L$16,AG$2,0)*$E1792)</f>
        <v>4866.7500000000318</v>
      </c>
      <c r="AH1792">
        <f>VLOOKUP($F1792,'(참고)타워 스텟 가치'!$B$12:$L$16,AH$2,0)+(VLOOKUP($F1792,'(참고)타워 스텟 가치'!$B$12:$L$16,AH$2,0)*$E1792)</f>
        <v>162.22500000000107</v>
      </c>
      <c r="AI1792">
        <f>VLOOKUP($F1792,'(참고)타워 스텟 가치'!$B$12:$L$16,AI$2,0)+(VLOOKUP($F1792,'(참고)타워 스텟 가치'!$B$12:$L$16,AI$2,0)*$E1792)</f>
        <v>43.260000000000282</v>
      </c>
      <c r="AJ1792">
        <f>VLOOKUP($F1792,'(참고)타워 스텟 가치'!$B$12:$L$16,AJ$2,0)+(VLOOKUP($F1792,'(참고)타워 스텟 가치'!$B$12:$L$16,AJ$2,0)*$E1792)</f>
        <v>0</v>
      </c>
      <c r="AK1792">
        <f>VLOOKUP($F1792,'(참고)타워 스텟 가치'!$B$12:$L$16,AK$2,0)+(VLOOKUP($F1792,'(참고)타워 스텟 가치'!$B$12:$L$16,AK$2,0)*$E1792)</f>
        <v>0</v>
      </c>
      <c r="AL1792">
        <f>VLOOKUP($F1792,'(참고)타워 스텟 가치'!$B$12:$L$16,AL$2,0)+(VLOOKUP($F1792,'(참고)타워 스텟 가치'!$B$12:$L$16,AL$2,0)*$E1792)</f>
        <v>201.88000000000133</v>
      </c>
      <c r="AM1792">
        <f>SUM('스테이지별 몬스터 스텟'!AD1792*'(참고)타워 스텟 가치'!$Q$17,'스테이지별 몬스터 스텟'!AE1792*'(참고)타워 스텟 가치'!$R$17,'스테이지별 몬스터 스텟'!AF1792*'(참고)타워 스텟 가치'!$S$17,'스테이지별 몬스터 스텟'!AG1792*'(참고)타워 스텟 가치'!$T$17,'스테이지별 몬스터 스텟'!AH1792*'(참고)타워 스텟 가치'!$U$17,'스테이지별 몬스터 스텟'!AI1792*'(참고)타워 스텟 가치'!$V$17,'스테이지별 몬스터 스텟'!AJ1792*'(참고)타워 스텟 가치'!$W$17,'스테이지별 몬스터 스텟'!AK1792*'(참고)타워 스텟 가치'!$X$17,'스테이지별 몬스터 스텟'!AL1792*'(참고)타워 스텟 가치'!$Y$17)</f>
        <v>1095087.2450000071</v>
      </c>
      <c r="AN1792">
        <v>3</v>
      </c>
    </row>
    <row r="1793" spans="3:40" x14ac:dyDescent="0.3">
      <c r="C1793">
        <v>4</v>
      </c>
      <c r="D1793">
        <f t="shared" si="83"/>
        <v>358</v>
      </c>
      <c r="E1793" s="52">
        <f>VLOOKUP(D1793,'스테이지별 난이도 설정'!B:C,2,0)</f>
        <v>143.20000000000095</v>
      </c>
      <c r="F1793" t="str">
        <f t="shared" si="84"/>
        <v>유니크</v>
      </c>
      <c r="G1793">
        <f t="shared" si="82"/>
        <v>6</v>
      </c>
      <c r="H1793">
        <f>VLOOKUP($F1793,'(참고)타워 스텟 가치'!$B$2:$L$6,H$2,0)+(VLOOKUP($F1793,'(참고)타워 스텟 가치'!$B$2:$L$6,H$2,0)*$E1793)</f>
        <v>3650.0625000000241</v>
      </c>
      <c r="I1793">
        <f>VLOOKUP($F1793,'(참고)타워 스텟 가치'!$B$2:$L$6,I$2,0)+(VLOOKUP($F1793,'(참고)타워 스텟 가치'!$B$2:$L$6,I$2,0)*$E1793)</f>
        <v>730.01250000000482</v>
      </c>
      <c r="J1793">
        <f>VLOOKUP($F1793,'(참고)타워 스텟 가치'!$B$2:$L$6,J$2,0)+(VLOOKUP($F1793,'(참고)타워 스텟 가치'!$B$2:$L$6,J$2,0)*$E1793)</f>
        <v>721000.00000000477</v>
      </c>
      <c r="K1793">
        <f>VLOOKUP($F1793,'(참고)타워 스텟 가치'!$B$2:$L$6,K$2,0)+(VLOOKUP($F1793,'(참고)타워 스텟 가치'!$B$2:$L$6,K$2,0)*$E1793)</f>
        <v>14600.250000000096</v>
      </c>
      <c r="L1793">
        <f>VLOOKUP($F1793,'(참고)타워 스텟 가치'!$B$2:$L$6,L$2,0)+(VLOOKUP($F1793,'(참고)타워 스텟 가치'!$B$2:$L$6,L$2,0)*$E1793)</f>
        <v>243.33750000000163</v>
      </c>
      <c r="M1793">
        <f>VLOOKUP($F1793,'(참고)타워 스텟 가치'!$B$2:$L$6,M$2,0)+(VLOOKUP($F1793,'(참고)타워 스텟 가치'!$B$2:$L$6,M$2,0)*$E1793)</f>
        <v>43.260000000000282</v>
      </c>
      <c r="N1793">
        <f>VLOOKUP($F1793,'(참고)타워 스텟 가치'!$B$2:$L$6,N$2,0)+(VLOOKUP($F1793,'(참고)타워 스텟 가치'!$B$2:$L$6,N$2,0)*$E1793)</f>
        <v>0</v>
      </c>
      <c r="O1793">
        <f>VLOOKUP($F1793,'(참고)타워 스텟 가치'!$B$2:$L$6,O$2,0)+(VLOOKUP($F1793,'(참고)타워 스텟 가치'!$B$2:$L$6,O$2,0)*$E1793)</f>
        <v>0</v>
      </c>
      <c r="P1793">
        <f>VLOOKUP($F1793,'(참고)타워 스텟 가치'!$B$2:$L$6,P$2,0)+(VLOOKUP($F1793,'(참고)타워 스텟 가치'!$B$2:$L$6,P$2,0)*$E1793)</f>
        <v>144.20000000000095</v>
      </c>
      <c r="Q1793">
        <f>SUM('스테이지별 몬스터 스텟'!H1793*'(참고)타워 스텟 가치'!$Q$17,'스테이지별 몬스터 스텟'!I1793*'(참고)타워 스텟 가치'!$R$17,'스테이지별 몬스터 스텟'!J1793*'(참고)타워 스텟 가치'!$S$17,'스테이지별 몬스터 스텟'!K1793*'(참고)타워 스텟 가치'!$T$17,'스테이지별 몬스터 스텟'!L1793*'(참고)타워 스텟 가치'!$U$17,'스테이지별 몬스터 스텟'!M1793*'(참고)타워 스텟 가치'!$V$17,'스테이지별 몬스터 스텟'!N1793*'(참고)타워 스텟 가치'!$W$17,'스테이지별 몬스터 스텟'!O1793*'(참고)타워 스텟 가치'!$X$17,'스테이지별 몬스터 스텟'!P1793*'(참고)타워 스텟 가치'!$Y$17)</f>
        <v>1119913.9787500075</v>
      </c>
      <c r="R1793">
        <v>1</v>
      </c>
      <c r="S1793">
        <f>VLOOKUP($F1793,'(참고)타워 스텟 가치'!$B$7:$L$11,S$2,0)+(VLOOKUP($F1793,'(참고)타워 스텟 가치'!$B$7:$L$11,S$2,0)*$E1793)</f>
        <v>1216.687500000008</v>
      </c>
      <c r="T1793">
        <f>VLOOKUP($F1793,'(참고)타워 스텟 가치'!$B$7:$L$11,T$2,0)+(VLOOKUP($F1793,'(참고)타워 스텟 가치'!$B$7:$L$11,T$2,0)*$E1793)</f>
        <v>2190.0375000000145</v>
      </c>
      <c r="U1793">
        <f>VLOOKUP($F1793,'(참고)타워 스텟 가치'!$B$7:$L$11,U$2,0)+(VLOOKUP($F1793,'(참고)타워 스텟 가치'!$B$7:$L$11,U$2,0)*$E1793)</f>
        <v>721000.00000000477</v>
      </c>
      <c r="V1793">
        <f>VLOOKUP($F1793,'(참고)타워 스텟 가치'!$B$7:$L$11,V$2,0)+(VLOOKUP($F1793,'(참고)타워 스텟 가치'!$B$7:$L$11,V$2,0)*$E1793)</f>
        <v>14600.250000000096</v>
      </c>
      <c r="W1793">
        <f>VLOOKUP($F1793,'(참고)타워 스텟 가치'!$B$7:$L$11,W$2,0)+(VLOOKUP($F1793,'(참고)타워 스텟 가치'!$B$7:$L$11,W$2,0)*$E1793)</f>
        <v>243.33750000000163</v>
      </c>
      <c r="X1793">
        <f>VLOOKUP($F1793,'(참고)타워 스텟 가치'!$B$7:$L$11,X$2,0)+(VLOOKUP($F1793,'(참고)타워 스텟 가치'!$B$7:$L$11,X$2,0)*$E1793)</f>
        <v>43.260000000000282</v>
      </c>
      <c r="Y1793">
        <f>VLOOKUP($F1793,'(참고)타워 스텟 가치'!$B$7:$L$11,Y$2,0)+(VLOOKUP($F1793,'(참고)타워 스텟 가치'!$B$7:$L$11,Y$2,0)*$E1793)</f>
        <v>0</v>
      </c>
      <c r="Z1793">
        <f>VLOOKUP($F1793,'(참고)타워 스텟 가치'!$B$7:$L$11,Z$2,0)+(VLOOKUP($F1793,'(참고)타워 스텟 가치'!$B$7:$L$11,Z$2,0)*$E1793)</f>
        <v>0</v>
      </c>
      <c r="AA1793">
        <f>VLOOKUP($F1793,'(참고)타워 스텟 가치'!$B$7:$L$11,AA$2,0)+(VLOOKUP($F1793,'(참고)타워 스텟 가치'!$B$7:$L$11,AA$2,0)*$E1793)</f>
        <v>144.20000000000095</v>
      </c>
      <c r="AB1793">
        <f>SUM('스테이지별 몬스터 스텟'!S1793*'(참고)타워 스텟 가치'!$Q$17,'스테이지별 몬스터 스텟'!T1793*'(참고)타워 스텟 가치'!$R$17,'스테이지별 몬스터 스텟'!U1793*'(참고)타워 스텟 가치'!$S$17,'스테이지별 몬스터 스텟'!V1793*'(참고)타워 스텟 가치'!$T$17,'스테이지별 몬스터 스텟'!W1793*'(참고)타워 스텟 가치'!$U$17,'스테이지별 몬스터 스텟'!X1793*'(참고)타워 스텟 가치'!$V$17,'스테이지별 몬스터 스텟'!Y1793*'(참고)타워 스텟 가치'!$W$17,'스테이지별 몬스터 스텟'!Z1793*'(참고)타워 스텟 가치'!$X$17,'스테이지별 몬스터 스텟'!AA1793*'(참고)타워 스텟 가치'!$Y$17)</f>
        <v>1117237.2662500076</v>
      </c>
      <c r="AC1793">
        <v>2</v>
      </c>
      <c r="AD1793">
        <f>VLOOKUP($F1793,'(참고)타워 스텟 가치'!$B$12:$L$16,AD$2,0)+(VLOOKUP($F1793,'(참고)타워 스텟 가치'!$B$12:$L$16,AD$2,0)*$E1793)</f>
        <v>1216.687500000008</v>
      </c>
      <c r="AE1793">
        <f>VLOOKUP($F1793,'(참고)타워 스텟 가치'!$B$12:$L$16,AE$2,0)+(VLOOKUP($F1793,'(참고)타워 스텟 가치'!$B$12:$L$16,AE$2,0)*$E1793)</f>
        <v>1460.0250000000096</v>
      </c>
      <c r="AF1793">
        <f>VLOOKUP($F1793,'(참고)타워 스텟 가치'!$B$12:$L$16,AF$2,0)+(VLOOKUP($F1793,'(참고)타워 스텟 가치'!$B$12:$L$16,AF$2,0)*$E1793)</f>
        <v>721000.00000000477</v>
      </c>
      <c r="AG1793">
        <f>VLOOKUP($F1793,'(참고)타워 스텟 가치'!$B$12:$L$16,AG$2,0)+(VLOOKUP($F1793,'(참고)타워 스텟 가치'!$B$12:$L$16,AG$2,0)*$E1793)</f>
        <v>7300.1250000000482</v>
      </c>
      <c r="AH1793">
        <f>VLOOKUP($F1793,'(참고)타워 스텟 가치'!$B$12:$L$16,AH$2,0)+(VLOOKUP($F1793,'(참고)타워 스텟 가치'!$B$12:$L$16,AH$2,0)*$E1793)</f>
        <v>243.33750000000163</v>
      </c>
      <c r="AI1793">
        <f>VLOOKUP($F1793,'(참고)타워 스텟 가치'!$B$12:$L$16,AI$2,0)+(VLOOKUP($F1793,'(참고)타워 스텟 가치'!$B$12:$L$16,AI$2,0)*$E1793)</f>
        <v>43.260000000000282</v>
      </c>
      <c r="AJ1793">
        <f>VLOOKUP($F1793,'(참고)타워 스텟 가치'!$B$12:$L$16,AJ$2,0)+(VLOOKUP($F1793,'(참고)타워 스텟 가치'!$B$12:$L$16,AJ$2,0)*$E1793)</f>
        <v>0</v>
      </c>
      <c r="AK1793">
        <f>VLOOKUP($F1793,'(참고)타워 스텟 가치'!$B$12:$L$16,AK$2,0)+(VLOOKUP($F1793,'(참고)타워 스텟 가치'!$B$12:$L$16,AK$2,0)*$E1793)</f>
        <v>0</v>
      </c>
      <c r="AL1793">
        <f>VLOOKUP($F1793,'(참고)타워 스텟 가치'!$B$12:$L$16,AL$2,0)+(VLOOKUP($F1793,'(참고)타워 스텟 가치'!$B$12:$L$16,AL$2,0)*$E1793)</f>
        <v>288.40000000000191</v>
      </c>
      <c r="AM1793">
        <f>SUM('스테이지별 몬스터 스텟'!AD1793*'(참고)타워 스텟 가치'!$Q$17,'스테이지별 몬스터 스텟'!AE1793*'(참고)타워 스텟 가치'!$R$17,'스테이지별 몬스터 스텟'!AF1793*'(참고)타워 스텟 가치'!$S$17,'스테이지별 몬스터 스텟'!AG1793*'(참고)타워 스텟 가치'!$T$17,'스테이지별 몬스터 스텟'!AH1793*'(참고)타워 스텟 가치'!$U$17,'스테이지별 몬스터 스텟'!AI1793*'(참고)타워 스텟 가치'!$V$17,'스테이지별 몬스터 스텟'!AJ1793*'(참고)타워 스텟 가치'!$W$17,'스테이지별 몬스터 스텟'!AK1793*'(참고)타워 스텟 가치'!$X$17,'스테이지별 몬스터 스텟'!AL1793*'(참고)타워 스텟 가치'!$Y$17)</f>
        <v>1101830.3975000074</v>
      </c>
      <c r="AN1793">
        <v>3</v>
      </c>
    </row>
    <row r="1794" spans="3:40" x14ac:dyDescent="0.3">
      <c r="C1794">
        <v>5</v>
      </c>
      <c r="D1794">
        <f t="shared" si="83"/>
        <v>358</v>
      </c>
      <c r="E1794" s="52">
        <f>VLOOKUP(D1794,'스테이지별 난이도 설정'!B:C,2,0)</f>
        <v>143.20000000000095</v>
      </c>
      <c r="F1794" t="str">
        <f t="shared" si="84"/>
        <v>스페셜</v>
      </c>
      <c r="G1794">
        <f t="shared" si="82"/>
        <v>6</v>
      </c>
      <c r="H1794">
        <f>VLOOKUP($F1794,'(참고)타워 스텟 가치'!$B$2:$L$6,H$2,0)+(VLOOKUP($F1794,'(참고)타워 스텟 가치'!$B$2:$L$6,H$2,0)*$E1794)</f>
        <v>5475.0937500000364</v>
      </c>
      <c r="I1794">
        <f>VLOOKUP($F1794,'(참고)타워 스텟 가치'!$B$2:$L$6,I$2,0)+(VLOOKUP($F1794,'(참고)타워 스텟 가치'!$B$2:$L$6,I$2,0)*$E1794)</f>
        <v>1095.0187500000072</v>
      </c>
      <c r="J1794">
        <f>VLOOKUP($F1794,'(참고)타워 스텟 가치'!$B$2:$L$6,J$2,0)+(VLOOKUP($F1794,'(참고)타워 스텟 가치'!$B$2:$L$6,J$2,0)*$E1794)</f>
        <v>721000.00000000477</v>
      </c>
      <c r="K1794">
        <f>VLOOKUP($F1794,'(참고)타워 스텟 가치'!$B$2:$L$6,K$2,0)+(VLOOKUP($F1794,'(참고)타워 스텟 가치'!$B$2:$L$6,K$2,0)*$E1794)</f>
        <v>21900.375000000146</v>
      </c>
      <c r="L1794">
        <f>VLOOKUP($F1794,'(참고)타워 스텟 가치'!$B$2:$L$6,L$2,0)+(VLOOKUP($F1794,'(참고)타워 스텟 가치'!$B$2:$L$6,L$2,0)*$E1794)</f>
        <v>365.00625000000241</v>
      </c>
      <c r="M1794">
        <f>VLOOKUP($F1794,'(참고)타워 스텟 가치'!$B$2:$L$6,M$2,0)+(VLOOKUP($F1794,'(참고)타워 스텟 가치'!$B$2:$L$6,M$2,0)*$E1794)</f>
        <v>43.260000000000282</v>
      </c>
      <c r="N1794">
        <f>VLOOKUP($F1794,'(참고)타워 스텟 가치'!$B$2:$L$6,N$2,0)+(VLOOKUP($F1794,'(참고)타워 스텟 가치'!$B$2:$L$6,N$2,0)*$E1794)</f>
        <v>0</v>
      </c>
      <c r="O1794">
        <f>VLOOKUP($F1794,'(참고)타워 스텟 가치'!$B$2:$L$6,O$2,0)+(VLOOKUP($F1794,'(참고)타워 스텟 가치'!$B$2:$L$6,O$2,0)*$E1794)</f>
        <v>0</v>
      </c>
      <c r="P1794">
        <f>VLOOKUP($F1794,'(참고)타워 스텟 가치'!$B$2:$L$6,P$2,0)+(VLOOKUP($F1794,'(참고)타워 스텟 가치'!$B$2:$L$6,P$2,0)*$E1794)</f>
        <v>144.20000000000095</v>
      </c>
      <c r="Q1794">
        <f>SUM('스테이지별 몬스터 스텟'!H1794*'(참고)타워 스텟 가치'!$Q$17,'스테이지별 몬스터 스텟'!I1794*'(참고)타워 스텟 가치'!$R$17,'스테이지별 몬스터 스텟'!J1794*'(참고)타워 스텟 가치'!$S$17,'스테이지별 몬스터 스텟'!K1794*'(참고)타워 스텟 가치'!$T$17,'스테이지별 몬스터 스텟'!L1794*'(참고)타워 스텟 가치'!$U$17,'스테이지별 몬스터 스텟'!M1794*'(참고)타워 스텟 가치'!$V$17,'스테이지별 몬스터 스텟'!N1794*'(참고)타워 스텟 가치'!$W$17,'스테이지별 몬스터 스텟'!O1794*'(참고)타워 스텟 가치'!$X$17,'스테이지별 몬스터 스텟'!P1794*'(참고)타워 스텟 가치'!$Y$17)</f>
        <v>1138955.1381250075</v>
      </c>
      <c r="R1794">
        <v>1</v>
      </c>
      <c r="S1794">
        <f>VLOOKUP($F1794,'(참고)타워 스텟 가치'!$B$7:$L$11,S$2,0)+(VLOOKUP($F1794,'(참고)타워 스텟 가치'!$B$7:$L$11,S$2,0)*$E1794)</f>
        <v>1825.0312500000121</v>
      </c>
      <c r="T1794">
        <f>VLOOKUP($F1794,'(참고)타워 스텟 가치'!$B$7:$L$11,T$2,0)+(VLOOKUP($F1794,'(참고)타워 스텟 가치'!$B$7:$L$11,T$2,0)*$E1794)</f>
        <v>3285.0562500000219</v>
      </c>
      <c r="U1794">
        <f>VLOOKUP($F1794,'(참고)타워 스텟 가치'!$B$7:$L$11,U$2,0)+(VLOOKUP($F1794,'(참고)타워 스텟 가치'!$B$7:$L$11,U$2,0)*$E1794)</f>
        <v>721000.00000000477</v>
      </c>
      <c r="V1794">
        <f>VLOOKUP($F1794,'(참고)타워 스텟 가치'!$B$7:$L$11,V$2,0)+(VLOOKUP($F1794,'(참고)타워 스텟 가치'!$B$7:$L$11,V$2,0)*$E1794)</f>
        <v>21900.375000000146</v>
      </c>
      <c r="W1794">
        <f>VLOOKUP($F1794,'(참고)타워 스텟 가치'!$B$7:$L$11,W$2,0)+(VLOOKUP($F1794,'(참고)타워 스텟 가치'!$B$7:$L$11,W$2,0)*$E1794)</f>
        <v>365.00625000000241</v>
      </c>
      <c r="X1794">
        <f>VLOOKUP($F1794,'(참고)타워 스텟 가치'!$B$7:$L$11,X$2,0)+(VLOOKUP($F1794,'(참고)타워 스텟 가치'!$B$7:$L$11,X$2,0)*$E1794)</f>
        <v>43.260000000000282</v>
      </c>
      <c r="Y1794">
        <f>VLOOKUP($F1794,'(참고)타워 스텟 가치'!$B$7:$L$11,Y$2,0)+(VLOOKUP($F1794,'(참고)타워 스텟 가치'!$B$7:$L$11,Y$2,0)*$E1794)</f>
        <v>0</v>
      </c>
      <c r="Z1794">
        <f>VLOOKUP($F1794,'(참고)타워 스텟 가치'!$B$7:$L$11,Z$2,0)+(VLOOKUP($F1794,'(참고)타워 스텟 가치'!$B$7:$L$11,Z$2,0)*$E1794)</f>
        <v>0</v>
      </c>
      <c r="AA1794">
        <f>VLOOKUP($F1794,'(참고)타워 스텟 가치'!$B$7:$L$11,AA$2,0)+(VLOOKUP($F1794,'(참고)타워 스텟 가치'!$B$7:$L$11,AA$2,0)*$E1794)</f>
        <v>144.20000000000095</v>
      </c>
      <c r="AB1794">
        <f>SUM('스테이지별 몬스터 스텟'!S1794*'(참고)타워 스텟 가치'!$Q$17,'스테이지별 몬스터 스텟'!T1794*'(참고)타워 스텟 가치'!$R$17,'스테이지별 몬스터 스텟'!U1794*'(참고)타워 스텟 가치'!$S$17,'스테이지별 몬스터 스텟'!V1794*'(참고)타워 스텟 가치'!$T$17,'스테이지별 몬스터 스텟'!W1794*'(참고)타워 스텟 가치'!$U$17,'스테이지별 몬스터 스텟'!X1794*'(참고)타워 스텟 가치'!$V$17,'스테이지별 몬스터 스텟'!Y1794*'(참고)타워 스텟 가치'!$W$17,'스테이지별 몬스터 스텟'!Z1794*'(참고)타워 스텟 가치'!$X$17,'스테이지별 몬스터 스텟'!AA1794*'(참고)타워 스텟 가치'!$Y$17)</f>
        <v>1134940.0693750074</v>
      </c>
      <c r="AC1794">
        <v>2</v>
      </c>
      <c r="AD1794">
        <f>VLOOKUP($F1794,'(참고)타워 스텟 가치'!$B$12:$L$16,AD$2,0)+(VLOOKUP($F1794,'(참고)타워 스텟 가치'!$B$12:$L$16,AD$2,0)*$E1794)</f>
        <v>1825.0312500000121</v>
      </c>
      <c r="AE1794">
        <f>VLOOKUP($F1794,'(참고)타워 스텟 가치'!$B$12:$L$16,AE$2,0)+(VLOOKUP($F1794,'(참고)타워 스텟 가치'!$B$12:$L$16,AE$2,0)*$E1794)</f>
        <v>2190.0375000000145</v>
      </c>
      <c r="AF1794">
        <f>VLOOKUP($F1794,'(참고)타워 스텟 가치'!$B$12:$L$16,AF$2,0)+(VLOOKUP($F1794,'(참고)타워 스텟 가치'!$B$12:$L$16,AF$2,0)*$E1794)</f>
        <v>721000.00000000477</v>
      </c>
      <c r="AG1794">
        <f>VLOOKUP($F1794,'(참고)타워 스텟 가치'!$B$12:$L$16,AG$2,0)+(VLOOKUP($F1794,'(참고)타워 스텟 가치'!$B$12:$L$16,AG$2,0)*$E1794)</f>
        <v>10950.187500000073</v>
      </c>
      <c r="AH1794">
        <f>VLOOKUP($F1794,'(참고)타워 스텟 가치'!$B$12:$L$16,AH$2,0)+(VLOOKUP($F1794,'(참고)타워 스텟 가치'!$B$12:$L$16,AH$2,0)*$E1794)</f>
        <v>365.00625000000241</v>
      </c>
      <c r="AI1794">
        <f>VLOOKUP($F1794,'(참고)타워 스텟 가치'!$B$12:$L$16,AI$2,0)+(VLOOKUP($F1794,'(참고)타워 스텟 가치'!$B$12:$L$16,AI$2,0)*$E1794)</f>
        <v>43.260000000000282</v>
      </c>
      <c r="AJ1794">
        <f>VLOOKUP($F1794,'(참고)타워 스텟 가치'!$B$12:$L$16,AJ$2,0)+(VLOOKUP($F1794,'(참고)타워 스텟 가치'!$B$12:$L$16,AJ$2,0)*$E1794)</f>
        <v>0</v>
      </c>
      <c r="AK1794">
        <f>VLOOKUP($F1794,'(참고)타워 스텟 가치'!$B$12:$L$16,AK$2,0)+(VLOOKUP($F1794,'(참고)타워 스텟 가치'!$B$12:$L$16,AK$2,0)*$E1794)</f>
        <v>0</v>
      </c>
      <c r="AL1794">
        <f>VLOOKUP($F1794,'(참고)타워 스텟 가치'!$B$12:$L$16,AL$2,0)+(VLOOKUP($F1794,'(참고)타워 스텟 가치'!$B$12:$L$16,AL$2,0)*$E1794)</f>
        <v>288.40000000000191</v>
      </c>
      <c r="AM1794">
        <f>SUM('스테이지별 몬스터 스텟'!AD1794*'(참고)타워 스텟 가치'!$Q$17,'스테이지별 몬스터 스텟'!AE1794*'(참고)타워 스텟 가치'!$R$17,'스테이지별 몬스터 스텟'!AF1794*'(참고)타워 스텟 가치'!$S$17,'스테이지별 몬스터 스텟'!AG1794*'(참고)타워 스텟 가치'!$T$17,'스테이지별 몬스터 스텟'!AH1794*'(참고)타워 스텟 가치'!$U$17,'스테이지별 몬스터 스텟'!AI1794*'(참고)타워 스텟 가치'!$V$17,'스테이지별 몬스터 스텟'!AJ1794*'(참고)타워 스텟 가치'!$W$17,'스테이지별 몬스터 스텟'!AK1794*'(참고)타워 스텟 가치'!$X$17,'스테이지별 몬스터 스텟'!AL1794*'(참고)타워 스텟 가치'!$Y$17)</f>
        <v>1111685.5662500076</v>
      </c>
      <c r="AN1794">
        <v>3</v>
      </c>
    </row>
    <row r="1795" spans="3:40" x14ac:dyDescent="0.3">
      <c r="C1795">
        <v>1</v>
      </c>
      <c r="D1795">
        <f t="shared" si="83"/>
        <v>359</v>
      </c>
      <c r="E1795" s="52">
        <f>VLOOKUP(D1795,'스테이지별 난이도 설정'!B:C,2,0)</f>
        <v>143.60000000000096</v>
      </c>
      <c r="F1795" t="str">
        <f t="shared" si="84"/>
        <v>일반</v>
      </c>
      <c r="G1795">
        <f t="shared" si="82"/>
        <v>6</v>
      </c>
      <c r="H1795">
        <f>VLOOKUP($F1795,'(참고)타워 스텟 가치'!$B$2:$L$6,H$2,0)+(VLOOKUP($F1795,'(참고)타워 스텟 가치'!$B$2:$L$6,H$2,0)*$E1795)</f>
        <v>1084.5000000000073</v>
      </c>
      <c r="I1795">
        <f>VLOOKUP($F1795,'(참고)타워 스텟 가치'!$B$2:$L$6,I$2,0)+(VLOOKUP($F1795,'(참고)타워 스텟 가치'!$B$2:$L$6,I$2,0)*$E1795)</f>
        <v>216.90000000000146</v>
      </c>
      <c r="J1795">
        <f>VLOOKUP($F1795,'(참고)타워 스텟 가치'!$B$2:$L$6,J$2,0)+(VLOOKUP($F1795,'(참고)타워 스텟 가치'!$B$2:$L$6,J$2,0)*$E1795)</f>
        <v>723000.00000000477</v>
      </c>
      <c r="K1795">
        <f>VLOOKUP($F1795,'(참고)타워 스텟 가치'!$B$2:$L$6,K$2,0)+(VLOOKUP($F1795,'(참고)타워 스텟 가치'!$B$2:$L$6,K$2,0)*$E1795)</f>
        <v>4338.0000000000291</v>
      </c>
      <c r="L1795">
        <f>VLOOKUP($F1795,'(참고)타워 스텟 가치'!$B$2:$L$6,L$2,0)+(VLOOKUP($F1795,'(참고)타워 스텟 가치'!$B$2:$L$6,L$2,0)*$E1795)</f>
        <v>72.30000000000048</v>
      </c>
      <c r="M1795">
        <f>VLOOKUP($F1795,'(참고)타워 스텟 가치'!$B$2:$L$6,M$2,0)+(VLOOKUP($F1795,'(참고)타워 스텟 가치'!$B$2:$L$6,M$2,0)*$E1795)</f>
        <v>43.380000000000287</v>
      </c>
      <c r="N1795">
        <f>VLOOKUP($F1795,'(참고)타워 스텟 가치'!$B$2:$L$6,N$2,0)+(VLOOKUP($F1795,'(참고)타워 스텟 가치'!$B$2:$L$6,N$2,0)*$E1795)</f>
        <v>0</v>
      </c>
      <c r="O1795">
        <f>VLOOKUP($F1795,'(참고)타워 스텟 가치'!$B$2:$L$6,O$2,0)+(VLOOKUP($F1795,'(참고)타워 스텟 가치'!$B$2:$L$6,O$2,0)*$E1795)</f>
        <v>0</v>
      </c>
      <c r="P1795">
        <f>VLOOKUP($F1795,'(참고)타워 스텟 가치'!$B$2:$L$6,P$2,0)+(VLOOKUP($F1795,'(참고)타워 스텟 가치'!$B$2:$L$6,P$2,0)*$E1795)</f>
        <v>101.22000000000067</v>
      </c>
      <c r="Q1795">
        <f>SUM('스테이지별 몬스터 스텟'!H1795*'(참고)타워 스텟 가치'!$Q$17,'스테이지별 몬스터 스텟'!I1795*'(참고)타워 스텟 가치'!$R$17,'스테이지별 몬스터 스텟'!J1795*'(참고)타워 스텟 가치'!$S$17,'스테이지별 몬스터 스텟'!K1795*'(참고)타워 스텟 가치'!$T$17,'스테이지별 몬스터 스텟'!L1795*'(참고)타워 스텟 가치'!$U$17,'스테이지별 몬스터 스텟'!M1795*'(참고)타워 스텟 가치'!$V$17,'스테이지별 몬스터 스텟'!N1795*'(참고)타워 스텟 가치'!$W$17,'스테이지별 몬스터 스텟'!O1795*'(참고)타워 스텟 가치'!$X$17,'스테이지별 몬스터 스텟'!P1795*'(참고)타워 스텟 가치'!$Y$17)</f>
        <v>1096060.7700000072</v>
      </c>
      <c r="R1795">
        <v>1</v>
      </c>
      <c r="S1795">
        <f>VLOOKUP($F1795,'(참고)타워 스텟 가치'!$B$7:$L$11,S$2,0)+(VLOOKUP($F1795,'(참고)타워 스텟 가치'!$B$7:$L$11,S$2,0)*$E1795)</f>
        <v>361.50000000000239</v>
      </c>
      <c r="T1795">
        <f>VLOOKUP($F1795,'(참고)타워 스텟 가치'!$B$7:$L$11,T$2,0)+(VLOOKUP($F1795,'(참고)타워 스텟 가치'!$B$7:$L$11,T$2,0)*$E1795)</f>
        <v>650.70000000000437</v>
      </c>
      <c r="U1795">
        <f>VLOOKUP($F1795,'(참고)타워 스텟 가치'!$B$7:$L$11,U$2,0)+(VLOOKUP($F1795,'(참고)타워 스텟 가치'!$B$7:$L$11,U$2,0)*$E1795)</f>
        <v>723000.00000000477</v>
      </c>
      <c r="V1795">
        <f>VLOOKUP($F1795,'(참고)타워 스텟 가치'!$B$7:$L$11,V$2,0)+(VLOOKUP($F1795,'(참고)타워 스텟 가치'!$B$7:$L$11,V$2,0)*$E1795)</f>
        <v>4338.0000000000291</v>
      </c>
      <c r="W1795">
        <f>VLOOKUP($F1795,'(참고)타워 스텟 가치'!$B$7:$L$11,W$2,0)+(VLOOKUP($F1795,'(참고)타워 스텟 가치'!$B$7:$L$11,W$2,0)*$E1795)</f>
        <v>72.30000000000048</v>
      </c>
      <c r="X1795">
        <f>VLOOKUP($F1795,'(참고)타워 스텟 가치'!$B$7:$L$11,X$2,0)+(VLOOKUP($F1795,'(참고)타워 스텟 가치'!$B$7:$L$11,X$2,0)*$E1795)</f>
        <v>43.380000000000287</v>
      </c>
      <c r="Y1795">
        <f>VLOOKUP($F1795,'(참고)타워 스텟 가치'!$B$7:$L$11,Y$2,0)+(VLOOKUP($F1795,'(참고)타워 스텟 가치'!$B$7:$L$11,Y$2,0)*$E1795)</f>
        <v>0</v>
      </c>
      <c r="Z1795">
        <f>VLOOKUP($F1795,'(참고)타워 스텟 가치'!$B$7:$L$11,Z$2,0)+(VLOOKUP($F1795,'(참고)타워 스텟 가치'!$B$7:$L$11,Z$2,0)*$E1795)</f>
        <v>0</v>
      </c>
      <c r="AA1795">
        <f>VLOOKUP($F1795,'(참고)타워 스텟 가치'!$B$7:$L$11,AA$2,0)+(VLOOKUP($F1795,'(참고)타워 스텟 가치'!$B$7:$L$11,AA$2,0)*$E1795)</f>
        <v>101.22000000000067</v>
      </c>
      <c r="AB1795">
        <f>SUM('스테이지별 몬스터 스텟'!S1795*'(참고)타워 스텟 가치'!$Q$17,'스테이지별 몬스터 스텟'!T1795*'(참고)타워 스텟 가치'!$R$17,'스테이지별 몬스터 스텟'!U1795*'(참고)타워 스텟 가치'!$S$17,'스테이지별 몬스터 스텟'!V1795*'(참고)타워 스텟 가치'!$T$17,'스테이지별 몬스터 스텟'!W1795*'(참고)타워 스텟 가치'!$U$17,'스테이지별 몬스터 스텟'!X1795*'(참고)타워 스텟 가치'!$V$17,'스테이지별 몬스터 스텟'!Y1795*'(참고)타워 스텟 가치'!$W$17,'스테이지별 몬스터 스텟'!Z1795*'(참고)타워 스텟 가치'!$X$17,'스테이지별 몬스터 스텟'!AA1795*'(참고)타워 스텟 가치'!$Y$17)</f>
        <v>1095265.4700000072</v>
      </c>
      <c r="AC1795">
        <v>2</v>
      </c>
      <c r="AD1795">
        <f>VLOOKUP($F1795,'(참고)타워 스텟 가치'!$B$12:$L$16,AD$2,0)+(VLOOKUP($F1795,'(참고)타워 스텟 가치'!$B$12:$L$16,AD$2,0)*$E1795)</f>
        <v>361.50000000000239</v>
      </c>
      <c r="AE1795">
        <f>VLOOKUP($F1795,'(참고)타워 스텟 가치'!$B$12:$L$16,AE$2,0)+(VLOOKUP($F1795,'(참고)타워 스텟 가치'!$B$12:$L$16,AE$2,0)*$E1795)</f>
        <v>433.80000000000291</v>
      </c>
      <c r="AF1795">
        <f>VLOOKUP($F1795,'(참고)타워 스텟 가치'!$B$12:$L$16,AF$2,0)+(VLOOKUP($F1795,'(참고)타워 스텟 가치'!$B$12:$L$16,AF$2,0)*$E1795)</f>
        <v>723000.00000000477</v>
      </c>
      <c r="AG1795">
        <f>VLOOKUP($F1795,'(참고)타워 스텟 가치'!$B$12:$L$16,AG$2,0)+(VLOOKUP($F1795,'(참고)타워 스텟 가치'!$B$12:$L$16,AG$2,0)*$E1795)</f>
        <v>2169.0000000000146</v>
      </c>
      <c r="AH1795">
        <f>VLOOKUP($F1795,'(참고)타워 스텟 가치'!$B$12:$L$16,AH$2,0)+(VLOOKUP($F1795,'(참고)타워 스텟 가치'!$B$12:$L$16,AH$2,0)*$E1795)</f>
        <v>72.30000000000048</v>
      </c>
      <c r="AI1795">
        <f>VLOOKUP($F1795,'(참고)타워 스텟 가치'!$B$12:$L$16,AI$2,0)+(VLOOKUP($F1795,'(참고)타워 스텟 가치'!$B$12:$L$16,AI$2,0)*$E1795)</f>
        <v>43.380000000000287</v>
      </c>
      <c r="AJ1795">
        <f>VLOOKUP($F1795,'(참고)타워 스텟 가치'!$B$12:$L$16,AJ$2,0)+(VLOOKUP($F1795,'(참고)타워 스텟 가치'!$B$12:$L$16,AJ$2,0)*$E1795)</f>
        <v>0</v>
      </c>
      <c r="AK1795">
        <f>VLOOKUP($F1795,'(참고)타워 스텟 가치'!$B$12:$L$16,AK$2,0)+(VLOOKUP($F1795,'(참고)타워 스텟 가치'!$B$12:$L$16,AK$2,0)*$E1795)</f>
        <v>0</v>
      </c>
      <c r="AL1795">
        <f>VLOOKUP($F1795,'(참고)타워 스텟 가치'!$B$12:$L$16,AL$2,0)+(VLOOKUP($F1795,'(참고)타워 스텟 가치'!$B$12:$L$16,AL$2,0)*$E1795)</f>
        <v>202.44000000000133</v>
      </c>
      <c r="AM1795">
        <f>SUM('스테이지별 몬스터 스텟'!AD1795*'(참고)타워 스텟 가치'!$Q$17,'스테이지별 몬스터 스텟'!AE1795*'(참고)타워 스텟 가치'!$R$17,'스테이지별 몬스터 스텟'!AF1795*'(참고)타워 스텟 가치'!$S$17,'스테이지별 몬스터 스텟'!AG1795*'(참고)타워 스텟 가치'!$T$17,'스테이지별 몬스터 스텟'!AH1795*'(참고)타워 스텟 가치'!$U$17,'스테이지별 몬스터 스텟'!AI1795*'(참고)타워 스텟 가치'!$V$17,'스테이지별 몬스터 스텟'!AJ1795*'(참고)타워 스텟 가치'!$W$17,'스테이지별 몬스터 스텟'!AK1795*'(참고)타워 스텟 가치'!$X$17,'스테이지별 몬스터 스텟'!AL1795*'(참고)타워 스텟 가치'!$Y$17)</f>
        <v>1090804.560000007</v>
      </c>
      <c r="AN1795">
        <v>3</v>
      </c>
    </row>
    <row r="1796" spans="3:40" x14ac:dyDescent="0.3">
      <c r="C1796">
        <v>2</v>
      </c>
      <c r="D1796">
        <f t="shared" si="83"/>
        <v>359</v>
      </c>
      <c r="E1796" s="52">
        <f>VLOOKUP(D1796,'스테이지별 난이도 설정'!B:C,2,0)</f>
        <v>143.60000000000096</v>
      </c>
      <c r="F1796" t="str">
        <f t="shared" si="84"/>
        <v>레어</v>
      </c>
      <c r="G1796">
        <f t="shared" si="82"/>
        <v>6</v>
      </c>
      <c r="H1796">
        <f>VLOOKUP($F1796,'(참고)타워 스텟 가치'!$B$2:$L$6,H$2,0)+(VLOOKUP($F1796,'(참고)타워 스텟 가치'!$B$2:$L$6,H$2,0)*$E1796)</f>
        <v>1626.7500000000109</v>
      </c>
      <c r="I1796">
        <f>VLOOKUP($F1796,'(참고)타워 스텟 가치'!$B$2:$L$6,I$2,0)+(VLOOKUP($F1796,'(참고)타워 스텟 가치'!$B$2:$L$6,I$2,0)*$E1796)</f>
        <v>325.35000000000218</v>
      </c>
      <c r="J1796">
        <f>VLOOKUP($F1796,'(참고)타워 스텟 가치'!$B$2:$L$6,J$2,0)+(VLOOKUP($F1796,'(참고)타워 스텟 가치'!$B$2:$L$6,J$2,0)*$E1796)</f>
        <v>723000.00000000477</v>
      </c>
      <c r="K1796">
        <f>VLOOKUP($F1796,'(참고)타워 스텟 가치'!$B$2:$L$6,K$2,0)+(VLOOKUP($F1796,'(참고)타워 스텟 가치'!$B$2:$L$6,K$2,0)*$E1796)</f>
        <v>6507.0000000000437</v>
      </c>
      <c r="L1796">
        <f>VLOOKUP($F1796,'(참고)타워 스텟 가치'!$B$2:$L$6,L$2,0)+(VLOOKUP($F1796,'(참고)타워 스텟 가치'!$B$2:$L$6,L$2,0)*$E1796)</f>
        <v>108.45000000000073</v>
      </c>
      <c r="M1796">
        <f>VLOOKUP($F1796,'(참고)타워 스텟 가치'!$B$2:$L$6,M$2,0)+(VLOOKUP($F1796,'(참고)타워 스텟 가치'!$B$2:$L$6,M$2,0)*$E1796)</f>
        <v>43.380000000000287</v>
      </c>
      <c r="N1796">
        <f>VLOOKUP($F1796,'(참고)타워 스텟 가치'!$B$2:$L$6,N$2,0)+(VLOOKUP($F1796,'(참고)타워 스텟 가치'!$B$2:$L$6,N$2,0)*$E1796)</f>
        <v>0</v>
      </c>
      <c r="O1796">
        <f>VLOOKUP($F1796,'(참고)타워 스텟 가치'!$B$2:$L$6,O$2,0)+(VLOOKUP($F1796,'(참고)타워 스텟 가치'!$B$2:$L$6,O$2,0)*$E1796)</f>
        <v>0</v>
      </c>
      <c r="P1796">
        <f>VLOOKUP($F1796,'(참고)타워 스텟 가치'!$B$2:$L$6,P$2,0)+(VLOOKUP($F1796,'(참고)타워 스텟 가치'!$B$2:$L$6,P$2,0)*$E1796)</f>
        <v>101.22000000000067</v>
      </c>
      <c r="Q1796">
        <f>SUM('스테이지별 몬스터 스텟'!H1796*'(참고)타워 스텟 가치'!$Q$17,'스테이지별 몬스터 스텟'!I1796*'(참고)타워 스텟 가치'!$R$17,'스테이지별 몬스터 스텟'!J1796*'(참고)타워 스텟 가치'!$S$17,'스테이지별 몬스터 스텟'!K1796*'(참고)타워 스텟 가치'!$T$17,'스테이지별 몬스터 스텟'!L1796*'(참고)타워 스텟 가치'!$U$17,'스테이지별 몬스터 스텟'!M1796*'(참고)타워 스텟 가치'!$V$17,'스테이지별 몬스터 스텟'!N1796*'(참고)타워 스텟 가치'!$W$17,'스테이지별 몬스터 스텟'!O1796*'(참고)타워 스텟 가치'!$X$17,'스테이지별 몬스터 스텟'!P1796*'(참고)타워 스텟 가치'!$Y$17)</f>
        <v>1101718.2450000071</v>
      </c>
      <c r="R1796">
        <v>1</v>
      </c>
      <c r="S1796">
        <f>VLOOKUP($F1796,'(참고)타워 스텟 가치'!$B$7:$L$11,S$2,0)+(VLOOKUP($F1796,'(참고)타워 스텟 가치'!$B$7:$L$11,S$2,0)*$E1796)</f>
        <v>542.25000000000364</v>
      </c>
      <c r="T1796">
        <f>VLOOKUP($F1796,'(참고)타워 스텟 가치'!$B$7:$L$11,T$2,0)+(VLOOKUP($F1796,'(참고)타워 스텟 가치'!$B$7:$L$11,T$2,0)*$E1796)</f>
        <v>976.05000000000643</v>
      </c>
      <c r="U1796">
        <f>VLOOKUP($F1796,'(참고)타워 스텟 가치'!$B$7:$L$11,U$2,0)+(VLOOKUP($F1796,'(참고)타워 스텟 가치'!$B$7:$L$11,U$2,0)*$E1796)</f>
        <v>723000.00000000477</v>
      </c>
      <c r="V1796">
        <f>VLOOKUP($F1796,'(참고)타워 스텟 가치'!$B$7:$L$11,V$2,0)+(VLOOKUP($F1796,'(참고)타워 스텟 가치'!$B$7:$L$11,V$2,0)*$E1796)</f>
        <v>6507.0000000000437</v>
      </c>
      <c r="W1796">
        <f>VLOOKUP($F1796,'(참고)타워 스텟 가치'!$B$7:$L$11,W$2,0)+(VLOOKUP($F1796,'(참고)타워 스텟 가치'!$B$7:$L$11,W$2,0)*$E1796)</f>
        <v>108.45000000000073</v>
      </c>
      <c r="X1796">
        <f>VLOOKUP($F1796,'(참고)타워 스텟 가치'!$B$7:$L$11,X$2,0)+(VLOOKUP($F1796,'(참고)타워 스텟 가치'!$B$7:$L$11,X$2,0)*$E1796)</f>
        <v>43.380000000000287</v>
      </c>
      <c r="Y1796">
        <f>VLOOKUP($F1796,'(참고)타워 스텟 가치'!$B$7:$L$11,Y$2,0)+(VLOOKUP($F1796,'(참고)타워 스텟 가치'!$B$7:$L$11,Y$2,0)*$E1796)</f>
        <v>0</v>
      </c>
      <c r="Z1796">
        <f>VLOOKUP($F1796,'(참고)타워 스텟 가치'!$B$7:$L$11,Z$2,0)+(VLOOKUP($F1796,'(참고)타워 스텟 가치'!$B$7:$L$11,Z$2,0)*$E1796)</f>
        <v>0</v>
      </c>
      <c r="AA1796">
        <f>VLOOKUP($F1796,'(참고)타워 스텟 가치'!$B$7:$L$11,AA$2,0)+(VLOOKUP($F1796,'(참고)타워 스텟 가치'!$B$7:$L$11,AA$2,0)*$E1796)</f>
        <v>101.22000000000067</v>
      </c>
      <c r="AB1796">
        <f>SUM('스테이지별 몬스터 스텟'!S1796*'(참고)타워 스텟 가치'!$Q$17,'스테이지별 몬스터 스텟'!T1796*'(참고)타워 스텟 가치'!$R$17,'스테이지별 몬스터 스텟'!U1796*'(참고)타워 스텟 가치'!$S$17,'스테이지별 몬스터 스텟'!V1796*'(참고)타워 스텟 가치'!$T$17,'스테이지별 몬스터 스텟'!W1796*'(참고)타워 스텟 가치'!$U$17,'스테이지별 몬스터 스텟'!X1796*'(참고)타워 스텟 가치'!$V$17,'스테이지별 몬스터 스텟'!Y1796*'(참고)타워 스텟 가치'!$W$17,'스테이지별 몬스터 스텟'!Z1796*'(참고)타워 스텟 가치'!$X$17,'스테이지별 몬스터 스텟'!AA1796*'(참고)타워 스텟 가치'!$Y$17)</f>
        <v>1100525.2950000069</v>
      </c>
      <c r="AC1796">
        <v>2</v>
      </c>
      <c r="AD1796">
        <f>VLOOKUP($F1796,'(참고)타워 스텟 가치'!$B$12:$L$16,AD$2,0)+(VLOOKUP($F1796,'(참고)타워 스텟 가치'!$B$12:$L$16,AD$2,0)*$E1796)</f>
        <v>542.25000000000364</v>
      </c>
      <c r="AE1796">
        <f>VLOOKUP($F1796,'(참고)타워 스텟 가치'!$B$12:$L$16,AE$2,0)+(VLOOKUP($F1796,'(참고)타워 스텟 가치'!$B$12:$L$16,AE$2,0)*$E1796)</f>
        <v>650.70000000000437</v>
      </c>
      <c r="AF1796">
        <f>VLOOKUP($F1796,'(참고)타워 스텟 가치'!$B$12:$L$16,AF$2,0)+(VLOOKUP($F1796,'(참고)타워 스텟 가치'!$B$12:$L$16,AF$2,0)*$E1796)</f>
        <v>723000.00000000477</v>
      </c>
      <c r="AG1796">
        <f>VLOOKUP($F1796,'(참고)타워 스텟 가치'!$B$12:$L$16,AG$2,0)+(VLOOKUP($F1796,'(참고)타워 스텟 가치'!$B$12:$L$16,AG$2,0)*$E1796)</f>
        <v>3253.5000000000218</v>
      </c>
      <c r="AH1796">
        <f>VLOOKUP($F1796,'(참고)타워 스텟 가치'!$B$12:$L$16,AH$2,0)+(VLOOKUP($F1796,'(참고)타워 스텟 가치'!$B$12:$L$16,AH$2,0)*$E1796)</f>
        <v>108.45000000000073</v>
      </c>
      <c r="AI1796">
        <f>VLOOKUP($F1796,'(참고)타워 스텟 가치'!$B$12:$L$16,AI$2,0)+(VLOOKUP($F1796,'(참고)타워 스텟 가치'!$B$12:$L$16,AI$2,0)*$E1796)</f>
        <v>43.380000000000287</v>
      </c>
      <c r="AJ1796">
        <f>VLOOKUP($F1796,'(참고)타워 스텟 가치'!$B$12:$L$16,AJ$2,0)+(VLOOKUP($F1796,'(참고)타워 스텟 가치'!$B$12:$L$16,AJ$2,0)*$E1796)</f>
        <v>0</v>
      </c>
      <c r="AK1796">
        <f>VLOOKUP($F1796,'(참고)타워 스텟 가치'!$B$12:$L$16,AK$2,0)+(VLOOKUP($F1796,'(참고)타워 스텟 가치'!$B$12:$L$16,AK$2,0)*$E1796)</f>
        <v>0</v>
      </c>
      <c r="AL1796">
        <f>VLOOKUP($F1796,'(참고)타워 스텟 가치'!$B$12:$L$16,AL$2,0)+(VLOOKUP($F1796,'(참고)타워 스텟 가치'!$B$12:$L$16,AL$2,0)*$E1796)</f>
        <v>202.44000000000133</v>
      </c>
      <c r="AM1796">
        <f>SUM('스테이지별 몬스터 스텟'!AD1796*'(참고)타워 스텟 가치'!$Q$17,'스테이지별 몬스터 스텟'!AE1796*'(참고)타워 스텟 가치'!$R$17,'스테이지별 몬스터 스텟'!AF1796*'(참고)타워 스텟 가치'!$S$17,'스테이지별 몬스터 스텟'!AG1796*'(참고)타워 스텟 가치'!$T$17,'스테이지별 몬스터 스텟'!AH1796*'(참고)타워 스텟 가치'!$U$17,'스테이지별 몬스터 스텟'!AI1796*'(참고)타워 스텟 가치'!$V$17,'스테이지별 몬스터 스텟'!AJ1796*'(참고)타워 스텟 가치'!$W$17,'스테이지별 몬스터 스텟'!AK1796*'(참고)타워 스텟 가치'!$X$17,'스테이지별 몬스터 스텟'!AL1796*'(참고)타워 스텟 가치'!$Y$17)</f>
        <v>1093732.7100000069</v>
      </c>
      <c r="AN1796">
        <v>3</v>
      </c>
    </row>
    <row r="1797" spans="3:40" x14ac:dyDescent="0.3">
      <c r="C1797">
        <v>3</v>
      </c>
      <c r="D1797">
        <f t="shared" si="83"/>
        <v>359</v>
      </c>
      <c r="E1797" s="52">
        <f>VLOOKUP(D1797,'스테이지별 난이도 설정'!B:C,2,0)</f>
        <v>143.60000000000096</v>
      </c>
      <c r="F1797" t="str">
        <f t="shared" si="84"/>
        <v>에픽</v>
      </c>
      <c r="G1797">
        <f t="shared" si="82"/>
        <v>6</v>
      </c>
      <c r="H1797">
        <f>VLOOKUP($F1797,'(참고)타워 스텟 가치'!$B$2:$L$6,H$2,0)+(VLOOKUP($F1797,'(참고)타워 스텟 가치'!$B$2:$L$6,H$2,0)*$E1797)</f>
        <v>2440.1250000000164</v>
      </c>
      <c r="I1797">
        <f>VLOOKUP($F1797,'(참고)타워 스텟 가치'!$B$2:$L$6,I$2,0)+(VLOOKUP($F1797,'(참고)타워 스텟 가치'!$B$2:$L$6,I$2,0)*$E1797)</f>
        <v>488.02500000000322</v>
      </c>
      <c r="J1797">
        <f>VLOOKUP($F1797,'(참고)타워 스텟 가치'!$B$2:$L$6,J$2,0)+(VLOOKUP($F1797,'(참고)타워 스텟 가치'!$B$2:$L$6,J$2,0)*$E1797)</f>
        <v>723000.00000000477</v>
      </c>
      <c r="K1797">
        <f>VLOOKUP($F1797,'(참고)타워 스텟 가치'!$B$2:$L$6,K$2,0)+(VLOOKUP($F1797,'(참고)타워 스텟 가치'!$B$2:$L$6,K$2,0)*$E1797)</f>
        <v>9760.5000000000655</v>
      </c>
      <c r="L1797">
        <f>VLOOKUP($F1797,'(참고)타워 스텟 가치'!$B$2:$L$6,L$2,0)+(VLOOKUP($F1797,'(참고)타워 스텟 가치'!$B$2:$L$6,L$2,0)*$E1797)</f>
        <v>162.67500000000109</v>
      </c>
      <c r="M1797">
        <f>VLOOKUP($F1797,'(참고)타워 스텟 가치'!$B$2:$L$6,M$2,0)+(VLOOKUP($F1797,'(참고)타워 스텟 가치'!$B$2:$L$6,M$2,0)*$E1797)</f>
        <v>43.380000000000287</v>
      </c>
      <c r="N1797">
        <f>VLOOKUP($F1797,'(참고)타워 스텟 가치'!$B$2:$L$6,N$2,0)+(VLOOKUP($F1797,'(참고)타워 스텟 가치'!$B$2:$L$6,N$2,0)*$E1797)</f>
        <v>0</v>
      </c>
      <c r="O1797">
        <f>VLOOKUP($F1797,'(참고)타워 스텟 가치'!$B$2:$L$6,O$2,0)+(VLOOKUP($F1797,'(참고)타워 스텟 가치'!$B$2:$L$6,O$2,0)*$E1797)</f>
        <v>0</v>
      </c>
      <c r="P1797">
        <f>VLOOKUP($F1797,'(참고)타워 스텟 가치'!$B$2:$L$6,P$2,0)+(VLOOKUP($F1797,'(참고)타워 스텟 가치'!$B$2:$L$6,P$2,0)*$E1797)</f>
        <v>101.22000000000067</v>
      </c>
      <c r="Q1797">
        <f>SUM('스테이지별 몬스터 스텟'!H1797*'(참고)타워 스텟 가치'!$Q$17,'스테이지별 몬스터 스텟'!I1797*'(참고)타워 스텟 가치'!$R$17,'스테이지별 몬스터 스텟'!J1797*'(참고)타워 스텟 가치'!$S$17,'스테이지별 몬스터 스텟'!K1797*'(참고)타워 스텟 가치'!$T$17,'스테이지별 몬스터 스텟'!L1797*'(참고)타워 스텟 가치'!$U$17,'스테이지별 몬스터 스텟'!M1797*'(참고)타워 스텟 가치'!$V$17,'스테이지별 몬스터 스텟'!N1797*'(참고)타워 스텟 가치'!$W$17,'스테이지별 몬스터 스텟'!O1797*'(참고)타워 스텟 가치'!$X$17,'스테이지별 몬스터 스텟'!P1797*'(참고)타워 스텟 가치'!$Y$17)</f>
        <v>1110204.4575000075</v>
      </c>
      <c r="R1797">
        <v>1</v>
      </c>
      <c r="S1797">
        <f>VLOOKUP($F1797,'(참고)타워 스텟 가치'!$B$7:$L$11,S$2,0)+(VLOOKUP($F1797,'(참고)타워 스텟 가치'!$B$7:$L$11,S$2,0)*$E1797)</f>
        <v>813.37500000000546</v>
      </c>
      <c r="T1797">
        <f>VLOOKUP($F1797,'(참고)타워 스텟 가치'!$B$7:$L$11,T$2,0)+(VLOOKUP($F1797,'(참고)타워 스텟 가치'!$B$7:$L$11,T$2,0)*$E1797)</f>
        <v>1464.0750000000098</v>
      </c>
      <c r="U1797">
        <f>VLOOKUP($F1797,'(참고)타워 스텟 가치'!$B$7:$L$11,U$2,0)+(VLOOKUP($F1797,'(참고)타워 스텟 가치'!$B$7:$L$11,U$2,0)*$E1797)</f>
        <v>723000.00000000477</v>
      </c>
      <c r="V1797">
        <f>VLOOKUP($F1797,'(참고)타워 스텟 가치'!$B$7:$L$11,V$2,0)+(VLOOKUP($F1797,'(참고)타워 스텟 가치'!$B$7:$L$11,V$2,0)*$E1797)</f>
        <v>9760.5000000000655</v>
      </c>
      <c r="W1797">
        <f>VLOOKUP($F1797,'(참고)타워 스텟 가치'!$B$7:$L$11,W$2,0)+(VLOOKUP($F1797,'(참고)타워 스텟 가치'!$B$7:$L$11,W$2,0)*$E1797)</f>
        <v>162.67500000000109</v>
      </c>
      <c r="X1797">
        <f>VLOOKUP($F1797,'(참고)타워 스텟 가치'!$B$7:$L$11,X$2,0)+(VLOOKUP($F1797,'(참고)타워 스텟 가치'!$B$7:$L$11,X$2,0)*$E1797)</f>
        <v>43.380000000000287</v>
      </c>
      <c r="Y1797">
        <f>VLOOKUP($F1797,'(참고)타워 스텟 가치'!$B$7:$L$11,Y$2,0)+(VLOOKUP($F1797,'(참고)타워 스텟 가치'!$B$7:$L$11,Y$2,0)*$E1797)</f>
        <v>0</v>
      </c>
      <c r="Z1797">
        <f>VLOOKUP($F1797,'(참고)타워 스텟 가치'!$B$7:$L$11,Z$2,0)+(VLOOKUP($F1797,'(참고)타워 스텟 가치'!$B$7:$L$11,Z$2,0)*$E1797)</f>
        <v>0</v>
      </c>
      <c r="AA1797">
        <f>VLOOKUP($F1797,'(참고)타워 스텟 가치'!$B$7:$L$11,AA$2,0)+(VLOOKUP($F1797,'(참고)타워 스텟 가치'!$B$7:$L$11,AA$2,0)*$E1797)</f>
        <v>101.22000000000067</v>
      </c>
      <c r="AB1797">
        <f>SUM('스테이지별 몬스터 스텟'!S1797*'(참고)타워 스텟 가치'!$Q$17,'스테이지별 몬스터 스텟'!T1797*'(참고)타워 스텟 가치'!$R$17,'스테이지별 몬스터 스텟'!U1797*'(참고)타워 스텟 가치'!$S$17,'스테이지별 몬스터 스텟'!V1797*'(참고)타워 스텟 가치'!$T$17,'스테이지별 몬스터 스텟'!W1797*'(참고)타워 스텟 가치'!$U$17,'스테이지별 몬스터 스텟'!X1797*'(참고)타워 스텟 가치'!$V$17,'스테이지별 몬스터 스텟'!Y1797*'(참고)타워 스텟 가치'!$W$17,'스테이지별 몬스터 스텟'!Z1797*'(참고)타워 스텟 가치'!$X$17,'스테이지별 몬스터 스텟'!AA1797*'(참고)타워 스텟 가치'!$Y$17)</f>
        <v>1108415.0325000074</v>
      </c>
      <c r="AC1797">
        <v>2</v>
      </c>
      <c r="AD1797">
        <f>VLOOKUP($F1797,'(참고)타워 스텟 가치'!$B$12:$L$16,AD$2,0)+(VLOOKUP($F1797,'(참고)타워 스텟 가치'!$B$12:$L$16,AD$2,0)*$E1797)</f>
        <v>813.37500000000546</v>
      </c>
      <c r="AE1797">
        <f>VLOOKUP($F1797,'(참고)타워 스텟 가치'!$B$12:$L$16,AE$2,0)+(VLOOKUP($F1797,'(참고)타워 스텟 가치'!$B$12:$L$16,AE$2,0)*$E1797)</f>
        <v>976.05000000000643</v>
      </c>
      <c r="AF1797">
        <f>VLOOKUP($F1797,'(참고)타워 스텟 가치'!$B$12:$L$16,AF$2,0)+(VLOOKUP($F1797,'(참고)타워 스텟 가치'!$B$12:$L$16,AF$2,0)*$E1797)</f>
        <v>723000.00000000477</v>
      </c>
      <c r="AG1797">
        <f>VLOOKUP($F1797,'(참고)타워 스텟 가치'!$B$12:$L$16,AG$2,0)+(VLOOKUP($F1797,'(참고)타워 스텟 가치'!$B$12:$L$16,AG$2,0)*$E1797)</f>
        <v>4880.2500000000327</v>
      </c>
      <c r="AH1797">
        <f>VLOOKUP($F1797,'(참고)타워 스텟 가치'!$B$12:$L$16,AH$2,0)+(VLOOKUP($F1797,'(참고)타워 스텟 가치'!$B$12:$L$16,AH$2,0)*$E1797)</f>
        <v>162.67500000000109</v>
      </c>
      <c r="AI1797">
        <f>VLOOKUP($F1797,'(참고)타워 스텟 가치'!$B$12:$L$16,AI$2,0)+(VLOOKUP($F1797,'(참고)타워 스텟 가치'!$B$12:$L$16,AI$2,0)*$E1797)</f>
        <v>43.380000000000287</v>
      </c>
      <c r="AJ1797">
        <f>VLOOKUP($F1797,'(참고)타워 스텟 가치'!$B$12:$L$16,AJ$2,0)+(VLOOKUP($F1797,'(참고)타워 스텟 가치'!$B$12:$L$16,AJ$2,0)*$E1797)</f>
        <v>0</v>
      </c>
      <c r="AK1797">
        <f>VLOOKUP($F1797,'(참고)타워 스텟 가치'!$B$12:$L$16,AK$2,0)+(VLOOKUP($F1797,'(참고)타워 스텟 가치'!$B$12:$L$16,AK$2,0)*$E1797)</f>
        <v>0</v>
      </c>
      <c r="AL1797">
        <f>VLOOKUP($F1797,'(참고)타워 스텟 가치'!$B$12:$L$16,AL$2,0)+(VLOOKUP($F1797,'(참고)타워 스텟 가치'!$B$12:$L$16,AL$2,0)*$E1797)</f>
        <v>202.44000000000133</v>
      </c>
      <c r="AM1797">
        <f>SUM('스테이지별 몬스터 스텟'!AD1797*'(참고)타워 스텟 가치'!$Q$17,'스테이지별 몬스터 스텟'!AE1797*'(참고)타워 스텟 가치'!$R$17,'스테이지별 몬스터 스텟'!AF1797*'(참고)타워 스텟 가치'!$S$17,'스테이지별 몬스터 스텟'!AG1797*'(참고)타워 스텟 가치'!$T$17,'스테이지별 몬스터 스텟'!AH1797*'(참고)타워 스텟 가치'!$U$17,'스테이지별 몬스터 스텟'!AI1797*'(참고)타워 스텟 가치'!$V$17,'스테이지별 몬스터 스텟'!AJ1797*'(참고)타워 스텟 가치'!$W$17,'스테이지별 몬스터 스텟'!AK1797*'(참고)타워 스텟 가치'!$X$17,'스테이지별 몬스터 스텟'!AL1797*'(참고)타워 스텟 가치'!$Y$17)</f>
        <v>1098124.935000007</v>
      </c>
      <c r="AN1797">
        <v>3</v>
      </c>
    </row>
    <row r="1798" spans="3:40" x14ac:dyDescent="0.3">
      <c r="C1798">
        <v>4</v>
      </c>
      <c r="D1798">
        <f t="shared" si="83"/>
        <v>359</v>
      </c>
      <c r="E1798" s="52">
        <f>VLOOKUP(D1798,'스테이지별 난이도 설정'!B:C,2,0)</f>
        <v>143.60000000000096</v>
      </c>
      <c r="F1798" t="str">
        <f t="shared" si="84"/>
        <v>유니크</v>
      </c>
      <c r="G1798">
        <f t="shared" ref="G1798:G1861" si="85">SUM(R1798,AC1798,AN1798)</f>
        <v>6</v>
      </c>
      <c r="H1798">
        <f>VLOOKUP($F1798,'(참고)타워 스텟 가치'!$B$2:$L$6,H$2,0)+(VLOOKUP($F1798,'(참고)타워 스텟 가치'!$B$2:$L$6,H$2,0)*$E1798)</f>
        <v>3660.1875000000241</v>
      </c>
      <c r="I1798">
        <f>VLOOKUP($F1798,'(참고)타워 스텟 가치'!$B$2:$L$6,I$2,0)+(VLOOKUP($F1798,'(참고)타워 스텟 가치'!$B$2:$L$6,I$2,0)*$E1798)</f>
        <v>732.03750000000491</v>
      </c>
      <c r="J1798">
        <f>VLOOKUP($F1798,'(참고)타워 스텟 가치'!$B$2:$L$6,J$2,0)+(VLOOKUP($F1798,'(참고)타워 스텟 가치'!$B$2:$L$6,J$2,0)*$E1798)</f>
        <v>723000.00000000477</v>
      </c>
      <c r="K1798">
        <f>VLOOKUP($F1798,'(참고)타워 스텟 가치'!$B$2:$L$6,K$2,0)+(VLOOKUP($F1798,'(참고)타워 스텟 가치'!$B$2:$L$6,K$2,0)*$E1798)</f>
        <v>14640.750000000096</v>
      </c>
      <c r="L1798">
        <f>VLOOKUP($F1798,'(참고)타워 스텟 가치'!$B$2:$L$6,L$2,0)+(VLOOKUP($F1798,'(참고)타워 스텟 가치'!$B$2:$L$6,L$2,0)*$E1798)</f>
        <v>244.01250000000161</v>
      </c>
      <c r="M1798">
        <f>VLOOKUP($F1798,'(참고)타워 스텟 가치'!$B$2:$L$6,M$2,0)+(VLOOKUP($F1798,'(참고)타워 스텟 가치'!$B$2:$L$6,M$2,0)*$E1798)</f>
        <v>43.380000000000287</v>
      </c>
      <c r="N1798">
        <f>VLOOKUP($F1798,'(참고)타워 스텟 가치'!$B$2:$L$6,N$2,0)+(VLOOKUP($F1798,'(참고)타워 스텟 가치'!$B$2:$L$6,N$2,0)*$E1798)</f>
        <v>0</v>
      </c>
      <c r="O1798">
        <f>VLOOKUP($F1798,'(참고)타워 스텟 가치'!$B$2:$L$6,O$2,0)+(VLOOKUP($F1798,'(참고)타워 스텟 가치'!$B$2:$L$6,O$2,0)*$E1798)</f>
        <v>0</v>
      </c>
      <c r="P1798">
        <f>VLOOKUP($F1798,'(참고)타워 스텟 가치'!$B$2:$L$6,P$2,0)+(VLOOKUP($F1798,'(참고)타워 스텟 가치'!$B$2:$L$6,P$2,0)*$E1798)</f>
        <v>144.60000000000096</v>
      </c>
      <c r="Q1798">
        <f>SUM('스테이지별 몬스터 스텟'!H1798*'(참고)타워 스텟 가치'!$Q$17,'스테이지별 몬스터 스텟'!I1798*'(참고)타워 스텟 가치'!$R$17,'스테이지별 몬스터 스텟'!J1798*'(참고)타워 스텟 가치'!$S$17,'스테이지별 몬스터 스텟'!K1798*'(참고)타워 스텟 가치'!$T$17,'스테이지별 몬스터 스텟'!L1798*'(참고)타워 스텟 가치'!$U$17,'스테이지별 몬스터 스텟'!M1798*'(참고)타워 스텟 가치'!$V$17,'스테이지별 몬스터 스텟'!N1798*'(참고)타워 스텟 가치'!$W$17,'스테이지별 몬스터 스텟'!O1798*'(참고)타워 스텟 가치'!$X$17,'스테이지별 몬스터 스텟'!P1798*'(참고)타워 스텟 가치'!$Y$17)</f>
        <v>1123020.5362500073</v>
      </c>
      <c r="R1798">
        <v>1</v>
      </c>
      <c r="S1798">
        <f>VLOOKUP($F1798,'(참고)타워 스텟 가치'!$B$7:$L$11,S$2,0)+(VLOOKUP($F1798,'(참고)타워 스텟 가치'!$B$7:$L$11,S$2,0)*$E1798)</f>
        <v>1220.0625000000082</v>
      </c>
      <c r="T1798">
        <f>VLOOKUP($F1798,'(참고)타워 스텟 가치'!$B$7:$L$11,T$2,0)+(VLOOKUP($F1798,'(참고)타워 스텟 가치'!$B$7:$L$11,T$2,0)*$E1798)</f>
        <v>2196.1125000000147</v>
      </c>
      <c r="U1798">
        <f>VLOOKUP($F1798,'(참고)타워 스텟 가치'!$B$7:$L$11,U$2,0)+(VLOOKUP($F1798,'(참고)타워 스텟 가치'!$B$7:$L$11,U$2,0)*$E1798)</f>
        <v>723000.00000000477</v>
      </c>
      <c r="V1798">
        <f>VLOOKUP($F1798,'(참고)타워 스텟 가치'!$B$7:$L$11,V$2,0)+(VLOOKUP($F1798,'(참고)타워 스텟 가치'!$B$7:$L$11,V$2,0)*$E1798)</f>
        <v>14640.750000000096</v>
      </c>
      <c r="W1798">
        <f>VLOOKUP($F1798,'(참고)타워 스텟 가치'!$B$7:$L$11,W$2,0)+(VLOOKUP($F1798,'(참고)타워 스텟 가치'!$B$7:$L$11,W$2,0)*$E1798)</f>
        <v>244.01250000000161</v>
      </c>
      <c r="X1798">
        <f>VLOOKUP($F1798,'(참고)타워 스텟 가치'!$B$7:$L$11,X$2,0)+(VLOOKUP($F1798,'(참고)타워 스텟 가치'!$B$7:$L$11,X$2,0)*$E1798)</f>
        <v>43.380000000000287</v>
      </c>
      <c r="Y1798">
        <f>VLOOKUP($F1798,'(참고)타워 스텟 가치'!$B$7:$L$11,Y$2,0)+(VLOOKUP($F1798,'(참고)타워 스텟 가치'!$B$7:$L$11,Y$2,0)*$E1798)</f>
        <v>0</v>
      </c>
      <c r="Z1798">
        <f>VLOOKUP($F1798,'(참고)타워 스텟 가치'!$B$7:$L$11,Z$2,0)+(VLOOKUP($F1798,'(참고)타워 스텟 가치'!$B$7:$L$11,Z$2,0)*$E1798)</f>
        <v>0</v>
      </c>
      <c r="AA1798">
        <f>VLOOKUP($F1798,'(참고)타워 스텟 가치'!$B$7:$L$11,AA$2,0)+(VLOOKUP($F1798,'(참고)타워 스텟 가치'!$B$7:$L$11,AA$2,0)*$E1798)</f>
        <v>144.60000000000096</v>
      </c>
      <c r="AB1798">
        <f>SUM('스테이지별 몬스터 스텟'!S1798*'(참고)타워 스텟 가치'!$Q$17,'스테이지별 몬스터 스텟'!T1798*'(참고)타워 스텟 가치'!$R$17,'스테이지별 몬스터 스텟'!U1798*'(참고)타워 스텟 가치'!$S$17,'스테이지별 몬스터 스텟'!V1798*'(참고)타워 스텟 가치'!$T$17,'스테이지별 몬스터 스텟'!W1798*'(참고)타워 스텟 가치'!$U$17,'스테이지별 몬스터 스텟'!X1798*'(참고)타워 스텟 가치'!$V$17,'스테이지별 몬스터 스텟'!Y1798*'(참고)타워 스텟 가치'!$W$17,'스테이지별 몬스터 스텟'!Z1798*'(참고)타워 스텟 가치'!$X$17,'스테이지별 몬스터 스텟'!AA1798*'(참고)타워 스텟 가치'!$Y$17)</f>
        <v>1120336.3987500072</v>
      </c>
      <c r="AC1798">
        <v>2</v>
      </c>
      <c r="AD1798">
        <f>VLOOKUP($F1798,'(참고)타워 스텟 가치'!$B$12:$L$16,AD$2,0)+(VLOOKUP($F1798,'(참고)타워 스텟 가치'!$B$12:$L$16,AD$2,0)*$E1798)</f>
        <v>1220.0625000000082</v>
      </c>
      <c r="AE1798">
        <f>VLOOKUP($F1798,'(참고)타워 스텟 가치'!$B$12:$L$16,AE$2,0)+(VLOOKUP($F1798,'(참고)타워 스텟 가치'!$B$12:$L$16,AE$2,0)*$E1798)</f>
        <v>1464.0750000000098</v>
      </c>
      <c r="AF1798">
        <f>VLOOKUP($F1798,'(참고)타워 스텟 가치'!$B$12:$L$16,AF$2,0)+(VLOOKUP($F1798,'(참고)타워 스텟 가치'!$B$12:$L$16,AF$2,0)*$E1798)</f>
        <v>723000.00000000477</v>
      </c>
      <c r="AG1798">
        <f>VLOOKUP($F1798,'(참고)타워 스텟 가치'!$B$12:$L$16,AG$2,0)+(VLOOKUP($F1798,'(참고)타워 스텟 가치'!$B$12:$L$16,AG$2,0)*$E1798)</f>
        <v>7320.3750000000482</v>
      </c>
      <c r="AH1798">
        <f>VLOOKUP($F1798,'(참고)타워 스텟 가치'!$B$12:$L$16,AH$2,0)+(VLOOKUP($F1798,'(참고)타워 스텟 가치'!$B$12:$L$16,AH$2,0)*$E1798)</f>
        <v>244.01250000000161</v>
      </c>
      <c r="AI1798">
        <f>VLOOKUP($F1798,'(참고)타워 스텟 가치'!$B$12:$L$16,AI$2,0)+(VLOOKUP($F1798,'(참고)타워 스텟 가치'!$B$12:$L$16,AI$2,0)*$E1798)</f>
        <v>43.380000000000287</v>
      </c>
      <c r="AJ1798">
        <f>VLOOKUP($F1798,'(참고)타워 스텟 가치'!$B$12:$L$16,AJ$2,0)+(VLOOKUP($F1798,'(참고)타워 스텟 가치'!$B$12:$L$16,AJ$2,0)*$E1798)</f>
        <v>0</v>
      </c>
      <c r="AK1798">
        <f>VLOOKUP($F1798,'(참고)타워 스텟 가치'!$B$12:$L$16,AK$2,0)+(VLOOKUP($F1798,'(참고)타워 스텟 가치'!$B$12:$L$16,AK$2,0)*$E1798)</f>
        <v>0</v>
      </c>
      <c r="AL1798">
        <f>VLOOKUP($F1798,'(참고)타워 스텟 가치'!$B$12:$L$16,AL$2,0)+(VLOOKUP($F1798,'(참고)타워 스텟 가치'!$B$12:$L$16,AL$2,0)*$E1798)</f>
        <v>289.20000000000192</v>
      </c>
      <c r="AM1798">
        <f>SUM('스테이지별 몬스터 스텟'!AD1798*'(참고)타워 스텟 가치'!$Q$17,'스테이지별 몬스터 스텟'!AE1798*'(참고)타워 스텟 가치'!$R$17,'스테이지별 몬스터 스텟'!AF1798*'(참고)타워 스텟 가치'!$S$17,'스테이지별 몬스터 스텟'!AG1798*'(참고)타워 스텟 가치'!$T$17,'스테이지별 몬스터 스텟'!AH1798*'(참고)타워 스텟 가치'!$U$17,'스테이지별 몬스터 스텟'!AI1798*'(참고)타워 스텟 가치'!$V$17,'스테이지별 몬스터 스텟'!AJ1798*'(참고)타워 스텟 가치'!$W$17,'스테이지별 몬스터 스텟'!AK1798*'(참고)타워 스텟 가치'!$X$17,'스테이지별 몬스터 스텟'!AL1798*'(참고)타워 스텟 가치'!$Y$17)</f>
        <v>1104886.792500007</v>
      </c>
      <c r="AN1798">
        <v>3</v>
      </c>
    </row>
    <row r="1799" spans="3:40" x14ac:dyDescent="0.3">
      <c r="C1799">
        <v>5</v>
      </c>
      <c r="D1799">
        <f t="shared" si="83"/>
        <v>359</v>
      </c>
      <c r="E1799" s="52">
        <f>VLOOKUP(D1799,'스테이지별 난이도 설정'!B:C,2,0)</f>
        <v>143.60000000000096</v>
      </c>
      <c r="F1799" t="str">
        <f t="shared" si="84"/>
        <v>스페셜</v>
      </c>
      <c r="G1799">
        <f t="shared" si="85"/>
        <v>6</v>
      </c>
      <c r="H1799">
        <f>VLOOKUP($F1799,'(참고)타워 스텟 가치'!$B$2:$L$6,H$2,0)+(VLOOKUP($F1799,'(참고)타워 스텟 가치'!$B$2:$L$6,H$2,0)*$E1799)</f>
        <v>5490.2812500000364</v>
      </c>
      <c r="I1799">
        <f>VLOOKUP($F1799,'(참고)타워 스텟 가치'!$B$2:$L$6,I$2,0)+(VLOOKUP($F1799,'(참고)타워 스텟 가치'!$B$2:$L$6,I$2,0)*$E1799)</f>
        <v>1098.0562500000074</v>
      </c>
      <c r="J1799">
        <f>VLOOKUP($F1799,'(참고)타워 스텟 가치'!$B$2:$L$6,J$2,0)+(VLOOKUP($F1799,'(참고)타워 스텟 가치'!$B$2:$L$6,J$2,0)*$E1799)</f>
        <v>723000.00000000477</v>
      </c>
      <c r="K1799">
        <f>VLOOKUP($F1799,'(참고)타워 스텟 가치'!$B$2:$L$6,K$2,0)+(VLOOKUP($F1799,'(참고)타워 스텟 가치'!$B$2:$L$6,K$2,0)*$E1799)</f>
        <v>21961.125000000146</v>
      </c>
      <c r="L1799">
        <f>VLOOKUP($F1799,'(참고)타워 스텟 가치'!$B$2:$L$6,L$2,0)+(VLOOKUP($F1799,'(참고)타워 스텟 가치'!$B$2:$L$6,L$2,0)*$E1799)</f>
        <v>366.01875000000246</v>
      </c>
      <c r="M1799">
        <f>VLOOKUP($F1799,'(참고)타워 스텟 가치'!$B$2:$L$6,M$2,0)+(VLOOKUP($F1799,'(참고)타워 스텟 가치'!$B$2:$L$6,M$2,0)*$E1799)</f>
        <v>43.380000000000287</v>
      </c>
      <c r="N1799">
        <f>VLOOKUP($F1799,'(참고)타워 스텟 가치'!$B$2:$L$6,N$2,0)+(VLOOKUP($F1799,'(참고)타워 스텟 가치'!$B$2:$L$6,N$2,0)*$E1799)</f>
        <v>0</v>
      </c>
      <c r="O1799">
        <f>VLOOKUP($F1799,'(참고)타워 스텟 가치'!$B$2:$L$6,O$2,0)+(VLOOKUP($F1799,'(참고)타워 스텟 가치'!$B$2:$L$6,O$2,0)*$E1799)</f>
        <v>0</v>
      </c>
      <c r="P1799">
        <f>VLOOKUP($F1799,'(참고)타워 스텟 가치'!$B$2:$L$6,P$2,0)+(VLOOKUP($F1799,'(참고)타워 스텟 가치'!$B$2:$L$6,P$2,0)*$E1799)</f>
        <v>144.60000000000096</v>
      </c>
      <c r="Q1799">
        <f>SUM('스테이지별 몬스터 스텟'!H1799*'(참고)타워 스텟 가치'!$Q$17,'스테이지별 몬스터 스텟'!I1799*'(참고)타워 스텟 가치'!$R$17,'스테이지별 몬스터 스텟'!J1799*'(참고)타워 스텟 가치'!$S$17,'스테이지별 몬스터 스텟'!K1799*'(참고)타워 스텟 가치'!$T$17,'스테이지별 몬스터 스텟'!L1799*'(참고)타워 스텟 가치'!$U$17,'스테이지별 몬스터 스텟'!M1799*'(참고)타워 스텟 가치'!$V$17,'스테이지별 몬스터 스텟'!N1799*'(참고)타워 스텟 가치'!$W$17,'스테이지별 몬스터 스텟'!O1799*'(참고)타워 스텟 가치'!$X$17,'스테이지별 몬스터 스텟'!P1799*'(참고)타워 스텟 가치'!$Y$17)</f>
        <v>1142114.5143750075</v>
      </c>
      <c r="R1799">
        <v>1</v>
      </c>
      <c r="S1799">
        <f>VLOOKUP($F1799,'(참고)타워 스텟 가치'!$B$7:$L$11,S$2,0)+(VLOOKUP($F1799,'(참고)타워 스텟 가치'!$B$7:$L$11,S$2,0)*$E1799)</f>
        <v>1830.0937500000121</v>
      </c>
      <c r="T1799">
        <f>VLOOKUP($F1799,'(참고)타워 스텟 가치'!$B$7:$L$11,T$2,0)+(VLOOKUP($F1799,'(참고)타워 스텟 가치'!$B$7:$L$11,T$2,0)*$E1799)</f>
        <v>3294.1687500000221</v>
      </c>
      <c r="U1799">
        <f>VLOOKUP($F1799,'(참고)타워 스텟 가치'!$B$7:$L$11,U$2,0)+(VLOOKUP($F1799,'(참고)타워 스텟 가치'!$B$7:$L$11,U$2,0)*$E1799)</f>
        <v>723000.00000000477</v>
      </c>
      <c r="V1799">
        <f>VLOOKUP($F1799,'(참고)타워 스텟 가치'!$B$7:$L$11,V$2,0)+(VLOOKUP($F1799,'(참고)타워 스텟 가치'!$B$7:$L$11,V$2,0)*$E1799)</f>
        <v>21961.125000000146</v>
      </c>
      <c r="W1799">
        <f>VLOOKUP($F1799,'(참고)타워 스텟 가치'!$B$7:$L$11,W$2,0)+(VLOOKUP($F1799,'(참고)타워 스텟 가치'!$B$7:$L$11,W$2,0)*$E1799)</f>
        <v>366.01875000000246</v>
      </c>
      <c r="X1799">
        <f>VLOOKUP($F1799,'(참고)타워 스텟 가치'!$B$7:$L$11,X$2,0)+(VLOOKUP($F1799,'(참고)타워 스텟 가치'!$B$7:$L$11,X$2,0)*$E1799)</f>
        <v>43.380000000000287</v>
      </c>
      <c r="Y1799">
        <f>VLOOKUP($F1799,'(참고)타워 스텟 가치'!$B$7:$L$11,Y$2,0)+(VLOOKUP($F1799,'(참고)타워 스텟 가치'!$B$7:$L$11,Y$2,0)*$E1799)</f>
        <v>0</v>
      </c>
      <c r="Z1799">
        <f>VLOOKUP($F1799,'(참고)타워 스텟 가치'!$B$7:$L$11,Z$2,0)+(VLOOKUP($F1799,'(참고)타워 스텟 가치'!$B$7:$L$11,Z$2,0)*$E1799)</f>
        <v>0</v>
      </c>
      <c r="AA1799">
        <f>VLOOKUP($F1799,'(참고)타워 스텟 가치'!$B$7:$L$11,AA$2,0)+(VLOOKUP($F1799,'(참고)타워 스텟 가치'!$B$7:$L$11,AA$2,0)*$E1799)</f>
        <v>144.60000000000096</v>
      </c>
      <c r="AB1799">
        <f>SUM('스테이지별 몬스터 스텟'!S1799*'(참고)타워 스텟 가치'!$Q$17,'스테이지별 몬스터 스텟'!T1799*'(참고)타워 스텟 가치'!$R$17,'스테이지별 몬스터 스텟'!U1799*'(참고)타워 스텟 가치'!$S$17,'스테이지별 몬스터 스텟'!V1799*'(참고)타워 스텟 가치'!$T$17,'스테이지별 몬스터 스텟'!W1799*'(참고)타워 스텟 가치'!$U$17,'스테이지별 몬스터 스텟'!X1799*'(참고)타워 스텟 가치'!$V$17,'스테이지별 몬스터 스텟'!Y1799*'(참고)타워 스텟 가치'!$W$17,'스테이지별 몬스터 스텟'!Z1799*'(참고)타워 스텟 가치'!$X$17,'스테이지별 몬스터 스텟'!AA1799*'(참고)타워 스텟 가치'!$Y$17)</f>
        <v>1138088.3081250074</v>
      </c>
      <c r="AC1799">
        <v>2</v>
      </c>
      <c r="AD1799">
        <f>VLOOKUP($F1799,'(참고)타워 스텟 가치'!$B$12:$L$16,AD$2,0)+(VLOOKUP($F1799,'(참고)타워 스텟 가치'!$B$12:$L$16,AD$2,0)*$E1799)</f>
        <v>1830.0937500000121</v>
      </c>
      <c r="AE1799">
        <f>VLOOKUP($F1799,'(참고)타워 스텟 가치'!$B$12:$L$16,AE$2,0)+(VLOOKUP($F1799,'(참고)타워 스텟 가치'!$B$12:$L$16,AE$2,0)*$E1799)</f>
        <v>2196.1125000000147</v>
      </c>
      <c r="AF1799">
        <f>VLOOKUP($F1799,'(참고)타워 스텟 가치'!$B$12:$L$16,AF$2,0)+(VLOOKUP($F1799,'(참고)타워 스텟 가치'!$B$12:$L$16,AF$2,0)*$E1799)</f>
        <v>723000.00000000477</v>
      </c>
      <c r="AG1799">
        <f>VLOOKUP($F1799,'(참고)타워 스텟 가치'!$B$12:$L$16,AG$2,0)+(VLOOKUP($F1799,'(참고)타워 스텟 가치'!$B$12:$L$16,AG$2,0)*$E1799)</f>
        <v>10980.562500000073</v>
      </c>
      <c r="AH1799">
        <f>VLOOKUP($F1799,'(참고)타워 스텟 가치'!$B$12:$L$16,AH$2,0)+(VLOOKUP($F1799,'(참고)타워 스텟 가치'!$B$12:$L$16,AH$2,0)*$E1799)</f>
        <v>366.01875000000246</v>
      </c>
      <c r="AI1799">
        <f>VLOOKUP($F1799,'(참고)타워 스텟 가치'!$B$12:$L$16,AI$2,0)+(VLOOKUP($F1799,'(참고)타워 스텟 가치'!$B$12:$L$16,AI$2,0)*$E1799)</f>
        <v>43.380000000000287</v>
      </c>
      <c r="AJ1799">
        <f>VLOOKUP($F1799,'(참고)타워 스텟 가치'!$B$12:$L$16,AJ$2,0)+(VLOOKUP($F1799,'(참고)타워 스텟 가치'!$B$12:$L$16,AJ$2,0)*$E1799)</f>
        <v>0</v>
      </c>
      <c r="AK1799">
        <f>VLOOKUP($F1799,'(참고)타워 스텟 가치'!$B$12:$L$16,AK$2,0)+(VLOOKUP($F1799,'(참고)타워 스텟 가치'!$B$12:$L$16,AK$2,0)*$E1799)</f>
        <v>0</v>
      </c>
      <c r="AL1799">
        <f>VLOOKUP($F1799,'(참고)타워 스텟 가치'!$B$12:$L$16,AL$2,0)+(VLOOKUP($F1799,'(참고)타워 스텟 가치'!$B$12:$L$16,AL$2,0)*$E1799)</f>
        <v>289.20000000000192</v>
      </c>
      <c r="AM1799">
        <f>SUM('스테이지별 몬스터 스텟'!AD1799*'(참고)타워 스텟 가치'!$Q$17,'스테이지별 몬스터 스텟'!AE1799*'(참고)타워 스텟 가치'!$R$17,'스테이지별 몬스터 스텟'!AF1799*'(참고)타워 스텟 가치'!$S$17,'스테이지별 몬스터 스텟'!AG1799*'(참고)타워 스텟 가치'!$T$17,'스테이지별 몬스터 스텟'!AH1799*'(참고)타워 스텟 가치'!$U$17,'스테이지별 몬스터 스텟'!AI1799*'(참고)타워 스텟 가치'!$V$17,'스테이지별 몬스터 스텟'!AJ1799*'(참고)타워 스텟 가치'!$W$17,'스테이지별 몬스터 스텟'!AK1799*'(참고)타워 스텟 가치'!$X$17,'스테이지별 몬스터 스텟'!AL1799*'(참고)타워 스텟 가치'!$Y$17)</f>
        <v>1114769.2987500073</v>
      </c>
      <c r="AN1799">
        <v>3</v>
      </c>
    </row>
    <row r="1800" spans="3:40" x14ac:dyDescent="0.3">
      <c r="C1800">
        <v>1</v>
      </c>
      <c r="D1800">
        <f t="shared" si="83"/>
        <v>360</v>
      </c>
      <c r="E1800" s="52">
        <f>VLOOKUP(D1800,'스테이지별 난이도 설정'!B:C,2,0)</f>
        <v>144.00000000000097</v>
      </c>
      <c r="F1800" t="str">
        <f t="shared" si="84"/>
        <v>일반</v>
      </c>
      <c r="G1800">
        <f t="shared" si="85"/>
        <v>6</v>
      </c>
      <c r="H1800">
        <f>VLOOKUP($F1800,'(참고)타워 스텟 가치'!$B$2:$L$6,H$2,0)+(VLOOKUP($F1800,'(참고)타워 스텟 가치'!$B$2:$L$6,H$2,0)*$E1800)</f>
        <v>1087.5000000000073</v>
      </c>
      <c r="I1800">
        <f>VLOOKUP($F1800,'(참고)타워 스텟 가치'!$B$2:$L$6,I$2,0)+(VLOOKUP($F1800,'(참고)타워 스텟 가치'!$B$2:$L$6,I$2,0)*$E1800)</f>
        <v>217.50000000000145</v>
      </c>
      <c r="J1800">
        <f>VLOOKUP($F1800,'(참고)타워 스텟 가치'!$B$2:$L$6,J$2,0)+(VLOOKUP($F1800,'(참고)타워 스텟 가치'!$B$2:$L$6,J$2,0)*$E1800)</f>
        <v>725000.00000000489</v>
      </c>
      <c r="K1800">
        <f>VLOOKUP($F1800,'(참고)타워 스텟 가치'!$B$2:$L$6,K$2,0)+(VLOOKUP($F1800,'(참고)타워 스텟 가치'!$B$2:$L$6,K$2,0)*$E1800)</f>
        <v>4350.0000000000291</v>
      </c>
      <c r="L1800">
        <f>VLOOKUP($F1800,'(참고)타워 스텟 가치'!$B$2:$L$6,L$2,0)+(VLOOKUP($F1800,'(참고)타워 스텟 가치'!$B$2:$L$6,L$2,0)*$E1800)</f>
        <v>72.500000000000483</v>
      </c>
      <c r="M1800">
        <f>VLOOKUP($F1800,'(참고)타워 스텟 가치'!$B$2:$L$6,M$2,0)+(VLOOKUP($F1800,'(참고)타워 스텟 가치'!$B$2:$L$6,M$2,0)*$E1800)</f>
        <v>43.500000000000284</v>
      </c>
      <c r="N1800">
        <f>VLOOKUP($F1800,'(참고)타워 스텟 가치'!$B$2:$L$6,N$2,0)+(VLOOKUP($F1800,'(참고)타워 스텟 가치'!$B$2:$L$6,N$2,0)*$E1800)</f>
        <v>0</v>
      </c>
      <c r="O1800">
        <f>VLOOKUP($F1800,'(참고)타워 스텟 가치'!$B$2:$L$6,O$2,0)+(VLOOKUP($F1800,'(참고)타워 스텟 가치'!$B$2:$L$6,O$2,0)*$E1800)</f>
        <v>0</v>
      </c>
      <c r="P1800">
        <f>VLOOKUP($F1800,'(참고)타워 스텟 가치'!$B$2:$L$6,P$2,0)+(VLOOKUP($F1800,'(참고)타워 스텟 가치'!$B$2:$L$6,P$2,0)*$E1800)</f>
        <v>101.50000000000067</v>
      </c>
      <c r="Q1800">
        <f>SUM('스테이지별 몬스터 스텟'!H1800*'(참고)타워 스텟 가치'!$Q$17,'스테이지별 몬스터 스텟'!I1800*'(참고)타워 스텟 가치'!$R$17,'스테이지별 몬스터 스텟'!J1800*'(참고)타워 스텟 가치'!$S$17,'스테이지별 몬스터 스텟'!K1800*'(참고)타워 스텟 가치'!$T$17,'스테이지별 몬스터 스텟'!L1800*'(참고)타워 스텟 가치'!$U$17,'스테이지별 몬스터 스텟'!M1800*'(참고)타워 스텟 가치'!$V$17,'스테이지별 몬스터 스텟'!N1800*'(참고)타워 스텟 가치'!$W$17,'스테이지별 몬스터 스텟'!O1800*'(참고)타워 스텟 가치'!$X$17,'스테이지별 몬스터 스텟'!P1800*'(참고)타워 스텟 가치'!$Y$17)</f>
        <v>1099092.7500000075</v>
      </c>
      <c r="R1800">
        <v>1</v>
      </c>
      <c r="S1800">
        <f>VLOOKUP($F1800,'(참고)타워 스텟 가치'!$B$7:$L$11,S$2,0)+(VLOOKUP($F1800,'(참고)타워 스텟 가치'!$B$7:$L$11,S$2,0)*$E1800)</f>
        <v>362.50000000000239</v>
      </c>
      <c r="T1800">
        <f>VLOOKUP($F1800,'(참고)타워 스텟 가치'!$B$7:$L$11,T$2,0)+(VLOOKUP($F1800,'(참고)타워 스텟 가치'!$B$7:$L$11,T$2,0)*$E1800)</f>
        <v>652.50000000000432</v>
      </c>
      <c r="U1800">
        <f>VLOOKUP($F1800,'(참고)타워 스텟 가치'!$B$7:$L$11,U$2,0)+(VLOOKUP($F1800,'(참고)타워 스텟 가치'!$B$7:$L$11,U$2,0)*$E1800)</f>
        <v>725000.00000000489</v>
      </c>
      <c r="V1800">
        <f>VLOOKUP($F1800,'(참고)타워 스텟 가치'!$B$7:$L$11,V$2,0)+(VLOOKUP($F1800,'(참고)타워 스텟 가치'!$B$7:$L$11,V$2,0)*$E1800)</f>
        <v>4350.0000000000291</v>
      </c>
      <c r="W1800">
        <f>VLOOKUP($F1800,'(참고)타워 스텟 가치'!$B$7:$L$11,W$2,0)+(VLOOKUP($F1800,'(참고)타워 스텟 가치'!$B$7:$L$11,W$2,0)*$E1800)</f>
        <v>72.500000000000483</v>
      </c>
      <c r="X1800">
        <f>VLOOKUP($F1800,'(참고)타워 스텟 가치'!$B$7:$L$11,X$2,0)+(VLOOKUP($F1800,'(참고)타워 스텟 가치'!$B$7:$L$11,X$2,0)*$E1800)</f>
        <v>43.500000000000284</v>
      </c>
      <c r="Y1800">
        <f>VLOOKUP($F1800,'(참고)타워 스텟 가치'!$B$7:$L$11,Y$2,0)+(VLOOKUP($F1800,'(참고)타워 스텟 가치'!$B$7:$L$11,Y$2,0)*$E1800)</f>
        <v>0</v>
      </c>
      <c r="Z1800">
        <f>VLOOKUP($F1800,'(참고)타워 스텟 가치'!$B$7:$L$11,Z$2,0)+(VLOOKUP($F1800,'(참고)타워 스텟 가치'!$B$7:$L$11,Z$2,0)*$E1800)</f>
        <v>0</v>
      </c>
      <c r="AA1800">
        <f>VLOOKUP($F1800,'(참고)타워 스텟 가치'!$B$7:$L$11,AA$2,0)+(VLOOKUP($F1800,'(참고)타워 스텟 가치'!$B$7:$L$11,AA$2,0)*$E1800)</f>
        <v>101.50000000000067</v>
      </c>
      <c r="AB1800">
        <f>SUM('스테이지별 몬스터 스텟'!S1800*'(참고)타워 스텟 가치'!$Q$17,'스테이지별 몬스터 스텟'!T1800*'(참고)타워 스텟 가치'!$R$17,'스테이지별 몬스터 스텟'!U1800*'(참고)타워 스텟 가치'!$S$17,'스테이지별 몬스터 스텟'!V1800*'(참고)타워 스텟 가치'!$T$17,'스테이지별 몬스터 스텟'!W1800*'(참고)타워 스텟 가치'!$U$17,'스테이지별 몬스터 스텟'!X1800*'(참고)타워 스텟 가치'!$V$17,'스테이지별 몬스터 스텟'!Y1800*'(참고)타워 스텟 가치'!$W$17,'스테이지별 몬스터 스텟'!Z1800*'(참고)타워 스텟 가치'!$X$17,'스테이지별 몬스터 스텟'!AA1800*'(참고)타워 스텟 가치'!$Y$17)</f>
        <v>1098295.2500000075</v>
      </c>
      <c r="AC1800">
        <v>2</v>
      </c>
      <c r="AD1800">
        <f>VLOOKUP($F1800,'(참고)타워 스텟 가치'!$B$12:$L$16,AD$2,0)+(VLOOKUP($F1800,'(참고)타워 스텟 가치'!$B$12:$L$16,AD$2,0)*$E1800)</f>
        <v>362.50000000000239</v>
      </c>
      <c r="AE1800">
        <f>VLOOKUP($F1800,'(참고)타워 스텟 가치'!$B$12:$L$16,AE$2,0)+(VLOOKUP($F1800,'(참고)타워 스텟 가치'!$B$12:$L$16,AE$2,0)*$E1800)</f>
        <v>435.0000000000029</v>
      </c>
      <c r="AF1800">
        <f>VLOOKUP($F1800,'(참고)타워 스텟 가치'!$B$12:$L$16,AF$2,0)+(VLOOKUP($F1800,'(참고)타워 스텟 가치'!$B$12:$L$16,AF$2,0)*$E1800)</f>
        <v>725000.00000000489</v>
      </c>
      <c r="AG1800">
        <f>VLOOKUP($F1800,'(참고)타워 스텟 가치'!$B$12:$L$16,AG$2,0)+(VLOOKUP($F1800,'(참고)타워 스텟 가치'!$B$12:$L$16,AG$2,0)*$E1800)</f>
        <v>2175.0000000000146</v>
      </c>
      <c r="AH1800">
        <f>VLOOKUP($F1800,'(참고)타워 스텟 가치'!$B$12:$L$16,AH$2,0)+(VLOOKUP($F1800,'(참고)타워 스텟 가치'!$B$12:$L$16,AH$2,0)*$E1800)</f>
        <v>72.500000000000483</v>
      </c>
      <c r="AI1800">
        <f>VLOOKUP($F1800,'(참고)타워 스텟 가치'!$B$12:$L$16,AI$2,0)+(VLOOKUP($F1800,'(참고)타워 스텟 가치'!$B$12:$L$16,AI$2,0)*$E1800)</f>
        <v>43.500000000000284</v>
      </c>
      <c r="AJ1800">
        <f>VLOOKUP($F1800,'(참고)타워 스텟 가치'!$B$12:$L$16,AJ$2,0)+(VLOOKUP($F1800,'(참고)타워 스텟 가치'!$B$12:$L$16,AJ$2,0)*$E1800)</f>
        <v>0</v>
      </c>
      <c r="AK1800">
        <f>VLOOKUP($F1800,'(참고)타워 스텟 가치'!$B$12:$L$16,AK$2,0)+(VLOOKUP($F1800,'(참고)타워 스텟 가치'!$B$12:$L$16,AK$2,0)*$E1800)</f>
        <v>0</v>
      </c>
      <c r="AL1800">
        <f>VLOOKUP($F1800,'(참고)타워 스텟 가치'!$B$12:$L$16,AL$2,0)+(VLOOKUP($F1800,'(참고)타워 스텟 가치'!$B$12:$L$16,AL$2,0)*$E1800)</f>
        <v>203.00000000000134</v>
      </c>
      <c r="AM1800">
        <f>SUM('스테이지별 몬스터 스텟'!AD1800*'(참고)타워 스텟 가치'!$Q$17,'스테이지별 몬스터 스텟'!AE1800*'(참고)타워 스텟 가치'!$R$17,'스테이지별 몬스터 스텟'!AF1800*'(참고)타워 스텟 가치'!$S$17,'스테이지별 몬스터 스텟'!AG1800*'(참고)타워 스텟 가치'!$T$17,'스테이지별 몬스터 스텟'!AH1800*'(참고)타워 스텟 가치'!$U$17,'스테이지별 몬스터 스텟'!AI1800*'(참고)타워 스텟 가치'!$V$17,'스테이지별 몬스터 스텟'!AJ1800*'(참고)타워 스텟 가치'!$W$17,'스테이지별 몬스터 스텟'!AK1800*'(참고)타워 스텟 가치'!$X$17,'스테이지별 몬스터 스텟'!AL1800*'(참고)타워 스텟 가치'!$Y$17)</f>
        <v>1093822.0000000075</v>
      </c>
      <c r="AN1800">
        <v>3</v>
      </c>
    </row>
    <row r="1801" spans="3:40" x14ac:dyDescent="0.3">
      <c r="C1801">
        <v>2</v>
      </c>
      <c r="D1801">
        <f t="shared" si="83"/>
        <v>360</v>
      </c>
      <c r="E1801" s="52">
        <f>VLOOKUP(D1801,'스테이지별 난이도 설정'!B:C,2,0)</f>
        <v>144.00000000000097</v>
      </c>
      <c r="F1801" t="str">
        <f t="shared" si="84"/>
        <v>레어</v>
      </c>
      <c r="G1801">
        <f t="shared" si="85"/>
        <v>6</v>
      </c>
      <c r="H1801">
        <f>VLOOKUP($F1801,'(참고)타워 스텟 가치'!$B$2:$L$6,H$2,0)+(VLOOKUP($F1801,'(참고)타워 스텟 가치'!$B$2:$L$6,H$2,0)*$E1801)</f>
        <v>1631.2500000000109</v>
      </c>
      <c r="I1801">
        <f>VLOOKUP($F1801,'(참고)타워 스텟 가치'!$B$2:$L$6,I$2,0)+(VLOOKUP($F1801,'(참고)타워 스텟 가치'!$B$2:$L$6,I$2,0)*$E1801)</f>
        <v>326.25000000000216</v>
      </c>
      <c r="J1801">
        <f>VLOOKUP($F1801,'(참고)타워 스텟 가치'!$B$2:$L$6,J$2,0)+(VLOOKUP($F1801,'(참고)타워 스텟 가치'!$B$2:$L$6,J$2,0)*$E1801)</f>
        <v>725000.00000000489</v>
      </c>
      <c r="K1801">
        <f>VLOOKUP($F1801,'(참고)타워 스텟 가치'!$B$2:$L$6,K$2,0)+(VLOOKUP($F1801,'(참고)타워 스텟 가치'!$B$2:$L$6,K$2,0)*$E1801)</f>
        <v>6525.0000000000437</v>
      </c>
      <c r="L1801">
        <f>VLOOKUP($F1801,'(참고)타워 스텟 가치'!$B$2:$L$6,L$2,0)+(VLOOKUP($F1801,'(참고)타워 스텟 가치'!$B$2:$L$6,L$2,0)*$E1801)</f>
        <v>108.75000000000072</v>
      </c>
      <c r="M1801">
        <f>VLOOKUP($F1801,'(참고)타워 스텟 가치'!$B$2:$L$6,M$2,0)+(VLOOKUP($F1801,'(참고)타워 스텟 가치'!$B$2:$L$6,M$2,0)*$E1801)</f>
        <v>43.500000000000284</v>
      </c>
      <c r="N1801">
        <f>VLOOKUP($F1801,'(참고)타워 스텟 가치'!$B$2:$L$6,N$2,0)+(VLOOKUP($F1801,'(참고)타워 스텟 가치'!$B$2:$L$6,N$2,0)*$E1801)</f>
        <v>0</v>
      </c>
      <c r="O1801">
        <f>VLOOKUP($F1801,'(참고)타워 스텟 가치'!$B$2:$L$6,O$2,0)+(VLOOKUP($F1801,'(참고)타워 스텟 가치'!$B$2:$L$6,O$2,0)*$E1801)</f>
        <v>0</v>
      </c>
      <c r="P1801">
        <f>VLOOKUP($F1801,'(참고)타워 스텟 가치'!$B$2:$L$6,P$2,0)+(VLOOKUP($F1801,'(참고)타워 스텟 가치'!$B$2:$L$6,P$2,0)*$E1801)</f>
        <v>101.50000000000067</v>
      </c>
      <c r="Q1801">
        <f>SUM('스테이지별 몬스터 스텟'!H1801*'(참고)타워 스텟 가치'!$Q$17,'스테이지별 몬스터 스텟'!I1801*'(참고)타워 스텟 가치'!$R$17,'스테이지별 몬스터 스텟'!J1801*'(참고)타워 스텟 가치'!$S$17,'스테이지별 몬스터 스텟'!K1801*'(참고)타워 스텟 가치'!$T$17,'스테이지별 몬스터 스텟'!L1801*'(참고)타워 스텟 가치'!$U$17,'스테이지별 몬스터 스텟'!M1801*'(참고)타워 스텟 가치'!$V$17,'스테이지별 몬스터 스텟'!N1801*'(참고)타워 스텟 가치'!$W$17,'스테이지별 몬스터 스텟'!O1801*'(참고)타워 스텟 가치'!$X$17,'스테이지별 몬스터 스텟'!P1801*'(참고)타워 스텟 가치'!$Y$17)</f>
        <v>1104765.8750000075</v>
      </c>
      <c r="R1801">
        <v>1</v>
      </c>
      <c r="S1801">
        <f>VLOOKUP($F1801,'(참고)타워 스텟 가치'!$B$7:$L$11,S$2,0)+(VLOOKUP($F1801,'(참고)타워 스텟 가치'!$B$7:$L$11,S$2,0)*$E1801)</f>
        <v>543.75000000000364</v>
      </c>
      <c r="T1801">
        <f>VLOOKUP($F1801,'(참고)타워 스텟 가치'!$B$7:$L$11,T$2,0)+(VLOOKUP($F1801,'(참고)타워 스텟 가치'!$B$7:$L$11,T$2,0)*$E1801)</f>
        <v>978.75000000000648</v>
      </c>
      <c r="U1801">
        <f>VLOOKUP($F1801,'(참고)타워 스텟 가치'!$B$7:$L$11,U$2,0)+(VLOOKUP($F1801,'(참고)타워 스텟 가치'!$B$7:$L$11,U$2,0)*$E1801)</f>
        <v>725000.00000000489</v>
      </c>
      <c r="V1801">
        <f>VLOOKUP($F1801,'(참고)타워 스텟 가치'!$B$7:$L$11,V$2,0)+(VLOOKUP($F1801,'(참고)타워 스텟 가치'!$B$7:$L$11,V$2,0)*$E1801)</f>
        <v>6525.0000000000437</v>
      </c>
      <c r="W1801">
        <f>VLOOKUP($F1801,'(참고)타워 스텟 가치'!$B$7:$L$11,W$2,0)+(VLOOKUP($F1801,'(참고)타워 스텟 가치'!$B$7:$L$11,W$2,0)*$E1801)</f>
        <v>108.75000000000072</v>
      </c>
      <c r="X1801">
        <f>VLOOKUP($F1801,'(참고)타워 스텟 가치'!$B$7:$L$11,X$2,0)+(VLOOKUP($F1801,'(참고)타워 스텟 가치'!$B$7:$L$11,X$2,0)*$E1801)</f>
        <v>43.500000000000284</v>
      </c>
      <c r="Y1801">
        <f>VLOOKUP($F1801,'(참고)타워 스텟 가치'!$B$7:$L$11,Y$2,0)+(VLOOKUP($F1801,'(참고)타워 스텟 가치'!$B$7:$L$11,Y$2,0)*$E1801)</f>
        <v>0</v>
      </c>
      <c r="Z1801">
        <f>VLOOKUP($F1801,'(참고)타워 스텟 가치'!$B$7:$L$11,Z$2,0)+(VLOOKUP($F1801,'(참고)타워 스텟 가치'!$B$7:$L$11,Z$2,0)*$E1801)</f>
        <v>0</v>
      </c>
      <c r="AA1801">
        <f>VLOOKUP($F1801,'(참고)타워 스텟 가치'!$B$7:$L$11,AA$2,0)+(VLOOKUP($F1801,'(참고)타워 스텟 가치'!$B$7:$L$11,AA$2,0)*$E1801)</f>
        <v>101.50000000000067</v>
      </c>
      <c r="AB1801">
        <f>SUM('스테이지별 몬스터 스텟'!S1801*'(참고)타워 스텟 가치'!$Q$17,'스테이지별 몬스터 스텟'!T1801*'(참고)타워 스텟 가치'!$R$17,'스테이지별 몬스터 스텟'!U1801*'(참고)타워 스텟 가치'!$S$17,'스테이지별 몬스터 스텟'!V1801*'(참고)타워 스텟 가치'!$T$17,'스테이지별 몬스터 스텟'!W1801*'(참고)타워 스텟 가치'!$U$17,'스테이지별 몬스터 스텟'!X1801*'(참고)타워 스텟 가치'!$V$17,'스테이지별 몬스터 스텟'!Y1801*'(참고)타워 스텟 가치'!$W$17,'스테이지별 몬스터 스텟'!Z1801*'(참고)타워 스텟 가치'!$X$17,'스테이지별 몬스터 스텟'!AA1801*'(참고)타워 스텟 가치'!$Y$17)</f>
        <v>1103569.6250000075</v>
      </c>
      <c r="AC1801">
        <v>2</v>
      </c>
      <c r="AD1801">
        <f>VLOOKUP($F1801,'(참고)타워 스텟 가치'!$B$12:$L$16,AD$2,0)+(VLOOKUP($F1801,'(참고)타워 스텟 가치'!$B$12:$L$16,AD$2,0)*$E1801)</f>
        <v>543.75000000000364</v>
      </c>
      <c r="AE1801">
        <f>VLOOKUP($F1801,'(참고)타워 스텟 가치'!$B$12:$L$16,AE$2,0)+(VLOOKUP($F1801,'(참고)타워 스텟 가치'!$B$12:$L$16,AE$2,0)*$E1801)</f>
        <v>652.50000000000432</v>
      </c>
      <c r="AF1801">
        <f>VLOOKUP($F1801,'(참고)타워 스텟 가치'!$B$12:$L$16,AF$2,0)+(VLOOKUP($F1801,'(참고)타워 스텟 가치'!$B$12:$L$16,AF$2,0)*$E1801)</f>
        <v>725000.00000000489</v>
      </c>
      <c r="AG1801">
        <f>VLOOKUP($F1801,'(참고)타워 스텟 가치'!$B$12:$L$16,AG$2,0)+(VLOOKUP($F1801,'(참고)타워 스텟 가치'!$B$12:$L$16,AG$2,0)*$E1801)</f>
        <v>3262.5000000000218</v>
      </c>
      <c r="AH1801">
        <f>VLOOKUP($F1801,'(참고)타워 스텟 가치'!$B$12:$L$16,AH$2,0)+(VLOOKUP($F1801,'(참고)타워 스텟 가치'!$B$12:$L$16,AH$2,0)*$E1801)</f>
        <v>108.75000000000072</v>
      </c>
      <c r="AI1801">
        <f>VLOOKUP($F1801,'(참고)타워 스텟 가치'!$B$12:$L$16,AI$2,0)+(VLOOKUP($F1801,'(참고)타워 스텟 가치'!$B$12:$L$16,AI$2,0)*$E1801)</f>
        <v>43.500000000000284</v>
      </c>
      <c r="AJ1801">
        <f>VLOOKUP($F1801,'(참고)타워 스텟 가치'!$B$12:$L$16,AJ$2,0)+(VLOOKUP($F1801,'(참고)타워 스텟 가치'!$B$12:$L$16,AJ$2,0)*$E1801)</f>
        <v>0</v>
      </c>
      <c r="AK1801">
        <f>VLOOKUP($F1801,'(참고)타워 스텟 가치'!$B$12:$L$16,AK$2,0)+(VLOOKUP($F1801,'(참고)타워 스텟 가치'!$B$12:$L$16,AK$2,0)*$E1801)</f>
        <v>0</v>
      </c>
      <c r="AL1801">
        <f>VLOOKUP($F1801,'(참고)타워 스텟 가치'!$B$12:$L$16,AL$2,0)+(VLOOKUP($F1801,'(참고)타워 스텟 가치'!$B$12:$L$16,AL$2,0)*$E1801)</f>
        <v>203.00000000000134</v>
      </c>
      <c r="AM1801">
        <f>SUM('스테이지별 몬스터 스텟'!AD1801*'(참고)타워 스텟 가치'!$Q$17,'스테이지별 몬스터 스텟'!AE1801*'(참고)타워 스텟 가치'!$R$17,'스테이지별 몬스터 스텟'!AF1801*'(참고)타워 스텟 가치'!$S$17,'스테이지별 몬스터 스텟'!AG1801*'(참고)타워 스텟 가치'!$T$17,'스테이지별 몬스터 스텟'!AH1801*'(참고)타워 스텟 가치'!$U$17,'스테이지별 몬스터 스텟'!AI1801*'(참고)타워 스텟 가치'!$V$17,'스테이지별 몬스터 스텟'!AJ1801*'(참고)타워 스텟 가치'!$W$17,'스테이지별 몬스터 스텟'!AK1801*'(참고)타워 스텟 가치'!$X$17,'스테이지별 몬스터 스텟'!AL1801*'(참고)타워 스텟 가치'!$Y$17)</f>
        <v>1096758.2500000075</v>
      </c>
      <c r="AN1801">
        <v>3</v>
      </c>
    </row>
    <row r="1802" spans="3:40" x14ac:dyDescent="0.3">
      <c r="C1802">
        <v>3</v>
      </c>
      <c r="D1802">
        <f t="shared" si="83"/>
        <v>360</v>
      </c>
      <c r="E1802" s="52">
        <f>VLOOKUP(D1802,'스테이지별 난이도 설정'!B:C,2,0)</f>
        <v>144.00000000000097</v>
      </c>
      <c r="F1802" t="str">
        <f t="shared" si="84"/>
        <v>에픽</v>
      </c>
      <c r="G1802">
        <f t="shared" si="85"/>
        <v>6</v>
      </c>
      <c r="H1802">
        <f>VLOOKUP($F1802,'(참고)타워 스텟 가치'!$B$2:$L$6,H$2,0)+(VLOOKUP($F1802,'(참고)타워 스텟 가치'!$B$2:$L$6,H$2,0)*$E1802)</f>
        <v>2446.8750000000164</v>
      </c>
      <c r="I1802">
        <f>VLOOKUP($F1802,'(참고)타워 스텟 가치'!$B$2:$L$6,I$2,0)+(VLOOKUP($F1802,'(참고)타워 스텟 가치'!$B$2:$L$6,I$2,0)*$E1802)</f>
        <v>489.37500000000324</v>
      </c>
      <c r="J1802">
        <f>VLOOKUP($F1802,'(참고)타워 스텟 가치'!$B$2:$L$6,J$2,0)+(VLOOKUP($F1802,'(참고)타워 스텟 가치'!$B$2:$L$6,J$2,0)*$E1802)</f>
        <v>725000.00000000489</v>
      </c>
      <c r="K1802">
        <f>VLOOKUP($F1802,'(참고)타워 스텟 가치'!$B$2:$L$6,K$2,0)+(VLOOKUP($F1802,'(참고)타워 스텟 가치'!$B$2:$L$6,K$2,0)*$E1802)</f>
        <v>9787.5000000000655</v>
      </c>
      <c r="L1802">
        <f>VLOOKUP($F1802,'(참고)타워 스텟 가치'!$B$2:$L$6,L$2,0)+(VLOOKUP($F1802,'(참고)타워 스텟 가치'!$B$2:$L$6,L$2,0)*$E1802)</f>
        <v>163.12500000000108</v>
      </c>
      <c r="M1802">
        <f>VLOOKUP($F1802,'(참고)타워 스텟 가치'!$B$2:$L$6,M$2,0)+(VLOOKUP($F1802,'(참고)타워 스텟 가치'!$B$2:$L$6,M$2,0)*$E1802)</f>
        <v>43.500000000000284</v>
      </c>
      <c r="N1802">
        <f>VLOOKUP($F1802,'(참고)타워 스텟 가치'!$B$2:$L$6,N$2,0)+(VLOOKUP($F1802,'(참고)타워 스텟 가치'!$B$2:$L$6,N$2,0)*$E1802)</f>
        <v>0</v>
      </c>
      <c r="O1802">
        <f>VLOOKUP($F1802,'(참고)타워 스텟 가치'!$B$2:$L$6,O$2,0)+(VLOOKUP($F1802,'(참고)타워 스텟 가치'!$B$2:$L$6,O$2,0)*$E1802)</f>
        <v>0</v>
      </c>
      <c r="P1802">
        <f>VLOOKUP($F1802,'(참고)타워 스텟 가치'!$B$2:$L$6,P$2,0)+(VLOOKUP($F1802,'(참고)타워 스텟 가치'!$B$2:$L$6,P$2,0)*$E1802)</f>
        <v>101.50000000000067</v>
      </c>
      <c r="Q1802">
        <f>SUM('스테이지별 몬스터 스텟'!H1802*'(참고)타워 스텟 가치'!$Q$17,'스테이지별 몬스터 스텟'!I1802*'(참고)타워 스텟 가치'!$R$17,'스테이지별 몬스터 스텟'!J1802*'(참고)타워 스텟 가치'!$S$17,'스테이지별 몬스터 스텟'!K1802*'(참고)타워 스텟 가치'!$T$17,'스테이지별 몬스터 스텟'!L1802*'(참고)타워 스텟 가치'!$U$17,'스테이지별 몬스터 스텟'!M1802*'(참고)타워 스텟 가치'!$V$17,'스테이지별 몬스터 스텟'!N1802*'(참고)타워 스텟 가치'!$W$17,'스테이지별 몬스터 스텟'!O1802*'(참고)타워 스텟 가치'!$X$17,'스테이지별 몬스터 스텟'!P1802*'(참고)타워 스텟 가치'!$Y$17)</f>
        <v>1113275.5625000077</v>
      </c>
      <c r="R1802">
        <v>1</v>
      </c>
      <c r="S1802">
        <f>VLOOKUP($F1802,'(참고)타워 스텟 가치'!$B$7:$L$11,S$2,0)+(VLOOKUP($F1802,'(참고)타워 스텟 가치'!$B$7:$L$11,S$2,0)*$E1802)</f>
        <v>815.62500000000546</v>
      </c>
      <c r="T1802">
        <f>VLOOKUP($F1802,'(참고)타워 스텟 가치'!$B$7:$L$11,T$2,0)+(VLOOKUP($F1802,'(참고)타워 스텟 가치'!$B$7:$L$11,T$2,0)*$E1802)</f>
        <v>1468.1250000000098</v>
      </c>
      <c r="U1802">
        <f>VLOOKUP($F1802,'(참고)타워 스텟 가치'!$B$7:$L$11,U$2,0)+(VLOOKUP($F1802,'(참고)타워 스텟 가치'!$B$7:$L$11,U$2,0)*$E1802)</f>
        <v>725000.00000000489</v>
      </c>
      <c r="V1802">
        <f>VLOOKUP($F1802,'(참고)타워 스텟 가치'!$B$7:$L$11,V$2,0)+(VLOOKUP($F1802,'(참고)타워 스텟 가치'!$B$7:$L$11,V$2,0)*$E1802)</f>
        <v>9787.5000000000655</v>
      </c>
      <c r="W1802">
        <f>VLOOKUP($F1802,'(참고)타워 스텟 가치'!$B$7:$L$11,W$2,0)+(VLOOKUP($F1802,'(참고)타워 스텟 가치'!$B$7:$L$11,W$2,0)*$E1802)</f>
        <v>163.12500000000108</v>
      </c>
      <c r="X1802">
        <f>VLOOKUP($F1802,'(참고)타워 스텟 가치'!$B$7:$L$11,X$2,0)+(VLOOKUP($F1802,'(참고)타워 스텟 가치'!$B$7:$L$11,X$2,0)*$E1802)</f>
        <v>43.500000000000284</v>
      </c>
      <c r="Y1802">
        <f>VLOOKUP($F1802,'(참고)타워 스텟 가치'!$B$7:$L$11,Y$2,0)+(VLOOKUP($F1802,'(참고)타워 스텟 가치'!$B$7:$L$11,Y$2,0)*$E1802)</f>
        <v>0</v>
      </c>
      <c r="Z1802">
        <f>VLOOKUP($F1802,'(참고)타워 스텟 가치'!$B$7:$L$11,Z$2,0)+(VLOOKUP($F1802,'(참고)타워 스텟 가치'!$B$7:$L$11,Z$2,0)*$E1802)</f>
        <v>0</v>
      </c>
      <c r="AA1802">
        <f>VLOOKUP($F1802,'(참고)타워 스텟 가치'!$B$7:$L$11,AA$2,0)+(VLOOKUP($F1802,'(참고)타워 스텟 가치'!$B$7:$L$11,AA$2,0)*$E1802)</f>
        <v>101.50000000000067</v>
      </c>
      <c r="AB1802">
        <f>SUM('스테이지별 몬스터 스텟'!S1802*'(참고)타워 스텟 가치'!$Q$17,'스테이지별 몬스터 스텟'!T1802*'(참고)타워 스텟 가치'!$R$17,'스테이지별 몬스터 스텟'!U1802*'(참고)타워 스텟 가치'!$S$17,'스테이지별 몬스터 스텟'!V1802*'(참고)타워 스텟 가치'!$T$17,'스테이지별 몬스터 스텟'!W1802*'(참고)타워 스텟 가치'!$U$17,'스테이지별 몬스터 스텟'!X1802*'(참고)타워 스텟 가치'!$V$17,'스테이지별 몬스터 스텟'!Y1802*'(참고)타워 스텟 가치'!$W$17,'스테이지별 몬스터 스텟'!Z1802*'(참고)타워 스텟 가치'!$X$17,'스테이지별 몬스터 스텟'!AA1802*'(참고)타워 스텟 가치'!$Y$17)</f>
        <v>1111481.1875000077</v>
      </c>
      <c r="AC1802">
        <v>2</v>
      </c>
      <c r="AD1802">
        <f>VLOOKUP($F1802,'(참고)타워 스텟 가치'!$B$12:$L$16,AD$2,0)+(VLOOKUP($F1802,'(참고)타워 스텟 가치'!$B$12:$L$16,AD$2,0)*$E1802)</f>
        <v>815.62500000000546</v>
      </c>
      <c r="AE1802">
        <f>VLOOKUP($F1802,'(참고)타워 스텟 가치'!$B$12:$L$16,AE$2,0)+(VLOOKUP($F1802,'(참고)타워 스텟 가치'!$B$12:$L$16,AE$2,0)*$E1802)</f>
        <v>978.75000000000648</v>
      </c>
      <c r="AF1802">
        <f>VLOOKUP($F1802,'(참고)타워 스텟 가치'!$B$12:$L$16,AF$2,0)+(VLOOKUP($F1802,'(참고)타워 스텟 가치'!$B$12:$L$16,AF$2,0)*$E1802)</f>
        <v>725000.00000000489</v>
      </c>
      <c r="AG1802">
        <f>VLOOKUP($F1802,'(참고)타워 스텟 가치'!$B$12:$L$16,AG$2,0)+(VLOOKUP($F1802,'(참고)타워 스텟 가치'!$B$12:$L$16,AG$2,0)*$E1802)</f>
        <v>4893.7500000000327</v>
      </c>
      <c r="AH1802">
        <f>VLOOKUP($F1802,'(참고)타워 스텟 가치'!$B$12:$L$16,AH$2,0)+(VLOOKUP($F1802,'(참고)타워 스텟 가치'!$B$12:$L$16,AH$2,0)*$E1802)</f>
        <v>163.12500000000108</v>
      </c>
      <c r="AI1802">
        <f>VLOOKUP($F1802,'(참고)타워 스텟 가치'!$B$12:$L$16,AI$2,0)+(VLOOKUP($F1802,'(참고)타워 스텟 가치'!$B$12:$L$16,AI$2,0)*$E1802)</f>
        <v>43.500000000000284</v>
      </c>
      <c r="AJ1802">
        <f>VLOOKUP($F1802,'(참고)타워 스텟 가치'!$B$12:$L$16,AJ$2,0)+(VLOOKUP($F1802,'(참고)타워 스텟 가치'!$B$12:$L$16,AJ$2,0)*$E1802)</f>
        <v>0</v>
      </c>
      <c r="AK1802">
        <f>VLOOKUP($F1802,'(참고)타워 스텟 가치'!$B$12:$L$16,AK$2,0)+(VLOOKUP($F1802,'(참고)타워 스텟 가치'!$B$12:$L$16,AK$2,0)*$E1802)</f>
        <v>0</v>
      </c>
      <c r="AL1802">
        <f>VLOOKUP($F1802,'(참고)타워 스텟 가치'!$B$12:$L$16,AL$2,0)+(VLOOKUP($F1802,'(참고)타워 스텟 가치'!$B$12:$L$16,AL$2,0)*$E1802)</f>
        <v>203.00000000000134</v>
      </c>
      <c r="AM1802">
        <f>SUM('스테이지별 몬스터 스텟'!AD1802*'(참고)타워 스텟 가치'!$Q$17,'스테이지별 몬스터 스텟'!AE1802*'(참고)타워 스텟 가치'!$R$17,'스테이지별 몬스터 스텟'!AF1802*'(참고)타워 스텟 가치'!$S$17,'스테이지별 몬스터 스텟'!AG1802*'(참고)타워 스텟 가치'!$T$17,'스테이지별 몬스터 스텟'!AH1802*'(참고)타워 스텟 가치'!$U$17,'스테이지별 몬스터 스텟'!AI1802*'(참고)타워 스텟 가치'!$V$17,'스테이지별 몬스터 스텟'!AJ1802*'(참고)타워 스텟 가치'!$W$17,'스테이지별 몬스터 스텟'!AK1802*'(참고)타워 스텟 가치'!$X$17,'스테이지별 몬스터 스텟'!AL1802*'(참고)타워 스텟 가치'!$Y$17)</f>
        <v>1101162.6250000075</v>
      </c>
      <c r="AN1802">
        <v>3</v>
      </c>
    </row>
    <row r="1803" spans="3:40" x14ac:dyDescent="0.3">
      <c r="C1803">
        <v>4</v>
      </c>
      <c r="D1803">
        <f t="shared" si="83"/>
        <v>360</v>
      </c>
      <c r="E1803" s="52">
        <f>VLOOKUP(D1803,'스테이지별 난이도 설정'!B:C,2,0)</f>
        <v>144.00000000000097</v>
      </c>
      <c r="F1803" t="str">
        <f t="shared" si="84"/>
        <v>유니크</v>
      </c>
      <c r="G1803">
        <f t="shared" si="85"/>
        <v>6</v>
      </c>
      <c r="H1803">
        <f>VLOOKUP($F1803,'(참고)타워 스텟 가치'!$B$2:$L$6,H$2,0)+(VLOOKUP($F1803,'(참고)타워 스텟 가치'!$B$2:$L$6,H$2,0)*$E1803)</f>
        <v>3670.3125000000246</v>
      </c>
      <c r="I1803">
        <f>VLOOKUP($F1803,'(참고)타워 스텟 가치'!$B$2:$L$6,I$2,0)+(VLOOKUP($F1803,'(참고)타워 스텟 가치'!$B$2:$L$6,I$2,0)*$E1803)</f>
        <v>734.06250000000489</v>
      </c>
      <c r="J1803">
        <f>VLOOKUP($F1803,'(참고)타워 스텟 가치'!$B$2:$L$6,J$2,0)+(VLOOKUP($F1803,'(참고)타워 스텟 가치'!$B$2:$L$6,J$2,0)*$E1803)</f>
        <v>725000.00000000489</v>
      </c>
      <c r="K1803">
        <f>VLOOKUP($F1803,'(참고)타워 스텟 가치'!$B$2:$L$6,K$2,0)+(VLOOKUP($F1803,'(참고)타워 스텟 가치'!$B$2:$L$6,K$2,0)*$E1803)</f>
        <v>14681.250000000098</v>
      </c>
      <c r="L1803">
        <f>VLOOKUP($F1803,'(참고)타워 스텟 가치'!$B$2:$L$6,L$2,0)+(VLOOKUP($F1803,'(참고)타워 스텟 가치'!$B$2:$L$6,L$2,0)*$E1803)</f>
        <v>244.68750000000162</v>
      </c>
      <c r="M1803">
        <f>VLOOKUP($F1803,'(참고)타워 스텟 가치'!$B$2:$L$6,M$2,0)+(VLOOKUP($F1803,'(참고)타워 스텟 가치'!$B$2:$L$6,M$2,0)*$E1803)</f>
        <v>43.500000000000284</v>
      </c>
      <c r="N1803">
        <f>VLOOKUP($F1803,'(참고)타워 스텟 가치'!$B$2:$L$6,N$2,0)+(VLOOKUP($F1803,'(참고)타워 스텟 가치'!$B$2:$L$6,N$2,0)*$E1803)</f>
        <v>0</v>
      </c>
      <c r="O1803">
        <f>VLOOKUP($F1803,'(참고)타워 스텟 가치'!$B$2:$L$6,O$2,0)+(VLOOKUP($F1803,'(참고)타워 스텟 가치'!$B$2:$L$6,O$2,0)*$E1803)</f>
        <v>0</v>
      </c>
      <c r="P1803">
        <f>VLOOKUP($F1803,'(참고)타워 스텟 가치'!$B$2:$L$6,P$2,0)+(VLOOKUP($F1803,'(참고)타워 스텟 가치'!$B$2:$L$6,P$2,0)*$E1803)</f>
        <v>145.00000000000097</v>
      </c>
      <c r="Q1803">
        <f>SUM('스테이지별 몬스터 스텟'!H1803*'(참고)타워 스텟 가치'!$Q$17,'스테이지별 몬스터 스텟'!I1803*'(참고)타워 스텟 가치'!$R$17,'스테이지별 몬스터 스텟'!J1803*'(참고)타워 스텟 가치'!$S$17,'스테이지별 몬스터 스텟'!K1803*'(참고)타워 스텟 가치'!$T$17,'스테이지별 몬스터 스텟'!L1803*'(참고)타워 스텟 가치'!$U$17,'스테이지별 몬스터 스텟'!M1803*'(참고)타워 스텟 가치'!$V$17,'스테이지별 몬스터 스텟'!N1803*'(참고)타워 스텟 가치'!$W$17,'스테이지별 몬스터 스텟'!O1803*'(참고)타워 스텟 가치'!$X$17,'스테이지별 몬스터 스텟'!P1803*'(참고)타워 스텟 가치'!$Y$17)</f>
        <v>1126127.0937500077</v>
      </c>
      <c r="R1803">
        <v>1</v>
      </c>
      <c r="S1803">
        <f>VLOOKUP($F1803,'(참고)타워 스텟 가치'!$B$7:$L$11,S$2,0)+(VLOOKUP($F1803,'(참고)타워 스텟 가치'!$B$7:$L$11,S$2,0)*$E1803)</f>
        <v>1223.4375000000082</v>
      </c>
      <c r="T1803">
        <f>VLOOKUP($F1803,'(참고)타워 스텟 가치'!$B$7:$L$11,T$2,0)+(VLOOKUP($F1803,'(참고)타워 스텟 가치'!$B$7:$L$11,T$2,0)*$E1803)</f>
        <v>2202.1875000000146</v>
      </c>
      <c r="U1803">
        <f>VLOOKUP($F1803,'(참고)타워 스텟 가치'!$B$7:$L$11,U$2,0)+(VLOOKUP($F1803,'(참고)타워 스텟 가치'!$B$7:$L$11,U$2,0)*$E1803)</f>
        <v>725000.00000000489</v>
      </c>
      <c r="V1803">
        <f>VLOOKUP($F1803,'(참고)타워 스텟 가치'!$B$7:$L$11,V$2,0)+(VLOOKUP($F1803,'(참고)타워 스텟 가치'!$B$7:$L$11,V$2,0)*$E1803)</f>
        <v>14681.250000000098</v>
      </c>
      <c r="W1803">
        <f>VLOOKUP($F1803,'(참고)타워 스텟 가치'!$B$7:$L$11,W$2,0)+(VLOOKUP($F1803,'(참고)타워 스텟 가치'!$B$7:$L$11,W$2,0)*$E1803)</f>
        <v>244.68750000000162</v>
      </c>
      <c r="X1803">
        <f>VLOOKUP($F1803,'(참고)타워 스텟 가치'!$B$7:$L$11,X$2,0)+(VLOOKUP($F1803,'(참고)타워 스텟 가치'!$B$7:$L$11,X$2,0)*$E1803)</f>
        <v>43.500000000000284</v>
      </c>
      <c r="Y1803">
        <f>VLOOKUP($F1803,'(참고)타워 스텟 가치'!$B$7:$L$11,Y$2,0)+(VLOOKUP($F1803,'(참고)타워 스텟 가치'!$B$7:$L$11,Y$2,0)*$E1803)</f>
        <v>0</v>
      </c>
      <c r="Z1803">
        <f>VLOOKUP($F1803,'(참고)타워 스텟 가치'!$B$7:$L$11,Z$2,0)+(VLOOKUP($F1803,'(참고)타워 스텟 가치'!$B$7:$L$11,Z$2,0)*$E1803)</f>
        <v>0</v>
      </c>
      <c r="AA1803">
        <f>VLOOKUP($F1803,'(참고)타워 스텟 가치'!$B$7:$L$11,AA$2,0)+(VLOOKUP($F1803,'(참고)타워 스텟 가치'!$B$7:$L$11,AA$2,0)*$E1803)</f>
        <v>145.00000000000097</v>
      </c>
      <c r="AB1803">
        <f>SUM('스테이지별 몬스터 스텟'!S1803*'(참고)타워 스텟 가치'!$Q$17,'스테이지별 몬스터 스텟'!T1803*'(참고)타워 스텟 가치'!$R$17,'스테이지별 몬스터 스텟'!U1803*'(참고)타워 스텟 가치'!$S$17,'스테이지별 몬스터 스텟'!V1803*'(참고)타워 스텟 가치'!$T$17,'스테이지별 몬스터 스텟'!W1803*'(참고)타워 스텟 가치'!$U$17,'스테이지별 몬스터 스텟'!X1803*'(참고)타워 스텟 가치'!$V$17,'스테이지별 몬스터 스텟'!Y1803*'(참고)타워 스텟 가치'!$W$17,'스테이지별 몬스터 스텟'!Z1803*'(참고)타워 스텟 가치'!$X$17,'스테이지별 몬스터 스텟'!AA1803*'(참고)타워 스텟 가치'!$Y$17)</f>
        <v>1123435.5312500077</v>
      </c>
      <c r="AC1803">
        <v>2</v>
      </c>
      <c r="AD1803">
        <f>VLOOKUP($F1803,'(참고)타워 스텟 가치'!$B$12:$L$16,AD$2,0)+(VLOOKUP($F1803,'(참고)타워 스텟 가치'!$B$12:$L$16,AD$2,0)*$E1803)</f>
        <v>1223.4375000000082</v>
      </c>
      <c r="AE1803">
        <f>VLOOKUP($F1803,'(참고)타워 스텟 가치'!$B$12:$L$16,AE$2,0)+(VLOOKUP($F1803,'(참고)타워 스텟 가치'!$B$12:$L$16,AE$2,0)*$E1803)</f>
        <v>1468.1250000000098</v>
      </c>
      <c r="AF1803">
        <f>VLOOKUP($F1803,'(참고)타워 스텟 가치'!$B$12:$L$16,AF$2,0)+(VLOOKUP($F1803,'(참고)타워 스텟 가치'!$B$12:$L$16,AF$2,0)*$E1803)</f>
        <v>725000.00000000489</v>
      </c>
      <c r="AG1803">
        <f>VLOOKUP($F1803,'(참고)타워 스텟 가치'!$B$12:$L$16,AG$2,0)+(VLOOKUP($F1803,'(참고)타워 스텟 가치'!$B$12:$L$16,AG$2,0)*$E1803)</f>
        <v>7340.6250000000491</v>
      </c>
      <c r="AH1803">
        <f>VLOOKUP($F1803,'(참고)타워 스텟 가치'!$B$12:$L$16,AH$2,0)+(VLOOKUP($F1803,'(참고)타워 스텟 가치'!$B$12:$L$16,AH$2,0)*$E1803)</f>
        <v>244.68750000000162</v>
      </c>
      <c r="AI1803">
        <f>VLOOKUP($F1803,'(참고)타워 스텟 가치'!$B$12:$L$16,AI$2,0)+(VLOOKUP($F1803,'(참고)타워 스텟 가치'!$B$12:$L$16,AI$2,0)*$E1803)</f>
        <v>43.500000000000284</v>
      </c>
      <c r="AJ1803">
        <f>VLOOKUP($F1803,'(참고)타워 스텟 가치'!$B$12:$L$16,AJ$2,0)+(VLOOKUP($F1803,'(참고)타워 스텟 가치'!$B$12:$L$16,AJ$2,0)*$E1803)</f>
        <v>0</v>
      </c>
      <c r="AK1803">
        <f>VLOOKUP($F1803,'(참고)타워 스텟 가치'!$B$12:$L$16,AK$2,0)+(VLOOKUP($F1803,'(참고)타워 스텟 가치'!$B$12:$L$16,AK$2,0)*$E1803)</f>
        <v>0</v>
      </c>
      <c r="AL1803">
        <f>VLOOKUP($F1803,'(참고)타워 스텟 가치'!$B$12:$L$16,AL$2,0)+(VLOOKUP($F1803,'(참고)타워 스텟 가치'!$B$12:$L$16,AL$2,0)*$E1803)</f>
        <v>290.00000000000193</v>
      </c>
      <c r="AM1803">
        <f>SUM('스테이지별 몬스터 스텟'!AD1803*'(참고)타워 스텟 가치'!$Q$17,'스테이지별 몬스터 스텟'!AE1803*'(참고)타워 스텟 가치'!$R$17,'스테이지별 몬스터 스텟'!AF1803*'(참고)타워 스텟 가치'!$S$17,'스테이지별 몬스터 스텟'!AG1803*'(참고)타워 스텟 가치'!$T$17,'스테이지별 몬스터 스텟'!AH1803*'(참고)타워 스텟 가치'!$U$17,'스테이지별 몬스터 스텟'!AI1803*'(참고)타워 스텟 가치'!$V$17,'스테이지별 몬스터 스텟'!AJ1803*'(참고)타워 스텟 가치'!$W$17,'스테이지별 몬스터 스텟'!AK1803*'(참고)타워 스텟 가치'!$X$17,'스테이지별 몬스터 스텟'!AL1803*'(참고)타워 스텟 가치'!$Y$17)</f>
        <v>1107943.1875000075</v>
      </c>
      <c r="AN1803">
        <v>3</v>
      </c>
    </row>
    <row r="1804" spans="3:40" x14ac:dyDescent="0.3">
      <c r="C1804">
        <v>5</v>
      </c>
      <c r="D1804">
        <f t="shared" si="83"/>
        <v>360</v>
      </c>
      <c r="E1804" s="52">
        <f>VLOOKUP(D1804,'스테이지별 난이도 설정'!B:C,2,0)</f>
        <v>144.00000000000097</v>
      </c>
      <c r="F1804" t="str">
        <f t="shared" si="84"/>
        <v>스페셜</v>
      </c>
      <c r="G1804">
        <f t="shared" si="85"/>
        <v>6</v>
      </c>
      <c r="H1804">
        <f>VLOOKUP($F1804,'(참고)타워 스텟 가치'!$B$2:$L$6,H$2,0)+(VLOOKUP($F1804,'(참고)타워 스텟 가치'!$B$2:$L$6,H$2,0)*$E1804)</f>
        <v>5505.4687500000364</v>
      </c>
      <c r="I1804">
        <f>VLOOKUP($F1804,'(참고)타워 스텟 가치'!$B$2:$L$6,I$2,0)+(VLOOKUP($F1804,'(참고)타워 스텟 가치'!$B$2:$L$6,I$2,0)*$E1804)</f>
        <v>1101.0937500000073</v>
      </c>
      <c r="J1804">
        <f>VLOOKUP($F1804,'(참고)타워 스텟 가치'!$B$2:$L$6,J$2,0)+(VLOOKUP($F1804,'(참고)타워 스텟 가치'!$B$2:$L$6,J$2,0)*$E1804)</f>
        <v>725000.00000000489</v>
      </c>
      <c r="K1804">
        <f>VLOOKUP($F1804,'(참고)타워 스텟 가치'!$B$2:$L$6,K$2,0)+(VLOOKUP($F1804,'(참고)타워 스텟 가치'!$B$2:$L$6,K$2,0)*$E1804)</f>
        <v>22021.875000000146</v>
      </c>
      <c r="L1804">
        <f>VLOOKUP($F1804,'(참고)타워 스텟 가치'!$B$2:$L$6,L$2,0)+(VLOOKUP($F1804,'(참고)타워 스텟 가치'!$B$2:$L$6,L$2,0)*$E1804)</f>
        <v>367.03125000000244</v>
      </c>
      <c r="M1804">
        <f>VLOOKUP($F1804,'(참고)타워 스텟 가치'!$B$2:$L$6,M$2,0)+(VLOOKUP($F1804,'(참고)타워 스텟 가치'!$B$2:$L$6,M$2,0)*$E1804)</f>
        <v>43.500000000000284</v>
      </c>
      <c r="N1804">
        <f>VLOOKUP($F1804,'(참고)타워 스텟 가치'!$B$2:$L$6,N$2,0)+(VLOOKUP($F1804,'(참고)타워 스텟 가치'!$B$2:$L$6,N$2,0)*$E1804)</f>
        <v>0</v>
      </c>
      <c r="O1804">
        <f>VLOOKUP($F1804,'(참고)타워 스텟 가치'!$B$2:$L$6,O$2,0)+(VLOOKUP($F1804,'(참고)타워 스텟 가치'!$B$2:$L$6,O$2,0)*$E1804)</f>
        <v>0</v>
      </c>
      <c r="P1804">
        <f>VLOOKUP($F1804,'(참고)타워 스텟 가치'!$B$2:$L$6,P$2,0)+(VLOOKUP($F1804,'(참고)타워 스텟 가치'!$B$2:$L$6,P$2,0)*$E1804)</f>
        <v>145.00000000000097</v>
      </c>
      <c r="Q1804">
        <f>SUM('스테이지별 몬스터 스텟'!H1804*'(참고)타워 스텟 가치'!$Q$17,'스테이지별 몬스터 스텟'!I1804*'(참고)타워 스텟 가치'!$R$17,'스테이지별 몬스터 스텟'!J1804*'(참고)타워 스텟 가치'!$S$17,'스테이지별 몬스터 스텟'!K1804*'(참고)타워 스텟 가치'!$T$17,'스테이지별 몬스터 스텟'!L1804*'(참고)타워 스텟 가치'!$U$17,'스테이지별 몬스터 스텟'!M1804*'(참고)타워 스텟 가치'!$V$17,'스테이지별 몬스터 스텟'!N1804*'(참고)타워 스텟 가치'!$W$17,'스테이지별 몬스터 스텟'!O1804*'(참고)타워 스텟 가치'!$X$17,'스테이지별 몬스터 스텟'!P1804*'(참고)타워 스텟 가치'!$Y$17)</f>
        <v>1145273.8906250077</v>
      </c>
      <c r="R1804">
        <v>1</v>
      </c>
      <c r="S1804">
        <f>VLOOKUP($F1804,'(참고)타워 스텟 가치'!$B$7:$L$11,S$2,0)+(VLOOKUP($F1804,'(참고)타워 스텟 가치'!$B$7:$L$11,S$2,0)*$E1804)</f>
        <v>1835.1562500000123</v>
      </c>
      <c r="T1804">
        <f>VLOOKUP($F1804,'(참고)타워 스텟 가치'!$B$7:$L$11,T$2,0)+(VLOOKUP($F1804,'(참고)타워 스텟 가치'!$B$7:$L$11,T$2,0)*$E1804)</f>
        <v>3303.2812500000218</v>
      </c>
      <c r="U1804">
        <f>VLOOKUP($F1804,'(참고)타워 스텟 가치'!$B$7:$L$11,U$2,0)+(VLOOKUP($F1804,'(참고)타워 스텟 가치'!$B$7:$L$11,U$2,0)*$E1804)</f>
        <v>725000.00000000489</v>
      </c>
      <c r="V1804">
        <f>VLOOKUP($F1804,'(참고)타워 스텟 가치'!$B$7:$L$11,V$2,0)+(VLOOKUP($F1804,'(참고)타워 스텟 가치'!$B$7:$L$11,V$2,0)*$E1804)</f>
        <v>22021.875000000146</v>
      </c>
      <c r="W1804">
        <f>VLOOKUP($F1804,'(참고)타워 스텟 가치'!$B$7:$L$11,W$2,0)+(VLOOKUP($F1804,'(참고)타워 스텟 가치'!$B$7:$L$11,W$2,0)*$E1804)</f>
        <v>367.03125000000244</v>
      </c>
      <c r="X1804">
        <f>VLOOKUP($F1804,'(참고)타워 스텟 가치'!$B$7:$L$11,X$2,0)+(VLOOKUP($F1804,'(참고)타워 스텟 가치'!$B$7:$L$11,X$2,0)*$E1804)</f>
        <v>43.500000000000284</v>
      </c>
      <c r="Y1804">
        <f>VLOOKUP($F1804,'(참고)타워 스텟 가치'!$B$7:$L$11,Y$2,0)+(VLOOKUP($F1804,'(참고)타워 스텟 가치'!$B$7:$L$11,Y$2,0)*$E1804)</f>
        <v>0</v>
      </c>
      <c r="Z1804">
        <f>VLOOKUP($F1804,'(참고)타워 스텟 가치'!$B$7:$L$11,Z$2,0)+(VLOOKUP($F1804,'(참고)타워 스텟 가치'!$B$7:$L$11,Z$2,0)*$E1804)</f>
        <v>0</v>
      </c>
      <c r="AA1804">
        <f>VLOOKUP($F1804,'(참고)타워 스텟 가치'!$B$7:$L$11,AA$2,0)+(VLOOKUP($F1804,'(참고)타워 스텟 가치'!$B$7:$L$11,AA$2,0)*$E1804)</f>
        <v>145.00000000000097</v>
      </c>
      <c r="AB1804">
        <f>SUM('스테이지별 몬스터 스텟'!S1804*'(참고)타워 스텟 가치'!$Q$17,'스테이지별 몬스터 스텟'!T1804*'(참고)타워 스텟 가치'!$R$17,'스테이지별 몬스터 스텟'!U1804*'(참고)타워 스텟 가치'!$S$17,'스테이지별 몬스터 스텟'!V1804*'(참고)타워 스텟 가치'!$T$17,'스테이지별 몬스터 스텟'!W1804*'(참고)타워 스텟 가치'!$U$17,'스테이지별 몬스터 스텟'!X1804*'(참고)타워 스텟 가치'!$V$17,'스테이지별 몬스터 스텟'!Y1804*'(참고)타워 스텟 가치'!$W$17,'스테이지별 몬스터 스텟'!Z1804*'(참고)타워 스텟 가치'!$X$17,'스테이지별 몬스터 스텟'!AA1804*'(참고)타워 스텟 가치'!$Y$17)</f>
        <v>1141236.5468750077</v>
      </c>
      <c r="AC1804">
        <v>2</v>
      </c>
      <c r="AD1804">
        <f>VLOOKUP($F1804,'(참고)타워 스텟 가치'!$B$12:$L$16,AD$2,0)+(VLOOKUP($F1804,'(참고)타워 스텟 가치'!$B$12:$L$16,AD$2,0)*$E1804)</f>
        <v>1835.1562500000123</v>
      </c>
      <c r="AE1804">
        <f>VLOOKUP($F1804,'(참고)타워 스텟 가치'!$B$12:$L$16,AE$2,0)+(VLOOKUP($F1804,'(참고)타워 스텟 가치'!$B$12:$L$16,AE$2,0)*$E1804)</f>
        <v>2202.1875000000146</v>
      </c>
      <c r="AF1804">
        <f>VLOOKUP($F1804,'(참고)타워 스텟 가치'!$B$12:$L$16,AF$2,0)+(VLOOKUP($F1804,'(참고)타워 스텟 가치'!$B$12:$L$16,AF$2,0)*$E1804)</f>
        <v>725000.00000000489</v>
      </c>
      <c r="AG1804">
        <f>VLOOKUP($F1804,'(참고)타워 스텟 가치'!$B$12:$L$16,AG$2,0)+(VLOOKUP($F1804,'(참고)타워 스텟 가치'!$B$12:$L$16,AG$2,0)*$E1804)</f>
        <v>11010.937500000073</v>
      </c>
      <c r="AH1804">
        <f>VLOOKUP($F1804,'(참고)타워 스텟 가치'!$B$12:$L$16,AH$2,0)+(VLOOKUP($F1804,'(참고)타워 스텟 가치'!$B$12:$L$16,AH$2,0)*$E1804)</f>
        <v>367.03125000000244</v>
      </c>
      <c r="AI1804">
        <f>VLOOKUP($F1804,'(참고)타워 스텟 가치'!$B$12:$L$16,AI$2,0)+(VLOOKUP($F1804,'(참고)타워 스텟 가치'!$B$12:$L$16,AI$2,0)*$E1804)</f>
        <v>43.500000000000284</v>
      </c>
      <c r="AJ1804">
        <f>VLOOKUP($F1804,'(참고)타워 스텟 가치'!$B$12:$L$16,AJ$2,0)+(VLOOKUP($F1804,'(참고)타워 스텟 가치'!$B$12:$L$16,AJ$2,0)*$E1804)</f>
        <v>0</v>
      </c>
      <c r="AK1804">
        <f>VLOOKUP($F1804,'(참고)타워 스텟 가치'!$B$12:$L$16,AK$2,0)+(VLOOKUP($F1804,'(참고)타워 스텟 가치'!$B$12:$L$16,AK$2,0)*$E1804)</f>
        <v>0</v>
      </c>
      <c r="AL1804">
        <f>VLOOKUP($F1804,'(참고)타워 스텟 가치'!$B$12:$L$16,AL$2,0)+(VLOOKUP($F1804,'(참고)타워 스텟 가치'!$B$12:$L$16,AL$2,0)*$E1804)</f>
        <v>290.00000000000193</v>
      </c>
      <c r="AM1804">
        <f>SUM('스테이지별 몬스터 스텟'!AD1804*'(참고)타워 스텟 가치'!$Q$17,'스테이지별 몬스터 스텟'!AE1804*'(참고)타워 스텟 가치'!$R$17,'스테이지별 몬스터 스텟'!AF1804*'(참고)타워 스텟 가치'!$S$17,'스테이지별 몬스터 스텟'!AG1804*'(참고)타워 스텟 가치'!$T$17,'스테이지별 몬스터 스텟'!AH1804*'(참고)타워 스텟 가치'!$U$17,'스테이지별 몬스터 스텟'!AI1804*'(참고)타워 스텟 가치'!$V$17,'스테이지별 몬스터 스텟'!AJ1804*'(참고)타워 스텟 가치'!$W$17,'스테이지별 몬스터 스텟'!AK1804*'(참고)타워 스텟 가치'!$X$17,'스테이지별 몬스터 스텟'!AL1804*'(참고)타워 스텟 가치'!$Y$17)</f>
        <v>1117853.0312500077</v>
      </c>
      <c r="AN1804">
        <v>3</v>
      </c>
    </row>
    <row r="1805" spans="3:40" x14ac:dyDescent="0.3">
      <c r="C1805">
        <v>1</v>
      </c>
      <c r="D1805">
        <f t="shared" si="83"/>
        <v>361</v>
      </c>
      <c r="E1805" s="52">
        <f>VLOOKUP(D1805,'스테이지별 난이도 설정'!B:C,2,0)</f>
        <v>144.40000000000097</v>
      </c>
      <c r="F1805" t="str">
        <f t="shared" si="84"/>
        <v>일반</v>
      </c>
      <c r="G1805">
        <f t="shared" si="85"/>
        <v>6</v>
      </c>
      <c r="H1805">
        <f>VLOOKUP($F1805,'(참고)타워 스텟 가치'!$B$2:$L$6,H$2,0)+(VLOOKUP($F1805,'(참고)타워 스텟 가치'!$B$2:$L$6,H$2,0)*$E1805)</f>
        <v>1090.5000000000073</v>
      </c>
      <c r="I1805">
        <f>VLOOKUP($F1805,'(참고)타워 스텟 가치'!$B$2:$L$6,I$2,0)+(VLOOKUP($F1805,'(참고)타워 스텟 가치'!$B$2:$L$6,I$2,0)*$E1805)</f>
        <v>218.10000000000144</v>
      </c>
      <c r="J1805">
        <f>VLOOKUP($F1805,'(참고)타워 스텟 가치'!$B$2:$L$6,J$2,0)+(VLOOKUP($F1805,'(참고)타워 스텟 가치'!$B$2:$L$6,J$2,0)*$E1805)</f>
        <v>727000.00000000489</v>
      </c>
      <c r="K1805">
        <f>VLOOKUP($F1805,'(참고)타워 스텟 가치'!$B$2:$L$6,K$2,0)+(VLOOKUP($F1805,'(참고)타워 스텟 가치'!$B$2:$L$6,K$2,0)*$E1805)</f>
        <v>4362.0000000000291</v>
      </c>
      <c r="L1805">
        <f>VLOOKUP($F1805,'(참고)타워 스텟 가치'!$B$2:$L$6,L$2,0)+(VLOOKUP($F1805,'(참고)타워 스텟 가치'!$B$2:$L$6,L$2,0)*$E1805)</f>
        <v>72.700000000000486</v>
      </c>
      <c r="M1805">
        <f>VLOOKUP($F1805,'(참고)타워 스텟 가치'!$B$2:$L$6,M$2,0)+(VLOOKUP($F1805,'(참고)타워 스텟 가치'!$B$2:$L$6,M$2,0)*$E1805)</f>
        <v>43.620000000000289</v>
      </c>
      <c r="N1805">
        <f>VLOOKUP($F1805,'(참고)타워 스텟 가치'!$B$2:$L$6,N$2,0)+(VLOOKUP($F1805,'(참고)타워 스텟 가치'!$B$2:$L$6,N$2,0)*$E1805)</f>
        <v>0</v>
      </c>
      <c r="O1805">
        <f>VLOOKUP($F1805,'(참고)타워 스텟 가치'!$B$2:$L$6,O$2,0)+(VLOOKUP($F1805,'(참고)타워 스텟 가치'!$B$2:$L$6,O$2,0)*$E1805)</f>
        <v>0</v>
      </c>
      <c r="P1805">
        <f>VLOOKUP($F1805,'(참고)타워 스텟 가치'!$B$2:$L$6,P$2,0)+(VLOOKUP($F1805,'(참고)타워 스텟 가치'!$B$2:$L$6,P$2,0)*$E1805)</f>
        <v>101.78000000000068</v>
      </c>
      <c r="Q1805">
        <f>SUM('스테이지별 몬스터 스텟'!H1805*'(참고)타워 스텟 가치'!$Q$17,'스테이지별 몬스터 스텟'!I1805*'(참고)타워 스텟 가치'!$R$17,'스테이지별 몬스터 스텟'!J1805*'(참고)타워 스텟 가치'!$S$17,'스테이지별 몬스터 스텟'!K1805*'(참고)타워 스텟 가치'!$T$17,'스테이지별 몬스터 스텟'!L1805*'(참고)타워 스텟 가치'!$U$17,'스테이지별 몬스터 스텟'!M1805*'(참고)타워 스텟 가치'!$V$17,'스테이지별 몬스터 스텟'!N1805*'(참고)타워 스텟 가치'!$W$17,'스테이지별 몬스터 스텟'!O1805*'(참고)타워 스텟 가치'!$X$17,'스테이지별 몬스터 스텟'!P1805*'(참고)타워 스텟 가치'!$Y$17)</f>
        <v>1102124.7300000074</v>
      </c>
      <c r="R1805">
        <v>1</v>
      </c>
      <c r="S1805">
        <f>VLOOKUP($F1805,'(참고)타워 스텟 가치'!$B$7:$L$11,S$2,0)+(VLOOKUP($F1805,'(참고)타워 스텟 가치'!$B$7:$L$11,S$2,0)*$E1805)</f>
        <v>363.50000000000244</v>
      </c>
      <c r="T1805">
        <f>VLOOKUP($F1805,'(참고)타워 스텟 가치'!$B$7:$L$11,T$2,0)+(VLOOKUP($F1805,'(참고)타워 스텟 가치'!$B$7:$L$11,T$2,0)*$E1805)</f>
        <v>654.30000000000439</v>
      </c>
      <c r="U1805">
        <f>VLOOKUP($F1805,'(참고)타워 스텟 가치'!$B$7:$L$11,U$2,0)+(VLOOKUP($F1805,'(참고)타워 스텟 가치'!$B$7:$L$11,U$2,0)*$E1805)</f>
        <v>727000.00000000489</v>
      </c>
      <c r="V1805">
        <f>VLOOKUP($F1805,'(참고)타워 스텟 가치'!$B$7:$L$11,V$2,0)+(VLOOKUP($F1805,'(참고)타워 스텟 가치'!$B$7:$L$11,V$2,0)*$E1805)</f>
        <v>4362.0000000000291</v>
      </c>
      <c r="W1805">
        <f>VLOOKUP($F1805,'(참고)타워 스텟 가치'!$B$7:$L$11,W$2,0)+(VLOOKUP($F1805,'(참고)타워 스텟 가치'!$B$7:$L$11,W$2,0)*$E1805)</f>
        <v>72.700000000000486</v>
      </c>
      <c r="X1805">
        <f>VLOOKUP($F1805,'(참고)타워 스텟 가치'!$B$7:$L$11,X$2,0)+(VLOOKUP($F1805,'(참고)타워 스텟 가치'!$B$7:$L$11,X$2,0)*$E1805)</f>
        <v>43.620000000000289</v>
      </c>
      <c r="Y1805">
        <f>VLOOKUP($F1805,'(참고)타워 스텟 가치'!$B$7:$L$11,Y$2,0)+(VLOOKUP($F1805,'(참고)타워 스텟 가치'!$B$7:$L$11,Y$2,0)*$E1805)</f>
        <v>0</v>
      </c>
      <c r="Z1805">
        <f>VLOOKUP($F1805,'(참고)타워 스텟 가치'!$B$7:$L$11,Z$2,0)+(VLOOKUP($F1805,'(참고)타워 스텟 가치'!$B$7:$L$11,Z$2,0)*$E1805)</f>
        <v>0</v>
      </c>
      <c r="AA1805">
        <f>VLOOKUP($F1805,'(참고)타워 스텟 가치'!$B$7:$L$11,AA$2,0)+(VLOOKUP($F1805,'(참고)타워 스텟 가치'!$B$7:$L$11,AA$2,0)*$E1805)</f>
        <v>101.78000000000068</v>
      </c>
      <c r="AB1805">
        <f>SUM('스테이지별 몬스터 스텟'!S1805*'(참고)타워 스텟 가치'!$Q$17,'스테이지별 몬스터 스텟'!T1805*'(참고)타워 스텟 가치'!$R$17,'스테이지별 몬스터 스텟'!U1805*'(참고)타워 스텟 가치'!$S$17,'스테이지별 몬스터 스텟'!V1805*'(참고)타워 스텟 가치'!$T$17,'스테이지별 몬스터 스텟'!W1805*'(참고)타워 스텟 가치'!$U$17,'스테이지별 몬스터 스텟'!X1805*'(참고)타워 스텟 가치'!$V$17,'스테이지별 몬스터 스텟'!Y1805*'(참고)타워 스텟 가치'!$W$17,'스테이지별 몬스터 스텟'!Z1805*'(참고)타워 스텟 가치'!$X$17,'스테이지별 몬스터 스텟'!AA1805*'(참고)타워 스텟 가치'!$Y$17)</f>
        <v>1101325.0300000075</v>
      </c>
      <c r="AC1805">
        <v>2</v>
      </c>
      <c r="AD1805">
        <f>VLOOKUP($F1805,'(참고)타워 스텟 가치'!$B$12:$L$16,AD$2,0)+(VLOOKUP($F1805,'(참고)타워 스텟 가치'!$B$12:$L$16,AD$2,0)*$E1805)</f>
        <v>363.50000000000244</v>
      </c>
      <c r="AE1805">
        <f>VLOOKUP($F1805,'(참고)타워 스텟 가치'!$B$12:$L$16,AE$2,0)+(VLOOKUP($F1805,'(참고)타워 스텟 가치'!$B$12:$L$16,AE$2,0)*$E1805)</f>
        <v>436.20000000000289</v>
      </c>
      <c r="AF1805">
        <f>VLOOKUP($F1805,'(참고)타워 스텟 가치'!$B$12:$L$16,AF$2,0)+(VLOOKUP($F1805,'(참고)타워 스텟 가치'!$B$12:$L$16,AF$2,0)*$E1805)</f>
        <v>727000.00000000489</v>
      </c>
      <c r="AG1805">
        <f>VLOOKUP($F1805,'(참고)타워 스텟 가치'!$B$12:$L$16,AG$2,0)+(VLOOKUP($F1805,'(참고)타워 스텟 가치'!$B$12:$L$16,AG$2,0)*$E1805)</f>
        <v>2181.0000000000146</v>
      </c>
      <c r="AH1805">
        <f>VLOOKUP($F1805,'(참고)타워 스텟 가치'!$B$12:$L$16,AH$2,0)+(VLOOKUP($F1805,'(참고)타워 스텟 가치'!$B$12:$L$16,AH$2,0)*$E1805)</f>
        <v>72.700000000000486</v>
      </c>
      <c r="AI1805">
        <f>VLOOKUP($F1805,'(참고)타워 스텟 가치'!$B$12:$L$16,AI$2,0)+(VLOOKUP($F1805,'(참고)타워 스텟 가치'!$B$12:$L$16,AI$2,0)*$E1805)</f>
        <v>43.620000000000289</v>
      </c>
      <c r="AJ1805">
        <f>VLOOKUP($F1805,'(참고)타워 스텟 가치'!$B$12:$L$16,AJ$2,0)+(VLOOKUP($F1805,'(참고)타워 스텟 가치'!$B$12:$L$16,AJ$2,0)*$E1805)</f>
        <v>0</v>
      </c>
      <c r="AK1805">
        <f>VLOOKUP($F1805,'(참고)타워 스텟 가치'!$B$12:$L$16,AK$2,0)+(VLOOKUP($F1805,'(참고)타워 스텟 가치'!$B$12:$L$16,AK$2,0)*$E1805)</f>
        <v>0</v>
      </c>
      <c r="AL1805">
        <f>VLOOKUP($F1805,'(참고)타워 스텟 가치'!$B$12:$L$16,AL$2,0)+(VLOOKUP($F1805,'(참고)타워 스텟 가치'!$B$12:$L$16,AL$2,0)*$E1805)</f>
        <v>203.56000000000137</v>
      </c>
      <c r="AM1805">
        <f>SUM('스테이지별 몬스터 스텟'!AD1805*'(참고)타워 스텟 가치'!$Q$17,'스테이지별 몬스터 스텟'!AE1805*'(참고)타워 스텟 가치'!$R$17,'스테이지별 몬스터 스텟'!AF1805*'(참고)타워 스텟 가치'!$S$17,'스테이지별 몬스터 스텟'!AG1805*'(참고)타워 스텟 가치'!$T$17,'스테이지별 몬스터 스텟'!AH1805*'(참고)타워 스텟 가치'!$U$17,'스테이지별 몬스터 스텟'!AI1805*'(참고)타워 스텟 가치'!$V$17,'스테이지별 몬스터 스텟'!AJ1805*'(참고)타워 스텟 가치'!$W$17,'스테이지별 몬스터 스텟'!AK1805*'(참고)타워 스텟 가치'!$X$17,'스테이지별 몬스터 스텟'!AL1805*'(참고)타워 스텟 가치'!$Y$17)</f>
        <v>1096839.4400000076</v>
      </c>
      <c r="AN1805">
        <v>3</v>
      </c>
    </row>
    <row r="1806" spans="3:40" x14ac:dyDescent="0.3">
      <c r="C1806">
        <v>2</v>
      </c>
      <c r="D1806">
        <f t="shared" si="83"/>
        <v>361</v>
      </c>
      <c r="E1806" s="52">
        <f>VLOOKUP(D1806,'스테이지별 난이도 설정'!B:C,2,0)</f>
        <v>144.40000000000097</v>
      </c>
      <c r="F1806" t="str">
        <f t="shared" si="84"/>
        <v>레어</v>
      </c>
      <c r="G1806">
        <f t="shared" si="85"/>
        <v>6</v>
      </c>
      <c r="H1806">
        <f>VLOOKUP($F1806,'(참고)타워 스텟 가치'!$B$2:$L$6,H$2,0)+(VLOOKUP($F1806,'(참고)타워 스텟 가치'!$B$2:$L$6,H$2,0)*$E1806)</f>
        <v>1635.7500000000109</v>
      </c>
      <c r="I1806">
        <f>VLOOKUP($F1806,'(참고)타워 스텟 가치'!$B$2:$L$6,I$2,0)+(VLOOKUP($F1806,'(참고)타워 스텟 가치'!$B$2:$L$6,I$2,0)*$E1806)</f>
        <v>327.15000000000219</v>
      </c>
      <c r="J1806">
        <f>VLOOKUP($F1806,'(참고)타워 스텟 가치'!$B$2:$L$6,J$2,0)+(VLOOKUP($F1806,'(참고)타워 스텟 가치'!$B$2:$L$6,J$2,0)*$E1806)</f>
        <v>727000.00000000489</v>
      </c>
      <c r="K1806">
        <f>VLOOKUP($F1806,'(참고)타워 스텟 가치'!$B$2:$L$6,K$2,0)+(VLOOKUP($F1806,'(참고)타워 스텟 가치'!$B$2:$L$6,K$2,0)*$E1806)</f>
        <v>6543.0000000000437</v>
      </c>
      <c r="L1806">
        <f>VLOOKUP($F1806,'(참고)타워 스텟 가치'!$B$2:$L$6,L$2,0)+(VLOOKUP($F1806,'(참고)타워 스텟 가치'!$B$2:$L$6,L$2,0)*$E1806)</f>
        <v>109.05000000000072</v>
      </c>
      <c r="M1806">
        <f>VLOOKUP($F1806,'(참고)타워 스텟 가치'!$B$2:$L$6,M$2,0)+(VLOOKUP($F1806,'(참고)타워 스텟 가치'!$B$2:$L$6,M$2,0)*$E1806)</f>
        <v>43.620000000000289</v>
      </c>
      <c r="N1806">
        <f>VLOOKUP($F1806,'(참고)타워 스텟 가치'!$B$2:$L$6,N$2,0)+(VLOOKUP($F1806,'(참고)타워 스텟 가치'!$B$2:$L$6,N$2,0)*$E1806)</f>
        <v>0</v>
      </c>
      <c r="O1806">
        <f>VLOOKUP($F1806,'(참고)타워 스텟 가치'!$B$2:$L$6,O$2,0)+(VLOOKUP($F1806,'(참고)타워 스텟 가치'!$B$2:$L$6,O$2,0)*$E1806)</f>
        <v>0</v>
      </c>
      <c r="P1806">
        <f>VLOOKUP($F1806,'(참고)타워 스텟 가치'!$B$2:$L$6,P$2,0)+(VLOOKUP($F1806,'(참고)타워 스텟 가치'!$B$2:$L$6,P$2,0)*$E1806)</f>
        <v>101.78000000000068</v>
      </c>
      <c r="Q1806">
        <f>SUM('스테이지별 몬스터 스텟'!H1806*'(참고)타워 스텟 가치'!$Q$17,'스테이지별 몬스터 스텟'!I1806*'(참고)타워 스텟 가치'!$R$17,'스테이지별 몬스터 스텟'!J1806*'(참고)타워 스텟 가치'!$S$17,'스테이지별 몬스터 스텟'!K1806*'(참고)타워 스텟 가치'!$T$17,'스테이지별 몬스터 스텟'!L1806*'(참고)타워 스텟 가치'!$U$17,'스테이지별 몬스터 스텟'!M1806*'(참고)타워 스텟 가치'!$V$17,'스테이지별 몬스터 스텟'!N1806*'(참고)타워 스텟 가치'!$W$17,'스테이지별 몬스터 스텟'!O1806*'(참고)타워 스텟 가치'!$X$17,'스테이지별 몬스터 스텟'!P1806*'(참고)타워 스텟 가치'!$Y$17)</f>
        <v>1107813.5050000078</v>
      </c>
      <c r="R1806">
        <v>1</v>
      </c>
      <c r="S1806">
        <f>VLOOKUP($F1806,'(참고)타워 스텟 가치'!$B$7:$L$11,S$2,0)+(VLOOKUP($F1806,'(참고)타워 스텟 가치'!$B$7:$L$11,S$2,0)*$E1806)</f>
        <v>545.25000000000364</v>
      </c>
      <c r="T1806">
        <f>VLOOKUP($F1806,'(참고)타워 스텟 가치'!$B$7:$L$11,T$2,0)+(VLOOKUP($F1806,'(참고)타워 스텟 가치'!$B$7:$L$11,T$2,0)*$E1806)</f>
        <v>981.45000000000653</v>
      </c>
      <c r="U1806">
        <f>VLOOKUP($F1806,'(참고)타워 스텟 가치'!$B$7:$L$11,U$2,0)+(VLOOKUP($F1806,'(참고)타워 스텟 가치'!$B$7:$L$11,U$2,0)*$E1806)</f>
        <v>727000.00000000489</v>
      </c>
      <c r="V1806">
        <f>VLOOKUP($F1806,'(참고)타워 스텟 가치'!$B$7:$L$11,V$2,0)+(VLOOKUP($F1806,'(참고)타워 스텟 가치'!$B$7:$L$11,V$2,0)*$E1806)</f>
        <v>6543.0000000000437</v>
      </c>
      <c r="W1806">
        <f>VLOOKUP($F1806,'(참고)타워 스텟 가치'!$B$7:$L$11,W$2,0)+(VLOOKUP($F1806,'(참고)타워 스텟 가치'!$B$7:$L$11,W$2,0)*$E1806)</f>
        <v>109.05000000000072</v>
      </c>
      <c r="X1806">
        <f>VLOOKUP($F1806,'(참고)타워 스텟 가치'!$B$7:$L$11,X$2,0)+(VLOOKUP($F1806,'(참고)타워 스텟 가치'!$B$7:$L$11,X$2,0)*$E1806)</f>
        <v>43.620000000000289</v>
      </c>
      <c r="Y1806">
        <f>VLOOKUP($F1806,'(참고)타워 스텟 가치'!$B$7:$L$11,Y$2,0)+(VLOOKUP($F1806,'(참고)타워 스텟 가치'!$B$7:$L$11,Y$2,0)*$E1806)</f>
        <v>0</v>
      </c>
      <c r="Z1806">
        <f>VLOOKUP($F1806,'(참고)타워 스텟 가치'!$B$7:$L$11,Z$2,0)+(VLOOKUP($F1806,'(참고)타워 스텟 가치'!$B$7:$L$11,Z$2,0)*$E1806)</f>
        <v>0</v>
      </c>
      <c r="AA1806">
        <f>VLOOKUP($F1806,'(참고)타워 스텟 가치'!$B$7:$L$11,AA$2,0)+(VLOOKUP($F1806,'(참고)타워 스텟 가치'!$B$7:$L$11,AA$2,0)*$E1806)</f>
        <v>101.78000000000068</v>
      </c>
      <c r="AB1806">
        <f>SUM('스테이지별 몬스터 스텟'!S1806*'(참고)타워 스텟 가치'!$Q$17,'스테이지별 몬스터 스텟'!T1806*'(참고)타워 스텟 가치'!$R$17,'스테이지별 몬스터 스텟'!U1806*'(참고)타워 스텟 가치'!$S$17,'스테이지별 몬스터 스텟'!V1806*'(참고)타워 스텟 가치'!$T$17,'스테이지별 몬스터 스텟'!W1806*'(참고)타워 스텟 가치'!$U$17,'스테이지별 몬스터 스텟'!X1806*'(참고)타워 스텟 가치'!$V$17,'스테이지별 몬스터 스텟'!Y1806*'(참고)타워 스텟 가치'!$W$17,'스테이지별 몬스터 스텟'!Z1806*'(참고)타워 스텟 가치'!$X$17,'스테이지별 몬스터 스텟'!AA1806*'(참고)타워 스텟 가치'!$Y$17)</f>
        <v>1106613.9550000078</v>
      </c>
      <c r="AC1806">
        <v>2</v>
      </c>
      <c r="AD1806">
        <f>VLOOKUP($F1806,'(참고)타워 스텟 가치'!$B$12:$L$16,AD$2,0)+(VLOOKUP($F1806,'(참고)타워 스텟 가치'!$B$12:$L$16,AD$2,0)*$E1806)</f>
        <v>545.25000000000364</v>
      </c>
      <c r="AE1806">
        <f>VLOOKUP($F1806,'(참고)타워 스텟 가치'!$B$12:$L$16,AE$2,0)+(VLOOKUP($F1806,'(참고)타워 스텟 가치'!$B$12:$L$16,AE$2,0)*$E1806)</f>
        <v>654.30000000000439</v>
      </c>
      <c r="AF1806">
        <f>VLOOKUP($F1806,'(참고)타워 스텟 가치'!$B$12:$L$16,AF$2,0)+(VLOOKUP($F1806,'(참고)타워 스텟 가치'!$B$12:$L$16,AF$2,0)*$E1806)</f>
        <v>727000.00000000489</v>
      </c>
      <c r="AG1806">
        <f>VLOOKUP($F1806,'(참고)타워 스텟 가치'!$B$12:$L$16,AG$2,0)+(VLOOKUP($F1806,'(참고)타워 스텟 가치'!$B$12:$L$16,AG$2,0)*$E1806)</f>
        <v>3271.5000000000218</v>
      </c>
      <c r="AH1806">
        <f>VLOOKUP($F1806,'(참고)타워 스텟 가치'!$B$12:$L$16,AH$2,0)+(VLOOKUP($F1806,'(참고)타워 스텟 가치'!$B$12:$L$16,AH$2,0)*$E1806)</f>
        <v>109.05000000000072</v>
      </c>
      <c r="AI1806">
        <f>VLOOKUP($F1806,'(참고)타워 스텟 가치'!$B$12:$L$16,AI$2,0)+(VLOOKUP($F1806,'(참고)타워 스텟 가치'!$B$12:$L$16,AI$2,0)*$E1806)</f>
        <v>43.620000000000289</v>
      </c>
      <c r="AJ1806">
        <f>VLOOKUP($F1806,'(참고)타워 스텟 가치'!$B$12:$L$16,AJ$2,0)+(VLOOKUP($F1806,'(참고)타워 스텟 가치'!$B$12:$L$16,AJ$2,0)*$E1806)</f>
        <v>0</v>
      </c>
      <c r="AK1806">
        <f>VLOOKUP($F1806,'(참고)타워 스텟 가치'!$B$12:$L$16,AK$2,0)+(VLOOKUP($F1806,'(참고)타워 스텟 가치'!$B$12:$L$16,AK$2,0)*$E1806)</f>
        <v>0</v>
      </c>
      <c r="AL1806">
        <f>VLOOKUP($F1806,'(참고)타워 스텟 가치'!$B$12:$L$16,AL$2,0)+(VLOOKUP($F1806,'(참고)타워 스텟 가치'!$B$12:$L$16,AL$2,0)*$E1806)</f>
        <v>203.56000000000137</v>
      </c>
      <c r="AM1806">
        <f>SUM('스테이지별 몬스터 스텟'!AD1806*'(참고)타워 스텟 가치'!$Q$17,'스테이지별 몬스터 스텟'!AE1806*'(참고)타워 스텟 가치'!$R$17,'스테이지별 몬스터 스텟'!AF1806*'(참고)타워 스텟 가치'!$S$17,'스테이지별 몬스터 스텟'!AG1806*'(참고)타워 스텟 가치'!$T$17,'스테이지별 몬스터 스텟'!AH1806*'(참고)타워 스텟 가치'!$U$17,'스테이지별 몬스터 스텟'!AI1806*'(참고)타워 스텟 가치'!$V$17,'스테이지별 몬스터 스텟'!AJ1806*'(참고)타워 스텟 가치'!$W$17,'스테이지별 몬스터 스텟'!AK1806*'(참고)타워 스텟 가치'!$X$17,'스테이지별 몬스터 스텟'!AL1806*'(참고)타워 스텟 가치'!$Y$17)</f>
        <v>1099783.7900000077</v>
      </c>
      <c r="AN1806">
        <v>3</v>
      </c>
    </row>
    <row r="1807" spans="3:40" x14ac:dyDescent="0.3">
      <c r="C1807">
        <v>3</v>
      </c>
      <c r="D1807">
        <f t="shared" si="83"/>
        <v>361</v>
      </c>
      <c r="E1807" s="52">
        <f>VLOOKUP(D1807,'스테이지별 난이도 설정'!B:C,2,0)</f>
        <v>144.40000000000097</v>
      </c>
      <c r="F1807" t="str">
        <f t="shared" si="84"/>
        <v>에픽</v>
      </c>
      <c r="G1807">
        <f t="shared" si="85"/>
        <v>6</v>
      </c>
      <c r="H1807">
        <f>VLOOKUP($F1807,'(참고)타워 스텟 가치'!$B$2:$L$6,H$2,0)+(VLOOKUP($F1807,'(참고)타워 스텟 가치'!$B$2:$L$6,H$2,0)*$E1807)</f>
        <v>2453.6250000000164</v>
      </c>
      <c r="I1807">
        <f>VLOOKUP($F1807,'(참고)타워 스텟 가치'!$B$2:$L$6,I$2,0)+(VLOOKUP($F1807,'(참고)타워 스텟 가치'!$B$2:$L$6,I$2,0)*$E1807)</f>
        <v>490.72500000000326</v>
      </c>
      <c r="J1807">
        <f>VLOOKUP($F1807,'(참고)타워 스텟 가치'!$B$2:$L$6,J$2,0)+(VLOOKUP($F1807,'(참고)타워 스텟 가치'!$B$2:$L$6,J$2,0)*$E1807)</f>
        <v>727000.00000000489</v>
      </c>
      <c r="K1807">
        <f>VLOOKUP($F1807,'(참고)타워 스텟 가치'!$B$2:$L$6,K$2,0)+(VLOOKUP($F1807,'(참고)타워 스텟 가치'!$B$2:$L$6,K$2,0)*$E1807)</f>
        <v>9814.5000000000655</v>
      </c>
      <c r="L1807">
        <f>VLOOKUP($F1807,'(참고)타워 스텟 가치'!$B$2:$L$6,L$2,0)+(VLOOKUP($F1807,'(참고)타워 스텟 가치'!$B$2:$L$6,L$2,0)*$E1807)</f>
        <v>163.5750000000011</v>
      </c>
      <c r="M1807">
        <f>VLOOKUP($F1807,'(참고)타워 스텟 가치'!$B$2:$L$6,M$2,0)+(VLOOKUP($F1807,'(참고)타워 스텟 가치'!$B$2:$L$6,M$2,0)*$E1807)</f>
        <v>43.620000000000289</v>
      </c>
      <c r="N1807">
        <f>VLOOKUP($F1807,'(참고)타워 스텟 가치'!$B$2:$L$6,N$2,0)+(VLOOKUP($F1807,'(참고)타워 스텟 가치'!$B$2:$L$6,N$2,0)*$E1807)</f>
        <v>0</v>
      </c>
      <c r="O1807">
        <f>VLOOKUP($F1807,'(참고)타워 스텟 가치'!$B$2:$L$6,O$2,0)+(VLOOKUP($F1807,'(참고)타워 스텟 가치'!$B$2:$L$6,O$2,0)*$E1807)</f>
        <v>0</v>
      </c>
      <c r="P1807">
        <f>VLOOKUP($F1807,'(참고)타워 스텟 가치'!$B$2:$L$6,P$2,0)+(VLOOKUP($F1807,'(참고)타워 스텟 가치'!$B$2:$L$6,P$2,0)*$E1807)</f>
        <v>101.78000000000068</v>
      </c>
      <c r="Q1807">
        <f>SUM('스테이지별 몬스터 스텟'!H1807*'(참고)타워 스텟 가치'!$Q$17,'스테이지별 몬스터 스텟'!I1807*'(참고)타워 스텟 가치'!$R$17,'스테이지별 몬스터 스텟'!J1807*'(참고)타워 스텟 가치'!$S$17,'스테이지별 몬스터 스텟'!K1807*'(참고)타워 스텟 가치'!$T$17,'스테이지별 몬스터 스텟'!L1807*'(참고)타워 스텟 가치'!$U$17,'스테이지별 몬스터 스텟'!M1807*'(참고)타워 스텟 가치'!$V$17,'스테이지별 몬스터 스텟'!N1807*'(참고)타워 스텟 가치'!$W$17,'스테이지별 몬스터 스텟'!O1807*'(참고)타워 스텟 가치'!$X$17,'스테이지별 몬스터 스텟'!P1807*'(참고)타워 스텟 가치'!$Y$17)</f>
        <v>1116346.6675000079</v>
      </c>
      <c r="R1807">
        <v>1</v>
      </c>
      <c r="S1807">
        <f>VLOOKUP($F1807,'(참고)타워 스텟 가치'!$B$7:$L$11,S$2,0)+(VLOOKUP($F1807,'(참고)타워 스텟 가치'!$B$7:$L$11,S$2,0)*$E1807)</f>
        <v>817.87500000000546</v>
      </c>
      <c r="T1807">
        <f>VLOOKUP($F1807,'(참고)타워 스텟 가치'!$B$7:$L$11,T$2,0)+(VLOOKUP($F1807,'(참고)타워 스텟 가치'!$B$7:$L$11,T$2,0)*$E1807)</f>
        <v>1472.1750000000097</v>
      </c>
      <c r="U1807">
        <f>VLOOKUP($F1807,'(참고)타워 스텟 가치'!$B$7:$L$11,U$2,0)+(VLOOKUP($F1807,'(참고)타워 스텟 가치'!$B$7:$L$11,U$2,0)*$E1807)</f>
        <v>727000.00000000489</v>
      </c>
      <c r="V1807">
        <f>VLOOKUP($F1807,'(참고)타워 스텟 가치'!$B$7:$L$11,V$2,0)+(VLOOKUP($F1807,'(참고)타워 스텟 가치'!$B$7:$L$11,V$2,0)*$E1807)</f>
        <v>9814.5000000000655</v>
      </c>
      <c r="W1807">
        <f>VLOOKUP($F1807,'(참고)타워 스텟 가치'!$B$7:$L$11,W$2,0)+(VLOOKUP($F1807,'(참고)타워 스텟 가치'!$B$7:$L$11,W$2,0)*$E1807)</f>
        <v>163.5750000000011</v>
      </c>
      <c r="X1807">
        <f>VLOOKUP($F1807,'(참고)타워 스텟 가치'!$B$7:$L$11,X$2,0)+(VLOOKUP($F1807,'(참고)타워 스텟 가치'!$B$7:$L$11,X$2,0)*$E1807)</f>
        <v>43.620000000000289</v>
      </c>
      <c r="Y1807">
        <f>VLOOKUP($F1807,'(참고)타워 스텟 가치'!$B$7:$L$11,Y$2,0)+(VLOOKUP($F1807,'(참고)타워 스텟 가치'!$B$7:$L$11,Y$2,0)*$E1807)</f>
        <v>0</v>
      </c>
      <c r="Z1807">
        <f>VLOOKUP($F1807,'(참고)타워 스텟 가치'!$B$7:$L$11,Z$2,0)+(VLOOKUP($F1807,'(참고)타워 스텟 가치'!$B$7:$L$11,Z$2,0)*$E1807)</f>
        <v>0</v>
      </c>
      <c r="AA1807">
        <f>VLOOKUP($F1807,'(참고)타워 스텟 가치'!$B$7:$L$11,AA$2,0)+(VLOOKUP($F1807,'(참고)타워 스텟 가치'!$B$7:$L$11,AA$2,0)*$E1807)</f>
        <v>101.78000000000068</v>
      </c>
      <c r="AB1807">
        <f>SUM('스테이지별 몬스터 스텟'!S1807*'(참고)타워 스텟 가치'!$Q$17,'스테이지별 몬스터 스텟'!T1807*'(참고)타워 스텟 가치'!$R$17,'스테이지별 몬스터 스텟'!U1807*'(참고)타워 스텟 가치'!$S$17,'스테이지별 몬스터 스텟'!V1807*'(참고)타워 스텟 가치'!$T$17,'스테이지별 몬스터 스텟'!W1807*'(참고)타워 스텟 가치'!$U$17,'스테이지별 몬스터 스텟'!X1807*'(참고)타워 스텟 가치'!$V$17,'스테이지별 몬스터 스텟'!Y1807*'(참고)타워 스텟 가치'!$W$17,'스테이지별 몬스터 스텟'!Z1807*'(참고)타워 스텟 가치'!$X$17,'스테이지별 몬스터 스텟'!AA1807*'(참고)타워 스텟 가치'!$Y$17)</f>
        <v>1114547.3425000077</v>
      </c>
      <c r="AC1807">
        <v>2</v>
      </c>
      <c r="AD1807">
        <f>VLOOKUP($F1807,'(참고)타워 스텟 가치'!$B$12:$L$16,AD$2,0)+(VLOOKUP($F1807,'(참고)타워 스텟 가치'!$B$12:$L$16,AD$2,0)*$E1807)</f>
        <v>817.87500000000546</v>
      </c>
      <c r="AE1807">
        <f>VLOOKUP($F1807,'(참고)타워 스텟 가치'!$B$12:$L$16,AE$2,0)+(VLOOKUP($F1807,'(참고)타워 스텟 가치'!$B$12:$L$16,AE$2,0)*$E1807)</f>
        <v>981.45000000000653</v>
      </c>
      <c r="AF1807">
        <f>VLOOKUP($F1807,'(참고)타워 스텟 가치'!$B$12:$L$16,AF$2,0)+(VLOOKUP($F1807,'(참고)타워 스텟 가치'!$B$12:$L$16,AF$2,0)*$E1807)</f>
        <v>727000.00000000489</v>
      </c>
      <c r="AG1807">
        <f>VLOOKUP($F1807,'(참고)타워 스텟 가치'!$B$12:$L$16,AG$2,0)+(VLOOKUP($F1807,'(참고)타워 스텟 가치'!$B$12:$L$16,AG$2,0)*$E1807)</f>
        <v>4907.2500000000327</v>
      </c>
      <c r="AH1807">
        <f>VLOOKUP($F1807,'(참고)타워 스텟 가치'!$B$12:$L$16,AH$2,0)+(VLOOKUP($F1807,'(참고)타워 스텟 가치'!$B$12:$L$16,AH$2,0)*$E1807)</f>
        <v>163.5750000000011</v>
      </c>
      <c r="AI1807">
        <f>VLOOKUP($F1807,'(참고)타워 스텟 가치'!$B$12:$L$16,AI$2,0)+(VLOOKUP($F1807,'(참고)타워 스텟 가치'!$B$12:$L$16,AI$2,0)*$E1807)</f>
        <v>43.620000000000289</v>
      </c>
      <c r="AJ1807">
        <f>VLOOKUP($F1807,'(참고)타워 스텟 가치'!$B$12:$L$16,AJ$2,0)+(VLOOKUP($F1807,'(참고)타워 스텟 가치'!$B$12:$L$16,AJ$2,0)*$E1807)</f>
        <v>0</v>
      </c>
      <c r="AK1807">
        <f>VLOOKUP($F1807,'(참고)타워 스텟 가치'!$B$12:$L$16,AK$2,0)+(VLOOKUP($F1807,'(참고)타워 스텟 가치'!$B$12:$L$16,AK$2,0)*$E1807)</f>
        <v>0</v>
      </c>
      <c r="AL1807">
        <f>VLOOKUP($F1807,'(참고)타워 스텟 가치'!$B$12:$L$16,AL$2,0)+(VLOOKUP($F1807,'(참고)타워 스텟 가치'!$B$12:$L$16,AL$2,0)*$E1807)</f>
        <v>203.56000000000137</v>
      </c>
      <c r="AM1807">
        <f>SUM('스테이지별 몬스터 스텟'!AD1807*'(참고)타워 스텟 가치'!$Q$17,'스테이지별 몬스터 스텟'!AE1807*'(참고)타워 스텟 가치'!$R$17,'스테이지별 몬스터 스텟'!AF1807*'(참고)타워 스텟 가치'!$S$17,'스테이지별 몬스터 스텟'!AG1807*'(참고)타워 스텟 가치'!$T$17,'스테이지별 몬스터 스텟'!AH1807*'(참고)타워 스텟 가치'!$U$17,'스테이지별 몬스터 스텟'!AI1807*'(참고)타워 스텟 가치'!$V$17,'스테이지별 몬스터 스텟'!AJ1807*'(참고)타워 스텟 가치'!$W$17,'스테이지별 몬스터 스텟'!AK1807*'(참고)타워 스텟 가치'!$X$17,'스테이지별 몬스터 스텟'!AL1807*'(참고)타워 스텟 가치'!$Y$17)</f>
        <v>1104200.3150000076</v>
      </c>
      <c r="AN1807">
        <v>3</v>
      </c>
    </row>
    <row r="1808" spans="3:40" x14ac:dyDescent="0.3">
      <c r="C1808">
        <v>4</v>
      </c>
      <c r="D1808">
        <f t="shared" ref="D1808:D1871" si="86">D1803+1</f>
        <v>361</v>
      </c>
      <c r="E1808" s="52">
        <f>VLOOKUP(D1808,'스테이지별 난이도 설정'!B:C,2,0)</f>
        <v>144.40000000000097</v>
      </c>
      <c r="F1808" t="str">
        <f t="shared" ref="F1808:F1871" si="87">F1803</f>
        <v>유니크</v>
      </c>
      <c r="G1808">
        <f t="shared" si="85"/>
        <v>6</v>
      </c>
      <c r="H1808">
        <f>VLOOKUP($F1808,'(참고)타워 스텟 가치'!$B$2:$L$6,H$2,0)+(VLOOKUP($F1808,'(참고)타워 스텟 가치'!$B$2:$L$6,H$2,0)*$E1808)</f>
        <v>3680.4375000000246</v>
      </c>
      <c r="I1808">
        <f>VLOOKUP($F1808,'(참고)타워 스텟 가치'!$B$2:$L$6,I$2,0)+(VLOOKUP($F1808,'(참고)타워 스텟 가치'!$B$2:$L$6,I$2,0)*$E1808)</f>
        <v>736.08750000000487</v>
      </c>
      <c r="J1808">
        <f>VLOOKUP($F1808,'(참고)타워 스텟 가치'!$B$2:$L$6,J$2,0)+(VLOOKUP($F1808,'(참고)타워 스텟 가치'!$B$2:$L$6,J$2,0)*$E1808)</f>
        <v>727000.00000000489</v>
      </c>
      <c r="K1808">
        <f>VLOOKUP($F1808,'(참고)타워 스텟 가치'!$B$2:$L$6,K$2,0)+(VLOOKUP($F1808,'(참고)타워 스텟 가치'!$B$2:$L$6,K$2,0)*$E1808)</f>
        <v>14721.750000000098</v>
      </c>
      <c r="L1808">
        <f>VLOOKUP($F1808,'(참고)타워 스텟 가치'!$B$2:$L$6,L$2,0)+(VLOOKUP($F1808,'(참고)타워 스텟 가치'!$B$2:$L$6,L$2,0)*$E1808)</f>
        <v>245.36250000000163</v>
      </c>
      <c r="M1808">
        <f>VLOOKUP($F1808,'(참고)타워 스텟 가치'!$B$2:$L$6,M$2,0)+(VLOOKUP($F1808,'(참고)타워 스텟 가치'!$B$2:$L$6,M$2,0)*$E1808)</f>
        <v>43.620000000000289</v>
      </c>
      <c r="N1808">
        <f>VLOOKUP($F1808,'(참고)타워 스텟 가치'!$B$2:$L$6,N$2,0)+(VLOOKUP($F1808,'(참고)타워 스텟 가치'!$B$2:$L$6,N$2,0)*$E1808)</f>
        <v>0</v>
      </c>
      <c r="O1808">
        <f>VLOOKUP($F1808,'(참고)타워 스텟 가치'!$B$2:$L$6,O$2,0)+(VLOOKUP($F1808,'(참고)타워 스텟 가치'!$B$2:$L$6,O$2,0)*$E1808)</f>
        <v>0</v>
      </c>
      <c r="P1808">
        <f>VLOOKUP($F1808,'(참고)타워 스텟 가치'!$B$2:$L$6,P$2,0)+(VLOOKUP($F1808,'(참고)타워 스텟 가치'!$B$2:$L$6,P$2,0)*$E1808)</f>
        <v>145.40000000000097</v>
      </c>
      <c r="Q1808">
        <f>SUM('스테이지별 몬스터 스텟'!H1808*'(참고)타워 스텟 가치'!$Q$17,'스테이지별 몬스터 스텟'!I1808*'(참고)타워 스텟 가치'!$R$17,'스테이지별 몬스터 스텟'!J1808*'(참고)타워 스텟 가치'!$S$17,'스테이지별 몬스터 스텟'!K1808*'(참고)타워 스텟 가치'!$T$17,'스테이지별 몬스터 스텟'!L1808*'(참고)타워 스텟 가치'!$U$17,'스테이지별 몬스터 스텟'!M1808*'(참고)타워 스텟 가치'!$V$17,'스테이지별 몬스터 스텟'!N1808*'(참고)타워 스텟 가치'!$W$17,'스테이지별 몬스터 스텟'!O1808*'(참고)타워 스텟 가치'!$X$17,'스테이지별 몬스터 스텟'!P1808*'(참고)타워 스텟 가치'!$Y$17)</f>
        <v>1129233.651250008</v>
      </c>
      <c r="R1808">
        <v>1</v>
      </c>
      <c r="S1808">
        <f>VLOOKUP($F1808,'(참고)타워 스텟 가치'!$B$7:$L$11,S$2,0)+(VLOOKUP($F1808,'(참고)타워 스텟 가치'!$B$7:$L$11,S$2,0)*$E1808)</f>
        <v>1226.8125000000082</v>
      </c>
      <c r="T1808">
        <f>VLOOKUP($F1808,'(참고)타워 스텟 가치'!$B$7:$L$11,T$2,0)+(VLOOKUP($F1808,'(참고)타워 스텟 가치'!$B$7:$L$11,T$2,0)*$E1808)</f>
        <v>2208.2625000000148</v>
      </c>
      <c r="U1808">
        <f>VLOOKUP($F1808,'(참고)타워 스텟 가치'!$B$7:$L$11,U$2,0)+(VLOOKUP($F1808,'(참고)타워 스텟 가치'!$B$7:$L$11,U$2,0)*$E1808)</f>
        <v>727000.00000000489</v>
      </c>
      <c r="V1808">
        <f>VLOOKUP($F1808,'(참고)타워 스텟 가치'!$B$7:$L$11,V$2,0)+(VLOOKUP($F1808,'(참고)타워 스텟 가치'!$B$7:$L$11,V$2,0)*$E1808)</f>
        <v>14721.750000000098</v>
      </c>
      <c r="W1808">
        <f>VLOOKUP($F1808,'(참고)타워 스텟 가치'!$B$7:$L$11,W$2,0)+(VLOOKUP($F1808,'(참고)타워 스텟 가치'!$B$7:$L$11,W$2,0)*$E1808)</f>
        <v>245.36250000000163</v>
      </c>
      <c r="X1808">
        <f>VLOOKUP($F1808,'(참고)타워 스텟 가치'!$B$7:$L$11,X$2,0)+(VLOOKUP($F1808,'(참고)타워 스텟 가치'!$B$7:$L$11,X$2,0)*$E1808)</f>
        <v>43.620000000000289</v>
      </c>
      <c r="Y1808">
        <f>VLOOKUP($F1808,'(참고)타워 스텟 가치'!$B$7:$L$11,Y$2,0)+(VLOOKUP($F1808,'(참고)타워 스텟 가치'!$B$7:$L$11,Y$2,0)*$E1808)</f>
        <v>0</v>
      </c>
      <c r="Z1808">
        <f>VLOOKUP($F1808,'(참고)타워 스텟 가치'!$B$7:$L$11,Z$2,0)+(VLOOKUP($F1808,'(참고)타워 스텟 가치'!$B$7:$L$11,Z$2,0)*$E1808)</f>
        <v>0</v>
      </c>
      <c r="AA1808">
        <f>VLOOKUP($F1808,'(참고)타워 스텟 가치'!$B$7:$L$11,AA$2,0)+(VLOOKUP($F1808,'(참고)타워 스텟 가치'!$B$7:$L$11,AA$2,0)*$E1808)</f>
        <v>145.40000000000097</v>
      </c>
      <c r="AB1808">
        <f>SUM('스테이지별 몬스터 스텟'!S1808*'(참고)타워 스텟 가치'!$Q$17,'스테이지별 몬스터 스텟'!T1808*'(참고)타워 스텟 가치'!$R$17,'스테이지별 몬스터 스텟'!U1808*'(참고)타워 스텟 가치'!$S$17,'스테이지별 몬스터 스텟'!V1808*'(참고)타워 스텟 가치'!$T$17,'스테이지별 몬스터 스텟'!W1808*'(참고)타워 스텟 가치'!$U$17,'스테이지별 몬스터 스텟'!X1808*'(참고)타워 스텟 가치'!$V$17,'스테이지별 몬스터 스텟'!Y1808*'(참고)타워 스텟 가치'!$W$17,'스테이지별 몬스터 스텟'!Z1808*'(참고)타워 스텟 가치'!$X$17,'스테이지별 몬스터 스텟'!AA1808*'(참고)타워 스텟 가치'!$Y$17)</f>
        <v>1126534.663750008</v>
      </c>
      <c r="AC1808">
        <v>2</v>
      </c>
      <c r="AD1808">
        <f>VLOOKUP($F1808,'(참고)타워 스텟 가치'!$B$12:$L$16,AD$2,0)+(VLOOKUP($F1808,'(참고)타워 스텟 가치'!$B$12:$L$16,AD$2,0)*$E1808)</f>
        <v>1226.8125000000082</v>
      </c>
      <c r="AE1808">
        <f>VLOOKUP($F1808,'(참고)타워 스텟 가치'!$B$12:$L$16,AE$2,0)+(VLOOKUP($F1808,'(참고)타워 스텟 가치'!$B$12:$L$16,AE$2,0)*$E1808)</f>
        <v>1472.1750000000097</v>
      </c>
      <c r="AF1808">
        <f>VLOOKUP($F1808,'(참고)타워 스텟 가치'!$B$12:$L$16,AF$2,0)+(VLOOKUP($F1808,'(참고)타워 스텟 가치'!$B$12:$L$16,AF$2,0)*$E1808)</f>
        <v>727000.00000000489</v>
      </c>
      <c r="AG1808">
        <f>VLOOKUP($F1808,'(참고)타워 스텟 가치'!$B$12:$L$16,AG$2,0)+(VLOOKUP($F1808,'(참고)타워 스텟 가치'!$B$12:$L$16,AG$2,0)*$E1808)</f>
        <v>7360.8750000000491</v>
      </c>
      <c r="AH1808">
        <f>VLOOKUP($F1808,'(참고)타워 스텟 가치'!$B$12:$L$16,AH$2,0)+(VLOOKUP($F1808,'(참고)타워 스텟 가치'!$B$12:$L$16,AH$2,0)*$E1808)</f>
        <v>245.36250000000163</v>
      </c>
      <c r="AI1808">
        <f>VLOOKUP($F1808,'(참고)타워 스텟 가치'!$B$12:$L$16,AI$2,0)+(VLOOKUP($F1808,'(참고)타워 스텟 가치'!$B$12:$L$16,AI$2,0)*$E1808)</f>
        <v>43.620000000000289</v>
      </c>
      <c r="AJ1808">
        <f>VLOOKUP($F1808,'(참고)타워 스텟 가치'!$B$12:$L$16,AJ$2,0)+(VLOOKUP($F1808,'(참고)타워 스텟 가치'!$B$12:$L$16,AJ$2,0)*$E1808)</f>
        <v>0</v>
      </c>
      <c r="AK1808">
        <f>VLOOKUP($F1808,'(참고)타워 스텟 가치'!$B$12:$L$16,AK$2,0)+(VLOOKUP($F1808,'(참고)타워 스텟 가치'!$B$12:$L$16,AK$2,0)*$E1808)</f>
        <v>0</v>
      </c>
      <c r="AL1808">
        <f>VLOOKUP($F1808,'(참고)타워 스텟 가치'!$B$12:$L$16,AL$2,0)+(VLOOKUP($F1808,'(참고)타워 스텟 가치'!$B$12:$L$16,AL$2,0)*$E1808)</f>
        <v>290.80000000000194</v>
      </c>
      <c r="AM1808">
        <f>SUM('스테이지별 몬스터 스텟'!AD1808*'(참고)타워 스텟 가치'!$Q$17,'스테이지별 몬스터 스텟'!AE1808*'(참고)타워 스텟 가치'!$R$17,'스테이지별 몬스터 스텟'!AF1808*'(참고)타워 스텟 가치'!$S$17,'스테이지별 몬스터 스텟'!AG1808*'(참고)타워 스텟 가치'!$T$17,'스테이지별 몬스터 스텟'!AH1808*'(참고)타워 스텟 가치'!$U$17,'스테이지별 몬스터 스텟'!AI1808*'(참고)타워 스텟 가치'!$V$17,'스테이지별 몬스터 스텟'!AJ1808*'(참고)타워 스텟 가치'!$W$17,'스테이지별 몬스터 스텟'!AK1808*'(참고)타워 스텟 가치'!$X$17,'스테이지별 몬스터 스텟'!AL1808*'(참고)타워 스텟 가치'!$Y$17)</f>
        <v>1110999.5825000077</v>
      </c>
      <c r="AN1808">
        <v>3</v>
      </c>
    </row>
    <row r="1809" spans="3:40" x14ac:dyDescent="0.3">
      <c r="C1809">
        <v>5</v>
      </c>
      <c r="D1809">
        <f t="shared" si="86"/>
        <v>361</v>
      </c>
      <c r="E1809" s="52">
        <f>VLOOKUP(D1809,'스테이지별 난이도 설정'!B:C,2,0)</f>
        <v>144.40000000000097</v>
      </c>
      <c r="F1809" t="str">
        <f t="shared" si="87"/>
        <v>스페셜</v>
      </c>
      <c r="G1809">
        <f t="shared" si="85"/>
        <v>6</v>
      </c>
      <c r="H1809">
        <f>VLOOKUP($F1809,'(참고)타워 스텟 가치'!$B$2:$L$6,H$2,0)+(VLOOKUP($F1809,'(참고)타워 스텟 가치'!$B$2:$L$6,H$2,0)*$E1809)</f>
        <v>5520.6562500000373</v>
      </c>
      <c r="I1809">
        <f>VLOOKUP($F1809,'(참고)타워 스텟 가치'!$B$2:$L$6,I$2,0)+(VLOOKUP($F1809,'(참고)타워 스텟 가치'!$B$2:$L$6,I$2,0)*$E1809)</f>
        <v>1104.1312500000074</v>
      </c>
      <c r="J1809">
        <f>VLOOKUP($F1809,'(참고)타워 스텟 가치'!$B$2:$L$6,J$2,0)+(VLOOKUP($F1809,'(참고)타워 스텟 가치'!$B$2:$L$6,J$2,0)*$E1809)</f>
        <v>727000.00000000489</v>
      </c>
      <c r="K1809">
        <f>VLOOKUP($F1809,'(참고)타워 스텟 가치'!$B$2:$L$6,K$2,0)+(VLOOKUP($F1809,'(참고)타워 스텟 가치'!$B$2:$L$6,K$2,0)*$E1809)</f>
        <v>22082.625000000149</v>
      </c>
      <c r="L1809">
        <f>VLOOKUP($F1809,'(참고)타워 스텟 가치'!$B$2:$L$6,L$2,0)+(VLOOKUP($F1809,'(참고)타워 스텟 가치'!$B$2:$L$6,L$2,0)*$E1809)</f>
        <v>368.04375000000243</v>
      </c>
      <c r="M1809">
        <f>VLOOKUP($F1809,'(참고)타워 스텟 가치'!$B$2:$L$6,M$2,0)+(VLOOKUP($F1809,'(참고)타워 스텟 가치'!$B$2:$L$6,M$2,0)*$E1809)</f>
        <v>43.620000000000289</v>
      </c>
      <c r="N1809">
        <f>VLOOKUP($F1809,'(참고)타워 스텟 가치'!$B$2:$L$6,N$2,0)+(VLOOKUP($F1809,'(참고)타워 스텟 가치'!$B$2:$L$6,N$2,0)*$E1809)</f>
        <v>0</v>
      </c>
      <c r="O1809">
        <f>VLOOKUP($F1809,'(참고)타워 스텟 가치'!$B$2:$L$6,O$2,0)+(VLOOKUP($F1809,'(참고)타워 스텟 가치'!$B$2:$L$6,O$2,0)*$E1809)</f>
        <v>0</v>
      </c>
      <c r="P1809">
        <f>VLOOKUP($F1809,'(참고)타워 스텟 가치'!$B$2:$L$6,P$2,0)+(VLOOKUP($F1809,'(참고)타워 스텟 가치'!$B$2:$L$6,P$2,0)*$E1809)</f>
        <v>145.40000000000097</v>
      </c>
      <c r="Q1809">
        <f>SUM('스테이지별 몬스터 스텟'!H1809*'(참고)타워 스텟 가치'!$Q$17,'스테이지별 몬스터 스텟'!I1809*'(참고)타워 스텟 가치'!$R$17,'스테이지별 몬스터 스텟'!J1809*'(참고)타워 스텟 가치'!$S$17,'스테이지별 몬스터 스텟'!K1809*'(참고)타워 스텟 가치'!$T$17,'스테이지별 몬스터 스텟'!L1809*'(참고)타워 스텟 가치'!$U$17,'스테이지별 몬스터 스텟'!M1809*'(참고)타워 스텟 가치'!$V$17,'스테이지별 몬스터 스텟'!N1809*'(참고)타워 스텟 가치'!$W$17,'스테이지별 몬스터 스텟'!O1809*'(참고)타워 스텟 가치'!$X$17,'스테이지별 몬스터 스텟'!P1809*'(참고)타워 스텟 가치'!$Y$17)</f>
        <v>1148433.2668750079</v>
      </c>
      <c r="R1809">
        <v>1</v>
      </c>
      <c r="S1809">
        <f>VLOOKUP($F1809,'(참고)타워 스텟 가치'!$B$7:$L$11,S$2,0)+(VLOOKUP($F1809,'(참고)타워 스텟 가치'!$B$7:$L$11,S$2,0)*$E1809)</f>
        <v>1840.2187500000123</v>
      </c>
      <c r="T1809">
        <f>VLOOKUP($F1809,'(참고)타워 스텟 가치'!$B$7:$L$11,T$2,0)+(VLOOKUP($F1809,'(참고)타워 스텟 가치'!$B$7:$L$11,T$2,0)*$E1809)</f>
        <v>3312.393750000022</v>
      </c>
      <c r="U1809">
        <f>VLOOKUP($F1809,'(참고)타워 스텟 가치'!$B$7:$L$11,U$2,0)+(VLOOKUP($F1809,'(참고)타워 스텟 가치'!$B$7:$L$11,U$2,0)*$E1809)</f>
        <v>727000.00000000489</v>
      </c>
      <c r="V1809">
        <f>VLOOKUP($F1809,'(참고)타워 스텟 가치'!$B$7:$L$11,V$2,0)+(VLOOKUP($F1809,'(참고)타워 스텟 가치'!$B$7:$L$11,V$2,0)*$E1809)</f>
        <v>22082.625000000149</v>
      </c>
      <c r="W1809">
        <f>VLOOKUP($F1809,'(참고)타워 스텟 가치'!$B$7:$L$11,W$2,0)+(VLOOKUP($F1809,'(참고)타워 스텟 가치'!$B$7:$L$11,W$2,0)*$E1809)</f>
        <v>368.04375000000243</v>
      </c>
      <c r="X1809">
        <f>VLOOKUP($F1809,'(참고)타워 스텟 가치'!$B$7:$L$11,X$2,0)+(VLOOKUP($F1809,'(참고)타워 스텟 가치'!$B$7:$L$11,X$2,0)*$E1809)</f>
        <v>43.620000000000289</v>
      </c>
      <c r="Y1809">
        <f>VLOOKUP($F1809,'(참고)타워 스텟 가치'!$B$7:$L$11,Y$2,0)+(VLOOKUP($F1809,'(참고)타워 스텟 가치'!$B$7:$L$11,Y$2,0)*$E1809)</f>
        <v>0</v>
      </c>
      <c r="Z1809">
        <f>VLOOKUP($F1809,'(참고)타워 스텟 가치'!$B$7:$L$11,Z$2,0)+(VLOOKUP($F1809,'(참고)타워 스텟 가치'!$B$7:$L$11,Z$2,0)*$E1809)</f>
        <v>0</v>
      </c>
      <c r="AA1809">
        <f>VLOOKUP($F1809,'(참고)타워 스텟 가치'!$B$7:$L$11,AA$2,0)+(VLOOKUP($F1809,'(참고)타워 스텟 가치'!$B$7:$L$11,AA$2,0)*$E1809)</f>
        <v>145.40000000000097</v>
      </c>
      <c r="AB1809">
        <f>SUM('스테이지별 몬스터 스텟'!S1809*'(참고)타워 스텟 가치'!$Q$17,'스테이지별 몬스터 스텟'!T1809*'(참고)타워 스텟 가치'!$R$17,'스테이지별 몬스터 스텟'!U1809*'(참고)타워 스텟 가치'!$S$17,'스테이지별 몬스터 스텟'!V1809*'(참고)타워 스텟 가치'!$T$17,'스테이지별 몬스터 스텟'!W1809*'(참고)타워 스텟 가치'!$U$17,'스테이지별 몬스터 스텟'!X1809*'(참고)타워 스텟 가치'!$V$17,'스테이지별 몬스터 스텟'!Y1809*'(참고)타워 스텟 가치'!$W$17,'스테이지별 몬스터 스텟'!Z1809*'(참고)타워 스텟 가치'!$X$17,'스테이지별 몬스터 스텟'!AA1809*'(참고)타워 스텟 가치'!$Y$17)</f>
        <v>1144384.7856250077</v>
      </c>
      <c r="AC1809">
        <v>2</v>
      </c>
      <c r="AD1809">
        <f>VLOOKUP($F1809,'(참고)타워 스텟 가치'!$B$12:$L$16,AD$2,0)+(VLOOKUP($F1809,'(참고)타워 스텟 가치'!$B$12:$L$16,AD$2,0)*$E1809)</f>
        <v>1840.2187500000123</v>
      </c>
      <c r="AE1809">
        <f>VLOOKUP($F1809,'(참고)타워 스텟 가치'!$B$12:$L$16,AE$2,0)+(VLOOKUP($F1809,'(참고)타워 스텟 가치'!$B$12:$L$16,AE$2,0)*$E1809)</f>
        <v>2208.2625000000148</v>
      </c>
      <c r="AF1809">
        <f>VLOOKUP($F1809,'(참고)타워 스텟 가치'!$B$12:$L$16,AF$2,0)+(VLOOKUP($F1809,'(참고)타워 스텟 가치'!$B$12:$L$16,AF$2,0)*$E1809)</f>
        <v>727000.00000000489</v>
      </c>
      <c r="AG1809">
        <f>VLOOKUP($F1809,'(참고)타워 스텟 가치'!$B$12:$L$16,AG$2,0)+(VLOOKUP($F1809,'(참고)타워 스텟 가치'!$B$12:$L$16,AG$2,0)*$E1809)</f>
        <v>11041.312500000075</v>
      </c>
      <c r="AH1809">
        <f>VLOOKUP($F1809,'(참고)타워 스텟 가치'!$B$12:$L$16,AH$2,0)+(VLOOKUP($F1809,'(참고)타워 스텟 가치'!$B$12:$L$16,AH$2,0)*$E1809)</f>
        <v>368.04375000000243</v>
      </c>
      <c r="AI1809">
        <f>VLOOKUP($F1809,'(참고)타워 스텟 가치'!$B$12:$L$16,AI$2,0)+(VLOOKUP($F1809,'(참고)타워 스텟 가치'!$B$12:$L$16,AI$2,0)*$E1809)</f>
        <v>43.620000000000289</v>
      </c>
      <c r="AJ1809">
        <f>VLOOKUP($F1809,'(참고)타워 스텟 가치'!$B$12:$L$16,AJ$2,0)+(VLOOKUP($F1809,'(참고)타워 스텟 가치'!$B$12:$L$16,AJ$2,0)*$E1809)</f>
        <v>0</v>
      </c>
      <c r="AK1809">
        <f>VLOOKUP($F1809,'(참고)타워 스텟 가치'!$B$12:$L$16,AK$2,0)+(VLOOKUP($F1809,'(참고)타워 스텟 가치'!$B$12:$L$16,AK$2,0)*$E1809)</f>
        <v>0</v>
      </c>
      <c r="AL1809">
        <f>VLOOKUP($F1809,'(참고)타워 스텟 가치'!$B$12:$L$16,AL$2,0)+(VLOOKUP($F1809,'(참고)타워 스텟 가치'!$B$12:$L$16,AL$2,0)*$E1809)</f>
        <v>290.80000000000194</v>
      </c>
      <c r="AM1809">
        <f>SUM('스테이지별 몬스터 스텟'!AD1809*'(참고)타워 스텟 가치'!$Q$17,'스테이지별 몬스터 스텟'!AE1809*'(참고)타워 스텟 가치'!$R$17,'스테이지별 몬스터 스텟'!AF1809*'(참고)타워 스텟 가치'!$S$17,'스테이지별 몬스터 스텟'!AG1809*'(참고)타워 스텟 가치'!$T$17,'스테이지별 몬스터 스텟'!AH1809*'(참고)타워 스텟 가치'!$U$17,'스테이지별 몬스터 스텟'!AI1809*'(참고)타워 스텟 가치'!$V$17,'스테이지별 몬스터 스텟'!AJ1809*'(참고)타워 스텟 가치'!$W$17,'스테이지별 몬스터 스텟'!AK1809*'(참고)타워 스텟 가치'!$X$17,'스테이지별 몬스터 스텟'!AL1809*'(참고)타워 스텟 가치'!$Y$17)</f>
        <v>1120936.7637500078</v>
      </c>
      <c r="AN1809">
        <v>3</v>
      </c>
    </row>
    <row r="1810" spans="3:40" x14ac:dyDescent="0.3">
      <c r="C1810">
        <v>1</v>
      </c>
      <c r="D1810">
        <f t="shared" si="86"/>
        <v>362</v>
      </c>
      <c r="E1810" s="52">
        <f>VLOOKUP(D1810,'스테이지별 난이도 설정'!B:C,2,0)</f>
        <v>144.80000000000098</v>
      </c>
      <c r="F1810" t="str">
        <f t="shared" si="87"/>
        <v>일반</v>
      </c>
      <c r="G1810">
        <f t="shared" si="85"/>
        <v>6</v>
      </c>
      <c r="H1810">
        <f>VLOOKUP($F1810,'(참고)타워 스텟 가치'!$B$2:$L$6,H$2,0)+(VLOOKUP($F1810,'(참고)타워 스텟 가치'!$B$2:$L$6,H$2,0)*$E1810)</f>
        <v>1093.5000000000073</v>
      </c>
      <c r="I1810">
        <f>VLOOKUP($F1810,'(참고)타워 스텟 가치'!$B$2:$L$6,I$2,0)+(VLOOKUP($F1810,'(참고)타워 스텟 가치'!$B$2:$L$6,I$2,0)*$E1810)</f>
        <v>218.70000000000147</v>
      </c>
      <c r="J1810">
        <f>VLOOKUP($F1810,'(참고)타워 스텟 가치'!$B$2:$L$6,J$2,0)+(VLOOKUP($F1810,'(참고)타워 스텟 가치'!$B$2:$L$6,J$2,0)*$E1810)</f>
        <v>729000.00000000489</v>
      </c>
      <c r="K1810">
        <f>VLOOKUP($F1810,'(참고)타워 스텟 가치'!$B$2:$L$6,K$2,0)+(VLOOKUP($F1810,'(참고)타워 스텟 가치'!$B$2:$L$6,K$2,0)*$E1810)</f>
        <v>4374.0000000000291</v>
      </c>
      <c r="L1810">
        <f>VLOOKUP($F1810,'(참고)타워 스텟 가치'!$B$2:$L$6,L$2,0)+(VLOOKUP($F1810,'(참고)타워 스텟 가치'!$B$2:$L$6,L$2,0)*$E1810)</f>
        <v>72.900000000000489</v>
      </c>
      <c r="M1810">
        <f>VLOOKUP($F1810,'(참고)타워 스텟 가치'!$B$2:$L$6,M$2,0)+(VLOOKUP($F1810,'(참고)타워 스텟 가치'!$B$2:$L$6,M$2,0)*$E1810)</f>
        <v>43.740000000000286</v>
      </c>
      <c r="N1810">
        <f>VLOOKUP($F1810,'(참고)타워 스텟 가치'!$B$2:$L$6,N$2,0)+(VLOOKUP($F1810,'(참고)타워 스텟 가치'!$B$2:$L$6,N$2,0)*$E1810)</f>
        <v>0</v>
      </c>
      <c r="O1810">
        <f>VLOOKUP($F1810,'(참고)타워 스텟 가치'!$B$2:$L$6,O$2,0)+(VLOOKUP($F1810,'(참고)타워 스텟 가치'!$B$2:$L$6,O$2,0)*$E1810)</f>
        <v>0</v>
      </c>
      <c r="P1810">
        <f>VLOOKUP($F1810,'(참고)타워 스텟 가치'!$B$2:$L$6,P$2,0)+(VLOOKUP($F1810,'(참고)타워 스텟 가치'!$B$2:$L$6,P$2,0)*$E1810)</f>
        <v>102.06000000000068</v>
      </c>
      <c r="Q1810">
        <f>SUM('스테이지별 몬스터 스텟'!H1810*'(참고)타워 스텟 가치'!$Q$17,'스테이지별 몬스터 스텟'!I1810*'(참고)타워 스텟 가치'!$R$17,'스테이지별 몬스터 스텟'!J1810*'(참고)타워 스텟 가치'!$S$17,'스테이지별 몬스터 스텟'!K1810*'(참고)타워 스텟 가치'!$T$17,'스테이지별 몬스터 스텟'!L1810*'(참고)타워 스텟 가치'!$U$17,'스테이지별 몬스터 스텟'!M1810*'(참고)타워 스텟 가치'!$V$17,'스테이지별 몬스터 스텟'!N1810*'(참고)타워 스텟 가치'!$W$17,'스테이지별 몬스터 스텟'!O1810*'(참고)타워 스텟 가치'!$X$17,'스테이지별 몬스터 스텟'!P1810*'(참고)타워 스텟 가치'!$Y$17)</f>
        <v>1105156.7100000076</v>
      </c>
      <c r="R1810">
        <v>1</v>
      </c>
      <c r="S1810">
        <f>VLOOKUP($F1810,'(참고)타워 스텟 가치'!$B$7:$L$11,S$2,0)+(VLOOKUP($F1810,'(참고)타워 스텟 가치'!$B$7:$L$11,S$2,0)*$E1810)</f>
        <v>364.50000000000244</v>
      </c>
      <c r="T1810">
        <f>VLOOKUP($F1810,'(참고)타워 스텟 가치'!$B$7:$L$11,T$2,0)+(VLOOKUP($F1810,'(참고)타워 스텟 가치'!$B$7:$L$11,T$2,0)*$E1810)</f>
        <v>656.10000000000446</v>
      </c>
      <c r="U1810">
        <f>VLOOKUP($F1810,'(참고)타워 스텟 가치'!$B$7:$L$11,U$2,0)+(VLOOKUP($F1810,'(참고)타워 스텟 가치'!$B$7:$L$11,U$2,0)*$E1810)</f>
        <v>729000.00000000489</v>
      </c>
      <c r="V1810">
        <f>VLOOKUP($F1810,'(참고)타워 스텟 가치'!$B$7:$L$11,V$2,0)+(VLOOKUP($F1810,'(참고)타워 스텟 가치'!$B$7:$L$11,V$2,0)*$E1810)</f>
        <v>4374.0000000000291</v>
      </c>
      <c r="W1810">
        <f>VLOOKUP($F1810,'(참고)타워 스텟 가치'!$B$7:$L$11,W$2,0)+(VLOOKUP($F1810,'(참고)타워 스텟 가치'!$B$7:$L$11,W$2,0)*$E1810)</f>
        <v>72.900000000000489</v>
      </c>
      <c r="X1810">
        <f>VLOOKUP($F1810,'(참고)타워 스텟 가치'!$B$7:$L$11,X$2,0)+(VLOOKUP($F1810,'(참고)타워 스텟 가치'!$B$7:$L$11,X$2,0)*$E1810)</f>
        <v>43.740000000000286</v>
      </c>
      <c r="Y1810">
        <f>VLOOKUP($F1810,'(참고)타워 스텟 가치'!$B$7:$L$11,Y$2,0)+(VLOOKUP($F1810,'(참고)타워 스텟 가치'!$B$7:$L$11,Y$2,0)*$E1810)</f>
        <v>0</v>
      </c>
      <c r="Z1810">
        <f>VLOOKUP($F1810,'(참고)타워 스텟 가치'!$B$7:$L$11,Z$2,0)+(VLOOKUP($F1810,'(참고)타워 스텟 가치'!$B$7:$L$11,Z$2,0)*$E1810)</f>
        <v>0</v>
      </c>
      <c r="AA1810">
        <f>VLOOKUP($F1810,'(참고)타워 스텟 가치'!$B$7:$L$11,AA$2,0)+(VLOOKUP($F1810,'(참고)타워 스텟 가치'!$B$7:$L$11,AA$2,0)*$E1810)</f>
        <v>102.06000000000068</v>
      </c>
      <c r="AB1810">
        <f>SUM('스테이지별 몬스터 스텟'!S1810*'(참고)타워 스텟 가치'!$Q$17,'스테이지별 몬스터 스텟'!T1810*'(참고)타워 스텟 가치'!$R$17,'스테이지별 몬스터 스텟'!U1810*'(참고)타워 스텟 가치'!$S$17,'스테이지별 몬스터 스텟'!V1810*'(참고)타워 스텟 가치'!$T$17,'스테이지별 몬스터 스텟'!W1810*'(참고)타워 스텟 가치'!$U$17,'스테이지별 몬스터 스텟'!X1810*'(참고)타워 스텟 가치'!$V$17,'스테이지별 몬스터 스텟'!Y1810*'(참고)타워 스텟 가치'!$W$17,'스테이지별 몬스터 스텟'!Z1810*'(참고)타워 스텟 가치'!$X$17,'스테이지별 몬스터 스텟'!AA1810*'(참고)타워 스텟 가치'!$Y$17)</f>
        <v>1104354.8100000075</v>
      </c>
      <c r="AC1810">
        <v>2</v>
      </c>
      <c r="AD1810">
        <f>VLOOKUP($F1810,'(참고)타워 스텟 가치'!$B$12:$L$16,AD$2,0)+(VLOOKUP($F1810,'(참고)타워 스텟 가치'!$B$12:$L$16,AD$2,0)*$E1810)</f>
        <v>364.50000000000244</v>
      </c>
      <c r="AE1810">
        <f>VLOOKUP($F1810,'(참고)타워 스텟 가치'!$B$12:$L$16,AE$2,0)+(VLOOKUP($F1810,'(참고)타워 스텟 가치'!$B$12:$L$16,AE$2,0)*$E1810)</f>
        <v>437.40000000000293</v>
      </c>
      <c r="AF1810">
        <f>VLOOKUP($F1810,'(참고)타워 스텟 가치'!$B$12:$L$16,AF$2,0)+(VLOOKUP($F1810,'(참고)타워 스텟 가치'!$B$12:$L$16,AF$2,0)*$E1810)</f>
        <v>729000.00000000489</v>
      </c>
      <c r="AG1810">
        <f>VLOOKUP($F1810,'(참고)타워 스텟 가치'!$B$12:$L$16,AG$2,0)+(VLOOKUP($F1810,'(참고)타워 스텟 가치'!$B$12:$L$16,AG$2,0)*$E1810)</f>
        <v>2187.0000000000146</v>
      </c>
      <c r="AH1810">
        <f>VLOOKUP($F1810,'(참고)타워 스텟 가치'!$B$12:$L$16,AH$2,0)+(VLOOKUP($F1810,'(참고)타워 스텟 가치'!$B$12:$L$16,AH$2,0)*$E1810)</f>
        <v>72.900000000000489</v>
      </c>
      <c r="AI1810">
        <f>VLOOKUP($F1810,'(참고)타워 스텟 가치'!$B$12:$L$16,AI$2,0)+(VLOOKUP($F1810,'(참고)타워 스텟 가치'!$B$12:$L$16,AI$2,0)*$E1810)</f>
        <v>43.740000000000286</v>
      </c>
      <c r="AJ1810">
        <f>VLOOKUP($F1810,'(참고)타워 스텟 가치'!$B$12:$L$16,AJ$2,0)+(VLOOKUP($F1810,'(참고)타워 스텟 가치'!$B$12:$L$16,AJ$2,0)*$E1810)</f>
        <v>0</v>
      </c>
      <c r="AK1810">
        <f>VLOOKUP($F1810,'(참고)타워 스텟 가치'!$B$12:$L$16,AK$2,0)+(VLOOKUP($F1810,'(참고)타워 스텟 가치'!$B$12:$L$16,AK$2,0)*$E1810)</f>
        <v>0</v>
      </c>
      <c r="AL1810">
        <f>VLOOKUP($F1810,'(참고)타워 스텟 가치'!$B$12:$L$16,AL$2,0)+(VLOOKUP($F1810,'(참고)타워 스텟 가치'!$B$12:$L$16,AL$2,0)*$E1810)</f>
        <v>204.12000000000137</v>
      </c>
      <c r="AM1810">
        <f>SUM('스테이지별 몬스터 스텟'!AD1810*'(참고)타워 스텟 가치'!$Q$17,'스테이지별 몬스터 스텟'!AE1810*'(참고)타워 스텟 가치'!$R$17,'스테이지별 몬스터 스텟'!AF1810*'(참고)타워 스텟 가치'!$S$17,'스테이지별 몬스터 스텟'!AG1810*'(참고)타워 스텟 가치'!$T$17,'스테이지별 몬스터 스텟'!AH1810*'(참고)타워 스텟 가치'!$U$17,'스테이지별 몬스터 스텟'!AI1810*'(참고)타워 스텟 가치'!$V$17,'스테이지별 몬스터 스텟'!AJ1810*'(참고)타워 스텟 가치'!$W$17,'스테이지별 몬스터 스텟'!AK1810*'(참고)타워 스텟 가치'!$X$17,'스테이지별 몬스터 스텟'!AL1810*'(참고)타워 스텟 가치'!$Y$17)</f>
        <v>1099856.8800000076</v>
      </c>
      <c r="AN1810">
        <v>3</v>
      </c>
    </row>
    <row r="1811" spans="3:40" x14ac:dyDescent="0.3">
      <c r="C1811">
        <v>2</v>
      </c>
      <c r="D1811">
        <f t="shared" si="86"/>
        <v>362</v>
      </c>
      <c r="E1811" s="52">
        <f>VLOOKUP(D1811,'스테이지별 난이도 설정'!B:C,2,0)</f>
        <v>144.80000000000098</v>
      </c>
      <c r="F1811" t="str">
        <f t="shared" si="87"/>
        <v>레어</v>
      </c>
      <c r="G1811">
        <f t="shared" si="85"/>
        <v>6</v>
      </c>
      <c r="H1811">
        <f>VLOOKUP($F1811,'(참고)타워 스텟 가치'!$B$2:$L$6,H$2,0)+(VLOOKUP($F1811,'(참고)타워 스텟 가치'!$B$2:$L$6,H$2,0)*$E1811)</f>
        <v>1640.2500000000109</v>
      </c>
      <c r="I1811">
        <f>VLOOKUP($F1811,'(참고)타워 스텟 가치'!$B$2:$L$6,I$2,0)+(VLOOKUP($F1811,'(참고)타워 스텟 가치'!$B$2:$L$6,I$2,0)*$E1811)</f>
        <v>328.05000000000223</v>
      </c>
      <c r="J1811">
        <f>VLOOKUP($F1811,'(참고)타워 스텟 가치'!$B$2:$L$6,J$2,0)+(VLOOKUP($F1811,'(참고)타워 스텟 가치'!$B$2:$L$6,J$2,0)*$E1811)</f>
        <v>729000.00000000489</v>
      </c>
      <c r="K1811">
        <f>VLOOKUP($F1811,'(참고)타워 스텟 가치'!$B$2:$L$6,K$2,0)+(VLOOKUP($F1811,'(참고)타워 스텟 가치'!$B$2:$L$6,K$2,0)*$E1811)</f>
        <v>6561.0000000000437</v>
      </c>
      <c r="L1811">
        <f>VLOOKUP($F1811,'(참고)타워 스텟 가치'!$B$2:$L$6,L$2,0)+(VLOOKUP($F1811,'(참고)타워 스텟 가치'!$B$2:$L$6,L$2,0)*$E1811)</f>
        <v>109.35000000000073</v>
      </c>
      <c r="M1811">
        <f>VLOOKUP($F1811,'(참고)타워 스텟 가치'!$B$2:$L$6,M$2,0)+(VLOOKUP($F1811,'(참고)타워 스텟 가치'!$B$2:$L$6,M$2,0)*$E1811)</f>
        <v>43.740000000000286</v>
      </c>
      <c r="N1811">
        <f>VLOOKUP($F1811,'(참고)타워 스텟 가치'!$B$2:$L$6,N$2,0)+(VLOOKUP($F1811,'(참고)타워 스텟 가치'!$B$2:$L$6,N$2,0)*$E1811)</f>
        <v>0</v>
      </c>
      <c r="O1811">
        <f>VLOOKUP($F1811,'(참고)타워 스텟 가치'!$B$2:$L$6,O$2,0)+(VLOOKUP($F1811,'(참고)타워 스텟 가치'!$B$2:$L$6,O$2,0)*$E1811)</f>
        <v>0</v>
      </c>
      <c r="P1811">
        <f>VLOOKUP($F1811,'(참고)타워 스텟 가치'!$B$2:$L$6,P$2,0)+(VLOOKUP($F1811,'(참고)타워 스텟 가치'!$B$2:$L$6,P$2,0)*$E1811)</f>
        <v>102.06000000000068</v>
      </c>
      <c r="Q1811">
        <f>SUM('스테이지별 몬스터 스텟'!H1811*'(참고)타워 스텟 가치'!$Q$17,'스테이지별 몬스터 스텟'!I1811*'(참고)타워 스텟 가치'!$R$17,'스테이지별 몬스터 스텟'!J1811*'(참고)타워 스텟 가치'!$S$17,'스테이지별 몬스터 스텟'!K1811*'(참고)타워 스텟 가치'!$T$17,'스테이지별 몬스터 스텟'!L1811*'(참고)타워 스텟 가치'!$U$17,'스테이지별 몬스터 스텟'!M1811*'(참고)타워 스텟 가치'!$V$17,'스테이지별 몬스터 스텟'!N1811*'(참고)타워 스텟 가치'!$W$17,'스테이지별 몬스터 스텟'!O1811*'(참고)타워 스텟 가치'!$X$17,'스테이지별 몬스터 스텟'!P1811*'(참고)타워 스텟 가치'!$Y$17)</f>
        <v>1110861.1350000075</v>
      </c>
      <c r="R1811">
        <v>1</v>
      </c>
      <c r="S1811">
        <f>VLOOKUP($F1811,'(참고)타워 스텟 가치'!$B$7:$L$11,S$2,0)+(VLOOKUP($F1811,'(참고)타워 스텟 가치'!$B$7:$L$11,S$2,0)*$E1811)</f>
        <v>546.75000000000364</v>
      </c>
      <c r="T1811">
        <f>VLOOKUP($F1811,'(참고)타워 스텟 가치'!$B$7:$L$11,T$2,0)+(VLOOKUP($F1811,'(참고)타워 스텟 가치'!$B$7:$L$11,T$2,0)*$E1811)</f>
        <v>984.15000000000657</v>
      </c>
      <c r="U1811">
        <f>VLOOKUP($F1811,'(참고)타워 스텟 가치'!$B$7:$L$11,U$2,0)+(VLOOKUP($F1811,'(참고)타워 스텟 가치'!$B$7:$L$11,U$2,0)*$E1811)</f>
        <v>729000.00000000489</v>
      </c>
      <c r="V1811">
        <f>VLOOKUP($F1811,'(참고)타워 스텟 가치'!$B$7:$L$11,V$2,0)+(VLOOKUP($F1811,'(참고)타워 스텟 가치'!$B$7:$L$11,V$2,0)*$E1811)</f>
        <v>6561.0000000000437</v>
      </c>
      <c r="W1811">
        <f>VLOOKUP($F1811,'(참고)타워 스텟 가치'!$B$7:$L$11,W$2,0)+(VLOOKUP($F1811,'(참고)타워 스텟 가치'!$B$7:$L$11,W$2,0)*$E1811)</f>
        <v>109.35000000000073</v>
      </c>
      <c r="X1811">
        <f>VLOOKUP($F1811,'(참고)타워 스텟 가치'!$B$7:$L$11,X$2,0)+(VLOOKUP($F1811,'(참고)타워 스텟 가치'!$B$7:$L$11,X$2,0)*$E1811)</f>
        <v>43.740000000000286</v>
      </c>
      <c r="Y1811">
        <f>VLOOKUP($F1811,'(참고)타워 스텟 가치'!$B$7:$L$11,Y$2,0)+(VLOOKUP($F1811,'(참고)타워 스텟 가치'!$B$7:$L$11,Y$2,0)*$E1811)</f>
        <v>0</v>
      </c>
      <c r="Z1811">
        <f>VLOOKUP($F1811,'(참고)타워 스텟 가치'!$B$7:$L$11,Z$2,0)+(VLOOKUP($F1811,'(참고)타워 스텟 가치'!$B$7:$L$11,Z$2,0)*$E1811)</f>
        <v>0</v>
      </c>
      <c r="AA1811">
        <f>VLOOKUP($F1811,'(참고)타워 스텟 가치'!$B$7:$L$11,AA$2,0)+(VLOOKUP($F1811,'(참고)타워 스텟 가치'!$B$7:$L$11,AA$2,0)*$E1811)</f>
        <v>102.06000000000068</v>
      </c>
      <c r="AB1811">
        <f>SUM('스테이지별 몬스터 스텟'!S1811*'(참고)타워 스텟 가치'!$Q$17,'스테이지별 몬스터 스텟'!T1811*'(참고)타워 스텟 가치'!$R$17,'스테이지별 몬스터 스텟'!U1811*'(참고)타워 스텟 가치'!$S$17,'스테이지별 몬스터 스텟'!V1811*'(참고)타워 스텟 가치'!$T$17,'스테이지별 몬스터 스텟'!W1811*'(참고)타워 스텟 가치'!$U$17,'스테이지별 몬스터 스텟'!X1811*'(참고)타워 스텟 가치'!$V$17,'스테이지별 몬스터 스텟'!Y1811*'(참고)타워 스텟 가치'!$W$17,'스테이지별 몬스터 스텟'!Z1811*'(참고)타워 스텟 가치'!$X$17,'스테이지별 몬스터 스텟'!AA1811*'(참고)타워 스텟 가치'!$Y$17)</f>
        <v>1109658.2850000076</v>
      </c>
      <c r="AC1811">
        <v>2</v>
      </c>
      <c r="AD1811">
        <f>VLOOKUP($F1811,'(참고)타워 스텟 가치'!$B$12:$L$16,AD$2,0)+(VLOOKUP($F1811,'(참고)타워 스텟 가치'!$B$12:$L$16,AD$2,0)*$E1811)</f>
        <v>546.75000000000364</v>
      </c>
      <c r="AE1811">
        <f>VLOOKUP($F1811,'(참고)타워 스텟 가치'!$B$12:$L$16,AE$2,0)+(VLOOKUP($F1811,'(참고)타워 스텟 가치'!$B$12:$L$16,AE$2,0)*$E1811)</f>
        <v>656.10000000000446</v>
      </c>
      <c r="AF1811">
        <f>VLOOKUP($F1811,'(참고)타워 스텟 가치'!$B$12:$L$16,AF$2,0)+(VLOOKUP($F1811,'(참고)타워 스텟 가치'!$B$12:$L$16,AF$2,0)*$E1811)</f>
        <v>729000.00000000489</v>
      </c>
      <c r="AG1811">
        <f>VLOOKUP($F1811,'(참고)타워 스텟 가치'!$B$12:$L$16,AG$2,0)+(VLOOKUP($F1811,'(참고)타워 스텟 가치'!$B$12:$L$16,AG$2,0)*$E1811)</f>
        <v>3280.5000000000218</v>
      </c>
      <c r="AH1811">
        <f>VLOOKUP($F1811,'(참고)타워 스텟 가치'!$B$12:$L$16,AH$2,0)+(VLOOKUP($F1811,'(참고)타워 스텟 가치'!$B$12:$L$16,AH$2,0)*$E1811)</f>
        <v>109.35000000000073</v>
      </c>
      <c r="AI1811">
        <f>VLOOKUP($F1811,'(참고)타워 스텟 가치'!$B$12:$L$16,AI$2,0)+(VLOOKUP($F1811,'(참고)타워 스텟 가치'!$B$12:$L$16,AI$2,0)*$E1811)</f>
        <v>43.740000000000286</v>
      </c>
      <c r="AJ1811">
        <f>VLOOKUP($F1811,'(참고)타워 스텟 가치'!$B$12:$L$16,AJ$2,0)+(VLOOKUP($F1811,'(참고)타워 스텟 가치'!$B$12:$L$16,AJ$2,0)*$E1811)</f>
        <v>0</v>
      </c>
      <c r="AK1811">
        <f>VLOOKUP($F1811,'(참고)타워 스텟 가치'!$B$12:$L$16,AK$2,0)+(VLOOKUP($F1811,'(참고)타워 스텟 가치'!$B$12:$L$16,AK$2,0)*$E1811)</f>
        <v>0</v>
      </c>
      <c r="AL1811">
        <f>VLOOKUP($F1811,'(참고)타워 스텟 가치'!$B$12:$L$16,AL$2,0)+(VLOOKUP($F1811,'(참고)타워 스텟 가치'!$B$12:$L$16,AL$2,0)*$E1811)</f>
        <v>204.12000000000137</v>
      </c>
      <c r="AM1811">
        <f>SUM('스테이지별 몬스터 스텟'!AD1811*'(참고)타워 스텟 가치'!$Q$17,'스테이지별 몬스터 스텟'!AE1811*'(참고)타워 스텟 가치'!$R$17,'스테이지별 몬스터 스텟'!AF1811*'(참고)타워 스텟 가치'!$S$17,'스테이지별 몬스터 스텟'!AG1811*'(참고)타워 스텟 가치'!$T$17,'스테이지별 몬스터 스텟'!AH1811*'(참고)타워 스텟 가치'!$U$17,'스테이지별 몬스터 스텟'!AI1811*'(참고)타워 스텟 가치'!$V$17,'스테이지별 몬스터 스텟'!AJ1811*'(참고)타워 스텟 가치'!$W$17,'스테이지별 몬스터 스텟'!AK1811*'(참고)타워 스텟 가치'!$X$17,'스테이지별 몬스터 스텟'!AL1811*'(참고)타워 스텟 가치'!$Y$17)</f>
        <v>1102809.3300000073</v>
      </c>
      <c r="AN1811">
        <v>3</v>
      </c>
    </row>
    <row r="1812" spans="3:40" x14ac:dyDescent="0.3">
      <c r="C1812">
        <v>3</v>
      </c>
      <c r="D1812">
        <f t="shared" si="86"/>
        <v>362</v>
      </c>
      <c r="E1812" s="52">
        <f>VLOOKUP(D1812,'스테이지별 난이도 설정'!B:C,2,0)</f>
        <v>144.80000000000098</v>
      </c>
      <c r="F1812" t="str">
        <f t="shared" si="87"/>
        <v>에픽</v>
      </c>
      <c r="G1812">
        <f t="shared" si="85"/>
        <v>6</v>
      </c>
      <c r="H1812">
        <f>VLOOKUP($F1812,'(참고)타워 스텟 가치'!$B$2:$L$6,H$2,0)+(VLOOKUP($F1812,'(참고)타워 스텟 가치'!$B$2:$L$6,H$2,0)*$E1812)</f>
        <v>2460.3750000000164</v>
      </c>
      <c r="I1812">
        <f>VLOOKUP($F1812,'(참고)타워 스텟 가치'!$B$2:$L$6,I$2,0)+(VLOOKUP($F1812,'(참고)타워 스텟 가치'!$B$2:$L$6,I$2,0)*$E1812)</f>
        <v>492.07500000000329</v>
      </c>
      <c r="J1812">
        <f>VLOOKUP($F1812,'(참고)타워 스텟 가치'!$B$2:$L$6,J$2,0)+(VLOOKUP($F1812,'(참고)타워 스텟 가치'!$B$2:$L$6,J$2,0)*$E1812)</f>
        <v>729000.00000000489</v>
      </c>
      <c r="K1812">
        <f>VLOOKUP($F1812,'(참고)타워 스텟 가치'!$B$2:$L$6,K$2,0)+(VLOOKUP($F1812,'(참고)타워 스텟 가치'!$B$2:$L$6,K$2,0)*$E1812)</f>
        <v>9841.5000000000655</v>
      </c>
      <c r="L1812">
        <f>VLOOKUP($F1812,'(참고)타워 스텟 가치'!$B$2:$L$6,L$2,0)+(VLOOKUP($F1812,'(참고)타워 스텟 가치'!$B$2:$L$6,L$2,0)*$E1812)</f>
        <v>164.02500000000111</v>
      </c>
      <c r="M1812">
        <f>VLOOKUP($F1812,'(참고)타워 스텟 가치'!$B$2:$L$6,M$2,0)+(VLOOKUP($F1812,'(참고)타워 스텟 가치'!$B$2:$L$6,M$2,0)*$E1812)</f>
        <v>43.740000000000286</v>
      </c>
      <c r="N1812">
        <f>VLOOKUP($F1812,'(참고)타워 스텟 가치'!$B$2:$L$6,N$2,0)+(VLOOKUP($F1812,'(참고)타워 스텟 가치'!$B$2:$L$6,N$2,0)*$E1812)</f>
        <v>0</v>
      </c>
      <c r="O1812">
        <f>VLOOKUP($F1812,'(참고)타워 스텟 가치'!$B$2:$L$6,O$2,0)+(VLOOKUP($F1812,'(참고)타워 스텟 가치'!$B$2:$L$6,O$2,0)*$E1812)</f>
        <v>0</v>
      </c>
      <c r="P1812">
        <f>VLOOKUP($F1812,'(참고)타워 스텟 가치'!$B$2:$L$6,P$2,0)+(VLOOKUP($F1812,'(참고)타워 스텟 가치'!$B$2:$L$6,P$2,0)*$E1812)</f>
        <v>102.06000000000068</v>
      </c>
      <c r="Q1812">
        <f>SUM('스테이지별 몬스터 스텟'!H1812*'(참고)타워 스텟 가치'!$Q$17,'스테이지별 몬스터 스텟'!I1812*'(참고)타워 스텟 가치'!$R$17,'스테이지별 몬스터 스텟'!J1812*'(참고)타워 스텟 가치'!$S$17,'스테이지별 몬스터 스텟'!K1812*'(참고)타워 스텟 가치'!$T$17,'스테이지별 몬스터 스텟'!L1812*'(참고)타워 스텟 가치'!$U$17,'스테이지별 몬스터 스텟'!M1812*'(참고)타워 스텟 가치'!$V$17,'스테이지별 몬스터 스텟'!N1812*'(참고)타워 스텟 가치'!$W$17,'스테이지별 몬스터 스텟'!O1812*'(참고)타워 스텟 가치'!$X$17,'스테이지별 몬스터 스텟'!P1812*'(참고)타워 스텟 가치'!$Y$17)</f>
        <v>1119417.7725000079</v>
      </c>
      <c r="R1812">
        <v>1</v>
      </c>
      <c r="S1812">
        <f>VLOOKUP($F1812,'(참고)타워 스텟 가치'!$B$7:$L$11,S$2,0)+(VLOOKUP($F1812,'(참고)타워 스텟 가치'!$B$7:$L$11,S$2,0)*$E1812)</f>
        <v>820.12500000000546</v>
      </c>
      <c r="T1812">
        <f>VLOOKUP($F1812,'(참고)타워 스텟 가치'!$B$7:$L$11,T$2,0)+(VLOOKUP($F1812,'(참고)타워 스텟 가치'!$B$7:$L$11,T$2,0)*$E1812)</f>
        <v>1476.2250000000099</v>
      </c>
      <c r="U1812">
        <f>VLOOKUP($F1812,'(참고)타워 스텟 가치'!$B$7:$L$11,U$2,0)+(VLOOKUP($F1812,'(참고)타워 스텟 가치'!$B$7:$L$11,U$2,0)*$E1812)</f>
        <v>729000.00000000489</v>
      </c>
      <c r="V1812">
        <f>VLOOKUP($F1812,'(참고)타워 스텟 가치'!$B$7:$L$11,V$2,0)+(VLOOKUP($F1812,'(참고)타워 스텟 가치'!$B$7:$L$11,V$2,0)*$E1812)</f>
        <v>9841.5000000000655</v>
      </c>
      <c r="W1812">
        <f>VLOOKUP($F1812,'(참고)타워 스텟 가치'!$B$7:$L$11,W$2,0)+(VLOOKUP($F1812,'(참고)타워 스텟 가치'!$B$7:$L$11,W$2,0)*$E1812)</f>
        <v>164.02500000000111</v>
      </c>
      <c r="X1812">
        <f>VLOOKUP($F1812,'(참고)타워 스텟 가치'!$B$7:$L$11,X$2,0)+(VLOOKUP($F1812,'(참고)타워 스텟 가치'!$B$7:$L$11,X$2,0)*$E1812)</f>
        <v>43.740000000000286</v>
      </c>
      <c r="Y1812">
        <f>VLOOKUP($F1812,'(참고)타워 스텟 가치'!$B$7:$L$11,Y$2,0)+(VLOOKUP($F1812,'(참고)타워 스텟 가치'!$B$7:$L$11,Y$2,0)*$E1812)</f>
        <v>0</v>
      </c>
      <c r="Z1812">
        <f>VLOOKUP($F1812,'(참고)타워 스텟 가치'!$B$7:$L$11,Z$2,0)+(VLOOKUP($F1812,'(참고)타워 스텟 가치'!$B$7:$L$11,Z$2,0)*$E1812)</f>
        <v>0</v>
      </c>
      <c r="AA1812">
        <f>VLOOKUP($F1812,'(참고)타워 스텟 가치'!$B$7:$L$11,AA$2,0)+(VLOOKUP($F1812,'(참고)타워 스텟 가치'!$B$7:$L$11,AA$2,0)*$E1812)</f>
        <v>102.06000000000068</v>
      </c>
      <c r="AB1812">
        <f>SUM('스테이지별 몬스터 스텟'!S1812*'(참고)타워 스텟 가치'!$Q$17,'스테이지별 몬스터 스텟'!T1812*'(참고)타워 스텟 가치'!$R$17,'스테이지별 몬스터 스텟'!U1812*'(참고)타워 스텟 가치'!$S$17,'스테이지별 몬스터 스텟'!V1812*'(참고)타워 스텟 가치'!$T$17,'스테이지별 몬스터 스텟'!W1812*'(참고)타워 스텟 가치'!$U$17,'스테이지별 몬스터 스텟'!X1812*'(참고)타워 스텟 가치'!$V$17,'스테이지별 몬스터 스텟'!Y1812*'(참고)타워 스텟 가치'!$W$17,'스테이지별 몬스터 스텟'!Z1812*'(참고)타워 스텟 가치'!$X$17,'스테이지별 몬스터 스텟'!AA1812*'(참고)타워 스텟 가치'!$Y$17)</f>
        <v>1117613.497500008</v>
      </c>
      <c r="AC1812">
        <v>2</v>
      </c>
      <c r="AD1812">
        <f>VLOOKUP($F1812,'(참고)타워 스텟 가치'!$B$12:$L$16,AD$2,0)+(VLOOKUP($F1812,'(참고)타워 스텟 가치'!$B$12:$L$16,AD$2,0)*$E1812)</f>
        <v>820.12500000000546</v>
      </c>
      <c r="AE1812">
        <f>VLOOKUP($F1812,'(참고)타워 스텟 가치'!$B$12:$L$16,AE$2,0)+(VLOOKUP($F1812,'(참고)타워 스텟 가치'!$B$12:$L$16,AE$2,0)*$E1812)</f>
        <v>984.15000000000657</v>
      </c>
      <c r="AF1812">
        <f>VLOOKUP($F1812,'(참고)타워 스텟 가치'!$B$12:$L$16,AF$2,0)+(VLOOKUP($F1812,'(참고)타워 스텟 가치'!$B$12:$L$16,AF$2,0)*$E1812)</f>
        <v>729000.00000000489</v>
      </c>
      <c r="AG1812">
        <f>VLOOKUP($F1812,'(참고)타워 스텟 가치'!$B$12:$L$16,AG$2,0)+(VLOOKUP($F1812,'(참고)타워 스텟 가치'!$B$12:$L$16,AG$2,0)*$E1812)</f>
        <v>4920.7500000000327</v>
      </c>
      <c r="AH1812">
        <f>VLOOKUP($F1812,'(참고)타워 스텟 가치'!$B$12:$L$16,AH$2,0)+(VLOOKUP($F1812,'(참고)타워 스텟 가치'!$B$12:$L$16,AH$2,0)*$E1812)</f>
        <v>164.02500000000111</v>
      </c>
      <c r="AI1812">
        <f>VLOOKUP($F1812,'(참고)타워 스텟 가치'!$B$12:$L$16,AI$2,0)+(VLOOKUP($F1812,'(참고)타워 스텟 가치'!$B$12:$L$16,AI$2,0)*$E1812)</f>
        <v>43.740000000000286</v>
      </c>
      <c r="AJ1812">
        <f>VLOOKUP($F1812,'(참고)타워 스텟 가치'!$B$12:$L$16,AJ$2,0)+(VLOOKUP($F1812,'(참고)타워 스텟 가치'!$B$12:$L$16,AJ$2,0)*$E1812)</f>
        <v>0</v>
      </c>
      <c r="AK1812">
        <f>VLOOKUP($F1812,'(참고)타워 스텟 가치'!$B$12:$L$16,AK$2,0)+(VLOOKUP($F1812,'(참고)타워 스텟 가치'!$B$12:$L$16,AK$2,0)*$E1812)</f>
        <v>0</v>
      </c>
      <c r="AL1812">
        <f>VLOOKUP($F1812,'(참고)타워 스텟 가치'!$B$12:$L$16,AL$2,0)+(VLOOKUP($F1812,'(참고)타워 스텟 가치'!$B$12:$L$16,AL$2,0)*$E1812)</f>
        <v>204.12000000000137</v>
      </c>
      <c r="AM1812">
        <f>SUM('스테이지별 몬스터 스텟'!AD1812*'(참고)타워 스텟 가치'!$Q$17,'스테이지별 몬스터 스텟'!AE1812*'(참고)타워 스텟 가치'!$R$17,'스테이지별 몬스터 스텟'!AF1812*'(참고)타워 스텟 가치'!$S$17,'스테이지별 몬스터 스텟'!AG1812*'(참고)타워 스텟 가치'!$T$17,'스테이지별 몬스터 스텟'!AH1812*'(참고)타워 스텟 가치'!$U$17,'스테이지별 몬스터 스텟'!AI1812*'(참고)타워 스텟 가치'!$V$17,'스테이지별 몬스터 스텟'!AJ1812*'(참고)타워 스텟 가치'!$W$17,'스테이지별 몬스터 스텟'!AK1812*'(참고)타워 스텟 가치'!$X$17,'스테이지별 몬스터 스텟'!AL1812*'(참고)타워 스텟 가치'!$Y$17)</f>
        <v>1107238.0050000076</v>
      </c>
      <c r="AN1812">
        <v>3</v>
      </c>
    </row>
    <row r="1813" spans="3:40" x14ac:dyDescent="0.3">
      <c r="C1813">
        <v>4</v>
      </c>
      <c r="D1813">
        <f t="shared" si="86"/>
        <v>362</v>
      </c>
      <c r="E1813" s="52">
        <f>VLOOKUP(D1813,'스테이지별 난이도 설정'!B:C,2,0)</f>
        <v>144.80000000000098</v>
      </c>
      <c r="F1813" t="str">
        <f t="shared" si="87"/>
        <v>유니크</v>
      </c>
      <c r="G1813">
        <f t="shared" si="85"/>
        <v>6</v>
      </c>
      <c r="H1813">
        <f>VLOOKUP($F1813,'(참고)타워 스텟 가치'!$B$2:$L$6,H$2,0)+(VLOOKUP($F1813,'(참고)타워 스텟 가치'!$B$2:$L$6,H$2,0)*$E1813)</f>
        <v>3690.5625000000246</v>
      </c>
      <c r="I1813">
        <f>VLOOKUP($F1813,'(참고)타워 스텟 가치'!$B$2:$L$6,I$2,0)+(VLOOKUP($F1813,'(참고)타워 스텟 가치'!$B$2:$L$6,I$2,0)*$E1813)</f>
        <v>738.11250000000496</v>
      </c>
      <c r="J1813">
        <f>VLOOKUP($F1813,'(참고)타워 스텟 가치'!$B$2:$L$6,J$2,0)+(VLOOKUP($F1813,'(참고)타워 스텟 가치'!$B$2:$L$6,J$2,0)*$E1813)</f>
        <v>729000.00000000489</v>
      </c>
      <c r="K1813">
        <f>VLOOKUP($F1813,'(참고)타워 스텟 가치'!$B$2:$L$6,K$2,0)+(VLOOKUP($F1813,'(참고)타워 스텟 가치'!$B$2:$L$6,K$2,0)*$E1813)</f>
        <v>14762.250000000098</v>
      </c>
      <c r="L1813">
        <f>VLOOKUP($F1813,'(참고)타워 스텟 가치'!$B$2:$L$6,L$2,0)+(VLOOKUP($F1813,'(참고)타워 스텟 가치'!$B$2:$L$6,L$2,0)*$E1813)</f>
        <v>246.03750000000164</v>
      </c>
      <c r="M1813">
        <f>VLOOKUP($F1813,'(참고)타워 스텟 가치'!$B$2:$L$6,M$2,0)+(VLOOKUP($F1813,'(참고)타워 스텟 가치'!$B$2:$L$6,M$2,0)*$E1813)</f>
        <v>43.740000000000286</v>
      </c>
      <c r="N1813">
        <f>VLOOKUP($F1813,'(참고)타워 스텟 가치'!$B$2:$L$6,N$2,0)+(VLOOKUP($F1813,'(참고)타워 스텟 가치'!$B$2:$L$6,N$2,0)*$E1813)</f>
        <v>0</v>
      </c>
      <c r="O1813">
        <f>VLOOKUP($F1813,'(참고)타워 스텟 가치'!$B$2:$L$6,O$2,0)+(VLOOKUP($F1813,'(참고)타워 스텟 가치'!$B$2:$L$6,O$2,0)*$E1813)</f>
        <v>0</v>
      </c>
      <c r="P1813">
        <f>VLOOKUP($F1813,'(참고)타워 스텟 가치'!$B$2:$L$6,P$2,0)+(VLOOKUP($F1813,'(참고)타워 스텟 가치'!$B$2:$L$6,P$2,0)*$E1813)</f>
        <v>145.80000000000098</v>
      </c>
      <c r="Q1813">
        <f>SUM('스테이지별 몬스터 스텟'!H1813*'(참고)타워 스텟 가치'!$Q$17,'스테이지별 몬스터 스텟'!I1813*'(참고)타워 스텟 가치'!$R$17,'스테이지별 몬스터 스텟'!J1813*'(참고)타워 스텟 가치'!$S$17,'스테이지별 몬스터 스텟'!K1813*'(참고)타워 스텟 가치'!$T$17,'스테이지별 몬스터 스텟'!L1813*'(참고)타워 스텟 가치'!$U$17,'스테이지별 몬스터 스텟'!M1813*'(참고)타워 스텟 가치'!$V$17,'스테이지별 몬스터 스텟'!N1813*'(참고)타워 스텟 가치'!$W$17,'스테이지별 몬스터 스텟'!O1813*'(참고)타워 스텟 가치'!$X$17,'스테이지별 몬스터 스텟'!P1813*'(참고)타워 스텟 가치'!$Y$17)</f>
        <v>1132340.2087500077</v>
      </c>
      <c r="R1813">
        <v>1</v>
      </c>
      <c r="S1813">
        <f>VLOOKUP($F1813,'(참고)타워 스텟 가치'!$B$7:$L$11,S$2,0)+(VLOOKUP($F1813,'(참고)타워 스텟 가치'!$B$7:$L$11,S$2,0)*$E1813)</f>
        <v>1230.1875000000082</v>
      </c>
      <c r="T1813">
        <f>VLOOKUP($F1813,'(참고)타워 스텟 가치'!$B$7:$L$11,T$2,0)+(VLOOKUP($F1813,'(참고)타워 스텟 가치'!$B$7:$L$11,T$2,0)*$E1813)</f>
        <v>2214.3375000000146</v>
      </c>
      <c r="U1813">
        <f>VLOOKUP($F1813,'(참고)타워 스텟 가치'!$B$7:$L$11,U$2,0)+(VLOOKUP($F1813,'(참고)타워 스텟 가치'!$B$7:$L$11,U$2,0)*$E1813)</f>
        <v>729000.00000000489</v>
      </c>
      <c r="V1813">
        <f>VLOOKUP($F1813,'(참고)타워 스텟 가치'!$B$7:$L$11,V$2,0)+(VLOOKUP($F1813,'(참고)타워 스텟 가치'!$B$7:$L$11,V$2,0)*$E1813)</f>
        <v>14762.250000000098</v>
      </c>
      <c r="W1813">
        <f>VLOOKUP($F1813,'(참고)타워 스텟 가치'!$B$7:$L$11,W$2,0)+(VLOOKUP($F1813,'(참고)타워 스텟 가치'!$B$7:$L$11,W$2,0)*$E1813)</f>
        <v>246.03750000000164</v>
      </c>
      <c r="X1813">
        <f>VLOOKUP($F1813,'(참고)타워 스텟 가치'!$B$7:$L$11,X$2,0)+(VLOOKUP($F1813,'(참고)타워 스텟 가치'!$B$7:$L$11,X$2,0)*$E1813)</f>
        <v>43.740000000000286</v>
      </c>
      <c r="Y1813">
        <f>VLOOKUP($F1813,'(참고)타워 스텟 가치'!$B$7:$L$11,Y$2,0)+(VLOOKUP($F1813,'(참고)타워 스텟 가치'!$B$7:$L$11,Y$2,0)*$E1813)</f>
        <v>0</v>
      </c>
      <c r="Z1813">
        <f>VLOOKUP($F1813,'(참고)타워 스텟 가치'!$B$7:$L$11,Z$2,0)+(VLOOKUP($F1813,'(참고)타워 스텟 가치'!$B$7:$L$11,Z$2,0)*$E1813)</f>
        <v>0</v>
      </c>
      <c r="AA1813">
        <f>VLOOKUP($F1813,'(참고)타워 스텟 가치'!$B$7:$L$11,AA$2,0)+(VLOOKUP($F1813,'(참고)타워 스텟 가치'!$B$7:$L$11,AA$2,0)*$E1813)</f>
        <v>145.80000000000098</v>
      </c>
      <c r="AB1813">
        <f>SUM('스테이지별 몬스터 스텟'!S1813*'(참고)타워 스텟 가치'!$Q$17,'스테이지별 몬스터 스텟'!T1813*'(참고)타워 스텟 가치'!$R$17,'스테이지별 몬스터 스텟'!U1813*'(참고)타워 스텟 가치'!$S$17,'스테이지별 몬스터 스텟'!V1813*'(참고)타워 스텟 가치'!$T$17,'스테이지별 몬스터 스텟'!W1813*'(참고)타워 스텟 가치'!$U$17,'스테이지별 몬스터 스텟'!X1813*'(참고)타워 스텟 가치'!$V$17,'스테이지별 몬스터 스텟'!Y1813*'(참고)타워 스텟 가치'!$W$17,'스테이지별 몬스터 스텟'!Z1813*'(참고)타워 스텟 가치'!$X$17,'스테이지별 몬스터 스텟'!AA1813*'(참고)타워 스텟 가치'!$Y$17)</f>
        <v>1129633.7962500078</v>
      </c>
      <c r="AC1813">
        <v>2</v>
      </c>
      <c r="AD1813">
        <f>VLOOKUP($F1813,'(참고)타워 스텟 가치'!$B$12:$L$16,AD$2,0)+(VLOOKUP($F1813,'(참고)타워 스텟 가치'!$B$12:$L$16,AD$2,0)*$E1813)</f>
        <v>1230.1875000000082</v>
      </c>
      <c r="AE1813">
        <f>VLOOKUP($F1813,'(참고)타워 스텟 가치'!$B$12:$L$16,AE$2,0)+(VLOOKUP($F1813,'(참고)타워 스텟 가치'!$B$12:$L$16,AE$2,0)*$E1813)</f>
        <v>1476.2250000000099</v>
      </c>
      <c r="AF1813">
        <f>VLOOKUP($F1813,'(참고)타워 스텟 가치'!$B$12:$L$16,AF$2,0)+(VLOOKUP($F1813,'(참고)타워 스텟 가치'!$B$12:$L$16,AF$2,0)*$E1813)</f>
        <v>729000.00000000489</v>
      </c>
      <c r="AG1813">
        <f>VLOOKUP($F1813,'(참고)타워 스텟 가치'!$B$12:$L$16,AG$2,0)+(VLOOKUP($F1813,'(참고)타워 스텟 가치'!$B$12:$L$16,AG$2,0)*$E1813)</f>
        <v>7381.1250000000491</v>
      </c>
      <c r="AH1813">
        <f>VLOOKUP($F1813,'(참고)타워 스텟 가치'!$B$12:$L$16,AH$2,0)+(VLOOKUP($F1813,'(참고)타워 스텟 가치'!$B$12:$L$16,AH$2,0)*$E1813)</f>
        <v>246.03750000000164</v>
      </c>
      <c r="AI1813">
        <f>VLOOKUP($F1813,'(참고)타워 스텟 가치'!$B$12:$L$16,AI$2,0)+(VLOOKUP($F1813,'(참고)타워 스텟 가치'!$B$12:$L$16,AI$2,0)*$E1813)</f>
        <v>43.740000000000286</v>
      </c>
      <c r="AJ1813">
        <f>VLOOKUP($F1813,'(참고)타워 스텟 가치'!$B$12:$L$16,AJ$2,0)+(VLOOKUP($F1813,'(참고)타워 스텟 가치'!$B$12:$L$16,AJ$2,0)*$E1813)</f>
        <v>0</v>
      </c>
      <c r="AK1813">
        <f>VLOOKUP($F1813,'(참고)타워 스텟 가치'!$B$12:$L$16,AK$2,0)+(VLOOKUP($F1813,'(참고)타워 스텟 가치'!$B$12:$L$16,AK$2,0)*$E1813)</f>
        <v>0</v>
      </c>
      <c r="AL1813">
        <f>VLOOKUP($F1813,'(참고)타워 스텟 가치'!$B$12:$L$16,AL$2,0)+(VLOOKUP($F1813,'(참고)타워 스텟 가치'!$B$12:$L$16,AL$2,0)*$E1813)</f>
        <v>291.60000000000196</v>
      </c>
      <c r="AM1813">
        <f>SUM('스테이지별 몬스터 스텟'!AD1813*'(참고)타워 스텟 가치'!$Q$17,'스테이지별 몬스터 스텟'!AE1813*'(참고)타워 스텟 가치'!$R$17,'스테이지별 몬스터 스텟'!AF1813*'(참고)타워 스텟 가치'!$S$17,'스테이지별 몬스터 스텟'!AG1813*'(참고)타워 스텟 가치'!$T$17,'스테이지별 몬스터 스텟'!AH1813*'(참고)타워 스텟 가치'!$U$17,'스테이지별 몬스터 스텟'!AI1813*'(참고)타워 스텟 가치'!$V$17,'스테이지별 몬스터 스텟'!AJ1813*'(참고)타워 스텟 가치'!$W$17,'스테이지별 몬스터 스텟'!AK1813*'(참고)타워 스텟 가치'!$X$17,'스테이지별 몬스터 스텟'!AL1813*'(참고)타워 스텟 가치'!$Y$17)</f>
        <v>1114055.9775000075</v>
      </c>
      <c r="AN1813">
        <v>3</v>
      </c>
    </row>
    <row r="1814" spans="3:40" x14ac:dyDescent="0.3">
      <c r="C1814">
        <v>5</v>
      </c>
      <c r="D1814">
        <f t="shared" si="86"/>
        <v>362</v>
      </c>
      <c r="E1814" s="52">
        <f>VLOOKUP(D1814,'스테이지별 난이도 설정'!B:C,2,0)</f>
        <v>144.80000000000098</v>
      </c>
      <c r="F1814" t="str">
        <f t="shared" si="87"/>
        <v>스페셜</v>
      </c>
      <c r="G1814">
        <f t="shared" si="85"/>
        <v>6</v>
      </c>
      <c r="H1814">
        <f>VLOOKUP($F1814,'(참고)타워 스텟 가치'!$B$2:$L$6,H$2,0)+(VLOOKUP($F1814,'(참고)타워 스텟 가치'!$B$2:$L$6,H$2,0)*$E1814)</f>
        <v>5535.8437500000373</v>
      </c>
      <c r="I1814">
        <f>VLOOKUP($F1814,'(참고)타워 스텟 가치'!$B$2:$L$6,I$2,0)+(VLOOKUP($F1814,'(참고)타워 스텟 가치'!$B$2:$L$6,I$2,0)*$E1814)</f>
        <v>1107.1687500000073</v>
      </c>
      <c r="J1814">
        <f>VLOOKUP($F1814,'(참고)타워 스텟 가치'!$B$2:$L$6,J$2,0)+(VLOOKUP($F1814,'(참고)타워 스텟 가치'!$B$2:$L$6,J$2,0)*$E1814)</f>
        <v>729000.00000000489</v>
      </c>
      <c r="K1814">
        <f>VLOOKUP($F1814,'(참고)타워 스텟 가치'!$B$2:$L$6,K$2,0)+(VLOOKUP($F1814,'(참고)타워 스텟 가치'!$B$2:$L$6,K$2,0)*$E1814)</f>
        <v>22143.375000000149</v>
      </c>
      <c r="L1814">
        <f>VLOOKUP($F1814,'(참고)타워 스텟 가치'!$B$2:$L$6,L$2,0)+(VLOOKUP($F1814,'(참고)타워 스텟 가치'!$B$2:$L$6,L$2,0)*$E1814)</f>
        <v>369.05625000000248</v>
      </c>
      <c r="M1814">
        <f>VLOOKUP($F1814,'(참고)타워 스텟 가치'!$B$2:$L$6,M$2,0)+(VLOOKUP($F1814,'(참고)타워 스텟 가치'!$B$2:$L$6,M$2,0)*$E1814)</f>
        <v>43.740000000000286</v>
      </c>
      <c r="N1814">
        <f>VLOOKUP($F1814,'(참고)타워 스텟 가치'!$B$2:$L$6,N$2,0)+(VLOOKUP($F1814,'(참고)타워 스텟 가치'!$B$2:$L$6,N$2,0)*$E1814)</f>
        <v>0</v>
      </c>
      <c r="O1814">
        <f>VLOOKUP($F1814,'(참고)타워 스텟 가치'!$B$2:$L$6,O$2,0)+(VLOOKUP($F1814,'(참고)타워 스텟 가치'!$B$2:$L$6,O$2,0)*$E1814)</f>
        <v>0</v>
      </c>
      <c r="P1814">
        <f>VLOOKUP($F1814,'(참고)타워 스텟 가치'!$B$2:$L$6,P$2,0)+(VLOOKUP($F1814,'(참고)타워 스텟 가치'!$B$2:$L$6,P$2,0)*$E1814)</f>
        <v>145.80000000000098</v>
      </c>
      <c r="Q1814">
        <f>SUM('스테이지별 몬스터 스텟'!H1814*'(참고)타워 스텟 가치'!$Q$17,'스테이지별 몬스터 스텟'!I1814*'(참고)타워 스텟 가치'!$R$17,'스테이지별 몬스터 스텟'!J1814*'(참고)타워 스텟 가치'!$S$17,'스테이지별 몬스터 스텟'!K1814*'(참고)타워 스텟 가치'!$T$17,'스테이지별 몬스터 스텟'!L1814*'(참고)타워 스텟 가치'!$U$17,'스테이지별 몬스터 스텟'!M1814*'(참고)타워 스텟 가치'!$V$17,'스테이지별 몬스터 스텟'!N1814*'(참고)타워 스텟 가치'!$W$17,'스테이지별 몬스터 스텟'!O1814*'(참고)타워 스텟 가치'!$X$17,'스테이지별 몬스터 스텟'!P1814*'(참고)타워 스텟 가치'!$Y$17)</f>
        <v>1151592.6431250079</v>
      </c>
      <c r="R1814">
        <v>1</v>
      </c>
      <c r="S1814">
        <f>VLOOKUP($F1814,'(참고)타워 스텟 가치'!$B$7:$L$11,S$2,0)+(VLOOKUP($F1814,'(참고)타워 스텟 가치'!$B$7:$L$11,S$2,0)*$E1814)</f>
        <v>1845.2812500000123</v>
      </c>
      <c r="T1814">
        <f>VLOOKUP($F1814,'(참고)타워 스텟 가치'!$B$7:$L$11,T$2,0)+(VLOOKUP($F1814,'(참고)타워 스텟 가치'!$B$7:$L$11,T$2,0)*$E1814)</f>
        <v>3321.5062500000222</v>
      </c>
      <c r="U1814">
        <f>VLOOKUP($F1814,'(참고)타워 스텟 가치'!$B$7:$L$11,U$2,0)+(VLOOKUP($F1814,'(참고)타워 스텟 가치'!$B$7:$L$11,U$2,0)*$E1814)</f>
        <v>729000.00000000489</v>
      </c>
      <c r="V1814">
        <f>VLOOKUP($F1814,'(참고)타워 스텟 가치'!$B$7:$L$11,V$2,0)+(VLOOKUP($F1814,'(참고)타워 스텟 가치'!$B$7:$L$11,V$2,0)*$E1814)</f>
        <v>22143.375000000149</v>
      </c>
      <c r="W1814">
        <f>VLOOKUP($F1814,'(참고)타워 스텟 가치'!$B$7:$L$11,W$2,0)+(VLOOKUP($F1814,'(참고)타워 스텟 가치'!$B$7:$L$11,W$2,0)*$E1814)</f>
        <v>369.05625000000248</v>
      </c>
      <c r="X1814">
        <f>VLOOKUP($F1814,'(참고)타워 스텟 가치'!$B$7:$L$11,X$2,0)+(VLOOKUP($F1814,'(참고)타워 스텟 가치'!$B$7:$L$11,X$2,0)*$E1814)</f>
        <v>43.740000000000286</v>
      </c>
      <c r="Y1814">
        <f>VLOOKUP($F1814,'(참고)타워 스텟 가치'!$B$7:$L$11,Y$2,0)+(VLOOKUP($F1814,'(참고)타워 스텟 가치'!$B$7:$L$11,Y$2,0)*$E1814)</f>
        <v>0</v>
      </c>
      <c r="Z1814">
        <f>VLOOKUP($F1814,'(참고)타워 스텟 가치'!$B$7:$L$11,Z$2,0)+(VLOOKUP($F1814,'(참고)타워 스텟 가치'!$B$7:$L$11,Z$2,0)*$E1814)</f>
        <v>0</v>
      </c>
      <c r="AA1814">
        <f>VLOOKUP($F1814,'(참고)타워 스텟 가치'!$B$7:$L$11,AA$2,0)+(VLOOKUP($F1814,'(참고)타워 스텟 가치'!$B$7:$L$11,AA$2,0)*$E1814)</f>
        <v>145.80000000000098</v>
      </c>
      <c r="AB1814">
        <f>SUM('스테이지별 몬스터 스텟'!S1814*'(참고)타워 스텟 가치'!$Q$17,'스테이지별 몬스터 스텟'!T1814*'(참고)타워 스텟 가치'!$R$17,'스테이지별 몬스터 스텟'!U1814*'(참고)타워 스텟 가치'!$S$17,'스테이지별 몬스터 스텟'!V1814*'(참고)타워 스텟 가치'!$T$17,'스테이지별 몬스터 스텟'!W1814*'(참고)타워 스텟 가치'!$U$17,'스테이지별 몬스터 스텟'!X1814*'(참고)타워 스텟 가치'!$V$17,'스테이지별 몬스터 스텟'!Y1814*'(참고)타워 스텟 가치'!$W$17,'스테이지별 몬스터 스텟'!Z1814*'(참고)타워 스텟 가치'!$X$17,'스테이지별 몬스터 스텟'!AA1814*'(참고)타워 스텟 가치'!$Y$17)</f>
        <v>1147533.024375008</v>
      </c>
      <c r="AC1814">
        <v>2</v>
      </c>
      <c r="AD1814">
        <f>VLOOKUP($F1814,'(참고)타워 스텟 가치'!$B$12:$L$16,AD$2,0)+(VLOOKUP($F1814,'(참고)타워 스텟 가치'!$B$12:$L$16,AD$2,0)*$E1814)</f>
        <v>1845.2812500000123</v>
      </c>
      <c r="AE1814">
        <f>VLOOKUP($F1814,'(참고)타워 스텟 가치'!$B$12:$L$16,AE$2,0)+(VLOOKUP($F1814,'(참고)타워 스텟 가치'!$B$12:$L$16,AE$2,0)*$E1814)</f>
        <v>2214.3375000000146</v>
      </c>
      <c r="AF1814">
        <f>VLOOKUP($F1814,'(참고)타워 스텟 가치'!$B$12:$L$16,AF$2,0)+(VLOOKUP($F1814,'(참고)타워 스텟 가치'!$B$12:$L$16,AF$2,0)*$E1814)</f>
        <v>729000.00000000489</v>
      </c>
      <c r="AG1814">
        <f>VLOOKUP($F1814,'(참고)타워 스텟 가치'!$B$12:$L$16,AG$2,0)+(VLOOKUP($F1814,'(참고)타워 스텟 가치'!$B$12:$L$16,AG$2,0)*$E1814)</f>
        <v>11071.687500000075</v>
      </c>
      <c r="AH1814">
        <f>VLOOKUP($F1814,'(참고)타워 스텟 가치'!$B$12:$L$16,AH$2,0)+(VLOOKUP($F1814,'(참고)타워 스텟 가치'!$B$12:$L$16,AH$2,0)*$E1814)</f>
        <v>369.05625000000248</v>
      </c>
      <c r="AI1814">
        <f>VLOOKUP($F1814,'(참고)타워 스텟 가치'!$B$12:$L$16,AI$2,0)+(VLOOKUP($F1814,'(참고)타워 스텟 가치'!$B$12:$L$16,AI$2,0)*$E1814)</f>
        <v>43.740000000000286</v>
      </c>
      <c r="AJ1814">
        <f>VLOOKUP($F1814,'(참고)타워 스텟 가치'!$B$12:$L$16,AJ$2,0)+(VLOOKUP($F1814,'(참고)타워 스텟 가치'!$B$12:$L$16,AJ$2,0)*$E1814)</f>
        <v>0</v>
      </c>
      <c r="AK1814">
        <f>VLOOKUP($F1814,'(참고)타워 스텟 가치'!$B$12:$L$16,AK$2,0)+(VLOOKUP($F1814,'(참고)타워 스텟 가치'!$B$12:$L$16,AK$2,0)*$E1814)</f>
        <v>0</v>
      </c>
      <c r="AL1814">
        <f>VLOOKUP($F1814,'(참고)타워 스텟 가치'!$B$12:$L$16,AL$2,0)+(VLOOKUP($F1814,'(참고)타워 스텟 가치'!$B$12:$L$16,AL$2,0)*$E1814)</f>
        <v>291.60000000000196</v>
      </c>
      <c r="AM1814">
        <f>SUM('스테이지별 몬스터 스텟'!AD1814*'(참고)타워 스텟 가치'!$Q$17,'스테이지별 몬스터 스텟'!AE1814*'(참고)타워 스텟 가치'!$R$17,'스테이지별 몬스터 스텟'!AF1814*'(참고)타워 스텟 가치'!$S$17,'스테이지별 몬스터 스텟'!AG1814*'(참고)타워 스텟 가치'!$T$17,'스테이지별 몬스터 스텟'!AH1814*'(참고)타워 스텟 가치'!$U$17,'스테이지별 몬스터 스텟'!AI1814*'(참고)타워 스텟 가치'!$V$17,'스테이지별 몬스터 스텟'!AJ1814*'(참고)타워 스텟 가치'!$W$17,'스테이지별 몬스터 스텟'!AK1814*'(참고)타워 스텟 가치'!$X$17,'스테이지별 몬스터 스텟'!AL1814*'(참고)타워 스텟 가치'!$Y$17)</f>
        <v>1124020.4962500078</v>
      </c>
      <c r="AN1814">
        <v>3</v>
      </c>
    </row>
    <row r="1815" spans="3:40" x14ac:dyDescent="0.3">
      <c r="C1815">
        <v>1</v>
      </c>
      <c r="D1815">
        <f t="shared" si="86"/>
        <v>363</v>
      </c>
      <c r="E1815" s="52">
        <f>VLOOKUP(D1815,'스테이지별 난이도 설정'!B:C,2,0)</f>
        <v>145.20000000000098</v>
      </c>
      <c r="F1815" t="str">
        <f t="shared" si="87"/>
        <v>일반</v>
      </c>
      <c r="G1815">
        <f t="shared" si="85"/>
        <v>6</v>
      </c>
      <c r="H1815">
        <f>VLOOKUP($F1815,'(참고)타워 스텟 가치'!$B$2:$L$6,H$2,0)+(VLOOKUP($F1815,'(참고)타워 스텟 가치'!$B$2:$L$6,H$2,0)*$E1815)</f>
        <v>1096.5000000000073</v>
      </c>
      <c r="I1815">
        <f>VLOOKUP($F1815,'(참고)타워 스텟 가치'!$B$2:$L$6,I$2,0)+(VLOOKUP($F1815,'(참고)타워 스텟 가치'!$B$2:$L$6,I$2,0)*$E1815)</f>
        <v>219.30000000000149</v>
      </c>
      <c r="J1815">
        <f>VLOOKUP($F1815,'(참고)타워 스텟 가치'!$B$2:$L$6,J$2,0)+(VLOOKUP($F1815,'(참고)타워 스텟 가치'!$B$2:$L$6,J$2,0)*$E1815)</f>
        <v>731000.00000000489</v>
      </c>
      <c r="K1815">
        <f>VLOOKUP($F1815,'(참고)타워 스텟 가치'!$B$2:$L$6,K$2,0)+(VLOOKUP($F1815,'(참고)타워 스텟 가치'!$B$2:$L$6,K$2,0)*$E1815)</f>
        <v>4386.0000000000291</v>
      </c>
      <c r="L1815">
        <f>VLOOKUP($F1815,'(참고)타워 스텟 가치'!$B$2:$L$6,L$2,0)+(VLOOKUP($F1815,'(참고)타워 스텟 가치'!$B$2:$L$6,L$2,0)*$E1815)</f>
        <v>73.100000000000492</v>
      </c>
      <c r="M1815">
        <f>VLOOKUP($F1815,'(참고)타워 스텟 가치'!$B$2:$L$6,M$2,0)+(VLOOKUP($F1815,'(참고)타워 스텟 가치'!$B$2:$L$6,M$2,0)*$E1815)</f>
        <v>43.860000000000291</v>
      </c>
      <c r="N1815">
        <f>VLOOKUP($F1815,'(참고)타워 스텟 가치'!$B$2:$L$6,N$2,0)+(VLOOKUP($F1815,'(참고)타워 스텟 가치'!$B$2:$L$6,N$2,0)*$E1815)</f>
        <v>0</v>
      </c>
      <c r="O1815">
        <f>VLOOKUP($F1815,'(참고)타워 스텟 가치'!$B$2:$L$6,O$2,0)+(VLOOKUP($F1815,'(참고)타워 스텟 가치'!$B$2:$L$6,O$2,0)*$E1815)</f>
        <v>0</v>
      </c>
      <c r="P1815">
        <f>VLOOKUP($F1815,'(참고)타워 스텟 가치'!$B$2:$L$6,P$2,0)+(VLOOKUP($F1815,'(참고)타워 스텟 가치'!$B$2:$L$6,P$2,0)*$E1815)</f>
        <v>102.34000000000069</v>
      </c>
      <c r="Q1815">
        <f>SUM('스테이지별 몬스터 스텟'!H1815*'(참고)타워 스텟 가치'!$Q$17,'스테이지별 몬스터 스텟'!I1815*'(참고)타워 스텟 가치'!$R$17,'스테이지별 몬스터 스텟'!J1815*'(참고)타워 스텟 가치'!$S$17,'스테이지별 몬스터 스텟'!K1815*'(참고)타워 스텟 가치'!$T$17,'스테이지별 몬스터 스텟'!L1815*'(참고)타워 스텟 가치'!$U$17,'스테이지별 몬스터 스텟'!M1815*'(참고)타워 스텟 가치'!$V$17,'스테이지별 몬스터 스텟'!N1815*'(참고)타워 스텟 가치'!$W$17,'스테이지별 몬스터 스텟'!O1815*'(참고)타워 스텟 가치'!$X$17,'스테이지별 몬스터 스텟'!P1815*'(참고)타워 스텟 가치'!$Y$17)</f>
        <v>1108188.6900000074</v>
      </c>
      <c r="R1815">
        <v>1</v>
      </c>
      <c r="S1815">
        <f>VLOOKUP($F1815,'(참고)타워 스텟 가치'!$B$7:$L$11,S$2,0)+(VLOOKUP($F1815,'(참고)타워 스텟 가치'!$B$7:$L$11,S$2,0)*$E1815)</f>
        <v>365.50000000000244</v>
      </c>
      <c r="T1815">
        <f>VLOOKUP($F1815,'(참고)타워 스텟 가치'!$B$7:$L$11,T$2,0)+(VLOOKUP($F1815,'(참고)타워 스텟 가치'!$B$7:$L$11,T$2,0)*$E1815)</f>
        <v>657.90000000000441</v>
      </c>
      <c r="U1815">
        <f>VLOOKUP($F1815,'(참고)타워 스텟 가치'!$B$7:$L$11,U$2,0)+(VLOOKUP($F1815,'(참고)타워 스텟 가치'!$B$7:$L$11,U$2,0)*$E1815)</f>
        <v>731000.00000000489</v>
      </c>
      <c r="V1815">
        <f>VLOOKUP($F1815,'(참고)타워 스텟 가치'!$B$7:$L$11,V$2,0)+(VLOOKUP($F1815,'(참고)타워 스텟 가치'!$B$7:$L$11,V$2,0)*$E1815)</f>
        <v>4386.0000000000291</v>
      </c>
      <c r="W1815">
        <f>VLOOKUP($F1815,'(참고)타워 스텟 가치'!$B$7:$L$11,W$2,0)+(VLOOKUP($F1815,'(참고)타워 스텟 가치'!$B$7:$L$11,W$2,0)*$E1815)</f>
        <v>73.100000000000492</v>
      </c>
      <c r="X1815">
        <f>VLOOKUP($F1815,'(참고)타워 스텟 가치'!$B$7:$L$11,X$2,0)+(VLOOKUP($F1815,'(참고)타워 스텟 가치'!$B$7:$L$11,X$2,0)*$E1815)</f>
        <v>43.860000000000291</v>
      </c>
      <c r="Y1815">
        <f>VLOOKUP($F1815,'(참고)타워 스텟 가치'!$B$7:$L$11,Y$2,0)+(VLOOKUP($F1815,'(참고)타워 스텟 가치'!$B$7:$L$11,Y$2,0)*$E1815)</f>
        <v>0</v>
      </c>
      <c r="Z1815">
        <f>VLOOKUP($F1815,'(참고)타워 스텟 가치'!$B$7:$L$11,Z$2,0)+(VLOOKUP($F1815,'(참고)타워 스텟 가치'!$B$7:$L$11,Z$2,0)*$E1815)</f>
        <v>0</v>
      </c>
      <c r="AA1815">
        <f>VLOOKUP($F1815,'(참고)타워 스텟 가치'!$B$7:$L$11,AA$2,0)+(VLOOKUP($F1815,'(참고)타워 스텟 가치'!$B$7:$L$11,AA$2,0)*$E1815)</f>
        <v>102.34000000000069</v>
      </c>
      <c r="AB1815">
        <f>SUM('스테이지별 몬스터 스텟'!S1815*'(참고)타워 스텟 가치'!$Q$17,'스테이지별 몬스터 스텟'!T1815*'(참고)타워 스텟 가치'!$R$17,'스테이지별 몬스터 스텟'!U1815*'(참고)타워 스텟 가치'!$S$17,'스테이지별 몬스터 스텟'!V1815*'(참고)타워 스텟 가치'!$T$17,'스테이지별 몬스터 스텟'!W1815*'(참고)타워 스텟 가치'!$U$17,'스테이지별 몬스터 스텟'!X1815*'(참고)타워 스텟 가치'!$V$17,'스테이지별 몬스터 스텟'!Y1815*'(참고)타워 스텟 가치'!$W$17,'스테이지별 몬스터 스텟'!Z1815*'(참고)타워 스텟 가치'!$X$17,'스테이지별 몬스터 스텟'!AA1815*'(참고)타워 스텟 가치'!$Y$17)</f>
        <v>1107384.5900000075</v>
      </c>
      <c r="AC1815">
        <v>2</v>
      </c>
      <c r="AD1815">
        <f>VLOOKUP($F1815,'(참고)타워 스텟 가치'!$B$12:$L$16,AD$2,0)+(VLOOKUP($F1815,'(참고)타워 스텟 가치'!$B$12:$L$16,AD$2,0)*$E1815)</f>
        <v>365.50000000000244</v>
      </c>
      <c r="AE1815">
        <f>VLOOKUP($F1815,'(참고)타워 스텟 가치'!$B$12:$L$16,AE$2,0)+(VLOOKUP($F1815,'(참고)타워 스텟 가치'!$B$12:$L$16,AE$2,0)*$E1815)</f>
        <v>438.60000000000298</v>
      </c>
      <c r="AF1815">
        <f>VLOOKUP($F1815,'(참고)타워 스텟 가치'!$B$12:$L$16,AF$2,0)+(VLOOKUP($F1815,'(참고)타워 스텟 가치'!$B$12:$L$16,AF$2,0)*$E1815)</f>
        <v>731000.00000000489</v>
      </c>
      <c r="AG1815">
        <f>VLOOKUP($F1815,'(참고)타워 스텟 가치'!$B$12:$L$16,AG$2,0)+(VLOOKUP($F1815,'(참고)타워 스텟 가치'!$B$12:$L$16,AG$2,0)*$E1815)</f>
        <v>2193.0000000000146</v>
      </c>
      <c r="AH1815">
        <f>VLOOKUP($F1815,'(참고)타워 스텟 가치'!$B$12:$L$16,AH$2,0)+(VLOOKUP($F1815,'(참고)타워 스텟 가치'!$B$12:$L$16,AH$2,0)*$E1815)</f>
        <v>73.100000000000492</v>
      </c>
      <c r="AI1815">
        <f>VLOOKUP($F1815,'(참고)타워 스텟 가치'!$B$12:$L$16,AI$2,0)+(VLOOKUP($F1815,'(참고)타워 스텟 가치'!$B$12:$L$16,AI$2,0)*$E1815)</f>
        <v>43.860000000000291</v>
      </c>
      <c r="AJ1815">
        <f>VLOOKUP($F1815,'(참고)타워 스텟 가치'!$B$12:$L$16,AJ$2,0)+(VLOOKUP($F1815,'(참고)타워 스텟 가치'!$B$12:$L$16,AJ$2,0)*$E1815)</f>
        <v>0</v>
      </c>
      <c r="AK1815">
        <f>VLOOKUP($F1815,'(참고)타워 스텟 가치'!$B$12:$L$16,AK$2,0)+(VLOOKUP($F1815,'(참고)타워 스텟 가치'!$B$12:$L$16,AK$2,0)*$E1815)</f>
        <v>0</v>
      </c>
      <c r="AL1815">
        <f>VLOOKUP($F1815,'(참고)타워 스텟 가치'!$B$12:$L$16,AL$2,0)+(VLOOKUP($F1815,'(참고)타워 스텟 가치'!$B$12:$L$16,AL$2,0)*$E1815)</f>
        <v>204.68000000000137</v>
      </c>
      <c r="AM1815">
        <f>SUM('스테이지별 몬스터 스텟'!AD1815*'(참고)타워 스텟 가치'!$Q$17,'스테이지별 몬스터 스텟'!AE1815*'(참고)타워 스텟 가치'!$R$17,'스테이지별 몬스터 스텟'!AF1815*'(참고)타워 스텟 가치'!$S$17,'스테이지별 몬스터 스텟'!AG1815*'(참고)타워 스텟 가치'!$T$17,'스테이지별 몬스터 스텟'!AH1815*'(참고)타워 스텟 가치'!$U$17,'스테이지별 몬스터 스텟'!AI1815*'(참고)타워 스텟 가치'!$V$17,'스테이지별 몬스터 스텟'!AJ1815*'(참고)타워 스텟 가치'!$W$17,'스테이지별 몬스터 스텟'!AK1815*'(참고)타워 스텟 가치'!$X$17,'스테이지별 몬스터 스텟'!AL1815*'(참고)타워 스텟 가치'!$Y$17)</f>
        <v>1102874.3200000075</v>
      </c>
      <c r="AN1815">
        <v>3</v>
      </c>
    </row>
    <row r="1816" spans="3:40" x14ac:dyDescent="0.3">
      <c r="C1816">
        <v>2</v>
      </c>
      <c r="D1816">
        <f t="shared" si="86"/>
        <v>363</v>
      </c>
      <c r="E1816" s="52">
        <f>VLOOKUP(D1816,'스테이지별 난이도 설정'!B:C,2,0)</f>
        <v>145.20000000000098</v>
      </c>
      <c r="F1816" t="str">
        <f t="shared" si="87"/>
        <v>레어</v>
      </c>
      <c r="G1816">
        <f t="shared" si="85"/>
        <v>6</v>
      </c>
      <c r="H1816">
        <f>VLOOKUP($F1816,'(참고)타워 스텟 가치'!$B$2:$L$6,H$2,0)+(VLOOKUP($F1816,'(참고)타워 스텟 가치'!$B$2:$L$6,H$2,0)*$E1816)</f>
        <v>1644.7500000000111</v>
      </c>
      <c r="I1816">
        <f>VLOOKUP($F1816,'(참고)타워 스텟 가치'!$B$2:$L$6,I$2,0)+(VLOOKUP($F1816,'(참고)타워 스텟 가치'!$B$2:$L$6,I$2,0)*$E1816)</f>
        <v>328.95000000000221</v>
      </c>
      <c r="J1816">
        <f>VLOOKUP($F1816,'(참고)타워 스텟 가치'!$B$2:$L$6,J$2,0)+(VLOOKUP($F1816,'(참고)타워 스텟 가치'!$B$2:$L$6,J$2,0)*$E1816)</f>
        <v>731000.00000000489</v>
      </c>
      <c r="K1816">
        <f>VLOOKUP($F1816,'(참고)타워 스텟 가치'!$B$2:$L$6,K$2,0)+(VLOOKUP($F1816,'(참고)타워 스텟 가치'!$B$2:$L$6,K$2,0)*$E1816)</f>
        <v>6579.0000000000446</v>
      </c>
      <c r="L1816">
        <f>VLOOKUP($F1816,'(참고)타워 스텟 가치'!$B$2:$L$6,L$2,0)+(VLOOKUP($F1816,'(참고)타워 스텟 가치'!$B$2:$L$6,L$2,0)*$E1816)</f>
        <v>109.65000000000074</v>
      </c>
      <c r="M1816">
        <f>VLOOKUP($F1816,'(참고)타워 스텟 가치'!$B$2:$L$6,M$2,0)+(VLOOKUP($F1816,'(참고)타워 스텟 가치'!$B$2:$L$6,M$2,0)*$E1816)</f>
        <v>43.860000000000291</v>
      </c>
      <c r="N1816">
        <f>VLOOKUP($F1816,'(참고)타워 스텟 가치'!$B$2:$L$6,N$2,0)+(VLOOKUP($F1816,'(참고)타워 스텟 가치'!$B$2:$L$6,N$2,0)*$E1816)</f>
        <v>0</v>
      </c>
      <c r="O1816">
        <f>VLOOKUP($F1816,'(참고)타워 스텟 가치'!$B$2:$L$6,O$2,0)+(VLOOKUP($F1816,'(참고)타워 스텟 가치'!$B$2:$L$6,O$2,0)*$E1816)</f>
        <v>0</v>
      </c>
      <c r="P1816">
        <f>VLOOKUP($F1816,'(참고)타워 스텟 가치'!$B$2:$L$6,P$2,0)+(VLOOKUP($F1816,'(참고)타워 스텟 가치'!$B$2:$L$6,P$2,0)*$E1816)</f>
        <v>102.34000000000069</v>
      </c>
      <c r="Q1816">
        <f>SUM('스테이지별 몬스터 스텟'!H1816*'(참고)타워 스텟 가치'!$Q$17,'스테이지별 몬스터 스텟'!I1816*'(참고)타워 스텟 가치'!$R$17,'스테이지별 몬스터 스텟'!J1816*'(참고)타워 스텟 가치'!$S$17,'스테이지별 몬스터 스텟'!K1816*'(참고)타워 스텟 가치'!$T$17,'스테이지별 몬스터 스텟'!L1816*'(참고)타워 스텟 가치'!$U$17,'스테이지별 몬스터 스텟'!M1816*'(참고)타워 스텟 가치'!$V$17,'스테이지별 몬스터 스텟'!N1816*'(참고)타워 스텟 가치'!$W$17,'스테이지별 몬스터 스텟'!O1816*'(참고)타워 스텟 가치'!$X$17,'스테이지별 몬스터 스텟'!P1816*'(참고)타워 스텟 가치'!$Y$17)</f>
        <v>1113908.7650000076</v>
      </c>
      <c r="R1816">
        <v>1</v>
      </c>
      <c r="S1816">
        <f>VLOOKUP($F1816,'(참고)타워 스텟 가치'!$B$7:$L$11,S$2,0)+(VLOOKUP($F1816,'(참고)타워 스텟 가치'!$B$7:$L$11,S$2,0)*$E1816)</f>
        <v>548.25000000000364</v>
      </c>
      <c r="T1816">
        <f>VLOOKUP($F1816,'(참고)타워 스텟 가치'!$B$7:$L$11,T$2,0)+(VLOOKUP($F1816,'(참고)타워 스텟 가치'!$B$7:$L$11,T$2,0)*$E1816)</f>
        <v>986.85000000000662</v>
      </c>
      <c r="U1816">
        <f>VLOOKUP($F1816,'(참고)타워 스텟 가치'!$B$7:$L$11,U$2,0)+(VLOOKUP($F1816,'(참고)타워 스텟 가치'!$B$7:$L$11,U$2,0)*$E1816)</f>
        <v>731000.00000000489</v>
      </c>
      <c r="V1816">
        <f>VLOOKUP($F1816,'(참고)타워 스텟 가치'!$B$7:$L$11,V$2,0)+(VLOOKUP($F1816,'(참고)타워 스텟 가치'!$B$7:$L$11,V$2,0)*$E1816)</f>
        <v>6579.0000000000446</v>
      </c>
      <c r="W1816">
        <f>VLOOKUP($F1816,'(참고)타워 스텟 가치'!$B$7:$L$11,W$2,0)+(VLOOKUP($F1816,'(참고)타워 스텟 가치'!$B$7:$L$11,W$2,0)*$E1816)</f>
        <v>109.65000000000074</v>
      </c>
      <c r="X1816">
        <f>VLOOKUP($F1816,'(참고)타워 스텟 가치'!$B$7:$L$11,X$2,0)+(VLOOKUP($F1816,'(참고)타워 스텟 가치'!$B$7:$L$11,X$2,0)*$E1816)</f>
        <v>43.860000000000291</v>
      </c>
      <c r="Y1816">
        <f>VLOOKUP($F1816,'(참고)타워 스텟 가치'!$B$7:$L$11,Y$2,0)+(VLOOKUP($F1816,'(참고)타워 스텟 가치'!$B$7:$L$11,Y$2,0)*$E1816)</f>
        <v>0</v>
      </c>
      <c r="Z1816">
        <f>VLOOKUP($F1816,'(참고)타워 스텟 가치'!$B$7:$L$11,Z$2,0)+(VLOOKUP($F1816,'(참고)타워 스텟 가치'!$B$7:$L$11,Z$2,0)*$E1816)</f>
        <v>0</v>
      </c>
      <c r="AA1816">
        <f>VLOOKUP($F1816,'(참고)타워 스텟 가치'!$B$7:$L$11,AA$2,0)+(VLOOKUP($F1816,'(참고)타워 스텟 가치'!$B$7:$L$11,AA$2,0)*$E1816)</f>
        <v>102.34000000000069</v>
      </c>
      <c r="AB1816">
        <f>SUM('스테이지별 몬스터 스텟'!S1816*'(참고)타워 스텟 가치'!$Q$17,'스테이지별 몬스터 스텟'!T1816*'(참고)타워 스텟 가치'!$R$17,'스테이지별 몬스터 스텟'!U1816*'(참고)타워 스텟 가치'!$S$17,'스테이지별 몬스터 스텟'!V1816*'(참고)타워 스텟 가치'!$T$17,'스테이지별 몬스터 스텟'!W1816*'(참고)타워 스텟 가치'!$U$17,'스테이지별 몬스터 스텟'!X1816*'(참고)타워 스텟 가치'!$V$17,'스테이지별 몬스터 스텟'!Y1816*'(참고)타워 스텟 가치'!$W$17,'스테이지별 몬스터 스텟'!Z1816*'(참고)타워 스텟 가치'!$X$17,'스테이지별 몬스터 스텟'!AA1816*'(참고)타워 스텟 가치'!$Y$17)</f>
        <v>1112702.6150000074</v>
      </c>
      <c r="AC1816">
        <v>2</v>
      </c>
      <c r="AD1816">
        <f>VLOOKUP($F1816,'(참고)타워 스텟 가치'!$B$12:$L$16,AD$2,0)+(VLOOKUP($F1816,'(참고)타워 스텟 가치'!$B$12:$L$16,AD$2,0)*$E1816)</f>
        <v>548.25000000000364</v>
      </c>
      <c r="AE1816">
        <f>VLOOKUP($F1816,'(참고)타워 스텟 가치'!$B$12:$L$16,AE$2,0)+(VLOOKUP($F1816,'(참고)타워 스텟 가치'!$B$12:$L$16,AE$2,0)*$E1816)</f>
        <v>657.90000000000441</v>
      </c>
      <c r="AF1816">
        <f>VLOOKUP($F1816,'(참고)타워 스텟 가치'!$B$12:$L$16,AF$2,0)+(VLOOKUP($F1816,'(참고)타워 스텟 가치'!$B$12:$L$16,AF$2,0)*$E1816)</f>
        <v>731000.00000000489</v>
      </c>
      <c r="AG1816">
        <f>VLOOKUP($F1816,'(참고)타워 스텟 가치'!$B$12:$L$16,AG$2,0)+(VLOOKUP($F1816,'(참고)타워 스텟 가치'!$B$12:$L$16,AG$2,0)*$E1816)</f>
        <v>3289.5000000000223</v>
      </c>
      <c r="AH1816">
        <f>VLOOKUP($F1816,'(참고)타워 스텟 가치'!$B$12:$L$16,AH$2,0)+(VLOOKUP($F1816,'(참고)타워 스텟 가치'!$B$12:$L$16,AH$2,0)*$E1816)</f>
        <v>109.65000000000074</v>
      </c>
      <c r="AI1816">
        <f>VLOOKUP($F1816,'(참고)타워 스텟 가치'!$B$12:$L$16,AI$2,0)+(VLOOKUP($F1816,'(참고)타워 스텟 가치'!$B$12:$L$16,AI$2,0)*$E1816)</f>
        <v>43.860000000000291</v>
      </c>
      <c r="AJ1816">
        <f>VLOOKUP($F1816,'(참고)타워 스텟 가치'!$B$12:$L$16,AJ$2,0)+(VLOOKUP($F1816,'(참고)타워 스텟 가치'!$B$12:$L$16,AJ$2,0)*$E1816)</f>
        <v>0</v>
      </c>
      <c r="AK1816">
        <f>VLOOKUP($F1816,'(참고)타워 스텟 가치'!$B$12:$L$16,AK$2,0)+(VLOOKUP($F1816,'(참고)타워 스텟 가치'!$B$12:$L$16,AK$2,0)*$E1816)</f>
        <v>0</v>
      </c>
      <c r="AL1816">
        <f>VLOOKUP($F1816,'(참고)타워 스텟 가치'!$B$12:$L$16,AL$2,0)+(VLOOKUP($F1816,'(참고)타워 스텟 가치'!$B$12:$L$16,AL$2,0)*$E1816)</f>
        <v>204.68000000000137</v>
      </c>
      <c r="AM1816">
        <f>SUM('스테이지별 몬스터 스텟'!AD1816*'(참고)타워 스텟 가치'!$Q$17,'스테이지별 몬스터 스텟'!AE1816*'(참고)타워 스텟 가치'!$R$17,'스테이지별 몬스터 스텟'!AF1816*'(참고)타워 스텟 가치'!$S$17,'스테이지별 몬스터 스텟'!AG1816*'(참고)타워 스텟 가치'!$T$17,'스테이지별 몬스터 스텟'!AH1816*'(참고)타워 스텟 가치'!$U$17,'스테이지별 몬스터 스텟'!AI1816*'(참고)타워 스텟 가치'!$V$17,'스테이지별 몬스터 스텟'!AJ1816*'(참고)타워 스텟 가치'!$W$17,'스테이지별 몬스터 스텟'!AK1816*'(참고)타워 스텟 가치'!$X$17,'스테이지별 몬스터 스텟'!AL1816*'(참고)타워 스텟 가치'!$Y$17)</f>
        <v>1105834.8700000078</v>
      </c>
      <c r="AN1816">
        <v>3</v>
      </c>
    </row>
    <row r="1817" spans="3:40" x14ac:dyDescent="0.3">
      <c r="C1817">
        <v>3</v>
      </c>
      <c r="D1817">
        <f t="shared" si="86"/>
        <v>363</v>
      </c>
      <c r="E1817" s="52">
        <f>VLOOKUP(D1817,'스테이지별 난이도 설정'!B:C,2,0)</f>
        <v>145.20000000000098</v>
      </c>
      <c r="F1817" t="str">
        <f t="shared" si="87"/>
        <v>에픽</v>
      </c>
      <c r="G1817">
        <f t="shared" si="85"/>
        <v>6</v>
      </c>
      <c r="H1817">
        <f>VLOOKUP($F1817,'(참고)타워 스텟 가치'!$B$2:$L$6,H$2,0)+(VLOOKUP($F1817,'(참고)타워 스텟 가치'!$B$2:$L$6,H$2,0)*$E1817)</f>
        <v>2467.1250000000164</v>
      </c>
      <c r="I1817">
        <f>VLOOKUP($F1817,'(참고)타워 스텟 가치'!$B$2:$L$6,I$2,0)+(VLOOKUP($F1817,'(참고)타워 스텟 가치'!$B$2:$L$6,I$2,0)*$E1817)</f>
        <v>493.42500000000331</v>
      </c>
      <c r="J1817">
        <f>VLOOKUP($F1817,'(참고)타워 스텟 가치'!$B$2:$L$6,J$2,0)+(VLOOKUP($F1817,'(참고)타워 스텟 가치'!$B$2:$L$6,J$2,0)*$E1817)</f>
        <v>731000.00000000489</v>
      </c>
      <c r="K1817">
        <f>VLOOKUP($F1817,'(참고)타워 스텟 가치'!$B$2:$L$6,K$2,0)+(VLOOKUP($F1817,'(참고)타워 스텟 가치'!$B$2:$L$6,K$2,0)*$E1817)</f>
        <v>9868.5000000000655</v>
      </c>
      <c r="L1817">
        <f>VLOOKUP($F1817,'(참고)타워 스텟 가치'!$B$2:$L$6,L$2,0)+(VLOOKUP($F1817,'(참고)타워 스텟 가치'!$B$2:$L$6,L$2,0)*$E1817)</f>
        <v>164.4750000000011</v>
      </c>
      <c r="M1817">
        <f>VLOOKUP($F1817,'(참고)타워 스텟 가치'!$B$2:$L$6,M$2,0)+(VLOOKUP($F1817,'(참고)타워 스텟 가치'!$B$2:$L$6,M$2,0)*$E1817)</f>
        <v>43.860000000000291</v>
      </c>
      <c r="N1817">
        <f>VLOOKUP($F1817,'(참고)타워 스텟 가치'!$B$2:$L$6,N$2,0)+(VLOOKUP($F1817,'(참고)타워 스텟 가치'!$B$2:$L$6,N$2,0)*$E1817)</f>
        <v>0</v>
      </c>
      <c r="O1817">
        <f>VLOOKUP($F1817,'(참고)타워 스텟 가치'!$B$2:$L$6,O$2,0)+(VLOOKUP($F1817,'(참고)타워 스텟 가치'!$B$2:$L$6,O$2,0)*$E1817)</f>
        <v>0</v>
      </c>
      <c r="P1817">
        <f>VLOOKUP($F1817,'(참고)타워 스텟 가치'!$B$2:$L$6,P$2,0)+(VLOOKUP($F1817,'(참고)타워 스텟 가치'!$B$2:$L$6,P$2,0)*$E1817)</f>
        <v>102.34000000000069</v>
      </c>
      <c r="Q1817">
        <f>SUM('스테이지별 몬스터 스텟'!H1817*'(참고)타워 스텟 가치'!$Q$17,'스테이지별 몬스터 스텟'!I1817*'(참고)타워 스텟 가치'!$R$17,'스테이지별 몬스터 스텟'!J1817*'(참고)타워 스텟 가치'!$S$17,'스테이지별 몬스터 스텟'!K1817*'(참고)타워 스텟 가치'!$T$17,'스테이지별 몬스터 스텟'!L1817*'(참고)타워 스텟 가치'!$U$17,'스테이지별 몬스터 스텟'!M1817*'(참고)타워 스텟 가치'!$V$17,'스테이지별 몬스터 스텟'!N1817*'(참고)타워 스텟 가치'!$W$17,'스테이지별 몬스터 스텟'!O1817*'(참고)타워 스텟 가치'!$X$17,'스테이지별 몬스터 스텟'!P1817*'(참고)타워 스텟 가치'!$Y$17)</f>
        <v>1122488.8775000076</v>
      </c>
      <c r="R1817">
        <v>1</v>
      </c>
      <c r="S1817">
        <f>VLOOKUP($F1817,'(참고)타워 스텟 가치'!$B$7:$L$11,S$2,0)+(VLOOKUP($F1817,'(참고)타워 스텟 가치'!$B$7:$L$11,S$2,0)*$E1817)</f>
        <v>822.37500000000557</v>
      </c>
      <c r="T1817">
        <f>VLOOKUP($F1817,'(참고)타워 스텟 가치'!$B$7:$L$11,T$2,0)+(VLOOKUP($F1817,'(참고)타워 스텟 가치'!$B$7:$L$11,T$2,0)*$E1817)</f>
        <v>1480.2750000000099</v>
      </c>
      <c r="U1817">
        <f>VLOOKUP($F1817,'(참고)타워 스텟 가치'!$B$7:$L$11,U$2,0)+(VLOOKUP($F1817,'(참고)타워 스텟 가치'!$B$7:$L$11,U$2,0)*$E1817)</f>
        <v>731000.00000000489</v>
      </c>
      <c r="V1817">
        <f>VLOOKUP($F1817,'(참고)타워 스텟 가치'!$B$7:$L$11,V$2,0)+(VLOOKUP($F1817,'(참고)타워 스텟 가치'!$B$7:$L$11,V$2,0)*$E1817)</f>
        <v>9868.5000000000655</v>
      </c>
      <c r="W1817">
        <f>VLOOKUP($F1817,'(참고)타워 스텟 가치'!$B$7:$L$11,W$2,0)+(VLOOKUP($F1817,'(참고)타워 스텟 가치'!$B$7:$L$11,W$2,0)*$E1817)</f>
        <v>164.4750000000011</v>
      </c>
      <c r="X1817">
        <f>VLOOKUP($F1817,'(참고)타워 스텟 가치'!$B$7:$L$11,X$2,0)+(VLOOKUP($F1817,'(참고)타워 스텟 가치'!$B$7:$L$11,X$2,0)*$E1817)</f>
        <v>43.860000000000291</v>
      </c>
      <c r="Y1817">
        <f>VLOOKUP($F1817,'(참고)타워 스텟 가치'!$B$7:$L$11,Y$2,0)+(VLOOKUP($F1817,'(참고)타워 스텟 가치'!$B$7:$L$11,Y$2,0)*$E1817)</f>
        <v>0</v>
      </c>
      <c r="Z1817">
        <f>VLOOKUP($F1817,'(참고)타워 스텟 가치'!$B$7:$L$11,Z$2,0)+(VLOOKUP($F1817,'(참고)타워 스텟 가치'!$B$7:$L$11,Z$2,0)*$E1817)</f>
        <v>0</v>
      </c>
      <c r="AA1817">
        <f>VLOOKUP($F1817,'(참고)타워 스텟 가치'!$B$7:$L$11,AA$2,0)+(VLOOKUP($F1817,'(참고)타워 스텟 가치'!$B$7:$L$11,AA$2,0)*$E1817)</f>
        <v>102.34000000000069</v>
      </c>
      <c r="AB1817">
        <f>SUM('스테이지별 몬스터 스텟'!S1817*'(참고)타워 스텟 가치'!$Q$17,'스테이지별 몬스터 스텟'!T1817*'(참고)타워 스텟 가치'!$R$17,'스테이지별 몬스터 스텟'!U1817*'(참고)타워 스텟 가치'!$S$17,'스테이지별 몬스터 스텟'!V1817*'(참고)타워 스텟 가치'!$T$17,'스테이지별 몬스터 스텟'!W1817*'(참고)타워 스텟 가치'!$U$17,'스테이지별 몬스터 스텟'!X1817*'(참고)타워 스텟 가치'!$V$17,'스테이지별 몬스터 스텟'!Y1817*'(참고)타워 스텟 가치'!$W$17,'스테이지별 몬스터 스텟'!Z1817*'(참고)타워 스텟 가치'!$X$17,'스테이지별 몬스터 스텟'!AA1817*'(참고)타워 스텟 가치'!$Y$17)</f>
        <v>1120679.6525000078</v>
      </c>
      <c r="AC1817">
        <v>2</v>
      </c>
      <c r="AD1817">
        <f>VLOOKUP($F1817,'(참고)타워 스텟 가치'!$B$12:$L$16,AD$2,0)+(VLOOKUP($F1817,'(참고)타워 스텟 가치'!$B$12:$L$16,AD$2,0)*$E1817)</f>
        <v>822.37500000000557</v>
      </c>
      <c r="AE1817">
        <f>VLOOKUP($F1817,'(참고)타워 스텟 가치'!$B$12:$L$16,AE$2,0)+(VLOOKUP($F1817,'(참고)타워 스텟 가치'!$B$12:$L$16,AE$2,0)*$E1817)</f>
        <v>986.85000000000662</v>
      </c>
      <c r="AF1817">
        <f>VLOOKUP($F1817,'(참고)타워 스텟 가치'!$B$12:$L$16,AF$2,0)+(VLOOKUP($F1817,'(참고)타워 스텟 가치'!$B$12:$L$16,AF$2,0)*$E1817)</f>
        <v>731000.00000000489</v>
      </c>
      <c r="AG1817">
        <f>VLOOKUP($F1817,'(참고)타워 스텟 가치'!$B$12:$L$16,AG$2,0)+(VLOOKUP($F1817,'(참고)타워 스텟 가치'!$B$12:$L$16,AG$2,0)*$E1817)</f>
        <v>4934.2500000000327</v>
      </c>
      <c r="AH1817">
        <f>VLOOKUP($F1817,'(참고)타워 스텟 가치'!$B$12:$L$16,AH$2,0)+(VLOOKUP($F1817,'(참고)타워 스텟 가치'!$B$12:$L$16,AH$2,0)*$E1817)</f>
        <v>164.4750000000011</v>
      </c>
      <c r="AI1817">
        <f>VLOOKUP($F1817,'(참고)타워 스텟 가치'!$B$12:$L$16,AI$2,0)+(VLOOKUP($F1817,'(참고)타워 스텟 가치'!$B$12:$L$16,AI$2,0)*$E1817)</f>
        <v>43.860000000000291</v>
      </c>
      <c r="AJ1817">
        <f>VLOOKUP($F1817,'(참고)타워 스텟 가치'!$B$12:$L$16,AJ$2,0)+(VLOOKUP($F1817,'(참고)타워 스텟 가치'!$B$12:$L$16,AJ$2,0)*$E1817)</f>
        <v>0</v>
      </c>
      <c r="AK1817">
        <f>VLOOKUP($F1817,'(참고)타워 스텟 가치'!$B$12:$L$16,AK$2,0)+(VLOOKUP($F1817,'(참고)타워 스텟 가치'!$B$12:$L$16,AK$2,0)*$E1817)</f>
        <v>0</v>
      </c>
      <c r="AL1817">
        <f>VLOOKUP($F1817,'(참고)타워 스텟 가치'!$B$12:$L$16,AL$2,0)+(VLOOKUP($F1817,'(참고)타워 스텟 가치'!$B$12:$L$16,AL$2,0)*$E1817)</f>
        <v>204.68000000000137</v>
      </c>
      <c r="AM1817">
        <f>SUM('스테이지별 몬스터 스텟'!AD1817*'(참고)타워 스텟 가치'!$Q$17,'스테이지별 몬스터 스텟'!AE1817*'(참고)타워 스텟 가치'!$R$17,'스테이지별 몬스터 스텟'!AF1817*'(참고)타워 스텟 가치'!$S$17,'스테이지별 몬스터 스텟'!AG1817*'(참고)타워 스텟 가치'!$T$17,'스테이지별 몬스터 스텟'!AH1817*'(참고)타워 스텟 가치'!$U$17,'스테이지별 몬스터 스텟'!AI1817*'(참고)타워 스텟 가치'!$V$17,'스테이지별 몬스터 스텟'!AJ1817*'(참고)타워 스텟 가치'!$W$17,'스테이지별 몬스터 스텟'!AK1817*'(참고)타워 스텟 가치'!$X$17,'스테이지별 몬스터 스텟'!AL1817*'(참고)타워 스텟 가치'!$Y$17)</f>
        <v>1110275.6950000075</v>
      </c>
      <c r="AN1817">
        <v>3</v>
      </c>
    </row>
    <row r="1818" spans="3:40" x14ac:dyDescent="0.3">
      <c r="C1818">
        <v>4</v>
      </c>
      <c r="D1818">
        <f t="shared" si="86"/>
        <v>363</v>
      </c>
      <c r="E1818" s="52">
        <f>VLOOKUP(D1818,'스테이지별 난이도 설정'!B:C,2,0)</f>
        <v>145.20000000000098</v>
      </c>
      <c r="F1818" t="str">
        <f t="shared" si="87"/>
        <v>유니크</v>
      </c>
      <c r="G1818">
        <f t="shared" si="85"/>
        <v>6</v>
      </c>
      <c r="H1818">
        <f>VLOOKUP($F1818,'(참고)타워 스텟 가치'!$B$2:$L$6,H$2,0)+(VLOOKUP($F1818,'(참고)타워 스텟 가치'!$B$2:$L$6,H$2,0)*$E1818)</f>
        <v>3700.687500000025</v>
      </c>
      <c r="I1818">
        <f>VLOOKUP($F1818,'(참고)타워 스텟 가치'!$B$2:$L$6,I$2,0)+(VLOOKUP($F1818,'(참고)타워 스텟 가치'!$B$2:$L$6,I$2,0)*$E1818)</f>
        <v>740.13750000000493</v>
      </c>
      <c r="J1818">
        <f>VLOOKUP($F1818,'(참고)타워 스텟 가치'!$B$2:$L$6,J$2,0)+(VLOOKUP($F1818,'(참고)타워 스텟 가치'!$B$2:$L$6,J$2,0)*$E1818)</f>
        <v>731000.00000000489</v>
      </c>
      <c r="K1818">
        <f>VLOOKUP($F1818,'(참고)타워 스텟 가치'!$B$2:$L$6,K$2,0)+(VLOOKUP($F1818,'(참고)타워 스텟 가치'!$B$2:$L$6,K$2,0)*$E1818)</f>
        <v>14802.7500000001</v>
      </c>
      <c r="L1818">
        <f>VLOOKUP($F1818,'(참고)타워 스텟 가치'!$B$2:$L$6,L$2,0)+(VLOOKUP($F1818,'(참고)타워 스텟 가치'!$B$2:$L$6,L$2,0)*$E1818)</f>
        <v>246.71250000000165</v>
      </c>
      <c r="M1818">
        <f>VLOOKUP($F1818,'(참고)타워 스텟 가치'!$B$2:$L$6,M$2,0)+(VLOOKUP($F1818,'(참고)타워 스텟 가치'!$B$2:$L$6,M$2,0)*$E1818)</f>
        <v>43.860000000000291</v>
      </c>
      <c r="N1818">
        <f>VLOOKUP($F1818,'(참고)타워 스텟 가치'!$B$2:$L$6,N$2,0)+(VLOOKUP($F1818,'(참고)타워 스텟 가치'!$B$2:$L$6,N$2,0)*$E1818)</f>
        <v>0</v>
      </c>
      <c r="O1818">
        <f>VLOOKUP($F1818,'(참고)타워 스텟 가치'!$B$2:$L$6,O$2,0)+(VLOOKUP($F1818,'(참고)타워 스텟 가치'!$B$2:$L$6,O$2,0)*$E1818)</f>
        <v>0</v>
      </c>
      <c r="P1818">
        <f>VLOOKUP($F1818,'(참고)타워 스텟 가치'!$B$2:$L$6,P$2,0)+(VLOOKUP($F1818,'(참고)타워 스텟 가치'!$B$2:$L$6,P$2,0)*$E1818)</f>
        <v>146.20000000000098</v>
      </c>
      <c r="Q1818">
        <f>SUM('스테이지별 몬스터 스텟'!H1818*'(참고)타워 스텟 가치'!$Q$17,'스테이지별 몬스터 스텟'!I1818*'(참고)타워 스텟 가치'!$R$17,'스테이지별 몬스터 스텟'!J1818*'(참고)타워 스텟 가치'!$S$17,'스테이지별 몬스터 스텟'!K1818*'(참고)타워 스텟 가치'!$T$17,'스테이지별 몬스터 스텟'!L1818*'(참고)타워 스텟 가치'!$U$17,'스테이지별 몬스터 스텟'!M1818*'(참고)타워 스텟 가치'!$V$17,'스테이지별 몬스터 스텟'!N1818*'(참고)타워 스텟 가치'!$W$17,'스테이지별 몬스터 스텟'!O1818*'(참고)타워 스텟 가치'!$X$17,'스테이지별 몬스터 스텟'!P1818*'(참고)타워 스텟 가치'!$Y$17)</f>
        <v>1135446.7662500078</v>
      </c>
      <c r="R1818">
        <v>1</v>
      </c>
      <c r="S1818">
        <f>VLOOKUP($F1818,'(참고)타워 스텟 가치'!$B$7:$L$11,S$2,0)+(VLOOKUP($F1818,'(참고)타워 스텟 가치'!$B$7:$L$11,S$2,0)*$E1818)</f>
        <v>1233.5625000000082</v>
      </c>
      <c r="T1818">
        <f>VLOOKUP($F1818,'(참고)타워 스텟 가치'!$B$7:$L$11,T$2,0)+(VLOOKUP($F1818,'(참고)타워 스텟 가치'!$B$7:$L$11,T$2,0)*$E1818)</f>
        <v>2220.4125000000149</v>
      </c>
      <c r="U1818">
        <f>VLOOKUP($F1818,'(참고)타워 스텟 가치'!$B$7:$L$11,U$2,0)+(VLOOKUP($F1818,'(참고)타워 스텟 가치'!$B$7:$L$11,U$2,0)*$E1818)</f>
        <v>731000.00000000489</v>
      </c>
      <c r="V1818">
        <f>VLOOKUP($F1818,'(참고)타워 스텟 가치'!$B$7:$L$11,V$2,0)+(VLOOKUP($F1818,'(참고)타워 스텟 가치'!$B$7:$L$11,V$2,0)*$E1818)</f>
        <v>14802.7500000001</v>
      </c>
      <c r="W1818">
        <f>VLOOKUP($F1818,'(참고)타워 스텟 가치'!$B$7:$L$11,W$2,0)+(VLOOKUP($F1818,'(참고)타워 스텟 가치'!$B$7:$L$11,W$2,0)*$E1818)</f>
        <v>246.71250000000165</v>
      </c>
      <c r="X1818">
        <f>VLOOKUP($F1818,'(참고)타워 스텟 가치'!$B$7:$L$11,X$2,0)+(VLOOKUP($F1818,'(참고)타워 스텟 가치'!$B$7:$L$11,X$2,0)*$E1818)</f>
        <v>43.860000000000291</v>
      </c>
      <c r="Y1818">
        <f>VLOOKUP($F1818,'(참고)타워 스텟 가치'!$B$7:$L$11,Y$2,0)+(VLOOKUP($F1818,'(참고)타워 스텟 가치'!$B$7:$L$11,Y$2,0)*$E1818)</f>
        <v>0</v>
      </c>
      <c r="Z1818">
        <f>VLOOKUP($F1818,'(참고)타워 스텟 가치'!$B$7:$L$11,Z$2,0)+(VLOOKUP($F1818,'(참고)타워 스텟 가치'!$B$7:$L$11,Z$2,0)*$E1818)</f>
        <v>0</v>
      </c>
      <c r="AA1818">
        <f>VLOOKUP($F1818,'(참고)타워 스텟 가치'!$B$7:$L$11,AA$2,0)+(VLOOKUP($F1818,'(참고)타워 스텟 가치'!$B$7:$L$11,AA$2,0)*$E1818)</f>
        <v>146.20000000000098</v>
      </c>
      <c r="AB1818">
        <f>SUM('스테이지별 몬스터 스텟'!S1818*'(참고)타워 스텟 가치'!$Q$17,'스테이지별 몬스터 스텟'!T1818*'(참고)타워 스텟 가치'!$R$17,'스테이지별 몬스터 스텟'!U1818*'(참고)타워 스텟 가치'!$S$17,'스테이지별 몬스터 스텟'!V1818*'(참고)타워 스텟 가치'!$T$17,'스테이지별 몬스터 스텟'!W1818*'(참고)타워 스텟 가치'!$U$17,'스테이지별 몬스터 스텟'!X1818*'(참고)타워 스텟 가치'!$V$17,'스테이지별 몬스터 스텟'!Y1818*'(참고)타워 스텟 가치'!$W$17,'스테이지별 몬스터 스텟'!Z1818*'(참고)타워 스텟 가치'!$X$17,'스테이지별 몬스터 스텟'!AA1818*'(참고)타워 스텟 가치'!$Y$17)</f>
        <v>1132732.9287500079</v>
      </c>
      <c r="AC1818">
        <v>2</v>
      </c>
      <c r="AD1818">
        <f>VLOOKUP($F1818,'(참고)타워 스텟 가치'!$B$12:$L$16,AD$2,0)+(VLOOKUP($F1818,'(참고)타워 스텟 가치'!$B$12:$L$16,AD$2,0)*$E1818)</f>
        <v>1233.5625000000082</v>
      </c>
      <c r="AE1818">
        <f>VLOOKUP($F1818,'(참고)타워 스텟 가치'!$B$12:$L$16,AE$2,0)+(VLOOKUP($F1818,'(참고)타워 스텟 가치'!$B$12:$L$16,AE$2,0)*$E1818)</f>
        <v>1480.2750000000099</v>
      </c>
      <c r="AF1818">
        <f>VLOOKUP($F1818,'(참고)타워 스텟 가치'!$B$12:$L$16,AF$2,0)+(VLOOKUP($F1818,'(참고)타워 스텟 가치'!$B$12:$L$16,AF$2,0)*$E1818)</f>
        <v>731000.00000000489</v>
      </c>
      <c r="AG1818">
        <f>VLOOKUP($F1818,'(참고)타워 스텟 가치'!$B$12:$L$16,AG$2,0)+(VLOOKUP($F1818,'(참고)타워 스텟 가치'!$B$12:$L$16,AG$2,0)*$E1818)</f>
        <v>7401.37500000005</v>
      </c>
      <c r="AH1818">
        <f>VLOOKUP($F1818,'(참고)타워 스텟 가치'!$B$12:$L$16,AH$2,0)+(VLOOKUP($F1818,'(참고)타워 스텟 가치'!$B$12:$L$16,AH$2,0)*$E1818)</f>
        <v>246.71250000000165</v>
      </c>
      <c r="AI1818">
        <f>VLOOKUP($F1818,'(참고)타워 스텟 가치'!$B$12:$L$16,AI$2,0)+(VLOOKUP($F1818,'(참고)타워 스텟 가치'!$B$12:$L$16,AI$2,0)*$E1818)</f>
        <v>43.860000000000291</v>
      </c>
      <c r="AJ1818">
        <f>VLOOKUP($F1818,'(참고)타워 스텟 가치'!$B$12:$L$16,AJ$2,0)+(VLOOKUP($F1818,'(참고)타워 스텟 가치'!$B$12:$L$16,AJ$2,0)*$E1818)</f>
        <v>0</v>
      </c>
      <c r="AK1818">
        <f>VLOOKUP($F1818,'(참고)타워 스텟 가치'!$B$12:$L$16,AK$2,0)+(VLOOKUP($F1818,'(참고)타워 스텟 가치'!$B$12:$L$16,AK$2,0)*$E1818)</f>
        <v>0</v>
      </c>
      <c r="AL1818">
        <f>VLOOKUP($F1818,'(참고)타워 스텟 가치'!$B$12:$L$16,AL$2,0)+(VLOOKUP($F1818,'(참고)타워 스텟 가치'!$B$12:$L$16,AL$2,0)*$E1818)</f>
        <v>292.40000000000197</v>
      </c>
      <c r="AM1818">
        <f>SUM('스테이지별 몬스터 스텟'!AD1818*'(참고)타워 스텟 가치'!$Q$17,'스테이지별 몬스터 스텟'!AE1818*'(참고)타워 스텟 가치'!$R$17,'스테이지별 몬스터 스텟'!AF1818*'(참고)타워 스텟 가치'!$S$17,'스테이지별 몬스터 스텟'!AG1818*'(참고)타워 스텟 가치'!$T$17,'스테이지별 몬스터 스텟'!AH1818*'(참고)타워 스텟 가치'!$U$17,'스테이지별 몬스터 스텟'!AI1818*'(참고)타워 스텟 가치'!$V$17,'스테이지별 몬스터 스텟'!AJ1818*'(참고)타워 스텟 가치'!$W$17,'스테이지별 몬스터 스텟'!AK1818*'(참고)타워 스텟 가치'!$X$17,'스테이지별 몬스터 스텟'!AL1818*'(참고)타워 스텟 가치'!$Y$17)</f>
        <v>1117112.3725000077</v>
      </c>
      <c r="AN1818">
        <v>3</v>
      </c>
    </row>
    <row r="1819" spans="3:40" x14ac:dyDescent="0.3">
      <c r="C1819">
        <v>5</v>
      </c>
      <c r="D1819">
        <f t="shared" si="86"/>
        <v>363</v>
      </c>
      <c r="E1819" s="52">
        <f>VLOOKUP(D1819,'스테이지별 난이도 설정'!B:C,2,0)</f>
        <v>145.20000000000098</v>
      </c>
      <c r="F1819" t="str">
        <f t="shared" si="87"/>
        <v>스페셜</v>
      </c>
      <c r="G1819">
        <f t="shared" si="85"/>
        <v>6</v>
      </c>
      <c r="H1819">
        <f>VLOOKUP($F1819,'(참고)타워 스텟 가치'!$B$2:$L$6,H$2,0)+(VLOOKUP($F1819,'(참고)타워 스텟 가치'!$B$2:$L$6,H$2,0)*$E1819)</f>
        <v>5551.0312500000373</v>
      </c>
      <c r="I1819">
        <f>VLOOKUP($F1819,'(참고)타워 스텟 가치'!$B$2:$L$6,I$2,0)+(VLOOKUP($F1819,'(참고)타워 스텟 가치'!$B$2:$L$6,I$2,0)*$E1819)</f>
        <v>1110.2062500000075</v>
      </c>
      <c r="J1819">
        <f>VLOOKUP($F1819,'(참고)타워 스텟 가치'!$B$2:$L$6,J$2,0)+(VLOOKUP($F1819,'(참고)타워 스텟 가치'!$B$2:$L$6,J$2,0)*$E1819)</f>
        <v>731000.00000000489</v>
      </c>
      <c r="K1819">
        <f>VLOOKUP($F1819,'(참고)타워 스텟 가치'!$B$2:$L$6,K$2,0)+(VLOOKUP($F1819,'(참고)타워 스텟 가치'!$B$2:$L$6,K$2,0)*$E1819)</f>
        <v>22204.125000000149</v>
      </c>
      <c r="L1819">
        <f>VLOOKUP($F1819,'(참고)타워 스텟 가치'!$B$2:$L$6,L$2,0)+(VLOOKUP($F1819,'(참고)타워 스텟 가치'!$B$2:$L$6,L$2,0)*$E1819)</f>
        <v>370.06875000000247</v>
      </c>
      <c r="M1819">
        <f>VLOOKUP($F1819,'(참고)타워 스텟 가치'!$B$2:$L$6,M$2,0)+(VLOOKUP($F1819,'(참고)타워 스텟 가치'!$B$2:$L$6,M$2,0)*$E1819)</f>
        <v>43.860000000000291</v>
      </c>
      <c r="N1819">
        <f>VLOOKUP($F1819,'(참고)타워 스텟 가치'!$B$2:$L$6,N$2,0)+(VLOOKUP($F1819,'(참고)타워 스텟 가치'!$B$2:$L$6,N$2,0)*$E1819)</f>
        <v>0</v>
      </c>
      <c r="O1819">
        <f>VLOOKUP($F1819,'(참고)타워 스텟 가치'!$B$2:$L$6,O$2,0)+(VLOOKUP($F1819,'(참고)타워 스텟 가치'!$B$2:$L$6,O$2,0)*$E1819)</f>
        <v>0</v>
      </c>
      <c r="P1819">
        <f>VLOOKUP($F1819,'(참고)타워 스텟 가치'!$B$2:$L$6,P$2,0)+(VLOOKUP($F1819,'(참고)타워 스텟 가치'!$B$2:$L$6,P$2,0)*$E1819)</f>
        <v>146.20000000000098</v>
      </c>
      <c r="Q1819">
        <f>SUM('스테이지별 몬스터 스텟'!H1819*'(참고)타워 스텟 가치'!$Q$17,'스테이지별 몬스터 스텟'!I1819*'(참고)타워 스텟 가치'!$R$17,'스테이지별 몬스터 스텟'!J1819*'(참고)타워 스텟 가치'!$S$17,'스테이지별 몬스터 스텟'!K1819*'(참고)타워 스텟 가치'!$T$17,'스테이지별 몬스터 스텟'!L1819*'(참고)타워 스텟 가치'!$U$17,'스테이지별 몬스터 스텟'!M1819*'(참고)타워 스텟 가치'!$V$17,'스테이지별 몬스터 스텟'!N1819*'(참고)타워 스텟 가치'!$W$17,'스테이지별 몬스터 스텟'!O1819*'(참고)타워 스텟 가치'!$X$17,'스테이지별 몬스터 스텟'!P1819*'(참고)타워 스텟 가치'!$Y$17)</f>
        <v>1154752.0193750078</v>
      </c>
      <c r="R1819">
        <v>1</v>
      </c>
      <c r="S1819">
        <f>VLOOKUP($F1819,'(참고)타워 스텟 가치'!$B$7:$L$11,S$2,0)+(VLOOKUP($F1819,'(참고)타워 스텟 가치'!$B$7:$L$11,S$2,0)*$E1819)</f>
        <v>1850.3437500000125</v>
      </c>
      <c r="T1819">
        <f>VLOOKUP($F1819,'(참고)타워 스텟 가치'!$B$7:$L$11,T$2,0)+(VLOOKUP($F1819,'(참고)타워 스텟 가치'!$B$7:$L$11,T$2,0)*$E1819)</f>
        <v>3330.6187500000224</v>
      </c>
      <c r="U1819">
        <f>VLOOKUP($F1819,'(참고)타워 스텟 가치'!$B$7:$L$11,U$2,0)+(VLOOKUP($F1819,'(참고)타워 스텟 가치'!$B$7:$L$11,U$2,0)*$E1819)</f>
        <v>731000.00000000489</v>
      </c>
      <c r="V1819">
        <f>VLOOKUP($F1819,'(참고)타워 스텟 가치'!$B$7:$L$11,V$2,0)+(VLOOKUP($F1819,'(참고)타워 스텟 가치'!$B$7:$L$11,V$2,0)*$E1819)</f>
        <v>22204.125000000149</v>
      </c>
      <c r="W1819">
        <f>VLOOKUP($F1819,'(참고)타워 스텟 가치'!$B$7:$L$11,W$2,0)+(VLOOKUP($F1819,'(참고)타워 스텟 가치'!$B$7:$L$11,W$2,0)*$E1819)</f>
        <v>370.06875000000247</v>
      </c>
      <c r="X1819">
        <f>VLOOKUP($F1819,'(참고)타워 스텟 가치'!$B$7:$L$11,X$2,0)+(VLOOKUP($F1819,'(참고)타워 스텟 가치'!$B$7:$L$11,X$2,0)*$E1819)</f>
        <v>43.860000000000291</v>
      </c>
      <c r="Y1819">
        <f>VLOOKUP($F1819,'(참고)타워 스텟 가치'!$B$7:$L$11,Y$2,0)+(VLOOKUP($F1819,'(참고)타워 스텟 가치'!$B$7:$L$11,Y$2,0)*$E1819)</f>
        <v>0</v>
      </c>
      <c r="Z1819">
        <f>VLOOKUP($F1819,'(참고)타워 스텟 가치'!$B$7:$L$11,Z$2,0)+(VLOOKUP($F1819,'(참고)타워 스텟 가치'!$B$7:$L$11,Z$2,0)*$E1819)</f>
        <v>0</v>
      </c>
      <c r="AA1819">
        <f>VLOOKUP($F1819,'(참고)타워 스텟 가치'!$B$7:$L$11,AA$2,0)+(VLOOKUP($F1819,'(참고)타워 스텟 가치'!$B$7:$L$11,AA$2,0)*$E1819)</f>
        <v>146.20000000000098</v>
      </c>
      <c r="AB1819">
        <f>SUM('스테이지별 몬스터 스텟'!S1819*'(참고)타워 스텟 가치'!$Q$17,'스테이지별 몬스터 스텟'!T1819*'(참고)타워 스텟 가치'!$R$17,'스테이지별 몬스터 스텟'!U1819*'(참고)타워 스텟 가치'!$S$17,'스테이지별 몬스터 스텟'!V1819*'(참고)타워 스텟 가치'!$T$17,'스테이지별 몬스터 스텟'!W1819*'(참고)타워 스텟 가치'!$U$17,'스테이지별 몬스터 스텟'!X1819*'(참고)타워 스텟 가치'!$V$17,'스테이지별 몬스터 스텟'!Y1819*'(참고)타워 스텟 가치'!$W$17,'스테이지별 몬스터 스텟'!Z1819*'(참고)타워 스텟 가치'!$X$17,'스테이지별 몬스터 스텟'!AA1819*'(참고)타워 스텟 가치'!$Y$17)</f>
        <v>1150681.2631250077</v>
      </c>
      <c r="AC1819">
        <v>2</v>
      </c>
      <c r="AD1819">
        <f>VLOOKUP($F1819,'(참고)타워 스텟 가치'!$B$12:$L$16,AD$2,0)+(VLOOKUP($F1819,'(참고)타워 스텟 가치'!$B$12:$L$16,AD$2,0)*$E1819)</f>
        <v>1850.3437500000125</v>
      </c>
      <c r="AE1819">
        <f>VLOOKUP($F1819,'(참고)타워 스텟 가치'!$B$12:$L$16,AE$2,0)+(VLOOKUP($F1819,'(참고)타워 스텟 가치'!$B$12:$L$16,AE$2,0)*$E1819)</f>
        <v>2220.4125000000149</v>
      </c>
      <c r="AF1819">
        <f>VLOOKUP($F1819,'(참고)타워 스텟 가치'!$B$12:$L$16,AF$2,0)+(VLOOKUP($F1819,'(참고)타워 스텟 가치'!$B$12:$L$16,AF$2,0)*$E1819)</f>
        <v>731000.00000000489</v>
      </c>
      <c r="AG1819">
        <f>VLOOKUP($F1819,'(참고)타워 스텟 가치'!$B$12:$L$16,AG$2,0)+(VLOOKUP($F1819,'(참고)타워 스텟 가치'!$B$12:$L$16,AG$2,0)*$E1819)</f>
        <v>11102.062500000075</v>
      </c>
      <c r="AH1819">
        <f>VLOOKUP($F1819,'(참고)타워 스텟 가치'!$B$12:$L$16,AH$2,0)+(VLOOKUP($F1819,'(참고)타워 스텟 가치'!$B$12:$L$16,AH$2,0)*$E1819)</f>
        <v>370.06875000000247</v>
      </c>
      <c r="AI1819">
        <f>VLOOKUP($F1819,'(참고)타워 스텟 가치'!$B$12:$L$16,AI$2,0)+(VLOOKUP($F1819,'(참고)타워 스텟 가치'!$B$12:$L$16,AI$2,0)*$E1819)</f>
        <v>43.860000000000291</v>
      </c>
      <c r="AJ1819">
        <f>VLOOKUP($F1819,'(참고)타워 스텟 가치'!$B$12:$L$16,AJ$2,0)+(VLOOKUP($F1819,'(참고)타워 스텟 가치'!$B$12:$L$16,AJ$2,0)*$E1819)</f>
        <v>0</v>
      </c>
      <c r="AK1819">
        <f>VLOOKUP($F1819,'(참고)타워 스텟 가치'!$B$12:$L$16,AK$2,0)+(VLOOKUP($F1819,'(참고)타워 스텟 가치'!$B$12:$L$16,AK$2,0)*$E1819)</f>
        <v>0</v>
      </c>
      <c r="AL1819">
        <f>VLOOKUP($F1819,'(참고)타워 스텟 가치'!$B$12:$L$16,AL$2,0)+(VLOOKUP($F1819,'(참고)타워 스텟 가치'!$B$12:$L$16,AL$2,0)*$E1819)</f>
        <v>292.40000000000197</v>
      </c>
      <c r="AM1819">
        <f>SUM('스테이지별 몬스터 스텟'!AD1819*'(참고)타워 스텟 가치'!$Q$17,'스테이지별 몬스터 스텟'!AE1819*'(참고)타워 스텟 가치'!$R$17,'스테이지별 몬스터 스텟'!AF1819*'(참고)타워 스텟 가치'!$S$17,'스테이지별 몬스터 스텟'!AG1819*'(참고)타워 스텟 가치'!$T$17,'스테이지별 몬스터 스텟'!AH1819*'(참고)타워 스텟 가치'!$U$17,'스테이지별 몬스터 스텟'!AI1819*'(참고)타워 스텟 가치'!$V$17,'스테이지별 몬스터 스텟'!AJ1819*'(참고)타워 스텟 가치'!$W$17,'스테이지별 몬스터 스텟'!AK1819*'(참고)타워 스텟 가치'!$X$17,'스테이지별 몬스터 스텟'!AL1819*'(참고)타워 스텟 가치'!$Y$17)</f>
        <v>1127104.2287500079</v>
      </c>
      <c r="AN1819">
        <v>3</v>
      </c>
    </row>
    <row r="1820" spans="3:40" x14ac:dyDescent="0.3">
      <c r="C1820">
        <v>1</v>
      </c>
      <c r="D1820">
        <f t="shared" si="86"/>
        <v>364</v>
      </c>
      <c r="E1820" s="52">
        <f>VLOOKUP(D1820,'스테이지별 난이도 설정'!B:C,2,0)</f>
        <v>145.60000000000099</v>
      </c>
      <c r="F1820" t="str">
        <f t="shared" si="87"/>
        <v>일반</v>
      </c>
      <c r="G1820">
        <f t="shared" si="85"/>
        <v>6</v>
      </c>
      <c r="H1820">
        <f>VLOOKUP($F1820,'(참고)타워 스텟 가치'!$B$2:$L$6,H$2,0)+(VLOOKUP($F1820,'(참고)타워 스텟 가치'!$B$2:$L$6,H$2,0)*$E1820)</f>
        <v>1099.5000000000075</v>
      </c>
      <c r="I1820">
        <f>VLOOKUP($F1820,'(참고)타워 스텟 가치'!$B$2:$L$6,I$2,0)+(VLOOKUP($F1820,'(참고)타워 스텟 가치'!$B$2:$L$6,I$2,0)*$E1820)</f>
        <v>219.90000000000148</v>
      </c>
      <c r="J1820">
        <f>VLOOKUP($F1820,'(참고)타워 스텟 가치'!$B$2:$L$6,J$2,0)+(VLOOKUP($F1820,'(참고)타워 스텟 가치'!$B$2:$L$6,J$2,0)*$E1820)</f>
        <v>733000.00000000489</v>
      </c>
      <c r="K1820">
        <f>VLOOKUP($F1820,'(참고)타워 스텟 가치'!$B$2:$L$6,K$2,0)+(VLOOKUP($F1820,'(참고)타워 스텟 가치'!$B$2:$L$6,K$2,0)*$E1820)</f>
        <v>4398.00000000003</v>
      </c>
      <c r="L1820">
        <f>VLOOKUP($F1820,'(참고)타워 스텟 가치'!$B$2:$L$6,L$2,0)+(VLOOKUP($F1820,'(참고)타워 스텟 가치'!$B$2:$L$6,L$2,0)*$E1820)</f>
        <v>73.300000000000495</v>
      </c>
      <c r="M1820">
        <f>VLOOKUP($F1820,'(참고)타워 스텟 가치'!$B$2:$L$6,M$2,0)+(VLOOKUP($F1820,'(참고)타워 스텟 가치'!$B$2:$L$6,M$2,0)*$E1820)</f>
        <v>43.980000000000295</v>
      </c>
      <c r="N1820">
        <f>VLOOKUP($F1820,'(참고)타워 스텟 가치'!$B$2:$L$6,N$2,0)+(VLOOKUP($F1820,'(참고)타워 스텟 가치'!$B$2:$L$6,N$2,0)*$E1820)</f>
        <v>0</v>
      </c>
      <c r="O1820">
        <f>VLOOKUP($F1820,'(참고)타워 스텟 가치'!$B$2:$L$6,O$2,0)+(VLOOKUP($F1820,'(참고)타워 스텟 가치'!$B$2:$L$6,O$2,0)*$E1820)</f>
        <v>0</v>
      </c>
      <c r="P1820">
        <f>VLOOKUP($F1820,'(참고)타워 스텟 가치'!$B$2:$L$6,P$2,0)+(VLOOKUP($F1820,'(참고)타워 스텟 가치'!$B$2:$L$6,P$2,0)*$E1820)</f>
        <v>102.62000000000069</v>
      </c>
      <c r="Q1820">
        <f>SUM('스테이지별 몬스터 스텟'!H1820*'(참고)타워 스텟 가치'!$Q$17,'스테이지별 몬스터 스텟'!I1820*'(참고)타워 스텟 가치'!$R$17,'스테이지별 몬스터 스텟'!J1820*'(참고)타워 스텟 가치'!$S$17,'스테이지별 몬스터 스텟'!K1820*'(참고)타워 스텟 가치'!$T$17,'스테이지별 몬스터 스텟'!L1820*'(참고)타워 스텟 가치'!$U$17,'스테이지별 몬스터 스텟'!M1820*'(참고)타워 스텟 가치'!$V$17,'스테이지별 몬스터 스텟'!N1820*'(참고)타워 스텟 가치'!$W$17,'스테이지별 몬스터 스텟'!O1820*'(참고)타워 스텟 가치'!$X$17,'스테이지별 몬스터 스텟'!P1820*'(참고)타워 스텟 가치'!$Y$17)</f>
        <v>1111220.6700000076</v>
      </c>
      <c r="R1820">
        <v>1</v>
      </c>
      <c r="S1820">
        <f>VLOOKUP($F1820,'(참고)타워 스텟 가치'!$B$7:$L$11,S$2,0)+(VLOOKUP($F1820,'(참고)타워 스텟 가치'!$B$7:$L$11,S$2,0)*$E1820)</f>
        <v>366.5000000000025</v>
      </c>
      <c r="T1820">
        <f>VLOOKUP($F1820,'(참고)타워 스텟 가치'!$B$7:$L$11,T$2,0)+(VLOOKUP($F1820,'(참고)타워 스텟 가치'!$B$7:$L$11,T$2,0)*$E1820)</f>
        <v>659.70000000000448</v>
      </c>
      <c r="U1820">
        <f>VLOOKUP($F1820,'(참고)타워 스텟 가치'!$B$7:$L$11,U$2,0)+(VLOOKUP($F1820,'(참고)타워 스텟 가치'!$B$7:$L$11,U$2,0)*$E1820)</f>
        <v>733000.00000000489</v>
      </c>
      <c r="V1820">
        <f>VLOOKUP($F1820,'(참고)타워 스텟 가치'!$B$7:$L$11,V$2,0)+(VLOOKUP($F1820,'(참고)타워 스텟 가치'!$B$7:$L$11,V$2,0)*$E1820)</f>
        <v>4398.00000000003</v>
      </c>
      <c r="W1820">
        <f>VLOOKUP($F1820,'(참고)타워 스텟 가치'!$B$7:$L$11,W$2,0)+(VLOOKUP($F1820,'(참고)타워 스텟 가치'!$B$7:$L$11,W$2,0)*$E1820)</f>
        <v>73.300000000000495</v>
      </c>
      <c r="X1820">
        <f>VLOOKUP($F1820,'(참고)타워 스텟 가치'!$B$7:$L$11,X$2,0)+(VLOOKUP($F1820,'(참고)타워 스텟 가치'!$B$7:$L$11,X$2,0)*$E1820)</f>
        <v>43.980000000000295</v>
      </c>
      <c r="Y1820">
        <f>VLOOKUP($F1820,'(참고)타워 스텟 가치'!$B$7:$L$11,Y$2,0)+(VLOOKUP($F1820,'(참고)타워 스텟 가치'!$B$7:$L$11,Y$2,0)*$E1820)</f>
        <v>0</v>
      </c>
      <c r="Z1820">
        <f>VLOOKUP($F1820,'(참고)타워 스텟 가치'!$B$7:$L$11,Z$2,0)+(VLOOKUP($F1820,'(참고)타워 스텟 가치'!$B$7:$L$11,Z$2,0)*$E1820)</f>
        <v>0</v>
      </c>
      <c r="AA1820">
        <f>VLOOKUP($F1820,'(참고)타워 스텟 가치'!$B$7:$L$11,AA$2,0)+(VLOOKUP($F1820,'(참고)타워 스텟 가치'!$B$7:$L$11,AA$2,0)*$E1820)</f>
        <v>102.62000000000069</v>
      </c>
      <c r="AB1820">
        <f>SUM('스테이지별 몬스터 스텟'!S1820*'(참고)타워 스텟 가치'!$Q$17,'스테이지별 몬스터 스텟'!T1820*'(참고)타워 스텟 가치'!$R$17,'스테이지별 몬스터 스텟'!U1820*'(참고)타워 스텟 가치'!$S$17,'스테이지별 몬스터 스텟'!V1820*'(참고)타워 스텟 가치'!$T$17,'스테이지별 몬스터 스텟'!W1820*'(참고)타워 스텟 가치'!$U$17,'스테이지별 몬스터 스텟'!X1820*'(참고)타워 스텟 가치'!$V$17,'스테이지별 몬스터 스텟'!Y1820*'(참고)타워 스텟 가치'!$W$17,'스테이지별 몬스터 스텟'!Z1820*'(참고)타워 스텟 가치'!$X$17,'스테이지별 몬스터 스텟'!AA1820*'(참고)타워 스텟 가치'!$Y$17)</f>
        <v>1110414.3700000076</v>
      </c>
      <c r="AC1820">
        <v>2</v>
      </c>
      <c r="AD1820">
        <f>VLOOKUP($F1820,'(참고)타워 스텟 가치'!$B$12:$L$16,AD$2,0)+(VLOOKUP($F1820,'(참고)타워 스텟 가치'!$B$12:$L$16,AD$2,0)*$E1820)</f>
        <v>366.5000000000025</v>
      </c>
      <c r="AE1820">
        <f>VLOOKUP($F1820,'(참고)타워 스텟 가치'!$B$12:$L$16,AE$2,0)+(VLOOKUP($F1820,'(참고)타워 스텟 가치'!$B$12:$L$16,AE$2,0)*$E1820)</f>
        <v>439.80000000000297</v>
      </c>
      <c r="AF1820">
        <f>VLOOKUP($F1820,'(참고)타워 스텟 가치'!$B$12:$L$16,AF$2,0)+(VLOOKUP($F1820,'(참고)타워 스텟 가치'!$B$12:$L$16,AF$2,0)*$E1820)</f>
        <v>733000.00000000489</v>
      </c>
      <c r="AG1820">
        <f>VLOOKUP($F1820,'(참고)타워 스텟 가치'!$B$12:$L$16,AG$2,0)+(VLOOKUP($F1820,'(참고)타워 스텟 가치'!$B$12:$L$16,AG$2,0)*$E1820)</f>
        <v>2199.000000000015</v>
      </c>
      <c r="AH1820">
        <f>VLOOKUP($F1820,'(참고)타워 스텟 가치'!$B$12:$L$16,AH$2,0)+(VLOOKUP($F1820,'(참고)타워 스텟 가치'!$B$12:$L$16,AH$2,0)*$E1820)</f>
        <v>73.300000000000495</v>
      </c>
      <c r="AI1820">
        <f>VLOOKUP($F1820,'(참고)타워 스텟 가치'!$B$12:$L$16,AI$2,0)+(VLOOKUP($F1820,'(참고)타워 스텟 가치'!$B$12:$L$16,AI$2,0)*$E1820)</f>
        <v>43.980000000000295</v>
      </c>
      <c r="AJ1820">
        <f>VLOOKUP($F1820,'(참고)타워 스텟 가치'!$B$12:$L$16,AJ$2,0)+(VLOOKUP($F1820,'(참고)타워 스텟 가치'!$B$12:$L$16,AJ$2,0)*$E1820)</f>
        <v>0</v>
      </c>
      <c r="AK1820">
        <f>VLOOKUP($F1820,'(참고)타워 스텟 가치'!$B$12:$L$16,AK$2,0)+(VLOOKUP($F1820,'(참고)타워 스텟 가치'!$B$12:$L$16,AK$2,0)*$E1820)</f>
        <v>0</v>
      </c>
      <c r="AL1820">
        <f>VLOOKUP($F1820,'(참고)타워 스텟 가치'!$B$12:$L$16,AL$2,0)+(VLOOKUP($F1820,'(참고)타워 스텟 가치'!$B$12:$L$16,AL$2,0)*$E1820)</f>
        <v>205.24000000000137</v>
      </c>
      <c r="AM1820">
        <f>SUM('스테이지별 몬스터 스텟'!AD1820*'(참고)타워 스텟 가치'!$Q$17,'스테이지별 몬스터 스텟'!AE1820*'(참고)타워 스텟 가치'!$R$17,'스테이지별 몬스터 스텟'!AF1820*'(참고)타워 스텟 가치'!$S$17,'스테이지별 몬스터 스텟'!AG1820*'(참고)타워 스텟 가치'!$T$17,'스테이지별 몬스터 스텟'!AH1820*'(참고)타워 스텟 가치'!$U$17,'스테이지별 몬스터 스텟'!AI1820*'(참고)타워 스텟 가치'!$V$17,'스테이지별 몬스터 스텟'!AJ1820*'(참고)타워 스텟 가치'!$W$17,'스테이지별 몬스터 스텟'!AK1820*'(참고)타워 스텟 가치'!$X$17,'스테이지별 몬스터 스텟'!AL1820*'(참고)타워 스텟 가치'!$Y$17)</f>
        <v>1105891.7600000075</v>
      </c>
      <c r="AN1820">
        <v>3</v>
      </c>
    </row>
    <row r="1821" spans="3:40" x14ac:dyDescent="0.3">
      <c r="C1821">
        <v>2</v>
      </c>
      <c r="D1821">
        <f t="shared" si="86"/>
        <v>364</v>
      </c>
      <c r="E1821" s="52">
        <f>VLOOKUP(D1821,'스테이지별 난이도 설정'!B:C,2,0)</f>
        <v>145.60000000000099</v>
      </c>
      <c r="F1821" t="str">
        <f t="shared" si="87"/>
        <v>레어</v>
      </c>
      <c r="G1821">
        <f t="shared" si="85"/>
        <v>6</v>
      </c>
      <c r="H1821">
        <f>VLOOKUP($F1821,'(참고)타워 스텟 가치'!$B$2:$L$6,H$2,0)+(VLOOKUP($F1821,'(참고)타워 스텟 가치'!$B$2:$L$6,H$2,0)*$E1821)</f>
        <v>1649.2500000000111</v>
      </c>
      <c r="I1821">
        <f>VLOOKUP($F1821,'(참고)타워 스텟 가치'!$B$2:$L$6,I$2,0)+(VLOOKUP($F1821,'(참고)타워 스텟 가치'!$B$2:$L$6,I$2,0)*$E1821)</f>
        <v>329.85000000000224</v>
      </c>
      <c r="J1821">
        <f>VLOOKUP($F1821,'(참고)타워 스텟 가치'!$B$2:$L$6,J$2,0)+(VLOOKUP($F1821,'(참고)타워 스텟 가치'!$B$2:$L$6,J$2,0)*$E1821)</f>
        <v>733000.00000000489</v>
      </c>
      <c r="K1821">
        <f>VLOOKUP($F1821,'(참고)타워 스텟 가치'!$B$2:$L$6,K$2,0)+(VLOOKUP($F1821,'(참고)타워 스텟 가치'!$B$2:$L$6,K$2,0)*$E1821)</f>
        <v>6597.0000000000446</v>
      </c>
      <c r="L1821">
        <f>VLOOKUP($F1821,'(참고)타워 스텟 가치'!$B$2:$L$6,L$2,0)+(VLOOKUP($F1821,'(참고)타워 스텟 가치'!$B$2:$L$6,L$2,0)*$E1821)</f>
        <v>109.95000000000074</v>
      </c>
      <c r="M1821">
        <f>VLOOKUP($F1821,'(참고)타워 스텟 가치'!$B$2:$L$6,M$2,0)+(VLOOKUP($F1821,'(참고)타워 스텟 가치'!$B$2:$L$6,M$2,0)*$E1821)</f>
        <v>43.980000000000295</v>
      </c>
      <c r="N1821">
        <f>VLOOKUP($F1821,'(참고)타워 스텟 가치'!$B$2:$L$6,N$2,0)+(VLOOKUP($F1821,'(참고)타워 스텟 가치'!$B$2:$L$6,N$2,0)*$E1821)</f>
        <v>0</v>
      </c>
      <c r="O1821">
        <f>VLOOKUP($F1821,'(참고)타워 스텟 가치'!$B$2:$L$6,O$2,0)+(VLOOKUP($F1821,'(참고)타워 스텟 가치'!$B$2:$L$6,O$2,0)*$E1821)</f>
        <v>0</v>
      </c>
      <c r="P1821">
        <f>VLOOKUP($F1821,'(참고)타워 스텟 가치'!$B$2:$L$6,P$2,0)+(VLOOKUP($F1821,'(참고)타워 스텟 가치'!$B$2:$L$6,P$2,0)*$E1821)</f>
        <v>102.62000000000069</v>
      </c>
      <c r="Q1821">
        <f>SUM('스테이지별 몬스터 스텟'!H1821*'(참고)타워 스텟 가치'!$Q$17,'스테이지별 몬스터 스텟'!I1821*'(참고)타워 스텟 가치'!$R$17,'스테이지별 몬스터 스텟'!J1821*'(참고)타워 스텟 가치'!$S$17,'스테이지별 몬스터 스텟'!K1821*'(참고)타워 스텟 가치'!$T$17,'스테이지별 몬스터 스텟'!L1821*'(참고)타워 스텟 가치'!$U$17,'스테이지별 몬스터 스텟'!M1821*'(참고)타워 스텟 가치'!$V$17,'스테이지별 몬스터 스텟'!N1821*'(참고)타워 스텟 가치'!$W$17,'스테이지별 몬스터 스텟'!O1821*'(참고)타워 스텟 가치'!$X$17,'스테이지별 몬스터 스텟'!P1821*'(참고)타워 스텟 가치'!$Y$17)</f>
        <v>1116956.3950000075</v>
      </c>
      <c r="R1821">
        <v>1</v>
      </c>
      <c r="S1821">
        <f>VLOOKUP($F1821,'(참고)타워 스텟 가치'!$B$7:$L$11,S$2,0)+(VLOOKUP($F1821,'(참고)타워 스텟 가치'!$B$7:$L$11,S$2,0)*$E1821)</f>
        <v>549.75000000000375</v>
      </c>
      <c r="T1821">
        <f>VLOOKUP($F1821,'(참고)타워 스텟 가치'!$B$7:$L$11,T$2,0)+(VLOOKUP($F1821,'(참고)타워 스텟 가치'!$B$7:$L$11,T$2,0)*$E1821)</f>
        <v>989.55000000000666</v>
      </c>
      <c r="U1821">
        <f>VLOOKUP($F1821,'(참고)타워 스텟 가치'!$B$7:$L$11,U$2,0)+(VLOOKUP($F1821,'(참고)타워 스텟 가치'!$B$7:$L$11,U$2,0)*$E1821)</f>
        <v>733000.00000000489</v>
      </c>
      <c r="V1821">
        <f>VLOOKUP($F1821,'(참고)타워 스텟 가치'!$B$7:$L$11,V$2,0)+(VLOOKUP($F1821,'(참고)타워 스텟 가치'!$B$7:$L$11,V$2,0)*$E1821)</f>
        <v>6597.0000000000446</v>
      </c>
      <c r="W1821">
        <f>VLOOKUP($F1821,'(참고)타워 스텟 가치'!$B$7:$L$11,W$2,0)+(VLOOKUP($F1821,'(참고)타워 스텟 가치'!$B$7:$L$11,W$2,0)*$E1821)</f>
        <v>109.95000000000074</v>
      </c>
      <c r="X1821">
        <f>VLOOKUP($F1821,'(참고)타워 스텟 가치'!$B$7:$L$11,X$2,0)+(VLOOKUP($F1821,'(참고)타워 스텟 가치'!$B$7:$L$11,X$2,0)*$E1821)</f>
        <v>43.980000000000295</v>
      </c>
      <c r="Y1821">
        <f>VLOOKUP($F1821,'(참고)타워 스텟 가치'!$B$7:$L$11,Y$2,0)+(VLOOKUP($F1821,'(참고)타워 스텟 가치'!$B$7:$L$11,Y$2,0)*$E1821)</f>
        <v>0</v>
      </c>
      <c r="Z1821">
        <f>VLOOKUP($F1821,'(참고)타워 스텟 가치'!$B$7:$L$11,Z$2,0)+(VLOOKUP($F1821,'(참고)타워 스텟 가치'!$B$7:$L$11,Z$2,0)*$E1821)</f>
        <v>0</v>
      </c>
      <c r="AA1821">
        <f>VLOOKUP($F1821,'(참고)타워 스텟 가치'!$B$7:$L$11,AA$2,0)+(VLOOKUP($F1821,'(참고)타워 스텟 가치'!$B$7:$L$11,AA$2,0)*$E1821)</f>
        <v>102.62000000000069</v>
      </c>
      <c r="AB1821">
        <f>SUM('스테이지별 몬스터 스텟'!S1821*'(참고)타워 스텟 가치'!$Q$17,'스테이지별 몬스터 스텟'!T1821*'(참고)타워 스텟 가치'!$R$17,'스테이지별 몬스터 스텟'!U1821*'(참고)타워 스텟 가치'!$S$17,'스테이지별 몬스터 스텟'!V1821*'(참고)타워 스텟 가치'!$T$17,'스테이지별 몬스터 스텟'!W1821*'(참고)타워 스텟 가치'!$U$17,'스테이지별 몬스터 스텟'!X1821*'(참고)타워 스텟 가치'!$V$17,'스테이지별 몬스터 스텟'!Y1821*'(참고)타워 스텟 가치'!$W$17,'스테이지별 몬스터 스텟'!Z1821*'(참고)타워 스텟 가치'!$X$17,'스테이지별 몬스터 스텟'!AA1821*'(참고)타워 스텟 가치'!$Y$17)</f>
        <v>1115746.9450000073</v>
      </c>
      <c r="AC1821">
        <v>2</v>
      </c>
      <c r="AD1821">
        <f>VLOOKUP($F1821,'(참고)타워 스텟 가치'!$B$12:$L$16,AD$2,0)+(VLOOKUP($F1821,'(참고)타워 스텟 가치'!$B$12:$L$16,AD$2,0)*$E1821)</f>
        <v>549.75000000000375</v>
      </c>
      <c r="AE1821">
        <f>VLOOKUP($F1821,'(참고)타워 스텟 가치'!$B$12:$L$16,AE$2,0)+(VLOOKUP($F1821,'(참고)타워 스텟 가치'!$B$12:$L$16,AE$2,0)*$E1821)</f>
        <v>659.70000000000448</v>
      </c>
      <c r="AF1821">
        <f>VLOOKUP($F1821,'(참고)타워 스텟 가치'!$B$12:$L$16,AF$2,0)+(VLOOKUP($F1821,'(참고)타워 스텟 가치'!$B$12:$L$16,AF$2,0)*$E1821)</f>
        <v>733000.00000000489</v>
      </c>
      <c r="AG1821">
        <f>VLOOKUP($F1821,'(참고)타워 스텟 가치'!$B$12:$L$16,AG$2,0)+(VLOOKUP($F1821,'(참고)타워 스텟 가치'!$B$12:$L$16,AG$2,0)*$E1821)</f>
        <v>3298.5000000000223</v>
      </c>
      <c r="AH1821">
        <f>VLOOKUP($F1821,'(참고)타워 스텟 가치'!$B$12:$L$16,AH$2,0)+(VLOOKUP($F1821,'(참고)타워 스텟 가치'!$B$12:$L$16,AH$2,0)*$E1821)</f>
        <v>109.95000000000074</v>
      </c>
      <c r="AI1821">
        <f>VLOOKUP($F1821,'(참고)타워 스텟 가치'!$B$12:$L$16,AI$2,0)+(VLOOKUP($F1821,'(참고)타워 스텟 가치'!$B$12:$L$16,AI$2,0)*$E1821)</f>
        <v>43.980000000000295</v>
      </c>
      <c r="AJ1821">
        <f>VLOOKUP($F1821,'(참고)타워 스텟 가치'!$B$12:$L$16,AJ$2,0)+(VLOOKUP($F1821,'(참고)타워 스텟 가치'!$B$12:$L$16,AJ$2,0)*$E1821)</f>
        <v>0</v>
      </c>
      <c r="AK1821">
        <f>VLOOKUP($F1821,'(참고)타워 스텟 가치'!$B$12:$L$16,AK$2,0)+(VLOOKUP($F1821,'(참고)타워 스텟 가치'!$B$12:$L$16,AK$2,0)*$E1821)</f>
        <v>0</v>
      </c>
      <c r="AL1821">
        <f>VLOOKUP($F1821,'(참고)타워 스텟 가치'!$B$12:$L$16,AL$2,0)+(VLOOKUP($F1821,'(참고)타워 스텟 가치'!$B$12:$L$16,AL$2,0)*$E1821)</f>
        <v>205.24000000000137</v>
      </c>
      <c r="AM1821">
        <f>SUM('스테이지별 몬스터 스텟'!AD1821*'(참고)타워 스텟 가치'!$Q$17,'스테이지별 몬스터 스텟'!AE1821*'(참고)타워 스텟 가치'!$R$17,'스테이지별 몬스터 스텟'!AF1821*'(참고)타워 스텟 가치'!$S$17,'스테이지별 몬스터 스텟'!AG1821*'(참고)타워 스텟 가치'!$T$17,'스테이지별 몬스터 스텟'!AH1821*'(참고)타워 스텟 가치'!$U$17,'스테이지별 몬스터 스텟'!AI1821*'(참고)타워 스텟 가치'!$V$17,'스테이지별 몬스터 스텟'!AJ1821*'(참고)타워 스텟 가치'!$W$17,'스테이지별 몬스터 스텟'!AK1821*'(참고)타워 스텟 가치'!$X$17,'스테이지별 몬스터 스텟'!AL1821*'(참고)타워 스텟 가치'!$Y$17)</f>
        <v>1108860.4100000074</v>
      </c>
      <c r="AN1821">
        <v>3</v>
      </c>
    </row>
    <row r="1822" spans="3:40" x14ac:dyDescent="0.3">
      <c r="C1822">
        <v>3</v>
      </c>
      <c r="D1822">
        <f t="shared" si="86"/>
        <v>364</v>
      </c>
      <c r="E1822" s="52">
        <f>VLOOKUP(D1822,'스테이지별 난이도 설정'!B:C,2,0)</f>
        <v>145.60000000000099</v>
      </c>
      <c r="F1822" t="str">
        <f t="shared" si="87"/>
        <v>에픽</v>
      </c>
      <c r="G1822">
        <f t="shared" si="85"/>
        <v>6</v>
      </c>
      <c r="H1822">
        <f>VLOOKUP($F1822,'(참고)타워 스텟 가치'!$B$2:$L$6,H$2,0)+(VLOOKUP($F1822,'(참고)타워 스텟 가치'!$B$2:$L$6,H$2,0)*$E1822)</f>
        <v>2473.8750000000168</v>
      </c>
      <c r="I1822">
        <f>VLOOKUP($F1822,'(참고)타워 스텟 가치'!$B$2:$L$6,I$2,0)+(VLOOKUP($F1822,'(참고)타워 스텟 가치'!$B$2:$L$6,I$2,0)*$E1822)</f>
        <v>494.77500000000333</v>
      </c>
      <c r="J1822">
        <f>VLOOKUP($F1822,'(참고)타워 스텟 가치'!$B$2:$L$6,J$2,0)+(VLOOKUP($F1822,'(참고)타워 스텟 가치'!$B$2:$L$6,J$2,0)*$E1822)</f>
        <v>733000.00000000489</v>
      </c>
      <c r="K1822">
        <f>VLOOKUP($F1822,'(참고)타워 스텟 가치'!$B$2:$L$6,K$2,0)+(VLOOKUP($F1822,'(참고)타워 스텟 가치'!$B$2:$L$6,K$2,0)*$E1822)</f>
        <v>9895.5000000000673</v>
      </c>
      <c r="L1822">
        <f>VLOOKUP($F1822,'(참고)타워 스텟 가치'!$B$2:$L$6,L$2,0)+(VLOOKUP($F1822,'(참고)타워 스텟 가치'!$B$2:$L$6,L$2,0)*$E1822)</f>
        <v>164.92500000000112</v>
      </c>
      <c r="M1822">
        <f>VLOOKUP($F1822,'(참고)타워 스텟 가치'!$B$2:$L$6,M$2,0)+(VLOOKUP($F1822,'(참고)타워 스텟 가치'!$B$2:$L$6,M$2,0)*$E1822)</f>
        <v>43.980000000000295</v>
      </c>
      <c r="N1822">
        <f>VLOOKUP($F1822,'(참고)타워 스텟 가치'!$B$2:$L$6,N$2,0)+(VLOOKUP($F1822,'(참고)타워 스텟 가치'!$B$2:$L$6,N$2,0)*$E1822)</f>
        <v>0</v>
      </c>
      <c r="O1822">
        <f>VLOOKUP($F1822,'(참고)타워 스텟 가치'!$B$2:$L$6,O$2,0)+(VLOOKUP($F1822,'(참고)타워 스텟 가치'!$B$2:$L$6,O$2,0)*$E1822)</f>
        <v>0</v>
      </c>
      <c r="P1822">
        <f>VLOOKUP($F1822,'(참고)타워 스텟 가치'!$B$2:$L$6,P$2,0)+(VLOOKUP($F1822,'(참고)타워 스텟 가치'!$B$2:$L$6,P$2,0)*$E1822)</f>
        <v>102.62000000000069</v>
      </c>
      <c r="Q1822">
        <f>SUM('스테이지별 몬스터 스텟'!H1822*'(참고)타워 스텟 가치'!$Q$17,'스테이지별 몬스터 스텟'!I1822*'(참고)타워 스텟 가치'!$R$17,'스테이지별 몬스터 스텟'!J1822*'(참고)타워 스텟 가치'!$S$17,'스테이지별 몬스터 스텟'!K1822*'(참고)타워 스텟 가치'!$T$17,'스테이지별 몬스터 스텟'!L1822*'(참고)타워 스텟 가치'!$U$17,'스테이지별 몬스터 스텟'!M1822*'(참고)타워 스텟 가치'!$V$17,'스테이지별 몬스터 스텟'!N1822*'(참고)타워 스텟 가치'!$W$17,'스테이지별 몬스터 스텟'!O1822*'(참고)타워 스텟 가치'!$X$17,'스테이지별 몬스터 스텟'!P1822*'(참고)타워 스텟 가치'!$Y$17)</f>
        <v>1125559.9825000078</v>
      </c>
      <c r="R1822">
        <v>1</v>
      </c>
      <c r="S1822">
        <f>VLOOKUP($F1822,'(참고)타워 스텟 가치'!$B$7:$L$11,S$2,0)+(VLOOKUP($F1822,'(참고)타워 스텟 가치'!$B$7:$L$11,S$2,0)*$E1822)</f>
        <v>824.62500000000557</v>
      </c>
      <c r="T1822">
        <f>VLOOKUP($F1822,'(참고)타워 스텟 가치'!$B$7:$L$11,T$2,0)+(VLOOKUP($F1822,'(참고)타워 스텟 가치'!$B$7:$L$11,T$2,0)*$E1822)</f>
        <v>1484.32500000001</v>
      </c>
      <c r="U1822">
        <f>VLOOKUP($F1822,'(참고)타워 스텟 가치'!$B$7:$L$11,U$2,0)+(VLOOKUP($F1822,'(참고)타워 스텟 가치'!$B$7:$L$11,U$2,0)*$E1822)</f>
        <v>733000.00000000489</v>
      </c>
      <c r="V1822">
        <f>VLOOKUP($F1822,'(참고)타워 스텟 가치'!$B$7:$L$11,V$2,0)+(VLOOKUP($F1822,'(참고)타워 스텟 가치'!$B$7:$L$11,V$2,0)*$E1822)</f>
        <v>9895.5000000000673</v>
      </c>
      <c r="W1822">
        <f>VLOOKUP($F1822,'(참고)타워 스텟 가치'!$B$7:$L$11,W$2,0)+(VLOOKUP($F1822,'(참고)타워 스텟 가치'!$B$7:$L$11,W$2,0)*$E1822)</f>
        <v>164.92500000000112</v>
      </c>
      <c r="X1822">
        <f>VLOOKUP($F1822,'(참고)타워 스텟 가치'!$B$7:$L$11,X$2,0)+(VLOOKUP($F1822,'(참고)타워 스텟 가치'!$B$7:$L$11,X$2,0)*$E1822)</f>
        <v>43.980000000000295</v>
      </c>
      <c r="Y1822">
        <f>VLOOKUP($F1822,'(참고)타워 스텟 가치'!$B$7:$L$11,Y$2,0)+(VLOOKUP($F1822,'(참고)타워 스텟 가치'!$B$7:$L$11,Y$2,0)*$E1822)</f>
        <v>0</v>
      </c>
      <c r="Z1822">
        <f>VLOOKUP($F1822,'(참고)타워 스텟 가치'!$B$7:$L$11,Z$2,0)+(VLOOKUP($F1822,'(참고)타워 스텟 가치'!$B$7:$L$11,Z$2,0)*$E1822)</f>
        <v>0</v>
      </c>
      <c r="AA1822">
        <f>VLOOKUP($F1822,'(참고)타워 스텟 가치'!$B$7:$L$11,AA$2,0)+(VLOOKUP($F1822,'(참고)타워 스텟 가치'!$B$7:$L$11,AA$2,0)*$E1822)</f>
        <v>102.62000000000069</v>
      </c>
      <c r="AB1822">
        <f>SUM('스테이지별 몬스터 스텟'!S1822*'(참고)타워 스텟 가치'!$Q$17,'스테이지별 몬스터 스텟'!T1822*'(참고)타워 스텟 가치'!$R$17,'스테이지별 몬스터 스텟'!U1822*'(참고)타워 스텟 가치'!$S$17,'스테이지별 몬스터 스텟'!V1822*'(참고)타워 스텟 가치'!$T$17,'스테이지별 몬스터 스텟'!W1822*'(참고)타워 스텟 가치'!$U$17,'스테이지별 몬스터 스텟'!X1822*'(참고)타워 스텟 가치'!$V$17,'스테이지별 몬스터 스텟'!Y1822*'(참고)타워 스텟 가치'!$W$17,'스테이지별 몬스터 스텟'!Z1822*'(참고)타워 스텟 가치'!$X$17,'스테이지별 몬스터 스텟'!AA1822*'(참고)타워 스텟 가치'!$Y$17)</f>
        <v>1123745.8075000078</v>
      </c>
      <c r="AC1822">
        <v>2</v>
      </c>
      <c r="AD1822">
        <f>VLOOKUP($F1822,'(참고)타워 스텟 가치'!$B$12:$L$16,AD$2,0)+(VLOOKUP($F1822,'(참고)타워 스텟 가치'!$B$12:$L$16,AD$2,0)*$E1822)</f>
        <v>824.62500000000557</v>
      </c>
      <c r="AE1822">
        <f>VLOOKUP($F1822,'(참고)타워 스텟 가치'!$B$12:$L$16,AE$2,0)+(VLOOKUP($F1822,'(참고)타워 스텟 가치'!$B$12:$L$16,AE$2,0)*$E1822)</f>
        <v>989.55000000000666</v>
      </c>
      <c r="AF1822">
        <f>VLOOKUP($F1822,'(참고)타워 스텟 가치'!$B$12:$L$16,AF$2,0)+(VLOOKUP($F1822,'(참고)타워 스텟 가치'!$B$12:$L$16,AF$2,0)*$E1822)</f>
        <v>733000.00000000489</v>
      </c>
      <c r="AG1822">
        <f>VLOOKUP($F1822,'(참고)타워 스텟 가치'!$B$12:$L$16,AG$2,0)+(VLOOKUP($F1822,'(참고)타워 스텟 가치'!$B$12:$L$16,AG$2,0)*$E1822)</f>
        <v>4947.7500000000337</v>
      </c>
      <c r="AH1822">
        <f>VLOOKUP($F1822,'(참고)타워 스텟 가치'!$B$12:$L$16,AH$2,0)+(VLOOKUP($F1822,'(참고)타워 스텟 가치'!$B$12:$L$16,AH$2,0)*$E1822)</f>
        <v>164.92500000000112</v>
      </c>
      <c r="AI1822">
        <f>VLOOKUP($F1822,'(참고)타워 스텟 가치'!$B$12:$L$16,AI$2,0)+(VLOOKUP($F1822,'(참고)타워 스텟 가치'!$B$12:$L$16,AI$2,0)*$E1822)</f>
        <v>43.980000000000295</v>
      </c>
      <c r="AJ1822">
        <f>VLOOKUP($F1822,'(참고)타워 스텟 가치'!$B$12:$L$16,AJ$2,0)+(VLOOKUP($F1822,'(참고)타워 스텟 가치'!$B$12:$L$16,AJ$2,0)*$E1822)</f>
        <v>0</v>
      </c>
      <c r="AK1822">
        <f>VLOOKUP($F1822,'(참고)타워 스텟 가치'!$B$12:$L$16,AK$2,0)+(VLOOKUP($F1822,'(참고)타워 스텟 가치'!$B$12:$L$16,AK$2,0)*$E1822)</f>
        <v>0</v>
      </c>
      <c r="AL1822">
        <f>VLOOKUP($F1822,'(참고)타워 스텟 가치'!$B$12:$L$16,AL$2,0)+(VLOOKUP($F1822,'(참고)타워 스텟 가치'!$B$12:$L$16,AL$2,0)*$E1822)</f>
        <v>205.24000000000137</v>
      </c>
      <c r="AM1822">
        <f>SUM('스테이지별 몬스터 스텟'!AD1822*'(참고)타워 스텟 가치'!$Q$17,'스테이지별 몬스터 스텟'!AE1822*'(참고)타워 스텟 가치'!$R$17,'스테이지별 몬스터 스텟'!AF1822*'(참고)타워 스텟 가치'!$S$17,'스테이지별 몬스터 스텟'!AG1822*'(참고)타워 스텟 가치'!$T$17,'스테이지별 몬스터 스텟'!AH1822*'(참고)타워 스텟 가치'!$U$17,'스테이지별 몬스터 스텟'!AI1822*'(참고)타워 스텟 가치'!$V$17,'스테이지별 몬스터 스텟'!AJ1822*'(참고)타워 스텟 가치'!$W$17,'스테이지별 몬스터 스텟'!AK1822*'(참고)타워 스텟 가치'!$X$17,'스테이지별 몬스터 스텟'!AL1822*'(참고)타워 스텟 가치'!$Y$17)</f>
        <v>1113313.3850000075</v>
      </c>
      <c r="AN1822">
        <v>3</v>
      </c>
    </row>
    <row r="1823" spans="3:40" x14ac:dyDescent="0.3">
      <c r="C1823">
        <v>4</v>
      </c>
      <c r="D1823">
        <f t="shared" si="86"/>
        <v>364</v>
      </c>
      <c r="E1823" s="52">
        <f>VLOOKUP(D1823,'스테이지별 난이도 설정'!B:C,2,0)</f>
        <v>145.60000000000099</v>
      </c>
      <c r="F1823" t="str">
        <f t="shared" si="87"/>
        <v>유니크</v>
      </c>
      <c r="G1823">
        <f t="shared" si="85"/>
        <v>6</v>
      </c>
      <c r="H1823">
        <f>VLOOKUP($F1823,'(참고)타워 스텟 가치'!$B$2:$L$6,H$2,0)+(VLOOKUP($F1823,'(참고)타워 스텟 가치'!$B$2:$L$6,H$2,0)*$E1823)</f>
        <v>3710.812500000025</v>
      </c>
      <c r="I1823">
        <f>VLOOKUP($F1823,'(참고)타워 스텟 가치'!$B$2:$L$6,I$2,0)+(VLOOKUP($F1823,'(참고)타워 스텟 가치'!$B$2:$L$6,I$2,0)*$E1823)</f>
        <v>742.16250000000502</v>
      </c>
      <c r="J1823">
        <f>VLOOKUP($F1823,'(참고)타워 스텟 가치'!$B$2:$L$6,J$2,0)+(VLOOKUP($F1823,'(참고)타워 스텟 가치'!$B$2:$L$6,J$2,0)*$E1823)</f>
        <v>733000.00000000489</v>
      </c>
      <c r="K1823">
        <f>VLOOKUP($F1823,'(참고)타워 스텟 가치'!$B$2:$L$6,K$2,0)+(VLOOKUP($F1823,'(참고)타워 스텟 가치'!$B$2:$L$6,K$2,0)*$E1823)</f>
        <v>14843.2500000001</v>
      </c>
      <c r="L1823">
        <f>VLOOKUP($F1823,'(참고)타워 스텟 가치'!$B$2:$L$6,L$2,0)+(VLOOKUP($F1823,'(참고)타워 스텟 가치'!$B$2:$L$6,L$2,0)*$E1823)</f>
        <v>247.38750000000167</v>
      </c>
      <c r="M1823">
        <f>VLOOKUP($F1823,'(참고)타워 스텟 가치'!$B$2:$L$6,M$2,0)+(VLOOKUP($F1823,'(참고)타워 스텟 가치'!$B$2:$L$6,M$2,0)*$E1823)</f>
        <v>43.980000000000295</v>
      </c>
      <c r="N1823">
        <f>VLOOKUP($F1823,'(참고)타워 스텟 가치'!$B$2:$L$6,N$2,0)+(VLOOKUP($F1823,'(참고)타워 스텟 가치'!$B$2:$L$6,N$2,0)*$E1823)</f>
        <v>0</v>
      </c>
      <c r="O1823">
        <f>VLOOKUP($F1823,'(참고)타워 스텟 가치'!$B$2:$L$6,O$2,0)+(VLOOKUP($F1823,'(참고)타워 스텟 가치'!$B$2:$L$6,O$2,0)*$E1823)</f>
        <v>0</v>
      </c>
      <c r="P1823">
        <f>VLOOKUP($F1823,'(참고)타워 스텟 가치'!$B$2:$L$6,P$2,0)+(VLOOKUP($F1823,'(참고)타워 스텟 가치'!$B$2:$L$6,P$2,0)*$E1823)</f>
        <v>146.60000000000099</v>
      </c>
      <c r="Q1823">
        <f>SUM('스테이지별 몬스터 스텟'!H1823*'(참고)타워 스텟 가치'!$Q$17,'스테이지별 몬스터 스텟'!I1823*'(참고)타워 스텟 가치'!$R$17,'스테이지별 몬스터 스텟'!J1823*'(참고)타워 스텟 가치'!$S$17,'스테이지별 몬스터 스텟'!K1823*'(참고)타워 스텟 가치'!$T$17,'스테이지별 몬스터 스텟'!L1823*'(참고)타워 스텟 가치'!$U$17,'스테이지별 몬스터 스텟'!M1823*'(참고)타워 스텟 가치'!$V$17,'스테이지별 몬스터 스텟'!N1823*'(참고)타워 스텟 가치'!$W$17,'스테이지별 몬스터 스텟'!O1823*'(참고)타워 스텟 가치'!$X$17,'스테이지별 몬스터 스텟'!P1823*'(참고)타워 스텟 가치'!$Y$17)</f>
        <v>1138553.3237500077</v>
      </c>
      <c r="R1823">
        <v>1</v>
      </c>
      <c r="S1823">
        <f>VLOOKUP($F1823,'(참고)타워 스텟 가치'!$B$7:$L$11,S$2,0)+(VLOOKUP($F1823,'(참고)타워 스텟 가치'!$B$7:$L$11,S$2,0)*$E1823)</f>
        <v>1236.9375000000084</v>
      </c>
      <c r="T1823">
        <f>VLOOKUP($F1823,'(참고)타워 스텟 가치'!$B$7:$L$11,T$2,0)+(VLOOKUP($F1823,'(참고)타워 스텟 가치'!$B$7:$L$11,T$2,0)*$E1823)</f>
        <v>2226.4875000000152</v>
      </c>
      <c r="U1823">
        <f>VLOOKUP($F1823,'(참고)타워 스텟 가치'!$B$7:$L$11,U$2,0)+(VLOOKUP($F1823,'(참고)타워 스텟 가치'!$B$7:$L$11,U$2,0)*$E1823)</f>
        <v>733000.00000000489</v>
      </c>
      <c r="V1823">
        <f>VLOOKUP($F1823,'(참고)타워 스텟 가치'!$B$7:$L$11,V$2,0)+(VLOOKUP($F1823,'(참고)타워 스텟 가치'!$B$7:$L$11,V$2,0)*$E1823)</f>
        <v>14843.2500000001</v>
      </c>
      <c r="W1823">
        <f>VLOOKUP($F1823,'(참고)타워 스텟 가치'!$B$7:$L$11,W$2,0)+(VLOOKUP($F1823,'(참고)타워 스텟 가치'!$B$7:$L$11,W$2,0)*$E1823)</f>
        <v>247.38750000000167</v>
      </c>
      <c r="X1823">
        <f>VLOOKUP($F1823,'(참고)타워 스텟 가치'!$B$7:$L$11,X$2,0)+(VLOOKUP($F1823,'(참고)타워 스텟 가치'!$B$7:$L$11,X$2,0)*$E1823)</f>
        <v>43.980000000000295</v>
      </c>
      <c r="Y1823">
        <f>VLOOKUP($F1823,'(참고)타워 스텟 가치'!$B$7:$L$11,Y$2,0)+(VLOOKUP($F1823,'(참고)타워 스텟 가치'!$B$7:$L$11,Y$2,0)*$E1823)</f>
        <v>0</v>
      </c>
      <c r="Z1823">
        <f>VLOOKUP($F1823,'(참고)타워 스텟 가치'!$B$7:$L$11,Z$2,0)+(VLOOKUP($F1823,'(참고)타워 스텟 가치'!$B$7:$L$11,Z$2,0)*$E1823)</f>
        <v>0</v>
      </c>
      <c r="AA1823">
        <f>VLOOKUP($F1823,'(참고)타워 스텟 가치'!$B$7:$L$11,AA$2,0)+(VLOOKUP($F1823,'(참고)타워 스텟 가치'!$B$7:$L$11,AA$2,0)*$E1823)</f>
        <v>146.60000000000099</v>
      </c>
      <c r="AB1823">
        <f>SUM('스테이지별 몬스터 스텟'!S1823*'(참고)타워 스텟 가치'!$Q$17,'스테이지별 몬스터 스텟'!T1823*'(참고)타워 스텟 가치'!$R$17,'스테이지별 몬스터 스텟'!U1823*'(참고)타워 스텟 가치'!$S$17,'스테이지별 몬스터 스텟'!V1823*'(참고)타워 스텟 가치'!$T$17,'스테이지별 몬스터 스텟'!W1823*'(참고)타워 스텟 가치'!$U$17,'스테이지별 몬스터 스텟'!X1823*'(참고)타워 스텟 가치'!$V$17,'스테이지별 몬스터 스텟'!Y1823*'(참고)타워 스텟 가치'!$W$17,'스테이지별 몬스터 스텟'!Z1823*'(참고)타워 스텟 가치'!$X$17,'스테이지별 몬스터 스텟'!AA1823*'(참고)타워 스텟 가치'!$Y$17)</f>
        <v>1135832.0612500075</v>
      </c>
      <c r="AC1823">
        <v>2</v>
      </c>
      <c r="AD1823">
        <f>VLOOKUP($F1823,'(참고)타워 스텟 가치'!$B$12:$L$16,AD$2,0)+(VLOOKUP($F1823,'(참고)타워 스텟 가치'!$B$12:$L$16,AD$2,0)*$E1823)</f>
        <v>1236.9375000000084</v>
      </c>
      <c r="AE1823">
        <f>VLOOKUP($F1823,'(참고)타워 스텟 가치'!$B$12:$L$16,AE$2,0)+(VLOOKUP($F1823,'(참고)타워 스텟 가치'!$B$12:$L$16,AE$2,0)*$E1823)</f>
        <v>1484.32500000001</v>
      </c>
      <c r="AF1823">
        <f>VLOOKUP($F1823,'(참고)타워 스텟 가치'!$B$12:$L$16,AF$2,0)+(VLOOKUP($F1823,'(참고)타워 스텟 가치'!$B$12:$L$16,AF$2,0)*$E1823)</f>
        <v>733000.00000000489</v>
      </c>
      <c r="AG1823">
        <f>VLOOKUP($F1823,'(참고)타워 스텟 가치'!$B$12:$L$16,AG$2,0)+(VLOOKUP($F1823,'(참고)타워 스텟 가치'!$B$12:$L$16,AG$2,0)*$E1823)</f>
        <v>7421.62500000005</v>
      </c>
      <c r="AH1823">
        <f>VLOOKUP($F1823,'(참고)타워 스텟 가치'!$B$12:$L$16,AH$2,0)+(VLOOKUP($F1823,'(참고)타워 스텟 가치'!$B$12:$L$16,AH$2,0)*$E1823)</f>
        <v>247.38750000000167</v>
      </c>
      <c r="AI1823">
        <f>VLOOKUP($F1823,'(참고)타워 스텟 가치'!$B$12:$L$16,AI$2,0)+(VLOOKUP($F1823,'(참고)타워 스텟 가치'!$B$12:$L$16,AI$2,0)*$E1823)</f>
        <v>43.980000000000295</v>
      </c>
      <c r="AJ1823">
        <f>VLOOKUP($F1823,'(참고)타워 스텟 가치'!$B$12:$L$16,AJ$2,0)+(VLOOKUP($F1823,'(참고)타워 스텟 가치'!$B$12:$L$16,AJ$2,0)*$E1823)</f>
        <v>0</v>
      </c>
      <c r="AK1823">
        <f>VLOOKUP($F1823,'(참고)타워 스텟 가치'!$B$12:$L$16,AK$2,0)+(VLOOKUP($F1823,'(참고)타워 스텟 가치'!$B$12:$L$16,AK$2,0)*$E1823)</f>
        <v>0</v>
      </c>
      <c r="AL1823">
        <f>VLOOKUP($F1823,'(참고)타워 스텟 가치'!$B$12:$L$16,AL$2,0)+(VLOOKUP($F1823,'(참고)타워 스텟 가치'!$B$12:$L$16,AL$2,0)*$E1823)</f>
        <v>293.20000000000198</v>
      </c>
      <c r="AM1823">
        <f>SUM('스테이지별 몬스터 스텟'!AD1823*'(참고)타워 스텟 가치'!$Q$17,'스테이지별 몬스터 스텟'!AE1823*'(참고)타워 스텟 가치'!$R$17,'스테이지별 몬스터 스텟'!AF1823*'(참고)타워 스텟 가치'!$S$17,'스테이지별 몬스터 스텟'!AG1823*'(참고)타워 스텟 가치'!$T$17,'스테이지별 몬스터 스텟'!AH1823*'(참고)타워 스텟 가치'!$U$17,'스테이지별 몬스터 스텟'!AI1823*'(참고)타워 스텟 가치'!$V$17,'스테이지별 몬스터 스텟'!AJ1823*'(참고)타워 스텟 가치'!$W$17,'스테이지별 몬스터 스텟'!AK1823*'(참고)타워 스텟 가치'!$X$17,'스테이지별 몬스터 스텟'!AL1823*'(참고)타워 스텟 가치'!$Y$17)</f>
        <v>1120168.7675000073</v>
      </c>
      <c r="AN1823">
        <v>3</v>
      </c>
    </row>
    <row r="1824" spans="3:40" x14ac:dyDescent="0.3">
      <c r="C1824">
        <v>5</v>
      </c>
      <c r="D1824">
        <f t="shared" si="86"/>
        <v>364</v>
      </c>
      <c r="E1824" s="52">
        <f>VLOOKUP(D1824,'스테이지별 난이도 설정'!B:C,2,0)</f>
        <v>145.60000000000099</v>
      </c>
      <c r="F1824" t="str">
        <f t="shared" si="87"/>
        <v>스페셜</v>
      </c>
      <c r="G1824">
        <f t="shared" si="85"/>
        <v>6</v>
      </c>
      <c r="H1824">
        <f>VLOOKUP($F1824,'(참고)타워 스텟 가치'!$B$2:$L$6,H$2,0)+(VLOOKUP($F1824,'(참고)타워 스텟 가치'!$B$2:$L$6,H$2,0)*$E1824)</f>
        <v>5566.2187500000373</v>
      </c>
      <c r="I1824">
        <f>VLOOKUP($F1824,'(참고)타워 스텟 가치'!$B$2:$L$6,I$2,0)+(VLOOKUP($F1824,'(참고)타워 스텟 가치'!$B$2:$L$6,I$2,0)*$E1824)</f>
        <v>1113.2437500000076</v>
      </c>
      <c r="J1824">
        <f>VLOOKUP($F1824,'(참고)타워 스텟 가치'!$B$2:$L$6,J$2,0)+(VLOOKUP($F1824,'(참고)타워 스텟 가치'!$B$2:$L$6,J$2,0)*$E1824)</f>
        <v>733000.00000000489</v>
      </c>
      <c r="K1824">
        <f>VLOOKUP($F1824,'(참고)타워 스텟 가치'!$B$2:$L$6,K$2,0)+(VLOOKUP($F1824,'(참고)타워 스텟 가치'!$B$2:$L$6,K$2,0)*$E1824)</f>
        <v>22264.875000000149</v>
      </c>
      <c r="L1824">
        <f>VLOOKUP($F1824,'(참고)타워 스텟 가치'!$B$2:$L$6,L$2,0)+(VLOOKUP($F1824,'(참고)타워 스텟 가치'!$B$2:$L$6,L$2,0)*$E1824)</f>
        <v>371.08125000000251</v>
      </c>
      <c r="M1824">
        <f>VLOOKUP($F1824,'(참고)타워 스텟 가치'!$B$2:$L$6,M$2,0)+(VLOOKUP($F1824,'(참고)타워 스텟 가치'!$B$2:$L$6,M$2,0)*$E1824)</f>
        <v>43.980000000000295</v>
      </c>
      <c r="N1824">
        <f>VLOOKUP($F1824,'(참고)타워 스텟 가치'!$B$2:$L$6,N$2,0)+(VLOOKUP($F1824,'(참고)타워 스텟 가치'!$B$2:$L$6,N$2,0)*$E1824)</f>
        <v>0</v>
      </c>
      <c r="O1824">
        <f>VLOOKUP($F1824,'(참고)타워 스텟 가치'!$B$2:$L$6,O$2,0)+(VLOOKUP($F1824,'(참고)타워 스텟 가치'!$B$2:$L$6,O$2,0)*$E1824)</f>
        <v>0</v>
      </c>
      <c r="P1824">
        <f>VLOOKUP($F1824,'(참고)타워 스텟 가치'!$B$2:$L$6,P$2,0)+(VLOOKUP($F1824,'(참고)타워 스텟 가치'!$B$2:$L$6,P$2,0)*$E1824)</f>
        <v>146.60000000000099</v>
      </c>
      <c r="Q1824">
        <f>SUM('스테이지별 몬스터 스텟'!H1824*'(참고)타워 스텟 가치'!$Q$17,'스테이지별 몬스터 스텟'!I1824*'(참고)타워 스텟 가치'!$R$17,'스테이지별 몬스터 스텟'!J1824*'(참고)타워 스텟 가치'!$S$17,'스테이지별 몬스터 스텟'!K1824*'(참고)타워 스텟 가치'!$T$17,'스테이지별 몬스터 스텟'!L1824*'(참고)타워 스텟 가치'!$U$17,'스테이지별 몬스터 스텟'!M1824*'(참고)타워 스텟 가치'!$V$17,'스테이지별 몬스터 스텟'!N1824*'(참고)타워 스텟 가치'!$W$17,'스테이지별 몬스터 스텟'!O1824*'(참고)타워 스텟 가치'!$X$17,'스테이지별 몬스터 스텟'!P1824*'(참고)타워 스텟 가치'!$Y$17)</f>
        <v>1157911.3956250078</v>
      </c>
      <c r="R1824">
        <v>1</v>
      </c>
      <c r="S1824">
        <f>VLOOKUP($F1824,'(참고)타워 스텟 가치'!$B$7:$L$11,S$2,0)+(VLOOKUP($F1824,'(참고)타워 스텟 가치'!$B$7:$L$11,S$2,0)*$E1824)</f>
        <v>1855.4062500000125</v>
      </c>
      <c r="T1824">
        <f>VLOOKUP($F1824,'(참고)타워 스텟 가치'!$B$7:$L$11,T$2,0)+(VLOOKUP($F1824,'(참고)타워 스텟 가치'!$B$7:$L$11,T$2,0)*$E1824)</f>
        <v>3339.7312500000226</v>
      </c>
      <c r="U1824">
        <f>VLOOKUP($F1824,'(참고)타워 스텟 가치'!$B$7:$L$11,U$2,0)+(VLOOKUP($F1824,'(참고)타워 스텟 가치'!$B$7:$L$11,U$2,0)*$E1824)</f>
        <v>733000.00000000489</v>
      </c>
      <c r="V1824">
        <f>VLOOKUP($F1824,'(참고)타워 스텟 가치'!$B$7:$L$11,V$2,0)+(VLOOKUP($F1824,'(참고)타워 스텟 가치'!$B$7:$L$11,V$2,0)*$E1824)</f>
        <v>22264.875000000149</v>
      </c>
      <c r="W1824">
        <f>VLOOKUP($F1824,'(참고)타워 스텟 가치'!$B$7:$L$11,W$2,0)+(VLOOKUP($F1824,'(참고)타워 스텟 가치'!$B$7:$L$11,W$2,0)*$E1824)</f>
        <v>371.08125000000251</v>
      </c>
      <c r="X1824">
        <f>VLOOKUP($F1824,'(참고)타워 스텟 가치'!$B$7:$L$11,X$2,0)+(VLOOKUP($F1824,'(참고)타워 스텟 가치'!$B$7:$L$11,X$2,0)*$E1824)</f>
        <v>43.980000000000295</v>
      </c>
      <c r="Y1824">
        <f>VLOOKUP($F1824,'(참고)타워 스텟 가치'!$B$7:$L$11,Y$2,0)+(VLOOKUP($F1824,'(참고)타워 스텟 가치'!$B$7:$L$11,Y$2,0)*$E1824)</f>
        <v>0</v>
      </c>
      <c r="Z1824">
        <f>VLOOKUP($F1824,'(참고)타워 스텟 가치'!$B$7:$L$11,Z$2,0)+(VLOOKUP($F1824,'(참고)타워 스텟 가치'!$B$7:$L$11,Z$2,0)*$E1824)</f>
        <v>0</v>
      </c>
      <c r="AA1824">
        <f>VLOOKUP($F1824,'(참고)타워 스텟 가치'!$B$7:$L$11,AA$2,0)+(VLOOKUP($F1824,'(참고)타워 스텟 가치'!$B$7:$L$11,AA$2,0)*$E1824)</f>
        <v>146.60000000000099</v>
      </c>
      <c r="AB1824">
        <f>SUM('스테이지별 몬스터 스텟'!S1824*'(참고)타워 스텟 가치'!$Q$17,'스테이지별 몬스터 스텟'!T1824*'(참고)타워 스텟 가치'!$R$17,'스테이지별 몬스터 스텟'!U1824*'(참고)타워 스텟 가치'!$S$17,'스테이지별 몬스터 스텟'!V1824*'(참고)타워 스텟 가치'!$T$17,'스테이지별 몬스터 스텟'!W1824*'(참고)타워 스텟 가치'!$U$17,'스테이지별 몬스터 스텟'!X1824*'(참고)타워 스텟 가치'!$V$17,'스테이지별 몬스터 스텟'!Y1824*'(참고)타워 스텟 가치'!$W$17,'스테이지별 몬스터 스텟'!Z1824*'(참고)타워 스텟 가치'!$X$17,'스테이지별 몬스터 스텟'!AA1824*'(참고)타워 스텟 가치'!$Y$17)</f>
        <v>1153829.5018750078</v>
      </c>
      <c r="AC1824">
        <v>2</v>
      </c>
      <c r="AD1824">
        <f>VLOOKUP($F1824,'(참고)타워 스텟 가치'!$B$12:$L$16,AD$2,0)+(VLOOKUP($F1824,'(참고)타워 스텟 가치'!$B$12:$L$16,AD$2,0)*$E1824)</f>
        <v>1855.4062500000125</v>
      </c>
      <c r="AE1824">
        <f>VLOOKUP($F1824,'(참고)타워 스텟 가치'!$B$12:$L$16,AE$2,0)+(VLOOKUP($F1824,'(참고)타워 스텟 가치'!$B$12:$L$16,AE$2,0)*$E1824)</f>
        <v>2226.4875000000152</v>
      </c>
      <c r="AF1824">
        <f>VLOOKUP($F1824,'(참고)타워 스텟 가치'!$B$12:$L$16,AF$2,0)+(VLOOKUP($F1824,'(참고)타워 스텟 가치'!$B$12:$L$16,AF$2,0)*$E1824)</f>
        <v>733000.00000000489</v>
      </c>
      <c r="AG1824">
        <f>VLOOKUP($F1824,'(참고)타워 스텟 가치'!$B$12:$L$16,AG$2,0)+(VLOOKUP($F1824,'(참고)타워 스텟 가치'!$B$12:$L$16,AG$2,0)*$E1824)</f>
        <v>11132.437500000075</v>
      </c>
      <c r="AH1824">
        <f>VLOOKUP($F1824,'(참고)타워 스텟 가치'!$B$12:$L$16,AH$2,0)+(VLOOKUP($F1824,'(참고)타워 스텟 가치'!$B$12:$L$16,AH$2,0)*$E1824)</f>
        <v>371.08125000000251</v>
      </c>
      <c r="AI1824">
        <f>VLOOKUP($F1824,'(참고)타워 스텟 가치'!$B$12:$L$16,AI$2,0)+(VLOOKUP($F1824,'(참고)타워 스텟 가치'!$B$12:$L$16,AI$2,0)*$E1824)</f>
        <v>43.980000000000295</v>
      </c>
      <c r="AJ1824">
        <f>VLOOKUP($F1824,'(참고)타워 스텟 가치'!$B$12:$L$16,AJ$2,0)+(VLOOKUP($F1824,'(참고)타워 스텟 가치'!$B$12:$L$16,AJ$2,0)*$E1824)</f>
        <v>0</v>
      </c>
      <c r="AK1824">
        <f>VLOOKUP($F1824,'(참고)타워 스텟 가치'!$B$12:$L$16,AK$2,0)+(VLOOKUP($F1824,'(참고)타워 스텟 가치'!$B$12:$L$16,AK$2,0)*$E1824)</f>
        <v>0</v>
      </c>
      <c r="AL1824">
        <f>VLOOKUP($F1824,'(참고)타워 스텟 가치'!$B$12:$L$16,AL$2,0)+(VLOOKUP($F1824,'(참고)타워 스텟 가치'!$B$12:$L$16,AL$2,0)*$E1824)</f>
        <v>293.20000000000198</v>
      </c>
      <c r="AM1824">
        <f>SUM('스테이지별 몬스터 스텟'!AD1824*'(참고)타워 스텟 가치'!$Q$17,'스테이지별 몬스터 스텟'!AE1824*'(참고)타워 스텟 가치'!$R$17,'스테이지별 몬스터 스텟'!AF1824*'(참고)타워 스텟 가치'!$S$17,'스테이지별 몬스터 스텟'!AG1824*'(참고)타워 스텟 가치'!$T$17,'스테이지별 몬스터 스텟'!AH1824*'(참고)타워 스텟 가치'!$U$17,'스테이지별 몬스터 스텟'!AI1824*'(참고)타워 스텟 가치'!$V$17,'스테이지별 몬스터 스텟'!AJ1824*'(참고)타워 스텟 가치'!$W$17,'스테이지별 몬스터 스텟'!AK1824*'(참고)타워 스텟 가치'!$X$17,'스테이지별 몬스터 스텟'!AL1824*'(참고)타워 스텟 가치'!$Y$17)</f>
        <v>1130187.9612500076</v>
      </c>
      <c r="AN1824">
        <v>3</v>
      </c>
    </row>
    <row r="1825" spans="3:40" x14ac:dyDescent="0.3">
      <c r="C1825">
        <v>1</v>
      </c>
      <c r="D1825">
        <f t="shared" si="86"/>
        <v>365</v>
      </c>
      <c r="E1825" s="52">
        <f>VLOOKUP(D1825,'스테이지별 난이도 설정'!B:C,2,0)</f>
        <v>146.00000000000099</v>
      </c>
      <c r="F1825" t="str">
        <f t="shared" si="87"/>
        <v>일반</v>
      </c>
      <c r="G1825">
        <f t="shared" si="85"/>
        <v>6</v>
      </c>
      <c r="H1825">
        <f>VLOOKUP($F1825,'(참고)타워 스텟 가치'!$B$2:$L$6,H$2,0)+(VLOOKUP($F1825,'(참고)타워 스텟 가치'!$B$2:$L$6,H$2,0)*$E1825)</f>
        <v>1102.5000000000075</v>
      </c>
      <c r="I1825">
        <f>VLOOKUP($F1825,'(참고)타워 스텟 가치'!$B$2:$L$6,I$2,0)+(VLOOKUP($F1825,'(참고)타워 스텟 가치'!$B$2:$L$6,I$2,0)*$E1825)</f>
        <v>220.50000000000148</v>
      </c>
      <c r="J1825">
        <f>VLOOKUP($F1825,'(참고)타워 스텟 가치'!$B$2:$L$6,J$2,0)+(VLOOKUP($F1825,'(참고)타워 스텟 가치'!$B$2:$L$6,J$2,0)*$E1825)</f>
        <v>735000.00000000501</v>
      </c>
      <c r="K1825">
        <f>VLOOKUP($F1825,'(참고)타워 스텟 가치'!$B$2:$L$6,K$2,0)+(VLOOKUP($F1825,'(참고)타워 스텟 가치'!$B$2:$L$6,K$2,0)*$E1825)</f>
        <v>4410.00000000003</v>
      </c>
      <c r="L1825">
        <f>VLOOKUP($F1825,'(참고)타워 스텟 가치'!$B$2:$L$6,L$2,0)+(VLOOKUP($F1825,'(참고)타워 스텟 가치'!$B$2:$L$6,L$2,0)*$E1825)</f>
        <v>73.500000000000497</v>
      </c>
      <c r="M1825">
        <f>VLOOKUP($F1825,'(참고)타워 스텟 가치'!$B$2:$L$6,M$2,0)+(VLOOKUP($F1825,'(참고)타워 스텟 가치'!$B$2:$L$6,M$2,0)*$E1825)</f>
        <v>44.100000000000293</v>
      </c>
      <c r="N1825">
        <f>VLOOKUP($F1825,'(참고)타워 스텟 가치'!$B$2:$L$6,N$2,0)+(VLOOKUP($F1825,'(참고)타워 스텟 가치'!$B$2:$L$6,N$2,0)*$E1825)</f>
        <v>0</v>
      </c>
      <c r="O1825">
        <f>VLOOKUP($F1825,'(참고)타워 스텟 가치'!$B$2:$L$6,O$2,0)+(VLOOKUP($F1825,'(참고)타워 스텟 가치'!$B$2:$L$6,O$2,0)*$E1825)</f>
        <v>0</v>
      </c>
      <c r="P1825">
        <f>VLOOKUP($F1825,'(참고)타워 스텟 가치'!$B$2:$L$6,P$2,0)+(VLOOKUP($F1825,'(참고)타워 스텟 가치'!$B$2:$L$6,P$2,0)*$E1825)</f>
        <v>102.90000000000069</v>
      </c>
      <c r="Q1825">
        <f>SUM('스테이지별 몬스터 스텟'!H1825*'(참고)타워 스텟 가치'!$Q$17,'스테이지별 몬스터 스텟'!I1825*'(참고)타워 스텟 가치'!$R$17,'스테이지별 몬스터 스텟'!J1825*'(참고)타워 스텟 가치'!$S$17,'스테이지별 몬스터 스텟'!K1825*'(참고)타워 스텟 가치'!$T$17,'스테이지별 몬스터 스텟'!L1825*'(참고)타워 스텟 가치'!$U$17,'스테이지별 몬스터 스텟'!M1825*'(참고)타워 스텟 가치'!$V$17,'스테이지별 몬스터 스텟'!N1825*'(참고)타워 스텟 가치'!$W$17,'스테이지별 몬스터 스텟'!O1825*'(참고)타워 스텟 가치'!$X$17,'스테이지별 몬스터 스텟'!P1825*'(참고)타워 스텟 가치'!$Y$17)</f>
        <v>1114252.6500000076</v>
      </c>
      <c r="R1825">
        <v>1</v>
      </c>
      <c r="S1825">
        <f>VLOOKUP($F1825,'(참고)타워 스텟 가치'!$B$7:$L$11,S$2,0)+(VLOOKUP($F1825,'(참고)타워 스텟 가치'!$B$7:$L$11,S$2,0)*$E1825)</f>
        <v>367.5000000000025</v>
      </c>
      <c r="T1825">
        <f>VLOOKUP($F1825,'(참고)타워 스텟 가치'!$B$7:$L$11,T$2,0)+(VLOOKUP($F1825,'(참고)타워 스텟 가치'!$B$7:$L$11,T$2,0)*$E1825)</f>
        <v>661.50000000000443</v>
      </c>
      <c r="U1825">
        <f>VLOOKUP($F1825,'(참고)타워 스텟 가치'!$B$7:$L$11,U$2,0)+(VLOOKUP($F1825,'(참고)타워 스텟 가치'!$B$7:$L$11,U$2,0)*$E1825)</f>
        <v>735000.00000000501</v>
      </c>
      <c r="V1825">
        <f>VLOOKUP($F1825,'(참고)타워 스텟 가치'!$B$7:$L$11,V$2,0)+(VLOOKUP($F1825,'(참고)타워 스텟 가치'!$B$7:$L$11,V$2,0)*$E1825)</f>
        <v>4410.00000000003</v>
      </c>
      <c r="W1825">
        <f>VLOOKUP($F1825,'(참고)타워 스텟 가치'!$B$7:$L$11,W$2,0)+(VLOOKUP($F1825,'(참고)타워 스텟 가치'!$B$7:$L$11,W$2,0)*$E1825)</f>
        <v>73.500000000000497</v>
      </c>
      <c r="X1825">
        <f>VLOOKUP($F1825,'(참고)타워 스텟 가치'!$B$7:$L$11,X$2,0)+(VLOOKUP($F1825,'(참고)타워 스텟 가치'!$B$7:$L$11,X$2,0)*$E1825)</f>
        <v>44.100000000000293</v>
      </c>
      <c r="Y1825">
        <f>VLOOKUP($F1825,'(참고)타워 스텟 가치'!$B$7:$L$11,Y$2,0)+(VLOOKUP($F1825,'(참고)타워 스텟 가치'!$B$7:$L$11,Y$2,0)*$E1825)</f>
        <v>0</v>
      </c>
      <c r="Z1825">
        <f>VLOOKUP($F1825,'(참고)타워 스텟 가치'!$B$7:$L$11,Z$2,0)+(VLOOKUP($F1825,'(참고)타워 스텟 가치'!$B$7:$L$11,Z$2,0)*$E1825)</f>
        <v>0</v>
      </c>
      <c r="AA1825">
        <f>VLOOKUP($F1825,'(참고)타워 스텟 가치'!$B$7:$L$11,AA$2,0)+(VLOOKUP($F1825,'(참고)타워 스텟 가치'!$B$7:$L$11,AA$2,0)*$E1825)</f>
        <v>102.90000000000069</v>
      </c>
      <c r="AB1825">
        <f>SUM('스테이지별 몬스터 스텟'!S1825*'(참고)타워 스텟 가치'!$Q$17,'스테이지별 몬스터 스텟'!T1825*'(참고)타워 스텟 가치'!$R$17,'스테이지별 몬스터 스텟'!U1825*'(참고)타워 스텟 가치'!$S$17,'스테이지별 몬스터 스텟'!V1825*'(참고)타워 스텟 가치'!$T$17,'스테이지별 몬스터 스텟'!W1825*'(참고)타워 스텟 가치'!$U$17,'스테이지별 몬스터 스텟'!X1825*'(참고)타워 스텟 가치'!$V$17,'스테이지별 몬스터 스텟'!Y1825*'(참고)타워 스텟 가치'!$W$17,'스테이지별 몬스터 스텟'!Z1825*'(참고)타워 스텟 가치'!$X$17,'스테이지별 몬스터 스텟'!AA1825*'(참고)타워 스텟 가치'!$Y$17)</f>
        <v>1113444.1500000076</v>
      </c>
      <c r="AC1825">
        <v>2</v>
      </c>
      <c r="AD1825">
        <f>VLOOKUP($F1825,'(참고)타워 스텟 가치'!$B$12:$L$16,AD$2,0)+(VLOOKUP($F1825,'(참고)타워 스텟 가치'!$B$12:$L$16,AD$2,0)*$E1825)</f>
        <v>367.5000000000025</v>
      </c>
      <c r="AE1825">
        <f>VLOOKUP($F1825,'(참고)타워 스텟 가치'!$B$12:$L$16,AE$2,0)+(VLOOKUP($F1825,'(참고)타워 스텟 가치'!$B$12:$L$16,AE$2,0)*$E1825)</f>
        <v>441.00000000000296</v>
      </c>
      <c r="AF1825">
        <f>VLOOKUP($F1825,'(참고)타워 스텟 가치'!$B$12:$L$16,AF$2,0)+(VLOOKUP($F1825,'(참고)타워 스텟 가치'!$B$12:$L$16,AF$2,0)*$E1825)</f>
        <v>735000.00000000501</v>
      </c>
      <c r="AG1825">
        <f>VLOOKUP($F1825,'(참고)타워 스텟 가치'!$B$12:$L$16,AG$2,0)+(VLOOKUP($F1825,'(참고)타워 스텟 가치'!$B$12:$L$16,AG$2,0)*$E1825)</f>
        <v>2205.000000000015</v>
      </c>
      <c r="AH1825">
        <f>VLOOKUP($F1825,'(참고)타워 스텟 가치'!$B$12:$L$16,AH$2,0)+(VLOOKUP($F1825,'(참고)타워 스텟 가치'!$B$12:$L$16,AH$2,0)*$E1825)</f>
        <v>73.500000000000497</v>
      </c>
      <c r="AI1825">
        <f>VLOOKUP($F1825,'(참고)타워 스텟 가치'!$B$12:$L$16,AI$2,0)+(VLOOKUP($F1825,'(참고)타워 스텟 가치'!$B$12:$L$16,AI$2,0)*$E1825)</f>
        <v>44.100000000000293</v>
      </c>
      <c r="AJ1825">
        <f>VLOOKUP($F1825,'(참고)타워 스텟 가치'!$B$12:$L$16,AJ$2,0)+(VLOOKUP($F1825,'(참고)타워 스텟 가치'!$B$12:$L$16,AJ$2,0)*$E1825)</f>
        <v>0</v>
      </c>
      <c r="AK1825">
        <f>VLOOKUP($F1825,'(참고)타워 스텟 가치'!$B$12:$L$16,AK$2,0)+(VLOOKUP($F1825,'(참고)타워 스텟 가치'!$B$12:$L$16,AK$2,0)*$E1825)</f>
        <v>0</v>
      </c>
      <c r="AL1825">
        <f>VLOOKUP($F1825,'(참고)타워 스텟 가치'!$B$12:$L$16,AL$2,0)+(VLOOKUP($F1825,'(참고)타워 스텟 가치'!$B$12:$L$16,AL$2,0)*$E1825)</f>
        <v>205.80000000000138</v>
      </c>
      <c r="AM1825">
        <f>SUM('스테이지별 몬스터 스텟'!AD1825*'(참고)타워 스텟 가치'!$Q$17,'스테이지별 몬스터 스텟'!AE1825*'(참고)타워 스텟 가치'!$R$17,'스테이지별 몬스터 스텟'!AF1825*'(참고)타워 스텟 가치'!$S$17,'스테이지별 몬스터 스텟'!AG1825*'(참고)타워 스텟 가치'!$T$17,'스테이지별 몬스터 스텟'!AH1825*'(참고)타워 스텟 가치'!$U$17,'스테이지별 몬스터 스텟'!AI1825*'(참고)타워 스텟 가치'!$V$17,'스테이지별 몬스터 스텟'!AJ1825*'(참고)타워 스텟 가치'!$W$17,'스테이지별 몬스터 스텟'!AK1825*'(참고)타워 스텟 가치'!$X$17,'스테이지별 몬스터 스텟'!AL1825*'(참고)타워 스텟 가치'!$Y$17)</f>
        <v>1108909.2000000076</v>
      </c>
      <c r="AN1825">
        <v>3</v>
      </c>
    </row>
    <row r="1826" spans="3:40" x14ac:dyDescent="0.3">
      <c r="C1826">
        <v>2</v>
      </c>
      <c r="D1826">
        <f t="shared" si="86"/>
        <v>365</v>
      </c>
      <c r="E1826" s="52">
        <f>VLOOKUP(D1826,'스테이지별 난이도 설정'!B:C,2,0)</f>
        <v>146.00000000000099</v>
      </c>
      <c r="F1826" t="str">
        <f t="shared" si="87"/>
        <v>레어</v>
      </c>
      <c r="G1826">
        <f t="shared" si="85"/>
        <v>6</v>
      </c>
      <c r="H1826">
        <f>VLOOKUP($F1826,'(참고)타워 스텟 가치'!$B$2:$L$6,H$2,0)+(VLOOKUP($F1826,'(참고)타워 스텟 가치'!$B$2:$L$6,H$2,0)*$E1826)</f>
        <v>1653.7500000000111</v>
      </c>
      <c r="I1826">
        <f>VLOOKUP($F1826,'(참고)타워 스텟 가치'!$B$2:$L$6,I$2,0)+(VLOOKUP($F1826,'(참고)타워 스텟 가치'!$B$2:$L$6,I$2,0)*$E1826)</f>
        <v>330.75000000000222</v>
      </c>
      <c r="J1826">
        <f>VLOOKUP($F1826,'(참고)타워 스텟 가치'!$B$2:$L$6,J$2,0)+(VLOOKUP($F1826,'(참고)타워 스텟 가치'!$B$2:$L$6,J$2,0)*$E1826)</f>
        <v>735000.00000000501</v>
      </c>
      <c r="K1826">
        <f>VLOOKUP($F1826,'(참고)타워 스텟 가치'!$B$2:$L$6,K$2,0)+(VLOOKUP($F1826,'(참고)타워 스텟 가치'!$B$2:$L$6,K$2,0)*$E1826)</f>
        <v>6615.0000000000446</v>
      </c>
      <c r="L1826">
        <f>VLOOKUP($F1826,'(참고)타워 스텟 가치'!$B$2:$L$6,L$2,0)+(VLOOKUP($F1826,'(참고)타워 스텟 가치'!$B$2:$L$6,L$2,0)*$E1826)</f>
        <v>110.25000000000074</v>
      </c>
      <c r="M1826">
        <f>VLOOKUP($F1826,'(참고)타워 스텟 가치'!$B$2:$L$6,M$2,0)+(VLOOKUP($F1826,'(참고)타워 스텟 가치'!$B$2:$L$6,M$2,0)*$E1826)</f>
        <v>44.100000000000293</v>
      </c>
      <c r="N1826">
        <f>VLOOKUP($F1826,'(참고)타워 스텟 가치'!$B$2:$L$6,N$2,0)+(VLOOKUP($F1826,'(참고)타워 스텟 가치'!$B$2:$L$6,N$2,0)*$E1826)</f>
        <v>0</v>
      </c>
      <c r="O1826">
        <f>VLOOKUP($F1826,'(참고)타워 스텟 가치'!$B$2:$L$6,O$2,0)+(VLOOKUP($F1826,'(참고)타워 스텟 가치'!$B$2:$L$6,O$2,0)*$E1826)</f>
        <v>0</v>
      </c>
      <c r="P1826">
        <f>VLOOKUP($F1826,'(참고)타워 스텟 가치'!$B$2:$L$6,P$2,0)+(VLOOKUP($F1826,'(참고)타워 스텟 가치'!$B$2:$L$6,P$2,0)*$E1826)</f>
        <v>102.90000000000069</v>
      </c>
      <c r="Q1826">
        <f>SUM('스테이지별 몬스터 스텟'!H1826*'(참고)타워 스텟 가치'!$Q$17,'스테이지별 몬스터 스텟'!I1826*'(참고)타워 스텟 가치'!$R$17,'스테이지별 몬스터 스텟'!J1826*'(참고)타워 스텟 가치'!$S$17,'스테이지별 몬스터 스텟'!K1826*'(참고)타워 스텟 가치'!$T$17,'스테이지별 몬스터 스텟'!L1826*'(참고)타워 스텟 가치'!$U$17,'스테이지별 몬스터 스텟'!M1826*'(참고)타워 스텟 가치'!$V$17,'스테이지별 몬스터 스텟'!N1826*'(참고)타워 스텟 가치'!$W$17,'스테이지별 몬스터 스텟'!O1826*'(참고)타워 스텟 가치'!$X$17,'스테이지별 몬스터 스텟'!P1826*'(참고)타워 스텟 가치'!$Y$17)</f>
        <v>1120004.0250000076</v>
      </c>
      <c r="R1826">
        <v>1</v>
      </c>
      <c r="S1826">
        <f>VLOOKUP($F1826,'(참고)타워 스텟 가치'!$B$7:$L$11,S$2,0)+(VLOOKUP($F1826,'(참고)타워 스텟 가치'!$B$7:$L$11,S$2,0)*$E1826)</f>
        <v>551.25000000000375</v>
      </c>
      <c r="T1826">
        <f>VLOOKUP($F1826,'(참고)타워 스텟 가치'!$B$7:$L$11,T$2,0)+(VLOOKUP($F1826,'(참고)타워 스텟 가치'!$B$7:$L$11,T$2,0)*$E1826)</f>
        <v>992.25000000000671</v>
      </c>
      <c r="U1826">
        <f>VLOOKUP($F1826,'(참고)타워 스텟 가치'!$B$7:$L$11,U$2,0)+(VLOOKUP($F1826,'(참고)타워 스텟 가치'!$B$7:$L$11,U$2,0)*$E1826)</f>
        <v>735000.00000000501</v>
      </c>
      <c r="V1826">
        <f>VLOOKUP($F1826,'(참고)타워 스텟 가치'!$B$7:$L$11,V$2,0)+(VLOOKUP($F1826,'(참고)타워 스텟 가치'!$B$7:$L$11,V$2,0)*$E1826)</f>
        <v>6615.0000000000446</v>
      </c>
      <c r="W1826">
        <f>VLOOKUP($F1826,'(참고)타워 스텟 가치'!$B$7:$L$11,W$2,0)+(VLOOKUP($F1826,'(참고)타워 스텟 가치'!$B$7:$L$11,W$2,0)*$E1826)</f>
        <v>110.25000000000074</v>
      </c>
      <c r="X1826">
        <f>VLOOKUP($F1826,'(참고)타워 스텟 가치'!$B$7:$L$11,X$2,0)+(VLOOKUP($F1826,'(참고)타워 스텟 가치'!$B$7:$L$11,X$2,0)*$E1826)</f>
        <v>44.100000000000293</v>
      </c>
      <c r="Y1826">
        <f>VLOOKUP($F1826,'(참고)타워 스텟 가치'!$B$7:$L$11,Y$2,0)+(VLOOKUP($F1826,'(참고)타워 스텟 가치'!$B$7:$L$11,Y$2,0)*$E1826)</f>
        <v>0</v>
      </c>
      <c r="Z1826">
        <f>VLOOKUP($F1826,'(참고)타워 스텟 가치'!$B$7:$L$11,Z$2,0)+(VLOOKUP($F1826,'(참고)타워 스텟 가치'!$B$7:$L$11,Z$2,0)*$E1826)</f>
        <v>0</v>
      </c>
      <c r="AA1826">
        <f>VLOOKUP($F1826,'(참고)타워 스텟 가치'!$B$7:$L$11,AA$2,0)+(VLOOKUP($F1826,'(참고)타워 스텟 가치'!$B$7:$L$11,AA$2,0)*$E1826)</f>
        <v>102.90000000000069</v>
      </c>
      <c r="AB1826">
        <f>SUM('스테이지별 몬스터 스텟'!S1826*'(참고)타워 스텟 가치'!$Q$17,'스테이지별 몬스터 스텟'!T1826*'(참고)타워 스텟 가치'!$R$17,'스테이지별 몬스터 스텟'!U1826*'(참고)타워 스텟 가치'!$S$17,'스테이지별 몬스터 스텟'!V1826*'(참고)타워 스텟 가치'!$T$17,'스테이지별 몬스터 스텟'!W1826*'(참고)타워 스텟 가치'!$U$17,'스테이지별 몬스터 스텟'!X1826*'(참고)타워 스텟 가치'!$V$17,'스테이지별 몬스터 스텟'!Y1826*'(참고)타워 스텟 가치'!$W$17,'스테이지별 몬스터 스텟'!Z1826*'(참고)타워 스텟 가치'!$X$17,'스테이지별 몬스터 스텟'!AA1826*'(참고)타워 스텟 가치'!$Y$17)</f>
        <v>1118791.2750000076</v>
      </c>
      <c r="AC1826">
        <v>2</v>
      </c>
      <c r="AD1826">
        <f>VLOOKUP($F1826,'(참고)타워 스텟 가치'!$B$12:$L$16,AD$2,0)+(VLOOKUP($F1826,'(참고)타워 스텟 가치'!$B$12:$L$16,AD$2,0)*$E1826)</f>
        <v>551.25000000000375</v>
      </c>
      <c r="AE1826">
        <f>VLOOKUP($F1826,'(참고)타워 스텟 가치'!$B$12:$L$16,AE$2,0)+(VLOOKUP($F1826,'(참고)타워 스텟 가치'!$B$12:$L$16,AE$2,0)*$E1826)</f>
        <v>661.50000000000443</v>
      </c>
      <c r="AF1826">
        <f>VLOOKUP($F1826,'(참고)타워 스텟 가치'!$B$12:$L$16,AF$2,0)+(VLOOKUP($F1826,'(참고)타워 스텟 가치'!$B$12:$L$16,AF$2,0)*$E1826)</f>
        <v>735000.00000000501</v>
      </c>
      <c r="AG1826">
        <f>VLOOKUP($F1826,'(참고)타워 스텟 가치'!$B$12:$L$16,AG$2,0)+(VLOOKUP($F1826,'(참고)타워 스텟 가치'!$B$12:$L$16,AG$2,0)*$E1826)</f>
        <v>3307.5000000000223</v>
      </c>
      <c r="AH1826">
        <f>VLOOKUP($F1826,'(참고)타워 스텟 가치'!$B$12:$L$16,AH$2,0)+(VLOOKUP($F1826,'(참고)타워 스텟 가치'!$B$12:$L$16,AH$2,0)*$E1826)</f>
        <v>110.25000000000074</v>
      </c>
      <c r="AI1826">
        <f>VLOOKUP($F1826,'(참고)타워 스텟 가치'!$B$12:$L$16,AI$2,0)+(VLOOKUP($F1826,'(참고)타워 스텟 가치'!$B$12:$L$16,AI$2,0)*$E1826)</f>
        <v>44.100000000000293</v>
      </c>
      <c r="AJ1826">
        <f>VLOOKUP($F1826,'(참고)타워 스텟 가치'!$B$12:$L$16,AJ$2,0)+(VLOOKUP($F1826,'(참고)타워 스텟 가치'!$B$12:$L$16,AJ$2,0)*$E1826)</f>
        <v>0</v>
      </c>
      <c r="AK1826">
        <f>VLOOKUP($F1826,'(참고)타워 스텟 가치'!$B$12:$L$16,AK$2,0)+(VLOOKUP($F1826,'(참고)타워 스텟 가치'!$B$12:$L$16,AK$2,0)*$E1826)</f>
        <v>0</v>
      </c>
      <c r="AL1826">
        <f>VLOOKUP($F1826,'(참고)타워 스텟 가치'!$B$12:$L$16,AL$2,0)+(VLOOKUP($F1826,'(참고)타워 스텟 가치'!$B$12:$L$16,AL$2,0)*$E1826)</f>
        <v>205.80000000000138</v>
      </c>
      <c r="AM1826">
        <f>SUM('스테이지별 몬스터 스텟'!AD1826*'(참고)타워 스텟 가치'!$Q$17,'스테이지별 몬스터 스텟'!AE1826*'(참고)타워 스텟 가치'!$R$17,'스테이지별 몬스터 스텟'!AF1826*'(참고)타워 스텟 가치'!$S$17,'스테이지별 몬스터 스텟'!AG1826*'(참고)타워 스텟 가치'!$T$17,'스테이지별 몬스터 스텟'!AH1826*'(참고)타워 스텟 가치'!$U$17,'스테이지별 몬스터 스텟'!AI1826*'(참고)타워 스텟 가치'!$V$17,'스테이지별 몬스터 스텟'!AJ1826*'(참고)타워 스텟 가치'!$W$17,'스테이지별 몬스터 스텟'!AK1826*'(참고)타워 스텟 가치'!$X$17,'스테이지별 몬스터 스텟'!AL1826*'(참고)타워 스텟 가치'!$Y$17)</f>
        <v>1111885.9500000076</v>
      </c>
      <c r="AN1826">
        <v>3</v>
      </c>
    </row>
    <row r="1827" spans="3:40" x14ac:dyDescent="0.3">
      <c r="C1827">
        <v>3</v>
      </c>
      <c r="D1827">
        <f t="shared" si="86"/>
        <v>365</v>
      </c>
      <c r="E1827" s="52">
        <f>VLOOKUP(D1827,'스테이지별 난이도 설정'!B:C,2,0)</f>
        <v>146.00000000000099</v>
      </c>
      <c r="F1827" t="str">
        <f t="shared" si="87"/>
        <v>에픽</v>
      </c>
      <c r="G1827">
        <f t="shared" si="85"/>
        <v>6</v>
      </c>
      <c r="H1827">
        <f>VLOOKUP($F1827,'(참고)타워 스텟 가치'!$B$2:$L$6,H$2,0)+(VLOOKUP($F1827,'(참고)타워 스텟 가치'!$B$2:$L$6,H$2,0)*$E1827)</f>
        <v>2480.6250000000168</v>
      </c>
      <c r="I1827">
        <f>VLOOKUP($F1827,'(참고)타워 스텟 가치'!$B$2:$L$6,I$2,0)+(VLOOKUP($F1827,'(참고)타워 스텟 가치'!$B$2:$L$6,I$2,0)*$E1827)</f>
        <v>496.12500000000335</v>
      </c>
      <c r="J1827">
        <f>VLOOKUP($F1827,'(참고)타워 스텟 가치'!$B$2:$L$6,J$2,0)+(VLOOKUP($F1827,'(참고)타워 스텟 가치'!$B$2:$L$6,J$2,0)*$E1827)</f>
        <v>735000.00000000501</v>
      </c>
      <c r="K1827">
        <f>VLOOKUP($F1827,'(참고)타워 스텟 가치'!$B$2:$L$6,K$2,0)+(VLOOKUP($F1827,'(참고)타워 스텟 가치'!$B$2:$L$6,K$2,0)*$E1827)</f>
        <v>9922.5000000000673</v>
      </c>
      <c r="L1827">
        <f>VLOOKUP($F1827,'(참고)타워 스텟 가치'!$B$2:$L$6,L$2,0)+(VLOOKUP($F1827,'(참고)타워 스텟 가치'!$B$2:$L$6,L$2,0)*$E1827)</f>
        <v>165.37500000000111</v>
      </c>
      <c r="M1827">
        <f>VLOOKUP($F1827,'(참고)타워 스텟 가치'!$B$2:$L$6,M$2,0)+(VLOOKUP($F1827,'(참고)타워 스텟 가치'!$B$2:$L$6,M$2,0)*$E1827)</f>
        <v>44.100000000000293</v>
      </c>
      <c r="N1827">
        <f>VLOOKUP($F1827,'(참고)타워 스텟 가치'!$B$2:$L$6,N$2,0)+(VLOOKUP($F1827,'(참고)타워 스텟 가치'!$B$2:$L$6,N$2,0)*$E1827)</f>
        <v>0</v>
      </c>
      <c r="O1827">
        <f>VLOOKUP($F1827,'(참고)타워 스텟 가치'!$B$2:$L$6,O$2,0)+(VLOOKUP($F1827,'(참고)타워 스텟 가치'!$B$2:$L$6,O$2,0)*$E1827)</f>
        <v>0</v>
      </c>
      <c r="P1827">
        <f>VLOOKUP($F1827,'(참고)타워 스텟 가치'!$B$2:$L$6,P$2,0)+(VLOOKUP($F1827,'(참고)타워 스텟 가치'!$B$2:$L$6,P$2,0)*$E1827)</f>
        <v>102.90000000000069</v>
      </c>
      <c r="Q1827">
        <f>SUM('스테이지별 몬스터 스텟'!H1827*'(참고)타워 스텟 가치'!$Q$17,'스테이지별 몬스터 스텟'!I1827*'(참고)타워 스텟 가치'!$R$17,'스테이지별 몬스터 스텟'!J1827*'(참고)타워 스텟 가치'!$S$17,'스테이지별 몬스터 스텟'!K1827*'(참고)타워 스텟 가치'!$T$17,'스테이지별 몬스터 스텟'!L1827*'(참고)타워 스텟 가치'!$U$17,'스테이지별 몬스터 스텟'!M1827*'(참고)타워 스텟 가치'!$V$17,'스테이지별 몬스터 스텟'!N1827*'(참고)타워 스텟 가치'!$W$17,'스테이지별 몬스터 스텟'!O1827*'(참고)타워 스텟 가치'!$X$17,'스테이지별 몬스터 스텟'!P1827*'(참고)타워 스텟 가치'!$Y$17)</f>
        <v>1128631.0875000078</v>
      </c>
      <c r="R1827">
        <v>1</v>
      </c>
      <c r="S1827">
        <f>VLOOKUP($F1827,'(참고)타워 스텟 가치'!$B$7:$L$11,S$2,0)+(VLOOKUP($F1827,'(참고)타워 스텟 가치'!$B$7:$L$11,S$2,0)*$E1827)</f>
        <v>826.87500000000557</v>
      </c>
      <c r="T1827">
        <f>VLOOKUP($F1827,'(참고)타워 스텟 가치'!$B$7:$L$11,T$2,0)+(VLOOKUP($F1827,'(참고)타워 스텟 가치'!$B$7:$L$11,T$2,0)*$E1827)</f>
        <v>1488.37500000001</v>
      </c>
      <c r="U1827">
        <f>VLOOKUP($F1827,'(참고)타워 스텟 가치'!$B$7:$L$11,U$2,0)+(VLOOKUP($F1827,'(참고)타워 스텟 가치'!$B$7:$L$11,U$2,0)*$E1827)</f>
        <v>735000.00000000501</v>
      </c>
      <c r="V1827">
        <f>VLOOKUP($F1827,'(참고)타워 스텟 가치'!$B$7:$L$11,V$2,0)+(VLOOKUP($F1827,'(참고)타워 스텟 가치'!$B$7:$L$11,V$2,0)*$E1827)</f>
        <v>9922.5000000000673</v>
      </c>
      <c r="W1827">
        <f>VLOOKUP($F1827,'(참고)타워 스텟 가치'!$B$7:$L$11,W$2,0)+(VLOOKUP($F1827,'(참고)타워 스텟 가치'!$B$7:$L$11,W$2,0)*$E1827)</f>
        <v>165.37500000000111</v>
      </c>
      <c r="X1827">
        <f>VLOOKUP($F1827,'(참고)타워 스텟 가치'!$B$7:$L$11,X$2,0)+(VLOOKUP($F1827,'(참고)타워 스텟 가치'!$B$7:$L$11,X$2,0)*$E1827)</f>
        <v>44.100000000000293</v>
      </c>
      <c r="Y1827">
        <f>VLOOKUP($F1827,'(참고)타워 스텟 가치'!$B$7:$L$11,Y$2,0)+(VLOOKUP($F1827,'(참고)타워 스텟 가치'!$B$7:$L$11,Y$2,0)*$E1827)</f>
        <v>0</v>
      </c>
      <c r="Z1827">
        <f>VLOOKUP($F1827,'(참고)타워 스텟 가치'!$B$7:$L$11,Z$2,0)+(VLOOKUP($F1827,'(참고)타워 스텟 가치'!$B$7:$L$11,Z$2,0)*$E1827)</f>
        <v>0</v>
      </c>
      <c r="AA1827">
        <f>VLOOKUP($F1827,'(참고)타워 스텟 가치'!$B$7:$L$11,AA$2,0)+(VLOOKUP($F1827,'(참고)타워 스텟 가치'!$B$7:$L$11,AA$2,0)*$E1827)</f>
        <v>102.90000000000069</v>
      </c>
      <c r="AB1827">
        <f>SUM('스테이지별 몬스터 스텟'!S1827*'(참고)타워 스텟 가치'!$Q$17,'스테이지별 몬스터 스텟'!T1827*'(참고)타워 스텟 가치'!$R$17,'스테이지별 몬스터 스텟'!U1827*'(참고)타워 스텟 가치'!$S$17,'스테이지별 몬스터 스텟'!V1827*'(참고)타워 스텟 가치'!$T$17,'스테이지별 몬스터 스텟'!W1827*'(참고)타워 스텟 가치'!$U$17,'스테이지별 몬스터 스텟'!X1827*'(참고)타워 스텟 가치'!$V$17,'스테이지별 몬스터 스텟'!Y1827*'(참고)타워 스텟 가치'!$W$17,'스테이지별 몬스터 스텟'!Z1827*'(참고)타워 스텟 가치'!$X$17,'스테이지별 몬스터 스텟'!AA1827*'(참고)타워 스텟 가치'!$Y$17)</f>
        <v>1126811.9625000078</v>
      </c>
      <c r="AC1827">
        <v>2</v>
      </c>
      <c r="AD1827">
        <f>VLOOKUP($F1827,'(참고)타워 스텟 가치'!$B$12:$L$16,AD$2,0)+(VLOOKUP($F1827,'(참고)타워 스텟 가치'!$B$12:$L$16,AD$2,0)*$E1827)</f>
        <v>826.87500000000557</v>
      </c>
      <c r="AE1827">
        <f>VLOOKUP($F1827,'(참고)타워 스텟 가치'!$B$12:$L$16,AE$2,0)+(VLOOKUP($F1827,'(참고)타워 스텟 가치'!$B$12:$L$16,AE$2,0)*$E1827)</f>
        <v>992.25000000000671</v>
      </c>
      <c r="AF1827">
        <f>VLOOKUP($F1827,'(참고)타워 스텟 가치'!$B$12:$L$16,AF$2,0)+(VLOOKUP($F1827,'(참고)타워 스텟 가치'!$B$12:$L$16,AF$2,0)*$E1827)</f>
        <v>735000.00000000501</v>
      </c>
      <c r="AG1827">
        <f>VLOOKUP($F1827,'(참고)타워 스텟 가치'!$B$12:$L$16,AG$2,0)+(VLOOKUP($F1827,'(참고)타워 스텟 가치'!$B$12:$L$16,AG$2,0)*$E1827)</f>
        <v>4961.2500000000337</v>
      </c>
      <c r="AH1827">
        <f>VLOOKUP($F1827,'(참고)타워 스텟 가치'!$B$12:$L$16,AH$2,0)+(VLOOKUP($F1827,'(참고)타워 스텟 가치'!$B$12:$L$16,AH$2,0)*$E1827)</f>
        <v>165.37500000000111</v>
      </c>
      <c r="AI1827">
        <f>VLOOKUP($F1827,'(참고)타워 스텟 가치'!$B$12:$L$16,AI$2,0)+(VLOOKUP($F1827,'(참고)타워 스텟 가치'!$B$12:$L$16,AI$2,0)*$E1827)</f>
        <v>44.100000000000293</v>
      </c>
      <c r="AJ1827">
        <f>VLOOKUP($F1827,'(참고)타워 스텟 가치'!$B$12:$L$16,AJ$2,0)+(VLOOKUP($F1827,'(참고)타워 스텟 가치'!$B$12:$L$16,AJ$2,0)*$E1827)</f>
        <v>0</v>
      </c>
      <c r="AK1827">
        <f>VLOOKUP($F1827,'(참고)타워 스텟 가치'!$B$12:$L$16,AK$2,0)+(VLOOKUP($F1827,'(참고)타워 스텟 가치'!$B$12:$L$16,AK$2,0)*$E1827)</f>
        <v>0</v>
      </c>
      <c r="AL1827">
        <f>VLOOKUP($F1827,'(참고)타워 스텟 가치'!$B$12:$L$16,AL$2,0)+(VLOOKUP($F1827,'(참고)타워 스텟 가치'!$B$12:$L$16,AL$2,0)*$E1827)</f>
        <v>205.80000000000138</v>
      </c>
      <c r="AM1827">
        <f>SUM('스테이지별 몬스터 스텟'!AD1827*'(참고)타워 스텟 가치'!$Q$17,'스테이지별 몬스터 스텟'!AE1827*'(참고)타워 스텟 가치'!$R$17,'스테이지별 몬스터 스텟'!AF1827*'(참고)타워 스텟 가치'!$S$17,'스테이지별 몬스터 스텟'!AG1827*'(참고)타워 스텟 가치'!$T$17,'스테이지별 몬스터 스텟'!AH1827*'(참고)타워 스텟 가치'!$U$17,'스테이지별 몬스터 스텟'!AI1827*'(참고)타워 스텟 가치'!$V$17,'스테이지별 몬스터 스텟'!AJ1827*'(참고)타워 스텟 가치'!$W$17,'스테이지별 몬스터 스텟'!AK1827*'(참고)타워 스텟 가치'!$X$17,'스테이지별 몬스터 스텟'!AL1827*'(참고)타워 스텟 가치'!$Y$17)</f>
        <v>1116351.0750000076</v>
      </c>
      <c r="AN1827">
        <v>3</v>
      </c>
    </row>
    <row r="1828" spans="3:40" x14ac:dyDescent="0.3">
      <c r="C1828">
        <v>4</v>
      </c>
      <c r="D1828">
        <f t="shared" si="86"/>
        <v>365</v>
      </c>
      <c r="E1828" s="52">
        <f>VLOOKUP(D1828,'스테이지별 난이도 설정'!B:C,2,0)</f>
        <v>146.00000000000099</v>
      </c>
      <c r="F1828" t="str">
        <f t="shared" si="87"/>
        <v>유니크</v>
      </c>
      <c r="G1828">
        <f t="shared" si="85"/>
        <v>6</v>
      </c>
      <c r="H1828">
        <f>VLOOKUP($F1828,'(참고)타워 스텟 가치'!$B$2:$L$6,H$2,0)+(VLOOKUP($F1828,'(참고)타워 스텟 가치'!$B$2:$L$6,H$2,0)*$E1828)</f>
        <v>3720.937500000025</v>
      </c>
      <c r="I1828">
        <f>VLOOKUP($F1828,'(참고)타워 스텟 가치'!$B$2:$L$6,I$2,0)+(VLOOKUP($F1828,'(참고)타워 스텟 가치'!$B$2:$L$6,I$2,0)*$E1828)</f>
        <v>744.187500000005</v>
      </c>
      <c r="J1828">
        <f>VLOOKUP($F1828,'(참고)타워 스텟 가치'!$B$2:$L$6,J$2,0)+(VLOOKUP($F1828,'(참고)타워 스텟 가치'!$B$2:$L$6,J$2,0)*$E1828)</f>
        <v>735000.00000000501</v>
      </c>
      <c r="K1828">
        <f>VLOOKUP($F1828,'(참고)타워 스텟 가치'!$B$2:$L$6,K$2,0)+(VLOOKUP($F1828,'(참고)타워 스텟 가치'!$B$2:$L$6,K$2,0)*$E1828)</f>
        <v>14883.7500000001</v>
      </c>
      <c r="L1828">
        <f>VLOOKUP($F1828,'(참고)타워 스텟 가치'!$B$2:$L$6,L$2,0)+(VLOOKUP($F1828,'(참고)타워 스텟 가치'!$B$2:$L$6,L$2,0)*$E1828)</f>
        <v>248.06250000000168</v>
      </c>
      <c r="M1828">
        <f>VLOOKUP($F1828,'(참고)타워 스텟 가치'!$B$2:$L$6,M$2,0)+(VLOOKUP($F1828,'(참고)타워 스텟 가치'!$B$2:$L$6,M$2,0)*$E1828)</f>
        <v>44.100000000000293</v>
      </c>
      <c r="N1828">
        <f>VLOOKUP($F1828,'(참고)타워 스텟 가치'!$B$2:$L$6,N$2,0)+(VLOOKUP($F1828,'(참고)타워 스텟 가치'!$B$2:$L$6,N$2,0)*$E1828)</f>
        <v>0</v>
      </c>
      <c r="O1828">
        <f>VLOOKUP($F1828,'(참고)타워 스텟 가치'!$B$2:$L$6,O$2,0)+(VLOOKUP($F1828,'(참고)타워 스텟 가치'!$B$2:$L$6,O$2,0)*$E1828)</f>
        <v>0</v>
      </c>
      <c r="P1828">
        <f>VLOOKUP($F1828,'(참고)타워 스텟 가치'!$B$2:$L$6,P$2,0)+(VLOOKUP($F1828,'(참고)타워 스텟 가치'!$B$2:$L$6,P$2,0)*$E1828)</f>
        <v>147.00000000000099</v>
      </c>
      <c r="Q1828">
        <f>SUM('스테이지별 몬스터 스텟'!H1828*'(참고)타워 스텟 가치'!$Q$17,'스테이지별 몬스터 스텟'!I1828*'(참고)타워 스텟 가치'!$R$17,'스테이지별 몬스터 스텟'!J1828*'(참고)타워 스텟 가치'!$S$17,'스테이지별 몬스터 스텟'!K1828*'(참고)타워 스텟 가치'!$T$17,'스테이지별 몬스터 스텟'!L1828*'(참고)타워 스텟 가치'!$U$17,'스테이지별 몬스터 스텟'!M1828*'(참고)타워 스텟 가치'!$V$17,'스테이지별 몬스터 스텟'!N1828*'(참고)타워 스텟 가치'!$W$17,'스테이지별 몬스터 스텟'!O1828*'(참고)타워 스텟 가치'!$X$17,'스테이지별 몬스터 스텟'!P1828*'(참고)타워 스텟 가치'!$Y$17)</f>
        <v>1141659.8812500078</v>
      </c>
      <c r="R1828">
        <v>1</v>
      </c>
      <c r="S1828">
        <f>VLOOKUP($F1828,'(참고)타워 스텟 가치'!$B$7:$L$11,S$2,0)+(VLOOKUP($F1828,'(참고)타워 스텟 가치'!$B$7:$L$11,S$2,0)*$E1828)</f>
        <v>1240.3125000000084</v>
      </c>
      <c r="T1828">
        <f>VLOOKUP($F1828,'(참고)타워 스텟 가치'!$B$7:$L$11,T$2,0)+(VLOOKUP($F1828,'(참고)타워 스텟 가치'!$B$7:$L$11,T$2,0)*$E1828)</f>
        <v>2232.562500000015</v>
      </c>
      <c r="U1828">
        <f>VLOOKUP($F1828,'(참고)타워 스텟 가치'!$B$7:$L$11,U$2,0)+(VLOOKUP($F1828,'(참고)타워 스텟 가치'!$B$7:$L$11,U$2,0)*$E1828)</f>
        <v>735000.00000000501</v>
      </c>
      <c r="V1828">
        <f>VLOOKUP($F1828,'(참고)타워 스텟 가치'!$B$7:$L$11,V$2,0)+(VLOOKUP($F1828,'(참고)타워 스텟 가치'!$B$7:$L$11,V$2,0)*$E1828)</f>
        <v>14883.7500000001</v>
      </c>
      <c r="W1828">
        <f>VLOOKUP($F1828,'(참고)타워 스텟 가치'!$B$7:$L$11,W$2,0)+(VLOOKUP($F1828,'(참고)타워 스텟 가치'!$B$7:$L$11,W$2,0)*$E1828)</f>
        <v>248.06250000000168</v>
      </c>
      <c r="X1828">
        <f>VLOOKUP($F1828,'(참고)타워 스텟 가치'!$B$7:$L$11,X$2,0)+(VLOOKUP($F1828,'(참고)타워 스텟 가치'!$B$7:$L$11,X$2,0)*$E1828)</f>
        <v>44.100000000000293</v>
      </c>
      <c r="Y1828">
        <f>VLOOKUP($F1828,'(참고)타워 스텟 가치'!$B$7:$L$11,Y$2,0)+(VLOOKUP($F1828,'(참고)타워 스텟 가치'!$B$7:$L$11,Y$2,0)*$E1828)</f>
        <v>0</v>
      </c>
      <c r="Z1828">
        <f>VLOOKUP($F1828,'(참고)타워 스텟 가치'!$B$7:$L$11,Z$2,0)+(VLOOKUP($F1828,'(참고)타워 스텟 가치'!$B$7:$L$11,Z$2,0)*$E1828)</f>
        <v>0</v>
      </c>
      <c r="AA1828">
        <f>VLOOKUP($F1828,'(참고)타워 스텟 가치'!$B$7:$L$11,AA$2,0)+(VLOOKUP($F1828,'(참고)타워 스텟 가치'!$B$7:$L$11,AA$2,0)*$E1828)</f>
        <v>147.00000000000099</v>
      </c>
      <c r="AB1828">
        <f>SUM('스테이지별 몬스터 스텟'!S1828*'(참고)타워 스텟 가치'!$Q$17,'스테이지별 몬스터 스텟'!T1828*'(참고)타워 스텟 가치'!$R$17,'스테이지별 몬스터 스텟'!U1828*'(참고)타워 스텟 가치'!$S$17,'스테이지별 몬스터 스텟'!V1828*'(참고)타워 스텟 가치'!$T$17,'스테이지별 몬스터 스텟'!W1828*'(참고)타워 스텟 가치'!$U$17,'스테이지별 몬스터 스텟'!X1828*'(참고)타워 스텟 가치'!$V$17,'스테이지별 몬스터 스텟'!Y1828*'(참고)타워 스텟 가치'!$W$17,'스테이지별 몬스터 스텟'!Z1828*'(참고)타워 스텟 가치'!$X$17,'스테이지별 몬스터 스텟'!AA1828*'(참고)타워 스텟 가치'!$Y$17)</f>
        <v>1138931.1937500078</v>
      </c>
      <c r="AC1828">
        <v>2</v>
      </c>
      <c r="AD1828">
        <f>VLOOKUP($F1828,'(참고)타워 스텟 가치'!$B$12:$L$16,AD$2,0)+(VLOOKUP($F1828,'(참고)타워 스텟 가치'!$B$12:$L$16,AD$2,0)*$E1828)</f>
        <v>1240.3125000000084</v>
      </c>
      <c r="AE1828">
        <f>VLOOKUP($F1828,'(참고)타워 스텟 가치'!$B$12:$L$16,AE$2,0)+(VLOOKUP($F1828,'(참고)타워 스텟 가치'!$B$12:$L$16,AE$2,0)*$E1828)</f>
        <v>1488.37500000001</v>
      </c>
      <c r="AF1828">
        <f>VLOOKUP($F1828,'(참고)타워 스텟 가치'!$B$12:$L$16,AF$2,0)+(VLOOKUP($F1828,'(참고)타워 스텟 가치'!$B$12:$L$16,AF$2,0)*$E1828)</f>
        <v>735000.00000000501</v>
      </c>
      <c r="AG1828">
        <f>VLOOKUP($F1828,'(참고)타워 스텟 가치'!$B$12:$L$16,AG$2,0)+(VLOOKUP($F1828,'(참고)타워 스텟 가치'!$B$12:$L$16,AG$2,0)*$E1828)</f>
        <v>7441.87500000005</v>
      </c>
      <c r="AH1828">
        <f>VLOOKUP($F1828,'(참고)타워 스텟 가치'!$B$12:$L$16,AH$2,0)+(VLOOKUP($F1828,'(참고)타워 스텟 가치'!$B$12:$L$16,AH$2,0)*$E1828)</f>
        <v>248.06250000000168</v>
      </c>
      <c r="AI1828">
        <f>VLOOKUP($F1828,'(참고)타워 스텟 가치'!$B$12:$L$16,AI$2,0)+(VLOOKUP($F1828,'(참고)타워 스텟 가치'!$B$12:$L$16,AI$2,0)*$E1828)</f>
        <v>44.100000000000293</v>
      </c>
      <c r="AJ1828">
        <f>VLOOKUP($F1828,'(참고)타워 스텟 가치'!$B$12:$L$16,AJ$2,0)+(VLOOKUP($F1828,'(참고)타워 스텟 가치'!$B$12:$L$16,AJ$2,0)*$E1828)</f>
        <v>0</v>
      </c>
      <c r="AK1828">
        <f>VLOOKUP($F1828,'(참고)타워 스텟 가치'!$B$12:$L$16,AK$2,0)+(VLOOKUP($F1828,'(참고)타워 스텟 가치'!$B$12:$L$16,AK$2,0)*$E1828)</f>
        <v>0</v>
      </c>
      <c r="AL1828">
        <f>VLOOKUP($F1828,'(참고)타워 스텟 가치'!$B$12:$L$16,AL$2,0)+(VLOOKUP($F1828,'(참고)타워 스텟 가치'!$B$12:$L$16,AL$2,0)*$E1828)</f>
        <v>294.00000000000199</v>
      </c>
      <c r="AM1828">
        <f>SUM('스테이지별 몬스터 스텟'!AD1828*'(참고)타워 스텟 가치'!$Q$17,'스테이지별 몬스터 스텟'!AE1828*'(참고)타워 스텟 가치'!$R$17,'스테이지별 몬스터 스텟'!AF1828*'(참고)타워 스텟 가치'!$S$17,'스테이지별 몬스터 스텟'!AG1828*'(참고)타워 스텟 가치'!$T$17,'스테이지별 몬스터 스텟'!AH1828*'(참고)타워 스텟 가치'!$U$17,'스테이지별 몬스터 스텟'!AI1828*'(참고)타워 스텟 가치'!$V$17,'스테이지별 몬스터 스텟'!AJ1828*'(참고)타워 스텟 가치'!$W$17,'스테이지별 몬스터 스텟'!AK1828*'(참고)타워 스텟 가치'!$X$17,'스테이지별 몬스터 스텟'!AL1828*'(참고)타워 스텟 가치'!$Y$17)</f>
        <v>1123225.1625000075</v>
      </c>
      <c r="AN1828">
        <v>3</v>
      </c>
    </row>
    <row r="1829" spans="3:40" x14ac:dyDescent="0.3">
      <c r="C1829">
        <v>5</v>
      </c>
      <c r="D1829">
        <f t="shared" si="86"/>
        <v>365</v>
      </c>
      <c r="E1829" s="52">
        <f>VLOOKUP(D1829,'스테이지별 난이도 설정'!B:C,2,0)</f>
        <v>146.00000000000099</v>
      </c>
      <c r="F1829" t="str">
        <f t="shared" si="87"/>
        <v>스페셜</v>
      </c>
      <c r="G1829">
        <f t="shared" si="85"/>
        <v>6</v>
      </c>
      <c r="H1829">
        <f>VLOOKUP($F1829,'(참고)타워 스텟 가치'!$B$2:$L$6,H$2,0)+(VLOOKUP($F1829,'(참고)타워 스텟 가치'!$B$2:$L$6,H$2,0)*$E1829)</f>
        <v>5581.4062500000382</v>
      </c>
      <c r="I1829">
        <f>VLOOKUP($F1829,'(참고)타워 스텟 가치'!$B$2:$L$6,I$2,0)+(VLOOKUP($F1829,'(참고)타워 스텟 가치'!$B$2:$L$6,I$2,0)*$E1829)</f>
        <v>1116.2812500000075</v>
      </c>
      <c r="J1829">
        <f>VLOOKUP($F1829,'(참고)타워 스텟 가치'!$B$2:$L$6,J$2,0)+(VLOOKUP($F1829,'(참고)타워 스텟 가치'!$B$2:$L$6,J$2,0)*$E1829)</f>
        <v>735000.00000000501</v>
      </c>
      <c r="K1829">
        <f>VLOOKUP($F1829,'(참고)타워 스텟 가치'!$B$2:$L$6,K$2,0)+(VLOOKUP($F1829,'(참고)타워 스텟 가치'!$B$2:$L$6,K$2,0)*$E1829)</f>
        <v>22325.625000000153</v>
      </c>
      <c r="L1829">
        <f>VLOOKUP($F1829,'(참고)타워 스텟 가치'!$B$2:$L$6,L$2,0)+(VLOOKUP($F1829,'(참고)타워 스텟 가치'!$B$2:$L$6,L$2,0)*$E1829)</f>
        <v>372.0937500000025</v>
      </c>
      <c r="M1829">
        <f>VLOOKUP($F1829,'(참고)타워 스텟 가치'!$B$2:$L$6,M$2,0)+(VLOOKUP($F1829,'(참고)타워 스텟 가치'!$B$2:$L$6,M$2,0)*$E1829)</f>
        <v>44.100000000000293</v>
      </c>
      <c r="N1829">
        <f>VLOOKUP($F1829,'(참고)타워 스텟 가치'!$B$2:$L$6,N$2,0)+(VLOOKUP($F1829,'(참고)타워 스텟 가치'!$B$2:$L$6,N$2,0)*$E1829)</f>
        <v>0</v>
      </c>
      <c r="O1829">
        <f>VLOOKUP($F1829,'(참고)타워 스텟 가치'!$B$2:$L$6,O$2,0)+(VLOOKUP($F1829,'(참고)타워 스텟 가치'!$B$2:$L$6,O$2,0)*$E1829)</f>
        <v>0</v>
      </c>
      <c r="P1829">
        <f>VLOOKUP($F1829,'(참고)타워 스텟 가치'!$B$2:$L$6,P$2,0)+(VLOOKUP($F1829,'(참고)타워 스텟 가치'!$B$2:$L$6,P$2,0)*$E1829)</f>
        <v>147.00000000000099</v>
      </c>
      <c r="Q1829">
        <f>SUM('스테이지별 몬스터 스텟'!H1829*'(참고)타워 스텟 가치'!$Q$17,'스테이지별 몬스터 스텟'!I1829*'(참고)타워 스텟 가치'!$R$17,'스테이지별 몬스터 스텟'!J1829*'(참고)타워 스텟 가치'!$S$17,'스테이지별 몬스터 스텟'!K1829*'(참고)타워 스텟 가치'!$T$17,'스테이지별 몬스터 스텟'!L1829*'(참고)타워 스텟 가치'!$U$17,'스테이지별 몬스터 스텟'!M1829*'(참고)타워 스텟 가치'!$V$17,'스테이지별 몬스터 스텟'!N1829*'(참고)타워 스텟 가치'!$W$17,'스테이지별 몬스터 스텟'!O1829*'(참고)타워 스텟 가치'!$X$17,'스테이지별 몬스터 스텟'!P1829*'(참고)타워 스텟 가치'!$Y$17)</f>
        <v>1161070.7718750078</v>
      </c>
      <c r="R1829">
        <v>1</v>
      </c>
      <c r="S1829">
        <f>VLOOKUP($F1829,'(참고)타워 스텟 가치'!$B$7:$L$11,S$2,0)+(VLOOKUP($F1829,'(참고)타워 스텟 가치'!$B$7:$L$11,S$2,0)*$E1829)</f>
        <v>1860.4687500000125</v>
      </c>
      <c r="T1829">
        <f>VLOOKUP($F1829,'(참고)타워 스텟 가치'!$B$7:$L$11,T$2,0)+(VLOOKUP($F1829,'(참고)타워 스텟 가치'!$B$7:$L$11,T$2,0)*$E1829)</f>
        <v>3348.8437500000227</v>
      </c>
      <c r="U1829">
        <f>VLOOKUP($F1829,'(참고)타워 스텟 가치'!$B$7:$L$11,U$2,0)+(VLOOKUP($F1829,'(참고)타워 스텟 가치'!$B$7:$L$11,U$2,0)*$E1829)</f>
        <v>735000.00000000501</v>
      </c>
      <c r="V1829">
        <f>VLOOKUP($F1829,'(참고)타워 스텟 가치'!$B$7:$L$11,V$2,0)+(VLOOKUP($F1829,'(참고)타워 스텟 가치'!$B$7:$L$11,V$2,0)*$E1829)</f>
        <v>22325.625000000153</v>
      </c>
      <c r="W1829">
        <f>VLOOKUP($F1829,'(참고)타워 스텟 가치'!$B$7:$L$11,W$2,0)+(VLOOKUP($F1829,'(참고)타워 스텟 가치'!$B$7:$L$11,W$2,0)*$E1829)</f>
        <v>372.0937500000025</v>
      </c>
      <c r="X1829">
        <f>VLOOKUP($F1829,'(참고)타워 스텟 가치'!$B$7:$L$11,X$2,0)+(VLOOKUP($F1829,'(참고)타워 스텟 가치'!$B$7:$L$11,X$2,0)*$E1829)</f>
        <v>44.100000000000293</v>
      </c>
      <c r="Y1829">
        <f>VLOOKUP($F1829,'(참고)타워 스텟 가치'!$B$7:$L$11,Y$2,0)+(VLOOKUP($F1829,'(참고)타워 스텟 가치'!$B$7:$L$11,Y$2,0)*$E1829)</f>
        <v>0</v>
      </c>
      <c r="Z1829">
        <f>VLOOKUP($F1829,'(참고)타워 스텟 가치'!$B$7:$L$11,Z$2,0)+(VLOOKUP($F1829,'(참고)타워 스텟 가치'!$B$7:$L$11,Z$2,0)*$E1829)</f>
        <v>0</v>
      </c>
      <c r="AA1829">
        <f>VLOOKUP($F1829,'(참고)타워 스텟 가치'!$B$7:$L$11,AA$2,0)+(VLOOKUP($F1829,'(참고)타워 스텟 가치'!$B$7:$L$11,AA$2,0)*$E1829)</f>
        <v>147.00000000000099</v>
      </c>
      <c r="AB1829">
        <f>SUM('스테이지별 몬스터 스텟'!S1829*'(참고)타워 스텟 가치'!$Q$17,'스테이지별 몬스터 스텟'!T1829*'(참고)타워 스텟 가치'!$R$17,'스테이지별 몬스터 스텟'!U1829*'(참고)타워 스텟 가치'!$S$17,'스테이지별 몬스터 스텟'!V1829*'(참고)타워 스텟 가치'!$T$17,'스테이지별 몬스터 스텟'!W1829*'(참고)타워 스텟 가치'!$U$17,'스테이지별 몬스터 스텟'!X1829*'(참고)타워 스텟 가치'!$V$17,'스테이지별 몬스터 스텟'!Y1829*'(참고)타워 스텟 가치'!$W$17,'스테이지별 몬스터 스텟'!Z1829*'(참고)타워 스텟 가치'!$X$17,'스테이지별 몬스터 스텟'!AA1829*'(참고)타워 스텟 가치'!$Y$17)</f>
        <v>1156977.7406250078</v>
      </c>
      <c r="AC1829">
        <v>2</v>
      </c>
      <c r="AD1829">
        <f>VLOOKUP($F1829,'(참고)타워 스텟 가치'!$B$12:$L$16,AD$2,0)+(VLOOKUP($F1829,'(참고)타워 스텟 가치'!$B$12:$L$16,AD$2,0)*$E1829)</f>
        <v>1860.4687500000125</v>
      </c>
      <c r="AE1829">
        <f>VLOOKUP($F1829,'(참고)타워 스텟 가치'!$B$12:$L$16,AE$2,0)+(VLOOKUP($F1829,'(참고)타워 스텟 가치'!$B$12:$L$16,AE$2,0)*$E1829)</f>
        <v>2232.562500000015</v>
      </c>
      <c r="AF1829">
        <f>VLOOKUP($F1829,'(참고)타워 스텟 가치'!$B$12:$L$16,AF$2,0)+(VLOOKUP($F1829,'(참고)타워 스텟 가치'!$B$12:$L$16,AF$2,0)*$E1829)</f>
        <v>735000.00000000501</v>
      </c>
      <c r="AG1829">
        <f>VLOOKUP($F1829,'(참고)타워 스텟 가치'!$B$12:$L$16,AG$2,0)+(VLOOKUP($F1829,'(참고)타워 스텟 가치'!$B$12:$L$16,AG$2,0)*$E1829)</f>
        <v>11162.812500000076</v>
      </c>
      <c r="AH1829">
        <f>VLOOKUP($F1829,'(참고)타워 스텟 가치'!$B$12:$L$16,AH$2,0)+(VLOOKUP($F1829,'(참고)타워 스텟 가치'!$B$12:$L$16,AH$2,0)*$E1829)</f>
        <v>372.0937500000025</v>
      </c>
      <c r="AI1829">
        <f>VLOOKUP($F1829,'(참고)타워 스텟 가치'!$B$12:$L$16,AI$2,0)+(VLOOKUP($F1829,'(참고)타워 스텟 가치'!$B$12:$L$16,AI$2,0)*$E1829)</f>
        <v>44.100000000000293</v>
      </c>
      <c r="AJ1829">
        <f>VLOOKUP($F1829,'(참고)타워 스텟 가치'!$B$12:$L$16,AJ$2,0)+(VLOOKUP($F1829,'(참고)타워 스텟 가치'!$B$12:$L$16,AJ$2,0)*$E1829)</f>
        <v>0</v>
      </c>
      <c r="AK1829">
        <f>VLOOKUP($F1829,'(참고)타워 스텟 가치'!$B$12:$L$16,AK$2,0)+(VLOOKUP($F1829,'(참고)타워 스텟 가치'!$B$12:$L$16,AK$2,0)*$E1829)</f>
        <v>0</v>
      </c>
      <c r="AL1829">
        <f>VLOOKUP($F1829,'(참고)타워 스텟 가치'!$B$12:$L$16,AL$2,0)+(VLOOKUP($F1829,'(참고)타워 스텟 가치'!$B$12:$L$16,AL$2,0)*$E1829)</f>
        <v>294.00000000000199</v>
      </c>
      <c r="AM1829">
        <f>SUM('스테이지별 몬스터 스텟'!AD1829*'(참고)타워 스텟 가치'!$Q$17,'스테이지별 몬스터 스텟'!AE1829*'(참고)타워 스텟 가치'!$R$17,'스테이지별 몬스터 스텟'!AF1829*'(참고)타워 스텟 가치'!$S$17,'스테이지별 몬스터 스텟'!AG1829*'(참고)타워 스텟 가치'!$T$17,'스테이지별 몬스터 스텟'!AH1829*'(참고)타워 스텟 가치'!$U$17,'스테이지별 몬스터 스텟'!AI1829*'(참고)타워 스텟 가치'!$V$17,'스테이지별 몬스터 스텟'!AJ1829*'(참고)타워 스텟 가치'!$W$17,'스테이지별 몬스터 스텟'!AK1829*'(참고)타워 스텟 가치'!$X$17,'스테이지별 몬스터 스텟'!AL1829*'(참고)타워 스텟 가치'!$Y$17)</f>
        <v>1133271.6937500078</v>
      </c>
      <c r="AN1829">
        <v>3</v>
      </c>
    </row>
    <row r="1830" spans="3:40" x14ac:dyDescent="0.3">
      <c r="C1830">
        <v>1</v>
      </c>
      <c r="D1830">
        <f t="shared" si="86"/>
        <v>366</v>
      </c>
      <c r="E1830" s="52">
        <f>VLOOKUP(D1830,'스테이지별 난이도 설정'!B:C,2,0)</f>
        <v>146.400000000001</v>
      </c>
      <c r="F1830" t="str">
        <f t="shared" si="87"/>
        <v>일반</v>
      </c>
      <c r="G1830">
        <f t="shared" si="85"/>
        <v>6</v>
      </c>
      <c r="H1830">
        <f>VLOOKUP($F1830,'(참고)타워 스텟 가치'!$B$2:$L$6,H$2,0)+(VLOOKUP($F1830,'(참고)타워 스텟 가치'!$B$2:$L$6,H$2,0)*$E1830)</f>
        <v>1105.5000000000075</v>
      </c>
      <c r="I1830">
        <f>VLOOKUP($F1830,'(참고)타워 스텟 가치'!$B$2:$L$6,I$2,0)+(VLOOKUP($F1830,'(참고)타워 스텟 가치'!$B$2:$L$6,I$2,0)*$E1830)</f>
        <v>221.1000000000015</v>
      </c>
      <c r="J1830">
        <f>VLOOKUP($F1830,'(참고)타워 스텟 가치'!$B$2:$L$6,J$2,0)+(VLOOKUP($F1830,'(참고)타워 스텟 가치'!$B$2:$L$6,J$2,0)*$E1830)</f>
        <v>737000.00000000501</v>
      </c>
      <c r="K1830">
        <f>VLOOKUP($F1830,'(참고)타워 스텟 가치'!$B$2:$L$6,K$2,0)+(VLOOKUP($F1830,'(참고)타워 스텟 가치'!$B$2:$L$6,K$2,0)*$E1830)</f>
        <v>4422.00000000003</v>
      </c>
      <c r="L1830">
        <f>VLOOKUP($F1830,'(참고)타워 스텟 가치'!$B$2:$L$6,L$2,0)+(VLOOKUP($F1830,'(참고)타워 스텟 가치'!$B$2:$L$6,L$2,0)*$E1830)</f>
        <v>73.7000000000005</v>
      </c>
      <c r="M1830">
        <f>VLOOKUP($F1830,'(참고)타워 스텟 가치'!$B$2:$L$6,M$2,0)+(VLOOKUP($F1830,'(참고)타워 스텟 가치'!$B$2:$L$6,M$2,0)*$E1830)</f>
        <v>44.220000000000297</v>
      </c>
      <c r="N1830">
        <f>VLOOKUP($F1830,'(참고)타워 스텟 가치'!$B$2:$L$6,N$2,0)+(VLOOKUP($F1830,'(참고)타워 스텟 가치'!$B$2:$L$6,N$2,0)*$E1830)</f>
        <v>0</v>
      </c>
      <c r="O1830">
        <f>VLOOKUP($F1830,'(참고)타워 스텟 가치'!$B$2:$L$6,O$2,0)+(VLOOKUP($F1830,'(참고)타워 스텟 가치'!$B$2:$L$6,O$2,0)*$E1830)</f>
        <v>0</v>
      </c>
      <c r="P1830">
        <f>VLOOKUP($F1830,'(참고)타워 스텟 가치'!$B$2:$L$6,P$2,0)+(VLOOKUP($F1830,'(참고)타워 스텟 가치'!$B$2:$L$6,P$2,0)*$E1830)</f>
        <v>103.1800000000007</v>
      </c>
      <c r="Q1830">
        <f>SUM('스테이지별 몬스터 스텟'!H1830*'(참고)타워 스텟 가치'!$Q$17,'스테이지별 몬스터 스텟'!I1830*'(참고)타워 스텟 가치'!$R$17,'스테이지별 몬스터 스텟'!J1830*'(참고)타워 스텟 가치'!$S$17,'스테이지별 몬스터 스텟'!K1830*'(참고)타워 스텟 가치'!$T$17,'스테이지별 몬스터 스텟'!L1830*'(참고)타워 스텟 가치'!$U$17,'스테이지별 몬스터 스텟'!M1830*'(참고)타워 스텟 가치'!$V$17,'스테이지별 몬스터 스텟'!N1830*'(참고)타워 스텟 가치'!$W$17,'스테이지별 몬스터 스텟'!O1830*'(참고)타워 스텟 가치'!$X$17,'스테이지별 몬스터 스텟'!P1830*'(참고)타워 스텟 가치'!$Y$17)</f>
        <v>1117284.6300000073</v>
      </c>
      <c r="R1830">
        <v>1</v>
      </c>
      <c r="S1830">
        <f>VLOOKUP($F1830,'(참고)타워 스텟 가치'!$B$7:$L$11,S$2,0)+(VLOOKUP($F1830,'(참고)타워 스텟 가치'!$B$7:$L$11,S$2,0)*$E1830)</f>
        <v>368.5000000000025</v>
      </c>
      <c r="T1830">
        <f>VLOOKUP($F1830,'(참고)타워 스텟 가치'!$B$7:$L$11,T$2,0)+(VLOOKUP($F1830,'(참고)타워 스텟 가치'!$B$7:$L$11,T$2,0)*$E1830)</f>
        <v>663.3000000000045</v>
      </c>
      <c r="U1830">
        <f>VLOOKUP($F1830,'(참고)타워 스텟 가치'!$B$7:$L$11,U$2,0)+(VLOOKUP($F1830,'(참고)타워 스텟 가치'!$B$7:$L$11,U$2,0)*$E1830)</f>
        <v>737000.00000000501</v>
      </c>
      <c r="V1830">
        <f>VLOOKUP($F1830,'(참고)타워 스텟 가치'!$B$7:$L$11,V$2,0)+(VLOOKUP($F1830,'(참고)타워 스텟 가치'!$B$7:$L$11,V$2,0)*$E1830)</f>
        <v>4422.00000000003</v>
      </c>
      <c r="W1830">
        <f>VLOOKUP($F1830,'(참고)타워 스텟 가치'!$B$7:$L$11,W$2,0)+(VLOOKUP($F1830,'(참고)타워 스텟 가치'!$B$7:$L$11,W$2,0)*$E1830)</f>
        <v>73.7000000000005</v>
      </c>
      <c r="X1830">
        <f>VLOOKUP($F1830,'(참고)타워 스텟 가치'!$B$7:$L$11,X$2,0)+(VLOOKUP($F1830,'(참고)타워 스텟 가치'!$B$7:$L$11,X$2,0)*$E1830)</f>
        <v>44.220000000000297</v>
      </c>
      <c r="Y1830">
        <f>VLOOKUP($F1830,'(참고)타워 스텟 가치'!$B$7:$L$11,Y$2,0)+(VLOOKUP($F1830,'(참고)타워 스텟 가치'!$B$7:$L$11,Y$2,0)*$E1830)</f>
        <v>0</v>
      </c>
      <c r="Z1830">
        <f>VLOOKUP($F1830,'(참고)타워 스텟 가치'!$B$7:$L$11,Z$2,0)+(VLOOKUP($F1830,'(참고)타워 스텟 가치'!$B$7:$L$11,Z$2,0)*$E1830)</f>
        <v>0</v>
      </c>
      <c r="AA1830">
        <f>VLOOKUP($F1830,'(참고)타워 스텟 가치'!$B$7:$L$11,AA$2,0)+(VLOOKUP($F1830,'(참고)타워 스텟 가치'!$B$7:$L$11,AA$2,0)*$E1830)</f>
        <v>103.1800000000007</v>
      </c>
      <c r="AB1830">
        <f>SUM('스테이지별 몬스터 스텟'!S1830*'(참고)타워 스텟 가치'!$Q$17,'스테이지별 몬스터 스텟'!T1830*'(참고)타워 스텟 가치'!$R$17,'스테이지별 몬스터 스텟'!U1830*'(참고)타워 스텟 가치'!$S$17,'스테이지별 몬스터 스텟'!V1830*'(참고)타워 스텟 가치'!$T$17,'스테이지별 몬스터 스텟'!W1830*'(참고)타워 스텟 가치'!$U$17,'스테이지별 몬스터 스텟'!X1830*'(참고)타워 스텟 가치'!$V$17,'스테이지별 몬스터 스텟'!Y1830*'(참고)타워 스텟 가치'!$W$17,'스테이지별 몬스터 스텟'!Z1830*'(참고)타워 스텟 가치'!$X$17,'스테이지별 몬스터 스텟'!AA1830*'(참고)타워 스텟 가치'!$Y$17)</f>
        <v>1116473.9300000074</v>
      </c>
      <c r="AC1830">
        <v>2</v>
      </c>
      <c r="AD1830">
        <f>VLOOKUP($F1830,'(참고)타워 스텟 가치'!$B$12:$L$16,AD$2,0)+(VLOOKUP($F1830,'(참고)타워 스텟 가치'!$B$12:$L$16,AD$2,0)*$E1830)</f>
        <v>368.5000000000025</v>
      </c>
      <c r="AE1830">
        <f>VLOOKUP($F1830,'(참고)타워 스텟 가치'!$B$12:$L$16,AE$2,0)+(VLOOKUP($F1830,'(참고)타워 스텟 가치'!$B$12:$L$16,AE$2,0)*$E1830)</f>
        <v>442.200000000003</v>
      </c>
      <c r="AF1830">
        <f>VLOOKUP($F1830,'(참고)타워 스텟 가치'!$B$12:$L$16,AF$2,0)+(VLOOKUP($F1830,'(참고)타워 스텟 가치'!$B$12:$L$16,AF$2,0)*$E1830)</f>
        <v>737000.00000000501</v>
      </c>
      <c r="AG1830">
        <f>VLOOKUP($F1830,'(참고)타워 스텟 가치'!$B$12:$L$16,AG$2,0)+(VLOOKUP($F1830,'(참고)타워 스텟 가치'!$B$12:$L$16,AG$2,0)*$E1830)</f>
        <v>2211.000000000015</v>
      </c>
      <c r="AH1830">
        <f>VLOOKUP($F1830,'(참고)타워 스텟 가치'!$B$12:$L$16,AH$2,0)+(VLOOKUP($F1830,'(참고)타워 스텟 가치'!$B$12:$L$16,AH$2,0)*$E1830)</f>
        <v>73.7000000000005</v>
      </c>
      <c r="AI1830">
        <f>VLOOKUP($F1830,'(참고)타워 스텟 가치'!$B$12:$L$16,AI$2,0)+(VLOOKUP($F1830,'(참고)타워 스텟 가치'!$B$12:$L$16,AI$2,0)*$E1830)</f>
        <v>44.220000000000297</v>
      </c>
      <c r="AJ1830">
        <f>VLOOKUP($F1830,'(참고)타워 스텟 가치'!$B$12:$L$16,AJ$2,0)+(VLOOKUP($F1830,'(참고)타워 스텟 가치'!$B$12:$L$16,AJ$2,0)*$E1830)</f>
        <v>0</v>
      </c>
      <c r="AK1830">
        <f>VLOOKUP($F1830,'(참고)타워 스텟 가치'!$B$12:$L$16,AK$2,0)+(VLOOKUP($F1830,'(참고)타워 스텟 가치'!$B$12:$L$16,AK$2,0)*$E1830)</f>
        <v>0</v>
      </c>
      <c r="AL1830">
        <f>VLOOKUP($F1830,'(참고)타워 스텟 가치'!$B$12:$L$16,AL$2,0)+(VLOOKUP($F1830,'(참고)타워 스텟 가치'!$B$12:$L$16,AL$2,0)*$E1830)</f>
        <v>206.36000000000141</v>
      </c>
      <c r="AM1830">
        <f>SUM('스테이지별 몬스터 스텟'!AD1830*'(참고)타워 스텟 가치'!$Q$17,'스테이지별 몬스터 스텟'!AE1830*'(참고)타워 스텟 가치'!$R$17,'스테이지별 몬스터 스텟'!AF1830*'(참고)타워 스텟 가치'!$S$17,'스테이지별 몬스터 스텟'!AG1830*'(참고)타워 스텟 가치'!$T$17,'스테이지별 몬스터 스텟'!AH1830*'(참고)타워 스텟 가치'!$U$17,'스테이지별 몬스터 스텟'!AI1830*'(참고)타워 스텟 가치'!$V$17,'스테이지별 몬스터 스텟'!AJ1830*'(참고)타워 스텟 가치'!$W$17,'스테이지별 몬스터 스텟'!AK1830*'(참고)타워 스텟 가치'!$X$17,'스테이지별 몬스터 스텟'!AL1830*'(참고)타워 스텟 가치'!$Y$17)</f>
        <v>1111926.6400000073</v>
      </c>
      <c r="AN1830">
        <v>3</v>
      </c>
    </row>
    <row r="1831" spans="3:40" x14ac:dyDescent="0.3">
      <c r="C1831">
        <v>2</v>
      </c>
      <c r="D1831">
        <f t="shared" si="86"/>
        <v>366</v>
      </c>
      <c r="E1831" s="52">
        <f>VLOOKUP(D1831,'스테이지별 난이도 설정'!B:C,2,0)</f>
        <v>146.400000000001</v>
      </c>
      <c r="F1831" t="str">
        <f t="shared" si="87"/>
        <v>레어</v>
      </c>
      <c r="G1831">
        <f t="shared" si="85"/>
        <v>6</v>
      </c>
      <c r="H1831">
        <f>VLOOKUP($F1831,'(참고)타워 스텟 가치'!$B$2:$L$6,H$2,0)+(VLOOKUP($F1831,'(참고)타워 스텟 가치'!$B$2:$L$6,H$2,0)*$E1831)</f>
        <v>1658.2500000000114</v>
      </c>
      <c r="I1831">
        <f>VLOOKUP($F1831,'(참고)타워 스텟 가치'!$B$2:$L$6,I$2,0)+(VLOOKUP($F1831,'(참고)타워 스텟 가치'!$B$2:$L$6,I$2,0)*$E1831)</f>
        <v>331.65000000000225</v>
      </c>
      <c r="J1831">
        <f>VLOOKUP($F1831,'(참고)타워 스텟 가치'!$B$2:$L$6,J$2,0)+(VLOOKUP($F1831,'(참고)타워 스텟 가치'!$B$2:$L$6,J$2,0)*$E1831)</f>
        <v>737000.00000000501</v>
      </c>
      <c r="K1831">
        <f>VLOOKUP($F1831,'(참고)타워 스텟 가치'!$B$2:$L$6,K$2,0)+(VLOOKUP($F1831,'(참고)타워 스텟 가치'!$B$2:$L$6,K$2,0)*$E1831)</f>
        <v>6633.0000000000455</v>
      </c>
      <c r="L1831">
        <f>VLOOKUP($F1831,'(참고)타워 스텟 가치'!$B$2:$L$6,L$2,0)+(VLOOKUP($F1831,'(참고)타워 스텟 가치'!$B$2:$L$6,L$2,0)*$E1831)</f>
        <v>110.55000000000075</v>
      </c>
      <c r="M1831">
        <f>VLOOKUP($F1831,'(참고)타워 스텟 가치'!$B$2:$L$6,M$2,0)+(VLOOKUP($F1831,'(참고)타워 스텟 가치'!$B$2:$L$6,M$2,0)*$E1831)</f>
        <v>44.220000000000297</v>
      </c>
      <c r="N1831">
        <f>VLOOKUP($F1831,'(참고)타워 스텟 가치'!$B$2:$L$6,N$2,0)+(VLOOKUP($F1831,'(참고)타워 스텟 가치'!$B$2:$L$6,N$2,0)*$E1831)</f>
        <v>0</v>
      </c>
      <c r="O1831">
        <f>VLOOKUP($F1831,'(참고)타워 스텟 가치'!$B$2:$L$6,O$2,0)+(VLOOKUP($F1831,'(참고)타워 스텟 가치'!$B$2:$L$6,O$2,0)*$E1831)</f>
        <v>0</v>
      </c>
      <c r="P1831">
        <f>VLOOKUP($F1831,'(참고)타워 스텟 가치'!$B$2:$L$6,P$2,0)+(VLOOKUP($F1831,'(참고)타워 스텟 가치'!$B$2:$L$6,P$2,0)*$E1831)</f>
        <v>103.1800000000007</v>
      </c>
      <c r="Q1831">
        <f>SUM('스테이지별 몬스터 스텟'!H1831*'(참고)타워 스텟 가치'!$Q$17,'스테이지별 몬스터 스텟'!I1831*'(참고)타워 스텟 가치'!$R$17,'스테이지별 몬스터 스텟'!J1831*'(참고)타워 스텟 가치'!$S$17,'스테이지별 몬스터 스텟'!K1831*'(참고)타워 스텟 가치'!$T$17,'스테이지별 몬스터 스텟'!L1831*'(참고)타워 스텟 가치'!$U$17,'스테이지별 몬스터 스텟'!M1831*'(참고)타워 스텟 가치'!$V$17,'스테이지별 몬스터 스텟'!N1831*'(참고)타워 스텟 가치'!$W$17,'스테이지별 몬스터 스텟'!O1831*'(참고)타워 스텟 가치'!$X$17,'스테이지별 몬스터 스텟'!P1831*'(참고)타워 스텟 가치'!$Y$17)</f>
        <v>1123051.6550000077</v>
      </c>
      <c r="R1831">
        <v>1</v>
      </c>
      <c r="S1831">
        <f>VLOOKUP($F1831,'(참고)타워 스텟 가치'!$B$7:$L$11,S$2,0)+(VLOOKUP($F1831,'(참고)타워 스텟 가치'!$B$7:$L$11,S$2,0)*$E1831)</f>
        <v>552.75000000000375</v>
      </c>
      <c r="T1831">
        <f>VLOOKUP($F1831,'(참고)타워 스텟 가치'!$B$7:$L$11,T$2,0)+(VLOOKUP($F1831,'(참고)타워 스텟 가치'!$B$7:$L$11,T$2,0)*$E1831)</f>
        <v>994.95000000000675</v>
      </c>
      <c r="U1831">
        <f>VLOOKUP($F1831,'(참고)타워 스텟 가치'!$B$7:$L$11,U$2,0)+(VLOOKUP($F1831,'(참고)타워 스텟 가치'!$B$7:$L$11,U$2,0)*$E1831)</f>
        <v>737000.00000000501</v>
      </c>
      <c r="V1831">
        <f>VLOOKUP($F1831,'(참고)타워 스텟 가치'!$B$7:$L$11,V$2,0)+(VLOOKUP($F1831,'(참고)타워 스텟 가치'!$B$7:$L$11,V$2,0)*$E1831)</f>
        <v>6633.0000000000455</v>
      </c>
      <c r="W1831">
        <f>VLOOKUP($F1831,'(참고)타워 스텟 가치'!$B$7:$L$11,W$2,0)+(VLOOKUP($F1831,'(참고)타워 스텟 가치'!$B$7:$L$11,W$2,0)*$E1831)</f>
        <v>110.55000000000075</v>
      </c>
      <c r="X1831">
        <f>VLOOKUP($F1831,'(참고)타워 스텟 가치'!$B$7:$L$11,X$2,0)+(VLOOKUP($F1831,'(참고)타워 스텟 가치'!$B$7:$L$11,X$2,0)*$E1831)</f>
        <v>44.220000000000297</v>
      </c>
      <c r="Y1831">
        <f>VLOOKUP($F1831,'(참고)타워 스텟 가치'!$B$7:$L$11,Y$2,0)+(VLOOKUP($F1831,'(참고)타워 스텟 가치'!$B$7:$L$11,Y$2,0)*$E1831)</f>
        <v>0</v>
      </c>
      <c r="Z1831">
        <f>VLOOKUP($F1831,'(참고)타워 스텟 가치'!$B$7:$L$11,Z$2,0)+(VLOOKUP($F1831,'(참고)타워 스텟 가치'!$B$7:$L$11,Z$2,0)*$E1831)</f>
        <v>0</v>
      </c>
      <c r="AA1831">
        <f>VLOOKUP($F1831,'(참고)타워 스텟 가치'!$B$7:$L$11,AA$2,0)+(VLOOKUP($F1831,'(참고)타워 스텟 가치'!$B$7:$L$11,AA$2,0)*$E1831)</f>
        <v>103.1800000000007</v>
      </c>
      <c r="AB1831">
        <f>SUM('스테이지별 몬스터 스텟'!S1831*'(참고)타워 스텟 가치'!$Q$17,'스테이지별 몬스터 스텟'!T1831*'(참고)타워 스텟 가치'!$R$17,'스테이지별 몬스터 스텟'!U1831*'(참고)타워 스텟 가치'!$S$17,'스테이지별 몬스터 스텟'!V1831*'(참고)타워 스텟 가치'!$T$17,'스테이지별 몬스터 스텟'!W1831*'(참고)타워 스텟 가치'!$U$17,'스테이지별 몬스터 스텟'!X1831*'(참고)타워 스텟 가치'!$V$17,'스테이지별 몬스터 스텟'!Y1831*'(참고)타워 스텟 가치'!$W$17,'스테이지별 몬스터 스텟'!Z1831*'(참고)타워 스텟 가치'!$X$17,'스테이지별 몬스터 스텟'!AA1831*'(참고)타워 스텟 가치'!$Y$17)</f>
        <v>1121835.6050000077</v>
      </c>
      <c r="AC1831">
        <v>2</v>
      </c>
      <c r="AD1831">
        <f>VLOOKUP($F1831,'(참고)타워 스텟 가치'!$B$12:$L$16,AD$2,0)+(VLOOKUP($F1831,'(참고)타워 스텟 가치'!$B$12:$L$16,AD$2,0)*$E1831)</f>
        <v>552.75000000000375</v>
      </c>
      <c r="AE1831">
        <f>VLOOKUP($F1831,'(참고)타워 스텟 가치'!$B$12:$L$16,AE$2,0)+(VLOOKUP($F1831,'(참고)타워 스텟 가치'!$B$12:$L$16,AE$2,0)*$E1831)</f>
        <v>663.3000000000045</v>
      </c>
      <c r="AF1831">
        <f>VLOOKUP($F1831,'(참고)타워 스텟 가치'!$B$12:$L$16,AF$2,0)+(VLOOKUP($F1831,'(참고)타워 스텟 가치'!$B$12:$L$16,AF$2,0)*$E1831)</f>
        <v>737000.00000000501</v>
      </c>
      <c r="AG1831">
        <f>VLOOKUP($F1831,'(참고)타워 스텟 가치'!$B$12:$L$16,AG$2,0)+(VLOOKUP($F1831,'(참고)타워 스텟 가치'!$B$12:$L$16,AG$2,0)*$E1831)</f>
        <v>3316.5000000000227</v>
      </c>
      <c r="AH1831">
        <f>VLOOKUP($F1831,'(참고)타워 스텟 가치'!$B$12:$L$16,AH$2,0)+(VLOOKUP($F1831,'(참고)타워 스텟 가치'!$B$12:$L$16,AH$2,0)*$E1831)</f>
        <v>110.55000000000075</v>
      </c>
      <c r="AI1831">
        <f>VLOOKUP($F1831,'(참고)타워 스텟 가치'!$B$12:$L$16,AI$2,0)+(VLOOKUP($F1831,'(참고)타워 스텟 가치'!$B$12:$L$16,AI$2,0)*$E1831)</f>
        <v>44.220000000000297</v>
      </c>
      <c r="AJ1831">
        <f>VLOOKUP($F1831,'(참고)타워 스텟 가치'!$B$12:$L$16,AJ$2,0)+(VLOOKUP($F1831,'(참고)타워 스텟 가치'!$B$12:$L$16,AJ$2,0)*$E1831)</f>
        <v>0</v>
      </c>
      <c r="AK1831">
        <f>VLOOKUP($F1831,'(참고)타워 스텟 가치'!$B$12:$L$16,AK$2,0)+(VLOOKUP($F1831,'(참고)타워 스텟 가치'!$B$12:$L$16,AK$2,0)*$E1831)</f>
        <v>0</v>
      </c>
      <c r="AL1831">
        <f>VLOOKUP($F1831,'(참고)타워 스텟 가치'!$B$12:$L$16,AL$2,0)+(VLOOKUP($F1831,'(참고)타워 스텟 가치'!$B$12:$L$16,AL$2,0)*$E1831)</f>
        <v>206.36000000000141</v>
      </c>
      <c r="AM1831">
        <f>SUM('스테이지별 몬스터 스텟'!AD1831*'(참고)타워 스텟 가치'!$Q$17,'스테이지별 몬스터 스텟'!AE1831*'(참고)타워 스텟 가치'!$R$17,'스테이지별 몬스터 스텟'!AF1831*'(참고)타워 스텟 가치'!$S$17,'스테이지별 몬스터 스텟'!AG1831*'(참고)타워 스텟 가치'!$T$17,'스테이지별 몬스터 스텟'!AH1831*'(참고)타워 스텟 가치'!$U$17,'스테이지별 몬스터 스텟'!AI1831*'(참고)타워 스텟 가치'!$V$17,'스테이지별 몬스터 스텟'!AJ1831*'(참고)타워 스텟 가치'!$W$17,'스테이지별 몬스터 스텟'!AK1831*'(참고)타워 스텟 가치'!$X$17,'스테이지별 몬스터 스텟'!AL1831*'(참고)타워 스텟 가치'!$Y$17)</f>
        <v>1114911.4900000074</v>
      </c>
      <c r="AN1831">
        <v>3</v>
      </c>
    </row>
    <row r="1832" spans="3:40" x14ac:dyDescent="0.3">
      <c r="C1832">
        <v>3</v>
      </c>
      <c r="D1832">
        <f t="shared" si="86"/>
        <v>366</v>
      </c>
      <c r="E1832" s="52">
        <f>VLOOKUP(D1832,'스테이지별 난이도 설정'!B:C,2,0)</f>
        <v>146.400000000001</v>
      </c>
      <c r="F1832" t="str">
        <f t="shared" si="87"/>
        <v>에픽</v>
      </c>
      <c r="G1832">
        <f t="shared" si="85"/>
        <v>6</v>
      </c>
      <c r="H1832">
        <f>VLOOKUP($F1832,'(참고)타워 스텟 가치'!$B$2:$L$6,H$2,0)+(VLOOKUP($F1832,'(참고)타워 스텟 가치'!$B$2:$L$6,H$2,0)*$E1832)</f>
        <v>2487.3750000000168</v>
      </c>
      <c r="I1832">
        <f>VLOOKUP($F1832,'(참고)타워 스텟 가치'!$B$2:$L$6,I$2,0)+(VLOOKUP($F1832,'(참고)타워 스텟 가치'!$B$2:$L$6,I$2,0)*$E1832)</f>
        <v>497.47500000000338</v>
      </c>
      <c r="J1832">
        <f>VLOOKUP($F1832,'(참고)타워 스텟 가치'!$B$2:$L$6,J$2,0)+(VLOOKUP($F1832,'(참고)타워 스텟 가치'!$B$2:$L$6,J$2,0)*$E1832)</f>
        <v>737000.00000000501</v>
      </c>
      <c r="K1832">
        <f>VLOOKUP($F1832,'(참고)타워 스텟 가치'!$B$2:$L$6,K$2,0)+(VLOOKUP($F1832,'(참고)타워 스텟 가치'!$B$2:$L$6,K$2,0)*$E1832)</f>
        <v>9949.5000000000673</v>
      </c>
      <c r="L1832">
        <f>VLOOKUP($F1832,'(참고)타워 스텟 가치'!$B$2:$L$6,L$2,0)+(VLOOKUP($F1832,'(참고)타워 스텟 가치'!$B$2:$L$6,L$2,0)*$E1832)</f>
        <v>165.82500000000113</v>
      </c>
      <c r="M1832">
        <f>VLOOKUP($F1832,'(참고)타워 스텟 가치'!$B$2:$L$6,M$2,0)+(VLOOKUP($F1832,'(참고)타워 스텟 가치'!$B$2:$L$6,M$2,0)*$E1832)</f>
        <v>44.220000000000297</v>
      </c>
      <c r="N1832">
        <f>VLOOKUP($F1832,'(참고)타워 스텟 가치'!$B$2:$L$6,N$2,0)+(VLOOKUP($F1832,'(참고)타워 스텟 가치'!$B$2:$L$6,N$2,0)*$E1832)</f>
        <v>0</v>
      </c>
      <c r="O1832">
        <f>VLOOKUP($F1832,'(참고)타워 스텟 가치'!$B$2:$L$6,O$2,0)+(VLOOKUP($F1832,'(참고)타워 스텟 가치'!$B$2:$L$6,O$2,0)*$E1832)</f>
        <v>0</v>
      </c>
      <c r="P1832">
        <f>VLOOKUP($F1832,'(참고)타워 스텟 가치'!$B$2:$L$6,P$2,0)+(VLOOKUP($F1832,'(참고)타워 스텟 가치'!$B$2:$L$6,P$2,0)*$E1832)</f>
        <v>103.1800000000007</v>
      </c>
      <c r="Q1832">
        <f>SUM('스테이지별 몬스터 스텟'!H1832*'(참고)타워 스텟 가치'!$Q$17,'스테이지별 몬스터 스텟'!I1832*'(참고)타워 스텟 가치'!$R$17,'스테이지별 몬스터 스텟'!J1832*'(참고)타워 스텟 가치'!$S$17,'스테이지별 몬스터 스텟'!K1832*'(참고)타워 스텟 가치'!$T$17,'스테이지별 몬스터 스텟'!L1832*'(참고)타워 스텟 가치'!$U$17,'스테이지별 몬스터 스텟'!M1832*'(참고)타워 스텟 가치'!$V$17,'스테이지별 몬스터 스텟'!N1832*'(참고)타워 스텟 가치'!$W$17,'스테이지별 몬스터 스텟'!O1832*'(참고)타워 스텟 가치'!$X$17,'스테이지별 몬스터 스텟'!P1832*'(참고)타워 스텟 가치'!$Y$17)</f>
        <v>1131702.1925000078</v>
      </c>
      <c r="R1832">
        <v>1</v>
      </c>
      <c r="S1832">
        <f>VLOOKUP($F1832,'(참고)타워 스텟 가치'!$B$7:$L$11,S$2,0)+(VLOOKUP($F1832,'(참고)타워 스텟 가치'!$B$7:$L$11,S$2,0)*$E1832)</f>
        <v>829.12500000000568</v>
      </c>
      <c r="T1832">
        <f>VLOOKUP($F1832,'(참고)타워 스텟 가치'!$B$7:$L$11,T$2,0)+(VLOOKUP($F1832,'(참고)타워 스텟 가치'!$B$7:$L$11,T$2,0)*$E1832)</f>
        <v>1492.4250000000102</v>
      </c>
      <c r="U1832">
        <f>VLOOKUP($F1832,'(참고)타워 스텟 가치'!$B$7:$L$11,U$2,0)+(VLOOKUP($F1832,'(참고)타워 스텟 가치'!$B$7:$L$11,U$2,0)*$E1832)</f>
        <v>737000.00000000501</v>
      </c>
      <c r="V1832">
        <f>VLOOKUP($F1832,'(참고)타워 스텟 가치'!$B$7:$L$11,V$2,0)+(VLOOKUP($F1832,'(참고)타워 스텟 가치'!$B$7:$L$11,V$2,0)*$E1832)</f>
        <v>9949.5000000000673</v>
      </c>
      <c r="W1832">
        <f>VLOOKUP($F1832,'(참고)타워 스텟 가치'!$B$7:$L$11,W$2,0)+(VLOOKUP($F1832,'(참고)타워 스텟 가치'!$B$7:$L$11,W$2,0)*$E1832)</f>
        <v>165.82500000000113</v>
      </c>
      <c r="X1832">
        <f>VLOOKUP($F1832,'(참고)타워 스텟 가치'!$B$7:$L$11,X$2,0)+(VLOOKUP($F1832,'(참고)타워 스텟 가치'!$B$7:$L$11,X$2,0)*$E1832)</f>
        <v>44.220000000000297</v>
      </c>
      <c r="Y1832">
        <f>VLOOKUP($F1832,'(참고)타워 스텟 가치'!$B$7:$L$11,Y$2,0)+(VLOOKUP($F1832,'(참고)타워 스텟 가치'!$B$7:$L$11,Y$2,0)*$E1832)</f>
        <v>0</v>
      </c>
      <c r="Z1832">
        <f>VLOOKUP($F1832,'(참고)타워 스텟 가치'!$B$7:$L$11,Z$2,0)+(VLOOKUP($F1832,'(참고)타워 스텟 가치'!$B$7:$L$11,Z$2,0)*$E1832)</f>
        <v>0</v>
      </c>
      <c r="AA1832">
        <f>VLOOKUP($F1832,'(참고)타워 스텟 가치'!$B$7:$L$11,AA$2,0)+(VLOOKUP($F1832,'(참고)타워 스텟 가치'!$B$7:$L$11,AA$2,0)*$E1832)</f>
        <v>103.1800000000007</v>
      </c>
      <c r="AB1832">
        <f>SUM('스테이지별 몬스터 스텟'!S1832*'(참고)타워 스텟 가치'!$Q$17,'스테이지별 몬스터 스텟'!T1832*'(참고)타워 스텟 가치'!$R$17,'스테이지별 몬스터 스텟'!U1832*'(참고)타워 스텟 가치'!$S$17,'스테이지별 몬스터 스텟'!V1832*'(참고)타워 스텟 가치'!$T$17,'스테이지별 몬스터 스텟'!W1832*'(참고)타워 스텟 가치'!$U$17,'스테이지별 몬스터 스텟'!X1832*'(참고)타워 스텟 가치'!$V$17,'스테이지별 몬스터 스텟'!Y1832*'(참고)타워 스텟 가치'!$W$17,'스테이지별 몬스터 스텟'!Z1832*'(참고)타워 스텟 가치'!$X$17,'스테이지별 몬스터 스텟'!AA1832*'(참고)타워 스텟 가치'!$Y$17)</f>
        <v>1129878.1175000076</v>
      </c>
      <c r="AC1832">
        <v>2</v>
      </c>
      <c r="AD1832">
        <f>VLOOKUP($F1832,'(참고)타워 스텟 가치'!$B$12:$L$16,AD$2,0)+(VLOOKUP($F1832,'(참고)타워 스텟 가치'!$B$12:$L$16,AD$2,0)*$E1832)</f>
        <v>829.12500000000568</v>
      </c>
      <c r="AE1832">
        <f>VLOOKUP($F1832,'(참고)타워 스텟 가치'!$B$12:$L$16,AE$2,0)+(VLOOKUP($F1832,'(참고)타워 스텟 가치'!$B$12:$L$16,AE$2,0)*$E1832)</f>
        <v>994.95000000000675</v>
      </c>
      <c r="AF1832">
        <f>VLOOKUP($F1832,'(참고)타워 스텟 가치'!$B$12:$L$16,AF$2,0)+(VLOOKUP($F1832,'(참고)타워 스텟 가치'!$B$12:$L$16,AF$2,0)*$E1832)</f>
        <v>737000.00000000501</v>
      </c>
      <c r="AG1832">
        <f>VLOOKUP($F1832,'(참고)타워 스텟 가치'!$B$12:$L$16,AG$2,0)+(VLOOKUP($F1832,'(참고)타워 스텟 가치'!$B$12:$L$16,AG$2,0)*$E1832)</f>
        <v>4974.7500000000337</v>
      </c>
      <c r="AH1832">
        <f>VLOOKUP($F1832,'(참고)타워 스텟 가치'!$B$12:$L$16,AH$2,0)+(VLOOKUP($F1832,'(참고)타워 스텟 가치'!$B$12:$L$16,AH$2,0)*$E1832)</f>
        <v>165.82500000000113</v>
      </c>
      <c r="AI1832">
        <f>VLOOKUP($F1832,'(참고)타워 스텟 가치'!$B$12:$L$16,AI$2,0)+(VLOOKUP($F1832,'(참고)타워 스텟 가치'!$B$12:$L$16,AI$2,0)*$E1832)</f>
        <v>44.220000000000297</v>
      </c>
      <c r="AJ1832">
        <f>VLOOKUP($F1832,'(참고)타워 스텟 가치'!$B$12:$L$16,AJ$2,0)+(VLOOKUP($F1832,'(참고)타워 스텟 가치'!$B$12:$L$16,AJ$2,0)*$E1832)</f>
        <v>0</v>
      </c>
      <c r="AK1832">
        <f>VLOOKUP($F1832,'(참고)타워 스텟 가치'!$B$12:$L$16,AK$2,0)+(VLOOKUP($F1832,'(참고)타워 스텟 가치'!$B$12:$L$16,AK$2,0)*$E1832)</f>
        <v>0</v>
      </c>
      <c r="AL1832">
        <f>VLOOKUP($F1832,'(참고)타워 스텟 가치'!$B$12:$L$16,AL$2,0)+(VLOOKUP($F1832,'(참고)타워 스텟 가치'!$B$12:$L$16,AL$2,0)*$E1832)</f>
        <v>206.36000000000141</v>
      </c>
      <c r="AM1832">
        <f>SUM('스테이지별 몬스터 스텟'!AD1832*'(참고)타워 스텟 가치'!$Q$17,'스테이지별 몬스터 스텟'!AE1832*'(참고)타워 스텟 가치'!$R$17,'스테이지별 몬스터 스텟'!AF1832*'(참고)타워 스텟 가치'!$S$17,'스테이지별 몬스터 스텟'!AG1832*'(참고)타워 스텟 가치'!$T$17,'스테이지별 몬스터 스텟'!AH1832*'(참고)타워 스텟 가치'!$U$17,'스테이지별 몬스터 스텟'!AI1832*'(참고)타워 스텟 가치'!$V$17,'스테이지별 몬스터 스텟'!AJ1832*'(참고)타워 스텟 가치'!$W$17,'스테이지별 몬스터 스텟'!AK1832*'(참고)타워 스텟 가치'!$X$17,'스테이지별 몬스터 스텟'!AL1832*'(참고)타워 스텟 가치'!$Y$17)</f>
        <v>1119388.7650000073</v>
      </c>
      <c r="AN1832">
        <v>3</v>
      </c>
    </row>
    <row r="1833" spans="3:40" x14ac:dyDescent="0.3">
      <c r="C1833">
        <v>4</v>
      </c>
      <c r="D1833">
        <f t="shared" si="86"/>
        <v>366</v>
      </c>
      <c r="E1833" s="52">
        <f>VLOOKUP(D1833,'스테이지별 난이도 설정'!B:C,2,0)</f>
        <v>146.400000000001</v>
      </c>
      <c r="F1833" t="str">
        <f t="shared" si="87"/>
        <v>유니크</v>
      </c>
      <c r="G1833">
        <f t="shared" si="85"/>
        <v>6</v>
      </c>
      <c r="H1833">
        <f>VLOOKUP($F1833,'(참고)타워 스텟 가치'!$B$2:$L$6,H$2,0)+(VLOOKUP($F1833,'(참고)타워 스텟 가치'!$B$2:$L$6,H$2,0)*$E1833)</f>
        <v>3731.0625000000255</v>
      </c>
      <c r="I1833">
        <f>VLOOKUP($F1833,'(참고)타워 스텟 가치'!$B$2:$L$6,I$2,0)+(VLOOKUP($F1833,'(참고)타워 스텟 가치'!$B$2:$L$6,I$2,0)*$E1833)</f>
        <v>746.21250000000509</v>
      </c>
      <c r="J1833">
        <f>VLOOKUP($F1833,'(참고)타워 스텟 가치'!$B$2:$L$6,J$2,0)+(VLOOKUP($F1833,'(참고)타워 스텟 가치'!$B$2:$L$6,J$2,0)*$E1833)</f>
        <v>737000.00000000501</v>
      </c>
      <c r="K1833">
        <f>VLOOKUP($F1833,'(참고)타워 스텟 가치'!$B$2:$L$6,K$2,0)+(VLOOKUP($F1833,'(참고)타워 스텟 가치'!$B$2:$L$6,K$2,0)*$E1833)</f>
        <v>14924.250000000102</v>
      </c>
      <c r="L1833">
        <f>VLOOKUP($F1833,'(참고)타워 스텟 가치'!$B$2:$L$6,L$2,0)+(VLOOKUP($F1833,'(참고)타워 스텟 가치'!$B$2:$L$6,L$2,0)*$E1833)</f>
        <v>248.73750000000169</v>
      </c>
      <c r="M1833">
        <f>VLOOKUP($F1833,'(참고)타워 스텟 가치'!$B$2:$L$6,M$2,0)+(VLOOKUP($F1833,'(참고)타워 스텟 가치'!$B$2:$L$6,M$2,0)*$E1833)</f>
        <v>44.220000000000297</v>
      </c>
      <c r="N1833">
        <f>VLOOKUP($F1833,'(참고)타워 스텟 가치'!$B$2:$L$6,N$2,0)+(VLOOKUP($F1833,'(참고)타워 스텟 가치'!$B$2:$L$6,N$2,0)*$E1833)</f>
        <v>0</v>
      </c>
      <c r="O1833">
        <f>VLOOKUP($F1833,'(참고)타워 스텟 가치'!$B$2:$L$6,O$2,0)+(VLOOKUP($F1833,'(참고)타워 스텟 가치'!$B$2:$L$6,O$2,0)*$E1833)</f>
        <v>0</v>
      </c>
      <c r="P1833">
        <f>VLOOKUP($F1833,'(참고)타워 스텟 가치'!$B$2:$L$6,P$2,0)+(VLOOKUP($F1833,'(참고)타워 스텟 가치'!$B$2:$L$6,P$2,0)*$E1833)</f>
        <v>147.400000000001</v>
      </c>
      <c r="Q1833">
        <f>SUM('스테이지별 몬스터 스텟'!H1833*'(참고)타워 스텟 가치'!$Q$17,'스테이지별 몬스터 스텟'!I1833*'(참고)타워 스텟 가치'!$R$17,'스테이지별 몬스터 스텟'!J1833*'(참고)타워 스텟 가치'!$S$17,'스테이지별 몬스터 스텟'!K1833*'(참고)타워 스텟 가치'!$T$17,'스테이지별 몬스터 스텟'!L1833*'(참고)타워 스텟 가치'!$U$17,'스테이지별 몬스터 스텟'!M1833*'(참고)타워 스텟 가치'!$V$17,'스테이지별 몬스터 스텟'!N1833*'(참고)타워 스텟 가치'!$W$17,'스테이지별 몬스터 스텟'!O1833*'(참고)타워 스텟 가치'!$X$17,'스테이지별 몬스터 스텟'!P1833*'(참고)타워 스텟 가치'!$Y$17)</f>
        <v>1144766.4387500079</v>
      </c>
      <c r="R1833">
        <v>1</v>
      </c>
      <c r="S1833">
        <f>VLOOKUP($F1833,'(참고)타워 스텟 가치'!$B$7:$L$11,S$2,0)+(VLOOKUP($F1833,'(참고)타워 스텟 가치'!$B$7:$L$11,S$2,0)*$E1833)</f>
        <v>1243.6875000000084</v>
      </c>
      <c r="T1833">
        <f>VLOOKUP($F1833,'(참고)타워 스텟 가치'!$B$7:$L$11,T$2,0)+(VLOOKUP($F1833,'(참고)타워 스텟 가치'!$B$7:$L$11,T$2,0)*$E1833)</f>
        <v>2238.6375000000153</v>
      </c>
      <c r="U1833">
        <f>VLOOKUP($F1833,'(참고)타워 스텟 가치'!$B$7:$L$11,U$2,0)+(VLOOKUP($F1833,'(참고)타워 스텟 가치'!$B$7:$L$11,U$2,0)*$E1833)</f>
        <v>737000.00000000501</v>
      </c>
      <c r="V1833">
        <f>VLOOKUP($F1833,'(참고)타워 스텟 가치'!$B$7:$L$11,V$2,0)+(VLOOKUP($F1833,'(참고)타워 스텟 가치'!$B$7:$L$11,V$2,0)*$E1833)</f>
        <v>14924.250000000102</v>
      </c>
      <c r="W1833">
        <f>VLOOKUP($F1833,'(참고)타워 스텟 가치'!$B$7:$L$11,W$2,0)+(VLOOKUP($F1833,'(참고)타워 스텟 가치'!$B$7:$L$11,W$2,0)*$E1833)</f>
        <v>248.73750000000169</v>
      </c>
      <c r="X1833">
        <f>VLOOKUP($F1833,'(참고)타워 스텟 가치'!$B$7:$L$11,X$2,0)+(VLOOKUP($F1833,'(참고)타워 스텟 가치'!$B$7:$L$11,X$2,0)*$E1833)</f>
        <v>44.220000000000297</v>
      </c>
      <c r="Y1833">
        <f>VLOOKUP($F1833,'(참고)타워 스텟 가치'!$B$7:$L$11,Y$2,0)+(VLOOKUP($F1833,'(참고)타워 스텟 가치'!$B$7:$L$11,Y$2,0)*$E1833)</f>
        <v>0</v>
      </c>
      <c r="Z1833">
        <f>VLOOKUP($F1833,'(참고)타워 스텟 가치'!$B$7:$L$11,Z$2,0)+(VLOOKUP($F1833,'(참고)타워 스텟 가치'!$B$7:$L$11,Z$2,0)*$E1833)</f>
        <v>0</v>
      </c>
      <c r="AA1833">
        <f>VLOOKUP($F1833,'(참고)타워 스텟 가치'!$B$7:$L$11,AA$2,0)+(VLOOKUP($F1833,'(참고)타워 스텟 가치'!$B$7:$L$11,AA$2,0)*$E1833)</f>
        <v>147.400000000001</v>
      </c>
      <c r="AB1833">
        <f>SUM('스테이지별 몬스터 스텟'!S1833*'(참고)타워 스텟 가치'!$Q$17,'스테이지별 몬스터 스텟'!T1833*'(참고)타워 스텟 가치'!$R$17,'스테이지별 몬스터 스텟'!U1833*'(참고)타워 스텟 가치'!$S$17,'스테이지별 몬스터 스텟'!V1833*'(참고)타워 스텟 가치'!$T$17,'스테이지별 몬스터 스텟'!W1833*'(참고)타워 스텟 가치'!$U$17,'스테이지별 몬스터 스텟'!X1833*'(참고)타워 스텟 가치'!$V$17,'스테이지별 몬스터 스텟'!Y1833*'(참고)타워 스텟 가치'!$W$17,'스테이지별 몬스터 스텟'!Z1833*'(참고)타워 스텟 가치'!$X$17,'스테이지별 몬스터 스텟'!AA1833*'(참고)타워 스텟 가치'!$Y$17)</f>
        <v>1142030.3262500078</v>
      </c>
      <c r="AC1833">
        <v>2</v>
      </c>
      <c r="AD1833">
        <f>VLOOKUP($F1833,'(참고)타워 스텟 가치'!$B$12:$L$16,AD$2,0)+(VLOOKUP($F1833,'(참고)타워 스텟 가치'!$B$12:$L$16,AD$2,0)*$E1833)</f>
        <v>1243.6875000000084</v>
      </c>
      <c r="AE1833">
        <f>VLOOKUP($F1833,'(참고)타워 스텟 가치'!$B$12:$L$16,AE$2,0)+(VLOOKUP($F1833,'(참고)타워 스텟 가치'!$B$12:$L$16,AE$2,0)*$E1833)</f>
        <v>1492.4250000000102</v>
      </c>
      <c r="AF1833">
        <f>VLOOKUP($F1833,'(참고)타워 스텟 가치'!$B$12:$L$16,AF$2,0)+(VLOOKUP($F1833,'(참고)타워 스텟 가치'!$B$12:$L$16,AF$2,0)*$E1833)</f>
        <v>737000.00000000501</v>
      </c>
      <c r="AG1833">
        <f>VLOOKUP($F1833,'(참고)타워 스텟 가치'!$B$12:$L$16,AG$2,0)+(VLOOKUP($F1833,'(참고)타워 스텟 가치'!$B$12:$L$16,AG$2,0)*$E1833)</f>
        <v>7462.1250000000509</v>
      </c>
      <c r="AH1833">
        <f>VLOOKUP($F1833,'(참고)타워 스텟 가치'!$B$12:$L$16,AH$2,0)+(VLOOKUP($F1833,'(참고)타워 스텟 가치'!$B$12:$L$16,AH$2,0)*$E1833)</f>
        <v>248.73750000000169</v>
      </c>
      <c r="AI1833">
        <f>VLOOKUP($F1833,'(참고)타워 스텟 가치'!$B$12:$L$16,AI$2,0)+(VLOOKUP($F1833,'(참고)타워 스텟 가치'!$B$12:$L$16,AI$2,0)*$E1833)</f>
        <v>44.220000000000297</v>
      </c>
      <c r="AJ1833">
        <f>VLOOKUP($F1833,'(참고)타워 스텟 가치'!$B$12:$L$16,AJ$2,0)+(VLOOKUP($F1833,'(참고)타워 스텟 가치'!$B$12:$L$16,AJ$2,0)*$E1833)</f>
        <v>0</v>
      </c>
      <c r="AK1833">
        <f>VLOOKUP($F1833,'(참고)타워 스텟 가치'!$B$12:$L$16,AK$2,0)+(VLOOKUP($F1833,'(참고)타워 스텟 가치'!$B$12:$L$16,AK$2,0)*$E1833)</f>
        <v>0</v>
      </c>
      <c r="AL1833">
        <f>VLOOKUP($F1833,'(참고)타워 스텟 가치'!$B$12:$L$16,AL$2,0)+(VLOOKUP($F1833,'(참고)타워 스텟 가치'!$B$12:$L$16,AL$2,0)*$E1833)</f>
        <v>294.800000000002</v>
      </c>
      <c r="AM1833">
        <f>SUM('스테이지별 몬스터 스텟'!AD1833*'(참고)타워 스텟 가치'!$Q$17,'스테이지별 몬스터 스텟'!AE1833*'(참고)타워 스텟 가치'!$R$17,'스테이지별 몬스터 스텟'!AF1833*'(참고)타워 스텟 가치'!$S$17,'스테이지별 몬스터 스텟'!AG1833*'(참고)타워 스텟 가치'!$T$17,'스테이지별 몬스터 스텟'!AH1833*'(참고)타워 스텟 가치'!$U$17,'스테이지별 몬스터 스텟'!AI1833*'(참고)타워 스텟 가치'!$V$17,'스테이지별 몬스터 스텟'!AJ1833*'(참고)타워 스텟 가치'!$W$17,'스테이지별 몬스터 스텟'!AK1833*'(참고)타워 스텟 가치'!$X$17,'스테이지별 몬스터 스텟'!AL1833*'(참고)타워 스텟 가치'!$Y$17)</f>
        <v>1126281.5575000076</v>
      </c>
      <c r="AN1833">
        <v>3</v>
      </c>
    </row>
    <row r="1834" spans="3:40" x14ac:dyDescent="0.3">
      <c r="C1834">
        <v>5</v>
      </c>
      <c r="D1834">
        <f t="shared" si="86"/>
        <v>366</v>
      </c>
      <c r="E1834" s="52">
        <f>VLOOKUP(D1834,'스테이지별 난이도 설정'!B:C,2,0)</f>
        <v>146.400000000001</v>
      </c>
      <c r="F1834" t="str">
        <f t="shared" si="87"/>
        <v>스페셜</v>
      </c>
      <c r="G1834">
        <f t="shared" si="85"/>
        <v>6</v>
      </c>
      <c r="H1834">
        <f>VLOOKUP($F1834,'(참고)타워 스텟 가치'!$B$2:$L$6,H$2,0)+(VLOOKUP($F1834,'(참고)타워 스텟 가치'!$B$2:$L$6,H$2,0)*$E1834)</f>
        <v>5596.5937500000382</v>
      </c>
      <c r="I1834">
        <f>VLOOKUP($F1834,'(참고)타워 스텟 가치'!$B$2:$L$6,I$2,0)+(VLOOKUP($F1834,'(참고)타워 스텟 가치'!$B$2:$L$6,I$2,0)*$E1834)</f>
        <v>1119.3187500000076</v>
      </c>
      <c r="J1834">
        <f>VLOOKUP($F1834,'(참고)타워 스텟 가치'!$B$2:$L$6,J$2,0)+(VLOOKUP($F1834,'(참고)타워 스텟 가치'!$B$2:$L$6,J$2,0)*$E1834)</f>
        <v>737000.00000000501</v>
      </c>
      <c r="K1834">
        <f>VLOOKUP($F1834,'(참고)타워 스텟 가치'!$B$2:$L$6,K$2,0)+(VLOOKUP($F1834,'(참고)타워 스텟 가치'!$B$2:$L$6,K$2,0)*$E1834)</f>
        <v>22386.375000000153</v>
      </c>
      <c r="L1834">
        <f>VLOOKUP($F1834,'(참고)타워 스텟 가치'!$B$2:$L$6,L$2,0)+(VLOOKUP($F1834,'(참고)타워 스텟 가치'!$B$2:$L$6,L$2,0)*$E1834)</f>
        <v>373.10625000000255</v>
      </c>
      <c r="M1834">
        <f>VLOOKUP($F1834,'(참고)타워 스텟 가치'!$B$2:$L$6,M$2,0)+(VLOOKUP($F1834,'(참고)타워 스텟 가치'!$B$2:$L$6,M$2,0)*$E1834)</f>
        <v>44.220000000000297</v>
      </c>
      <c r="N1834">
        <f>VLOOKUP($F1834,'(참고)타워 스텟 가치'!$B$2:$L$6,N$2,0)+(VLOOKUP($F1834,'(참고)타워 스텟 가치'!$B$2:$L$6,N$2,0)*$E1834)</f>
        <v>0</v>
      </c>
      <c r="O1834">
        <f>VLOOKUP($F1834,'(참고)타워 스텟 가치'!$B$2:$L$6,O$2,0)+(VLOOKUP($F1834,'(참고)타워 스텟 가치'!$B$2:$L$6,O$2,0)*$E1834)</f>
        <v>0</v>
      </c>
      <c r="P1834">
        <f>VLOOKUP($F1834,'(참고)타워 스텟 가치'!$B$2:$L$6,P$2,0)+(VLOOKUP($F1834,'(참고)타워 스텟 가치'!$B$2:$L$6,P$2,0)*$E1834)</f>
        <v>147.400000000001</v>
      </c>
      <c r="Q1834">
        <f>SUM('스테이지별 몬스터 스텟'!H1834*'(참고)타워 스텟 가치'!$Q$17,'스테이지별 몬스터 스텟'!I1834*'(참고)타워 스텟 가치'!$R$17,'스테이지별 몬스터 스텟'!J1834*'(참고)타워 스텟 가치'!$S$17,'스테이지별 몬스터 스텟'!K1834*'(참고)타워 스텟 가치'!$T$17,'스테이지별 몬스터 스텟'!L1834*'(참고)타워 스텟 가치'!$U$17,'스테이지별 몬스터 스텟'!M1834*'(참고)타워 스텟 가치'!$V$17,'스테이지별 몬스터 스텟'!N1834*'(참고)타워 스텟 가치'!$W$17,'스테이지별 몬스터 스텟'!O1834*'(참고)타워 스텟 가치'!$X$17,'스테이지별 몬스터 스텟'!P1834*'(참고)타워 스텟 가치'!$Y$17)</f>
        <v>1164230.1481250077</v>
      </c>
      <c r="R1834">
        <v>1</v>
      </c>
      <c r="S1834">
        <f>VLOOKUP($F1834,'(참고)타워 스텟 가치'!$B$7:$L$11,S$2,0)+(VLOOKUP($F1834,'(참고)타워 스텟 가치'!$B$7:$L$11,S$2,0)*$E1834)</f>
        <v>1865.5312500000127</v>
      </c>
      <c r="T1834">
        <f>VLOOKUP($F1834,'(참고)타워 스텟 가치'!$B$7:$L$11,T$2,0)+(VLOOKUP($F1834,'(참고)타워 스텟 가치'!$B$7:$L$11,T$2,0)*$E1834)</f>
        <v>3357.9562500000229</v>
      </c>
      <c r="U1834">
        <f>VLOOKUP($F1834,'(참고)타워 스텟 가치'!$B$7:$L$11,U$2,0)+(VLOOKUP($F1834,'(참고)타워 스텟 가치'!$B$7:$L$11,U$2,0)*$E1834)</f>
        <v>737000.00000000501</v>
      </c>
      <c r="V1834">
        <f>VLOOKUP($F1834,'(참고)타워 스텟 가치'!$B$7:$L$11,V$2,0)+(VLOOKUP($F1834,'(참고)타워 스텟 가치'!$B$7:$L$11,V$2,0)*$E1834)</f>
        <v>22386.375000000153</v>
      </c>
      <c r="W1834">
        <f>VLOOKUP($F1834,'(참고)타워 스텟 가치'!$B$7:$L$11,W$2,0)+(VLOOKUP($F1834,'(참고)타워 스텟 가치'!$B$7:$L$11,W$2,0)*$E1834)</f>
        <v>373.10625000000255</v>
      </c>
      <c r="X1834">
        <f>VLOOKUP($F1834,'(참고)타워 스텟 가치'!$B$7:$L$11,X$2,0)+(VLOOKUP($F1834,'(참고)타워 스텟 가치'!$B$7:$L$11,X$2,0)*$E1834)</f>
        <v>44.220000000000297</v>
      </c>
      <c r="Y1834">
        <f>VLOOKUP($F1834,'(참고)타워 스텟 가치'!$B$7:$L$11,Y$2,0)+(VLOOKUP($F1834,'(참고)타워 스텟 가치'!$B$7:$L$11,Y$2,0)*$E1834)</f>
        <v>0</v>
      </c>
      <c r="Z1834">
        <f>VLOOKUP($F1834,'(참고)타워 스텟 가치'!$B$7:$L$11,Z$2,0)+(VLOOKUP($F1834,'(참고)타워 스텟 가치'!$B$7:$L$11,Z$2,0)*$E1834)</f>
        <v>0</v>
      </c>
      <c r="AA1834">
        <f>VLOOKUP($F1834,'(참고)타워 스텟 가치'!$B$7:$L$11,AA$2,0)+(VLOOKUP($F1834,'(참고)타워 스텟 가치'!$B$7:$L$11,AA$2,0)*$E1834)</f>
        <v>147.400000000001</v>
      </c>
      <c r="AB1834">
        <f>SUM('스테이지별 몬스터 스텟'!S1834*'(참고)타워 스텟 가치'!$Q$17,'스테이지별 몬스터 스텟'!T1834*'(참고)타워 스텟 가치'!$R$17,'스테이지별 몬스터 스텟'!U1834*'(참고)타워 스텟 가치'!$S$17,'스테이지별 몬스터 스텟'!V1834*'(참고)타워 스텟 가치'!$T$17,'스테이지별 몬스터 스텟'!W1834*'(참고)타워 스텟 가치'!$U$17,'스테이지별 몬스터 스텟'!X1834*'(참고)타워 스텟 가치'!$V$17,'스테이지별 몬스터 스텟'!Y1834*'(참고)타워 스텟 가치'!$W$17,'스테이지별 몬스터 스텟'!Z1834*'(참고)타워 스텟 가치'!$X$17,'스테이지별 몬스터 스텟'!AA1834*'(참고)타워 스텟 가치'!$Y$17)</f>
        <v>1160125.9793750076</v>
      </c>
      <c r="AC1834">
        <v>2</v>
      </c>
      <c r="AD1834">
        <f>VLOOKUP($F1834,'(참고)타워 스텟 가치'!$B$12:$L$16,AD$2,0)+(VLOOKUP($F1834,'(참고)타워 스텟 가치'!$B$12:$L$16,AD$2,0)*$E1834)</f>
        <v>1865.5312500000127</v>
      </c>
      <c r="AE1834">
        <f>VLOOKUP($F1834,'(참고)타워 스텟 가치'!$B$12:$L$16,AE$2,0)+(VLOOKUP($F1834,'(참고)타워 스텟 가치'!$B$12:$L$16,AE$2,0)*$E1834)</f>
        <v>2238.6375000000153</v>
      </c>
      <c r="AF1834">
        <f>VLOOKUP($F1834,'(참고)타워 스텟 가치'!$B$12:$L$16,AF$2,0)+(VLOOKUP($F1834,'(참고)타워 스텟 가치'!$B$12:$L$16,AF$2,0)*$E1834)</f>
        <v>737000.00000000501</v>
      </c>
      <c r="AG1834">
        <f>VLOOKUP($F1834,'(참고)타워 스텟 가치'!$B$12:$L$16,AG$2,0)+(VLOOKUP($F1834,'(참고)타워 스텟 가치'!$B$12:$L$16,AG$2,0)*$E1834)</f>
        <v>11193.187500000076</v>
      </c>
      <c r="AH1834">
        <f>VLOOKUP($F1834,'(참고)타워 스텟 가치'!$B$12:$L$16,AH$2,0)+(VLOOKUP($F1834,'(참고)타워 스텟 가치'!$B$12:$L$16,AH$2,0)*$E1834)</f>
        <v>373.10625000000255</v>
      </c>
      <c r="AI1834">
        <f>VLOOKUP($F1834,'(참고)타워 스텟 가치'!$B$12:$L$16,AI$2,0)+(VLOOKUP($F1834,'(참고)타워 스텟 가치'!$B$12:$L$16,AI$2,0)*$E1834)</f>
        <v>44.220000000000297</v>
      </c>
      <c r="AJ1834">
        <f>VLOOKUP($F1834,'(참고)타워 스텟 가치'!$B$12:$L$16,AJ$2,0)+(VLOOKUP($F1834,'(참고)타워 스텟 가치'!$B$12:$L$16,AJ$2,0)*$E1834)</f>
        <v>0</v>
      </c>
      <c r="AK1834">
        <f>VLOOKUP($F1834,'(참고)타워 스텟 가치'!$B$12:$L$16,AK$2,0)+(VLOOKUP($F1834,'(참고)타워 스텟 가치'!$B$12:$L$16,AK$2,0)*$E1834)</f>
        <v>0</v>
      </c>
      <c r="AL1834">
        <f>VLOOKUP($F1834,'(참고)타워 스텟 가치'!$B$12:$L$16,AL$2,0)+(VLOOKUP($F1834,'(참고)타워 스텟 가치'!$B$12:$L$16,AL$2,0)*$E1834)</f>
        <v>294.800000000002</v>
      </c>
      <c r="AM1834">
        <f>SUM('스테이지별 몬스터 스텟'!AD1834*'(참고)타워 스텟 가치'!$Q$17,'스테이지별 몬스터 스텟'!AE1834*'(참고)타워 스텟 가치'!$R$17,'스테이지별 몬스터 스텟'!AF1834*'(참고)타워 스텟 가치'!$S$17,'스테이지별 몬스터 스텟'!AG1834*'(참고)타워 스텟 가치'!$T$17,'스테이지별 몬스터 스텟'!AH1834*'(참고)타워 스텟 가치'!$U$17,'스테이지별 몬스터 스텟'!AI1834*'(참고)타워 스텟 가치'!$V$17,'스테이지별 몬스터 스텟'!AJ1834*'(참고)타워 스텟 가치'!$W$17,'스테이지별 몬스터 스텟'!AK1834*'(참고)타워 스텟 가치'!$X$17,'스테이지별 몬스터 스텟'!AL1834*'(참고)타워 스텟 가치'!$Y$17)</f>
        <v>1136355.4262500077</v>
      </c>
      <c r="AN1834">
        <v>3</v>
      </c>
    </row>
    <row r="1835" spans="3:40" x14ac:dyDescent="0.3">
      <c r="C1835">
        <v>1</v>
      </c>
      <c r="D1835">
        <f t="shared" si="86"/>
        <v>367</v>
      </c>
      <c r="E1835" s="52">
        <f>VLOOKUP(D1835,'스테이지별 난이도 설정'!B:C,2,0)</f>
        <v>146.80000000000101</v>
      </c>
      <c r="F1835" t="str">
        <f t="shared" si="87"/>
        <v>일반</v>
      </c>
      <c r="G1835">
        <f t="shared" si="85"/>
        <v>6</v>
      </c>
      <c r="H1835">
        <f>VLOOKUP($F1835,'(참고)타워 스텟 가치'!$B$2:$L$6,H$2,0)+(VLOOKUP($F1835,'(참고)타워 스텟 가치'!$B$2:$L$6,H$2,0)*$E1835)</f>
        <v>1108.5000000000075</v>
      </c>
      <c r="I1835">
        <f>VLOOKUP($F1835,'(참고)타워 스텟 가치'!$B$2:$L$6,I$2,0)+(VLOOKUP($F1835,'(참고)타워 스텟 가치'!$B$2:$L$6,I$2,0)*$E1835)</f>
        <v>221.70000000000152</v>
      </c>
      <c r="J1835">
        <f>VLOOKUP($F1835,'(참고)타워 스텟 가치'!$B$2:$L$6,J$2,0)+(VLOOKUP($F1835,'(참고)타워 스텟 가치'!$B$2:$L$6,J$2,0)*$E1835)</f>
        <v>739000.00000000501</v>
      </c>
      <c r="K1835">
        <f>VLOOKUP($F1835,'(참고)타워 스텟 가치'!$B$2:$L$6,K$2,0)+(VLOOKUP($F1835,'(참고)타워 스텟 가치'!$B$2:$L$6,K$2,0)*$E1835)</f>
        <v>4434.00000000003</v>
      </c>
      <c r="L1835">
        <f>VLOOKUP($F1835,'(참고)타워 스텟 가치'!$B$2:$L$6,L$2,0)+(VLOOKUP($F1835,'(참고)타워 스텟 가치'!$B$2:$L$6,L$2,0)*$E1835)</f>
        <v>73.900000000000503</v>
      </c>
      <c r="M1835">
        <f>VLOOKUP($F1835,'(참고)타워 스텟 가치'!$B$2:$L$6,M$2,0)+(VLOOKUP($F1835,'(참고)타워 스텟 가치'!$B$2:$L$6,M$2,0)*$E1835)</f>
        <v>44.340000000000295</v>
      </c>
      <c r="N1835">
        <f>VLOOKUP($F1835,'(참고)타워 스텟 가치'!$B$2:$L$6,N$2,0)+(VLOOKUP($F1835,'(참고)타워 스텟 가치'!$B$2:$L$6,N$2,0)*$E1835)</f>
        <v>0</v>
      </c>
      <c r="O1835">
        <f>VLOOKUP($F1835,'(참고)타워 스텟 가치'!$B$2:$L$6,O$2,0)+(VLOOKUP($F1835,'(참고)타워 스텟 가치'!$B$2:$L$6,O$2,0)*$E1835)</f>
        <v>0</v>
      </c>
      <c r="P1835">
        <f>VLOOKUP($F1835,'(참고)타워 스텟 가치'!$B$2:$L$6,P$2,0)+(VLOOKUP($F1835,'(참고)타워 스텟 가치'!$B$2:$L$6,P$2,0)*$E1835)</f>
        <v>103.4600000000007</v>
      </c>
      <c r="Q1835">
        <f>SUM('스테이지별 몬스터 스텟'!H1835*'(참고)타워 스텟 가치'!$Q$17,'스테이지별 몬스터 스텟'!I1835*'(참고)타워 스텟 가치'!$R$17,'스테이지별 몬스터 스텟'!J1835*'(참고)타워 스텟 가치'!$S$17,'스테이지별 몬스터 스텟'!K1835*'(참고)타워 스텟 가치'!$T$17,'스테이지별 몬스터 스텟'!L1835*'(참고)타워 스텟 가치'!$U$17,'스테이지별 몬스터 스텟'!M1835*'(참고)타워 스텟 가치'!$V$17,'스테이지별 몬스터 스텟'!N1835*'(참고)타워 스텟 가치'!$W$17,'스테이지별 몬스터 스텟'!O1835*'(참고)타워 스텟 가치'!$X$17,'스테이지별 몬스터 스텟'!P1835*'(참고)타워 스텟 가치'!$Y$17)</f>
        <v>1120316.6100000076</v>
      </c>
      <c r="R1835">
        <v>1</v>
      </c>
      <c r="S1835">
        <f>VLOOKUP($F1835,'(참고)타워 스텟 가치'!$B$7:$L$11,S$2,0)+(VLOOKUP($F1835,'(참고)타워 스텟 가치'!$B$7:$L$11,S$2,0)*$E1835)</f>
        <v>369.5000000000025</v>
      </c>
      <c r="T1835">
        <f>VLOOKUP($F1835,'(참고)타워 스텟 가치'!$B$7:$L$11,T$2,0)+(VLOOKUP($F1835,'(참고)타워 스텟 가치'!$B$7:$L$11,T$2,0)*$E1835)</f>
        <v>665.10000000000457</v>
      </c>
      <c r="U1835">
        <f>VLOOKUP($F1835,'(참고)타워 스텟 가치'!$B$7:$L$11,U$2,0)+(VLOOKUP($F1835,'(참고)타워 스텟 가치'!$B$7:$L$11,U$2,0)*$E1835)</f>
        <v>739000.00000000501</v>
      </c>
      <c r="V1835">
        <f>VLOOKUP($F1835,'(참고)타워 스텟 가치'!$B$7:$L$11,V$2,0)+(VLOOKUP($F1835,'(참고)타워 스텟 가치'!$B$7:$L$11,V$2,0)*$E1835)</f>
        <v>4434.00000000003</v>
      </c>
      <c r="W1835">
        <f>VLOOKUP($F1835,'(참고)타워 스텟 가치'!$B$7:$L$11,W$2,0)+(VLOOKUP($F1835,'(참고)타워 스텟 가치'!$B$7:$L$11,W$2,0)*$E1835)</f>
        <v>73.900000000000503</v>
      </c>
      <c r="X1835">
        <f>VLOOKUP($F1835,'(참고)타워 스텟 가치'!$B$7:$L$11,X$2,0)+(VLOOKUP($F1835,'(참고)타워 스텟 가치'!$B$7:$L$11,X$2,0)*$E1835)</f>
        <v>44.340000000000295</v>
      </c>
      <c r="Y1835">
        <f>VLOOKUP($F1835,'(참고)타워 스텟 가치'!$B$7:$L$11,Y$2,0)+(VLOOKUP($F1835,'(참고)타워 스텟 가치'!$B$7:$L$11,Y$2,0)*$E1835)</f>
        <v>0</v>
      </c>
      <c r="Z1835">
        <f>VLOOKUP($F1835,'(참고)타워 스텟 가치'!$B$7:$L$11,Z$2,0)+(VLOOKUP($F1835,'(참고)타워 스텟 가치'!$B$7:$L$11,Z$2,0)*$E1835)</f>
        <v>0</v>
      </c>
      <c r="AA1835">
        <f>VLOOKUP($F1835,'(참고)타워 스텟 가치'!$B$7:$L$11,AA$2,0)+(VLOOKUP($F1835,'(참고)타워 스텟 가치'!$B$7:$L$11,AA$2,0)*$E1835)</f>
        <v>103.4600000000007</v>
      </c>
      <c r="AB1835">
        <f>SUM('스테이지별 몬스터 스텟'!S1835*'(참고)타워 스텟 가치'!$Q$17,'스테이지별 몬스터 스텟'!T1835*'(참고)타워 스텟 가치'!$R$17,'스테이지별 몬스터 스텟'!U1835*'(참고)타워 스텟 가치'!$S$17,'스테이지별 몬스터 스텟'!V1835*'(참고)타워 스텟 가치'!$T$17,'스테이지별 몬스터 스텟'!W1835*'(참고)타워 스텟 가치'!$U$17,'스테이지별 몬스터 스텟'!X1835*'(참고)타워 스텟 가치'!$V$17,'스테이지별 몬스터 스텟'!Y1835*'(참고)타워 스텟 가치'!$W$17,'스테이지별 몬스터 스텟'!Z1835*'(참고)타워 스텟 가치'!$X$17,'스테이지별 몬스터 스텟'!AA1835*'(참고)타워 스텟 가치'!$Y$17)</f>
        <v>1119503.7100000074</v>
      </c>
      <c r="AC1835">
        <v>2</v>
      </c>
      <c r="AD1835">
        <f>VLOOKUP($F1835,'(참고)타워 스텟 가치'!$B$12:$L$16,AD$2,0)+(VLOOKUP($F1835,'(참고)타워 스텟 가치'!$B$12:$L$16,AD$2,0)*$E1835)</f>
        <v>369.5000000000025</v>
      </c>
      <c r="AE1835">
        <f>VLOOKUP($F1835,'(참고)타워 스텟 가치'!$B$12:$L$16,AE$2,0)+(VLOOKUP($F1835,'(참고)타워 스텟 가치'!$B$12:$L$16,AE$2,0)*$E1835)</f>
        <v>443.40000000000305</v>
      </c>
      <c r="AF1835">
        <f>VLOOKUP($F1835,'(참고)타워 스텟 가치'!$B$12:$L$16,AF$2,0)+(VLOOKUP($F1835,'(참고)타워 스텟 가치'!$B$12:$L$16,AF$2,0)*$E1835)</f>
        <v>739000.00000000501</v>
      </c>
      <c r="AG1835">
        <f>VLOOKUP($F1835,'(참고)타워 스텟 가치'!$B$12:$L$16,AG$2,0)+(VLOOKUP($F1835,'(참고)타워 스텟 가치'!$B$12:$L$16,AG$2,0)*$E1835)</f>
        <v>2217.000000000015</v>
      </c>
      <c r="AH1835">
        <f>VLOOKUP($F1835,'(참고)타워 스텟 가치'!$B$12:$L$16,AH$2,0)+(VLOOKUP($F1835,'(참고)타워 스텟 가치'!$B$12:$L$16,AH$2,0)*$E1835)</f>
        <v>73.900000000000503</v>
      </c>
      <c r="AI1835">
        <f>VLOOKUP($F1835,'(참고)타워 스텟 가치'!$B$12:$L$16,AI$2,0)+(VLOOKUP($F1835,'(참고)타워 스텟 가치'!$B$12:$L$16,AI$2,0)*$E1835)</f>
        <v>44.340000000000295</v>
      </c>
      <c r="AJ1835">
        <f>VLOOKUP($F1835,'(참고)타워 스텟 가치'!$B$12:$L$16,AJ$2,0)+(VLOOKUP($F1835,'(참고)타워 스텟 가치'!$B$12:$L$16,AJ$2,0)*$E1835)</f>
        <v>0</v>
      </c>
      <c r="AK1835">
        <f>VLOOKUP($F1835,'(참고)타워 스텟 가치'!$B$12:$L$16,AK$2,0)+(VLOOKUP($F1835,'(참고)타워 스텟 가치'!$B$12:$L$16,AK$2,0)*$E1835)</f>
        <v>0</v>
      </c>
      <c r="AL1835">
        <f>VLOOKUP($F1835,'(참고)타워 스텟 가치'!$B$12:$L$16,AL$2,0)+(VLOOKUP($F1835,'(참고)타워 스텟 가치'!$B$12:$L$16,AL$2,0)*$E1835)</f>
        <v>206.92000000000141</v>
      </c>
      <c r="AM1835">
        <f>SUM('스테이지별 몬스터 스텟'!AD1835*'(참고)타워 스텟 가치'!$Q$17,'스테이지별 몬스터 스텟'!AE1835*'(참고)타워 스텟 가치'!$R$17,'스테이지별 몬스터 스텟'!AF1835*'(참고)타워 스텟 가치'!$S$17,'스테이지별 몬스터 스텟'!AG1835*'(참고)타워 스텟 가치'!$T$17,'스테이지별 몬스터 스텟'!AH1835*'(참고)타워 스텟 가치'!$U$17,'스테이지별 몬스터 스텟'!AI1835*'(참고)타워 스텟 가치'!$V$17,'스테이지별 몬스터 스텟'!AJ1835*'(참고)타워 스텟 가치'!$W$17,'스테이지별 몬스터 스텟'!AK1835*'(참고)타워 스텟 가치'!$X$17,'스테이지별 몬스터 스텟'!AL1835*'(참고)타워 스텟 가치'!$Y$17)</f>
        <v>1114944.0800000078</v>
      </c>
      <c r="AN1835">
        <v>3</v>
      </c>
    </row>
    <row r="1836" spans="3:40" x14ac:dyDescent="0.3">
      <c r="C1836">
        <v>2</v>
      </c>
      <c r="D1836">
        <f t="shared" si="86"/>
        <v>367</v>
      </c>
      <c r="E1836" s="52">
        <f>VLOOKUP(D1836,'스테이지별 난이도 설정'!B:C,2,0)</f>
        <v>146.80000000000101</v>
      </c>
      <c r="F1836" t="str">
        <f t="shared" si="87"/>
        <v>레어</v>
      </c>
      <c r="G1836">
        <f t="shared" si="85"/>
        <v>6</v>
      </c>
      <c r="H1836">
        <f>VLOOKUP($F1836,'(참고)타워 스텟 가치'!$B$2:$L$6,H$2,0)+(VLOOKUP($F1836,'(참고)타워 스텟 가치'!$B$2:$L$6,H$2,0)*$E1836)</f>
        <v>1662.7500000000114</v>
      </c>
      <c r="I1836">
        <f>VLOOKUP($F1836,'(참고)타워 스텟 가치'!$B$2:$L$6,I$2,0)+(VLOOKUP($F1836,'(참고)타워 스텟 가치'!$B$2:$L$6,I$2,0)*$E1836)</f>
        <v>332.55000000000229</v>
      </c>
      <c r="J1836">
        <f>VLOOKUP($F1836,'(참고)타워 스텟 가치'!$B$2:$L$6,J$2,0)+(VLOOKUP($F1836,'(참고)타워 스텟 가치'!$B$2:$L$6,J$2,0)*$E1836)</f>
        <v>739000.00000000501</v>
      </c>
      <c r="K1836">
        <f>VLOOKUP($F1836,'(참고)타워 스텟 가치'!$B$2:$L$6,K$2,0)+(VLOOKUP($F1836,'(참고)타워 스텟 가치'!$B$2:$L$6,K$2,0)*$E1836)</f>
        <v>6651.0000000000455</v>
      </c>
      <c r="L1836">
        <f>VLOOKUP($F1836,'(참고)타워 스텟 가치'!$B$2:$L$6,L$2,0)+(VLOOKUP($F1836,'(참고)타워 스텟 가치'!$B$2:$L$6,L$2,0)*$E1836)</f>
        <v>110.85000000000076</v>
      </c>
      <c r="M1836">
        <f>VLOOKUP($F1836,'(참고)타워 스텟 가치'!$B$2:$L$6,M$2,0)+(VLOOKUP($F1836,'(참고)타워 스텟 가치'!$B$2:$L$6,M$2,0)*$E1836)</f>
        <v>44.340000000000295</v>
      </c>
      <c r="N1836">
        <f>VLOOKUP($F1836,'(참고)타워 스텟 가치'!$B$2:$L$6,N$2,0)+(VLOOKUP($F1836,'(참고)타워 스텟 가치'!$B$2:$L$6,N$2,0)*$E1836)</f>
        <v>0</v>
      </c>
      <c r="O1836">
        <f>VLOOKUP($F1836,'(참고)타워 스텟 가치'!$B$2:$L$6,O$2,0)+(VLOOKUP($F1836,'(참고)타워 스텟 가치'!$B$2:$L$6,O$2,0)*$E1836)</f>
        <v>0</v>
      </c>
      <c r="P1836">
        <f>VLOOKUP($F1836,'(참고)타워 스텟 가치'!$B$2:$L$6,P$2,0)+(VLOOKUP($F1836,'(참고)타워 스텟 가치'!$B$2:$L$6,P$2,0)*$E1836)</f>
        <v>103.4600000000007</v>
      </c>
      <c r="Q1836">
        <f>SUM('스테이지별 몬스터 스텟'!H1836*'(참고)타워 스텟 가치'!$Q$17,'스테이지별 몬스터 스텟'!I1836*'(참고)타워 스텟 가치'!$R$17,'스테이지별 몬스터 스텟'!J1836*'(참고)타워 스텟 가치'!$S$17,'스테이지별 몬스터 스텟'!K1836*'(참고)타워 스텟 가치'!$T$17,'스테이지별 몬스터 스텟'!L1836*'(참고)타워 스텟 가치'!$U$17,'스테이지별 몬스터 스텟'!M1836*'(참고)타워 스텟 가치'!$V$17,'스테이지별 몬스터 스텟'!N1836*'(참고)타워 스텟 가치'!$W$17,'스테이지별 몬스터 스텟'!O1836*'(참고)타워 스텟 가치'!$X$17,'스테이지별 몬스터 스텟'!P1836*'(참고)타워 스텟 가치'!$Y$17)</f>
        <v>1126099.2850000074</v>
      </c>
      <c r="R1836">
        <v>1</v>
      </c>
      <c r="S1836">
        <f>VLOOKUP($F1836,'(참고)타워 스텟 가치'!$B$7:$L$11,S$2,0)+(VLOOKUP($F1836,'(참고)타워 스텟 가치'!$B$7:$L$11,S$2,0)*$E1836)</f>
        <v>554.25000000000375</v>
      </c>
      <c r="T1836">
        <f>VLOOKUP($F1836,'(참고)타워 스텟 가치'!$B$7:$L$11,T$2,0)+(VLOOKUP($F1836,'(참고)타워 스텟 가치'!$B$7:$L$11,T$2,0)*$E1836)</f>
        <v>997.6500000000068</v>
      </c>
      <c r="U1836">
        <f>VLOOKUP($F1836,'(참고)타워 스텟 가치'!$B$7:$L$11,U$2,0)+(VLOOKUP($F1836,'(참고)타워 스텟 가치'!$B$7:$L$11,U$2,0)*$E1836)</f>
        <v>739000.00000000501</v>
      </c>
      <c r="V1836">
        <f>VLOOKUP($F1836,'(참고)타워 스텟 가치'!$B$7:$L$11,V$2,0)+(VLOOKUP($F1836,'(참고)타워 스텟 가치'!$B$7:$L$11,V$2,0)*$E1836)</f>
        <v>6651.0000000000455</v>
      </c>
      <c r="W1836">
        <f>VLOOKUP($F1836,'(참고)타워 스텟 가치'!$B$7:$L$11,W$2,0)+(VLOOKUP($F1836,'(참고)타워 스텟 가치'!$B$7:$L$11,W$2,0)*$E1836)</f>
        <v>110.85000000000076</v>
      </c>
      <c r="X1836">
        <f>VLOOKUP($F1836,'(참고)타워 스텟 가치'!$B$7:$L$11,X$2,0)+(VLOOKUP($F1836,'(참고)타워 스텟 가치'!$B$7:$L$11,X$2,0)*$E1836)</f>
        <v>44.340000000000295</v>
      </c>
      <c r="Y1836">
        <f>VLOOKUP($F1836,'(참고)타워 스텟 가치'!$B$7:$L$11,Y$2,0)+(VLOOKUP($F1836,'(참고)타워 스텟 가치'!$B$7:$L$11,Y$2,0)*$E1836)</f>
        <v>0</v>
      </c>
      <c r="Z1836">
        <f>VLOOKUP($F1836,'(참고)타워 스텟 가치'!$B$7:$L$11,Z$2,0)+(VLOOKUP($F1836,'(참고)타워 스텟 가치'!$B$7:$L$11,Z$2,0)*$E1836)</f>
        <v>0</v>
      </c>
      <c r="AA1836">
        <f>VLOOKUP($F1836,'(참고)타워 스텟 가치'!$B$7:$L$11,AA$2,0)+(VLOOKUP($F1836,'(참고)타워 스텟 가치'!$B$7:$L$11,AA$2,0)*$E1836)</f>
        <v>103.4600000000007</v>
      </c>
      <c r="AB1836">
        <f>SUM('스테이지별 몬스터 스텟'!S1836*'(참고)타워 스텟 가치'!$Q$17,'스테이지별 몬스터 스텟'!T1836*'(참고)타워 스텟 가치'!$R$17,'스테이지별 몬스터 스텟'!U1836*'(참고)타워 스텟 가치'!$S$17,'스테이지별 몬스터 스텟'!V1836*'(참고)타워 스텟 가치'!$T$17,'스테이지별 몬스터 스텟'!W1836*'(참고)타워 스텟 가치'!$U$17,'스테이지별 몬스터 스텟'!X1836*'(참고)타워 스텟 가치'!$V$17,'스테이지별 몬스터 스텟'!Y1836*'(참고)타워 스텟 가치'!$W$17,'스테이지별 몬스터 스텟'!Z1836*'(참고)타워 스텟 가치'!$X$17,'스테이지별 몬스터 스텟'!AA1836*'(참고)타워 스텟 가치'!$Y$17)</f>
        <v>1124879.9350000075</v>
      </c>
      <c r="AC1836">
        <v>2</v>
      </c>
      <c r="AD1836">
        <f>VLOOKUP($F1836,'(참고)타워 스텟 가치'!$B$12:$L$16,AD$2,0)+(VLOOKUP($F1836,'(참고)타워 스텟 가치'!$B$12:$L$16,AD$2,0)*$E1836)</f>
        <v>554.25000000000375</v>
      </c>
      <c r="AE1836">
        <f>VLOOKUP($F1836,'(참고)타워 스텟 가치'!$B$12:$L$16,AE$2,0)+(VLOOKUP($F1836,'(참고)타워 스텟 가치'!$B$12:$L$16,AE$2,0)*$E1836)</f>
        <v>665.10000000000457</v>
      </c>
      <c r="AF1836">
        <f>VLOOKUP($F1836,'(참고)타워 스텟 가치'!$B$12:$L$16,AF$2,0)+(VLOOKUP($F1836,'(참고)타워 스텟 가치'!$B$12:$L$16,AF$2,0)*$E1836)</f>
        <v>739000.00000000501</v>
      </c>
      <c r="AG1836">
        <f>VLOOKUP($F1836,'(참고)타워 스텟 가치'!$B$12:$L$16,AG$2,0)+(VLOOKUP($F1836,'(참고)타워 스텟 가치'!$B$12:$L$16,AG$2,0)*$E1836)</f>
        <v>3325.5000000000227</v>
      </c>
      <c r="AH1836">
        <f>VLOOKUP($F1836,'(참고)타워 스텟 가치'!$B$12:$L$16,AH$2,0)+(VLOOKUP($F1836,'(참고)타워 스텟 가치'!$B$12:$L$16,AH$2,0)*$E1836)</f>
        <v>110.85000000000076</v>
      </c>
      <c r="AI1836">
        <f>VLOOKUP($F1836,'(참고)타워 스텟 가치'!$B$12:$L$16,AI$2,0)+(VLOOKUP($F1836,'(참고)타워 스텟 가치'!$B$12:$L$16,AI$2,0)*$E1836)</f>
        <v>44.340000000000295</v>
      </c>
      <c r="AJ1836">
        <f>VLOOKUP($F1836,'(참고)타워 스텟 가치'!$B$12:$L$16,AJ$2,0)+(VLOOKUP($F1836,'(참고)타워 스텟 가치'!$B$12:$L$16,AJ$2,0)*$E1836)</f>
        <v>0</v>
      </c>
      <c r="AK1836">
        <f>VLOOKUP($F1836,'(참고)타워 스텟 가치'!$B$12:$L$16,AK$2,0)+(VLOOKUP($F1836,'(참고)타워 스텟 가치'!$B$12:$L$16,AK$2,0)*$E1836)</f>
        <v>0</v>
      </c>
      <c r="AL1836">
        <f>VLOOKUP($F1836,'(참고)타워 스텟 가치'!$B$12:$L$16,AL$2,0)+(VLOOKUP($F1836,'(참고)타워 스텟 가치'!$B$12:$L$16,AL$2,0)*$E1836)</f>
        <v>206.92000000000141</v>
      </c>
      <c r="AM1836">
        <f>SUM('스테이지별 몬스터 스텟'!AD1836*'(참고)타워 스텟 가치'!$Q$17,'스테이지별 몬스터 스텟'!AE1836*'(참고)타워 스텟 가치'!$R$17,'스테이지별 몬스터 스텟'!AF1836*'(참고)타워 스텟 가치'!$S$17,'스테이지별 몬스터 스텟'!AG1836*'(참고)타워 스텟 가치'!$T$17,'스테이지별 몬스터 스텟'!AH1836*'(참고)타워 스텟 가치'!$U$17,'스테이지별 몬스터 스텟'!AI1836*'(참고)타워 스텟 가치'!$V$17,'스테이지별 몬스터 스텟'!AJ1836*'(참고)타워 스텟 가치'!$W$17,'스테이지별 몬스터 스텟'!AK1836*'(참고)타워 스텟 가치'!$X$17,'스테이지별 몬스터 스텟'!AL1836*'(참고)타워 스텟 가치'!$Y$17)</f>
        <v>1117937.0300000075</v>
      </c>
      <c r="AN1836">
        <v>3</v>
      </c>
    </row>
    <row r="1837" spans="3:40" x14ac:dyDescent="0.3">
      <c r="C1837">
        <v>3</v>
      </c>
      <c r="D1837">
        <f t="shared" si="86"/>
        <v>367</v>
      </c>
      <c r="E1837" s="52">
        <f>VLOOKUP(D1837,'스테이지별 난이도 설정'!B:C,2,0)</f>
        <v>146.80000000000101</v>
      </c>
      <c r="F1837" t="str">
        <f t="shared" si="87"/>
        <v>에픽</v>
      </c>
      <c r="G1837">
        <f t="shared" si="85"/>
        <v>6</v>
      </c>
      <c r="H1837">
        <f>VLOOKUP($F1837,'(참고)타워 스텟 가치'!$B$2:$L$6,H$2,0)+(VLOOKUP($F1837,'(참고)타워 스텟 가치'!$B$2:$L$6,H$2,0)*$E1837)</f>
        <v>2494.1250000000168</v>
      </c>
      <c r="I1837">
        <f>VLOOKUP($F1837,'(참고)타워 스텟 가치'!$B$2:$L$6,I$2,0)+(VLOOKUP($F1837,'(참고)타워 스텟 가치'!$B$2:$L$6,I$2,0)*$E1837)</f>
        <v>498.8250000000034</v>
      </c>
      <c r="J1837">
        <f>VLOOKUP($F1837,'(참고)타워 스텟 가치'!$B$2:$L$6,J$2,0)+(VLOOKUP($F1837,'(참고)타워 스텟 가치'!$B$2:$L$6,J$2,0)*$E1837)</f>
        <v>739000.00000000501</v>
      </c>
      <c r="K1837">
        <f>VLOOKUP($F1837,'(참고)타워 스텟 가치'!$B$2:$L$6,K$2,0)+(VLOOKUP($F1837,'(참고)타워 스텟 가치'!$B$2:$L$6,K$2,0)*$E1837)</f>
        <v>9976.5000000000673</v>
      </c>
      <c r="L1837">
        <f>VLOOKUP($F1837,'(참고)타워 스텟 가치'!$B$2:$L$6,L$2,0)+(VLOOKUP($F1837,'(참고)타워 스텟 가치'!$B$2:$L$6,L$2,0)*$E1837)</f>
        <v>166.27500000000114</v>
      </c>
      <c r="M1837">
        <f>VLOOKUP($F1837,'(참고)타워 스텟 가치'!$B$2:$L$6,M$2,0)+(VLOOKUP($F1837,'(참고)타워 스텟 가치'!$B$2:$L$6,M$2,0)*$E1837)</f>
        <v>44.340000000000295</v>
      </c>
      <c r="N1837">
        <f>VLOOKUP($F1837,'(참고)타워 스텟 가치'!$B$2:$L$6,N$2,0)+(VLOOKUP($F1837,'(참고)타워 스텟 가치'!$B$2:$L$6,N$2,0)*$E1837)</f>
        <v>0</v>
      </c>
      <c r="O1837">
        <f>VLOOKUP($F1837,'(참고)타워 스텟 가치'!$B$2:$L$6,O$2,0)+(VLOOKUP($F1837,'(참고)타워 스텟 가치'!$B$2:$L$6,O$2,0)*$E1837)</f>
        <v>0</v>
      </c>
      <c r="P1837">
        <f>VLOOKUP($F1837,'(참고)타워 스텟 가치'!$B$2:$L$6,P$2,0)+(VLOOKUP($F1837,'(참고)타워 스텟 가치'!$B$2:$L$6,P$2,0)*$E1837)</f>
        <v>103.4600000000007</v>
      </c>
      <c r="Q1837">
        <f>SUM('스테이지별 몬스터 스텟'!H1837*'(참고)타워 스텟 가치'!$Q$17,'스테이지별 몬스터 스텟'!I1837*'(참고)타워 스텟 가치'!$R$17,'스테이지별 몬스터 스텟'!J1837*'(참고)타워 스텟 가치'!$S$17,'스테이지별 몬스터 스텟'!K1837*'(참고)타워 스텟 가치'!$T$17,'스테이지별 몬스터 스텟'!L1837*'(참고)타워 스텟 가치'!$U$17,'스테이지별 몬스터 스텟'!M1837*'(참고)타워 스텟 가치'!$V$17,'스테이지별 몬스터 스텟'!N1837*'(참고)타워 스텟 가치'!$W$17,'스테이지별 몬스터 스텟'!O1837*'(참고)타워 스텟 가치'!$X$17,'스테이지별 몬스터 스텟'!P1837*'(참고)타워 스텟 가치'!$Y$17)</f>
        <v>1134773.2975000078</v>
      </c>
      <c r="R1837">
        <v>1</v>
      </c>
      <c r="S1837">
        <f>VLOOKUP($F1837,'(참고)타워 스텟 가치'!$B$7:$L$11,S$2,0)+(VLOOKUP($F1837,'(참고)타워 스텟 가치'!$B$7:$L$11,S$2,0)*$E1837)</f>
        <v>831.37500000000568</v>
      </c>
      <c r="T1837">
        <f>VLOOKUP($F1837,'(참고)타워 스텟 가치'!$B$7:$L$11,T$2,0)+(VLOOKUP($F1837,'(참고)타워 스텟 가치'!$B$7:$L$11,T$2,0)*$E1837)</f>
        <v>1496.4750000000101</v>
      </c>
      <c r="U1837">
        <f>VLOOKUP($F1837,'(참고)타워 스텟 가치'!$B$7:$L$11,U$2,0)+(VLOOKUP($F1837,'(참고)타워 스텟 가치'!$B$7:$L$11,U$2,0)*$E1837)</f>
        <v>739000.00000000501</v>
      </c>
      <c r="V1837">
        <f>VLOOKUP($F1837,'(참고)타워 스텟 가치'!$B$7:$L$11,V$2,0)+(VLOOKUP($F1837,'(참고)타워 스텟 가치'!$B$7:$L$11,V$2,0)*$E1837)</f>
        <v>9976.5000000000673</v>
      </c>
      <c r="W1837">
        <f>VLOOKUP($F1837,'(참고)타워 스텟 가치'!$B$7:$L$11,W$2,0)+(VLOOKUP($F1837,'(참고)타워 스텟 가치'!$B$7:$L$11,W$2,0)*$E1837)</f>
        <v>166.27500000000114</v>
      </c>
      <c r="X1837">
        <f>VLOOKUP($F1837,'(참고)타워 스텟 가치'!$B$7:$L$11,X$2,0)+(VLOOKUP($F1837,'(참고)타워 스텟 가치'!$B$7:$L$11,X$2,0)*$E1837)</f>
        <v>44.340000000000295</v>
      </c>
      <c r="Y1837">
        <f>VLOOKUP($F1837,'(참고)타워 스텟 가치'!$B$7:$L$11,Y$2,0)+(VLOOKUP($F1837,'(참고)타워 스텟 가치'!$B$7:$L$11,Y$2,0)*$E1837)</f>
        <v>0</v>
      </c>
      <c r="Z1837">
        <f>VLOOKUP($F1837,'(참고)타워 스텟 가치'!$B$7:$L$11,Z$2,0)+(VLOOKUP($F1837,'(참고)타워 스텟 가치'!$B$7:$L$11,Z$2,0)*$E1837)</f>
        <v>0</v>
      </c>
      <c r="AA1837">
        <f>VLOOKUP($F1837,'(참고)타워 스텟 가치'!$B$7:$L$11,AA$2,0)+(VLOOKUP($F1837,'(참고)타워 스텟 가치'!$B$7:$L$11,AA$2,0)*$E1837)</f>
        <v>103.4600000000007</v>
      </c>
      <c r="AB1837">
        <f>SUM('스테이지별 몬스터 스텟'!S1837*'(참고)타워 스텟 가치'!$Q$17,'스테이지별 몬스터 스텟'!T1837*'(참고)타워 스텟 가치'!$R$17,'스테이지별 몬스터 스텟'!U1837*'(참고)타워 스텟 가치'!$S$17,'스테이지별 몬스터 스텟'!V1837*'(참고)타워 스텟 가치'!$T$17,'스테이지별 몬스터 스텟'!W1837*'(참고)타워 스텟 가치'!$U$17,'스테이지별 몬스터 스텟'!X1837*'(참고)타워 스텟 가치'!$V$17,'스테이지별 몬스터 스텟'!Y1837*'(참고)타워 스텟 가치'!$W$17,'스테이지별 몬스터 스텟'!Z1837*'(참고)타워 스텟 가치'!$X$17,'스테이지별 몬스터 스텟'!AA1837*'(참고)타워 스텟 가치'!$Y$17)</f>
        <v>1132944.2725000079</v>
      </c>
      <c r="AC1837">
        <v>2</v>
      </c>
      <c r="AD1837">
        <f>VLOOKUP($F1837,'(참고)타워 스텟 가치'!$B$12:$L$16,AD$2,0)+(VLOOKUP($F1837,'(참고)타워 스텟 가치'!$B$12:$L$16,AD$2,0)*$E1837)</f>
        <v>831.37500000000568</v>
      </c>
      <c r="AE1837">
        <f>VLOOKUP($F1837,'(참고)타워 스텟 가치'!$B$12:$L$16,AE$2,0)+(VLOOKUP($F1837,'(참고)타워 스텟 가치'!$B$12:$L$16,AE$2,0)*$E1837)</f>
        <v>997.6500000000068</v>
      </c>
      <c r="AF1837">
        <f>VLOOKUP($F1837,'(참고)타워 스텟 가치'!$B$12:$L$16,AF$2,0)+(VLOOKUP($F1837,'(참고)타워 스텟 가치'!$B$12:$L$16,AF$2,0)*$E1837)</f>
        <v>739000.00000000501</v>
      </c>
      <c r="AG1837">
        <f>VLOOKUP($F1837,'(참고)타워 스텟 가치'!$B$12:$L$16,AG$2,0)+(VLOOKUP($F1837,'(참고)타워 스텟 가치'!$B$12:$L$16,AG$2,0)*$E1837)</f>
        <v>4988.2500000000337</v>
      </c>
      <c r="AH1837">
        <f>VLOOKUP($F1837,'(참고)타워 스텟 가치'!$B$12:$L$16,AH$2,0)+(VLOOKUP($F1837,'(참고)타워 스텟 가치'!$B$12:$L$16,AH$2,0)*$E1837)</f>
        <v>166.27500000000114</v>
      </c>
      <c r="AI1837">
        <f>VLOOKUP($F1837,'(참고)타워 스텟 가치'!$B$12:$L$16,AI$2,0)+(VLOOKUP($F1837,'(참고)타워 스텟 가치'!$B$12:$L$16,AI$2,0)*$E1837)</f>
        <v>44.340000000000295</v>
      </c>
      <c r="AJ1837">
        <f>VLOOKUP($F1837,'(참고)타워 스텟 가치'!$B$12:$L$16,AJ$2,0)+(VLOOKUP($F1837,'(참고)타워 스텟 가치'!$B$12:$L$16,AJ$2,0)*$E1837)</f>
        <v>0</v>
      </c>
      <c r="AK1837">
        <f>VLOOKUP($F1837,'(참고)타워 스텟 가치'!$B$12:$L$16,AK$2,0)+(VLOOKUP($F1837,'(참고)타워 스텟 가치'!$B$12:$L$16,AK$2,0)*$E1837)</f>
        <v>0</v>
      </c>
      <c r="AL1837">
        <f>VLOOKUP($F1837,'(참고)타워 스텟 가치'!$B$12:$L$16,AL$2,0)+(VLOOKUP($F1837,'(참고)타워 스텟 가치'!$B$12:$L$16,AL$2,0)*$E1837)</f>
        <v>206.92000000000141</v>
      </c>
      <c r="AM1837">
        <f>SUM('스테이지별 몬스터 스텟'!AD1837*'(참고)타워 스텟 가치'!$Q$17,'스테이지별 몬스터 스텟'!AE1837*'(참고)타워 스텟 가치'!$R$17,'스테이지별 몬스터 스텟'!AF1837*'(참고)타워 스텟 가치'!$S$17,'스테이지별 몬스터 스텟'!AG1837*'(참고)타워 스텟 가치'!$T$17,'스테이지별 몬스터 스텟'!AH1837*'(참고)타워 스텟 가치'!$U$17,'스테이지별 몬스터 스텟'!AI1837*'(참고)타워 스텟 가치'!$V$17,'스테이지별 몬스터 스텟'!AJ1837*'(참고)타워 스텟 가치'!$W$17,'스테이지별 몬스터 스텟'!AK1837*'(참고)타워 스텟 가치'!$X$17,'스테이지별 몬스터 스텟'!AL1837*'(참고)타워 스텟 가치'!$Y$17)</f>
        <v>1122426.4550000078</v>
      </c>
      <c r="AN1837">
        <v>3</v>
      </c>
    </row>
    <row r="1838" spans="3:40" x14ac:dyDescent="0.3">
      <c r="C1838">
        <v>4</v>
      </c>
      <c r="D1838">
        <f t="shared" si="86"/>
        <v>367</v>
      </c>
      <c r="E1838" s="52">
        <f>VLOOKUP(D1838,'스테이지별 난이도 설정'!B:C,2,0)</f>
        <v>146.80000000000101</v>
      </c>
      <c r="F1838" t="str">
        <f t="shared" si="87"/>
        <v>유니크</v>
      </c>
      <c r="G1838">
        <f t="shared" si="85"/>
        <v>6</v>
      </c>
      <c r="H1838">
        <f>VLOOKUP($F1838,'(참고)타워 스텟 가치'!$B$2:$L$6,H$2,0)+(VLOOKUP($F1838,'(참고)타워 스텟 가치'!$B$2:$L$6,H$2,0)*$E1838)</f>
        <v>3741.1875000000255</v>
      </c>
      <c r="I1838">
        <f>VLOOKUP($F1838,'(참고)타워 스텟 가치'!$B$2:$L$6,I$2,0)+(VLOOKUP($F1838,'(참고)타워 스텟 가치'!$B$2:$L$6,I$2,0)*$E1838)</f>
        <v>748.23750000000507</v>
      </c>
      <c r="J1838">
        <f>VLOOKUP($F1838,'(참고)타워 스텟 가치'!$B$2:$L$6,J$2,0)+(VLOOKUP($F1838,'(참고)타워 스텟 가치'!$B$2:$L$6,J$2,0)*$E1838)</f>
        <v>739000.00000000501</v>
      </c>
      <c r="K1838">
        <f>VLOOKUP($F1838,'(참고)타워 스텟 가치'!$B$2:$L$6,K$2,0)+(VLOOKUP($F1838,'(참고)타워 스텟 가치'!$B$2:$L$6,K$2,0)*$E1838)</f>
        <v>14964.750000000102</v>
      </c>
      <c r="L1838">
        <f>VLOOKUP($F1838,'(참고)타워 스텟 가치'!$B$2:$L$6,L$2,0)+(VLOOKUP($F1838,'(참고)타워 스텟 가치'!$B$2:$L$6,L$2,0)*$E1838)</f>
        <v>249.4125000000017</v>
      </c>
      <c r="M1838">
        <f>VLOOKUP($F1838,'(참고)타워 스텟 가치'!$B$2:$L$6,M$2,0)+(VLOOKUP($F1838,'(참고)타워 스텟 가치'!$B$2:$L$6,M$2,0)*$E1838)</f>
        <v>44.340000000000295</v>
      </c>
      <c r="N1838">
        <f>VLOOKUP($F1838,'(참고)타워 스텟 가치'!$B$2:$L$6,N$2,0)+(VLOOKUP($F1838,'(참고)타워 스텟 가치'!$B$2:$L$6,N$2,0)*$E1838)</f>
        <v>0</v>
      </c>
      <c r="O1838">
        <f>VLOOKUP($F1838,'(참고)타워 스텟 가치'!$B$2:$L$6,O$2,0)+(VLOOKUP($F1838,'(참고)타워 스텟 가치'!$B$2:$L$6,O$2,0)*$E1838)</f>
        <v>0</v>
      </c>
      <c r="P1838">
        <f>VLOOKUP($F1838,'(참고)타워 스텟 가치'!$B$2:$L$6,P$2,0)+(VLOOKUP($F1838,'(참고)타워 스텟 가치'!$B$2:$L$6,P$2,0)*$E1838)</f>
        <v>147.80000000000101</v>
      </c>
      <c r="Q1838">
        <f>SUM('스테이지별 몬스터 스텟'!H1838*'(참고)타워 스텟 가치'!$Q$17,'스테이지별 몬스터 스텟'!I1838*'(참고)타워 스텟 가치'!$R$17,'스테이지별 몬스터 스텟'!J1838*'(참고)타워 스텟 가치'!$S$17,'스테이지별 몬스터 스텟'!K1838*'(참고)타워 스텟 가치'!$T$17,'스테이지별 몬스터 스텟'!L1838*'(참고)타워 스텟 가치'!$U$17,'스테이지별 몬스터 스텟'!M1838*'(참고)타워 스텟 가치'!$V$17,'스테이지별 몬스터 스텟'!N1838*'(참고)타워 스텟 가치'!$W$17,'스테이지별 몬스터 스텟'!O1838*'(참고)타워 스텟 가치'!$X$17,'스테이지별 몬스터 스텟'!P1838*'(참고)타워 스텟 가치'!$Y$17)</f>
        <v>1147872.9962500078</v>
      </c>
      <c r="R1838">
        <v>1</v>
      </c>
      <c r="S1838">
        <f>VLOOKUP($F1838,'(참고)타워 스텟 가치'!$B$7:$L$11,S$2,0)+(VLOOKUP($F1838,'(참고)타워 스텟 가치'!$B$7:$L$11,S$2,0)*$E1838)</f>
        <v>1247.0625000000084</v>
      </c>
      <c r="T1838">
        <f>VLOOKUP($F1838,'(참고)타워 스텟 가치'!$B$7:$L$11,T$2,0)+(VLOOKUP($F1838,'(참고)타워 스텟 가치'!$B$7:$L$11,T$2,0)*$E1838)</f>
        <v>2244.7125000000151</v>
      </c>
      <c r="U1838">
        <f>VLOOKUP($F1838,'(참고)타워 스텟 가치'!$B$7:$L$11,U$2,0)+(VLOOKUP($F1838,'(참고)타워 스텟 가치'!$B$7:$L$11,U$2,0)*$E1838)</f>
        <v>739000.00000000501</v>
      </c>
      <c r="V1838">
        <f>VLOOKUP($F1838,'(참고)타워 스텟 가치'!$B$7:$L$11,V$2,0)+(VLOOKUP($F1838,'(참고)타워 스텟 가치'!$B$7:$L$11,V$2,0)*$E1838)</f>
        <v>14964.750000000102</v>
      </c>
      <c r="W1838">
        <f>VLOOKUP($F1838,'(참고)타워 스텟 가치'!$B$7:$L$11,W$2,0)+(VLOOKUP($F1838,'(참고)타워 스텟 가치'!$B$7:$L$11,W$2,0)*$E1838)</f>
        <v>249.4125000000017</v>
      </c>
      <c r="X1838">
        <f>VLOOKUP($F1838,'(참고)타워 스텟 가치'!$B$7:$L$11,X$2,0)+(VLOOKUP($F1838,'(참고)타워 스텟 가치'!$B$7:$L$11,X$2,0)*$E1838)</f>
        <v>44.340000000000295</v>
      </c>
      <c r="Y1838">
        <f>VLOOKUP($F1838,'(참고)타워 스텟 가치'!$B$7:$L$11,Y$2,0)+(VLOOKUP($F1838,'(참고)타워 스텟 가치'!$B$7:$L$11,Y$2,0)*$E1838)</f>
        <v>0</v>
      </c>
      <c r="Z1838">
        <f>VLOOKUP($F1838,'(참고)타워 스텟 가치'!$B$7:$L$11,Z$2,0)+(VLOOKUP($F1838,'(참고)타워 스텟 가치'!$B$7:$L$11,Z$2,0)*$E1838)</f>
        <v>0</v>
      </c>
      <c r="AA1838">
        <f>VLOOKUP($F1838,'(참고)타워 스텟 가치'!$B$7:$L$11,AA$2,0)+(VLOOKUP($F1838,'(참고)타워 스텟 가치'!$B$7:$L$11,AA$2,0)*$E1838)</f>
        <v>147.80000000000101</v>
      </c>
      <c r="AB1838">
        <f>SUM('스테이지별 몬스터 스텟'!S1838*'(참고)타워 스텟 가치'!$Q$17,'스테이지별 몬스터 스텟'!T1838*'(참고)타워 스텟 가치'!$R$17,'스테이지별 몬스터 스텟'!U1838*'(참고)타워 스텟 가치'!$S$17,'스테이지별 몬스터 스텟'!V1838*'(참고)타워 스텟 가치'!$T$17,'스테이지별 몬스터 스텟'!W1838*'(참고)타워 스텟 가치'!$U$17,'스테이지별 몬스터 스텟'!X1838*'(참고)타워 스텟 가치'!$V$17,'스테이지별 몬스터 스텟'!Y1838*'(참고)타워 스텟 가치'!$W$17,'스테이지별 몬스터 스텟'!Z1838*'(참고)타워 스텟 가치'!$X$17,'스테이지별 몬스터 스텟'!AA1838*'(참고)타워 스텟 가치'!$Y$17)</f>
        <v>1145129.4587500079</v>
      </c>
      <c r="AC1838">
        <v>2</v>
      </c>
      <c r="AD1838">
        <f>VLOOKUP($F1838,'(참고)타워 스텟 가치'!$B$12:$L$16,AD$2,0)+(VLOOKUP($F1838,'(참고)타워 스텟 가치'!$B$12:$L$16,AD$2,0)*$E1838)</f>
        <v>1247.0625000000084</v>
      </c>
      <c r="AE1838">
        <f>VLOOKUP($F1838,'(참고)타워 스텟 가치'!$B$12:$L$16,AE$2,0)+(VLOOKUP($F1838,'(참고)타워 스텟 가치'!$B$12:$L$16,AE$2,0)*$E1838)</f>
        <v>1496.4750000000101</v>
      </c>
      <c r="AF1838">
        <f>VLOOKUP($F1838,'(참고)타워 스텟 가치'!$B$12:$L$16,AF$2,0)+(VLOOKUP($F1838,'(참고)타워 스텟 가치'!$B$12:$L$16,AF$2,0)*$E1838)</f>
        <v>739000.00000000501</v>
      </c>
      <c r="AG1838">
        <f>VLOOKUP($F1838,'(참고)타워 스텟 가치'!$B$12:$L$16,AG$2,0)+(VLOOKUP($F1838,'(참고)타워 스텟 가치'!$B$12:$L$16,AG$2,0)*$E1838)</f>
        <v>7482.3750000000509</v>
      </c>
      <c r="AH1838">
        <f>VLOOKUP($F1838,'(참고)타워 스텟 가치'!$B$12:$L$16,AH$2,0)+(VLOOKUP($F1838,'(참고)타워 스텟 가치'!$B$12:$L$16,AH$2,0)*$E1838)</f>
        <v>249.4125000000017</v>
      </c>
      <c r="AI1838">
        <f>VLOOKUP($F1838,'(참고)타워 스텟 가치'!$B$12:$L$16,AI$2,0)+(VLOOKUP($F1838,'(참고)타워 스텟 가치'!$B$12:$L$16,AI$2,0)*$E1838)</f>
        <v>44.340000000000295</v>
      </c>
      <c r="AJ1838">
        <f>VLOOKUP($F1838,'(참고)타워 스텟 가치'!$B$12:$L$16,AJ$2,0)+(VLOOKUP($F1838,'(참고)타워 스텟 가치'!$B$12:$L$16,AJ$2,0)*$E1838)</f>
        <v>0</v>
      </c>
      <c r="AK1838">
        <f>VLOOKUP($F1838,'(참고)타워 스텟 가치'!$B$12:$L$16,AK$2,0)+(VLOOKUP($F1838,'(참고)타워 스텟 가치'!$B$12:$L$16,AK$2,0)*$E1838)</f>
        <v>0</v>
      </c>
      <c r="AL1838">
        <f>VLOOKUP($F1838,'(참고)타워 스텟 가치'!$B$12:$L$16,AL$2,0)+(VLOOKUP($F1838,'(참고)타워 스텟 가치'!$B$12:$L$16,AL$2,0)*$E1838)</f>
        <v>295.60000000000201</v>
      </c>
      <c r="AM1838">
        <f>SUM('스테이지별 몬스터 스텟'!AD1838*'(참고)타워 스텟 가치'!$Q$17,'스테이지별 몬스터 스텟'!AE1838*'(참고)타워 스텟 가치'!$R$17,'스테이지별 몬스터 스텟'!AF1838*'(참고)타워 스텟 가치'!$S$17,'스테이지별 몬스터 스텟'!AG1838*'(참고)타워 스텟 가치'!$T$17,'스테이지별 몬스터 스텟'!AH1838*'(참고)타워 스텟 가치'!$U$17,'스테이지별 몬스터 스텟'!AI1838*'(참고)타워 스텟 가치'!$V$17,'스테이지별 몬스터 스텟'!AJ1838*'(참고)타워 스텟 가치'!$W$17,'스테이지별 몬스터 스텟'!AK1838*'(참고)타워 스텟 가치'!$X$17,'스테이지별 몬스터 스텟'!AL1838*'(참고)타워 스텟 가치'!$Y$17)</f>
        <v>1129337.9525000076</v>
      </c>
      <c r="AN1838">
        <v>3</v>
      </c>
    </row>
    <row r="1839" spans="3:40" x14ac:dyDescent="0.3">
      <c r="C1839">
        <v>5</v>
      </c>
      <c r="D1839">
        <f t="shared" si="86"/>
        <v>367</v>
      </c>
      <c r="E1839" s="52">
        <f>VLOOKUP(D1839,'스테이지별 난이도 설정'!B:C,2,0)</f>
        <v>146.80000000000101</v>
      </c>
      <c r="F1839" t="str">
        <f t="shared" si="87"/>
        <v>스페셜</v>
      </c>
      <c r="G1839">
        <f t="shared" si="85"/>
        <v>6</v>
      </c>
      <c r="H1839">
        <f>VLOOKUP($F1839,'(참고)타워 스텟 가치'!$B$2:$L$6,H$2,0)+(VLOOKUP($F1839,'(참고)타워 스텟 가치'!$B$2:$L$6,H$2,0)*$E1839)</f>
        <v>5611.7812500000382</v>
      </c>
      <c r="I1839">
        <f>VLOOKUP($F1839,'(참고)타워 스텟 가치'!$B$2:$L$6,I$2,0)+(VLOOKUP($F1839,'(참고)타워 스텟 가치'!$B$2:$L$6,I$2,0)*$E1839)</f>
        <v>1122.3562500000075</v>
      </c>
      <c r="J1839">
        <f>VLOOKUP($F1839,'(참고)타워 스텟 가치'!$B$2:$L$6,J$2,0)+(VLOOKUP($F1839,'(참고)타워 스텟 가치'!$B$2:$L$6,J$2,0)*$E1839)</f>
        <v>739000.00000000501</v>
      </c>
      <c r="K1839">
        <f>VLOOKUP($F1839,'(참고)타워 스텟 가치'!$B$2:$L$6,K$2,0)+(VLOOKUP($F1839,'(참고)타워 스텟 가치'!$B$2:$L$6,K$2,0)*$E1839)</f>
        <v>22447.125000000153</v>
      </c>
      <c r="L1839">
        <f>VLOOKUP($F1839,'(참고)타워 스텟 가치'!$B$2:$L$6,L$2,0)+(VLOOKUP($F1839,'(참고)타워 스텟 가치'!$B$2:$L$6,L$2,0)*$E1839)</f>
        <v>374.11875000000254</v>
      </c>
      <c r="M1839">
        <f>VLOOKUP($F1839,'(참고)타워 스텟 가치'!$B$2:$L$6,M$2,0)+(VLOOKUP($F1839,'(참고)타워 스텟 가치'!$B$2:$L$6,M$2,0)*$E1839)</f>
        <v>44.340000000000295</v>
      </c>
      <c r="N1839">
        <f>VLOOKUP($F1839,'(참고)타워 스텟 가치'!$B$2:$L$6,N$2,0)+(VLOOKUP($F1839,'(참고)타워 스텟 가치'!$B$2:$L$6,N$2,0)*$E1839)</f>
        <v>0</v>
      </c>
      <c r="O1839">
        <f>VLOOKUP($F1839,'(참고)타워 스텟 가치'!$B$2:$L$6,O$2,0)+(VLOOKUP($F1839,'(참고)타워 스텟 가치'!$B$2:$L$6,O$2,0)*$E1839)</f>
        <v>0</v>
      </c>
      <c r="P1839">
        <f>VLOOKUP($F1839,'(참고)타워 스텟 가치'!$B$2:$L$6,P$2,0)+(VLOOKUP($F1839,'(참고)타워 스텟 가치'!$B$2:$L$6,P$2,0)*$E1839)</f>
        <v>147.80000000000101</v>
      </c>
      <c r="Q1839">
        <f>SUM('스테이지별 몬스터 스텟'!H1839*'(참고)타워 스텟 가치'!$Q$17,'스테이지별 몬스터 스텟'!I1839*'(참고)타워 스텟 가치'!$R$17,'스테이지별 몬스터 스텟'!J1839*'(참고)타워 스텟 가치'!$S$17,'스테이지별 몬스터 스텟'!K1839*'(참고)타워 스텟 가치'!$T$17,'스테이지별 몬스터 스텟'!L1839*'(참고)타워 스텟 가치'!$U$17,'스테이지별 몬스터 스텟'!M1839*'(참고)타워 스텟 가치'!$V$17,'스테이지별 몬스터 스텟'!N1839*'(참고)타워 스텟 가치'!$W$17,'스테이지별 몬스터 스텟'!O1839*'(참고)타워 스텟 가치'!$X$17,'스테이지별 몬스터 스텟'!P1839*'(참고)타워 스텟 가치'!$Y$17)</f>
        <v>1167389.524375008</v>
      </c>
      <c r="R1839">
        <v>1</v>
      </c>
      <c r="S1839">
        <f>VLOOKUP($F1839,'(참고)타워 스텟 가치'!$B$7:$L$11,S$2,0)+(VLOOKUP($F1839,'(참고)타워 스텟 가치'!$B$7:$L$11,S$2,0)*$E1839)</f>
        <v>1870.5937500000127</v>
      </c>
      <c r="T1839">
        <f>VLOOKUP($F1839,'(참고)타워 스텟 가치'!$B$7:$L$11,T$2,0)+(VLOOKUP($F1839,'(참고)타워 스텟 가치'!$B$7:$L$11,T$2,0)*$E1839)</f>
        <v>3367.0687500000231</v>
      </c>
      <c r="U1839">
        <f>VLOOKUP($F1839,'(참고)타워 스텟 가치'!$B$7:$L$11,U$2,0)+(VLOOKUP($F1839,'(참고)타워 스텟 가치'!$B$7:$L$11,U$2,0)*$E1839)</f>
        <v>739000.00000000501</v>
      </c>
      <c r="V1839">
        <f>VLOOKUP($F1839,'(참고)타워 스텟 가치'!$B$7:$L$11,V$2,0)+(VLOOKUP($F1839,'(참고)타워 스텟 가치'!$B$7:$L$11,V$2,0)*$E1839)</f>
        <v>22447.125000000153</v>
      </c>
      <c r="W1839">
        <f>VLOOKUP($F1839,'(참고)타워 스텟 가치'!$B$7:$L$11,W$2,0)+(VLOOKUP($F1839,'(참고)타워 스텟 가치'!$B$7:$L$11,W$2,0)*$E1839)</f>
        <v>374.11875000000254</v>
      </c>
      <c r="X1839">
        <f>VLOOKUP($F1839,'(참고)타워 스텟 가치'!$B$7:$L$11,X$2,0)+(VLOOKUP($F1839,'(참고)타워 스텟 가치'!$B$7:$L$11,X$2,0)*$E1839)</f>
        <v>44.340000000000295</v>
      </c>
      <c r="Y1839">
        <f>VLOOKUP($F1839,'(참고)타워 스텟 가치'!$B$7:$L$11,Y$2,0)+(VLOOKUP($F1839,'(참고)타워 스텟 가치'!$B$7:$L$11,Y$2,0)*$E1839)</f>
        <v>0</v>
      </c>
      <c r="Z1839">
        <f>VLOOKUP($F1839,'(참고)타워 스텟 가치'!$B$7:$L$11,Z$2,0)+(VLOOKUP($F1839,'(참고)타워 스텟 가치'!$B$7:$L$11,Z$2,0)*$E1839)</f>
        <v>0</v>
      </c>
      <c r="AA1839">
        <f>VLOOKUP($F1839,'(참고)타워 스텟 가치'!$B$7:$L$11,AA$2,0)+(VLOOKUP($F1839,'(참고)타워 스텟 가치'!$B$7:$L$11,AA$2,0)*$E1839)</f>
        <v>147.80000000000101</v>
      </c>
      <c r="AB1839">
        <f>SUM('스테이지별 몬스터 스텟'!S1839*'(참고)타워 스텟 가치'!$Q$17,'스테이지별 몬스터 스텟'!T1839*'(참고)타워 스텟 가치'!$R$17,'스테이지별 몬스터 스텟'!U1839*'(참고)타워 스텟 가치'!$S$17,'스테이지별 몬스터 스텟'!V1839*'(참고)타워 스텟 가치'!$T$17,'스테이지별 몬스터 스텟'!W1839*'(참고)타워 스텟 가치'!$U$17,'스테이지별 몬스터 스텟'!X1839*'(참고)타워 스텟 가치'!$V$17,'스테이지별 몬스터 스텟'!Y1839*'(참고)타워 스텟 가치'!$W$17,'스테이지별 몬스터 스텟'!Z1839*'(참고)타워 스텟 가치'!$X$17,'스테이지별 몬스터 스텟'!AA1839*'(참고)타워 스텟 가치'!$Y$17)</f>
        <v>1163274.218125008</v>
      </c>
      <c r="AC1839">
        <v>2</v>
      </c>
      <c r="AD1839">
        <f>VLOOKUP($F1839,'(참고)타워 스텟 가치'!$B$12:$L$16,AD$2,0)+(VLOOKUP($F1839,'(참고)타워 스텟 가치'!$B$12:$L$16,AD$2,0)*$E1839)</f>
        <v>1870.5937500000127</v>
      </c>
      <c r="AE1839">
        <f>VLOOKUP($F1839,'(참고)타워 스텟 가치'!$B$12:$L$16,AE$2,0)+(VLOOKUP($F1839,'(참고)타워 스텟 가치'!$B$12:$L$16,AE$2,0)*$E1839)</f>
        <v>2244.7125000000151</v>
      </c>
      <c r="AF1839">
        <f>VLOOKUP($F1839,'(참고)타워 스텟 가치'!$B$12:$L$16,AF$2,0)+(VLOOKUP($F1839,'(참고)타워 스텟 가치'!$B$12:$L$16,AF$2,0)*$E1839)</f>
        <v>739000.00000000501</v>
      </c>
      <c r="AG1839">
        <f>VLOOKUP($F1839,'(참고)타워 스텟 가치'!$B$12:$L$16,AG$2,0)+(VLOOKUP($F1839,'(참고)타워 스텟 가치'!$B$12:$L$16,AG$2,0)*$E1839)</f>
        <v>11223.562500000076</v>
      </c>
      <c r="AH1839">
        <f>VLOOKUP($F1839,'(참고)타워 스텟 가치'!$B$12:$L$16,AH$2,0)+(VLOOKUP($F1839,'(참고)타워 스텟 가치'!$B$12:$L$16,AH$2,0)*$E1839)</f>
        <v>374.11875000000254</v>
      </c>
      <c r="AI1839">
        <f>VLOOKUP($F1839,'(참고)타워 스텟 가치'!$B$12:$L$16,AI$2,0)+(VLOOKUP($F1839,'(참고)타워 스텟 가치'!$B$12:$L$16,AI$2,0)*$E1839)</f>
        <v>44.340000000000295</v>
      </c>
      <c r="AJ1839">
        <f>VLOOKUP($F1839,'(참고)타워 스텟 가치'!$B$12:$L$16,AJ$2,0)+(VLOOKUP($F1839,'(참고)타워 스텟 가치'!$B$12:$L$16,AJ$2,0)*$E1839)</f>
        <v>0</v>
      </c>
      <c r="AK1839">
        <f>VLOOKUP($F1839,'(참고)타워 스텟 가치'!$B$12:$L$16,AK$2,0)+(VLOOKUP($F1839,'(참고)타워 스텟 가치'!$B$12:$L$16,AK$2,0)*$E1839)</f>
        <v>0</v>
      </c>
      <c r="AL1839">
        <f>VLOOKUP($F1839,'(참고)타워 스텟 가치'!$B$12:$L$16,AL$2,0)+(VLOOKUP($F1839,'(참고)타워 스텟 가치'!$B$12:$L$16,AL$2,0)*$E1839)</f>
        <v>295.60000000000201</v>
      </c>
      <c r="AM1839">
        <f>SUM('스테이지별 몬스터 스텟'!AD1839*'(참고)타워 스텟 가치'!$Q$17,'스테이지별 몬스터 스텟'!AE1839*'(참고)타워 스텟 가치'!$R$17,'스테이지별 몬스터 스텟'!AF1839*'(참고)타워 스텟 가치'!$S$17,'스테이지별 몬스터 스텟'!AG1839*'(참고)타워 스텟 가치'!$T$17,'스테이지별 몬스터 스텟'!AH1839*'(참고)타워 스텟 가치'!$U$17,'스테이지별 몬스터 스텟'!AI1839*'(참고)타워 스텟 가치'!$V$17,'스테이지별 몬스터 스텟'!AJ1839*'(참고)타워 스텟 가치'!$W$17,'스테이지별 몬스터 스텟'!AK1839*'(참고)타워 스텟 가치'!$X$17,'스테이지별 몬스터 스텟'!AL1839*'(참고)타워 스텟 가치'!$Y$17)</f>
        <v>1139439.1587500079</v>
      </c>
      <c r="AN1839">
        <v>3</v>
      </c>
    </row>
    <row r="1840" spans="3:40" x14ac:dyDescent="0.3">
      <c r="C1840">
        <v>1</v>
      </c>
      <c r="D1840">
        <f t="shared" si="86"/>
        <v>368</v>
      </c>
      <c r="E1840" s="52">
        <f>VLOOKUP(D1840,'스테이지별 난이도 설정'!B:C,2,0)</f>
        <v>147.20000000000101</v>
      </c>
      <c r="F1840" t="str">
        <f t="shared" si="87"/>
        <v>일반</v>
      </c>
      <c r="G1840">
        <f t="shared" si="85"/>
        <v>6</v>
      </c>
      <c r="H1840">
        <f>VLOOKUP($F1840,'(참고)타워 스텟 가치'!$B$2:$L$6,H$2,0)+(VLOOKUP($F1840,'(참고)타워 스텟 가치'!$B$2:$L$6,H$2,0)*$E1840)</f>
        <v>1111.5000000000075</v>
      </c>
      <c r="I1840">
        <f>VLOOKUP($F1840,'(참고)타워 스텟 가치'!$B$2:$L$6,I$2,0)+(VLOOKUP($F1840,'(참고)타워 스텟 가치'!$B$2:$L$6,I$2,0)*$E1840)</f>
        <v>222.30000000000152</v>
      </c>
      <c r="J1840">
        <f>VLOOKUP($F1840,'(참고)타워 스텟 가치'!$B$2:$L$6,J$2,0)+(VLOOKUP($F1840,'(참고)타워 스텟 가치'!$B$2:$L$6,J$2,0)*$E1840)</f>
        <v>741000.00000000501</v>
      </c>
      <c r="K1840">
        <f>VLOOKUP($F1840,'(참고)타워 스텟 가치'!$B$2:$L$6,K$2,0)+(VLOOKUP($F1840,'(참고)타워 스텟 가치'!$B$2:$L$6,K$2,0)*$E1840)</f>
        <v>4446.00000000003</v>
      </c>
      <c r="L1840">
        <f>VLOOKUP($F1840,'(참고)타워 스텟 가치'!$B$2:$L$6,L$2,0)+(VLOOKUP($F1840,'(참고)타워 스텟 가치'!$B$2:$L$6,L$2,0)*$E1840)</f>
        <v>74.100000000000506</v>
      </c>
      <c r="M1840">
        <f>VLOOKUP($F1840,'(참고)타워 스텟 가치'!$B$2:$L$6,M$2,0)+(VLOOKUP($F1840,'(참고)타워 스텟 가치'!$B$2:$L$6,M$2,0)*$E1840)</f>
        <v>44.460000000000299</v>
      </c>
      <c r="N1840">
        <f>VLOOKUP($F1840,'(참고)타워 스텟 가치'!$B$2:$L$6,N$2,0)+(VLOOKUP($F1840,'(참고)타워 스텟 가치'!$B$2:$L$6,N$2,0)*$E1840)</f>
        <v>0</v>
      </c>
      <c r="O1840">
        <f>VLOOKUP($F1840,'(참고)타워 스텟 가치'!$B$2:$L$6,O$2,0)+(VLOOKUP($F1840,'(참고)타워 스텟 가치'!$B$2:$L$6,O$2,0)*$E1840)</f>
        <v>0</v>
      </c>
      <c r="P1840">
        <f>VLOOKUP($F1840,'(참고)타워 스텟 가치'!$B$2:$L$6,P$2,0)+(VLOOKUP($F1840,'(참고)타워 스텟 가치'!$B$2:$L$6,P$2,0)*$E1840)</f>
        <v>103.74000000000071</v>
      </c>
      <c r="Q1840">
        <f>SUM('스테이지별 몬스터 스텟'!H1840*'(참고)타워 스텟 가치'!$Q$17,'스테이지별 몬스터 스텟'!I1840*'(참고)타워 스텟 가치'!$R$17,'스테이지별 몬스터 스텟'!J1840*'(참고)타워 스텟 가치'!$S$17,'스테이지별 몬스터 스텟'!K1840*'(참고)타워 스텟 가치'!$T$17,'스테이지별 몬스터 스텟'!L1840*'(참고)타워 스텟 가치'!$U$17,'스테이지별 몬스터 스텟'!M1840*'(참고)타워 스텟 가치'!$V$17,'스테이지별 몬스터 스텟'!N1840*'(참고)타워 스텟 가치'!$W$17,'스테이지별 몬스터 스텟'!O1840*'(참고)타워 스텟 가치'!$X$17,'스테이지별 몬스터 스텟'!P1840*'(참고)타워 스텟 가치'!$Y$17)</f>
        <v>1123348.5900000073</v>
      </c>
      <c r="R1840">
        <v>1</v>
      </c>
      <c r="S1840">
        <f>VLOOKUP($F1840,'(참고)타워 스텟 가치'!$B$7:$L$11,S$2,0)+(VLOOKUP($F1840,'(참고)타워 스텟 가치'!$B$7:$L$11,S$2,0)*$E1840)</f>
        <v>370.5000000000025</v>
      </c>
      <c r="T1840">
        <f>VLOOKUP($F1840,'(참고)타워 스텟 가치'!$B$7:$L$11,T$2,0)+(VLOOKUP($F1840,'(참고)타워 스텟 가치'!$B$7:$L$11,T$2,0)*$E1840)</f>
        <v>666.90000000000452</v>
      </c>
      <c r="U1840">
        <f>VLOOKUP($F1840,'(참고)타워 스텟 가치'!$B$7:$L$11,U$2,0)+(VLOOKUP($F1840,'(참고)타워 스텟 가치'!$B$7:$L$11,U$2,0)*$E1840)</f>
        <v>741000.00000000501</v>
      </c>
      <c r="V1840">
        <f>VLOOKUP($F1840,'(참고)타워 스텟 가치'!$B$7:$L$11,V$2,0)+(VLOOKUP($F1840,'(참고)타워 스텟 가치'!$B$7:$L$11,V$2,0)*$E1840)</f>
        <v>4446.00000000003</v>
      </c>
      <c r="W1840">
        <f>VLOOKUP($F1840,'(참고)타워 스텟 가치'!$B$7:$L$11,W$2,0)+(VLOOKUP($F1840,'(참고)타워 스텟 가치'!$B$7:$L$11,W$2,0)*$E1840)</f>
        <v>74.100000000000506</v>
      </c>
      <c r="X1840">
        <f>VLOOKUP($F1840,'(참고)타워 스텟 가치'!$B$7:$L$11,X$2,0)+(VLOOKUP($F1840,'(참고)타워 스텟 가치'!$B$7:$L$11,X$2,0)*$E1840)</f>
        <v>44.460000000000299</v>
      </c>
      <c r="Y1840">
        <f>VLOOKUP($F1840,'(참고)타워 스텟 가치'!$B$7:$L$11,Y$2,0)+(VLOOKUP($F1840,'(참고)타워 스텟 가치'!$B$7:$L$11,Y$2,0)*$E1840)</f>
        <v>0</v>
      </c>
      <c r="Z1840">
        <f>VLOOKUP($F1840,'(참고)타워 스텟 가치'!$B$7:$L$11,Z$2,0)+(VLOOKUP($F1840,'(참고)타워 스텟 가치'!$B$7:$L$11,Z$2,0)*$E1840)</f>
        <v>0</v>
      </c>
      <c r="AA1840">
        <f>VLOOKUP($F1840,'(참고)타워 스텟 가치'!$B$7:$L$11,AA$2,0)+(VLOOKUP($F1840,'(참고)타워 스텟 가치'!$B$7:$L$11,AA$2,0)*$E1840)</f>
        <v>103.74000000000071</v>
      </c>
      <c r="AB1840">
        <f>SUM('스테이지별 몬스터 스텟'!S1840*'(참고)타워 스텟 가치'!$Q$17,'스테이지별 몬스터 스텟'!T1840*'(참고)타워 스텟 가치'!$R$17,'스테이지별 몬스터 스텟'!U1840*'(참고)타워 스텟 가치'!$S$17,'스테이지별 몬스터 스텟'!V1840*'(참고)타워 스텟 가치'!$T$17,'스테이지별 몬스터 스텟'!W1840*'(참고)타워 스텟 가치'!$U$17,'스테이지별 몬스터 스텟'!X1840*'(참고)타워 스텟 가치'!$V$17,'스테이지별 몬스터 스텟'!Y1840*'(참고)타워 스텟 가치'!$W$17,'스테이지별 몬스터 스텟'!Z1840*'(참고)타워 스텟 가치'!$X$17,'스테이지별 몬스터 스텟'!AA1840*'(참고)타워 스텟 가치'!$Y$17)</f>
        <v>1122533.4900000074</v>
      </c>
      <c r="AC1840">
        <v>2</v>
      </c>
      <c r="AD1840">
        <f>VLOOKUP($F1840,'(참고)타워 스텟 가치'!$B$12:$L$16,AD$2,0)+(VLOOKUP($F1840,'(참고)타워 스텟 가치'!$B$12:$L$16,AD$2,0)*$E1840)</f>
        <v>370.5000000000025</v>
      </c>
      <c r="AE1840">
        <f>VLOOKUP($F1840,'(참고)타워 스텟 가치'!$B$12:$L$16,AE$2,0)+(VLOOKUP($F1840,'(참고)타워 스텟 가치'!$B$12:$L$16,AE$2,0)*$E1840)</f>
        <v>444.60000000000304</v>
      </c>
      <c r="AF1840">
        <f>VLOOKUP($F1840,'(참고)타워 스텟 가치'!$B$12:$L$16,AF$2,0)+(VLOOKUP($F1840,'(참고)타워 스텟 가치'!$B$12:$L$16,AF$2,0)*$E1840)</f>
        <v>741000.00000000501</v>
      </c>
      <c r="AG1840">
        <f>VLOOKUP($F1840,'(참고)타워 스텟 가치'!$B$12:$L$16,AG$2,0)+(VLOOKUP($F1840,'(참고)타워 스텟 가치'!$B$12:$L$16,AG$2,0)*$E1840)</f>
        <v>2223.000000000015</v>
      </c>
      <c r="AH1840">
        <f>VLOOKUP($F1840,'(참고)타워 스텟 가치'!$B$12:$L$16,AH$2,0)+(VLOOKUP($F1840,'(참고)타워 스텟 가치'!$B$12:$L$16,AH$2,0)*$E1840)</f>
        <v>74.100000000000506</v>
      </c>
      <c r="AI1840">
        <f>VLOOKUP($F1840,'(참고)타워 스텟 가치'!$B$12:$L$16,AI$2,0)+(VLOOKUP($F1840,'(참고)타워 스텟 가치'!$B$12:$L$16,AI$2,0)*$E1840)</f>
        <v>44.460000000000299</v>
      </c>
      <c r="AJ1840">
        <f>VLOOKUP($F1840,'(참고)타워 스텟 가치'!$B$12:$L$16,AJ$2,0)+(VLOOKUP($F1840,'(참고)타워 스텟 가치'!$B$12:$L$16,AJ$2,0)*$E1840)</f>
        <v>0</v>
      </c>
      <c r="AK1840">
        <f>VLOOKUP($F1840,'(참고)타워 스텟 가치'!$B$12:$L$16,AK$2,0)+(VLOOKUP($F1840,'(참고)타워 스텟 가치'!$B$12:$L$16,AK$2,0)*$E1840)</f>
        <v>0</v>
      </c>
      <c r="AL1840">
        <f>VLOOKUP($F1840,'(참고)타워 스텟 가치'!$B$12:$L$16,AL$2,0)+(VLOOKUP($F1840,'(참고)타워 스텟 가치'!$B$12:$L$16,AL$2,0)*$E1840)</f>
        <v>207.48000000000141</v>
      </c>
      <c r="AM1840">
        <f>SUM('스테이지별 몬스터 스텟'!AD1840*'(참고)타워 스텟 가치'!$Q$17,'스테이지별 몬스터 스텟'!AE1840*'(참고)타워 스텟 가치'!$R$17,'스테이지별 몬스터 스텟'!AF1840*'(참고)타워 스텟 가치'!$S$17,'스테이지별 몬스터 스텟'!AG1840*'(참고)타워 스텟 가치'!$T$17,'스테이지별 몬스터 스텟'!AH1840*'(참고)타워 스텟 가치'!$U$17,'스테이지별 몬스터 스텟'!AI1840*'(참고)타워 스텟 가치'!$V$17,'스테이지별 몬스터 스텟'!AJ1840*'(참고)타워 스텟 가치'!$W$17,'스테이지별 몬스터 스텟'!AK1840*'(참고)타워 스텟 가치'!$X$17,'스테이지별 몬스터 스텟'!AL1840*'(참고)타워 스텟 가치'!$Y$17)</f>
        <v>1117961.5200000072</v>
      </c>
      <c r="AN1840">
        <v>3</v>
      </c>
    </row>
    <row r="1841" spans="3:40" x14ac:dyDescent="0.3">
      <c r="C1841">
        <v>2</v>
      </c>
      <c r="D1841">
        <f t="shared" si="86"/>
        <v>368</v>
      </c>
      <c r="E1841" s="52">
        <f>VLOOKUP(D1841,'스테이지별 난이도 설정'!B:C,2,0)</f>
        <v>147.20000000000101</v>
      </c>
      <c r="F1841" t="str">
        <f t="shared" si="87"/>
        <v>레어</v>
      </c>
      <c r="G1841">
        <f t="shared" si="85"/>
        <v>6</v>
      </c>
      <c r="H1841">
        <f>VLOOKUP($F1841,'(참고)타워 스텟 가치'!$B$2:$L$6,H$2,0)+(VLOOKUP($F1841,'(참고)타워 스텟 가치'!$B$2:$L$6,H$2,0)*$E1841)</f>
        <v>1667.2500000000114</v>
      </c>
      <c r="I1841">
        <f>VLOOKUP($F1841,'(참고)타워 스텟 가치'!$B$2:$L$6,I$2,0)+(VLOOKUP($F1841,'(참고)타워 스텟 가치'!$B$2:$L$6,I$2,0)*$E1841)</f>
        <v>333.45000000000226</v>
      </c>
      <c r="J1841">
        <f>VLOOKUP($F1841,'(참고)타워 스텟 가치'!$B$2:$L$6,J$2,0)+(VLOOKUP($F1841,'(참고)타워 스텟 가치'!$B$2:$L$6,J$2,0)*$E1841)</f>
        <v>741000.00000000501</v>
      </c>
      <c r="K1841">
        <f>VLOOKUP($F1841,'(참고)타워 스텟 가치'!$B$2:$L$6,K$2,0)+(VLOOKUP($F1841,'(참고)타워 스텟 가치'!$B$2:$L$6,K$2,0)*$E1841)</f>
        <v>6669.0000000000455</v>
      </c>
      <c r="L1841">
        <f>VLOOKUP($F1841,'(참고)타워 스텟 가치'!$B$2:$L$6,L$2,0)+(VLOOKUP($F1841,'(참고)타워 스텟 가치'!$B$2:$L$6,L$2,0)*$E1841)</f>
        <v>111.15000000000076</v>
      </c>
      <c r="M1841">
        <f>VLOOKUP($F1841,'(참고)타워 스텟 가치'!$B$2:$L$6,M$2,0)+(VLOOKUP($F1841,'(참고)타워 스텟 가치'!$B$2:$L$6,M$2,0)*$E1841)</f>
        <v>44.460000000000299</v>
      </c>
      <c r="N1841">
        <f>VLOOKUP($F1841,'(참고)타워 스텟 가치'!$B$2:$L$6,N$2,0)+(VLOOKUP($F1841,'(참고)타워 스텟 가치'!$B$2:$L$6,N$2,0)*$E1841)</f>
        <v>0</v>
      </c>
      <c r="O1841">
        <f>VLOOKUP($F1841,'(참고)타워 스텟 가치'!$B$2:$L$6,O$2,0)+(VLOOKUP($F1841,'(참고)타워 스텟 가치'!$B$2:$L$6,O$2,0)*$E1841)</f>
        <v>0</v>
      </c>
      <c r="P1841">
        <f>VLOOKUP($F1841,'(참고)타워 스텟 가치'!$B$2:$L$6,P$2,0)+(VLOOKUP($F1841,'(참고)타워 스텟 가치'!$B$2:$L$6,P$2,0)*$E1841)</f>
        <v>103.74000000000071</v>
      </c>
      <c r="Q1841">
        <f>SUM('스테이지별 몬스터 스텟'!H1841*'(참고)타워 스텟 가치'!$Q$17,'스테이지별 몬스터 스텟'!I1841*'(참고)타워 스텟 가치'!$R$17,'스테이지별 몬스터 스텟'!J1841*'(참고)타워 스텟 가치'!$S$17,'스테이지별 몬스터 스텟'!K1841*'(참고)타워 스텟 가치'!$T$17,'스테이지별 몬스터 스텟'!L1841*'(참고)타워 스텟 가치'!$U$17,'스테이지별 몬스터 스텟'!M1841*'(참고)타워 스텟 가치'!$V$17,'스테이지별 몬스터 스텟'!N1841*'(참고)타워 스텟 가치'!$W$17,'스테이지별 몬스터 스텟'!O1841*'(참고)타워 스텟 가치'!$X$17,'스테이지별 몬스터 스텟'!P1841*'(참고)타워 스텟 가치'!$Y$17)</f>
        <v>1129146.9150000075</v>
      </c>
      <c r="R1841">
        <v>1</v>
      </c>
      <c r="S1841">
        <f>VLOOKUP($F1841,'(참고)타워 스텟 가치'!$B$7:$L$11,S$2,0)+(VLOOKUP($F1841,'(참고)타워 스텟 가치'!$B$7:$L$11,S$2,0)*$E1841)</f>
        <v>555.75000000000375</v>
      </c>
      <c r="T1841">
        <f>VLOOKUP($F1841,'(참고)타워 스텟 가치'!$B$7:$L$11,T$2,0)+(VLOOKUP($F1841,'(참고)타워 스텟 가치'!$B$7:$L$11,T$2,0)*$E1841)</f>
        <v>1000.3500000000068</v>
      </c>
      <c r="U1841">
        <f>VLOOKUP($F1841,'(참고)타워 스텟 가치'!$B$7:$L$11,U$2,0)+(VLOOKUP($F1841,'(참고)타워 스텟 가치'!$B$7:$L$11,U$2,0)*$E1841)</f>
        <v>741000.00000000501</v>
      </c>
      <c r="V1841">
        <f>VLOOKUP($F1841,'(참고)타워 스텟 가치'!$B$7:$L$11,V$2,0)+(VLOOKUP($F1841,'(참고)타워 스텟 가치'!$B$7:$L$11,V$2,0)*$E1841)</f>
        <v>6669.0000000000455</v>
      </c>
      <c r="W1841">
        <f>VLOOKUP($F1841,'(참고)타워 스텟 가치'!$B$7:$L$11,W$2,0)+(VLOOKUP($F1841,'(참고)타워 스텟 가치'!$B$7:$L$11,W$2,0)*$E1841)</f>
        <v>111.15000000000076</v>
      </c>
      <c r="X1841">
        <f>VLOOKUP($F1841,'(참고)타워 스텟 가치'!$B$7:$L$11,X$2,0)+(VLOOKUP($F1841,'(참고)타워 스텟 가치'!$B$7:$L$11,X$2,0)*$E1841)</f>
        <v>44.460000000000299</v>
      </c>
      <c r="Y1841">
        <f>VLOOKUP($F1841,'(참고)타워 스텟 가치'!$B$7:$L$11,Y$2,0)+(VLOOKUP($F1841,'(참고)타워 스텟 가치'!$B$7:$L$11,Y$2,0)*$E1841)</f>
        <v>0</v>
      </c>
      <c r="Z1841">
        <f>VLOOKUP($F1841,'(참고)타워 스텟 가치'!$B$7:$L$11,Z$2,0)+(VLOOKUP($F1841,'(참고)타워 스텟 가치'!$B$7:$L$11,Z$2,0)*$E1841)</f>
        <v>0</v>
      </c>
      <c r="AA1841">
        <f>VLOOKUP($F1841,'(참고)타워 스텟 가치'!$B$7:$L$11,AA$2,0)+(VLOOKUP($F1841,'(참고)타워 스텟 가치'!$B$7:$L$11,AA$2,0)*$E1841)</f>
        <v>103.74000000000071</v>
      </c>
      <c r="AB1841">
        <f>SUM('스테이지별 몬스터 스텟'!S1841*'(참고)타워 스텟 가치'!$Q$17,'스테이지별 몬스터 스텟'!T1841*'(참고)타워 스텟 가치'!$R$17,'스테이지별 몬스터 스텟'!U1841*'(참고)타워 스텟 가치'!$S$17,'스테이지별 몬스터 스텟'!V1841*'(참고)타워 스텟 가치'!$T$17,'스테이지별 몬스터 스텟'!W1841*'(참고)타워 스텟 가치'!$U$17,'스테이지별 몬스터 스텟'!X1841*'(참고)타워 스텟 가치'!$V$17,'스테이지별 몬스터 스텟'!Y1841*'(참고)타워 스텟 가치'!$W$17,'스테이지별 몬스터 스텟'!Z1841*'(참고)타워 스텟 가치'!$X$17,'스테이지별 몬스터 스텟'!AA1841*'(참고)타워 스텟 가치'!$Y$17)</f>
        <v>1127924.2650000073</v>
      </c>
      <c r="AC1841">
        <v>2</v>
      </c>
      <c r="AD1841">
        <f>VLOOKUP($F1841,'(참고)타워 스텟 가치'!$B$12:$L$16,AD$2,0)+(VLOOKUP($F1841,'(참고)타워 스텟 가치'!$B$12:$L$16,AD$2,0)*$E1841)</f>
        <v>555.75000000000375</v>
      </c>
      <c r="AE1841">
        <f>VLOOKUP($F1841,'(참고)타워 스텟 가치'!$B$12:$L$16,AE$2,0)+(VLOOKUP($F1841,'(참고)타워 스텟 가치'!$B$12:$L$16,AE$2,0)*$E1841)</f>
        <v>666.90000000000452</v>
      </c>
      <c r="AF1841">
        <f>VLOOKUP($F1841,'(참고)타워 스텟 가치'!$B$12:$L$16,AF$2,0)+(VLOOKUP($F1841,'(참고)타워 스텟 가치'!$B$12:$L$16,AF$2,0)*$E1841)</f>
        <v>741000.00000000501</v>
      </c>
      <c r="AG1841">
        <f>VLOOKUP($F1841,'(참고)타워 스텟 가치'!$B$12:$L$16,AG$2,0)+(VLOOKUP($F1841,'(참고)타워 스텟 가치'!$B$12:$L$16,AG$2,0)*$E1841)</f>
        <v>3334.5000000000227</v>
      </c>
      <c r="AH1841">
        <f>VLOOKUP($F1841,'(참고)타워 스텟 가치'!$B$12:$L$16,AH$2,0)+(VLOOKUP($F1841,'(참고)타워 스텟 가치'!$B$12:$L$16,AH$2,0)*$E1841)</f>
        <v>111.15000000000076</v>
      </c>
      <c r="AI1841">
        <f>VLOOKUP($F1841,'(참고)타워 스텟 가치'!$B$12:$L$16,AI$2,0)+(VLOOKUP($F1841,'(참고)타워 스텟 가치'!$B$12:$L$16,AI$2,0)*$E1841)</f>
        <v>44.460000000000299</v>
      </c>
      <c r="AJ1841">
        <f>VLOOKUP($F1841,'(참고)타워 스텟 가치'!$B$12:$L$16,AJ$2,0)+(VLOOKUP($F1841,'(참고)타워 스텟 가치'!$B$12:$L$16,AJ$2,0)*$E1841)</f>
        <v>0</v>
      </c>
      <c r="AK1841">
        <f>VLOOKUP($F1841,'(참고)타워 스텟 가치'!$B$12:$L$16,AK$2,0)+(VLOOKUP($F1841,'(참고)타워 스텟 가치'!$B$12:$L$16,AK$2,0)*$E1841)</f>
        <v>0</v>
      </c>
      <c r="AL1841">
        <f>VLOOKUP($F1841,'(참고)타워 스텟 가치'!$B$12:$L$16,AL$2,0)+(VLOOKUP($F1841,'(참고)타워 스텟 가치'!$B$12:$L$16,AL$2,0)*$E1841)</f>
        <v>207.48000000000141</v>
      </c>
      <c r="AM1841">
        <f>SUM('스테이지별 몬스터 스텟'!AD1841*'(참고)타워 스텟 가치'!$Q$17,'스테이지별 몬스터 스텟'!AE1841*'(참고)타워 스텟 가치'!$R$17,'스테이지별 몬스터 스텟'!AF1841*'(참고)타워 스텟 가치'!$S$17,'스테이지별 몬스터 스텟'!AG1841*'(참고)타워 스텟 가치'!$T$17,'스테이지별 몬스터 스텟'!AH1841*'(참고)타워 스텟 가치'!$U$17,'스테이지별 몬스터 스텟'!AI1841*'(참고)타워 스텟 가치'!$V$17,'스테이지별 몬스터 스텟'!AJ1841*'(참고)타워 스텟 가치'!$W$17,'스테이지별 몬스터 스텟'!AK1841*'(참고)타워 스텟 가치'!$X$17,'스테이지별 몬스터 스텟'!AL1841*'(참고)타워 스텟 가치'!$Y$17)</f>
        <v>1120962.5700000075</v>
      </c>
      <c r="AN1841">
        <v>3</v>
      </c>
    </row>
    <row r="1842" spans="3:40" x14ac:dyDescent="0.3">
      <c r="C1842">
        <v>3</v>
      </c>
      <c r="D1842">
        <f t="shared" si="86"/>
        <v>368</v>
      </c>
      <c r="E1842" s="52">
        <f>VLOOKUP(D1842,'스테이지별 난이도 설정'!B:C,2,0)</f>
        <v>147.20000000000101</v>
      </c>
      <c r="F1842" t="str">
        <f t="shared" si="87"/>
        <v>에픽</v>
      </c>
      <c r="G1842">
        <f t="shared" si="85"/>
        <v>6</v>
      </c>
      <c r="H1842">
        <f>VLOOKUP($F1842,'(참고)타워 스텟 가치'!$B$2:$L$6,H$2,0)+(VLOOKUP($F1842,'(참고)타워 스텟 가치'!$B$2:$L$6,H$2,0)*$E1842)</f>
        <v>2500.8750000000173</v>
      </c>
      <c r="I1842">
        <f>VLOOKUP($F1842,'(참고)타워 스텟 가치'!$B$2:$L$6,I$2,0)+(VLOOKUP($F1842,'(참고)타워 스텟 가치'!$B$2:$L$6,I$2,0)*$E1842)</f>
        <v>500.17500000000342</v>
      </c>
      <c r="J1842">
        <f>VLOOKUP($F1842,'(참고)타워 스텟 가치'!$B$2:$L$6,J$2,0)+(VLOOKUP($F1842,'(참고)타워 스텟 가치'!$B$2:$L$6,J$2,0)*$E1842)</f>
        <v>741000.00000000501</v>
      </c>
      <c r="K1842">
        <f>VLOOKUP($F1842,'(참고)타워 스텟 가치'!$B$2:$L$6,K$2,0)+(VLOOKUP($F1842,'(참고)타워 스텟 가치'!$B$2:$L$6,K$2,0)*$E1842)</f>
        <v>10003.500000000069</v>
      </c>
      <c r="L1842">
        <f>VLOOKUP($F1842,'(참고)타워 스텟 가치'!$B$2:$L$6,L$2,0)+(VLOOKUP($F1842,'(참고)타워 스텟 가치'!$B$2:$L$6,L$2,0)*$E1842)</f>
        <v>166.72500000000113</v>
      </c>
      <c r="M1842">
        <f>VLOOKUP($F1842,'(참고)타워 스텟 가치'!$B$2:$L$6,M$2,0)+(VLOOKUP($F1842,'(참고)타워 스텟 가치'!$B$2:$L$6,M$2,0)*$E1842)</f>
        <v>44.460000000000299</v>
      </c>
      <c r="N1842">
        <f>VLOOKUP($F1842,'(참고)타워 스텟 가치'!$B$2:$L$6,N$2,0)+(VLOOKUP($F1842,'(참고)타워 스텟 가치'!$B$2:$L$6,N$2,0)*$E1842)</f>
        <v>0</v>
      </c>
      <c r="O1842">
        <f>VLOOKUP($F1842,'(참고)타워 스텟 가치'!$B$2:$L$6,O$2,0)+(VLOOKUP($F1842,'(참고)타워 스텟 가치'!$B$2:$L$6,O$2,0)*$E1842)</f>
        <v>0</v>
      </c>
      <c r="P1842">
        <f>VLOOKUP($F1842,'(참고)타워 스텟 가치'!$B$2:$L$6,P$2,0)+(VLOOKUP($F1842,'(참고)타워 스텟 가치'!$B$2:$L$6,P$2,0)*$E1842)</f>
        <v>103.74000000000071</v>
      </c>
      <c r="Q1842">
        <f>SUM('스테이지별 몬스터 스텟'!H1842*'(참고)타워 스텟 가치'!$Q$17,'스테이지별 몬스터 스텟'!I1842*'(참고)타워 스텟 가치'!$R$17,'스테이지별 몬스터 스텟'!J1842*'(참고)타워 스텟 가치'!$S$17,'스테이지별 몬스터 스텟'!K1842*'(참고)타워 스텟 가치'!$T$17,'스테이지별 몬스터 스텟'!L1842*'(참고)타워 스텟 가치'!$U$17,'스테이지별 몬스터 스텟'!M1842*'(참고)타워 스텟 가치'!$V$17,'스테이지별 몬스터 스텟'!N1842*'(참고)타워 스텟 가치'!$W$17,'스테이지별 몬스터 스텟'!O1842*'(참고)타워 스텟 가치'!$X$17,'스테이지별 몬스터 스텟'!P1842*'(참고)타워 스텟 가치'!$Y$17)</f>
        <v>1137844.4025000075</v>
      </c>
      <c r="R1842">
        <v>1</v>
      </c>
      <c r="S1842">
        <f>VLOOKUP($F1842,'(참고)타워 스텟 가치'!$B$7:$L$11,S$2,0)+(VLOOKUP($F1842,'(참고)타워 스텟 가치'!$B$7:$L$11,S$2,0)*$E1842)</f>
        <v>833.62500000000568</v>
      </c>
      <c r="T1842">
        <f>VLOOKUP($F1842,'(참고)타워 스텟 가치'!$B$7:$L$11,T$2,0)+(VLOOKUP($F1842,'(참고)타워 스텟 가치'!$B$7:$L$11,T$2,0)*$E1842)</f>
        <v>1500.5250000000103</v>
      </c>
      <c r="U1842">
        <f>VLOOKUP($F1842,'(참고)타워 스텟 가치'!$B$7:$L$11,U$2,0)+(VLOOKUP($F1842,'(참고)타워 스텟 가치'!$B$7:$L$11,U$2,0)*$E1842)</f>
        <v>741000.00000000501</v>
      </c>
      <c r="V1842">
        <f>VLOOKUP($F1842,'(참고)타워 스텟 가치'!$B$7:$L$11,V$2,0)+(VLOOKUP($F1842,'(참고)타워 스텟 가치'!$B$7:$L$11,V$2,0)*$E1842)</f>
        <v>10003.500000000069</v>
      </c>
      <c r="W1842">
        <f>VLOOKUP($F1842,'(참고)타워 스텟 가치'!$B$7:$L$11,W$2,0)+(VLOOKUP($F1842,'(참고)타워 스텟 가치'!$B$7:$L$11,W$2,0)*$E1842)</f>
        <v>166.72500000000113</v>
      </c>
      <c r="X1842">
        <f>VLOOKUP($F1842,'(참고)타워 스텟 가치'!$B$7:$L$11,X$2,0)+(VLOOKUP($F1842,'(참고)타워 스텟 가치'!$B$7:$L$11,X$2,0)*$E1842)</f>
        <v>44.460000000000299</v>
      </c>
      <c r="Y1842">
        <f>VLOOKUP($F1842,'(참고)타워 스텟 가치'!$B$7:$L$11,Y$2,0)+(VLOOKUP($F1842,'(참고)타워 스텟 가치'!$B$7:$L$11,Y$2,0)*$E1842)</f>
        <v>0</v>
      </c>
      <c r="Z1842">
        <f>VLOOKUP($F1842,'(참고)타워 스텟 가치'!$B$7:$L$11,Z$2,0)+(VLOOKUP($F1842,'(참고)타워 스텟 가치'!$B$7:$L$11,Z$2,0)*$E1842)</f>
        <v>0</v>
      </c>
      <c r="AA1842">
        <f>VLOOKUP($F1842,'(참고)타워 스텟 가치'!$B$7:$L$11,AA$2,0)+(VLOOKUP($F1842,'(참고)타워 스텟 가치'!$B$7:$L$11,AA$2,0)*$E1842)</f>
        <v>103.74000000000071</v>
      </c>
      <c r="AB1842">
        <f>SUM('스테이지별 몬스터 스텟'!S1842*'(참고)타워 스텟 가치'!$Q$17,'스테이지별 몬스터 스텟'!T1842*'(참고)타워 스텟 가치'!$R$17,'스테이지별 몬스터 스텟'!U1842*'(참고)타워 스텟 가치'!$S$17,'스테이지별 몬스터 스텟'!V1842*'(참고)타워 스텟 가치'!$T$17,'스테이지별 몬스터 스텟'!W1842*'(참고)타워 스텟 가치'!$U$17,'스테이지별 몬스터 스텟'!X1842*'(참고)타워 스텟 가치'!$V$17,'스테이지별 몬스터 스텟'!Y1842*'(참고)타워 스텟 가치'!$W$17,'스테이지별 몬스터 스텟'!Z1842*'(참고)타워 스텟 가치'!$X$17,'스테이지별 몬스터 스텟'!AA1842*'(참고)타워 스텟 가치'!$Y$17)</f>
        <v>1136010.4275000077</v>
      </c>
      <c r="AC1842">
        <v>2</v>
      </c>
      <c r="AD1842">
        <f>VLOOKUP($F1842,'(참고)타워 스텟 가치'!$B$12:$L$16,AD$2,0)+(VLOOKUP($F1842,'(참고)타워 스텟 가치'!$B$12:$L$16,AD$2,0)*$E1842)</f>
        <v>833.62500000000568</v>
      </c>
      <c r="AE1842">
        <f>VLOOKUP($F1842,'(참고)타워 스텟 가치'!$B$12:$L$16,AE$2,0)+(VLOOKUP($F1842,'(참고)타워 스텟 가치'!$B$12:$L$16,AE$2,0)*$E1842)</f>
        <v>1000.3500000000068</v>
      </c>
      <c r="AF1842">
        <f>VLOOKUP($F1842,'(참고)타워 스텟 가치'!$B$12:$L$16,AF$2,0)+(VLOOKUP($F1842,'(참고)타워 스텟 가치'!$B$12:$L$16,AF$2,0)*$E1842)</f>
        <v>741000.00000000501</v>
      </c>
      <c r="AG1842">
        <f>VLOOKUP($F1842,'(참고)타워 스텟 가치'!$B$12:$L$16,AG$2,0)+(VLOOKUP($F1842,'(참고)타워 스텟 가치'!$B$12:$L$16,AG$2,0)*$E1842)</f>
        <v>5001.7500000000346</v>
      </c>
      <c r="AH1842">
        <f>VLOOKUP($F1842,'(참고)타워 스텟 가치'!$B$12:$L$16,AH$2,0)+(VLOOKUP($F1842,'(참고)타워 스텟 가치'!$B$12:$L$16,AH$2,0)*$E1842)</f>
        <v>166.72500000000113</v>
      </c>
      <c r="AI1842">
        <f>VLOOKUP($F1842,'(참고)타워 스텟 가치'!$B$12:$L$16,AI$2,0)+(VLOOKUP($F1842,'(참고)타워 스텟 가치'!$B$12:$L$16,AI$2,0)*$E1842)</f>
        <v>44.460000000000299</v>
      </c>
      <c r="AJ1842">
        <f>VLOOKUP($F1842,'(참고)타워 스텟 가치'!$B$12:$L$16,AJ$2,0)+(VLOOKUP($F1842,'(참고)타워 스텟 가치'!$B$12:$L$16,AJ$2,0)*$E1842)</f>
        <v>0</v>
      </c>
      <c r="AK1842">
        <f>VLOOKUP($F1842,'(참고)타워 스텟 가치'!$B$12:$L$16,AK$2,0)+(VLOOKUP($F1842,'(참고)타워 스텟 가치'!$B$12:$L$16,AK$2,0)*$E1842)</f>
        <v>0</v>
      </c>
      <c r="AL1842">
        <f>VLOOKUP($F1842,'(참고)타워 스텟 가치'!$B$12:$L$16,AL$2,0)+(VLOOKUP($F1842,'(참고)타워 스텟 가치'!$B$12:$L$16,AL$2,0)*$E1842)</f>
        <v>207.48000000000141</v>
      </c>
      <c r="AM1842">
        <f>SUM('스테이지별 몬스터 스텟'!AD1842*'(참고)타워 스텟 가치'!$Q$17,'스테이지별 몬스터 스텟'!AE1842*'(참고)타워 스텟 가치'!$R$17,'스테이지별 몬스터 스텟'!AF1842*'(참고)타워 스텟 가치'!$S$17,'스테이지별 몬스터 스텟'!AG1842*'(참고)타워 스텟 가치'!$T$17,'스테이지별 몬스터 스텟'!AH1842*'(참고)타워 스텟 가치'!$U$17,'스테이지별 몬스터 스텟'!AI1842*'(참고)타워 스텟 가치'!$V$17,'스테이지별 몬스터 스텟'!AJ1842*'(참고)타워 스텟 가치'!$W$17,'스테이지별 몬스터 스텟'!AK1842*'(참고)타워 스텟 가치'!$X$17,'스테이지별 몬스터 스텟'!AL1842*'(참고)타워 스텟 가치'!$Y$17)</f>
        <v>1125464.1450000072</v>
      </c>
      <c r="AN1842">
        <v>3</v>
      </c>
    </row>
    <row r="1843" spans="3:40" x14ac:dyDescent="0.3">
      <c r="C1843">
        <v>4</v>
      </c>
      <c r="D1843">
        <f t="shared" si="86"/>
        <v>368</v>
      </c>
      <c r="E1843" s="52">
        <f>VLOOKUP(D1843,'스테이지별 난이도 설정'!B:C,2,0)</f>
        <v>147.20000000000101</v>
      </c>
      <c r="F1843" t="str">
        <f t="shared" si="87"/>
        <v>유니크</v>
      </c>
      <c r="G1843">
        <f t="shared" si="85"/>
        <v>6</v>
      </c>
      <c r="H1843">
        <f>VLOOKUP($F1843,'(참고)타워 스텟 가치'!$B$2:$L$6,H$2,0)+(VLOOKUP($F1843,'(참고)타워 스텟 가치'!$B$2:$L$6,H$2,0)*$E1843)</f>
        <v>3751.3125000000255</v>
      </c>
      <c r="I1843">
        <f>VLOOKUP($F1843,'(참고)타워 스텟 가치'!$B$2:$L$6,I$2,0)+(VLOOKUP($F1843,'(참고)타워 스텟 가치'!$B$2:$L$6,I$2,0)*$E1843)</f>
        <v>750.26250000000516</v>
      </c>
      <c r="J1843">
        <f>VLOOKUP($F1843,'(참고)타워 스텟 가치'!$B$2:$L$6,J$2,0)+(VLOOKUP($F1843,'(참고)타워 스텟 가치'!$B$2:$L$6,J$2,0)*$E1843)</f>
        <v>741000.00000000501</v>
      </c>
      <c r="K1843">
        <f>VLOOKUP($F1843,'(참고)타워 스텟 가치'!$B$2:$L$6,K$2,0)+(VLOOKUP($F1843,'(참고)타워 스텟 가치'!$B$2:$L$6,K$2,0)*$E1843)</f>
        <v>15005.250000000102</v>
      </c>
      <c r="L1843">
        <f>VLOOKUP($F1843,'(참고)타워 스텟 가치'!$B$2:$L$6,L$2,0)+(VLOOKUP($F1843,'(참고)타워 스텟 가치'!$B$2:$L$6,L$2,0)*$E1843)</f>
        <v>250.08750000000171</v>
      </c>
      <c r="M1843">
        <f>VLOOKUP($F1843,'(참고)타워 스텟 가치'!$B$2:$L$6,M$2,0)+(VLOOKUP($F1843,'(참고)타워 스텟 가치'!$B$2:$L$6,M$2,0)*$E1843)</f>
        <v>44.460000000000299</v>
      </c>
      <c r="N1843">
        <f>VLOOKUP($F1843,'(참고)타워 스텟 가치'!$B$2:$L$6,N$2,0)+(VLOOKUP($F1843,'(참고)타워 스텟 가치'!$B$2:$L$6,N$2,0)*$E1843)</f>
        <v>0</v>
      </c>
      <c r="O1843">
        <f>VLOOKUP($F1843,'(참고)타워 스텟 가치'!$B$2:$L$6,O$2,0)+(VLOOKUP($F1843,'(참고)타워 스텟 가치'!$B$2:$L$6,O$2,0)*$E1843)</f>
        <v>0</v>
      </c>
      <c r="P1843">
        <f>VLOOKUP($F1843,'(참고)타워 스텟 가치'!$B$2:$L$6,P$2,0)+(VLOOKUP($F1843,'(참고)타워 스텟 가치'!$B$2:$L$6,P$2,0)*$E1843)</f>
        <v>148.20000000000101</v>
      </c>
      <c r="Q1843">
        <f>SUM('스테이지별 몬스터 스텟'!H1843*'(참고)타워 스텟 가치'!$Q$17,'스테이지별 몬스터 스텟'!I1843*'(참고)타워 스텟 가치'!$R$17,'스테이지별 몬스터 스텟'!J1843*'(참고)타워 스텟 가치'!$S$17,'스테이지별 몬스터 스텟'!K1843*'(참고)타워 스텟 가치'!$T$17,'스테이지별 몬스터 스텟'!L1843*'(참고)타워 스텟 가치'!$U$17,'스테이지별 몬스터 스텟'!M1843*'(참고)타워 스텟 가치'!$V$17,'스테이지별 몬스터 스텟'!N1843*'(참고)타워 스텟 가치'!$W$17,'스테이지별 몬스터 스텟'!O1843*'(참고)타워 스텟 가치'!$X$17,'스테이지별 몬스터 스텟'!P1843*'(참고)타워 스텟 가치'!$Y$17)</f>
        <v>1150979.5537500076</v>
      </c>
      <c r="R1843">
        <v>1</v>
      </c>
      <c r="S1843">
        <f>VLOOKUP($F1843,'(참고)타워 스텟 가치'!$B$7:$L$11,S$2,0)+(VLOOKUP($F1843,'(참고)타워 스텟 가치'!$B$7:$L$11,S$2,0)*$E1843)</f>
        <v>1250.4375000000086</v>
      </c>
      <c r="T1843">
        <f>VLOOKUP($F1843,'(참고)타워 스텟 가치'!$B$7:$L$11,T$2,0)+(VLOOKUP($F1843,'(참고)타워 스텟 가치'!$B$7:$L$11,T$2,0)*$E1843)</f>
        <v>2250.7875000000154</v>
      </c>
      <c r="U1843">
        <f>VLOOKUP($F1843,'(참고)타워 스텟 가치'!$B$7:$L$11,U$2,0)+(VLOOKUP($F1843,'(참고)타워 스텟 가치'!$B$7:$L$11,U$2,0)*$E1843)</f>
        <v>741000.00000000501</v>
      </c>
      <c r="V1843">
        <f>VLOOKUP($F1843,'(참고)타워 스텟 가치'!$B$7:$L$11,V$2,0)+(VLOOKUP($F1843,'(참고)타워 스텟 가치'!$B$7:$L$11,V$2,0)*$E1843)</f>
        <v>15005.250000000102</v>
      </c>
      <c r="W1843">
        <f>VLOOKUP($F1843,'(참고)타워 스텟 가치'!$B$7:$L$11,W$2,0)+(VLOOKUP($F1843,'(참고)타워 스텟 가치'!$B$7:$L$11,W$2,0)*$E1843)</f>
        <v>250.08750000000171</v>
      </c>
      <c r="X1843">
        <f>VLOOKUP($F1843,'(참고)타워 스텟 가치'!$B$7:$L$11,X$2,0)+(VLOOKUP($F1843,'(참고)타워 스텟 가치'!$B$7:$L$11,X$2,0)*$E1843)</f>
        <v>44.460000000000299</v>
      </c>
      <c r="Y1843">
        <f>VLOOKUP($F1843,'(참고)타워 스텟 가치'!$B$7:$L$11,Y$2,0)+(VLOOKUP($F1843,'(참고)타워 스텟 가치'!$B$7:$L$11,Y$2,0)*$E1843)</f>
        <v>0</v>
      </c>
      <c r="Z1843">
        <f>VLOOKUP($F1843,'(참고)타워 스텟 가치'!$B$7:$L$11,Z$2,0)+(VLOOKUP($F1843,'(참고)타워 스텟 가치'!$B$7:$L$11,Z$2,0)*$E1843)</f>
        <v>0</v>
      </c>
      <c r="AA1843">
        <f>VLOOKUP($F1843,'(참고)타워 스텟 가치'!$B$7:$L$11,AA$2,0)+(VLOOKUP($F1843,'(참고)타워 스텟 가치'!$B$7:$L$11,AA$2,0)*$E1843)</f>
        <v>148.20000000000101</v>
      </c>
      <c r="AB1843">
        <f>SUM('스테이지별 몬스터 스텟'!S1843*'(참고)타워 스텟 가치'!$Q$17,'스테이지별 몬스터 스텟'!T1843*'(참고)타워 스텟 가치'!$R$17,'스테이지별 몬스터 스텟'!U1843*'(참고)타워 스텟 가치'!$S$17,'스테이지별 몬스터 스텟'!V1843*'(참고)타워 스텟 가치'!$T$17,'스테이지별 몬스터 스텟'!W1843*'(참고)타워 스텟 가치'!$U$17,'스테이지별 몬스터 스텟'!X1843*'(참고)타워 스텟 가치'!$V$17,'스테이지별 몬스터 스텟'!Y1843*'(참고)타워 스텟 가치'!$W$17,'스테이지별 몬스터 스텟'!Z1843*'(참고)타워 스텟 가치'!$X$17,'스테이지별 몬스터 스텟'!AA1843*'(참고)타워 스텟 가치'!$Y$17)</f>
        <v>1148228.5912500077</v>
      </c>
      <c r="AC1843">
        <v>2</v>
      </c>
      <c r="AD1843">
        <f>VLOOKUP($F1843,'(참고)타워 스텟 가치'!$B$12:$L$16,AD$2,0)+(VLOOKUP($F1843,'(참고)타워 스텟 가치'!$B$12:$L$16,AD$2,0)*$E1843)</f>
        <v>1250.4375000000086</v>
      </c>
      <c r="AE1843">
        <f>VLOOKUP($F1843,'(참고)타워 스텟 가치'!$B$12:$L$16,AE$2,0)+(VLOOKUP($F1843,'(참고)타워 스텟 가치'!$B$12:$L$16,AE$2,0)*$E1843)</f>
        <v>1500.5250000000103</v>
      </c>
      <c r="AF1843">
        <f>VLOOKUP($F1843,'(참고)타워 스텟 가치'!$B$12:$L$16,AF$2,0)+(VLOOKUP($F1843,'(참고)타워 스텟 가치'!$B$12:$L$16,AF$2,0)*$E1843)</f>
        <v>741000.00000000501</v>
      </c>
      <c r="AG1843">
        <f>VLOOKUP($F1843,'(참고)타워 스텟 가치'!$B$12:$L$16,AG$2,0)+(VLOOKUP($F1843,'(참고)타워 스텟 가치'!$B$12:$L$16,AG$2,0)*$E1843)</f>
        <v>7502.6250000000509</v>
      </c>
      <c r="AH1843">
        <f>VLOOKUP($F1843,'(참고)타워 스텟 가치'!$B$12:$L$16,AH$2,0)+(VLOOKUP($F1843,'(참고)타워 스텟 가치'!$B$12:$L$16,AH$2,0)*$E1843)</f>
        <v>250.08750000000171</v>
      </c>
      <c r="AI1843">
        <f>VLOOKUP($F1843,'(참고)타워 스텟 가치'!$B$12:$L$16,AI$2,0)+(VLOOKUP($F1843,'(참고)타워 스텟 가치'!$B$12:$L$16,AI$2,0)*$E1843)</f>
        <v>44.460000000000299</v>
      </c>
      <c r="AJ1843">
        <f>VLOOKUP($F1843,'(참고)타워 스텟 가치'!$B$12:$L$16,AJ$2,0)+(VLOOKUP($F1843,'(참고)타워 스텟 가치'!$B$12:$L$16,AJ$2,0)*$E1843)</f>
        <v>0</v>
      </c>
      <c r="AK1843">
        <f>VLOOKUP($F1843,'(참고)타워 스텟 가치'!$B$12:$L$16,AK$2,0)+(VLOOKUP($F1843,'(참고)타워 스텟 가치'!$B$12:$L$16,AK$2,0)*$E1843)</f>
        <v>0</v>
      </c>
      <c r="AL1843">
        <f>VLOOKUP($F1843,'(참고)타워 스텟 가치'!$B$12:$L$16,AL$2,0)+(VLOOKUP($F1843,'(참고)타워 스텟 가치'!$B$12:$L$16,AL$2,0)*$E1843)</f>
        <v>296.40000000000202</v>
      </c>
      <c r="AM1843">
        <f>SUM('스테이지별 몬스터 스텟'!AD1843*'(참고)타워 스텟 가치'!$Q$17,'스테이지별 몬스터 스텟'!AE1843*'(참고)타워 스텟 가치'!$R$17,'스테이지별 몬스터 스텟'!AF1843*'(참고)타워 스텟 가치'!$S$17,'스테이지별 몬스터 스텟'!AG1843*'(참고)타워 스텟 가치'!$T$17,'스테이지별 몬스터 스텟'!AH1843*'(참고)타워 스텟 가치'!$U$17,'스테이지별 몬스터 스텟'!AI1843*'(참고)타워 스텟 가치'!$V$17,'스테이지별 몬스터 스텟'!AJ1843*'(참고)타워 스텟 가치'!$W$17,'스테이지별 몬스터 스텟'!AK1843*'(참고)타워 스텟 가치'!$X$17,'스테이지별 몬스터 스텟'!AL1843*'(참고)타워 스텟 가치'!$Y$17)</f>
        <v>1132394.3475000076</v>
      </c>
      <c r="AN1843">
        <v>3</v>
      </c>
    </row>
    <row r="1844" spans="3:40" x14ac:dyDescent="0.3">
      <c r="C1844">
        <v>5</v>
      </c>
      <c r="D1844">
        <f t="shared" si="86"/>
        <v>368</v>
      </c>
      <c r="E1844" s="52">
        <f>VLOOKUP(D1844,'스테이지별 난이도 설정'!B:C,2,0)</f>
        <v>147.20000000000101</v>
      </c>
      <c r="F1844" t="str">
        <f t="shared" si="87"/>
        <v>스페셜</v>
      </c>
      <c r="G1844">
        <f t="shared" si="85"/>
        <v>6</v>
      </c>
      <c r="H1844">
        <f>VLOOKUP($F1844,'(참고)타워 스텟 가치'!$B$2:$L$6,H$2,0)+(VLOOKUP($F1844,'(참고)타워 스텟 가치'!$B$2:$L$6,H$2,0)*$E1844)</f>
        <v>5626.9687500000382</v>
      </c>
      <c r="I1844">
        <f>VLOOKUP($F1844,'(참고)타워 스텟 가치'!$B$2:$L$6,I$2,0)+(VLOOKUP($F1844,'(참고)타워 스텟 가치'!$B$2:$L$6,I$2,0)*$E1844)</f>
        <v>1125.3937500000077</v>
      </c>
      <c r="J1844">
        <f>VLOOKUP($F1844,'(참고)타워 스텟 가치'!$B$2:$L$6,J$2,0)+(VLOOKUP($F1844,'(참고)타워 스텟 가치'!$B$2:$L$6,J$2,0)*$E1844)</f>
        <v>741000.00000000501</v>
      </c>
      <c r="K1844">
        <f>VLOOKUP($F1844,'(참고)타워 스텟 가치'!$B$2:$L$6,K$2,0)+(VLOOKUP($F1844,'(참고)타워 스텟 가치'!$B$2:$L$6,K$2,0)*$E1844)</f>
        <v>22507.875000000153</v>
      </c>
      <c r="L1844">
        <f>VLOOKUP($F1844,'(참고)타워 스텟 가치'!$B$2:$L$6,L$2,0)+(VLOOKUP($F1844,'(참고)타워 스텟 가치'!$B$2:$L$6,L$2,0)*$E1844)</f>
        <v>375.13125000000258</v>
      </c>
      <c r="M1844">
        <f>VLOOKUP($F1844,'(참고)타워 스텟 가치'!$B$2:$L$6,M$2,0)+(VLOOKUP($F1844,'(참고)타워 스텟 가치'!$B$2:$L$6,M$2,0)*$E1844)</f>
        <v>44.460000000000299</v>
      </c>
      <c r="N1844">
        <f>VLOOKUP($F1844,'(참고)타워 스텟 가치'!$B$2:$L$6,N$2,0)+(VLOOKUP($F1844,'(참고)타워 스텟 가치'!$B$2:$L$6,N$2,0)*$E1844)</f>
        <v>0</v>
      </c>
      <c r="O1844">
        <f>VLOOKUP($F1844,'(참고)타워 스텟 가치'!$B$2:$L$6,O$2,0)+(VLOOKUP($F1844,'(참고)타워 스텟 가치'!$B$2:$L$6,O$2,0)*$E1844)</f>
        <v>0</v>
      </c>
      <c r="P1844">
        <f>VLOOKUP($F1844,'(참고)타워 스텟 가치'!$B$2:$L$6,P$2,0)+(VLOOKUP($F1844,'(참고)타워 스텟 가치'!$B$2:$L$6,P$2,0)*$E1844)</f>
        <v>148.20000000000101</v>
      </c>
      <c r="Q1844">
        <f>SUM('스테이지별 몬스터 스텟'!H1844*'(참고)타워 스텟 가치'!$Q$17,'스테이지별 몬스터 스텟'!I1844*'(참고)타워 스텟 가치'!$R$17,'스테이지별 몬스터 스텟'!J1844*'(참고)타워 스텟 가치'!$S$17,'스테이지별 몬스터 스텟'!K1844*'(참고)타워 스텟 가치'!$T$17,'스테이지별 몬스터 스텟'!L1844*'(참고)타워 스텟 가치'!$U$17,'스테이지별 몬스터 스텟'!M1844*'(참고)타워 스텟 가치'!$V$17,'스테이지별 몬스터 스텟'!N1844*'(참고)타워 스텟 가치'!$W$17,'스테이지별 몬스터 스텟'!O1844*'(참고)타워 스텟 가치'!$X$17,'스테이지별 몬스터 스텟'!P1844*'(참고)타워 스텟 가치'!$Y$17)</f>
        <v>1170548.9006250077</v>
      </c>
      <c r="R1844">
        <v>1</v>
      </c>
      <c r="S1844">
        <f>VLOOKUP($F1844,'(참고)타워 스텟 가치'!$B$7:$L$11,S$2,0)+(VLOOKUP($F1844,'(참고)타워 스텟 가치'!$B$7:$L$11,S$2,0)*$E1844)</f>
        <v>1875.6562500000127</v>
      </c>
      <c r="T1844">
        <f>VLOOKUP($F1844,'(참고)타워 스텟 가치'!$B$7:$L$11,T$2,0)+(VLOOKUP($F1844,'(참고)타워 스텟 가치'!$B$7:$L$11,T$2,0)*$E1844)</f>
        <v>3376.1812500000228</v>
      </c>
      <c r="U1844">
        <f>VLOOKUP($F1844,'(참고)타워 스텟 가치'!$B$7:$L$11,U$2,0)+(VLOOKUP($F1844,'(참고)타워 스텟 가치'!$B$7:$L$11,U$2,0)*$E1844)</f>
        <v>741000.00000000501</v>
      </c>
      <c r="V1844">
        <f>VLOOKUP($F1844,'(참고)타워 스텟 가치'!$B$7:$L$11,V$2,0)+(VLOOKUP($F1844,'(참고)타워 스텟 가치'!$B$7:$L$11,V$2,0)*$E1844)</f>
        <v>22507.875000000153</v>
      </c>
      <c r="W1844">
        <f>VLOOKUP($F1844,'(참고)타워 스텟 가치'!$B$7:$L$11,W$2,0)+(VLOOKUP($F1844,'(참고)타워 스텟 가치'!$B$7:$L$11,W$2,0)*$E1844)</f>
        <v>375.13125000000258</v>
      </c>
      <c r="X1844">
        <f>VLOOKUP($F1844,'(참고)타워 스텟 가치'!$B$7:$L$11,X$2,0)+(VLOOKUP($F1844,'(참고)타워 스텟 가치'!$B$7:$L$11,X$2,0)*$E1844)</f>
        <v>44.460000000000299</v>
      </c>
      <c r="Y1844">
        <f>VLOOKUP($F1844,'(참고)타워 스텟 가치'!$B$7:$L$11,Y$2,0)+(VLOOKUP($F1844,'(참고)타워 스텟 가치'!$B$7:$L$11,Y$2,0)*$E1844)</f>
        <v>0</v>
      </c>
      <c r="Z1844">
        <f>VLOOKUP($F1844,'(참고)타워 스텟 가치'!$B$7:$L$11,Z$2,0)+(VLOOKUP($F1844,'(참고)타워 스텟 가치'!$B$7:$L$11,Z$2,0)*$E1844)</f>
        <v>0</v>
      </c>
      <c r="AA1844">
        <f>VLOOKUP($F1844,'(참고)타워 스텟 가치'!$B$7:$L$11,AA$2,0)+(VLOOKUP($F1844,'(참고)타워 스텟 가치'!$B$7:$L$11,AA$2,0)*$E1844)</f>
        <v>148.20000000000101</v>
      </c>
      <c r="AB1844">
        <f>SUM('스테이지별 몬스터 스텟'!S1844*'(참고)타워 스텟 가치'!$Q$17,'스테이지별 몬스터 스텟'!T1844*'(참고)타워 스텟 가치'!$R$17,'스테이지별 몬스터 스텟'!U1844*'(참고)타워 스텟 가치'!$S$17,'스테이지별 몬스터 스텟'!V1844*'(참고)타워 스텟 가치'!$T$17,'스테이지별 몬스터 스텟'!W1844*'(참고)타워 스텟 가치'!$U$17,'스테이지별 몬스터 스텟'!X1844*'(참고)타워 스텟 가치'!$V$17,'스테이지별 몬스터 스텟'!Y1844*'(참고)타워 스텟 가치'!$W$17,'스테이지별 몬스터 스텟'!Z1844*'(참고)타워 스텟 가치'!$X$17,'스테이지별 몬스터 스텟'!AA1844*'(참고)타워 스텟 가치'!$Y$17)</f>
        <v>1166422.4568750076</v>
      </c>
      <c r="AC1844">
        <v>2</v>
      </c>
      <c r="AD1844">
        <f>VLOOKUP($F1844,'(참고)타워 스텟 가치'!$B$12:$L$16,AD$2,0)+(VLOOKUP($F1844,'(참고)타워 스텟 가치'!$B$12:$L$16,AD$2,0)*$E1844)</f>
        <v>1875.6562500000127</v>
      </c>
      <c r="AE1844">
        <f>VLOOKUP($F1844,'(참고)타워 스텟 가치'!$B$12:$L$16,AE$2,0)+(VLOOKUP($F1844,'(참고)타워 스텟 가치'!$B$12:$L$16,AE$2,0)*$E1844)</f>
        <v>2250.7875000000154</v>
      </c>
      <c r="AF1844">
        <f>VLOOKUP($F1844,'(참고)타워 스텟 가치'!$B$12:$L$16,AF$2,0)+(VLOOKUP($F1844,'(참고)타워 스텟 가치'!$B$12:$L$16,AF$2,0)*$E1844)</f>
        <v>741000.00000000501</v>
      </c>
      <c r="AG1844">
        <f>VLOOKUP($F1844,'(참고)타워 스텟 가치'!$B$12:$L$16,AG$2,0)+(VLOOKUP($F1844,'(참고)타워 스텟 가치'!$B$12:$L$16,AG$2,0)*$E1844)</f>
        <v>11253.937500000076</v>
      </c>
      <c r="AH1844">
        <f>VLOOKUP($F1844,'(참고)타워 스텟 가치'!$B$12:$L$16,AH$2,0)+(VLOOKUP($F1844,'(참고)타워 스텟 가치'!$B$12:$L$16,AH$2,0)*$E1844)</f>
        <v>375.13125000000258</v>
      </c>
      <c r="AI1844">
        <f>VLOOKUP($F1844,'(참고)타워 스텟 가치'!$B$12:$L$16,AI$2,0)+(VLOOKUP($F1844,'(참고)타워 스텟 가치'!$B$12:$L$16,AI$2,0)*$E1844)</f>
        <v>44.460000000000299</v>
      </c>
      <c r="AJ1844">
        <f>VLOOKUP($F1844,'(참고)타워 스텟 가치'!$B$12:$L$16,AJ$2,0)+(VLOOKUP($F1844,'(참고)타워 스텟 가치'!$B$12:$L$16,AJ$2,0)*$E1844)</f>
        <v>0</v>
      </c>
      <c r="AK1844">
        <f>VLOOKUP($F1844,'(참고)타워 스텟 가치'!$B$12:$L$16,AK$2,0)+(VLOOKUP($F1844,'(참고)타워 스텟 가치'!$B$12:$L$16,AK$2,0)*$E1844)</f>
        <v>0</v>
      </c>
      <c r="AL1844">
        <f>VLOOKUP($F1844,'(참고)타워 스텟 가치'!$B$12:$L$16,AL$2,0)+(VLOOKUP($F1844,'(참고)타워 스텟 가치'!$B$12:$L$16,AL$2,0)*$E1844)</f>
        <v>296.40000000000202</v>
      </c>
      <c r="AM1844">
        <f>SUM('스테이지별 몬스터 스텟'!AD1844*'(참고)타워 스텟 가치'!$Q$17,'스테이지별 몬스터 스텟'!AE1844*'(참고)타워 스텟 가치'!$R$17,'스테이지별 몬스터 스텟'!AF1844*'(참고)타워 스텟 가치'!$S$17,'스테이지별 몬스터 스텟'!AG1844*'(참고)타워 스텟 가치'!$T$17,'스테이지별 몬스터 스텟'!AH1844*'(참고)타워 스텟 가치'!$U$17,'스테이지별 몬스터 스텟'!AI1844*'(참고)타워 스텟 가치'!$V$17,'스테이지별 몬스터 스텟'!AJ1844*'(참고)타워 스텟 가치'!$W$17,'스테이지별 몬스터 스텟'!AK1844*'(참고)타워 스텟 가치'!$X$17,'스테이지별 몬스터 스텟'!AL1844*'(참고)타워 스텟 가치'!$Y$17)</f>
        <v>1142522.8912500078</v>
      </c>
      <c r="AN1844">
        <v>3</v>
      </c>
    </row>
    <row r="1845" spans="3:40" x14ac:dyDescent="0.3">
      <c r="C1845">
        <v>1</v>
      </c>
      <c r="D1845">
        <f t="shared" si="86"/>
        <v>369</v>
      </c>
      <c r="E1845" s="52">
        <f>VLOOKUP(D1845,'스테이지별 난이도 설정'!B:C,2,0)</f>
        <v>147.60000000000102</v>
      </c>
      <c r="F1845" t="str">
        <f t="shared" si="87"/>
        <v>일반</v>
      </c>
      <c r="G1845">
        <f t="shared" si="85"/>
        <v>6</v>
      </c>
      <c r="H1845">
        <f>VLOOKUP($F1845,'(참고)타워 스텟 가치'!$B$2:$L$6,H$2,0)+(VLOOKUP($F1845,'(참고)타워 스텟 가치'!$B$2:$L$6,H$2,0)*$E1845)</f>
        <v>1114.5000000000077</v>
      </c>
      <c r="I1845">
        <f>VLOOKUP($F1845,'(참고)타워 스텟 가치'!$B$2:$L$6,I$2,0)+(VLOOKUP($F1845,'(참고)타워 스텟 가치'!$B$2:$L$6,I$2,0)*$E1845)</f>
        <v>222.90000000000151</v>
      </c>
      <c r="J1845">
        <f>VLOOKUP($F1845,'(참고)타워 스텟 가치'!$B$2:$L$6,J$2,0)+(VLOOKUP($F1845,'(참고)타워 스텟 가치'!$B$2:$L$6,J$2,0)*$E1845)</f>
        <v>743000.00000000512</v>
      </c>
      <c r="K1845">
        <f>VLOOKUP($F1845,'(참고)타워 스텟 가치'!$B$2:$L$6,K$2,0)+(VLOOKUP($F1845,'(참고)타워 스텟 가치'!$B$2:$L$6,K$2,0)*$E1845)</f>
        <v>4458.0000000000309</v>
      </c>
      <c r="L1845">
        <f>VLOOKUP($F1845,'(참고)타워 스텟 가치'!$B$2:$L$6,L$2,0)+(VLOOKUP($F1845,'(참고)타워 스텟 가치'!$B$2:$L$6,L$2,0)*$E1845)</f>
        <v>74.300000000000509</v>
      </c>
      <c r="M1845">
        <f>VLOOKUP($F1845,'(참고)타워 스텟 가치'!$B$2:$L$6,M$2,0)+(VLOOKUP($F1845,'(참고)타워 스텟 가치'!$B$2:$L$6,M$2,0)*$E1845)</f>
        <v>44.580000000000304</v>
      </c>
      <c r="N1845">
        <f>VLOOKUP($F1845,'(참고)타워 스텟 가치'!$B$2:$L$6,N$2,0)+(VLOOKUP($F1845,'(참고)타워 스텟 가치'!$B$2:$L$6,N$2,0)*$E1845)</f>
        <v>0</v>
      </c>
      <c r="O1845">
        <f>VLOOKUP($F1845,'(참고)타워 스텟 가치'!$B$2:$L$6,O$2,0)+(VLOOKUP($F1845,'(참고)타워 스텟 가치'!$B$2:$L$6,O$2,0)*$E1845)</f>
        <v>0</v>
      </c>
      <c r="P1845">
        <f>VLOOKUP($F1845,'(참고)타워 스텟 가치'!$B$2:$L$6,P$2,0)+(VLOOKUP($F1845,'(참고)타워 스텟 가치'!$B$2:$L$6,P$2,0)*$E1845)</f>
        <v>104.02000000000071</v>
      </c>
      <c r="Q1845">
        <f>SUM('스테이지별 몬스터 스텟'!H1845*'(참고)타워 스텟 가치'!$Q$17,'스테이지별 몬스터 스텟'!I1845*'(참고)타워 스텟 가치'!$R$17,'스테이지별 몬스터 스텟'!J1845*'(참고)타워 스텟 가치'!$S$17,'스테이지별 몬스터 스텟'!K1845*'(참고)타워 스텟 가치'!$T$17,'스테이지별 몬스터 스텟'!L1845*'(참고)타워 스텟 가치'!$U$17,'스테이지별 몬스터 스텟'!M1845*'(참고)타워 스텟 가치'!$V$17,'스테이지별 몬스터 스텟'!N1845*'(참고)타워 스텟 가치'!$W$17,'스테이지별 몬스터 스텟'!O1845*'(참고)타워 스텟 가치'!$X$17,'스테이지별 몬스터 스텟'!P1845*'(참고)타워 스텟 가치'!$Y$17)</f>
        <v>1126380.570000008</v>
      </c>
      <c r="R1845">
        <v>1</v>
      </c>
      <c r="S1845">
        <f>VLOOKUP($F1845,'(참고)타워 스텟 가치'!$B$7:$L$11,S$2,0)+(VLOOKUP($F1845,'(참고)타워 스텟 가치'!$B$7:$L$11,S$2,0)*$E1845)</f>
        <v>371.50000000000256</v>
      </c>
      <c r="T1845">
        <f>VLOOKUP($F1845,'(참고)타워 스텟 가치'!$B$7:$L$11,T$2,0)+(VLOOKUP($F1845,'(참고)타워 스텟 가치'!$B$7:$L$11,T$2,0)*$E1845)</f>
        <v>668.70000000000459</v>
      </c>
      <c r="U1845">
        <f>VLOOKUP($F1845,'(참고)타워 스텟 가치'!$B$7:$L$11,U$2,0)+(VLOOKUP($F1845,'(참고)타워 스텟 가치'!$B$7:$L$11,U$2,0)*$E1845)</f>
        <v>743000.00000000512</v>
      </c>
      <c r="V1845">
        <f>VLOOKUP($F1845,'(참고)타워 스텟 가치'!$B$7:$L$11,V$2,0)+(VLOOKUP($F1845,'(참고)타워 스텟 가치'!$B$7:$L$11,V$2,0)*$E1845)</f>
        <v>4458.0000000000309</v>
      </c>
      <c r="W1845">
        <f>VLOOKUP($F1845,'(참고)타워 스텟 가치'!$B$7:$L$11,W$2,0)+(VLOOKUP($F1845,'(참고)타워 스텟 가치'!$B$7:$L$11,W$2,0)*$E1845)</f>
        <v>74.300000000000509</v>
      </c>
      <c r="X1845">
        <f>VLOOKUP($F1845,'(참고)타워 스텟 가치'!$B$7:$L$11,X$2,0)+(VLOOKUP($F1845,'(참고)타워 스텟 가치'!$B$7:$L$11,X$2,0)*$E1845)</f>
        <v>44.580000000000304</v>
      </c>
      <c r="Y1845">
        <f>VLOOKUP($F1845,'(참고)타워 스텟 가치'!$B$7:$L$11,Y$2,0)+(VLOOKUP($F1845,'(참고)타워 스텟 가치'!$B$7:$L$11,Y$2,0)*$E1845)</f>
        <v>0</v>
      </c>
      <c r="Z1845">
        <f>VLOOKUP($F1845,'(참고)타워 스텟 가치'!$B$7:$L$11,Z$2,0)+(VLOOKUP($F1845,'(참고)타워 스텟 가치'!$B$7:$L$11,Z$2,0)*$E1845)</f>
        <v>0</v>
      </c>
      <c r="AA1845">
        <f>VLOOKUP($F1845,'(참고)타워 스텟 가치'!$B$7:$L$11,AA$2,0)+(VLOOKUP($F1845,'(참고)타워 스텟 가치'!$B$7:$L$11,AA$2,0)*$E1845)</f>
        <v>104.02000000000071</v>
      </c>
      <c r="AB1845">
        <f>SUM('스테이지별 몬스터 스텟'!S1845*'(참고)타워 스텟 가치'!$Q$17,'스테이지별 몬스터 스텟'!T1845*'(참고)타워 스텟 가치'!$R$17,'스테이지별 몬스터 스텟'!U1845*'(참고)타워 스텟 가치'!$S$17,'스테이지별 몬스터 스텟'!V1845*'(참고)타워 스텟 가치'!$T$17,'스테이지별 몬스터 스텟'!W1845*'(참고)타워 스텟 가치'!$U$17,'스테이지별 몬스터 스텟'!X1845*'(참고)타워 스텟 가치'!$V$17,'스테이지별 몬스터 스텟'!Y1845*'(참고)타워 스텟 가치'!$W$17,'스테이지별 몬스터 스텟'!Z1845*'(참고)타워 스텟 가치'!$X$17,'스테이지별 몬스터 스텟'!AA1845*'(참고)타워 스텟 가치'!$Y$17)</f>
        <v>1125563.2700000079</v>
      </c>
      <c r="AC1845">
        <v>2</v>
      </c>
      <c r="AD1845">
        <f>VLOOKUP($F1845,'(참고)타워 스텟 가치'!$B$12:$L$16,AD$2,0)+(VLOOKUP($F1845,'(참고)타워 스텟 가치'!$B$12:$L$16,AD$2,0)*$E1845)</f>
        <v>371.50000000000256</v>
      </c>
      <c r="AE1845">
        <f>VLOOKUP($F1845,'(참고)타워 스텟 가치'!$B$12:$L$16,AE$2,0)+(VLOOKUP($F1845,'(참고)타워 스텟 가치'!$B$12:$L$16,AE$2,0)*$E1845)</f>
        <v>445.80000000000302</v>
      </c>
      <c r="AF1845">
        <f>VLOOKUP($F1845,'(참고)타워 스텟 가치'!$B$12:$L$16,AF$2,0)+(VLOOKUP($F1845,'(참고)타워 스텟 가치'!$B$12:$L$16,AF$2,0)*$E1845)</f>
        <v>743000.00000000512</v>
      </c>
      <c r="AG1845">
        <f>VLOOKUP($F1845,'(참고)타워 스텟 가치'!$B$12:$L$16,AG$2,0)+(VLOOKUP($F1845,'(참고)타워 스텟 가치'!$B$12:$L$16,AG$2,0)*$E1845)</f>
        <v>2229.0000000000155</v>
      </c>
      <c r="AH1845">
        <f>VLOOKUP($F1845,'(참고)타워 스텟 가치'!$B$12:$L$16,AH$2,0)+(VLOOKUP($F1845,'(참고)타워 스텟 가치'!$B$12:$L$16,AH$2,0)*$E1845)</f>
        <v>74.300000000000509</v>
      </c>
      <c r="AI1845">
        <f>VLOOKUP($F1845,'(참고)타워 스텟 가치'!$B$12:$L$16,AI$2,0)+(VLOOKUP($F1845,'(참고)타워 스텟 가치'!$B$12:$L$16,AI$2,0)*$E1845)</f>
        <v>44.580000000000304</v>
      </c>
      <c r="AJ1845">
        <f>VLOOKUP($F1845,'(참고)타워 스텟 가치'!$B$12:$L$16,AJ$2,0)+(VLOOKUP($F1845,'(참고)타워 스텟 가치'!$B$12:$L$16,AJ$2,0)*$E1845)</f>
        <v>0</v>
      </c>
      <c r="AK1845">
        <f>VLOOKUP($F1845,'(참고)타워 스텟 가치'!$B$12:$L$16,AK$2,0)+(VLOOKUP($F1845,'(참고)타워 스텟 가치'!$B$12:$L$16,AK$2,0)*$E1845)</f>
        <v>0</v>
      </c>
      <c r="AL1845">
        <f>VLOOKUP($F1845,'(참고)타워 스텟 가치'!$B$12:$L$16,AL$2,0)+(VLOOKUP($F1845,'(참고)타워 스텟 가치'!$B$12:$L$16,AL$2,0)*$E1845)</f>
        <v>208.04000000000141</v>
      </c>
      <c r="AM1845">
        <f>SUM('스테이지별 몬스터 스텟'!AD1845*'(참고)타워 스텟 가치'!$Q$17,'스테이지별 몬스터 스텟'!AE1845*'(참고)타워 스텟 가치'!$R$17,'스테이지별 몬스터 스텟'!AF1845*'(참고)타워 스텟 가치'!$S$17,'스테이지별 몬스터 스텟'!AG1845*'(참고)타워 스텟 가치'!$T$17,'스테이지별 몬스터 스텟'!AH1845*'(참고)타워 스텟 가치'!$U$17,'스테이지별 몬스터 스텟'!AI1845*'(참고)타워 스텟 가치'!$V$17,'스테이지별 몬스터 스텟'!AJ1845*'(참고)타워 스텟 가치'!$W$17,'스테이지별 몬스터 스텟'!AK1845*'(참고)타워 스텟 가치'!$X$17,'스테이지별 몬스터 스텟'!AL1845*'(참고)타워 스텟 가치'!$Y$17)</f>
        <v>1120978.9600000079</v>
      </c>
      <c r="AN1845">
        <v>3</v>
      </c>
    </row>
    <row r="1846" spans="3:40" x14ac:dyDescent="0.3">
      <c r="C1846">
        <v>2</v>
      </c>
      <c r="D1846">
        <f t="shared" si="86"/>
        <v>369</v>
      </c>
      <c r="E1846" s="52">
        <f>VLOOKUP(D1846,'스테이지별 난이도 설정'!B:C,2,0)</f>
        <v>147.60000000000102</v>
      </c>
      <c r="F1846" t="str">
        <f t="shared" si="87"/>
        <v>레어</v>
      </c>
      <c r="G1846">
        <f t="shared" si="85"/>
        <v>6</v>
      </c>
      <c r="H1846">
        <f>VLOOKUP($F1846,'(참고)타워 스텟 가치'!$B$2:$L$6,H$2,0)+(VLOOKUP($F1846,'(참고)타워 스텟 가치'!$B$2:$L$6,H$2,0)*$E1846)</f>
        <v>1671.7500000000114</v>
      </c>
      <c r="I1846">
        <f>VLOOKUP($F1846,'(참고)타워 스텟 가치'!$B$2:$L$6,I$2,0)+(VLOOKUP($F1846,'(참고)타워 스텟 가치'!$B$2:$L$6,I$2,0)*$E1846)</f>
        <v>334.3500000000023</v>
      </c>
      <c r="J1846">
        <f>VLOOKUP($F1846,'(참고)타워 스텟 가치'!$B$2:$L$6,J$2,0)+(VLOOKUP($F1846,'(참고)타워 스텟 가치'!$B$2:$L$6,J$2,0)*$E1846)</f>
        <v>743000.00000000512</v>
      </c>
      <c r="K1846">
        <f>VLOOKUP($F1846,'(참고)타워 스텟 가치'!$B$2:$L$6,K$2,0)+(VLOOKUP($F1846,'(참고)타워 스텟 가치'!$B$2:$L$6,K$2,0)*$E1846)</f>
        <v>6687.0000000000455</v>
      </c>
      <c r="L1846">
        <f>VLOOKUP($F1846,'(참고)타워 스텟 가치'!$B$2:$L$6,L$2,0)+(VLOOKUP($F1846,'(참고)타워 스텟 가치'!$B$2:$L$6,L$2,0)*$E1846)</f>
        <v>111.45000000000076</v>
      </c>
      <c r="M1846">
        <f>VLOOKUP($F1846,'(참고)타워 스텟 가치'!$B$2:$L$6,M$2,0)+(VLOOKUP($F1846,'(참고)타워 스텟 가치'!$B$2:$L$6,M$2,0)*$E1846)</f>
        <v>44.580000000000304</v>
      </c>
      <c r="N1846">
        <f>VLOOKUP($F1846,'(참고)타워 스텟 가치'!$B$2:$L$6,N$2,0)+(VLOOKUP($F1846,'(참고)타워 스텟 가치'!$B$2:$L$6,N$2,0)*$E1846)</f>
        <v>0</v>
      </c>
      <c r="O1846">
        <f>VLOOKUP($F1846,'(참고)타워 스텟 가치'!$B$2:$L$6,O$2,0)+(VLOOKUP($F1846,'(참고)타워 스텟 가치'!$B$2:$L$6,O$2,0)*$E1846)</f>
        <v>0</v>
      </c>
      <c r="P1846">
        <f>VLOOKUP($F1846,'(참고)타워 스텟 가치'!$B$2:$L$6,P$2,0)+(VLOOKUP($F1846,'(참고)타워 스텟 가치'!$B$2:$L$6,P$2,0)*$E1846)</f>
        <v>104.02000000000071</v>
      </c>
      <c r="Q1846">
        <f>SUM('스테이지별 몬스터 스텟'!H1846*'(참고)타워 스텟 가치'!$Q$17,'스테이지별 몬스터 스텟'!I1846*'(참고)타워 스텟 가치'!$R$17,'스테이지별 몬스터 스텟'!J1846*'(참고)타워 스텟 가치'!$S$17,'스테이지별 몬스터 스텟'!K1846*'(참고)타워 스텟 가치'!$T$17,'스테이지별 몬스터 스텟'!L1846*'(참고)타워 스텟 가치'!$U$17,'스테이지별 몬스터 스텟'!M1846*'(참고)타워 스텟 가치'!$V$17,'스테이지별 몬스터 스텟'!N1846*'(참고)타워 스텟 가치'!$W$17,'스테이지별 몬스터 스텟'!O1846*'(참고)타워 스텟 가치'!$X$17,'스테이지별 몬스터 스텟'!P1846*'(참고)타워 스텟 가치'!$Y$17)</f>
        <v>1132194.5450000078</v>
      </c>
      <c r="R1846">
        <v>1</v>
      </c>
      <c r="S1846">
        <f>VLOOKUP($F1846,'(참고)타워 스텟 가치'!$B$7:$L$11,S$2,0)+(VLOOKUP($F1846,'(참고)타워 스텟 가치'!$B$7:$L$11,S$2,0)*$E1846)</f>
        <v>557.25000000000387</v>
      </c>
      <c r="T1846">
        <f>VLOOKUP($F1846,'(참고)타워 스텟 가치'!$B$7:$L$11,T$2,0)+(VLOOKUP($F1846,'(참고)타워 스텟 가치'!$B$7:$L$11,T$2,0)*$E1846)</f>
        <v>1003.0500000000069</v>
      </c>
      <c r="U1846">
        <f>VLOOKUP($F1846,'(참고)타워 스텟 가치'!$B$7:$L$11,U$2,0)+(VLOOKUP($F1846,'(참고)타워 스텟 가치'!$B$7:$L$11,U$2,0)*$E1846)</f>
        <v>743000.00000000512</v>
      </c>
      <c r="V1846">
        <f>VLOOKUP($F1846,'(참고)타워 스텟 가치'!$B$7:$L$11,V$2,0)+(VLOOKUP($F1846,'(참고)타워 스텟 가치'!$B$7:$L$11,V$2,0)*$E1846)</f>
        <v>6687.0000000000455</v>
      </c>
      <c r="W1846">
        <f>VLOOKUP($F1846,'(참고)타워 스텟 가치'!$B$7:$L$11,W$2,0)+(VLOOKUP($F1846,'(참고)타워 스텟 가치'!$B$7:$L$11,W$2,0)*$E1846)</f>
        <v>111.45000000000076</v>
      </c>
      <c r="X1846">
        <f>VLOOKUP($F1846,'(참고)타워 스텟 가치'!$B$7:$L$11,X$2,0)+(VLOOKUP($F1846,'(참고)타워 스텟 가치'!$B$7:$L$11,X$2,0)*$E1846)</f>
        <v>44.580000000000304</v>
      </c>
      <c r="Y1846">
        <f>VLOOKUP($F1846,'(참고)타워 스텟 가치'!$B$7:$L$11,Y$2,0)+(VLOOKUP($F1846,'(참고)타워 스텟 가치'!$B$7:$L$11,Y$2,0)*$E1846)</f>
        <v>0</v>
      </c>
      <c r="Z1846">
        <f>VLOOKUP($F1846,'(참고)타워 스텟 가치'!$B$7:$L$11,Z$2,0)+(VLOOKUP($F1846,'(참고)타워 스텟 가치'!$B$7:$L$11,Z$2,0)*$E1846)</f>
        <v>0</v>
      </c>
      <c r="AA1846">
        <f>VLOOKUP($F1846,'(참고)타워 스텟 가치'!$B$7:$L$11,AA$2,0)+(VLOOKUP($F1846,'(참고)타워 스텟 가치'!$B$7:$L$11,AA$2,0)*$E1846)</f>
        <v>104.02000000000071</v>
      </c>
      <c r="AB1846">
        <f>SUM('스테이지별 몬스터 스텟'!S1846*'(참고)타워 스텟 가치'!$Q$17,'스테이지별 몬스터 스텟'!T1846*'(참고)타워 스텟 가치'!$R$17,'스테이지별 몬스터 스텟'!U1846*'(참고)타워 스텟 가치'!$S$17,'스테이지별 몬스터 스텟'!V1846*'(참고)타워 스텟 가치'!$T$17,'스테이지별 몬스터 스텟'!W1846*'(참고)타워 스텟 가치'!$U$17,'스테이지별 몬스터 스텟'!X1846*'(참고)타워 스텟 가치'!$V$17,'스테이지별 몬스터 스텟'!Y1846*'(참고)타워 스텟 가치'!$W$17,'스테이지별 몬스터 스텟'!Z1846*'(참고)타워 스텟 가치'!$X$17,'스테이지별 몬스터 스텟'!AA1846*'(참고)타워 스텟 가치'!$Y$17)</f>
        <v>1130968.5950000077</v>
      </c>
      <c r="AC1846">
        <v>2</v>
      </c>
      <c r="AD1846">
        <f>VLOOKUP($F1846,'(참고)타워 스텟 가치'!$B$12:$L$16,AD$2,0)+(VLOOKUP($F1846,'(참고)타워 스텟 가치'!$B$12:$L$16,AD$2,0)*$E1846)</f>
        <v>557.25000000000387</v>
      </c>
      <c r="AE1846">
        <f>VLOOKUP($F1846,'(참고)타워 스텟 가치'!$B$12:$L$16,AE$2,0)+(VLOOKUP($F1846,'(참고)타워 스텟 가치'!$B$12:$L$16,AE$2,0)*$E1846)</f>
        <v>668.70000000000459</v>
      </c>
      <c r="AF1846">
        <f>VLOOKUP($F1846,'(참고)타워 스텟 가치'!$B$12:$L$16,AF$2,0)+(VLOOKUP($F1846,'(참고)타워 스텟 가치'!$B$12:$L$16,AF$2,0)*$E1846)</f>
        <v>743000.00000000512</v>
      </c>
      <c r="AG1846">
        <f>VLOOKUP($F1846,'(참고)타워 스텟 가치'!$B$12:$L$16,AG$2,0)+(VLOOKUP($F1846,'(참고)타워 스텟 가치'!$B$12:$L$16,AG$2,0)*$E1846)</f>
        <v>3343.5000000000227</v>
      </c>
      <c r="AH1846">
        <f>VLOOKUP($F1846,'(참고)타워 스텟 가치'!$B$12:$L$16,AH$2,0)+(VLOOKUP($F1846,'(참고)타워 스텟 가치'!$B$12:$L$16,AH$2,0)*$E1846)</f>
        <v>111.45000000000076</v>
      </c>
      <c r="AI1846">
        <f>VLOOKUP($F1846,'(참고)타워 스텟 가치'!$B$12:$L$16,AI$2,0)+(VLOOKUP($F1846,'(참고)타워 스텟 가치'!$B$12:$L$16,AI$2,0)*$E1846)</f>
        <v>44.580000000000304</v>
      </c>
      <c r="AJ1846">
        <f>VLOOKUP($F1846,'(참고)타워 스텟 가치'!$B$12:$L$16,AJ$2,0)+(VLOOKUP($F1846,'(참고)타워 스텟 가치'!$B$12:$L$16,AJ$2,0)*$E1846)</f>
        <v>0</v>
      </c>
      <c r="AK1846">
        <f>VLOOKUP($F1846,'(참고)타워 스텟 가치'!$B$12:$L$16,AK$2,0)+(VLOOKUP($F1846,'(참고)타워 스텟 가치'!$B$12:$L$16,AK$2,0)*$E1846)</f>
        <v>0</v>
      </c>
      <c r="AL1846">
        <f>VLOOKUP($F1846,'(참고)타워 스텟 가치'!$B$12:$L$16,AL$2,0)+(VLOOKUP($F1846,'(참고)타워 스텟 가치'!$B$12:$L$16,AL$2,0)*$E1846)</f>
        <v>208.04000000000141</v>
      </c>
      <c r="AM1846">
        <f>SUM('스테이지별 몬스터 스텟'!AD1846*'(참고)타워 스텟 가치'!$Q$17,'스테이지별 몬스터 스텟'!AE1846*'(참고)타워 스텟 가치'!$R$17,'스테이지별 몬스터 스텟'!AF1846*'(참고)타워 스텟 가치'!$S$17,'스테이지별 몬스터 스텟'!AG1846*'(참고)타워 스텟 가치'!$T$17,'스테이지별 몬스터 스텟'!AH1846*'(참고)타워 스텟 가치'!$U$17,'스테이지별 몬스터 스텟'!AI1846*'(참고)타워 스텟 가치'!$V$17,'스테이지별 몬스터 스텟'!AJ1846*'(참고)타워 스텟 가치'!$W$17,'스테이지별 몬스터 스텟'!AK1846*'(참고)타워 스텟 가치'!$X$17,'스테이지별 몬스터 스텟'!AL1846*'(참고)타워 스텟 가치'!$Y$17)</f>
        <v>1123988.1100000078</v>
      </c>
      <c r="AN1846">
        <v>3</v>
      </c>
    </row>
    <row r="1847" spans="3:40" x14ac:dyDescent="0.3">
      <c r="C1847">
        <v>3</v>
      </c>
      <c r="D1847">
        <f t="shared" si="86"/>
        <v>369</v>
      </c>
      <c r="E1847" s="52">
        <f>VLOOKUP(D1847,'스테이지별 난이도 설정'!B:C,2,0)</f>
        <v>147.60000000000102</v>
      </c>
      <c r="F1847" t="str">
        <f t="shared" si="87"/>
        <v>에픽</v>
      </c>
      <c r="G1847">
        <f t="shared" si="85"/>
        <v>6</v>
      </c>
      <c r="H1847">
        <f>VLOOKUP($F1847,'(참고)타워 스텟 가치'!$B$2:$L$6,H$2,0)+(VLOOKUP($F1847,'(참고)타워 스텟 가치'!$B$2:$L$6,H$2,0)*$E1847)</f>
        <v>2507.6250000000173</v>
      </c>
      <c r="I1847">
        <f>VLOOKUP($F1847,'(참고)타워 스텟 가치'!$B$2:$L$6,I$2,0)+(VLOOKUP($F1847,'(참고)타워 스텟 가치'!$B$2:$L$6,I$2,0)*$E1847)</f>
        <v>501.52500000000344</v>
      </c>
      <c r="J1847">
        <f>VLOOKUP($F1847,'(참고)타워 스텟 가치'!$B$2:$L$6,J$2,0)+(VLOOKUP($F1847,'(참고)타워 스텟 가치'!$B$2:$L$6,J$2,0)*$E1847)</f>
        <v>743000.00000000512</v>
      </c>
      <c r="K1847">
        <f>VLOOKUP($F1847,'(참고)타워 스텟 가치'!$B$2:$L$6,K$2,0)+(VLOOKUP($F1847,'(참고)타워 스텟 가치'!$B$2:$L$6,K$2,0)*$E1847)</f>
        <v>10030.500000000069</v>
      </c>
      <c r="L1847">
        <f>VLOOKUP($F1847,'(참고)타워 스텟 가치'!$B$2:$L$6,L$2,0)+(VLOOKUP($F1847,'(참고)타워 스텟 가치'!$B$2:$L$6,L$2,0)*$E1847)</f>
        <v>167.17500000000115</v>
      </c>
      <c r="M1847">
        <f>VLOOKUP($F1847,'(참고)타워 스텟 가치'!$B$2:$L$6,M$2,0)+(VLOOKUP($F1847,'(참고)타워 스텟 가치'!$B$2:$L$6,M$2,0)*$E1847)</f>
        <v>44.580000000000304</v>
      </c>
      <c r="N1847">
        <f>VLOOKUP($F1847,'(참고)타워 스텟 가치'!$B$2:$L$6,N$2,0)+(VLOOKUP($F1847,'(참고)타워 스텟 가치'!$B$2:$L$6,N$2,0)*$E1847)</f>
        <v>0</v>
      </c>
      <c r="O1847">
        <f>VLOOKUP($F1847,'(참고)타워 스텟 가치'!$B$2:$L$6,O$2,0)+(VLOOKUP($F1847,'(참고)타워 스텟 가치'!$B$2:$L$6,O$2,0)*$E1847)</f>
        <v>0</v>
      </c>
      <c r="P1847">
        <f>VLOOKUP($F1847,'(참고)타워 스텟 가치'!$B$2:$L$6,P$2,0)+(VLOOKUP($F1847,'(참고)타워 스텟 가치'!$B$2:$L$6,P$2,0)*$E1847)</f>
        <v>104.02000000000071</v>
      </c>
      <c r="Q1847">
        <f>SUM('스테이지별 몬스터 스텟'!H1847*'(참고)타워 스텟 가치'!$Q$17,'스테이지별 몬스터 스텟'!I1847*'(참고)타워 스텟 가치'!$R$17,'스테이지별 몬스터 스텟'!J1847*'(참고)타워 스텟 가치'!$S$17,'스테이지별 몬스터 스텟'!K1847*'(참고)타워 스텟 가치'!$T$17,'스테이지별 몬스터 스텟'!L1847*'(참고)타워 스텟 가치'!$U$17,'스테이지별 몬스터 스텟'!M1847*'(참고)타워 스텟 가치'!$V$17,'스테이지별 몬스터 스텟'!N1847*'(참고)타워 스텟 가치'!$W$17,'스테이지별 몬스터 스텟'!O1847*'(참고)타워 스텟 가치'!$X$17,'스테이지별 몬스터 스텟'!P1847*'(참고)타워 스텟 가치'!$Y$17)</f>
        <v>1140915.5075000082</v>
      </c>
      <c r="R1847">
        <v>1</v>
      </c>
      <c r="S1847">
        <f>VLOOKUP($F1847,'(참고)타워 스텟 가치'!$B$7:$L$11,S$2,0)+(VLOOKUP($F1847,'(참고)타워 스텟 가치'!$B$7:$L$11,S$2,0)*$E1847)</f>
        <v>835.87500000000568</v>
      </c>
      <c r="T1847">
        <f>VLOOKUP($F1847,'(참고)타워 스텟 가치'!$B$7:$L$11,T$2,0)+(VLOOKUP($F1847,'(참고)타워 스텟 가치'!$B$7:$L$11,T$2,0)*$E1847)</f>
        <v>1504.5750000000103</v>
      </c>
      <c r="U1847">
        <f>VLOOKUP($F1847,'(참고)타워 스텟 가치'!$B$7:$L$11,U$2,0)+(VLOOKUP($F1847,'(참고)타워 스텟 가치'!$B$7:$L$11,U$2,0)*$E1847)</f>
        <v>743000.00000000512</v>
      </c>
      <c r="V1847">
        <f>VLOOKUP($F1847,'(참고)타워 스텟 가치'!$B$7:$L$11,V$2,0)+(VLOOKUP($F1847,'(참고)타워 스텟 가치'!$B$7:$L$11,V$2,0)*$E1847)</f>
        <v>10030.500000000069</v>
      </c>
      <c r="W1847">
        <f>VLOOKUP($F1847,'(참고)타워 스텟 가치'!$B$7:$L$11,W$2,0)+(VLOOKUP($F1847,'(참고)타워 스텟 가치'!$B$7:$L$11,W$2,0)*$E1847)</f>
        <v>167.17500000000115</v>
      </c>
      <c r="X1847">
        <f>VLOOKUP($F1847,'(참고)타워 스텟 가치'!$B$7:$L$11,X$2,0)+(VLOOKUP($F1847,'(참고)타워 스텟 가치'!$B$7:$L$11,X$2,0)*$E1847)</f>
        <v>44.580000000000304</v>
      </c>
      <c r="Y1847">
        <f>VLOOKUP($F1847,'(참고)타워 스텟 가치'!$B$7:$L$11,Y$2,0)+(VLOOKUP($F1847,'(참고)타워 스텟 가치'!$B$7:$L$11,Y$2,0)*$E1847)</f>
        <v>0</v>
      </c>
      <c r="Z1847">
        <f>VLOOKUP($F1847,'(참고)타워 스텟 가치'!$B$7:$L$11,Z$2,0)+(VLOOKUP($F1847,'(참고)타워 스텟 가치'!$B$7:$L$11,Z$2,0)*$E1847)</f>
        <v>0</v>
      </c>
      <c r="AA1847">
        <f>VLOOKUP($F1847,'(참고)타워 스텟 가치'!$B$7:$L$11,AA$2,0)+(VLOOKUP($F1847,'(참고)타워 스텟 가치'!$B$7:$L$11,AA$2,0)*$E1847)</f>
        <v>104.02000000000071</v>
      </c>
      <c r="AB1847">
        <f>SUM('스테이지별 몬스터 스텟'!S1847*'(참고)타워 스텟 가치'!$Q$17,'스테이지별 몬스터 스텟'!T1847*'(참고)타워 스텟 가치'!$R$17,'스테이지별 몬스터 스텟'!U1847*'(참고)타워 스텟 가치'!$S$17,'스테이지별 몬스터 스텟'!V1847*'(참고)타워 스텟 가치'!$T$17,'스테이지별 몬스터 스텟'!W1847*'(참고)타워 스텟 가치'!$U$17,'스테이지별 몬스터 스텟'!X1847*'(참고)타워 스텟 가치'!$V$17,'스테이지별 몬스터 스텟'!Y1847*'(참고)타워 스텟 가치'!$W$17,'스테이지별 몬스터 스텟'!Z1847*'(참고)타워 스텟 가치'!$X$17,'스테이지별 몬스터 스텟'!AA1847*'(참고)타워 스텟 가치'!$Y$17)</f>
        <v>1139076.5825000082</v>
      </c>
      <c r="AC1847">
        <v>2</v>
      </c>
      <c r="AD1847">
        <f>VLOOKUP($F1847,'(참고)타워 스텟 가치'!$B$12:$L$16,AD$2,0)+(VLOOKUP($F1847,'(참고)타워 스텟 가치'!$B$12:$L$16,AD$2,0)*$E1847)</f>
        <v>835.87500000000568</v>
      </c>
      <c r="AE1847">
        <f>VLOOKUP($F1847,'(참고)타워 스텟 가치'!$B$12:$L$16,AE$2,0)+(VLOOKUP($F1847,'(참고)타워 스텟 가치'!$B$12:$L$16,AE$2,0)*$E1847)</f>
        <v>1003.0500000000069</v>
      </c>
      <c r="AF1847">
        <f>VLOOKUP($F1847,'(참고)타워 스텟 가치'!$B$12:$L$16,AF$2,0)+(VLOOKUP($F1847,'(참고)타워 스텟 가치'!$B$12:$L$16,AF$2,0)*$E1847)</f>
        <v>743000.00000000512</v>
      </c>
      <c r="AG1847">
        <f>VLOOKUP($F1847,'(참고)타워 스텟 가치'!$B$12:$L$16,AG$2,0)+(VLOOKUP($F1847,'(참고)타워 스텟 가치'!$B$12:$L$16,AG$2,0)*$E1847)</f>
        <v>5015.2500000000346</v>
      </c>
      <c r="AH1847">
        <f>VLOOKUP($F1847,'(참고)타워 스텟 가치'!$B$12:$L$16,AH$2,0)+(VLOOKUP($F1847,'(참고)타워 스텟 가치'!$B$12:$L$16,AH$2,0)*$E1847)</f>
        <v>167.17500000000115</v>
      </c>
      <c r="AI1847">
        <f>VLOOKUP($F1847,'(참고)타워 스텟 가치'!$B$12:$L$16,AI$2,0)+(VLOOKUP($F1847,'(참고)타워 스텟 가치'!$B$12:$L$16,AI$2,0)*$E1847)</f>
        <v>44.580000000000304</v>
      </c>
      <c r="AJ1847">
        <f>VLOOKUP($F1847,'(참고)타워 스텟 가치'!$B$12:$L$16,AJ$2,0)+(VLOOKUP($F1847,'(참고)타워 스텟 가치'!$B$12:$L$16,AJ$2,0)*$E1847)</f>
        <v>0</v>
      </c>
      <c r="AK1847">
        <f>VLOOKUP($F1847,'(참고)타워 스텟 가치'!$B$12:$L$16,AK$2,0)+(VLOOKUP($F1847,'(참고)타워 스텟 가치'!$B$12:$L$16,AK$2,0)*$E1847)</f>
        <v>0</v>
      </c>
      <c r="AL1847">
        <f>VLOOKUP($F1847,'(참고)타워 스텟 가치'!$B$12:$L$16,AL$2,0)+(VLOOKUP($F1847,'(참고)타워 스텟 가치'!$B$12:$L$16,AL$2,0)*$E1847)</f>
        <v>208.04000000000141</v>
      </c>
      <c r="AM1847">
        <f>SUM('스테이지별 몬스터 스텟'!AD1847*'(참고)타워 스텟 가치'!$Q$17,'스테이지별 몬스터 스텟'!AE1847*'(참고)타워 스텟 가치'!$R$17,'스테이지별 몬스터 스텟'!AF1847*'(참고)타워 스텟 가치'!$S$17,'스테이지별 몬스터 스텟'!AG1847*'(참고)타워 스텟 가치'!$T$17,'스테이지별 몬스터 스텟'!AH1847*'(참고)타워 스텟 가치'!$U$17,'스테이지별 몬스터 스텟'!AI1847*'(참고)타워 스텟 가치'!$V$17,'스테이지별 몬스터 스텟'!AJ1847*'(참고)타워 스텟 가치'!$W$17,'스테이지별 몬스터 스텟'!AK1847*'(참고)타워 스텟 가치'!$X$17,'스테이지별 몬스터 스텟'!AL1847*'(참고)타워 스텟 가치'!$Y$17)</f>
        <v>1128501.8350000079</v>
      </c>
      <c r="AN1847">
        <v>3</v>
      </c>
    </row>
    <row r="1848" spans="3:40" x14ac:dyDescent="0.3">
      <c r="C1848">
        <v>4</v>
      </c>
      <c r="D1848">
        <f t="shared" si="86"/>
        <v>369</v>
      </c>
      <c r="E1848" s="52">
        <f>VLOOKUP(D1848,'스테이지별 난이도 설정'!B:C,2,0)</f>
        <v>147.60000000000102</v>
      </c>
      <c r="F1848" t="str">
        <f t="shared" si="87"/>
        <v>유니크</v>
      </c>
      <c r="G1848">
        <f t="shared" si="85"/>
        <v>6</v>
      </c>
      <c r="H1848">
        <f>VLOOKUP($F1848,'(참고)타워 스텟 가치'!$B$2:$L$6,H$2,0)+(VLOOKUP($F1848,'(참고)타워 스텟 가치'!$B$2:$L$6,H$2,0)*$E1848)</f>
        <v>3761.4375000000259</v>
      </c>
      <c r="I1848">
        <f>VLOOKUP($F1848,'(참고)타워 스텟 가치'!$B$2:$L$6,I$2,0)+(VLOOKUP($F1848,'(참고)타워 스텟 가치'!$B$2:$L$6,I$2,0)*$E1848)</f>
        <v>752.28750000000514</v>
      </c>
      <c r="J1848">
        <f>VLOOKUP($F1848,'(참고)타워 스텟 가치'!$B$2:$L$6,J$2,0)+(VLOOKUP($F1848,'(참고)타워 스텟 가치'!$B$2:$L$6,J$2,0)*$E1848)</f>
        <v>743000.00000000512</v>
      </c>
      <c r="K1848">
        <f>VLOOKUP($F1848,'(참고)타워 스텟 가치'!$B$2:$L$6,K$2,0)+(VLOOKUP($F1848,'(참고)타워 스텟 가치'!$B$2:$L$6,K$2,0)*$E1848)</f>
        <v>15045.750000000104</v>
      </c>
      <c r="L1848">
        <f>VLOOKUP($F1848,'(참고)타워 스텟 가치'!$B$2:$L$6,L$2,0)+(VLOOKUP($F1848,'(참고)타워 스텟 가치'!$B$2:$L$6,L$2,0)*$E1848)</f>
        <v>250.76250000000172</v>
      </c>
      <c r="M1848">
        <f>VLOOKUP($F1848,'(참고)타워 스텟 가치'!$B$2:$L$6,M$2,0)+(VLOOKUP($F1848,'(참고)타워 스텟 가치'!$B$2:$L$6,M$2,0)*$E1848)</f>
        <v>44.580000000000304</v>
      </c>
      <c r="N1848">
        <f>VLOOKUP($F1848,'(참고)타워 스텟 가치'!$B$2:$L$6,N$2,0)+(VLOOKUP($F1848,'(참고)타워 스텟 가치'!$B$2:$L$6,N$2,0)*$E1848)</f>
        <v>0</v>
      </c>
      <c r="O1848">
        <f>VLOOKUP($F1848,'(참고)타워 스텟 가치'!$B$2:$L$6,O$2,0)+(VLOOKUP($F1848,'(참고)타워 스텟 가치'!$B$2:$L$6,O$2,0)*$E1848)</f>
        <v>0</v>
      </c>
      <c r="P1848">
        <f>VLOOKUP($F1848,'(참고)타워 스텟 가치'!$B$2:$L$6,P$2,0)+(VLOOKUP($F1848,'(참고)타워 스텟 가치'!$B$2:$L$6,P$2,0)*$E1848)</f>
        <v>148.60000000000102</v>
      </c>
      <c r="Q1848">
        <f>SUM('스테이지별 몬스터 스텟'!H1848*'(참고)타워 스텟 가치'!$Q$17,'스테이지별 몬스터 스텟'!I1848*'(참고)타워 스텟 가치'!$R$17,'스테이지별 몬스터 스텟'!J1848*'(참고)타워 스텟 가치'!$S$17,'스테이지별 몬스터 스텟'!K1848*'(참고)타워 스텟 가치'!$T$17,'스테이지별 몬스터 스텟'!L1848*'(참고)타워 스텟 가치'!$U$17,'스테이지별 몬스터 스텟'!M1848*'(참고)타워 스텟 가치'!$V$17,'스테이지별 몬스터 스텟'!N1848*'(참고)타워 스텟 가치'!$W$17,'스테이지별 몬스터 스텟'!O1848*'(참고)타워 스텟 가치'!$X$17,'스테이지별 몬스터 스텟'!P1848*'(참고)타워 스텟 가치'!$Y$17)</f>
        <v>1154086.111250008</v>
      </c>
      <c r="R1848">
        <v>1</v>
      </c>
      <c r="S1848">
        <f>VLOOKUP($F1848,'(참고)타워 스텟 가치'!$B$7:$L$11,S$2,0)+(VLOOKUP($F1848,'(참고)타워 스텟 가치'!$B$7:$L$11,S$2,0)*$E1848)</f>
        <v>1253.8125000000086</v>
      </c>
      <c r="T1848">
        <f>VLOOKUP($F1848,'(참고)타워 스텟 가치'!$B$7:$L$11,T$2,0)+(VLOOKUP($F1848,'(참고)타워 스텟 가치'!$B$7:$L$11,T$2,0)*$E1848)</f>
        <v>2256.8625000000156</v>
      </c>
      <c r="U1848">
        <f>VLOOKUP($F1848,'(참고)타워 스텟 가치'!$B$7:$L$11,U$2,0)+(VLOOKUP($F1848,'(참고)타워 스텟 가치'!$B$7:$L$11,U$2,0)*$E1848)</f>
        <v>743000.00000000512</v>
      </c>
      <c r="V1848">
        <f>VLOOKUP($F1848,'(참고)타워 스텟 가치'!$B$7:$L$11,V$2,0)+(VLOOKUP($F1848,'(참고)타워 스텟 가치'!$B$7:$L$11,V$2,0)*$E1848)</f>
        <v>15045.750000000104</v>
      </c>
      <c r="W1848">
        <f>VLOOKUP($F1848,'(참고)타워 스텟 가치'!$B$7:$L$11,W$2,0)+(VLOOKUP($F1848,'(참고)타워 스텟 가치'!$B$7:$L$11,W$2,0)*$E1848)</f>
        <v>250.76250000000172</v>
      </c>
      <c r="X1848">
        <f>VLOOKUP($F1848,'(참고)타워 스텟 가치'!$B$7:$L$11,X$2,0)+(VLOOKUP($F1848,'(참고)타워 스텟 가치'!$B$7:$L$11,X$2,0)*$E1848)</f>
        <v>44.580000000000304</v>
      </c>
      <c r="Y1848">
        <f>VLOOKUP($F1848,'(참고)타워 스텟 가치'!$B$7:$L$11,Y$2,0)+(VLOOKUP($F1848,'(참고)타워 스텟 가치'!$B$7:$L$11,Y$2,0)*$E1848)</f>
        <v>0</v>
      </c>
      <c r="Z1848">
        <f>VLOOKUP($F1848,'(참고)타워 스텟 가치'!$B$7:$L$11,Z$2,0)+(VLOOKUP($F1848,'(참고)타워 스텟 가치'!$B$7:$L$11,Z$2,0)*$E1848)</f>
        <v>0</v>
      </c>
      <c r="AA1848">
        <f>VLOOKUP($F1848,'(참고)타워 스텟 가치'!$B$7:$L$11,AA$2,0)+(VLOOKUP($F1848,'(참고)타워 스텟 가치'!$B$7:$L$11,AA$2,0)*$E1848)</f>
        <v>148.60000000000102</v>
      </c>
      <c r="AB1848">
        <f>SUM('스테이지별 몬스터 스텟'!S1848*'(참고)타워 스텟 가치'!$Q$17,'스테이지별 몬스터 스텟'!T1848*'(참고)타워 스텟 가치'!$R$17,'스테이지별 몬스터 스텟'!U1848*'(참고)타워 스텟 가치'!$S$17,'스테이지별 몬스터 스텟'!V1848*'(참고)타워 스텟 가치'!$T$17,'스테이지별 몬스터 스텟'!W1848*'(참고)타워 스텟 가치'!$U$17,'스테이지별 몬스터 스텟'!X1848*'(참고)타워 스텟 가치'!$V$17,'스테이지별 몬스터 스텟'!Y1848*'(참고)타워 스텟 가치'!$W$17,'스테이지별 몬스터 스텟'!Z1848*'(참고)타워 스텟 가치'!$X$17,'스테이지별 몬스터 스텟'!AA1848*'(참고)타워 스텟 가치'!$Y$17)</f>
        <v>1151327.7237500078</v>
      </c>
      <c r="AC1848">
        <v>2</v>
      </c>
      <c r="AD1848">
        <f>VLOOKUP($F1848,'(참고)타워 스텟 가치'!$B$12:$L$16,AD$2,0)+(VLOOKUP($F1848,'(참고)타워 스텟 가치'!$B$12:$L$16,AD$2,0)*$E1848)</f>
        <v>1253.8125000000086</v>
      </c>
      <c r="AE1848">
        <f>VLOOKUP($F1848,'(참고)타워 스텟 가치'!$B$12:$L$16,AE$2,0)+(VLOOKUP($F1848,'(참고)타워 스텟 가치'!$B$12:$L$16,AE$2,0)*$E1848)</f>
        <v>1504.5750000000103</v>
      </c>
      <c r="AF1848">
        <f>VLOOKUP($F1848,'(참고)타워 스텟 가치'!$B$12:$L$16,AF$2,0)+(VLOOKUP($F1848,'(참고)타워 스텟 가치'!$B$12:$L$16,AF$2,0)*$E1848)</f>
        <v>743000.00000000512</v>
      </c>
      <c r="AG1848">
        <f>VLOOKUP($F1848,'(참고)타워 스텟 가치'!$B$12:$L$16,AG$2,0)+(VLOOKUP($F1848,'(참고)타워 스텟 가치'!$B$12:$L$16,AG$2,0)*$E1848)</f>
        <v>7522.8750000000518</v>
      </c>
      <c r="AH1848">
        <f>VLOOKUP($F1848,'(참고)타워 스텟 가치'!$B$12:$L$16,AH$2,0)+(VLOOKUP($F1848,'(참고)타워 스텟 가치'!$B$12:$L$16,AH$2,0)*$E1848)</f>
        <v>250.76250000000172</v>
      </c>
      <c r="AI1848">
        <f>VLOOKUP($F1848,'(참고)타워 스텟 가치'!$B$12:$L$16,AI$2,0)+(VLOOKUP($F1848,'(참고)타워 스텟 가치'!$B$12:$L$16,AI$2,0)*$E1848)</f>
        <v>44.580000000000304</v>
      </c>
      <c r="AJ1848">
        <f>VLOOKUP($F1848,'(참고)타워 스텟 가치'!$B$12:$L$16,AJ$2,0)+(VLOOKUP($F1848,'(참고)타워 스텟 가치'!$B$12:$L$16,AJ$2,0)*$E1848)</f>
        <v>0</v>
      </c>
      <c r="AK1848">
        <f>VLOOKUP($F1848,'(참고)타워 스텟 가치'!$B$12:$L$16,AK$2,0)+(VLOOKUP($F1848,'(참고)타워 스텟 가치'!$B$12:$L$16,AK$2,0)*$E1848)</f>
        <v>0</v>
      </c>
      <c r="AL1848">
        <f>VLOOKUP($F1848,'(참고)타워 스텟 가치'!$B$12:$L$16,AL$2,0)+(VLOOKUP($F1848,'(참고)타워 스텟 가치'!$B$12:$L$16,AL$2,0)*$E1848)</f>
        <v>297.20000000000203</v>
      </c>
      <c r="AM1848">
        <f>SUM('스테이지별 몬스터 스텟'!AD1848*'(참고)타워 스텟 가치'!$Q$17,'스테이지별 몬스터 스텟'!AE1848*'(참고)타워 스텟 가치'!$R$17,'스테이지별 몬스터 스텟'!AF1848*'(참고)타워 스텟 가치'!$S$17,'스테이지별 몬스터 스텟'!AG1848*'(참고)타워 스텟 가치'!$T$17,'스테이지별 몬스터 스텟'!AH1848*'(참고)타워 스텟 가치'!$U$17,'스테이지별 몬스터 스텟'!AI1848*'(참고)타워 스텟 가치'!$V$17,'스테이지별 몬스터 스텟'!AJ1848*'(참고)타워 스텟 가치'!$W$17,'스테이지별 몬스터 스텟'!AK1848*'(참고)타워 스텟 가치'!$X$17,'스테이지별 몬스터 스텟'!AL1848*'(참고)타워 스텟 가치'!$Y$17)</f>
        <v>1135450.7425000076</v>
      </c>
      <c r="AN1848">
        <v>3</v>
      </c>
    </row>
    <row r="1849" spans="3:40" x14ac:dyDescent="0.3">
      <c r="C1849">
        <v>5</v>
      </c>
      <c r="D1849">
        <f t="shared" si="86"/>
        <v>369</v>
      </c>
      <c r="E1849" s="52">
        <f>VLOOKUP(D1849,'스테이지별 난이도 설정'!B:C,2,0)</f>
        <v>147.60000000000102</v>
      </c>
      <c r="F1849" t="str">
        <f t="shared" si="87"/>
        <v>스페셜</v>
      </c>
      <c r="G1849">
        <f t="shared" si="85"/>
        <v>6</v>
      </c>
      <c r="H1849">
        <f>VLOOKUP($F1849,'(참고)타워 스텟 가치'!$B$2:$L$6,H$2,0)+(VLOOKUP($F1849,'(참고)타워 스텟 가치'!$B$2:$L$6,H$2,0)*$E1849)</f>
        <v>5642.1562500000382</v>
      </c>
      <c r="I1849">
        <f>VLOOKUP($F1849,'(참고)타워 스텟 가치'!$B$2:$L$6,I$2,0)+(VLOOKUP($F1849,'(참고)타워 스텟 가치'!$B$2:$L$6,I$2,0)*$E1849)</f>
        <v>1128.4312500000078</v>
      </c>
      <c r="J1849">
        <f>VLOOKUP($F1849,'(참고)타워 스텟 가치'!$B$2:$L$6,J$2,0)+(VLOOKUP($F1849,'(참고)타워 스텟 가치'!$B$2:$L$6,J$2,0)*$E1849)</f>
        <v>743000.00000000512</v>
      </c>
      <c r="K1849">
        <f>VLOOKUP($F1849,'(참고)타워 스텟 가치'!$B$2:$L$6,K$2,0)+(VLOOKUP($F1849,'(참고)타워 스텟 가치'!$B$2:$L$6,K$2,0)*$E1849)</f>
        <v>22568.625000000153</v>
      </c>
      <c r="L1849">
        <f>VLOOKUP($F1849,'(참고)타워 스텟 가치'!$B$2:$L$6,L$2,0)+(VLOOKUP($F1849,'(참고)타워 스텟 가치'!$B$2:$L$6,L$2,0)*$E1849)</f>
        <v>376.14375000000257</v>
      </c>
      <c r="M1849">
        <f>VLOOKUP($F1849,'(참고)타워 스텟 가치'!$B$2:$L$6,M$2,0)+(VLOOKUP($F1849,'(참고)타워 스텟 가치'!$B$2:$L$6,M$2,0)*$E1849)</f>
        <v>44.580000000000304</v>
      </c>
      <c r="N1849">
        <f>VLOOKUP($F1849,'(참고)타워 스텟 가치'!$B$2:$L$6,N$2,0)+(VLOOKUP($F1849,'(참고)타워 스텟 가치'!$B$2:$L$6,N$2,0)*$E1849)</f>
        <v>0</v>
      </c>
      <c r="O1849">
        <f>VLOOKUP($F1849,'(참고)타워 스텟 가치'!$B$2:$L$6,O$2,0)+(VLOOKUP($F1849,'(참고)타워 스텟 가치'!$B$2:$L$6,O$2,0)*$E1849)</f>
        <v>0</v>
      </c>
      <c r="P1849">
        <f>VLOOKUP($F1849,'(참고)타워 스텟 가치'!$B$2:$L$6,P$2,0)+(VLOOKUP($F1849,'(참고)타워 스텟 가치'!$B$2:$L$6,P$2,0)*$E1849)</f>
        <v>148.60000000000102</v>
      </c>
      <c r="Q1849">
        <f>SUM('스테이지별 몬스터 스텟'!H1849*'(참고)타워 스텟 가치'!$Q$17,'스테이지별 몬스터 스텟'!I1849*'(참고)타워 스텟 가치'!$R$17,'스테이지별 몬스터 스텟'!J1849*'(참고)타워 스텟 가치'!$S$17,'스테이지별 몬스터 스텟'!K1849*'(참고)타워 스텟 가치'!$T$17,'스테이지별 몬스터 스텟'!L1849*'(참고)타워 스텟 가치'!$U$17,'스테이지별 몬스터 스텟'!M1849*'(참고)타워 스텟 가치'!$V$17,'스테이지별 몬스터 스텟'!N1849*'(참고)타워 스텟 가치'!$W$17,'스테이지별 몬스터 스텟'!O1849*'(참고)타워 스텟 가치'!$X$17,'스테이지별 몬스터 스텟'!P1849*'(참고)타워 스텟 가치'!$Y$17)</f>
        <v>1173708.2768750081</v>
      </c>
      <c r="R1849">
        <v>1</v>
      </c>
      <c r="S1849">
        <f>VLOOKUP($F1849,'(참고)타워 스텟 가치'!$B$7:$L$11,S$2,0)+(VLOOKUP($F1849,'(참고)타워 스텟 가치'!$B$7:$L$11,S$2,0)*$E1849)</f>
        <v>1880.718750000013</v>
      </c>
      <c r="T1849">
        <f>VLOOKUP($F1849,'(참고)타워 스텟 가치'!$B$7:$L$11,T$2,0)+(VLOOKUP($F1849,'(참고)타워 스텟 가치'!$B$7:$L$11,T$2,0)*$E1849)</f>
        <v>3385.293750000023</v>
      </c>
      <c r="U1849">
        <f>VLOOKUP($F1849,'(참고)타워 스텟 가치'!$B$7:$L$11,U$2,0)+(VLOOKUP($F1849,'(참고)타워 스텟 가치'!$B$7:$L$11,U$2,0)*$E1849)</f>
        <v>743000.00000000512</v>
      </c>
      <c r="V1849">
        <f>VLOOKUP($F1849,'(참고)타워 스텟 가치'!$B$7:$L$11,V$2,0)+(VLOOKUP($F1849,'(참고)타워 스텟 가치'!$B$7:$L$11,V$2,0)*$E1849)</f>
        <v>22568.625000000153</v>
      </c>
      <c r="W1849">
        <f>VLOOKUP($F1849,'(참고)타워 스텟 가치'!$B$7:$L$11,W$2,0)+(VLOOKUP($F1849,'(참고)타워 스텟 가치'!$B$7:$L$11,W$2,0)*$E1849)</f>
        <v>376.14375000000257</v>
      </c>
      <c r="X1849">
        <f>VLOOKUP($F1849,'(참고)타워 스텟 가치'!$B$7:$L$11,X$2,0)+(VLOOKUP($F1849,'(참고)타워 스텟 가치'!$B$7:$L$11,X$2,0)*$E1849)</f>
        <v>44.580000000000304</v>
      </c>
      <c r="Y1849">
        <f>VLOOKUP($F1849,'(참고)타워 스텟 가치'!$B$7:$L$11,Y$2,0)+(VLOOKUP($F1849,'(참고)타워 스텟 가치'!$B$7:$L$11,Y$2,0)*$E1849)</f>
        <v>0</v>
      </c>
      <c r="Z1849">
        <f>VLOOKUP($F1849,'(참고)타워 스텟 가치'!$B$7:$L$11,Z$2,0)+(VLOOKUP($F1849,'(참고)타워 스텟 가치'!$B$7:$L$11,Z$2,0)*$E1849)</f>
        <v>0</v>
      </c>
      <c r="AA1849">
        <f>VLOOKUP($F1849,'(참고)타워 스텟 가치'!$B$7:$L$11,AA$2,0)+(VLOOKUP($F1849,'(참고)타워 스텟 가치'!$B$7:$L$11,AA$2,0)*$E1849)</f>
        <v>148.60000000000102</v>
      </c>
      <c r="AB1849">
        <f>SUM('스테이지별 몬스터 스텟'!S1849*'(참고)타워 스텟 가치'!$Q$17,'스테이지별 몬스터 스텟'!T1849*'(참고)타워 스텟 가치'!$R$17,'스테이지별 몬스터 스텟'!U1849*'(참고)타워 스텟 가치'!$S$17,'스테이지별 몬스터 스텟'!V1849*'(참고)타워 스텟 가치'!$T$17,'스테이지별 몬스터 스텟'!W1849*'(참고)타워 스텟 가치'!$U$17,'스테이지별 몬스터 스텟'!X1849*'(참고)타워 스텟 가치'!$V$17,'스테이지별 몬스터 스텟'!Y1849*'(참고)타워 스텟 가치'!$W$17,'스테이지별 몬스터 스텟'!Z1849*'(참고)타워 스텟 가치'!$X$17,'스테이지별 몬스터 스텟'!AA1849*'(참고)타워 스텟 가치'!$Y$17)</f>
        <v>1169570.6956250081</v>
      </c>
      <c r="AC1849">
        <v>2</v>
      </c>
      <c r="AD1849">
        <f>VLOOKUP($F1849,'(참고)타워 스텟 가치'!$B$12:$L$16,AD$2,0)+(VLOOKUP($F1849,'(참고)타워 스텟 가치'!$B$12:$L$16,AD$2,0)*$E1849)</f>
        <v>1880.718750000013</v>
      </c>
      <c r="AE1849">
        <f>VLOOKUP($F1849,'(참고)타워 스텟 가치'!$B$12:$L$16,AE$2,0)+(VLOOKUP($F1849,'(참고)타워 스텟 가치'!$B$12:$L$16,AE$2,0)*$E1849)</f>
        <v>2256.8625000000156</v>
      </c>
      <c r="AF1849">
        <f>VLOOKUP($F1849,'(참고)타워 스텟 가치'!$B$12:$L$16,AF$2,0)+(VLOOKUP($F1849,'(참고)타워 스텟 가치'!$B$12:$L$16,AF$2,0)*$E1849)</f>
        <v>743000.00000000512</v>
      </c>
      <c r="AG1849">
        <f>VLOOKUP($F1849,'(참고)타워 스텟 가치'!$B$12:$L$16,AG$2,0)+(VLOOKUP($F1849,'(참고)타워 스텟 가치'!$B$12:$L$16,AG$2,0)*$E1849)</f>
        <v>11284.312500000076</v>
      </c>
      <c r="AH1849">
        <f>VLOOKUP($F1849,'(참고)타워 스텟 가치'!$B$12:$L$16,AH$2,0)+(VLOOKUP($F1849,'(참고)타워 스텟 가치'!$B$12:$L$16,AH$2,0)*$E1849)</f>
        <v>376.14375000000257</v>
      </c>
      <c r="AI1849">
        <f>VLOOKUP($F1849,'(참고)타워 스텟 가치'!$B$12:$L$16,AI$2,0)+(VLOOKUP($F1849,'(참고)타워 스텟 가치'!$B$12:$L$16,AI$2,0)*$E1849)</f>
        <v>44.580000000000304</v>
      </c>
      <c r="AJ1849">
        <f>VLOOKUP($F1849,'(참고)타워 스텟 가치'!$B$12:$L$16,AJ$2,0)+(VLOOKUP($F1849,'(참고)타워 스텟 가치'!$B$12:$L$16,AJ$2,0)*$E1849)</f>
        <v>0</v>
      </c>
      <c r="AK1849">
        <f>VLOOKUP($F1849,'(참고)타워 스텟 가치'!$B$12:$L$16,AK$2,0)+(VLOOKUP($F1849,'(참고)타워 스텟 가치'!$B$12:$L$16,AK$2,0)*$E1849)</f>
        <v>0</v>
      </c>
      <c r="AL1849">
        <f>VLOOKUP($F1849,'(참고)타워 스텟 가치'!$B$12:$L$16,AL$2,0)+(VLOOKUP($F1849,'(참고)타워 스텟 가치'!$B$12:$L$16,AL$2,0)*$E1849)</f>
        <v>297.20000000000203</v>
      </c>
      <c r="AM1849">
        <f>SUM('스테이지별 몬스터 스텟'!AD1849*'(참고)타워 스텟 가치'!$Q$17,'스테이지별 몬스터 스텟'!AE1849*'(참고)타워 스텟 가치'!$R$17,'스테이지별 몬스터 스텟'!AF1849*'(참고)타워 스텟 가치'!$S$17,'스테이지별 몬스터 스텟'!AG1849*'(참고)타워 스텟 가치'!$T$17,'스테이지별 몬스터 스텟'!AH1849*'(참고)타워 스텟 가치'!$U$17,'스테이지별 몬스터 스텟'!AI1849*'(참고)타워 스텟 가치'!$V$17,'스테이지별 몬스터 스텟'!AJ1849*'(참고)타워 스텟 가치'!$W$17,'스테이지별 몬스터 스텟'!AK1849*'(참고)타워 스텟 가치'!$X$17,'스테이지별 몬스터 스텟'!AL1849*'(참고)타워 스텟 가치'!$Y$17)</f>
        <v>1145606.6237500079</v>
      </c>
      <c r="AN1849">
        <v>3</v>
      </c>
    </row>
    <row r="1850" spans="3:40" x14ac:dyDescent="0.3">
      <c r="C1850">
        <v>1</v>
      </c>
      <c r="D1850">
        <f t="shared" si="86"/>
        <v>370</v>
      </c>
      <c r="E1850" s="52">
        <f>VLOOKUP(D1850,'스테이지별 난이도 설정'!B:C,2,0)</f>
        <v>148.00000000000102</v>
      </c>
      <c r="F1850" t="str">
        <f t="shared" si="87"/>
        <v>일반</v>
      </c>
      <c r="G1850">
        <f t="shared" si="85"/>
        <v>6</v>
      </c>
      <c r="H1850">
        <f>VLOOKUP($F1850,'(참고)타워 스텟 가치'!$B$2:$L$6,H$2,0)+(VLOOKUP($F1850,'(참고)타워 스텟 가치'!$B$2:$L$6,H$2,0)*$E1850)</f>
        <v>1117.5000000000077</v>
      </c>
      <c r="I1850">
        <f>VLOOKUP($F1850,'(참고)타워 스텟 가치'!$B$2:$L$6,I$2,0)+(VLOOKUP($F1850,'(참고)타워 스텟 가치'!$B$2:$L$6,I$2,0)*$E1850)</f>
        <v>223.50000000000153</v>
      </c>
      <c r="J1850">
        <f>VLOOKUP($F1850,'(참고)타워 스텟 가치'!$B$2:$L$6,J$2,0)+(VLOOKUP($F1850,'(참고)타워 스텟 가치'!$B$2:$L$6,J$2,0)*$E1850)</f>
        <v>745000.00000000512</v>
      </c>
      <c r="K1850">
        <f>VLOOKUP($F1850,'(참고)타워 스텟 가치'!$B$2:$L$6,K$2,0)+(VLOOKUP($F1850,'(참고)타워 스텟 가치'!$B$2:$L$6,K$2,0)*$E1850)</f>
        <v>4470.0000000000309</v>
      </c>
      <c r="L1850">
        <f>VLOOKUP($F1850,'(참고)타워 스텟 가치'!$B$2:$L$6,L$2,0)+(VLOOKUP($F1850,'(참고)타워 스텟 가치'!$B$2:$L$6,L$2,0)*$E1850)</f>
        <v>74.500000000000512</v>
      </c>
      <c r="M1850">
        <f>VLOOKUP($F1850,'(참고)타워 스텟 가치'!$B$2:$L$6,M$2,0)+(VLOOKUP($F1850,'(참고)타워 스텟 가치'!$B$2:$L$6,M$2,0)*$E1850)</f>
        <v>44.700000000000301</v>
      </c>
      <c r="N1850">
        <f>VLOOKUP($F1850,'(참고)타워 스텟 가치'!$B$2:$L$6,N$2,0)+(VLOOKUP($F1850,'(참고)타워 스텟 가치'!$B$2:$L$6,N$2,0)*$E1850)</f>
        <v>0</v>
      </c>
      <c r="O1850">
        <f>VLOOKUP($F1850,'(참고)타워 스텟 가치'!$B$2:$L$6,O$2,0)+(VLOOKUP($F1850,'(참고)타워 스텟 가치'!$B$2:$L$6,O$2,0)*$E1850)</f>
        <v>0</v>
      </c>
      <c r="P1850">
        <f>VLOOKUP($F1850,'(참고)타워 스텟 가치'!$B$2:$L$6,P$2,0)+(VLOOKUP($F1850,'(참고)타워 스텟 가치'!$B$2:$L$6,P$2,0)*$E1850)</f>
        <v>104.30000000000071</v>
      </c>
      <c r="Q1850">
        <f>SUM('스테이지별 몬스터 스텟'!H1850*'(참고)타워 스텟 가치'!$Q$17,'스테이지별 몬스터 스텟'!I1850*'(참고)타워 스텟 가치'!$R$17,'스테이지별 몬스터 스텟'!J1850*'(참고)타워 스텟 가치'!$S$17,'스테이지별 몬스터 스텟'!K1850*'(참고)타워 스텟 가치'!$T$17,'스테이지별 몬스터 스텟'!L1850*'(참고)타워 스텟 가치'!$U$17,'스테이지별 몬스터 스텟'!M1850*'(참고)타워 스텟 가치'!$V$17,'스테이지별 몬스터 스텟'!N1850*'(참고)타워 스텟 가치'!$W$17,'스테이지별 몬스터 스텟'!O1850*'(참고)타워 스텟 가치'!$X$17,'스테이지별 몬스터 스텟'!P1850*'(참고)타워 스텟 가치'!$Y$17)</f>
        <v>1129412.5500000077</v>
      </c>
      <c r="R1850">
        <v>1</v>
      </c>
      <c r="S1850">
        <f>VLOOKUP($F1850,'(참고)타워 스텟 가치'!$B$7:$L$11,S$2,0)+(VLOOKUP($F1850,'(참고)타워 스텟 가치'!$B$7:$L$11,S$2,0)*$E1850)</f>
        <v>372.50000000000256</v>
      </c>
      <c r="T1850">
        <f>VLOOKUP($F1850,'(참고)타워 스텟 가치'!$B$7:$L$11,T$2,0)+(VLOOKUP($F1850,'(참고)타워 스텟 가치'!$B$7:$L$11,T$2,0)*$E1850)</f>
        <v>670.50000000000455</v>
      </c>
      <c r="U1850">
        <f>VLOOKUP($F1850,'(참고)타워 스텟 가치'!$B$7:$L$11,U$2,0)+(VLOOKUP($F1850,'(참고)타워 스텟 가치'!$B$7:$L$11,U$2,0)*$E1850)</f>
        <v>745000.00000000512</v>
      </c>
      <c r="V1850">
        <f>VLOOKUP($F1850,'(참고)타워 스텟 가치'!$B$7:$L$11,V$2,0)+(VLOOKUP($F1850,'(참고)타워 스텟 가치'!$B$7:$L$11,V$2,0)*$E1850)</f>
        <v>4470.0000000000309</v>
      </c>
      <c r="W1850">
        <f>VLOOKUP($F1850,'(참고)타워 스텟 가치'!$B$7:$L$11,W$2,0)+(VLOOKUP($F1850,'(참고)타워 스텟 가치'!$B$7:$L$11,W$2,0)*$E1850)</f>
        <v>74.500000000000512</v>
      </c>
      <c r="X1850">
        <f>VLOOKUP($F1850,'(참고)타워 스텟 가치'!$B$7:$L$11,X$2,0)+(VLOOKUP($F1850,'(참고)타워 스텟 가치'!$B$7:$L$11,X$2,0)*$E1850)</f>
        <v>44.700000000000301</v>
      </c>
      <c r="Y1850">
        <f>VLOOKUP($F1850,'(참고)타워 스텟 가치'!$B$7:$L$11,Y$2,0)+(VLOOKUP($F1850,'(참고)타워 스텟 가치'!$B$7:$L$11,Y$2,0)*$E1850)</f>
        <v>0</v>
      </c>
      <c r="Z1850">
        <f>VLOOKUP($F1850,'(참고)타워 스텟 가치'!$B$7:$L$11,Z$2,0)+(VLOOKUP($F1850,'(참고)타워 스텟 가치'!$B$7:$L$11,Z$2,0)*$E1850)</f>
        <v>0</v>
      </c>
      <c r="AA1850">
        <f>VLOOKUP($F1850,'(참고)타워 스텟 가치'!$B$7:$L$11,AA$2,0)+(VLOOKUP($F1850,'(참고)타워 스텟 가치'!$B$7:$L$11,AA$2,0)*$E1850)</f>
        <v>104.30000000000071</v>
      </c>
      <c r="AB1850">
        <f>SUM('스테이지별 몬스터 스텟'!S1850*'(참고)타워 스텟 가치'!$Q$17,'스테이지별 몬스터 스텟'!T1850*'(참고)타워 스텟 가치'!$R$17,'스테이지별 몬스터 스텟'!U1850*'(참고)타워 스텟 가치'!$S$17,'스테이지별 몬스터 스텟'!V1850*'(참고)타워 스텟 가치'!$T$17,'스테이지별 몬스터 스텟'!W1850*'(참고)타워 스텟 가치'!$U$17,'스테이지별 몬스터 스텟'!X1850*'(참고)타워 스텟 가치'!$V$17,'스테이지별 몬스터 스텟'!Y1850*'(참고)타워 스텟 가치'!$W$17,'스테이지별 몬스터 스텟'!Z1850*'(참고)타워 스텟 가치'!$X$17,'스테이지별 몬스터 스텟'!AA1850*'(참고)타워 스텟 가치'!$Y$17)</f>
        <v>1128593.0500000077</v>
      </c>
      <c r="AC1850">
        <v>2</v>
      </c>
      <c r="AD1850">
        <f>VLOOKUP($F1850,'(참고)타워 스텟 가치'!$B$12:$L$16,AD$2,0)+(VLOOKUP($F1850,'(참고)타워 스텟 가치'!$B$12:$L$16,AD$2,0)*$E1850)</f>
        <v>372.50000000000256</v>
      </c>
      <c r="AE1850">
        <f>VLOOKUP($F1850,'(참고)타워 스텟 가치'!$B$12:$L$16,AE$2,0)+(VLOOKUP($F1850,'(참고)타워 스텟 가치'!$B$12:$L$16,AE$2,0)*$E1850)</f>
        <v>447.00000000000307</v>
      </c>
      <c r="AF1850">
        <f>VLOOKUP($F1850,'(참고)타워 스텟 가치'!$B$12:$L$16,AF$2,0)+(VLOOKUP($F1850,'(참고)타워 스텟 가치'!$B$12:$L$16,AF$2,0)*$E1850)</f>
        <v>745000.00000000512</v>
      </c>
      <c r="AG1850">
        <f>VLOOKUP($F1850,'(참고)타워 스텟 가치'!$B$12:$L$16,AG$2,0)+(VLOOKUP($F1850,'(참고)타워 스텟 가치'!$B$12:$L$16,AG$2,0)*$E1850)</f>
        <v>2235.0000000000155</v>
      </c>
      <c r="AH1850">
        <f>VLOOKUP($F1850,'(참고)타워 스텟 가치'!$B$12:$L$16,AH$2,0)+(VLOOKUP($F1850,'(참고)타워 스텟 가치'!$B$12:$L$16,AH$2,0)*$E1850)</f>
        <v>74.500000000000512</v>
      </c>
      <c r="AI1850">
        <f>VLOOKUP($F1850,'(참고)타워 스텟 가치'!$B$12:$L$16,AI$2,0)+(VLOOKUP($F1850,'(참고)타워 스텟 가치'!$B$12:$L$16,AI$2,0)*$E1850)</f>
        <v>44.700000000000301</v>
      </c>
      <c r="AJ1850">
        <f>VLOOKUP($F1850,'(참고)타워 스텟 가치'!$B$12:$L$16,AJ$2,0)+(VLOOKUP($F1850,'(참고)타워 스텟 가치'!$B$12:$L$16,AJ$2,0)*$E1850)</f>
        <v>0</v>
      </c>
      <c r="AK1850">
        <f>VLOOKUP($F1850,'(참고)타워 스텟 가치'!$B$12:$L$16,AK$2,0)+(VLOOKUP($F1850,'(참고)타워 스텟 가치'!$B$12:$L$16,AK$2,0)*$E1850)</f>
        <v>0</v>
      </c>
      <c r="AL1850">
        <f>VLOOKUP($F1850,'(참고)타워 스텟 가치'!$B$12:$L$16,AL$2,0)+(VLOOKUP($F1850,'(참고)타워 스텟 가치'!$B$12:$L$16,AL$2,0)*$E1850)</f>
        <v>208.60000000000142</v>
      </c>
      <c r="AM1850">
        <f>SUM('스테이지별 몬스터 스텟'!AD1850*'(참고)타워 스텟 가치'!$Q$17,'스테이지별 몬스터 스텟'!AE1850*'(참고)타워 스텟 가치'!$R$17,'스테이지별 몬스터 스텟'!AF1850*'(참고)타워 스텟 가치'!$S$17,'스테이지별 몬스터 스텟'!AG1850*'(참고)타워 스텟 가치'!$T$17,'스테이지별 몬스터 스텟'!AH1850*'(참고)타워 스텟 가치'!$U$17,'스테이지별 몬스터 스텟'!AI1850*'(참고)타워 스텟 가치'!$V$17,'스테이지별 몬스터 스텟'!AJ1850*'(참고)타워 스텟 가치'!$W$17,'스테이지별 몬스터 스텟'!AK1850*'(참고)타워 스텟 가치'!$X$17,'스테이지별 몬스터 스텟'!AL1850*'(참고)타워 스텟 가치'!$Y$17)</f>
        <v>1123996.4000000076</v>
      </c>
      <c r="AN1850">
        <v>3</v>
      </c>
    </row>
    <row r="1851" spans="3:40" x14ac:dyDescent="0.3">
      <c r="C1851">
        <v>2</v>
      </c>
      <c r="D1851">
        <f t="shared" si="86"/>
        <v>370</v>
      </c>
      <c r="E1851" s="52">
        <f>VLOOKUP(D1851,'스테이지별 난이도 설정'!B:C,2,0)</f>
        <v>148.00000000000102</v>
      </c>
      <c r="F1851" t="str">
        <f t="shared" si="87"/>
        <v>레어</v>
      </c>
      <c r="G1851">
        <f t="shared" si="85"/>
        <v>6</v>
      </c>
      <c r="H1851">
        <f>VLOOKUP($F1851,'(참고)타워 스텟 가치'!$B$2:$L$6,H$2,0)+(VLOOKUP($F1851,'(참고)타워 스텟 가치'!$B$2:$L$6,H$2,0)*$E1851)</f>
        <v>1676.2500000000116</v>
      </c>
      <c r="I1851">
        <f>VLOOKUP($F1851,'(참고)타워 스텟 가치'!$B$2:$L$6,I$2,0)+(VLOOKUP($F1851,'(참고)타워 스텟 가치'!$B$2:$L$6,I$2,0)*$E1851)</f>
        <v>335.25000000000227</v>
      </c>
      <c r="J1851">
        <f>VLOOKUP($F1851,'(참고)타워 스텟 가치'!$B$2:$L$6,J$2,0)+(VLOOKUP($F1851,'(참고)타워 스텟 가치'!$B$2:$L$6,J$2,0)*$E1851)</f>
        <v>745000.00000000512</v>
      </c>
      <c r="K1851">
        <f>VLOOKUP($F1851,'(참고)타워 스텟 가치'!$B$2:$L$6,K$2,0)+(VLOOKUP($F1851,'(참고)타워 스텟 가치'!$B$2:$L$6,K$2,0)*$E1851)</f>
        <v>6705.0000000000464</v>
      </c>
      <c r="L1851">
        <f>VLOOKUP($F1851,'(참고)타워 스텟 가치'!$B$2:$L$6,L$2,0)+(VLOOKUP($F1851,'(참고)타워 스텟 가치'!$B$2:$L$6,L$2,0)*$E1851)</f>
        <v>111.75000000000077</v>
      </c>
      <c r="M1851">
        <f>VLOOKUP($F1851,'(참고)타워 스텟 가치'!$B$2:$L$6,M$2,0)+(VLOOKUP($F1851,'(참고)타워 스텟 가치'!$B$2:$L$6,M$2,0)*$E1851)</f>
        <v>44.700000000000301</v>
      </c>
      <c r="N1851">
        <f>VLOOKUP($F1851,'(참고)타워 스텟 가치'!$B$2:$L$6,N$2,0)+(VLOOKUP($F1851,'(참고)타워 스텟 가치'!$B$2:$L$6,N$2,0)*$E1851)</f>
        <v>0</v>
      </c>
      <c r="O1851">
        <f>VLOOKUP($F1851,'(참고)타워 스텟 가치'!$B$2:$L$6,O$2,0)+(VLOOKUP($F1851,'(참고)타워 스텟 가치'!$B$2:$L$6,O$2,0)*$E1851)</f>
        <v>0</v>
      </c>
      <c r="P1851">
        <f>VLOOKUP($F1851,'(참고)타워 스텟 가치'!$B$2:$L$6,P$2,0)+(VLOOKUP($F1851,'(참고)타워 스텟 가치'!$B$2:$L$6,P$2,0)*$E1851)</f>
        <v>104.30000000000071</v>
      </c>
      <c r="Q1851">
        <f>SUM('스테이지별 몬스터 스텟'!H1851*'(참고)타워 스텟 가치'!$Q$17,'스테이지별 몬스터 스텟'!I1851*'(참고)타워 스텟 가치'!$R$17,'스테이지별 몬스터 스텟'!J1851*'(참고)타워 스텟 가치'!$S$17,'스테이지별 몬스터 스텟'!K1851*'(참고)타워 스텟 가치'!$T$17,'스테이지별 몬스터 스텟'!L1851*'(참고)타워 스텟 가치'!$U$17,'스테이지별 몬스터 스텟'!M1851*'(참고)타워 스텟 가치'!$V$17,'스테이지별 몬스터 스텟'!N1851*'(참고)타워 스텟 가치'!$W$17,'스테이지별 몬스터 스텟'!O1851*'(참고)타워 스텟 가치'!$X$17,'스테이지별 몬스터 스텟'!P1851*'(참고)타워 스텟 가치'!$Y$17)</f>
        <v>1135242.1750000077</v>
      </c>
      <c r="R1851">
        <v>1</v>
      </c>
      <c r="S1851">
        <f>VLOOKUP($F1851,'(참고)타워 스텟 가치'!$B$7:$L$11,S$2,0)+(VLOOKUP($F1851,'(참고)타워 스텟 가치'!$B$7:$L$11,S$2,0)*$E1851)</f>
        <v>558.75000000000387</v>
      </c>
      <c r="T1851">
        <f>VLOOKUP($F1851,'(참고)타워 스텟 가치'!$B$7:$L$11,T$2,0)+(VLOOKUP($F1851,'(참고)타워 스텟 가치'!$B$7:$L$11,T$2,0)*$E1851)</f>
        <v>1005.7500000000069</v>
      </c>
      <c r="U1851">
        <f>VLOOKUP($F1851,'(참고)타워 스텟 가치'!$B$7:$L$11,U$2,0)+(VLOOKUP($F1851,'(참고)타워 스텟 가치'!$B$7:$L$11,U$2,0)*$E1851)</f>
        <v>745000.00000000512</v>
      </c>
      <c r="V1851">
        <f>VLOOKUP($F1851,'(참고)타워 스텟 가치'!$B$7:$L$11,V$2,0)+(VLOOKUP($F1851,'(참고)타워 스텟 가치'!$B$7:$L$11,V$2,0)*$E1851)</f>
        <v>6705.0000000000464</v>
      </c>
      <c r="W1851">
        <f>VLOOKUP($F1851,'(참고)타워 스텟 가치'!$B$7:$L$11,W$2,0)+(VLOOKUP($F1851,'(참고)타워 스텟 가치'!$B$7:$L$11,W$2,0)*$E1851)</f>
        <v>111.75000000000077</v>
      </c>
      <c r="X1851">
        <f>VLOOKUP($F1851,'(참고)타워 스텟 가치'!$B$7:$L$11,X$2,0)+(VLOOKUP($F1851,'(참고)타워 스텟 가치'!$B$7:$L$11,X$2,0)*$E1851)</f>
        <v>44.700000000000301</v>
      </c>
      <c r="Y1851">
        <f>VLOOKUP($F1851,'(참고)타워 스텟 가치'!$B$7:$L$11,Y$2,0)+(VLOOKUP($F1851,'(참고)타워 스텟 가치'!$B$7:$L$11,Y$2,0)*$E1851)</f>
        <v>0</v>
      </c>
      <c r="Z1851">
        <f>VLOOKUP($F1851,'(참고)타워 스텟 가치'!$B$7:$L$11,Z$2,0)+(VLOOKUP($F1851,'(참고)타워 스텟 가치'!$B$7:$L$11,Z$2,0)*$E1851)</f>
        <v>0</v>
      </c>
      <c r="AA1851">
        <f>VLOOKUP($F1851,'(참고)타워 스텟 가치'!$B$7:$L$11,AA$2,0)+(VLOOKUP($F1851,'(참고)타워 스텟 가치'!$B$7:$L$11,AA$2,0)*$E1851)</f>
        <v>104.30000000000071</v>
      </c>
      <c r="AB1851">
        <f>SUM('스테이지별 몬스터 스텟'!S1851*'(참고)타워 스텟 가치'!$Q$17,'스테이지별 몬스터 스텟'!T1851*'(참고)타워 스텟 가치'!$R$17,'스테이지별 몬스터 스텟'!U1851*'(참고)타워 스텟 가치'!$S$17,'스테이지별 몬스터 스텟'!V1851*'(참고)타워 스텟 가치'!$T$17,'스테이지별 몬스터 스텟'!W1851*'(참고)타워 스텟 가치'!$U$17,'스테이지별 몬스터 스텟'!X1851*'(참고)타워 스텟 가치'!$V$17,'스테이지별 몬스터 스텟'!Y1851*'(참고)타워 스텟 가치'!$W$17,'스테이지별 몬스터 스텟'!Z1851*'(참고)타워 스텟 가치'!$X$17,'스테이지별 몬스터 스텟'!AA1851*'(참고)타워 스텟 가치'!$Y$17)</f>
        <v>1134012.9250000077</v>
      </c>
      <c r="AC1851">
        <v>2</v>
      </c>
      <c r="AD1851">
        <f>VLOOKUP($F1851,'(참고)타워 스텟 가치'!$B$12:$L$16,AD$2,0)+(VLOOKUP($F1851,'(참고)타워 스텟 가치'!$B$12:$L$16,AD$2,0)*$E1851)</f>
        <v>558.75000000000387</v>
      </c>
      <c r="AE1851">
        <f>VLOOKUP($F1851,'(참고)타워 스텟 가치'!$B$12:$L$16,AE$2,0)+(VLOOKUP($F1851,'(참고)타워 스텟 가치'!$B$12:$L$16,AE$2,0)*$E1851)</f>
        <v>670.50000000000455</v>
      </c>
      <c r="AF1851">
        <f>VLOOKUP($F1851,'(참고)타워 스텟 가치'!$B$12:$L$16,AF$2,0)+(VLOOKUP($F1851,'(참고)타워 스텟 가치'!$B$12:$L$16,AF$2,0)*$E1851)</f>
        <v>745000.00000000512</v>
      </c>
      <c r="AG1851">
        <f>VLOOKUP($F1851,'(참고)타워 스텟 가치'!$B$12:$L$16,AG$2,0)+(VLOOKUP($F1851,'(참고)타워 스텟 가치'!$B$12:$L$16,AG$2,0)*$E1851)</f>
        <v>3352.5000000000232</v>
      </c>
      <c r="AH1851">
        <f>VLOOKUP($F1851,'(참고)타워 스텟 가치'!$B$12:$L$16,AH$2,0)+(VLOOKUP($F1851,'(참고)타워 스텟 가치'!$B$12:$L$16,AH$2,0)*$E1851)</f>
        <v>111.75000000000077</v>
      </c>
      <c r="AI1851">
        <f>VLOOKUP($F1851,'(참고)타워 스텟 가치'!$B$12:$L$16,AI$2,0)+(VLOOKUP($F1851,'(참고)타워 스텟 가치'!$B$12:$L$16,AI$2,0)*$E1851)</f>
        <v>44.700000000000301</v>
      </c>
      <c r="AJ1851">
        <f>VLOOKUP($F1851,'(참고)타워 스텟 가치'!$B$12:$L$16,AJ$2,0)+(VLOOKUP($F1851,'(참고)타워 스텟 가치'!$B$12:$L$16,AJ$2,0)*$E1851)</f>
        <v>0</v>
      </c>
      <c r="AK1851">
        <f>VLOOKUP($F1851,'(참고)타워 스텟 가치'!$B$12:$L$16,AK$2,0)+(VLOOKUP($F1851,'(참고)타워 스텟 가치'!$B$12:$L$16,AK$2,0)*$E1851)</f>
        <v>0</v>
      </c>
      <c r="AL1851">
        <f>VLOOKUP($F1851,'(참고)타워 스텟 가치'!$B$12:$L$16,AL$2,0)+(VLOOKUP($F1851,'(참고)타워 스텟 가치'!$B$12:$L$16,AL$2,0)*$E1851)</f>
        <v>208.60000000000142</v>
      </c>
      <c r="AM1851">
        <f>SUM('스테이지별 몬스터 스텟'!AD1851*'(참고)타워 스텟 가치'!$Q$17,'스테이지별 몬스터 스텟'!AE1851*'(참고)타워 스텟 가치'!$R$17,'스테이지별 몬스터 스텟'!AF1851*'(참고)타워 스텟 가치'!$S$17,'스테이지별 몬스터 스텟'!AG1851*'(참고)타워 스텟 가치'!$T$17,'스테이지별 몬스터 스텟'!AH1851*'(참고)타워 스텟 가치'!$U$17,'스테이지별 몬스터 스텟'!AI1851*'(참고)타워 스텟 가치'!$V$17,'스테이지별 몬스터 스텟'!AJ1851*'(참고)타워 스텟 가치'!$W$17,'스테이지별 몬스터 스텟'!AK1851*'(참고)타워 스텟 가치'!$X$17,'스테이지별 몬스터 스텟'!AL1851*'(참고)타워 스텟 가치'!$Y$17)</f>
        <v>1127013.6500000076</v>
      </c>
      <c r="AN1851">
        <v>3</v>
      </c>
    </row>
    <row r="1852" spans="3:40" x14ac:dyDescent="0.3">
      <c r="C1852">
        <v>3</v>
      </c>
      <c r="D1852">
        <f t="shared" si="86"/>
        <v>370</v>
      </c>
      <c r="E1852" s="52">
        <f>VLOOKUP(D1852,'스테이지별 난이도 설정'!B:C,2,0)</f>
        <v>148.00000000000102</v>
      </c>
      <c r="F1852" t="str">
        <f t="shared" si="87"/>
        <v>에픽</v>
      </c>
      <c r="G1852">
        <f t="shared" si="85"/>
        <v>6</v>
      </c>
      <c r="H1852">
        <f>VLOOKUP($F1852,'(참고)타워 스텟 가치'!$B$2:$L$6,H$2,0)+(VLOOKUP($F1852,'(참고)타워 스텟 가치'!$B$2:$L$6,H$2,0)*$E1852)</f>
        <v>2514.3750000000173</v>
      </c>
      <c r="I1852">
        <f>VLOOKUP($F1852,'(참고)타워 스텟 가치'!$B$2:$L$6,I$2,0)+(VLOOKUP($F1852,'(참고)타워 스텟 가치'!$B$2:$L$6,I$2,0)*$E1852)</f>
        <v>502.87500000000347</v>
      </c>
      <c r="J1852">
        <f>VLOOKUP($F1852,'(참고)타워 스텟 가치'!$B$2:$L$6,J$2,0)+(VLOOKUP($F1852,'(참고)타워 스텟 가치'!$B$2:$L$6,J$2,0)*$E1852)</f>
        <v>745000.00000000512</v>
      </c>
      <c r="K1852">
        <f>VLOOKUP($F1852,'(참고)타워 스텟 가치'!$B$2:$L$6,K$2,0)+(VLOOKUP($F1852,'(참고)타워 스텟 가치'!$B$2:$L$6,K$2,0)*$E1852)</f>
        <v>10057.500000000069</v>
      </c>
      <c r="L1852">
        <f>VLOOKUP($F1852,'(참고)타워 스텟 가치'!$B$2:$L$6,L$2,0)+(VLOOKUP($F1852,'(참고)타워 스텟 가치'!$B$2:$L$6,L$2,0)*$E1852)</f>
        <v>167.62500000000114</v>
      </c>
      <c r="M1852">
        <f>VLOOKUP($F1852,'(참고)타워 스텟 가치'!$B$2:$L$6,M$2,0)+(VLOOKUP($F1852,'(참고)타워 스텟 가치'!$B$2:$L$6,M$2,0)*$E1852)</f>
        <v>44.700000000000301</v>
      </c>
      <c r="N1852">
        <f>VLOOKUP($F1852,'(참고)타워 스텟 가치'!$B$2:$L$6,N$2,0)+(VLOOKUP($F1852,'(참고)타워 스텟 가치'!$B$2:$L$6,N$2,0)*$E1852)</f>
        <v>0</v>
      </c>
      <c r="O1852">
        <f>VLOOKUP($F1852,'(참고)타워 스텟 가치'!$B$2:$L$6,O$2,0)+(VLOOKUP($F1852,'(참고)타워 스텟 가치'!$B$2:$L$6,O$2,0)*$E1852)</f>
        <v>0</v>
      </c>
      <c r="P1852">
        <f>VLOOKUP($F1852,'(참고)타워 스텟 가치'!$B$2:$L$6,P$2,0)+(VLOOKUP($F1852,'(참고)타워 스텟 가치'!$B$2:$L$6,P$2,0)*$E1852)</f>
        <v>104.30000000000071</v>
      </c>
      <c r="Q1852">
        <f>SUM('스테이지별 몬스터 스텟'!H1852*'(참고)타워 스텟 가치'!$Q$17,'스테이지별 몬스터 스텟'!I1852*'(참고)타워 스텟 가치'!$R$17,'스테이지별 몬스터 스텟'!J1852*'(참고)타워 스텟 가치'!$S$17,'스테이지별 몬스터 스텟'!K1852*'(참고)타워 스텟 가치'!$T$17,'스테이지별 몬스터 스텟'!L1852*'(참고)타워 스텟 가치'!$U$17,'스테이지별 몬스터 스텟'!M1852*'(참고)타워 스텟 가치'!$V$17,'스테이지별 몬스터 스텟'!N1852*'(참고)타워 스텟 가치'!$W$17,'스테이지별 몬스터 스텟'!O1852*'(참고)타워 스텟 가치'!$X$17,'스테이지별 몬스터 스텟'!P1852*'(참고)타워 스텟 가치'!$Y$17)</f>
        <v>1143986.612500008</v>
      </c>
      <c r="R1852">
        <v>1</v>
      </c>
      <c r="S1852">
        <f>VLOOKUP($F1852,'(참고)타워 스텟 가치'!$B$7:$L$11,S$2,0)+(VLOOKUP($F1852,'(참고)타워 스텟 가치'!$B$7:$L$11,S$2,0)*$E1852)</f>
        <v>838.1250000000058</v>
      </c>
      <c r="T1852">
        <f>VLOOKUP($F1852,'(참고)타워 스텟 가치'!$B$7:$L$11,T$2,0)+(VLOOKUP($F1852,'(참고)타워 스텟 가치'!$B$7:$L$11,T$2,0)*$E1852)</f>
        <v>1508.6250000000105</v>
      </c>
      <c r="U1852">
        <f>VLOOKUP($F1852,'(참고)타워 스텟 가치'!$B$7:$L$11,U$2,0)+(VLOOKUP($F1852,'(참고)타워 스텟 가치'!$B$7:$L$11,U$2,0)*$E1852)</f>
        <v>745000.00000000512</v>
      </c>
      <c r="V1852">
        <f>VLOOKUP($F1852,'(참고)타워 스텟 가치'!$B$7:$L$11,V$2,0)+(VLOOKUP($F1852,'(참고)타워 스텟 가치'!$B$7:$L$11,V$2,0)*$E1852)</f>
        <v>10057.500000000069</v>
      </c>
      <c r="W1852">
        <f>VLOOKUP($F1852,'(참고)타워 스텟 가치'!$B$7:$L$11,W$2,0)+(VLOOKUP($F1852,'(참고)타워 스텟 가치'!$B$7:$L$11,W$2,0)*$E1852)</f>
        <v>167.62500000000114</v>
      </c>
      <c r="X1852">
        <f>VLOOKUP($F1852,'(참고)타워 스텟 가치'!$B$7:$L$11,X$2,0)+(VLOOKUP($F1852,'(참고)타워 스텟 가치'!$B$7:$L$11,X$2,0)*$E1852)</f>
        <v>44.700000000000301</v>
      </c>
      <c r="Y1852">
        <f>VLOOKUP($F1852,'(참고)타워 스텟 가치'!$B$7:$L$11,Y$2,0)+(VLOOKUP($F1852,'(참고)타워 스텟 가치'!$B$7:$L$11,Y$2,0)*$E1852)</f>
        <v>0</v>
      </c>
      <c r="Z1852">
        <f>VLOOKUP($F1852,'(참고)타워 스텟 가치'!$B$7:$L$11,Z$2,0)+(VLOOKUP($F1852,'(참고)타워 스텟 가치'!$B$7:$L$11,Z$2,0)*$E1852)</f>
        <v>0</v>
      </c>
      <c r="AA1852">
        <f>VLOOKUP($F1852,'(참고)타워 스텟 가치'!$B$7:$L$11,AA$2,0)+(VLOOKUP($F1852,'(참고)타워 스텟 가치'!$B$7:$L$11,AA$2,0)*$E1852)</f>
        <v>104.30000000000071</v>
      </c>
      <c r="AB1852">
        <f>SUM('스테이지별 몬스터 스텟'!S1852*'(참고)타워 스텟 가치'!$Q$17,'스테이지별 몬스터 스텟'!T1852*'(참고)타워 스텟 가치'!$R$17,'스테이지별 몬스터 스텟'!U1852*'(참고)타워 스텟 가치'!$S$17,'스테이지별 몬스터 스텟'!V1852*'(참고)타워 스텟 가치'!$T$17,'스테이지별 몬스터 스텟'!W1852*'(참고)타워 스텟 가치'!$U$17,'스테이지별 몬스터 스텟'!X1852*'(참고)타워 스텟 가치'!$V$17,'스테이지별 몬스터 스텟'!Y1852*'(참고)타워 스텟 가치'!$W$17,'스테이지별 몬스터 스텟'!Z1852*'(참고)타워 스텟 가치'!$X$17,'스테이지별 몬스터 스텟'!AA1852*'(참고)타워 스텟 가치'!$Y$17)</f>
        <v>1142142.737500008</v>
      </c>
      <c r="AC1852">
        <v>2</v>
      </c>
      <c r="AD1852">
        <f>VLOOKUP($F1852,'(참고)타워 스텟 가치'!$B$12:$L$16,AD$2,0)+(VLOOKUP($F1852,'(참고)타워 스텟 가치'!$B$12:$L$16,AD$2,0)*$E1852)</f>
        <v>838.1250000000058</v>
      </c>
      <c r="AE1852">
        <f>VLOOKUP($F1852,'(참고)타워 스텟 가치'!$B$12:$L$16,AE$2,0)+(VLOOKUP($F1852,'(참고)타워 스텟 가치'!$B$12:$L$16,AE$2,0)*$E1852)</f>
        <v>1005.7500000000069</v>
      </c>
      <c r="AF1852">
        <f>VLOOKUP($F1852,'(참고)타워 스텟 가치'!$B$12:$L$16,AF$2,0)+(VLOOKUP($F1852,'(참고)타워 스텟 가치'!$B$12:$L$16,AF$2,0)*$E1852)</f>
        <v>745000.00000000512</v>
      </c>
      <c r="AG1852">
        <f>VLOOKUP($F1852,'(참고)타워 스텟 가치'!$B$12:$L$16,AG$2,0)+(VLOOKUP($F1852,'(참고)타워 스텟 가치'!$B$12:$L$16,AG$2,0)*$E1852)</f>
        <v>5028.7500000000346</v>
      </c>
      <c r="AH1852">
        <f>VLOOKUP($F1852,'(참고)타워 스텟 가치'!$B$12:$L$16,AH$2,0)+(VLOOKUP($F1852,'(참고)타워 스텟 가치'!$B$12:$L$16,AH$2,0)*$E1852)</f>
        <v>167.62500000000114</v>
      </c>
      <c r="AI1852">
        <f>VLOOKUP($F1852,'(참고)타워 스텟 가치'!$B$12:$L$16,AI$2,0)+(VLOOKUP($F1852,'(참고)타워 스텟 가치'!$B$12:$L$16,AI$2,0)*$E1852)</f>
        <v>44.700000000000301</v>
      </c>
      <c r="AJ1852">
        <f>VLOOKUP($F1852,'(참고)타워 스텟 가치'!$B$12:$L$16,AJ$2,0)+(VLOOKUP($F1852,'(참고)타워 스텟 가치'!$B$12:$L$16,AJ$2,0)*$E1852)</f>
        <v>0</v>
      </c>
      <c r="AK1852">
        <f>VLOOKUP($F1852,'(참고)타워 스텟 가치'!$B$12:$L$16,AK$2,0)+(VLOOKUP($F1852,'(참고)타워 스텟 가치'!$B$12:$L$16,AK$2,0)*$E1852)</f>
        <v>0</v>
      </c>
      <c r="AL1852">
        <f>VLOOKUP($F1852,'(참고)타워 스텟 가치'!$B$12:$L$16,AL$2,0)+(VLOOKUP($F1852,'(참고)타워 스텟 가치'!$B$12:$L$16,AL$2,0)*$E1852)</f>
        <v>208.60000000000142</v>
      </c>
      <c r="AM1852">
        <f>SUM('스테이지별 몬스터 스텟'!AD1852*'(참고)타워 스텟 가치'!$Q$17,'스테이지별 몬스터 스텟'!AE1852*'(참고)타워 스텟 가치'!$R$17,'스테이지별 몬스터 스텟'!AF1852*'(참고)타워 스텟 가치'!$S$17,'스테이지별 몬스터 스텟'!AG1852*'(참고)타워 스텟 가치'!$T$17,'스테이지별 몬스터 스텟'!AH1852*'(참고)타워 스텟 가치'!$U$17,'스테이지별 몬스터 스텟'!AI1852*'(참고)타워 스텟 가치'!$V$17,'스테이지별 몬스터 스텟'!AJ1852*'(참고)타워 스텟 가치'!$W$17,'스테이지별 몬스터 스텟'!AK1852*'(참고)타워 스텟 가치'!$X$17,'스테이지별 몬스터 스텟'!AL1852*'(참고)타워 스텟 가치'!$Y$17)</f>
        <v>1131539.5250000076</v>
      </c>
      <c r="AN1852">
        <v>3</v>
      </c>
    </row>
    <row r="1853" spans="3:40" x14ac:dyDescent="0.3">
      <c r="C1853">
        <v>4</v>
      </c>
      <c r="D1853">
        <f t="shared" si="86"/>
        <v>370</v>
      </c>
      <c r="E1853" s="52">
        <f>VLOOKUP(D1853,'스테이지별 난이도 설정'!B:C,2,0)</f>
        <v>148.00000000000102</v>
      </c>
      <c r="F1853" t="str">
        <f t="shared" si="87"/>
        <v>유니크</v>
      </c>
      <c r="G1853">
        <f t="shared" si="85"/>
        <v>6</v>
      </c>
      <c r="H1853">
        <f>VLOOKUP($F1853,'(참고)타워 스텟 가치'!$B$2:$L$6,H$2,0)+(VLOOKUP($F1853,'(참고)타워 스텟 가치'!$B$2:$L$6,H$2,0)*$E1853)</f>
        <v>3771.5625000000259</v>
      </c>
      <c r="I1853">
        <f>VLOOKUP($F1853,'(참고)타워 스텟 가치'!$B$2:$L$6,I$2,0)+(VLOOKUP($F1853,'(참고)타워 스텟 가치'!$B$2:$L$6,I$2,0)*$E1853)</f>
        <v>754.31250000000523</v>
      </c>
      <c r="J1853">
        <f>VLOOKUP($F1853,'(참고)타워 스텟 가치'!$B$2:$L$6,J$2,0)+(VLOOKUP($F1853,'(참고)타워 스텟 가치'!$B$2:$L$6,J$2,0)*$E1853)</f>
        <v>745000.00000000512</v>
      </c>
      <c r="K1853">
        <f>VLOOKUP($F1853,'(참고)타워 스텟 가치'!$B$2:$L$6,K$2,0)+(VLOOKUP($F1853,'(참고)타워 스텟 가치'!$B$2:$L$6,K$2,0)*$E1853)</f>
        <v>15086.250000000104</v>
      </c>
      <c r="L1853">
        <f>VLOOKUP($F1853,'(참고)타워 스텟 가치'!$B$2:$L$6,L$2,0)+(VLOOKUP($F1853,'(참고)타워 스텟 가치'!$B$2:$L$6,L$2,0)*$E1853)</f>
        <v>251.43750000000173</v>
      </c>
      <c r="M1853">
        <f>VLOOKUP($F1853,'(참고)타워 스텟 가치'!$B$2:$L$6,M$2,0)+(VLOOKUP($F1853,'(참고)타워 스텟 가치'!$B$2:$L$6,M$2,0)*$E1853)</f>
        <v>44.700000000000301</v>
      </c>
      <c r="N1853">
        <f>VLOOKUP($F1853,'(참고)타워 스텟 가치'!$B$2:$L$6,N$2,0)+(VLOOKUP($F1853,'(참고)타워 스텟 가치'!$B$2:$L$6,N$2,0)*$E1853)</f>
        <v>0</v>
      </c>
      <c r="O1853">
        <f>VLOOKUP($F1853,'(참고)타워 스텟 가치'!$B$2:$L$6,O$2,0)+(VLOOKUP($F1853,'(참고)타워 스텟 가치'!$B$2:$L$6,O$2,0)*$E1853)</f>
        <v>0</v>
      </c>
      <c r="P1853">
        <f>VLOOKUP($F1853,'(참고)타워 스텟 가치'!$B$2:$L$6,P$2,0)+(VLOOKUP($F1853,'(참고)타워 스텟 가치'!$B$2:$L$6,P$2,0)*$E1853)</f>
        <v>149.00000000000102</v>
      </c>
      <c r="Q1853">
        <f>SUM('스테이지별 몬스터 스텟'!H1853*'(참고)타워 스텟 가치'!$Q$17,'스테이지별 몬스터 스텟'!I1853*'(참고)타워 스텟 가치'!$R$17,'스테이지별 몬스터 스텟'!J1853*'(참고)타워 스텟 가치'!$S$17,'스테이지별 몬스터 스텟'!K1853*'(참고)타워 스텟 가치'!$T$17,'스테이지별 몬스터 스텟'!L1853*'(참고)타워 스텟 가치'!$U$17,'스테이지별 몬스터 스텟'!M1853*'(참고)타워 스텟 가치'!$V$17,'스테이지별 몬스터 스텟'!N1853*'(참고)타워 스텟 가치'!$W$17,'스테이지별 몬스터 스텟'!O1853*'(참고)타워 스텟 가치'!$X$17,'스테이지별 몬스터 스텟'!P1853*'(참고)타워 스텟 가치'!$Y$17)</f>
        <v>1157192.6687500079</v>
      </c>
      <c r="R1853">
        <v>1</v>
      </c>
      <c r="S1853">
        <f>VLOOKUP($F1853,'(참고)타워 스텟 가치'!$B$7:$L$11,S$2,0)+(VLOOKUP($F1853,'(참고)타워 스텟 가치'!$B$7:$L$11,S$2,0)*$E1853)</f>
        <v>1257.1875000000086</v>
      </c>
      <c r="T1853">
        <f>VLOOKUP($F1853,'(참고)타워 스텟 가치'!$B$7:$L$11,T$2,0)+(VLOOKUP($F1853,'(참고)타워 스텟 가치'!$B$7:$L$11,T$2,0)*$E1853)</f>
        <v>2262.9375000000155</v>
      </c>
      <c r="U1853">
        <f>VLOOKUP($F1853,'(참고)타워 스텟 가치'!$B$7:$L$11,U$2,0)+(VLOOKUP($F1853,'(참고)타워 스텟 가치'!$B$7:$L$11,U$2,0)*$E1853)</f>
        <v>745000.00000000512</v>
      </c>
      <c r="V1853">
        <f>VLOOKUP($F1853,'(참고)타워 스텟 가치'!$B$7:$L$11,V$2,0)+(VLOOKUP($F1853,'(참고)타워 스텟 가치'!$B$7:$L$11,V$2,0)*$E1853)</f>
        <v>15086.250000000104</v>
      </c>
      <c r="W1853">
        <f>VLOOKUP($F1853,'(참고)타워 스텟 가치'!$B$7:$L$11,W$2,0)+(VLOOKUP($F1853,'(참고)타워 스텟 가치'!$B$7:$L$11,W$2,0)*$E1853)</f>
        <v>251.43750000000173</v>
      </c>
      <c r="X1853">
        <f>VLOOKUP($F1853,'(참고)타워 스텟 가치'!$B$7:$L$11,X$2,0)+(VLOOKUP($F1853,'(참고)타워 스텟 가치'!$B$7:$L$11,X$2,0)*$E1853)</f>
        <v>44.700000000000301</v>
      </c>
      <c r="Y1853">
        <f>VLOOKUP($F1853,'(참고)타워 스텟 가치'!$B$7:$L$11,Y$2,0)+(VLOOKUP($F1853,'(참고)타워 스텟 가치'!$B$7:$L$11,Y$2,0)*$E1853)</f>
        <v>0</v>
      </c>
      <c r="Z1853">
        <f>VLOOKUP($F1853,'(참고)타워 스텟 가치'!$B$7:$L$11,Z$2,0)+(VLOOKUP($F1853,'(참고)타워 스텟 가치'!$B$7:$L$11,Z$2,0)*$E1853)</f>
        <v>0</v>
      </c>
      <c r="AA1853">
        <f>VLOOKUP($F1853,'(참고)타워 스텟 가치'!$B$7:$L$11,AA$2,0)+(VLOOKUP($F1853,'(참고)타워 스텟 가치'!$B$7:$L$11,AA$2,0)*$E1853)</f>
        <v>149.00000000000102</v>
      </c>
      <c r="AB1853">
        <f>SUM('스테이지별 몬스터 스텟'!S1853*'(참고)타워 스텟 가치'!$Q$17,'스테이지별 몬스터 스텟'!T1853*'(참고)타워 스텟 가치'!$R$17,'스테이지별 몬스터 스텟'!U1853*'(참고)타워 스텟 가치'!$S$17,'스테이지별 몬스터 스텟'!V1853*'(참고)타워 스텟 가치'!$T$17,'스테이지별 몬스터 스텟'!W1853*'(참고)타워 스텟 가치'!$U$17,'스테이지별 몬스터 스텟'!X1853*'(참고)타워 스텟 가치'!$V$17,'스테이지별 몬스터 스텟'!Y1853*'(참고)타워 스텟 가치'!$W$17,'스테이지별 몬스터 스텟'!Z1853*'(참고)타워 스텟 가치'!$X$17,'스테이지별 몬스터 스텟'!AA1853*'(참고)타워 스텟 가치'!$Y$17)</f>
        <v>1154426.8562500079</v>
      </c>
      <c r="AC1853">
        <v>2</v>
      </c>
      <c r="AD1853">
        <f>VLOOKUP($F1853,'(참고)타워 스텟 가치'!$B$12:$L$16,AD$2,0)+(VLOOKUP($F1853,'(참고)타워 스텟 가치'!$B$12:$L$16,AD$2,0)*$E1853)</f>
        <v>1257.1875000000086</v>
      </c>
      <c r="AE1853">
        <f>VLOOKUP($F1853,'(참고)타워 스텟 가치'!$B$12:$L$16,AE$2,0)+(VLOOKUP($F1853,'(참고)타워 스텟 가치'!$B$12:$L$16,AE$2,0)*$E1853)</f>
        <v>1508.6250000000105</v>
      </c>
      <c r="AF1853">
        <f>VLOOKUP($F1853,'(참고)타워 스텟 가치'!$B$12:$L$16,AF$2,0)+(VLOOKUP($F1853,'(참고)타워 스텟 가치'!$B$12:$L$16,AF$2,0)*$E1853)</f>
        <v>745000.00000000512</v>
      </c>
      <c r="AG1853">
        <f>VLOOKUP($F1853,'(참고)타워 스텟 가치'!$B$12:$L$16,AG$2,0)+(VLOOKUP($F1853,'(참고)타워 스텟 가치'!$B$12:$L$16,AG$2,0)*$E1853)</f>
        <v>7543.1250000000518</v>
      </c>
      <c r="AH1853">
        <f>VLOOKUP($F1853,'(참고)타워 스텟 가치'!$B$12:$L$16,AH$2,0)+(VLOOKUP($F1853,'(참고)타워 스텟 가치'!$B$12:$L$16,AH$2,0)*$E1853)</f>
        <v>251.43750000000173</v>
      </c>
      <c r="AI1853">
        <f>VLOOKUP($F1853,'(참고)타워 스텟 가치'!$B$12:$L$16,AI$2,0)+(VLOOKUP($F1853,'(참고)타워 스텟 가치'!$B$12:$L$16,AI$2,0)*$E1853)</f>
        <v>44.700000000000301</v>
      </c>
      <c r="AJ1853">
        <f>VLOOKUP($F1853,'(참고)타워 스텟 가치'!$B$12:$L$16,AJ$2,0)+(VLOOKUP($F1853,'(참고)타워 스텟 가치'!$B$12:$L$16,AJ$2,0)*$E1853)</f>
        <v>0</v>
      </c>
      <c r="AK1853">
        <f>VLOOKUP($F1853,'(참고)타워 스텟 가치'!$B$12:$L$16,AK$2,0)+(VLOOKUP($F1853,'(참고)타워 스텟 가치'!$B$12:$L$16,AK$2,0)*$E1853)</f>
        <v>0</v>
      </c>
      <c r="AL1853">
        <f>VLOOKUP($F1853,'(참고)타워 스텟 가치'!$B$12:$L$16,AL$2,0)+(VLOOKUP($F1853,'(참고)타워 스텟 가치'!$B$12:$L$16,AL$2,0)*$E1853)</f>
        <v>298.00000000000205</v>
      </c>
      <c r="AM1853">
        <f>SUM('스테이지별 몬스터 스텟'!AD1853*'(참고)타워 스텟 가치'!$Q$17,'스테이지별 몬스터 스텟'!AE1853*'(참고)타워 스텟 가치'!$R$17,'스테이지별 몬스터 스텟'!AF1853*'(참고)타워 스텟 가치'!$S$17,'스테이지별 몬스터 스텟'!AG1853*'(참고)타워 스텟 가치'!$T$17,'스테이지별 몬스터 스텟'!AH1853*'(참고)타워 스텟 가치'!$U$17,'스테이지별 몬스터 스텟'!AI1853*'(참고)타워 스텟 가치'!$V$17,'스테이지별 몬스터 스텟'!AJ1853*'(참고)타워 스텟 가치'!$W$17,'스테이지별 몬스터 스텟'!AK1853*'(참고)타워 스텟 가치'!$X$17,'스테이지별 몬스터 스텟'!AL1853*'(참고)타워 스텟 가치'!$Y$17)</f>
        <v>1138507.1375000076</v>
      </c>
      <c r="AN1853">
        <v>3</v>
      </c>
    </row>
    <row r="1854" spans="3:40" x14ac:dyDescent="0.3">
      <c r="C1854">
        <v>5</v>
      </c>
      <c r="D1854">
        <f t="shared" si="86"/>
        <v>370</v>
      </c>
      <c r="E1854" s="52">
        <f>VLOOKUP(D1854,'스테이지별 난이도 설정'!B:C,2,0)</f>
        <v>148.00000000000102</v>
      </c>
      <c r="F1854" t="str">
        <f t="shared" si="87"/>
        <v>스페셜</v>
      </c>
      <c r="G1854">
        <f t="shared" si="85"/>
        <v>6</v>
      </c>
      <c r="H1854">
        <f>VLOOKUP($F1854,'(참고)타워 스텟 가치'!$B$2:$L$6,H$2,0)+(VLOOKUP($F1854,'(참고)타워 스텟 가치'!$B$2:$L$6,H$2,0)*$E1854)</f>
        <v>5657.3437500000391</v>
      </c>
      <c r="I1854">
        <f>VLOOKUP($F1854,'(참고)타워 스텟 가치'!$B$2:$L$6,I$2,0)+(VLOOKUP($F1854,'(참고)타워 스텟 가치'!$B$2:$L$6,I$2,0)*$E1854)</f>
        <v>1131.4687500000077</v>
      </c>
      <c r="J1854">
        <f>VLOOKUP($F1854,'(참고)타워 스텟 가치'!$B$2:$L$6,J$2,0)+(VLOOKUP($F1854,'(참고)타워 스텟 가치'!$B$2:$L$6,J$2,0)*$E1854)</f>
        <v>745000.00000000512</v>
      </c>
      <c r="K1854">
        <f>VLOOKUP($F1854,'(참고)타워 스텟 가치'!$B$2:$L$6,K$2,0)+(VLOOKUP($F1854,'(참고)타워 스텟 가치'!$B$2:$L$6,K$2,0)*$E1854)</f>
        <v>22629.375000000156</v>
      </c>
      <c r="L1854">
        <f>VLOOKUP($F1854,'(참고)타워 스텟 가치'!$B$2:$L$6,L$2,0)+(VLOOKUP($F1854,'(참고)타워 스텟 가치'!$B$2:$L$6,L$2,0)*$E1854)</f>
        <v>377.15625000000261</v>
      </c>
      <c r="M1854">
        <f>VLOOKUP($F1854,'(참고)타워 스텟 가치'!$B$2:$L$6,M$2,0)+(VLOOKUP($F1854,'(참고)타워 스텟 가치'!$B$2:$L$6,M$2,0)*$E1854)</f>
        <v>44.700000000000301</v>
      </c>
      <c r="N1854">
        <f>VLOOKUP($F1854,'(참고)타워 스텟 가치'!$B$2:$L$6,N$2,0)+(VLOOKUP($F1854,'(참고)타워 스텟 가치'!$B$2:$L$6,N$2,0)*$E1854)</f>
        <v>0</v>
      </c>
      <c r="O1854">
        <f>VLOOKUP($F1854,'(참고)타워 스텟 가치'!$B$2:$L$6,O$2,0)+(VLOOKUP($F1854,'(참고)타워 스텟 가치'!$B$2:$L$6,O$2,0)*$E1854)</f>
        <v>0</v>
      </c>
      <c r="P1854">
        <f>VLOOKUP($F1854,'(참고)타워 스텟 가치'!$B$2:$L$6,P$2,0)+(VLOOKUP($F1854,'(참고)타워 스텟 가치'!$B$2:$L$6,P$2,0)*$E1854)</f>
        <v>149.00000000000102</v>
      </c>
      <c r="Q1854">
        <f>SUM('스테이지별 몬스터 스텟'!H1854*'(참고)타워 스텟 가치'!$Q$17,'스테이지별 몬스터 스텟'!I1854*'(참고)타워 스텟 가치'!$R$17,'스테이지별 몬스터 스텟'!J1854*'(참고)타워 스텟 가치'!$S$17,'스테이지별 몬스터 스텟'!K1854*'(참고)타워 스텟 가치'!$T$17,'스테이지별 몬스터 스텟'!L1854*'(참고)타워 스텟 가치'!$U$17,'스테이지별 몬스터 스텟'!M1854*'(참고)타워 스텟 가치'!$V$17,'스테이지별 몬스터 스텟'!N1854*'(참고)타워 스텟 가치'!$W$17,'스테이지별 몬스터 스텟'!O1854*'(참고)타워 스텟 가치'!$X$17,'스테이지별 몬스터 스텟'!P1854*'(참고)타워 스텟 가치'!$Y$17)</f>
        <v>1176867.6531250079</v>
      </c>
      <c r="R1854">
        <v>1</v>
      </c>
      <c r="S1854">
        <f>VLOOKUP($F1854,'(참고)타워 스텟 가치'!$B$7:$L$11,S$2,0)+(VLOOKUP($F1854,'(참고)타워 스텟 가치'!$B$7:$L$11,S$2,0)*$E1854)</f>
        <v>1885.781250000013</v>
      </c>
      <c r="T1854">
        <f>VLOOKUP($F1854,'(참고)타워 스텟 가치'!$B$7:$L$11,T$2,0)+(VLOOKUP($F1854,'(참고)타워 스텟 가치'!$B$7:$L$11,T$2,0)*$E1854)</f>
        <v>3394.4062500000232</v>
      </c>
      <c r="U1854">
        <f>VLOOKUP($F1854,'(참고)타워 스텟 가치'!$B$7:$L$11,U$2,0)+(VLOOKUP($F1854,'(참고)타워 스텟 가치'!$B$7:$L$11,U$2,0)*$E1854)</f>
        <v>745000.00000000512</v>
      </c>
      <c r="V1854">
        <f>VLOOKUP($F1854,'(참고)타워 스텟 가치'!$B$7:$L$11,V$2,0)+(VLOOKUP($F1854,'(참고)타워 스텟 가치'!$B$7:$L$11,V$2,0)*$E1854)</f>
        <v>22629.375000000156</v>
      </c>
      <c r="W1854">
        <f>VLOOKUP($F1854,'(참고)타워 스텟 가치'!$B$7:$L$11,W$2,0)+(VLOOKUP($F1854,'(참고)타워 스텟 가치'!$B$7:$L$11,W$2,0)*$E1854)</f>
        <v>377.15625000000261</v>
      </c>
      <c r="X1854">
        <f>VLOOKUP($F1854,'(참고)타워 스텟 가치'!$B$7:$L$11,X$2,0)+(VLOOKUP($F1854,'(참고)타워 스텟 가치'!$B$7:$L$11,X$2,0)*$E1854)</f>
        <v>44.700000000000301</v>
      </c>
      <c r="Y1854">
        <f>VLOOKUP($F1854,'(참고)타워 스텟 가치'!$B$7:$L$11,Y$2,0)+(VLOOKUP($F1854,'(참고)타워 스텟 가치'!$B$7:$L$11,Y$2,0)*$E1854)</f>
        <v>0</v>
      </c>
      <c r="Z1854">
        <f>VLOOKUP($F1854,'(참고)타워 스텟 가치'!$B$7:$L$11,Z$2,0)+(VLOOKUP($F1854,'(참고)타워 스텟 가치'!$B$7:$L$11,Z$2,0)*$E1854)</f>
        <v>0</v>
      </c>
      <c r="AA1854">
        <f>VLOOKUP($F1854,'(참고)타워 스텟 가치'!$B$7:$L$11,AA$2,0)+(VLOOKUP($F1854,'(참고)타워 스텟 가치'!$B$7:$L$11,AA$2,0)*$E1854)</f>
        <v>149.00000000000102</v>
      </c>
      <c r="AB1854">
        <f>SUM('스테이지별 몬스터 스텟'!S1854*'(참고)타워 스텟 가치'!$Q$17,'스테이지별 몬스터 스텟'!T1854*'(참고)타워 스텟 가치'!$R$17,'스테이지별 몬스터 스텟'!U1854*'(참고)타워 스텟 가치'!$S$17,'스테이지별 몬스터 스텟'!V1854*'(참고)타워 스텟 가치'!$T$17,'스테이지별 몬스터 스텟'!W1854*'(참고)타워 스텟 가치'!$U$17,'스테이지별 몬스터 스텟'!X1854*'(참고)타워 스텟 가치'!$V$17,'스테이지별 몬스터 스텟'!Y1854*'(참고)타워 스텟 가치'!$W$17,'스테이지별 몬스터 스텟'!Z1854*'(참고)타워 스텟 가치'!$X$17,'스테이지별 몬스터 스텟'!AA1854*'(참고)타워 스텟 가치'!$Y$17)</f>
        <v>1172718.9343750079</v>
      </c>
      <c r="AC1854">
        <v>2</v>
      </c>
      <c r="AD1854">
        <f>VLOOKUP($F1854,'(참고)타워 스텟 가치'!$B$12:$L$16,AD$2,0)+(VLOOKUP($F1854,'(참고)타워 스텟 가치'!$B$12:$L$16,AD$2,0)*$E1854)</f>
        <v>1885.781250000013</v>
      </c>
      <c r="AE1854">
        <f>VLOOKUP($F1854,'(참고)타워 스텟 가치'!$B$12:$L$16,AE$2,0)+(VLOOKUP($F1854,'(참고)타워 스텟 가치'!$B$12:$L$16,AE$2,0)*$E1854)</f>
        <v>2262.9375000000155</v>
      </c>
      <c r="AF1854">
        <f>VLOOKUP($F1854,'(참고)타워 스텟 가치'!$B$12:$L$16,AF$2,0)+(VLOOKUP($F1854,'(참고)타워 스텟 가치'!$B$12:$L$16,AF$2,0)*$E1854)</f>
        <v>745000.00000000512</v>
      </c>
      <c r="AG1854">
        <f>VLOOKUP($F1854,'(참고)타워 스텟 가치'!$B$12:$L$16,AG$2,0)+(VLOOKUP($F1854,'(참고)타워 스텟 가치'!$B$12:$L$16,AG$2,0)*$E1854)</f>
        <v>11314.687500000078</v>
      </c>
      <c r="AH1854">
        <f>VLOOKUP($F1854,'(참고)타워 스텟 가치'!$B$12:$L$16,AH$2,0)+(VLOOKUP($F1854,'(참고)타워 스텟 가치'!$B$12:$L$16,AH$2,0)*$E1854)</f>
        <v>377.15625000000261</v>
      </c>
      <c r="AI1854">
        <f>VLOOKUP($F1854,'(참고)타워 스텟 가치'!$B$12:$L$16,AI$2,0)+(VLOOKUP($F1854,'(참고)타워 스텟 가치'!$B$12:$L$16,AI$2,0)*$E1854)</f>
        <v>44.700000000000301</v>
      </c>
      <c r="AJ1854">
        <f>VLOOKUP($F1854,'(참고)타워 스텟 가치'!$B$12:$L$16,AJ$2,0)+(VLOOKUP($F1854,'(참고)타워 스텟 가치'!$B$12:$L$16,AJ$2,0)*$E1854)</f>
        <v>0</v>
      </c>
      <c r="AK1854">
        <f>VLOOKUP($F1854,'(참고)타워 스텟 가치'!$B$12:$L$16,AK$2,0)+(VLOOKUP($F1854,'(참고)타워 스텟 가치'!$B$12:$L$16,AK$2,0)*$E1854)</f>
        <v>0</v>
      </c>
      <c r="AL1854">
        <f>VLOOKUP($F1854,'(참고)타워 스텟 가치'!$B$12:$L$16,AL$2,0)+(VLOOKUP($F1854,'(참고)타워 스텟 가치'!$B$12:$L$16,AL$2,0)*$E1854)</f>
        <v>298.00000000000205</v>
      </c>
      <c r="AM1854">
        <f>SUM('스테이지별 몬스터 스텟'!AD1854*'(참고)타워 스텟 가치'!$Q$17,'스테이지별 몬스터 스텟'!AE1854*'(참고)타워 스텟 가치'!$R$17,'스테이지별 몬스터 스텟'!AF1854*'(참고)타워 스텟 가치'!$S$17,'스테이지별 몬스터 스텟'!AG1854*'(참고)타워 스텟 가치'!$T$17,'스테이지별 몬스터 스텟'!AH1854*'(참고)타워 스텟 가치'!$U$17,'스테이지별 몬스터 스텟'!AI1854*'(참고)타워 스텟 가치'!$V$17,'스테이지별 몬스터 스텟'!AJ1854*'(참고)타워 스텟 가치'!$W$17,'스테이지별 몬스터 스텟'!AK1854*'(참고)타워 스텟 가치'!$X$17,'스테이지별 몬스터 스텟'!AL1854*'(참고)타워 스텟 가치'!$Y$17)</f>
        <v>1148690.3562500079</v>
      </c>
      <c r="AN1854">
        <v>3</v>
      </c>
    </row>
    <row r="1855" spans="3:40" x14ac:dyDescent="0.3">
      <c r="C1855">
        <v>1</v>
      </c>
      <c r="D1855">
        <f t="shared" si="86"/>
        <v>371</v>
      </c>
      <c r="E1855" s="52">
        <f>VLOOKUP(D1855,'스테이지별 난이도 설정'!B:C,2,0)</f>
        <v>148.40000000000103</v>
      </c>
      <c r="F1855" t="str">
        <f t="shared" si="87"/>
        <v>일반</v>
      </c>
      <c r="G1855">
        <f t="shared" si="85"/>
        <v>6</v>
      </c>
      <c r="H1855">
        <f>VLOOKUP($F1855,'(참고)타워 스텟 가치'!$B$2:$L$6,H$2,0)+(VLOOKUP($F1855,'(참고)타워 스텟 가치'!$B$2:$L$6,H$2,0)*$E1855)</f>
        <v>1120.5000000000077</v>
      </c>
      <c r="I1855">
        <f>VLOOKUP($F1855,'(참고)타워 스텟 가치'!$B$2:$L$6,I$2,0)+(VLOOKUP($F1855,'(참고)타워 스텟 가치'!$B$2:$L$6,I$2,0)*$E1855)</f>
        <v>224.10000000000156</v>
      </c>
      <c r="J1855">
        <f>VLOOKUP($F1855,'(참고)타워 스텟 가치'!$B$2:$L$6,J$2,0)+(VLOOKUP($F1855,'(참고)타워 스텟 가치'!$B$2:$L$6,J$2,0)*$E1855)</f>
        <v>747000.00000000512</v>
      </c>
      <c r="K1855">
        <f>VLOOKUP($F1855,'(참고)타워 스텟 가치'!$B$2:$L$6,K$2,0)+(VLOOKUP($F1855,'(참고)타워 스텟 가치'!$B$2:$L$6,K$2,0)*$E1855)</f>
        <v>4482.0000000000309</v>
      </c>
      <c r="L1855">
        <f>VLOOKUP($F1855,'(참고)타워 스텟 가치'!$B$2:$L$6,L$2,0)+(VLOOKUP($F1855,'(참고)타워 스텟 가치'!$B$2:$L$6,L$2,0)*$E1855)</f>
        <v>74.700000000000514</v>
      </c>
      <c r="M1855">
        <f>VLOOKUP($F1855,'(참고)타워 스텟 가치'!$B$2:$L$6,M$2,0)+(VLOOKUP($F1855,'(참고)타워 스텟 가치'!$B$2:$L$6,M$2,0)*$E1855)</f>
        <v>44.820000000000306</v>
      </c>
      <c r="N1855">
        <f>VLOOKUP($F1855,'(참고)타워 스텟 가치'!$B$2:$L$6,N$2,0)+(VLOOKUP($F1855,'(참고)타워 스텟 가치'!$B$2:$L$6,N$2,0)*$E1855)</f>
        <v>0</v>
      </c>
      <c r="O1855">
        <f>VLOOKUP($F1855,'(참고)타워 스텟 가치'!$B$2:$L$6,O$2,0)+(VLOOKUP($F1855,'(참고)타워 스텟 가치'!$B$2:$L$6,O$2,0)*$E1855)</f>
        <v>0</v>
      </c>
      <c r="P1855">
        <f>VLOOKUP($F1855,'(참고)타워 스텟 가치'!$B$2:$L$6,P$2,0)+(VLOOKUP($F1855,'(참고)타워 스텟 가치'!$B$2:$L$6,P$2,0)*$E1855)</f>
        <v>104.58000000000072</v>
      </c>
      <c r="Q1855">
        <f>SUM('스테이지별 몬스터 스텟'!H1855*'(참고)타워 스텟 가치'!$Q$17,'스테이지별 몬스터 스텟'!I1855*'(참고)타워 스텟 가치'!$R$17,'스테이지별 몬스터 스텟'!J1855*'(참고)타워 스텟 가치'!$S$17,'스테이지별 몬스터 스텟'!K1855*'(참고)타워 스텟 가치'!$T$17,'스테이지별 몬스터 스텟'!L1855*'(참고)타워 스텟 가치'!$U$17,'스테이지별 몬스터 스텟'!M1855*'(참고)타워 스텟 가치'!$V$17,'스테이지별 몬스터 스텟'!N1855*'(참고)타워 스텟 가치'!$W$17,'스테이지별 몬스터 스텟'!O1855*'(참고)타워 스텟 가치'!$X$17,'스테이지별 몬스터 스텟'!P1855*'(참고)타워 스텟 가치'!$Y$17)</f>
        <v>1132444.5300000075</v>
      </c>
      <c r="R1855">
        <v>1</v>
      </c>
      <c r="S1855">
        <f>VLOOKUP($F1855,'(참고)타워 스텟 가치'!$B$7:$L$11,S$2,0)+(VLOOKUP($F1855,'(참고)타워 스텟 가치'!$B$7:$L$11,S$2,0)*$E1855)</f>
        <v>373.50000000000256</v>
      </c>
      <c r="T1855">
        <f>VLOOKUP($F1855,'(참고)타워 스텟 가치'!$B$7:$L$11,T$2,0)+(VLOOKUP($F1855,'(참고)타워 스텟 가치'!$B$7:$L$11,T$2,0)*$E1855)</f>
        <v>672.30000000000462</v>
      </c>
      <c r="U1855">
        <f>VLOOKUP($F1855,'(참고)타워 스텟 가치'!$B$7:$L$11,U$2,0)+(VLOOKUP($F1855,'(참고)타워 스텟 가치'!$B$7:$L$11,U$2,0)*$E1855)</f>
        <v>747000.00000000512</v>
      </c>
      <c r="V1855">
        <f>VLOOKUP($F1855,'(참고)타워 스텟 가치'!$B$7:$L$11,V$2,0)+(VLOOKUP($F1855,'(참고)타워 스텟 가치'!$B$7:$L$11,V$2,0)*$E1855)</f>
        <v>4482.0000000000309</v>
      </c>
      <c r="W1855">
        <f>VLOOKUP($F1855,'(참고)타워 스텟 가치'!$B$7:$L$11,W$2,0)+(VLOOKUP($F1855,'(참고)타워 스텟 가치'!$B$7:$L$11,W$2,0)*$E1855)</f>
        <v>74.700000000000514</v>
      </c>
      <c r="X1855">
        <f>VLOOKUP($F1855,'(참고)타워 스텟 가치'!$B$7:$L$11,X$2,0)+(VLOOKUP($F1855,'(참고)타워 스텟 가치'!$B$7:$L$11,X$2,0)*$E1855)</f>
        <v>44.820000000000306</v>
      </c>
      <c r="Y1855">
        <f>VLOOKUP($F1855,'(참고)타워 스텟 가치'!$B$7:$L$11,Y$2,0)+(VLOOKUP($F1855,'(참고)타워 스텟 가치'!$B$7:$L$11,Y$2,0)*$E1855)</f>
        <v>0</v>
      </c>
      <c r="Z1855">
        <f>VLOOKUP($F1855,'(참고)타워 스텟 가치'!$B$7:$L$11,Z$2,0)+(VLOOKUP($F1855,'(참고)타워 스텟 가치'!$B$7:$L$11,Z$2,0)*$E1855)</f>
        <v>0</v>
      </c>
      <c r="AA1855">
        <f>VLOOKUP($F1855,'(참고)타워 스텟 가치'!$B$7:$L$11,AA$2,0)+(VLOOKUP($F1855,'(참고)타워 스텟 가치'!$B$7:$L$11,AA$2,0)*$E1855)</f>
        <v>104.58000000000072</v>
      </c>
      <c r="AB1855">
        <f>SUM('스테이지별 몬스터 스텟'!S1855*'(참고)타워 스텟 가치'!$Q$17,'스테이지별 몬스터 스텟'!T1855*'(참고)타워 스텟 가치'!$R$17,'스테이지별 몬스터 스텟'!U1855*'(참고)타워 스텟 가치'!$S$17,'스테이지별 몬스터 스텟'!V1855*'(참고)타워 스텟 가치'!$T$17,'스테이지별 몬스터 스텟'!W1855*'(참고)타워 스텟 가치'!$U$17,'스테이지별 몬스터 스텟'!X1855*'(참고)타워 스텟 가치'!$V$17,'스테이지별 몬스터 스텟'!Y1855*'(참고)타워 스텟 가치'!$W$17,'스테이지별 몬스터 스텟'!Z1855*'(참고)타워 스텟 가치'!$X$17,'스테이지별 몬스터 스텟'!AA1855*'(참고)타워 스텟 가치'!$Y$17)</f>
        <v>1131622.8300000075</v>
      </c>
      <c r="AC1855">
        <v>2</v>
      </c>
      <c r="AD1855">
        <f>VLOOKUP($F1855,'(참고)타워 스텟 가치'!$B$12:$L$16,AD$2,0)+(VLOOKUP($F1855,'(참고)타워 스텟 가치'!$B$12:$L$16,AD$2,0)*$E1855)</f>
        <v>373.50000000000256</v>
      </c>
      <c r="AE1855">
        <f>VLOOKUP($F1855,'(참고)타워 스텟 가치'!$B$12:$L$16,AE$2,0)+(VLOOKUP($F1855,'(참고)타워 스텟 가치'!$B$12:$L$16,AE$2,0)*$E1855)</f>
        <v>448.20000000000312</v>
      </c>
      <c r="AF1855">
        <f>VLOOKUP($F1855,'(참고)타워 스텟 가치'!$B$12:$L$16,AF$2,0)+(VLOOKUP($F1855,'(참고)타워 스텟 가치'!$B$12:$L$16,AF$2,0)*$E1855)</f>
        <v>747000.00000000512</v>
      </c>
      <c r="AG1855">
        <f>VLOOKUP($F1855,'(참고)타워 스텟 가치'!$B$12:$L$16,AG$2,0)+(VLOOKUP($F1855,'(참고)타워 스텟 가치'!$B$12:$L$16,AG$2,0)*$E1855)</f>
        <v>2241.0000000000155</v>
      </c>
      <c r="AH1855">
        <f>VLOOKUP($F1855,'(참고)타워 스텟 가치'!$B$12:$L$16,AH$2,0)+(VLOOKUP($F1855,'(참고)타워 스텟 가치'!$B$12:$L$16,AH$2,0)*$E1855)</f>
        <v>74.700000000000514</v>
      </c>
      <c r="AI1855">
        <f>VLOOKUP($F1855,'(참고)타워 스텟 가치'!$B$12:$L$16,AI$2,0)+(VLOOKUP($F1855,'(참고)타워 스텟 가치'!$B$12:$L$16,AI$2,0)*$E1855)</f>
        <v>44.820000000000306</v>
      </c>
      <c r="AJ1855">
        <f>VLOOKUP($F1855,'(참고)타워 스텟 가치'!$B$12:$L$16,AJ$2,0)+(VLOOKUP($F1855,'(참고)타워 스텟 가치'!$B$12:$L$16,AJ$2,0)*$E1855)</f>
        <v>0</v>
      </c>
      <c r="AK1855">
        <f>VLOOKUP($F1855,'(참고)타워 스텟 가치'!$B$12:$L$16,AK$2,0)+(VLOOKUP($F1855,'(참고)타워 스텟 가치'!$B$12:$L$16,AK$2,0)*$E1855)</f>
        <v>0</v>
      </c>
      <c r="AL1855">
        <f>VLOOKUP($F1855,'(참고)타워 스텟 가치'!$B$12:$L$16,AL$2,0)+(VLOOKUP($F1855,'(참고)타워 스텟 가치'!$B$12:$L$16,AL$2,0)*$E1855)</f>
        <v>209.16000000000145</v>
      </c>
      <c r="AM1855">
        <f>SUM('스테이지별 몬스터 스텟'!AD1855*'(참고)타워 스텟 가치'!$Q$17,'스테이지별 몬스터 스텟'!AE1855*'(참고)타워 스텟 가치'!$R$17,'스테이지별 몬스터 스텟'!AF1855*'(참고)타워 스텟 가치'!$S$17,'스테이지별 몬스터 스텟'!AG1855*'(참고)타워 스텟 가치'!$T$17,'스테이지별 몬스터 스텟'!AH1855*'(참고)타워 스텟 가치'!$U$17,'스테이지별 몬스터 스텟'!AI1855*'(참고)타워 스텟 가치'!$V$17,'스테이지별 몬스터 스텟'!AJ1855*'(참고)타워 스텟 가치'!$W$17,'스테이지별 몬스터 스텟'!AK1855*'(참고)타워 스텟 가치'!$X$17,'스테이지별 몬스터 스텟'!AL1855*'(참고)타워 스텟 가치'!$Y$17)</f>
        <v>1127013.8400000078</v>
      </c>
      <c r="AN1855">
        <v>3</v>
      </c>
    </row>
    <row r="1856" spans="3:40" x14ac:dyDescent="0.3">
      <c r="C1856">
        <v>2</v>
      </c>
      <c r="D1856">
        <f t="shared" si="86"/>
        <v>371</v>
      </c>
      <c r="E1856" s="52">
        <f>VLOOKUP(D1856,'스테이지별 난이도 설정'!B:C,2,0)</f>
        <v>148.40000000000103</v>
      </c>
      <c r="F1856" t="str">
        <f t="shared" si="87"/>
        <v>레어</v>
      </c>
      <c r="G1856">
        <f t="shared" si="85"/>
        <v>6</v>
      </c>
      <c r="H1856">
        <f>VLOOKUP($F1856,'(참고)타워 스텟 가치'!$B$2:$L$6,H$2,0)+(VLOOKUP($F1856,'(참고)타워 스텟 가치'!$B$2:$L$6,H$2,0)*$E1856)</f>
        <v>1680.7500000000116</v>
      </c>
      <c r="I1856">
        <f>VLOOKUP($F1856,'(참고)타워 스텟 가치'!$B$2:$L$6,I$2,0)+(VLOOKUP($F1856,'(참고)타워 스텟 가치'!$B$2:$L$6,I$2,0)*$E1856)</f>
        <v>336.15000000000231</v>
      </c>
      <c r="J1856">
        <f>VLOOKUP($F1856,'(참고)타워 스텟 가치'!$B$2:$L$6,J$2,0)+(VLOOKUP($F1856,'(참고)타워 스텟 가치'!$B$2:$L$6,J$2,0)*$E1856)</f>
        <v>747000.00000000512</v>
      </c>
      <c r="K1856">
        <f>VLOOKUP($F1856,'(참고)타워 스텟 가치'!$B$2:$L$6,K$2,0)+(VLOOKUP($F1856,'(참고)타워 스텟 가치'!$B$2:$L$6,K$2,0)*$E1856)</f>
        <v>6723.0000000000464</v>
      </c>
      <c r="L1856">
        <f>VLOOKUP($F1856,'(참고)타워 스텟 가치'!$B$2:$L$6,L$2,0)+(VLOOKUP($F1856,'(참고)타워 스텟 가치'!$B$2:$L$6,L$2,0)*$E1856)</f>
        <v>112.05000000000078</v>
      </c>
      <c r="M1856">
        <f>VLOOKUP($F1856,'(참고)타워 스텟 가치'!$B$2:$L$6,M$2,0)+(VLOOKUP($F1856,'(참고)타워 스텟 가치'!$B$2:$L$6,M$2,0)*$E1856)</f>
        <v>44.820000000000306</v>
      </c>
      <c r="N1856">
        <f>VLOOKUP($F1856,'(참고)타워 스텟 가치'!$B$2:$L$6,N$2,0)+(VLOOKUP($F1856,'(참고)타워 스텟 가치'!$B$2:$L$6,N$2,0)*$E1856)</f>
        <v>0</v>
      </c>
      <c r="O1856">
        <f>VLOOKUP($F1856,'(참고)타워 스텟 가치'!$B$2:$L$6,O$2,0)+(VLOOKUP($F1856,'(참고)타워 스텟 가치'!$B$2:$L$6,O$2,0)*$E1856)</f>
        <v>0</v>
      </c>
      <c r="P1856">
        <f>VLOOKUP($F1856,'(참고)타워 스텟 가치'!$B$2:$L$6,P$2,0)+(VLOOKUP($F1856,'(참고)타워 스텟 가치'!$B$2:$L$6,P$2,0)*$E1856)</f>
        <v>104.58000000000072</v>
      </c>
      <c r="Q1856">
        <f>SUM('스테이지별 몬스터 스텟'!H1856*'(참고)타워 스텟 가치'!$Q$17,'스테이지별 몬스터 스텟'!I1856*'(참고)타워 스텟 가치'!$R$17,'스테이지별 몬스터 스텟'!J1856*'(참고)타워 스텟 가치'!$S$17,'스테이지별 몬스터 스텟'!K1856*'(참고)타워 스텟 가치'!$T$17,'스테이지별 몬스터 스텟'!L1856*'(참고)타워 스텟 가치'!$U$17,'스테이지별 몬스터 스텟'!M1856*'(참고)타워 스텟 가치'!$V$17,'스테이지별 몬스터 스텟'!N1856*'(참고)타워 스텟 가치'!$W$17,'스테이지별 몬스터 스텟'!O1856*'(참고)타워 스텟 가치'!$X$17,'스테이지별 몬스터 스텟'!P1856*'(참고)타워 스텟 가치'!$Y$17)</f>
        <v>1138289.8050000079</v>
      </c>
      <c r="R1856">
        <v>1</v>
      </c>
      <c r="S1856">
        <f>VLOOKUP($F1856,'(참고)타워 스텟 가치'!$B$7:$L$11,S$2,0)+(VLOOKUP($F1856,'(참고)타워 스텟 가치'!$B$7:$L$11,S$2,0)*$E1856)</f>
        <v>560.25000000000387</v>
      </c>
      <c r="T1856">
        <f>VLOOKUP($F1856,'(참고)타워 스텟 가치'!$B$7:$L$11,T$2,0)+(VLOOKUP($F1856,'(참고)타워 스텟 가치'!$B$7:$L$11,T$2,0)*$E1856)</f>
        <v>1008.450000000007</v>
      </c>
      <c r="U1856">
        <f>VLOOKUP($F1856,'(참고)타워 스텟 가치'!$B$7:$L$11,U$2,0)+(VLOOKUP($F1856,'(참고)타워 스텟 가치'!$B$7:$L$11,U$2,0)*$E1856)</f>
        <v>747000.00000000512</v>
      </c>
      <c r="V1856">
        <f>VLOOKUP($F1856,'(참고)타워 스텟 가치'!$B$7:$L$11,V$2,0)+(VLOOKUP($F1856,'(참고)타워 스텟 가치'!$B$7:$L$11,V$2,0)*$E1856)</f>
        <v>6723.0000000000464</v>
      </c>
      <c r="W1856">
        <f>VLOOKUP($F1856,'(참고)타워 스텟 가치'!$B$7:$L$11,W$2,0)+(VLOOKUP($F1856,'(참고)타워 스텟 가치'!$B$7:$L$11,W$2,0)*$E1856)</f>
        <v>112.05000000000078</v>
      </c>
      <c r="X1856">
        <f>VLOOKUP($F1856,'(참고)타워 스텟 가치'!$B$7:$L$11,X$2,0)+(VLOOKUP($F1856,'(참고)타워 스텟 가치'!$B$7:$L$11,X$2,0)*$E1856)</f>
        <v>44.820000000000306</v>
      </c>
      <c r="Y1856">
        <f>VLOOKUP($F1856,'(참고)타워 스텟 가치'!$B$7:$L$11,Y$2,0)+(VLOOKUP($F1856,'(참고)타워 스텟 가치'!$B$7:$L$11,Y$2,0)*$E1856)</f>
        <v>0</v>
      </c>
      <c r="Z1856">
        <f>VLOOKUP($F1856,'(참고)타워 스텟 가치'!$B$7:$L$11,Z$2,0)+(VLOOKUP($F1856,'(참고)타워 스텟 가치'!$B$7:$L$11,Z$2,0)*$E1856)</f>
        <v>0</v>
      </c>
      <c r="AA1856">
        <f>VLOOKUP($F1856,'(참고)타워 스텟 가치'!$B$7:$L$11,AA$2,0)+(VLOOKUP($F1856,'(참고)타워 스텟 가치'!$B$7:$L$11,AA$2,0)*$E1856)</f>
        <v>104.58000000000072</v>
      </c>
      <c r="AB1856">
        <f>SUM('스테이지별 몬스터 스텟'!S1856*'(참고)타워 스텟 가치'!$Q$17,'스테이지별 몬스터 스텟'!T1856*'(참고)타워 스텟 가치'!$R$17,'스테이지별 몬스터 스텟'!U1856*'(참고)타워 스텟 가치'!$S$17,'스테이지별 몬스터 스텟'!V1856*'(참고)타워 스텟 가치'!$T$17,'스테이지별 몬스터 스텟'!W1856*'(참고)타워 스텟 가치'!$U$17,'스테이지별 몬스터 스텟'!X1856*'(참고)타워 스텟 가치'!$V$17,'스테이지별 몬스터 스텟'!Y1856*'(참고)타워 스텟 가치'!$W$17,'스테이지별 몬스터 스텟'!Z1856*'(참고)타워 스텟 가치'!$X$17,'스테이지별 몬스터 스텟'!AA1856*'(참고)타워 스텟 가치'!$Y$17)</f>
        <v>1137057.2550000078</v>
      </c>
      <c r="AC1856">
        <v>2</v>
      </c>
      <c r="AD1856">
        <f>VLOOKUP($F1856,'(참고)타워 스텟 가치'!$B$12:$L$16,AD$2,0)+(VLOOKUP($F1856,'(참고)타워 스텟 가치'!$B$12:$L$16,AD$2,0)*$E1856)</f>
        <v>560.25000000000387</v>
      </c>
      <c r="AE1856">
        <f>VLOOKUP($F1856,'(참고)타워 스텟 가치'!$B$12:$L$16,AE$2,0)+(VLOOKUP($F1856,'(참고)타워 스텟 가치'!$B$12:$L$16,AE$2,0)*$E1856)</f>
        <v>672.30000000000462</v>
      </c>
      <c r="AF1856">
        <f>VLOOKUP($F1856,'(참고)타워 스텟 가치'!$B$12:$L$16,AF$2,0)+(VLOOKUP($F1856,'(참고)타워 스텟 가치'!$B$12:$L$16,AF$2,0)*$E1856)</f>
        <v>747000.00000000512</v>
      </c>
      <c r="AG1856">
        <f>VLOOKUP($F1856,'(참고)타워 스텟 가치'!$B$12:$L$16,AG$2,0)+(VLOOKUP($F1856,'(참고)타워 스텟 가치'!$B$12:$L$16,AG$2,0)*$E1856)</f>
        <v>3361.5000000000232</v>
      </c>
      <c r="AH1856">
        <f>VLOOKUP($F1856,'(참고)타워 스텟 가치'!$B$12:$L$16,AH$2,0)+(VLOOKUP($F1856,'(참고)타워 스텟 가치'!$B$12:$L$16,AH$2,0)*$E1856)</f>
        <v>112.05000000000078</v>
      </c>
      <c r="AI1856">
        <f>VLOOKUP($F1856,'(참고)타워 스텟 가치'!$B$12:$L$16,AI$2,0)+(VLOOKUP($F1856,'(참고)타워 스텟 가치'!$B$12:$L$16,AI$2,0)*$E1856)</f>
        <v>44.820000000000306</v>
      </c>
      <c r="AJ1856">
        <f>VLOOKUP($F1856,'(참고)타워 스텟 가치'!$B$12:$L$16,AJ$2,0)+(VLOOKUP($F1856,'(참고)타워 스텟 가치'!$B$12:$L$16,AJ$2,0)*$E1856)</f>
        <v>0</v>
      </c>
      <c r="AK1856">
        <f>VLOOKUP($F1856,'(참고)타워 스텟 가치'!$B$12:$L$16,AK$2,0)+(VLOOKUP($F1856,'(참고)타워 스텟 가치'!$B$12:$L$16,AK$2,0)*$E1856)</f>
        <v>0</v>
      </c>
      <c r="AL1856">
        <f>VLOOKUP($F1856,'(참고)타워 스텟 가치'!$B$12:$L$16,AL$2,0)+(VLOOKUP($F1856,'(참고)타워 스텟 가치'!$B$12:$L$16,AL$2,0)*$E1856)</f>
        <v>209.16000000000145</v>
      </c>
      <c r="AM1856">
        <f>SUM('스테이지별 몬스터 스텟'!AD1856*'(참고)타워 스텟 가치'!$Q$17,'스테이지별 몬스터 스텟'!AE1856*'(참고)타워 스텟 가치'!$R$17,'스테이지별 몬스터 스텟'!AF1856*'(참고)타워 스텟 가치'!$S$17,'스테이지별 몬스터 스텟'!AG1856*'(참고)타워 스텟 가치'!$T$17,'스테이지별 몬스터 스텟'!AH1856*'(참고)타워 스텟 가치'!$U$17,'스테이지별 몬스터 스텟'!AI1856*'(참고)타워 스텟 가치'!$V$17,'스테이지별 몬스터 스텟'!AJ1856*'(참고)타워 스텟 가치'!$W$17,'스테이지별 몬스터 스텟'!AK1856*'(참고)타워 스텟 가치'!$X$17,'스테이지별 몬스터 스텟'!AL1856*'(참고)타워 스텟 가치'!$Y$17)</f>
        <v>1130039.1900000079</v>
      </c>
      <c r="AN1856">
        <v>3</v>
      </c>
    </row>
    <row r="1857" spans="3:40" x14ac:dyDescent="0.3">
      <c r="C1857">
        <v>3</v>
      </c>
      <c r="D1857">
        <f t="shared" si="86"/>
        <v>371</v>
      </c>
      <c r="E1857" s="52">
        <f>VLOOKUP(D1857,'스테이지별 난이도 설정'!B:C,2,0)</f>
        <v>148.40000000000103</v>
      </c>
      <c r="F1857" t="str">
        <f t="shared" si="87"/>
        <v>에픽</v>
      </c>
      <c r="G1857">
        <f t="shared" si="85"/>
        <v>6</v>
      </c>
      <c r="H1857">
        <f>VLOOKUP($F1857,'(참고)타워 스텟 가치'!$B$2:$L$6,H$2,0)+(VLOOKUP($F1857,'(참고)타워 스텟 가치'!$B$2:$L$6,H$2,0)*$E1857)</f>
        <v>2521.1250000000173</v>
      </c>
      <c r="I1857">
        <f>VLOOKUP($F1857,'(참고)타워 스텟 가치'!$B$2:$L$6,I$2,0)+(VLOOKUP($F1857,'(참고)타워 스텟 가치'!$B$2:$L$6,I$2,0)*$E1857)</f>
        <v>504.22500000000349</v>
      </c>
      <c r="J1857">
        <f>VLOOKUP($F1857,'(참고)타워 스텟 가치'!$B$2:$L$6,J$2,0)+(VLOOKUP($F1857,'(참고)타워 스텟 가치'!$B$2:$L$6,J$2,0)*$E1857)</f>
        <v>747000.00000000512</v>
      </c>
      <c r="K1857">
        <f>VLOOKUP($F1857,'(참고)타워 스텟 가치'!$B$2:$L$6,K$2,0)+(VLOOKUP($F1857,'(참고)타워 스텟 가치'!$B$2:$L$6,K$2,0)*$E1857)</f>
        <v>10084.500000000069</v>
      </c>
      <c r="L1857">
        <f>VLOOKUP($F1857,'(참고)타워 스텟 가치'!$B$2:$L$6,L$2,0)+(VLOOKUP($F1857,'(참고)타워 스텟 가치'!$B$2:$L$6,L$2,0)*$E1857)</f>
        <v>168.07500000000115</v>
      </c>
      <c r="M1857">
        <f>VLOOKUP($F1857,'(참고)타워 스텟 가치'!$B$2:$L$6,M$2,0)+(VLOOKUP($F1857,'(참고)타워 스텟 가치'!$B$2:$L$6,M$2,0)*$E1857)</f>
        <v>44.820000000000306</v>
      </c>
      <c r="N1857">
        <f>VLOOKUP($F1857,'(참고)타워 스텟 가치'!$B$2:$L$6,N$2,0)+(VLOOKUP($F1857,'(참고)타워 스텟 가치'!$B$2:$L$6,N$2,0)*$E1857)</f>
        <v>0</v>
      </c>
      <c r="O1857">
        <f>VLOOKUP($F1857,'(참고)타워 스텟 가치'!$B$2:$L$6,O$2,0)+(VLOOKUP($F1857,'(참고)타워 스텟 가치'!$B$2:$L$6,O$2,0)*$E1857)</f>
        <v>0</v>
      </c>
      <c r="P1857">
        <f>VLOOKUP($F1857,'(참고)타워 스텟 가치'!$B$2:$L$6,P$2,0)+(VLOOKUP($F1857,'(참고)타워 스텟 가치'!$B$2:$L$6,P$2,0)*$E1857)</f>
        <v>104.58000000000072</v>
      </c>
      <c r="Q1857">
        <f>SUM('스테이지별 몬스터 스텟'!H1857*'(참고)타워 스텟 가치'!$Q$17,'스테이지별 몬스터 스텟'!I1857*'(참고)타워 스텟 가치'!$R$17,'스테이지별 몬스터 스텟'!J1857*'(참고)타워 스텟 가치'!$S$17,'스테이지별 몬스터 스텟'!K1857*'(참고)타워 스텟 가치'!$T$17,'스테이지별 몬스터 스텟'!L1857*'(참고)타워 스텟 가치'!$U$17,'스테이지별 몬스터 스텟'!M1857*'(참고)타워 스텟 가치'!$V$17,'스테이지별 몬스터 스텟'!N1857*'(참고)타워 스텟 가치'!$W$17,'스테이지별 몬스터 스텟'!O1857*'(참고)타워 스텟 가치'!$X$17,'스테이지별 몬스터 스텟'!P1857*'(참고)타워 스텟 가치'!$Y$17)</f>
        <v>1147057.7175000079</v>
      </c>
      <c r="R1857">
        <v>1</v>
      </c>
      <c r="S1857">
        <f>VLOOKUP($F1857,'(참고)타워 스텟 가치'!$B$7:$L$11,S$2,0)+(VLOOKUP($F1857,'(참고)타워 스텟 가치'!$B$7:$L$11,S$2,0)*$E1857)</f>
        <v>840.3750000000058</v>
      </c>
      <c r="T1857">
        <f>VLOOKUP($F1857,'(참고)타워 스텟 가치'!$B$7:$L$11,T$2,0)+(VLOOKUP($F1857,'(참고)타워 스텟 가치'!$B$7:$L$11,T$2,0)*$E1857)</f>
        <v>1512.6750000000104</v>
      </c>
      <c r="U1857">
        <f>VLOOKUP($F1857,'(참고)타워 스텟 가치'!$B$7:$L$11,U$2,0)+(VLOOKUP($F1857,'(참고)타워 스텟 가치'!$B$7:$L$11,U$2,0)*$E1857)</f>
        <v>747000.00000000512</v>
      </c>
      <c r="V1857">
        <f>VLOOKUP($F1857,'(참고)타워 스텟 가치'!$B$7:$L$11,V$2,0)+(VLOOKUP($F1857,'(참고)타워 스텟 가치'!$B$7:$L$11,V$2,0)*$E1857)</f>
        <v>10084.500000000069</v>
      </c>
      <c r="W1857">
        <f>VLOOKUP($F1857,'(참고)타워 스텟 가치'!$B$7:$L$11,W$2,0)+(VLOOKUP($F1857,'(참고)타워 스텟 가치'!$B$7:$L$11,W$2,0)*$E1857)</f>
        <v>168.07500000000115</v>
      </c>
      <c r="X1857">
        <f>VLOOKUP($F1857,'(참고)타워 스텟 가치'!$B$7:$L$11,X$2,0)+(VLOOKUP($F1857,'(참고)타워 스텟 가치'!$B$7:$L$11,X$2,0)*$E1857)</f>
        <v>44.820000000000306</v>
      </c>
      <c r="Y1857">
        <f>VLOOKUP($F1857,'(참고)타워 스텟 가치'!$B$7:$L$11,Y$2,0)+(VLOOKUP($F1857,'(참고)타워 스텟 가치'!$B$7:$L$11,Y$2,0)*$E1857)</f>
        <v>0</v>
      </c>
      <c r="Z1857">
        <f>VLOOKUP($F1857,'(참고)타워 스텟 가치'!$B$7:$L$11,Z$2,0)+(VLOOKUP($F1857,'(참고)타워 스텟 가치'!$B$7:$L$11,Z$2,0)*$E1857)</f>
        <v>0</v>
      </c>
      <c r="AA1857">
        <f>VLOOKUP($F1857,'(참고)타워 스텟 가치'!$B$7:$L$11,AA$2,0)+(VLOOKUP($F1857,'(참고)타워 스텟 가치'!$B$7:$L$11,AA$2,0)*$E1857)</f>
        <v>104.58000000000072</v>
      </c>
      <c r="AB1857">
        <f>SUM('스테이지별 몬스터 스텟'!S1857*'(참고)타워 스텟 가치'!$Q$17,'스테이지별 몬스터 스텟'!T1857*'(참고)타워 스텟 가치'!$R$17,'스테이지별 몬스터 스텟'!U1857*'(참고)타워 스텟 가치'!$S$17,'스테이지별 몬스터 스텟'!V1857*'(참고)타워 스텟 가치'!$T$17,'스테이지별 몬스터 스텟'!W1857*'(참고)타워 스텟 가치'!$U$17,'스테이지별 몬스터 스텟'!X1857*'(참고)타워 스텟 가치'!$V$17,'스테이지별 몬스터 스텟'!Y1857*'(참고)타워 스텟 가치'!$W$17,'스테이지별 몬스터 스텟'!Z1857*'(참고)타워 스텟 가치'!$X$17,'스테이지별 몬스터 스텟'!AA1857*'(참고)타워 스텟 가치'!$Y$17)</f>
        <v>1145208.8925000078</v>
      </c>
      <c r="AC1857">
        <v>2</v>
      </c>
      <c r="AD1857">
        <f>VLOOKUP($F1857,'(참고)타워 스텟 가치'!$B$12:$L$16,AD$2,0)+(VLOOKUP($F1857,'(참고)타워 스텟 가치'!$B$12:$L$16,AD$2,0)*$E1857)</f>
        <v>840.3750000000058</v>
      </c>
      <c r="AE1857">
        <f>VLOOKUP($F1857,'(참고)타워 스텟 가치'!$B$12:$L$16,AE$2,0)+(VLOOKUP($F1857,'(참고)타워 스텟 가치'!$B$12:$L$16,AE$2,0)*$E1857)</f>
        <v>1008.450000000007</v>
      </c>
      <c r="AF1857">
        <f>VLOOKUP($F1857,'(참고)타워 스텟 가치'!$B$12:$L$16,AF$2,0)+(VLOOKUP($F1857,'(참고)타워 스텟 가치'!$B$12:$L$16,AF$2,0)*$E1857)</f>
        <v>747000.00000000512</v>
      </c>
      <c r="AG1857">
        <f>VLOOKUP($F1857,'(참고)타워 스텟 가치'!$B$12:$L$16,AG$2,0)+(VLOOKUP($F1857,'(참고)타워 스텟 가치'!$B$12:$L$16,AG$2,0)*$E1857)</f>
        <v>5042.2500000000346</v>
      </c>
      <c r="AH1857">
        <f>VLOOKUP($F1857,'(참고)타워 스텟 가치'!$B$12:$L$16,AH$2,0)+(VLOOKUP($F1857,'(참고)타워 스텟 가치'!$B$12:$L$16,AH$2,0)*$E1857)</f>
        <v>168.07500000000115</v>
      </c>
      <c r="AI1857">
        <f>VLOOKUP($F1857,'(참고)타워 스텟 가치'!$B$12:$L$16,AI$2,0)+(VLOOKUP($F1857,'(참고)타워 스텟 가치'!$B$12:$L$16,AI$2,0)*$E1857)</f>
        <v>44.820000000000306</v>
      </c>
      <c r="AJ1857">
        <f>VLOOKUP($F1857,'(참고)타워 스텟 가치'!$B$12:$L$16,AJ$2,0)+(VLOOKUP($F1857,'(참고)타워 스텟 가치'!$B$12:$L$16,AJ$2,0)*$E1857)</f>
        <v>0</v>
      </c>
      <c r="AK1857">
        <f>VLOOKUP($F1857,'(참고)타워 스텟 가치'!$B$12:$L$16,AK$2,0)+(VLOOKUP($F1857,'(참고)타워 스텟 가치'!$B$12:$L$16,AK$2,0)*$E1857)</f>
        <v>0</v>
      </c>
      <c r="AL1857">
        <f>VLOOKUP($F1857,'(참고)타워 스텟 가치'!$B$12:$L$16,AL$2,0)+(VLOOKUP($F1857,'(참고)타워 스텟 가치'!$B$12:$L$16,AL$2,0)*$E1857)</f>
        <v>209.16000000000145</v>
      </c>
      <c r="AM1857">
        <f>SUM('스테이지별 몬스터 스텟'!AD1857*'(참고)타워 스텟 가치'!$Q$17,'스테이지별 몬스터 스텟'!AE1857*'(참고)타워 스텟 가치'!$R$17,'스테이지별 몬스터 스텟'!AF1857*'(참고)타워 스텟 가치'!$S$17,'스테이지별 몬스터 스텟'!AG1857*'(참고)타워 스텟 가치'!$T$17,'스테이지별 몬스터 스텟'!AH1857*'(참고)타워 스텟 가치'!$U$17,'스테이지별 몬스터 스텟'!AI1857*'(참고)타워 스텟 가치'!$V$17,'스테이지별 몬스터 스텟'!AJ1857*'(참고)타워 스텟 가치'!$W$17,'스테이지별 몬스터 스텟'!AK1857*'(참고)타워 스텟 가치'!$X$17,'스테이지별 몬스터 스텟'!AL1857*'(참고)타워 스텟 가치'!$Y$17)</f>
        <v>1134577.2150000078</v>
      </c>
      <c r="AN1857">
        <v>3</v>
      </c>
    </row>
    <row r="1858" spans="3:40" x14ac:dyDescent="0.3">
      <c r="C1858">
        <v>4</v>
      </c>
      <c r="D1858">
        <f t="shared" si="86"/>
        <v>371</v>
      </c>
      <c r="E1858" s="52">
        <f>VLOOKUP(D1858,'스테이지별 난이도 설정'!B:C,2,0)</f>
        <v>148.40000000000103</v>
      </c>
      <c r="F1858" t="str">
        <f t="shared" si="87"/>
        <v>유니크</v>
      </c>
      <c r="G1858">
        <f t="shared" si="85"/>
        <v>6</v>
      </c>
      <c r="H1858">
        <f>VLOOKUP($F1858,'(참고)타워 스텟 가치'!$B$2:$L$6,H$2,0)+(VLOOKUP($F1858,'(참고)타워 스텟 가치'!$B$2:$L$6,H$2,0)*$E1858)</f>
        <v>3781.6875000000259</v>
      </c>
      <c r="I1858">
        <f>VLOOKUP($F1858,'(참고)타워 스텟 가치'!$B$2:$L$6,I$2,0)+(VLOOKUP($F1858,'(참고)타워 스텟 가치'!$B$2:$L$6,I$2,0)*$E1858)</f>
        <v>756.33750000000521</v>
      </c>
      <c r="J1858">
        <f>VLOOKUP($F1858,'(참고)타워 스텟 가치'!$B$2:$L$6,J$2,0)+(VLOOKUP($F1858,'(참고)타워 스텟 가치'!$B$2:$L$6,J$2,0)*$E1858)</f>
        <v>747000.00000000512</v>
      </c>
      <c r="K1858">
        <f>VLOOKUP($F1858,'(참고)타워 스텟 가치'!$B$2:$L$6,K$2,0)+(VLOOKUP($F1858,'(참고)타워 스텟 가치'!$B$2:$L$6,K$2,0)*$E1858)</f>
        <v>15126.750000000104</v>
      </c>
      <c r="L1858">
        <f>VLOOKUP($F1858,'(참고)타워 스텟 가치'!$B$2:$L$6,L$2,0)+(VLOOKUP($F1858,'(참고)타워 스텟 가치'!$B$2:$L$6,L$2,0)*$E1858)</f>
        <v>252.11250000000175</v>
      </c>
      <c r="M1858">
        <f>VLOOKUP($F1858,'(참고)타워 스텟 가치'!$B$2:$L$6,M$2,0)+(VLOOKUP($F1858,'(참고)타워 스텟 가치'!$B$2:$L$6,M$2,0)*$E1858)</f>
        <v>44.820000000000306</v>
      </c>
      <c r="N1858">
        <f>VLOOKUP($F1858,'(참고)타워 스텟 가치'!$B$2:$L$6,N$2,0)+(VLOOKUP($F1858,'(참고)타워 스텟 가치'!$B$2:$L$6,N$2,0)*$E1858)</f>
        <v>0</v>
      </c>
      <c r="O1858">
        <f>VLOOKUP($F1858,'(참고)타워 스텟 가치'!$B$2:$L$6,O$2,0)+(VLOOKUP($F1858,'(참고)타워 스텟 가치'!$B$2:$L$6,O$2,0)*$E1858)</f>
        <v>0</v>
      </c>
      <c r="P1858">
        <f>VLOOKUP($F1858,'(참고)타워 스텟 가치'!$B$2:$L$6,P$2,0)+(VLOOKUP($F1858,'(참고)타워 스텟 가치'!$B$2:$L$6,P$2,0)*$E1858)</f>
        <v>149.40000000000103</v>
      </c>
      <c r="Q1858">
        <f>SUM('스테이지별 몬스터 스텟'!H1858*'(참고)타워 스텟 가치'!$Q$17,'스테이지별 몬스터 스텟'!I1858*'(참고)타워 스텟 가치'!$R$17,'스테이지별 몬스터 스텟'!J1858*'(참고)타워 스텟 가치'!$S$17,'스테이지별 몬스터 스텟'!K1858*'(참고)타워 스텟 가치'!$T$17,'스테이지별 몬스터 스텟'!L1858*'(참고)타워 스텟 가치'!$U$17,'스테이지별 몬스터 스텟'!M1858*'(참고)타워 스텟 가치'!$V$17,'스테이지별 몬스터 스텟'!N1858*'(참고)타워 스텟 가치'!$W$17,'스테이지별 몬스터 스텟'!O1858*'(참고)타워 스텟 가치'!$X$17,'스테이지별 몬스터 스텟'!P1858*'(참고)타워 스텟 가치'!$Y$17)</f>
        <v>1160299.2262500082</v>
      </c>
      <c r="R1858">
        <v>1</v>
      </c>
      <c r="S1858">
        <f>VLOOKUP($F1858,'(참고)타워 스텟 가치'!$B$7:$L$11,S$2,0)+(VLOOKUP($F1858,'(참고)타워 스텟 가치'!$B$7:$L$11,S$2,0)*$E1858)</f>
        <v>1260.5625000000086</v>
      </c>
      <c r="T1858">
        <f>VLOOKUP($F1858,'(참고)타워 스텟 가치'!$B$7:$L$11,T$2,0)+(VLOOKUP($F1858,'(참고)타워 스텟 가치'!$B$7:$L$11,T$2,0)*$E1858)</f>
        <v>2269.0125000000157</v>
      </c>
      <c r="U1858">
        <f>VLOOKUP($F1858,'(참고)타워 스텟 가치'!$B$7:$L$11,U$2,0)+(VLOOKUP($F1858,'(참고)타워 스텟 가치'!$B$7:$L$11,U$2,0)*$E1858)</f>
        <v>747000.00000000512</v>
      </c>
      <c r="V1858">
        <f>VLOOKUP($F1858,'(참고)타워 스텟 가치'!$B$7:$L$11,V$2,0)+(VLOOKUP($F1858,'(참고)타워 스텟 가치'!$B$7:$L$11,V$2,0)*$E1858)</f>
        <v>15126.750000000104</v>
      </c>
      <c r="W1858">
        <f>VLOOKUP($F1858,'(참고)타워 스텟 가치'!$B$7:$L$11,W$2,0)+(VLOOKUP($F1858,'(참고)타워 스텟 가치'!$B$7:$L$11,W$2,0)*$E1858)</f>
        <v>252.11250000000175</v>
      </c>
      <c r="X1858">
        <f>VLOOKUP($F1858,'(참고)타워 스텟 가치'!$B$7:$L$11,X$2,0)+(VLOOKUP($F1858,'(참고)타워 스텟 가치'!$B$7:$L$11,X$2,0)*$E1858)</f>
        <v>44.820000000000306</v>
      </c>
      <c r="Y1858">
        <f>VLOOKUP($F1858,'(참고)타워 스텟 가치'!$B$7:$L$11,Y$2,0)+(VLOOKUP($F1858,'(참고)타워 스텟 가치'!$B$7:$L$11,Y$2,0)*$E1858)</f>
        <v>0</v>
      </c>
      <c r="Z1858">
        <f>VLOOKUP($F1858,'(참고)타워 스텟 가치'!$B$7:$L$11,Z$2,0)+(VLOOKUP($F1858,'(참고)타워 스텟 가치'!$B$7:$L$11,Z$2,0)*$E1858)</f>
        <v>0</v>
      </c>
      <c r="AA1858">
        <f>VLOOKUP($F1858,'(참고)타워 스텟 가치'!$B$7:$L$11,AA$2,0)+(VLOOKUP($F1858,'(참고)타워 스텟 가치'!$B$7:$L$11,AA$2,0)*$E1858)</f>
        <v>149.40000000000103</v>
      </c>
      <c r="AB1858">
        <f>SUM('스테이지별 몬스터 스텟'!S1858*'(참고)타워 스텟 가치'!$Q$17,'스테이지별 몬스터 스텟'!T1858*'(참고)타워 스텟 가치'!$R$17,'스테이지별 몬스터 스텟'!U1858*'(참고)타워 스텟 가치'!$S$17,'스테이지별 몬스터 스텟'!V1858*'(참고)타워 스텟 가치'!$T$17,'스테이지별 몬스터 스텟'!W1858*'(참고)타워 스텟 가치'!$U$17,'스테이지별 몬스터 스텟'!X1858*'(참고)타워 스텟 가치'!$V$17,'스테이지별 몬스터 스텟'!Y1858*'(참고)타워 스텟 가치'!$W$17,'스테이지별 몬스터 스텟'!Z1858*'(참고)타워 스텟 가치'!$X$17,'스테이지별 몬스터 스텟'!AA1858*'(참고)타워 스텟 가치'!$Y$17)</f>
        <v>1157525.9887500082</v>
      </c>
      <c r="AC1858">
        <v>2</v>
      </c>
      <c r="AD1858">
        <f>VLOOKUP($F1858,'(참고)타워 스텟 가치'!$B$12:$L$16,AD$2,0)+(VLOOKUP($F1858,'(참고)타워 스텟 가치'!$B$12:$L$16,AD$2,0)*$E1858)</f>
        <v>1260.5625000000086</v>
      </c>
      <c r="AE1858">
        <f>VLOOKUP($F1858,'(참고)타워 스텟 가치'!$B$12:$L$16,AE$2,0)+(VLOOKUP($F1858,'(참고)타워 스텟 가치'!$B$12:$L$16,AE$2,0)*$E1858)</f>
        <v>1512.6750000000104</v>
      </c>
      <c r="AF1858">
        <f>VLOOKUP($F1858,'(참고)타워 스텟 가치'!$B$12:$L$16,AF$2,0)+(VLOOKUP($F1858,'(참고)타워 스텟 가치'!$B$12:$L$16,AF$2,0)*$E1858)</f>
        <v>747000.00000000512</v>
      </c>
      <c r="AG1858">
        <f>VLOOKUP($F1858,'(참고)타워 스텟 가치'!$B$12:$L$16,AG$2,0)+(VLOOKUP($F1858,'(참고)타워 스텟 가치'!$B$12:$L$16,AG$2,0)*$E1858)</f>
        <v>7563.3750000000518</v>
      </c>
      <c r="AH1858">
        <f>VLOOKUP($F1858,'(참고)타워 스텟 가치'!$B$12:$L$16,AH$2,0)+(VLOOKUP($F1858,'(참고)타워 스텟 가치'!$B$12:$L$16,AH$2,0)*$E1858)</f>
        <v>252.11250000000175</v>
      </c>
      <c r="AI1858">
        <f>VLOOKUP($F1858,'(참고)타워 스텟 가치'!$B$12:$L$16,AI$2,0)+(VLOOKUP($F1858,'(참고)타워 스텟 가치'!$B$12:$L$16,AI$2,0)*$E1858)</f>
        <v>44.820000000000306</v>
      </c>
      <c r="AJ1858">
        <f>VLOOKUP($F1858,'(참고)타워 스텟 가치'!$B$12:$L$16,AJ$2,0)+(VLOOKUP($F1858,'(참고)타워 스텟 가치'!$B$12:$L$16,AJ$2,0)*$E1858)</f>
        <v>0</v>
      </c>
      <c r="AK1858">
        <f>VLOOKUP($F1858,'(참고)타워 스텟 가치'!$B$12:$L$16,AK$2,0)+(VLOOKUP($F1858,'(참고)타워 스텟 가치'!$B$12:$L$16,AK$2,0)*$E1858)</f>
        <v>0</v>
      </c>
      <c r="AL1858">
        <f>VLOOKUP($F1858,'(참고)타워 스텟 가치'!$B$12:$L$16,AL$2,0)+(VLOOKUP($F1858,'(참고)타워 스텟 가치'!$B$12:$L$16,AL$2,0)*$E1858)</f>
        <v>298.80000000000206</v>
      </c>
      <c r="AM1858">
        <f>SUM('스테이지별 몬스터 스텟'!AD1858*'(참고)타워 스텟 가치'!$Q$17,'스테이지별 몬스터 스텟'!AE1858*'(참고)타워 스텟 가치'!$R$17,'스테이지별 몬스터 스텟'!AF1858*'(참고)타워 스텟 가치'!$S$17,'스테이지별 몬스터 스텟'!AG1858*'(참고)타워 스텟 가치'!$T$17,'스테이지별 몬스터 스텟'!AH1858*'(참고)타워 스텟 가치'!$U$17,'스테이지별 몬스터 스텟'!AI1858*'(참고)타워 스텟 가치'!$V$17,'스테이지별 몬스터 스텟'!AJ1858*'(참고)타워 스텟 가치'!$W$17,'스테이지별 몬스터 스텟'!AK1858*'(참고)타워 스텟 가치'!$X$17,'스테이지별 몬스터 스텟'!AL1858*'(참고)타워 스텟 가치'!$Y$17)</f>
        <v>1141563.5325000079</v>
      </c>
      <c r="AN1858">
        <v>3</v>
      </c>
    </row>
    <row r="1859" spans="3:40" x14ac:dyDescent="0.3">
      <c r="C1859">
        <v>5</v>
      </c>
      <c r="D1859">
        <f t="shared" si="86"/>
        <v>371</v>
      </c>
      <c r="E1859" s="52">
        <f>VLOOKUP(D1859,'스테이지별 난이도 설정'!B:C,2,0)</f>
        <v>148.40000000000103</v>
      </c>
      <c r="F1859" t="str">
        <f t="shared" si="87"/>
        <v>스페셜</v>
      </c>
      <c r="G1859">
        <f t="shared" si="85"/>
        <v>6</v>
      </c>
      <c r="H1859">
        <f>VLOOKUP($F1859,'(참고)타워 스텟 가치'!$B$2:$L$6,H$2,0)+(VLOOKUP($F1859,'(참고)타워 스텟 가치'!$B$2:$L$6,H$2,0)*$E1859)</f>
        <v>5672.5312500000391</v>
      </c>
      <c r="I1859">
        <f>VLOOKUP($F1859,'(참고)타워 스텟 가치'!$B$2:$L$6,I$2,0)+(VLOOKUP($F1859,'(참고)타워 스텟 가치'!$B$2:$L$6,I$2,0)*$E1859)</f>
        <v>1134.5062500000079</v>
      </c>
      <c r="J1859">
        <f>VLOOKUP($F1859,'(참고)타워 스텟 가치'!$B$2:$L$6,J$2,0)+(VLOOKUP($F1859,'(참고)타워 스텟 가치'!$B$2:$L$6,J$2,0)*$E1859)</f>
        <v>747000.00000000512</v>
      </c>
      <c r="K1859">
        <f>VLOOKUP($F1859,'(참고)타워 스텟 가치'!$B$2:$L$6,K$2,0)+(VLOOKUP($F1859,'(참고)타워 스텟 가치'!$B$2:$L$6,K$2,0)*$E1859)</f>
        <v>22690.125000000156</v>
      </c>
      <c r="L1859">
        <f>VLOOKUP($F1859,'(참고)타워 스텟 가치'!$B$2:$L$6,L$2,0)+(VLOOKUP($F1859,'(참고)타워 스텟 가치'!$B$2:$L$6,L$2,0)*$E1859)</f>
        <v>378.1687500000026</v>
      </c>
      <c r="M1859">
        <f>VLOOKUP($F1859,'(참고)타워 스텟 가치'!$B$2:$L$6,M$2,0)+(VLOOKUP($F1859,'(참고)타워 스텟 가치'!$B$2:$L$6,M$2,0)*$E1859)</f>
        <v>44.820000000000306</v>
      </c>
      <c r="N1859">
        <f>VLOOKUP($F1859,'(참고)타워 스텟 가치'!$B$2:$L$6,N$2,0)+(VLOOKUP($F1859,'(참고)타워 스텟 가치'!$B$2:$L$6,N$2,0)*$E1859)</f>
        <v>0</v>
      </c>
      <c r="O1859">
        <f>VLOOKUP($F1859,'(참고)타워 스텟 가치'!$B$2:$L$6,O$2,0)+(VLOOKUP($F1859,'(참고)타워 스텟 가치'!$B$2:$L$6,O$2,0)*$E1859)</f>
        <v>0</v>
      </c>
      <c r="P1859">
        <f>VLOOKUP($F1859,'(참고)타워 스텟 가치'!$B$2:$L$6,P$2,0)+(VLOOKUP($F1859,'(참고)타워 스텟 가치'!$B$2:$L$6,P$2,0)*$E1859)</f>
        <v>149.40000000000103</v>
      </c>
      <c r="Q1859">
        <f>SUM('스테이지별 몬스터 스텟'!H1859*'(참고)타워 스텟 가치'!$Q$17,'스테이지별 몬스터 스텟'!I1859*'(참고)타워 스텟 가치'!$R$17,'스테이지별 몬스터 스텟'!J1859*'(참고)타워 스텟 가치'!$S$17,'스테이지별 몬스터 스텟'!K1859*'(참고)타워 스텟 가치'!$T$17,'스테이지별 몬스터 스텟'!L1859*'(참고)타워 스텟 가치'!$U$17,'스테이지별 몬스터 스텟'!M1859*'(참고)타워 스텟 가치'!$V$17,'스테이지별 몬스터 스텟'!N1859*'(참고)타워 스텟 가치'!$W$17,'스테이지별 몬스터 스텟'!O1859*'(참고)타워 스텟 가치'!$X$17,'스테이지별 몬스터 스텟'!P1859*'(참고)타워 스텟 가치'!$Y$17)</f>
        <v>1180027.0293750081</v>
      </c>
      <c r="R1859">
        <v>1</v>
      </c>
      <c r="S1859">
        <f>VLOOKUP($F1859,'(참고)타워 스텟 가치'!$B$7:$L$11,S$2,0)+(VLOOKUP($F1859,'(참고)타워 스텟 가치'!$B$7:$L$11,S$2,0)*$E1859)</f>
        <v>1890.843750000013</v>
      </c>
      <c r="T1859">
        <f>VLOOKUP($F1859,'(참고)타워 스텟 가치'!$B$7:$L$11,T$2,0)+(VLOOKUP($F1859,'(참고)타워 스텟 가치'!$B$7:$L$11,T$2,0)*$E1859)</f>
        <v>3403.5187500000234</v>
      </c>
      <c r="U1859">
        <f>VLOOKUP($F1859,'(참고)타워 스텟 가치'!$B$7:$L$11,U$2,0)+(VLOOKUP($F1859,'(참고)타워 스텟 가치'!$B$7:$L$11,U$2,0)*$E1859)</f>
        <v>747000.00000000512</v>
      </c>
      <c r="V1859">
        <f>VLOOKUP($F1859,'(참고)타워 스텟 가치'!$B$7:$L$11,V$2,0)+(VLOOKUP($F1859,'(참고)타워 스텟 가치'!$B$7:$L$11,V$2,0)*$E1859)</f>
        <v>22690.125000000156</v>
      </c>
      <c r="W1859">
        <f>VLOOKUP($F1859,'(참고)타워 스텟 가치'!$B$7:$L$11,W$2,0)+(VLOOKUP($F1859,'(참고)타워 스텟 가치'!$B$7:$L$11,W$2,0)*$E1859)</f>
        <v>378.1687500000026</v>
      </c>
      <c r="X1859">
        <f>VLOOKUP($F1859,'(참고)타워 스텟 가치'!$B$7:$L$11,X$2,0)+(VLOOKUP($F1859,'(참고)타워 스텟 가치'!$B$7:$L$11,X$2,0)*$E1859)</f>
        <v>44.820000000000306</v>
      </c>
      <c r="Y1859">
        <f>VLOOKUP($F1859,'(참고)타워 스텟 가치'!$B$7:$L$11,Y$2,0)+(VLOOKUP($F1859,'(참고)타워 스텟 가치'!$B$7:$L$11,Y$2,0)*$E1859)</f>
        <v>0</v>
      </c>
      <c r="Z1859">
        <f>VLOOKUP($F1859,'(참고)타워 스텟 가치'!$B$7:$L$11,Z$2,0)+(VLOOKUP($F1859,'(참고)타워 스텟 가치'!$B$7:$L$11,Z$2,0)*$E1859)</f>
        <v>0</v>
      </c>
      <c r="AA1859">
        <f>VLOOKUP($F1859,'(참고)타워 스텟 가치'!$B$7:$L$11,AA$2,0)+(VLOOKUP($F1859,'(참고)타워 스텟 가치'!$B$7:$L$11,AA$2,0)*$E1859)</f>
        <v>149.40000000000103</v>
      </c>
      <c r="AB1859">
        <f>SUM('스테이지별 몬스터 스텟'!S1859*'(참고)타워 스텟 가치'!$Q$17,'스테이지별 몬스터 스텟'!T1859*'(참고)타워 스텟 가치'!$R$17,'스테이지별 몬스터 스텟'!U1859*'(참고)타워 스텟 가치'!$S$17,'스테이지별 몬스터 스텟'!V1859*'(참고)타워 스텟 가치'!$T$17,'스테이지별 몬스터 스텟'!W1859*'(참고)타워 스텟 가치'!$U$17,'스테이지별 몬스터 스텟'!X1859*'(참고)타워 스텟 가치'!$V$17,'스테이지별 몬스터 스텟'!Y1859*'(참고)타워 스텟 가치'!$W$17,'스테이지별 몬스터 스텟'!Z1859*'(참고)타워 스텟 가치'!$X$17,'스테이지별 몬스터 스텟'!AA1859*'(참고)타워 스텟 가치'!$Y$17)</f>
        <v>1175867.1731250079</v>
      </c>
      <c r="AC1859">
        <v>2</v>
      </c>
      <c r="AD1859">
        <f>VLOOKUP($F1859,'(참고)타워 스텟 가치'!$B$12:$L$16,AD$2,0)+(VLOOKUP($F1859,'(참고)타워 스텟 가치'!$B$12:$L$16,AD$2,0)*$E1859)</f>
        <v>1890.843750000013</v>
      </c>
      <c r="AE1859">
        <f>VLOOKUP($F1859,'(참고)타워 스텟 가치'!$B$12:$L$16,AE$2,0)+(VLOOKUP($F1859,'(참고)타워 스텟 가치'!$B$12:$L$16,AE$2,0)*$E1859)</f>
        <v>2269.0125000000157</v>
      </c>
      <c r="AF1859">
        <f>VLOOKUP($F1859,'(참고)타워 스텟 가치'!$B$12:$L$16,AF$2,0)+(VLOOKUP($F1859,'(참고)타워 스텟 가치'!$B$12:$L$16,AF$2,0)*$E1859)</f>
        <v>747000.00000000512</v>
      </c>
      <c r="AG1859">
        <f>VLOOKUP($F1859,'(참고)타워 스텟 가치'!$B$12:$L$16,AG$2,0)+(VLOOKUP($F1859,'(참고)타워 스텟 가치'!$B$12:$L$16,AG$2,0)*$E1859)</f>
        <v>11345.062500000078</v>
      </c>
      <c r="AH1859">
        <f>VLOOKUP($F1859,'(참고)타워 스텟 가치'!$B$12:$L$16,AH$2,0)+(VLOOKUP($F1859,'(참고)타워 스텟 가치'!$B$12:$L$16,AH$2,0)*$E1859)</f>
        <v>378.1687500000026</v>
      </c>
      <c r="AI1859">
        <f>VLOOKUP($F1859,'(참고)타워 스텟 가치'!$B$12:$L$16,AI$2,0)+(VLOOKUP($F1859,'(참고)타워 스텟 가치'!$B$12:$L$16,AI$2,0)*$E1859)</f>
        <v>44.820000000000306</v>
      </c>
      <c r="AJ1859">
        <f>VLOOKUP($F1859,'(참고)타워 스텟 가치'!$B$12:$L$16,AJ$2,0)+(VLOOKUP($F1859,'(참고)타워 스텟 가치'!$B$12:$L$16,AJ$2,0)*$E1859)</f>
        <v>0</v>
      </c>
      <c r="AK1859">
        <f>VLOOKUP($F1859,'(참고)타워 스텟 가치'!$B$12:$L$16,AK$2,0)+(VLOOKUP($F1859,'(참고)타워 스텟 가치'!$B$12:$L$16,AK$2,0)*$E1859)</f>
        <v>0</v>
      </c>
      <c r="AL1859">
        <f>VLOOKUP($F1859,'(참고)타워 스텟 가치'!$B$12:$L$16,AL$2,0)+(VLOOKUP($F1859,'(참고)타워 스텟 가치'!$B$12:$L$16,AL$2,0)*$E1859)</f>
        <v>298.80000000000206</v>
      </c>
      <c r="AM1859">
        <f>SUM('스테이지별 몬스터 스텟'!AD1859*'(참고)타워 스텟 가치'!$Q$17,'스테이지별 몬스터 스텟'!AE1859*'(참고)타워 스텟 가치'!$R$17,'스테이지별 몬스터 스텟'!AF1859*'(참고)타워 스텟 가치'!$S$17,'스테이지별 몬스터 스텟'!AG1859*'(참고)타워 스텟 가치'!$T$17,'스테이지별 몬스터 스텟'!AH1859*'(참고)타워 스텟 가치'!$U$17,'스테이지별 몬스터 스텟'!AI1859*'(참고)타워 스텟 가치'!$V$17,'스테이지별 몬스터 스텟'!AJ1859*'(참고)타워 스텟 가치'!$W$17,'스테이지별 몬스터 스텟'!AK1859*'(참고)타워 스텟 가치'!$X$17,'스테이지별 몬스터 스텟'!AL1859*'(참고)타워 스텟 가치'!$Y$17)</f>
        <v>1151774.088750008</v>
      </c>
      <c r="AN1859">
        <v>3</v>
      </c>
    </row>
    <row r="1860" spans="3:40" x14ac:dyDescent="0.3">
      <c r="C1860">
        <v>1</v>
      </c>
      <c r="D1860">
        <f t="shared" si="86"/>
        <v>372</v>
      </c>
      <c r="E1860" s="52">
        <f>VLOOKUP(D1860,'스테이지별 난이도 설정'!B:C,2,0)</f>
        <v>148.80000000000103</v>
      </c>
      <c r="F1860" t="str">
        <f t="shared" si="87"/>
        <v>일반</v>
      </c>
      <c r="G1860">
        <f t="shared" si="85"/>
        <v>6</v>
      </c>
      <c r="H1860">
        <f>VLOOKUP($F1860,'(참고)타워 스텟 가치'!$B$2:$L$6,H$2,0)+(VLOOKUP($F1860,'(참고)타워 스텟 가치'!$B$2:$L$6,H$2,0)*$E1860)</f>
        <v>1123.5000000000077</v>
      </c>
      <c r="I1860">
        <f>VLOOKUP($F1860,'(참고)타워 스텟 가치'!$B$2:$L$6,I$2,0)+(VLOOKUP($F1860,'(참고)타워 스텟 가치'!$B$2:$L$6,I$2,0)*$E1860)</f>
        <v>224.70000000000155</v>
      </c>
      <c r="J1860">
        <f>VLOOKUP($F1860,'(참고)타워 스텟 가치'!$B$2:$L$6,J$2,0)+(VLOOKUP($F1860,'(참고)타워 스텟 가치'!$B$2:$L$6,J$2,0)*$E1860)</f>
        <v>749000.00000000512</v>
      </c>
      <c r="K1860">
        <f>VLOOKUP($F1860,'(참고)타워 스텟 가치'!$B$2:$L$6,K$2,0)+(VLOOKUP($F1860,'(참고)타워 스텟 가치'!$B$2:$L$6,K$2,0)*$E1860)</f>
        <v>4494.0000000000309</v>
      </c>
      <c r="L1860">
        <f>VLOOKUP($F1860,'(참고)타워 스텟 가치'!$B$2:$L$6,L$2,0)+(VLOOKUP($F1860,'(참고)타워 스텟 가치'!$B$2:$L$6,L$2,0)*$E1860)</f>
        <v>74.900000000000517</v>
      </c>
      <c r="M1860">
        <f>VLOOKUP($F1860,'(참고)타워 스텟 가치'!$B$2:$L$6,M$2,0)+(VLOOKUP($F1860,'(참고)타워 스텟 가치'!$B$2:$L$6,M$2,0)*$E1860)</f>
        <v>44.940000000000303</v>
      </c>
      <c r="N1860">
        <f>VLOOKUP($F1860,'(참고)타워 스텟 가치'!$B$2:$L$6,N$2,0)+(VLOOKUP($F1860,'(참고)타워 스텟 가치'!$B$2:$L$6,N$2,0)*$E1860)</f>
        <v>0</v>
      </c>
      <c r="O1860">
        <f>VLOOKUP($F1860,'(참고)타워 스텟 가치'!$B$2:$L$6,O$2,0)+(VLOOKUP($F1860,'(참고)타워 스텟 가치'!$B$2:$L$6,O$2,0)*$E1860)</f>
        <v>0</v>
      </c>
      <c r="P1860">
        <f>VLOOKUP($F1860,'(참고)타워 스텟 가치'!$B$2:$L$6,P$2,0)+(VLOOKUP($F1860,'(참고)타워 스텟 가치'!$B$2:$L$6,P$2,0)*$E1860)</f>
        <v>104.86000000000072</v>
      </c>
      <c r="Q1860">
        <f>SUM('스테이지별 몬스터 스텟'!H1860*'(참고)타워 스텟 가치'!$Q$17,'스테이지별 몬스터 스텟'!I1860*'(참고)타워 스텟 가치'!$R$17,'스테이지별 몬스터 스텟'!J1860*'(참고)타워 스텟 가치'!$S$17,'스테이지별 몬스터 스텟'!K1860*'(참고)타워 스텟 가치'!$T$17,'스테이지별 몬스터 스텟'!L1860*'(참고)타워 스텟 가치'!$U$17,'스테이지별 몬스터 스텟'!M1860*'(참고)타워 스텟 가치'!$V$17,'스테이지별 몬스터 스텟'!N1860*'(참고)타워 스텟 가치'!$W$17,'스테이지별 몬스터 스텟'!O1860*'(참고)타워 스텟 가치'!$X$17,'스테이지별 몬스터 스텟'!P1860*'(참고)타워 스텟 가치'!$Y$17)</f>
        <v>1135476.5100000077</v>
      </c>
      <c r="R1860">
        <v>1</v>
      </c>
      <c r="S1860">
        <f>VLOOKUP($F1860,'(참고)타워 스텟 가치'!$B$7:$L$11,S$2,0)+(VLOOKUP($F1860,'(참고)타워 스텟 가치'!$B$7:$L$11,S$2,0)*$E1860)</f>
        <v>374.50000000000261</v>
      </c>
      <c r="T1860">
        <f>VLOOKUP($F1860,'(참고)타워 스텟 가치'!$B$7:$L$11,T$2,0)+(VLOOKUP($F1860,'(참고)타워 스텟 가치'!$B$7:$L$11,T$2,0)*$E1860)</f>
        <v>674.10000000000468</v>
      </c>
      <c r="U1860">
        <f>VLOOKUP($F1860,'(참고)타워 스텟 가치'!$B$7:$L$11,U$2,0)+(VLOOKUP($F1860,'(참고)타워 스텟 가치'!$B$7:$L$11,U$2,0)*$E1860)</f>
        <v>749000.00000000512</v>
      </c>
      <c r="V1860">
        <f>VLOOKUP($F1860,'(참고)타워 스텟 가치'!$B$7:$L$11,V$2,0)+(VLOOKUP($F1860,'(참고)타워 스텟 가치'!$B$7:$L$11,V$2,0)*$E1860)</f>
        <v>4494.0000000000309</v>
      </c>
      <c r="W1860">
        <f>VLOOKUP($F1860,'(참고)타워 스텟 가치'!$B$7:$L$11,W$2,0)+(VLOOKUP($F1860,'(참고)타워 스텟 가치'!$B$7:$L$11,W$2,0)*$E1860)</f>
        <v>74.900000000000517</v>
      </c>
      <c r="X1860">
        <f>VLOOKUP($F1860,'(참고)타워 스텟 가치'!$B$7:$L$11,X$2,0)+(VLOOKUP($F1860,'(참고)타워 스텟 가치'!$B$7:$L$11,X$2,0)*$E1860)</f>
        <v>44.940000000000303</v>
      </c>
      <c r="Y1860">
        <f>VLOOKUP($F1860,'(참고)타워 스텟 가치'!$B$7:$L$11,Y$2,0)+(VLOOKUP($F1860,'(참고)타워 스텟 가치'!$B$7:$L$11,Y$2,0)*$E1860)</f>
        <v>0</v>
      </c>
      <c r="Z1860">
        <f>VLOOKUP($F1860,'(참고)타워 스텟 가치'!$B$7:$L$11,Z$2,0)+(VLOOKUP($F1860,'(참고)타워 스텟 가치'!$B$7:$L$11,Z$2,0)*$E1860)</f>
        <v>0</v>
      </c>
      <c r="AA1860">
        <f>VLOOKUP($F1860,'(참고)타워 스텟 가치'!$B$7:$L$11,AA$2,0)+(VLOOKUP($F1860,'(참고)타워 스텟 가치'!$B$7:$L$11,AA$2,0)*$E1860)</f>
        <v>104.86000000000072</v>
      </c>
      <c r="AB1860">
        <f>SUM('스테이지별 몬스터 스텟'!S1860*'(참고)타워 스텟 가치'!$Q$17,'스테이지별 몬스터 스텟'!T1860*'(참고)타워 스텟 가치'!$R$17,'스테이지별 몬스터 스텟'!U1860*'(참고)타워 스텟 가치'!$S$17,'스테이지별 몬스터 스텟'!V1860*'(참고)타워 스텟 가치'!$T$17,'스테이지별 몬스터 스텟'!W1860*'(참고)타워 스텟 가치'!$U$17,'스테이지별 몬스터 스텟'!X1860*'(참고)타워 스텟 가치'!$V$17,'스테이지별 몬스터 스텟'!Y1860*'(참고)타워 스텟 가치'!$W$17,'스테이지별 몬스터 스텟'!Z1860*'(참고)타워 스텟 가치'!$X$17,'스테이지별 몬스터 스텟'!AA1860*'(참고)타워 스텟 가치'!$Y$17)</f>
        <v>1134652.6100000076</v>
      </c>
      <c r="AC1860">
        <v>2</v>
      </c>
      <c r="AD1860">
        <f>VLOOKUP($F1860,'(참고)타워 스텟 가치'!$B$12:$L$16,AD$2,0)+(VLOOKUP($F1860,'(참고)타워 스텟 가치'!$B$12:$L$16,AD$2,0)*$E1860)</f>
        <v>374.50000000000261</v>
      </c>
      <c r="AE1860">
        <f>VLOOKUP($F1860,'(참고)타워 스텟 가치'!$B$12:$L$16,AE$2,0)+(VLOOKUP($F1860,'(참고)타워 스텟 가치'!$B$12:$L$16,AE$2,0)*$E1860)</f>
        <v>449.4000000000031</v>
      </c>
      <c r="AF1860">
        <f>VLOOKUP($F1860,'(참고)타워 스텟 가치'!$B$12:$L$16,AF$2,0)+(VLOOKUP($F1860,'(참고)타워 스텟 가치'!$B$12:$L$16,AF$2,0)*$E1860)</f>
        <v>749000.00000000512</v>
      </c>
      <c r="AG1860">
        <f>VLOOKUP($F1860,'(참고)타워 스텟 가치'!$B$12:$L$16,AG$2,0)+(VLOOKUP($F1860,'(참고)타워 스텟 가치'!$B$12:$L$16,AG$2,0)*$E1860)</f>
        <v>2247.0000000000155</v>
      </c>
      <c r="AH1860">
        <f>VLOOKUP($F1860,'(참고)타워 스텟 가치'!$B$12:$L$16,AH$2,0)+(VLOOKUP($F1860,'(참고)타워 스텟 가치'!$B$12:$L$16,AH$2,0)*$E1860)</f>
        <v>74.900000000000517</v>
      </c>
      <c r="AI1860">
        <f>VLOOKUP($F1860,'(참고)타워 스텟 가치'!$B$12:$L$16,AI$2,0)+(VLOOKUP($F1860,'(참고)타워 스텟 가치'!$B$12:$L$16,AI$2,0)*$E1860)</f>
        <v>44.940000000000303</v>
      </c>
      <c r="AJ1860">
        <f>VLOOKUP($F1860,'(참고)타워 스텟 가치'!$B$12:$L$16,AJ$2,0)+(VLOOKUP($F1860,'(참고)타워 스텟 가치'!$B$12:$L$16,AJ$2,0)*$E1860)</f>
        <v>0</v>
      </c>
      <c r="AK1860">
        <f>VLOOKUP($F1860,'(참고)타워 스텟 가치'!$B$12:$L$16,AK$2,0)+(VLOOKUP($F1860,'(참고)타워 스텟 가치'!$B$12:$L$16,AK$2,0)*$E1860)</f>
        <v>0</v>
      </c>
      <c r="AL1860">
        <f>VLOOKUP($F1860,'(참고)타워 스텟 가치'!$B$12:$L$16,AL$2,0)+(VLOOKUP($F1860,'(참고)타워 스텟 가치'!$B$12:$L$16,AL$2,0)*$E1860)</f>
        <v>209.72000000000145</v>
      </c>
      <c r="AM1860">
        <f>SUM('스테이지별 몬스터 스텟'!AD1860*'(참고)타워 스텟 가치'!$Q$17,'스테이지별 몬스터 스텟'!AE1860*'(참고)타워 스텟 가치'!$R$17,'스테이지별 몬스터 스텟'!AF1860*'(참고)타워 스텟 가치'!$S$17,'스테이지별 몬스터 스텟'!AG1860*'(참고)타워 스텟 가치'!$T$17,'스테이지별 몬스터 스텟'!AH1860*'(참고)타워 스텟 가치'!$U$17,'스테이지별 몬스터 스텟'!AI1860*'(참고)타워 스텟 가치'!$V$17,'스테이지별 몬스터 스텟'!AJ1860*'(참고)타워 스텟 가치'!$W$17,'스테이지별 몬스터 스텟'!AK1860*'(참고)타워 스텟 가치'!$X$17,'스테이지별 몬스터 스텟'!AL1860*'(참고)타워 스텟 가치'!$Y$17)</f>
        <v>1130031.2800000077</v>
      </c>
      <c r="AN1860">
        <v>3</v>
      </c>
    </row>
    <row r="1861" spans="3:40" x14ac:dyDescent="0.3">
      <c r="C1861">
        <v>2</v>
      </c>
      <c r="D1861">
        <f t="shared" si="86"/>
        <v>372</v>
      </c>
      <c r="E1861" s="52">
        <f>VLOOKUP(D1861,'스테이지별 난이도 설정'!B:C,2,0)</f>
        <v>148.80000000000103</v>
      </c>
      <c r="F1861" t="str">
        <f t="shared" si="87"/>
        <v>레어</v>
      </c>
      <c r="G1861">
        <f t="shared" si="85"/>
        <v>6</v>
      </c>
      <c r="H1861">
        <f>VLOOKUP($F1861,'(참고)타워 스텟 가치'!$B$2:$L$6,H$2,0)+(VLOOKUP($F1861,'(참고)타워 스텟 가치'!$B$2:$L$6,H$2,0)*$E1861)</f>
        <v>1685.2500000000116</v>
      </c>
      <c r="I1861">
        <f>VLOOKUP($F1861,'(참고)타워 스텟 가치'!$B$2:$L$6,I$2,0)+(VLOOKUP($F1861,'(참고)타워 스텟 가치'!$B$2:$L$6,I$2,0)*$E1861)</f>
        <v>337.05000000000234</v>
      </c>
      <c r="J1861">
        <f>VLOOKUP($F1861,'(참고)타워 스텟 가치'!$B$2:$L$6,J$2,0)+(VLOOKUP($F1861,'(참고)타워 스텟 가치'!$B$2:$L$6,J$2,0)*$E1861)</f>
        <v>749000.00000000512</v>
      </c>
      <c r="K1861">
        <f>VLOOKUP($F1861,'(참고)타워 스텟 가치'!$B$2:$L$6,K$2,0)+(VLOOKUP($F1861,'(참고)타워 스텟 가치'!$B$2:$L$6,K$2,0)*$E1861)</f>
        <v>6741.0000000000464</v>
      </c>
      <c r="L1861">
        <f>VLOOKUP($F1861,'(참고)타워 스텟 가치'!$B$2:$L$6,L$2,0)+(VLOOKUP($F1861,'(참고)타워 스텟 가치'!$B$2:$L$6,L$2,0)*$E1861)</f>
        <v>112.35000000000078</v>
      </c>
      <c r="M1861">
        <f>VLOOKUP($F1861,'(참고)타워 스텟 가치'!$B$2:$L$6,M$2,0)+(VLOOKUP($F1861,'(참고)타워 스텟 가치'!$B$2:$L$6,M$2,0)*$E1861)</f>
        <v>44.940000000000303</v>
      </c>
      <c r="N1861">
        <f>VLOOKUP($F1861,'(참고)타워 스텟 가치'!$B$2:$L$6,N$2,0)+(VLOOKUP($F1861,'(참고)타워 스텟 가치'!$B$2:$L$6,N$2,0)*$E1861)</f>
        <v>0</v>
      </c>
      <c r="O1861">
        <f>VLOOKUP($F1861,'(참고)타워 스텟 가치'!$B$2:$L$6,O$2,0)+(VLOOKUP($F1861,'(참고)타워 스텟 가치'!$B$2:$L$6,O$2,0)*$E1861)</f>
        <v>0</v>
      </c>
      <c r="P1861">
        <f>VLOOKUP($F1861,'(참고)타워 스텟 가치'!$B$2:$L$6,P$2,0)+(VLOOKUP($F1861,'(참고)타워 스텟 가치'!$B$2:$L$6,P$2,0)*$E1861)</f>
        <v>104.86000000000072</v>
      </c>
      <c r="Q1861">
        <f>SUM('스테이지별 몬스터 스텟'!H1861*'(참고)타워 스텟 가치'!$Q$17,'스테이지별 몬스터 스텟'!I1861*'(참고)타워 스텟 가치'!$R$17,'스테이지별 몬스터 스텟'!J1861*'(참고)타워 스텟 가치'!$S$17,'스테이지별 몬스터 스텟'!K1861*'(참고)타워 스텟 가치'!$T$17,'스테이지별 몬스터 스텟'!L1861*'(참고)타워 스텟 가치'!$U$17,'스테이지별 몬스터 스텟'!M1861*'(참고)타워 스텟 가치'!$V$17,'스테이지별 몬스터 스텟'!N1861*'(참고)타워 스텟 가치'!$W$17,'스테이지별 몬스터 스텟'!O1861*'(참고)타워 스텟 가치'!$X$17,'스테이지별 몬스터 스텟'!P1861*'(참고)타워 스텟 가치'!$Y$17)</f>
        <v>1141337.4350000075</v>
      </c>
      <c r="R1861">
        <v>1</v>
      </c>
      <c r="S1861">
        <f>VLOOKUP($F1861,'(참고)타워 스텟 가치'!$B$7:$L$11,S$2,0)+(VLOOKUP($F1861,'(참고)타워 스텟 가치'!$B$7:$L$11,S$2,0)*$E1861)</f>
        <v>561.75000000000387</v>
      </c>
      <c r="T1861">
        <f>VLOOKUP($F1861,'(참고)타워 스텟 가치'!$B$7:$L$11,T$2,0)+(VLOOKUP($F1861,'(참고)타워 스텟 가치'!$B$7:$L$11,T$2,0)*$E1861)</f>
        <v>1011.150000000007</v>
      </c>
      <c r="U1861">
        <f>VLOOKUP($F1861,'(참고)타워 스텟 가치'!$B$7:$L$11,U$2,0)+(VLOOKUP($F1861,'(참고)타워 스텟 가치'!$B$7:$L$11,U$2,0)*$E1861)</f>
        <v>749000.00000000512</v>
      </c>
      <c r="V1861">
        <f>VLOOKUP($F1861,'(참고)타워 스텟 가치'!$B$7:$L$11,V$2,0)+(VLOOKUP($F1861,'(참고)타워 스텟 가치'!$B$7:$L$11,V$2,0)*$E1861)</f>
        <v>6741.0000000000464</v>
      </c>
      <c r="W1861">
        <f>VLOOKUP($F1861,'(참고)타워 스텟 가치'!$B$7:$L$11,W$2,0)+(VLOOKUP($F1861,'(참고)타워 스텟 가치'!$B$7:$L$11,W$2,0)*$E1861)</f>
        <v>112.35000000000078</v>
      </c>
      <c r="X1861">
        <f>VLOOKUP($F1861,'(참고)타워 스텟 가치'!$B$7:$L$11,X$2,0)+(VLOOKUP($F1861,'(참고)타워 스텟 가치'!$B$7:$L$11,X$2,0)*$E1861)</f>
        <v>44.940000000000303</v>
      </c>
      <c r="Y1861">
        <f>VLOOKUP($F1861,'(참고)타워 스텟 가치'!$B$7:$L$11,Y$2,0)+(VLOOKUP($F1861,'(참고)타워 스텟 가치'!$B$7:$L$11,Y$2,0)*$E1861)</f>
        <v>0</v>
      </c>
      <c r="Z1861">
        <f>VLOOKUP($F1861,'(참고)타워 스텟 가치'!$B$7:$L$11,Z$2,0)+(VLOOKUP($F1861,'(참고)타워 스텟 가치'!$B$7:$L$11,Z$2,0)*$E1861)</f>
        <v>0</v>
      </c>
      <c r="AA1861">
        <f>VLOOKUP($F1861,'(참고)타워 스텟 가치'!$B$7:$L$11,AA$2,0)+(VLOOKUP($F1861,'(참고)타워 스텟 가치'!$B$7:$L$11,AA$2,0)*$E1861)</f>
        <v>104.86000000000072</v>
      </c>
      <c r="AB1861">
        <f>SUM('스테이지별 몬스터 스텟'!S1861*'(참고)타워 스텟 가치'!$Q$17,'스테이지별 몬스터 스텟'!T1861*'(참고)타워 스텟 가치'!$R$17,'스테이지별 몬스터 스텟'!U1861*'(참고)타워 스텟 가치'!$S$17,'스테이지별 몬스터 스텟'!V1861*'(참고)타워 스텟 가치'!$T$17,'스테이지별 몬스터 스텟'!W1861*'(참고)타워 스텟 가치'!$U$17,'스테이지별 몬스터 스텟'!X1861*'(참고)타워 스텟 가치'!$V$17,'스테이지별 몬스터 스텟'!Y1861*'(참고)타워 스텟 가치'!$W$17,'스테이지별 몬스터 스텟'!Z1861*'(참고)타워 스텟 가치'!$X$17,'스테이지별 몬스터 스텟'!AA1861*'(참고)타워 스텟 가치'!$Y$17)</f>
        <v>1140101.5850000076</v>
      </c>
      <c r="AC1861">
        <v>2</v>
      </c>
      <c r="AD1861">
        <f>VLOOKUP($F1861,'(참고)타워 스텟 가치'!$B$12:$L$16,AD$2,0)+(VLOOKUP($F1861,'(참고)타워 스텟 가치'!$B$12:$L$16,AD$2,0)*$E1861)</f>
        <v>561.75000000000387</v>
      </c>
      <c r="AE1861">
        <f>VLOOKUP($F1861,'(참고)타워 스텟 가치'!$B$12:$L$16,AE$2,0)+(VLOOKUP($F1861,'(참고)타워 스텟 가치'!$B$12:$L$16,AE$2,0)*$E1861)</f>
        <v>674.10000000000468</v>
      </c>
      <c r="AF1861">
        <f>VLOOKUP($F1861,'(참고)타워 스텟 가치'!$B$12:$L$16,AF$2,0)+(VLOOKUP($F1861,'(참고)타워 스텟 가치'!$B$12:$L$16,AF$2,0)*$E1861)</f>
        <v>749000.00000000512</v>
      </c>
      <c r="AG1861">
        <f>VLOOKUP($F1861,'(참고)타워 스텟 가치'!$B$12:$L$16,AG$2,0)+(VLOOKUP($F1861,'(참고)타워 스텟 가치'!$B$12:$L$16,AG$2,0)*$E1861)</f>
        <v>3370.5000000000232</v>
      </c>
      <c r="AH1861">
        <f>VLOOKUP($F1861,'(참고)타워 스텟 가치'!$B$12:$L$16,AH$2,0)+(VLOOKUP($F1861,'(참고)타워 스텟 가치'!$B$12:$L$16,AH$2,0)*$E1861)</f>
        <v>112.35000000000078</v>
      </c>
      <c r="AI1861">
        <f>VLOOKUP($F1861,'(참고)타워 스텟 가치'!$B$12:$L$16,AI$2,0)+(VLOOKUP($F1861,'(참고)타워 스텟 가치'!$B$12:$L$16,AI$2,0)*$E1861)</f>
        <v>44.940000000000303</v>
      </c>
      <c r="AJ1861">
        <f>VLOOKUP($F1861,'(참고)타워 스텟 가치'!$B$12:$L$16,AJ$2,0)+(VLOOKUP($F1861,'(참고)타워 스텟 가치'!$B$12:$L$16,AJ$2,0)*$E1861)</f>
        <v>0</v>
      </c>
      <c r="AK1861">
        <f>VLOOKUP($F1861,'(참고)타워 스텟 가치'!$B$12:$L$16,AK$2,0)+(VLOOKUP($F1861,'(참고)타워 스텟 가치'!$B$12:$L$16,AK$2,0)*$E1861)</f>
        <v>0</v>
      </c>
      <c r="AL1861">
        <f>VLOOKUP($F1861,'(참고)타워 스텟 가치'!$B$12:$L$16,AL$2,0)+(VLOOKUP($F1861,'(참고)타워 스텟 가치'!$B$12:$L$16,AL$2,0)*$E1861)</f>
        <v>209.72000000000145</v>
      </c>
      <c r="AM1861">
        <f>SUM('스테이지별 몬스터 스텟'!AD1861*'(참고)타워 스텟 가치'!$Q$17,'스테이지별 몬스터 스텟'!AE1861*'(참고)타워 스텟 가치'!$R$17,'스테이지별 몬스터 스텟'!AF1861*'(참고)타워 스텟 가치'!$S$17,'스테이지별 몬스터 스텟'!AG1861*'(참고)타워 스텟 가치'!$T$17,'스테이지별 몬스터 스텟'!AH1861*'(참고)타워 스텟 가치'!$U$17,'스테이지별 몬스터 스텟'!AI1861*'(참고)타워 스텟 가치'!$V$17,'스테이지별 몬스터 스텟'!AJ1861*'(참고)타워 스텟 가치'!$W$17,'스테이지별 몬스터 스텟'!AK1861*'(참고)타워 스텟 가치'!$X$17,'스테이지별 몬스터 스텟'!AL1861*'(참고)타워 스텟 가치'!$Y$17)</f>
        <v>1133064.7300000074</v>
      </c>
      <c r="AN1861">
        <v>3</v>
      </c>
    </row>
    <row r="1862" spans="3:40" x14ac:dyDescent="0.3">
      <c r="C1862">
        <v>3</v>
      </c>
      <c r="D1862">
        <f t="shared" si="86"/>
        <v>372</v>
      </c>
      <c r="E1862" s="52">
        <f>VLOOKUP(D1862,'스테이지별 난이도 설정'!B:C,2,0)</f>
        <v>148.80000000000103</v>
      </c>
      <c r="F1862" t="str">
        <f t="shared" si="87"/>
        <v>에픽</v>
      </c>
      <c r="G1862">
        <f t="shared" ref="G1862:G1925" si="88">SUM(R1862,AC1862,AN1862)</f>
        <v>6</v>
      </c>
      <c r="H1862">
        <f>VLOOKUP($F1862,'(참고)타워 스텟 가치'!$B$2:$L$6,H$2,0)+(VLOOKUP($F1862,'(참고)타워 스텟 가치'!$B$2:$L$6,H$2,0)*$E1862)</f>
        <v>2527.8750000000173</v>
      </c>
      <c r="I1862">
        <f>VLOOKUP($F1862,'(참고)타워 스텟 가치'!$B$2:$L$6,I$2,0)+(VLOOKUP($F1862,'(참고)타워 스텟 가치'!$B$2:$L$6,I$2,0)*$E1862)</f>
        <v>505.57500000000351</v>
      </c>
      <c r="J1862">
        <f>VLOOKUP($F1862,'(참고)타워 스텟 가치'!$B$2:$L$6,J$2,0)+(VLOOKUP($F1862,'(참고)타워 스텟 가치'!$B$2:$L$6,J$2,0)*$E1862)</f>
        <v>749000.00000000512</v>
      </c>
      <c r="K1862">
        <f>VLOOKUP($F1862,'(참고)타워 스텟 가치'!$B$2:$L$6,K$2,0)+(VLOOKUP($F1862,'(참고)타워 스텟 가치'!$B$2:$L$6,K$2,0)*$E1862)</f>
        <v>10111.500000000069</v>
      </c>
      <c r="L1862">
        <f>VLOOKUP($F1862,'(참고)타워 스텟 가치'!$B$2:$L$6,L$2,0)+(VLOOKUP($F1862,'(참고)타워 스텟 가치'!$B$2:$L$6,L$2,0)*$E1862)</f>
        <v>168.52500000000117</v>
      </c>
      <c r="M1862">
        <f>VLOOKUP($F1862,'(참고)타워 스텟 가치'!$B$2:$L$6,M$2,0)+(VLOOKUP($F1862,'(참고)타워 스텟 가치'!$B$2:$L$6,M$2,0)*$E1862)</f>
        <v>44.940000000000303</v>
      </c>
      <c r="N1862">
        <f>VLOOKUP($F1862,'(참고)타워 스텟 가치'!$B$2:$L$6,N$2,0)+(VLOOKUP($F1862,'(참고)타워 스텟 가치'!$B$2:$L$6,N$2,0)*$E1862)</f>
        <v>0</v>
      </c>
      <c r="O1862">
        <f>VLOOKUP($F1862,'(참고)타워 스텟 가치'!$B$2:$L$6,O$2,0)+(VLOOKUP($F1862,'(참고)타워 스텟 가치'!$B$2:$L$6,O$2,0)*$E1862)</f>
        <v>0</v>
      </c>
      <c r="P1862">
        <f>VLOOKUP($F1862,'(참고)타워 스텟 가치'!$B$2:$L$6,P$2,0)+(VLOOKUP($F1862,'(참고)타워 스텟 가치'!$B$2:$L$6,P$2,0)*$E1862)</f>
        <v>104.86000000000072</v>
      </c>
      <c r="Q1862">
        <f>SUM('스테이지별 몬스터 스텟'!H1862*'(참고)타워 스텟 가치'!$Q$17,'스테이지별 몬스터 스텟'!I1862*'(참고)타워 스텟 가치'!$R$17,'스테이지별 몬스터 스텟'!J1862*'(참고)타워 스텟 가치'!$S$17,'스테이지별 몬스터 스텟'!K1862*'(참고)타워 스텟 가치'!$T$17,'스테이지별 몬스터 스텟'!L1862*'(참고)타워 스텟 가치'!$U$17,'스테이지별 몬스터 스텟'!M1862*'(참고)타워 스텟 가치'!$V$17,'스테이지별 몬스터 스텟'!N1862*'(참고)타워 스텟 가치'!$W$17,'스테이지별 몬스터 스텟'!O1862*'(참고)타워 스텟 가치'!$X$17,'스테이지별 몬스터 스텟'!P1862*'(참고)타워 스텟 가치'!$Y$17)</f>
        <v>1150128.8225000079</v>
      </c>
      <c r="R1862">
        <v>1</v>
      </c>
      <c r="S1862">
        <f>VLOOKUP($F1862,'(참고)타워 스텟 가치'!$B$7:$L$11,S$2,0)+(VLOOKUP($F1862,'(참고)타워 스텟 가치'!$B$7:$L$11,S$2,0)*$E1862)</f>
        <v>842.6250000000058</v>
      </c>
      <c r="T1862">
        <f>VLOOKUP($F1862,'(참고)타워 스텟 가치'!$B$7:$L$11,T$2,0)+(VLOOKUP($F1862,'(참고)타워 스텟 가치'!$B$7:$L$11,T$2,0)*$E1862)</f>
        <v>1516.7250000000104</v>
      </c>
      <c r="U1862">
        <f>VLOOKUP($F1862,'(참고)타워 스텟 가치'!$B$7:$L$11,U$2,0)+(VLOOKUP($F1862,'(참고)타워 스텟 가치'!$B$7:$L$11,U$2,0)*$E1862)</f>
        <v>749000.00000000512</v>
      </c>
      <c r="V1862">
        <f>VLOOKUP($F1862,'(참고)타워 스텟 가치'!$B$7:$L$11,V$2,0)+(VLOOKUP($F1862,'(참고)타워 스텟 가치'!$B$7:$L$11,V$2,0)*$E1862)</f>
        <v>10111.500000000069</v>
      </c>
      <c r="W1862">
        <f>VLOOKUP($F1862,'(참고)타워 스텟 가치'!$B$7:$L$11,W$2,0)+(VLOOKUP($F1862,'(참고)타워 스텟 가치'!$B$7:$L$11,W$2,0)*$E1862)</f>
        <v>168.52500000000117</v>
      </c>
      <c r="X1862">
        <f>VLOOKUP($F1862,'(참고)타워 스텟 가치'!$B$7:$L$11,X$2,0)+(VLOOKUP($F1862,'(참고)타워 스텟 가치'!$B$7:$L$11,X$2,0)*$E1862)</f>
        <v>44.940000000000303</v>
      </c>
      <c r="Y1862">
        <f>VLOOKUP($F1862,'(참고)타워 스텟 가치'!$B$7:$L$11,Y$2,0)+(VLOOKUP($F1862,'(참고)타워 스텟 가치'!$B$7:$L$11,Y$2,0)*$E1862)</f>
        <v>0</v>
      </c>
      <c r="Z1862">
        <f>VLOOKUP($F1862,'(참고)타워 스텟 가치'!$B$7:$L$11,Z$2,0)+(VLOOKUP($F1862,'(참고)타워 스텟 가치'!$B$7:$L$11,Z$2,0)*$E1862)</f>
        <v>0</v>
      </c>
      <c r="AA1862">
        <f>VLOOKUP($F1862,'(참고)타워 스텟 가치'!$B$7:$L$11,AA$2,0)+(VLOOKUP($F1862,'(참고)타워 스텟 가치'!$B$7:$L$11,AA$2,0)*$E1862)</f>
        <v>104.86000000000072</v>
      </c>
      <c r="AB1862">
        <f>SUM('스테이지별 몬스터 스텟'!S1862*'(참고)타워 스텟 가치'!$Q$17,'스테이지별 몬스터 스텟'!T1862*'(참고)타워 스텟 가치'!$R$17,'스테이지별 몬스터 스텟'!U1862*'(참고)타워 스텟 가치'!$S$17,'스테이지별 몬스터 스텟'!V1862*'(참고)타워 스텟 가치'!$T$17,'스테이지별 몬스터 스텟'!W1862*'(참고)타워 스텟 가치'!$U$17,'스테이지별 몬스터 스텟'!X1862*'(참고)타워 스텟 가치'!$V$17,'스테이지별 몬스터 스텟'!Y1862*'(참고)타워 스텟 가치'!$W$17,'스테이지별 몬스터 스텟'!Z1862*'(참고)타워 스텟 가치'!$X$17,'스테이지별 몬스터 스텟'!AA1862*'(참고)타워 스텟 가치'!$Y$17)</f>
        <v>1148275.047500008</v>
      </c>
      <c r="AC1862">
        <v>2</v>
      </c>
      <c r="AD1862">
        <f>VLOOKUP($F1862,'(참고)타워 스텟 가치'!$B$12:$L$16,AD$2,0)+(VLOOKUP($F1862,'(참고)타워 스텟 가치'!$B$12:$L$16,AD$2,0)*$E1862)</f>
        <v>842.6250000000058</v>
      </c>
      <c r="AE1862">
        <f>VLOOKUP($F1862,'(참고)타워 스텟 가치'!$B$12:$L$16,AE$2,0)+(VLOOKUP($F1862,'(참고)타워 스텟 가치'!$B$12:$L$16,AE$2,0)*$E1862)</f>
        <v>1011.150000000007</v>
      </c>
      <c r="AF1862">
        <f>VLOOKUP($F1862,'(참고)타워 스텟 가치'!$B$12:$L$16,AF$2,0)+(VLOOKUP($F1862,'(참고)타워 스텟 가치'!$B$12:$L$16,AF$2,0)*$E1862)</f>
        <v>749000.00000000512</v>
      </c>
      <c r="AG1862">
        <f>VLOOKUP($F1862,'(참고)타워 스텟 가치'!$B$12:$L$16,AG$2,0)+(VLOOKUP($F1862,'(참고)타워 스텟 가치'!$B$12:$L$16,AG$2,0)*$E1862)</f>
        <v>5055.7500000000346</v>
      </c>
      <c r="AH1862">
        <f>VLOOKUP($F1862,'(참고)타워 스텟 가치'!$B$12:$L$16,AH$2,0)+(VLOOKUP($F1862,'(참고)타워 스텟 가치'!$B$12:$L$16,AH$2,0)*$E1862)</f>
        <v>168.52500000000117</v>
      </c>
      <c r="AI1862">
        <f>VLOOKUP($F1862,'(참고)타워 스텟 가치'!$B$12:$L$16,AI$2,0)+(VLOOKUP($F1862,'(참고)타워 스텟 가치'!$B$12:$L$16,AI$2,0)*$E1862)</f>
        <v>44.940000000000303</v>
      </c>
      <c r="AJ1862">
        <f>VLOOKUP($F1862,'(참고)타워 스텟 가치'!$B$12:$L$16,AJ$2,0)+(VLOOKUP($F1862,'(참고)타워 스텟 가치'!$B$12:$L$16,AJ$2,0)*$E1862)</f>
        <v>0</v>
      </c>
      <c r="AK1862">
        <f>VLOOKUP($F1862,'(참고)타워 스텟 가치'!$B$12:$L$16,AK$2,0)+(VLOOKUP($F1862,'(참고)타워 스텟 가치'!$B$12:$L$16,AK$2,0)*$E1862)</f>
        <v>0</v>
      </c>
      <c r="AL1862">
        <f>VLOOKUP($F1862,'(참고)타워 스텟 가치'!$B$12:$L$16,AL$2,0)+(VLOOKUP($F1862,'(참고)타워 스텟 가치'!$B$12:$L$16,AL$2,0)*$E1862)</f>
        <v>209.72000000000145</v>
      </c>
      <c r="AM1862">
        <f>SUM('스테이지별 몬스터 스텟'!AD1862*'(참고)타워 스텟 가치'!$Q$17,'스테이지별 몬스터 스텟'!AE1862*'(참고)타워 스텟 가치'!$R$17,'스테이지별 몬스터 스텟'!AF1862*'(참고)타워 스텟 가치'!$S$17,'스테이지별 몬스터 스텟'!AG1862*'(참고)타워 스텟 가치'!$T$17,'스테이지별 몬스터 스텟'!AH1862*'(참고)타워 스텟 가치'!$U$17,'스테이지별 몬스터 스텟'!AI1862*'(참고)타워 스텟 가치'!$V$17,'스테이지별 몬스터 스텟'!AJ1862*'(참고)타워 스텟 가치'!$W$17,'스테이지별 몬스터 스텟'!AK1862*'(참고)타워 스텟 가치'!$X$17,'스테이지별 몬스터 스텟'!AL1862*'(참고)타워 스텟 가치'!$Y$17)</f>
        <v>1137614.9050000077</v>
      </c>
      <c r="AN1862">
        <v>3</v>
      </c>
    </row>
    <row r="1863" spans="3:40" x14ac:dyDescent="0.3">
      <c r="C1863">
        <v>4</v>
      </c>
      <c r="D1863">
        <f t="shared" si="86"/>
        <v>372</v>
      </c>
      <c r="E1863" s="52">
        <f>VLOOKUP(D1863,'스테이지별 난이도 설정'!B:C,2,0)</f>
        <v>148.80000000000103</v>
      </c>
      <c r="F1863" t="str">
        <f t="shared" si="87"/>
        <v>유니크</v>
      </c>
      <c r="G1863">
        <f t="shared" si="88"/>
        <v>6</v>
      </c>
      <c r="H1863">
        <f>VLOOKUP($F1863,'(참고)타워 스텟 가치'!$B$2:$L$6,H$2,0)+(VLOOKUP($F1863,'(참고)타워 스텟 가치'!$B$2:$L$6,H$2,0)*$E1863)</f>
        <v>3791.8125000000264</v>
      </c>
      <c r="I1863">
        <f>VLOOKUP($F1863,'(참고)타워 스텟 가치'!$B$2:$L$6,I$2,0)+(VLOOKUP($F1863,'(참고)타워 스텟 가치'!$B$2:$L$6,I$2,0)*$E1863)</f>
        <v>758.36250000000518</v>
      </c>
      <c r="J1863">
        <f>VLOOKUP($F1863,'(참고)타워 스텟 가치'!$B$2:$L$6,J$2,0)+(VLOOKUP($F1863,'(참고)타워 스텟 가치'!$B$2:$L$6,J$2,0)*$E1863)</f>
        <v>749000.00000000512</v>
      </c>
      <c r="K1863">
        <f>VLOOKUP($F1863,'(참고)타워 스텟 가치'!$B$2:$L$6,K$2,0)+(VLOOKUP($F1863,'(참고)타워 스텟 가치'!$B$2:$L$6,K$2,0)*$E1863)</f>
        <v>15167.250000000106</v>
      </c>
      <c r="L1863">
        <f>VLOOKUP($F1863,'(참고)타워 스텟 가치'!$B$2:$L$6,L$2,0)+(VLOOKUP($F1863,'(참고)타워 스텟 가치'!$B$2:$L$6,L$2,0)*$E1863)</f>
        <v>252.78750000000176</v>
      </c>
      <c r="M1863">
        <f>VLOOKUP($F1863,'(참고)타워 스텟 가치'!$B$2:$L$6,M$2,0)+(VLOOKUP($F1863,'(참고)타워 스텟 가치'!$B$2:$L$6,M$2,0)*$E1863)</f>
        <v>44.940000000000303</v>
      </c>
      <c r="N1863">
        <f>VLOOKUP($F1863,'(참고)타워 스텟 가치'!$B$2:$L$6,N$2,0)+(VLOOKUP($F1863,'(참고)타워 스텟 가치'!$B$2:$L$6,N$2,0)*$E1863)</f>
        <v>0</v>
      </c>
      <c r="O1863">
        <f>VLOOKUP($F1863,'(참고)타워 스텟 가치'!$B$2:$L$6,O$2,0)+(VLOOKUP($F1863,'(참고)타워 스텟 가치'!$B$2:$L$6,O$2,0)*$E1863)</f>
        <v>0</v>
      </c>
      <c r="P1863">
        <f>VLOOKUP($F1863,'(참고)타워 스텟 가치'!$B$2:$L$6,P$2,0)+(VLOOKUP($F1863,'(참고)타워 스텟 가치'!$B$2:$L$6,P$2,0)*$E1863)</f>
        <v>149.80000000000103</v>
      </c>
      <c r="Q1863">
        <f>SUM('스테이지별 몬스터 스텟'!H1863*'(참고)타워 스텟 가치'!$Q$17,'스테이지별 몬스터 스텟'!I1863*'(참고)타워 스텟 가치'!$R$17,'스테이지별 몬스터 스텟'!J1863*'(참고)타워 스텟 가치'!$S$17,'스테이지별 몬스터 스텟'!K1863*'(참고)타워 스텟 가치'!$T$17,'스테이지별 몬스터 스텟'!L1863*'(참고)타워 스텟 가치'!$U$17,'스테이지별 몬스터 스텟'!M1863*'(참고)타워 스텟 가치'!$V$17,'스테이지별 몬스터 스텟'!N1863*'(참고)타워 스텟 가치'!$W$17,'스테이지별 몬스터 스텟'!O1863*'(참고)타워 스텟 가치'!$X$17,'스테이지별 몬스터 스텟'!P1863*'(참고)타워 스텟 가치'!$Y$17)</f>
        <v>1163405.7837500079</v>
      </c>
      <c r="R1863">
        <v>1</v>
      </c>
      <c r="S1863">
        <f>VLOOKUP($F1863,'(참고)타워 스텟 가치'!$B$7:$L$11,S$2,0)+(VLOOKUP($F1863,'(참고)타워 스텟 가치'!$B$7:$L$11,S$2,0)*$E1863)</f>
        <v>1263.9375000000086</v>
      </c>
      <c r="T1863">
        <f>VLOOKUP($F1863,'(참고)타워 스텟 가치'!$B$7:$L$11,T$2,0)+(VLOOKUP($F1863,'(참고)타워 스텟 가치'!$B$7:$L$11,T$2,0)*$E1863)</f>
        <v>2275.0875000000156</v>
      </c>
      <c r="U1863">
        <f>VLOOKUP($F1863,'(참고)타워 스텟 가치'!$B$7:$L$11,U$2,0)+(VLOOKUP($F1863,'(참고)타워 스텟 가치'!$B$7:$L$11,U$2,0)*$E1863)</f>
        <v>749000.00000000512</v>
      </c>
      <c r="V1863">
        <f>VLOOKUP($F1863,'(참고)타워 스텟 가치'!$B$7:$L$11,V$2,0)+(VLOOKUP($F1863,'(참고)타워 스텟 가치'!$B$7:$L$11,V$2,0)*$E1863)</f>
        <v>15167.250000000106</v>
      </c>
      <c r="W1863">
        <f>VLOOKUP($F1863,'(참고)타워 스텟 가치'!$B$7:$L$11,W$2,0)+(VLOOKUP($F1863,'(참고)타워 스텟 가치'!$B$7:$L$11,W$2,0)*$E1863)</f>
        <v>252.78750000000176</v>
      </c>
      <c r="X1863">
        <f>VLOOKUP($F1863,'(참고)타워 스텟 가치'!$B$7:$L$11,X$2,0)+(VLOOKUP($F1863,'(참고)타워 스텟 가치'!$B$7:$L$11,X$2,0)*$E1863)</f>
        <v>44.940000000000303</v>
      </c>
      <c r="Y1863">
        <f>VLOOKUP($F1863,'(참고)타워 스텟 가치'!$B$7:$L$11,Y$2,0)+(VLOOKUP($F1863,'(참고)타워 스텟 가치'!$B$7:$L$11,Y$2,0)*$E1863)</f>
        <v>0</v>
      </c>
      <c r="Z1863">
        <f>VLOOKUP($F1863,'(참고)타워 스텟 가치'!$B$7:$L$11,Z$2,0)+(VLOOKUP($F1863,'(참고)타워 스텟 가치'!$B$7:$L$11,Z$2,0)*$E1863)</f>
        <v>0</v>
      </c>
      <c r="AA1863">
        <f>VLOOKUP($F1863,'(참고)타워 스텟 가치'!$B$7:$L$11,AA$2,0)+(VLOOKUP($F1863,'(참고)타워 스텟 가치'!$B$7:$L$11,AA$2,0)*$E1863)</f>
        <v>149.80000000000103</v>
      </c>
      <c r="AB1863">
        <f>SUM('스테이지별 몬스터 스텟'!S1863*'(참고)타워 스텟 가치'!$Q$17,'스테이지별 몬스터 스텟'!T1863*'(참고)타워 스텟 가치'!$R$17,'스테이지별 몬스터 스텟'!U1863*'(참고)타워 스텟 가치'!$S$17,'스테이지별 몬스터 스텟'!V1863*'(참고)타워 스텟 가치'!$T$17,'스테이지별 몬스터 스텟'!W1863*'(참고)타워 스텟 가치'!$U$17,'스테이지별 몬스터 스텟'!X1863*'(참고)타워 스텟 가치'!$V$17,'스테이지별 몬스터 스텟'!Y1863*'(참고)타워 스텟 가치'!$W$17,'스테이지별 몬스터 스텟'!Z1863*'(참고)타워 스텟 가치'!$X$17,'스테이지별 몬스터 스텟'!AA1863*'(참고)타워 스텟 가치'!$Y$17)</f>
        <v>1160625.121250008</v>
      </c>
      <c r="AC1863">
        <v>2</v>
      </c>
      <c r="AD1863">
        <f>VLOOKUP($F1863,'(참고)타워 스텟 가치'!$B$12:$L$16,AD$2,0)+(VLOOKUP($F1863,'(참고)타워 스텟 가치'!$B$12:$L$16,AD$2,0)*$E1863)</f>
        <v>1263.9375000000086</v>
      </c>
      <c r="AE1863">
        <f>VLOOKUP($F1863,'(참고)타워 스텟 가치'!$B$12:$L$16,AE$2,0)+(VLOOKUP($F1863,'(참고)타워 스텟 가치'!$B$12:$L$16,AE$2,0)*$E1863)</f>
        <v>1516.7250000000104</v>
      </c>
      <c r="AF1863">
        <f>VLOOKUP($F1863,'(참고)타워 스텟 가치'!$B$12:$L$16,AF$2,0)+(VLOOKUP($F1863,'(참고)타워 스텟 가치'!$B$12:$L$16,AF$2,0)*$E1863)</f>
        <v>749000.00000000512</v>
      </c>
      <c r="AG1863">
        <f>VLOOKUP($F1863,'(참고)타워 스텟 가치'!$B$12:$L$16,AG$2,0)+(VLOOKUP($F1863,'(참고)타워 스텟 가치'!$B$12:$L$16,AG$2,0)*$E1863)</f>
        <v>7583.6250000000528</v>
      </c>
      <c r="AH1863">
        <f>VLOOKUP($F1863,'(참고)타워 스텟 가치'!$B$12:$L$16,AH$2,0)+(VLOOKUP($F1863,'(참고)타워 스텟 가치'!$B$12:$L$16,AH$2,0)*$E1863)</f>
        <v>252.78750000000176</v>
      </c>
      <c r="AI1863">
        <f>VLOOKUP($F1863,'(참고)타워 스텟 가치'!$B$12:$L$16,AI$2,0)+(VLOOKUP($F1863,'(참고)타워 스텟 가치'!$B$12:$L$16,AI$2,0)*$E1863)</f>
        <v>44.940000000000303</v>
      </c>
      <c r="AJ1863">
        <f>VLOOKUP($F1863,'(참고)타워 스텟 가치'!$B$12:$L$16,AJ$2,0)+(VLOOKUP($F1863,'(참고)타워 스텟 가치'!$B$12:$L$16,AJ$2,0)*$E1863)</f>
        <v>0</v>
      </c>
      <c r="AK1863">
        <f>VLOOKUP($F1863,'(참고)타워 스텟 가치'!$B$12:$L$16,AK$2,0)+(VLOOKUP($F1863,'(참고)타워 스텟 가치'!$B$12:$L$16,AK$2,0)*$E1863)</f>
        <v>0</v>
      </c>
      <c r="AL1863">
        <f>VLOOKUP($F1863,'(참고)타워 스텟 가치'!$B$12:$L$16,AL$2,0)+(VLOOKUP($F1863,'(참고)타워 스텟 가치'!$B$12:$L$16,AL$2,0)*$E1863)</f>
        <v>299.60000000000207</v>
      </c>
      <c r="AM1863">
        <f>SUM('스테이지별 몬스터 스텟'!AD1863*'(참고)타워 스텟 가치'!$Q$17,'스테이지별 몬스터 스텟'!AE1863*'(참고)타워 스텟 가치'!$R$17,'스테이지별 몬스터 스텟'!AF1863*'(참고)타워 스텟 가치'!$S$17,'스테이지별 몬스터 스텟'!AG1863*'(참고)타워 스텟 가치'!$T$17,'스테이지별 몬스터 스텟'!AH1863*'(참고)타워 스텟 가치'!$U$17,'스테이지별 몬스터 스텟'!AI1863*'(참고)타워 스텟 가치'!$V$17,'스테이지별 몬스터 스텟'!AJ1863*'(참고)타워 스텟 가치'!$W$17,'스테이지별 몬스터 스텟'!AK1863*'(참고)타워 스텟 가치'!$X$17,'스테이지별 몬스터 스텟'!AL1863*'(참고)타워 스텟 가치'!$Y$17)</f>
        <v>1144619.9275000077</v>
      </c>
      <c r="AN1863">
        <v>3</v>
      </c>
    </row>
    <row r="1864" spans="3:40" x14ac:dyDescent="0.3">
      <c r="C1864">
        <v>5</v>
      </c>
      <c r="D1864">
        <f t="shared" si="86"/>
        <v>372</v>
      </c>
      <c r="E1864" s="52">
        <f>VLOOKUP(D1864,'스테이지별 난이도 설정'!B:C,2,0)</f>
        <v>148.80000000000103</v>
      </c>
      <c r="F1864" t="str">
        <f t="shared" si="87"/>
        <v>스페셜</v>
      </c>
      <c r="G1864">
        <f t="shared" si="88"/>
        <v>6</v>
      </c>
      <c r="H1864">
        <f>VLOOKUP($F1864,'(참고)타워 스텟 가치'!$B$2:$L$6,H$2,0)+(VLOOKUP($F1864,'(참고)타워 스텟 가치'!$B$2:$L$6,H$2,0)*$E1864)</f>
        <v>5687.7187500000391</v>
      </c>
      <c r="I1864">
        <f>VLOOKUP($F1864,'(참고)타워 스텟 가치'!$B$2:$L$6,I$2,0)+(VLOOKUP($F1864,'(참고)타워 스텟 가치'!$B$2:$L$6,I$2,0)*$E1864)</f>
        <v>1137.5437500000078</v>
      </c>
      <c r="J1864">
        <f>VLOOKUP($F1864,'(참고)타워 스텟 가치'!$B$2:$L$6,J$2,0)+(VLOOKUP($F1864,'(참고)타워 스텟 가치'!$B$2:$L$6,J$2,0)*$E1864)</f>
        <v>749000.00000000512</v>
      </c>
      <c r="K1864">
        <f>VLOOKUP($F1864,'(참고)타워 스텟 가치'!$B$2:$L$6,K$2,0)+(VLOOKUP($F1864,'(참고)타워 스텟 가치'!$B$2:$L$6,K$2,0)*$E1864)</f>
        <v>22750.875000000156</v>
      </c>
      <c r="L1864">
        <f>VLOOKUP($F1864,'(참고)타워 스텟 가치'!$B$2:$L$6,L$2,0)+(VLOOKUP($F1864,'(참고)타워 스텟 가치'!$B$2:$L$6,L$2,0)*$E1864)</f>
        <v>379.18125000000259</v>
      </c>
      <c r="M1864">
        <f>VLOOKUP($F1864,'(참고)타워 스텟 가치'!$B$2:$L$6,M$2,0)+(VLOOKUP($F1864,'(참고)타워 스텟 가치'!$B$2:$L$6,M$2,0)*$E1864)</f>
        <v>44.940000000000303</v>
      </c>
      <c r="N1864">
        <f>VLOOKUP($F1864,'(참고)타워 스텟 가치'!$B$2:$L$6,N$2,0)+(VLOOKUP($F1864,'(참고)타워 스텟 가치'!$B$2:$L$6,N$2,0)*$E1864)</f>
        <v>0</v>
      </c>
      <c r="O1864">
        <f>VLOOKUP($F1864,'(참고)타워 스텟 가치'!$B$2:$L$6,O$2,0)+(VLOOKUP($F1864,'(참고)타워 스텟 가치'!$B$2:$L$6,O$2,0)*$E1864)</f>
        <v>0</v>
      </c>
      <c r="P1864">
        <f>VLOOKUP($F1864,'(참고)타워 스텟 가치'!$B$2:$L$6,P$2,0)+(VLOOKUP($F1864,'(참고)타워 스텟 가치'!$B$2:$L$6,P$2,0)*$E1864)</f>
        <v>149.80000000000103</v>
      </c>
      <c r="Q1864">
        <f>SUM('스테이지별 몬스터 스텟'!H1864*'(참고)타워 스텟 가치'!$Q$17,'스테이지별 몬스터 스텟'!I1864*'(참고)타워 스텟 가치'!$R$17,'스테이지별 몬스터 스텟'!J1864*'(참고)타워 스텟 가치'!$S$17,'스테이지별 몬스터 스텟'!K1864*'(참고)타워 스텟 가치'!$T$17,'스테이지별 몬스터 스텟'!L1864*'(참고)타워 스텟 가치'!$U$17,'스테이지별 몬스터 스텟'!M1864*'(참고)타워 스텟 가치'!$V$17,'스테이지별 몬스터 스텟'!N1864*'(참고)타워 스텟 가치'!$W$17,'스테이지별 몬스터 스텟'!O1864*'(참고)타워 스텟 가치'!$X$17,'스테이지별 몬스터 스텟'!P1864*'(참고)타워 스텟 가치'!$Y$17)</f>
        <v>1183186.405625008</v>
      </c>
      <c r="R1864">
        <v>1</v>
      </c>
      <c r="S1864">
        <f>VLOOKUP($F1864,'(참고)타워 스텟 가치'!$B$7:$L$11,S$2,0)+(VLOOKUP($F1864,'(참고)타워 스텟 가치'!$B$7:$L$11,S$2,0)*$E1864)</f>
        <v>1895.9062500000132</v>
      </c>
      <c r="T1864">
        <f>VLOOKUP($F1864,'(참고)타워 스텟 가치'!$B$7:$L$11,T$2,0)+(VLOOKUP($F1864,'(참고)타워 스텟 가치'!$B$7:$L$11,T$2,0)*$E1864)</f>
        <v>3412.6312500000236</v>
      </c>
      <c r="U1864">
        <f>VLOOKUP($F1864,'(참고)타워 스텟 가치'!$B$7:$L$11,U$2,0)+(VLOOKUP($F1864,'(참고)타워 스텟 가치'!$B$7:$L$11,U$2,0)*$E1864)</f>
        <v>749000.00000000512</v>
      </c>
      <c r="V1864">
        <f>VLOOKUP($F1864,'(참고)타워 스텟 가치'!$B$7:$L$11,V$2,0)+(VLOOKUP($F1864,'(참고)타워 스텟 가치'!$B$7:$L$11,V$2,0)*$E1864)</f>
        <v>22750.875000000156</v>
      </c>
      <c r="W1864">
        <f>VLOOKUP($F1864,'(참고)타워 스텟 가치'!$B$7:$L$11,W$2,0)+(VLOOKUP($F1864,'(참고)타워 스텟 가치'!$B$7:$L$11,W$2,0)*$E1864)</f>
        <v>379.18125000000259</v>
      </c>
      <c r="X1864">
        <f>VLOOKUP($F1864,'(참고)타워 스텟 가치'!$B$7:$L$11,X$2,0)+(VLOOKUP($F1864,'(참고)타워 스텟 가치'!$B$7:$L$11,X$2,0)*$E1864)</f>
        <v>44.940000000000303</v>
      </c>
      <c r="Y1864">
        <f>VLOOKUP($F1864,'(참고)타워 스텟 가치'!$B$7:$L$11,Y$2,0)+(VLOOKUP($F1864,'(참고)타워 스텟 가치'!$B$7:$L$11,Y$2,0)*$E1864)</f>
        <v>0</v>
      </c>
      <c r="Z1864">
        <f>VLOOKUP($F1864,'(참고)타워 스텟 가치'!$B$7:$L$11,Z$2,0)+(VLOOKUP($F1864,'(참고)타워 스텟 가치'!$B$7:$L$11,Z$2,0)*$E1864)</f>
        <v>0</v>
      </c>
      <c r="AA1864">
        <f>VLOOKUP($F1864,'(참고)타워 스텟 가치'!$B$7:$L$11,AA$2,0)+(VLOOKUP($F1864,'(참고)타워 스텟 가치'!$B$7:$L$11,AA$2,0)*$E1864)</f>
        <v>149.80000000000103</v>
      </c>
      <c r="AB1864">
        <f>SUM('스테이지별 몬스터 스텟'!S1864*'(참고)타워 스텟 가치'!$Q$17,'스테이지별 몬스터 스텟'!T1864*'(참고)타워 스텟 가치'!$R$17,'스테이지별 몬스터 스텟'!U1864*'(참고)타워 스텟 가치'!$S$17,'스테이지별 몬스터 스텟'!V1864*'(참고)타워 스텟 가치'!$T$17,'스테이지별 몬스터 스텟'!W1864*'(참고)타워 스텟 가치'!$U$17,'스테이지별 몬스터 스텟'!X1864*'(참고)타워 스텟 가치'!$V$17,'스테이지별 몬스터 스텟'!Y1864*'(참고)타워 스텟 가치'!$W$17,'스테이지별 몬스터 스텟'!Z1864*'(참고)타워 스텟 가치'!$X$17,'스테이지별 몬스터 스텟'!AA1864*'(참고)타워 스텟 가치'!$Y$17)</f>
        <v>1179015.4118750081</v>
      </c>
      <c r="AC1864">
        <v>2</v>
      </c>
      <c r="AD1864">
        <f>VLOOKUP($F1864,'(참고)타워 스텟 가치'!$B$12:$L$16,AD$2,0)+(VLOOKUP($F1864,'(참고)타워 스텟 가치'!$B$12:$L$16,AD$2,0)*$E1864)</f>
        <v>1895.9062500000132</v>
      </c>
      <c r="AE1864">
        <f>VLOOKUP($F1864,'(참고)타워 스텟 가치'!$B$12:$L$16,AE$2,0)+(VLOOKUP($F1864,'(참고)타워 스텟 가치'!$B$12:$L$16,AE$2,0)*$E1864)</f>
        <v>2275.0875000000156</v>
      </c>
      <c r="AF1864">
        <f>VLOOKUP($F1864,'(참고)타워 스텟 가치'!$B$12:$L$16,AF$2,0)+(VLOOKUP($F1864,'(참고)타워 스텟 가치'!$B$12:$L$16,AF$2,0)*$E1864)</f>
        <v>749000.00000000512</v>
      </c>
      <c r="AG1864">
        <f>VLOOKUP($F1864,'(참고)타워 스텟 가치'!$B$12:$L$16,AG$2,0)+(VLOOKUP($F1864,'(참고)타워 스텟 가치'!$B$12:$L$16,AG$2,0)*$E1864)</f>
        <v>11375.437500000078</v>
      </c>
      <c r="AH1864">
        <f>VLOOKUP($F1864,'(참고)타워 스텟 가치'!$B$12:$L$16,AH$2,0)+(VLOOKUP($F1864,'(참고)타워 스텟 가치'!$B$12:$L$16,AH$2,0)*$E1864)</f>
        <v>379.18125000000259</v>
      </c>
      <c r="AI1864">
        <f>VLOOKUP($F1864,'(참고)타워 스텟 가치'!$B$12:$L$16,AI$2,0)+(VLOOKUP($F1864,'(참고)타워 스텟 가치'!$B$12:$L$16,AI$2,0)*$E1864)</f>
        <v>44.940000000000303</v>
      </c>
      <c r="AJ1864">
        <f>VLOOKUP($F1864,'(참고)타워 스텟 가치'!$B$12:$L$16,AJ$2,0)+(VLOOKUP($F1864,'(참고)타워 스텟 가치'!$B$12:$L$16,AJ$2,0)*$E1864)</f>
        <v>0</v>
      </c>
      <c r="AK1864">
        <f>VLOOKUP($F1864,'(참고)타워 스텟 가치'!$B$12:$L$16,AK$2,0)+(VLOOKUP($F1864,'(참고)타워 스텟 가치'!$B$12:$L$16,AK$2,0)*$E1864)</f>
        <v>0</v>
      </c>
      <c r="AL1864">
        <f>VLOOKUP($F1864,'(참고)타워 스텟 가치'!$B$12:$L$16,AL$2,0)+(VLOOKUP($F1864,'(참고)타워 스텟 가치'!$B$12:$L$16,AL$2,0)*$E1864)</f>
        <v>299.60000000000207</v>
      </c>
      <c r="AM1864">
        <f>SUM('스테이지별 몬스터 스텟'!AD1864*'(참고)타워 스텟 가치'!$Q$17,'스테이지별 몬스터 스텟'!AE1864*'(참고)타워 스텟 가치'!$R$17,'스테이지별 몬스터 스텟'!AF1864*'(참고)타워 스텟 가치'!$S$17,'스테이지별 몬스터 스텟'!AG1864*'(참고)타워 스텟 가치'!$T$17,'스테이지별 몬스터 스텟'!AH1864*'(참고)타워 스텟 가치'!$U$17,'스테이지별 몬스터 스텟'!AI1864*'(참고)타워 스텟 가치'!$V$17,'스테이지별 몬스터 스텟'!AJ1864*'(참고)타워 스텟 가치'!$W$17,'스테이지별 몬스터 스텟'!AK1864*'(참고)타워 스텟 가치'!$X$17,'스테이지별 몬스터 스텟'!AL1864*'(참고)타워 스텟 가치'!$Y$17)</f>
        <v>1154857.821250008</v>
      </c>
      <c r="AN1864">
        <v>3</v>
      </c>
    </row>
    <row r="1865" spans="3:40" x14ac:dyDescent="0.3">
      <c r="C1865">
        <v>1</v>
      </c>
      <c r="D1865">
        <f t="shared" si="86"/>
        <v>373</v>
      </c>
      <c r="E1865" s="52">
        <f>VLOOKUP(D1865,'스테이지별 난이도 설정'!B:C,2,0)</f>
        <v>149.20000000000104</v>
      </c>
      <c r="F1865" t="str">
        <f t="shared" si="87"/>
        <v>일반</v>
      </c>
      <c r="G1865">
        <f t="shared" si="88"/>
        <v>6</v>
      </c>
      <c r="H1865">
        <f>VLOOKUP($F1865,'(참고)타워 스텟 가치'!$B$2:$L$6,H$2,0)+(VLOOKUP($F1865,'(참고)타워 스텟 가치'!$B$2:$L$6,H$2,0)*$E1865)</f>
        <v>1126.5000000000077</v>
      </c>
      <c r="I1865">
        <f>VLOOKUP($F1865,'(참고)타워 스텟 가치'!$B$2:$L$6,I$2,0)+(VLOOKUP($F1865,'(참고)타워 스텟 가치'!$B$2:$L$6,I$2,0)*$E1865)</f>
        <v>225.30000000000155</v>
      </c>
      <c r="J1865">
        <f>VLOOKUP($F1865,'(참고)타워 스텟 가치'!$B$2:$L$6,J$2,0)+(VLOOKUP($F1865,'(참고)타워 스텟 가치'!$B$2:$L$6,J$2,0)*$E1865)</f>
        <v>751000.00000000524</v>
      </c>
      <c r="K1865">
        <f>VLOOKUP($F1865,'(참고)타워 스텟 가치'!$B$2:$L$6,K$2,0)+(VLOOKUP($F1865,'(참고)타워 스텟 가치'!$B$2:$L$6,K$2,0)*$E1865)</f>
        <v>4506.0000000000309</v>
      </c>
      <c r="L1865">
        <f>VLOOKUP($F1865,'(참고)타워 스텟 가치'!$B$2:$L$6,L$2,0)+(VLOOKUP($F1865,'(참고)타워 스텟 가치'!$B$2:$L$6,L$2,0)*$E1865)</f>
        <v>75.10000000000052</v>
      </c>
      <c r="M1865">
        <f>VLOOKUP($F1865,'(참고)타워 스텟 가치'!$B$2:$L$6,M$2,0)+(VLOOKUP($F1865,'(참고)타워 스텟 가치'!$B$2:$L$6,M$2,0)*$E1865)</f>
        <v>45.060000000000308</v>
      </c>
      <c r="N1865">
        <f>VLOOKUP($F1865,'(참고)타워 스텟 가치'!$B$2:$L$6,N$2,0)+(VLOOKUP($F1865,'(참고)타워 스텟 가치'!$B$2:$L$6,N$2,0)*$E1865)</f>
        <v>0</v>
      </c>
      <c r="O1865">
        <f>VLOOKUP($F1865,'(참고)타워 스텟 가치'!$B$2:$L$6,O$2,0)+(VLOOKUP($F1865,'(참고)타워 스텟 가치'!$B$2:$L$6,O$2,0)*$E1865)</f>
        <v>0</v>
      </c>
      <c r="P1865">
        <f>VLOOKUP($F1865,'(참고)타워 스텟 가치'!$B$2:$L$6,P$2,0)+(VLOOKUP($F1865,'(참고)타워 스텟 가치'!$B$2:$L$6,P$2,0)*$E1865)</f>
        <v>105.14000000000073</v>
      </c>
      <c r="Q1865">
        <f>SUM('스테이지별 몬스터 스텟'!H1865*'(참고)타워 스텟 가치'!$Q$17,'스테이지별 몬스터 스텟'!I1865*'(참고)타워 스텟 가치'!$R$17,'스테이지별 몬스터 스텟'!J1865*'(참고)타워 스텟 가치'!$S$17,'스테이지별 몬스터 스텟'!K1865*'(참고)타워 스텟 가치'!$T$17,'스테이지별 몬스터 스텟'!L1865*'(참고)타워 스텟 가치'!$U$17,'스테이지별 몬스터 스텟'!M1865*'(참고)타워 스텟 가치'!$V$17,'스테이지별 몬스터 스텟'!N1865*'(참고)타워 스텟 가치'!$W$17,'스테이지별 몬스터 스텟'!O1865*'(참고)타워 스텟 가치'!$X$17,'스테이지별 몬스터 스텟'!P1865*'(참고)타워 스텟 가치'!$Y$17)</f>
        <v>1138508.4900000079</v>
      </c>
      <c r="R1865">
        <v>1</v>
      </c>
      <c r="S1865">
        <f>VLOOKUP($F1865,'(참고)타워 스텟 가치'!$B$7:$L$11,S$2,0)+(VLOOKUP($F1865,'(참고)타워 스텟 가치'!$B$7:$L$11,S$2,0)*$E1865)</f>
        <v>375.50000000000261</v>
      </c>
      <c r="T1865">
        <f>VLOOKUP($F1865,'(참고)타워 스텟 가치'!$B$7:$L$11,T$2,0)+(VLOOKUP($F1865,'(참고)타워 스텟 가치'!$B$7:$L$11,T$2,0)*$E1865)</f>
        <v>675.90000000000464</v>
      </c>
      <c r="U1865">
        <f>VLOOKUP($F1865,'(참고)타워 스텟 가치'!$B$7:$L$11,U$2,0)+(VLOOKUP($F1865,'(참고)타워 스텟 가치'!$B$7:$L$11,U$2,0)*$E1865)</f>
        <v>751000.00000000524</v>
      </c>
      <c r="V1865">
        <f>VLOOKUP($F1865,'(참고)타워 스텟 가치'!$B$7:$L$11,V$2,0)+(VLOOKUP($F1865,'(참고)타워 스텟 가치'!$B$7:$L$11,V$2,0)*$E1865)</f>
        <v>4506.0000000000309</v>
      </c>
      <c r="W1865">
        <f>VLOOKUP($F1865,'(참고)타워 스텟 가치'!$B$7:$L$11,W$2,0)+(VLOOKUP($F1865,'(참고)타워 스텟 가치'!$B$7:$L$11,W$2,0)*$E1865)</f>
        <v>75.10000000000052</v>
      </c>
      <c r="X1865">
        <f>VLOOKUP($F1865,'(참고)타워 스텟 가치'!$B$7:$L$11,X$2,0)+(VLOOKUP($F1865,'(참고)타워 스텟 가치'!$B$7:$L$11,X$2,0)*$E1865)</f>
        <v>45.060000000000308</v>
      </c>
      <c r="Y1865">
        <f>VLOOKUP($F1865,'(참고)타워 스텟 가치'!$B$7:$L$11,Y$2,0)+(VLOOKUP($F1865,'(참고)타워 스텟 가치'!$B$7:$L$11,Y$2,0)*$E1865)</f>
        <v>0</v>
      </c>
      <c r="Z1865">
        <f>VLOOKUP($F1865,'(참고)타워 스텟 가치'!$B$7:$L$11,Z$2,0)+(VLOOKUP($F1865,'(참고)타워 스텟 가치'!$B$7:$L$11,Z$2,0)*$E1865)</f>
        <v>0</v>
      </c>
      <c r="AA1865">
        <f>VLOOKUP($F1865,'(참고)타워 스텟 가치'!$B$7:$L$11,AA$2,0)+(VLOOKUP($F1865,'(참고)타워 스텟 가치'!$B$7:$L$11,AA$2,0)*$E1865)</f>
        <v>105.14000000000073</v>
      </c>
      <c r="AB1865">
        <f>SUM('스테이지별 몬스터 스텟'!S1865*'(참고)타워 스텟 가치'!$Q$17,'스테이지별 몬스터 스텟'!T1865*'(참고)타워 스텟 가치'!$R$17,'스테이지별 몬스터 스텟'!U1865*'(참고)타워 스텟 가치'!$S$17,'스테이지별 몬스터 스텟'!V1865*'(참고)타워 스텟 가치'!$T$17,'스테이지별 몬스터 스텟'!W1865*'(참고)타워 스텟 가치'!$U$17,'스테이지별 몬스터 스텟'!X1865*'(참고)타워 스텟 가치'!$V$17,'스테이지별 몬스터 스텟'!Y1865*'(참고)타워 스텟 가치'!$W$17,'스테이지별 몬스터 스텟'!Z1865*'(참고)타워 스텟 가치'!$X$17,'스테이지별 몬스터 스텟'!AA1865*'(참고)타워 스텟 가치'!$Y$17)</f>
        <v>1137682.390000008</v>
      </c>
      <c r="AC1865">
        <v>2</v>
      </c>
      <c r="AD1865">
        <f>VLOOKUP($F1865,'(참고)타워 스텟 가치'!$B$12:$L$16,AD$2,0)+(VLOOKUP($F1865,'(참고)타워 스텟 가치'!$B$12:$L$16,AD$2,0)*$E1865)</f>
        <v>375.50000000000261</v>
      </c>
      <c r="AE1865">
        <f>VLOOKUP($F1865,'(참고)타워 스텟 가치'!$B$12:$L$16,AE$2,0)+(VLOOKUP($F1865,'(참고)타워 스텟 가치'!$B$12:$L$16,AE$2,0)*$E1865)</f>
        <v>450.60000000000309</v>
      </c>
      <c r="AF1865">
        <f>VLOOKUP($F1865,'(참고)타워 스텟 가치'!$B$12:$L$16,AF$2,0)+(VLOOKUP($F1865,'(참고)타워 스텟 가치'!$B$12:$L$16,AF$2,0)*$E1865)</f>
        <v>751000.00000000524</v>
      </c>
      <c r="AG1865">
        <f>VLOOKUP($F1865,'(참고)타워 스텟 가치'!$B$12:$L$16,AG$2,0)+(VLOOKUP($F1865,'(참고)타워 스텟 가치'!$B$12:$L$16,AG$2,0)*$E1865)</f>
        <v>2253.0000000000155</v>
      </c>
      <c r="AH1865">
        <f>VLOOKUP($F1865,'(참고)타워 스텟 가치'!$B$12:$L$16,AH$2,0)+(VLOOKUP($F1865,'(참고)타워 스텟 가치'!$B$12:$L$16,AH$2,0)*$E1865)</f>
        <v>75.10000000000052</v>
      </c>
      <c r="AI1865">
        <f>VLOOKUP($F1865,'(참고)타워 스텟 가치'!$B$12:$L$16,AI$2,0)+(VLOOKUP($F1865,'(참고)타워 스텟 가치'!$B$12:$L$16,AI$2,0)*$E1865)</f>
        <v>45.060000000000308</v>
      </c>
      <c r="AJ1865">
        <f>VLOOKUP($F1865,'(참고)타워 스텟 가치'!$B$12:$L$16,AJ$2,0)+(VLOOKUP($F1865,'(참고)타워 스텟 가치'!$B$12:$L$16,AJ$2,0)*$E1865)</f>
        <v>0</v>
      </c>
      <c r="AK1865">
        <f>VLOOKUP($F1865,'(참고)타워 스텟 가치'!$B$12:$L$16,AK$2,0)+(VLOOKUP($F1865,'(참고)타워 스텟 가치'!$B$12:$L$16,AK$2,0)*$E1865)</f>
        <v>0</v>
      </c>
      <c r="AL1865">
        <f>VLOOKUP($F1865,'(참고)타워 스텟 가치'!$B$12:$L$16,AL$2,0)+(VLOOKUP($F1865,'(참고)타워 스텟 가치'!$B$12:$L$16,AL$2,0)*$E1865)</f>
        <v>210.28000000000145</v>
      </c>
      <c r="AM1865">
        <f>SUM('스테이지별 몬스터 스텟'!AD1865*'(참고)타워 스텟 가치'!$Q$17,'스테이지별 몬스터 스텟'!AE1865*'(참고)타워 스텟 가치'!$R$17,'스테이지별 몬스터 스텟'!AF1865*'(참고)타워 스텟 가치'!$S$17,'스테이지별 몬스터 스텟'!AG1865*'(참고)타워 스텟 가치'!$T$17,'스테이지별 몬스터 스텟'!AH1865*'(참고)타워 스텟 가치'!$U$17,'스테이지별 몬스터 스텟'!AI1865*'(참고)타워 스텟 가치'!$V$17,'스테이지별 몬스터 스텟'!AJ1865*'(참고)타워 스텟 가치'!$W$17,'스테이지별 몬스터 스텟'!AK1865*'(참고)타워 스텟 가치'!$X$17,'스테이지별 몬스터 스텟'!AL1865*'(참고)타워 스텟 가치'!$Y$17)</f>
        <v>1133048.7200000079</v>
      </c>
      <c r="AN1865">
        <v>3</v>
      </c>
    </row>
    <row r="1866" spans="3:40" x14ac:dyDescent="0.3">
      <c r="C1866">
        <v>2</v>
      </c>
      <c r="D1866">
        <f t="shared" si="86"/>
        <v>373</v>
      </c>
      <c r="E1866" s="52">
        <f>VLOOKUP(D1866,'스테이지별 난이도 설정'!B:C,2,0)</f>
        <v>149.20000000000104</v>
      </c>
      <c r="F1866" t="str">
        <f t="shared" si="87"/>
        <v>레어</v>
      </c>
      <c r="G1866">
        <f t="shared" si="88"/>
        <v>6</v>
      </c>
      <c r="H1866">
        <f>VLOOKUP($F1866,'(참고)타워 스텟 가치'!$B$2:$L$6,H$2,0)+(VLOOKUP($F1866,'(참고)타워 스텟 가치'!$B$2:$L$6,H$2,0)*$E1866)</f>
        <v>1689.7500000000116</v>
      </c>
      <c r="I1866">
        <f>VLOOKUP($F1866,'(참고)타워 스텟 가치'!$B$2:$L$6,I$2,0)+(VLOOKUP($F1866,'(참고)타워 스텟 가치'!$B$2:$L$6,I$2,0)*$E1866)</f>
        <v>337.95000000000232</v>
      </c>
      <c r="J1866">
        <f>VLOOKUP($F1866,'(참고)타워 스텟 가치'!$B$2:$L$6,J$2,0)+(VLOOKUP($F1866,'(참고)타워 스텟 가치'!$B$2:$L$6,J$2,0)*$E1866)</f>
        <v>751000.00000000524</v>
      </c>
      <c r="K1866">
        <f>VLOOKUP($F1866,'(참고)타워 스텟 가치'!$B$2:$L$6,K$2,0)+(VLOOKUP($F1866,'(참고)타워 스텟 가치'!$B$2:$L$6,K$2,0)*$E1866)</f>
        <v>6759.0000000000464</v>
      </c>
      <c r="L1866">
        <f>VLOOKUP($F1866,'(참고)타워 스텟 가치'!$B$2:$L$6,L$2,0)+(VLOOKUP($F1866,'(참고)타워 스텟 가치'!$B$2:$L$6,L$2,0)*$E1866)</f>
        <v>112.65000000000077</v>
      </c>
      <c r="M1866">
        <f>VLOOKUP($F1866,'(참고)타워 스텟 가치'!$B$2:$L$6,M$2,0)+(VLOOKUP($F1866,'(참고)타워 스텟 가치'!$B$2:$L$6,M$2,0)*$E1866)</f>
        <v>45.060000000000308</v>
      </c>
      <c r="N1866">
        <f>VLOOKUP($F1866,'(참고)타워 스텟 가치'!$B$2:$L$6,N$2,0)+(VLOOKUP($F1866,'(참고)타워 스텟 가치'!$B$2:$L$6,N$2,0)*$E1866)</f>
        <v>0</v>
      </c>
      <c r="O1866">
        <f>VLOOKUP($F1866,'(참고)타워 스텟 가치'!$B$2:$L$6,O$2,0)+(VLOOKUP($F1866,'(참고)타워 스텟 가치'!$B$2:$L$6,O$2,0)*$E1866)</f>
        <v>0</v>
      </c>
      <c r="P1866">
        <f>VLOOKUP($F1866,'(참고)타워 스텟 가치'!$B$2:$L$6,P$2,0)+(VLOOKUP($F1866,'(참고)타워 스텟 가치'!$B$2:$L$6,P$2,0)*$E1866)</f>
        <v>105.14000000000073</v>
      </c>
      <c r="Q1866">
        <f>SUM('스테이지별 몬스터 스텟'!H1866*'(참고)타워 스텟 가치'!$Q$17,'스테이지별 몬스터 스텟'!I1866*'(참고)타워 스텟 가치'!$R$17,'스테이지별 몬스터 스텟'!J1866*'(참고)타워 스텟 가치'!$S$17,'스테이지별 몬스터 스텟'!K1866*'(참고)타워 스텟 가치'!$T$17,'스테이지별 몬스터 스텟'!L1866*'(참고)타워 스텟 가치'!$U$17,'스테이지별 몬스터 스텟'!M1866*'(참고)타워 스텟 가치'!$V$17,'스테이지별 몬스터 스텟'!N1866*'(참고)타워 스텟 가치'!$W$17,'스테이지별 몬스터 스텟'!O1866*'(참고)타워 스텟 가치'!$X$17,'스테이지별 몬스터 스텟'!P1866*'(참고)타워 스텟 가치'!$Y$17)</f>
        <v>1144385.0650000081</v>
      </c>
      <c r="R1866">
        <v>1</v>
      </c>
      <c r="S1866">
        <f>VLOOKUP($F1866,'(참고)타워 스텟 가치'!$B$7:$L$11,S$2,0)+(VLOOKUP($F1866,'(참고)타워 스텟 가치'!$B$7:$L$11,S$2,0)*$E1866)</f>
        <v>563.25000000000387</v>
      </c>
      <c r="T1866">
        <f>VLOOKUP($F1866,'(참고)타워 스텟 가치'!$B$7:$L$11,T$2,0)+(VLOOKUP($F1866,'(참고)타워 스텟 가치'!$B$7:$L$11,T$2,0)*$E1866)</f>
        <v>1013.8500000000071</v>
      </c>
      <c r="U1866">
        <f>VLOOKUP($F1866,'(참고)타워 스텟 가치'!$B$7:$L$11,U$2,0)+(VLOOKUP($F1866,'(참고)타워 스텟 가치'!$B$7:$L$11,U$2,0)*$E1866)</f>
        <v>751000.00000000524</v>
      </c>
      <c r="V1866">
        <f>VLOOKUP($F1866,'(참고)타워 스텟 가치'!$B$7:$L$11,V$2,0)+(VLOOKUP($F1866,'(참고)타워 스텟 가치'!$B$7:$L$11,V$2,0)*$E1866)</f>
        <v>6759.0000000000464</v>
      </c>
      <c r="W1866">
        <f>VLOOKUP($F1866,'(참고)타워 스텟 가치'!$B$7:$L$11,W$2,0)+(VLOOKUP($F1866,'(참고)타워 스텟 가치'!$B$7:$L$11,W$2,0)*$E1866)</f>
        <v>112.65000000000077</v>
      </c>
      <c r="X1866">
        <f>VLOOKUP($F1866,'(참고)타워 스텟 가치'!$B$7:$L$11,X$2,0)+(VLOOKUP($F1866,'(참고)타워 스텟 가치'!$B$7:$L$11,X$2,0)*$E1866)</f>
        <v>45.060000000000308</v>
      </c>
      <c r="Y1866">
        <f>VLOOKUP($F1866,'(참고)타워 스텟 가치'!$B$7:$L$11,Y$2,0)+(VLOOKUP($F1866,'(참고)타워 스텟 가치'!$B$7:$L$11,Y$2,0)*$E1866)</f>
        <v>0</v>
      </c>
      <c r="Z1866">
        <f>VLOOKUP($F1866,'(참고)타워 스텟 가치'!$B$7:$L$11,Z$2,0)+(VLOOKUP($F1866,'(참고)타워 스텟 가치'!$B$7:$L$11,Z$2,0)*$E1866)</f>
        <v>0</v>
      </c>
      <c r="AA1866">
        <f>VLOOKUP($F1866,'(참고)타워 스텟 가치'!$B$7:$L$11,AA$2,0)+(VLOOKUP($F1866,'(참고)타워 스텟 가치'!$B$7:$L$11,AA$2,0)*$E1866)</f>
        <v>105.14000000000073</v>
      </c>
      <c r="AB1866">
        <f>SUM('스테이지별 몬스터 스텟'!S1866*'(참고)타워 스텟 가치'!$Q$17,'스테이지별 몬스터 스텟'!T1866*'(참고)타워 스텟 가치'!$R$17,'스테이지별 몬스터 스텟'!U1866*'(참고)타워 스텟 가치'!$S$17,'스테이지별 몬스터 스텟'!V1866*'(참고)타워 스텟 가치'!$T$17,'스테이지별 몬스터 스텟'!W1866*'(참고)타워 스텟 가치'!$U$17,'스테이지별 몬스터 스텟'!X1866*'(참고)타워 스텟 가치'!$V$17,'스테이지별 몬스터 스텟'!Y1866*'(참고)타워 스텟 가치'!$W$17,'스테이지별 몬스터 스텟'!Z1866*'(참고)타워 스텟 가치'!$X$17,'스테이지별 몬스터 스텟'!AA1866*'(참고)타워 스텟 가치'!$Y$17)</f>
        <v>1143145.915000008</v>
      </c>
      <c r="AC1866">
        <v>2</v>
      </c>
      <c r="AD1866">
        <f>VLOOKUP($F1866,'(참고)타워 스텟 가치'!$B$12:$L$16,AD$2,0)+(VLOOKUP($F1866,'(참고)타워 스텟 가치'!$B$12:$L$16,AD$2,0)*$E1866)</f>
        <v>563.25000000000387</v>
      </c>
      <c r="AE1866">
        <f>VLOOKUP($F1866,'(참고)타워 스텟 가치'!$B$12:$L$16,AE$2,0)+(VLOOKUP($F1866,'(참고)타워 스텟 가치'!$B$12:$L$16,AE$2,0)*$E1866)</f>
        <v>675.90000000000464</v>
      </c>
      <c r="AF1866">
        <f>VLOOKUP($F1866,'(참고)타워 스텟 가치'!$B$12:$L$16,AF$2,0)+(VLOOKUP($F1866,'(참고)타워 스텟 가치'!$B$12:$L$16,AF$2,0)*$E1866)</f>
        <v>751000.00000000524</v>
      </c>
      <c r="AG1866">
        <f>VLOOKUP($F1866,'(참고)타워 스텟 가치'!$B$12:$L$16,AG$2,0)+(VLOOKUP($F1866,'(참고)타워 스텟 가치'!$B$12:$L$16,AG$2,0)*$E1866)</f>
        <v>3379.5000000000232</v>
      </c>
      <c r="AH1866">
        <f>VLOOKUP($F1866,'(참고)타워 스텟 가치'!$B$12:$L$16,AH$2,0)+(VLOOKUP($F1866,'(참고)타워 스텟 가치'!$B$12:$L$16,AH$2,0)*$E1866)</f>
        <v>112.65000000000077</v>
      </c>
      <c r="AI1866">
        <f>VLOOKUP($F1866,'(참고)타워 스텟 가치'!$B$12:$L$16,AI$2,0)+(VLOOKUP($F1866,'(참고)타워 스텟 가치'!$B$12:$L$16,AI$2,0)*$E1866)</f>
        <v>45.060000000000308</v>
      </c>
      <c r="AJ1866">
        <f>VLOOKUP($F1866,'(참고)타워 스텟 가치'!$B$12:$L$16,AJ$2,0)+(VLOOKUP($F1866,'(참고)타워 스텟 가치'!$B$12:$L$16,AJ$2,0)*$E1866)</f>
        <v>0</v>
      </c>
      <c r="AK1866">
        <f>VLOOKUP($F1866,'(참고)타워 스텟 가치'!$B$12:$L$16,AK$2,0)+(VLOOKUP($F1866,'(참고)타워 스텟 가치'!$B$12:$L$16,AK$2,0)*$E1866)</f>
        <v>0</v>
      </c>
      <c r="AL1866">
        <f>VLOOKUP($F1866,'(참고)타워 스텟 가치'!$B$12:$L$16,AL$2,0)+(VLOOKUP($F1866,'(참고)타워 스텟 가치'!$B$12:$L$16,AL$2,0)*$E1866)</f>
        <v>210.28000000000145</v>
      </c>
      <c r="AM1866">
        <f>SUM('스테이지별 몬스터 스텟'!AD1866*'(참고)타워 스텟 가치'!$Q$17,'스테이지별 몬스터 스텟'!AE1866*'(참고)타워 스텟 가치'!$R$17,'스테이지별 몬스터 스텟'!AF1866*'(참고)타워 스텟 가치'!$S$17,'스테이지별 몬스터 스텟'!AG1866*'(참고)타워 스텟 가치'!$T$17,'스테이지별 몬스터 스텟'!AH1866*'(참고)타워 스텟 가치'!$U$17,'스테이지별 몬스터 스텟'!AI1866*'(참고)타워 스텟 가치'!$V$17,'스테이지별 몬스터 스텟'!AJ1866*'(참고)타워 스텟 가치'!$W$17,'스테이지별 몬스터 스텟'!AK1866*'(참고)타워 스텟 가치'!$X$17,'스테이지별 몬스터 스텟'!AL1866*'(참고)타워 스텟 가치'!$Y$17)</f>
        <v>1136090.2700000082</v>
      </c>
      <c r="AN1866">
        <v>3</v>
      </c>
    </row>
    <row r="1867" spans="3:40" x14ac:dyDescent="0.3">
      <c r="C1867">
        <v>3</v>
      </c>
      <c r="D1867">
        <f t="shared" si="86"/>
        <v>373</v>
      </c>
      <c r="E1867" s="52">
        <f>VLOOKUP(D1867,'스테이지별 난이도 설정'!B:C,2,0)</f>
        <v>149.20000000000104</v>
      </c>
      <c r="F1867" t="str">
        <f t="shared" si="87"/>
        <v>에픽</v>
      </c>
      <c r="G1867">
        <f t="shared" si="88"/>
        <v>6</v>
      </c>
      <c r="H1867">
        <f>VLOOKUP($F1867,'(참고)타워 스텟 가치'!$B$2:$L$6,H$2,0)+(VLOOKUP($F1867,'(참고)타워 스텟 가치'!$B$2:$L$6,H$2,0)*$E1867)</f>
        <v>2534.6250000000177</v>
      </c>
      <c r="I1867">
        <f>VLOOKUP($F1867,'(참고)타워 스텟 가치'!$B$2:$L$6,I$2,0)+(VLOOKUP($F1867,'(참고)타워 스텟 가치'!$B$2:$L$6,I$2,0)*$E1867)</f>
        <v>506.92500000000354</v>
      </c>
      <c r="J1867">
        <f>VLOOKUP($F1867,'(참고)타워 스텟 가치'!$B$2:$L$6,J$2,0)+(VLOOKUP($F1867,'(참고)타워 스텟 가치'!$B$2:$L$6,J$2,0)*$E1867)</f>
        <v>751000.00000000524</v>
      </c>
      <c r="K1867">
        <f>VLOOKUP($F1867,'(참고)타워 스텟 가치'!$B$2:$L$6,K$2,0)+(VLOOKUP($F1867,'(참고)타워 스텟 가치'!$B$2:$L$6,K$2,0)*$E1867)</f>
        <v>10138.500000000071</v>
      </c>
      <c r="L1867">
        <f>VLOOKUP($F1867,'(참고)타워 스텟 가치'!$B$2:$L$6,L$2,0)+(VLOOKUP($F1867,'(참고)타워 스텟 가치'!$B$2:$L$6,L$2,0)*$E1867)</f>
        <v>168.97500000000116</v>
      </c>
      <c r="M1867">
        <f>VLOOKUP($F1867,'(참고)타워 스텟 가치'!$B$2:$L$6,M$2,0)+(VLOOKUP($F1867,'(참고)타워 스텟 가치'!$B$2:$L$6,M$2,0)*$E1867)</f>
        <v>45.060000000000308</v>
      </c>
      <c r="N1867">
        <f>VLOOKUP($F1867,'(참고)타워 스텟 가치'!$B$2:$L$6,N$2,0)+(VLOOKUP($F1867,'(참고)타워 스텟 가치'!$B$2:$L$6,N$2,0)*$E1867)</f>
        <v>0</v>
      </c>
      <c r="O1867">
        <f>VLOOKUP($F1867,'(참고)타워 스텟 가치'!$B$2:$L$6,O$2,0)+(VLOOKUP($F1867,'(참고)타워 스텟 가치'!$B$2:$L$6,O$2,0)*$E1867)</f>
        <v>0</v>
      </c>
      <c r="P1867">
        <f>VLOOKUP($F1867,'(참고)타워 스텟 가치'!$B$2:$L$6,P$2,0)+(VLOOKUP($F1867,'(참고)타워 스텟 가치'!$B$2:$L$6,P$2,0)*$E1867)</f>
        <v>105.14000000000073</v>
      </c>
      <c r="Q1867">
        <f>SUM('스테이지별 몬스터 스텟'!H1867*'(참고)타워 스텟 가치'!$Q$17,'스테이지별 몬스터 스텟'!I1867*'(참고)타워 스텟 가치'!$R$17,'스테이지별 몬스터 스텟'!J1867*'(참고)타워 스텟 가치'!$S$17,'스테이지별 몬스터 스텟'!K1867*'(참고)타워 스텟 가치'!$T$17,'스테이지별 몬스터 스텟'!L1867*'(참고)타워 스텟 가치'!$U$17,'스테이지별 몬스터 스텟'!M1867*'(참고)타워 스텟 가치'!$V$17,'스테이지별 몬스터 스텟'!N1867*'(참고)타워 스텟 가치'!$W$17,'스테이지별 몬스터 스텟'!O1867*'(참고)타워 스텟 가치'!$X$17,'스테이지별 몬스터 스텟'!P1867*'(참고)타워 스텟 가치'!$Y$17)</f>
        <v>1153199.9275000081</v>
      </c>
      <c r="R1867">
        <v>1</v>
      </c>
      <c r="S1867">
        <f>VLOOKUP($F1867,'(참고)타워 스텟 가치'!$B$7:$L$11,S$2,0)+(VLOOKUP($F1867,'(참고)타워 스텟 가치'!$B$7:$L$11,S$2,0)*$E1867)</f>
        <v>844.8750000000058</v>
      </c>
      <c r="T1867">
        <f>VLOOKUP($F1867,'(참고)타워 스텟 가치'!$B$7:$L$11,T$2,0)+(VLOOKUP($F1867,'(참고)타워 스텟 가치'!$B$7:$L$11,T$2,0)*$E1867)</f>
        <v>1520.7750000000106</v>
      </c>
      <c r="U1867">
        <f>VLOOKUP($F1867,'(참고)타워 스텟 가치'!$B$7:$L$11,U$2,0)+(VLOOKUP($F1867,'(참고)타워 스텟 가치'!$B$7:$L$11,U$2,0)*$E1867)</f>
        <v>751000.00000000524</v>
      </c>
      <c r="V1867">
        <f>VLOOKUP($F1867,'(참고)타워 스텟 가치'!$B$7:$L$11,V$2,0)+(VLOOKUP($F1867,'(참고)타워 스텟 가치'!$B$7:$L$11,V$2,0)*$E1867)</f>
        <v>10138.500000000071</v>
      </c>
      <c r="W1867">
        <f>VLOOKUP($F1867,'(참고)타워 스텟 가치'!$B$7:$L$11,W$2,0)+(VLOOKUP($F1867,'(참고)타워 스텟 가치'!$B$7:$L$11,W$2,0)*$E1867)</f>
        <v>168.97500000000116</v>
      </c>
      <c r="X1867">
        <f>VLOOKUP($F1867,'(참고)타워 스텟 가치'!$B$7:$L$11,X$2,0)+(VLOOKUP($F1867,'(참고)타워 스텟 가치'!$B$7:$L$11,X$2,0)*$E1867)</f>
        <v>45.060000000000308</v>
      </c>
      <c r="Y1867">
        <f>VLOOKUP($F1867,'(참고)타워 스텟 가치'!$B$7:$L$11,Y$2,0)+(VLOOKUP($F1867,'(참고)타워 스텟 가치'!$B$7:$L$11,Y$2,0)*$E1867)</f>
        <v>0</v>
      </c>
      <c r="Z1867">
        <f>VLOOKUP($F1867,'(참고)타워 스텟 가치'!$B$7:$L$11,Z$2,0)+(VLOOKUP($F1867,'(참고)타워 스텟 가치'!$B$7:$L$11,Z$2,0)*$E1867)</f>
        <v>0</v>
      </c>
      <c r="AA1867">
        <f>VLOOKUP($F1867,'(참고)타워 스텟 가치'!$B$7:$L$11,AA$2,0)+(VLOOKUP($F1867,'(참고)타워 스텟 가치'!$B$7:$L$11,AA$2,0)*$E1867)</f>
        <v>105.14000000000073</v>
      </c>
      <c r="AB1867">
        <f>SUM('스테이지별 몬스터 스텟'!S1867*'(참고)타워 스텟 가치'!$Q$17,'스테이지별 몬스터 스텟'!T1867*'(참고)타워 스텟 가치'!$R$17,'스테이지별 몬스터 스텟'!U1867*'(참고)타워 스텟 가치'!$S$17,'스테이지별 몬스터 스텟'!V1867*'(참고)타워 스텟 가치'!$T$17,'스테이지별 몬스터 스텟'!W1867*'(참고)타워 스텟 가치'!$U$17,'스테이지별 몬스터 스텟'!X1867*'(참고)타워 스텟 가치'!$V$17,'스테이지별 몬스터 스텟'!Y1867*'(참고)타워 스텟 가치'!$W$17,'스테이지별 몬스터 스텟'!Z1867*'(참고)타워 스텟 가치'!$X$17,'스테이지별 몬스터 스텟'!AA1867*'(참고)타워 스텟 가치'!$Y$17)</f>
        <v>1151341.2025000083</v>
      </c>
      <c r="AC1867">
        <v>2</v>
      </c>
      <c r="AD1867">
        <f>VLOOKUP($F1867,'(참고)타워 스텟 가치'!$B$12:$L$16,AD$2,0)+(VLOOKUP($F1867,'(참고)타워 스텟 가치'!$B$12:$L$16,AD$2,0)*$E1867)</f>
        <v>844.8750000000058</v>
      </c>
      <c r="AE1867">
        <f>VLOOKUP($F1867,'(참고)타워 스텟 가치'!$B$12:$L$16,AE$2,0)+(VLOOKUP($F1867,'(참고)타워 스텟 가치'!$B$12:$L$16,AE$2,0)*$E1867)</f>
        <v>1013.8500000000071</v>
      </c>
      <c r="AF1867">
        <f>VLOOKUP($F1867,'(참고)타워 스텟 가치'!$B$12:$L$16,AF$2,0)+(VLOOKUP($F1867,'(참고)타워 스텟 가치'!$B$12:$L$16,AF$2,0)*$E1867)</f>
        <v>751000.00000000524</v>
      </c>
      <c r="AG1867">
        <f>VLOOKUP($F1867,'(참고)타워 스텟 가치'!$B$12:$L$16,AG$2,0)+(VLOOKUP($F1867,'(참고)타워 스텟 가치'!$B$12:$L$16,AG$2,0)*$E1867)</f>
        <v>5069.2500000000355</v>
      </c>
      <c r="AH1867">
        <f>VLOOKUP($F1867,'(참고)타워 스텟 가치'!$B$12:$L$16,AH$2,0)+(VLOOKUP($F1867,'(참고)타워 스텟 가치'!$B$12:$L$16,AH$2,0)*$E1867)</f>
        <v>168.97500000000116</v>
      </c>
      <c r="AI1867">
        <f>VLOOKUP($F1867,'(참고)타워 스텟 가치'!$B$12:$L$16,AI$2,0)+(VLOOKUP($F1867,'(참고)타워 스텟 가치'!$B$12:$L$16,AI$2,0)*$E1867)</f>
        <v>45.060000000000308</v>
      </c>
      <c r="AJ1867">
        <f>VLOOKUP($F1867,'(참고)타워 스텟 가치'!$B$12:$L$16,AJ$2,0)+(VLOOKUP($F1867,'(참고)타워 스텟 가치'!$B$12:$L$16,AJ$2,0)*$E1867)</f>
        <v>0</v>
      </c>
      <c r="AK1867">
        <f>VLOOKUP($F1867,'(참고)타워 스텟 가치'!$B$12:$L$16,AK$2,0)+(VLOOKUP($F1867,'(참고)타워 스텟 가치'!$B$12:$L$16,AK$2,0)*$E1867)</f>
        <v>0</v>
      </c>
      <c r="AL1867">
        <f>VLOOKUP($F1867,'(참고)타워 스텟 가치'!$B$12:$L$16,AL$2,0)+(VLOOKUP($F1867,'(참고)타워 스텟 가치'!$B$12:$L$16,AL$2,0)*$E1867)</f>
        <v>210.28000000000145</v>
      </c>
      <c r="AM1867">
        <f>SUM('스테이지별 몬스터 스텟'!AD1867*'(참고)타워 스텟 가치'!$Q$17,'스테이지별 몬스터 스텟'!AE1867*'(참고)타워 스텟 가치'!$R$17,'스테이지별 몬스터 스텟'!AF1867*'(참고)타워 스텟 가치'!$S$17,'스테이지별 몬스터 스텟'!AG1867*'(참고)타워 스텟 가치'!$T$17,'스테이지별 몬스터 스텟'!AH1867*'(참고)타워 스텟 가치'!$U$17,'스테이지별 몬스터 스텟'!AI1867*'(참고)타워 스텟 가치'!$V$17,'스테이지별 몬스터 스텟'!AJ1867*'(참고)타워 스텟 가치'!$W$17,'스테이지별 몬스터 스텟'!AK1867*'(참고)타워 스텟 가치'!$X$17,'스테이지별 몬스터 스텟'!AL1867*'(참고)타워 스텟 가치'!$Y$17)</f>
        <v>1140652.5950000079</v>
      </c>
      <c r="AN1867">
        <v>3</v>
      </c>
    </row>
    <row r="1868" spans="3:40" x14ac:dyDescent="0.3">
      <c r="C1868">
        <v>4</v>
      </c>
      <c r="D1868">
        <f t="shared" si="86"/>
        <v>373</v>
      </c>
      <c r="E1868" s="52">
        <f>VLOOKUP(D1868,'스테이지별 난이도 설정'!B:C,2,0)</f>
        <v>149.20000000000104</v>
      </c>
      <c r="F1868" t="str">
        <f t="shared" si="87"/>
        <v>유니크</v>
      </c>
      <c r="G1868">
        <f t="shared" si="88"/>
        <v>6</v>
      </c>
      <c r="H1868">
        <f>VLOOKUP($F1868,'(참고)타워 스텟 가치'!$B$2:$L$6,H$2,0)+(VLOOKUP($F1868,'(참고)타워 스텟 가치'!$B$2:$L$6,H$2,0)*$E1868)</f>
        <v>3801.9375000000264</v>
      </c>
      <c r="I1868">
        <f>VLOOKUP($F1868,'(참고)타워 스텟 가치'!$B$2:$L$6,I$2,0)+(VLOOKUP($F1868,'(참고)타워 스텟 가치'!$B$2:$L$6,I$2,0)*$E1868)</f>
        <v>760.38750000000528</v>
      </c>
      <c r="J1868">
        <f>VLOOKUP($F1868,'(참고)타워 스텟 가치'!$B$2:$L$6,J$2,0)+(VLOOKUP($F1868,'(참고)타워 스텟 가치'!$B$2:$L$6,J$2,0)*$E1868)</f>
        <v>751000.00000000524</v>
      </c>
      <c r="K1868">
        <f>VLOOKUP($F1868,'(참고)타워 스텟 가치'!$B$2:$L$6,K$2,0)+(VLOOKUP($F1868,'(참고)타워 스텟 가치'!$B$2:$L$6,K$2,0)*$E1868)</f>
        <v>15207.750000000106</v>
      </c>
      <c r="L1868">
        <f>VLOOKUP($F1868,'(참고)타워 스텟 가치'!$B$2:$L$6,L$2,0)+(VLOOKUP($F1868,'(참고)타워 스텟 가치'!$B$2:$L$6,L$2,0)*$E1868)</f>
        <v>253.46250000000177</v>
      </c>
      <c r="M1868">
        <f>VLOOKUP($F1868,'(참고)타워 스텟 가치'!$B$2:$L$6,M$2,0)+(VLOOKUP($F1868,'(참고)타워 스텟 가치'!$B$2:$L$6,M$2,0)*$E1868)</f>
        <v>45.060000000000308</v>
      </c>
      <c r="N1868">
        <f>VLOOKUP($F1868,'(참고)타워 스텟 가치'!$B$2:$L$6,N$2,0)+(VLOOKUP($F1868,'(참고)타워 스텟 가치'!$B$2:$L$6,N$2,0)*$E1868)</f>
        <v>0</v>
      </c>
      <c r="O1868">
        <f>VLOOKUP($F1868,'(참고)타워 스텟 가치'!$B$2:$L$6,O$2,0)+(VLOOKUP($F1868,'(참고)타워 스텟 가치'!$B$2:$L$6,O$2,0)*$E1868)</f>
        <v>0</v>
      </c>
      <c r="P1868">
        <f>VLOOKUP($F1868,'(참고)타워 스텟 가치'!$B$2:$L$6,P$2,0)+(VLOOKUP($F1868,'(참고)타워 스텟 가치'!$B$2:$L$6,P$2,0)*$E1868)</f>
        <v>150.20000000000104</v>
      </c>
      <c r="Q1868">
        <f>SUM('스테이지별 몬스터 스텟'!H1868*'(참고)타워 스텟 가치'!$Q$17,'스테이지별 몬스터 스텟'!I1868*'(참고)타워 스텟 가치'!$R$17,'스테이지별 몬스터 스텟'!J1868*'(참고)타워 스텟 가치'!$S$17,'스테이지별 몬스터 스텟'!K1868*'(참고)타워 스텟 가치'!$T$17,'스테이지별 몬스터 스텟'!L1868*'(참고)타워 스텟 가치'!$U$17,'스테이지별 몬스터 스텟'!M1868*'(참고)타워 스텟 가치'!$V$17,'스테이지별 몬스터 스텟'!N1868*'(참고)타워 스텟 가치'!$W$17,'스테이지별 몬스터 스텟'!O1868*'(참고)타워 스텟 가치'!$X$17,'스테이지별 몬스터 스텟'!P1868*'(참고)타워 스텟 가치'!$Y$17)</f>
        <v>1166512.3412500082</v>
      </c>
      <c r="R1868">
        <v>1</v>
      </c>
      <c r="S1868">
        <f>VLOOKUP($F1868,'(참고)타워 스텟 가치'!$B$7:$L$11,S$2,0)+(VLOOKUP($F1868,'(참고)타워 스텟 가치'!$B$7:$L$11,S$2,0)*$E1868)</f>
        <v>1267.3125000000089</v>
      </c>
      <c r="T1868">
        <f>VLOOKUP($F1868,'(참고)타워 스텟 가치'!$B$7:$L$11,T$2,0)+(VLOOKUP($F1868,'(참고)타워 스텟 가치'!$B$7:$L$11,T$2,0)*$E1868)</f>
        <v>2281.1625000000158</v>
      </c>
      <c r="U1868">
        <f>VLOOKUP($F1868,'(참고)타워 스텟 가치'!$B$7:$L$11,U$2,0)+(VLOOKUP($F1868,'(참고)타워 스텟 가치'!$B$7:$L$11,U$2,0)*$E1868)</f>
        <v>751000.00000000524</v>
      </c>
      <c r="V1868">
        <f>VLOOKUP($F1868,'(참고)타워 스텟 가치'!$B$7:$L$11,V$2,0)+(VLOOKUP($F1868,'(참고)타워 스텟 가치'!$B$7:$L$11,V$2,0)*$E1868)</f>
        <v>15207.750000000106</v>
      </c>
      <c r="W1868">
        <f>VLOOKUP($F1868,'(참고)타워 스텟 가치'!$B$7:$L$11,W$2,0)+(VLOOKUP($F1868,'(참고)타워 스텟 가치'!$B$7:$L$11,W$2,0)*$E1868)</f>
        <v>253.46250000000177</v>
      </c>
      <c r="X1868">
        <f>VLOOKUP($F1868,'(참고)타워 스텟 가치'!$B$7:$L$11,X$2,0)+(VLOOKUP($F1868,'(참고)타워 스텟 가치'!$B$7:$L$11,X$2,0)*$E1868)</f>
        <v>45.060000000000308</v>
      </c>
      <c r="Y1868">
        <f>VLOOKUP($F1868,'(참고)타워 스텟 가치'!$B$7:$L$11,Y$2,0)+(VLOOKUP($F1868,'(참고)타워 스텟 가치'!$B$7:$L$11,Y$2,0)*$E1868)</f>
        <v>0</v>
      </c>
      <c r="Z1868">
        <f>VLOOKUP($F1868,'(참고)타워 스텟 가치'!$B$7:$L$11,Z$2,0)+(VLOOKUP($F1868,'(참고)타워 스텟 가치'!$B$7:$L$11,Z$2,0)*$E1868)</f>
        <v>0</v>
      </c>
      <c r="AA1868">
        <f>VLOOKUP($F1868,'(참고)타워 스텟 가치'!$B$7:$L$11,AA$2,0)+(VLOOKUP($F1868,'(참고)타워 스텟 가치'!$B$7:$L$11,AA$2,0)*$E1868)</f>
        <v>150.20000000000104</v>
      </c>
      <c r="AB1868">
        <f>SUM('스테이지별 몬스터 스텟'!S1868*'(참고)타워 스텟 가치'!$Q$17,'스테이지별 몬스터 스텟'!T1868*'(참고)타워 스텟 가치'!$R$17,'스테이지별 몬스터 스텟'!U1868*'(참고)타워 스텟 가치'!$S$17,'스테이지별 몬스터 스텟'!V1868*'(참고)타워 스텟 가치'!$T$17,'스테이지별 몬스터 스텟'!W1868*'(참고)타워 스텟 가치'!$U$17,'스테이지별 몬스터 스텟'!X1868*'(참고)타워 스텟 가치'!$V$17,'스테이지별 몬스터 스텟'!Y1868*'(참고)타워 스텟 가치'!$W$17,'스테이지별 몬스터 스텟'!Z1868*'(참고)타워 스텟 가치'!$X$17,'스테이지별 몬스터 스텟'!AA1868*'(참고)타워 스텟 가치'!$Y$17)</f>
        <v>1163724.2537500083</v>
      </c>
      <c r="AC1868">
        <v>2</v>
      </c>
      <c r="AD1868">
        <f>VLOOKUP($F1868,'(참고)타워 스텟 가치'!$B$12:$L$16,AD$2,0)+(VLOOKUP($F1868,'(참고)타워 스텟 가치'!$B$12:$L$16,AD$2,0)*$E1868)</f>
        <v>1267.3125000000089</v>
      </c>
      <c r="AE1868">
        <f>VLOOKUP($F1868,'(참고)타워 스텟 가치'!$B$12:$L$16,AE$2,0)+(VLOOKUP($F1868,'(참고)타워 스텟 가치'!$B$12:$L$16,AE$2,0)*$E1868)</f>
        <v>1520.7750000000106</v>
      </c>
      <c r="AF1868">
        <f>VLOOKUP($F1868,'(참고)타워 스텟 가치'!$B$12:$L$16,AF$2,0)+(VLOOKUP($F1868,'(참고)타워 스텟 가치'!$B$12:$L$16,AF$2,0)*$E1868)</f>
        <v>751000.00000000524</v>
      </c>
      <c r="AG1868">
        <f>VLOOKUP($F1868,'(참고)타워 스텟 가치'!$B$12:$L$16,AG$2,0)+(VLOOKUP($F1868,'(참고)타워 스텟 가치'!$B$12:$L$16,AG$2,0)*$E1868)</f>
        <v>7603.8750000000528</v>
      </c>
      <c r="AH1868">
        <f>VLOOKUP($F1868,'(참고)타워 스텟 가치'!$B$12:$L$16,AH$2,0)+(VLOOKUP($F1868,'(참고)타워 스텟 가치'!$B$12:$L$16,AH$2,0)*$E1868)</f>
        <v>253.46250000000177</v>
      </c>
      <c r="AI1868">
        <f>VLOOKUP($F1868,'(참고)타워 스텟 가치'!$B$12:$L$16,AI$2,0)+(VLOOKUP($F1868,'(참고)타워 스텟 가치'!$B$12:$L$16,AI$2,0)*$E1868)</f>
        <v>45.060000000000308</v>
      </c>
      <c r="AJ1868">
        <f>VLOOKUP($F1868,'(참고)타워 스텟 가치'!$B$12:$L$16,AJ$2,0)+(VLOOKUP($F1868,'(참고)타워 스텟 가치'!$B$12:$L$16,AJ$2,0)*$E1868)</f>
        <v>0</v>
      </c>
      <c r="AK1868">
        <f>VLOOKUP($F1868,'(참고)타워 스텟 가치'!$B$12:$L$16,AK$2,0)+(VLOOKUP($F1868,'(참고)타워 스텟 가치'!$B$12:$L$16,AK$2,0)*$E1868)</f>
        <v>0</v>
      </c>
      <c r="AL1868">
        <f>VLOOKUP($F1868,'(참고)타워 스텟 가치'!$B$12:$L$16,AL$2,0)+(VLOOKUP($F1868,'(참고)타워 스텟 가치'!$B$12:$L$16,AL$2,0)*$E1868)</f>
        <v>300.40000000000208</v>
      </c>
      <c r="AM1868">
        <f>SUM('스테이지별 몬스터 스텟'!AD1868*'(참고)타워 스텟 가치'!$Q$17,'스테이지별 몬스터 스텟'!AE1868*'(참고)타워 스텟 가치'!$R$17,'스테이지별 몬스터 스텟'!AF1868*'(참고)타워 스텟 가치'!$S$17,'스테이지별 몬스터 스텟'!AG1868*'(참고)타워 스텟 가치'!$T$17,'스테이지별 몬스터 스텟'!AH1868*'(참고)타워 스텟 가치'!$U$17,'스테이지별 몬스터 스텟'!AI1868*'(참고)타워 스텟 가치'!$V$17,'스테이지별 몬스터 스텟'!AJ1868*'(참고)타워 스텟 가치'!$W$17,'스테이지별 몬스터 스텟'!AK1868*'(참고)타워 스텟 가치'!$X$17,'스테이지별 몬스터 스텟'!AL1868*'(참고)타워 스텟 가치'!$Y$17)</f>
        <v>1147676.3225000082</v>
      </c>
      <c r="AN1868">
        <v>3</v>
      </c>
    </row>
    <row r="1869" spans="3:40" x14ac:dyDescent="0.3">
      <c r="C1869">
        <v>5</v>
      </c>
      <c r="D1869">
        <f t="shared" si="86"/>
        <v>373</v>
      </c>
      <c r="E1869" s="52">
        <f>VLOOKUP(D1869,'스테이지별 난이도 설정'!B:C,2,0)</f>
        <v>149.20000000000104</v>
      </c>
      <c r="F1869" t="str">
        <f t="shared" si="87"/>
        <v>스페셜</v>
      </c>
      <c r="G1869">
        <f t="shared" si="88"/>
        <v>6</v>
      </c>
      <c r="H1869">
        <f>VLOOKUP($F1869,'(참고)타워 스텟 가치'!$B$2:$L$6,H$2,0)+(VLOOKUP($F1869,'(참고)타워 스텟 가치'!$B$2:$L$6,H$2,0)*$E1869)</f>
        <v>5702.9062500000391</v>
      </c>
      <c r="I1869">
        <f>VLOOKUP($F1869,'(참고)타워 스텟 가치'!$B$2:$L$6,I$2,0)+(VLOOKUP($F1869,'(참고)타워 스텟 가치'!$B$2:$L$6,I$2,0)*$E1869)</f>
        <v>1140.5812500000079</v>
      </c>
      <c r="J1869">
        <f>VLOOKUP($F1869,'(참고)타워 스텟 가치'!$B$2:$L$6,J$2,0)+(VLOOKUP($F1869,'(참고)타워 스텟 가치'!$B$2:$L$6,J$2,0)*$E1869)</f>
        <v>751000.00000000524</v>
      </c>
      <c r="K1869">
        <f>VLOOKUP($F1869,'(참고)타워 스텟 가치'!$B$2:$L$6,K$2,0)+(VLOOKUP($F1869,'(참고)타워 스텟 가치'!$B$2:$L$6,K$2,0)*$E1869)</f>
        <v>22811.625000000156</v>
      </c>
      <c r="L1869">
        <f>VLOOKUP($F1869,'(참고)타워 스텟 가치'!$B$2:$L$6,L$2,0)+(VLOOKUP($F1869,'(참고)타워 스텟 가치'!$B$2:$L$6,L$2,0)*$E1869)</f>
        <v>380.19375000000264</v>
      </c>
      <c r="M1869">
        <f>VLOOKUP($F1869,'(참고)타워 스텟 가치'!$B$2:$L$6,M$2,0)+(VLOOKUP($F1869,'(참고)타워 스텟 가치'!$B$2:$L$6,M$2,0)*$E1869)</f>
        <v>45.060000000000308</v>
      </c>
      <c r="N1869">
        <f>VLOOKUP($F1869,'(참고)타워 스텟 가치'!$B$2:$L$6,N$2,0)+(VLOOKUP($F1869,'(참고)타워 스텟 가치'!$B$2:$L$6,N$2,0)*$E1869)</f>
        <v>0</v>
      </c>
      <c r="O1869">
        <f>VLOOKUP($F1869,'(참고)타워 스텟 가치'!$B$2:$L$6,O$2,0)+(VLOOKUP($F1869,'(참고)타워 스텟 가치'!$B$2:$L$6,O$2,0)*$E1869)</f>
        <v>0</v>
      </c>
      <c r="P1869">
        <f>VLOOKUP($F1869,'(참고)타워 스텟 가치'!$B$2:$L$6,P$2,0)+(VLOOKUP($F1869,'(참고)타워 스텟 가치'!$B$2:$L$6,P$2,0)*$E1869)</f>
        <v>150.20000000000104</v>
      </c>
      <c r="Q1869">
        <f>SUM('스테이지별 몬스터 스텟'!H1869*'(참고)타워 스텟 가치'!$Q$17,'스테이지별 몬스터 스텟'!I1869*'(참고)타워 스텟 가치'!$R$17,'스테이지별 몬스터 스텟'!J1869*'(참고)타워 스텟 가치'!$S$17,'스테이지별 몬스터 스텟'!K1869*'(참고)타워 스텟 가치'!$T$17,'스테이지별 몬스터 스텟'!L1869*'(참고)타워 스텟 가치'!$U$17,'스테이지별 몬스터 스텟'!M1869*'(참고)타워 스텟 가치'!$V$17,'스테이지별 몬스터 스텟'!N1869*'(참고)타워 스텟 가치'!$W$17,'스테이지별 몬스터 스텟'!O1869*'(참고)타워 스텟 가치'!$X$17,'스테이지별 몬스터 스텟'!P1869*'(참고)타워 스텟 가치'!$Y$17)</f>
        <v>1186345.7818750083</v>
      </c>
      <c r="R1869">
        <v>1</v>
      </c>
      <c r="S1869">
        <f>VLOOKUP($F1869,'(참고)타워 스텟 가치'!$B$7:$L$11,S$2,0)+(VLOOKUP($F1869,'(참고)타워 스텟 가치'!$B$7:$L$11,S$2,0)*$E1869)</f>
        <v>1900.9687500000132</v>
      </c>
      <c r="T1869">
        <f>VLOOKUP($F1869,'(참고)타워 스텟 가치'!$B$7:$L$11,T$2,0)+(VLOOKUP($F1869,'(참고)타워 스텟 가치'!$B$7:$L$11,T$2,0)*$E1869)</f>
        <v>3421.7437500000237</v>
      </c>
      <c r="U1869">
        <f>VLOOKUP($F1869,'(참고)타워 스텟 가치'!$B$7:$L$11,U$2,0)+(VLOOKUP($F1869,'(참고)타워 스텟 가치'!$B$7:$L$11,U$2,0)*$E1869)</f>
        <v>751000.00000000524</v>
      </c>
      <c r="V1869">
        <f>VLOOKUP($F1869,'(참고)타워 스텟 가치'!$B$7:$L$11,V$2,0)+(VLOOKUP($F1869,'(참고)타워 스텟 가치'!$B$7:$L$11,V$2,0)*$E1869)</f>
        <v>22811.625000000156</v>
      </c>
      <c r="W1869">
        <f>VLOOKUP($F1869,'(참고)타워 스텟 가치'!$B$7:$L$11,W$2,0)+(VLOOKUP($F1869,'(참고)타워 스텟 가치'!$B$7:$L$11,W$2,0)*$E1869)</f>
        <v>380.19375000000264</v>
      </c>
      <c r="X1869">
        <f>VLOOKUP($F1869,'(참고)타워 스텟 가치'!$B$7:$L$11,X$2,0)+(VLOOKUP($F1869,'(참고)타워 스텟 가치'!$B$7:$L$11,X$2,0)*$E1869)</f>
        <v>45.060000000000308</v>
      </c>
      <c r="Y1869">
        <f>VLOOKUP($F1869,'(참고)타워 스텟 가치'!$B$7:$L$11,Y$2,0)+(VLOOKUP($F1869,'(참고)타워 스텟 가치'!$B$7:$L$11,Y$2,0)*$E1869)</f>
        <v>0</v>
      </c>
      <c r="Z1869">
        <f>VLOOKUP($F1869,'(참고)타워 스텟 가치'!$B$7:$L$11,Z$2,0)+(VLOOKUP($F1869,'(참고)타워 스텟 가치'!$B$7:$L$11,Z$2,0)*$E1869)</f>
        <v>0</v>
      </c>
      <c r="AA1869">
        <f>VLOOKUP($F1869,'(참고)타워 스텟 가치'!$B$7:$L$11,AA$2,0)+(VLOOKUP($F1869,'(참고)타워 스텟 가치'!$B$7:$L$11,AA$2,0)*$E1869)</f>
        <v>150.20000000000104</v>
      </c>
      <c r="AB1869">
        <f>SUM('스테이지별 몬스터 스텟'!S1869*'(참고)타워 스텟 가치'!$Q$17,'스테이지별 몬스터 스텟'!T1869*'(참고)타워 스텟 가치'!$R$17,'스테이지별 몬스터 스텟'!U1869*'(참고)타워 스텟 가치'!$S$17,'스테이지별 몬스터 스텟'!V1869*'(참고)타워 스텟 가치'!$T$17,'스테이지별 몬스터 스텟'!W1869*'(참고)타워 스텟 가치'!$U$17,'스테이지별 몬스터 스텟'!X1869*'(참고)타워 스텟 가치'!$V$17,'스테이지별 몬스터 스텟'!Y1869*'(참고)타워 스텟 가치'!$W$17,'스테이지별 몬스터 스텟'!Z1869*'(참고)타워 스텟 가치'!$X$17,'스테이지별 몬스터 스텟'!AA1869*'(참고)타워 스텟 가치'!$Y$17)</f>
        <v>1182163.6506250082</v>
      </c>
      <c r="AC1869">
        <v>2</v>
      </c>
      <c r="AD1869">
        <f>VLOOKUP($F1869,'(참고)타워 스텟 가치'!$B$12:$L$16,AD$2,0)+(VLOOKUP($F1869,'(참고)타워 스텟 가치'!$B$12:$L$16,AD$2,0)*$E1869)</f>
        <v>1900.9687500000132</v>
      </c>
      <c r="AE1869">
        <f>VLOOKUP($F1869,'(참고)타워 스텟 가치'!$B$12:$L$16,AE$2,0)+(VLOOKUP($F1869,'(참고)타워 스텟 가치'!$B$12:$L$16,AE$2,0)*$E1869)</f>
        <v>2281.1625000000158</v>
      </c>
      <c r="AF1869">
        <f>VLOOKUP($F1869,'(참고)타워 스텟 가치'!$B$12:$L$16,AF$2,0)+(VLOOKUP($F1869,'(참고)타워 스텟 가치'!$B$12:$L$16,AF$2,0)*$E1869)</f>
        <v>751000.00000000524</v>
      </c>
      <c r="AG1869">
        <f>VLOOKUP($F1869,'(참고)타워 스텟 가치'!$B$12:$L$16,AG$2,0)+(VLOOKUP($F1869,'(참고)타워 스텟 가치'!$B$12:$L$16,AG$2,0)*$E1869)</f>
        <v>11405.812500000078</v>
      </c>
      <c r="AH1869">
        <f>VLOOKUP($F1869,'(참고)타워 스텟 가치'!$B$12:$L$16,AH$2,0)+(VLOOKUP($F1869,'(참고)타워 스텟 가치'!$B$12:$L$16,AH$2,0)*$E1869)</f>
        <v>380.19375000000264</v>
      </c>
      <c r="AI1869">
        <f>VLOOKUP($F1869,'(참고)타워 스텟 가치'!$B$12:$L$16,AI$2,0)+(VLOOKUP($F1869,'(참고)타워 스텟 가치'!$B$12:$L$16,AI$2,0)*$E1869)</f>
        <v>45.060000000000308</v>
      </c>
      <c r="AJ1869">
        <f>VLOOKUP($F1869,'(참고)타워 스텟 가치'!$B$12:$L$16,AJ$2,0)+(VLOOKUP($F1869,'(참고)타워 스텟 가치'!$B$12:$L$16,AJ$2,0)*$E1869)</f>
        <v>0</v>
      </c>
      <c r="AK1869">
        <f>VLOOKUP($F1869,'(참고)타워 스텟 가치'!$B$12:$L$16,AK$2,0)+(VLOOKUP($F1869,'(참고)타워 스텟 가치'!$B$12:$L$16,AK$2,0)*$E1869)</f>
        <v>0</v>
      </c>
      <c r="AL1869">
        <f>VLOOKUP($F1869,'(참고)타워 스텟 가치'!$B$12:$L$16,AL$2,0)+(VLOOKUP($F1869,'(참고)타워 스텟 가치'!$B$12:$L$16,AL$2,0)*$E1869)</f>
        <v>300.40000000000208</v>
      </c>
      <c r="AM1869">
        <f>SUM('스테이지별 몬스터 스텟'!AD1869*'(참고)타워 스텟 가치'!$Q$17,'스테이지별 몬스터 스텟'!AE1869*'(참고)타워 스텟 가치'!$R$17,'스테이지별 몬스터 스텟'!AF1869*'(참고)타워 스텟 가치'!$S$17,'스테이지별 몬스터 스텟'!AG1869*'(참고)타워 스텟 가치'!$T$17,'스테이지별 몬스터 스텟'!AH1869*'(참고)타워 스텟 가치'!$U$17,'스테이지별 몬스터 스텟'!AI1869*'(참고)타워 스텟 가치'!$V$17,'스테이지별 몬스터 스텟'!AJ1869*'(참고)타워 스텟 가치'!$W$17,'스테이지별 몬스터 스텟'!AK1869*'(참고)타워 스텟 가치'!$X$17,'스테이지별 몬스터 스텟'!AL1869*'(참고)타워 스텟 가치'!$Y$17)</f>
        <v>1157941.5537500083</v>
      </c>
      <c r="AN1869">
        <v>3</v>
      </c>
    </row>
    <row r="1870" spans="3:40" x14ac:dyDescent="0.3">
      <c r="C1870">
        <v>1</v>
      </c>
      <c r="D1870">
        <f t="shared" si="86"/>
        <v>374</v>
      </c>
      <c r="E1870" s="52">
        <f>VLOOKUP(D1870,'스테이지별 난이도 설정'!B:C,2,0)</f>
        <v>149.60000000000105</v>
      </c>
      <c r="F1870" t="str">
        <f t="shared" si="87"/>
        <v>일반</v>
      </c>
      <c r="G1870">
        <f t="shared" si="88"/>
        <v>6</v>
      </c>
      <c r="H1870">
        <f>VLOOKUP($F1870,'(참고)타워 스텟 가치'!$B$2:$L$6,H$2,0)+(VLOOKUP($F1870,'(참고)타워 스텟 가치'!$B$2:$L$6,H$2,0)*$E1870)</f>
        <v>1129.5000000000077</v>
      </c>
      <c r="I1870">
        <f>VLOOKUP($F1870,'(참고)타워 스텟 가치'!$B$2:$L$6,I$2,0)+(VLOOKUP($F1870,'(참고)타워 스텟 가치'!$B$2:$L$6,I$2,0)*$E1870)</f>
        <v>225.90000000000157</v>
      </c>
      <c r="J1870">
        <f>VLOOKUP($F1870,'(참고)타워 스텟 가치'!$B$2:$L$6,J$2,0)+(VLOOKUP($F1870,'(참고)타워 스텟 가치'!$B$2:$L$6,J$2,0)*$E1870)</f>
        <v>753000.00000000524</v>
      </c>
      <c r="K1870">
        <f>VLOOKUP($F1870,'(참고)타워 스텟 가치'!$B$2:$L$6,K$2,0)+(VLOOKUP($F1870,'(참고)타워 스텟 가치'!$B$2:$L$6,K$2,0)*$E1870)</f>
        <v>4518.0000000000309</v>
      </c>
      <c r="L1870">
        <f>VLOOKUP($F1870,'(참고)타워 스텟 가치'!$B$2:$L$6,L$2,0)+(VLOOKUP($F1870,'(참고)타워 스텟 가치'!$B$2:$L$6,L$2,0)*$E1870)</f>
        <v>75.300000000000523</v>
      </c>
      <c r="M1870">
        <f>VLOOKUP($F1870,'(참고)타워 스텟 가치'!$B$2:$L$6,M$2,0)+(VLOOKUP($F1870,'(참고)타워 스텟 가치'!$B$2:$L$6,M$2,0)*$E1870)</f>
        <v>45.180000000000312</v>
      </c>
      <c r="N1870">
        <f>VLOOKUP($F1870,'(참고)타워 스텟 가치'!$B$2:$L$6,N$2,0)+(VLOOKUP($F1870,'(참고)타워 스텟 가치'!$B$2:$L$6,N$2,0)*$E1870)</f>
        <v>0</v>
      </c>
      <c r="O1870">
        <f>VLOOKUP($F1870,'(참고)타워 스텟 가치'!$B$2:$L$6,O$2,0)+(VLOOKUP($F1870,'(참고)타워 스텟 가치'!$B$2:$L$6,O$2,0)*$E1870)</f>
        <v>0</v>
      </c>
      <c r="P1870">
        <f>VLOOKUP($F1870,'(참고)타워 스텟 가치'!$B$2:$L$6,P$2,0)+(VLOOKUP($F1870,'(참고)타워 스텟 가치'!$B$2:$L$6,P$2,0)*$E1870)</f>
        <v>105.42000000000073</v>
      </c>
      <c r="Q1870">
        <f>SUM('스테이지별 몬스터 스텟'!H1870*'(참고)타워 스텟 가치'!$Q$17,'스테이지별 몬스터 스텟'!I1870*'(참고)타워 스텟 가치'!$R$17,'스테이지별 몬스터 스텟'!J1870*'(참고)타워 스텟 가치'!$S$17,'스테이지별 몬스터 스텟'!K1870*'(참고)타워 스텟 가치'!$T$17,'스테이지별 몬스터 스텟'!L1870*'(참고)타워 스텟 가치'!$U$17,'스테이지별 몬스터 스텟'!M1870*'(참고)타워 스텟 가치'!$V$17,'스테이지별 몬스터 스텟'!N1870*'(참고)타워 스텟 가치'!$W$17,'스테이지별 몬스터 스텟'!O1870*'(참고)타워 스텟 가치'!$X$17,'스테이지별 몬스터 스텟'!P1870*'(참고)타워 스텟 가치'!$Y$17)</f>
        <v>1141540.4700000081</v>
      </c>
      <c r="R1870">
        <v>1</v>
      </c>
      <c r="S1870">
        <f>VLOOKUP($F1870,'(참고)타워 스텟 가치'!$B$7:$L$11,S$2,0)+(VLOOKUP($F1870,'(참고)타워 스텟 가치'!$B$7:$L$11,S$2,0)*$E1870)</f>
        <v>376.50000000000261</v>
      </c>
      <c r="T1870">
        <f>VLOOKUP($F1870,'(참고)타워 스텟 가치'!$B$7:$L$11,T$2,0)+(VLOOKUP($F1870,'(참고)타워 스텟 가치'!$B$7:$L$11,T$2,0)*$E1870)</f>
        <v>677.70000000000471</v>
      </c>
      <c r="U1870">
        <f>VLOOKUP($F1870,'(참고)타워 스텟 가치'!$B$7:$L$11,U$2,0)+(VLOOKUP($F1870,'(참고)타워 스텟 가치'!$B$7:$L$11,U$2,0)*$E1870)</f>
        <v>753000.00000000524</v>
      </c>
      <c r="V1870">
        <f>VLOOKUP($F1870,'(참고)타워 스텟 가치'!$B$7:$L$11,V$2,0)+(VLOOKUP($F1870,'(참고)타워 스텟 가치'!$B$7:$L$11,V$2,0)*$E1870)</f>
        <v>4518.0000000000309</v>
      </c>
      <c r="W1870">
        <f>VLOOKUP($F1870,'(참고)타워 스텟 가치'!$B$7:$L$11,W$2,0)+(VLOOKUP($F1870,'(참고)타워 스텟 가치'!$B$7:$L$11,W$2,0)*$E1870)</f>
        <v>75.300000000000523</v>
      </c>
      <c r="X1870">
        <f>VLOOKUP($F1870,'(참고)타워 스텟 가치'!$B$7:$L$11,X$2,0)+(VLOOKUP($F1870,'(참고)타워 스텟 가치'!$B$7:$L$11,X$2,0)*$E1870)</f>
        <v>45.180000000000312</v>
      </c>
      <c r="Y1870">
        <f>VLOOKUP($F1870,'(참고)타워 스텟 가치'!$B$7:$L$11,Y$2,0)+(VLOOKUP($F1870,'(참고)타워 스텟 가치'!$B$7:$L$11,Y$2,0)*$E1870)</f>
        <v>0</v>
      </c>
      <c r="Z1870">
        <f>VLOOKUP($F1870,'(참고)타워 스텟 가치'!$B$7:$L$11,Z$2,0)+(VLOOKUP($F1870,'(참고)타워 스텟 가치'!$B$7:$L$11,Z$2,0)*$E1870)</f>
        <v>0</v>
      </c>
      <c r="AA1870">
        <f>VLOOKUP($F1870,'(참고)타워 스텟 가치'!$B$7:$L$11,AA$2,0)+(VLOOKUP($F1870,'(참고)타워 스텟 가치'!$B$7:$L$11,AA$2,0)*$E1870)</f>
        <v>105.42000000000073</v>
      </c>
      <c r="AB1870">
        <f>SUM('스테이지별 몬스터 스텟'!S1870*'(참고)타워 스텟 가치'!$Q$17,'스테이지별 몬스터 스텟'!T1870*'(참고)타워 스텟 가치'!$R$17,'스테이지별 몬스터 스텟'!U1870*'(참고)타워 스텟 가치'!$S$17,'스테이지별 몬스터 스텟'!V1870*'(참고)타워 스텟 가치'!$T$17,'스테이지별 몬스터 스텟'!W1870*'(참고)타워 스텟 가치'!$U$17,'스테이지별 몬스터 스텟'!X1870*'(참고)타워 스텟 가치'!$V$17,'스테이지별 몬스터 스텟'!Y1870*'(참고)타워 스텟 가치'!$W$17,'스테이지별 몬스터 스텟'!Z1870*'(참고)타워 스텟 가치'!$X$17,'스테이지별 몬스터 스텟'!AA1870*'(참고)타워 스텟 가치'!$Y$17)</f>
        <v>1140712.1700000081</v>
      </c>
      <c r="AC1870">
        <v>2</v>
      </c>
      <c r="AD1870">
        <f>VLOOKUP($F1870,'(참고)타워 스텟 가치'!$B$12:$L$16,AD$2,0)+(VLOOKUP($F1870,'(참고)타워 스텟 가치'!$B$12:$L$16,AD$2,0)*$E1870)</f>
        <v>376.50000000000261</v>
      </c>
      <c r="AE1870">
        <f>VLOOKUP($F1870,'(참고)타워 스텟 가치'!$B$12:$L$16,AE$2,0)+(VLOOKUP($F1870,'(참고)타워 스텟 가치'!$B$12:$L$16,AE$2,0)*$E1870)</f>
        <v>451.80000000000314</v>
      </c>
      <c r="AF1870">
        <f>VLOOKUP($F1870,'(참고)타워 스텟 가치'!$B$12:$L$16,AF$2,0)+(VLOOKUP($F1870,'(참고)타워 스텟 가치'!$B$12:$L$16,AF$2,0)*$E1870)</f>
        <v>753000.00000000524</v>
      </c>
      <c r="AG1870">
        <f>VLOOKUP($F1870,'(참고)타워 스텟 가치'!$B$12:$L$16,AG$2,0)+(VLOOKUP($F1870,'(참고)타워 스텟 가치'!$B$12:$L$16,AG$2,0)*$E1870)</f>
        <v>2259.0000000000155</v>
      </c>
      <c r="AH1870">
        <f>VLOOKUP($F1870,'(참고)타워 스텟 가치'!$B$12:$L$16,AH$2,0)+(VLOOKUP($F1870,'(참고)타워 스텟 가치'!$B$12:$L$16,AH$2,0)*$E1870)</f>
        <v>75.300000000000523</v>
      </c>
      <c r="AI1870">
        <f>VLOOKUP($F1870,'(참고)타워 스텟 가치'!$B$12:$L$16,AI$2,0)+(VLOOKUP($F1870,'(참고)타워 스텟 가치'!$B$12:$L$16,AI$2,0)*$E1870)</f>
        <v>45.180000000000312</v>
      </c>
      <c r="AJ1870">
        <f>VLOOKUP($F1870,'(참고)타워 스텟 가치'!$B$12:$L$16,AJ$2,0)+(VLOOKUP($F1870,'(참고)타워 스텟 가치'!$B$12:$L$16,AJ$2,0)*$E1870)</f>
        <v>0</v>
      </c>
      <c r="AK1870">
        <f>VLOOKUP($F1870,'(참고)타워 스텟 가치'!$B$12:$L$16,AK$2,0)+(VLOOKUP($F1870,'(참고)타워 스텟 가치'!$B$12:$L$16,AK$2,0)*$E1870)</f>
        <v>0</v>
      </c>
      <c r="AL1870">
        <f>VLOOKUP($F1870,'(참고)타워 스텟 가치'!$B$12:$L$16,AL$2,0)+(VLOOKUP($F1870,'(참고)타워 스텟 가치'!$B$12:$L$16,AL$2,0)*$E1870)</f>
        <v>210.84000000000145</v>
      </c>
      <c r="AM1870">
        <f>SUM('스테이지별 몬스터 스텟'!AD1870*'(참고)타워 스텟 가치'!$Q$17,'스테이지별 몬스터 스텟'!AE1870*'(참고)타워 스텟 가치'!$R$17,'스테이지별 몬스터 스텟'!AF1870*'(참고)타워 스텟 가치'!$S$17,'스테이지별 몬스터 스텟'!AG1870*'(참고)타워 스텟 가치'!$T$17,'스테이지별 몬스터 스텟'!AH1870*'(참고)타워 스텟 가치'!$U$17,'스테이지별 몬스터 스텟'!AI1870*'(참고)타워 스텟 가치'!$V$17,'스테이지별 몬스터 스텟'!AJ1870*'(참고)타워 스텟 가치'!$W$17,'스테이지별 몬스터 스텟'!AK1870*'(참고)타워 스텟 가치'!$X$17,'스테이지별 몬스터 스텟'!AL1870*'(참고)타워 스텟 가치'!$Y$17)</f>
        <v>1136066.1600000078</v>
      </c>
      <c r="AN1870">
        <v>3</v>
      </c>
    </row>
    <row r="1871" spans="3:40" x14ac:dyDescent="0.3">
      <c r="C1871">
        <v>2</v>
      </c>
      <c r="D1871">
        <f t="shared" si="86"/>
        <v>374</v>
      </c>
      <c r="E1871" s="52">
        <f>VLOOKUP(D1871,'스테이지별 난이도 설정'!B:C,2,0)</f>
        <v>149.60000000000105</v>
      </c>
      <c r="F1871" t="str">
        <f t="shared" si="87"/>
        <v>레어</v>
      </c>
      <c r="G1871">
        <f t="shared" si="88"/>
        <v>6</v>
      </c>
      <c r="H1871">
        <f>VLOOKUP($F1871,'(참고)타워 스텟 가치'!$B$2:$L$6,H$2,0)+(VLOOKUP($F1871,'(참고)타워 스텟 가치'!$B$2:$L$6,H$2,0)*$E1871)</f>
        <v>1694.2500000000118</v>
      </c>
      <c r="I1871">
        <f>VLOOKUP($F1871,'(참고)타워 스텟 가치'!$B$2:$L$6,I$2,0)+(VLOOKUP($F1871,'(참고)타워 스텟 가치'!$B$2:$L$6,I$2,0)*$E1871)</f>
        <v>338.85000000000235</v>
      </c>
      <c r="J1871">
        <f>VLOOKUP($F1871,'(참고)타워 스텟 가치'!$B$2:$L$6,J$2,0)+(VLOOKUP($F1871,'(참고)타워 스텟 가치'!$B$2:$L$6,J$2,0)*$E1871)</f>
        <v>753000.00000000524</v>
      </c>
      <c r="K1871">
        <f>VLOOKUP($F1871,'(참고)타워 스텟 가치'!$B$2:$L$6,K$2,0)+(VLOOKUP($F1871,'(참고)타워 스텟 가치'!$B$2:$L$6,K$2,0)*$E1871)</f>
        <v>6777.0000000000473</v>
      </c>
      <c r="L1871">
        <f>VLOOKUP($F1871,'(참고)타워 스텟 가치'!$B$2:$L$6,L$2,0)+(VLOOKUP($F1871,'(참고)타워 스텟 가치'!$B$2:$L$6,L$2,0)*$E1871)</f>
        <v>112.95000000000078</v>
      </c>
      <c r="M1871">
        <f>VLOOKUP($F1871,'(참고)타워 스텟 가치'!$B$2:$L$6,M$2,0)+(VLOOKUP($F1871,'(참고)타워 스텟 가치'!$B$2:$L$6,M$2,0)*$E1871)</f>
        <v>45.180000000000312</v>
      </c>
      <c r="N1871">
        <f>VLOOKUP($F1871,'(참고)타워 스텟 가치'!$B$2:$L$6,N$2,0)+(VLOOKUP($F1871,'(참고)타워 스텟 가치'!$B$2:$L$6,N$2,0)*$E1871)</f>
        <v>0</v>
      </c>
      <c r="O1871">
        <f>VLOOKUP($F1871,'(참고)타워 스텟 가치'!$B$2:$L$6,O$2,0)+(VLOOKUP($F1871,'(참고)타워 스텟 가치'!$B$2:$L$6,O$2,0)*$E1871)</f>
        <v>0</v>
      </c>
      <c r="P1871">
        <f>VLOOKUP($F1871,'(참고)타워 스텟 가치'!$B$2:$L$6,P$2,0)+(VLOOKUP($F1871,'(참고)타워 스텟 가치'!$B$2:$L$6,P$2,0)*$E1871)</f>
        <v>105.42000000000073</v>
      </c>
      <c r="Q1871">
        <f>SUM('스테이지별 몬스터 스텟'!H1871*'(참고)타워 스텟 가치'!$Q$17,'스테이지별 몬스터 스텟'!I1871*'(참고)타워 스텟 가치'!$R$17,'스테이지별 몬스터 스텟'!J1871*'(참고)타워 스텟 가치'!$S$17,'스테이지별 몬스터 스텟'!K1871*'(참고)타워 스텟 가치'!$T$17,'스테이지별 몬스터 스텟'!L1871*'(참고)타워 스텟 가치'!$U$17,'스테이지별 몬스터 스텟'!M1871*'(참고)타워 스텟 가치'!$V$17,'스테이지별 몬스터 스텟'!N1871*'(참고)타워 스텟 가치'!$W$17,'스테이지별 몬스터 스텟'!O1871*'(참고)타워 스텟 가치'!$X$17,'스테이지별 몬스터 스텟'!P1871*'(참고)타워 스텟 가치'!$Y$17)</f>
        <v>1147432.695000008</v>
      </c>
      <c r="R1871">
        <v>1</v>
      </c>
      <c r="S1871">
        <f>VLOOKUP($F1871,'(참고)타워 스텟 가치'!$B$7:$L$11,S$2,0)+(VLOOKUP($F1871,'(참고)타워 스텟 가치'!$B$7:$L$11,S$2,0)*$E1871)</f>
        <v>564.75000000000387</v>
      </c>
      <c r="T1871">
        <f>VLOOKUP($F1871,'(참고)타워 스텟 가치'!$B$7:$L$11,T$2,0)+(VLOOKUP($F1871,'(참고)타워 스텟 가치'!$B$7:$L$11,T$2,0)*$E1871)</f>
        <v>1016.550000000007</v>
      </c>
      <c r="U1871">
        <f>VLOOKUP($F1871,'(참고)타워 스텟 가치'!$B$7:$L$11,U$2,0)+(VLOOKUP($F1871,'(참고)타워 스텟 가치'!$B$7:$L$11,U$2,0)*$E1871)</f>
        <v>753000.00000000524</v>
      </c>
      <c r="V1871">
        <f>VLOOKUP($F1871,'(참고)타워 스텟 가치'!$B$7:$L$11,V$2,0)+(VLOOKUP($F1871,'(참고)타워 스텟 가치'!$B$7:$L$11,V$2,0)*$E1871)</f>
        <v>6777.0000000000473</v>
      </c>
      <c r="W1871">
        <f>VLOOKUP($F1871,'(참고)타워 스텟 가치'!$B$7:$L$11,W$2,0)+(VLOOKUP($F1871,'(참고)타워 스텟 가치'!$B$7:$L$11,W$2,0)*$E1871)</f>
        <v>112.95000000000078</v>
      </c>
      <c r="X1871">
        <f>VLOOKUP($F1871,'(참고)타워 스텟 가치'!$B$7:$L$11,X$2,0)+(VLOOKUP($F1871,'(참고)타워 스텟 가치'!$B$7:$L$11,X$2,0)*$E1871)</f>
        <v>45.180000000000312</v>
      </c>
      <c r="Y1871">
        <f>VLOOKUP($F1871,'(참고)타워 스텟 가치'!$B$7:$L$11,Y$2,0)+(VLOOKUP($F1871,'(참고)타워 스텟 가치'!$B$7:$L$11,Y$2,0)*$E1871)</f>
        <v>0</v>
      </c>
      <c r="Z1871">
        <f>VLOOKUP($F1871,'(참고)타워 스텟 가치'!$B$7:$L$11,Z$2,0)+(VLOOKUP($F1871,'(참고)타워 스텟 가치'!$B$7:$L$11,Z$2,0)*$E1871)</f>
        <v>0</v>
      </c>
      <c r="AA1871">
        <f>VLOOKUP($F1871,'(참고)타워 스텟 가치'!$B$7:$L$11,AA$2,0)+(VLOOKUP($F1871,'(참고)타워 스텟 가치'!$B$7:$L$11,AA$2,0)*$E1871)</f>
        <v>105.42000000000073</v>
      </c>
      <c r="AB1871">
        <f>SUM('스테이지별 몬스터 스텟'!S1871*'(참고)타워 스텟 가치'!$Q$17,'스테이지별 몬스터 스텟'!T1871*'(참고)타워 스텟 가치'!$R$17,'스테이지별 몬스터 스텟'!U1871*'(참고)타워 스텟 가치'!$S$17,'스테이지별 몬스터 스텟'!V1871*'(참고)타워 스텟 가치'!$T$17,'스테이지별 몬스터 스텟'!W1871*'(참고)타워 스텟 가치'!$U$17,'스테이지별 몬스터 스텟'!X1871*'(참고)타워 스텟 가치'!$V$17,'스테이지별 몬스터 스텟'!Y1871*'(참고)타워 스텟 가치'!$W$17,'스테이지별 몬스터 스텟'!Z1871*'(참고)타워 스텟 가치'!$X$17,'스테이지별 몬스터 스텟'!AA1871*'(참고)타워 스텟 가치'!$Y$17)</f>
        <v>1146190.2450000078</v>
      </c>
      <c r="AC1871">
        <v>2</v>
      </c>
      <c r="AD1871">
        <f>VLOOKUP($F1871,'(참고)타워 스텟 가치'!$B$12:$L$16,AD$2,0)+(VLOOKUP($F1871,'(참고)타워 스텟 가치'!$B$12:$L$16,AD$2,0)*$E1871)</f>
        <v>564.75000000000387</v>
      </c>
      <c r="AE1871">
        <f>VLOOKUP($F1871,'(참고)타워 스텟 가치'!$B$12:$L$16,AE$2,0)+(VLOOKUP($F1871,'(참고)타워 스텟 가치'!$B$12:$L$16,AE$2,0)*$E1871)</f>
        <v>677.70000000000471</v>
      </c>
      <c r="AF1871">
        <f>VLOOKUP($F1871,'(참고)타워 스텟 가치'!$B$12:$L$16,AF$2,0)+(VLOOKUP($F1871,'(참고)타워 스텟 가치'!$B$12:$L$16,AF$2,0)*$E1871)</f>
        <v>753000.00000000524</v>
      </c>
      <c r="AG1871">
        <f>VLOOKUP($F1871,'(참고)타워 스텟 가치'!$B$12:$L$16,AG$2,0)+(VLOOKUP($F1871,'(참고)타워 스텟 가치'!$B$12:$L$16,AG$2,0)*$E1871)</f>
        <v>3388.5000000000236</v>
      </c>
      <c r="AH1871">
        <f>VLOOKUP($F1871,'(참고)타워 스텟 가치'!$B$12:$L$16,AH$2,0)+(VLOOKUP($F1871,'(참고)타워 스텟 가치'!$B$12:$L$16,AH$2,0)*$E1871)</f>
        <v>112.95000000000078</v>
      </c>
      <c r="AI1871">
        <f>VLOOKUP($F1871,'(참고)타워 스텟 가치'!$B$12:$L$16,AI$2,0)+(VLOOKUP($F1871,'(참고)타워 스텟 가치'!$B$12:$L$16,AI$2,0)*$E1871)</f>
        <v>45.180000000000312</v>
      </c>
      <c r="AJ1871">
        <f>VLOOKUP($F1871,'(참고)타워 스텟 가치'!$B$12:$L$16,AJ$2,0)+(VLOOKUP($F1871,'(참고)타워 스텟 가치'!$B$12:$L$16,AJ$2,0)*$E1871)</f>
        <v>0</v>
      </c>
      <c r="AK1871">
        <f>VLOOKUP($F1871,'(참고)타워 스텟 가치'!$B$12:$L$16,AK$2,0)+(VLOOKUP($F1871,'(참고)타워 스텟 가치'!$B$12:$L$16,AK$2,0)*$E1871)</f>
        <v>0</v>
      </c>
      <c r="AL1871">
        <f>VLOOKUP($F1871,'(참고)타워 스텟 가치'!$B$12:$L$16,AL$2,0)+(VLOOKUP($F1871,'(참고)타워 스텟 가치'!$B$12:$L$16,AL$2,0)*$E1871)</f>
        <v>210.84000000000145</v>
      </c>
      <c r="AM1871">
        <f>SUM('스테이지별 몬스터 스텟'!AD1871*'(참고)타워 스텟 가치'!$Q$17,'스테이지별 몬스터 스텟'!AE1871*'(참고)타워 스텟 가치'!$R$17,'스테이지별 몬스터 스텟'!AF1871*'(참고)타워 스텟 가치'!$S$17,'스테이지별 몬스터 스텟'!AG1871*'(참고)타워 스텟 가치'!$T$17,'스테이지별 몬스터 스텟'!AH1871*'(참고)타워 스텟 가치'!$U$17,'스테이지별 몬스터 스텟'!AI1871*'(참고)타워 스텟 가치'!$V$17,'스테이지별 몬스터 스텟'!AJ1871*'(참고)타워 스텟 가치'!$W$17,'스테이지별 몬스터 스텟'!AK1871*'(참고)타워 스텟 가치'!$X$17,'스테이지별 몬스터 스텟'!AL1871*'(참고)타워 스텟 가치'!$Y$17)</f>
        <v>1139115.8100000077</v>
      </c>
      <c r="AN1871">
        <v>3</v>
      </c>
    </row>
    <row r="1872" spans="3:40" x14ac:dyDescent="0.3">
      <c r="C1872">
        <v>3</v>
      </c>
      <c r="D1872">
        <f t="shared" ref="D1872:D1935" si="89">D1867+1</f>
        <v>374</v>
      </c>
      <c r="E1872" s="52">
        <f>VLOOKUP(D1872,'스테이지별 난이도 설정'!B:C,2,0)</f>
        <v>149.60000000000105</v>
      </c>
      <c r="F1872" t="str">
        <f t="shared" ref="F1872:F1935" si="90">F1867</f>
        <v>에픽</v>
      </c>
      <c r="G1872">
        <f t="shared" si="88"/>
        <v>6</v>
      </c>
      <c r="H1872">
        <f>VLOOKUP($F1872,'(참고)타워 스텟 가치'!$B$2:$L$6,H$2,0)+(VLOOKUP($F1872,'(참고)타워 스텟 가치'!$B$2:$L$6,H$2,0)*$E1872)</f>
        <v>2541.3750000000177</v>
      </c>
      <c r="I1872">
        <f>VLOOKUP($F1872,'(참고)타워 스텟 가치'!$B$2:$L$6,I$2,0)+(VLOOKUP($F1872,'(참고)타워 스텟 가치'!$B$2:$L$6,I$2,0)*$E1872)</f>
        <v>508.2750000000035</v>
      </c>
      <c r="J1872">
        <f>VLOOKUP($F1872,'(참고)타워 스텟 가치'!$B$2:$L$6,J$2,0)+(VLOOKUP($F1872,'(참고)타워 스텟 가치'!$B$2:$L$6,J$2,0)*$E1872)</f>
        <v>753000.00000000524</v>
      </c>
      <c r="K1872">
        <f>VLOOKUP($F1872,'(참고)타워 스텟 가치'!$B$2:$L$6,K$2,0)+(VLOOKUP($F1872,'(참고)타워 스텟 가치'!$B$2:$L$6,K$2,0)*$E1872)</f>
        <v>10165.500000000071</v>
      </c>
      <c r="L1872">
        <f>VLOOKUP($F1872,'(참고)타워 스텟 가치'!$B$2:$L$6,L$2,0)+(VLOOKUP($F1872,'(참고)타워 스텟 가치'!$B$2:$L$6,L$2,0)*$E1872)</f>
        <v>169.42500000000118</v>
      </c>
      <c r="M1872">
        <f>VLOOKUP($F1872,'(참고)타워 스텟 가치'!$B$2:$L$6,M$2,0)+(VLOOKUP($F1872,'(참고)타워 스텟 가치'!$B$2:$L$6,M$2,0)*$E1872)</f>
        <v>45.180000000000312</v>
      </c>
      <c r="N1872">
        <f>VLOOKUP($F1872,'(참고)타워 스텟 가치'!$B$2:$L$6,N$2,0)+(VLOOKUP($F1872,'(참고)타워 스텟 가치'!$B$2:$L$6,N$2,0)*$E1872)</f>
        <v>0</v>
      </c>
      <c r="O1872">
        <f>VLOOKUP($F1872,'(참고)타워 스텟 가치'!$B$2:$L$6,O$2,0)+(VLOOKUP($F1872,'(참고)타워 스텟 가치'!$B$2:$L$6,O$2,0)*$E1872)</f>
        <v>0</v>
      </c>
      <c r="P1872">
        <f>VLOOKUP($F1872,'(참고)타워 스텟 가치'!$B$2:$L$6,P$2,0)+(VLOOKUP($F1872,'(참고)타워 스텟 가치'!$B$2:$L$6,P$2,0)*$E1872)</f>
        <v>105.42000000000073</v>
      </c>
      <c r="Q1872">
        <f>SUM('스테이지별 몬스터 스텟'!H1872*'(참고)타워 스텟 가치'!$Q$17,'스테이지별 몬스터 스텟'!I1872*'(참고)타워 스텟 가치'!$R$17,'스테이지별 몬스터 스텟'!J1872*'(참고)타워 스텟 가치'!$S$17,'스테이지별 몬스터 스텟'!K1872*'(참고)타워 스텟 가치'!$T$17,'스테이지별 몬스터 스텟'!L1872*'(참고)타워 스텟 가치'!$U$17,'스테이지별 몬스터 스텟'!M1872*'(참고)타워 스텟 가치'!$V$17,'스테이지별 몬스터 스텟'!N1872*'(참고)타워 스텟 가치'!$W$17,'스테이지별 몬스터 스텟'!O1872*'(참고)타워 스텟 가치'!$X$17,'스테이지별 몬스터 스텟'!P1872*'(참고)타워 스텟 가치'!$Y$17)</f>
        <v>1156271.0325000084</v>
      </c>
      <c r="R1872">
        <v>1</v>
      </c>
      <c r="S1872">
        <f>VLOOKUP($F1872,'(참고)타워 스텟 가치'!$B$7:$L$11,S$2,0)+(VLOOKUP($F1872,'(참고)타워 스텟 가치'!$B$7:$L$11,S$2,0)*$E1872)</f>
        <v>847.12500000000591</v>
      </c>
      <c r="T1872">
        <f>VLOOKUP($F1872,'(참고)타워 스텟 가치'!$B$7:$L$11,T$2,0)+(VLOOKUP($F1872,'(참고)타워 스텟 가치'!$B$7:$L$11,T$2,0)*$E1872)</f>
        <v>1524.8250000000105</v>
      </c>
      <c r="U1872">
        <f>VLOOKUP($F1872,'(참고)타워 스텟 가치'!$B$7:$L$11,U$2,0)+(VLOOKUP($F1872,'(참고)타워 스텟 가치'!$B$7:$L$11,U$2,0)*$E1872)</f>
        <v>753000.00000000524</v>
      </c>
      <c r="V1872">
        <f>VLOOKUP($F1872,'(참고)타워 스텟 가치'!$B$7:$L$11,V$2,0)+(VLOOKUP($F1872,'(참고)타워 스텟 가치'!$B$7:$L$11,V$2,0)*$E1872)</f>
        <v>10165.500000000071</v>
      </c>
      <c r="W1872">
        <f>VLOOKUP($F1872,'(참고)타워 스텟 가치'!$B$7:$L$11,W$2,0)+(VLOOKUP($F1872,'(참고)타워 스텟 가치'!$B$7:$L$11,W$2,0)*$E1872)</f>
        <v>169.42500000000118</v>
      </c>
      <c r="X1872">
        <f>VLOOKUP($F1872,'(참고)타워 스텟 가치'!$B$7:$L$11,X$2,0)+(VLOOKUP($F1872,'(참고)타워 스텟 가치'!$B$7:$L$11,X$2,0)*$E1872)</f>
        <v>45.180000000000312</v>
      </c>
      <c r="Y1872">
        <f>VLOOKUP($F1872,'(참고)타워 스텟 가치'!$B$7:$L$11,Y$2,0)+(VLOOKUP($F1872,'(참고)타워 스텟 가치'!$B$7:$L$11,Y$2,0)*$E1872)</f>
        <v>0</v>
      </c>
      <c r="Z1872">
        <f>VLOOKUP($F1872,'(참고)타워 스텟 가치'!$B$7:$L$11,Z$2,0)+(VLOOKUP($F1872,'(참고)타워 스텟 가치'!$B$7:$L$11,Z$2,0)*$E1872)</f>
        <v>0</v>
      </c>
      <c r="AA1872">
        <f>VLOOKUP($F1872,'(참고)타워 스텟 가치'!$B$7:$L$11,AA$2,0)+(VLOOKUP($F1872,'(참고)타워 스텟 가치'!$B$7:$L$11,AA$2,0)*$E1872)</f>
        <v>105.42000000000073</v>
      </c>
      <c r="AB1872">
        <f>SUM('스테이지별 몬스터 스텟'!S1872*'(참고)타워 스텟 가치'!$Q$17,'스테이지별 몬스터 스텟'!T1872*'(참고)타워 스텟 가치'!$R$17,'스테이지별 몬스터 스텟'!U1872*'(참고)타워 스텟 가치'!$S$17,'스테이지별 몬스터 스텟'!V1872*'(참고)타워 스텟 가치'!$T$17,'스테이지별 몬스터 스텟'!W1872*'(참고)타워 스텟 가치'!$U$17,'스테이지별 몬스터 스텟'!X1872*'(참고)타워 스텟 가치'!$V$17,'스테이지별 몬스터 스텟'!Y1872*'(참고)타워 스텟 가치'!$W$17,'스테이지별 몬스터 스텟'!Z1872*'(참고)타워 스텟 가치'!$X$17,'스테이지별 몬스터 스텟'!AA1872*'(참고)타워 스텟 가치'!$Y$17)</f>
        <v>1154407.3575000083</v>
      </c>
      <c r="AC1872">
        <v>2</v>
      </c>
      <c r="AD1872">
        <f>VLOOKUP($F1872,'(참고)타워 스텟 가치'!$B$12:$L$16,AD$2,0)+(VLOOKUP($F1872,'(참고)타워 스텟 가치'!$B$12:$L$16,AD$2,0)*$E1872)</f>
        <v>847.12500000000591</v>
      </c>
      <c r="AE1872">
        <f>VLOOKUP($F1872,'(참고)타워 스텟 가치'!$B$12:$L$16,AE$2,0)+(VLOOKUP($F1872,'(참고)타워 스텟 가치'!$B$12:$L$16,AE$2,0)*$E1872)</f>
        <v>1016.550000000007</v>
      </c>
      <c r="AF1872">
        <f>VLOOKUP($F1872,'(참고)타워 스텟 가치'!$B$12:$L$16,AF$2,0)+(VLOOKUP($F1872,'(참고)타워 스텟 가치'!$B$12:$L$16,AF$2,0)*$E1872)</f>
        <v>753000.00000000524</v>
      </c>
      <c r="AG1872">
        <f>VLOOKUP($F1872,'(참고)타워 스텟 가치'!$B$12:$L$16,AG$2,0)+(VLOOKUP($F1872,'(참고)타워 스텟 가치'!$B$12:$L$16,AG$2,0)*$E1872)</f>
        <v>5082.7500000000355</v>
      </c>
      <c r="AH1872">
        <f>VLOOKUP($F1872,'(참고)타워 스텟 가치'!$B$12:$L$16,AH$2,0)+(VLOOKUP($F1872,'(참고)타워 스텟 가치'!$B$12:$L$16,AH$2,0)*$E1872)</f>
        <v>169.42500000000118</v>
      </c>
      <c r="AI1872">
        <f>VLOOKUP($F1872,'(참고)타워 스텟 가치'!$B$12:$L$16,AI$2,0)+(VLOOKUP($F1872,'(참고)타워 스텟 가치'!$B$12:$L$16,AI$2,0)*$E1872)</f>
        <v>45.180000000000312</v>
      </c>
      <c r="AJ1872">
        <f>VLOOKUP($F1872,'(참고)타워 스텟 가치'!$B$12:$L$16,AJ$2,0)+(VLOOKUP($F1872,'(참고)타워 스텟 가치'!$B$12:$L$16,AJ$2,0)*$E1872)</f>
        <v>0</v>
      </c>
      <c r="AK1872">
        <f>VLOOKUP($F1872,'(참고)타워 스텟 가치'!$B$12:$L$16,AK$2,0)+(VLOOKUP($F1872,'(참고)타워 스텟 가치'!$B$12:$L$16,AK$2,0)*$E1872)</f>
        <v>0</v>
      </c>
      <c r="AL1872">
        <f>VLOOKUP($F1872,'(참고)타워 스텟 가치'!$B$12:$L$16,AL$2,0)+(VLOOKUP($F1872,'(참고)타워 스텟 가치'!$B$12:$L$16,AL$2,0)*$E1872)</f>
        <v>210.84000000000145</v>
      </c>
      <c r="AM1872">
        <f>SUM('스테이지별 몬스터 스텟'!AD1872*'(참고)타워 스텟 가치'!$Q$17,'스테이지별 몬스터 스텟'!AE1872*'(참고)타워 스텟 가치'!$R$17,'스테이지별 몬스터 스텟'!AF1872*'(참고)타워 스텟 가치'!$S$17,'스테이지별 몬스터 스텟'!AG1872*'(참고)타워 스텟 가치'!$T$17,'스테이지별 몬스터 스텟'!AH1872*'(참고)타워 스텟 가치'!$U$17,'스테이지별 몬스터 스텟'!AI1872*'(참고)타워 스텟 가치'!$V$17,'스테이지별 몬스터 스텟'!AJ1872*'(참고)타워 스텟 가치'!$W$17,'스테이지별 몬스터 스텟'!AK1872*'(참고)타워 스텟 가치'!$X$17,'스테이지별 몬스터 스텟'!AL1872*'(참고)타워 스텟 가치'!$Y$17)</f>
        <v>1143690.2850000078</v>
      </c>
      <c r="AN1872">
        <v>3</v>
      </c>
    </row>
    <row r="1873" spans="3:40" x14ac:dyDescent="0.3">
      <c r="C1873">
        <v>4</v>
      </c>
      <c r="D1873">
        <f t="shared" si="89"/>
        <v>374</v>
      </c>
      <c r="E1873" s="52">
        <f>VLOOKUP(D1873,'스테이지별 난이도 설정'!B:C,2,0)</f>
        <v>149.60000000000105</v>
      </c>
      <c r="F1873" t="str">
        <f t="shared" si="90"/>
        <v>유니크</v>
      </c>
      <c r="G1873">
        <f t="shared" si="88"/>
        <v>6</v>
      </c>
      <c r="H1873">
        <f>VLOOKUP($F1873,'(참고)타워 스텟 가치'!$B$2:$L$6,H$2,0)+(VLOOKUP($F1873,'(참고)타워 스텟 가치'!$B$2:$L$6,H$2,0)*$E1873)</f>
        <v>3812.0625000000264</v>
      </c>
      <c r="I1873">
        <f>VLOOKUP($F1873,'(참고)타워 스텟 가치'!$B$2:$L$6,I$2,0)+(VLOOKUP($F1873,'(참고)타워 스텟 가치'!$B$2:$L$6,I$2,0)*$E1873)</f>
        <v>762.41250000000525</v>
      </c>
      <c r="J1873">
        <f>VLOOKUP($F1873,'(참고)타워 스텟 가치'!$B$2:$L$6,J$2,0)+(VLOOKUP($F1873,'(참고)타워 스텟 가치'!$B$2:$L$6,J$2,0)*$E1873)</f>
        <v>753000.00000000524</v>
      </c>
      <c r="K1873">
        <f>VLOOKUP($F1873,'(참고)타워 스텟 가치'!$B$2:$L$6,K$2,0)+(VLOOKUP($F1873,'(참고)타워 스텟 가치'!$B$2:$L$6,K$2,0)*$E1873)</f>
        <v>15248.250000000106</v>
      </c>
      <c r="L1873">
        <f>VLOOKUP($F1873,'(참고)타워 스텟 가치'!$B$2:$L$6,L$2,0)+(VLOOKUP($F1873,'(참고)타워 스텟 가치'!$B$2:$L$6,L$2,0)*$E1873)</f>
        <v>254.13750000000175</v>
      </c>
      <c r="M1873">
        <f>VLOOKUP($F1873,'(참고)타워 스텟 가치'!$B$2:$L$6,M$2,0)+(VLOOKUP($F1873,'(참고)타워 스텟 가치'!$B$2:$L$6,M$2,0)*$E1873)</f>
        <v>45.180000000000312</v>
      </c>
      <c r="N1873">
        <f>VLOOKUP($F1873,'(참고)타워 스텟 가치'!$B$2:$L$6,N$2,0)+(VLOOKUP($F1873,'(참고)타워 스텟 가치'!$B$2:$L$6,N$2,0)*$E1873)</f>
        <v>0</v>
      </c>
      <c r="O1873">
        <f>VLOOKUP($F1873,'(참고)타워 스텟 가치'!$B$2:$L$6,O$2,0)+(VLOOKUP($F1873,'(참고)타워 스텟 가치'!$B$2:$L$6,O$2,0)*$E1873)</f>
        <v>0</v>
      </c>
      <c r="P1873">
        <f>VLOOKUP($F1873,'(참고)타워 스텟 가치'!$B$2:$L$6,P$2,0)+(VLOOKUP($F1873,'(참고)타워 스텟 가치'!$B$2:$L$6,P$2,0)*$E1873)</f>
        <v>150.60000000000105</v>
      </c>
      <c r="Q1873">
        <f>SUM('스테이지별 몬스터 스텟'!H1873*'(참고)타워 스텟 가치'!$Q$17,'스테이지별 몬스터 스텟'!I1873*'(참고)타워 스텟 가치'!$R$17,'스테이지별 몬스터 스텟'!J1873*'(참고)타워 스텟 가치'!$S$17,'스테이지별 몬스터 스텟'!K1873*'(참고)타워 스텟 가치'!$T$17,'스테이지별 몬스터 스텟'!L1873*'(참고)타워 스텟 가치'!$U$17,'스테이지별 몬스터 스텟'!M1873*'(참고)타워 스텟 가치'!$V$17,'스테이지별 몬스터 스텟'!N1873*'(참고)타워 스텟 가치'!$W$17,'스테이지별 몬스터 스텟'!O1873*'(참고)타워 스텟 가치'!$X$17,'스테이지별 몬스터 스텟'!P1873*'(참고)타워 스텟 가치'!$Y$17)</f>
        <v>1169618.8987500081</v>
      </c>
      <c r="R1873">
        <v>1</v>
      </c>
      <c r="S1873">
        <f>VLOOKUP($F1873,'(참고)타워 스텟 가치'!$B$7:$L$11,S$2,0)+(VLOOKUP($F1873,'(참고)타워 스텟 가치'!$B$7:$L$11,S$2,0)*$E1873)</f>
        <v>1270.6875000000089</v>
      </c>
      <c r="T1873">
        <f>VLOOKUP($F1873,'(참고)타워 스텟 가치'!$B$7:$L$11,T$2,0)+(VLOOKUP($F1873,'(참고)타워 스텟 가치'!$B$7:$L$11,T$2,0)*$E1873)</f>
        <v>2287.2375000000161</v>
      </c>
      <c r="U1873">
        <f>VLOOKUP($F1873,'(참고)타워 스텟 가치'!$B$7:$L$11,U$2,0)+(VLOOKUP($F1873,'(참고)타워 스텟 가치'!$B$7:$L$11,U$2,0)*$E1873)</f>
        <v>753000.00000000524</v>
      </c>
      <c r="V1873">
        <f>VLOOKUP($F1873,'(참고)타워 스텟 가치'!$B$7:$L$11,V$2,0)+(VLOOKUP($F1873,'(참고)타워 스텟 가치'!$B$7:$L$11,V$2,0)*$E1873)</f>
        <v>15248.250000000106</v>
      </c>
      <c r="W1873">
        <f>VLOOKUP($F1873,'(참고)타워 스텟 가치'!$B$7:$L$11,W$2,0)+(VLOOKUP($F1873,'(참고)타워 스텟 가치'!$B$7:$L$11,W$2,0)*$E1873)</f>
        <v>254.13750000000175</v>
      </c>
      <c r="X1873">
        <f>VLOOKUP($F1873,'(참고)타워 스텟 가치'!$B$7:$L$11,X$2,0)+(VLOOKUP($F1873,'(참고)타워 스텟 가치'!$B$7:$L$11,X$2,0)*$E1873)</f>
        <v>45.180000000000312</v>
      </c>
      <c r="Y1873">
        <f>VLOOKUP($F1873,'(참고)타워 스텟 가치'!$B$7:$L$11,Y$2,0)+(VLOOKUP($F1873,'(참고)타워 스텟 가치'!$B$7:$L$11,Y$2,0)*$E1873)</f>
        <v>0</v>
      </c>
      <c r="Z1873">
        <f>VLOOKUP($F1873,'(참고)타워 스텟 가치'!$B$7:$L$11,Z$2,0)+(VLOOKUP($F1873,'(참고)타워 스텟 가치'!$B$7:$L$11,Z$2,0)*$E1873)</f>
        <v>0</v>
      </c>
      <c r="AA1873">
        <f>VLOOKUP($F1873,'(참고)타워 스텟 가치'!$B$7:$L$11,AA$2,0)+(VLOOKUP($F1873,'(참고)타워 스텟 가치'!$B$7:$L$11,AA$2,0)*$E1873)</f>
        <v>150.60000000000105</v>
      </c>
      <c r="AB1873">
        <f>SUM('스테이지별 몬스터 스텟'!S1873*'(참고)타워 스텟 가치'!$Q$17,'스테이지별 몬스터 스텟'!T1873*'(참고)타워 스텟 가치'!$R$17,'스테이지별 몬스터 스텟'!U1873*'(참고)타워 스텟 가치'!$S$17,'스테이지별 몬스터 스텟'!V1873*'(참고)타워 스텟 가치'!$T$17,'스테이지별 몬스터 스텟'!W1873*'(참고)타워 스텟 가치'!$U$17,'스테이지별 몬스터 스텟'!X1873*'(참고)타워 스텟 가치'!$V$17,'스테이지별 몬스터 스텟'!Y1873*'(참고)타워 스텟 가치'!$W$17,'스테이지별 몬스터 스텟'!Z1873*'(참고)타워 스텟 가치'!$X$17,'스테이지별 몬스터 스텟'!AA1873*'(참고)타워 스텟 가치'!$Y$17)</f>
        <v>1166823.3862500079</v>
      </c>
      <c r="AC1873">
        <v>2</v>
      </c>
      <c r="AD1873">
        <f>VLOOKUP($F1873,'(참고)타워 스텟 가치'!$B$12:$L$16,AD$2,0)+(VLOOKUP($F1873,'(참고)타워 스텟 가치'!$B$12:$L$16,AD$2,0)*$E1873)</f>
        <v>1270.6875000000089</v>
      </c>
      <c r="AE1873">
        <f>VLOOKUP($F1873,'(참고)타워 스텟 가치'!$B$12:$L$16,AE$2,0)+(VLOOKUP($F1873,'(참고)타워 스텟 가치'!$B$12:$L$16,AE$2,0)*$E1873)</f>
        <v>1524.8250000000105</v>
      </c>
      <c r="AF1873">
        <f>VLOOKUP($F1873,'(참고)타워 스텟 가치'!$B$12:$L$16,AF$2,0)+(VLOOKUP($F1873,'(참고)타워 스텟 가치'!$B$12:$L$16,AF$2,0)*$E1873)</f>
        <v>753000.00000000524</v>
      </c>
      <c r="AG1873">
        <f>VLOOKUP($F1873,'(참고)타워 스텟 가치'!$B$12:$L$16,AG$2,0)+(VLOOKUP($F1873,'(참고)타워 스텟 가치'!$B$12:$L$16,AG$2,0)*$E1873)</f>
        <v>7624.1250000000528</v>
      </c>
      <c r="AH1873">
        <f>VLOOKUP($F1873,'(참고)타워 스텟 가치'!$B$12:$L$16,AH$2,0)+(VLOOKUP($F1873,'(참고)타워 스텟 가치'!$B$12:$L$16,AH$2,0)*$E1873)</f>
        <v>254.13750000000175</v>
      </c>
      <c r="AI1873">
        <f>VLOOKUP($F1873,'(참고)타워 스텟 가치'!$B$12:$L$16,AI$2,0)+(VLOOKUP($F1873,'(참고)타워 스텟 가치'!$B$12:$L$16,AI$2,0)*$E1873)</f>
        <v>45.180000000000312</v>
      </c>
      <c r="AJ1873">
        <f>VLOOKUP($F1873,'(참고)타워 스텟 가치'!$B$12:$L$16,AJ$2,0)+(VLOOKUP($F1873,'(참고)타워 스텟 가치'!$B$12:$L$16,AJ$2,0)*$E1873)</f>
        <v>0</v>
      </c>
      <c r="AK1873">
        <f>VLOOKUP($F1873,'(참고)타워 스텟 가치'!$B$12:$L$16,AK$2,0)+(VLOOKUP($F1873,'(참고)타워 스텟 가치'!$B$12:$L$16,AK$2,0)*$E1873)</f>
        <v>0</v>
      </c>
      <c r="AL1873">
        <f>VLOOKUP($F1873,'(참고)타워 스텟 가치'!$B$12:$L$16,AL$2,0)+(VLOOKUP($F1873,'(참고)타워 스텟 가치'!$B$12:$L$16,AL$2,0)*$E1873)</f>
        <v>301.20000000000209</v>
      </c>
      <c r="AM1873">
        <f>SUM('스테이지별 몬스터 스텟'!AD1873*'(참고)타워 스텟 가치'!$Q$17,'스테이지별 몬스터 스텟'!AE1873*'(참고)타워 스텟 가치'!$R$17,'스테이지별 몬스터 스텟'!AF1873*'(참고)타워 스텟 가치'!$S$17,'스테이지별 몬스터 스텟'!AG1873*'(참고)타워 스텟 가치'!$T$17,'스테이지별 몬스터 스텟'!AH1873*'(참고)타워 스텟 가치'!$U$17,'스테이지별 몬스터 스텟'!AI1873*'(참고)타워 스텟 가치'!$V$17,'스테이지별 몬스터 스텟'!AJ1873*'(참고)타워 스텟 가치'!$W$17,'스테이지별 몬스터 스텟'!AK1873*'(참고)타워 스텟 가치'!$X$17,'스테이지별 몬스터 스텟'!AL1873*'(참고)타워 스텟 가치'!$Y$17)</f>
        <v>1150732.7175000077</v>
      </c>
      <c r="AN1873">
        <v>3</v>
      </c>
    </row>
    <row r="1874" spans="3:40" x14ac:dyDescent="0.3">
      <c r="C1874">
        <v>5</v>
      </c>
      <c r="D1874">
        <f t="shared" si="89"/>
        <v>374</v>
      </c>
      <c r="E1874" s="52">
        <f>VLOOKUP(D1874,'스테이지별 난이도 설정'!B:C,2,0)</f>
        <v>149.60000000000105</v>
      </c>
      <c r="F1874" t="str">
        <f t="shared" si="90"/>
        <v>스페셜</v>
      </c>
      <c r="G1874">
        <f t="shared" si="88"/>
        <v>6</v>
      </c>
      <c r="H1874">
        <f>VLOOKUP($F1874,'(참고)타워 스텟 가치'!$B$2:$L$6,H$2,0)+(VLOOKUP($F1874,'(참고)타워 스텟 가치'!$B$2:$L$6,H$2,0)*$E1874)</f>
        <v>5718.09375000004</v>
      </c>
      <c r="I1874">
        <f>VLOOKUP($F1874,'(참고)타워 스텟 가치'!$B$2:$L$6,I$2,0)+(VLOOKUP($F1874,'(참고)타워 스텟 가치'!$B$2:$L$6,I$2,0)*$E1874)</f>
        <v>1143.618750000008</v>
      </c>
      <c r="J1874">
        <f>VLOOKUP($F1874,'(참고)타워 스텟 가치'!$B$2:$L$6,J$2,0)+(VLOOKUP($F1874,'(참고)타워 스텟 가치'!$B$2:$L$6,J$2,0)*$E1874)</f>
        <v>753000.00000000524</v>
      </c>
      <c r="K1874">
        <f>VLOOKUP($F1874,'(참고)타워 스텟 가치'!$B$2:$L$6,K$2,0)+(VLOOKUP($F1874,'(참고)타워 스텟 가치'!$B$2:$L$6,K$2,0)*$E1874)</f>
        <v>22872.37500000016</v>
      </c>
      <c r="L1874">
        <f>VLOOKUP($F1874,'(참고)타워 스텟 가치'!$B$2:$L$6,L$2,0)+(VLOOKUP($F1874,'(참고)타워 스텟 가치'!$B$2:$L$6,L$2,0)*$E1874)</f>
        <v>381.20625000000263</v>
      </c>
      <c r="M1874">
        <f>VLOOKUP($F1874,'(참고)타워 스텟 가치'!$B$2:$L$6,M$2,0)+(VLOOKUP($F1874,'(참고)타워 스텟 가치'!$B$2:$L$6,M$2,0)*$E1874)</f>
        <v>45.180000000000312</v>
      </c>
      <c r="N1874">
        <f>VLOOKUP($F1874,'(참고)타워 스텟 가치'!$B$2:$L$6,N$2,0)+(VLOOKUP($F1874,'(참고)타워 스텟 가치'!$B$2:$L$6,N$2,0)*$E1874)</f>
        <v>0</v>
      </c>
      <c r="O1874">
        <f>VLOOKUP($F1874,'(참고)타워 스텟 가치'!$B$2:$L$6,O$2,0)+(VLOOKUP($F1874,'(참고)타워 스텟 가치'!$B$2:$L$6,O$2,0)*$E1874)</f>
        <v>0</v>
      </c>
      <c r="P1874">
        <f>VLOOKUP($F1874,'(참고)타워 스텟 가치'!$B$2:$L$6,P$2,0)+(VLOOKUP($F1874,'(참고)타워 스텟 가치'!$B$2:$L$6,P$2,0)*$E1874)</f>
        <v>150.60000000000105</v>
      </c>
      <c r="Q1874">
        <f>SUM('스테이지별 몬스터 스텟'!H1874*'(참고)타워 스텟 가치'!$Q$17,'스테이지별 몬스터 스텟'!I1874*'(참고)타워 스텟 가치'!$R$17,'스테이지별 몬스터 스텟'!J1874*'(참고)타워 스텟 가치'!$S$17,'스테이지별 몬스터 스텟'!K1874*'(참고)타워 스텟 가치'!$T$17,'스테이지별 몬스터 스텟'!L1874*'(참고)타워 스텟 가치'!$U$17,'스테이지별 몬스터 스텟'!M1874*'(참고)타워 스텟 가치'!$V$17,'스테이지별 몬스터 스텟'!N1874*'(참고)타워 스텟 가치'!$W$17,'스테이지별 몬스터 스텟'!O1874*'(참고)타워 스텟 가치'!$X$17,'스테이지별 몬스터 스텟'!P1874*'(참고)타워 스텟 가치'!$Y$17)</f>
        <v>1189505.1581250082</v>
      </c>
      <c r="R1874">
        <v>1</v>
      </c>
      <c r="S1874">
        <f>VLOOKUP($F1874,'(참고)타워 스텟 가치'!$B$7:$L$11,S$2,0)+(VLOOKUP($F1874,'(참고)타워 스텟 가치'!$B$7:$L$11,S$2,0)*$E1874)</f>
        <v>1906.0312500000132</v>
      </c>
      <c r="T1874">
        <f>VLOOKUP($F1874,'(참고)타워 스텟 가치'!$B$7:$L$11,T$2,0)+(VLOOKUP($F1874,'(참고)타워 스텟 가치'!$B$7:$L$11,T$2,0)*$E1874)</f>
        <v>3430.8562500000239</v>
      </c>
      <c r="U1874">
        <f>VLOOKUP($F1874,'(참고)타워 스텟 가치'!$B$7:$L$11,U$2,0)+(VLOOKUP($F1874,'(참고)타워 스텟 가치'!$B$7:$L$11,U$2,0)*$E1874)</f>
        <v>753000.00000000524</v>
      </c>
      <c r="V1874">
        <f>VLOOKUP($F1874,'(참고)타워 스텟 가치'!$B$7:$L$11,V$2,0)+(VLOOKUP($F1874,'(참고)타워 스텟 가치'!$B$7:$L$11,V$2,0)*$E1874)</f>
        <v>22872.37500000016</v>
      </c>
      <c r="W1874">
        <f>VLOOKUP($F1874,'(참고)타워 스텟 가치'!$B$7:$L$11,W$2,0)+(VLOOKUP($F1874,'(참고)타워 스텟 가치'!$B$7:$L$11,W$2,0)*$E1874)</f>
        <v>381.20625000000263</v>
      </c>
      <c r="X1874">
        <f>VLOOKUP($F1874,'(참고)타워 스텟 가치'!$B$7:$L$11,X$2,0)+(VLOOKUP($F1874,'(참고)타워 스텟 가치'!$B$7:$L$11,X$2,0)*$E1874)</f>
        <v>45.180000000000312</v>
      </c>
      <c r="Y1874">
        <f>VLOOKUP($F1874,'(참고)타워 스텟 가치'!$B$7:$L$11,Y$2,0)+(VLOOKUP($F1874,'(참고)타워 스텟 가치'!$B$7:$L$11,Y$2,0)*$E1874)</f>
        <v>0</v>
      </c>
      <c r="Z1874">
        <f>VLOOKUP($F1874,'(참고)타워 스텟 가치'!$B$7:$L$11,Z$2,0)+(VLOOKUP($F1874,'(참고)타워 스텟 가치'!$B$7:$L$11,Z$2,0)*$E1874)</f>
        <v>0</v>
      </c>
      <c r="AA1874">
        <f>VLOOKUP($F1874,'(참고)타워 스텟 가치'!$B$7:$L$11,AA$2,0)+(VLOOKUP($F1874,'(참고)타워 스텟 가치'!$B$7:$L$11,AA$2,0)*$E1874)</f>
        <v>150.60000000000105</v>
      </c>
      <c r="AB1874">
        <f>SUM('스테이지별 몬스터 스텟'!S1874*'(참고)타워 스텟 가치'!$Q$17,'스테이지별 몬스터 스텟'!T1874*'(참고)타워 스텟 가치'!$R$17,'스테이지별 몬스터 스텟'!U1874*'(참고)타워 스텟 가치'!$S$17,'스테이지별 몬스터 스텟'!V1874*'(참고)타워 스텟 가치'!$T$17,'스테이지별 몬스터 스텟'!W1874*'(참고)타워 스텟 가치'!$U$17,'스테이지별 몬스터 스텟'!X1874*'(참고)타워 스텟 가치'!$V$17,'스테이지별 몬스터 스텟'!Y1874*'(참고)타워 스텟 가치'!$W$17,'스테이지별 몬스터 스텟'!Z1874*'(참고)타워 스텟 가치'!$X$17,'스테이지별 몬스터 스텟'!AA1874*'(참고)타워 스텟 가치'!$Y$17)</f>
        <v>1185311.8893750082</v>
      </c>
      <c r="AC1874">
        <v>2</v>
      </c>
      <c r="AD1874">
        <f>VLOOKUP($F1874,'(참고)타워 스텟 가치'!$B$12:$L$16,AD$2,0)+(VLOOKUP($F1874,'(참고)타워 스텟 가치'!$B$12:$L$16,AD$2,0)*$E1874)</f>
        <v>1906.0312500000132</v>
      </c>
      <c r="AE1874">
        <f>VLOOKUP($F1874,'(참고)타워 스텟 가치'!$B$12:$L$16,AE$2,0)+(VLOOKUP($F1874,'(참고)타워 스텟 가치'!$B$12:$L$16,AE$2,0)*$E1874)</f>
        <v>2287.2375000000161</v>
      </c>
      <c r="AF1874">
        <f>VLOOKUP($F1874,'(참고)타워 스텟 가치'!$B$12:$L$16,AF$2,0)+(VLOOKUP($F1874,'(참고)타워 스텟 가치'!$B$12:$L$16,AF$2,0)*$E1874)</f>
        <v>753000.00000000524</v>
      </c>
      <c r="AG1874">
        <f>VLOOKUP($F1874,'(참고)타워 스텟 가치'!$B$12:$L$16,AG$2,0)+(VLOOKUP($F1874,'(참고)타워 스텟 가치'!$B$12:$L$16,AG$2,0)*$E1874)</f>
        <v>11436.18750000008</v>
      </c>
      <c r="AH1874">
        <f>VLOOKUP($F1874,'(참고)타워 스텟 가치'!$B$12:$L$16,AH$2,0)+(VLOOKUP($F1874,'(참고)타워 스텟 가치'!$B$12:$L$16,AH$2,0)*$E1874)</f>
        <v>381.20625000000263</v>
      </c>
      <c r="AI1874">
        <f>VLOOKUP($F1874,'(참고)타워 스텟 가치'!$B$12:$L$16,AI$2,0)+(VLOOKUP($F1874,'(참고)타워 스텟 가치'!$B$12:$L$16,AI$2,0)*$E1874)</f>
        <v>45.180000000000312</v>
      </c>
      <c r="AJ1874">
        <f>VLOOKUP($F1874,'(참고)타워 스텟 가치'!$B$12:$L$16,AJ$2,0)+(VLOOKUP($F1874,'(참고)타워 스텟 가치'!$B$12:$L$16,AJ$2,0)*$E1874)</f>
        <v>0</v>
      </c>
      <c r="AK1874">
        <f>VLOOKUP($F1874,'(참고)타워 스텟 가치'!$B$12:$L$16,AK$2,0)+(VLOOKUP($F1874,'(참고)타워 스텟 가치'!$B$12:$L$16,AK$2,0)*$E1874)</f>
        <v>0</v>
      </c>
      <c r="AL1874">
        <f>VLOOKUP($F1874,'(참고)타워 스텟 가치'!$B$12:$L$16,AL$2,0)+(VLOOKUP($F1874,'(참고)타워 스텟 가치'!$B$12:$L$16,AL$2,0)*$E1874)</f>
        <v>301.20000000000209</v>
      </c>
      <c r="AM1874">
        <f>SUM('스테이지별 몬스터 스텟'!AD1874*'(참고)타워 스텟 가치'!$Q$17,'스테이지별 몬스터 스텟'!AE1874*'(참고)타워 스텟 가치'!$R$17,'스테이지별 몬스터 스텟'!AF1874*'(참고)타워 스텟 가치'!$S$17,'스테이지별 몬스터 스텟'!AG1874*'(참고)타워 스텟 가치'!$T$17,'스테이지별 몬스터 스텟'!AH1874*'(참고)타워 스텟 가치'!$U$17,'스테이지별 몬스터 스텟'!AI1874*'(참고)타워 스텟 가치'!$V$17,'스테이지별 몬스터 스텟'!AJ1874*'(참고)타워 스텟 가치'!$W$17,'스테이지별 몬스터 스텟'!AK1874*'(참고)타워 스텟 가치'!$X$17,'스테이지별 몬스터 스텟'!AL1874*'(참고)타워 스텟 가치'!$Y$17)</f>
        <v>1161025.286250008</v>
      </c>
      <c r="AN1874">
        <v>3</v>
      </c>
    </row>
    <row r="1875" spans="3:40" x14ac:dyDescent="0.3">
      <c r="C1875">
        <v>1</v>
      </c>
      <c r="D1875">
        <f t="shared" si="89"/>
        <v>375</v>
      </c>
      <c r="E1875" s="52">
        <f>VLOOKUP(D1875,'스테이지별 난이도 설정'!B:C,2,0)</f>
        <v>150.00000000000105</v>
      </c>
      <c r="F1875" t="str">
        <f t="shared" si="90"/>
        <v>일반</v>
      </c>
      <c r="G1875">
        <f t="shared" si="88"/>
        <v>6</v>
      </c>
      <c r="H1875">
        <f>VLOOKUP($F1875,'(참고)타워 스텟 가치'!$B$2:$L$6,H$2,0)+(VLOOKUP($F1875,'(참고)타워 스텟 가치'!$B$2:$L$6,H$2,0)*$E1875)</f>
        <v>1132.500000000008</v>
      </c>
      <c r="I1875">
        <f>VLOOKUP($F1875,'(참고)타워 스텟 가치'!$B$2:$L$6,I$2,0)+(VLOOKUP($F1875,'(참고)타워 스텟 가치'!$B$2:$L$6,I$2,0)*$E1875)</f>
        <v>226.50000000000159</v>
      </c>
      <c r="J1875">
        <f>VLOOKUP($F1875,'(참고)타워 스텟 가치'!$B$2:$L$6,J$2,0)+(VLOOKUP($F1875,'(참고)타워 스텟 가치'!$B$2:$L$6,J$2,0)*$E1875)</f>
        <v>755000.00000000524</v>
      </c>
      <c r="K1875">
        <f>VLOOKUP($F1875,'(참고)타워 스텟 가치'!$B$2:$L$6,K$2,0)+(VLOOKUP($F1875,'(참고)타워 스텟 가치'!$B$2:$L$6,K$2,0)*$E1875)</f>
        <v>4530.0000000000318</v>
      </c>
      <c r="L1875">
        <f>VLOOKUP($F1875,'(참고)타워 스텟 가치'!$B$2:$L$6,L$2,0)+(VLOOKUP($F1875,'(참고)타워 스텟 가치'!$B$2:$L$6,L$2,0)*$E1875)</f>
        <v>75.500000000000526</v>
      </c>
      <c r="M1875">
        <f>VLOOKUP($F1875,'(참고)타워 스텟 가치'!$B$2:$L$6,M$2,0)+(VLOOKUP($F1875,'(참고)타워 스텟 가치'!$B$2:$L$6,M$2,0)*$E1875)</f>
        <v>45.30000000000031</v>
      </c>
      <c r="N1875">
        <f>VLOOKUP($F1875,'(참고)타워 스텟 가치'!$B$2:$L$6,N$2,0)+(VLOOKUP($F1875,'(참고)타워 스텟 가치'!$B$2:$L$6,N$2,0)*$E1875)</f>
        <v>0</v>
      </c>
      <c r="O1875">
        <f>VLOOKUP($F1875,'(참고)타워 스텟 가치'!$B$2:$L$6,O$2,0)+(VLOOKUP($F1875,'(참고)타워 스텟 가치'!$B$2:$L$6,O$2,0)*$E1875)</f>
        <v>0</v>
      </c>
      <c r="P1875">
        <f>VLOOKUP($F1875,'(참고)타워 스텟 가치'!$B$2:$L$6,P$2,0)+(VLOOKUP($F1875,'(참고)타워 스텟 가치'!$B$2:$L$6,P$2,0)*$E1875)</f>
        <v>105.70000000000073</v>
      </c>
      <c r="Q1875">
        <f>SUM('스테이지별 몬스터 스텟'!H1875*'(참고)타워 스텟 가치'!$Q$17,'스테이지별 몬스터 스텟'!I1875*'(참고)타워 스텟 가치'!$R$17,'스테이지별 몬스터 스텟'!J1875*'(참고)타워 스텟 가치'!$S$17,'스테이지별 몬스터 스텟'!K1875*'(참고)타워 스텟 가치'!$T$17,'스테이지별 몬스터 스텟'!L1875*'(참고)타워 스텟 가치'!$U$17,'스테이지별 몬스터 스텟'!M1875*'(참고)타워 스텟 가치'!$V$17,'스테이지별 몬스터 스텟'!N1875*'(참고)타워 스텟 가치'!$W$17,'스테이지별 몬스터 스텟'!O1875*'(참고)타워 스텟 가치'!$X$17,'스테이지별 몬스터 스텟'!P1875*'(참고)타워 스텟 가치'!$Y$17)</f>
        <v>1144572.4500000079</v>
      </c>
      <c r="R1875">
        <v>1</v>
      </c>
      <c r="S1875">
        <f>VLOOKUP($F1875,'(참고)타워 스텟 가치'!$B$7:$L$11,S$2,0)+(VLOOKUP($F1875,'(참고)타워 스텟 가치'!$B$7:$L$11,S$2,0)*$E1875)</f>
        <v>377.50000000000261</v>
      </c>
      <c r="T1875">
        <f>VLOOKUP($F1875,'(참고)타워 스텟 가치'!$B$7:$L$11,T$2,0)+(VLOOKUP($F1875,'(참고)타워 스텟 가치'!$B$7:$L$11,T$2,0)*$E1875)</f>
        <v>679.50000000000477</v>
      </c>
      <c r="U1875">
        <f>VLOOKUP($F1875,'(참고)타워 스텟 가치'!$B$7:$L$11,U$2,0)+(VLOOKUP($F1875,'(참고)타워 스텟 가치'!$B$7:$L$11,U$2,0)*$E1875)</f>
        <v>755000.00000000524</v>
      </c>
      <c r="V1875">
        <f>VLOOKUP($F1875,'(참고)타워 스텟 가치'!$B$7:$L$11,V$2,0)+(VLOOKUP($F1875,'(참고)타워 스텟 가치'!$B$7:$L$11,V$2,0)*$E1875)</f>
        <v>4530.0000000000318</v>
      </c>
      <c r="W1875">
        <f>VLOOKUP($F1875,'(참고)타워 스텟 가치'!$B$7:$L$11,W$2,0)+(VLOOKUP($F1875,'(참고)타워 스텟 가치'!$B$7:$L$11,W$2,0)*$E1875)</f>
        <v>75.500000000000526</v>
      </c>
      <c r="X1875">
        <f>VLOOKUP($F1875,'(참고)타워 스텟 가치'!$B$7:$L$11,X$2,0)+(VLOOKUP($F1875,'(참고)타워 스텟 가치'!$B$7:$L$11,X$2,0)*$E1875)</f>
        <v>45.30000000000031</v>
      </c>
      <c r="Y1875">
        <f>VLOOKUP($F1875,'(참고)타워 스텟 가치'!$B$7:$L$11,Y$2,0)+(VLOOKUP($F1875,'(참고)타워 스텟 가치'!$B$7:$L$11,Y$2,0)*$E1875)</f>
        <v>0</v>
      </c>
      <c r="Z1875">
        <f>VLOOKUP($F1875,'(참고)타워 스텟 가치'!$B$7:$L$11,Z$2,0)+(VLOOKUP($F1875,'(참고)타워 스텟 가치'!$B$7:$L$11,Z$2,0)*$E1875)</f>
        <v>0</v>
      </c>
      <c r="AA1875">
        <f>VLOOKUP($F1875,'(참고)타워 스텟 가치'!$B$7:$L$11,AA$2,0)+(VLOOKUP($F1875,'(참고)타워 스텟 가치'!$B$7:$L$11,AA$2,0)*$E1875)</f>
        <v>105.70000000000073</v>
      </c>
      <c r="AB1875">
        <f>SUM('스테이지별 몬스터 스텟'!S1875*'(참고)타워 스텟 가치'!$Q$17,'스테이지별 몬스터 스텟'!T1875*'(참고)타워 스텟 가치'!$R$17,'스테이지별 몬스터 스텟'!U1875*'(참고)타워 스텟 가치'!$S$17,'스테이지별 몬스터 스텟'!V1875*'(참고)타워 스텟 가치'!$T$17,'스테이지별 몬스터 스텟'!W1875*'(참고)타워 스텟 가치'!$U$17,'스테이지별 몬스터 스텟'!X1875*'(참고)타워 스텟 가치'!$V$17,'스테이지별 몬스터 스텟'!Y1875*'(참고)타워 스텟 가치'!$W$17,'스테이지별 몬스터 스텟'!Z1875*'(참고)타워 스텟 가치'!$X$17,'스테이지별 몬스터 스텟'!AA1875*'(참고)타워 스텟 가치'!$Y$17)</f>
        <v>1143741.9500000079</v>
      </c>
      <c r="AC1875">
        <v>2</v>
      </c>
      <c r="AD1875">
        <f>VLOOKUP($F1875,'(참고)타워 스텟 가치'!$B$12:$L$16,AD$2,0)+(VLOOKUP($F1875,'(참고)타워 스텟 가치'!$B$12:$L$16,AD$2,0)*$E1875)</f>
        <v>377.50000000000261</v>
      </c>
      <c r="AE1875">
        <f>VLOOKUP($F1875,'(참고)타워 스텟 가치'!$B$12:$L$16,AE$2,0)+(VLOOKUP($F1875,'(참고)타워 스텟 가치'!$B$12:$L$16,AE$2,0)*$E1875)</f>
        <v>453.00000000000318</v>
      </c>
      <c r="AF1875">
        <f>VLOOKUP($F1875,'(참고)타워 스텟 가치'!$B$12:$L$16,AF$2,0)+(VLOOKUP($F1875,'(참고)타워 스텟 가치'!$B$12:$L$16,AF$2,0)*$E1875)</f>
        <v>755000.00000000524</v>
      </c>
      <c r="AG1875">
        <f>VLOOKUP($F1875,'(참고)타워 스텟 가치'!$B$12:$L$16,AG$2,0)+(VLOOKUP($F1875,'(참고)타워 스텟 가치'!$B$12:$L$16,AG$2,0)*$E1875)</f>
        <v>2265.0000000000159</v>
      </c>
      <c r="AH1875">
        <f>VLOOKUP($F1875,'(참고)타워 스텟 가치'!$B$12:$L$16,AH$2,0)+(VLOOKUP($F1875,'(참고)타워 스텟 가치'!$B$12:$L$16,AH$2,0)*$E1875)</f>
        <v>75.500000000000526</v>
      </c>
      <c r="AI1875">
        <f>VLOOKUP($F1875,'(참고)타워 스텟 가치'!$B$12:$L$16,AI$2,0)+(VLOOKUP($F1875,'(참고)타워 스텟 가치'!$B$12:$L$16,AI$2,0)*$E1875)</f>
        <v>45.30000000000031</v>
      </c>
      <c r="AJ1875">
        <f>VLOOKUP($F1875,'(참고)타워 스텟 가치'!$B$12:$L$16,AJ$2,0)+(VLOOKUP($F1875,'(참고)타워 스텟 가치'!$B$12:$L$16,AJ$2,0)*$E1875)</f>
        <v>0</v>
      </c>
      <c r="AK1875">
        <f>VLOOKUP($F1875,'(참고)타워 스텟 가치'!$B$12:$L$16,AK$2,0)+(VLOOKUP($F1875,'(참고)타워 스텟 가치'!$B$12:$L$16,AK$2,0)*$E1875)</f>
        <v>0</v>
      </c>
      <c r="AL1875">
        <f>VLOOKUP($F1875,'(참고)타워 스텟 가치'!$B$12:$L$16,AL$2,0)+(VLOOKUP($F1875,'(참고)타워 스텟 가치'!$B$12:$L$16,AL$2,0)*$E1875)</f>
        <v>211.40000000000146</v>
      </c>
      <c r="AM1875">
        <f>SUM('스테이지별 몬스터 스텟'!AD1875*'(참고)타워 스텟 가치'!$Q$17,'스테이지별 몬스터 스텟'!AE1875*'(참고)타워 스텟 가치'!$R$17,'스테이지별 몬스터 스텟'!AF1875*'(참고)타워 스텟 가치'!$S$17,'스테이지별 몬스터 스텟'!AG1875*'(참고)타워 스텟 가치'!$T$17,'스테이지별 몬스터 스텟'!AH1875*'(참고)타워 스텟 가치'!$U$17,'스테이지별 몬스터 스텟'!AI1875*'(참고)타워 스텟 가치'!$V$17,'스테이지별 몬스터 스텟'!AJ1875*'(참고)타워 스텟 가치'!$W$17,'스테이지별 몬스터 스텟'!AK1875*'(참고)타워 스텟 가치'!$X$17,'스테이지별 몬스터 스텟'!AL1875*'(참고)타워 스텟 가치'!$Y$17)</f>
        <v>1139083.600000008</v>
      </c>
      <c r="AN1875">
        <v>3</v>
      </c>
    </row>
    <row r="1876" spans="3:40" x14ac:dyDescent="0.3">
      <c r="C1876">
        <v>2</v>
      </c>
      <c r="D1876">
        <f t="shared" si="89"/>
        <v>375</v>
      </c>
      <c r="E1876" s="52">
        <f>VLOOKUP(D1876,'스테이지별 난이도 설정'!B:C,2,0)</f>
        <v>150.00000000000105</v>
      </c>
      <c r="F1876" t="str">
        <f t="shared" si="90"/>
        <v>레어</v>
      </c>
      <c r="G1876">
        <f t="shared" si="88"/>
        <v>6</v>
      </c>
      <c r="H1876">
        <f>VLOOKUP($F1876,'(참고)타워 스텟 가치'!$B$2:$L$6,H$2,0)+(VLOOKUP($F1876,'(참고)타워 스텟 가치'!$B$2:$L$6,H$2,0)*$E1876)</f>
        <v>1698.7500000000118</v>
      </c>
      <c r="I1876">
        <f>VLOOKUP($F1876,'(참고)타워 스텟 가치'!$B$2:$L$6,I$2,0)+(VLOOKUP($F1876,'(참고)타워 스텟 가치'!$B$2:$L$6,I$2,0)*$E1876)</f>
        <v>339.75000000000239</v>
      </c>
      <c r="J1876">
        <f>VLOOKUP($F1876,'(참고)타워 스텟 가치'!$B$2:$L$6,J$2,0)+(VLOOKUP($F1876,'(참고)타워 스텟 가치'!$B$2:$L$6,J$2,0)*$E1876)</f>
        <v>755000.00000000524</v>
      </c>
      <c r="K1876">
        <f>VLOOKUP($F1876,'(참고)타워 스텟 가치'!$B$2:$L$6,K$2,0)+(VLOOKUP($F1876,'(참고)타워 스텟 가치'!$B$2:$L$6,K$2,0)*$E1876)</f>
        <v>6795.0000000000473</v>
      </c>
      <c r="L1876">
        <f>VLOOKUP($F1876,'(참고)타워 스텟 가치'!$B$2:$L$6,L$2,0)+(VLOOKUP($F1876,'(참고)타워 스텟 가치'!$B$2:$L$6,L$2,0)*$E1876)</f>
        <v>113.2500000000008</v>
      </c>
      <c r="M1876">
        <f>VLOOKUP($F1876,'(참고)타워 스텟 가치'!$B$2:$L$6,M$2,0)+(VLOOKUP($F1876,'(참고)타워 스텟 가치'!$B$2:$L$6,M$2,0)*$E1876)</f>
        <v>45.30000000000031</v>
      </c>
      <c r="N1876">
        <f>VLOOKUP($F1876,'(참고)타워 스텟 가치'!$B$2:$L$6,N$2,0)+(VLOOKUP($F1876,'(참고)타워 스텟 가치'!$B$2:$L$6,N$2,0)*$E1876)</f>
        <v>0</v>
      </c>
      <c r="O1876">
        <f>VLOOKUP($F1876,'(참고)타워 스텟 가치'!$B$2:$L$6,O$2,0)+(VLOOKUP($F1876,'(참고)타워 스텟 가치'!$B$2:$L$6,O$2,0)*$E1876)</f>
        <v>0</v>
      </c>
      <c r="P1876">
        <f>VLOOKUP($F1876,'(참고)타워 스텟 가치'!$B$2:$L$6,P$2,0)+(VLOOKUP($F1876,'(참고)타워 스텟 가치'!$B$2:$L$6,P$2,0)*$E1876)</f>
        <v>105.70000000000073</v>
      </c>
      <c r="Q1876">
        <f>SUM('스테이지별 몬스터 스텟'!H1876*'(참고)타워 스텟 가치'!$Q$17,'스테이지별 몬스터 스텟'!I1876*'(참고)타워 스텟 가치'!$R$17,'스테이지별 몬스터 스텟'!J1876*'(참고)타워 스텟 가치'!$S$17,'스테이지별 몬스터 스텟'!K1876*'(참고)타워 스텟 가치'!$T$17,'스테이지별 몬스터 스텟'!L1876*'(참고)타워 스텟 가치'!$U$17,'스테이지별 몬스터 스텟'!M1876*'(참고)타워 스텟 가치'!$V$17,'스테이지별 몬스터 스텟'!N1876*'(참고)타워 스텟 가치'!$W$17,'스테이지별 몬스터 스텟'!O1876*'(참고)타워 스텟 가치'!$X$17,'스테이지별 몬스터 스텟'!P1876*'(참고)타워 스텟 가치'!$Y$17)</f>
        <v>1150480.3250000079</v>
      </c>
      <c r="R1876">
        <v>1</v>
      </c>
      <c r="S1876">
        <f>VLOOKUP($F1876,'(참고)타워 스텟 가치'!$B$7:$L$11,S$2,0)+(VLOOKUP($F1876,'(참고)타워 스텟 가치'!$B$7:$L$11,S$2,0)*$E1876)</f>
        <v>566.25000000000398</v>
      </c>
      <c r="T1876">
        <f>VLOOKUP($F1876,'(참고)타워 스텟 가치'!$B$7:$L$11,T$2,0)+(VLOOKUP($F1876,'(참고)타워 스텟 가치'!$B$7:$L$11,T$2,0)*$E1876)</f>
        <v>1019.250000000007</v>
      </c>
      <c r="U1876">
        <f>VLOOKUP($F1876,'(참고)타워 스텟 가치'!$B$7:$L$11,U$2,0)+(VLOOKUP($F1876,'(참고)타워 스텟 가치'!$B$7:$L$11,U$2,0)*$E1876)</f>
        <v>755000.00000000524</v>
      </c>
      <c r="V1876">
        <f>VLOOKUP($F1876,'(참고)타워 스텟 가치'!$B$7:$L$11,V$2,0)+(VLOOKUP($F1876,'(참고)타워 스텟 가치'!$B$7:$L$11,V$2,0)*$E1876)</f>
        <v>6795.0000000000473</v>
      </c>
      <c r="W1876">
        <f>VLOOKUP($F1876,'(참고)타워 스텟 가치'!$B$7:$L$11,W$2,0)+(VLOOKUP($F1876,'(참고)타워 스텟 가치'!$B$7:$L$11,W$2,0)*$E1876)</f>
        <v>113.2500000000008</v>
      </c>
      <c r="X1876">
        <f>VLOOKUP($F1876,'(참고)타워 스텟 가치'!$B$7:$L$11,X$2,0)+(VLOOKUP($F1876,'(참고)타워 스텟 가치'!$B$7:$L$11,X$2,0)*$E1876)</f>
        <v>45.30000000000031</v>
      </c>
      <c r="Y1876">
        <f>VLOOKUP($F1876,'(참고)타워 스텟 가치'!$B$7:$L$11,Y$2,0)+(VLOOKUP($F1876,'(참고)타워 스텟 가치'!$B$7:$L$11,Y$2,0)*$E1876)</f>
        <v>0</v>
      </c>
      <c r="Z1876">
        <f>VLOOKUP($F1876,'(참고)타워 스텟 가치'!$B$7:$L$11,Z$2,0)+(VLOOKUP($F1876,'(참고)타워 스텟 가치'!$B$7:$L$11,Z$2,0)*$E1876)</f>
        <v>0</v>
      </c>
      <c r="AA1876">
        <f>VLOOKUP($F1876,'(참고)타워 스텟 가치'!$B$7:$L$11,AA$2,0)+(VLOOKUP($F1876,'(참고)타워 스텟 가치'!$B$7:$L$11,AA$2,0)*$E1876)</f>
        <v>105.70000000000073</v>
      </c>
      <c r="AB1876">
        <f>SUM('스테이지별 몬스터 스텟'!S1876*'(참고)타워 스텟 가치'!$Q$17,'스테이지별 몬스터 스텟'!T1876*'(참고)타워 스텟 가치'!$R$17,'스테이지별 몬스터 스텟'!U1876*'(참고)타워 스텟 가치'!$S$17,'스테이지별 몬스터 스텟'!V1876*'(참고)타워 스텟 가치'!$T$17,'스테이지별 몬스터 스텟'!W1876*'(참고)타워 스텟 가치'!$U$17,'스테이지별 몬스터 스텟'!X1876*'(참고)타워 스텟 가치'!$V$17,'스테이지별 몬스터 스텟'!Y1876*'(참고)타워 스텟 가치'!$W$17,'스테이지별 몬스터 스텟'!Z1876*'(참고)타워 스텟 가치'!$X$17,'스테이지별 몬스터 스텟'!AA1876*'(참고)타워 스텟 가치'!$Y$17)</f>
        <v>1149234.5750000079</v>
      </c>
      <c r="AC1876">
        <v>2</v>
      </c>
      <c r="AD1876">
        <f>VLOOKUP($F1876,'(참고)타워 스텟 가치'!$B$12:$L$16,AD$2,0)+(VLOOKUP($F1876,'(참고)타워 스텟 가치'!$B$12:$L$16,AD$2,0)*$E1876)</f>
        <v>566.25000000000398</v>
      </c>
      <c r="AE1876">
        <f>VLOOKUP($F1876,'(참고)타워 스텟 가치'!$B$12:$L$16,AE$2,0)+(VLOOKUP($F1876,'(참고)타워 스텟 가치'!$B$12:$L$16,AE$2,0)*$E1876)</f>
        <v>679.50000000000477</v>
      </c>
      <c r="AF1876">
        <f>VLOOKUP($F1876,'(참고)타워 스텟 가치'!$B$12:$L$16,AF$2,0)+(VLOOKUP($F1876,'(참고)타워 스텟 가치'!$B$12:$L$16,AF$2,0)*$E1876)</f>
        <v>755000.00000000524</v>
      </c>
      <c r="AG1876">
        <f>VLOOKUP($F1876,'(참고)타워 스텟 가치'!$B$12:$L$16,AG$2,0)+(VLOOKUP($F1876,'(참고)타워 스텟 가치'!$B$12:$L$16,AG$2,0)*$E1876)</f>
        <v>3397.5000000000236</v>
      </c>
      <c r="AH1876">
        <f>VLOOKUP($F1876,'(참고)타워 스텟 가치'!$B$12:$L$16,AH$2,0)+(VLOOKUP($F1876,'(참고)타워 스텟 가치'!$B$12:$L$16,AH$2,0)*$E1876)</f>
        <v>113.2500000000008</v>
      </c>
      <c r="AI1876">
        <f>VLOOKUP($F1876,'(참고)타워 스텟 가치'!$B$12:$L$16,AI$2,0)+(VLOOKUP($F1876,'(참고)타워 스텟 가치'!$B$12:$L$16,AI$2,0)*$E1876)</f>
        <v>45.30000000000031</v>
      </c>
      <c r="AJ1876">
        <f>VLOOKUP($F1876,'(참고)타워 스텟 가치'!$B$12:$L$16,AJ$2,0)+(VLOOKUP($F1876,'(참고)타워 스텟 가치'!$B$12:$L$16,AJ$2,0)*$E1876)</f>
        <v>0</v>
      </c>
      <c r="AK1876">
        <f>VLOOKUP($F1876,'(참고)타워 스텟 가치'!$B$12:$L$16,AK$2,0)+(VLOOKUP($F1876,'(참고)타워 스텟 가치'!$B$12:$L$16,AK$2,0)*$E1876)</f>
        <v>0</v>
      </c>
      <c r="AL1876">
        <f>VLOOKUP($F1876,'(참고)타워 스텟 가치'!$B$12:$L$16,AL$2,0)+(VLOOKUP($F1876,'(참고)타워 스텟 가치'!$B$12:$L$16,AL$2,0)*$E1876)</f>
        <v>211.40000000000146</v>
      </c>
      <c r="AM1876">
        <f>SUM('스테이지별 몬스터 스텟'!AD1876*'(참고)타워 스텟 가치'!$Q$17,'스테이지별 몬스터 스텟'!AE1876*'(참고)타워 스텟 가치'!$R$17,'스테이지별 몬스터 스텟'!AF1876*'(참고)타워 스텟 가치'!$S$17,'스테이지별 몬스터 스텟'!AG1876*'(참고)타워 스텟 가치'!$T$17,'스테이지별 몬스터 스텟'!AH1876*'(참고)타워 스텟 가치'!$U$17,'스테이지별 몬스터 스텟'!AI1876*'(참고)타워 스텟 가치'!$V$17,'스테이지별 몬스터 스텟'!AJ1876*'(참고)타워 스텟 가치'!$W$17,'스테이지별 몬스터 스텟'!AK1876*'(참고)타워 스텟 가치'!$X$17,'스테이지별 몬스터 스텟'!AL1876*'(참고)타워 스텟 가치'!$Y$17)</f>
        <v>1142141.350000008</v>
      </c>
      <c r="AN1876">
        <v>3</v>
      </c>
    </row>
    <row r="1877" spans="3:40" x14ac:dyDescent="0.3">
      <c r="C1877">
        <v>3</v>
      </c>
      <c r="D1877">
        <f t="shared" si="89"/>
        <v>375</v>
      </c>
      <c r="E1877" s="52">
        <f>VLOOKUP(D1877,'스테이지별 난이도 설정'!B:C,2,0)</f>
        <v>150.00000000000105</v>
      </c>
      <c r="F1877" t="str">
        <f t="shared" si="90"/>
        <v>에픽</v>
      </c>
      <c r="G1877">
        <f t="shared" si="88"/>
        <v>6</v>
      </c>
      <c r="H1877">
        <f>VLOOKUP($F1877,'(참고)타워 스텟 가치'!$B$2:$L$6,H$2,0)+(VLOOKUP($F1877,'(참고)타워 스텟 가치'!$B$2:$L$6,H$2,0)*$E1877)</f>
        <v>2548.1250000000177</v>
      </c>
      <c r="I1877">
        <f>VLOOKUP($F1877,'(참고)타워 스텟 가치'!$B$2:$L$6,I$2,0)+(VLOOKUP($F1877,'(참고)타워 스텟 가치'!$B$2:$L$6,I$2,0)*$E1877)</f>
        <v>509.62500000000352</v>
      </c>
      <c r="J1877">
        <f>VLOOKUP($F1877,'(참고)타워 스텟 가치'!$B$2:$L$6,J$2,0)+(VLOOKUP($F1877,'(참고)타워 스텟 가치'!$B$2:$L$6,J$2,0)*$E1877)</f>
        <v>755000.00000000524</v>
      </c>
      <c r="K1877">
        <f>VLOOKUP($F1877,'(참고)타워 스텟 가치'!$B$2:$L$6,K$2,0)+(VLOOKUP($F1877,'(참고)타워 스텟 가치'!$B$2:$L$6,K$2,0)*$E1877)</f>
        <v>10192.500000000071</v>
      </c>
      <c r="L1877">
        <f>VLOOKUP($F1877,'(참고)타워 스텟 가치'!$B$2:$L$6,L$2,0)+(VLOOKUP($F1877,'(참고)타워 스텟 가치'!$B$2:$L$6,L$2,0)*$E1877)</f>
        <v>169.87500000000119</v>
      </c>
      <c r="M1877">
        <f>VLOOKUP($F1877,'(참고)타워 스텟 가치'!$B$2:$L$6,M$2,0)+(VLOOKUP($F1877,'(참고)타워 스텟 가치'!$B$2:$L$6,M$2,0)*$E1877)</f>
        <v>45.30000000000031</v>
      </c>
      <c r="N1877">
        <f>VLOOKUP($F1877,'(참고)타워 스텟 가치'!$B$2:$L$6,N$2,0)+(VLOOKUP($F1877,'(참고)타워 스텟 가치'!$B$2:$L$6,N$2,0)*$E1877)</f>
        <v>0</v>
      </c>
      <c r="O1877">
        <f>VLOOKUP($F1877,'(참고)타워 스텟 가치'!$B$2:$L$6,O$2,0)+(VLOOKUP($F1877,'(참고)타워 스텟 가치'!$B$2:$L$6,O$2,0)*$E1877)</f>
        <v>0</v>
      </c>
      <c r="P1877">
        <f>VLOOKUP($F1877,'(참고)타워 스텟 가치'!$B$2:$L$6,P$2,0)+(VLOOKUP($F1877,'(참고)타워 스텟 가치'!$B$2:$L$6,P$2,0)*$E1877)</f>
        <v>105.70000000000073</v>
      </c>
      <c r="Q1877">
        <f>SUM('스테이지별 몬스터 스텟'!H1877*'(참고)타워 스텟 가치'!$Q$17,'스테이지별 몬스터 스텟'!I1877*'(참고)타워 스텟 가치'!$R$17,'스테이지별 몬스터 스텟'!J1877*'(참고)타워 스텟 가치'!$S$17,'스테이지별 몬스터 스텟'!K1877*'(참고)타워 스텟 가치'!$T$17,'스테이지별 몬스터 스텟'!L1877*'(참고)타워 스텟 가치'!$U$17,'스테이지별 몬스터 스텟'!M1877*'(참고)타워 스텟 가치'!$V$17,'스테이지별 몬스터 스텟'!N1877*'(참고)타워 스텟 가치'!$W$17,'스테이지별 몬스터 스텟'!O1877*'(참고)타워 스텟 가치'!$X$17,'스테이지별 몬스터 스텟'!P1877*'(참고)타워 스텟 가치'!$Y$17)</f>
        <v>1159342.1375000081</v>
      </c>
      <c r="R1877">
        <v>1</v>
      </c>
      <c r="S1877">
        <f>VLOOKUP($F1877,'(참고)타워 스텟 가치'!$B$7:$L$11,S$2,0)+(VLOOKUP($F1877,'(참고)타워 스텟 가치'!$B$7:$L$11,S$2,0)*$E1877)</f>
        <v>849.37500000000591</v>
      </c>
      <c r="T1877">
        <f>VLOOKUP($F1877,'(참고)타워 스텟 가치'!$B$7:$L$11,T$2,0)+(VLOOKUP($F1877,'(참고)타워 스텟 가치'!$B$7:$L$11,T$2,0)*$E1877)</f>
        <v>1528.8750000000107</v>
      </c>
      <c r="U1877">
        <f>VLOOKUP($F1877,'(참고)타워 스텟 가치'!$B$7:$L$11,U$2,0)+(VLOOKUP($F1877,'(참고)타워 스텟 가치'!$B$7:$L$11,U$2,0)*$E1877)</f>
        <v>755000.00000000524</v>
      </c>
      <c r="V1877">
        <f>VLOOKUP($F1877,'(참고)타워 스텟 가치'!$B$7:$L$11,V$2,0)+(VLOOKUP($F1877,'(참고)타워 스텟 가치'!$B$7:$L$11,V$2,0)*$E1877)</f>
        <v>10192.500000000071</v>
      </c>
      <c r="W1877">
        <f>VLOOKUP($F1877,'(참고)타워 스텟 가치'!$B$7:$L$11,W$2,0)+(VLOOKUP($F1877,'(참고)타워 스텟 가치'!$B$7:$L$11,W$2,0)*$E1877)</f>
        <v>169.87500000000119</v>
      </c>
      <c r="X1877">
        <f>VLOOKUP($F1877,'(참고)타워 스텟 가치'!$B$7:$L$11,X$2,0)+(VLOOKUP($F1877,'(참고)타워 스텟 가치'!$B$7:$L$11,X$2,0)*$E1877)</f>
        <v>45.30000000000031</v>
      </c>
      <c r="Y1877">
        <f>VLOOKUP($F1877,'(참고)타워 스텟 가치'!$B$7:$L$11,Y$2,0)+(VLOOKUP($F1877,'(참고)타워 스텟 가치'!$B$7:$L$11,Y$2,0)*$E1877)</f>
        <v>0</v>
      </c>
      <c r="Z1877">
        <f>VLOOKUP($F1877,'(참고)타워 스텟 가치'!$B$7:$L$11,Z$2,0)+(VLOOKUP($F1877,'(참고)타워 스텟 가치'!$B$7:$L$11,Z$2,0)*$E1877)</f>
        <v>0</v>
      </c>
      <c r="AA1877">
        <f>VLOOKUP($F1877,'(참고)타워 스텟 가치'!$B$7:$L$11,AA$2,0)+(VLOOKUP($F1877,'(참고)타워 스텟 가치'!$B$7:$L$11,AA$2,0)*$E1877)</f>
        <v>105.70000000000073</v>
      </c>
      <c r="AB1877">
        <f>SUM('스테이지별 몬스터 스텟'!S1877*'(참고)타워 스텟 가치'!$Q$17,'스테이지별 몬스터 스텟'!T1877*'(참고)타워 스텟 가치'!$R$17,'스테이지별 몬스터 스텟'!U1877*'(참고)타워 스텟 가치'!$S$17,'스테이지별 몬스터 스텟'!V1877*'(참고)타워 스텟 가치'!$T$17,'스테이지별 몬스터 스텟'!W1877*'(참고)타워 스텟 가치'!$U$17,'스테이지별 몬스터 스텟'!X1877*'(참고)타워 스텟 가치'!$V$17,'스테이지별 몬스터 스텟'!Y1877*'(참고)타워 스텟 가치'!$W$17,'스테이지별 몬스터 스텟'!Z1877*'(참고)타워 스텟 가치'!$X$17,'스테이지별 몬스터 스텟'!AA1877*'(참고)타워 스텟 가치'!$Y$17)</f>
        <v>1157473.5125000081</v>
      </c>
      <c r="AC1877">
        <v>2</v>
      </c>
      <c r="AD1877">
        <f>VLOOKUP($F1877,'(참고)타워 스텟 가치'!$B$12:$L$16,AD$2,0)+(VLOOKUP($F1877,'(참고)타워 스텟 가치'!$B$12:$L$16,AD$2,0)*$E1877)</f>
        <v>849.37500000000591</v>
      </c>
      <c r="AE1877">
        <f>VLOOKUP($F1877,'(참고)타워 스텟 가치'!$B$12:$L$16,AE$2,0)+(VLOOKUP($F1877,'(참고)타워 스텟 가치'!$B$12:$L$16,AE$2,0)*$E1877)</f>
        <v>1019.250000000007</v>
      </c>
      <c r="AF1877">
        <f>VLOOKUP($F1877,'(참고)타워 스텟 가치'!$B$12:$L$16,AF$2,0)+(VLOOKUP($F1877,'(참고)타워 스텟 가치'!$B$12:$L$16,AF$2,0)*$E1877)</f>
        <v>755000.00000000524</v>
      </c>
      <c r="AG1877">
        <f>VLOOKUP($F1877,'(참고)타워 스텟 가치'!$B$12:$L$16,AG$2,0)+(VLOOKUP($F1877,'(참고)타워 스텟 가치'!$B$12:$L$16,AG$2,0)*$E1877)</f>
        <v>5096.2500000000355</v>
      </c>
      <c r="AH1877">
        <f>VLOOKUP($F1877,'(참고)타워 스텟 가치'!$B$12:$L$16,AH$2,0)+(VLOOKUP($F1877,'(참고)타워 스텟 가치'!$B$12:$L$16,AH$2,0)*$E1877)</f>
        <v>169.87500000000119</v>
      </c>
      <c r="AI1877">
        <f>VLOOKUP($F1877,'(참고)타워 스텟 가치'!$B$12:$L$16,AI$2,0)+(VLOOKUP($F1877,'(참고)타워 스텟 가치'!$B$12:$L$16,AI$2,0)*$E1877)</f>
        <v>45.30000000000031</v>
      </c>
      <c r="AJ1877">
        <f>VLOOKUP($F1877,'(참고)타워 스텟 가치'!$B$12:$L$16,AJ$2,0)+(VLOOKUP($F1877,'(참고)타워 스텟 가치'!$B$12:$L$16,AJ$2,0)*$E1877)</f>
        <v>0</v>
      </c>
      <c r="AK1877">
        <f>VLOOKUP($F1877,'(참고)타워 스텟 가치'!$B$12:$L$16,AK$2,0)+(VLOOKUP($F1877,'(참고)타워 스텟 가치'!$B$12:$L$16,AK$2,0)*$E1877)</f>
        <v>0</v>
      </c>
      <c r="AL1877">
        <f>VLOOKUP($F1877,'(참고)타워 스텟 가치'!$B$12:$L$16,AL$2,0)+(VLOOKUP($F1877,'(참고)타워 스텟 가치'!$B$12:$L$16,AL$2,0)*$E1877)</f>
        <v>211.40000000000146</v>
      </c>
      <c r="AM1877">
        <f>SUM('스테이지별 몬스터 스텟'!AD1877*'(참고)타워 스텟 가치'!$Q$17,'스테이지별 몬스터 스텟'!AE1877*'(참고)타워 스텟 가치'!$R$17,'스테이지별 몬스터 스텟'!AF1877*'(참고)타워 스텟 가치'!$S$17,'스테이지별 몬스터 스텟'!AG1877*'(참고)타워 스텟 가치'!$T$17,'스테이지별 몬스터 스텟'!AH1877*'(참고)타워 스텟 가치'!$U$17,'스테이지별 몬스터 스텟'!AI1877*'(참고)타워 스텟 가치'!$V$17,'스테이지별 몬스터 스텟'!AJ1877*'(참고)타워 스텟 가치'!$W$17,'스테이지별 몬스터 스텟'!AK1877*'(참고)타워 스텟 가치'!$X$17,'스테이지별 몬스터 스텟'!AL1877*'(참고)타워 스텟 가치'!$Y$17)</f>
        <v>1146727.975000008</v>
      </c>
      <c r="AN1877">
        <v>3</v>
      </c>
    </row>
    <row r="1878" spans="3:40" x14ac:dyDescent="0.3">
      <c r="C1878">
        <v>4</v>
      </c>
      <c r="D1878">
        <f t="shared" si="89"/>
        <v>375</v>
      </c>
      <c r="E1878" s="52">
        <f>VLOOKUP(D1878,'스테이지별 난이도 설정'!B:C,2,0)</f>
        <v>150.00000000000105</v>
      </c>
      <c r="F1878" t="str">
        <f t="shared" si="90"/>
        <v>유니크</v>
      </c>
      <c r="G1878">
        <f t="shared" si="88"/>
        <v>6</v>
      </c>
      <c r="H1878">
        <f>VLOOKUP($F1878,'(참고)타워 스텟 가치'!$B$2:$L$6,H$2,0)+(VLOOKUP($F1878,'(참고)타워 스텟 가치'!$B$2:$L$6,H$2,0)*$E1878)</f>
        <v>3822.1875000000268</v>
      </c>
      <c r="I1878">
        <f>VLOOKUP($F1878,'(참고)타워 스텟 가치'!$B$2:$L$6,I$2,0)+(VLOOKUP($F1878,'(참고)타워 스텟 가치'!$B$2:$L$6,I$2,0)*$E1878)</f>
        <v>764.43750000000534</v>
      </c>
      <c r="J1878">
        <f>VLOOKUP($F1878,'(참고)타워 스텟 가치'!$B$2:$L$6,J$2,0)+(VLOOKUP($F1878,'(참고)타워 스텟 가치'!$B$2:$L$6,J$2,0)*$E1878)</f>
        <v>755000.00000000524</v>
      </c>
      <c r="K1878">
        <f>VLOOKUP($F1878,'(참고)타워 스텟 가치'!$B$2:$L$6,K$2,0)+(VLOOKUP($F1878,'(참고)타워 스텟 가치'!$B$2:$L$6,K$2,0)*$E1878)</f>
        <v>15288.750000000107</v>
      </c>
      <c r="L1878">
        <f>VLOOKUP($F1878,'(참고)타워 스텟 가치'!$B$2:$L$6,L$2,0)+(VLOOKUP($F1878,'(참고)타워 스텟 가치'!$B$2:$L$6,L$2,0)*$E1878)</f>
        <v>254.81250000000176</v>
      </c>
      <c r="M1878">
        <f>VLOOKUP($F1878,'(참고)타워 스텟 가치'!$B$2:$L$6,M$2,0)+(VLOOKUP($F1878,'(참고)타워 스텟 가치'!$B$2:$L$6,M$2,0)*$E1878)</f>
        <v>45.30000000000031</v>
      </c>
      <c r="N1878">
        <f>VLOOKUP($F1878,'(참고)타워 스텟 가치'!$B$2:$L$6,N$2,0)+(VLOOKUP($F1878,'(참고)타워 스텟 가치'!$B$2:$L$6,N$2,0)*$E1878)</f>
        <v>0</v>
      </c>
      <c r="O1878">
        <f>VLOOKUP($F1878,'(참고)타워 스텟 가치'!$B$2:$L$6,O$2,0)+(VLOOKUP($F1878,'(참고)타워 스텟 가치'!$B$2:$L$6,O$2,0)*$E1878)</f>
        <v>0</v>
      </c>
      <c r="P1878">
        <f>VLOOKUP($F1878,'(참고)타워 스텟 가치'!$B$2:$L$6,P$2,0)+(VLOOKUP($F1878,'(참고)타워 스텟 가치'!$B$2:$L$6,P$2,0)*$E1878)</f>
        <v>151.00000000000105</v>
      </c>
      <c r="Q1878">
        <f>SUM('스테이지별 몬스터 스텟'!H1878*'(참고)타워 스텟 가치'!$Q$17,'스테이지별 몬스터 스텟'!I1878*'(참고)타워 스텟 가치'!$R$17,'스테이지별 몬스터 스텟'!J1878*'(참고)타워 스텟 가치'!$S$17,'스테이지별 몬스터 스텟'!K1878*'(참고)타워 스텟 가치'!$T$17,'스테이지별 몬스터 스텟'!L1878*'(참고)타워 스텟 가치'!$U$17,'스테이지별 몬스터 스텟'!M1878*'(참고)타워 스텟 가치'!$V$17,'스테이지별 몬스터 스텟'!N1878*'(참고)타워 스텟 가치'!$W$17,'스테이지별 몬스터 스텟'!O1878*'(참고)타워 스텟 가치'!$X$17,'스테이지별 몬스터 스텟'!P1878*'(참고)타워 스텟 가치'!$Y$17)</f>
        <v>1172725.4562500082</v>
      </c>
      <c r="R1878">
        <v>1</v>
      </c>
      <c r="S1878">
        <f>VLOOKUP($F1878,'(참고)타워 스텟 가치'!$B$7:$L$11,S$2,0)+(VLOOKUP($F1878,'(참고)타워 스텟 가치'!$B$7:$L$11,S$2,0)*$E1878)</f>
        <v>1274.0625000000089</v>
      </c>
      <c r="T1878">
        <f>VLOOKUP($F1878,'(참고)타워 스텟 가치'!$B$7:$L$11,T$2,0)+(VLOOKUP($F1878,'(참고)타워 스텟 가치'!$B$7:$L$11,T$2,0)*$E1878)</f>
        <v>2293.3125000000159</v>
      </c>
      <c r="U1878">
        <f>VLOOKUP($F1878,'(참고)타워 스텟 가치'!$B$7:$L$11,U$2,0)+(VLOOKUP($F1878,'(참고)타워 스텟 가치'!$B$7:$L$11,U$2,0)*$E1878)</f>
        <v>755000.00000000524</v>
      </c>
      <c r="V1878">
        <f>VLOOKUP($F1878,'(참고)타워 스텟 가치'!$B$7:$L$11,V$2,0)+(VLOOKUP($F1878,'(참고)타워 스텟 가치'!$B$7:$L$11,V$2,0)*$E1878)</f>
        <v>15288.750000000107</v>
      </c>
      <c r="W1878">
        <f>VLOOKUP($F1878,'(참고)타워 스텟 가치'!$B$7:$L$11,W$2,0)+(VLOOKUP($F1878,'(참고)타워 스텟 가치'!$B$7:$L$11,W$2,0)*$E1878)</f>
        <v>254.81250000000176</v>
      </c>
      <c r="X1878">
        <f>VLOOKUP($F1878,'(참고)타워 스텟 가치'!$B$7:$L$11,X$2,0)+(VLOOKUP($F1878,'(참고)타워 스텟 가치'!$B$7:$L$11,X$2,0)*$E1878)</f>
        <v>45.30000000000031</v>
      </c>
      <c r="Y1878">
        <f>VLOOKUP($F1878,'(참고)타워 스텟 가치'!$B$7:$L$11,Y$2,0)+(VLOOKUP($F1878,'(참고)타워 스텟 가치'!$B$7:$L$11,Y$2,0)*$E1878)</f>
        <v>0</v>
      </c>
      <c r="Z1878">
        <f>VLOOKUP($F1878,'(참고)타워 스텟 가치'!$B$7:$L$11,Z$2,0)+(VLOOKUP($F1878,'(참고)타워 스텟 가치'!$B$7:$L$11,Z$2,0)*$E1878)</f>
        <v>0</v>
      </c>
      <c r="AA1878">
        <f>VLOOKUP($F1878,'(참고)타워 스텟 가치'!$B$7:$L$11,AA$2,0)+(VLOOKUP($F1878,'(참고)타워 스텟 가치'!$B$7:$L$11,AA$2,0)*$E1878)</f>
        <v>151.00000000000105</v>
      </c>
      <c r="AB1878">
        <f>SUM('스테이지별 몬스터 스텟'!S1878*'(참고)타워 스텟 가치'!$Q$17,'스테이지별 몬스터 스텟'!T1878*'(참고)타워 스텟 가치'!$R$17,'스테이지별 몬스터 스텟'!U1878*'(참고)타워 스텟 가치'!$S$17,'스테이지별 몬스터 스텟'!V1878*'(참고)타워 스텟 가치'!$T$17,'스테이지별 몬스터 스텟'!W1878*'(참고)타워 스텟 가치'!$U$17,'스테이지별 몬스터 스텟'!X1878*'(참고)타워 스텟 가치'!$V$17,'스테이지별 몬스터 스텟'!Y1878*'(참고)타워 스텟 가치'!$W$17,'스테이지별 몬스터 스텟'!Z1878*'(참고)타워 스텟 가치'!$X$17,'스테이지별 몬스터 스텟'!AA1878*'(참고)타워 스텟 가치'!$Y$17)</f>
        <v>1169922.5187500082</v>
      </c>
      <c r="AC1878">
        <v>2</v>
      </c>
      <c r="AD1878">
        <f>VLOOKUP($F1878,'(참고)타워 스텟 가치'!$B$12:$L$16,AD$2,0)+(VLOOKUP($F1878,'(참고)타워 스텟 가치'!$B$12:$L$16,AD$2,0)*$E1878)</f>
        <v>1274.0625000000089</v>
      </c>
      <c r="AE1878">
        <f>VLOOKUP($F1878,'(참고)타워 스텟 가치'!$B$12:$L$16,AE$2,0)+(VLOOKUP($F1878,'(참고)타워 스텟 가치'!$B$12:$L$16,AE$2,0)*$E1878)</f>
        <v>1528.8750000000107</v>
      </c>
      <c r="AF1878">
        <f>VLOOKUP($F1878,'(참고)타워 스텟 가치'!$B$12:$L$16,AF$2,0)+(VLOOKUP($F1878,'(참고)타워 스텟 가치'!$B$12:$L$16,AF$2,0)*$E1878)</f>
        <v>755000.00000000524</v>
      </c>
      <c r="AG1878">
        <f>VLOOKUP($F1878,'(참고)타워 스텟 가치'!$B$12:$L$16,AG$2,0)+(VLOOKUP($F1878,'(참고)타워 스텟 가치'!$B$12:$L$16,AG$2,0)*$E1878)</f>
        <v>7644.3750000000537</v>
      </c>
      <c r="AH1878">
        <f>VLOOKUP($F1878,'(참고)타워 스텟 가치'!$B$12:$L$16,AH$2,0)+(VLOOKUP($F1878,'(참고)타워 스텟 가치'!$B$12:$L$16,AH$2,0)*$E1878)</f>
        <v>254.81250000000176</v>
      </c>
      <c r="AI1878">
        <f>VLOOKUP($F1878,'(참고)타워 스텟 가치'!$B$12:$L$16,AI$2,0)+(VLOOKUP($F1878,'(참고)타워 스텟 가치'!$B$12:$L$16,AI$2,0)*$E1878)</f>
        <v>45.30000000000031</v>
      </c>
      <c r="AJ1878">
        <f>VLOOKUP($F1878,'(참고)타워 스텟 가치'!$B$12:$L$16,AJ$2,0)+(VLOOKUP($F1878,'(참고)타워 스텟 가치'!$B$12:$L$16,AJ$2,0)*$E1878)</f>
        <v>0</v>
      </c>
      <c r="AK1878">
        <f>VLOOKUP($F1878,'(참고)타워 스텟 가치'!$B$12:$L$16,AK$2,0)+(VLOOKUP($F1878,'(참고)타워 스텟 가치'!$B$12:$L$16,AK$2,0)*$E1878)</f>
        <v>0</v>
      </c>
      <c r="AL1878">
        <f>VLOOKUP($F1878,'(참고)타워 스텟 가치'!$B$12:$L$16,AL$2,0)+(VLOOKUP($F1878,'(참고)타워 스텟 가치'!$B$12:$L$16,AL$2,0)*$E1878)</f>
        <v>302.0000000000021</v>
      </c>
      <c r="AM1878">
        <f>SUM('스테이지별 몬스터 스텟'!AD1878*'(참고)타워 스텟 가치'!$Q$17,'스테이지별 몬스터 스텟'!AE1878*'(참고)타워 스텟 가치'!$R$17,'스테이지별 몬스터 스텟'!AF1878*'(참고)타워 스텟 가치'!$S$17,'스테이지별 몬스터 스텟'!AG1878*'(참고)타워 스텟 가치'!$T$17,'스테이지별 몬스터 스텟'!AH1878*'(참고)타워 스텟 가치'!$U$17,'스테이지별 몬스터 스텟'!AI1878*'(참고)타워 스텟 가치'!$V$17,'스테이지별 몬스터 스텟'!AJ1878*'(참고)타워 스텟 가치'!$W$17,'스테이지별 몬스터 스텟'!AK1878*'(참고)타워 스텟 가치'!$X$17,'스테이지별 몬스터 스텟'!AL1878*'(참고)타워 스텟 가치'!$Y$17)</f>
        <v>1153789.112500008</v>
      </c>
      <c r="AN1878">
        <v>3</v>
      </c>
    </row>
    <row r="1879" spans="3:40" x14ac:dyDescent="0.3">
      <c r="C1879">
        <v>5</v>
      </c>
      <c r="D1879">
        <f t="shared" si="89"/>
        <v>375</v>
      </c>
      <c r="E1879" s="52">
        <f>VLOOKUP(D1879,'스테이지별 난이도 설정'!B:C,2,0)</f>
        <v>150.00000000000105</v>
      </c>
      <c r="F1879" t="str">
        <f t="shared" si="90"/>
        <v>스페셜</v>
      </c>
      <c r="G1879">
        <f t="shared" si="88"/>
        <v>6</v>
      </c>
      <c r="H1879">
        <f>VLOOKUP($F1879,'(참고)타워 스텟 가치'!$B$2:$L$6,H$2,0)+(VLOOKUP($F1879,'(참고)타워 스텟 가치'!$B$2:$L$6,H$2,0)*$E1879)</f>
        <v>5733.28125000004</v>
      </c>
      <c r="I1879">
        <f>VLOOKUP($F1879,'(참고)타워 스텟 가치'!$B$2:$L$6,I$2,0)+(VLOOKUP($F1879,'(참고)타워 스텟 가치'!$B$2:$L$6,I$2,0)*$E1879)</f>
        <v>1146.656250000008</v>
      </c>
      <c r="J1879">
        <f>VLOOKUP($F1879,'(참고)타워 스텟 가치'!$B$2:$L$6,J$2,0)+(VLOOKUP($F1879,'(참고)타워 스텟 가치'!$B$2:$L$6,J$2,0)*$E1879)</f>
        <v>755000.00000000524</v>
      </c>
      <c r="K1879">
        <f>VLOOKUP($F1879,'(참고)타워 스텟 가치'!$B$2:$L$6,K$2,0)+(VLOOKUP($F1879,'(참고)타워 스텟 가치'!$B$2:$L$6,K$2,0)*$E1879)</f>
        <v>22933.12500000016</v>
      </c>
      <c r="L1879">
        <f>VLOOKUP($F1879,'(참고)타워 스텟 가치'!$B$2:$L$6,L$2,0)+(VLOOKUP($F1879,'(참고)타워 스텟 가치'!$B$2:$L$6,L$2,0)*$E1879)</f>
        <v>382.21875000000267</v>
      </c>
      <c r="M1879">
        <f>VLOOKUP($F1879,'(참고)타워 스텟 가치'!$B$2:$L$6,M$2,0)+(VLOOKUP($F1879,'(참고)타워 스텟 가치'!$B$2:$L$6,M$2,0)*$E1879)</f>
        <v>45.30000000000031</v>
      </c>
      <c r="N1879">
        <f>VLOOKUP($F1879,'(참고)타워 스텟 가치'!$B$2:$L$6,N$2,0)+(VLOOKUP($F1879,'(참고)타워 스텟 가치'!$B$2:$L$6,N$2,0)*$E1879)</f>
        <v>0</v>
      </c>
      <c r="O1879">
        <f>VLOOKUP($F1879,'(참고)타워 스텟 가치'!$B$2:$L$6,O$2,0)+(VLOOKUP($F1879,'(참고)타워 스텟 가치'!$B$2:$L$6,O$2,0)*$E1879)</f>
        <v>0</v>
      </c>
      <c r="P1879">
        <f>VLOOKUP($F1879,'(참고)타워 스텟 가치'!$B$2:$L$6,P$2,0)+(VLOOKUP($F1879,'(참고)타워 스텟 가치'!$B$2:$L$6,P$2,0)*$E1879)</f>
        <v>151.00000000000105</v>
      </c>
      <c r="Q1879">
        <f>SUM('스테이지별 몬스터 스텟'!H1879*'(참고)타워 스텟 가치'!$Q$17,'스테이지별 몬스터 스텟'!I1879*'(참고)타워 스텟 가치'!$R$17,'스테이지별 몬스터 스텟'!J1879*'(참고)타워 스텟 가치'!$S$17,'스테이지별 몬스터 스텟'!K1879*'(참고)타워 스텟 가치'!$T$17,'스테이지별 몬스터 스텟'!L1879*'(참고)타워 스텟 가치'!$U$17,'스테이지별 몬스터 스텟'!M1879*'(참고)타워 스텟 가치'!$V$17,'스테이지별 몬스터 스텟'!N1879*'(참고)타워 스텟 가치'!$W$17,'스테이지별 몬스터 스텟'!O1879*'(참고)타워 스텟 가치'!$X$17,'스테이지별 몬스터 스텟'!P1879*'(참고)타워 스텟 가치'!$Y$17)</f>
        <v>1192664.5343750082</v>
      </c>
      <c r="R1879">
        <v>1</v>
      </c>
      <c r="S1879">
        <f>VLOOKUP($F1879,'(참고)타워 스텟 가치'!$B$7:$L$11,S$2,0)+(VLOOKUP($F1879,'(참고)타워 스텟 가치'!$B$7:$L$11,S$2,0)*$E1879)</f>
        <v>1911.0937500000134</v>
      </c>
      <c r="T1879">
        <f>VLOOKUP($F1879,'(참고)타워 스텟 가치'!$B$7:$L$11,T$2,0)+(VLOOKUP($F1879,'(참고)타워 스텟 가치'!$B$7:$L$11,T$2,0)*$E1879)</f>
        <v>3439.9687500000241</v>
      </c>
      <c r="U1879">
        <f>VLOOKUP($F1879,'(참고)타워 스텟 가치'!$B$7:$L$11,U$2,0)+(VLOOKUP($F1879,'(참고)타워 스텟 가치'!$B$7:$L$11,U$2,0)*$E1879)</f>
        <v>755000.00000000524</v>
      </c>
      <c r="V1879">
        <f>VLOOKUP($F1879,'(참고)타워 스텟 가치'!$B$7:$L$11,V$2,0)+(VLOOKUP($F1879,'(참고)타워 스텟 가치'!$B$7:$L$11,V$2,0)*$E1879)</f>
        <v>22933.12500000016</v>
      </c>
      <c r="W1879">
        <f>VLOOKUP($F1879,'(참고)타워 스텟 가치'!$B$7:$L$11,W$2,0)+(VLOOKUP($F1879,'(참고)타워 스텟 가치'!$B$7:$L$11,W$2,0)*$E1879)</f>
        <v>382.21875000000267</v>
      </c>
      <c r="X1879">
        <f>VLOOKUP($F1879,'(참고)타워 스텟 가치'!$B$7:$L$11,X$2,0)+(VLOOKUP($F1879,'(참고)타워 스텟 가치'!$B$7:$L$11,X$2,0)*$E1879)</f>
        <v>45.30000000000031</v>
      </c>
      <c r="Y1879">
        <f>VLOOKUP($F1879,'(참고)타워 스텟 가치'!$B$7:$L$11,Y$2,0)+(VLOOKUP($F1879,'(참고)타워 스텟 가치'!$B$7:$L$11,Y$2,0)*$E1879)</f>
        <v>0</v>
      </c>
      <c r="Z1879">
        <f>VLOOKUP($F1879,'(참고)타워 스텟 가치'!$B$7:$L$11,Z$2,0)+(VLOOKUP($F1879,'(참고)타워 스텟 가치'!$B$7:$L$11,Z$2,0)*$E1879)</f>
        <v>0</v>
      </c>
      <c r="AA1879">
        <f>VLOOKUP($F1879,'(참고)타워 스텟 가치'!$B$7:$L$11,AA$2,0)+(VLOOKUP($F1879,'(참고)타워 스텟 가치'!$B$7:$L$11,AA$2,0)*$E1879)</f>
        <v>151.00000000000105</v>
      </c>
      <c r="AB1879">
        <f>SUM('스테이지별 몬스터 스텟'!S1879*'(참고)타워 스텟 가치'!$Q$17,'스테이지별 몬스터 스텟'!T1879*'(참고)타워 스텟 가치'!$R$17,'스테이지별 몬스터 스텟'!U1879*'(참고)타워 스텟 가치'!$S$17,'스테이지별 몬스터 스텟'!V1879*'(참고)타워 스텟 가치'!$T$17,'스테이지별 몬스터 스텟'!W1879*'(참고)타워 스텟 가치'!$U$17,'스테이지별 몬스터 스텟'!X1879*'(참고)타워 스텟 가치'!$V$17,'스테이지별 몬스터 스텟'!Y1879*'(참고)타워 스텟 가치'!$W$17,'스테이지별 몬스터 스텟'!Z1879*'(참고)타워 스텟 가치'!$X$17,'스테이지별 몬스터 스텟'!AA1879*'(참고)타워 스텟 가치'!$Y$17)</f>
        <v>1188460.1281250082</v>
      </c>
      <c r="AC1879">
        <v>2</v>
      </c>
      <c r="AD1879">
        <f>VLOOKUP($F1879,'(참고)타워 스텟 가치'!$B$12:$L$16,AD$2,0)+(VLOOKUP($F1879,'(참고)타워 스텟 가치'!$B$12:$L$16,AD$2,0)*$E1879)</f>
        <v>1911.0937500000134</v>
      </c>
      <c r="AE1879">
        <f>VLOOKUP($F1879,'(참고)타워 스텟 가치'!$B$12:$L$16,AE$2,0)+(VLOOKUP($F1879,'(참고)타워 스텟 가치'!$B$12:$L$16,AE$2,0)*$E1879)</f>
        <v>2293.3125000000159</v>
      </c>
      <c r="AF1879">
        <f>VLOOKUP($F1879,'(참고)타워 스텟 가치'!$B$12:$L$16,AF$2,0)+(VLOOKUP($F1879,'(참고)타워 스텟 가치'!$B$12:$L$16,AF$2,0)*$E1879)</f>
        <v>755000.00000000524</v>
      </c>
      <c r="AG1879">
        <f>VLOOKUP($F1879,'(참고)타워 스텟 가치'!$B$12:$L$16,AG$2,0)+(VLOOKUP($F1879,'(참고)타워 스텟 가치'!$B$12:$L$16,AG$2,0)*$E1879)</f>
        <v>11466.56250000008</v>
      </c>
      <c r="AH1879">
        <f>VLOOKUP($F1879,'(참고)타워 스텟 가치'!$B$12:$L$16,AH$2,0)+(VLOOKUP($F1879,'(참고)타워 스텟 가치'!$B$12:$L$16,AH$2,0)*$E1879)</f>
        <v>382.21875000000267</v>
      </c>
      <c r="AI1879">
        <f>VLOOKUP($F1879,'(참고)타워 스텟 가치'!$B$12:$L$16,AI$2,0)+(VLOOKUP($F1879,'(참고)타워 스텟 가치'!$B$12:$L$16,AI$2,0)*$E1879)</f>
        <v>45.30000000000031</v>
      </c>
      <c r="AJ1879">
        <f>VLOOKUP($F1879,'(참고)타워 스텟 가치'!$B$12:$L$16,AJ$2,0)+(VLOOKUP($F1879,'(참고)타워 스텟 가치'!$B$12:$L$16,AJ$2,0)*$E1879)</f>
        <v>0</v>
      </c>
      <c r="AK1879">
        <f>VLOOKUP($F1879,'(참고)타워 스텟 가치'!$B$12:$L$16,AK$2,0)+(VLOOKUP($F1879,'(참고)타워 스텟 가치'!$B$12:$L$16,AK$2,0)*$E1879)</f>
        <v>0</v>
      </c>
      <c r="AL1879">
        <f>VLOOKUP($F1879,'(참고)타워 스텟 가치'!$B$12:$L$16,AL$2,0)+(VLOOKUP($F1879,'(참고)타워 스텟 가치'!$B$12:$L$16,AL$2,0)*$E1879)</f>
        <v>302.0000000000021</v>
      </c>
      <c r="AM1879">
        <f>SUM('스테이지별 몬스터 스텟'!AD1879*'(참고)타워 스텟 가치'!$Q$17,'스테이지별 몬스터 스텟'!AE1879*'(참고)타워 스텟 가치'!$R$17,'스테이지별 몬스터 스텟'!AF1879*'(참고)타워 스텟 가치'!$S$17,'스테이지별 몬스터 스텟'!AG1879*'(참고)타워 스텟 가치'!$T$17,'스테이지별 몬스터 스텟'!AH1879*'(참고)타워 스텟 가치'!$U$17,'스테이지별 몬스터 스텟'!AI1879*'(참고)타워 스텟 가치'!$V$17,'스테이지별 몬스터 스텟'!AJ1879*'(참고)타워 스텟 가치'!$W$17,'스테이지별 몬스터 스텟'!AK1879*'(참고)타워 스텟 가치'!$X$17,'스테이지별 몬스터 스텟'!AL1879*'(참고)타워 스텟 가치'!$Y$17)</f>
        <v>1164109.0187500082</v>
      </c>
      <c r="AN1879">
        <v>3</v>
      </c>
    </row>
    <row r="1880" spans="3:40" x14ac:dyDescent="0.3">
      <c r="C1880">
        <v>1</v>
      </c>
      <c r="D1880">
        <f t="shared" si="89"/>
        <v>376</v>
      </c>
      <c r="E1880" s="52">
        <f>VLOOKUP(D1880,'스테이지별 난이도 설정'!B:C,2,0)</f>
        <v>150.40000000000106</v>
      </c>
      <c r="F1880" t="str">
        <f t="shared" si="90"/>
        <v>일반</v>
      </c>
      <c r="G1880">
        <f t="shared" si="88"/>
        <v>6</v>
      </c>
      <c r="H1880">
        <f>VLOOKUP($F1880,'(참고)타워 스텟 가치'!$B$2:$L$6,H$2,0)+(VLOOKUP($F1880,'(참고)타워 스텟 가치'!$B$2:$L$6,H$2,0)*$E1880)</f>
        <v>1135.500000000008</v>
      </c>
      <c r="I1880">
        <f>VLOOKUP($F1880,'(참고)타워 스텟 가치'!$B$2:$L$6,I$2,0)+(VLOOKUP($F1880,'(참고)타워 스텟 가치'!$B$2:$L$6,I$2,0)*$E1880)</f>
        <v>227.10000000000159</v>
      </c>
      <c r="J1880">
        <f>VLOOKUP($F1880,'(참고)타워 스텟 가치'!$B$2:$L$6,J$2,0)+(VLOOKUP($F1880,'(참고)타워 스텟 가치'!$B$2:$L$6,J$2,0)*$E1880)</f>
        <v>757000.00000000524</v>
      </c>
      <c r="K1880">
        <f>VLOOKUP($F1880,'(참고)타워 스텟 가치'!$B$2:$L$6,K$2,0)+(VLOOKUP($F1880,'(참고)타워 스텟 가치'!$B$2:$L$6,K$2,0)*$E1880)</f>
        <v>4542.0000000000318</v>
      </c>
      <c r="L1880">
        <f>VLOOKUP($F1880,'(참고)타워 스텟 가치'!$B$2:$L$6,L$2,0)+(VLOOKUP($F1880,'(참고)타워 스텟 가치'!$B$2:$L$6,L$2,0)*$E1880)</f>
        <v>75.700000000000529</v>
      </c>
      <c r="M1880">
        <f>VLOOKUP($F1880,'(참고)타워 스텟 가치'!$B$2:$L$6,M$2,0)+(VLOOKUP($F1880,'(참고)타워 스텟 가치'!$B$2:$L$6,M$2,0)*$E1880)</f>
        <v>45.420000000000314</v>
      </c>
      <c r="N1880">
        <f>VLOOKUP($F1880,'(참고)타워 스텟 가치'!$B$2:$L$6,N$2,0)+(VLOOKUP($F1880,'(참고)타워 스텟 가치'!$B$2:$L$6,N$2,0)*$E1880)</f>
        <v>0</v>
      </c>
      <c r="O1880">
        <f>VLOOKUP($F1880,'(참고)타워 스텟 가치'!$B$2:$L$6,O$2,0)+(VLOOKUP($F1880,'(참고)타워 스텟 가치'!$B$2:$L$6,O$2,0)*$E1880)</f>
        <v>0</v>
      </c>
      <c r="P1880">
        <f>VLOOKUP($F1880,'(참고)타워 스텟 가치'!$B$2:$L$6,P$2,0)+(VLOOKUP($F1880,'(참고)타워 스텟 가치'!$B$2:$L$6,P$2,0)*$E1880)</f>
        <v>105.98000000000074</v>
      </c>
      <c r="Q1880">
        <f>SUM('스테이지별 몬스터 스텟'!H1880*'(참고)타워 스텟 가치'!$Q$17,'스테이지별 몬스터 스텟'!I1880*'(참고)타워 스텟 가치'!$R$17,'스테이지별 몬스터 스텟'!J1880*'(참고)타워 스텟 가치'!$S$17,'스테이지별 몬스터 스텟'!K1880*'(참고)타워 스텟 가치'!$T$17,'스테이지별 몬스터 스텟'!L1880*'(참고)타워 스텟 가치'!$U$17,'스테이지별 몬스터 스텟'!M1880*'(참고)타워 스텟 가치'!$V$17,'스테이지별 몬스터 스텟'!N1880*'(참고)타워 스텟 가치'!$W$17,'스테이지별 몬스터 스텟'!O1880*'(참고)타워 스텟 가치'!$X$17,'스테이지별 몬스터 스텟'!P1880*'(참고)타워 스텟 가치'!$Y$17)</f>
        <v>1147604.4300000076</v>
      </c>
      <c r="R1880">
        <v>1</v>
      </c>
      <c r="S1880">
        <f>VLOOKUP($F1880,'(참고)타워 스텟 가치'!$B$7:$L$11,S$2,0)+(VLOOKUP($F1880,'(참고)타워 스텟 가치'!$B$7:$L$11,S$2,0)*$E1880)</f>
        <v>378.50000000000261</v>
      </c>
      <c r="T1880">
        <f>VLOOKUP($F1880,'(참고)타워 스텟 가치'!$B$7:$L$11,T$2,0)+(VLOOKUP($F1880,'(참고)타워 스텟 가치'!$B$7:$L$11,T$2,0)*$E1880)</f>
        <v>681.30000000000473</v>
      </c>
      <c r="U1880">
        <f>VLOOKUP($F1880,'(참고)타워 스텟 가치'!$B$7:$L$11,U$2,0)+(VLOOKUP($F1880,'(참고)타워 스텟 가치'!$B$7:$L$11,U$2,0)*$E1880)</f>
        <v>757000.00000000524</v>
      </c>
      <c r="V1880">
        <f>VLOOKUP($F1880,'(참고)타워 스텟 가치'!$B$7:$L$11,V$2,0)+(VLOOKUP($F1880,'(참고)타워 스텟 가치'!$B$7:$L$11,V$2,0)*$E1880)</f>
        <v>4542.0000000000318</v>
      </c>
      <c r="W1880">
        <f>VLOOKUP($F1880,'(참고)타워 스텟 가치'!$B$7:$L$11,W$2,0)+(VLOOKUP($F1880,'(참고)타워 스텟 가치'!$B$7:$L$11,W$2,0)*$E1880)</f>
        <v>75.700000000000529</v>
      </c>
      <c r="X1880">
        <f>VLOOKUP($F1880,'(참고)타워 스텟 가치'!$B$7:$L$11,X$2,0)+(VLOOKUP($F1880,'(참고)타워 스텟 가치'!$B$7:$L$11,X$2,0)*$E1880)</f>
        <v>45.420000000000314</v>
      </c>
      <c r="Y1880">
        <f>VLOOKUP($F1880,'(참고)타워 스텟 가치'!$B$7:$L$11,Y$2,0)+(VLOOKUP($F1880,'(참고)타워 스텟 가치'!$B$7:$L$11,Y$2,0)*$E1880)</f>
        <v>0</v>
      </c>
      <c r="Z1880">
        <f>VLOOKUP($F1880,'(참고)타워 스텟 가치'!$B$7:$L$11,Z$2,0)+(VLOOKUP($F1880,'(참고)타워 스텟 가치'!$B$7:$L$11,Z$2,0)*$E1880)</f>
        <v>0</v>
      </c>
      <c r="AA1880">
        <f>VLOOKUP($F1880,'(참고)타워 스텟 가치'!$B$7:$L$11,AA$2,0)+(VLOOKUP($F1880,'(참고)타워 스텟 가치'!$B$7:$L$11,AA$2,0)*$E1880)</f>
        <v>105.98000000000074</v>
      </c>
      <c r="AB1880">
        <f>SUM('스테이지별 몬스터 스텟'!S1880*'(참고)타워 스텟 가치'!$Q$17,'스테이지별 몬스터 스텟'!T1880*'(참고)타워 스텟 가치'!$R$17,'스테이지별 몬스터 스텟'!U1880*'(참고)타워 스텟 가치'!$S$17,'스테이지별 몬스터 스텟'!V1880*'(참고)타워 스텟 가치'!$T$17,'스테이지별 몬스터 스텟'!W1880*'(참고)타워 스텟 가치'!$U$17,'스테이지별 몬스터 스텟'!X1880*'(참고)타워 스텟 가치'!$V$17,'스테이지별 몬스터 스텟'!Y1880*'(참고)타워 스텟 가치'!$W$17,'스테이지별 몬스터 스텟'!Z1880*'(참고)타워 스텟 가치'!$X$17,'스테이지별 몬스터 스텟'!AA1880*'(참고)타워 스텟 가치'!$Y$17)</f>
        <v>1146771.7300000077</v>
      </c>
      <c r="AC1880">
        <v>2</v>
      </c>
      <c r="AD1880">
        <f>VLOOKUP($F1880,'(참고)타워 스텟 가치'!$B$12:$L$16,AD$2,0)+(VLOOKUP($F1880,'(참고)타워 스텟 가치'!$B$12:$L$16,AD$2,0)*$E1880)</f>
        <v>378.50000000000261</v>
      </c>
      <c r="AE1880">
        <f>VLOOKUP($F1880,'(참고)타워 스텟 가치'!$B$12:$L$16,AE$2,0)+(VLOOKUP($F1880,'(참고)타워 스텟 가치'!$B$12:$L$16,AE$2,0)*$E1880)</f>
        <v>454.20000000000317</v>
      </c>
      <c r="AF1880">
        <f>VLOOKUP($F1880,'(참고)타워 스텟 가치'!$B$12:$L$16,AF$2,0)+(VLOOKUP($F1880,'(참고)타워 스텟 가치'!$B$12:$L$16,AF$2,0)*$E1880)</f>
        <v>757000.00000000524</v>
      </c>
      <c r="AG1880">
        <f>VLOOKUP($F1880,'(참고)타워 스텟 가치'!$B$12:$L$16,AG$2,0)+(VLOOKUP($F1880,'(참고)타워 스텟 가치'!$B$12:$L$16,AG$2,0)*$E1880)</f>
        <v>2271.0000000000159</v>
      </c>
      <c r="AH1880">
        <f>VLOOKUP($F1880,'(참고)타워 스텟 가치'!$B$12:$L$16,AH$2,0)+(VLOOKUP($F1880,'(참고)타워 스텟 가치'!$B$12:$L$16,AH$2,0)*$E1880)</f>
        <v>75.700000000000529</v>
      </c>
      <c r="AI1880">
        <f>VLOOKUP($F1880,'(참고)타워 스텟 가치'!$B$12:$L$16,AI$2,0)+(VLOOKUP($F1880,'(참고)타워 스텟 가치'!$B$12:$L$16,AI$2,0)*$E1880)</f>
        <v>45.420000000000314</v>
      </c>
      <c r="AJ1880">
        <f>VLOOKUP($F1880,'(참고)타워 스텟 가치'!$B$12:$L$16,AJ$2,0)+(VLOOKUP($F1880,'(참고)타워 스텟 가치'!$B$12:$L$16,AJ$2,0)*$E1880)</f>
        <v>0</v>
      </c>
      <c r="AK1880">
        <f>VLOOKUP($F1880,'(참고)타워 스텟 가치'!$B$12:$L$16,AK$2,0)+(VLOOKUP($F1880,'(참고)타워 스텟 가치'!$B$12:$L$16,AK$2,0)*$E1880)</f>
        <v>0</v>
      </c>
      <c r="AL1880">
        <f>VLOOKUP($F1880,'(참고)타워 스텟 가치'!$B$12:$L$16,AL$2,0)+(VLOOKUP($F1880,'(참고)타워 스텟 가치'!$B$12:$L$16,AL$2,0)*$E1880)</f>
        <v>211.96000000000149</v>
      </c>
      <c r="AM1880">
        <f>SUM('스테이지별 몬스터 스텟'!AD1880*'(참고)타워 스텟 가치'!$Q$17,'스테이지별 몬스터 스텟'!AE1880*'(참고)타워 스텟 가치'!$R$17,'스테이지별 몬스터 스텟'!AF1880*'(참고)타워 스텟 가치'!$S$17,'스테이지별 몬스터 스텟'!AG1880*'(참고)타워 스텟 가치'!$T$17,'스테이지별 몬스터 스텟'!AH1880*'(참고)타워 스텟 가치'!$U$17,'스테이지별 몬스터 스텟'!AI1880*'(참고)타워 스텟 가치'!$V$17,'스테이지별 몬스터 스텟'!AJ1880*'(참고)타워 스텟 가치'!$W$17,'스테이지별 몬스터 스텟'!AK1880*'(참고)타워 스텟 가치'!$X$17,'스테이지별 몬스터 스텟'!AL1880*'(참고)타워 스텟 가치'!$Y$17)</f>
        <v>1142101.0400000077</v>
      </c>
      <c r="AN1880">
        <v>3</v>
      </c>
    </row>
    <row r="1881" spans="3:40" x14ac:dyDescent="0.3">
      <c r="C1881">
        <v>2</v>
      </c>
      <c r="D1881">
        <f t="shared" si="89"/>
        <v>376</v>
      </c>
      <c r="E1881" s="52">
        <f>VLOOKUP(D1881,'스테이지별 난이도 설정'!B:C,2,0)</f>
        <v>150.40000000000106</v>
      </c>
      <c r="F1881" t="str">
        <f t="shared" si="90"/>
        <v>레어</v>
      </c>
      <c r="G1881">
        <f t="shared" si="88"/>
        <v>6</v>
      </c>
      <c r="H1881">
        <f>VLOOKUP($F1881,'(참고)타워 스텟 가치'!$B$2:$L$6,H$2,0)+(VLOOKUP($F1881,'(참고)타워 스텟 가치'!$B$2:$L$6,H$2,0)*$E1881)</f>
        <v>1703.2500000000118</v>
      </c>
      <c r="I1881">
        <f>VLOOKUP($F1881,'(참고)타워 스텟 가치'!$B$2:$L$6,I$2,0)+(VLOOKUP($F1881,'(참고)타워 스텟 가치'!$B$2:$L$6,I$2,0)*$E1881)</f>
        <v>340.65000000000236</v>
      </c>
      <c r="J1881">
        <f>VLOOKUP($F1881,'(참고)타워 스텟 가치'!$B$2:$L$6,J$2,0)+(VLOOKUP($F1881,'(참고)타워 스텟 가치'!$B$2:$L$6,J$2,0)*$E1881)</f>
        <v>757000.00000000524</v>
      </c>
      <c r="K1881">
        <f>VLOOKUP($F1881,'(참고)타워 스텟 가치'!$B$2:$L$6,K$2,0)+(VLOOKUP($F1881,'(참고)타워 스텟 가치'!$B$2:$L$6,K$2,0)*$E1881)</f>
        <v>6813.0000000000473</v>
      </c>
      <c r="L1881">
        <f>VLOOKUP($F1881,'(참고)타워 스텟 가치'!$B$2:$L$6,L$2,0)+(VLOOKUP($F1881,'(참고)타워 스텟 가치'!$B$2:$L$6,L$2,0)*$E1881)</f>
        <v>113.55000000000079</v>
      </c>
      <c r="M1881">
        <f>VLOOKUP($F1881,'(참고)타워 스텟 가치'!$B$2:$L$6,M$2,0)+(VLOOKUP($F1881,'(참고)타워 스텟 가치'!$B$2:$L$6,M$2,0)*$E1881)</f>
        <v>45.420000000000314</v>
      </c>
      <c r="N1881">
        <f>VLOOKUP($F1881,'(참고)타워 스텟 가치'!$B$2:$L$6,N$2,0)+(VLOOKUP($F1881,'(참고)타워 스텟 가치'!$B$2:$L$6,N$2,0)*$E1881)</f>
        <v>0</v>
      </c>
      <c r="O1881">
        <f>VLOOKUP($F1881,'(참고)타워 스텟 가치'!$B$2:$L$6,O$2,0)+(VLOOKUP($F1881,'(참고)타워 스텟 가치'!$B$2:$L$6,O$2,0)*$E1881)</f>
        <v>0</v>
      </c>
      <c r="P1881">
        <f>VLOOKUP($F1881,'(참고)타워 스텟 가치'!$B$2:$L$6,P$2,0)+(VLOOKUP($F1881,'(참고)타워 스텟 가치'!$B$2:$L$6,P$2,0)*$E1881)</f>
        <v>105.98000000000074</v>
      </c>
      <c r="Q1881">
        <f>SUM('스테이지별 몬스터 스텟'!H1881*'(참고)타워 스텟 가치'!$Q$17,'스테이지별 몬스터 스텟'!I1881*'(참고)타워 스텟 가치'!$R$17,'스테이지별 몬스터 스텟'!J1881*'(참고)타워 스텟 가치'!$S$17,'스테이지별 몬스터 스텟'!K1881*'(참고)타워 스텟 가치'!$T$17,'스테이지별 몬스터 스텟'!L1881*'(참고)타워 스텟 가치'!$U$17,'스테이지별 몬스터 스텟'!M1881*'(참고)타워 스텟 가치'!$V$17,'스테이지별 몬스터 스텟'!N1881*'(참고)타워 스텟 가치'!$W$17,'스테이지별 몬스터 스텟'!O1881*'(참고)타워 스텟 가치'!$X$17,'스테이지별 몬스터 스텟'!P1881*'(참고)타워 스텟 가치'!$Y$17)</f>
        <v>1153527.955000008</v>
      </c>
      <c r="R1881">
        <v>1</v>
      </c>
      <c r="S1881">
        <f>VLOOKUP($F1881,'(참고)타워 스텟 가치'!$B$7:$L$11,S$2,0)+(VLOOKUP($F1881,'(참고)타워 스텟 가치'!$B$7:$L$11,S$2,0)*$E1881)</f>
        <v>567.75000000000398</v>
      </c>
      <c r="T1881">
        <f>VLOOKUP($F1881,'(참고)타워 스텟 가치'!$B$7:$L$11,T$2,0)+(VLOOKUP($F1881,'(참고)타워 스텟 가치'!$B$7:$L$11,T$2,0)*$E1881)</f>
        <v>1021.9500000000071</v>
      </c>
      <c r="U1881">
        <f>VLOOKUP($F1881,'(참고)타워 스텟 가치'!$B$7:$L$11,U$2,0)+(VLOOKUP($F1881,'(참고)타워 스텟 가치'!$B$7:$L$11,U$2,0)*$E1881)</f>
        <v>757000.00000000524</v>
      </c>
      <c r="V1881">
        <f>VLOOKUP($F1881,'(참고)타워 스텟 가치'!$B$7:$L$11,V$2,0)+(VLOOKUP($F1881,'(참고)타워 스텟 가치'!$B$7:$L$11,V$2,0)*$E1881)</f>
        <v>6813.0000000000473</v>
      </c>
      <c r="W1881">
        <f>VLOOKUP($F1881,'(참고)타워 스텟 가치'!$B$7:$L$11,W$2,0)+(VLOOKUP($F1881,'(참고)타워 스텟 가치'!$B$7:$L$11,W$2,0)*$E1881)</f>
        <v>113.55000000000079</v>
      </c>
      <c r="X1881">
        <f>VLOOKUP($F1881,'(참고)타워 스텟 가치'!$B$7:$L$11,X$2,0)+(VLOOKUP($F1881,'(참고)타워 스텟 가치'!$B$7:$L$11,X$2,0)*$E1881)</f>
        <v>45.420000000000314</v>
      </c>
      <c r="Y1881">
        <f>VLOOKUP($F1881,'(참고)타워 스텟 가치'!$B$7:$L$11,Y$2,0)+(VLOOKUP($F1881,'(참고)타워 스텟 가치'!$B$7:$L$11,Y$2,0)*$E1881)</f>
        <v>0</v>
      </c>
      <c r="Z1881">
        <f>VLOOKUP($F1881,'(참고)타워 스텟 가치'!$B$7:$L$11,Z$2,0)+(VLOOKUP($F1881,'(참고)타워 스텟 가치'!$B$7:$L$11,Z$2,0)*$E1881)</f>
        <v>0</v>
      </c>
      <c r="AA1881">
        <f>VLOOKUP($F1881,'(참고)타워 스텟 가치'!$B$7:$L$11,AA$2,0)+(VLOOKUP($F1881,'(참고)타워 스텟 가치'!$B$7:$L$11,AA$2,0)*$E1881)</f>
        <v>105.98000000000074</v>
      </c>
      <c r="AB1881">
        <f>SUM('스테이지별 몬스터 스텟'!S1881*'(참고)타워 스텟 가치'!$Q$17,'스테이지별 몬스터 스텟'!T1881*'(참고)타워 스텟 가치'!$R$17,'스테이지별 몬스터 스텟'!U1881*'(참고)타워 스텟 가치'!$S$17,'스테이지별 몬스터 스텟'!V1881*'(참고)타워 스텟 가치'!$T$17,'스테이지별 몬스터 스텟'!W1881*'(참고)타워 스텟 가치'!$U$17,'스테이지별 몬스터 스텟'!X1881*'(참고)타워 스텟 가치'!$V$17,'스테이지별 몬스터 스텟'!Y1881*'(참고)타워 스텟 가치'!$W$17,'스테이지별 몬스터 스텟'!Z1881*'(참고)타워 스텟 가치'!$X$17,'스테이지별 몬스터 스텟'!AA1881*'(참고)타워 스텟 가치'!$Y$17)</f>
        <v>1152278.9050000079</v>
      </c>
      <c r="AC1881">
        <v>2</v>
      </c>
      <c r="AD1881">
        <f>VLOOKUP($F1881,'(참고)타워 스텟 가치'!$B$12:$L$16,AD$2,0)+(VLOOKUP($F1881,'(참고)타워 스텟 가치'!$B$12:$L$16,AD$2,0)*$E1881)</f>
        <v>567.75000000000398</v>
      </c>
      <c r="AE1881">
        <f>VLOOKUP($F1881,'(참고)타워 스텟 가치'!$B$12:$L$16,AE$2,0)+(VLOOKUP($F1881,'(참고)타워 스텟 가치'!$B$12:$L$16,AE$2,0)*$E1881)</f>
        <v>681.30000000000473</v>
      </c>
      <c r="AF1881">
        <f>VLOOKUP($F1881,'(참고)타워 스텟 가치'!$B$12:$L$16,AF$2,0)+(VLOOKUP($F1881,'(참고)타워 스텟 가치'!$B$12:$L$16,AF$2,0)*$E1881)</f>
        <v>757000.00000000524</v>
      </c>
      <c r="AG1881">
        <f>VLOOKUP($F1881,'(참고)타워 스텟 가치'!$B$12:$L$16,AG$2,0)+(VLOOKUP($F1881,'(참고)타워 스텟 가치'!$B$12:$L$16,AG$2,0)*$E1881)</f>
        <v>3406.5000000000236</v>
      </c>
      <c r="AH1881">
        <f>VLOOKUP($F1881,'(참고)타워 스텟 가치'!$B$12:$L$16,AH$2,0)+(VLOOKUP($F1881,'(참고)타워 스텟 가치'!$B$12:$L$16,AH$2,0)*$E1881)</f>
        <v>113.55000000000079</v>
      </c>
      <c r="AI1881">
        <f>VLOOKUP($F1881,'(참고)타워 스텟 가치'!$B$12:$L$16,AI$2,0)+(VLOOKUP($F1881,'(참고)타워 스텟 가치'!$B$12:$L$16,AI$2,0)*$E1881)</f>
        <v>45.420000000000314</v>
      </c>
      <c r="AJ1881">
        <f>VLOOKUP($F1881,'(참고)타워 스텟 가치'!$B$12:$L$16,AJ$2,0)+(VLOOKUP($F1881,'(참고)타워 스텟 가치'!$B$12:$L$16,AJ$2,0)*$E1881)</f>
        <v>0</v>
      </c>
      <c r="AK1881">
        <f>VLOOKUP($F1881,'(참고)타워 스텟 가치'!$B$12:$L$16,AK$2,0)+(VLOOKUP($F1881,'(참고)타워 스텟 가치'!$B$12:$L$16,AK$2,0)*$E1881)</f>
        <v>0</v>
      </c>
      <c r="AL1881">
        <f>VLOOKUP($F1881,'(참고)타워 스텟 가치'!$B$12:$L$16,AL$2,0)+(VLOOKUP($F1881,'(참고)타워 스텟 가치'!$B$12:$L$16,AL$2,0)*$E1881)</f>
        <v>211.96000000000149</v>
      </c>
      <c r="AM1881">
        <f>SUM('스테이지별 몬스터 스텟'!AD1881*'(참고)타워 스텟 가치'!$Q$17,'스테이지별 몬스터 스텟'!AE1881*'(참고)타워 스텟 가치'!$R$17,'스테이지별 몬스터 스텟'!AF1881*'(참고)타워 스텟 가치'!$S$17,'스테이지별 몬스터 스텟'!AG1881*'(참고)타워 스텟 가치'!$T$17,'스테이지별 몬스터 스텟'!AH1881*'(참고)타워 스텟 가치'!$U$17,'스테이지별 몬스터 스텟'!AI1881*'(참고)타워 스텟 가치'!$V$17,'스테이지별 몬스터 스텟'!AJ1881*'(참고)타워 스텟 가치'!$W$17,'스테이지별 몬스터 스텟'!AK1881*'(참고)타워 스텟 가치'!$X$17,'스테이지별 몬스터 스텟'!AL1881*'(참고)타워 스텟 가치'!$Y$17)</f>
        <v>1145166.8900000078</v>
      </c>
      <c r="AN1881">
        <v>3</v>
      </c>
    </row>
    <row r="1882" spans="3:40" x14ac:dyDescent="0.3">
      <c r="C1882">
        <v>3</v>
      </c>
      <c r="D1882">
        <f t="shared" si="89"/>
        <v>376</v>
      </c>
      <c r="E1882" s="52">
        <f>VLOOKUP(D1882,'스테이지별 난이도 설정'!B:C,2,0)</f>
        <v>150.40000000000106</v>
      </c>
      <c r="F1882" t="str">
        <f t="shared" si="90"/>
        <v>에픽</v>
      </c>
      <c r="G1882">
        <f t="shared" si="88"/>
        <v>6</v>
      </c>
      <c r="H1882">
        <f>VLOOKUP($F1882,'(참고)타워 스텟 가치'!$B$2:$L$6,H$2,0)+(VLOOKUP($F1882,'(참고)타워 스텟 가치'!$B$2:$L$6,H$2,0)*$E1882)</f>
        <v>2554.8750000000177</v>
      </c>
      <c r="I1882">
        <f>VLOOKUP($F1882,'(참고)타워 스텟 가치'!$B$2:$L$6,I$2,0)+(VLOOKUP($F1882,'(참고)타워 스텟 가치'!$B$2:$L$6,I$2,0)*$E1882)</f>
        <v>510.97500000000355</v>
      </c>
      <c r="J1882">
        <f>VLOOKUP($F1882,'(참고)타워 스텟 가치'!$B$2:$L$6,J$2,0)+(VLOOKUP($F1882,'(참고)타워 스텟 가치'!$B$2:$L$6,J$2,0)*$E1882)</f>
        <v>757000.00000000524</v>
      </c>
      <c r="K1882">
        <f>VLOOKUP($F1882,'(참고)타워 스텟 가치'!$B$2:$L$6,K$2,0)+(VLOOKUP($F1882,'(참고)타워 스텟 가치'!$B$2:$L$6,K$2,0)*$E1882)</f>
        <v>10219.500000000071</v>
      </c>
      <c r="L1882">
        <f>VLOOKUP($F1882,'(참고)타워 스텟 가치'!$B$2:$L$6,L$2,0)+(VLOOKUP($F1882,'(참고)타워 스텟 가치'!$B$2:$L$6,L$2,0)*$E1882)</f>
        <v>170.32500000000118</v>
      </c>
      <c r="M1882">
        <f>VLOOKUP($F1882,'(참고)타워 스텟 가치'!$B$2:$L$6,M$2,0)+(VLOOKUP($F1882,'(참고)타워 스텟 가치'!$B$2:$L$6,M$2,0)*$E1882)</f>
        <v>45.420000000000314</v>
      </c>
      <c r="N1882">
        <f>VLOOKUP($F1882,'(참고)타워 스텟 가치'!$B$2:$L$6,N$2,0)+(VLOOKUP($F1882,'(참고)타워 스텟 가치'!$B$2:$L$6,N$2,0)*$E1882)</f>
        <v>0</v>
      </c>
      <c r="O1882">
        <f>VLOOKUP($F1882,'(참고)타워 스텟 가치'!$B$2:$L$6,O$2,0)+(VLOOKUP($F1882,'(참고)타워 스텟 가치'!$B$2:$L$6,O$2,0)*$E1882)</f>
        <v>0</v>
      </c>
      <c r="P1882">
        <f>VLOOKUP($F1882,'(참고)타워 스텟 가치'!$B$2:$L$6,P$2,0)+(VLOOKUP($F1882,'(참고)타워 스텟 가치'!$B$2:$L$6,P$2,0)*$E1882)</f>
        <v>105.98000000000074</v>
      </c>
      <c r="Q1882">
        <f>SUM('스테이지별 몬스터 스텟'!H1882*'(참고)타워 스텟 가치'!$Q$17,'스테이지별 몬스터 스텟'!I1882*'(참고)타워 스텟 가치'!$R$17,'스테이지별 몬스터 스텟'!J1882*'(참고)타워 스텟 가치'!$S$17,'스테이지별 몬스터 스텟'!K1882*'(참고)타워 스텟 가치'!$T$17,'스테이지별 몬스터 스텟'!L1882*'(참고)타워 스텟 가치'!$U$17,'스테이지별 몬스터 스텟'!M1882*'(참고)타워 스텟 가치'!$V$17,'스테이지별 몬스터 스텟'!N1882*'(참고)타워 스텟 가치'!$W$17,'스테이지별 몬스터 스텟'!O1882*'(참고)타워 스텟 가치'!$X$17,'스테이지별 몬스터 스텟'!P1882*'(참고)타워 스텟 가치'!$Y$17)</f>
        <v>1162413.2425000081</v>
      </c>
      <c r="R1882">
        <v>1</v>
      </c>
      <c r="S1882">
        <f>VLOOKUP($F1882,'(참고)타워 스텟 가치'!$B$7:$L$11,S$2,0)+(VLOOKUP($F1882,'(참고)타워 스텟 가치'!$B$7:$L$11,S$2,0)*$E1882)</f>
        <v>851.62500000000591</v>
      </c>
      <c r="T1882">
        <f>VLOOKUP($F1882,'(참고)타워 스텟 가치'!$B$7:$L$11,T$2,0)+(VLOOKUP($F1882,'(참고)타워 스텟 가치'!$B$7:$L$11,T$2,0)*$E1882)</f>
        <v>1532.9250000000106</v>
      </c>
      <c r="U1882">
        <f>VLOOKUP($F1882,'(참고)타워 스텟 가치'!$B$7:$L$11,U$2,0)+(VLOOKUP($F1882,'(참고)타워 스텟 가치'!$B$7:$L$11,U$2,0)*$E1882)</f>
        <v>757000.00000000524</v>
      </c>
      <c r="V1882">
        <f>VLOOKUP($F1882,'(참고)타워 스텟 가치'!$B$7:$L$11,V$2,0)+(VLOOKUP($F1882,'(참고)타워 스텟 가치'!$B$7:$L$11,V$2,0)*$E1882)</f>
        <v>10219.500000000071</v>
      </c>
      <c r="W1882">
        <f>VLOOKUP($F1882,'(참고)타워 스텟 가치'!$B$7:$L$11,W$2,0)+(VLOOKUP($F1882,'(참고)타워 스텟 가치'!$B$7:$L$11,W$2,0)*$E1882)</f>
        <v>170.32500000000118</v>
      </c>
      <c r="X1882">
        <f>VLOOKUP($F1882,'(참고)타워 스텟 가치'!$B$7:$L$11,X$2,0)+(VLOOKUP($F1882,'(참고)타워 스텟 가치'!$B$7:$L$11,X$2,0)*$E1882)</f>
        <v>45.420000000000314</v>
      </c>
      <c r="Y1882">
        <f>VLOOKUP($F1882,'(참고)타워 스텟 가치'!$B$7:$L$11,Y$2,0)+(VLOOKUP($F1882,'(참고)타워 스텟 가치'!$B$7:$L$11,Y$2,0)*$E1882)</f>
        <v>0</v>
      </c>
      <c r="Z1882">
        <f>VLOOKUP($F1882,'(참고)타워 스텟 가치'!$B$7:$L$11,Z$2,0)+(VLOOKUP($F1882,'(참고)타워 스텟 가치'!$B$7:$L$11,Z$2,0)*$E1882)</f>
        <v>0</v>
      </c>
      <c r="AA1882">
        <f>VLOOKUP($F1882,'(참고)타워 스텟 가치'!$B$7:$L$11,AA$2,0)+(VLOOKUP($F1882,'(참고)타워 스텟 가치'!$B$7:$L$11,AA$2,0)*$E1882)</f>
        <v>105.98000000000074</v>
      </c>
      <c r="AB1882">
        <f>SUM('스테이지별 몬스터 스텟'!S1882*'(참고)타워 스텟 가치'!$Q$17,'스테이지별 몬스터 스텟'!T1882*'(참고)타워 스텟 가치'!$R$17,'스테이지별 몬스터 스텟'!U1882*'(참고)타워 스텟 가치'!$S$17,'스테이지별 몬스터 스텟'!V1882*'(참고)타워 스텟 가치'!$T$17,'스테이지별 몬스터 스텟'!W1882*'(참고)타워 스텟 가치'!$U$17,'스테이지별 몬스터 스텟'!X1882*'(참고)타워 스텟 가치'!$V$17,'스테이지별 몬스터 스텟'!Y1882*'(참고)타워 스텟 가치'!$W$17,'스테이지별 몬스터 스텟'!Z1882*'(참고)타워 스텟 가치'!$X$17,'스테이지별 몬스터 스텟'!AA1882*'(참고)타워 스텟 가치'!$Y$17)</f>
        <v>1160539.6675000079</v>
      </c>
      <c r="AC1882">
        <v>2</v>
      </c>
      <c r="AD1882">
        <f>VLOOKUP($F1882,'(참고)타워 스텟 가치'!$B$12:$L$16,AD$2,0)+(VLOOKUP($F1882,'(참고)타워 스텟 가치'!$B$12:$L$16,AD$2,0)*$E1882)</f>
        <v>851.62500000000591</v>
      </c>
      <c r="AE1882">
        <f>VLOOKUP($F1882,'(참고)타워 스텟 가치'!$B$12:$L$16,AE$2,0)+(VLOOKUP($F1882,'(참고)타워 스텟 가치'!$B$12:$L$16,AE$2,0)*$E1882)</f>
        <v>1021.9500000000071</v>
      </c>
      <c r="AF1882">
        <f>VLOOKUP($F1882,'(참고)타워 스텟 가치'!$B$12:$L$16,AF$2,0)+(VLOOKUP($F1882,'(참고)타워 스텟 가치'!$B$12:$L$16,AF$2,0)*$E1882)</f>
        <v>757000.00000000524</v>
      </c>
      <c r="AG1882">
        <f>VLOOKUP($F1882,'(참고)타워 스텟 가치'!$B$12:$L$16,AG$2,0)+(VLOOKUP($F1882,'(참고)타워 스텟 가치'!$B$12:$L$16,AG$2,0)*$E1882)</f>
        <v>5109.7500000000355</v>
      </c>
      <c r="AH1882">
        <f>VLOOKUP($F1882,'(참고)타워 스텟 가치'!$B$12:$L$16,AH$2,0)+(VLOOKUP($F1882,'(참고)타워 스텟 가치'!$B$12:$L$16,AH$2,0)*$E1882)</f>
        <v>170.32500000000118</v>
      </c>
      <c r="AI1882">
        <f>VLOOKUP($F1882,'(참고)타워 스텟 가치'!$B$12:$L$16,AI$2,0)+(VLOOKUP($F1882,'(참고)타워 스텟 가치'!$B$12:$L$16,AI$2,0)*$E1882)</f>
        <v>45.420000000000314</v>
      </c>
      <c r="AJ1882">
        <f>VLOOKUP($F1882,'(참고)타워 스텟 가치'!$B$12:$L$16,AJ$2,0)+(VLOOKUP($F1882,'(참고)타워 스텟 가치'!$B$12:$L$16,AJ$2,0)*$E1882)</f>
        <v>0</v>
      </c>
      <c r="AK1882">
        <f>VLOOKUP($F1882,'(참고)타워 스텟 가치'!$B$12:$L$16,AK$2,0)+(VLOOKUP($F1882,'(참고)타워 스텟 가치'!$B$12:$L$16,AK$2,0)*$E1882)</f>
        <v>0</v>
      </c>
      <c r="AL1882">
        <f>VLOOKUP($F1882,'(참고)타워 스텟 가치'!$B$12:$L$16,AL$2,0)+(VLOOKUP($F1882,'(참고)타워 스텟 가치'!$B$12:$L$16,AL$2,0)*$E1882)</f>
        <v>211.96000000000149</v>
      </c>
      <c r="AM1882">
        <f>SUM('스테이지별 몬스터 스텟'!AD1882*'(참고)타워 스텟 가치'!$Q$17,'스테이지별 몬스터 스텟'!AE1882*'(참고)타워 스텟 가치'!$R$17,'스테이지별 몬스터 스텟'!AF1882*'(참고)타워 스텟 가치'!$S$17,'스테이지별 몬스터 스텟'!AG1882*'(참고)타워 스텟 가치'!$T$17,'스테이지별 몬스터 스텟'!AH1882*'(참고)타워 스텟 가치'!$U$17,'스테이지별 몬스터 스텟'!AI1882*'(참고)타워 스텟 가치'!$V$17,'스테이지별 몬스터 스텟'!AJ1882*'(참고)타워 스텟 가치'!$W$17,'스테이지별 몬스터 스텟'!AK1882*'(참고)타워 스텟 가치'!$X$17,'스테이지별 몬스터 스텟'!AL1882*'(참고)타워 스텟 가치'!$Y$17)</f>
        <v>1149765.6650000077</v>
      </c>
      <c r="AN1882">
        <v>3</v>
      </c>
    </row>
    <row r="1883" spans="3:40" x14ac:dyDescent="0.3">
      <c r="C1883">
        <v>4</v>
      </c>
      <c r="D1883">
        <f t="shared" si="89"/>
        <v>376</v>
      </c>
      <c r="E1883" s="52">
        <f>VLOOKUP(D1883,'스테이지별 난이도 설정'!B:C,2,0)</f>
        <v>150.40000000000106</v>
      </c>
      <c r="F1883" t="str">
        <f t="shared" si="90"/>
        <v>유니크</v>
      </c>
      <c r="G1883">
        <f t="shared" si="88"/>
        <v>6</v>
      </c>
      <c r="H1883">
        <f>VLOOKUP($F1883,'(참고)타워 스텟 가치'!$B$2:$L$6,H$2,0)+(VLOOKUP($F1883,'(참고)타워 스텟 가치'!$B$2:$L$6,H$2,0)*$E1883)</f>
        <v>3832.3125000000268</v>
      </c>
      <c r="I1883">
        <f>VLOOKUP($F1883,'(참고)타워 스텟 가치'!$B$2:$L$6,I$2,0)+(VLOOKUP($F1883,'(참고)타워 스텟 가치'!$B$2:$L$6,I$2,0)*$E1883)</f>
        <v>766.46250000000532</v>
      </c>
      <c r="J1883">
        <f>VLOOKUP($F1883,'(참고)타워 스텟 가치'!$B$2:$L$6,J$2,0)+(VLOOKUP($F1883,'(참고)타워 스텟 가치'!$B$2:$L$6,J$2,0)*$E1883)</f>
        <v>757000.00000000524</v>
      </c>
      <c r="K1883">
        <f>VLOOKUP($F1883,'(참고)타워 스텟 가치'!$B$2:$L$6,K$2,0)+(VLOOKUP($F1883,'(참고)타워 스텟 가치'!$B$2:$L$6,K$2,0)*$E1883)</f>
        <v>15329.250000000107</v>
      </c>
      <c r="L1883">
        <f>VLOOKUP($F1883,'(참고)타워 스텟 가치'!$B$2:$L$6,L$2,0)+(VLOOKUP($F1883,'(참고)타워 스텟 가치'!$B$2:$L$6,L$2,0)*$E1883)</f>
        <v>255.48750000000177</v>
      </c>
      <c r="M1883">
        <f>VLOOKUP($F1883,'(참고)타워 스텟 가치'!$B$2:$L$6,M$2,0)+(VLOOKUP($F1883,'(참고)타워 스텟 가치'!$B$2:$L$6,M$2,0)*$E1883)</f>
        <v>45.420000000000314</v>
      </c>
      <c r="N1883">
        <f>VLOOKUP($F1883,'(참고)타워 스텟 가치'!$B$2:$L$6,N$2,0)+(VLOOKUP($F1883,'(참고)타워 스텟 가치'!$B$2:$L$6,N$2,0)*$E1883)</f>
        <v>0</v>
      </c>
      <c r="O1883">
        <f>VLOOKUP($F1883,'(참고)타워 스텟 가치'!$B$2:$L$6,O$2,0)+(VLOOKUP($F1883,'(참고)타워 스텟 가치'!$B$2:$L$6,O$2,0)*$E1883)</f>
        <v>0</v>
      </c>
      <c r="P1883">
        <f>VLOOKUP($F1883,'(참고)타워 스텟 가치'!$B$2:$L$6,P$2,0)+(VLOOKUP($F1883,'(참고)타워 스텟 가치'!$B$2:$L$6,P$2,0)*$E1883)</f>
        <v>151.40000000000106</v>
      </c>
      <c r="Q1883">
        <f>SUM('스테이지별 몬스터 스텟'!H1883*'(참고)타워 스텟 가치'!$Q$17,'스테이지별 몬스터 스텟'!I1883*'(참고)타워 스텟 가치'!$R$17,'스테이지별 몬스터 스텟'!J1883*'(참고)타워 스텟 가치'!$S$17,'스테이지별 몬스터 스텟'!K1883*'(참고)타워 스텟 가치'!$T$17,'스테이지별 몬스터 스텟'!L1883*'(참고)타워 스텟 가치'!$U$17,'스테이지별 몬스터 스텟'!M1883*'(참고)타워 스텟 가치'!$V$17,'스테이지별 몬스터 스텟'!N1883*'(참고)타워 스텟 가치'!$W$17,'스테이지별 몬스터 스텟'!O1883*'(참고)타워 스텟 가치'!$X$17,'스테이지별 몬스터 스텟'!P1883*'(참고)타워 스텟 가치'!$Y$17)</f>
        <v>1175832.0137500083</v>
      </c>
      <c r="R1883">
        <v>1</v>
      </c>
      <c r="S1883">
        <f>VLOOKUP($F1883,'(참고)타워 스텟 가치'!$B$7:$L$11,S$2,0)+(VLOOKUP($F1883,'(참고)타워 스텟 가치'!$B$7:$L$11,S$2,0)*$E1883)</f>
        <v>1277.4375000000089</v>
      </c>
      <c r="T1883">
        <f>VLOOKUP($F1883,'(참고)타워 스텟 가치'!$B$7:$L$11,T$2,0)+(VLOOKUP($F1883,'(참고)타워 스텟 가치'!$B$7:$L$11,T$2,0)*$E1883)</f>
        <v>2299.3875000000162</v>
      </c>
      <c r="U1883">
        <f>VLOOKUP($F1883,'(참고)타워 스텟 가치'!$B$7:$L$11,U$2,0)+(VLOOKUP($F1883,'(참고)타워 스텟 가치'!$B$7:$L$11,U$2,0)*$E1883)</f>
        <v>757000.00000000524</v>
      </c>
      <c r="V1883">
        <f>VLOOKUP($F1883,'(참고)타워 스텟 가치'!$B$7:$L$11,V$2,0)+(VLOOKUP($F1883,'(참고)타워 스텟 가치'!$B$7:$L$11,V$2,0)*$E1883)</f>
        <v>15329.250000000107</v>
      </c>
      <c r="W1883">
        <f>VLOOKUP($F1883,'(참고)타워 스텟 가치'!$B$7:$L$11,W$2,0)+(VLOOKUP($F1883,'(참고)타워 스텟 가치'!$B$7:$L$11,W$2,0)*$E1883)</f>
        <v>255.48750000000177</v>
      </c>
      <c r="X1883">
        <f>VLOOKUP($F1883,'(참고)타워 스텟 가치'!$B$7:$L$11,X$2,0)+(VLOOKUP($F1883,'(참고)타워 스텟 가치'!$B$7:$L$11,X$2,0)*$E1883)</f>
        <v>45.420000000000314</v>
      </c>
      <c r="Y1883">
        <f>VLOOKUP($F1883,'(참고)타워 스텟 가치'!$B$7:$L$11,Y$2,0)+(VLOOKUP($F1883,'(참고)타워 스텟 가치'!$B$7:$L$11,Y$2,0)*$E1883)</f>
        <v>0</v>
      </c>
      <c r="Z1883">
        <f>VLOOKUP($F1883,'(참고)타워 스텟 가치'!$B$7:$L$11,Z$2,0)+(VLOOKUP($F1883,'(참고)타워 스텟 가치'!$B$7:$L$11,Z$2,0)*$E1883)</f>
        <v>0</v>
      </c>
      <c r="AA1883">
        <f>VLOOKUP($F1883,'(참고)타워 스텟 가치'!$B$7:$L$11,AA$2,0)+(VLOOKUP($F1883,'(참고)타워 스텟 가치'!$B$7:$L$11,AA$2,0)*$E1883)</f>
        <v>151.40000000000106</v>
      </c>
      <c r="AB1883">
        <f>SUM('스테이지별 몬스터 스텟'!S1883*'(참고)타워 스텟 가치'!$Q$17,'스테이지별 몬스터 스텟'!T1883*'(참고)타워 스텟 가치'!$R$17,'스테이지별 몬스터 스텟'!U1883*'(참고)타워 스텟 가치'!$S$17,'스테이지별 몬스터 스텟'!V1883*'(참고)타워 스텟 가치'!$T$17,'스테이지별 몬스터 스텟'!W1883*'(참고)타워 스텟 가치'!$U$17,'스테이지별 몬스터 스텟'!X1883*'(참고)타워 스텟 가치'!$V$17,'스테이지별 몬스터 스텟'!Y1883*'(참고)타워 스텟 가치'!$W$17,'스테이지별 몬스터 스텟'!Z1883*'(참고)타워 스텟 가치'!$X$17,'스테이지별 몬스터 스텟'!AA1883*'(참고)타워 스텟 가치'!$Y$17)</f>
        <v>1173021.6512500083</v>
      </c>
      <c r="AC1883">
        <v>2</v>
      </c>
      <c r="AD1883">
        <f>VLOOKUP($F1883,'(참고)타워 스텟 가치'!$B$12:$L$16,AD$2,0)+(VLOOKUP($F1883,'(참고)타워 스텟 가치'!$B$12:$L$16,AD$2,0)*$E1883)</f>
        <v>1277.4375000000089</v>
      </c>
      <c r="AE1883">
        <f>VLOOKUP($F1883,'(참고)타워 스텟 가치'!$B$12:$L$16,AE$2,0)+(VLOOKUP($F1883,'(참고)타워 스텟 가치'!$B$12:$L$16,AE$2,0)*$E1883)</f>
        <v>1532.9250000000106</v>
      </c>
      <c r="AF1883">
        <f>VLOOKUP($F1883,'(참고)타워 스텟 가치'!$B$12:$L$16,AF$2,0)+(VLOOKUP($F1883,'(참고)타워 스텟 가치'!$B$12:$L$16,AF$2,0)*$E1883)</f>
        <v>757000.00000000524</v>
      </c>
      <c r="AG1883">
        <f>VLOOKUP($F1883,'(참고)타워 스텟 가치'!$B$12:$L$16,AG$2,0)+(VLOOKUP($F1883,'(참고)타워 스텟 가치'!$B$12:$L$16,AG$2,0)*$E1883)</f>
        <v>7664.6250000000537</v>
      </c>
      <c r="AH1883">
        <f>VLOOKUP($F1883,'(참고)타워 스텟 가치'!$B$12:$L$16,AH$2,0)+(VLOOKUP($F1883,'(참고)타워 스텟 가치'!$B$12:$L$16,AH$2,0)*$E1883)</f>
        <v>255.48750000000177</v>
      </c>
      <c r="AI1883">
        <f>VLOOKUP($F1883,'(참고)타워 스텟 가치'!$B$12:$L$16,AI$2,0)+(VLOOKUP($F1883,'(참고)타워 스텟 가치'!$B$12:$L$16,AI$2,0)*$E1883)</f>
        <v>45.420000000000314</v>
      </c>
      <c r="AJ1883">
        <f>VLOOKUP($F1883,'(참고)타워 스텟 가치'!$B$12:$L$16,AJ$2,0)+(VLOOKUP($F1883,'(참고)타워 스텟 가치'!$B$12:$L$16,AJ$2,0)*$E1883)</f>
        <v>0</v>
      </c>
      <c r="AK1883">
        <f>VLOOKUP($F1883,'(참고)타워 스텟 가치'!$B$12:$L$16,AK$2,0)+(VLOOKUP($F1883,'(참고)타워 스텟 가치'!$B$12:$L$16,AK$2,0)*$E1883)</f>
        <v>0</v>
      </c>
      <c r="AL1883">
        <f>VLOOKUP($F1883,'(참고)타워 스텟 가치'!$B$12:$L$16,AL$2,0)+(VLOOKUP($F1883,'(참고)타워 스텟 가치'!$B$12:$L$16,AL$2,0)*$E1883)</f>
        <v>302.80000000000211</v>
      </c>
      <c r="AM1883">
        <f>SUM('스테이지별 몬스터 스텟'!AD1883*'(참고)타워 스텟 가치'!$Q$17,'스테이지별 몬스터 스텟'!AE1883*'(참고)타워 스텟 가치'!$R$17,'스테이지별 몬스터 스텟'!AF1883*'(참고)타워 스텟 가치'!$S$17,'스테이지별 몬스터 스텟'!AG1883*'(참고)타워 스텟 가치'!$T$17,'스테이지별 몬스터 스텟'!AH1883*'(참고)타워 스텟 가치'!$U$17,'스테이지별 몬스터 스텟'!AI1883*'(참고)타워 스텟 가치'!$V$17,'스테이지별 몬스터 스텟'!AJ1883*'(참고)타워 스텟 가치'!$W$17,'스테이지별 몬스터 스텟'!AK1883*'(참고)타워 스텟 가치'!$X$17,'스테이지별 몬스터 스텟'!AL1883*'(참고)타워 스텟 가치'!$Y$17)</f>
        <v>1156845.507500008</v>
      </c>
      <c r="AN1883">
        <v>3</v>
      </c>
    </row>
    <row r="1884" spans="3:40" x14ac:dyDescent="0.3">
      <c r="C1884">
        <v>5</v>
      </c>
      <c r="D1884">
        <f t="shared" si="89"/>
        <v>376</v>
      </c>
      <c r="E1884" s="52">
        <f>VLOOKUP(D1884,'스테이지별 난이도 설정'!B:C,2,0)</f>
        <v>150.40000000000106</v>
      </c>
      <c r="F1884" t="str">
        <f t="shared" si="90"/>
        <v>스페셜</v>
      </c>
      <c r="G1884">
        <f t="shared" si="88"/>
        <v>6</v>
      </c>
      <c r="H1884">
        <f>VLOOKUP($F1884,'(참고)타워 스텟 가치'!$B$2:$L$6,H$2,0)+(VLOOKUP($F1884,'(참고)타워 스텟 가치'!$B$2:$L$6,H$2,0)*$E1884)</f>
        <v>5748.46875000004</v>
      </c>
      <c r="I1884">
        <f>VLOOKUP($F1884,'(참고)타워 스텟 가치'!$B$2:$L$6,I$2,0)+(VLOOKUP($F1884,'(참고)타워 스텟 가치'!$B$2:$L$6,I$2,0)*$E1884)</f>
        <v>1149.6937500000081</v>
      </c>
      <c r="J1884">
        <f>VLOOKUP($F1884,'(참고)타워 스텟 가치'!$B$2:$L$6,J$2,0)+(VLOOKUP($F1884,'(참고)타워 스텟 가치'!$B$2:$L$6,J$2,0)*$E1884)</f>
        <v>757000.00000000524</v>
      </c>
      <c r="K1884">
        <f>VLOOKUP($F1884,'(참고)타워 스텟 가치'!$B$2:$L$6,K$2,0)+(VLOOKUP($F1884,'(참고)타워 스텟 가치'!$B$2:$L$6,K$2,0)*$E1884)</f>
        <v>22993.87500000016</v>
      </c>
      <c r="L1884">
        <f>VLOOKUP($F1884,'(참고)타워 스텟 가치'!$B$2:$L$6,L$2,0)+(VLOOKUP($F1884,'(참고)타워 스텟 가치'!$B$2:$L$6,L$2,0)*$E1884)</f>
        <v>383.23125000000266</v>
      </c>
      <c r="M1884">
        <f>VLOOKUP($F1884,'(참고)타워 스텟 가치'!$B$2:$L$6,M$2,0)+(VLOOKUP($F1884,'(참고)타워 스텟 가치'!$B$2:$L$6,M$2,0)*$E1884)</f>
        <v>45.420000000000314</v>
      </c>
      <c r="N1884">
        <f>VLOOKUP($F1884,'(참고)타워 스텟 가치'!$B$2:$L$6,N$2,0)+(VLOOKUP($F1884,'(참고)타워 스텟 가치'!$B$2:$L$6,N$2,0)*$E1884)</f>
        <v>0</v>
      </c>
      <c r="O1884">
        <f>VLOOKUP($F1884,'(참고)타워 스텟 가치'!$B$2:$L$6,O$2,0)+(VLOOKUP($F1884,'(참고)타워 스텟 가치'!$B$2:$L$6,O$2,0)*$E1884)</f>
        <v>0</v>
      </c>
      <c r="P1884">
        <f>VLOOKUP($F1884,'(참고)타워 스텟 가치'!$B$2:$L$6,P$2,0)+(VLOOKUP($F1884,'(참고)타워 스텟 가치'!$B$2:$L$6,P$2,0)*$E1884)</f>
        <v>151.40000000000106</v>
      </c>
      <c r="Q1884">
        <f>SUM('스테이지별 몬스터 스텟'!H1884*'(참고)타워 스텟 가치'!$Q$17,'스테이지별 몬스터 스텟'!I1884*'(참고)타워 스텟 가치'!$R$17,'스테이지별 몬스터 스텟'!J1884*'(참고)타워 스텟 가치'!$S$17,'스테이지별 몬스터 스텟'!K1884*'(참고)타워 스텟 가치'!$T$17,'스테이지별 몬스터 스텟'!L1884*'(참고)타워 스텟 가치'!$U$17,'스테이지별 몬스터 스텟'!M1884*'(참고)타워 스텟 가치'!$V$17,'스테이지별 몬스터 스텟'!N1884*'(참고)타워 스텟 가치'!$W$17,'스테이지별 몬스터 스텟'!O1884*'(참고)타워 스텟 가치'!$X$17,'스테이지별 몬스터 스텟'!P1884*'(참고)타워 스텟 가치'!$Y$17)</f>
        <v>1195823.9106250082</v>
      </c>
      <c r="R1884">
        <v>1</v>
      </c>
      <c r="S1884">
        <f>VLOOKUP($F1884,'(참고)타워 스텟 가치'!$B$7:$L$11,S$2,0)+(VLOOKUP($F1884,'(참고)타워 스텟 가치'!$B$7:$L$11,S$2,0)*$E1884)</f>
        <v>1916.1562500000134</v>
      </c>
      <c r="T1884">
        <f>VLOOKUP($F1884,'(참고)타워 스텟 가치'!$B$7:$L$11,T$2,0)+(VLOOKUP($F1884,'(참고)타워 스텟 가치'!$B$7:$L$11,T$2,0)*$E1884)</f>
        <v>3449.0812500000243</v>
      </c>
      <c r="U1884">
        <f>VLOOKUP($F1884,'(참고)타워 스텟 가치'!$B$7:$L$11,U$2,0)+(VLOOKUP($F1884,'(참고)타워 스텟 가치'!$B$7:$L$11,U$2,0)*$E1884)</f>
        <v>757000.00000000524</v>
      </c>
      <c r="V1884">
        <f>VLOOKUP($F1884,'(참고)타워 스텟 가치'!$B$7:$L$11,V$2,0)+(VLOOKUP($F1884,'(참고)타워 스텟 가치'!$B$7:$L$11,V$2,0)*$E1884)</f>
        <v>22993.87500000016</v>
      </c>
      <c r="W1884">
        <f>VLOOKUP($F1884,'(참고)타워 스텟 가치'!$B$7:$L$11,W$2,0)+(VLOOKUP($F1884,'(참고)타워 스텟 가치'!$B$7:$L$11,W$2,0)*$E1884)</f>
        <v>383.23125000000266</v>
      </c>
      <c r="X1884">
        <f>VLOOKUP($F1884,'(참고)타워 스텟 가치'!$B$7:$L$11,X$2,0)+(VLOOKUP($F1884,'(참고)타워 스텟 가치'!$B$7:$L$11,X$2,0)*$E1884)</f>
        <v>45.420000000000314</v>
      </c>
      <c r="Y1884">
        <f>VLOOKUP($F1884,'(참고)타워 스텟 가치'!$B$7:$L$11,Y$2,0)+(VLOOKUP($F1884,'(참고)타워 스텟 가치'!$B$7:$L$11,Y$2,0)*$E1884)</f>
        <v>0</v>
      </c>
      <c r="Z1884">
        <f>VLOOKUP($F1884,'(참고)타워 스텟 가치'!$B$7:$L$11,Z$2,0)+(VLOOKUP($F1884,'(참고)타워 스텟 가치'!$B$7:$L$11,Z$2,0)*$E1884)</f>
        <v>0</v>
      </c>
      <c r="AA1884">
        <f>VLOOKUP($F1884,'(참고)타워 스텟 가치'!$B$7:$L$11,AA$2,0)+(VLOOKUP($F1884,'(참고)타워 스텟 가치'!$B$7:$L$11,AA$2,0)*$E1884)</f>
        <v>151.40000000000106</v>
      </c>
      <c r="AB1884">
        <f>SUM('스테이지별 몬스터 스텟'!S1884*'(참고)타워 스텟 가치'!$Q$17,'스테이지별 몬스터 스텟'!T1884*'(참고)타워 스텟 가치'!$R$17,'스테이지별 몬스터 스텟'!U1884*'(참고)타워 스텟 가치'!$S$17,'스테이지별 몬스터 스텟'!V1884*'(참고)타워 스텟 가치'!$T$17,'스테이지별 몬스터 스텟'!W1884*'(참고)타워 스텟 가치'!$U$17,'스테이지별 몬스터 스텟'!X1884*'(참고)타워 스텟 가치'!$V$17,'스테이지별 몬스터 스텟'!Y1884*'(참고)타워 스텟 가치'!$W$17,'스테이지별 몬스터 스텟'!Z1884*'(참고)타워 스텟 가치'!$X$17,'스테이지별 몬스터 스텟'!AA1884*'(참고)타워 스텟 가치'!$Y$17)</f>
        <v>1191608.366875008</v>
      </c>
      <c r="AC1884">
        <v>2</v>
      </c>
      <c r="AD1884">
        <f>VLOOKUP($F1884,'(참고)타워 스텟 가치'!$B$12:$L$16,AD$2,0)+(VLOOKUP($F1884,'(참고)타워 스텟 가치'!$B$12:$L$16,AD$2,0)*$E1884)</f>
        <v>1916.1562500000134</v>
      </c>
      <c r="AE1884">
        <f>VLOOKUP($F1884,'(참고)타워 스텟 가치'!$B$12:$L$16,AE$2,0)+(VLOOKUP($F1884,'(참고)타워 스텟 가치'!$B$12:$L$16,AE$2,0)*$E1884)</f>
        <v>2299.3875000000162</v>
      </c>
      <c r="AF1884">
        <f>VLOOKUP($F1884,'(참고)타워 스텟 가치'!$B$12:$L$16,AF$2,0)+(VLOOKUP($F1884,'(참고)타워 스텟 가치'!$B$12:$L$16,AF$2,0)*$E1884)</f>
        <v>757000.00000000524</v>
      </c>
      <c r="AG1884">
        <f>VLOOKUP($F1884,'(참고)타워 스텟 가치'!$B$12:$L$16,AG$2,0)+(VLOOKUP($F1884,'(참고)타워 스텟 가치'!$B$12:$L$16,AG$2,0)*$E1884)</f>
        <v>11496.93750000008</v>
      </c>
      <c r="AH1884">
        <f>VLOOKUP($F1884,'(참고)타워 스텟 가치'!$B$12:$L$16,AH$2,0)+(VLOOKUP($F1884,'(참고)타워 스텟 가치'!$B$12:$L$16,AH$2,0)*$E1884)</f>
        <v>383.23125000000266</v>
      </c>
      <c r="AI1884">
        <f>VLOOKUP($F1884,'(참고)타워 스텟 가치'!$B$12:$L$16,AI$2,0)+(VLOOKUP($F1884,'(참고)타워 스텟 가치'!$B$12:$L$16,AI$2,0)*$E1884)</f>
        <v>45.420000000000314</v>
      </c>
      <c r="AJ1884">
        <f>VLOOKUP($F1884,'(참고)타워 스텟 가치'!$B$12:$L$16,AJ$2,0)+(VLOOKUP($F1884,'(참고)타워 스텟 가치'!$B$12:$L$16,AJ$2,0)*$E1884)</f>
        <v>0</v>
      </c>
      <c r="AK1884">
        <f>VLOOKUP($F1884,'(참고)타워 스텟 가치'!$B$12:$L$16,AK$2,0)+(VLOOKUP($F1884,'(참고)타워 스텟 가치'!$B$12:$L$16,AK$2,0)*$E1884)</f>
        <v>0</v>
      </c>
      <c r="AL1884">
        <f>VLOOKUP($F1884,'(참고)타워 스텟 가치'!$B$12:$L$16,AL$2,0)+(VLOOKUP($F1884,'(참고)타워 스텟 가치'!$B$12:$L$16,AL$2,0)*$E1884)</f>
        <v>302.80000000000211</v>
      </c>
      <c r="AM1884">
        <f>SUM('스테이지별 몬스터 스텟'!AD1884*'(참고)타워 스텟 가치'!$Q$17,'스테이지별 몬스터 스텟'!AE1884*'(참고)타워 스텟 가치'!$R$17,'스테이지별 몬스터 스텟'!AF1884*'(참고)타워 스텟 가치'!$S$17,'스테이지별 몬스터 스텟'!AG1884*'(참고)타워 스텟 가치'!$T$17,'스테이지별 몬스터 스텟'!AH1884*'(참고)타워 스텟 가치'!$U$17,'스테이지별 몬스터 스텟'!AI1884*'(참고)타워 스텟 가치'!$V$17,'스테이지별 몬스터 스텟'!AJ1884*'(참고)타워 스텟 가치'!$W$17,'스테이지별 몬스터 스텟'!AK1884*'(참고)타워 스텟 가치'!$X$17,'스테이지별 몬스터 스텟'!AL1884*'(참고)타워 스텟 가치'!$Y$17)</f>
        <v>1167192.7512500081</v>
      </c>
      <c r="AN1884">
        <v>3</v>
      </c>
    </row>
    <row r="1885" spans="3:40" x14ac:dyDescent="0.3">
      <c r="C1885">
        <v>1</v>
      </c>
      <c r="D1885">
        <f t="shared" si="89"/>
        <v>377</v>
      </c>
      <c r="E1885" s="52">
        <f>VLOOKUP(D1885,'스테이지별 난이도 설정'!B:C,2,0)</f>
        <v>150.80000000000106</v>
      </c>
      <c r="F1885" t="str">
        <f t="shared" si="90"/>
        <v>일반</v>
      </c>
      <c r="G1885">
        <f t="shared" si="88"/>
        <v>6</v>
      </c>
      <c r="H1885">
        <f>VLOOKUP($F1885,'(참고)타워 스텟 가치'!$B$2:$L$6,H$2,0)+(VLOOKUP($F1885,'(참고)타워 스텟 가치'!$B$2:$L$6,H$2,0)*$E1885)</f>
        <v>1138.500000000008</v>
      </c>
      <c r="I1885">
        <f>VLOOKUP($F1885,'(참고)타워 스텟 가치'!$B$2:$L$6,I$2,0)+(VLOOKUP($F1885,'(참고)타워 스텟 가치'!$B$2:$L$6,I$2,0)*$E1885)</f>
        <v>227.70000000000158</v>
      </c>
      <c r="J1885">
        <f>VLOOKUP($F1885,'(참고)타워 스텟 가치'!$B$2:$L$6,J$2,0)+(VLOOKUP($F1885,'(참고)타워 스텟 가치'!$B$2:$L$6,J$2,0)*$E1885)</f>
        <v>759000.00000000536</v>
      </c>
      <c r="K1885">
        <f>VLOOKUP($F1885,'(참고)타워 스텟 가치'!$B$2:$L$6,K$2,0)+(VLOOKUP($F1885,'(참고)타워 스텟 가치'!$B$2:$L$6,K$2,0)*$E1885)</f>
        <v>4554.0000000000318</v>
      </c>
      <c r="L1885">
        <f>VLOOKUP($F1885,'(참고)타워 스텟 가치'!$B$2:$L$6,L$2,0)+(VLOOKUP($F1885,'(참고)타워 스텟 가치'!$B$2:$L$6,L$2,0)*$E1885)</f>
        <v>75.900000000000531</v>
      </c>
      <c r="M1885">
        <f>VLOOKUP($F1885,'(참고)타워 스텟 가치'!$B$2:$L$6,M$2,0)+(VLOOKUP($F1885,'(참고)타워 스텟 가치'!$B$2:$L$6,M$2,0)*$E1885)</f>
        <v>45.540000000000312</v>
      </c>
      <c r="N1885">
        <f>VLOOKUP($F1885,'(참고)타워 스텟 가치'!$B$2:$L$6,N$2,0)+(VLOOKUP($F1885,'(참고)타워 스텟 가치'!$B$2:$L$6,N$2,0)*$E1885)</f>
        <v>0</v>
      </c>
      <c r="O1885">
        <f>VLOOKUP($F1885,'(참고)타워 스텟 가치'!$B$2:$L$6,O$2,0)+(VLOOKUP($F1885,'(참고)타워 스텟 가치'!$B$2:$L$6,O$2,0)*$E1885)</f>
        <v>0</v>
      </c>
      <c r="P1885">
        <f>VLOOKUP($F1885,'(참고)타워 스텟 가치'!$B$2:$L$6,P$2,0)+(VLOOKUP($F1885,'(참고)타워 스텟 가치'!$B$2:$L$6,P$2,0)*$E1885)</f>
        <v>106.26000000000074</v>
      </c>
      <c r="Q1885">
        <f>SUM('스테이지별 몬스터 스텟'!H1885*'(참고)타워 스텟 가치'!$Q$17,'스테이지별 몬스터 스텟'!I1885*'(참고)타워 스텟 가치'!$R$17,'스테이지별 몬스터 스텟'!J1885*'(참고)타워 스텟 가치'!$S$17,'스테이지별 몬스터 스텟'!K1885*'(참고)타워 스텟 가치'!$T$17,'스테이지별 몬스터 스텟'!L1885*'(참고)타워 스텟 가치'!$U$17,'스테이지별 몬스터 스텟'!M1885*'(참고)타워 스텟 가치'!$V$17,'스테이지별 몬스터 스텟'!N1885*'(참고)타워 스텟 가치'!$W$17,'스테이지별 몬스터 스텟'!O1885*'(참고)타워 스텟 가치'!$X$17,'스테이지별 몬스터 스텟'!P1885*'(참고)타워 스텟 가치'!$Y$17)</f>
        <v>1150636.4100000081</v>
      </c>
      <c r="R1885">
        <v>1</v>
      </c>
      <c r="S1885">
        <f>VLOOKUP($F1885,'(참고)타워 스텟 가치'!$B$7:$L$11,S$2,0)+(VLOOKUP($F1885,'(참고)타워 스텟 가치'!$B$7:$L$11,S$2,0)*$E1885)</f>
        <v>379.50000000000267</v>
      </c>
      <c r="T1885">
        <f>VLOOKUP($F1885,'(참고)타워 스텟 가치'!$B$7:$L$11,T$2,0)+(VLOOKUP($F1885,'(참고)타워 스텟 가치'!$B$7:$L$11,T$2,0)*$E1885)</f>
        <v>683.1000000000048</v>
      </c>
      <c r="U1885">
        <f>VLOOKUP($F1885,'(참고)타워 스텟 가치'!$B$7:$L$11,U$2,0)+(VLOOKUP($F1885,'(참고)타워 스텟 가치'!$B$7:$L$11,U$2,0)*$E1885)</f>
        <v>759000.00000000536</v>
      </c>
      <c r="V1885">
        <f>VLOOKUP($F1885,'(참고)타워 스텟 가치'!$B$7:$L$11,V$2,0)+(VLOOKUP($F1885,'(참고)타워 스텟 가치'!$B$7:$L$11,V$2,0)*$E1885)</f>
        <v>4554.0000000000318</v>
      </c>
      <c r="W1885">
        <f>VLOOKUP($F1885,'(참고)타워 스텟 가치'!$B$7:$L$11,W$2,0)+(VLOOKUP($F1885,'(참고)타워 스텟 가치'!$B$7:$L$11,W$2,0)*$E1885)</f>
        <v>75.900000000000531</v>
      </c>
      <c r="X1885">
        <f>VLOOKUP($F1885,'(참고)타워 스텟 가치'!$B$7:$L$11,X$2,0)+(VLOOKUP($F1885,'(참고)타워 스텟 가치'!$B$7:$L$11,X$2,0)*$E1885)</f>
        <v>45.540000000000312</v>
      </c>
      <c r="Y1885">
        <f>VLOOKUP($F1885,'(참고)타워 스텟 가치'!$B$7:$L$11,Y$2,0)+(VLOOKUP($F1885,'(참고)타워 스텟 가치'!$B$7:$L$11,Y$2,0)*$E1885)</f>
        <v>0</v>
      </c>
      <c r="Z1885">
        <f>VLOOKUP($F1885,'(참고)타워 스텟 가치'!$B$7:$L$11,Z$2,0)+(VLOOKUP($F1885,'(참고)타워 스텟 가치'!$B$7:$L$11,Z$2,0)*$E1885)</f>
        <v>0</v>
      </c>
      <c r="AA1885">
        <f>VLOOKUP($F1885,'(참고)타워 스텟 가치'!$B$7:$L$11,AA$2,0)+(VLOOKUP($F1885,'(참고)타워 스텟 가치'!$B$7:$L$11,AA$2,0)*$E1885)</f>
        <v>106.26000000000074</v>
      </c>
      <c r="AB1885">
        <f>SUM('스테이지별 몬스터 스텟'!S1885*'(참고)타워 스텟 가치'!$Q$17,'스테이지별 몬스터 스텟'!T1885*'(참고)타워 스텟 가치'!$R$17,'스테이지별 몬스터 스텟'!U1885*'(참고)타워 스텟 가치'!$S$17,'스테이지별 몬스터 스텟'!V1885*'(참고)타워 스텟 가치'!$T$17,'스테이지별 몬스터 스텟'!W1885*'(참고)타워 스텟 가치'!$U$17,'스테이지별 몬스터 스텟'!X1885*'(참고)타워 스텟 가치'!$V$17,'스테이지별 몬스터 스텟'!Y1885*'(참고)타워 스텟 가치'!$W$17,'스테이지별 몬스터 스텟'!Z1885*'(참고)타워 스텟 가치'!$X$17,'스테이지별 몬스터 스텟'!AA1885*'(참고)타워 스텟 가치'!$Y$17)</f>
        <v>1149801.5100000079</v>
      </c>
      <c r="AC1885">
        <v>2</v>
      </c>
      <c r="AD1885">
        <f>VLOOKUP($F1885,'(참고)타워 스텟 가치'!$B$12:$L$16,AD$2,0)+(VLOOKUP($F1885,'(참고)타워 스텟 가치'!$B$12:$L$16,AD$2,0)*$E1885)</f>
        <v>379.50000000000267</v>
      </c>
      <c r="AE1885">
        <f>VLOOKUP($F1885,'(참고)타워 스텟 가치'!$B$12:$L$16,AE$2,0)+(VLOOKUP($F1885,'(참고)타워 스텟 가치'!$B$12:$L$16,AE$2,0)*$E1885)</f>
        <v>455.40000000000316</v>
      </c>
      <c r="AF1885">
        <f>VLOOKUP($F1885,'(참고)타워 스텟 가치'!$B$12:$L$16,AF$2,0)+(VLOOKUP($F1885,'(참고)타워 스텟 가치'!$B$12:$L$16,AF$2,0)*$E1885)</f>
        <v>759000.00000000536</v>
      </c>
      <c r="AG1885">
        <f>VLOOKUP($F1885,'(참고)타워 스텟 가치'!$B$12:$L$16,AG$2,0)+(VLOOKUP($F1885,'(참고)타워 스텟 가치'!$B$12:$L$16,AG$2,0)*$E1885)</f>
        <v>2277.0000000000159</v>
      </c>
      <c r="AH1885">
        <f>VLOOKUP($F1885,'(참고)타워 스텟 가치'!$B$12:$L$16,AH$2,0)+(VLOOKUP($F1885,'(참고)타워 스텟 가치'!$B$12:$L$16,AH$2,0)*$E1885)</f>
        <v>75.900000000000531</v>
      </c>
      <c r="AI1885">
        <f>VLOOKUP($F1885,'(참고)타워 스텟 가치'!$B$12:$L$16,AI$2,0)+(VLOOKUP($F1885,'(참고)타워 스텟 가치'!$B$12:$L$16,AI$2,0)*$E1885)</f>
        <v>45.540000000000312</v>
      </c>
      <c r="AJ1885">
        <f>VLOOKUP($F1885,'(참고)타워 스텟 가치'!$B$12:$L$16,AJ$2,0)+(VLOOKUP($F1885,'(참고)타워 스텟 가치'!$B$12:$L$16,AJ$2,0)*$E1885)</f>
        <v>0</v>
      </c>
      <c r="AK1885">
        <f>VLOOKUP($F1885,'(참고)타워 스텟 가치'!$B$12:$L$16,AK$2,0)+(VLOOKUP($F1885,'(참고)타워 스텟 가치'!$B$12:$L$16,AK$2,0)*$E1885)</f>
        <v>0</v>
      </c>
      <c r="AL1885">
        <f>VLOOKUP($F1885,'(참고)타워 스텟 가치'!$B$12:$L$16,AL$2,0)+(VLOOKUP($F1885,'(참고)타워 스텟 가치'!$B$12:$L$16,AL$2,0)*$E1885)</f>
        <v>212.52000000000149</v>
      </c>
      <c r="AM1885">
        <f>SUM('스테이지별 몬스터 스텟'!AD1885*'(참고)타워 스텟 가치'!$Q$17,'스테이지별 몬스터 스텟'!AE1885*'(참고)타워 스텟 가치'!$R$17,'스테이지별 몬스터 스텟'!AF1885*'(참고)타워 스텟 가치'!$S$17,'스테이지별 몬스터 스텟'!AG1885*'(참고)타워 스텟 가치'!$T$17,'스테이지별 몬스터 스텟'!AH1885*'(참고)타워 스텟 가치'!$U$17,'스테이지별 몬스터 스텟'!AI1885*'(참고)타워 스텟 가치'!$V$17,'스테이지별 몬스터 스텟'!AJ1885*'(참고)타워 스텟 가치'!$W$17,'스테이지별 몬스터 스텟'!AK1885*'(참고)타워 스텟 가치'!$X$17,'스테이지별 몬스터 스텟'!AL1885*'(참고)타워 스텟 가치'!$Y$17)</f>
        <v>1145118.4800000081</v>
      </c>
      <c r="AN1885">
        <v>3</v>
      </c>
    </row>
    <row r="1886" spans="3:40" x14ac:dyDescent="0.3">
      <c r="C1886">
        <v>2</v>
      </c>
      <c r="D1886">
        <f t="shared" si="89"/>
        <v>377</v>
      </c>
      <c r="E1886" s="52">
        <f>VLOOKUP(D1886,'스테이지별 난이도 설정'!B:C,2,0)</f>
        <v>150.80000000000106</v>
      </c>
      <c r="F1886" t="str">
        <f t="shared" si="90"/>
        <v>레어</v>
      </c>
      <c r="G1886">
        <f t="shared" si="88"/>
        <v>6</v>
      </c>
      <c r="H1886">
        <f>VLOOKUP($F1886,'(참고)타워 스텟 가치'!$B$2:$L$6,H$2,0)+(VLOOKUP($F1886,'(참고)타워 스텟 가치'!$B$2:$L$6,H$2,0)*$E1886)</f>
        <v>1707.7500000000121</v>
      </c>
      <c r="I1886">
        <f>VLOOKUP($F1886,'(참고)타워 스텟 가치'!$B$2:$L$6,I$2,0)+(VLOOKUP($F1886,'(참고)타워 스텟 가치'!$B$2:$L$6,I$2,0)*$E1886)</f>
        <v>341.5500000000024</v>
      </c>
      <c r="J1886">
        <f>VLOOKUP($F1886,'(참고)타워 스텟 가치'!$B$2:$L$6,J$2,0)+(VLOOKUP($F1886,'(참고)타워 스텟 가치'!$B$2:$L$6,J$2,0)*$E1886)</f>
        <v>759000.00000000536</v>
      </c>
      <c r="K1886">
        <f>VLOOKUP($F1886,'(참고)타워 스텟 가치'!$B$2:$L$6,K$2,0)+(VLOOKUP($F1886,'(참고)타워 스텟 가치'!$B$2:$L$6,K$2,0)*$E1886)</f>
        <v>6831.0000000000482</v>
      </c>
      <c r="L1886">
        <f>VLOOKUP($F1886,'(참고)타워 스텟 가치'!$B$2:$L$6,L$2,0)+(VLOOKUP($F1886,'(참고)타워 스텟 가치'!$B$2:$L$6,L$2,0)*$E1886)</f>
        <v>113.85000000000079</v>
      </c>
      <c r="M1886">
        <f>VLOOKUP($F1886,'(참고)타워 스텟 가치'!$B$2:$L$6,M$2,0)+(VLOOKUP($F1886,'(참고)타워 스텟 가치'!$B$2:$L$6,M$2,0)*$E1886)</f>
        <v>45.540000000000312</v>
      </c>
      <c r="N1886">
        <f>VLOOKUP($F1886,'(참고)타워 스텟 가치'!$B$2:$L$6,N$2,0)+(VLOOKUP($F1886,'(참고)타워 스텟 가치'!$B$2:$L$6,N$2,0)*$E1886)</f>
        <v>0</v>
      </c>
      <c r="O1886">
        <f>VLOOKUP($F1886,'(참고)타워 스텟 가치'!$B$2:$L$6,O$2,0)+(VLOOKUP($F1886,'(참고)타워 스텟 가치'!$B$2:$L$6,O$2,0)*$E1886)</f>
        <v>0</v>
      </c>
      <c r="P1886">
        <f>VLOOKUP($F1886,'(참고)타워 스텟 가치'!$B$2:$L$6,P$2,0)+(VLOOKUP($F1886,'(참고)타워 스텟 가치'!$B$2:$L$6,P$2,0)*$E1886)</f>
        <v>106.26000000000074</v>
      </c>
      <c r="Q1886">
        <f>SUM('스테이지별 몬스터 스텟'!H1886*'(참고)타워 스텟 가치'!$Q$17,'스테이지별 몬스터 스텟'!I1886*'(참고)타워 스텟 가치'!$R$17,'스테이지별 몬스터 스텟'!J1886*'(참고)타워 스텟 가치'!$S$17,'스테이지별 몬스터 스텟'!K1886*'(참고)타워 스텟 가치'!$T$17,'스테이지별 몬스터 스텟'!L1886*'(참고)타워 스텟 가치'!$U$17,'스테이지별 몬스터 스텟'!M1886*'(참고)타워 스텟 가치'!$V$17,'스테이지별 몬스터 스텟'!N1886*'(참고)타워 스텟 가치'!$W$17,'스테이지별 몬스터 스텟'!O1886*'(참고)타워 스텟 가치'!$X$17,'스테이지별 몬스터 스텟'!P1886*'(참고)타워 스텟 가치'!$Y$17)</f>
        <v>1156575.5850000079</v>
      </c>
      <c r="R1886">
        <v>1</v>
      </c>
      <c r="S1886">
        <f>VLOOKUP($F1886,'(참고)타워 스텟 가치'!$B$7:$L$11,S$2,0)+(VLOOKUP($F1886,'(참고)타워 스텟 가치'!$B$7:$L$11,S$2,0)*$E1886)</f>
        <v>569.25000000000398</v>
      </c>
      <c r="T1886">
        <f>VLOOKUP($F1886,'(참고)타워 스텟 가치'!$B$7:$L$11,T$2,0)+(VLOOKUP($F1886,'(참고)타워 스텟 가치'!$B$7:$L$11,T$2,0)*$E1886)</f>
        <v>1024.6500000000071</v>
      </c>
      <c r="U1886">
        <f>VLOOKUP($F1886,'(참고)타워 스텟 가치'!$B$7:$L$11,U$2,0)+(VLOOKUP($F1886,'(참고)타워 스텟 가치'!$B$7:$L$11,U$2,0)*$E1886)</f>
        <v>759000.00000000536</v>
      </c>
      <c r="V1886">
        <f>VLOOKUP($F1886,'(참고)타워 스텟 가치'!$B$7:$L$11,V$2,0)+(VLOOKUP($F1886,'(참고)타워 스텟 가치'!$B$7:$L$11,V$2,0)*$E1886)</f>
        <v>6831.0000000000482</v>
      </c>
      <c r="W1886">
        <f>VLOOKUP($F1886,'(참고)타워 스텟 가치'!$B$7:$L$11,W$2,0)+(VLOOKUP($F1886,'(참고)타워 스텟 가치'!$B$7:$L$11,W$2,0)*$E1886)</f>
        <v>113.85000000000079</v>
      </c>
      <c r="X1886">
        <f>VLOOKUP($F1886,'(참고)타워 스텟 가치'!$B$7:$L$11,X$2,0)+(VLOOKUP($F1886,'(참고)타워 스텟 가치'!$B$7:$L$11,X$2,0)*$E1886)</f>
        <v>45.540000000000312</v>
      </c>
      <c r="Y1886">
        <f>VLOOKUP($F1886,'(참고)타워 스텟 가치'!$B$7:$L$11,Y$2,0)+(VLOOKUP($F1886,'(참고)타워 스텟 가치'!$B$7:$L$11,Y$2,0)*$E1886)</f>
        <v>0</v>
      </c>
      <c r="Z1886">
        <f>VLOOKUP($F1886,'(참고)타워 스텟 가치'!$B$7:$L$11,Z$2,0)+(VLOOKUP($F1886,'(참고)타워 스텟 가치'!$B$7:$L$11,Z$2,0)*$E1886)</f>
        <v>0</v>
      </c>
      <c r="AA1886">
        <f>VLOOKUP($F1886,'(참고)타워 스텟 가치'!$B$7:$L$11,AA$2,0)+(VLOOKUP($F1886,'(참고)타워 스텟 가치'!$B$7:$L$11,AA$2,0)*$E1886)</f>
        <v>106.26000000000074</v>
      </c>
      <c r="AB1886">
        <f>SUM('스테이지별 몬스터 스텟'!S1886*'(참고)타워 스텟 가치'!$Q$17,'스테이지별 몬스터 스텟'!T1886*'(참고)타워 스텟 가치'!$R$17,'스테이지별 몬스터 스텟'!U1886*'(참고)타워 스텟 가치'!$S$17,'스테이지별 몬스터 스텟'!V1886*'(참고)타워 스텟 가치'!$T$17,'스테이지별 몬스터 스텟'!W1886*'(참고)타워 스텟 가치'!$U$17,'스테이지별 몬스터 스텟'!X1886*'(참고)타워 스텟 가치'!$V$17,'스테이지별 몬스터 스텟'!Y1886*'(참고)타워 스텟 가치'!$W$17,'스테이지별 몬스터 스텟'!Z1886*'(참고)타워 스텟 가치'!$X$17,'스테이지별 몬스터 스텟'!AA1886*'(참고)타워 스텟 가치'!$Y$17)</f>
        <v>1155323.235000008</v>
      </c>
      <c r="AC1886">
        <v>2</v>
      </c>
      <c r="AD1886">
        <f>VLOOKUP($F1886,'(참고)타워 스텟 가치'!$B$12:$L$16,AD$2,0)+(VLOOKUP($F1886,'(참고)타워 스텟 가치'!$B$12:$L$16,AD$2,0)*$E1886)</f>
        <v>569.25000000000398</v>
      </c>
      <c r="AE1886">
        <f>VLOOKUP($F1886,'(참고)타워 스텟 가치'!$B$12:$L$16,AE$2,0)+(VLOOKUP($F1886,'(참고)타워 스텟 가치'!$B$12:$L$16,AE$2,0)*$E1886)</f>
        <v>683.1000000000048</v>
      </c>
      <c r="AF1886">
        <f>VLOOKUP($F1886,'(참고)타워 스텟 가치'!$B$12:$L$16,AF$2,0)+(VLOOKUP($F1886,'(참고)타워 스텟 가치'!$B$12:$L$16,AF$2,0)*$E1886)</f>
        <v>759000.00000000536</v>
      </c>
      <c r="AG1886">
        <f>VLOOKUP($F1886,'(참고)타워 스텟 가치'!$B$12:$L$16,AG$2,0)+(VLOOKUP($F1886,'(참고)타워 스텟 가치'!$B$12:$L$16,AG$2,0)*$E1886)</f>
        <v>3415.5000000000241</v>
      </c>
      <c r="AH1886">
        <f>VLOOKUP($F1886,'(참고)타워 스텟 가치'!$B$12:$L$16,AH$2,0)+(VLOOKUP($F1886,'(참고)타워 스텟 가치'!$B$12:$L$16,AH$2,0)*$E1886)</f>
        <v>113.85000000000079</v>
      </c>
      <c r="AI1886">
        <f>VLOOKUP($F1886,'(참고)타워 스텟 가치'!$B$12:$L$16,AI$2,0)+(VLOOKUP($F1886,'(참고)타워 스텟 가치'!$B$12:$L$16,AI$2,0)*$E1886)</f>
        <v>45.540000000000312</v>
      </c>
      <c r="AJ1886">
        <f>VLOOKUP($F1886,'(참고)타워 스텟 가치'!$B$12:$L$16,AJ$2,0)+(VLOOKUP($F1886,'(참고)타워 스텟 가치'!$B$12:$L$16,AJ$2,0)*$E1886)</f>
        <v>0</v>
      </c>
      <c r="AK1886">
        <f>VLOOKUP($F1886,'(참고)타워 스텟 가치'!$B$12:$L$16,AK$2,0)+(VLOOKUP($F1886,'(참고)타워 스텟 가치'!$B$12:$L$16,AK$2,0)*$E1886)</f>
        <v>0</v>
      </c>
      <c r="AL1886">
        <f>VLOOKUP($F1886,'(참고)타워 스텟 가치'!$B$12:$L$16,AL$2,0)+(VLOOKUP($F1886,'(참고)타워 스텟 가치'!$B$12:$L$16,AL$2,0)*$E1886)</f>
        <v>212.52000000000149</v>
      </c>
      <c r="AM1886">
        <f>SUM('스테이지별 몬스터 스텟'!AD1886*'(참고)타워 스텟 가치'!$Q$17,'스테이지별 몬스터 스텟'!AE1886*'(참고)타워 스텟 가치'!$R$17,'스테이지별 몬스터 스텟'!AF1886*'(참고)타워 스텟 가치'!$S$17,'스테이지별 몬스터 스텟'!AG1886*'(참고)타워 스텟 가치'!$T$17,'스테이지별 몬스터 스텟'!AH1886*'(참고)타워 스텟 가치'!$U$17,'스테이지별 몬스터 스텟'!AI1886*'(참고)타워 스텟 가치'!$V$17,'스테이지별 몬스터 스텟'!AJ1886*'(참고)타워 스텟 가치'!$W$17,'스테이지별 몬스터 스텟'!AK1886*'(참고)타워 스텟 가치'!$X$17,'스테이지별 몬스터 스텟'!AL1886*'(참고)타워 스텟 가치'!$Y$17)</f>
        <v>1148192.4300000079</v>
      </c>
      <c r="AN1886">
        <v>3</v>
      </c>
    </row>
    <row r="1887" spans="3:40" x14ac:dyDescent="0.3">
      <c r="C1887">
        <v>3</v>
      </c>
      <c r="D1887">
        <f t="shared" si="89"/>
        <v>377</v>
      </c>
      <c r="E1887" s="52">
        <f>VLOOKUP(D1887,'스테이지별 난이도 설정'!B:C,2,0)</f>
        <v>150.80000000000106</v>
      </c>
      <c r="F1887" t="str">
        <f t="shared" si="90"/>
        <v>에픽</v>
      </c>
      <c r="G1887">
        <f t="shared" si="88"/>
        <v>6</v>
      </c>
      <c r="H1887">
        <f>VLOOKUP($F1887,'(참고)타워 스텟 가치'!$B$2:$L$6,H$2,0)+(VLOOKUP($F1887,'(참고)타워 스텟 가치'!$B$2:$L$6,H$2,0)*$E1887)</f>
        <v>2561.6250000000177</v>
      </c>
      <c r="I1887">
        <f>VLOOKUP($F1887,'(참고)타워 스텟 가치'!$B$2:$L$6,I$2,0)+(VLOOKUP($F1887,'(참고)타워 스텟 가치'!$B$2:$L$6,I$2,0)*$E1887)</f>
        <v>512.32500000000357</v>
      </c>
      <c r="J1887">
        <f>VLOOKUP($F1887,'(참고)타워 스텟 가치'!$B$2:$L$6,J$2,0)+(VLOOKUP($F1887,'(참고)타워 스텟 가치'!$B$2:$L$6,J$2,0)*$E1887)</f>
        <v>759000.00000000536</v>
      </c>
      <c r="K1887">
        <f>VLOOKUP($F1887,'(참고)타워 스텟 가치'!$B$2:$L$6,K$2,0)+(VLOOKUP($F1887,'(참고)타워 스텟 가치'!$B$2:$L$6,K$2,0)*$E1887)</f>
        <v>10246.500000000071</v>
      </c>
      <c r="L1887">
        <f>VLOOKUP($F1887,'(참고)타워 스텟 가치'!$B$2:$L$6,L$2,0)+(VLOOKUP($F1887,'(참고)타워 스텟 가치'!$B$2:$L$6,L$2,0)*$E1887)</f>
        <v>170.7750000000012</v>
      </c>
      <c r="M1887">
        <f>VLOOKUP($F1887,'(참고)타워 스텟 가치'!$B$2:$L$6,M$2,0)+(VLOOKUP($F1887,'(참고)타워 스텟 가치'!$B$2:$L$6,M$2,0)*$E1887)</f>
        <v>45.540000000000312</v>
      </c>
      <c r="N1887">
        <f>VLOOKUP($F1887,'(참고)타워 스텟 가치'!$B$2:$L$6,N$2,0)+(VLOOKUP($F1887,'(참고)타워 스텟 가치'!$B$2:$L$6,N$2,0)*$E1887)</f>
        <v>0</v>
      </c>
      <c r="O1887">
        <f>VLOOKUP($F1887,'(참고)타워 스텟 가치'!$B$2:$L$6,O$2,0)+(VLOOKUP($F1887,'(참고)타워 스텟 가치'!$B$2:$L$6,O$2,0)*$E1887)</f>
        <v>0</v>
      </c>
      <c r="P1887">
        <f>VLOOKUP($F1887,'(참고)타워 스텟 가치'!$B$2:$L$6,P$2,0)+(VLOOKUP($F1887,'(참고)타워 스텟 가치'!$B$2:$L$6,P$2,0)*$E1887)</f>
        <v>106.26000000000074</v>
      </c>
      <c r="Q1887">
        <f>SUM('스테이지별 몬스터 스텟'!H1887*'(참고)타워 스텟 가치'!$Q$17,'스테이지별 몬스터 스텟'!I1887*'(참고)타워 스텟 가치'!$R$17,'스테이지별 몬스터 스텟'!J1887*'(참고)타워 스텟 가치'!$S$17,'스테이지별 몬스터 스텟'!K1887*'(참고)타워 스텟 가치'!$T$17,'스테이지별 몬스터 스텟'!L1887*'(참고)타워 스텟 가치'!$U$17,'스테이지별 몬스터 스텟'!M1887*'(참고)타워 스텟 가치'!$V$17,'스테이지별 몬스터 스텟'!N1887*'(참고)타워 스텟 가치'!$W$17,'스테이지별 몬스터 스텟'!O1887*'(참고)타워 스텟 가치'!$X$17,'스테이지별 몬스터 스텟'!P1887*'(참고)타워 스텟 가치'!$Y$17)</f>
        <v>1165484.3475000083</v>
      </c>
      <c r="R1887">
        <v>1</v>
      </c>
      <c r="S1887">
        <f>VLOOKUP($F1887,'(참고)타워 스텟 가치'!$B$7:$L$11,S$2,0)+(VLOOKUP($F1887,'(참고)타워 스텟 가치'!$B$7:$L$11,S$2,0)*$E1887)</f>
        <v>853.87500000000603</v>
      </c>
      <c r="T1887">
        <f>VLOOKUP($F1887,'(참고)타워 스텟 가치'!$B$7:$L$11,T$2,0)+(VLOOKUP($F1887,'(참고)타워 스텟 가치'!$B$7:$L$11,T$2,0)*$E1887)</f>
        <v>1536.9750000000108</v>
      </c>
      <c r="U1887">
        <f>VLOOKUP($F1887,'(참고)타워 스텟 가치'!$B$7:$L$11,U$2,0)+(VLOOKUP($F1887,'(참고)타워 스텟 가치'!$B$7:$L$11,U$2,0)*$E1887)</f>
        <v>759000.00000000536</v>
      </c>
      <c r="V1887">
        <f>VLOOKUP($F1887,'(참고)타워 스텟 가치'!$B$7:$L$11,V$2,0)+(VLOOKUP($F1887,'(참고)타워 스텟 가치'!$B$7:$L$11,V$2,0)*$E1887)</f>
        <v>10246.500000000071</v>
      </c>
      <c r="W1887">
        <f>VLOOKUP($F1887,'(참고)타워 스텟 가치'!$B$7:$L$11,W$2,0)+(VLOOKUP($F1887,'(참고)타워 스텟 가치'!$B$7:$L$11,W$2,0)*$E1887)</f>
        <v>170.7750000000012</v>
      </c>
      <c r="X1887">
        <f>VLOOKUP($F1887,'(참고)타워 스텟 가치'!$B$7:$L$11,X$2,0)+(VLOOKUP($F1887,'(참고)타워 스텟 가치'!$B$7:$L$11,X$2,0)*$E1887)</f>
        <v>45.540000000000312</v>
      </c>
      <c r="Y1887">
        <f>VLOOKUP($F1887,'(참고)타워 스텟 가치'!$B$7:$L$11,Y$2,0)+(VLOOKUP($F1887,'(참고)타워 스텟 가치'!$B$7:$L$11,Y$2,0)*$E1887)</f>
        <v>0</v>
      </c>
      <c r="Z1887">
        <f>VLOOKUP($F1887,'(참고)타워 스텟 가치'!$B$7:$L$11,Z$2,0)+(VLOOKUP($F1887,'(참고)타워 스텟 가치'!$B$7:$L$11,Z$2,0)*$E1887)</f>
        <v>0</v>
      </c>
      <c r="AA1887">
        <f>VLOOKUP($F1887,'(참고)타워 스텟 가치'!$B$7:$L$11,AA$2,0)+(VLOOKUP($F1887,'(참고)타워 스텟 가치'!$B$7:$L$11,AA$2,0)*$E1887)</f>
        <v>106.26000000000074</v>
      </c>
      <c r="AB1887">
        <f>SUM('스테이지별 몬스터 스텟'!S1887*'(참고)타워 스텟 가치'!$Q$17,'스테이지별 몬스터 스텟'!T1887*'(참고)타워 스텟 가치'!$R$17,'스테이지별 몬스터 스텟'!U1887*'(참고)타워 스텟 가치'!$S$17,'스테이지별 몬스터 스텟'!V1887*'(참고)타워 스텟 가치'!$T$17,'스테이지별 몬스터 스텟'!W1887*'(참고)타워 스텟 가치'!$U$17,'스테이지별 몬스터 스텟'!X1887*'(참고)타워 스텟 가치'!$V$17,'스테이지별 몬스터 스텟'!Y1887*'(참고)타워 스텟 가치'!$W$17,'스테이지별 몬스터 스텟'!Z1887*'(참고)타워 스텟 가치'!$X$17,'스테이지별 몬스터 스텟'!AA1887*'(참고)타워 스텟 가치'!$Y$17)</f>
        <v>1163605.8225000084</v>
      </c>
      <c r="AC1887">
        <v>2</v>
      </c>
      <c r="AD1887">
        <f>VLOOKUP($F1887,'(참고)타워 스텟 가치'!$B$12:$L$16,AD$2,0)+(VLOOKUP($F1887,'(참고)타워 스텟 가치'!$B$12:$L$16,AD$2,0)*$E1887)</f>
        <v>853.87500000000603</v>
      </c>
      <c r="AE1887">
        <f>VLOOKUP($F1887,'(참고)타워 스텟 가치'!$B$12:$L$16,AE$2,0)+(VLOOKUP($F1887,'(참고)타워 스텟 가치'!$B$12:$L$16,AE$2,0)*$E1887)</f>
        <v>1024.6500000000071</v>
      </c>
      <c r="AF1887">
        <f>VLOOKUP($F1887,'(참고)타워 스텟 가치'!$B$12:$L$16,AF$2,0)+(VLOOKUP($F1887,'(참고)타워 스텟 가치'!$B$12:$L$16,AF$2,0)*$E1887)</f>
        <v>759000.00000000536</v>
      </c>
      <c r="AG1887">
        <f>VLOOKUP($F1887,'(참고)타워 스텟 가치'!$B$12:$L$16,AG$2,0)+(VLOOKUP($F1887,'(참고)타워 스텟 가치'!$B$12:$L$16,AG$2,0)*$E1887)</f>
        <v>5123.2500000000355</v>
      </c>
      <c r="AH1887">
        <f>VLOOKUP($F1887,'(참고)타워 스텟 가치'!$B$12:$L$16,AH$2,0)+(VLOOKUP($F1887,'(참고)타워 스텟 가치'!$B$12:$L$16,AH$2,0)*$E1887)</f>
        <v>170.7750000000012</v>
      </c>
      <c r="AI1887">
        <f>VLOOKUP($F1887,'(참고)타워 스텟 가치'!$B$12:$L$16,AI$2,0)+(VLOOKUP($F1887,'(참고)타워 스텟 가치'!$B$12:$L$16,AI$2,0)*$E1887)</f>
        <v>45.540000000000312</v>
      </c>
      <c r="AJ1887">
        <f>VLOOKUP($F1887,'(참고)타워 스텟 가치'!$B$12:$L$16,AJ$2,0)+(VLOOKUP($F1887,'(참고)타워 스텟 가치'!$B$12:$L$16,AJ$2,0)*$E1887)</f>
        <v>0</v>
      </c>
      <c r="AK1887">
        <f>VLOOKUP($F1887,'(참고)타워 스텟 가치'!$B$12:$L$16,AK$2,0)+(VLOOKUP($F1887,'(참고)타워 스텟 가치'!$B$12:$L$16,AK$2,0)*$E1887)</f>
        <v>0</v>
      </c>
      <c r="AL1887">
        <f>VLOOKUP($F1887,'(참고)타워 스텟 가치'!$B$12:$L$16,AL$2,0)+(VLOOKUP($F1887,'(참고)타워 스텟 가치'!$B$12:$L$16,AL$2,0)*$E1887)</f>
        <v>212.52000000000149</v>
      </c>
      <c r="AM1887">
        <f>SUM('스테이지별 몬스터 스텟'!AD1887*'(참고)타워 스텟 가치'!$Q$17,'스테이지별 몬스터 스텟'!AE1887*'(참고)타워 스텟 가치'!$R$17,'스테이지별 몬스터 스텟'!AF1887*'(참고)타워 스텟 가치'!$S$17,'스테이지별 몬스터 스텟'!AG1887*'(참고)타워 스텟 가치'!$T$17,'스테이지별 몬스터 스텟'!AH1887*'(참고)타워 스텟 가치'!$U$17,'스테이지별 몬스터 스텟'!AI1887*'(참고)타워 스텟 가치'!$V$17,'스테이지별 몬스터 스텟'!AJ1887*'(참고)타워 스텟 가치'!$W$17,'스테이지별 몬스터 스텟'!AK1887*'(참고)타워 스텟 가치'!$X$17,'스테이지별 몬스터 스텟'!AL1887*'(참고)타워 스텟 가치'!$Y$17)</f>
        <v>1152803.3550000081</v>
      </c>
      <c r="AN1887">
        <v>3</v>
      </c>
    </row>
    <row r="1888" spans="3:40" x14ac:dyDescent="0.3">
      <c r="C1888">
        <v>4</v>
      </c>
      <c r="D1888">
        <f t="shared" si="89"/>
        <v>377</v>
      </c>
      <c r="E1888" s="52">
        <f>VLOOKUP(D1888,'스테이지별 난이도 설정'!B:C,2,0)</f>
        <v>150.80000000000106</v>
      </c>
      <c r="F1888" t="str">
        <f t="shared" si="90"/>
        <v>유니크</v>
      </c>
      <c r="G1888">
        <f t="shared" si="88"/>
        <v>6</v>
      </c>
      <c r="H1888">
        <f>VLOOKUP($F1888,'(참고)타워 스텟 가치'!$B$2:$L$6,H$2,0)+(VLOOKUP($F1888,'(참고)타워 스텟 가치'!$B$2:$L$6,H$2,0)*$E1888)</f>
        <v>3842.4375000000268</v>
      </c>
      <c r="I1888">
        <f>VLOOKUP($F1888,'(참고)타워 스텟 가치'!$B$2:$L$6,I$2,0)+(VLOOKUP($F1888,'(참고)타워 스텟 가치'!$B$2:$L$6,I$2,0)*$E1888)</f>
        <v>768.48750000000541</v>
      </c>
      <c r="J1888">
        <f>VLOOKUP($F1888,'(참고)타워 스텟 가치'!$B$2:$L$6,J$2,0)+(VLOOKUP($F1888,'(참고)타워 스텟 가치'!$B$2:$L$6,J$2,0)*$E1888)</f>
        <v>759000.00000000536</v>
      </c>
      <c r="K1888">
        <f>VLOOKUP($F1888,'(참고)타워 스텟 가치'!$B$2:$L$6,K$2,0)+(VLOOKUP($F1888,'(참고)타워 스텟 가치'!$B$2:$L$6,K$2,0)*$E1888)</f>
        <v>15369.750000000107</v>
      </c>
      <c r="L1888">
        <f>VLOOKUP($F1888,'(참고)타워 스텟 가치'!$B$2:$L$6,L$2,0)+(VLOOKUP($F1888,'(참고)타워 스텟 가치'!$B$2:$L$6,L$2,0)*$E1888)</f>
        <v>256.16250000000178</v>
      </c>
      <c r="M1888">
        <f>VLOOKUP($F1888,'(참고)타워 스텟 가치'!$B$2:$L$6,M$2,0)+(VLOOKUP($F1888,'(참고)타워 스텟 가치'!$B$2:$L$6,M$2,0)*$E1888)</f>
        <v>45.540000000000312</v>
      </c>
      <c r="N1888">
        <f>VLOOKUP($F1888,'(참고)타워 스텟 가치'!$B$2:$L$6,N$2,0)+(VLOOKUP($F1888,'(참고)타워 스텟 가치'!$B$2:$L$6,N$2,0)*$E1888)</f>
        <v>0</v>
      </c>
      <c r="O1888">
        <f>VLOOKUP($F1888,'(참고)타워 스텟 가치'!$B$2:$L$6,O$2,0)+(VLOOKUP($F1888,'(참고)타워 스텟 가치'!$B$2:$L$6,O$2,0)*$E1888)</f>
        <v>0</v>
      </c>
      <c r="P1888">
        <f>VLOOKUP($F1888,'(참고)타워 스텟 가치'!$B$2:$L$6,P$2,0)+(VLOOKUP($F1888,'(참고)타워 스텟 가치'!$B$2:$L$6,P$2,0)*$E1888)</f>
        <v>151.80000000000106</v>
      </c>
      <c r="Q1888">
        <f>SUM('스테이지별 몬스터 스텟'!H1888*'(참고)타워 스텟 가치'!$Q$17,'스테이지별 몬스터 스텟'!I1888*'(참고)타워 스텟 가치'!$R$17,'스테이지별 몬스터 스텟'!J1888*'(참고)타워 스텟 가치'!$S$17,'스테이지별 몬스터 스텟'!K1888*'(참고)타워 스텟 가치'!$T$17,'스테이지별 몬스터 스텟'!L1888*'(참고)타워 스텟 가치'!$U$17,'스테이지별 몬스터 스텟'!M1888*'(참고)타워 스텟 가치'!$V$17,'스테이지별 몬스터 스텟'!N1888*'(참고)타워 스텟 가치'!$W$17,'스테이지별 몬스터 스텟'!O1888*'(참고)타워 스텟 가치'!$X$17,'스테이지별 몬스터 스텟'!P1888*'(참고)타워 스텟 가치'!$Y$17)</f>
        <v>1178938.5712500082</v>
      </c>
      <c r="R1888">
        <v>1</v>
      </c>
      <c r="S1888">
        <f>VLOOKUP($F1888,'(참고)타워 스텟 가치'!$B$7:$L$11,S$2,0)+(VLOOKUP($F1888,'(참고)타워 스텟 가치'!$B$7:$L$11,S$2,0)*$E1888)</f>
        <v>1280.8125000000089</v>
      </c>
      <c r="T1888">
        <f>VLOOKUP($F1888,'(참고)타워 스텟 가치'!$B$7:$L$11,T$2,0)+(VLOOKUP($F1888,'(참고)타워 스텟 가치'!$B$7:$L$11,T$2,0)*$E1888)</f>
        <v>2305.462500000016</v>
      </c>
      <c r="U1888">
        <f>VLOOKUP($F1888,'(참고)타워 스텟 가치'!$B$7:$L$11,U$2,0)+(VLOOKUP($F1888,'(참고)타워 스텟 가치'!$B$7:$L$11,U$2,0)*$E1888)</f>
        <v>759000.00000000536</v>
      </c>
      <c r="V1888">
        <f>VLOOKUP($F1888,'(참고)타워 스텟 가치'!$B$7:$L$11,V$2,0)+(VLOOKUP($F1888,'(참고)타워 스텟 가치'!$B$7:$L$11,V$2,0)*$E1888)</f>
        <v>15369.750000000107</v>
      </c>
      <c r="W1888">
        <f>VLOOKUP($F1888,'(참고)타워 스텟 가치'!$B$7:$L$11,W$2,0)+(VLOOKUP($F1888,'(참고)타워 스텟 가치'!$B$7:$L$11,W$2,0)*$E1888)</f>
        <v>256.16250000000178</v>
      </c>
      <c r="X1888">
        <f>VLOOKUP($F1888,'(참고)타워 스텟 가치'!$B$7:$L$11,X$2,0)+(VLOOKUP($F1888,'(참고)타워 스텟 가치'!$B$7:$L$11,X$2,0)*$E1888)</f>
        <v>45.540000000000312</v>
      </c>
      <c r="Y1888">
        <f>VLOOKUP($F1888,'(참고)타워 스텟 가치'!$B$7:$L$11,Y$2,0)+(VLOOKUP($F1888,'(참고)타워 스텟 가치'!$B$7:$L$11,Y$2,0)*$E1888)</f>
        <v>0</v>
      </c>
      <c r="Z1888">
        <f>VLOOKUP($F1888,'(참고)타워 스텟 가치'!$B$7:$L$11,Z$2,0)+(VLOOKUP($F1888,'(참고)타워 스텟 가치'!$B$7:$L$11,Z$2,0)*$E1888)</f>
        <v>0</v>
      </c>
      <c r="AA1888">
        <f>VLOOKUP($F1888,'(참고)타워 스텟 가치'!$B$7:$L$11,AA$2,0)+(VLOOKUP($F1888,'(참고)타워 스텟 가치'!$B$7:$L$11,AA$2,0)*$E1888)</f>
        <v>151.80000000000106</v>
      </c>
      <c r="AB1888">
        <f>SUM('스테이지별 몬스터 스텟'!S1888*'(참고)타워 스텟 가치'!$Q$17,'스테이지별 몬스터 스텟'!T1888*'(참고)타워 스텟 가치'!$R$17,'스테이지별 몬스터 스텟'!U1888*'(참고)타워 스텟 가치'!$S$17,'스테이지별 몬스터 스텟'!V1888*'(참고)타워 스텟 가치'!$T$17,'스테이지별 몬스터 스텟'!W1888*'(참고)타워 스텟 가치'!$U$17,'스테이지별 몬스터 스텟'!X1888*'(참고)타워 스텟 가치'!$V$17,'스테이지별 몬스터 스텟'!Y1888*'(참고)타워 스텟 가치'!$W$17,'스테이지별 몬스터 스텟'!Z1888*'(참고)타워 스텟 가치'!$X$17,'스테이지별 몬스터 스텟'!AA1888*'(참고)타워 스텟 가치'!$Y$17)</f>
        <v>1176120.7837500083</v>
      </c>
      <c r="AC1888">
        <v>2</v>
      </c>
      <c r="AD1888">
        <f>VLOOKUP($F1888,'(참고)타워 스텟 가치'!$B$12:$L$16,AD$2,0)+(VLOOKUP($F1888,'(참고)타워 스텟 가치'!$B$12:$L$16,AD$2,0)*$E1888)</f>
        <v>1280.8125000000089</v>
      </c>
      <c r="AE1888">
        <f>VLOOKUP($F1888,'(참고)타워 스텟 가치'!$B$12:$L$16,AE$2,0)+(VLOOKUP($F1888,'(참고)타워 스텟 가치'!$B$12:$L$16,AE$2,0)*$E1888)</f>
        <v>1536.9750000000108</v>
      </c>
      <c r="AF1888">
        <f>VLOOKUP($F1888,'(참고)타워 스텟 가치'!$B$12:$L$16,AF$2,0)+(VLOOKUP($F1888,'(참고)타워 스텟 가치'!$B$12:$L$16,AF$2,0)*$E1888)</f>
        <v>759000.00000000536</v>
      </c>
      <c r="AG1888">
        <f>VLOOKUP($F1888,'(참고)타워 스텟 가치'!$B$12:$L$16,AG$2,0)+(VLOOKUP($F1888,'(참고)타워 스텟 가치'!$B$12:$L$16,AG$2,0)*$E1888)</f>
        <v>7684.8750000000537</v>
      </c>
      <c r="AH1888">
        <f>VLOOKUP($F1888,'(참고)타워 스텟 가치'!$B$12:$L$16,AH$2,0)+(VLOOKUP($F1888,'(참고)타워 스텟 가치'!$B$12:$L$16,AH$2,0)*$E1888)</f>
        <v>256.16250000000178</v>
      </c>
      <c r="AI1888">
        <f>VLOOKUP($F1888,'(참고)타워 스텟 가치'!$B$12:$L$16,AI$2,0)+(VLOOKUP($F1888,'(참고)타워 스텟 가치'!$B$12:$L$16,AI$2,0)*$E1888)</f>
        <v>45.540000000000312</v>
      </c>
      <c r="AJ1888">
        <f>VLOOKUP($F1888,'(참고)타워 스텟 가치'!$B$12:$L$16,AJ$2,0)+(VLOOKUP($F1888,'(참고)타워 스텟 가치'!$B$12:$L$16,AJ$2,0)*$E1888)</f>
        <v>0</v>
      </c>
      <c r="AK1888">
        <f>VLOOKUP($F1888,'(참고)타워 스텟 가치'!$B$12:$L$16,AK$2,0)+(VLOOKUP($F1888,'(참고)타워 스텟 가치'!$B$12:$L$16,AK$2,0)*$E1888)</f>
        <v>0</v>
      </c>
      <c r="AL1888">
        <f>VLOOKUP($F1888,'(참고)타워 스텟 가치'!$B$12:$L$16,AL$2,0)+(VLOOKUP($F1888,'(참고)타워 스텟 가치'!$B$12:$L$16,AL$2,0)*$E1888)</f>
        <v>303.60000000000213</v>
      </c>
      <c r="AM1888">
        <f>SUM('스테이지별 몬스터 스텟'!AD1888*'(참고)타워 스텟 가치'!$Q$17,'스테이지별 몬스터 스텟'!AE1888*'(참고)타워 스텟 가치'!$R$17,'스테이지별 몬스터 스텟'!AF1888*'(참고)타워 스텟 가치'!$S$17,'스테이지별 몬스터 스텟'!AG1888*'(참고)타워 스텟 가치'!$T$17,'스테이지별 몬스터 스텟'!AH1888*'(참고)타워 스텟 가치'!$U$17,'스테이지별 몬스터 스텟'!AI1888*'(참고)타워 스텟 가치'!$V$17,'스테이지별 몬스터 스텟'!AJ1888*'(참고)타워 스텟 가치'!$W$17,'스테이지별 몬스터 스텟'!AK1888*'(참고)타워 스텟 가치'!$X$17,'스테이지별 몬스터 스텟'!AL1888*'(참고)타워 스텟 가치'!$Y$17)</f>
        <v>1159901.902500008</v>
      </c>
      <c r="AN1888">
        <v>3</v>
      </c>
    </row>
    <row r="1889" spans="3:40" x14ac:dyDescent="0.3">
      <c r="C1889">
        <v>5</v>
      </c>
      <c r="D1889">
        <f t="shared" si="89"/>
        <v>377</v>
      </c>
      <c r="E1889" s="52">
        <f>VLOOKUP(D1889,'스테이지별 난이도 설정'!B:C,2,0)</f>
        <v>150.80000000000106</v>
      </c>
      <c r="F1889" t="str">
        <f t="shared" si="90"/>
        <v>스페셜</v>
      </c>
      <c r="G1889">
        <f t="shared" si="88"/>
        <v>6</v>
      </c>
      <c r="H1889">
        <f>VLOOKUP($F1889,'(참고)타워 스텟 가치'!$B$2:$L$6,H$2,0)+(VLOOKUP($F1889,'(참고)타워 스텟 가치'!$B$2:$L$6,H$2,0)*$E1889)</f>
        <v>5763.65625000004</v>
      </c>
      <c r="I1889">
        <f>VLOOKUP($F1889,'(참고)타워 스텟 가치'!$B$2:$L$6,I$2,0)+(VLOOKUP($F1889,'(참고)타워 스텟 가치'!$B$2:$L$6,I$2,0)*$E1889)</f>
        <v>1152.731250000008</v>
      </c>
      <c r="J1889">
        <f>VLOOKUP($F1889,'(참고)타워 스텟 가치'!$B$2:$L$6,J$2,0)+(VLOOKUP($F1889,'(참고)타워 스텟 가치'!$B$2:$L$6,J$2,0)*$E1889)</f>
        <v>759000.00000000536</v>
      </c>
      <c r="K1889">
        <f>VLOOKUP($F1889,'(참고)타워 스텟 가치'!$B$2:$L$6,K$2,0)+(VLOOKUP($F1889,'(참고)타워 스텟 가치'!$B$2:$L$6,K$2,0)*$E1889)</f>
        <v>23054.62500000016</v>
      </c>
      <c r="L1889">
        <f>VLOOKUP($F1889,'(참고)타워 스텟 가치'!$B$2:$L$6,L$2,0)+(VLOOKUP($F1889,'(참고)타워 스텟 가치'!$B$2:$L$6,L$2,0)*$E1889)</f>
        <v>384.24375000000271</v>
      </c>
      <c r="M1889">
        <f>VLOOKUP($F1889,'(참고)타워 스텟 가치'!$B$2:$L$6,M$2,0)+(VLOOKUP($F1889,'(참고)타워 스텟 가치'!$B$2:$L$6,M$2,0)*$E1889)</f>
        <v>45.540000000000312</v>
      </c>
      <c r="N1889">
        <f>VLOOKUP($F1889,'(참고)타워 스텟 가치'!$B$2:$L$6,N$2,0)+(VLOOKUP($F1889,'(참고)타워 스텟 가치'!$B$2:$L$6,N$2,0)*$E1889)</f>
        <v>0</v>
      </c>
      <c r="O1889">
        <f>VLOOKUP($F1889,'(참고)타워 스텟 가치'!$B$2:$L$6,O$2,0)+(VLOOKUP($F1889,'(참고)타워 스텟 가치'!$B$2:$L$6,O$2,0)*$E1889)</f>
        <v>0</v>
      </c>
      <c r="P1889">
        <f>VLOOKUP($F1889,'(참고)타워 스텟 가치'!$B$2:$L$6,P$2,0)+(VLOOKUP($F1889,'(참고)타워 스텟 가치'!$B$2:$L$6,P$2,0)*$E1889)</f>
        <v>151.80000000000106</v>
      </c>
      <c r="Q1889">
        <f>SUM('스테이지별 몬스터 스텟'!H1889*'(참고)타워 스텟 가치'!$Q$17,'스테이지별 몬스터 스텟'!I1889*'(참고)타워 스텟 가치'!$R$17,'스테이지별 몬스터 스텟'!J1889*'(참고)타워 스텟 가치'!$S$17,'스테이지별 몬스터 스텟'!K1889*'(참고)타워 스텟 가치'!$T$17,'스테이지별 몬스터 스텟'!L1889*'(참고)타워 스텟 가치'!$U$17,'스테이지별 몬스터 스텟'!M1889*'(참고)타워 스텟 가치'!$V$17,'스테이지별 몬스터 스텟'!N1889*'(참고)타워 스텟 가치'!$W$17,'스테이지별 몬스터 스텟'!O1889*'(참고)타워 스텟 가치'!$X$17,'스테이지별 몬스터 스텟'!P1889*'(참고)타워 스텟 가치'!$Y$17)</f>
        <v>1198983.2868750084</v>
      </c>
      <c r="R1889">
        <v>1</v>
      </c>
      <c r="S1889">
        <f>VLOOKUP($F1889,'(참고)타워 스텟 가치'!$B$7:$L$11,S$2,0)+(VLOOKUP($F1889,'(참고)타워 스텟 가치'!$B$7:$L$11,S$2,0)*$E1889)</f>
        <v>1921.2187500000134</v>
      </c>
      <c r="T1889">
        <f>VLOOKUP($F1889,'(참고)타워 스텟 가치'!$B$7:$L$11,T$2,0)+(VLOOKUP($F1889,'(참고)타워 스텟 가치'!$B$7:$L$11,T$2,0)*$E1889)</f>
        <v>3458.193750000024</v>
      </c>
      <c r="U1889">
        <f>VLOOKUP($F1889,'(참고)타워 스텟 가치'!$B$7:$L$11,U$2,0)+(VLOOKUP($F1889,'(참고)타워 스텟 가치'!$B$7:$L$11,U$2,0)*$E1889)</f>
        <v>759000.00000000536</v>
      </c>
      <c r="V1889">
        <f>VLOOKUP($F1889,'(참고)타워 스텟 가치'!$B$7:$L$11,V$2,0)+(VLOOKUP($F1889,'(참고)타워 스텟 가치'!$B$7:$L$11,V$2,0)*$E1889)</f>
        <v>23054.62500000016</v>
      </c>
      <c r="W1889">
        <f>VLOOKUP($F1889,'(참고)타워 스텟 가치'!$B$7:$L$11,W$2,0)+(VLOOKUP($F1889,'(참고)타워 스텟 가치'!$B$7:$L$11,W$2,0)*$E1889)</f>
        <v>384.24375000000271</v>
      </c>
      <c r="X1889">
        <f>VLOOKUP($F1889,'(참고)타워 스텟 가치'!$B$7:$L$11,X$2,0)+(VLOOKUP($F1889,'(참고)타워 스텟 가치'!$B$7:$L$11,X$2,0)*$E1889)</f>
        <v>45.540000000000312</v>
      </c>
      <c r="Y1889">
        <f>VLOOKUP($F1889,'(참고)타워 스텟 가치'!$B$7:$L$11,Y$2,0)+(VLOOKUP($F1889,'(참고)타워 스텟 가치'!$B$7:$L$11,Y$2,0)*$E1889)</f>
        <v>0</v>
      </c>
      <c r="Z1889">
        <f>VLOOKUP($F1889,'(참고)타워 스텟 가치'!$B$7:$L$11,Z$2,0)+(VLOOKUP($F1889,'(참고)타워 스텟 가치'!$B$7:$L$11,Z$2,0)*$E1889)</f>
        <v>0</v>
      </c>
      <c r="AA1889">
        <f>VLOOKUP($F1889,'(참고)타워 스텟 가치'!$B$7:$L$11,AA$2,0)+(VLOOKUP($F1889,'(참고)타워 스텟 가치'!$B$7:$L$11,AA$2,0)*$E1889)</f>
        <v>151.80000000000106</v>
      </c>
      <c r="AB1889">
        <f>SUM('스테이지별 몬스터 스텟'!S1889*'(참고)타워 스텟 가치'!$Q$17,'스테이지별 몬스터 스텟'!T1889*'(참고)타워 스텟 가치'!$R$17,'스테이지별 몬스터 스텟'!U1889*'(참고)타워 스텟 가치'!$S$17,'스테이지별 몬스터 스텟'!V1889*'(참고)타워 스텟 가치'!$T$17,'스테이지별 몬스터 스텟'!W1889*'(참고)타워 스텟 가치'!$U$17,'스테이지별 몬스터 스텟'!X1889*'(참고)타워 스텟 가치'!$V$17,'스테이지별 몬스터 스텟'!Y1889*'(참고)타워 스텟 가치'!$W$17,'스테이지별 몬스터 스텟'!Z1889*'(참고)타워 스텟 가치'!$X$17,'스테이지별 몬스터 스텟'!AA1889*'(참고)타워 스텟 가치'!$Y$17)</f>
        <v>1194756.6056250085</v>
      </c>
      <c r="AC1889">
        <v>2</v>
      </c>
      <c r="AD1889">
        <f>VLOOKUP($F1889,'(참고)타워 스텟 가치'!$B$12:$L$16,AD$2,0)+(VLOOKUP($F1889,'(참고)타워 스텟 가치'!$B$12:$L$16,AD$2,0)*$E1889)</f>
        <v>1921.2187500000134</v>
      </c>
      <c r="AE1889">
        <f>VLOOKUP($F1889,'(참고)타워 스텟 가치'!$B$12:$L$16,AE$2,0)+(VLOOKUP($F1889,'(참고)타워 스텟 가치'!$B$12:$L$16,AE$2,0)*$E1889)</f>
        <v>2305.462500000016</v>
      </c>
      <c r="AF1889">
        <f>VLOOKUP($F1889,'(참고)타워 스텟 가치'!$B$12:$L$16,AF$2,0)+(VLOOKUP($F1889,'(참고)타워 스텟 가치'!$B$12:$L$16,AF$2,0)*$E1889)</f>
        <v>759000.00000000536</v>
      </c>
      <c r="AG1889">
        <f>VLOOKUP($F1889,'(참고)타워 스텟 가치'!$B$12:$L$16,AG$2,0)+(VLOOKUP($F1889,'(참고)타워 스텟 가치'!$B$12:$L$16,AG$2,0)*$E1889)</f>
        <v>11527.31250000008</v>
      </c>
      <c r="AH1889">
        <f>VLOOKUP($F1889,'(참고)타워 스텟 가치'!$B$12:$L$16,AH$2,0)+(VLOOKUP($F1889,'(참고)타워 스텟 가치'!$B$12:$L$16,AH$2,0)*$E1889)</f>
        <v>384.24375000000271</v>
      </c>
      <c r="AI1889">
        <f>VLOOKUP($F1889,'(참고)타워 스텟 가치'!$B$12:$L$16,AI$2,0)+(VLOOKUP($F1889,'(참고)타워 스텟 가치'!$B$12:$L$16,AI$2,0)*$E1889)</f>
        <v>45.540000000000312</v>
      </c>
      <c r="AJ1889">
        <f>VLOOKUP($F1889,'(참고)타워 스텟 가치'!$B$12:$L$16,AJ$2,0)+(VLOOKUP($F1889,'(참고)타워 스텟 가치'!$B$12:$L$16,AJ$2,0)*$E1889)</f>
        <v>0</v>
      </c>
      <c r="AK1889">
        <f>VLOOKUP($F1889,'(참고)타워 스텟 가치'!$B$12:$L$16,AK$2,0)+(VLOOKUP($F1889,'(참고)타워 스텟 가치'!$B$12:$L$16,AK$2,0)*$E1889)</f>
        <v>0</v>
      </c>
      <c r="AL1889">
        <f>VLOOKUP($F1889,'(참고)타워 스텟 가치'!$B$12:$L$16,AL$2,0)+(VLOOKUP($F1889,'(참고)타워 스텟 가치'!$B$12:$L$16,AL$2,0)*$E1889)</f>
        <v>303.60000000000213</v>
      </c>
      <c r="AM1889">
        <f>SUM('스테이지별 몬스터 스텟'!AD1889*'(참고)타워 스텟 가치'!$Q$17,'스테이지별 몬스터 스텟'!AE1889*'(참고)타워 스텟 가치'!$R$17,'스테이지별 몬스터 스텟'!AF1889*'(참고)타워 스텟 가치'!$S$17,'스테이지별 몬스터 스텟'!AG1889*'(참고)타워 스텟 가치'!$T$17,'스테이지별 몬스터 스텟'!AH1889*'(참고)타워 스텟 가치'!$U$17,'스테이지별 몬스터 스텟'!AI1889*'(참고)타워 스텟 가치'!$V$17,'스테이지별 몬스터 스텟'!AJ1889*'(참고)타워 스텟 가치'!$W$17,'스테이지별 몬스터 스텟'!AK1889*'(참고)타워 스텟 가치'!$X$17,'스테이지별 몬스터 스텟'!AL1889*'(참고)타워 스텟 가치'!$Y$17)</f>
        <v>1170276.4837500083</v>
      </c>
      <c r="AN1889">
        <v>3</v>
      </c>
    </row>
    <row r="1890" spans="3:40" x14ac:dyDescent="0.3">
      <c r="C1890">
        <v>1</v>
      </c>
      <c r="D1890">
        <f t="shared" si="89"/>
        <v>378</v>
      </c>
      <c r="E1890" s="52">
        <f>VLOOKUP(D1890,'스테이지별 난이도 설정'!B:C,2,0)</f>
        <v>151.20000000000107</v>
      </c>
      <c r="F1890" t="str">
        <f t="shared" si="90"/>
        <v>일반</v>
      </c>
      <c r="G1890">
        <f t="shared" si="88"/>
        <v>6</v>
      </c>
      <c r="H1890">
        <f>VLOOKUP($F1890,'(참고)타워 스텟 가치'!$B$2:$L$6,H$2,0)+(VLOOKUP($F1890,'(참고)타워 스텟 가치'!$B$2:$L$6,H$2,0)*$E1890)</f>
        <v>1141.500000000008</v>
      </c>
      <c r="I1890">
        <f>VLOOKUP($F1890,'(참고)타워 스텟 가치'!$B$2:$L$6,I$2,0)+(VLOOKUP($F1890,'(참고)타워 스텟 가치'!$B$2:$L$6,I$2,0)*$E1890)</f>
        <v>228.3000000000016</v>
      </c>
      <c r="J1890">
        <f>VLOOKUP($F1890,'(참고)타워 스텟 가치'!$B$2:$L$6,J$2,0)+(VLOOKUP($F1890,'(참고)타워 스텟 가치'!$B$2:$L$6,J$2,0)*$E1890)</f>
        <v>761000.00000000536</v>
      </c>
      <c r="K1890">
        <f>VLOOKUP($F1890,'(참고)타워 스텟 가치'!$B$2:$L$6,K$2,0)+(VLOOKUP($F1890,'(참고)타워 스텟 가치'!$B$2:$L$6,K$2,0)*$E1890)</f>
        <v>4566.0000000000318</v>
      </c>
      <c r="L1890">
        <f>VLOOKUP($F1890,'(참고)타워 스텟 가치'!$B$2:$L$6,L$2,0)+(VLOOKUP($F1890,'(참고)타워 스텟 가치'!$B$2:$L$6,L$2,0)*$E1890)</f>
        <v>76.100000000000534</v>
      </c>
      <c r="M1890">
        <f>VLOOKUP($F1890,'(참고)타워 스텟 가치'!$B$2:$L$6,M$2,0)+(VLOOKUP($F1890,'(참고)타워 스텟 가치'!$B$2:$L$6,M$2,0)*$E1890)</f>
        <v>45.660000000000316</v>
      </c>
      <c r="N1890">
        <f>VLOOKUP($F1890,'(참고)타워 스텟 가치'!$B$2:$L$6,N$2,0)+(VLOOKUP($F1890,'(참고)타워 스텟 가치'!$B$2:$L$6,N$2,0)*$E1890)</f>
        <v>0</v>
      </c>
      <c r="O1890">
        <f>VLOOKUP($F1890,'(참고)타워 스텟 가치'!$B$2:$L$6,O$2,0)+(VLOOKUP($F1890,'(참고)타워 스텟 가치'!$B$2:$L$6,O$2,0)*$E1890)</f>
        <v>0</v>
      </c>
      <c r="P1890">
        <f>VLOOKUP($F1890,'(참고)타워 스텟 가치'!$B$2:$L$6,P$2,0)+(VLOOKUP($F1890,'(참고)타워 스텟 가치'!$B$2:$L$6,P$2,0)*$E1890)</f>
        <v>106.54000000000075</v>
      </c>
      <c r="Q1890">
        <f>SUM('스테이지별 몬스터 스텟'!H1890*'(참고)타워 스텟 가치'!$Q$17,'스테이지별 몬스터 스텟'!I1890*'(참고)타워 스텟 가치'!$R$17,'스테이지별 몬스터 스텟'!J1890*'(참고)타워 스텟 가치'!$S$17,'스테이지별 몬스터 스텟'!K1890*'(참고)타워 스텟 가치'!$T$17,'스테이지별 몬스터 스텟'!L1890*'(참고)타워 스텟 가치'!$U$17,'스테이지별 몬스터 스텟'!M1890*'(참고)타워 스텟 가치'!$V$17,'스테이지별 몬스터 스텟'!N1890*'(참고)타워 스텟 가치'!$W$17,'스테이지별 몬스터 스텟'!O1890*'(참고)타워 스텟 가치'!$X$17,'스테이지별 몬스터 스텟'!P1890*'(참고)타워 스텟 가치'!$Y$17)</f>
        <v>1153668.3900000078</v>
      </c>
      <c r="R1890">
        <v>1</v>
      </c>
      <c r="S1890">
        <f>VLOOKUP($F1890,'(참고)타워 스텟 가치'!$B$7:$L$11,S$2,0)+(VLOOKUP($F1890,'(참고)타워 스텟 가치'!$B$7:$L$11,S$2,0)*$E1890)</f>
        <v>380.50000000000267</v>
      </c>
      <c r="T1890">
        <f>VLOOKUP($F1890,'(참고)타워 스텟 가치'!$B$7:$L$11,T$2,0)+(VLOOKUP($F1890,'(참고)타워 스텟 가치'!$B$7:$L$11,T$2,0)*$E1890)</f>
        <v>684.90000000000487</v>
      </c>
      <c r="U1890">
        <f>VLOOKUP($F1890,'(참고)타워 스텟 가치'!$B$7:$L$11,U$2,0)+(VLOOKUP($F1890,'(참고)타워 스텟 가치'!$B$7:$L$11,U$2,0)*$E1890)</f>
        <v>761000.00000000536</v>
      </c>
      <c r="V1890">
        <f>VLOOKUP($F1890,'(참고)타워 스텟 가치'!$B$7:$L$11,V$2,0)+(VLOOKUP($F1890,'(참고)타워 스텟 가치'!$B$7:$L$11,V$2,0)*$E1890)</f>
        <v>4566.0000000000318</v>
      </c>
      <c r="W1890">
        <f>VLOOKUP($F1890,'(참고)타워 스텟 가치'!$B$7:$L$11,W$2,0)+(VLOOKUP($F1890,'(참고)타워 스텟 가치'!$B$7:$L$11,W$2,0)*$E1890)</f>
        <v>76.100000000000534</v>
      </c>
      <c r="X1890">
        <f>VLOOKUP($F1890,'(참고)타워 스텟 가치'!$B$7:$L$11,X$2,0)+(VLOOKUP($F1890,'(참고)타워 스텟 가치'!$B$7:$L$11,X$2,0)*$E1890)</f>
        <v>45.660000000000316</v>
      </c>
      <c r="Y1890">
        <f>VLOOKUP($F1890,'(참고)타워 스텟 가치'!$B$7:$L$11,Y$2,0)+(VLOOKUP($F1890,'(참고)타워 스텟 가치'!$B$7:$L$11,Y$2,0)*$E1890)</f>
        <v>0</v>
      </c>
      <c r="Z1890">
        <f>VLOOKUP($F1890,'(참고)타워 스텟 가치'!$B$7:$L$11,Z$2,0)+(VLOOKUP($F1890,'(참고)타워 스텟 가치'!$B$7:$L$11,Z$2,0)*$E1890)</f>
        <v>0</v>
      </c>
      <c r="AA1890">
        <f>VLOOKUP($F1890,'(참고)타워 스텟 가치'!$B$7:$L$11,AA$2,0)+(VLOOKUP($F1890,'(참고)타워 스텟 가치'!$B$7:$L$11,AA$2,0)*$E1890)</f>
        <v>106.54000000000075</v>
      </c>
      <c r="AB1890">
        <f>SUM('스테이지별 몬스터 스텟'!S1890*'(참고)타워 스텟 가치'!$Q$17,'스테이지별 몬스터 스텟'!T1890*'(참고)타워 스텟 가치'!$R$17,'스테이지별 몬스터 스텟'!U1890*'(참고)타워 스텟 가치'!$S$17,'스테이지별 몬스터 스텟'!V1890*'(참고)타워 스텟 가치'!$T$17,'스테이지별 몬스터 스텟'!W1890*'(참고)타워 스텟 가치'!$U$17,'스테이지별 몬스터 스텟'!X1890*'(참고)타워 스텟 가치'!$V$17,'스테이지별 몬스터 스텟'!Y1890*'(참고)타워 스텟 가치'!$W$17,'스테이지별 몬스터 스텟'!Z1890*'(참고)타워 스텟 가치'!$X$17,'스테이지별 몬스터 스텟'!AA1890*'(참고)타워 스텟 가치'!$Y$17)</f>
        <v>1152831.290000008</v>
      </c>
      <c r="AC1890">
        <v>2</v>
      </c>
      <c r="AD1890">
        <f>VLOOKUP($F1890,'(참고)타워 스텟 가치'!$B$12:$L$16,AD$2,0)+(VLOOKUP($F1890,'(참고)타워 스텟 가치'!$B$12:$L$16,AD$2,0)*$E1890)</f>
        <v>380.50000000000267</v>
      </c>
      <c r="AE1890">
        <f>VLOOKUP($F1890,'(참고)타워 스텟 가치'!$B$12:$L$16,AE$2,0)+(VLOOKUP($F1890,'(참고)타워 스텟 가치'!$B$12:$L$16,AE$2,0)*$E1890)</f>
        <v>456.60000000000321</v>
      </c>
      <c r="AF1890">
        <f>VLOOKUP($F1890,'(참고)타워 스텟 가치'!$B$12:$L$16,AF$2,0)+(VLOOKUP($F1890,'(참고)타워 스텟 가치'!$B$12:$L$16,AF$2,0)*$E1890)</f>
        <v>761000.00000000536</v>
      </c>
      <c r="AG1890">
        <f>VLOOKUP($F1890,'(참고)타워 스텟 가치'!$B$12:$L$16,AG$2,0)+(VLOOKUP($F1890,'(참고)타워 스텟 가치'!$B$12:$L$16,AG$2,0)*$E1890)</f>
        <v>2283.0000000000159</v>
      </c>
      <c r="AH1890">
        <f>VLOOKUP($F1890,'(참고)타워 스텟 가치'!$B$12:$L$16,AH$2,0)+(VLOOKUP($F1890,'(참고)타워 스텟 가치'!$B$12:$L$16,AH$2,0)*$E1890)</f>
        <v>76.100000000000534</v>
      </c>
      <c r="AI1890">
        <f>VLOOKUP($F1890,'(참고)타워 스텟 가치'!$B$12:$L$16,AI$2,0)+(VLOOKUP($F1890,'(참고)타워 스텟 가치'!$B$12:$L$16,AI$2,0)*$E1890)</f>
        <v>45.660000000000316</v>
      </c>
      <c r="AJ1890">
        <f>VLOOKUP($F1890,'(참고)타워 스텟 가치'!$B$12:$L$16,AJ$2,0)+(VLOOKUP($F1890,'(참고)타워 스텟 가치'!$B$12:$L$16,AJ$2,0)*$E1890)</f>
        <v>0</v>
      </c>
      <c r="AK1890">
        <f>VLOOKUP($F1890,'(참고)타워 스텟 가치'!$B$12:$L$16,AK$2,0)+(VLOOKUP($F1890,'(참고)타워 스텟 가치'!$B$12:$L$16,AK$2,0)*$E1890)</f>
        <v>0</v>
      </c>
      <c r="AL1890">
        <f>VLOOKUP($F1890,'(참고)타워 스텟 가치'!$B$12:$L$16,AL$2,0)+(VLOOKUP($F1890,'(참고)타워 스텟 가치'!$B$12:$L$16,AL$2,0)*$E1890)</f>
        <v>213.08000000000149</v>
      </c>
      <c r="AM1890">
        <f>SUM('스테이지별 몬스터 스텟'!AD1890*'(참고)타워 스텟 가치'!$Q$17,'스테이지별 몬스터 스텟'!AE1890*'(참고)타워 스텟 가치'!$R$17,'스테이지별 몬스터 스텟'!AF1890*'(참고)타워 스텟 가치'!$S$17,'스테이지별 몬스터 스텟'!AG1890*'(참고)타워 스텟 가치'!$T$17,'스테이지별 몬스터 스텟'!AH1890*'(참고)타워 스텟 가치'!$U$17,'스테이지별 몬스터 스텟'!AI1890*'(참고)타워 스텟 가치'!$V$17,'스테이지별 몬스터 스텟'!AJ1890*'(참고)타워 스텟 가치'!$W$17,'스테이지별 몬스터 스텟'!AK1890*'(참고)타워 스텟 가치'!$X$17,'스테이지별 몬스터 스텟'!AL1890*'(참고)타워 스텟 가치'!$Y$17)</f>
        <v>1148135.9200000076</v>
      </c>
      <c r="AN1890">
        <v>3</v>
      </c>
    </row>
    <row r="1891" spans="3:40" x14ac:dyDescent="0.3">
      <c r="C1891">
        <v>2</v>
      </c>
      <c r="D1891">
        <f t="shared" si="89"/>
        <v>378</v>
      </c>
      <c r="E1891" s="52">
        <f>VLOOKUP(D1891,'스테이지별 난이도 설정'!B:C,2,0)</f>
        <v>151.20000000000107</v>
      </c>
      <c r="F1891" t="str">
        <f t="shared" si="90"/>
        <v>레어</v>
      </c>
      <c r="G1891">
        <f t="shared" si="88"/>
        <v>6</v>
      </c>
      <c r="H1891">
        <f>VLOOKUP($F1891,'(참고)타워 스텟 가치'!$B$2:$L$6,H$2,0)+(VLOOKUP($F1891,'(참고)타워 스텟 가치'!$B$2:$L$6,H$2,0)*$E1891)</f>
        <v>1712.2500000000121</v>
      </c>
      <c r="I1891">
        <f>VLOOKUP($F1891,'(참고)타워 스텟 가치'!$B$2:$L$6,I$2,0)+(VLOOKUP($F1891,'(참고)타워 스텟 가치'!$B$2:$L$6,I$2,0)*$E1891)</f>
        <v>342.45000000000243</v>
      </c>
      <c r="J1891">
        <f>VLOOKUP($F1891,'(참고)타워 스텟 가치'!$B$2:$L$6,J$2,0)+(VLOOKUP($F1891,'(참고)타워 스텟 가치'!$B$2:$L$6,J$2,0)*$E1891)</f>
        <v>761000.00000000536</v>
      </c>
      <c r="K1891">
        <f>VLOOKUP($F1891,'(참고)타워 스텟 가치'!$B$2:$L$6,K$2,0)+(VLOOKUP($F1891,'(참고)타워 스텟 가치'!$B$2:$L$6,K$2,0)*$E1891)</f>
        <v>6849.0000000000482</v>
      </c>
      <c r="L1891">
        <f>VLOOKUP($F1891,'(참고)타워 스텟 가치'!$B$2:$L$6,L$2,0)+(VLOOKUP($F1891,'(참고)타워 스텟 가치'!$B$2:$L$6,L$2,0)*$E1891)</f>
        <v>114.1500000000008</v>
      </c>
      <c r="M1891">
        <f>VLOOKUP($F1891,'(참고)타워 스텟 가치'!$B$2:$L$6,M$2,0)+(VLOOKUP($F1891,'(참고)타워 스텟 가치'!$B$2:$L$6,M$2,0)*$E1891)</f>
        <v>45.660000000000316</v>
      </c>
      <c r="N1891">
        <f>VLOOKUP($F1891,'(참고)타워 스텟 가치'!$B$2:$L$6,N$2,0)+(VLOOKUP($F1891,'(참고)타워 스텟 가치'!$B$2:$L$6,N$2,0)*$E1891)</f>
        <v>0</v>
      </c>
      <c r="O1891">
        <f>VLOOKUP($F1891,'(참고)타워 스텟 가치'!$B$2:$L$6,O$2,0)+(VLOOKUP($F1891,'(참고)타워 스텟 가치'!$B$2:$L$6,O$2,0)*$E1891)</f>
        <v>0</v>
      </c>
      <c r="P1891">
        <f>VLOOKUP($F1891,'(참고)타워 스텟 가치'!$B$2:$L$6,P$2,0)+(VLOOKUP($F1891,'(참고)타워 스텟 가치'!$B$2:$L$6,P$2,0)*$E1891)</f>
        <v>106.54000000000075</v>
      </c>
      <c r="Q1891">
        <f>SUM('스테이지별 몬스터 스텟'!H1891*'(참고)타워 스텟 가치'!$Q$17,'스테이지별 몬스터 스텟'!I1891*'(참고)타워 스텟 가치'!$R$17,'스테이지별 몬스터 스텟'!J1891*'(참고)타워 스텟 가치'!$S$17,'스테이지별 몬스터 스텟'!K1891*'(참고)타워 스텟 가치'!$T$17,'스테이지별 몬스터 스텟'!L1891*'(참고)타워 스텟 가치'!$U$17,'스테이지별 몬스터 스텟'!M1891*'(참고)타워 스텟 가치'!$V$17,'스테이지별 몬스터 스텟'!N1891*'(참고)타워 스텟 가치'!$W$17,'스테이지별 몬스터 스텟'!O1891*'(참고)타워 스텟 가치'!$X$17,'스테이지별 몬스터 스텟'!P1891*'(참고)타워 스텟 가치'!$Y$17)</f>
        <v>1159623.215000008</v>
      </c>
      <c r="R1891">
        <v>1</v>
      </c>
      <c r="S1891">
        <f>VLOOKUP($F1891,'(참고)타워 스텟 가치'!$B$7:$L$11,S$2,0)+(VLOOKUP($F1891,'(참고)타워 스텟 가치'!$B$7:$L$11,S$2,0)*$E1891)</f>
        <v>570.75000000000398</v>
      </c>
      <c r="T1891">
        <f>VLOOKUP($F1891,'(참고)타워 스텟 가치'!$B$7:$L$11,T$2,0)+(VLOOKUP($F1891,'(참고)타워 스텟 가치'!$B$7:$L$11,T$2,0)*$E1891)</f>
        <v>1027.3500000000072</v>
      </c>
      <c r="U1891">
        <f>VLOOKUP($F1891,'(참고)타워 스텟 가치'!$B$7:$L$11,U$2,0)+(VLOOKUP($F1891,'(참고)타워 스텟 가치'!$B$7:$L$11,U$2,0)*$E1891)</f>
        <v>761000.00000000536</v>
      </c>
      <c r="V1891">
        <f>VLOOKUP($F1891,'(참고)타워 스텟 가치'!$B$7:$L$11,V$2,0)+(VLOOKUP($F1891,'(참고)타워 스텟 가치'!$B$7:$L$11,V$2,0)*$E1891)</f>
        <v>6849.0000000000482</v>
      </c>
      <c r="W1891">
        <f>VLOOKUP($F1891,'(참고)타워 스텟 가치'!$B$7:$L$11,W$2,0)+(VLOOKUP($F1891,'(참고)타워 스텟 가치'!$B$7:$L$11,W$2,0)*$E1891)</f>
        <v>114.1500000000008</v>
      </c>
      <c r="X1891">
        <f>VLOOKUP($F1891,'(참고)타워 스텟 가치'!$B$7:$L$11,X$2,0)+(VLOOKUP($F1891,'(참고)타워 스텟 가치'!$B$7:$L$11,X$2,0)*$E1891)</f>
        <v>45.660000000000316</v>
      </c>
      <c r="Y1891">
        <f>VLOOKUP($F1891,'(참고)타워 스텟 가치'!$B$7:$L$11,Y$2,0)+(VLOOKUP($F1891,'(참고)타워 스텟 가치'!$B$7:$L$11,Y$2,0)*$E1891)</f>
        <v>0</v>
      </c>
      <c r="Z1891">
        <f>VLOOKUP($F1891,'(참고)타워 스텟 가치'!$B$7:$L$11,Z$2,0)+(VLOOKUP($F1891,'(참고)타워 스텟 가치'!$B$7:$L$11,Z$2,0)*$E1891)</f>
        <v>0</v>
      </c>
      <c r="AA1891">
        <f>VLOOKUP($F1891,'(참고)타워 스텟 가치'!$B$7:$L$11,AA$2,0)+(VLOOKUP($F1891,'(참고)타워 스텟 가치'!$B$7:$L$11,AA$2,0)*$E1891)</f>
        <v>106.54000000000075</v>
      </c>
      <c r="AB1891">
        <f>SUM('스테이지별 몬스터 스텟'!S1891*'(참고)타워 스텟 가치'!$Q$17,'스테이지별 몬스터 스텟'!T1891*'(참고)타워 스텟 가치'!$R$17,'스테이지별 몬스터 스텟'!U1891*'(참고)타워 스텟 가치'!$S$17,'스테이지별 몬스터 스텟'!V1891*'(참고)타워 스텟 가치'!$T$17,'스테이지별 몬스터 스텟'!W1891*'(참고)타워 스텟 가치'!$U$17,'스테이지별 몬스터 스텟'!X1891*'(참고)타워 스텟 가치'!$V$17,'스테이지별 몬스터 스텟'!Y1891*'(참고)타워 스텟 가치'!$W$17,'스테이지별 몬스터 스텟'!Z1891*'(참고)타워 스텟 가치'!$X$17,'스테이지별 몬스터 스텟'!AA1891*'(참고)타워 스텟 가치'!$Y$17)</f>
        <v>1158367.5650000079</v>
      </c>
      <c r="AC1891">
        <v>2</v>
      </c>
      <c r="AD1891">
        <f>VLOOKUP($F1891,'(참고)타워 스텟 가치'!$B$12:$L$16,AD$2,0)+(VLOOKUP($F1891,'(참고)타워 스텟 가치'!$B$12:$L$16,AD$2,0)*$E1891)</f>
        <v>570.75000000000398</v>
      </c>
      <c r="AE1891">
        <f>VLOOKUP($F1891,'(참고)타워 스텟 가치'!$B$12:$L$16,AE$2,0)+(VLOOKUP($F1891,'(참고)타워 스텟 가치'!$B$12:$L$16,AE$2,0)*$E1891)</f>
        <v>684.90000000000487</v>
      </c>
      <c r="AF1891">
        <f>VLOOKUP($F1891,'(참고)타워 스텟 가치'!$B$12:$L$16,AF$2,0)+(VLOOKUP($F1891,'(참고)타워 스텟 가치'!$B$12:$L$16,AF$2,0)*$E1891)</f>
        <v>761000.00000000536</v>
      </c>
      <c r="AG1891">
        <f>VLOOKUP($F1891,'(참고)타워 스텟 가치'!$B$12:$L$16,AG$2,0)+(VLOOKUP($F1891,'(참고)타워 스텟 가치'!$B$12:$L$16,AG$2,0)*$E1891)</f>
        <v>3424.5000000000241</v>
      </c>
      <c r="AH1891">
        <f>VLOOKUP($F1891,'(참고)타워 스텟 가치'!$B$12:$L$16,AH$2,0)+(VLOOKUP($F1891,'(참고)타워 스텟 가치'!$B$12:$L$16,AH$2,0)*$E1891)</f>
        <v>114.1500000000008</v>
      </c>
      <c r="AI1891">
        <f>VLOOKUP($F1891,'(참고)타워 스텟 가치'!$B$12:$L$16,AI$2,0)+(VLOOKUP($F1891,'(참고)타워 스텟 가치'!$B$12:$L$16,AI$2,0)*$E1891)</f>
        <v>45.660000000000316</v>
      </c>
      <c r="AJ1891">
        <f>VLOOKUP($F1891,'(참고)타워 스텟 가치'!$B$12:$L$16,AJ$2,0)+(VLOOKUP($F1891,'(참고)타워 스텟 가치'!$B$12:$L$16,AJ$2,0)*$E1891)</f>
        <v>0</v>
      </c>
      <c r="AK1891">
        <f>VLOOKUP($F1891,'(참고)타워 스텟 가치'!$B$12:$L$16,AK$2,0)+(VLOOKUP($F1891,'(참고)타워 스텟 가치'!$B$12:$L$16,AK$2,0)*$E1891)</f>
        <v>0</v>
      </c>
      <c r="AL1891">
        <f>VLOOKUP($F1891,'(참고)타워 스텟 가치'!$B$12:$L$16,AL$2,0)+(VLOOKUP($F1891,'(참고)타워 스텟 가치'!$B$12:$L$16,AL$2,0)*$E1891)</f>
        <v>213.08000000000149</v>
      </c>
      <c r="AM1891">
        <f>SUM('스테이지별 몬스터 스텟'!AD1891*'(참고)타워 스텟 가치'!$Q$17,'스테이지별 몬스터 스텟'!AE1891*'(참고)타워 스텟 가치'!$R$17,'스테이지별 몬스터 스텟'!AF1891*'(참고)타워 스텟 가치'!$S$17,'스테이지별 몬스터 스텟'!AG1891*'(참고)타워 스텟 가치'!$T$17,'스테이지별 몬스터 스텟'!AH1891*'(참고)타워 스텟 가치'!$U$17,'스테이지별 몬스터 스텟'!AI1891*'(참고)타워 스텟 가치'!$V$17,'스테이지별 몬스터 스텟'!AJ1891*'(참고)타워 스텟 가치'!$W$17,'스테이지별 몬스터 스텟'!AK1891*'(참고)타워 스텟 가치'!$X$17,'스테이지별 몬스터 스텟'!AL1891*'(참고)타워 스텟 가치'!$Y$17)</f>
        <v>1151217.9700000079</v>
      </c>
      <c r="AN1891">
        <v>3</v>
      </c>
    </row>
    <row r="1892" spans="3:40" x14ac:dyDescent="0.3">
      <c r="C1892">
        <v>3</v>
      </c>
      <c r="D1892">
        <f t="shared" si="89"/>
        <v>378</v>
      </c>
      <c r="E1892" s="52">
        <f>VLOOKUP(D1892,'스테이지별 난이도 설정'!B:C,2,0)</f>
        <v>151.20000000000107</v>
      </c>
      <c r="F1892" t="str">
        <f t="shared" si="90"/>
        <v>에픽</v>
      </c>
      <c r="G1892">
        <f t="shared" si="88"/>
        <v>6</v>
      </c>
      <c r="H1892">
        <f>VLOOKUP($F1892,'(참고)타워 스텟 가치'!$B$2:$L$6,H$2,0)+(VLOOKUP($F1892,'(참고)타워 스텟 가치'!$B$2:$L$6,H$2,0)*$E1892)</f>
        <v>2568.3750000000182</v>
      </c>
      <c r="I1892">
        <f>VLOOKUP($F1892,'(참고)타워 스텟 가치'!$B$2:$L$6,I$2,0)+(VLOOKUP($F1892,'(참고)타워 스텟 가치'!$B$2:$L$6,I$2,0)*$E1892)</f>
        <v>513.67500000000359</v>
      </c>
      <c r="J1892">
        <f>VLOOKUP($F1892,'(참고)타워 스텟 가치'!$B$2:$L$6,J$2,0)+(VLOOKUP($F1892,'(참고)타워 스텟 가치'!$B$2:$L$6,J$2,0)*$E1892)</f>
        <v>761000.00000000536</v>
      </c>
      <c r="K1892">
        <f>VLOOKUP($F1892,'(참고)타워 스텟 가치'!$B$2:$L$6,K$2,0)+(VLOOKUP($F1892,'(참고)타워 스텟 가치'!$B$2:$L$6,K$2,0)*$E1892)</f>
        <v>10273.500000000073</v>
      </c>
      <c r="L1892">
        <f>VLOOKUP($F1892,'(참고)타워 스텟 가치'!$B$2:$L$6,L$2,0)+(VLOOKUP($F1892,'(참고)타워 스텟 가치'!$B$2:$L$6,L$2,0)*$E1892)</f>
        <v>171.22500000000122</v>
      </c>
      <c r="M1892">
        <f>VLOOKUP($F1892,'(참고)타워 스텟 가치'!$B$2:$L$6,M$2,0)+(VLOOKUP($F1892,'(참고)타워 스텟 가치'!$B$2:$L$6,M$2,0)*$E1892)</f>
        <v>45.660000000000316</v>
      </c>
      <c r="N1892">
        <f>VLOOKUP($F1892,'(참고)타워 스텟 가치'!$B$2:$L$6,N$2,0)+(VLOOKUP($F1892,'(참고)타워 스텟 가치'!$B$2:$L$6,N$2,0)*$E1892)</f>
        <v>0</v>
      </c>
      <c r="O1892">
        <f>VLOOKUP($F1892,'(참고)타워 스텟 가치'!$B$2:$L$6,O$2,0)+(VLOOKUP($F1892,'(참고)타워 스텟 가치'!$B$2:$L$6,O$2,0)*$E1892)</f>
        <v>0</v>
      </c>
      <c r="P1892">
        <f>VLOOKUP($F1892,'(참고)타워 스텟 가치'!$B$2:$L$6,P$2,0)+(VLOOKUP($F1892,'(참고)타워 스텟 가치'!$B$2:$L$6,P$2,0)*$E1892)</f>
        <v>106.54000000000075</v>
      </c>
      <c r="Q1892">
        <f>SUM('스테이지별 몬스터 스텟'!H1892*'(참고)타워 스텟 가치'!$Q$17,'스테이지별 몬스터 스텟'!I1892*'(참고)타워 스텟 가치'!$R$17,'스테이지별 몬스터 스텟'!J1892*'(참고)타워 스텟 가치'!$S$17,'스테이지별 몬스터 스텟'!K1892*'(참고)타워 스텟 가치'!$T$17,'스테이지별 몬스터 스텟'!L1892*'(참고)타워 스텟 가치'!$U$17,'스테이지별 몬스터 스텟'!M1892*'(참고)타워 스텟 가치'!$V$17,'스테이지별 몬스터 스텟'!N1892*'(참고)타워 스텟 가치'!$W$17,'스테이지별 몬스터 스텟'!O1892*'(참고)타워 스텟 가치'!$X$17,'스테이지별 몬스터 스텟'!P1892*'(참고)타워 스텟 가치'!$Y$17)</f>
        <v>1168555.452500008</v>
      </c>
      <c r="R1892">
        <v>1</v>
      </c>
      <c r="S1892">
        <f>VLOOKUP($F1892,'(참고)타워 스텟 가치'!$B$7:$L$11,S$2,0)+(VLOOKUP($F1892,'(참고)타워 스텟 가치'!$B$7:$L$11,S$2,0)*$E1892)</f>
        <v>856.12500000000603</v>
      </c>
      <c r="T1892">
        <f>VLOOKUP($F1892,'(참고)타워 스텟 가치'!$B$7:$L$11,T$2,0)+(VLOOKUP($F1892,'(참고)타워 스텟 가치'!$B$7:$L$11,T$2,0)*$E1892)</f>
        <v>1541.0250000000108</v>
      </c>
      <c r="U1892">
        <f>VLOOKUP($F1892,'(참고)타워 스텟 가치'!$B$7:$L$11,U$2,0)+(VLOOKUP($F1892,'(참고)타워 스텟 가치'!$B$7:$L$11,U$2,0)*$E1892)</f>
        <v>761000.00000000536</v>
      </c>
      <c r="V1892">
        <f>VLOOKUP($F1892,'(참고)타워 스텟 가치'!$B$7:$L$11,V$2,0)+(VLOOKUP($F1892,'(참고)타워 스텟 가치'!$B$7:$L$11,V$2,0)*$E1892)</f>
        <v>10273.500000000073</v>
      </c>
      <c r="W1892">
        <f>VLOOKUP($F1892,'(참고)타워 스텟 가치'!$B$7:$L$11,W$2,0)+(VLOOKUP($F1892,'(참고)타워 스텟 가치'!$B$7:$L$11,W$2,0)*$E1892)</f>
        <v>171.22500000000122</v>
      </c>
      <c r="X1892">
        <f>VLOOKUP($F1892,'(참고)타워 스텟 가치'!$B$7:$L$11,X$2,0)+(VLOOKUP($F1892,'(참고)타워 스텟 가치'!$B$7:$L$11,X$2,0)*$E1892)</f>
        <v>45.660000000000316</v>
      </c>
      <c r="Y1892">
        <f>VLOOKUP($F1892,'(참고)타워 스텟 가치'!$B$7:$L$11,Y$2,0)+(VLOOKUP($F1892,'(참고)타워 스텟 가치'!$B$7:$L$11,Y$2,0)*$E1892)</f>
        <v>0</v>
      </c>
      <c r="Z1892">
        <f>VLOOKUP($F1892,'(참고)타워 스텟 가치'!$B$7:$L$11,Z$2,0)+(VLOOKUP($F1892,'(참고)타워 스텟 가치'!$B$7:$L$11,Z$2,0)*$E1892)</f>
        <v>0</v>
      </c>
      <c r="AA1892">
        <f>VLOOKUP($F1892,'(참고)타워 스텟 가치'!$B$7:$L$11,AA$2,0)+(VLOOKUP($F1892,'(참고)타워 스텟 가치'!$B$7:$L$11,AA$2,0)*$E1892)</f>
        <v>106.54000000000075</v>
      </c>
      <c r="AB1892">
        <f>SUM('스테이지별 몬스터 스텟'!S1892*'(참고)타워 스텟 가치'!$Q$17,'스테이지별 몬스터 스텟'!T1892*'(참고)타워 스텟 가치'!$R$17,'스테이지별 몬스터 스텟'!U1892*'(참고)타워 스텟 가치'!$S$17,'스테이지별 몬스터 스텟'!V1892*'(참고)타워 스텟 가치'!$T$17,'스테이지별 몬스터 스텟'!W1892*'(참고)타워 스텟 가치'!$U$17,'스테이지별 몬스터 스텟'!X1892*'(참고)타워 스텟 가치'!$V$17,'스테이지별 몬스터 스텟'!Y1892*'(참고)타워 스텟 가치'!$W$17,'스테이지별 몬스터 스텟'!Z1892*'(참고)타워 스텟 가치'!$X$17,'스테이지별 몬스터 스텟'!AA1892*'(참고)타워 스텟 가치'!$Y$17)</f>
        <v>1166671.9775000082</v>
      </c>
      <c r="AC1892">
        <v>2</v>
      </c>
      <c r="AD1892">
        <f>VLOOKUP($F1892,'(참고)타워 스텟 가치'!$B$12:$L$16,AD$2,0)+(VLOOKUP($F1892,'(참고)타워 스텟 가치'!$B$12:$L$16,AD$2,0)*$E1892)</f>
        <v>856.12500000000603</v>
      </c>
      <c r="AE1892">
        <f>VLOOKUP($F1892,'(참고)타워 스텟 가치'!$B$12:$L$16,AE$2,0)+(VLOOKUP($F1892,'(참고)타워 스텟 가치'!$B$12:$L$16,AE$2,0)*$E1892)</f>
        <v>1027.3500000000072</v>
      </c>
      <c r="AF1892">
        <f>VLOOKUP($F1892,'(참고)타워 스텟 가치'!$B$12:$L$16,AF$2,0)+(VLOOKUP($F1892,'(참고)타워 스텟 가치'!$B$12:$L$16,AF$2,0)*$E1892)</f>
        <v>761000.00000000536</v>
      </c>
      <c r="AG1892">
        <f>VLOOKUP($F1892,'(참고)타워 스텟 가치'!$B$12:$L$16,AG$2,0)+(VLOOKUP($F1892,'(참고)타워 스텟 가치'!$B$12:$L$16,AG$2,0)*$E1892)</f>
        <v>5136.7500000000364</v>
      </c>
      <c r="AH1892">
        <f>VLOOKUP($F1892,'(참고)타워 스텟 가치'!$B$12:$L$16,AH$2,0)+(VLOOKUP($F1892,'(참고)타워 스텟 가치'!$B$12:$L$16,AH$2,0)*$E1892)</f>
        <v>171.22500000000122</v>
      </c>
      <c r="AI1892">
        <f>VLOOKUP($F1892,'(참고)타워 스텟 가치'!$B$12:$L$16,AI$2,0)+(VLOOKUP($F1892,'(참고)타워 스텟 가치'!$B$12:$L$16,AI$2,0)*$E1892)</f>
        <v>45.660000000000316</v>
      </c>
      <c r="AJ1892">
        <f>VLOOKUP($F1892,'(참고)타워 스텟 가치'!$B$12:$L$16,AJ$2,0)+(VLOOKUP($F1892,'(참고)타워 스텟 가치'!$B$12:$L$16,AJ$2,0)*$E1892)</f>
        <v>0</v>
      </c>
      <c r="AK1892">
        <f>VLOOKUP($F1892,'(참고)타워 스텟 가치'!$B$12:$L$16,AK$2,0)+(VLOOKUP($F1892,'(참고)타워 스텟 가치'!$B$12:$L$16,AK$2,0)*$E1892)</f>
        <v>0</v>
      </c>
      <c r="AL1892">
        <f>VLOOKUP($F1892,'(참고)타워 스텟 가치'!$B$12:$L$16,AL$2,0)+(VLOOKUP($F1892,'(참고)타워 스텟 가치'!$B$12:$L$16,AL$2,0)*$E1892)</f>
        <v>213.08000000000149</v>
      </c>
      <c r="AM1892">
        <f>SUM('스테이지별 몬스터 스텟'!AD1892*'(참고)타워 스텟 가치'!$Q$17,'스테이지별 몬스터 스텟'!AE1892*'(참고)타워 스텟 가치'!$R$17,'스테이지별 몬스터 스텟'!AF1892*'(참고)타워 스텟 가치'!$S$17,'스테이지별 몬스터 스텟'!AG1892*'(참고)타워 스텟 가치'!$T$17,'스테이지별 몬스터 스텟'!AH1892*'(참고)타워 스텟 가치'!$U$17,'스테이지별 몬스터 스텟'!AI1892*'(참고)타워 스텟 가치'!$V$17,'스테이지별 몬스터 스텟'!AJ1892*'(참고)타워 스텟 가치'!$W$17,'스테이지별 몬스터 스텟'!AK1892*'(참고)타워 스텟 가치'!$X$17,'스테이지별 몬스터 스텟'!AL1892*'(참고)타워 스텟 가치'!$Y$17)</f>
        <v>1155841.0450000076</v>
      </c>
      <c r="AN1892">
        <v>3</v>
      </c>
    </row>
    <row r="1893" spans="3:40" x14ac:dyDescent="0.3">
      <c r="C1893">
        <v>4</v>
      </c>
      <c r="D1893">
        <f t="shared" si="89"/>
        <v>378</v>
      </c>
      <c r="E1893" s="52">
        <f>VLOOKUP(D1893,'스테이지별 난이도 설정'!B:C,2,0)</f>
        <v>151.20000000000107</v>
      </c>
      <c r="F1893" t="str">
        <f t="shared" si="90"/>
        <v>유니크</v>
      </c>
      <c r="G1893">
        <f t="shared" si="88"/>
        <v>6</v>
      </c>
      <c r="H1893">
        <f>VLOOKUP($F1893,'(참고)타워 스텟 가치'!$B$2:$L$6,H$2,0)+(VLOOKUP($F1893,'(참고)타워 스텟 가치'!$B$2:$L$6,H$2,0)*$E1893)</f>
        <v>3852.5625000000268</v>
      </c>
      <c r="I1893">
        <f>VLOOKUP($F1893,'(참고)타워 스텟 가치'!$B$2:$L$6,I$2,0)+(VLOOKUP($F1893,'(참고)타워 스텟 가치'!$B$2:$L$6,I$2,0)*$E1893)</f>
        <v>770.51250000000539</v>
      </c>
      <c r="J1893">
        <f>VLOOKUP($F1893,'(참고)타워 스텟 가치'!$B$2:$L$6,J$2,0)+(VLOOKUP($F1893,'(참고)타워 스텟 가치'!$B$2:$L$6,J$2,0)*$E1893)</f>
        <v>761000.00000000536</v>
      </c>
      <c r="K1893">
        <f>VLOOKUP($F1893,'(참고)타워 스텟 가치'!$B$2:$L$6,K$2,0)+(VLOOKUP($F1893,'(참고)타워 스텟 가치'!$B$2:$L$6,K$2,0)*$E1893)</f>
        <v>15410.250000000107</v>
      </c>
      <c r="L1893">
        <f>VLOOKUP($F1893,'(참고)타워 스텟 가치'!$B$2:$L$6,L$2,0)+(VLOOKUP($F1893,'(참고)타워 스텟 가치'!$B$2:$L$6,L$2,0)*$E1893)</f>
        <v>256.8375000000018</v>
      </c>
      <c r="M1893">
        <f>VLOOKUP($F1893,'(참고)타워 스텟 가치'!$B$2:$L$6,M$2,0)+(VLOOKUP($F1893,'(참고)타워 스텟 가치'!$B$2:$L$6,M$2,0)*$E1893)</f>
        <v>45.660000000000316</v>
      </c>
      <c r="N1893">
        <f>VLOOKUP($F1893,'(참고)타워 스텟 가치'!$B$2:$L$6,N$2,0)+(VLOOKUP($F1893,'(참고)타워 스텟 가치'!$B$2:$L$6,N$2,0)*$E1893)</f>
        <v>0</v>
      </c>
      <c r="O1893">
        <f>VLOOKUP($F1893,'(참고)타워 스텟 가치'!$B$2:$L$6,O$2,0)+(VLOOKUP($F1893,'(참고)타워 스텟 가치'!$B$2:$L$6,O$2,0)*$E1893)</f>
        <v>0</v>
      </c>
      <c r="P1893">
        <f>VLOOKUP($F1893,'(참고)타워 스텟 가치'!$B$2:$L$6,P$2,0)+(VLOOKUP($F1893,'(참고)타워 스텟 가치'!$B$2:$L$6,P$2,0)*$E1893)</f>
        <v>152.20000000000107</v>
      </c>
      <c r="Q1893">
        <f>SUM('스테이지별 몬스터 스텟'!H1893*'(참고)타워 스텟 가치'!$Q$17,'스테이지별 몬스터 스텟'!I1893*'(참고)타워 스텟 가치'!$R$17,'스테이지별 몬스터 스텟'!J1893*'(참고)타워 스텟 가치'!$S$17,'스테이지별 몬스터 스텟'!K1893*'(참고)타워 스텟 가치'!$T$17,'스테이지별 몬스터 스텟'!L1893*'(참고)타워 스텟 가치'!$U$17,'스테이지별 몬스터 스텟'!M1893*'(참고)타워 스텟 가치'!$V$17,'스테이지별 몬스터 스텟'!N1893*'(참고)타워 스텟 가치'!$W$17,'스테이지별 몬스터 스텟'!O1893*'(참고)타워 스텟 가치'!$X$17,'스테이지별 몬스터 스텟'!P1893*'(참고)타워 스텟 가치'!$Y$17)</f>
        <v>1182045.1287500081</v>
      </c>
      <c r="R1893">
        <v>1</v>
      </c>
      <c r="S1893">
        <f>VLOOKUP($F1893,'(참고)타워 스텟 가치'!$B$7:$L$11,S$2,0)+(VLOOKUP($F1893,'(참고)타워 스텟 가치'!$B$7:$L$11,S$2,0)*$E1893)</f>
        <v>1284.1875000000091</v>
      </c>
      <c r="T1893">
        <f>VLOOKUP($F1893,'(참고)타워 스텟 가치'!$B$7:$L$11,T$2,0)+(VLOOKUP($F1893,'(참고)타워 스텟 가치'!$B$7:$L$11,T$2,0)*$E1893)</f>
        <v>2311.5375000000163</v>
      </c>
      <c r="U1893">
        <f>VLOOKUP($F1893,'(참고)타워 스텟 가치'!$B$7:$L$11,U$2,0)+(VLOOKUP($F1893,'(참고)타워 스텟 가치'!$B$7:$L$11,U$2,0)*$E1893)</f>
        <v>761000.00000000536</v>
      </c>
      <c r="V1893">
        <f>VLOOKUP($F1893,'(참고)타워 스텟 가치'!$B$7:$L$11,V$2,0)+(VLOOKUP($F1893,'(참고)타워 스텟 가치'!$B$7:$L$11,V$2,0)*$E1893)</f>
        <v>15410.250000000107</v>
      </c>
      <c r="W1893">
        <f>VLOOKUP($F1893,'(참고)타워 스텟 가치'!$B$7:$L$11,W$2,0)+(VLOOKUP($F1893,'(참고)타워 스텟 가치'!$B$7:$L$11,W$2,0)*$E1893)</f>
        <v>256.8375000000018</v>
      </c>
      <c r="X1893">
        <f>VLOOKUP($F1893,'(참고)타워 스텟 가치'!$B$7:$L$11,X$2,0)+(VLOOKUP($F1893,'(참고)타워 스텟 가치'!$B$7:$L$11,X$2,0)*$E1893)</f>
        <v>45.660000000000316</v>
      </c>
      <c r="Y1893">
        <f>VLOOKUP($F1893,'(참고)타워 스텟 가치'!$B$7:$L$11,Y$2,0)+(VLOOKUP($F1893,'(참고)타워 스텟 가치'!$B$7:$L$11,Y$2,0)*$E1893)</f>
        <v>0</v>
      </c>
      <c r="Z1893">
        <f>VLOOKUP($F1893,'(참고)타워 스텟 가치'!$B$7:$L$11,Z$2,0)+(VLOOKUP($F1893,'(참고)타워 스텟 가치'!$B$7:$L$11,Z$2,0)*$E1893)</f>
        <v>0</v>
      </c>
      <c r="AA1893">
        <f>VLOOKUP($F1893,'(참고)타워 스텟 가치'!$B$7:$L$11,AA$2,0)+(VLOOKUP($F1893,'(참고)타워 스텟 가치'!$B$7:$L$11,AA$2,0)*$E1893)</f>
        <v>152.20000000000107</v>
      </c>
      <c r="AB1893">
        <f>SUM('스테이지별 몬스터 스텟'!S1893*'(참고)타워 스텟 가치'!$Q$17,'스테이지별 몬스터 스텟'!T1893*'(참고)타워 스텟 가치'!$R$17,'스테이지별 몬스터 스텟'!U1893*'(참고)타워 스텟 가치'!$S$17,'스테이지별 몬스터 스텟'!V1893*'(참고)타워 스텟 가치'!$T$17,'스테이지별 몬스터 스텟'!W1893*'(참고)타워 스텟 가치'!$U$17,'스테이지별 몬스터 스텟'!X1893*'(참고)타워 스텟 가치'!$V$17,'스테이지별 몬스터 스텟'!Y1893*'(참고)타워 스텟 가치'!$W$17,'스테이지별 몬스터 스텟'!Z1893*'(참고)타워 스텟 가치'!$X$17,'스테이지별 몬스터 스텟'!AA1893*'(참고)타워 스텟 가치'!$Y$17)</f>
        <v>1179219.9162500082</v>
      </c>
      <c r="AC1893">
        <v>2</v>
      </c>
      <c r="AD1893">
        <f>VLOOKUP($F1893,'(참고)타워 스텟 가치'!$B$12:$L$16,AD$2,0)+(VLOOKUP($F1893,'(참고)타워 스텟 가치'!$B$12:$L$16,AD$2,0)*$E1893)</f>
        <v>1284.1875000000091</v>
      </c>
      <c r="AE1893">
        <f>VLOOKUP($F1893,'(참고)타워 스텟 가치'!$B$12:$L$16,AE$2,0)+(VLOOKUP($F1893,'(참고)타워 스텟 가치'!$B$12:$L$16,AE$2,0)*$E1893)</f>
        <v>1541.0250000000108</v>
      </c>
      <c r="AF1893">
        <f>VLOOKUP($F1893,'(참고)타워 스텟 가치'!$B$12:$L$16,AF$2,0)+(VLOOKUP($F1893,'(참고)타워 스텟 가치'!$B$12:$L$16,AF$2,0)*$E1893)</f>
        <v>761000.00000000536</v>
      </c>
      <c r="AG1893">
        <f>VLOOKUP($F1893,'(참고)타워 스텟 가치'!$B$12:$L$16,AG$2,0)+(VLOOKUP($F1893,'(참고)타워 스텟 가치'!$B$12:$L$16,AG$2,0)*$E1893)</f>
        <v>7705.1250000000537</v>
      </c>
      <c r="AH1893">
        <f>VLOOKUP($F1893,'(참고)타워 스텟 가치'!$B$12:$L$16,AH$2,0)+(VLOOKUP($F1893,'(참고)타워 스텟 가치'!$B$12:$L$16,AH$2,0)*$E1893)</f>
        <v>256.8375000000018</v>
      </c>
      <c r="AI1893">
        <f>VLOOKUP($F1893,'(참고)타워 스텟 가치'!$B$12:$L$16,AI$2,0)+(VLOOKUP($F1893,'(참고)타워 스텟 가치'!$B$12:$L$16,AI$2,0)*$E1893)</f>
        <v>45.660000000000316</v>
      </c>
      <c r="AJ1893">
        <f>VLOOKUP($F1893,'(참고)타워 스텟 가치'!$B$12:$L$16,AJ$2,0)+(VLOOKUP($F1893,'(참고)타워 스텟 가치'!$B$12:$L$16,AJ$2,0)*$E1893)</f>
        <v>0</v>
      </c>
      <c r="AK1893">
        <f>VLOOKUP($F1893,'(참고)타워 스텟 가치'!$B$12:$L$16,AK$2,0)+(VLOOKUP($F1893,'(참고)타워 스텟 가치'!$B$12:$L$16,AK$2,0)*$E1893)</f>
        <v>0</v>
      </c>
      <c r="AL1893">
        <f>VLOOKUP($F1893,'(참고)타워 스텟 가치'!$B$12:$L$16,AL$2,0)+(VLOOKUP($F1893,'(참고)타워 스텟 가치'!$B$12:$L$16,AL$2,0)*$E1893)</f>
        <v>304.40000000000214</v>
      </c>
      <c r="AM1893">
        <f>SUM('스테이지별 몬스터 스텟'!AD1893*'(참고)타워 스텟 가치'!$Q$17,'스테이지별 몬스터 스텟'!AE1893*'(참고)타워 스텟 가치'!$R$17,'스테이지별 몬스터 스텟'!AF1893*'(참고)타워 스텟 가치'!$S$17,'스테이지별 몬스터 스텟'!AG1893*'(참고)타워 스텟 가치'!$T$17,'스테이지별 몬스터 스텟'!AH1893*'(참고)타워 스텟 가치'!$U$17,'스테이지별 몬스터 스텟'!AI1893*'(참고)타워 스텟 가치'!$V$17,'스테이지별 몬스터 스텟'!AJ1893*'(참고)타워 스텟 가치'!$W$17,'스테이지별 몬스터 스텟'!AK1893*'(참고)타워 스텟 가치'!$X$17,'스테이지별 몬스터 스텟'!AL1893*'(참고)타워 스텟 가치'!$Y$17)</f>
        <v>1162958.297500008</v>
      </c>
      <c r="AN1893">
        <v>3</v>
      </c>
    </row>
    <row r="1894" spans="3:40" x14ac:dyDescent="0.3">
      <c r="C1894">
        <v>5</v>
      </c>
      <c r="D1894">
        <f t="shared" si="89"/>
        <v>378</v>
      </c>
      <c r="E1894" s="52">
        <f>VLOOKUP(D1894,'스테이지별 난이도 설정'!B:C,2,0)</f>
        <v>151.20000000000107</v>
      </c>
      <c r="F1894" t="str">
        <f t="shared" si="90"/>
        <v>스페셜</v>
      </c>
      <c r="G1894">
        <f t="shared" si="88"/>
        <v>6</v>
      </c>
      <c r="H1894">
        <f>VLOOKUP($F1894,'(참고)타워 스텟 가치'!$B$2:$L$6,H$2,0)+(VLOOKUP($F1894,'(참고)타워 스텟 가치'!$B$2:$L$6,H$2,0)*$E1894)</f>
        <v>5778.8437500000409</v>
      </c>
      <c r="I1894">
        <f>VLOOKUP($F1894,'(참고)타워 스텟 가치'!$B$2:$L$6,I$2,0)+(VLOOKUP($F1894,'(참고)타워 스텟 가치'!$B$2:$L$6,I$2,0)*$E1894)</f>
        <v>1155.7687500000081</v>
      </c>
      <c r="J1894">
        <f>VLOOKUP($F1894,'(참고)타워 스텟 가치'!$B$2:$L$6,J$2,0)+(VLOOKUP($F1894,'(참고)타워 스텟 가치'!$B$2:$L$6,J$2,0)*$E1894)</f>
        <v>761000.00000000536</v>
      </c>
      <c r="K1894">
        <f>VLOOKUP($F1894,'(참고)타워 스텟 가치'!$B$2:$L$6,K$2,0)+(VLOOKUP($F1894,'(참고)타워 스텟 가치'!$B$2:$L$6,K$2,0)*$E1894)</f>
        <v>23115.375000000164</v>
      </c>
      <c r="L1894">
        <f>VLOOKUP($F1894,'(참고)타워 스텟 가치'!$B$2:$L$6,L$2,0)+(VLOOKUP($F1894,'(참고)타워 스텟 가치'!$B$2:$L$6,L$2,0)*$E1894)</f>
        <v>385.25625000000269</v>
      </c>
      <c r="M1894">
        <f>VLOOKUP($F1894,'(참고)타워 스텟 가치'!$B$2:$L$6,M$2,0)+(VLOOKUP($F1894,'(참고)타워 스텟 가치'!$B$2:$L$6,M$2,0)*$E1894)</f>
        <v>45.660000000000316</v>
      </c>
      <c r="N1894">
        <f>VLOOKUP($F1894,'(참고)타워 스텟 가치'!$B$2:$L$6,N$2,0)+(VLOOKUP($F1894,'(참고)타워 스텟 가치'!$B$2:$L$6,N$2,0)*$E1894)</f>
        <v>0</v>
      </c>
      <c r="O1894">
        <f>VLOOKUP($F1894,'(참고)타워 스텟 가치'!$B$2:$L$6,O$2,0)+(VLOOKUP($F1894,'(참고)타워 스텟 가치'!$B$2:$L$6,O$2,0)*$E1894)</f>
        <v>0</v>
      </c>
      <c r="P1894">
        <f>VLOOKUP($F1894,'(참고)타워 스텟 가치'!$B$2:$L$6,P$2,0)+(VLOOKUP($F1894,'(참고)타워 스텟 가치'!$B$2:$L$6,P$2,0)*$E1894)</f>
        <v>152.20000000000107</v>
      </c>
      <c r="Q1894">
        <f>SUM('스테이지별 몬스터 스텟'!H1894*'(참고)타워 스텟 가치'!$Q$17,'스테이지별 몬스터 스텟'!I1894*'(참고)타워 스텟 가치'!$R$17,'스테이지별 몬스터 스텟'!J1894*'(참고)타워 스텟 가치'!$S$17,'스테이지별 몬스터 스텟'!K1894*'(참고)타워 스텟 가치'!$T$17,'스테이지별 몬스터 스텟'!L1894*'(참고)타워 스텟 가치'!$U$17,'스테이지별 몬스터 스텟'!M1894*'(참고)타워 스텟 가치'!$V$17,'스테이지별 몬스터 스텟'!N1894*'(참고)타워 스텟 가치'!$W$17,'스테이지별 몬스터 스텟'!O1894*'(참고)타워 스텟 가치'!$X$17,'스테이지별 몬스터 스텟'!P1894*'(참고)타워 스텟 가치'!$Y$17)</f>
        <v>1202142.6631250081</v>
      </c>
      <c r="R1894">
        <v>1</v>
      </c>
      <c r="S1894">
        <f>VLOOKUP($F1894,'(참고)타워 스텟 가치'!$B$7:$L$11,S$2,0)+(VLOOKUP($F1894,'(참고)타워 스텟 가치'!$B$7:$L$11,S$2,0)*$E1894)</f>
        <v>1926.2812500000134</v>
      </c>
      <c r="T1894">
        <f>VLOOKUP($F1894,'(참고)타워 스텟 가치'!$B$7:$L$11,T$2,0)+(VLOOKUP($F1894,'(참고)타워 스텟 가치'!$B$7:$L$11,T$2,0)*$E1894)</f>
        <v>3467.3062500000242</v>
      </c>
      <c r="U1894">
        <f>VLOOKUP($F1894,'(참고)타워 스텟 가치'!$B$7:$L$11,U$2,0)+(VLOOKUP($F1894,'(참고)타워 스텟 가치'!$B$7:$L$11,U$2,0)*$E1894)</f>
        <v>761000.00000000536</v>
      </c>
      <c r="V1894">
        <f>VLOOKUP($F1894,'(참고)타워 스텟 가치'!$B$7:$L$11,V$2,0)+(VLOOKUP($F1894,'(참고)타워 스텟 가치'!$B$7:$L$11,V$2,0)*$E1894)</f>
        <v>23115.375000000164</v>
      </c>
      <c r="W1894">
        <f>VLOOKUP($F1894,'(참고)타워 스텟 가치'!$B$7:$L$11,W$2,0)+(VLOOKUP($F1894,'(참고)타워 스텟 가치'!$B$7:$L$11,W$2,0)*$E1894)</f>
        <v>385.25625000000269</v>
      </c>
      <c r="X1894">
        <f>VLOOKUP($F1894,'(참고)타워 스텟 가치'!$B$7:$L$11,X$2,0)+(VLOOKUP($F1894,'(참고)타워 스텟 가치'!$B$7:$L$11,X$2,0)*$E1894)</f>
        <v>45.660000000000316</v>
      </c>
      <c r="Y1894">
        <f>VLOOKUP($F1894,'(참고)타워 스텟 가치'!$B$7:$L$11,Y$2,0)+(VLOOKUP($F1894,'(참고)타워 스텟 가치'!$B$7:$L$11,Y$2,0)*$E1894)</f>
        <v>0</v>
      </c>
      <c r="Z1894">
        <f>VLOOKUP($F1894,'(참고)타워 스텟 가치'!$B$7:$L$11,Z$2,0)+(VLOOKUP($F1894,'(참고)타워 스텟 가치'!$B$7:$L$11,Z$2,0)*$E1894)</f>
        <v>0</v>
      </c>
      <c r="AA1894">
        <f>VLOOKUP($F1894,'(참고)타워 스텟 가치'!$B$7:$L$11,AA$2,0)+(VLOOKUP($F1894,'(참고)타워 스텟 가치'!$B$7:$L$11,AA$2,0)*$E1894)</f>
        <v>152.20000000000107</v>
      </c>
      <c r="AB1894">
        <f>SUM('스테이지별 몬스터 스텟'!S1894*'(참고)타워 스텟 가치'!$Q$17,'스테이지별 몬스터 스텟'!T1894*'(참고)타워 스텟 가치'!$R$17,'스테이지별 몬스터 스텟'!U1894*'(참고)타워 스텟 가치'!$S$17,'스테이지별 몬스터 스텟'!V1894*'(참고)타워 스텟 가치'!$T$17,'스테이지별 몬스터 스텟'!W1894*'(참고)타워 스텟 가치'!$U$17,'스테이지별 몬스터 스텟'!X1894*'(참고)타워 스텟 가치'!$V$17,'스테이지별 몬스터 스텟'!Y1894*'(참고)타워 스텟 가치'!$W$17,'스테이지별 몬스터 스텟'!Z1894*'(참고)타워 스텟 가치'!$X$17,'스테이지별 몬스터 스텟'!AA1894*'(참고)타워 스텟 가치'!$Y$17)</f>
        <v>1197904.844375008</v>
      </c>
      <c r="AC1894">
        <v>2</v>
      </c>
      <c r="AD1894">
        <f>VLOOKUP($F1894,'(참고)타워 스텟 가치'!$B$12:$L$16,AD$2,0)+(VLOOKUP($F1894,'(참고)타워 스텟 가치'!$B$12:$L$16,AD$2,0)*$E1894)</f>
        <v>1926.2812500000134</v>
      </c>
      <c r="AE1894">
        <f>VLOOKUP($F1894,'(참고)타워 스텟 가치'!$B$12:$L$16,AE$2,0)+(VLOOKUP($F1894,'(참고)타워 스텟 가치'!$B$12:$L$16,AE$2,0)*$E1894)</f>
        <v>2311.5375000000163</v>
      </c>
      <c r="AF1894">
        <f>VLOOKUP($F1894,'(참고)타워 스텟 가치'!$B$12:$L$16,AF$2,0)+(VLOOKUP($F1894,'(참고)타워 스텟 가치'!$B$12:$L$16,AF$2,0)*$E1894)</f>
        <v>761000.00000000536</v>
      </c>
      <c r="AG1894">
        <f>VLOOKUP($F1894,'(참고)타워 스텟 가치'!$B$12:$L$16,AG$2,0)+(VLOOKUP($F1894,'(참고)타워 스텟 가치'!$B$12:$L$16,AG$2,0)*$E1894)</f>
        <v>11557.687500000082</v>
      </c>
      <c r="AH1894">
        <f>VLOOKUP($F1894,'(참고)타워 스텟 가치'!$B$12:$L$16,AH$2,0)+(VLOOKUP($F1894,'(참고)타워 스텟 가치'!$B$12:$L$16,AH$2,0)*$E1894)</f>
        <v>385.25625000000269</v>
      </c>
      <c r="AI1894">
        <f>VLOOKUP($F1894,'(참고)타워 스텟 가치'!$B$12:$L$16,AI$2,0)+(VLOOKUP($F1894,'(참고)타워 스텟 가치'!$B$12:$L$16,AI$2,0)*$E1894)</f>
        <v>45.660000000000316</v>
      </c>
      <c r="AJ1894">
        <f>VLOOKUP($F1894,'(참고)타워 스텟 가치'!$B$12:$L$16,AJ$2,0)+(VLOOKUP($F1894,'(참고)타워 스텟 가치'!$B$12:$L$16,AJ$2,0)*$E1894)</f>
        <v>0</v>
      </c>
      <c r="AK1894">
        <f>VLOOKUP($F1894,'(참고)타워 스텟 가치'!$B$12:$L$16,AK$2,0)+(VLOOKUP($F1894,'(참고)타워 스텟 가치'!$B$12:$L$16,AK$2,0)*$E1894)</f>
        <v>0</v>
      </c>
      <c r="AL1894">
        <f>VLOOKUP($F1894,'(참고)타워 스텟 가치'!$B$12:$L$16,AL$2,0)+(VLOOKUP($F1894,'(참고)타워 스텟 가치'!$B$12:$L$16,AL$2,0)*$E1894)</f>
        <v>304.40000000000214</v>
      </c>
      <c r="AM1894">
        <f>SUM('스테이지별 몬스터 스텟'!AD1894*'(참고)타워 스텟 가치'!$Q$17,'스테이지별 몬스터 스텟'!AE1894*'(참고)타워 스텟 가치'!$R$17,'스테이지별 몬스터 스텟'!AF1894*'(참고)타워 스텟 가치'!$S$17,'스테이지별 몬스터 스텟'!AG1894*'(참고)타워 스텟 가치'!$T$17,'스테이지별 몬스터 스텟'!AH1894*'(참고)타워 스텟 가치'!$U$17,'스테이지별 몬스터 스텟'!AI1894*'(참고)타워 스텟 가치'!$V$17,'스테이지별 몬스터 스텟'!AJ1894*'(참고)타워 스텟 가치'!$W$17,'스테이지별 몬스터 스텟'!AK1894*'(참고)타워 스텟 가치'!$X$17,'스테이지별 몬스터 스텟'!AL1894*'(참고)타워 스텟 가치'!$Y$17)</f>
        <v>1173360.2162500082</v>
      </c>
      <c r="AN1894">
        <v>3</v>
      </c>
    </row>
    <row r="1895" spans="3:40" x14ac:dyDescent="0.3">
      <c r="C1895">
        <v>1</v>
      </c>
      <c r="D1895">
        <f t="shared" si="89"/>
        <v>379</v>
      </c>
      <c r="E1895" s="52">
        <f>VLOOKUP(D1895,'스테이지별 난이도 설정'!B:C,2,0)</f>
        <v>151.60000000000107</v>
      </c>
      <c r="F1895" t="str">
        <f t="shared" si="90"/>
        <v>일반</v>
      </c>
      <c r="G1895">
        <f t="shared" si="88"/>
        <v>6</v>
      </c>
      <c r="H1895">
        <f>VLOOKUP($F1895,'(참고)타워 스텟 가치'!$B$2:$L$6,H$2,0)+(VLOOKUP($F1895,'(참고)타워 스텟 가치'!$B$2:$L$6,H$2,0)*$E1895)</f>
        <v>1144.500000000008</v>
      </c>
      <c r="I1895">
        <f>VLOOKUP($F1895,'(참고)타워 스텟 가치'!$B$2:$L$6,I$2,0)+(VLOOKUP($F1895,'(참고)타워 스텟 가치'!$B$2:$L$6,I$2,0)*$E1895)</f>
        <v>228.90000000000163</v>
      </c>
      <c r="J1895">
        <f>VLOOKUP($F1895,'(참고)타워 스텟 가치'!$B$2:$L$6,J$2,0)+(VLOOKUP($F1895,'(참고)타워 스텟 가치'!$B$2:$L$6,J$2,0)*$E1895)</f>
        <v>763000.00000000536</v>
      </c>
      <c r="K1895">
        <f>VLOOKUP($F1895,'(참고)타워 스텟 가치'!$B$2:$L$6,K$2,0)+(VLOOKUP($F1895,'(참고)타워 스텟 가치'!$B$2:$L$6,K$2,0)*$E1895)</f>
        <v>4578.0000000000318</v>
      </c>
      <c r="L1895">
        <f>VLOOKUP($F1895,'(참고)타워 스텟 가치'!$B$2:$L$6,L$2,0)+(VLOOKUP($F1895,'(참고)타워 스텟 가치'!$B$2:$L$6,L$2,0)*$E1895)</f>
        <v>76.300000000000537</v>
      </c>
      <c r="M1895">
        <f>VLOOKUP($F1895,'(참고)타워 스텟 가치'!$B$2:$L$6,M$2,0)+(VLOOKUP($F1895,'(참고)타워 스텟 가치'!$B$2:$L$6,M$2,0)*$E1895)</f>
        <v>45.780000000000321</v>
      </c>
      <c r="N1895">
        <f>VLOOKUP($F1895,'(참고)타워 스텟 가치'!$B$2:$L$6,N$2,0)+(VLOOKUP($F1895,'(참고)타워 스텟 가치'!$B$2:$L$6,N$2,0)*$E1895)</f>
        <v>0</v>
      </c>
      <c r="O1895">
        <f>VLOOKUP($F1895,'(참고)타워 스텟 가치'!$B$2:$L$6,O$2,0)+(VLOOKUP($F1895,'(참고)타워 스텟 가치'!$B$2:$L$6,O$2,0)*$E1895)</f>
        <v>0</v>
      </c>
      <c r="P1895">
        <f>VLOOKUP($F1895,'(참고)타워 스텟 가치'!$B$2:$L$6,P$2,0)+(VLOOKUP($F1895,'(참고)타워 스텟 가치'!$B$2:$L$6,P$2,0)*$E1895)</f>
        <v>106.82000000000075</v>
      </c>
      <c r="Q1895">
        <f>SUM('스테이지별 몬스터 스텟'!H1895*'(참고)타워 스텟 가치'!$Q$17,'스테이지별 몬스터 스텟'!I1895*'(참고)타워 스텟 가치'!$R$17,'스테이지별 몬스터 스텟'!J1895*'(참고)타워 스텟 가치'!$S$17,'스테이지별 몬스터 스텟'!K1895*'(참고)타워 스텟 가치'!$T$17,'스테이지별 몬스터 스텟'!L1895*'(참고)타워 스텟 가치'!$U$17,'스테이지별 몬스터 스텟'!M1895*'(참고)타워 스텟 가치'!$V$17,'스테이지별 몬스터 스텟'!N1895*'(참고)타워 스텟 가치'!$W$17,'스테이지별 몬스터 스텟'!O1895*'(참고)타워 스텟 가치'!$X$17,'스테이지별 몬스터 스텟'!P1895*'(참고)타워 스텟 가치'!$Y$17)</f>
        <v>1156700.370000008</v>
      </c>
      <c r="R1895">
        <v>1</v>
      </c>
      <c r="S1895">
        <f>VLOOKUP($F1895,'(참고)타워 스텟 가치'!$B$7:$L$11,S$2,0)+(VLOOKUP($F1895,'(참고)타워 스텟 가치'!$B$7:$L$11,S$2,0)*$E1895)</f>
        <v>381.50000000000267</v>
      </c>
      <c r="T1895">
        <f>VLOOKUP($F1895,'(참고)타워 스텟 가치'!$B$7:$L$11,T$2,0)+(VLOOKUP($F1895,'(참고)타워 스텟 가치'!$B$7:$L$11,T$2,0)*$E1895)</f>
        <v>686.70000000000482</v>
      </c>
      <c r="U1895">
        <f>VLOOKUP($F1895,'(참고)타워 스텟 가치'!$B$7:$L$11,U$2,0)+(VLOOKUP($F1895,'(참고)타워 스텟 가치'!$B$7:$L$11,U$2,0)*$E1895)</f>
        <v>763000.00000000536</v>
      </c>
      <c r="V1895">
        <f>VLOOKUP($F1895,'(참고)타워 스텟 가치'!$B$7:$L$11,V$2,0)+(VLOOKUP($F1895,'(참고)타워 스텟 가치'!$B$7:$L$11,V$2,0)*$E1895)</f>
        <v>4578.0000000000318</v>
      </c>
      <c r="W1895">
        <f>VLOOKUP($F1895,'(참고)타워 스텟 가치'!$B$7:$L$11,W$2,0)+(VLOOKUP($F1895,'(참고)타워 스텟 가치'!$B$7:$L$11,W$2,0)*$E1895)</f>
        <v>76.300000000000537</v>
      </c>
      <c r="X1895">
        <f>VLOOKUP($F1895,'(참고)타워 스텟 가치'!$B$7:$L$11,X$2,0)+(VLOOKUP($F1895,'(참고)타워 스텟 가치'!$B$7:$L$11,X$2,0)*$E1895)</f>
        <v>45.780000000000321</v>
      </c>
      <c r="Y1895">
        <f>VLOOKUP($F1895,'(참고)타워 스텟 가치'!$B$7:$L$11,Y$2,0)+(VLOOKUP($F1895,'(참고)타워 스텟 가치'!$B$7:$L$11,Y$2,0)*$E1895)</f>
        <v>0</v>
      </c>
      <c r="Z1895">
        <f>VLOOKUP($F1895,'(참고)타워 스텟 가치'!$B$7:$L$11,Z$2,0)+(VLOOKUP($F1895,'(참고)타워 스텟 가치'!$B$7:$L$11,Z$2,0)*$E1895)</f>
        <v>0</v>
      </c>
      <c r="AA1895">
        <f>VLOOKUP($F1895,'(참고)타워 스텟 가치'!$B$7:$L$11,AA$2,0)+(VLOOKUP($F1895,'(참고)타워 스텟 가치'!$B$7:$L$11,AA$2,0)*$E1895)</f>
        <v>106.82000000000075</v>
      </c>
      <c r="AB1895">
        <f>SUM('스테이지별 몬스터 스텟'!S1895*'(참고)타워 스텟 가치'!$Q$17,'스테이지별 몬스터 스텟'!T1895*'(참고)타워 스텟 가치'!$R$17,'스테이지별 몬스터 스텟'!U1895*'(참고)타워 스텟 가치'!$S$17,'스테이지별 몬스터 스텟'!V1895*'(참고)타워 스텟 가치'!$T$17,'스테이지별 몬스터 스텟'!W1895*'(참고)타워 스텟 가치'!$U$17,'스테이지별 몬스터 스텟'!X1895*'(참고)타워 스텟 가치'!$V$17,'스테이지별 몬스터 스텟'!Y1895*'(참고)타워 스텟 가치'!$W$17,'스테이지별 몬스터 스텟'!Z1895*'(참고)타워 스텟 가치'!$X$17,'스테이지별 몬스터 스텟'!AA1895*'(참고)타워 스텟 가치'!$Y$17)</f>
        <v>1155861.070000008</v>
      </c>
      <c r="AC1895">
        <v>2</v>
      </c>
      <c r="AD1895">
        <f>VLOOKUP($F1895,'(참고)타워 스텟 가치'!$B$12:$L$16,AD$2,0)+(VLOOKUP($F1895,'(참고)타워 스텟 가치'!$B$12:$L$16,AD$2,0)*$E1895)</f>
        <v>381.50000000000267</v>
      </c>
      <c r="AE1895">
        <f>VLOOKUP($F1895,'(참고)타워 스텟 가치'!$B$12:$L$16,AE$2,0)+(VLOOKUP($F1895,'(참고)타워 스텟 가치'!$B$12:$L$16,AE$2,0)*$E1895)</f>
        <v>457.80000000000325</v>
      </c>
      <c r="AF1895">
        <f>VLOOKUP($F1895,'(참고)타워 스텟 가치'!$B$12:$L$16,AF$2,0)+(VLOOKUP($F1895,'(참고)타워 스텟 가치'!$B$12:$L$16,AF$2,0)*$E1895)</f>
        <v>763000.00000000536</v>
      </c>
      <c r="AG1895">
        <f>VLOOKUP($F1895,'(참고)타워 스텟 가치'!$B$12:$L$16,AG$2,0)+(VLOOKUP($F1895,'(참고)타워 스텟 가치'!$B$12:$L$16,AG$2,0)*$E1895)</f>
        <v>2289.0000000000159</v>
      </c>
      <c r="AH1895">
        <f>VLOOKUP($F1895,'(참고)타워 스텟 가치'!$B$12:$L$16,AH$2,0)+(VLOOKUP($F1895,'(참고)타워 스텟 가치'!$B$12:$L$16,AH$2,0)*$E1895)</f>
        <v>76.300000000000537</v>
      </c>
      <c r="AI1895">
        <f>VLOOKUP($F1895,'(참고)타워 스텟 가치'!$B$12:$L$16,AI$2,0)+(VLOOKUP($F1895,'(참고)타워 스텟 가치'!$B$12:$L$16,AI$2,0)*$E1895)</f>
        <v>45.780000000000321</v>
      </c>
      <c r="AJ1895">
        <f>VLOOKUP($F1895,'(참고)타워 스텟 가치'!$B$12:$L$16,AJ$2,0)+(VLOOKUP($F1895,'(참고)타워 스텟 가치'!$B$12:$L$16,AJ$2,0)*$E1895)</f>
        <v>0</v>
      </c>
      <c r="AK1895">
        <f>VLOOKUP($F1895,'(참고)타워 스텟 가치'!$B$12:$L$16,AK$2,0)+(VLOOKUP($F1895,'(참고)타워 스텟 가치'!$B$12:$L$16,AK$2,0)*$E1895)</f>
        <v>0</v>
      </c>
      <c r="AL1895">
        <f>VLOOKUP($F1895,'(참고)타워 스텟 가치'!$B$12:$L$16,AL$2,0)+(VLOOKUP($F1895,'(참고)타워 스텟 가치'!$B$12:$L$16,AL$2,0)*$E1895)</f>
        <v>213.64000000000149</v>
      </c>
      <c r="AM1895">
        <f>SUM('스테이지별 몬스터 스텟'!AD1895*'(참고)타워 스텟 가치'!$Q$17,'스테이지별 몬스터 스텟'!AE1895*'(참고)타워 스텟 가치'!$R$17,'스테이지별 몬스터 스텟'!AF1895*'(참고)타워 스텟 가치'!$S$17,'스테이지별 몬스터 스텟'!AG1895*'(참고)타워 스텟 가치'!$T$17,'스테이지별 몬스터 스텟'!AH1895*'(참고)타워 스텟 가치'!$U$17,'스테이지별 몬스터 스텟'!AI1895*'(참고)타워 스텟 가치'!$V$17,'스테이지별 몬스터 스텟'!AJ1895*'(참고)타워 스텟 가치'!$W$17,'스테이지별 몬스터 스텟'!AK1895*'(참고)타워 스텟 가치'!$X$17,'스테이지별 몬스터 스텟'!AL1895*'(참고)타워 스텟 가치'!$Y$17)</f>
        <v>1151153.360000008</v>
      </c>
      <c r="AN1895">
        <v>3</v>
      </c>
    </row>
    <row r="1896" spans="3:40" x14ac:dyDescent="0.3">
      <c r="C1896">
        <v>2</v>
      </c>
      <c r="D1896">
        <f t="shared" si="89"/>
        <v>379</v>
      </c>
      <c r="E1896" s="52">
        <f>VLOOKUP(D1896,'스테이지별 난이도 설정'!B:C,2,0)</f>
        <v>151.60000000000107</v>
      </c>
      <c r="F1896" t="str">
        <f t="shared" si="90"/>
        <v>레어</v>
      </c>
      <c r="G1896">
        <f t="shared" si="88"/>
        <v>6</v>
      </c>
      <c r="H1896">
        <f>VLOOKUP($F1896,'(참고)타워 스텟 가치'!$B$2:$L$6,H$2,0)+(VLOOKUP($F1896,'(참고)타워 스텟 가치'!$B$2:$L$6,H$2,0)*$E1896)</f>
        <v>1716.7500000000121</v>
      </c>
      <c r="I1896">
        <f>VLOOKUP($F1896,'(참고)타워 스텟 가치'!$B$2:$L$6,I$2,0)+(VLOOKUP($F1896,'(참고)타워 스텟 가치'!$B$2:$L$6,I$2,0)*$E1896)</f>
        <v>343.35000000000241</v>
      </c>
      <c r="J1896">
        <f>VLOOKUP($F1896,'(참고)타워 스텟 가치'!$B$2:$L$6,J$2,0)+(VLOOKUP($F1896,'(참고)타워 스텟 가치'!$B$2:$L$6,J$2,0)*$E1896)</f>
        <v>763000.00000000536</v>
      </c>
      <c r="K1896">
        <f>VLOOKUP($F1896,'(참고)타워 스텟 가치'!$B$2:$L$6,K$2,0)+(VLOOKUP($F1896,'(참고)타워 스텟 가치'!$B$2:$L$6,K$2,0)*$E1896)</f>
        <v>6867.0000000000482</v>
      </c>
      <c r="L1896">
        <f>VLOOKUP($F1896,'(참고)타워 스텟 가치'!$B$2:$L$6,L$2,0)+(VLOOKUP($F1896,'(참고)타워 스텟 가치'!$B$2:$L$6,L$2,0)*$E1896)</f>
        <v>114.45000000000081</v>
      </c>
      <c r="M1896">
        <f>VLOOKUP($F1896,'(참고)타워 스텟 가치'!$B$2:$L$6,M$2,0)+(VLOOKUP($F1896,'(참고)타워 스텟 가치'!$B$2:$L$6,M$2,0)*$E1896)</f>
        <v>45.780000000000321</v>
      </c>
      <c r="N1896">
        <f>VLOOKUP($F1896,'(참고)타워 스텟 가치'!$B$2:$L$6,N$2,0)+(VLOOKUP($F1896,'(참고)타워 스텟 가치'!$B$2:$L$6,N$2,0)*$E1896)</f>
        <v>0</v>
      </c>
      <c r="O1896">
        <f>VLOOKUP($F1896,'(참고)타워 스텟 가치'!$B$2:$L$6,O$2,0)+(VLOOKUP($F1896,'(참고)타워 스텟 가치'!$B$2:$L$6,O$2,0)*$E1896)</f>
        <v>0</v>
      </c>
      <c r="P1896">
        <f>VLOOKUP($F1896,'(참고)타워 스텟 가치'!$B$2:$L$6,P$2,0)+(VLOOKUP($F1896,'(참고)타워 스텟 가치'!$B$2:$L$6,P$2,0)*$E1896)</f>
        <v>106.82000000000075</v>
      </c>
      <c r="Q1896">
        <f>SUM('스테이지별 몬스터 스텟'!H1896*'(참고)타워 스텟 가치'!$Q$17,'스테이지별 몬스터 스텟'!I1896*'(참고)타워 스텟 가치'!$R$17,'스테이지별 몬스터 스텟'!J1896*'(참고)타워 스텟 가치'!$S$17,'스테이지별 몬스터 스텟'!K1896*'(참고)타워 스텟 가치'!$T$17,'스테이지별 몬스터 스텟'!L1896*'(참고)타워 스텟 가치'!$U$17,'스테이지별 몬스터 스텟'!M1896*'(참고)타워 스텟 가치'!$V$17,'스테이지별 몬스터 스텟'!N1896*'(참고)타워 스텟 가치'!$W$17,'스테이지별 몬스터 스텟'!O1896*'(참고)타워 스텟 가치'!$X$17,'스테이지별 몬스터 스텟'!P1896*'(참고)타워 스텟 가치'!$Y$17)</f>
        <v>1162670.8450000079</v>
      </c>
      <c r="R1896">
        <v>1</v>
      </c>
      <c r="S1896">
        <f>VLOOKUP($F1896,'(참고)타워 스텟 가치'!$B$7:$L$11,S$2,0)+(VLOOKUP($F1896,'(참고)타워 스텟 가치'!$B$7:$L$11,S$2,0)*$E1896)</f>
        <v>572.25000000000398</v>
      </c>
      <c r="T1896">
        <f>VLOOKUP($F1896,'(참고)타워 스텟 가치'!$B$7:$L$11,T$2,0)+(VLOOKUP($F1896,'(참고)타워 스텟 가치'!$B$7:$L$11,T$2,0)*$E1896)</f>
        <v>1030.0500000000072</v>
      </c>
      <c r="U1896">
        <f>VLOOKUP($F1896,'(참고)타워 스텟 가치'!$B$7:$L$11,U$2,0)+(VLOOKUP($F1896,'(참고)타워 스텟 가치'!$B$7:$L$11,U$2,0)*$E1896)</f>
        <v>763000.00000000536</v>
      </c>
      <c r="V1896">
        <f>VLOOKUP($F1896,'(참고)타워 스텟 가치'!$B$7:$L$11,V$2,0)+(VLOOKUP($F1896,'(참고)타워 스텟 가치'!$B$7:$L$11,V$2,0)*$E1896)</f>
        <v>6867.0000000000482</v>
      </c>
      <c r="W1896">
        <f>VLOOKUP($F1896,'(참고)타워 스텟 가치'!$B$7:$L$11,W$2,0)+(VLOOKUP($F1896,'(참고)타워 스텟 가치'!$B$7:$L$11,W$2,0)*$E1896)</f>
        <v>114.45000000000081</v>
      </c>
      <c r="X1896">
        <f>VLOOKUP($F1896,'(참고)타워 스텟 가치'!$B$7:$L$11,X$2,0)+(VLOOKUP($F1896,'(참고)타워 스텟 가치'!$B$7:$L$11,X$2,0)*$E1896)</f>
        <v>45.780000000000321</v>
      </c>
      <c r="Y1896">
        <f>VLOOKUP($F1896,'(참고)타워 스텟 가치'!$B$7:$L$11,Y$2,0)+(VLOOKUP($F1896,'(참고)타워 스텟 가치'!$B$7:$L$11,Y$2,0)*$E1896)</f>
        <v>0</v>
      </c>
      <c r="Z1896">
        <f>VLOOKUP($F1896,'(참고)타워 스텟 가치'!$B$7:$L$11,Z$2,0)+(VLOOKUP($F1896,'(참고)타워 스텟 가치'!$B$7:$L$11,Z$2,0)*$E1896)</f>
        <v>0</v>
      </c>
      <c r="AA1896">
        <f>VLOOKUP($F1896,'(참고)타워 스텟 가치'!$B$7:$L$11,AA$2,0)+(VLOOKUP($F1896,'(참고)타워 스텟 가치'!$B$7:$L$11,AA$2,0)*$E1896)</f>
        <v>106.82000000000075</v>
      </c>
      <c r="AB1896">
        <f>SUM('스테이지별 몬스터 스텟'!S1896*'(참고)타워 스텟 가치'!$Q$17,'스테이지별 몬스터 스텟'!T1896*'(참고)타워 스텟 가치'!$R$17,'스테이지별 몬스터 스텟'!U1896*'(참고)타워 스텟 가치'!$S$17,'스테이지별 몬스터 스텟'!V1896*'(참고)타워 스텟 가치'!$T$17,'스테이지별 몬스터 스텟'!W1896*'(참고)타워 스텟 가치'!$U$17,'스테이지별 몬스터 스텟'!X1896*'(참고)타워 스텟 가치'!$V$17,'스테이지별 몬스터 스텟'!Y1896*'(참고)타워 스텟 가치'!$W$17,'스테이지별 몬스터 스텟'!Z1896*'(참고)타워 스텟 가치'!$X$17,'스테이지별 몬스터 스텟'!AA1896*'(참고)타워 스텟 가치'!$Y$17)</f>
        <v>1161411.8950000077</v>
      </c>
      <c r="AC1896">
        <v>2</v>
      </c>
      <c r="AD1896">
        <f>VLOOKUP($F1896,'(참고)타워 스텟 가치'!$B$12:$L$16,AD$2,0)+(VLOOKUP($F1896,'(참고)타워 스텟 가치'!$B$12:$L$16,AD$2,0)*$E1896)</f>
        <v>572.25000000000398</v>
      </c>
      <c r="AE1896">
        <f>VLOOKUP($F1896,'(참고)타워 스텟 가치'!$B$12:$L$16,AE$2,0)+(VLOOKUP($F1896,'(참고)타워 스텟 가치'!$B$12:$L$16,AE$2,0)*$E1896)</f>
        <v>686.70000000000482</v>
      </c>
      <c r="AF1896">
        <f>VLOOKUP($F1896,'(참고)타워 스텟 가치'!$B$12:$L$16,AF$2,0)+(VLOOKUP($F1896,'(참고)타워 스텟 가치'!$B$12:$L$16,AF$2,0)*$E1896)</f>
        <v>763000.00000000536</v>
      </c>
      <c r="AG1896">
        <f>VLOOKUP($F1896,'(참고)타워 스텟 가치'!$B$12:$L$16,AG$2,0)+(VLOOKUP($F1896,'(참고)타워 스텟 가치'!$B$12:$L$16,AG$2,0)*$E1896)</f>
        <v>3433.5000000000241</v>
      </c>
      <c r="AH1896">
        <f>VLOOKUP($F1896,'(참고)타워 스텟 가치'!$B$12:$L$16,AH$2,0)+(VLOOKUP($F1896,'(참고)타워 스텟 가치'!$B$12:$L$16,AH$2,0)*$E1896)</f>
        <v>114.45000000000081</v>
      </c>
      <c r="AI1896">
        <f>VLOOKUP($F1896,'(참고)타워 스텟 가치'!$B$12:$L$16,AI$2,0)+(VLOOKUP($F1896,'(참고)타워 스텟 가치'!$B$12:$L$16,AI$2,0)*$E1896)</f>
        <v>45.780000000000321</v>
      </c>
      <c r="AJ1896">
        <f>VLOOKUP($F1896,'(참고)타워 스텟 가치'!$B$12:$L$16,AJ$2,0)+(VLOOKUP($F1896,'(참고)타워 스텟 가치'!$B$12:$L$16,AJ$2,0)*$E1896)</f>
        <v>0</v>
      </c>
      <c r="AK1896">
        <f>VLOOKUP($F1896,'(참고)타워 스텟 가치'!$B$12:$L$16,AK$2,0)+(VLOOKUP($F1896,'(참고)타워 스텟 가치'!$B$12:$L$16,AK$2,0)*$E1896)</f>
        <v>0</v>
      </c>
      <c r="AL1896">
        <f>VLOOKUP($F1896,'(참고)타워 스텟 가치'!$B$12:$L$16,AL$2,0)+(VLOOKUP($F1896,'(참고)타워 스텟 가치'!$B$12:$L$16,AL$2,0)*$E1896)</f>
        <v>213.64000000000149</v>
      </c>
      <c r="AM1896">
        <f>SUM('스테이지별 몬스터 스텟'!AD1896*'(참고)타워 스텟 가치'!$Q$17,'스테이지별 몬스터 스텟'!AE1896*'(참고)타워 스텟 가치'!$R$17,'스테이지별 몬스터 스텟'!AF1896*'(참고)타워 스텟 가치'!$S$17,'스테이지별 몬스터 스텟'!AG1896*'(참고)타워 스텟 가치'!$T$17,'스테이지별 몬스터 스텟'!AH1896*'(참고)타워 스텟 가치'!$U$17,'스테이지별 몬스터 스텟'!AI1896*'(참고)타워 스텟 가치'!$V$17,'스테이지별 몬스터 스텟'!AJ1896*'(참고)타워 스텟 가치'!$W$17,'스테이지별 몬스터 스텟'!AK1896*'(참고)타워 스텟 가치'!$X$17,'스테이지별 몬스터 스텟'!AL1896*'(참고)타워 스텟 가치'!$Y$17)</f>
        <v>1154243.5100000079</v>
      </c>
      <c r="AN1896">
        <v>3</v>
      </c>
    </row>
    <row r="1897" spans="3:40" x14ac:dyDescent="0.3">
      <c r="C1897">
        <v>3</v>
      </c>
      <c r="D1897">
        <f t="shared" si="89"/>
        <v>379</v>
      </c>
      <c r="E1897" s="52">
        <f>VLOOKUP(D1897,'스테이지별 난이도 설정'!B:C,2,0)</f>
        <v>151.60000000000107</v>
      </c>
      <c r="F1897" t="str">
        <f t="shared" si="90"/>
        <v>에픽</v>
      </c>
      <c r="G1897">
        <f t="shared" si="88"/>
        <v>6</v>
      </c>
      <c r="H1897">
        <f>VLOOKUP($F1897,'(참고)타워 스텟 가치'!$B$2:$L$6,H$2,0)+(VLOOKUP($F1897,'(참고)타워 스텟 가치'!$B$2:$L$6,H$2,0)*$E1897)</f>
        <v>2575.1250000000182</v>
      </c>
      <c r="I1897">
        <f>VLOOKUP($F1897,'(참고)타워 스텟 가치'!$B$2:$L$6,I$2,0)+(VLOOKUP($F1897,'(참고)타워 스텟 가치'!$B$2:$L$6,I$2,0)*$E1897)</f>
        <v>515.02500000000362</v>
      </c>
      <c r="J1897">
        <f>VLOOKUP($F1897,'(참고)타워 스텟 가치'!$B$2:$L$6,J$2,0)+(VLOOKUP($F1897,'(참고)타워 스텟 가치'!$B$2:$L$6,J$2,0)*$E1897)</f>
        <v>763000.00000000536</v>
      </c>
      <c r="K1897">
        <f>VLOOKUP($F1897,'(참고)타워 스텟 가치'!$B$2:$L$6,K$2,0)+(VLOOKUP($F1897,'(참고)타워 스텟 가치'!$B$2:$L$6,K$2,0)*$E1897)</f>
        <v>10300.500000000073</v>
      </c>
      <c r="L1897">
        <f>VLOOKUP($F1897,'(참고)타워 스텟 가치'!$B$2:$L$6,L$2,0)+(VLOOKUP($F1897,'(참고)타워 스텟 가치'!$B$2:$L$6,L$2,0)*$E1897)</f>
        <v>171.67500000000121</v>
      </c>
      <c r="M1897">
        <f>VLOOKUP($F1897,'(참고)타워 스텟 가치'!$B$2:$L$6,M$2,0)+(VLOOKUP($F1897,'(참고)타워 스텟 가치'!$B$2:$L$6,M$2,0)*$E1897)</f>
        <v>45.780000000000321</v>
      </c>
      <c r="N1897">
        <f>VLOOKUP($F1897,'(참고)타워 스텟 가치'!$B$2:$L$6,N$2,0)+(VLOOKUP($F1897,'(참고)타워 스텟 가치'!$B$2:$L$6,N$2,0)*$E1897)</f>
        <v>0</v>
      </c>
      <c r="O1897">
        <f>VLOOKUP($F1897,'(참고)타워 스텟 가치'!$B$2:$L$6,O$2,0)+(VLOOKUP($F1897,'(참고)타워 스텟 가치'!$B$2:$L$6,O$2,0)*$E1897)</f>
        <v>0</v>
      </c>
      <c r="P1897">
        <f>VLOOKUP($F1897,'(참고)타워 스텟 가치'!$B$2:$L$6,P$2,0)+(VLOOKUP($F1897,'(참고)타워 스텟 가치'!$B$2:$L$6,P$2,0)*$E1897)</f>
        <v>106.82000000000075</v>
      </c>
      <c r="Q1897">
        <f>SUM('스테이지별 몬스터 스텟'!H1897*'(참고)타워 스텟 가치'!$Q$17,'스테이지별 몬스터 스텟'!I1897*'(참고)타워 스텟 가치'!$R$17,'스테이지별 몬스터 스텟'!J1897*'(참고)타워 스텟 가치'!$S$17,'스테이지별 몬스터 스텟'!K1897*'(참고)타워 스텟 가치'!$T$17,'스테이지별 몬스터 스텟'!L1897*'(참고)타워 스텟 가치'!$U$17,'스테이지별 몬스터 스텟'!M1897*'(참고)타워 스텟 가치'!$V$17,'스테이지별 몬스터 스텟'!N1897*'(참고)타워 스텟 가치'!$W$17,'스테이지별 몬스터 스텟'!O1897*'(참고)타워 스텟 가치'!$X$17,'스테이지별 몬스터 스텟'!P1897*'(참고)타워 스텟 가치'!$Y$17)</f>
        <v>1171626.5575000083</v>
      </c>
      <c r="R1897">
        <v>1</v>
      </c>
      <c r="S1897">
        <f>VLOOKUP($F1897,'(참고)타워 스텟 가치'!$B$7:$L$11,S$2,0)+(VLOOKUP($F1897,'(참고)타워 스텟 가치'!$B$7:$L$11,S$2,0)*$E1897)</f>
        <v>858.37500000000603</v>
      </c>
      <c r="T1897">
        <f>VLOOKUP($F1897,'(참고)타워 스텟 가치'!$B$7:$L$11,T$2,0)+(VLOOKUP($F1897,'(참고)타워 스텟 가치'!$B$7:$L$11,T$2,0)*$E1897)</f>
        <v>1545.075000000011</v>
      </c>
      <c r="U1897">
        <f>VLOOKUP($F1897,'(참고)타워 스텟 가치'!$B$7:$L$11,U$2,0)+(VLOOKUP($F1897,'(참고)타워 스텟 가치'!$B$7:$L$11,U$2,0)*$E1897)</f>
        <v>763000.00000000536</v>
      </c>
      <c r="V1897">
        <f>VLOOKUP($F1897,'(참고)타워 스텟 가치'!$B$7:$L$11,V$2,0)+(VLOOKUP($F1897,'(참고)타워 스텟 가치'!$B$7:$L$11,V$2,0)*$E1897)</f>
        <v>10300.500000000073</v>
      </c>
      <c r="W1897">
        <f>VLOOKUP($F1897,'(참고)타워 스텟 가치'!$B$7:$L$11,W$2,0)+(VLOOKUP($F1897,'(참고)타워 스텟 가치'!$B$7:$L$11,W$2,0)*$E1897)</f>
        <v>171.67500000000121</v>
      </c>
      <c r="X1897">
        <f>VLOOKUP($F1897,'(참고)타워 스텟 가치'!$B$7:$L$11,X$2,0)+(VLOOKUP($F1897,'(참고)타워 스텟 가치'!$B$7:$L$11,X$2,0)*$E1897)</f>
        <v>45.780000000000321</v>
      </c>
      <c r="Y1897">
        <f>VLOOKUP($F1897,'(참고)타워 스텟 가치'!$B$7:$L$11,Y$2,0)+(VLOOKUP($F1897,'(참고)타워 스텟 가치'!$B$7:$L$11,Y$2,0)*$E1897)</f>
        <v>0</v>
      </c>
      <c r="Z1897">
        <f>VLOOKUP($F1897,'(참고)타워 스텟 가치'!$B$7:$L$11,Z$2,0)+(VLOOKUP($F1897,'(참고)타워 스텟 가치'!$B$7:$L$11,Z$2,0)*$E1897)</f>
        <v>0</v>
      </c>
      <c r="AA1897">
        <f>VLOOKUP($F1897,'(참고)타워 스텟 가치'!$B$7:$L$11,AA$2,0)+(VLOOKUP($F1897,'(참고)타워 스텟 가치'!$B$7:$L$11,AA$2,0)*$E1897)</f>
        <v>106.82000000000075</v>
      </c>
      <c r="AB1897">
        <f>SUM('스테이지별 몬스터 스텟'!S1897*'(참고)타워 스텟 가치'!$Q$17,'스테이지별 몬스터 스텟'!T1897*'(참고)타워 스텟 가치'!$R$17,'스테이지별 몬스터 스텟'!U1897*'(참고)타워 스텟 가치'!$S$17,'스테이지별 몬스터 스텟'!V1897*'(참고)타워 스텟 가치'!$T$17,'스테이지별 몬스터 스텟'!W1897*'(참고)타워 스텟 가치'!$U$17,'스테이지별 몬스터 스텟'!X1897*'(참고)타워 스텟 가치'!$V$17,'스테이지별 몬스터 스텟'!Y1897*'(참고)타워 스텟 가치'!$W$17,'스테이지별 몬스터 스텟'!Z1897*'(참고)타워 스텟 가치'!$X$17,'스테이지별 몬스터 스텟'!AA1897*'(참고)타워 스텟 가치'!$Y$17)</f>
        <v>1169738.1325000082</v>
      </c>
      <c r="AC1897">
        <v>2</v>
      </c>
      <c r="AD1897">
        <f>VLOOKUP($F1897,'(참고)타워 스텟 가치'!$B$12:$L$16,AD$2,0)+(VLOOKUP($F1897,'(참고)타워 스텟 가치'!$B$12:$L$16,AD$2,0)*$E1897)</f>
        <v>858.37500000000603</v>
      </c>
      <c r="AE1897">
        <f>VLOOKUP($F1897,'(참고)타워 스텟 가치'!$B$12:$L$16,AE$2,0)+(VLOOKUP($F1897,'(참고)타워 스텟 가치'!$B$12:$L$16,AE$2,0)*$E1897)</f>
        <v>1030.0500000000072</v>
      </c>
      <c r="AF1897">
        <f>VLOOKUP($F1897,'(참고)타워 스텟 가치'!$B$12:$L$16,AF$2,0)+(VLOOKUP($F1897,'(참고)타워 스텟 가치'!$B$12:$L$16,AF$2,0)*$E1897)</f>
        <v>763000.00000000536</v>
      </c>
      <c r="AG1897">
        <f>VLOOKUP($F1897,'(참고)타워 스텟 가치'!$B$12:$L$16,AG$2,0)+(VLOOKUP($F1897,'(참고)타워 스텟 가치'!$B$12:$L$16,AG$2,0)*$E1897)</f>
        <v>5150.2500000000364</v>
      </c>
      <c r="AH1897">
        <f>VLOOKUP($F1897,'(참고)타워 스텟 가치'!$B$12:$L$16,AH$2,0)+(VLOOKUP($F1897,'(참고)타워 스텟 가치'!$B$12:$L$16,AH$2,0)*$E1897)</f>
        <v>171.67500000000121</v>
      </c>
      <c r="AI1897">
        <f>VLOOKUP($F1897,'(참고)타워 스텟 가치'!$B$12:$L$16,AI$2,0)+(VLOOKUP($F1897,'(참고)타워 스텟 가치'!$B$12:$L$16,AI$2,0)*$E1897)</f>
        <v>45.780000000000321</v>
      </c>
      <c r="AJ1897">
        <f>VLOOKUP($F1897,'(참고)타워 스텟 가치'!$B$12:$L$16,AJ$2,0)+(VLOOKUP($F1897,'(참고)타워 스텟 가치'!$B$12:$L$16,AJ$2,0)*$E1897)</f>
        <v>0</v>
      </c>
      <c r="AK1897">
        <f>VLOOKUP($F1897,'(참고)타워 스텟 가치'!$B$12:$L$16,AK$2,0)+(VLOOKUP($F1897,'(참고)타워 스텟 가치'!$B$12:$L$16,AK$2,0)*$E1897)</f>
        <v>0</v>
      </c>
      <c r="AL1897">
        <f>VLOOKUP($F1897,'(참고)타워 스텟 가치'!$B$12:$L$16,AL$2,0)+(VLOOKUP($F1897,'(참고)타워 스텟 가치'!$B$12:$L$16,AL$2,0)*$E1897)</f>
        <v>213.64000000000149</v>
      </c>
      <c r="AM1897">
        <f>SUM('스테이지별 몬스터 스텟'!AD1897*'(참고)타워 스텟 가치'!$Q$17,'스테이지별 몬스터 스텟'!AE1897*'(참고)타워 스텟 가치'!$R$17,'스테이지별 몬스터 스텟'!AF1897*'(참고)타워 스텟 가치'!$S$17,'스테이지별 몬스터 스텟'!AG1897*'(참고)타워 스텟 가치'!$T$17,'스테이지별 몬스터 스텟'!AH1897*'(참고)타워 스텟 가치'!$U$17,'스테이지별 몬스터 스텟'!AI1897*'(참고)타워 스텟 가치'!$V$17,'스테이지별 몬스터 스텟'!AJ1897*'(참고)타워 스텟 가치'!$W$17,'스테이지별 몬스터 스텟'!AK1897*'(참고)타워 스텟 가치'!$X$17,'스테이지별 몬스터 스텟'!AL1897*'(참고)타워 스텟 가치'!$Y$17)</f>
        <v>1158878.735000008</v>
      </c>
      <c r="AN1897">
        <v>3</v>
      </c>
    </row>
    <row r="1898" spans="3:40" x14ac:dyDescent="0.3">
      <c r="C1898">
        <v>4</v>
      </c>
      <c r="D1898">
        <f t="shared" si="89"/>
        <v>379</v>
      </c>
      <c r="E1898" s="52">
        <f>VLOOKUP(D1898,'스테이지별 난이도 설정'!B:C,2,0)</f>
        <v>151.60000000000107</v>
      </c>
      <c r="F1898" t="str">
        <f t="shared" si="90"/>
        <v>유니크</v>
      </c>
      <c r="G1898">
        <f t="shared" si="88"/>
        <v>6</v>
      </c>
      <c r="H1898">
        <f>VLOOKUP($F1898,'(참고)타워 스텟 가치'!$B$2:$L$6,H$2,0)+(VLOOKUP($F1898,'(참고)타워 스텟 가치'!$B$2:$L$6,H$2,0)*$E1898)</f>
        <v>3862.6875000000273</v>
      </c>
      <c r="I1898">
        <f>VLOOKUP($F1898,'(참고)타워 스텟 가치'!$B$2:$L$6,I$2,0)+(VLOOKUP($F1898,'(참고)타워 스텟 가치'!$B$2:$L$6,I$2,0)*$E1898)</f>
        <v>772.53750000000548</v>
      </c>
      <c r="J1898">
        <f>VLOOKUP($F1898,'(참고)타워 스텟 가치'!$B$2:$L$6,J$2,0)+(VLOOKUP($F1898,'(참고)타워 스텟 가치'!$B$2:$L$6,J$2,0)*$E1898)</f>
        <v>763000.00000000536</v>
      </c>
      <c r="K1898">
        <f>VLOOKUP($F1898,'(참고)타워 스텟 가치'!$B$2:$L$6,K$2,0)+(VLOOKUP($F1898,'(참고)타워 스텟 가치'!$B$2:$L$6,K$2,0)*$E1898)</f>
        <v>15450.750000000109</v>
      </c>
      <c r="L1898">
        <f>VLOOKUP($F1898,'(참고)타워 스텟 가치'!$B$2:$L$6,L$2,0)+(VLOOKUP($F1898,'(참고)타워 스텟 가치'!$B$2:$L$6,L$2,0)*$E1898)</f>
        <v>257.51250000000181</v>
      </c>
      <c r="M1898">
        <f>VLOOKUP($F1898,'(참고)타워 스텟 가치'!$B$2:$L$6,M$2,0)+(VLOOKUP($F1898,'(참고)타워 스텟 가치'!$B$2:$L$6,M$2,0)*$E1898)</f>
        <v>45.780000000000321</v>
      </c>
      <c r="N1898">
        <f>VLOOKUP($F1898,'(참고)타워 스텟 가치'!$B$2:$L$6,N$2,0)+(VLOOKUP($F1898,'(참고)타워 스텟 가치'!$B$2:$L$6,N$2,0)*$E1898)</f>
        <v>0</v>
      </c>
      <c r="O1898">
        <f>VLOOKUP($F1898,'(참고)타워 스텟 가치'!$B$2:$L$6,O$2,0)+(VLOOKUP($F1898,'(참고)타워 스텟 가치'!$B$2:$L$6,O$2,0)*$E1898)</f>
        <v>0</v>
      </c>
      <c r="P1898">
        <f>VLOOKUP($F1898,'(참고)타워 스텟 가치'!$B$2:$L$6,P$2,0)+(VLOOKUP($F1898,'(참고)타워 스텟 가치'!$B$2:$L$6,P$2,0)*$E1898)</f>
        <v>152.60000000000107</v>
      </c>
      <c r="Q1898">
        <f>SUM('스테이지별 몬스터 스텟'!H1898*'(참고)타워 스텟 가치'!$Q$17,'스테이지별 몬스터 스텟'!I1898*'(참고)타워 스텟 가치'!$R$17,'스테이지별 몬스터 스텟'!J1898*'(참고)타워 스텟 가치'!$S$17,'스테이지별 몬스터 스텟'!K1898*'(참고)타워 스텟 가치'!$T$17,'스테이지별 몬스터 스텟'!L1898*'(참고)타워 스텟 가치'!$U$17,'스테이지별 몬스터 스텟'!M1898*'(참고)타워 스텟 가치'!$V$17,'스테이지별 몬스터 스텟'!N1898*'(참고)타워 스텟 가치'!$W$17,'스테이지별 몬스터 스텟'!O1898*'(참고)타워 스텟 가치'!$X$17,'스테이지별 몬스터 스텟'!P1898*'(참고)타워 스텟 가치'!$Y$17)</f>
        <v>1185151.6862500082</v>
      </c>
      <c r="R1898">
        <v>1</v>
      </c>
      <c r="S1898">
        <f>VLOOKUP($F1898,'(참고)타워 스텟 가치'!$B$7:$L$11,S$2,0)+(VLOOKUP($F1898,'(참고)타워 스텟 가치'!$B$7:$L$11,S$2,0)*$E1898)</f>
        <v>1287.5625000000091</v>
      </c>
      <c r="T1898">
        <f>VLOOKUP($F1898,'(참고)타워 스텟 가치'!$B$7:$L$11,T$2,0)+(VLOOKUP($F1898,'(참고)타워 스텟 가치'!$B$7:$L$11,T$2,0)*$E1898)</f>
        <v>2317.6125000000161</v>
      </c>
      <c r="U1898">
        <f>VLOOKUP($F1898,'(참고)타워 스텟 가치'!$B$7:$L$11,U$2,0)+(VLOOKUP($F1898,'(참고)타워 스텟 가치'!$B$7:$L$11,U$2,0)*$E1898)</f>
        <v>763000.00000000536</v>
      </c>
      <c r="V1898">
        <f>VLOOKUP($F1898,'(참고)타워 스텟 가치'!$B$7:$L$11,V$2,0)+(VLOOKUP($F1898,'(참고)타워 스텟 가치'!$B$7:$L$11,V$2,0)*$E1898)</f>
        <v>15450.750000000109</v>
      </c>
      <c r="W1898">
        <f>VLOOKUP($F1898,'(참고)타워 스텟 가치'!$B$7:$L$11,W$2,0)+(VLOOKUP($F1898,'(참고)타워 스텟 가치'!$B$7:$L$11,W$2,0)*$E1898)</f>
        <v>257.51250000000181</v>
      </c>
      <c r="X1898">
        <f>VLOOKUP($F1898,'(참고)타워 스텟 가치'!$B$7:$L$11,X$2,0)+(VLOOKUP($F1898,'(참고)타워 스텟 가치'!$B$7:$L$11,X$2,0)*$E1898)</f>
        <v>45.780000000000321</v>
      </c>
      <c r="Y1898">
        <f>VLOOKUP($F1898,'(참고)타워 스텟 가치'!$B$7:$L$11,Y$2,0)+(VLOOKUP($F1898,'(참고)타워 스텟 가치'!$B$7:$L$11,Y$2,0)*$E1898)</f>
        <v>0</v>
      </c>
      <c r="Z1898">
        <f>VLOOKUP($F1898,'(참고)타워 스텟 가치'!$B$7:$L$11,Z$2,0)+(VLOOKUP($F1898,'(참고)타워 스텟 가치'!$B$7:$L$11,Z$2,0)*$E1898)</f>
        <v>0</v>
      </c>
      <c r="AA1898">
        <f>VLOOKUP($F1898,'(참고)타워 스텟 가치'!$B$7:$L$11,AA$2,0)+(VLOOKUP($F1898,'(참고)타워 스텟 가치'!$B$7:$L$11,AA$2,0)*$E1898)</f>
        <v>152.60000000000107</v>
      </c>
      <c r="AB1898">
        <f>SUM('스테이지별 몬스터 스텟'!S1898*'(참고)타워 스텟 가치'!$Q$17,'스테이지별 몬스터 스텟'!T1898*'(참고)타워 스텟 가치'!$R$17,'스테이지별 몬스터 스텟'!U1898*'(참고)타워 스텟 가치'!$S$17,'스테이지별 몬스터 스텟'!V1898*'(참고)타워 스텟 가치'!$T$17,'스테이지별 몬스터 스텟'!W1898*'(참고)타워 스텟 가치'!$U$17,'스테이지별 몬스터 스텟'!X1898*'(참고)타워 스텟 가치'!$V$17,'스테이지별 몬스터 스텟'!Y1898*'(참고)타워 스텟 가치'!$W$17,'스테이지별 몬스터 스텟'!Z1898*'(참고)타워 스텟 가치'!$X$17,'스테이지별 몬스터 스텟'!AA1898*'(참고)타워 스텟 가치'!$Y$17)</f>
        <v>1182319.048750008</v>
      </c>
      <c r="AC1898">
        <v>2</v>
      </c>
      <c r="AD1898">
        <f>VLOOKUP($F1898,'(참고)타워 스텟 가치'!$B$12:$L$16,AD$2,0)+(VLOOKUP($F1898,'(참고)타워 스텟 가치'!$B$12:$L$16,AD$2,0)*$E1898)</f>
        <v>1287.5625000000091</v>
      </c>
      <c r="AE1898">
        <f>VLOOKUP($F1898,'(참고)타워 스텟 가치'!$B$12:$L$16,AE$2,0)+(VLOOKUP($F1898,'(참고)타워 스텟 가치'!$B$12:$L$16,AE$2,0)*$E1898)</f>
        <v>1545.075000000011</v>
      </c>
      <c r="AF1898">
        <f>VLOOKUP($F1898,'(참고)타워 스텟 가치'!$B$12:$L$16,AF$2,0)+(VLOOKUP($F1898,'(참고)타워 스텟 가치'!$B$12:$L$16,AF$2,0)*$E1898)</f>
        <v>763000.00000000536</v>
      </c>
      <c r="AG1898">
        <f>VLOOKUP($F1898,'(참고)타워 스텟 가치'!$B$12:$L$16,AG$2,0)+(VLOOKUP($F1898,'(참고)타워 스텟 가치'!$B$12:$L$16,AG$2,0)*$E1898)</f>
        <v>7725.3750000000546</v>
      </c>
      <c r="AH1898">
        <f>VLOOKUP($F1898,'(참고)타워 스텟 가치'!$B$12:$L$16,AH$2,0)+(VLOOKUP($F1898,'(참고)타워 스텟 가치'!$B$12:$L$16,AH$2,0)*$E1898)</f>
        <v>257.51250000000181</v>
      </c>
      <c r="AI1898">
        <f>VLOOKUP($F1898,'(참고)타워 스텟 가치'!$B$12:$L$16,AI$2,0)+(VLOOKUP($F1898,'(참고)타워 스텟 가치'!$B$12:$L$16,AI$2,0)*$E1898)</f>
        <v>45.780000000000321</v>
      </c>
      <c r="AJ1898">
        <f>VLOOKUP($F1898,'(참고)타워 스텟 가치'!$B$12:$L$16,AJ$2,0)+(VLOOKUP($F1898,'(참고)타워 스텟 가치'!$B$12:$L$16,AJ$2,0)*$E1898)</f>
        <v>0</v>
      </c>
      <c r="AK1898">
        <f>VLOOKUP($F1898,'(참고)타워 스텟 가치'!$B$12:$L$16,AK$2,0)+(VLOOKUP($F1898,'(참고)타워 스텟 가치'!$B$12:$L$16,AK$2,0)*$E1898)</f>
        <v>0</v>
      </c>
      <c r="AL1898">
        <f>VLOOKUP($F1898,'(참고)타워 스텟 가치'!$B$12:$L$16,AL$2,0)+(VLOOKUP($F1898,'(참고)타워 스텟 가치'!$B$12:$L$16,AL$2,0)*$E1898)</f>
        <v>305.20000000000215</v>
      </c>
      <c r="AM1898">
        <f>SUM('스테이지별 몬스터 스텟'!AD1898*'(참고)타워 스텟 가치'!$Q$17,'스테이지별 몬스터 스텟'!AE1898*'(참고)타워 스텟 가치'!$R$17,'스테이지별 몬스터 스텟'!AF1898*'(참고)타워 스텟 가치'!$S$17,'스테이지별 몬스터 스텟'!AG1898*'(참고)타워 스텟 가치'!$T$17,'스테이지별 몬스터 스텟'!AH1898*'(참고)타워 스텟 가치'!$U$17,'스테이지별 몬스터 스텟'!AI1898*'(참고)타워 스텟 가치'!$V$17,'스테이지별 몬스터 스텟'!AJ1898*'(참고)타워 스텟 가치'!$W$17,'스테이지별 몬스터 스텟'!AK1898*'(참고)타워 스텟 가치'!$X$17,'스테이지별 몬스터 스텟'!AL1898*'(참고)타워 스텟 가치'!$Y$17)</f>
        <v>1166014.6925000078</v>
      </c>
      <c r="AN1898">
        <v>3</v>
      </c>
    </row>
    <row r="1899" spans="3:40" x14ac:dyDescent="0.3">
      <c r="C1899">
        <v>5</v>
      </c>
      <c r="D1899">
        <f t="shared" si="89"/>
        <v>379</v>
      </c>
      <c r="E1899" s="52">
        <f>VLOOKUP(D1899,'스테이지별 난이도 설정'!B:C,2,0)</f>
        <v>151.60000000000107</v>
      </c>
      <c r="F1899" t="str">
        <f t="shared" si="90"/>
        <v>스페셜</v>
      </c>
      <c r="G1899">
        <f t="shared" si="88"/>
        <v>6</v>
      </c>
      <c r="H1899">
        <f>VLOOKUP($F1899,'(참고)타워 스텟 가치'!$B$2:$L$6,H$2,0)+(VLOOKUP($F1899,'(참고)타워 스텟 가치'!$B$2:$L$6,H$2,0)*$E1899)</f>
        <v>5794.0312500000409</v>
      </c>
      <c r="I1899">
        <f>VLOOKUP($F1899,'(참고)타워 스텟 가치'!$B$2:$L$6,I$2,0)+(VLOOKUP($F1899,'(참고)타워 스텟 가치'!$B$2:$L$6,I$2,0)*$E1899)</f>
        <v>1158.806250000008</v>
      </c>
      <c r="J1899">
        <f>VLOOKUP($F1899,'(참고)타워 스텟 가치'!$B$2:$L$6,J$2,0)+(VLOOKUP($F1899,'(참고)타워 스텟 가치'!$B$2:$L$6,J$2,0)*$E1899)</f>
        <v>763000.00000000536</v>
      </c>
      <c r="K1899">
        <f>VLOOKUP($F1899,'(참고)타워 스텟 가치'!$B$2:$L$6,K$2,0)+(VLOOKUP($F1899,'(참고)타워 스텟 가치'!$B$2:$L$6,K$2,0)*$E1899)</f>
        <v>23176.125000000164</v>
      </c>
      <c r="L1899">
        <f>VLOOKUP($F1899,'(참고)타워 스텟 가치'!$B$2:$L$6,L$2,0)+(VLOOKUP($F1899,'(참고)타워 스텟 가치'!$B$2:$L$6,L$2,0)*$E1899)</f>
        <v>386.26875000000274</v>
      </c>
      <c r="M1899">
        <f>VLOOKUP($F1899,'(참고)타워 스텟 가치'!$B$2:$L$6,M$2,0)+(VLOOKUP($F1899,'(참고)타워 스텟 가치'!$B$2:$L$6,M$2,0)*$E1899)</f>
        <v>45.780000000000321</v>
      </c>
      <c r="N1899">
        <f>VLOOKUP($F1899,'(참고)타워 스텟 가치'!$B$2:$L$6,N$2,0)+(VLOOKUP($F1899,'(참고)타워 스텟 가치'!$B$2:$L$6,N$2,0)*$E1899)</f>
        <v>0</v>
      </c>
      <c r="O1899">
        <f>VLOOKUP($F1899,'(참고)타워 스텟 가치'!$B$2:$L$6,O$2,0)+(VLOOKUP($F1899,'(참고)타워 스텟 가치'!$B$2:$L$6,O$2,0)*$E1899)</f>
        <v>0</v>
      </c>
      <c r="P1899">
        <f>VLOOKUP($F1899,'(참고)타워 스텟 가치'!$B$2:$L$6,P$2,0)+(VLOOKUP($F1899,'(참고)타워 스텟 가치'!$B$2:$L$6,P$2,0)*$E1899)</f>
        <v>152.60000000000107</v>
      </c>
      <c r="Q1899">
        <f>SUM('스테이지별 몬스터 스텟'!H1899*'(참고)타워 스텟 가치'!$Q$17,'스테이지별 몬스터 스텟'!I1899*'(참고)타워 스텟 가치'!$R$17,'스테이지별 몬스터 스텟'!J1899*'(참고)타워 스텟 가치'!$S$17,'스테이지별 몬스터 스텟'!K1899*'(참고)타워 스텟 가치'!$T$17,'스테이지별 몬스터 스텟'!L1899*'(참고)타워 스텟 가치'!$U$17,'스테이지별 몬스터 스텟'!M1899*'(참고)타워 스텟 가치'!$V$17,'스테이지별 몬스터 스텟'!N1899*'(참고)타워 스텟 가치'!$W$17,'스테이지별 몬스터 스텟'!O1899*'(참고)타워 스텟 가치'!$X$17,'스테이지별 몬스터 스텟'!P1899*'(참고)타워 스텟 가치'!$Y$17)</f>
        <v>1205302.0393750083</v>
      </c>
      <c r="R1899">
        <v>1</v>
      </c>
      <c r="S1899">
        <f>VLOOKUP($F1899,'(참고)타워 스텟 가치'!$B$7:$L$11,S$2,0)+(VLOOKUP($F1899,'(참고)타워 스텟 가치'!$B$7:$L$11,S$2,0)*$E1899)</f>
        <v>1931.3437500000136</v>
      </c>
      <c r="T1899">
        <f>VLOOKUP($F1899,'(참고)타워 스텟 가치'!$B$7:$L$11,T$2,0)+(VLOOKUP($F1899,'(참고)타워 스텟 가치'!$B$7:$L$11,T$2,0)*$E1899)</f>
        <v>3476.4187500000244</v>
      </c>
      <c r="U1899">
        <f>VLOOKUP($F1899,'(참고)타워 스텟 가치'!$B$7:$L$11,U$2,0)+(VLOOKUP($F1899,'(참고)타워 스텟 가치'!$B$7:$L$11,U$2,0)*$E1899)</f>
        <v>763000.00000000536</v>
      </c>
      <c r="V1899">
        <f>VLOOKUP($F1899,'(참고)타워 스텟 가치'!$B$7:$L$11,V$2,0)+(VLOOKUP($F1899,'(참고)타워 스텟 가치'!$B$7:$L$11,V$2,0)*$E1899)</f>
        <v>23176.125000000164</v>
      </c>
      <c r="W1899">
        <f>VLOOKUP($F1899,'(참고)타워 스텟 가치'!$B$7:$L$11,W$2,0)+(VLOOKUP($F1899,'(참고)타워 스텟 가치'!$B$7:$L$11,W$2,0)*$E1899)</f>
        <v>386.26875000000274</v>
      </c>
      <c r="X1899">
        <f>VLOOKUP($F1899,'(참고)타워 스텟 가치'!$B$7:$L$11,X$2,0)+(VLOOKUP($F1899,'(참고)타워 스텟 가치'!$B$7:$L$11,X$2,0)*$E1899)</f>
        <v>45.780000000000321</v>
      </c>
      <c r="Y1899">
        <f>VLOOKUP($F1899,'(참고)타워 스텟 가치'!$B$7:$L$11,Y$2,0)+(VLOOKUP($F1899,'(참고)타워 스텟 가치'!$B$7:$L$11,Y$2,0)*$E1899)</f>
        <v>0</v>
      </c>
      <c r="Z1899">
        <f>VLOOKUP($F1899,'(참고)타워 스텟 가치'!$B$7:$L$11,Z$2,0)+(VLOOKUP($F1899,'(참고)타워 스텟 가치'!$B$7:$L$11,Z$2,0)*$E1899)</f>
        <v>0</v>
      </c>
      <c r="AA1899">
        <f>VLOOKUP($F1899,'(참고)타워 스텟 가치'!$B$7:$L$11,AA$2,0)+(VLOOKUP($F1899,'(참고)타워 스텟 가치'!$B$7:$L$11,AA$2,0)*$E1899)</f>
        <v>152.60000000000107</v>
      </c>
      <c r="AB1899">
        <f>SUM('스테이지별 몬스터 스텟'!S1899*'(참고)타워 스텟 가치'!$Q$17,'스테이지별 몬스터 스텟'!T1899*'(참고)타워 스텟 가치'!$R$17,'스테이지별 몬스터 스텟'!U1899*'(참고)타워 스텟 가치'!$S$17,'스테이지별 몬스터 스텟'!V1899*'(참고)타워 스텟 가치'!$T$17,'스테이지별 몬스터 스텟'!W1899*'(참고)타워 스텟 가치'!$U$17,'스테이지별 몬스터 스텟'!X1899*'(참고)타워 스텟 가치'!$V$17,'스테이지별 몬스터 스텟'!Y1899*'(참고)타워 스텟 가치'!$W$17,'스테이지별 몬스터 스텟'!Z1899*'(참고)타워 스텟 가치'!$X$17,'스테이지별 몬스터 스텟'!AA1899*'(참고)타워 스텟 가치'!$Y$17)</f>
        <v>1201053.0831250083</v>
      </c>
      <c r="AC1899">
        <v>2</v>
      </c>
      <c r="AD1899">
        <f>VLOOKUP($F1899,'(참고)타워 스텟 가치'!$B$12:$L$16,AD$2,0)+(VLOOKUP($F1899,'(참고)타워 스텟 가치'!$B$12:$L$16,AD$2,0)*$E1899)</f>
        <v>1931.3437500000136</v>
      </c>
      <c r="AE1899">
        <f>VLOOKUP($F1899,'(참고)타워 스텟 가치'!$B$12:$L$16,AE$2,0)+(VLOOKUP($F1899,'(참고)타워 스텟 가치'!$B$12:$L$16,AE$2,0)*$E1899)</f>
        <v>2317.6125000000161</v>
      </c>
      <c r="AF1899">
        <f>VLOOKUP($F1899,'(참고)타워 스텟 가치'!$B$12:$L$16,AF$2,0)+(VLOOKUP($F1899,'(참고)타워 스텟 가치'!$B$12:$L$16,AF$2,0)*$E1899)</f>
        <v>763000.00000000536</v>
      </c>
      <c r="AG1899">
        <f>VLOOKUP($F1899,'(참고)타워 스텟 가치'!$B$12:$L$16,AG$2,0)+(VLOOKUP($F1899,'(참고)타워 스텟 가치'!$B$12:$L$16,AG$2,0)*$E1899)</f>
        <v>11588.062500000082</v>
      </c>
      <c r="AH1899">
        <f>VLOOKUP($F1899,'(참고)타워 스텟 가치'!$B$12:$L$16,AH$2,0)+(VLOOKUP($F1899,'(참고)타워 스텟 가치'!$B$12:$L$16,AH$2,0)*$E1899)</f>
        <v>386.26875000000274</v>
      </c>
      <c r="AI1899">
        <f>VLOOKUP($F1899,'(참고)타워 스텟 가치'!$B$12:$L$16,AI$2,0)+(VLOOKUP($F1899,'(참고)타워 스텟 가치'!$B$12:$L$16,AI$2,0)*$E1899)</f>
        <v>45.780000000000321</v>
      </c>
      <c r="AJ1899">
        <f>VLOOKUP($F1899,'(참고)타워 스텟 가치'!$B$12:$L$16,AJ$2,0)+(VLOOKUP($F1899,'(참고)타워 스텟 가치'!$B$12:$L$16,AJ$2,0)*$E1899)</f>
        <v>0</v>
      </c>
      <c r="AK1899">
        <f>VLOOKUP($F1899,'(참고)타워 스텟 가치'!$B$12:$L$16,AK$2,0)+(VLOOKUP($F1899,'(참고)타워 스텟 가치'!$B$12:$L$16,AK$2,0)*$E1899)</f>
        <v>0</v>
      </c>
      <c r="AL1899">
        <f>VLOOKUP($F1899,'(참고)타워 스텟 가치'!$B$12:$L$16,AL$2,0)+(VLOOKUP($F1899,'(참고)타워 스텟 가치'!$B$12:$L$16,AL$2,0)*$E1899)</f>
        <v>305.20000000000215</v>
      </c>
      <c r="AM1899">
        <f>SUM('스테이지별 몬스터 스텟'!AD1899*'(참고)타워 스텟 가치'!$Q$17,'스테이지별 몬스터 스텟'!AE1899*'(참고)타워 스텟 가치'!$R$17,'스테이지별 몬스터 스텟'!AF1899*'(참고)타워 스텟 가치'!$S$17,'스테이지별 몬스터 스텟'!AG1899*'(참고)타워 스텟 가치'!$T$17,'스테이지별 몬스터 스텟'!AH1899*'(참고)타워 스텟 가치'!$U$17,'스테이지별 몬스터 스텟'!AI1899*'(참고)타워 스텟 가치'!$V$17,'스테이지별 몬스터 스텟'!AJ1899*'(참고)타워 스텟 가치'!$W$17,'스테이지별 몬스터 스텟'!AK1899*'(참고)타워 스텟 가치'!$X$17,'스테이지별 몬스터 스텟'!AL1899*'(참고)타워 스텟 가치'!$Y$17)</f>
        <v>1176443.9487500081</v>
      </c>
      <c r="AN1899">
        <v>3</v>
      </c>
    </row>
    <row r="1900" spans="3:40" x14ac:dyDescent="0.3">
      <c r="C1900">
        <v>1</v>
      </c>
      <c r="D1900">
        <f t="shared" si="89"/>
        <v>380</v>
      </c>
      <c r="E1900" s="52">
        <f>VLOOKUP(D1900,'스테이지별 난이도 설정'!B:C,2,0)</f>
        <v>152.00000000000108</v>
      </c>
      <c r="F1900" t="str">
        <f t="shared" si="90"/>
        <v>일반</v>
      </c>
      <c r="G1900">
        <f t="shared" si="88"/>
        <v>6</v>
      </c>
      <c r="H1900">
        <f>VLOOKUP($F1900,'(참고)타워 스텟 가치'!$B$2:$L$6,H$2,0)+(VLOOKUP($F1900,'(참고)타워 스텟 가치'!$B$2:$L$6,H$2,0)*$E1900)</f>
        <v>1147.5000000000082</v>
      </c>
      <c r="I1900">
        <f>VLOOKUP($F1900,'(참고)타워 스텟 가치'!$B$2:$L$6,I$2,0)+(VLOOKUP($F1900,'(참고)타워 스텟 가치'!$B$2:$L$6,I$2,0)*$E1900)</f>
        <v>229.50000000000162</v>
      </c>
      <c r="J1900">
        <f>VLOOKUP($F1900,'(참고)타워 스텟 가치'!$B$2:$L$6,J$2,0)+(VLOOKUP($F1900,'(참고)타워 스텟 가치'!$B$2:$L$6,J$2,0)*$E1900)</f>
        <v>765000.00000000536</v>
      </c>
      <c r="K1900">
        <f>VLOOKUP($F1900,'(참고)타워 스텟 가치'!$B$2:$L$6,K$2,0)+(VLOOKUP($F1900,'(참고)타워 스텟 가치'!$B$2:$L$6,K$2,0)*$E1900)</f>
        <v>4590.0000000000327</v>
      </c>
      <c r="L1900">
        <f>VLOOKUP($F1900,'(참고)타워 스텟 가치'!$B$2:$L$6,L$2,0)+(VLOOKUP($F1900,'(참고)타워 스텟 가치'!$B$2:$L$6,L$2,0)*$E1900)</f>
        <v>76.50000000000054</v>
      </c>
      <c r="M1900">
        <f>VLOOKUP($F1900,'(참고)타워 스텟 가치'!$B$2:$L$6,M$2,0)+(VLOOKUP($F1900,'(참고)타워 스텟 가치'!$B$2:$L$6,M$2,0)*$E1900)</f>
        <v>45.900000000000318</v>
      </c>
      <c r="N1900">
        <f>VLOOKUP($F1900,'(참고)타워 스텟 가치'!$B$2:$L$6,N$2,0)+(VLOOKUP($F1900,'(참고)타워 스텟 가치'!$B$2:$L$6,N$2,0)*$E1900)</f>
        <v>0</v>
      </c>
      <c r="O1900">
        <f>VLOOKUP($F1900,'(참고)타워 스텟 가치'!$B$2:$L$6,O$2,0)+(VLOOKUP($F1900,'(참고)타워 스텟 가치'!$B$2:$L$6,O$2,0)*$E1900)</f>
        <v>0</v>
      </c>
      <c r="P1900">
        <f>VLOOKUP($F1900,'(참고)타워 스텟 가치'!$B$2:$L$6,P$2,0)+(VLOOKUP($F1900,'(참고)타워 스텟 가치'!$B$2:$L$6,P$2,0)*$E1900)</f>
        <v>107.10000000000075</v>
      </c>
      <c r="Q1900">
        <f>SUM('스테이지별 몬스터 스텟'!H1900*'(참고)타워 스텟 가치'!$Q$17,'스테이지별 몬스터 스텟'!I1900*'(참고)타워 스텟 가치'!$R$17,'스테이지별 몬스터 스텟'!J1900*'(참고)타워 스텟 가치'!$S$17,'스테이지별 몬스터 스텟'!K1900*'(참고)타워 스텟 가치'!$T$17,'스테이지별 몬스터 스텟'!L1900*'(참고)타워 스텟 가치'!$U$17,'스테이지별 몬스터 스텟'!M1900*'(참고)타워 스텟 가치'!$V$17,'스테이지별 몬스터 스텟'!N1900*'(참고)타워 스텟 가치'!$W$17,'스테이지별 몬스터 스텟'!O1900*'(참고)타워 스텟 가치'!$X$17,'스테이지별 몬스터 스텟'!P1900*'(참고)타워 스텟 가치'!$Y$17)</f>
        <v>1159732.3500000078</v>
      </c>
      <c r="R1900">
        <v>1</v>
      </c>
      <c r="S1900">
        <f>VLOOKUP($F1900,'(참고)타워 스텟 가치'!$B$7:$L$11,S$2,0)+(VLOOKUP($F1900,'(참고)타워 스텟 가치'!$B$7:$L$11,S$2,0)*$E1900)</f>
        <v>382.50000000000273</v>
      </c>
      <c r="T1900">
        <f>VLOOKUP($F1900,'(참고)타워 스텟 가치'!$B$7:$L$11,T$2,0)+(VLOOKUP($F1900,'(참고)타워 스텟 가치'!$B$7:$L$11,T$2,0)*$E1900)</f>
        <v>688.50000000000489</v>
      </c>
      <c r="U1900">
        <f>VLOOKUP($F1900,'(참고)타워 스텟 가치'!$B$7:$L$11,U$2,0)+(VLOOKUP($F1900,'(참고)타워 스텟 가치'!$B$7:$L$11,U$2,0)*$E1900)</f>
        <v>765000.00000000536</v>
      </c>
      <c r="V1900">
        <f>VLOOKUP($F1900,'(참고)타워 스텟 가치'!$B$7:$L$11,V$2,0)+(VLOOKUP($F1900,'(참고)타워 스텟 가치'!$B$7:$L$11,V$2,0)*$E1900)</f>
        <v>4590.0000000000327</v>
      </c>
      <c r="W1900">
        <f>VLOOKUP($F1900,'(참고)타워 스텟 가치'!$B$7:$L$11,W$2,0)+(VLOOKUP($F1900,'(참고)타워 스텟 가치'!$B$7:$L$11,W$2,0)*$E1900)</f>
        <v>76.50000000000054</v>
      </c>
      <c r="X1900">
        <f>VLOOKUP($F1900,'(참고)타워 스텟 가치'!$B$7:$L$11,X$2,0)+(VLOOKUP($F1900,'(참고)타워 스텟 가치'!$B$7:$L$11,X$2,0)*$E1900)</f>
        <v>45.900000000000318</v>
      </c>
      <c r="Y1900">
        <f>VLOOKUP($F1900,'(참고)타워 스텟 가치'!$B$7:$L$11,Y$2,0)+(VLOOKUP($F1900,'(참고)타워 스텟 가치'!$B$7:$L$11,Y$2,0)*$E1900)</f>
        <v>0</v>
      </c>
      <c r="Z1900">
        <f>VLOOKUP($F1900,'(참고)타워 스텟 가치'!$B$7:$L$11,Z$2,0)+(VLOOKUP($F1900,'(참고)타워 스텟 가치'!$B$7:$L$11,Z$2,0)*$E1900)</f>
        <v>0</v>
      </c>
      <c r="AA1900">
        <f>VLOOKUP($F1900,'(참고)타워 스텟 가치'!$B$7:$L$11,AA$2,0)+(VLOOKUP($F1900,'(참고)타워 스텟 가치'!$B$7:$L$11,AA$2,0)*$E1900)</f>
        <v>107.10000000000075</v>
      </c>
      <c r="AB1900">
        <f>SUM('스테이지별 몬스터 스텟'!S1900*'(참고)타워 스텟 가치'!$Q$17,'스테이지별 몬스터 스텟'!T1900*'(참고)타워 스텟 가치'!$R$17,'스테이지별 몬스터 스텟'!U1900*'(참고)타워 스텟 가치'!$S$17,'스테이지별 몬스터 스텟'!V1900*'(참고)타워 스텟 가치'!$T$17,'스테이지별 몬스터 스텟'!W1900*'(참고)타워 스텟 가치'!$U$17,'스테이지별 몬스터 스텟'!X1900*'(참고)타워 스텟 가치'!$V$17,'스테이지별 몬스터 스텟'!Y1900*'(참고)타워 스텟 가치'!$W$17,'스테이지별 몬스터 스텟'!Z1900*'(참고)타워 스텟 가치'!$X$17,'스테이지별 몬스터 스텟'!AA1900*'(참고)타워 스텟 가치'!$Y$17)</f>
        <v>1158890.8500000078</v>
      </c>
      <c r="AC1900">
        <v>2</v>
      </c>
      <c r="AD1900">
        <f>VLOOKUP($F1900,'(참고)타워 스텟 가치'!$B$12:$L$16,AD$2,0)+(VLOOKUP($F1900,'(참고)타워 스텟 가치'!$B$12:$L$16,AD$2,0)*$E1900)</f>
        <v>382.50000000000273</v>
      </c>
      <c r="AE1900">
        <f>VLOOKUP($F1900,'(참고)타워 스텟 가치'!$B$12:$L$16,AE$2,0)+(VLOOKUP($F1900,'(참고)타워 스텟 가치'!$B$12:$L$16,AE$2,0)*$E1900)</f>
        <v>459.00000000000324</v>
      </c>
      <c r="AF1900">
        <f>VLOOKUP($F1900,'(참고)타워 스텟 가치'!$B$12:$L$16,AF$2,0)+(VLOOKUP($F1900,'(참고)타워 스텟 가치'!$B$12:$L$16,AF$2,0)*$E1900)</f>
        <v>765000.00000000536</v>
      </c>
      <c r="AG1900">
        <f>VLOOKUP($F1900,'(참고)타워 스텟 가치'!$B$12:$L$16,AG$2,0)+(VLOOKUP($F1900,'(참고)타워 스텟 가치'!$B$12:$L$16,AG$2,0)*$E1900)</f>
        <v>2295.0000000000164</v>
      </c>
      <c r="AH1900">
        <f>VLOOKUP($F1900,'(참고)타워 스텟 가치'!$B$12:$L$16,AH$2,0)+(VLOOKUP($F1900,'(참고)타워 스텟 가치'!$B$12:$L$16,AH$2,0)*$E1900)</f>
        <v>76.50000000000054</v>
      </c>
      <c r="AI1900">
        <f>VLOOKUP($F1900,'(참고)타워 스텟 가치'!$B$12:$L$16,AI$2,0)+(VLOOKUP($F1900,'(참고)타워 스텟 가치'!$B$12:$L$16,AI$2,0)*$E1900)</f>
        <v>45.900000000000318</v>
      </c>
      <c r="AJ1900">
        <f>VLOOKUP($F1900,'(참고)타워 스텟 가치'!$B$12:$L$16,AJ$2,0)+(VLOOKUP($F1900,'(참고)타워 스텟 가치'!$B$12:$L$16,AJ$2,0)*$E1900)</f>
        <v>0</v>
      </c>
      <c r="AK1900">
        <f>VLOOKUP($F1900,'(참고)타워 스텟 가치'!$B$12:$L$16,AK$2,0)+(VLOOKUP($F1900,'(참고)타워 스텟 가치'!$B$12:$L$16,AK$2,0)*$E1900)</f>
        <v>0</v>
      </c>
      <c r="AL1900">
        <f>VLOOKUP($F1900,'(참고)타워 스텟 가치'!$B$12:$L$16,AL$2,0)+(VLOOKUP($F1900,'(참고)타워 스텟 가치'!$B$12:$L$16,AL$2,0)*$E1900)</f>
        <v>214.20000000000149</v>
      </c>
      <c r="AM1900">
        <f>SUM('스테이지별 몬스터 스텟'!AD1900*'(참고)타워 스텟 가치'!$Q$17,'스테이지별 몬스터 스텟'!AE1900*'(참고)타워 스텟 가치'!$R$17,'스테이지별 몬스터 스텟'!AF1900*'(참고)타워 스텟 가치'!$S$17,'스테이지별 몬스터 스텟'!AG1900*'(참고)타워 스텟 가치'!$T$17,'스테이지별 몬스터 스텟'!AH1900*'(참고)타워 스텟 가치'!$U$17,'스테이지별 몬스터 스텟'!AI1900*'(참고)타워 스텟 가치'!$V$17,'스테이지별 몬스터 스텟'!AJ1900*'(참고)타워 스텟 가치'!$W$17,'스테이지별 몬스터 스텟'!AK1900*'(참고)타워 스텟 가치'!$X$17,'스테이지별 몬스터 스텟'!AL1900*'(참고)타워 스텟 가치'!$Y$17)</f>
        <v>1154170.8000000077</v>
      </c>
      <c r="AN1900">
        <v>3</v>
      </c>
    </row>
    <row r="1901" spans="3:40" x14ac:dyDescent="0.3">
      <c r="C1901">
        <v>2</v>
      </c>
      <c r="D1901">
        <f t="shared" si="89"/>
        <v>380</v>
      </c>
      <c r="E1901" s="52">
        <f>VLOOKUP(D1901,'스테이지별 난이도 설정'!B:C,2,0)</f>
        <v>152.00000000000108</v>
      </c>
      <c r="F1901" t="str">
        <f t="shared" si="90"/>
        <v>레어</v>
      </c>
      <c r="G1901">
        <f t="shared" si="88"/>
        <v>6</v>
      </c>
      <c r="H1901">
        <f>VLOOKUP($F1901,'(참고)타워 스텟 가치'!$B$2:$L$6,H$2,0)+(VLOOKUP($F1901,'(참고)타워 스텟 가치'!$B$2:$L$6,H$2,0)*$E1901)</f>
        <v>1721.2500000000121</v>
      </c>
      <c r="I1901">
        <f>VLOOKUP($F1901,'(참고)타워 스텟 가치'!$B$2:$L$6,I$2,0)+(VLOOKUP($F1901,'(참고)타워 스텟 가치'!$B$2:$L$6,I$2,0)*$E1901)</f>
        <v>344.25000000000244</v>
      </c>
      <c r="J1901">
        <f>VLOOKUP($F1901,'(참고)타워 스텟 가치'!$B$2:$L$6,J$2,0)+(VLOOKUP($F1901,'(참고)타워 스텟 가치'!$B$2:$L$6,J$2,0)*$E1901)</f>
        <v>765000.00000000536</v>
      </c>
      <c r="K1901">
        <f>VLOOKUP($F1901,'(참고)타워 스텟 가치'!$B$2:$L$6,K$2,0)+(VLOOKUP($F1901,'(참고)타워 스텟 가치'!$B$2:$L$6,K$2,0)*$E1901)</f>
        <v>6885.0000000000482</v>
      </c>
      <c r="L1901">
        <f>VLOOKUP($F1901,'(참고)타워 스텟 가치'!$B$2:$L$6,L$2,0)+(VLOOKUP($F1901,'(참고)타워 스텟 가치'!$B$2:$L$6,L$2,0)*$E1901)</f>
        <v>114.75000000000081</v>
      </c>
      <c r="M1901">
        <f>VLOOKUP($F1901,'(참고)타워 스텟 가치'!$B$2:$L$6,M$2,0)+(VLOOKUP($F1901,'(참고)타워 스텟 가치'!$B$2:$L$6,M$2,0)*$E1901)</f>
        <v>45.900000000000318</v>
      </c>
      <c r="N1901">
        <f>VLOOKUP($F1901,'(참고)타워 스텟 가치'!$B$2:$L$6,N$2,0)+(VLOOKUP($F1901,'(참고)타워 스텟 가치'!$B$2:$L$6,N$2,0)*$E1901)</f>
        <v>0</v>
      </c>
      <c r="O1901">
        <f>VLOOKUP($F1901,'(참고)타워 스텟 가치'!$B$2:$L$6,O$2,0)+(VLOOKUP($F1901,'(참고)타워 스텟 가치'!$B$2:$L$6,O$2,0)*$E1901)</f>
        <v>0</v>
      </c>
      <c r="P1901">
        <f>VLOOKUP($F1901,'(참고)타워 스텟 가치'!$B$2:$L$6,P$2,0)+(VLOOKUP($F1901,'(참고)타워 스텟 가치'!$B$2:$L$6,P$2,0)*$E1901)</f>
        <v>107.10000000000075</v>
      </c>
      <c r="Q1901">
        <f>SUM('스테이지별 몬스터 스텟'!H1901*'(참고)타워 스텟 가치'!$Q$17,'스테이지별 몬스터 스텟'!I1901*'(참고)타워 스텟 가치'!$R$17,'스테이지별 몬스터 스텟'!J1901*'(참고)타워 스텟 가치'!$S$17,'스테이지별 몬스터 스텟'!K1901*'(참고)타워 스텟 가치'!$T$17,'스테이지별 몬스터 스텟'!L1901*'(참고)타워 스텟 가치'!$U$17,'스테이지별 몬스터 스텟'!M1901*'(참고)타워 스텟 가치'!$V$17,'스테이지별 몬스터 스텟'!N1901*'(참고)타워 스텟 가치'!$W$17,'스테이지별 몬스터 스텟'!O1901*'(참고)타워 스텟 가치'!$X$17,'스테이지별 몬스터 스텟'!P1901*'(참고)타워 스텟 가치'!$Y$17)</f>
        <v>1165718.4750000078</v>
      </c>
      <c r="R1901">
        <v>1</v>
      </c>
      <c r="S1901">
        <f>VLOOKUP($F1901,'(참고)타워 스텟 가치'!$B$7:$L$11,S$2,0)+(VLOOKUP($F1901,'(참고)타워 스텟 가치'!$B$7:$L$11,S$2,0)*$E1901)</f>
        <v>573.75000000000409</v>
      </c>
      <c r="T1901">
        <f>VLOOKUP($F1901,'(참고)타워 스텟 가치'!$B$7:$L$11,T$2,0)+(VLOOKUP($F1901,'(참고)타워 스텟 가치'!$B$7:$L$11,T$2,0)*$E1901)</f>
        <v>1032.7500000000073</v>
      </c>
      <c r="U1901">
        <f>VLOOKUP($F1901,'(참고)타워 스텟 가치'!$B$7:$L$11,U$2,0)+(VLOOKUP($F1901,'(참고)타워 스텟 가치'!$B$7:$L$11,U$2,0)*$E1901)</f>
        <v>765000.00000000536</v>
      </c>
      <c r="V1901">
        <f>VLOOKUP($F1901,'(참고)타워 스텟 가치'!$B$7:$L$11,V$2,0)+(VLOOKUP($F1901,'(참고)타워 스텟 가치'!$B$7:$L$11,V$2,0)*$E1901)</f>
        <v>6885.0000000000482</v>
      </c>
      <c r="W1901">
        <f>VLOOKUP($F1901,'(참고)타워 스텟 가치'!$B$7:$L$11,W$2,0)+(VLOOKUP($F1901,'(참고)타워 스텟 가치'!$B$7:$L$11,W$2,0)*$E1901)</f>
        <v>114.75000000000081</v>
      </c>
      <c r="X1901">
        <f>VLOOKUP($F1901,'(참고)타워 스텟 가치'!$B$7:$L$11,X$2,0)+(VLOOKUP($F1901,'(참고)타워 스텟 가치'!$B$7:$L$11,X$2,0)*$E1901)</f>
        <v>45.900000000000318</v>
      </c>
      <c r="Y1901">
        <f>VLOOKUP($F1901,'(참고)타워 스텟 가치'!$B$7:$L$11,Y$2,0)+(VLOOKUP($F1901,'(참고)타워 스텟 가치'!$B$7:$L$11,Y$2,0)*$E1901)</f>
        <v>0</v>
      </c>
      <c r="Z1901">
        <f>VLOOKUP($F1901,'(참고)타워 스텟 가치'!$B$7:$L$11,Z$2,0)+(VLOOKUP($F1901,'(참고)타워 스텟 가치'!$B$7:$L$11,Z$2,0)*$E1901)</f>
        <v>0</v>
      </c>
      <c r="AA1901">
        <f>VLOOKUP($F1901,'(참고)타워 스텟 가치'!$B$7:$L$11,AA$2,0)+(VLOOKUP($F1901,'(참고)타워 스텟 가치'!$B$7:$L$11,AA$2,0)*$E1901)</f>
        <v>107.10000000000075</v>
      </c>
      <c r="AB1901">
        <f>SUM('스테이지별 몬스터 스텟'!S1901*'(참고)타워 스텟 가치'!$Q$17,'스테이지별 몬스터 스텟'!T1901*'(참고)타워 스텟 가치'!$R$17,'스테이지별 몬스터 스텟'!U1901*'(참고)타워 스텟 가치'!$S$17,'스테이지별 몬스터 스텟'!V1901*'(참고)타워 스텟 가치'!$T$17,'스테이지별 몬스터 스텟'!W1901*'(참고)타워 스텟 가치'!$U$17,'스테이지별 몬스터 스텟'!X1901*'(참고)타워 스텟 가치'!$V$17,'스테이지별 몬스터 스텟'!Y1901*'(참고)타워 스텟 가치'!$W$17,'스테이지별 몬스터 스텟'!Z1901*'(참고)타워 스텟 가치'!$X$17,'스테이지별 몬스터 스텟'!AA1901*'(참고)타워 스텟 가치'!$Y$17)</f>
        <v>1164456.2250000078</v>
      </c>
      <c r="AC1901">
        <v>2</v>
      </c>
      <c r="AD1901">
        <f>VLOOKUP($F1901,'(참고)타워 스텟 가치'!$B$12:$L$16,AD$2,0)+(VLOOKUP($F1901,'(참고)타워 스텟 가치'!$B$12:$L$16,AD$2,0)*$E1901)</f>
        <v>573.75000000000409</v>
      </c>
      <c r="AE1901">
        <f>VLOOKUP($F1901,'(참고)타워 스텟 가치'!$B$12:$L$16,AE$2,0)+(VLOOKUP($F1901,'(참고)타워 스텟 가치'!$B$12:$L$16,AE$2,0)*$E1901)</f>
        <v>688.50000000000489</v>
      </c>
      <c r="AF1901">
        <f>VLOOKUP($F1901,'(참고)타워 스텟 가치'!$B$12:$L$16,AF$2,0)+(VLOOKUP($F1901,'(참고)타워 스텟 가치'!$B$12:$L$16,AF$2,0)*$E1901)</f>
        <v>765000.00000000536</v>
      </c>
      <c r="AG1901">
        <f>VLOOKUP($F1901,'(참고)타워 스텟 가치'!$B$12:$L$16,AG$2,0)+(VLOOKUP($F1901,'(참고)타워 스텟 가치'!$B$12:$L$16,AG$2,0)*$E1901)</f>
        <v>3442.5000000000241</v>
      </c>
      <c r="AH1901">
        <f>VLOOKUP($F1901,'(참고)타워 스텟 가치'!$B$12:$L$16,AH$2,0)+(VLOOKUP($F1901,'(참고)타워 스텟 가치'!$B$12:$L$16,AH$2,0)*$E1901)</f>
        <v>114.75000000000081</v>
      </c>
      <c r="AI1901">
        <f>VLOOKUP($F1901,'(참고)타워 스텟 가치'!$B$12:$L$16,AI$2,0)+(VLOOKUP($F1901,'(참고)타워 스텟 가치'!$B$12:$L$16,AI$2,0)*$E1901)</f>
        <v>45.900000000000318</v>
      </c>
      <c r="AJ1901">
        <f>VLOOKUP($F1901,'(참고)타워 스텟 가치'!$B$12:$L$16,AJ$2,0)+(VLOOKUP($F1901,'(참고)타워 스텟 가치'!$B$12:$L$16,AJ$2,0)*$E1901)</f>
        <v>0</v>
      </c>
      <c r="AK1901">
        <f>VLOOKUP($F1901,'(참고)타워 스텟 가치'!$B$12:$L$16,AK$2,0)+(VLOOKUP($F1901,'(참고)타워 스텟 가치'!$B$12:$L$16,AK$2,0)*$E1901)</f>
        <v>0</v>
      </c>
      <c r="AL1901">
        <f>VLOOKUP($F1901,'(참고)타워 스텟 가치'!$B$12:$L$16,AL$2,0)+(VLOOKUP($F1901,'(참고)타워 스텟 가치'!$B$12:$L$16,AL$2,0)*$E1901)</f>
        <v>214.20000000000149</v>
      </c>
      <c r="AM1901">
        <f>SUM('스테이지별 몬스터 스텟'!AD1901*'(참고)타워 스텟 가치'!$Q$17,'스테이지별 몬스터 스텟'!AE1901*'(참고)타워 스텟 가치'!$R$17,'스테이지별 몬스터 스텟'!AF1901*'(참고)타워 스텟 가치'!$S$17,'스테이지별 몬스터 스텟'!AG1901*'(참고)타워 스텟 가치'!$T$17,'스테이지별 몬스터 스텟'!AH1901*'(참고)타워 스텟 가치'!$U$17,'스테이지별 몬스터 스텟'!AI1901*'(참고)타워 스텟 가치'!$V$17,'스테이지별 몬스터 스텟'!AJ1901*'(참고)타워 스텟 가치'!$W$17,'스테이지별 몬스터 스텟'!AK1901*'(참고)타워 스텟 가치'!$X$17,'스테이지별 몬스터 스텟'!AL1901*'(참고)타워 스텟 가치'!$Y$17)</f>
        <v>1157269.0500000077</v>
      </c>
      <c r="AN1901">
        <v>3</v>
      </c>
    </row>
    <row r="1902" spans="3:40" x14ac:dyDescent="0.3">
      <c r="C1902">
        <v>3</v>
      </c>
      <c r="D1902">
        <f t="shared" si="89"/>
        <v>380</v>
      </c>
      <c r="E1902" s="52">
        <f>VLOOKUP(D1902,'스테이지별 난이도 설정'!B:C,2,0)</f>
        <v>152.00000000000108</v>
      </c>
      <c r="F1902" t="str">
        <f t="shared" si="90"/>
        <v>에픽</v>
      </c>
      <c r="G1902">
        <f t="shared" si="88"/>
        <v>6</v>
      </c>
      <c r="H1902">
        <f>VLOOKUP($F1902,'(참고)타워 스텟 가치'!$B$2:$L$6,H$2,0)+(VLOOKUP($F1902,'(참고)타워 스텟 가치'!$B$2:$L$6,H$2,0)*$E1902)</f>
        <v>2581.8750000000182</v>
      </c>
      <c r="I1902">
        <f>VLOOKUP($F1902,'(참고)타워 스텟 가치'!$B$2:$L$6,I$2,0)+(VLOOKUP($F1902,'(참고)타워 스텟 가치'!$B$2:$L$6,I$2,0)*$E1902)</f>
        <v>516.37500000000364</v>
      </c>
      <c r="J1902">
        <f>VLOOKUP($F1902,'(참고)타워 스텟 가치'!$B$2:$L$6,J$2,0)+(VLOOKUP($F1902,'(참고)타워 스텟 가치'!$B$2:$L$6,J$2,0)*$E1902)</f>
        <v>765000.00000000536</v>
      </c>
      <c r="K1902">
        <f>VLOOKUP($F1902,'(참고)타워 스텟 가치'!$B$2:$L$6,K$2,0)+(VLOOKUP($F1902,'(참고)타워 스텟 가치'!$B$2:$L$6,K$2,0)*$E1902)</f>
        <v>10327.500000000073</v>
      </c>
      <c r="L1902">
        <f>VLOOKUP($F1902,'(참고)타워 스텟 가치'!$B$2:$L$6,L$2,0)+(VLOOKUP($F1902,'(참고)타워 스텟 가치'!$B$2:$L$6,L$2,0)*$E1902)</f>
        <v>172.12500000000122</v>
      </c>
      <c r="M1902">
        <f>VLOOKUP($F1902,'(참고)타워 스텟 가치'!$B$2:$L$6,M$2,0)+(VLOOKUP($F1902,'(참고)타워 스텟 가치'!$B$2:$L$6,M$2,0)*$E1902)</f>
        <v>45.900000000000318</v>
      </c>
      <c r="N1902">
        <f>VLOOKUP($F1902,'(참고)타워 스텟 가치'!$B$2:$L$6,N$2,0)+(VLOOKUP($F1902,'(참고)타워 스텟 가치'!$B$2:$L$6,N$2,0)*$E1902)</f>
        <v>0</v>
      </c>
      <c r="O1902">
        <f>VLOOKUP($F1902,'(참고)타워 스텟 가치'!$B$2:$L$6,O$2,0)+(VLOOKUP($F1902,'(참고)타워 스텟 가치'!$B$2:$L$6,O$2,0)*$E1902)</f>
        <v>0</v>
      </c>
      <c r="P1902">
        <f>VLOOKUP($F1902,'(참고)타워 스텟 가치'!$B$2:$L$6,P$2,0)+(VLOOKUP($F1902,'(참고)타워 스텟 가치'!$B$2:$L$6,P$2,0)*$E1902)</f>
        <v>107.10000000000075</v>
      </c>
      <c r="Q1902">
        <f>SUM('스테이지별 몬스터 스텟'!H1902*'(참고)타워 스텟 가치'!$Q$17,'스테이지별 몬스터 스텟'!I1902*'(참고)타워 스텟 가치'!$R$17,'스테이지별 몬스터 스텟'!J1902*'(참고)타워 스텟 가치'!$S$17,'스테이지별 몬스터 스텟'!K1902*'(참고)타워 스텟 가치'!$T$17,'스테이지별 몬스터 스텟'!L1902*'(참고)타워 스텟 가치'!$U$17,'스테이지별 몬스터 스텟'!M1902*'(참고)타워 스텟 가치'!$V$17,'스테이지별 몬스터 스텟'!N1902*'(참고)타워 스텟 가치'!$W$17,'스테이지별 몬스터 스텟'!O1902*'(참고)타워 스텟 가치'!$X$17,'스테이지별 몬스터 스텟'!P1902*'(참고)타워 스텟 가치'!$Y$17)</f>
        <v>1174697.662500008</v>
      </c>
      <c r="R1902">
        <v>1</v>
      </c>
      <c r="S1902">
        <f>VLOOKUP($F1902,'(참고)타워 스텟 가치'!$B$7:$L$11,S$2,0)+(VLOOKUP($F1902,'(참고)타워 스텟 가치'!$B$7:$L$11,S$2,0)*$E1902)</f>
        <v>860.62500000000603</v>
      </c>
      <c r="T1902">
        <f>VLOOKUP($F1902,'(참고)타워 스텟 가치'!$B$7:$L$11,T$2,0)+(VLOOKUP($F1902,'(참고)타워 스텟 가치'!$B$7:$L$11,T$2,0)*$E1902)</f>
        <v>1549.1250000000109</v>
      </c>
      <c r="U1902">
        <f>VLOOKUP($F1902,'(참고)타워 스텟 가치'!$B$7:$L$11,U$2,0)+(VLOOKUP($F1902,'(참고)타워 스텟 가치'!$B$7:$L$11,U$2,0)*$E1902)</f>
        <v>765000.00000000536</v>
      </c>
      <c r="V1902">
        <f>VLOOKUP($F1902,'(참고)타워 스텟 가치'!$B$7:$L$11,V$2,0)+(VLOOKUP($F1902,'(참고)타워 스텟 가치'!$B$7:$L$11,V$2,0)*$E1902)</f>
        <v>10327.500000000073</v>
      </c>
      <c r="W1902">
        <f>VLOOKUP($F1902,'(참고)타워 스텟 가치'!$B$7:$L$11,W$2,0)+(VLOOKUP($F1902,'(참고)타워 스텟 가치'!$B$7:$L$11,W$2,0)*$E1902)</f>
        <v>172.12500000000122</v>
      </c>
      <c r="X1902">
        <f>VLOOKUP($F1902,'(참고)타워 스텟 가치'!$B$7:$L$11,X$2,0)+(VLOOKUP($F1902,'(참고)타워 스텟 가치'!$B$7:$L$11,X$2,0)*$E1902)</f>
        <v>45.900000000000318</v>
      </c>
      <c r="Y1902">
        <f>VLOOKUP($F1902,'(참고)타워 스텟 가치'!$B$7:$L$11,Y$2,0)+(VLOOKUP($F1902,'(참고)타워 스텟 가치'!$B$7:$L$11,Y$2,0)*$E1902)</f>
        <v>0</v>
      </c>
      <c r="Z1902">
        <f>VLOOKUP($F1902,'(참고)타워 스텟 가치'!$B$7:$L$11,Z$2,0)+(VLOOKUP($F1902,'(참고)타워 스텟 가치'!$B$7:$L$11,Z$2,0)*$E1902)</f>
        <v>0</v>
      </c>
      <c r="AA1902">
        <f>VLOOKUP($F1902,'(참고)타워 스텟 가치'!$B$7:$L$11,AA$2,0)+(VLOOKUP($F1902,'(참고)타워 스텟 가치'!$B$7:$L$11,AA$2,0)*$E1902)</f>
        <v>107.10000000000075</v>
      </c>
      <c r="AB1902">
        <f>SUM('스테이지별 몬스터 스텟'!S1902*'(참고)타워 스텟 가치'!$Q$17,'스테이지별 몬스터 스텟'!T1902*'(참고)타워 스텟 가치'!$R$17,'스테이지별 몬스터 스텟'!U1902*'(참고)타워 스텟 가치'!$S$17,'스테이지별 몬스터 스텟'!V1902*'(참고)타워 스텟 가치'!$T$17,'스테이지별 몬스터 스텟'!W1902*'(참고)타워 스텟 가치'!$U$17,'스테이지별 몬스터 스텟'!X1902*'(참고)타워 스텟 가치'!$V$17,'스테이지별 몬스터 스텟'!Y1902*'(참고)타워 스텟 가치'!$W$17,'스테이지별 몬스터 스텟'!Z1902*'(참고)타워 스텟 가치'!$X$17,'스테이지별 몬스터 스텟'!AA1902*'(참고)타워 스텟 가치'!$Y$17)</f>
        <v>1172804.287500008</v>
      </c>
      <c r="AC1902">
        <v>2</v>
      </c>
      <c r="AD1902">
        <f>VLOOKUP($F1902,'(참고)타워 스텟 가치'!$B$12:$L$16,AD$2,0)+(VLOOKUP($F1902,'(참고)타워 스텟 가치'!$B$12:$L$16,AD$2,0)*$E1902)</f>
        <v>860.62500000000603</v>
      </c>
      <c r="AE1902">
        <f>VLOOKUP($F1902,'(참고)타워 스텟 가치'!$B$12:$L$16,AE$2,0)+(VLOOKUP($F1902,'(참고)타워 스텟 가치'!$B$12:$L$16,AE$2,0)*$E1902)</f>
        <v>1032.7500000000073</v>
      </c>
      <c r="AF1902">
        <f>VLOOKUP($F1902,'(참고)타워 스텟 가치'!$B$12:$L$16,AF$2,0)+(VLOOKUP($F1902,'(참고)타워 스텟 가치'!$B$12:$L$16,AF$2,0)*$E1902)</f>
        <v>765000.00000000536</v>
      </c>
      <c r="AG1902">
        <f>VLOOKUP($F1902,'(참고)타워 스텟 가치'!$B$12:$L$16,AG$2,0)+(VLOOKUP($F1902,'(참고)타워 스텟 가치'!$B$12:$L$16,AG$2,0)*$E1902)</f>
        <v>5163.7500000000364</v>
      </c>
      <c r="AH1902">
        <f>VLOOKUP($F1902,'(참고)타워 스텟 가치'!$B$12:$L$16,AH$2,0)+(VLOOKUP($F1902,'(참고)타워 스텟 가치'!$B$12:$L$16,AH$2,0)*$E1902)</f>
        <v>172.12500000000122</v>
      </c>
      <c r="AI1902">
        <f>VLOOKUP($F1902,'(참고)타워 스텟 가치'!$B$12:$L$16,AI$2,0)+(VLOOKUP($F1902,'(참고)타워 스텟 가치'!$B$12:$L$16,AI$2,0)*$E1902)</f>
        <v>45.900000000000318</v>
      </c>
      <c r="AJ1902">
        <f>VLOOKUP($F1902,'(참고)타워 스텟 가치'!$B$12:$L$16,AJ$2,0)+(VLOOKUP($F1902,'(참고)타워 스텟 가치'!$B$12:$L$16,AJ$2,0)*$E1902)</f>
        <v>0</v>
      </c>
      <c r="AK1902">
        <f>VLOOKUP($F1902,'(참고)타워 스텟 가치'!$B$12:$L$16,AK$2,0)+(VLOOKUP($F1902,'(참고)타워 스텟 가치'!$B$12:$L$16,AK$2,0)*$E1902)</f>
        <v>0</v>
      </c>
      <c r="AL1902">
        <f>VLOOKUP($F1902,'(참고)타워 스텟 가치'!$B$12:$L$16,AL$2,0)+(VLOOKUP($F1902,'(참고)타워 스텟 가치'!$B$12:$L$16,AL$2,0)*$E1902)</f>
        <v>214.20000000000149</v>
      </c>
      <c r="AM1902">
        <f>SUM('스테이지별 몬스터 스텟'!AD1902*'(참고)타워 스텟 가치'!$Q$17,'스테이지별 몬스터 스텟'!AE1902*'(참고)타워 스텟 가치'!$R$17,'스테이지별 몬스터 스텟'!AF1902*'(참고)타워 스텟 가치'!$S$17,'스테이지별 몬스터 스텟'!AG1902*'(참고)타워 스텟 가치'!$T$17,'스테이지별 몬스터 스텟'!AH1902*'(참고)타워 스텟 가치'!$U$17,'스테이지별 몬스터 스텟'!AI1902*'(참고)타워 스텟 가치'!$V$17,'스테이지별 몬스터 스텟'!AJ1902*'(참고)타워 스텟 가치'!$W$17,'스테이지별 몬스터 스텟'!AK1902*'(참고)타워 스텟 가치'!$X$17,'스테이지별 몬스터 스텟'!AL1902*'(참고)타워 스텟 가치'!$Y$17)</f>
        <v>1161916.4250000077</v>
      </c>
      <c r="AN1902">
        <v>3</v>
      </c>
    </row>
    <row r="1903" spans="3:40" x14ac:dyDescent="0.3">
      <c r="C1903">
        <v>4</v>
      </c>
      <c r="D1903">
        <f t="shared" si="89"/>
        <v>380</v>
      </c>
      <c r="E1903" s="52">
        <f>VLOOKUP(D1903,'스테이지별 난이도 설정'!B:C,2,0)</f>
        <v>152.00000000000108</v>
      </c>
      <c r="F1903" t="str">
        <f t="shared" si="90"/>
        <v>유니크</v>
      </c>
      <c r="G1903">
        <f t="shared" si="88"/>
        <v>6</v>
      </c>
      <c r="H1903">
        <f>VLOOKUP($F1903,'(참고)타워 스텟 가치'!$B$2:$L$6,H$2,0)+(VLOOKUP($F1903,'(참고)타워 스텟 가치'!$B$2:$L$6,H$2,0)*$E1903)</f>
        <v>3872.8125000000273</v>
      </c>
      <c r="I1903">
        <f>VLOOKUP($F1903,'(참고)타워 스텟 가치'!$B$2:$L$6,I$2,0)+(VLOOKUP($F1903,'(참고)타워 스텟 가치'!$B$2:$L$6,I$2,0)*$E1903)</f>
        <v>774.56250000000546</v>
      </c>
      <c r="J1903">
        <f>VLOOKUP($F1903,'(참고)타워 스텟 가치'!$B$2:$L$6,J$2,0)+(VLOOKUP($F1903,'(참고)타워 스텟 가치'!$B$2:$L$6,J$2,0)*$E1903)</f>
        <v>765000.00000000536</v>
      </c>
      <c r="K1903">
        <f>VLOOKUP($F1903,'(참고)타워 스텟 가치'!$B$2:$L$6,K$2,0)+(VLOOKUP($F1903,'(참고)타워 스텟 가치'!$B$2:$L$6,K$2,0)*$E1903)</f>
        <v>15491.250000000109</v>
      </c>
      <c r="L1903">
        <f>VLOOKUP($F1903,'(참고)타워 스텟 가치'!$B$2:$L$6,L$2,0)+(VLOOKUP($F1903,'(참고)타워 스텟 가치'!$B$2:$L$6,L$2,0)*$E1903)</f>
        <v>258.18750000000182</v>
      </c>
      <c r="M1903">
        <f>VLOOKUP($F1903,'(참고)타워 스텟 가치'!$B$2:$L$6,M$2,0)+(VLOOKUP($F1903,'(참고)타워 스텟 가치'!$B$2:$L$6,M$2,0)*$E1903)</f>
        <v>45.900000000000318</v>
      </c>
      <c r="N1903">
        <f>VLOOKUP($F1903,'(참고)타워 스텟 가치'!$B$2:$L$6,N$2,0)+(VLOOKUP($F1903,'(참고)타워 스텟 가치'!$B$2:$L$6,N$2,0)*$E1903)</f>
        <v>0</v>
      </c>
      <c r="O1903">
        <f>VLOOKUP($F1903,'(참고)타워 스텟 가치'!$B$2:$L$6,O$2,0)+(VLOOKUP($F1903,'(참고)타워 스텟 가치'!$B$2:$L$6,O$2,0)*$E1903)</f>
        <v>0</v>
      </c>
      <c r="P1903">
        <f>VLOOKUP($F1903,'(참고)타워 스텟 가치'!$B$2:$L$6,P$2,0)+(VLOOKUP($F1903,'(참고)타워 스텟 가치'!$B$2:$L$6,P$2,0)*$E1903)</f>
        <v>153.00000000000108</v>
      </c>
      <c r="Q1903">
        <f>SUM('스테이지별 몬스터 스텟'!H1903*'(참고)타워 스텟 가치'!$Q$17,'스테이지별 몬스터 스텟'!I1903*'(참고)타워 스텟 가치'!$R$17,'스테이지별 몬스터 스텟'!J1903*'(참고)타워 스텟 가치'!$S$17,'스테이지별 몬스터 스텟'!K1903*'(참고)타워 스텟 가치'!$T$17,'스테이지별 몬스터 스텟'!L1903*'(참고)타워 스텟 가치'!$U$17,'스테이지별 몬스터 스텟'!M1903*'(참고)타워 스텟 가치'!$V$17,'스테이지별 몬스터 스텟'!N1903*'(참고)타워 스텟 가치'!$W$17,'스테이지별 몬스터 스텟'!O1903*'(참고)타워 스텟 가치'!$X$17,'스테이지별 몬스터 스텟'!P1903*'(참고)타워 스텟 가치'!$Y$17)</f>
        <v>1188258.2437500081</v>
      </c>
      <c r="R1903">
        <v>1</v>
      </c>
      <c r="S1903">
        <f>VLOOKUP($F1903,'(참고)타워 스텟 가치'!$B$7:$L$11,S$2,0)+(VLOOKUP($F1903,'(참고)타워 스텟 가치'!$B$7:$L$11,S$2,0)*$E1903)</f>
        <v>1290.9375000000091</v>
      </c>
      <c r="T1903">
        <f>VLOOKUP($F1903,'(참고)타워 스텟 가치'!$B$7:$L$11,T$2,0)+(VLOOKUP($F1903,'(참고)타워 스텟 가치'!$B$7:$L$11,T$2,0)*$E1903)</f>
        <v>2323.6875000000164</v>
      </c>
      <c r="U1903">
        <f>VLOOKUP($F1903,'(참고)타워 스텟 가치'!$B$7:$L$11,U$2,0)+(VLOOKUP($F1903,'(참고)타워 스텟 가치'!$B$7:$L$11,U$2,0)*$E1903)</f>
        <v>765000.00000000536</v>
      </c>
      <c r="V1903">
        <f>VLOOKUP($F1903,'(참고)타워 스텟 가치'!$B$7:$L$11,V$2,0)+(VLOOKUP($F1903,'(참고)타워 스텟 가치'!$B$7:$L$11,V$2,0)*$E1903)</f>
        <v>15491.250000000109</v>
      </c>
      <c r="W1903">
        <f>VLOOKUP($F1903,'(참고)타워 스텟 가치'!$B$7:$L$11,W$2,0)+(VLOOKUP($F1903,'(참고)타워 스텟 가치'!$B$7:$L$11,W$2,0)*$E1903)</f>
        <v>258.18750000000182</v>
      </c>
      <c r="X1903">
        <f>VLOOKUP($F1903,'(참고)타워 스텟 가치'!$B$7:$L$11,X$2,0)+(VLOOKUP($F1903,'(참고)타워 스텟 가치'!$B$7:$L$11,X$2,0)*$E1903)</f>
        <v>45.900000000000318</v>
      </c>
      <c r="Y1903">
        <f>VLOOKUP($F1903,'(참고)타워 스텟 가치'!$B$7:$L$11,Y$2,0)+(VLOOKUP($F1903,'(참고)타워 스텟 가치'!$B$7:$L$11,Y$2,0)*$E1903)</f>
        <v>0</v>
      </c>
      <c r="Z1903">
        <f>VLOOKUP($F1903,'(참고)타워 스텟 가치'!$B$7:$L$11,Z$2,0)+(VLOOKUP($F1903,'(참고)타워 스텟 가치'!$B$7:$L$11,Z$2,0)*$E1903)</f>
        <v>0</v>
      </c>
      <c r="AA1903">
        <f>VLOOKUP($F1903,'(참고)타워 스텟 가치'!$B$7:$L$11,AA$2,0)+(VLOOKUP($F1903,'(참고)타워 스텟 가치'!$B$7:$L$11,AA$2,0)*$E1903)</f>
        <v>153.00000000000108</v>
      </c>
      <c r="AB1903">
        <f>SUM('스테이지별 몬스터 스텟'!S1903*'(참고)타워 스텟 가치'!$Q$17,'스테이지별 몬스터 스텟'!T1903*'(참고)타워 스텟 가치'!$R$17,'스테이지별 몬스터 스텟'!U1903*'(참고)타워 스텟 가치'!$S$17,'스테이지별 몬스터 스텟'!V1903*'(참고)타워 스텟 가치'!$T$17,'스테이지별 몬스터 스텟'!W1903*'(참고)타워 스텟 가치'!$U$17,'스테이지별 몬스터 스텟'!X1903*'(참고)타워 스텟 가치'!$V$17,'스테이지별 몬스터 스텟'!Y1903*'(참고)타워 스텟 가치'!$W$17,'스테이지별 몬스터 스텟'!Z1903*'(참고)타워 스텟 가치'!$X$17,'스테이지별 몬스터 스텟'!AA1903*'(참고)타워 스텟 가치'!$Y$17)</f>
        <v>1185418.1812500081</v>
      </c>
      <c r="AC1903">
        <v>2</v>
      </c>
      <c r="AD1903">
        <f>VLOOKUP($F1903,'(참고)타워 스텟 가치'!$B$12:$L$16,AD$2,0)+(VLOOKUP($F1903,'(참고)타워 스텟 가치'!$B$12:$L$16,AD$2,0)*$E1903)</f>
        <v>1290.9375000000091</v>
      </c>
      <c r="AE1903">
        <f>VLOOKUP($F1903,'(참고)타워 스텟 가치'!$B$12:$L$16,AE$2,0)+(VLOOKUP($F1903,'(참고)타워 스텟 가치'!$B$12:$L$16,AE$2,0)*$E1903)</f>
        <v>1549.1250000000109</v>
      </c>
      <c r="AF1903">
        <f>VLOOKUP($F1903,'(참고)타워 스텟 가치'!$B$12:$L$16,AF$2,0)+(VLOOKUP($F1903,'(참고)타워 스텟 가치'!$B$12:$L$16,AF$2,0)*$E1903)</f>
        <v>765000.00000000536</v>
      </c>
      <c r="AG1903">
        <f>VLOOKUP($F1903,'(참고)타워 스텟 가치'!$B$12:$L$16,AG$2,0)+(VLOOKUP($F1903,'(참고)타워 스텟 가치'!$B$12:$L$16,AG$2,0)*$E1903)</f>
        <v>7745.6250000000546</v>
      </c>
      <c r="AH1903">
        <f>VLOOKUP($F1903,'(참고)타워 스텟 가치'!$B$12:$L$16,AH$2,0)+(VLOOKUP($F1903,'(참고)타워 스텟 가치'!$B$12:$L$16,AH$2,0)*$E1903)</f>
        <v>258.18750000000182</v>
      </c>
      <c r="AI1903">
        <f>VLOOKUP($F1903,'(참고)타워 스텟 가치'!$B$12:$L$16,AI$2,0)+(VLOOKUP($F1903,'(참고)타워 스텟 가치'!$B$12:$L$16,AI$2,0)*$E1903)</f>
        <v>45.900000000000318</v>
      </c>
      <c r="AJ1903">
        <f>VLOOKUP($F1903,'(참고)타워 스텟 가치'!$B$12:$L$16,AJ$2,0)+(VLOOKUP($F1903,'(참고)타워 스텟 가치'!$B$12:$L$16,AJ$2,0)*$E1903)</f>
        <v>0</v>
      </c>
      <c r="AK1903">
        <f>VLOOKUP($F1903,'(참고)타워 스텟 가치'!$B$12:$L$16,AK$2,0)+(VLOOKUP($F1903,'(참고)타워 스텟 가치'!$B$12:$L$16,AK$2,0)*$E1903)</f>
        <v>0</v>
      </c>
      <c r="AL1903">
        <f>VLOOKUP($F1903,'(참고)타워 스텟 가치'!$B$12:$L$16,AL$2,0)+(VLOOKUP($F1903,'(참고)타워 스텟 가치'!$B$12:$L$16,AL$2,0)*$E1903)</f>
        <v>306.00000000000216</v>
      </c>
      <c r="AM1903">
        <f>SUM('스테이지별 몬스터 스텟'!AD1903*'(참고)타워 스텟 가치'!$Q$17,'스테이지별 몬스터 스텟'!AE1903*'(참고)타워 스텟 가치'!$R$17,'스테이지별 몬스터 스텟'!AF1903*'(참고)타워 스텟 가치'!$S$17,'스테이지별 몬스터 스텟'!AG1903*'(참고)타워 스텟 가치'!$T$17,'스테이지별 몬스터 스텟'!AH1903*'(참고)타워 스텟 가치'!$U$17,'스테이지별 몬스터 스텟'!AI1903*'(참고)타워 스텟 가치'!$V$17,'스테이지별 몬스터 스텟'!AJ1903*'(참고)타워 스텟 가치'!$W$17,'스테이지별 몬스터 스텟'!AK1903*'(참고)타워 스텟 가치'!$X$17,'스테이지별 몬스터 스텟'!AL1903*'(참고)타워 스텟 가치'!$Y$17)</f>
        <v>1169071.0875000078</v>
      </c>
      <c r="AN1903">
        <v>3</v>
      </c>
    </row>
    <row r="1904" spans="3:40" x14ac:dyDescent="0.3">
      <c r="C1904">
        <v>5</v>
      </c>
      <c r="D1904">
        <f t="shared" si="89"/>
        <v>380</v>
      </c>
      <c r="E1904" s="52">
        <f>VLOOKUP(D1904,'스테이지별 난이도 설정'!B:C,2,0)</f>
        <v>152.00000000000108</v>
      </c>
      <c r="F1904" t="str">
        <f t="shared" si="90"/>
        <v>스페셜</v>
      </c>
      <c r="G1904">
        <f t="shared" si="88"/>
        <v>6</v>
      </c>
      <c r="H1904">
        <f>VLOOKUP($F1904,'(참고)타워 스텟 가치'!$B$2:$L$6,H$2,0)+(VLOOKUP($F1904,'(참고)타워 스텟 가치'!$B$2:$L$6,H$2,0)*$E1904)</f>
        <v>5809.2187500000409</v>
      </c>
      <c r="I1904">
        <f>VLOOKUP($F1904,'(참고)타워 스텟 가치'!$B$2:$L$6,I$2,0)+(VLOOKUP($F1904,'(참고)타워 스텟 가치'!$B$2:$L$6,I$2,0)*$E1904)</f>
        <v>1161.8437500000082</v>
      </c>
      <c r="J1904">
        <f>VLOOKUP($F1904,'(참고)타워 스텟 가치'!$B$2:$L$6,J$2,0)+(VLOOKUP($F1904,'(참고)타워 스텟 가치'!$B$2:$L$6,J$2,0)*$E1904)</f>
        <v>765000.00000000536</v>
      </c>
      <c r="K1904">
        <f>VLOOKUP($F1904,'(참고)타워 스텟 가치'!$B$2:$L$6,K$2,0)+(VLOOKUP($F1904,'(참고)타워 스텟 가치'!$B$2:$L$6,K$2,0)*$E1904)</f>
        <v>23236.875000000164</v>
      </c>
      <c r="L1904">
        <f>VLOOKUP($F1904,'(참고)타워 스텟 가치'!$B$2:$L$6,L$2,0)+(VLOOKUP($F1904,'(참고)타워 스텟 가치'!$B$2:$L$6,L$2,0)*$E1904)</f>
        <v>387.28125000000273</v>
      </c>
      <c r="M1904">
        <f>VLOOKUP($F1904,'(참고)타워 스텟 가치'!$B$2:$L$6,M$2,0)+(VLOOKUP($F1904,'(참고)타워 스텟 가치'!$B$2:$L$6,M$2,0)*$E1904)</f>
        <v>45.900000000000318</v>
      </c>
      <c r="N1904">
        <f>VLOOKUP($F1904,'(참고)타워 스텟 가치'!$B$2:$L$6,N$2,0)+(VLOOKUP($F1904,'(참고)타워 스텟 가치'!$B$2:$L$6,N$2,0)*$E1904)</f>
        <v>0</v>
      </c>
      <c r="O1904">
        <f>VLOOKUP($F1904,'(참고)타워 스텟 가치'!$B$2:$L$6,O$2,0)+(VLOOKUP($F1904,'(참고)타워 스텟 가치'!$B$2:$L$6,O$2,0)*$E1904)</f>
        <v>0</v>
      </c>
      <c r="P1904">
        <f>VLOOKUP($F1904,'(참고)타워 스텟 가치'!$B$2:$L$6,P$2,0)+(VLOOKUP($F1904,'(참고)타워 스텟 가치'!$B$2:$L$6,P$2,0)*$E1904)</f>
        <v>153.00000000000108</v>
      </c>
      <c r="Q1904">
        <f>SUM('스테이지별 몬스터 스텟'!H1904*'(참고)타워 스텟 가치'!$Q$17,'스테이지별 몬스터 스텟'!I1904*'(참고)타워 스텟 가치'!$R$17,'스테이지별 몬스터 스텟'!J1904*'(참고)타워 스텟 가치'!$S$17,'스테이지별 몬스터 스텟'!K1904*'(참고)타워 스텟 가치'!$T$17,'스테이지별 몬스터 스텟'!L1904*'(참고)타워 스텟 가치'!$U$17,'스테이지별 몬스터 스텟'!M1904*'(참고)타워 스텟 가치'!$V$17,'스테이지별 몬스터 스텟'!N1904*'(참고)타워 스텟 가치'!$W$17,'스테이지별 몬스터 스텟'!O1904*'(참고)타워 스텟 가치'!$X$17,'스테이지별 몬스터 스텟'!P1904*'(참고)타워 스텟 가치'!$Y$17)</f>
        <v>1208461.4156250081</v>
      </c>
      <c r="R1904">
        <v>1</v>
      </c>
      <c r="S1904">
        <f>VLOOKUP($F1904,'(참고)타워 스텟 가치'!$B$7:$L$11,S$2,0)+(VLOOKUP($F1904,'(참고)타워 스텟 가치'!$B$7:$L$11,S$2,0)*$E1904)</f>
        <v>1936.4062500000136</v>
      </c>
      <c r="T1904">
        <f>VLOOKUP($F1904,'(참고)타워 스텟 가치'!$B$7:$L$11,T$2,0)+(VLOOKUP($F1904,'(참고)타워 스텟 가치'!$B$7:$L$11,T$2,0)*$E1904)</f>
        <v>3485.5312500000246</v>
      </c>
      <c r="U1904">
        <f>VLOOKUP($F1904,'(참고)타워 스텟 가치'!$B$7:$L$11,U$2,0)+(VLOOKUP($F1904,'(참고)타워 스텟 가치'!$B$7:$L$11,U$2,0)*$E1904)</f>
        <v>765000.00000000536</v>
      </c>
      <c r="V1904">
        <f>VLOOKUP($F1904,'(참고)타워 스텟 가치'!$B$7:$L$11,V$2,0)+(VLOOKUP($F1904,'(참고)타워 스텟 가치'!$B$7:$L$11,V$2,0)*$E1904)</f>
        <v>23236.875000000164</v>
      </c>
      <c r="W1904">
        <f>VLOOKUP($F1904,'(참고)타워 스텟 가치'!$B$7:$L$11,W$2,0)+(VLOOKUP($F1904,'(참고)타워 스텟 가치'!$B$7:$L$11,W$2,0)*$E1904)</f>
        <v>387.28125000000273</v>
      </c>
      <c r="X1904">
        <f>VLOOKUP($F1904,'(참고)타워 스텟 가치'!$B$7:$L$11,X$2,0)+(VLOOKUP($F1904,'(참고)타워 스텟 가치'!$B$7:$L$11,X$2,0)*$E1904)</f>
        <v>45.900000000000318</v>
      </c>
      <c r="Y1904">
        <f>VLOOKUP($F1904,'(참고)타워 스텟 가치'!$B$7:$L$11,Y$2,0)+(VLOOKUP($F1904,'(참고)타워 스텟 가치'!$B$7:$L$11,Y$2,0)*$E1904)</f>
        <v>0</v>
      </c>
      <c r="Z1904">
        <f>VLOOKUP($F1904,'(참고)타워 스텟 가치'!$B$7:$L$11,Z$2,0)+(VLOOKUP($F1904,'(참고)타워 스텟 가치'!$B$7:$L$11,Z$2,0)*$E1904)</f>
        <v>0</v>
      </c>
      <c r="AA1904">
        <f>VLOOKUP($F1904,'(참고)타워 스텟 가치'!$B$7:$L$11,AA$2,0)+(VLOOKUP($F1904,'(참고)타워 스텟 가치'!$B$7:$L$11,AA$2,0)*$E1904)</f>
        <v>153.00000000000108</v>
      </c>
      <c r="AB1904">
        <f>SUM('스테이지별 몬스터 스텟'!S1904*'(참고)타워 스텟 가치'!$Q$17,'스테이지별 몬스터 스텟'!T1904*'(참고)타워 스텟 가치'!$R$17,'스테이지별 몬스터 스텟'!U1904*'(참고)타워 스텟 가치'!$S$17,'스테이지별 몬스터 스텟'!V1904*'(참고)타워 스텟 가치'!$T$17,'스테이지별 몬스터 스텟'!W1904*'(참고)타워 스텟 가치'!$U$17,'스테이지별 몬스터 스텟'!X1904*'(참고)타워 스텟 가치'!$V$17,'스테이지별 몬스터 스텟'!Y1904*'(참고)타워 스텟 가치'!$W$17,'스테이지별 몬스터 스텟'!Z1904*'(참고)타워 스텟 가치'!$X$17,'스테이지별 몬스터 스텟'!AA1904*'(참고)타워 스텟 가치'!$Y$17)</f>
        <v>1204201.3218750081</v>
      </c>
      <c r="AC1904">
        <v>2</v>
      </c>
      <c r="AD1904">
        <f>VLOOKUP($F1904,'(참고)타워 스텟 가치'!$B$12:$L$16,AD$2,0)+(VLOOKUP($F1904,'(참고)타워 스텟 가치'!$B$12:$L$16,AD$2,0)*$E1904)</f>
        <v>1936.4062500000136</v>
      </c>
      <c r="AE1904">
        <f>VLOOKUP($F1904,'(참고)타워 스텟 가치'!$B$12:$L$16,AE$2,0)+(VLOOKUP($F1904,'(참고)타워 스텟 가치'!$B$12:$L$16,AE$2,0)*$E1904)</f>
        <v>2323.6875000000164</v>
      </c>
      <c r="AF1904">
        <f>VLOOKUP($F1904,'(참고)타워 스텟 가치'!$B$12:$L$16,AF$2,0)+(VLOOKUP($F1904,'(참고)타워 스텟 가치'!$B$12:$L$16,AF$2,0)*$E1904)</f>
        <v>765000.00000000536</v>
      </c>
      <c r="AG1904">
        <f>VLOOKUP($F1904,'(참고)타워 스텟 가치'!$B$12:$L$16,AG$2,0)+(VLOOKUP($F1904,'(참고)타워 스텟 가치'!$B$12:$L$16,AG$2,0)*$E1904)</f>
        <v>11618.437500000082</v>
      </c>
      <c r="AH1904">
        <f>VLOOKUP($F1904,'(참고)타워 스텟 가치'!$B$12:$L$16,AH$2,0)+(VLOOKUP($F1904,'(참고)타워 스텟 가치'!$B$12:$L$16,AH$2,0)*$E1904)</f>
        <v>387.28125000000273</v>
      </c>
      <c r="AI1904">
        <f>VLOOKUP($F1904,'(참고)타워 스텟 가치'!$B$12:$L$16,AI$2,0)+(VLOOKUP($F1904,'(참고)타워 스텟 가치'!$B$12:$L$16,AI$2,0)*$E1904)</f>
        <v>45.900000000000318</v>
      </c>
      <c r="AJ1904">
        <f>VLOOKUP($F1904,'(참고)타워 스텟 가치'!$B$12:$L$16,AJ$2,0)+(VLOOKUP($F1904,'(참고)타워 스텟 가치'!$B$12:$L$16,AJ$2,0)*$E1904)</f>
        <v>0</v>
      </c>
      <c r="AK1904">
        <f>VLOOKUP($F1904,'(참고)타워 스텟 가치'!$B$12:$L$16,AK$2,0)+(VLOOKUP($F1904,'(참고)타워 스텟 가치'!$B$12:$L$16,AK$2,0)*$E1904)</f>
        <v>0</v>
      </c>
      <c r="AL1904">
        <f>VLOOKUP($F1904,'(참고)타워 스텟 가치'!$B$12:$L$16,AL$2,0)+(VLOOKUP($F1904,'(참고)타워 스텟 가치'!$B$12:$L$16,AL$2,0)*$E1904)</f>
        <v>306.00000000000216</v>
      </c>
      <c r="AM1904">
        <f>SUM('스테이지별 몬스터 스텟'!AD1904*'(참고)타워 스텟 가치'!$Q$17,'스테이지별 몬스터 스텟'!AE1904*'(참고)타워 스텟 가치'!$R$17,'스테이지별 몬스터 스텟'!AF1904*'(참고)타워 스텟 가치'!$S$17,'스테이지별 몬스터 스텟'!AG1904*'(참고)타워 스텟 가치'!$T$17,'스테이지별 몬스터 스텟'!AH1904*'(참고)타워 스텟 가치'!$U$17,'스테이지별 몬스터 스텟'!AI1904*'(참고)타워 스텟 가치'!$V$17,'스테이지별 몬스터 스텟'!AJ1904*'(참고)타워 스텟 가치'!$W$17,'스테이지별 몬스터 스텟'!AK1904*'(참고)타워 스텟 가치'!$X$17,'스테이지별 몬스터 스텟'!AL1904*'(참고)타워 스텟 가치'!$Y$17)</f>
        <v>1179527.6812500081</v>
      </c>
      <c r="AN1904">
        <v>3</v>
      </c>
    </row>
    <row r="1905" spans="3:40" x14ac:dyDescent="0.3">
      <c r="C1905">
        <v>1</v>
      </c>
      <c r="D1905">
        <f t="shared" si="89"/>
        <v>381</v>
      </c>
      <c r="E1905" s="52">
        <f>VLOOKUP(D1905,'스테이지별 난이도 설정'!B:C,2,0)</f>
        <v>152.40000000000109</v>
      </c>
      <c r="F1905" t="str">
        <f t="shared" si="90"/>
        <v>일반</v>
      </c>
      <c r="G1905">
        <f t="shared" si="88"/>
        <v>6</v>
      </c>
      <c r="H1905">
        <f>VLOOKUP($F1905,'(참고)타워 스텟 가치'!$B$2:$L$6,H$2,0)+(VLOOKUP($F1905,'(참고)타워 스텟 가치'!$B$2:$L$6,H$2,0)*$E1905)</f>
        <v>1150.5000000000082</v>
      </c>
      <c r="I1905">
        <f>VLOOKUP($F1905,'(참고)타워 스텟 가치'!$B$2:$L$6,I$2,0)+(VLOOKUP($F1905,'(참고)타워 스텟 가치'!$B$2:$L$6,I$2,0)*$E1905)</f>
        <v>230.10000000000161</v>
      </c>
      <c r="J1905">
        <f>VLOOKUP($F1905,'(참고)타워 스텟 가치'!$B$2:$L$6,J$2,0)+(VLOOKUP($F1905,'(참고)타워 스텟 가치'!$B$2:$L$6,J$2,0)*$E1905)</f>
        <v>767000.00000000547</v>
      </c>
      <c r="K1905">
        <f>VLOOKUP($F1905,'(참고)타워 스텟 가치'!$B$2:$L$6,K$2,0)+(VLOOKUP($F1905,'(참고)타워 스텟 가치'!$B$2:$L$6,K$2,0)*$E1905)</f>
        <v>4602.0000000000327</v>
      </c>
      <c r="L1905">
        <f>VLOOKUP($F1905,'(참고)타워 스텟 가치'!$B$2:$L$6,L$2,0)+(VLOOKUP($F1905,'(참고)타워 스텟 가치'!$B$2:$L$6,L$2,0)*$E1905)</f>
        <v>76.700000000000543</v>
      </c>
      <c r="M1905">
        <f>VLOOKUP($F1905,'(참고)타워 스텟 가치'!$B$2:$L$6,M$2,0)+(VLOOKUP($F1905,'(참고)타워 스텟 가치'!$B$2:$L$6,M$2,0)*$E1905)</f>
        <v>46.020000000000323</v>
      </c>
      <c r="N1905">
        <f>VLOOKUP($F1905,'(참고)타워 스텟 가치'!$B$2:$L$6,N$2,0)+(VLOOKUP($F1905,'(참고)타워 스텟 가치'!$B$2:$L$6,N$2,0)*$E1905)</f>
        <v>0</v>
      </c>
      <c r="O1905">
        <f>VLOOKUP($F1905,'(참고)타워 스텟 가치'!$B$2:$L$6,O$2,0)+(VLOOKUP($F1905,'(참고)타워 스텟 가치'!$B$2:$L$6,O$2,0)*$E1905)</f>
        <v>0</v>
      </c>
      <c r="P1905">
        <f>VLOOKUP($F1905,'(참고)타워 스텟 가치'!$B$2:$L$6,P$2,0)+(VLOOKUP($F1905,'(참고)타워 스텟 가치'!$B$2:$L$6,P$2,0)*$E1905)</f>
        <v>107.38000000000076</v>
      </c>
      <c r="Q1905">
        <f>SUM('스테이지별 몬스터 스텟'!H1905*'(참고)타워 스텟 가치'!$Q$17,'스테이지별 몬스터 스텟'!I1905*'(참고)타워 스텟 가치'!$R$17,'스테이지별 몬스터 스텟'!J1905*'(참고)타워 스텟 가치'!$S$17,'스테이지별 몬스터 스텟'!K1905*'(참고)타워 스텟 가치'!$T$17,'스테이지별 몬스터 스텟'!L1905*'(참고)타워 스텟 가치'!$U$17,'스테이지별 몬스터 스텟'!M1905*'(참고)타워 스텟 가치'!$V$17,'스테이지별 몬스터 스텟'!N1905*'(참고)타워 스텟 가치'!$W$17,'스테이지별 몬스터 스텟'!O1905*'(참고)타워 스텟 가치'!$X$17,'스테이지별 몬스터 스텟'!P1905*'(참고)타워 스텟 가치'!$Y$17)</f>
        <v>1162764.330000008</v>
      </c>
      <c r="R1905">
        <v>1</v>
      </c>
      <c r="S1905">
        <f>VLOOKUP($F1905,'(참고)타워 스텟 가치'!$B$7:$L$11,S$2,0)+(VLOOKUP($F1905,'(참고)타워 스텟 가치'!$B$7:$L$11,S$2,0)*$E1905)</f>
        <v>383.50000000000273</v>
      </c>
      <c r="T1905">
        <f>VLOOKUP($F1905,'(참고)타워 스텟 가치'!$B$7:$L$11,T$2,0)+(VLOOKUP($F1905,'(참고)타워 스텟 가치'!$B$7:$L$11,T$2,0)*$E1905)</f>
        <v>690.30000000000484</v>
      </c>
      <c r="U1905">
        <f>VLOOKUP($F1905,'(참고)타워 스텟 가치'!$B$7:$L$11,U$2,0)+(VLOOKUP($F1905,'(참고)타워 스텟 가치'!$B$7:$L$11,U$2,0)*$E1905)</f>
        <v>767000.00000000547</v>
      </c>
      <c r="V1905">
        <f>VLOOKUP($F1905,'(참고)타워 스텟 가치'!$B$7:$L$11,V$2,0)+(VLOOKUP($F1905,'(참고)타워 스텟 가치'!$B$7:$L$11,V$2,0)*$E1905)</f>
        <v>4602.0000000000327</v>
      </c>
      <c r="W1905">
        <f>VLOOKUP($F1905,'(참고)타워 스텟 가치'!$B$7:$L$11,W$2,0)+(VLOOKUP($F1905,'(참고)타워 스텟 가치'!$B$7:$L$11,W$2,0)*$E1905)</f>
        <v>76.700000000000543</v>
      </c>
      <c r="X1905">
        <f>VLOOKUP($F1905,'(참고)타워 스텟 가치'!$B$7:$L$11,X$2,0)+(VLOOKUP($F1905,'(참고)타워 스텟 가치'!$B$7:$L$11,X$2,0)*$E1905)</f>
        <v>46.020000000000323</v>
      </c>
      <c r="Y1905">
        <f>VLOOKUP($F1905,'(참고)타워 스텟 가치'!$B$7:$L$11,Y$2,0)+(VLOOKUP($F1905,'(참고)타워 스텟 가치'!$B$7:$L$11,Y$2,0)*$E1905)</f>
        <v>0</v>
      </c>
      <c r="Z1905">
        <f>VLOOKUP($F1905,'(참고)타워 스텟 가치'!$B$7:$L$11,Z$2,0)+(VLOOKUP($F1905,'(참고)타워 스텟 가치'!$B$7:$L$11,Z$2,0)*$E1905)</f>
        <v>0</v>
      </c>
      <c r="AA1905">
        <f>VLOOKUP($F1905,'(참고)타워 스텟 가치'!$B$7:$L$11,AA$2,0)+(VLOOKUP($F1905,'(참고)타워 스텟 가치'!$B$7:$L$11,AA$2,0)*$E1905)</f>
        <v>107.38000000000076</v>
      </c>
      <c r="AB1905">
        <f>SUM('스테이지별 몬스터 스텟'!S1905*'(참고)타워 스텟 가치'!$Q$17,'스테이지별 몬스터 스텟'!T1905*'(참고)타워 스텟 가치'!$R$17,'스테이지별 몬스터 스텟'!U1905*'(참고)타워 스텟 가치'!$S$17,'스테이지별 몬스터 스텟'!V1905*'(참고)타워 스텟 가치'!$T$17,'스테이지별 몬스터 스텟'!W1905*'(참고)타워 스텟 가치'!$U$17,'스테이지별 몬스터 스텟'!X1905*'(참고)타워 스텟 가치'!$V$17,'스테이지별 몬스터 스텟'!Y1905*'(참고)타워 스텟 가치'!$W$17,'스테이지별 몬스터 스텟'!Z1905*'(참고)타워 스텟 가치'!$X$17,'스테이지별 몬스터 스텟'!AA1905*'(참고)타워 스텟 가치'!$Y$17)</f>
        <v>1161920.630000008</v>
      </c>
      <c r="AC1905">
        <v>2</v>
      </c>
      <c r="AD1905">
        <f>VLOOKUP($F1905,'(참고)타워 스텟 가치'!$B$12:$L$16,AD$2,0)+(VLOOKUP($F1905,'(참고)타워 스텟 가치'!$B$12:$L$16,AD$2,0)*$E1905)</f>
        <v>383.50000000000273</v>
      </c>
      <c r="AE1905">
        <f>VLOOKUP($F1905,'(참고)타워 스텟 가치'!$B$12:$L$16,AE$2,0)+(VLOOKUP($F1905,'(참고)타워 스텟 가치'!$B$12:$L$16,AE$2,0)*$E1905)</f>
        <v>460.20000000000323</v>
      </c>
      <c r="AF1905">
        <f>VLOOKUP($F1905,'(참고)타워 스텟 가치'!$B$12:$L$16,AF$2,0)+(VLOOKUP($F1905,'(참고)타워 스텟 가치'!$B$12:$L$16,AF$2,0)*$E1905)</f>
        <v>767000.00000000547</v>
      </c>
      <c r="AG1905">
        <f>VLOOKUP($F1905,'(참고)타워 스텟 가치'!$B$12:$L$16,AG$2,0)+(VLOOKUP($F1905,'(참고)타워 스텟 가치'!$B$12:$L$16,AG$2,0)*$E1905)</f>
        <v>2301.0000000000164</v>
      </c>
      <c r="AH1905">
        <f>VLOOKUP($F1905,'(참고)타워 스텟 가치'!$B$12:$L$16,AH$2,0)+(VLOOKUP($F1905,'(참고)타워 스텟 가치'!$B$12:$L$16,AH$2,0)*$E1905)</f>
        <v>76.700000000000543</v>
      </c>
      <c r="AI1905">
        <f>VLOOKUP($F1905,'(참고)타워 스텟 가치'!$B$12:$L$16,AI$2,0)+(VLOOKUP($F1905,'(참고)타워 스텟 가치'!$B$12:$L$16,AI$2,0)*$E1905)</f>
        <v>46.020000000000323</v>
      </c>
      <c r="AJ1905">
        <f>VLOOKUP($F1905,'(참고)타워 스텟 가치'!$B$12:$L$16,AJ$2,0)+(VLOOKUP($F1905,'(참고)타워 스텟 가치'!$B$12:$L$16,AJ$2,0)*$E1905)</f>
        <v>0</v>
      </c>
      <c r="AK1905">
        <f>VLOOKUP($F1905,'(참고)타워 스텟 가치'!$B$12:$L$16,AK$2,0)+(VLOOKUP($F1905,'(참고)타워 스텟 가치'!$B$12:$L$16,AK$2,0)*$E1905)</f>
        <v>0</v>
      </c>
      <c r="AL1905">
        <f>VLOOKUP($F1905,'(참고)타워 스텟 가치'!$B$12:$L$16,AL$2,0)+(VLOOKUP($F1905,'(참고)타워 스텟 가치'!$B$12:$L$16,AL$2,0)*$E1905)</f>
        <v>214.76000000000153</v>
      </c>
      <c r="AM1905">
        <f>SUM('스테이지별 몬스터 스텟'!AD1905*'(참고)타워 스텟 가치'!$Q$17,'스테이지별 몬스터 스텟'!AE1905*'(참고)타워 스텟 가치'!$R$17,'스테이지별 몬스터 스텟'!AF1905*'(참고)타워 스텟 가치'!$S$17,'스테이지별 몬스터 스텟'!AG1905*'(참고)타워 스텟 가치'!$T$17,'스테이지별 몬스터 스텟'!AH1905*'(참고)타워 스텟 가치'!$U$17,'스테이지별 몬스터 스텟'!AI1905*'(참고)타워 스텟 가치'!$V$17,'스테이지별 몬스터 스텟'!AJ1905*'(참고)타워 스텟 가치'!$W$17,'스테이지별 몬스터 스텟'!AK1905*'(참고)타워 스텟 가치'!$X$17,'스테이지별 몬스터 스텟'!AL1905*'(참고)타워 스텟 가치'!$Y$17)</f>
        <v>1157188.2400000081</v>
      </c>
      <c r="AN1905">
        <v>3</v>
      </c>
    </row>
    <row r="1906" spans="3:40" x14ac:dyDescent="0.3">
      <c r="C1906">
        <v>2</v>
      </c>
      <c r="D1906">
        <f t="shared" si="89"/>
        <v>381</v>
      </c>
      <c r="E1906" s="52">
        <f>VLOOKUP(D1906,'스테이지별 난이도 설정'!B:C,2,0)</f>
        <v>152.40000000000109</v>
      </c>
      <c r="F1906" t="str">
        <f t="shared" si="90"/>
        <v>레어</v>
      </c>
      <c r="G1906">
        <f t="shared" si="88"/>
        <v>6</v>
      </c>
      <c r="H1906">
        <f>VLOOKUP($F1906,'(참고)타워 스텟 가치'!$B$2:$L$6,H$2,0)+(VLOOKUP($F1906,'(참고)타워 스텟 가치'!$B$2:$L$6,H$2,0)*$E1906)</f>
        <v>1725.7500000000123</v>
      </c>
      <c r="I1906">
        <f>VLOOKUP($F1906,'(참고)타워 스텟 가치'!$B$2:$L$6,I$2,0)+(VLOOKUP($F1906,'(참고)타워 스텟 가치'!$B$2:$L$6,I$2,0)*$E1906)</f>
        <v>345.15000000000242</v>
      </c>
      <c r="J1906">
        <f>VLOOKUP($F1906,'(참고)타워 스텟 가치'!$B$2:$L$6,J$2,0)+(VLOOKUP($F1906,'(참고)타워 스텟 가치'!$B$2:$L$6,J$2,0)*$E1906)</f>
        <v>767000.00000000547</v>
      </c>
      <c r="K1906">
        <f>VLOOKUP($F1906,'(참고)타워 스텟 가치'!$B$2:$L$6,K$2,0)+(VLOOKUP($F1906,'(참고)타워 스텟 가치'!$B$2:$L$6,K$2,0)*$E1906)</f>
        <v>6903.0000000000491</v>
      </c>
      <c r="L1906">
        <f>VLOOKUP($F1906,'(참고)타워 스텟 가치'!$B$2:$L$6,L$2,0)+(VLOOKUP($F1906,'(참고)타워 스텟 가치'!$B$2:$L$6,L$2,0)*$E1906)</f>
        <v>115.05000000000081</v>
      </c>
      <c r="M1906">
        <f>VLOOKUP($F1906,'(참고)타워 스텟 가치'!$B$2:$L$6,M$2,0)+(VLOOKUP($F1906,'(참고)타워 스텟 가치'!$B$2:$L$6,M$2,0)*$E1906)</f>
        <v>46.020000000000323</v>
      </c>
      <c r="N1906">
        <f>VLOOKUP($F1906,'(참고)타워 스텟 가치'!$B$2:$L$6,N$2,0)+(VLOOKUP($F1906,'(참고)타워 스텟 가치'!$B$2:$L$6,N$2,0)*$E1906)</f>
        <v>0</v>
      </c>
      <c r="O1906">
        <f>VLOOKUP($F1906,'(참고)타워 스텟 가치'!$B$2:$L$6,O$2,0)+(VLOOKUP($F1906,'(참고)타워 스텟 가치'!$B$2:$L$6,O$2,0)*$E1906)</f>
        <v>0</v>
      </c>
      <c r="P1906">
        <f>VLOOKUP($F1906,'(참고)타워 스텟 가치'!$B$2:$L$6,P$2,0)+(VLOOKUP($F1906,'(참고)타워 스텟 가치'!$B$2:$L$6,P$2,0)*$E1906)</f>
        <v>107.38000000000076</v>
      </c>
      <c r="Q1906">
        <f>SUM('스테이지별 몬스터 스텟'!H1906*'(참고)타워 스텟 가치'!$Q$17,'스테이지별 몬스터 스텟'!I1906*'(참고)타워 스텟 가치'!$R$17,'스테이지별 몬스터 스텟'!J1906*'(참고)타워 스텟 가치'!$S$17,'스테이지별 몬스터 스텟'!K1906*'(참고)타워 스텟 가치'!$T$17,'스테이지별 몬스터 스텟'!L1906*'(참고)타워 스텟 가치'!$U$17,'스테이지별 몬스터 스텟'!M1906*'(참고)타워 스텟 가치'!$V$17,'스테이지별 몬스터 스텟'!N1906*'(참고)타워 스텟 가치'!$W$17,'스테이지별 몬스터 스텟'!O1906*'(참고)타워 스텟 가치'!$X$17,'스테이지별 몬스터 스텟'!P1906*'(참고)타워 스텟 가치'!$Y$17)</f>
        <v>1168766.1050000084</v>
      </c>
      <c r="R1906">
        <v>1</v>
      </c>
      <c r="S1906">
        <f>VLOOKUP($F1906,'(참고)타워 스텟 가치'!$B$7:$L$11,S$2,0)+(VLOOKUP($F1906,'(참고)타워 스텟 가치'!$B$7:$L$11,S$2,0)*$E1906)</f>
        <v>575.25000000000409</v>
      </c>
      <c r="T1906">
        <f>VLOOKUP($F1906,'(참고)타워 스텟 가치'!$B$7:$L$11,T$2,0)+(VLOOKUP($F1906,'(참고)타워 스텟 가치'!$B$7:$L$11,T$2,0)*$E1906)</f>
        <v>1035.4500000000073</v>
      </c>
      <c r="U1906">
        <f>VLOOKUP($F1906,'(참고)타워 스텟 가치'!$B$7:$L$11,U$2,0)+(VLOOKUP($F1906,'(참고)타워 스텟 가치'!$B$7:$L$11,U$2,0)*$E1906)</f>
        <v>767000.00000000547</v>
      </c>
      <c r="V1906">
        <f>VLOOKUP($F1906,'(참고)타워 스텟 가치'!$B$7:$L$11,V$2,0)+(VLOOKUP($F1906,'(참고)타워 스텟 가치'!$B$7:$L$11,V$2,0)*$E1906)</f>
        <v>6903.0000000000491</v>
      </c>
      <c r="W1906">
        <f>VLOOKUP($F1906,'(참고)타워 스텟 가치'!$B$7:$L$11,W$2,0)+(VLOOKUP($F1906,'(참고)타워 스텟 가치'!$B$7:$L$11,W$2,0)*$E1906)</f>
        <v>115.05000000000081</v>
      </c>
      <c r="X1906">
        <f>VLOOKUP($F1906,'(참고)타워 스텟 가치'!$B$7:$L$11,X$2,0)+(VLOOKUP($F1906,'(참고)타워 스텟 가치'!$B$7:$L$11,X$2,0)*$E1906)</f>
        <v>46.020000000000323</v>
      </c>
      <c r="Y1906">
        <f>VLOOKUP($F1906,'(참고)타워 스텟 가치'!$B$7:$L$11,Y$2,0)+(VLOOKUP($F1906,'(참고)타워 스텟 가치'!$B$7:$L$11,Y$2,0)*$E1906)</f>
        <v>0</v>
      </c>
      <c r="Z1906">
        <f>VLOOKUP($F1906,'(참고)타워 스텟 가치'!$B$7:$L$11,Z$2,0)+(VLOOKUP($F1906,'(참고)타워 스텟 가치'!$B$7:$L$11,Z$2,0)*$E1906)</f>
        <v>0</v>
      </c>
      <c r="AA1906">
        <f>VLOOKUP($F1906,'(참고)타워 스텟 가치'!$B$7:$L$11,AA$2,0)+(VLOOKUP($F1906,'(참고)타워 스텟 가치'!$B$7:$L$11,AA$2,0)*$E1906)</f>
        <v>107.38000000000076</v>
      </c>
      <c r="AB1906">
        <f>SUM('스테이지별 몬스터 스텟'!S1906*'(참고)타워 스텟 가치'!$Q$17,'스테이지별 몬스터 스텟'!T1906*'(참고)타워 스텟 가치'!$R$17,'스테이지별 몬스터 스텟'!U1906*'(참고)타워 스텟 가치'!$S$17,'스테이지별 몬스터 스텟'!V1906*'(참고)타워 스텟 가치'!$T$17,'스테이지별 몬스터 스텟'!W1906*'(참고)타워 스텟 가치'!$U$17,'스테이지별 몬스터 스텟'!X1906*'(참고)타워 스텟 가치'!$V$17,'스테이지별 몬스터 스텟'!Y1906*'(참고)타워 스텟 가치'!$W$17,'스테이지별 몬스터 스텟'!Z1906*'(참고)타워 스텟 가치'!$X$17,'스테이지별 몬스터 스텟'!AA1906*'(참고)타워 스텟 가치'!$Y$17)</f>
        <v>1167500.5550000083</v>
      </c>
      <c r="AC1906">
        <v>2</v>
      </c>
      <c r="AD1906">
        <f>VLOOKUP($F1906,'(참고)타워 스텟 가치'!$B$12:$L$16,AD$2,0)+(VLOOKUP($F1906,'(참고)타워 스텟 가치'!$B$12:$L$16,AD$2,0)*$E1906)</f>
        <v>575.25000000000409</v>
      </c>
      <c r="AE1906">
        <f>VLOOKUP($F1906,'(참고)타워 스텟 가치'!$B$12:$L$16,AE$2,0)+(VLOOKUP($F1906,'(참고)타워 스텟 가치'!$B$12:$L$16,AE$2,0)*$E1906)</f>
        <v>690.30000000000484</v>
      </c>
      <c r="AF1906">
        <f>VLOOKUP($F1906,'(참고)타워 스텟 가치'!$B$12:$L$16,AF$2,0)+(VLOOKUP($F1906,'(참고)타워 스텟 가치'!$B$12:$L$16,AF$2,0)*$E1906)</f>
        <v>767000.00000000547</v>
      </c>
      <c r="AG1906">
        <f>VLOOKUP($F1906,'(참고)타워 스텟 가치'!$B$12:$L$16,AG$2,0)+(VLOOKUP($F1906,'(참고)타워 스텟 가치'!$B$12:$L$16,AG$2,0)*$E1906)</f>
        <v>3451.5000000000246</v>
      </c>
      <c r="AH1906">
        <f>VLOOKUP($F1906,'(참고)타워 스텟 가치'!$B$12:$L$16,AH$2,0)+(VLOOKUP($F1906,'(참고)타워 스텟 가치'!$B$12:$L$16,AH$2,0)*$E1906)</f>
        <v>115.05000000000081</v>
      </c>
      <c r="AI1906">
        <f>VLOOKUP($F1906,'(참고)타워 스텟 가치'!$B$12:$L$16,AI$2,0)+(VLOOKUP($F1906,'(참고)타워 스텟 가치'!$B$12:$L$16,AI$2,0)*$E1906)</f>
        <v>46.020000000000323</v>
      </c>
      <c r="AJ1906">
        <f>VLOOKUP($F1906,'(참고)타워 스텟 가치'!$B$12:$L$16,AJ$2,0)+(VLOOKUP($F1906,'(참고)타워 스텟 가치'!$B$12:$L$16,AJ$2,0)*$E1906)</f>
        <v>0</v>
      </c>
      <c r="AK1906">
        <f>VLOOKUP($F1906,'(참고)타워 스텟 가치'!$B$12:$L$16,AK$2,0)+(VLOOKUP($F1906,'(참고)타워 스텟 가치'!$B$12:$L$16,AK$2,0)*$E1906)</f>
        <v>0</v>
      </c>
      <c r="AL1906">
        <f>VLOOKUP($F1906,'(참고)타워 스텟 가치'!$B$12:$L$16,AL$2,0)+(VLOOKUP($F1906,'(참고)타워 스텟 가치'!$B$12:$L$16,AL$2,0)*$E1906)</f>
        <v>214.76000000000153</v>
      </c>
      <c r="AM1906">
        <f>SUM('스테이지별 몬스터 스텟'!AD1906*'(참고)타워 스텟 가치'!$Q$17,'스테이지별 몬스터 스텟'!AE1906*'(참고)타워 스텟 가치'!$R$17,'스테이지별 몬스터 스텟'!AF1906*'(참고)타워 스텟 가치'!$S$17,'스테이지별 몬스터 스텟'!AG1906*'(참고)타워 스텟 가치'!$T$17,'스테이지별 몬스터 스텟'!AH1906*'(참고)타워 스텟 가치'!$U$17,'스테이지별 몬스터 스텟'!AI1906*'(참고)타워 스텟 가치'!$V$17,'스테이지별 몬스터 스텟'!AJ1906*'(참고)타워 스텟 가치'!$W$17,'스테이지별 몬스터 스텟'!AK1906*'(참고)타워 스텟 가치'!$X$17,'스테이지별 몬스터 스텟'!AL1906*'(참고)타워 스텟 가치'!$Y$17)</f>
        <v>1160294.5900000082</v>
      </c>
      <c r="AN1906">
        <v>3</v>
      </c>
    </row>
    <row r="1907" spans="3:40" x14ac:dyDescent="0.3">
      <c r="C1907">
        <v>3</v>
      </c>
      <c r="D1907">
        <f t="shared" si="89"/>
        <v>381</v>
      </c>
      <c r="E1907" s="52">
        <f>VLOOKUP(D1907,'스테이지별 난이도 설정'!B:C,2,0)</f>
        <v>152.40000000000109</v>
      </c>
      <c r="F1907" t="str">
        <f t="shared" si="90"/>
        <v>에픽</v>
      </c>
      <c r="G1907">
        <f t="shared" si="88"/>
        <v>6</v>
      </c>
      <c r="H1907">
        <f>VLOOKUP($F1907,'(참고)타워 스텟 가치'!$B$2:$L$6,H$2,0)+(VLOOKUP($F1907,'(참고)타워 스텟 가치'!$B$2:$L$6,H$2,0)*$E1907)</f>
        <v>2588.6250000000182</v>
      </c>
      <c r="I1907">
        <f>VLOOKUP($F1907,'(참고)타워 스텟 가치'!$B$2:$L$6,I$2,0)+(VLOOKUP($F1907,'(참고)타워 스텟 가치'!$B$2:$L$6,I$2,0)*$E1907)</f>
        <v>517.72500000000366</v>
      </c>
      <c r="J1907">
        <f>VLOOKUP($F1907,'(참고)타워 스텟 가치'!$B$2:$L$6,J$2,0)+(VLOOKUP($F1907,'(참고)타워 스텟 가치'!$B$2:$L$6,J$2,0)*$E1907)</f>
        <v>767000.00000000547</v>
      </c>
      <c r="K1907">
        <f>VLOOKUP($F1907,'(참고)타워 스텟 가치'!$B$2:$L$6,K$2,0)+(VLOOKUP($F1907,'(참고)타워 스텟 가치'!$B$2:$L$6,K$2,0)*$E1907)</f>
        <v>10354.500000000073</v>
      </c>
      <c r="L1907">
        <f>VLOOKUP($F1907,'(참고)타워 스텟 가치'!$B$2:$L$6,L$2,0)+(VLOOKUP($F1907,'(참고)타워 스텟 가치'!$B$2:$L$6,L$2,0)*$E1907)</f>
        <v>172.57500000000121</v>
      </c>
      <c r="M1907">
        <f>VLOOKUP($F1907,'(참고)타워 스텟 가치'!$B$2:$L$6,M$2,0)+(VLOOKUP($F1907,'(참고)타워 스텟 가치'!$B$2:$L$6,M$2,0)*$E1907)</f>
        <v>46.020000000000323</v>
      </c>
      <c r="N1907">
        <f>VLOOKUP($F1907,'(참고)타워 스텟 가치'!$B$2:$L$6,N$2,0)+(VLOOKUP($F1907,'(참고)타워 스텟 가치'!$B$2:$L$6,N$2,0)*$E1907)</f>
        <v>0</v>
      </c>
      <c r="O1907">
        <f>VLOOKUP($F1907,'(참고)타워 스텟 가치'!$B$2:$L$6,O$2,0)+(VLOOKUP($F1907,'(참고)타워 스텟 가치'!$B$2:$L$6,O$2,0)*$E1907)</f>
        <v>0</v>
      </c>
      <c r="P1907">
        <f>VLOOKUP($F1907,'(참고)타워 스텟 가치'!$B$2:$L$6,P$2,0)+(VLOOKUP($F1907,'(참고)타워 스텟 가치'!$B$2:$L$6,P$2,0)*$E1907)</f>
        <v>107.38000000000076</v>
      </c>
      <c r="Q1907">
        <f>SUM('스테이지별 몬스터 스텟'!H1907*'(참고)타워 스텟 가치'!$Q$17,'스테이지별 몬스터 스텟'!I1907*'(참고)타워 스텟 가치'!$R$17,'스테이지별 몬스터 스텟'!J1907*'(참고)타워 스텟 가치'!$S$17,'스테이지별 몬스터 스텟'!K1907*'(참고)타워 스텟 가치'!$T$17,'스테이지별 몬스터 스텟'!L1907*'(참고)타워 스텟 가치'!$U$17,'스테이지별 몬스터 스텟'!M1907*'(참고)타워 스텟 가치'!$V$17,'스테이지별 몬스터 스텟'!N1907*'(참고)타워 스텟 가치'!$W$17,'스테이지별 몬스터 스텟'!O1907*'(참고)타워 스텟 가치'!$X$17,'스테이지별 몬스터 스텟'!P1907*'(참고)타워 스텟 가치'!$Y$17)</f>
        <v>1177768.7675000085</v>
      </c>
      <c r="R1907">
        <v>1</v>
      </c>
      <c r="S1907">
        <f>VLOOKUP($F1907,'(참고)타워 스텟 가치'!$B$7:$L$11,S$2,0)+(VLOOKUP($F1907,'(참고)타워 스텟 가치'!$B$7:$L$11,S$2,0)*$E1907)</f>
        <v>862.87500000000614</v>
      </c>
      <c r="T1907">
        <f>VLOOKUP($F1907,'(참고)타워 스텟 가치'!$B$7:$L$11,T$2,0)+(VLOOKUP($F1907,'(참고)타워 스텟 가치'!$B$7:$L$11,T$2,0)*$E1907)</f>
        <v>1553.1750000000111</v>
      </c>
      <c r="U1907">
        <f>VLOOKUP($F1907,'(참고)타워 스텟 가치'!$B$7:$L$11,U$2,0)+(VLOOKUP($F1907,'(참고)타워 스텟 가치'!$B$7:$L$11,U$2,0)*$E1907)</f>
        <v>767000.00000000547</v>
      </c>
      <c r="V1907">
        <f>VLOOKUP($F1907,'(참고)타워 스텟 가치'!$B$7:$L$11,V$2,0)+(VLOOKUP($F1907,'(참고)타워 스텟 가치'!$B$7:$L$11,V$2,0)*$E1907)</f>
        <v>10354.500000000073</v>
      </c>
      <c r="W1907">
        <f>VLOOKUP($F1907,'(참고)타워 스텟 가치'!$B$7:$L$11,W$2,0)+(VLOOKUP($F1907,'(참고)타워 스텟 가치'!$B$7:$L$11,W$2,0)*$E1907)</f>
        <v>172.57500000000121</v>
      </c>
      <c r="X1907">
        <f>VLOOKUP($F1907,'(참고)타워 스텟 가치'!$B$7:$L$11,X$2,0)+(VLOOKUP($F1907,'(참고)타워 스텟 가치'!$B$7:$L$11,X$2,0)*$E1907)</f>
        <v>46.020000000000323</v>
      </c>
      <c r="Y1907">
        <f>VLOOKUP($F1907,'(참고)타워 스텟 가치'!$B$7:$L$11,Y$2,0)+(VLOOKUP($F1907,'(참고)타워 스텟 가치'!$B$7:$L$11,Y$2,0)*$E1907)</f>
        <v>0</v>
      </c>
      <c r="Z1907">
        <f>VLOOKUP($F1907,'(참고)타워 스텟 가치'!$B$7:$L$11,Z$2,0)+(VLOOKUP($F1907,'(참고)타워 스텟 가치'!$B$7:$L$11,Z$2,0)*$E1907)</f>
        <v>0</v>
      </c>
      <c r="AA1907">
        <f>VLOOKUP($F1907,'(참고)타워 스텟 가치'!$B$7:$L$11,AA$2,0)+(VLOOKUP($F1907,'(참고)타워 스텟 가치'!$B$7:$L$11,AA$2,0)*$E1907)</f>
        <v>107.38000000000076</v>
      </c>
      <c r="AB1907">
        <f>SUM('스테이지별 몬스터 스텟'!S1907*'(참고)타워 스텟 가치'!$Q$17,'스테이지별 몬스터 스텟'!T1907*'(참고)타워 스텟 가치'!$R$17,'스테이지별 몬스터 스텟'!U1907*'(참고)타워 스텟 가치'!$S$17,'스테이지별 몬스터 스텟'!V1907*'(참고)타워 스텟 가치'!$T$17,'스테이지별 몬스터 스텟'!W1907*'(참고)타워 스텟 가치'!$U$17,'스테이지별 몬스터 스텟'!X1907*'(참고)타워 스텟 가치'!$V$17,'스테이지별 몬스터 스텟'!Y1907*'(참고)타워 스텟 가치'!$W$17,'스테이지별 몬스터 스텟'!Z1907*'(참고)타워 스텟 가치'!$X$17,'스테이지별 몬스터 스텟'!AA1907*'(참고)타워 스텟 가치'!$Y$17)</f>
        <v>1175870.4425000083</v>
      </c>
      <c r="AC1907">
        <v>2</v>
      </c>
      <c r="AD1907">
        <f>VLOOKUP($F1907,'(참고)타워 스텟 가치'!$B$12:$L$16,AD$2,0)+(VLOOKUP($F1907,'(참고)타워 스텟 가치'!$B$12:$L$16,AD$2,0)*$E1907)</f>
        <v>862.87500000000614</v>
      </c>
      <c r="AE1907">
        <f>VLOOKUP($F1907,'(참고)타워 스텟 가치'!$B$12:$L$16,AE$2,0)+(VLOOKUP($F1907,'(참고)타워 스텟 가치'!$B$12:$L$16,AE$2,0)*$E1907)</f>
        <v>1035.4500000000073</v>
      </c>
      <c r="AF1907">
        <f>VLOOKUP($F1907,'(참고)타워 스텟 가치'!$B$12:$L$16,AF$2,0)+(VLOOKUP($F1907,'(참고)타워 스텟 가치'!$B$12:$L$16,AF$2,0)*$E1907)</f>
        <v>767000.00000000547</v>
      </c>
      <c r="AG1907">
        <f>VLOOKUP($F1907,'(참고)타워 스텟 가치'!$B$12:$L$16,AG$2,0)+(VLOOKUP($F1907,'(참고)타워 스텟 가치'!$B$12:$L$16,AG$2,0)*$E1907)</f>
        <v>5177.2500000000364</v>
      </c>
      <c r="AH1907">
        <f>VLOOKUP($F1907,'(참고)타워 스텟 가치'!$B$12:$L$16,AH$2,0)+(VLOOKUP($F1907,'(참고)타워 스텟 가치'!$B$12:$L$16,AH$2,0)*$E1907)</f>
        <v>172.57500000000121</v>
      </c>
      <c r="AI1907">
        <f>VLOOKUP($F1907,'(참고)타워 스텟 가치'!$B$12:$L$16,AI$2,0)+(VLOOKUP($F1907,'(참고)타워 스텟 가치'!$B$12:$L$16,AI$2,0)*$E1907)</f>
        <v>46.020000000000323</v>
      </c>
      <c r="AJ1907">
        <f>VLOOKUP($F1907,'(참고)타워 스텟 가치'!$B$12:$L$16,AJ$2,0)+(VLOOKUP($F1907,'(참고)타워 스텟 가치'!$B$12:$L$16,AJ$2,0)*$E1907)</f>
        <v>0</v>
      </c>
      <c r="AK1907">
        <f>VLOOKUP($F1907,'(참고)타워 스텟 가치'!$B$12:$L$16,AK$2,0)+(VLOOKUP($F1907,'(참고)타워 스텟 가치'!$B$12:$L$16,AK$2,0)*$E1907)</f>
        <v>0</v>
      </c>
      <c r="AL1907">
        <f>VLOOKUP($F1907,'(참고)타워 스텟 가치'!$B$12:$L$16,AL$2,0)+(VLOOKUP($F1907,'(참고)타워 스텟 가치'!$B$12:$L$16,AL$2,0)*$E1907)</f>
        <v>214.76000000000153</v>
      </c>
      <c r="AM1907">
        <f>SUM('스테이지별 몬스터 스텟'!AD1907*'(참고)타워 스텟 가치'!$Q$17,'스테이지별 몬스터 스텟'!AE1907*'(참고)타워 스텟 가치'!$R$17,'스테이지별 몬스터 스텟'!AF1907*'(참고)타워 스텟 가치'!$S$17,'스테이지별 몬스터 스텟'!AG1907*'(참고)타워 스텟 가치'!$T$17,'스테이지별 몬스터 스텟'!AH1907*'(참고)타워 스텟 가치'!$U$17,'스테이지별 몬스터 스텟'!AI1907*'(참고)타워 스텟 가치'!$V$17,'스테이지별 몬스터 스텟'!AJ1907*'(참고)타워 스텟 가치'!$W$17,'스테이지별 몬스터 스텟'!AK1907*'(참고)타워 스텟 가치'!$X$17,'스테이지별 몬스터 스텟'!AL1907*'(참고)타워 스텟 가치'!$Y$17)</f>
        <v>1164954.1150000081</v>
      </c>
      <c r="AN1907">
        <v>3</v>
      </c>
    </row>
    <row r="1908" spans="3:40" x14ac:dyDescent="0.3">
      <c r="C1908">
        <v>4</v>
      </c>
      <c r="D1908">
        <f t="shared" si="89"/>
        <v>381</v>
      </c>
      <c r="E1908" s="52">
        <f>VLOOKUP(D1908,'스테이지별 난이도 설정'!B:C,2,0)</f>
        <v>152.40000000000109</v>
      </c>
      <c r="F1908" t="str">
        <f t="shared" si="90"/>
        <v>유니크</v>
      </c>
      <c r="G1908">
        <f t="shared" si="88"/>
        <v>6</v>
      </c>
      <c r="H1908">
        <f>VLOOKUP($F1908,'(참고)타워 스텟 가치'!$B$2:$L$6,H$2,0)+(VLOOKUP($F1908,'(참고)타워 스텟 가치'!$B$2:$L$6,H$2,0)*$E1908)</f>
        <v>3882.9375000000273</v>
      </c>
      <c r="I1908">
        <f>VLOOKUP($F1908,'(참고)타워 스텟 가치'!$B$2:$L$6,I$2,0)+(VLOOKUP($F1908,'(참고)타워 스텟 가치'!$B$2:$L$6,I$2,0)*$E1908)</f>
        <v>776.58750000000555</v>
      </c>
      <c r="J1908">
        <f>VLOOKUP($F1908,'(참고)타워 스텟 가치'!$B$2:$L$6,J$2,0)+(VLOOKUP($F1908,'(참고)타워 스텟 가치'!$B$2:$L$6,J$2,0)*$E1908)</f>
        <v>767000.00000000547</v>
      </c>
      <c r="K1908">
        <f>VLOOKUP($F1908,'(참고)타워 스텟 가치'!$B$2:$L$6,K$2,0)+(VLOOKUP($F1908,'(참고)타워 스텟 가치'!$B$2:$L$6,K$2,0)*$E1908)</f>
        <v>15531.750000000109</v>
      </c>
      <c r="L1908">
        <f>VLOOKUP($F1908,'(참고)타워 스텟 가치'!$B$2:$L$6,L$2,0)+(VLOOKUP($F1908,'(참고)타워 스텟 가치'!$B$2:$L$6,L$2,0)*$E1908)</f>
        <v>258.86250000000183</v>
      </c>
      <c r="M1908">
        <f>VLOOKUP($F1908,'(참고)타워 스텟 가치'!$B$2:$L$6,M$2,0)+(VLOOKUP($F1908,'(참고)타워 스텟 가치'!$B$2:$L$6,M$2,0)*$E1908)</f>
        <v>46.020000000000323</v>
      </c>
      <c r="N1908">
        <f>VLOOKUP($F1908,'(참고)타워 스텟 가치'!$B$2:$L$6,N$2,0)+(VLOOKUP($F1908,'(참고)타워 스텟 가치'!$B$2:$L$6,N$2,0)*$E1908)</f>
        <v>0</v>
      </c>
      <c r="O1908">
        <f>VLOOKUP($F1908,'(참고)타워 스텟 가치'!$B$2:$L$6,O$2,0)+(VLOOKUP($F1908,'(참고)타워 스텟 가치'!$B$2:$L$6,O$2,0)*$E1908)</f>
        <v>0</v>
      </c>
      <c r="P1908">
        <f>VLOOKUP($F1908,'(참고)타워 스텟 가치'!$B$2:$L$6,P$2,0)+(VLOOKUP($F1908,'(참고)타워 스텟 가치'!$B$2:$L$6,P$2,0)*$E1908)</f>
        <v>153.40000000000109</v>
      </c>
      <c r="Q1908">
        <f>SUM('스테이지별 몬스터 스텟'!H1908*'(참고)타워 스텟 가치'!$Q$17,'스테이지별 몬스터 스텟'!I1908*'(참고)타워 스텟 가치'!$R$17,'스테이지별 몬스터 스텟'!J1908*'(참고)타워 스텟 가치'!$S$17,'스테이지별 몬스터 스텟'!K1908*'(참고)타워 스텟 가치'!$T$17,'스테이지별 몬스터 스텟'!L1908*'(참고)타워 스텟 가치'!$U$17,'스테이지별 몬스터 스텟'!M1908*'(참고)타워 스텟 가치'!$V$17,'스테이지별 몬스터 스텟'!N1908*'(참고)타워 스텟 가치'!$W$17,'스테이지별 몬스터 스텟'!O1908*'(참고)타워 스텟 가치'!$X$17,'스테이지별 몬스터 스텟'!P1908*'(참고)타워 스텟 가치'!$Y$17)</f>
        <v>1191364.8012500086</v>
      </c>
      <c r="R1908">
        <v>1</v>
      </c>
      <c r="S1908">
        <f>VLOOKUP($F1908,'(참고)타워 스텟 가치'!$B$7:$L$11,S$2,0)+(VLOOKUP($F1908,'(참고)타워 스텟 가치'!$B$7:$L$11,S$2,0)*$E1908)</f>
        <v>1294.3125000000091</v>
      </c>
      <c r="T1908">
        <f>VLOOKUP($F1908,'(참고)타워 스텟 가치'!$B$7:$L$11,T$2,0)+(VLOOKUP($F1908,'(참고)타워 스텟 가치'!$B$7:$L$11,T$2,0)*$E1908)</f>
        <v>2329.7625000000166</v>
      </c>
      <c r="U1908">
        <f>VLOOKUP($F1908,'(참고)타워 스텟 가치'!$B$7:$L$11,U$2,0)+(VLOOKUP($F1908,'(참고)타워 스텟 가치'!$B$7:$L$11,U$2,0)*$E1908)</f>
        <v>767000.00000000547</v>
      </c>
      <c r="V1908">
        <f>VLOOKUP($F1908,'(참고)타워 스텟 가치'!$B$7:$L$11,V$2,0)+(VLOOKUP($F1908,'(참고)타워 스텟 가치'!$B$7:$L$11,V$2,0)*$E1908)</f>
        <v>15531.750000000109</v>
      </c>
      <c r="W1908">
        <f>VLOOKUP($F1908,'(참고)타워 스텟 가치'!$B$7:$L$11,W$2,0)+(VLOOKUP($F1908,'(참고)타워 스텟 가치'!$B$7:$L$11,W$2,0)*$E1908)</f>
        <v>258.86250000000183</v>
      </c>
      <c r="X1908">
        <f>VLOOKUP($F1908,'(참고)타워 스텟 가치'!$B$7:$L$11,X$2,0)+(VLOOKUP($F1908,'(참고)타워 스텟 가치'!$B$7:$L$11,X$2,0)*$E1908)</f>
        <v>46.020000000000323</v>
      </c>
      <c r="Y1908">
        <f>VLOOKUP($F1908,'(참고)타워 스텟 가치'!$B$7:$L$11,Y$2,0)+(VLOOKUP($F1908,'(참고)타워 스텟 가치'!$B$7:$L$11,Y$2,0)*$E1908)</f>
        <v>0</v>
      </c>
      <c r="Z1908">
        <f>VLOOKUP($F1908,'(참고)타워 스텟 가치'!$B$7:$L$11,Z$2,0)+(VLOOKUP($F1908,'(참고)타워 스텟 가치'!$B$7:$L$11,Z$2,0)*$E1908)</f>
        <v>0</v>
      </c>
      <c r="AA1908">
        <f>VLOOKUP($F1908,'(참고)타워 스텟 가치'!$B$7:$L$11,AA$2,0)+(VLOOKUP($F1908,'(참고)타워 스텟 가치'!$B$7:$L$11,AA$2,0)*$E1908)</f>
        <v>153.40000000000109</v>
      </c>
      <c r="AB1908">
        <f>SUM('스테이지별 몬스터 스텟'!S1908*'(참고)타워 스텟 가치'!$Q$17,'스테이지별 몬스터 스텟'!T1908*'(참고)타워 스텟 가치'!$R$17,'스테이지별 몬스터 스텟'!U1908*'(참고)타워 스텟 가치'!$S$17,'스테이지별 몬스터 스텟'!V1908*'(참고)타워 스텟 가치'!$T$17,'스테이지별 몬스터 스텟'!W1908*'(참고)타워 스텟 가치'!$U$17,'스테이지별 몬스터 스텟'!X1908*'(참고)타워 스텟 가치'!$V$17,'스테이지별 몬스터 스텟'!Y1908*'(참고)타워 스텟 가치'!$W$17,'스테이지별 몬스터 스텟'!Z1908*'(참고)타워 스텟 가치'!$X$17,'스테이지별 몬스터 스텟'!AA1908*'(참고)타워 스텟 가치'!$Y$17)</f>
        <v>1188517.3137500086</v>
      </c>
      <c r="AC1908">
        <v>2</v>
      </c>
      <c r="AD1908">
        <f>VLOOKUP($F1908,'(참고)타워 스텟 가치'!$B$12:$L$16,AD$2,0)+(VLOOKUP($F1908,'(참고)타워 스텟 가치'!$B$12:$L$16,AD$2,0)*$E1908)</f>
        <v>1294.3125000000091</v>
      </c>
      <c r="AE1908">
        <f>VLOOKUP($F1908,'(참고)타워 스텟 가치'!$B$12:$L$16,AE$2,0)+(VLOOKUP($F1908,'(참고)타워 스텟 가치'!$B$12:$L$16,AE$2,0)*$E1908)</f>
        <v>1553.1750000000111</v>
      </c>
      <c r="AF1908">
        <f>VLOOKUP($F1908,'(참고)타워 스텟 가치'!$B$12:$L$16,AF$2,0)+(VLOOKUP($F1908,'(참고)타워 스텟 가치'!$B$12:$L$16,AF$2,0)*$E1908)</f>
        <v>767000.00000000547</v>
      </c>
      <c r="AG1908">
        <f>VLOOKUP($F1908,'(참고)타워 스텟 가치'!$B$12:$L$16,AG$2,0)+(VLOOKUP($F1908,'(참고)타워 스텟 가치'!$B$12:$L$16,AG$2,0)*$E1908)</f>
        <v>7765.8750000000546</v>
      </c>
      <c r="AH1908">
        <f>VLOOKUP($F1908,'(참고)타워 스텟 가치'!$B$12:$L$16,AH$2,0)+(VLOOKUP($F1908,'(참고)타워 스텟 가치'!$B$12:$L$16,AH$2,0)*$E1908)</f>
        <v>258.86250000000183</v>
      </c>
      <c r="AI1908">
        <f>VLOOKUP($F1908,'(참고)타워 스텟 가치'!$B$12:$L$16,AI$2,0)+(VLOOKUP($F1908,'(참고)타워 스텟 가치'!$B$12:$L$16,AI$2,0)*$E1908)</f>
        <v>46.020000000000323</v>
      </c>
      <c r="AJ1908">
        <f>VLOOKUP($F1908,'(참고)타워 스텟 가치'!$B$12:$L$16,AJ$2,0)+(VLOOKUP($F1908,'(참고)타워 스텟 가치'!$B$12:$L$16,AJ$2,0)*$E1908)</f>
        <v>0</v>
      </c>
      <c r="AK1908">
        <f>VLOOKUP($F1908,'(참고)타워 스텟 가치'!$B$12:$L$16,AK$2,0)+(VLOOKUP($F1908,'(참고)타워 스텟 가치'!$B$12:$L$16,AK$2,0)*$E1908)</f>
        <v>0</v>
      </c>
      <c r="AL1908">
        <f>VLOOKUP($F1908,'(참고)타워 스텟 가치'!$B$12:$L$16,AL$2,0)+(VLOOKUP($F1908,'(참고)타워 스텟 가치'!$B$12:$L$16,AL$2,0)*$E1908)</f>
        <v>306.80000000000217</v>
      </c>
      <c r="AM1908">
        <f>SUM('스테이지별 몬스터 스텟'!AD1908*'(참고)타워 스텟 가치'!$Q$17,'스테이지별 몬스터 스텟'!AE1908*'(참고)타워 스텟 가치'!$R$17,'스테이지별 몬스터 스텟'!AF1908*'(참고)타워 스텟 가치'!$S$17,'스테이지별 몬스터 스텟'!AG1908*'(참고)타워 스텟 가치'!$T$17,'스테이지별 몬스터 스텟'!AH1908*'(참고)타워 스텟 가치'!$U$17,'스테이지별 몬스터 스텟'!AI1908*'(참고)타워 스텟 가치'!$V$17,'스테이지별 몬스터 스텟'!AJ1908*'(참고)타워 스텟 가치'!$W$17,'스테이지별 몬스터 스텟'!AK1908*'(참고)타워 스텟 가치'!$X$17,'스테이지별 몬스터 스텟'!AL1908*'(참고)타워 스텟 가치'!$Y$17)</f>
        <v>1172127.4825000083</v>
      </c>
      <c r="AN1908">
        <v>3</v>
      </c>
    </row>
    <row r="1909" spans="3:40" x14ac:dyDescent="0.3">
      <c r="C1909">
        <v>5</v>
      </c>
      <c r="D1909">
        <f t="shared" si="89"/>
        <v>381</v>
      </c>
      <c r="E1909" s="52">
        <f>VLOOKUP(D1909,'스테이지별 난이도 설정'!B:C,2,0)</f>
        <v>152.40000000000109</v>
      </c>
      <c r="F1909" t="str">
        <f t="shared" si="90"/>
        <v>스페셜</v>
      </c>
      <c r="G1909">
        <f t="shared" si="88"/>
        <v>6</v>
      </c>
      <c r="H1909">
        <f>VLOOKUP($F1909,'(참고)타워 스텟 가치'!$B$2:$L$6,H$2,0)+(VLOOKUP($F1909,'(참고)타워 스텟 가치'!$B$2:$L$6,H$2,0)*$E1909)</f>
        <v>5824.4062500000409</v>
      </c>
      <c r="I1909">
        <f>VLOOKUP($F1909,'(참고)타워 스텟 가치'!$B$2:$L$6,I$2,0)+(VLOOKUP($F1909,'(참고)타워 스텟 가치'!$B$2:$L$6,I$2,0)*$E1909)</f>
        <v>1164.8812500000083</v>
      </c>
      <c r="J1909">
        <f>VLOOKUP($F1909,'(참고)타워 스텟 가치'!$B$2:$L$6,J$2,0)+(VLOOKUP($F1909,'(참고)타워 스텟 가치'!$B$2:$L$6,J$2,0)*$E1909)</f>
        <v>767000.00000000547</v>
      </c>
      <c r="K1909">
        <f>VLOOKUP($F1909,'(참고)타워 스텟 가치'!$B$2:$L$6,K$2,0)+(VLOOKUP($F1909,'(참고)타워 스텟 가치'!$B$2:$L$6,K$2,0)*$E1909)</f>
        <v>23297.625000000164</v>
      </c>
      <c r="L1909">
        <f>VLOOKUP($F1909,'(참고)타워 스텟 가치'!$B$2:$L$6,L$2,0)+(VLOOKUP($F1909,'(참고)타워 스텟 가치'!$B$2:$L$6,L$2,0)*$E1909)</f>
        <v>388.29375000000277</v>
      </c>
      <c r="M1909">
        <f>VLOOKUP($F1909,'(참고)타워 스텟 가치'!$B$2:$L$6,M$2,0)+(VLOOKUP($F1909,'(참고)타워 스텟 가치'!$B$2:$L$6,M$2,0)*$E1909)</f>
        <v>46.020000000000323</v>
      </c>
      <c r="N1909">
        <f>VLOOKUP($F1909,'(참고)타워 스텟 가치'!$B$2:$L$6,N$2,0)+(VLOOKUP($F1909,'(참고)타워 스텟 가치'!$B$2:$L$6,N$2,0)*$E1909)</f>
        <v>0</v>
      </c>
      <c r="O1909">
        <f>VLOOKUP($F1909,'(참고)타워 스텟 가치'!$B$2:$L$6,O$2,0)+(VLOOKUP($F1909,'(참고)타워 스텟 가치'!$B$2:$L$6,O$2,0)*$E1909)</f>
        <v>0</v>
      </c>
      <c r="P1909">
        <f>VLOOKUP($F1909,'(참고)타워 스텟 가치'!$B$2:$L$6,P$2,0)+(VLOOKUP($F1909,'(참고)타워 스텟 가치'!$B$2:$L$6,P$2,0)*$E1909)</f>
        <v>153.40000000000109</v>
      </c>
      <c r="Q1909">
        <f>SUM('스테이지별 몬스터 스텟'!H1909*'(참고)타워 스텟 가치'!$Q$17,'스테이지별 몬스터 스텟'!I1909*'(참고)타워 스텟 가치'!$R$17,'스테이지별 몬스터 스텟'!J1909*'(참고)타워 스텟 가치'!$S$17,'스테이지별 몬스터 스텟'!K1909*'(참고)타워 스텟 가치'!$T$17,'스테이지별 몬스터 스텟'!L1909*'(참고)타워 스텟 가치'!$U$17,'스테이지별 몬스터 스텟'!M1909*'(참고)타워 스텟 가치'!$V$17,'스테이지별 몬스터 스텟'!N1909*'(참고)타워 스텟 가치'!$W$17,'스테이지별 몬스터 스텟'!O1909*'(참고)타워 스텟 가치'!$X$17,'스테이지별 몬스터 스텟'!P1909*'(참고)타워 스텟 가치'!$Y$17)</f>
        <v>1211620.7918750085</v>
      </c>
      <c r="R1909">
        <v>1</v>
      </c>
      <c r="S1909">
        <f>VLOOKUP($F1909,'(참고)타워 스텟 가치'!$B$7:$L$11,S$2,0)+(VLOOKUP($F1909,'(참고)타워 스텟 가치'!$B$7:$L$11,S$2,0)*$E1909)</f>
        <v>1941.4687500000136</v>
      </c>
      <c r="T1909">
        <f>VLOOKUP($F1909,'(참고)타워 스텟 가치'!$B$7:$L$11,T$2,0)+(VLOOKUP($F1909,'(참고)타워 스텟 가치'!$B$7:$L$11,T$2,0)*$E1909)</f>
        <v>3494.6437500000247</v>
      </c>
      <c r="U1909">
        <f>VLOOKUP($F1909,'(참고)타워 스텟 가치'!$B$7:$L$11,U$2,0)+(VLOOKUP($F1909,'(참고)타워 스텟 가치'!$B$7:$L$11,U$2,0)*$E1909)</f>
        <v>767000.00000000547</v>
      </c>
      <c r="V1909">
        <f>VLOOKUP($F1909,'(참고)타워 스텟 가치'!$B$7:$L$11,V$2,0)+(VLOOKUP($F1909,'(참고)타워 스텟 가치'!$B$7:$L$11,V$2,0)*$E1909)</f>
        <v>23297.625000000164</v>
      </c>
      <c r="W1909">
        <f>VLOOKUP($F1909,'(참고)타워 스텟 가치'!$B$7:$L$11,W$2,0)+(VLOOKUP($F1909,'(참고)타워 스텟 가치'!$B$7:$L$11,W$2,0)*$E1909)</f>
        <v>388.29375000000277</v>
      </c>
      <c r="X1909">
        <f>VLOOKUP($F1909,'(참고)타워 스텟 가치'!$B$7:$L$11,X$2,0)+(VLOOKUP($F1909,'(참고)타워 스텟 가치'!$B$7:$L$11,X$2,0)*$E1909)</f>
        <v>46.020000000000323</v>
      </c>
      <c r="Y1909">
        <f>VLOOKUP($F1909,'(참고)타워 스텟 가치'!$B$7:$L$11,Y$2,0)+(VLOOKUP($F1909,'(참고)타워 스텟 가치'!$B$7:$L$11,Y$2,0)*$E1909)</f>
        <v>0</v>
      </c>
      <c r="Z1909">
        <f>VLOOKUP($F1909,'(참고)타워 스텟 가치'!$B$7:$L$11,Z$2,0)+(VLOOKUP($F1909,'(참고)타워 스텟 가치'!$B$7:$L$11,Z$2,0)*$E1909)</f>
        <v>0</v>
      </c>
      <c r="AA1909">
        <f>VLOOKUP($F1909,'(참고)타워 스텟 가치'!$B$7:$L$11,AA$2,0)+(VLOOKUP($F1909,'(참고)타워 스텟 가치'!$B$7:$L$11,AA$2,0)*$E1909)</f>
        <v>153.40000000000109</v>
      </c>
      <c r="AB1909">
        <f>SUM('스테이지별 몬스터 스텟'!S1909*'(참고)타워 스텟 가치'!$Q$17,'스테이지별 몬스터 스텟'!T1909*'(참고)타워 스텟 가치'!$R$17,'스테이지별 몬스터 스텟'!U1909*'(참고)타워 스텟 가치'!$S$17,'스테이지별 몬스터 스텟'!V1909*'(참고)타워 스텟 가치'!$T$17,'스테이지별 몬스터 스텟'!W1909*'(참고)타워 스텟 가치'!$U$17,'스테이지별 몬스터 스텟'!X1909*'(참고)타워 스텟 가치'!$V$17,'스테이지별 몬스터 스텟'!Y1909*'(참고)타워 스텟 가치'!$W$17,'스테이지별 몬스터 스텟'!Z1909*'(참고)타워 스텟 가치'!$X$17,'스테이지별 몬스터 스텟'!AA1909*'(참고)타워 스텟 가치'!$Y$17)</f>
        <v>1207349.5606250083</v>
      </c>
      <c r="AC1909">
        <v>2</v>
      </c>
      <c r="AD1909">
        <f>VLOOKUP($F1909,'(참고)타워 스텟 가치'!$B$12:$L$16,AD$2,0)+(VLOOKUP($F1909,'(참고)타워 스텟 가치'!$B$12:$L$16,AD$2,0)*$E1909)</f>
        <v>1941.4687500000136</v>
      </c>
      <c r="AE1909">
        <f>VLOOKUP($F1909,'(참고)타워 스텟 가치'!$B$12:$L$16,AE$2,0)+(VLOOKUP($F1909,'(참고)타워 스텟 가치'!$B$12:$L$16,AE$2,0)*$E1909)</f>
        <v>2329.7625000000166</v>
      </c>
      <c r="AF1909">
        <f>VLOOKUP($F1909,'(참고)타워 스텟 가치'!$B$12:$L$16,AF$2,0)+(VLOOKUP($F1909,'(참고)타워 스텟 가치'!$B$12:$L$16,AF$2,0)*$E1909)</f>
        <v>767000.00000000547</v>
      </c>
      <c r="AG1909">
        <f>VLOOKUP($F1909,'(참고)타워 스텟 가치'!$B$12:$L$16,AG$2,0)+(VLOOKUP($F1909,'(참고)타워 스텟 가치'!$B$12:$L$16,AG$2,0)*$E1909)</f>
        <v>11648.812500000082</v>
      </c>
      <c r="AH1909">
        <f>VLOOKUP($F1909,'(참고)타워 스텟 가치'!$B$12:$L$16,AH$2,0)+(VLOOKUP($F1909,'(참고)타워 스텟 가치'!$B$12:$L$16,AH$2,0)*$E1909)</f>
        <v>388.29375000000277</v>
      </c>
      <c r="AI1909">
        <f>VLOOKUP($F1909,'(참고)타워 스텟 가치'!$B$12:$L$16,AI$2,0)+(VLOOKUP($F1909,'(참고)타워 스텟 가치'!$B$12:$L$16,AI$2,0)*$E1909)</f>
        <v>46.020000000000323</v>
      </c>
      <c r="AJ1909">
        <f>VLOOKUP($F1909,'(참고)타워 스텟 가치'!$B$12:$L$16,AJ$2,0)+(VLOOKUP($F1909,'(참고)타워 스텟 가치'!$B$12:$L$16,AJ$2,0)*$E1909)</f>
        <v>0</v>
      </c>
      <c r="AK1909">
        <f>VLOOKUP($F1909,'(참고)타워 스텟 가치'!$B$12:$L$16,AK$2,0)+(VLOOKUP($F1909,'(참고)타워 스텟 가치'!$B$12:$L$16,AK$2,0)*$E1909)</f>
        <v>0</v>
      </c>
      <c r="AL1909">
        <f>VLOOKUP($F1909,'(참고)타워 스텟 가치'!$B$12:$L$16,AL$2,0)+(VLOOKUP($F1909,'(참고)타워 스텟 가치'!$B$12:$L$16,AL$2,0)*$E1909)</f>
        <v>306.80000000000217</v>
      </c>
      <c r="AM1909">
        <f>SUM('스테이지별 몬스터 스텟'!AD1909*'(참고)타워 스텟 가치'!$Q$17,'스테이지별 몬스터 스텟'!AE1909*'(참고)타워 스텟 가치'!$R$17,'스테이지별 몬스터 스텟'!AF1909*'(참고)타워 스텟 가치'!$S$17,'스테이지별 몬스터 스텟'!AG1909*'(참고)타워 스텟 가치'!$T$17,'스테이지별 몬스터 스텟'!AH1909*'(참고)타워 스텟 가치'!$U$17,'스테이지별 몬스터 스텟'!AI1909*'(참고)타워 스텟 가치'!$V$17,'스테이지별 몬스터 스텟'!AJ1909*'(참고)타워 스텟 가치'!$W$17,'스테이지별 몬스터 스텟'!AK1909*'(참고)타워 스텟 가치'!$X$17,'스테이지별 몬스터 스텟'!AL1909*'(참고)타워 스텟 가치'!$Y$17)</f>
        <v>1182611.4137500084</v>
      </c>
      <c r="AN1909">
        <v>3</v>
      </c>
    </row>
    <row r="1910" spans="3:40" x14ac:dyDescent="0.3">
      <c r="C1910">
        <v>1</v>
      </c>
      <c r="D1910">
        <f t="shared" si="89"/>
        <v>382</v>
      </c>
      <c r="E1910" s="52">
        <f>VLOOKUP(D1910,'스테이지별 난이도 설정'!B:C,2,0)</f>
        <v>152.80000000000109</v>
      </c>
      <c r="F1910" t="str">
        <f t="shared" si="90"/>
        <v>일반</v>
      </c>
      <c r="G1910">
        <f t="shared" si="88"/>
        <v>6</v>
      </c>
      <c r="H1910">
        <f>VLOOKUP($F1910,'(참고)타워 스텟 가치'!$B$2:$L$6,H$2,0)+(VLOOKUP($F1910,'(참고)타워 스텟 가치'!$B$2:$L$6,H$2,0)*$E1910)</f>
        <v>1153.5000000000082</v>
      </c>
      <c r="I1910">
        <f>VLOOKUP($F1910,'(참고)타워 스텟 가치'!$B$2:$L$6,I$2,0)+(VLOOKUP($F1910,'(참고)타워 스텟 가치'!$B$2:$L$6,I$2,0)*$E1910)</f>
        <v>230.70000000000164</v>
      </c>
      <c r="J1910">
        <f>VLOOKUP($F1910,'(참고)타워 스텟 가치'!$B$2:$L$6,J$2,0)+(VLOOKUP($F1910,'(참고)타워 스텟 가치'!$B$2:$L$6,J$2,0)*$E1910)</f>
        <v>769000.00000000547</v>
      </c>
      <c r="K1910">
        <f>VLOOKUP($F1910,'(참고)타워 스텟 가치'!$B$2:$L$6,K$2,0)+(VLOOKUP($F1910,'(참고)타워 스텟 가치'!$B$2:$L$6,K$2,0)*$E1910)</f>
        <v>4614.0000000000327</v>
      </c>
      <c r="L1910">
        <f>VLOOKUP($F1910,'(참고)타워 스텟 가치'!$B$2:$L$6,L$2,0)+(VLOOKUP($F1910,'(참고)타워 스텟 가치'!$B$2:$L$6,L$2,0)*$E1910)</f>
        <v>76.900000000000546</v>
      </c>
      <c r="M1910">
        <f>VLOOKUP($F1910,'(참고)타워 스텟 가치'!$B$2:$L$6,M$2,0)+(VLOOKUP($F1910,'(참고)타워 스텟 가치'!$B$2:$L$6,M$2,0)*$E1910)</f>
        <v>46.14000000000032</v>
      </c>
      <c r="N1910">
        <f>VLOOKUP($F1910,'(참고)타워 스텟 가치'!$B$2:$L$6,N$2,0)+(VLOOKUP($F1910,'(참고)타워 스텟 가치'!$B$2:$L$6,N$2,0)*$E1910)</f>
        <v>0</v>
      </c>
      <c r="O1910">
        <f>VLOOKUP($F1910,'(참고)타워 스텟 가치'!$B$2:$L$6,O$2,0)+(VLOOKUP($F1910,'(참고)타워 스텟 가치'!$B$2:$L$6,O$2,0)*$E1910)</f>
        <v>0</v>
      </c>
      <c r="P1910">
        <f>VLOOKUP($F1910,'(참고)타워 스텟 가치'!$B$2:$L$6,P$2,0)+(VLOOKUP($F1910,'(참고)타워 스텟 가치'!$B$2:$L$6,P$2,0)*$E1910)</f>
        <v>107.66000000000076</v>
      </c>
      <c r="Q1910">
        <f>SUM('스테이지별 몬스터 스텟'!H1910*'(참고)타워 스텟 가치'!$Q$17,'스테이지별 몬스터 스텟'!I1910*'(참고)타워 스텟 가치'!$R$17,'스테이지별 몬스터 스텟'!J1910*'(참고)타워 스텟 가치'!$S$17,'스테이지별 몬스터 스텟'!K1910*'(참고)타워 스텟 가치'!$T$17,'스테이지별 몬스터 스텟'!L1910*'(참고)타워 스텟 가치'!$U$17,'스테이지별 몬스터 스텟'!M1910*'(참고)타워 스텟 가치'!$V$17,'스테이지별 몬스터 스텟'!N1910*'(참고)타워 스텟 가치'!$W$17,'스테이지별 몬스터 스텟'!O1910*'(참고)타워 스텟 가치'!$X$17,'스테이지별 몬스터 스텟'!P1910*'(참고)타워 스텟 가치'!$Y$17)</f>
        <v>1165796.3100000082</v>
      </c>
      <c r="R1910">
        <v>1</v>
      </c>
      <c r="S1910">
        <f>VLOOKUP($F1910,'(참고)타워 스텟 가치'!$B$7:$L$11,S$2,0)+(VLOOKUP($F1910,'(참고)타워 스텟 가치'!$B$7:$L$11,S$2,0)*$E1910)</f>
        <v>384.50000000000273</v>
      </c>
      <c r="T1910">
        <f>VLOOKUP($F1910,'(참고)타워 스텟 가치'!$B$7:$L$11,T$2,0)+(VLOOKUP($F1910,'(참고)타워 스텟 가치'!$B$7:$L$11,T$2,0)*$E1910)</f>
        <v>692.10000000000491</v>
      </c>
      <c r="U1910">
        <f>VLOOKUP($F1910,'(참고)타워 스텟 가치'!$B$7:$L$11,U$2,0)+(VLOOKUP($F1910,'(참고)타워 스텟 가치'!$B$7:$L$11,U$2,0)*$E1910)</f>
        <v>769000.00000000547</v>
      </c>
      <c r="V1910">
        <f>VLOOKUP($F1910,'(참고)타워 스텟 가치'!$B$7:$L$11,V$2,0)+(VLOOKUP($F1910,'(참고)타워 스텟 가치'!$B$7:$L$11,V$2,0)*$E1910)</f>
        <v>4614.0000000000327</v>
      </c>
      <c r="W1910">
        <f>VLOOKUP($F1910,'(참고)타워 스텟 가치'!$B$7:$L$11,W$2,0)+(VLOOKUP($F1910,'(참고)타워 스텟 가치'!$B$7:$L$11,W$2,0)*$E1910)</f>
        <v>76.900000000000546</v>
      </c>
      <c r="X1910">
        <f>VLOOKUP($F1910,'(참고)타워 스텟 가치'!$B$7:$L$11,X$2,0)+(VLOOKUP($F1910,'(참고)타워 스텟 가치'!$B$7:$L$11,X$2,0)*$E1910)</f>
        <v>46.14000000000032</v>
      </c>
      <c r="Y1910">
        <f>VLOOKUP($F1910,'(참고)타워 스텟 가치'!$B$7:$L$11,Y$2,0)+(VLOOKUP($F1910,'(참고)타워 스텟 가치'!$B$7:$L$11,Y$2,0)*$E1910)</f>
        <v>0</v>
      </c>
      <c r="Z1910">
        <f>VLOOKUP($F1910,'(참고)타워 스텟 가치'!$B$7:$L$11,Z$2,0)+(VLOOKUP($F1910,'(참고)타워 스텟 가치'!$B$7:$L$11,Z$2,0)*$E1910)</f>
        <v>0</v>
      </c>
      <c r="AA1910">
        <f>VLOOKUP($F1910,'(참고)타워 스텟 가치'!$B$7:$L$11,AA$2,0)+(VLOOKUP($F1910,'(참고)타워 스텟 가치'!$B$7:$L$11,AA$2,0)*$E1910)</f>
        <v>107.66000000000076</v>
      </c>
      <c r="AB1910">
        <f>SUM('스테이지별 몬스터 스텟'!S1910*'(참고)타워 스텟 가치'!$Q$17,'스테이지별 몬스터 스텟'!T1910*'(참고)타워 스텟 가치'!$R$17,'스테이지별 몬스터 스텟'!U1910*'(참고)타워 스텟 가치'!$S$17,'스테이지별 몬스터 스텟'!V1910*'(참고)타워 스텟 가치'!$T$17,'스테이지별 몬스터 스텟'!W1910*'(참고)타워 스텟 가치'!$U$17,'스테이지별 몬스터 스텟'!X1910*'(참고)타워 스텟 가치'!$V$17,'스테이지별 몬스터 스텟'!Y1910*'(참고)타워 스텟 가치'!$W$17,'스테이지별 몬스터 스텟'!Z1910*'(참고)타워 스텟 가치'!$X$17,'스테이지별 몬스터 스텟'!AA1910*'(참고)타워 스텟 가치'!$Y$17)</f>
        <v>1164950.4100000081</v>
      </c>
      <c r="AC1910">
        <v>2</v>
      </c>
      <c r="AD1910">
        <f>VLOOKUP($F1910,'(참고)타워 스텟 가치'!$B$12:$L$16,AD$2,0)+(VLOOKUP($F1910,'(참고)타워 스텟 가치'!$B$12:$L$16,AD$2,0)*$E1910)</f>
        <v>384.50000000000273</v>
      </c>
      <c r="AE1910">
        <f>VLOOKUP($F1910,'(참고)타워 스텟 가치'!$B$12:$L$16,AE$2,0)+(VLOOKUP($F1910,'(참고)타워 스텟 가치'!$B$12:$L$16,AE$2,0)*$E1910)</f>
        <v>461.40000000000327</v>
      </c>
      <c r="AF1910">
        <f>VLOOKUP($F1910,'(참고)타워 스텟 가치'!$B$12:$L$16,AF$2,0)+(VLOOKUP($F1910,'(참고)타워 스텟 가치'!$B$12:$L$16,AF$2,0)*$E1910)</f>
        <v>769000.00000000547</v>
      </c>
      <c r="AG1910">
        <f>VLOOKUP($F1910,'(참고)타워 스텟 가치'!$B$12:$L$16,AG$2,0)+(VLOOKUP($F1910,'(참고)타워 스텟 가치'!$B$12:$L$16,AG$2,0)*$E1910)</f>
        <v>2307.0000000000164</v>
      </c>
      <c r="AH1910">
        <f>VLOOKUP($F1910,'(참고)타워 스텟 가치'!$B$12:$L$16,AH$2,0)+(VLOOKUP($F1910,'(참고)타워 스텟 가치'!$B$12:$L$16,AH$2,0)*$E1910)</f>
        <v>76.900000000000546</v>
      </c>
      <c r="AI1910">
        <f>VLOOKUP($F1910,'(참고)타워 스텟 가치'!$B$12:$L$16,AI$2,0)+(VLOOKUP($F1910,'(참고)타워 스텟 가치'!$B$12:$L$16,AI$2,0)*$E1910)</f>
        <v>46.14000000000032</v>
      </c>
      <c r="AJ1910">
        <f>VLOOKUP($F1910,'(참고)타워 스텟 가치'!$B$12:$L$16,AJ$2,0)+(VLOOKUP($F1910,'(참고)타워 스텟 가치'!$B$12:$L$16,AJ$2,0)*$E1910)</f>
        <v>0</v>
      </c>
      <c r="AK1910">
        <f>VLOOKUP($F1910,'(참고)타워 스텟 가치'!$B$12:$L$16,AK$2,0)+(VLOOKUP($F1910,'(참고)타워 스텟 가치'!$B$12:$L$16,AK$2,0)*$E1910)</f>
        <v>0</v>
      </c>
      <c r="AL1910">
        <f>VLOOKUP($F1910,'(참고)타워 스텟 가치'!$B$12:$L$16,AL$2,0)+(VLOOKUP($F1910,'(참고)타워 스텟 가치'!$B$12:$L$16,AL$2,0)*$E1910)</f>
        <v>215.32000000000153</v>
      </c>
      <c r="AM1910">
        <f>SUM('스테이지별 몬스터 스텟'!AD1910*'(참고)타워 스텟 가치'!$Q$17,'스테이지별 몬스터 스텟'!AE1910*'(참고)타워 스텟 가치'!$R$17,'스테이지별 몬스터 스텟'!AF1910*'(참고)타워 스텟 가치'!$S$17,'스테이지별 몬스터 스텟'!AG1910*'(참고)타워 스텟 가치'!$T$17,'스테이지별 몬스터 스텟'!AH1910*'(참고)타워 스텟 가치'!$U$17,'스테이지별 몬스터 스텟'!AI1910*'(참고)타워 스텟 가치'!$V$17,'스테이지별 몬스터 스텟'!AJ1910*'(참고)타워 스텟 가치'!$W$17,'스테이지별 몬스터 스텟'!AK1910*'(참고)타워 스텟 가치'!$X$17,'스테이지별 몬스터 스텟'!AL1910*'(참고)타워 스텟 가치'!$Y$17)</f>
        <v>1160205.6800000081</v>
      </c>
      <c r="AN1910">
        <v>3</v>
      </c>
    </row>
    <row r="1911" spans="3:40" x14ac:dyDescent="0.3">
      <c r="C1911">
        <v>2</v>
      </c>
      <c r="D1911">
        <f t="shared" si="89"/>
        <v>382</v>
      </c>
      <c r="E1911" s="52">
        <f>VLOOKUP(D1911,'스테이지별 난이도 설정'!B:C,2,0)</f>
        <v>152.80000000000109</v>
      </c>
      <c r="F1911" t="str">
        <f t="shared" si="90"/>
        <v>레어</v>
      </c>
      <c r="G1911">
        <f t="shared" si="88"/>
        <v>6</v>
      </c>
      <c r="H1911">
        <f>VLOOKUP($F1911,'(참고)타워 스텟 가치'!$B$2:$L$6,H$2,0)+(VLOOKUP($F1911,'(참고)타워 스텟 가치'!$B$2:$L$6,H$2,0)*$E1911)</f>
        <v>1730.2500000000123</v>
      </c>
      <c r="I1911">
        <f>VLOOKUP($F1911,'(참고)타워 스텟 가치'!$B$2:$L$6,I$2,0)+(VLOOKUP($F1911,'(참고)타워 스텟 가치'!$B$2:$L$6,I$2,0)*$E1911)</f>
        <v>346.05000000000246</v>
      </c>
      <c r="J1911">
        <f>VLOOKUP($F1911,'(참고)타워 스텟 가치'!$B$2:$L$6,J$2,0)+(VLOOKUP($F1911,'(참고)타워 스텟 가치'!$B$2:$L$6,J$2,0)*$E1911)</f>
        <v>769000.00000000547</v>
      </c>
      <c r="K1911">
        <f>VLOOKUP($F1911,'(참고)타워 스텟 가치'!$B$2:$L$6,K$2,0)+(VLOOKUP($F1911,'(참고)타워 스텟 가치'!$B$2:$L$6,K$2,0)*$E1911)</f>
        <v>6921.0000000000491</v>
      </c>
      <c r="L1911">
        <f>VLOOKUP($F1911,'(참고)타워 스텟 가치'!$B$2:$L$6,L$2,0)+(VLOOKUP($F1911,'(참고)타워 스텟 가치'!$B$2:$L$6,L$2,0)*$E1911)</f>
        <v>115.35000000000082</v>
      </c>
      <c r="M1911">
        <f>VLOOKUP($F1911,'(참고)타워 스텟 가치'!$B$2:$L$6,M$2,0)+(VLOOKUP($F1911,'(참고)타워 스텟 가치'!$B$2:$L$6,M$2,0)*$E1911)</f>
        <v>46.14000000000032</v>
      </c>
      <c r="N1911">
        <f>VLOOKUP($F1911,'(참고)타워 스텟 가치'!$B$2:$L$6,N$2,0)+(VLOOKUP($F1911,'(참고)타워 스텟 가치'!$B$2:$L$6,N$2,0)*$E1911)</f>
        <v>0</v>
      </c>
      <c r="O1911">
        <f>VLOOKUP($F1911,'(참고)타워 스텟 가치'!$B$2:$L$6,O$2,0)+(VLOOKUP($F1911,'(참고)타워 스텟 가치'!$B$2:$L$6,O$2,0)*$E1911)</f>
        <v>0</v>
      </c>
      <c r="P1911">
        <f>VLOOKUP($F1911,'(참고)타워 스텟 가치'!$B$2:$L$6,P$2,0)+(VLOOKUP($F1911,'(참고)타워 스텟 가치'!$B$2:$L$6,P$2,0)*$E1911)</f>
        <v>107.66000000000076</v>
      </c>
      <c r="Q1911">
        <f>SUM('스테이지별 몬스터 스텟'!H1911*'(참고)타워 스텟 가치'!$Q$17,'스테이지별 몬스터 스텟'!I1911*'(참고)타워 스텟 가치'!$R$17,'스테이지별 몬스터 스텟'!J1911*'(참고)타워 스텟 가치'!$S$17,'스테이지별 몬스터 스텟'!K1911*'(참고)타워 스텟 가치'!$T$17,'스테이지별 몬스터 스텟'!L1911*'(참고)타워 스텟 가치'!$U$17,'스테이지별 몬스터 스텟'!M1911*'(참고)타워 스텟 가치'!$V$17,'스테이지별 몬스터 스텟'!N1911*'(참고)타워 스텟 가치'!$W$17,'스테이지별 몬스터 스텟'!O1911*'(참고)타워 스텟 가치'!$X$17,'스테이지별 몬스터 스텟'!P1911*'(참고)타워 스텟 가치'!$Y$17)</f>
        <v>1171813.735000008</v>
      </c>
      <c r="R1911">
        <v>1</v>
      </c>
      <c r="S1911">
        <f>VLOOKUP($F1911,'(참고)타워 스텟 가치'!$B$7:$L$11,S$2,0)+(VLOOKUP($F1911,'(참고)타워 스텟 가치'!$B$7:$L$11,S$2,0)*$E1911)</f>
        <v>576.75000000000409</v>
      </c>
      <c r="T1911">
        <f>VLOOKUP($F1911,'(참고)타워 스텟 가치'!$B$7:$L$11,T$2,0)+(VLOOKUP($F1911,'(참고)타워 스텟 가치'!$B$7:$L$11,T$2,0)*$E1911)</f>
        <v>1038.1500000000074</v>
      </c>
      <c r="U1911">
        <f>VLOOKUP($F1911,'(참고)타워 스텟 가치'!$B$7:$L$11,U$2,0)+(VLOOKUP($F1911,'(참고)타워 스텟 가치'!$B$7:$L$11,U$2,0)*$E1911)</f>
        <v>769000.00000000547</v>
      </c>
      <c r="V1911">
        <f>VLOOKUP($F1911,'(참고)타워 스텟 가치'!$B$7:$L$11,V$2,0)+(VLOOKUP($F1911,'(참고)타워 스텟 가치'!$B$7:$L$11,V$2,0)*$E1911)</f>
        <v>6921.0000000000491</v>
      </c>
      <c r="W1911">
        <f>VLOOKUP($F1911,'(참고)타워 스텟 가치'!$B$7:$L$11,W$2,0)+(VLOOKUP($F1911,'(참고)타워 스텟 가치'!$B$7:$L$11,W$2,0)*$E1911)</f>
        <v>115.35000000000082</v>
      </c>
      <c r="X1911">
        <f>VLOOKUP($F1911,'(참고)타워 스텟 가치'!$B$7:$L$11,X$2,0)+(VLOOKUP($F1911,'(참고)타워 스텟 가치'!$B$7:$L$11,X$2,0)*$E1911)</f>
        <v>46.14000000000032</v>
      </c>
      <c r="Y1911">
        <f>VLOOKUP($F1911,'(참고)타워 스텟 가치'!$B$7:$L$11,Y$2,0)+(VLOOKUP($F1911,'(참고)타워 스텟 가치'!$B$7:$L$11,Y$2,0)*$E1911)</f>
        <v>0</v>
      </c>
      <c r="Z1911">
        <f>VLOOKUP($F1911,'(참고)타워 스텟 가치'!$B$7:$L$11,Z$2,0)+(VLOOKUP($F1911,'(참고)타워 스텟 가치'!$B$7:$L$11,Z$2,0)*$E1911)</f>
        <v>0</v>
      </c>
      <c r="AA1911">
        <f>VLOOKUP($F1911,'(참고)타워 스텟 가치'!$B$7:$L$11,AA$2,0)+(VLOOKUP($F1911,'(참고)타워 스텟 가치'!$B$7:$L$11,AA$2,0)*$E1911)</f>
        <v>107.66000000000076</v>
      </c>
      <c r="AB1911">
        <f>SUM('스테이지별 몬스터 스텟'!S1911*'(참고)타워 스텟 가치'!$Q$17,'스테이지별 몬스터 스텟'!T1911*'(참고)타워 스텟 가치'!$R$17,'스테이지별 몬스터 스텟'!U1911*'(참고)타워 스텟 가치'!$S$17,'스테이지별 몬스터 스텟'!V1911*'(참고)타워 스텟 가치'!$T$17,'스테이지별 몬스터 스텟'!W1911*'(참고)타워 스텟 가치'!$U$17,'스테이지별 몬스터 스텟'!X1911*'(참고)타워 스텟 가치'!$V$17,'스테이지별 몬스터 스텟'!Y1911*'(참고)타워 스텟 가치'!$W$17,'스테이지별 몬스터 스텟'!Z1911*'(참고)타워 스텟 가치'!$X$17,'스테이지별 몬스터 스텟'!AA1911*'(참고)타워 스텟 가치'!$Y$17)</f>
        <v>1170544.8850000082</v>
      </c>
      <c r="AC1911">
        <v>2</v>
      </c>
      <c r="AD1911">
        <f>VLOOKUP($F1911,'(참고)타워 스텟 가치'!$B$12:$L$16,AD$2,0)+(VLOOKUP($F1911,'(참고)타워 스텟 가치'!$B$12:$L$16,AD$2,0)*$E1911)</f>
        <v>576.75000000000409</v>
      </c>
      <c r="AE1911">
        <f>VLOOKUP($F1911,'(참고)타워 스텟 가치'!$B$12:$L$16,AE$2,0)+(VLOOKUP($F1911,'(참고)타워 스텟 가치'!$B$12:$L$16,AE$2,0)*$E1911)</f>
        <v>692.10000000000491</v>
      </c>
      <c r="AF1911">
        <f>VLOOKUP($F1911,'(참고)타워 스텟 가치'!$B$12:$L$16,AF$2,0)+(VLOOKUP($F1911,'(참고)타워 스텟 가치'!$B$12:$L$16,AF$2,0)*$E1911)</f>
        <v>769000.00000000547</v>
      </c>
      <c r="AG1911">
        <f>VLOOKUP($F1911,'(참고)타워 스텟 가치'!$B$12:$L$16,AG$2,0)+(VLOOKUP($F1911,'(참고)타워 스텟 가치'!$B$12:$L$16,AG$2,0)*$E1911)</f>
        <v>3460.5000000000246</v>
      </c>
      <c r="AH1911">
        <f>VLOOKUP($F1911,'(참고)타워 스텟 가치'!$B$12:$L$16,AH$2,0)+(VLOOKUP($F1911,'(참고)타워 스텟 가치'!$B$12:$L$16,AH$2,0)*$E1911)</f>
        <v>115.35000000000082</v>
      </c>
      <c r="AI1911">
        <f>VLOOKUP($F1911,'(참고)타워 스텟 가치'!$B$12:$L$16,AI$2,0)+(VLOOKUP($F1911,'(참고)타워 스텟 가치'!$B$12:$L$16,AI$2,0)*$E1911)</f>
        <v>46.14000000000032</v>
      </c>
      <c r="AJ1911">
        <f>VLOOKUP($F1911,'(참고)타워 스텟 가치'!$B$12:$L$16,AJ$2,0)+(VLOOKUP($F1911,'(참고)타워 스텟 가치'!$B$12:$L$16,AJ$2,0)*$E1911)</f>
        <v>0</v>
      </c>
      <c r="AK1911">
        <f>VLOOKUP($F1911,'(참고)타워 스텟 가치'!$B$12:$L$16,AK$2,0)+(VLOOKUP($F1911,'(참고)타워 스텟 가치'!$B$12:$L$16,AK$2,0)*$E1911)</f>
        <v>0</v>
      </c>
      <c r="AL1911">
        <f>VLOOKUP($F1911,'(참고)타워 스텟 가치'!$B$12:$L$16,AL$2,0)+(VLOOKUP($F1911,'(참고)타워 스텟 가치'!$B$12:$L$16,AL$2,0)*$E1911)</f>
        <v>215.32000000000153</v>
      </c>
      <c r="AM1911">
        <f>SUM('스테이지별 몬스터 스텟'!AD1911*'(참고)타워 스텟 가치'!$Q$17,'스테이지별 몬스터 스텟'!AE1911*'(참고)타워 스텟 가치'!$R$17,'스테이지별 몬스터 스텟'!AF1911*'(참고)타워 스텟 가치'!$S$17,'스테이지별 몬스터 스텟'!AG1911*'(참고)타워 스텟 가치'!$T$17,'스테이지별 몬스터 스텟'!AH1911*'(참고)타워 스텟 가치'!$U$17,'스테이지별 몬스터 스텟'!AI1911*'(참고)타워 스텟 가치'!$V$17,'스테이지별 몬스터 스텟'!AJ1911*'(참고)타워 스텟 가치'!$W$17,'스테이지별 몬스터 스텟'!AK1911*'(참고)타워 스텟 가치'!$X$17,'스테이지별 몬스터 스텟'!AL1911*'(참고)타워 스텟 가치'!$Y$17)</f>
        <v>1163320.1300000078</v>
      </c>
      <c r="AN1911">
        <v>3</v>
      </c>
    </row>
    <row r="1912" spans="3:40" x14ac:dyDescent="0.3">
      <c r="C1912">
        <v>3</v>
      </c>
      <c r="D1912">
        <f t="shared" si="89"/>
        <v>382</v>
      </c>
      <c r="E1912" s="52">
        <f>VLOOKUP(D1912,'스테이지별 난이도 설정'!B:C,2,0)</f>
        <v>152.80000000000109</v>
      </c>
      <c r="F1912" t="str">
        <f t="shared" si="90"/>
        <v>에픽</v>
      </c>
      <c r="G1912">
        <f t="shared" si="88"/>
        <v>6</v>
      </c>
      <c r="H1912">
        <f>VLOOKUP($F1912,'(참고)타워 스텟 가치'!$B$2:$L$6,H$2,0)+(VLOOKUP($F1912,'(참고)타워 스텟 가치'!$B$2:$L$6,H$2,0)*$E1912)</f>
        <v>2595.3750000000182</v>
      </c>
      <c r="I1912">
        <f>VLOOKUP($F1912,'(참고)타워 스텟 가치'!$B$2:$L$6,I$2,0)+(VLOOKUP($F1912,'(참고)타워 스텟 가치'!$B$2:$L$6,I$2,0)*$E1912)</f>
        <v>519.07500000000368</v>
      </c>
      <c r="J1912">
        <f>VLOOKUP($F1912,'(참고)타워 스텟 가치'!$B$2:$L$6,J$2,0)+(VLOOKUP($F1912,'(참고)타워 스텟 가치'!$B$2:$L$6,J$2,0)*$E1912)</f>
        <v>769000.00000000547</v>
      </c>
      <c r="K1912">
        <f>VLOOKUP($F1912,'(참고)타워 스텟 가치'!$B$2:$L$6,K$2,0)+(VLOOKUP($F1912,'(참고)타워 스텟 가치'!$B$2:$L$6,K$2,0)*$E1912)</f>
        <v>10381.500000000073</v>
      </c>
      <c r="L1912">
        <f>VLOOKUP($F1912,'(참고)타워 스텟 가치'!$B$2:$L$6,L$2,0)+(VLOOKUP($F1912,'(참고)타워 스텟 가치'!$B$2:$L$6,L$2,0)*$E1912)</f>
        <v>173.02500000000123</v>
      </c>
      <c r="M1912">
        <f>VLOOKUP($F1912,'(참고)타워 스텟 가치'!$B$2:$L$6,M$2,0)+(VLOOKUP($F1912,'(참고)타워 스텟 가치'!$B$2:$L$6,M$2,0)*$E1912)</f>
        <v>46.14000000000032</v>
      </c>
      <c r="N1912">
        <f>VLOOKUP($F1912,'(참고)타워 스텟 가치'!$B$2:$L$6,N$2,0)+(VLOOKUP($F1912,'(참고)타워 스텟 가치'!$B$2:$L$6,N$2,0)*$E1912)</f>
        <v>0</v>
      </c>
      <c r="O1912">
        <f>VLOOKUP($F1912,'(참고)타워 스텟 가치'!$B$2:$L$6,O$2,0)+(VLOOKUP($F1912,'(참고)타워 스텟 가치'!$B$2:$L$6,O$2,0)*$E1912)</f>
        <v>0</v>
      </c>
      <c r="P1912">
        <f>VLOOKUP($F1912,'(참고)타워 스텟 가치'!$B$2:$L$6,P$2,0)+(VLOOKUP($F1912,'(참고)타워 스텟 가치'!$B$2:$L$6,P$2,0)*$E1912)</f>
        <v>107.66000000000076</v>
      </c>
      <c r="Q1912">
        <f>SUM('스테이지별 몬스터 스텟'!H1912*'(참고)타워 스텟 가치'!$Q$17,'스테이지별 몬스터 스텟'!I1912*'(참고)타워 스텟 가치'!$R$17,'스테이지별 몬스터 스텟'!J1912*'(참고)타워 스텟 가치'!$S$17,'스테이지별 몬스터 스텟'!K1912*'(참고)타워 스텟 가치'!$T$17,'스테이지별 몬스터 스텟'!L1912*'(참고)타워 스텟 가치'!$U$17,'스테이지별 몬스터 스텟'!M1912*'(참고)타워 스텟 가치'!$V$17,'스테이지별 몬스터 스텟'!N1912*'(참고)타워 스텟 가치'!$W$17,'스테이지별 몬스터 스텟'!O1912*'(참고)타워 스텟 가치'!$X$17,'스테이지별 몬스터 스텟'!P1912*'(참고)타워 스텟 가치'!$Y$17)</f>
        <v>1180839.8725000084</v>
      </c>
      <c r="R1912">
        <v>1</v>
      </c>
      <c r="S1912">
        <f>VLOOKUP($F1912,'(참고)타워 스텟 가치'!$B$7:$L$11,S$2,0)+(VLOOKUP($F1912,'(참고)타워 스텟 가치'!$B$7:$L$11,S$2,0)*$E1912)</f>
        <v>865.12500000000614</v>
      </c>
      <c r="T1912">
        <f>VLOOKUP($F1912,'(참고)타워 스텟 가치'!$B$7:$L$11,T$2,0)+(VLOOKUP($F1912,'(참고)타워 스텟 가치'!$B$7:$L$11,T$2,0)*$E1912)</f>
        <v>1557.2250000000111</v>
      </c>
      <c r="U1912">
        <f>VLOOKUP($F1912,'(참고)타워 스텟 가치'!$B$7:$L$11,U$2,0)+(VLOOKUP($F1912,'(참고)타워 스텟 가치'!$B$7:$L$11,U$2,0)*$E1912)</f>
        <v>769000.00000000547</v>
      </c>
      <c r="V1912">
        <f>VLOOKUP($F1912,'(참고)타워 스텟 가치'!$B$7:$L$11,V$2,0)+(VLOOKUP($F1912,'(참고)타워 스텟 가치'!$B$7:$L$11,V$2,0)*$E1912)</f>
        <v>10381.500000000073</v>
      </c>
      <c r="W1912">
        <f>VLOOKUP($F1912,'(참고)타워 스텟 가치'!$B$7:$L$11,W$2,0)+(VLOOKUP($F1912,'(참고)타워 스텟 가치'!$B$7:$L$11,W$2,0)*$E1912)</f>
        <v>173.02500000000123</v>
      </c>
      <c r="X1912">
        <f>VLOOKUP($F1912,'(참고)타워 스텟 가치'!$B$7:$L$11,X$2,0)+(VLOOKUP($F1912,'(참고)타워 스텟 가치'!$B$7:$L$11,X$2,0)*$E1912)</f>
        <v>46.14000000000032</v>
      </c>
      <c r="Y1912">
        <f>VLOOKUP($F1912,'(참고)타워 스텟 가치'!$B$7:$L$11,Y$2,0)+(VLOOKUP($F1912,'(참고)타워 스텟 가치'!$B$7:$L$11,Y$2,0)*$E1912)</f>
        <v>0</v>
      </c>
      <c r="Z1912">
        <f>VLOOKUP($F1912,'(참고)타워 스텟 가치'!$B$7:$L$11,Z$2,0)+(VLOOKUP($F1912,'(참고)타워 스텟 가치'!$B$7:$L$11,Z$2,0)*$E1912)</f>
        <v>0</v>
      </c>
      <c r="AA1912">
        <f>VLOOKUP($F1912,'(참고)타워 스텟 가치'!$B$7:$L$11,AA$2,0)+(VLOOKUP($F1912,'(참고)타워 스텟 가치'!$B$7:$L$11,AA$2,0)*$E1912)</f>
        <v>107.66000000000076</v>
      </c>
      <c r="AB1912">
        <f>SUM('스테이지별 몬스터 스텟'!S1912*'(참고)타워 스텟 가치'!$Q$17,'스테이지별 몬스터 스텟'!T1912*'(참고)타워 스텟 가치'!$R$17,'스테이지별 몬스터 스텟'!U1912*'(참고)타워 스텟 가치'!$S$17,'스테이지별 몬스터 스텟'!V1912*'(참고)타워 스텟 가치'!$T$17,'스테이지별 몬스터 스텟'!W1912*'(참고)타워 스텟 가치'!$U$17,'스테이지별 몬스터 스텟'!X1912*'(참고)타워 스텟 가치'!$V$17,'스테이지별 몬스터 스텟'!Y1912*'(참고)타워 스텟 가치'!$W$17,'스테이지별 몬스터 스텟'!Z1912*'(참고)타워 스텟 가치'!$X$17,'스테이지별 몬스터 스텟'!AA1912*'(참고)타워 스텟 가치'!$Y$17)</f>
        <v>1178936.5975000085</v>
      </c>
      <c r="AC1912">
        <v>2</v>
      </c>
      <c r="AD1912">
        <f>VLOOKUP($F1912,'(참고)타워 스텟 가치'!$B$12:$L$16,AD$2,0)+(VLOOKUP($F1912,'(참고)타워 스텟 가치'!$B$12:$L$16,AD$2,0)*$E1912)</f>
        <v>865.12500000000614</v>
      </c>
      <c r="AE1912">
        <f>VLOOKUP($F1912,'(참고)타워 스텟 가치'!$B$12:$L$16,AE$2,0)+(VLOOKUP($F1912,'(참고)타워 스텟 가치'!$B$12:$L$16,AE$2,0)*$E1912)</f>
        <v>1038.1500000000074</v>
      </c>
      <c r="AF1912">
        <f>VLOOKUP($F1912,'(참고)타워 스텟 가치'!$B$12:$L$16,AF$2,0)+(VLOOKUP($F1912,'(참고)타워 스텟 가치'!$B$12:$L$16,AF$2,0)*$E1912)</f>
        <v>769000.00000000547</v>
      </c>
      <c r="AG1912">
        <f>VLOOKUP($F1912,'(참고)타워 스텟 가치'!$B$12:$L$16,AG$2,0)+(VLOOKUP($F1912,'(참고)타워 스텟 가치'!$B$12:$L$16,AG$2,0)*$E1912)</f>
        <v>5190.7500000000364</v>
      </c>
      <c r="AH1912">
        <f>VLOOKUP($F1912,'(참고)타워 스텟 가치'!$B$12:$L$16,AH$2,0)+(VLOOKUP($F1912,'(참고)타워 스텟 가치'!$B$12:$L$16,AH$2,0)*$E1912)</f>
        <v>173.02500000000123</v>
      </c>
      <c r="AI1912">
        <f>VLOOKUP($F1912,'(참고)타워 스텟 가치'!$B$12:$L$16,AI$2,0)+(VLOOKUP($F1912,'(참고)타워 스텟 가치'!$B$12:$L$16,AI$2,0)*$E1912)</f>
        <v>46.14000000000032</v>
      </c>
      <c r="AJ1912">
        <f>VLOOKUP($F1912,'(참고)타워 스텟 가치'!$B$12:$L$16,AJ$2,0)+(VLOOKUP($F1912,'(참고)타워 스텟 가치'!$B$12:$L$16,AJ$2,0)*$E1912)</f>
        <v>0</v>
      </c>
      <c r="AK1912">
        <f>VLOOKUP($F1912,'(참고)타워 스텟 가치'!$B$12:$L$16,AK$2,0)+(VLOOKUP($F1912,'(참고)타워 스텟 가치'!$B$12:$L$16,AK$2,0)*$E1912)</f>
        <v>0</v>
      </c>
      <c r="AL1912">
        <f>VLOOKUP($F1912,'(참고)타워 스텟 가치'!$B$12:$L$16,AL$2,0)+(VLOOKUP($F1912,'(참고)타워 스텟 가치'!$B$12:$L$16,AL$2,0)*$E1912)</f>
        <v>215.32000000000153</v>
      </c>
      <c r="AM1912">
        <f>SUM('스테이지별 몬스터 스텟'!AD1912*'(참고)타워 스텟 가치'!$Q$17,'스테이지별 몬스터 스텟'!AE1912*'(참고)타워 스텟 가치'!$R$17,'스테이지별 몬스터 스텟'!AF1912*'(참고)타워 스텟 가치'!$S$17,'스테이지별 몬스터 스텟'!AG1912*'(참고)타워 스텟 가치'!$T$17,'스테이지별 몬스터 스텟'!AH1912*'(참고)타워 스텟 가치'!$U$17,'스테이지별 몬스터 스텟'!AI1912*'(참고)타워 스텟 가치'!$V$17,'스테이지별 몬스터 스텟'!AJ1912*'(참고)타워 스텟 가치'!$W$17,'스테이지별 몬스터 스텟'!AK1912*'(참고)타워 스텟 가치'!$X$17,'스테이지별 몬스터 스텟'!AL1912*'(참고)타워 스텟 가치'!$Y$17)</f>
        <v>1167991.8050000081</v>
      </c>
      <c r="AN1912">
        <v>3</v>
      </c>
    </row>
    <row r="1913" spans="3:40" x14ac:dyDescent="0.3">
      <c r="C1913">
        <v>4</v>
      </c>
      <c r="D1913">
        <f t="shared" si="89"/>
        <v>382</v>
      </c>
      <c r="E1913" s="52">
        <f>VLOOKUP(D1913,'스테이지별 난이도 설정'!B:C,2,0)</f>
        <v>152.80000000000109</v>
      </c>
      <c r="F1913" t="str">
        <f t="shared" si="90"/>
        <v>유니크</v>
      </c>
      <c r="G1913">
        <f t="shared" si="88"/>
        <v>6</v>
      </c>
      <c r="H1913">
        <f>VLOOKUP($F1913,'(참고)타워 스텟 가치'!$B$2:$L$6,H$2,0)+(VLOOKUP($F1913,'(참고)타워 스텟 가치'!$B$2:$L$6,H$2,0)*$E1913)</f>
        <v>3893.0625000000277</v>
      </c>
      <c r="I1913">
        <f>VLOOKUP($F1913,'(참고)타워 스텟 가치'!$B$2:$L$6,I$2,0)+(VLOOKUP($F1913,'(참고)타워 스텟 가치'!$B$2:$L$6,I$2,0)*$E1913)</f>
        <v>778.61250000000553</v>
      </c>
      <c r="J1913">
        <f>VLOOKUP($F1913,'(참고)타워 스텟 가치'!$B$2:$L$6,J$2,0)+(VLOOKUP($F1913,'(참고)타워 스텟 가치'!$B$2:$L$6,J$2,0)*$E1913)</f>
        <v>769000.00000000547</v>
      </c>
      <c r="K1913">
        <f>VLOOKUP($F1913,'(참고)타워 스텟 가치'!$B$2:$L$6,K$2,0)+(VLOOKUP($F1913,'(참고)타워 스텟 가치'!$B$2:$L$6,K$2,0)*$E1913)</f>
        <v>15572.250000000111</v>
      </c>
      <c r="L1913">
        <f>VLOOKUP($F1913,'(참고)타워 스텟 가치'!$B$2:$L$6,L$2,0)+(VLOOKUP($F1913,'(참고)타워 스텟 가치'!$B$2:$L$6,L$2,0)*$E1913)</f>
        <v>259.53750000000184</v>
      </c>
      <c r="M1913">
        <f>VLOOKUP($F1913,'(참고)타워 스텟 가치'!$B$2:$L$6,M$2,0)+(VLOOKUP($F1913,'(참고)타워 스텟 가치'!$B$2:$L$6,M$2,0)*$E1913)</f>
        <v>46.14000000000032</v>
      </c>
      <c r="N1913">
        <f>VLOOKUP($F1913,'(참고)타워 스텟 가치'!$B$2:$L$6,N$2,0)+(VLOOKUP($F1913,'(참고)타워 스텟 가치'!$B$2:$L$6,N$2,0)*$E1913)</f>
        <v>0</v>
      </c>
      <c r="O1913">
        <f>VLOOKUP($F1913,'(참고)타워 스텟 가치'!$B$2:$L$6,O$2,0)+(VLOOKUP($F1913,'(참고)타워 스텟 가치'!$B$2:$L$6,O$2,0)*$E1913)</f>
        <v>0</v>
      </c>
      <c r="P1913">
        <f>VLOOKUP($F1913,'(참고)타워 스텟 가치'!$B$2:$L$6,P$2,0)+(VLOOKUP($F1913,'(참고)타워 스텟 가치'!$B$2:$L$6,P$2,0)*$E1913)</f>
        <v>153.80000000000109</v>
      </c>
      <c r="Q1913">
        <f>SUM('스테이지별 몬스터 스텟'!H1913*'(참고)타워 스텟 가치'!$Q$17,'스테이지별 몬스터 스텟'!I1913*'(참고)타워 스텟 가치'!$R$17,'스테이지별 몬스터 스텟'!J1913*'(참고)타워 스텟 가치'!$S$17,'스테이지별 몬스터 스텟'!K1913*'(참고)타워 스텟 가치'!$T$17,'스테이지별 몬스터 스텟'!L1913*'(참고)타워 스텟 가치'!$U$17,'스테이지별 몬스터 스텟'!M1913*'(참고)타워 스텟 가치'!$V$17,'스테이지별 몬스터 스텟'!N1913*'(참고)타워 스텟 가치'!$W$17,'스테이지별 몬스터 스텟'!O1913*'(참고)타워 스텟 가치'!$X$17,'스테이지별 몬스터 스텟'!P1913*'(참고)타워 스텟 가치'!$Y$17)</f>
        <v>1194471.3587500083</v>
      </c>
      <c r="R1913">
        <v>1</v>
      </c>
      <c r="S1913">
        <f>VLOOKUP($F1913,'(참고)타워 스텟 가치'!$B$7:$L$11,S$2,0)+(VLOOKUP($F1913,'(참고)타워 스텟 가치'!$B$7:$L$11,S$2,0)*$E1913)</f>
        <v>1297.6875000000091</v>
      </c>
      <c r="T1913">
        <f>VLOOKUP($F1913,'(참고)타워 스텟 가치'!$B$7:$L$11,T$2,0)+(VLOOKUP($F1913,'(참고)타워 스텟 가치'!$B$7:$L$11,T$2,0)*$E1913)</f>
        <v>2335.8375000000165</v>
      </c>
      <c r="U1913">
        <f>VLOOKUP($F1913,'(참고)타워 스텟 가치'!$B$7:$L$11,U$2,0)+(VLOOKUP($F1913,'(참고)타워 스텟 가치'!$B$7:$L$11,U$2,0)*$E1913)</f>
        <v>769000.00000000547</v>
      </c>
      <c r="V1913">
        <f>VLOOKUP($F1913,'(참고)타워 스텟 가치'!$B$7:$L$11,V$2,0)+(VLOOKUP($F1913,'(참고)타워 스텟 가치'!$B$7:$L$11,V$2,0)*$E1913)</f>
        <v>15572.250000000111</v>
      </c>
      <c r="W1913">
        <f>VLOOKUP($F1913,'(참고)타워 스텟 가치'!$B$7:$L$11,W$2,0)+(VLOOKUP($F1913,'(참고)타워 스텟 가치'!$B$7:$L$11,W$2,0)*$E1913)</f>
        <v>259.53750000000184</v>
      </c>
      <c r="X1913">
        <f>VLOOKUP($F1913,'(참고)타워 스텟 가치'!$B$7:$L$11,X$2,0)+(VLOOKUP($F1913,'(참고)타워 스텟 가치'!$B$7:$L$11,X$2,0)*$E1913)</f>
        <v>46.14000000000032</v>
      </c>
      <c r="Y1913">
        <f>VLOOKUP($F1913,'(참고)타워 스텟 가치'!$B$7:$L$11,Y$2,0)+(VLOOKUP($F1913,'(참고)타워 스텟 가치'!$B$7:$L$11,Y$2,0)*$E1913)</f>
        <v>0</v>
      </c>
      <c r="Z1913">
        <f>VLOOKUP($F1913,'(참고)타워 스텟 가치'!$B$7:$L$11,Z$2,0)+(VLOOKUP($F1913,'(참고)타워 스텟 가치'!$B$7:$L$11,Z$2,0)*$E1913)</f>
        <v>0</v>
      </c>
      <c r="AA1913">
        <f>VLOOKUP($F1913,'(참고)타워 스텟 가치'!$B$7:$L$11,AA$2,0)+(VLOOKUP($F1913,'(참고)타워 스텟 가치'!$B$7:$L$11,AA$2,0)*$E1913)</f>
        <v>153.80000000000109</v>
      </c>
      <c r="AB1913">
        <f>SUM('스테이지별 몬스터 스텟'!S1913*'(참고)타워 스텟 가치'!$Q$17,'스테이지별 몬스터 스텟'!T1913*'(참고)타워 스텟 가치'!$R$17,'스테이지별 몬스터 스텟'!U1913*'(참고)타워 스텟 가치'!$S$17,'스테이지별 몬스터 스텟'!V1913*'(참고)타워 스텟 가치'!$T$17,'스테이지별 몬스터 스텟'!W1913*'(참고)타워 스텟 가치'!$U$17,'스테이지별 몬스터 스텟'!X1913*'(참고)타워 스텟 가치'!$V$17,'스테이지별 몬스터 스텟'!Y1913*'(참고)타워 스텟 가치'!$W$17,'스테이지별 몬스터 스텟'!Z1913*'(참고)타워 스텟 가치'!$X$17,'스테이지별 몬스터 스텟'!AA1913*'(참고)타워 스텟 가치'!$Y$17)</f>
        <v>1191616.4462500084</v>
      </c>
      <c r="AC1913">
        <v>2</v>
      </c>
      <c r="AD1913">
        <f>VLOOKUP($F1913,'(참고)타워 스텟 가치'!$B$12:$L$16,AD$2,0)+(VLOOKUP($F1913,'(참고)타워 스텟 가치'!$B$12:$L$16,AD$2,0)*$E1913)</f>
        <v>1297.6875000000091</v>
      </c>
      <c r="AE1913">
        <f>VLOOKUP($F1913,'(참고)타워 스텟 가치'!$B$12:$L$16,AE$2,0)+(VLOOKUP($F1913,'(참고)타워 스텟 가치'!$B$12:$L$16,AE$2,0)*$E1913)</f>
        <v>1557.2250000000111</v>
      </c>
      <c r="AF1913">
        <f>VLOOKUP($F1913,'(참고)타워 스텟 가치'!$B$12:$L$16,AF$2,0)+(VLOOKUP($F1913,'(참고)타워 스텟 가치'!$B$12:$L$16,AF$2,0)*$E1913)</f>
        <v>769000.00000000547</v>
      </c>
      <c r="AG1913">
        <f>VLOOKUP($F1913,'(참고)타워 스텟 가치'!$B$12:$L$16,AG$2,0)+(VLOOKUP($F1913,'(참고)타워 스텟 가치'!$B$12:$L$16,AG$2,0)*$E1913)</f>
        <v>7786.1250000000555</v>
      </c>
      <c r="AH1913">
        <f>VLOOKUP($F1913,'(참고)타워 스텟 가치'!$B$12:$L$16,AH$2,0)+(VLOOKUP($F1913,'(참고)타워 스텟 가치'!$B$12:$L$16,AH$2,0)*$E1913)</f>
        <v>259.53750000000184</v>
      </c>
      <c r="AI1913">
        <f>VLOOKUP($F1913,'(참고)타워 스텟 가치'!$B$12:$L$16,AI$2,0)+(VLOOKUP($F1913,'(참고)타워 스텟 가치'!$B$12:$L$16,AI$2,0)*$E1913)</f>
        <v>46.14000000000032</v>
      </c>
      <c r="AJ1913">
        <f>VLOOKUP($F1913,'(참고)타워 스텟 가치'!$B$12:$L$16,AJ$2,0)+(VLOOKUP($F1913,'(참고)타워 스텟 가치'!$B$12:$L$16,AJ$2,0)*$E1913)</f>
        <v>0</v>
      </c>
      <c r="AK1913">
        <f>VLOOKUP($F1913,'(참고)타워 스텟 가치'!$B$12:$L$16,AK$2,0)+(VLOOKUP($F1913,'(참고)타워 스텟 가치'!$B$12:$L$16,AK$2,0)*$E1913)</f>
        <v>0</v>
      </c>
      <c r="AL1913">
        <f>VLOOKUP($F1913,'(참고)타워 스텟 가치'!$B$12:$L$16,AL$2,0)+(VLOOKUP($F1913,'(참고)타워 스텟 가치'!$B$12:$L$16,AL$2,0)*$E1913)</f>
        <v>307.60000000000218</v>
      </c>
      <c r="AM1913">
        <f>SUM('스테이지별 몬스터 스텟'!AD1913*'(참고)타워 스텟 가치'!$Q$17,'스테이지별 몬스터 스텟'!AE1913*'(참고)타워 스텟 가치'!$R$17,'스테이지별 몬스터 스텟'!AF1913*'(참고)타워 스텟 가치'!$S$17,'스테이지별 몬스터 스텟'!AG1913*'(참고)타워 스텟 가치'!$T$17,'스테이지별 몬스터 스텟'!AH1913*'(참고)타워 스텟 가치'!$U$17,'스테이지별 몬스터 스텟'!AI1913*'(참고)타워 스텟 가치'!$V$17,'스테이지별 몬스터 스텟'!AJ1913*'(참고)타워 스텟 가치'!$W$17,'스테이지별 몬스터 스텟'!AK1913*'(참고)타워 스텟 가치'!$X$17,'스테이지별 몬스터 스텟'!AL1913*'(참고)타워 스텟 가치'!$Y$17)</f>
        <v>1175183.8775000081</v>
      </c>
      <c r="AN1913">
        <v>3</v>
      </c>
    </row>
    <row r="1914" spans="3:40" x14ac:dyDescent="0.3">
      <c r="C1914">
        <v>5</v>
      </c>
      <c r="D1914">
        <f t="shared" si="89"/>
        <v>382</v>
      </c>
      <c r="E1914" s="52">
        <f>VLOOKUP(D1914,'스테이지별 난이도 설정'!B:C,2,0)</f>
        <v>152.80000000000109</v>
      </c>
      <c r="F1914" t="str">
        <f t="shared" si="90"/>
        <v>스페셜</v>
      </c>
      <c r="G1914">
        <f t="shared" si="88"/>
        <v>6</v>
      </c>
      <c r="H1914">
        <f>VLOOKUP($F1914,'(참고)타워 스텟 가치'!$B$2:$L$6,H$2,0)+(VLOOKUP($F1914,'(참고)타워 스텟 가치'!$B$2:$L$6,H$2,0)*$E1914)</f>
        <v>5839.5937500000418</v>
      </c>
      <c r="I1914">
        <f>VLOOKUP($F1914,'(참고)타워 스텟 가치'!$B$2:$L$6,I$2,0)+(VLOOKUP($F1914,'(참고)타워 스텟 가치'!$B$2:$L$6,I$2,0)*$E1914)</f>
        <v>1167.9187500000082</v>
      </c>
      <c r="J1914">
        <f>VLOOKUP($F1914,'(참고)타워 스텟 가치'!$B$2:$L$6,J$2,0)+(VLOOKUP($F1914,'(참고)타워 스텟 가치'!$B$2:$L$6,J$2,0)*$E1914)</f>
        <v>769000.00000000547</v>
      </c>
      <c r="K1914">
        <f>VLOOKUP($F1914,'(참고)타워 스텟 가치'!$B$2:$L$6,K$2,0)+(VLOOKUP($F1914,'(참고)타워 스텟 가치'!$B$2:$L$6,K$2,0)*$E1914)</f>
        <v>23358.375000000167</v>
      </c>
      <c r="L1914">
        <f>VLOOKUP($F1914,'(참고)타워 스텟 가치'!$B$2:$L$6,L$2,0)+(VLOOKUP($F1914,'(참고)타워 스텟 가치'!$B$2:$L$6,L$2,0)*$E1914)</f>
        <v>389.30625000000276</v>
      </c>
      <c r="M1914">
        <f>VLOOKUP($F1914,'(참고)타워 스텟 가치'!$B$2:$L$6,M$2,0)+(VLOOKUP($F1914,'(참고)타워 스텟 가치'!$B$2:$L$6,M$2,0)*$E1914)</f>
        <v>46.14000000000032</v>
      </c>
      <c r="N1914">
        <f>VLOOKUP($F1914,'(참고)타워 스텟 가치'!$B$2:$L$6,N$2,0)+(VLOOKUP($F1914,'(참고)타워 스텟 가치'!$B$2:$L$6,N$2,0)*$E1914)</f>
        <v>0</v>
      </c>
      <c r="O1914">
        <f>VLOOKUP($F1914,'(참고)타워 스텟 가치'!$B$2:$L$6,O$2,0)+(VLOOKUP($F1914,'(참고)타워 스텟 가치'!$B$2:$L$6,O$2,0)*$E1914)</f>
        <v>0</v>
      </c>
      <c r="P1914">
        <f>VLOOKUP($F1914,'(참고)타워 스텟 가치'!$B$2:$L$6,P$2,0)+(VLOOKUP($F1914,'(참고)타워 스텟 가치'!$B$2:$L$6,P$2,0)*$E1914)</f>
        <v>153.80000000000109</v>
      </c>
      <c r="Q1914">
        <f>SUM('스테이지별 몬스터 스텟'!H1914*'(참고)타워 스텟 가치'!$Q$17,'스테이지별 몬스터 스텟'!I1914*'(참고)타워 스텟 가치'!$R$17,'스테이지별 몬스터 스텟'!J1914*'(참고)타워 스텟 가치'!$S$17,'스테이지별 몬스터 스텟'!K1914*'(참고)타워 스텟 가치'!$T$17,'스테이지별 몬스터 스텟'!L1914*'(참고)타워 스텟 가치'!$U$17,'스테이지별 몬스터 스텟'!M1914*'(참고)타워 스텟 가치'!$V$17,'스테이지별 몬스터 스텟'!N1914*'(참고)타워 스텟 가치'!$W$17,'스테이지별 몬스터 스텟'!O1914*'(참고)타워 스텟 가치'!$X$17,'스테이지별 몬스터 스텟'!P1914*'(참고)타워 스텟 가치'!$Y$17)</f>
        <v>1214780.1681250085</v>
      </c>
      <c r="R1914">
        <v>1</v>
      </c>
      <c r="S1914">
        <f>VLOOKUP($F1914,'(참고)타워 스텟 가치'!$B$7:$L$11,S$2,0)+(VLOOKUP($F1914,'(참고)타워 스텟 가치'!$B$7:$L$11,S$2,0)*$E1914)</f>
        <v>1946.5312500000139</v>
      </c>
      <c r="T1914">
        <f>VLOOKUP($F1914,'(참고)타워 스텟 가치'!$B$7:$L$11,T$2,0)+(VLOOKUP($F1914,'(참고)타워 스텟 가치'!$B$7:$L$11,T$2,0)*$E1914)</f>
        <v>3503.7562500000249</v>
      </c>
      <c r="U1914">
        <f>VLOOKUP($F1914,'(참고)타워 스텟 가치'!$B$7:$L$11,U$2,0)+(VLOOKUP($F1914,'(참고)타워 스텟 가치'!$B$7:$L$11,U$2,0)*$E1914)</f>
        <v>769000.00000000547</v>
      </c>
      <c r="V1914">
        <f>VLOOKUP($F1914,'(참고)타워 스텟 가치'!$B$7:$L$11,V$2,0)+(VLOOKUP($F1914,'(참고)타워 스텟 가치'!$B$7:$L$11,V$2,0)*$E1914)</f>
        <v>23358.375000000167</v>
      </c>
      <c r="W1914">
        <f>VLOOKUP($F1914,'(참고)타워 스텟 가치'!$B$7:$L$11,W$2,0)+(VLOOKUP($F1914,'(참고)타워 스텟 가치'!$B$7:$L$11,W$2,0)*$E1914)</f>
        <v>389.30625000000276</v>
      </c>
      <c r="X1914">
        <f>VLOOKUP($F1914,'(참고)타워 스텟 가치'!$B$7:$L$11,X$2,0)+(VLOOKUP($F1914,'(참고)타워 스텟 가치'!$B$7:$L$11,X$2,0)*$E1914)</f>
        <v>46.14000000000032</v>
      </c>
      <c r="Y1914">
        <f>VLOOKUP($F1914,'(참고)타워 스텟 가치'!$B$7:$L$11,Y$2,0)+(VLOOKUP($F1914,'(참고)타워 스텟 가치'!$B$7:$L$11,Y$2,0)*$E1914)</f>
        <v>0</v>
      </c>
      <c r="Z1914">
        <f>VLOOKUP($F1914,'(참고)타워 스텟 가치'!$B$7:$L$11,Z$2,0)+(VLOOKUP($F1914,'(참고)타워 스텟 가치'!$B$7:$L$11,Z$2,0)*$E1914)</f>
        <v>0</v>
      </c>
      <c r="AA1914">
        <f>VLOOKUP($F1914,'(참고)타워 스텟 가치'!$B$7:$L$11,AA$2,0)+(VLOOKUP($F1914,'(참고)타워 스텟 가치'!$B$7:$L$11,AA$2,0)*$E1914)</f>
        <v>153.80000000000109</v>
      </c>
      <c r="AB1914">
        <f>SUM('스테이지별 몬스터 스텟'!S1914*'(참고)타워 스텟 가치'!$Q$17,'스테이지별 몬스터 스텟'!T1914*'(참고)타워 스텟 가치'!$R$17,'스테이지별 몬스터 스텟'!U1914*'(참고)타워 스텟 가치'!$S$17,'스테이지별 몬스터 스텟'!V1914*'(참고)타워 스텟 가치'!$T$17,'스테이지별 몬스터 스텟'!W1914*'(참고)타워 스텟 가치'!$U$17,'스테이지별 몬스터 스텟'!X1914*'(참고)타워 스텟 가치'!$V$17,'스테이지별 몬스터 스텟'!Y1914*'(참고)타워 스텟 가치'!$W$17,'스테이지별 몬스터 스텟'!Z1914*'(참고)타워 스텟 가치'!$X$17,'스테이지별 몬스터 스텟'!AA1914*'(참고)타워 스텟 가치'!$Y$17)</f>
        <v>1210497.7993750086</v>
      </c>
      <c r="AC1914">
        <v>2</v>
      </c>
      <c r="AD1914">
        <f>VLOOKUP($F1914,'(참고)타워 스텟 가치'!$B$12:$L$16,AD$2,0)+(VLOOKUP($F1914,'(참고)타워 스텟 가치'!$B$12:$L$16,AD$2,0)*$E1914)</f>
        <v>1946.5312500000139</v>
      </c>
      <c r="AE1914">
        <f>VLOOKUP($F1914,'(참고)타워 스텟 가치'!$B$12:$L$16,AE$2,0)+(VLOOKUP($F1914,'(참고)타워 스텟 가치'!$B$12:$L$16,AE$2,0)*$E1914)</f>
        <v>2335.8375000000165</v>
      </c>
      <c r="AF1914">
        <f>VLOOKUP($F1914,'(참고)타워 스텟 가치'!$B$12:$L$16,AF$2,0)+(VLOOKUP($F1914,'(참고)타워 스텟 가치'!$B$12:$L$16,AF$2,0)*$E1914)</f>
        <v>769000.00000000547</v>
      </c>
      <c r="AG1914">
        <f>VLOOKUP($F1914,'(참고)타워 스텟 가치'!$B$12:$L$16,AG$2,0)+(VLOOKUP($F1914,'(참고)타워 스텟 가치'!$B$12:$L$16,AG$2,0)*$E1914)</f>
        <v>11679.187500000084</v>
      </c>
      <c r="AH1914">
        <f>VLOOKUP($F1914,'(참고)타워 스텟 가치'!$B$12:$L$16,AH$2,0)+(VLOOKUP($F1914,'(참고)타워 스텟 가치'!$B$12:$L$16,AH$2,0)*$E1914)</f>
        <v>389.30625000000276</v>
      </c>
      <c r="AI1914">
        <f>VLOOKUP($F1914,'(참고)타워 스텟 가치'!$B$12:$L$16,AI$2,0)+(VLOOKUP($F1914,'(참고)타워 스텟 가치'!$B$12:$L$16,AI$2,0)*$E1914)</f>
        <v>46.14000000000032</v>
      </c>
      <c r="AJ1914">
        <f>VLOOKUP($F1914,'(참고)타워 스텟 가치'!$B$12:$L$16,AJ$2,0)+(VLOOKUP($F1914,'(참고)타워 스텟 가치'!$B$12:$L$16,AJ$2,0)*$E1914)</f>
        <v>0</v>
      </c>
      <c r="AK1914">
        <f>VLOOKUP($F1914,'(참고)타워 스텟 가치'!$B$12:$L$16,AK$2,0)+(VLOOKUP($F1914,'(참고)타워 스텟 가치'!$B$12:$L$16,AK$2,0)*$E1914)</f>
        <v>0</v>
      </c>
      <c r="AL1914">
        <f>VLOOKUP($F1914,'(참고)타워 스텟 가치'!$B$12:$L$16,AL$2,0)+(VLOOKUP($F1914,'(참고)타워 스텟 가치'!$B$12:$L$16,AL$2,0)*$E1914)</f>
        <v>307.60000000000218</v>
      </c>
      <c r="AM1914">
        <f>SUM('스테이지별 몬스터 스텟'!AD1914*'(참고)타워 스텟 가치'!$Q$17,'스테이지별 몬스터 스텟'!AE1914*'(참고)타워 스텟 가치'!$R$17,'스테이지별 몬스터 스텟'!AF1914*'(참고)타워 스텟 가치'!$S$17,'스테이지별 몬스터 스텟'!AG1914*'(참고)타워 스텟 가치'!$T$17,'스테이지별 몬스터 스텟'!AH1914*'(참고)타워 스텟 가치'!$U$17,'스테이지별 몬스터 스텟'!AI1914*'(참고)타워 스텟 가치'!$V$17,'스테이지별 몬스터 스텟'!AJ1914*'(참고)타워 스텟 가치'!$W$17,'스테이지별 몬스터 스텟'!AK1914*'(참고)타워 스텟 가치'!$X$17,'스테이지별 몬스터 스텟'!AL1914*'(참고)타워 스텟 가치'!$Y$17)</f>
        <v>1185695.1462500084</v>
      </c>
      <c r="AN1914">
        <v>3</v>
      </c>
    </row>
    <row r="1915" spans="3:40" x14ac:dyDescent="0.3">
      <c r="C1915">
        <v>1</v>
      </c>
      <c r="D1915">
        <f t="shared" si="89"/>
        <v>383</v>
      </c>
      <c r="E1915" s="52">
        <f>VLOOKUP(D1915,'스테이지별 난이도 설정'!B:C,2,0)</f>
        <v>153.2000000000011</v>
      </c>
      <c r="F1915" t="str">
        <f t="shared" si="90"/>
        <v>일반</v>
      </c>
      <c r="G1915">
        <f t="shared" si="88"/>
        <v>6</v>
      </c>
      <c r="H1915">
        <f>VLOOKUP($F1915,'(참고)타워 스텟 가치'!$B$2:$L$6,H$2,0)+(VLOOKUP($F1915,'(참고)타워 스텟 가치'!$B$2:$L$6,H$2,0)*$E1915)</f>
        <v>1156.5000000000082</v>
      </c>
      <c r="I1915">
        <f>VLOOKUP($F1915,'(참고)타워 스텟 가치'!$B$2:$L$6,I$2,0)+(VLOOKUP($F1915,'(참고)타워 스텟 가치'!$B$2:$L$6,I$2,0)*$E1915)</f>
        <v>231.30000000000166</v>
      </c>
      <c r="J1915">
        <f>VLOOKUP($F1915,'(참고)타워 스텟 가치'!$B$2:$L$6,J$2,0)+(VLOOKUP($F1915,'(참고)타워 스텟 가치'!$B$2:$L$6,J$2,0)*$E1915)</f>
        <v>771000.00000000547</v>
      </c>
      <c r="K1915">
        <f>VLOOKUP($F1915,'(참고)타워 스텟 가치'!$B$2:$L$6,K$2,0)+(VLOOKUP($F1915,'(참고)타워 스텟 가치'!$B$2:$L$6,K$2,0)*$E1915)</f>
        <v>4626.0000000000327</v>
      </c>
      <c r="L1915">
        <f>VLOOKUP($F1915,'(참고)타워 스텟 가치'!$B$2:$L$6,L$2,0)+(VLOOKUP($F1915,'(참고)타워 스텟 가치'!$B$2:$L$6,L$2,0)*$E1915)</f>
        <v>77.100000000000549</v>
      </c>
      <c r="M1915">
        <f>VLOOKUP($F1915,'(참고)타워 스텟 가치'!$B$2:$L$6,M$2,0)+(VLOOKUP($F1915,'(참고)타워 스텟 가치'!$B$2:$L$6,M$2,0)*$E1915)</f>
        <v>46.260000000000325</v>
      </c>
      <c r="N1915">
        <f>VLOOKUP($F1915,'(참고)타워 스텟 가치'!$B$2:$L$6,N$2,0)+(VLOOKUP($F1915,'(참고)타워 스텟 가치'!$B$2:$L$6,N$2,0)*$E1915)</f>
        <v>0</v>
      </c>
      <c r="O1915">
        <f>VLOOKUP($F1915,'(참고)타워 스텟 가치'!$B$2:$L$6,O$2,0)+(VLOOKUP($F1915,'(참고)타워 스텟 가치'!$B$2:$L$6,O$2,0)*$E1915)</f>
        <v>0</v>
      </c>
      <c r="P1915">
        <f>VLOOKUP($F1915,'(참고)타워 스텟 가치'!$B$2:$L$6,P$2,0)+(VLOOKUP($F1915,'(참고)타워 스텟 가치'!$B$2:$L$6,P$2,0)*$E1915)</f>
        <v>107.94000000000077</v>
      </c>
      <c r="Q1915">
        <f>SUM('스테이지별 몬스터 스텟'!H1915*'(참고)타워 스텟 가치'!$Q$17,'스테이지별 몬스터 스텟'!I1915*'(참고)타워 스텟 가치'!$R$17,'스테이지별 몬스터 스텟'!J1915*'(참고)타워 스텟 가치'!$S$17,'스테이지별 몬스터 스텟'!K1915*'(참고)타워 스텟 가치'!$T$17,'스테이지별 몬스터 스텟'!L1915*'(참고)타워 스텟 가치'!$U$17,'스테이지별 몬스터 스텟'!M1915*'(참고)타워 스텟 가치'!$V$17,'스테이지별 몬스터 스텟'!N1915*'(참고)타워 스텟 가치'!$W$17,'스테이지별 몬스터 스텟'!O1915*'(참고)타워 스텟 가치'!$X$17,'스테이지별 몬스터 스텟'!P1915*'(참고)타워 스텟 가치'!$Y$17)</f>
        <v>1168828.290000008</v>
      </c>
      <c r="R1915">
        <v>1</v>
      </c>
      <c r="S1915">
        <f>VLOOKUP($F1915,'(참고)타워 스텟 가치'!$B$7:$L$11,S$2,0)+(VLOOKUP($F1915,'(참고)타워 스텟 가치'!$B$7:$L$11,S$2,0)*$E1915)</f>
        <v>385.50000000000273</v>
      </c>
      <c r="T1915">
        <f>VLOOKUP($F1915,'(참고)타워 스텟 가치'!$B$7:$L$11,T$2,0)+(VLOOKUP($F1915,'(참고)타워 스텟 가치'!$B$7:$L$11,T$2,0)*$E1915)</f>
        <v>693.90000000000498</v>
      </c>
      <c r="U1915">
        <f>VLOOKUP($F1915,'(참고)타워 스텟 가치'!$B$7:$L$11,U$2,0)+(VLOOKUP($F1915,'(참고)타워 스텟 가치'!$B$7:$L$11,U$2,0)*$E1915)</f>
        <v>771000.00000000547</v>
      </c>
      <c r="V1915">
        <f>VLOOKUP($F1915,'(참고)타워 스텟 가치'!$B$7:$L$11,V$2,0)+(VLOOKUP($F1915,'(참고)타워 스텟 가치'!$B$7:$L$11,V$2,0)*$E1915)</f>
        <v>4626.0000000000327</v>
      </c>
      <c r="W1915">
        <f>VLOOKUP($F1915,'(참고)타워 스텟 가치'!$B$7:$L$11,W$2,0)+(VLOOKUP($F1915,'(참고)타워 스텟 가치'!$B$7:$L$11,W$2,0)*$E1915)</f>
        <v>77.100000000000549</v>
      </c>
      <c r="X1915">
        <f>VLOOKUP($F1915,'(참고)타워 스텟 가치'!$B$7:$L$11,X$2,0)+(VLOOKUP($F1915,'(참고)타워 스텟 가치'!$B$7:$L$11,X$2,0)*$E1915)</f>
        <v>46.260000000000325</v>
      </c>
      <c r="Y1915">
        <f>VLOOKUP($F1915,'(참고)타워 스텟 가치'!$B$7:$L$11,Y$2,0)+(VLOOKUP($F1915,'(참고)타워 스텟 가치'!$B$7:$L$11,Y$2,0)*$E1915)</f>
        <v>0</v>
      </c>
      <c r="Z1915">
        <f>VLOOKUP($F1915,'(참고)타워 스텟 가치'!$B$7:$L$11,Z$2,0)+(VLOOKUP($F1915,'(참고)타워 스텟 가치'!$B$7:$L$11,Z$2,0)*$E1915)</f>
        <v>0</v>
      </c>
      <c r="AA1915">
        <f>VLOOKUP($F1915,'(참고)타워 스텟 가치'!$B$7:$L$11,AA$2,0)+(VLOOKUP($F1915,'(참고)타워 스텟 가치'!$B$7:$L$11,AA$2,0)*$E1915)</f>
        <v>107.94000000000077</v>
      </c>
      <c r="AB1915">
        <f>SUM('스테이지별 몬스터 스텟'!S1915*'(참고)타워 스텟 가치'!$Q$17,'스테이지별 몬스터 스텟'!T1915*'(참고)타워 스텟 가치'!$R$17,'스테이지별 몬스터 스텟'!U1915*'(참고)타워 스텟 가치'!$S$17,'스테이지별 몬스터 스텟'!V1915*'(참고)타워 스텟 가치'!$T$17,'스테이지별 몬스터 스텟'!W1915*'(참고)타워 스텟 가치'!$U$17,'스테이지별 몬스터 스텟'!X1915*'(참고)타워 스텟 가치'!$V$17,'스테이지별 몬스터 스텟'!Y1915*'(참고)타워 스텟 가치'!$W$17,'스테이지별 몬스터 스텟'!Z1915*'(참고)타워 스텟 가치'!$X$17,'스테이지별 몬스터 스텟'!AA1915*'(참고)타워 스텟 가치'!$Y$17)</f>
        <v>1167980.1900000081</v>
      </c>
      <c r="AC1915">
        <v>2</v>
      </c>
      <c r="AD1915">
        <f>VLOOKUP($F1915,'(참고)타워 스텟 가치'!$B$12:$L$16,AD$2,0)+(VLOOKUP($F1915,'(참고)타워 스텟 가치'!$B$12:$L$16,AD$2,0)*$E1915)</f>
        <v>385.50000000000273</v>
      </c>
      <c r="AE1915">
        <f>VLOOKUP($F1915,'(참고)타워 스텟 가치'!$B$12:$L$16,AE$2,0)+(VLOOKUP($F1915,'(참고)타워 스텟 가치'!$B$12:$L$16,AE$2,0)*$E1915)</f>
        <v>462.60000000000332</v>
      </c>
      <c r="AF1915">
        <f>VLOOKUP($F1915,'(참고)타워 스텟 가치'!$B$12:$L$16,AF$2,0)+(VLOOKUP($F1915,'(참고)타워 스텟 가치'!$B$12:$L$16,AF$2,0)*$E1915)</f>
        <v>771000.00000000547</v>
      </c>
      <c r="AG1915">
        <f>VLOOKUP($F1915,'(참고)타워 스텟 가치'!$B$12:$L$16,AG$2,0)+(VLOOKUP($F1915,'(참고)타워 스텟 가치'!$B$12:$L$16,AG$2,0)*$E1915)</f>
        <v>2313.0000000000164</v>
      </c>
      <c r="AH1915">
        <f>VLOOKUP($F1915,'(참고)타워 스텟 가치'!$B$12:$L$16,AH$2,0)+(VLOOKUP($F1915,'(참고)타워 스텟 가치'!$B$12:$L$16,AH$2,0)*$E1915)</f>
        <v>77.100000000000549</v>
      </c>
      <c r="AI1915">
        <f>VLOOKUP($F1915,'(참고)타워 스텟 가치'!$B$12:$L$16,AI$2,0)+(VLOOKUP($F1915,'(참고)타워 스텟 가치'!$B$12:$L$16,AI$2,0)*$E1915)</f>
        <v>46.260000000000325</v>
      </c>
      <c r="AJ1915">
        <f>VLOOKUP($F1915,'(참고)타워 스텟 가치'!$B$12:$L$16,AJ$2,0)+(VLOOKUP($F1915,'(참고)타워 스텟 가치'!$B$12:$L$16,AJ$2,0)*$E1915)</f>
        <v>0</v>
      </c>
      <c r="AK1915">
        <f>VLOOKUP($F1915,'(참고)타워 스텟 가치'!$B$12:$L$16,AK$2,0)+(VLOOKUP($F1915,'(참고)타워 스텟 가치'!$B$12:$L$16,AK$2,0)*$E1915)</f>
        <v>0</v>
      </c>
      <c r="AL1915">
        <f>VLOOKUP($F1915,'(참고)타워 스텟 가치'!$B$12:$L$16,AL$2,0)+(VLOOKUP($F1915,'(참고)타워 스텟 가치'!$B$12:$L$16,AL$2,0)*$E1915)</f>
        <v>215.88000000000153</v>
      </c>
      <c r="AM1915">
        <f>SUM('스테이지별 몬스터 스텟'!AD1915*'(참고)타워 스텟 가치'!$Q$17,'스테이지별 몬스터 스텟'!AE1915*'(참고)타워 스텟 가치'!$R$17,'스테이지별 몬스터 스텟'!AF1915*'(참고)타워 스텟 가치'!$S$17,'스테이지별 몬스터 스텟'!AG1915*'(참고)타워 스텟 가치'!$T$17,'스테이지별 몬스터 스텟'!AH1915*'(참고)타워 스텟 가치'!$U$17,'스테이지별 몬스터 스텟'!AI1915*'(참고)타워 스텟 가치'!$V$17,'스테이지별 몬스터 스텟'!AJ1915*'(참고)타워 스텟 가치'!$W$17,'스테이지별 몬스터 스텟'!AK1915*'(참고)타워 스텟 가치'!$X$17,'스테이지별 몬스터 스텟'!AL1915*'(참고)타워 스텟 가치'!$Y$17)</f>
        <v>1163223.120000008</v>
      </c>
      <c r="AN1915">
        <v>3</v>
      </c>
    </row>
    <row r="1916" spans="3:40" x14ac:dyDescent="0.3">
      <c r="C1916">
        <v>2</v>
      </c>
      <c r="D1916">
        <f t="shared" si="89"/>
        <v>383</v>
      </c>
      <c r="E1916" s="52">
        <f>VLOOKUP(D1916,'스테이지별 난이도 설정'!B:C,2,0)</f>
        <v>153.2000000000011</v>
      </c>
      <c r="F1916" t="str">
        <f t="shared" si="90"/>
        <v>레어</v>
      </c>
      <c r="G1916">
        <f t="shared" si="88"/>
        <v>6</v>
      </c>
      <c r="H1916">
        <f>VLOOKUP($F1916,'(참고)타워 스텟 가치'!$B$2:$L$6,H$2,0)+(VLOOKUP($F1916,'(참고)타워 스텟 가치'!$B$2:$L$6,H$2,0)*$E1916)</f>
        <v>1734.7500000000123</v>
      </c>
      <c r="I1916">
        <f>VLOOKUP($F1916,'(참고)타워 스텟 가치'!$B$2:$L$6,I$2,0)+(VLOOKUP($F1916,'(참고)타워 스텟 가치'!$B$2:$L$6,I$2,0)*$E1916)</f>
        <v>346.95000000000249</v>
      </c>
      <c r="J1916">
        <f>VLOOKUP($F1916,'(참고)타워 스텟 가치'!$B$2:$L$6,J$2,0)+(VLOOKUP($F1916,'(참고)타워 스텟 가치'!$B$2:$L$6,J$2,0)*$E1916)</f>
        <v>771000.00000000547</v>
      </c>
      <c r="K1916">
        <f>VLOOKUP($F1916,'(참고)타워 스텟 가치'!$B$2:$L$6,K$2,0)+(VLOOKUP($F1916,'(참고)타워 스텟 가치'!$B$2:$L$6,K$2,0)*$E1916)</f>
        <v>6939.0000000000491</v>
      </c>
      <c r="L1916">
        <f>VLOOKUP($F1916,'(참고)타워 스텟 가치'!$B$2:$L$6,L$2,0)+(VLOOKUP($F1916,'(참고)타워 스텟 가치'!$B$2:$L$6,L$2,0)*$E1916)</f>
        <v>115.65000000000083</v>
      </c>
      <c r="M1916">
        <f>VLOOKUP($F1916,'(참고)타워 스텟 가치'!$B$2:$L$6,M$2,0)+(VLOOKUP($F1916,'(참고)타워 스텟 가치'!$B$2:$L$6,M$2,0)*$E1916)</f>
        <v>46.260000000000325</v>
      </c>
      <c r="N1916">
        <f>VLOOKUP($F1916,'(참고)타워 스텟 가치'!$B$2:$L$6,N$2,0)+(VLOOKUP($F1916,'(참고)타워 스텟 가치'!$B$2:$L$6,N$2,0)*$E1916)</f>
        <v>0</v>
      </c>
      <c r="O1916">
        <f>VLOOKUP($F1916,'(참고)타워 스텟 가치'!$B$2:$L$6,O$2,0)+(VLOOKUP($F1916,'(참고)타워 스텟 가치'!$B$2:$L$6,O$2,0)*$E1916)</f>
        <v>0</v>
      </c>
      <c r="P1916">
        <f>VLOOKUP($F1916,'(참고)타워 스텟 가치'!$B$2:$L$6,P$2,0)+(VLOOKUP($F1916,'(참고)타워 스텟 가치'!$B$2:$L$6,P$2,0)*$E1916)</f>
        <v>107.94000000000077</v>
      </c>
      <c r="Q1916">
        <f>SUM('스테이지별 몬스터 스텟'!H1916*'(참고)타워 스텟 가치'!$Q$17,'스테이지별 몬스터 스텟'!I1916*'(참고)타워 스텟 가치'!$R$17,'스테이지별 몬스터 스텟'!J1916*'(참고)타워 스텟 가치'!$S$17,'스테이지별 몬스터 스텟'!K1916*'(참고)타워 스텟 가치'!$T$17,'스테이지별 몬스터 스텟'!L1916*'(참고)타워 스텟 가치'!$U$17,'스테이지별 몬스터 스텟'!M1916*'(참고)타워 스텟 가치'!$V$17,'스테이지별 몬스터 스텟'!N1916*'(참고)타워 스텟 가치'!$W$17,'스테이지별 몬스터 스텟'!O1916*'(참고)타워 스텟 가치'!$X$17,'스테이지별 몬스터 스텟'!P1916*'(참고)타워 스텟 가치'!$Y$17)</f>
        <v>1174861.3650000081</v>
      </c>
      <c r="R1916">
        <v>1</v>
      </c>
      <c r="S1916">
        <f>VLOOKUP($F1916,'(참고)타워 스텟 가치'!$B$7:$L$11,S$2,0)+(VLOOKUP($F1916,'(참고)타워 스텟 가치'!$B$7:$L$11,S$2,0)*$E1916)</f>
        <v>578.25000000000409</v>
      </c>
      <c r="T1916">
        <f>VLOOKUP($F1916,'(참고)타워 스텟 가치'!$B$7:$L$11,T$2,0)+(VLOOKUP($F1916,'(참고)타워 스텟 가치'!$B$7:$L$11,T$2,0)*$E1916)</f>
        <v>1040.8500000000074</v>
      </c>
      <c r="U1916">
        <f>VLOOKUP($F1916,'(참고)타워 스텟 가치'!$B$7:$L$11,U$2,0)+(VLOOKUP($F1916,'(참고)타워 스텟 가치'!$B$7:$L$11,U$2,0)*$E1916)</f>
        <v>771000.00000000547</v>
      </c>
      <c r="V1916">
        <f>VLOOKUP($F1916,'(참고)타워 스텟 가치'!$B$7:$L$11,V$2,0)+(VLOOKUP($F1916,'(참고)타워 스텟 가치'!$B$7:$L$11,V$2,0)*$E1916)</f>
        <v>6939.0000000000491</v>
      </c>
      <c r="W1916">
        <f>VLOOKUP($F1916,'(참고)타워 스텟 가치'!$B$7:$L$11,W$2,0)+(VLOOKUP($F1916,'(참고)타워 스텟 가치'!$B$7:$L$11,W$2,0)*$E1916)</f>
        <v>115.65000000000083</v>
      </c>
      <c r="X1916">
        <f>VLOOKUP($F1916,'(참고)타워 스텟 가치'!$B$7:$L$11,X$2,0)+(VLOOKUP($F1916,'(참고)타워 스텟 가치'!$B$7:$L$11,X$2,0)*$E1916)</f>
        <v>46.260000000000325</v>
      </c>
      <c r="Y1916">
        <f>VLOOKUP($F1916,'(참고)타워 스텟 가치'!$B$7:$L$11,Y$2,0)+(VLOOKUP($F1916,'(참고)타워 스텟 가치'!$B$7:$L$11,Y$2,0)*$E1916)</f>
        <v>0</v>
      </c>
      <c r="Z1916">
        <f>VLOOKUP($F1916,'(참고)타워 스텟 가치'!$B$7:$L$11,Z$2,0)+(VLOOKUP($F1916,'(참고)타워 스텟 가치'!$B$7:$L$11,Z$2,0)*$E1916)</f>
        <v>0</v>
      </c>
      <c r="AA1916">
        <f>VLOOKUP($F1916,'(참고)타워 스텟 가치'!$B$7:$L$11,AA$2,0)+(VLOOKUP($F1916,'(참고)타워 스텟 가치'!$B$7:$L$11,AA$2,0)*$E1916)</f>
        <v>107.94000000000077</v>
      </c>
      <c r="AB1916">
        <f>SUM('스테이지별 몬스터 스텟'!S1916*'(참고)타워 스텟 가치'!$Q$17,'스테이지별 몬스터 스텟'!T1916*'(참고)타워 스텟 가치'!$R$17,'스테이지별 몬스터 스텟'!U1916*'(참고)타워 스텟 가치'!$S$17,'스테이지별 몬스터 스텟'!V1916*'(참고)타워 스텟 가치'!$T$17,'스테이지별 몬스터 스텟'!W1916*'(참고)타워 스텟 가치'!$U$17,'스테이지별 몬스터 스텟'!X1916*'(참고)타워 스텟 가치'!$V$17,'스테이지별 몬스터 스텟'!Y1916*'(참고)타워 스텟 가치'!$W$17,'스테이지별 몬스터 스텟'!Z1916*'(참고)타워 스텟 가치'!$X$17,'스테이지별 몬스터 스텟'!AA1916*'(참고)타워 스텟 가치'!$Y$17)</f>
        <v>1173589.215000008</v>
      </c>
      <c r="AC1916">
        <v>2</v>
      </c>
      <c r="AD1916">
        <f>VLOOKUP($F1916,'(참고)타워 스텟 가치'!$B$12:$L$16,AD$2,0)+(VLOOKUP($F1916,'(참고)타워 스텟 가치'!$B$12:$L$16,AD$2,0)*$E1916)</f>
        <v>578.25000000000409</v>
      </c>
      <c r="AE1916">
        <f>VLOOKUP($F1916,'(참고)타워 스텟 가치'!$B$12:$L$16,AE$2,0)+(VLOOKUP($F1916,'(참고)타워 스텟 가치'!$B$12:$L$16,AE$2,0)*$E1916)</f>
        <v>693.90000000000498</v>
      </c>
      <c r="AF1916">
        <f>VLOOKUP($F1916,'(참고)타워 스텟 가치'!$B$12:$L$16,AF$2,0)+(VLOOKUP($F1916,'(참고)타워 스텟 가치'!$B$12:$L$16,AF$2,0)*$E1916)</f>
        <v>771000.00000000547</v>
      </c>
      <c r="AG1916">
        <f>VLOOKUP($F1916,'(참고)타워 스텟 가치'!$B$12:$L$16,AG$2,0)+(VLOOKUP($F1916,'(참고)타워 스텟 가치'!$B$12:$L$16,AG$2,0)*$E1916)</f>
        <v>3469.5000000000246</v>
      </c>
      <c r="AH1916">
        <f>VLOOKUP($F1916,'(참고)타워 스텟 가치'!$B$12:$L$16,AH$2,0)+(VLOOKUP($F1916,'(참고)타워 스텟 가치'!$B$12:$L$16,AH$2,0)*$E1916)</f>
        <v>115.65000000000083</v>
      </c>
      <c r="AI1916">
        <f>VLOOKUP($F1916,'(참고)타워 스텟 가치'!$B$12:$L$16,AI$2,0)+(VLOOKUP($F1916,'(참고)타워 스텟 가치'!$B$12:$L$16,AI$2,0)*$E1916)</f>
        <v>46.260000000000325</v>
      </c>
      <c r="AJ1916">
        <f>VLOOKUP($F1916,'(참고)타워 스텟 가치'!$B$12:$L$16,AJ$2,0)+(VLOOKUP($F1916,'(참고)타워 스텟 가치'!$B$12:$L$16,AJ$2,0)*$E1916)</f>
        <v>0</v>
      </c>
      <c r="AK1916">
        <f>VLOOKUP($F1916,'(참고)타워 스텟 가치'!$B$12:$L$16,AK$2,0)+(VLOOKUP($F1916,'(참고)타워 스텟 가치'!$B$12:$L$16,AK$2,0)*$E1916)</f>
        <v>0</v>
      </c>
      <c r="AL1916">
        <f>VLOOKUP($F1916,'(참고)타워 스텟 가치'!$B$12:$L$16,AL$2,0)+(VLOOKUP($F1916,'(참고)타워 스텟 가치'!$B$12:$L$16,AL$2,0)*$E1916)</f>
        <v>215.88000000000153</v>
      </c>
      <c r="AM1916">
        <f>SUM('스테이지별 몬스터 스텟'!AD1916*'(참고)타워 스텟 가치'!$Q$17,'스테이지별 몬스터 스텟'!AE1916*'(참고)타워 스텟 가치'!$R$17,'스테이지별 몬스터 스텟'!AF1916*'(참고)타워 스텟 가치'!$S$17,'스테이지별 몬스터 스텟'!AG1916*'(참고)타워 스텟 가치'!$T$17,'스테이지별 몬스터 스텟'!AH1916*'(참고)타워 스텟 가치'!$U$17,'스테이지별 몬스터 스텟'!AI1916*'(참고)타워 스텟 가치'!$V$17,'스테이지별 몬스터 스텟'!AJ1916*'(참고)타워 스텟 가치'!$W$17,'스테이지별 몬스터 스텟'!AK1916*'(참고)타워 스텟 가치'!$X$17,'스테이지별 몬스터 스텟'!AL1916*'(참고)타워 스텟 가치'!$Y$17)</f>
        <v>1166345.6700000083</v>
      </c>
      <c r="AN1916">
        <v>3</v>
      </c>
    </row>
    <row r="1917" spans="3:40" x14ac:dyDescent="0.3">
      <c r="C1917">
        <v>3</v>
      </c>
      <c r="D1917">
        <f t="shared" si="89"/>
        <v>383</v>
      </c>
      <c r="E1917" s="52">
        <f>VLOOKUP(D1917,'스테이지별 난이도 설정'!B:C,2,0)</f>
        <v>153.2000000000011</v>
      </c>
      <c r="F1917" t="str">
        <f t="shared" si="90"/>
        <v>에픽</v>
      </c>
      <c r="G1917">
        <f t="shared" si="88"/>
        <v>6</v>
      </c>
      <c r="H1917">
        <f>VLOOKUP($F1917,'(참고)타워 스텟 가치'!$B$2:$L$6,H$2,0)+(VLOOKUP($F1917,'(참고)타워 스텟 가치'!$B$2:$L$6,H$2,0)*$E1917)</f>
        <v>2602.1250000000186</v>
      </c>
      <c r="I1917">
        <f>VLOOKUP($F1917,'(참고)타워 스텟 가치'!$B$2:$L$6,I$2,0)+(VLOOKUP($F1917,'(참고)타워 스텟 가치'!$B$2:$L$6,I$2,0)*$E1917)</f>
        <v>520.42500000000371</v>
      </c>
      <c r="J1917">
        <f>VLOOKUP($F1917,'(참고)타워 스텟 가치'!$B$2:$L$6,J$2,0)+(VLOOKUP($F1917,'(참고)타워 스텟 가치'!$B$2:$L$6,J$2,0)*$E1917)</f>
        <v>771000.00000000547</v>
      </c>
      <c r="K1917">
        <f>VLOOKUP($F1917,'(참고)타워 스텟 가치'!$B$2:$L$6,K$2,0)+(VLOOKUP($F1917,'(참고)타워 스텟 가치'!$B$2:$L$6,K$2,0)*$E1917)</f>
        <v>10408.500000000075</v>
      </c>
      <c r="L1917">
        <f>VLOOKUP($F1917,'(참고)타워 스텟 가치'!$B$2:$L$6,L$2,0)+(VLOOKUP($F1917,'(참고)타워 스텟 가치'!$B$2:$L$6,L$2,0)*$E1917)</f>
        <v>173.47500000000124</v>
      </c>
      <c r="M1917">
        <f>VLOOKUP($F1917,'(참고)타워 스텟 가치'!$B$2:$L$6,M$2,0)+(VLOOKUP($F1917,'(참고)타워 스텟 가치'!$B$2:$L$6,M$2,0)*$E1917)</f>
        <v>46.260000000000325</v>
      </c>
      <c r="N1917">
        <f>VLOOKUP($F1917,'(참고)타워 스텟 가치'!$B$2:$L$6,N$2,0)+(VLOOKUP($F1917,'(참고)타워 스텟 가치'!$B$2:$L$6,N$2,0)*$E1917)</f>
        <v>0</v>
      </c>
      <c r="O1917">
        <f>VLOOKUP($F1917,'(참고)타워 스텟 가치'!$B$2:$L$6,O$2,0)+(VLOOKUP($F1917,'(참고)타워 스텟 가치'!$B$2:$L$6,O$2,0)*$E1917)</f>
        <v>0</v>
      </c>
      <c r="P1917">
        <f>VLOOKUP($F1917,'(참고)타워 스텟 가치'!$B$2:$L$6,P$2,0)+(VLOOKUP($F1917,'(참고)타워 스텟 가치'!$B$2:$L$6,P$2,0)*$E1917)</f>
        <v>107.94000000000077</v>
      </c>
      <c r="Q1917">
        <f>SUM('스테이지별 몬스터 스텟'!H1917*'(참고)타워 스텟 가치'!$Q$17,'스테이지별 몬스터 스텟'!I1917*'(참고)타워 스텟 가치'!$R$17,'스테이지별 몬스터 스텟'!J1917*'(참고)타워 스텟 가치'!$S$17,'스테이지별 몬스터 스텟'!K1917*'(참고)타워 스텟 가치'!$T$17,'스테이지별 몬스터 스텟'!L1917*'(참고)타워 스텟 가치'!$U$17,'스테이지별 몬스터 스텟'!M1917*'(참고)타워 스텟 가치'!$V$17,'스테이지별 몬스터 스텟'!N1917*'(참고)타워 스텟 가치'!$W$17,'스테이지별 몬스터 스텟'!O1917*'(참고)타워 스텟 가치'!$X$17,'스테이지별 몬스터 스텟'!P1917*'(참고)타워 스텟 가치'!$Y$17)</f>
        <v>1183910.9775000082</v>
      </c>
      <c r="R1917">
        <v>1</v>
      </c>
      <c r="S1917">
        <f>VLOOKUP($F1917,'(참고)타워 스텟 가치'!$B$7:$L$11,S$2,0)+(VLOOKUP($F1917,'(참고)타워 스텟 가치'!$B$7:$L$11,S$2,0)*$E1917)</f>
        <v>867.37500000000614</v>
      </c>
      <c r="T1917">
        <f>VLOOKUP($F1917,'(참고)타워 스텟 가치'!$B$7:$L$11,T$2,0)+(VLOOKUP($F1917,'(참고)타워 스텟 가치'!$B$7:$L$11,T$2,0)*$E1917)</f>
        <v>1561.275000000011</v>
      </c>
      <c r="U1917">
        <f>VLOOKUP($F1917,'(참고)타워 스텟 가치'!$B$7:$L$11,U$2,0)+(VLOOKUP($F1917,'(참고)타워 스텟 가치'!$B$7:$L$11,U$2,0)*$E1917)</f>
        <v>771000.00000000547</v>
      </c>
      <c r="V1917">
        <f>VLOOKUP($F1917,'(참고)타워 스텟 가치'!$B$7:$L$11,V$2,0)+(VLOOKUP($F1917,'(참고)타워 스텟 가치'!$B$7:$L$11,V$2,0)*$E1917)</f>
        <v>10408.500000000075</v>
      </c>
      <c r="W1917">
        <f>VLOOKUP($F1917,'(참고)타워 스텟 가치'!$B$7:$L$11,W$2,0)+(VLOOKUP($F1917,'(참고)타워 스텟 가치'!$B$7:$L$11,W$2,0)*$E1917)</f>
        <v>173.47500000000124</v>
      </c>
      <c r="X1917">
        <f>VLOOKUP($F1917,'(참고)타워 스텟 가치'!$B$7:$L$11,X$2,0)+(VLOOKUP($F1917,'(참고)타워 스텟 가치'!$B$7:$L$11,X$2,0)*$E1917)</f>
        <v>46.260000000000325</v>
      </c>
      <c r="Y1917">
        <f>VLOOKUP($F1917,'(참고)타워 스텟 가치'!$B$7:$L$11,Y$2,0)+(VLOOKUP($F1917,'(참고)타워 스텟 가치'!$B$7:$L$11,Y$2,0)*$E1917)</f>
        <v>0</v>
      </c>
      <c r="Z1917">
        <f>VLOOKUP($F1917,'(참고)타워 스텟 가치'!$B$7:$L$11,Z$2,0)+(VLOOKUP($F1917,'(참고)타워 스텟 가치'!$B$7:$L$11,Z$2,0)*$E1917)</f>
        <v>0</v>
      </c>
      <c r="AA1917">
        <f>VLOOKUP($F1917,'(참고)타워 스텟 가치'!$B$7:$L$11,AA$2,0)+(VLOOKUP($F1917,'(참고)타워 스텟 가치'!$B$7:$L$11,AA$2,0)*$E1917)</f>
        <v>107.94000000000077</v>
      </c>
      <c r="AB1917">
        <f>SUM('스테이지별 몬스터 스텟'!S1917*'(참고)타워 스텟 가치'!$Q$17,'스테이지별 몬스터 스텟'!T1917*'(참고)타워 스텟 가치'!$R$17,'스테이지별 몬스터 스텟'!U1917*'(참고)타워 스텟 가치'!$S$17,'스테이지별 몬스터 스텟'!V1917*'(참고)타워 스텟 가치'!$T$17,'스테이지별 몬스터 스텟'!W1917*'(참고)타워 스텟 가치'!$U$17,'스테이지별 몬스터 스텟'!X1917*'(참고)타워 스텟 가치'!$V$17,'스테이지별 몬스터 스텟'!Y1917*'(참고)타워 스텟 가치'!$W$17,'스테이지별 몬스터 스텟'!Z1917*'(참고)타워 스텟 가치'!$X$17,'스테이지별 몬스터 스텟'!AA1917*'(참고)타워 스텟 가치'!$Y$17)</f>
        <v>1182002.7525000083</v>
      </c>
      <c r="AC1917">
        <v>2</v>
      </c>
      <c r="AD1917">
        <f>VLOOKUP($F1917,'(참고)타워 스텟 가치'!$B$12:$L$16,AD$2,0)+(VLOOKUP($F1917,'(참고)타워 스텟 가치'!$B$12:$L$16,AD$2,0)*$E1917)</f>
        <v>867.37500000000614</v>
      </c>
      <c r="AE1917">
        <f>VLOOKUP($F1917,'(참고)타워 스텟 가치'!$B$12:$L$16,AE$2,0)+(VLOOKUP($F1917,'(참고)타워 스텟 가치'!$B$12:$L$16,AE$2,0)*$E1917)</f>
        <v>1040.8500000000074</v>
      </c>
      <c r="AF1917">
        <f>VLOOKUP($F1917,'(참고)타워 스텟 가치'!$B$12:$L$16,AF$2,0)+(VLOOKUP($F1917,'(참고)타워 스텟 가치'!$B$12:$L$16,AF$2,0)*$E1917)</f>
        <v>771000.00000000547</v>
      </c>
      <c r="AG1917">
        <f>VLOOKUP($F1917,'(참고)타워 스텟 가치'!$B$12:$L$16,AG$2,0)+(VLOOKUP($F1917,'(참고)타워 스텟 가치'!$B$12:$L$16,AG$2,0)*$E1917)</f>
        <v>5204.2500000000373</v>
      </c>
      <c r="AH1917">
        <f>VLOOKUP($F1917,'(참고)타워 스텟 가치'!$B$12:$L$16,AH$2,0)+(VLOOKUP($F1917,'(참고)타워 스텟 가치'!$B$12:$L$16,AH$2,0)*$E1917)</f>
        <v>173.47500000000124</v>
      </c>
      <c r="AI1917">
        <f>VLOOKUP($F1917,'(참고)타워 스텟 가치'!$B$12:$L$16,AI$2,0)+(VLOOKUP($F1917,'(참고)타워 스텟 가치'!$B$12:$L$16,AI$2,0)*$E1917)</f>
        <v>46.260000000000325</v>
      </c>
      <c r="AJ1917">
        <f>VLOOKUP($F1917,'(참고)타워 스텟 가치'!$B$12:$L$16,AJ$2,0)+(VLOOKUP($F1917,'(참고)타워 스텟 가치'!$B$12:$L$16,AJ$2,0)*$E1917)</f>
        <v>0</v>
      </c>
      <c r="AK1917">
        <f>VLOOKUP($F1917,'(참고)타워 스텟 가치'!$B$12:$L$16,AK$2,0)+(VLOOKUP($F1917,'(참고)타워 스텟 가치'!$B$12:$L$16,AK$2,0)*$E1917)</f>
        <v>0</v>
      </c>
      <c r="AL1917">
        <f>VLOOKUP($F1917,'(참고)타워 스텟 가치'!$B$12:$L$16,AL$2,0)+(VLOOKUP($F1917,'(참고)타워 스텟 가치'!$B$12:$L$16,AL$2,0)*$E1917)</f>
        <v>215.88000000000153</v>
      </c>
      <c r="AM1917">
        <f>SUM('스테이지별 몬스터 스텟'!AD1917*'(참고)타워 스텟 가치'!$Q$17,'스테이지별 몬스터 스텟'!AE1917*'(참고)타워 스텟 가치'!$R$17,'스테이지별 몬스터 스텟'!AF1917*'(참고)타워 스텟 가치'!$S$17,'스테이지별 몬스터 스텟'!AG1917*'(참고)타워 스텟 가치'!$T$17,'스테이지별 몬스터 스텟'!AH1917*'(참고)타워 스텟 가치'!$U$17,'스테이지별 몬스터 스텟'!AI1917*'(참고)타워 스텟 가치'!$V$17,'스테이지별 몬스터 스텟'!AJ1917*'(참고)타워 스텟 가치'!$W$17,'스테이지별 몬스터 스텟'!AK1917*'(참고)타워 스텟 가치'!$X$17,'스테이지별 몬스터 스텟'!AL1917*'(참고)타워 스텟 가치'!$Y$17)</f>
        <v>1171029.4950000083</v>
      </c>
      <c r="AN1917">
        <v>3</v>
      </c>
    </row>
    <row r="1918" spans="3:40" x14ac:dyDescent="0.3">
      <c r="C1918">
        <v>4</v>
      </c>
      <c r="D1918">
        <f t="shared" si="89"/>
        <v>383</v>
      </c>
      <c r="E1918" s="52">
        <f>VLOOKUP(D1918,'스테이지별 난이도 설정'!B:C,2,0)</f>
        <v>153.2000000000011</v>
      </c>
      <c r="F1918" t="str">
        <f t="shared" si="90"/>
        <v>유니크</v>
      </c>
      <c r="G1918">
        <f t="shared" si="88"/>
        <v>6</v>
      </c>
      <c r="H1918">
        <f>VLOOKUP($F1918,'(참고)타워 스텟 가치'!$B$2:$L$6,H$2,0)+(VLOOKUP($F1918,'(참고)타워 스텟 가치'!$B$2:$L$6,H$2,0)*$E1918)</f>
        <v>3903.1875000000277</v>
      </c>
      <c r="I1918">
        <f>VLOOKUP($F1918,'(참고)타워 스텟 가치'!$B$2:$L$6,I$2,0)+(VLOOKUP($F1918,'(참고)타워 스텟 가치'!$B$2:$L$6,I$2,0)*$E1918)</f>
        <v>780.6375000000055</v>
      </c>
      <c r="J1918">
        <f>VLOOKUP($F1918,'(참고)타워 스텟 가치'!$B$2:$L$6,J$2,0)+(VLOOKUP($F1918,'(참고)타워 스텟 가치'!$B$2:$L$6,J$2,0)*$E1918)</f>
        <v>771000.00000000547</v>
      </c>
      <c r="K1918">
        <f>VLOOKUP($F1918,'(참고)타워 스텟 가치'!$B$2:$L$6,K$2,0)+(VLOOKUP($F1918,'(참고)타워 스텟 가치'!$B$2:$L$6,K$2,0)*$E1918)</f>
        <v>15612.750000000111</v>
      </c>
      <c r="L1918">
        <f>VLOOKUP($F1918,'(참고)타워 스텟 가치'!$B$2:$L$6,L$2,0)+(VLOOKUP($F1918,'(참고)타워 스텟 가치'!$B$2:$L$6,L$2,0)*$E1918)</f>
        <v>260.21250000000185</v>
      </c>
      <c r="M1918">
        <f>VLOOKUP($F1918,'(참고)타워 스텟 가치'!$B$2:$L$6,M$2,0)+(VLOOKUP($F1918,'(참고)타워 스텟 가치'!$B$2:$L$6,M$2,0)*$E1918)</f>
        <v>46.260000000000325</v>
      </c>
      <c r="N1918">
        <f>VLOOKUP($F1918,'(참고)타워 스텟 가치'!$B$2:$L$6,N$2,0)+(VLOOKUP($F1918,'(참고)타워 스텟 가치'!$B$2:$L$6,N$2,0)*$E1918)</f>
        <v>0</v>
      </c>
      <c r="O1918">
        <f>VLOOKUP($F1918,'(참고)타워 스텟 가치'!$B$2:$L$6,O$2,0)+(VLOOKUP($F1918,'(참고)타워 스텟 가치'!$B$2:$L$6,O$2,0)*$E1918)</f>
        <v>0</v>
      </c>
      <c r="P1918">
        <f>VLOOKUP($F1918,'(참고)타워 스텟 가치'!$B$2:$L$6,P$2,0)+(VLOOKUP($F1918,'(참고)타워 스텟 가치'!$B$2:$L$6,P$2,0)*$E1918)</f>
        <v>154.2000000000011</v>
      </c>
      <c r="Q1918">
        <f>SUM('스테이지별 몬스터 스텟'!H1918*'(참고)타워 스텟 가치'!$Q$17,'스테이지별 몬스터 스텟'!I1918*'(참고)타워 스텟 가치'!$R$17,'스테이지별 몬스터 스텟'!J1918*'(참고)타워 스텟 가치'!$S$17,'스테이지별 몬스터 스텟'!K1918*'(참고)타워 스텟 가치'!$T$17,'스테이지별 몬스터 스텟'!L1918*'(참고)타워 스텟 가치'!$U$17,'스테이지별 몬스터 스텟'!M1918*'(참고)타워 스텟 가치'!$V$17,'스테이지별 몬스터 스텟'!N1918*'(참고)타워 스텟 가치'!$W$17,'스테이지별 몬스터 스텟'!O1918*'(참고)타워 스텟 가치'!$X$17,'스테이지별 몬스터 스텟'!P1918*'(참고)타워 스텟 가치'!$Y$17)</f>
        <v>1197577.9162500084</v>
      </c>
      <c r="R1918">
        <v>1</v>
      </c>
      <c r="S1918">
        <f>VLOOKUP($F1918,'(참고)타워 스텟 가치'!$B$7:$L$11,S$2,0)+(VLOOKUP($F1918,'(참고)타워 스텟 가치'!$B$7:$L$11,S$2,0)*$E1918)</f>
        <v>1301.0625000000093</v>
      </c>
      <c r="T1918">
        <f>VLOOKUP($F1918,'(참고)타워 스텟 가치'!$B$7:$L$11,T$2,0)+(VLOOKUP($F1918,'(참고)타워 스텟 가치'!$B$7:$L$11,T$2,0)*$E1918)</f>
        <v>2341.9125000000167</v>
      </c>
      <c r="U1918">
        <f>VLOOKUP($F1918,'(참고)타워 스텟 가치'!$B$7:$L$11,U$2,0)+(VLOOKUP($F1918,'(참고)타워 스텟 가치'!$B$7:$L$11,U$2,0)*$E1918)</f>
        <v>771000.00000000547</v>
      </c>
      <c r="V1918">
        <f>VLOOKUP($F1918,'(참고)타워 스텟 가치'!$B$7:$L$11,V$2,0)+(VLOOKUP($F1918,'(참고)타워 스텟 가치'!$B$7:$L$11,V$2,0)*$E1918)</f>
        <v>15612.750000000111</v>
      </c>
      <c r="W1918">
        <f>VLOOKUP($F1918,'(참고)타워 스텟 가치'!$B$7:$L$11,W$2,0)+(VLOOKUP($F1918,'(참고)타워 스텟 가치'!$B$7:$L$11,W$2,0)*$E1918)</f>
        <v>260.21250000000185</v>
      </c>
      <c r="X1918">
        <f>VLOOKUP($F1918,'(참고)타워 스텟 가치'!$B$7:$L$11,X$2,0)+(VLOOKUP($F1918,'(참고)타워 스텟 가치'!$B$7:$L$11,X$2,0)*$E1918)</f>
        <v>46.260000000000325</v>
      </c>
      <c r="Y1918">
        <f>VLOOKUP($F1918,'(참고)타워 스텟 가치'!$B$7:$L$11,Y$2,0)+(VLOOKUP($F1918,'(참고)타워 스텟 가치'!$B$7:$L$11,Y$2,0)*$E1918)</f>
        <v>0</v>
      </c>
      <c r="Z1918">
        <f>VLOOKUP($F1918,'(참고)타워 스텟 가치'!$B$7:$L$11,Z$2,0)+(VLOOKUP($F1918,'(참고)타워 스텟 가치'!$B$7:$L$11,Z$2,0)*$E1918)</f>
        <v>0</v>
      </c>
      <c r="AA1918">
        <f>VLOOKUP($F1918,'(참고)타워 스텟 가치'!$B$7:$L$11,AA$2,0)+(VLOOKUP($F1918,'(참고)타워 스텟 가치'!$B$7:$L$11,AA$2,0)*$E1918)</f>
        <v>154.2000000000011</v>
      </c>
      <c r="AB1918">
        <f>SUM('스테이지별 몬스터 스텟'!S1918*'(참고)타워 스텟 가치'!$Q$17,'스테이지별 몬스터 스텟'!T1918*'(참고)타워 스텟 가치'!$R$17,'스테이지별 몬스터 스텟'!U1918*'(참고)타워 스텟 가치'!$S$17,'스테이지별 몬스터 스텟'!V1918*'(참고)타워 스텟 가치'!$T$17,'스테이지별 몬스터 스텟'!W1918*'(참고)타워 스텟 가치'!$U$17,'스테이지별 몬스터 스텟'!X1918*'(참고)타워 스텟 가치'!$V$17,'스테이지별 몬스터 스텟'!Y1918*'(참고)타워 스텟 가치'!$W$17,'스테이지별 몬스터 스텟'!Z1918*'(참고)타워 스텟 가치'!$X$17,'스테이지별 몬스터 스텟'!AA1918*'(참고)타워 스텟 가치'!$Y$17)</f>
        <v>1194715.5787500085</v>
      </c>
      <c r="AC1918">
        <v>2</v>
      </c>
      <c r="AD1918">
        <f>VLOOKUP($F1918,'(참고)타워 스텟 가치'!$B$12:$L$16,AD$2,0)+(VLOOKUP($F1918,'(참고)타워 스텟 가치'!$B$12:$L$16,AD$2,0)*$E1918)</f>
        <v>1301.0625000000093</v>
      </c>
      <c r="AE1918">
        <f>VLOOKUP($F1918,'(참고)타워 스텟 가치'!$B$12:$L$16,AE$2,0)+(VLOOKUP($F1918,'(참고)타워 스텟 가치'!$B$12:$L$16,AE$2,0)*$E1918)</f>
        <v>1561.275000000011</v>
      </c>
      <c r="AF1918">
        <f>VLOOKUP($F1918,'(참고)타워 스텟 가치'!$B$12:$L$16,AF$2,0)+(VLOOKUP($F1918,'(참고)타워 스텟 가치'!$B$12:$L$16,AF$2,0)*$E1918)</f>
        <v>771000.00000000547</v>
      </c>
      <c r="AG1918">
        <f>VLOOKUP($F1918,'(참고)타워 스텟 가치'!$B$12:$L$16,AG$2,0)+(VLOOKUP($F1918,'(참고)타워 스텟 가치'!$B$12:$L$16,AG$2,0)*$E1918)</f>
        <v>7806.3750000000555</v>
      </c>
      <c r="AH1918">
        <f>VLOOKUP($F1918,'(참고)타워 스텟 가치'!$B$12:$L$16,AH$2,0)+(VLOOKUP($F1918,'(참고)타워 스텟 가치'!$B$12:$L$16,AH$2,0)*$E1918)</f>
        <v>260.21250000000185</v>
      </c>
      <c r="AI1918">
        <f>VLOOKUP($F1918,'(참고)타워 스텟 가치'!$B$12:$L$16,AI$2,0)+(VLOOKUP($F1918,'(참고)타워 스텟 가치'!$B$12:$L$16,AI$2,0)*$E1918)</f>
        <v>46.260000000000325</v>
      </c>
      <c r="AJ1918">
        <f>VLOOKUP($F1918,'(참고)타워 스텟 가치'!$B$12:$L$16,AJ$2,0)+(VLOOKUP($F1918,'(참고)타워 스텟 가치'!$B$12:$L$16,AJ$2,0)*$E1918)</f>
        <v>0</v>
      </c>
      <c r="AK1918">
        <f>VLOOKUP($F1918,'(참고)타워 스텟 가치'!$B$12:$L$16,AK$2,0)+(VLOOKUP($F1918,'(참고)타워 스텟 가치'!$B$12:$L$16,AK$2,0)*$E1918)</f>
        <v>0</v>
      </c>
      <c r="AL1918">
        <f>VLOOKUP($F1918,'(참고)타워 스텟 가치'!$B$12:$L$16,AL$2,0)+(VLOOKUP($F1918,'(참고)타워 스텟 가치'!$B$12:$L$16,AL$2,0)*$E1918)</f>
        <v>308.40000000000219</v>
      </c>
      <c r="AM1918">
        <f>SUM('스테이지별 몬스터 스텟'!AD1918*'(참고)타워 스텟 가치'!$Q$17,'스테이지별 몬스터 스텟'!AE1918*'(참고)타워 스텟 가치'!$R$17,'스테이지별 몬스터 스텟'!AF1918*'(참고)타워 스텟 가치'!$S$17,'스테이지별 몬스터 스텟'!AG1918*'(참고)타워 스텟 가치'!$T$17,'스테이지별 몬스터 스텟'!AH1918*'(참고)타워 스텟 가치'!$U$17,'스테이지별 몬스터 스텟'!AI1918*'(참고)타워 스텟 가치'!$V$17,'스테이지별 몬스터 스텟'!AJ1918*'(참고)타워 스텟 가치'!$W$17,'스테이지별 몬스터 스텟'!AK1918*'(참고)타워 스텟 가치'!$X$17,'스테이지별 몬스터 스텟'!AL1918*'(참고)타워 스텟 가치'!$Y$17)</f>
        <v>1178240.2725000083</v>
      </c>
      <c r="AN1918">
        <v>3</v>
      </c>
    </row>
    <row r="1919" spans="3:40" x14ac:dyDescent="0.3">
      <c r="C1919">
        <v>5</v>
      </c>
      <c r="D1919">
        <f t="shared" si="89"/>
        <v>383</v>
      </c>
      <c r="E1919" s="52">
        <f>VLOOKUP(D1919,'스테이지별 난이도 설정'!B:C,2,0)</f>
        <v>153.2000000000011</v>
      </c>
      <c r="F1919" t="str">
        <f t="shared" si="90"/>
        <v>스페셜</v>
      </c>
      <c r="G1919">
        <f t="shared" si="88"/>
        <v>6</v>
      </c>
      <c r="H1919">
        <f>VLOOKUP($F1919,'(참고)타워 스텟 가치'!$B$2:$L$6,H$2,0)+(VLOOKUP($F1919,'(참고)타워 스텟 가치'!$B$2:$L$6,H$2,0)*$E1919)</f>
        <v>5854.7812500000418</v>
      </c>
      <c r="I1919">
        <f>VLOOKUP($F1919,'(참고)타워 스텟 가치'!$B$2:$L$6,I$2,0)+(VLOOKUP($F1919,'(참고)타워 스텟 가치'!$B$2:$L$6,I$2,0)*$E1919)</f>
        <v>1170.9562500000084</v>
      </c>
      <c r="J1919">
        <f>VLOOKUP($F1919,'(참고)타워 스텟 가치'!$B$2:$L$6,J$2,0)+(VLOOKUP($F1919,'(참고)타워 스텟 가치'!$B$2:$L$6,J$2,0)*$E1919)</f>
        <v>771000.00000000547</v>
      </c>
      <c r="K1919">
        <f>VLOOKUP($F1919,'(참고)타워 스텟 가치'!$B$2:$L$6,K$2,0)+(VLOOKUP($F1919,'(참고)타워 스텟 가치'!$B$2:$L$6,K$2,0)*$E1919)</f>
        <v>23419.125000000167</v>
      </c>
      <c r="L1919">
        <f>VLOOKUP($F1919,'(참고)타워 스텟 가치'!$B$2:$L$6,L$2,0)+(VLOOKUP($F1919,'(참고)타워 스텟 가치'!$B$2:$L$6,L$2,0)*$E1919)</f>
        <v>390.31875000000275</v>
      </c>
      <c r="M1919">
        <f>VLOOKUP($F1919,'(참고)타워 스텟 가치'!$B$2:$L$6,M$2,0)+(VLOOKUP($F1919,'(참고)타워 스텟 가치'!$B$2:$L$6,M$2,0)*$E1919)</f>
        <v>46.260000000000325</v>
      </c>
      <c r="N1919">
        <f>VLOOKUP($F1919,'(참고)타워 스텟 가치'!$B$2:$L$6,N$2,0)+(VLOOKUP($F1919,'(참고)타워 스텟 가치'!$B$2:$L$6,N$2,0)*$E1919)</f>
        <v>0</v>
      </c>
      <c r="O1919">
        <f>VLOOKUP($F1919,'(참고)타워 스텟 가치'!$B$2:$L$6,O$2,0)+(VLOOKUP($F1919,'(참고)타워 스텟 가치'!$B$2:$L$6,O$2,0)*$E1919)</f>
        <v>0</v>
      </c>
      <c r="P1919">
        <f>VLOOKUP($F1919,'(참고)타워 스텟 가치'!$B$2:$L$6,P$2,0)+(VLOOKUP($F1919,'(참고)타워 스텟 가치'!$B$2:$L$6,P$2,0)*$E1919)</f>
        <v>154.2000000000011</v>
      </c>
      <c r="Q1919">
        <f>SUM('스테이지별 몬스터 스텟'!H1919*'(참고)타워 스텟 가치'!$Q$17,'스테이지별 몬스터 스텟'!I1919*'(참고)타워 스텟 가치'!$R$17,'스테이지별 몬스터 스텟'!J1919*'(참고)타워 스텟 가치'!$S$17,'스테이지별 몬스터 스텟'!K1919*'(참고)타워 스텟 가치'!$T$17,'스테이지별 몬스터 스텟'!L1919*'(참고)타워 스텟 가치'!$U$17,'스테이지별 몬스터 스텟'!M1919*'(참고)타워 스텟 가치'!$V$17,'스테이지별 몬스터 스텟'!N1919*'(참고)타워 스텟 가치'!$W$17,'스테이지별 몬스터 스텟'!O1919*'(참고)타워 스텟 가치'!$X$17,'스테이지별 몬스터 스텟'!P1919*'(참고)타워 스텟 가치'!$Y$17)</f>
        <v>1217939.5443750084</v>
      </c>
      <c r="R1919">
        <v>1</v>
      </c>
      <c r="S1919">
        <f>VLOOKUP($F1919,'(참고)타워 스텟 가치'!$B$7:$L$11,S$2,0)+(VLOOKUP($F1919,'(참고)타워 스텟 가치'!$B$7:$L$11,S$2,0)*$E1919)</f>
        <v>1951.5937500000139</v>
      </c>
      <c r="T1919">
        <f>VLOOKUP($F1919,'(참고)타워 스텟 가치'!$B$7:$L$11,T$2,0)+(VLOOKUP($F1919,'(참고)타워 스텟 가치'!$B$7:$L$11,T$2,0)*$E1919)</f>
        <v>3512.8687500000251</v>
      </c>
      <c r="U1919">
        <f>VLOOKUP($F1919,'(참고)타워 스텟 가치'!$B$7:$L$11,U$2,0)+(VLOOKUP($F1919,'(참고)타워 스텟 가치'!$B$7:$L$11,U$2,0)*$E1919)</f>
        <v>771000.00000000547</v>
      </c>
      <c r="V1919">
        <f>VLOOKUP($F1919,'(참고)타워 스텟 가치'!$B$7:$L$11,V$2,0)+(VLOOKUP($F1919,'(참고)타워 스텟 가치'!$B$7:$L$11,V$2,0)*$E1919)</f>
        <v>23419.125000000167</v>
      </c>
      <c r="W1919">
        <f>VLOOKUP($F1919,'(참고)타워 스텟 가치'!$B$7:$L$11,W$2,0)+(VLOOKUP($F1919,'(참고)타워 스텟 가치'!$B$7:$L$11,W$2,0)*$E1919)</f>
        <v>390.31875000000275</v>
      </c>
      <c r="X1919">
        <f>VLOOKUP($F1919,'(참고)타워 스텟 가치'!$B$7:$L$11,X$2,0)+(VLOOKUP($F1919,'(참고)타워 스텟 가치'!$B$7:$L$11,X$2,0)*$E1919)</f>
        <v>46.260000000000325</v>
      </c>
      <c r="Y1919">
        <f>VLOOKUP($F1919,'(참고)타워 스텟 가치'!$B$7:$L$11,Y$2,0)+(VLOOKUP($F1919,'(참고)타워 스텟 가치'!$B$7:$L$11,Y$2,0)*$E1919)</f>
        <v>0</v>
      </c>
      <c r="Z1919">
        <f>VLOOKUP($F1919,'(참고)타워 스텟 가치'!$B$7:$L$11,Z$2,0)+(VLOOKUP($F1919,'(참고)타워 스텟 가치'!$B$7:$L$11,Z$2,0)*$E1919)</f>
        <v>0</v>
      </c>
      <c r="AA1919">
        <f>VLOOKUP($F1919,'(참고)타워 스텟 가치'!$B$7:$L$11,AA$2,0)+(VLOOKUP($F1919,'(참고)타워 스텟 가치'!$B$7:$L$11,AA$2,0)*$E1919)</f>
        <v>154.2000000000011</v>
      </c>
      <c r="AB1919">
        <f>SUM('스테이지별 몬스터 스텟'!S1919*'(참고)타워 스텟 가치'!$Q$17,'스테이지별 몬스터 스텟'!T1919*'(참고)타워 스텟 가치'!$R$17,'스테이지별 몬스터 스텟'!U1919*'(참고)타워 스텟 가치'!$S$17,'스테이지별 몬스터 스텟'!V1919*'(참고)타워 스텟 가치'!$T$17,'스테이지별 몬스터 스텟'!W1919*'(참고)타워 스텟 가치'!$U$17,'스테이지별 몬스터 스텟'!X1919*'(참고)타워 스텟 가치'!$V$17,'스테이지별 몬스터 스텟'!Y1919*'(참고)타워 스텟 가치'!$W$17,'스테이지별 몬스터 스텟'!Z1919*'(참고)타워 스텟 가치'!$X$17,'스테이지별 몬스터 스텟'!AA1919*'(참고)타워 스텟 가치'!$Y$17)</f>
        <v>1213646.0381250083</v>
      </c>
      <c r="AC1919">
        <v>2</v>
      </c>
      <c r="AD1919">
        <f>VLOOKUP($F1919,'(참고)타워 스텟 가치'!$B$12:$L$16,AD$2,0)+(VLOOKUP($F1919,'(참고)타워 스텟 가치'!$B$12:$L$16,AD$2,0)*$E1919)</f>
        <v>1951.5937500000139</v>
      </c>
      <c r="AE1919">
        <f>VLOOKUP($F1919,'(참고)타워 스텟 가치'!$B$12:$L$16,AE$2,0)+(VLOOKUP($F1919,'(참고)타워 스텟 가치'!$B$12:$L$16,AE$2,0)*$E1919)</f>
        <v>2341.9125000000167</v>
      </c>
      <c r="AF1919">
        <f>VLOOKUP($F1919,'(참고)타워 스텟 가치'!$B$12:$L$16,AF$2,0)+(VLOOKUP($F1919,'(참고)타워 스텟 가치'!$B$12:$L$16,AF$2,0)*$E1919)</f>
        <v>771000.00000000547</v>
      </c>
      <c r="AG1919">
        <f>VLOOKUP($F1919,'(참고)타워 스텟 가치'!$B$12:$L$16,AG$2,0)+(VLOOKUP($F1919,'(참고)타워 스텟 가치'!$B$12:$L$16,AG$2,0)*$E1919)</f>
        <v>11709.562500000084</v>
      </c>
      <c r="AH1919">
        <f>VLOOKUP($F1919,'(참고)타워 스텟 가치'!$B$12:$L$16,AH$2,0)+(VLOOKUP($F1919,'(참고)타워 스텟 가치'!$B$12:$L$16,AH$2,0)*$E1919)</f>
        <v>390.31875000000275</v>
      </c>
      <c r="AI1919">
        <f>VLOOKUP($F1919,'(참고)타워 스텟 가치'!$B$12:$L$16,AI$2,0)+(VLOOKUP($F1919,'(참고)타워 스텟 가치'!$B$12:$L$16,AI$2,0)*$E1919)</f>
        <v>46.260000000000325</v>
      </c>
      <c r="AJ1919">
        <f>VLOOKUP($F1919,'(참고)타워 스텟 가치'!$B$12:$L$16,AJ$2,0)+(VLOOKUP($F1919,'(참고)타워 스텟 가치'!$B$12:$L$16,AJ$2,0)*$E1919)</f>
        <v>0</v>
      </c>
      <c r="AK1919">
        <f>VLOOKUP($F1919,'(참고)타워 스텟 가치'!$B$12:$L$16,AK$2,0)+(VLOOKUP($F1919,'(참고)타워 스텟 가치'!$B$12:$L$16,AK$2,0)*$E1919)</f>
        <v>0</v>
      </c>
      <c r="AL1919">
        <f>VLOOKUP($F1919,'(참고)타워 스텟 가치'!$B$12:$L$16,AL$2,0)+(VLOOKUP($F1919,'(참고)타워 스텟 가치'!$B$12:$L$16,AL$2,0)*$E1919)</f>
        <v>308.40000000000219</v>
      </c>
      <c r="AM1919">
        <f>SUM('스테이지별 몬스터 스텟'!AD1919*'(참고)타워 스텟 가치'!$Q$17,'스테이지별 몬스터 스텟'!AE1919*'(참고)타워 스텟 가치'!$R$17,'스테이지별 몬스터 스텟'!AF1919*'(참고)타워 스텟 가치'!$S$17,'스테이지별 몬스터 스텟'!AG1919*'(참고)타워 스텟 가치'!$T$17,'스테이지별 몬스터 스텟'!AH1919*'(참고)타워 스텟 가치'!$U$17,'스테이지별 몬스터 스텟'!AI1919*'(참고)타워 스텟 가치'!$V$17,'스테이지별 몬스터 스텟'!AJ1919*'(참고)타워 스텟 가치'!$W$17,'스테이지별 몬스터 스텟'!AK1919*'(참고)타워 스텟 가치'!$X$17,'스테이지별 몬스터 스텟'!AL1919*'(참고)타워 스텟 가치'!$Y$17)</f>
        <v>1188778.8787500085</v>
      </c>
      <c r="AN1919">
        <v>3</v>
      </c>
    </row>
    <row r="1920" spans="3:40" x14ac:dyDescent="0.3">
      <c r="C1920">
        <v>1</v>
      </c>
      <c r="D1920">
        <f t="shared" si="89"/>
        <v>384</v>
      </c>
      <c r="E1920" s="52">
        <f>VLOOKUP(D1920,'스테이지별 난이도 설정'!B:C,2,0)</f>
        <v>153.6000000000011</v>
      </c>
      <c r="F1920" t="str">
        <f t="shared" si="90"/>
        <v>일반</v>
      </c>
      <c r="G1920">
        <f t="shared" si="88"/>
        <v>6</v>
      </c>
      <c r="H1920">
        <f>VLOOKUP($F1920,'(참고)타워 스텟 가치'!$B$2:$L$6,H$2,0)+(VLOOKUP($F1920,'(참고)타워 스텟 가치'!$B$2:$L$6,H$2,0)*$E1920)</f>
        <v>1159.5000000000082</v>
      </c>
      <c r="I1920">
        <f>VLOOKUP($F1920,'(참고)타워 스텟 가치'!$B$2:$L$6,I$2,0)+(VLOOKUP($F1920,'(참고)타워 스텟 가치'!$B$2:$L$6,I$2,0)*$E1920)</f>
        <v>231.90000000000165</v>
      </c>
      <c r="J1920">
        <f>VLOOKUP($F1920,'(참고)타워 스텟 가치'!$B$2:$L$6,J$2,0)+(VLOOKUP($F1920,'(참고)타워 스텟 가치'!$B$2:$L$6,J$2,0)*$E1920)</f>
        <v>773000.00000000547</v>
      </c>
      <c r="K1920">
        <f>VLOOKUP($F1920,'(참고)타워 스텟 가치'!$B$2:$L$6,K$2,0)+(VLOOKUP($F1920,'(참고)타워 스텟 가치'!$B$2:$L$6,K$2,0)*$E1920)</f>
        <v>4638.0000000000327</v>
      </c>
      <c r="L1920">
        <f>VLOOKUP($F1920,'(참고)타워 스텟 가치'!$B$2:$L$6,L$2,0)+(VLOOKUP($F1920,'(참고)타워 스텟 가치'!$B$2:$L$6,L$2,0)*$E1920)</f>
        <v>77.300000000000551</v>
      </c>
      <c r="M1920">
        <f>VLOOKUP($F1920,'(참고)타워 스텟 가치'!$B$2:$L$6,M$2,0)+(VLOOKUP($F1920,'(참고)타워 스텟 가치'!$B$2:$L$6,M$2,0)*$E1920)</f>
        <v>46.380000000000329</v>
      </c>
      <c r="N1920">
        <f>VLOOKUP($F1920,'(참고)타워 스텟 가치'!$B$2:$L$6,N$2,0)+(VLOOKUP($F1920,'(참고)타워 스텟 가치'!$B$2:$L$6,N$2,0)*$E1920)</f>
        <v>0</v>
      </c>
      <c r="O1920">
        <f>VLOOKUP($F1920,'(참고)타워 스텟 가치'!$B$2:$L$6,O$2,0)+(VLOOKUP($F1920,'(참고)타워 스텟 가치'!$B$2:$L$6,O$2,0)*$E1920)</f>
        <v>0</v>
      </c>
      <c r="P1920">
        <f>VLOOKUP($F1920,'(참고)타워 스텟 가치'!$B$2:$L$6,P$2,0)+(VLOOKUP($F1920,'(참고)타워 스텟 가치'!$B$2:$L$6,P$2,0)*$E1920)</f>
        <v>108.22000000000077</v>
      </c>
      <c r="Q1920">
        <f>SUM('스테이지별 몬스터 스텟'!H1920*'(참고)타워 스텟 가치'!$Q$17,'스테이지별 몬스터 스텟'!I1920*'(참고)타워 스텟 가치'!$R$17,'스테이지별 몬스터 스텟'!J1920*'(참고)타워 스텟 가치'!$S$17,'스테이지별 몬스터 스텟'!K1920*'(참고)타워 스텟 가치'!$T$17,'스테이지별 몬스터 스텟'!L1920*'(참고)타워 스텟 가치'!$U$17,'스테이지별 몬스터 스텟'!M1920*'(참고)타워 스텟 가치'!$V$17,'스테이지별 몬스터 스텟'!N1920*'(참고)타워 스텟 가치'!$W$17,'스테이지별 몬스터 스텟'!O1920*'(참고)타워 스텟 가치'!$X$17,'스테이지별 몬스터 스텟'!P1920*'(참고)타워 스텟 가치'!$Y$17)</f>
        <v>1171860.2700000082</v>
      </c>
      <c r="R1920">
        <v>1</v>
      </c>
      <c r="S1920">
        <f>VLOOKUP($F1920,'(참고)타워 스텟 가치'!$B$7:$L$11,S$2,0)+(VLOOKUP($F1920,'(참고)타워 스텟 가치'!$B$7:$L$11,S$2,0)*$E1920)</f>
        <v>386.50000000000273</v>
      </c>
      <c r="T1920">
        <f>VLOOKUP($F1920,'(참고)타워 스텟 가치'!$B$7:$L$11,T$2,0)+(VLOOKUP($F1920,'(참고)타워 스텟 가치'!$B$7:$L$11,T$2,0)*$E1920)</f>
        <v>695.70000000000493</v>
      </c>
      <c r="U1920">
        <f>VLOOKUP($F1920,'(참고)타워 스텟 가치'!$B$7:$L$11,U$2,0)+(VLOOKUP($F1920,'(참고)타워 스텟 가치'!$B$7:$L$11,U$2,0)*$E1920)</f>
        <v>773000.00000000547</v>
      </c>
      <c r="V1920">
        <f>VLOOKUP($F1920,'(참고)타워 스텟 가치'!$B$7:$L$11,V$2,0)+(VLOOKUP($F1920,'(참고)타워 스텟 가치'!$B$7:$L$11,V$2,0)*$E1920)</f>
        <v>4638.0000000000327</v>
      </c>
      <c r="W1920">
        <f>VLOOKUP($F1920,'(참고)타워 스텟 가치'!$B$7:$L$11,W$2,0)+(VLOOKUP($F1920,'(참고)타워 스텟 가치'!$B$7:$L$11,W$2,0)*$E1920)</f>
        <v>77.300000000000551</v>
      </c>
      <c r="X1920">
        <f>VLOOKUP($F1920,'(참고)타워 스텟 가치'!$B$7:$L$11,X$2,0)+(VLOOKUP($F1920,'(참고)타워 스텟 가치'!$B$7:$L$11,X$2,0)*$E1920)</f>
        <v>46.380000000000329</v>
      </c>
      <c r="Y1920">
        <f>VLOOKUP($F1920,'(참고)타워 스텟 가치'!$B$7:$L$11,Y$2,0)+(VLOOKUP($F1920,'(참고)타워 스텟 가치'!$B$7:$L$11,Y$2,0)*$E1920)</f>
        <v>0</v>
      </c>
      <c r="Z1920">
        <f>VLOOKUP($F1920,'(참고)타워 스텟 가치'!$B$7:$L$11,Z$2,0)+(VLOOKUP($F1920,'(참고)타워 스텟 가치'!$B$7:$L$11,Z$2,0)*$E1920)</f>
        <v>0</v>
      </c>
      <c r="AA1920">
        <f>VLOOKUP($F1920,'(참고)타워 스텟 가치'!$B$7:$L$11,AA$2,0)+(VLOOKUP($F1920,'(참고)타워 스텟 가치'!$B$7:$L$11,AA$2,0)*$E1920)</f>
        <v>108.22000000000077</v>
      </c>
      <c r="AB1920">
        <f>SUM('스테이지별 몬스터 스텟'!S1920*'(참고)타워 스텟 가치'!$Q$17,'스테이지별 몬스터 스텟'!T1920*'(참고)타워 스텟 가치'!$R$17,'스테이지별 몬스터 스텟'!U1920*'(참고)타워 스텟 가치'!$S$17,'스테이지별 몬스터 스텟'!V1920*'(참고)타워 스텟 가치'!$T$17,'스테이지별 몬스터 스텟'!W1920*'(참고)타워 스텟 가치'!$U$17,'스테이지별 몬스터 스텟'!X1920*'(참고)타워 스텟 가치'!$V$17,'스테이지별 몬스터 스텟'!Y1920*'(참고)타워 스텟 가치'!$W$17,'스테이지별 몬스터 스텟'!Z1920*'(참고)타워 스텟 가치'!$X$17,'스테이지별 몬스터 스텟'!AA1920*'(참고)타워 스텟 가치'!$Y$17)</f>
        <v>1171009.9700000081</v>
      </c>
      <c r="AC1920">
        <v>2</v>
      </c>
      <c r="AD1920">
        <f>VLOOKUP($F1920,'(참고)타워 스텟 가치'!$B$12:$L$16,AD$2,0)+(VLOOKUP($F1920,'(참고)타워 스텟 가치'!$B$12:$L$16,AD$2,0)*$E1920)</f>
        <v>386.50000000000273</v>
      </c>
      <c r="AE1920">
        <f>VLOOKUP($F1920,'(참고)타워 스텟 가치'!$B$12:$L$16,AE$2,0)+(VLOOKUP($F1920,'(참고)타워 스텟 가치'!$B$12:$L$16,AE$2,0)*$E1920)</f>
        <v>463.80000000000331</v>
      </c>
      <c r="AF1920">
        <f>VLOOKUP($F1920,'(참고)타워 스텟 가치'!$B$12:$L$16,AF$2,0)+(VLOOKUP($F1920,'(참고)타워 스텟 가치'!$B$12:$L$16,AF$2,0)*$E1920)</f>
        <v>773000.00000000547</v>
      </c>
      <c r="AG1920">
        <f>VLOOKUP($F1920,'(참고)타워 스텟 가치'!$B$12:$L$16,AG$2,0)+(VLOOKUP($F1920,'(참고)타워 스텟 가치'!$B$12:$L$16,AG$2,0)*$E1920)</f>
        <v>2319.0000000000164</v>
      </c>
      <c r="AH1920">
        <f>VLOOKUP($F1920,'(참고)타워 스텟 가치'!$B$12:$L$16,AH$2,0)+(VLOOKUP($F1920,'(참고)타워 스텟 가치'!$B$12:$L$16,AH$2,0)*$E1920)</f>
        <v>77.300000000000551</v>
      </c>
      <c r="AI1920">
        <f>VLOOKUP($F1920,'(참고)타워 스텟 가치'!$B$12:$L$16,AI$2,0)+(VLOOKUP($F1920,'(참고)타워 스텟 가치'!$B$12:$L$16,AI$2,0)*$E1920)</f>
        <v>46.380000000000329</v>
      </c>
      <c r="AJ1920">
        <f>VLOOKUP($F1920,'(참고)타워 스텟 가치'!$B$12:$L$16,AJ$2,0)+(VLOOKUP($F1920,'(참고)타워 스텟 가치'!$B$12:$L$16,AJ$2,0)*$E1920)</f>
        <v>0</v>
      </c>
      <c r="AK1920">
        <f>VLOOKUP($F1920,'(참고)타워 스텟 가치'!$B$12:$L$16,AK$2,0)+(VLOOKUP($F1920,'(참고)타워 스텟 가치'!$B$12:$L$16,AK$2,0)*$E1920)</f>
        <v>0</v>
      </c>
      <c r="AL1920">
        <f>VLOOKUP($F1920,'(참고)타워 스텟 가치'!$B$12:$L$16,AL$2,0)+(VLOOKUP($F1920,'(참고)타워 스텟 가치'!$B$12:$L$16,AL$2,0)*$E1920)</f>
        <v>216.44000000000153</v>
      </c>
      <c r="AM1920">
        <f>SUM('스테이지별 몬스터 스텟'!AD1920*'(참고)타워 스텟 가치'!$Q$17,'스테이지별 몬스터 스텟'!AE1920*'(참고)타워 스텟 가치'!$R$17,'스테이지별 몬스터 스텟'!AF1920*'(참고)타워 스텟 가치'!$S$17,'스테이지별 몬스터 스텟'!AG1920*'(참고)타워 스텟 가치'!$T$17,'스테이지별 몬스터 스텟'!AH1920*'(참고)타워 스텟 가치'!$U$17,'스테이지별 몬스터 스텟'!AI1920*'(참고)타워 스텟 가치'!$V$17,'스테이지별 몬스터 스텟'!AJ1920*'(참고)타워 스텟 가치'!$W$17,'스테이지별 몬스터 스텟'!AK1920*'(참고)타워 스텟 가치'!$X$17,'스테이지별 몬스터 스텟'!AL1920*'(참고)타워 스텟 가치'!$Y$17)</f>
        <v>1166240.560000008</v>
      </c>
      <c r="AN1920">
        <v>3</v>
      </c>
    </row>
    <row r="1921" spans="3:40" x14ac:dyDescent="0.3">
      <c r="C1921">
        <v>2</v>
      </c>
      <c r="D1921">
        <f t="shared" si="89"/>
        <v>384</v>
      </c>
      <c r="E1921" s="52">
        <f>VLOOKUP(D1921,'스테이지별 난이도 설정'!B:C,2,0)</f>
        <v>153.6000000000011</v>
      </c>
      <c r="F1921" t="str">
        <f t="shared" si="90"/>
        <v>레어</v>
      </c>
      <c r="G1921">
        <f t="shared" si="88"/>
        <v>6</v>
      </c>
      <c r="H1921">
        <f>VLOOKUP($F1921,'(참고)타워 스텟 가치'!$B$2:$L$6,H$2,0)+(VLOOKUP($F1921,'(참고)타워 스텟 가치'!$B$2:$L$6,H$2,0)*$E1921)</f>
        <v>1739.2500000000125</v>
      </c>
      <c r="I1921">
        <f>VLOOKUP($F1921,'(참고)타워 스텟 가치'!$B$2:$L$6,I$2,0)+(VLOOKUP($F1921,'(참고)타워 스텟 가치'!$B$2:$L$6,I$2,0)*$E1921)</f>
        <v>347.85000000000247</v>
      </c>
      <c r="J1921">
        <f>VLOOKUP($F1921,'(참고)타워 스텟 가치'!$B$2:$L$6,J$2,0)+(VLOOKUP($F1921,'(참고)타워 스텟 가치'!$B$2:$L$6,J$2,0)*$E1921)</f>
        <v>773000.00000000547</v>
      </c>
      <c r="K1921">
        <f>VLOOKUP($F1921,'(참고)타워 스텟 가치'!$B$2:$L$6,K$2,0)+(VLOOKUP($F1921,'(참고)타워 스텟 가치'!$B$2:$L$6,K$2,0)*$E1921)</f>
        <v>6957.00000000005</v>
      </c>
      <c r="L1921">
        <f>VLOOKUP($F1921,'(참고)타워 스텟 가치'!$B$2:$L$6,L$2,0)+(VLOOKUP($F1921,'(참고)타워 스텟 가치'!$B$2:$L$6,L$2,0)*$E1921)</f>
        <v>115.95000000000083</v>
      </c>
      <c r="M1921">
        <f>VLOOKUP($F1921,'(참고)타워 스텟 가치'!$B$2:$L$6,M$2,0)+(VLOOKUP($F1921,'(참고)타워 스텟 가치'!$B$2:$L$6,M$2,0)*$E1921)</f>
        <v>46.380000000000329</v>
      </c>
      <c r="N1921">
        <f>VLOOKUP($F1921,'(참고)타워 스텟 가치'!$B$2:$L$6,N$2,0)+(VLOOKUP($F1921,'(참고)타워 스텟 가치'!$B$2:$L$6,N$2,0)*$E1921)</f>
        <v>0</v>
      </c>
      <c r="O1921">
        <f>VLOOKUP($F1921,'(참고)타워 스텟 가치'!$B$2:$L$6,O$2,0)+(VLOOKUP($F1921,'(참고)타워 스텟 가치'!$B$2:$L$6,O$2,0)*$E1921)</f>
        <v>0</v>
      </c>
      <c r="P1921">
        <f>VLOOKUP($F1921,'(참고)타워 스텟 가치'!$B$2:$L$6,P$2,0)+(VLOOKUP($F1921,'(참고)타워 스텟 가치'!$B$2:$L$6,P$2,0)*$E1921)</f>
        <v>108.22000000000077</v>
      </c>
      <c r="Q1921">
        <f>SUM('스테이지별 몬스터 스텟'!H1921*'(참고)타워 스텟 가치'!$Q$17,'스테이지별 몬스터 스텟'!I1921*'(참고)타워 스텟 가치'!$R$17,'스테이지별 몬스터 스텟'!J1921*'(참고)타워 스텟 가치'!$S$17,'스테이지별 몬스터 스텟'!K1921*'(참고)타워 스텟 가치'!$T$17,'스테이지별 몬스터 스텟'!L1921*'(참고)타워 스텟 가치'!$U$17,'스테이지별 몬스터 스텟'!M1921*'(참고)타워 스텟 가치'!$V$17,'스테이지별 몬스터 스텟'!N1921*'(참고)타워 스텟 가치'!$W$17,'스테이지별 몬스터 스텟'!O1921*'(참고)타워 스텟 가치'!$X$17,'스테이지별 몬스터 스텟'!P1921*'(참고)타워 스텟 가치'!$Y$17)</f>
        <v>1177908.995000008</v>
      </c>
      <c r="R1921">
        <v>1</v>
      </c>
      <c r="S1921">
        <f>VLOOKUP($F1921,'(참고)타워 스텟 가치'!$B$7:$L$11,S$2,0)+(VLOOKUP($F1921,'(참고)타워 스텟 가치'!$B$7:$L$11,S$2,0)*$E1921)</f>
        <v>579.75000000000409</v>
      </c>
      <c r="T1921">
        <f>VLOOKUP($F1921,'(참고)타워 스텟 가치'!$B$7:$L$11,T$2,0)+(VLOOKUP($F1921,'(참고)타워 스텟 가치'!$B$7:$L$11,T$2,0)*$E1921)</f>
        <v>1043.5500000000075</v>
      </c>
      <c r="U1921">
        <f>VLOOKUP($F1921,'(참고)타워 스텟 가치'!$B$7:$L$11,U$2,0)+(VLOOKUP($F1921,'(참고)타워 스텟 가치'!$B$7:$L$11,U$2,0)*$E1921)</f>
        <v>773000.00000000547</v>
      </c>
      <c r="V1921">
        <f>VLOOKUP($F1921,'(참고)타워 스텟 가치'!$B$7:$L$11,V$2,0)+(VLOOKUP($F1921,'(참고)타워 스텟 가치'!$B$7:$L$11,V$2,0)*$E1921)</f>
        <v>6957.00000000005</v>
      </c>
      <c r="W1921">
        <f>VLOOKUP($F1921,'(참고)타워 스텟 가치'!$B$7:$L$11,W$2,0)+(VLOOKUP($F1921,'(참고)타워 스텟 가치'!$B$7:$L$11,W$2,0)*$E1921)</f>
        <v>115.95000000000083</v>
      </c>
      <c r="X1921">
        <f>VLOOKUP($F1921,'(참고)타워 스텟 가치'!$B$7:$L$11,X$2,0)+(VLOOKUP($F1921,'(참고)타워 스텟 가치'!$B$7:$L$11,X$2,0)*$E1921)</f>
        <v>46.380000000000329</v>
      </c>
      <c r="Y1921">
        <f>VLOOKUP($F1921,'(참고)타워 스텟 가치'!$B$7:$L$11,Y$2,0)+(VLOOKUP($F1921,'(참고)타워 스텟 가치'!$B$7:$L$11,Y$2,0)*$E1921)</f>
        <v>0</v>
      </c>
      <c r="Z1921">
        <f>VLOOKUP($F1921,'(참고)타워 스텟 가치'!$B$7:$L$11,Z$2,0)+(VLOOKUP($F1921,'(참고)타워 스텟 가치'!$B$7:$L$11,Z$2,0)*$E1921)</f>
        <v>0</v>
      </c>
      <c r="AA1921">
        <f>VLOOKUP($F1921,'(참고)타워 스텟 가치'!$B$7:$L$11,AA$2,0)+(VLOOKUP($F1921,'(참고)타워 스텟 가치'!$B$7:$L$11,AA$2,0)*$E1921)</f>
        <v>108.22000000000077</v>
      </c>
      <c r="AB1921">
        <f>SUM('스테이지별 몬스터 스텟'!S1921*'(참고)타워 스텟 가치'!$Q$17,'스테이지별 몬스터 스텟'!T1921*'(참고)타워 스텟 가치'!$R$17,'스테이지별 몬스터 스텟'!U1921*'(참고)타워 스텟 가치'!$S$17,'스테이지별 몬스터 스텟'!V1921*'(참고)타워 스텟 가치'!$T$17,'스테이지별 몬스터 스텟'!W1921*'(참고)타워 스텟 가치'!$U$17,'스테이지별 몬스터 스텟'!X1921*'(참고)타워 스텟 가치'!$V$17,'스테이지별 몬스터 스텟'!Y1921*'(참고)타워 스텟 가치'!$W$17,'스테이지별 몬스터 스텟'!Z1921*'(참고)타워 스텟 가치'!$X$17,'스테이지별 몬스터 스텟'!AA1921*'(참고)타워 스텟 가치'!$Y$17)</f>
        <v>1176633.5450000078</v>
      </c>
      <c r="AC1921">
        <v>2</v>
      </c>
      <c r="AD1921">
        <f>VLOOKUP($F1921,'(참고)타워 스텟 가치'!$B$12:$L$16,AD$2,0)+(VLOOKUP($F1921,'(참고)타워 스텟 가치'!$B$12:$L$16,AD$2,0)*$E1921)</f>
        <v>579.75000000000409</v>
      </c>
      <c r="AE1921">
        <f>VLOOKUP($F1921,'(참고)타워 스텟 가치'!$B$12:$L$16,AE$2,0)+(VLOOKUP($F1921,'(참고)타워 스텟 가치'!$B$12:$L$16,AE$2,0)*$E1921)</f>
        <v>695.70000000000493</v>
      </c>
      <c r="AF1921">
        <f>VLOOKUP($F1921,'(참고)타워 스텟 가치'!$B$12:$L$16,AF$2,0)+(VLOOKUP($F1921,'(참고)타워 스텟 가치'!$B$12:$L$16,AF$2,0)*$E1921)</f>
        <v>773000.00000000547</v>
      </c>
      <c r="AG1921">
        <f>VLOOKUP($F1921,'(참고)타워 스텟 가치'!$B$12:$L$16,AG$2,0)+(VLOOKUP($F1921,'(참고)타워 스텟 가치'!$B$12:$L$16,AG$2,0)*$E1921)</f>
        <v>3478.500000000025</v>
      </c>
      <c r="AH1921">
        <f>VLOOKUP($F1921,'(참고)타워 스텟 가치'!$B$12:$L$16,AH$2,0)+(VLOOKUP($F1921,'(참고)타워 스텟 가치'!$B$12:$L$16,AH$2,0)*$E1921)</f>
        <v>115.95000000000083</v>
      </c>
      <c r="AI1921">
        <f>VLOOKUP($F1921,'(참고)타워 스텟 가치'!$B$12:$L$16,AI$2,0)+(VLOOKUP($F1921,'(참고)타워 스텟 가치'!$B$12:$L$16,AI$2,0)*$E1921)</f>
        <v>46.380000000000329</v>
      </c>
      <c r="AJ1921">
        <f>VLOOKUP($F1921,'(참고)타워 스텟 가치'!$B$12:$L$16,AJ$2,0)+(VLOOKUP($F1921,'(참고)타워 스텟 가치'!$B$12:$L$16,AJ$2,0)*$E1921)</f>
        <v>0</v>
      </c>
      <c r="AK1921">
        <f>VLOOKUP($F1921,'(참고)타워 스텟 가치'!$B$12:$L$16,AK$2,0)+(VLOOKUP($F1921,'(참고)타워 스텟 가치'!$B$12:$L$16,AK$2,0)*$E1921)</f>
        <v>0</v>
      </c>
      <c r="AL1921">
        <f>VLOOKUP($F1921,'(참고)타워 스텟 가치'!$B$12:$L$16,AL$2,0)+(VLOOKUP($F1921,'(참고)타워 스텟 가치'!$B$12:$L$16,AL$2,0)*$E1921)</f>
        <v>216.44000000000153</v>
      </c>
      <c r="AM1921">
        <f>SUM('스테이지별 몬스터 스텟'!AD1921*'(참고)타워 스텟 가치'!$Q$17,'스테이지별 몬스터 스텟'!AE1921*'(참고)타워 스텟 가치'!$R$17,'스테이지별 몬스터 스텟'!AF1921*'(참고)타워 스텟 가치'!$S$17,'스테이지별 몬스터 스텟'!AG1921*'(참고)타워 스텟 가치'!$T$17,'스테이지별 몬스터 스텟'!AH1921*'(참고)타워 스텟 가치'!$U$17,'스테이지별 몬스터 스텟'!AI1921*'(참고)타워 스텟 가치'!$V$17,'스테이지별 몬스터 스텟'!AJ1921*'(참고)타워 스텟 가치'!$W$17,'스테이지별 몬스터 스텟'!AK1921*'(참고)타워 스텟 가치'!$X$17,'스테이지별 몬스터 스텟'!AL1921*'(참고)타워 스텟 가치'!$Y$17)</f>
        <v>1169371.2100000079</v>
      </c>
      <c r="AN1921">
        <v>3</v>
      </c>
    </row>
    <row r="1922" spans="3:40" x14ac:dyDescent="0.3">
      <c r="C1922">
        <v>3</v>
      </c>
      <c r="D1922">
        <f t="shared" si="89"/>
        <v>384</v>
      </c>
      <c r="E1922" s="52">
        <f>VLOOKUP(D1922,'스테이지별 난이도 설정'!B:C,2,0)</f>
        <v>153.6000000000011</v>
      </c>
      <c r="F1922" t="str">
        <f t="shared" si="90"/>
        <v>에픽</v>
      </c>
      <c r="G1922">
        <f t="shared" si="88"/>
        <v>6</v>
      </c>
      <c r="H1922">
        <f>VLOOKUP($F1922,'(참고)타워 스텟 가치'!$B$2:$L$6,H$2,0)+(VLOOKUP($F1922,'(참고)타워 스텟 가치'!$B$2:$L$6,H$2,0)*$E1922)</f>
        <v>2608.8750000000186</v>
      </c>
      <c r="I1922">
        <f>VLOOKUP($F1922,'(참고)타워 스텟 가치'!$B$2:$L$6,I$2,0)+(VLOOKUP($F1922,'(참고)타워 스텟 가치'!$B$2:$L$6,I$2,0)*$E1922)</f>
        <v>521.77500000000373</v>
      </c>
      <c r="J1922">
        <f>VLOOKUP($F1922,'(참고)타워 스텟 가치'!$B$2:$L$6,J$2,0)+(VLOOKUP($F1922,'(참고)타워 스텟 가치'!$B$2:$L$6,J$2,0)*$E1922)</f>
        <v>773000.00000000547</v>
      </c>
      <c r="K1922">
        <f>VLOOKUP($F1922,'(참고)타워 스텟 가치'!$B$2:$L$6,K$2,0)+(VLOOKUP($F1922,'(참고)타워 스텟 가치'!$B$2:$L$6,K$2,0)*$E1922)</f>
        <v>10435.500000000075</v>
      </c>
      <c r="L1922">
        <f>VLOOKUP($F1922,'(참고)타워 스텟 가치'!$B$2:$L$6,L$2,0)+(VLOOKUP($F1922,'(참고)타워 스텟 가치'!$B$2:$L$6,L$2,0)*$E1922)</f>
        <v>173.92500000000123</v>
      </c>
      <c r="M1922">
        <f>VLOOKUP($F1922,'(참고)타워 스텟 가치'!$B$2:$L$6,M$2,0)+(VLOOKUP($F1922,'(참고)타워 스텟 가치'!$B$2:$L$6,M$2,0)*$E1922)</f>
        <v>46.380000000000329</v>
      </c>
      <c r="N1922">
        <f>VLOOKUP($F1922,'(참고)타워 스텟 가치'!$B$2:$L$6,N$2,0)+(VLOOKUP($F1922,'(참고)타워 스텟 가치'!$B$2:$L$6,N$2,0)*$E1922)</f>
        <v>0</v>
      </c>
      <c r="O1922">
        <f>VLOOKUP($F1922,'(참고)타워 스텟 가치'!$B$2:$L$6,O$2,0)+(VLOOKUP($F1922,'(참고)타워 스텟 가치'!$B$2:$L$6,O$2,0)*$E1922)</f>
        <v>0</v>
      </c>
      <c r="P1922">
        <f>VLOOKUP($F1922,'(참고)타워 스텟 가치'!$B$2:$L$6,P$2,0)+(VLOOKUP($F1922,'(참고)타워 스텟 가치'!$B$2:$L$6,P$2,0)*$E1922)</f>
        <v>108.22000000000077</v>
      </c>
      <c r="Q1922">
        <f>SUM('스테이지별 몬스터 스텟'!H1922*'(참고)타워 스텟 가치'!$Q$17,'스테이지별 몬스터 스텟'!I1922*'(참고)타워 스텟 가치'!$R$17,'스테이지별 몬스터 스텟'!J1922*'(참고)타워 스텟 가치'!$S$17,'스테이지별 몬스터 스텟'!K1922*'(참고)타워 스텟 가치'!$T$17,'스테이지별 몬스터 스텟'!L1922*'(참고)타워 스텟 가치'!$U$17,'스테이지별 몬스터 스텟'!M1922*'(참고)타워 스텟 가치'!$V$17,'스테이지별 몬스터 스텟'!N1922*'(참고)타워 스텟 가치'!$W$17,'스테이지별 몬스터 스텟'!O1922*'(참고)타워 스텟 가치'!$X$17,'스테이지별 몬스터 스텟'!P1922*'(참고)타워 스텟 가치'!$Y$17)</f>
        <v>1186982.0825000084</v>
      </c>
      <c r="R1922">
        <v>1</v>
      </c>
      <c r="S1922">
        <f>VLOOKUP($F1922,'(참고)타워 스텟 가치'!$B$7:$L$11,S$2,0)+(VLOOKUP($F1922,'(참고)타워 스텟 가치'!$B$7:$L$11,S$2,0)*$E1922)</f>
        <v>869.62500000000625</v>
      </c>
      <c r="T1922">
        <f>VLOOKUP($F1922,'(참고)타워 스텟 가치'!$B$7:$L$11,T$2,0)+(VLOOKUP($F1922,'(참고)타워 스텟 가치'!$B$7:$L$11,T$2,0)*$E1922)</f>
        <v>1565.3250000000112</v>
      </c>
      <c r="U1922">
        <f>VLOOKUP($F1922,'(참고)타워 스텟 가치'!$B$7:$L$11,U$2,0)+(VLOOKUP($F1922,'(참고)타워 스텟 가치'!$B$7:$L$11,U$2,0)*$E1922)</f>
        <v>773000.00000000547</v>
      </c>
      <c r="V1922">
        <f>VLOOKUP($F1922,'(참고)타워 스텟 가치'!$B$7:$L$11,V$2,0)+(VLOOKUP($F1922,'(참고)타워 스텟 가치'!$B$7:$L$11,V$2,0)*$E1922)</f>
        <v>10435.500000000075</v>
      </c>
      <c r="W1922">
        <f>VLOOKUP($F1922,'(참고)타워 스텟 가치'!$B$7:$L$11,W$2,0)+(VLOOKUP($F1922,'(참고)타워 스텟 가치'!$B$7:$L$11,W$2,0)*$E1922)</f>
        <v>173.92500000000123</v>
      </c>
      <c r="X1922">
        <f>VLOOKUP($F1922,'(참고)타워 스텟 가치'!$B$7:$L$11,X$2,0)+(VLOOKUP($F1922,'(참고)타워 스텟 가치'!$B$7:$L$11,X$2,0)*$E1922)</f>
        <v>46.380000000000329</v>
      </c>
      <c r="Y1922">
        <f>VLOOKUP($F1922,'(참고)타워 스텟 가치'!$B$7:$L$11,Y$2,0)+(VLOOKUP($F1922,'(참고)타워 스텟 가치'!$B$7:$L$11,Y$2,0)*$E1922)</f>
        <v>0</v>
      </c>
      <c r="Z1922">
        <f>VLOOKUP($F1922,'(참고)타워 스텟 가치'!$B$7:$L$11,Z$2,0)+(VLOOKUP($F1922,'(참고)타워 스텟 가치'!$B$7:$L$11,Z$2,0)*$E1922)</f>
        <v>0</v>
      </c>
      <c r="AA1922">
        <f>VLOOKUP($F1922,'(참고)타워 스텟 가치'!$B$7:$L$11,AA$2,0)+(VLOOKUP($F1922,'(참고)타워 스텟 가치'!$B$7:$L$11,AA$2,0)*$E1922)</f>
        <v>108.22000000000077</v>
      </c>
      <c r="AB1922">
        <f>SUM('스테이지별 몬스터 스텟'!S1922*'(참고)타워 스텟 가치'!$Q$17,'스테이지별 몬스터 스텟'!T1922*'(참고)타워 스텟 가치'!$R$17,'스테이지별 몬스터 스텟'!U1922*'(참고)타워 스텟 가치'!$S$17,'스테이지별 몬스터 스텟'!V1922*'(참고)타워 스텟 가치'!$T$17,'스테이지별 몬스터 스텟'!W1922*'(참고)타워 스텟 가치'!$U$17,'스테이지별 몬스터 스텟'!X1922*'(참고)타워 스텟 가치'!$V$17,'스테이지별 몬스터 스텟'!Y1922*'(참고)타워 스텟 가치'!$W$17,'스테이지별 몬스터 스텟'!Z1922*'(참고)타워 스텟 가치'!$X$17,'스테이지별 몬스터 스텟'!AA1922*'(참고)타워 스텟 가치'!$Y$17)</f>
        <v>1185068.9075000084</v>
      </c>
      <c r="AC1922">
        <v>2</v>
      </c>
      <c r="AD1922">
        <f>VLOOKUP($F1922,'(참고)타워 스텟 가치'!$B$12:$L$16,AD$2,0)+(VLOOKUP($F1922,'(참고)타워 스텟 가치'!$B$12:$L$16,AD$2,0)*$E1922)</f>
        <v>869.62500000000625</v>
      </c>
      <c r="AE1922">
        <f>VLOOKUP($F1922,'(참고)타워 스텟 가치'!$B$12:$L$16,AE$2,0)+(VLOOKUP($F1922,'(참고)타워 스텟 가치'!$B$12:$L$16,AE$2,0)*$E1922)</f>
        <v>1043.5500000000075</v>
      </c>
      <c r="AF1922">
        <f>VLOOKUP($F1922,'(참고)타워 스텟 가치'!$B$12:$L$16,AF$2,0)+(VLOOKUP($F1922,'(참고)타워 스텟 가치'!$B$12:$L$16,AF$2,0)*$E1922)</f>
        <v>773000.00000000547</v>
      </c>
      <c r="AG1922">
        <f>VLOOKUP($F1922,'(참고)타워 스텟 가치'!$B$12:$L$16,AG$2,0)+(VLOOKUP($F1922,'(참고)타워 스텟 가치'!$B$12:$L$16,AG$2,0)*$E1922)</f>
        <v>5217.7500000000373</v>
      </c>
      <c r="AH1922">
        <f>VLOOKUP($F1922,'(참고)타워 스텟 가치'!$B$12:$L$16,AH$2,0)+(VLOOKUP($F1922,'(참고)타워 스텟 가치'!$B$12:$L$16,AH$2,0)*$E1922)</f>
        <v>173.92500000000123</v>
      </c>
      <c r="AI1922">
        <f>VLOOKUP($F1922,'(참고)타워 스텟 가치'!$B$12:$L$16,AI$2,0)+(VLOOKUP($F1922,'(참고)타워 스텟 가치'!$B$12:$L$16,AI$2,0)*$E1922)</f>
        <v>46.380000000000329</v>
      </c>
      <c r="AJ1922">
        <f>VLOOKUP($F1922,'(참고)타워 스텟 가치'!$B$12:$L$16,AJ$2,0)+(VLOOKUP($F1922,'(참고)타워 스텟 가치'!$B$12:$L$16,AJ$2,0)*$E1922)</f>
        <v>0</v>
      </c>
      <c r="AK1922">
        <f>VLOOKUP($F1922,'(참고)타워 스텟 가치'!$B$12:$L$16,AK$2,0)+(VLOOKUP($F1922,'(참고)타워 스텟 가치'!$B$12:$L$16,AK$2,0)*$E1922)</f>
        <v>0</v>
      </c>
      <c r="AL1922">
        <f>VLOOKUP($F1922,'(참고)타워 스텟 가치'!$B$12:$L$16,AL$2,0)+(VLOOKUP($F1922,'(참고)타워 스텟 가치'!$B$12:$L$16,AL$2,0)*$E1922)</f>
        <v>216.44000000000153</v>
      </c>
      <c r="AM1922">
        <f>SUM('스테이지별 몬스터 스텟'!AD1922*'(참고)타워 스텟 가치'!$Q$17,'스테이지별 몬스터 스텟'!AE1922*'(참고)타워 스텟 가치'!$R$17,'스테이지별 몬스터 스텟'!AF1922*'(참고)타워 스텟 가치'!$S$17,'스테이지별 몬스터 스텟'!AG1922*'(참고)타워 스텟 가치'!$T$17,'스테이지별 몬스터 스텟'!AH1922*'(참고)타워 스텟 가치'!$U$17,'스테이지별 몬스터 스텟'!AI1922*'(참고)타워 스텟 가치'!$V$17,'스테이지별 몬스터 스텟'!AJ1922*'(참고)타워 스텟 가치'!$W$17,'스테이지별 몬스터 스텟'!AK1922*'(참고)타워 스텟 가치'!$X$17,'스테이지별 몬스터 스텟'!AL1922*'(참고)타워 스텟 가치'!$Y$17)</f>
        <v>1174067.185000008</v>
      </c>
      <c r="AN1922">
        <v>3</v>
      </c>
    </row>
    <row r="1923" spans="3:40" x14ac:dyDescent="0.3">
      <c r="C1923">
        <v>4</v>
      </c>
      <c r="D1923">
        <f t="shared" si="89"/>
        <v>384</v>
      </c>
      <c r="E1923" s="52">
        <f>VLOOKUP(D1923,'스테이지별 난이도 설정'!B:C,2,0)</f>
        <v>153.6000000000011</v>
      </c>
      <c r="F1923" t="str">
        <f t="shared" si="90"/>
        <v>유니크</v>
      </c>
      <c r="G1923">
        <f t="shared" si="88"/>
        <v>6</v>
      </c>
      <c r="H1923">
        <f>VLOOKUP($F1923,'(참고)타워 스텟 가치'!$B$2:$L$6,H$2,0)+(VLOOKUP($F1923,'(참고)타워 스텟 가치'!$B$2:$L$6,H$2,0)*$E1923)</f>
        <v>3913.3125000000277</v>
      </c>
      <c r="I1923">
        <f>VLOOKUP($F1923,'(참고)타워 스텟 가치'!$B$2:$L$6,I$2,0)+(VLOOKUP($F1923,'(참고)타워 스텟 가치'!$B$2:$L$6,I$2,0)*$E1923)</f>
        <v>782.66250000000559</v>
      </c>
      <c r="J1923">
        <f>VLOOKUP($F1923,'(참고)타워 스텟 가치'!$B$2:$L$6,J$2,0)+(VLOOKUP($F1923,'(참고)타워 스텟 가치'!$B$2:$L$6,J$2,0)*$E1923)</f>
        <v>773000.00000000547</v>
      </c>
      <c r="K1923">
        <f>VLOOKUP($F1923,'(참고)타워 스텟 가치'!$B$2:$L$6,K$2,0)+(VLOOKUP($F1923,'(참고)타워 스텟 가치'!$B$2:$L$6,K$2,0)*$E1923)</f>
        <v>15653.250000000111</v>
      </c>
      <c r="L1923">
        <f>VLOOKUP($F1923,'(참고)타워 스텟 가치'!$B$2:$L$6,L$2,0)+(VLOOKUP($F1923,'(참고)타워 스텟 가치'!$B$2:$L$6,L$2,0)*$E1923)</f>
        <v>260.88750000000186</v>
      </c>
      <c r="M1923">
        <f>VLOOKUP($F1923,'(참고)타워 스텟 가치'!$B$2:$L$6,M$2,0)+(VLOOKUP($F1923,'(참고)타워 스텟 가치'!$B$2:$L$6,M$2,0)*$E1923)</f>
        <v>46.380000000000329</v>
      </c>
      <c r="N1923">
        <f>VLOOKUP($F1923,'(참고)타워 스텟 가치'!$B$2:$L$6,N$2,0)+(VLOOKUP($F1923,'(참고)타워 스텟 가치'!$B$2:$L$6,N$2,0)*$E1923)</f>
        <v>0</v>
      </c>
      <c r="O1923">
        <f>VLOOKUP($F1923,'(참고)타워 스텟 가치'!$B$2:$L$6,O$2,0)+(VLOOKUP($F1923,'(참고)타워 스텟 가치'!$B$2:$L$6,O$2,0)*$E1923)</f>
        <v>0</v>
      </c>
      <c r="P1923">
        <f>VLOOKUP($F1923,'(참고)타워 스텟 가치'!$B$2:$L$6,P$2,0)+(VLOOKUP($F1923,'(참고)타워 스텟 가치'!$B$2:$L$6,P$2,0)*$E1923)</f>
        <v>154.6000000000011</v>
      </c>
      <c r="Q1923">
        <f>SUM('스테이지별 몬스터 스텟'!H1923*'(참고)타워 스텟 가치'!$Q$17,'스테이지별 몬스터 스텟'!I1923*'(참고)타워 스텟 가치'!$R$17,'스테이지별 몬스터 스텟'!J1923*'(참고)타워 스텟 가치'!$S$17,'스테이지별 몬스터 스텟'!K1923*'(참고)타워 스텟 가치'!$T$17,'스테이지별 몬스터 스텟'!L1923*'(참고)타워 스텟 가치'!$U$17,'스테이지별 몬스터 스텟'!M1923*'(참고)타워 스텟 가치'!$V$17,'스테이지별 몬스터 스텟'!N1923*'(참고)타워 스텟 가치'!$W$17,'스테이지별 몬스터 스텟'!O1923*'(참고)타워 스텟 가치'!$X$17,'스테이지별 몬스터 스텟'!P1923*'(참고)타워 스텟 가치'!$Y$17)</f>
        <v>1200684.4737500083</v>
      </c>
      <c r="R1923">
        <v>1</v>
      </c>
      <c r="S1923">
        <f>VLOOKUP($F1923,'(참고)타워 스텟 가치'!$B$7:$L$11,S$2,0)+(VLOOKUP($F1923,'(참고)타워 스텟 가치'!$B$7:$L$11,S$2,0)*$E1923)</f>
        <v>1304.4375000000093</v>
      </c>
      <c r="T1923">
        <f>VLOOKUP($F1923,'(참고)타워 스텟 가치'!$B$7:$L$11,T$2,0)+(VLOOKUP($F1923,'(참고)타워 스텟 가치'!$B$7:$L$11,T$2,0)*$E1923)</f>
        <v>2347.9875000000166</v>
      </c>
      <c r="U1923">
        <f>VLOOKUP($F1923,'(참고)타워 스텟 가치'!$B$7:$L$11,U$2,0)+(VLOOKUP($F1923,'(참고)타워 스텟 가치'!$B$7:$L$11,U$2,0)*$E1923)</f>
        <v>773000.00000000547</v>
      </c>
      <c r="V1923">
        <f>VLOOKUP($F1923,'(참고)타워 스텟 가치'!$B$7:$L$11,V$2,0)+(VLOOKUP($F1923,'(참고)타워 스텟 가치'!$B$7:$L$11,V$2,0)*$E1923)</f>
        <v>15653.250000000111</v>
      </c>
      <c r="W1923">
        <f>VLOOKUP($F1923,'(참고)타워 스텟 가치'!$B$7:$L$11,W$2,0)+(VLOOKUP($F1923,'(참고)타워 스텟 가치'!$B$7:$L$11,W$2,0)*$E1923)</f>
        <v>260.88750000000186</v>
      </c>
      <c r="X1923">
        <f>VLOOKUP($F1923,'(참고)타워 스텟 가치'!$B$7:$L$11,X$2,0)+(VLOOKUP($F1923,'(참고)타워 스텟 가치'!$B$7:$L$11,X$2,0)*$E1923)</f>
        <v>46.380000000000329</v>
      </c>
      <c r="Y1923">
        <f>VLOOKUP($F1923,'(참고)타워 스텟 가치'!$B$7:$L$11,Y$2,0)+(VLOOKUP($F1923,'(참고)타워 스텟 가치'!$B$7:$L$11,Y$2,0)*$E1923)</f>
        <v>0</v>
      </c>
      <c r="Z1923">
        <f>VLOOKUP($F1923,'(참고)타워 스텟 가치'!$B$7:$L$11,Z$2,0)+(VLOOKUP($F1923,'(참고)타워 스텟 가치'!$B$7:$L$11,Z$2,0)*$E1923)</f>
        <v>0</v>
      </c>
      <c r="AA1923">
        <f>VLOOKUP($F1923,'(참고)타워 스텟 가치'!$B$7:$L$11,AA$2,0)+(VLOOKUP($F1923,'(참고)타워 스텟 가치'!$B$7:$L$11,AA$2,0)*$E1923)</f>
        <v>154.6000000000011</v>
      </c>
      <c r="AB1923">
        <f>SUM('스테이지별 몬스터 스텟'!S1923*'(참고)타워 스텟 가치'!$Q$17,'스테이지별 몬스터 스텟'!T1923*'(참고)타워 스텟 가치'!$R$17,'스테이지별 몬스터 스텟'!U1923*'(참고)타워 스텟 가치'!$S$17,'스테이지별 몬스터 스텟'!V1923*'(참고)타워 스텟 가치'!$T$17,'스테이지별 몬스터 스텟'!W1923*'(참고)타워 스텟 가치'!$U$17,'스테이지별 몬스터 스텟'!X1923*'(참고)타워 스텟 가치'!$V$17,'스테이지별 몬스터 스텟'!Y1923*'(참고)타워 스텟 가치'!$W$17,'스테이지별 몬스터 스텟'!Z1923*'(참고)타워 스텟 가치'!$X$17,'스테이지별 몬스터 스텟'!AA1923*'(참고)타워 스텟 가치'!$Y$17)</f>
        <v>1197814.7112500081</v>
      </c>
      <c r="AC1923">
        <v>2</v>
      </c>
      <c r="AD1923">
        <f>VLOOKUP($F1923,'(참고)타워 스텟 가치'!$B$12:$L$16,AD$2,0)+(VLOOKUP($F1923,'(참고)타워 스텟 가치'!$B$12:$L$16,AD$2,0)*$E1923)</f>
        <v>1304.4375000000093</v>
      </c>
      <c r="AE1923">
        <f>VLOOKUP($F1923,'(참고)타워 스텟 가치'!$B$12:$L$16,AE$2,0)+(VLOOKUP($F1923,'(참고)타워 스텟 가치'!$B$12:$L$16,AE$2,0)*$E1923)</f>
        <v>1565.3250000000112</v>
      </c>
      <c r="AF1923">
        <f>VLOOKUP($F1923,'(참고)타워 스텟 가치'!$B$12:$L$16,AF$2,0)+(VLOOKUP($F1923,'(참고)타워 스텟 가치'!$B$12:$L$16,AF$2,0)*$E1923)</f>
        <v>773000.00000000547</v>
      </c>
      <c r="AG1923">
        <f>VLOOKUP($F1923,'(참고)타워 스텟 가치'!$B$12:$L$16,AG$2,0)+(VLOOKUP($F1923,'(참고)타워 스텟 가치'!$B$12:$L$16,AG$2,0)*$E1923)</f>
        <v>7826.6250000000555</v>
      </c>
      <c r="AH1923">
        <f>VLOOKUP($F1923,'(참고)타워 스텟 가치'!$B$12:$L$16,AH$2,0)+(VLOOKUP($F1923,'(참고)타워 스텟 가치'!$B$12:$L$16,AH$2,0)*$E1923)</f>
        <v>260.88750000000186</v>
      </c>
      <c r="AI1923">
        <f>VLOOKUP($F1923,'(참고)타워 스텟 가치'!$B$12:$L$16,AI$2,0)+(VLOOKUP($F1923,'(참고)타워 스텟 가치'!$B$12:$L$16,AI$2,0)*$E1923)</f>
        <v>46.380000000000329</v>
      </c>
      <c r="AJ1923">
        <f>VLOOKUP($F1923,'(참고)타워 스텟 가치'!$B$12:$L$16,AJ$2,0)+(VLOOKUP($F1923,'(참고)타워 스텟 가치'!$B$12:$L$16,AJ$2,0)*$E1923)</f>
        <v>0</v>
      </c>
      <c r="AK1923">
        <f>VLOOKUP($F1923,'(참고)타워 스텟 가치'!$B$12:$L$16,AK$2,0)+(VLOOKUP($F1923,'(참고)타워 스텟 가치'!$B$12:$L$16,AK$2,0)*$E1923)</f>
        <v>0</v>
      </c>
      <c r="AL1923">
        <f>VLOOKUP($F1923,'(참고)타워 스텟 가치'!$B$12:$L$16,AL$2,0)+(VLOOKUP($F1923,'(참고)타워 스텟 가치'!$B$12:$L$16,AL$2,0)*$E1923)</f>
        <v>309.20000000000221</v>
      </c>
      <c r="AM1923">
        <f>SUM('스테이지별 몬스터 스텟'!AD1923*'(참고)타워 스텟 가치'!$Q$17,'스테이지별 몬스터 스텟'!AE1923*'(참고)타워 스텟 가치'!$R$17,'스테이지별 몬스터 스텟'!AF1923*'(참고)타워 스텟 가치'!$S$17,'스테이지별 몬스터 스텟'!AG1923*'(참고)타워 스텟 가치'!$T$17,'스테이지별 몬스터 스텟'!AH1923*'(참고)타워 스텟 가치'!$U$17,'스테이지별 몬스터 스텟'!AI1923*'(참고)타워 스텟 가치'!$V$17,'스테이지별 몬스터 스텟'!AJ1923*'(참고)타워 스텟 가치'!$W$17,'스테이지별 몬스터 스텟'!AK1923*'(참고)타워 스텟 가치'!$X$17,'스테이지별 몬스터 스텟'!AL1923*'(참고)타워 스텟 가치'!$Y$17)</f>
        <v>1181296.6675000079</v>
      </c>
      <c r="AN1923">
        <v>3</v>
      </c>
    </row>
    <row r="1924" spans="3:40" x14ac:dyDescent="0.3">
      <c r="C1924">
        <v>5</v>
      </c>
      <c r="D1924">
        <f t="shared" si="89"/>
        <v>384</v>
      </c>
      <c r="E1924" s="52">
        <f>VLOOKUP(D1924,'스테이지별 난이도 설정'!B:C,2,0)</f>
        <v>153.6000000000011</v>
      </c>
      <c r="F1924" t="str">
        <f t="shared" si="90"/>
        <v>스페셜</v>
      </c>
      <c r="G1924">
        <f t="shared" si="88"/>
        <v>6</v>
      </c>
      <c r="H1924">
        <f>VLOOKUP($F1924,'(참고)타워 스텟 가치'!$B$2:$L$6,H$2,0)+(VLOOKUP($F1924,'(참고)타워 스텟 가치'!$B$2:$L$6,H$2,0)*$E1924)</f>
        <v>5869.9687500000418</v>
      </c>
      <c r="I1924">
        <f>VLOOKUP($F1924,'(참고)타워 스텟 가치'!$B$2:$L$6,I$2,0)+(VLOOKUP($F1924,'(참고)타워 스텟 가치'!$B$2:$L$6,I$2,0)*$E1924)</f>
        <v>1173.9937500000083</v>
      </c>
      <c r="J1924">
        <f>VLOOKUP($F1924,'(참고)타워 스텟 가치'!$B$2:$L$6,J$2,0)+(VLOOKUP($F1924,'(참고)타워 스텟 가치'!$B$2:$L$6,J$2,0)*$E1924)</f>
        <v>773000.00000000547</v>
      </c>
      <c r="K1924">
        <f>VLOOKUP($F1924,'(참고)타워 스텟 가치'!$B$2:$L$6,K$2,0)+(VLOOKUP($F1924,'(참고)타워 스텟 가치'!$B$2:$L$6,K$2,0)*$E1924)</f>
        <v>23479.875000000167</v>
      </c>
      <c r="L1924">
        <f>VLOOKUP($F1924,'(참고)타워 스텟 가치'!$B$2:$L$6,L$2,0)+(VLOOKUP($F1924,'(참고)타워 스텟 가치'!$B$2:$L$6,L$2,0)*$E1924)</f>
        <v>391.3312500000028</v>
      </c>
      <c r="M1924">
        <f>VLOOKUP($F1924,'(참고)타워 스텟 가치'!$B$2:$L$6,M$2,0)+(VLOOKUP($F1924,'(참고)타워 스텟 가치'!$B$2:$L$6,M$2,0)*$E1924)</f>
        <v>46.380000000000329</v>
      </c>
      <c r="N1924">
        <f>VLOOKUP($F1924,'(참고)타워 스텟 가치'!$B$2:$L$6,N$2,0)+(VLOOKUP($F1924,'(참고)타워 스텟 가치'!$B$2:$L$6,N$2,0)*$E1924)</f>
        <v>0</v>
      </c>
      <c r="O1924">
        <f>VLOOKUP($F1924,'(참고)타워 스텟 가치'!$B$2:$L$6,O$2,0)+(VLOOKUP($F1924,'(참고)타워 스텟 가치'!$B$2:$L$6,O$2,0)*$E1924)</f>
        <v>0</v>
      </c>
      <c r="P1924">
        <f>VLOOKUP($F1924,'(참고)타워 스텟 가치'!$B$2:$L$6,P$2,0)+(VLOOKUP($F1924,'(참고)타워 스텟 가치'!$B$2:$L$6,P$2,0)*$E1924)</f>
        <v>154.6000000000011</v>
      </c>
      <c r="Q1924">
        <f>SUM('스테이지별 몬스터 스텟'!H1924*'(참고)타워 스텟 가치'!$Q$17,'스테이지별 몬스터 스텟'!I1924*'(참고)타워 스텟 가치'!$R$17,'스테이지별 몬스터 스텟'!J1924*'(참고)타워 스텟 가치'!$S$17,'스테이지별 몬스터 스텟'!K1924*'(참고)타워 스텟 가치'!$T$17,'스테이지별 몬스터 스텟'!L1924*'(참고)타워 스텟 가치'!$U$17,'스테이지별 몬스터 스텟'!M1924*'(참고)타워 스텟 가치'!$V$17,'스테이지별 몬스터 스텟'!N1924*'(참고)타워 스텟 가치'!$W$17,'스테이지별 몬스터 스텟'!O1924*'(참고)타워 스텟 가치'!$X$17,'스테이지별 몬스터 스텟'!P1924*'(참고)타워 스텟 가치'!$Y$17)</f>
        <v>1221098.9206250084</v>
      </c>
      <c r="R1924">
        <v>1</v>
      </c>
      <c r="S1924">
        <f>VLOOKUP($F1924,'(참고)타워 스텟 가치'!$B$7:$L$11,S$2,0)+(VLOOKUP($F1924,'(참고)타워 스텟 가치'!$B$7:$L$11,S$2,0)*$E1924)</f>
        <v>1956.6562500000139</v>
      </c>
      <c r="T1924">
        <f>VLOOKUP($F1924,'(참고)타워 스텟 가치'!$B$7:$L$11,T$2,0)+(VLOOKUP($F1924,'(참고)타워 스텟 가치'!$B$7:$L$11,T$2,0)*$E1924)</f>
        <v>3521.9812500000253</v>
      </c>
      <c r="U1924">
        <f>VLOOKUP($F1924,'(참고)타워 스텟 가치'!$B$7:$L$11,U$2,0)+(VLOOKUP($F1924,'(참고)타워 스텟 가치'!$B$7:$L$11,U$2,0)*$E1924)</f>
        <v>773000.00000000547</v>
      </c>
      <c r="V1924">
        <f>VLOOKUP($F1924,'(참고)타워 스텟 가치'!$B$7:$L$11,V$2,0)+(VLOOKUP($F1924,'(참고)타워 스텟 가치'!$B$7:$L$11,V$2,0)*$E1924)</f>
        <v>23479.875000000167</v>
      </c>
      <c r="W1924">
        <f>VLOOKUP($F1924,'(참고)타워 스텟 가치'!$B$7:$L$11,W$2,0)+(VLOOKUP($F1924,'(참고)타워 스텟 가치'!$B$7:$L$11,W$2,0)*$E1924)</f>
        <v>391.3312500000028</v>
      </c>
      <c r="X1924">
        <f>VLOOKUP($F1924,'(참고)타워 스텟 가치'!$B$7:$L$11,X$2,0)+(VLOOKUP($F1924,'(참고)타워 스텟 가치'!$B$7:$L$11,X$2,0)*$E1924)</f>
        <v>46.380000000000329</v>
      </c>
      <c r="Y1924">
        <f>VLOOKUP($F1924,'(참고)타워 스텟 가치'!$B$7:$L$11,Y$2,0)+(VLOOKUP($F1924,'(참고)타워 스텟 가치'!$B$7:$L$11,Y$2,0)*$E1924)</f>
        <v>0</v>
      </c>
      <c r="Z1924">
        <f>VLOOKUP($F1924,'(참고)타워 스텟 가치'!$B$7:$L$11,Z$2,0)+(VLOOKUP($F1924,'(참고)타워 스텟 가치'!$B$7:$L$11,Z$2,0)*$E1924)</f>
        <v>0</v>
      </c>
      <c r="AA1924">
        <f>VLOOKUP($F1924,'(참고)타워 스텟 가치'!$B$7:$L$11,AA$2,0)+(VLOOKUP($F1924,'(참고)타워 스텟 가치'!$B$7:$L$11,AA$2,0)*$E1924)</f>
        <v>154.6000000000011</v>
      </c>
      <c r="AB1924">
        <f>SUM('스테이지별 몬스터 스텟'!S1924*'(참고)타워 스텟 가치'!$Q$17,'스테이지별 몬스터 스텟'!T1924*'(참고)타워 스텟 가치'!$R$17,'스테이지별 몬스터 스텟'!U1924*'(참고)타워 스텟 가치'!$S$17,'스테이지별 몬스터 스텟'!V1924*'(참고)타워 스텟 가치'!$T$17,'스테이지별 몬스터 스텟'!W1924*'(참고)타워 스텟 가치'!$U$17,'스테이지별 몬스터 스텟'!X1924*'(참고)타워 스텟 가치'!$V$17,'스테이지별 몬스터 스텟'!Y1924*'(참고)타워 스텟 가치'!$W$17,'스테이지별 몬스터 스텟'!Z1924*'(참고)타워 스텟 가치'!$X$17,'스테이지별 몬스터 스텟'!AA1924*'(참고)타워 스텟 가치'!$Y$17)</f>
        <v>1216794.2768750084</v>
      </c>
      <c r="AC1924">
        <v>2</v>
      </c>
      <c r="AD1924">
        <f>VLOOKUP($F1924,'(참고)타워 스텟 가치'!$B$12:$L$16,AD$2,0)+(VLOOKUP($F1924,'(참고)타워 스텟 가치'!$B$12:$L$16,AD$2,0)*$E1924)</f>
        <v>1956.6562500000139</v>
      </c>
      <c r="AE1924">
        <f>VLOOKUP($F1924,'(참고)타워 스텟 가치'!$B$12:$L$16,AE$2,0)+(VLOOKUP($F1924,'(참고)타워 스텟 가치'!$B$12:$L$16,AE$2,0)*$E1924)</f>
        <v>2347.9875000000166</v>
      </c>
      <c r="AF1924">
        <f>VLOOKUP($F1924,'(참고)타워 스텟 가치'!$B$12:$L$16,AF$2,0)+(VLOOKUP($F1924,'(참고)타워 스텟 가치'!$B$12:$L$16,AF$2,0)*$E1924)</f>
        <v>773000.00000000547</v>
      </c>
      <c r="AG1924">
        <f>VLOOKUP($F1924,'(참고)타워 스텟 가치'!$B$12:$L$16,AG$2,0)+(VLOOKUP($F1924,'(참고)타워 스텟 가치'!$B$12:$L$16,AG$2,0)*$E1924)</f>
        <v>11739.937500000084</v>
      </c>
      <c r="AH1924">
        <f>VLOOKUP($F1924,'(참고)타워 스텟 가치'!$B$12:$L$16,AH$2,0)+(VLOOKUP($F1924,'(참고)타워 스텟 가치'!$B$12:$L$16,AH$2,0)*$E1924)</f>
        <v>391.3312500000028</v>
      </c>
      <c r="AI1924">
        <f>VLOOKUP($F1924,'(참고)타워 스텟 가치'!$B$12:$L$16,AI$2,0)+(VLOOKUP($F1924,'(참고)타워 스텟 가치'!$B$12:$L$16,AI$2,0)*$E1924)</f>
        <v>46.380000000000329</v>
      </c>
      <c r="AJ1924">
        <f>VLOOKUP($F1924,'(참고)타워 스텟 가치'!$B$12:$L$16,AJ$2,0)+(VLOOKUP($F1924,'(참고)타워 스텟 가치'!$B$12:$L$16,AJ$2,0)*$E1924)</f>
        <v>0</v>
      </c>
      <c r="AK1924">
        <f>VLOOKUP($F1924,'(참고)타워 스텟 가치'!$B$12:$L$16,AK$2,0)+(VLOOKUP($F1924,'(참고)타워 스텟 가치'!$B$12:$L$16,AK$2,0)*$E1924)</f>
        <v>0</v>
      </c>
      <c r="AL1924">
        <f>VLOOKUP($F1924,'(참고)타워 스텟 가치'!$B$12:$L$16,AL$2,0)+(VLOOKUP($F1924,'(참고)타워 스텟 가치'!$B$12:$L$16,AL$2,0)*$E1924)</f>
        <v>309.20000000000221</v>
      </c>
      <c r="AM1924">
        <f>SUM('스테이지별 몬스터 스텟'!AD1924*'(참고)타워 스텟 가치'!$Q$17,'스테이지별 몬스터 스텟'!AE1924*'(참고)타워 스텟 가치'!$R$17,'스테이지별 몬스터 스텟'!AF1924*'(참고)타워 스텟 가치'!$S$17,'스테이지별 몬스터 스텟'!AG1924*'(참고)타워 스텟 가치'!$T$17,'스테이지별 몬스터 스텟'!AH1924*'(참고)타워 스텟 가치'!$U$17,'스테이지별 몬스터 스텟'!AI1924*'(참고)타워 스텟 가치'!$V$17,'스테이지별 몬스터 스텟'!AJ1924*'(참고)타워 스텟 가치'!$W$17,'스테이지별 몬스터 스텟'!AK1924*'(참고)타워 스텟 가치'!$X$17,'스테이지별 몬스터 스텟'!AL1924*'(참고)타워 스텟 가치'!$Y$17)</f>
        <v>1191862.6112500082</v>
      </c>
      <c r="AN1924">
        <v>3</v>
      </c>
    </row>
    <row r="1925" spans="3:40" x14ac:dyDescent="0.3">
      <c r="C1925">
        <v>1</v>
      </c>
      <c r="D1925">
        <f t="shared" si="89"/>
        <v>385</v>
      </c>
      <c r="E1925" s="52">
        <f>VLOOKUP(D1925,'스테이지별 난이도 설정'!B:C,2,0)</f>
        <v>154.00000000000111</v>
      </c>
      <c r="F1925" t="str">
        <f t="shared" si="90"/>
        <v>일반</v>
      </c>
      <c r="G1925">
        <f t="shared" si="88"/>
        <v>6</v>
      </c>
      <c r="H1925">
        <f>VLOOKUP($F1925,'(참고)타워 스텟 가치'!$B$2:$L$6,H$2,0)+(VLOOKUP($F1925,'(참고)타워 스텟 가치'!$B$2:$L$6,H$2,0)*$E1925)</f>
        <v>1162.5000000000084</v>
      </c>
      <c r="I1925">
        <f>VLOOKUP($F1925,'(참고)타워 스텟 가치'!$B$2:$L$6,I$2,0)+(VLOOKUP($F1925,'(참고)타워 스텟 가치'!$B$2:$L$6,I$2,0)*$E1925)</f>
        <v>232.50000000000165</v>
      </c>
      <c r="J1925">
        <f>VLOOKUP($F1925,'(참고)타워 스텟 가치'!$B$2:$L$6,J$2,0)+(VLOOKUP($F1925,'(참고)타워 스텟 가치'!$B$2:$L$6,J$2,0)*$E1925)</f>
        <v>775000.00000000559</v>
      </c>
      <c r="K1925">
        <f>VLOOKUP($F1925,'(참고)타워 스텟 가치'!$B$2:$L$6,K$2,0)+(VLOOKUP($F1925,'(참고)타워 스텟 가치'!$B$2:$L$6,K$2,0)*$E1925)</f>
        <v>4650.0000000000337</v>
      </c>
      <c r="L1925">
        <f>VLOOKUP($F1925,'(참고)타워 스텟 가치'!$B$2:$L$6,L$2,0)+(VLOOKUP($F1925,'(참고)타워 스텟 가치'!$B$2:$L$6,L$2,0)*$E1925)</f>
        <v>77.500000000000554</v>
      </c>
      <c r="M1925">
        <f>VLOOKUP($F1925,'(참고)타워 스텟 가치'!$B$2:$L$6,M$2,0)+(VLOOKUP($F1925,'(참고)타워 스텟 가치'!$B$2:$L$6,M$2,0)*$E1925)</f>
        <v>46.500000000000327</v>
      </c>
      <c r="N1925">
        <f>VLOOKUP($F1925,'(참고)타워 스텟 가치'!$B$2:$L$6,N$2,0)+(VLOOKUP($F1925,'(참고)타워 스텟 가치'!$B$2:$L$6,N$2,0)*$E1925)</f>
        <v>0</v>
      </c>
      <c r="O1925">
        <f>VLOOKUP($F1925,'(참고)타워 스텟 가치'!$B$2:$L$6,O$2,0)+(VLOOKUP($F1925,'(참고)타워 스텟 가치'!$B$2:$L$6,O$2,0)*$E1925)</f>
        <v>0</v>
      </c>
      <c r="P1925">
        <f>VLOOKUP($F1925,'(참고)타워 스텟 가치'!$B$2:$L$6,P$2,0)+(VLOOKUP($F1925,'(참고)타워 스텟 가치'!$B$2:$L$6,P$2,0)*$E1925)</f>
        <v>108.50000000000077</v>
      </c>
      <c r="Q1925">
        <f>SUM('스테이지별 몬스터 스텟'!H1925*'(참고)타워 스텟 가치'!$Q$17,'스테이지별 몬스터 스텟'!I1925*'(참고)타워 스텟 가치'!$R$17,'스테이지별 몬스터 스텟'!J1925*'(참고)타워 스텟 가치'!$S$17,'스테이지별 몬스터 스텟'!K1925*'(참고)타워 스텟 가치'!$T$17,'스테이지별 몬스터 스텟'!L1925*'(참고)타워 스텟 가치'!$U$17,'스테이지별 몬스터 스텟'!M1925*'(참고)타워 스텟 가치'!$V$17,'스테이지별 몬스터 스텟'!N1925*'(참고)타워 스텟 가치'!$W$17,'스테이지별 몬스터 스텟'!O1925*'(참고)타워 스텟 가치'!$X$17,'스테이지별 몬스터 스텟'!P1925*'(참고)타워 스텟 가치'!$Y$17)</f>
        <v>1174892.2500000084</v>
      </c>
      <c r="R1925">
        <v>1</v>
      </c>
      <c r="S1925">
        <f>VLOOKUP($F1925,'(참고)타워 스텟 가치'!$B$7:$L$11,S$2,0)+(VLOOKUP($F1925,'(참고)타워 스텟 가치'!$B$7:$L$11,S$2,0)*$E1925)</f>
        <v>387.50000000000279</v>
      </c>
      <c r="T1925">
        <f>VLOOKUP($F1925,'(참고)타워 스텟 가치'!$B$7:$L$11,T$2,0)+(VLOOKUP($F1925,'(참고)타워 스텟 가치'!$B$7:$L$11,T$2,0)*$E1925)</f>
        <v>697.500000000005</v>
      </c>
      <c r="U1925">
        <f>VLOOKUP($F1925,'(참고)타워 스텟 가치'!$B$7:$L$11,U$2,0)+(VLOOKUP($F1925,'(참고)타워 스텟 가치'!$B$7:$L$11,U$2,0)*$E1925)</f>
        <v>775000.00000000559</v>
      </c>
      <c r="V1925">
        <f>VLOOKUP($F1925,'(참고)타워 스텟 가치'!$B$7:$L$11,V$2,0)+(VLOOKUP($F1925,'(참고)타워 스텟 가치'!$B$7:$L$11,V$2,0)*$E1925)</f>
        <v>4650.0000000000337</v>
      </c>
      <c r="W1925">
        <f>VLOOKUP($F1925,'(참고)타워 스텟 가치'!$B$7:$L$11,W$2,0)+(VLOOKUP($F1925,'(참고)타워 스텟 가치'!$B$7:$L$11,W$2,0)*$E1925)</f>
        <v>77.500000000000554</v>
      </c>
      <c r="X1925">
        <f>VLOOKUP($F1925,'(참고)타워 스텟 가치'!$B$7:$L$11,X$2,0)+(VLOOKUP($F1925,'(참고)타워 스텟 가치'!$B$7:$L$11,X$2,0)*$E1925)</f>
        <v>46.500000000000327</v>
      </c>
      <c r="Y1925">
        <f>VLOOKUP($F1925,'(참고)타워 스텟 가치'!$B$7:$L$11,Y$2,0)+(VLOOKUP($F1925,'(참고)타워 스텟 가치'!$B$7:$L$11,Y$2,0)*$E1925)</f>
        <v>0</v>
      </c>
      <c r="Z1925">
        <f>VLOOKUP($F1925,'(참고)타워 스텟 가치'!$B$7:$L$11,Z$2,0)+(VLOOKUP($F1925,'(참고)타워 스텟 가치'!$B$7:$L$11,Z$2,0)*$E1925)</f>
        <v>0</v>
      </c>
      <c r="AA1925">
        <f>VLOOKUP($F1925,'(참고)타워 스텟 가치'!$B$7:$L$11,AA$2,0)+(VLOOKUP($F1925,'(참고)타워 스텟 가치'!$B$7:$L$11,AA$2,0)*$E1925)</f>
        <v>108.50000000000077</v>
      </c>
      <c r="AB1925">
        <f>SUM('스테이지별 몬스터 스텟'!S1925*'(참고)타워 스텟 가치'!$Q$17,'스테이지별 몬스터 스텟'!T1925*'(참고)타워 스텟 가치'!$R$17,'스테이지별 몬스터 스텟'!U1925*'(참고)타워 스텟 가치'!$S$17,'스테이지별 몬스터 스텟'!V1925*'(참고)타워 스텟 가치'!$T$17,'스테이지별 몬스터 스텟'!W1925*'(참고)타워 스텟 가치'!$U$17,'스테이지별 몬스터 스텟'!X1925*'(참고)타워 스텟 가치'!$V$17,'스테이지별 몬스터 스텟'!Y1925*'(참고)타워 스텟 가치'!$W$17,'스테이지별 몬스터 스텟'!Z1925*'(참고)타워 스텟 가치'!$X$17,'스테이지별 몬스터 스텟'!AA1925*'(참고)타워 스텟 가치'!$Y$17)</f>
        <v>1174039.7500000084</v>
      </c>
      <c r="AC1925">
        <v>2</v>
      </c>
      <c r="AD1925">
        <f>VLOOKUP($F1925,'(참고)타워 스텟 가치'!$B$12:$L$16,AD$2,0)+(VLOOKUP($F1925,'(참고)타워 스텟 가치'!$B$12:$L$16,AD$2,0)*$E1925)</f>
        <v>387.50000000000279</v>
      </c>
      <c r="AE1925">
        <f>VLOOKUP($F1925,'(참고)타워 스텟 가치'!$B$12:$L$16,AE$2,0)+(VLOOKUP($F1925,'(참고)타워 스텟 가치'!$B$12:$L$16,AE$2,0)*$E1925)</f>
        <v>465.0000000000033</v>
      </c>
      <c r="AF1925">
        <f>VLOOKUP($F1925,'(참고)타워 스텟 가치'!$B$12:$L$16,AF$2,0)+(VLOOKUP($F1925,'(참고)타워 스텟 가치'!$B$12:$L$16,AF$2,0)*$E1925)</f>
        <v>775000.00000000559</v>
      </c>
      <c r="AG1925">
        <f>VLOOKUP($F1925,'(참고)타워 스텟 가치'!$B$12:$L$16,AG$2,0)+(VLOOKUP($F1925,'(참고)타워 스텟 가치'!$B$12:$L$16,AG$2,0)*$E1925)</f>
        <v>2325.0000000000168</v>
      </c>
      <c r="AH1925">
        <f>VLOOKUP($F1925,'(참고)타워 스텟 가치'!$B$12:$L$16,AH$2,0)+(VLOOKUP($F1925,'(참고)타워 스텟 가치'!$B$12:$L$16,AH$2,0)*$E1925)</f>
        <v>77.500000000000554</v>
      </c>
      <c r="AI1925">
        <f>VLOOKUP($F1925,'(참고)타워 스텟 가치'!$B$12:$L$16,AI$2,0)+(VLOOKUP($F1925,'(참고)타워 스텟 가치'!$B$12:$L$16,AI$2,0)*$E1925)</f>
        <v>46.500000000000327</v>
      </c>
      <c r="AJ1925">
        <f>VLOOKUP($F1925,'(참고)타워 스텟 가치'!$B$12:$L$16,AJ$2,0)+(VLOOKUP($F1925,'(참고)타워 스텟 가치'!$B$12:$L$16,AJ$2,0)*$E1925)</f>
        <v>0</v>
      </c>
      <c r="AK1925">
        <f>VLOOKUP($F1925,'(참고)타워 스텟 가치'!$B$12:$L$16,AK$2,0)+(VLOOKUP($F1925,'(참고)타워 스텟 가치'!$B$12:$L$16,AK$2,0)*$E1925)</f>
        <v>0</v>
      </c>
      <c r="AL1925">
        <f>VLOOKUP($F1925,'(참고)타워 스텟 가치'!$B$12:$L$16,AL$2,0)+(VLOOKUP($F1925,'(참고)타워 스텟 가치'!$B$12:$L$16,AL$2,0)*$E1925)</f>
        <v>217.00000000000153</v>
      </c>
      <c r="AM1925">
        <f>SUM('스테이지별 몬스터 스텟'!AD1925*'(참고)타워 스텟 가치'!$Q$17,'스테이지별 몬스터 스텟'!AE1925*'(참고)타워 스텟 가치'!$R$17,'스테이지별 몬스터 스텟'!AF1925*'(참고)타워 스텟 가치'!$S$17,'스테이지별 몬스터 스텟'!AG1925*'(참고)타워 스텟 가치'!$T$17,'스테이지별 몬스터 스텟'!AH1925*'(참고)타워 스텟 가치'!$U$17,'스테이지별 몬스터 스텟'!AI1925*'(참고)타워 스텟 가치'!$V$17,'스테이지별 몬스터 스텟'!AJ1925*'(참고)타워 스텟 가치'!$W$17,'스테이지별 몬스터 스텟'!AK1925*'(참고)타워 스텟 가치'!$X$17,'스테이지별 몬스터 스텟'!AL1925*'(참고)타워 스텟 가치'!$Y$17)</f>
        <v>1169258.0000000084</v>
      </c>
      <c r="AN1925">
        <v>3</v>
      </c>
    </row>
    <row r="1926" spans="3:40" x14ac:dyDescent="0.3">
      <c r="C1926">
        <v>2</v>
      </c>
      <c r="D1926">
        <f t="shared" si="89"/>
        <v>385</v>
      </c>
      <c r="E1926" s="52">
        <f>VLOOKUP(D1926,'스테이지별 난이도 설정'!B:C,2,0)</f>
        <v>154.00000000000111</v>
      </c>
      <c r="F1926" t="str">
        <f t="shared" si="90"/>
        <v>레어</v>
      </c>
      <c r="G1926">
        <f t="shared" ref="G1926:G1989" si="91">SUM(R1926,AC1926,AN1926)</f>
        <v>6</v>
      </c>
      <c r="H1926">
        <f>VLOOKUP($F1926,'(참고)타워 스텟 가치'!$B$2:$L$6,H$2,0)+(VLOOKUP($F1926,'(참고)타워 스텟 가치'!$B$2:$L$6,H$2,0)*$E1926)</f>
        <v>1743.7500000000125</v>
      </c>
      <c r="I1926">
        <f>VLOOKUP($F1926,'(참고)타워 스텟 가치'!$B$2:$L$6,I$2,0)+(VLOOKUP($F1926,'(참고)타워 스텟 가치'!$B$2:$L$6,I$2,0)*$E1926)</f>
        <v>348.7500000000025</v>
      </c>
      <c r="J1926">
        <f>VLOOKUP($F1926,'(참고)타워 스텟 가치'!$B$2:$L$6,J$2,0)+(VLOOKUP($F1926,'(참고)타워 스텟 가치'!$B$2:$L$6,J$2,0)*$E1926)</f>
        <v>775000.00000000559</v>
      </c>
      <c r="K1926">
        <f>VLOOKUP($F1926,'(참고)타워 스텟 가치'!$B$2:$L$6,K$2,0)+(VLOOKUP($F1926,'(참고)타워 스텟 가치'!$B$2:$L$6,K$2,0)*$E1926)</f>
        <v>6975.00000000005</v>
      </c>
      <c r="L1926">
        <f>VLOOKUP($F1926,'(참고)타워 스텟 가치'!$B$2:$L$6,L$2,0)+(VLOOKUP($F1926,'(참고)타워 스텟 가치'!$B$2:$L$6,L$2,0)*$E1926)</f>
        <v>116.25000000000082</v>
      </c>
      <c r="M1926">
        <f>VLOOKUP($F1926,'(참고)타워 스텟 가치'!$B$2:$L$6,M$2,0)+(VLOOKUP($F1926,'(참고)타워 스텟 가치'!$B$2:$L$6,M$2,0)*$E1926)</f>
        <v>46.500000000000327</v>
      </c>
      <c r="N1926">
        <f>VLOOKUP($F1926,'(참고)타워 스텟 가치'!$B$2:$L$6,N$2,0)+(VLOOKUP($F1926,'(참고)타워 스텟 가치'!$B$2:$L$6,N$2,0)*$E1926)</f>
        <v>0</v>
      </c>
      <c r="O1926">
        <f>VLOOKUP($F1926,'(참고)타워 스텟 가치'!$B$2:$L$6,O$2,0)+(VLOOKUP($F1926,'(참고)타워 스텟 가치'!$B$2:$L$6,O$2,0)*$E1926)</f>
        <v>0</v>
      </c>
      <c r="P1926">
        <f>VLOOKUP($F1926,'(참고)타워 스텟 가치'!$B$2:$L$6,P$2,0)+(VLOOKUP($F1926,'(참고)타워 스텟 가치'!$B$2:$L$6,P$2,0)*$E1926)</f>
        <v>108.50000000000077</v>
      </c>
      <c r="Q1926">
        <f>SUM('스테이지별 몬스터 스텟'!H1926*'(참고)타워 스텟 가치'!$Q$17,'스테이지별 몬스터 스텟'!I1926*'(참고)타워 스텟 가치'!$R$17,'스테이지별 몬스터 스텟'!J1926*'(참고)타워 스텟 가치'!$S$17,'스테이지별 몬스터 스텟'!K1926*'(참고)타워 스텟 가치'!$T$17,'스테이지별 몬스터 스텟'!L1926*'(참고)타워 스텟 가치'!$U$17,'스테이지별 몬스터 스텟'!M1926*'(참고)타워 스텟 가치'!$V$17,'스테이지별 몬스터 스텟'!N1926*'(참고)타워 스텟 가치'!$W$17,'스테이지별 몬스터 스텟'!O1926*'(참고)타워 스텟 가치'!$X$17,'스테이지별 몬스터 스텟'!P1926*'(참고)타워 스텟 가치'!$Y$17)</f>
        <v>1180956.6250000084</v>
      </c>
      <c r="R1926">
        <v>1</v>
      </c>
      <c r="S1926">
        <f>VLOOKUP($F1926,'(참고)타워 스텟 가치'!$B$7:$L$11,S$2,0)+(VLOOKUP($F1926,'(참고)타워 스텟 가치'!$B$7:$L$11,S$2,0)*$E1926)</f>
        <v>581.25000000000421</v>
      </c>
      <c r="T1926">
        <f>VLOOKUP($F1926,'(참고)타워 스텟 가치'!$B$7:$L$11,T$2,0)+(VLOOKUP($F1926,'(참고)타워 스텟 가치'!$B$7:$L$11,T$2,0)*$E1926)</f>
        <v>1046.2500000000075</v>
      </c>
      <c r="U1926">
        <f>VLOOKUP($F1926,'(참고)타워 스텟 가치'!$B$7:$L$11,U$2,0)+(VLOOKUP($F1926,'(참고)타워 스텟 가치'!$B$7:$L$11,U$2,0)*$E1926)</f>
        <v>775000.00000000559</v>
      </c>
      <c r="V1926">
        <f>VLOOKUP($F1926,'(참고)타워 스텟 가치'!$B$7:$L$11,V$2,0)+(VLOOKUP($F1926,'(참고)타워 스텟 가치'!$B$7:$L$11,V$2,0)*$E1926)</f>
        <v>6975.00000000005</v>
      </c>
      <c r="W1926">
        <f>VLOOKUP($F1926,'(참고)타워 스텟 가치'!$B$7:$L$11,W$2,0)+(VLOOKUP($F1926,'(참고)타워 스텟 가치'!$B$7:$L$11,W$2,0)*$E1926)</f>
        <v>116.25000000000082</v>
      </c>
      <c r="X1926">
        <f>VLOOKUP($F1926,'(참고)타워 스텟 가치'!$B$7:$L$11,X$2,0)+(VLOOKUP($F1926,'(참고)타워 스텟 가치'!$B$7:$L$11,X$2,0)*$E1926)</f>
        <v>46.500000000000327</v>
      </c>
      <c r="Y1926">
        <f>VLOOKUP($F1926,'(참고)타워 스텟 가치'!$B$7:$L$11,Y$2,0)+(VLOOKUP($F1926,'(참고)타워 스텟 가치'!$B$7:$L$11,Y$2,0)*$E1926)</f>
        <v>0</v>
      </c>
      <c r="Z1926">
        <f>VLOOKUP($F1926,'(참고)타워 스텟 가치'!$B$7:$L$11,Z$2,0)+(VLOOKUP($F1926,'(참고)타워 스텟 가치'!$B$7:$L$11,Z$2,0)*$E1926)</f>
        <v>0</v>
      </c>
      <c r="AA1926">
        <f>VLOOKUP($F1926,'(참고)타워 스텟 가치'!$B$7:$L$11,AA$2,0)+(VLOOKUP($F1926,'(참고)타워 스텟 가치'!$B$7:$L$11,AA$2,0)*$E1926)</f>
        <v>108.50000000000077</v>
      </c>
      <c r="AB1926">
        <f>SUM('스테이지별 몬스터 스텟'!S1926*'(참고)타워 스텟 가치'!$Q$17,'스테이지별 몬스터 스텟'!T1926*'(참고)타워 스텟 가치'!$R$17,'스테이지별 몬스터 스텟'!U1926*'(참고)타워 스텟 가치'!$S$17,'스테이지별 몬스터 스텟'!V1926*'(참고)타워 스텟 가치'!$T$17,'스테이지별 몬스터 스텟'!W1926*'(참고)타워 스텟 가치'!$U$17,'스테이지별 몬스터 스텟'!X1926*'(참고)타워 스텟 가치'!$V$17,'스테이지별 몬스터 스텟'!Y1926*'(참고)타워 스텟 가치'!$W$17,'스테이지별 몬스터 스텟'!Z1926*'(참고)타워 스텟 가치'!$X$17,'스테이지별 몬스터 스텟'!AA1926*'(참고)타워 스텟 가치'!$Y$17)</f>
        <v>1179677.8750000084</v>
      </c>
      <c r="AC1926">
        <v>2</v>
      </c>
      <c r="AD1926">
        <f>VLOOKUP($F1926,'(참고)타워 스텟 가치'!$B$12:$L$16,AD$2,0)+(VLOOKUP($F1926,'(참고)타워 스텟 가치'!$B$12:$L$16,AD$2,0)*$E1926)</f>
        <v>581.25000000000421</v>
      </c>
      <c r="AE1926">
        <f>VLOOKUP($F1926,'(참고)타워 스텟 가치'!$B$12:$L$16,AE$2,0)+(VLOOKUP($F1926,'(참고)타워 스텟 가치'!$B$12:$L$16,AE$2,0)*$E1926)</f>
        <v>697.500000000005</v>
      </c>
      <c r="AF1926">
        <f>VLOOKUP($F1926,'(참고)타워 스텟 가치'!$B$12:$L$16,AF$2,0)+(VLOOKUP($F1926,'(참고)타워 스텟 가치'!$B$12:$L$16,AF$2,0)*$E1926)</f>
        <v>775000.00000000559</v>
      </c>
      <c r="AG1926">
        <f>VLOOKUP($F1926,'(참고)타워 스텟 가치'!$B$12:$L$16,AG$2,0)+(VLOOKUP($F1926,'(참고)타워 스텟 가치'!$B$12:$L$16,AG$2,0)*$E1926)</f>
        <v>3487.500000000025</v>
      </c>
      <c r="AH1926">
        <f>VLOOKUP($F1926,'(참고)타워 스텟 가치'!$B$12:$L$16,AH$2,0)+(VLOOKUP($F1926,'(참고)타워 스텟 가치'!$B$12:$L$16,AH$2,0)*$E1926)</f>
        <v>116.25000000000082</v>
      </c>
      <c r="AI1926">
        <f>VLOOKUP($F1926,'(참고)타워 스텟 가치'!$B$12:$L$16,AI$2,0)+(VLOOKUP($F1926,'(참고)타워 스텟 가치'!$B$12:$L$16,AI$2,0)*$E1926)</f>
        <v>46.500000000000327</v>
      </c>
      <c r="AJ1926">
        <f>VLOOKUP($F1926,'(참고)타워 스텟 가치'!$B$12:$L$16,AJ$2,0)+(VLOOKUP($F1926,'(참고)타워 스텟 가치'!$B$12:$L$16,AJ$2,0)*$E1926)</f>
        <v>0</v>
      </c>
      <c r="AK1926">
        <f>VLOOKUP($F1926,'(참고)타워 스텟 가치'!$B$12:$L$16,AK$2,0)+(VLOOKUP($F1926,'(참고)타워 스텟 가치'!$B$12:$L$16,AK$2,0)*$E1926)</f>
        <v>0</v>
      </c>
      <c r="AL1926">
        <f>VLOOKUP($F1926,'(참고)타워 스텟 가치'!$B$12:$L$16,AL$2,0)+(VLOOKUP($F1926,'(참고)타워 스텟 가치'!$B$12:$L$16,AL$2,0)*$E1926)</f>
        <v>217.00000000000153</v>
      </c>
      <c r="AM1926">
        <f>SUM('스테이지별 몬스터 스텟'!AD1926*'(참고)타워 스텟 가치'!$Q$17,'스테이지별 몬스터 스텟'!AE1926*'(참고)타워 스텟 가치'!$R$17,'스테이지별 몬스터 스텟'!AF1926*'(참고)타워 스텟 가치'!$S$17,'스테이지별 몬스터 스텟'!AG1926*'(참고)타워 스텟 가치'!$T$17,'스테이지별 몬스터 스텟'!AH1926*'(참고)타워 스텟 가치'!$U$17,'스테이지별 몬스터 스텟'!AI1926*'(참고)타워 스텟 가치'!$V$17,'스테이지별 몬스터 스텟'!AJ1926*'(참고)타워 스텟 가치'!$W$17,'스테이지별 몬스터 스텟'!AK1926*'(참고)타워 스텟 가치'!$X$17,'스테이지별 몬스터 스텟'!AL1926*'(참고)타워 스텟 가치'!$Y$17)</f>
        <v>1172396.7500000084</v>
      </c>
      <c r="AN1926">
        <v>3</v>
      </c>
    </row>
    <row r="1927" spans="3:40" x14ac:dyDescent="0.3">
      <c r="C1927">
        <v>3</v>
      </c>
      <c r="D1927">
        <f t="shared" si="89"/>
        <v>385</v>
      </c>
      <c r="E1927" s="52">
        <f>VLOOKUP(D1927,'스테이지별 난이도 설정'!B:C,2,0)</f>
        <v>154.00000000000111</v>
      </c>
      <c r="F1927" t="str">
        <f t="shared" si="90"/>
        <v>에픽</v>
      </c>
      <c r="G1927">
        <f t="shared" si="91"/>
        <v>6</v>
      </c>
      <c r="H1927">
        <f>VLOOKUP($F1927,'(참고)타워 스텟 가치'!$B$2:$L$6,H$2,0)+(VLOOKUP($F1927,'(참고)타워 스텟 가치'!$B$2:$L$6,H$2,0)*$E1927)</f>
        <v>2615.6250000000186</v>
      </c>
      <c r="I1927">
        <f>VLOOKUP($F1927,'(참고)타워 스텟 가치'!$B$2:$L$6,I$2,0)+(VLOOKUP($F1927,'(참고)타워 스텟 가치'!$B$2:$L$6,I$2,0)*$E1927)</f>
        <v>523.12500000000375</v>
      </c>
      <c r="J1927">
        <f>VLOOKUP($F1927,'(참고)타워 스텟 가치'!$B$2:$L$6,J$2,0)+(VLOOKUP($F1927,'(참고)타워 스텟 가치'!$B$2:$L$6,J$2,0)*$E1927)</f>
        <v>775000.00000000559</v>
      </c>
      <c r="K1927">
        <f>VLOOKUP($F1927,'(참고)타워 스텟 가치'!$B$2:$L$6,K$2,0)+(VLOOKUP($F1927,'(참고)타워 스텟 가치'!$B$2:$L$6,K$2,0)*$E1927)</f>
        <v>10462.500000000075</v>
      </c>
      <c r="L1927">
        <f>VLOOKUP($F1927,'(참고)타워 스텟 가치'!$B$2:$L$6,L$2,0)+(VLOOKUP($F1927,'(참고)타워 스텟 가치'!$B$2:$L$6,L$2,0)*$E1927)</f>
        <v>174.37500000000125</v>
      </c>
      <c r="M1927">
        <f>VLOOKUP($F1927,'(참고)타워 스텟 가치'!$B$2:$L$6,M$2,0)+(VLOOKUP($F1927,'(참고)타워 스텟 가치'!$B$2:$L$6,M$2,0)*$E1927)</f>
        <v>46.500000000000327</v>
      </c>
      <c r="N1927">
        <f>VLOOKUP($F1927,'(참고)타워 스텟 가치'!$B$2:$L$6,N$2,0)+(VLOOKUP($F1927,'(참고)타워 스텟 가치'!$B$2:$L$6,N$2,0)*$E1927)</f>
        <v>0</v>
      </c>
      <c r="O1927">
        <f>VLOOKUP($F1927,'(참고)타워 스텟 가치'!$B$2:$L$6,O$2,0)+(VLOOKUP($F1927,'(참고)타워 스텟 가치'!$B$2:$L$6,O$2,0)*$E1927)</f>
        <v>0</v>
      </c>
      <c r="P1927">
        <f>VLOOKUP($F1927,'(참고)타워 스텟 가치'!$B$2:$L$6,P$2,0)+(VLOOKUP($F1927,'(참고)타워 스텟 가치'!$B$2:$L$6,P$2,0)*$E1927)</f>
        <v>108.50000000000077</v>
      </c>
      <c r="Q1927">
        <f>SUM('스테이지별 몬스터 스텟'!H1927*'(참고)타워 스텟 가치'!$Q$17,'스테이지별 몬스터 스텟'!I1927*'(참고)타워 스텟 가치'!$R$17,'스테이지별 몬스터 스텟'!J1927*'(참고)타워 스텟 가치'!$S$17,'스테이지별 몬스터 스텟'!K1927*'(참고)타워 스텟 가치'!$T$17,'스테이지별 몬스터 스텟'!L1927*'(참고)타워 스텟 가치'!$U$17,'스테이지별 몬스터 스텟'!M1927*'(참고)타워 스텟 가치'!$V$17,'스테이지별 몬스터 스텟'!N1927*'(참고)타워 스텟 가치'!$W$17,'스테이지별 몬스터 스텟'!O1927*'(참고)타워 스텟 가치'!$X$17,'스테이지별 몬스터 스텟'!P1927*'(참고)타워 스텟 가치'!$Y$17)</f>
        <v>1190053.1875000086</v>
      </c>
      <c r="R1927">
        <v>1</v>
      </c>
      <c r="S1927">
        <f>VLOOKUP($F1927,'(참고)타워 스텟 가치'!$B$7:$L$11,S$2,0)+(VLOOKUP($F1927,'(참고)타워 스텟 가치'!$B$7:$L$11,S$2,0)*$E1927)</f>
        <v>871.87500000000625</v>
      </c>
      <c r="T1927">
        <f>VLOOKUP($F1927,'(참고)타워 스텟 가치'!$B$7:$L$11,T$2,0)+(VLOOKUP($F1927,'(참고)타워 스텟 가치'!$B$7:$L$11,T$2,0)*$E1927)</f>
        <v>1569.3750000000111</v>
      </c>
      <c r="U1927">
        <f>VLOOKUP($F1927,'(참고)타워 스텟 가치'!$B$7:$L$11,U$2,0)+(VLOOKUP($F1927,'(참고)타워 스텟 가치'!$B$7:$L$11,U$2,0)*$E1927)</f>
        <v>775000.00000000559</v>
      </c>
      <c r="V1927">
        <f>VLOOKUP($F1927,'(참고)타워 스텟 가치'!$B$7:$L$11,V$2,0)+(VLOOKUP($F1927,'(참고)타워 스텟 가치'!$B$7:$L$11,V$2,0)*$E1927)</f>
        <v>10462.500000000075</v>
      </c>
      <c r="W1927">
        <f>VLOOKUP($F1927,'(참고)타워 스텟 가치'!$B$7:$L$11,W$2,0)+(VLOOKUP($F1927,'(참고)타워 스텟 가치'!$B$7:$L$11,W$2,0)*$E1927)</f>
        <v>174.37500000000125</v>
      </c>
      <c r="X1927">
        <f>VLOOKUP($F1927,'(참고)타워 스텟 가치'!$B$7:$L$11,X$2,0)+(VLOOKUP($F1927,'(참고)타워 스텟 가치'!$B$7:$L$11,X$2,0)*$E1927)</f>
        <v>46.500000000000327</v>
      </c>
      <c r="Y1927">
        <f>VLOOKUP($F1927,'(참고)타워 스텟 가치'!$B$7:$L$11,Y$2,0)+(VLOOKUP($F1927,'(참고)타워 스텟 가치'!$B$7:$L$11,Y$2,0)*$E1927)</f>
        <v>0</v>
      </c>
      <c r="Z1927">
        <f>VLOOKUP($F1927,'(참고)타워 스텟 가치'!$B$7:$L$11,Z$2,0)+(VLOOKUP($F1927,'(참고)타워 스텟 가치'!$B$7:$L$11,Z$2,0)*$E1927)</f>
        <v>0</v>
      </c>
      <c r="AA1927">
        <f>VLOOKUP($F1927,'(참고)타워 스텟 가치'!$B$7:$L$11,AA$2,0)+(VLOOKUP($F1927,'(참고)타워 스텟 가치'!$B$7:$L$11,AA$2,0)*$E1927)</f>
        <v>108.50000000000077</v>
      </c>
      <c r="AB1927">
        <f>SUM('스테이지별 몬스터 스텟'!S1927*'(참고)타워 스텟 가치'!$Q$17,'스테이지별 몬스터 스텟'!T1927*'(참고)타워 스텟 가치'!$R$17,'스테이지별 몬스터 스텟'!U1927*'(참고)타워 스텟 가치'!$S$17,'스테이지별 몬스터 스텟'!V1927*'(참고)타워 스텟 가치'!$T$17,'스테이지별 몬스터 스텟'!W1927*'(참고)타워 스텟 가치'!$U$17,'스테이지별 몬스터 스텟'!X1927*'(참고)타워 스텟 가치'!$V$17,'스테이지별 몬스터 스텟'!Y1927*'(참고)타워 스텟 가치'!$W$17,'스테이지별 몬스터 스텟'!Z1927*'(참고)타워 스텟 가치'!$X$17,'스테이지별 몬스터 스텟'!AA1927*'(참고)타워 스텟 가치'!$Y$17)</f>
        <v>1188135.0625000086</v>
      </c>
      <c r="AC1927">
        <v>2</v>
      </c>
      <c r="AD1927">
        <f>VLOOKUP($F1927,'(참고)타워 스텟 가치'!$B$12:$L$16,AD$2,0)+(VLOOKUP($F1927,'(참고)타워 스텟 가치'!$B$12:$L$16,AD$2,0)*$E1927)</f>
        <v>871.87500000000625</v>
      </c>
      <c r="AE1927">
        <f>VLOOKUP($F1927,'(참고)타워 스텟 가치'!$B$12:$L$16,AE$2,0)+(VLOOKUP($F1927,'(참고)타워 스텟 가치'!$B$12:$L$16,AE$2,0)*$E1927)</f>
        <v>1046.2500000000075</v>
      </c>
      <c r="AF1927">
        <f>VLOOKUP($F1927,'(참고)타워 스텟 가치'!$B$12:$L$16,AF$2,0)+(VLOOKUP($F1927,'(참고)타워 스텟 가치'!$B$12:$L$16,AF$2,0)*$E1927)</f>
        <v>775000.00000000559</v>
      </c>
      <c r="AG1927">
        <f>VLOOKUP($F1927,'(참고)타워 스텟 가치'!$B$12:$L$16,AG$2,0)+(VLOOKUP($F1927,'(참고)타워 스텟 가치'!$B$12:$L$16,AG$2,0)*$E1927)</f>
        <v>5231.2500000000373</v>
      </c>
      <c r="AH1927">
        <f>VLOOKUP($F1927,'(참고)타워 스텟 가치'!$B$12:$L$16,AH$2,0)+(VLOOKUP($F1927,'(참고)타워 스텟 가치'!$B$12:$L$16,AH$2,0)*$E1927)</f>
        <v>174.37500000000125</v>
      </c>
      <c r="AI1927">
        <f>VLOOKUP($F1927,'(참고)타워 스텟 가치'!$B$12:$L$16,AI$2,0)+(VLOOKUP($F1927,'(참고)타워 스텟 가치'!$B$12:$L$16,AI$2,0)*$E1927)</f>
        <v>46.500000000000327</v>
      </c>
      <c r="AJ1927">
        <f>VLOOKUP($F1927,'(참고)타워 스텟 가치'!$B$12:$L$16,AJ$2,0)+(VLOOKUP($F1927,'(참고)타워 스텟 가치'!$B$12:$L$16,AJ$2,0)*$E1927)</f>
        <v>0</v>
      </c>
      <c r="AK1927">
        <f>VLOOKUP($F1927,'(참고)타워 스텟 가치'!$B$12:$L$16,AK$2,0)+(VLOOKUP($F1927,'(참고)타워 스텟 가치'!$B$12:$L$16,AK$2,0)*$E1927)</f>
        <v>0</v>
      </c>
      <c r="AL1927">
        <f>VLOOKUP($F1927,'(참고)타워 스텟 가치'!$B$12:$L$16,AL$2,0)+(VLOOKUP($F1927,'(참고)타워 스텟 가치'!$B$12:$L$16,AL$2,0)*$E1927)</f>
        <v>217.00000000000153</v>
      </c>
      <c r="AM1927">
        <f>SUM('스테이지별 몬스터 스텟'!AD1927*'(참고)타워 스텟 가치'!$Q$17,'스테이지별 몬스터 스텟'!AE1927*'(참고)타워 스텟 가치'!$R$17,'스테이지별 몬스터 스텟'!AF1927*'(참고)타워 스텟 가치'!$S$17,'스테이지별 몬스터 스텟'!AG1927*'(참고)타워 스텟 가치'!$T$17,'스테이지별 몬스터 스텟'!AH1927*'(참고)타워 스텟 가치'!$U$17,'스테이지별 몬스터 스텟'!AI1927*'(참고)타워 스텟 가치'!$V$17,'스테이지별 몬스터 스텟'!AJ1927*'(참고)타워 스텟 가치'!$W$17,'스테이지별 몬스터 스텟'!AK1927*'(참고)타워 스텟 가치'!$X$17,'스테이지별 몬스터 스텟'!AL1927*'(참고)타워 스텟 가치'!$Y$17)</f>
        <v>1177104.8750000084</v>
      </c>
      <c r="AN1927">
        <v>3</v>
      </c>
    </row>
    <row r="1928" spans="3:40" x14ac:dyDescent="0.3">
      <c r="C1928">
        <v>4</v>
      </c>
      <c r="D1928">
        <f t="shared" si="89"/>
        <v>385</v>
      </c>
      <c r="E1928" s="52">
        <f>VLOOKUP(D1928,'스테이지별 난이도 설정'!B:C,2,0)</f>
        <v>154.00000000000111</v>
      </c>
      <c r="F1928" t="str">
        <f t="shared" si="90"/>
        <v>유니크</v>
      </c>
      <c r="G1928">
        <f t="shared" si="91"/>
        <v>6</v>
      </c>
      <c r="H1928">
        <f>VLOOKUP($F1928,'(참고)타워 스텟 가치'!$B$2:$L$6,H$2,0)+(VLOOKUP($F1928,'(참고)타워 스텟 가치'!$B$2:$L$6,H$2,0)*$E1928)</f>
        <v>3923.4375000000282</v>
      </c>
      <c r="I1928">
        <f>VLOOKUP($F1928,'(참고)타워 스텟 가치'!$B$2:$L$6,I$2,0)+(VLOOKUP($F1928,'(참고)타워 스텟 가치'!$B$2:$L$6,I$2,0)*$E1928)</f>
        <v>784.68750000000557</v>
      </c>
      <c r="J1928">
        <f>VLOOKUP($F1928,'(참고)타워 스텟 가치'!$B$2:$L$6,J$2,0)+(VLOOKUP($F1928,'(참고)타워 스텟 가치'!$B$2:$L$6,J$2,0)*$E1928)</f>
        <v>775000.00000000559</v>
      </c>
      <c r="K1928">
        <f>VLOOKUP($F1928,'(참고)타워 스텟 가치'!$B$2:$L$6,K$2,0)+(VLOOKUP($F1928,'(참고)타워 스텟 가치'!$B$2:$L$6,K$2,0)*$E1928)</f>
        <v>15693.750000000113</v>
      </c>
      <c r="L1928">
        <f>VLOOKUP($F1928,'(참고)타워 스텟 가치'!$B$2:$L$6,L$2,0)+(VLOOKUP($F1928,'(참고)타워 스텟 가치'!$B$2:$L$6,L$2,0)*$E1928)</f>
        <v>261.56250000000188</v>
      </c>
      <c r="M1928">
        <f>VLOOKUP($F1928,'(참고)타워 스텟 가치'!$B$2:$L$6,M$2,0)+(VLOOKUP($F1928,'(참고)타워 스텟 가치'!$B$2:$L$6,M$2,0)*$E1928)</f>
        <v>46.500000000000327</v>
      </c>
      <c r="N1928">
        <f>VLOOKUP($F1928,'(참고)타워 스텟 가치'!$B$2:$L$6,N$2,0)+(VLOOKUP($F1928,'(참고)타워 스텟 가치'!$B$2:$L$6,N$2,0)*$E1928)</f>
        <v>0</v>
      </c>
      <c r="O1928">
        <f>VLOOKUP($F1928,'(참고)타워 스텟 가치'!$B$2:$L$6,O$2,0)+(VLOOKUP($F1928,'(참고)타워 스텟 가치'!$B$2:$L$6,O$2,0)*$E1928)</f>
        <v>0</v>
      </c>
      <c r="P1928">
        <f>VLOOKUP($F1928,'(참고)타워 스텟 가치'!$B$2:$L$6,P$2,0)+(VLOOKUP($F1928,'(참고)타워 스텟 가치'!$B$2:$L$6,P$2,0)*$E1928)</f>
        <v>155.00000000000111</v>
      </c>
      <c r="Q1928">
        <f>SUM('스테이지별 몬스터 스텟'!H1928*'(참고)타워 스텟 가치'!$Q$17,'스테이지별 몬스터 스텟'!I1928*'(참고)타워 스텟 가치'!$R$17,'스테이지별 몬스터 스텟'!J1928*'(참고)타워 스텟 가치'!$S$17,'스테이지별 몬스터 스텟'!K1928*'(참고)타워 스텟 가치'!$T$17,'스테이지별 몬스터 스텟'!L1928*'(참고)타워 스텟 가치'!$U$17,'스테이지별 몬스터 스텟'!M1928*'(참고)타워 스텟 가치'!$V$17,'스테이지별 몬스터 스텟'!N1928*'(참고)타워 스텟 가치'!$W$17,'스테이지별 몬스터 스텟'!O1928*'(참고)타워 스텟 가치'!$X$17,'스테이지별 몬스터 스텟'!P1928*'(참고)타워 스텟 가치'!$Y$17)</f>
        <v>1203791.0312500086</v>
      </c>
      <c r="R1928">
        <v>1</v>
      </c>
      <c r="S1928">
        <f>VLOOKUP($F1928,'(참고)타워 스텟 가치'!$B$7:$L$11,S$2,0)+(VLOOKUP($F1928,'(참고)타워 스텟 가치'!$B$7:$L$11,S$2,0)*$E1928)</f>
        <v>1307.8125000000093</v>
      </c>
      <c r="T1928">
        <f>VLOOKUP($F1928,'(참고)타워 스텟 가치'!$B$7:$L$11,T$2,0)+(VLOOKUP($F1928,'(참고)타워 스텟 가치'!$B$7:$L$11,T$2,0)*$E1928)</f>
        <v>2354.0625000000168</v>
      </c>
      <c r="U1928">
        <f>VLOOKUP($F1928,'(참고)타워 스텟 가치'!$B$7:$L$11,U$2,0)+(VLOOKUP($F1928,'(참고)타워 스텟 가치'!$B$7:$L$11,U$2,0)*$E1928)</f>
        <v>775000.00000000559</v>
      </c>
      <c r="V1928">
        <f>VLOOKUP($F1928,'(참고)타워 스텟 가치'!$B$7:$L$11,V$2,0)+(VLOOKUP($F1928,'(참고)타워 스텟 가치'!$B$7:$L$11,V$2,0)*$E1928)</f>
        <v>15693.750000000113</v>
      </c>
      <c r="W1928">
        <f>VLOOKUP($F1928,'(참고)타워 스텟 가치'!$B$7:$L$11,W$2,0)+(VLOOKUP($F1928,'(참고)타워 스텟 가치'!$B$7:$L$11,W$2,0)*$E1928)</f>
        <v>261.56250000000188</v>
      </c>
      <c r="X1928">
        <f>VLOOKUP($F1928,'(참고)타워 스텟 가치'!$B$7:$L$11,X$2,0)+(VLOOKUP($F1928,'(참고)타워 스텟 가치'!$B$7:$L$11,X$2,0)*$E1928)</f>
        <v>46.500000000000327</v>
      </c>
      <c r="Y1928">
        <f>VLOOKUP($F1928,'(참고)타워 스텟 가치'!$B$7:$L$11,Y$2,0)+(VLOOKUP($F1928,'(참고)타워 스텟 가치'!$B$7:$L$11,Y$2,0)*$E1928)</f>
        <v>0</v>
      </c>
      <c r="Z1928">
        <f>VLOOKUP($F1928,'(참고)타워 스텟 가치'!$B$7:$L$11,Z$2,0)+(VLOOKUP($F1928,'(참고)타워 스텟 가치'!$B$7:$L$11,Z$2,0)*$E1928)</f>
        <v>0</v>
      </c>
      <c r="AA1928">
        <f>VLOOKUP($F1928,'(참고)타워 스텟 가치'!$B$7:$L$11,AA$2,0)+(VLOOKUP($F1928,'(참고)타워 스텟 가치'!$B$7:$L$11,AA$2,0)*$E1928)</f>
        <v>155.00000000000111</v>
      </c>
      <c r="AB1928">
        <f>SUM('스테이지별 몬스터 스텟'!S1928*'(참고)타워 스텟 가치'!$Q$17,'스테이지별 몬스터 스텟'!T1928*'(참고)타워 스텟 가치'!$R$17,'스테이지별 몬스터 스텟'!U1928*'(참고)타워 스텟 가치'!$S$17,'스테이지별 몬스터 스텟'!V1928*'(참고)타워 스텟 가치'!$T$17,'스테이지별 몬스터 스텟'!W1928*'(참고)타워 스텟 가치'!$U$17,'스테이지별 몬스터 스텟'!X1928*'(참고)타워 스텟 가치'!$V$17,'스테이지별 몬스터 스텟'!Y1928*'(참고)타워 스텟 가치'!$W$17,'스테이지별 몬스터 스텟'!Z1928*'(참고)타워 스텟 가치'!$X$17,'스테이지별 몬스터 스텟'!AA1928*'(참고)타워 스텟 가치'!$Y$17)</f>
        <v>1200913.8437500086</v>
      </c>
      <c r="AC1928">
        <v>2</v>
      </c>
      <c r="AD1928">
        <f>VLOOKUP($F1928,'(참고)타워 스텟 가치'!$B$12:$L$16,AD$2,0)+(VLOOKUP($F1928,'(참고)타워 스텟 가치'!$B$12:$L$16,AD$2,0)*$E1928)</f>
        <v>1307.8125000000093</v>
      </c>
      <c r="AE1928">
        <f>VLOOKUP($F1928,'(참고)타워 스텟 가치'!$B$12:$L$16,AE$2,0)+(VLOOKUP($F1928,'(참고)타워 스텟 가치'!$B$12:$L$16,AE$2,0)*$E1928)</f>
        <v>1569.3750000000111</v>
      </c>
      <c r="AF1928">
        <f>VLOOKUP($F1928,'(참고)타워 스텟 가치'!$B$12:$L$16,AF$2,0)+(VLOOKUP($F1928,'(참고)타워 스텟 가치'!$B$12:$L$16,AF$2,0)*$E1928)</f>
        <v>775000.00000000559</v>
      </c>
      <c r="AG1928">
        <f>VLOOKUP($F1928,'(참고)타워 스텟 가치'!$B$12:$L$16,AG$2,0)+(VLOOKUP($F1928,'(참고)타워 스텟 가치'!$B$12:$L$16,AG$2,0)*$E1928)</f>
        <v>7846.8750000000564</v>
      </c>
      <c r="AH1928">
        <f>VLOOKUP($F1928,'(참고)타워 스텟 가치'!$B$12:$L$16,AH$2,0)+(VLOOKUP($F1928,'(참고)타워 스텟 가치'!$B$12:$L$16,AH$2,0)*$E1928)</f>
        <v>261.56250000000188</v>
      </c>
      <c r="AI1928">
        <f>VLOOKUP($F1928,'(참고)타워 스텟 가치'!$B$12:$L$16,AI$2,0)+(VLOOKUP($F1928,'(참고)타워 스텟 가치'!$B$12:$L$16,AI$2,0)*$E1928)</f>
        <v>46.500000000000327</v>
      </c>
      <c r="AJ1928">
        <f>VLOOKUP($F1928,'(참고)타워 스텟 가치'!$B$12:$L$16,AJ$2,0)+(VLOOKUP($F1928,'(참고)타워 스텟 가치'!$B$12:$L$16,AJ$2,0)*$E1928)</f>
        <v>0</v>
      </c>
      <c r="AK1928">
        <f>VLOOKUP($F1928,'(참고)타워 스텟 가치'!$B$12:$L$16,AK$2,0)+(VLOOKUP($F1928,'(참고)타워 스텟 가치'!$B$12:$L$16,AK$2,0)*$E1928)</f>
        <v>0</v>
      </c>
      <c r="AL1928">
        <f>VLOOKUP($F1928,'(참고)타워 스텟 가치'!$B$12:$L$16,AL$2,0)+(VLOOKUP($F1928,'(참고)타워 스텟 가치'!$B$12:$L$16,AL$2,0)*$E1928)</f>
        <v>310.00000000000222</v>
      </c>
      <c r="AM1928">
        <f>SUM('스테이지별 몬스터 스텟'!AD1928*'(참고)타워 스텟 가치'!$Q$17,'스테이지별 몬스터 스텟'!AE1928*'(참고)타워 스텟 가치'!$R$17,'스테이지별 몬스터 스텟'!AF1928*'(참고)타워 스텟 가치'!$S$17,'스테이지별 몬스터 스텟'!AG1928*'(참고)타워 스텟 가치'!$T$17,'스테이지별 몬스터 스텟'!AH1928*'(참고)타워 스텟 가치'!$U$17,'스테이지별 몬스터 스텟'!AI1928*'(참고)타워 스텟 가치'!$V$17,'스테이지별 몬스터 스텟'!AJ1928*'(참고)타워 스텟 가치'!$W$17,'스테이지별 몬스터 스텟'!AK1928*'(참고)타워 스텟 가치'!$X$17,'스테이지별 몬스터 스텟'!AL1928*'(참고)타워 스텟 가치'!$Y$17)</f>
        <v>1184353.0625000084</v>
      </c>
      <c r="AN1928">
        <v>3</v>
      </c>
    </row>
    <row r="1929" spans="3:40" x14ac:dyDescent="0.3">
      <c r="C1929">
        <v>5</v>
      </c>
      <c r="D1929">
        <f t="shared" si="89"/>
        <v>385</v>
      </c>
      <c r="E1929" s="52">
        <f>VLOOKUP(D1929,'스테이지별 난이도 설정'!B:C,2,0)</f>
        <v>154.00000000000111</v>
      </c>
      <c r="F1929" t="str">
        <f t="shared" si="90"/>
        <v>스페셜</v>
      </c>
      <c r="G1929">
        <f t="shared" si="91"/>
        <v>6</v>
      </c>
      <c r="H1929">
        <f>VLOOKUP($F1929,'(참고)타워 스텟 가치'!$B$2:$L$6,H$2,0)+(VLOOKUP($F1929,'(참고)타워 스텟 가치'!$B$2:$L$6,H$2,0)*$E1929)</f>
        <v>5885.1562500000418</v>
      </c>
      <c r="I1929">
        <f>VLOOKUP($F1929,'(참고)타워 스텟 가치'!$B$2:$L$6,I$2,0)+(VLOOKUP($F1929,'(참고)타워 스텟 가치'!$B$2:$L$6,I$2,0)*$E1929)</f>
        <v>1177.0312500000084</v>
      </c>
      <c r="J1929">
        <f>VLOOKUP($F1929,'(참고)타워 스텟 가치'!$B$2:$L$6,J$2,0)+(VLOOKUP($F1929,'(참고)타워 스텟 가치'!$B$2:$L$6,J$2,0)*$E1929)</f>
        <v>775000.00000000559</v>
      </c>
      <c r="K1929">
        <f>VLOOKUP($F1929,'(참고)타워 스텟 가치'!$B$2:$L$6,K$2,0)+(VLOOKUP($F1929,'(참고)타워 스텟 가치'!$B$2:$L$6,K$2,0)*$E1929)</f>
        <v>23540.625000000167</v>
      </c>
      <c r="L1929">
        <f>VLOOKUP($F1929,'(참고)타워 스텟 가치'!$B$2:$L$6,L$2,0)+(VLOOKUP($F1929,'(참고)타워 스텟 가치'!$B$2:$L$6,L$2,0)*$E1929)</f>
        <v>392.34375000000279</v>
      </c>
      <c r="M1929">
        <f>VLOOKUP($F1929,'(참고)타워 스텟 가치'!$B$2:$L$6,M$2,0)+(VLOOKUP($F1929,'(참고)타워 스텟 가치'!$B$2:$L$6,M$2,0)*$E1929)</f>
        <v>46.500000000000327</v>
      </c>
      <c r="N1929">
        <f>VLOOKUP($F1929,'(참고)타워 스텟 가치'!$B$2:$L$6,N$2,0)+(VLOOKUP($F1929,'(참고)타워 스텟 가치'!$B$2:$L$6,N$2,0)*$E1929)</f>
        <v>0</v>
      </c>
      <c r="O1929">
        <f>VLOOKUP($F1929,'(참고)타워 스텟 가치'!$B$2:$L$6,O$2,0)+(VLOOKUP($F1929,'(참고)타워 스텟 가치'!$B$2:$L$6,O$2,0)*$E1929)</f>
        <v>0</v>
      </c>
      <c r="P1929">
        <f>VLOOKUP($F1929,'(참고)타워 스텟 가치'!$B$2:$L$6,P$2,0)+(VLOOKUP($F1929,'(참고)타워 스텟 가치'!$B$2:$L$6,P$2,0)*$E1929)</f>
        <v>155.00000000000111</v>
      </c>
      <c r="Q1929">
        <f>SUM('스테이지별 몬스터 스텟'!H1929*'(참고)타워 스텟 가치'!$Q$17,'스테이지별 몬스터 스텟'!I1929*'(참고)타워 스텟 가치'!$R$17,'스테이지별 몬스터 스텟'!J1929*'(참고)타워 스텟 가치'!$S$17,'스테이지별 몬스터 스텟'!K1929*'(참고)타워 스텟 가치'!$T$17,'스테이지별 몬스터 스텟'!L1929*'(참고)타워 스텟 가치'!$U$17,'스테이지별 몬스터 스텟'!M1929*'(참고)타워 스텟 가치'!$V$17,'스테이지별 몬스터 스텟'!N1929*'(참고)타워 스텟 가치'!$W$17,'스테이지별 몬스터 스텟'!O1929*'(참고)타워 스텟 가치'!$X$17,'스테이지별 몬스터 스텟'!P1929*'(참고)타워 스텟 가치'!$Y$17)</f>
        <v>1224258.2968750086</v>
      </c>
      <c r="R1929">
        <v>1</v>
      </c>
      <c r="S1929">
        <f>VLOOKUP($F1929,'(참고)타워 스텟 가치'!$B$7:$L$11,S$2,0)+(VLOOKUP($F1929,'(참고)타워 스텟 가치'!$B$7:$L$11,S$2,0)*$E1929)</f>
        <v>1961.7187500000141</v>
      </c>
      <c r="T1929">
        <f>VLOOKUP($F1929,'(참고)타워 스텟 가치'!$B$7:$L$11,T$2,0)+(VLOOKUP($F1929,'(참고)타워 스텟 가치'!$B$7:$L$11,T$2,0)*$E1929)</f>
        <v>3531.0937500000255</v>
      </c>
      <c r="U1929">
        <f>VLOOKUP($F1929,'(참고)타워 스텟 가치'!$B$7:$L$11,U$2,0)+(VLOOKUP($F1929,'(참고)타워 스텟 가치'!$B$7:$L$11,U$2,0)*$E1929)</f>
        <v>775000.00000000559</v>
      </c>
      <c r="V1929">
        <f>VLOOKUP($F1929,'(참고)타워 스텟 가치'!$B$7:$L$11,V$2,0)+(VLOOKUP($F1929,'(참고)타워 스텟 가치'!$B$7:$L$11,V$2,0)*$E1929)</f>
        <v>23540.625000000167</v>
      </c>
      <c r="W1929">
        <f>VLOOKUP($F1929,'(참고)타워 스텟 가치'!$B$7:$L$11,W$2,0)+(VLOOKUP($F1929,'(참고)타워 스텟 가치'!$B$7:$L$11,W$2,0)*$E1929)</f>
        <v>392.34375000000279</v>
      </c>
      <c r="X1929">
        <f>VLOOKUP($F1929,'(참고)타워 스텟 가치'!$B$7:$L$11,X$2,0)+(VLOOKUP($F1929,'(참고)타워 스텟 가치'!$B$7:$L$11,X$2,0)*$E1929)</f>
        <v>46.500000000000327</v>
      </c>
      <c r="Y1929">
        <f>VLOOKUP($F1929,'(참고)타워 스텟 가치'!$B$7:$L$11,Y$2,0)+(VLOOKUP($F1929,'(참고)타워 스텟 가치'!$B$7:$L$11,Y$2,0)*$E1929)</f>
        <v>0</v>
      </c>
      <c r="Z1929">
        <f>VLOOKUP($F1929,'(참고)타워 스텟 가치'!$B$7:$L$11,Z$2,0)+(VLOOKUP($F1929,'(참고)타워 스텟 가치'!$B$7:$L$11,Z$2,0)*$E1929)</f>
        <v>0</v>
      </c>
      <c r="AA1929">
        <f>VLOOKUP($F1929,'(참고)타워 스텟 가치'!$B$7:$L$11,AA$2,0)+(VLOOKUP($F1929,'(참고)타워 스텟 가치'!$B$7:$L$11,AA$2,0)*$E1929)</f>
        <v>155.00000000000111</v>
      </c>
      <c r="AB1929">
        <f>SUM('스테이지별 몬스터 스텟'!S1929*'(참고)타워 스텟 가치'!$Q$17,'스테이지별 몬스터 스텟'!T1929*'(참고)타워 스텟 가치'!$R$17,'스테이지별 몬스터 스텟'!U1929*'(참고)타워 스텟 가치'!$S$17,'스테이지별 몬스터 스텟'!V1929*'(참고)타워 스텟 가치'!$T$17,'스테이지별 몬스터 스텟'!W1929*'(참고)타워 스텟 가치'!$U$17,'스테이지별 몬스터 스텟'!X1929*'(참고)타워 스텟 가치'!$V$17,'스테이지별 몬스터 스텟'!Y1929*'(참고)타워 스텟 가치'!$W$17,'스테이지별 몬스터 스텟'!Z1929*'(참고)타워 스텟 가치'!$X$17,'스테이지별 몬스터 스텟'!AA1929*'(참고)타워 스텟 가치'!$Y$17)</f>
        <v>1219942.5156250086</v>
      </c>
      <c r="AC1929">
        <v>2</v>
      </c>
      <c r="AD1929">
        <f>VLOOKUP($F1929,'(참고)타워 스텟 가치'!$B$12:$L$16,AD$2,0)+(VLOOKUP($F1929,'(참고)타워 스텟 가치'!$B$12:$L$16,AD$2,0)*$E1929)</f>
        <v>1961.7187500000141</v>
      </c>
      <c r="AE1929">
        <f>VLOOKUP($F1929,'(참고)타워 스텟 가치'!$B$12:$L$16,AE$2,0)+(VLOOKUP($F1929,'(참고)타워 스텟 가치'!$B$12:$L$16,AE$2,0)*$E1929)</f>
        <v>2354.0625000000168</v>
      </c>
      <c r="AF1929">
        <f>VLOOKUP($F1929,'(참고)타워 스텟 가치'!$B$12:$L$16,AF$2,0)+(VLOOKUP($F1929,'(참고)타워 스텟 가치'!$B$12:$L$16,AF$2,0)*$E1929)</f>
        <v>775000.00000000559</v>
      </c>
      <c r="AG1929">
        <f>VLOOKUP($F1929,'(참고)타워 스텟 가치'!$B$12:$L$16,AG$2,0)+(VLOOKUP($F1929,'(참고)타워 스텟 가치'!$B$12:$L$16,AG$2,0)*$E1929)</f>
        <v>11770.312500000084</v>
      </c>
      <c r="AH1929">
        <f>VLOOKUP($F1929,'(참고)타워 스텟 가치'!$B$12:$L$16,AH$2,0)+(VLOOKUP($F1929,'(참고)타워 스텟 가치'!$B$12:$L$16,AH$2,0)*$E1929)</f>
        <v>392.34375000000279</v>
      </c>
      <c r="AI1929">
        <f>VLOOKUP($F1929,'(참고)타워 스텟 가치'!$B$12:$L$16,AI$2,0)+(VLOOKUP($F1929,'(참고)타워 스텟 가치'!$B$12:$L$16,AI$2,0)*$E1929)</f>
        <v>46.500000000000327</v>
      </c>
      <c r="AJ1929">
        <f>VLOOKUP($F1929,'(참고)타워 스텟 가치'!$B$12:$L$16,AJ$2,0)+(VLOOKUP($F1929,'(참고)타워 스텟 가치'!$B$12:$L$16,AJ$2,0)*$E1929)</f>
        <v>0</v>
      </c>
      <c r="AK1929">
        <f>VLOOKUP($F1929,'(참고)타워 스텟 가치'!$B$12:$L$16,AK$2,0)+(VLOOKUP($F1929,'(참고)타워 스텟 가치'!$B$12:$L$16,AK$2,0)*$E1929)</f>
        <v>0</v>
      </c>
      <c r="AL1929">
        <f>VLOOKUP($F1929,'(참고)타워 스텟 가치'!$B$12:$L$16,AL$2,0)+(VLOOKUP($F1929,'(참고)타워 스텟 가치'!$B$12:$L$16,AL$2,0)*$E1929)</f>
        <v>310.00000000000222</v>
      </c>
      <c r="AM1929">
        <f>SUM('스테이지별 몬스터 스텟'!AD1929*'(참고)타워 스텟 가치'!$Q$17,'스테이지별 몬스터 스텟'!AE1929*'(참고)타워 스텟 가치'!$R$17,'스테이지별 몬스터 스텟'!AF1929*'(참고)타워 스텟 가치'!$S$17,'스테이지별 몬스터 스텟'!AG1929*'(참고)타워 스텟 가치'!$T$17,'스테이지별 몬스터 스텟'!AH1929*'(참고)타워 스텟 가치'!$U$17,'스테이지별 몬스터 스텟'!AI1929*'(참고)타워 스텟 가치'!$V$17,'스테이지별 몬스터 스텟'!AJ1929*'(참고)타워 스텟 가치'!$W$17,'스테이지별 몬스터 스텟'!AK1929*'(참고)타워 스텟 가치'!$X$17,'스테이지별 몬스터 스텟'!AL1929*'(참고)타워 스텟 가치'!$Y$17)</f>
        <v>1194946.3437500086</v>
      </c>
      <c r="AN1929">
        <v>3</v>
      </c>
    </row>
    <row r="1930" spans="3:40" x14ac:dyDescent="0.3">
      <c r="C1930">
        <v>1</v>
      </c>
      <c r="D1930">
        <f t="shared" si="89"/>
        <v>386</v>
      </c>
      <c r="E1930" s="52">
        <f>VLOOKUP(D1930,'스테이지별 난이도 설정'!B:C,2,0)</f>
        <v>154.40000000000111</v>
      </c>
      <c r="F1930" t="str">
        <f t="shared" si="90"/>
        <v>일반</v>
      </c>
      <c r="G1930">
        <f t="shared" si="91"/>
        <v>6</v>
      </c>
      <c r="H1930">
        <f>VLOOKUP($F1930,'(참고)타워 스텟 가치'!$B$2:$L$6,H$2,0)+(VLOOKUP($F1930,'(참고)타워 스텟 가치'!$B$2:$L$6,H$2,0)*$E1930)</f>
        <v>1165.5000000000084</v>
      </c>
      <c r="I1930">
        <f>VLOOKUP($F1930,'(참고)타워 스텟 가치'!$B$2:$L$6,I$2,0)+(VLOOKUP($F1930,'(참고)타워 스텟 가치'!$B$2:$L$6,I$2,0)*$E1930)</f>
        <v>233.10000000000167</v>
      </c>
      <c r="J1930">
        <f>VLOOKUP($F1930,'(참고)타워 스텟 가치'!$B$2:$L$6,J$2,0)+(VLOOKUP($F1930,'(참고)타워 스텟 가치'!$B$2:$L$6,J$2,0)*$E1930)</f>
        <v>777000.00000000559</v>
      </c>
      <c r="K1930">
        <f>VLOOKUP($F1930,'(참고)타워 스텟 가치'!$B$2:$L$6,K$2,0)+(VLOOKUP($F1930,'(참고)타워 스텟 가치'!$B$2:$L$6,K$2,0)*$E1930)</f>
        <v>4662.0000000000337</v>
      </c>
      <c r="L1930">
        <f>VLOOKUP($F1930,'(참고)타워 스텟 가치'!$B$2:$L$6,L$2,0)+(VLOOKUP($F1930,'(참고)타워 스텟 가치'!$B$2:$L$6,L$2,0)*$E1930)</f>
        <v>77.700000000000557</v>
      </c>
      <c r="M1930">
        <f>VLOOKUP($F1930,'(참고)타워 스텟 가치'!$B$2:$L$6,M$2,0)+(VLOOKUP($F1930,'(참고)타워 스텟 가치'!$B$2:$L$6,M$2,0)*$E1930)</f>
        <v>46.620000000000331</v>
      </c>
      <c r="N1930">
        <f>VLOOKUP($F1930,'(참고)타워 스텟 가치'!$B$2:$L$6,N$2,0)+(VLOOKUP($F1930,'(참고)타워 스텟 가치'!$B$2:$L$6,N$2,0)*$E1930)</f>
        <v>0</v>
      </c>
      <c r="O1930">
        <f>VLOOKUP($F1930,'(참고)타워 스텟 가치'!$B$2:$L$6,O$2,0)+(VLOOKUP($F1930,'(참고)타워 스텟 가치'!$B$2:$L$6,O$2,0)*$E1930)</f>
        <v>0</v>
      </c>
      <c r="P1930">
        <f>VLOOKUP($F1930,'(참고)타워 스텟 가치'!$B$2:$L$6,P$2,0)+(VLOOKUP($F1930,'(참고)타워 스텟 가치'!$B$2:$L$6,P$2,0)*$E1930)</f>
        <v>108.78000000000078</v>
      </c>
      <c r="Q1930">
        <f>SUM('스테이지별 몬스터 스텟'!H1930*'(참고)타워 스텟 가치'!$Q$17,'스테이지별 몬스터 스텟'!I1930*'(참고)타워 스텟 가치'!$R$17,'스테이지별 몬스터 스텟'!J1930*'(참고)타워 스텟 가치'!$S$17,'스테이지별 몬스터 스텟'!K1930*'(참고)타워 스텟 가치'!$T$17,'스테이지별 몬스터 스텟'!L1930*'(참고)타워 스텟 가치'!$U$17,'스테이지별 몬스터 스텟'!M1930*'(참고)타워 스텟 가치'!$V$17,'스테이지별 몬스터 스텟'!N1930*'(참고)타워 스텟 가치'!$W$17,'스테이지별 몬스터 스텟'!O1930*'(참고)타워 스텟 가치'!$X$17,'스테이지별 몬스터 스텟'!P1930*'(참고)타워 스텟 가치'!$Y$17)</f>
        <v>1177924.2300000084</v>
      </c>
      <c r="R1930">
        <v>1</v>
      </c>
      <c r="S1930">
        <f>VLOOKUP($F1930,'(참고)타워 스텟 가치'!$B$7:$L$11,S$2,0)+(VLOOKUP($F1930,'(참고)타워 스텟 가치'!$B$7:$L$11,S$2,0)*$E1930)</f>
        <v>388.50000000000279</v>
      </c>
      <c r="T1930">
        <f>VLOOKUP($F1930,'(참고)타워 스텟 가치'!$B$7:$L$11,T$2,0)+(VLOOKUP($F1930,'(참고)타워 스텟 가치'!$B$7:$L$11,T$2,0)*$E1930)</f>
        <v>699.30000000000496</v>
      </c>
      <c r="U1930">
        <f>VLOOKUP($F1930,'(참고)타워 스텟 가치'!$B$7:$L$11,U$2,0)+(VLOOKUP($F1930,'(참고)타워 스텟 가치'!$B$7:$L$11,U$2,0)*$E1930)</f>
        <v>777000.00000000559</v>
      </c>
      <c r="V1930">
        <f>VLOOKUP($F1930,'(참고)타워 스텟 가치'!$B$7:$L$11,V$2,0)+(VLOOKUP($F1930,'(참고)타워 스텟 가치'!$B$7:$L$11,V$2,0)*$E1930)</f>
        <v>4662.0000000000337</v>
      </c>
      <c r="W1930">
        <f>VLOOKUP($F1930,'(참고)타워 스텟 가치'!$B$7:$L$11,W$2,0)+(VLOOKUP($F1930,'(참고)타워 스텟 가치'!$B$7:$L$11,W$2,0)*$E1930)</f>
        <v>77.700000000000557</v>
      </c>
      <c r="X1930">
        <f>VLOOKUP($F1930,'(참고)타워 스텟 가치'!$B$7:$L$11,X$2,0)+(VLOOKUP($F1930,'(참고)타워 스텟 가치'!$B$7:$L$11,X$2,0)*$E1930)</f>
        <v>46.620000000000331</v>
      </c>
      <c r="Y1930">
        <f>VLOOKUP($F1930,'(참고)타워 스텟 가치'!$B$7:$L$11,Y$2,0)+(VLOOKUP($F1930,'(참고)타워 스텟 가치'!$B$7:$L$11,Y$2,0)*$E1930)</f>
        <v>0</v>
      </c>
      <c r="Z1930">
        <f>VLOOKUP($F1930,'(참고)타워 스텟 가치'!$B$7:$L$11,Z$2,0)+(VLOOKUP($F1930,'(참고)타워 스텟 가치'!$B$7:$L$11,Z$2,0)*$E1930)</f>
        <v>0</v>
      </c>
      <c r="AA1930">
        <f>VLOOKUP($F1930,'(참고)타워 스텟 가치'!$B$7:$L$11,AA$2,0)+(VLOOKUP($F1930,'(참고)타워 스텟 가치'!$B$7:$L$11,AA$2,0)*$E1930)</f>
        <v>108.78000000000078</v>
      </c>
      <c r="AB1930">
        <f>SUM('스테이지별 몬스터 스텟'!S1930*'(참고)타워 스텟 가치'!$Q$17,'스테이지별 몬스터 스텟'!T1930*'(참고)타워 스텟 가치'!$R$17,'스테이지별 몬스터 스텟'!U1930*'(참고)타워 스텟 가치'!$S$17,'스테이지별 몬스터 스텟'!V1930*'(참고)타워 스텟 가치'!$T$17,'스테이지별 몬스터 스텟'!W1930*'(참고)타워 스텟 가치'!$U$17,'스테이지별 몬스터 스텟'!X1930*'(참고)타워 스텟 가치'!$V$17,'스테이지별 몬스터 스텟'!Y1930*'(참고)타워 스텟 가치'!$W$17,'스테이지별 몬스터 스텟'!Z1930*'(참고)타워 스텟 가치'!$X$17,'스테이지별 몬스터 스텟'!AA1930*'(참고)타워 스텟 가치'!$Y$17)</f>
        <v>1177069.5300000084</v>
      </c>
      <c r="AC1930">
        <v>2</v>
      </c>
      <c r="AD1930">
        <f>VLOOKUP($F1930,'(참고)타워 스텟 가치'!$B$12:$L$16,AD$2,0)+(VLOOKUP($F1930,'(참고)타워 스텟 가치'!$B$12:$L$16,AD$2,0)*$E1930)</f>
        <v>388.50000000000279</v>
      </c>
      <c r="AE1930">
        <f>VLOOKUP($F1930,'(참고)타워 스텟 가치'!$B$12:$L$16,AE$2,0)+(VLOOKUP($F1930,'(참고)타워 스텟 가치'!$B$12:$L$16,AE$2,0)*$E1930)</f>
        <v>466.20000000000334</v>
      </c>
      <c r="AF1930">
        <f>VLOOKUP($F1930,'(참고)타워 스텟 가치'!$B$12:$L$16,AF$2,0)+(VLOOKUP($F1930,'(참고)타워 스텟 가치'!$B$12:$L$16,AF$2,0)*$E1930)</f>
        <v>777000.00000000559</v>
      </c>
      <c r="AG1930">
        <f>VLOOKUP($F1930,'(참고)타워 스텟 가치'!$B$12:$L$16,AG$2,0)+(VLOOKUP($F1930,'(참고)타워 스텟 가치'!$B$12:$L$16,AG$2,0)*$E1930)</f>
        <v>2331.0000000000168</v>
      </c>
      <c r="AH1930">
        <f>VLOOKUP($F1930,'(참고)타워 스텟 가치'!$B$12:$L$16,AH$2,0)+(VLOOKUP($F1930,'(참고)타워 스텟 가치'!$B$12:$L$16,AH$2,0)*$E1930)</f>
        <v>77.700000000000557</v>
      </c>
      <c r="AI1930">
        <f>VLOOKUP($F1930,'(참고)타워 스텟 가치'!$B$12:$L$16,AI$2,0)+(VLOOKUP($F1930,'(참고)타워 스텟 가치'!$B$12:$L$16,AI$2,0)*$E1930)</f>
        <v>46.620000000000331</v>
      </c>
      <c r="AJ1930">
        <f>VLOOKUP($F1930,'(참고)타워 스텟 가치'!$B$12:$L$16,AJ$2,0)+(VLOOKUP($F1930,'(참고)타워 스텟 가치'!$B$12:$L$16,AJ$2,0)*$E1930)</f>
        <v>0</v>
      </c>
      <c r="AK1930">
        <f>VLOOKUP($F1930,'(참고)타워 스텟 가치'!$B$12:$L$16,AK$2,0)+(VLOOKUP($F1930,'(참고)타워 스텟 가치'!$B$12:$L$16,AK$2,0)*$E1930)</f>
        <v>0</v>
      </c>
      <c r="AL1930">
        <f>VLOOKUP($F1930,'(참고)타워 스텟 가치'!$B$12:$L$16,AL$2,0)+(VLOOKUP($F1930,'(참고)타워 스텟 가치'!$B$12:$L$16,AL$2,0)*$E1930)</f>
        <v>217.56000000000157</v>
      </c>
      <c r="AM1930">
        <f>SUM('스테이지별 몬스터 스텟'!AD1930*'(참고)타워 스텟 가치'!$Q$17,'스테이지별 몬스터 스텟'!AE1930*'(참고)타워 스텟 가치'!$R$17,'스테이지별 몬스터 스텟'!AF1930*'(참고)타워 스텟 가치'!$S$17,'스테이지별 몬스터 스텟'!AG1930*'(참고)타워 스텟 가치'!$T$17,'스테이지별 몬스터 스텟'!AH1930*'(참고)타워 스텟 가치'!$U$17,'스테이지별 몬스터 스텟'!AI1930*'(참고)타워 스텟 가치'!$V$17,'스테이지별 몬스터 스텟'!AJ1930*'(참고)타워 스텟 가치'!$W$17,'스테이지별 몬스터 스텟'!AK1930*'(참고)타워 스텟 가치'!$X$17,'스테이지별 몬스터 스텟'!AL1930*'(참고)타워 스텟 가치'!$Y$17)</f>
        <v>1172275.4400000086</v>
      </c>
      <c r="AN1930">
        <v>3</v>
      </c>
    </row>
    <row r="1931" spans="3:40" x14ac:dyDescent="0.3">
      <c r="C1931">
        <v>2</v>
      </c>
      <c r="D1931">
        <f t="shared" si="89"/>
        <v>386</v>
      </c>
      <c r="E1931" s="52">
        <f>VLOOKUP(D1931,'스테이지별 난이도 설정'!B:C,2,0)</f>
        <v>154.40000000000111</v>
      </c>
      <c r="F1931" t="str">
        <f t="shared" si="90"/>
        <v>레어</v>
      </c>
      <c r="G1931">
        <f t="shared" si="91"/>
        <v>6</v>
      </c>
      <c r="H1931">
        <f>VLOOKUP($F1931,'(참고)타워 스텟 가치'!$B$2:$L$6,H$2,0)+(VLOOKUP($F1931,'(참고)타워 스텟 가치'!$B$2:$L$6,H$2,0)*$E1931)</f>
        <v>1748.2500000000125</v>
      </c>
      <c r="I1931">
        <f>VLOOKUP($F1931,'(참고)타워 스텟 가치'!$B$2:$L$6,I$2,0)+(VLOOKUP($F1931,'(참고)타워 스텟 가치'!$B$2:$L$6,I$2,0)*$E1931)</f>
        <v>349.65000000000248</v>
      </c>
      <c r="J1931">
        <f>VLOOKUP($F1931,'(참고)타워 스텟 가치'!$B$2:$L$6,J$2,0)+(VLOOKUP($F1931,'(참고)타워 스텟 가치'!$B$2:$L$6,J$2,0)*$E1931)</f>
        <v>777000.00000000559</v>
      </c>
      <c r="K1931">
        <f>VLOOKUP($F1931,'(참고)타워 스텟 가치'!$B$2:$L$6,K$2,0)+(VLOOKUP($F1931,'(참고)타워 스텟 가치'!$B$2:$L$6,K$2,0)*$E1931)</f>
        <v>6993.00000000005</v>
      </c>
      <c r="L1931">
        <f>VLOOKUP($F1931,'(참고)타워 스텟 가치'!$B$2:$L$6,L$2,0)+(VLOOKUP($F1931,'(참고)타워 스텟 가치'!$B$2:$L$6,L$2,0)*$E1931)</f>
        <v>116.55000000000084</v>
      </c>
      <c r="M1931">
        <f>VLOOKUP($F1931,'(참고)타워 스텟 가치'!$B$2:$L$6,M$2,0)+(VLOOKUP($F1931,'(참고)타워 스텟 가치'!$B$2:$L$6,M$2,0)*$E1931)</f>
        <v>46.620000000000331</v>
      </c>
      <c r="N1931">
        <f>VLOOKUP($F1931,'(참고)타워 스텟 가치'!$B$2:$L$6,N$2,0)+(VLOOKUP($F1931,'(참고)타워 스텟 가치'!$B$2:$L$6,N$2,0)*$E1931)</f>
        <v>0</v>
      </c>
      <c r="O1931">
        <f>VLOOKUP($F1931,'(참고)타워 스텟 가치'!$B$2:$L$6,O$2,0)+(VLOOKUP($F1931,'(참고)타워 스텟 가치'!$B$2:$L$6,O$2,0)*$E1931)</f>
        <v>0</v>
      </c>
      <c r="P1931">
        <f>VLOOKUP($F1931,'(참고)타워 스텟 가치'!$B$2:$L$6,P$2,0)+(VLOOKUP($F1931,'(참고)타워 스텟 가치'!$B$2:$L$6,P$2,0)*$E1931)</f>
        <v>108.78000000000078</v>
      </c>
      <c r="Q1931">
        <f>SUM('스테이지별 몬스터 스텟'!H1931*'(참고)타워 스텟 가치'!$Q$17,'스테이지별 몬스터 스텟'!I1931*'(참고)타워 스텟 가치'!$R$17,'스테이지별 몬스터 스텟'!J1931*'(참고)타워 스텟 가치'!$S$17,'스테이지별 몬스터 스텟'!K1931*'(참고)타워 스텟 가치'!$T$17,'스테이지별 몬스터 스텟'!L1931*'(참고)타워 스텟 가치'!$U$17,'스테이지별 몬스터 스텟'!M1931*'(참고)타워 스텟 가치'!$V$17,'스테이지별 몬스터 스텟'!N1931*'(참고)타워 스텟 가치'!$W$17,'스테이지별 몬스터 스텟'!O1931*'(참고)타워 스텟 가치'!$X$17,'스테이지별 몬스터 스텟'!P1931*'(참고)타워 스텟 가치'!$Y$17)</f>
        <v>1184004.2550000087</v>
      </c>
      <c r="R1931">
        <v>1</v>
      </c>
      <c r="S1931">
        <f>VLOOKUP($F1931,'(참고)타워 스텟 가치'!$B$7:$L$11,S$2,0)+(VLOOKUP($F1931,'(참고)타워 스텟 가치'!$B$7:$L$11,S$2,0)*$E1931)</f>
        <v>582.75000000000421</v>
      </c>
      <c r="T1931">
        <f>VLOOKUP($F1931,'(참고)타워 스텟 가치'!$B$7:$L$11,T$2,0)+(VLOOKUP($F1931,'(참고)타워 스텟 가치'!$B$7:$L$11,T$2,0)*$E1931)</f>
        <v>1048.9500000000075</v>
      </c>
      <c r="U1931">
        <f>VLOOKUP($F1931,'(참고)타워 스텟 가치'!$B$7:$L$11,U$2,0)+(VLOOKUP($F1931,'(참고)타워 스텟 가치'!$B$7:$L$11,U$2,0)*$E1931)</f>
        <v>777000.00000000559</v>
      </c>
      <c r="V1931">
        <f>VLOOKUP($F1931,'(참고)타워 스텟 가치'!$B$7:$L$11,V$2,0)+(VLOOKUP($F1931,'(참고)타워 스텟 가치'!$B$7:$L$11,V$2,0)*$E1931)</f>
        <v>6993.00000000005</v>
      </c>
      <c r="W1931">
        <f>VLOOKUP($F1931,'(참고)타워 스텟 가치'!$B$7:$L$11,W$2,0)+(VLOOKUP($F1931,'(참고)타워 스텟 가치'!$B$7:$L$11,W$2,0)*$E1931)</f>
        <v>116.55000000000084</v>
      </c>
      <c r="X1931">
        <f>VLOOKUP($F1931,'(참고)타워 스텟 가치'!$B$7:$L$11,X$2,0)+(VLOOKUP($F1931,'(참고)타워 스텟 가치'!$B$7:$L$11,X$2,0)*$E1931)</f>
        <v>46.620000000000331</v>
      </c>
      <c r="Y1931">
        <f>VLOOKUP($F1931,'(참고)타워 스텟 가치'!$B$7:$L$11,Y$2,0)+(VLOOKUP($F1931,'(참고)타워 스텟 가치'!$B$7:$L$11,Y$2,0)*$E1931)</f>
        <v>0</v>
      </c>
      <c r="Z1931">
        <f>VLOOKUP($F1931,'(참고)타워 스텟 가치'!$B$7:$L$11,Z$2,0)+(VLOOKUP($F1931,'(참고)타워 스텟 가치'!$B$7:$L$11,Z$2,0)*$E1931)</f>
        <v>0</v>
      </c>
      <c r="AA1931">
        <f>VLOOKUP($F1931,'(참고)타워 스텟 가치'!$B$7:$L$11,AA$2,0)+(VLOOKUP($F1931,'(참고)타워 스텟 가치'!$B$7:$L$11,AA$2,0)*$E1931)</f>
        <v>108.78000000000078</v>
      </c>
      <c r="AB1931">
        <f>SUM('스테이지별 몬스터 스텟'!S1931*'(참고)타워 스텟 가치'!$Q$17,'스테이지별 몬스터 스텟'!T1931*'(참고)타워 스텟 가치'!$R$17,'스테이지별 몬스터 스텟'!U1931*'(참고)타워 스텟 가치'!$S$17,'스테이지별 몬스터 스텟'!V1931*'(참고)타워 스텟 가치'!$T$17,'스테이지별 몬스터 스텟'!W1931*'(참고)타워 스텟 가치'!$U$17,'스테이지별 몬스터 스텟'!X1931*'(참고)타워 스텟 가치'!$V$17,'스테이지별 몬스터 스텟'!Y1931*'(참고)타워 스텟 가치'!$W$17,'스테이지별 몬스터 스텟'!Z1931*'(참고)타워 스텟 가치'!$X$17,'스테이지별 몬스터 스텟'!AA1931*'(참고)타워 스텟 가치'!$Y$17)</f>
        <v>1182722.2050000087</v>
      </c>
      <c r="AC1931">
        <v>2</v>
      </c>
      <c r="AD1931">
        <f>VLOOKUP($F1931,'(참고)타워 스텟 가치'!$B$12:$L$16,AD$2,0)+(VLOOKUP($F1931,'(참고)타워 스텟 가치'!$B$12:$L$16,AD$2,0)*$E1931)</f>
        <v>582.75000000000421</v>
      </c>
      <c r="AE1931">
        <f>VLOOKUP($F1931,'(참고)타워 스텟 가치'!$B$12:$L$16,AE$2,0)+(VLOOKUP($F1931,'(참고)타워 스텟 가치'!$B$12:$L$16,AE$2,0)*$E1931)</f>
        <v>699.30000000000496</v>
      </c>
      <c r="AF1931">
        <f>VLOOKUP($F1931,'(참고)타워 스텟 가치'!$B$12:$L$16,AF$2,0)+(VLOOKUP($F1931,'(참고)타워 스텟 가치'!$B$12:$L$16,AF$2,0)*$E1931)</f>
        <v>777000.00000000559</v>
      </c>
      <c r="AG1931">
        <f>VLOOKUP($F1931,'(참고)타워 스텟 가치'!$B$12:$L$16,AG$2,0)+(VLOOKUP($F1931,'(참고)타워 스텟 가치'!$B$12:$L$16,AG$2,0)*$E1931)</f>
        <v>3496.500000000025</v>
      </c>
      <c r="AH1931">
        <f>VLOOKUP($F1931,'(참고)타워 스텟 가치'!$B$12:$L$16,AH$2,0)+(VLOOKUP($F1931,'(참고)타워 스텟 가치'!$B$12:$L$16,AH$2,0)*$E1931)</f>
        <v>116.55000000000084</v>
      </c>
      <c r="AI1931">
        <f>VLOOKUP($F1931,'(참고)타워 스텟 가치'!$B$12:$L$16,AI$2,0)+(VLOOKUP($F1931,'(참고)타워 스텟 가치'!$B$12:$L$16,AI$2,0)*$E1931)</f>
        <v>46.620000000000331</v>
      </c>
      <c r="AJ1931">
        <f>VLOOKUP($F1931,'(참고)타워 스텟 가치'!$B$12:$L$16,AJ$2,0)+(VLOOKUP($F1931,'(참고)타워 스텟 가치'!$B$12:$L$16,AJ$2,0)*$E1931)</f>
        <v>0</v>
      </c>
      <c r="AK1931">
        <f>VLOOKUP($F1931,'(참고)타워 스텟 가치'!$B$12:$L$16,AK$2,0)+(VLOOKUP($F1931,'(참고)타워 스텟 가치'!$B$12:$L$16,AK$2,0)*$E1931)</f>
        <v>0</v>
      </c>
      <c r="AL1931">
        <f>VLOOKUP($F1931,'(참고)타워 스텟 가치'!$B$12:$L$16,AL$2,0)+(VLOOKUP($F1931,'(참고)타워 스텟 가치'!$B$12:$L$16,AL$2,0)*$E1931)</f>
        <v>217.56000000000157</v>
      </c>
      <c r="AM1931">
        <f>SUM('스테이지별 몬스터 스텟'!AD1931*'(참고)타워 스텟 가치'!$Q$17,'스테이지별 몬스터 스텟'!AE1931*'(참고)타워 스텟 가치'!$R$17,'스테이지별 몬스터 스텟'!AF1931*'(참고)타워 스텟 가치'!$S$17,'스테이지별 몬스터 스텟'!AG1931*'(참고)타워 스텟 가치'!$T$17,'스테이지별 몬스터 스텟'!AH1931*'(참고)타워 스텟 가치'!$U$17,'스테이지별 몬스터 스텟'!AI1931*'(참고)타워 스텟 가치'!$V$17,'스테이지별 몬스터 스텟'!AJ1931*'(참고)타워 스텟 가치'!$W$17,'스테이지별 몬스터 스텟'!AK1931*'(참고)타워 스텟 가치'!$X$17,'스테이지별 몬스터 스텟'!AL1931*'(참고)타워 스텟 가치'!$Y$17)</f>
        <v>1175422.2900000087</v>
      </c>
      <c r="AN1931">
        <v>3</v>
      </c>
    </row>
    <row r="1932" spans="3:40" x14ac:dyDescent="0.3">
      <c r="C1932">
        <v>3</v>
      </c>
      <c r="D1932">
        <f t="shared" si="89"/>
        <v>386</v>
      </c>
      <c r="E1932" s="52">
        <f>VLOOKUP(D1932,'스테이지별 난이도 설정'!B:C,2,0)</f>
        <v>154.40000000000111</v>
      </c>
      <c r="F1932" t="str">
        <f t="shared" si="90"/>
        <v>에픽</v>
      </c>
      <c r="G1932">
        <f t="shared" si="91"/>
        <v>6</v>
      </c>
      <c r="H1932">
        <f>VLOOKUP($F1932,'(참고)타워 스텟 가치'!$B$2:$L$6,H$2,0)+(VLOOKUP($F1932,'(참고)타워 스텟 가치'!$B$2:$L$6,H$2,0)*$E1932)</f>
        <v>2622.3750000000186</v>
      </c>
      <c r="I1932">
        <f>VLOOKUP($F1932,'(참고)타워 스텟 가치'!$B$2:$L$6,I$2,0)+(VLOOKUP($F1932,'(참고)타워 스텟 가치'!$B$2:$L$6,I$2,0)*$E1932)</f>
        <v>524.47500000000377</v>
      </c>
      <c r="J1932">
        <f>VLOOKUP($F1932,'(참고)타워 스텟 가치'!$B$2:$L$6,J$2,0)+(VLOOKUP($F1932,'(참고)타워 스텟 가치'!$B$2:$L$6,J$2,0)*$E1932)</f>
        <v>777000.00000000559</v>
      </c>
      <c r="K1932">
        <f>VLOOKUP($F1932,'(참고)타워 스텟 가치'!$B$2:$L$6,K$2,0)+(VLOOKUP($F1932,'(참고)타워 스텟 가치'!$B$2:$L$6,K$2,0)*$E1932)</f>
        <v>10489.500000000075</v>
      </c>
      <c r="L1932">
        <f>VLOOKUP($F1932,'(참고)타워 스텟 가치'!$B$2:$L$6,L$2,0)+(VLOOKUP($F1932,'(참고)타워 스텟 가치'!$B$2:$L$6,L$2,0)*$E1932)</f>
        <v>174.82500000000124</v>
      </c>
      <c r="M1932">
        <f>VLOOKUP($F1932,'(참고)타워 스텟 가치'!$B$2:$L$6,M$2,0)+(VLOOKUP($F1932,'(참고)타워 스텟 가치'!$B$2:$L$6,M$2,0)*$E1932)</f>
        <v>46.620000000000331</v>
      </c>
      <c r="N1932">
        <f>VLOOKUP($F1932,'(참고)타워 스텟 가치'!$B$2:$L$6,N$2,0)+(VLOOKUP($F1932,'(참고)타워 스텟 가치'!$B$2:$L$6,N$2,0)*$E1932)</f>
        <v>0</v>
      </c>
      <c r="O1932">
        <f>VLOOKUP($F1932,'(참고)타워 스텟 가치'!$B$2:$L$6,O$2,0)+(VLOOKUP($F1932,'(참고)타워 스텟 가치'!$B$2:$L$6,O$2,0)*$E1932)</f>
        <v>0</v>
      </c>
      <c r="P1932">
        <f>VLOOKUP($F1932,'(참고)타워 스텟 가치'!$B$2:$L$6,P$2,0)+(VLOOKUP($F1932,'(참고)타워 스텟 가치'!$B$2:$L$6,P$2,0)*$E1932)</f>
        <v>108.78000000000078</v>
      </c>
      <c r="Q1932">
        <f>SUM('스테이지별 몬스터 스텟'!H1932*'(참고)타워 스텟 가치'!$Q$17,'스테이지별 몬스터 스텟'!I1932*'(참고)타워 스텟 가치'!$R$17,'스테이지별 몬스터 스텟'!J1932*'(참고)타워 스텟 가치'!$S$17,'스테이지별 몬스터 스텟'!K1932*'(참고)타워 스텟 가치'!$T$17,'스테이지별 몬스터 스텟'!L1932*'(참고)타워 스텟 가치'!$U$17,'스테이지별 몬스터 스텟'!M1932*'(참고)타워 스텟 가치'!$V$17,'스테이지별 몬스터 스텟'!N1932*'(참고)타워 스텟 가치'!$W$17,'스테이지별 몬스터 스텟'!O1932*'(참고)타워 스텟 가치'!$X$17,'스테이지별 몬스터 스텟'!P1932*'(참고)타워 스텟 가치'!$Y$17)</f>
        <v>1193124.2925000088</v>
      </c>
      <c r="R1932">
        <v>1</v>
      </c>
      <c r="S1932">
        <f>VLOOKUP($F1932,'(참고)타워 스텟 가치'!$B$7:$L$11,S$2,0)+(VLOOKUP($F1932,'(참고)타워 스텟 가치'!$B$7:$L$11,S$2,0)*$E1932)</f>
        <v>874.12500000000625</v>
      </c>
      <c r="T1932">
        <f>VLOOKUP($F1932,'(참고)타워 스텟 가치'!$B$7:$L$11,T$2,0)+(VLOOKUP($F1932,'(참고)타워 스텟 가치'!$B$7:$L$11,T$2,0)*$E1932)</f>
        <v>1573.4250000000113</v>
      </c>
      <c r="U1932">
        <f>VLOOKUP($F1932,'(참고)타워 스텟 가치'!$B$7:$L$11,U$2,0)+(VLOOKUP($F1932,'(참고)타워 스텟 가치'!$B$7:$L$11,U$2,0)*$E1932)</f>
        <v>777000.00000000559</v>
      </c>
      <c r="V1932">
        <f>VLOOKUP($F1932,'(참고)타워 스텟 가치'!$B$7:$L$11,V$2,0)+(VLOOKUP($F1932,'(참고)타워 스텟 가치'!$B$7:$L$11,V$2,0)*$E1932)</f>
        <v>10489.500000000075</v>
      </c>
      <c r="W1932">
        <f>VLOOKUP($F1932,'(참고)타워 스텟 가치'!$B$7:$L$11,W$2,0)+(VLOOKUP($F1932,'(참고)타워 스텟 가치'!$B$7:$L$11,W$2,0)*$E1932)</f>
        <v>174.82500000000124</v>
      </c>
      <c r="X1932">
        <f>VLOOKUP($F1932,'(참고)타워 스텟 가치'!$B$7:$L$11,X$2,0)+(VLOOKUP($F1932,'(참고)타워 스텟 가치'!$B$7:$L$11,X$2,0)*$E1932)</f>
        <v>46.620000000000331</v>
      </c>
      <c r="Y1932">
        <f>VLOOKUP($F1932,'(참고)타워 스텟 가치'!$B$7:$L$11,Y$2,0)+(VLOOKUP($F1932,'(참고)타워 스텟 가치'!$B$7:$L$11,Y$2,0)*$E1932)</f>
        <v>0</v>
      </c>
      <c r="Z1932">
        <f>VLOOKUP($F1932,'(참고)타워 스텟 가치'!$B$7:$L$11,Z$2,0)+(VLOOKUP($F1932,'(참고)타워 스텟 가치'!$B$7:$L$11,Z$2,0)*$E1932)</f>
        <v>0</v>
      </c>
      <c r="AA1932">
        <f>VLOOKUP($F1932,'(참고)타워 스텟 가치'!$B$7:$L$11,AA$2,0)+(VLOOKUP($F1932,'(참고)타워 스텟 가치'!$B$7:$L$11,AA$2,0)*$E1932)</f>
        <v>108.78000000000078</v>
      </c>
      <c r="AB1932">
        <f>SUM('스테이지별 몬스터 스텟'!S1932*'(참고)타워 스텟 가치'!$Q$17,'스테이지별 몬스터 스텟'!T1932*'(참고)타워 스텟 가치'!$R$17,'스테이지별 몬스터 스텟'!U1932*'(참고)타워 스텟 가치'!$S$17,'스테이지별 몬스터 스텟'!V1932*'(참고)타워 스텟 가치'!$T$17,'스테이지별 몬스터 스텟'!W1932*'(참고)타워 스텟 가치'!$U$17,'스테이지별 몬스터 스텟'!X1932*'(참고)타워 스텟 가치'!$V$17,'스테이지별 몬스터 스텟'!Y1932*'(참고)타워 스텟 가치'!$W$17,'스테이지별 몬스터 스텟'!Z1932*'(참고)타워 스텟 가치'!$X$17,'스테이지별 몬스터 스텟'!AA1932*'(참고)타워 스텟 가치'!$Y$17)</f>
        <v>1191201.2175000086</v>
      </c>
      <c r="AC1932">
        <v>2</v>
      </c>
      <c r="AD1932">
        <f>VLOOKUP($F1932,'(참고)타워 스텟 가치'!$B$12:$L$16,AD$2,0)+(VLOOKUP($F1932,'(참고)타워 스텟 가치'!$B$12:$L$16,AD$2,0)*$E1932)</f>
        <v>874.12500000000625</v>
      </c>
      <c r="AE1932">
        <f>VLOOKUP($F1932,'(참고)타워 스텟 가치'!$B$12:$L$16,AE$2,0)+(VLOOKUP($F1932,'(참고)타워 스텟 가치'!$B$12:$L$16,AE$2,0)*$E1932)</f>
        <v>1048.9500000000075</v>
      </c>
      <c r="AF1932">
        <f>VLOOKUP($F1932,'(참고)타워 스텟 가치'!$B$12:$L$16,AF$2,0)+(VLOOKUP($F1932,'(참고)타워 스텟 가치'!$B$12:$L$16,AF$2,0)*$E1932)</f>
        <v>777000.00000000559</v>
      </c>
      <c r="AG1932">
        <f>VLOOKUP($F1932,'(참고)타워 스텟 가치'!$B$12:$L$16,AG$2,0)+(VLOOKUP($F1932,'(참고)타워 스텟 가치'!$B$12:$L$16,AG$2,0)*$E1932)</f>
        <v>5244.7500000000373</v>
      </c>
      <c r="AH1932">
        <f>VLOOKUP($F1932,'(참고)타워 스텟 가치'!$B$12:$L$16,AH$2,0)+(VLOOKUP($F1932,'(참고)타워 스텟 가치'!$B$12:$L$16,AH$2,0)*$E1932)</f>
        <v>174.82500000000124</v>
      </c>
      <c r="AI1932">
        <f>VLOOKUP($F1932,'(참고)타워 스텟 가치'!$B$12:$L$16,AI$2,0)+(VLOOKUP($F1932,'(참고)타워 스텟 가치'!$B$12:$L$16,AI$2,0)*$E1932)</f>
        <v>46.620000000000331</v>
      </c>
      <c r="AJ1932">
        <f>VLOOKUP($F1932,'(참고)타워 스텟 가치'!$B$12:$L$16,AJ$2,0)+(VLOOKUP($F1932,'(참고)타워 스텟 가치'!$B$12:$L$16,AJ$2,0)*$E1932)</f>
        <v>0</v>
      </c>
      <c r="AK1932">
        <f>VLOOKUP($F1932,'(참고)타워 스텟 가치'!$B$12:$L$16,AK$2,0)+(VLOOKUP($F1932,'(참고)타워 스텟 가치'!$B$12:$L$16,AK$2,0)*$E1932)</f>
        <v>0</v>
      </c>
      <c r="AL1932">
        <f>VLOOKUP($F1932,'(참고)타워 스텟 가치'!$B$12:$L$16,AL$2,0)+(VLOOKUP($F1932,'(참고)타워 스텟 가치'!$B$12:$L$16,AL$2,0)*$E1932)</f>
        <v>217.56000000000157</v>
      </c>
      <c r="AM1932">
        <f>SUM('스테이지별 몬스터 스텟'!AD1932*'(참고)타워 스텟 가치'!$Q$17,'스테이지별 몬스터 스텟'!AE1932*'(참고)타워 스텟 가치'!$R$17,'스테이지별 몬스터 스텟'!AF1932*'(참고)타워 스텟 가치'!$S$17,'스테이지별 몬스터 스텟'!AG1932*'(참고)타워 스텟 가치'!$T$17,'스테이지별 몬스터 스텟'!AH1932*'(참고)타워 스텟 가치'!$U$17,'스테이지별 몬스터 스텟'!AI1932*'(참고)타워 스텟 가치'!$V$17,'스테이지별 몬스터 스텟'!AJ1932*'(참고)타워 스텟 가치'!$W$17,'스테이지별 몬스터 스텟'!AK1932*'(참고)타워 스텟 가치'!$X$17,'스테이지별 몬스터 스텟'!AL1932*'(참고)타워 스텟 가치'!$Y$17)</f>
        <v>1180142.5650000086</v>
      </c>
      <c r="AN1932">
        <v>3</v>
      </c>
    </row>
    <row r="1933" spans="3:40" x14ac:dyDescent="0.3">
      <c r="C1933">
        <v>4</v>
      </c>
      <c r="D1933">
        <f t="shared" si="89"/>
        <v>386</v>
      </c>
      <c r="E1933" s="52">
        <f>VLOOKUP(D1933,'스테이지별 난이도 설정'!B:C,2,0)</f>
        <v>154.40000000000111</v>
      </c>
      <c r="F1933" t="str">
        <f t="shared" si="90"/>
        <v>유니크</v>
      </c>
      <c r="G1933">
        <f t="shared" si="91"/>
        <v>6</v>
      </c>
      <c r="H1933">
        <f>VLOOKUP($F1933,'(참고)타워 스텟 가치'!$B$2:$L$6,H$2,0)+(VLOOKUP($F1933,'(참고)타워 스텟 가치'!$B$2:$L$6,H$2,0)*$E1933)</f>
        <v>3933.5625000000282</v>
      </c>
      <c r="I1933">
        <f>VLOOKUP($F1933,'(참고)타워 스텟 가치'!$B$2:$L$6,I$2,0)+(VLOOKUP($F1933,'(참고)타워 스텟 가치'!$B$2:$L$6,I$2,0)*$E1933)</f>
        <v>786.71250000000566</v>
      </c>
      <c r="J1933">
        <f>VLOOKUP($F1933,'(참고)타워 스텟 가치'!$B$2:$L$6,J$2,0)+(VLOOKUP($F1933,'(참고)타워 스텟 가치'!$B$2:$L$6,J$2,0)*$E1933)</f>
        <v>777000.00000000559</v>
      </c>
      <c r="K1933">
        <f>VLOOKUP($F1933,'(참고)타워 스텟 가치'!$B$2:$L$6,K$2,0)+(VLOOKUP($F1933,'(참고)타워 스텟 가치'!$B$2:$L$6,K$2,0)*$E1933)</f>
        <v>15734.250000000113</v>
      </c>
      <c r="L1933">
        <f>VLOOKUP($F1933,'(참고)타워 스텟 가치'!$B$2:$L$6,L$2,0)+(VLOOKUP($F1933,'(참고)타워 스텟 가치'!$B$2:$L$6,L$2,0)*$E1933)</f>
        <v>262.23750000000189</v>
      </c>
      <c r="M1933">
        <f>VLOOKUP($F1933,'(참고)타워 스텟 가치'!$B$2:$L$6,M$2,0)+(VLOOKUP($F1933,'(참고)타워 스텟 가치'!$B$2:$L$6,M$2,0)*$E1933)</f>
        <v>46.620000000000331</v>
      </c>
      <c r="N1933">
        <f>VLOOKUP($F1933,'(참고)타워 스텟 가치'!$B$2:$L$6,N$2,0)+(VLOOKUP($F1933,'(참고)타워 스텟 가치'!$B$2:$L$6,N$2,0)*$E1933)</f>
        <v>0</v>
      </c>
      <c r="O1933">
        <f>VLOOKUP($F1933,'(참고)타워 스텟 가치'!$B$2:$L$6,O$2,0)+(VLOOKUP($F1933,'(참고)타워 스텟 가치'!$B$2:$L$6,O$2,0)*$E1933)</f>
        <v>0</v>
      </c>
      <c r="P1933">
        <f>VLOOKUP($F1933,'(참고)타워 스텟 가치'!$B$2:$L$6,P$2,0)+(VLOOKUP($F1933,'(참고)타워 스텟 가치'!$B$2:$L$6,P$2,0)*$E1933)</f>
        <v>155.40000000000111</v>
      </c>
      <c r="Q1933">
        <f>SUM('스테이지별 몬스터 스텟'!H1933*'(참고)타워 스텟 가치'!$Q$17,'스테이지별 몬스터 스텟'!I1933*'(참고)타워 스텟 가치'!$R$17,'스테이지별 몬스터 스텟'!J1933*'(참고)타워 스텟 가치'!$S$17,'스테이지별 몬스터 스텟'!K1933*'(참고)타워 스텟 가치'!$T$17,'스테이지별 몬스터 스텟'!L1933*'(참고)타워 스텟 가치'!$U$17,'스테이지별 몬스터 스텟'!M1933*'(참고)타워 스텟 가치'!$V$17,'스테이지별 몬스터 스텟'!N1933*'(참고)타워 스텟 가치'!$W$17,'스테이지별 몬스터 스텟'!O1933*'(참고)타워 스텟 가치'!$X$17,'스테이지별 몬스터 스텟'!P1933*'(참고)타워 스텟 가치'!$Y$17)</f>
        <v>1206897.588750009</v>
      </c>
      <c r="R1933">
        <v>1</v>
      </c>
      <c r="S1933">
        <f>VLOOKUP($F1933,'(참고)타워 스텟 가치'!$B$7:$L$11,S$2,0)+(VLOOKUP($F1933,'(참고)타워 스텟 가치'!$B$7:$L$11,S$2,0)*$E1933)</f>
        <v>1311.1875000000093</v>
      </c>
      <c r="T1933">
        <f>VLOOKUP($F1933,'(참고)타워 스텟 가치'!$B$7:$L$11,T$2,0)+(VLOOKUP($F1933,'(참고)타워 스텟 가치'!$B$7:$L$11,T$2,0)*$E1933)</f>
        <v>2360.1375000000171</v>
      </c>
      <c r="U1933">
        <f>VLOOKUP($F1933,'(참고)타워 스텟 가치'!$B$7:$L$11,U$2,0)+(VLOOKUP($F1933,'(참고)타워 스텟 가치'!$B$7:$L$11,U$2,0)*$E1933)</f>
        <v>777000.00000000559</v>
      </c>
      <c r="V1933">
        <f>VLOOKUP($F1933,'(참고)타워 스텟 가치'!$B$7:$L$11,V$2,0)+(VLOOKUP($F1933,'(참고)타워 스텟 가치'!$B$7:$L$11,V$2,0)*$E1933)</f>
        <v>15734.250000000113</v>
      </c>
      <c r="W1933">
        <f>VLOOKUP($F1933,'(참고)타워 스텟 가치'!$B$7:$L$11,W$2,0)+(VLOOKUP($F1933,'(참고)타워 스텟 가치'!$B$7:$L$11,W$2,0)*$E1933)</f>
        <v>262.23750000000189</v>
      </c>
      <c r="X1933">
        <f>VLOOKUP($F1933,'(참고)타워 스텟 가치'!$B$7:$L$11,X$2,0)+(VLOOKUP($F1933,'(참고)타워 스텟 가치'!$B$7:$L$11,X$2,0)*$E1933)</f>
        <v>46.620000000000331</v>
      </c>
      <c r="Y1933">
        <f>VLOOKUP($F1933,'(참고)타워 스텟 가치'!$B$7:$L$11,Y$2,0)+(VLOOKUP($F1933,'(참고)타워 스텟 가치'!$B$7:$L$11,Y$2,0)*$E1933)</f>
        <v>0</v>
      </c>
      <c r="Z1933">
        <f>VLOOKUP($F1933,'(참고)타워 스텟 가치'!$B$7:$L$11,Z$2,0)+(VLOOKUP($F1933,'(참고)타워 스텟 가치'!$B$7:$L$11,Z$2,0)*$E1933)</f>
        <v>0</v>
      </c>
      <c r="AA1933">
        <f>VLOOKUP($F1933,'(참고)타워 스텟 가치'!$B$7:$L$11,AA$2,0)+(VLOOKUP($F1933,'(참고)타워 스텟 가치'!$B$7:$L$11,AA$2,0)*$E1933)</f>
        <v>155.40000000000111</v>
      </c>
      <c r="AB1933">
        <f>SUM('스테이지별 몬스터 스텟'!S1933*'(참고)타워 스텟 가치'!$Q$17,'스테이지별 몬스터 스텟'!T1933*'(참고)타워 스텟 가치'!$R$17,'스테이지별 몬스터 스텟'!U1933*'(참고)타워 스텟 가치'!$S$17,'스테이지별 몬스터 스텟'!V1933*'(참고)타워 스텟 가치'!$T$17,'스테이지별 몬스터 스텟'!W1933*'(참고)타워 스텟 가치'!$U$17,'스테이지별 몬스터 스텟'!X1933*'(참고)타워 스텟 가치'!$V$17,'스테이지별 몬스터 스텟'!Y1933*'(참고)타워 스텟 가치'!$W$17,'스테이지별 몬스터 스텟'!Z1933*'(참고)타워 스텟 가치'!$X$17,'스테이지별 몬스터 스텟'!AA1933*'(참고)타워 스텟 가치'!$Y$17)</f>
        <v>1204012.9762500089</v>
      </c>
      <c r="AC1933">
        <v>2</v>
      </c>
      <c r="AD1933">
        <f>VLOOKUP($F1933,'(참고)타워 스텟 가치'!$B$12:$L$16,AD$2,0)+(VLOOKUP($F1933,'(참고)타워 스텟 가치'!$B$12:$L$16,AD$2,0)*$E1933)</f>
        <v>1311.1875000000093</v>
      </c>
      <c r="AE1933">
        <f>VLOOKUP($F1933,'(참고)타워 스텟 가치'!$B$12:$L$16,AE$2,0)+(VLOOKUP($F1933,'(참고)타워 스텟 가치'!$B$12:$L$16,AE$2,0)*$E1933)</f>
        <v>1573.4250000000113</v>
      </c>
      <c r="AF1933">
        <f>VLOOKUP($F1933,'(참고)타워 스텟 가치'!$B$12:$L$16,AF$2,0)+(VLOOKUP($F1933,'(참고)타워 스텟 가치'!$B$12:$L$16,AF$2,0)*$E1933)</f>
        <v>777000.00000000559</v>
      </c>
      <c r="AG1933">
        <f>VLOOKUP($F1933,'(참고)타워 스텟 가치'!$B$12:$L$16,AG$2,0)+(VLOOKUP($F1933,'(참고)타워 스텟 가치'!$B$12:$L$16,AG$2,0)*$E1933)</f>
        <v>7867.1250000000564</v>
      </c>
      <c r="AH1933">
        <f>VLOOKUP($F1933,'(참고)타워 스텟 가치'!$B$12:$L$16,AH$2,0)+(VLOOKUP($F1933,'(참고)타워 스텟 가치'!$B$12:$L$16,AH$2,0)*$E1933)</f>
        <v>262.23750000000189</v>
      </c>
      <c r="AI1933">
        <f>VLOOKUP($F1933,'(참고)타워 스텟 가치'!$B$12:$L$16,AI$2,0)+(VLOOKUP($F1933,'(참고)타워 스텟 가치'!$B$12:$L$16,AI$2,0)*$E1933)</f>
        <v>46.620000000000331</v>
      </c>
      <c r="AJ1933">
        <f>VLOOKUP($F1933,'(참고)타워 스텟 가치'!$B$12:$L$16,AJ$2,0)+(VLOOKUP($F1933,'(참고)타워 스텟 가치'!$B$12:$L$16,AJ$2,0)*$E1933)</f>
        <v>0</v>
      </c>
      <c r="AK1933">
        <f>VLOOKUP($F1933,'(참고)타워 스텟 가치'!$B$12:$L$16,AK$2,0)+(VLOOKUP($F1933,'(참고)타워 스텟 가치'!$B$12:$L$16,AK$2,0)*$E1933)</f>
        <v>0</v>
      </c>
      <c r="AL1933">
        <f>VLOOKUP($F1933,'(참고)타워 스텟 가치'!$B$12:$L$16,AL$2,0)+(VLOOKUP($F1933,'(참고)타워 스텟 가치'!$B$12:$L$16,AL$2,0)*$E1933)</f>
        <v>310.80000000000223</v>
      </c>
      <c r="AM1933">
        <f>SUM('스테이지별 몬스터 스텟'!AD1933*'(참고)타워 스텟 가치'!$Q$17,'스테이지별 몬스터 스텟'!AE1933*'(참고)타워 스텟 가치'!$R$17,'스테이지별 몬스터 스텟'!AF1933*'(참고)타워 스텟 가치'!$S$17,'스테이지별 몬스터 스텟'!AG1933*'(참고)타워 스텟 가치'!$T$17,'스테이지별 몬스터 스텟'!AH1933*'(참고)타워 스텟 가치'!$U$17,'스테이지별 몬스터 스텟'!AI1933*'(참고)타워 스텟 가치'!$V$17,'스테이지별 몬스터 스텟'!AJ1933*'(참고)타워 스텟 가치'!$W$17,'스테이지별 몬스터 스텟'!AK1933*'(참고)타워 스텟 가치'!$X$17,'스테이지별 몬스터 스텟'!AL1933*'(참고)타워 스텟 가치'!$Y$17)</f>
        <v>1187409.4575000086</v>
      </c>
      <c r="AN1933">
        <v>3</v>
      </c>
    </row>
    <row r="1934" spans="3:40" x14ac:dyDescent="0.3">
      <c r="C1934">
        <v>5</v>
      </c>
      <c r="D1934">
        <f t="shared" si="89"/>
        <v>386</v>
      </c>
      <c r="E1934" s="52">
        <f>VLOOKUP(D1934,'스테이지별 난이도 설정'!B:C,2,0)</f>
        <v>154.40000000000111</v>
      </c>
      <c r="F1934" t="str">
        <f t="shared" si="90"/>
        <v>스페셜</v>
      </c>
      <c r="G1934">
        <f t="shared" si="91"/>
        <v>6</v>
      </c>
      <c r="H1934">
        <f>VLOOKUP($F1934,'(참고)타워 스텟 가치'!$B$2:$L$6,H$2,0)+(VLOOKUP($F1934,'(참고)타워 스텟 가치'!$B$2:$L$6,H$2,0)*$E1934)</f>
        <v>5900.3437500000427</v>
      </c>
      <c r="I1934">
        <f>VLOOKUP($F1934,'(참고)타워 스텟 가치'!$B$2:$L$6,I$2,0)+(VLOOKUP($F1934,'(참고)타워 스텟 가치'!$B$2:$L$6,I$2,0)*$E1934)</f>
        <v>1180.0687500000085</v>
      </c>
      <c r="J1934">
        <f>VLOOKUP($F1934,'(참고)타워 스텟 가치'!$B$2:$L$6,J$2,0)+(VLOOKUP($F1934,'(참고)타워 스텟 가치'!$B$2:$L$6,J$2,0)*$E1934)</f>
        <v>777000.00000000559</v>
      </c>
      <c r="K1934">
        <f>VLOOKUP($F1934,'(참고)타워 스텟 가치'!$B$2:$L$6,K$2,0)+(VLOOKUP($F1934,'(참고)타워 스텟 가치'!$B$2:$L$6,K$2,0)*$E1934)</f>
        <v>23601.375000000171</v>
      </c>
      <c r="L1934">
        <f>VLOOKUP($F1934,'(참고)타워 스텟 가치'!$B$2:$L$6,L$2,0)+(VLOOKUP($F1934,'(참고)타워 스텟 가치'!$B$2:$L$6,L$2,0)*$E1934)</f>
        <v>393.35625000000283</v>
      </c>
      <c r="M1934">
        <f>VLOOKUP($F1934,'(참고)타워 스텟 가치'!$B$2:$L$6,M$2,0)+(VLOOKUP($F1934,'(참고)타워 스텟 가치'!$B$2:$L$6,M$2,0)*$E1934)</f>
        <v>46.620000000000331</v>
      </c>
      <c r="N1934">
        <f>VLOOKUP($F1934,'(참고)타워 스텟 가치'!$B$2:$L$6,N$2,0)+(VLOOKUP($F1934,'(참고)타워 스텟 가치'!$B$2:$L$6,N$2,0)*$E1934)</f>
        <v>0</v>
      </c>
      <c r="O1934">
        <f>VLOOKUP($F1934,'(참고)타워 스텟 가치'!$B$2:$L$6,O$2,0)+(VLOOKUP($F1934,'(참고)타워 스텟 가치'!$B$2:$L$6,O$2,0)*$E1934)</f>
        <v>0</v>
      </c>
      <c r="P1934">
        <f>VLOOKUP($F1934,'(참고)타워 스텟 가치'!$B$2:$L$6,P$2,0)+(VLOOKUP($F1934,'(참고)타워 스텟 가치'!$B$2:$L$6,P$2,0)*$E1934)</f>
        <v>155.40000000000111</v>
      </c>
      <c r="Q1934">
        <f>SUM('스테이지별 몬스터 스텟'!H1934*'(참고)타워 스텟 가치'!$Q$17,'스테이지별 몬스터 스텟'!I1934*'(참고)타워 스텟 가치'!$R$17,'스테이지별 몬스터 스텟'!J1934*'(참고)타워 스텟 가치'!$S$17,'스테이지별 몬스터 스텟'!K1934*'(참고)타워 스텟 가치'!$T$17,'스테이지별 몬스터 스텟'!L1934*'(참고)타워 스텟 가치'!$U$17,'스테이지별 몬스터 스텟'!M1934*'(참고)타워 스텟 가치'!$V$17,'스테이지별 몬스터 스텟'!N1934*'(참고)타워 스텟 가치'!$W$17,'스테이지별 몬스터 스텟'!O1934*'(참고)타워 스텟 가치'!$X$17,'스테이지별 몬스터 스텟'!P1934*'(참고)타워 스텟 가치'!$Y$17)</f>
        <v>1227417.6731250088</v>
      </c>
      <c r="R1934">
        <v>1</v>
      </c>
      <c r="S1934">
        <f>VLOOKUP($F1934,'(참고)타워 스텟 가치'!$B$7:$L$11,S$2,0)+(VLOOKUP($F1934,'(참고)타워 스텟 가치'!$B$7:$L$11,S$2,0)*$E1934)</f>
        <v>1966.7812500000141</v>
      </c>
      <c r="T1934">
        <f>VLOOKUP($F1934,'(참고)타워 스텟 가치'!$B$7:$L$11,T$2,0)+(VLOOKUP($F1934,'(참고)타워 스텟 가치'!$B$7:$L$11,T$2,0)*$E1934)</f>
        <v>3540.2062500000252</v>
      </c>
      <c r="U1934">
        <f>VLOOKUP($F1934,'(참고)타워 스텟 가치'!$B$7:$L$11,U$2,0)+(VLOOKUP($F1934,'(참고)타워 스텟 가치'!$B$7:$L$11,U$2,0)*$E1934)</f>
        <v>777000.00000000559</v>
      </c>
      <c r="V1934">
        <f>VLOOKUP($F1934,'(참고)타워 스텟 가치'!$B$7:$L$11,V$2,0)+(VLOOKUP($F1934,'(참고)타워 스텟 가치'!$B$7:$L$11,V$2,0)*$E1934)</f>
        <v>23601.375000000171</v>
      </c>
      <c r="W1934">
        <f>VLOOKUP($F1934,'(참고)타워 스텟 가치'!$B$7:$L$11,W$2,0)+(VLOOKUP($F1934,'(참고)타워 스텟 가치'!$B$7:$L$11,W$2,0)*$E1934)</f>
        <v>393.35625000000283</v>
      </c>
      <c r="X1934">
        <f>VLOOKUP($F1934,'(참고)타워 스텟 가치'!$B$7:$L$11,X$2,0)+(VLOOKUP($F1934,'(참고)타워 스텟 가치'!$B$7:$L$11,X$2,0)*$E1934)</f>
        <v>46.620000000000331</v>
      </c>
      <c r="Y1934">
        <f>VLOOKUP($F1934,'(참고)타워 스텟 가치'!$B$7:$L$11,Y$2,0)+(VLOOKUP($F1934,'(참고)타워 스텟 가치'!$B$7:$L$11,Y$2,0)*$E1934)</f>
        <v>0</v>
      </c>
      <c r="Z1934">
        <f>VLOOKUP($F1934,'(참고)타워 스텟 가치'!$B$7:$L$11,Z$2,0)+(VLOOKUP($F1934,'(참고)타워 스텟 가치'!$B$7:$L$11,Z$2,0)*$E1934)</f>
        <v>0</v>
      </c>
      <c r="AA1934">
        <f>VLOOKUP($F1934,'(참고)타워 스텟 가치'!$B$7:$L$11,AA$2,0)+(VLOOKUP($F1934,'(참고)타워 스텟 가치'!$B$7:$L$11,AA$2,0)*$E1934)</f>
        <v>155.40000000000111</v>
      </c>
      <c r="AB1934">
        <f>SUM('스테이지별 몬스터 스텟'!S1934*'(참고)타워 스텟 가치'!$Q$17,'스테이지별 몬스터 스텟'!T1934*'(참고)타워 스텟 가치'!$R$17,'스테이지별 몬스터 스텟'!U1934*'(참고)타워 스텟 가치'!$S$17,'스테이지별 몬스터 스텟'!V1934*'(참고)타워 스텟 가치'!$T$17,'스테이지별 몬스터 스텟'!W1934*'(참고)타워 스텟 가치'!$U$17,'스테이지별 몬스터 스텟'!X1934*'(참고)타워 스텟 가치'!$V$17,'스테이지별 몬스터 스텟'!Y1934*'(참고)타워 스텟 가치'!$W$17,'스테이지별 몬스터 스텟'!Z1934*'(참고)타워 스텟 가치'!$X$17,'스테이지별 몬스터 스텟'!AA1934*'(참고)타워 스텟 가치'!$Y$17)</f>
        <v>1223090.7543750086</v>
      </c>
      <c r="AC1934">
        <v>2</v>
      </c>
      <c r="AD1934">
        <f>VLOOKUP($F1934,'(참고)타워 스텟 가치'!$B$12:$L$16,AD$2,0)+(VLOOKUP($F1934,'(참고)타워 스텟 가치'!$B$12:$L$16,AD$2,0)*$E1934)</f>
        <v>1966.7812500000141</v>
      </c>
      <c r="AE1934">
        <f>VLOOKUP($F1934,'(참고)타워 스텟 가치'!$B$12:$L$16,AE$2,0)+(VLOOKUP($F1934,'(참고)타워 스텟 가치'!$B$12:$L$16,AE$2,0)*$E1934)</f>
        <v>2360.1375000000171</v>
      </c>
      <c r="AF1934">
        <f>VLOOKUP($F1934,'(참고)타워 스텟 가치'!$B$12:$L$16,AF$2,0)+(VLOOKUP($F1934,'(참고)타워 스텟 가치'!$B$12:$L$16,AF$2,0)*$E1934)</f>
        <v>777000.00000000559</v>
      </c>
      <c r="AG1934">
        <f>VLOOKUP($F1934,'(참고)타워 스텟 가치'!$B$12:$L$16,AG$2,0)+(VLOOKUP($F1934,'(참고)타워 스텟 가치'!$B$12:$L$16,AG$2,0)*$E1934)</f>
        <v>11800.687500000085</v>
      </c>
      <c r="AH1934">
        <f>VLOOKUP($F1934,'(참고)타워 스텟 가치'!$B$12:$L$16,AH$2,0)+(VLOOKUP($F1934,'(참고)타워 스텟 가치'!$B$12:$L$16,AH$2,0)*$E1934)</f>
        <v>393.35625000000283</v>
      </c>
      <c r="AI1934">
        <f>VLOOKUP($F1934,'(참고)타워 스텟 가치'!$B$12:$L$16,AI$2,0)+(VLOOKUP($F1934,'(참고)타워 스텟 가치'!$B$12:$L$16,AI$2,0)*$E1934)</f>
        <v>46.620000000000331</v>
      </c>
      <c r="AJ1934">
        <f>VLOOKUP($F1934,'(참고)타워 스텟 가치'!$B$12:$L$16,AJ$2,0)+(VLOOKUP($F1934,'(참고)타워 스텟 가치'!$B$12:$L$16,AJ$2,0)*$E1934)</f>
        <v>0</v>
      </c>
      <c r="AK1934">
        <f>VLOOKUP($F1934,'(참고)타워 스텟 가치'!$B$12:$L$16,AK$2,0)+(VLOOKUP($F1934,'(참고)타워 스텟 가치'!$B$12:$L$16,AK$2,0)*$E1934)</f>
        <v>0</v>
      </c>
      <c r="AL1934">
        <f>VLOOKUP($F1934,'(참고)타워 스텟 가치'!$B$12:$L$16,AL$2,0)+(VLOOKUP($F1934,'(참고)타워 스텟 가치'!$B$12:$L$16,AL$2,0)*$E1934)</f>
        <v>310.80000000000223</v>
      </c>
      <c r="AM1934">
        <f>SUM('스테이지별 몬스터 스텟'!AD1934*'(참고)타워 스텟 가치'!$Q$17,'스테이지별 몬스터 스텟'!AE1934*'(참고)타워 스텟 가치'!$R$17,'스테이지별 몬스터 스텟'!AF1934*'(참고)타워 스텟 가치'!$S$17,'스테이지별 몬스터 스텟'!AG1934*'(참고)타워 스텟 가치'!$T$17,'스테이지별 몬스터 스텟'!AH1934*'(참고)타워 스텟 가치'!$U$17,'스테이지별 몬스터 스텟'!AI1934*'(참고)타워 스텟 가치'!$V$17,'스테이지별 몬스터 스텟'!AJ1934*'(참고)타워 스텟 가치'!$W$17,'스테이지별 몬스터 스텟'!AK1934*'(참고)타워 스텟 가치'!$X$17,'스테이지별 몬스터 스텟'!AL1934*'(참고)타워 스텟 가치'!$Y$17)</f>
        <v>1198030.0762500088</v>
      </c>
      <c r="AN1934">
        <v>3</v>
      </c>
    </row>
    <row r="1935" spans="3:40" x14ac:dyDescent="0.3">
      <c r="C1935">
        <v>1</v>
      </c>
      <c r="D1935">
        <f t="shared" si="89"/>
        <v>387</v>
      </c>
      <c r="E1935" s="52">
        <f>VLOOKUP(D1935,'스테이지별 난이도 설정'!B:C,2,0)</f>
        <v>154.80000000000112</v>
      </c>
      <c r="F1935" t="str">
        <f t="shared" si="90"/>
        <v>일반</v>
      </c>
      <c r="G1935">
        <f t="shared" si="91"/>
        <v>6</v>
      </c>
      <c r="H1935">
        <f>VLOOKUP($F1935,'(참고)타워 스텟 가치'!$B$2:$L$6,H$2,0)+(VLOOKUP($F1935,'(참고)타워 스텟 가치'!$B$2:$L$6,H$2,0)*$E1935)</f>
        <v>1168.5000000000084</v>
      </c>
      <c r="I1935">
        <f>VLOOKUP($F1935,'(참고)타워 스텟 가치'!$B$2:$L$6,I$2,0)+(VLOOKUP($F1935,'(참고)타워 스텟 가치'!$B$2:$L$6,I$2,0)*$E1935)</f>
        <v>233.70000000000169</v>
      </c>
      <c r="J1935">
        <f>VLOOKUP($F1935,'(참고)타워 스텟 가치'!$B$2:$L$6,J$2,0)+(VLOOKUP($F1935,'(참고)타워 스텟 가치'!$B$2:$L$6,J$2,0)*$E1935)</f>
        <v>779000.00000000559</v>
      </c>
      <c r="K1935">
        <f>VLOOKUP($F1935,'(참고)타워 스텟 가치'!$B$2:$L$6,K$2,0)+(VLOOKUP($F1935,'(참고)타워 스텟 가치'!$B$2:$L$6,K$2,0)*$E1935)</f>
        <v>4674.0000000000337</v>
      </c>
      <c r="L1935">
        <f>VLOOKUP($F1935,'(참고)타워 스텟 가치'!$B$2:$L$6,L$2,0)+(VLOOKUP($F1935,'(참고)타워 스텟 가치'!$B$2:$L$6,L$2,0)*$E1935)</f>
        <v>77.90000000000056</v>
      </c>
      <c r="M1935">
        <f>VLOOKUP($F1935,'(참고)타워 스텟 가치'!$B$2:$L$6,M$2,0)+(VLOOKUP($F1935,'(참고)타워 스텟 가치'!$B$2:$L$6,M$2,0)*$E1935)</f>
        <v>46.740000000000329</v>
      </c>
      <c r="N1935">
        <f>VLOOKUP($F1935,'(참고)타워 스텟 가치'!$B$2:$L$6,N$2,0)+(VLOOKUP($F1935,'(참고)타워 스텟 가치'!$B$2:$L$6,N$2,0)*$E1935)</f>
        <v>0</v>
      </c>
      <c r="O1935">
        <f>VLOOKUP($F1935,'(참고)타워 스텟 가치'!$B$2:$L$6,O$2,0)+(VLOOKUP($F1935,'(참고)타워 스텟 가치'!$B$2:$L$6,O$2,0)*$E1935)</f>
        <v>0</v>
      </c>
      <c r="P1935">
        <f>VLOOKUP($F1935,'(참고)타워 스텟 가치'!$B$2:$L$6,P$2,0)+(VLOOKUP($F1935,'(참고)타워 스텟 가치'!$B$2:$L$6,P$2,0)*$E1935)</f>
        <v>109.06000000000078</v>
      </c>
      <c r="Q1935">
        <f>SUM('스테이지별 몬스터 스텟'!H1935*'(참고)타워 스텟 가치'!$Q$17,'스테이지별 몬스터 스텟'!I1935*'(참고)타워 스텟 가치'!$R$17,'스테이지별 몬스터 스텟'!J1935*'(참고)타워 스텟 가치'!$S$17,'스테이지별 몬스터 스텟'!K1935*'(참고)타워 스텟 가치'!$T$17,'스테이지별 몬스터 스텟'!L1935*'(참고)타워 스텟 가치'!$U$17,'스테이지별 몬스터 스텟'!M1935*'(참고)타워 스텟 가치'!$V$17,'스테이지별 몬스터 스텟'!N1935*'(참고)타워 스텟 가치'!$W$17,'스테이지별 몬스터 스텟'!O1935*'(참고)타워 스텟 가치'!$X$17,'스테이지별 몬스터 스텟'!P1935*'(참고)타워 스텟 가치'!$Y$17)</f>
        <v>1180956.2100000086</v>
      </c>
      <c r="R1935">
        <v>1</v>
      </c>
      <c r="S1935">
        <f>VLOOKUP($F1935,'(참고)타워 스텟 가치'!$B$7:$L$11,S$2,0)+(VLOOKUP($F1935,'(참고)타워 스텟 가치'!$B$7:$L$11,S$2,0)*$E1935)</f>
        <v>389.50000000000279</v>
      </c>
      <c r="T1935">
        <f>VLOOKUP($F1935,'(참고)타워 스텟 가치'!$B$7:$L$11,T$2,0)+(VLOOKUP($F1935,'(참고)타워 스텟 가치'!$B$7:$L$11,T$2,0)*$E1935)</f>
        <v>701.10000000000502</v>
      </c>
      <c r="U1935">
        <f>VLOOKUP($F1935,'(참고)타워 스텟 가치'!$B$7:$L$11,U$2,0)+(VLOOKUP($F1935,'(참고)타워 스텟 가치'!$B$7:$L$11,U$2,0)*$E1935)</f>
        <v>779000.00000000559</v>
      </c>
      <c r="V1935">
        <f>VLOOKUP($F1935,'(참고)타워 스텟 가치'!$B$7:$L$11,V$2,0)+(VLOOKUP($F1935,'(참고)타워 스텟 가치'!$B$7:$L$11,V$2,0)*$E1935)</f>
        <v>4674.0000000000337</v>
      </c>
      <c r="W1935">
        <f>VLOOKUP($F1935,'(참고)타워 스텟 가치'!$B$7:$L$11,W$2,0)+(VLOOKUP($F1935,'(참고)타워 스텟 가치'!$B$7:$L$11,W$2,0)*$E1935)</f>
        <v>77.90000000000056</v>
      </c>
      <c r="X1935">
        <f>VLOOKUP($F1935,'(참고)타워 스텟 가치'!$B$7:$L$11,X$2,0)+(VLOOKUP($F1935,'(참고)타워 스텟 가치'!$B$7:$L$11,X$2,0)*$E1935)</f>
        <v>46.740000000000329</v>
      </c>
      <c r="Y1935">
        <f>VLOOKUP($F1935,'(참고)타워 스텟 가치'!$B$7:$L$11,Y$2,0)+(VLOOKUP($F1935,'(참고)타워 스텟 가치'!$B$7:$L$11,Y$2,0)*$E1935)</f>
        <v>0</v>
      </c>
      <c r="Z1935">
        <f>VLOOKUP($F1935,'(참고)타워 스텟 가치'!$B$7:$L$11,Z$2,0)+(VLOOKUP($F1935,'(참고)타워 스텟 가치'!$B$7:$L$11,Z$2,0)*$E1935)</f>
        <v>0</v>
      </c>
      <c r="AA1935">
        <f>VLOOKUP($F1935,'(참고)타워 스텟 가치'!$B$7:$L$11,AA$2,0)+(VLOOKUP($F1935,'(참고)타워 스텟 가치'!$B$7:$L$11,AA$2,0)*$E1935)</f>
        <v>109.06000000000078</v>
      </c>
      <c r="AB1935">
        <f>SUM('스테이지별 몬스터 스텟'!S1935*'(참고)타워 스텟 가치'!$Q$17,'스테이지별 몬스터 스텟'!T1935*'(참고)타워 스텟 가치'!$R$17,'스테이지별 몬스터 스텟'!U1935*'(참고)타워 스텟 가치'!$S$17,'스테이지별 몬스터 스텟'!V1935*'(참고)타워 스텟 가치'!$T$17,'스테이지별 몬스터 스텟'!W1935*'(참고)타워 스텟 가치'!$U$17,'스테이지별 몬스터 스텟'!X1935*'(참고)타워 스텟 가치'!$V$17,'스테이지별 몬스터 스텟'!Y1935*'(참고)타워 스텟 가치'!$W$17,'스테이지별 몬스터 스텟'!Z1935*'(참고)타워 스텟 가치'!$X$17,'스테이지별 몬스터 스텟'!AA1935*'(참고)타워 스텟 가치'!$Y$17)</f>
        <v>1180099.3100000084</v>
      </c>
      <c r="AC1935">
        <v>2</v>
      </c>
      <c r="AD1935">
        <f>VLOOKUP($F1935,'(참고)타워 스텟 가치'!$B$12:$L$16,AD$2,0)+(VLOOKUP($F1935,'(참고)타워 스텟 가치'!$B$12:$L$16,AD$2,0)*$E1935)</f>
        <v>389.50000000000279</v>
      </c>
      <c r="AE1935">
        <f>VLOOKUP($F1935,'(참고)타워 스텟 가치'!$B$12:$L$16,AE$2,0)+(VLOOKUP($F1935,'(참고)타워 스텟 가치'!$B$12:$L$16,AE$2,0)*$E1935)</f>
        <v>467.40000000000339</v>
      </c>
      <c r="AF1935">
        <f>VLOOKUP($F1935,'(참고)타워 스텟 가치'!$B$12:$L$16,AF$2,0)+(VLOOKUP($F1935,'(참고)타워 스텟 가치'!$B$12:$L$16,AF$2,0)*$E1935)</f>
        <v>779000.00000000559</v>
      </c>
      <c r="AG1935">
        <f>VLOOKUP($F1935,'(참고)타워 스텟 가치'!$B$12:$L$16,AG$2,0)+(VLOOKUP($F1935,'(참고)타워 스텟 가치'!$B$12:$L$16,AG$2,0)*$E1935)</f>
        <v>2337.0000000000168</v>
      </c>
      <c r="AH1935">
        <f>VLOOKUP($F1935,'(참고)타워 스텟 가치'!$B$12:$L$16,AH$2,0)+(VLOOKUP($F1935,'(참고)타워 스텟 가치'!$B$12:$L$16,AH$2,0)*$E1935)</f>
        <v>77.90000000000056</v>
      </c>
      <c r="AI1935">
        <f>VLOOKUP($F1935,'(참고)타워 스텟 가치'!$B$12:$L$16,AI$2,0)+(VLOOKUP($F1935,'(참고)타워 스텟 가치'!$B$12:$L$16,AI$2,0)*$E1935)</f>
        <v>46.740000000000329</v>
      </c>
      <c r="AJ1935">
        <f>VLOOKUP($F1935,'(참고)타워 스텟 가치'!$B$12:$L$16,AJ$2,0)+(VLOOKUP($F1935,'(참고)타워 스텟 가치'!$B$12:$L$16,AJ$2,0)*$E1935)</f>
        <v>0</v>
      </c>
      <c r="AK1935">
        <f>VLOOKUP($F1935,'(참고)타워 스텟 가치'!$B$12:$L$16,AK$2,0)+(VLOOKUP($F1935,'(참고)타워 스텟 가치'!$B$12:$L$16,AK$2,0)*$E1935)</f>
        <v>0</v>
      </c>
      <c r="AL1935">
        <f>VLOOKUP($F1935,'(참고)타워 스텟 가치'!$B$12:$L$16,AL$2,0)+(VLOOKUP($F1935,'(참고)타워 스텟 가치'!$B$12:$L$16,AL$2,0)*$E1935)</f>
        <v>218.12000000000157</v>
      </c>
      <c r="AM1935">
        <f>SUM('스테이지별 몬스터 스텟'!AD1935*'(참고)타워 스텟 가치'!$Q$17,'스테이지별 몬스터 스텟'!AE1935*'(참고)타워 스텟 가치'!$R$17,'스테이지별 몬스터 스텟'!AF1935*'(참고)타워 스텟 가치'!$S$17,'스테이지별 몬스터 스텟'!AG1935*'(참고)타워 스텟 가치'!$T$17,'스테이지별 몬스터 스텟'!AH1935*'(참고)타워 스텟 가치'!$U$17,'스테이지별 몬스터 스텟'!AI1935*'(참고)타워 스텟 가치'!$V$17,'스테이지별 몬스터 스텟'!AJ1935*'(참고)타워 스텟 가치'!$W$17,'스테이지별 몬스터 스텟'!AK1935*'(참고)타워 스텟 가치'!$X$17,'스테이지별 몬스터 스텟'!AL1935*'(참고)타워 스텟 가치'!$Y$17)</f>
        <v>1175292.8800000085</v>
      </c>
      <c r="AN1935">
        <v>3</v>
      </c>
    </row>
    <row r="1936" spans="3:40" x14ac:dyDescent="0.3">
      <c r="C1936">
        <v>2</v>
      </c>
      <c r="D1936">
        <f t="shared" ref="D1936:D1999" si="92">D1931+1</f>
        <v>387</v>
      </c>
      <c r="E1936" s="52">
        <f>VLOOKUP(D1936,'스테이지별 난이도 설정'!B:C,2,0)</f>
        <v>154.80000000000112</v>
      </c>
      <c r="F1936" t="str">
        <f t="shared" ref="F1936:F1999" si="93">F1931</f>
        <v>레어</v>
      </c>
      <c r="G1936">
        <f t="shared" si="91"/>
        <v>6</v>
      </c>
      <c r="H1936">
        <f>VLOOKUP($F1936,'(참고)타워 스텟 가치'!$B$2:$L$6,H$2,0)+(VLOOKUP($F1936,'(참고)타워 스텟 가치'!$B$2:$L$6,H$2,0)*$E1936)</f>
        <v>1752.7500000000125</v>
      </c>
      <c r="I1936">
        <f>VLOOKUP($F1936,'(참고)타워 스텟 가치'!$B$2:$L$6,I$2,0)+(VLOOKUP($F1936,'(참고)타워 스텟 가치'!$B$2:$L$6,I$2,0)*$E1936)</f>
        <v>350.55000000000251</v>
      </c>
      <c r="J1936">
        <f>VLOOKUP($F1936,'(참고)타워 스텟 가치'!$B$2:$L$6,J$2,0)+(VLOOKUP($F1936,'(참고)타워 스텟 가치'!$B$2:$L$6,J$2,0)*$E1936)</f>
        <v>779000.00000000559</v>
      </c>
      <c r="K1936">
        <f>VLOOKUP($F1936,'(참고)타워 스텟 가치'!$B$2:$L$6,K$2,0)+(VLOOKUP($F1936,'(참고)타워 스텟 가치'!$B$2:$L$6,K$2,0)*$E1936)</f>
        <v>7011.00000000005</v>
      </c>
      <c r="L1936">
        <f>VLOOKUP($F1936,'(참고)타워 스텟 가치'!$B$2:$L$6,L$2,0)+(VLOOKUP($F1936,'(참고)타워 스텟 가치'!$B$2:$L$6,L$2,0)*$E1936)</f>
        <v>116.85000000000085</v>
      </c>
      <c r="M1936">
        <f>VLOOKUP($F1936,'(참고)타워 스텟 가치'!$B$2:$L$6,M$2,0)+(VLOOKUP($F1936,'(참고)타워 스텟 가치'!$B$2:$L$6,M$2,0)*$E1936)</f>
        <v>46.740000000000329</v>
      </c>
      <c r="N1936">
        <f>VLOOKUP($F1936,'(참고)타워 스텟 가치'!$B$2:$L$6,N$2,0)+(VLOOKUP($F1936,'(참고)타워 스텟 가치'!$B$2:$L$6,N$2,0)*$E1936)</f>
        <v>0</v>
      </c>
      <c r="O1936">
        <f>VLOOKUP($F1936,'(참고)타워 스텟 가치'!$B$2:$L$6,O$2,0)+(VLOOKUP($F1936,'(참고)타워 스텟 가치'!$B$2:$L$6,O$2,0)*$E1936)</f>
        <v>0</v>
      </c>
      <c r="P1936">
        <f>VLOOKUP($F1936,'(참고)타워 스텟 가치'!$B$2:$L$6,P$2,0)+(VLOOKUP($F1936,'(참고)타워 스텟 가치'!$B$2:$L$6,P$2,0)*$E1936)</f>
        <v>109.06000000000078</v>
      </c>
      <c r="Q1936">
        <f>SUM('스테이지별 몬스터 스텟'!H1936*'(참고)타워 스텟 가치'!$Q$17,'스테이지별 몬스터 스텟'!I1936*'(참고)타워 스텟 가치'!$R$17,'스테이지별 몬스터 스텟'!J1936*'(참고)타워 스텟 가치'!$S$17,'스테이지별 몬스터 스텟'!K1936*'(참고)타워 스텟 가치'!$T$17,'스테이지별 몬스터 스텟'!L1936*'(참고)타워 스텟 가치'!$U$17,'스테이지별 몬스터 스텟'!M1936*'(참고)타워 스텟 가치'!$V$17,'스테이지별 몬스터 스텟'!N1936*'(참고)타워 스텟 가치'!$W$17,'스테이지별 몬스터 스텟'!O1936*'(참고)타워 스텟 가치'!$X$17,'스테이지별 몬스터 스텟'!P1936*'(참고)타워 스텟 가치'!$Y$17)</f>
        <v>1187051.8850000084</v>
      </c>
      <c r="R1936">
        <v>1</v>
      </c>
      <c r="S1936">
        <f>VLOOKUP($F1936,'(참고)타워 스텟 가치'!$B$7:$L$11,S$2,0)+(VLOOKUP($F1936,'(참고)타워 스텟 가치'!$B$7:$L$11,S$2,0)*$E1936)</f>
        <v>584.25000000000421</v>
      </c>
      <c r="T1936">
        <f>VLOOKUP($F1936,'(참고)타워 스텟 가치'!$B$7:$L$11,T$2,0)+(VLOOKUP($F1936,'(참고)타워 스텟 가치'!$B$7:$L$11,T$2,0)*$E1936)</f>
        <v>1051.6500000000076</v>
      </c>
      <c r="U1936">
        <f>VLOOKUP($F1936,'(참고)타워 스텟 가치'!$B$7:$L$11,U$2,0)+(VLOOKUP($F1936,'(참고)타워 스텟 가치'!$B$7:$L$11,U$2,0)*$E1936)</f>
        <v>779000.00000000559</v>
      </c>
      <c r="V1936">
        <f>VLOOKUP($F1936,'(참고)타워 스텟 가치'!$B$7:$L$11,V$2,0)+(VLOOKUP($F1936,'(참고)타워 스텟 가치'!$B$7:$L$11,V$2,0)*$E1936)</f>
        <v>7011.00000000005</v>
      </c>
      <c r="W1936">
        <f>VLOOKUP($F1936,'(참고)타워 스텟 가치'!$B$7:$L$11,W$2,0)+(VLOOKUP($F1936,'(참고)타워 스텟 가치'!$B$7:$L$11,W$2,0)*$E1936)</f>
        <v>116.85000000000085</v>
      </c>
      <c r="X1936">
        <f>VLOOKUP($F1936,'(참고)타워 스텟 가치'!$B$7:$L$11,X$2,0)+(VLOOKUP($F1936,'(참고)타워 스텟 가치'!$B$7:$L$11,X$2,0)*$E1936)</f>
        <v>46.740000000000329</v>
      </c>
      <c r="Y1936">
        <f>VLOOKUP($F1936,'(참고)타워 스텟 가치'!$B$7:$L$11,Y$2,0)+(VLOOKUP($F1936,'(참고)타워 스텟 가치'!$B$7:$L$11,Y$2,0)*$E1936)</f>
        <v>0</v>
      </c>
      <c r="Z1936">
        <f>VLOOKUP($F1936,'(참고)타워 스텟 가치'!$B$7:$L$11,Z$2,0)+(VLOOKUP($F1936,'(참고)타워 스텟 가치'!$B$7:$L$11,Z$2,0)*$E1936)</f>
        <v>0</v>
      </c>
      <c r="AA1936">
        <f>VLOOKUP($F1936,'(참고)타워 스텟 가치'!$B$7:$L$11,AA$2,0)+(VLOOKUP($F1936,'(참고)타워 스텟 가치'!$B$7:$L$11,AA$2,0)*$E1936)</f>
        <v>109.06000000000078</v>
      </c>
      <c r="AB1936">
        <f>SUM('스테이지별 몬스터 스텟'!S1936*'(참고)타워 스텟 가치'!$Q$17,'스테이지별 몬스터 스텟'!T1936*'(참고)타워 스텟 가치'!$R$17,'스테이지별 몬스터 스텟'!U1936*'(참고)타워 스텟 가치'!$S$17,'스테이지별 몬스터 스텟'!V1936*'(참고)타워 스텟 가치'!$T$17,'스테이지별 몬스터 스텟'!W1936*'(참고)타워 스텟 가치'!$U$17,'스테이지별 몬스터 스텟'!X1936*'(참고)타워 스텟 가치'!$V$17,'스테이지별 몬스터 스텟'!Y1936*'(참고)타워 스텟 가치'!$W$17,'스테이지별 몬스터 스텟'!Z1936*'(참고)타워 스텟 가치'!$X$17,'스테이지별 몬스터 스텟'!AA1936*'(참고)타워 스텟 가치'!$Y$17)</f>
        <v>1185766.5350000085</v>
      </c>
      <c r="AC1936">
        <v>2</v>
      </c>
      <c r="AD1936">
        <f>VLOOKUP($F1936,'(참고)타워 스텟 가치'!$B$12:$L$16,AD$2,0)+(VLOOKUP($F1936,'(참고)타워 스텟 가치'!$B$12:$L$16,AD$2,0)*$E1936)</f>
        <v>584.25000000000421</v>
      </c>
      <c r="AE1936">
        <f>VLOOKUP($F1936,'(참고)타워 스텟 가치'!$B$12:$L$16,AE$2,0)+(VLOOKUP($F1936,'(참고)타워 스텟 가치'!$B$12:$L$16,AE$2,0)*$E1936)</f>
        <v>701.10000000000502</v>
      </c>
      <c r="AF1936">
        <f>VLOOKUP($F1936,'(참고)타워 스텟 가치'!$B$12:$L$16,AF$2,0)+(VLOOKUP($F1936,'(참고)타워 스텟 가치'!$B$12:$L$16,AF$2,0)*$E1936)</f>
        <v>779000.00000000559</v>
      </c>
      <c r="AG1936">
        <f>VLOOKUP($F1936,'(참고)타워 스텟 가치'!$B$12:$L$16,AG$2,0)+(VLOOKUP($F1936,'(참고)타워 스텟 가치'!$B$12:$L$16,AG$2,0)*$E1936)</f>
        <v>3505.500000000025</v>
      </c>
      <c r="AH1936">
        <f>VLOOKUP($F1936,'(참고)타워 스텟 가치'!$B$12:$L$16,AH$2,0)+(VLOOKUP($F1936,'(참고)타워 스텟 가치'!$B$12:$L$16,AH$2,0)*$E1936)</f>
        <v>116.85000000000085</v>
      </c>
      <c r="AI1936">
        <f>VLOOKUP($F1936,'(참고)타워 스텟 가치'!$B$12:$L$16,AI$2,0)+(VLOOKUP($F1936,'(참고)타워 스텟 가치'!$B$12:$L$16,AI$2,0)*$E1936)</f>
        <v>46.740000000000329</v>
      </c>
      <c r="AJ1936">
        <f>VLOOKUP($F1936,'(참고)타워 스텟 가치'!$B$12:$L$16,AJ$2,0)+(VLOOKUP($F1936,'(참고)타워 스텟 가치'!$B$12:$L$16,AJ$2,0)*$E1936)</f>
        <v>0</v>
      </c>
      <c r="AK1936">
        <f>VLOOKUP($F1936,'(참고)타워 스텟 가치'!$B$12:$L$16,AK$2,0)+(VLOOKUP($F1936,'(참고)타워 스텟 가치'!$B$12:$L$16,AK$2,0)*$E1936)</f>
        <v>0</v>
      </c>
      <c r="AL1936">
        <f>VLOOKUP($F1936,'(참고)타워 스텟 가치'!$B$12:$L$16,AL$2,0)+(VLOOKUP($F1936,'(참고)타워 스텟 가치'!$B$12:$L$16,AL$2,0)*$E1936)</f>
        <v>218.12000000000157</v>
      </c>
      <c r="AM1936">
        <f>SUM('스테이지별 몬스터 스텟'!AD1936*'(참고)타워 스텟 가치'!$Q$17,'스테이지별 몬스터 스텟'!AE1936*'(참고)타워 스텟 가치'!$R$17,'스테이지별 몬스터 스텟'!AF1936*'(참고)타워 스텟 가치'!$S$17,'스테이지별 몬스터 스텟'!AG1936*'(참고)타워 스텟 가치'!$T$17,'스테이지별 몬스터 스텟'!AH1936*'(참고)타워 스텟 가치'!$U$17,'스테이지별 몬스터 스텟'!AI1936*'(참고)타워 스텟 가치'!$V$17,'스테이지별 몬스터 스텟'!AJ1936*'(참고)타워 스텟 가치'!$W$17,'스테이지별 몬스터 스텟'!AK1936*'(참고)타워 스텟 가치'!$X$17,'스테이지별 몬스터 스텟'!AL1936*'(참고)타워 스텟 가치'!$Y$17)</f>
        <v>1178447.8300000082</v>
      </c>
      <c r="AN1936">
        <v>3</v>
      </c>
    </row>
    <row r="1937" spans="3:40" x14ac:dyDescent="0.3">
      <c r="C1937">
        <v>3</v>
      </c>
      <c r="D1937">
        <f t="shared" si="92"/>
        <v>387</v>
      </c>
      <c r="E1937" s="52">
        <f>VLOOKUP(D1937,'스테이지별 난이도 설정'!B:C,2,0)</f>
        <v>154.80000000000112</v>
      </c>
      <c r="F1937" t="str">
        <f t="shared" si="93"/>
        <v>에픽</v>
      </c>
      <c r="G1937">
        <f t="shared" si="91"/>
        <v>6</v>
      </c>
      <c r="H1937">
        <f>VLOOKUP($F1937,'(참고)타워 스텟 가치'!$B$2:$L$6,H$2,0)+(VLOOKUP($F1937,'(참고)타워 스텟 가치'!$B$2:$L$6,H$2,0)*$E1937)</f>
        <v>2629.1250000000191</v>
      </c>
      <c r="I1937">
        <f>VLOOKUP($F1937,'(참고)타워 스텟 가치'!$B$2:$L$6,I$2,0)+(VLOOKUP($F1937,'(참고)타워 스텟 가치'!$B$2:$L$6,I$2,0)*$E1937)</f>
        <v>525.8250000000038</v>
      </c>
      <c r="J1937">
        <f>VLOOKUP($F1937,'(참고)타워 스텟 가치'!$B$2:$L$6,J$2,0)+(VLOOKUP($F1937,'(참고)타워 스텟 가치'!$B$2:$L$6,J$2,0)*$E1937)</f>
        <v>779000.00000000559</v>
      </c>
      <c r="K1937">
        <f>VLOOKUP($F1937,'(참고)타워 스텟 가치'!$B$2:$L$6,K$2,0)+(VLOOKUP($F1937,'(참고)타워 스텟 가치'!$B$2:$L$6,K$2,0)*$E1937)</f>
        <v>10516.500000000076</v>
      </c>
      <c r="L1937">
        <f>VLOOKUP($F1937,'(참고)타워 스텟 가치'!$B$2:$L$6,L$2,0)+(VLOOKUP($F1937,'(참고)타워 스텟 가치'!$B$2:$L$6,L$2,0)*$E1937)</f>
        <v>175.27500000000126</v>
      </c>
      <c r="M1937">
        <f>VLOOKUP($F1937,'(참고)타워 스텟 가치'!$B$2:$L$6,M$2,0)+(VLOOKUP($F1937,'(참고)타워 스텟 가치'!$B$2:$L$6,M$2,0)*$E1937)</f>
        <v>46.740000000000329</v>
      </c>
      <c r="N1937">
        <f>VLOOKUP($F1937,'(참고)타워 스텟 가치'!$B$2:$L$6,N$2,0)+(VLOOKUP($F1937,'(참고)타워 스텟 가치'!$B$2:$L$6,N$2,0)*$E1937)</f>
        <v>0</v>
      </c>
      <c r="O1937">
        <f>VLOOKUP($F1937,'(참고)타워 스텟 가치'!$B$2:$L$6,O$2,0)+(VLOOKUP($F1937,'(참고)타워 스텟 가치'!$B$2:$L$6,O$2,0)*$E1937)</f>
        <v>0</v>
      </c>
      <c r="P1937">
        <f>VLOOKUP($F1937,'(참고)타워 스텟 가치'!$B$2:$L$6,P$2,0)+(VLOOKUP($F1937,'(참고)타워 스텟 가치'!$B$2:$L$6,P$2,0)*$E1937)</f>
        <v>109.06000000000078</v>
      </c>
      <c r="Q1937">
        <f>SUM('스테이지별 몬스터 스텟'!H1937*'(참고)타워 스텟 가치'!$Q$17,'스테이지별 몬스터 스텟'!I1937*'(참고)타워 스텟 가치'!$R$17,'스테이지별 몬스터 스텟'!J1937*'(참고)타워 스텟 가치'!$S$17,'스테이지별 몬스터 스텟'!K1937*'(참고)타워 스텟 가치'!$T$17,'스테이지별 몬스터 스텟'!L1937*'(참고)타워 스텟 가치'!$U$17,'스테이지별 몬스터 스텟'!M1937*'(참고)타워 스텟 가치'!$V$17,'스테이지별 몬스터 스텟'!N1937*'(참고)타워 스텟 가치'!$W$17,'스테이지별 몬스터 스텟'!O1937*'(참고)타워 스텟 가치'!$X$17,'스테이지별 몬스터 스텟'!P1937*'(참고)타워 스텟 가치'!$Y$17)</f>
        <v>1196195.3975000088</v>
      </c>
      <c r="R1937">
        <v>1</v>
      </c>
      <c r="S1937">
        <f>VLOOKUP($F1937,'(참고)타워 스텟 가치'!$B$7:$L$11,S$2,0)+(VLOOKUP($F1937,'(참고)타워 스텟 가치'!$B$7:$L$11,S$2,0)*$E1937)</f>
        <v>876.37500000000625</v>
      </c>
      <c r="T1937">
        <f>VLOOKUP($F1937,'(참고)타워 스텟 가치'!$B$7:$L$11,T$2,0)+(VLOOKUP($F1937,'(참고)타워 스텟 가치'!$B$7:$L$11,T$2,0)*$E1937)</f>
        <v>1577.4750000000113</v>
      </c>
      <c r="U1937">
        <f>VLOOKUP($F1937,'(참고)타워 스텟 가치'!$B$7:$L$11,U$2,0)+(VLOOKUP($F1937,'(참고)타워 스텟 가치'!$B$7:$L$11,U$2,0)*$E1937)</f>
        <v>779000.00000000559</v>
      </c>
      <c r="V1937">
        <f>VLOOKUP($F1937,'(참고)타워 스텟 가치'!$B$7:$L$11,V$2,0)+(VLOOKUP($F1937,'(참고)타워 스텟 가치'!$B$7:$L$11,V$2,0)*$E1937)</f>
        <v>10516.500000000076</v>
      </c>
      <c r="W1937">
        <f>VLOOKUP($F1937,'(참고)타워 스텟 가치'!$B$7:$L$11,W$2,0)+(VLOOKUP($F1937,'(참고)타워 스텟 가치'!$B$7:$L$11,W$2,0)*$E1937)</f>
        <v>175.27500000000126</v>
      </c>
      <c r="X1937">
        <f>VLOOKUP($F1937,'(참고)타워 스텟 가치'!$B$7:$L$11,X$2,0)+(VLOOKUP($F1937,'(참고)타워 스텟 가치'!$B$7:$L$11,X$2,0)*$E1937)</f>
        <v>46.740000000000329</v>
      </c>
      <c r="Y1937">
        <f>VLOOKUP($F1937,'(참고)타워 스텟 가치'!$B$7:$L$11,Y$2,0)+(VLOOKUP($F1937,'(참고)타워 스텟 가치'!$B$7:$L$11,Y$2,0)*$E1937)</f>
        <v>0</v>
      </c>
      <c r="Z1937">
        <f>VLOOKUP($F1937,'(참고)타워 스텟 가치'!$B$7:$L$11,Z$2,0)+(VLOOKUP($F1937,'(참고)타워 스텟 가치'!$B$7:$L$11,Z$2,0)*$E1937)</f>
        <v>0</v>
      </c>
      <c r="AA1937">
        <f>VLOOKUP($F1937,'(참고)타워 스텟 가치'!$B$7:$L$11,AA$2,0)+(VLOOKUP($F1937,'(참고)타워 스텟 가치'!$B$7:$L$11,AA$2,0)*$E1937)</f>
        <v>109.06000000000078</v>
      </c>
      <c r="AB1937">
        <f>SUM('스테이지별 몬스터 스텟'!S1937*'(참고)타워 스텟 가치'!$Q$17,'스테이지별 몬스터 스텟'!T1937*'(참고)타워 스텟 가치'!$R$17,'스테이지별 몬스터 스텟'!U1937*'(참고)타워 스텟 가치'!$S$17,'스테이지별 몬스터 스텟'!V1937*'(참고)타워 스텟 가치'!$T$17,'스테이지별 몬스터 스텟'!W1937*'(참고)타워 스텟 가치'!$U$17,'스테이지별 몬스터 스텟'!X1937*'(참고)타워 스텟 가치'!$V$17,'스테이지별 몬스터 스텟'!Y1937*'(참고)타워 스텟 가치'!$W$17,'스테이지별 몬스터 스텟'!Z1937*'(참고)타워 스텟 가치'!$X$17,'스테이지별 몬스터 스텟'!AA1937*'(참고)타워 스텟 가치'!$Y$17)</f>
        <v>1194267.3725000089</v>
      </c>
      <c r="AC1937">
        <v>2</v>
      </c>
      <c r="AD1937">
        <f>VLOOKUP($F1937,'(참고)타워 스텟 가치'!$B$12:$L$16,AD$2,0)+(VLOOKUP($F1937,'(참고)타워 스텟 가치'!$B$12:$L$16,AD$2,0)*$E1937)</f>
        <v>876.37500000000625</v>
      </c>
      <c r="AE1937">
        <f>VLOOKUP($F1937,'(참고)타워 스텟 가치'!$B$12:$L$16,AE$2,0)+(VLOOKUP($F1937,'(참고)타워 스텟 가치'!$B$12:$L$16,AE$2,0)*$E1937)</f>
        <v>1051.6500000000076</v>
      </c>
      <c r="AF1937">
        <f>VLOOKUP($F1937,'(참고)타워 스텟 가치'!$B$12:$L$16,AF$2,0)+(VLOOKUP($F1937,'(참고)타워 스텟 가치'!$B$12:$L$16,AF$2,0)*$E1937)</f>
        <v>779000.00000000559</v>
      </c>
      <c r="AG1937">
        <f>VLOOKUP($F1937,'(참고)타워 스텟 가치'!$B$12:$L$16,AG$2,0)+(VLOOKUP($F1937,'(참고)타워 스텟 가치'!$B$12:$L$16,AG$2,0)*$E1937)</f>
        <v>5258.2500000000382</v>
      </c>
      <c r="AH1937">
        <f>VLOOKUP($F1937,'(참고)타워 스텟 가치'!$B$12:$L$16,AH$2,0)+(VLOOKUP($F1937,'(참고)타워 스텟 가치'!$B$12:$L$16,AH$2,0)*$E1937)</f>
        <v>175.27500000000126</v>
      </c>
      <c r="AI1937">
        <f>VLOOKUP($F1937,'(참고)타워 스텟 가치'!$B$12:$L$16,AI$2,0)+(VLOOKUP($F1937,'(참고)타워 스텟 가치'!$B$12:$L$16,AI$2,0)*$E1937)</f>
        <v>46.740000000000329</v>
      </c>
      <c r="AJ1937">
        <f>VLOOKUP($F1937,'(참고)타워 스텟 가치'!$B$12:$L$16,AJ$2,0)+(VLOOKUP($F1937,'(참고)타워 스텟 가치'!$B$12:$L$16,AJ$2,0)*$E1937)</f>
        <v>0</v>
      </c>
      <c r="AK1937">
        <f>VLOOKUP($F1937,'(참고)타워 스텟 가치'!$B$12:$L$16,AK$2,0)+(VLOOKUP($F1937,'(참고)타워 스텟 가치'!$B$12:$L$16,AK$2,0)*$E1937)</f>
        <v>0</v>
      </c>
      <c r="AL1937">
        <f>VLOOKUP($F1937,'(참고)타워 스텟 가치'!$B$12:$L$16,AL$2,0)+(VLOOKUP($F1937,'(참고)타워 스텟 가치'!$B$12:$L$16,AL$2,0)*$E1937)</f>
        <v>218.12000000000157</v>
      </c>
      <c r="AM1937">
        <f>SUM('스테이지별 몬스터 스텟'!AD1937*'(참고)타워 스텟 가치'!$Q$17,'스테이지별 몬스터 스텟'!AE1937*'(참고)타워 스텟 가치'!$R$17,'스테이지별 몬스터 스텟'!AF1937*'(참고)타워 스텟 가치'!$S$17,'스테이지별 몬스터 스텟'!AG1937*'(참고)타워 스텟 가치'!$T$17,'스테이지별 몬스터 스텟'!AH1937*'(참고)타워 스텟 가치'!$U$17,'스테이지별 몬스터 스텟'!AI1937*'(참고)타워 스텟 가치'!$V$17,'스테이지별 몬스터 스텟'!AJ1937*'(참고)타워 스텟 가치'!$W$17,'스테이지별 몬스터 스텟'!AK1937*'(참고)타워 스텟 가치'!$X$17,'스테이지별 몬스터 스텟'!AL1937*'(참고)타워 스텟 가치'!$Y$17)</f>
        <v>1183180.2550000085</v>
      </c>
      <c r="AN1937">
        <v>3</v>
      </c>
    </row>
    <row r="1938" spans="3:40" x14ac:dyDescent="0.3">
      <c r="C1938">
        <v>4</v>
      </c>
      <c r="D1938">
        <f t="shared" si="92"/>
        <v>387</v>
      </c>
      <c r="E1938" s="52">
        <f>VLOOKUP(D1938,'스테이지별 난이도 설정'!B:C,2,0)</f>
        <v>154.80000000000112</v>
      </c>
      <c r="F1938" t="str">
        <f t="shared" si="93"/>
        <v>유니크</v>
      </c>
      <c r="G1938">
        <f t="shared" si="91"/>
        <v>6</v>
      </c>
      <c r="H1938">
        <f>VLOOKUP($F1938,'(참고)타워 스텟 가치'!$B$2:$L$6,H$2,0)+(VLOOKUP($F1938,'(참고)타워 스텟 가치'!$B$2:$L$6,H$2,0)*$E1938)</f>
        <v>3943.6875000000282</v>
      </c>
      <c r="I1938">
        <f>VLOOKUP($F1938,'(참고)타워 스텟 가치'!$B$2:$L$6,I$2,0)+(VLOOKUP($F1938,'(참고)타워 스텟 가치'!$B$2:$L$6,I$2,0)*$E1938)</f>
        <v>788.73750000000564</v>
      </c>
      <c r="J1938">
        <f>VLOOKUP($F1938,'(참고)타워 스텟 가치'!$B$2:$L$6,J$2,0)+(VLOOKUP($F1938,'(참고)타워 스텟 가치'!$B$2:$L$6,J$2,0)*$E1938)</f>
        <v>779000.00000000559</v>
      </c>
      <c r="K1938">
        <f>VLOOKUP($F1938,'(참고)타워 스텟 가치'!$B$2:$L$6,K$2,0)+(VLOOKUP($F1938,'(참고)타워 스텟 가치'!$B$2:$L$6,K$2,0)*$E1938)</f>
        <v>15774.750000000113</v>
      </c>
      <c r="L1938">
        <f>VLOOKUP($F1938,'(참고)타워 스텟 가치'!$B$2:$L$6,L$2,0)+(VLOOKUP($F1938,'(참고)타워 스텟 가치'!$B$2:$L$6,L$2,0)*$E1938)</f>
        <v>262.9125000000019</v>
      </c>
      <c r="M1938">
        <f>VLOOKUP($F1938,'(참고)타워 스텟 가치'!$B$2:$L$6,M$2,0)+(VLOOKUP($F1938,'(참고)타워 스텟 가치'!$B$2:$L$6,M$2,0)*$E1938)</f>
        <v>46.740000000000329</v>
      </c>
      <c r="N1938">
        <f>VLOOKUP($F1938,'(참고)타워 스텟 가치'!$B$2:$L$6,N$2,0)+(VLOOKUP($F1938,'(참고)타워 스텟 가치'!$B$2:$L$6,N$2,0)*$E1938)</f>
        <v>0</v>
      </c>
      <c r="O1938">
        <f>VLOOKUP($F1938,'(참고)타워 스텟 가치'!$B$2:$L$6,O$2,0)+(VLOOKUP($F1938,'(참고)타워 스텟 가치'!$B$2:$L$6,O$2,0)*$E1938)</f>
        <v>0</v>
      </c>
      <c r="P1938">
        <f>VLOOKUP($F1938,'(참고)타워 스텟 가치'!$B$2:$L$6,P$2,0)+(VLOOKUP($F1938,'(참고)타워 스텟 가치'!$B$2:$L$6,P$2,0)*$E1938)</f>
        <v>155.80000000000112</v>
      </c>
      <c r="Q1938">
        <f>SUM('스테이지별 몬스터 스텟'!H1938*'(참고)타워 스텟 가치'!$Q$17,'스테이지별 몬스터 스텟'!I1938*'(참고)타워 스텟 가치'!$R$17,'스테이지별 몬스터 스텟'!J1938*'(참고)타워 스텟 가치'!$S$17,'스테이지별 몬스터 스텟'!K1938*'(참고)타워 스텟 가치'!$T$17,'스테이지별 몬스터 스텟'!L1938*'(참고)타워 스텟 가치'!$U$17,'스테이지별 몬스터 스텟'!M1938*'(참고)타워 스텟 가치'!$V$17,'스테이지별 몬스터 스텟'!N1938*'(참고)타워 스텟 가치'!$W$17,'스테이지별 몬스터 스텟'!O1938*'(참고)타워 스텟 가치'!$X$17,'스테이지별 몬스터 스텟'!P1938*'(참고)타워 스텟 가치'!$Y$17)</f>
        <v>1210004.1462500086</v>
      </c>
      <c r="R1938">
        <v>1</v>
      </c>
      <c r="S1938">
        <f>VLOOKUP($F1938,'(참고)타워 스텟 가치'!$B$7:$L$11,S$2,0)+(VLOOKUP($F1938,'(참고)타워 스텟 가치'!$B$7:$L$11,S$2,0)*$E1938)</f>
        <v>1314.5625000000095</v>
      </c>
      <c r="T1938">
        <f>VLOOKUP($F1938,'(참고)타워 스텟 가치'!$B$7:$L$11,T$2,0)+(VLOOKUP($F1938,'(참고)타워 스텟 가치'!$B$7:$L$11,T$2,0)*$E1938)</f>
        <v>2366.2125000000169</v>
      </c>
      <c r="U1938">
        <f>VLOOKUP($F1938,'(참고)타워 스텟 가치'!$B$7:$L$11,U$2,0)+(VLOOKUP($F1938,'(참고)타워 스텟 가치'!$B$7:$L$11,U$2,0)*$E1938)</f>
        <v>779000.00000000559</v>
      </c>
      <c r="V1938">
        <f>VLOOKUP($F1938,'(참고)타워 스텟 가치'!$B$7:$L$11,V$2,0)+(VLOOKUP($F1938,'(참고)타워 스텟 가치'!$B$7:$L$11,V$2,0)*$E1938)</f>
        <v>15774.750000000113</v>
      </c>
      <c r="W1938">
        <f>VLOOKUP($F1938,'(참고)타워 스텟 가치'!$B$7:$L$11,W$2,0)+(VLOOKUP($F1938,'(참고)타워 스텟 가치'!$B$7:$L$11,W$2,0)*$E1938)</f>
        <v>262.9125000000019</v>
      </c>
      <c r="X1938">
        <f>VLOOKUP($F1938,'(참고)타워 스텟 가치'!$B$7:$L$11,X$2,0)+(VLOOKUP($F1938,'(참고)타워 스텟 가치'!$B$7:$L$11,X$2,0)*$E1938)</f>
        <v>46.740000000000329</v>
      </c>
      <c r="Y1938">
        <f>VLOOKUP($F1938,'(참고)타워 스텟 가치'!$B$7:$L$11,Y$2,0)+(VLOOKUP($F1938,'(참고)타워 스텟 가치'!$B$7:$L$11,Y$2,0)*$E1938)</f>
        <v>0</v>
      </c>
      <c r="Z1938">
        <f>VLOOKUP($F1938,'(참고)타워 스텟 가치'!$B$7:$L$11,Z$2,0)+(VLOOKUP($F1938,'(참고)타워 스텟 가치'!$B$7:$L$11,Z$2,0)*$E1938)</f>
        <v>0</v>
      </c>
      <c r="AA1938">
        <f>VLOOKUP($F1938,'(참고)타워 스텟 가치'!$B$7:$L$11,AA$2,0)+(VLOOKUP($F1938,'(참고)타워 스텟 가치'!$B$7:$L$11,AA$2,0)*$E1938)</f>
        <v>155.80000000000112</v>
      </c>
      <c r="AB1938">
        <f>SUM('스테이지별 몬스터 스텟'!S1938*'(참고)타워 스텟 가치'!$Q$17,'스테이지별 몬스터 스텟'!T1938*'(참고)타워 스텟 가치'!$R$17,'스테이지별 몬스터 스텟'!U1938*'(참고)타워 스텟 가치'!$S$17,'스테이지별 몬스터 스텟'!V1938*'(참고)타워 스텟 가치'!$T$17,'스테이지별 몬스터 스텟'!W1938*'(참고)타워 스텟 가치'!$U$17,'스테이지별 몬스터 스텟'!X1938*'(참고)타워 스텟 가치'!$V$17,'스테이지별 몬스터 스텟'!Y1938*'(참고)타워 스텟 가치'!$W$17,'스테이지별 몬스터 스텟'!Z1938*'(참고)타워 스텟 가치'!$X$17,'스테이지별 몬스터 스텟'!AA1938*'(참고)타워 스텟 가치'!$Y$17)</f>
        <v>1207112.1087500087</v>
      </c>
      <c r="AC1938">
        <v>2</v>
      </c>
      <c r="AD1938">
        <f>VLOOKUP($F1938,'(참고)타워 스텟 가치'!$B$12:$L$16,AD$2,0)+(VLOOKUP($F1938,'(참고)타워 스텟 가치'!$B$12:$L$16,AD$2,0)*$E1938)</f>
        <v>1314.5625000000095</v>
      </c>
      <c r="AE1938">
        <f>VLOOKUP($F1938,'(참고)타워 스텟 가치'!$B$12:$L$16,AE$2,0)+(VLOOKUP($F1938,'(참고)타워 스텟 가치'!$B$12:$L$16,AE$2,0)*$E1938)</f>
        <v>1577.4750000000113</v>
      </c>
      <c r="AF1938">
        <f>VLOOKUP($F1938,'(참고)타워 스텟 가치'!$B$12:$L$16,AF$2,0)+(VLOOKUP($F1938,'(참고)타워 스텟 가치'!$B$12:$L$16,AF$2,0)*$E1938)</f>
        <v>779000.00000000559</v>
      </c>
      <c r="AG1938">
        <f>VLOOKUP($F1938,'(참고)타워 스텟 가치'!$B$12:$L$16,AG$2,0)+(VLOOKUP($F1938,'(참고)타워 스텟 가치'!$B$12:$L$16,AG$2,0)*$E1938)</f>
        <v>7887.3750000000564</v>
      </c>
      <c r="AH1938">
        <f>VLOOKUP($F1938,'(참고)타워 스텟 가치'!$B$12:$L$16,AH$2,0)+(VLOOKUP($F1938,'(참고)타워 스텟 가치'!$B$12:$L$16,AH$2,0)*$E1938)</f>
        <v>262.9125000000019</v>
      </c>
      <c r="AI1938">
        <f>VLOOKUP($F1938,'(참고)타워 스텟 가치'!$B$12:$L$16,AI$2,0)+(VLOOKUP($F1938,'(참고)타워 스텟 가치'!$B$12:$L$16,AI$2,0)*$E1938)</f>
        <v>46.740000000000329</v>
      </c>
      <c r="AJ1938">
        <f>VLOOKUP($F1938,'(참고)타워 스텟 가치'!$B$12:$L$16,AJ$2,0)+(VLOOKUP($F1938,'(참고)타워 스텟 가치'!$B$12:$L$16,AJ$2,0)*$E1938)</f>
        <v>0</v>
      </c>
      <c r="AK1938">
        <f>VLOOKUP($F1938,'(참고)타워 스텟 가치'!$B$12:$L$16,AK$2,0)+(VLOOKUP($F1938,'(참고)타워 스텟 가치'!$B$12:$L$16,AK$2,0)*$E1938)</f>
        <v>0</v>
      </c>
      <c r="AL1938">
        <f>VLOOKUP($F1938,'(참고)타워 스텟 가치'!$B$12:$L$16,AL$2,0)+(VLOOKUP($F1938,'(참고)타워 스텟 가치'!$B$12:$L$16,AL$2,0)*$E1938)</f>
        <v>311.60000000000224</v>
      </c>
      <c r="AM1938">
        <f>SUM('스테이지별 몬스터 스텟'!AD1938*'(참고)타워 스텟 가치'!$Q$17,'스테이지별 몬스터 스텟'!AE1938*'(참고)타워 스텟 가치'!$R$17,'스테이지별 몬스터 스텟'!AF1938*'(참고)타워 스텟 가치'!$S$17,'스테이지별 몬스터 스텟'!AG1938*'(참고)타워 스텟 가치'!$T$17,'스테이지별 몬스터 스텟'!AH1938*'(참고)타워 스텟 가치'!$U$17,'스테이지별 몬스터 스텟'!AI1938*'(참고)타워 스텟 가치'!$V$17,'스테이지별 몬스터 스텟'!AJ1938*'(참고)타워 스텟 가치'!$W$17,'스테이지별 몬스터 스텟'!AK1938*'(참고)타워 스텟 가치'!$X$17,'스테이지별 몬스터 스텟'!AL1938*'(참고)타워 스텟 가치'!$Y$17)</f>
        <v>1190465.8525000084</v>
      </c>
      <c r="AN1938">
        <v>3</v>
      </c>
    </row>
    <row r="1939" spans="3:40" x14ac:dyDescent="0.3">
      <c r="C1939">
        <v>5</v>
      </c>
      <c r="D1939">
        <f t="shared" si="92"/>
        <v>387</v>
      </c>
      <c r="E1939" s="52">
        <f>VLOOKUP(D1939,'스테이지별 난이도 설정'!B:C,2,0)</f>
        <v>154.80000000000112</v>
      </c>
      <c r="F1939" t="str">
        <f t="shared" si="93"/>
        <v>스페셜</v>
      </c>
      <c r="G1939">
        <f t="shared" si="91"/>
        <v>6</v>
      </c>
      <c r="H1939">
        <f>VLOOKUP($F1939,'(참고)타워 스텟 가치'!$B$2:$L$6,H$2,0)+(VLOOKUP($F1939,'(참고)타워 스텟 가치'!$B$2:$L$6,H$2,0)*$E1939)</f>
        <v>5915.5312500000427</v>
      </c>
      <c r="I1939">
        <f>VLOOKUP($F1939,'(참고)타워 스텟 가치'!$B$2:$L$6,I$2,0)+(VLOOKUP($F1939,'(참고)타워 스텟 가치'!$B$2:$L$6,I$2,0)*$E1939)</f>
        <v>1183.1062500000085</v>
      </c>
      <c r="J1939">
        <f>VLOOKUP($F1939,'(참고)타워 스텟 가치'!$B$2:$L$6,J$2,0)+(VLOOKUP($F1939,'(참고)타워 스텟 가치'!$B$2:$L$6,J$2,0)*$E1939)</f>
        <v>779000.00000000559</v>
      </c>
      <c r="K1939">
        <f>VLOOKUP($F1939,'(참고)타워 스텟 가치'!$B$2:$L$6,K$2,0)+(VLOOKUP($F1939,'(참고)타워 스텟 가치'!$B$2:$L$6,K$2,0)*$E1939)</f>
        <v>23662.125000000171</v>
      </c>
      <c r="L1939">
        <f>VLOOKUP($F1939,'(참고)타워 스텟 가치'!$B$2:$L$6,L$2,0)+(VLOOKUP($F1939,'(참고)타워 스텟 가치'!$B$2:$L$6,L$2,0)*$E1939)</f>
        <v>394.36875000000282</v>
      </c>
      <c r="M1939">
        <f>VLOOKUP($F1939,'(참고)타워 스텟 가치'!$B$2:$L$6,M$2,0)+(VLOOKUP($F1939,'(참고)타워 스텟 가치'!$B$2:$L$6,M$2,0)*$E1939)</f>
        <v>46.740000000000329</v>
      </c>
      <c r="N1939">
        <f>VLOOKUP($F1939,'(참고)타워 스텟 가치'!$B$2:$L$6,N$2,0)+(VLOOKUP($F1939,'(참고)타워 스텟 가치'!$B$2:$L$6,N$2,0)*$E1939)</f>
        <v>0</v>
      </c>
      <c r="O1939">
        <f>VLOOKUP($F1939,'(참고)타워 스텟 가치'!$B$2:$L$6,O$2,0)+(VLOOKUP($F1939,'(참고)타워 스텟 가치'!$B$2:$L$6,O$2,0)*$E1939)</f>
        <v>0</v>
      </c>
      <c r="P1939">
        <f>VLOOKUP($F1939,'(참고)타워 스텟 가치'!$B$2:$L$6,P$2,0)+(VLOOKUP($F1939,'(참고)타워 스텟 가치'!$B$2:$L$6,P$2,0)*$E1939)</f>
        <v>155.80000000000112</v>
      </c>
      <c r="Q1939">
        <f>SUM('스테이지별 몬스터 스텟'!H1939*'(참고)타워 스텟 가치'!$Q$17,'스테이지별 몬스터 스텟'!I1939*'(참고)타워 스텟 가치'!$R$17,'스테이지별 몬스터 스텟'!J1939*'(참고)타워 스텟 가치'!$S$17,'스테이지별 몬스터 스텟'!K1939*'(참고)타워 스텟 가치'!$T$17,'스테이지별 몬스터 스텟'!L1939*'(참고)타워 스텟 가치'!$U$17,'스테이지별 몬스터 스텟'!M1939*'(참고)타워 스텟 가치'!$V$17,'스테이지별 몬스터 스텟'!N1939*'(참고)타워 스텟 가치'!$W$17,'스테이지별 몬스터 스텟'!O1939*'(참고)타워 스텟 가치'!$X$17,'스테이지별 몬스터 스텟'!P1939*'(참고)타워 스텟 가치'!$Y$17)</f>
        <v>1230577.0493750088</v>
      </c>
      <c r="R1939">
        <v>1</v>
      </c>
      <c r="S1939">
        <f>VLOOKUP($F1939,'(참고)타워 스텟 가치'!$B$7:$L$11,S$2,0)+(VLOOKUP($F1939,'(참고)타워 스텟 가치'!$B$7:$L$11,S$2,0)*$E1939)</f>
        <v>1971.8437500000141</v>
      </c>
      <c r="T1939">
        <f>VLOOKUP($F1939,'(참고)타워 스텟 가치'!$B$7:$L$11,T$2,0)+(VLOOKUP($F1939,'(참고)타워 스텟 가치'!$B$7:$L$11,T$2,0)*$E1939)</f>
        <v>3549.3187500000254</v>
      </c>
      <c r="U1939">
        <f>VLOOKUP($F1939,'(참고)타워 스텟 가치'!$B$7:$L$11,U$2,0)+(VLOOKUP($F1939,'(참고)타워 스텟 가치'!$B$7:$L$11,U$2,0)*$E1939)</f>
        <v>779000.00000000559</v>
      </c>
      <c r="V1939">
        <f>VLOOKUP($F1939,'(참고)타워 스텟 가치'!$B$7:$L$11,V$2,0)+(VLOOKUP($F1939,'(참고)타워 스텟 가치'!$B$7:$L$11,V$2,0)*$E1939)</f>
        <v>23662.125000000171</v>
      </c>
      <c r="W1939">
        <f>VLOOKUP($F1939,'(참고)타워 스텟 가치'!$B$7:$L$11,W$2,0)+(VLOOKUP($F1939,'(참고)타워 스텟 가치'!$B$7:$L$11,W$2,0)*$E1939)</f>
        <v>394.36875000000282</v>
      </c>
      <c r="X1939">
        <f>VLOOKUP($F1939,'(참고)타워 스텟 가치'!$B$7:$L$11,X$2,0)+(VLOOKUP($F1939,'(참고)타워 스텟 가치'!$B$7:$L$11,X$2,0)*$E1939)</f>
        <v>46.740000000000329</v>
      </c>
      <c r="Y1939">
        <f>VLOOKUP($F1939,'(참고)타워 스텟 가치'!$B$7:$L$11,Y$2,0)+(VLOOKUP($F1939,'(참고)타워 스텟 가치'!$B$7:$L$11,Y$2,0)*$E1939)</f>
        <v>0</v>
      </c>
      <c r="Z1939">
        <f>VLOOKUP($F1939,'(참고)타워 스텟 가치'!$B$7:$L$11,Z$2,0)+(VLOOKUP($F1939,'(참고)타워 스텟 가치'!$B$7:$L$11,Z$2,0)*$E1939)</f>
        <v>0</v>
      </c>
      <c r="AA1939">
        <f>VLOOKUP($F1939,'(참고)타워 스텟 가치'!$B$7:$L$11,AA$2,0)+(VLOOKUP($F1939,'(참고)타워 스텟 가치'!$B$7:$L$11,AA$2,0)*$E1939)</f>
        <v>155.80000000000112</v>
      </c>
      <c r="AB1939">
        <f>SUM('스테이지별 몬스터 스텟'!S1939*'(참고)타워 스텟 가치'!$Q$17,'스테이지별 몬스터 스텟'!T1939*'(참고)타워 스텟 가치'!$R$17,'스테이지별 몬스터 스텟'!U1939*'(참고)타워 스텟 가치'!$S$17,'스테이지별 몬스터 스텟'!V1939*'(참고)타워 스텟 가치'!$T$17,'스테이지별 몬스터 스텟'!W1939*'(참고)타워 스텟 가치'!$U$17,'스테이지별 몬스터 스텟'!X1939*'(참고)타워 스텟 가치'!$V$17,'스테이지별 몬스터 스텟'!Y1939*'(참고)타워 스텟 가치'!$W$17,'스테이지별 몬스터 스텟'!Z1939*'(참고)타워 스텟 가치'!$X$17,'스테이지별 몬스터 스텟'!AA1939*'(참고)타워 스텟 가치'!$Y$17)</f>
        <v>1226238.9931250089</v>
      </c>
      <c r="AC1939">
        <v>2</v>
      </c>
      <c r="AD1939">
        <f>VLOOKUP($F1939,'(참고)타워 스텟 가치'!$B$12:$L$16,AD$2,0)+(VLOOKUP($F1939,'(참고)타워 스텟 가치'!$B$12:$L$16,AD$2,0)*$E1939)</f>
        <v>1971.8437500000141</v>
      </c>
      <c r="AE1939">
        <f>VLOOKUP($F1939,'(참고)타워 스텟 가치'!$B$12:$L$16,AE$2,0)+(VLOOKUP($F1939,'(참고)타워 스텟 가치'!$B$12:$L$16,AE$2,0)*$E1939)</f>
        <v>2366.2125000000169</v>
      </c>
      <c r="AF1939">
        <f>VLOOKUP($F1939,'(참고)타워 스텟 가치'!$B$12:$L$16,AF$2,0)+(VLOOKUP($F1939,'(참고)타워 스텟 가치'!$B$12:$L$16,AF$2,0)*$E1939)</f>
        <v>779000.00000000559</v>
      </c>
      <c r="AG1939">
        <f>VLOOKUP($F1939,'(참고)타워 스텟 가치'!$B$12:$L$16,AG$2,0)+(VLOOKUP($F1939,'(참고)타워 스텟 가치'!$B$12:$L$16,AG$2,0)*$E1939)</f>
        <v>11831.062500000085</v>
      </c>
      <c r="AH1939">
        <f>VLOOKUP($F1939,'(참고)타워 스텟 가치'!$B$12:$L$16,AH$2,0)+(VLOOKUP($F1939,'(참고)타워 스텟 가치'!$B$12:$L$16,AH$2,0)*$E1939)</f>
        <v>394.36875000000282</v>
      </c>
      <c r="AI1939">
        <f>VLOOKUP($F1939,'(참고)타워 스텟 가치'!$B$12:$L$16,AI$2,0)+(VLOOKUP($F1939,'(참고)타워 스텟 가치'!$B$12:$L$16,AI$2,0)*$E1939)</f>
        <v>46.740000000000329</v>
      </c>
      <c r="AJ1939">
        <f>VLOOKUP($F1939,'(참고)타워 스텟 가치'!$B$12:$L$16,AJ$2,0)+(VLOOKUP($F1939,'(참고)타워 스텟 가치'!$B$12:$L$16,AJ$2,0)*$E1939)</f>
        <v>0</v>
      </c>
      <c r="AK1939">
        <f>VLOOKUP($F1939,'(참고)타워 스텟 가치'!$B$12:$L$16,AK$2,0)+(VLOOKUP($F1939,'(참고)타워 스텟 가치'!$B$12:$L$16,AK$2,0)*$E1939)</f>
        <v>0</v>
      </c>
      <c r="AL1939">
        <f>VLOOKUP($F1939,'(참고)타워 스텟 가치'!$B$12:$L$16,AL$2,0)+(VLOOKUP($F1939,'(참고)타워 스텟 가치'!$B$12:$L$16,AL$2,0)*$E1939)</f>
        <v>311.60000000000224</v>
      </c>
      <c r="AM1939">
        <f>SUM('스테이지별 몬스터 스텟'!AD1939*'(참고)타워 스텟 가치'!$Q$17,'스테이지별 몬스터 스텟'!AE1939*'(참고)타워 스텟 가치'!$R$17,'스테이지별 몬스터 스텟'!AF1939*'(참고)타워 스텟 가치'!$S$17,'스테이지별 몬스터 스텟'!AG1939*'(참고)타워 스텟 가치'!$T$17,'스테이지별 몬스터 스텟'!AH1939*'(참고)타워 스텟 가치'!$U$17,'스테이지별 몬스터 스텟'!AI1939*'(참고)타워 스텟 가치'!$V$17,'스테이지별 몬스터 스텟'!AJ1939*'(참고)타워 스텟 가치'!$W$17,'스테이지별 몬스터 스텟'!AK1939*'(참고)타워 스텟 가치'!$X$17,'스테이지별 몬스터 스텟'!AL1939*'(참고)타워 스텟 가치'!$Y$17)</f>
        <v>1201113.8087500087</v>
      </c>
      <c r="AN1939">
        <v>3</v>
      </c>
    </row>
    <row r="1940" spans="3:40" x14ac:dyDescent="0.3">
      <c r="C1940">
        <v>1</v>
      </c>
      <c r="D1940">
        <f t="shared" si="92"/>
        <v>388</v>
      </c>
      <c r="E1940" s="52">
        <f>VLOOKUP(D1940,'스테이지별 난이도 설정'!B:C,2,0)</f>
        <v>155.20000000000113</v>
      </c>
      <c r="F1940" t="str">
        <f t="shared" si="93"/>
        <v>일반</v>
      </c>
      <c r="G1940">
        <f t="shared" si="91"/>
        <v>6</v>
      </c>
      <c r="H1940">
        <f>VLOOKUP($F1940,'(참고)타워 스텟 가치'!$B$2:$L$6,H$2,0)+(VLOOKUP($F1940,'(참고)타워 스텟 가치'!$B$2:$L$6,H$2,0)*$E1940)</f>
        <v>1171.5000000000084</v>
      </c>
      <c r="I1940">
        <f>VLOOKUP($F1940,'(참고)타워 스텟 가치'!$B$2:$L$6,I$2,0)+(VLOOKUP($F1940,'(참고)타워 스텟 가치'!$B$2:$L$6,I$2,0)*$E1940)</f>
        <v>234.30000000000169</v>
      </c>
      <c r="J1940">
        <f>VLOOKUP($F1940,'(참고)타워 스텟 가치'!$B$2:$L$6,J$2,0)+(VLOOKUP($F1940,'(참고)타워 스텟 가치'!$B$2:$L$6,J$2,0)*$E1940)</f>
        <v>781000.00000000559</v>
      </c>
      <c r="K1940">
        <f>VLOOKUP($F1940,'(참고)타워 스텟 가치'!$B$2:$L$6,K$2,0)+(VLOOKUP($F1940,'(참고)타워 스텟 가치'!$B$2:$L$6,K$2,0)*$E1940)</f>
        <v>4686.0000000000337</v>
      </c>
      <c r="L1940">
        <f>VLOOKUP($F1940,'(참고)타워 스텟 가치'!$B$2:$L$6,L$2,0)+(VLOOKUP($F1940,'(참고)타워 스텟 가치'!$B$2:$L$6,L$2,0)*$E1940)</f>
        <v>78.100000000000563</v>
      </c>
      <c r="M1940">
        <f>VLOOKUP($F1940,'(참고)타워 스텟 가치'!$B$2:$L$6,M$2,0)+(VLOOKUP($F1940,'(참고)타워 스텟 가치'!$B$2:$L$6,M$2,0)*$E1940)</f>
        <v>46.860000000000333</v>
      </c>
      <c r="N1940">
        <f>VLOOKUP($F1940,'(참고)타워 스텟 가치'!$B$2:$L$6,N$2,0)+(VLOOKUP($F1940,'(참고)타워 스텟 가치'!$B$2:$L$6,N$2,0)*$E1940)</f>
        <v>0</v>
      </c>
      <c r="O1940">
        <f>VLOOKUP($F1940,'(참고)타워 스텟 가치'!$B$2:$L$6,O$2,0)+(VLOOKUP($F1940,'(참고)타워 스텟 가치'!$B$2:$L$6,O$2,0)*$E1940)</f>
        <v>0</v>
      </c>
      <c r="P1940">
        <f>VLOOKUP($F1940,'(참고)타워 스텟 가치'!$B$2:$L$6,P$2,0)+(VLOOKUP($F1940,'(참고)타워 스텟 가치'!$B$2:$L$6,P$2,0)*$E1940)</f>
        <v>109.34000000000079</v>
      </c>
      <c r="Q1940">
        <f>SUM('스테이지별 몬스터 스텟'!H1940*'(참고)타워 스텟 가치'!$Q$17,'스테이지별 몬스터 스텟'!I1940*'(참고)타워 스텟 가치'!$R$17,'스테이지별 몬스터 스텟'!J1940*'(참고)타워 스텟 가치'!$S$17,'스테이지별 몬스터 스텟'!K1940*'(참고)타워 스텟 가치'!$T$17,'스테이지별 몬스터 스텟'!L1940*'(참고)타워 스텟 가치'!$U$17,'스테이지별 몬스터 스텟'!M1940*'(참고)타워 스텟 가치'!$V$17,'스테이지별 몬스터 스텟'!N1940*'(참고)타워 스텟 가치'!$W$17,'스테이지별 몬스터 스텟'!O1940*'(참고)타워 스텟 가치'!$X$17,'스테이지별 몬스터 스텟'!P1940*'(참고)타워 스텟 가치'!$Y$17)</f>
        <v>1183988.1900000083</v>
      </c>
      <c r="R1940">
        <v>1</v>
      </c>
      <c r="S1940">
        <f>VLOOKUP($F1940,'(참고)타워 스텟 가치'!$B$7:$L$11,S$2,0)+(VLOOKUP($F1940,'(참고)타워 스텟 가치'!$B$7:$L$11,S$2,0)*$E1940)</f>
        <v>390.50000000000284</v>
      </c>
      <c r="T1940">
        <f>VLOOKUP($F1940,'(참고)타워 스텟 가치'!$B$7:$L$11,T$2,0)+(VLOOKUP($F1940,'(참고)타워 스텟 가치'!$B$7:$L$11,T$2,0)*$E1940)</f>
        <v>702.90000000000509</v>
      </c>
      <c r="U1940">
        <f>VLOOKUP($F1940,'(참고)타워 스텟 가치'!$B$7:$L$11,U$2,0)+(VLOOKUP($F1940,'(참고)타워 스텟 가치'!$B$7:$L$11,U$2,0)*$E1940)</f>
        <v>781000.00000000559</v>
      </c>
      <c r="V1940">
        <f>VLOOKUP($F1940,'(참고)타워 스텟 가치'!$B$7:$L$11,V$2,0)+(VLOOKUP($F1940,'(참고)타워 스텟 가치'!$B$7:$L$11,V$2,0)*$E1940)</f>
        <v>4686.0000000000337</v>
      </c>
      <c r="W1940">
        <f>VLOOKUP($F1940,'(참고)타워 스텟 가치'!$B$7:$L$11,W$2,0)+(VLOOKUP($F1940,'(참고)타워 스텟 가치'!$B$7:$L$11,W$2,0)*$E1940)</f>
        <v>78.100000000000563</v>
      </c>
      <c r="X1940">
        <f>VLOOKUP($F1940,'(참고)타워 스텟 가치'!$B$7:$L$11,X$2,0)+(VLOOKUP($F1940,'(참고)타워 스텟 가치'!$B$7:$L$11,X$2,0)*$E1940)</f>
        <v>46.860000000000333</v>
      </c>
      <c r="Y1940">
        <f>VLOOKUP($F1940,'(참고)타워 스텟 가치'!$B$7:$L$11,Y$2,0)+(VLOOKUP($F1940,'(참고)타워 스텟 가치'!$B$7:$L$11,Y$2,0)*$E1940)</f>
        <v>0</v>
      </c>
      <c r="Z1940">
        <f>VLOOKUP($F1940,'(참고)타워 스텟 가치'!$B$7:$L$11,Z$2,0)+(VLOOKUP($F1940,'(참고)타워 스텟 가치'!$B$7:$L$11,Z$2,0)*$E1940)</f>
        <v>0</v>
      </c>
      <c r="AA1940">
        <f>VLOOKUP($F1940,'(참고)타워 스텟 가치'!$B$7:$L$11,AA$2,0)+(VLOOKUP($F1940,'(참고)타워 스텟 가치'!$B$7:$L$11,AA$2,0)*$E1940)</f>
        <v>109.34000000000079</v>
      </c>
      <c r="AB1940">
        <f>SUM('스테이지별 몬스터 스텟'!S1940*'(참고)타워 스텟 가치'!$Q$17,'스테이지별 몬스터 스텟'!T1940*'(참고)타워 스텟 가치'!$R$17,'스테이지별 몬스터 스텟'!U1940*'(참고)타워 스텟 가치'!$S$17,'스테이지별 몬스터 스텟'!V1940*'(참고)타워 스텟 가치'!$T$17,'스테이지별 몬스터 스텟'!W1940*'(참고)타워 스텟 가치'!$U$17,'스테이지별 몬스터 스텟'!X1940*'(참고)타워 스텟 가치'!$V$17,'스테이지별 몬스터 스텟'!Y1940*'(참고)타워 스텟 가치'!$W$17,'스테이지별 몬스터 스텟'!Z1940*'(참고)타워 스텟 가치'!$X$17,'스테이지별 몬스터 스텟'!AA1940*'(참고)타워 스텟 가치'!$Y$17)</f>
        <v>1183129.0900000085</v>
      </c>
      <c r="AC1940">
        <v>2</v>
      </c>
      <c r="AD1940">
        <f>VLOOKUP($F1940,'(참고)타워 스텟 가치'!$B$12:$L$16,AD$2,0)+(VLOOKUP($F1940,'(참고)타워 스텟 가치'!$B$12:$L$16,AD$2,0)*$E1940)</f>
        <v>390.50000000000284</v>
      </c>
      <c r="AE1940">
        <f>VLOOKUP($F1940,'(참고)타워 스텟 가치'!$B$12:$L$16,AE$2,0)+(VLOOKUP($F1940,'(참고)타워 스텟 가치'!$B$12:$L$16,AE$2,0)*$E1940)</f>
        <v>468.60000000000338</v>
      </c>
      <c r="AF1940">
        <f>VLOOKUP($F1940,'(참고)타워 스텟 가치'!$B$12:$L$16,AF$2,0)+(VLOOKUP($F1940,'(참고)타워 스텟 가치'!$B$12:$L$16,AF$2,0)*$E1940)</f>
        <v>781000.00000000559</v>
      </c>
      <c r="AG1940">
        <f>VLOOKUP($F1940,'(참고)타워 스텟 가치'!$B$12:$L$16,AG$2,0)+(VLOOKUP($F1940,'(참고)타워 스텟 가치'!$B$12:$L$16,AG$2,0)*$E1940)</f>
        <v>2343.0000000000168</v>
      </c>
      <c r="AH1940">
        <f>VLOOKUP($F1940,'(참고)타워 스텟 가치'!$B$12:$L$16,AH$2,0)+(VLOOKUP($F1940,'(참고)타워 스텟 가치'!$B$12:$L$16,AH$2,0)*$E1940)</f>
        <v>78.100000000000563</v>
      </c>
      <c r="AI1940">
        <f>VLOOKUP($F1940,'(참고)타워 스텟 가치'!$B$12:$L$16,AI$2,0)+(VLOOKUP($F1940,'(참고)타워 스텟 가치'!$B$12:$L$16,AI$2,0)*$E1940)</f>
        <v>46.860000000000333</v>
      </c>
      <c r="AJ1940">
        <f>VLOOKUP($F1940,'(참고)타워 스텟 가치'!$B$12:$L$16,AJ$2,0)+(VLOOKUP($F1940,'(참고)타워 스텟 가치'!$B$12:$L$16,AJ$2,0)*$E1940)</f>
        <v>0</v>
      </c>
      <c r="AK1940">
        <f>VLOOKUP($F1940,'(참고)타워 스텟 가치'!$B$12:$L$16,AK$2,0)+(VLOOKUP($F1940,'(참고)타워 스텟 가치'!$B$12:$L$16,AK$2,0)*$E1940)</f>
        <v>0</v>
      </c>
      <c r="AL1940">
        <f>VLOOKUP($F1940,'(참고)타워 스텟 가치'!$B$12:$L$16,AL$2,0)+(VLOOKUP($F1940,'(참고)타워 스텟 가치'!$B$12:$L$16,AL$2,0)*$E1940)</f>
        <v>218.68000000000157</v>
      </c>
      <c r="AM1940">
        <f>SUM('스테이지별 몬스터 스텟'!AD1940*'(참고)타워 스텟 가치'!$Q$17,'스테이지별 몬스터 스텟'!AE1940*'(참고)타워 스텟 가치'!$R$17,'스테이지별 몬스터 스텟'!AF1940*'(참고)타워 스텟 가치'!$S$17,'스테이지별 몬스터 스텟'!AG1940*'(참고)타워 스텟 가치'!$T$17,'스테이지별 몬스터 스텟'!AH1940*'(참고)타워 스텟 가치'!$U$17,'스테이지별 몬스터 스텟'!AI1940*'(참고)타워 스텟 가치'!$V$17,'스테이지별 몬스터 스텟'!AJ1940*'(참고)타워 스텟 가치'!$W$17,'스테이지별 몬스터 스텟'!AK1940*'(참고)타워 스텟 가치'!$X$17,'스테이지별 몬스터 스텟'!AL1940*'(참고)타워 스텟 가치'!$Y$17)</f>
        <v>1178310.3200000084</v>
      </c>
      <c r="AN1940">
        <v>3</v>
      </c>
    </row>
    <row r="1941" spans="3:40" x14ac:dyDescent="0.3">
      <c r="C1941">
        <v>2</v>
      </c>
      <c r="D1941">
        <f t="shared" si="92"/>
        <v>388</v>
      </c>
      <c r="E1941" s="52">
        <f>VLOOKUP(D1941,'스테이지별 난이도 설정'!B:C,2,0)</f>
        <v>155.20000000000113</v>
      </c>
      <c r="F1941" t="str">
        <f t="shared" si="93"/>
        <v>레어</v>
      </c>
      <c r="G1941">
        <f t="shared" si="91"/>
        <v>6</v>
      </c>
      <c r="H1941">
        <f>VLOOKUP($F1941,'(참고)타워 스텟 가치'!$B$2:$L$6,H$2,0)+(VLOOKUP($F1941,'(참고)타워 스텟 가치'!$B$2:$L$6,H$2,0)*$E1941)</f>
        <v>1757.2500000000127</v>
      </c>
      <c r="I1941">
        <f>VLOOKUP($F1941,'(참고)타워 스텟 가치'!$B$2:$L$6,I$2,0)+(VLOOKUP($F1941,'(참고)타워 스텟 가치'!$B$2:$L$6,I$2,0)*$E1941)</f>
        <v>351.45000000000255</v>
      </c>
      <c r="J1941">
        <f>VLOOKUP($F1941,'(참고)타워 스텟 가치'!$B$2:$L$6,J$2,0)+(VLOOKUP($F1941,'(참고)타워 스텟 가치'!$B$2:$L$6,J$2,0)*$E1941)</f>
        <v>781000.00000000559</v>
      </c>
      <c r="K1941">
        <f>VLOOKUP($F1941,'(참고)타워 스텟 가치'!$B$2:$L$6,K$2,0)+(VLOOKUP($F1941,'(참고)타워 스텟 가치'!$B$2:$L$6,K$2,0)*$E1941)</f>
        <v>7029.0000000000509</v>
      </c>
      <c r="L1941">
        <f>VLOOKUP($F1941,'(참고)타워 스텟 가치'!$B$2:$L$6,L$2,0)+(VLOOKUP($F1941,'(참고)타워 스텟 가치'!$B$2:$L$6,L$2,0)*$E1941)</f>
        <v>117.15000000000084</v>
      </c>
      <c r="M1941">
        <f>VLOOKUP($F1941,'(참고)타워 스텟 가치'!$B$2:$L$6,M$2,0)+(VLOOKUP($F1941,'(참고)타워 스텟 가치'!$B$2:$L$6,M$2,0)*$E1941)</f>
        <v>46.860000000000333</v>
      </c>
      <c r="N1941">
        <f>VLOOKUP($F1941,'(참고)타워 스텟 가치'!$B$2:$L$6,N$2,0)+(VLOOKUP($F1941,'(참고)타워 스텟 가치'!$B$2:$L$6,N$2,0)*$E1941)</f>
        <v>0</v>
      </c>
      <c r="O1941">
        <f>VLOOKUP($F1941,'(참고)타워 스텟 가치'!$B$2:$L$6,O$2,0)+(VLOOKUP($F1941,'(참고)타워 스텟 가치'!$B$2:$L$6,O$2,0)*$E1941)</f>
        <v>0</v>
      </c>
      <c r="P1941">
        <f>VLOOKUP($F1941,'(참고)타워 스텟 가치'!$B$2:$L$6,P$2,0)+(VLOOKUP($F1941,'(참고)타워 스텟 가치'!$B$2:$L$6,P$2,0)*$E1941)</f>
        <v>109.34000000000079</v>
      </c>
      <c r="Q1941">
        <f>SUM('스테이지별 몬스터 스텟'!H1941*'(참고)타워 스텟 가치'!$Q$17,'스테이지별 몬스터 스텟'!I1941*'(참고)타워 스텟 가치'!$R$17,'스테이지별 몬스터 스텟'!J1941*'(참고)타워 스텟 가치'!$S$17,'스테이지별 몬스터 스텟'!K1941*'(참고)타워 스텟 가치'!$T$17,'스테이지별 몬스터 스텟'!L1941*'(참고)타워 스텟 가치'!$U$17,'스테이지별 몬스터 스텟'!M1941*'(참고)타워 스텟 가치'!$V$17,'스테이지별 몬스터 스텟'!N1941*'(참고)타워 스텟 가치'!$W$17,'스테이지별 몬스터 스텟'!O1941*'(참고)타워 스텟 가치'!$X$17,'스테이지별 몬스터 스텟'!P1941*'(참고)타워 스텟 가치'!$Y$17)</f>
        <v>1190099.5150000085</v>
      </c>
      <c r="R1941">
        <v>1</v>
      </c>
      <c r="S1941">
        <f>VLOOKUP($F1941,'(참고)타워 스텟 가치'!$B$7:$L$11,S$2,0)+(VLOOKUP($F1941,'(참고)타워 스텟 가치'!$B$7:$L$11,S$2,0)*$E1941)</f>
        <v>585.75000000000421</v>
      </c>
      <c r="T1941">
        <f>VLOOKUP($F1941,'(참고)타워 스텟 가치'!$B$7:$L$11,T$2,0)+(VLOOKUP($F1941,'(참고)타워 스텟 가치'!$B$7:$L$11,T$2,0)*$E1941)</f>
        <v>1054.3500000000076</v>
      </c>
      <c r="U1941">
        <f>VLOOKUP($F1941,'(참고)타워 스텟 가치'!$B$7:$L$11,U$2,0)+(VLOOKUP($F1941,'(참고)타워 스텟 가치'!$B$7:$L$11,U$2,0)*$E1941)</f>
        <v>781000.00000000559</v>
      </c>
      <c r="V1941">
        <f>VLOOKUP($F1941,'(참고)타워 스텟 가치'!$B$7:$L$11,V$2,0)+(VLOOKUP($F1941,'(참고)타워 스텟 가치'!$B$7:$L$11,V$2,0)*$E1941)</f>
        <v>7029.0000000000509</v>
      </c>
      <c r="W1941">
        <f>VLOOKUP($F1941,'(참고)타워 스텟 가치'!$B$7:$L$11,W$2,0)+(VLOOKUP($F1941,'(참고)타워 스텟 가치'!$B$7:$L$11,W$2,0)*$E1941)</f>
        <v>117.15000000000084</v>
      </c>
      <c r="X1941">
        <f>VLOOKUP($F1941,'(참고)타워 스텟 가치'!$B$7:$L$11,X$2,0)+(VLOOKUP($F1941,'(참고)타워 스텟 가치'!$B$7:$L$11,X$2,0)*$E1941)</f>
        <v>46.860000000000333</v>
      </c>
      <c r="Y1941">
        <f>VLOOKUP($F1941,'(참고)타워 스텟 가치'!$B$7:$L$11,Y$2,0)+(VLOOKUP($F1941,'(참고)타워 스텟 가치'!$B$7:$L$11,Y$2,0)*$E1941)</f>
        <v>0</v>
      </c>
      <c r="Z1941">
        <f>VLOOKUP($F1941,'(참고)타워 스텟 가치'!$B$7:$L$11,Z$2,0)+(VLOOKUP($F1941,'(참고)타워 스텟 가치'!$B$7:$L$11,Z$2,0)*$E1941)</f>
        <v>0</v>
      </c>
      <c r="AA1941">
        <f>VLOOKUP($F1941,'(참고)타워 스텟 가치'!$B$7:$L$11,AA$2,0)+(VLOOKUP($F1941,'(참고)타워 스텟 가치'!$B$7:$L$11,AA$2,0)*$E1941)</f>
        <v>109.34000000000079</v>
      </c>
      <c r="AB1941">
        <f>SUM('스테이지별 몬스터 스텟'!S1941*'(참고)타워 스텟 가치'!$Q$17,'스테이지별 몬스터 스텟'!T1941*'(참고)타워 스텟 가치'!$R$17,'스테이지별 몬스터 스텟'!U1941*'(참고)타워 스텟 가치'!$S$17,'스테이지별 몬스터 스텟'!V1941*'(참고)타워 스텟 가치'!$T$17,'스테이지별 몬스터 스텟'!W1941*'(참고)타워 스텟 가치'!$U$17,'스테이지별 몬스터 스텟'!X1941*'(참고)타워 스텟 가치'!$V$17,'스테이지별 몬스터 스텟'!Y1941*'(참고)타워 스텟 가치'!$W$17,'스테이지별 몬스터 스텟'!Z1941*'(참고)타워 스텟 가치'!$X$17,'스테이지별 몬스터 스텟'!AA1941*'(참고)타워 스텟 가치'!$Y$17)</f>
        <v>1188810.8650000084</v>
      </c>
      <c r="AC1941">
        <v>2</v>
      </c>
      <c r="AD1941">
        <f>VLOOKUP($F1941,'(참고)타워 스텟 가치'!$B$12:$L$16,AD$2,0)+(VLOOKUP($F1941,'(참고)타워 스텟 가치'!$B$12:$L$16,AD$2,0)*$E1941)</f>
        <v>585.75000000000421</v>
      </c>
      <c r="AE1941">
        <f>VLOOKUP($F1941,'(참고)타워 스텟 가치'!$B$12:$L$16,AE$2,0)+(VLOOKUP($F1941,'(참고)타워 스텟 가치'!$B$12:$L$16,AE$2,0)*$E1941)</f>
        <v>702.90000000000509</v>
      </c>
      <c r="AF1941">
        <f>VLOOKUP($F1941,'(참고)타워 스텟 가치'!$B$12:$L$16,AF$2,0)+(VLOOKUP($F1941,'(참고)타워 스텟 가치'!$B$12:$L$16,AF$2,0)*$E1941)</f>
        <v>781000.00000000559</v>
      </c>
      <c r="AG1941">
        <f>VLOOKUP($F1941,'(참고)타워 스텟 가치'!$B$12:$L$16,AG$2,0)+(VLOOKUP($F1941,'(참고)타워 스텟 가치'!$B$12:$L$16,AG$2,0)*$E1941)</f>
        <v>3514.5000000000255</v>
      </c>
      <c r="AH1941">
        <f>VLOOKUP($F1941,'(참고)타워 스텟 가치'!$B$12:$L$16,AH$2,0)+(VLOOKUP($F1941,'(참고)타워 스텟 가치'!$B$12:$L$16,AH$2,0)*$E1941)</f>
        <v>117.15000000000084</v>
      </c>
      <c r="AI1941">
        <f>VLOOKUP($F1941,'(참고)타워 스텟 가치'!$B$12:$L$16,AI$2,0)+(VLOOKUP($F1941,'(참고)타워 스텟 가치'!$B$12:$L$16,AI$2,0)*$E1941)</f>
        <v>46.860000000000333</v>
      </c>
      <c r="AJ1941">
        <f>VLOOKUP($F1941,'(참고)타워 스텟 가치'!$B$12:$L$16,AJ$2,0)+(VLOOKUP($F1941,'(참고)타워 스텟 가치'!$B$12:$L$16,AJ$2,0)*$E1941)</f>
        <v>0</v>
      </c>
      <c r="AK1941">
        <f>VLOOKUP($F1941,'(참고)타워 스텟 가치'!$B$12:$L$16,AK$2,0)+(VLOOKUP($F1941,'(참고)타워 스텟 가치'!$B$12:$L$16,AK$2,0)*$E1941)</f>
        <v>0</v>
      </c>
      <c r="AL1941">
        <f>VLOOKUP($F1941,'(참고)타워 스텟 가치'!$B$12:$L$16,AL$2,0)+(VLOOKUP($F1941,'(참고)타워 스텟 가치'!$B$12:$L$16,AL$2,0)*$E1941)</f>
        <v>218.68000000000157</v>
      </c>
      <c r="AM1941">
        <f>SUM('스테이지별 몬스터 스텟'!AD1941*'(참고)타워 스텟 가치'!$Q$17,'스테이지별 몬스터 스텟'!AE1941*'(참고)타워 스텟 가치'!$R$17,'스테이지별 몬스터 스텟'!AF1941*'(참고)타워 스텟 가치'!$S$17,'스테이지별 몬스터 스텟'!AG1941*'(참고)타워 스텟 가치'!$T$17,'스테이지별 몬스터 스텟'!AH1941*'(참고)타워 스텟 가치'!$U$17,'스테이지별 몬스터 스텟'!AI1941*'(참고)타워 스텟 가치'!$V$17,'스테이지별 몬스터 스텟'!AJ1941*'(참고)타워 스텟 가치'!$W$17,'스테이지별 몬스터 스텟'!AK1941*'(참고)타워 스텟 가치'!$X$17,'스테이지별 몬스터 스텟'!AL1941*'(참고)타워 스텟 가치'!$Y$17)</f>
        <v>1181473.3700000087</v>
      </c>
      <c r="AN1941">
        <v>3</v>
      </c>
    </row>
    <row r="1942" spans="3:40" x14ac:dyDescent="0.3">
      <c r="C1942">
        <v>3</v>
      </c>
      <c r="D1942">
        <f t="shared" si="92"/>
        <v>388</v>
      </c>
      <c r="E1942" s="52">
        <f>VLOOKUP(D1942,'스테이지별 난이도 설정'!B:C,2,0)</f>
        <v>155.20000000000113</v>
      </c>
      <c r="F1942" t="str">
        <f t="shared" si="93"/>
        <v>에픽</v>
      </c>
      <c r="G1942">
        <f t="shared" si="91"/>
        <v>6</v>
      </c>
      <c r="H1942">
        <f>VLOOKUP($F1942,'(참고)타워 스텟 가치'!$B$2:$L$6,H$2,0)+(VLOOKUP($F1942,'(참고)타워 스텟 가치'!$B$2:$L$6,H$2,0)*$E1942)</f>
        <v>2635.8750000000191</v>
      </c>
      <c r="I1942">
        <f>VLOOKUP($F1942,'(참고)타워 스텟 가치'!$B$2:$L$6,I$2,0)+(VLOOKUP($F1942,'(참고)타워 스텟 가치'!$B$2:$L$6,I$2,0)*$E1942)</f>
        <v>527.17500000000382</v>
      </c>
      <c r="J1942">
        <f>VLOOKUP($F1942,'(참고)타워 스텟 가치'!$B$2:$L$6,J$2,0)+(VLOOKUP($F1942,'(참고)타워 스텟 가치'!$B$2:$L$6,J$2,0)*$E1942)</f>
        <v>781000.00000000559</v>
      </c>
      <c r="K1942">
        <f>VLOOKUP($F1942,'(참고)타워 스텟 가치'!$B$2:$L$6,K$2,0)+(VLOOKUP($F1942,'(참고)타워 스텟 가치'!$B$2:$L$6,K$2,0)*$E1942)</f>
        <v>10543.500000000076</v>
      </c>
      <c r="L1942">
        <f>VLOOKUP($F1942,'(참고)타워 스텟 가치'!$B$2:$L$6,L$2,0)+(VLOOKUP($F1942,'(참고)타워 스텟 가치'!$B$2:$L$6,L$2,0)*$E1942)</f>
        <v>175.72500000000127</v>
      </c>
      <c r="M1942">
        <f>VLOOKUP($F1942,'(참고)타워 스텟 가치'!$B$2:$L$6,M$2,0)+(VLOOKUP($F1942,'(참고)타워 스텟 가치'!$B$2:$L$6,M$2,0)*$E1942)</f>
        <v>46.860000000000333</v>
      </c>
      <c r="N1942">
        <f>VLOOKUP($F1942,'(참고)타워 스텟 가치'!$B$2:$L$6,N$2,0)+(VLOOKUP($F1942,'(참고)타워 스텟 가치'!$B$2:$L$6,N$2,0)*$E1942)</f>
        <v>0</v>
      </c>
      <c r="O1942">
        <f>VLOOKUP($F1942,'(참고)타워 스텟 가치'!$B$2:$L$6,O$2,0)+(VLOOKUP($F1942,'(참고)타워 스텟 가치'!$B$2:$L$6,O$2,0)*$E1942)</f>
        <v>0</v>
      </c>
      <c r="P1942">
        <f>VLOOKUP($F1942,'(참고)타워 스텟 가치'!$B$2:$L$6,P$2,0)+(VLOOKUP($F1942,'(참고)타워 스텟 가치'!$B$2:$L$6,P$2,0)*$E1942)</f>
        <v>109.34000000000079</v>
      </c>
      <c r="Q1942">
        <f>SUM('스테이지별 몬스터 스텟'!H1942*'(참고)타워 스텟 가치'!$Q$17,'스테이지별 몬스터 스텟'!I1942*'(참고)타워 스텟 가치'!$R$17,'스테이지별 몬스터 스텟'!J1942*'(참고)타워 스텟 가치'!$S$17,'스테이지별 몬스터 스텟'!K1942*'(참고)타워 스텟 가치'!$T$17,'스테이지별 몬스터 스텟'!L1942*'(참고)타워 스텟 가치'!$U$17,'스테이지별 몬스터 스텟'!M1942*'(참고)타워 스텟 가치'!$V$17,'스테이지별 몬스터 스텟'!N1942*'(참고)타워 스텟 가치'!$W$17,'스테이지별 몬스터 스텟'!O1942*'(참고)타워 스텟 가치'!$X$17,'스테이지별 몬스터 스텟'!P1942*'(참고)타워 스텟 가치'!$Y$17)</f>
        <v>1199266.5025000086</v>
      </c>
      <c r="R1942">
        <v>1</v>
      </c>
      <c r="S1942">
        <f>VLOOKUP($F1942,'(참고)타워 스텟 가치'!$B$7:$L$11,S$2,0)+(VLOOKUP($F1942,'(참고)타워 스텟 가치'!$B$7:$L$11,S$2,0)*$E1942)</f>
        <v>878.62500000000637</v>
      </c>
      <c r="T1942">
        <f>VLOOKUP($F1942,'(참고)타워 스텟 가치'!$B$7:$L$11,T$2,0)+(VLOOKUP($F1942,'(참고)타워 스텟 가치'!$B$7:$L$11,T$2,0)*$E1942)</f>
        <v>1581.5250000000115</v>
      </c>
      <c r="U1942">
        <f>VLOOKUP($F1942,'(참고)타워 스텟 가치'!$B$7:$L$11,U$2,0)+(VLOOKUP($F1942,'(참고)타워 스텟 가치'!$B$7:$L$11,U$2,0)*$E1942)</f>
        <v>781000.00000000559</v>
      </c>
      <c r="V1942">
        <f>VLOOKUP($F1942,'(참고)타워 스텟 가치'!$B$7:$L$11,V$2,0)+(VLOOKUP($F1942,'(참고)타워 스텟 가치'!$B$7:$L$11,V$2,0)*$E1942)</f>
        <v>10543.500000000076</v>
      </c>
      <c r="W1942">
        <f>VLOOKUP($F1942,'(참고)타워 스텟 가치'!$B$7:$L$11,W$2,0)+(VLOOKUP($F1942,'(참고)타워 스텟 가치'!$B$7:$L$11,W$2,0)*$E1942)</f>
        <v>175.72500000000127</v>
      </c>
      <c r="X1942">
        <f>VLOOKUP($F1942,'(참고)타워 스텟 가치'!$B$7:$L$11,X$2,0)+(VLOOKUP($F1942,'(참고)타워 스텟 가치'!$B$7:$L$11,X$2,0)*$E1942)</f>
        <v>46.860000000000333</v>
      </c>
      <c r="Y1942">
        <f>VLOOKUP($F1942,'(참고)타워 스텟 가치'!$B$7:$L$11,Y$2,0)+(VLOOKUP($F1942,'(참고)타워 스텟 가치'!$B$7:$L$11,Y$2,0)*$E1942)</f>
        <v>0</v>
      </c>
      <c r="Z1942">
        <f>VLOOKUP($F1942,'(참고)타워 스텟 가치'!$B$7:$L$11,Z$2,0)+(VLOOKUP($F1942,'(참고)타워 스텟 가치'!$B$7:$L$11,Z$2,0)*$E1942)</f>
        <v>0</v>
      </c>
      <c r="AA1942">
        <f>VLOOKUP($F1942,'(참고)타워 스텟 가치'!$B$7:$L$11,AA$2,0)+(VLOOKUP($F1942,'(참고)타워 스텟 가치'!$B$7:$L$11,AA$2,0)*$E1942)</f>
        <v>109.34000000000079</v>
      </c>
      <c r="AB1942">
        <f>SUM('스테이지별 몬스터 스텟'!S1942*'(참고)타워 스텟 가치'!$Q$17,'스테이지별 몬스터 스텟'!T1942*'(참고)타워 스텟 가치'!$R$17,'스테이지별 몬스터 스텟'!U1942*'(참고)타워 스텟 가치'!$S$17,'스테이지별 몬스터 스텟'!V1942*'(참고)타워 스텟 가치'!$T$17,'스테이지별 몬스터 스텟'!W1942*'(참고)타워 스텟 가치'!$U$17,'스테이지별 몬스터 스텟'!X1942*'(참고)타워 스텟 가치'!$V$17,'스테이지별 몬스터 스텟'!Y1942*'(참고)타워 스텟 가치'!$W$17,'스테이지별 몬스터 스텟'!Z1942*'(참고)타워 스텟 가치'!$X$17,'스테이지별 몬스터 스텟'!AA1942*'(참고)타워 스텟 가치'!$Y$17)</f>
        <v>1197333.5275000087</v>
      </c>
      <c r="AC1942">
        <v>2</v>
      </c>
      <c r="AD1942">
        <f>VLOOKUP($F1942,'(참고)타워 스텟 가치'!$B$12:$L$16,AD$2,0)+(VLOOKUP($F1942,'(참고)타워 스텟 가치'!$B$12:$L$16,AD$2,0)*$E1942)</f>
        <v>878.62500000000637</v>
      </c>
      <c r="AE1942">
        <f>VLOOKUP($F1942,'(참고)타워 스텟 가치'!$B$12:$L$16,AE$2,0)+(VLOOKUP($F1942,'(참고)타워 스텟 가치'!$B$12:$L$16,AE$2,0)*$E1942)</f>
        <v>1054.3500000000076</v>
      </c>
      <c r="AF1942">
        <f>VLOOKUP($F1942,'(참고)타워 스텟 가치'!$B$12:$L$16,AF$2,0)+(VLOOKUP($F1942,'(참고)타워 스텟 가치'!$B$12:$L$16,AF$2,0)*$E1942)</f>
        <v>781000.00000000559</v>
      </c>
      <c r="AG1942">
        <f>VLOOKUP($F1942,'(참고)타워 스텟 가치'!$B$12:$L$16,AG$2,0)+(VLOOKUP($F1942,'(참고)타워 스텟 가치'!$B$12:$L$16,AG$2,0)*$E1942)</f>
        <v>5271.7500000000382</v>
      </c>
      <c r="AH1942">
        <f>VLOOKUP($F1942,'(참고)타워 스텟 가치'!$B$12:$L$16,AH$2,0)+(VLOOKUP($F1942,'(참고)타워 스텟 가치'!$B$12:$L$16,AH$2,0)*$E1942)</f>
        <v>175.72500000000127</v>
      </c>
      <c r="AI1942">
        <f>VLOOKUP($F1942,'(참고)타워 스텟 가치'!$B$12:$L$16,AI$2,0)+(VLOOKUP($F1942,'(참고)타워 스텟 가치'!$B$12:$L$16,AI$2,0)*$E1942)</f>
        <v>46.860000000000333</v>
      </c>
      <c r="AJ1942">
        <f>VLOOKUP($F1942,'(참고)타워 스텟 가치'!$B$12:$L$16,AJ$2,0)+(VLOOKUP($F1942,'(참고)타워 스텟 가치'!$B$12:$L$16,AJ$2,0)*$E1942)</f>
        <v>0</v>
      </c>
      <c r="AK1942">
        <f>VLOOKUP($F1942,'(참고)타워 스텟 가치'!$B$12:$L$16,AK$2,0)+(VLOOKUP($F1942,'(참고)타워 스텟 가치'!$B$12:$L$16,AK$2,0)*$E1942)</f>
        <v>0</v>
      </c>
      <c r="AL1942">
        <f>VLOOKUP($F1942,'(참고)타워 스텟 가치'!$B$12:$L$16,AL$2,0)+(VLOOKUP($F1942,'(참고)타워 스텟 가치'!$B$12:$L$16,AL$2,0)*$E1942)</f>
        <v>218.68000000000157</v>
      </c>
      <c r="AM1942">
        <f>SUM('스테이지별 몬스터 스텟'!AD1942*'(참고)타워 스텟 가치'!$Q$17,'스테이지별 몬스터 스텟'!AE1942*'(참고)타워 스텟 가치'!$R$17,'스테이지별 몬스터 스텟'!AF1942*'(참고)타워 스텟 가치'!$S$17,'스테이지별 몬스터 스텟'!AG1942*'(참고)타워 스텟 가치'!$T$17,'스테이지별 몬스터 스텟'!AH1942*'(참고)타워 스텟 가치'!$U$17,'스테이지별 몬스터 스텟'!AI1942*'(참고)타워 스텟 가치'!$V$17,'스테이지별 몬스터 스텟'!AJ1942*'(참고)타워 스텟 가치'!$W$17,'스테이지별 몬스터 스텟'!AK1942*'(참고)타워 스텟 가치'!$X$17,'스테이지별 몬스터 스텟'!AL1942*'(참고)타워 스텟 가치'!$Y$17)</f>
        <v>1186217.9450000087</v>
      </c>
      <c r="AN1942">
        <v>3</v>
      </c>
    </row>
    <row r="1943" spans="3:40" x14ac:dyDescent="0.3">
      <c r="C1943">
        <v>4</v>
      </c>
      <c r="D1943">
        <f t="shared" si="92"/>
        <v>388</v>
      </c>
      <c r="E1943" s="52">
        <f>VLOOKUP(D1943,'스테이지별 난이도 설정'!B:C,2,0)</f>
        <v>155.20000000000113</v>
      </c>
      <c r="F1943" t="str">
        <f t="shared" si="93"/>
        <v>유니크</v>
      </c>
      <c r="G1943">
        <f t="shared" si="91"/>
        <v>6</v>
      </c>
      <c r="H1943">
        <f>VLOOKUP($F1943,'(참고)타워 스텟 가치'!$B$2:$L$6,H$2,0)+(VLOOKUP($F1943,'(참고)타워 스텟 가치'!$B$2:$L$6,H$2,0)*$E1943)</f>
        <v>3953.8125000000286</v>
      </c>
      <c r="I1943">
        <f>VLOOKUP($F1943,'(참고)타워 스텟 가치'!$B$2:$L$6,I$2,0)+(VLOOKUP($F1943,'(참고)타워 스텟 가치'!$B$2:$L$6,I$2,0)*$E1943)</f>
        <v>790.76250000000573</v>
      </c>
      <c r="J1943">
        <f>VLOOKUP($F1943,'(참고)타워 스텟 가치'!$B$2:$L$6,J$2,0)+(VLOOKUP($F1943,'(참고)타워 스텟 가치'!$B$2:$L$6,J$2,0)*$E1943)</f>
        <v>781000.00000000559</v>
      </c>
      <c r="K1943">
        <f>VLOOKUP($F1943,'(참고)타워 스텟 가치'!$B$2:$L$6,K$2,0)+(VLOOKUP($F1943,'(참고)타워 스텟 가치'!$B$2:$L$6,K$2,0)*$E1943)</f>
        <v>15815.250000000115</v>
      </c>
      <c r="L1943">
        <f>VLOOKUP($F1943,'(참고)타워 스텟 가치'!$B$2:$L$6,L$2,0)+(VLOOKUP($F1943,'(참고)타워 스텟 가치'!$B$2:$L$6,L$2,0)*$E1943)</f>
        <v>263.58750000000191</v>
      </c>
      <c r="M1943">
        <f>VLOOKUP($F1943,'(참고)타워 스텟 가치'!$B$2:$L$6,M$2,0)+(VLOOKUP($F1943,'(참고)타워 스텟 가치'!$B$2:$L$6,M$2,0)*$E1943)</f>
        <v>46.860000000000333</v>
      </c>
      <c r="N1943">
        <f>VLOOKUP($F1943,'(참고)타워 스텟 가치'!$B$2:$L$6,N$2,0)+(VLOOKUP($F1943,'(참고)타워 스텟 가치'!$B$2:$L$6,N$2,0)*$E1943)</f>
        <v>0</v>
      </c>
      <c r="O1943">
        <f>VLOOKUP($F1943,'(참고)타워 스텟 가치'!$B$2:$L$6,O$2,0)+(VLOOKUP($F1943,'(참고)타워 스텟 가치'!$B$2:$L$6,O$2,0)*$E1943)</f>
        <v>0</v>
      </c>
      <c r="P1943">
        <f>VLOOKUP($F1943,'(참고)타워 스텟 가치'!$B$2:$L$6,P$2,0)+(VLOOKUP($F1943,'(참고)타워 스텟 가치'!$B$2:$L$6,P$2,0)*$E1943)</f>
        <v>156.20000000000113</v>
      </c>
      <c r="Q1943">
        <f>SUM('스테이지별 몬스터 스텟'!H1943*'(참고)타워 스텟 가치'!$Q$17,'스테이지별 몬스터 스텟'!I1943*'(참고)타워 스텟 가치'!$R$17,'스테이지별 몬스터 스텟'!J1943*'(참고)타워 스텟 가치'!$S$17,'스테이지별 몬스터 스텟'!K1943*'(참고)타워 스텟 가치'!$T$17,'스테이지별 몬스터 스텟'!L1943*'(참고)타워 스텟 가치'!$U$17,'스테이지별 몬스터 스텟'!M1943*'(참고)타워 스텟 가치'!$V$17,'스테이지별 몬스터 스텟'!N1943*'(참고)타워 스텟 가치'!$W$17,'스테이지별 몬스터 스텟'!O1943*'(참고)타워 스텟 가치'!$X$17,'스테이지별 몬스터 스텟'!P1943*'(참고)타워 스텟 가치'!$Y$17)</f>
        <v>1213110.7037500087</v>
      </c>
      <c r="R1943">
        <v>1</v>
      </c>
      <c r="S1943">
        <f>VLOOKUP($F1943,'(참고)타워 스텟 가치'!$B$7:$L$11,S$2,0)+(VLOOKUP($F1943,'(참고)타워 스텟 가치'!$B$7:$L$11,S$2,0)*$E1943)</f>
        <v>1317.9375000000095</v>
      </c>
      <c r="T1943">
        <f>VLOOKUP($F1943,'(참고)타워 스텟 가치'!$B$7:$L$11,T$2,0)+(VLOOKUP($F1943,'(참고)타워 스텟 가치'!$B$7:$L$11,T$2,0)*$E1943)</f>
        <v>2372.2875000000172</v>
      </c>
      <c r="U1943">
        <f>VLOOKUP($F1943,'(참고)타워 스텟 가치'!$B$7:$L$11,U$2,0)+(VLOOKUP($F1943,'(참고)타워 스텟 가치'!$B$7:$L$11,U$2,0)*$E1943)</f>
        <v>781000.00000000559</v>
      </c>
      <c r="V1943">
        <f>VLOOKUP($F1943,'(참고)타워 스텟 가치'!$B$7:$L$11,V$2,0)+(VLOOKUP($F1943,'(참고)타워 스텟 가치'!$B$7:$L$11,V$2,0)*$E1943)</f>
        <v>15815.250000000115</v>
      </c>
      <c r="W1943">
        <f>VLOOKUP($F1943,'(참고)타워 스텟 가치'!$B$7:$L$11,W$2,0)+(VLOOKUP($F1943,'(참고)타워 스텟 가치'!$B$7:$L$11,W$2,0)*$E1943)</f>
        <v>263.58750000000191</v>
      </c>
      <c r="X1943">
        <f>VLOOKUP($F1943,'(참고)타워 스텟 가치'!$B$7:$L$11,X$2,0)+(VLOOKUP($F1943,'(참고)타워 스텟 가치'!$B$7:$L$11,X$2,0)*$E1943)</f>
        <v>46.860000000000333</v>
      </c>
      <c r="Y1943">
        <f>VLOOKUP($F1943,'(참고)타워 스텟 가치'!$B$7:$L$11,Y$2,0)+(VLOOKUP($F1943,'(참고)타워 스텟 가치'!$B$7:$L$11,Y$2,0)*$E1943)</f>
        <v>0</v>
      </c>
      <c r="Z1943">
        <f>VLOOKUP($F1943,'(참고)타워 스텟 가치'!$B$7:$L$11,Z$2,0)+(VLOOKUP($F1943,'(참고)타워 스텟 가치'!$B$7:$L$11,Z$2,0)*$E1943)</f>
        <v>0</v>
      </c>
      <c r="AA1943">
        <f>VLOOKUP($F1943,'(참고)타워 스텟 가치'!$B$7:$L$11,AA$2,0)+(VLOOKUP($F1943,'(참고)타워 스텟 가치'!$B$7:$L$11,AA$2,0)*$E1943)</f>
        <v>156.20000000000113</v>
      </c>
      <c r="AB1943">
        <f>SUM('스테이지별 몬스터 스텟'!S1943*'(참고)타워 스텟 가치'!$Q$17,'스테이지별 몬스터 스텟'!T1943*'(참고)타워 스텟 가치'!$R$17,'스테이지별 몬스터 스텟'!U1943*'(참고)타워 스텟 가치'!$S$17,'스테이지별 몬스터 스텟'!V1943*'(참고)타워 스텟 가치'!$T$17,'스테이지별 몬스터 스텟'!W1943*'(참고)타워 스텟 가치'!$U$17,'스테이지별 몬스터 스텟'!X1943*'(참고)타워 스텟 가치'!$V$17,'스테이지별 몬스터 스텟'!Y1943*'(참고)타워 스텟 가치'!$W$17,'스테이지별 몬스터 스텟'!Z1943*'(참고)타워 스텟 가치'!$X$17,'스테이지별 몬스터 스텟'!AA1943*'(참고)타워 스텟 가치'!$Y$17)</f>
        <v>1210211.2412500088</v>
      </c>
      <c r="AC1943">
        <v>2</v>
      </c>
      <c r="AD1943">
        <f>VLOOKUP($F1943,'(참고)타워 스텟 가치'!$B$12:$L$16,AD$2,0)+(VLOOKUP($F1943,'(참고)타워 스텟 가치'!$B$12:$L$16,AD$2,0)*$E1943)</f>
        <v>1317.9375000000095</v>
      </c>
      <c r="AE1943">
        <f>VLOOKUP($F1943,'(참고)타워 스텟 가치'!$B$12:$L$16,AE$2,0)+(VLOOKUP($F1943,'(참고)타워 스텟 가치'!$B$12:$L$16,AE$2,0)*$E1943)</f>
        <v>1581.5250000000115</v>
      </c>
      <c r="AF1943">
        <f>VLOOKUP($F1943,'(참고)타워 스텟 가치'!$B$12:$L$16,AF$2,0)+(VLOOKUP($F1943,'(참고)타워 스텟 가치'!$B$12:$L$16,AF$2,0)*$E1943)</f>
        <v>781000.00000000559</v>
      </c>
      <c r="AG1943">
        <f>VLOOKUP($F1943,'(참고)타워 스텟 가치'!$B$12:$L$16,AG$2,0)+(VLOOKUP($F1943,'(참고)타워 스텟 가치'!$B$12:$L$16,AG$2,0)*$E1943)</f>
        <v>7907.6250000000573</v>
      </c>
      <c r="AH1943">
        <f>VLOOKUP($F1943,'(참고)타워 스텟 가치'!$B$12:$L$16,AH$2,0)+(VLOOKUP($F1943,'(참고)타워 스텟 가치'!$B$12:$L$16,AH$2,0)*$E1943)</f>
        <v>263.58750000000191</v>
      </c>
      <c r="AI1943">
        <f>VLOOKUP($F1943,'(참고)타워 스텟 가치'!$B$12:$L$16,AI$2,0)+(VLOOKUP($F1943,'(참고)타워 스텟 가치'!$B$12:$L$16,AI$2,0)*$E1943)</f>
        <v>46.860000000000333</v>
      </c>
      <c r="AJ1943">
        <f>VLOOKUP($F1943,'(참고)타워 스텟 가치'!$B$12:$L$16,AJ$2,0)+(VLOOKUP($F1943,'(참고)타워 스텟 가치'!$B$12:$L$16,AJ$2,0)*$E1943)</f>
        <v>0</v>
      </c>
      <c r="AK1943">
        <f>VLOOKUP($F1943,'(참고)타워 스텟 가치'!$B$12:$L$16,AK$2,0)+(VLOOKUP($F1943,'(참고)타워 스텟 가치'!$B$12:$L$16,AK$2,0)*$E1943)</f>
        <v>0</v>
      </c>
      <c r="AL1943">
        <f>VLOOKUP($F1943,'(참고)타워 스텟 가치'!$B$12:$L$16,AL$2,0)+(VLOOKUP($F1943,'(참고)타워 스텟 가치'!$B$12:$L$16,AL$2,0)*$E1943)</f>
        <v>312.40000000000225</v>
      </c>
      <c r="AM1943">
        <f>SUM('스테이지별 몬스터 스텟'!AD1943*'(참고)타워 스텟 가치'!$Q$17,'스테이지별 몬스터 스텟'!AE1943*'(참고)타워 스텟 가치'!$R$17,'스테이지별 몬스터 스텟'!AF1943*'(참고)타워 스텟 가치'!$S$17,'스테이지별 몬스터 스텟'!AG1943*'(참고)타워 스텟 가치'!$T$17,'스테이지별 몬스터 스텟'!AH1943*'(참고)타워 스텟 가치'!$U$17,'스테이지별 몬스터 스텟'!AI1943*'(참고)타워 스텟 가치'!$V$17,'스테이지별 몬스터 스텟'!AJ1943*'(참고)타워 스텟 가치'!$W$17,'스테이지별 몬스터 스텟'!AK1943*'(참고)타워 스텟 가치'!$X$17,'스테이지별 몬스터 스텟'!AL1943*'(참고)타워 스텟 가치'!$Y$17)</f>
        <v>1193522.2475000087</v>
      </c>
      <c r="AN1943">
        <v>3</v>
      </c>
    </row>
    <row r="1944" spans="3:40" x14ac:dyDescent="0.3">
      <c r="C1944">
        <v>5</v>
      </c>
      <c r="D1944">
        <f t="shared" si="92"/>
        <v>388</v>
      </c>
      <c r="E1944" s="52">
        <f>VLOOKUP(D1944,'스테이지별 난이도 설정'!B:C,2,0)</f>
        <v>155.20000000000113</v>
      </c>
      <c r="F1944" t="str">
        <f t="shared" si="93"/>
        <v>스페셜</v>
      </c>
      <c r="G1944">
        <f t="shared" si="91"/>
        <v>6</v>
      </c>
      <c r="H1944">
        <f>VLOOKUP($F1944,'(참고)타워 스텟 가치'!$B$2:$L$6,H$2,0)+(VLOOKUP($F1944,'(참고)타워 스텟 가치'!$B$2:$L$6,H$2,0)*$E1944)</f>
        <v>5930.7187500000427</v>
      </c>
      <c r="I1944">
        <f>VLOOKUP($F1944,'(참고)타워 스텟 가치'!$B$2:$L$6,I$2,0)+(VLOOKUP($F1944,'(참고)타워 스텟 가치'!$B$2:$L$6,I$2,0)*$E1944)</f>
        <v>1186.1437500000086</v>
      </c>
      <c r="J1944">
        <f>VLOOKUP($F1944,'(참고)타워 스텟 가치'!$B$2:$L$6,J$2,0)+(VLOOKUP($F1944,'(참고)타워 스텟 가치'!$B$2:$L$6,J$2,0)*$E1944)</f>
        <v>781000.00000000559</v>
      </c>
      <c r="K1944">
        <f>VLOOKUP($F1944,'(참고)타워 스텟 가치'!$B$2:$L$6,K$2,0)+(VLOOKUP($F1944,'(참고)타워 스텟 가치'!$B$2:$L$6,K$2,0)*$E1944)</f>
        <v>23722.875000000171</v>
      </c>
      <c r="L1944">
        <f>VLOOKUP($F1944,'(참고)타워 스텟 가치'!$B$2:$L$6,L$2,0)+(VLOOKUP($F1944,'(참고)타워 스텟 가치'!$B$2:$L$6,L$2,0)*$E1944)</f>
        <v>395.38125000000286</v>
      </c>
      <c r="M1944">
        <f>VLOOKUP($F1944,'(참고)타워 스텟 가치'!$B$2:$L$6,M$2,0)+(VLOOKUP($F1944,'(참고)타워 스텟 가치'!$B$2:$L$6,M$2,0)*$E1944)</f>
        <v>46.860000000000333</v>
      </c>
      <c r="N1944">
        <f>VLOOKUP($F1944,'(참고)타워 스텟 가치'!$B$2:$L$6,N$2,0)+(VLOOKUP($F1944,'(참고)타워 스텟 가치'!$B$2:$L$6,N$2,0)*$E1944)</f>
        <v>0</v>
      </c>
      <c r="O1944">
        <f>VLOOKUP($F1944,'(참고)타워 스텟 가치'!$B$2:$L$6,O$2,0)+(VLOOKUP($F1944,'(참고)타워 스텟 가치'!$B$2:$L$6,O$2,0)*$E1944)</f>
        <v>0</v>
      </c>
      <c r="P1944">
        <f>VLOOKUP($F1944,'(참고)타워 스텟 가치'!$B$2:$L$6,P$2,0)+(VLOOKUP($F1944,'(참고)타워 스텟 가치'!$B$2:$L$6,P$2,0)*$E1944)</f>
        <v>156.20000000000113</v>
      </c>
      <c r="Q1944">
        <f>SUM('스테이지별 몬스터 스텟'!H1944*'(참고)타워 스텟 가치'!$Q$17,'스테이지별 몬스터 스텟'!I1944*'(참고)타워 스텟 가치'!$R$17,'스테이지별 몬스터 스텟'!J1944*'(참고)타워 스텟 가치'!$S$17,'스테이지별 몬스터 스텟'!K1944*'(참고)타워 스텟 가치'!$T$17,'스테이지별 몬스터 스텟'!L1944*'(참고)타워 스텟 가치'!$U$17,'스테이지별 몬스터 스텟'!M1944*'(참고)타워 스텟 가치'!$V$17,'스테이지별 몬스터 스텟'!N1944*'(참고)타워 스텟 가치'!$W$17,'스테이지별 몬스터 스텟'!O1944*'(참고)타워 스텟 가치'!$X$17,'스테이지별 몬스터 스텟'!P1944*'(참고)타워 스텟 가치'!$Y$17)</f>
        <v>1233736.4256250088</v>
      </c>
      <c r="R1944">
        <v>1</v>
      </c>
      <c r="S1944">
        <f>VLOOKUP($F1944,'(참고)타워 스텟 가치'!$B$7:$L$11,S$2,0)+(VLOOKUP($F1944,'(참고)타워 스텟 가치'!$B$7:$L$11,S$2,0)*$E1944)</f>
        <v>1976.9062500000143</v>
      </c>
      <c r="T1944">
        <f>VLOOKUP($F1944,'(참고)타워 스텟 가치'!$B$7:$L$11,T$2,0)+(VLOOKUP($F1944,'(참고)타워 스텟 가치'!$B$7:$L$11,T$2,0)*$E1944)</f>
        <v>3558.4312500000256</v>
      </c>
      <c r="U1944">
        <f>VLOOKUP($F1944,'(참고)타워 스텟 가치'!$B$7:$L$11,U$2,0)+(VLOOKUP($F1944,'(참고)타워 스텟 가치'!$B$7:$L$11,U$2,0)*$E1944)</f>
        <v>781000.00000000559</v>
      </c>
      <c r="V1944">
        <f>VLOOKUP($F1944,'(참고)타워 스텟 가치'!$B$7:$L$11,V$2,0)+(VLOOKUP($F1944,'(참고)타워 스텟 가치'!$B$7:$L$11,V$2,0)*$E1944)</f>
        <v>23722.875000000171</v>
      </c>
      <c r="W1944">
        <f>VLOOKUP($F1944,'(참고)타워 스텟 가치'!$B$7:$L$11,W$2,0)+(VLOOKUP($F1944,'(참고)타워 스텟 가치'!$B$7:$L$11,W$2,0)*$E1944)</f>
        <v>395.38125000000286</v>
      </c>
      <c r="X1944">
        <f>VLOOKUP($F1944,'(참고)타워 스텟 가치'!$B$7:$L$11,X$2,0)+(VLOOKUP($F1944,'(참고)타워 스텟 가치'!$B$7:$L$11,X$2,0)*$E1944)</f>
        <v>46.860000000000333</v>
      </c>
      <c r="Y1944">
        <f>VLOOKUP($F1944,'(참고)타워 스텟 가치'!$B$7:$L$11,Y$2,0)+(VLOOKUP($F1944,'(참고)타워 스텟 가치'!$B$7:$L$11,Y$2,0)*$E1944)</f>
        <v>0</v>
      </c>
      <c r="Z1944">
        <f>VLOOKUP($F1944,'(참고)타워 스텟 가치'!$B$7:$L$11,Z$2,0)+(VLOOKUP($F1944,'(참고)타워 스텟 가치'!$B$7:$L$11,Z$2,0)*$E1944)</f>
        <v>0</v>
      </c>
      <c r="AA1944">
        <f>VLOOKUP($F1944,'(참고)타워 스텟 가치'!$B$7:$L$11,AA$2,0)+(VLOOKUP($F1944,'(참고)타워 스텟 가치'!$B$7:$L$11,AA$2,0)*$E1944)</f>
        <v>156.20000000000113</v>
      </c>
      <c r="AB1944">
        <f>SUM('스테이지별 몬스터 스텟'!S1944*'(참고)타워 스텟 가치'!$Q$17,'스테이지별 몬스터 스텟'!T1944*'(참고)타워 스텟 가치'!$R$17,'스테이지별 몬스터 스텟'!U1944*'(참고)타워 스텟 가치'!$S$17,'스테이지별 몬스터 스텟'!V1944*'(참고)타워 스텟 가치'!$T$17,'스테이지별 몬스터 스텟'!W1944*'(참고)타워 스텟 가치'!$U$17,'스테이지별 몬스터 스텟'!X1944*'(참고)타워 스텟 가치'!$V$17,'스테이지별 몬스터 스텟'!Y1944*'(참고)타워 스텟 가치'!$W$17,'스테이지별 몬스터 스텟'!Z1944*'(참고)타워 스텟 가치'!$X$17,'스테이지별 몬스터 스텟'!AA1944*'(참고)타워 스텟 가치'!$Y$17)</f>
        <v>1229387.2318750087</v>
      </c>
      <c r="AC1944">
        <v>2</v>
      </c>
      <c r="AD1944">
        <f>VLOOKUP($F1944,'(참고)타워 스텟 가치'!$B$12:$L$16,AD$2,0)+(VLOOKUP($F1944,'(참고)타워 스텟 가치'!$B$12:$L$16,AD$2,0)*$E1944)</f>
        <v>1976.9062500000143</v>
      </c>
      <c r="AE1944">
        <f>VLOOKUP($F1944,'(참고)타워 스텟 가치'!$B$12:$L$16,AE$2,0)+(VLOOKUP($F1944,'(참고)타워 스텟 가치'!$B$12:$L$16,AE$2,0)*$E1944)</f>
        <v>2372.2875000000172</v>
      </c>
      <c r="AF1944">
        <f>VLOOKUP($F1944,'(참고)타워 스텟 가치'!$B$12:$L$16,AF$2,0)+(VLOOKUP($F1944,'(참고)타워 스텟 가치'!$B$12:$L$16,AF$2,0)*$E1944)</f>
        <v>781000.00000000559</v>
      </c>
      <c r="AG1944">
        <f>VLOOKUP($F1944,'(참고)타워 스텟 가치'!$B$12:$L$16,AG$2,0)+(VLOOKUP($F1944,'(참고)타워 스텟 가치'!$B$12:$L$16,AG$2,0)*$E1944)</f>
        <v>11861.437500000085</v>
      </c>
      <c r="AH1944">
        <f>VLOOKUP($F1944,'(참고)타워 스텟 가치'!$B$12:$L$16,AH$2,0)+(VLOOKUP($F1944,'(참고)타워 스텟 가치'!$B$12:$L$16,AH$2,0)*$E1944)</f>
        <v>395.38125000000286</v>
      </c>
      <c r="AI1944">
        <f>VLOOKUP($F1944,'(참고)타워 스텟 가치'!$B$12:$L$16,AI$2,0)+(VLOOKUP($F1944,'(참고)타워 스텟 가치'!$B$12:$L$16,AI$2,0)*$E1944)</f>
        <v>46.860000000000333</v>
      </c>
      <c r="AJ1944">
        <f>VLOOKUP($F1944,'(참고)타워 스텟 가치'!$B$12:$L$16,AJ$2,0)+(VLOOKUP($F1944,'(참고)타워 스텟 가치'!$B$12:$L$16,AJ$2,0)*$E1944)</f>
        <v>0</v>
      </c>
      <c r="AK1944">
        <f>VLOOKUP($F1944,'(참고)타워 스텟 가치'!$B$12:$L$16,AK$2,0)+(VLOOKUP($F1944,'(참고)타워 스텟 가치'!$B$12:$L$16,AK$2,0)*$E1944)</f>
        <v>0</v>
      </c>
      <c r="AL1944">
        <f>VLOOKUP($F1944,'(참고)타워 스텟 가치'!$B$12:$L$16,AL$2,0)+(VLOOKUP($F1944,'(참고)타워 스텟 가치'!$B$12:$L$16,AL$2,0)*$E1944)</f>
        <v>312.40000000000225</v>
      </c>
      <c r="AM1944">
        <f>SUM('스테이지별 몬스터 스텟'!AD1944*'(참고)타워 스텟 가치'!$Q$17,'스테이지별 몬스터 스텟'!AE1944*'(참고)타워 스텟 가치'!$R$17,'스테이지별 몬스터 스텟'!AF1944*'(참고)타워 스텟 가치'!$S$17,'스테이지별 몬스터 스텟'!AG1944*'(참고)타워 스텟 가치'!$T$17,'스테이지별 몬스터 스텟'!AH1944*'(참고)타워 스텟 가치'!$U$17,'스테이지별 몬스터 스텟'!AI1944*'(참고)타워 스텟 가치'!$V$17,'스테이지별 몬스터 스텟'!AJ1944*'(참고)타워 스텟 가치'!$W$17,'스테이지별 몬스터 스텟'!AK1944*'(참고)타워 스텟 가치'!$X$17,'스테이지별 몬스터 스텟'!AL1944*'(참고)타워 스텟 가치'!$Y$17)</f>
        <v>1204197.5412500089</v>
      </c>
      <c r="AN1944">
        <v>3</v>
      </c>
    </row>
    <row r="1945" spans="3:40" x14ac:dyDescent="0.3">
      <c r="C1945">
        <v>1</v>
      </c>
      <c r="D1945">
        <f t="shared" si="92"/>
        <v>389</v>
      </c>
      <c r="E1945" s="52">
        <f>VLOOKUP(D1945,'스테이지별 난이도 설정'!B:C,2,0)</f>
        <v>155.60000000000113</v>
      </c>
      <c r="F1945" t="str">
        <f t="shared" si="93"/>
        <v>일반</v>
      </c>
      <c r="G1945">
        <f t="shared" si="91"/>
        <v>6</v>
      </c>
      <c r="H1945">
        <f>VLOOKUP($F1945,'(참고)타워 스텟 가치'!$B$2:$L$6,H$2,0)+(VLOOKUP($F1945,'(참고)타워 스텟 가치'!$B$2:$L$6,H$2,0)*$E1945)</f>
        <v>1174.5000000000084</v>
      </c>
      <c r="I1945">
        <f>VLOOKUP($F1945,'(참고)타워 스텟 가치'!$B$2:$L$6,I$2,0)+(VLOOKUP($F1945,'(참고)타워 스텟 가치'!$B$2:$L$6,I$2,0)*$E1945)</f>
        <v>234.90000000000168</v>
      </c>
      <c r="J1945">
        <f>VLOOKUP($F1945,'(참고)타워 스텟 가치'!$B$2:$L$6,J$2,0)+(VLOOKUP($F1945,'(참고)타워 스텟 가치'!$B$2:$L$6,J$2,0)*$E1945)</f>
        <v>783000.0000000057</v>
      </c>
      <c r="K1945">
        <f>VLOOKUP($F1945,'(참고)타워 스텟 가치'!$B$2:$L$6,K$2,0)+(VLOOKUP($F1945,'(참고)타워 스텟 가치'!$B$2:$L$6,K$2,0)*$E1945)</f>
        <v>4698.0000000000337</v>
      </c>
      <c r="L1945">
        <f>VLOOKUP($F1945,'(참고)타워 스텟 가치'!$B$2:$L$6,L$2,0)+(VLOOKUP($F1945,'(참고)타워 스텟 가치'!$B$2:$L$6,L$2,0)*$E1945)</f>
        <v>78.300000000000566</v>
      </c>
      <c r="M1945">
        <f>VLOOKUP($F1945,'(참고)타워 스텟 가치'!$B$2:$L$6,M$2,0)+(VLOOKUP($F1945,'(참고)타워 스텟 가치'!$B$2:$L$6,M$2,0)*$E1945)</f>
        <v>46.980000000000338</v>
      </c>
      <c r="N1945">
        <f>VLOOKUP($F1945,'(참고)타워 스텟 가치'!$B$2:$L$6,N$2,0)+(VLOOKUP($F1945,'(참고)타워 스텟 가치'!$B$2:$L$6,N$2,0)*$E1945)</f>
        <v>0</v>
      </c>
      <c r="O1945">
        <f>VLOOKUP($F1945,'(참고)타워 스텟 가치'!$B$2:$L$6,O$2,0)+(VLOOKUP($F1945,'(참고)타워 스텟 가치'!$B$2:$L$6,O$2,0)*$E1945)</f>
        <v>0</v>
      </c>
      <c r="P1945">
        <f>VLOOKUP($F1945,'(참고)타워 스텟 가치'!$B$2:$L$6,P$2,0)+(VLOOKUP($F1945,'(참고)타워 스텟 가치'!$B$2:$L$6,P$2,0)*$E1945)</f>
        <v>109.62000000000079</v>
      </c>
      <c r="Q1945">
        <f>SUM('스테이지별 몬스터 스텟'!H1945*'(참고)타워 스텟 가치'!$Q$17,'스테이지별 몬스터 스텟'!I1945*'(참고)타워 스텟 가치'!$R$17,'스테이지별 몬스터 스텟'!J1945*'(참고)타워 스텟 가치'!$S$17,'스테이지별 몬스터 스텟'!K1945*'(참고)타워 스텟 가치'!$T$17,'스테이지별 몬스터 스텟'!L1945*'(참고)타워 스텟 가치'!$U$17,'스테이지별 몬스터 스텟'!M1945*'(참고)타워 스텟 가치'!$V$17,'스테이지별 몬스터 스텟'!N1945*'(참고)타워 스텟 가치'!$W$17,'스테이지별 몬스터 스텟'!O1945*'(참고)타워 스텟 가치'!$X$17,'스테이지별 몬스터 스텟'!P1945*'(참고)타워 스텟 가치'!$Y$17)</f>
        <v>1187020.1700000088</v>
      </c>
      <c r="R1945">
        <v>1</v>
      </c>
      <c r="S1945">
        <f>VLOOKUP($F1945,'(참고)타워 스텟 가치'!$B$7:$L$11,S$2,0)+(VLOOKUP($F1945,'(참고)타워 스텟 가치'!$B$7:$L$11,S$2,0)*$E1945)</f>
        <v>391.50000000000284</v>
      </c>
      <c r="T1945">
        <f>VLOOKUP($F1945,'(참고)타워 스텟 가치'!$B$7:$L$11,T$2,0)+(VLOOKUP($F1945,'(참고)타워 스텟 가치'!$B$7:$L$11,T$2,0)*$E1945)</f>
        <v>704.70000000000505</v>
      </c>
      <c r="U1945">
        <f>VLOOKUP($F1945,'(참고)타워 스텟 가치'!$B$7:$L$11,U$2,0)+(VLOOKUP($F1945,'(참고)타워 스텟 가치'!$B$7:$L$11,U$2,0)*$E1945)</f>
        <v>783000.0000000057</v>
      </c>
      <c r="V1945">
        <f>VLOOKUP($F1945,'(참고)타워 스텟 가치'!$B$7:$L$11,V$2,0)+(VLOOKUP($F1945,'(참고)타워 스텟 가치'!$B$7:$L$11,V$2,0)*$E1945)</f>
        <v>4698.0000000000337</v>
      </c>
      <c r="W1945">
        <f>VLOOKUP($F1945,'(참고)타워 스텟 가치'!$B$7:$L$11,W$2,0)+(VLOOKUP($F1945,'(참고)타워 스텟 가치'!$B$7:$L$11,W$2,0)*$E1945)</f>
        <v>78.300000000000566</v>
      </c>
      <c r="X1945">
        <f>VLOOKUP($F1945,'(참고)타워 스텟 가치'!$B$7:$L$11,X$2,0)+(VLOOKUP($F1945,'(참고)타워 스텟 가치'!$B$7:$L$11,X$2,0)*$E1945)</f>
        <v>46.980000000000338</v>
      </c>
      <c r="Y1945">
        <f>VLOOKUP($F1945,'(참고)타워 스텟 가치'!$B$7:$L$11,Y$2,0)+(VLOOKUP($F1945,'(참고)타워 스텟 가치'!$B$7:$L$11,Y$2,0)*$E1945)</f>
        <v>0</v>
      </c>
      <c r="Z1945">
        <f>VLOOKUP($F1945,'(참고)타워 스텟 가치'!$B$7:$L$11,Z$2,0)+(VLOOKUP($F1945,'(참고)타워 스텟 가치'!$B$7:$L$11,Z$2,0)*$E1945)</f>
        <v>0</v>
      </c>
      <c r="AA1945">
        <f>VLOOKUP($F1945,'(참고)타워 스텟 가치'!$B$7:$L$11,AA$2,0)+(VLOOKUP($F1945,'(참고)타워 스텟 가치'!$B$7:$L$11,AA$2,0)*$E1945)</f>
        <v>109.62000000000079</v>
      </c>
      <c r="AB1945">
        <f>SUM('스테이지별 몬스터 스텟'!S1945*'(참고)타워 스텟 가치'!$Q$17,'스테이지별 몬스터 스텟'!T1945*'(참고)타워 스텟 가치'!$R$17,'스테이지별 몬스터 스텟'!U1945*'(참고)타워 스텟 가치'!$S$17,'스테이지별 몬스터 스텟'!V1945*'(참고)타워 스텟 가치'!$T$17,'스테이지별 몬스터 스텟'!W1945*'(참고)타워 스텟 가치'!$U$17,'스테이지별 몬스터 스텟'!X1945*'(참고)타워 스텟 가치'!$V$17,'스테이지별 몬스터 스텟'!Y1945*'(참고)타워 스텟 가치'!$W$17,'스테이지별 몬스터 스텟'!Z1945*'(참고)타워 스텟 가치'!$X$17,'스테이지별 몬스터 스텟'!AA1945*'(참고)타워 스텟 가치'!$Y$17)</f>
        <v>1186158.8700000087</v>
      </c>
      <c r="AC1945">
        <v>2</v>
      </c>
      <c r="AD1945">
        <f>VLOOKUP($F1945,'(참고)타워 스텟 가치'!$B$12:$L$16,AD$2,0)+(VLOOKUP($F1945,'(참고)타워 스텟 가치'!$B$12:$L$16,AD$2,0)*$E1945)</f>
        <v>391.50000000000284</v>
      </c>
      <c r="AE1945">
        <f>VLOOKUP($F1945,'(참고)타워 스텟 가치'!$B$12:$L$16,AE$2,0)+(VLOOKUP($F1945,'(참고)타워 스텟 가치'!$B$12:$L$16,AE$2,0)*$E1945)</f>
        <v>469.80000000000337</v>
      </c>
      <c r="AF1945">
        <f>VLOOKUP($F1945,'(참고)타워 스텟 가치'!$B$12:$L$16,AF$2,0)+(VLOOKUP($F1945,'(참고)타워 스텟 가치'!$B$12:$L$16,AF$2,0)*$E1945)</f>
        <v>783000.0000000057</v>
      </c>
      <c r="AG1945">
        <f>VLOOKUP($F1945,'(참고)타워 스텟 가치'!$B$12:$L$16,AG$2,0)+(VLOOKUP($F1945,'(참고)타워 스텟 가치'!$B$12:$L$16,AG$2,0)*$E1945)</f>
        <v>2349.0000000000168</v>
      </c>
      <c r="AH1945">
        <f>VLOOKUP($F1945,'(참고)타워 스텟 가치'!$B$12:$L$16,AH$2,0)+(VLOOKUP($F1945,'(참고)타워 스텟 가치'!$B$12:$L$16,AH$2,0)*$E1945)</f>
        <v>78.300000000000566</v>
      </c>
      <c r="AI1945">
        <f>VLOOKUP($F1945,'(참고)타워 스텟 가치'!$B$12:$L$16,AI$2,0)+(VLOOKUP($F1945,'(참고)타워 스텟 가치'!$B$12:$L$16,AI$2,0)*$E1945)</f>
        <v>46.980000000000338</v>
      </c>
      <c r="AJ1945">
        <f>VLOOKUP($F1945,'(참고)타워 스텟 가치'!$B$12:$L$16,AJ$2,0)+(VLOOKUP($F1945,'(참고)타워 스텟 가치'!$B$12:$L$16,AJ$2,0)*$E1945)</f>
        <v>0</v>
      </c>
      <c r="AK1945">
        <f>VLOOKUP($F1945,'(참고)타워 스텟 가치'!$B$12:$L$16,AK$2,0)+(VLOOKUP($F1945,'(참고)타워 스텟 가치'!$B$12:$L$16,AK$2,0)*$E1945)</f>
        <v>0</v>
      </c>
      <c r="AL1945">
        <f>VLOOKUP($F1945,'(참고)타워 스텟 가치'!$B$12:$L$16,AL$2,0)+(VLOOKUP($F1945,'(참고)타워 스텟 가치'!$B$12:$L$16,AL$2,0)*$E1945)</f>
        <v>219.24000000000157</v>
      </c>
      <c r="AM1945">
        <f>SUM('스테이지별 몬스터 스텟'!AD1945*'(참고)타워 스텟 가치'!$Q$17,'스테이지별 몬스터 스텟'!AE1945*'(참고)타워 스텟 가치'!$R$17,'스테이지별 몬스터 스텟'!AF1945*'(참고)타워 스텟 가치'!$S$17,'스테이지별 몬스터 스텟'!AG1945*'(참고)타워 스텟 가치'!$T$17,'스테이지별 몬스터 스텟'!AH1945*'(참고)타워 스텟 가치'!$U$17,'스테이지별 몬스터 스텟'!AI1945*'(참고)타워 스텟 가치'!$V$17,'스테이지별 몬스터 스텟'!AJ1945*'(참고)타워 스텟 가치'!$W$17,'스테이지별 몬스터 스텟'!AK1945*'(참고)타워 스텟 가치'!$X$17,'스테이지별 몬스터 스텟'!AL1945*'(참고)타워 스텟 가치'!$Y$17)</f>
        <v>1181327.7600000086</v>
      </c>
      <c r="AN1945">
        <v>3</v>
      </c>
    </row>
    <row r="1946" spans="3:40" x14ac:dyDescent="0.3">
      <c r="C1946">
        <v>2</v>
      </c>
      <c r="D1946">
        <f t="shared" si="92"/>
        <v>389</v>
      </c>
      <c r="E1946" s="52">
        <f>VLOOKUP(D1946,'스테이지별 난이도 설정'!B:C,2,0)</f>
        <v>155.60000000000113</v>
      </c>
      <c r="F1946" t="str">
        <f t="shared" si="93"/>
        <v>레어</v>
      </c>
      <c r="G1946">
        <f t="shared" si="91"/>
        <v>6</v>
      </c>
      <c r="H1946">
        <f>VLOOKUP($F1946,'(참고)타워 스텟 가치'!$B$2:$L$6,H$2,0)+(VLOOKUP($F1946,'(참고)타워 스텟 가치'!$B$2:$L$6,H$2,0)*$E1946)</f>
        <v>1761.7500000000127</v>
      </c>
      <c r="I1946">
        <f>VLOOKUP($F1946,'(참고)타워 스텟 가치'!$B$2:$L$6,I$2,0)+(VLOOKUP($F1946,'(참고)타워 스텟 가치'!$B$2:$L$6,I$2,0)*$E1946)</f>
        <v>352.35000000000252</v>
      </c>
      <c r="J1946">
        <f>VLOOKUP($F1946,'(참고)타워 스텟 가치'!$B$2:$L$6,J$2,0)+(VLOOKUP($F1946,'(참고)타워 스텟 가치'!$B$2:$L$6,J$2,0)*$E1946)</f>
        <v>783000.0000000057</v>
      </c>
      <c r="K1946">
        <f>VLOOKUP($F1946,'(참고)타워 스텟 가치'!$B$2:$L$6,K$2,0)+(VLOOKUP($F1946,'(참고)타워 스텟 가치'!$B$2:$L$6,K$2,0)*$E1946)</f>
        <v>7047.0000000000509</v>
      </c>
      <c r="L1946">
        <f>VLOOKUP($F1946,'(참고)타워 스텟 가치'!$B$2:$L$6,L$2,0)+(VLOOKUP($F1946,'(참고)타워 스텟 가치'!$B$2:$L$6,L$2,0)*$E1946)</f>
        <v>117.45000000000084</v>
      </c>
      <c r="M1946">
        <f>VLOOKUP($F1946,'(참고)타워 스텟 가치'!$B$2:$L$6,M$2,0)+(VLOOKUP($F1946,'(참고)타워 스텟 가치'!$B$2:$L$6,M$2,0)*$E1946)</f>
        <v>46.980000000000338</v>
      </c>
      <c r="N1946">
        <f>VLOOKUP($F1946,'(참고)타워 스텟 가치'!$B$2:$L$6,N$2,0)+(VLOOKUP($F1946,'(참고)타워 스텟 가치'!$B$2:$L$6,N$2,0)*$E1946)</f>
        <v>0</v>
      </c>
      <c r="O1946">
        <f>VLOOKUP($F1946,'(참고)타워 스텟 가치'!$B$2:$L$6,O$2,0)+(VLOOKUP($F1946,'(참고)타워 스텟 가치'!$B$2:$L$6,O$2,0)*$E1946)</f>
        <v>0</v>
      </c>
      <c r="P1946">
        <f>VLOOKUP($F1946,'(참고)타워 스텟 가치'!$B$2:$L$6,P$2,0)+(VLOOKUP($F1946,'(참고)타워 스텟 가치'!$B$2:$L$6,P$2,0)*$E1946)</f>
        <v>109.62000000000079</v>
      </c>
      <c r="Q1946">
        <f>SUM('스테이지별 몬스터 스텟'!H1946*'(참고)타워 스텟 가치'!$Q$17,'스테이지별 몬스터 스텟'!I1946*'(참고)타워 스텟 가치'!$R$17,'스테이지별 몬스터 스텟'!J1946*'(참고)타워 스텟 가치'!$S$17,'스테이지별 몬스터 스텟'!K1946*'(참고)타워 스텟 가치'!$T$17,'스테이지별 몬스터 스텟'!L1946*'(참고)타워 스텟 가치'!$U$17,'스테이지별 몬스터 스텟'!M1946*'(참고)타워 스텟 가치'!$V$17,'스테이지별 몬스터 스텟'!N1946*'(참고)타워 스텟 가치'!$W$17,'스테이지별 몬스터 스텟'!O1946*'(참고)타워 스텟 가치'!$X$17,'스테이지별 몬스터 스텟'!P1946*'(참고)타워 스텟 가치'!$Y$17)</f>
        <v>1193147.1450000086</v>
      </c>
      <c r="R1946">
        <v>1</v>
      </c>
      <c r="S1946">
        <f>VLOOKUP($F1946,'(참고)타워 스텟 가치'!$B$7:$L$11,S$2,0)+(VLOOKUP($F1946,'(참고)타워 스텟 가치'!$B$7:$L$11,S$2,0)*$E1946)</f>
        <v>587.25000000000421</v>
      </c>
      <c r="T1946">
        <f>VLOOKUP($F1946,'(참고)타워 스텟 가치'!$B$7:$L$11,T$2,0)+(VLOOKUP($F1946,'(참고)타워 스텟 가치'!$B$7:$L$11,T$2,0)*$E1946)</f>
        <v>1057.0500000000077</v>
      </c>
      <c r="U1946">
        <f>VLOOKUP($F1946,'(참고)타워 스텟 가치'!$B$7:$L$11,U$2,0)+(VLOOKUP($F1946,'(참고)타워 스텟 가치'!$B$7:$L$11,U$2,0)*$E1946)</f>
        <v>783000.0000000057</v>
      </c>
      <c r="V1946">
        <f>VLOOKUP($F1946,'(참고)타워 스텟 가치'!$B$7:$L$11,V$2,0)+(VLOOKUP($F1946,'(참고)타워 스텟 가치'!$B$7:$L$11,V$2,0)*$E1946)</f>
        <v>7047.0000000000509</v>
      </c>
      <c r="W1946">
        <f>VLOOKUP($F1946,'(참고)타워 스텟 가치'!$B$7:$L$11,W$2,0)+(VLOOKUP($F1946,'(참고)타워 스텟 가치'!$B$7:$L$11,W$2,0)*$E1946)</f>
        <v>117.45000000000084</v>
      </c>
      <c r="X1946">
        <f>VLOOKUP($F1946,'(참고)타워 스텟 가치'!$B$7:$L$11,X$2,0)+(VLOOKUP($F1946,'(참고)타워 스텟 가치'!$B$7:$L$11,X$2,0)*$E1946)</f>
        <v>46.980000000000338</v>
      </c>
      <c r="Y1946">
        <f>VLOOKUP($F1946,'(참고)타워 스텟 가치'!$B$7:$L$11,Y$2,0)+(VLOOKUP($F1946,'(참고)타워 스텟 가치'!$B$7:$L$11,Y$2,0)*$E1946)</f>
        <v>0</v>
      </c>
      <c r="Z1946">
        <f>VLOOKUP($F1946,'(참고)타워 스텟 가치'!$B$7:$L$11,Z$2,0)+(VLOOKUP($F1946,'(참고)타워 스텟 가치'!$B$7:$L$11,Z$2,0)*$E1946)</f>
        <v>0</v>
      </c>
      <c r="AA1946">
        <f>VLOOKUP($F1946,'(참고)타워 스텟 가치'!$B$7:$L$11,AA$2,0)+(VLOOKUP($F1946,'(참고)타워 스텟 가치'!$B$7:$L$11,AA$2,0)*$E1946)</f>
        <v>109.62000000000079</v>
      </c>
      <c r="AB1946">
        <f>SUM('스테이지별 몬스터 스텟'!S1946*'(참고)타워 스텟 가치'!$Q$17,'스테이지별 몬스터 스텟'!T1946*'(참고)타워 스텟 가치'!$R$17,'스테이지별 몬스터 스텟'!U1946*'(참고)타워 스텟 가치'!$S$17,'스테이지별 몬스터 스텟'!V1946*'(참고)타워 스텟 가치'!$T$17,'스테이지별 몬스터 스텟'!W1946*'(참고)타워 스텟 가치'!$U$17,'스테이지별 몬스터 스텟'!X1946*'(참고)타워 스텟 가치'!$V$17,'스테이지별 몬스터 스텟'!Y1946*'(참고)타워 스텟 가치'!$W$17,'스테이지별 몬스터 스텟'!Z1946*'(참고)타워 스텟 가치'!$X$17,'스테이지별 몬스터 스텟'!AA1946*'(참고)타워 스텟 가치'!$Y$17)</f>
        <v>1191855.1950000084</v>
      </c>
      <c r="AC1946">
        <v>2</v>
      </c>
      <c r="AD1946">
        <f>VLOOKUP($F1946,'(참고)타워 스텟 가치'!$B$12:$L$16,AD$2,0)+(VLOOKUP($F1946,'(참고)타워 스텟 가치'!$B$12:$L$16,AD$2,0)*$E1946)</f>
        <v>587.25000000000421</v>
      </c>
      <c r="AE1946">
        <f>VLOOKUP($F1946,'(참고)타워 스텟 가치'!$B$12:$L$16,AE$2,0)+(VLOOKUP($F1946,'(참고)타워 스텟 가치'!$B$12:$L$16,AE$2,0)*$E1946)</f>
        <v>704.70000000000505</v>
      </c>
      <c r="AF1946">
        <f>VLOOKUP($F1946,'(참고)타워 스텟 가치'!$B$12:$L$16,AF$2,0)+(VLOOKUP($F1946,'(참고)타워 스텟 가치'!$B$12:$L$16,AF$2,0)*$E1946)</f>
        <v>783000.0000000057</v>
      </c>
      <c r="AG1946">
        <f>VLOOKUP($F1946,'(참고)타워 스텟 가치'!$B$12:$L$16,AG$2,0)+(VLOOKUP($F1946,'(참고)타워 스텟 가치'!$B$12:$L$16,AG$2,0)*$E1946)</f>
        <v>3523.5000000000255</v>
      </c>
      <c r="AH1946">
        <f>VLOOKUP($F1946,'(참고)타워 스텟 가치'!$B$12:$L$16,AH$2,0)+(VLOOKUP($F1946,'(참고)타워 스텟 가치'!$B$12:$L$16,AH$2,0)*$E1946)</f>
        <v>117.45000000000084</v>
      </c>
      <c r="AI1946">
        <f>VLOOKUP($F1946,'(참고)타워 스텟 가치'!$B$12:$L$16,AI$2,0)+(VLOOKUP($F1946,'(참고)타워 스텟 가치'!$B$12:$L$16,AI$2,0)*$E1946)</f>
        <v>46.980000000000338</v>
      </c>
      <c r="AJ1946">
        <f>VLOOKUP($F1946,'(참고)타워 스텟 가치'!$B$12:$L$16,AJ$2,0)+(VLOOKUP($F1946,'(참고)타워 스텟 가치'!$B$12:$L$16,AJ$2,0)*$E1946)</f>
        <v>0</v>
      </c>
      <c r="AK1946">
        <f>VLOOKUP($F1946,'(참고)타워 스텟 가치'!$B$12:$L$16,AK$2,0)+(VLOOKUP($F1946,'(참고)타워 스텟 가치'!$B$12:$L$16,AK$2,0)*$E1946)</f>
        <v>0</v>
      </c>
      <c r="AL1946">
        <f>VLOOKUP($F1946,'(참고)타워 스텟 가치'!$B$12:$L$16,AL$2,0)+(VLOOKUP($F1946,'(참고)타워 스텟 가치'!$B$12:$L$16,AL$2,0)*$E1946)</f>
        <v>219.24000000000157</v>
      </c>
      <c r="AM1946">
        <f>SUM('스테이지별 몬스터 스텟'!AD1946*'(참고)타워 스텟 가치'!$Q$17,'스테이지별 몬스터 스텟'!AE1946*'(참고)타워 스텟 가치'!$R$17,'스테이지별 몬스터 스텟'!AF1946*'(참고)타워 스텟 가치'!$S$17,'스테이지별 몬스터 스텟'!AG1946*'(참고)타워 스텟 가치'!$T$17,'스테이지별 몬스터 스텟'!AH1946*'(참고)타워 스텟 가치'!$U$17,'스테이지별 몬스터 스텟'!AI1946*'(참고)타워 스텟 가치'!$V$17,'스테이지별 몬스터 스텟'!AJ1946*'(참고)타워 스텟 가치'!$W$17,'스테이지별 몬스터 스텟'!AK1946*'(참고)타워 스텟 가치'!$X$17,'스테이지별 몬스터 스텟'!AL1946*'(참고)타워 스텟 가치'!$Y$17)</f>
        <v>1184498.9100000085</v>
      </c>
      <c r="AN1946">
        <v>3</v>
      </c>
    </row>
    <row r="1947" spans="3:40" x14ac:dyDescent="0.3">
      <c r="C1947">
        <v>3</v>
      </c>
      <c r="D1947">
        <f t="shared" si="92"/>
        <v>389</v>
      </c>
      <c r="E1947" s="52">
        <f>VLOOKUP(D1947,'스테이지별 난이도 설정'!B:C,2,0)</f>
        <v>155.60000000000113</v>
      </c>
      <c r="F1947" t="str">
        <f t="shared" si="93"/>
        <v>에픽</v>
      </c>
      <c r="G1947">
        <f t="shared" si="91"/>
        <v>6</v>
      </c>
      <c r="H1947">
        <f>VLOOKUP($F1947,'(참고)타워 스텟 가치'!$B$2:$L$6,H$2,0)+(VLOOKUP($F1947,'(참고)타워 스텟 가치'!$B$2:$L$6,H$2,0)*$E1947)</f>
        <v>2642.6250000000191</v>
      </c>
      <c r="I1947">
        <f>VLOOKUP($F1947,'(참고)타워 스텟 가치'!$B$2:$L$6,I$2,0)+(VLOOKUP($F1947,'(참고)타워 스텟 가치'!$B$2:$L$6,I$2,0)*$E1947)</f>
        <v>528.52500000000384</v>
      </c>
      <c r="J1947">
        <f>VLOOKUP($F1947,'(참고)타워 스텟 가치'!$B$2:$L$6,J$2,0)+(VLOOKUP($F1947,'(참고)타워 스텟 가치'!$B$2:$L$6,J$2,0)*$E1947)</f>
        <v>783000.0000000057</v>
      </c>
      <c r="K1947">
        <f>VLOOKUP($F1947,'(참고)타워 스텟 가치'!$B$2:$L$6,K$2,0)+(VLOOKUP($F1947,'(참고)타워 스텟 가치'!$B$2:$L$6,K$2,0)*$E1947)</f>
        <v>10570.500000000076</v>
      </c>
      <c r="L1947">
        <f>VLOOKUP($F1947,'(참고)타워 스텟 가치'!$B$2:$L$6,L$2,0)+(VLOOKUP($F1947,'(참고)타워 스텟 가치'!$B$2:$L$6,L$2,0)*$E1947)</f>
        <v>176.17500000000126</v>
      </c>
      <c r="M1947">
        <f>VLOOKUP($F1947,'(참고)타워 스텟 가치'!$B$2:$L$6,M$2,0)+(VLOOKUP($F1947,'(참고)타워 스텟 가치'!$B$2:$L$6,M$2,0)*$E1947)</f>
        <v>46.980000000000338</v>
      </c>
      <c r="N1947">
        <f>VLOOKUP($F1947,'(참고)타워 스텟 가치'!$B$2:$L$6,N$2,0)+(VLOOKUP($F1947,'(참고)타워 스텟 가치'!$B$2:$L$6,N$2,0)*$E1947)</f>
        <v>0</v>
      </c>
      <c r="O1947">
        <f>VLOOKUP($F1947,'(참고)타워 스텟 가치'!$B$2:$L$6,O$2,0)+(VLOOKUP($F1947,'(참고)타워 스텟 가치'!$B$2:$L$6,O$2,0)*$E1947)</f>
        <v>0</v>
      </c>
      <c r="P1947">
        <f>VLOOKUP($F1947,'(참고)타워 스텟 가치'!$B$2:$L$6,P$2,0)+(VLOOKUP($F1947,'(참고)타워 스텟 가치'!$B$2:$L$6,P$2,0)*$E1947)</f>
        <v>109.62000000000079</v>
      </c>
      <c r="Q1947">
        <f>SUM('스테이지별 몬스터 스텟'!H1947*'(참고)타워 스텟 가치'!$Q$17,'스테이지별 몬스터 스텟'!I1947*'(참고)타워 스텟 가치'!$R$17,'스테이지별 몬스터 스텟'!J1947*'(참고)타워 스텟 가치'!$S$17,'스테이지별 몬스터 스텟'!K1947*'(참고)타워 스텟 가치'!$T$17,'스테이지별 몬스터 스텟'!L1947*'(참고)타워 스텟 가치'!$U$17,'스테이지별 몬스터 스텟'!M1947*'(참고)타워 스텟 가치'!$V$17,'스테이지별 몬스터 스텟'!N1947*'(참고)타워 스텟 가치'!$W$17,'스테이지별 몬스터 스텟'!O1947*'(참고)타워 스텟 가치'!$X$17,'스테이지별 몬스터 스텟'!P1947*'(참고)타워 스텟 가치'!$Y$17)</f>
        <v>1202337.607500009</v>
      </c>
      <c r="R1947">
        <v>1</v>
      </c>
      <c r="S1947">
        <f>VLOOKUP($F1947,'(참고)타워 스텟 가치'!$B$7:$L$11,S$2,0)+(VLOOKUP($F1947,'(참고)타워 스텟 가치'!$B$7:$L$11,S$2,0)*$E1947)</f>
        <v>880.87500000000637</v>
      </c>
      <c r="T1947">
        <f>VLOOKUP($F1947,'(참고)타워 스텟 가치'!$B$7:$L$11,T$2,0)+(VLOOKUP($F1947,'(참고)타워 스텟 가치'!$B$7:$L$11,T$2,0)*$E1947)</f>
        <v>1585.5750000000114</v>
      </c>
      <c r="U1947">
        <f>VLOOKUP($F1947,'(참고)타워 스텟 가치'!$B$7:$L$11,U$2,0)+(VLOOKUP($F1947,'(참고)타워 스텟 가치'!$B$7:$L$11,U$2,0)*$E1947)</f>
        <v>783000.0000000057</v>
      </c>
      <c r="V1947">
        <f>VLOOKUP($F1947,'(참고)타워 스텟 가치'!$B$7:$L$11,V$2,0)+(VLOOKUP($F1947,'(참고)타워 스텟 가치'!$B$7:$L$11,V$2,0)*$E1947)</f>
        <v>10570.500000000076</v>
      </c>
      <c r="W1947">
        <f>VLOOKUP($F1947,'(참고)타워 스텟 가치'!$B$7:$L$11,W$2,0)+(VLOOKUP($F1947,'(참고)타워 스텟 가치'!$B$7:$L$11,W$2,0)*$E1947)</f>
        <v>176.17500000000126</v>
      </c>
      <c r="X1947">
        <f>VLOOKUP($F1947,'(참고)타워 스텟 가치'!$B$7:$L$11,X$2,0)+(VLOOKUP($F1947,'(참고)타워 스텟 가치'!$B$7:$L$11,X$2,0)*$E1947)</f>
        <v>46.980000000000338</v>
      </c>
      <c r="Y1947">
        <f>VLOOKUP($F1947,'(참고)타워 스텟 가치'!$B$7:$L$11,Y$2,0)+(VLOOKUP($F1947,'(참고)타워 스텟 가치'!$B$7:$L$11,Y$2,0)*$E1947)</f>
        <v>0</v>
      </c>
      <c r="Z1947">
        <f>VLOOKUP($F1947,'(참고)타워 스텟 가치'!$B$7:$L$11,Z$2,0)+(VLOOKUP($F1947,'(참고)타워 스텟 가치'!$B$7:$L$11,Z$2,0)*$E1947)</f>
        <v>0</v>
      </c>
      <c r="AA1947">
        <f>VLOOKUP($F1947,'(참고)타워 스텟 가치'!$B$7:$L$11,AA$2,0)+(VLOOKUP($F1947,'(참고)타워 스텟 가치'!$B$7:$L$11,AA$2,0)*$E1947)</f>
        <v>109.62000000000079</v>
      </c>
      <c r="AB1947">
        <f>SUM('스테이지별 몬스터 스텟'!S1947*'(참고)타워 스텟 가치'!$Q$17,'스테이지별 몬스터 스텟'!T1947*'(참고)타워 스텟 가치'!$R$17,'스테이지별 몬스터 스텟'!U1947*'(참고)타워 스텟 가치'!$S$17,'스테이지별 몬스터 스텟'!V1947*'(참고)타워 스텟 가치'!$T$17,'스테이지별 몬스터 스텟'!W1947*'(참고)타워 스텟 가치'!$U$17,'스테이지별 몬스터 스텟'!X1947*'(참고)타워 스텟 가치'!$V$17,'스테이지별 몬스터 스텟'!Y1947*'(참고)타워 스텟 가치'!$W$17,'스테이지별 몬스터 스텟'!Z1947*'(참고)타워 스텟 가치'!$X$17,'스테이지별 몬스터 스텟'!AA1947*'(참고)타워 스텟 가치'!$Y$17)</f>
        <v>1200399.682500009</v>
      </c>
      <c r="AC1947">
        <v>2</v>
      </c>
      <c r="AD1947">
        <f>VLOOKUP($F1947,'(참고)타워 스텟 가치'!$B$12:$L$16,AD$2,0)+(VLOOKUP($F1947,'(참고)타워 스텟 가치'!$B$12:$L$16,AD$2,0)*$E1947)</f>
        <v>880.87500000000637</v>
      </c>
      <c r="AE1947">
        <f>VLOOKUP($F1947,'(참고)타워 스텟 가치'!$B$12:$L$16,AE$2,0)+(VLOOKUP($F1947,'(참고)타워 스텟 가치'!$B$12:$L$16,AE$2,0)*$E1947)</f>
        <v>1057.0500000000077</v>
      </c>
      <c r="AF1947">
        <f>VLOOKUP($F1947,'(참고)타워 스텟 가치'!$B$12:$L$16,AF$2,0)+(VLOOKUP($F1947,'(참고)타워 스텟 가치'!$B$12:$L$16,AF$2,0)*$E1947)</f>
        <v>783000.0000000057</v>
      </c>
      <c r="AG1947">
        <f>VLOOKUP($F1947,'(참고)타워 스텟 가치'!$B$12:$L$16,AG$2,0)+(VLOOKUP($F1947,'(참고)타워 스텟 가치'!$B$12:$L$16,AG$2,0)*$E1947)</f>
        <v>5285.2500000000382</v>
      </c>
      <c r="AH1947">
        <f>VLOOKUP($F1947,'(참고)타워 스텟 가치'!$B$12:$L$16,AH$2,0)+(VLOOKUP($F1947,'(참고)타워 스텟 가치'!$B$12:$L$16,AH$2,0)*$E1947)</f>
        <v>176.17500000000126</v>
      </c>
      <c r="AI1947">
        <f>VLOOKUP($F1947,'(참고)타워 스텟 가치'!$B$12:$L$16,AI$2,0)+(VLOOKUP($F1947,'(참고)타워 스텟 가치'!$B$12:$L$16,AI$2,0)*$E1947)</f>
        <v>46.980000000000338</v>
      </c>
      <c r="AJ1947">
        <f>VLOOKUP($F1947,'(참고)타워 스텟 가치'!$B$12:$L$16,AJ$2,0)+(VLOOKUP($F1947,'(참고)타워 스텟 가치'!$B$12:$L$16,AJ$2,0)*$E1947)</f>
        <v>0</v>
      </c>
      <c r="AK1947">
        <f>VLOOKUP($F1947,'(참고)타워 스텟 가치'!$B$12:$L$16,AK$2,0)+(VLOOKUP($F1947,'(참고)타워 스텟 가치'!$B$12:$L$16,AK$2,0)*$E1947)</f>
        <v>0</v>
      </c>
      <c r="AL1947">
        <f>VLOOKUP($F1947,'(참고)타워 스텟 가치'!$B$12:$L$16,AL$2,0)+(VLOOKUP($F1947,'(참고)타워 스텟 가치'!$B$12:$L$16,AL$2,0)*$E1947)</f>
        <v>219.24000000000157</v>
      </c>
      <c r="AM1947">
        <f>SUM('스테이지별 몬스터 스텟'!AD1947*'(참고)타워 스텟 가치'!$Q$17,'스테이지별 몬스터 스텟'!AE1947*'(참고)타워 스텟 가치'!$R$17,'스테이지별 몬스터 스텟'!AF1947*'(참고)타워 스텟 가치'!$S$17,'스테이지별 몬스터 스텟'!AG1947*'(참고)타워 스텟 가치'!$T$17,'스테이지별 몬스터 스텟'!AH1947*'(참고)타워 스텟 가치'!$U$17,'스테이지별 몬스터 스텟'!AI1947*'(참고)타워 스텟 가치'!$V$17,'스테이지별 몬스터 스텟'!AJ1947*'(참고)타워 스텟 가치'!$W$17,'스테이지별 몬스터 스텟'!AK1947*'(참고)타워 스텟 가치'!$X$17,'스테이지별 몬스터 스텟'!AL1947*'(참고)타워 스텟 가치'!$Y$17)</f>
        <v>1189255.6350000086</v>
      </c>
      <c r="AN1947">
        <v>3</v>
      </c>
    </row>
    <row r="1948" spans="3:40" x14ac:dyDescent="0.3">
      <c r="C1948">
        <v>4</v>
      </c>
      <c r="D1948">
        <f t="shared" si="92"/>
        <v>389</v>
      </c>
      <c r="E1948" s="52">
        <f>VLOOKUP(D1948,'스테이지별 난이도 설정'!B:C,2,0)</f>
        <v>155.60000000000113</v>
      </c>
      <c r="F1948" t="str">
        <f t="shared" si="93"/>
        <v>유니크</v>
      </c>
      <c r="G1948">
        <f t="shared" si="91"/>
        <v>6</v>
      </c>
      <c r="H1948">
        <f>VLOOKUP($F1948,'(참고)타워 스텟 가치'!$B$2:$L$6,H$2,0)+(VLOOKUP($F1948,'(참고)타워 스텟 가치'!$B$2:$L$6,H$2,0)*$E1948)</f>
        <v>3963.9375000000286</v>
      </c>
      <c r="I1948">
        <f>VLOOKUP($F1948,'(참고)타워 스텟 가치'!$B$2:$L$6,I$2,0)+(VLOOKUP($F1948,'(참고)타워 스텟 가치'!$B$2:$L$6,I$2,0)*$E1948)</f>
        <v>792.78750000000571</v>
      </c>
      <c r="J1948">
        <f>VLOOKUP($F1948,'(참고)타워 스텟 가치'!$B$2:$L$6,J$2,0)+(VLOOKUP($F1948,'(참고)타워 스텟 가치'!$B$2:$L$6,J$2,0)*$E1948)</f>
        <v>783000.0000000057</v>
      </c>
      <c r="K1948">
        <f>VLOOKUP($F1948,'(참고)타워 스텟 가치'!$B$2:$L$6,K$2,0)+(VLOOKUP($F1948,'(참고)타워 스텟 가치'!$B$2:$L$6,K$2,0)*$E1948)</f>
        <v>15855.750000000115</v>
      </c>
      <c r="L1948">
        <f>VLOOKUP($F1948,'(참고)타워 스텟 가치'!$B$2:$L$6,L$2,0)+(VLOOKUP($F1948,'(참고)타워 스텟 가치'!$B$2:$L$6,L$2,0)*$E1948)</f>
        <v>264.26250000000192</v>
      </c>
      <c r="M1948">
        <f>VLOOKUP($F1948,'(참고)타워 스텟 가치'!$B$2:$L$6,M$2,0)+(VLOOKUP($F1948,'(참고)타워 스텟 가치'!$B$2:$L$6,M$2,0)*$E1948)</f>
        <v>46.980000000000338</v>
      </c>
      <c r="N1948">
        <f>VLOOKUP($F1948,'(참고)타워 스텟 가치'!$B$2:$L$6,N$2,0)+(VLOOKUP($F1948,'(참고)타워 스텟 가치'!$B$2:$L$6,N$2,0)*$E1948)</f>
        <v>0</v>
      </c>
      <c r="O1948">
        <f>VLOOKUP($F1948,'(참고)타워 스텟 가치'!$B$2:$L$6,O$2,0)+(VLOOKUP($F1948,'(참고)타워 스텟 가치'!$B$2:$L$6,O$2,0)*$E1948)</f>
        <v>0</v>
      </c>
      <c r="P1948">
        <f>VLOOKUP($F1948,'(참고)타워 스텟 가치'!$B$2:$L$6,P$2,0)+(VLOOKUP($F1948,'(참고)타워 스텟 가치'!$B$2:$L$6,P$2,0)*$E1948)</f>
        <v>156.60000000000113</v>
      </c>
      <c r="Q1948">
        <f>SUM('스테이지별 몬스터 스텟'!H1948*'(참고)타워 스텟 가치'!$Q$17,'스테이지별 몬스터 스텟'!I1948*'(참고)타워 스텟 가치'!$R$17,'스테이지별 몬스터 스텟'!J1948*'(참고)타워 스텟 가치'!$S$17,'스테이지별 몬스터 스텟'!K1948*'(참고)타워 스텟 가치'!$T$17,'스테이지별 몬스터 스텟'!L1948*'(참고)타워 스텟 가치'!$U$17,'스테이지별 몬스터 스텟'!M1948*'(참고)타워 스텟 가치'!$V$17,'스테이지별 몬스터 스텟'!N1948*'(참고)타워 스텟 가치'!$W$17,'스테이지별 몬스터 스텟'!O1948*'(참고)타워 스텟 가치'!$X$17,'스테이지별 몬스터 스텟'!P1948*'(참고)타워 스텟 가치'!$Y$17)</f>
        <v>1216217.2612500088</v>
      </c>
      <c r="R1948">
        <v>1</v>
      </c>
      <c r="S1948">
        <f>VLOOKUP($F1948,'(참고)타워 스텟 가치'!$B$7:$L$11,S$2,0)+(VLOOKUP($F1948,'(참고)타워 스텟 가치'!$B$7:$L$11,S$2,0)*$E1948)</f>
        <v>1321.3125000000095</v>
      </c>
      <c r="T1948">
        <f>VLOOKUP($F1948,'(참고)타워 스텟 가치'!$B$7:$L$11,T$2,0)+(VLOOKUP($F1948,'(참고)타워 스텟 가치'!$B$7:$L$11,T$2,0)*$E1948)</f>
        <v>2378.362500000017</v>
      </c>
      <c r="U1948">
        <f>VLOOKUP($F1948,'(참고)타워 스텟 가치'!$B$7:$L$11,U$2,0)+(VLOOKUP($F1948,'(참고)타워 스텟 가치'!$B$7:$L$11,U$2,0)*$E1948)</f>
        <v>783000.0000000057</v>
      </c>
      <c r="V1948">
        <f>VLOOKUP($F1948,'(참고)타워 스텟 가치'!$B$7:$L$11,V$2,0)+(VLOOKUP($F1948,'(참고)타워 스텟 가치'!$B$7:$L$11,V$2,0)*$E1948)</f>
        <v>15855.750000000115</v>
      </c>
      <c r="W1948">
        <f>VLOOKUP($F1948,'(참고)타워 스텟 가치'!$B$7:$L$11,W$2,0)+(VLOOKUP($F1948,'(참고)타워 스텟 가치'!$B$7:$L$11,W$2,0)*$E1948)</f>
        <v>264.26250000000192</v>
      </c>
      <c r="X1948">
        <f>VLOOKUP($F1948,'(참고)타워 스텟 가치'!$B$7:$L$11,X$2,0)+(VLOOKUP($F1948,'(참고)타워 스텟 가치'!$B$7:$L$11,X$2,0)*$E1948)</f>
        <v>46.980000000000338</v>
      </c>
      <c r="Y1948">
        <f>VLOOKUP($F1948,'(참고)타워 스텟 가치'!$B$7:$L$11,Y$2,0)+(VLOOKUP($F1948,'(참고)타워 스텟 가치'!$B$7:$L$11,Y$2,0)*$E1948)</f>
        <v>0</v>
      </c>
      <c r="Z1948">
        <f>VLOOKUP($F1948,'(참고)타워 스텟 가치'!$B$7:$L$11,Z$2,0)+(VLOOKUP($F1948,'(참고)타워 스텟 가치'!$B$7:$L$11,Z$2,0)*$E1948)</f>
        <v>0</v>
      </c>
      <c r="AA1948">
        <f>VLOOKUP($F1948,'(참고)타워 스텟 가치'!$B$7:$L$11,AA$2,0)+(VLOOKUP($F1948,'(참고)타워 스텟 가치'!$B$7:$L$11,AA$2,0)*$E1948)</f>
        <v>156.60000000000113</v>
      </c>
      <c r="AB1948">
        <f>SUM('스테이지별 몬스터 스텟'!S1948*'(참고)타워 스텟 가치'!$Q$17,'스테이지별 몬스터 스텟'!T1948*'(참고)타워 스텟 가치'!$R$17,'스테이지별 몬스터 스텟'!U1948*'(참고)타워 스텟 가치'!$S$17,'스테이지별 몬스터 스텟'!V1948*'(참고)타워 스텟 가치'!$T$17,'스테이지별 몬스터 스텟'!W1948*'(참고)타워 스텟 가치'!$U$17,'스테이지별 몬스터 스텟'!X1948*'(참고)타워 스텟 가치'!$V$17,'스테이지별 몬스터 스텟'!Y1948*'(참고)타워 스텟 가치'!$W$17,'스테이지별 몬스터 스텟'!Z1948*'(참고)타워 스텟 가치'!$X$17,'스테이지별 몬스터 스텟'!AA1948*'(참고)타워 스텟 가치'!$Y$17)</f>
        <v>1213310.3737500086</v>
      </c>
      <c r="AC1948">
        <v>2</v>
      </c>
      <c r="AD1948">
        <f>VLOOKUP($F1948,'(참고)타워 스텟 가치'!$B$12:$L$16,AD$2,0)+(VLOOKUP($F1948,'(참고)타워 스텟 가치'!$B$12:$L$16,AD$2,0)*$E1948)</f>
        <v>1321.3125000000095</v>
      </c>
      <c r="AE1948">
        <f>VLOOKUP($F1948,'(참고)타워 스텟 가치'!$B$12:$L$16,AE$2,0)+(VLOOKUP($F1948,'(참고)타워 스텟 가치'!$B$12:$L$16,AE$2,0)*$E1948)</f>
        <v>1585.5750000000114</v>
      </c>
      <c r="AF1948">
        <f>VLOOKUP($F1948,'(참고)타워 스텟 가치'!$B$12:$L$16,AF$2,0)+(VLOOKUP($F1948,'(참고)타워 스텟 가치'!$B$12:$L$16,AF$2,0)*$E1948)</f>
        <v>783000.0000000057</v>
      </c>
      <c r="AG1948">
        <f>VLOOKUP($F1948,'(참고)타워 스텟 가치'!$B$12:$L$16,AG$2,0)+(VLOOKUP($F1948,'(참고)타워 스텟 가치'!$B$12:$L$16,AG$2,0)*$E1948)</f>
        <v>7927.8750000000573</v>
      </c>
      <c r="AH1948">
        <f>VLOOKUP($F1948,'(참고)타워 스텟 가치'!$B$12:$L$16,AH$2,0)+(VLOOKUP($F1948,'(참고)타워 스텟 가치'!$B$12:$L$16,AH$2,0)*$E1948)</f>
        <v>264.26250000000192</v>
      </c>
      <c r="AI1948">
        <f>VLOOKUP($F1948,'(참고)타워 스텟 가치'!$B$12:$L$16,AI$2,0)+(VLOOKUP($F1948,'(참고)타워 스텟 가치'!$B$12:$L$16,AI$2,0)*$E1948)</f>
        <v>46.980000000000338</v>
      </c>
      <c r="AJ1948">
        <f>VLOOKUP($F1948,'(참고)타워 스텟 가치'!$B$12:$L$16,AJ$2,0)+(VLOOKUP($F1948,'(참고)타워 스텟 가치'!$B$12:$L$16,AJ$2,0)*$E1948)</f>
        <v>0</v>
      </c>
      <c r="AK1948">
        <f>VLOOKUP($F1948,'(참고)타워 스텟 가치'!$B$12:$L$16,AK$2,0)+(VLOOKUP($F1948,'(참고)타워 스텟 가치'!$B$12:$L$16,AK$2,0)*$E1948)</f>
        <v>0</v>
      </c>
      <c r="AL1948">
        <f>VLOOKUP($F1948,'(참고)타워 스텟 가치'!$B$12:$L$16,AL$2,0)+(VLOOKUP($F1948,'(참고)타워 스텟 가치'!$B$12:$L$16,AL$2,0)*$E1948)</f>
        <v>313.20000000000226</v>
      </c>
      <c r="AM1948">
        <f>SUM('스테이지별 몬스터 스텟'!AD1948*'(참고)타워 스텟 가치'!$Q$17,'스테이지별 몬스터 스텟'!AE1948*'(참고)타워 스텟 가치'!$R$17,'스테이지별 몬스터 스텟'!AF1948*'(참고)타워 스텟 가치'!$S$17,'스테이지별 몬스터 스텟'!AG1948*'(참고)타워 스텟 가치'!$T$17,'스테이지별 몬스터 스텟'!AH1948*'(참고)타워 스텟 가치'!$U$17,'스테이지별 몬스터 스텟'!AI1948*'(참고)타워 스텟 가치'!$V$17,'스테이지별 몬스터 스텟'!AJ1948*'(참고)타워 스텟 가치'!$W$17,'스테이지별 몬스터 스텟'!AK1948*'(참고)타워 스텟 가치'!$X$17,'스테이지별 몬스터 스텟'!AL1948*'(참고)타워 스텟 가치'!$Y$17)</f>
        <v>1196578.6425000085</v>
      </c>
      <c r="AN1948">
        <v>3</v>
      </c>
    </row>
    <row r="1949" spans="3:40" x14ac:dyDescent="0.3">
      <c r="C1949">
        <v>5</v>
      </c>
      <c r="D1949">
        <f t="shared" si="92"/>
        <v>389</v>
      </c>
      <c r="E1949" s="52">
        <f>VLOOKUP(D1949,'스테이지별 난이도 설정'!B:C,2,0)</f>
        <v>155.60000000000113</v>
      </c>
      <c r="F1949" t="str">
        <f t="shared" si="93"/>
        <v>스페셜</v>
      </c>
      <c r="G1949">
        <f t="shared" si="91"/>
        <v>6</v>
      </c>
      <c r="H1949">
        <f>VLOOKUP($F1949,'(참고)타워 스텟 가치'!$B$2:$L$6,H$2,0)+(VLOOKUP($F1949,'(참고)타워 스텟 가치'!$B$2:$L$6,H$2,0)*$E1949)</f>
        <v>5945.9062500000427</v>
      </c>
      <c r="I1949">
        <f>VLOOKUP($F1949,'(참고)타워 스텟 가치'!$B$2:$L$6,I$2,0)+(VLOOKUP($F1949,'(참고)타워 스텟 가치'!$B$2:$L$6,I$2,0)*$E1949)</f>
        <v>1189.1812500000085</v>
      </c>
      <c r="J1949">
        <f>VLOOKUP($F1949,'(참고)타워 스텟 가치'!$B$2:$L$6,J$2,0)+(VLOOKUP($F1949,'(참고)타워 스텟 가치'!$B$2:$L$6,J$2,0)*$E1949)</f>
        <v>783000.0000000057</v>
      </c>
      <c r="K1949">
        <f>VLOOKUP($F1949,'(참고)타워 스텟 가치'!$B$2:$L$6,K$2,0)+(VLOOKUP($F1949,'(참고)타워 스텟 가치'!$B$2:$L$6,K$2,0)*$E1949)</f>
        <v>23783.625000000171</v>
      </c>
      <c r="L1949">
        <f>VLOOKUP($F1949,'(참고)타워 스텟 가치'!$B$2:$L$6,L$2,0)+(VLOOKUP($F1949,'(참고)타워 스텟 가치'!$B$2:$L$6,L$2,0)*$E1949)</f>
        <v>396.39375000000285</v>
      </c>
      <c r="M1949">
        <f>VLOOKUP($F1949,'(참고)타워 스텟 가치'!$B$2:$L$6,M$2,0)+(VLOOKUP($F1949,'(참고)타워 스텟 가치'!$B$2:$L$6,M$2,0)*$E1949)</f>
        <v>46.980000000000338</v>
      </c>
      <c r="N1949">
        <f>VLOOKUP($F1949,'(참고)타워 스텟 가치'!$B$2:$L$6,N$2,0)+(VLOOKUP($F1949,'(참고)타워 스텟 가치'!$B$2:$L$6,N$2,0)*$E1949)</f>
        <v>0</v>
      </c>
      <c r="O1949">
        <f>VLOOKUP($F1949,'(참고)타워 스텟 가치'!$B$2:$L$6,O$2,0)+(VLOOKUP($F1949,'(참고)타워 스텟 가치'!$B$2:$L$6,O$2,0)*$E1949)</f>
        <v>0</v>
      </c>
      <c r="P1949">
        <f>VLOOKUP($F1949,'(참고)타워 스텟 가치'!$B$2:$L$6,P$2,0)+(VLOOKUP($F1949,'(참고)타워 스텟 가치'!$B$2:$L$6,P$2,0)*$E1949)</f>
        <v>156.60000000000113</v>
      </c>
      <c r="Q1949">
        <f>SUM('스테이지별 몬스터 스텟'!H1949*'(참고)타워 스텟 가치'!$Q$17,'스테이지별 몬스터 스텟'!I1949*'(참고)타워 스텟 가치'!$R$17,'스테이지별 몬스터 스텟'!J1949*'(참고)타워 스텟 가치'!$S$17,'스테이지별 몬스터 스텟'!K1949*'(참고)타워 스텟 가치'!$T$17,'스테이지별 몬스터 스텟'!L1949*'(참고)타워 스텟 가치'!$U$17,'스테이지별 몬스터 스텟'!M1949*'(참고)타워 스텟 가치'!$V$17,'스테이지별 몬스터 스텟'!N1949*'(참고)타워 스텟 가치'!$W$17,'스테이지별 몬스터 스텟'!O1949*'(참고)타워 스텟 가치'!$X$17,'스테이지별 몬스터 스텟'!P1949*'(참고)타워 스텟 가치'!$Y$17)</f>
        <v>1236895.801875009</v>
      </c>
      <c r="R1949">
        <v>1</v>
      </c>
      <c r="S1949">
        <f>VLOOKUP($F1949,'(참고)타워 스텟 가치'!$B$7:$L$11,S$2,0)+(VLOOKUP($F1949,'(참고)타워 스텟 가치'!$B$7:$L$11,S$2,0)*$E1949)</f>
        <v>1981.9687500000143</v>
      </c>
      <c r="T1949">
        <f>VLOOKUP($F1949,'(참고)타워 스텟 가치'!$B$7:$L$11,T$2,0)+(VLOOKUP($F1949,'(참고)타워 스텟 가치'!$B$7:$L$11,T$2,0)*$E1949)</f>
        <v>3567.5437500000257</v>
      </c>
      <c r="U1949">
        <f>VLOOKUP($F1949,'(참고)타워 스텟 가치'!$B$7:$L$11,U$2,0)+(VLOOKUP($F1949,'(참고)타워 스텟 가치'!$B$7:$L$11,U$2,0)*$E1949)</f>
        <v>783000.0000000057</v>
      </c>
      <c r="V1949">
        <f>VLOOKUP($F1949,'(참고)타워 스텟 가치'!$B$7:$L$11,V$2,0)+(VLOOKUP($F1949,'(참고)타워 스텟 가치'!$B$7:$L$11,V$2,0)*$E1949)</f>
        <v>23783.625000000171</v>
      </c>
      <c r="W1949">
        <f>VLOOKUP($F1949,'(참고)타워 스텟 가치'!$B$7:$L$11,W$2,0)+(VLOOKUP($F1949,'(참고)타워 스텟 가치'!$B$7:$L$11,W$2,0)*$E1949)</f>
        <v>396.39375000000285</v>
      </c>
      <c r="X1949">
        <f>VLOOKUP($F1949,'(참고)타워 스텟 가치'!$B$7:$L$11,X$2,0)+(VLOOKUP($F1949,'(참고)타워 스텟 가치'!$B$7:$L$11,X$2,0)*$E1949)</f>
        <v>46.980000000000338</v>
      </c>
      <c r="Y1949">
        <f>VLOOKUP($F1949,'(참고)타워 스텟 가치'!$B$7:$L$11,Y$2,0)+(VLOOKUP($F1949,'(참고)타워 스텟 가치'!$B$7:$L$11,Y$2,0)*$E1949)</f>
        <v>0</v>
      </c>
      <c r="Z1949">
        <f>VLOOKUP($F1949,'(참고)타워 스텟 가치'!$B$7:$L$11,Z$2,0)+(VLOOKUP($F1949,'(참고)타워 스텟 가치'!$B$7:$L$11,Z$2,0)*$E1949)</f>
        <v>0</v>
      </c>
      <c r="AA1949">
        <f>VLOOKUP($F1949,'(참고)타워 스텟 가치'!$B$7:$L$11,AA$2,0)+(VLOOKUP($F1949,'(참고)타워 스텟 가치'!$B$7:$L$11,AA$2,0)*$E1949)</f>
        <v>156.60000000000113</v>
      </c>
      <c r="AB1949">
        <f>SUM('스테이지별 몬스터 스텟'!S1949*'(참고)타워 스텟 가치'!$Q$17,'스테이지별 몬스터 스텟'!T1949*'(참고)타워 스텟 가치'!$R$17,'스테이지별 몬스터 스텟'!U1949*'(참고)타워 스텟 가치'!$S$17,'스테이지별 몬스터 스텟'!V1949*'(참고)타워 스텟 가치'!$T$17,'스테이지별 몬스터 스텟'!W1949*'(참고)타워 스텟 가치'!$U$17,'스테이지별 몬스터 스텟'!X1949*'(참고)타워 스텟 가치'!$V$17,'스테이지별 몬스터 스텟'!Y1949*'(참고)타워 스텟 가치'!$W$17,'스테이지별 몬스터 스텟'!Z1949*'(참고)타워 스텟 가치'!$X$17,'스테이지별 몬스터 스텟'!AA1949*'(참고)타워 스텟 가치'!$Y$17)</f>
        <v>1232535.4706250089</v>
      </c>
      <c r="AC1949">
        <v>2</v>
      </c>
      <c r="AD1949">
        <f>VLOOKUP($F1949,'(참고)타워 스텟 가치'!$B$12:$L$16,AD$2,0)+(VLOOKUP($F1949,'(참고)타워 스텟 가치'!$B$12:$L$16,AD$2,0)*$E1949)</f>
        <v>1981.9687500000143</v>
      </c>
      <c r="AE1949">
        <f>VLOOKUP($F1949,'(참고)타워 스텟 가치'!$B$12:$L$16,AE$2,0)+(VLOOKUP($F1949,'(참고)타워 스텟 가치'!$B$12:$L$16,AE$2,0)*$E1949)</f>
        <v>2378.362500000017</v>
      </c>
      <c r="AF1949">
        <f>VLOOKUP($F1949,'(참고)타워 스텟 가치'!$B$12:$L$16,AF$2,0)+(VLOOKUP($F1949,'(참고)타워 스텟 가치'!$B$12:$L$16,AF$2,0)*$E1949)</f>
        <v>783000.0000000057</v>
      </c>
      <c r="AG1949">
        <f>VLOOKUP($F1949,'(참고)타워 스텟 가치'!$B$12:$L$16,AG$2,0)+(VLOOKUP($F1949,'(참고)타워 스텟 가치'!$B$12:$L$16,AG$2,0)*$E1949)</f>
        <v>11891.812500000085</v>
      </c>
      <c r="AH1949">
        <f>VLOOKUP($F1949,'(참고)타워 스텟 가치'!$B$12:$L$16,AH$2,0)+(VLOOKUP($F1949,'(참고)타워 스텟 가치'!$B$12:$L$16,AH$2,0)*$E1949)</f>
        <v>396.39375000000285</v>
      </c>
      <c r="AI1949">
        <f>VLOOKUP($F1949,'(참고)타워 스텟 가치'!$B$12:$L$16,AI$2,0)+(VLOOKUP($F1949,'(참고)타워 스텟 가치'!$B$12:$L$16,AI$2,0)*$E1949)</f>
        <v>46.980000000000338</v>
      </c>
      <c r="AJ1949">
        <f>VLOOKUP($F1949,'(참고)타워 스텟 가치'!$B$12:$L$16,AJ$2,0)+(VLOOKUP($F1949,'(참고)타워 스텟 가치'!$B$12:$L$16,AJ$2,0)*$E1949)</f>
        <v>0</v>
      </c>
      <c r="AK1949">
        <f>VLOOKUP($F1949,'(참고)타워 스텟 가치'!$B$12:$L$16,AK$2,0)+(VLOOKUP($F1949,'(참고)타워 스텟 가치'!$B$12:$L$16,AK$2,0)*$E1949)</f>
        <v>0</v>
      </c>
      <c r="AL1949">
        <f>VLOOKUP($F1949,'(참고)타워 스텟 가치'!$B$12:$L$16,AL$2,0)+(VLOOKUP($F1949,'(참고)타워 스텟 가치'!$B$12:$L$16,AL$2,0)*$E1949)</f>
        <v>313.20000000000226</v>
      </c>
      <c r="AM1949">
        <f>SUM('스테이지별 몬스터 스텟'!AD1949*'(참고)타워 스텟 가치'!$Q$17,'스테이지별 몬스터 스텟'!AE1949*'(참고)타워 스텟 가치'!$R$17,'스테이지별 몬스터 스텟'!AF1949*'(참고)타워 스텟 가치'!$S$17,'스테이지별 몬스터 스텟'!AG1949*'(참고)타워 스텟 가치'!$T$17,'스테이지별 몬스터 스텟'!AH1949*'(참고)타워 스텟 가치'!$U$17,'스테이지별 몬스터 스텟'!AI1949*'(참고)타워 스텟 가치'!$V$17,'스테이지별 몬스터 스텟'!AJ1949*'(참고)타워 스텟 가치'!$W$17,'스테이지별 몬스터 스텟'!AK1949*'(참고)타워 스텟 가치'!$X$17,'스테이지별 몬스터 스텟'!AL1949*'(참고)타워 스텟 가치'!$Y$17)</f>
        <v>1207281.2737500088</v>
      </c>
      <c r="AN1949">
        <v>3</v>
      </c>
    </row>
    <row r="1950" spans="3:40" x14ac:dyDescent="0.3">
      <c r="C1950">
        <v>1</v>
      </c>
      <c r="D1950">
        <f t="shared" si="92"/>
        <v>390</v>
      </c>
      <c r="E1950" s="52">
        <f>VLOOKUP(D1950,'스테이지별 난이도 설정'!B:C,2,0)</f>
        <v>156.00000000000114</v>
      </c>
      <c r="F1950" t="str">
        <f t="shared" si="93"/>
        <v>일반</v>
      </c>
      <c r="G1950">
        <f t="shared" si="91"/>
        <v>6</v>
      </c>
      <c r="H1950">
        <f>VLOOKUP($F1950,'(참고)타워 스텟 가치'!$B$2:$L$6,H$2,0)+(VLOOKUP($F1950,'(참고)타워 스텟 가치'!$B$2:$L$6,H$2,0)*$E1950)</f>
        <v>1177.5000000000086</v>
      </c>
      <c r="I1950">
        <f>VLOOKUP($F1950,'(참고)타워 스텟 가치'!$B$2:$L$6,I$2,0)+(VLOOKUP($F1950,'(참고)타워 스텟 가치'!$B$2:$L$6,I$2,0)*$E1950)</f>
        <v>235.50000000000171</v>
      </c>
      <c r="J1950">
        <f>VLOOKUP($F1950,'(참고)타워 스텟 가치'!$B$2:$L$6,J$2,0)+(VLOOKUP($F1950,'(참고)타워 스텟 가치'!$B$2:$L$6,J$2,0)*$E1950)</f>
        <v>785000.0000000057</v>
      </c>
      <c r="K1950">
        <f>VLOOKUP($F1950,'(참고)타워 스텟 가치'!$B$2:$L$6,K$2,0)+(VLOOKUP($F1950,'(참고)타워 스텟 가치'!$B$2:$L$6,K$2,0)*$E1950)</f>
        <v>4710.0000000000346</v>
      </c>
      <c r="L1950">
        <f>VLOOKUP($F1950,'(참고)타워 스텟 가치'!$B$2:$L$6,L$2,0)+(VLOOKUP($F1950,'(참고)타워 스텟 가치'!$B$2:$L$6,L$2,0)*$E1950)</f>
        <v>78.500000000000568</v>
      </c>
      <c r="M1950">
        <f>VLOOKUP($F1950,'(참고)타워 스텟 가치'!$B$2:$L$6,M$2,0)+(VLOOKUP($F1950,'(참고)타워 스텟 가치'!$B$2:$L$6,M$2,0)*$E1950)</f>
        <v>47.100000000000335</v>
      </c>
      <c r="N1950">
        <f>VLOOKUP($F1950,'(참고)타워 스텟 가치'!$B$2:$L$6,N$2,0)+(VLOOKUP($F1950,'(참고)타워 스텟 가치'!$B$2:$L$6,N$2,0)*$E1950)</f>
        <v>0</v>
      </c>
      <c r="O1950">
        <f>VLOOKUP($F1950,'(참고)타워 스텟 가치'!$B$2:$L$6,O$2,0)+(VLOOKUP($F1950,'(참고)타워 스텟 가치'!$B$2:$L$6,O$2,0)*$E1950)</f>
        <v>0</v>
      </c>
      <c r="P1950">
        <f>VLOOKUP($F1950,'(참고)타워 스텟 가치'!$B$2:$L$6,P$2,0)+(VLOOKUP($F1950,'(참고)타워 스텟 가치'!$B$2:$L$6,P$2,0)*$E1950)</f>
        <v>109.90000000000079</v>
      </c>
      <c r="Q1950">
        <f>SUM('스테이지별 몬스터 스텟'!H1950*'(참고)타워 스텟 가치'!$Q$17,'스테이지별 몬스터 스텟'!I1950*'(참고)타워 스텟 가치'!$R$17,'스테이지별 몬스터 스텟'!J1950*'(참고)타워 스텟 가치'!$S$17,'스테이지별 몬스터 스텟'!K1950*'(참고)타워 스텟 가치'!$T$17,'스테이지별 몬스터 스텟'!L1950*'(참고)타워 스텟 가치'!$U$17,'스테이지별 몬스터 스텟'!M1950*'(참고)타워 스텟 가치'!$V$17,'스테이지별 몬스터 스텟'!N1950*'(참고)타워 스텟 가치'!$W$17,'스테이지별 몬스터 스텟'!O1950*'(참고)타워 스텟 가치'!$X$17,'스테이지별 몬스터 스텟'!P1950*'(참고)타워 스텟 가치'!$Y$17)</f>
        <v>1190052.1500000088</v>
      </c>
      <c r="R1950">
        <v>1</v>
      </c>
      <c r="S1950">
        <f>VLOOKUP($F1950,'(참고)타워 스텟 가치'!$B$7:$L$11,S$2,0)+(VLOOKUP($F1950,'(참고)타워 스텟 가치'!$B$7:$L$11,S$2,0)*$E1950)</f>
        <v>392.50000000000284</v>
      </c>
      <c r="T1950">
        <f>VLOOKUP($F1950,'(참고)타워 스텟 가치'!$B$7:$L$11,T$2,0)+(VLOOKUP($F1950,'(참고)타워 스텟 가치'!$B$7:$L$11,T$2,0)*$E1950)</f>
        <v>706.50000000000512</v>
      </c>
      <c r="U1950">
        <f>VLOOKUP($F1950,'(참고)타워 스텟 가치'!$B$7:$L$11,U$2,0)+(VLOOKUP($F1950,'(참고)타워 스텟 가치'!$B$7:$L$11,U$2,0)*$E1950)</f>
        <v>785000.0000000057</v>
      </c>
      <c r="V1950">
        <f>VLOOKUP($F1950,'(참고)타워 스텟 가치'!$B$7:$L$11,V$2,0)+(VLOOKUP($F1950,'(참고)타워 스텟 가치'!$B$7:$L$11,V$2,0)*$E1950)</f>
        <v>4710.0000000000346</v>
      </c>
      <c r="W1950">
        <f>VLOOKUP($F1950,'(참고)타워 스텟 가치'!$B$7:$L$11,W$2,0)+(VLOOKUP($F1950,'(참고)타워 스텟 가치'!$B$7:$L$11,W$2,0)*$E1950)</f>
        <v>78.500000000000568</v>
      </c>
      <c r="X1950">
        <f>VLOOKUP($F1950,'(참고)타워 스텟 가치'!$B$7:$L$11,X$2,0)+(VLOOKUP($F1950,'(참고)타워 스텟 가치'!$B$7:$L$11,X$2,0)*$E1950)</f>
        <v>47.100000000000335</v>
      </c>
      <c r="Y1950">
        <f>VLOOKUP($F1950,'(참고)타워 스텟 가치'!$B$7:$L$11,Y$2,0)+(VLOOKUP($F1950,'(참고)타워 스텟 가치'!$B$7:$L$11,Y$2,0)*$E1950)</f>
        <v>0</v>
      </c>
      <c r="Z1950">
        <f>VLOOKUP($F1950,'(참고)타워 스텟 가치'!$B$7:$L$11,Z$2,0)+(VLOOKUP($F1950,'(참고)타워 스텟 가치'!$B$7:$L$11,Z$2,0)*$E1950)</f>
        <v>0</v>
      </c>
      <c r="AA1950">
        <f>VLOOKUP($F1950,'(참고)타워 스텟 가치'!$B$7:$L$11,AA$2,0)+(VLOOKUP($F1950,'(참고)타워 스텟 가치'!$B$7:$L$11,AA$2,0)*$E1950)</f>
        <v>109.90000000000079</v>
      </c>
      <c r="AB1950">
        <f>SUM('스테이지별 몬스터 스텟'!S1950*'(참고)타워 스텟 가치'!$Q$17,'스테이지별 몬스터 스텟'!T1950*'(참고)타워 스텟 가치'!$R$17,'스테이지별 몬스터 스텟'!U1950*'(참고)타워 스텟 가치'!$S$17,'스테이지별 몬스터 스텟'!V1950*'(참고)타워 스텟 가치'!$T$17,'스테이지별 몬스터 스텟'!W1950*'(참고)타워 스텟 가치'!$U$17,'스테이지별 몬스터 스텟'!X1950*'(참고)타워 스텟 가치'!$V$17,'스테이지별 몬스터 스텟'!Y1950*'(참고)타워 스텟 가치'!$W$17,'스테이지별 몬스터 스텟'!Z1950*'(참고)타워 스텟 가치'!$X$17,'스테이지별 몬스터 스텟'!AA1950*'(참고)타워 스텟 가치'!$Y$17)</f>
        <v>1189188.6500000088</v>
      </c>
      <c r="AC1950">
        <v>2</v>
      </c>
      <c r="AD1950">
        <f>VLOOKUP($F1950,'(참고)타워 스텟 가치'!$B$12:$L$16,AD$2,0)+(VLOOKUP($F1950,'(참고)타워 스텟 가치'!$B$12:$L$16,AD$2,0)*$E1950)</f>
        <v>392.50000000000284</v>
      </c>
      <c r="AE1950">
        <f>VLOOKUP($F1950,'(참고)타워 스텟 가치'!$B$12:$L$16,AE$2,0)+(VLOOKUP($F1950,'(참고)타워 스텟 가치'!$B$12:$L$16,AE$2,0)*$E1950)</f>
        <v>471.00000000000341</v>
      </c>
      <c r="AF1950">
        <f>VLOOKUP($F1950,'(참고)타워 스텟 가치'!$B$12:$L$16,AF$2,0)+(VLOOKUP($F1950,'(참고)타워 스텟 가치'!$B$12:$L$16,AF$2,0)*$E1950)</f>
        <v>785000.0000000057</v>
      </c>
      <c r="AG1950">
        <f>VLOOKUP($F1950,'(참고)타워 스텟 가치'!$B$12:$L$16,AG$2,0)+(VLOOKUP($F1950,'(참고)타워 스텟 가치'!$B$12:$L$16,AG$2,0)*$E1950)</f>
        <v>2355.0000000000173</v>
      </c>
      <c r="AH1950">
        <f>VLOOKUP($F1950,'(참고)타워 스텟 가치'!$B$12:$L$16,AH$2,0)+(VLOOKUP($F1950,'(참고)타워 스텟 가치'!$B$12:$L$16,AH$2,0)*$E1950)</f>
        <v>78.500000000000568</v>
      </c>
      <c r="AI1950">
        <f>VLOOKUP($F1950,'(참고)타워 스텟 가치'!$B$12:$L$16,AI$2,0)+(VLOOKUP($F1950,'(참고)타워 스텟 가치'!$B$12:$L$16,AI$2,0)*$E1950)</f>
        <v>47.100000000000335</v>
      </c>
      <c r="AJ1950">
        <f>VLOOKUP($F1950,'(참고)타워 스텟 가치'!$B$12:$L$16,AJ$2,0)+(VLOOKUP($F1950,'(참고)타워 스텟 가치'!$B$12:$L$16,AJ$2,0)*$E1950)</f>
        <v>0</v>
      </c>
      <c r="AK1950">
        <f>VLOOKUP($F1950,'(참고)타워 스텟 가치'!$B$12:$L$16,AK$2,0)+(VLOOKUP($F1950,'(참고)타워 스텟 가치'!$B$12:$L$16,AK$2,0)*$E1950)</f>
        <v>0</v>
      </c>
      <c r="AL1950">
        <f>VLOOKUP($F1950,'(참고)타워 스텟 가치'!$B$12:$L$16,AL$2,0)+(VLOOKUP($F1950,'(참고)타워 스텟 가치'!$B$12:$L$16,AL$2,0)*$E1950)</f>
        <v>219.80000000000157</v>
      </c>
      <c r="AM1950">
        <f>SUM('스테이지별 몬스터 스텟'!AD1950*'(참고)타워 스텟 가치'!$Q$17,'스테이지별 몬스터 스텟'!AE1950*'(참고)타워 스텟 가치'!$R$17,'스테이지별 몬스터 스텟'!AF1950*'(참고)타워 스텟 가치'!$S$17,'스테이지별 몬스터 스텟'!AG1950*'(참고)타워 스텟 가치'!$T$17,'스테이지별 몬스터 스텟'!AH1950*'(참고)타워 스텟 가치'!$U$17,'스테이지별 몬스터 스텟'!AI1950*'(참고)타워 스텟 가치'!$V$17,'스테이지별 몬스터 스텟'!AJ1950*'(참고)타워 스텟 가치'!$W$17,'스테이지별 몬스터 스텟'!AK1950*'(참고)타워 스텟 가치'!$X$17,'스테이지별 몬스터 스텟'!AL1950*'(참고)타워 스텟 가치'!$Y$17)</f>
        <v>1184345.2000000088</v>
      </c>
      <c r="AN1950">
        <v>3</v>
      </c>
    </row>
    <row r="1951" spans="3:40" x14ac:dyDescent="0.3">
      <c r="C1951">
        <v>2</v>
      </c>
      <c r="D1951">
        <f t="shared" si="92"/>
        <v>390</v>
      </c>
      <c r="E1951" s="52">
        <f>VLOOKUP(D1951,'스테이지별 난이도 설정'!B:C,2,0)</f>
        <v>156.00000000000114</v>
      </c>
      <c r="F1951" t="str">
        <f t="shared" si="93"/>
        <v>레어</v>
      </c>
      <c r="G1951">
        <f t="shared" si="91"/>
        <v>6</v>
      </c>
      <c r="H1951">
        <f>VLOOKUP($F1951,'(참고)타워 스텟 가치'!$B$2:$L$6,H$2,0)+(VLOOKUP($F1951,'(참고)타워 스텟 가치'!$B$2:$L$6,H$2,0)*$E1951)</f>
        <v>1766.2500000000127</v>
      </c>
      <c r="I1951">
        <f>VLOOKUP($F1951,'(참고)타워 스텟 가치'!$B$2:$L$6,I$2,0)+(VLOOKUP($F1951,'(참고)타워 스텟 가치'!$B$2:$L$6,I$2,0)*$E1951)</f>
        <v>353.25000000000256</v>
      </c>
      <c r="J1951">
        <f>VLOOKUP($F1951,'(참고)타워 스텟 가치'!$B$2:$L$6,J$2,0)+(VLOOKUP($F1951,'(참고)타워 스텟 가치'!$B$2:$L$6,J$2,0)*$E1951)</f>
        <v>785000.0000000057</v>
      </c>
      <c r="K1951">
        <f>VLOOKUP($F1951,'(참고)타워 스텟 가치'!$B$2:$L$6,K$2,0)+(VLOOKUP($F1951,'(참고)타워 스텟 가치'!$B$2:$L$6,K$2,0)*$E1951)</f>
        <v>7065.0000000000509</v>
      </c>
      <c r="L1951">
        <f>VLOOKUP($F1951,'(참고)타워 스텟 가치'!$B$2:$L$6,L$2,0)+(VLOOKUP($F1951,'(참고)타워 스텟 가치'!$B$2:$L$6,L$2,0)*$E1951)</f>
        <v>117.75000000000085</v>
      </c>
      <c r="M1951">
        <f>VLOOKUP($F1951,'(참고)타워 스텟 가치'!$B$2:$L$6,M$2,0)+(VLOOKUP($F1951,'(참고)타워 스텟 가치'!$B$2:$L$6,M$2,0)*$E1951)</f>
        <v>47.100000000000335</v>
      </c>
      <c r="N1951">
        <f>VLOOKUP($F1951,'(참고)타워 스텟 가치'!$B$2:$L$6,N$2,0)+(VLOOKUP($F1951,'(참고)타워 스텟 가치'!$B$2:$L$6,N$2,0)*$E1951)</f>
        <v>0</v>
      </c>
      <c r="O1951">
        <f>VLOOKUP($F1951,'(참고)타워 스텟 가치'!$B$2:$L$6,O$2,0)+(VLOOKUP($F1951,'(참고)타워 스텟 가치'!$B$2:$L$6,O$2,0)*$E1951)</f>
        <v>0</v>
      </c>
      <c r="P1951">
        <f>VLOOKUP($F1951,'(참고)타워 스텟 가치'!$B$2:$L$6,P$2,0)+(VLOOKUP($F1951,'(참고)타워 스텟 가치'!$B$2:$L$6,P$2,0)*$E1951)</f>
        <v>109.90000000000079</v>
      </c>
      <c r="Q1951">
        <f>SUM('스테이지별 몬스터 스텟'!H1951*'(참고)타워 스텟 가치'!$Q$17,'스테이지별 몬스터 스텟'!I1951*'(참고)타워 스텟 가치'!$R$17,'스테이지별 몬스터 스텟'!J1951*'(참고)타워 스텟 가치'!$S$17,'스테이지별 몬스터 스텟'!K1951*'(참고)타워 스텟 가치'!$T$17,'스테이지별 몬스터 스텟'!L1951*'(참고)타워 스텟 가치'!$U$17,'스테이지별 몬스터 스텟'!M1951*'(참고)타워 스텟 가치'!$V$17,'스테이지별 몬스터 스텟'!N1951*'(참고)타워 스텟 가치'!$W$17,'스테이지별 몬스터 스텟'!O1951*'(참고)타워 스텟 가치'!$X$17,'스테이지별 몬스터 스텟'!P1951*'(참고)타워 스텟 가치'!$Y$17)</f>
        <v>1196194.7750000088</v>
      </c>
      <c r="R1951">
        <v>1</v>
      </c>
      <c r="S1951">
        <f>VLOOKUP($F1951,'(참고)타워 스텟 가치'!$B$7:$L$11,S$2,0)+(VLOOKUP($F1951,'(참고)타워 스텟 가치'!$B$7:$L$11,S$2,0)*$E1951)</f>
        <v>588.75000000000432</v>
      </c>
      <c r="T1951">
        <f>VLOOKUP($F1951,'(참고)타워 스텟 가치'!$B$7:$L$11,T$2,0)+(VLOOKUP($F1951,'(참고)타워 스텟 가치'!$B$7:$L$11,T$2,0)*$E1951)</f>
        <v>1059.7500000000077</v>
      </c>
      <c r="U1951">
        <f>VLOOKUP($F1951,'(참고)타워 스텟 가치'!$B$7:$L$11,U$2,0)+(VLOOKUP($F1951,'(참고)타워 스텟 가치'!$B$7:$L$11,U$2,0)*$E1951)</f>
        <v>785000.0000000057</v>
      </c>
      <c r="V1951">
        <f>VLOOKUP($F1951,'(참고)타워 스텟 가치'!$B$7:$L$11,V$2,0)+(VLOOKUP($F1951,'(참고)타워 스텟 가치'!$B$7:$L$11,V$2,0)*$E1951)</f>
        <v>7065.0000000000509</v>
      </c>
      <c r="W1951">
        <f>VLOOKUP($F1951,'(참고)타워 스텟 가치'!$B$7:$L$11,W$2,0)+(VLOOKUP($F1951,'(참고)타워 스텟 가치'!$B$7:$L$11,W$2,0)*$E1951)</f>
        <v>117.75000000000085</v>
      </c>
      <c r="X1951">
        <f>VLOOKUP($F1951,'(참고)타워 스텟 가치'!$B$7:$L$11,X$2,0)+(VLOOKUP($F1951,'(참고)타워 스텟 가치'!$B$7:$L$11,X$2,0)*$E1951)</f>
        <v>47.100000000000335</v>
      </c>
      <c r="Y1951">
        <f>VLOOKUP($F1951,'(참고)타워 스텟 가치'!$B$7:$L$11,Y$2,0)+(VLOOKUP($F1951,'(참고)타워 스텟 가치'!$B$7:$L$11,Y$2,0)*$E1951)</f>
        <v>0</v>
      </c>
      <c r="Z1951">
        <f>VLOOKUP($F1951,'(참고)타워 스텟 가치'!$B$7:$L$11,Z$2,0)+(VLOOKUP($F1951,'(참고)타워 스텟 가치'!$B$7:$L$11,Z$2,0)*$E1951)</f>
        <v>0</v>
      </c>
      <c r="AA1951">
        <f>VLOOKUP($F1951,'(참고)타워 스텟 가치'!$B$7:$L$11,AA$2,0)+(VLOOKUP($F1951,'(참고)타워 스텟 가치'!$B$7:$L$11,AA$2,0)*$E1951)</f>
        <v>109.90000000000079</v>
      </c>
      <c r="AB1951">
        <f>SUM('스테이지별 몬스터 스텟'!S1951*'(참고)타워 스텟 가치'!$Q$17,'스테이지별 몬스터 스텟'!T1951*'(참고)타워 스텟 가치'!$R$17,'스테이지별 몬스터 스텟'!U1951*'(참고)타워 스텟 가치'!$S$17,'스테이지별 몬스터 스텟'!V1951*'(참고)타워 스텟 가치'!$T$17,'스테이지별 몬스터 스텟'!W1951*'(참고)타워 스텟 가치'!$U$17,'스테이지별 몬스터 스텟'!X1951*'(참고)타워 스텟 가치'!$V$17,'스테이지별 몬스터 스텟'!Y1951*'(참고)타워 스텟 가치'!$W$17,'스테이지별 몬스터 스텟'!Z1951*'(참고)타워 스텟 가치'!$X$17,'스테이지별 몬스터 스텟'!AA1951*'(참고)타워 스텟 가치'!$Y$17)</f>
        <v>1194899.5250000088</v>
      </c>
      <c r="AC1951">
        <v>2</v>
      </c>
      <c r="AD1951">
        <f>VLOOKUP($F1951,'(참고)타워 스텟 가치'!$B$12:$L$16,AD$2,0)+(VLOOKUP($F1951,'(참고)타워 스텟 가치'!$B$12:$L$16,AD$2,0)*$E1951)</f>
        <v>588.75000000000432</v>
      </c>
      <c r="AE1951">
        <f>VLOOKUP($F1951,'(참고)타워 스텟 가치'!$B$12:$L$16,AE$2,0)+(VLOOKUP($F1951,'(참고)타워 스텟 가치'!$B$12:$L$16,AE$2,0)*$E1951)</f>
        <v>706.50000000000512</v>
      </c>
      <c r="AF1951">
        <f>VLOOKUP($F1951,'(참고)타워 스텟 가치'!$B$12:$L$16,AF$2,0)+(VLOOKUP($F1951,'(참고)타워 스텟 가치'!$B$12:$L$16,AF$2,0)*$E1951)</f>
        <v>785000.0000000057</v>
      </c>
      <c r="AG1951">
        <f>VLOOKUP($F1951,'(참고)타워 스텟 가치'!$B$12:$L$16,AG$2,0)+(VLOOKUP($F1951,'(참고)타워 스텟 가치'!$B$12:$L$16,AG$2,0)*$E1951)</f>
        <v>3532.5000000000255</v>
      </c>
      <c r="AH1951">
        <f>VLOOKUP($F1951,'(참고)타워 스텟 가치'!$B$12:$L$16,AH$2,0)+(VLOOKUP($F1951,'(참고)타워 스텟 가치'!$B$12:$L$16,AH$2,0)*$E1951)</f>
        <v>117.75000000000085</v>
      </c>
      <c r="AI1951">
        <f>VLOOKUP($F1951,'(참고)타워 스텟 가치'!$B$12:$L$16,AI$2,0)+(VLOOKUP($F1951,'(참고)타워 스텟 가치'!$B$12:$L$16,AI$2,0)*$E1951)</f>
        <v>47.100000000000335</v>
      </c>
      <c r="AJ1951">
        <f>VLOOKUP($F1951,'(참고)타워 스텟 가치'!$B$12:$L$16,AJ$2,0)+(VLOOKUP($F1951,'(참고)타워 스텟 가치'!$B$12:$L$16,AJ$2,0)*$E1951)</f>
        <v>0</v>
      </c>
      <c r="AK1951">
        <f>VLOOKUP($F1951,'(참고)타워 스텟 가치'!$B$12:$L$16,AK$2,0)+(VLOOKUP($F1951,'(참고)타워 스텟 가치'!$B$12:$L$16,AK$2,0)*$E1951)</f>
        <v>0</v>
      </c>
      <c r="AL1951">
        <f>VLOOKUP($F1951,'(참고)타워 스텟 가치'!$B$12:$L$16,AL$2,0)+(VLOOKUP($F1951,'(참고)타워 스텟 가치'!$B$12:$L$16,AL$2,0)*$E1951)</f>
        <v>219.80000000000157</v>
      </c>
      <c r="AM1951">
        <f>SUM('스테이지별 몬스터 스텟'!AD1951*'(참고)타워 스텟 가치'!$Q$17,'스테이지별 몬스터 스텟'!AE1951*'(참고)타워 스텟 가치'!$R$17,'스테이지별 몬스터 스텟'!AF1951*'(참고)타워 스텟 가치'!$S$17,'스테이지별 몬스터 스텟'!AG1951*'(참고)타워 스텟 가치'!$T$17,'스테이지별 몬스터 스텟'!AH1951*'(참고)타워 스텟 가치'!$U$17,'스테이지별 몬스터 스텟'!AI1951*'(참고)타워 스텟 가치'!$V$17,'스테이지별 몬스터 스텟'!AJ1951*'(참고)타워 스텟 가치'!$W$17,'스테이지별 몬스터 스텟'!AK1951*'(참고)타워 스텟 가치'!$X$17,'스테이지별 몬스터 스텟'!AL1951*'(참고)타워 스텟 가치'!$Y$17)</f>
        <v>1187524.4500000088</v>
      </c>
      <c r="AN1951">
        <v>3</v>
      </c>
    </row>
    <row r="1952" spans="3:40" x14ac:dyDescent="0.3">
      <c r="C1952">
        <v>3</v>
      </c>
      <c r="D1952">
        <f t="shared" si="92"/>
        <v>390</v>
      </c>
      <c r="E1952" s="52">
        <f>VLOOKUP(D1952,'스테이지별 난이도 설정'!B:C,2,0)</f>
        <v>156.00000000000114</v>
      </c>
      <c r="F1952" t="str">
        <f t="shared" si="93"/>
        <v>에픽</v>
      </c>
      <c r="G1952">
        <f t="shared" si="91"/>
        <v>6</v>
      </c>
      <c r="H1952">
        <f>VLOOKUP($F1952,'(참고)타워 스텟 가치'!$B$2:$L$6,H$2,0)+(VLOOKUP($F1952,'(참고)타워 스텟 가치'!$B$2:$L$6,H$2,0)*$E1952)</f>
        <v>2649.3750000000191</v>
      </c>
      <c r="I1952">
        <f>VLOOKUP($F1952,'(참고)타워 스텟 가치'!$B$2:$L$6,I$2,0)+(VLOOKUP($F1952,'(참고)타워 스텟 가치'!$B$2:$L$6,I$2,0)*$E1952)</f>
        <v>529.87500000000387</v>
      </c>
      <c r="J1952">
        <f>VLOOKUP($F1952,'(참고)타워 스텟 가치'!$B$2:$L$6,J$2,0)+(VLOOKUP($F1952,'(참고)타워 스텟 가치'!$B$2:$L$6,J$2,0)*$E1952)</f>
        <v>785000.0000000057</v>
      </c>
      <c r="K1952">
        <f>VLOOKUP($F1952,'(참고)타워 스텟 가치'!$B$2:$L$6,K$2,0)+(VLOOKUP($F1952,'(참고)타워 스텟 가치'!$B$2:$L$6,K$2,0)*$E1952)</f>
        <v>10597.500000000076</v>
      </c>
      <c r="L1952">
        <f>VLOOKUP($F1952,'(참고)타워 스텟 가치'!$B$2:$L$6,L$2,0)+(VLOOKUP($F1952,'(참고)타워 스텟 가치'!$B$2:$L$6,L$2,0)*$E1952)</f>
        <v>176.62500000000128</v>
      </c>
      <c r="M1952">
        <f>VLOOKUP($F1952,'(참고)타워 스텟 가치'!$B$2:$L$6,M$2,0)+(VLOOKUP($F1952,'(참고)타워 스텟 가치'!$B$2:$L$6,M$2,0)*$E1952)</f>
        <v>47.100000000000335</v>
      </c>
      <c r="N1952">
        <f>VLOOKUP($F1952,'(참고)타워 스텟 가치'!$B$2:$L$6,N$2,0)+(VLOOKUP($F1952,'(참고)타워 스텟 가치'!$B$2:$L$6,N$2,0)*$E1952)</f>
        <v>0</v>
      </c>
      <c r="O1952">
        <f>VLOOKUP($F1952,'(참고)타워 스텟 가치'!$B$2:$L$6,O$2,0)+(VLOOKUP($F1952,'(참고)타워 스텟 가치'!$B$2:$L$6,O$2,0)*$E1952)</f>
        <v>0</v>
      </c>
      <c r="P1952">
        <f>VLOOKUP($F1952,'(참고)타워 스텟 가치'!$B$2:$L$6,P$2,0)+(VLOOKUP($F1952,'(참고)타워 스텟 가치'!$B$2:$L$6,P$2,0)*$E1952)</f>
        <v>109.90000000000079</v>
      </c>
      <c r="Q1952">
        <f>SUM('스테이지별 몬스터 스텟'!H1952*'(참고)타워 스텟 가치'!$Q$17,'스테이지별 몬스터 스텟'!I1952*'(참고)타워 스텟 가치'!$R$17,'스테이지별 몬스터 스텟'!J1952*'(참고)타워 스텟 가치'!$S$17,'스테이지별 몬스터 스텟'!K1952*'(참고)타워 스텟 가치'!$T$17,'스테이지별 몬스터 스텟'!L1952*'(참고)타워 스텟 가치'!$U$17,'스테이지별 몬스터 스텟'!M1952*'(참고)타워 스텟 가치'!$V$17,'스테이지별 몬스터 스텟'!N1952*'(참고)타워 스텟 가치'!$W$17,'스테이지별 몬스터 스텟'!O1952*'(참고)타워 스텟 가치'!$X$17,'스테이지별 몬스터 스텟'!P1952*'(참고)타워 스텟 가치'!$Y$17)</f>
        <v>1205408.712500009</v>
      </c>
      <c r="R1952">
        <v>1</v>
      </c>
      <c r="S1952">
        <f>VLOOKUP($F1952,'(참고)타워 스텟 가치'!$B$7:$L$11,S$2,0)+(VLOOKUP($F1952,'(참고)타워 스텟 가치'!$B$7:$L$11,S$2,0)*$E1952)</f>
        <v>883.12500000000637</v>
      </c>
      <c r="T1952">
        <f>VLOOKUP($F1952,'(참고)타워 스텟 가치'!$B$7:$L$11,T$2,0)+(VLOOKUP($F1952,'(참고)타워 스텟 가치'!$B$7:$L$11,T$2,0)*$E1952)</f>
        <v>1589.6250000000116</v>
      </c>
      <c r="U1952">
        <f>VLOOKUP($F1952,'(참고)타워 스텟 가치'!$B$7:$L$11,U$2,0)+(VLOOKUP($F1952,'(참고)타워 스텟 가치'!$B$7:$L$11,U$2,0)*$E1952)</f>
        <v>785000.0000000057</v>
      </c>
      <c r="V1952">
        <f>VLOOKUP($F1952,'(참고)타워 스텟 가치'!$B$7:$L$11,V$2,0)+(VLOOKUP($F1952,'(참고)타워 스텟 가치'!$B$7:$L$11,V$2,0)*$E1952)</f>
        <v>10597.500000000076</v>
      </c>
      <c r="W1952">
        <f>VLOOKUP($F1952,'(참고)타워 스텟 가치'!$B$7:$L$11,W$2,0)+(VLOOKUP($F1952,'(참고)타워 스텟 가치'!$B$7:$L$11,W$2,0)*$E1952)</f>
        <v>176.62500000000128</v>
      </c>
      <c r="X1952">
        <f>VLOOKUP($F1952,'(참고)타워 스텟 가치'!$B$7:$L$11,X$2,0)+(VLOOKUP($F1952,'(참고)타워 스텟 가치'!$B$7:$L$11,X$2,0)*$E1952)</f>
        <v>47.100000000000335</v>
      </c>
      <c r="Y1952">
        <f>VLOOKUP($F1952,'(참고)타워 스텟 가치'!$B$7:$L$11,Y$2,0)+(VLOOKUP($F1952,'(참고)타워 스텟 가치'!$B$7:$L$11,Y$2,0)*$E1952)</f>
        <v>0</v>
      </c>
      <c r="Z1952">
        <f>VLOOKUP($F1952,'(참고)타워 스텟 가치'!$B$7:$L$11,Z$2,0)+(VLOOKUP($F1952,'(참고)타워 스텟 가치'!$B$7:$L$11,Z$2,0)*$E1952)</f>
        <v>0</v>
      </c>
      <c r="AA1952">
        <f>VLOOKUP($F1952,'(참고)타워 스텟 가치'!$B$7:$L$11,AA$2,0)+(VLOOKUP($F1952,'(참고)타워 스텟 가치'!$B$7:$L$11,AA$2,0)*$E1952)</f>
        <v>109.90000000000079</v>
      </c>
      <c r="AB1952">
        <f>SUM('스테이지별 몬스터 스텟'!S1952*'(참고)타워 스텟 가치'!$Q$17,'스테이지별 몬스터 스텟'!T1952*'(참고)타워 스텟 가치'!$R$17,'스테이지별 몬스터 스텟'!U1952*'(참고)타워 스텟 가치'!$S$17,'스테이지별 몬스터 스텟'!V1952*'(참고)타워 스텟 가치'!$T$17,'스테이지별 몬스터 스텟'!W1952*'(참고)타워 스텟 가치'!$U$17,'스테이지별 몬스터 스텟'!X1952*'(참고)타워 스텟 가치'!$V$17,'스테이지별 몬스터 스텟'!Y1952*'(참고)타워 스텟 가치'!$W$17,'스테이지별 몬스터 스텟'!Z1952*'(참고)타워 스텟 가치'!$X$17,'스테이지별 몬스터 스텟'!AA1952*'(참고)타워 스텟 가치'!$Y$17)</f>
        <v>1203465.837500009</v>
      </c>
      <c r="AC1952">
        <v>2</v>
      </c>
      <c r="AD1952">
        <f>VLOOKUP($F1952,'(참고)타워 스텟 가치'!$B$12:$L$16,AD$2,0)+(VLOOKUP($F1952,'(참고)타워 스텟 가치'!$B$12:$L$16,AD$2,0)*$E1952)</f>
        <v>883.12500000000637</v>
      </c>
      <c r="AE1952">
        <f>VLOOKUP($F1952,'(참고)타워 스텟 가치'!$B$12:$L$16,AE$2,0)+(VLOOKUP($F1952,'(참고)타워 스텟 가치'!$B$12:$L$16,AE$2,0)*$E1952)</f>
        <v>1059.7500000000077</v>
      </c>
      <c r="AF1952">
        <f>VLOOKUP($F1952,'(참고)타워 스텟 가치'!$B$12:$L$16,AF$2,0)+(VLOOKUP($F1952,'(참고)타워 스텟 가치'!$B$12:$L$16,AF$2,0)*$E1952)</f>
        <v>785000.0000000057</v>
      </c>
      <c r="AG1952">
        <f>VLOOKUP($F1952,'(참고)타워 스텟 가치'!$B$12:$L$16,AG$2,0)+(VLOOKUP($F1952,'(참고)타워 스텟 가치'!$B$12:$L$16,AG$2,0)*$E1952)</f>
        <v>5298.7500000000382</v>
      </c>
      <c r="AH1952">
        <f>VLOOKUP($F1952,'(참고)타워 스텟 가치'!$B$12:$L$16,AH$2,0)+(VLOOKUP($F1952,'(참고)타워 스텟 가치'!$B$12:$L$16,AH$2,0)*$E1952)</f>
        <v>176.62500000000128</v>
      </c>
      <c r="AI1952">
        <f>VLOOKUP($F1952,'(참고)타워 스텟 가치'!$B$12:$L$16,AI$2,0)+(VLOOKUP($F1952,'(참고)타워 스텟 가치'!$B$12:$L$16,AI$2,0)*$E1952)</f>
        <v>47.100000000000335</v>
      </c>
      <c r="AJ1952">
        <f>VLOOKUP($F1952,'(참고)타워 스텟 가치'!$B$12:$L$16,AJ$2,0)+(VLOOKUP($F1952,'(참고)타워 스텟 가치'!$B$12:$L$16,AJ$2,0)*$E1952)</f>
        <v>0</v>
      </c>
      <c r="AK1952">
        <f>VLOOKUP($F1952,'(참고)타워 스텟 가치'!$B$12:$L$16,AK$2,0)+(VLOOKUP($F1952,'(참고)타워 스텟 가치'!$B$12:$L$16,AK$2,0)*$E1952)</f>
        <v>0</v>
      </c>
      <c r="AL1952">
        <f>VLOOKUP($F1952,'(참고)타워 스텟 가치'!$B$12:$L$16,AL$2,0)+(VLOOKUP($F1952,'(참고)타워 스텟 가치'!$B$12:$L$16,AL$2,0)*$E1952)</f>
        <v>219.80000000000157</v>
      </c>
      <c r="AM1952">
        <f>SUM('스테이지별 몬스터 스텟'!AD1952*'(참고)타워 스텟 가치'!$Q$17,'스테이지별 몬스터 스텟'!AE1952*'(참고)타워 스텟 가치'!$R$17,'스테이지별 몬스터 스텟'!AF1952*'(참고)타워 스텟 가치'!$S$17,'스테이지별 몬스터 스텟'!AG1952*'(참고)타워 스텟 가치'!$T$17,'스테이지별 몬스터 스텟'!AH1952*'(참고)타워 스텟 가치'!$U$17,'스테이지별 몬스터 스텟'!AI1952*'(참고)타워 스텟 가치'!$V$17,'스테이지별 몬스터 스텟'!AJ1952*'(참고)타워 스텟 가치'!$W$17,'스테이지별 몬스터 스텟'!AK1952*'(참고)타워 스텟 가치'!$X$17,'스테이지별 몬스터 스텟'!AL1952*'(참고)타워 스텟 가치'!$Y$17)</f>
        <v>1192293.3250000088</v>
      </c>
      <c r="AN1952">
        <v>3</v>
      </c>
    </row>
    <row r="1953" spans="3:40" x14ac:dyDescent="0.3">
      <c r="C1953">
        <v>4</v>
      </c>
      <c r="D1953">
        <f t="shared" si="92"/>
        <v>390</v>
      </c>
      <c r="E1953" s="52">
        <f>VLOOKUP(D1953,'스테이지별 난이도 설정'!B:C,2,0)</f>
        <v>156.00000000000114</v>
      </c>
      <c r="F1953" t="str">
        <f t="shared" si="93"/>
        <v>유니크</v>
      </c>
      <c r="G1953">
        <f t="shared" si="91"/>
        <v>6</v>
      </c>
      <c r="H1953">
        <f>VLOOKUP($F1953,'(참고)타워 스텟 가치'!$B$2:$L$6,H$2,0)+(VLOOKUP($F1953,'(참고)타워 스텟 가치'!$B$2:$L$6,H$2,0)*$E1953)</f>
        <v>3974.0625000000286</v>
      </c>
      <c r="I1953">
        <f>VLOOKUP($F1953,'(참고)타워 스텟 가치'!$B$2:$L$6,I$2,0)+(VLOOKUP($F1953,'(참고)타워 스텟 가치'!$B$2:$L$6,I$2,0)*$E1953)</f>
        <v>794.8125000000058</v>
      </c>
      <c r="J1953">
        <f>VLOOKUP($F1953,'(참고)타워 스텟 가치'!$B$2:$L$6,J$2,0)+(VLOOKUP($F1953,'(참고)타워 스텟 가치'!$B$2:$L$6,J$2,0)*$E1953)</f>
        <v>785000.0000000057</v>
      </c>
      <c r="K1953">
        <f>VLOOKUP($F1953,'(참고)타워 스텟 가치'!$B$2:$L$6,K$2,0)+(VLOOKUP($F1953,'(참고)타워 스텟 가치'!$B$2:$L$6,K$2,0)*$E1953)</f>
        <v>15896.250000000115</v>
      </c>
      <c r="L1953">
        <f>VLOOKUP($F1953,'(참고)타워 스텟 가치'!$B$2:$L$6,L$2,0)+(VLOOKUP($F1953,'(참고)타워 스텟 가치'!$B$2:$L$6,L$2,0)*$E1953)</f>
        <v>264.93750000000193</v>
      </c>
      <c r="M1953">
        <f>VLOOKUP($F1953,'(참고)타워 스텟 가치'!$B$2:$L$6,M$2,0)+(VLOOKUP($F1953,'(참고)타워 스텟 가치'!$B$2:$L$6,M$2,0)*$E1953)</f>
        <v>47.100000000000335</v>
      </c>
      <c r="N1953">
        <f>VLOOKUP($F1953,'(참고)타워 스텟 가치'!$B$2:$L$6,N$2,0)+(VLOOKUP($F1953,'(참고)타워 스텟 가치'!$B$2:$L$6,N$2,0)*$E1953)</f>
        <v>0</v>
      </c>
      <c r="O1953">
        <f>VLOOKUP($F1953,'(참고)타워 스텟 가치'!$B$2:$L$6,O$2,0)+(VLOOKUP($F1953,'(참고)타워 스텟 가치'!$B$2:$L$6,O$2,0)*$E1953)</f>
        <v>0</v>
      </c>
      <c r="P1953">
        <f>VLOOKUP($F1953,'(참고)타워 스텟 가치'!$B$2:$L$6,P$2,0)+(VLOOKUP($F1953,'(참고)타워 스텟 가치'!$B$2:$L$6,P$2,0)*$E1953)</f>
        <v>157.00000000000114</v>
      </c>
      <c r="Q1953">
        <f>SUM('스테이지별 몬스터 스텟'!H1953*'(참고)타워 스텟 가치'!$Q$17,'스테이지별 몬스터 스텟'!I1953*'(참고)타워 스텟 가치'!$R$17,'스테이지별 몬스터 스텟'!J1953*'(참고)타워 스텟 가치'!$S$17,'스테이지별 몬스터 스텟'!K1953*'(참고)타워 스텟 가치'!$T$17,'스테이지별 몬스터 스텟'!L1953*'(참고)타워 스텟 가치'!$U$17,'스테이지별 몬스터 스텟'!M1953*'(참고)타워 스텟 가치'!$V$17,'스테이지별 몬스터 스텟'!N1953*'(참고)타워 스텟 가치'!$W$17,'스테이지별 몬스터 스텟'!O1953*'(참고)타워 스텟 가치'!$X$17,'스테이지별 몬스터 스텟'!P1953*'(참고)타워 스텟 가치'!$Y$17)</f>
        <v>1219323.8187500089</v>
      </c>
      <c r="R1953">
        <v>1</v>
      </c>
      <c r="S1953">
        <f>VLOOKUP($F1953,'(참고)타워 스텟 가치'!$B$7:$L$11,S$2,0)+(VLOOKUP($F1953,'(참고)타워 스텟 가치'!$B$7:$L$11,S$2,0)*$E1953)</f>
        <v>1324.6875000000095</v>
      </c>
      <c r="T1953">
        <f>VLOOKUP($F1953,'(참고)타워 스텟 가치'!$B$7:$L$11,T$2,0)+(VLOOKUP($F1953,'(참고)타워 스텟 가치'!$B$7:$L$11,T$2,0)*$E1953)</f>
        <v>2384.4375000000173</v>
      </c>
      <c r="U1953">
        <f>VLOOKUP($F1953,'(참고)타워 스텟 가치'!$B$7:$L$11,U$2,0)+(VLOOKUP($F1953,'(참고)타워 스텟 가치'!$B$7:$L$11,U$2,0)*$E1953)</f>
        <v>785000.0000000057</v>
      </c>
      <c r="V1953">
        <f>VLOOKUP($F1953,'(참고)타워 스텟 가치'!$B$7:$L$11,V$2,0)+(VLOOKUP($F1953,'(참고)타워 스텟 가치'!$B$7:$L$11,V$2,0)*$E1953)</f>
        <v>15896.250000000115</v>
      </c>
      <c r="W1953">
        <f>VLOOKUP($F1953,'(참고)타워 스텟 가치'!$B$7:$L$11,W$2,0)+(VLOOKUP($F1953,'(참고)타워 스텟 가치'!$B$7:$L$11,W$2,0)*$E1953)</f>
        <v>264.93750000000193</v>
      </c>
      <c r="X1953">
        <f>VLOOKUP($F1953,'(참고)타워 스텟 가치'!$B$7:$L$11,X$2,0)+(VLOOKUP($F1953,'(참고)타워 스텟 가치'!$B$7:$L$11,X$2,0)*$E1953)</f>
        <v>47.100000000000335</v>
      </c>
      <c r="Y1953">
        <f>VLOOKUP($F1953,'(참고)타워 스텟 가치'!$B$7:$L$11,Y$2,0)+(VLOOKUP($F1953,'(참고)타워 스텟 가치'!$B$7:$L$11,Y$2,0)*$E1953)</f>
        <v>0</v>
      </c>
      <c r="Z1953">
        <f>VLOOKUP($F1953,'(참고)타워 스텟 가치'!$B$7:$L$11,Z$2,0)+(VLOOKUP($F1953,'(참고)타워 스텟 가치'!$B$7:$L$11,Z$2,0)*$E1953)</f>
        <v>0</v>
      </c>
      <c r="AA1953">
        <f>VLOOKUP($F1953,'(참고)타워 스텟 가치'!$B$7:$L$11,AA$2,0)+(VLOOKUP($F1953,'(참고)타워 스텟 가치'!$B$7:$L$11,AA$2,0)*$E1953)</f>
        <v>157.00000000000114</v>
      </c>
      <c r="AB1953">
        <f>SUM('스테이지별 몬스터 스텟'!S1953*'(참고)타워 스텟 가치'!$Q$17,'스테이지별 몬스터 스텟'!T1953*'(참고)타워 스텟 가치'!$R$17,'스테이지별 몬스터 스텟'!U1953*'(참고)타워 스텟 가치'!$S$17,'스테이지별 몬스터 스텟'!V1953*'(참고)타워 스텟 가치'!$T$17,'스테이지별 몬스터 스텟'!W1953*'(참고)타워 스텟 가치'!$U$17,'스테이지별 몬스터 스텟'!X1953*'(참고)타워 스텟 가치'!$V$17,'스테이지별 몬스터 스텟'!Y1953*'(참고)타워 스텟 가치'!$W$17,'스테이지별 몬스터 스텟'!Z1953*'(참고)타워 스텟 가치'!$X$17,'스테이지별 몬스터 스텟'!AA1953*'(참고)타워 스텟 가치'!$Y$17)</f>
        <v>1216409.5062500089</v>
      </c>
      <c r="AC1953">
        <v>2</v>
      </c>
      <c r="AD1953">
        <f>VLOOKUP($F1953,'(참고)타워 스텟 가치'!$B$12:$L$16,AD$2,0)+(VLOOKUP($F1953,'(참고)타워 스텟 가치'!$B$12:$L$16,AD$2,0)*$E1953)</f>
        <v>1324.6875000000095</v>
      </c>
      <c r="AE1953">
        <f>VLOOKUP($F1953,'(참고)타워 스텟 가치'!$B$12:$L$16,AE$2,0)+(VLOOKUP($F1953,'(참고)타워 스텟 가치'!$B$12:$L$16,AE$2,0)*$E1953)</f>
        <v>1589.6250000000116</v>
      </c>
      <c r="AF1953">
        <f>VLOOKUP($F1953,'(참고)타워 스텟 가치'!$B$12:$L$16,AF$2,0)+(VLOOKUP($F1953,'(참고)타워 스텟 가치'!$B$12:$L$16,AF$2,0)*$E1953)</f>
        <v>785000.0000000057</v>
      </c>
      <c r="AG1953">
        <f>VLOOKUP($F1953,'(참고)타워 스텟 가치'!$B$12:$L$16,AG$2,0)+(VLOOKUP($F1953,'(참고)타워 스텟 가치'!$B$12:$L$16,AG$2,0)*$E1953)</f>
        <v>7948.1250000000573</v>
      </c>
      <c r="AH1953">
        <f>VLOOKUP($F1953,'(참고)타워 스텟 가치'!$B$12:$L$16,AH$2,0)+(VLOOKUP($F1953,'(참고)타워 스텟 가치'!$B$12:$L$16,AH$2,0)*$E1953)</f>
        <v>264.93750000000193</v>
      </c>
      <c r="AI1953">
        <f>VLOOKUP($F1953,'(참고)타워 스텟 가치'!$B$12:$L$16,AI$2,0)+(VLOOKUP($F1953,'(참고)타워 스텟 가치'!$B$12:$L$16,AI$2,0)*$E1953)</f>
        <v>47.100000000000335</v>
      </c>
      <c r="AJ1953">
        <f>VLOOKUP($F1953,'(참고)타워 스텟 가치'!$B$12:$L$16,AJ$2,0)+(VLOOKUP($F1953,'(참고)타워 스텟 가치'!$B$12:$L$16,AJ$2,0)*$E1953)</f>
        <v>0</v>
      </c>
      <c r="AK1953">
        <f>VLOOKUP($F1953,'(참고)타워 스텟 가치'!$B$12:$L$16,AK$2,0)+(VLOOKUP($F1953,'(참고)타워 스텟 가치'!$B$12:$L$16,AK$2,0)*$E1953)</f>
        <v>0</v>
      </c>
      <c r="AL1953">
        <f>VLOOKUP($F1953,'(참고)타워 스텟 가치'!$B$12:$L$16,AL$2,0)+(VLOOKUP($F1953,'(참고)타워 스텟 가치'!$B$12:$L$16,AL$2,0)*$E1953)</f>
        <v>314.00000000000227</v>
      </c>
      <c r="AM1953">
        <f>SUM('스테이지별 몬스터 스텟'!AD1953*'(참고)타워 스텟 가치'!$Q$17,'스테이지별 몬스터 스텟'!AE1953*'(참고)타워 스텟 가치'!$R$17,'스테이지별 몬스터 스텟'!AF1953*'(참고)타워 스텟 가치'!$S$17,'스테이지별 몬스터 스텟'!AG1953*'(참고)타워 스텟 가치'!$T$17,'스테이지별 몬스터 스텟'!AH1953*'(참고)타워 스텟 가치'!$U$17,'스테이지별 몬스터 스텟'!AI1953*'(참고)타워 스텟 가치'!$V$17,'스테이지별 몬스터 스텟'!AJ1953*'(참고)타워 스텟 가치'!$W$17,'스테이지별 몬스터 스텟'!AK1953*'(참고)타워 스텟 가치'!$X$17,'스테이지별 몬스터 스텟'!AL1953*'(참고)타워 스텟 가치'!$Y$17)</f>
        <v>1199635.0375000087</v>
      </c>
      <c r="AN1953">
        <v>3</v>
      </c>
    </row>
    <row r="1954" spans="3:40" x14ac:dyDescent="0.3">
      <c r="C1954">
        <v>5</v>
      </c>
      <c r="D1954">
        <f t="shared" si="92"/>
        <v>390</v>
      </c>
      <c r="E1954" s="52">
        <f>VLOOKUP(D1954,'스테이지별 난이도 설정'!B:C,2,0)</f>
        <v>156.00000000000114</v>
      </c>
      <c r="F1954" t="str">
        <f t="shared" si="93"/>
        <v>스페셜</v>
      </c>
      <c r="G1954">
        <f t="shared" si="91"/>
        <v>6</v>
      </c>
      <c r="H1954">
        <f>VLOOKUP($F1954,'(참고)타워 스텟 가치'!$B$2:$L$6,H$2,0)+(VLOOKUP($F1954,'(참고)타워 스텟 가치'!$B$2:$L$6,H$2,0)*$E1954)</f>
        <v>5961.0937500000427</v>
      </c>
      <c r="I1954">
        <f>VLOOKUP($F1954,'(참고)타워 스텟 가치'!$B$2:$L$6,I$2,0)+(VLOOKUP($F1954,'(참고)타워 스텟 가치'!$B$2:$L$6,I$2,0)*$E1954)</f>
        <v>1192.2187500000086</v>
      </c>
      <c r="J1954">
        <f>VLOOKUP($F1954,'(참고)타워 스텟 가치'!$B$2:$L$6,J$2,0)+(VLOOKUP($F1954,'(참고)타워 스텟 가치'!$B$2:$L$6,J$2,0)*$E1954)</f>
        <v>785000.0000000057</v>
      </c>
      <c r="K1954">
        <f>VLOOKUP($F1954,'(참고)타워 스텟 가치'!$B$2:$L$6,K$2,0)+(VLOOKUP($F1954,'(참고)타워 스텟 가치'!$B$2:$L$6,K$2,0)*$E1954)</f>
        <v>23844.375000000171</v>
      </c>
      <c r="L1954">
        <f>VLOOKUP($F1954,'(참고)타워 스텟 가치'!$B$2:$L$6,L$2,0)+(VLOOKUP($F1954,'(참고)타워 스텟 가치'!$B$2:$L$6,L$2,0)*$E1954)</f>
        <v>397.4062500000029</v>
      </c>
      <c r="M1954">
        <f>VLOOKUP($F1954,'(참고)타워 스텟 가치'!$B$2:$L$6,M$2,0)+(VLOOKUP($F1954,'(참고)타워 스텟 가치'!$B$2:$L$6,M$2,0)*$E1954)</f>
        <v>47.100000000000335</v>
      </c>
      <c r="N1954">
        <f>VLOOKUP($F1954,'(참고)타워 스텟 가치'!$B$2:$L$6,N$2,0)+(VLOOKUP($F1954,'(참고)타워 스텟 가치'!$B$2:$L$6,N$2,0)*$E1954)</f>
        <v>0</v>
      </c>
      <c r="O1954">
        <f>VLOOKUP($F1954,'(참고)타워 스텟 가치'!$B$2:$L$6,O$2,0)+(VLOOKUP($F1954,'(참고)타워 스텟 가치'!$B$2:$L$6,O$2,0)*$E1954)</f>
        <v>0</v>
      </c>
      <c r="P1954">
        <f>VLOOKUP($F1954,'(참고)타워 스텟 가치'!$B$2:$L$6,P$2,0)+(VLOOKUP($F1954,'(참고)타워 스텟 가치'!$B$2:$L$6,P$2,0)*$E1954)</f>
        <v>157.00000000000114</v>
      </c>
      <c r="Q1954">
        <f>SUM('스테이지별 몬스터 스텟'!H1954*'(참고)타워 스텟 가치'!$Q$17,'스테이지별 몬스터 스텟'!I1954*'(참고)타워 스텟 가치'!$R$17,'스테이지별 몬스터 스텟'!J1954*'(참고)타워 스텟 가치'!$S$17,'스테이지별 몬스터 스텟'!K1954*'(참고)타워 스텟 가치'!$T$17,'스테이지별 몬스터 스텟'!L1954*'(참고)타워 스텟 가치'!$U$17,'스테이지별 몬스터 스텟'!M1954*'(참고)타워 스텟 가치'!$V$17,'스테이지별 몬스터 스텟'!N1954*'(참고)타워 스텟 가치'!$W$17,'스테이지별 몬스터 스텟'!O1954*'(참고)타워 스텟 가치'!$X$17,'스테이지별 몬스터 스텟'!P1954*'(참고)타워 스텟 가치'!$Y$17)</f>
        <v>1240055.1781250089</v>
      </c>
      <c r="R1954">
        <v>1</v>
      </c>
      <c r="S1954">
        <f>VLOOKUP($F1954,'(참고)타워 스텟 가치'!$B$7:$L$11,S$2,0)+(VLOOKUP($F1954,'(참고)타워 스텟 가치'!$B$7:$L$11,S$2,0)*$E1954)</f>
        <v>1987.0312500000143</v>
      </c>
      <c r="T1954">
        <f>VLOOKUP($F1954,'(참고)타워 스텟 가치'!$B$7:$L$11,T$2,0)+(VLOOKUP($F1954,'(참고)타워 스텟 가치'!$B$7:$L$11,T$2,0)*$E1954)</f>
        <v>3576.6562500000259</v>
      </c>
      <c r="U1954">
        <f>VLOOKUP($F1954,'(참고)타워 스텟 가치'!$B$7:$L$11,U$2,0)+(VLOOKUP($F1954,'(참고)타워 스텟 가치'!$B$7:$L$11,U$2,0)*$E1954)</f>
        <v>785000.0000000057</v>
      </c>
      <c r="V1954">
        <f>VLOOKUP($F1954,'(참고)타워 스텟 가치'!$B$7:$L$11,V$2,0)+(VLOOKUP($F1954,'(참고)타워 스텟 가치'!$B$7:$L$11,V$2,0)*$E1954)</f>
        <v>23844.375000000171</v>
      </c>
      <c r="W1954">
        <f>VLOOKUP($F1954,'(참고)타워 스텟 가치'!$B$7:$L$11,W$2,0)+(VLOOKUP($F1954,'(참고)타워 스텟 가치'!$B$7:$L$11,W$2,0)*$E1954)</f>
        <v>397.4062500000029</v>
      </c>
      <c r="X1954">
        <f>VLOOKUP($F1954,'(참고)타워 스텟 가치'!$B$7:$L$11,X$2,0)+(VLOOKUP($F1954,'(참고)타워 스텟 가치'!$B$7:$L$11,X$2,0)*$E1954)</f>
        <v>47.100000000000335</v>
      </c>
      <c r="Y1954">
        <f>VLOOKUP($F1954,'(참고)타워 스텟 가치'!$B$7:$L$11,Y$2,0)+(VLOOKUP($F1954,'(참고)타워 스텟 가치'!$B$7:$L$11,Y$2,0)*$E1954)</f>
        <v>0</v>
      </c>
      <c r="Z1954">
        <f>VLOOKUP($F1954,'(참고)타워 스텟 가치'!$B$7:$L$11,Z$2,0)+(VLOOKUP($F1954,'(참고)타워 스텟 가치'!$B$7:$L$11,Z$2,0)*$E1954)</f>
        <v>0</v>
      </c>
      <c r="AA1954">
        <f>VLOOKUP($F1954,'(참고)타워 스텟 가치'!$B$7:$L$11,AA$2,0)+(VLOOKUP($F1954,'(참고)타워 스텟 가치'!$B$7:$L$11,AA$2,0)*$E1954)</f>
        <v>157.00000000000114</v>
      </c>
      <c r="AB1954">
        <f>SUM('스테이지별 몬스터 스텟'!S1954*'(참고)타워 스텟 가치'!$Q$17,'스테이지별 몬스터 스텟'!T1954*'(참고)타워 스텟 가치'!$R$17,'스테이지별 몬스터 스텟'!U1954*'(참고)타워 스텟 가치'!$S$17,'스테이지별 몬스터 스텟'!V1954*'(참고)타워 스텟 가치'!$T$17,'스테이지별 몬스터 스텟'!W1954*'(참고)타워 스텟 가치'!$U$17,'스테이지별 몬스터 스텟'!X1954*'(참고)타워 스텟 가치'!$V$17,'스테이지별 몬스터 스텟'!Y1954*'(참고)타워 스텟 가치'!$W$17,'스테이지별 몬스터 스텟'!Z1954*'(참고)타워 스텟 가치'!$X$17,'스테이지별 몬스터 스텟'!AA1954*'(참고)타워 스텟 가치'!$Y$17)</f>
        <v>1235683.7093750089</v>
      </c>
      <c r="AC1954">
        <v>2</v>
      </c>
      <c r="AD1954">
        <f>VLOOKUP($F1954,'(참고)타워 스텟 가치'!$B$12:$L$16,AD$2,0)+(VLOOKUP($F1954,'(참고)타워 스텟 가치'!$B$12:$L$16,AD$2,0)*$E1954)</f>
        <v>1987.0312500000143</v>
      </c>
      <c r="AE1954">
        <f>VLOOKUP($F1954,'(참고)타워 스텟 가치'!$B$12:$L$16,AE$2,0)+(VLOOKUP($F1954,'(참고)타워 스텟 가치'!$B$12:$L$16,AE$2,0)*$E1954)</f>
        <v>2384.4375000000173</v>
      </c>
      <c r="AF1954">
        <f>VLOOKUP($F1954,'(참고)타워 스텟 가치'!$B$12:$L$16,AF$2,0)+(VLOOKUP($F1954,'(참고)타워 스텟 가치'!$B$12:$L$16,AF$2,0)*$E1954)</f>
        <v>785000.0000000057</v>
      </c>
      <c r="AG1954">
        <f>VLOOKUP($F1954,'(참고)타워 스텟 가치'!$B$12:$L$16,AG$2,0)+(VLOOKUP($F1954,'(참고)타워 스텟 가치'!$B$12:$L$16,AG$2,0)*$E1954)</f>
        <v>11922.187500000085</v>
      </c>
      <c r="AH1954">
        <f>VLOOKUP($F1954,'(참고)타워 스텟 가치'!$B$12:$L$16,AH$2,0)+(VLOOKUP($F1954,'(참고)타워 스텟 가치'!$B$12:$L$16,AH$2,0)*$E1954)</f>
        <v>397.4062500000029</v>
      </c>
      <c r="AI1954">
        <f>VLOOKUP($F1954,'(참고)타워 스텟 가치'!$B$12:$L$16,AI$2,0)+(VLOOKUP($F1954,'(참고)타워 스텟 가치'!$B$12:$L$16,AI$2,0)*$E1954)</f>
        <v>47.100000000000335</v>
      </c>
      <c r="AJ1954">
        <f>VLOOKUP($F1954,'(참고)타워 스텟 가치'!$B$12:$L$16,AJ$2,0)+(VLOOKUP($F1954,'(참고)타워 스텟 가치'!$B$12:$L$16,AJ$2,0)*$E1954)</f>
        <v>0</v>
      </c>
      <c r="AK1954">
        <f>VLOOKUP($F1954,'(참고)타워 스텟 가치'!$B$12:$L$16,AK$2,0)+(VLOOKUP($F1954,'(참고)타워 스텟 가치'!$B$12:$L$16,AK$2,0)*$E1954)</f>
        <v>0</v>
      </c>
      <c r="AL1954">
        <f>VLOOKUP($F1954,'(참고)타워 스텟 가치'!$B$12:$L$16,AL$2,0)+(VLOOKUP($F1954,'(참고)타워 스텟 가치'!$B$12:$L$16,AL$2,0)*$E1954)</f>
        <v>314.00000000000227</v>
      </c>
      <c r="AM1954">
        <f>SUM('스테이지별 몬스터 스텟'!AD1954*'(참고)타워 스텟 가치'!$Q$17,'스테이지별 몬스터 스텟'!AE1954*'(참고)타워 스텟 가치'!$R$17,'스테이지별 몬스터 스텟'!AF1954*'(참고)타워 스텟 가치'!$S$17,'스테이지별 몬스터 스텟'!AG1954*'(참고)타워 스텟 가치'!$T$17,'스테이지별 몬스터 스텟'!AH1954*'(참고)타워 스텟 가치'!$U$17,'스테이지별 몬스터 스텟'!AI1954*'(참고)타워 스텟 가치'!$V$17,'스테이지별 몬스터 스텟'!AJ1954*'(참고)타워 스텟 가치'!$W$17,'스테이지별 몬스터 스텟'!AK1954*'(참고)타워 스텟 가치'!$X$17,'스테이지별 몬스터 스텟'!AL1954*'(참고)타워 스텟 가치'!$Y$17)</f>
        <v>1210365.0062500089</v>
      </c>
      <c r="AN1954">
        <v>3</v>
      </c>
    </row>
    <row r="1955" spans="3:40" x14ac:dyDescent="0.3">
      <c r="C1955">
        <v>1</v>
      </c>
      <c r="D1955">
        <f t="shared" si="92"/>
        <v>391</v>
      </c>
      <c r="E1955" s="52">
        <f>VLOOKUP(D1955,'스테이지별 난이도 설정'!B:C,2,0)</f>
        <v>156.40000000000114</v>
      </c>
      <c r="F1955" t="str">
        <f t="shared" si="93"/>
        <v>일반</v>
      </c>
      <c r="G1955">
        <f t="shared" si="91"/>
        <v>6</v>
      </c>
      <c r="H1955">
        <f>VLOOKUP($F1955,'(참고)타워 스텟 가치'!$B$2:$L$6,H$2,0)+(VLOOKUP($F1955,'(참고)타워 스텟 가치'!$B$2:$L$6,H$2,0)*$E1955)</f>
        <v>1180.5000000000086</v>
      </c>
      <c r="I1955">
        <f>VLOOKUP($F1955,'(참고)타워 스텟 가치'!$B$2:$L$6,I$2,0)+(VLOOKUP($F1955,'(참고)타워 스텟 가치'!$B$2:$L$6,I$2,0)*$E1955)</f>
        <v>236.10000000000173</v>
      </c>
      <c r="J1955">
        <f>VLOOKUP($F1955,'(참고)타워 스텟 가치'!$B$2:$L$6,J$2,0)+(VLOOKUP($F1955,'(참고)타워 스텟 가치'!$B$2:$L$6,J$2,0)*$E1955)</f>
        <v>787000.0000000057</v>
      </c>
      <c r="K1955">
        <f>VLOOKUP($F1955,'(참고)타워 스텟 가치'!$B$2:$L$6,K$2,0)+(VLOOKUP($F1955,'(참고)타워 스텟 가치'!$B$2:$L$6,K$2,0)*$E1955)</f>
        <v>4722.0000000000346</v>
      </c>
      <c r="L1955">
        <f>VLOOKUP($F1955,'(참고)타워 스텟 가치'!$B$2:$L$6,L$2,0)+(VLOOKUP($F1955,'(참고)타워 스텟 가치'!$B$2:$L$6,L$2,0)*$E1955)</f>
        <v>78.700000000000571</v>
      </c>
      <c r="M1955">
        <f>VLOOKUP($F1955,'(참고)타워 스텟 가치'!$B$2:$L$6,M$2,0)+(VLOOKUP($F1955,'(참고)타워 스텟 가치'!$B$2:$L$6,M$2,0)*$E1955)</f>
        <v>47.22000000000034</v>
      </c>
      <c r="N1955">
        <f>VLOOKUP($F1955,'(참고)타워 스텟 가치'!$B$2:$L$6,N$2,0)+(VLOOKUP($F1955,'(참고)타워 스텟 가치'!$B$2:$L$6,N$2,0)*$E1955)</f>
        <v>0</v>
      </c>
      <c r="O1955">
        <f>VLOOKUP($F1955,'(참고)타워 스텟 가치'!$B$2:$L$6,O$2,0)+(VLOOKUP($F1955,'(참고)타워 스텟 가치'!$B$2:$L$6,O$2,0)*$E1955)</f>
        <v>0</v>
      </c>
      <c r="P1955">
        <f>VLOOKUP($F1955,'(참고)타워 스텟 가치'!$B$2:$L$6,P$2,0)+(VLOOKUP($F1955,'(참고)타워 스텟 가치'!$B$2:$L$6,P$2,0)*$E1955)</f>
        <v>110.1800000000008</v>
      </c>
      <c r="Q1955">
        <f>SUM('스테이지별 몬스터 스텟'!H1955*'(참고)타워 스텟 가치'!$Q$17,'스테이지별 몬스터 스텟'!I1955*'(참고)타워 스텟 가치'!$R$17,'스테이지별 몬스터 스텟'!J1955*'(참고)타워 스텟 가치'!$S$17,'스테이지별 몬스터 스텟'!K1955*'(참고)타워 스텟 가치'!$T$17,'스테이지별 몬스터 스텟'!L1955*'(참고)타워 스텟 가치'!$U$17,'스테이지별 몬스터 스텟'!M1955*'(참고)타워 스텟 가치'!$V$17,'스테이지별 몬스터 스텟'!N1955*'(참고)타워 스텟 가치'!$W$17,'스테이지별 몬스터 스텟'!O1955*'(참고)타워 스텟 가치'!$X$17,'스테이지별 몬스터 스텟'!P1955*'(참고)타워 스텟 가치'!$Y$17)</f>
        <v>1193084.1300000085</v>
      </c>
      <c r="R1955">
        <v>1</v>
      </c>
      <c r="S1955">
        <f>VLOOKUP($F1955,'(참고)타워 스텟 가치'!$B$7:$L$11,S$2,0)+(VLOOKUP($F1955,'(참고)타워 스텟 가치'!$B$7:$L$11,S$2,0)*$E1955)</f>
        <v>393.50000000000284</v>
      </c>
      <c r="T1955">
        <f>VLOOKUP($F1955,'(참고)타워 스텟 가치'!$B$7:$L$11,T$2,0)+(VLOOKUP($F1955,'(참고)타워 스텟 가치'!$B$7:$L$11,T$2,0)*$E1955)</f>
        <v>708.30000000000518</v>
      </c>
      <c r="U1955">
        <f>VLOOKUP($F1955,'(참고)타워 스텟 가치'!$B$7:$L$11,U$2,0)+(VLOOKUP($F1955,'(참고)타워 스텟 가치'!$B$7:$L$11,U$2,0)*$E1955)</f>
        <v>787000.0000000057</v>
      </c>
      <c r="V1955">
        <f>VLOOKUP($F1955,'(참고)타워 스텟 가치'!$B$7:$L$11,V$2,0)+(VLOOKUP($F1955,'(참고)타워 스텟 가치'!$B$7:$L$11,V$2,0)*$E1955)</f>
        <v>4722.0000000000346</v>
      </c>
      <c r="W1955">
        <f>VLOOKUP($F1955,'(참고)타워 스텟 가치'!$B$7:$L$11,W$2,0)+(VLOOKUP($F1955,'(참고)타워 스텟 가치'!$B$7:$L$11,W$2,0)*$E1955)</f>
        <v>78.700000000000571</v>
      </c>
      <c r="X1955">
        <f>VLOOKUP($F1955,'(참고)타워 스텟 가치'!$B$7:$L$11,X$2,0)+(VLOOKUP($F1955,'(참고)타워 스텟 가치'!$B$7:$L$11,X$2,0)*$E1955)</f>
        <v>47.22000000000034</v>
      </c>
      <c r="Y1955">
        <f>VLOOKUP($F1955,'(참고)타워 스텟 가치'!$B$7:$L$11,Y$2,0)+(VLOOKUP($F1955,'(참고)타워 스텟 가치'!$B$7:$L$11,Y$2,0)*$E1955)</f>
        <v>0</v>
      </c>
      <c r="Z1955">
        <f>VLOOKUP($F1955,'(참고)타워 스텟 가치'!$B$7:$L$11,Z$2,0)+(VLOOKUP($F1955,'(참고)타워 스텟 가치'!$B$7:$L$11,Z$2,0)*$E1955)</f>
        <v>0</v>
      </c>
      <c r="AA1955">
        <f>VLOOKUP($F1955,'(참고)타워 스텟 가치'!$B$7:$L$11,AA$2,0)+(VLOOKUP($F1955,'(참고)타워 스텟 가치'!$B$7:$L$11,AA$2,0)*$E1955)</f>
        <v>110.1800000000008</v>
      </c>
      <c r="AB1955">
        <f>SUM('스테이지별 몬스터 스텟'!S1955*'(참고)타워 스텟 가치'!$Q$17,'스테이지별 몬스터 스텟'!T1955*'(참고)타워 스텟 가치'!$R$17,'스테이지별 몬스터 스텟'!U1955*'(참고)타워 스텟 가치'!$S$17,'스테이지별 몬스터 스텟'!V1955*'(참고)타워 스텟 가치'!$T$17,'스테이지별 몬스터 스텟'!W1955*'(참고)타워 스텟 가치'!$U$17,'스테이지별 몬스터 스텟'!X1955*'(참고)타워 스텟 가치'!$V$17,'스테이지별 몬스터 스텟'!Y1955*'(참고)타워 스텟 가치'!$W$17,'스테이지별 몬스터 스텟'!Z1955*'(참고)타워 스텟 가치'!$X$17,'스테이지별 몬스터 스텟'!AA1955*'(참고)타워 스텟 가치'!$Y$17)</f>
        <v>1192218.4300000085</v>
      </c>
      <c r="AC1955">
        <v>2</v>
      </c>
      <c r="AD1955">
        <f>VLOOKUP($F1955,'(참고)타워 스텟 가치'!$B$12:$L$16,AD$2,0)+(VLOOKUP($F1955,'(참고)타워 스텟 가치'!$B$12:$L$16,AD$2,0)*$E1955)</f>
        <v>393.50000000000284</v>
      </c>
      <c r="AE1955">
        <f>VLOOKUP($F1955,'(참고)타워 스텟 가치'!$B$12:$L$16,AE$2,0)+(VLOOKUP($F1955,'(참고)타워 스텟 가치'!$B$12:$L$16,AE$2,0)*$E1955)</f>
        <v>472.20000000000346</v>
      </c>
      <c r="AF1955">
        <f>VLOOKUP($F1955,'(참고)타워 스텟 가치'!$B$12:$L$16,AF$2,0)+(VLOOKUP($F1955,'(참고)타워 스텟 가치'!$B$12:$L$16,AF$2,0)*$E1955)</f>
        <v>787000.0000000057</v>
      </c>
      <c r="AG1955">
        <f>VLOOKUP($F1955,'(참고)타워 스텟 가치'!$B$12:$L$16,AG$2,0)+(VLOOKUP($F1955,'(참고)타워 스텟 가치'!$B$12:$L$16,AG$2,0)*$E1955)</f>
        <v>2361.0000000000173</v>
      </c>
      <c r="AH1955">
        <f>VLOOKUP($F1955,'(참고)타워 스텟 가치'!$B$12:$L$16,AH$2,0)+(VLOOKUP($F1955,'(참고)타워 스텟 가치'!$B$12:$L$16,AH$2,0)*$E1955)</f>
        <v>78.700000000000571</v>
      </c>
      <c r="AI1955">
        <f>VLOOKUP($F1955,'(참고)타워 스텟 가치'!$B$12:$L$16,AI$2,0)+(VLOOKUP($F1955,'(참고)타워 스텟 가치'!$B$12:$L$16,AI$2,0)*$E1955)</f>
        <v>47.22000000000034</v>
      </c>
      <c r="AJ1955">
        <f>VLOOKUP($F1955,'(참고)타워 스텟 가치'!$B$12:$L$16,AJ$2,0)+(VLOOKUP($F1955,'(참고)타워 스텟 가치'!$B$12:$L$16,AJ$2,0)*$E1955)</f>
        <v>0</v>
      </c>
      <c r="AK1955">
        <f>VLOOKUP($F1955,'(참고)타워 스텟 가치'!$B$12:$L$16,AK$2,0)+(VLOOKUP($F1955,'(참고)타워 스텟 가치'!$B$12:$L$16,AK$2,0)*$E1955)</f>
        <v>0</v>
      </c>
      <c r="AL1955">
        <f>VLOOKUP($F1955,'(참고)타워 스텟 가치'!$B$12:$L$16,AL$2,0)+(VLOOKUP($F1955,'(참고)타워 스텟 가치'!$B$12:$L$16,AL$2,0)*$E1955)</f>
        <v>220.36000000000161</v>
      </c>
      <c r="AM1955">
        <f>SUM('스테이지별 몬스터 스텟'!AD1955*'(참고)타워 스텟 가치'!$Q$17,'스테이지별 몬스터 스텟'!AE1955*'(참고)타워 스텟 가치'!$R$17,'스테이지별 몬스터 스텟'!AF1955*'(참고)타워 스텟 가치'!$S$17,'스테이지별 몬스터 스텟'!AG1955*'(참고)타워 스텟 가치'!$T$17,'스테이지별 몬스터 스텟'!AH1955*'(참고)타워 스텟 가치'!$U$17,'스테이지별 몬스터 스텟'!AI1955*'(참고)타워 스텟 가치'!$V$17,'스테이지별 몬스터 스텟'!AJ1955*'(참고)타워 스텟 가치'!$W$17,'스테이지별 몬스터 스텟'!AK1955*'(참고)타워 스텟 가치'!$X$17,'스테이지별 몬스터 스텟'!AL1955*'(참고)타워 스텟 가치'!$Y$17)</f>
        <v>1187362.6400000085</v>
      </c>
      <c r="AN1955">
        <v>3</v>
      </c>
    </row>
    <row r="1956" spans="3:40" x14ac:dyDescent="0.3">
      <c r="C1956">
        <v>2</v>
      </c>
      <c r="D1956">
        <f t="shared" si="92"/>
        <v>391</v>
      </c>
      <c r="E1956" s="52">
        <f>VLOOKUP(D1956,'스테이지별 난이도 설정'!B:C,2,0)</f>
        <v>156.40000000000114</v>
      </c>
      <c r="F1956" t="str">
        <f t="shared" si="93"/>
        <v>레어</v>
      </c>
      <c r="G1956">
        <f t="shared" si="91"/>
        <v>6</v>
      </c>
      <c r="H1956">
        <f>VLOOKUP($F1956,'(참고)타워 스텟 가치'!$B$2:$L$6,H$2,0)+(VLOOKUP($F1956,'(참고)타워 스텟 가치'!$B$2:$L$6,H$2,0)*$E1956)</f>
        <v>1770.750000000013</v>
      </c>
      <c r="I1956">
        <f>VLOOKUP($F1956,'(참고)타워 스텟 가치'!$B$2:$L$6,I$2,0)+(VLOOKUP($F1956,'(참고)타워 스텟 가치'!$B$2:$L$6,I$2,0)*$E1956)</f>
        <v>354.15000000000259</v>
      </c>
      <c r="J1956">
        <f>VLOOKUP($F1956,'(참고)타워 스텟 가치'!$B$2:$L$6,J$2,0)+(VLOOKUP($F1956,'(참고)타워 스텟 가치'!$B$2:$L$6,J$2,0)*$E1956)</f>
        <v>787000.0000000057</v>
      </c>
      <c r="K1956">
        <f>VLOOKUP($F1956,'(참고)타워 스텟 가치'!$B$2:$L$6,K$2,0)+(VLOOKUP($F1956,'(참고)타워 스텟 가치'!$B$2:$L$6,K$2,0)*$E1956)</f>
        <v>7083.0000000000518</v>
      </c>
      <c r="L1956">
        <f>VLOOKUP($F1956,'(참고)타워 스텟 가치'!$B$2:$L$6,L$2,0)+(VLOOKUP($F1956,'(참고)타워 스텟 가치'!$B$2:$L$6,L$2,0)*$E1956)</f>
        <v>118.05000000000086</v>
      </c>
      <c r="M1956">
        <f>VLOOKUP($F1956,'(참고)타워 스텟 가치'!$B$2:$L$6,M$2,0)+(VLOOKUP($F1956,'(참고)타워 스텟 가치'!$B$2:$L$6,M$2,0)*$E1956)</f>
        <v>47.22000000000034</v>
      </c>
      <c r="N1956">
        <f>VLOOKUP($F1956,'(참고)타워 스텟 가치'!$B$2:$L$6,N$2,0)+(VLOOKUP($F1956,'(참고)타워 스텟 가치'!$B$2:$L$6,N$2,0)*$E1956)</f>
        <v>0</v>
      </c>
      <c r="O1956">
        <f>VLOOKUP($F1956,'(참고)타워 스텟 가치'!$B$2:$L$6,O$2,0)+(VLOOKUP($F1956,'(참고)타워 스텟 가치'!$B$2:$L$6,O$2,0)*$E1956)</f>
        <v>0</v>
      </c>
      <c r="P1956">
        <f>VLOOKUP($F1956,'(참고)타워 스텟 가치'!$B$2:$L$6,P$2,0)+(VLOOKUP($F1956,'(참고)타워 스텟 가치'!$B$2:$L$6,P$2,0)*$E1956)</f>
        <v>110.1800000000008</v>
      </c>
      <c r="Q1956">
        <f>SUM('스테이지별 몬스터 스텟'!H1956*'(참고)타워 스텟 가치'!$Q$17,'스테이지별 몬스터 스텟'!I1956*'(참고)타워 스텟 가치'!$R$17,'스테이지별 몬스터 스텟'!J1956*'(참고)타워 스텟 가치'!$S$17,'스테이지별 몬스터 스텟'!K1956*'(참고)타워 스텟 가치'!$T$17,'스테이지별 몬스터 스텟'!L1956*'(참고)타워 스텟 가치'!$U$17,'스테이지별 몬스터 스텟'!M1956*'(참고)타워 스텟 가치'!$V$17,'스테이지별 몬스터 스텟'!N1956*'(참고)타워 스텟 가치'!$W$17,'스테이지별 몬스터 스텟'!O1956*'(참고)타워 스텟 가치'!$X$17,'스테이지별 몬스터 스텟'!P1956*'(참고)타워 스텟 가치'!$Y$17)</f>
        <v>1199242.4050000089</v>
      </c>
      <c r="R1956">
        <v>1</v>
      </c>
      <c r="S1956">
        <f>VLOOKUP($F1956,'(참고)타워 스텟 가치'!$B$7:$L$11,S$2,0)+(VLOOKUP($F1956,'(참고)타워 스텟 가치'!$B$7:$L$11,S$2,0)*$E1956)</f>
        <v>590.25000000000432</v>
      </c>
      <c r="T1956">
        <f>VLOOKUP($F1956,'(참고)타워 스텟 가치'!$B$7:$L$11,T$2,0)+(VLOOKUP($F1956,'(참고)타워 스텟 가치'!$B$7:$L$11,T$2,0)*$E1956)</f>
        <v>1062.4500000000078</v>
      </c>
      <c r="U1956">
        <f>VLOOKUP($F1956,'(참고)타워 스텟 가치'!$B$7:$L$11,U$2,0)+(VLOOKUP($F1956,'(참고)타워 스텟 가치'!$B$7:$L$11,U$2,0)*$E1956)</f>
        <v>787000.0000000057</v>
      </c>
      <c r="V1956">
        <f>VLOOKUP($F1956,'(참고)타워 스텟 가치'!$B$7:$L$11,V$2,0)+(VLOOKUP($F1956,'(참고)타워 스텟 가치'!$B$7:$L$11,V$2,0)*$E1956)</f>
        <v>7083.0000000000518</v>
      </c>
      <c r="W1956">
        <f>VLOOKUP($F1956,'(참고)타워 스텟 가치'!$B$7:$L$11,W$2,0)+(VLOOKUP($F1956,'(참고)타워 스텟 가치'!$B$7:$L$11,W$2,0)*$E1956)</f>
        <v>118.05000000000086</v>
      </c>
      <c r="X1956">
        <f>VLOOKUP($F1956,'(참고)타워 스텟 가치'!$B$7:$L$11,X$2,0)+(VLOOKUP($F1956,'(참고)타워 스텟 가치'!$B$7:$L$11,X$2,0)*$E1956)</f>
        <v>47.22000000000034</v>
      </c>
      <c r="Y1956">
        <f>VLOOKUP($F1956,'(참고)타워 스텟 가치'!$B$7:$L$11,Y$2,0)+(VLOOKUP($F1956,'(참고)타워 스텟 가치'!$B$7:$L$11,Y$2,0)*$E1956)</f>
        <v>0</v>
      </c>
      <c r="Z1956">
        <f>VLOOKUP($F1956,'(참고)타워 스텟 가치'!$B$7:$L$11,Z$2,0)+(VLOOKUP($F1956,'(참고)타워 스텟 가치'!$B$7:$L$11,Z$2,0)*$E1956)</f>
        <v>0</v>
      </c>
      <c r="AA1956">
        <f>VLOOKUP($F1956,'(참고)타워 스텟 가치'!$B$7:$L$11,AA$2,0)+(VLOOKUP($F1956,'(참고)타워 스텟 가치'!$B$7:$L$11,AA$2,0)*$E1956)</f>
        <v>110.1800000000008</v>
      </c>
      <c r="AB1956">
        <f>SUM('스테이지별 몬스터 스텟'!S1956*'(참고)타워 스텟 가치'!$Q$17,'스테이지별 몬스터 스텟'!T1956*'(참고)타워 스텟 가치'!$R$17,'스테이지별 몬스터 스텟'!U1956*'(참고)타워 스텟 가치'!$S$17,'스테이지별 몬스터 스텟'!V1956*'(참고)타워 스텟 가치'!$T$17,'스테이지별 몬스터 스텟'!W1956*'(참고)타워 스텟 가치'!$U$17,'스테이지별 몬스터 스텟'!X1956*'(참고)타워 스텟 가치'!$V$17,'스테이지별 몬스터 스텟'!Y1956*'(참고)타워 스텟 가치'!$W$17,'스테이지별 몬스터 스텟'!Z1956*'(참고)타워 스텟 가치'!$X$17,'스테이지별 몬스터 스텟'!AA1956*'(참고)타워 스텟 가치'!$Y$17)</f>
        <v>1197943.8550000088</v>
      </c>
      <c r="AC1956">
        <v>2</v>
      </c>
      <c r="AD1956">
        <f>VLOOKUP($F1956,'(참고)타워 스텟 가치'!$B$12:$L$16,AD$2,0)+(VLOOKUP($F1956,'(참고)타워 스텟 가치'!$B$12:$L$16,AD$2,0)*$E1956)</f>
        <v>590.25000000000432</v>
      </c>
      <c r="AE1956">
        <f>VLOOKUP($F1956,'(참고)타워 스텟 가치'!$B$12:$L$16,AE$2,0)+(VLOOKUP($F1956,'(참고)타워 스텟 가치'!$B$12:$L$16,AE$2,0)*$E1956)</f>
        <v>708.30000000000518</v>
      </c>
      <c r="AF1956">
        <f>VLOOKUP($F1956,'(참고)타워 스텟 가치'!$B$12:$L$16,AF$2,0)+(VLOOKUP($F1956,'(참고)타워 스텟 가치'!$B$12:$L$16,AF$2,0)*$E1956)</f>
        <v>787000.0000000057</v>
      </c>
      <c r="AG1956">
        <f>VLOOKUP($F1956,'(참고)타워 스텟 가치'!$B$12:$L$16,AG$2,0)+(VLOOKUP($F1956,'(참고)타워 스텟 가치'!$B$12:$L$16,AG$2,0)*$E1956)</f>
        <v>3541.5000000000259</v>
      </c>
      <c r="AH1956">
        <f>VLOOKUP($F1956,'(참고)타워 스텟 가치'!$B$12:$L$16,AH$2,0)+(VLOOKUP($F1956,'(참고)타워 스텟 가치'!$B$12:$L$16,AH$2,0)*$E1956)</f>
        <v>118.05000000000086</v>
      </c>
      <c r="AI1956">
        <f>VLOOKUP($F1956,'(참고)타워 스텟 가치'!$B$12:$L$16,AI$2,0)+(VLOOKUP($F1956,'(참고)타워 스텟 가치'!$B$12:$L$16,AI$2,0)*$E1956)</f>
        <v>47.22000000000034</v>
      </c>
      <c r="AJ1956">
        <f>VLOOKUP($F1956,'(참고)타워 스텟 가치'!$B$12:$L$16,AJ$2,0)+(VLOOKUP($F1956,'(참고)타워 스텟 가치'!$B$12:$L$16,AJ$2,0)*$E1956)</f>
        <v>0</v>
      </c>
      <c r="AK1956">
        <f>VLOOKUP($F1956,'(참고)타워 스텟 가치'!$B$12:$L$16,AK$2,0)+(VLOOKUP($F1956,'(참고)타워 스텟 가치'!$B$12:$L$16,AK$2,0)*$E1956)</f>
        <v>0</v>
      </c>
      <c r="AL1956">
        <f>VLOOKUP($F1956,'(참고)타워 스텟 가치'!$B$12:$L$16,AL$2,0)+(VLOOKUP($F1956,'(참고)타워 스텟 가치'!$B$12:$L$16,AL$2,0)*$E1956)</f>
        <v>220.36000000000161</v>
      </c>
      <c r="AM1956">
        <f>SUM('스테이지별 몬스터 스텟'!AD1956*'(참고)타워 스텟 가치'!$Q$17,'스테이지별 몬스터 스텟'!AE1956*'(참고)타워 스텟 가치'!$R$17,'스테이지별 몬스터 스텟'!AF1956*'(참고)타워 스텟 가치'!$S$17,'스테이지별 몬스터 스텟'!AG1956*'(참고)타워 스텟 가치'!$T$17,'스테이지별 몬스터 스텟'!AH1956*'(참고)타워 스텟 가치'!$U$17,'스테이지별 몬스터 스텟'!AI1956*'(참고)타워 스텟 가치'!$V$17,'스테이지별 몬스터 스텟'!AJ1956*'(참고)타워 스텟 가치'!$W$17,'스테이지별 몬스터 스텟'!AK1956*'(참고)타워 스텟 가치'!$X$17,'스테이지별 몬스터 스텟'!AL1956*'(참고)타워 스텟 가치'!$Y$17)</f>
        <v>1190549.9900000086</v>
      </c>
      <c r="AN1956">
        <v>3</v>
      </c>
    </row>
    <row r="1957" spans="3:40" x14ac:dyDescent="0.3">
      <c r="C1957">
        <v>3</v>
      </c>
      <c r="D1957">
        <f t="shared" si="92"/>
        <v>391</v>
      </c>
      <c r="E1957" s="52">
        <f>VLOOKUP(D1957,'스테이지별 난이도 설정'!B:C,2,0)</f>
        <v>156.40000000000114</v>
      </c>
      <c r="F1957" t="str">
        <f t="shared" si="93"/>
        <v>에픽</v>
      </c>
      <c r="G1957">
        <f t="shared" si="91"/>
        <v>6</v>
      </c>
      <c r="H1957">
        <f>VLOOKUP($F1957,'(참고)타워 스텟 가치'!$B$2:$L$6,H$2,0)+(VLOOKUP($F1957,'(참고)타워 스텟 가치'!$B$2:$L$6,H$2,0)*$E1957)</f>
        <v>2656.1250000000191</v>
      </c>
      <c r="I1957">
        <f>VLOOKUP($F1957,'(참고)타워 스텟 가치'!$B$2:$L$6,I$2,0)+(VLOOKUP($F1957,'(참고)타워 스텟 가치'!$B$2:$L$6,I$2,0)*$E1957)</f>
        <v>531.22500000000389</v>
      </c>
      <c r="J1957">
        <f>VLOOKUP($F1957,'(참고)타워 스텟 가치'!$B$2:$L$6,J$2,0)+(VLOOKUP($F1957,'(참고)타워 스텟 가치'!$B$2:$L$6,J$2,0)*$E1957)</f>
        <v>787000.0000000057</v>
      </c>
      <c r="K1957">
        <f>VLOOKUP($F1957,'(참고)타워 스텟 가치'!$B$2:$L$6,K$2,0)+(VLOOKUP($F1957,'(참고)타워 스텟 가치'!$B$2:$L$6,K$2,0)*$E1957)</f>
        <v>10624.500000000076</v>
      </c>
      <c r="L1957">
        <f>VLOOKUP($F1957,'(참고)타워 스텟 가치'!$B$2:$L$6,L$2,0)+(VLOOKUP($F1957,'(참고)타워 스텟 가치'!$B$2:$L$6,L$2,0)*$E1957)</f>
        <v>177.0750000000013</v>
      </c>
      <c r="M1957">
        <f>VLOOKUP($F1957,'(참고)타워 스텟 가치'!$B$2:$L$6,M$2,0)+(VLOOKUP($F1957,'(참고)타워 스텟 가치'!$B$2:$L$6,M$2,0)*$E1957)</f>
        <v>47.22000000000034</v>
      </c>
      <c r="N1957">
        <f>VLOOKUP($F1957,'(참고)타워 스텟 가치'!$B$2:$L$6,N$2,0)+(VLOOKUP($F1957,'(참고)타워 스텟 가치'!$B$2:$L$6,N$2,0)*$E1957)</f>
        <v>0</v>
      </c>
      <c r="O1957">
        <f>VLOOKUP($F1957,'(참고)타워 스텟 가치'!$B$2:$L$6,O$2,0)+(VLOOKUP($F1957,'(참고)타워 스텟 가치'!$B$2:$L$6,O$2,0)*$E1957)</f>
        <v>0</v>
      </c>
      <c r="P1957">
        <f>VLOOKUP($F1957,'(참고)타워 스텟 가치'!$B$2:$L$6,P$2,0)+(VLOOKUP($F1957,'(참고)타워 스텟 가치'!$B$2:$L$6,P$2,0)*$E1957)</f>
        <v>110.1800000000008</v>
      </c>
      <c r="Q1957">
        <f>SUM('스테이지별 몬스터 스텟'!H1957*'(참고)타워 스텟 가치'!$Q$17,'스테이지별 몬스터 스텟'!I1957*'(참고)타워 스텟 가치'!$R$17,'스테이지별 몬스터 스텟'!J1957*'(참고)타워 스텟 가치'!$S$17,'스테이지별 몬스터 스텟'!K1957*'(참고)타워 스텟 가치'!$T$17,'스테이지별 몬스터 스텟'!L1957*'(참고)타워 스텟 가치'!$U$17,'스테이지별 몬스터 스텟'!M1957*'(참고)타워 스텟 가치'!$V$17,'스테이지별 몬스터 스텟'!N1957*'(참고)타워 스텟 가치'!$W$17,'스테이지별 몬스터 스텟'!O1957*'(참고)타워 스텟 가치'!$X$17,'스테이지별 몬스터 스텟'!P1957*'(참고)타워 스텟 가치'!$Y$17)</f>
        <v>1208479.817500009</v>
      </c>
      <c r="R1957">
        <v>1</v>
      </c>
      <c r="S1957">
        <f>VLOOKUP($F1957,'(참고)타워 스텟 가치'!$B$7:$L$11,S$2,0)+(VLOOKUP($F1957,'(참고)타워 스텟 가치'!$B$7:$L$11,S$2,0)*$E1957)</f>
        <v>885.37500000000648</v>
      </c>
      <c r="T1957">
        <f>VLOOKUP($F1957,'(참고)타워 스텟 가치'!$B$7:$L$11,T$2,0)+(VLOOKUP($F1957,'(참고)타워 스텟 가치'!$B$7:$L$11,T$2,0)*$E1957)</f>
        <v>1593.6750000000116</v>
      </c>
      <c r="U1957">
        <f>VLOOKUP($F1957,'(참고)타워 스텟 가치'!$B$7:$L$11,U$2,0)+(VLOOKUP($F1957,'(참고)타워 스텟 가치'!$B$7:$L$11,U$2,0)*$E1957)</f>
        <v>787000.0000000057</v>
      </c>
      <c r="V1957">
        <f>VLOOKUP($F1957,'(참고)타워 스텟 가치'!$B$7:$L$11,V$2,0)+(VLOOKUP($F1957,'(참고)타워 스텟 가치'!$B$7:$L$11,V$2,0)*$E1957)</f>
        <v>10624.500000000076</v>
      </c>
      <c r="W1957">
        <f>VLOOKUP($F1957,'(참고)타워 스텟 가치'!$B$7:$L$11,W$2,0)+(VLOOKUP($F1957,'(참고)타워 스텟 가치'!$B$7:$L$11,W$2,0)*$E1957)</f>
        <v>177.0750000000013</v>
      </c>
      <c r="X1957">
        <f>VLOOKUP($F1957,'(참고)타워 스텟 가치'!$B$7:$L$11,X$2,0)+(VLOOKUP($F1957,'(참고)타워 스텟 가치'!$B$7:$L$11,X$2,0)*$E1957)</f>
        <v>47.22000000000034</v>
      </c>
      <c r="Y1957">
        <f>VLOOKUP($F1957,'(참고)타워 스텟 가치'!$B$7:$L$11,Y$2,0)+(VLOOKUP($F1957,'(참고)타워 스텟 가치'!$B$7:$L$11,Y$2,0)*$E1957)</f>
        <v>0</v>
      </c>
      <c r="Z1957">
        <f>VLOOKUP($F1957,'(참고)타워 스텟 가치'!$B$7:$L$11,Z$2,0)+(VLOOKUP($F1957,'(참고)타워 스텟 가치'!$B$7:$L$11,Z$2,0)*$E1957)</f>
        <v>0</v>
      </c>
      <c r="AA1957">
        <f>VLOOKUP($F1957,'(참고)타워 스텟 가치'!$B$7:$L$11,AA$2,0)+(VLOOKUP($F1957,'(참고)타워 스텟 가치'!$B$7:$L$11,AA$2,0)*$E1957)</f>
        <v>110.1800000000008</v>
      </c>
      <c r="AB1957">
        <f>SUM('스테이지별 몬스터 스텟'!S1957*'(참고)타워 스텟 가치'!$Q$17,'스테이지별 몬스터 스텟'!T1957*'(참고)타워 스텟 가치'!$R$17,'스테이지별 몬스터 스텟'!U1957*'(참고)타워 스텟 가치'!$S$17,'스테이지별 몬스터 스텟'!V1957*'(참고)타워 스텟 가치'!$T$17,'스테이지별 몬스터 스텟'!W1957*'(참고)타워 스텟 가치'!$U$17,'스테이지별 몬스터 스텟'!X1957*'(참고)타워 스텟 가치'!$V$17,'스테이지별 몬스터 스텟'!Y1957*'(참고)타워 스텟 가치'!$W$17,'스테이지별 몬스터 스텟'!Z1957*'(참고)타워 스텟 가치'!$X$17,'스테이지별 몬스터 스텟'!AA1957*'(참고)타워 스텟 가치'!$Y$17)</f>
        <v>1206531.9925000088</v>
      </c>
      <c r="AC1957">
        <v>2</v>
      </c>
      <c r="AD1957">
        <f>VLOOKUP($F1957,'(참고)타워 스텟 가치'!$B$12:$L$16,AD$2,0)+(VLOOKUP($F1957,'(참고)타워 스텟 가치'!$B$12:$L$16,AD$2,0)*$E1957)</f>
        <v>885.37500000000648</v>
      </c>
      <c r="AE1957">
        <f>VLOOKUP($F1957,'(참고)타워 스텟 가치'!$B$12:$L$16,AE$2,0)+(VLOOKUP($F1957,'(참고)타워 스텟 가치'!$B$12:$L$16,AE$2,0)*$E1957)</f>
        <v>1062.4500000000078</v>
      </c>
      <c r="AF1957">
        <f>VLOOKUP($F1957,'(참고)타워 스텟 가치'!$B$12:$L$16,AF$2,0)+(VLOOKUP($F1957,'(참고)타워 스텟 가치'!$B$12:$L$16,AF$2,0)*$E1957)</f>
        <v>787000.0000000057</v>
      </c>
      <c r="AG1957">
        <f>VLOOKUP($F1957,'(참고)타워 스텟 가치'!$B$12:$L$16,AG$2,0)+(VLOOKUP($F1957,'(참고)타워 스텟 가치'!$B$12:$L$16,AG$2,0)*$E1957)</f>
        <v>5312.2500000000382</v>
      </c>
      <c r="AH1957">
        <f>VLOOKUP($F1957,'(참고)타워 스텟 가치'!$B$12:$L$16,AH$2,0)+(VLOOKUP($F1957,'(참고)타워 스텟 가치'!$B$12:$L$16,AH$2,0)*$E1957)</f>
        <v>177.0750000000013</v>
      </c>
      <c r="AI1957">
        <f>VLOOKUP($F1957,'(참고)타워 스텟 가치'!$B$12:$L$16,AI$2,0)+(VLOOKUP($F1957,'(참고)타워 스텟 가치'!$B$12:$L$16,AI$2,0)*$E1957)</f>
        <v>47.22000000000034</v>
      </c>
      <c r="AJ1957">
        <f>VLOOKUP($F1957,'(참고)타워 스텟 가치'!$B$12:$L$16,AJ$2,0)+(VLOOKUP($F1957,'(참고)타워 스텟 가치'!$B$12:$L$16,AJ$2,0)*$E1957)</f>
        <v>0</v>
      </c>
      <c r="AK1957">
        <f>VLOOKUP($F1957,'(참고)타워 스텟 가치'!$B$12:$L$16,AK$2,0)+(VLOOKUP($F1957,'(참고)타워 스텟 가치'!$B$12:$L$16,AK$2,0)*$E1957)</f>
        <v>0</v>
      </c>
      <c r="AL1957">
        <f>VLOOKUP($F1957,'(참고)타워 스텟 가치'!$B$12:$L$16,AL$2,0)+(VLOOKUP($F1957,'(참고)타워 스텟 가치'!$B$12:$L$16,AL$2,0)*$E1957)</f>
        <v>220.36000000000161</v>
      </c>
      <c r="AM1957">
        <f>SUM('스테이지별 몬스터 스텟'!AD1957*'(참고)타워 스텟 가치'!$Q$17,'스테이지별 몬스터 스텟'!AE1957*'(참고)타워 스텟 가치'!$R$17,'스테이지별 몬스터 스텟'!AF1957*'(참고)타워 스텟 가치'!$S$17,'스테이지별 몬스터 스텟'!AG1957*'(참고)타워 스텟 가치'!$T$17,'스테이지별 몬스터 스텟'!AH1957*'(참고)타워 스텟 가치'!$U$17,'스테이지별 몬스터 스텟'!AI1957*'(참고)타워 스텟 가치'!$V$17,'스테이지별 몬스터 스텟'!AJ1957*'(참고)타워 스텟 가치'!$W$17,'스테이지별 몬스터 스텟'!AK1957*'(참고)타워 스텟 가치'!$X$17,'스테이지별 몬스터 스텟'!AL1957*'(참고)타워 스텟 가치'!$Y$17)</f>
        <v>1195331.0150000085</v>
      </c>
      <c r="AN1957">
        <v>3</v>
      </c>
    </row>
    <row r="1958" spans="3:40" x14ac:dyDescent="0.3">
      <c r="C1958">
        <v>4</v>
      </c>
      <c r="D1958">
        <f t="shared" si="92"/>
        <v>391</v>
      </c>
      <c r="E1958" s="52">
        <f>VLOOKUP(D1958,'스테이지별 난이도 설정'!B:C,2,0)</f>
        <v>156.40000000000114</v>
      </c>
      <c r="F1958" t="str">
        <f t="shared" si="93"/>
        <v>유니크</v>
      </c>
      <c r="G1958">
        <f t="shared" si="91"/>
        <v>6</v>
      </c>
      <c r="H1958">
        <f>VLOOKUP($F1958,'(참고)타워 스텟 가치'!$B$2:$L$6,H$2,0)+(VLOOKUP($F1958,'(참고)타워 스텟 가치'!$B$2:$L$6,H$2,0)*$E1958)</f>
        <v>3984.1875000000291</v>
      </c>
      <c r="I1958">
        <f>VLOOKUP($F1958,'(참고)타워 스텟 가치'!$B$2:$L$6,I$2,0)+(VLOOKUP($F1958,'(참고)타워 스텟 가치'!$B$2:$L$6,I$2,0)*$E1958)</f>
        <v>796.83750000000578</v>
      </c>
      <c r="J1958">
        <f>VLOOKUP($F1958,'(참고)타워 스텟 가치'!$B$2:$L$6,J$2,0)+(VLOOKUP($F1958,'(참고)타워 스텟 가치'!$B$2:$L$6,J$2,0)*$E1958)</f>
        <v>787000.0000000057</v>
      </c>
      <c r="K1958">
        <f>VLOOKUP($F1958,'(참고)타워 스텟 가치'!$B$2:$L$6,K$2,0)+(VLOOKUP($F1958,'(참고)타워 스텟 가치'!$B$2:$L$6,K$2,0)*$E1958)</f>
        <v>15936.750000000116</v>
      </c>
      <c r="L1958">
        <f>VLOOKUP($F1958,'(참고)타워 스텟 가치'!$B$2:$L$6,L$2,0)+(VLOOKUP($F1958,'(참고)타워 스텟 가치'!$B$2:$L$6,L$2,0)*$E1958)</f>
        <v>265.61250000000194</v>
      </c>
      <c r="M1958">
        <f>VLOOKUP($F1958,'(참고)타워 스텟 가치'!$B$2:$L$6,M$2,0)+(VLOOKUP($F1958,'(참고)타워 스텟 가치'!$B$2:$L$6,M$2,0)*$E1958)</f>
        <v>47.22000000000034</v>
      </c>
      <c r="N1958">
        <f>VLOOKUP($F1958,'(참고)타워 스텟 가치'!$B$2:$L$6,N$2,0)+(VLOOKUP($F1958,'(참고)타워 스텟 가치'!$B$2:$L$6,N$2,0)*$E1958)</f>
        <v>0</v>
      </c>
      <c r="O1958">
        <f>VLOOKUP($F1958,'(참고)타워 스텟 가치'!$B$2:$L$6,O$2,0)+(VLOOKUP($F1958,'(참고)타워 스텟 가치'!$B$2:$L$6,O$2,0)*$E1958)</f>
        <v>0</v>
      </c>
      <c r="P1958">
        <f>VLOOKUP($F1958,'(참고)타워 스텟 가치'!$B$2:$L$6,P$2,0)+(VLOOKUP($F1958,'(참고)타워 스텟 가치'!$B$2:$L$6,P$2,0)*$E1958)</f>
        <v>157.40000000000114</v>
      </c>
      <c r="Q1958">
        <f>SUM('스테이지별 몬스터 스텟'!H1958*'(참고)타워 스텟 가치'!$Q$17,'스테이지별 몬스터 스텟'!I1958*'(참고)타워 스텟 가치'!$R$17,'스테이지별 몬스터 스텟'!J1958*'(참고)타워 스텟 가치'!$S$17,'스테이지별 몬스터 스텟'!K1958*'(참고)타워 스텟 가치'!$T$17,'스테이지별 몬스터 스텟'!L1958*'(참고)타워 스텟 가치'!$U$17,'스테이지별 몬스터 스텟'!M1958*'(참고)타워 스텟 가치'!$V$17,'스테이지별 몬스터 스텟'!N1958*'(참고)타워 스텟 가치'!$W$17,'스테이지별 몬스터 스텟'!O1958*'(참고)타워 스텟 가치'!$X$17,'스테이지별 몬스터 스텟'!P1958*'(참고)타워 스텟 가치'!$Y$17)</f>
        <v>1222430.3762500091</v>
      </c>
      <c r="R1958">
        <v>1</v>
      </c>
      <c r="S1958">
        <f>VLOOKUP($F1958,'(참고)타워 스텟 가치'!$B$7:$L$11,S$2,0)+(VLOOKUP($F1958,'(참고)타워 스텟 가치'!$B$7:$L$11,S$2,0)*$E1958)</f>
        <v>1328.0625000000095</v>
      </c>
      <c r="T1958">
        <f>VLOOKUP($F1958,'(참고)타워 스텟 가치'!$B$7:$L$11,T$2,0)+(VLOOKUP($F1958,'(참고)타워 스텟 가치'!$B$7:$L$11,T$2,0)*$E1958)</f>
        <v>2390.5125000000176</v>
      </c>
      <c r="U1958">
        <f>VLOOKUP($F1958,'(참고)타워 스텟 가치'!$B$7:$L$11,U$2,0)+(VLOOKUP($F1958,'(참고)타워 스텟 가치'!$B$7:$L$11,U$2,0)*$E1958)</f>
        <v>787000.0000000057</v>
      </c>
      <c r="V1958">
        <f>VLOOKUP($F1958,'(참고)타워 스텟 가치'!$B$7:$L$11,V$2,0)+(VLOOKUP($F1958,'(참고)타워 스텟 가치'!$B$7:$L$11,V$2,0)*$E1958)</f>
        <v>15936.750000000116</v>
      </c>
      <c r="W1958">
        <f>VLOOKUP($F1958,'(참고)타워 스텟 가치'!$B$7:$L$11,W$2,0)+(VLOOKUP($F1958,'(참고)타워 스텟 가치'!$B$7:$L$11,W$2,0)*$E1958)</f>
        <v>265.61250000000194</v>
      </c>
      <c r="X1958">
        <f>VLOOKUP($F1958,'(참고)타워 스텟 가치'!$B$7:$L$11,X$2,0)+(VLOOKUP($F1958,'(참고)타워 스텟 가치'!$B$7:$L$11,X$2,0)*$E1958)</f>
        <v>47.22000000000034</v>
      </c>
      <c r="Y1958">
        <f>VLOOKUP($F1958,'(참고)타워 스텟 가치'!$B$7:$L$11,Y$2,0)+(VLOOKUP($F1958,'(참고)타워 스텟 가치'!$B$7:$L$11,Y$2,0)*$E1958)</f>
        <v>0</v>
      </c>
      <c r="Z1958">
        <f>VLOOKUP($F1958,'(참고)타워 스텟 가치'!$B$7:$L$11,Z$2,0)+(VLOOKUP($F1958,'(참고)타워 스텟 가치'!$B$7:$L$11,Z$2,0)*$E1958)</f>
        <v>0</v>
      </c>
      <c r="AA1958">
        <f>VLOOKUP($F1958,'(참고)타워 스텟 가치'!$B$7:$L$11,AA$2,0)+(VLOOKUP($F1958,'(참고)타워 스텟 가치'!$B$7:$L$11,AA$2,0)*$E1958)</f>
        <v>157.40000000000114</v>
      </c>
      <c r="AB1958">
        <f>SUM('스테이지별 몬스터 스텟'!S1958*'(참고)타워 스텟 가치'!$Q$17,'스테이지별 몬스터 스텟'!T1958*'(참고)타워 스텟 가치'!$R$17,'스테이지별 몬스터 스텟'!U1958*'(참고)타워 스텟 가치'!$S$17,'스테이지별 몬스터 스텟'!V1958*'(참고)타워 스텟 가치'!$T$17,'스테이지별 몬스터 스텟'!W1958*'(참고)타워 스텟 가치'!$U$17,'스테이지별 몬스터 스텟'!X1958*'(참고)타워 스텟 가치'!$V$17,'스테이지별 몬스터 스텟'!Y1958*'(참고)타워 스텟 가치'!$W$17,'스테이지별 몬스터 스텟'!Z1958*'(참고)타워 스텟 가치'!$X$17,'스테이지별 몬스터 스텟'!AA1958*'(참고)타워 스텟 가치'!$Y$17)</f>
        <v>1219508.638750009</v>
      </c>
      <c r="AC1958">
        <v>2</v>
      </c>
      <c r="AD1958">
        <f>VLOOKUP($F1958,'(참고)타워 스텟 가치'!$B$12:$L$16,AD$2,0)+(VLOOKUP($F1958,'(참고)타워 스텟 가치'!$B$12:$L$16,AD$2,0)*$E1958)</f>
        <v>1328.0625000000095</v>
      </c>
      <c r="AE1958">
        <f>VLOOKUP($F1958,'(참고)타워 스텟 가치'!$B$12:$L$16,AE$2,0)+(VLOOKUP($F1958,'(참고)타워 스텟 가치'!$B$12:$L$16,AE$2,0)*$E1958)</f>
        <v>1593.6750000000116</v>
      </c>
      <c r="AF1958">
        <f>VLOOKUP($F1958,'(참고)타워 스텟 가치'!$B$12:$L$16,AF$2,0)+(VLOOKUP($F1958,'(참고)타워 스텟 가치'!$B$12:$L$16,AF$2,0)*$E1958)</f>
        <v>787000.0000000057</v>
      </c>
      <c r="AG1958">
        <f>VLOOKUP($F1958,'(참고)타워 스텟 가치'!$B$12:$L$16,AG$2,0)+(VLOOKUP($F1958,'(참고)타워 스텟 가치'!$B$12:$L$16,AG$2,0)*$E1958)</f>
        <v>7968.3750000000582</v>
      </c>
      <c r="AH1958">
        <f>VLOOKUP($F1958,'(참고)타워 스텟 가치'!$B$12:$L$16,AH$2,0)+(VLOOKUP($F1958,'(참고)타워 스텟 가치'!$B$12:$L$16,AH$2,0)*$E1958)</f>
        <v>265.61250000000194</v>
      </c>
      <c r="AI1958">
        <f>VLOOKUP($F1958,'(참고)타워 스텟 가치'!$B$12:$L$16,AI$2,0)+(VLOOKUP($F1958,'(참고)타워 스텟 가치'!$B$12:$L$16,AI$2,0)*$E1958)</f>
        <v>47.22000000000034</v>
      </c>
      <c r="AJ1958">
        <f>VLOOKUP($F1958,'(참고)타워 스텟 가치'!$B$12:$L$16,AJ$2,0)+(VLOOKUP($F1958,'(참고)타워 스텟 가치'!$B$12:$L$16,AJ$2,0)*$E1958)</f>
        <v>0</v>
      </c>
      <c r="AK1958">
        <f>VLOOKUP($F1958,'(참고)타워 스텟 가치'!$B$12:$L$16,AK$2,0)+(VLOOKUP($F1958,'(참고)타워 스텟 가치'!$B$12:$L$16,AK$2,0)*$E1958)</f>
        <v>0</v>
      </c>
      <c r="AL1958">
        <f>VLOOKUP($F1958,'(참고)타워 스텟 가치'!$B$12:$L$16,AL$2,0)+(VLOOKUP($F1958,'(참고)타워 스텟 가치'!$B$12:$L$16,AL$2,0)*$E1958)</f>
        <v>314.80000000000229</v>
      </c>
      <c r="AM1958">
        <f>SUM('스테이지별 몬스터 스텟'!AD1958*'(참고)타워 스텟 가치'!$Q$17,'스테이지별 몬스터 스텟'!AE1958*'(참고)타워 스텟 가치'!$R$17,'스테이지별 몬스터 스텟'!AF1958*'(참고)타워 스텟 가치'!$S$17,'스테이지별 몬스터 스텟'!AG1958*'(참고)타워 스텟 가치'!$T$17,'스테이지별 몬스터 스텟'!AH1958*'(참고)타워 스텟 가치'!$U$17,'스테이지별 몬스터 스텟'!AI1958*'(참고)타워 스텟 가치'!$V$17,'스테이지별 몬스터 스텟'!AJ1958*'(참고)타워 스텟 가치'!$W$17,'스테이지별 몬스터 스텟'!AK1958*'(참고)타워 스텟 가치'!$X$17,'스테이지별 몬스터 스텟'!AL1958*'(참고)타워 스텟 가치'!$Y$17)</f>
        <v>1202691.4325000087</v>
      </c>
      <c r="AN1958">
        <v>3</v>
      </c>
    </row>
    <row r="1959" spans="3:40" x14ac:dyDescent="0.3">
      <c r="C1959">
        <v>5</v>
      </c>
      <c r="D1959">
        <f t="shared" si="92"/>
        <v>391</v>
      </c>
      <c r="E1959" s="52">
        <f>VLOOKUP(D1959,'스테이지별 난이도 설정'!B:C,2,0)</f>
        <v>156.40000000000114</v>
      </c>
      <c r="F1959" t="str">
        <f t="shared" si="93"/>
        <v>스페셜</v>
      </c>
      <c r="G1959">
        <f t="shared" si="91"/>
        <v>6</v>
      </c>
      <c r="H1959">
        <f>VLOOKUP($F1959,'(참고)타워 스텟 가치'!$B$2:$L$6,H$2,0)+(VLOOKUP($F1959,'(참고)타워 스텟 가치'!$B$2:$L$6,H$2,0)*$E1959)</f>
        <v>5976.2812500000437</v>
      </c>
      <c r="I1959">
        <f>VLOOKUP($F1959,'(참고)타워 스텟 가치'!$B$2:$L$6,I$2,0)+(VLOOKUP($F1959,'(참고)타워 스텟 가치'!$B$2:$L$6,I$2,0)*$E1959)</f>
        <v>1195.2562500000088</v>
      </c>
      <c r="J1959">
        <f>VLOOKUP($F1959,'(참고)타워 스텟 가치'!$B$2:$L$6,J$2,0)+(VLOOKUP($F1959,'(참고)타워 스텟 가치'!$B$2:$L$6,J$2,0)*$E1959)</f>
        <v>787000.0000000057</v>
      </c>
      <c r="K1959">
        <f>VLOOKUP($F1959,'(참고)타워 스텟 가치'!$B$2:$L$6,K$2,0)+(VLOOKUP($F1959,'(참고)타워 스텟 가치'!$B$2:$L$6,K$2,0)*$E1959)</f>
        <v>23905.125000000175</v>
      </c>
      <c r="L1959">
        <f>VLOOKUP($F1959,'(참고)타워 스텟 가치'!$B$2:$L$6,L$2,0)+(VLOOKUP($F1959,'(참고)타워 스텟 가치'!$B$2:$L$6,L$2,0)*$E1959)</f>
        <v>398.41875000000289</v>
      </c>
      <c r="M1959">
        <f>VLOOKUP($F1959,'(참고)타워 스텟 가치'!$B$2:$L$6,M$2,0)+(VLOOKUP($F1959,'(참고)타워 스텟 가치'!$B$2:$L$6,M$2,0)*$E1959)</f>
        <v>47.22000000000034</v>
      </c>
      <c r="N1959">
        <f>VLOOKUP($F1959,'(참고)타워 스텟 가치'!$B$2:$L$6,N$2,0)+(VLOOKUP($F1959,'(참고)타워 스텟 가치'!$B$2:$L$6,N$2,0)*$E1959)</f>
        <v>0</v>
      </c>
      <c r="O1959">
        <f>VLOOKUP($F1959,'(참고)타워 스텟 가치'!$B$2:$L$6,O$2,0)+(VLOOKUP($F1959,'(참고)타워 스텟 가치'!$B$2:$L$6,O$2,0)*$E1959)</f>
        <v>0</v>
      </c>
      <c r="P1959">
        <f>VLOOKUP($F1959,'(참고)타워 스텟 가치'!$B$2:$L$6,P$2,0)+(VLOOKUP($F1959,'(참고)타워 스텟 가치'!$B$2:$L$6,P$2,0)*$E1959)</f>
        <v>157.40000000000114</v>
      </c>
      <c r="Q1959">
        <f>SUM('스테이지별 몬스터 스텟'!H1959*'(참고)타워 스텟 가치'!$Q$17,'스테이지별 몬스터 스텟'!I1959*'(참고)타워 스텟 가치'!$R$17,'스테이지별 몬스터 스텟'!J1959*'(참고)타워 스텟 가치'!$S$17,'스테이지별 몬스터 스텟'!K1959*'(참고)타워 스텟 가치'!$T$17,'스테이지별 몬스터 스텟'!L1959*'(참고)타워 스텟 가치'!$U$17,'스테이지별 몬스터 스텟'!M1959*'(참고)타워 스텟 가치'!$V$17,'스테이지별 몬스터 스텟'!N1959*'(참고)타워 스텟 가치'!$W$17,'스테이지별 몬스터 스텟'!O1959*'(참고)타워 스텟 가치'!$X$17,'스테이지별 몬스터 스텟'!P1959*'(참고)타워 스텟 가치'!$Y$17)</f>
        <v>1243214.5543750091</v>
      </c>
      <c r="R1959">
        <v>1</v>
      </c>
      <c r="S1959">
        <f>VLOOKUP($F1959,'(참고)타워 스텟 가치'!$B$7:$L$11,S$2,0)+(VLOOKUP($F1959,'(참고)타워 스텟 가치'!$B$7:$L$11,S$2,0)*$E1959)</f>
        <v>1992.0937500000146</v>
      </c>
      <c r="T1959">
        <f>VLOOKUP($F1959,'(참고)타워 스텟 가치'!$B$7:$L$11,T$2,0)+(VLOOKUP($F1959,'(참고)타워 스텟 가치'!$B$7:$L$11,T$2,0)*$E1959)</f>
        <v>3585.7687500000261</v>
      </c>
      <c r="U1959">
        <f>VLOOKUP($F1959,'(참고)타워 스텟 가치'!$B$7:$L$11,U$2,0)+(VLOOKUP($F1959,'(참고)타워 스텟 가치'!$B$7:$L$11,U$2,0)*$E1959)</f>
        <v>787000.0000000057</v>
      </c>
      <c r="V1959">
        <f>VLOOKUP($F1959,'(참고)타워 스텟 가치'!$B$7:$L$11,V$2,0)+(VLOOKUP($F1959,'(참고)타워 스텟 가치'!$B$7:$L$11,V$2,0)*$E1959)</f>
        <v>23905.125000000175</v>
      </c>
      <c r="W1959">
        <f>VLOOKUP($F1959,'(참고)타워 스텟 가치'!$B$7:$L$11,W$2,0)+(VLOOKUP($F1959,'(참고)타워 스텟 가치'!$B$7:$L$11,W$2,0)*$E1959)</f>
        <v>398.41875000000289</v>
      </c>
      <c r="X1959">
        <f>VLOOKUP($F1959,'(참고)타워 스텟 가치'!$B$7:$L$11,X$2,0)+(VLOOKUP($F1959,'(참고)타워 스텟 가치'!$B$7:$L$11,X$2,0)*$E1959)</f>
        <v>47.22000000000034</v>
      </c>
      <c r="Y1959">
        <f>VLOOKUP($F1959,'(참고)타워 스텟 가치'!$B$7:$L$11,Y$2,0)+(VLOOKUP($F1959,'(참고)타워 스텟 가치'!$B$7:$L$11,Y$2,0)*$E1959)</f>
        <v>0</v>
      </c>
      <c r="Z1959">
        <f>VLOOKUP($F1959,'(참고)타워 스텟 가치'!$B$7:$L$11,Z$2,0)+(VLOOKUP($F1959,'(참고)타워 스텟 가치'!$B$7:$L$11,Z$2,0)*$E1959)</f>
        <v>0</v>
      </c>
      <c r="AA1959">
        <f>VLOOKUP($F1959,'(참고)타워 스텟 가치'!$B$7:$L$11,AA$2,0)+(VLOOKUP($F1959,'(참고)타워 스텟 가치'!$B$7:$L$11,AA$2,0)*$E1959)</f>
        <v>157.40000000000114</v>
      </c>
      <c r="AB1959">
        <f>SUM('스테이지별 몬스터 스텟'!S1959*'(참고)타워 스텟 가치'!$Q$17,'스테이지별 몬스터 스텟'!T1959*'(참고)타워 스텟 가치'!$R$17,'스테이지별 몬스터 스텟'!U1959*'(참고)타워 스텟 가치'!$S$17,'스테이지별 몬스터 스텟'!V1959*'(참고)타워 스텟 가치'!$T$17,'스테이지별 몬스터 스텟'!W1959*'(참고)타워 스텟 가치'!$U$17,'스테이지별 몬스터 스텟'!X1959*'(참고)타워 스텟 가치'!$V$17,'스테이지별 몬스터 스텟'!Y1959*'(참고)타워 스텟 가치'!$W$17,'스테이지별 몬스터 스텟'!Z1959*'(참고)타워 스텟 가치'!$X$17,'스테이지별 몬스터 스텟'!AA1959*'(참고)타워 스텟 가치'!$Y$17)</f>
        <v>1238831.948125009</v>
      </c>
      <c r="AC1959">
        <v>2</v>
      </c>
      <c r="AD1959">
        <f>VLOOKUP($F1959,'(참고)타워 스텟 가치'!$B$12:$L$16,AD$2,0)+(VLOOKUP($F1959,'(참고)타워 스텟 가치'!$B$12:$L$16,AD$2,0)*$E1959)</f>
        <v>1992.0937500000146</v>
      </c>
      <c r="AE1959">
        <f>VLOOKUP($F1959,'(참고)타워 스텟 가치'!$B$12:$L$16,AE$2,0)+(VLOOKUP($F1959,'(참고)타워 스텟 가치'!$B$12:$L$16,AE$2,0)*$E1959)</f>
        <v>2390.5125000000176</v>
      </c>
      <c r="AF1959">
        <f>VLOOKUP($F1959,'(참고)타워 스텟 가치'!$B$12:$L$16,AF$2,0)+(VLOOKUP($F1959,'(참고)타워 스텟 가치'!$B$12:$L$16,AF$2,0)*$E1959)</f>
        <v>787000.0000000057</v>
      </c>
      <c r="AG1959">
        <f>VLOOKUP($F1959,'(참고)타워 스텟 가치'!$B$12:$L$16,AG$2,0)+(VLOOKUP($F1959,'(참고)타워 스텟 가치'!$B$12:$L$16,AG$2,0)*$E1959)</f>
        <v>11952.562500000087</v>
      </c>
      <c r="AH1959">
        <f>VLOOKUP($F1959,'(참고)타워 스텟 가치'!$B$12:$L$16,AH$2,0)+(VLOOKUP($F1959,'(참고)타워 스텟 가치'!$B$12:$L$16,AH$2,0)*$E1959)</f>
        <v>398.41875000000289</v>
      </c>
      <c r="AI1959">
        <f>VLOOKUP($F1959,'(참고)타워 스텟 가치'!$B$12:$L$16,AI$2,0)+(VLOOKUP($F1959,'(참고)타워 스텟 가치'!$B$12:$L$16,AI$2,0)*$E1959)</f>
        <v>47.22000000000034</v>
      </c>
      <c r="AJ1959">
        <f>VLOOKUP($F1959,'(참고)타워 스텟 가치'!$B$12:$L$16,AJ$2,0)+(VLOOKUP($F1959,'(참고)타워 스텟 가치'!$B$12:$L$16,AJ$2,0)*$E1959)</f>
        <v>0</v>
      </c>
      <c r="AK1959">
        <f>VLOOKUP($F1959,'(참고)타워 스텟 가치'!$B$12:$L$16,AK$2,0)+(VLOOKUP($F1959,'(참고)타워 스텟 가치'!$B$12:$L$16,AK$2,0)*$E1959)</f>
        <v>0</v>
      </c>
      <c r="AL1959">
        <f>VLOOKUP($F1959,'(참고)타워 스텟 가치'!$B$12:$L$16,AL$2,0)+(VLOOKUP($F1959,'(참고)타워 스텟 가치'!$B$12:$L$16,AL$2,0)*$E1959)</f>
        <v>314.80000000000229</v>
      </c>
      <c r="AM1959">
        <f>SUM('스테이지별 몬스터 스텟'!AD1959*'(참고)타워 스텟 가치'!$Q$17,'스테이지별 몬스터 스텟'!AE1959*'(참고)타워 스텟 가치'!$R$17,'스테이지별 몬스터 스텟'!AF1959*'(참고)타워 스텟 가치'!$S$17,'스테이지별 몬스터 스텟'!AG1959*'(참고)타워 스텟 가치'!$T$17,'스테이지별 몬스터 스텟'!AH1959*'(참고)타워 스텟 가치'!$U$17,'스테이지별 몬스터 스텟'!AI1959*'(참고)타워 스텟 가치'!$V$17,'스테이지별 몬스터 스텟'!AJ1959*'(참고)타워 스텟 가치'!$W$17,'스테이지별 몬스터 스텟'!AK1959*'(참고)타워 스텟 가치'!$X$17,'스테이지별 몬스터 스텟'!AL1959*'(참고)타워 스텟 가치'!$Y$17)</f>
        <v>1213448.7387500089</v>
      </c>
      <c r="AN1959">
        <v>3</v>
      </c>
    </row>
    <row r="1960" spans="3:40" x14ac:dyDescent="0.3">
      <c r="C1960">
        <v>1</v>
      </c>
      <c r="D1960">
        <f t="shared" si="92"/>
        <v>392</v>
      </c>
      <c r="E1960" s="52">
        <f>VLOOKUP(D1960,'스테이지별 난이도 설정'!B:C,2,0)</f>
        <v>156.80000000000115</v>
      </c>
      <c r="F1960" t="str">
        <f t="shared" si="93"/>
        <v>일반</v>
      </c>
      <c r="G1960">
        <f t="shared" si="91"/>
        <v>6</v>
      </c>
      <c r="H1960">
        <f>VLOOKUP($F1960,'(참고)타워 스텟 가치'!$B$2:$L$6,H$2,0)+(VLOOKUP($F1960,'(참고)타워 스텟 가치'!$B$2:$L$6,H$2,0)*$E1960)</f>
        <v>1183.5000000000086</v>
      </c>
      <c r="I1960">
        <f>VLOOKUP($F1960,'(참고)타워 스텟 가치'!$B$2:$L$6,I$2,0)+(VLOOKUP($F1960,'(참고)타워 스텟 가치'!$B$2:$L$6,I$2,0)*$E1960)</f>
        <v>236.70000000000172</v>
      </c>
      <c r="J1960">
        <f>VLOOKUP($F1960,'(참고)타워 스텟 가치'!$B$2:$L$6,J$2,0)+(VLOOKUP($F1960,'(참고)타워 스텟 가치'!$B$2:$L$6,J$2,0)*$E1960)</f>
        <v>789000.0000000057</v>
      </c>
      <c r="K1960">
        <f>VLOOKUP($F1960,'(참고)타워 스텟 가치'!$B$2:$L$6,K$2,0)+(VLOOKUP($F1960,'(참고)타워 스텟 가치'!$B$2:$L$6,K$2,0)*$E1960)</f>
        <v>4734.0000000000346</v>
      </c>
      <c r="L1960">
        <f>VLOOKUP($F1960,'(참고)타워 스텟 가치'!$B$2:$L$6,L$2,0)+(VLOOKUP($F1960,'(참고)타워 스텟 가치'!$B$2:$L$6,L$2,0)*$E1960)</f>
        <v>78.900000000000574</v>
      </c>
      <c r="M1960">
        <f>VLOOKUP($F1960,'(참고)타워 스텟 가치'!$B$2:$L$6,M$2,0)+(VLOOKUP($F1960,'(참고)타워 스텟 가치'!$B$2:$L$6,M$2,0)*$E1960)</f>
        <v>47.340000000000337</v>
      </c>
      <c r="N1960">
        <f>VLOOKUP($F1960,'(참고)타워 스텟 가치'!$B$2:$L$6,N$2,0)+(VLOOKUP($F1960,'(참고)타워 스텟 가치'!$B$2:$L$6,N$2,0)*$E1960)</f>
        <v>0</v>
      </c>
      <c r="O1960">
        <f>VLOOKUP($F1960,'(참고)타워 스텟 가치'!$B$2:$L$6,O$2,0)+(VLOOKUP($F1960,'(참고)타워 스텟 가치'!$B$2:$L$6,O$2,0)*$E1960)</f>
        <v>0</v>
      </c>
      <c r="P1960">
        <f>VLOOKUP($F1960,'(참고)타워 스텟 가치'!$B$2:$L$6,P$2,0)+(VLOOKUP($F1960,'(참고)타워 스텟 가치'!$B$2:$L$6,P$2,0)*$E1960)</f>
        <v>110.4600000000008</v>
      </c>
      <c r="Q1960">
        <f>SUM('스테이지별 몬스터 스텟'!H1960*'(참고)타워 스텟 가치'!$Q$17,'스테이지별 몬스터 스텟'!I1960*'(참고)타워 스텟 가치'!$R$17,'스테이지별 몬스터 스텟'!J1960*'(참고)타워 스텟 가치'!$S$17,'스테이지별 몬스터 스텟'!K1960*'(참고)타워 스텟 가치'!$T$17,'스테이지별 몬스터 스텟'!L1960*'(참고)타워 스텟 가치'!$U$17,'스테이지별 몬스터 스텟'!M1960*'(참고)타워 스텟 가치'!$V$17,'스테이지별 몬스터 스텟'!N1960*'(참고)타워 스텟 가치'!$W$17,'스테이지별 몬스터 스텟'!O1960*'(참고)타워 스텟 가치'!$X$17,'스테이지별 몬스터 스텟'!P1960*'(참고)타워 스텟 가치'!$Y$17)</f>
        <v>1196116.1100000087</v>
      </c>
      <c r="R1960">
        <v>1</v>
      </c>
      <c r="S1960">
        <f>VLOOKUP($F1960,'(참고)타워 스텟 가치'!$B$7:$L$11,S$2,0)+(VLOOKUP($F1960,'(참고)타워 스텟 가치'!$B$7:$L$11,S$2,0)*$E1960)</f>
        <v>394.50000000000284</v>
      </c>
      <c r="T1960">
        <f>VLOOKUP($F1960,'(참고)타워 스텟 가치'!$B$7:$L$11,T$2,0)+(VLOOKUP($F1960,'(참고)타워 스텟 가치'!$B$7:$L$11,T$2,0)*$E1960)</f>
        <v>710.10000000000514</v>
      </c>
      <c r="U1960">
        <f>VLOOKUP($F1960,'(참고)타워 스텟 가치'!$B$7:$L$11,U$2,0)+(VLOOKUP($F1960,'(참고)타워 스텟 가치'!$B$7:$L$11,U$2,0)*$E1960)</f>
        <v>789000.0000000057</v>
      </c>
      <c r="V1960">
        <f>VLOOKUP($F1960,'(참고)타워 스텟 가치'!$B$7:$L$11,V$2,0)+(VLOOKUP($F1960,'(참고)타워 스텟 가치'!$B$7:$L$11,V$2,0)*$E1960)</f>
        <v>4734.0000000000346</v>
      </c>
      <c r="W1960">
        <f>VLOOKUP($F1960,'(참고)타워 스텟 가치'!$B$7:$L$11,W$2,0)+(VLOOKUP($F1960,'(참고)타워 스텟 가치'!$B$7:$L$11,W$2,0)*$E1960)</f>
        <v>78.900000000000574</v>
      </c>
      <c r="X1960">
        <f>VLOOKUP($F1960,'(참고)타워 스텟 가치'!$B$7:$L$11,X$2,0)+(VLOOKUP($F1960,'(참고)타워 스텟 가치'!$B$7:$L$11,X$2,0)*$E1960)</f>
        <v>47.340000000000337</v>
      </c>
      <c r="Y1960">
        <f>VLOOKUP($F1960,'(참고)타워 스텟 가치'!$B$7:$L$11,Y$2,0)+(VLOOKUP($F1960,'(참고)타워 스텟 가치'!$B$7:$L$11,Y$2,0)*$E1960)</f>
        <v>0</v>
      </c>
      <c r="Z1960">
        <f>VLOOKUP($F1960,'(참고)타워 스텟 가치'!$B$7:$L$11,Z$2,0)+(VLOOKUP($F1960,'(참고)타워 스텟 가치'!$B$7:$L$11,Z$2,0)*$E1960)</f>
        <v>0</v>
      </c>
      <c r="AA1960">
        <f>VLOOKUP($F1960,'(참고)타워 스텟 가치'!$B$7:$L$11,AA$2,0)+(VLOOKUP($F1960,'(참고)타워 스텟 가치'!$B$7:$L$11,AA$2,0)*$E1960)</f>
        <v>110.4600000000008</v>
      </c>
      <c r="AB1960">
        <f>SUM('스테이지별 몬스터 스텟'!S1960*'(참고)타워 스텟 가치'!$Q$17,'스테이지별 몬스터 스텟'!T1960*'(참고)타워 스텟 가치'!$R$17,'스테이지별 몬스터 스텟'!U1960*'(참고)타워 스텟 가치'!$S$17,'스테이지별 몬스터 스텟'!V1960*'(참고)타워 스텟 가치'!$T$17,'스테이지별 몬스터 스텟'!W1960*'(참고)타워 스텟 가치'!$U$17,'스테이지별 몬스터 스텟'!X1960*'(참고)타워 스텟 가치'!$V$17,'스테이지별 몬스터 스텟'!Y1960*'(참고)타워 스텟 가치'!$W$17,'스테이지별 몬스터 스텟'!Z1960*'(참고)타워 스텟 가치'!$X$17,'스테이지별 몬스터 스텟'!AA1960*'(참고)타워 스텟 가치'!$Y$17)</f>
        <v>1195248.2100000086</v>
      </c>
      <c r="AC1960">
        <v>2</v>
      </c>
      <c r="AD1960">
        <f>VLOOKUP($F1960,'(참고)타워 스텟 가치'!$B$12:$L$16,AD$2,0)+(VLOOKUP($F1960,'(참고)타워 스텟 가치'!$B$12:$L$16,AD$2,0)*$E1960)</f>
        <v>394.50000000000284</v>
      </c>
      <c r="AE1960">
        <f>VLOOKUP($F1960,'(참고)타워 스텟 가치'!$B$12:$L$16,AE$2,0)+(VLOOKUP($F1960,'(참고)타워 스텟 가치'!$B$12:$L$16,AE$2,0)*$E1960)</f>
        <v>473.40000000000344</v>
      </c>
      <c r="AF1960">
        <f>VLOOKUP($F1960,'(참고)타워 스텟 가치'!$B$12:$L$16,AF$2,0)+(VLOOKUP($F1960,'(참고)타워 스텟 가치'!$B$12:$L$16,AF$2,0)*$E1960)</f>
        <v>789000.0000000057</v>
      </c>
      <c r="AG1960">
        <f>VLOOKUP($F1960,'(참고)타워 스텟 가치'!$B$12:$L$16,AG$2,0)+(VLOOKUP($F1960,'(참고)타워 스텟 가치'!$B$12:$L$16,AG$2,0)*$E1960)</f>
        <v>2367.0000000000173</v>
      </c>
      <c r="AH1960">
        <f>VLOOKUP($F1960,'(참고)타워 스텟 가치'!$B$12:$L$16,AH$2,0)+(VLOOKUP($F1960,'(참고)타워 스텟 가치'!$B$12:$L$16,AH$2,0)*$E1960)</f>
        <v>78.900000000000574</v>
      </c>
      <c r="AI1960">
        <f>VLOOKUP($F1960,'(참고)타워 스텟 가치'!$B$12:$L$16,AI$2,0)+(VLOOKUP($F1960,'(참고)타워 스텟 가치'!$B$12:$L$16,AI$2,0)*$E1960)</f>
        <v>47.340000000000337</v>
      </c>
      <c r="AJ1960">
        <f>VLOOKUP($F1960,'(참고)타워 스텟 가치'!$B$12:$L$16,AJ$2,0)+(VLOOKUP($F1960,'(참고)타워 스텟 가치'!$B$12:$L$16,AJ$2,0)*$E1960)</f>
        <v>0</v>
      </c>
      <c r="AK1960">
        <f>VLOOKUP($F1960,'(참고)타워 스텟 가치'!$B$12:$L$16,AK$2,0)+(VLOOKUP($F1960,'(참고)타워 스텟 가치'!$B$12:$L$16,AK$2,0)*$E1960)</f>
        <v>0</v>
      </c>
      <c r="AL1960">
        <f>VLOOKUP($F1960,'(참고)타워 스텟 가치'!$B$12:$L$16,AL$2,0)+(VLOOKUP($F1960,'(참고)타워 스텟 가치'!$B$12:$L$16,AL$2,0)*$E1960)</f>
        <v>220.92000000000161</v>
      </c>
      <c r="AM1960">
        <f>SUM('스테이지별 몬스터 스텟'!AD1960*'(참고)타워 스텟 가치'!$Q$17,'스테이지별 몬스터 스텟'!AE1960*'(참고)타워 스텟 가치'!$R$17,'스테이지별 몬스터 스텟'!AF1960*'(참고)타워 스텟 가치'!$S$17,'스테이지별 몬스터 스텟'!AG1960*'(참고)타워 스텟 가치'!$T$17,'스테이지별 몬스터 스텟'!AH1960*'(참고)타워 스텟 가치'!$U$17,'스테이지별 몬스터 스텟'!AI1960*'(참고)타워 스텟 가치'!$V$17,'스테이지별 몬스터 스텟'!AJ1960*'(참고)타워 스텟 가치'!$W$17,'스테이지별 몬스터 스텟'!AK1960*'(참고)타워 스텟 가치'!$X$17,'스테이지별 몬스터 스텟'!AL1960*'(참고)타워 스텟 가치'!$Y$17)</f>
        <v>1190380.0800000089</v>
      </c>
      <c r="AN1960">
        <v>3</v>
      </c>
    </row>
    <row r="1961" spans="3:40" x14ac:dyDescent="0.3">
      <c r="C1961">
        <v>2</v>
      </c>
      <c r="D1961">
        <f t="shared" si="92"/>
        <v>392</v>
      </c>
      <c r="E1961" s="52">
        <f>VLOOKUP(D1961,'스테이지별 난이도 설정'!B:C,2,0)</f>
        <v>156.80000000000115</v>
      </c>
      <c r="F1961" t="str">
        <f t="shared" si="93"/>
        <v>레어</v>
      </c>
      <c r="G1961">
        <f t="shared" si="91"/>
        <v>6</v>
      </c>
      <c r="H1961">
        <f>VLOOKUP($F1961,'(참고)타워 스텟 가치'!$B$2:$L$6,H$2,0)+(VLOOKUP($F1961,'(참고)타워 스텟 가치'!$B$2:$L$6,H$2,0)*$E1961)</f>
        <v>1775.250000000013</v>
      </c>
      <c r="I1961">
        <f>VLOOKUP($F1961,'(참고)타워 스텟 가치'!$B$2:$L$6,I$2,0)+(VLOOKUP($F1961,'(참고)타워 스텟 가치'!$B$2:$L$6,I$2,0)*$E1961)</f>
        <v>355.05000000000257</v>
      </c>
      <c r="J1961">
        <f>VLOOKUP($F1961,'(참고)타워 스텟 가치'!$B$2:$L$6,J$2,0)+(VLOOKUP($F1961,'(참고)타워 스텟 가치'!$B$2:$L$6,J$2,0)*$E1961)</f>
        <v>789000.0000000057</v>
      </c>
      <c r="K1961">
        <f>VLOOKUP($F1961,'(참고)타워 스텟 가치'!$B$2:$L$6,K$2,0)+(VLOOKUP($F1961,'(참고)타워 스텟 가치'!$B$2:$L$6,K$2,0)*$E1961)</f>
        <v>7101.0000000000518</v>
      </c>
      <c r="L1961">
        <f>VLOOKUP($F1961,'(참고)타워 스텟 가치'!$B$2:$L$6,L$2,0)+(VLOOKUP($F1961,'(참고)타워 스텟 가치'!$B$2:$L$6,L$2,0)*$E1961)</f>
        <v>118.35000000000086</v>
      </c>
      <c r="M1961">
        <f>VLOOKUP($F1961,'(참고)타워 스텟 가치'!$B$2:$L$6,M$2,0)+(VLOOKUP($F1961,'(참고)타워 스텟 가치'!$B$2:$L$6,M$2,0)*$E1961)</f>
        <v>47.340000000000337</v>
      </c>
      <c r="N1961">
        <f>VLOOKUP($F1961,'(참고)타워 스텟 가치'!$B$2:$L$6,N$2,0)+(VLOOKUP($F1961,'(참고)타워 스텟 가치'!$B$2:$L$6,N$2,0)*$E1961)</f>
        <v>0</v>
      </c>
      <c r="O1961">
        <f>VLOOKUP($F1961,'(참고)타워 스텟 가치'!$B$2:$L$6,O$2,0)+(VLOOKUP($F1961,'(참고)타워 스텟 가치'!$B$2:$L$6,O$2,0)*$E1961)</f>
        <v>0</v>
      </c>
      <c r="P1961">
        <f>VLOOKUP($F1961,'(참고)타워 스텟 가치'!$B$2:$L$6,P$2,0)+(VLOOKUP($F1961,'(참고)타워 스텟 가치'!$B$2:$L$6,P$2,0)*$E1961)</f>
        <v>110.4600000000008</v>
      </c>
      <c r="Q1961">
        <f>SUM('스테이지별 몬스터 스텟'!H1961*'(참고)타워 스텟 가치'!$Q$17,'스테이지별 몬스터 스텟'!I1961*'(참고)타워 스텟 가치'!$R$17,'스테이지별 몬스터 스텟'!J1961*'(참고)타워 스텟 가치'!$S$17,'스테이지별 몬스터 스텟'!K1961*'(참고)타워 스텟 가치'!$T$17,'스테이지별 몬스터 스텟'!L1961*'(참고)타워 스텟 가치'!$U$17,'스테이지별 몬스터 스텟'!M1961*'(참고)타워 스텟 가치'!$V$17,'스테이지별 몬스터 스텟'!N1961*'(참고)타워 스텟 가치'!$W$17,'스테이지별 몬스터 스텟'!O1961*'(참고)타워 스텟 가치'!$X$17,'스테이지별 몬스터 스텟'!P1961*'(참고)타워 스텟 가치'!$Y$17)</f>
        <v>1202290.0350000085</v>
      </c>
      <c r="R1961">
        <v>1</v>
      </c>
      <c r="S1961">
        <f>VLOOKUP($F1961,'(참고)타워 스텟 가치'!$B$7:$L$11,S$2,0)+(VLOOKUP($F1961,'(참고)타워 스텟 가치'!$B$7:$L$11,S$2,0)*$E1961)</f>
        <v>591.75000000000432</v>
      </c>
      <c r="T1961">
        <f>VLOOKUP($F1961,'(참고)타워 스텟 가치'!$B$7:$L$11,T$2,0)+(VLOOKUP($F1961,'(참고)타워 스텟 가치'!$B$7:$L$11,T$2,0)*$E1961)</f>
        <v>1065.1500000000078</v>
      </c>
      <c r="U1961">
        <f>VLOOKUP($F1961,'(참고)타워 스텟 가치'!$B$7:$L$11,U$2,0)+(VLOOKUP($F1961,'(참고)타워 스텟 가치'!$B$7:$L$11,U$2,0)*$E1961)</f>
        <v>789000.0000000057</v>
      </c>
      <c r="V1961">
        <f>VLOOKUP($F1961,'(참고)타워 스텟 가치'!$B$7:$L$11,V$2,0)+(VLOOKUP($F1961,'(참고)타워 스텟 가치'!$B$7:$L$11,V$2,0)*$E1961)</f>
        <v>7101.0000000000518</v>
      </c>
      <c r="W1961">
        <f>VLOOKUP($F1961,'(참고)타워 스텟 가치'!$B$7:$L$11,W$2,0)+(VLOOKUP($F1961,'(참고)타워 스텟 가치'!$B$7:$L$11,W$2,0)*$E1961)</f>
        <v>118.35000000000086</v>
      </c>
      <c r="X1961">
        <f>VLOOKUP($F1961,'(참고)타워 스텟 가치'!$B$7:$L$11,X$2,0)+(VLOOKUP($F1961,'(참고)타워 스텟 가치'!$B$7:$L$11,X$2,0)*$E1961)</f>
        <v>47.340000000000337</v>
      </c>
      <c r="Y1961">
        <f>VLOOKUP($F1961,'(참고)타워 스텟 가치'!$B$7:$L$11,Y$2,0)+(VLOOKUP($F1961,'(참고)타워 스텟 가치'!$B$7:$L$11,Y$2,0)*$E1961)</f>
        <v>0</v>
      </c>
      <c r="Z1961">
        <f>VLOOKUP($F1961,'(참고)타워 스텟 가치'!$B$7:$L$11,Z$2,0)+(VLOOKUP($F1961,'(참고)타워 스텟 가치'!$B$7:$L$11,Z$2,0)*$E1961)</f>
        <v>0</v>
      </c>
      <c r="AA1961">
        <f>VLOOKUP($F1961,'(참고)타워 스텟 가치'!$B$7:$L$11,AA$2,0)+(VLOOKUP($F1961,'(참고)타워 스텟 가치'!$B$7:$L$11,AA$2,0)*$E1961)</f>
        <v>110.4600000000008</v>
      </c>
      <c r="AB1961">
        <f>SUM('스테이지별 몬스터 스텟'!S1961*'(참고)타워 스텟 가치'!$Q$17,'스테이지별 몬스터 스텟'!T1961*'(참고)타워 스텟 가치'!$R$17,'스테이지별 몬스터 스텟'!U1961*'(참고)타워 스텟 가치'!$S$17,'스테이지별 몬스터 스텟'!V1961*'(참고)타워 스텟 가치'!$T$17,'스테이지별 몬스터 스텟'!W1961*'(참고)타워 스텟 가치'!$U$17,'스테이지별 몬스터 스텟'!X1961*'(참고)타워 스텟 가치'!$V$17,'스테이지별 몬스터 스텟'!Y1961*'(참고)타워 스텟 가치'!$W$17,'스테이지별 몬스터 스텟'!Z1961*'(참고)타워 스텟 가치'!$X$17,'스테이지별 몬스터 스텟'!AA1961*'(참고)타워 스텟 가치'!$Y$17)</f>
        <v>1200988.1850000087</v>
      </c>
      <c r="AC1961">
        <v>2</v>
      </c>
      <c r="AD1961">
        <f>VLOOKUP($F1961,'(참고)타워 스텟 가치'!$B$12:$L$16,AD$2,0)+(VLOOKUP($F1961,'(참고)타워 스텟 가치'!$B$12:$L$16,AD$2,0)*$E1961)</f>
        <v>591.75000000000432</v>
      </c>
      <c r="AE1961">
        <f>VLOOKUP($F1961,'(참고)타워 스텟 가치'!$B$12:$L$16,AE$2,0)+(VLOOKUP($F1961,'(참고)타워 스텟 가치'!$B$12:$L$16,AE$2,0)*$E1961)</f>
        <v>710.10000000000514</v>
      </c>
      <c r="AF1961">
        <f>VLOOKUP($F1961,'(참고)타워 스텟 가치'!$B$12:$L$16,AF$2,0)+(VLOOKUP($F1961,'(참고)타워 스텟 가치'!$B$12:$L$16,AF$2,0)*$E1961)</f>
        <v>789000.0000000057</v>
      </c>
      <c r="AG1961">
        <f>VLOOKUP($F1961,'(참고)타워 스텟 가치'!$B$12:$L$16,AG$2,0)+(VLOOKUP($F1961,'(참고)타워 스텟 가치'!$B$12:$L$16,AG$2,0)*$E1961)</f>
        <v>3550.5000000000259</v>
      </c>
      <c r="AH1961">
        <f>VLOOKUP($F1961,'(참고)타워 스텟 가치'!$B$12:$L$16,AH$2,0)+(VLOOKUP($F1961,'(참고)타워 스텟 가치'!$B$12:$L$16,AH$2,0)*$E1961)</f>
        <v>118.35000000000086</v>
      </c>
      <c r="AI1961">
        <f>VLOOKUP($F1961,'(참고)타워 스텟 가치'!$B$12:$L$16,AI$2,0)+(VLOOKUP($F1961,'(참고)타워 스텟 가치'!$B$12:$L$16,AI$2,0)*$E1961)</f>
        <v>47.340000000000337</v>
      </c>
      <c r="AJ1961">
        <f>VLOOKUP($F1961,'(참고)타워 스텟 가치'!$B$12:$L$16,AJ$2,0)+(VLOOKUP($F1961,'(참고)타워 스텟 가치'!$B$12:$L$16,AJ$2,0)*$E1961)</f>
        <v>0</v>
      </c>
      <c r="AK1961">
        <f>VLOOKUP($F1961,'(참고)타워 스텟 가치'!$B$12:$L$16,AK$2,0)+(VLOOKUP($F1961,'(참고)타워 스텟 가치'!$B$12:$L$16,AK$2,0)*$E1961)</f>
        <v>0</v>
      </c>
      <c r="AL1961">
        <f>VLOOKUP($F1961,'(참고)타워 스텟 가치'!$B$12:$L$16,AL$2,0)+(VLOOKUP($F1961,'(참고)타워 스텟 가치'!$B$12:$L$16,AL$2,0)*$E1961)</f>
        <v>220.92000000000161</v>
      </c>
      <c r="AM1961">
        <f>SUM('스테이지별 몬스터 스텟'!AD1961*'(참고)타워 스텟 가치'!$Q$17,'스테이지별 몬스터 스텟'!AE1961*'(참고)타워 스텟 가치'!$R$17,'스테이지별 몬스터 스텟'!AF1961*'(참고)타워 스텟 가치'!$S$17,'스테이지별 몬스터 스텟'!AG1961*'(참고)타워 스텟 가치'!$T$17,'스테이지별 몬스터 스텟'!AH1961*'(참고)타워 스텟 가치'!$U$17,'스테이지별 몬스터 스텟'!AI1961*'(참고)타워 스텟 가치'!$V$17,'스테이지별 몬스터 스텟'!AJ1961*'(참고)타워 스텟 가치'!$W$17,'스테이지별 몬스터 스텟'!AK1961*'(참고)타워 스텟 가치'!$X$17,'스테이지별 몬스터 스텟'!AL1961*'(참고)타워 스텟 가치'!$Y$17)</f>
        <v>1193575.5300000086</v>
      </c>
      <c r="AN1961">
        <v>3</v>
      </c>
    </row>
    <row r="1962" spans="3:40" x14ac:dyDescent="0.3">
      <c r="C1962">
        <v>3</v>
      </c>
      <c r="D1962">
        <f t="shared" si="92"/>
        <v>392</v>
      </c>
      <c r="E1962" s="52">
        <f>VLOOKUP(D1962,'스테이지별 난이도 설정'!B:C,2,0)</f>
        <v>156.80000000000115</v>
      </c>
      <c r="F1962" t="str">
        <f t="shared" si="93"/>
        <v>에픽</v>
      </c>
      <c r="G1962">
        <f t="shared" si="91"/>
        <v>6</v>
      </c>
      <c r="H1962">
        <f>VLOOKUP($F1962,'(참고)타워 스텟 가치'!$B$2:$L$6,H$2,0)+(VLOOKUP($F1962,'(참고)타워 스텟 가치'!$B$2:$L$6,H$2,0)*$E1962)</f>
        <v>2662.8750000000196</v>
      </c>
      <c r="I1962">
        <f>VLOOKUP($F1962,'(참고)타워 스텟 가치'!$B$2:$L$6,I$2,0)+(VLOOKUP($F1962,'(참고)타워 스텟 가치'!$B$2:$L$6,I$2,0)*$E1962)</f>
        <v>532.57500000000391</v>
      </c>
      <c r="J1962">
        <f>VLOOKUP($F1962,'(참고)타워 스텟 가치'!$B$2:$L$6,J$2,0)+(VLOOKUP($F1962,'(참고)타워 스텟 가치'!$B$2:$L$6,J$2,0)*$E1962)</f>
        <v>789000.0000000057</v>
      </c>
      <c r="K1962">
        <f>VLOOKUP($F1962,'(참고)타워 스텟 가치'!$B$2:$L$6,K$2,0)+(VLOOKUP($F1962,'(참고)타워 스텟 가치'!$B$2:$L$6,K$2,0)*$E1962)</f>
        <v>10651.500000000078</v>
      </c>
      <c r="L1962">
        <f>VLOOKUP($F1962,'(참고)타워 스텟 가치'!$B$2:$L$6,L$2,0)+(VLOOKUP($F1962,'(참고)타워 스텟 가치'!$B$2:$L$6,L$2,0)*$E1962)</f>
        <v>177.52500000000128</v>
      </c>
      <c r="M1962">
        <f>VLOOKUP($F1962,'(참고)타워 스텟 가치'!$B$2:$L$6,M$2,0)+(VLOOKUP($F1962,'(참고)타워 스텟 가치'!$B$2:$L$6,M$2,0)*$E1962)</f>
        <v>47.340000000000337</v>
      </c>
      <c r="N1962">
        <f>VLOOKUP($F1962,'(참고)타워 스텟 가치'!$B$2:$L$6,N$2,0)+(VLOOKUP($F1962,'(참고)타워 스텟 가치'!$B$2:$L$6,N$2,0)*$E1962)</f>
        <v>0</v>
      </c>
      <c r="O1962">
        <f>VLOOKUP($F1962,'(참고)타워 스텟 가치'!$B$2:$L$6,O$2,0)+(VLOOKUP($F1962,'(참고)타워 스텟 가치'!$B$2:$L$6,O$2,0)*$E1962)</f>
        <v>0</v>
      </c>
      <c r="P1962">
        <f>VLOOKUP($F1962,'(참고)타워 스텟 가치'!$B$2:$L$6,P$2,0)+(VLOOKUP($F1962,'(참고)타워 스텟 가치'!$B$2:$L$6,P$2,0)*$E1962)</f>
        <v>110.4600000000008</v>
      </c>
      <c r="Q1962">
        <f>SUM('스테이지별 몬스터 스텟'!H1962*'(참고)타워 스텟 가치'!$Q$17,'스테이지별 몬스터 스텟'!I1962*'(참고)타워 스텟 가치'!$R$17,'스테이지별 몬스터 스텟'!J1962*'(참고)타워 스텟 가치'!$S$17,'스테이지별 몬스터 스텟'!K1962*'(참고)타워 스텟 가치'!$T$17,'스테이지별 몬스터 스텟'!L1962*'(참고)타워 스텟 가치'!$U$17,'스테이지별 몬스터 스텟'!M1962*'(참고)타워 스텟 가치'!$V$17,'스테이지별 몬스터 스텟'!N1962*'(참고)타워 스텟 가치'!$W$17,'스테이지별 몬스터 스텟'!O1962*'(참고)타워 스텟 가치'!$X$17,'스테이지별 몬스터 스텟'!P1962*'(참고)타워 스텟 가치'!$Y$17)</f>
        <v>1211550.922500009</v>
      </c>
      <c r="R1962">
        <v>1</v>
      </c>
      <c r="S1962">
        <f>VLOOKUP($F1962,'(참고)타워 스텟 가치'!$B$7:$L$11,S$2,0)+(VLOOKUP($F1962,'(참고)타워 스텟 가치'!$B$7:$L$11,S$2,0)*$E1962)</f>
        <v>887.62500000000648</v>
      </c>
      <c r="T1962">
        <f>VLOOKUP($F1962,'(참고)타워 스텟 가치'!$B$7:$L$11,T$2,0)+(VLOOKUP($F1962,'(참고)타워 스텟 가치'!$B$7:$L$11,T$2,0)*$E1962)</f>
        <v>1597.7250000000117</v>
      </c>
      <c r="U1962">
        <f>VLOOKUP($F1962,'(참고)타워 스텟 가치'!$B$7:$L$11,U$2,0)+(VLOOKUP($F1962,'(참고)타워 스텟 가치'!$B$7:$L$11,U$2,0)*$E1962)</f>
        <v>789000.0000000057</v>
      </c>
      <c r="V1962">
        <f>VLOOKUP($F1962,'(참고)타워 스텟 가치'!$B$7:$L$11,V$2,0)+(VLOOKUP($F1962,'(참고)타워 스텟 가치'!$B$7:$L$11,V$2,0)*$E1962)</f>
        <v>10651.500000000078</v>
      </c>
      <c r="W1962">
        <f>VLOOKUP($F1962,'(참고)타워 스텟 가치'!$B$7:$L$11,W$2,0)+(VLOOKUP($F1962,'(참고)타워 스텟 가치'!$B$7:$L$11,W$2,0)*$E1962)</f>
        <v>177.52500000000128</v>
      </c>
      <c r="X1962">
        <f>VLOOKUP($F1962,'(참고)타워 스텟 가치'!$B$7:$L$11,X$2,0)+(VLOOKUP($F1962,'(참고)타워 스텟 가치'!$B$7:$L$11,X$2,0)*$E1962)</f>
        <v>47.340000000000337</v>
      </c>
      <c r="Y1962">
        <f>VLOOKUP($F1962,'(참고)타워 스텟 가치'!$B$7:$L$11,Y$2,0)+(VLOOKUP($F1962,'(참고)타워 스텟 가치'!$B$7:$L$11,Y$2,0)*$E1962)</f>
        <v>0</v>
      </c>
      <c r="Z1962">
        <f>VLOOKUP($F1962,'(참고)타워 스텟 가치'!$B$7:$L$11,Z$2,0)+(VLOOKUP($F1962,'(참고)타워 스텟 가치'!$B$7:$L$11,Z$2,0)*$E1962)</f>
        <v>0</v>
      </c>
      <c r="AA1962">
        <f>VLOOKUP($F1962,'(참고)타워 스텟 가치'!$B$7:$L$11,AA$2,0)+(VLOOKUP($F1962,'(참고)타워 스텟 가치'!$B$7:$L$11,AA$2,0)*$E1962)</f>
        <v>110.4600000000008</v>
      </c>
      <c r="AB1962">
        <f>SUM('스테이지별 몬스터 스텟'!S1962*'(참고)타워 스텟 가치'!$Q$17,'스테이지별 몬스터 스텟'!T1962*'(참고)타워 스텟 가치'!$R$17,'스테이지별 몬스터 스텟'!U1962*'(참고)타워 스텟 가치'!$S$17,'스테이지별 몬스터 스텟'!V1962*'(참고)타워 스텟 가치'!$T$17,'스테이지별 몬스터 스텟'!W1962*'(참고)타워 스텟 가치'!$U$17,'스테이지별 몬스터 스텟'!X1962*'(참고)타워 스텟 가치'!$V$17,'스테이지별 몬스터 스텟'!Y1962*'(참고)타워 스텟 가치'!$W$17,'스테이지별 몬스터 스텟'!Z1962*'(참고)타워 스텟 가치'!$X$17,'스테이지별 몬스터 스텟'!AA1962*'(참고)타워 스텟 가치'!$Y$17)</f>
        <v>1209598.147500009</v>
      </c>
      <c r="AC1962">
        <v>2</v>
      </c>
      <c r="AD1962">
        <f>VLOOKUP($F1962,'(참고)타워 스텟 가치'!$B$12:$L$16,AD$2,0)+(VLOOKUP($F1962,'(참고)타워 스텟 가치'!$B$12:$L$16,AD$2,0)*$E1962)</f>
        <v>887.62500000000648</v>
      </c>
      <c r="AE1962">
        <f>VLOOKUP($F1962,'(참고)타워 스텟 가치'!$B$12:$L$16,AE$2,0)+(VLOOKUP($F1962,'(참고)타워 스텟 가치'!$B$12:$L$16,AE$2,0)*$E1962)</f>
        <v>1065.1500000000078</v>
      </c>
      <c r="AF1962">
        <f>VLOOKUP($F1962,'(참고)타워 스텟 가치'!$B$12:$L$16,AF$2,0)+(VLOOKUP($F1962,'(참고)타워 스텟 가치'!$B$12:$L$16,AF$2,0)*$E1962)</f>
        <v>789000.0000000057</v>
      </c>
      <c r="AG1962">
        <f>VLOOKUP($F1962,'(참고)타워 스텟 가치'!$B$12:$L$16,AG$2,0)+(VLOOKUP($F1962,'(참고)타워 스텟 가치'!$B$12:$L$16,AG$2,0)*$E1962)</f>
        <v>5325.7500000000391</v>
      </c>
      <c r="AH1962">
        <f>VLOOKUP($F1962,'(참고)타워 스텟 가치'!$B$12:$L$16,AH$2,0)+(VLOOKUP($F1962,'(참고)타워 스텟 가치'!$B$12:$L$16,AH$2,0)*$E1962)</f>
        <v>177.52500000000128</v>
      </c>
      <c r="AI1962">
        <f>VLOOKUP($F1962,'(참고)타워 스텟 가치'!$B$12:$L$16,AI$2,0)+(VLOOKUP($F1962,'(참고)타워 스텟 가치'!$B$12:$L$16,AI$2,0)*$E1962)</f>
        <v>47.340000000000337</v>
      </c>
      <c r="AJ1962">
        <f>VLOOKUP($F1962,'(참고)타워 스텟 가치'!$B$12:$L$16,AJ$2,0)+(VLOOKUP($F1962,'(참고)타워 스텟 가치'!$B$12:$L$16,AJ$2,0)*$E1962)</f>
        <v>0</v>
      </c>
      <c r="AK1962">
        <f>VLOOKUP($F1962,'(참고)타워 스텟 가치'!$B$12:$L$16,AK$2,0)+(VLOOKUP($F1962,'(참고)타워 스텟 가치'!$B$12:$L$16,AK$2,0)*$E1962)</f>
        <v>0</v>
      </c>
      <c r="AL1962">
        <f>VLOOKUP($F1962,'(참고)타워 스텟 가치'!$B$12:$L$16,AL$2,0)+(VLOOKUP($F1962,'(참고)타워 스텟 가치'!$B$12:$L$16,AL$2,0)*$E1962)</f>
        <v>220.92000000000161</v>
      </c>
      <c r="AM1962">
        <f>SUM('스테이지별 몬스터 스텟'!AD1962*'(참고)타워 스텟 가치'!$Q$17,'스테이지별 몬스터 스텟'!AE1962*'(참고)타워 스텟 가치'!$R$17,'스테이지별 몬스터 스텟'!AF1962*'(참고)타워 스텟 가치'!$S$17,'스테이지별 몬스터 스텟'!AG1962*'(참고)타워 스텟 가치'!$T$17,'스테이지별 몬스터 스텟'!AH1962*'(참고)타워 스텟 가치'!$U$17,'스테이지별 몬스터 스텟'!AI1962*'(참고)타워 스텟 가치'!$V$17,'스테이지별 몬스터 스텟'!AJ1962*'(참고)타워 스텟 가치'!$W$17,'스테이지별 몬스터 스텟'!AK1962*'(참고)타워 스텟 가치'!$X$17,'스테이지별 몬스터 스텟'!AL1962*'(참고)타워 스텟 가치'!$Y$17)</f>
        <v>1198368.7050000089</v>
      </c>
      <c r="AN1962">
        <v>3</v>
      </c>
    </row>
    <row r="1963" spans="3:40" x14ac:dyDescent="0.3">
      <c r="C1963">
        <v>4</v>
      </c>
      <c r="D1963">
        <f t="shared" si="92"/>
        <v>392</v>
      </c>
      <c r="E1963" s="52">
        <f>VLOOKUP(D1963,'스테이지별 난이도 설정'!B:C,2,0)</f>
        <v>156.80000000000115</v>
      </c>
      <c r="F1963" t="str">
        <f t="shared" si="93"/>
        <v>유니크</v>
      </c>
      <c r="G1963">
        <f t="shared" si="91"/>
        <v>6</v>
      </c>
      <c r="H1963">
        <f>VLOOKUP($F1963,'(참고)타워 스텟 가치'!$B$2:$L$6,H$2,0)+(VLOOKUP($F1963,'(참고)타워 스텟 가치'!$B$2:$L$6,H$2,0)*$E1963)</f>
        <v>3994.3125000000291</v>
      </c>
      <c r="I1963">
        <f>VLOOKUP($F1963,'(참고)타워 스텟 가치'!$B$2:$L$6,I$2,0)+(VLOOKUP($F1963,'(참고)타워 스텟 가치'!$B$2:$L$6,I$2,0)*$E1963)</f>
        <v>798.86250000000587</v>
      </c>
      <c r="J1963">
        <f>VLOOKUP($F1963,'(참고)타워 스텟 가치'!$B$2:$L$6,J$2,0)+(VLOOKUP($F1963,'(참고)타워 스텟 가치'!$B$2:$L$6,J$2,0)*$E1963)</f>
        <v>789000.0000000057</v>
      </c>
      <c r="K1963">
        <f>VLOOKUP($F1963,'(참고)타워 스텟 가치'!$B$2:$L$6,K$2,0)+(VLOOKUP($F1963,'(참고)타워 스텟 가치'!$B$2:$L$6,K$2,0)*$E1963)</f>
        <v>15977.250000000116</v>
      </c>
      <c r="L1963">
        <f>VLOOKUP($F1963,'(참고)타워 스텟 가치'!$B$2:$L$6,L$2,0)+(VLOOKUP($F1963,'(참고)타워 스텟 가치'!$B$2:$L$6,L$2,0)*$E1963)</f>
        <v>266.28750000000196</v>
      </c>
      <c r="M1963">
        <f>VLOOKUP($F1963,'(참고)타워 스텟 가치'!$B$2:$L$6,M$2,0)+(VLOOKUP($F1963,'(참고)타워 스텟 가치'!$B$2:$L$6,M$2,0)*$E1963)</f>
        <v>47.340000000000337</v>
      </c>
      <c r="N1963">
        <f>VLOOKUP($F1963,'(참고)타워 스텟 가치'!$B$2:$L$6,N$2,0)+(VLOOKUP($F1963,'(참고)타워 스텟 가치'!$B$2:$L$6,N$2,0)*$E1963)</f>
        <v>0</v>
      </c>
      <c r="O1963">
        <f>VLOOKUP($F1963,'(참고)타워 스텟 가치'!$B$2:$L$6,O$2,0)+(VLOOKUP($F1963,'(참고)타워 스텟 가치'!$B$2:$L$6,O$2,0)*$E1963)</f>
        <v>0</v>
      </c>
      <c r="P1963">
        <f>VLOOKUP($F1963,'(참고)타워 스텟 가치'!$B$2:$L$6,P$2,0)+(VLOOKUP($F1963,'(참고)타워 스텟 가치'!$B$2:$L$6,P$2,0)*$E1963)</f>
        <v>157.80000000000115</v>
      </c>
      <c r="Q1963">
        <f>SUM('스테이지별 몬스터 스텟'!H1963*'(참고)타워 스텟 가치'!$Q$17,'스테이지별 몬스터 스텟'!I1963*'(참고)타워 스텟 가치'!$R$17,'스테이지별 몬스터 스텟'!J1963*'(참고)타워 스텟 가치'!$S$17,'스테이지별 몬스터 스텟'!K1963*'(참고)타워 스텟 가치'!$T$17,'스테이지별 몬스터 스텟'!L1963*'(참고)타워 스텟 가치'!$U$17,'스테이지별 몬스터 스텟'!M1963*'(참고)타워 스텟 가치'!$V$17,'스테이지별 몬스터 스텟'!N1963*'(참고)타워 스텟 가치'!$W$17,'스테이지별 몬스터 스텟'!O1963*'(참고)타워 스텟 가치'!$X$17,'스테이지별 몬스터 스텟'!P1963*'(참고)타워 스텟 가치'!$Y$17)</f>
        <v>1225536.9337500089</v>
      </c>
      <c r="R1963">
        <v>1</v>
      </c>
      <c r="S1963">
        <f>VLOOKUP($F1963,'(참고)타워 스텟 가치'!$B$7:$L$11,S$2,0)+(VLOOKUP($F1963,'(참고)타워 스텟 가치'!$B$7:$L$11,S$2,0)*$E1963)</f>
        <v>1331.4375000000098</v>
      </c>
      <c r="T1963">
        <f>VLOOKUP($F1963,'(참고)타워 스텟 가치'!$B$7:$L$11,T$2,0)+(VLOOKUP($F1963,'(참고)타워 스텟 가치'!$B$7:$L$11,T$2,0)*$E1963)</f>
        <v>2396.5875000000174</v>
      </c>
      <c r="U1963">
        <f>VLOOKUP($F1963,'(참고)타워 스텟 가치'!$B$7:$L$11,U$2,0)+(VLOOKUP($F1963,'(참고)타워 스텟 가치'!$B$7:$L$11,U$2,0)*$E1963)</f>
        <v>789000.0000000057</v>
      </c>
      <c r="V1963">
        <f>VLOOKUP($F1963,'(참고)타워 스텟 가치'!$B$7:$L$11,V$2,0)+(VLOOKUP($F1963,'(참고)타워 스텟 가치'!$B$7:$L$11,V$2,0)*$E1963)</f>
        <v>15977.250000000116</v>
      </c>
      <c r="W1963">
        <f>VLOOKUP($F1963,'(참고)타워 스텟 가치'!$B$7:$L$11,W$2,0)+(VLOOKUP($F1963,'(참고)타워 스텟 가치'!$B$7:$L$11,W$2,0)*$E1963)</f>
        <v>266.28750000000196</v>
      </c>
      <c r="X1963">
        <f>VLOOKUP($F1963,'(참고)타워 스텟 가치'!$B$7:$L$11,X$2,0)+(VLOOKUP($F1963,'(참고)타워 스텟 가치'!$B$7:$L$11,X$2,0)*$E1963)</f>
        <v>47.340000000000337</v>
      </c>
      <c r="Y1963">
        <f>VLOOKUP($F1963,'(참고)타워 스텟 가치'!$B$7:$L$11,Y$2,0)+(VLOOKUP($F1963,'(참고)타워 스텟 가치'!$B$7:$L$11,Y$2,0)*$E1963)</f>
        <v>0</v>
      </c>
      <c r="Z1963">
        <f>VLOOKUP($F1963,'(참고)타워 스텟 가치'!$B$7:$L$11,Z$2,0)+(VLOOKUP($F1963,'(참고)타워 스텟 가치'!$B$7:$L$11,Z$2,0)*$E1963)</f>
        <v>0</v>
      </c>
      <c r="AA1963">
        <f>VLOOKUP($F1963,'(참고)타워 스텟 가치'!$B$7:$L$11,AA$2,0)+(VLOOKUP($F1963,'(참고)타워 스텟 가치'!$B$7:$L$11,AA$2,0)*$E1963)</f>
        <v>157.80000000000115</v>
      </c>
      <c r="AB1963">
        <f>SUM('스테이지별 몬스터 스텟'!S1963*'(참고)타워 스텟 가치'!$Q$17,'스테이지별 몬스터 스텟'!T1963*'(참고)타워 스텟 가치'!$R$17,'스테이지별 몬스터 스텟'!U1963*'(참고)타워 스텟 가치'!$S$17,'스테이지별 몬스터 스텟'!V1963*'(참고)타워 스텟 가치'!$T$17,'스테이지별 몬스터 스텟'!W1963*'(참고)타워 스텟 가치'!$U$17,'스테이지별 몬스터 스텟'!X1963*'(참고)타워 스텟 가치'!$V$17,'스테이지별 몬스터 스텟'!Y1963*'(참고)타워 스텟 가치'!$W$17,'스테이지별 몬스터 스텟'!Z1963*'(참고)타워 스텟 가치'!$X$17,'스테이지별 몬스터 스텟'!AA1963*'(참고)타워 스텟 가치'!$Y$17)</f>
        <v>1222607.7712500091</v>
      </c>
      <c r="AC1963">
        <v>2</v>
      </c>
      <c r="AD1963">
        <f>VLOOKUP($F1963,'(참고)타워 스텟 가치'!$B$12:$L$16,AD$2,0)+(VLOOKUP($F1963,'(참고)타워 스텟 가치'!$B$12:$L$16,AD$2,0)*$E1963)</f>
        <v>1331.4375000000098</v>
      </c>
      <c r="AE1963">
        <f>VLOOKUP($F1963,'(참고)타워 스텟 가치'!$B$12:$L$16,AE$2,0)+(VLOOKUP($F1963,'(참고)타워 스텟 가치'!$B$12:$L$16,AE$2,0)*$E1963)</f>
        <v>1597.7250000000117</v>
      </c>
      <c r="AF1963">
        <f>VLOOKUP($F1963,'(참고)타워 스텟 가치'!$B$12:$L$16,AF$2,0)+(VLOOKUP($F1963,'(참고)타워 스텟 가치'!$B$12:$L$16,AF$2,0)*$E1963)</f>
        <v>789000.0000000057</v>
      </c>
      <c r="AG1963">
        <f>VLOOKUP($F1963,'(참고)타워 스텟 가치'!$B$12:$L$16,AG$2,0)+(VLOOKUP($F1963,'(참고)타워 스텟 가치'!$B$12:$L$16,AG$2,0)*$E1963)</f>
        <v>7988.6250000000582</v>
      </c>
      <c r="AH1963">
        <f>VLOOKUP($F1963,'(참고)타워 스텟 가치'!$B$12:$L$16,AH$2,0)+(VLOOKUP($F1963,'(참고)타워 스텟 가치'!$B$12:$L$16,AH$2,0)*$E1963)</f>
        <v>266.28750000000196</v>
      </c>
      <c r="AI1963">
        <f>VLOOKUP($F1963,'(참고)타워 스텟 가치'!$B$12:$L$16,AI$2,0)+(VLOOKUP($F1963,'(참고)타워 스텟 가치'!$B$12:$L$16,AI$2,0)*$E1963)</f>
        <v>47.340000000000337</v>
      </c>
      <c r="AJ1963">
        <f>VLOOKUP($F1963,'(참고)타워 스텟 가치'!$B$12:$L$16,AJ$2,0)+(VLOOKUP($F1963,'(참고)타워 스텟 가치'!$B$12:$L$16,AJ$2,0)*$E1963)</f>
        <v>0</v>
      </c>
      <c r="AK1963">
        <f>VLOOKUP($F1963,'(참고)타워 스텟 가치'!$B$12:$L$16,AK$2,0)+(VLOOKUP($F1963,'(참고)타워 스텟 가치'!$B$12:$L$16,AK$2,0)*$E1963)</f>
        <v>0</v>
      </c>
      <c r="AL1963">
        <f>VLOOKUP($F1963,'(참고)타워 스텟 가치'!$B$12:$L$16,AL$2,0)+(VLOOKUP($F1963,'(참고)타워 스텟 가치'!$B$12:$L$16,AL$2,0)*$E1963)</f>
        <v>315.6000000000023</v>
      </c>
      <c r="AM1963">
        <f>SUM('스테이지별 몬스터 스텟'!AD1963*'(참고)타워 스텟 가치'!$Q$17,'스테이지별 몬스터 스텟'!AE1963*'(참고)타워 스텟 가치'!$R$17,'스테이지별 몬스터 스텟'!AF1963*'(참고)타워 스텟 가치'!$S$17,'스테이지별 몬스터 스텟'!AG1963*'(참고)타워 스텟 가치'!$T$17,'스테이지별 몬스터 스텟'!AH1963*'(참고)타워 스텟 가치'!$U$17,'스테이지별 몬스터 스텟'!AI1963*'(참고)타워 스텟 가치'!$V$17,'스테이지별 몬스터 스텟'!AJ1963*'(참고)타워 스텟 가치'!$W$17,'스테이지별 몬스터 스텟'!AK1963*'(참고)타워 스텟 가치'!$X$17,'스테이지별 몬스터 스텟'!AL1963*'(참고)타워 스텟 가치'!$Y$17)</f>
        <v>1205747.8275000087</v>
      </c>
      <c r="AN1963">
        <v>3</v>
      </c>
    </row>
    <row r="1964" spans="3:40" x14ac:dyDescent="0.3">
      <c r="C1964">
        <v>5</v>
      </c>
      <c r="D1964">
        <f t="shared" si="92"/>
        <v>392</v>
      </c>
      <c r="E1964" s="52">
        <f>VLOOKUP(D1964,'스테이지별 난이도 설정'!B:C,2,0)</f>
        <v>156.80000000000115</v>
      </c>
      <c r="F1964" t="str">
        <f t="shared" si="93"/>
        <v>스페셜</v>
      </c>
      <c r="G1964">
        <f t="shared" si="91"/>
        <v>6</v>
      </c>
      <c r="H1964">
        <f>VLOOKUP($F1964,'(참고)타워 스텟 가치'!$B$2:$L$6,H$2,0)+(VLOOKUP($F1964,'(참고)타워 스텟 가치'!$B$2:$L$6,H$2,0)*$E1964)</f>
        <v>5991.4687500000437</v>
      </c>
      <c r="I1964">
        <f>VLOOKUP($F1964,'(참고)타워 스텟 가치'!$B$2:$L$6,I$2,0)+(VLOOKUP($F1964,'(참고)타워 스텟 가치'!$B$2:$L$6,I$2,0)*$E1964)</f>
        <v>1198.2937500000087</v>
      </c>
      <c r="J1964">
        <f>VLOOKUP($F1964,'(참고)타워 스텟 가치'!$B$2:$L$6,J$2,0)+(VLOOKUP($F1964,'(참고)타워 스텟 가치'!$B$2:$L$6,J$2,0)*$E1964)</f>
        <v>789000.0000000057</v>
      </c>
      <c r="K1964">
        <f>VLOOKUP($F1964,'(참고)타워 스텟 가치'!$B$2:$L$6,K$2,0)+(VLOOKUP($F1964,'(참고)타워 스텟 가치'!$B$2:$L$6,K$2,0)*$E1964)</f>
        <v>23965.875000000175</v>
      </c>
      <c r="L1964">
        <f>VLOOKUP($F1964,'(참고)타워 스텟 가치'!$B$2:$L$6,L$2,0)+(VLOOKUP($F1964,'(참고)타워 스텟 가치'!$B$2:$L$6,L$2,0)*$E1964)</f>
        <v>399.43125000000293</v>
      </c>
      <c r="M1964">
        <f>VLOOKUP($F1964,'(참고)타워 스텟 가치'!$B$2:$L$6,M$2,0)+(VLOOKUP($F1964,'(참고)타워 스텟 가치'!$B$2:$L$6,M$2,0)*$E1964)</f>
        <v>47.340000000000337</v>
      </c>
      <c r="N1964">
        <f>VLOOKUP($F1964,'(참고)타워 스텟 가치'!$B$2:$L$6,N$2,0)+(VLOOKUP($F1964,'(참고)타워 스텟 가치'!$B$2:$L$6,N$2,0)*$E1964)</f>
        <v>0</v>
      </c>
      <c r="O1964">
        <f>VLOOKUP($F1964,'(참고)타워 스텟 가치'!$B$2:$L$6,O$2,0)+(VLOOKUP($F1964,'(참고)타워 스텟 가치'!$B$2:$L$6,O$2,0)*$E1964)</f>
        <v>0</v>
      </c>
      <c r="P1964">
        <f>VLOOKUP($F1964,'(참고)타워 스텟 가치'!$B$2:$L$6,P$2,0)+(VLOOKUP($F1964,'(참고)타워 스텟 가치'!$B$2:$L$6,P$2,0)*$E1964)</f>
        <v>157.80000000000115</v>
      </c>
      <c r="Q1964">
        <f>SUM('스테이지별 몬스터 스텟'!H1964*'(참고)타워 스텟 가치'!$Q$17,'스테이지별 몬스터 스텟'!I1964*'(참고)타워 스텟 가치'!$R$17,'스테이지별 몬스터 스텟'!J1964*'(참고)타워 스텟 가치'!$S$17,'스테이지별 몬스터 스텟'!K1964*'(참고)타워 스텟 가치'!$T$17,'스테이지별 몬스터 스텟'!L1964*'(참고)타워 스텟 가치'!$U$17,'스테이지별 몬스터 스텟'!M1964*'(참고)타워 스텟 가치'!$V$17,'스테이지별 몬스터 스텟'!N1964*'(참고)타워 스텟 가치'!$W$17,'스테이지별 몬스터 스텟'!O1964*'(참고)타워 스텟 가치'!$X$17,'스테이지별 몬스터 스텟'!P1964*'(참고)타워 스텟 가치'!$Y$17)</f>
        <v>1246373.9306250094</v>
      </c>
      <c r="R1964">
        <v>1</v>
      </c>
      <c r="S1964">
        <f>VLOOKUP($F1964,'(참고)타워 스텟 가치'!$B$7:$L$11,S$2,0)+(VLOOKUP($F1964,'(참고)타워 스텟 가치'!$B$7:$L$11,S$2,0)*$E1964)</f>
        <v>1997.1562500000146</v>
      </c>
      <c r="T1964">
        <f>VLOOKUP($F1964,'(참고)타워 스텟 가치'!$B$7:$L$11,T$2,0)+(VLOOKUP($F1964,'(참고)타워 스텟 가치'!$B$7:$L$11,T$2,0)*$E1964)</f>
        <v>3594.8812500000263</v>
      </c>
      <c r="U1964">
        <f>VLOOKUP($F1964,'(참고)타워 스텟 가치'!$B$7:$L$11,U$2,0)+(VLOOKUP($F1964,'(참고)타워 스텟 가치'!$B$7:$L$11,U$2,0)*$E1964)</f>
        <v>789000.0000000057</v>
      </c>
      <c r="V1964">
        <f>VLOOKUP($F1964,'(참고)타워 스텟 가치'!$B$7:$L$11,V$2,0)+(VLOOKUP($F1964,'(참고)타워 스텟 가치'!$B$7:$L$11,V$2,0)*$E1964)</f>
        <v>23965.875000000175</v>
      </c>
      <c r="W1964">
        <f>VLOOKUP($F1964,'(참고)타워 스텟 가치'!$B$7:$L$11,W$2,0)+(VLOOKUP($F1964,'(참고)타워 스텟 가치'!$B$7:$L$11,W$2,0)*$E1964)</f>
        <v>399.43125000000293</v>
      </c>
      <c r="X1964">
        <f>VLOOKUP($F1964,'(참고)타워 스텟 가치'!$B$7:$L$11,X$2,0)+(VLOOKUP($F1964,'(참고)타워 스텟 가치'!$B$7:$L$11,X$2,0)*$E1964)</f>
        <v>47.340000000000337</v>
      </c>
      <c r="Y1964">
        <f>VLOOKUP($F1964,'(참고)타워 스텟 가치'!$B$7:$L$11,Y$2,0)+(VLOOKUP($F1964,'(참고)타워 스텟 가치'!$B$7:$L$11,Y$2,0)*$E1964)</f>
        <v>0</v>
      </c>
      <c r="Z1964">
        <f>VLOOKUP($F1964,'(참고)타워 스텟 가치'!$B$7:$L$11,Z$2,0)+(VLOOKUP($F1964,'(참고)타워 스텟 가치'!$B$7:$L$11,Z$2,0)*$E1964)</f>
        <v>0</v>
      </c>
      <c r="AA1964">
        <f>VLOOKUP($F1964,'(참고)타워 스텟 가치'!$B$7:$L$11,AA$2,0)+(VLOOKUP($F1964,'(참고)타워 스텟 가치'!$B$7:$L$11,AA$2,0)*$E1964)</f>
        <v>157.80000000000115</v>
      </c>
      <c r="AB1964">
        <f>SUM('스테이지별 몬스터 스텟'!S1964*'(참고)타워 스텟 가치'!$Q$17,'스테이지별 몬스터 스텟'!T1964*'(참고)타워 스텟 가치'!$R$17,'스테이지별 몬스터 스텟'!U1964*'(참고)타워 스텟 가치'!$S$17,'스테이지별 몬스터 스텟'!V1964*'(참고)타워 스텟 가치'!$T$17,'스테이지별 몬스터 스텟'!W1964*'(참고)타워 스텟 가치'!$U$17,'스테이지별 몬스터 스텟'!X1964*'(참고)타워 스텟 가치'!$V$17,'스테이지별 몬스터 스텟'!Y1964*'(참고)타워 스텟 가치'!$W$17,'스테이지별 몬스터 스텟'!Z1964*'(참고)타워 스텟 가치'!$X$17,'스테이지별 몬스터 스텟'!AA1964*'(참고)타워 스텟 가치'!$Y$17)</f>
        <v>1241980.1868750094</v>
      </c>
      <c r="AC1964">
        <v>2</v>
      </c>
      <c r="AD1964">
        <f>VLOOKUP($F1964,'(참고)타워 스텟 가치'!$B$12:$L$16,AD$2,0)+(VLOOKUP($F1964,'(참고)타워 스텟 가치'!$B$12:$L$16,AD$2,0)*$E1964)</f>
        <v>1997.1562500000146</v>
      </c>
      <c r="AE1964">
        <f>VLOOKUP($F1964,'(참고)타워 스텟 가치'!$B$12:$L$16,AE$2,0)+(VLOOKUP($F1964,'(참고)타워 스텟 가치'!$B$12:$L$16,AE$2,0)*$E1964)</f>
        <v>2396.5875000000174</v>
      </c>
      <c r="AF1964">
        <f>VLOOKUP($F1964,'(참고)타워 스텟 가치'!$B$12:$L$16,AF$2,0)+(VLOOKUP($F1964,'(참고)타워 스텟 가치'!$B$12:$L$16,AF$2,0)*$E1964)</f>
        <v>789000.0000000057</v>
      </c>
      <c r="AG1964">
        <f>VLOOKUP($F1964,'(참고)타워 스텟 가치'!$B$12:$L$16,AG$2,0)+(VLOOKUP($F1964,'(참고)타워 스텟 가치'!$B$12:$L$16,AG$2,0)*$E1964)</f>
        <v>11982.937500000087</v>
      </c>
      <c r="AH1964">
        <f>VLOOKUP($F1964,'(참고)타워 스텟 가치'!$B$12:$L$16,AH$2,0)+(VLOOKUP($F1964,'(참고)타워 스텟 가치'!$B$12:$L$16,AH$2,0)*$E1964)</f>
        <v>399.43125000000293</v>
      </c>
      <c r="AI1964">
        <f>VLOOKUP($F1964,'(참고)타워 스텟 가치'!$B$12:$L$16,AI$2,0)+(VLOOKUP($F1964,'(참고)타워 스텟 가치'!$B$12:$L$16,AI$2,0)*$E1964)</f>
        <v>47.340000000000337</v>
      </c>
      <c r="AJ1964">
        <f>VLOOKUP($F1964,'(참고)타워 스텟 가치'!$B$12:$L$16,AJ$2,0)+(VLOOKUP($F1964,'(참고)타워 스텟 가치'!$B$12:$L$16,AJ$2,0)*$E1964)</f>
        <v>0</v>
      </c>
      <c r="AK1964">
        <f>VLOOKUP($F1964,'(참고)타워 스텟 가치'!$B$12:$L$16,AK$2,0)+(VLOOKUP($F1964,'(참고)타워 스텟 가치'!$B$12:$L$16,AK$2,0)*$E1964)</f>
        <v>0</v>
      </c>
      <c r="AL1964">
        <f>VLOOKUP($F1964,'(참고)타워 스텟 가치'!$B$12:$L$16,AL$2,0)+(VLOOKUP($F1964,'(참고)타워 스텟 가치'!$B$12:$L$16,AL$2,0)*$E1964)</f>
        <v>315.6000000000023</v>
      </c>
      <c r="AM1964">
        <f>SUM('스테이지별 몬스터 스텟'!AD1964*'(참고)타워 스텟 가치'!$Q$17,'스테이지별 몬스터 스텟'!AE1964*'(참고)타워 스텟 가치'!$R$17,'스테이지별 몬스터 스텟'!AF1964*'(참고)타워 스텟 가치'!$S$17,'스테이지별 몬스터 스텟'!AG1964*'(참고)타워 스텟 가치'!$T$17,'스테이지별 몬스터 스텟'!AH1964*'(참고)타워 스텟 가치'!$U$17,'스테이지별 몬스터 스텟'!AI1964*'(참고)타워 스텟 가치'!$V$17,'스테이지별 몬스터 스텟'!AJ1964*'(참고)타워 스텟 가치'!$W$17,'스테이지별 몬스터 스텟'!AK1964*'(참고)타워 스텟 가치'!$X$17,'스테이지별 몬스터 스텟'!AL1964*'(참고)타워 스텟 가치'!$Y$17)</f>
        <v>1216532.471250009</v>
      </c>
      <c r="AN1964">
        <v>3</v>
      </c>
    </row>
    <row r="1965" spans="3:40" x14ac:dyDescent="0.3">
      <c r="C1965">
        <v>1</v>
      </c>
      <c r="D1965">
        <f t="shared" si="92"/>
        <v>393</v>
      </c>
      <c r="E1965" s="52">
        <f>VLOOKUP(D1965,'스테이지별 난이도 설정'!B:C,2,0)</f>
        <v>157.20000000000115</v>
      </c>
      <c r="F1965" t="str">
        <f t="shared" si="93"/>
        <v>일반</v>
      </c>
      <c r="G1965">
        <f t="shared" si="91"/>
        <v>6</v>
      </c>
      <c r="H1965">
        <f>VLOOKUP($F1965,'(참고)타워 스텟 가치'!$B$2:$L$6,H$2,0)+(VLOOKUP($F1965,'(참고)타워 스텟 가치'!$B$2:$L$6,H$2,0)*$E1965)</f>
        <v>1186.5000000000086</v>
      </c>
      <c r="I1965">
        <f>VLOOKUP($F1965,'(참고)타워 스텟 가치'!$B$2:$L$6,I$2,0)+(VLOOKUP($F1965,'(참고)타워 스텟 가치'!$B$2:$L$6,I$2,0)*$E1965)</f>
        <v>237.30000000000172</v>
      </c>
      <c r="J1965">
        <f>VLOOKUP($F1965,'(참고)타워 스텟 가치'!$B$2:$L$6,J$2,0)+(VLOOKUP($F1965,'(참고)타워 스텟 가치'!$B$2:$L$6,J$2,0)*$E1965)</f>
        <v>791000.00000000582</v>
      </c>
      <c r="K1965">
        <f>VLOOKUP($F1965,'(참고)타워 스텟 가치'!$B$2:$L$6,K$2,0)+(VLOOKUP($F1965,'(참고)타워 스텟 가치'!$B$2:$L$6,K$2,0)*$E1965)</f>
        <v>4746.0000000000346</v>
      </c>
      <c r="L1965">
        <f>VLOOKUP($F1965,'(참고)타워 스텟 가치'!$B$2:$L$6,L$2,0)+(VLOOKUP($F1965,'(참고)타워 스텟 가치'!$B$2:$L$6,L$2,0)*$E1965)</f>
        <v>79.100000000000577</v>
      </c>
      <c r="M1965">
        <f>VLOOKUP($F1965,'(참고)타워 스텟 가치'!$B$2:$L$6,M$2,0)+(VLOOKUP($F1965,'(참고)타워 스텟 가치'!$B$2:$L$6,M$2,0)*$E1965)</f>
        <v>47.460000000000342</v>
      </c>
      <c r="N1965">
        <f>VLOOKUP($F1965,'(참고)타워 스텟 가치'!$B$2:$L$6,N$2,0)+(VLOOKUP($F1965,'(참고)타워 스텟 가치'!$B$2:$L$6,N$2,0)*$E1965)</f>
        <v>0</v>
      </c>
      <c r="O1965">
        <f>VLOOKUP($F1965,'(참고)타워 스텟 가치'!$B$2:$L$6,O$2,0)+(VLOOKUP($F1965,'(참고)타워 스텟 가치'!$B$2:$L$6,O$2,0)*$E1965)</f>
        <v>0</v>
      </c>
      <c r="P1965">
        <f>VLOOKUP($F1965,'(참고)타워 스텟 가치'!$B$2:$L$6,P$2,0)+(VLOOKUP($F1965,'(참고)타워 스텟 가치'!$B$2:$L$6,P$2,0)*$E1965)</f>
        <v>110.7400000000008</v>
      </c>
      <c r="Q1965">
        <f>SUM('스테이지별 몬스터 스텟'!H1965*'(참고)타워 스텟 가치'!$Q$17,'스테이지별 몬스터 스텟'!I1965*'(참고)타워 스텟 가치'!$R$17,'스테이지별 몬스터 스텟'!J1965*'(참고)타워 스텟 가치'!$S$17,'스테이지별 몬스터 스텟'!K1965*'(참고)타워 스텟 가치'!$T$17,'스테이지별 몬스터 스텟'!L1965*'(참고)타워 스텟 가치'!$U$17,'스테이지별 몬스터 스텟'!M1965*'(참고)타워 스텟 가치'!$V$17,'스테이지별 몬스터 스텟'!N1965*'(참고)타워 스텟 가치'!$W$17,'스테이지별 몬스터 스텟'!O1965*'(참고)타워 스텟 가치'!$X$17,'스테이지별 몬스터 스텟'!P1965*'(참고)타워 스텟 가치'!$Y$17)</f>
        <v>1199148.0900000087</v>
      </c>
      <c r="R1965">
        <v>1</v>
      </c>
      <c r="S1965">
        <f>VLOOKUP($F1965,'(참고)타워 스텟 가치'!$B$7:$L$11,S$2,0)+(VLOOKUP($F1965,'(참고)타워 스텟 가치'!$B$7:$L$11,S$2,0)*$E1965)</f>
        <v>395.5000000000029</v>
      </c>
      <c r="T1965">
        <f>VLOOKUP($F1965,'(참고)타워 스텟 가치'!$B$7:$L$11,T$2,0)+(VLOOKUP($F1965,'(참고)타워 스텟 가치'!$B$7:$L$11,T$2,0)*$E1965)</f>
        <v>711.90000000000521</v>
      </c>
      <c r="U1965">
        <f>VLOOKUP($F1965,'(참고)타워 스텟 가치'!$B$7:$L$11,U$2,0)+(VLOOKUP($F1965,'(참고)타워 스텟 가치'!$B$7:$L$11,U$2,0)*$E1965)</f>
        <v>791000.00000000582</v>
      </c>
      <c r="V1965">
        <f>VLOOKUP($F1965,'(참고)타워 스텟 가치'!$B$7:$L$11,V$2,0)+(VLOOKUP($F1965,'(참고)타워 스텟 가치'!$B$7:$L$11,V$2,0)*$E1965)</f>
        <v>4746.0000000000346</v>
      </c>
      <c r="W1965">
        <f>VLOOKUP($F1965,'(참고)타워 스텟 가치'!$B$7:$L$11,W$2,0)+(VLOOKUP($F1965,'(참고)타워 스텟 가치'!$B$7:$L$11,W$2,0)*$E1965)</f>
        <v>79.100000000000577</v>
      </c>
      <c r="X1965">
        <f>VLOOKUP($F1965,'(참고)타워 스텟 가치'!$B$7:$L$11,X$2,0)+(VLOOKUP($F1965,'(참고)타워 스텟 가치'!$B$7:$L$11,X$2,0)*$E1965)</f>
        <v>47.460000000000342</v>
      </c>
      <c r="Y1965">
        <f>VLOOKUP($F1965,'(참고)타워 스텟 가치'!$B$7:$L$11,Y$2,0)+(VLOOKUP($F1965,'(참고)타워 스텟 가치'!$B$7:$L$11,Y$2,0)*$E1965)</f>
        <v>0</v>
      </c>
      <c r="Z1965">
        <f>VLOOKUP($F1965,'(참고)타워 스텟 가치'!$B$7:$L$11,Z$2,0)+(VLOOKUP($F1965,'(참고)타워 스텟 가치'!$B$7:$L$11,Z$2,0)*$E1965)</f>
        <v>0</v>
      </c>
      <c r="AA1965">
        <f>VLOOKUP($F1965,'(참고)타워 스텟 가치'!$B$7:$L$11,AA$2,0)+(VLOOKUP($F1965,'(참고)타워 스텟 가치'!$B$7:$L$11,AA$2,0)*$E1965)</f>
        <v>110.7400000000008</v>
      </c>
      <c r="AB1965">
        <f>SUM('스테이지별 몬스터 스텟'!S1965*'(참고)타워 스텟 가치'!$Q$17,'스테이지별 몬스터 스텟'!T1965*'(참고)타워 스텟 가치'!$R$17,'스테이지별 몬스터 스텟'!U1965*'(참고)타워 스텟 가치'!$S$17,'스테이지별 몬스터 스텟'!V1965*'(참고)타워 스텟 가치'!$T$17,'스테이지별 몬스터 스텟'!W1965*'(참고)타워 스텟 가치'!$U$17,'스테이지별 몬스터 스텟'!X1965*'(참고)타워 스텟 가치'!$V$17,'스테이지별 몬스터 스텟'!Y1965*'(참고)타워 스텟 가치'!$W$17,'스테이지별 몬스터 스텟'!Z1965*'(참고)타워 스텟 가치'!$X$17,'스테이지별 몬스터 스텟'!AA1965*'(참고)타워 스텟 가치'!$Y$17)</f>
        <v>1198277.9900000088</v>
      </c>
      <c r="AC1965">
        <v>2</v>
      </c>
      <c r="AD1965">
        <f>VLOOKUP($F1965,'(참고)타워 스텟 가치'!$B$12:$L$16,AD$2,0)+(VLOOKUP($F1965,'(참고)타워 스텟 가치'!$B$12:$L$16,AD$2,0)*$E1965)</f>
        <v>395.5000000000029</v>
      </c>
      <c r="AE1965">
        <f>VLOOKUP($F1965,'(참고)타워 스텟 가치'!$B$12:$L$16,AE$2,0)+(VLOOKUP($F1965,'(참고)타워 스텟 가치'!$B$12:$L$16,AE$2,0)*$E1965)</f>
        <v>474.60000000000343</v>
      </c>
      <c r="AF1965">
        <f>VLOOKUP($F1965,'(참고)타워 스텟 가치'!$B$12:$L$16,AF$2,0)+(VLOOKUP($F1965,'(참고)타워 스텟 가치'!$B$12:$L$16,AF$2,0)*$E1965)</f>
        <v>791000.00000000582</v>
      </c>
      <c r="AG1965">
        <f>VLOOKUP($F1965,'(참고)타워 스텟 가치'!$B$12:$L$16,AG$2,0)+(VLOOKUP($F1965,'(참고)타워 스텟 가치'!$B$12:$L$16,AG$2,0)*$E1965)</f>
        <v>2373.0000000000173</v>
      </c>
      <c r="AH1965">
        <f>VLOOKUP($F1965,'(참고)타워 스텟 가치'!$B$12:$L$16,AH$2,0)+(VLOOKUP($F1965,'(참고)타워 스텟 가치'!$B$12:$L$16,AH$2,0)*$E1965)</f>
        <v>79.100000000000577</v>
      </c>
      <c r="AI1965">
        <f>VLOOKUP($F1965,'(참고)타워 스텟 가치'!$B$12:$L$16,AI$2,0)+(VLOOKUP($F1965,'(참고)타워 스텟 가치'!$B$12:$L$16,AI$2,0)*$E1965)</f>
        <v>47.460000000000342</v>
      </c>
      <c r="AJ1965">
        <f>VLOOKUP($F1965,'(참고)타워 스텟 가치'!$B$12:$L$16,AJ$2,0)+(VLOOKUP($F1965,'(참고)타워 스텟 가치'!$B$12:$L$16,AJ$2,0)*$E1965)</f>
        <v>0</v>
      </c>
      <c r="AK1965">
        <f>VLOOKUP($F1965,'(참고)타워 스텟 가치'!$B$12:$L$16,AK$2,0)+(VLOOKUP($F1965,'(참고)타워 스텟 가치'!$B$12:$L$16,AK$2,0)*$E1965)</f>
        <v>0</v>
      </c>
      <c r="AL1965">
        <f>VLOOKUP($F1965,'(참고)타워 스텟 가치'!$B$12:$L$16,AL$2,0)+(VLOOKUP($F1965,'(참고)타워 스텟 가치'!$B$12:$L$16,AL$2,0)*$E1965)</f>
        <v>221.48000000000161</v>
      </c>
      <c r="AM1965">
        <f>SUM('스테이지별 몬스터 스텟'!AD1965*'(참고)타워 스텟 가치'!$Q$17,'스테이지별 몬스터 스텟'!AE1965*'(참고)타워 스텟 가치'!$R$17,'스테이지별 몬스터 스텟'!AF1965*'(참고)타워 스텟 가치'!$S$17,'스테이지별 몬스터 스텟'!AG1965*'(참고)타워 스텟 가치'!$T$17,'스테이지별 몬스터 스텟'!AH1965*'(참고)타워 스텟 가치'!$U$17,'스테이지별 몬스터 스텟'!AI1965*'(참고)타워 스텟 가치'!$V$17,'스테이지별 몬스터 스텟'!AJ1965*'(참고)타워 스텟 가치'!$W$17,'스테이지별 몬스터 스텟'!AK1965*'(참고)타워 스텟 가치'!$X$17,'스테이지별 몬스터 스텟'!AL1965*'(참고)타워 스텟 가치'!$Y$17)</f>
        <v>1193397.5200000086</v>
      </c>
      <c r="AN1965">
        <v>3</v>
      </c>
    </row>
    <row r="1966" spans="3:40" x14ac:dyDescent="0.3">
      <c r="C1966">
        <v>2</v>
      </c>
      <c r="D1966">
        <f t="shared" si="92"/>
        <v>393</v>
      </c>
      <c r="E1966" s="52">
        <f>VLOOKUP(D1966,'스테이지별 난이도 설정'!B:C,2,0)</f>
        <v>157.20000000000115</v>
      </c>
      <c r="F1966" t="str">
        <f t="shared" si="93"/>
        <v>레어</v>
      </c>
      <c r="G1966">
        <f t="shared" si="91"/>
        <v>6</v>
      </c>
      <c r="H1966">
        <f>VLOOKUP($F1966,'(참고)타워 스텟 가치'!$B$2:$L$6,H$2,0)+(VLOOKUP($F1966,'(참고)타워 스텟 가치'!$B$2:$L$6,H$2,0)*$E1966)</f>
        <v>1779.750000000013</v>
      </c>
      <c r="I1966">
        <f>VLOOKUP($F1966,'(참고)타워 스텟 가치'!$B$2:$L$6,I$2,0)+(VLOOKUP($F1966,'(참고)타워 스텟 가치'!$B$2:$L$6,I$2,0)*$E1966)</f>
        <v>355.9500000000026</v>
      </c>
      <c r="J1966">
        <f>VLOOKUP($F1966,'(참고)타워 스텟 가치'!$B$2:$L$6,J$2,0)+(VLOOKUP($F1966,'(참고)타워 스텟 가치'!$B$2:$L$6,J$2,0)*$E1966)</f>
        <v>791000.00000000582</v>
      </c>
      <c r="K1966">
        <f>VLOOKUP($F1966,'(참고)타워 스텟 가치'!$B$2:$L$6,K$2,0)+(VLOOKUP($F1966,'(참고)타워 스텟 가치'!$B$2:$L$6,K$2,0)*$E1966)</f>
        <v>7119.0000000000518</v>
      </c>
      <c r="L1966">
        <f>VLOOKUP($F1966,'(참고)타워 스텟 가치'!$B$2:$L$6,L$2,0)+(VLOOKUP($F1966,'(참고)타워 스텟 가치'!$B$2:$L$6,L$2,0)*$E1966)</f>
        <v>118.65000000000086</v>
      </c>
      <c r="M1966">
        <f>VLOOKUP($F1966,'(참고)타워 스텟 가치'!$B$2:$L$6,M$2,0)+(VLOOKUP($F1966,'(참고)타워 스텟 가치'!$B$2:$L$6,M$2,0)*$E1966)</f>
        <v>47.460000000000342</v>
      </c>
      <c r="N1966">
        <f>VLOOKUP($F1966,'(참고)타워 스텟 가치'!$B$2:$L$6,N$2,0)+(VLOOKUP($F1966,'(참고)타워 스텟 가치'!$B$2:$L$6,N$2,0)*$E1966)</f>
        <v>0</v>
      </c>
      <c r="O1966">
        <f>VLOOKUP($F1966,'(참고)타워 스텟 가치'!$B$2:$L$6,O$2,0)+(VLOOKUP($F1966,'(참고)타워 스텟 가치'!$B$2:$L$6,O$2,0)*$E1966)</f>
        <v>0</v>
      </c>
      <c r="P1966">
        <f>VLOOKUP($F1966,'(참고)타워 스텟 가치'!$B$2:$L$6,P$2,0)+(VLOOKUP($F1966,'(참고)타워 스텟 가치'!$B$2:$L$6,P$2,0)*$E1966)</f>
        <v>110.7400000000008</v>
      </c>
      <c r="Q1966">
        <f>SUM('스테이지별 몬스터 스텟'!H1966*'(참고)타워 스텟 가치'!$Q$17,'스테이지별 몬스터 스텟'!I1966*'(참고)타워 스텟 가치'!$R$17,'스테이지별 몬스터 스텟'!J1966*'(참고)타워 스텟 가치'!$S$17,'스테이지별 몬스터 스텟'!K1966*'(참고)타워 스텟 가치'!$T$17,'스테이지별 몬스터 스텟'!L1966*'(참고)타워 스텟 가치'!$U$17,'스테이지별 몬스터 스텟'!M1966*'(참고)타워 스텟 가치'!$V$17,'스테이지별 몬스터 스텟'!N1966*'(참고)타워 스텟 가치'!$W$17,'스테이지별 몬스터 스텟'!O1966*'(참고)타워 스텟 가치'!$X$17,'스테이지별 몬스터 스텟'!P1966*'(참고)타워 스텟 가치'!$Y$17)</f>
        <v>1205337.6650000089</v>
      </c>
      <c r="R1966">
        <v>1</v>
      </c>
      <c r="S1966">
        <f>VLOOKUP($F1966,'(참고)타워 스텟 가치'!$B$7:$L$11,S$2,0)+(VLOOKUP($F1966,'(참고)타워 스텟 가치'!$B$7:$L$11,S$2,0)*$E1966)</f>
        <v>593.25000000000432</v>
      </c>
      <c r="T1966">
        <f>VLOOKUP($F1966,'(참고)타워 스텟 가치'!$B$7:$L$11,T$2,0)+(VLOOKUP($F1966,'(참고)타워 스텟 가치'!$B$7:$L$11,T$2,0)*$E1966)</f>
        <v>1067.8500000000079</v>
      </c>
      <c r="U1966">
        <f>VLOOKUP($F1966,'(참고)타워 스텟 가치'!$B$7:$L$11,U$2,0)+(VLOOKUP($F1966,'(참고)타워 스텟 가치'!$B$7:$L$11,U$2,0)*$E1966)</f>
        <v>791000.00000000582</v>
      </c>
      <c r="V1966">
        <f>VLOOKUP($F1966,'(참고)타워 스텟 가치'!$B$7:$L$11,V$2,0)+(VLOOKUP($F1966,'(참고)타워 스텟 가치'!$B$7:$L$11,V$2,0)*$E1966)</f>
        <v>7119.0000000000518</v>
      </c>
      <c r="W1966">
        <f>VLOOKUP($F1966,'(참고)타워 스텟 가치'!$B$7:$L$11,W$2,0)+(VLOOKUP($F1966,'(참고)타워 스텟 가치'!$B$7:$L$11,W$2,0)*$E1966)</f>
        <v>118.65000000000086</v>
      </c>
      <c r="X1966">
        <f>VLOOKUP($F1966,'(참고)타워 스텟 가치'!$B$7:$L$11,X$2,0)+(VLOOKUP($F1966,'(참고)타워 스텟 가치'!$B$7:$L$11,X$2,0)*$E1966)</f>
        <v>47.460000000000342</v>
      </c>
      <c r="Y1966">
        <f>VLOOKUP($F1966,'(참고)타워 스텟 가치'!$B$7:$L$11,Y$2,0)+(VLOOKUP($F1966,'(참고)타워 스텟 가치'!$B$7:$L$11,Y$2,0)*$E1966)</f>
        <v>0</v>
      </c>
      <c r="Z1966">
        <f>VLOOKUP($F1966,'(참고)타워 스텟 가치'!$B$7:$L$11,Z$2,0)+(VLOOKUP($F1966,'(참고)타워 스텟 가치'!$B$7:$L$11,Z$2,0)*$E1966)</f>
        <v>0</v>
      </c>
      <c r="AA1966">
        <f>VLOOKUP($F1966,'(참고)타워 스텟 가치'!$B$7:$L$11,AA$2,0)+(VLOOKUP($F1966,'(참고)타워 스텟 가치'!$B$7:$L$11,AA$2,0)*$E1966)</f>
        <v>110.7400000000008</v>
      </c>
      <c r="AB1966">
        <f>SUM('스테이지별 몬스터 스텟'!S1966*'(참고)타워 스텟 가치'!$Q$17,'스테이지별 몬스터 스텟'!T1966*'(참고)타워 스텟 가치'!$R$17,'스테이지별 몬스터 스텟'!U1966*'(참고)타워 스텟 가치'!$S$17,'스테이지별 몬스터 스텟'!V1966*'(참고)타워 스텟 가치'!$T$17,'스테이지별 몬스터 스텟'!W1966*'(참고)타워 스텟 가치'!$U$17,'스테이지별 몬스터 스텟'!X1966*'(참고)타워 스텟 가치'!$V$17,'스테이지별 몬스터 스텟'!Y1966*'(참고)타워 스텟 가치'!$W$17,'스테이지별 몬스터 스텟'!Z1966*'(참고)타워 스텟 가치'!$X$17,'스테이지별 몬스터 스텟'!AA1966*'(참고)타워 스텟 가치'!$Y$17)</f>
        <v>1204032.5150000087</v>
      </c>
      <c r="AC1966">
        <v>2</v>
      </c>
      <c r="AD1966">
        <f>VLOOKUP($F1966,'(참고)타워 스텟 가치'!$B$12:$L$16,AD$2,0)+(VLOOKUP($F1966,'(참고)타워 스텟 가치'!$B$12:$L$16,AD$2,0)*$E1966)</f>
        <v>593.25000000000432</v>
      </c>
      <c r="AE1966">
        <f>VLOOKUP($F1966,'(참고)타워 스텟 가치'!$B$12:$L$16,AE$2,0)+(VLOOKUP($F1966,'(참고)타워 스텟 가치'!$B$12:$L$16,AE$2,0)*$E1966)</f>
        <v>711.90000000000521</v>
      </c>
      <c r="AF1966">
        <f>VLOOKUP($F1966,'(참고)타워 스텟 가치'!$B$12:$L$16,AF$2,0)+(VLOOKUP($F1966,'(참고)타워 스텟 가치'!$B$12:$L$16,AF$2,0)*$E1966)</f>
        <v>791000.00000000582</v>
      </c>
      <c r="AG1966">
        <f>VLOOKUP($F1966,'(참고)타워 스텟 가치'!$B$12:$L$16,AG$2,0)+(VLOOKUP($F1966,'(참고)타워 스텟 가치'!$B$12:$L$16,AG$2,0)*$E1966)</f>
        <v>3559.5000000000259</v>
      </c>
      <c r="AH1966">
        <f>VLOOKUP($F1966,'(참고)타워 스텟 가치'!$B$12:$L$16,AH$2,0)+(VLOOKUP($F1966,'(참고)타워 스텟 가치'!$B$12:$L$16,AH$2,0)*$E1966)</f>
        <v>118.65000000000086</v>
      </c>
      <c r="AI1966">
        <f>VLOOKUP($F1966,'(참고)타워 스텟 가치'!$B$12:$L$16,AI$2,0)+(VLOOKUP($F1966,'(참고)타워 스텟 가치'!$B$12:$L$16,AI$2,0)*$E1966)</f>
        <v>47.460000000000342</v>
      </c>
      <c r="AJ1966">
        <f>VLOOKUP($F1966,'(참고)타워 스텟 가치'!$B$12:$L$16,AJ$2,0)+(VLOOKUP($F1966,'(참고)타워 스텟 가치'!$B$12:$L$16,AJ$2,0)*$E1966)</f>
        <v>0</v>
      </c>
      <c r="AK1966">
        <f>VLOOKUP($F1966,'(참고)타워 스텟 가치'!$B$12:$L$16,AK$2,0)+(VLOOKUP($F1966,'(참고)타워 스텟 가치'!$B$12:$L$16,AK$2,0)*$E1966)</f>
        <v>0</v>
      </c>
      <c r="AL1966">
        <f>VLOOKUP($F1966,'(참고)타워 스텟 가치'!$B$12:$L$16,AL$2,0)+(VLOOKUP($F1966,'(참고)타워 스텟 가치'!$B$12:$L$16,AL$2,0)*$E1966)</f>
        <v>221.48000000000161</v>
      </c>
      <c r="AM1966">
        <f>SUM('스테이지별 몬스터 스텟'!AD1966*'(참고)타워 스텟 가치'!$Q$17,'스테이지별 몬스터 스텟'!AE1966*'(참고)타워 스텟 가치'!$R$17,'스테이지별 몬스터 스텟'!AF1966*'(참고)타워 스텟 가치'!$S$17,'스테이지별 몬스터 스텟'!AG1966*'(참고)타워 스텟 가치'!$T$17,'스테이지별 몬스터 스텟'!AH1966*'(참고)타워 스텟 가치'!$U$17,'스테이지별 몬스터 스텟'!AI1966*'(참고)타워 스텟 가치'!$V$17,'스테이지별 몬스터 스텟'!AJ1966*'(참고)타워 스텟 가치'!$W$17,'스테이지별 몬스터 스텟'!AK1966*'(참고)타워 스텟 가치'!$X$17,'스테이지별 몬스터 스텟'!AL1966*'(참고)타워 스텟 가치'!$Y$17)</f>
        <v>1196601.0700000089</v>
      </c>
      <c r="AN1966">
        <v>3</v>
      </c>
    </row>
    <row r="1967" spans="3:40" x14ac:dyDescent="0.3">
      <c r="C1967">
        <v>3</v>
      </c>
      <c r="D1967">
        <f t="shared" si="92"/>
        <v>393</v>
      </c>
      <c r="E1967" s="52">
        <f>VLOOKUP(D1967,'스테이지별 난이도 설정'!B:C,2,0)</f>
        <v>157.20000000000115</v>
      </c>
      <c r="F1967" t="str">
        <f t="shared" si="93"/>
        <v>에픽</v>
      </c>
      <c r="G1967">
        <f t="shared" si="91"/>
        <v>6</v>
      </c>
      <c r="H1967">
        <f>VLOOKUP($F1967,'(참고)타워 스텟 가치'!$B$2:$L$6,H$2,0)+(VLOOKUP($F1967,'(참고)타워 스텟 가치'!$B$2:$L$6,H$2,0)*$E1967)</f>
        <v>2669.6250000000196</v>
      </c>
      <c r="I1967">
        <f>VLOOKUP($F1967,'(참고)타워 스텟 가치'!$B$2:$L$6,I$2,0)+(VLOOKUP($F1967,'(참고)타워 스텟 가치'!$B$2:$L$6,I$2,0)*$E1967)</f>
        <v>533.92500000000393</v>
      </c>
      <c r="J1967">
        <f>VLOOKUP($F1967,'(참고)타워 스텟 가치'!$B$2:$L$6,J$2,0)+(VLOOKUP($F1967,'(참고)타워 스텟 가치'!$B$2:$L$6,J$2,0)*$E1967)</f>
        <v>791000.00000000582</v>
      </c>
      <c r="K1967">
        <f>VLOOKUP($F1967,'(참고)타워 스텟 가치'!$B$2:$L$6,K$2,0)+(VLOOKUP($F1967,'(참고)타워 스텟 가치'!$B$2:$L$6,K$2,0)*$E1967)</f>
        <v>10678.500000000078</v>
      </c>
      <c r="L1967">
        <f>VLOOKUP($F1967,'(참고)타워 스텟 가치'!$B$2:$L$6,L$2,0)+(VLOOKUP($F1967,'(참고)타워 스텟 가치'!$B$2:$L$6,L$2,0)*$E1967)</f>
        <v>177.9750000000013</v>
      </c>
      <c r="M1967">
        <f>VLOOKUP($F1967,'(참고)타워 스텟 가치'!$B$2:$L$6,M$2,0)+(VLOOKUP($F1967,'(참고)타워 스텟 가치'!$B$2:$L$6,M$2,0)*$E1967)</f>
        <v>47.460000000000342</v>
      </c>
      <c r="N1967">
        <f>VLOOKUP($F1967,'(참고)타워 스텟 가치'!$B$2:$L$6,N$2,0)+(VLOOKUP($F1967,'(참고)타워 스텟 가치'!$B$2:$L$6,N$2,0)*$E1967)</f>
        <v>0</v>
      </c>
      <c r="O1967">
        <f>VLOOKUP($F1967,'(참고)타워 스텟 가치'!$B$2:$L$6,O$2,0)+(VLOOKUP($F1967,'(참고)타워 스텟 가치'!$B$2:$L$6,O$2,0)*$E1967)</f>
        <v>0</v>
      </c>
      <c r="P1967">
        <f>VLOOKUP($F1967,'(참고)타워 스텟 가치'!$B$2:$L$6,P$2,0)+(VLOOKUP($F1967,'(참고)타워 스텟 가치'!$B$2:$L$6,P$2,0)*$E1967)</f>
        <v>110.7400000000008</v>
      </c>
      <c r="Q1967">
        <f>SUM('스테이지별 몬스터 스텟'!H1967*'(참고)타워 스텟 가치'!$Q$17,'스테이지별 몬스터 스텟'!I1967*'(참고)타워 스텟 가치'!$R$17,'스테이지별 몬스터 스텟'!J1967*'(참고)타워 스텟 가치'!$S$17,'스테이지별 몬스터 스텟'!K1967*'(참고)타워 스텟 가치'!$T$17,'스테이지별 몬스터 스텟'!L1967*'(참고)타워 스텟 가치'!$U$17,'스테이지별 몬스터 스텟'!M1967*'(참고)타워 스텟 가치'!$V$17,'스테이지별 몬스터 스텟'!N1967*'(참고)타워 스텟 가치'!$W$17,'스테이지별 몬스터 스텟'!O1967*'(참고)타워 스텟 가치'!$X$17,'스테이지별 몬스터 스텟'!P1967*'(참고)타워 스텟 가치'!$Y$17)</f>
        <v>1214622.0275000089</v>
      </c>
      <c r="R1967">
        <v>1</v>
      </c>
      <c r="S1967">
        <f>VLOOKUP($F1967,'(참고)타워 스텟 가치'!$B$7:$L$11,S$2,0)+(VLOOKUP($F1967,'(참고)타워 스텟 가치'!$B$7:$L$11,S$2,0)*$E1967)</f>
        <v>889.87500000000648</v>
      </c>
      <c r="T1967">
        <f>VLOOKUP($F1967,'(참고)타워 스텟 가치'!$B$7:$L$11,T$2,0)+(VLOOKUP($F1967,'(참고)타워 스텟 가치'!$B$7:$L$11,T$2,0)*$E1967)</f>
        <v>1601.7750000000117</v>
      </c>
      <c r="U1967">
        <f>VLOOKUP($F1967,'(참고)타워 스텟 가치'!$B$7:$L$11,U$2,0)+(VLOOKUP($F1967,'(참고)타워 스텟 가치'!$B$7:$L$11,U$2,0)*$E1967)</f>
        <v>791000.00000000582</v>
      </c>
      <c r="V1967">
        <f>VLOOKUP($F1967,'(참고)타워 스텟 가치'!$B$7:$L$11,V$2,0)+(VLOOKUP($F1967,'(참고)타워 스텟 가치'!$B$7:$L$11,V$2,0)*$E1967)</f>
        <v>10678.500000000078</v>
      </c>
      <c r="W1967">
        <f>VLOOKUP($F1967,'(참고)타워 스텟 가치'!$B$7:$L$11,W$2,0)+(VLOOKUP($F1967,'(참고)타워 스텟 가치'!$B$7:$L$11,W$2,0)*$E1967)</f>
        <v>177.9750000000013</v>
      </c>
      <c r="X1967">
        <f>VLOOKUP($F1967,'(참고)타워 스텟 가치'!$B$7:$L$11,X$2,0)+(VLOOKUP($F1967,'(참고)타워 스텟 가치'!$B$7:$L$11,X$2,0)*$E1967)</f>
        <v>47.460000000000342</v>
      </c>
      <c r="Y1967">
        <f>VLOOKUP($F1967,'(참고)타워 스텟 가치'!$B$7:$L$11,Y$2,0)+(VLOOKUP($F1967,'(참고)타워 스텟 가치'!$B$7:$L$11,Y$2,0)*$E1967)</f>
        <v>0</v>
      </c>
      <c r="Z1967">
        <f>VLOOKUP($F1967,'(참고)타워 스텟 가치'!$B$7:$L$11,Z$2,0)+(VLOOKUP($F1967,'(참고)타워 스텟 가치'!$B$7:$L$11,Z$2,0)*$E1967)</f>
        <v>0</v>
      </c>
      <c r="AA1967">
        <f>VLOOKUP($F1967,'(참고)타워 스텟 가치'!$B$7:$L$11,AA$2,0)+(VLOOKUP($F1967,'(참고)타워 스텟 가치'!$B$7:$L$11,AA$2,0)*$E1967)</f>
        <v>110.7400000000008</v>
      </c>
      <c r="AB1967">
        <f>SUM('스테이지별 몬스터 스텟'!S1967*'(참고)타워 스텟 가치'!$Q$17,'스테이지별 몬스터 스텟'!T1967*'(참고)타워 스텟 가치'!$R$17,'스테이지별 몬스터 스텟'!U1967*'(참고)타워 스텟 가치'!$S$17,'스테이지별 몬스터 스텟'!V1967*'(참고)타워 스텟 가치'!$T$17,'스테이지별 몬스터 스텟'!W1967*'(참고)타워 스텟 가치'!$U$17,'스테이지별 몬스터 스텟'!X1967*'(참고)타워 스텟 가치'!$V$17,'스테이지별 몬스터 스텟'!Y1967*'(참고)타워 스텟 가치'!$W$17,'스테이지별 몬스터 스텟'!Z1967*'(참고)타워 스텟 가치'!$X$17,'스테이지별 몬스터 스텟'!AA1967*'(참고)타워 스텟 가치'!$Y$17)</f>
        <v>1212664.3025000091</v>
      </c>
      <c r="AC1967">
        <v>2</v>
      </c>
      <c r="AD1967">
        <f>VLOOKUP($F1967,'(참고)타워 스텟 가치'!$B$12:$L$16,AD$2,0)+(VLOOKUP($F1967,'(참고)타워 스텟 가치'!$B$12:$L$16,AD$2,0)*$E1967)</f>
        <v>889.87500000000648</v>
      </c>
      <c r="AE1967">
        <f>VLOOKUP($F1967,'(참고)타워 스텟 가치'!$B$12:$L$16,AE$2,0)+(VLOOKUP($F1967,'(참고)타워 스텟 가치'!$B$12:$L$16,AE$2,0)*$E1967)</f>
        <v>1067.8500000000079</v>
      </c>
      <c r="AF1967">
        <f>VLOOKUP($F1967,'(참고)타워 스텟 가치'!$B$12:$L$16,AF$2,0)+(VLOOKUP($F1967,'(참고)타워 스텟 가치'!$B$12:$L$16,AF$2,0)*$E1967)</f>
        <v>791000.00000000582</v>
      </c>
      <c r="AG1967">
        <f>VLOOKUP($F1967,'(참고)타워 스텟 가치'!$B$12:$L$16,AG$2,0)+(VLOOKUP($F1967,'(참고)타워 스텟 가치'!$B$12:$L$16,AG$2,0)*$E1967)</f>
        <v>5339.2500000000391</v>
      </c>
      <c r="AH1967">
        <f>VLOOKUP($F1967,'(참고)타워 스텟 가치'!$B$12:$L$16,AH$2,0)+(VLOOKUP($F1967,'(참고)타워 스텟 가치'!$B$12:$L$16,AH$2,0)*$E1967)</f>
        <v>177.9750000000013</v>
      </c>
      <c r="AI1967">
        <f>VLOOKUP($F1967,'(참고)타워 스텟 가치'!$B$12:$L$16,AI$2,0)+(VLOOKUP($F1967,'(참고)타워 스텟 가치'!$B$12:$L$16,AI$2,0)*$E1967)</f>
        <v>47.460000000000342</v>
      </c>
      <c r="AJ1967">
        <f>VLOOKUP($F1967,'(참고)타워 스텟 가치'!$B$12:$L$16,AJ$2,0)+(VLOOKUP($F1967,'(참고)타워 스텟 가치'!$B$12:$L$16,AJ$2,0)*$E1967)</f>
        <v>0</v>
      </c>
      <c r="AK1967">
        <f>VLOOKUP($F1967,'(참고)타워 스텟 가치'!$B$12:$L$16,AK$2,0)+(VLOOKUP($F1967,'(참고)타워 스텟 가치'!$B$12:$L$16,AK$2,0)*$E1967)</f>
        <v>0</v>
      </c>
      <c r="AL1967">
        <f>VLOOKUP($F1967,'(참고)타워 스텟 가치'!$B$12:$L$16,AL$2,0)+(VLOOKUP($F1967,'(참고)타워 스텟 가치'!$B$12:$L$16,AL$2,0)*$E1967)</f>
        <v>221.48000000000161</v>
      </c>
      <c r="AM1967">
        <f>SUM('스테이지별 몬스터 스텟'!AD1967*'(참고)타워 스텟 가치'!$Q$17,'스테이지별 몬스터 스텟'!AE1967*'(참고)타워 스텟 가치'!$R$17,'스테이지별 몬스터 스텟'!AF1967*'(참고)타워 스텟 가치'!$S$17,'스테이지별 몬스터 스텟'!AG1967*'(참고)타워 스텟 가치'!$T$17,'스테이지별 몬스터 스텟'!AH1967*'(참고)타워 스텟 가치'!$U$17,'스테이지별 몬스터 스텟'!AI1967*'(참고)타워 스텟 가치'!$V$17,'스테이지별 몬스터 스텟'!AJ1967*'(참고)타워 스텟 가치'!$W$17,'스테이지별 몬스터 스텟'!AK1967*'(참고)타워 스텟 가치'!$X$17,'스테이지별 몬스터 스텟'!AL1967*'(참고)타워 스텟 가치'!$Y$17)</f>
        <v>1201406.3950000089</v>
      </c>
      <c r="AN1967">
        <v>3</v>
      </c>
    </row>
    <row r="1968" spans="3:40" x14ac:dyDescent="0.3">
      <c r="C1968">
        <v>4</v>
      </c>
      <c r="D1968">
        <f t="shared" si="92"/>
        <v>393</v>
      </c>
      <c r="E1968" s="52">
        <f>VLOOKUP(D1968,'스테이지별 난이도 설정'!B:C,2,0)</f>
        <v>157.20000000000115</v>
      </c>
      <c r="F1968" t="str">
        <f t="shared" si="93"/>
        <v>유니크</v>
      </c>
      <c r="G1968">
        <f t="shared" si="91"/>
        <v>6</v>
      </c>
      <c r="H1968">
        <f>VLOOKUP($F1968,'(참고)타워 스텟 가치'!$B$2:$L$6,H$2,0)+(VLOOKUP($F1968,'(참고)타워 스텟 가치'!$B$2:$L$6,H$2,0)*$E1968)</f>
        <v>4004.4375000000291</v>
      </c>
      <c r="I1968">
        <f>VLOOKUP($F1968,'(참고)타워 스텟 가치'!$B$2:$L$6,I$2,0)+(VLOOKUP($F1968,'(참고)타워 스텟 가치'!$B$2:$L$6,I$2,0)*$E1968)</f>
        <v>800.88750000000584</v>
      </c>
      <c r="J1968">
        <f>VLOOKUP($F1968,'(참고)타워 스텟 가치'!$B$2:$L$6,J$2,0)+(VLOOKUP($F1968,'(참고)타워 스텟 가치'!$B$2:$L$6,J$2,0)*$E1968)</f>
        <v>791000.00000000582</v>
      </c>
      <c r="K1968">
        <f>VLOOKUP($F1968,'(참고)타워 스텟 가치'!$B$2:$L$6,K$2,0)+(VLOOKUP($F1968,'(참고)타워 스텟 가치'!$B$2:$L$6,K$2,0)*$E1968)</f>
        <v>16017.750000000116</v>
      </c>
      <c r="L1968">
        <f>VLOOKUP($F1968,'(참고)타워 스텟 가치'!$B$2:$L$6,L$2,0)+(VLOOKUP($F1968,'(참고)타워 스텟 가치'!$B$2:$L$6,L$2,0)*$E1968)</f>
        <v>266.96250000000197</v>
      </c>
      <c r="M1968">
        <f>VLOOKUP($F1968,'(참고)타워 스텟 가치'!$B$2:$L$6,M$2,0)+(VLOOKUP($F1968,'(참고)타워 스텟 가치'!$B$2:$L$6,M$2,0)*$E1968)</f>
        <v>47.460000000000342</v>
      </c>
      <c r="N1968">
        <f>VLOOKUP($F1968,'(참고)타워 스텟 가치'!$B$2:$L$6,N$2,0)+(VLOOKUP($F1968,'(참고)타워 스텟 가치'!$B$2:$L$6,N$2,0)*$E1968)</f>
        <v>0</v>
      </c>
      <c r="O1968">
        <f>VLOOKUP($F1968,'(참고)타워 스텟 가치'!$B$2:$L$6,O$2,0)+(VLOOKUP($F1968,'(참고)타워 스텟 가치'!$B$2:$L$6,O$2,0)*$E1968)</f>
        <v>0</v>
      </c>
      <c r="P1968">
        <f>VLOOKUP($F1968,'(참고)타워 스텟 가치'!$B$2:$L$6,P$2,0)+(VLOOKUP($F1968,'(참고)타워 스텟 가치'!$B$2:$L$6,P$2,0)*$E1968)</f>
        <v>158.20000000000115</v>
      </c>
      <c r="Q1968">
        <f>SUM('스테이지별 몬스터 스텟'!H1968*'(참고)타워 스텟 가치'!$Q$17,'스테이지별 몬스터 스텟'!I1968*'(참고)타워 스텟 가치'!$R$17,'스테이지별 몬스터 스텟'!J1968*'(참고)타워 스텟 가치'!$S$17,'스테이지별 몬스터 스텟'!K1968*'(참고)타워 스텟 가치'!$T$17,'스테이지별 몬스터 스텟'!L1968*'(참고)타워 스텟 가치'!$U$17,'스테이지별 몬스터 스텟'!M1968*'(참고)타워 스텟 가치'!$V$17,'스테이지별 몬스터 스텟'!N1968*'(참고)타워 스텟 가치'!$W$17,'스테이지별 몬스터 스텟'!O1968*'(참고)타워 스텟 가치'!$X$17,'스테이지별 몬스터 스텟'!P1968*'(참고)타워 스텟 가치'!$Y$17)</f>
        <v>1228643.491250009</v>
      </c>
      <c r="R1968">
        <v>1</v>
      </c>
      <c r="S1968">
        <f>VLOOKUP($F1968,'(참고)타워 스텟 가치'!$B$7:$L$11,S$2,0)+(VLOOKUP($F1968,'(참고)타워 스텟 가치'!$B$7:$L$11,S$2,0)*$E1968)</f>
        <v>1334.8125000000098</v>
      </c>
      <c r="T1968">
        <f>VLOOKUP($F1968,'(참고)타워 스텟 가치'!$B$7:$L$11,T$2,0)+(VLOOKUP($F1968,'(참고)타워 스텟 가치'!$B$7:$L$11,T$2,0)*$E1968)</f>
        <v>2402.6625000000176</v>
      </c>
      <c r="U1968">
        <f>VLOOKUP($F1968,'(참고)타워 스텟 가치'!$B$7:$L$11,U$2,0)+(VLOOKUP($F1968,'(참고)타워 스텟 가치'!$B$7:$L$11,U$2,0)*$E1968)</f>
        <v>791000.00000000582</v>
      </c>
      <c r="V1968">
        <f>VLOOKUP($F1968,'(참고)타워 스텟 가치'!$B$7:$L$11,V$2,0)+(VLOOKUP($F1968,'(참고)타워 스텟 가치'!$B$7:$L$11,V$2,0)*$E1968)</f>
        <v>16017.750000000116</v>
      </c>
      <c r="W1968">
        <f>VLOOKUP($F1968,'(참고)타워 스텟 가치'!$B$7:$L$11,W$2,0)+(VLOOKUP($F1968,'(참고)타워 스텟 가치'!$B$7:$L$11,W$2,0)*$E1968)</f>
        <v>266.96250000000197</v>
      </c>
      <c r="X1968">
        <f>VLOOKUP($F1968,'(참고)타워 스텟 가치'!$B$7:$L$11,X$2,0)+(VLOOKUP($F1968,'(참고)타워 스텟 가치'!$B$7:$L$11,X$2,0)*$E1968)</f>
        <v>47.460000000000342</v>
      </c>
      <c r="Y1968">
        <f>VLOOKUP($F1968,'(참고)타워 스텟 가치'!$B$7:$L$11,Y$2,0)+(VLOOKUP($F1968,'(참고)타워 스텟 가치'!$B$7:$L$11,Y$2,0)*$E1968)</f>
        <v>0</v>
      </c>
      <c r="Z1968">
        <f>VLOOKUP($F1968,'(참고)타워 스텟 가치'!$B$7:$L$11,Z$2,0)+(VLOOKUP($F1968,'(참고)타워 스텟 가치'!$B$7:$L$11,Z$2,0)*$E1968)</f>
        <v>0</v>
      </c>
      <c r="AA1968">
        <f>VLOOKUP($F1968,'(참고)타워 스텟 가치'!$B$7:$L$11,AA$2,0)+(VLOOKUP($F1968,'(참고)타워 스텟 가치'!$B$7:$L$11,AA$2,0)*$E1968)</f>
        <v>158.20000000000115</v>
      </c>
      <c r="AB1968">
        <f>SUM('스테이지별 몬스터 스텟'!S1968*'(참고)타워 스텟 가치'!$Q$17,'스테이지별 몬스터 스텟'!T1968*'(참고)타워 스텟 가치'!$R$17,'스테이지별 몬스터 스텟'!U1968*'(참고)타워 스텟 가치'!$S$17,'스테이지별 몬스터 스텟'!V1968*'(참고)타워 스텟 가치'!$T$17,'스테이지별 몬스터 스텟'!W1968*'(참고)타워 스텟 가치'!$U$17,'스테이지별 몬스터 스텟'!X1968*'(참고)타워 스텟 가치'!$V$17,'스테이지별 몬스터 스텟'!Y1968*'(참고)타워 스텟 가치'!$W$17,'스테이지별 몬스터 스텟'!Z1968*'(참고)타워 스텟 가치'!$X$17,'스테이지별 몬스터 스텟'!AA1968*'(참고)타워 스텟 가치'!$Y$17)</f>
        <v>1225706.9037500091</v>
      </c>
      <c r="AC1968">
        <v>2</v>
      </c>
      <c r="AD1968">
        <f>VLOOKUP($F1968,'(참고)타워 스텟 가치'!$B$12:$L$16,AD$2,0)+(VLOOKUP($F1968,'(참고)타워 스텟 가치'!$B$12:$L$16,AD$2,0)*$E1968)</f>
        <v>1334.8125000000098</v>
      </c>
      <c r="AE1968">
        <f>VLOOKUP($F1968,'(참고)타워 스텟 가치'!$B$12:$L$16,AE$2,0)+(VLOOKUP($F1968,'(참고)타워 스텟 가치'!$B$12:$L$16,AE$2,0)*$E1968)</f>
        <v>1601.7750000000117</v>
      </c>
      <c r="AF1968">
        <f>VLOOKUP($F1968,'(참고)타워 스텟 가치'!$B$12:$L$16,AF$2,0)+(VLOOKUP($F1968,'(참고)타워 스텟 가치'!$B$12:$L$16,AF$2,0)*$E1968)</f>
        <v>791000.00000000582</v>
      </c>
      <c r="AG1968">
        <f>VLOOKUP($F1968,'(참고)타워 스텟 가치'!$B$12:$L$16,AG$2,0)+(VLOOKUP($F1968,'(참고)타워 스텟 가치'!$B$12:$L$16,AG$2,0)*$E1968)</f>
        <v>8008.8750000000582</v>
      </c>
      <c r="AH1968">
        <f>VLOOKUP($F1968,'(참고)타워 스텟 가치'!$B$12:$L$16,AH$2,0)+(VLOOKUP($F1968,'(참고)타워 스텟 가치'!$B$12:$L$16,AH$2,0)*$E1968)</f>
        <v>266.96250000000197</v>
      </c>
      <c r="AI1968">
        <f>VLOOKUP($F1968,'(참고)타워 스텟 가치'!$B$12:$L$16,AI$2,0)+(VLOOKUP($F1968,'(참고)타워 스텟 가치'!$B$12:$L$16,AI$2,0)*$E1968)</f>
        <v>47.460000000000342</v>
      </c>
      <c r="AJ1968">
        <f>VLOOKUP($F1968,'(참고)타워 스텟 가치'!$B$12:$L$16,AJ$2,0)+(VLOOKUP($F1968,'(참고)타워 스텟 가치'!$B$12:$L$16,AJ$2,0)*$E1968)</f>
        <v>0</v>
      </c>
      <c r="AK1968">
        <f>VLOOKUP($F1968,'(참고)타워 스텟 가치'!$B$12:$L$16,AK$2,0)+(VLOOKUP($F1968,'(참고)타워 스텟 가치'!$B$12:$L$16,AK$2,0)*$E1968)</f>
        <v>0</v>
      </c>
      <c r="AL1968">
        <f>VLOOKUP($F1968,'(참고)타워 스텟 가치'!$B$12:$L$16,AL$2,0)+(VLOOKUP($F1968,'(참고)타워 스텟 가치'!$B$12:$L$16,AL$2,0)*$E1968)</f>
        <v>316.40000000000231</v>
      </c>
      <c r="AM1968">
        <f>SUM('스테이지별 몬스터 스텟'!AD1968*'(참고)타워 스텟 가치'!$Q$17,'스테이지별 몬스터 스텟'!AE1968*'(참고)타워 스텟 가치'!$R$17,'스테이지별 몬스터 스텟'!AF1968*'(참고)타워 스텟 가치'!$S$17,'스테이지별 몬스터 스텟'!AG1968*'(참고)타워 스텟 가치'!$T$17,'스테이지별 몬스터 스텟'!AH1968*'(참고)타워 스텟 가치'!$U$17,'스테이지별 몬스터 스텟'!AI1968*'(참고)타워 스텟 가치'!$V$17,'스테이지별 몬스터 스텟'!AJ1968*'(참고)타워 스텟 가치'!$W$17,'스테이지별 몬스터 스텟'!AK1968*'(참고)타워 스텟 가치'!$X$17,'스테이지별 몬스터 스텟'!AL1968*'(참고)타워 스텟 가치'!$Y$17)</f>
        <v>1208804.222500009</v>
      </c>
      <c r="AN1968">
        <v>3</v>
      </c>
    </row>
    <row r="1969" spans="3:40" x14ac:dyDescent="0.3">
      <c r="C1969">
        <v>5</v>
      </c>
      <c r="D1969">
        <f t="shared" si="92"/>
        <v>393</v>
      </c>
      <c r="E1969" s="52">
        <f>VLOOKUP(D1969,'스테이지별 난이도 설정'!B:C,2,0)</f>
        <v>157.20000000000115</v>
      </c>
      <c r="F1969" t="str">
        <f t="shared" si="93"/>
        <v>스페셜</v>
      </c>
      <c r="G1969">
        <f t="shared" si="91"/>
        <v>6</v>
      </c>
      <c r="H1969">
        <f>VLOOKUP($F1969,'(참고)타워 스텟 가치'!$B$2:$L$6,H$2,0)+(VLOOKUP($F1969,'(참고)타워 스텟 가치'!$B$2:$L$6,H$2,0)*$E1969)</f>
        <v>6006.6562500000437</v>
      </c>
      <c r="I1969">
        <f>VLOOKUP($F1969,'(참고)타워 스텟 가치'!$B$2:$L$6,I$2,0)+(VLOOKUP($F1969,'(참고)타워 스텟 가치'!$B$2:$L$6,I$2,0)*$E1969)</f>
        <v>1201.3312500000088</v>
      </c>
      <c r="J1969">
        <f>VLOOKUP($F1969,'(참고)타워 스텟 가치'!$B$2:$L$6,J$2,0)+(VLOOKUP($F1969,'(참고)타워 스텟 가치'!$B$2:$L$6,J$2,0)*$E1969)</f>
        <v>791000.00000000582</v>
      </c>
      <c r="K1969">
        <f>VLOOKUP($F1969,'(참고)타워 스텟 가치'!$B$2:$L$6,K$2,0)+(VLOOKUP($F1969,'(참고)타워 스텟 가치'!$B$2:$L$6,K$2,0)*$E1969)</f>
        <v>24026.625000000175</v>
      </c>
      <c r="L1969">
        <f>VLOOKUP($F1969,'(참고)타워 스텟 가치'!$B$2:$L$6,L$2,0)+(VLOOKUP($F1969,'(참고)타워 스텟 가치'!$B$2:$L$6,L$2,0)*$E1969)</f>
        <v>400.44375000000292</v>
      </c>
      <c r="M1969">
        <f>VLOOKUP($F1969,'(참고)타워 스텟 가치'!$B$2:$L$6,M$2,0)+(VLOOKUP($F1969,'(참고)타워 스텟 가치'!$B$2:$L$6,M$2,0)*$E1969)</f>
        <v>47.460000000000342</v>
      </c>
      <c r="N1969">
        <f>VLOOKUP($F1969,'(참고)타워 스텟 가치'!$B$2:$L$6,N$2,0)+(VLOOKUP($F1969,'(참고)타워 스텟 가치'!$B$2:$L$6,N$2,0)*$E1969)</f>
        <v>0</v>
      </c>
      <c r="O1969">
        <f>VLOOKUP($F1969,'(참고)타워 스텟 가치'!$B$2:$L$6,O$2,0)+(VLOOKUP($F1969,'(참고)타워 스텟 가치'!$B$2:$L$6,O$2,0)*$E1969)</f>
        <v>0</v>
      </c>
      <c r="P1969">
        <f>VLOOKUP($F1969,'(참고)타워 스텟 가치'!$B$2:$L$6,P$2,0)+(VLOOKUP($F1969,'(참고)타워 스텟 가치'!$B$2:$L$6,P$2,0)*$E1969)</f>
        <v>158.20000000000115</v>
      </c>
      <c r="Q1969">
        <f>SUM('스테이지별 몬스터 스텟'!H1969*'(참고)타워 스텟 가치'!$Q$17,'스테이지별 몬스터 스텟'!I1969*'(참고)타워 스텟 가치'!$R$17,'스테이지별 몬스터 스텟'!J1969*'(참고)타워 스텟 가치'!$S$17,'스테이지별 몬스터 스텟'!K1969*'(참고)타워 스텟 가치'!$T$17,'스테이지별 몬스터 스텟'!L1969*'(참고)타워 스텟 가치'!$U$17,'스테이지별 몬스터 스텟'!M1969*'(참고)타워 스텟 가치'!$V$17,'스테이지별 몬스터 스텟'!N1969*'(참고)타워 스텟 가치'!$W$17,'스테이지별 몬스터 스텟'!O1969*'(참고)타워 스텟 가치'!$X$17,'스테이지별 몬스터 스텟'!P1969*'(참고)타워 스텟 가치'!$Y$17)</f>
        <v>1249533.3068750093</v>
      </c>
      <c r="R1969">
        <v>1</v>
      </c>
      <c r="S1969">
        <f>VLOOKUP($F1969,'(참고)타워 스텟 가치'!$B$7:$L$11,S$2,0)+(VLOOKUP($F1969,'(참고)타워 스텟 가치'!$B$7:$L$11,S$2,0)*$E1969)</f>
        <v>2002.2187500000146</v>
      </c>
      <c r="T1969">
        <f>VLOOKUP($F1969,'(참고)타워 스텟 가치'!$B$7:$L$11,T$2,0)+(VLOOKUP($F1969,'(참고)타워 스텟 가치'!$B$7:$L$11,T$2,0)*$E1969)</f>
        <v>3603.9937500000265</v>
      </c>
      <c r="U1969">
        <f>VLOOKUP($F1969,'(참고)타워 스텟 가치'!$B$7:$L$11,U$2,0)+(VLOOKUP($F1969,'(참고)타워 스텟 가치'!$B$7:$L$11,U$2,0)*$E1969)</f>
        <v>791000.00000000582</v>
      </c>
      <c r="V1969">
        <f>VLOOKUP($F1969,'(참고)타워 스텟 가치'!$B$7:$L$11,V$2,0)+(VLOOKUP($F1969,'(참고)타워 스텟 가치'!$B$7:$L$11,V$2,0)*$E1969)</f>
        <v>24026.625000000175</v>
      </c>
      <c r="W1969">
        <f>VLOOKUP($F1969,'(참고)타워 스텟 가치'!$B$7:$L$11,W$2,0)+(VLOOKUP($F1969,'(참고)타워 스텟 가치'!$B$7:$L$11,W$2,0)*$E1969)</f>
        <v>400.44375000000292</v>
      </c>
      <c r="X1969">
        <f>VLOOKUP($F1969,'(참고)타워 스텟 가치'!$B$7:$L$11,X$2,0)+(VLOOKUP($F1969,'(참고)타워 스텟 가치'!$B$7:$L$11,X$2,0)*$E1969)</f>
        <v>47.460000000000342</v>
      </c>
      <c r="Y1969">
        <f>VLOOKUP($F1969,'(참고)타워 스텟 가치'!$B$7:$L$11,Y$2,0)+(VLOOKUP($F1969,'(참고)타워 스텟 가치'!$B$7:$L$11,Y$2,0)*$E1969)</f>
        <v>0</v>
      </c>
      <c r="Z1969">
        <f>VLOOKUP($F1969,'(참고)타워 스텟 가치'!$B$7:$L$11,Z$2,0)+(VLOOKUP($F1969,'(참고)타워 스텟 가치'!$B$7:$L$11,Z$2,0)*$E1969)</f>
        <v>0</v>
      </c>
      <c r="AA1969">
        <f>VLOOKUP($F1969,'(참고)타워 스텟 가치'!$B$7:$L$11,AA$2,0)+(VLOOKUP($F1969,'(참고)타워 스텟 가치'!$B$7:$L$11,AA$2,0)*$E1969)</f>
        <v>158.20000000000115</v>
      </c>
      <c r="AB1969">
        <f>SUM('스테이지별 몬스터 스텟'!S1969*'(참고)타워 스텟 가치'!$Q$17,'스테이지별 몬스터 스텟'!T1969*'(참고)타워 스텟 가치'!$R$17,'스테이지별 몬스터 스텟'!U1969*'(참고)타워 스텟 가치'!$S$17,'스테이지별 몬스터 스텟'!V1969*'(참고)타워 스텟 가치'!$T$17,'스테이지별 몬스터 스텟'!W1969*'(참고)타워 스텟 가치'!$U$17,'스테이지별 몬스터 스텟'!X1969*'(참고)타워 스텟 가치'!$V$17,'스테이지별 몬스터 스텟'!Y1969*'(참고)타워 스텟 가치'!$W$17,'스테이지별 몬스터 스텟'!Z1969*'(참고)타워 스텟 가치'!$X$17,'스테이지별 몬스터 스텟'!AA1969*'(참고)타워 스텟 가치'!$Y$17)</f>
        <v>1245128.4256250092</v>
      </c>
      <c r="AC1969">
        <v>2</v>
      </c>
      <c r="AD1969">
        <f>VLOOKUP($F1969,'(참고)타워 스텟 가치'!$B$12:$L$16,AD$2,0)+(VLOOKUP($F1969,'(참고)타워 스텟 가치'!$B$12:$L$16,AD$2,0)*$E1969)</f>
        <v>2002.2187500000146</v>
      </c>
      <c r="AE1969">
        <f>VLOOKUP($F1969,'(참고)타워 스텟 가치'!$B$12:$L$16,AE$2,0)+(VLOOKUP($F1969,'(참고)타워 스텟 가치'!$B$12:$L$16,AE$2,0)*$E1969)</f>
        <v>2402.6625000000176</v>
      </c>
      <c r="AF1969">
        <f>VLOOKUP($F1969,'(참고)타워 스텟 가치'!$B$12:$L$16,AF$2,0)+(VLOOKUP($F1969,'(참고)타워 스텟 가치'!$B$12:$L$16,AF$2,0)*$E1969)</f>
        <v>791000.00000000582</v>
      </c>
      <c r="AG1969">
        <f>VLOOKUP($F1969,'(참고)타워 스텟 가치'!$B$12:$L$16,AG$2,0)+(VLOOKUP($F1969,'(참고)타워 스텟 가치'!$B$12:$L$16,AG$2,0)*$E1969)</f>
        <v>12013.312500000087</v>
      </c>
      <c r="AH1969">
        <f>VLOOKUP($F1969,'(참고)타워 스텟 가치'!$B$12:$L$16,AH$2,0)+(VLOOKUP($F1969,'(참고)타워 스텟 가치'!$B$12:$L$16,AH$2,0)*$E1969)</f>
        <v>400.44375000000292</v>
      </c>
      <c r="AI1969">
        <f>VLOOKUP($F1969,'(참고)타워 스텟 가치'!$B$12:$L$16,AI$2,0)+(VLOOKUP($F1969,'(참고)타워 스텟 가치'!$B$12:$L$16,AI$2,0)*$E1969)</f>
        <v>47.460000000000342</v>
      </c>
      <c r="AJ1969">
        <f>VLOOKUP($F1969,'(참고)타워 스텟 가치'!$B$12:$L$16,AJ$2,0)+(VLOOKUP($F1969,'(참고)타워 스텟 가치'!$B$12:$L$16,AJ$2,0)*$E1969)</f>
        <v>0</v>
      </c>
      <c r="AK1969">
        <f>VLOOKUP($F1969,'(참고)타워 스텟 가치'!$B$12:$L$16,AK$2,0)+(VLOOKUP($F1969,'(참고)타워 스텟 가치'!$B$12:$L$16,AK$2,0)*$E1969)</f>
        <v>0</v>
      </c>
      <c r="AL1969">
        <f>VLOOKUP($F1969,'(참고)타워 스텟 가치'!$B$12:$L$16,AL$2,0)+(VLOOKUP($F1969,'(참고)타워 스텟 가치'!$B$12:$L$16,AL$2,0)*$E1969)</f>
        <v>316.40000000000231</v>
      </c>
      <c r="AM1969">
        <f>SUM('스테이지별 몬스터 스텟'!AD1969*'(참고)타워 스텟 가치'!$Q$17,'스테이지별 몬스터 스텟'!AE1969*'(참고)타워 스텟 가치'!$R$17,'스테이지별 몬스터 스텟'!AF1969*'(참고)타워 스텟 가치'!$S$17,'스테이지별 몬스터 스텟'!AG1969*'(참고)타워 스텟 가치'!$T$17,'스테이지별 몬스터 스텟'!AH1969*'(참고)타워 스텟 가치'!$U$17,'스테이지별 몬스터 스텟'!AI1969*'(참고)타워 스텟 가치'!$V$17,'스테이지별 몬스터 스텟'!AJ1969*'(참고)타워 스텟 가치'!$W$17,'스테이지별 몬스터 스텟'!AK1969*'(참고)타워 스텟 가치'!$X$17,'스테이지별 몬스터 스텟'!AL1969*'(참고)타워 스텟 가치'!$Y$17)</f>
        <v>1219616.2037500092</v>
      </c>
      <c r="AN1969">
        <v>3</v>
      </c>
    </row>
    <row r="1970" spans="3:40" x14ac:dyDescent="0.3">
      <c r="C1970">
        <v>1</v>
      </c>
      <c r="D1970">
        <f t="shared" si="92"/>
        <v>394</v>
      </c>
      <c r="E1970" s="52">
        <f>VLOOKUP(D1970,'스테이지별 난이도 설정'!B:C,2,0)</f>
        <v>157.60000000000116</v>
      </c>
      <c r="F1970" t="str">
        <f t="shared" si="93"/>
        <v>일반</v>
      </c>
      <c r="G1970">
        <f t="shared" si="91"/>
        <v>6</v>
      </c>
      <c r="H1970">
        <f>VLOOKUP($F1970,'(참고)타워 스텟 가치'!$B$2:$L$6,H$2,0)+(VLOOKUP($F1970,'(참고)타워 스텟 가치'!$B$2:$L$6,H$2,0)*$E1970)</f>
        <v>1189.5000000000086</v>
      </c>
      <c r="I1970">
        <f>VLOOKUP($F1970,'(참고)타워 스텟 가치'!$B$2:$L$6,I$2,0)+(VLOOKUP($F1970,'(참고)타워 스텟 가치'!$B$2:$L$6,I$2,0)*$E1970)</f>
        <v>237.90000000000174</v>
      </c>
      <c r="J1970">
        <f>VLOOKUP($F1970,'(참고)타워 스텟 가치'!$B$2:$L$6,J$2,0)+(VLOOKUP($F1970,'(참고)타워 스텟 가치'!$B$2:$L$6,J$2,0)*$E1970)</f>
        <v>793000.00000000582</v>
      </c>
      <c r="K1970">
        <f>VLOOKUP($F1970,'(참고)타워 스텟 가치'!$B$2:$L$6,K$2,0)+(VLOOKUP($F1970,'(참고)타워 스텟 가치'!$B$2:$L$6,K$2,0)*$E1970)</f>
        <v>4758.0000000000346</v>
      </c>
      <c r="L1970">
        <f>VLOOKUP($F1970,'(참고)타워 스텟 가치'!$B$2:$L$6,L$2,0)+(VLOOKUP($F1970,'(참고)타워 스텟 가치'!$B$2:$L$6,L$2,0)*$E1970)</f>
        <v>79.30000000000058</v>
      </c>
      <c r="M1970">
        <f>VLOOKUP($F1970,'(참고)타워 스텟 가치'!$B$2:$L$6,M$2,0)+(VLOOKUP($F1970,'(참고)타워 스텟 가치'!$B$2:$L$6,M$2,0)*$E1970)</f>
        <v>47.580000000000346</v>
      </c>
      <c r="N1970">
        <f>VLOOKUP($F1970,'(참고)타워 스텟 가치'!$B$2:$L$6,N$2,0)+(VLOOKUP($F1970,'(참고)타워 스텟 가치'!$B$2:$L$6,N$2,0)*$E1970)</f>
        <v>0</v>
      </c>
      <c r="O1970">
        <f>VLOOKUP($F1970,'(참고)타워 스텟 가치'!$B$2:$L$6,O$2,0)+(VLOOKUP($F1970,'(참고)타워 스텟 가치'!$B$2:$L$6,O$2,0)*$E1970)</f>
        <v>0</v>
      </c>
      <c r="P1970">
        <f>VLOOKUP($F1970,'(참고)타워 스텟 가치'!$B$2:$L$6,P$2,0)+(VLOOKUP($F1970,'(참고)타워 스텟 가치'!$B$2:$L$6,P$2,0)*$E1970)</f>
        <v>111.02000000000081</v>
      </c>
      <c r="Q1970">
        <f>SUM('스테이지별 몬스터 스텟'!H1970*'(참고)타워 스텟 가치'!$Q$17,'스테이지별 몬스터 스텟'!I1970*'(참고)타워 스텟 가치'!$R$17,'스테이지별 몬스터 스텟'!J1970*'(참고)타워 스텟 가치'!$S$17,'스테이지별 몬스터 스텟'!K1970*'(참고)타워 스텟 가치'!$T$17,'스테이지별 몬스터 스텟'!L1970*'(참고)타워 스텟 가치'!$U$17,'스테이지별 몬스터 스텟'!M1970*'(참고)타워 스텟 가치'!$V$17,'스테이지별 몬스터 스텟'!N1970*'(참고)타워 스텟 가치'!$W$17,'스테이지별 몬스터 스텟'!O1970*'(참고)타워 스텟 가치'!$X$17,'스테이지별 몬스터 스텟'!P1970*'(참고)타워 스텟 가치'!$Y$17)</f>
        <v>1202180.0700000091</v>
      </c>
      <c r="R1970">
        <v>1</v>
      </c>
      <c r="S1970">
        <f>VLOOKUP($F1970,'(참고)타워 스텟 가치'!$B$7:$L$11,S$2,0)+(VLOOKUP($F1970,'(참고)타워 스텟 가치'!$B$7:$L$11,S$2,0)*$E1970)</f>
        <v>396.5000000000029</v>
      </c>
      <c r="T1970">
        <f>VLOOKUP($F1970,'(참고)타워 스텟 가치'!$B$7:$L$11,T$2,0)+(VLOOKUP($F1970,'(참고)타워 스텟 가치'!$B$7:$L$11,T$2,0)*$E1970)</f>
        <v>713.70000000000528</v>
      </c>
      <c r="U1970">
        <f>VLOOKUP($F1970,'(참고)타워 스텟 가치'!$B$7:$L$11,U$2,0)+(VLOOKUP($F1970,'(참고)타워 스텟 가치'!$B$7:$L$11,U$2,0)*$E1970)</f>
        <v>793000.00000000582</v>
      </c>
      <c r="V1970">
        <f>VLOOKUP($F1970,'(참고)타워 스텟 가치'!$B$7:$L$11,V$2,0)+(VLOOKUP($F1970,'(참고)타워 스텟 가치'!$B$7:$L$11,V$2,0)*$E1970)</f>
        <v>4758.0000000000346</v>
      </c>
      <c r="W1970">
        <f>VLOOKUP($F1970,'(참고)타워 스텟 가치'!$B$7:$L$11,W$2,0)+(VLOOKUP($F1970,'(참고)타워 스텟 가치'!$B$7:$L$11,W$2,0)*$E1970)</f>
        <v>79.30000000000058</v>
      </c>
      <c r="X1970">
        <f>VLOOKUP($F1970,'(참고)타워 스텟 가치'!$B$7:$L$11,X$2,0)+(VLOOKUP($F1970,'(참고)타워 스텟 가치'!$B$7:$L$11,X$2,0)*$E1970)</f>
        <v>47.580000000000346</v>
      </c>
      <c r="Y1970">
        <f>VLOOKUP($F1970,'(참고)타워 스텟 가치'!$B$7:$L$11,Y$2,0)+(VLOOKUP($F1970,'(참고)타워 스텟 가치'!$B$7:$L$11,Y$2,0)*$E1970)</f>
        <v>0</v>
      </c>
      <c r="Z1970">
        <f>VLOOKUP($F1970,'(참고)타워 스텟 가치'!$B$7:$L$11,Z$2,0)+(VLOOKUP($F1970,'(참고)타워 스텟 가치'!$B$7:$L$11,Z$2,0)*$E1970)</f>
        <v>0</v>
      </c>
      <c r="AA1970">
        <f>VLOOKUP($F1970,'(참고)타워 스텟 가치'!$B$7:$L$11,AA$2,0)+(VLOOKUP($F1970,'(참고)타워 스텟 가치'!$B$7:$L$11,AA$2,0)*$E1970)</f>
        <v>111.02000000000081</v>
      </c>
      <c r="AB1970">
        <f>SUM('스테이지별 몬스터 스텟'!S1970*'(참고)타워 스텟 가치'!$Q$17,'스테이지별 몬스터 스텟'!T1970*'(참고)타워 스텟 가치'!$R$17,'스테이지별 몬스터 스텟'!U1970*'(참고)타워 스텟 가치'!$S$17,'스테이지별 몬스터 스텟'!V1970*'(참고)타워 스텟 가치'!$T$17,'스테이지별 몬스터 스텟'!W1970*'(참고)타워 스텟 가치'!$U$17,'스테이지별 몬스터 스텟'!X1970*'(참고)타워 스텟 가치'!$V$17,'스테이지별 몬스터 스텟'!Y1970*'(참고)타워 스텟 가치'!$W$17,'스테이지별 몬스터 스텟'!Z1970*'(참고)타워 스텟 가치'!$X$17,'스테이지별 몬스터 스텟'!AA1970*'(참고)타워 스텟 가치'!$Y$17)</f>
        <v>1201307.7700000091</v>
      </c>
      <c r="AC1970">
        <v>2</v>
      </c>
      <c r="AD1970">
        <f>VLOOKUP($F1970,'(참고)타워 스텟 가치'!$B$12:$L$16,AD$2,0)+(VLOOKUP($F1970,'(참고)타워 스텟 가치'!$B$12:$L$16,AD$2,0)*$E1970)</f>
        <v>396.5000000000029</v>
      </c>
      <c r="AE1970">
        <f>VLOOKUP($F1970,'(참고)타워 스텟 가치'!$B$12:$L$16,AE$2,0)+(VLOOKUP($F1970,'(참고)타워 스텟 가치'!$B$12:$L$16,AE$2,0)*$E1970)</f>
        <v>475.80000000000348</v>
      </c>
      <c r="AF1970">
        <f>VLOOKUP($F1970,'(참고)타워 스텟 가치'!$B$12:$L$16,AF$2,0)+(VLOOKUP($F1970,'(참고)타워 스텟 가치'!$B$12:$L$16,AF$2,0)*$E1970)</f>
        <v>793000.00000000582</v>
      </c>
      <c r="AG1970">
        <f>VLOOKUP($F1970,'(참고)타워 스텟 가치'!$B$12:$L$16,AG$2,0)+(VLOOKUP($F1970,'(참고)타워 스텟 가치'!$B$12:$L$16,AG$2,0)*$E1970)</f>
        <v>2379.0000000000173</v>
      </c>
      <c r="AH1970">
        <f>VLOOKUP($F1970,'(참고)타워 스텟 가치'!$B$12:$L$16,AH$2,0)+(VLOOKUP($F1970,'(참고)타워 스텟 가치'!$B$12:$L$16,AH$2,0)*$E1970)</f>
        <v>79.30000000000058</v>
      </c>
      <c r="AI1970">
        <f>VLOOKUP($F1970,'(참고)타워 스텟 가치'!$B$12:$L$16,AI$2,0)+(VLOOKUP($F1970,'(참고)타워 스텟 가치'!$B$12:$L$16,AI$2,0)*$E1970)</f>
        <v>47.580000000000346</v>
      </c>
      <c r="AJ1970">
        <f>VLOOKUP($F1970,'(참고)타워 스텟 가치'!$B$12:$L$16,AJ$2,0)+(VLOOKUP($F1970,'(참고)타워 스텟 가치'!$B$12:$L$16,AJ$2,0)*$E1970)</f>
        <v>0</v>
      </c>
      <c r="AK1970">
        <f>VLOOKUP($F1970,'(참고)타워 스텟 가치'!$B$12:$L$16,AK$2,0)+(VLOOKUP($F1970,'(참고)타워 스텟 가치'!$B$12:$L$16,AK$2,0)*$E1970)</f>
        <v>0</v>
      </c>
      <c r="AL1970">
        <f>VLOOKUP($F1970,'(참고)타워 스텟 가치'!$B$12:$L$16,AL$2,0)+(VLOOKUP($F1970,'(참고)타워 스텟 가치'!$B$12:$L$16,AL$2,0)*$E1970)</f>
        <v>222.04000000000161</v>
      </c>
      <c r="AM1970">
        <f>SUM('스테이지별 몬스터 스텟'!AD1970*'(참고)타워 스텟 가치'!$Q$17,'스테이지별 몬스터 스텟'!AE1970*'(참고)타워 스텟 가치'!$R$17,'스테이지별 몬스터 스텟'!AF1970*'(참고)타워 스텟 가치'!$S$17,'스테이지별 몬스터 스텟'!AG1970*'(참고)타워 스텟 가치'!$T$17,'스테이지별 몬스터 스텟'!AH1970*'(참고)타워 스텟 가치'!$U$17,'스테이지별 몬스터 스텟'!AI1970*'(참고)타워 스텟 가치'!$V$17,'스테이지별 몬스터 스텟'!AJ1970*'(참고)타워 스텟 가치'!$W$17,'스테이지별 몬스터 스텟'!AK1970*'(참고)타워 스텟 가치'!$X$17,'스테이지별 몬스터 스텟'!AL1970*'(참고)타워 스텟 가치'!$Y$17)</f>
        <v>1196414.960000009</v>
      </c>
      <c r="AN1970">
        <v>3</v>
      </c>
    </row>
    <row r="1971" spans="3:40" x14ac:dyDescent="0.3">
      <c r="C1971">
        <v>2</v>
      </c>
      <c r="D1971">
        <f t="shared" si="92"/>
        <v>394</v>
      </c>
      <c r="E1971" s="52">
        <f>VLOOKUP(D1971,'스테이지별 난이도 설정'!B:C,2,0)</f>
        <v>157.60000000000116</v>
      </c>
      <c r="F1971" t="str">
        <f t="shared" si="93"/>
        <v>레어</v>
      </c>
      <c r="G1971">
        <f t="shared" si="91"/>
        <v>6</v>
      </c>
      <c r="H1971">
        <f>VLOOKUP($F1971,'(참고)타워 스텟 가치'!$B$2:$L$6,H$2,0)+(VLOOKUP($F1971,'(참고)타워 스텟 가치'!$B$2:$L$6,H$2,0)*$E1971)</f>
        <v>1784.250000000013</v>
      </c>
      <c r="I1971">
        <f>VLOOKUP($F1971,'(참고)타워 스텟 가치'!$B$2:$L$6,I$2,0)+(VLOOKUP($F1971,'(참고)타워 스텟 가치'!$B$2:$L$6,I$2,0)*$E1971)</f>
        <v>356.85000000000264</v>
      </c>
      <c r="J1971">
        <f>VLOOKUP($F1971,'(참고)타워 스텟 가치'!$B$2:$L$6,J$2,0)+(VLOOKUP($F1971,'(참고)타워 스텟 가치'!$B$2:$L$6,J$2,0)*$E1971)</f>
        <v>793000.00000000582</v>
      </c>
      <c r="K1971">
        <f>VLOOKUP($F1971,'(참고)타워 스텟 가치'!$B$2:$L$6,K$2,0)+(VLOOKUP($F1971,'(참고)타워 스텟 가치'!$B$2:$L$6,K$2,0)*$E1971)</f>
        <v>7137.0000000000518</v>
      </c>
      <c r="L1971">
        <f>VLOOKUP($F1971,'(참고)타워 스텟 가치'!$B$2:$L$6,L$2,0)+(VLOOKUP($F1971,'(참고)타워 스텟 가치'!$B$2:$L$6,L$2,0)*$E1971)</f>
        <v>118.95000000000087</v>
      </c>
      <c r="M1971">
        <f>VLOOKUP($F1971,'(참고)타워 스텟 가치'!$B$2:$L$6,M$2,0)+(VLOOKUP($F1971,'(참고)타워 스텟 가치'!$B$2:$L$6,M$2,0)*$E1971)</f>
        <v>47.580000000000346</v>
      </c>
      <c r="N1971">
        <f>VLOOKUP($F1971,'(참고)타워 스텟 가치'!$B$2:$L$6,N$2,0)+(VLOOKUP($F1971,'(참고)타워 스텟 가치'!$B$2:$L$6,N$2,0)*$E1971)</f>
        <v>0</v>
      </c>
      <c r="O1971">
        <f>VLOOKUP($F1971,'(참고)타워 스텟 가치'!$B$2:$L$6,O$2,0)+(VLOOKUP($F1971,'(참고)타워 스텟 가치'!$B$2:$L$6,O$2,0)*$E1971)</f>
        <v>0</v>
      </c>
      <c r="P1971">
        <f>VLOOKUP($F1971,'(참고)타워 스텟 가치'!$B$2:$L$6,P$2,0)+(VLOOKUP($F1971,'(참고)타워 스텟 가치'!$B$2:$L$6,P$2,0)*$E1971)</f>
        <v>111.02000000000081</v>
      </c>
      <c r="Q1971">
        <f>SUM('스테이지별 몬스터 스텟'!H1971*'(참고)타워 스텟 가치'!$Q$17,'스테이지별 몬스터 스텟'!I1971*'(참고)타워 스텟 가치'!$R$17,'스테이지별 몬스터 스텟'!J1971*'(참고)타워 스텟 가치'!$S$17,'스테이지별 몬스터 스텟'!K1971*'(참고)타워 스텟 가치'!$T$17,'스테이지별 몬스터 스텟'!L1971*'(참고)타워 스텟 가치'!$U$17,'스테이지별 몬스터 스텟'!M1971*'(참고)타워 스텟 가치'!$V$17,'스테이지별 몬스터 스텟'!N1971*'(참고)타워 스텟 가치'!$W$17,'스테이지별 몬스터 스텟'!O1971*'(참고)타워 스텟 가치'!$X$17,'스테이지별 몬스터 스텟'!P1971*'(참고)타워 스텟 가치'!$Y$17)</f>
        <v>1208385.295000009</v>
      </c>
      <c r="R1971">
        <v>1</v>
      </c>
      <c r="S1971">
        <f>VLOOKUP($F1971,'(참고)타워 스텟 가치'!$B$7:$L$11,S$2,0)+(VLOOKUP($F1971,'(참고)타워 스텟 가치'!$B$7:$L$11,S$2,0)*$E1971)</f>
        <v>594.75000000000432</v>
      </c>
      <c r="T1971">
        <f>VLOOKUP($F1971,'(참고)타워 스텟 가치'!$B$7:$L$11,T$2,0)+(VLOOKUP($F1971,'(참고)타워 스텟 가치'!$B$7:$L$11,T$2,0)*$E1971)</f>
        <v>1070.5500000000079</v>
      </c>
      <c r="U1971">
        <f>VLOOKUP($F1971,'(참고)타워 스텟 가치'!$B$7:$L$11,U$2,0)+(VLOOKUP($F1971,'(참고)타워 스텟 가치'!$B$7:$L$11,U$2,0)*$E1971)</f>
        <v>793000.00000000582</v>
      </c>
      <c r="V1971">
        <f>VLOOKUP($F1971,'(참고)타워 스텟 가치'!$B$7:$L$11,V$2,0)+(VLOOKUP($F1971,'(참고)타워 스텟 가치'!$B$7:$L$11,V$2,0)*$E1971)</f>
        <v>7137.0000000000518</v>
      </c>
      <c r="W1971">
        <f>VLOOKUP($F1971,'(참고)타워 스텟 가치'!$B$7:$L$11,W$2,0)+(VLOOKUP($F1971,'(참고)타워 스텟 가치'!$B$7:$L$11,W$2,0)*$E1971)</f>
        <v>118.95000000000087</v>
      </c>
      <c r="X1971">
        <f>VLOOKUP($F1971,'(참고)타워 스텟 가치'!$B$7:$L$11,X$2,0)+(VLOOKUP($F1971,'(참고)타워 스텟 가치'!$B$7:$L$11,X$2,0)*$E1971)</f>
        <v>47.580000000000346</v>
      </c>
      <c r="Y1971">
        <f>VLOOKUP($F1971,'(참고)타워 스텟 가치'!$B$7:$L$11,Y$2,0)+(VLOOKUP($F1971,'(참고)타워 스텟 가치'!$B$7:$L$11,Y$2,0)*$E1971)</f>
        <v>0</v>
      </c>
      <c r="Z1971">
        <f>VLOOKUP($F1971,'(참고)타워 스텟 가치'!$B$7:$L$11,Z$2,0)+(VLOOKUP($F1971,'(참고)타워 스텟 가치'!$B$7:$L$11,Z$2,0)*$E1971)</f>
        <v>0</v>
      </c>
      <c r="AA1971">
        <f>VLOOKUP($F1971,'(참고)타워 스텟 가치'!$B$7:$L$11,AA$2,0)+(VLOOKUP($F1971,'(참고)타워 스텟 가치'!$B$7:$L$11,AA$2,0)*$E1971)</f>
        <v>111.02000000000081</v>
      </c>
      <c r="AB1971">
        <f>SUM('스테이지별 몬스터 스텟'!S1971*'(참고)타워 스텟 가치'!$Q$17,'스테이지별 몬스터 스텟'!T1971*'(참고)타워 스텟 가치'!$R$17,'스테이지별 몬스터 스텟'!U1971*'(참고)타워 스텟 가치'!$S$17,'스테이지별 몬스터 스텟'!V1971*'(참고)타워 스텟 가치'!$T$17,'스테이지별 몬스터 스텟'!W1971*'(참고)타워 스텟 가치'!$U$17,'스테이지별 몬스터 스텟'!X1971*'(참고)타워 스텟 가치'!$V$17,'스테이지별 몬스터 스텟'!Y1971*'(참고)타워 스텟 가치'!$W$17,'스테이지별 몬스터 스텟'!Z1971*'(참고)타워 스텟 가치'!$X$17,'스테이지별 몬스터 스텟'!AA1971*'(참고)타워 스텟 가치'!$Y$17)</f>
        <v>1207076.8450000088</v>
      </c>
      <c r="AC1971">
        <v>2</v>
      </c>
      <c r="AD1971">
        <f>VLOOKUP($F1971,'(참고)타워 스텟 가치'!$B$12:$L$16,AD$2,0)+(VLOOKUP($F1971,'(참고)타워 스텟 가치'!$B$12:$L$16,AD$2,0)*$E1971)</f>
        <v>594.75000000000432</v>
      </c>
      <c r="AE1971">
        <f>VLOOKUP($F1971,'(참고)타워 스텟 가치'!$B$12:$L$16,AE$2,0)+(VLOOKUP($F1971,'(참고)타워 스텟 가치'!$B$12:$L$16,AE$2,0)*$E1971)</f>
        <v>713.70000000000528</v>
      </c>
      <c r="AF1971">
        <f>VLOOKUP($F1971,'(참고)타워 스텟 가치'!$B$12:$L$16,AF$2,0)+(VLOOKUP($F1971,'(참고)타워 스텟 가치'!$B$12:$L$16,AF$2,0)*$E1971)</f>
        <v>793000.00000000582</v>
      </c>
      <c r="AG1971">
        <f>VLOOKUP($F1971,'(참고)타워 스텟 가치'!$B$12:$L$16,AG$2,0)+(VLOOKUP($F1971,'(참고)타워 스텟 가치'!$B$12:$L$16,AG$2,0)*$E1971)</f>
        <v>3568.5000000000259</v>
      </c>
      <c r="AH1971">
        <f>VLOOKUP($F1971,'(참고)타워 스텟 가치'!$B$12:$L$16,AH$2,0)+(VLOOKUP($F1971,'(참고)타워 스텟 가치'!$B$12:$L$16,AH$2,0)*$E1971)</f>
        <v>118.95000000000087</v>
      </c>
      <c r="AI1971">
        <f>VLOOKUP($F1971,'(참고)타워 스텟 가치'!$B$12:$L$16,AI$2,0)+(VLOOKUP($F1971,'(참고)타워 스텟 가치'!$B$12:$L$16,AI$2,0)*$E1971)</f>
        <v>47.580000000000346</v>
      </c>
      <c r="AJ1971">
        <f>VLOOKUP($F1971,'(참고)타워 스텟 가치'!$B$12:$L$16,AJ$2,0)+(VLOOKUP($F1971,'(참고)타워 스텟 가치'!$B$12:$L$16,AJ$2,0)*$E1971)</f>
        <v>0</v>
      </c>
      <c r="AK1971">
        <f>VLOOKUP($F1971,'(참고)타워 스텟 가치'!$B$12:$L$16,AK$2,0)+(VLOOKUP($F1971,'(참고)타워 스텟 가치'!$B$12:$L$16,AK$2,0)*$E1971)</f>
        <v>0</v>
      </c>
      <c r="AL1971">
        <f>VLOOKUP($F1971,'(참고)타워 스텟 가치'!$B$12:$L$16,AL$2,0)+(VLOOKUP($F1971,'(참고)타워 스텟 가치'!$B$12:$L$16,AL$2,0)*$E1971)</f>
        <v>222.04000000000161</v>
      </c>
      <c r="AM1971">
        <f>SUM('스테이지별 몬스터 스텟'!AD1971*'(참고)타워 스텟 가치'!$Q$17,'스테이지별 몬스터 스텟'!AE1971*'(참고)타워 스텟 가치'!$R$17,'스테이지별 몬스터 스텟'!AF1971*'(참고)타워 스텟 가치'!$S$17,'스테이지별 몬스터 스텟'!AG1971*'(참고)타워 스텟 가치'!$T$17,'스테이지별 몬스터 스텟'!AH1971*'(참고)타워 스텟 가치'!$U$17,'스테이지별 몬스터 스텟'!AI1971*'(참고)타워 스텟 가치'!$V$17,'스테이지별 몬스터 스텟'!AJ1971*'(참고)타워 스텟 가치'!$W$17,'스테이지별 몬스터 스텟'!AK1971*'(참고)타워 스텟 가치'!$X$17,'스테이지별 몬스터 스텟'!AL1971*'(참고)타워 스텟 가치'!$Y$17)</f>
        <v>1199626.610000009</v>
      </c>
      <c r="AN1971">
        <v>3</v>
      </c>
    </row>
    <row r="1972" spans="3:40" x14ac:dyDescent="0.3">
      <c r="C1972">
        <v>3</v>
      </c>
      <c r="D1972">
        <f t="shared" si="92"/>
        <v>394</v>
      </c>
      <c r="E1972" s="52">
        <f>VLOOKUP(D1972,'스테이지별 난이도 설정'!B:C,2,0)</f>
        <v>157.60000000000116</v>
      </c>
      <c r="F1972" t="str">
        <f t="shared" si="93"/>
        <v>에픽</v>
      </c>
      <c r="G1972">
        <f t="shared" si="91"/>
        <v>6</v>
      </c>
      <c r="H1972">
        <f>VLOOKUP($F1972,'(참고)타워 스텟 가치'!$B$2:$L$6,H$2,0)+(VLOOKUP($F1972,'(참고)타워 스텟 가치'!$B$2:$L$6,H$2,0)*$E1972)</f>
        <v>2676.3750000000196</v>
      </c>
      <c r="I1972">
        <f>VLOOKUP($F1972,'(참고)타워 스텟 가치'!$B$2:$L$6,I$2,0)+(VLOOKUP($F1972,'(참고)타워 스텟 가치'!$B$2:$L$6,I$2,0)*$E1972)</f>
        <v>535.27500000000396</v>
      </c>
      <c r="J1972">
        <f>VLOOKUP($F1972,'(참고)타워 스텟 가치'!$B$2:$L$6,J$2,0)+(VLOOKUP($F1972,'(참고)타워 스텟 가치'!$B$2:$L$6,J$2,0)*$E1972)</f>
        <v>793000.00000000582</v>
      </c>
      <c r="K1972">
        <f>VLOOKUP($F1972,'(참고)타워 스텟 가치'!$B$2:$L$6,K$2,0)+(VLOOKUP($F1972,'(참고)타워 스텟 가치'!$B$2:$L$6,K$2,0)*$E1972)</f>
        <v>10705.500000000078</v>
      </c>
      <c r="L1972">
        <f>VLOOKUP($F1972,'(참고)타워 스텟 가치'!$B$2:$L$6,L$2,0)+(VLOOKUP($F1972,'(참고)타워 스텟 가치'!$B$2:$L$6,L$2,0)*$E1972)</f>
        <v>178.42500000000132</v>
      </c>
      <c r="M1972">
        <f>VLOOKUP($F1972,'(참고)타워 스텟 가치'!$B$2:$L$6,M$2,0)+(VLOOKUP($F1972,'(참고)타워 스텟 가치'!$B$2:$L$6,M$2,0)*$E1972)</f>
        <v>47.580000000000346</v>
      </c>
      <c r="N1972">
        <f>VLOOKUP($F1972,'(참고)타워 스텟 가치'!$B$2:$L$6,N$2,0)+(VLOOKUP($F1972,'(참고)타워 스텟 가치'!$B$2:$L$6,N$2,0)*$E1972)</f>
        <v>0</v>
      </c>
      <c r="O1972">
        <f>VLOOKUP($F1972,'(참고)타워 스텟 가치'!$B$2:$L$6,O$2,0)+(VLOOKUP($F1972,'(참고)타워 스텟 가치'!$B$2:$L$6,O$2,0)*$E1972)</f>
        <v>0</v>
      </c>
      <c r="P1972">
        <f>VLOOKUP($F1972,'(참고)타워 스텟 가치'!$B$2:$L$6,P$2,0)+(VLOOKUP($F1972,'(참고)타워 스텟 가치'!$B$2:$L$6,P$2,0)*$E1972)</f>
        <v>111.02000000000081</v>
      </c>
      <c r="Q1972">
        <f>SUM('스테이지별 몬스터 스텟'!H1972*'(참고)타워 스텟 가치'!$Q$17,'스테이지별 몬스터 스텟'!I1972*'(참고)타워 스텟 가치'!$R$17,'스테이지별 몬스터 스텟'!J1972*'(참고)타워 스텟 가치'!$S$17,'스테이지별 몬스터 스텟'!K1972*'(참고)타워 스텟 가치'!$T$17,'스테이지별 몬스터 스텟'!L1972*'(참고)타워 스텟 가치'!$U$17,'스테이지별 몬스터 스텟'!M1972*'(참고)타워 스텟 가치'!$V$17,'스테이지별 몬스터 스텟'!N1972*'(참고)타워 스텟 가치'!$W$17,'스테이지별 몬스터 스텟'!O1972*'(참고)타워 스텟 가치'!$X$17,'스테이지별 몬스터 스텟'!P1972*'(참고)타워 스텟 가치'!$Y$17)</f>
        <v>1217693.1325000094</v>
      </c>
      <c r="R1972">
        <v>1</v>
      </c>
      <c r="S1972">
        <f>VLOOKUP($F1972,'(참고)타워 스텟 가치'!$B$7:$L$11,S$2,0)+(VLOOKUP($F1972,'(참고)타워 스텟 가치'!$B$7:$L$11,S$2,0)*$E1972)</f>
        <v>892.12500000000648</v>
      </c>
      <c r="T1972">
        <f>VLOOKUP($F1972,'(참고)타워 스텟 가치'!$B$7:$L$11,T$2,0)+(VLOOKUP($F1972,'(참고)타워 스텟 가치'!$B$7:$L$11,T$2,0)*$E1972)</f>
        <v>1605.8250000000116</v>
      </c>
      <c r="U1972">
        <f>VLOOKUP($F1972,'(참고)타워 스텟 가치'!$B$7:$L$11,U$2,0)+(VLOOKUP($F1972,'(참고)타워 스텟 가치'!$B$7:$L$11,U$2,0)*$E1972)</f>
        <v>793000.00000000582</v>
      </c>
      <c r="V1972">
        <f>VLOOKUP($F1972,'(참고)타워 스텟 가치'!$B$7:$L$11,V$2,0)+(VLOOKUP($F1972,'(참고)타워 스텟 가치'!$B$7:$L$11,V$2,0)*$E1972)</f>
        <v>10705.500000000078</v>
      </c>
      <c r="W1972">
        <f>VLOOKUP($F1972,'(참고)타워 스텟 가치'!$B$7:$L$11,W$2,0)+(VLOOKUP($F1972,'(참고)타워 스텟 가치'!$B$7:$L$11,W$2,0)*$E1972)</f>
        <v>178.42500000000132</v>
      </c>
      <c r="X1972">
        <f>VLOOKUP($F1972,'(참고)타워 스텟 가치'!$B$7:$L$11,X$2,0)+(VLOOKUP($F1972,'(참고)타워 스텟 가치'!$B$7:$L$11,X$2,0)*$E1972)</f>
        <v>47.580000000000346</v>
      </c>
      <c r="Y1972">
        <f>VLOOKUP($F1972,'(참고)타워 스텟 가치'!$B$7:$L$11,Y$2,0)+(VLOOKUP($F1972,'(참고)타워 스텟 가치'!$B$7:$L$11,Y$2,0)*$E1972)</f>
        <v>0</v>
      </c>
      <c r="Z1972">
        <f>VLOOKUP($F1972,'(참고)타워 스텟 가치'!$B$7:$L$11,Z$2,0)+(VLOOKUP($F1972,'(참고)타워 스텟 가치'!$B$7:$L$11,Z$2,0)*$E1972)</f>
        <v>0</v>
      </c>
      <c r="AA1972">
        <f>VLOOKUP($F1972,'(참고)타워 스텟 가치'!$B$7:$L$11,AA$2,0)+(VLOOKUP($F1972,'(참고)타워 스텟 가치'!$B$7:$L$11,AA$2,0)*$E1972)</f>
        <v>111.02000000000081</v>
      </c>
      <c r="AB1972">
        <f>SUM('스테이지별 몬스터 스텟'!S1972*'(참고)타워 스텟 가치'!$Q$17,'스테이지별 몬스터 스텟'!T1972*'(참고)타워 스텟 가치'!$R$17,'스테이지별 몬스터 스텟'!U1972*'(참고)타워 스텟 가치'!$S$17,'스테이지별 몬스터 스텟'!V1972*'(참고)타워 스텟 가치'!$T$17,'스테이지별 몬스터 스텟'!W1972*'(참고)타워 스텟 가치'!$U$17,'스테이지별 몬스터 스텟'!X1972*'(참고)타워 스텟 가치'!$V$17,'스테이지별 몬스터 스텟'!Y1972*'(참고)타워 스텟 가치'!$W$17,'스테이지별 몬스터 스텟'!Z1972*'(참고)타워 스텟 가치'!$X$17,'스테이지별 몬스터 스텟'!AA1972*'(참고)타워 스텟 가치'!$Y$17)</f>
        <v>1215730.4575000093</v>
      </c>
      <c r="AC1972">
        <v>2</v>
      </c>
      <c r="AD1972">
        <f>VLOOKUP($F1972,'(참고)타워 스텟 가치'!$B$12:$L$16,AD$2,0)+(VLOOKUP($F1972,'(참고)타워 스텟 가치'!$B$12:$L$16,AD$2,0)*$E1972)</f>
        <v>892.12500000000648</v>
      </c>
      <c r="AE1972">
        <f>VLOOKUP($F1972,'(참고)타워 스텟 가치'!$B$12:$L$16,AE$2,0)+(VLOOKUP($F1972,'(참고)타워 스텟 가치'!$B$12:$L$16,AE$2,0)*$E1972)</f>
        <v>1070.5500000000079</v>
      </c>
      <c r="AF1972">
        <f>VLOOKUP($F1972,'(참고)타워 스텟 가치'!$B$12:$L$16,AF$2,0)+(VLOOKUP($F1972,'(참고)타워 스텟 가치'!$B$12:$L$16,AF$2,0)*$E1972)</f>
        <v>793000.00000000582</v>
      </c>
      <c r="AG1972">
        <f>VLOOKUP($F1972,'(참고)타워 스텟 가치'!$B$12:$L$16,AG$2,0)+(VLOOKUP($F1972,'(참고)타워 스텟 가치'!$B$12:$L$16,AG$2,0)*$E1972)</f>
        <v>5352.7500000000391</v>
      </c>
      <c r="AH1972">
        <f>VLOOKUP($F1972,'(참고)타워 스텟 가치'!$B$12:$L$16,AH$2,0)+(VLOOKUP($F1972,'(참고)타워 스텟 가치'!$B$12:$L$16,AH$2,0)*$E1972)</f>
        <v>178.42500000000132</v>
      </c>
      <c r="AI1972">
        <f>VLOOKUP($F1972,'(참고)타워 스텟 가치'!$B$12:$L$16,AI$2,0)+(VLOOKUP($F1972,'(참고)타워 스텟 가치'!$B$12:$L$16,AI$2,0)*$E1972)</f>
        <v>47.580000000000346</v>
      </c>
      <c r="AJ1972">
        <f>VLOOKUP($F1972,'(참고)타워 스텟 가치'!$B$12:$L$16,AJ$2,0)+(VLOOKUP($F1972,'(참고)타워 스텟 가치'!$B$12:$L$16,AJ$2,0)*$E1972)</f>
        <v>0</v>
      </c>
      <c r="AK1972">
        <f>VLOOKUP($F1972,'(참고)타워 스텟 가치'!$B$12:$L$16,AK$2,0)+(VLOOKUP($F1972,'(참고)타워 스텟 가치'!$B$12:$L$16,AK$2,0)*$E1972)</f>
        <v>0</v>
      </c>
      <c r="AL1972">
        <f>VLOOKUP($F1972,'(참고)타워 스텟 가치'!$B$12:$L$16,AL$2,0)+(VLOOKUP($F1972,'(참고)타워 스텟 가치'!$B$12:$L$16,AL$2,0)*$E1972)</f>
        <v>222.04000000000161</v>
      </c>
      <c r="AM1972">
        <f>SUM('스테이지별 몬스터 스텟'!AD1972*'(참고)타워 스텟 가치'!$Q$17,'스테이지별 몬스터 스텟'!AE1972*'(참고)타워 스텟 가치'!$R$17,'스테이지별 몬스터 스텟'!AF1972*'(참고)타워 스텟 가치'!$S$17,'스테이지별 몬스터 스텟'!AG1972*'(참고)타워 스텟 가치'!$T$17,'스테이지별 몬스터 스텟'!AH1972*'(참고)타워 스텟 가치'!$U$17,'스테이지별 몬스터 스텟'!AI1972*'(참고)타워 스텟 가치'!$V$17,'스테이지별 몬스터 스텟'!AJ1972*'(참고)타워 스텟 가치'!$W$17,'스테이지별 몬스터 스텟'!AK1972*'(참고)타워 스텟 가치'!$X$17,'스테이지별 몬스터 스텟'!AL1972*'(참고)타워 스텟 가치'!$Y$17)</f>
        <v>1204444.085000009</v>
      </c>
      <c r="AN1972">
        <v>3</v>
      </c>
    </row>
    <row r="1973" spans="3:40" x14ac:dyDescent="0.3">
      <c r="C1973">
        <v>4</v>
      </c>
      <c r="D1973">
        <f t="shared" si="92"/>
        <v>394</v>
      </c>
      <c r="E1973" s="52">
        <f>VLOOKUP(D1973,'스테이지별 난이도 설정'!B:C,2,0)</f>
        <v>157.60000000000116</v>
      </c>
      <c r="F1973" t="str">
        <f t="shared" si="93"/>
        <v>유니크</v>
      </c>
      <c r="G1973">
        <f t="shared" si="91"/>
        <v>6</v>
      </c>
      <c r="H1973">
        <f>VLOOKUP($F1973,'(참고)타워 스텟 가치'!$B$2:$L$6,H$2,0)+(VLOOKUP($F1973,'(참고)타워 스텟 가치'!$B$2:$L$6,H$2,0)*$E1973)</f>
        <v>4014.5625000000296</v>
      </c>
      <c r="I1973">
        <f>VLOOKUP($F1973,'(참고)타워 스텟 가치'!$B$2:$L$6,I$2,0)+(VLOOKUP($F1973,'(참고)타워 스텟 가치'!$B$2:$L$6,I$2,0)*$E1973)</f>
        <v>802.91250000000582</v>
      </c>
      <c r="J1973">
        <f>VLOOKUP($F1973,'(참고)타워 스텟 가치'!$B$2:$L$6,J$2,0)+(VLOOKUP($F1973,'(참고)타워 스텟 가치'!$B$2:$L$6,J$2,0)*$E1973)</f>
        <v>793000.00000000582</v>
      </c>
      <c r="K1973">
        <f>VLOOKUP($F1973,'(참고)타워 스텟 가치'!$B$2:$L$6,K$2,0)+(VLOOKUP($F1973,'(참고)타워 스텟 가치'!$B$2:$L$6,K$2,0)*$E1973)</f>
        <v>16058.250000000118</v>
      </c>
      <c r="L1973">
        <f>VLOOKUP($F1973,'(참고)타워 스텟 가치'!$B$2:$L$6,L$2,0)+(VLOOKUP($F1973,'(참고)타워 스텟 가치'!$B$2:$L$6,L$2,0)*$E1973)</f>
        <v>267.63750000000198</v>
      </c>
      <c r="M1973">
        <f>VLOOKUP($F1973,'(참고)타워 스텟 가치'!$B$2:$L$6,M$2,0)+(VLOOKUP($F1973,'(참고)타워 스텟 가치'!$B$2:$L$6,M$2,0)*$E1973)</f>
        <v>47.580000000000346</v>
      </c>
      <c r="N1973">
        <f>VLOOKUP($F1973,'(참고)타워 스텟 가치'!$B$2:$L$6,N$2,0)+(VLOOKUP($F1973,'(참고)타워 스텟 가치'!$B$2:$L$6,N$2,0)*$E1973)</f>
        <v>0</v>
      </c>
      <c r="O1973">
        <f>VLOOKUP($F1973,'(참고)타워 스텟 가치'!$B$2:$L$6,O$2,0)+(VLOOKUP($F1973,'(참고)타워 스텟 가치'!$B$2:$L$6,O$2,0)*$E1973)</f>
        <v>0</v>
      </c>
      <c r="P1973">
        <f>VLOOKUP($F1973,'(참고)타워 스텟 가치'!$B$2:$L$6,P$2,0)+(VLOOKUP($F1973,'(참고)타워 스텟 가치'!$B$2:$L$6,P$2,0)*$E1973)</f>
        <v>158.60000000000116</v>
      </c>
      <c r="Q1973">
        <f>SUM('스테이지별 몬스터 스텟'!H1973*'(참고)타워 스텟 가치'!$Q$17,'스테이지별 몬스터 스텟'!I1973*'(참고)타워 스텟 가치'!$R$17,'스테이지별 몬스터 스텟'!J1973*'(참고)타워 스텟 가치'!$S$17,'스테이지별 몬스터 스텟'!K1973*'(참고)타워 스텟 가치'!$T$17,'스테이지별 몬스터 스텟'!L1973*'(참고)타워 스텟 가치'!$U$17,'스테이지별 몬스터 스텟'!M1973*'(참고)타워 스텟 가치'!$V$17,'스테이지별 몬스터 스텟'!N1973*'(참고)타워 스텟 가치'!$W$17,'스테이지별 몬스터 스텟'!O1973*'(참고)타워 스텟 가치'!$X$17,'스테이지별 몬스터 스텟'!P1973*'(참고)타워 스텟 가치'!$Y$17)</f>
        <v>1231750.0487500092</v>
      </c>
      <c r="R1973">
        <v>1</v>
      </c>
      <c r="S1973">
        <f>VLOOKUP($F1973,'(참고)타워 스텟 가치'!$B$7:$L$11,S$2,0)+(VLOOKUP($F1973,'(참고)타워 스텟 가치'!$B$7:$L$11,S$2,0)*$E1973)</f>
        <v>1338.1875000000098</v>
      </c>
      <c r="T1973">
        <f>VLOOKUP($F1973,'(참고)타워 스텟 가치'!$B$7:$L$11,T$2,0)+(VLOOKUP($F1973,'(참고)타워 스텟 가치'!$B$7:$L$11,T$2,0)*$E1973)</f>
        <v>2408.7375000000175</v>
      </c>
      <c r="U1973">
        <f>VLOOKUP($F1973,'(참고)타워 스텟 가치'!$B$7:$L$11,U$2,0)+(VLOOKUP($F1973,'(참고)타워 스텟 가치'!$B$7:$L$11,U$2,0)*$E1973)</f>
        <v>793000.00000000582</v>
      </c>
      <c r="V1973">
        <f>VLOOKUP($F1973,'(참고)타워 스텟 가치'!$B$7:$L$11,V$2,0)+(VLOOKUP($F1973,'(참고)타워 스텟 가치'!$B$7:$L$11,V$2,0)*$E1973)</f>
        <v>16058.250000000118</v>
      </c>
      <c r="W1973">
        <f>VLOOKUP($F1973,'(참고)타워 스텟 가치'!$B$7:$L$11,W$2,0)+(VLOOKUP($F1973,'(참고)타워 스텟 가치'!$B$7:$L$11,W$2,0)*$E1973)</f>
        <v>267.63750000000198</v>
      </c>
      <c r="X1973">
        <f>VLOOKUP($F1973,'(참고)타워 스텟 가치'!$B$7:$L$11,X$2,0)+(VLOOKUP($F1973,'(참고)타워 스텟 가치'!$B$7:$L$11,X$2,0)*$E1973)</f>
        <v>47.580000000000346</v>
      </c>
      <c r="Y1973">
        <f>VLOOKUP($F1973,'(참고)타워 스텟 가치'!$B$7:$L$11,Y$2,0)+(VLOOKUP($F1973,'(참고)타워 스텟 가치'!$B$7:$L$11,Y$2,0)*$E1973)</f>
        <v>0</v>
      </c>
      <c r="Z1973">
        <f>VLOOKUP($F1973,'(참고)타워 스텟 가치'!$B$7:$L$11,Z$2,0)+(VLOOKUP($F1973,'(참고)타워 스텟 가치'!$B$7:$L$11,Z$2,0)*$E1973)</f>
        <v>0</v>
      </c>
      <c r="AA1973">
        <f>VLOOKUP($F1973,'(참고)타워 스텟 가치'!$B$7:$L$11,AA$2,0)+(VLOOKUP($F1973,'(참고)타워 스텟 가치'!$B$7:$L$11,AA$2,0)*$E1973)</f>
        <v>158.60000000000116</v>
      </c>
      <c r="AB1973">
        <f>SUM('스테이지별 몬스터 스텟'!S1973*'(참고)타워 스텟 가치'!$Q$17,'스테이지별 몬스터 스텟'!T1973*'(참고)타워 스텟 가치'!$R$17,'스테이지별 몬스터 스텟'!U1973*'(참고)타워 스텟 가치'!$S$17,'스테이지별 몬스터 스텟'!V1973*'(참고)타워 스텟 가치'!$T$17,'스테이지별 몬스터 스텟'!W1973*'(참고)타워 스텟 가치'!$U$17,'스테이지별 몬스터 스텟'!X1973*'(참고)타워 스텟 가치'!$V$17,'스테이지별 몬스터 스텟'!Y1973*'(참고)타워 스텟 가치'!$W$17,'스테이지별 몬스터 스텟'!Z1973*'(참고)타워 스텟 가치'!$X$17,'스테이지별 몬스터 스텟'!AA1973*'(참고)타워 스텟 가치'!$Y$17)</f>
        <v>1228806.036250009</v>
      </c>
      <c r="AC1973">
        <v>2</v>
      </c>
      <c r="AD1973">
        <f>VLOOKUP($F1973,'(참고)타워 스텟 가치'!$B$12:$L$16,AD$2,0)+(VLOOKUP($F1973,'(참고)타워 스텟 가치'!$B$12:$L$16,AD$2,0)*$E1973)</f>
        <v>1338.1875000000098</v>
      </c>
      <c r="AE1973">
        <f>VLOOKUP($F1973,'(참고)타워 스텟 가치'!$B$12:$L$16,AE$2,0)+(VLOOKUP($F1973,'(참고)타워 스텟 가치'!$B$12:$L$16,AE$2,0)*$E1973)</f>
        <v>1605.8250000000116</v>
      </c>
      <c r="AF1973">
        <f>VLOOKUP($F1973,'(참고)타워 스텟 가치'!$B$12:$L$16,AF$2,0)+(VLOOKUP($F1973,'(참고)타워 스텟 가치'!$B$12:$L$16,AF$2,0)*$E1973)</f>
        <v>793000.00000000582</v>
      </c>
      <c r="AG1973">
        <f>VLOOKUP($F1973,'(참고)타워 스텟 가치'!$B$12:$L$16,AG$2,0)+(VLOOKUP($F1973,'(참고)타워 스텟 가치'!$B$12:$L$16,AG$2,0)*$E1973)</f>
        <v>8029.1250000000591</v>
      </c>
      <c r="AH1973">
        <f>VLOOKUP($F1973,'(참고)타워 스텟 가치'!$B$12:$L$16,AH$2,0)+(VLOOKUP($F1973,'(참고)타워 스텟 가치'!$B$12:$L$16,AH$2,0)*$E1973)</f>
        <v>267.63750000000198</v>
      </c>
      <c r="AI1973">
        <f>VLOOKUP($F1973,'(참고)타워 스텟 가치'!$B$12:$L$16,AI$2,0)+(VLOOKUP($F1973,'(참고)타워 스텟 가치'!$B$12:$L$16,AI$2,0)*$E1973)</f>
        <v>47.580000000000346</v>
      </c>
      <c r="AJ1973">
        <f>VLOOKUP($F1973,'(참고)타워 스텟 가치'!$B$12:$L$16,AJ$2,0)+(VLOOKUP($F1973,'(참고)타워 스텟 가치'!$B$12:$L$16,AJ$2,0)*$E1973)</f>
        <v>0</v>
      </c>
      <c r="AK1973">
        <f>VLOOKUP($F1973,'(참고)타워 스텟 가치'!$B$12:$L$16,AK$2,0)+(VLOOKUP($F1973,'(참고)타워 스텟 가치'!$B$12:$L$16,AK$2,0)*$E1973)</f>
        <v>0</v>
      </c>
      <c r="AL1973">
        <f>VLOOKUP($F1973,'(참고)타워 스텟 가치'!$B$12:$L$16,AL$2,0)+(VLOOKUP($F1973,'(참고)타워 스텟 가치'!$B$12:$L$16,AL$2,0)*$E1973)</f>
        <v>317.20000000000232</v>
      </c>
      <c r="AM1973">
        <f>SUM('스테이지별 몬스터 스텟'!AD1973*'(참고)타워 스텟 가치'!$Q$17,'스테이지별 몬스터 스텟'!AE1973*'(참고)타워 스텟 가치'!$R$17,'스테이지별 몬스터 스텟'!AF1973*'(참고)타워 스텟 가치'!$S$17,'스테이지별 몬스터 스텟'!AG1973*'(참고)타워 스텟 가치'!$T$17,'스테이지별 몬스터 스텟'!AH1973*'(참고)타워 스텟 가치'!$U$17,'스테이지별 몬스터 스텟'!AI1973*'(참고)타워 스텟 가치'!$V$17,'스테이지별 몬스터 스텟'!AJ1973*'(참고)타워 스텟 가치'!$W$17,'스테이지별 몬스터 스텟'!AK1973*'(참고)타워 스텟 가치'!$X$17,'스테이지별 몬스터 스텟'!AL1973*'(참고)타워 스텟 가치'!$Y$17)</f>
        <v>1211860.617500009</v>
      </c>
      <c r="AN1973">
        <v>3</v>
      </c>
    </row>
    <row r="1974" spans="3:40" x14ac:dyDescent="0.3">
      <c r="C1974">
        <v>5</v>
      </c>
      <c r="D1974">
        <f t="shared" si="92"/>
        <v>394</v>
      </c>
      <c r="E1974" s="52">
        <f>VLOOKUP(D1974,'스테이지별 난이도 설정'!B:C,2,0)</f>
        <v>157.60000000000116</v>
      </c>
      <c r="F1974" t="str">
        <f t="shared" si="93"/>
        <v>스페셜</v>
      </c>
      <c r="G1974">
        <f t="shared" si="91"/>
        <v>6</v>
      </c>
      <c r="H1974">
        <f>VLOOKUP($F1974,'(참고)타워 스텟 가치'!$B$2:$L$6,H$2,0)+(VLOOKUP($F1974,'(참고)타워 스텟 가치'!$B$2:$L$6,H$2,0)*$E1974)</f>
        <v>6021.8437500000437</v>
      </c>
      <c r="I1974">
        <f>VLOOKUP($F1974,'(참고)타워 스텟 가치'!$B$2:$L$6,I$2,0)+(VLOOKUP($F1974,'(참고)타워 스텟 가치'!$B$2:$L$6,I$2,0)*$E1974)</f>
        <v>1204.3687500000087</v>
      </c>
      <c r="J1974">
        <f>VLOOKUP($F1974,'(참고)타워 스텟 가치'!$B$2:$L$6,J$2,0)+(VLOOKUP($F1974,'(참고)타워 스텟 가치'!$B$2:$L$6,J$2,0)*$E1974)</f>
        <v>793000.00000000582</v>
      </c>
      <c r="K1974">
        <f>VLOOKUP($F1974,'(참고)타워 스텟 가치'!$B$2:$L$6,K$2,0)+(VLOOKUP($F1974,'(참고)타워 스텟 가치'!$B$2:$L$6,K$2,0)*$E1974)</f>
        <v>24087.375000000175</v>
      </c>
      <c r="L1974">
        <f>VLOOKUP($F1974,'(참고)타워 스텟 가치'!$B$2:$L$6,L$2,0)+(VLOOKUP($F1974,'(참고)타워 스텟 가치'!$B$2:$L$6,L$2,0)*$E1974)</f>
        <v>401.45625000000291</v>
      </c>
      <c r="M1974">
        <f>VLOOKUP($F1974,'(참고)타워 스텟 가치'!$B$2:$L$6,M$2,0)+(VLOOKUP($F1974,'(참고)타워 스텟 가치'!$B$2:$L$6,M$2,0)*$E1974)</f>
        <v>47.580000000000346</v>
      </c>
      <c r="N1974">
        <f>VLOOKUP($F1974,'(참고)타워 스텟 가치'!$B$2:$L$6,N$2,0)+(VLOOKUP($F1974,'(참고)타워 스텟 가치'!$B$2:$L$6,N$2,0)*$E1974)</f>
        <v>0</v>
      </c>
      <c r="O1974">
        <f>VLOOKUP($F1974,'(참고)타워 스텟 가치'!$B$2:$L$6,O$2,0)+(VLOOKUP($F1974,'(참고)타워 스텟 가치'!$B$2:$L$6,O$2,0)*$E1974)</f>
        <v>0</v>
      </c>
      <c r="P1974">
        <f>VLOOKUP($F1974,'(참고)타워 스텟 가치'!$B$2:$L$6,P$2,0)+(VLOOKUP($F1974,'(참고)타워 스텟 가치'!$B$2:$L$6,P$2,0)*$E1974)</f>
        <v>158.60000000000116</v>
      </c>
      <c r="Q1974">
        <f>SUM('스테이지별 몬스터 스텟'!H1974*'(참고)타워 스텟 가치'!$Q$17,'스테이지별 몬스터 스텟'!I1974*'(참고)타워 스텟 가치'!$R$17,'스테이지별 몬스터 스텟'!J1974*'(참고)타워 스텟 가치'!$S$17,'스테이지별 몬스터 스텟'!K1974*'(참고)타워 스텟 가치'!$T$17,'스테이지별 몬스터 스텟'!L1974*'(참고)타워 스텟 가치'!$U$17,'스테이지별 몬스터 스텟'!M1974*'(참고)타워 스텟 가치'!$V$17,'스테이지별 몬스터 스텟'!N1974*'(참고)타워 스텟 가치'!$W$17,'스테이지별 몬스터 스텟'!O1974*'(참고)타워 스텟 가치'!$X$17,'스테이지별 몬스터 스텟'!P1974*'(참고)타워 스텟 가치'!$Y$17)</f>
        <v>1252692.6831250095</v>
      </c>
      <c r="R1974">
        <v>1</v>
      </c>
      <c r="S1974">
        <f>VLOOKUP($F1974,'(참고)타워 스텟 가치'!$B$7:$L$11,S$2,0)+(VLOOKUP($F1974,'(참고)타워 스텟 가치'!$B$7:$L$11,S$2,0)*$E1974)</f>
        <v>2007.2812500000148</v>
      </c>
      <c r="T1974">
        <f>VLOOKUP($F1974,'(참고)타워 스텟 가치'!$B$7:$L$11,T$2,0)+(VLOOKUP($F1974,'(참고)타워 스텟 가치'!$B$7:$L$11,T$2,0)*$E1974)</f>
        <v>3613.1062500000262</v>
      </c>
      <c r="U1974">
        <f>VLOOKUP($F1974,'(참고)타워 스텟 가치'!$B$7:$L$11,U$2,0)+(VLOOKUP($F1974,'(참고)타워 스텟 가치'!$B$7:$L$11,U$2,0)*$E1974)</f>
        <v>793000.00000000582</v>
      </c>
      <c r="V1974">
        <f>VLOOKUP($F1974,'(참고)타워 스텟 가치'!$B$7:$L$11,V$2,0)+(VLOOKUP($F1974,'(참고)타워 스텟 가치'!$B$7:$L$11,V$2,0)*$E1974)</f>
        <v>24087.375000000175</v>
      </c>
      <c r="W1974">
        <f>VLOOKUP($F1974,'(참고)타워 스텟 가치'!$B$7:$L$11,W$2,0)+(VLOOKUP($F1974,'(참고)타워 스텟 가치'!$B$7:$L$11,W$2,0)*$E1974)</f>
        <v>401.45625000000291</v>
      </c>
      <c r="X1974">
        <f>VLOOKUP($F1974,'(참고)타워 스텟 가치'!$B$7:$L$11,X$2,0)+(VLOOKUP($F1974,'(참고)타워 스텟 가치'!$B$7:$L$11,X$2,0)*$E1974)</f>
        <v>47.580000000000346</v>
      </c>
      <c r="Y1974">
        <f>VLOOKUP($F1974,'(참고)타워 스텟 가치'!$B$7:$L$11,Y$2,0)+(VLOOKUP($F1974,'(참고)타워 스텟 가치'!$B$7:$L$11,Y$2,0)*$E1974)</f>
        <v>0</v>
      </c>
      <c r="Z1974">
        <f>VLOOKUP($F1974,'(참고)타워 스텟 가치'!$B$7:$L$11,Z$2,0)+(VLOOKUP($F1974,'(참고)타워 스텟 가치'!$B$7:$L$11,Z$2,0)*$E1974)</f>
        <v>0</v>
      </c>
      <c r="AA1974">
        <f>VLOOKUP($F1974,'(참고)타워 스텟 가치'!$B$7:$L$11,AA$2,0)+(VLOOKUP($F1974,'(참고)타워 스텟 가치'!$B$7:$L$11,AA$2,0)*$E1974)</f>
        <v>158.60000000000116</v>
      </c>
      <c r="AB1974">
        <f>SUM('스테이지별 몬스터 스텟'!S1974*'(참고)타워 스텟 가치'!$Q$17,'스테이지별 몬스터 스텟'!T1974*'(참고)타워 스텟 가치'!$R$17,'스테이지별 몬스터 스텟'!U1974*'(참고)타워 스텟 가치'!$S$17,'스테이지별 몬스터 스텟'!V1974*'(참고)타워 스텟 가치'!$T$17,'스테이지별 몬스터 스텟'!W1974*'(참고)타워 스텟 가치'!$U$17,'스테이지별 몬스터 스텟'!X1974*'(참고)타워 스텟 가치'!$V$17,'스테이지별 몬스터 스텟'!Y1974*'(참고)타워 스텟 가치'!$W$17,'스테이지별 몬스터 스텟'!Z1974*'(참고)타워 스텟 가치'!$X$17,'스테이지별 몬스터 스텟'!AA1974*'(참고)타워 스텟 가치'!$Y$17)</f>
        <v>1248276.6643750092</v>
      </c>
      <c r="AC1974">
        <v>2</v>
      </c>
      <c r="AD1974">
        <f>VLOOKUP($F1974,'(참고)타워 스텟 가치'!$B$12:$L$16,AD$2,0)+(VLOOKUP($F1974,'(참고)타워 스텟 가치'!$B$12:$L$16,AD$2,0)*$E1974)</f>
        <v>2007.2812500000148</v>
      </c>
      <c r="AE1974">
        <f>VLOOKUP($F1974,'(참고)타워 스텟 가치'!$B$12:$L$16,AE$2,0)+(VLOOKUP($F1974,'(참고)타워 스텟 가치'!$B$12:$L$16,AE$2,0)*$E1974)</f>
        <v>2408.7375000000175</v>
      </c>
      <c r="AF1974">
        <f>VLOOKUP($F1974,'(참고)타워 스텟 가치'!$B$12:$L$16,AF$2,0)+(VLOOKUP($F1974,'(참고)타워 스텟 가치'!$B$12:$L$16,AF$2,0)*$E1974)</f>
        <v>793000.00000000582</v>
      </c>
      <c r="AG1974">
        <f>VLOOKUP($F1974,'(참고)타워 스텟 가치'!$B$12:$L$16,AG$2,0)+(VLOOKUP($F1974,'(참고)타워 스텟 가치'!$B$12:$L$16,AG$2,0)*$E1974)</f>
        <v>12043.687500000087</v>
      </c>
      <c r="AH1974">
        <f>VLOOKUP($F1974,'(참고)타워 스텟 가치'!$B$12:$L$16,AH$2,0)+(VLOOKUP($F1974,'(참고)타워 스텟 가치'!$B$12:$L$16,AH$2,0)*$E1974)</f>
        <v>401.45625000000291</v>
      </c>
      <c r="AI1974">
        <f>VLOOKUP($F1974,'(참고)타워 스텟 가치'!$B$12:$L$16,AI$2,0)+(VLOOKUP($F1974,'(참고)타워 스텟 가치'!$B$12:$L$16,AI$2,0)*$E1974)</f>
        <v>47.580000000000346</v>
      </c>
      <c r="AJ1974">
        <f>VLOOKUP($F1974,'(참고)타워 스텟 가치'!$B$12:$L$16,AJ$2,0)+(VLOOKUP($F1974,'(참고)타워 스텟 가치'!$B$12:$L$16,AJ$2,0)*$E1974)</f>
        <v>0</v>
      </c>
      <c r="AK1974">
        <f>VLOOKUP($F1974,'(참고)타워 스텟 가치'!$B$12:$L$16,AK$2,0)+(VLOOKUP($F1974,'(참고)타워 스텟 가치'!$B$12:$L$16,AK$2,0)*$E1974)</f>
        <v>0</v>
      </c>
      <c r="AL1974">
        <f>VLOOKUP($F1974,'(참고)타워 스텟 가치'!$B$12:$L$16,AL$2,0)+(VLOOKUP($F1974,'(참고)타워 스텟 가치'!$B$12:$L$16,AL$2,0)*$E1974)</f>
        <v>317.20000000000232</v>
      </c>
      <c r="AM1974">
        <f>SUM('스테이지별 몬스터 스텟'!AD1974*'(참고)타워 스텟 가치'!$Q$17,'스테이지별 몬스터 스텟'!AE1974*'(참고)타워 스텟 가치'!$R$17,'스테이지별 몬스터 스텟'!AF1974*'(참고)타워 스텟 가치'!$S$17,'스테이지별 몬스터 스텟'!AG1974*'(참고)타워 스텟 가치'!$T$17,'스테이지별 몬스터 스텟'!AH1974*'(참고)타워 스텟 가치'!$U$17,'스테이지별 몬스터 스텟'!AI1974*'(참고)타워 스텟 가치'!$V$17,'스테이지별 몬스터 스텟'!AJ1974*'(참고)타워 스텟 가치'!$W$17,'스테이지별 몬스터 스텟'!AK1974*'(참고)타워 스텟 가치'!$X$17,'스테이지별 몬스터 스텟'!AL1974*'(참고)타워 스텟 가치'!$Y$17)</f>
        <v>1222699.9362500091</v>
      </c>
      <c r="AN1974">
        <v>3</v>
      </c>
    </row>
    <row r="1975" spans="3:40" x14ac:dyDescent="0.3">
      <c r="C1975">
        <v>1</v>
      </c>
      <c r="D1975">
        <f t="shared" si="92"/>
        <v>395</v>
      </c>
      <c r="E1975" s="52">
        <f>VLOOKUP(D1975,'스테이지별 난이도 설정'!B:C,2,0)</f>
        <v>158.00000000000117</v>
      </c>
      <c r="F1975" t="str">
        <f t="shared" si="93"/>
        <v>일반</v>
      </c>
      <c r="G1975">
        <f t="shared" si="91"/>
        <v>6</v>
      </c>
      <c r="H1975">
        <f>VLOOKUP($F1975,'(참고)타워 스텟 가치'!$B$2:$L$6,H$2,0)+(VLOOKUP($F1975,'(참고)타워 스텟 가치'!$B$2:$L$6,H$2,0)*$E1975)</f>
        <v>1192.5000000000086</v>
      </c>
      <c r="I1975">
        <f>VLOOKUP($F1975,'(참고)타워 스텟 가치'!$B$2:$L$6,I$2,0)+(VLOOKUP($F1975,'(참고)타워 스텟 가치'!$B$2:$L$6,I$2,0)*$E1975)</f>
        <v>238.50000000000176</v>
      </c>
      <c r="J1975">
        <f>VLOOKUP($F1975,'(참고)타워 스텟 가치'!$B$2:$L$6,J$2,0)+(VLOOKUP($F1975,'(참고)타워 스텟 가치'!$B$2:$L$6,J$2,0)*$E1975)</f>
        <v>795000.00000000582</v>
      </c>
      <c r="K1975">
        <f>VLOOKUP($F1975,'(참고)타워 스텟 가치'!$B$2:$L$6,K$2,0)+(VLOOKUP($F1975,'(참고)타워 스텟 가치'!$B$2:$L$6,K$2,0)*$E1975)</f>
        <v>4770.0000000000346</v>
      </c>
      <c r="L1975">
        <f>VLOOKUP($F1975,'(참고)타워 스텟 가치'!$B$2:$L$6,L$2,0)+(VLOOKUP($F1975,'(참고)타워 스텟 가치'!$B$2:$L$6,L$2,0)*$E1975)</f>
        <v>79.500000000000583</v>
      </c>
      <c r="M1975">
        <f>VLOOKUP($F1975,'(참고)타워 스텟 가치'!$B$2:$L$6,M$2,0)+(VLOOKUP($F1975,'(참고)타워 스텟 가치'!$B$2:$L$6,M$2,0)*$E1975)</f>
        <v>47.700000000000344</v>
      </c>
      <c r="N1975">
        <f>VLOOKUP($F1975,'(참고)타워 스텟 가치'!$B$2:$L$6,N$2,0)+(VLOOKUP($F1975,'(참고)타워 스텟 가치'!$B$2:$L$6,N$2,0)*$E1975)</f>
        <v>0</v>
      </c>
      <c r="O1975">
        <f>VLOOKUP($F1975,'(참고)타워 스텟 가치'!$B$2:$L$6,O$2,0)+(VLOOKUP($F1975,'(참고)타워 스텟 가치'!$B$2:$L$6,O$2,0)*$E1975)</f>
        <v>0</v>
      </c>
      <c r="P1975">
        <f>VLOOKUP($F1975,'(참고)타워 스텟 가치'!$B$2:$L$6,P$2,0)+(VLOOKUP($F1975,'(참고)타워 스텟 가치'!$B$2:$L$6,P$2,0)*$E1975)</f>
        <v>111.30000000000081</v>
      </c>
      <c r="Q1975">
        <f>SUM('스테이지별 몬스터 스텟'!H1975*'(참고)타워 스텟 가치'!$Q$17,'스테이지별 몬스터 스텟'!I1975*'(참고)타워 스텟 가치'!$R$17,'스테이지별 몬스터 스텟'!J1975*'(참고)타워 스텟 가치'!$S$17,'스테이지별 몬스터 스텟'!K1975*'(참고)타워 스텟 가치'!$T$17,'스테이지별 몬스터 스텟'!L1975*'(참고)타워 스텟 가치'!$U$17,'스테이지별 몬스터 스텟'!M1975*'(참고)타워 스텟 가치'!$V$17,'스테이지별 몬스터 스텟'!N1975*'(참고)타워 스텟 가치'!$W$17,'스테이지별 몬스터 스텟'!O1975*'(참고)타워 스텟 가치'!$X$17,'스테이지별 몬스터 스텟'!P1975*'(참고)타워 스텟 가치'!$Y$17)</f>
        <v>1205212.0500000089</v>
      </c>
      <c r="R1975">
        <v>1</v>
      </c>
      <c r="S1975">
        <f>VLOOKUP($F1975,'(참고)타워 스텟 가치'!$B$7:$L$11,S$2,0)+(VLOOKUP($F1975,'(참고)타워 스텟 가치'!$B$7:$L$11,S$2,0)*$E1975)</f>
        <v>397.5000000000029</v>
      </c>
      <c r="T1975">
        <f>VLOOKUP($F1975,'(참고)타워 스텟 가치'!$B$7:$L$11,T$2,0)+(VLOOKUP($F1975,'(참고)타워 스텟 가치'!$B$7:$L$11,T$2,0)*$E1975)</f>
        <v>715.50000000000523</v>
      </c>
      <c r="U1975">
        <f>VLOOKUP($F1975,'(참고)타워 스텟 가치'!$B$7:$L$11,U$2,0)+(VLOOKUP($F1975,'(참고)타워 스텟 가치'!$B$7:$L$11,U$2,0)*$E1975)</f>
        <v>795000.00000000582</v>
      </c>
      <c r="V1975">
        <f>VLOOKUP($F1975,'(참고)타워 스텟 가치'!$B$7:$L$11,V$2,0)+(VLOOKUP($F1975,'(참고)타워 스텟 가치'!$B$7:$L$11,V$2,0)*$E1975)</f>
        <v>4770.0000000000346</v>
      </c>
      <c r="W1975">
        <f>VLOOKUP($F1975,'(참고)타워 스텟 가치'!$B$7:$L$11,W$2,0)+(VLOOKUP($F1975,'(참고)타워 스텟 가치'!$B$7:$L$11,W$2,0)*$E1975)</f>
        <v>79.500000000000583</v>
      </c>
      <c r="X1975">
        <f>VLOOKUP($F1975,'(참고)타워 스텟 가치'!$B$7:$L$11,X$2,0)+(VLOOKUP($F1975,'(참고)타워 스텟 가치'!$B$7:$L$11,X$2,0)*$E1975)</f>
        <v>47.700000000000344</v>
      </c>
      <c r="Y1975">
        <f>VLOOKUP($F1975,'(참고)타워 스텟 가치'!$B$7:$L$11,Y$2,0)+(VLOOKUP($F1975,'(참고)타워 스텟 가치'!$B$7:$L$11,Y$2,0)*$E1975)</f>
        <v>0</v>
      </c>
      <c r="Z1975">
        <f>VLOOKUP($F1975,'(참고)타워 스텟 가치'!$B$7:$L$11,Z$2,0)+(VLOOKUP($F1975,'(참고)타워 스텟 가치'!$B$7:$L$11,Z$2,0)*$E1975)</f>
        <v>0</v>
      </c>
      <c r="AA1975">
        <f>VLOOKUP($F1975,'(참고)타워 스텟 가치'!$B$7:$L$11,AA$2,0)+(VLOOKUP($F1975,'(참고)타워 스텟 가치'!$B$7:$L$11,AA$2,0)*$E1975)</f>
        <v>111.30000000000081</v>
      </c>
      <c r="AB1975">
        <f>SUM('스테이지별 몬스터 스텟'!S1975*'(참고)타워 스텟 가치'!$Q$17,'스테이지별 몬스터 스텟'!T1975*'(참고)타워 스텟 가치'!$R$17,'스테이지별 몬스터 스텟'!U1975*'(참고)타워 스텟 가치'!$S$17,'스테이지별 몬스터 스텟'!V1975*'(참고)타워 스텟 가치'!$T$17,'스테이지별 몬스터 스텟'!W1975*'(참고)타워 스텟 가치'!$U$17,'스테이지별 몬스터 스텟'!X1975*'(참고)타워 스텟 가치'!$V$17,'스테이지별 몬스터 스텟'!Y1975*'(참고)타워 스텟 가치'!$W$17,'스테이지별 몬스터 스텟'!Z1975*'(참고)타워 스텟 가치'!$X$17,'스테이지별 몬스터 스텟'!AA1975*'(참고)타워 스텟 가치'!$Y$17)</f>
        <v>1204337.5500000089</v>
      </c>
      <c r="AC1975">
        <v>2</v>
      </c>
      <c r="AD1975">
        <f>VLOOKUP($F1975,'(참고)타워 스텟 가치'!$B$12:$L$16,AD$2,0)+(VLOOKUP($F1975,'(참고)타워 스텟 가치'!$B$12:$L$16,AD$2,0)*$E1975)</f>
        <v>397.5000000000029</v>
      </c>
      <c r="AE1975">
        <f>VLOOKUP($F1975,'(참고)타워 스텟 가치'!$B$12:$L$16,AE$2,0)+(VLOOKUP($F1975,'(참고)타워 스텟 가치'!$B$12:$L$16,AE$2,0)*$E1975)</f>
        <v>477.00000000000352</v>
      </c>
      <c r="AF1975">
        <f>VLOOKUP($F1975,'(참고)타워 스텟 가치'!$B$12:$L$16,AF$2,0)+(VLOOKUP($F1975,'(참고)타워 스텟 가치'!$B$12:$L$16,AF$2,0)*$E1975)</f>
        <v>795000.00000000582</v>
      </c>
      <c r="AG1975">
        <f>VLOOKUP($F1975,'(참고)타워 스텟 가치'!$B$12:$L$16,AG$2,0)+(VLOOKUP($F1975,'(참고)타워 스텟 가치'!$B$12:$L$16,AG$2,0)*$E1975)</f>
        <v>2385.0000000000173</v>
      </c>
      <c r="AH1975">
        <f>VLOOKUP($F1975,'(참고)타워 스텟 가치'!$B$12:$L$16,AH$2,0)+(VLOOKUP($F1975,'(참고)타워 스텟 가치'!$B$12:$L$16,AH$2,0)*$E1975)</f>
        <v>79.500000000000583</v>
      </c>
      <c r="AI1975">
        <f>VLOOKUP($F1975,'(참고)타워 스텟 가치'!$B$12:$L$16,AI$2,0)+(VLOOKUP($F1975,'(참고)타워 스텟 가치'!$B$12:$L$16,AI$2,0)*$E1975)</f>
        <v>47.700000000000344</v>
      </c>
      <c r="AJ1975">
        <f>VLOOKUP($F1975,'(참고)타워 스텟 가치'!$B$12:$L$16,AJ$2,0)+(VLOOKUP($F1975,'(참고)타워 스텟 가치'!$B$12:$L$16,AJ$2,0)*$E1975)</f>
        <v>0</v>
      </c>
      <c r="AK1975">
        <f>VLOOKUP($F1975,'(참고)타워 스텟 가치'!$B$12:$L$16,AK$2,0)+(VLOOKUP($F1975,'(참고)타워 스텟 가치'!$B$12:$L$16,AK$2,0)*$E1975)</f>
        <v>0</v>
      </c>
      <c r="AL1975">
        <f>VLOOKUP($F1975,'(참고)타워 스텟 가치'!$B$12:$L$16,AL$2,0)+(VLOOKUP($F1975,'(참고)타워 스텟 가치'!$B$12:$L$16,AL$2,0)*$E1975)</f>
        <v>222.60000000000161</v>
      </c>
      <c r="AM1975">
        <f>SUM('스테이지별 몬스터 스텟'!AD1975*'(참고)타워 스텟 가치'!$Q$17,'스테이지별 몬스터 스텟'!AE1975*'(참고)타워 스텟 가치'!$R$17,'스테이지별 몬스터 스텟'!AF1975*'(참고)타워 스텟 가치'!$S$17,'스테이지별 몬스터 스텟'!AG1975*'(참고)타워 스텟 가치'!$T$17,'스테이지별 몬스터 스텟'!AH1975*'(참고)타워 스텟 가치'!$U$17,'스테이지별 몬스터 스텟'!AI1975*'(참고)타워 스텟 가치'!$V$17,'스테이지별 몬스터 스텟'!AJ1975*'(참고)타워 스텟 가치'!$W$17,'스테이지별 몬스터 스텟'!AK1975*'(참고)타워 스텟 가치'!$X$17,'스테이지별 몬스터 스텟'!AL1975*'(참고)타워 스텟 가치'!$Y$17)</f>
        <v>1199432.4000000088</v>
      </c>
      <c r="AN1975">
        <v>3</v>
      </c>
    </row>
    <row r="1976" spans="3:40" x14ac:dyDescent="0.3">
      <c r="C1976">
        <v>2</v>
      </c>
      <c r="D1976">
        <f t="shared" si="92"/>
        <v>395</v>
      </c>
      <c r="E1976" s="52">
        <f>VLOOKUP(D1976,'스테이지별 난이도 설정'!B:C,2,0)</f>
        <v>158.00000000000117</v>
      </c>
      <c r="F1976" t="str">
        <f t="shared" si="93"/>
        <v>레어</v>
      </c>
      <c r="G1976">
        <f t="shared" si="91"/>
        <v>6</v>
      </c>
      <c r="H1976">
        <f>VLOOKUP($F1976,'(참고)타워 스텟 가치'!$B$2:$L$6,H$2,0)+(VLOOKUP($F1976,'(참고)타워 스텟 가치'!$B$2:$L$6,H$2,0)*$E1976)</f>
        <v>1788.7500000000132</v>
      </c>
      <c r="I1976">
        <f>VLOOKUP($F1976,'(참고)타워 스텟 가치'!$B$2:$L$6,I$2,0)+(VLOOKUP($F1976,'(참고)타워 스텟 가치'!$B$2:$L$6,I$2,0)*$E1976)</f>
        <v>357.75000000000261</v>
      </c>
      <c r="J1976">
        <f>VLOOKUP($F1976,'(참고)타워 스텟 가치'!$B$2:$L$6,J$2,0)+(VLOOKUP($F1976,'(참고)타워 스텟 가치'!$B$2:$L$6,J$2,0)*$E1976)</f>
        <v>795000.00000000582</v>
      </c>
      <c r="K1976">
        <f>VLOOKUP($F1976,'(참고)타워 스텟 가치'!$B$2:$L$6,K$2,0)+(VLOOKUP($F1976,'(참고)타워 스텟 가치'!$B$2:$L$6,K$2,0)*$E1976)</f>
        <v>7155.0000000000528</v>
      </c>
      <c r="L1976">
        <f>VLOOKUP($F1976,'(참고)타워 스텟 가치'!$B$2:$L$6,L$2,0)+(VLOOKUP($F1976,'(참고)타워 스텟 가치'!$B$2:$L$6,L$2,0)*$E1976)</f>
        <v>119.25000000000088</v>
      </c>
      <c r="M1976">
        <f>VLOOKUP($F1976,'(참고)타워 스텟 가치'!$B$2:$L$6,M$2,0)+(VLOOKUP($F1976,'(참고)타워 스텟 가치'!$B$2:$L$6,M$2,0)*$E1976)</f>
        <v>47.700000000000344</v>
      </c>
      <c r="N1976">
        <f>VLOOKUP($F1976,'(참고)타워 스텟 가치'!$B$2:$L$6,N$2,0)+(VLOOKUP($F1976,'(참고)타워 스텟 가치'!$B$2:$L$6,N$2,0)*$E1976)</f>
        <v>0</v>
      </c>
      <c r="O1976">
        <f>VLOOKUP($F1976,'(참고)타워 스텟 가치'!$B$2:$L$6,O$2,0)+(VLOOKUP($F1976,'(참고)타워 스텟 가치'!$B$2:$L$6,O$2,0)*$E1976)</f>
        <v>0</v>
      </c>
      <c r="P1976">
        <f>VLOOKUP($F1976,'(참고)타워 스텟 가치'!$B$2:$L$6,P$2,0)+(VLOOKUP($F1976,'(참고)타워 스텟 가치'!$B$2:$L$6,P$2,0)*$E1976)</f>
        <v>111.30000000000081</v>
      </c>
      <c r="Q1976">
        <f>SUM('스테이지별 몬스터 스텟'!H1976*'(참고)타워 스텟 가치'!$Q$17,'스테이지별 몬스터 스텟'!I1976*'(참고)타워 스텟 가치'!$R$17,'스테이지별 몬스터 스텟'!J1976*'(참고)타워 스텟 가치'!$S$17,'스테이지별 몬스터 스텟'!K1976*'(참고)타워 스텟 가치'!$T$17,'스테이지별 몬스터 스텟'!L1976*'(참고)타워 스텟 가치'!$U$17,'스테이지별 몬스터 스텟'!M1976*'(참고)타워 스텟 가치'!$V$17,'스테이지별 몬스터 스텟'!N1976*'(참고)타워 스텟 가치'!$W$17,'스테이지별 몬스터 스텟'!O1976*'(참고)타워 스텟 가치'!$X$17,'스테이지별 몬스터 스텟'!P1976*'(참고)타워 스텟 가치'!$Y$17)</f>
        <v>1211432.9250000089</v>
      </c>
      <c r="R1976">
        <v>1</v>
      </c>
      <c r="S1976">
        <f>VLOOKUP($F1976,'(참고)타워 스텟 가치'!$B$7:$L$11,S$2,0)+(VLOOKUP($F1976,'(참고)타워 스텟 가치'!$B$7:$L$11,S$2,0)*$E1976)</f>
        <v>596.25000000000432</v>
      </c>
      <c r="T1976">
        <f>VLOOKUP($F1976,'(참고)타워 스텟 가치'!$B$7:$L$11,T$2,0)+(VLOOKUP($F1976,'(참고)타워 스텟 가치'!$B$7:$L$11,T$2,0)*$E1976)</f>
        <v>1073.250000000008</v>
      </c>
      <c r="U1976">
        <f>VLOOKUP($F1976,'(참고)타워 스텟 가치'!$B$7:$L$11,U$2,0)+(VLOOKUP($F1976,'(참고)타워 스텟 가치'!$B$7:$L$11,U$2,0)*$E1976)</f>
        <v>795000.00000000582</v>
      </c>
      <c r="V1976">
        <f>VLOOKUP($F1976,'(참고)타워 스텟 가치'!$B$7:$L$11,V$2,0)+(VLOOKUP($F1976,'(참고)타워 스텟 가치'!$B$7:$L$11,V$2,0)*$E1976)</f>
        <v>7155.0000000000528</v>
      </c>
      <c r="W1976">
        <f>VLOOKUP($F1976,'(참고)타워 스텟 가치'!$B$7:$L$11,W$2,0)+(VLOOKUP($F1976,'(참고)타워 스텟 가치'!$B$7:$L$11,W$2,0)*$E1976)</f>
        <v>119.25000000000088</v>
      </c>
      <c r="X1976">
        <f>VLOOKUP($F1976,'(참고)타워 스텟 가치'!$B$7:$L$11,X$2,0)+(VLOOKUP($F1976,'(참고)타워 스텟 가치'!$B$7:$L$11,X$2,0)*$E1976)</f>
        <v>47.700000000000344</v>
      </c>
      <c r="Y1976">
        <f>VLOOKUP($F1976,'(참고)타워 스텟 가치'!$B$7:$L$11,Y$2,0)+(VLOOKUP($F1976,'(참고)타워 스텟 가치'!$B$7:$L$11,Y$2,0)*$E1976)</f>
        <v>0</v>
      </c>
      <c r="Z1976">
        <f>VLOOKUP($F1976,'(참고)타워 스텟 가치'!$B$7:$L$11,Z$2,0)+(VLOOKUP($F1976,'(참고)타워 스텟 가치'!$B$7:$L$11,Z$2,0)*$E1976)</f>
        <v>0</v>
      </c>
      <c r="AA1976">
        <f>VLOOKUP($F1976,'(참고)타워 스텟 가치'!$B$7:$L$11,AA$2,0)+(VLOOKUP($F1976,'(참고)타워 스텟 가치'!$B$7:$L$11,AA$2,0)*$E1976)</f>
        <v>111.30000000000081</v>
      </c>
      <c r="AB1976">
        <f>SUM('스테이지별 몬스터 스텟'!S1976*'(참고)타워 스텟 가치'!$Q$17,'스테이지별 몬스터 스텟'!T1976*'(참고)타워 스텟 가치'!$R$17,'스테이지별 몬스터 스텟'!U1976*'(참고)타워 스텟 가치'!$S$17,'스테이지별 몬스터 스텟'!V1976*'(참고)타워 스텟 가치'!$T$17,'스테이지별 몬스터 스텟'!W1976*'(참고)타워 스텟 가치'!$U$17,'스테이지별 몬스터 스텟'!X1976*'(참고)타워 스텟 가치'!$V$17,'스테이지별 몬스터 스텟'!Y1976*'(참고)타워 스텟 가치'!$W$17,'스테이지별 몬스터 스텟'!Z1976*'(참고)타워 스텟 가치'!$X$17,'스테이지별 몬스터 스텟'!AA1976*'(참고)타워 스텟 가치'!$Y$17)</f>
        <v>1210121.1750000089</v>
      </c>
      <c r="AC1976">
        <v>2</v>
      </c>
      <c r="AD1976">
        <f>VLOOKUP($F1976,'(참고)타워 스텟 가치'!$B$12:$L$16,AD$2,0)+(VLOOKUP($F1976,'(참고)타워 스텟 가치'!$B$12:$L$16,AD$2,0)*$E1976)</f>
        <v>596.25000000000432</v>
      </c>
      <c r="AE1976">
        <f>VLOOKUP($F1976,'(참고)타워 스텟 가치'!$B$12:$L$16,AE$2,0)+(VLOOKUP($F1976,'(참고)타워 스텟 가치'!$B$12:$L$16,AE$2,0)*$E1976)</f>
        <v>715.50000000000523</v>
      </c>
      <c r="AF1976">
        <f>VLOOKUP($F1976,'(참고)타워 스텟 가치'!$B$12:$L$16,AF$2,0)+(VLOOKUP($F1976,'(참고)타워 스텟 가치'!$B$12:$L$16,AF$2,0)*$E1976)</f>
        <v>795000.00000000582</v>
      </c>
      <c r="AG1976">
        <f>VLOOKUP($F1976,'(참고)타워 스텟 가치'!$B$12:$L$16,AG$2,0)+(VLOOKUP($F1976,'(참고)타워 스텟 가치'!$B$12:$L$16,AG$2,0)*$E1976)</f>
        <v>3577.5000000000264</v>
      </c>
      <c r="AH1976">
        <f>VLOOKUP($F1976,'(참고)타워 스텟 가치'!$B$12:$L$16,AH$2,0)+(VLOOKUP($F1976,'(참고)타워 스텟 가치'!$B$12:$L$16,AH$2,0)*$E1976)</f>
        <v>119.25000000000088</v>
      </c>
      <c r="AI1976">
        <f>VLOOKUP($F1976,'(참고)타워 스텟 가치'!$B$12:$L$16,AI$2,0)+(VLOOKUP($F1976,'(참고)타워 스텟 가치'!$B$12:$L$16,AI$2,0)*$E1976)</f>
        <v>47.700000000000344</v>
      </c>
      <c r="AJ1976">
        <f>VLOOKUP($F1976,'(참고)타워 스텟 가치'!$B$12:$L$16,AJ$2,0)+(VLOOKUP($F1976,'(참고)타워 스텟 가치'!$B$12:$L$16,AJ$2,0)*$E1976)</f>
        <v>0</v>
      </c>
      <c r="AK1976">
        <f>VLOOKUP($F1976,'(참고)타워 스텟 가치'!$B$12:$L$16,AK$2,0)+(VLOOKUP($F1976,'(참고)타워 스텟 가치'!$B$12:$L$16,AK$2,0)*$E1976)</f>
        <v>0</v>
      </c>
      <c r="AL1976">
        <f>VLOOKUP($F1976,'(참고)타워 스텟 가치'!$B$12:$L$16,AL$2,0)+(VLOOKUP($F1976,'(참고)타워 스텟 가치'!$B$12:$L$16,AL$2,0)*$E1976)</f>
        <v>222.60000000000161</v>
      </c>
      <c r="AM1976">
        <f>SUM('스테이지별 몬스터 스텟'!AD1976*'(참고)타워 스텟 가치'!$Q$17,'스테이지별 몬스터 스텟'!AE1976*'(참고)타워 스텟 가치'!$R$17,'스테이지별 몬스터 스텟'!AF1976*'(참고)타워 스텟 가치'!$S$17,'스테이지별 몬스터 스텟'!AG1976*'(참고)타워 스텟 가치'!$T$17,'스테이지별 몬스터 스텟'!AH1976*'(참고)타워 스텟 가치'!$U$17,'스테이지별 몬스터 스텟'!AI1976*'(참고)타워 스텟 가치'!$V$17,'스테이지별 몬스터 스텟'!AJ1976*'(참고)타워 스텟 가치'!$W$17,'스테이지별 몬스터 스텟'!AK1976*'(참고)타워 스텟 가치'!$X$17,'스테이지별 몬스터 스텟'!AL1976*'(참고)타워 스텟 가치'!$Y$17)</f>
        <v>1202652.1500000088</v>
      </c>
      <c r="AN1976">
        <v>3</v>
      </c>
    </row>
    <row r="1977" spans="3:40" x14ac:dyDescent="0.3">
      <c r="C1977">
        <v>3</v>
      </c>
      <c r="D1977">
        <f t="shared" si="92"/>
        <v>395</v>
      </c>
      <c r="E1977" s="52">
        <f>VLOOKUP(D1977,'스테이지별 난이도 설정'!B:C,2,0)</f>
        <v>158.00000000000117</v>
      </c>
      <c r="F1977" t="str">
        <f t="shared" si="93"/>
        <v>에픽</v>
      </c>
      <c r="G1977">
        <f t="shared" si="91"/>
        <v>6</v>
      </c>
      <c r="H1977">
        <f>VLOOKUP($F1977,'(참고)타워 스텟 가치'!$B$2:$L$6,H$2,0)+(VLOOKUP($F1977,'(참고)타워 스텟 가치'!$B$2:$L$6,H$2,0)*$E1977)</f>
        <v>2683.1250000000196</v>
      </c>
      <c r="I1977">
        <f>VLOOKUP($F1977,'(참고)타워 스텟 가치'!$B$2:$L$6,I$2,0)+(VLOOKUP($F1977,'(참고)타워 스텟 가치'!$B$2:$L$6,I$2,0)*$E1977)</f>
        <v>536.62500000000398</v>
      </c>
      <c r="J1977">
        <f>VLOOKUP($F1977,'(참고)타워 스텟 가치'!$B$2:$L$6,J$2,0)+(VLOOKUP($F1977,'(참고)타워 스텟 가치'!$B$2:$L$6,J$2,0)*$E1977)</f>
        <v>795000.00000000582</v>
      </c>
      <c r="K1977">
        <f>VLOOKUP($F1977,'(참고)타워 스텟 가치'!$B$2:$L$6,K$2,0)+(VLOOKUP($F1977,'(참고)타워 스텟 가치'!$B$2:$L$6,K$2,0)*$E1977)</f>
        <v>10732.500000000078</v>
      </c>
      <c r="L1977">
        <f>VLOOKUP($F1977,'(참고)타워 스텟 가치'!$B$2:$L$6,L$2,0)+(VLOOKUP($F1977,'(참고)타워 스텟 가치'!$B$2:$L$6,L$2,0)*$E1977)</f>
        <v>178.87500000000131</v>
      </c>
      <c r="M1977">
        <f>VLOOKUP($F1977,'(참고)타워 스텟 가치'!$B$2:$L$6,M$2,0)+(VLOOKUP($F1977,'(참고)타워 스텟 가치'!$B$2:$L$6,M$2,0)*$E1977)</f>
        <v>47.700000000000344</v>
      </c>
      <c r="N1977">
        <f>VLOOKUP($F1977,'(참고)타워 스텟 가치'!$B$2:$L$6,N$2,0)+(VLOOKUP($F1977,'(참고)타워 스텟 가치'!$B$2:$L$6,N$2,0)*$E1977)</f>
        <v>0</v>
      </c>
      <c r="O1977">
        <f>VLOOKUP($F1977,'(참고)타워 스텟 가치'!$B$2:$L$6,O$2,0)+(VLOOKUP($F1977,'(참고)타워 스텟 가치'!$B$2:$L$6,O$2,0)*$E1977)</f>
        <v>0</v>
      </c>
      <c r="P1977">
        <f>VLOOKUP($F1977,'(참고)타워 스텟 가치'!$B$2:$L$6,P$2,0)+(VLOOKUP($F1977,'(참고)타워 스텟 가치'!$B$2:$L$6,P$2,0)*$E1977)</f>
        <v>111.30000000000081</v>
      </c>
      <c r="Q1977">
        <f>SUM('스테이지별 몬스터 스텟'!H1977*'(참고)타워 스텟 가치'!$Q$17,'스테이지별 몬스터 스텟'!I1977*'(참고)타워 스텟 가치'!$R$17,'스테이지별 몬스터 스텟'!J1977*'(참고)타워 스텟 가치'!$S$17,'스테이지별 몬스터 스텟'!K1977*'(참고)타워 스텟 가치'!$T$17,'스테이지별 몬스터 스텟'!L1977*'(참고)타워 스텟 가치'!$U$17,'스테이지별 몬스터 스텟'!M1977*'(참고)타워 스텟 가치'!$V$17,'스테이지별 몬스터 스텟'!N1977*'(참고)타워 스텟 가치'!$W$17,'스테이지별 몬스터 스텟'!O1977*'(참고)타워 스텟 가치'!$X$17,'스테이지별 몬스터 스텟'!P1977*'(참고)타워 스텟 가치'!$Y$17)</f>
        <v>1220764.2375000091</v>
      </c>
      <c r="R1977">
        <v>1</v>
      </c>
      <c r="S1977">
        <f>VLOOKUP($F1977,'(참고)타워 스텟 가치'!$B$7:$L$11,S$2,0)+(VLOOKUP($F1977,'(참고)타워 스텟 가치'!$B$7:$L$11,S$2,0)*$E1977)</f>
        <v>894.37500000000659</v>
      </c>
      <c r="T1977">
        <f>VLOOKUP($F1977,'(참고)타워 스텟 가치'!$B$7:$L$11,T$2,0)+(VLOOKUP($F1977,'(참고)타워 스텟 가치'!$B$7:$L$11,T$2,0)*$E1977)</f>
        <v>1609.8750000000118</v>
      </c>
      <c r="U1977">
        <f>VLOOKUP($F1977,'(참고)타워 스텟 가치'!$B$7:$L$11,U$2,0)+(VLOOKUP($F1977,'(참고)타워 스텟 가치'!$B$7:$L$11,U$2,0)*$E1977)</f>
        <v>795000.00000000582</v>
      </c>
      <c r="V1977">
        <f>VLOOKUP($F1977,'(참고)타워 스텟 가치'!$B$7:$L$11,V$2,0)+(VLOOKUP($F1977,'(참고)타워 스텟 가치'!$B$7:$L$11,V$2,0)*$E1977)</f>
        <v>10732.500000000078</v>
      </c>
      <c r="W1977">
        <f>VLOOKUP($F1977,'(참고)타워 스텟 가치'!$B$7:$L$11,W$2,0)+(VLOOKUP($F1977,'(참고)타워 스텟 가치'!$B$7:$L$11,W$2,0)*$E1977)</f>
        <v>178.87500000000131</v>
      </c>
      <c r="X1977">
        <f>VLOOKUP($F1977,'(참고)타워 스텟 가치'!$B$7:$L$11,X$2,0)+(VLOOKUP($F1977,'(참고)타워 스텟 가치'!$B$7:$L$11,X$2,0)*$E1977)</f>
        <v>47.700000000000344</v>
      </c>
      <c r="Y1977">
        <f>VLOOKUP($F1977,'(참고)타워 스텟 가치'!$B$7:$L$11,Y$2,0)+(VLOOKUP($F1977,'(참고)타워 스텟 가치'!$B$7:$L$11,Y$2,0)*$E1977)</f>
        <v>0</v>
      </c>
      <c r="Z1977">
        <f>VLOOKUP($F1977,'(참고)타워 스텟 가치'!$B$7:$L$11,Z$2,0)+(VLOOKUP($F1977,'(참고)타워 스텟 가치'!$B$7:$L$11,Z$2,0)*$E1977)</f>
        <v>0</v>
      </c>
      <c r="AA1977">
        <f>VLOOKUP($F1977,'(참고)타워 스텟 가치'!$B$7:$L$11,AA$2,0)+(VLOOKUP($F1977,'(참고)타워 스텟 가치'!$B$7:$L$11,AA$2,0)*$E1977)</f>
        <v>111.30000000000081</v>
      </c>
      <c r="AB1977">
        <f>SUM('스테이지별 몬스터 스텟'!S1977*'(참고)타워 스텟 가치'!$Q$17,'스테이지별 몬스터 스텟'!T1977*'(참고)타워 스텟 가치'!$R$17,'스테이지별 몬스터 스텟'!U1977*'(참고)타워 스텟 가치'!$S$17,'스테이지별 몬스터 스텟'!V1977*'(참고)타워 스텟 가치'!$T$17,'스테이지별 몬스터 스텟'!W1977*'(참고)타워 스텟 가치'!$U$17,'스테이지별 몬스터 스텟'!X1977*'(참고)타워 스텟 가치'!$V$17,'스테이지별 몬스터 스텟'!Y1977*'(참고)타워 스텟 가치'!$W$17,'스테이지별 몬스터 스텟'!Z1977*'(참고)타워 스텟 가치'!$X$17,'스테이지별 몬스터 스텟'!AA1977*'(참고)타워 스텟 가치'!$Y$17)</f>
        <v>1218796.6125000091</v>
      </c>
      <c r="AC1977">
        <v>2</v>
      </c>
      <c r="AD1977">
        <f>VLOOKUP($F1977,'(참고)타워 스텟 가치'!$B$12:$L$16,AD$2,0)+(VLOOKUP($F1977,'(참고)타워 스텟 가치'!$B$12:$L$16,AD$2,0)*$E1977)</f>
        <v>894.37500000000659</v>
      </c>
      <c r="AE1977">
        <f>VLOOKUP($F1977,'(참고)타워 스텟 가치'!$B$12:$L$16,AE$2,0)+(VLOOKUP($F1977,'(참고)타워 스텟 가치'!$B$12:$L$16,AE$2,0)*$E1977)</f>
        <v>1073.250000000008</v>
      </c>
      <c r="AF1977">
        <f>VLOOKUP($F1977,'(참고)타워 스텟 가치'!$B$12:$L$16,AF$2,0)+(VLOOKUP($F1977,'(참고)타워 스텟 가치'!$B$12:$L$16,AF$2,0)*$E1977)</f>
        <v>795000.00000000582</v>
      </c>
      <c r="AG1977">
        <f>VLOOKUP($F1977,'(참고)타워 스텟 가치'!$B$12:$L$16,AG$2,0)+(VLOOKUP($F1977,'(참고)타워 스텟 가치'!$B$12:$L$16,AG$2,0)*$E1977)</f>
        <v>5366.2500000000391</v>
      </c>
      <c r="AH1977">
        <f>VLOOKUP($F1977,'(참고)타워 스텟 가치'!$B$12:$L$16,AH$2,0)+(VLOOKUP($F1977,'(참고)타워 스텟 가치'!$B$12:$L$16,AH$2,0)*$E1977)</f>
        <v>178.87500000000131</v>
      </c>
      <c r="AI1977">
        <f>VLOOKUP($F1977,'(참고)타워 스텟 가치'!$B$12:$L$16,AI$2,0)+(VLOOKUP($F1977,'(참고)타워 스텟 가치'!$B$12:$L$16,AI$2,0)*$E1977)</f>
        <v>47.700000000000344</v>
      </c>
      <c r="AJ1977">
        <f>VLOOKUP($F1977,'(참고)타워 스텟 가치'!$B$12:$L$16,AJ$2,0)+(VLOOKUP($F1977,'(참고)타워 스텟 가치'!$B$12:$L$16,AJ$2,0)*$E1977)</f>
        <v>0</v>
      </c>
      <c r="AK1977">
        <f>VLOOKUP($F1977,'(참고)타워 스텟 가치'!$B$12:$L$16,AK$2,0)+(VLOOKUP($F1977,'(참고)타워 스텟 가치'!$B$12:$L$16,AK$2,0)*$E1977)</f>
        <v>0</v>
      </c>
      <c r="AL1977">
        <f>VLOOKUP($F1977,'(참고)타워 스텟 가치'!$B$12:$L$16,AL$2,0)+(VLOOKUP($F1977,'(참고)타워 스텟 가치'!$B$12:$L$16,AL$2,0)*$E1977)</f>
        <v>222.60000000000161</v>
      </c>
      <c r="AM1977">
        <f>SUM('스테이지별 몬스터 스텟'!AD1977*'(참고)타워 스텟 가치'!$Q$17,'스테이지별 몬스터 스텟'!AE1977*'(참고)타워 스텟 가치'!$R$17,'스테이지별 몬스터 스텟'!AF1977*'(참고)타워 스텟 가치'!$S$17,'스테이지별 몬스터 스텟'!AG1977*'(참고)타워 스텟 가치'!$T$17,'스테이지별 몬스터 스텟'!AH1977*'(참고)타워 스텟 가치'!$U$17,'스테이지별 몬스터 스텟'!AI1977*'(참고)타워 스텟 가치'!$V$17,'스테이지별 몬스터 스텟'!AJ1977*'(참고)타워 스텟 가치'!$W$17,'스테이지별 몬스터 스텟'!AK1977*'(참고)타워 스텟 가치'!$X$17,'스테이지별 몬스터 스텟'!AL1977*'(참고)타워 스텟 가치'!$Y$17)</f>
        <v>1207481.7750000088</v>
      </c>
      <c r="AN1977">
        <v>3</v>
      </c>
    </row>
    <row r="1978" spans="3:40" x14ac:dyDescent="0.3">
      <c r="C1978">
        <v>4</v>
      </c>
      <c r="D1978">
        <f t="shared" si="92"/>
        <v>395</v>
      </c>
      <c r="E1978" s="52">
        <f>VLOOKUP(D1978,'스테이지별 난이도 설정'!B:C,2,0)</f>
        <v>158.00000000000117</v>
      </c>
      <c r="F1978" t="str">
        <f t="shared" si="93"/>
        <v>유니크</v>
      </c>
      <c r="G1978">
        <f t="shared" si="91"/>
        <v>6</v>
      </c>
      <c r="H1978">
        <f>VLOOKUP($F1978,'(참고)타워 스텟 가치'!$B$2:$L$6,H$2,0)+(VLOOKUP($F1978,'(참고)타워 스텟 가치'!$B$2:$L$6,H$2,0)*$E1978)</f>
        <v>4024.6875000000296</v>
      </c>
      <c r="I1978">
        <f>VLOOKUP($F1978,'(참고)타워 스텟 가치'!$B$2:$L$6,I$2,0)+(VLOOKUP($F1978,'(참고)타워 스텟 가치'!$B$2:$L$6,I$2,0)*$E1978)</f>
        <v>804.93750000000591</v>
      </c>
      <c r="J1978">
        <f>VLOOKUP($F1978,'(참고)타워 스텟 가치'!$B$2:$L$6,J$2,0)+(VLOOKUP($F1978,'(참고)타워 스텟 가치'!$B$2:$L$6,J$2,0)*$E1978)</f>
        <v>795000.00000000582</v>
      </c>
      <c r="K1978">
        <f>VLOOKUP($F1978,'(참고)타워 스텟 가치'!$B$2:$L$6,K$2,0)+(VLOOKUP($F1978,'(참고)타워 스텟 가치'!$B$2:$L$6,K$2,0)*$E1978)</f>
        <v>16098.750000000118</v>
      </c>
      <c r="L1978">
        <f>VLOOKUP($F1978,'(참고)타워 스텟 가치'!$B$2:$L$6,L$2,0)+(VLOOKUP($F1978,'(참고)타워 스텟 가치'!$B$2:$L$6,L$2,0)*$E1978)</f>
        <v>268.31250000000199</v>
      </c>
      <c r="M1978">
        <f>VLOOKUP($F1978,'(참고)타워 스텟 가치'!$B$2:$L$6,M$2,0)+(VLOOKUP($F1978,'(참고)타워 스텟 가치'!$B$2:$L$6,M$2,0)*$E1978)</f>
        <v>47.700000000000344</v>
      </c>
      <c r="N1978">
        <f>VLOOKUP($F1978,'(참고)타워 스텟 가치'!$B$2:$L$6,N$2,0)+(VLOOKUP($F1978,'(참고)타워 스텟 가치'!$B$2:$L$6,N$2,0)*$E1978)</f>
        <v>0</v>
      </c>
      <c r="O1978">
        <f>VLOOKUP($F1978,'(참고)타워 스텟 가치'!$B$2:$L$6,O$2,0)+(VLOOKUP($F1978,'(참고)타워 스텟 가치'!$B$2:$L$6,O$2,0)*$E1978)</f>
        <v>0</v>
      </c>
      <c r="P1978">
        <f>VLOOKUP($F1978,'(참고)타워 스텟 가치'!$B$2:$L$6,P$2,0)+(VLOOKUP($F1978,'(참고)타워 스텟 가치'!$B$2:$L$6,P$2,0)*$E1978)</f>
        <v>159.00000000000117</v>
      </c>
      <c r="Q1978">
        <f>SUM('스테이지별 몬스터 스텟'!H1978*'(참고)타워 스텟 가치'!$Q$17,'스테이지별 몬스터 스텟'!I1978*'(참고)타워 스텟 가치'!$R$17,'스테이지별 몬스터 스텟'!J1978*'(참고)타워 스텟 가치'!$S$17,'스테이지별 몬스터 스텟'!K1978*'(참고)타워 스텟 가치'!$T$17,'스테이지별 몬스터 스텟'!L1978*'(참고)타워 스텟 가치'!$U$17,'스테이지별 몬스터 스텟'!M1978*'(참고)타워 스텟 가치'!$V$17,'스테이지별 몬스터 스텟'!N1978*'(참고)타워 스텟 가치'!$W$17,'스테이지별 몬스터 스텟'!O1978*'(참고)타워 스텟 가치'!$X$17,'스테이지별 몬스터 스텟'!P1978*'(참고)타워 스텟 가치'!$Y$17)</f>
        <v>1234856.606250009</v>
      </c>
      <c r="R1978">
        <v>1</v>
      </c>
      <c r="S1978">
        <f>VLOOKUP($F1978,'(참고)타워 스텟 가치'!$B$7:$L$11,S$2,0)+(VLOOKUP($F1978,'(참고)타워 스텟 가치'!$B$7:$L$11,S$2,0)*$E1978)</f>
        <v>1341.5625000000098</v>
      </c>
      <c r="T1978">
        <f>VLOOKUP($F1978,'(참고)타워 스텟 가치'!$B$7:$L$11,T$2,0)+(VLOOKUP($F1978,'(참고)타워 스텟 가치'!$B$7:$L$11,T$2,0)*$E1978)</f>
        <v>2414.8125000000177</v>
      </c>
      <c r="U1978">
        <f>VLOOKUP($F1978,'(참고)타워 스텟 가치'!$B$7:$L$11,U$2,0)+(VLOOKUP($F1978,'(참고)타워 스텟 가치'!$B$7:$L$11,U$2,0)*$E1978)</f>
        <v>795000.00000000582</v>
      </c>
      <c r="V1978">
        <f>VLOOKUP($F1978,'(참고)타워 스텟 가치'!$B$7:$L$11,V$2,0)+(VLOOKUP($F1978,'(참고)타워 스텟 가치'!$B$7:$L$11,V$2,0)*$E1978)</f>
        <v>16098.750000000118</v>
      </c>
      <c r="W1978">
        <f>VLOOKUP($F1978,'(참고)타워 스텟 가치'!$B$7:$L$11,W$2,0)+(VLOOKUP($F1978,'(참고)타워 스텟 가치'!$B$7:$L$11,W$2,0)*$E1978)</f>
        <v>268.31250000000199</v>
      </c>
      <c r="X1978">
        <f>VLOOKUP($F1978,'(참고)타워 스텟 가치'!$B$7:$L$11,X$2,0)+(VLOOKUP($F1978,'(참고)타워 스텟 가치'!$B$7:$L$11,X$2,0)*$E1978)</f>
        <v>47.700000000000344</v>
      </c>
      <c r="Y1978">
        <f>VLOOKUP($F1978,'(참고)타워 스텟 가치'!$B$7:$L$11,Y$2,0)+(VLOOKUP($F1978,'(참고)타워 스텟 가치'!$B$7:$L$11,Y$2,0)*$E1978)</f>
        <v>0</v>
      </c>
      <c r="Z1978">
        <f>VLOOKUP($F1978,'(참고)타워 스텟 가치'!$B$7:$L$11,Z$2,0)+(VLOOKUP($F1978,'(참고)타워 스텟 가치'!$B$7:$L$11,Z$2,0)*$E1978)</f>
        <v>0</v>
      </c>
      <c r="AA1978">
        <f>VLOOKUP($F1978,'(참고)타워 스텟 가치'!$B$7:$L$11,AA$2,0)+(VLOOKUP($F1978,'(참고)타워 스텟 가치'!$B$7:$L$11,AA$2,0)*$E1978)</f>
        <v>159.00000000000117</v>
      </c>
      <c r="AB1978">
        <f>SUM('스테이지별 몬스터 스텟'!S1978*'(참고)타워 스텟 가치'!$Q$17,'스테이지별 몬스터 스텟'!T1978*'(참고)타워 스텟 가치'!$R$17,'스테이지별 몬스터 스텟'!U1978*'(참고)타워 스텟 가치'!$S$17,'스테이지별 몬스터 스텟'!V1978*'(참고)타워 스텟 가치'!$T$17,'스테이지별 몬스터 스텟'!W1978*'(참고)타워 스텟 가치'!$U$17,'스테이지별 몬스터 스텟'!X1978*'(참고)타워 스텟 가치'!$V$17,'스테이지별 몬스터 스텟'!Y1978*'(참고)타워 스텟 가치'!$W$17,'스테이지별 몬스터 스텟'!Z1978*'(참고)타워 스텟 가치'!$X$17,'스테이지별 몬스터 스텟'!AA1978*'(참고)타워 스텟 가치'!$Y$17)</f>
        <v>1231905.168750009</v>
      </c>
      <c r="AC1978">
        <v>2</v>
      </c>
      <c r="AD1978">
        <f>VLOOKUP($F1978,'(참고)타워 스텟 가치'!$B$12:$L$16,AD$2,0)+(VLOOKUP($F1978,'(참고)타워 스텟 가치'!$B$12:$L$16,AD$2,0)*$E1978)</f>
        <v>1341.5625000000098</v>
      </c>
      <c r="AE1978">
        <f>VLOOKUP($F1978,'(참고)타워 스텟 가치'!$B$12:$L$16,AE$2,0)+(VLOOKUP($F1978,'(참고)타워 스텟 가치'!$B$12:$L$16,AE$2,0)*$E1978)</f>
        <v>1609.8750000000118</v>
      </c>
      <c r="AF1978">
        <f>VLOOKUP($F1978,'(참고)타워 스텟 가치'!$B$12:$L$16,AF$2,0)+(VLOOKUP($F1978,'(참고)타워 스텟 가치'!$B$12:$L$16,AF$2,0)*$E1978)</f>
        <v>795000.00000000582</v>
      </c>
      <c r="AG1978">
        <f>VLOOKUP($F1978,'(참고)타워 스텟 가치'!$B$12:$L$16,AG$2,0)+(VLOOKUP($F1978,'(참고)타워 스텟 가치'!$B$12:$L$16,AG$2,0)*$E1978)</f>
        <v>8049.3750000000591</v>
      </c>
      <c r="AH1978">
        <f>VLOOKUP($F1978,'(참고)타워 스텟 가치'!$B$12:$L$16,AH$2,0)+(VLOOKUP($F1978,'(참고)타워 스텟 가치'!$B$12:$L$16,AH$2,0)*$E1978)</f>
        <v>268.31250000000199</v>
      </c>
      <c r="AI1978">
        <f>VLOOKUP($F1978,'(참고)타워 스텟 가치'!$B$12:$L$16,AI$2,0)+(VLOOKUP($F1978,'(참고)타워 스텟 가치'!$B$12:$L$16,AI$2,0)*$E1978)</f>
        <v>47.700000000000344</v>
      </c>
      <c r="AJ1978">
        <f>VLOOKUP($F1978,'(참고)타워 스텟 가치'!$B$12:$L$16,AJ$2,0)+(VLOOKUP($F1978,'(참고)타워 스텟 가치'!$B$12:$L$16,AJ$2,0)*$E1978)</f>
        <v>0</v>
      </c>
      <c r="AK1978">
        <f>VLOOKUP($F1978,'(참고)타워 스텟 가치'!$B$12:$L$16,AK$2,0)+(VLOOKUP($F1978,'(참고)타워 스텟 가치'!$B$12:$L$16,AK$2,0)*$E1978)</f>
        <v>0</v>
      </c>
      <c r="AL1978">
        <f>VLOOKUP($F1978,'(참고)타워 스텟 가치'!$B$12:$L$16,AL$2,0)+(VLOOKUP($F1978,'(참고)타워 스텟 가치'!$B$12:$L$16,AL$2,0)*$E1978)</f>
        <v>318.00000000000233</v>
      </c>
      <c r="AM1978">
        <f>SUM('스테이지별 몬스터 스텟'!AD1978*'(참고)타워 스텟 가치'!$Q$17,'스테이지별 몬스터 스텟'!AE1978*'(참고)타워 스텟 가치'!$R$17,'스테이지별 몬스터 스텟'!AF1978*'(참고)타워 스텟 가치'!$S$17,'스테이지별 몬스터 스텟'!AG1978*'(참고)타워 스텟 가치'!$T$17,'스테이지별 몬스터 스텟'!AH1978*'(참고)타워 스텟 가치'!$U$17,'스테이지별 몬스터 스텟'!AI1978*'(참고)타워 스텟 가치'!$V$17,'스테이지별 몬스터 스텟'!AJ1978*'(참고)타워 스텟 가치'!$W$17,'스테이지별 몬스터 스텟'!AK1978*'(참고)타워 스텟 가치'!$X$17,'스테이지별 몬스터 스텟'!AL1978*'(참고)타워 스텟 가치'!$Y$17)</f>
        <v>1214917.012500009</v>
      </c>
      <c r="AN1978">
        <v>3</v>
      </c>
    </row>
    <row r="1979" spans="3:40" x14ac:dyDescent="0.3">
      <c r="C1979">
        <v>5</v>
      </c>
      <c r="D1979">
        <f t="shared" si="92"/>
        <v>395</v>
      </c>
      <c r="E1979" s="52">
        <f>VLOOKUP(D1979,'스테이지별 난이도 설정'!B:C,2,0)</f>
        <v>158.00000000000117</v>
      </c>
      <c r="F1979" t="str">
        <f t="shared" si="93"/>
        <v>스페셜</v>
      </c>
      <c r="G1979">
        <f t="shared" si="91"/>
        <v>6</v>
      </c>
      <c r="H1979">
        <f>VLOOKUP($F1979,'(참고)타워 스텟 가치'!$B$2:$L$6,H$2,0)+(VLOOKUP($F1979,'(참고)타워 스텟 가치'!$B$2:$L$6,H$2,0)*$E1979)</f>
        <v>6037.0312500000446</v>
      </c>
      <c r="I1979">
        <f>VLOOKUP($F1979,'(참고)타워 스텟 가치'!$B$2:$L$6,I$2,0)+(VLOOKUP($F1979,'(참고)타워 스텟 가치'!$B$2:$L$6,I$2,0)*$E1979)</f>
        <v>1207.4062500000089</v>
      </c>
      <c r="J1979">
        <f>VLOOKUP($F1979,'(참고)타워 스텟 가치'!$B$2:$L$6,J$2,0)+(VLOOKUP($F1979,'(참고)타워 스텟 가치'!$B$2:$L$6,J$2,0)*$E1979)</f>
        <v>795000.00000000582</v>
      </c>
      <c r="K1979">
        <f>VLOOKUP($F1979,'(참고)타워 스텟 가치'!$B$2:$L$6,K$2,0)+(VLOOKUP($F1979,'(참고)타워 스텟 가치'!$B$2:$L$6,K$2,0)*$E1979)</f>
        <v>24148.125000000178</v>
      </c>
      <c r="L1979">
        <f>VLOOKUP($F1979,'(참고)타워 스텟 가치'!$B$2:$L$6,L$2,0)+(VLOOKUP($F1979,'(참고)타워 스텟 가치'!$B$2:$L$6,L$2,0)*$E1979)</f>
        <v>402.46875000000296</v>
      </c>
      <c r="M1979">
        <f>VLOOKUP($F1979,'(참고)타워 스텟 가치'!$B$2:$L$6,M$2,0)+(VLOOKUP($F1979,'(참고)타워 스텟 가치'!$B$2:$L$6,M$2,0)*$E1979)</f>
        <v>47.700000000000344</v>
      </c>
      <c r="N1979">
        <f>VLOOKUP($F1979,'(참고)타워 스텟 가치'!$B$2:$L$6,N$2,0)+(VLOOKUP($F1979,'(참고)타워 스텟 가치'!$B$2:$L$6,N$2,0)*$E1979)</f>
        <v>0</v>
      </c>
      <c r="O1979">
        <f>VLOOKUP($F1979,'(참고)타워 스텟 가치'!$B$2:$L$6,O$2,0)+(VLOOKUP($F1979,'(참고)타워 스텟 가치'!$B$2:$L$6,O$2,0)*$E1979)</f>
        <v>0</v>
      </c>
      <c r="P1979">
        <f>VLOOKUP($F1979,'(참고)타워 스텟 가치'!$B$2:$L$6,P$2,0)+(VLOOKUP($F1979,'(참고)타워 스텟 가치'!$B$2:$L$6,P$2,0)*$E1979)</f>
        <v>159.00000000000117</v>
      </c>
      <c r="Q1979">
        <f>SUM('스테이지별 몬스터 스텟'!H1979*'(참고)타워 스텟 가치'!$Q$17,'스테이지별 몬스터 스텟'!I1979*'(참고)타워 스텟 가치'!$R$17,'스테이지별 몬스터 스텟'!J1979*'(참고)타워 스텟 가치'!$S$17,'스테이지별 몬스터 스텟'!K1979*'(참고)타워 스텟 가치'!$T$17,'스테이지별 몬스터 스텟'!L1979*'(참고)타워 스텟 가치'!$U$17,'스테이지별 몬스터 스텟'!M1979*'(참고)타워 스텟 가치'!$V$17,'스테이지별 몬스터 스텟'!N1979*'(참고)타워 스텟 가치'!$W$17,'스테이지별 몬스터 스텟'!O1979*'(참고)타워 스텟 가치'!$X$17,'스테이지별 몬스터 스텟'!P1979*'(참고)타워 스텟 가치'!$Y$17)</f>
        <v>1255852.0593750093</v>
      </c>
      <c r="R1979">
        <v>1</v>
      </c>
      <c r="S1979">
        <f>VLOOKUP($F1979,'(참고)타워 스텟 가치'!$B$7:$L$11,S$2,0)+(VLOOKUP($F1979,'(참고)타워 스텟 가치'!$B$7:$L$11,S$2,0)*$E1979)</f>
        <v>2012.3437500000148</v>
      </c>
      <c r="T1979">
        <f>VLOOKUP($F1979,'(참고)타워 스텟 가치'!$B$7:$L$11,T$2,0)+(VLOOKUP($F1979,'(참고)타워 스텟 가치'!$B$7:$L$11,T$2,0)*$E1979)</f>
        <v>3622.2187500000264</v>
      </c>
      <c r="U1979">
        <f>VLOOKUP($F1979,'(참고)타워 스텟 가치'!$B$7:$L$11,U$2,0)+(VLOOKUP($F1979,'(참고)타워 스텟 가치'!$B$7:$L$11,U$2,0)*$E1979)</f>
        <v>795000.00000000582</v>
      </c>
      <c r="V1979">
        <f>VLOOKUP($F1979,'(참고)타워 스텟 가치'!$B$7:$L$11,V$2,0)+(VLOOKUP($F1979,'(참고)타워 스텟 가치'!$B$7:$L$11,V$2,0)*$E1979)</f>
        <v>24148.125000000178</v>
      </c>
      <c r="W1979">
        <f>VLOOKUP($F1979,'(참고)타워 스텟 가치'!$B$7:$L$11,W$2,0)+(VLOOKUP($F1979,'(참고)타워 스텟 가치'!$B$7:$L$11,W$2,0)*$E1979)</f>
        <v>402.46875000000296</v>
      </c>
      <c r="X1979">
        <f>VLOOKUP($F1979,'(참고)타워 스텟 가치'!$B$7:$L$11,X$2,0)+(VLOOKUP($F1979,'(참고)타워 스텟 가치'!$B$7:$L$11,X$2,0)*$E1979)</f>
        <v>47.700000000000344</v>
      </c>
      <c r="Y1979">
        <f>VLOOKUP($F1979,'(참고)타워 스텟 가치'!$B$7:$L$11,Y$2,0)+(VLOOKUP($F1979,'(참고)타워 스텟 가치'!$B$7:$L$11,Y$2,0)*$E1979)</f>
        <v>0</v>
      </c>
      <c r="Z1979">
        <f>VLOOKUP($F1979,'(참고)타워 스텟 가치'!$B$7:$L$11,Z$2,0)+(VLOOKUP($F1979,'(참고)타워 스텟 가치'!$B$7:$L$11,Z$2,0)*$E1979)</f>
        <v>0</v>
      </c>
      <c r="AA1979">
        <f>VLOOKUP($F1979,'(참고)타워 스텟 가치'!$B$7:$L$11,AA$2,0)+(VLOOKUP($F1979,'(참고)타워 스텟 가치'!$B$7:$L$11,AA$2,0)*$E1979)</f>
        <v>159.00000000000117</v>
      </c>
      <c r="AB1979">
        <f>SUM('스테이지별 몬스터 스텟'!S1979*'(참고)타워 스텟 가치'!$Q$17,'스테이지별 몬스터 스텟'!T1979*'(참고)타워 스텟 가치'!$R$17,'스테이지별 몬스터 스텟'!U1979*'(참고)타워 스텟 가치'!$S$17,'스테이지별 몬스터 스텟'!V1979*'(참고)타워 스텟 가치'!$T$17,'스테이지별 몬스터 스텟'!W1979*'(참고)타워 스텟 가치'!$U$17,'스테이지별 몬스터 스텟'!X1979*'(참고)타워 스텟 가치'!$V$17,'스테이지별 몬스터 스텟'!Y1979*'(참고)타워 스텟 가치'!$W$17,'스테이지별 몬스터 스텟'!Z1979*'(참고)타워 스텟 가치'!$X$17,'스테이지별 몬스터 스텟'!AA1979*'(참고)타워 스텟 가치'!$Y$17)</f>
        <v>1251424.9031250093</v>
      </c>
      <c r="AC1979">
        <v>2</v>
      </c>
      <c r="AD1979">
        <f>VLOOKUP($F1979,'(참고)타워 스텟 가치'!$B$12:$L$16,AD$2,0)+(VLOOKUP($F1979,'(참고)타워 스텟 가치'!$B$12:$L$16,AD$2,0)*$E1979)</f>
        <v>2012.3437500000148</v>
      </c>
      <c r="AE1979">
        <f>VLOOKUP($F1979,'(참고)타워 스텟 가치'!$B$12:$L$16,AE$2,0)+(VLOOKUP($F1979,'(참고)타워 스텟 가치'!$B$12:$L$16,AE$2,0)*$E1979)</f>
        <v>2414.8125000000177</v>
      </c>
      <c r="AF1979">
        <f>VLOOKUP($F1979,'(참고)타워 스텟 가치'!$B$12:$L$16,AF$2,0)+(VLOOKUP($F1979,'(참고)타워 스텟 가치'!$B$12:$L$16,AF$2,0)*$E1979)</f>
        <v>795000.00000000582</v>
      </c>
      <c r="AG1979">
        <f>VLOOKUP($F1979,'(참고)타워 스텟 가치'!$B$12:$L$16,AG$2,0)+(VLOOKUP($F1979,'(참고)타워 스텟 가치'!$B$12:$L$16,AG$2,0)*$E1979)</f>
        <v>12074.062500000089</v>
      </c>
      <c r="AH1979">
        <f>VLOOKUP($F1979,'(참고)타워 스텟 가치'!$B$12:$L$16,AH$2,0)+(VLOOKUP($F1979,'(참고)타워 스텟 가치'!$B$12:$L$16,AH$2,0)*$E1979)</f>
        <v>402.46875000000296</v>
      </c>
      <c r="AI1979">
        <f>VLOOKUP($F1979,'(참고)타워 스텟 가치'!$B$12:$L$16,AI$2,0)+(VLOOKUP($F1979,'(참고)타워 스텟 가치'!$B$12:$L$16,AI$2,0)*$E1979)</f>
        <v>47.700000000000344</v>
      </c>
      <c r="AJ1979">
        <f>VLOOKUP($F1979,'(참고)타워 스텟 가치'!$B$12:$L$16,AJ$2,0)+(VLOOKUP($F1979,'(참고)타워 스텟 가치'!$B$12:$L$16,AJ$2,0)*$E1979)</f>
        <v>0</v>
      </c>
      <c r="AK1979">
        <f>VLOOKUP($F1979,'(참고)타워 스텟 가치'!$B$12:$L$16,AK$2,0)+(VLOOKUP($F1979,'(참고)타워 스텟 가치'!$B$12:$L$16,AK$2,0)*$E1979)</f>
        <v>0</v>
      </c>
      <c r="AL1979">
        <f>VLOOKUP($F1979,'(참고)타워 스텟 가치'!$B$12:$L$16,AL$2,0)+(VLOOKUP($F1979,'(참고)타워 스텟 가치'!$B$12:$L$16,AL$2,0)*$E1979)</f>
        <v>318.00000000000233</v>
      </c>
      <c r="AM1979">
        <f>SUM('스테이지별 몬스터 스텟'!AD1979*'(참고)타워 스텟 가치'!$Q$17,'스테이지별 몬스터 스텟'!AE1979*'(참고)타워 스텟 가치'!$R$17,'스테이지별 몬스터 스텟'!AF1979*'(참고)타워 스텟 가치'!$S$17,'스테이지별 몬스터 스텟'!AG1979*'(참고)타워 스텟 가치'!$T$17,'스테이지별 몬스터 스텟'!AH1979*'(참고)타워 스텟 가치'!$U$17,'스테이지별 몬스터 스텟'!AI1979*'(참고)타워 스텟 가치'!$V$17,'스테이지별 몬스터 스텟'!AJ1979*'(참고)타워 스텟 가치'!$W$17,'스테이지별 몬스터 스텟'!AK1979*'(참고)타워 스텟 가치'!$X$17,'스테이지별 몬스터 스텟'!AL1979*'(참고)타워 스텟 가치'!$Y$17)</f>
        <v>1225783.668750009</v>
      </c>
      <c r="AN1979">
        <v>3</v>
      </c>
    </row>
    <row r="1980" spans="3:40" x14ac:dyDescent="0.3">
      <c r="C1980">
        <v>1</v>
      </c>
      <c r="D1980">
        <f t="shared" si="92"/>
        <v>396</v>
      </c>
      <c r="E1980" s="52">
        <f>VLOOKUP(D1980,'스테이지별 난이도 설정'!B:C,2,0)</f>
        <v>158.40000000000117</v>
      </c>
      <c r="F1980" t="str">
        <f t="shared" si="93"/>
        <v>일반</v>
      </c>
      <c r="G1980">
        <f t="shared" si="91"/>
        <v>6</v>
      </c>
      <c r="H1980">
        <f>VLOOKUP($F1980,'(참고)타워 스텟 가치'!$B$2:$L$6,H$2,0)+(VLOOKUP($F1980,'(참고)타워 스텟 가치'!$B$2:$L$6,H$2,0)*$E1980)</f>
        <v>1195.5000000000089</v>
      </c>
      <c r="I1980">
        <f>VLOOKUP($F1980,'(참고)타워 스텟 가치'!$B$2:$L$6,I$2,0)+(VLOOKUP($F1980,'(참고)타워 스텟 가치'!$B$2:$L$6,I$2,0)*$E1980)</f>
        <v>239.10000000000176</v>
      </c>
      <c r="J1980">
        <f>VLOOKUP($F1980,'(참고)타워 스텟 가치'!$B$2:$L$6,J$2,0)+(VLOOKUP($F1980,'(참고)타워 스텟 가치'!$B$2:$L$6,J$2,0)*$E1980)</f>
        <v>797000.00000000582</v>
      </c>
      <c r="K1980">
        <f>VLOOKUP($F1980,'(참고)타워 스텟 가치'!$B$2:$L$6,K$2,0)+(VLOOKUP($F1980,'(참고)타워 스텟 가치'!$B$2:$L$6,K$2,0)*$E1980)</f>
        <v>4782.0000000000355</v>
      </c>
      <c r="L1980">
        <f>VLOOKUP($F1980,'(참고)타워 스텟 가치'!$B$2:$L$6,L$2,0)+(VLOOKUP($F1980,'(참고)타워 스텟 가치'!$B$2:$L$6,L$2,0)*$E1980)</f>
        <v>79.700000000000585</v>
      </c>
      <c r="M1980">
        <f>VLOOKUP($F1980,'(참고)타워 스텟 가치'!$B$2:$L$6,M$2,0)+(VLOOKUP($F1980,'(참고)타워 스텟 가치'!$B$2:$L$6,M$2,0)*$E1980)</f>
        <v>47.820000000000348</v>
      </c>
      <c r="N1980">
        <f>VLOOKUP($F1980,'(참고)타워 스텟 가치'!$B$2:$L$6,N$2,0)+(VLOOKUP($F1980,'(참고)타워 스텟 가치'!$B$2:$L$6,N$2,0)*$E1980)</f>
        <v>0</v>
      </c>
      <c r="O1980">
        <f>VLOOKUP($F1980,'(참고)타워 스텟 가치'!$B$2:$L$6,O$2,0)+(VLOOKUP($F1980,'(참고)타워 스텟 가치'!$B$2:$L$6,O$2,0)*$E1980)</f>
        <v>0</v>
      </c>
      <c r="P1980">
        <f>VLOOKUP($F1980,'(참고)타워 스텟 가치'!$B$2:$L$6,P$2,0)+(VLOOKUP($F1980,'(참고)타워 스텟 가치'!$B$2:$L$6,P$2,0)*$E1980)</f>
        <v>111.58000000000082</v>
      </c>
      <c r="Q1980">
        <f>SUM('스테이지별 몬스터 스텟'!H1980*'(참고)타워 스텟 가치'!$Q$17,'스테이지별 몬스터 스텟'!I1980*'(참고)타워 스텟 가치'!$R$17,'스테이지별 몬스터 스텟'!J1980*'(참고)타워 스텟 가치'!$S$17,'스테이지별 몬스터 스텟'!K1980*'(참고)타워 스텟 가치'!$T$17,'스테이지별 몬스터 스텟'!L1980*'(참고)타워 스텟 가치'!$U$17,'스테이지별 몬스터 스텟'!M1980*'(참고)타워 스텟 가치'!$V$17,'스테이지별 몬스터 스텟'!N1980*'(참고)타워 스텟 가치'!$W$17,'스테이지별 몬스터 스텟'!O1980*'(참고)타워 스텟 가치'!$X$17,'스테이지별 몬스터 스텟'!P1980*'(참고)타워 스텟 가치'!$Y$17)</f>
        <v>1208244.0300000086</v>
      </c>
      <c r="R1980">
        <v>1</v>
      </c>
      <c r="S1980">
        <f>VLOOKUP($F1980,'(참고)타워 스텟 가치'!$B$7:$L$11,S$2,0)+(VLOOKUP($F1980,'(참고)타워 스텟 가치'!$B$7:$L$11,S$2,0)*$E1980)</f>
        <v>398.50000000000296</v>
      </c>
      <c r="T1980">
        <f>VLOOKUP($F1980,'(참고)타워 스텟 가치'!$B$7:$L$11,T$2,0)+(VLOOKUP($F1980,'(참고)타워 스텟 가치'!$B$7:$L$11,T$2,0)*$E1980)</f>
        <v>717.3000000000053</v>
      </c>
      <c r="U1980">
        <f>VLOOKUP($F1980,'(참고)타워 스텟 가치'!$B$7:$L$11,U$2,0)+(VLOOKUP($F1980,'(참고)타워 스텟 가치'!$B$7:$L$11,U$2,0)*$E1980)</f>
        <v>797000.00000000582</v>
      </c>
      <c r="V1980">
        <f>VLOOKUP($F1980,'(참고)타워 스텟 가치'!$B$7:$L$11,V$2,0)+(VLOOKUP($F1980,'(참고)타워 스텟 가치'!$B$7:$L$11,V$2,0)*$E1980)</f>
        <v>4782.0000000000355</v>
      </c>
      <c r="W1980">
        <f>VLOOKUP($F1980,'(참고)타워 스텟 가치'!$B$7:$L$11,W$2,0)+(VLOOKUP($F1980,'(참고)타워 스텟 가치'!$B$7:$L$11,W$2,0)*$E1980)</f>
        <v>79.700000000000585</v>
      </c>
      <c r="X1980">
        <f>VLOOKUP($F1980,'(참고)타워 스텟 가치'!$B$7:$L$11,X$2,0)+(VLOOKUP($F1980,'(참고)타워 스텟 가치'!$B$7:$L$11,X$2,0)*$E1980)</f>
        <v>47.820000000000348</v>
      </c>
      <c r="Y1980">
        <f>VLOOKUP($F1980,'(참고)타워 스텟 가치'!$B$7:$L$11,Y$2,0)+(VLOOKUP($F1980,'(참고)타워 스텟 가치'!$B$7:$L$11,Y$2,0)*$E1980)</f>
        <v>0</v>
      </c>
      <c r="Z1980">
        <f>VLOOKUP($F1980,'(참고)타워 스텟 가치'!$B$7:$L$11,Z$2,0)+(VLOOKUP($F1980,'(참고)타워 스텟 가치'!$B$7:$L$11,Z$2,0)*$E1980)</f>
        <v>0</v>
      </c>
      <c r="AA1980">
        <f>VLOOKUP($F1980,'(참고)타워 스텟 가치'!$B$7:$L$11,AA$2,0)+(VLOOKUP($F1980,'(참고)타워 스텟 가치'!$B$7:$L$11,AA$2,0)*$E1980)</f>
        <v>111.58000000000082</v>
      </c>
      <c r="AB1980">
        <f>SUM('스테이지별 몬스터 스텟'!S1980*'(참고)타워 스텟 가치'!$Q$17,'스테이지별 몬스터 스텟'!T1980*'(참고)타워 스텟 가치'!$R$17,'스테이지별 몬스터 스텟'!U1980*'(참고)타워 스텟 가치'!$S$17,'스테이지별 몬스터 스텟'!V1980*'(참고)타워 스텟 가치'!$T$17,'스테이지별 몬스터 스텟'!W1980*'(참고)타워 스텟 가치'!$U$17,'스테이지별 몬스터 스텟'!X1980*'(참고)타워 스텟 가치'!$V$17,'스테이지별 몬스터 스텟'!Y1980*'(참고)타워 스텟 가치'!$W$17,'스테이지별 몬스터 스텟'!Z1980*'(참고)타워 스텟 가치'!$X$17,'스테이지별 몬스터 스텟'!AA1980*'(참고)타워 스텟 가치'!$Y$17)</f>
        <v>1207367.3300000087</v>
      </c>
      <c r="AC1980">
        <v>2</v>
      </c>
      <c r="AD1980">
        <f>VLOOKUP($F1980,'(참고)타워 스텟 가치'!$B$12:$L$16,AD$2,0)+(VLOOKUP($F1980,'(참고)타워 스텟 가치'!$B$12:$L$16,AD$2,0)*$E1980)</f>
        <v>398.50000000000296</v>
      </c>
      <c r="AE1980">
        <f>VLOOKUP($F1980,'(참고)타워 스텟 가치'!$B$12:$L$16,AE$2,0)+(VLOOKUP($F1980,'(참고)타워 스텟 가치'!$B$12:$L$16,AE$2,0)*$E1980)</f>
        <v>478.20000000000351</v>
      </c>
      <c r="AF1980">
        <f>VLOOKUP($F1980,'(참고)타워 스텟 가치'!$B$12:$L$16,AF$2,0)+(VLOOKUP($F1980,'(참고)타워 스텟 가치'!$B$12:$L$16,AF$2,0)*$E1980)</f>
        <v>797000.00000000582</v>
      </c>
      <c r="AG1980">
        <f>VLOOKUP($F1980,'(참고)타워 스텟 가치'!$B$12:$L$16,AG$2,0)+(VLOOKUP($F1980,'(참고)타워 스텟 가치'!$B$12:$L$16,AG$2,0)*$E1980)</f>
        <v>2391.0000000000177</v>
      </c>
      <c r="AH1980">
        <f>VLOOKUP($F1980,'(참고)타워 스텟 가치'!$B$12:$L$16,AH$2,0)+(VLOOKUP($F1980,'(참고)타워 스텟 가치'!$B$12:$L$16,AH$2,0)*$E1980)</f>
        <v>79.700000000000585</v>
      </c>
      <c r="AI1980">
        <f>VLOOKUP($F1980,'(참고)타워 스텟 가치'!$B$12:$L$16,AI$2,0)+(VLOOKUP($F1980,'(참고)타워 스텟 가치'!$B$12:$L$16,AI$2,0)*$E1980)</f>
        <v>47.820000000000348</v>
      </c>
      <c r="AJ1980">
        <f>VLOOKUP($F1980,'(참고)타워 스텟 가치'!$B$12:$L$16,AJ$2,0)+(VLOOKUP($F1980,'(참고)타워 스텟 가치'!$B$12:$L$16,AJ$2,0)*$E1980)</f>
        <v>0</v>
      </c>
      <c r="AK1980">
        <f>VLOOKUP($F1980,'(참고)타워 스텟 가치'!$B$12:$L$16,AK$2,0)+(VLOOKUP($F1980,'(참고)타워 스텟 가치'!$B$12:$L$16,AK$2,0)*$E1980)</f>
        <v>0</v>
      </c>
      <c r="AL1980">
        <f>VLOOKUP($F1980,'(참고)타워 스텟 가치'!$B$12:$L$16,AL$2,0)+(VLOOKUP($F1980,'(참고)타워 스텟 가치'!$B$12:$L$16,AL$2,0)*$E1980)</f>
        <v>223.16000000000165</v>
      </c>
      <c r="AM1980">
        <f>SUM('스테이지별 몬스터 스텟'!AD1980*'(참고)타워 스텟 가치'!$Q$17,'스테이지별 몬스터 스텟'!AE1980*'(참고)타워 스텟 가치'!$R$17,'스테이지별 몬스터 스텟'!AF1980*'(참고)타워 스텟 가치'!$S$17,'스테이지별 몬스터 스텟'!AG1980*'(참고)타워 스텟 가치'!$T$17,'스테이지별 몬스터 스텟'!AH1980*'(참고)타워 스텟 가치'!$U$17,'스테이지별 몬스터 스텟'!AI1980*'(참고)타워 스텟 가치'!$V$17,'스테이지별 몬스터 스텟'!AJ1980*'(참고)타워 스텟 가치'!$W$17,'스테이지별 몬스터 스텟'!AK1980*'(참고)타워 스텟 가치'!$X$17,'스테이지별 몬스터 스텟'!AL1980*'(참고)타워 스텟 가치'!$Y$17)</f>
        <v>1202449.8400000089</v>
      </c>
      <c r="AN1980">
        <v>3</v>
      </c>
    </row>
    <row r="1981" spans="3:40" x14ac:dyDescent="0.3">
      <c r="C1981">
        <v>2</v>
      </c>
      <c r="D1981">
        <f t="shared" si="92"/>
        <v>396</v>
      </c>
      <c r="E1981" s="52">
        <f>VLOOKUP(D1981,'스테이지별 난이도 설정'!B:C,2,0)</f>
        <v>158.40000000000117</v>
      </c>
      <c r="F1981" t="str">
        <f t="shared" si="93"/>
        <v>레어</v>
      </c>
      <c r="G1981">
        <f t="shared" si="91"/>
        <v>6</v>
      </c>
      <c r="H1981">
        <f>VLOOKUP($F1981,'(참고)타워 스텟 가치'!$B$2:$L$6,H$2,0)+(VLOOKUP($F1981,'(참고)타워 스텟 가치'!$B$2:$L$6,H$2,0)*$E1981)</f>
        <v>1793.2500000000132</v>
      </c>
      <c r="I1981">
        <f>VLOOKUP($F1981,'(참고)타워 스텟 가치'!$B$2:$L$6,I$2,0)+(VLOOKUP($F1981,'(참고)타워 스텟 가치'!$B$2:$L$6,I$2,0)*$E1981)</f>
        <v>358.65000000000265</v>
      </c>
      <c r="J1981">
        <f>VLOOKUP($F1981,'(참고)타워 스텟 가치'!$B$2:$L$6,J$2,0)+(VLOOKUP($F1981,'(참고)타워 스텟 가치'!$B$2:$L$6,J$2,0)*$E1981)</f>
        <v>797000.00000000582</v>
      </c>
      <c r="K1981">
        <f>VLOOKUP($F1981,'(참고)타워 스텟 가치'!$B$2:$L$6,K$2,0)+(VLOOKUP($F1981,'(참고)타워 스텟 가치'!$B$2:$L$6,K$2,0)*$E1981)</f>
        <v>7173.0000000000528</v>
      </c>
      <c r="L1981">
        <f>VLOOKUP($F1981,'(참고)타워 스텟 가치'!$B$2:$L$6,L$2,0)+(VLOOKUP($F1981,'(참고)타워 스텟 가치'!$B$2:$L$6,L$2,0)*$E1981)</f>
        <v>119.55000000000088</v>
      </c>
      <c r="M1981">
        <f>VLOOKUP($F1981,'(참고)타워 스텟 가치'!$B$2:$L$6,M$2,0)+(VLOOKUP($F1981,'(참고)타워 스텟 가치'!$B$2:$L$6,M$2,0)*$E1981)</f>
        <v>47.820000000000348</v>
      </c>
      <c r="N1981">
        <f>VLOOKUP($F1981,'(참고)타워 스텟 가치'!$B$2:$L$6,N$2,0)+(VLOOKUP($F1981,'(참고)타워 스텟 가치'!$B$2:$L$6,N$2,0)*$E1981)</f>
        <v>0</v>
      </c>
      <c r="O1981">
        <f>VLOOKUP($F1981,'(참고)타워 스텟 가치'!$B$2:$L$6,O$2,0)+(VLOOKUP($F1981,'(참고)타워 스텟 가치'!$B$2:$L$6,O$2,0)*$E1981)</f>
        <v>0</v>
      </c>
      <c r="P1981">
        <f>VLOOKUP($F1981,'(참고)타워 스텟 가치'!$B$2:$L$6,P$2,0)+(VLOOKUP($F1981,'(참고)타워 스텟 가치'!$B$2:$L$6,P$2,0)*$E1981)</f>
        <v>111.58000000000082</v>
      </c>
      <c r="Q1981">
        <f>SUM('스테이지별 몬스터 스텟'!H1981*'(참고)타워 스텟 가치'!$Q$17,'스테이지별 몬스터 스텟'!I1981*'(참고)타워 스텟 가치'!$R$17,'스테이지별 몬스터 스텟'!J1981*'(참고)타워 스텟 가치'!$S$17,'스테이지별 몬스터 스텟'!K1981*'(참고)타워 스텟 가치'!$T$17,'스테이지별 몬스터 스텟'!L1981*'(참고)타워 스텟 가치'!$U$17,'스테이지별 몬스터 스텟'!M1981*'(참고)타워 스텟 가치'!$V$17,'스테이지별 몬스터 스텟'!N1981*'(참고)타워 스텟 가치'!$W$17,'스테이지별 몬스터 스텟'!O1981*'(참고)타워 스텟 가치'!$X$17,'스테이지별 몬스터 스텟'!P1981*'(참고)타워 스텟 가치'!$Y$17)</f>
        <v>1214480.555000009</v>
      </c>
      <c r="R1981">
        <v>1</v>
      </c>
      <c r="S1981">
        <f>VLOOKUP($F1981,'(참고)타워 스텟 가치'!$B$7:$L$11,S$2,0)+(VLOOKUP($F1981,'(참고)타워 스텟 가치'!$B$7:$L$11,S$2,0)*$E1981)</f>
        <v>597.75000000000443</v>
      </c>
      <c r="T1981">
        <f>VLOOKUP($F1981,'(참고)타워 스텟 가치'!$B$7:$L$11,T$2,0)+(VLOOKUP($F1981,'(참고)타워 스텟 가치'!$B$7:$L$11,T$2,0)*$E1981)</f>
        <v>1075.950000000008</v>
      </c>
      <c r="U1981">
        <f>VLOOKUP($F1981,'(참고)타워 스텟 가치'!$B$7:$L$11,U$2,0)+(VLOOKUP($F1981,'(참고)타워 스텟 가치'!$B$7:$L$11,U$2,0)*$E1981)</f>
        <v>797000.00000000582</v>
      </c>
      <c r="V1981">
        <f>VLOOKUP($F1981,'(참고)타워 스텟 가치'!$B$7:$L$11,V$2,0)+(VLOOKUP($F1981,'(참고)타워 스텟 가치'!$B$7:$L$11,V$2,0)*$E1981)</f>
        <v>7173.0000000000528</v>
      </c>
      <c r="W1981">
        <f>VLOOKUP($F1981,'(참고)타워 스텟 가치'!$B$7:$L$11,W$2,0)+(VLOOKUP($F1981,'(참고)타워 스텟 가치'!$B$7:$L$11,W$2,0)*$E1981)</f>
        <v>119.55000000000088</v>
      </c>
      <c r="X1981">
        <f>VLOOKUP($F1981,'(참고)타워 스텟 가치'!$B$7:$L$11,X$2,0)+(VLOOKUP($F1981,'(참고)타워 스텟 가치'!$B$7:$L$11,X$2,0)*$E1981)</f>
        <v>47.820000000000348</v>
      </c>
      <c r="Y1981">
        <f>VLOOKUP($F1981,'(참고)타워 스텟 가치'!$B$7:$L$11,Y$2,0)+(VLOOKUP($F1981,'(참고)타워 스텟 가치'!$B$7:$L$11,Y$2,0)*$E1981)</f>
        <v>0</v>
      </c>
      <c r="Z1981">
        <f>VLOOKUP($F1981,'(참고)타워 스텟 가치'!$B$7:$L$11,Z$2,0)+(VLOOKUP($F1981,'(참고)타워 스텟 가치'!$B$7:$L$11,Z$2,0)*$E1981)</f>
        <v>0</v>
      </c>
      <c r="AA1981">
        <f>VLOOKUP($F1981,'(참고)타워 스텟 가치'!$B$7:$L$11,AA$2,0)+(VLOOKUP($F1981,'(참고)타워 스텟 가치'!$B$7:$L$11,AA$2,0)*$E1981)</f>
        <v>111.58000000000082</v>
      </c>
      <c r="AB1981">
        <f>SUM('스테이지별 몬스터 스텟'!S1981*'(참고)타워 스텟 가치'!$Q$17,'스테이지별 몬스터 스텟'!T1981*'(참고)타워 스텟 가치'!$R$17,'스테이지별 몬스터 스텟'!U1981*'(참고)타워 스텟 가치'!$S$17,'스테이지별 몬스터 스텟'!V1981*'(참고)타워 스텟 가치'!$T$17,'스테이지별 몬스터 스텟'!W1981*'(참고)타워 스텟 가치'!$U$17,'스테이지별 몬스터 스텟'!X1981*'(참고)타워 스텟 가치'!$V$17,'스테이지별 몬스터 스텟'!Y1981*'(참고)타워 스텟 가치'!$W$17,'스테이지별 몬스터 스텟'!Z1981*'(참고)타워 스텟 가치'!$X$17,'스테이지별 몬스터 스텟'!AA1981*'(참고)타워 스텟 가치'!$Y$17)</f>
        <v>1213165.505000009</v>
      </c>
      <c r="AC1981">
        <v>2</v>
      </c>
      <c r="AD1981">
        <f>VLOOKUP($F1981,'(참고)타워 스텟 가치'!$B$12:$L$16,AD$2,0)+(VLOOKUP($F1981,'(참고)타워 스텟 가치'!$B$12:$L$16,AD$2,0)*$E1981)</f>
        <v>597.75000000000443</v>
      </c>
      <c r="AE1981">
        <f>VLOOKUP($F1981,'(참고)타워 스텟 가치'!$B$12:$L$16,AE$2,0)+(VLOOKUP($F1981,'(참고)타워 스텟 가치'!$B$12:$L$16,AE$2,0)*$E1981)</f>
        <v>717.3000000000053</v>
      </c>
      <c r="AF1981">
        <f>VLOOKUP($F1981,'(참고)타워 스텟 가치'!$B$12:$L$16,AF$2,0)+(VLOOKUP($F1981,'(참고)타워 스텟 가치'!$B$12:$L$16,AF$2,0)*$E1981)</f>
        <v>797000.00000000582</v>
      </c>
      <c r="AG1981">
        <f>VLOOKUP($F1981,'(참고)타워 스텟 가치'!$B$12:$L$16,AG$2,0)+(VLOOKUP($F1981,'(참고)타워 스텟 가치'!$B$12:$L$16,AG$2,0)*$E1981)</f>
        <v>3586.5000000000264</v>
      </c>
      <c r="AH1981">
        <f>VLOOKUP($F1981,'(참고)타워 스텟 가치'!$B$12:$L$16,AH$2,0)+(VLOOKUP($F1981,'(참고)타워 스텟 가치'!$B$12:$L$16,AH$2,0)*$E1981)</f>
        <v>119.55000000000088</v>
      </c>
      <c r="AI1981">
        <f>VLOOKUP($F1981,'(참고)타워 스텟 가치'!$B$12:$L$16,AI$2,0)+(VLOOKUP($F1981,'(참고)타워 스텟 가치'!$B$12:$L$16,AI$2,0)*$E1981)</f>
        <v>47.820000000000348</v>
      </c>
      <c r="AJ1981">
        <f>VLOOKUP($F1981,'(참고)타워 스텟 가치'!$B$12:$L$16,AJ$2,0)+(VLOOKUP($F1981,'(참고)타워 스텟 가치'!$B$12:$L$16,AJ$2,0)*$E1981)</f>
        <v>0</v>
      </c>
      <c r="AK1981">
        <f>VLOOKUP($F1981,'(참고)타워 스텟 가치'!$B$12:$L$16,AK$2,0)+(VLOOKUP($F1981,'(참고)타워 스텟 가치'!$B$12:$L$16,AK$2,0)*$E1981)</f>
        <v>0</v>
      </c>
      <c r="AL1981">
        <f>VLOOKUP($F1981,'(참고)타워 스텟 가치'!$B$12:$L$16,AL$2,0)+(VLOOKUP($F1981,'(참고)타워 스텟 가치'!$B$12:$L$16,AL$2,0)*$E1981)</f>
        <v>223.16000000000165</v>
      </c>
      <c r="AM1981">
        <f>SUM('스테이지별 몬스터 스텟'!AD1981*'(참고)타워 스텟 가치'!$Q$17,'스테이지별 몬스터 스텟'!AE1981*'(참고)타워 스텟 가치'!$R$17,'스테이지별 몬스터 스텟'!AF1981*'(참고)타워 스텟 가치'!$S$17,'스테이지별 몬스터 스텟'!AG1981*'(참고)타워 스텟 가치'!$T$17,'스테이지별 몬스터 스텟'!AH1981*'(참고)타워 스텟 가치'!$U$17,'스테이지별 몬스터 스텟'!AI1981*'(참고)타워 스텟 가치'!$V$17,'스테이지별 몬스터 스텟'!AJ1981*'(참고)타워 스텟 가치'!$W$17,'스테이지별 몬스터 스텟'!AK1981*'(참고)타워 스텟 가치'!$X$17,'스테이지별 몬스터 스텟'!AL1981*'(참고)타워 스텟 가치'!$Y$17)</f>
        <v>1205677.690000009</v>
      </c>
      <c r="AN1981">
        <v>3</v>
      </c>
    </row>
    <row r="1982" spans="3:40" x14ac:dyDescent="0.3">
      <c r="C1982">
        <v>3</v>
      </c>
      <c r="D1982">
        <f t="shared" si="92"/>
        <v>396</v>
      </c>
      <c r="E1982" s="52">
        <f>VLOOKUP(D1982,'스테이지별 난이도 설정'!B:C,2,0)</f>
        <v>158.40000000000117</v>
      </c>
      <c r="F1982" t="str">
        <f t="shared" si="93"/>
        <v>에픽</v>
      </c>
      <c r="G1982">
        <f t="shared" si="91"/>
        <v>6</v>
      </c>
      <c r="H1982">
        <f>VLOOKUP($F1982,'(참고)타워 스텟 가치'!$B$2:$L$6,H$2,0)+(VLOOKUP($F1982,'(참고)타워 스텟 가치'!$B$2:$L$6,H$2,0)*$E1982)</f>
        <v>2689.8750000000196</v>
      </c>
      <c r="I1982">
        <f>VLOOKUP($F1982,'(참고)타워 스텟 가치'!$B$2:$L$6,I$2,0)+(VLOOKUP($F1982,'(참고)타워 스텟 가치'!$B$2:$L$6,I$2,0)*$E1982)</f>
        <v>537.975000000004</v>
      </c>
      <c r="J1982">
        <f>VLOOKUP($F1982,'(참고)타워 스텟 가치'!$B$2:$L$6,J$2,0)+(VLOOKUP($F1982,'(참고)타워 스텟 가치'!$B$2:$L$6,J$2,0)*$E1982)</f>
        <v>797000.00000000582</v>
      </c>
      <c r="K1982">
        <f>VLOOKUP($F1982,'(참고)타워 스텟 가치'!$B$2:$L$6,K$2,0)+(VLOOKUP($F1982,'(참고)타워 스텟 가치'!$B$2:$L$6,K$2,0)*$E1982)</f>
        <v>10759.500000000078</v>
      </c>
      <c r="L1982">
        <f>VLOOKUP($F1982,'(참고)타워 스텟 가치'!$B$2:$L$6,L$2,0)+(VLOOKUP($F1982,'(참고)타워 스텟 가치'!$B$2:$L$6,L$2,0)*$E1982)</f>
        <v>179.32500000000132</v>
      </c>
      <c r="M1982">
        <f>VLOOKUP($F1982,'(참고)타워 스텟 가치'!$B$2:$L$6,M$2,0)+(VLOOKUP($F1982,'(참고)타워 스텟 가치'!$B$2:$L$6,M$2,0)*$E1982)</f>
        <v>47.820000000000348</v>
      </c>
      <c r="N1982">
        <f>VLOOKUP($F1982,'(참고)타워 스텟 가치'!$B$2:$L$6,N$2,0)+(VLOOKUP($F1982,'(참고)타워 스텟 가치'!$B$2:$L$6,N$2,0)*$E1982)</f>
        <v>0</v>
      </c>
      <c r="O1982">
        <f>VLOOKUP($F1982,'(참고)타워 스텟 가치'!$B$2:$L$6,O$2,0)+(VLOOKUP($F1982,'(참고)타워 스텟 가치'!$B$2:$L$6,O$2,0)*$E1982)</f>
        <v>0</v>
      </c>
      <c r="P1982">
        <f>VLOOKUP($F1982,'(참고)타워 스텟 가치'!$B$2:$L$6,P$2,0)+(VLOOKUP($F1982,'(참고)타워 스텟 가치'!$B$2:$L$6,P$2,0)*$E1982)</f>
        <v>111.58000000000082</v>
      </c>
      <c r="Q1982">
        <f>SUM('스테이지별 몬스터 스텟'!H1982*'(참고)타워 스텟 가치'!$Q$17,'스테이지별 몬스터 스텟'!I1982*'(참고)타워 스텟 가치'!$R$17,'스테이지별 몬스터 스텟'!J1982*'(참고)타워 스텟 가치'!$S$17,'스테이지별 몬스터 스텟'!K1982*'(참고)타워 스텟 가치'!$T$17,'스테이지별 몬스터 스텟'!L1982*'(참고)타워 스텟 가치'!$U$17,'스테이지별 몬스터 스텟'!M1982*'(참고)타워 스텟 가치'!$V$17,'스테이지별 몬스터 스텟'!N1982*'(참고)타워 스텟 가치'!$W$17,'스테이지별 몬스터 스텟'!O1982*'(참고)타워 스텟 가치'!$X$17,'스테이지별 몬스터 스텟'!P1982*'(참고)타워 스텟 가치'!$Y$17)</f>
        <v>1223835.3425000091</v>
      </c>
      <c r="R1982">
        <v>1</v>
      </c>
      <c r="S1982">
        <f>VLOOKUP($F1982,'(참고)타워 스텟 가치'!$B$7:$L$11,S$2,0)+(VLOOKUP($F1982,'(참고)타워 스텟 가치'!$B$7:$L$11,S$2,0)*$E1982)</f>
        <v>896.62500000000659</v>
      </c>
      <c r="T1982">
        <f>VLOOKUP($F1982,'(참고)타워 스텟 가치'!$B$7:$L$11,T$2,0)+(VLOOKUP($F1982,'(참고)타워 스텟 가치'!$B$7:$L$11,T$2,0)*$E1982)</f>
        <v>1613.9250000000118</v>
      </c>
      <c r="U1982">
        <f>VLOOKUP($F1982,'(참고)타워 스텟 가치'!$B$7:$L$11,U$2,0)+(VLOOKUP($F1982,'(참고)타워 스텟 가치'!$B$7:$L$11,U$2,0)*$E1982)</f>
        <v>797000.00000000582</v>
      </c>
      <c r="V1982">
        <f>VLOOKUP($F1982,'(참고)타워 스텟 가치'!$B$7:$L$11,V$2,0)+(VLOOKUP($F1982,'(참고)타워 스텟 가치'!$B$7:$L$11,V$2,0)*$E1982)</f>
        <v>10759.500000000078</v>
      </c>
      <c r="W1982">
        <f>VLOOKUP($F1982,'(참고)타워 스텟 가치'!$B$7:$L$11,W$2,0)+(VLOOKUP($F1982,'(참고)타워 스텟 가치'!$B$7:$L$11,W$2,0)*$E1982)</f>
        <v>179.32500000000132</v>
      </c>
      <c r="X1982">
        <f>VLOOKUP($F1982,'(참고)타워 스텟 가치'!$B$7:$L$11,X$2,0)+(VLOOKUP($F1982,'(참고)타워 스텟 가치'!$B$7:$L$11,X$2,0)*$E1982)</f>
        <v>47.820000000000348</v>
      </c>
      <c r="Y1982">
        <f>VLOOKUP($F1982,'(참고)타워 스텟 가치'!$B$7:$L$11,Y$2,0)+(VLOOKUP($F1982,'(참고)타워 스텟 가치'!$B$7:$L$11,Y$2,0)*$E1982)</f>
        <v>0</v>
      </c>
      <c r="Z1982">
        <f>VLOOKUP($F1982,'(참고)타워 스텟 가치'!$B$7:$L$11,Z$2,0)+(VLOOKUP($F1982,'(참고)타워 스텟 가치'!$B$7:$L$11,Z$2,0)*$E1982)</f>
        <v>0</v>
      </c>
      <c r="AA1982">
        <f>VLOOKUP($F1982,'(참고)타워 스텟 가치'!$B$7:$L$11,AA$2,0)+(VLOOKUP($F1982,'(참고)타워 스텟 가치'!$B$7:$L$11,AA$2,0)*$E1982)</f>
        <v>111.58000000000082</v>
      </c>
      <c r="AB1982">
        <f>SUM('스테이지별 몬스터 스텟'!S1982*'(참고)타워 스텟 가치'!$Q$17,'스테이지별 몬스터 스텟'!T1982*'(참고)타워 스텟 가치'!$R$17,'스테이지별 몬스터 스텟'!U1982*'(참고)타워 스텟 가치'!$S$17,'스테이지별 몬스터 스텟'!V1982*'(참고)타워 스텟 가치'!$T$17,'스테이지별 몬스터 스텟'!W1982*'(참고)타워 스텟 가치'!$U$17,'스테이지별 몬스터 스텟'!X1982*'(참고)타워 스텟 가치'!$V$17,'스테이지별 몬스터 스텟'!Y1982*'(참고)타워 스텟 가치'!$W$17,'스테이지별 몬스터 스텟'!Z1982*'(참고)타워 스텟 가치'!$X$17,'스테이지별 몬스터 스텟'!AA1982*'(참고)타워 스텟 가치'!$Y$17)</f>
        <v>1221862.7675000089</v>
      </c>
      <c r="AC1982">
        <v>2</v>
      </c>
      <c r="AD1982">
        <f>VLOOKUP($F1982,'(참고)타워 스텟 가치'!$B$12:$L$16,AD$2,0)+(VLOOKUP($F1982,'(참고)타워 스텟 가치'!$B$12:$L$16,AD$2,0)*$E1982)</f>
        <v>896.62500000000659</v>
      </c>
      <c r="AE1982">
        <f>VLOOKUP($F1982,'(참고)타워 스텟 가치'!$B$12:$L$16,AE$2,0)+(VLOOKUP($F1982,'(참고)타워 스텟 가치'!$B$12:$L$16,AE$2,0)*$E1982)</f>
        <v>1075.950000000008</v>
      </c>
      <c r="AF1982">
        <f>VLOOKUP($F1982,'(참고)타워 스텟 가치'!$B$12:$L$16,AF$2,0)+(VLOOKUP($F1982,'(참고)타워 스텟 가치'!$B$12:$L$16,AF$2,0)*$E1982)</f>
        <v>797000.00000000582</v>
      </c>
      <c r="AG1982">
        <f>VLOOKUP($F1982,'(참고)타워 스텟 가치'!$B$12:$L$16,AG$2,0)+(VLOOKUP($F1982,'(참고)타워 스텟 가치'!$B$12:$L$16,AG$2,0)*$E1982)</f>
        <v>5379.7500000000391</v>
      </c>
      <c r="AH1982">
        <f>VLOOKUP($F1982,'(참고)타워 스텟 가치'!$B$12:$L$16,AH$2,0)+(VLOOKUP($F1982,'(참고)타워 스텟 가치'!$B$12:$L$16,AH$2,0)*$E1982)</f>
        <v>179.32500000000132</v>
      </c>
      <c r="AI1982">
        <f>VLOOKUP($F1982,'(참고)타워 스텟 가치'!$B$12:$L$16,AI$2,0)+(VLOOKUP($F1982,'(참고)타워 스텟 가치'!$B$12:$L$16,AI$2,0)*$E1982)</f>
        <v>47.820000000000348</v>
      </c>
      <c r="AJ1982">
        <f>VLOOKUP($F1982,'(참고)타워 스텟 가치'!$B$12:$L$16,AJ$2,0)+(VLOOKUP($F1982,'(참고)타워 스텟 가치'!$B$12:$L$16,AJ$2,0)*$E1982)</f>
        <v>0</v>
      </c>
      <c r="AK1982">
        <f>VLOOKUP($F1982,'(참고)타워 스텟 가치'!$B$12:$L$16,AK$2,0)+(VLOOKUP($F1982,'(참고)타워 스텟 가치'!$B$12:$L$16,AK$2,0)*$E1982)</f>
        <v>0</v>
      </c>
      <c r="AL1982">
        <f>VLOOKUP($F1982,'(참고)타워 스텟 가치'!$B$12:$L$16,AL$2,0)+(VLOOKUP($F1982,'(참고)타워 스텟 가치'!$B$12:$L$16,AL$2,0)*$E1982)</f>
        <v>223.16000000000165</v>
      </c>
      <c r="AM1982">
        <f>SUM('스테이지별 몬스터 스텟'!AD1982*'(참고)타워 스텟 가치'!$Q$17,'스테이지별 몬스터 스텟'!AE1982*'(참고)타워 스텟 가치'!$R$17,'스테이지별 몬스터 스텟'!AF1982*'(참고)타워 스텟 가치'!$S$17,'스테이지별 몬스터 스텟'!AG1982*'(참고)타워 스텟 가치'!$T$17,'스테이지별 몬스터 스텟'!AH1982*'(참고)타워 스텟 가치'!$U$17,'스테이지별 몬스터 스텟'!AI1982*'(참고)타워 스텟 가치'!$V$17,'스테이지별 몬스터 스텟'!AJ1982*'(참고)타워 스텟 가치'!$W$17,'스테이지별 몬스터 스텟'!AK1982*'(참고)타워 스텟 가치'!$X$17,'스테이지별 몬스터 스텟'!AL1982*'(참고)타워 스텟 가치'!$Y$17)</f>
        <v>1210519.4650000089</v>
      </c>
      <c r="AN1982">
        <v>3</v>
      </c>
    </row>
    <row r="1983" spans="3:40" x14ac:dyDescent="0.3">
      <c r="C1983">
        <v>4</v>
      </c>
      <c r="D1983">
        <f t="shared" si="92"/>
        <v>396</v>
      </c>
      <c r="E1983" s="52">
        <f>VLOOKUP(D1983,'스테이지별 난이도 설정'!B:C,2,0)</f>
        <v>158.40000000000117</v>
      </c>
      <c r="F1983" t="str">
        <f t="shared" si="93"/>
        <v>유니크</v>
      </c>
      <c r="G1983">
        <f t="shared" si="91"/>
        <v>6</v>
      </c>
      <c r="H1983">
        <f>VLOOKUP($F1983,'(참고)타워 스텟 가치'!$B$2:$L$6,H$2,0)+(VLOOKUP($F1983,'(참고)타워 스텟 가치'!$B$2:$L$6,H$2,0)*$E1983)</f>
        <v>4034.8125000000296</v>
      </c>
      <c r="I1983">
        <f>VLOOKUP($F1983,'(참고)타워 스텟 가치'!$B$2:$L$6,I$2,0)+(VLOOKUP($F1983,'(참고)타워 스텟 가치'!$B$2:$L$6,I$2,0)*$E1983)</f>
        <v>806.96250000000589</v>
      </c>
      <c r="J1983">
        <f>VLOOKUP($F1983,'(참고)타워 스텟 가치'!$B$2:$L$6,J$2,0)+(VLOOKUP($F1983,'(참고)타워 스텟 가치'!$B$2:$L$6,J$2,0)*$E1983)</f>
        <v>797000.00000000582</v>
      </c>
      <c r="K1983">
        <f>VLOOKUP($F1983,'(참고)타워 스텟 가치'!$B$2:$L$6,K$2,0)+(VLOOKUP($F1983,'(참고)타워 스텟 가치'!$B$2:$L$6,K$2,0)*$E1983)</f>
        <v>16139.250000000118</v>
      </c>
      <c r="L1983">
        <f>VLOOKUP($F1983,'(참고)타워 스텟 가치'!$B$2:$L$6,L$2,0)+(VLOOKUP($F1983,'(참고)타워 스텟 가치'!$B$2:$L$6,L$2,0)*$E1983)</f>
        <v>268.987500000002</v>
      </c>
      <c r="M1983">
        <f>VLOOKUP($F1983,'(참고)타워 스텟 가치'!$B$2:$L$6,M$2,0)+(VLOOKUP($F1983,'(참고)타워 스텟 가치'!$B$2:$L$6,M$2,0)*$E1983)</f>
        <v>47.820000000000348</v>
      </c>
      <c r="N1983">
        <f>VLOOKUP($F1983,'(참고)타워 스텟 가치'!$B$2:$L$6,N$2,0)+(VLOOKUP($F1983,'(참고)타워 스텟 가치'!$B$2:$L$6,N$2,0)*$E1983)</f>
        <v>0</v>
      </c>
      <c r="O1983">
        <f>VLOOKUP($F1983,'(참고)타워 스텟 가치'!$B$2:$L$6,O$2,0)+(VLOOKUP($F1983,'(참고)타워 스텟 가치'!$B$2:$L$6,O$2,0)*$E1983)</f>
        <v>0</v>
      </c>
      <c r="P1983">
        <f>VLOOKUP($F1983,'(참고)타워 스텟 가치'!$B$2:$L$6,P$2,0)+(VLOOKUP($F1983,'(참고)타워 스텟 가치'!$B$2:$L$6,P$2,0)*$E1983)</f>
        <v>159.40000000000117</v>
      </c>
      <c r="Q1983">
        <f>SUM('스테이지별 몬스터 스텟'!H1983*'(참고)타워 스텟 가치'!$Q$17,'스테이지별 몬스터 스텟'!I1983*'(참고)타워 스텟 가치'!$R$17,'스테이지별 몬스터 스텟'!J1983*'(참고)타워 스텟 가치'!$S$17,'스테이지별 몬스터 스텟'!K1983*'(참고)타워 스텟 가치'!$T$17,'스테이지별 몬스터 스텟'!L1983*'(참고)타워 스텟 가치'!$U$17,'스테이지별 몬스터 스텟'!M1983*'(참고)타워 스텟 가치'!$V$17,'스테이지별 몬스터 스텟'!N1983*'(참고)타워 스텟 가치'!$W$17,'스테이지별 몬스터 스텟'!O1983*'(참고)타워 스텟 가치'!$X$17,'스테이지별 몬스터 스텟'!P1983*'(참고)타워 스텟 가치'!$Y$17)</f>
        <v>1237963.1637500094</v>
      </c>
      <c r="R1983">
        <v>1</v>
      </c>
      <c r="S1983">
        <f>VLOOKUP($F1983,'(참고)타워 스텟 가치'!$B$7:$L$11,S$2,0)+(VLOOKUP($F1983,'(참고)타워 스텟 가치'!$B$7:$L$11,S$2,0)*$E1983)</f>
        <v>1344.9375000000098</v>
      </c>
      <c r="T1983">
        <f>VLOOKUP($F1983,'(참고)타워 스텟 가치'!$B$7:$L$11,T$2,0)+(VLOOKUP($F1983,'(참고)타워 스텟 가치'!$B$7:$L$11,T$2,0)*$E1983)</f>
        <v>2420.887500000018</v>
      </c>
      <c r="U1983">
        <f>VLOOKUP($F1983,'(참고)타워 스텟 가치'!$B$7:$L$11,U$2,0)+(VLOOKUP($F1983,'(참고)타워 스텟 가치'!$B$7:$L$11,U$2,0)*$E1983)</f>
        <v>797000.00000000582</v>
      </c>
      <c r="V1983">
        <f>VLOOKUP($F1983,'(참고)타워 스텟 가치'!$B$7:$L$11,V$2,0)+(VLOOKUP($F1983,'(참고)타워 스텟 가치'!$B$7:$L$11,V$2,0)*$E1983)</f>
        <v>16139.250000000118</v>
      </c>
      <c r="W1983">
        <f>VLOOKUP($F1983,'(참고)타워 스텟 가치'!$B$7:$L$11,W$2,0)+(VLOOKUP($F1983,'(참고)타워 스텟 가치'!$B$7:$L$11,W$2,0)*$E1983)</f>
        <v>268.987500000002</v>
      </c>
      <c r="X1983">
        <f>VLOOKUP($F1983,'(참고)타워 스텟 가치'!$B$7:$L$11,X$2,0)+(VLOOKUP($F1983,'(참고)타워 스텟 가치'!$B$7:$L$11,X$2,0)*$E1983)</f>
        <v>47.820000000000348</v>
      </c>
      <c r="Y1983">
        <f>VLOOKUP($F1983,'(참고)타워 스텟 가치'!$B$7:$L$11,Y$2,0)+(VLOOKUP($F1983,'(참고)타워 스텟 가치'!$B$7:$L$11,Y$2,0)*$E1983)</f>
        <v>0</v>
      </c>
      <c r="Z1983">
        <f>VLOOKUP($F1983,'(참고)타워 스텟 가치'!$B$7:$L$11,Z$2,0)+(VLOOKUP($F1983,'(참고)타워 스텟 가치'!$B$7:$L$11,Z$2,0)*$E1983)</f>
        <v>0</v>
      </c>
      <c r="AA1983">
        <f>VLOOKUP($F1983,'(참고)타워 스텟 가치'!$B$7:$L$11,AA$2,0)+(VLOOKUP($F1983,'(참고)타워 스텟 가치'!$B$7:$L$11,AA$2,0)*$E1983)</f>
        <v>159.40000000000117</v>
      </c>
      <c r="AB1983">
        <f>SUM('스테이지별 몬스터 스텟'!S1983*'(참고)타워 스텟 가치'!$Q$17,'스테이지별 몬스터 스텟'!T1983*'(참고)타워 스텟 가치'!$R$17,'스테이지별 몬스터 스텟'!U1983*'(참고)타워 스텟 가치'!$S$17,'스테이지별 몬스터 스텟'!V1983*'(참고)타워 스텟 가치'!$T$17,'스테이지별 몬스터 스텟'!W1983*'(참고)타워 스텟 가치'!$U$17,'스테이지별 몬스터 스텟'!X1983*'(참고)타워 스텟 가치'!$V$17,'스테이지별 몬스터 스텟'!Y1983*'(참고)타워 스텟 가치'!$W$17,'스테이지별 몬스터 스텟'!Z1983*'(참고)타워 스텟 가치'!$X$17,'스테이지별 몬스터 스텟'!AA1983*'(참고)타워 스텟 가치'!$Y$17)</f>
        <v>1235004.3012500093</v>
      </c>
      <c r="AC1983">
        <v>2</v>
      </c>
      <c r="AD1983">
        <f>VLOOKUP($F1983,'(참고)타워 스텟 가치'!$B$12:$L$16,AD$2,0)+(VLOOKUP($F1983,'(참고)타워 스텟 가치'!$B$12:$L$16,AD$2,0)*$E1983)</f>
        <v>1344.9375000000098</v>
      </c>
      <c r="AE1983">
        <f>VLOOKUP($F1983,'(참고)타워 스텟 가치'!$B$12:$L$16,AE$2,0)+(VLOOKUP($F1983,'(참고)타워 스텟 가치'!$B$12:$L$16,AE$2,0)*$E1983)</f>
        <v>1613.9250000000118</v>
      </c>
      <c r="AF1983">
        <f>VLOOKUP($F1983,'(참고)타워 스텟 가치'!$B$12:$L$16,AF$2,0)+(VLOOKUP($F1983,'(참고)타워 스텟 가치'!$B$12:$L$16,AF$2,0)*$E1983)</f>
        <v>797000.00000000582</v>
      </c>
      <c r="AG1983">
        <f>VLOOKUP($F1983,'(참고)타워 스텟 가치'!$B$12:$L$16,AG$2,0)+(VLOOKUP($F1983,'(참고)타워 스텟 가치'!$B$12:$L$16,AG$2,0)*$E1983)</f>
        <v>8069.6250000000591</v>
      </c>
      <c r="AH1983">
        <f>VLOOKUP($F1983,'(참고)타워 스텟 가치'!$B$12:$L$16,AH$2,0)+(VLOOKUP($F1983,'(참고)타워 스텟 가치'!$B$12:$L$16,AH$2,0)*$E1983)</f>
        <v>268.987500000002</v>
      </c>
      <c r="AI1983">
        <f>VLOOKUP($F1983,'(참고)타워 스텟 가치'!$B$12:$L$16,AI$2,0)+(VLOOKUP($F1983,'(참고)타워 스텟 가치'!$B$12:$L$16,AI$2,0)*$E1983)</f>
        <v>47.820000000000348</v>
      </c>
      <c r="AJ1983">
        <f>VLOOKUP($F1983,'(참고)타워 스텟 가치'!$B$12:$L$16,AJ$2,0)+(VLOOKUP($F1983,'(참고)타워 스텟 가치'!$B$12:$L$16,AJ$2,0)*$E1983)</f>
        <v>0</v>
      </c>
      <c r="AK1983">
        <f>VLOOKUP($F1983,'(참고)타워 스텟 가치'!$B$12:$L$16,AK$2,0)+(VLOOKUP($F1983,'(참고)타워 스텟 가치'!$B$12:$L$16,AK$2,0)*$E1983)</f>
        <v>0</v>
      </c>
      <c r="AL1983">
        <f>VLOOKUP($F1983,'(참고)타워 스텟 가치'!$B$12:$L$16,AL$2,0)+(VLOOKUP($F1983,'(참고)타워 스텟 가치'!$B$12:$L$16,AL$2,0)*$E1983)</f>
        <v>318.80000000000234</v>
      </c>
      <c r="AM1983">
        <f>SUM('스테이지별 몬스터 스텟'!AD1983*'(참고)타워 스텟 가치'!$Q$17,'스테이지별 몬스터 스텟'!AE1983*'(참고)타워 스텟 가치'!$R$17,'스테이지별 몬스터 스텟'!AF1983*'(참고)타워 스텟 가치'!$S$17,'스테이지별 몬스터 스텟'!AG1983*'(참고)타워 스텟 가치'!$T$17,'스테이지별 몬스터 스텟'!AH1983*'(참고)타워 스텟 가치'!$U$17,'스테이지별 몬스터 스텟'!AI1983*'(참고)타워 스텟 가치'!$V$17,'스테이지별 몬스터 스텟'!AJ1983*'(참고)타워 스텟 가치'!$W$17,'스테이지별 몬스터 스텟'!AK1983*'(참고)타워 스텟 가치'!$X$17,'스테이지별 몬스터 스텟'!AL1983*'(참고)타워 스텟 가치'!$Y$17)</f>
        <v>1217973.4075000093</v>
      </c>
      <c r="AN1983">
        <v>3</v>
      </c>
    </row>
    <row r="1984" spans="3:40" x14ac:dyDescent="0.3">
      <c r="C1984">
        <v>5</v>
      </c>
      <c r="D1984">
        <f t="shared" si="92"/>
        <v>396</v>
      </c>
      <c r="E1984" s="52">
        <f>VLOOKUP(D1984,'스테이지별 난이도 설정'!B:C,2,0)</f>
        <v>158.40000000000117</v>
      </c>
      <c r="F1984" t="str">
        <f t="shared" si="93"/>
        <v>스페셜</v>
      </c>
      <c r="G1984">
        <f t="shared" si="91"/>
        <v>6</v>
      </c>
      <c r="H1984">
        <f>VLOOKUP($F1984,'(참고)타워 스텟 가치'!$B$2:$L$6,H$2,0)+(VLOOKUP($F1984,'(참고)타워 스텟 가치'!$B$2:$L$6,H$2,0)*$E1984)</f>
        <v>6052.2187500000446</v>
      </c>
      <c r="I1984">
        <f>VLOOKUP($F1984,'(참고)타워 스텟 가치'!$B$2:$L$6,I$2,0)+(VLOOKUP($F1984,'(참고)타워 스텟 가치'!$B$2:$L$6,I$2,0)*$E1984)</f>
        <v>1210.443750000009</v>
      </c>
      <c r="J1984">
        <f>VLOOKUP($F1984,'(참고)타워 스텟 가치'!$B$2:$L$6,J$2,0)+(VLOOKUP($F1984,'(참고)타워 스텟 가치'!$B$2:$L$6,J$2,0)*$E1984)</f>
        <v>797000.00000000582</v>
      </c>
      <c r="K1984">
        <f>VLOOKUP($F1984,'(참고)타워 스텟 가치'!$B$2:$L$6,K$2,0)+(VLOOKUP($F1984,'(참고)타워 스텟 가치'!$B$2:$L$6,K$2,0)*$E1984)</f>
        <v>24208.875000000178</v>
      </c>
      <c r="L1984">
        <f>VLOOKUP($F1984,'(참고)타워 스텟 가치'!$B$2:$L$6,L$2,0)+(VLOOKUP($F1984,'(참고)타워 스텟 가치'!$B$2:$L$6,L$2,0)*$E1984)</f>
        <v>403.48125000000294</v>
      </c>
      <c r="M1984">
        <f>VLOOKUP($F1984,'(참고)타워 스텟 가치'!$B$2:$L$6,M$2,0)+(VLOOKUP($F1984,'(참고)타워 스텟 가치'!$B$2:$L$6,M$2,0)*$E1984)</f>
        <v>47.820000000000348</v>
      </c>
      <c r="N1984">
        <f>VLOOKUP($F1984,'(참고)타워 스텟 가치'!$B$2:$L$6,N$2,0)+(VLOOKUP($F1984,'(참고)타워 스텟 가치'!$B$2:$L$6,N$2,0)*$E1984)</f>
        <v>0</v>
      </c>
      <c r="O1984">
        <f>VLOOKUP($F1984,'(참고)타워 스텟 가치'!$B$2:$L$6,O$2,0)+(VLOOKUP($F1984,'(참고)타워 스텟 가치'!$B$2:$L$6,O$2,0)*$E1984)</f>
        <v>0</v>
      </c>
      <c r="P1984">
        <f>VLOOKUP($F1984,'(참고)타워 스텟 가치'!$B$2:$L$6,P$2,0)+(VLOOKUP($F1984,'(참고)타워 스텟 가치'!$B$2:$L$6,P$2,0)*$E1984)</f>
        <v>159.40000000000117</v>
      </c>
      <c r="Q1984">
        <f>SUM('스테이지별 몬스터 스텟'!H1984*'(참고)타워 스텟 가치'!$Q$17,'스테이지별 몬스터 스텟'!I1984*'(참고)타워 스텟 가치'!$R$17,'스테이지별 몬스터 스텟'!J1984*'(참고)타워 스텟 가치'!$S$17,'스테이지별 몬스터 스텟'!K1984*'(참고)타워 스텟 가치'!$T$17,'스테이지별 몬스터 스텟'!L1984*'(참고)타워 스텟 가치'!$U$17,'스테이지별 몬스터 스텟'!M1984*'(참고)타워 스텟 가치'!$V$17,'스테이지별 몬스터 스텟'!N1984*'(참고)타워 스텟 가치'!$W$17,'스테이지별 몬스터 스텟'!O1984*'(참고)타워 스텟 가치'!$X$17,'스테이지별 몬스터 스텟'!P1984*'(참고)타워 스텟 가치'!$Y$17)</f>
        <v>1259011.4356250095</v>
      </c>
      <c r="R1984">
        <v>1</v>
      </c>
      <c r="S1984">
        <f>VLOOKUP($F1984,'(참고)타워 스텟 가치'!$B$7:$L$11,S$2,0)+(VLOOKUP($F1984,'(참고)타워 스텟 가치'!$B$7:$L$11,S$2,0)*$E1984)</f>
        <v>2017.4062500000148</v>
      </c>
      <c r="T1984">
        <f>VLOOKUP($F1984,'(참고)타워 스텟 가치'!$B$7:$L$11,T$2,0)+(VLOOKUP($F1984,'(참고)타워 스텟 가치'!$B$7:$L$11,T$2,0)*$E1984)</f>
        <v>3631.3312500000266</v>
      </c>
      <c r="U1984">
        <f>VLOOKUP($F1984,'(참고)타워 스텟 가치'!$B$7:$L$11,U$2,0)+(VLOOKUP($F1984,'(참고)타워 스텟 가치'!$B$7:$L$11,U$2,0)*$E1984)</f>
        <v>797000.00000000582</v>
      </c>
      <c r="V1984">
        <f>VLOOKUP($F1984,'(참고)타워 스텟 가치'!$B$7:$L$11,V$2,0)+(VLOOKUP($F1984,'(참고)타워 스텟 가치'!$B$7:$L$11,V$2,0)*$E1984)</f>
        <v>24208.875000000178</v>
      </c>
      <c r="W1984">
        <f>VLOOKUP($F1984,'(참고)타워 스텟 가치'!$B$7:$L$11,W$2,0)+(VLOOKUP($F1984,'(참고)타워 스텟 가치'!$B$7:$L$11,W$2,0)*$E1984)</f>
        <v>403.48125000000294</v>
      </c>
      <c r="X1984">
        <f>VLOOKUP($F1984,'(참고)타워 스텟 가치'!$B$7:$L$11,X$2,0)+(VLOOKUP($F1984,'(참고)타워 스텟 가치'!$B$7:$L$11,X$2,0)*$E1984)</f>
        <v>47.820000000000348</v>
      </c>
      <c r="Y1984">
        <f>VLOOKUP($F1984,'(참고)타워 스텟 가치'!$B$7:$L$11,Y$2,0)+(VLOOKUP($F1984,'(참고)타워 스텟 가치'!$B$7:$L$11,Y$2,0)*$E1984)</f>
        <v>0</v>
      </c>
      <c r="Z1984">
        <f>VLOOKUP($F1984,'(참고)타워 스텟 가치'!$B$7:$L$11,Z$2,0)+(VLOOKUP($F1984,'(참고)타워 스텟 가치'!$B$7:$L$11,Z$2,0)*$E1984)</f>
        <v>0</v>
      </c>
      <c r="AA1984">
        <f>VLOOKUP($F1984,'(참고)타워 스텟 가치'!$B$7:$L$11,AA$2,0)+(VLOOKUP($F1984,'(참고)타워 스텟 가치'!$B$7:$L$11,AA$2,0)*$E1984)</f>
        <v>159.40000000000117</v>
      </c>
      <c r="AB1984">
        <f>SUM('스테이지별 몬스터 스텟'!S1984*'(참고)타워 스텟 가치'!$Q$17,'스테이지별 몬스터 스텟'!T1984*'(참고)타워 스텟 가치'!$R$17,'스테이지별 몬스터 스텟'!U1984*'(참고)타워 스텟 가치'!$S$17,'스테이지별 몬스터 스텟'!V1984*'(참고)타워 스텟 가치'!$T$17,'스테이지별 몬스터 스텟'!W1984*'(참고)타워 스텟 가치'!$U$17,'스테이지별 몬스터 스텟'!X1984*'(참고)타워 스텟 가치'!$V$17,'스테이지별 몬스터 스텟'!Y1984*'(참고)타워 스텟 가치'!$W$17,'스테이지별 몬스터 스텟'!Z1984*'(참고)타워 스텟 가치'!$X$17,'스테이지별 몬스터 스텟'!AA1984*'(참고)타워 스텟 가치'!$Y$17)</f>
        <v>1254573.1418750095</v>
      </c>
      <c r="AC1984">
        <v>2</v>
      </c>
      <c r="AD1984">
        <f>VLOOKUP($F1984,'(참고)타워 스텟 가치'!$B$12:$L$16,AD$2,0)+(VLOOKUP($F1984,'(참고)타워 스텟 가치'!$B$12:$L$16,AD$2,0)*$E1984)</f>
        <v>2017.4062500000148</v>
      </c>
      <c r="AE1984">
        <f>VLOOKUP($F1984,'(참고)타워 스텟 가치'!$B$12:$L$16,AE$2,0)+(VLOOKUP($F1984,'(참고)타워 스텟 가치'!$B$12:$L$16,AE$2,0)*$E1984)</f>
        <v>2420.887500000018</v>
      </c>
      <c r="AF1984">
        <f>VLOOKUP($F1984,'(참고)타워 스텟 가치'!$B$12:$L$16,AF$2,0)+(VLOOKUP($F1984,'(참고)타워 스텟 가치'!$B$12:$L$16,AF$2,0)*$E1984)</f>
        <v>797000.00000000582</v>
      </c>
      <c r="AG1984">
        <f>VLOOKUP($F1984,'(참고)타워 스텟 가치'!$B$12:$L$16,AG$2,0)+(VLOOKUP($F1984,'(참고)타워 스텟 가치'!$B$12:$L$16,AG$2,0)*$E1984)</f>
        <v>12104.437500000089</v>
      </c>
      <c r="AH1984">
        <f>VLOOKUP($F1984,'(참고)타워 스텟 가치'!$B$12:$L$16,AH$2,0)+(VLOOKUP($F1984,'(참고)타워 스텟 가치'!$B$12:$L$16,AH$2,0)*$E1984)</f>
        <v>403.48125000000294</v>
      </c>
      <c r="AI1984">
        <f>VLOOKUP($F1984,'(참고)타워 스텟 가치'!$B$12:$L$16,AI$2,0)+(VLOOKUP($F1984,'(참고)타워 스텟 가치'!$B$12:$L$16,AI$2,0)*$E1984)</f>
        <v>47.820000000000348</v>
      </c>
      <c r="AJ1984">
        <f>VLOOKUP($F1984,'(참고)타워 스텟 가치'!$B$12:$L$16,AJ$2,0)+(VLOOKUP($F1984,'(참고)타워 스텟 가치'!$B$12:$L$16,AJ$2,0)*$E1984)</f>
        <v>0</v>
      </c>
      <c r="AK1984">
        <f>VLOOKUP($F1984,'(참고)타워 스텟 가치'!$B$12:$L$16,AK$2,0)+(VLOOKUP($F1984,'(참고)타워 스텟 가치'!$B$12:$L$16,AK$2,0)*$E1984)</f>
        <v>0</v>
      </c>
      <c r="AL1984">
        <f>VLOOKUP($F1984,'(참고)타워 스텟 가치'!$B$12:$L$16,AL$2,0)+(VLOOKUP($F1984,'(참고)타워 스텟 가치'!$B$12:$L$16,AL$2,0)*$E1984)</f>
        <v>318.80000000000234</v>
      </c>
      <c r="AM1984">
        <f>SUM('스테이지별 몬스터 스텟'!AD1984*'(참고)타워 스텟 가치'!$Q$17,'스테이지별 몬스터 스텟'!AE1984*'(참고)타워 스텟 가치'!$R$17,'스테이지별 몬스터 스텟'!AF1984*'(참고)타워 스텟 가치'!$S$17,'스테이지별 몬스터 스텟'!AG1984*'(참고)타워 스텟 가치'!$T$17,'스테이지별 몬스터 스텟'!AH1984*'(참고)타워 스텟 가치'!$U$17,'스테이지별 몬스터 스텟'!AI1984*'(참고)타워 스텟 가치'!$V$17,'스테이지별 몬스터 스텟'!AJ1984*'(참고)타워 스텟 가치'!$W$17,'스테이지별 몬스터 스텟'!AK1984*'(참고)타워 스텟 가치'!$X$17,'스테이지별 몬스터 스텟'!AL1984*'(참고)타워 스텟 가치'!$Y$17)</f>
        <v>1228867.4012500092</v>
      </c>
      <c r="AN1984">
        <v>3</v>
      </c>
    </row>
    <row r="1985" spans="3:40" x14ac:dyDescent="0.3">
      <c r="C1985">
        <v>1</v>
      </c>
      <c r="D1985">
        <f t="shared" si="92"/>
        <v>397</v>
      </c>
      <c r="E1985" s="52">
        <f>VLOOKUP(D1985,'스테이지별 난이도 설정'!B:C,2,0)</f>
        <v>158.80000000000118</v>
      </c>
      <c r="F1985" t="str">
        <f t="shared" si="93"/>
        <v>일반</v>
      </c>
      <c r="G1985">
        <f t="shared" si="91"/>
        <v>6</v>
      </c>
      <c r="H1985">
        <f>VLOOKUP($F1985,'(참고)타워 스텟 가치'!$B$2:$L$6,H$2,0)+(VLOOKUP($F1985,'(참고)타워 스텟 가치'!$B$2:$L$6,H$2,0)*$E1985)</f>
        <v>1198.5000000000089</v>
      </c>
      <c r="I1985">
        <f>VLOOKUP($F1985,'(참고)타워 스텟 가치'!$B$2:$L$6,I$2,0)+(VLOOKUP($F1985,'(참고)타워 스텟 가치'!$B$2:$L$6,I$2,0)*$E1985)</f>
        <v>239.70000000000175</v>
      </c>
      <c r="J1985">
        <f>VLOOKUP($F1985,'(참고)타워 스텟 가치'!$B$2:$L$6,J$2,0)+(VLOOKUP($F1985,'(참고)타워 스텟 가치'!$B$2:$L$6,J$2,0)*$E1985)</f>
        <v>799000.00000000594</v>
      </c>
      <c r="K1985">
        <f>VLOOKUP($F1985,'(참고)타워 스텟 가치'!$B$2:$L$6,K$2,0)+(VLOOKUP($F1985,'(참고)타워 스텟 가치'!$B$2:$L$6,K$2,0)*$E1985)</f>
        <v>4794.0000000000355</v>
      </c>
      <c r="L1985">
        <f>VLOOKUP($F1985,'(참고)타워 스텟 가치'!$B$2:$L$6,L$2,0)+(VLOOKUP($F1985,'(참고)타워 스텟 가치'!$B$2:$L$6,L$2,0)*$E1985)</f>
        <v>79.900000000000588</v>
      </c>
      <c r="M1985">
        <f>VLOOKUP($F1985,'(참고)타워 스텟 가치'!$B$2:$L$6,M$2,0)+(VLOOKUP($F1985,'(참고)타워 스텟 가치'!$B$2:$L$6,M$2,0)*$E1985)</f>
        <v>47.940000000000346</v>
      </c>
      <c r="N1985">
        <f>VLOOKUP($F1985,'(참고)타워 스텟 가치'!$B$2:$L$6,N$2,0)+(VLOOKUP($F1985,'(참고)타워 스텟 가치'!$B$2:$L$6,N$2,0)*$E1985)</f>
        <v>0</v>
      </c>
      <c r="O1985">
        <f>VLOOKUP($F1985,'(참고)타워 스텟 가치'!$B$2:$L$6,O$2,0)+(VLOOKUP($F1985,'(참고)타워 스텟 가치'!$B$2:$L$6,O$2,0)*$E1985)</f>
        <v>0</v>
      </c>
      <c r="P1985">
        <f>VLOOKUP($F1985,'(참고)타워 스텟 가치'!$B$2:$L$6,P$2,0)+(VLOOKUP($F1985,'(참고)타워 스텟 가치'!$B$2:$L$6,P$2,0)*$E1985)</f>
        <v>111.86000000000082</v>
      </c>
      <c r="Q1985">
        <f>SUM('스테이지별 몬스터 스텟'!H1985*'(참고)타워 스텟 가치'!$Q$17,'스테이지별 몬스터 스텟'!I1985*'(참고)타워 스텟 가치'!$R$17,'스테이지별 몬스터 스텟'!J1985*'(참고)타워 스텟 가치'!$S$17,'스테이지별 몬스터 스텟'!K1985*'(참고)타워 스텟 가치'!$T$17,'스테이지별 몬스터 스텟'!L1985*'(참고)타워 스텟 가치'!$U$17,'스테이지별 몬스터 스텟'!M1985*'(참고)타워 스텟 가치'!$V$17,'스테이지별 몬스터 스텟'!N1985*'(참고)타워 스텟 가치'!$W$17,'스테이지별 몬스터 스텟'!O1985*'(참고)타워 스텟 가치'!$X$17,'스테이지별 몬스터 스텟'!P1985*'(참고)타워 스텟 가치'!$Y$17)</f>
        <v>1211276.0100000089</v>
      </c>
      <c r="R1985">
        <v>1</v>
      </c>
      <c r="S1985">
        <f>VLOOKUP($F1985,'(참고)타워 스텟 가치'!$B$7:$L$11,S$2,0)+(VLOOKUP($F1985,'(참고)타워 스텟 가치'!$B$7:$L$11,S$2,0)*$E1985)</f>
        <v>399.50000000000296</v>
      </c>
      <c r="T1985">
        <f>VLOOKUP($F1985,'(참고)타워 스텟 가치'!$B$7:$L$11,T$2,0)+(VLOOKUP($F1985,'(참고)타워 스텟 가치'!$B$7:$L$11,T$2,0)*$E1985)</f>
        <v>719.10000000000525</v>
      </c>
      <c r="U1985">
        <f>VLOOKUP($F1985,'(참고)타워 스텟 가치'!$B$7:$L$11,U$2,0)+(VLOOKUP($F1985,'(참고)타워 스텟 가치'!$B$7:$L$11,U$2,0)*$E1985)</f>
        <v>799000.00000000594</v>
      </c>
      <c r="V1985">
        <f>VLOOKUP($F1985,'(참고)타워 스텟 가치'!$B$7:$L$11,V$2,0)+(VLOOKUP($F1985,'(참고)타워 스텟 가치'!$B$7:$L$11,V$2,0)*$E1985)</f>
        <v>4794.0000000000355</v>
      </c>
      <c r="W1985">
        <f>VLOOKUP($F1985,'(참고)타워 스텟 가치'!$B$7:$L$11,W$2,0)+(VLOOKUP($F1985,'(참고)타워 스텟 가치'!$B$7:$L$11,W$2,0)*$E1985)</f>
        <v>79.900000000000588</v>
      </c>
      <c r="X1985">
        <f>VLOOKUP($F1985,'(참고)타워 스텟 가치'!$B$7:$L$11,X$2,0)+(VLOOKUP($F1985,'(참고)타워 스텟 가치'!$B$7:$L$11,X$2,0)*$E1985)</f>
        <v>47.940000000000346</v>
      </c>
      <c r="Y1985">
        <f>VLOOKUP($F1985,'(참고)타워 스텟 가치'!$B$7:$L$11,Y$2,0)+(VLOOKUP($F1985,'(참고)타워 스텟 가치'!$B$7:$L$11,Y$2,0)*$E1985)</f>
        <v>0</v>
      </c>
      <c r="Z1985">
        <f>VLOOKUP($F1985,'(참고)타워 스텟 가치'!$B$7:$L$11,Z$2,0)+(VLOOKUP($F1985,'(참고)타워 스텟 가치'!$B$7:$L$11,Z$2,0)*$E1985)</f>
        <v>0</v>
      </c>
      <c r="AA1985">
        <f>VLOOKUP($F1985,'(참고)타워 스텟 가치'!$B$7:$L$11,AA$2,0)+(VLOOKUP($F1985,'(참고)타워 스텟 가치'!$B$7:$L$11,AA$2,0)*$E1985)</f>
        <v>111.86000000000082</v>
      </c>
      <c r="AB1985">
        <f>SUM('스테이지별 몬스터 스텟'!S1985*'(참고)타워 스텟 가치'!$Q$17,'스테이지별 몬스터 스텟'!T1985*'(참고)타워 스텟 가치'!$R$17,'스테이지별 몬스터 스텟'!U1985*'(참고)타워 스텟 가치'!$S$17,'스테이지별 몬스터 스텟'!V1985*'(참고)타워 스텟 가치'!$T$17,'스테이지별 몬스터 스텟'!W1985*'(참고)타워 스텟 가치'!$U$17,'스테이지별 몬스터 스텟'!X1985*'(참고)타워 스텟 가치'!$V$17,'스테이지별 몬스터 스텟'!Y1985*'(참고)타워 스텟 가치'!$W$17,'스테이지별 몬스터 스텟'!Z1985*'(참고)타워 스텟 가치'!$X$17,'스테이지별 몬스터 스텟'!AA1985*'(참고)타워 스텟 가치'!$Y$17)</f>
        <v>1210397.1100000087</v>
      </c>
      <c r="AC1985">
        <v>2</v>
      </c>
      <c r="AD1985">
        <f>VLOOKUP($F1985,'(참고)타워 스텟 가치'!$B$12:$L$16,AD$2,0)+(VLOOKUP($F1985,'(참고)타워 스텟 가치'!$B$12:$L$16,AD$2,0)*$E1985)</f>
        <v>399.50000000000296</v>
      </c>
      <c r="AE1985">
        <f>VLOOKUP($F1985,'(참고)타워 스텟 가치'!$B$12:$L$16,AE$2,0)+(VLOOKUP($F1985,'(참고)타워 스텟 가치'!$B$12:$L$16,AE$2,0)*$E1985)</f>
        <v>479.4000000000035</v>
      </c>
      <c r="AF1985">
        <f>VLOOKUP($F1985,'(참고)타워 스텟 가치'!$B$12:$L$16,AF$2,0)+(VLOOKUP($F1985,'(참고)타워 스텟 가치'!$B$12:$L$16,AF$2,0)*$E1985)</f>
        <v>799000.00000000594</v>
      </c>
      <c r="AG1985">
        <f>VLOOKUP($F1985,'(참고)타워 스텟 가치'!$B$12:$L$16,AG$2,0)+(VLOOKUP($F1985,'(참고)타워 스텟 가치'!$B$12:$L$16,AG$2,0)*$E1985)</f>
        <v>2397.0000000000177</v>
      </c>
      <c r="AH1985">
        <f>VLOOKUP($F1985,'(참고)타워 스텟 가치'!$B$12:$L$16,AH$2,0)+(VLOOKUP($F1985,'(참고)타워 스텟 가치'!$B$12:$L$16,AH$2,0)*$E1985)</f>
        <v>79.900000000000588</v>
      </c>
      <c r="AI1985">
        <f>VLOOKUP($F1985,'(참고)타워 스텟 가치'!$B$12:$L$16,AI$2,0)+(VLOOKUP($F1985,'(참고)타워 스텟 가치'!$B$12:$L$16,AI$2,0)*$E1985)</f>
        <v>47.940000000000346</v>
      </c>
      <c r="AJ1985">
        <f>VLOOKUP($F1985,'(참고)타워 스텟 가치'!$B$12:$L$16,AJ$2,0)+(VLOOKUP($F1985,'(참고)타워 스텟 가치'!$B$12:$L$16,AJ$2,0)*$E1985)</f>
        <v>0</v>
      </c>
      <c r="AK1985">
        <f>VLOOKUP($F1985,'(참고)타워 스텟 가치'!$B$12:$L$16,AK$2,0)+(VLOOKUP($F1985,'(참고)타워 스텟 가치'!$B$12:$L$16,AK$2,0)*$E1985)</f>
        <v>0</v>
      </c>
      <c r="AL1985">
        <f>VLOOKUP($F1985,'(참고)타워 스텟 가치'!$B$12:$L$16,AL$2,0)+(VLOOKUP($F1985,'(참고)타워 스텟 가치'!$B$12:$L$16,AL$2,0)*$E1985)</f>
        <v>223.72000000000165</v>
      </c>
      <c r="AM1985">
        <f>SUM('스테이지별 몬스터 스텟'!AD1985*'(참고)타워 스텟 가치'!$Q$17,'스테이지별 몬스터 스텟'!AE1985*'(참고)타워 스텟 가치'!$R$17,'스테이지별 몬스터 스텟'!AF1985*'(참고)타워 스텟 가치'!$S$17,'스테이지별 몬스터 스텟'!AG1985*'(참고)타워 스텟 가치'!$T$17,'스테이지별 몬스터 스텟'!AH1985*'(참고)타워 스텟 가치'!$U$17,'스테이지별 몬스터 스텟'!AI1985*'(참고)타워 스텟 가치'!$V$17,'스테이지별 몬스터 스텟'!AJ1985*'(참고)타워 스텟 가치'!$W$17,'스테이지별 몬스터 스텟'!AK1985*'(참고)타워 스텟 가치'!$X$17,'스테이지별 몬스터 스텟'!AL1985*'(참고)타워 스텟 가치'!$Y$17)</f>
        <v>1205467.2800000089</v>
      </c>
      <c r="AN1985">
        <v>3</v>
      </c>
    </row>
    <row r="1986" spans="3:40" x14ac:dyDescent="0.3">
      <c r="C1986">
        <v>2</v>
      </c>
      <c r="D1986">
        <f t="shared" si="92"/>
        <v>397</v>
      </c>
      <c r="E1986" s="52">
        <f>VLOOKUP(D1986,'스테이지별 난이도 설정'!B:C,2,0)</f>
        <v>158.80000000000118</v>
      </c>
      <c r="F1986" t="str">
        <f t="shared" si="93"/>
        <v>레어</v>
      </c>
      <c r="G1986">
        <f t="shared" si="91"/>
        <v>6</v>
      </c>
      <c r="H1986">
        <f>VLOOKUP($F1986,'(참고)타워 스텟 가치'!$B$2:$L$6,H$2,0)+(VLOOKUP($F1986,'(참고)타워 스텟 가치'!$B$2:$L$6,H$2,0)*$E1986)</f>
        <v>1797.7500000000132</v>
      </c>
      <c r="I1986">
        <f>VLOOKUP($F1986,'(참고)타워 스텟 가치'!$B$2:$L$6,I$2,0)+(VLOOKUP($F1986,'(참고)타워 스텟 가치'!$B$2:$L$6,I$2,0)*$E1986)</f>
        <v>359.55000000000263</v>
      </c>
      <c r="J1986">
        <f>VLOOKUP($F1986,'(참고)타워 스텟 가치'!$B$2:$L$6,J$2,0)+(VLOOKUP($F1986,'(참고)타워 스텟 가치'!$B$2:$L$6,J$2,0)*$E1986)</f>
        <v>799000.00000000594</v>
      </c>
      <c r="K1986">
        <f>VLOOKUP($F1986,'(참고)타워 스텟 가치'!$B$2:$L$6,K$2,0)+(VLOOKUP($F1986,'(참고)타워 스텟 가치'!$B$2:$L$6,K$2,0)*$E1986)</f>
        <v>7191.0000000000528</v>
      </c>
      <c r="L1986">
        <f>VLOOKUP($F1986,'(참고)타워 스텟 가치'!$B$2:$L$6,L$2,0)+(VLOOKUP($F1986,'(참고)타워 스텟 가치'!$B$2:$L$6,L$2,0)*$E1986)</f>
        <v>119.85000000000088</v>
      </c>
      <c r="M1986">
        <f>VLOOKUP($F1986,'(참고)타워 스텟 가치'!$B$2:$L$6,M$2,0)+(VLOOKUP($F1986,'(참고)타워 스텟 가치'!$B$2:$L$6,M$2,0)*$E1986)</f>
        <v>47.940000000000346</v>
      </c>
      <c r="N1986">
        <f>VLOOKUP($F1986,'(참고)타워 스텟 가치'!$B$2:$L$6,N$2,0)+(VLOOKUP($F1986,'(참고)타워 스텟 가치'!$B$2:$L$6,N$2,0)*$E1986)</f>
        <v>0</v>
      </c>
      <c r="O1986">
        <f>VLOOKUP($F1986,'(참고)타워 스텟 가치'!$B$2:$L$6,O$2,0)+(VLOOKUP($F1986,'(참고)타워 스텟 가치'!$B$2:$L$6,O$2,0)*$E1986)</f>
        <v>0</v>
      </c>
      <c r="P1986">
        <f>VLOOKUP($F1986,'(참고)타워 스텟 가치'!$B$2:$L$6,P$2,0)+(VLOOKUP($F1986,'(참고)타워 스텟 가치'!$B$2:$L$6,P$2,0)*$E1986)</f>
        <v>111.86000000000082</v>
      </c>
      <c r="Q1986">
        <f>SUM('스테이지별 몬스터 스텟'!H1986*'(참고)타워 스텟 가치'!$Q$17,'스테이지별 몬스터 스텟'!I1986*'(참고)타워 스텟 가치'!$R$17,'스테이지별 몬스터 스텟'!J1986*'(참고)타워 스텟 가치'!$S$17,'스테이지별 몬스터 스텟'!K1986*'(참고)타워 스텟 가치'!$T$17,'스테이지별 몬스터 스텟'!L1986*'(참고)타워 스텟 가치'!$U$17,'스테이지별 몬스터 스텟'!M1986*'(참고)타워 스텟 가치'!$V$17,'스테이지별 몬스터 스텟'!N1986*'(참고)타워 스텟 가치'!$W$17,'스테이지별 몬스터 스텟'!O1986*'(참고)타워 스텟 가치'!$X$17,'스테이지별 몬스터 스텟'!P1986*'(참고)타워 스텟 가치'!$Y$17)</f>
        <v>1217528.1850000087</v>
      </c>
      <c r="R1986">
        <v>1</v>
      </c>
      <c r="S1986">
        <f>VLOOKUP($F1986,'(참고)타워 스텟 가치'!$B$7:$L$11,S$2,0)+(VLOOKUP($F1986,'(참고)타워 스텟 가치'!$B$7:$L$11,S$2,0)*$E1986)</f>
        <v>599.25000000000443</v>
      </c>
      <c r="T1986">
        <f>VLOOKUP($F1986,'(참고)타워 스텟 가치'!$B$7:$L$11,T$2,0)+(VLOOKUP($F1986,'(참고)타워 스텟 가치'!$B$7:$L$11,T$2,0)*$E1986)</f>
        <v>1078.650000000008</v>
      </c>
      <c r="U1986">
        <f>VLOOKUP($F1986,'(참고)타워 스텟 가치'!$B$7:$L$11,U$2,0)+(VLOOKUP($F1986,'(참고)타워 스텟 가치'!$B$7:$L$11,U$2,0)*$E1986)</f>
        <v>799000.00000000594</v>
      </c>
      <c r="V1986">
        <f>VLOOKUP($F1986,'(참고)타워 스텟 가치'!$B$7:$L$11,V$2,0)+(VLOOKUP($F1986,'(참고)타워 스텟 가치'!$B$7:$L$11,V$2,0)*$E1986)</f>
        <v>7191.0000000000528</v>
      </c>
      <c r="W1986">
        <f>VLOOKUP($F1986,'(참고)타워 스텟 가치'!$B$7:$L$11,W$2,0)+(VLOOKUP($F1986,'(참고)타워 스텟 가치'!$B$7:$L$11,W$2,0)*$E1986)</f>
        <v>119.85000000000088</v>
      </c>
      <c r="X1986">
        <f>VLOOKUP($F1986,'(참고)타워 스텟 가치'!$B$7:$L$11,X$2,0)+(VLOOKUP($F1986,'(참고)타워 스텟 가치'!$B$7:$L$11,X$2,0)*$E1986)</f>
        <v>47.940000000000346</v>
      </c>
      <c r="Y1986">
        <f>VLOOKUP($F1986,'(참고)타워 스텟 가치'!$B$7:$L$11,Y$2,0)+(VLOOKUP($F1986,'(참고)타워 스텟 가치'!$B$7:$L$11,Y$2,0)*$E1986)</f>
        <v>0</v>
      </c>
      <c r="Z1986">
        <f>VLOOKUP($F1986,'(참고)타워 스텟 가치'!$B$7:$L$11,Z$2,0)+(VLOOKUP($F1986,'(참고)타워 스텟 가치'!$B$7:$L$11,Z$2,0)*$E1986)</f>
        <v>0</v>
      </c>
      <c r="AA1986">
        <f>VLOOKUP($F1986,'(참고)타워 스텟 가치'!$B$7:$L$11,AA$2,0)+(VLOOKUP($F1986,'(참고)타워 스텟 가치'!$B$7:$L$11,AA$2,0)*$E1986)</f>
        <v>111.86000000000082</v>
      </c>
      <c r="AB1986">
        <f>SUM('스테이지별 몬스터 스텟'!S1986*'(참고)타워 스텟 가치'!$Q$17,'스테이지별 몬스터 스텟'!T1986*'(참고)타워 스텟 가치'!$R$17,'스테이지별 몬스터 스텟'!U1986*'(참고)타워 스텟 가치'!$S$17,'스테이지별 몬스터 스텟'!V1986*'(참고)타워 스텟 가치'!$T$17,'스테이지별 몬스터 스텟'!W1986*'(참고)타워 스텟 가치'!$U$17,'스테이지별 몬스터 스텟'!X1986*'(참고)타워 스텟 가치'!$V$17,'스테이지별 몬스터 스텟'!Y1986*'(참고)타워 스텟 가치'!$W$17,'스테이지별 몬스터 스텟'!Z1986*'(참고)타워 스텟 가치'!$X$17,'스테이지별 몬스터 스텟'!AA1986*'(참고)타워 스텟 가치'!$Y$17)</f>
        <v>1216209.8350000088</v>
      </c>
      <c r="AC1986">
        <v>2</v>
      </c>
      <c r="AD1986">
        <f>VLOOKUP($F1986,'(참고)타워 스텟 가치'!$B$12:$L$16,AD$2,0)+(VLOOKUP($F1986,'(참고)타워 스텟 가치'!$B$12:$L$16,AD$2,0)*$E1986)</f>
        <v>599.25000000000443</v>
      </c>
      <c r="AE1986">
        <f>VLOOKUP($F1986,'(참고)타워 스텟 가치'!$B$12:$L$16,AE$2,0)+(VLOOKUP($F1986,'(참고)타워 스텟 가치'!$B$12:$L$16,AE$2,0)*$E1986)</f>
        <v>719.10000000000525</v>
      </c>
      <c r="AF1986">
        <f>VLOOKUP($F1986,'(참고)타워 스텟 가치'!$B$12:$L$16,AF$2,0)+(VLOOKUP($F1986,'(참고)타워 스텟 가치'!$B$12:$L$16,AF$2,0)*$E1986)</f>
        <v>799000.00000000594</v>
      </c>
      <c r="AG1986">
        <f>VLOOKUP($F1986,'(참고)타워 스텟 가치'!$B$12:$L$16,AG$2,0)+(VLOOKUP($F1986,'(참고)타워 스텟 가치'!$B$12:$L$16,AG$2,0)*$E1986)</f>
        <v>3595.5000000000264</v>
      </c>
      <c r="AH1986">
        <f>VLOOKUP($F1986,'(참고)타워 스텟 가치'!$B$12:$L$16,AH$2,0)+(VLOOKUP($F1986,'(참고)타워 스텟 가치'!$B$12:$L$16,AH$2,0)*$E1986)</f>
        <v>119.85000000000088</v>
      </c>
      <c r="AI1986">
        <f>VLOOKUP($F1986,'(참고)타워 스텟 가치'!$B$12:$L$16,AI$2,0)+(VLOOKUP($F1986,'(참고)타워 스텟 가치'!$B$12:$L$16,AI$2,0)*$E1986)</f>
        <v>47.940000000000346</v>
      </c>
      <c r="AJ1986">
        <f>VLOOKUP($F1986,'(참고)타워 스텟 가치'!$B$12:$L$16,AJ$2,0)+(VLOOKUP($F1986,'(참고)타워 스텟 가치'!$B$12:$L$16,AJ$2,0)*$E1986)</f>
        <v>0</v>
      </c>
      <c r="AK1986">
        <f>VLOOKUP($F1986,'(참고)타워 스텟 가치'!$B$12:$L$16,AK$2,0)+(VLOOKUP($F1986,'(참고)타워 스텟 가치'!$B$12:$L$16,AK$2,0)*$E1986)</f>
        <v>0</v>
      </c>
      <c r="AL1986">
        <f>VLOOKUP($F1986,'(참고)타워 스텟 가치'!$B$12:$L$16,AL$2,0)+(VLOOKUP($F1986,'(참고)타워 스텟 가치'!$B$12:$L$16,AL$2,0)*$E1986)</f>
        <v>223.72000000000165</v>
      </c>
      <c r="AM1986">
        <f>SUM('스테이지별 몬스터 스텟'!AD1986*'(참고)타워 스텟 가치'!$Q$17,'스테이지별 몬스터 스텟'!AE1986*'(참고)타워 스텟 가치'!$R$17,'스테이지별 몬스터 스텟'!AF1986*'(참고)타워 스텟 가치'!$S$17,'스테이지별 몬스터 스텟'!AG1986*'(참고)타워 스텟 가치'!$T$17,'스테이지별 몬스터 스텟'!AH1986*'(참고)타워 스텟 가치'!$U$17,'스테이지별 몬스터 스텟'!AI1986*'(참고)타워 스텟 가치'!$V$17,'스테이지별 몬스터 스텟'!AJ1986*'(참고)타워 스텟 가치'!$W$17,'스테이지별 몬스터 스텟'!AK1986*'(참고)타워 스텟 가치'!$X$17,'스테이지별 몬스터 스텟'!AL1986*'(참고)타워 스텟 가치'!$Y$17)</f>
        <v>1208703.2300000086</v>
      </c>
      <c r="AN1986">
        <v>3</v>
      </c>
    </row>
    <row r="1987" spans="3:40" x14ac:dyDescent="0.3">
      <c r="C1987">
        <v>3</v>
      </c>
      <c r="D1987">
        <f t="shared" si="92"/>
        <v>397</v>
      </c>
      <c r="E1987" s="52">
        <f>VLOOKUP(D1987,'스테이지별 난이도 설정'!B:C,2,0)</f>
        <v>158.80000000000118</v>
      </c>
      <c r="F1987" t="str">
        <f t="shared" si="93"/>
        <v>에픽</v>
      </c>
      <c r="G1987">
        <f t="shared" si="91"/>
        <v>6</v>
      </c>
      <c r="H1987">
        <f>VLOOKUP($F1987,'(참고)타워 스텟 가치'!$B$2:$L$6,H$2,0)+(VLOOKUP($F1987,'(참고)타워 스텟 가치'!$B$2:$L$6,H$2,0)*$E1987)</f>
        <v>2696.62500000002</v>
      </c>
      <c r="I1987">
        <f>VLOOKUP($F1987,'(참고)타워 스텟 가치'!$B$2:$L$6,I$2,0)+(VLOOKUP($F1987,'(참고)타워 스텟 가치'!$B$2:$L$6,I$2,0)*$E1987)</f>
        <v>539.32500000000402</v>
      </c>
      <c r="J1987">
        <f>VLOOKUP($F1987,'(참고)타워 스텟 가치'!$B$2:$L$6,J$2,0)+(VLOOKUP($F1987,'(참고)타워 스텟 가치'!$B$2:$L$6,J$2,0)*$E1987)</f>
        <v>799000.00000000594</v>
      </c>
      <c r="K1987">
        <f>VLOOKUP($F1987,'(참고)타워 스텟 가치'!$B$2:$L$6,K$2,0)+(VLOOKUP($F1987,'(참고)타워 스텟 가치'!$B$2:$L$6,K$2,0)*$E1987)</f>
        <v>10786.50000000008</v>
      </c>
      <c r="L1987">
        <f>VLOOKUP($F1987,'(참고)타워 스텟 가치'!$B$2:$L$6,L$2,0)+(VLOOKUP($F1987,'(참고)타워 스텟 가치'!$B$2:$L$6,L$2,0)*$E1987)</f>
        <v>179.77500000000131</v>
      </c>
      <c r="M1987">
        <f>VLOOKUP($F1987,'(참고)타워 스텟 가치'!$B$2:$L$6,M$2,0)+(VLOOKUP($F1987,'(참고)타워 스텟 가치'!$B$2:$L$6,M$2,0)*$E1987)</f>
        <v>47.940000000000346</v>
      </c>
      <c r="N1987">
        <f>VLOOKUP($F1987,'(참고)타워 스텟 가치'!$B$2:$L$6,N$2,0)+(VLOOKUP($F1987,'(참고)타워 스텟 가치'!$B$2:$L$6,N$2,0)*$E1987)</f>
        <v>0</v>
      </c>
      <c r="O1987">
        <f>VLOOKUP($F1987,'(참고)타워 스텟 가치'!$B$2:$L$6,O$2,0)+(VLOOKUP($F1987,'(참고)타워 스텟 가치'!$B$2:$L$6,O$2,0)*$E1987)</f>
        <v>0</v>
      </c>
      <c r="P1987">
        <f>VLOOKUP($F1987,'(참고)타워 스텟 가치'!$B$2:$L$6,P$2,0)+(VLOOKUP($F1987,'(참고)타워 스텟 가치'!$B$2:$L$6,P$2,0)*$E1987)</f>
        <v>111.86000000000082</v>
      </c>
      <c r="Q1987">
        <f>SUM('스테이지별 몬스터 스텟'!H1987*'(참고)타워 스텟 가치'!$Q$17,'스테이지별 몬스터 스텟'!I1987*'(참고)타워 스텟 가치'!$R$17,'스테이지별 몬스터 스텟'!J1987*'(참고)타워 스텟 가치'!$S$17,'스테이지별 몬스터 스텟'!K1987*'(참고)타워 스텟 가치'!$T$17,'스테이지별 몬스터 스텟'!L1987*'(참고)타워 스텟 가치'!$U$17,'스테이지별 몬스터 스텟'!M1987*'(참고)타워 스텟 가치'!$V$17,'스테이지별 몬스터 스텟'!N1987*'(참고)타워 스텟 가치'!$W$17,'스테이지별 몬스터 스텟'!O1987*'(참고)타워 스텟 가치'!$X$17,'스테이지별 몬스터 스텟'!P1987*'(참고)타워 스텟 가치'!$Y$17)</f>
        <v>1226906.4475000091</v>
      </c>
      <c r="R1987">
        <v>1</v>
      </c>
      <c r="S1987">
        <f>VLOOKUP($F1987,'(참고)타워 스텟 가치'!$B$7:$L$11,S$2,0)+(VLOOKUP($F1987,'(참고)타워 스텟 가치'!$B$7:$L$11,S$2,0)*$E1987)</f>
        <v>898.87500000000659</v>
      </c>
      <c r="T1987">
        <f>VLOOKUP($F1987,'(참고)타워 스텟 가치'!$B$7:$L$11,T$2,0)+(VLOOKUP($F1987,'(참고)타워 스텟 가치'!$B$7:$L$11,T$2,0)*$E1987)</f>
        <v>1617.975000000012</v>
      </c>
      <c r="U1987">
        <f>VLOOKUP($F1987,'(참고)타워 스텟 가치'!$B$7:$L$11,U$2,0)+(VLOOKUP($F1987,'(참고)타워 스텟 가치'!$B$7:$L$11,U$2,0)*$E1987)</f>
        <v>799000.00000000594</v>
      </c>
      <c r="V1987">
        <f>VLOOKUP($F1987,'(참고)타워 스텟 가치'!$B$7:$L$11,V$2,0)+(VLOOKUP($F1987,'(참고)타워 스텟 가치'!$B$7:$L$11,V$2,0)*$E1987)</f>
        <v>10786.50000000008</v>
      </c>
      <c r="W1987">
        <f>VLOOKUP($F1987,'(참고)타워 스텟 가치'!$B$7:$L$11,W$2,0)+(VLOOKUP($F1987,'(참고)타워 스텟 가치'!$B$7:$L$11,W$2,0)*$E1987)</f>
        <v>179.77500000000131</v>
      </c>
      <c r="X1987">
        <f>VLOOKUP($F1987,'(참고)타워 스텟 가치'!$B$7:$L$11,X$2,0)+(VLOOKUP($F1987,'(참고)타워 스텟 가치'!$B$7:$L$11,X$2,0)*$E1987)</f>
        <v>47.940000000000346</v>
      </c>
      <c r="Y1987">
        <f>VLOOKUP($F1987,'(참고)타워 스텟 가치'!$B$7:$L$11,Y$2,0)+(VLOOKUP($F1987,'(참고)타워 스텟 가치'!$B$7:$L$11,Y$2,0)*$E1987)</f>
        <v>0</v>
      </c>
      <c r="Z1987">
        <f>VLOOKUP($F1987,'(참고)타워 스텟 가치'!$B$7:$L$11,Z$2,0)+(VLOOKUP($F1987,'(참고)타워 스텟 가치'!$B$7:$L$11,Z$2,0)*$E1987)</f>
        <v>0</v>
      </c>
      <c r="AA1987">
        <f>VLOOKUP($F1987,'(참고)타워 스텟 가치'!$B$7:$L$11,AA$2,0)+(VLOOKUP($F1987,'(참고)타워 스텟 가치'!$B$7:$L$11,AA$2,0)*$E1987)</f>
        <v>111.86000000000082</v>
      </c>
      <c r="AB1987">
        <f>SUM('스테이지별 몬스터 스텟'!S1987*'(참고)타워 스텟 가치'!$Q$17,'스테이지별 몬스터 스텟'!T1987*'(참고)타워 스텟 가치'!$R$17,'스테이지별 몬스터 스텟'!U1987*'(참고)타워 스텟 가치'!$S$17,'스테이지별 몬스터 스텟'!V1987*'(참고)타워 스텟 가치'!$T$17,'스테이지별 몬스터 스텟'!W1987*'(참고)타워 스텟 가치'!$U$17,'스테이지별 몬스터 스텟'!X1987*'(참고)타워 스텟 가치'!$V$17,'스테이지별 몬스터 스텟'!Y1987*'(참고)타워 스텟 가치'!$W$17,'스테이지별 몬스터 스텟'!Z1987*'(참고)타워 스텟 가치'!$X$17,'스테이지별 몬스터 스텟'!AA1987*'(참고)타워 스텟 가치'!$Y$17)</f>
        <v>1224928.9225000092</v>
      </c>
      <c r="AC1987">
        <v>2</v>
      </c>
      <c r="AD1987">
        <f>VLOOKUP($F1987,'(참고)타워 스텟 가치'!$B$12:$L$16,AD$2,0)+(VLOOKUP($F1987,'(참고)타워 스텟 가치'!$B$12:$L$16,AD$2,0)*$E1987)</f>
        <v>898.87500000000659</v>
      </c>
      <c r="AE1987">
        <f>VLOOKUP($F1987,'(참고)타워 스텟 가치'!$B$12:$L$16,AE$2,0)+(VLOOKUP($F1987,'(참고)타워 스텟 가치'!$B$12:$L$16,AE$2,0)*$E1987)</f>
        <v>1078.650000000008</v>
      </c>
      <c r="AF1987">
        <f>VLOOKUP($F1987,'(참고)타워 스텟 가치'!$B$12:$L$16,AF$2,0)+(VLOOKUP($F1987,'(참고)타워 스텟 가치'!$B$12:$L$16,AF$2,0)*$E1987)</f>
        <v>799000.00000000594</v>
      </c>
      <c r="AG1987">
        <f>VLOOKUP($F1987,'(참고)타워 스텟 가치'!$B$12:$L$16,AG$2,0)+(VLOOKUP($F1987,'(참고)타워 스텟 가치'!$B$12:$L$16,AG$2,0)*$E1987)</f>
        <v>5393.25000000004</v>
      </c>
      <c r="AH1987">
        <f>VLOOKUP($F1987,'(참고)타워 스텟 가치'!$B$12:$L$16,AH$2,0)+(VLOOKUP($F1987,'(참고)타워 스텟 가치'!$B$12:$L$16,AH$2,0)*$E1987)</f>
        <v>179.77500000000131</v>
      </c>
      <c r="AI1987">
        <f>VLOOKUP($F1987,'(참고)타워 스텟 가치'!$B$12:$L$16,AI$2,0)+(VLOOKUP($F1987,'(참고)타워 스텟 가치'!$B$12:$L$16,AI$2,0)*$E1987)</f>
        <v>47.940000000000346</v>
      </c>
      <c r="AJ1987">
        <f>VLOOKUP($F1987,'(참고)타워 스텟 가치'!$B$12:$L$16,AJ$2,0)+(VLOOKUP($F1987,'(참고)타워 스텟 가치'!$B$12:$L$16,AJ$2,0)*$E1987)</f>
        <v>0</v>
      </c>
      <c r="AK1987">
        <f>VLOOKUP($F1987,'(참고)타워 스텟 가치'!$B$12:$L$16,AK$2,0)+(VLOOKUP($F1987,'(참고)타워 스텟 가치'!$B$12:$L$16,AK$2,0)*$E1987)</f>
        <v>0</v>
      </c>
      <c r="AL1987">
        <f>VLOOKUP($F1987,'(참고)타워 스텟 가치'!$B$12:$L$16,AL$2,0)+(VLOOKUP($F1987,'(참고)타워 스텟 가치'!$B$12:$L$16,AL$2,0)*$E1987)</f>
        <v>223.72000000000165</v>
      </c>
      <c r="AM1987">
        <f>SUM('스테이지별 몬스터 스텟'!AD1987*'(참고)타워 스텟 가치'!$Q$17,'스테이지별 몬스터 스텟'!AE1987*'(참고)타워 스텟 가치'!$R$17,'스테이지별 몬스터 스텟'!AF1987*'(참고)타워 스텟 가치'!$S$17,'스테이지별 몬스터 스텟'!AG1987*'(참고)타워 스텟 가치'!$T$17,'스테이지별 몬스터 스텟'!AH1987*'(참고)타워 스텟 가치'!$U$17,'스테이지별 몬스터 스텟'!AI1987*'(참고)타워 스텟 가치'!$V$17,'스테이지별 몬스터 스텟'!AJ1987*'(참고)타워 스텟 가치'!$W$17,'스테이지별 몬스터 스텟'!AK1987*'(참고)타워 스텟 가치'!$X$17,'스테이지별 몬스터 스텟'!AL1987*'(참고)타워 스텟 가치'!$Y$17)</f>
        <v>1213557.1550000089</v>
      </c>
      <c r="AN1987">
        <v>3</v>
      </c>
    </row>
    <row r="1988" spans="3:40" x14ac:dyDescent="0.3">
      <c r="C1988">
        <v>4</v>
      </c>
      <c r="D1988">
        <f t="shared" si="92"/>
        <v>397</v>
      </c>
      <c r="E1988" s="52">
        <f>VLOOKUP(D1988,'스테이지별 난이도 설정'!B:C,2,0)</f>
        <v>158.80000000000118</v>
      </c>
      <c r="F1988" t="str">
        <f t="shared" si="93"/>
        <v>유니크</v>
      </c>
      <c r="G1988">
        <f t="shared" si="91"/>
        <v>6</v>
      </c>
      <c r="H1988">
        <f>VLOOKUP($F1988,'(참고)타워 스텟 가치'!$B$2:$L$6,H$2,0)+(VLOOKUP($F1988,'(참고)타워 스텟 가치'!$B$2:$L$6,H$2,0)*$E1988)</f>
        <v>4044.9375000000296</v>
      </c>
      <c r="I1988">
        <f>VLOOKUP($F1988,'(참고)타워 스텟 가치'!$B$2:$L$6,I$2,0)+(VLOOKUP($F1988,'(참고)타워 스텟 가치'!$B$2:$L$6,I$2,0)*$E1988)</f>
        <v>808.98750000000598</v>
      </c>
      <c r="J1988">
        <f>VLOOKUP($F1988,'(참고)타워 스텟 가치'!$B$2:$L$6,J$2,0)+(VLOOKUP($F1988,'(참고)타워 스텟 가치'!$B$2:$L$6,J$2,0)*$E1988)</f>
        <v>799000.00000000594</v>
      </c>
      <c r="K1988">
        <f>VLOOKUP($F1988,'(참고)타워 스텟 가치'!$B$2:$L$6,K$2,0)+(VLOOKUP($F1988,'(참고)타워 스텟 가치'!$B$2:$L$6,K$2,0)*$E1988)</f>
        <v>16179.750000000118</v>
      </c>
      <c r="L1988">
        <f>VLOOKUP($F1988,'(참고)타워 스텟 가치'!$B$2:$L$6,L$2,0)+(VLOOKUP($F1988,'(참고)타워 스텟 가치'!$B$2:$L$6,L$2,0)*$E1988)</f>
        <v>269.66250000000201</v>
      </c>
      <c r="M1988">
        <f>VLOOKUP($F1988,'(참고)타워 스텟 가치'!$B$2:$L$6,M$2,0)+(VLOOKUP($F1988,'(참고)타워 스텟 가치'!$B$2:$L$6,M$2,0)*$E1988)</f>
        <v>47.940000000000346</v>
      </c>
      <c r="N1988">
        <f>VLOOKUP($F1988,'(참고)타워 스텟 가치'!$B$2:$L$6,N$2,0)+(VLOOKUP($F1988,'(참고)타워 스텟 가치'!$B$2:$L$6,N$2,0)*$E1988)</f>
        <v>0</v>
      </c>
      <c r="O1988">
        <f>VLOOKUP($F1988,'(참고)타워 스텟 가치'!$B$2:$L$6,O$2,0)+(VLOOKUP($F1988,'(참고)타워 스텟 가치'!$B$2:$L$6,O$2,0)*$E1988)</f>
        <v>0</v>
      </c>
      <c r="P1988">
        <f>VLOOKUP($F1988,'(참고)타워 스텟 가치'!$B$2:$L$6,P$2,0)+(VLOOKUP($F1988,'(참고)타워 스텟 가치'!$B$2:$L$6,P$2,0)*$E1988)</f>
        <v>159.80000000000118</v>
      </c>
      <c r="Q1988">
        <f>SUM('스테이지별 몬스터 스텟'!H1988*'(참고)타워 스텟 가치'!$Q$17,'스테이지별 몬스터 스텟'!I1988*'(참고)타워 스텟 가치'!$R$17,'스테이지별 몬스터 스텟'!J1988*'(참고)타워 스텟 가치'!$S$17,'스테이지별 몬스터 스텟'!K1988*'(참고)타워 스텟 가치'!$T$17,'스테이지별 몬스터 스텟'!L1988*'(참고)타워 스텟 가치'!$U$17,'스테이지별 몬스터 스텟'!M1988*'(참고)타워 스텟 가치'!$V$17,'스테이지별 몬스터 스텟'!N1988*'(참고)타워 스텟 가치'!$W$17,'스테이지별 몬스터 스텟'!O1988*'(참고)타워 스텟 가치'!$X$17,'스테이지별 몬스터 스텟'!P1988*'(참고)타워 스텟 가치'!$Y$17)</f>
        <v>1241069.721250009</v>
      </c>
      <c r="R1988">
        <v>1</v>
      </c>
      <c r="S1988">
        <f>VLOOKUP($F1988,'(참고)타워 스텟 가치'!$B$7:$L$11,S$2,0)+(VLOOKUP($F1988,'(참고)타워 스텟 가치'!$B$7:$L$11,S$2,0)*$E1988)</f>
        <v>1348.31250000001</v>
      </c>
      <c r="T1988">
        <f>VLOOKUP($F1988,'(참고)타워 스텟 가치'!$B$7:$L$11,T$2,0)+(VLOOKUP($F1988,'(참고)타워 스텟 가치'!$B$7:$L$11,T$2,0)*$E1988)</f>
        <v>2426.9625000000178</v>
      </c>
      <c r="U1988">
        <f>VLOOKUP($F1988,'(참고)타워 스텟 가치'!$B$7:$L$11,U$2,0)+(VLOOKUP($F1988,'(참고)타워 스텟 가치'!$B$7:$L$11,U$2,0)*$E1988)</f>
        <v>799000.00000000594</v>
      </c>
      <c r="V1988">
        <f>VLOOKUP($F1988,'(참고)타워 스텟 가치'!$B$7:$L$11,V$2,0)+(VLOOKUP($F1988,'(참고)타워 스텟 가치'!$B$7:$L$11,V$2,0)*$E1988)</f>
        <v>16179.750000000118</v>
      </c>
      <c r="W1988">
        <f>VLOOKUP($F1988,'(참고)타워 스텟 가치'!$B$7:$L$11,W$2,0)+(VLOOKUP($F1988,'(참고)타워 스텟 가치'!$B$7:$L$11,W$2,0)*$E1988)</f>
        <v>269.66250000000201</v>
      </c>
      <c r="X1988">
        <f>VLOOKUP($F1988,'(참고)타워 스텟 가치'!$B$7:$L$11,X$2,0)+(VLOOKUP($F1988,'(참고)타워 스텟 가치'!$B$7:$L$11,X$2,0)*$E1988)</f>
        <v>47.940000000000346</v>
      </c>
      <c r="Y1988">
        <f>VLOOKUP($F1988,'(참고)타워 스텟 가치'!$B$7:$L$11,Y$2,0)+(VLOOKUP($F1988,'(참고)타워 스텟 가치'!$B$7:$L$11,Y$2,0)*$E1988)</f>
        <v>0</v>
      </c>
      <c r="Z1988">
        <f>VLOOKUP($F1988,'(참고)타워 스텟 가치'!$B$7:$L$11,Z$2,0)+(VLOOKUP($F1988,'(참고)타워 스텟 가치'!$B$7:$L$11,Z$2,0)*$E1988)</f>
        <v>0</v>
      </c>
      <c r="AA1988">
        <f>VLOOKUP($F1988,'(참고)타워 스텟 가치'!$B$7:$L$11,AA$2,0)+(VLOOKUP($F1988,'(참고)타워 스텟 가치'!$B$7:$L$11,AA$2,0)*$E1988)</f>
        <v>159.80000000000118</v>
      </c>
      <c r="AB1988">
        <f>SUM('스테이지별 몬스터 스텟'!S1988*'(참고)타워 스텟 가치'!$Q$17,'스테이지별 몬스터 스텟'!T1988*'(참고)타워 스텟 가치'!$R$17,'스테이지별 몬스터 스텟'!U1988*'(참고)타워 스텟 가치'!$S$17,'스테이지별 몬스터 스텟'!V1988*'(참고)타워 스텟 가치'!$T$17,'스테이지별 몬스터 스텟'!W1988*'(참고)타워 스텟 가치'!$U$17,'스테이지별 몬스터 스텟'!X1988*'(참고)타워 스텟 가치'!$V$17,'스테이지별 몬스터 스텟'!Y1988*'(참고)타워 스텟 가치'!$W$17,'스테이지별 몬스터 스텟'!Z1988*'(참고)타워 스텟 가치'!$X$17,'스테이지별 몬스터 스텟'!AA1988*'(참고)타워 스텟 가치'!$Y$17)</f>
        <v>1238103.4337500092</v>
      </c>
      <c r="AC1988">
        <v>2</v>
      </c>
      <c r="AD1988">
        <f>VLOOKUP($F1988,'(참고)타워 스텟 가치'!$B$12:$L$16,AD$2,0)+(VLOOKUP($F1988,'(참고)타워 스텟 가치'!$B$12:$L$16,AD$2,0)*$E1988)</f>
        <v>1348.31250000001</v>
      </c>
      <c r="AE1988">
        <f>VLOOKUP($F1988,'(참고)타워 스텟 가치'!$B$12:$L$16,AE$2,0)+(VLOOKUP($F1988,'(참고)타워 스텟 가치'!$B$12:$L$16,AE$2,0)*$E1988)</f>
        <v>1617.975000000012</v>
      </c>
      <c r="AF1988">
        <f>VLOOKUP($F1988,'(참고)타워 스텟 가치'!$B$12:$L$16,AF$2,0)+(VLOOKUP($F1988,'(참고)타워 스텟 가치'!$B$12:$L$16,AF$2,0)*$E1988)</f>
        <v>799000.00000000594</v>
      </c>
      <c r="AG1988">
        <f>VLOOKUP($F1988,'(참고)타워 스텟 가치'!$B$12:$L$16,AG$2,0)+(VLOOKUP($F1988,'(참고)타워 스텟 가치'!$B$12:$L$16,AG$2,0)*$E1988)</f>
        <v>8089.8750000000591</v>
      </c>
      <c r="AH1988">
        <f>VLOOKUP($F1988,'(참고)타워 스텟 가치'!$B$12:$L$16,AH$2,0)+(VLOOKUP($F1988,'(참고)타워 스텟 가치'!$B$12:$L$16,AH$2,0)*$E1988)</f>
        <v>269.66250000000201</v>
      </c>
      <c r="AI1988">
        <f>VLOOKUP($F1988,'(참고)타워 스텟 가치'!$B$12:$L$16,AI$2,0)+(VLOOKUP($F1988,'(참고)타워 스텟 가치'!$B$12:$L$16,AI$2,0)*$E1988)</f>
        <v>47.940000000000346</v>
      </c>
      <c r="AJ1988">
        <f>VLOOKUP($F1988,'(참고)타워 스텟 가치'!$B$12:$L$16,AJ$2,0)+(VLOOKUP($F1988,'(참고)타워 스텟 가치'!$B$12:$L$16,AJ$2,0)*$E1988)</f>
        <v>0</v>
      </c>
      <c r="AK1988">
        <f>VLOOKUP($F1988,'(참고)타워 스텟 가치'!$B$12:$L$16,AK$2,0)+(VLOOKUP($F1988,'(참고)타워 스텟 가치'!$B$12:$L$16,AK$2,0)*$E1988)</f>
        <v>0</v>
      </c>
      <c r="AL1988">
        <f>VLOOKUP($F1988,'(참고)타워 스텟 가치'!$B$12:$L$16,AL$2,0)+(VLOOKUP($F1988,'(참고)타워 스텟 가치'!$B$12:$L$16,AL$2,0)*$E1988)</f>
        <v>319.60000000000235</v>
      </c>
      <c r="AM1988">
        <f>SUM('스테이지별 몬스터 스텟'!AD1988*'(참고)타워 스텟 가치'!$Q$17,'스테이지별 몬스터 스텟'!AE1988*'(참고)타워 스텟 가치'!$R$17,'스테이지별 몬스터 스텟'!AF1988*'(참고)타워 스텟 가치'!$S$17,'스테이지별 몬스터 스텟'!AG1988*'(참고)타워 스텟 가치'!$T$17,'스테이지별 몬스터 스텟'!AH1988*'(참고)타워 스텟 가치'!$U$17,'스테이지별 몬스터 스텟'!AI1988*'(참고)타워 스텟 가치'!$V$17,'스테이지별 몬스터 스텟'!AJ1988*'(참고)타워 스텟 가치'!$W$17,'스테이지별 몬스터 스텟'!AK1988*'(참고)타워 스텟 가치'!$X$17,'스테이지별 몬스터 스텟'!AL1988*'(참고)타워 스텟 가치'!$Y$17)</f>
        <v>1221029.8025000091</v>
      </c>
      <c r="AN1988">
        <v>3</v>
      </c>
    </row>
    <row r="1989" spans="3:40" x14ac:dyDescent="0.3">
      <c r="C1989">
        <v>5</v>
      </c>
      <c r="D1989">
        <f t="shared" si="92"/>
        <v>397</v>
      </c>
      <c r="E1989" s="52">
        <f>VLOOKUP(D1989,'스테이지별 난이도 설정'!B:C,2,0)</f>
        <v>158.80000000000118</v>
      </c>
      <c r="F1989" t="str">
        <f t="shared" si="93"/>
        <v>스페셜</v>
      </c>
      <c r="G1989">
        <f t="shared" si="91"/>
        <v>6</v>
      </c>
      <c r="H1989">
        <f>VLOOKUP($F1989,'(참고)타워 스텟 가치'!$B$2:$L$6,H$2,0)+(VLOOKUP($F1989,'(참고)타워 스텟 가치'!$B$2:$L$6,H$2,0)*$E1989)</f>
        <v>6067.4062500000446</v>
      </c>
      <c r="I1989">
        <f>VLOOKUP($F1989,'(참고)타워 스텟 가치'!$B$2:$L$6,I$2,0)+(VLOOKUP($F1989,'(참고)타워 스텟 가치'!$B$2:$L$6,I$2,0)*$E1989)</f>
        <v>1213.4812500000089</v>
      </c>
      <c r="J1989">
        <f>VLOOKUP($F1989,'(참고)타워 스텟 가치'!$B$2:$L$6,J$2,0)+(VLOOKUP($F1989,'(참고)타워 스텟 가치'!$B$2:$L$6,J$2,0)*$E1989)</f>
        <v>799000.00000000594</v>
      </c>
      <c r="K1989">
        <f>VLOOKUP($F1989,'(참고)타워 스텟 가치'!$B$2:$L$6,K$2,0)+(VLOOKUP($F1989,'(참고)타워 스텟 가치'!$B$2:$L$6,K$2,0)*$E1989)</f>
        <v>24269.625000000178</v>
      </c>
      <c r="L1989">
        <f>VLOOKUP($F1989,'(참고)타워 스텟 가치'!$B$2:$L$6,L$2,0)+(VLOOKUP($F1989,'(참고)타워 스텟 가치'!$B$2:$L$6,L$2,0)*$E1989)</f>
        <v>404.49375000000299</v>
      </c>
      <c r="M1989">
        <f>VLOOKUP($F1989,'(참고)타워 스텟 가치'!$B$2:$L$6,M$2,0)+(VLOOKUP($F1989,'(참고)타워 스텟 가치'!$B$2:$L$6,M$2,0)*$E1989)</f>
        <v>47.940000000000346</v>
      </c>
      <c r="N1989">
        <f>VLOOKUP($F1989,'(참고)타워 스텟 가치'!$B$2:$L$6,N$2,0)+(VLOOKUP($F1989,'(참고)타워 스텟 가치'!$B$2:$L$6,N$2,0)*$E1989)</f>
        <v>0</v>
      </c>
      <c r="O1989">
        <f>VLOOKUP($F1989,'(참고)타워 스텟 가치'!$B$2:$L$6,O$2,0)+(VLOOKUP($F1989,'(참고)타워 스텟 가치'!$B$2:$L$6,O$2,0)*$E1989)</f>
        <v>0</v>
      </c>
      <c r="P1989">
        <f>VLOOKUP($F1989,'(참고)타워 스텟 가치'!$B$2:$L$6,P$2,0)+(VLOOKUP($F1989,'(참고)타워 스텟 가치'!$B$2:$L$6,P$2,0)*$E1989)</f>
        <v>159.80000000000118</v>
      </c>
      <c r="Q1989">
        <f>SUM('스테이지별 몬스터 스텟'!H1989*'(참고)타워 스텟 가치'!$Q$17,'스테이지별 몬스터 스텟'!I1989*'(참고)타워 스텟 가치'!$R$17,'스테이지별 몬스터 스텟'!J1989*'(참고)타워 스텟 가치'!$S$17,'스테이지별 몬스터 스텟'!K1989*'(참고)타워 스텟 가치'!$T$17,'스테이지별 몬스터 스텟'!L1989*'(참고)타워 스텟 가치'!$U$17,'스테이지별 몬스터 스텟'!M1989*'(참고)타워 스텟 가치'!$V$17,'스테이지별 몬스터 스텟'!N1989*'(참고)타워 스텟 가치'!$W$17,'스테이지별 몬스터 스텟'!O1989*'(참고)타워 스텟 가치'!$X$17,'스테이지별 몬스터 스텟'!P1989*'(참고)타워 스텟 가치'!$Y$17)</f>
        <v>1262170.8118750094</v>
      </c>
      <c r="R1989">
        <v>1</v>
      </c>
      <c r="S1989">
        <f>VLOOKUP($F1989,'(참고)타워 스텟 가치'!$B$7:$L$11,S$2,0)+(VLOOKUP($F1989,'(참고)타워 스텟 가치'!$B$7:$L$11,S$2,0)*$E1989)</f>
        <v>2022.4687500000148</v>
      </c>
      <c r="T1989">
        <f>VLOOKUP($F1989,'(참고)타워 스텟 가치'!$B$7:$L$11,T$2,0)+(VLOOKUP($F1989,'(참고)타워 스텟 가치'!$B$7:$L$11,T$2,0)*$E1989)</f>
        <v>3640.4437500000267</v>
      </c>
      <c r="U1989">
        <f>VLOOKUP($F1989,'(참고)타워 스텟 가치'!$B$7:$L$11,U$2,0)+(VLOOKUP($F1989,'(참고)타워 스텟 가치'!$B$7:$L$11,U$2,0)*$E1989)</f>
        <v>799000.00000000594</v>
      </c>
      <c r="V1989">
        <f>VLOOKUP($F1989,'(참고)타워 스텟 가치'!$B$7:$L$11,V$2,0)+(VLOOKUP($F1989,'(참고)타워 스텟 가치'!$B$7:$L$11,V$2,0)*$E1989)</f>
        <v>24269.625000000178</v>
      </c>
      <c r="W1989">
        <f>VLOOKUP($F1989,'(참고)타워 스텟 가치'!$B$7:$L$11,W$2,0)+(VLOOKUP($F1989,'(참고)타워 스텟 가치'!$B$7:$L$11,W$2,0)*$E1989)</f>
        <v>404.49375000000299</v>
      </c>
      <c r="X1989">
        <f>VLOOKUP($F1989,'(참고)타워 스텟 가치'!$B$7:$L$11,X$2,0)+(VLOOKUP($F1989,'(참고)타워 스텟 가치'!$B$7:$L$11,X$2,0)*$E1989)</f>
        <v>47.940000000000346</v>
      </c>
      <c r="Y1989">
        <f>VLOOKUP($F1989,'(참고)타워 스텟 가치'!$B$7:$L$11,Y$2,0)+(VLOOKUP($F1989,'(참고)타워 스텟 가치'!$B$7:$L$11,Y$2,0)*$E1989)</f>
        <v>0</v>
      </c>
      <c r="Z1989">
        <f>VLOOKUP($F1989,'(참고)타워 스텟 가치'!$B$7:$L$11,Z$2,0)+(VLOOKUP($F1989,'(참고)타워 스텟 가치'!$B$7:$L$11,Z$2,0)*$E1989)</f>
        <v>0</v>
      </c>
      <c r="AA1989">
        <f>VLOOKUP($F1989,'(참고)타워 스텟 가치'!$B$7:$L$11,AA$2,0)+(VLOOKUP($F1989,'(참고)타워 스텟 가치'!$B$7:$L$11,AA$2,0)*$E1989)</f>
        <v>159.80000000000118</v>
      </c>
      <c r="AB1989">
        <f>SUM('스테이지별 몬스터 스텟'!S1989*'(참고)타워 스텟 가치'!$Q$17,'스테이지별 몬스터 스텟'!T1989*'(참고)타워 스텟 가치'!$R$17,'스테이지별 몬스터 스텟'!U1989*'(참고)타워 스텟 가치'!$S$17,'스테이지별 몬스터 스텟'!V1989*'(참고)타워 스텟 가치'!$T$17,'스테이지별 몬스터 스텟'!W1989*'(참고)타워 스텟 가치'!$U$17,'스테이지별 몬스터 스텟'!X1989*'(참고)타워 스텟 가치'!$V$17,'스테이지별 몬스터 스텟'!Y1989*'(참고)타워 스텟 가치'!$W$17,'스테이지별 몬스터 스텟'!Z1989*'(참고)타워 스텟 가치'!$X$17,'스테이지별 몬스터 스텟'!AA1989*'(참고)타워 스텟 가치'!$Y$17)</f>
        <v>1257721.3806250095</v>
      </c>
      <c r="AC1989">
        <v>2</v>
      </c>
      <c r="AD1989">
        <f>VLOOKUP($F1989,'(참고)타워 스텟 가치'!$B$12:$L$16,AD$2,0)+(VLOOKUP($F1989,'(참고)타워 스텟 가치'!$B$12:$L$16,AD$2,0)*$E1989)</f>
        <v>2022.4687500000148</v>
      </c>
      <c r="AE1989">
        <f>VLOOKUP($F1989,'(참고)타워 스텟 가치'!$B$12:$L$16,AE$2,0)+(VLOOKUP($F1989,'(참고)타워 스텟 가치'!$B$12:$L$16,AE$2,0)*$E1989)</f>
        <v>2426.9625000000178</v>
      </c>
      <c r="AF1989">
        <f>VLOOKUP($F1989,'(참고)타워 스텟 가치'!$B$12:$L$16,AF$2,0)+(VLOOKUP($F1989,'(참고)타워 스텟 가치'!$B$12:$L$16,AF$2,0)*$E1989)</f>
        <v>799000.00000000594</v>
      </c>
      <c r="AG1989">
        <f>VLOOKUP($F1989,'(참고)타워 스텟 가치'!$B$12:$L$16,AG$2,0)+(VLOOKUP($F1989,'(참고)타워 스텟 가치'!$B$12:$L$16,AG$2,0)*$E1989)</f>
        <v>12134.812500000089</v>
      </c>
      <c r="AH1989">
        <f>VLOOKUP($F1989,'(참고)타워 스텟 가치'!$B$12:$L$16,AH$2,0)+(VLOOKUP($F1989,'(참고)타워 스텟 가치'!$B$12:$L$16,AH$2,0)*$E1989)</f>
        <v>404.49375000000299</v>
      </c>
      <c r="AI1989">
        <f>VLOOKUP($F1989,'(참고)타워 스텟 가치'!$B$12:$L$16,AI$2,0)+(VLOOKUP($F1989,'(참고)타워 스텟 가치'!$B$12:$L$16,AI$2,0)*$E1989)</f>
        <v>47.940000000000346</v>
      </c>
      <c r="AJ1989">
        <f>VLOOKUP($F1989,'(참고)타워 스텟 가치'!$B$12:$L$16,AJ$2,0)+(VLOOKUP($F1989,'(참고)타워 스텟 가치'!$B$12:$L$16,AJ$2,0)*$E1989)</f>
        <v>0</v>
      </c>
      <c r="AK1989">
        <f>VLOOKUP($F1989,'(참고)타워 스텟 가치'!$B$12:$L$16,AK$2,0)+(VLOOKUP($F1989,'(참고)타워 스텟 가치'!$B$12:$L$16,AK$2,0)*$E1989)</f>
        <v>0</v>
      </c>
      <c r="AL1989">
        <f>VLOOKUP($F1989,'(참고)타워 스텟 가치'!$B$12:$L$16,AL$2,0)+(VLOOKUP($F1989,'(참고)타워 스텟 가치'!$B$12:$L$16,AL$2,0)*$E1989)</f>
        <v>319.60000000000235</v>
      </c>
      <c r="AM1989">
        <f>SUM('스테이지별 몬스터 스텟'!AD1989*'(참고)타워 스텟 가치'!$Q$17,'스테이지별 몬스터 스텟'!AE1989*'(참고)타워 스텟 가치'!$R$17,'스테이지별 몬스터 스텟'!AF1989*'(참고)타워 스텟 가치'!$S$17,'스테이지별 몬스터 스텟'!AG1989*'(참고)타워 스텟 가치'!$T$17,'스테이지별 몬스터 스텟'!AH1989*'(참고)타워 스텟 가치'!$U$17,'스테이지별 몬스터 스텟'!AI1989*'(참고)타워 스텟 가치'!$V$17,'스테이지별 몬스터 스텟'!AJ1989*'(참고)타워 스텟 가치'!$W$17,'스테이지별 몬스터 스텟'!AK1989*'(참고)타워 스텟 가치'!$X$17,'스테이지별 몬스터 스텟'!AL1989*'(참고)타워 스텟 가치'!$Y$17)</f>
        <v>1231951.1337500091</v>
      </c>
      <c r="AN1989">
        <v>3</v>
      </c>
    </row>
    <row r="1990" spans="3:40" x14ac:dyDescent="0.3">
      <c r="C1990">
        <v>1</v>
      </c>
      <c r="D1990">
        <f t="shared" si="92"/>
        <v>398</v>
      </c>
      <c r="E1990" s="52">
        <f>VLOOKUP(D1990,'스테이지별 난이도 설정'!B:C,2,0)</f>
        <v>159.20000000000118</v>
      </c>
      <c r="F1990" t="str">
        <f t="shared" si="93"/>
        <v>일반</v>
      </c>
      <c r="G1990">
        <f t="shared" ref="G1990:G2053" si="94">SUM(R1990,AC1990,AN1990)</f>
        <v>6</v>
      </c>
      <c r="H1990">
        <f>VLOOKUP($F1990,'(참고)타워 스텟 가치'!$B$2:$L$6,H$2,0)+(VLOOKUP($F1990,'(참고)타워 스텟 가치'!$B$2:$L$6,H$2,0)*$E1990)</f>
        <v>1201.5000000000089</v>
      </c>
      <c r="I1990">
        <f>VLOOKUP($F1990,'(참고)타워 스텟 가치'!$B$2:$L$6,I$2,0)+(VLOOKUP($F1990,'(참고)타워 스텟 가치'!$B$2:$L$6,I$2,0)*$E1990)</f>
        <v>240.30000000000177</v>
      </c>
      <c r="J1990">
        <f>VLOOKUP($F1990,'(참고)타워 스텟 가치'!$B$2:$L$6,J$2,0)+(VLOOKUP($F1990,'(참고)타워 스텟 가치'!$B$2:$L$6,J$2,0)*$E1990)</f>
        <v>801000.00000000594</v>
      </c>
      <c r="K1990">
        <f>VLOOKUP($F1990,'(참고)타워 스텟 가치'!$B$2:$L$6,K$2,0)+(VLOOKUP($F1990,'(참고)타워 스텟 가치'!$B$2:$L$6,K$2,0)*$E1990)</f>
        <v>4806.0000000000355</v>
      </c>
      <c r="L1990">
        <f>VLOOKUP($F1990,'(참고)타워 스텟 가치'!$B$2:$L$6,L$2,0)+(VLOOKUP($F1990,'(참고)타워 스텟 가치'!$B$2:$L$6,L$2,0)*$E1990)</f>
        <v>80.100000000000591</v>
      </c>
      <c r="M1990">
        <f>VLOOKUP($F1990,'(참고)타워 스텟 가치'!$B$2:$L$6,M$2,0)+(VLOOKUP($F1990,'(참고)타워 스텟 가치'!$B$2:$L$6,M$2,0)*$E1990)</f>
        <v>48.06000000000035</v>
      </c>
      <c r="N1990">
        <f>VLOOKUP($F1990,'(참고)타워 스텟 가치'!$B$2:$L$6,N$2,0)+(VLOOKUP($F1990,'(참고)타워 스텟 가치'!$B$2:$L$6,N$2,0)*$E1990)</f>
        <v>0</v>
      </c>
      <c r="O1990">
        <f>VLOOKUP($F1990,'(참고)타워 스텟 가치'!$B$2:$L$6,O$2,0)+(VLOOKUP($F1990,'(참고)타워 스텟 가치'!$B$2:$L$6,O$2,0)*$E1990)</f>
        <v>0</v>
      </c>
      <c r="P1990">
        <f>VLOOKUP($F1990,'(참고)타워 스텟 가치'!$B$2:$L$6,P$2,0)+(VLOOKUP($F1990,'(참고)타워 스텟 가치'!$B$2:$L$6,P$2,0)*$E1990)</f>
        <v>112.14000000000082</v>
      </c>
      <c r="Q1990">
        <f>SUM('스테이지별 몬스터 스텟'!H1990*'(참고)타워 스텟 가치'!$Q$17,'스테이지별 몬스터 스텟'!I1990*'(참고)타워 스텟 가치'!$R$17,'스테이지별 몬스터 스텟'!J1990*'(참고)타워 스텟 가치'!$S$17,'스테이지별 몬스터 스텟'!K1990*'(참고)타워 스텟 가치'!$T$17,'스테이지별 몬스터 스텟'!L1990*'(참고)타워 스텟 가치'!$U$17,'스테이지별 몬스터 스텟'!M1990*'(참고)타워 스텟 가치'!$V$17,'스테이지별 몬스터 스텟'!N1990*'(참고)타워 스텟 가치'!$W$17,'스테이지별 몬스터 스텟'!O1990*'(참고)타워 스텟 가치'!$X$17,'스테이지별 몬스터 스텟'!P1990*'(참고)타워 스텟 가치'!$Y$17)</f>
        <v>1214307.9900000088</v>
      </c>
      <c r="R1990">
        <v>1</v>
      </c>
      <c r="S1990">
        <f>VLOOKUP($F1990,'(참고)타워 스텟 가치'!$B$7:$L$11,S$2,0)+(VLOOKUP($F1990,'(참고)타워 스텟 가치'!$B$7:$L$11,S$2,0)*$E1990)</f>
        <v>400.50000000000296</v>
      </c>
      <c r="T1990">
        <f>VLOOKUP($F1990,'(참고)타워 스텟 가치'!$B$7:$L$11,T$2,0)+(VLOOKUP($F1990,'(참고)타워 스텟 가치'!$B$7:$L$11,T$2,0)*$E1990)</f>
        <v>720.90000000000532</v>
      </c>
      <c r="U1990">
        <f>VLOOKUP($F1990,'(참고)타워 스텟 가치'!$B$7:$L$11,U$2,0)+(VLOOKUP($F1990,'(참고)타워 스텟 가치'!$B$7:$L$11,U$2,0)*$E1990)</f>
        <v>801000.00000000594</v>
      </c>
      <c r="V1990">
        <f>VLOOKUP($F1990,'(참고)타워 스텟 가치'!$B$7:$L$11,V$2,0)+(VLOOKUP($F1990,'(참고)타워 스텟 가치'!$B$7:$L$11,V$2,0)*$E1990)</f>
        <v>4806.0000000000355</v>
      </c>
      <c r="W1990">
        <f>VLOOKUP($F1990,'(참고)타워 스텟 가치'!$B$7:$L$11,W$2,0)+(VLOOKUP($F1990,'(참고)타워 스텟 가치'!$B$7:$L$11,W$2,0)*$E1990)</f>
        <v>80.100000000000591</v>
      </c>
      <c r="X1990">
        <f>VLOOKUP($F1990,'(참고)타워 스텟 가치'!$B$7:$L$11,X$2,0)+(VLOOKUP($F1990,'(참고)타워 스텟 가치'!$B$7:$L$11,X$2,0)*$E1990)</f>
        <v>48.06000000000035</v>
      </c>
      <c r="Y1990">
        <f>VLOOKUP($F1990,'(참고)타워 스텟 가치'!$B$7:$L$11,Y$2,0)+(VLOOKUP($F1990,'(참고)타워 스텟 가치'!$B$7:$L$11,Y$2,0)*$E1990)</f>
        <v>0</v>
      </c>
      <c r="Z1990">
        <f>VLOOKUP($F1990,'(참고)타워 스텟 가치'!$B$7:$L$11,Z$2,0)+(VLOOKUP($F1990,'(참고)타워 스텟 가치'!$B$7:$L$11,Z$2,0)*$E1990)</f>
        <v>0</v>
      </c>
      <c r="AA1990">
        <f>VLOOKUP($F1990,'(참고)타워 스텟 가치'!$B$7:$L$11,AA$2,0)+(VLOOKUP($F1990,'(참고)타워 스텟 가치'!$B$7:$L$11,AA$2,0)*$E1990)</f>
        <v>112.14000000000082</v>
      </c>
      <c r="AB1990">
        <f>SUM('스테이지별 몬스터 스텟'!S1990*'(참고)타워 스텟 가치'!$Q$17,'스테이지별 몬스터 스텟'!T1990*'(참고)타워 스텟 가치'!$R$17,'스테이지별 몬스터 스텟'!U1990*'(참고)타워 스텟 가치'!$S$17,'스테이지별 몬스터 스텟'!V1990*'(참고)타워 스텟 가치'!$T$17,'스테이지별 몬스터 스텟'!W1990*'(참고)타워 스텟 가치'!$U$17,'스테이지별 몬스터 스텟'!X1990*'(참고)타워 스텟 가치'!$V$17,'스테이지별 몬스터 스텟'!Y1990*'(참고)타워 스텟 가치'!$W$17,'스테이지별 몬스터 스텟'!Z1990*'(참고)타워 스텟 가치'!$X$17,'스테이지별 몬스터 스텟'!AA1990*'(참고)타워 스텟 가치'!$Y$17)</f>
        <v>1213426.890000009</v>
      </c>
      <c r="AC1990">
        <v>2</v>
      </c>
      <c r="AD1990">
        <f>VLOOKUP($F1990,'(참고)타워 스텟 가치'!$B$12:$L$16,AD$2,0)+(VLOOKUP($F1990,'(참고)타워 스텟 가치'!$B$12:$L$16,AD$2,0)*$E1990)</f>
        <v>400.50000000000296</v>
      </c>
      <c r="AE1990">
        <f>VLOOKUP($F1990,'(참고)타워 스텟 가치'!$B$12:$L$16,AE$2,0)+(VLOOKUP($F1990,'(참고)타워 스텟 가치'!$B$12:$L$16,AE$2,0)*$E1990)</f>
        <v>480.60000000000355</v>
      </c>
      <c r="AF1990">
        <f>VLOOKUP($F1990,'(참고)타워 스텟 가치'!$B$12:$L$16,AF$2,0)+(VLOOKUP($F1990,'(참고)타워 스텟 가치'!$B$12:$L$16,AF$2,0)*$E1990)</f>
        <v>801000.00000000594</v>
      </c>
      <c r="AG1990">
        <f>VLOOKUP($F1990,'(참고)타워 스텟 가치'!$B$12:$L$16,AG$2,0)+(VLOOKUP($F1990,'(참고)타워 스텟 가치'!$B$12:$L$16,AG$2,0)*$E1990)</f>
        <v>2403.0000000000177</v>
      </c>
      <c r="AH1990">
        <f>VLOOKUP($F1990,'(참고)타워 스텟 가치'!$B$12:$L$16,AH$2,0)+(VLOOKUP($F1990,'(참고)타워 스텟 가치'!$B$12:$L$16,AH$2,0)*$E1990)</f>
        <v>80.100000000000591</v>
      </c>
      <c r="AI1990">
        <f>VLOOKUP($F1990,'(참고)타워 스텟 가치'!$B$12:$L$16,AI$2,0)+(VLOOKUP($F1990,'(참고)타워 스텟 가치'!$B$12:$L$16,AI$2,0)*$E1990)</f>
        <v>48.06000000000035</v>
      </c>
      <c r="AJ1990">
        <f>VLOOKUP($F1990,'(참고)타워 스텟 가치'!$B$12:$L$16,AJ$2,0)+(VLOOKUP($F1990,'(참고)타워 스텟 가치'!$B$12:$L$16,AJ$2,0)*$E1990)</f>
        <v>0</v>
      </c>
      <c r="AK1990">
        <f>VLOOKUP($F1990,'(참고)타워 스텟 가치'!$B$12:$L$16,AK$2,0)+(VLOOKUP($F1990,'(참고)타워 스텟 가치'!$B$12:$L$16,AK$2,0)*$E1990)</f>
        <v>0</v>
      </c>
      <c r="AL1990">
        <f>VLOOKUP($F1990,'(참고)타워 스텟 가치'!$B$12:$L$16,AL$2,0)+(VLOOKUP($F1990,'(참고)타워 스텟 가치'!$B$12:$L$16,AL$2,0)*$E1990)</f>
        <v>224.28000000000165</v>
      </c>
      <c r="AM1990">
        <f>SUM('스테이지별 몬스터 스텟'!AD1990*'(참고)타워 스텟 가치'!$Q$17,'스테이지별 몬스터 스텟'!AE1990*'(참고)타워 스텟 가치'!$R$17,'스테이지별 몬스터 스텟'!AF1990*'(참고)타워 스텟 가치'!$S$17,'스테이지별 몬스터 스텟'!AG1990*'(참고)타워 스텟 가치'!$T$17,'스테이지별 몬스터 스텟'!AH1990*'(참고)타워 스텟 가치'!$U$17,'스테이지별 몬스터 스텟'!AI1990*'(참고)타워 스텟 가치'!$V$17,'스테이지별 몬스터 스텟'!AJ1990*'(참고)타워 스텟 가치'!$W$17,'스테이지별 몬스터 스텟'!AK1990*'(참고)타워 스텟 가치'!$X$17,'스테이지별 몬스터 스텟'!AL1990*'(참고)타워 스텟 가치'!$Y$17)</f>
        <v>1208484.7200000088</v>
      </c>
      <c r="AN1990">
        <v>3</v>
      </c>
    </row>
    <row r="1991" spans="3:40" x14ac:dyDescent="0.3">
      <c r="C1991">
        <v>2</v>
      </c>
      <c r="D1991">
        <f t="shared" si="92"/>
        <v>398</v>
      </c>
      <c r="E1991" s="52">
        <f>VLOOKUP(D1991,'스테이지별 난이도 설정'!B:C,2,0)</f>
        <v>159.20000000000118</v>
      </c>
      <c r="F1991" t="str">
        <f t="shared" si="93"/>
        <v>레어</v>
      </c>
      <c r="G1991">
        <f t="shared" si="94"/>
        <v>6</v>
      </c>
      <c r="H1991">
        <f>VLOOKUP($F1991,'(참고)타워 스텟 가치'!$B$2:$L$6,H$2,0)+(VLOOKUP($F1991,'(참고)타워 스텟 가치'!$B$2:$L$6,H$2,0)*$E1991)</f>
        <v>1802.2500000000132</v>
      </c>
      <c r="I1991">
        <f>VLOOKUP($F1991,'(참고)타워 스텟 가치'!$B$2:$L$6,I$2,0)+(VLOOKUP($F1991,'(참고)타워 스텟 가치'!$B$2:$L$6,I$2,0)*$E1991)</f>
        <v>360.45000000000266</v>
      </c>
      <c r="J1991">
        <f>VLOOKUP($F1991,'(참고)타워 스텟 가치'!$B$2:$L$6,J$2,0)+(VLOOKUP($F1991,'(참고)타워 스텟 가치'!$B$2:$L$6,J$2,0)*$E1991)</f>
        <v>801000.00000000594</v>
      </c>
      <c r="K1991">
        <f>VLOOKUP($F1991,'(참고)타워 스텟 가치'!$B$2:$L$6,K$2,0)+(VLOOKUP($F1991,'(참고)타워 스텟 가치'!$B$2:$L$6,K$2,0)*$E1991)</f>
        <v>7209.0000000000528</v>
      </c>
      <c r="L1991">
        <f>VLOOKUP($F1991,'(참고)타워 스텟 가치'!$B$2:$L$6,L$2,0)+(VLOOKUP($F1991,'(참고)타워 스텟 가치'!$B$2:$L$6,L$2,0)*$E1991)</f>
        <v>120.15000000000089</v>
      </c>
      <c r="M1991">
        <f>VLOOKUP($F1991,'(참고)타워 스텟 가치'!$B$2:$L$6,M$2,0)+(VLOOKUP($F1991,'(참고)타워 스텟 가치'!$B$2:$L$6,M$2,0)*$E1991)</f>
        <v>48.06000000000035</v>
      </c>
      <c r="N1991">
        <f>VLOOKUP($F1991,'(참고)타워 스텟 가치'!$B$2:$L$6,N$2,0)+(VLOOKUP($F1991,'(참고)타워 스텟 가치'!$B$2:$L$6,N$2,0)*$E1991)</f>
        <v>0</v>
      </c>
      <c r="O1991">
        <f>VLOOKUP($F1991,'(참고)타워 스텟 가치'!$B$2:$L$6,O$2,0)+(VLOOKUP($F1991,'(참고)타워 스텟 가치'!$B$2:$L$6,O$2,0)*$E1991)</f>
        <v>0</v>
      </c>
      <c r="P1991">
        <f>VLOOKUP($F1991,'(참고)타워 스텟 가치'!$B$2:$L$6,P$2,0)+(VLOOKUP($F1991,'(참고)타워 스텟 가치'!$B$2:$L$6,P$2,0)*$E1991)</f>
        <v>112.14000000000082</v>
      </c>
      <c r="Q1991">
        <f>SUM('스테이지별 몬스터 스텟'!H1991*'(참고)타워 스텟 가치'!$Q$17,'스테이지별 몬스터 스텟'!I1991*'(참고)타워 스텟 가치'!$R$17,'스테이지별 몬스터 스텟'!J1991*'(참고)타워 스텟 가치'!$S$17,'스테이지별 몬스터 스텟'!K1991*'(참고)타워 스텟 가치'!$T$17,'스테이지별 몬스터 스텟'!L1991*'(참고)타워 스텟 가치'!$U$17,'스테이지별 몬스터 스텟'!M1991*'(참고)타워 스텟 가치'!$V$17,'스테이지별 몬스터 스텟'!N1991*'(참고)타워 스텟 가치'!$W$17,'스테이지별 몬스터 스텟'!O1991*'(참고)타워 스텟 가치'!$X$17,'스테이지별 몬스터 스텟'!P1991*'(참고)타워 스텟 가치'!$Y$17)</f>
        <v>1220575.815000009</v>
      </c>
      <c r="R1991">
        <v>1</v>
      </c>
      <c r="S1991">
        <f>VLOOKUP($F1991,'(참고)타워 스텟 가치'!$B$7:$L$11,S$2,0)+(VLOOKUP($F1991,'(참고)타워 스텟 가치'!$B$7:$L$11,S$2,0)*$E1991)</f>
        <v>600.75000000000443</v>
      </c>
      <c r="T1991">
        <f>VLOOKUP($F1991,'(참고)타워 스텟 가치'!$B$7:$L$11,T$2,0)+(VLOOKUP($F1991,'(참고)타워 스텟 가치'!$B$7:$L$11,T$2,0)*$E1991)</f>
        <v>1081.3500000000081</v>
      </c>
      <c r="U1991">
        <f>VLOOKUP($F1991,'(참고)타워 스텟 가치'!$B$7:$L$11,U$2,0)+(VLOOKUP($F1991,'(참고)타워 스텟 가치'!$B$7:$L$11,U$2,0)*$E1991)</f>
        <v>801000.00000000594</v>
      </c>
      <c r="V1991">
        <f>VLOOKUP($F1991,'(참고)타워 스텟 가치'!$B$7:$L$11,V$2,0)+(VLOOKUP($F1991,'(참고)타워 스텟 가치'!$B$7:$L$11,V$2,0)*$E1991)</f>
        <v>7209.0000000000528</v>
      </c>
      <c r="W1991">
        <f>VLOOKUP($F1991,'(참고)타워 스텟 가치'!$B$7:$L$11,W$2,0)+(VLOOKUP($F1991,'(참고)타워 스텟 가치'!$B$7:$L$11,W$2,0)*$E1991)</f>
        <v>120.15000000000089</v>
      </c>
      <c r="X1991">
        <f>VLOOKUP($F1991,'(참고)타워 스텟 가치'!$B$7:$L$11,X$2,0)+(VLOOKUP($F1991,'(참고)타워 스텟 가치'!$B$7:$L$11,X$2,0)*$E1991)</f>
        <v>48.06000000000035</v>
      </c>
      <c r="Y1991">
        <f>VLOOKUP($F1991,'(참고)타워 스텟 가치'!$B$7:$L$11,Y$2,0)+(VLOOKUP($F1991,'(참고)타워 스텟 가치'!$B$7:$L$11,Y$2,0)*$E1991)</f>
        <v>0</v>
      </c>
      <c r="Z1991">
        <f>VLOOKUP($F1991,'(참고)타워 스텟 가치'!$B$7:$L$11,Z$2,0)+(VLOOKUP($F1991,'(참고)타워 스텟 가치'!$B$7:$L$11,Z$2,0)*$E1991)</f>
        <v>0</v>
      </c>
      <c r="AA1991">
        <f>VLOOKUP($F1991,'(참고)타워 스텟 가치'!$B$7:$L$11,AA$2,0)+(VLOOKUP($F1991,'(참고)타워 스텟 가치'!$B$7:$L$11,AA$2,0)*$E1991)</f>
        <v>112.14000000000082</v>
      </c>
      <c r="AB1991">
        <f>SUM('스테이지별 몬스터 스텟'!S1991*'(참고)타워 스텟 가치'!$Q$17,'스테이지별 몬스터 스텟'!T1991*'(참고)타워 스텟 가치'!$R$17,'스테이지별 몬스터 스텟'!U1991*'(참고)타워 스텟 가치'!$S$17,'스테이지별 몬스터 스텟'!V1991*'(참고)타워 스텟 가치'!$T$17,'스테이지별 몬스터 스텟'!W1991*'(참고)타워 스텟 가치'!$U$17,'스테이지별 몬스터 스텟'!X1991*'(참고)타워 스텟 가치'!$V$17,'스테이지별 몬스터 스텟'!Y1991*'(참고)타워 스텟 가치'!$W$17,'스테이지별 몬스터 스텟'!Z1991*'(참고)타워 스텟 가치'!$X$17,'스테이지별 몬스터 스텟'!AA1991*'(참고)타워 스텟 가치'!$Y$17)</f>
        <v>1219254.1650000089</v>
      </c>
      <c r="AC1991">
        <v>2</v>
      </c>
      <c r="AD1991">
        <f>VLOOKUP($F1991,'(참고)타워 스텟 가치'!$B$12:$L$16,AD$2,0)+(VLOOKUP($F1991,'(참고)타워 스텟 가치'!$B$12:$L$16,AD$2,0)*$E1991)</f>
        <v>600.75000000000443</v>
      </c>
      <c r="AE1991">
        <f>VLOOKUP($F1991,'(참고)타워 스텟 가치'!$B$12:$L$16,AE$2,0)+(VLOOKUP($F1991,'(참고)타워 스텟 가치'!$B$12:$L$16,AE$2,0)*$E1991)</f>
        <v>720.90000000000532</v>
      </c>
      <c r="AF1991">
        <f>VLOOKUP($F1991,'(참고)타워 스텟 가치'!$B$12:$L$16,AF$2,0)+(VLOOKUP($F1991,'(참고)타워 스텟 가치'!$B$12:$L$16,AF$2,0)*$E1991)</f>
        <v>801000.00000000594</v>
      </c>
      <c r="AG1991">
        <f>VLOOKUP($F1991,'(참고)타워 스텟 가치'!$B$12:$L$16,AG$2,0)+(VLOOKUP($F1991,'(참고)타워 스텟 가치'!$B$12:$L$16,AG$2,0)*$E1991)</f>
        <v>3604.5000000000264</v>
      </c>
      <c r="AH1991">
        <f>VLOOKUP($F1991,'(참고)타워 스텟 가치'!$B$12:$L$16,AH$2,0)+(VLOOKUP($F1991,'(참고)타워 스텟 가치'!$B$12:$L$16,AH$2,0)*$E1991)</f>
        <v>120.15000000000089</v>
      </c>
      <c r="AI1991">
        <f>VLOOKUP($F1991,'(참고)타워 스텟 가치'!$B$12:$L$16,AI$2,0)+(VLOOKUP($F1991,'(참고)타워 스텟 가치'!$B$12:$L$16,AI$2,0)*$E1991)</f>
        <v>48.06000000000035</v>
      </c>
      <c r="AJ1991">
        <f>VLOOKUP($F1991,'(참고)타워 스텟 가치'!$B$12:$L$16,AJ$2,0)+(VLOOKUP($F1991,'(참고)타워 스텟 가치'!$B$12:$L$16,AJ$2,0)*$E1991)</f>
        <v>0</v>
      </c>
      <c r="AK1991">
        <f>VLOOKUP($F1991,'(참고)타워 스텟 가치'!$B$12:$L$16,AK$2,0)+(VLOOKUP($F1991,'(참고)타워 스텟 가치'!$B$12:$L$16,AK$2,0)*$E1991)</f>
        <v>0</v>
      </c>
      <c r="AL1991">
        <f>VLOOKUP($F1991,'(참고)타워 스텟 가치'!$B$12:$L$16,AL$2,0)+(VLOOKUP($F1991,'(참고)타워 스텟 가치'!$B$12:$L$16,AL$2,0)*$E1991)</f>
        <v>224.28000000000165</v>
      </c>
      <c r="AM1991">
        <f>SUM('스테이지별 몬스터 스텟'!AD1991*'(참고)타워 스텟 가치'!$Q$17,'스테이지별 몬스터 스텟'!AE1991*'(참고)타워 스텟 가치'!$R$17,'스테이지별 몬스터 스텟'!AF1991*'(참고)타워 스텟 가치'!$S$17,'스테이지별 몬스터 스텟'!AG1991*'(참고)타워 스텟 가치'!$T$17,'스테이지별 몬스터 스텟'!AH1991*'(참고)타워 스텟 가치'!$U$17,'스테이지별 몬스터 스텟'!AI1991*'(참고)타워 스텟 가치'!$V$17,'스테이지별 몬스터 스텟'!AJ1991*'(참고)타워 스텟 가치'!$W$17,'스테이지별 몬스터 스텟'!AK1991*'(참고)타워 스텟 가치'!$X$17,'스테이지별 몬스터 스텟'!AL1991*'(참고)타워 스텟 가치'!$Y$17)</f>
        <v>1211728.7700000091</v>
      </c>
      <c r="AN1991">
        <v>3</v>
      </c>
    </row>
    <row r="1992" spans="3:40" x14ac:dyDescent="0.3">
      <c r="C1992">
        <v>3</v>
      </c>
      <c r="D1992">
        <f t="shared" si="92"/>
        <v>398</v>
      </c>
      <c r="E1992" s="52">
        <f>VLOOKUP(D1992,'스테이지별 난이도 설정'!B:C,2,0)</f>
        <v>159.20000000000118</v>
      </c>
      <c r="F1992" t="str">
        <f t="shared" si="93"/>
        <v>에픽</v>
      </c>
      <c r="G1992">
        <f t="shared" si="94"/>
        <v>6</v>
      </c>
      <c r="H1992">
        <f>VLOOKUP($F1992,'(참고)타워 스텟 가치'!$B$2:$L$6,H$2,0)+(VLOOKUP($F1992,'(참고)타워 스텟 가치'!$B$2:$L$6,H$2,0)*$E1992)</f>
        <v>2703.37500000002</v>
      </c>
      <c r="I1992">
        <f>VLOOKUP($F1992,'(참고)타워 스텟 가치'!$B$2:$L$6,I$2,0)+(VLOOKUP($F1992,'(참고)타워 스텟 가치'!$B$2:$L$6,I$2,0)*$E1992)</f>
        <v>540.67500000000405</v>
      </c>
      <c r="J1992">
        <f>VLOOKUP($F1992,'(참고)타워 스텟 가치'!$B$2:$L$6,J$2,0)+(VLOOKUP($F1992,'(참고)타워 스텟 가치'!$B$2:$L$6,J$2,0)*$E1992)</f>
        <v>801000.00000000594</v>
      </c>
      <c r="K1992">
        <f>VLOOKUP($F1992,'(참고)타워 스텟 가치'!$B$2:$L$6,K$2,0)+(VLOOKUP($F1992,'(참고)타워 스텟 가치'!$B$2:$L$6,K$2,0)*$E1992)</f>
        <v>10813.50000000008</v>
      </c>
      <c r="L1992">
        <f>VLOOKUP($F1992,'(참고)타워 스텟 가치'!$B$2:$L$6,L$2,0)+(VLOOKUP($F1992,'(참고)타워 스텟 가치'!$B$2:$L$6,L$2,0)*$E1992)</f>
        <v>180.22500000000133</v>
      </c>
      <c r="M1992">
        <f>VLOOKUP($F1992,'(참고)타워 스텟 가치'!$B$2:$L$6,M$2,0)+(VLOOKUP($F1992,'(참고)타워 스텟 가치'!$B$2:$L$6,M$2,0)*$E1992)</f>
        <v>48.06000000000035</v>
      </c>
      <c r="N1992">
        <f>VLOOKUP($F1992,'(참고)타워 스텟 가치'!$B$2:$L$6,N$2,0)+(VLOOKUP($F1992,'(참고)타워 스텟 가치'!$B$2:$L$6,N$2,0)*$E1992)</f>
        <v>0</v>
      </c>
      <c r="O1992">
        <f>VLOOKUP($F1992,'(참고)타워 스텟 가치'!$B$2:$L$6,O$2,0)+(VLOOKUP($F1992,'(참고)타워 스텟 가치'!$B$2:$L$6,O$2,0)*$E1992)</f>
        <v>0</v>
      </c>
      <c r="P1992">
        <f>VLOOKUP($F1992,'(참고)타워 스텟 가치'!$B$2:$L$6,P$2,0)+(VLOOKUP($F1992,'(참고)타워 스텟 가치'!$B$2:$L$6,P$2,0)*$E1992)</f>
        <v>112.14000000000082</v>
      </c>
      <c r="Q1992">
        <f>SUM('스테이지별 몬스터 스텟'!H1992*'(참고)타워 스텟 가치'!$Q$17,'스테이지별 몬스터 스텟'!I1992*'(참고)타워 스텟 가치'!$R$17,'스테이지별 몬스터 스텟'!J1992*'(참고)타워 스텟 가치'!$S$17,'스테이지별 몬스터 스텟'!K1992*'(참고)타워 스텟 가치'!$T$17,'스테이지별 몬스터 스텟'!L1992*'(참고)타워 스텟 가치'!$U$17,'스테이지별 몬스터 스텟'!M1992*'(참고)타워 스텟 가치'!$V$17,'스테이지별 몬스터 스텟'!N1992*'(참고)타워 스텟 가치'!$W$17,'스테이지별 몬스터 스텟'!O1992*'(참고)타워 스텟 가치'!$X$17,'스테이지별 몬스터 스텟'!P1992*'(참고)타워 스텟 가치'!$Y$17)</f>
        <v>1229977.5525000091</v>
      </c>
      <c r="R1992">
        <v>1</v>
      </c>
      <c r="S1992">
        <f>VLOOKUP($F1992,'(참고)타워 스텟 가치'!$B$7:$L$11,S$2,0)+(VLOOKUP($F1992,'(참고)타워 스텟 가치'!$B$7:$L$11,S$2,0)*$E1992)</f>
        <v>901.12500000000659</v>
      </c>
      <c r="T1992">
        <f>VLOOKUP($F1992,'(참고)타워 스텟 가치'!$B$7:$L$11,T$2,0)+(VLOOKUP($F1992,'(참고)타워 스텟 가치'!$B$7:$L$11,T$2,0)*$E1992)</f>
        <v>1622.0250000000119</v>
      </c>
      <c r="U1992">
        <f>VLOOKUP($F1992,'(참고)타워 스텟 가치'!$B$7:$L$11,U$2,0)+(VLOOKUP($F1992,'(참고)타워 스텟 가치'!$B$7:$L$11,U$2,0)*$E1992)</f>
        <v>801000.00000000594</v>
      </c>
      <c r="V1992">
        <f>VLOOKUP($F1992,'(참고)타워 스텟 가치'!$B$7:$L$11,V$2,0)+(VLOOKUP($F1992,'(참고)타워 스텟 가치'!$B$7:$L$11,V$2,0)*$E1992)</f>
        <v>10813.50000000008</v>
      </c>
      <c r="W1992">
        <f>VLOOKUP($F1992,'(참고)타워 스텟 가치'!$B$7:$L$11,W$2,0)+(VLOOKUP($F1992,'(참고)타워 스텟 가치'!$B$7:$L$11,W$2,0)*$E1992)</f>
        <v>180.22500000000133</v>
      </c>
      <c r="X1992">
        <f>VLOOKUP($F1992,'(참고)타워 스텟 가치'!$B$7:$L$11,X$2,0)+(VLOOKUP($F1992,'(참고)타워 스텟 가치'!$B$7:$L$11,X$2,0)*$E1992)</f>
        <v>48.06000000000035</v>
      </c>
      <c r="Y1992">
        <f>VLOOKUP($F1992,'(참고)타워 스텟 가치'!$B$7:$L$11,Y$2,0)+(VLOOKUP($F1992,'(참고)타워 스텟 가치'!$B$7:$L$11,Y$2,0)*$E1992)</f>
        <v>0</v>
      </c>
      <c r="Z1992">
        <f>VLOOKUP($F1992,'(참고)타워 스텟 가치'!$B$7:$L$11,Z$2,0)+(VLOOKUP($F1992,'(참고)타워 스텟 가치'!$B$7:$L$11,Z$2,0)*$E1992)</f>
        <v>0</v>
      </c>
      <c r="AA1992">
        <f>VLOOKUP($F1992,'(참고)타워 스텟 가치'!$B$7:$L$11,AA$2,0)+(VLOOKUP($F1992,'(참고)타워 스텟 가치'!$B$7:$L$11,AA$2,0)*$E1992)</f>
        <v>112.14000000000082</v>
      </c>
      <c r="AB1992">
        <f>SUM('스테이지별 몬스터 스텟'!S1992*'(참고)타워 스텟 가치'!$Q$17,'스테이지별 몬스터 스텟'!T1992*'(참고)타워 스텟 가치'!$R$17,'스테이지별 몬스터 스텟'!U1992*'(참고)타워 스텟 가치'!$S$17,'스테이지별 몬스터 스텟'!V1992*'(참고)타워 스텟 가치'!$T$17,'스테이지별 몬스터 스텟'!W1992*'(참고)타워 스텟 가치'!$U$17,'스테이지별 몬스터 스텟'!X1992*'(참고)타워 스텟 가치'!$V$17,'스테이지별 몬스터 스텟'!Y1992*'(참고)타워 스텟 가치'!$W$17,'스테이지별 몬스터 스텟'!Z1992*'(참고)타워 스텟 가치'!$X$17,'스테이지별 몬스터 스텟'!AA1992*'(참고)타워 스텟 가치'!$Y$17)</f>
        <v>1227995.0775000092</v>
      </c>
      <c r="AC1992">
        <v>2</v>
      </c>
      <c r="AD1992">
        <f>VLOOKUP($F1992,'(참고)타워 스텟 가치'!$B$12:$L$16,AD$2,0)+(VLOOKUP($F1992,'(참고)타워 스텟 가치'!$B$12:$L$16,AD$2,0)*$E1992)</f>
        <v>901.12500000000659</v>
      </c>
      <c r="AE1992">
        <f>VLOOKUP($F1992,'(참고)타워 스텟 가치'!$B$12:$L$16,AE$2,0)+(VLOOKUP($F1992,'(참고)타워 스텟 가치'!$B$12:$L$16,AE$2,0)*$E1992)</f>
        <v>1081.3500000000081</v>
      </c>
      <c r="AF1992">
        <f>VLOOKUP($F1992,'(참고)타워 스텟 가치'!$B$12:$L$16,AF$2,0)+(VLOOKUP($F1992,'(참고)타워 스텟 가치'!$B$12:$L$16,AF$2,0)*$E1992)</f>
        <v>801000.00000000594</v>
      </c>
      <c r="AG1992">
        <f>VLOOKUP($F1992,'(참고)타워 스텟 가치'!$B$12:$L$16,AG$2,0)+(VLOOKUP($F1992,'(참고)타워 스텟 가치'!$B$12:$L$16,AG$2,0)*$E1992)</f>
        <v>5406.75000000004</v>
      </c>
      <c r="AH1992">
        <f>VLOOKUP($F1992,'(참고)타워 스텟 가치'!$B$12:$L$16,AH$2,0)+(VLOOKUP($F1992,'(참고)타워 스텟 가치'!$B$12:$L$16,AH$2,0)*$E1992)</f>
        <v>180.22500000000133</v>
      </c>
      <c r="AI1992">
        <f>VLOOKUP($F1992,'(참고)타워 스텟 가치'!$B$12:$L$16,AI$2,0)+(VLOOKUP($F1992,'(참고)타워 스텟 가치'!$B$12:$L$16,AI$2,0)*$E1992)</f>
        <v>48.06000000000035</v>
      </c>
      <c r="AJ1992">
        <f>VLOOKUP($F1992,'(참고)타워 스텟 가치'!$B$12:$L$16,AJ$2,0)+(VLOOKUP($F1992,'(참고)타워 스텟 가치'!$B$12:$L$16,AJ$2,0)*$E1992)</f>
        <v>0</v>
      </c>
      <c r="AK1992">
        <f>VLOOKUP($F1992,'(참고)타워 스텟 가치'!$B$12:$L$16,AK$2,0)+(VLOOKUP($F1992,'(참고)타워 스텟 가치'!$B$12:$L$16,AK$2,0)*$E1992)</f>
        <v>0</v>
      </c>
      <c r="AL1992">
        <f>VLOOKUP($F1992,'(참고)타워 스텟 가치'!$B$12:$L$16,AL$2,0)+(VLOOKUP($F1992,'(참고)타워 스텟 가치'!$B$12:$L$16,AL$2,0)*$E1992)</f>
        <v>224.28000000000165</v>
      </c>
      <c r="AM1992">
        <f>SUM('스테이지별 몬스터 스텟'!AD1992*'(참고)타워 스텟 가치'!$Q$17,'스테이지별 몬스터 스텟'!AE1992*'(참고)타워 스텟 가치'!$R$17,'스테이지별 몬스터 스텟'!AF1992*'(참고)타워 스텟 가치'!$S$17,'스테이지별 몬스터 스텟'!AG1992*'(참고)타워 스텟 가치'!$T$17,'스테이지별 몬스터 스텟'!AH1992*'(참고)타워 스텟 가치'!$U$17,'스테이지별 몬스터 스텟'!AI1992*'(참고)타워 스텟 가치'!$V$17,'스테이지별 몬스터 스텟'!AJ1992*'(참고)타워 스텟 가치'!$W$17,'스테이지별 몬스터 스텟'!AK1992*'(참고)타워 스텟 가치'!$X$17,'스테이지별 몬스터 스텟'!AL1992*'(참고)타워 스텟 가치'!$Y$17)</f>
        <v>1216594.8450000091</v>
      </c>
      <c r="AN1992">
        <v>3</v>
      </c>
    </row>
    <row r="1993" spans="3:40" x14ac:dyDescent="0.3">
      <c r="C1993">
        <v>4</v>
      </c>
      <c r="D1993">
        <f t="shared" si="92"/>
        <v>398</v>
      </c>
      <c r="E1993" s="52">
        <f>VLOOKUP(D1993,'스테이지별 난이도 설정'!B:C,2,0)</f>
        <v>159.20000000000118</v>
      </c>
      <c r="F1993" t="str">
        <f t="shared" si="93"/>
        <v>유니크</v>
      </c>
      <c r="G1993">
        <f t="shared" si="94"/>
        <v>6</v>
      </c>
      <c r="H1993">
        <f>VLOOKUP($F1993,'(참고)타워 스텟 가치'!$B$2:$L$6,H$2,0)+(VLOOKUP($F1993,'(참고)타워 스텟 가치'!$B$2:$L$6,H$2,0)*$E1993)</f>
        <v>4055.06250000003</v>
      </c>
      <c r="I1993">
        <f>VLOOKUP($F1993,'(참고)타워 스텟 가치'!$B$2:$L$6,I$2,0)+(VLOOKUP($F1993,'(참고)타워 스텟 가치'!$B$2:$L$6,I$2,0)*$E1993)</f>
        <v>811.01250000000596</v>
      </c>
      <c r="J1993">
        <f>VLOOKUP($F1993,'(참고)타워 스텟 가치'!$B$2:$L$6,J$2,0)+(VLOOKUP($F1993,'(참고)타워 스텟 가치'!$B$2:$L$6,J$2,0)*$E1993)</f>
        <v>801000.00000000594</v>
      </c>
      <c r="K1993">
        <f>VLOOKUP($F1993,'(참고)타워 스텟 가치'!$B$2:$L$6,K$2,0)+(VLOOKUP($F1993,'(참고)타워 스텟 가치'!$B$2:$L$6,K$2,0)*$E1993)</f>
        <v>16220.25000000012</v>
      </c>
      <c r="L1993">
        <f>VLOOKUP($F1993,'(참고)타워 스텟 가치'!$B$2:$L$6,L$2,0)+(VLOOKUP($F1993,'(참고)타워 스텟 가치'!$B$2:$L$6,L$2,0)*$E1993)</f>
        <v>270.33750000000202</v>
      </c>
      <c r="M1993">
        <f>VLOOKUP($F1993,'(참고)타워 스텟 가치'!$B$2:$L$6,M$2,0)+(VLOOKUP($F1993,'(참고)타워 스텟 가치'!$B$2:$L$6,M$2,0)*$E1993)</f>
        <v>48.06000000000035</v>
      </c>
      <c r="N1993">
        <f>VLOOKUP($F1993,'(참고)타워 스텟 가치'!$B$2:$L$6,N$2,0)+(VLOOKUP($F1993,'(참고)타워 스텟 가치'!$B$2:$L$6,N$2,0)*$E1993)</f>
        <v>0</v>
      </c>
      <c r="O1993">
        <f>VLOOKUP($F1993,'(참고)타워 스텟 가치'!$B$2:$L$6,O$2,0)+(VLOOKUP($F1993,'(참고)타워 스텟 가치'!$B$2:$L$6,O$2,0)*$E1993)</f>
        <v>0</v>
      </c>
      <c r="P1993">
        <f>VLOOKUP($F1993,'(참고)타워 스텟 가치'!$B$2:$L$6,P$2,0)+(VLOOKUP($F1993,'(참고)타워 스텟 가치'!$B$2:$L$6,P$2,0)*$E1993)</f>
        <v>160.20000000000118</v>
      </c>
      <c r="Q1993">
        <f>SUM('스테이지별 몬스터 스텟'!H1993*'(참고)타워 스텟 가치'!$Q$17,'스테이지별 몬스터 스텟'!I1993*'(참고)타워 스텟 가치'!$R$17,'스테이지별 몬스터 스텟'!J1993*'(참고)타워 스텟 가치'!$S$17,'스테이지별 몬스터 스텟'!K1993*'(참고)타워 스텟 가치'!$T$17,'스테이지별 몬스터 스텟'!L1993*'(참고)타워 스텟 가치'!$U$17,'스테이지별 몬스터 스텟'!M1993*'(참고)타워 스텟 가치'!$V$17,'스테이지별 몬스터 스텟'!N1993*'(참고)타워 스텟 가치'!$W$17,'스테이지별 몬스터 스텟'!O1993*'(참고)타워 스텟 가치'!$X$17,'스테이지별 몬스터 스텟'!P1993*'(참고)타워 스텟 가치'!$Y$17)</f>
        <v>1244176.2787500091</v>
      </c>
      <c r="R1993">
        <v>1</v>
      </c>
      <c r="S1993">
        <f>VLOOKUP($F1993,'(참고)타워 스텟 가치'!$B$7:$L$11,S$2,0)+(VLOOKUP($F1993,'(참고)타워 스텟 가치'!$B$7:$L$11,S$2,0)*$E1993)</f>
        <v>1351.68750000001</v>
      </c>
      <c r="T1993">
        <f>VLOOKUP($F1993,'(참고)타워 스텟 가치'!$B$7:$L$11,T$2,0)+(VLOOKUP($F1993,'(참고)타워 스텟 가치'!$B$7:$L$11,T$2,0)*$E1993)</f>
        <v>2433.0375000000181</v>
      </c>
      <c r="U1993">
        <f>VLOOKUP($F1993,'(참고)타워 스텟 가치'!$B$7:$L$11,U$2,0)+(VLOOKUP($F1993,'(참고)타워 스텟 가치'!$B$7:$L$11,U$2,0)*$E1993)</f>
        <v>801000.00000000594</v>
      </c>
      <c r="V1993">
        <f>VLOOKUP($F1993,'(참고)타워 스텟 가치'!$B$7:$L$11,V$2,0)+(VLOOKUP($F1993,'(참고)타워 스텟 가치'!$B$7:$L$11,V$2,0)*$E1993)</f>
        <v>16220.25000000012</v>
      </c>
      <c r="W1993">
        <f>VLOOKUP($F1993,'(참고)타워 스텟 가치'!$B$7:$L$11,W$2,0)+(VLOOKUP($F1993,'(참고)타워 스텟 가치'!$B$7:$L$11,W$2,0)*$E1993)</f>
        <v>270.33750000000202</v>
      </c>
      <c r="X1993">
        <f>VLOOKUP($F1993,'(참고)타워 스텟 가치'!$B$7:$L$11,X$2,0)+(VLOOKUP($F1993,'(참고)타워 스텟 가치'!$B$7:$L$11,X$2,0)*$E1993)</f>
        <v>48.06000000000035</v>
      </c>
      <c r="Y1993">
        <f>VLOOKUP($F1993,'(참고)타워 스텟 가치'!$B$7:$L$11,Y$2,0)+(VLOOKUP($F1993,'(참고)타워 스텟 가치'!$B$7:$L$11,Y$2,0)*$E1993)</f>
        <v>0</v>
      </c>
      <c r="Z1993">
        <f>VLOOKUP($F1993,'(참고)타워 스텟 가치'!$B$7:$L$11,Z$2,0)+(VLOOKUP($F1993,'(참고)타워 스텟 가치'!$B$7:$L$11,Z$2,0)*$E1993)</f>
        <v>0</v>
      </c>
      <c r="AA1993">
        <f>VLOOKUP($F1993,'(참고)타워 스텟 가치'!$B$7:$L$11,AA$2,0)+(VLOOKUP($F1993,'(참고)타워 스텟 가치'!$B$7:$L$11,AA$2,0)*$E1993)</f>
        <v>160.20000000000118</v>
      </c>
      <c r="AB1993">
        <f>SUM('스테이지별 몬스터 스텟'!S1993*'(참고)타워 스텟 가치'!$Q$17,'스테이지별 몬스터 스텟'!T1993*'(참고)타워 스텟 가치'!$R$17,'스테이지별 몬스터 스텟'!U1993*'(참고)타워 스텟 가치'!$S$17,'스테이지별 몬스터 스텟'!V1993*'(참고)타워 스텟 가치'!$T$17,'스테이지별 몬스터 스텟'!W1993*'(참고)타워 스텟 가치'!$U$17,'스테이지별 몬스터 스텟'!X1993*'(참고)타워 스텟 가치'!$V$17,'스테이지별 몬스터 스텟'!Y1993*'(참고)타워 스텟 가치'!$W$17,'스테이지별 몬스터 스텟'!Z1993*'(참고)타워 스텟 가치'!$X$17,'스테이지별 몬스터 스텟'!AA1993*'(참고)타워 스텟 가치'!$Y$17)</f>
        <v>1241202.5662500092</v>
      </c>
      <c r="AC1993">
        <v>2</v>
      </c>
      <c r="AD1993">
        <f>VLOOKUP($F1993,'(참고)타워 스텟 가치'!$B$12:$L$16,AD$2,0)+(VLOOKUP($F1993,'(참고)타워 스텟 가치'!$B$12:$L$16,AD$2,0)*$E1993)</f>
        <v>1351.68750000001</v>
      </c>
      <c r="AE1993">
        <f>VLOOKUP($F1993,'(참고)타워 스텟 가치'!$B$12:$L$16,AE$2,0)+(VLOOKUP($F1993,'(참고)타워 스텟 가치'!$B$12:$L$16,AE$2,0)*$E1993)</f>
        <v>1622.0250000000119</v>
      </c>
      <c r="AF1993">
        <f>VLOOKUP($F1993,'(참고)타워 스텟 가치'!$B$12:$L$16,AF$2,0)+(VLOOKUP($F1993,'(참고)타워 스텟 가치'!$B$12:$L$16,AF$2,0)*$E1993)</f>
        <v>801000.00000000594</v>
      </c>
      <c r="AG1993">
        <f>VLOOKUP($F1993,'(참고)타워 스텟 가치'!$B$12:$L$16,AG$2,0)+(VLOOKUP($F1993,'(참고)타워 스텟 가치'!$B$12:$L$16,AG$2,0)*$E1993)</f>
        <v>8110.12500000006</v>
      </c>
      <c r="AH1993">
        <f>VLOOKUP($F1993,'(참고)타워 스텟 가치'!$B$12:$L$16,AH$2,0)+(VLOOKUP($F1993,'(참고)타워 스텟 가치'!$B$12:$L$16,AH$2,0)*$E1993)</f>
        <v>270.33750000000202</v>
      </c>
      <c r="AI1993">
        <f>VLOOKUP($F1993,'(참고)타워 스텟 가치'!$B$12:$L$16,AI$2,0)+(VLOOKUP($F1993,'(참고)타워 스텟 가치'!$B$12:$L$16,AI$2,0)*$E1993)</f>
        <v>48.06000000000035</v>
      </c>
      <c r="AJ1993">
        <f>VLOOKUP($F1993,'(참고)타워 스텟 가치'!$B$12:$L$16,AJ$2,0)+(VLOOKUP($F1993,'(참고)타워 스텟 가치'!$B$12:$L$16,AJ$2,0)*$E1993)</f>
        <v>0</v>
      </c>
      <c r="AK1993">
        <f>VLOOKUP($F1993,'(참고)타워 스텟 가치'!$B$12:$L$16,AK$2,0)+(VLOOKUP($F1993,'(참고)타워 스텟 가치'!$B$12:$L$16,AK$2,0)*$E1993)</f>
        <v>0</v>
      </c>
      <c r="AL1993">
        <f>VLOOKUP($F1993,'(참고)타워 스텟 가치'!$B$12:$L$16,AL$2,0)+(VLOOKUP($F1993,'(참고)타워 스텟 가치'!$B$12:$L$16,AL$2,0)*$E1993)</f>
        <v>320.40000000000236</v>
      </c>
      <c r="AM1993">
        <f>SUM('스테이지별 몬스터 스텟'!AD1993*'(참고)타워 스텟 가치'!$Q$17,'스테이지별 몬스터 스텟'!AE1993*'(참고)타워 스텟 가치'!$R$17,'스테이지별 몬스터 스텟'!AF1993*'(참고)타워 스텟 가치'!$S$17,'스테이지별 몬스터 스텟'!AG1993*'(참고)타워 스텟 가치'!$T$17,'스테이지별 몬스터 스텟'!AH1993*'(참고)타워 스텟 가치'!$U$17,'스테이지별 몬스터 스텟'!AI1993*'(참고)타워 스텟 가치'!$V$17,'스테이지별 몬스터 스텟'!AJ1993*'(참고)타워 스텟 가치'!$W$17,'스테이지별 몬스터 스텟'!AK1993*'(참고)타워 스텟 가치'!$X$17,'스테이지별 몬스터 스텟'!AL1993*'(참고)타워 스텟 가치'!$Y$17)</f>
        <v>1224086.1975000093</v>
      </c>
      <c r="AN1993">
        <v>3</v>
      </c>
    </row>
    <row r="1994" spans="3:40" x14ac:dyDescent="0.3">
      <c r="C1994">
        <v>5</v>
      </c>
      <c r="D1994">
        <f t="shared" si="92"/>
        <v>398</v>
      </c>
      <c r="E1994" s="52">
        <f>VLOOKUP(D1994,'스테이지별 난이도 설정'!B:C,2,0)</f>
        <v>159.20000000000118</v>
      </c>
      <c r="F1994" t="str">
        <f t="shared" si="93"/>
        <v>스페셜</v>
      </c>
      <c r="G1994">
        <f t="shared" si="94"/>
        <v>6</v>
      </c>
      <c r="H1994">
        <f>VLOOKUP($F1994,'(참고)타워 스텟 가치'!$B$2:$L$6,H$2,0)+(VLOOKUP($F1994,'(참고)타워 스텟 가치'!$B$2:$L$6,H$2,0)*$E1994)</f>
        <v>6082.5937500000446</v>
      </c>
      <c r="I1994">
        <f>VLOOKUP($F1994,'(참고)타워 스텟 가치'!$B$2:$L$6,I$2,0)+(VLOOKUP($F1994,'(참고)타워 스텟 가치'!$B$2:$L$6,I$2,0)*$E1994)</f>
        <v>1216.518750000009</v>
      </c>
      <c r="J1994">
        <f>VLOOKUP($F1994,'(참고)타워 스텟 가치'!$B$2:$L$6,J$2,0)+(VLOOKUP($F1994,'(참고)타워 스텟 가치'!$B$2:$L$6,J$2,0)*$E1994)</f>
        <v>801000.00000000594</v>
      </c>
      <c r="K1994">
        <f>VLOOKUP($F1994,'(참고)타워 스텟 가치'!$B$2:$L$6,K$2,0)+(VLOOKUP($F1994,'(참고)타워 스텟 가치'!$B$2:$L$6,K$2,0)*$E1994)</f>
        <v>24330.375000000178</v>
      </c>
      <c r="L1994">
        <f>VLOOKUP($F1994,'(참고)타워 스텟 가치'!$B$2:$L$6,L$2,0)+(VLOOKUP($F1994,'(참고)타워 스텟 가치'!$B$2:$L$6,L$2,0)*$E1994)</f>
        <v>405.50625000000298</v>
      </c>
      <c r="M1994">
        <f>VLOOKUP($F1994,'(참고)타워 스텟 가치'!$B$2:$L$6,M$2,0)+(VLOOKUP($F1994,'(참고)타워 스텟 가치'!$B$2:$L$6,M$2,0)*$E1994)</f>
        <v>48.06000000000035</v>
      </c>
      <c r="N1994">
        <f>VLOOKUP($F1994,'(참고)타워 스텟 가치'!$B$2:$L$6,N$2,0)+(VLOOKUP($F1994,'(참고)타워 스텟 가치'!$B$2:$L$6,N$2,0)*$E1994)</f>
        <v>0</v>
      </c>
      <c r="O1994">
        <f>VLOOKUP($F1994,'(참고)타워 스텟 가치'!$B$2:$L$6,O$2,0)+(VLOOKUP($F1994,'(참고)타워 스텟 가치'!$B$2:$L$6,O$2,0)*$E1994)</f>
        <v>0</v>
      </c>
      <c r="P1994">
        <f>VLOOKUP($F1994,'(참고)타워 스텟 가치'!$B$2:$L$6,P$2,0)+(VLOOKUP($F1994,'(참고)타워 스텟 가치'!$B$2:$L$6,P$2,0)*$E1994)</f>
        <v>160.20000000000118</v>
      </c>
      <c r="Q1994">
        <f>SUM('스테이지별 몬스터 스텟'!H1994*'(참고)타워 스텟 가치'!$Q$17,'스테이지별 몬스터 스텟'!I1994*'(참고)타워 스텟 가치'!$R$17,'스테이지별 몬스터 스텟'!J1994*'(참고)타워 스텟 가치'!$S$17,'스테이지별 몬스터 스텟'!K1994*'(참고)타워 스텟 가치'!$T$17,'스테이지별 몬스터 스텟'!L1994*'(참고)타워 스텟 가치'!$U$17,'스테이지별 몬스터 스텟'!M1994*'(참고)타워 스텟 가치'!$V$17,'스테이지별 몬스터 스텟'!N1994*'(참고)타워 스텟 가치'!$W$17,'스테이지별 몬스터 스텟'!O1994*'(참고)타워 스텟 가치'!$X$17,'스테이지별 몬스터 스텟'!P1994*'(참고)타워 스텟 가치'!$Y$17)</f>
        <v>1265330.1881250094</v>
      </c>
      <c r="R1994">
        <v>1</v>
      </c>
      <c r="S1994">
        <f>VLOOKUP($F1994,'(참고)타워 스텟 가치'!$B$7:$L$11,S$2,0)+(VLOOKUP($F1994,'(참고)타워 스텟 가치'!$B$7:$L$11,S$2,0)*$E1994)</f>
        <v>2027.531250000015</v>
      </c>
      <c r="T1994">
        <f>VLOOKUP($F1994,'(참고)타워 스텟 가치'!$B$7:$L$11,T$2,0)+(VLOOKUP($F1994,'(참고)타워 스텟 가치'!$B$7:$L$11,T$2,0)*$E1994)</f>
        <v>3649.5562500000269</v>
      </c>
      <c r="U1994">
        <f>VLOOKUP($F1994,'(참고)타워 스텟 가치'!$B$7:$L$11,U$2,0)+(VLOOKUP($F1994,'(참고)타워 스텟 가치'!$B$7:$L$11,U$2,0)*$E1994)</f>
        <v>801000.00000000594</v>
      </c>
      <c r="V1994">
        <f>VLOOKUP($F1994,'(참고)타워 스텟 가치'!$B$7:$L$11,V$2,0)+(VLOOKUP($F1994,'(참고)타워 스텟 가치'!$B$7:$L$11,V$2,0)*$E1994)</f>
        <v>24330.375000000178</v>
      </c>
      <c r="W1994">
        <f>VLOOKUP($F1994,'(참고)타워 스텟 가치'!$B$7:$L$11,W$2,0)+(VLOOKUP($F1994,'(참고)타워 스텟 가치'!$B$7:$L$11,W$2,0)*$E1994)</f>
        <v>405.50625000000298</v>
      </c>
      <c r="X1994">
        <f>VLOOKUP($F1994,'(참고)타워 스텟 가치'!$B$7:$L$11,X$2,0)+(VLOOKUP($F1994,'(참고)타워 스텟 가치'!$B$7:$L$11,X$2,0)*$E1994)</f>
        <v>48.06000000000035</v>
      </c>
      <c r="Y1994">
        <f>VLOOKUP($F1994,'(참고)타워 스텟 가치'!$B$7:$L$11,Y$2,0)+(VLOOKUP($F1994,'(참고)타워 스텟 가치'!$B$7:$L$11,Y$2,0)*$E1994)</f>
        <v>0</v>
      </c>
      <c r="Z1994">
        <f>VLOOKUP($F1994,'(참고)타워 스텟 가치'!$B$7:$L$11,Z$2,0)+(VLOOKUP($F1994,'(참고)타워 스텟 가치'!$B$7:$L$11,Z$2,0)*$E1994)</f>
        <v>0</v>
      </c>
      <c r="AA1994">
        <f>VLOOKUP($F1994,'(참고)타워 스텟 가치'!$B$7:$L$11,AA$2,0)+(VLOOKUP($F1994,'(참고)타워 스텟 가치'!$B$7:$L$11,AA$2,0)*$E1994)</f>
        <v>160.20000000000118</v>
      </c>
      <c r="AB1994">
        <f>SUM('스테이지별 몬스터 스텟'!S1994*'(참고)타워 스텟 가치'!$Q$17,'스테이지별 몬스터 스텟'!T1994*'(참고)타워 스텟 가치'!$R$17,'스테이지별 몬스터 스텟'!U1994*'(참고)타워 스텟 가치'!$S$17,'스테이지별 몬스터 스텟'!V1994*'(참고)타워 스텟 가치'!$T$17,'스테이지별 몬스터 스텟'!W1994*'(참고)타워 스텟 가치'!$U$17,'스테이지별 몬스터 스텟'!X1994*'(참고)타워 스텟 가치'!$V$17,'스테이지별 몬스터 스텟'!Y1994*'(참고)타워 스텟 가치'!$W$17,'스테이지별 몬스터 스텟'!Z1994*'(참고)타워 스텟 가치'!$X$17,'스테이지별 몬스터 스텟'!AA1994*'(참고)타워 스텟 가치'!$Y$17)</f>
        <v>1260869.6193750093</v>
      </c>
      <c r="AC1994">
        <v>2</v>
      </c>
      <c r="AD1994">
        <f>VLOOKUP($F1994,'(참고)타워 스텟 가치'!$B$12:$L$16,AD$2,0)+(VLOOKUP($F1994,'(참고)타워 스텟 가치'!$B$12:$L$16,AD$2,0)*$E1994)</f>
        <v>2027.531250000015</v>
      </c>
      <c r="AE1994">
        <f>VLOOKUP($F1994,'(참고)타워 스텟 가치'!$B$12:$L$16,AE$2,0)+(VLOOKUP($F1994,'(참고)타워 스텟 가치'!$B$12:$L$16,AE$2,0)*$E1994)</f>
        <v>2433.0375000000181</v>
      </c>
      <c r="AF1994">
        <f>VLOOKUP($F1994,'(참고)타워 스텟 가치'!$B$12:$L$16,AF$2,0)+(VLOOKUP($F1994,'(참고)타워 스텟 가치'!$B$12:$L$16,AF$2,0)*$E1994)</f>
        <v>801000.00000000594</v>
      </c>
      <c r="AG1994">
        <f>VLOOKUP($F1994,'(참고)타워 스텟 가치'!$B$12:$L$16,AG$2,0)+(VLOOKUP($F1994,'(참고)타워 스텟 가치'!$B$12:$L$16,AG$2,0)*$E1994)</f>
        <v>12165.187500000089</v>
      </c>
      <c r="AH1994">
        <f>VLOOKUP($F1994,'(참고)타워 스텟 가치'!$B$12:$L$16,AH$2,0)+(VLOOKUP($F1994,'(참고)타워 스텟 가치'!$B$12:$L$16,AH$2,0)*$E1994)</f>
        <v>405.50625000000298</v>
      </c>
      <c r="AI1994">
        <f>VLOOKUP($F1994,'(참고)타워 스텟 가치'!$B$12:$L$16,AI$2,0)+(VLOOKUP($F1994,'(참고)타워 스텟 가치'!$B$12:$L$16,AI$2,0)*$E1994)</f>
        <v>48.06000000000035</v>
      </c>
      <c r="AJ1994">
        <f>VLOOKUP($F1994,'(참고)타워 스텟 가치'!$B$12:$L$16,AJ$2,0)+(VLOOKUP($F1994,'(참고)타워 스텟 가치'!$B$12:$L$16,AJ$2,0)*$E1994)</f>
        <v>0</v>
      </c>
      <c r="AK1994">
        <f>VLOOKUP($F1994,'(참고)타워 스텟 가치'!$B$12:$L$16,AK$2,0)+(VLOOKUP($F1994,'(참고)타워 스텟 가치'!$B$12:$L$16,AK$2,0)*$E1994)</f>
        <v>0</v>
      </c>
      <c r="AL1994">
        <f>VLOOKUP($F1994,'(참고)타워 스텟 가치'!$B$12:$L$16,AL$2,0)+(VLOOKUP($F1994,'(참고)타워 스텟 가치'!$B$12:$L$16,AL$2,0)*$E1994)</f>
        <v>320.40000000000236</v>
      </c>
      <c r="AM1994">
        <f>SUM('스테이지별 몬스터 스텟'!AD1994*'(참고)타워 스텟 가치'!$Q$17,'스테이지별 몬스터 스텟'!AE1994*'(참고)타워 스텟 가치'!$R$17,'스테이지별 몬스터 스텟'!AF1994*'(참고)타워 스텟 가치'!$S$17,'스테이지별 몬스터 스텟'!AG1994*'(참고)타워 스텟 가치'!$T$17,'스테이지별 몬스터 스텟'!AH1994*'(참고)타워 스텟 가치'!$U$17,'스테이지별 몬스터 스텟'!AI1994*'(참고)타워 스텟 가치'!$V$17,'스테이지별 몬스터 스텟'!AJ1994*'(참고)타워 스텟 가치'!$W$17,'스테이지별 몬스터 스텟'!AK1994*'(참고)타워 스텟 가치'!$X$17,'스테이지별 몬스터 스텟'!AL1994*'(참고)타워 스텟 가치'!$Y$17)</f>
        <v>1235034.8662500093</v>
      </c>
      <c r="AN1994">
        <v>3</v>
      </c>
    </row>
    <row r="1995" spans="3:40" x14ac:dyDescent="0.3">
      <c r="C1995">
        <v>1</v>
      </c>
      <c r="D1995">
        <f t="shared" si="92"/>
        <v>399</v>
      </c>
      <c r="E1995" s="52">
        <f>VLOOKUP(D1995,'스테이지별 난이도 설정'!B:C,2,0)</f>
        <v>159.60000000000119</v>
      </c>
      <c r="F1995" t="str">
        <f t="shared" si="93"/>
        <v>일반</v>
      </c>
      <c r="G1995">
        <f t="shared" si="94"/>
        <v>6</v>
      </c>
      <c r="H1995">
        <f>VLOOKUP($F1995,'(참고)타워 스텟 가치'!$B$2:$L$6,H$2,0)+(VLOOKUP($F1995,'(참고)타워 스텟 가치'!$B$2:$L$6,H$2,0)*$E1995)</f>
        <v>1204.5000000000089</v>
      </c>
      <c r="I1995">
        <f>VLOOKUP($F1995,'(참고)타워 스텟 가치'!$B$2:$L$6,I$2,0)+(VLOOKUP($F1995,'(참고)타워 스텟 가치'!$B$2:$L$6,I$2,0)*$E1995)</f>
        <v>240.9000000000018</v>
      </c>
      <c r="J1995">
        <f>VLOOKUP($F1995,'(참고)타워 스텟 가치'!$B$2:$L$6,J$2,0)+(VLOOKUP($F1995,'(참고)타워 스텟 가치'!$B$2:$L$6,J$2,0)*$E1995)</f>
        <v>803000.00000000594</v>
      </c>
      <c r="K1995">
        <f>VLOOKUP($F1995,'(참고)타워 스텟 가치'!$B$2:$L$6,K$2,0)+(VLOOKUP($F1995,'(참고)타워 스텟 가치'!$B$2:$L$6,K$2,0)*$E1995)</f>
        <v>4818.0000000000355</v>
      </c>
      <c r="L1995">
        <f>VLOOKUP($F1995,'(참고)타워 스텟 가치'!$B$2:$L$6,L$2,0)+(VLOOKUP($F1995,'(참고)타워 스텟 가치'!$B$2:$L$6,L$2,0)*$E1995)</f>
        <v>80.300000000000594</v>
      </c>
      <c r="M1995">
        <f>VLOOKUP($F1995,'(참고)타워 스텟 가치'!$B$2:$L$6,M$2,0)+(VLOOKUP($F1995,'(참고)타워 스텟 가치'!$B$2:$L$6,M$2,0)*$E1995)</f>
        <v>48.180000000000355</v>
      </c>
      <c r="N1995">
        <f>VLOOKUP($F1995,'(참고)타워 스텟 가치'!$B$2:$L$6,N$2,0)+(VLOOKUP($F1995,'(참고)타워 스텟 가치'!$B$2:$L$6,N$2,0)*$E1995)</f>
        <v>0</v>
      </c>
      <c r="O1995">
        <f>VLOOKUP($F1995,'(참고)타워 스텟 가치'!$B$2:$L$6,O$2,0)+(VLOOKUP($F1995,'(참고)타워 스텟 가치'!$B$2:$L$6,O$2,0)*$E1995)</f>
        <v>0</v>
      </c>
      <c r="P1995">
        <f>VLOOKUP($F1995,'(참고)타워 스텟 가치'!$B$2:$L$6,P$2,0)+(VLOOKUP($F1995,'(참고)타워 스텟 가치'!$B$2:$L$6,P$2,0)*$E1995)</f>
        <v>112.42000000000083</v>
      </c>
      <c r="Q1995">
        <f>SUM('스테이지별 몬스터 스텟'!H1995*'(참고)타워 스텟 가치'!$Q$17,'스테이지별 몬스터 스텟'!I1995*'(참고)타워 스텟 가치'!$R$17,'스테이지별 몬스터 스텟'!J1995*'(참고)타워 스텟 가치'!$S$17,'스테이지별 몬스터 스텟'!K1995*'(참고)타워 스텟 가치'!$T$17,'스테이지별 몬스터 스텟'!L1995*'(참고)타워 스텟 가치'!$U$17,'스테이지별 몬스터 스텟'!M1995*'(참고)타워 스텟 가치'!$V$17,'스테이지별 몬스터 스텟'!N1995*'(참고)타워 스텟 가치'!$W$17,'스테이지별 몬스터 스텟'!O1995*'(참고)타워 스텟 가치'!$X$17,'스테이지별 몬스터 스텟'!P1995*'(참고)타워 스텟 가치'!$Y$17)</f>
        <v>1217339.9700000091</v>
      </c>
      <c r="R1995">
        <v>1</v>
      </c>
      <c r="S1995">
        <f>VLOOKUP($F1995,'(참고)타워 스텟 가치'!$B$7:$L$11,S$2,0)+(VLOOKUP($F1995,'(참고)타워 스텟 가치'!$B$7:$L$11,S$2,0)*$E1995)</f>
        <v>401.50000000000296</v>
      </c>
      <c r="T1995">
        <f>VLOOKUP($F1995,'(참고)타워 스텟 가치'!$B$7:$L$11,T$2,0)+(VLOOKUP($F1995,'(참고)타워 스텟 가치'!$B$7:$L$11,T$2,0)*$E1995)</f>
        <v>722.70000000000539</v>
      </c>
      <c r="U1995">
        <f>VLOOKUP($F1995,'(참고)타워 스텟 가치'!$B$7:$L$11,U$2,0)+(VLOOKUP($F1995,'(참고)타워 스텟 가치'!$B$7:$L$11,U$2,0)*$E1995)</f>
        <v>803000.00000000594</v>
      </c>
      <c r="V1995">
        <f>VLOOKUP($F1995,'(참고)타워 스텟 가치'!$B$7:$L$11,V$2,0)+(VLOOKUP($F1995,'(참고)타워 스텟 가치'!$B$7:$L$11,V$2,0)*$E1995)</f>
        <v>4818.0000000000355</v>
      </c>
      <c r="W1995">
        <f>VLOOKUP($F1995,'(참고)타워 스텟 가치'!$B$7:$L$11,W$2,0)+(VLOOKUP($F1995,'(참고)타워 스텟 가치'!$B$7:$L$11,W$2,0)*$E1995)</f>
        <v>80.300000000000594</v>
      </c>
      <c r="X1995">
        <f>VLOOKUP($F1995,'(참고)타워 스텟 가치'!$B$7:$L$11,X$2,0)+(VLOOKUP($F1995,'(참고)타워 스텟 가치'!$B$7:$L$11,X$2,0)*$E1995)</f>
        <v>48.180000000000355</v>
      </c>
      <c r="Y1995">
        <f>VLOOKUP($F1995,'(참고)타워 스텟 가치'!$B$7:$L$11,Y$2,0)+(VLOOKUP($F1995,'(참고)타워 스텟 가치'!$B$7:$L$11,Y$2,0)*$E1995)</f>
        <v>0</v>
      </c>
      <c r="Z1995">
        <f>VLOOKUP($F1995,'(참고)타워 스텟 가치'!$B$7:$L$11,Z$2,0)+(VLOOKUP($F1995,'(참고)타워 스텟 가치'!$B$7:$L$11,Z$2,0)*$E1995)</f>
        <v>0</v>
      </c>
      <c r="AA1995">
        <f>VLOOKUP($F1995,'(참고)타워 스텟 가치'!$B$7:$L$11,AA$2,0)+(VLOOKUP($F1995,'(참고)타워 스텟 가치'!$B$7:$L$11,AA$2,0)*$E1995)</f>
        <v>112.42000000000083</v>
      </c>
      <c r="AB1995">
        <f>SUM('스테이지별 몬스터 스텟'!S1995*'(참고)타워 스텟 가치'!$Q$17,'스테이지별 몬스터 스텟'!T1995*'(참고)타워 스텟 가치'!$R$17,'스테이지별 몬스터 스텟'!U1995*'(참고)타워 스텟 가치'!$S$17,'스테이지별 몬스터 스텟'!V1995*'(참고)타워 스텟 가치'!$T$17,'스테이지별 몬스터 스텟'!W1995*'(참고)타워 스텟 가치'!$U$17,'스테이지별 몬스터 스텟'!X1995*'(참고)타워 스텟 가치'!$V$17,'스테이지별 몬스터 스텟'!Y1995*'(참고)타워 스텟 가치'!$W$17,'스테이지별 몬스터 스텟'!Z1995*'(참고)타워 스텟 가치'!$X$17,'스테이지별 몬스터 스텟'!AA1995*'(참고)타워 스텟 가치'!$Y$17)</f>
        <v>1216456.670000009</v>
      </c>
      <c r="AC1995">
        <v>2</v>
      </c>
      <c r="AD1995">
        <f>VLOOKUP($F1995,'(참고)타워 스텟 가치'!$B$12:$L$16,AD$2,0)+(VLOOKUP($F1995,'(참고)타워 스텟 가치'!$B$12:$L$16,AD$2,0)*$E1995)</f>
        <v>401.50000000000296</v>
      </c>
      <c r="AE1995">
        <f>VLOOKUP($F1995,'(참고)타워 스텟 가치'!$B$12:$L$16,AE$2,0)+(VLOOKUP($F1995,'(참고)타워 스텟 가치'!$B$12:$L$16,AE$2,0)*$E1995)</f>
        <v>481.80000000000359</v>
      </c>
      <c r="AF1995">
        <f>VLOOKUP($F1995,'(참고)타워 스텟 가치'!$B$12:$L$16,AF$2,0)+(VLOOKUP($F1995,'(참고)타워 스텟 가치'!$B$12:$L$16,AF$2,0)*$E1995)</f>
        <v>803000.00000000594</v>
      </c>
      <c r="AG1995">
        <f>VLOOKUP($F1995,'(참고)타워 스텟 가치'!$B$12:$L$16,AG$2,0)+(VLOOKUP($F1995,'(참고)타워 스텟 가치'!$B$12:$L$16,AG$2,0)*$E1995)</f>
        <v>2409.0000000000177</v>
      </c>
      <c r="AH1995">
        <f>VLOOKUP($F1995,'(참고)타워 스텟 가치'!$B$12:$L$16,AH$2,0)+(VLOOKUP($F1995,'(참고)타워 스텟 가치'!$B$12:$L$16,AH$2,0)*$E1995)</f>
        <v>80.300000000000594</v>
      </c>
      <c r="AI1995">
        <f>VLOOKUP($F1995,'(참고)타워 스텟 가치'!$B$12:$L$16,AI$2,0)+(VLOOKUP($F1995,'(참고)타워 스텟 가치'!$B$12:$L$16,AI$2,0)*$E1995)</f>
        <v>48.180000000000355</v>
      </c>
      <c r="AJ1995">
        <f>VLOOKUP($F1995,'(참고)타워 스텟 가치'!$B$12:$L$16,AJ$2,0)+(VLOOKUP($F1995,'(참고)타워 스텟 가치'!$B$12:$L$16,AJ$2,0)*$E1995)</f>
        <v>0</v>
      </c>
      <c r="AK1995">
        <f>VLOOKUP($F1995,'(참고)타워 스텟 가치'!$B$12:$L$16,AK$2,0)+(VLOOKUP($F1995,'(참고)타워 스텟 가치'!$B$12:$L$16,AK$2,0)*$E1995)</f>
        <v>0</v>
      </c>
      <c r="AL1995">
        <f>VLOOKUP($F1995,'(참고)타워 스텟 가치'!$B$12:$L$16,AL$2,0)+(VLOOKUP($F1995,'(참고)타워 스텟 가치'!$B$12:$L$16,AL$2,0)*$E1995)</f>
        <v>224.84000000000165</v>
      </c>
      <c r="AM1995">
        <f>SUM('스테이지별 몬스터 스텟'!AD1995*'(참고)타워 스텟 가치'!$Q$17,'스테이지별 몬스터 스텟'!AE1995*'(참고)타워 스텟 가치'!$R$17,'스테이지별 몬스터 스텟'!AF1995*'(참고)타워 스텟 가치'!$S$17,'스테이지별 몬스터 스텟'!AG1995*'(참고)타워 스텟 가치'!$T$17,'스테이지별 몬스터 스텟'!AH1995*'(참고)타워 스텟 가치'!$U$17,'스테이지별 몬스터 스텟'!AI1995*'(참고)타워 스텟 가치'!$V$17,'스테이지별 몬스터 스텟'!AJ1995*'(참고)타워 스텟 가치'!$W$17,'스테이지별 몬스터 스텟'!AK1995*'(참고)타워 스텟 가치'!$X$17,'스테이지별 몬스터 스텟'!AL1995*'(참고)타워 스텟 가치'!$Y$17)</f>
        <v>1211502.1600000088</v>
      </c>
      <c r="AN1995">
        <v>3</v>
      </c>
    </row>
    <row r="1996" spans="3:40" x14ac:dyDescent="0.3">
      <c r="C1996">
        <v>2</v>
      </c>
      <c r="D1996">
        <f t="shared" si="92"/>
        <v>399</v>
      </c>
      <c r="E1996" s="52">
        <f>VLOOKUP(D1996,'스테이지별 난이도 설정'!B:C,2,0)</f>
        <v>159.60000000000119</v>
      </c>
      <c r="F1996" t="str">
        <f t="shared" si="93"/>
        <v>레어</v>
      </c>
      <c r="G1996">
        <f t="shared" si="94"/>
        <v>6</v>
      </c>
      <c r="H1996">
        <f>VLOOKUP($F1996,'(참고)타워 스텟 가치'!$B$2:$L$6,H$2,0)+(VLOOKUP($F1996,'(참고)타워 스텟 가치'!$B$2:$L$6,H$2,0)*$E1996)</f>
        <v>1806.7500000000134</v>
      </c>
      <c r="I1996">
        <f>VLOOKUP($F1996,'(참고)타워 스텟 가치'!$B$2:$L$6,I$2,0)+(VLOOKUP($F1996,'(참고)타워 스텟 가치'!$B$2:$L$6,I$2,0)*$E1996)</f>
        <v>361.35000000000269</v>
      </c>
      <c r="J1996">
        <f>VLOOKUP($F1996,'(참고)타워 스텟 가치'!$B$2:$L$6,J$2,0)+(VLOOKUP($F1996,'(참고)타워 스텟 가치'!$B$2:$L$6,J$2,0)*$E1996)</f>
        <v>803000.00000000594</v>
      </c>
      <c r="K1996">
        <f>VLOOKUP($F1996,'(참고)타워 스텟 가치'!$B$2:$L$6,K$2,0)+(VLOOKUP($F1996,'(참고)타워 스텟 가치'!$B$2:$L$6,K$2,0)*$E1996)</f>
        <v>7227.0000000000537</v>
      </c>
      <c r="L1996">
        <f>VLOOKUP($F1996,'(참고)타워 스텟 가치'!$B$2:$L$6,L$2,0)+(VLOOKUP($F1996,'(참고)타워 스텟 가치'!$B$2:$L$6,L$2,0)*$E1996)</f>
        <v>120.4500000000009</v>
      </c>
      <c r="M1996">
        <f>VLOOKUP($F1996,'(참고)타워 스텟 가치'!$B$2:$L$6,M$2,0)+(VLOOKUP($F1996,'(참고)타워 스텟 가치'!$B$2:$L$6,M$2,0)*$E1996)</f>
        <v>48.180000000000355</v>
      </c>
      <c r="N1996">
        <f>VLOOKUP($F1996,'(참고)타워 스텟 가치'!$B$2:$L$6,N$2,0)+(VLOOKUP($F1996,'(참고)타워 스텟 가치'!$B$2:$L$6,N$2,0)*$E1996)</f>
        <v>0</v>
      </c>
      <c r="O1996">
        <f>VLOOKUP($F1996,'(참고)타워 스텟 가치'!$B$2:$L$6,O$2,0)+(VLOOKUP($F1996,'(참고)타워 스텟 가치'!$B$2:$L$6,O$2,0)*$E1996)</f>
        <v>0</v>
      </c>
      <c r="P1996">
        <f>VLOOKUP($F1996,'(참고)타워 스텟 가치'!$B$2:$L$6,P$2,0)+(VLOOKUP($F1996,'(참고)타워 스텟 가치'!$B$2:$L$6,P$2,0)*$E1996)</f>
        <v>112.42000000000083</v>
      </c>
      <c r="Q1996">
        <f>SUM('스테이지별 몬스터 스텟'!H1996*'(참고)타워 스텟 가치'!$Q$17,'스테이지별 몬스터 스텟'!I1996*'(참고)타워 스텟 가치'!$R$17,'스테이지별 몬스터 스텟'!J1996*'(참고)타워 스텟 가치'!$S$17,'스테이지별 몬스터 스텟'!K1996*'(참고)타워 스텟 가치'!$T$17,'스테이지별 몬스터 스텟'!L1996*'(참고)타워 스텟 가치'!$U$17,'스테이지별 몬스터 스텟'!M1996*'(참고)타워 스텟 가치'!$V$17,'스테이지별 몬스터 스텟'!N1996*'(참고)타워 스텟 가치'!$W$17,'스테이지별 몬스터 스텟'!O1996*'(참고)타워 스텟 가치'!$X$17,'스테이지별 몬스터 스텟'!P1996*'(참고)타워 스텟 가치'!$Y$17)</f>
        <v>1223623.4450000089</v>
      </c>
      <c r="R1996">
        <v>1</v>
      </c>
      <c r="S1996">
        <f>VLOOKUP($F1996,'(참고)타워 스텟 가치'!$B$7:$L$11,S$2,0)+(VLOOKUP($F1996,'(참고)타워 스텟 가치'!$B$7:$L$11,S$2,0)*$E1996)</f>
        <v>602.25000000000443</v>
      </c>
      <c r="T1996">
        <f>VLOOKUP($F1996,'(참고)타워 스텟 가치'!$B$7:$L$11,T$2,0)+(VLOOKUP($F1996,'(참고)타워 스텟 가치'!$B$7:$L$11,T$2,0)*$E1996)</f>
        <v>1084.0500000000079</v>
      </c>
      <c r="U1996">
        <f>VLOOKUP($F1996,'(참고)타워 스텟 가치'!$B$7:$L$11,U$2,0)+(VLOOKUP($F1996,'(참고)타워 스텟 가치'!$B$7:$L$11,U$2,0)*$E1996)</f>
        <v>803000.00000000594</v>
      </c>
      <c r="V1996">
        <f>VLOOKUP($F1996,'(참고)타워 스텟 가치'!$B$7:$L$11,V$2,0)+(VLOOKUP($F1996,'(참고)타워 스텟 가치'!$B$7:$L$11,V$2,0)*$E1996)</f>
        <v>7227.0000000000537</v>
      </c>
      <c r="W1996">
        <f>VLOOKUP($F1996,'(참고)타워 스텟 가치'!$B$7:$L$11,W$2,0)+(VLOOKUP($F1996,'(참고)타워 스텟 가치'!$B$7:$L$11,W$2,0)*$E1996)</f>
        <v>120.4500000000009</v>
      </c>
      <c r="X1996">
        <f>VLOOKUP($F1996,'(참고)타워 스텟 가치'!$B$7:$L$11,X$2,0)+(VLOOKUP($F1996,'(참고)타워 스텟 가치'!$B$7:$L$11,X$2,0)*$E1996)</f>
        <v>48.180000000000355</v>
      </c>
      <c r="Y1996">
        <f>VLOOKUP($F1996,'(참고)타워 스텟 가치'!$B$7:$L$11,Y$2,0)+(VLOOKUP($F1996,'(참고)타워 스텟 가치'!$B$7:$L$11,Y$2,0)*$E1996)</f>
        <v>0</v>
      </c>
      <c r="Z1996">
        <f>VLOOKUP($F1996,'(참고)타워 스텟 가치'!$B$7:$L$11,Z$2,0)+(VLOOKUP($F1996,'(참고)타워 스텟 가치'!$B$7:$L$11,Z$2,0)*$E1996)</f>
        <v>0</v>
      </c>
      <c r="AA1996">
        <f>VLOOKUP($F1996,'(참고)타워 스텟 가치'!$B$7:$L$11,AA$2,0)+(VLOOKUP($F1996,'(참고)타워 스텟 가치'!$B$7:$L$11,AA$2,0)*$E1996)</f>
        <v>112.42000000000083</v>
      </c>
      <c r="AB1996">
        <f>SUM('스테이지별 몬스터 스텟'!S1996*'(참고)타워 스텟 가치'!$Q$17,'스테이지별 몬스터 스텟'!T1996*'(참고)타워 스텟 가치'!$R$17,'스테이지별 몬스터 스텟'!U1996*'(참고)타워 스텟 가치'!$S$17,'스테이지별 몬스터 스텟'!V1996*'(참고)타워 스텟 가치'!$T$17,'스테이지별 몬스터 스텟'!W1996*'(참고)타워 스텟 가치'!$U$17,'스테이지별 몬스터 스텟'!X1996*'(참고)타워 스텟 가치'!$V$17,'스테이지별 몬스터 스텟'!Y1996*'(참고)타워 스텟 가치'!$W$17,'스테이지별 몬스터 스텟'!Z1996*'(참고)타워 스텟 가치'!$X$17,'스테이지별 몬스터 스텟'!AA1996*'(참고)타워 스텟 가치'!$Y$17)</f>
        <v>1222298.4950000087</v>
      </c>
      <c r="AC1996">
        <v>2</v>
      </c>
      <c r="AD1996">
        <f>VLOOKUP($F1996,'(참고)타워 스텟 가치'!$B$12:$L$16,AD$2,0)+(VLOOKUP($F1996,'(참고)타워 스텟 가치'!$B$12:$L$16,AD$2,0)*$E1996)</f>
        <v>602.25000000000443</v>
      </c>
      <c r="AE1996">
        <f>VLOOKUP($F1996,'(참고)타워 스텟 가치'!$B$12:$L$16,AE$2,0)+(VLOOKUP($F1996,'(참고)타워 스텟 가치'!$B$12:$L$16,AE$2,0)*$E1996)</f>
        <v>722.70000000000539</v>
      </c>
      <c r="AF1996">
        <f>VLOOKUP($F1996,'(참고)타워 스텟 가치'!$B$12:$L$16,AF$2,0)+(VLOOKUP($F1996,'(참고)타워 스텟 가치'!$B$12:$L$16,AF$2,0)*$E1996)</f>
        <v>803000.00000000594</v>
      </c>
      <c r="AG1996">
        <f>VLOOKUP($F1996,'(참고)타워 스텟 가치'!$B$12:$L$16,AG$2,0)+(VLOOKUP($F1996,'(참고)타워 스텟 가치'!$B$12:$L$16,AG$2,0)*$E1996)</f>
        <v>3613.5000000000268</v>
      </c>
      <c r="AH1996">
        <f>VLOOKUP($F1996,'(참고)타워 스텟 가치'!$B$12:$L$16,AH$2,0)+(VLOOKUP($F1996,'(참고)타워 스텟 가치'!$B$12:$L$16,AH$2,0)*$E1996)</f>
        <v>120.4500000000009</v>
      </c>
      <c r="AI1996">
        <f>VLOOKUP($F1996,'(참고)타워 스텟 가치'!$B$12:$L$16,AI$2,0)+(VLOOKUP($F1996,'(참고)타워 스텟 가치'!$B$12:$L$16,AI$2,0)*$E1996)</f>
        <v>48.180000000000355</v>
      </c>
      <c r="AJ1996">
        <f>VLOOKUP($F1996,'(참고)타워 스텟 가치'!$B$12:$L$16,AJ$2,0)+(VLOOKUP($F1996,'(참고)타워 스텟 가치'!$B$12:$L$16,AJ$2,0)*$E1996)</f>
        <v>0</v>
      </c>
      <c r="AK1996">
        <f>VLOOKUP($F1996,'(참고)타워 스텟 가치'!$B$12:$L$16,AK$2,0)+(VLOOKUP($F1996,'(참고)타워 스텟 가치'!$B$12:$L$16,AK$2,0)*$E1996)</f>
        <v>0</v>
      </c>
      <c r="AL1996">
        <f>VLOOKUP($F1996,'(참고)타워 스텟 가치'!$B$12:$L$16,AL$2,0)+(VLOOKUP($F1996,'(참고)타워 스텟 가치'!$B$12:$L$16,AL$2,0)*$E1996)</f>
        <v>224.84000000000165</v>
      </c>
      <c r="AM1996">
        <f>SUM('스테이지별 몬스터 스텟'!AD1996*'(참고)타워 스텟 가치'!$Q$17,'스테이지별 몬스터 스텟'!AE1996*'(참고)타워 스텟 가치'!$R$17,'스테이지별 몬스터 스텟'!AF1996*'(참고)타워 스텟 가치'!$S$17,'스테이지별 몬스터 스텟'!AG1996*'(참고)타워 스텟 가치'!$T$17,'스테이지별 몬스터 스텟'!AH1996*'(참고)타워 스텟 가치'!$U$17,'스테이지별 몬스터 스텟'!AI1996*'(참고)타워 스텟 가치'!$V$17,'스테이지별 몬스터 스텟'!AJ1996*'(참고)타워 스텟 가치'!$W$17,'스테이지별 몬스터 스텟'!AK1996*'(참고)타워 스텟 가치'!$X$17,'스테이지별 몬스터 스텟'!AL1996*'(참고)타워 스텟 가치'!$Y$17)</f>
        <v>1214754.3100000087</v>
      </c>
      <c r="AN1996">
        <v>3</v>
      </c>
    </row>
    <row r="1997" spans="3:40" x14ac:dyDescent="0.3">
      <c r="C1997">
        <v>3</v>
      </c>
      <c r="D1997">
        <f t="shared" si="92"/>
        <v>399</v>
      </c>
      <c r="E1997" s="52">
        <f>VLOOKUP(D1997,'스테이지별 난이도 설정'!B:C,2,0)</f>
        <v>159.60000000000119</v>
      </c>
      <c r="F1997" t="str">
        <f t="shared" si="93"/>
        <v>에픽</v>
      </c>
      <c r="G1997">
        <f t="shared" si="94"/>
        <v>6</v>
      </c>
      <c r="H1997">
        <f>VLOOKUP($F1997,'(참고)타워 스텟 가치'!$B$2:$L$6,H$2,0)+(VLOOKUP($F1997,'(참고)타워 스텟 가치'!$B$2:$L$6,H$2,0)*$E1997)</f>
        <v>2710.12500000002</v>
      </c>
      <c r="I1997">
        <f>VLOOKUP($F1997,'(참고)타워 스텟 가치'!$B$2:$L$6,I$2,0)+(VLOOKUP($F1997,'(참고)타워 스텟 가치'!$B$2:$L$6,I$2,0)*$E1997)</f>
        <v>542.02500000000396</v>
      </c>
      <c r="J1997">
        <f>VLOOKUP($F1997,'(참고)타워 스텟 가치'!$B$2:$L$6,J$2,0)+(VLOOKUP($F1997,'(참고)타워 스텟 가치'!$B$2:$L$6,J$2,0)*$E1997)</f>
        <v>803000.00000000594</v>
      </c>
      <c r="K1997">
        <f>VLOOKUP($F1997,'(참고)타워 스텟 가치'!$B$2:$L$6,K$2,0)+(VLOOKUP($F1997,'(참고)타워 스텟 가치'!$B$2:$L$6,K$2,0)*$E1997)</f>
        <v>10840.50000000008</v>
      </c>
      <c r="L1997">
        <f>VLOOKUP($F1997,'(참고)타워 스텟 가치'!$B$2:$L$6,L$2,0)+(VLOOKUP($F1997,'(참고)타워 스텟 가치'!$B$2:$L$6,L$2,0)*$E1997)</f>
        <v>180.67500000000135</v>
      </c>
      <c r="M1997">
        <f>VLOOKUP($F1997,'(참고)타워 스텟 가치'!$B$2:$L$6,M$2,0)+(VLOOKUP($F1997,'(참고)타워 스텟 가치'!$B$2:$L$6,M$2,0)*$E1997)</f>
        <v>48.180000000000355</v>
      </c>
      <c r="N1997">
        <f>VLOOKUP($F1997,'(참고)타워 스텟 가치'!$B$2:$L$6,N$2,0)+(VLOOKUP($F1997,'(참고)타워 스텟 가치'!$B$2:$L$6,N$2,0)*$E1997)</f>
        <v>0</v>
      </c>
      <c r="O1997">
        <f>VLOOKUP($F1997,'(참고)타워 스텟 가치'!$B$2:$L$6,O$2,0)+(VLOOKUP($F1997,'(참고)타워 스텟 가치'!$B$2:$L$6,O$2,0)*$E1997)</f>
        <v>0</v>
      </c>
      <c r="P1997">
        <f>VLOOKUP($F1997,'(참고)타워 스텟 가치'!$B$2:$L$6,P$2,0)+(VLOOKUP($F1997,'(참고)타워 스텟 가치'!$B$2:$L$6,P$2,0)*$E1997)</f>
        <v>112.42000000000083</v>
      </c>
      <c r="Q1997">
        <f>SUM('스테이지별 몬스터 스텟'!H1997*'(참고)타워 스텟 가치'!$Q$17,'스테이지별 몬스터 스텟'!I1997*'(참고)타워 스텟 가치'!$R$17,'스테이지별 몬스터 스텟'!J1997*'(참고)타워 스텟 가치'!$S$17,'스테이지별 몬스터 스텟'!K1997*'(참고)타워 스텟 가치'!$T$17,'스테이지별 몬스터 스텟'!L1997*'(참고)타워 스텟 가치'!$U$17,'스테이지별 몬스터 스텟'!M1997*'(참고)타워 스텟 가치'!$V$17,'스테이지별 몬스터 스텟'!N1997*'(참고)타워 스텟 가치'!$W$17,'스테이지별 몬스터 스텟'!O1997*'(참고)타워 스텟 가치'!$X$17,'스테이지별 몬스터 스텟'!P1997*'(참고)타워 스텟 가치'!$Y$17)</f>
        <v>1233048.6575000093</v>
      </c>
      <c r="R1997">
        <v>1</v>
      </c>
      <c r="S1997">
        <f>VLOOKUP($F1997,'(참고)타워 스텟 가치'!$B$7:$L$11,S$2,0)+(VLOOKUP($F1997,'(참고)타워 스텟 가치'!$B$7:$L$11,S$2,0)*$E1997)</f>
        <v>903.37500000000671</v>
      </c>
      <c r="T1997">
        <f>VLOOKUP($F1997,'(참고)타워 스텟 가치'!$B$7:$L$11,T$2,0)+(VLOOKUP($F1997,'(참고)타워 스텟 가치'!$B$7:$L$11,T$2,0)*$E1997)</f>
        <v>1626.0750000000121</v>
      </c>
      <c r="U1997">
        <f>VLOOKUP($F1997,'(참고)타워 스텟 가치'!$B$7:$L$11,U$2,0)+(VLOOKUP($F1997,'(참고)타워 스텟 가치'!$B$7:$L$11,U$2,0)*$E1997)</f>
        <v>803000.00000000594</v>
      </c>
      <c r="V1997">
        <f>VLOOKUP($F1997,'(참고)타워 스텟 가치'!$B$7:$L$11,V$2,0)+(VLOOKUP($F1997,'(참고)타워 스텟 가치'!$B$7:$L$11,V$2,0)*$E1997)</f>
        <v>10840.50000000008</v>
      </c>
      <c r="W1997">
        <f>VLOOKUP($F1997,'(참고)타워 스텟 가치'!$B$7:$L$11,W$2,0)+(VLOOKUP($F1997,'(참고)타워 스텟 가치'!$B$7:$L$11,W$2,0)*$E1997)</f>
        <v>180.67500000000135</v>
      </c>
      <c r="X1997">
        <f>VLOOKUP($F1997,'(참고)타워 스텟 가치'!$B$7:$L$11,X$2,0)+(VLOOKUP($F1997,'(참고)타워 스텟 가치'!$B$7:$L$11,X$2,0)*$E1997)</f>
        <v>48.180000000000355</v>
      </c>
      <c r="Y1997">
        <f>VLOOKUP($F1997,'(참고)타워 스텟 가치'!$B$7:$L$11,Y$2,0)+(VLOOKUP($F1997,'(참고)타워 스텟 가치'!$B$7:$L$11,Y$2,0)*$E1997)</f>
        <v>0</v>
      </c>
      <c r="Z1997">
        <f>VLOOKUP($F1997,'(참고)타워 스텟 가치'!$B$7:$L$11,Z$2,0)+(VLOOKUP($F1997,'(참고)타워 스텟 가치'!$B$7:$L$11,Z$2,0)*$E1997)</f>
        <v>0</v>
      </c>
      <c r="AA1997">
        <f>VLOOKUP($F1997,'(참고)타워 스텟 가치'!$B$7:$L$11,AA$2,0)+(VLOOKUP($F1997,'(참고)타워 스텟 가치'!$B$7:$L$11,AA$2,0)*$E1997)</f>
        <v>112.42000000000083</v>
      </c>
      <c r="AB1997">
        <f>SUM('스테이지별 몬스터 스텟'!S1997*'(참고)타워 스텟 가치'!$Q$17,'스테이지별 몬스터 스텟'!T1997*'(참고)타워 스텟 가치'!$R$17,'스테이지별 몬스터 스텟'!U1997*'(참고)타워 스텟 가치'!$S$17,'스테이지별 몬스터 스텟'!V1997*'(참고)타워 스텟 가치'!$T$17,'스테이지별 몬스터 스텟'!W1997*'(참고)타워 스텟 가치'!$U$17,'스테이지별 몬스터 스텟'!X1997*'(참고)타워 스텟 가치'!$V$17,'스테이지별 몬스터 스텟'!Y1997*'(참고)타워 스텟 가치'!$W$17,'스테이지별 몬스터 스텟'!Z1997*'(참고)타워 스텟 가치'!$X$17,'스테이지별 몬스터 스텟'!AA1997*'(참고)타워 스텟 가치'!$Y$17)</f>
        <v>1231061.2325000092</v>
      </c>
      <c r="AC1997">
        <v>2</v>
      </c>
      <c r="AD1997">
        <f>VLOOKUP($F1997,'(참고)타워 스텟 가치'!$B$12:$L$16,AD$2,0)+(VLOOKUP($F1997,'(참고)타워 스텟 가치'!$B$12:$L$16,AD$2,0)*$E1997)</f>
        <v>903.37500000000671</v>
      </c>
      <c r="AE1997">
        <f>VLOOKUP($F1997,'(참고)타워 스텟 가치'!$B$12:$L$16,AE$2,0)+(VLOOKUP($F1997,'(참고)타워 스텟 가치'!$B$12:$L$16,AE$2,0)*$E1997)</f>
        <v>1084.0500000000079</v>
      </c>
      <c r="AF1997">
        <f>VLOOKUP($F1997,'(참고)타워 스텟 가치'!$B$12:$L$16,AF$2,0)+(VLOOKUP($F1997,'(참고)타워 스텟 가치'!$B$12:$L$16,AF$2,0)*$E1997)</f>
        <v>803000.00000000594</v>
      </c>
      <c r="AG1997">
        <f>VLOOKUP($F1997,'(참고)타워 스텟 가치'!$B$12:$L$16,AG$2,0)+(VLOOKUP($F1997,'(참고)타워 스텟 가치'!$B$12:$L$16,AG$2,0)*$E1997)</f>
        <v>5420.25000000004</v>
      </c>
      <c r="AH1997">
        <f>VLOOKUP($F1997,'(참고)타워 스텟 가치'!$B$12:$L$16,AH$2,0)+(VLOOKUP($F1997,'(참고)타워 스텟 가치'!$B$12:$L$16,AH$2,0)*$E1997)</f>
        <v>180.67500000000135</v>
      </c>
      <c r="AI1997">
        <f>VLOOKUP($F1997,'(참고)타워 스텟 가치'!$B$12:$L$16,AI$2,0)+(VLOOKUP($F1997,'(참고)타워 스텟 가치'!$B$12:$L$16,AI$2,0)*$E1997)</f>
        <v>48.180000000000355</v>
      </c>
      <c r="AJ1997">
        <f>VLOOKUP($F1997,'(참고)타워 스텟 가치'!$B$12:$L$16,AJ$2,0)+(VLOOKUP($F1997,'(참고)타워 스텟 가치'!$B$12:$L$16,AJ$2,0)*$E1997)</f>
        <v>0</v>
      </c>
      <c r="AK1997">
        <f>VLOOKUP($F1997,'(참고)타워 스텟 가치'!$B$12:$L$16,AK$2,0)+(VLOOKUP($F1997,'(참고)타워 스텟 가치'!$B$12:$L$16,AK$2,0)*$E1997)</f>
        <v>0</v>
      </c>
      <c r="AL1997">
        <f>VLOOKUP($F1997,'(참고)타워 스텟 가치'!$B$12:$L$16,AL$2,0)+(VLOOKUP($F1997,'(참고)타워 스텟 가치'!$B$12:$L$16,AL$2,0)*$E1997)</f>
        <v>224.84000000000165</v>
      </c>
      <c r="AM1997">
        <f>SUM('스테이지별 몬스터 스텟'!AD1997*'(참고)타워 스텟 가치'!$Q$17,'스테이지별 몬스터 스텟'!AE1997*'(참고)타워 스텟 가치'!$R$17,'스테이지별 몬스터 스텟'!AF1997*'(참고)타워 스텟 가치'!$S$17,'스테이지별 몬스터 스텟'!AG1997*'(참고)타워 스텟 가치'!$T$17,'스테이지별 몬스터 스텟'!AH1997*'(참고)타워 스텟 가치'!$U$17,'스테이지별 몬스터 스텟'!AI1997*'(참고)타워 스텟 가치'!$V$17,'스테이지별 몬스터 스텟'!AJ1997*'(참고)타워 스텟 가치'!$W$17,'스테이지별 몬스터 스텟'!AK1997*'(참고)타워 스텟 가치'!$X$17,'스테이지별 몬스터 스텟'!AL1997*'(참고)타워 스텟 가치'!$Y$17)</f>
        <v>1219632.5350000088</v>
      </c>
      <c r="AN1997">
        <v>3</v>
      </c>
    </row>
    <row r="1998" spans="3:40" x14ac:dyDescent="0.3">
      <c r="C1998">
        <v>4</v>
      </c>
      <c r="D1998">
        <f t="shared" si="92"/>
        <v>399</v>
      </c>
      <c r="E1998" s="52">
        <f>VLOOKUP(D1998,'스테이지별 난이도 설정'!B:C,2,0)</f>
        <v>159.60000000000119</v>
      </c>
      <c r="F1998" t="str">
        <f t="shared" si="93"/>
        <v>유니크</v>
      </c>
      <c r="G1998">
        <f t="shared" si="94"/>
        <v>6</v>
      </c>
      <c r="H1998">
        <f>VLOOKUP($F1998,'(참고)타워 스텟 가치'!$B$2:$L$6,H$2,0)+(VLOOKUP($F1998,'(참고)타워 스텟 가치'!$B$2:$L$6,H$2,0)*$E1998)</f>
        <v>4065.18750000003</v>
      </c>
      <c r="I1998">
        <f>VLOOKUP($F1998,'(참고)타워 스텟 가치'!$B$2:$L$6,I$2,0)+(VLOOKUP($F1998,'(참고)타워 스텟 가치'!$B$2:$L$6,I$2,0)*$E1998)</f>
        <v>813.03750000000605</v>
      </c>
      <c r="J1998">
        <f>VLOOKUP($F1998,'(참고)타워 스텟 가치'!$B$2:$L$6,J$2,0)+(VLOOKUP($F1998,'(참고)타워 스텟 가치'!$B$2:$L$6,J$2,0)*$E1998)</f>
        <v>803000.00000000594</v>
      </c>
      <c r="K1998">
        <f>VLOOKUP($F1998,'(참고)타워 스텟 가치'!$B$2:$L$6,K$2,0)+(VLOOKUP($F1998,'(참고)타워 스텟 가치'!$B$2:$L$6,K$2,0)*$E1998)</f>
        <v>16260.75000000012</v>
      </c>
      <c r="L1998">
        <f>VLOOKUP($F1998,'(참고)타워 스텟 가치'!$B$2:$L$6,L$2,0)+(VLOOKUP($F1998,'(참고)타워 스텟 가치'!$B$2:$L$6,L$2,0)*$E1998)</f>
        <v>271.01250000000198</v>
      </c>
      <c r="M1998">
        <f>VLOOKUP($F1998,'(참고)타워 스텟 가치'!$B$2:$L$6,M$2,0)+(VLOOKUP($F1998,'(참고)타워 스텟 가치'!$B$2:$L$6,M$2,0)*$E1998)</f>
        <v>48.180000000000355</v>
      </c>
      <c r="N1998">
        <f>VLOOKUP($F1998,'(참고)타워 스텟 가치'!$B$2:$L$6,N$2,0)+(VLOOKUP($F1998,'(참고)타워 스텟 가치'!$B$2:$L$6,N$2,0)*$E1998)</f>
        <v>0</v>
      </c>
      <c r="O1998">
        <f>VLOOKUP($F1998,'(참고)타워 스텟 가치'!$B$2:$L$6,O$2,0)+(VLOOKUP($F1998,'(참고)타워 스텟 가치'!$B$2:$L$6,O$2,0)*$E1998)</f>
        <v>0</v>
      </c>
      <c r="P1998">
        <f>VLOOKUP($F1998,'(참고)타워 스텟 가치'!$B$2:$L$6,P$2,0)+(VLOOKUP($F1998,'(참고)타워 스텟 가치'!$B$2:$L$6,P$2,0)*$E1998)</f>
        <v>160.60000000000119</v>
      </c>
      <c r="Q1998">
        <f>SUM('스테이지별 몬스터 스텟'!H1998*'(참고)타워 스텟 가치'!$Q$17,'스테이지별 몬스터 스텟'!I1998*'(참고)타워 스텟 가치'!$R$17,'스테이지별 몬스터 스텟'!J1998*'(참고)타워 스텟 가치'!$S$17,'스테이지별 몬스터 스텟'!K1998*'(참고)타워 스텟 가치'!$T$17,'스테이지별 몬스터 스텟'!L1998*'(참고)타워 스텟 가치'!$U$17,'스테이지별 몬스터 스텟'!M1998*'(참고)타워 스텟 가치'!$V$17,'스테이지별 몬스터 스텟'!N1998*'(참고)타워 스텟 가치'!$W$17,'스테이지별 몬스터 스텟'!O1998*'(참고)타워 스텟 가치'!$X$17,'스테이지별 몬스터 스텟'!P1998*'(참고)타워 스텟 가치'!$Y$17)</f>
        <v>1247282.836250009</v>
      </c>
      <c r="R1998">
        <v>1</v>
      </c>
      <c r="S1998">
        <f>VLOOKUP($F1998,'(참고)타워 스텟 가치'!$B$7:$L$11,S$2,0)+(VLOOKUP($F1998,'(참고)타워 스텟 가치'!$B$7:$L$11,S$2,0)*$E1998)</f>
        <v>1355.06250000001</v>
      </c>
      <c r="T1998">
        <f>VLOOKUP($F1998,'(참고)타워 스텟 가치'!$B$7:$L$11,T$2,0)+(VLOOKUP($F1998,'(참고)타워 스텟 가치'!$B$7:$L$11,T$2,0)*$E1998)</f>
        <v>2439.1125000000179</v>
      </c>
      <c r="U1998">
        <f>VLOOKUP($F1998,'(참고)타워 스텟 가치'!$B$7:$L$11,U$2,0)+(VLOOKUP($F1998,'(참고)타워 스텟 가치'!$B$7:$L$11,U$2,0)*$E1998)</f>
        <v>803000.00000000594</v>
      </c>
      <c r="V1998">
        <f>VLOOKUP($F1998,'(참고)타워 스텟 가치'!$B$7:$L$11,V$2,0)+(VLOOKUP($F1998,'(참고)타워 스텟 가치'!$B$7:$L$11,V$2,0)*$E1998)</f>
        <v>16260.75000000012</v>
      </c>
      <c r="W1998">
        <f>VLOOKUP($F1998,'(참고)타워 스텟 가치'!$B$7:$L$11,W$2,0)+(VLOOKUP($F1998,'(참고)타워 스텟 가치'!$B$7:$L$11,W$2,0)*$E1998)</f>
        <v>271.01250000000198</v>
      </c>
      <c r="X1998">
        <f>VLOOKUP($F1998,'(참고)타워 스텟 가치'!$B$7:$L$11,X$2,0)+(VLOOKUP($F1998,'(참고)타워 스텟 가치'!$B$7:$L$11,X$2,0)*$E1998)</f>
        <v>48.180000000000355</v>
      </c>
      <c r="Y1998">
        <f>VLOOKUP($F1998,'(참고)타워 스텟 가치'!$B$7:$L$11,Y$2,0)+(VLOOKUP($F1998,'(참고)타워 스텟 가치'!$B$7:$L$11,Y$2,0)*$E1998)</f>
        <v>0</v>
      </c>
      <c r="Z1998">
        <f>VLOOKUP($F1998,'(참고)타워 스텟 가치'!$B$7:$L$11,Z$2,0)+(VLOOKUP($F1998,'(참고)타워 스텟 가치'!$B$7:$L$11,Z$2,0)*$E1998)</f>
        <v>0</v>
      </c>
      <c r="AA1998">
        <f>VLOOKUP($F1998,'(참고)타워 스텟 가치'!$B$7:$L$11,AA$2,0)+(VLOOKUP($F1998,'(참고)타워 스텟 가치'!$B$7:$L$11,AA$2,0)*$E1998)</f>
        <v>160.60000000000119</v>
      </c>
      <c r="AB1998">
        <f>SUM('스테이지별 몬스터 스텟'!S1998*'(참고)타워 스텟 가치'!$Q$17,'스테이지별 몬스터 스텟'!T1998*'(참고)타워 스텟 가치'!$R$17,'스테이지별 몬스터 스텟'!U1998*'(참고)타워 스텟 가치'!$S$17,'스테이지별 몬스터 스텟'!V1998*'(참고)타워 스텟 가치'!$T$17,'스테이지별 몬스터 스텟'!W1998*'(참고)타워 스텟 가치'!$U$17,'스테이지별 몬스터 스텟'!X1998*'(참고)타워 스텟 가치'!$V$17,'스테이지별 몬스터 스텟'!Y1998*'(참고)타워 스텟 가치'!$W$17,'스테이지별 몬스터 스텟'!Z1998*'(참고)타워 스텟 가치'!$X$17,'스테이지별 몬스터 스텟'!AA1998*'(참고)타워 스텟 가치'!$Y$17)</f>
        <v>1244301.6987500088</v>
      </c>
      <c r="AC1998">
        <v>2</v>
      </c>
      <c r="AD1998">
        <f>VLOOKUP($F1998,'(참고)타워 스텟 가치'!$B$12:$L$16,AD$2,0)+(VLOOKUP($F1998,'(참고)타워 스텟 가치'!$B$12:$L$16,AD$2,0)*$E1998)</f>
        <v>1355.06250000001</v>
      </c>
      <c r="AE1998">
        <f>VLOOKUP($F1998,'(참고)타워 스텟 가치'!$B$12:$L$16,AE$2,0)+(VLOOKUP($F1998,'(참고)타워 스텟 가치'!$B$12:$L$16,AE$2,0)*$E1998)</f>
        <v>1626.0750000000121</v>
      </c>
      <c r="AF1998">
        <f>VLOOKUP($F1998,'(참고)타워 스텟 가치'!$B$12:$L$16,AF$2,0)+(VLOOKUP($F1998,'(참고)타워 스텟 가치'!$B$12:$L$16,AF$2,0)*$E1998)</f>
        <v>803000.00000000594</v>
      </c>
      <c r="AG1998">
        <f>VLOOKUP($F1998,'(참고)타워 스텟 가치'!$B$12:$L$16,AG$2,0)+(VLOOKUP($F1998,'(참고)타워 스텟 가치'!$B$12:$L$16,AG$2,0)*$E1998)</f>
        <v>8130.37500000006</v>
      </c>
      <c r="AH1998">
        <f>VLOOKUP($F1998,'(참고)타워 스텟 가치'!$B$12:$L$16,AH$2,0)+(VLOOKUP($F1998,'(참고)타워 스텟 가치'!$B$12:$L$16,AH$2,0)*$E1998)</f>
        <v>271.01250000000198</v>
      </c>
      <c r="AI1998">
        <f>VLOOKUP($F1998,'(참고)타워 스텟 가치'!$B$12:$L$16,AI$2,0)+(VLOOKUP($F1998,'(참고)타워 스텟 가치'!$B$12:$L$16,AI$2,0)*$E1998)</f>
        <v>48.180000000000355</v>
      </c>
      <c r="AJ1998">
        <f>VLOOKUP($F1998,'(참고)타워 스텟 가치'!$B$12:$L$16,AJ$2,0)+(VLOOKUP($F1998,'(참고)타워 스텟 가치'!$B$12:$L$16,AJ$2,0)*$E1998)</f>
        <v>0</v>
      </c>
      <c r="AK1998">
        <f>VLOOKUP($F1998,'(참고)타워 스텟 가치'!$B$12:$L$16,AK$2,0)+(VLOOKUP($F1998,'(참고)타워 스텟 가치'!$B$12:$L$16,AK$2,0)*$E1998)</f>
        <v>0</v>
      </c>
      <c r="AL1998">
        <f>VLOOKUP($F1998,'(참고)타워 스텟 가치'!$B$12:$L$16,AL$2,0)+(VLOOKUP($F1998,'(참고)타워 스텟 가치'!$B$12:$L$16,AL$2,0)*$E1998)</f>
        <v>321.20000000000238</v>
      </c>
      <c r="AM1998">
        <f>SUM('스테이지별 몬스터 스텟'!AD1998*'(참고)타워 스텟 가치'!$Q$17,'스테이지별 몬스터 스텟'!AE1998*'(참고)타워 스텟 가치'!$R$17,'스테이지별 몬스터 스텟'!AF1998*'(참고)타워 스텟 가치'!$S$17,'스테이지별 몬스터 스텟'!AG1998*'(참고)타워 스텟 가치'!$T$17,'스테이지별 몬스터 스텟'!AH1998*'(참고)타워 스텟 가치'!$U$17,'스테이지별 몬스터 스텟'!AI1998*'(참고)타워 스텟 가치'!$V$17,'스테이지별 몬스터 스텟'!AJ1998*'(참고)타워 스텟 가치'!$W$17,'스테이지별 몬스터 스텟'!AK1998*'(참고)타워 스텟 가치'!$X$17,'스테이지별 몬스터 스텟'!AL1998*'(참고)타워 스텟 가치'!$Y$17)</f>
        <v>1227142.5925000089</v>
      </c>
      <c r="AN1998">
        <v>3</v>
      </c>
    </row>
    <row r="1999" spans="3:40" x14ac:dyDescent="0.3">
      <c r="C1999">
        <v>5</v>
      </c>
      <c r="D1999">
        <f t="shared" si="92"/>
        <v>399</v>
      </c>
      <c r="E1999" s="52">
        <f>VLOOKUP(D1999,'스테이지별 난이도 설정'!B:C,2,0)</f>
        <v>159.60000000000119</v>
      </c>
      <c r="F1999" t="str">
        <f t="shared" si="93"/>
        <v>스페셜</v>
      </c>
      <c r="G1999">
        <f t="shared" si="94"/>
        <v>6</v>
      </c>
      <c r="H1999">
        <f>VLOOKUP($F1999,'(참고)타워 스텟 가치'!$B$2:$L$6,H$2,0)+(VLOOKUP($F1999,'(참고)타워 스텟 가치'!$B$2:$L$6,H$2,0)*$E1999)</f>
        <v>6097.7812500000455</v>
      </c>
      <c r="I1999">
        <f>VLOOKUP($F1999,'(참고)타워 스텟 가치'!$B$2:$L$6,I$2,0)+(VLOOKUP($F1999,'(참고)타워 스텟 가치'!$B$2:$L$6,I$2,0)*$E1999)</f>
        <v>1219.556250000009</v>
      </c>
      <c r="J1999">
        <f>VLOOKUP($F1999,'(참고)타워 스텟 가치'!$B$2:$L$6,J$2,0)+(VLOOKUP($F1999,'(참고)타워 스텟 가치'!$B$2:$L$6,J$2,0)*$E1999)</f>
        <v>803000.00000000594</v>
      </c>
      <c r="K1999">
        <f>VLOOKUP($F1999,'(참고)타워 스텟 가치'!$B$2:$L$6,K$2,0)+(VLOOKUP($F1999,'(참고)타워 스텟 가치'!$B$2:$L$6,K$2,0)*$E1999)</f>
        <v>24391.125000000182</v>
      </c>
      <c r="L1999">
        <f>VLOOKUP($F1999,'(참고)타워 스텟 가치'!$B$2:$L$6,L$2,0)+(VLOOKUP($F1999,'(참고)타워 스텟 가치'!$B$2:$L$6,L$2,0)*$E1999)</f>
        <v>406.51875000000302</v>
      </c>
      <c r="M1999">
        <f>VLOOKUP($F1999,'(참고)타워 스텟 가치'!$B$2:$L$6,M$2,0)+(VLOOKUP($F1999,'(참고)타워 스텟 가치'!$B$2:$L$6,M$2,0)*$E1999)</f>
        <v>48.180000000000355</v>
      </c>
      <c r="N1999">
        <f>VLOOKUP($F1999,'(참고)타워 스텟 가치'!$B$2:$L$6,N$2,0)+(VLOOKUP($F1999,'(참고)타워 스텟 가치'!$B$2:$L$6,N$2,0)*$E1999)</f>
        <v>0</v>
      </c>
      <c r="O1999">
        <f>VLOOKUP($F1999,'(참고)타워 스텟 가치'!$B$2:$L$6,O$2,0)+(VLOOKUP($F1999,'(참고)타워 스텟 가치'!$B$2:$L$6,O$2,0)*$E1999)</f>
        <v>0</v>
      </c>
      <c r="P1999">
        <f>VLOOKUP($F1999,'(참고)타워 스텟 가치'!$B$2:$L$6,P$2,0)+(VLOOKUP($F1999,'(참고)타워 스텟 가치'!$B$2:$L$6,P$2,0)*$E1999)</f>
        <v>160.60000000000119</v>
      </c>
      <c r="Q1999">
        <f>SUM('스테이지별 몬스터 스텟'!H1999*'(참고)타워 스텟 가치'!$Q$17,'스테이지별 몬스터 스텟'!I1999*'(참고)타워 스텟 가치'!$R$17,'스테이지별 몬스터 스텟'!J1999*'(참고)타워 스텟 가치'!$S$17,'스테이지별 몬스터 스텟'!K1999*'(참고)타워 스텟 가치'!$T$17,'스테이지별 몬스터 스텟'!L1999*'(참고)타워 스텟 가치'!$U$17,'스테이지별 몬스터 스텟'!M1999*'(참고)타워 스텟 가치'!$V$17,'스테이지별 몬스터 스텟'!N1999*'(참고)타워 스텟 가치'!$W$17,'스테이지별 몬스터 스텟'!O1999*'(참고)타워 스텟 가치'!$X$17,'스테이지별 몬스터 스텟'!P1999*'(참고)타워 스텟 가치'!$Y$17)</f>
        <v>1268489.5643750094</v>
      </c>
      <c r="R1999">
        <v>1</v>
      </c>
      <c r="S1999">
        <f>VLOOKUP($F1999,'(참고)타워 스텟 가치'!$B$7:$L$11,S$2,0)+(VLOOKUP($F1999,'(참고)타워 스텟 가치'!$B$7:$L$11,S$2,0)*$E1999)</f>
        <v>2032.593750000015</v>
      </c>
      <c r="T1999">
        <f>VLOOKUP($F1999,'(참고)타워 스텟 가치'!$B$7:$L$11,T$2,0)+(VLOOKUP($F1999,'(참고)타워 스텟 가치'!$B$7:$L$11,T$2,0)*$E1999)</f>
        <v>3658.6687500000271</v>
      </c>
      <c r="U1999">
        <f>VLOOKUP($F1999,'(참고)타워 스텟 가치'!$B$7:$L$11,U$2,0)+(VLOOKUP($F1999,'(참고)타워 스텟 가치'!$B$7:$L$11,U$2,0)*$E1999)</f>
        <v>803000.00000000594</v>
      </c>
      <c r="V1999">
        <f>VLOOKUP($F1999,'(참고)타워 스텟 가치'!$B$7:$L$11,V$2,0)+(VLOOKUP($F1999,'(참고)타워 스텟 가치'!$B$7:$L$11,V$2,0)*$E1999)</f>
        <v>24391.125000000182</v>
      </c>
      <c r="W1999">
        <f>VLOOKUP($F1999,'(참고)타워 스텟 가치'!$B$7:$L$11,W$2,0)+(VLOOKUP($F1999,'(참고)타워 스텟 가치'!$B$7:$L$11,W$2,0)*$E1999)</f>
        <v>406.51875000000302</v>
      </c>
      <c r="X1999">
        <f>VLOOKUP($F1999,'(참고)타워 스텟 가치'!$B$7:$L$11,X$2,0)+(VLOOKUP($F1999,'(참고)타워 스텟 가치'!$B$7:$L$11,X$2,0)*$E1999)</f>
        <v>48.180000000000355</v>
      </c>
      <c r="Y1999">
        <f>VLOOKUP($F1999,'(참고)타워 스텟 가치'!$B$7:$L$11,Y$2,0)+(VLOOKUP($F1999,'(참고)타워 스텟 가치'!$B$7:$L$11,Y$2,0)*$E1999)</f>
        <v>0</v>
      </c>
      <c r="Z1999">
        <f>VLOOKUP($F1999,'(참고)타워 스텟 가치'!$B$7:$L$11,Z$2,0)+(VLOOKUP($F1999,'(참고)타워 스텟 가치'!$B$7:$L$11,Z$2,0)*$E1999)</f>
        <v>0</v>
      </c>
      <c r="AA1999">
        <f>VLOOKUP($F1999,'(참고)타워 스텟 가치'!$B$7:$L$11,AA$2,0)+(VLOOKUP($F1999,'(참고)타워 스텟 가치'!$B$7:$L$11,AA$2,0)*$E1999)</f>
        <v>160.60000000000119</v>
      </c>
      <c r="AB1999">
        <f>SUM('스테이지별 몬스터 스텟'!S1999*'(참고)타워 스텟 가치'!$Q$17,'스테이지별 몬스터 스텟'!T1999*'(참고)타워 스텟 가치'!$R$17,'스테이지별 몬스터 스텟'!U1999*'(참고)타워 스텟 가치'!$S$17,'스테이지별 몬스터 스텟'!V1999*'(참고)타워 스텟 가치'!$T$17,'스테이지별 몬스터 스텟'!W1999*'(참고)타워 스텟 가치'!$U$17,'스테이지별 몬스터 스텟'!X1999*'(참고)타워 스텟 가치'!$V$17,'스테이지별 몬스터 스텟'!Y1999*'(참고)타워 스텟 가치'!$W$17,'스테이지별 몬스터 스텟'!Z1999*'(참고)타워 스텟 가치'!$X$17,'스테이지별 몬스터 스텟'!AA1999*'(참고)타워 스텟 가치'!$Y$17)</f>
        <v>1264017.8581250093</v>
      </c>
      <c r="AC1999">
        <v>2</v>
      </c>
      <c r="AD1999">
        <f>VLOOKUP($F1999,'(참고)타워 스텟 가치'!$B$12:$L$16,AD$2,0)+(VLOOKUP($F1999,'(참고)타워 스텟 가치'!$B$12:$L$16,AD$2,0)*$E1999)</f>
        <v>2032.593750000015</v>
      </c>
      <c r="AE1999">
        <f>VLOOKUP($F1999,'(참고)타워 스텟 가치'!$B$12:$L$16,AE$2,0)+(VLOOKUP($F1999,'(참고)타워 스텟 가치'!$B$12:$L$16,AE$2,0)*$E1999)</f>
        <v>2439.1125000000179</v>
      </c>
      <c r="AF1999">
        <f>VLOOKUP($F1999,'(참고)타워 스텟 가치'!$B$12:$L$16,AF$2,0)+(VLOOKUP($F1999,'(참고)타워 스텟 가치'!$B$12:$L$16,AF$2,0)*$E1999)</f>
        <v>803000.00000000594</v>
      </c>
      <c r="AG1999">
        <f>VLOOKUP($F1999,'(참고)타워 스텟 가치'!$B$12:$L$16,AG$2,0)+(VLOOKUP($F1999,'(참고)타워 스텟 가치'!$B$12:$L$16,AG$2,0)*$E1999)</f>
        <v>12195.562500000091</v>
      </c>
      <c r="AH1999">
        <f>VLOOKUP($F1999,'(참고)타워 스텟 가치'!$B$12:$L$16,AH$2,0)+(VLOOKUP($F1999,'(참고)타워 스텟 가치'!$B$12:$L$16,AH$2,0)*$E1999)</f>
        <v>406.51875000000302</v>
      </c>
      <c r="AI1999">
        <f>VLOOKUP($F1999,'(참고)타워 스텟 가치'!$B$12:$L$16,AI$2,0)+(VLOOKUP($F1999,'(참고)타워 스텟 가치'!$B$12:$L$16,AI$2,0)*$E1999)</f>
        <v>48.180000000000355</v>
      </c>
      <c r="AJ1999">
        <f>VLOOKUP($F1999,'(참고)타워 스텟 가치'!$B$12:$L$16,AJ$2,0)+(VLOOKUP($F1999,'(참고)타워 스텟 가치'!$B$12:$L$16,AJ$2,0)*$E1999)</f>
        <v>0</v>
      </c>
      <c r="AK1999">
        <f>VLOOKUP($F1999,'(참고)타워 스텟 가치'!$B$12:$L$16,AK$2,0)+(VLOOKUP($F1999,'(참고)타워 스텟 가치'!$B$12:$L$16,AK$2,0)*$E1999)</f>
        <v>0</v>
      </c>
      <c r="AL1999">
        <f>VLOOKUP($F1999,'(참고)타워 스텟 가치'!$B$12:$L$16,AL$2,0)+(VLOOKUP($F1999,'(참고)타워 스텟 가치'!$B$12:$L$16,AL$2,0)*$E1999)</f>
        <v>321.20000000000238</v>
      </c>
      <c r="AM1999">
        <f>SUM('스테이지별 몬스터 스텟'!AD1999*'(참고)타워 스텟 가치'!$Q$17,'스테이지별 몬스터 스텟'!AE1999*'(참고)타워 스텟 가치'!$R$17,'스테이지별 몬스터 스텟'!AF1999*'(참고)타워 스텟 가치'!$S$17,'스테이지별 몬스터 스텟'!AG1999*'(참고)타워 스텟 가치'!$T$17,'스테이지별 몬스터 스텟'!AH1999*'(참고)타워 스텟 가치'!$U$17,'스테이지별 몬스터 스텟'!AI1999*'(참고)타워 스텟 가치'!$V$17,'스테이지별 몬스터 스텟'!AJ1999*'(참고)타워 스텟 가치'!$W$17,'스테이지별 몬스터 스텟'!AK1999*'(참고)타워 스텟 가치'!$X$17,'스테이지별 몬스터 스텟'!AL1999*'(참고)타워 스텟 가치'!$Y$17)</f>
        <v>1238118.598750009</v>
      </c>
      <c r="AN1999">
        <v>3</v>
      </c>
    </row>
    <row r="2000" spans="3:40" x14ac:dyDescent="0.3">
      <c r="C2000">
        <v>1</v>
      </c>
      <c r="D2000">
        <f t="shared" ref="D2000:D2063" si="95">D1995+1</f>
        <v>400</v>
      </c>
      <c r="E2000" s="52">
        <f>VLOOKUP(D2000,'스테이지별 난이도 설정'!B:C,2,0)</f>
        <v>160.00000000000119</v>
      </c>
      <c r="F2000" t="str">
        <f t="shared" ref="F2000:F2063" si="96">F1995</f>
        <v>일반</v>
      </c>
      <c r="G2000">
        <f t="shared" si="94"/>
        <v>6</v>
      </c>
      <c r="H2000">
        <f>VLOOKUP($F2000,'(참고)타워 스텟 가치'!$B$2:$L$6,H$2,0)+(VLOOKUP($F2000,'(참고)타워 스텟 가치'!$B$2:$L$6,H$2,0)*$E2000)</f>
        <v>1207.5000000000089</v>
      </c>
      <c r="I2000">
        <f>VLOOKUP($F2000,'(참고)타워 스텟 가치'!$B$2:$L$6,I$2,0)+(VLOOKUP($F2000,'(참고)타워 스텟 가치'!$B$2:$L$6,I$2,0)*$E2000)</f>
        <v>241.50000000000179</v>
      </c>
      <c r="J2000">
        <f>VLOOKUP($F2000,'(참고)타워 스텟 가치'!$B$2:$L$6,J$2,0)+(VLOOKUP($F2000,'(참고)타워 스텟 가치'!$B$2:$L$6,J$2,0)*$E2000)</f>
        <v>805000.00000000594</v>
      </c>
      <c r="K2000">
        <f>VLOOKUP($F2000,'(참고)타워 스텟 가치'!$B$2:$L$6,K$2,0)+(VLOOKUP($F2000,'(참고)타워 스텟 가치'!$B$2:$L$6,K$2,0)*$E2000)</f>
        <v>4830.0000000000355</v>
      </c>
      <c r="L2000">
        <f>VLOOKUP($F2000,'(참고)타워 스텟 가치'!$B$2:$L$6,L$2,0)+(VLOOKUP($F2000,'(참고)타워 스텟 가치'!$B$2:$L$6,L$2,0)*$E2000)</f>
        <v>80.500000000000597</v>
      </c>
      <c r="M2000">
        <f>VLOOKUP($F2000,'(참고)타워 스텟 가치'!$B$2:$L$6,M$2,0)+(VLOOKUP($F2000,'(참고)타워 스텟 가치'!$B$2:$L$6,M$2,0)*$E2000)</f>
        <v>48.300000000000352</v>
      </c>
      <c r="N2000">
        <f>VLOOKUP($F2000,'(참고)타워 스텟 가치'!$B$2:$L$6,N$2,0)+(VLOOKUP($F2000,'(참고)타워 스텟 가치'!$B$2:$L$6,N$2,0)*$E2000)</f>
        <v>0</v>
      </c>
      <c r="O2000">
        <f>VLOOKUP($F2000,'(참고)타워 스텟 가치'!$B$2:$L$6,O$2,0)+(VLOOKUP($F2000,'(참고)타워 스텟 가치'!$B$2:$L$6,O$2,0)*$E2000)</f>
        <v>0</v>
      </c>
      <c r="P2000">
        <f>VLOOKUP($F2000,'(참고)타워 스텟 가치'!$B$2:$L$6,P$2,0)+(VLOOKUP($F2000,'(참고)타워 스텟 가치'!$B$2:$L$6,P$2,0)*$E2000)</f>
        <v>112.70000000000083</v>
      </c>
      <c r="Q2000">
        <f>SUM('스테이지별 몬스터 스텟'!H2000*'(참고)타워 스텟 가치'!$Q$17,'스테이지별 몬스터 스텟'!I2000*'(참고)타워 스텟 가치'!$R$17,'스테이지별 몬스터 스텟'!J2000*'(참고)타워 스텟 가치'!$S$17,'스테이지별 몬스터 스텟'!K2000*'(참고)타워 스텟 가치'!$T$17,'스테이지별 몬스터 스텟'!L2000*'(참고)타워 스텟 가치'!$U$17,'스테이지별 몬스터 스텟'!M2000*'(참고)타워 스텟 가치'!$V$17,'스테이지별 몬스터 스텟'!N2000*'(참고)타워 스텟 가치'!$W$17,'스테이지별 몬스터 스텟'!O2000*'(참고)타워 스텟 가치'!$X$17,'스테이지별 몬스터 스텟'!P2000*'(참고)타워 스텟 가치'!$Y$17)</f>
        <v>1220371.9500000088</v>
      </c>
      <c r="R2000">
        <v>1</v>
      </c>
      <c r="S2000">
        <f>VLOOKUP($F2000,'(참고)타워 스텟 가치'!$B$7:$L$11,S$2,0)+(VLOOKUP($F2000,'(참고)타워 스텟 가치'!$B$7:$L$11,S$2,0)*$E2000)</f>
        <v>402.50000000000296</v>
      </c>
      <c r="T2000">
        <f>VLOOKUP($F2000,'(참고)타워 스텟 가치'!$B$7:$L$11,T$2,0)+(VLOOKUP($F2000,'(참고)타워 스텟 가치'!$B$7:$L$11,T$2,0)*$E2000)</f>
        <v>724.50000000000534</v>
      </c>
      <c r="U2000">
        <f>VLOOKUP($F2000,'(참고)타워 스텟 가치'!$B$7:$L$11,U$2,0)+(VLOOKUP($F2000,'(참고)타워 스텟 가치'!$B$7:$L$11,U$2,0)*$E2000)</f>
        <v>805000.00000000594</v>
      </c>
      <c r="V2000">
        <f>VLOOKUP($F2000,'(참고)타워 스텟 가치'!$B$7:$L$11,V$2,0)+(VLOOKUP($F2000,'(참고)타워 스텟 가치'!$B$7:$L$11,V$2,0)*$E2000)</f>
        <v>4830.0000000000355</v>
      </c>
      <c r="W2000">
        <f>VLOOKUP($F2000,'(참고)타워 스텟 가치'!$B$7:$L$11,W$2,0)+(VLOOKUP($F2000,'(참고)타워 스텟 가치'!$B$7:$L$11,W$2,0)*$E2000)</f>
        <v>80.500000000000597</v>
      </c>
      <c r="X2000">
        <f>VLOOKUP($F2000,'(참고)타워 스텟 가치'!$B$7:$L$11,X$2,0)+(VLOOKUP($F2000,'(참고)타워 스텟 가치'!$B$7:$L$11,X$2,0)*$E2000)</f>
        <v>48.300000000000352</v>
      </c>
      <c r="Y2000">
        <f>VLOOKUP($F2000,'(참고)타워 스텟 가치'!$B$7:$L$11,Y$2,0)+(VLOOKUP($F2000,'(참고)타워 스텟 가치'!$B$7:$L$11,Y$2,0)*$E2000)</f>
        <v>0</v>
      </c>
      <c r="Z2000">
        <f>VLOOKUP($F2000,'(참고)타워 스텟 가치'!$B$7:$L$11,Z$2,0)+(VLOOKUP($F2000,'(참고)타워 스텟 가치'!$B$7:$L$11,Z$2,0)*$E2000)</f>
        <v>0</v>
      </c>
      <c r="AA2000">
        <f>VLOOKUP($F2000,'(참고)타워 스텟 가치'!$B$7:$L$11,AA$2,0)+(VLOOKUP($F2000,'(참고)타워 스텟 가치'!$B$7:$L$11,AA$2,0)*$E2000)</f>
        <v>112.70000000000083</v>
      </c>
      <c r="AB2000">
        <f>SUM('스테이지별 몬스터 스텟'!S2000*'(참고)타워 스텟 가치'!$Q$17,'스테이지별 몬스터 스텟'!T2000*'(참고)타워 스텟 가치'!$R$17,'스테이지별 몬스터 스텟'!U2000*'(참고)타워 스텟 가치'!$S$17,'스테이지별 몬스터 스텟'!V2000*'(참고)타워 스텟 가치'!$T$17,'스테이지별 몬스터 스텟'!W2000*'(참고)타워 스텟 가치'!$U$17,'스테이지별 몬스터 스텟'!X2000*'(참고)타워 스텟 가치'!$V$17,'스테이지별 몬스터 스텟'!Y2000*'(참고)타워 스텟 가치'!$W$17,'스테이지별 몬스터 스텟'!Z2000*'(참고)타워 스텟 가치'!$X$17,'스테이지별 몬스터 스텟'!AA2000*'(참고)타워 스텟 가치'!$Y$17)</f>
        <v>1219486.4500000088</v>
      </c>
      <c r="AC2000">
        <v>2</v>
      </c>
      <c r="AD2000">
        <f>VLOOKUP($F2000,'(참고)타워 스텟 가치'!$B$12:$L$16,AD$2,0)+(VLOOKUP($F2000,'(참고)타워 스텟 가치'!$B$12:$L$16,AD$2,0)*$E2000)</f>
        <v>402.50000000000296</v>
      </c>
      <c r="AE2000">
        <f>VLOOKUP($F2000,'(참고)타워 스텟 가치'!$B$12:$L$16,AE$2,0)+(VLOOKUP($F2000,'(참고)타워 스텟 가치'!$B$12:$L$16,AE$2,0)*$E2000)</f>
        <v>483.00000000000358</v>
      </c>
      <c r="AF2000">
        <f>VLOOKUP($F2000,'(참고)타워 스텟 가치'!$B$12:$L$16,AF$2,0)+(VLOOKUP($F2000,'(참고)타워 스텟 가치'!$B$12:$L$16,AF$2,0)*$E2000)</f>
        <v>805000.00000000594</v>
      </c>
      <c r="AG2000">
        <f>VLOOKUP($F2000,'(참고)타워 스텟 가치'!$B$12:$L$16,AG$2,0)+(VLOOKUP($F2000,'(참고)타워 스텟 가치'!$B$12:$L$16,AG$2,0)*$E2000)</f>
        <v>2415.0000000000177</v>
      </c>
      <c r="AH2000">
        <f>VLOOKUP($F2000,'(참고)타워 스텟 가치'!$B$12:$L$16,AH$2,0)+(VLOOKUP($F2000,'(참고)타워 스텟 가치'!$B$12:$L$16,AH$2,0)*$E2000)</f>
        <v>80.500000000000597</v>
      </c>
      <c r="AI2000">
        <f>VLOOKUP($F2000,'(참고)타워 스텟 가치'!$B$12:$L$16,AI$2,0)+(VLOOKUP($F2000,'(참고)타워 스텟 가치'!$B$12:$L$16,AI$2,0)*$E2000)</f>
        <v>48.300000000000352</v>
      </c>
      <c r="AJ2000">
        <f>VLOOKUP($F2000,'(참고)타워 스텟 가치'!$B$12:$L$16,AJ$2,0)+(VLOOKUP($F2000,'(참고)타워 스텟 가치'!$B$12:$L$16,AJ$2,0)*$E2000)</f>
        <v>0</v>
      </c>
      <c r="AK2000">
        <f>VLOOKUP($F2000,'(참고)타워 스텟 가치'!$B$12:$L$16,AK$2,0)+(VLOOKUP($F2000,'(참고)타워 스텟 가치'!$B$12:$L$16,AK$2,0)*$E2000)</f>
        <v>0</v>
      </c>
      <c r="AL2000">
        <f>VLOOKUP($F2000,'(참고)타워 스텟 가치'!$B$12:$L$16,AL$2,0)+(VLOOKUP($F2000,'(참고)타워 스텟 가치'!$B$12:$L$16,AL$2,0)*$E2000)</f>
        <v>225.40000000000165</v>
      </c>
      <c r="AM2000">
        <f>SUM('스테이지별 몬스터 스텟'!AD2000*'(참고)타워 스텟 가치'!$Q$17,'스테이지별 몬스터 스텟'!AE2000*'(참고)타워 스텟 가치'!$R$17,'스테이지별 몬스터 스텟'!AF2000*'(참고)타워 스텟 가치'!$S$17,'스테이지별 몬스터 스텟'!AG2000*'(참고)타워 스텟 가치'!$T$17,'스테이지별 몬스터 스텟'!AH2000*'(참고)타워 스텟 가치'!$U$17,'스테이지별 몬스터 스텟'!AI2000*'(참고)타워 스텟 가치'!$V$17,'스테이지별 몬스터 스텟'!AJ2000*'(참고)타워 스텟 가치'!$W$17,'스테이지별 몬스터 스텟'!AK2000*'(참고)타워 스텟 가치'!$X$17,'스테이지별 몬스터 스텟'!AL2000*'(참고)타워 스텟 가치'!$Y$17)</f>
        <v>1214519.6000000089</v>
      </c>
      <c r="AN2000">
        <v>3</v>
      </c>
    </row>
    <row r="2001" spans="3:40" x14ac:dyDescent="0.3">
      <c r="C2001">
        <v>2</v>
      </c>
      <c r="D2001">
        <f t="shared" si="95"/>
        <v>400</v>
      </c>
      <c r="E2001" s="52">
        <f>VLOOKUP(D2001,'스테이지별 난이도 설정'!B:C,2,0)</f>
        <v>160.00000000000119</v>
      </c>
      <c r="F2001" t="str">
        <f t="shared" si="96"/>
        <v>레어</v>
      </c>
      <c r="G2001">
        <f t="shared" si="94"/>
        <v>6</v>
      </c>
      <c r="H2001">
        <f>VLOOKUP($F2001,'(참고)타워 스텟 가치'!$B$2:$L$6,H$2,0)+(VLOOKUP($F2001,'(참고)타워 스텟 가치'!$B$2:$L$6,H$2,0)*$E2001)</f>
        <v>1811.2500000000134</v>
      </c>
      <c r="I2001">
        <f>VLOOKUP($F2001,'(참고)타워 스텟 가치'!$B$2:$L$6,I$2,0)+(VLOOKUP($F2001,'(참고)타워 스텟 가치'!$B$2:$L$6,I$2,0)*$E2001)</f>
        <v>362.25000000000267</v>
      </c>
      <c r="J2001">
        <f>VLOOKUP($F2001,'(참고)타워 스텟 가치'!$B$2:$L$6,J$2,0)+(VLOOKUP($F2001,'(참고)타워 스텟 가치'!$B$2:$L$6,J$2,0)*$E2001)</f>
        <v>805000.00000000594</v>
      </c>
      <c r="K2001">
        <f>VLOOKUP($F2001,'(참고)타워 스텟 가치'!$B$2:$L$6,K$2,0)+(VLOOKUP($F2001,'(참고)타워 스텟 가치'!$B$2:$L$6,K$2,0)*$E2001)</f>
        <v>7245.0000000000537</v>
      </c>
      <c r="L2001">
        <f>VLOOKUP($F2001,'(참고)타워 스텟 가치'!$B$2:$L$6,L$2,0)+(VLOOKUP($F2001,'(참고)타워 스텟 가치'!$B$2:$L$6,L$2,0)*$E2001)</f>
        <v>120.7500000000009</v>
      </c>
      <c r="M2001">
        <f>VLOOKUP($F2001,'(참고)타워 스텟 가치'!$B$2:$L$6,M$2,0)+(VLOOKUP($F2001,'(참고)타워 스텟 가치'!$B$2:$L$6,M$2,0)*$E2001)</f>
        <v>48.300000000000352</v>
      </c>
      <c r="N2001">
        <f>VLOOKUP($F2001,'(참고)타워 스텟 가치'!$B$2:$L$6,N$2,0)+(VLOOKUP($F2001,'(참고)타워 스텟 가치'!$B$2:$L$6,N$2,0)*$E2001)</f>
        <v>0</v>
      </c>
      <c r="O2001">
        <f>VLOOKUP($F2001,'(참고)타워 스텟 가치'!$B$2:$L$6,O$2,0)+(VLOOKUP($F2001,'(참고)타워 스텟 가치'!$B$2:$L$6,O$2,0)*$E2001)</f>
        <v>0</v>
      </c>
      <c r="P2001">
        <f>VLOOKUP($F2001,'(참고)타워 스텟 가치'!$B$2:$L$6,P$2,0)+(VLOOKUP($F2001,'(참고)타워 스텟 가치'!$B$2:$L$6,P$2,0)*$E2001)</f>
        <v>112.70000000000083</v>
      </c>
      <c r="Q2001">
        <f>SUM('스테이지별 몬스터 스텟'!H2001*'(참고)타워 스텟 가치'!$Q$17,'스테이지별 몬스터 스텟'!I2001*'(참고)타워 스텟 가치'!$R$17,'스테이지별 몬스터 스텟'!J2001*'(참고)타워 스텟 가치'!$S$17,'스테이지별 몬스터 스텟'!K2001*'(참고)타워 스텟 가치'!$T$17,'스테이지별 몬스터 스텟'!L2001*'(참고)타워 스텟 가치'!$U$17,'스테이지별 몬스터 스텟'!M2001*'(참고)타워 스텟 가치'!$V$17,'스테이지별 몬스터 스텟'!N2001*'(참고)타워 스텟 가치'!$W$17,'스테이지별 몬스터 스텟'!O2001*'(참고)타워 스텟 가치'!$X$17,'스테이지별 몬스터 스텟'!P2001*'(참고)타워 스텟 가치'!$Y$17)</f>
        <v>1226671.0750000088</v>
      </c>
      <c r="R2001">
        <v>1</v>
      </c>
      <c r="S2001">
        <f>VLOOKUP($F2001,'(참고)타워 스텟 가치'!$B$7:$L$11,S$2,0)+(VLOOKUP($F2001,'(참고)타워 스텟 가치'!$B$7:$L$11,S$2,0)*$E2001)</f>
        <v>603.75000000000443</v>
      </c>
      <c r="T2001">
        <f>VLOOKUP($F2001,'(참고)타워 스텟 가치'!$B$7:$L$11,T$2,0)+(VLOOKUP($F2001,'(참고)타워 스텟 가치'!$B$7:$L$11,T$2,0)*$E2001)</f>
        <v>1086.750000000008</v>
      </c>
      <c r="U2001">
        <f>VLOOKUP($F2001,'(참고)타워 스텟 가치'!$B$7:$L$11,U$2,0)+(VLOOKUP($F2001,'(참고)타워 스텟 가치'!$B$7:$L$11,U$2,0)*$E2001)</f>
        <v>805000.00000000594</v>
      </c>
      <c r="V2001">
        <f>VLOOKUP($F2001,'(참고)타워 스텟 가치'!$B$7:$L$11,V$2,0)+(VLOOKUP($F2001,'(참고)타워 스텟 가치'!$B$7:$L$11,V$2,0)*$E2001)</f>
        <v>7245.0000000000537</v>
      </c>
      <c r="W2001">
        <f>VLOOKUP($F2001,'(참고)타워 스텟 가치'!$B$7:$L$11,W$2,0)+(VLOOKUP($F2001,'(참고)타워 스텟 가치'!$B$7:$L$11,W$2,0)*$E2001)</f>
        <v>120.7500000000009</v>
      </c>
      <c r="X2001">
        <f>VLOOKUP($F2001,'(참고)타워 스텟 가치'!$B$7:$L$11,X$2,0)+(VLOOKUP($F2001,'(참고)타워 스텟 가치'!$B$7:$L$11,X$2,0)*$E2001)</f>
        <v>48.300000000000352</v>
      </c>
      <c r="Y2001">
        <f>VLOOKUP($F2001,'(참고)타워 스텟 가치'!$B$7:$L$11,Y$2,0)+(VLOOKUP($F2001,'(참고)타워 스텟 가치'!$B$7:$L$11,Y$2,0)*$E2001)</f>
        <v>0</v>
      </c>
      <c r="Z2001">
        <f>VLOOKUP($F2001,'(참고)타워 스텟 가치'!$B$7:$L$11,Z$2,0)+(VLOOKUP($F2001,'(참고)타워 스텟 가치'!$B$7:$L$11,Z$2,0)*$E2001)</f>
        <v>0</v>
      </c>
      <c r="AA2001">
        <f>VLOOKUP($F2001,'(참고)타워 스텟 가치'!$B$7:$L$11,AA$2,0)+(VLOOKUP($F2001,'(참고)타워 스텟 가치'!$B$7:$L$11,AA$2,0)*$E2001)</f>
        <v>112.70000000000083</v>
      </c>
      <c r="AB2001">
        <f>SUM('스테이지별 몬스터 스텟'!S2001*'(참고)타워 스텟 가치'!$Q$17,'스테이지별 몬스터 스텟'!T2001*'(참고)타워 스텟 가치'!$R$17,'스테이지별 몬스터 스텟'!U2001*'(참고)타워 스텟 가치'!$S$17,'스테이지별 몬스터 스텟'!V2001*'(참고)타워 스텟 가치'!$T$17,'스테이지별 몬스터 스텟'!W2001*'(참고)타워 스텟 가치'!$U$17,'스테이지별 몬스터 스텟'!X2001*'(참고)타워 스텟 가치'!$V$17,'스테이지별 몬스터 스텟'!Y2001*'(참고)타워 스텟 가치'!$W$17,'스테이지별 몬스터 스텟'!Z2001*'(참고)타워 스텟 가치'!$X$17,'스테이지별 몬스터 스텟'!AA2001*'(참고)타워 스텟 가치'!$Y$17)</f>
        <v>1225342.8250000088</v>
      </c>
      <c r="AC2001">
        <v>2</v>
      </c>
      <c r="AD2001">
        <f>VLOOKUP($F2001,'(참고)타워 스텟 가치'!$B$12:$L$16,AD$2,0)+(VLOOKUP($F2001,'(참고)타워 스텟 가치'!$B$12:$L$16,AD$2,0)*$E2001)</f>
        <v>603.75000000000443</v>
      </c>
      <c r="AE2001">
        <f>VLOOKUP($F2001,'(참고)타워 스텟 가치'!$B$12:$L$16,AE$2,0)+(VLOOKUP($F2001,'(참고)타워 스텟 가치'!$B$12:$L$16,AE$2,0)*$E2001)</f>
        <v>724.50000000000534</v>
      </c>
      <c r="AF2001">
        <f>VLOOKUP($F2001,'(참고)타워 스텟 가치'!$B$12:$L$16,AF$2,0)+(VLOOKUP($F2001,'(참고)타워 스텟 가치'!$B$12:$L$16,AF$2,0)*$E2001)</f>
        <v>805000.00000000594</v>
      </c>
      <c r="AG2001">
        <f>VLOOKUP($F2001,'(참고)타워 스텟 가치'!$B$12:$L$16,AG$2,0)+(VLOOKUP($F2001,'(참고)타워 스텟 가치'!$B$12:$L$16,AG$2,0)*$E2001)</f>
        <v>3622.5000000000268</v>
      </c>
      <c r="AH2001">
        <f>VLOOKUP($F2001,'(참고)타워 스텟 가치'!$B$12:$L$16,AH$2,0)+(VLOOKUP($F2001,'(참고)타워 스텟 가치'!$B$12:$L$16,AH$2,0)*$E2001)</f>
        <v>120.7500000000009</v>
      </c>
      <c r="AI2001">
        <f>VLOOKUP($F2001,'(참고)타워 스텟 가치'!$B$12:$L$16,AI$2,0)+(VLOOKUP($F2001,'(참고)타워 스텟 가치'!$B$12:$L$16,AI$2,0)*$E2001)</f>
        <v>48.300000000000352</v>
      </c>
      <c r="AJ2001">
        <f>VLOOKUP($F2001,'(참고)타워 스텟 가치'!$B$12:$L$16,AJ$2,0)+(VLOOKUP($F2001,'(참고)타워 스텟 가치'!$B$12:$L$16,AJ$2,0)*$E2001)</f>
        <v>0</v>
      </c>
      <c r="AK2001">
        <f>VLOOKUP($F2001,'(참고)타워 스텟 가치'!$B$12:$L$16,AK$2,0)+(VLOOKUP($F2001,'(참고)타워 스텟 가치'!$B$12:$L$16,AK$2,0)*$E2001)</f>
        <v>0</v>
      </c>
      <c r="AL2001">
        <f>VLOOKUP($F2001,'(참고)타워 스텟 가치'!$B$12:$L$16,AL$2,0)+(VLOOKUP($F2001,'(참고)타워 스텟 가치'!$B$12:$L$16,AL$2,0)*$E2001)</f>
        <v>225.40000000000165</v>
      </c>
      <c r="AM2001">
        <f>SUM('스테이지별 몬스터 스텟'!AD2001*'(참고)타워 스텟 가치'!$Q$17,'스테이지별 몬스터 스텟'!AE2001*'(참고)타워 스텟 가치'!$R$17,'스테이지별 몬스터 스텟'!AF2001*'(참고)타워 스텟 가치'!$S$17,'스테이지별 몬스터 스텟'!AG2001*'(참고)타워 스텟 가치'!$T$17,'스테이지별 몬스터 스텟'!AH2001*'(참고)타워 스텟 가치'!$U$17,'스테이지별 몬스터 스텟'!AI2001*'(참고)타워 스텟 가치'!$V$17,'스테이지별 몬스터 스텟'!AJ2001*'(참고)타워 스텟 가치'!$W$17,'스테이지별 몬스터 스텟'!AK2001*'(참고)타워 스텟 가치'!$X$17,'스테이지별 몬스터 스텟'!AL2001*'(참고)타워 스텟 가치'!$Y$17)</f>
        <v>1217779.8500000089</v>
      </c>
      <c r="AN2001">
        <v>3</v>
      </c>
    </row>
    <row r="2002" spans="3:40" x14ac:dyDescent="0.3">
      <c r="C2002">
        <v>3</v>
      </c>
      <c r="D2002">
        <f t="shared" si="95"/>
        <v>400</v>
      </c>
      <c r="E2002" s="52">
        <f>VLOOKUP(D2002,'스테이지별 난이도 설정'!B:C,2,0)</f>
        <v>160.00000000000119</v>
      </c>
      <c r="F2002" t="str">
        <f t="shared" si="96"/>
        <v>에픽</v>
      </c>
      <c r="G2002">
        <f t="shared" si="94"/>
        <v>6</v>
      </c>
      <c r="H2002">
        <f>VLOOKUP($F2002,'(참고)타워 스텟 가치'!$B$2:$L$6,H$2,0)+(VLOOKUP($F2002,'(참고)타워 스텟 가치'!$B$2:$L$6,H$2,0)*$E2002)</f>
        <v>2716.87500000002</v>
      </c>
      <c r="I2002">
        <f>VLOOKUP($F2002,'(참고)타워 스텟 가치'!$B$2:$L$6,I$2,0)+(VLOOKUP($F2002,'(참고)타워 스텟 가치'!$B$2:$L$6,I$2,0)*$E2002)</f>
        <v>543.37500000000398</v>
      </c>
      <c r="J2002">
        <f>VLOOKUP($F2002,'(참고)타워 스텟 가치'!$B$2:$L$6,J$2,0)+(VLOOKUP($F2002,'(참고)타워 스텟 가치'!$B$2:$L$6,J$2,0)*$E2002)</f>
        <v>805000.00000000594</v>
      </c>
      <c r="K2002">
        <f>VLOOKUP($F2002,'(참고)타워 스텟 가치'!$B$2:$L$6,K$2,0)+(VLOOKUP($F2002,'(참고)타워 스텟 가치'!$B$2:$L$6,K$2,0)*$E2002)</f>
        <v>10867.50000000008</v>
      </c>
      <c r="L2002">
        <f>VLOOKUP($F2002,'(참고)타워 스텟 가치'!$B$2:$L$6,L$2,0)+(VLOOKUP($F2002,'(참고)타워 스텟 가치'!$B$2:$L$6,L$2,0)*$E2002)</f>
        <v>181.12500000000134</v>
      </c>
      <c r="M2002">
        <f>VLOOKUP($F2002,'(참고)타워 스텟 가치'!$B$2:$L$6,M$2,0)+(VLOOKUP($F2002,'(참고)타워 스텟 가치'!$B$2:$L$6,M$2,0)*$E2002)</f>
        <v>48.300000000000352</v>
      </c>
      <c r="N2002">
        <f>VLOOKUP($F2002,'(참고)타워 스텟 가치'!$B$2:$L$6,N$2,0)+(VLOOKUP($F2002,'(참고)타워 스텟 가치'!$B$2:$L$6,N$2,0)*$E2002)</f>
        <v>0</v>
      </c>
      <c r="O2002">
        <f>VLOOKUP($F2002,'(참고)타워 스텟 가치'!$B$2:$L$6,O$2,0)+(VLOOKUP($F2002,'(참고)타워 스텟 가치'!$B$2:$L$6,O$2,0)*$E2002)</f>
        <v>0</v>
      </c>
      <c r="P2002">
        <f>VLOOKUP($F2002,'(참고)타워 스텟 가치'!$B$2:$L$6,P$2,0)+(VLOOKUP($F2002,'(참고)타워 스텟 가치'!$B$2:$L$6,P$2,0)*$E2002)</f>
        <v>112.70000000000083</v>
      </c>
      <c r="Q2002">
        <f>SUM('스테이지별 몬스터 스텟'!H2002*'(참고)타워 스텟 가치'!$Q$17,'스테이지별 몬스터 스텟'!I2002*'(참고)타워 스텟 가치'!$R$17,'스테이지별 몬스터 스텟'!J2002*'(참고)타워 스텟 가치'!$S$17,'스테이지별 몬스터 스텟'!K2002*'(참고)타워 스텟 가치'!$T$17,'스테이지별 몬스터 스텟'!L2002*'(참고)타워 스텟 가치'!$U$17,'스테이지별 몬스터 스텟'!M2002*'(참고)타워 스텟 가치'!$V$17,'스테이지별 몬스터 스텟'!N2002*'(참고)타워 스텟 가치'!$W$17,'스테이지별 몬스터 스텟'!O2002*'(참고)타워 스텟 가치'!$X$17,'스테이지별 몬스터 스텟'!P2002*'(참고)타워 스텟 가치'!$Y$17)</f>
        <v>1236119.762500009</v>
      </c>
      <c r="R2002">
        <v>1</v>
      </c>
      <c r="S2002">
        <f>VLOOKUP($F2002,'(참고)타워 스텟 가치'!$B$7:$L$11,S$2,0)+(VLOOKUP($F2002,'(참고)타워 스텟 가치'!$B$7:$L$11,S$2,0)*$E2002)</f>
        <v>905.62500000000671</v>
      </c>
      <c r="T2002">
        <f>VLOOKUP($F2002,'(참고)타워 스텟 가치'!$B$7:$L$11,T$2,0)+(VLOOKUP($F2002,'(참고)타워 스텟 가치'!$B$7:$L$11,T$2,0)*$E2002)</f>
        <v>1630.1250000000121</v>
      </c>
      <c r="U2002">
        <f>VLOOKUP($F2002,'(참고)타워 스텟 가치'!$B$7:$L$11,U$2,0)+(VLOOKUP($F2002,'(참고)타워 스텟 가치'!$B$7:$L$11,U$2,0)*$E2002)</f>
        <v>805000.00000000594</v>
      </c>
      <c r="V2002">
        <f>VLOOKUP($F2002,'(참고)타워 스텟 가치'!$B$7:$L$11,V$2,0)+(VLOOKUP($F2002,'(참고)타워 스텟 가치'!$B$7:$L$11,V$2,0)*$E2002)</f>
        <v>10867.50000000008</v>
      </c>
      <c r="W2002">
        <f>VLOOKUP($F2002,'(참고)타워 스텟 가치'!$B$7:$L$11,W$2,0)+(VLOOKUP($F2002,'(참고)타워 스텟 가치'!$B$7:$L$11,W$2,0)*$E2002)</f>
        <v>181.12500000000134</v>
      </c>
      <c r="X2002">
        <f>VLOOKUP($F2002,'(참고)타워 스텟 가치'!$B$7:$L$11,X$2,0)+(VLOOKUP($F2002,'(참고)타워 스텟 가치'!$B$7:$L$11,X$2,0)*$E2002)</f>
        <v>48.300000000000352</v>
      </c>
      <c r="Y2002">
        <f>VLOOKUP($F2002,'(참고)타워 스텟 가치'!$B$7:$L$11,Y$2,0)+(VLOOKUP($F2002,'(참고)타워 스텟 가치'!$B$7:$L$11,Y$2,0)*$E2002)</f>
        <v>0</v>
      </c>
      <c r="Z2002">
        <f>VLOOKUP($F2002,'(참고)타워 스텟 가치'!$B$7:$L$11,Z$2,0)+(VLOOKUP($F2002,'(참고)타워 스텟 가치'!$B$7:$L$11,Z$2,0)*$E2002)</f>
        <v>0</v>
      </c>
      <c r="AA2002">
        <f>VLOOKUP($F2002,'(참고)타워 스텟 가치'!$B$7:$L$11,AA$2,0)+(VLOOKUP($F2002,'(참고)타워 스텟 가치'!$B$7:$L$11,AA$2,0)*$E2002)</f>
        <v>112.70000000000083</v>
      </c>
      <c r="AB2002">
        <f>SUM('스테이지별 몬스터 스텟'!S2002*'(참고)타워 스텟 가치'!$Q$17,'스테이지별 몬스터 스텟'!T2002*'(참고)타워 스텟 가치'!$R$17,'스테이지별 몬스터 스텟'!U2002*'(참고)타워 스텟 가치'!$S$17,'스테이지별 몬스터 스텟'!V2002*'(참고)타워 스텟 가치'!$T$17,'스테이지별 몬스터 스텟'!W2002*'(참고)타워 스텟 가치'!$U$17,'스테이지별 몬스터 스텟'!X2002*'(참고)타워 스텟 가치'!$V$17,'스테이지별 몬스터 스텟'!Y2002*'(참고)타워 스텟 가치'!$W$17,'스테이지별 몬스터 스텟'!Z2002*'(참고)타워 스텟 가치'!$X$17,'스테이지별 몬스터 스텟'!AA2002*'(참고)타워 스텟 가치'!$Y$17)</f>
        <v>1234127.387500009</v>
      </c>
      <c r="AC2002">
        <v>2</v>
      </c>
      <c r="AD2002">
        <f>VLOOKUP($F2002,'(참고)타워 스텟 가치'!$B$12:$L$16,AD$2,0)+(VLOOKUP($F2002,'(참고)타워 스텟 가치'!$B$12:$L$16,AD$2,0)*$E2002)</f>
        <v>905.62500000000671</v>
      </c>
      <c r="AE2002">
        <f>VLOOKUP($F2002,'(참고)타워 스텟 가치'!$B$12:$L$16,AE$2,0)+(VLOOKUP($F2002,'(참고)타워 스텟 가치'!$B$12:$L$16,AE$2,0)*$E2002)</f>
        <v>1086.750000000008</v>
      </c>
      <c r="AF2002">
        <f>VLOOKUP($F2002,'(참고)타워 스텟 가치'!$B$12:$L$16,AF$2,0)+(VLOOKUP($F2002,'(참고)타워 스텟 가치'!$B$12:$L$16,AF$2,0)*$E2002)</f>
        <v>805000.00000000594</v>
      </c>
      <c r="AG2002">
        <f>VLOOKUP($F2002,'(참고)타워 스텟 가치'!$B$12:$L$16,AG$2,0)+(VLOOKUP($F2002,'(참고)타워 스텟 가치'!$B$12:$L$16,AG$2,0)*$E2002)</f>
        <v>5433.75000000004</v>
      </c>
      <c r="AH2002">
        <f>VLOOKUP($F2002,'(참고)타워 스텟 가치'!$B$12:$L$16,AH$2,0)+(VLOOKUP($F2002,'(참고)타워 스텟 가치'!$B$12:$L$16,AH$2,0)*$E2002)</f>
        <v>181.12500000000134</v>
      </c>
      <c r="AI2002">
        <f>VLOOKUP($F2002,'(참고)타워 스텟 가치'!$B$12:$L$16,AI$2,0)+(VLOOKUP($F2002,'(참고)타워 스텟 가치'!$B$12:$L$16,AI$2,0)*$E2002)</f>
        <v>48.300000000000352</v>
      </c>
      <c r="AJ2002">
        <f>VLOOKUP($F2002,'(참고)타워 스텟 가치'!$B$12:$L$16,AJ$2,0)+(VLOOKUP($F2002,'(참고)타워 스텟 가치'!$B$12:$L$16,AJ$2,0)*$E2002)</f>
        <v>0</v>
      </c>
      <c r="AK2002">
        <f>VLOOKUP($F2002,'(참고)타워 스텟 가치'!$B$12:$L$16,AK$2,0)+(VLOOKUP($F2002,'(참고)타워 스텟 가치'!$B$12:$L$16,AK$2,0)*$E2002)</f>
        <v>0</v>
      </c>
      <c r="AL2002">
        <f>VLOOKUP($F2002,'(참고)타워 스텟 가치'!$B$12:$L$16,AL$2,0)+(VLOOKUP($F2002,'(참고)타워 스텟 가치'!$B$12:$L$16,AL$2,0)*$E2002)</f>
        <v>225.40000000000165</v>
      </c>
      <c r="AM2002">
        <f>SUM('스테이지별 몬스터 스텟'!AD2002*'(참고)타워 스텟 가치'!$Q$17,'스테이지별 몬스터 스텟'!AE2002*'(참고)타워 스텟 가치'!$R$17,'스테이지별 몬스터 스텟'!AF2002*'(참고)타워 스텟 가치'!$S$17,'스테이지별 몬스터 스텟'!AG2002*'(참고)타워 스텟 가치'!$T$17,'스테이지별 몬스터 스텟'!AH2002*'(참고)타워 스텟 가치'!$U$17,'스테이지별 몬스터 스텟'!AI2002*'(참고)타워 스텟 가치'!$V$17,'스테이지별 몬스터 스텟'!AJ2002*'(참고)타워 스텟 가치'!$W$17,'스테이지별 몬스터 스텟'!AK2002*'(참고)타워 스텟 가치'!$X$17,'스테이지별 몬스터 스텟'!AL2002*'(참고)타워 스텟 가치'!$Y$17)</f>
        <v>1222670.2250000089</v>
      </c>
      <c r="AN2002">
        <v>3</v>
      </c>
    </row>
    <row r="2003" spans="3:40" x14ac:dyDescent="0.3">
      <c r="C2003">
        <v>4</v>
      </c>
      <c r="D2003">
        <f t="shared" si="95"/>
        <v>400</v>
      </c>
      <c r="E2003" s="52">
        <f>VLOOKUP(D2003,'스테이지별 난이도 설정'!B:C,2,0)</f>
        <v>160.00000000000119</v>
      </c>
      <c r="F2003" t="str">
        <f t="shared" si="96"/>
        <v>유니크</v>
      </c>
      <c r="G2003">
        <f t="shared" si="94"/>
        <v>6</v>
      </c>
      <c r="H2003">
        <f>VLOOKUP($F2003,'(참고)타워 스텟 가치'!$B$2:$L$6,H$2,0)+(VLOOKUP($F2003,'(참고)타워 스텟 가치'!$B$2:$L$6,H$2,0)*$E2003)</f>
        <v>4075.31250000003</v>
      </c>
      <c r="I2003">
        <f>VLOOKUP($F2003,'(참고)타워 스텟 가치'!$B$2:$L$6,I$2,0)+(VLOOKUP($F2003,'(참고)타워 스텟 가치'!$B$2:$L$6,I$2,0)*$E2003)</f>
        <v>815.06250000000603</v>
      </c>
      <c r="J2003">
        <f>VLOOKUP($F2003,'(참고)타워 스텟 가치'!$B$2:$L$6,J$2,0)+(VLOOKUP($F2003,'(참고)타워 스텟 가치'!$B$2:$L$6,J$2,0)*$E2003)</f>
        <v>805000.00000000594</v>
      </c>
      <c r="K2003">
        <f>VLOOKUP($F2003,'(참고)타워 스텟 가치'!$B$2:$L$6,K$2,0)+(VLOOKUP($F2003,'(참고)타워 스텟 가치'!$B$2:$L$6,K$2,0)*$E2003)</f>
        <v>16301.25000000012</v>
      </c>
      <c r="L2003">
        <f>VLOOKUP($F2003,'(참고)타워 스텟 가치'!$B$2:$L$6,L$2,0)+(VLOOKUP($F2003,'(참고)타워 스텟 가치'!$B$2:$L$6,L$2,0)*$E2003)</f>
        <v>271.68750000000199</v>
      </c>
      <c r="M2003">
        <f>VLOOKUP($F2003,'(참고)타워 스텟 가치'!$B$2:$L$6,M$2,0)+(VLOOKUP($F2003,'(참고)타워 스텟 가치'!$B$2:$L$6,M$2,0)*$E2003)</f>
        <v>48.300000000000352</v>
      </c>
      <c r="N2003">
        <f>VLOOKUP($F2003,'(참고)타워 스텟 가치'!$B$2:$L$6,N$2,0)+(VLOOKUP($F2003,'(참고)타워 스텟 가치'!$B$2:$L$6,N$2,0)*$E2003)</f>
        <v>0</v>
      </c>
      <c r="O2003">
        <f>VLOOKUP($F2003,'(참고)타워 스텟 가치'!$B$2:$L$6,O$2,0)+(VLOOKUP($F2003,'(참고)타워 스텟 가치'!$B$2:$L$6,O$2,0)*$E2003)</f>
        <v>0</v>
      </c>
      <c r="P2003">
        <f>VLOOKUP($F2003,'(참고)타워 스텟 가치'!$B$2:$L$6,P$2,0)+(VLOOKUP($F2003,'(참고)타워 스텟 가치'!$B$2:$L$6,P$2,0)*$E2003)</f>
        <v>161.00000000000119</v>
      </c>
      <c r="Q2003">
        <f>SUM('스테이지별 몬스터 스텟'!H2003*'(참고)타워 스텟 가치'!$Q$17,'스테이지별 몬스터 스텟'!I2003*'(참고)타워 스텟 가치'!$R$17,'스테이지별 몬스터 스텟'!J2003*'(참고)타워 스텟 가치'!$S$17,'스테이지별 몬스터 스텟'!K2003*'(참고)타워 스텟 가치'!$T$17,'스테이지별 몬스터 스텟'!L2003*'(참고)타워 스텟 가치'!$U$17,'스테이지별 몬스터 스텟'!M2003*'(참고)타워 스텟 가치'!$V$17,'스테이지별 몬스터 스텟'!N2003*'(참고)타워 스텟 가치'!$W$17,'스테이지별 몬스터 스텟'!O2003*'(참고)타워 스텟 가치'!$X$17,'스테이지별 몬스터 스텟'!P2003*'(참고)타워 스텟 가치'!$Y$17)</f>
        <v>1250389.3937500091</v>
      </c>
      <c r="R2003">
        <v>1</v>
      </c>
      <c r="S2003">
        <f>VLOOKUP($F2003,'(참고)타워 스텟 가치'!$B$7:$L$11,S$2,0)+(VLOOKUP($F2003,'(참고)타워 스텟 가치'!$B$7:$L$11,S$2,0)*$E2003)</f>
        <v>1358.43750000001</v>
      </c>
      <c r="T2003">
        <f>VLOOKUP($F2003,'(참고)타워 스텟 가치'!$B$7:$L$11,T$2,0)+(VLOOKUP($F2003,'(참고)타워 스텟 가치'!$B$7:$L$11,T$2,0)*$E2003)</f>
        <v>2445.1875000000182</v>
      </c>
      <c r="U2003">
        <f>VLOOKUP($F2003,'(참고)타워 스텟 가치'!$B$7:$L$11,U$2,0)+(VLOOKUP($F2003,'(참고)타워 스텟 가치'!$B$7:$L$11,U$2,0)*$E2003)</f>
        <v>805000.00000000594</v>
      </c>
      <c r="V2003">
        <f>VLOOKUP($F2003,'(참고)타워 스텟 가치'!$B$7:$L$11,V$2,0)+(VLOOKUP($F2003,'(참고)타워 스텟 가치'!$B$7:$L$11,V$2,0)*$E2003)</f>
        <v>16301.25000000012</v>
      </c>
      <c r="W2003">
        <f>VLOOKUP($F2003,'(참고)타워 스텟 가치'!$B$7:$L$11,W$2,0)+(VLOOKUP($F2003,'(참고)타워 스텟 가치'!$B$7:$L$11,W$2,0)*$E2003)</f>
        <v>271.68750000000199</v>
      </c>
      <c r="X2003">
        <f>VLOOKUP($F2003,'(참고)타워 스텟 가치'!$B$7:$L$11,X$2,0)+(VLOOKUP($F2003,'(참고)타워 스텟 가치'!$B$7:$L$11,X$2,0)*$E2003)</f>
        <v>48.300000000000352</v>
      </c>
      <c r="Y2003">
        <f>VLOOKUP($F2003,'(참고)타워 스텟 가치'!$B$7:$L$11,Y$2,0)+(VLOOKUP($F2003,'(참고)타워 스텟 가치'!$B$7:$L$11,Y$2,0)*$E2003)</f>
        <v>0</v>
      </c>
      <c r="Z2003">
        <f>VLOOKUP($F2003,'(참고)타워 스텟 가치'!$B$7:$L$11,Z$2,0)+(VLOOKUP($F2003,'(참고)타워 스텟 가치'!$B$7:$L$11,Z$2,0)*$E2003)</f>
        <v>0</v>
      </c>
      <c r="AA2003">
        <f>VLOOKUP($F2003,'(참고)타워 스텟 가치'!$B$7:$L$11,AA$2,0)+(VLOOKUP($F2003,'(참고)타워 스텟 가치'!$B$7:$L$11,AA$2,0)*$E2003)</f>
        <v>161.00000000000119</v>
      </c>
      <c r="AB2003">
        <f>SUM('스테이지별 몬스터 스텟'!S2003*'(참고)타워 스텟 가치'!$Q$17,'스테이지별 몬스터 스텟'!T2003*'(참고)타워 스텟 가치'!$R$17,'스테이지별 몬스터 스텟'!U2003*'(참고)타워 스텟 가치'!$S$17,'스테이지별 몬스터 스텟'!V2003*'(참고)타워 스텟 가치'!$T$17,'스테이지별 몬스터 스텟'!W2003*'(참고)타워 스텟 가치'!$U$17,'스테이지별 몬스터 스텟'!X2003*'(참고)타워 스텟 가치'!$V$17,'스테이지별 몬스터 스텟'!Y2003*'(참고)타워 스텟 가치'!$W$17,'스테이지별 몬스터 스텟'!Z2003*'(참고)타워 스텟 가치'!$X$17,'스테이지별 몬스터 스텟'!AA2003*'(참고)타워 스텟 가치'!$Y$17)</f>
        <v>1247400.8312500091</v>
      </c>
      <c r="AC2003">
        <v>2</v>
      </c>
      <c r="AD2003">
        <f>VLOOKUP($F2003,'(참고)타워 스텟 가치'!$B$12:$L$16,AD$2,0)+(VLOOKUP($F2003,'(참고)타워 스텟 가치'!$B$12:$L$16,AD$2,0)*$E2003)</f>
        <v>1358.43750000001</v>
      </c>
      <c r="AE2003">
        <f>VLOOKUP($F2003,'(참고)타워 스텟 가치'!$B$12:$L$16,AE$2,0)+(VLOOKUP($F2003,'(참고)타워 스텟 가치'!$B$12:$L$16,AE$2,0)*$E2003)</f>
        <v>1630.1250000000121</v>
      </c>
      <c r="AF2003">
        <f>VLOOKUP($F2003,'(참고)타워 스텟 가치'!$B$12:$L$16,AF$2,0)+(VLOOKUP($F2003,'(참고)타워 스텟 가치'!$B$12:$L$16,AF$2,0)*$E2003)</f>
        <v>805000.00000000594</v>
      </c>
      <c r="AG2003">
        <f>VLOOKUP($F2003,'(참고)타워 스텟 가치'!$B$12:$L$16,AG$2,0)+(VLOOKUP($F2003,'(참고)타워 스텟 가치'!$B$12:$L$16,AG$2,0)*$E2003)</f>
        <v>8150.62500000006</v>
      </c>
      <c r="AH2003">
        <f>VLOOKUP($F2003,'(참고)타워 스텟 가치'!$B$12:$L$16,AH$2,0)+(VLOOKUP($F2003,'(참고)타워 스텟 가치'!$B$12:$L$16,AH$2,0)*$E2003)</f>
        <v>271.68750000000199</v>
      </c>
      <c r="AI2003">
        <f>VLOOKUP($F2003,'(참고)타워 스텟 가치'!$B$12:$L$16,AI$2,0)+(VLOOKUP($F2003,'(참고)타워 스텟 가치'!$B$12:$L$16,AI$2,0)*$E2003)</f>
        <v>48.300000000000352</v>
      </c>
      <c r="AJ2003">
        <f>VLOOKUP($F2003,'(참고)타워 스텟 가치'!$B$12:$L$16,AJ$2,0)+(VLOOKUP($F2003,'(참고)타워 스텟 가치'!$B$12:$L$16,AJ$2,0)*$E2003)</f>
        <v>0</v>
      </c>
      <c r="AK2003">
        <f>VLOOKUP($F2003,'(참고)타워 스텟 가치'!$B$12:$L$16,AK$2,0)+(VLOOKUP($F2003,'(참고)타워 스텟 가치'!$B$12:$L$16,AK$2,0)*$E2003)</f>
        <v>0</v>
      </c>
      <c r="AL2003">
        <f>VLOOKUP($F2003,'(참고)타워 스텟 가치'!$B$12:$L$16,AL$2,0)+(VLOOKUP($F2003,'(참고)타워 스텟 가치'!$B$12:$L$16,AL$2,0)*$E2003)</f>
        <v>322.00000000000239</v>
      </c>
      <c r="AM2003">
        <f>SUM('스테이지별 몬스터 스텟'!AD2003*'(참고)타워 스텟 가치'!$Q$17,'스테이지별 몬스터 스텟'!AE2003*'(참고)타워 스텟 가치'!$R$17,'스테이지별 몬스터 스텟'!AF2003*'(참고)타워 스텟 가치'!$S$17,'스테이지별 몬스터 스텟'!AG2003*'(참고)타워 스텟 가치'!$T$17,'스테이지별 몬스터 스텟'!AH2003*'(참고)타워 스텟 가치'!$U$17,'스테이지별 몬스터 스텟'!AI2003*'(참고)타워 스텟 가치'!$V$17,'스테이지별 몬스터 스텟'!AJ2003*'(참고)타워 스텟 가치'!$W$17,'스테이지별 몬스터 스텟'!AK2003*'(참고)타워 스텟 가치'!$X$17,'스테이지별 몬스터 스텟'!AL2003*'(참고)타워 스텟 가치'!$Y$17)</f>
        <v>1230198.9875000091</v>
      </c>
      <c r="AN2003">
        <v>3</v>
      </c>
    </row>
    <row r="2004" spans="3:40" x14ac:dyDescent="0.3">
      <c r="C2004">
        <v>5</v>
      </c>
      <c r="D2004">
        <f t="shared" si="95"/>
        <v>400</v>
      </c>
      <c r="E2004" s="52">
        <f>VLOOKUP(D2004,'스테이지별 난이도 설정'!B:C,2,0)</f>
        <v>160.00000000000119</v>
      </c>
      <c r="F2004" t="str">
        <f t="shared" si="96"/>
        <v>스페셜</v>
      </c>
      <c r="G2004">
        <f t="shared" si="94"/>
        <v>6</v>
      </c>
      <c r="H2004">
        <f>VLOOKUP($F2004,'(참고)타워 스텟 가치'!$B$2:$L$6,H$2,0)+(VLOOKUP($F2004,'(참고)타워 스텟 가치'!$B$2:$L$6,H$2,0)*$E2004)</f>
        <v>6112.9687500000455</v>
      </c>
      <c r="I2004">
        <f>VLOOKUP($F2004,'(참고)타워 스텟 가치'!$B$2:$L$6,I$2,0)+(VLOOKUP($F2004,'(참고)타워 스텟 가치'!$B$2:$L$6,I$2,0)*$E2004)</f>
        <v>1222.5937500000091</v>
      </c>
      <c r="J2004">
        <f>VLOOKUP($F2004,'(참고)타워 스텟 가치'!$B$2:$L$6,J$2,0)+(VLOOKUP($F2004,'(참고)타워 스텟 가치'!$B$2:$L$6,J$2,0)*$E2004)</f>
        <v>805000.00000000594</v>
      </c>
      <c r="K2004">
        <f>VLOOKUP($F2004,'(참고)타워 스텟 가치'!$B$2:$L$6,K$2,0)+(VLOOKUP($F2004,'(참고)타워 스텟 가치'!$B$2:$L$6,K$2,0)*$E2004)</f>
        <v>24451.875000000182</v>
      </c>
      <c r="L2004">
        <f>VLOOKUP($F2004,'(참고)타워 스텟 가치'!$B$2:$L$6,L$2,0)+(VLOOKUP($F2004,'(참고)타워 스텟 가치'!$B$2:$L$6,L$2,0)*$E2004)</f>
        <v>407.53125000000301</v>
      </c>
      <c r="M2004">
        <f>VLOOKUP($F2004,'(참고)타워 스텟 가치'!$B$2:$L$6,M$2,0)+(VLOOKUP($F2004,'(참고)타워 스텟 가치'!$B$2:$L$6,M$2,0)*$E2004)</f>
        <v>48.300000000000352</v>
      </c>
      <c r="N2004">
        <f>VLOOKUP($F2004,'(참고)타워 스텟 가치'!$B$2:$L$6,N$2,0)+(VLOOKUP($F2004,'(참고)타워 스텟 가치'!$B$2:$L$6,N$2,0)*$E2004)</f>
        <v>0</v>
      </c>
      <c r="O2004">
        <f>VLOOKUP($F2004,'(참고)타워 스텟 가치'!$B$2:$L$6,O$2,0)+(VLOOKUP($F2004,'(참고)타워 스텟 가치'!$B$2:$L$6,O$2,0)*$E2004)</f>
        <v>0</v>
      </c>
      <c r="P2004">
        <f>VLOOKUP($F2004,'(참고)타워 스텟 가치'!$B$2:$L$6,P$2,0)+(VLOOKUP($F2004,'(참고)타워 스텟 가치'!$B$2:$L$6,P$2,0)*$E2004)</f>
        <v>161.00000000000119</v>
      </c>
      <c r="Q2004">
        <f>SUM('스테이지별 몬스터 스텟'!H2004*'(참고)타워 스텟 가치'!$Q$17,'스테이지별 몬스터 스텟'!I2004*'(참고)타워 스텟 가치'!$R$17,'스테이지별 몬스터 스텟'!J2004*'(참고)타워 스텟 가치'!$S$17,'스테이지별 몬스터 스텟'!K2004*'(참고)타워 스텟 가치'!$T$17,'스테이지별 몬스터 스텟'!L2004*'(참고)타워 스텟 가치'!$U$17,'스테이지별 몬스터 스텟'!M2004*'(참고)타워 스텟 가치'!$V$17,'스테이지별 몬스터 스텟'!N2004*'(참고)타워 스텟 가치'!$W$17,'스테이지별 몬스터 스텟'!O2004*'(참고)타워 스텟 가치'!$X$17,'스테이지별 몬스터 스텟'!P2004*'(참고)타워 스텟 가치'!$Y$17)</f>
        <v>1271648.9406250094</v>
      </c>
      <c r="R2004">
        <v>1</v>
      </c>
      <c r="S2004">
        <f>VLOOKUP($F2004,'(참고)타워 스텟 가치'!$B$7:$L$11,S$2,0)+(VLOOKUP($F2004,'(참고)타워 스텟 가치'!$B$7:$L$11,S$2,0)*$E2004)</f>
        <v>2037.656250000015</v>
      </c>
      <c r="T2004">
        <f>VLOOKUP($F2004,'(참고)타워 스텟 가치'!$B$7:$L$11,T$2,0)+(VLOOKUP($F2004,'(참고)타워 스텟 가치'!$B$7:$L$11,T$2,0)*$E2004)</f>
        <v>3667.7812500000273</v>
      </c>
      <c r="U2004">
        <f>VLOOKUP($F2004,'(참고)타워 스텟 가치'!$B$7:$L$11,U$2,0)+(VLOOKUP($F2004,'(참고)타워 스텟 가치'!$B$7:$L$11,U$2,0)*$E2004)</f>
        <v>805000.00000000594</v>
      </c>
      <c r="V2004">
        <f>VLOOKUP($F2004,'(참고)타워 스텟 가치'!$B$7:$L$11,V$2,0)+(VLOOKUP($F2004,'(참고)타워 스텟 가치'!$B$7:$L$11,V$2,0)*$E2004)</f>
        <v>24451.875000000182</v>
      </c>
      <c r="W2004">
        <f>VLOOKUP($F2004,'(참고)타워 스텟 가치'!$B$7:$L$11,W$2,0)+(VLOOKUP($F2004,'(참고)타워 스텟 가치'!$B$7:$L$11,W$2,0)*$E2004)</f>
        <v>407.53125000000301</v>
      </c>
      <c r="X2004">
        <f>VLOOKUP($F2004,'(참고)타워 스텟 가치'!$B$7:$L$11,X$2,0)+(VLOOKUP($F2004,'(참고)타워 스텟 가치'!$B$7:$L$11,X$2,0)*$E2004)</f>
        <v>48.300000000000352</v>
      </c>
      <c r="Y2004">
        <f>VLOOKUP($F2004,'(참고)타워 스텟 가치'!$B$7:$L$11,Y$2,0)+(VLOOKUP($F2004,'(참고)타워 스텟 가치'!$B$7:$L$11,Y$2,0)*$E2004)</f>
        <v>0</v>
      </c>
      <c r="Z2004">
        <f>VLOOKUP($F2004,'(참고)타워 스텟 가치'!$B$7:$L$11,Z$2,0)+(VLOOKUP($F2004,'(참고)타워 스텟 가치'!$B$7:$L$11,Z$2,0)*$E2004)</f>
        <v>0</v>
      </c>
      <c r="AA2004">
        <f>VLOOKUP($F2004,'(참고)타워 스텟 가치'!$B$7:$L$11,AA$2,0)+(VLOOKUP($F2004,'(참고)타워 스텟 가치'!$B$7:$L$11,AA$2,0)*$E2004)</f>
        <v>161.00000000000119</v>
      </c>
      <c r="AB2004">
        <f>SUM('스테이지별 몬스터 스텟'!S2004*'(참고)타워 스텟 가치'!$Q$17,'스테이지별 몬스터 스텟'!T2004*'(참고)타워 스텟 가치'!$R$17,'스테이지별 몬스터 스텟'!U2004*'(참고)타워 스텟 가치'!$S$17,'스테이지별 몬스터 스텟'!V2004*'(참고)타워 스텟 가치'!$T$17,'스테이지별 몬스터 스텟'!W2004*'(참고)타워 스텟 가치'!$U$17,'스테이지별 몬스터 스텟'!X2004*'(참고)타워 스텟 가치'!$V$17,'스테이지별 몬스터 스텟'!Y2004*'(참고)타워 스텟 가치'!$W$17,'스테이지별 몬스터 스텟'!Z2004*'(참고)타워 스텟 가치'!$X$17,'스테이지별 몬스터 스텟'!AA2004*'(참고)타워 스텟 가치'!$Y$17)</f>
        <v>1267166.0968750094</v>
      </c>
      <c r="AC2004">
        <v>2</v>
      </c>
      <c r="AD2004">
        <f>VLOOKUP($F2004,'(참고)타워 스텟 가치'!$B$12:$L$16,AD$2,0)+(VLOOKUP($F2004,'(참고)타워 스텟 가치'!$B$12:$L$16,AD$2,0)*$E2004)</f>
        <v>2037.656250000015</v>
      </c>
      <c r="AE2004">
        <f>VLOOKUP($F2004,'(참고)타워 스텟 가치'!$B$12:$L$16,AE$2,0)+(VLOOKUP($F2004,'(참고)타워 스텟 가치'!$B$12:$L$16,AE$2,0)*$E2004)</f>
        <v>2445.1875000000182</v>
      </c>
      <c r="AF2004">
        <f>VLOOKUP($F2004,'(참고)타워 스텟 가치'!$B$12:$L$16,AF$2,0)+(VLOOKUP($F2004,'(참고)타워 스텟 가치'!$B$12:$L$16,AF$2,0)*$E2004)</f>
        <v>805000.00000000594</v>
      </c>
      <c r="AG2004">
        <f>VLOOKUP($F2004,'(참고)타워 스텟 가치'!$B$12:$L$16,AG$2,0)+(VLOOKUP($F2004,'(참고)타워 스텟 가치'!$B$12:$L$16,AG$2,0)*$E2004)</f>
        <v>12225.937500000091</v>
      </c>
      <c r="AH2004">
        <f>VLOOKUP($F2004,'(참고)타워 스텟 가치'!$B$12:$L$16,AH$2,0)+(VLOOKUP($F2004,'(참고)타워 스텟 가치'!$B$12:$L$16,AH$2,0)*$E2004)</f>
        <v>407.53125000000301</v>
      </c>
      <c r="AI2004">
        <f>VLOOKUP($F2004,'(참고)타워 스텟 가치'!$B$12:$L$16,AI$2,0)+(VLOOKUP($F2004,'(참고)타워 스텟 가치'!$B$12:$L$16,AI$2,0)*$E2004)</f>
        <v>48.300000000000352</v>
      </c>
      <c r="AJ2004">
        <f>VLOOKUP($F2004,'(참고)타워 스텟 가치'!$B$12:$L$16,AJ$2,0)+(VLOOKUP($F2004,'(참고)타워 스텟 가치'!$B$12:$L$16,AJ$2,0)*$E2004)</f>
        <v>0</v>
      </c>
      <c r="AK2004">
        <f>VLOOKUP($F2004,'(참고)타워 스텟 가치'!$B$12:$L$16,AK$2,0)+(VLOOKUP($F2004,'(참고)타워 스텟 가치'!$B$12:$L$16,AK$2,0)*$E2004)</f>
        <v>0</v>
      </c>
      <c r="AL2004">
        <f>VLOOKUP($F2004,'(참고)타워 스텟 가치'!$B$12:$L$16,AL$2,0)+(VLOOKUP($F2004,'(참고)타워 스텟 가치'!$B$12:$L$16,AL$2,0)*$E2004)</f>
        <v>322.00000000000239</v>
      </c>
      <c r="AM2004">
        <f>SUM('스테이지별 몬스터 스텟'!AD2004*'(참고)타워 스텟 가치'!$Q$17,'스테이지별 몬스터 스텟'!AE2004*'(참고)타워 스텟 가치'!$R$17,'스테이지별 몬스터 스텟'!AF2004*'(참고)타워 스텟 가치'!$S$17,'스테이지별 몬스터 스텟'!AG2004*'(참고)타워 스텟 가치'!$T$17,'스테이지별 몬스터 스텟'!AH2004*'(참고)타워 스텟 가치'!$U$17,'스테이지별 몬스터 스텟'!AI2004*'(참고)타워 스텟 가치'!$V$17,'스테이지별 몬스터 스텟'!AJ2004*'(참고)타워 스텟 가치'!$W$17,'스테이지별 몬스터 스텟'!AK2004*'(참고)타워 스텟 가치'!$X$17,'스테이지별 몬스터 스텟'!AL2004*'(참고)타워 스텟 가치'!$Y$17)</f>
        <v>1241202.3312500091</v>
      </c>
      <c r="AN2004">
        <v>3</v>
      </c>
    </row>
    <row r="2005" spans="3:40" x14ac:dyDescent="0.3">
      <c r="C2005">
        <v>1</v>
      </c>
      <c r="D2005">
        <f t="shared" si="95"/>
        <v>401</v>
      </c>
      <c r="E2005" s="52">
        <f>VLOOKUP(D2005,'스테이지별 난이도 설정'!B:C,2,0)</f>
        <v>160.4000000000012</v>
      </c>
      <c r="F2005" t="str">
        <f t="shared" si="96"/>
        <v>일반</v>
      </c>
      <c r="G2005">
        <f t="shared" si="94"/>
        <v>6</v>
      </c>
      <c r="H2005">
        <f>VLOOKUP($F2005,'(참고)타워 스텟 가치'!$B$2:$L$6,H$2,0)+(VLOOKUP($F2005,'(참고)타워 스텟 가치'!$B$2:$L$6,H$2,0)*$E2005)</f>
        <v>1210.5000000000091</v>
      </c>
      <c r="I2005">
        <f>VLOOKUP($F2005,'(참고)타워 스텟 가치'!$B$2:$L$6,I$2,0)+(VLOOKUP($F2005,'(참고)타워 스텟 가치'!$B$2:$L$6,I$2,0)*$E2005)</f>
        <v>242.10000000000178</v>
      </c>
      <c r="J2005">
        <f>VLOOKUP($F2005,'(참고)타워 스텟 가치'!$B$2:$L$6,J$2,0)+(VLOOKUP($F2005,'(참고)타워 스텟 가치'!$B$2:$L$6,J$2,0)*$E2005)</f>
        <v>807000.00000000605</v>
      </c>
      <c r="K2005">
        <f>VLOOKUP($F2005,'(참고)타워 스텟 가치'!$B$2:$L$6,K$2,0)+(VLOOKUP($F2005,'(참고)타워 스텟 가치'!$B$2:$L$6,K$2,0)*$E2005)</f>
        <v>4842.0000000000364</v>
      </c>
      <c r="L2005">
        <f>VLOOKUP($F2005,'(참고)타워 스텟 가치'!$B$2:$L$6,L$2,0)+(VLOOKUP($F2005,'(참고)타워 스텟 가치'!$B$2:$L$6,L$2,0)*$E2005)</f>
        <v>80.7000000000006</v>
      </c>
      <c r="M2005">
        <f>VLOOKUP($F2005,'(참고)타워 스텟 가치'!$B$2:$L$6,M$2,0)+(VLOOKUP($F2005,'(참고)타워 스텟 가치'!$B$2:$L$6,M$2,0)*$E2005)</f>
        <v>48.420000000000357</v>
      </c>
      <c r="N2005">
        <f>VLOOKUP($F2005,'(참고)타워 스텟 가치'!$B$2:$L$6,N$2,0)+(VLOOKUP($F2005,'(참고)타워 스텟 가치'!$B$2:$L$6,N$2,0)*$E2005)</f>
        <v>0</v>
      </c>
      <c r="O2005">
        <f>VLOOKUP($F2005,'(참고)타워 스텟 가치'!$B$2:$L$6,O$2,0)+(VLOOKUP($F2005,'(참고)타워 스텟 가치'!$B$2:$L$6,O$2,0)*$E2005)</f>
        <v>0</v>
      </c>
      <c r="P2005">
        <f>VLOOKUP($F2005,'(참고)타워 스텟 가치'!$B$2:$L$6,P$2,0)+(VLOOKUP($F2005,'(참고)타워 스텟 가치'!$B$2:$L$6,P$2,0)*$E2005)</f>
        <v>112.98000000000083</v>
      </c>
      <c r="Q2005">
        <f>SUM('스테이지별 몬스터 스텟'!H2005*'(참고)타워 스텟 가치'!$Q$17,'스테이지별 몬스터 스텟'!I2005*'(참고)타워 스텟 가치'!$R$17,'스테이지별 몬스터 스텟'!J2005*'(참고)타워 스텟 가치'!$S$17,'스테이지별 몬스터 스텟'!K2005*'(참고)타워 스텟 가치'!$T$17,'스테이지별 몬스터 스텟'!L2005*'(참고)타워 스텟 가치'!$U$17,'스테이지별 몬스터 스텟'!M2005*'(참고)타워 스텟 가치'!$V$17,'스테이지별 몬스터 스텟'!N2005*'(참고)타워 스텟 가치'!$W$17,'스테이지별 몬스터 스텟'!O2005*'(참고)타워 스텟 가치'!$X$17,'스테이지별 몬스터 스텟'!P2005*'(참고)타워 스텟 가치'!$Y$17)</f>
        <v>1223403.9300000088</v>
      </c>
      <c r="R2005">
        <v>1</v>
      </c>
      <c r="S2005">
        <f>VLOOKUP($F2005,'(참고)타워 스텟 가치'!$B$7:$L$11,S$2,0)+(VLOOKUP($F2005,'(참고)타워 스텟 가치'!$B$7:$L$11,S$2,0)*$E2005)</f>
        <v>403.50000000000301</v>
      </c>
      <c r="T2005">
        <f>VLOOKUP($F2005,'(참고)타워 스텟 가치'!$B$7:$L$11,T$2,0)+(VLOOKUP($F2005,'(참고)타워 스텟 가치'!$B$7:$L$11,T$2,0)*$E2005)</f>
        <v>726.30000000000541</v>
      </c>
      <c r="U2005">
        <f>VLOOKUP($F2005,'(참고)타워 스텟 가치'!$B$7:$L$11,U$2,0)+(VLOOKUP($F2005,'(참고)타워 스텟 가치'!$B$7:$L$11,U$2,0)*$E2005)</f>
        <v>807000.00000000605</v>
      </c>
      <c r="V2005">
        <f>VLOOKUP($F2005,'(참고)타워 스텟 가치'!$B$7:$L$11,V$2,0)+(VLOOKUP($F2005,'(참고)타워 스텟 가치'!$B$7:$L$11,V$2,0)*$E2005)</f>
        <v>4842.0000000000364</v>
      </c>
      <c r="W2005">
        <f>VLOOKUP($F2005,'(참고)타워 스텟 가치'!$B$7:$L$11,W$2,0)+(VLOOKUP($F2005,'(참고)타워 스텟 가치'!$B$7:$L$11,W$2,0)*$E2005)</f>
        <v>80.7000000000006</v>
      </c>
      <c r="X2005">
        <f>VLOOKUP($F2005,'(참고)타워 스텟 가치'!$B$7:$L$11,X$2,0)+(VLOOKUP($F2005,'(참고)타워 스텟 가치'!$B$7:$L$11,X$2,0)*$E2005)</f>
        <v>48.420000000000357</v>
      </c>
      <c r="Y2005">
        <f>VLOOKUP($F2005,'(참고)타워 스텟 가치'!$B$7:$L$11,Y$2,0)+(VLOOKUP($F2005,'(참고)타워 스텟 가치'!$B$7:$L$11,Y$2,0)*$E2005)</f>
        <v>0</v>
      </c>
      <c r="Z2005">
        <f>VLOOKUP($F2005,'(참고)타워 스텟 가치'!$B$7:$L$11,Z$2,0)+(VLOOKUP($F2005,'(참고)타워 스텟 가치'!$B$7:$L$11,Z$2,0)*$E2005)</f>
        <v>0</v>
      </c>
      <c r="AA2005">
        <f>VLOOKUP($F2005,'(참고)타워 스텟 가치'!$B$7:$L$11,AA$2,0)+(VLOOKUP($F2005,'(참고)타워 스텟 가치'!$B$7:$L$11,AA$2,0)*$E2005)</f>
        <v>112.98000000000083</v>
      </c>
      <c r="AB2005">
        <f>SUM('스테이지별 몬스터 스텟'!S2005*'(참고)타워 스텟 가치'!$Q$17,'스테이지별 몬스터 스텟'!T2005*'(참고)타워 스텟 가치'!$R$17,'스테이지별 몬스터 스텟'!U2005*'(참고)타워 스텟 가치'!$S$17,'스테이지별 몬스터 스텟'!V2005*'(참고)타워 스텟 가치'!$T$17,'스테이지별 몬스터 스텟'!W2005*'(참고)타워 스텟 가치'!$U$17,'스테이지별 몬스터 스텟'!X2005*'(참고)타워 스텟 가치'!$V$17,'스테이지별 몬스터 스텟'!Y2005*'(참고)타워 스텟 가치'!$W$17,'스테이지별 몬스터 스텟'!Z2005*'(참고)타워 스텟 가치'!$X$17,'스테이지별 몬스터 스텟'!AA2005*'(참고)타워 스텟 가치'!$Y$17)</f>
        <v>1222516.2300000088</v>
      </c>
      <c r="AC2005">
        <v>2</v>
      </c>
      <c r="AD2005">
        <f>VLOOKUP($F2005,'(참고)타워 스텟 가치'!$B$12:$L$16,AD$2,0)+(VLOOKUP($F2005,'(참고)타워 스텟 가치'!$B$12:$L$16,AD$2,0)*$E2005)</f>
        <v>403.50000000000301</v>
      </c>
      <c r="AE2005">
        <f>VLOOKUP($F2005,'(참고)타워 스텟 가치'!$B$12:$L$16,AE$2,0)+(VLOOKUP($F2005,'(참고)타워 스텟 가치'!$B$12:$L$16,AE$2,0)*$E2005)</f>
        <v>484.20000000000357</v>
      </c>
      <c r="AF2005">
        <f>VLOOKUP($F2005,'(참고)타워 스텟 가치'!$B$12:$L$16,AF$2,0)+(VLOOKUP($F2005,'(참고)타워 스텟 가치'!$B$12:$L$16,AF$2,0)*$E2005)</f>
        <v>807000.00000000605</v>
      </c>
      <c r="AG2005">
        <f>VLOOKUP($F2005,'(참고)타워 스텟 가치'!$B$12:$L$16,AG$2,0)+(VLOOKUP($F2005,'(참고)타워 스텟 가치'!$B$12:$L$16,AG$2,0)*$E2005)</f>
        <v>2421.0000000000182</v>
      </c>
      <c r="AH2005">
        <f>VLOOKUP($F2005,'(참고)타워 스텟 가치'!$B$12:$L$16,AH$2,0)+(VLOOKUP($F2005,'(참고)타워 스텟 가치'!$B$12:$L$16,AH$2,0)*$E2005)</f>
        <v>80.7000000000006</v>
      </c>
      <c r="AI2005">
        <f>VLOOKUP($F2005,'(참고)타워 스텟 가치'!$B$12:$L$16,AI$2,0)+(VLOOKUP($F2005,'(참고)타워 스텟 가치'!$B$12:$L$16,AI$2,0)*$E2005)</f>
        <v>48.420000000000357</v>
      </c>
      <c r="AJ2005">
        <f>VLOOKUP($F2005,'(참고)타워 스텟 가치'!$B$12:$L$16,AJ$2,0)+(VLOOKUP($F2005,'(참고)타워 스텟 가치'!$B$12:$L$16,AJ$2,0)*$E2005)</f>
        <v>0</v>
      </c>
      <c r="AK2005">
        <f>VLOOKUP($F2005,'(참고)타워 스텟 가치'!$B$12:$L$16,AK$2,0)+(VLOOKUP($F2005,'(참고)타워 스텟 가치'!$B$12:$L$16,AK$2,0)*$E2005)</f>
        <v>0</v>
      </c>
      <c r="AL2005">
        <f>VLOOKUP($F2005,'(참고)타워 스텟 가치'!$B$12:$L$16,AL$2,0)+(VLOOKUP($F2005,'(참고)타워 스텟 가치'!$B$12:$L$16,AL$2,0)*$E2005)</f>
        <v>225.96000000000166</v>
      </c>
      <c r="AM2005">
        <f>SUM('스테이지별 몬스터 스텟'!AD2005*'(참고)타워 스텟 가치'!$Q$17,'스테이지별 몬스터 스텟'!AE2005*'(참고)타워 스텟 가치'!$R$17,'스테이지별 몬스터 스텟'!AF2005*'(참고)타워 스텟 가치'!$S$17,'스테이지별 몬스터 스텟'!AG2005*'(참고)타워 스텟 가치'!$T$17,'스테이지별 몬스터 스텟'!AH2005*'(참고)타워 스텟 가치'!$U$17,'스테이지별 몬스터 스텟'!AI2005*'(참고)타워 스텟 가치'!$V$17,'스테이지별 몬스터 스텟'!AJ2005*'(참고)타워 스텟 가치'!$W$17,'스테이지별 몬스터 스텟'!AK2005*'(참고)타워 스텟 가치'!$X$17,'스테이지별 몬스터 스텟'!AL2005*'(참고)타워 스텟 가치'!$Y$17)</f>
        <v>1217537.0400000089</v>
      </c>
      <c r="AN2005">
        <v>3</v>
      </c>
    </row>
    <row r="2006" spans="3:40" x14ac:dyDescent="0.3">
      <c r="C2006">
        <v>2</v>
      </c>
      <c r="D2006">
        <f t="shared" si="95"/>
        <v>401</v>
      </c>
      <c r="E2006" s="52">
        <f>VLOOKUP(D2006,'스테이지별 난이도 설정'!B:C,2,0)</f>
        <v>160.4000000000012</v>
      </c>
      <c r="F2006" t="str">
        <f t="shared" si="96"/>
        <v>레어</v>
      </c>
      <c r="G2006">
        <f t="shared" si="94"/>
        <v>6</v>
      </c>
      <c r="H2006">
        <f>VLOOKUP($F2006,'(참고)타워 스텟 가치'!$B$2:$L$6,H$2,0)+(VLOOKUP($F2006,'(참고)타워 스텟 가치'!$B$2:$L$6,H$2,0)*$E2006)</f>
        <v>1815.7500000000134</v>
      </c>
      <c r="I2006">
        <f>VLOOKUP($F2006,'(참고)타워 스텟 가치'!$B$2:$L$6,I$2,0)+(VLOOKUP($F2006,'(참고)타워 스텟 가치'!$B$2:$L$6,I$2,0)*$E2006)</f>
        <v>363.15000000000271</v>
      </c>
      <c r="J2006">
        <f>VLOOKUP($F2006,'(참고)타워 스텟 가치'!$B$2:$L$6,J$2,0)+(VLOOKUP($F2006,'(참고)타워 스텟 가치'!$B$2:$L$6,J$2,0)*$E2006)</f>
        <v>807000.00000000605</v>
      </c>
      <c r="K2006">
        <f>VLOOKUP($F2006,'(참고)타워 스텟 가치'!$B$2:$L$6,K$2,0)+(VLOOKUP($F2006,'(참고)타워 스텟 가치'!$B$2:$L$6,K$2,0)*$E2006)</f>
        <v>7263.0000000000537</v>
      </c>
      <c r="L2006">
        <f>VLOOKUP($F2006,'(참고)타워 스텟 가치'!$B$2:$L$6,L$2,0)+(VLOOKUP($F2006,'(참고)타워 스텟 가치'!$B$2:$L$6,L$2,0)*$E2006)</f>
        <v>121.05000000000089</v>
      </c>
      <c r="M2006">
        <f>VLOOKUP($F2006,'(참고)타워 스텟 가치'!$B$2:$L$6,M$2,0)+(VLOOKUP($F2006,'(참고)타워 스텟 가치'!$B$2:$L$6,M$2,0)*$E2006)</f>
        <v>48.420000000000357</v>
      </c>
      <c r="N2006">
        <f>VLOOKUP($F2006,'(참고)타워 스텟 가치'!$B$2:$L$6,N$2,0)+(VLOOKUP($F2006,'(참고)타워 스텟 가치'!$B$2:$L$6,N$2,0)*$E2006)</f>
        <v>0</v>
      </c>
      <c r="O2006">
        <f>VLOOKUP($F2006,'(참고)타워 스텟 가치'!$B$2:$L$6,O$2,0)+(VLOOKUP($F2006,'(참고)타워 스텟 가치'!$B$2:$L$6,O$2,0)*$E2006)</f>
        <v>0</v>
      </c>
      <c r="P2006">
        <f>VLOOKUP($F2006,'(참고)타워 스텟 가치'!$B$2:$L$6,P$2,0)+(VLOOKUP($F2006,'(참고)타워 스텟 가치'!$B$2:$L$6,P$2,0)*$E2006)</f>
        <v>112.98000000000083</v>
      </c>
      <c r="Q2006">
        <f>SUM('스테이지별 몬스터 스텟'!H2006*'(참고)타워 스텟 가치'!$Q$17,'스테이지별 몬스터 스텟'!I2006*'(참고)타워 스텟 가치'!$R$17,'스테이지별 몬스터 스텟'!J2006*'(참고)타워 스텟 가치'!$S$17,'스테이지별 몬스터 스텟'!K2006*'(참고)타워 스텟 가치'!$T$17,'스테이지별 몬스터 스텟'!L2006*'(참고)타워 스텟 가치'!$U$17,'스테이지별 몬스터 스텟'!M2006*'(참고)타워 스텟 가치'!$V$17,'스테이지별 몬스터 스텟'!N2006*'(참고)타워 스텟 가치'!$W$17,'스테이지별 몬스터 스텟'!O2006*'(참고)타워 스텟 가치'!$X$17,'스테이지별 몬스터 스텟'!P2006*'(참고)타워 스텟 가치'!$Y$17)</f>
        <v>1229718.7050000092</v>
      </c>
      <c r="R2006">
        <v>1</v>
      </c>
      <c r="S2006">
        <f>VLOOKUP($F2006,'(참고)타워 스텟 가치'!$B$7:$L$11,S$2,0)+(VLOOKUP($F2006,'(참고)타워 스텟 가치'!$B$7:$L$11,S$2,0)*$E2006)</f>
        <v>605.25000000000455</v>
      </c>
      <c r="T2006">
        <f>VLOOKUP($F2006,'(참고)타워 스텟 가치'!$B$7:$L$11,T$2,0)+(VLOOKUP($F2006,'(참고)타워 스텟 가치'!$B$7:$L$11,T$2,0)*$E2006)</f>
        <v>1089.450000000008</v>
      </c>
      <c r="U2006">
        <f>VLOOKUP($F2006,'(참고)타워 스텟 가치'!$B$7:$L$11,U$2,0)+(VLOOKUP($F2006,'(참고)타워 스텟 가치'!$B$7:$L$11,U$2,0)*$E2006)</f>
        <v>807000.00000000605</v>
      </c>
      <c r="V2006">
        <f>VLOOKUP($F2006,'(참고)타워 스텟 가치'!$B$7:$L$11,V$2,0)+(VLOOKUP($F2006,'(참고)타워 스텟 가치'!$B$7:$L$11,V$2,0)*$E2006)</f>
        <v>7263.0000000000537</v>
      </c>
      <c r="W2006">
        <f>VLOOKUP($F2006,'(참고)타워 스텟 가치'!$B$7:$L$11,W$2,0)+(VLOOKUP($F2006,'(참고)타워 스텟 가치'!$B$7:$L$11,W$2,0)*$E2006)</f>
        <v>121.05000000000089</v>
      </c>
      <c r="X2006">
        <f>VLOOKUP($F2006,'(참고)타워 스텟 가치'!$B$7:$L$11,X$2,0)+(VLOOKUP($F2006,'(참고)타워 스텟 가치'!$B$7:$L$11,X$2,0)*$E2006)</f>
        <v>48.420000000000357</v>
      </c>
      <c r="Y2006">
        <f>VLOOKUP($F2006,'(참고)타워 스텟 가치'!$B$7:$L$11,Y$2,0)+(VLOOKUP($F2006,'(참고)타워 스텟 가치'!$B$7:$L$11,Y$2,0)*$E2006)</f>
        <v>0</v>
      </c>
      <c r="Z2006">
        <f>VLOOKUP($F2006,'(참고)타워 스텟 가치'!$B$7:$L$11,Z$2,0)+(VLOOKUP($F2006,'(참고)타워 스텟 가치'!$B$7:$L$11,Z$2,0)*$E2006)</f>
        <v>0</v>
      </c>
      <c r="AA2006">
        <f>VLOOKUP($F2006,'(참고)타워 스텟 가치'!$B$7:$L$11,AA$2,0)+(VLOOKUP($F2006,'(참고)타워 스텟 가치'!$B$7:$L$11,AA$2,0)*$E2006)</f>
        <v>112.98000000000083</v>
      </c>
      <c r="AB2006">
        <f>SUM('스테이지별 몬스터 스텟'!S2006*'(참고)타워 스텟 가치'!$Q$17,'스테이지별 몬스터 스텟'!T2006*'(참고)타워 스텟 가치'!$R$17,'스테이지별 몬스터 스텟'!U2006*'(참고)타워 스텟 가치'!$S$17,'스테이지별 몬스터 스텟'!V2006*'(참고)타워 스텟 가치'!$T$17,'스테이지별 몬스터 스텟'!W2006*'(참고)타워 스텟 가치'!$U$17,'스테이지별 몬스터 스텟'!X2006*'(참고)타워 스텟 가치'!$V$17,'스테이지별 몬스터 스텟'!Y2006*'(참고)타워 스텟 가치'!$W$17,'스테이지별 몬스터 스텟'!Z2006*'(참고)타워 스텟 가치'!$X$17,'스테이지별 몬스터 스텟'!AA2006*'(참고)타워 스텟 가치'!$Y$17)</f>
        <v>1228387.1550000091</v>
      </c>
      <c r="AC2006">
        <v>2</v>
      </c>
      <c r="AD2006">
        <f>VLOOKUP($F2006,'(참고)타워 스텟 가치'!$B$12:$L$16,AD$2,0)+(VLOOKUP($F2006,'(참고)타워 스텟 가치'!$B$12:$L$16,AD$2,0)*$E2006)</f>
        <v>605.25000000000455</v>
      </c>
      <c r="AE2006">
        <f>VLOOKUP($F2006,'(참고)타워 스텟 가치'!$B$12:$L$16,AE$2,0)+(VLOOKUP($F2006,'(참고)타워 스텟 가치'!$B$12:$L$16,AE$2,0)*$E2006)</f>
        <v>726.30000000000541</v>
      </c>
      <c r="AF2006">
        <f>VLOOKUP($F2006,'(참고)타워 스텟 가치'!$B$12:$L$16,AF$2,0)+(VLOOKUP($F2006,'(참고)타워 스텟 가치'!$B$12:$L$16,AF$2,0)*$E2006)</f>
        <v>807000.00000000605</v>
      </c>
      <c r="AG2006">
        <f>VLOOKUP($F2006,'(참고)타워 스텟 가치'!$B$12:$L$16,AG$2,0)+(VLOOKUP($F2006,'(참고)타워 스텟 가치'!$B$12:$L$16,AG$2,0)*$E2006)</f>
        <v>3631.5000000000268</v>
      </c>
      <c r="AH2006">
        <f>VLOOKUP($F2006,'(참고)타워 스텟 가치'!$B$12:$L$16,AH$2,0)+(VLOOKUP($F2006,'(참고)타워 스텟 가치'!$B$12:$L$16,AH$2,0)*$E2006)</f>
        <v>121.05000000000089</v>
      </c>
      <c r="AI2006">
        <f>VLOOKUP($F2006,'(참고)타워 스텟 가치'!$B$12:$L$16,AI$2,0)+(VLOOKUP($F2006,'(참고)타워 스텟 가치'!$B$12:$L$16,AI$2,0)*$E2006)</f>
        <v>48.420000000000357</v>
      </c>
      <c r="AJ2006">
        <f>VLOOKUP($F2006,'(참고)타워 스텟 가치'!$B$12:$L$16,AJ$2,0)+(VLOOKUP($F2006,'(참고)타워 스텟 가치'!$B$12:$L$16,AJ$2,0)*$E2006)</f>
        <v>0</v>
      </c>
      <c r="AK2006">
        <f>VLOOKUP($F2006,'(참고)타워 스텟 가치'!$B$12:$L$16,AK$2,0)+(VLOOKUP($F2006,'(참고)타워 스텟 가치'!$B$12:$L$16,AK$2,0)*$E2006)</f>
        <v>0</v>
      </c>
      <c r="AL2006">
        <f>VLOOKUP($F2006,'(참고)타워 스텟 가치'!$B$12:$L$16,AL$2,0)+(VLOOKUP($F2006,'(참고)타워 스텟 가치'!$B$12:$L$16,AL$2,0)*$E2006)</f>
        <v>225.96000000000166</v>
      </c>
      <c r="AM2006">
        <f>SUM('스테이지별 몬스터 스텟'!AD2006*'(참고)타워 스텟 가치'!$Q$17,'스테이지별 몬스터 스텟'!AE2006*'(참고)타워 스텟 가치'!$R$17,'스테이지별 몬스터 스텟'!AF2006*'(참고)타워 스텟 가치'!$S$17,'스테이지별 몬스터 스텟'!AG2006*'(참고)타워 스텟 가치'!$T$17,'스테이지별 몬스터 스텟'!AH2006*'(참고)타워 스텟 가치'!$U$17,'스테이지별 몬스터 스텟'!AI2006*'(참고)타워 스텟 가치'!$V$17,'스테이지별 몬스터 스텟'!AJ2006*'(참고)타워 스텟 가치'!$W$17,'스테이지별 몬스터 스텟'!AK2006*'(참고)타워 스텟 가치'!$X$17,'스테이지별 몬스터 스텟'!AL2006*'(참고)타워 스텟 가치'!$Y$17)</f>
        <v>1220805.390000009</v>
      </c>
      <c r="AN2006">
        <v>3</v>
      </c>
    </row>
    <row r="2007" spans="3:40" x14ac:dyDescent="0.3">
      <c r="C2007">
        <v>3</v>
      </c>
      <c r="D2007">
        <f t="shared" si="95"/>
        <v>401</v>
      </c>
      <c r="E2007" s="52">
        <f>VLOOKUP(D2007,'스테이지별 난이도 설정'!B:C,2,0)</f>
        <v>160.4000000000012</v>
      </c>
      <c r="F2007" t="str">
        <f t="shared" si="96"/>
        <v>에픽</v>
      </c>
      <c r="G2007">
        <f t="shared" si="94"/>
        <v>6</v>
      </c>
      <c r="H2007">
        <f>VLOOKUP($F2007,'(참고)타워 스텟 가치'!$B$2:$L$6,H$2,0)+(VLOOKUP($F2007,'(참고)타워 스텟 가치'!$B$2:$L$6,H$2,0)*$E2007)</f>
        <v>2723.6250000000205</v>
      </c>
      <c r="I2007">
        <f>VLOOKUP($F2007,'(참고)타워 스텟 가치'!$B$2:$L$6,I$2,0)+(VLOOKUP($F2007,'(참고)타워 스텟 가치'!$B$2:$L$6,I$2,0)*$E2007)</f>
        <v>544.725000000004</v>
      </c>
      <c r="J2007">
        <f>VLOOKUP($F2007,'(참고)타워 스텟 가치'!$B$2:$L$6,J$2,0)+(VLOOKUP($F2007,'(참고)타워 스텟 가치'!$B$2:$L$6,J$2,0)*$E2007)</f>
        <v>807000.00000000605</v>
      </c>
      <c r="K2007">
        <f>VLOOKUP($F2007,'(참고)타워 스텟 가치'!$B$2:$L$6,K$2,0)+(VLOOKUP($F2007,'(참고)타워 스텟 가치'!$B$2:$L$6,K$2,0)*$E2007)</f>
        <v>10894.500000000082</v>
      </c>
      <c r="L2007">
        <f>VLOOKUP($F2007,'(참고)타워 스텟 가치'!$B$2:$L$6,L$2,0)+(VLOOKUP($F2007,'(참고)타워 스텟 가치'!$B$2:$L$6,L$2,0)*$E2007)</f>
        <v>181.57500000000135</v>
      </c>
      <c r="M2007">
        <f>VLOOKUP($F2007,'(참고)타워 스텟 가치'!$B$2:$L$6,M$2,0)+(VLOOKUP($F2007,'(참고)타워 스텟 가치'!$B$2:$L$6,M$2,0)*$E2007)</f>
        <v>48.420000000000357</v>
      </c>
      <c r="N2007">
        <f>VLOOKUP($F2007,'(참고)타워 스텟 가치'!$B$2:$L$6,N$2,0)+(VLOOKUP($F2007,'(참고)타워 스텟 가치'!$B$2:$L$6,N$2,0)*$E2007)</f>
        <v>0</v>
      </c>
      <c r="O2007">
        <f>VLOOKUP($F2007,'(참고)타워 스텟 가치'!$B$2:$L$6,O$2,0)+(VLOOKUP($F2007,'(참고)타워 스텟 가치'!$B$2:$L$6,O$2,0)*$E2007)</f>
        <v>0</v>
      </c>
      <c r="P2007">
        <f>VLOOKUP($F2007,'(참고)타워 스텟 가치'!$B$2:$L$6,P$2,0)+(VLOOKUP($F2007,'(참고)타워 스텟 가치'!$B$2:$L$6,P$2,0)*$E2007)</f>
        <v>112.98000000000083</v>
      </c>
      <c r="Q2007">
        <f>SUM('스테이지별 몬스터 스텟'!H2007*'(참고)타워 스텟 가치'!$Q$17,'스테이지별 몬스터 스텟'!I2007*'(참고)타워 스텟 가치'!$R$17,'스테이지별 몬스터 스텟'!J2007*'(참고)타워 스텟 가치'!$S$17,'스테이지별 몬스터 스텟'!K2007*'(참고)타워 스텟 가치'!$T$17,'스테이지별 몬스터 스텟'!L2007*'(참고)타워 스텟 가치'!$U$17,'스테이지별 몬스터 스텟'!M2007*'(참고)타워 스텟 가치'!$V$17,'스테이지별 몬스터 스텟'!N2007*'(참고)타워 스텟 가치'!$W$17,'스테이지별 몬스터 스텟'!O2007*'(참고)타워 스텟 가치'!$X$17,'스테이지별 몬스터 스텟'!P2007*'(참고)타워 스텟 가치'!$Y$17)</f>
        <v>1239190.8675000092</v>
      </c>
      <c r="R2007">
        <v>1</v>
      </c>
      <c r="S2007">
        <f>VLOOKUP($F2007,'(참고)타워 스텟 가치'!$B$7:$L$11,S$2,0)+(VLOOKUP($F2007,'(참고)타워 스텟 가치'!$B$7:$L$11,S$2,0)*$E2007)</f>
        <v>907.87500000000671</v>
      </c>
      <c r="T2007">
        <f>VLOOKUP($F2007,'(참고)타워 스텟 가치'!$B$7:$L$11,T$2,0)+(VLOOKUP($F2007,'(참고)타워 스텟 가치'!$B$7:$L$11,T$2,0)*$E2007)</f>
        <v>1634.1750000000122</v>
      </c>
      <c r="U2007">
        <f>VLOOKUP($F2007,'(참고)타워 스텟 가치'!$B$7:$L$11,U$2,0)+(VLOOKUP($F2007,'(참고)타워 스텟 가치'!$B$7:$L$11,U$2,0)*$E2007)</f>
        <v>807000.00000000605</v>
      </c>
      <c r="V2007">
        <f>VLOOKUP($F2007,'(참고)타워 스텟 가치'!$B$7:$L$11,V$2,0)+(VLOOKUP($F2007,'(참고)타워 스텟 가치'!$B$7:$L$11,V$2,0)*$E2007)</f>
        <v>10894.500000000082</v>
      </c>
      <c r="W2007">
        <f>VLOOKUP($F2007,'(참고)타워 스텟 가치'!$B$7:$L$11,W$2,0)+(VLOOKUP($F2007,'(참고)타워 스텟 가치'!$B$7:$L$11,W$2,0)*$E2007)</f>
        <v>181.57500000000135</v>
      </c>
      <c r="X2007">
        <f>VLOOKUP($F2007,'(참고)타워 스텟 가치'!$B$7:$L$11,X$2,0)+(VLOOKUP($F2007,'(참고)타워 스텟 가치'!$B$7:$L$11,X$2,0)*$E2007)</f>
        <v>48.420000000000357</v>
      </c>
      <c r="Y2007">
        <f>VLOOKUP($F2007,'(참고)타워 스텟 가치'!$B$7:$L$11,Y$2,0)+(VLOOKUP($F2007,'(참고)타워 스텟 가치'!$B$7:$L$11,Y$2,0)*$E2007)</f>
        <v>0</v>
      </c>
      <c r="Z2007">
        <f>VLOOKUP($F2007,'(참고)타워 스텟 가치'!$B$7:$L$11,Z$2,0)+(VLOOKUP($F2007,'(참고)타워 스텟 가치'!$B$7:$L$11,Z$2,0)*$E2007)</f>
        <v>0</v>
      </c>
      <c r="AA2007">
        <f>VLOOKUP($F2007,'(참고)타워 스텟 가치'!$B$7:$L$11,AA$2,0)+(VLOOKUP($F2007,'(참고)타워 스텟 가치'!$B$7:$L$11,AA$2,0)*$E2007)</f>
        <v>112.98000000000083</v>
      </c>
      <c r="AB2007">
        <f>SUM('스테이지별 몬스터 스텟'!S2007*'(참고)타워 스텟 가치'!$Q$17,'스테이지별 몬스터 스텟'!T2007*'(참고)타워 스텟 가치'!$R$17,'스테이지별 몬스터 스텟'!U2007*'(참고)타워 스텟 가치'!$S$17,'스테이지별 몬스터 스텟'!V2007*'(참고)타워 스텟 가치'!$T$17,'스테이지별 몬스터 스텟'!W2007*'(참고)타워 스텟 가치'!$U$17,'스테이지별 몬스터 스텟'!X2007*'(참고)타워 스텟 가치'!$V$17,'스테이지별 몬스터 스텟'!Y2007*'(참고)타워 스텟 가치'!$W$17,'스테이지별 몬스터 스텟'!Z2007*'(참고)타워 스텟 가치'!$X$17,'스테이지별 몬스터 스텟'!AA2007*'(참고)타워 스텟 가치'!$Y$17)</f>
        <v>1237193.5425000091</v>
      </c>
      <c r="AC2007">
        <v>2</v>
      </c>
      <c r="AD2007">
        <f>VLOOKUP($F2007,'(참고)타워 스텟 가치'!$B$12:$L$16,AD$2,0)+(VLOOKUP($F2007,'(참고)타워 스텟 가치'!$B$12:$L$16,AD$2,0)*$E2007)</f>
        <v>907.87500000000671</v>
      </c>
      <c r="AE2007">
        <f>VLOOKUP($F2007,'(참고)타워 스텟 가치'!$B$12:$L$16,AE$2,0)+(VLOOKUP($F2007,'(참고)타워 스텟 가치'!$B$12:$L$16,AE$2,0)*$E2007)</f>
        <v>1089.450000000008</v>
      </c>
      <c r="AF2007">
        <f>VLOOKUP($F2007,'(참고)타워 스텟 가치'!$B$12:$L$16,AF$2,0)+(VLOOKUP($F2007,'(참고)타워 스텟 가치'!$B$12:$L$16,AF$2,0)*$E2007)</f>
        <v>807000.00000000605</v>
      </c>
      <c r="AG2007">
        <f>VLOOKUP($F2007,'(참고)타워 스텟 가치'!$B$12:$L$16,AG$2,0)+(VLOOKUP($F2007,'(참고)타워 스텟 가치'!$B$12:$L$16,AG$2,0)*$E2007)</f>
        <v>5447.2500000000409</v>
      </c>
      <c r="AH2007">
        <f>VLOOKUP($F2007,'(참고)타워 스텟 가치'!$B$12:$L$16,AH$2,0)+(VLOOKUP($F2007,'(참고)타워 스텟 가치'!$B$12:$L$16,AH$2,0)*$E2007)</f>
        <v>181.57500000000135</v>
      </c>
      <c r="AI2007">
        <f>VLOOKUP($F2007,'(참고)타워 스텟 가치'!$B$12:$L$16,AI$2,0)+(VLOOKUP($F2007,'(참고)타워 스텟 가치'!$B$12:$L$16,AI$2,0)*$E2007)</f>
        <v>48.420000000000357</v>
      </c>
      <c r="AJ2007">
        <f>VLOOKUP($F2007,'(참고)타워 스텟 가치'!$B$12:$L$16,AJ$2,0)+(VLOOKUP($F2007,'(참고)타워 스텟 가치'!$B$12:$L$16,AJ$2,0)*$E2007)</f>
        <v>0</v>
      </c>
      <c r="AK2007">
        <f>VLOOKUP($F2007,'(참고)타워 스텟 가치'!$B$12:$L$16,AK$2,0)+(VLOOKUP($F2007,'(참고)타워 스텟 가치'!$B$12:$L$16,AK$2,0)*$E2007)</f>
        <v>0</v>
      </c>
      <c r="AL2007">
        <f>VLOOKUP($F2007,'(참고)타워 스텟 가치'!$B$12:$L$16,AL$2,0)+(VLOOKUP($F2007,'(참고)타워 스텟 가치'!$B$12:$L$16,AL$2,0)*$E2007)</f>
        <v>225.96000000000166</v>
      </c>
      <c r="AM2007">
        <f>SUM('스테이지별 몬스터 스텟'!AD2007*'(참고)타워 스텟 가치'!$Q$17,'스테이지별 몬스터 스텟'!AE2007*'(참고)타워 스텟 가치'!$R$17,'스테이지별 몬스터 스텟'!AF2007*'(참고)타워 스텟 가치'!$S$17,'스테이지별 몬스터 스텟'!AG2007*'(참고)타워 스텟 가치'!$T$17,'스테이지별 몬스터 스텟'!AH2007*'(참고)타워 스텟 가치'!$U$17,'스테이지별 몬스터 스텟'!AI2007*'(참고)타워 스텟 가치'!$V$17,'스테이지별 몬스터 스텟'!AJ2007*'(참고)타워 스텟 가치'!$W$17,'스테이지별 몬스터 스텟'!AK2007*'(참고)타워 스텟 가치'!$X$17,'스테이지별 몬스터 스텟'!AL2007*'(참고)타워 스텟 가치'!$Y$17)</f>
        <v>1225707.9150000089</v>
      </c>
      <c r="AN2007">
        <v>3</v>
      </c>
    </row>
    <row r="2008" spans="3:40" x14ac:dyDescent="0.3">
      <c r="C2008">
        <v>4</v>
      </c>
      <c r="D2008">
        <f t="shared" si="95"/>
        <v>401</v>
      </c>
      <c r="E2008" s="52">
        <f>VLOOKUP(D2008,'스테이지별 난이도 설정'!B:C,2,0)</f>
        <v>160.4000000000012</v>
      </c>
      <c r="F2008" t="str">
        <f t="shared" si="96"/>
        <v>유니크</v>
      </c>
      <c r="G2008">
        <f t="shared" si="94"/>
        <v>6</v>
      </c>
      <c r="H2008">
        <f>VLOOKUP($F2008,'(참고)타워 스텟 가치'!$B$2:$L$6,H$2,0)+(VLOOKUP($F2008,'(참고)타워 스텟 가치'!$B$2:$L$6,H$2,0)*$E2008)</f>
        <v>4085.4375000000305</v>
      </c>
      <c r="I2008">
        <f>VLOOKUP($F2008,'(참고)타워 스텟 가치'!$B$2:$L$6,I$2,0)+(VLOOKUP($F2008,'(참고)타워 스텟 가치'!$B$2:$L$6,I$2,0)*$E2008)</f>
        <v>817.08750000000612</v>
      </c>
      <c r="J2008">
        <f>VLOOKUP($F2008,'(참고)타워 스텟 가치'!$B$2:$L$6,J$2,0)+(VLOOKUP($F2008,'(참고)타워 스텟 가치'!$B$2:$L$6,J$2,0)*$E2008)</f>
        <v>807000.00000000605</v>
      </c>
      <c r="K2008">
        <f>VLOOKUP($F2008,'(참고)타워 스텟 가치'!$B$2:$L$6,K$2,0)+(VLOOKUP($F2008,'(참고)타워 스텟 가치'!$B$2:$L$6,K$2,0)*$E2008)</f>
        <v>16341.750000000122</v>
      </c>
      <c r="L2008">
        <f>VLOOKUP($F2008,'(참고)타워 스텟 가치'!$B$2:$L$6,L$2,0)+(VLOOKUP($F2008,'(참고)타워 스텟 가치'!$B$2:$L$6,L$2,0)*$E2008)</f>
        <v>272.362500000002</v>
      </c>
      <c r="M2008">
        <f>VLOOKUP($F2008,'(참고)타워 스텟 가치'!$B$2:$L$6,M$2,0)+(VLOOKUP($F2008,'(참고)타워 스텟 가치'!$B$2:$L$6,M$2,0)*$E2008)</f>
        <v>48.420000000000357</v>
      </c>
      <c r="N2008">
        <f>VLOOKUP($F2008,'(참고)타워 스텟 가치'!$B$2:$L$6,N$2,0)+(VLOOKUP($F2008,'(참고)타워 스텟 가치'!$B$2:$L$6,N$2,0)*$E2008)</f>
        <v>0</v>
      </c>
      <c r="O2008">
        <f>VLOOKUP($F2008,'(참고)타워 스텟 가치'!$B$2:$L$6,O$2,0)+(VLOOKUP($F2008,'(참고)타워 스텟 가치'!$B$2:$L$6,O$2,0)*$E2008)</f>
        <v>0</v>
      </c>
      <c r="P2008">
        <f>VLOOKUP($F2008,'(참고)타워 스텟 가치'!$B$2:$L$6,P$2,0)+(VLOOKUP($F2008,'(참고)타워 스텟 가치'!$B$2:$L$6,P$2,0)*$E2008)</f>
        <v>161.4000000000012</v>
      </c>
      <c r="Q2008">
        <f>SUM('스테이지별 몬스터 스텟'!H2008*'(참고)타워 스텟 가치'!$Q$17,'스테이지별 몬스터 스텟'!I2008*'(참고)타워 스텟 가치'!$R$17,'스테이지별 몬스터 스텟'!J2008*'(참고)타워 스텟 가치'!$S$17,'스테이지별 몬스터 스텟'!K2008*'(참고)타워 스텟 가치'!$T$17,'스테이지별 몬스터 스텟'!L2008*'(참고)타워 스텟 가치'!$U$17,'스테이지별 몬스터 스텟'!M2008*'(참고)타워 스텟 가치'!$V$17,'스테이지별 몬스터 스텟'!N2008*'(참고)타워 스텟 가치'!$W$17,'스테이지별 몬스터 스텟'!O2008*'(참고)타워 스텟 가치'!$X$17,'스테이지별 몬스터 스텟'!P2008*'(참고)타워 스텟 가치'!$Y$17)</f>
        <v>1253495.9512500095</v>
      </c>
      <c r="R2008">
        <v>1</v>
      </c>
      <c r="S2008">
        <f>VLOOKUP($F2008,'(참고)타워 스텟 가치'!$B$7:$L$11,S$2,0)+(VLOOKUP($F2008,'(참고)타워 스텟 가치'!$B$7:$L$11,S$2,0)*$E2008)</f>
        <v>1361.8125000000102</v>
      </c>
      <c r="T2008">
        <f>VLOOKUP($F2008,'(참고)타워 스텟 가치'!$B$7:$L$11,T$2,0)+(VLOOKUP($F2008,'(참고)타워 스텟 가치'!$B$7:$L$11,T$2,0)*$E2008)</f>
        <v>2451.262500000018</v>
      </c>
      <c r="U2008">
        <f>VLOOKUP($F2008,'(참고)타워 스텟 가치'!$B$7:$L$11,U$2,0)+(VLOOKUP($F2008,'(참고)타워 스텟 가치'!$B$7:$L$11,U$2,0)*$E2008)</f>
        <v>807000.00000000605</v>
      </c>
      <c r="V2008">
        <f>VLOOKUP($F2008,'(참고)타워 스텟 가치'!$B$7:$L$11,V$2,0)+(VLOOKUP($F2008,'(참고)타워 스텟 가치'!$B$7:$L$11,V$2,0)*$E2008)</f>
        <v>16341.750000000122</v>
      </c>
      <c r="W2008">
        <f>VLOOKUP($F2008,'(참고)타워 스텟 가치'!$B$7:$L$11,W$2,0)+(VLOOKUP($F2008,'(참고)타워 스텟 가치'!$B$7:$L$11,W$2,0)*$E2008)</f>
        <v>272.362500000002</v>
      </c>
      <c r="X2008">
        <f>VLOOKUP($F2008,'(참고)타워 스텟 가치'!$B$7:$L$11,X$2,0)+(VLOOKUP($F2008,'(참고)타워 스텟 가치'!$B$7:$L$11,X$2,0)*$E2008)</f>
        <v>48.420000000000357</v>
      </c>
      <c r="Y2008">
        <f>VLOOKUP($F2008,'(참고)타워 스텟 가치'!$B$7:$L$11,Y$2,0)+(VLOOKUP($F2008,'(참고)타워 스텟 가치'!$B$7:$L$11,Y$2,0)*$E2008)</f>
        <v>0</v>
      </c>
      <c r="Z2008">
        <f>VLOOKUP($F2008,'(참고)타워 스텟 가치'!$B$7:$L$11,Z$2,0)+(VLOOKUP($F2008,'(참고)타워 스텟 가치'!$B$7:$L$11,Z$2,0)*$E2008)</f>
        <v>0</v>
      </c>
      <c r="AA2008">
        <f>VLOOKUP($F2008,'(참고)타워 스텟 가치'!$B$7:$L$11,AA$2,0)+(VLOOKUP($F2008,'(참고)타워 스텟 가치'!$B$7:$L$11,AA$2,0)*$E2008)</f>
        <v>161.4000000000012</v>
      </c>
      <c r="AB2008">
        <f>SUM('스테이지별 몬스터 스텟'!S2008*'(참고)타워 스텟 가치'!$Q$17,'스테이지별 몬스터 스텟'!T2008*'(참고)타워 스텟 가치'!$R$17,'스테이지별 몬스터 스텟'!U2008*'(참고)타워 스텟 가치'!$S$17,'스테이지별 몬스터 스텟'!V2008*'(참고)타워 스텟 가치'!$T$17,'스테이지별 몬스터 스텟'!W2008*'(참고)타워 스텟 가치'!$U$17,'스테이지별 몬스터 스텟'!X2008*'(참고)타워 스텟 가치'!$V$17,'스테이지별 몬스터 스텟'!Y2008*'(참고)타워 스텟 가치'!$W$17,'스테이지별 몬스터 스텟'!Z2008*'(참고)타워 스텟 가치'!$X$17,'스테이지별 몬스터 스텟'!AA2008*'(참고)타워 스텟 가치'!$Y$17)</f>
        <v>1250499.9637500094</v>
      </c>
      <c r="AC2008">
        <v>2</v>
      </c>
      <c r="AD2008">
        <f>VLOOKUP($F2008,'(참고)타워 스텟 가치'!$B$12:$L$16,AD$2,0)+(VLOOKUP($F2008,'(참고)타워 스텟 가치'!$B$12:$L$16,AD$2,0)*$E2008)</f>
        <v>1361.8125000000102</v>
      </c>
      <c r="AE2008">
        <f>VLOOKUP($F2008,'(참고)타워 스텟 가치'!$B$12:$L$16,AE$2,0)+(VLOOKUP($F2008,'(참고)타워 스텟 가치'!$B$12:$L$16,AE$2,0)*$E2008)</f>
        <v>1634.1750000000122</v>
      </c>
      <c r="AF2008">
        <f>VLOOKUP($F2008,'(참고)타워 스텟 가치'!$B$12:$L$16,AF$2,0)+(VLOOKUP($F2008,'(참고)타워 스텟 가치'!$B$12:$L$16,AF$2,0)*$E2008)</f>
        <v>807000.00000000605</v>
      </c>
      <c r="AG2008">
        <f>VLOOKUP($F2008,'(참고)타워 스텟 가치'!$B$12:$L$16,AG$2,0)+(VLOOKUP($F2008,'(참고)타워 스텟 가치'!$B$12:$L$16,AG$2,0)*$E2008)</f>
        <v>8170.8750000000609</v>
      </c>
      <c r="AH2008">
        <f>VLOOKUP($F2008,'(참고)타워 스텟 가치'!$B$12:$L$16,AH$2,0)+(VLOOKUP($F2008,'(참고)타워 스텟 가치'!$B$12:$L$16,AH$2,0)*$E2008)</f>
        <v>272.362500000002</v>
      </c>
      <c r="AI2008">
        <f>VLOOKUP($F2008,'(참고)타워 스텟 가치'!$B$12:$L$16,AI$2,0)+(VLOOKUP($F2008,'(참고)타워 스텟 가치'!$B$12:$L$16,AI$2,0)*$E2008)</f>
        <v>48.420000000000357</v>
      </c>
      <c r="AJ2008">
        <f>VLOOKUP($F2008,'(참고)타워 스텟 가치'!$B$12:$L$16,AJ$2,0)+(VLOOKUP($F2008,'(참고)타워 스텟 가치'!$B$12:$L$16,AJ$2,0)*$E2008)</f>
        <v>0</v>
      </c>
      <c r="AK2008">
        <f>VLOOKUP($F2008,'(참고)타워 스텟 가치'!$B$12:$L$16,AK$2,0)+(VLOOKUP($F2008,'(참고)타워 스텟 가치'!$B$12:$L$16,AK$2,0)*$E2008)</f>
        <v>0</v>
      </c>
      <c r="AL2008">
        <f>VLOOKUP($F2008,'(참고)타워 스텟 가치'!$B$12:$L$16,AL$2,0)+(VLOOKUP($F2008,'(참고)타워 스텟 가치'!$B$12:$L$16,AL$2,0)*$E2008)</f>
        <v>322.8000000000024</v>
      </c>
      <c r="AM2008">
        <f>SUM('스테이지별 몬스터 스텟'!AD2008*'(참고)타워 스텟 가치'!$Q$17,'스테이지별 몬스터 스텟'!AE2008*'(참고)타워 스텟 가치'!$R$17,'스테이지별 몬스터 스텟'!AF2008*'(참고)타워 스텟 가치'!$S$17,'스테이지별 몬스터 스텟'!AG2008*'(참고)타워 스텟 가치'!$T$17,'스테이지별 몬스터 스텟'!AH2008*'(참고)타워 스텟 가치'!$U$17,'스테이지별 몬스터 스텟'!AI2008*'(참고)타워 스텟 가치'!$V$17,'스테이지별 몬스터 스텟'!AJ2008*'(참고)타워 스텟 가치'!$W$17,'스테이지별 몬스터 스텟'!AK2008*'(참고)타워 스텟 가치'!$X$17,'스테이지별 몬스터 스텟'!AL2008*'(참고)타워 스텟 가치'!$Y$17)</f>
        <v>1233255.3825000094</v>
      </c>
      <c r="AN2008">
        <v>3</v>
      </c>
    </row>
    <row r="2009" spans="3:40" x14ac:dyDescent="0.3">
      <c r="C2009">
        <v>5</v>
      </c>
      <c r="D2009">
        <f t="shared" si="95"/>
        <v>401</v>
      </c>
      <c r="E2009" s="52">
        <f>VLOOKUP(D2009,'스테이지별 난이도 설정'!B:C,2,0)</f>
        <v>160.4000000000012</v>
      </c>
      <c r="F2009" t="str">
        <f t="shared" si="96"/>
        <v>스페셜</v>
      </c>
      <c r="G2009">
        <f t="shared" si="94"/>
        <v>6</v>
      </c>
      <c r="H2009">
        <f>VLOOKUP($F2009,'(참고)타워 스텟 가치'!$B$2:$L$6,H$2,0)+(VLOOKUP($F2009,'(참고)타워 스텟 가치'!$B$2:$L$6,H$2,0)*$E2009)</f>
        <v>6128.1562500000455</v>
      </c>
      <c r="I2009">
        <f>VLOOKUP($F2009,'(참고)타워 스텟 가치'!$B$2:$L$6,I$2,0)+(VLOOKUP($F2009,'(참고)타워 스텟 가치'!$B$2:$L$6,I$2,0)*$E2009)</f>
        <v>1225.631250000009</v>
      </c>
      <c r="J2009">
        <f>VLOOKUP($F2009,'(참고)타워 스텟 가치'!$B$2:$L$6,J$2,0)+(VLOOKUP($F2009,'(참고)타워 스텟 가치'!$B$2:$L$6,J$2,0)*$E2009)</f>
        <v>807000.00000000605</v>
      </c>
      <c r="K2009">
        <f>VLOOKUP($F2009,'(참고)타워 스텟 가치'!$B$2:$L$6,K$2,0)+(VLOOKUP($F2009,'(참고)타워 스텟 가치'!$B$2:$L$6,K$2,0)*$E2009)</f>
        <v>24512.625000000182</v>
      </c>
      <c r="L2009">
        <f>VLOOKUP($F2009,'(참고)타워 스텟 가치'!$B$2:$L$6,L$2,0)+(VLOOKUP($F2009,'(참고)타워 스텟 가치'!$B$2:$L$6,L$2,0)*$E2009)</f>
        <v>408.54375000000306</v>
      </c>
      <c r="M2009">
        <f>VLOOKUP($F2009,'(참고)타워 스텟 가치'!$B$2:$L$6,M$2,0)+(VLOOKUP($F2009,'(참고)타워 스텟 가치'!$B$2:$L$6,M$2,0)*$E2009)</f>
        <v>48.420000000000357</v>
      </c>
      <c r="N2009">
        <f>VLOOKUP($F2009,'(참고)타워 스텟 가치'!$B$2:$L$6,N$2,0)+(VLOOKUP($F2009,'(참고)타워 스텟 가치'!$B$2:$L$6,N$2,0)*$E2009)</f>
        <v>0</v>
      </c>
      <c r="O2009">
        <f>VLOOKUP($F2009,'(참고)타워 스텟 가치'!$B$2:$L$6,O$2,0)+(VLOOKUP($F2009,'(참고)타워 스텟 가치'!$B$2:$L$6,O$2,0)*$E2009)</f>
        <v>0</v>
      </c>
      <c r="P2009">
        <f>VLOOKUP($F2009,'(참고)타워 스텟 가치'!$B$2:$L$6,P$2,0)+(VLOOKUP($F2009,'(참고)타워 스텟 가치'!$B$2:$L$6,P$2,0)*$E2009)</f>
        <v>161.4000000000012</v>
      </c>
      <c r="Q2009">
        <f>SUM('스테이지별 몬스터 스텟'!H2009*'(참고)타워 스텟 가치'!$Q$17,'스테이지별 몬스터 스텟'!I2009*'(참고)타워 스텟 가치'!$R$17,'스테이지별 몬스터 스텟'!J2009*'(참고)타워 스텟 가치'!$S$17,'스테이지별 몬스터 스텟'!K2009*'(참고)타워 스텟 가치'!$T$17,'스테이지별 몬스터 스텟'!L2009*'(참고)타워 스텟 가치'!$U$17,'스테이지별 몬스터 스텟'!M2009*'(참고)타워 스텟 가치'!$V$17,'스테이지별 몬스터 스텟'!N2009*'(참고)타워 스텟 가치'!$W$17,'스테이지별 몬스터 스텟'!O2009*'(참고)타워 스텟 가치'!$X$17,'스테이지별 몬스터 스텟'!P2009*'(참고)타워 스텟 가치'!$Y$17)</f>
        <v>1274808.3168750096</v>
      </c>
      <c r="R2009">
        <v>1</v>
      </c>
      <c r="S2009">
        <f>VLOOKUP($F2009,'(참고)타워 스텟 가치'!$B$7:$L$11,S$2,0)+(VLOOKUP($F2009,'(참고)타워 스텟 가치'!$B$7:$L$11,S$2,0)*$E2009)</f>
        <v>2042.7187500000152</v>
      </c>
      <c r="T2009">
        <f>VLOOKUP($F2009,'(참고)타워 스텟 가치'!$B$7:$L$11,T$2,0)+(VLOOKUP($F2009,'(참고)타워 스텟 가치'!$B$7:$L$11,T$2,0)*$E2009)</f>
        <v>3676.8937500000275</v>
      </c>
      <c r="U2009">
        <f>VLOOKUP($F2009,'(참고)타워 스텟 가치'!$B$7:$L$11,U$2,0)+(VLOOKUP($F2009,'(참고)타워 스텟 가치'!$B$7:$L$11,U$2,0)*$E2009)</f>
        <v>807000.00000000605</v>
      </c>
      <c r="V2009">
        <f>VLOOKUP($F2009,'(참고)타워 스텟 가치'!$B$7:$L$11,V$2,0)+(VLOOKUP($F2009,'(참고)타워 스텟 가치'!$B$7:$L$11,V$2,0)*$E2009)</f>
        <v>24512.625000000182</v>
      </c>
      <c r="W2009">
        <f>VLOOKUP($F2009,'(참고)타워 스텟 가치'!$B$7:$L$11,W$2,0)+(VLOOKUP($F2009,'(참고)타워 스텟 가치'!$B$7:$L$11,W$2,0)*$E2009)</f>
        <v>408.54375000000306</v>
      </c>
      <c r="X2009">
        <f>VLOOKUP($F2009,'(참고)타워 스텟 가치'!$B$7:$L$11,X$2,0)+(VLOOKUP($F2009,'(참고)타워 스텟 가치'!$B$7:$L$11,X$2,0)*$E2009)</f>
        <v>48.420000000000357</v>
      </c>
      <c r="Y2009">
        <f>VLOOKUP($F2009,'(참고)타워 스텟 가치'!$B$7:$L$11,Y$2,0)+(VLOOKUP($F2009,'(참고)타워 스텟 가치'!$B$7:$L$11,Y$2,0)*$E2009)</f>
        <v>0</v>
      </c>
      <c r="Z2009">
        <f>VLOOKUP($F2009,'(참고)타워 스텟 가치'!$B$7:$L$11,Z$2,0)+(VLOOKUP($F2009,'(참고)타워 스텟 가치'!$B$7:$L$11,Z$2,0)*$E2009)</f>
        <v>0</v>
      </c>
      <c r="AA2009">
        <f>VLOOKUP($F2009,'(참고)타워 스텟 가치'!$B$7:$L$11,AA$2,0)+(VLOOKUP($F2009,'(참고)타워 스텟 가치'!$B$7:$L$11,AA$2,0)*$E2009)</f>
        <v>161.4000000000012</v>
      </c>
      <c r="AB2009">
        <f>SUM('스테이지별 몬스터 스텟'!S2009*'(참고)타워 스텟 가치'!$Q$17,'스테이지별 몬스터 스텟'!T2009*'(참고)타워 스텟 가치'!$R$17,'스테이지별 몬스터 스텟'!U2009*'(참고)타워 스텟 가치'!$S$17,'스테이지별 몬스터 스텟'!V2009*'(참고)타워 스텟 가치'!$T$17,'스테이지별 몬스터 스텟'!W2009*'(참고)타워 스텟 가치'!$U$17,'스테이지별 몬스터 스텟'!X2009*'(참고)타워 스텟 가치'!$V$17,'스테이지별 몬스터 스텟'!Y2009*'(참고)타워 스텟 가치'!$W$17,'스테이지별 몬스터 스텟'!Z2009*'(참고)타워 스텟 가치'!$X$17,'스테이지별 몬스터 스텟'!AA2009*'(참고)타워 스텟 가치'!$Y$17)</f>
        <v>1270314.3356250096</v>
      </c>
      <c r="AC2009">
        <v>2</v>
      </c>
      <c r="AD2009">
        <f>VLOOKUP($F2009,'(참고)타워 스텟 가치'!$B$12:$L$16,AD$2,0)+(VLOOKUP($F2009,'(참고)타워 스텟 가치'!$B$12:$L$16,AD$2,0)*$E2009)</f>
        <v>2042.7187500000152</v>
      </c>
      <c r="AE2009">
        <f>VLOOKUP($F2009,'(참고)타워 스텟 가치'!$B$12:$L$16,AE$2,0)+(VLOOKUP($F2009,'(참고)타워 스텟 가치'!$B$12:$L$16,AE$2,0)*$E2009)</f>
        <v>2451.262500000018</v>
      </c>
      <c r="AF2009">
        <f>VLOOKUP($F2009,'(참고)타워 스텟 가치'!$B$12:$L$16,AF$2,0)+(VLOOKUP($F2009,'(참고)타워 스텟 가치'!$B$12:$L$16,AF$2,0)*$E2009)</f>
        <v>807000.00000000605</v>
      </c>
      <c r="AG2009">
        <f>VLOOKUP($F2009,'(참고)타워 스텟 가치'!$B$12:$L$16,AG$2,0)+(VLOOKUP($F2009,'(참고)타워 스텟 가치'!$B$12:$L$16,AG$2,0)*$E2009)</f>
        <v>12256.312500000091</v>
      </c>
      <c r="AH2009">
        <f>VLOOKUP($F2009,'(참고)타워 스텟 가치'!$B$12:$L$16,AH$2,0)+(VLOOKUP($F2009,'(참고)타워 스텟 가치'!$B$12:$L$16,AH$2,0)*$E2009)</f>
        <v>408.54375000000306</v>
      </c>
      <c r="AI2009">
        <f>VLOOKUP($F2009,'(참고)타워 스텟 가치'!$B$12:$L$16,AI$2,0)+(VLOOKUP($F2009,'(참고)타워 스텟 가치'!$B$12:$L$16,AI$2,0)*$E2009)</f>
        <v>48.420000000000357</v>
      </c>
      <c r="AJ2009">
        <f>VLOOKUP($F2009,'(참고)타워 스텟 가치'!$B$12:$L$16,AJ$2,0)+(VLOOKUP($F2009,'(참고)타워 스텟 가치'!$B$12:$L$16,AJ$2,0)*$E2009)</f>
        <v>0</v>
      </c>
      <c r="AK2009">
        <f>VLOOKUP($F2009,'(참고)타워 스텟 가치'!$B$12:$L$16,AK$2,0)+(VLOOKUP($F2009,'(참고)타워 스텟 가치'!$B$12:$L$16,AK$2,0)*$E2009)</f>
        <v>0</v>
      </c>
      <c r="AL2009">
        <f>VLOOKUP($F2009,'(참고)타워 스텟 가치'!$B$12:$L$16,AL$2,0)+(VLOOKUP($F2009,'(참고)타워 스텟 가치'!$B$12:$L$16,AL$2,0)*$E2009)</f>
        <v>322.8000000000024</v>
      </c>
      <c r="AM2009">
        <f>SUM('스테이지별 몬스터 스텟'!AD2009*'(참고)타워 스텟 가치'!$Q$17,'스테이지별 몬스터 스텟'!AE2009*'(참고)타워 스텟 가치'!$R$17,'스테이지별 몬스터 스텟'!AF2009*'(참고)타워 스텟 가치'!$S$17,'스테이지별 몬스터 스텟'!AG2009*'(참고)타워 스텟 가치'!$T$17,'스테이지별 몬스터 스텟'!AH2009*'(참고)타워 스텟 가치'!$U$17,'스테이지별 몬스터 스텟'!AI2009*'(참고)타워 스텟 가치'!$V$17,'스테이지별 몬스터 스텟'!AJ2009*'(참고)타워 스텟 가치'!$W$17,'스테이지별 몬스터 스텟'!AK2009*'(참고)타워 스텟 가치'!$X$17,'스테이지별 몬스터 스텟'!AL2009*'(참고)타워 스텟 가치'!$Y$17)</f>
        <v>1244286.0637500093</v>
      </c>
      <c r="AN2009">
        <v>3</v>
      </c>
    </row>
    <row r="2010" spans="3:40" x14ac:dyDescent="0.3">
      <c r="C2010">
        <v>1</v>
      </c>
      <c r="D2010">
        <f t="shared" si="95"/>
        <v>402</v>
      </c>
      <c r="E2010" s="52">
        <f>VLOOKUP(D2010,'스테이지별 난이도 설정'!B:C,2,0)</f>
        <v>160.80000000000121</v>
      </c>
      <c r="F2010" t="str">
        <f t="shared" si="96"/>
        <v>일반</v>
      </c>
      <c r="G2010">
        <f t="shared" si="94"/>
        <v>6</v>
      </c>
      <c r="H2010">
        <f>VLOOKUP($F2010,'(참고)타워 스텟 가치'!$B$2:$L$6,H$2,0)+(VLOOKUP($F2010,'(참고)타워 스텟 가치'!$B$2:$L$6,H$2,0)*$E2010)</f>
        <v>1213.5000000000091</v>
      </c>
      <c r="I2010">
        <f>VLOOKUP($F2010,'(참고)타워 스텟 가치'!$B$2:$L$6,I$2,0)+(VLOOKUP($F2010,'(참고)타워 스텟 가치'!$B$2:$L$6,I$2,0)*$E2010)</f>
        <v>242.70000000000181</v>
      </c>
      <c r="J2010">
        <f>VLOOKUP($F2010,'(참고)타워 스텟 가치'!$B$2:$L$6,J$2,0)+(VLOOKUP($F2010,'(참고)타워 스텟 가치'!$B$2:$L$6,J$2,0)*$E2010)</f>
        <v>809000.00000000605</v>
      </c>
      <c r="K2010">
        <f>VLOOKUP($F2010,'(참고)타워 스텟 가치'!$B$2:$L$6,K$2,0)+(VLOOKUP($F2010,'(참고)타워 스텟 가치'!$B$2:$L$6,K$2,0)*$E2010)</f>
        <v>4854.0000000000364</v>
      </c>
      <c r="L2010">
        <f>VLOOKUP($F2010,'(참고)타워 스텟 가치'!$B$2:$L$6,L$2,0)+(VLOOKUP($F2010,'(참고)타워 스텟 가치'!$B$2:$L$6,L$2,0)*$E2010)</f>
        <v>80.900000000000603</v>
      </c>
      <c r="M2010">
        <f>VLOOKUP($F2010,'(참고)타워 스텟 가치'!$B$2:$L$6,M$2,0)+(VLOOKUP($F2010,'(참고)타워 스텟 가치'!$B$2:$L$6,M$2,0)*$E2010)</f>
        <v>48.540000000000354</v>
      </c>
      <c r="N2010">
        <f>VLOOKUP($F2010,'(참고)타워 스텟 가치'!$B$2:$L$6,N$2,0)+(VLOOKUP($F2010,'(참고)타워 스텟 가치'!$B$2:$L$6,N$2,0)*$E2010)</f>
        <v>0</v>
      </c>
      <c r="O2010">
        <f>VLOOKUP($F2010,'(참고)타워 스텟 가치'!$B$2:$L$6,O$2,0)+(VLOOKUP($F2010,'(참고)타워 스텟 가치'!$B$2:$L$6,O$2,0)*$E2010)</f>
        <v>0</v>
      </c>
      <c r="P2010">
        <f>VLOOKUP($F2010,'(참고)타워 스텟 가치'!$B$2:$L$6,P$2,0)+(VLOOKUP($F2010,'(참고)타워 스텟 가치'!$B$2:$L$6,P$2,0)*$E2010)</f>
        <v>113.26000000000084</v>
      </c>
      <c r="Q2010">
        <f>SUM('스테이지별 몬스터 스텟'!H2010*'(참고)타워 스텟 가치'!$Q$17,'스테이지별 몬스터 스텟'!I2010*'(참고)타워 스텟 가치'!$R$17,'스테이지별 몬스터 스텟'!J2010*'(참고)타워 스텟 가치'!$S$17,'스테이지별 몬스터 스텟'!K2010*'(참고)타워 스텟 가치'!$T$17,'스테이지별 몬스터 스텟'!L2010*'(참고)타워 스텟 가치'!$U$17,'스테이지별 몬스터 스텟'!M2010*'(참고)타워 스텟 가치'!$V$17,'스테이지별 몬스터 스텟'!N2010*'(참고)타워 스텟 가치'!$W$17,'스테이지별 몬스터 스텟'!O2010*'(참고)타워 스텟 가치'!$X$17,'스테이지별 몬스터 스텟'!P2010*'(참고)타워 스텟 가치'!$Y$17)</f>
        <v>1226435.9100000092</v>
      </c>
      <c r="R2010">
        <v>1</v>
      </c>
      <c r="S2010">
        <f>VLOOKUP($F2010,'(참고)타워 스텟 가치'!$B$7:$L$11,S$2,0)+(VLOOKUP($F2010,'(참고)타워 스텟 가치'!$B$7:$L$11,S$2,0)*$E2010)</f>
        <v>404.50000000000301</v>
      </c>
      <c r="T2010">
        <f>VLOOKUP($F2010,'(참고)타워 스텟 가치'!$B$7:$L$11,T$2,0)+(VLOOKUP($F2010,'(참고)타워 스텟 가치'!$B$7:$L$11,T$2,0)*$E2010)</f>
        <v>728.10000000000537</v>
      </c>
      <c r="U2010">
        <f>VLOOKUP($F2010,'(참고)타워 스텟 가치'!$B$7:$L$11,U$2,0)+(VLOOKUP($F2010,'(참고)타워 스텟 가치'!$B$7:$L$11,U$2,0)*$E2010)</f>
        <v>809000.00000000605</v>
      </c>
      <c r="V2010">
        <f>VLOOKUP($F2010,'(참고)타워 스텟 가치'!$B$7:$L$11,V$2,0)+(VLOOKUP($F2010,'(참고)타워 스텟 가치'!$B$7:$L$11,V$2,0)*$E2010)</f>
        <v>4854.0000000000364</v>
      </c>
      <c r="W2010">
        <f>VLOOKUP($F2010,'(참고)타워 스텟 가치'!$B$7:$L$11,W$2,0)+(VLOOKUP($F2010,'(참고)타워 스텟 가치'!$B$7:$L$11,W$2,0)*$E2010)</f>
        <v>80.900000000000603</v>
      </c>
      <c r="X2010">
        <f>VLOOKUP($F2010,'(참고)타워 스텟 가치'!$B$7:$L$11,X$2,0)+(VLOOKUP($F2010,'(참고)타워 스텟 가치'!$B$7:$L$11,X$2,0)*$E2010)</f>
        <v>48.540000000000354</v>
      </c>
      <c r="Y2010">
        <f>VLOOKUP($F2010,'(참고)타워 스텟 가치'!$B$7:$L$11,Y$2,0)+(VLOOKUP($F2010,'(참고)타워 스텟 가치'!$B$7:$L$11,Y$2,0)*$E2010)</f>
        <v>0</v>
      </c>
      <c r="Z2010">
        <f>VLOOKUP($F2010,'(참고)타워 스텟 가치'!$B$7:$L$11,Z$2,0)+(VLOOKUP($F2010,'(참고)타워 스텟 가치'!$B$7:$L$11,Z$2,0)*$E2010)</f>
        <v>0</v>
      </c>
      <c r="AA2010">
        <f>VLOOKUP($F2010,'(참고)타워 스텟 가치'!$B$7:$L$11,AA$2,0)+(VLOOKUP($F2010,'(참고)타워 스텟 가치'!$B$7:$L$11,AA$2,0)*$E2010)</f>
        <v>113.26000000000084</v>
      </c>
      <c r="AB2010">
        <f>SUM('스테이지별 몬스터 스텟'!S2010*'(참고)타워 스텟 가치'!$Q$17,'스테이지별 몬스터 스텟'!T2010*'(참고)타워 스텟 가치'!$R$17,'스테이지별 몬스터 스텟'!U2010*'(참고)타워 스텟 가치'!$S$17,'스테이지별 몬스터 스텟'!V2010*'(참고)타워 스텟 가치'!$T$17,'스테이지별 몬스터 스텟'!W2010*'(참고)타워 스텟 가치'!$U$17,'스테이지별 몬스터 스텟'!X2010*'(참고)타워 스텟 가치'!$V$17,'스테이지별 몬스터 스텟'!Y2010*'(참고)타워 스텟 가치'!$W$17,'스테이지별 몬스터 스텟'!Z2010*'(참고)타워 스텟 가치'!$X$17,'스테이지별 몬스터 스텟'!AA2010*'(참고)타워 스텟 가치'!$Y$17)</f>
        <v>1225546.0100000091</v>
      </c>
      <c r="AC2010">
        <v>2</v>
      </c>
      <c r="AD2010">
        <f>VLOOKUP($F2010,'(참고)타워 스텟 가치'!$B$12:$L$16,AD$2,0)+(VLOOKUP($F2010,'(참고)타워 스텟 가치'!$B$12:$L$16,AD$2,0)*$E2010)</f>
        <v>404.50000000000301</v>
      </c>
      <c r="AE2010">
        <f>VLOOKUP($F2010,'(참고)타워 스텟 가치'!$B$12:$L$16,AE$2,0)+(VLOOKUP($F2010,'(참고)타워 스텟 가치'!$B$12:$L$16,AE$2,0)*$E2010)</f>
        <v>485.40000000000362</v>
      </c>
      <c r="AF2010">
        <f>VLOOKUP($F2010,'(참고)타워 스텟 가치'!$B$12:$L$16,AF$2,0)+(VLOOKUP($F2010,'(참고)타워 스텟 가치'!$B$12:$L$16,AF$2,0)*$E2010)</f>
        <v>809000.00000000605</v>
      </c>
      <c r="AG2010">
        <f>VLOOKUP($F2010,'(참고)타워 스텟 가치'!$B$12:$L$16,AG$2,0)+(VLOOKUP($F2010,'(참고)타워 스텟 가치'!$B$12:$L$16,AG$2,0)*$E2010)</f>
        <v>2427.0000000000182</v>
      </c>
      <c r="AH2010">
        <f>VLOOKUP($F2010,'(참고)타워 스텟 가치'!$B$12:$L$16,AH$2,0)+(VLOOKUP($F2010,'(참고)타워 스텟 가치'!$B$12:$L$16,AH$2,0)*$E2010)</f>
        <v>80.900000000000603</v>
      </c>
      <c r="AI2010">
        <f>VLOOKUP($F2010,'(참고)타워 스텟 가치'!$B$12:$L$16,AI$2,0)+(VLOOKUP($F2010,'(참고)타워 스텟 가치'!$B$12:$L$16,AI$2,0)*$E2010)</f>
        <v>48.540000000000354</v>
      </c>
      <c r="AJ2010">
        <f>VLOOKUP($F2010,'(참고)타워 스텟 가치'!$B$12:$L$16,AJ$2,0)+(VLOOKUP($F2010,'(참고)타워 스텟 가치'!$B$12:$L$16,AJ$2,0)*$E2010)</f>
        <v>0</v>
      </c>
      <c r="AK2010">
        <f>VLOOKUP($F2010,'(참고)타워 스텟 가치'!$B$12:$L$16,AK$2,0)+(VLOOKUP($F2010,'(참고)타워 스텟 가치'!$B$12:$L$16,AK$2,0)*$E2010)</f>
        <v>0</v>
      </c>
      <c r="AL2010">
        <f>VLOOKUP($F2010,'(참고)타워 스텟 가치'!$B$12:$L$16,AL$2,0)+(VLOOKUP($F2010,'(참고)타워 스텟 가치'!$B$12:$L$16,AL$2,0)*$E2010)</f>
        <v>226.52000000000169</v>
      </c>
      <c r="AM2010">
        <f>SUM('스테이지별 몬스터 스텟'!AD2010*'(참고)타워 스텟 가치'!$Q$17,'스테이지별 몬스터 스텟'!AE2010*'(참고)타워 스텟 가치'!$R$17,'스테이지별 몬스터 스텟'!AF2010*'(참고)타워 스텟 가치'!$S$17,'스테이지별 몬스터 스텟'!AG2010*'(참고)타워 스텟 가치'!$T$17,'스테이지별 몬스터 스텟'!AH2010*'(참고)타워 스텟 가치'!$U$17,'스테이지별 몬스터 스텟'!AI2010*'(참고)타워 스텟 가치'!$V$17,'스테이지별 몬스터 스텟'!AJ2010*'(참고)타워 스텟 가치'!$W$17,'스테이지별 몬스터 스텟'!AK2010*'(참고)타워 스텟 가치'!$X$17,'스테이지별 몬스터 스텟'!AL2010*'(참고)타워 스텟 가치'!$Y$17)</f>
        <v>1220554.4800000093</v>
      </c>
      <c r="AN2010">
        <v>3</v>
      </c>
    </row>
    <row r="2011" spans="3:40" x14ac:dyDescent="0.3">
      <c r="C2011">
        <v>2</v>
      </c>
      <c r="D2011">
        <f t="shared" si="95"/>
        <v>402</v>
      </c>
      <c r="E2011" s="52">
        <f>VLOOKUP(D2011,'스테이지별 난이도 설정'!B:C,2,0)</f>
        <v>160.80000000000121</v>
      </c>
      <c r="F2011" t="str">
        <f t="shared" si="96"/>
        <v>레어</v>
      </c>
      <c r="G2011">
        <f t="shared" si="94"/>
        <v>6</v>
      </c>
      <c r="H2011">
        <f>VLOOKUP($F2011,'(참고)타워 스텟 가치'!$B$2:$L$6,H$2,0)+(VLOOKUP($F2011,'(참고)타워 스텟 가치'!$B$2:$L$6,H$2,0)*$E2011)</f>
        <v>1820.2500000000136</v>
      </c>
      <c r="I2011">
        <f>VLOOKUP($F2011,'(참고)타워 스텟 가치'!$B$2:$L$6,I$2,0)+(VLOOKUP($F2011,'(참고)타워 스텟 가치'!$B$2:$L$6,I$2,0)*$E2011)</f>
        <v>364.05000000000268</v>
      </c>
      <c r="J2011">
        <f>VLOOKUP($F2011,'(참고)타워 스텟 가치'!$B$2:$L$6,J$2,0)+(VLOOKUP($F2011,'(참고)타워 스텟 가치'!$B$2:$L$6,J$2,0)*$E2011)</f>
        <v>809000.00000000605</v>
      </c>
      <c r="K2011">
        <f>VLOOKUP($F2011,'(참고)타워 스텟 가치'!$B$2:$L$6,K$2,0)+(VLOOKUP($F2011,'(참고)타워 스텟 가치'!$B$2:$L$6,K$2,0)*$E2011)</f>
        <v>7281.0000000000546</v>
      </c>
      <c r="L2011">
        <f>VLOOKUP($F2011,'(참고)타워 스텟 가치'!$B$2:$L$6,L$2,0)+(VLOOKUP($F2011,'(참고)타워 스텟 가치'!$B$2:$L$6,L$2,0)*$E2011)</f>
        <v>121.3500000000009</v>
      </c>
      <c r="M2011">
        <f>VLOOKUP($F2011,'(참고)타워 스텟 가치'!$B$2:$L$6,M$2,0)+(VLOOKUP($F2011,'(참고)타워 스텟 가치'!$B$2:$L$6,M$2,0)*$E2011)</f>
        <v>48.540000000000354</v>
      </c>
      <c r="N2011">
        <f>VLOOKUP($F2011,'(참고)타워 스텟 가치'!$B$2:$L$6,N$2,0)+(VLOOKUP($F2011,'(참고)타워 스텟 가치'!$B$2:$L$6,N$2,0)*$E2011)</f>
        <v>0</v>
      </c>
      <c r="O2011">
        <f>VLOOKUP($F2011,'(참고)타워 스텟 가치'!$B$2:$L$6,O$2,0)+(VLOOKUP($F2011,'(참고)타워 스텟 가치'!$B$2:$L$6,O$2,0)*$E2011)</f>
        <v>0</v>
      </c>
      <c r="P2011">
        <f>VLOOKUP($F2011,'(참고)타워 스텟 가치'!$B$2:$L$6,P$2,0)+(VLOOKUP($F2011,'(참고)타워 스텟 가치'!$B$2:$L$6,P$2,0)*$E2011)</f>
        <v>113.26000000000084</v>
      </c>
      <c r="Q2011">
        <f>SUM('스테이지별 몬스터 스텟'!H2011*'(참고)타워 스텟 가치'!$Q$17,'스테이지별 몬스터 스텟'!I2011*'(참고)타워 스텟 가치'!$R$17,'스테이지별 몬스터 스텟'!J2011*'(참고)타워 스텟 가치'!$S$17,'스테이지별 몬스터 스텟'!K2011*'(참고)타워 스텟 가치'!$T$17,'스테이지별 몬스터 스텟'!L2011*'(참고)타워 스텟 가치'!$U$17,'스테이지별 몬스터 스텟'!M2011*'(참고)타워 스텟 가치'!$V$17,'스테이지별 몬스터 스텟'!N2011*'(참고)타워 스텟 가치'!$W$17,'스테이지별 몬스터 스텟'!O2011*'(참고)타워 스텟 가치'!$X$17,'스테이지별 몬스터 스텟'!P2011*'(참고)타워 스텟 가치'!$Y$17)</f>
        <v>1232766.335000009</v>
      </c>
      <c r="R2011">
        <v>1</v>
      </c>
      <c r="S2011">
        <f>VLOOKUP($F2011,'(참고)타워 스텟 가치'!$B$7:$L$11,S$2,0)+(VLOOKUP($F2011,'(참고)타워 스텟 가치'!$B$7:$L$11,S$2,0)*$E2011)</f>
        <v>606.75000000000455</v>
      </c>
      <c r="T2011">
        <f>VLOOKUP($F2011,'(참고)타워 스텟 가치'!$B$7:$L$11,T$2,0)+(VLOOKUP($F2011,'(참고)타워 스텟 가치'!$B$7:$L$11,T$2,0)*$E2011)</f>
        <v>1092.150000000008</v>
      </c>
      <c r="U2011">
        <f>VLOOKUP($F2011,'(참고)타워 스텟 가치'!$B$7:$L$11,U$2,0)+(VLOOKUP($F2011,'(참고)타워 스텟 가치'!$B$7:$L$11,U$2,0)*$E2011)</f>
        <v>809000.00000000605</v>
      </c>
      <c r="V2011">
        <f>VLOOKUP($F2011,'(참고)타워 스텟 가치'!$B$7:$L$11,V$2,0)+(VLOOKUP($F2011,'(참고)타워 스텟 가치'!$B$7:$L$11,V$2,0)*$E2011)</f>
        <v>7281.0000000000546</v>
      </c>
      <c r="W2011">
        <f>VLOOKUP($F2011,'(참고)타워 스텟 가치'!$B$7:$L$11,W$2,0)+(VLOOKUP($F2011,'(참고)타워 스텟 가치'!$B$7:$L$11,W$2,0)*$E2011)</f>
        <v>121.3500000000009</v>
      </c>
      <c r="X2011">
        <f>VLOOKUP($F2011,'(참고)타워 스텟 가치'!$B$7:$L$11,X$2,0)+(VLOOKUP($F2011,'(참고)타워 스텟 가치'!$B$7:$L$11,X$2,0)*$E2011)</f>
        <v>48.540000000000354</v>
      </c>
      <c r="Y2011">
        <f>VLOOKUP($F2011,'(참고)타워 스텟 가치'!$B$7:$L$11,Y$2,0)+(VLOOKUP($F2011,'(참고)타워 스텟 가치'!$B$7:$L$11,Y$2,0)*$E2011)</f>
        <v>0</v>
      </c>
      <c r="Z2011">
        <f>VLOOKUP($F2011,'(참고)타워 스텟 가치'!$B$7:$L$11,Z$2,0)+(VLOOKUP($F2011,'(참고)타워 스텟 가치'!$B$7:$L$11,Z$2,0)*$E2011)</f>
        <v>0</v>
      </c>
      <c r="AA2011">
        <f>VLOOKUP($F2011,'(참고)타워 스텟 가치'!$B$7:$L$11,AA$2,0)+(VLOOKUP($F2011,'(참고)타워 스텟 가치'!$B$7:$L$11,AA$2,0)*$E2011)</f>
        <v>113.26000000000084</v>
      </c>
      <c r="AB2011">
        <f>SUM('스테이지별 몬스터 스텟'!S2011*'(참고)타워 스텟 가치'!$Q$17,'스테이지별 몬스터 스텟'!T2011*'(참고)타워 스텟 가치'!$R$17,'스테이지별 몬스터 스텟'!U2011*'(참고)타워 스텟 가치'!$S$17,'스테이지별 몬스터 스텟'!V2011*'(참고)타워 스텟 가치'!$T$17,'스테이지별 몬스터 스텟'!W2011*'(참고)타워 스텟 가치'!$U$17,'스테이지별 몬스터 스텟'!X2011*'(참고)타워 스텟 가치'!$V$17,'스테이지별 몬스터 스텟'!Y2011*'(참고)타워 스텟 가치'!$W$17,'스테이지별 몬스터 스텟'!Z2011*'(참고)타워 스텟 가치'!$X$17,'스테이지별 몬스터 스텟'!AA2011*'(참고)타워 스텟 가치'!$Y$17)</f>
        <v>1231431.4850000092</v>
      </c>
      <c r="AC2011">
        <v>2</v>
      </c>
      <c r="AD2011">
        <f>VLOOKUP($F2011,'(참고)타워 스텟 가치'!$B$12:$L$16,AD$2,0)+(VLOOKUP($F2011,'(참고)타워 스텟 가치'!$B$12:$L$16,AD$2,0)*$E2011)</f>
        <v>606.75000000000455</v>
      </c>
      <c r="AE2011">
        <f>VLOOKUP($F2011,'(참고)타워 스텟 가치'!$B$12:$L$16,AE$2,0)+(VLOOKUP($F2011,'(참고)타워 스텟 가치'!$B$12:$L$16,AE$2,0)*$E2011)</f>
        <v>728.10000000000537</v>
      </c>
      <c r="AF2011">
        <f>VLOOKUP($F2011,'(참고)타워 스텟 가치'!$B$12:$L$16,AF$2,0)+(VLOOKUP($F2011,'(참고)타워 스텟 가치'!$B$12:$L$16,AF$2,0)*$E2011)</f>
        <v>809000.00000000605</v>
      </c>
      <c r="AG2011">
        <f>VLOOKUP($F2011,'(참고)타워 스텟 가치'!$B$12:$L$16,AG$2,0)+(VLOOKUP($F2011,'(참고)타워 스텟 가치'!$B$12:$L$16,AG$2,0)*$E2011)</f>
        <v>3640.5000000000273</v>
      </c>
      <c r="AH2011">
        <f>VLOOKUP($F2011,'(참고)타워 스텟 가치'!$B$12:$L$16,AH$2,0)+(VLOOKUP($F2011,'(참고)타워 스텟 가치'!$B$12:$L$16,AH$2,0)*$E2011)</f>
        <v>121.3500000000009</v>
      </c>
      <c r="AI2011">
        <f>VLOOKUP($F2011,'(참고)타워 스텟 가치'!$B$12:$L$16,AI$2,0)+(VLOOKUP($F2011,'(참고)타워 스텟 가치'!$B$12:$L$16,AI$2,0)*$E2011)</f>
        <v>48.540000000000354</v>
      </c>
      <c r="AJ2011">
        <f>VLOOKUP($F2011,'(참고)타워 스텟 가치'!$B$12:$L$16,AJ$2,0)+(VLOOKUP($F2011,'(참고)타워 스텟 가치'!$B$12:$L$16,AJ$2,0)*$E2011)</f>
        <v>0</v>
      </c>
      <c r="AK2011">
        <f>VLOOKUP($F2011,'(참고)타워 스텟 가치'!$B$12:$L$16,AK$2,0)+(VLOOKUP($F2011,'(참고)타워 스텟 가치'!$B$12:$L$16,AK$2,0)*$E2011)</f>
        <v>0</v>
      </c>
      <c r="AL2011">
        <f>VLOOKUP($F2011,'(참고)타워 스텟 가치'!$B$12:$L$16,AL$2,0)+(VLOOKUP($F2011,'(참고)타워 스텟 가치'!$B$12:$L$16,AL$2,0)*$E2011)</f>
        <v>226.52000000000169</v>
      </c>
      <c r="AM2011">
        <f>SUM('스테이지별 몬스터 스텟'!AD2011*'(참고)타워 스텟 가치'!$Q$17,'스테이지별 몬스터 스텟'!AE2011*'(참고)타워 스텟 가치'!$R$17,'스테이지별 몬스터 스텟'!AF2011*'(참고)타워 스텟 가치'!$S$17,'스테이지별 몬스터 스텟'!AG2011*'(참고)타워 스텟 가치'!$T$17,'스테이지별 몬스터 스텟'!AH2011*'(참고)타워 스텟 가치'!$U$17,'스테이지별 몬스터 스텟'!AI2011*'(참고)타워 스텟 가치'!$V$17,'스테이지별 몬스터 스텟'!AJ2011*'(참고)타워 스텟 가치'!$W$17,'스테이지별 몬스터 스텟'!AK2011*'(참고)타워 스텟 가치'!$X$17,'스테이지별 몬스터 스텟'!AL2011*'(참고)타워 스텟 가치'!$Y$17)</f>
        <v>1223830.930000009</v>
      </c>
      <c r="AN2011">
        <v>3</v>
      </c>
    </row>
    <row r="2012" spans="3:40" x14ac:dyDescent="0.3">
      <c r="C2012">
        <v>3</v>
      </c>
      <c r="D2012">
        <f t="shared" si="95"/>
        <v>402</v>
      </c>
      <c r="E2012" s="52">
        <f>VLOOKUP(D2012,'스테이지별 난이도 설정'!B:C,2,0)</f>
        <v>160.80000000000121</v>
      </c>
      <c r="F2012" t="str">
        <f t="shared" si="96"/>
        <v>에픽</v>
      </c>
      <c r="G2012">
        <f t="shared" si="94"/>
        <v>6</v>
      </c>
      <c r="H2012">
        <f>VLOOKUP($F2012,'(참고)타워 스텟 가치'!$B$2:$L$6,H$2,0)+(VLOOKUP($F2012,'(참고)타워 스텟 가치'!$B$2:$L$6,H$2,0)*$E2012)</f>
        <v>2730.3750000000205</v>
      </c>
      <c r="I2012">
        <f>VLOOKUP($F2012,'(참고)타워 스텟 가치'!$B$2:$L$6,I$2,0)+(VLOOKUP($F2012,'(참고)타워 스텟 가치'!$B$2:$L$6,I$2,0)*$E2012)</f>
        <v>546.07500000000402</v>
      </c>
      <c r="J2012">
        <f>VLOOKUP($F2012,'(참고)타워 스텟 가치'!$B$2:$L$6,J$2,0)+(VLOOKUP($F2012,'(참고)타워 스텟 가치'!$B$2:$L$6,J$2,0)*$E2012)</f>
        <v>809000.00000000605</v>
      </c>
      <c r="K2012">
        <f>VLOOKUP($F2012,'(참고)타워 스텟 가치'!$B$2:$L$6,K$2,0)+(VLOOKUP($F2012,'(참고)타워 스텟 가치'!$B$2:$L$6,K$2,0)*$E2012)</f>
        <v>10921.500000000082</v>
      </c>
      <c r="L2012">
        <f>VLOOKUP($F2012,'(참고)타워 스텟 가치'!$B$2:$L$6,L$2,0)+(VLOOKUP($F2012,'(참고)타워 스텟 가치'!$B$2:$L$6,L$2,0)*$E2012)</f>
        <v>182.02500000000134</v>
      </c>
      <c r="M2012">
        <f>VLOOKUP($F2012,'(참고)타워 스텟 가치'!$B$2:$L$6,M$2,0)+(VLOOKUP($F2012,'(참고)타워 스텟 가치'!$B$2:$L$6,M$2,0)*$E2012)</f>
        <v>48.540000000000354</v>
      </c>
      <c r="N2012">
        <f>VLOOKUP($F2012,'(참고)타워 스텟 가치'!$B$2:$L$6,N$2,0)+(VLOOKUP($F2012,'(참고)타워 스텟 가치'!$B$2:$L$6,N$2,0)*$E2012)</f>
        <v>0</v>
      </c>
      <c r="O2012">
        <f>VLOOKUP($F2012,'(참고)타워 스텟 가치'!$B$2:$L$6,O$2,0)+(VLOOKUP($F2012,'(참고)타워 스텟 가치'!$B$2:$L$6,O$2,0)*$E2012)</f>
        <v>0</v>
      </c>
      <c r="P2012">
        <f>VLOOKUP($F2012,'(참고)타워 스텟 가치'!$B$2:$L$6,P$2,0)+(VLOOKUP($F2012,'(참고)타워 스텟 가치'!$B$2:$L$6,P$2,0)*$E2012)</f>
        <v>113.26000000000084</v>
      </c>
      <c r="Q2012">
        <f>SUM('스테이지별 몬스터 스텟'!H2012*'(참고)타워 스텟 가치'!$Q$17,'스테이지별 몬스터 스텟'!I2012*'(참고)타워 스텟 가치'!$R$17,'스테이지별 몬스터 스텟'!J2012*'(참고)타워 스텟 가치'!$S$17,'스테이지별 몬스터 스텟'!K2012*'(참고)타워 스텟 가치'!$T$17,'스테이지별 몬스터 스텟'!L2012*'(참고)타워 스텟 가치'!$U$17,'스테이지별 몬스터 스텟'!M2012*'(참고)타워 스텟 가치'!$V$17,'스테이지별 몬스터 스텟'!N2012*'(참고)타워 스텟 가치'!$W$17,'스테이지별 몬스터 스텟'!O2012*'(참고)타워 스텟 가치'!$X$17,'스테이지별 몬스터 스텟'!P2012*'(참고)타워 스텟 가치'!$Y$17)</f>
        <v>1242261.9725000095</v>
      </c>
      <c r="R2012">
        <v>1</v>
      </c>
      <c r="S2012">
        <f>VLOOKUP($F2012,'(참고)타워 스텟 가치'!$B$7:$L$11,S$2,0)+(VLOOKUP($F2012,'(참고)타워 스텟 가치'!$B$7:$L$11,S$2,0)*$E2012)</f>
        <v>910.12500000000682</v>
      </c>
      <c r="T2012">
        <f>VLOOKUP($F2012,'(참고)타워 스텟 가치'!$B$7:$L$11,T$2,0)+(VLOOKUP($F2012,'(참고)타워 스텟 가치'!$B$7:$L$11,T$2,0)*$E2012)</f>
        <v>1638.2250000000122</v>
      </c>
      <c r="U2012">
        <f>VLOOKUP($F2012,'(참고)타워 스텟 가치'!$B$7:$L$11,U$2,0)+(VLOOKUP($F2012,'(참고)타워 스텟 가치'!$B$7:$L$11,U$2,0)*$E2012)</f>
        <v>809000.00000000605</v>
      </c>
      <c r="V2012">
        <f>VLOOKUP($F2012,'(참고)타워 스텟 가치'!$B$7:$L$11,V$2,0)+(VLOOKUP($F2012,'(참고)타워 스텟 가치'!$B$7:$L$11,V$2,0)*$E2012)</f>
        <v>10921.500000000082</v>
      </c>
      <c r="W2012">
        <f>VLOOKUP($F2012,'(참고)타워 스텟 가치'!$B$7:$L$11,W$2,0)+(VLOOKUP($F2012,'(참고)타워 스텟 가치'!$B$7:$L$11,W$2,0)*$E2012)</f>
        <v>182.02500000000134</v>
      </c>
      <c r="X2012">
        <f>VLOOKUP($F2012,'(참고)타워 스텟 가치'!$B$7:$L$11,X$2,0)+(VLOOKUP($F2012,'(참고)타워 스텟 가치'!$B$7:$L$11,X$2,0)*$E2012)</f>
        <v>48.540000000000354</v>
      </c>
      <c r="Y2012">
        <f>VLOOKUP($F2012,'(참고)타워 스텟 가치'!$B$7:$L$11,Y$2,0)+(VLOOKUP($F2012,'(참고)타워 스텟 가치'!$B$7:$L$11,Y$2,0)*$E2012)</f>
        <v>0</v>
      </c>
      <c r="Z2012">
        <f>VLOOKUP($F2012,'(참고)타워 스텟 가치'!$B$7:$L$11,Z$2,0)+(VLOOKUP($F2012,'(참고)타워 스텟 가치'!$B$7:$L$11,Z$2,0)*$E2012)</f>
        <v>0</v>
      </c>
      <c r="AA2012">
        <f>VLOOKUP($F2012,'(참고)타워 스텟 가치'!$B$7:$L$11,AA$2,0)+(VLOOKUP($F2012,'(참고)타워 스텟 가치'!$B$7:$L$11,AA$2,0)*$E2012)</f>
        <v>113.26000000000084</v>
      </c>
      <c r="AB2012">
        <f>SUM('스테이지별 몬스터 스텟'!S2012*'(참고)타워 스텟 가치'!$Q$17,'스테이지별 몬스터 스텟'!T2012*'(참고)타워 스텟 가치'!$R$17,'스테이지별 몬스터 스텟'!U2012*'(참고)타워 스텟 가치'!$S$17,'스테이지별 몬스터 스텟'!V2012*'(참고)타워 스텟 가치'!$T$17,'스테이지별 몬스터 스텟'!W2012*'(참고)타워 스텟 가치'!$U$17,'스테이지별 몬스터 스텟'!X2012*'(참고)타워 스텟 가치'!$V$17,'스테이지별 몬스터 스텟'!Y2012*'(참고)타워 스텟 가치'!$W$17,'스테이지별 몬스터 스텟'!Z2012*'(참고)타워 스텟 가치'!$X$17,'스테이지별 몬스터 스텟'!AA2012*'(참고)타워 스텟 가치'!$Y$17)</f>
        <v>1240259.6975000096</v>
      </c>
      <c r="AC2012">
        <v>2</v>
      </c>
      <c r="AD2012">
        <f>VLOOKUP($F2012,'(참고)타워 스텟 가치'!$B$12:$L$16,AD$2,0)+(VLOOKUP($F2012,'(참고)타워 스텟 가치'!$B$12:$L$16,AD$2,0)*$E2012)</f>
        <v>910.12500000000682</v>
      </c>
      <c r="AE2012">
        <f>VLOOKUP($F2012,'(참고)타워 스텟 가치'!$B$12:$L$16,AE$2,0)+(VLOOKUP($F2012,'(참고)타워 스텟 가치'!$B$12:$L$16,AE$2,0)*$E2012)</f>
        <v>1092.150000000008</v>
      </c>
      <c r="AF2012">
        <f>VLOOKUP($F2012,'(참고)타워 스텟 가치'!$B$12:$L$16,AF$2,0)+(VLOOKUP($F2012,'(참고)타워 스텟 가치'!$B$12:$L$16,AF$2,0)*$E2012)</f>
        <v>809000.00000000605</v>
      </c>
      <c r="AG2012">
        <f>VLOOKUP($F2012,'(참고)타워 스텟 가치'!$B$12:$L$16,AG$2,0)+(VLOOKUP($F2012,'(참고)타워 스텟 가치'!$B$12:$L$16,AG$2,0)*$E2012)</f>
        <v>5460.7500000000409</v>
      </c>
      <c r="AH2012">
        <f>VLOOKUP($F2012,'(참고)타워 스텟 가치'!$B$12:$L$16,AH$2,0)+(VLOOKUP($F2012,'(참고)타워 스텟 가치'!$B$12:$L$16,AH$2,0)*$E2012)</f>
        <v>182.02500000000134</v>
      </c>
      <c r="AI2012">
        <f>VLOOKUP($F2012,'(참고)타워 스텟 가치'!$B$12:$L$16,AI$2,0)+(VLOOKUP($F2012,'(참고)타워 스텟 가치'!$B$12:$L$16,AI$2,0)*$E2012)</f>
        <v>48.540000000000354</v>
      </c>
      <c r="AJ2012">
        <f>VLOOKUP($F2012,'(참고)타워 스텟 가치'!$B$12:$L$16,AJ$2,0)+(VLOOKUP($F2012,'(참고)타워 스텟 가치'!$B$12:$L$16,AJ$2,0)*$E2012)</f>
        <v>0</v>
      </c>
      <c r="AK2012">
        <f>VLOOKUP($F2012,'(참고)타워 스텟 가치'!$B$12:$L$16,AK$2,0)+(VLOOKUP($F2012,'(참고)타워 스텟 가치'!$B$12:$L$16,AK$2,0)*$E2012)</f>
        <v>0</v>
      </c>
      <c r="AL2012">
        <f>VLOOKUP($F2012,'(참고)타워 스텟 가치'!$B$12:$L$16,AL$2,0)+(VLOOKUP($F2012,'(참고)타워 스텟 가치'!$B$12:$L$16,AL$2,0)*$E2012)</f>
        <v>226.52000000000169</v>
      </c>
      <c r="AM2012">
        <f>SUM('스테이지별 몬스터 스텟'!AD2012*'(참고)타워 스텟 가치'!$Q$17,'스테이지별 몬스터 스텟'!AE2012*'(참고)타워 스텟 가치'!$R$17,'스테이지별 몬스터 스텟'!AF2012*'(참고)타워 스텟 가치'!$S$17,'스테이지별 몬스터 스텟'!AG2012*'(참고)타워 스텟 가치'!$T$17,'스테이지별 몬스터 스텟'!AH2012*'(참고)타워 스텟 가치'!$U$17,'스테이지별 몬스터 스텟'!AI2012*'(참고)타워 스텟 가치'!$V$17,'스테이지별 몬스터 스텟'!AJ2012*'(참고)타워 스텟 가치'!$W$17,'스테이지별 몬스터 스텟'!AK2012*'(참고)타워 스텟 가치'!$X$17,'스테이지별 몬스터 스텟'!AL2012*'(참고)타워 스텟 가치'!$Y$17)</f>
        <v>1228745.6050000093</v>
      </c>
      <c r="AN2012">
        <v>3</v>
      </c>
    </row>
    <row r="2013" spans="3:40" x14ac:dyDescent="0.3">
      <c r="C2013">
        <v>4</v>
      </c>
      <c r="D2013">
        <f t="shared" si="95"/>
        <v>402</v>
      </c>
      <c r="E2013" s="52">
        <f>VLOOKUP(D2013,'스테이지별 난이도 설정'!B:C,2,0)</f>
        <v>160.80000000000121</v>
      </c>
      <c r="F2013" t="str">
        <f t="shared" si="96"/>
        <v>유니크</v>
      </c>
      <c r="G2013">
        <f t="shared" si="94"/>
        <v>6</v>
      </c>
      <c r="H2013">
        <f>VLOOKUP($F2013,'(참고)타워 스텟 가치'!$B$2:$L$6,H$2,0)+(VLOOKUP($F2013,'(참고)타워 스텟 가치'!$B$2:$L$6,H$2,0)*$E2013)</f>
        <v>4095.5625000000305</v>
      </c>
      <c r="I2013">
        <f>VLOOKUP($F2013,'(참고)타워 스텟 가치'!$B$2:$L$6,I$2,0)+(VLOOKUP($F2013,'(참고)타워 스텟 가치'!$B$2:$L$6,I$2,0)*$E2013)</f>
        <v>819.11250000000609</v>
      </c>
      <c r="J2013">
        <f>VLOOKUP($F2013,'(참고)타워 스텟 가치'!$B$2:$L$6,J$2,0)+(VLOOKUP($F2013,'(참고)타워 스텟 가치'!$B$2:$L$6,J$2,0)*$E2013)</f>
        <v>809000.00000000605</v>
      </c>
      <c r="K2013">
        <f>VLOOKUP($F2013,'(참고)타워 스텟 가치'!$B$2:$L$6,K$2,0)+(VLOOKUP($F2013,'(참고)타워 스텟 가치'!$B$2:$L$6,K$2,0)*$E2013)</f>
        <v>16382.250000000122</v>
      </c>
      <c r="L2013">
        <f>VLOOKUP($F2013,'(참고)타워 스텟 가치'!$B$2:$L$6,L$2,0)+(VLOOKUP($F2013,'(참고)타워 스텟 가치'!$B$2:$L$6,L$2,0)*$E2013)</f>
        <v>273.03750000000201</v>
      </c>
      <c r="M2013">
        <f>VLOOKUP($F2013,'(참고)타워 스텟 가치'!$B$2:$L$6,M$2,0)+(VLOOKUP($F2013,'(참고)타워 스텟 가치'!$B$2:$L$6,M$2,0)*$E2013)</f>
        <v>48.540000000000354</v>
      </c>
      <c r="N2013">
        <f>VLOOKUP($F2013,'(참고)타워 스텟 가치'!$B$2:$L$6,N$2,0)+(VLOOKUP($F2013,'(참고)타워 스텟 가치'!$B$2:$L$6,N$2,0)*$E2013)</f>
        <v>0</v>
      </c>
      <c r="O2013">
        <f>VLOOKUP($F2013,'(참고)타워 스텟 가치'!$B$2:$L$6,O$2,0)+(VLOOKUP($F2013,'(참고)타워 스텟 가치'!$B$2:$L$6,O$2,0)*$E2013)</f>
        <v>0</v>
      </c>
      <c r="P2013">
        <f>VLOOKUP($F2013,'(참고)타워 스텟 가치'!$B$2:$L$6,P$2,0)+(VLOOKUP($F2013,'(참고)타워 스텟 가치'!$B$2:$L$6,P$2,0)*$E2013)</f>
        <v>161.80000000000121</v>
      </c>
      <c r="Q2013">
        <f>SUM('스테이지별 몬스터 스텟'!H2013*'(참고)타워 스텟 가치'!$Q$17,'스테이지별 몬스터 스텟'!I2013*'(참고)타워 스텟 가치'!$R$17,'스테이지별 몬스터 스텟'!J2013*'(참고)타워 스텟 가치'!$S$17,'스테이지별 몬스터 스텟'!K2013*'(참고)타워 스텟 가치'!$T$17,'스테이지별 몬스터 스텟'!L2013*'(참고)타워 스텟 가치'!$U$17,'스테이지별 몬스터 스텟'!M2013*'(참고)타워 스텟 가치'!$V$17,'스테이지별 몬스터 스텟'!N2013*'(참고)타워 스텟 가치'!$W$17,'스테이지별 몬스터 스텟'!O2013*'(참고)타워 스텟 가치'!$X$17,'스테이지별 몬스터 스텟'!P2013*'(참고)타워 스텟 가치'!$Y$17)</f>
        <v>1256602.5087500094</v>
      </c>
      <c r="R2013">
        <v>1</v>
      </c>
      <c r="S2013">
        <f>VLOOKUP($F2013,'(참고)타워 스텟 가치'!$B$7:$L$11,S$2,0)+(VLOOKUP($F2013,'(참고)타워 스텟 가치'!$B$7:$L$11,S$2,0)*$E2013)</f>
        <v>1365.1875000000102</v>
      </c>
      <c r="T2013">
        <f>VLOOKUP($F2013,'(참고)타워 스텟 가치'!$B$7:$L$11,T$2,0)+(VLOOKUP($F2013,'(참고)타워 스텟 가치'!$B$7:$L$11,T$2,0)*$E2013)</f>
        <v>2457.3375000000183</v>
      </c>
      <c r="U2013">
        <f>VLOOKUP($F2013,'(참고)타워 스텟 가치'!$B$7:$L$11,U$2,0)+(VLOOKUP($F2013,'(참고)타워 스텟 가치'!$B$7:$L$11,U$2,0)*$E2013)</f>
        <v>809000.00000000605</v>
      </c>
      <c r="V2013">
        <f>VLOOKUP($F2013,'(참고)타워 스텟 가치'!$B$7:$L$11,V$2,0)+(VLOOKUP($F2013,'(참고)타워 스텟 가치'!$B$7:$L$11,V$2,0)*$E2013)</f>
        <v>16382.250000000122</v>
      </c>
      <c r="W2013">
        <f>VLOOKUP($F2013,'(참고)타워 스텟 가치'!$B$7:$L$11,W$2,0)+(VLOOKUP($F2013,'(참고)타워 스텟 가치'!$B$7:$L$11,W$2,0)*$E2013)</f>
        <v>273.03750000000201</v>
      </c>
      <c r="X2013">
        <f>VLOOKUP($F2013,'(참고)타워 스텟 가치'!$B$7:$L$11,X$2,0)+(VLOOKUP($F2013,'(참고)타워 스텟 가치'!$B$7:$L$11,X$2,0)*$E2013)</f>
        <v>48.540000000000354</v>
      </c>
      <c r="Y2013">
        <f>VLOOKUP($F2013,'(참고)타워 스텟 가치'!$B$7:$L$11,Y$2,0)+(VLOOKUP($F2013,'(참고)타워 스텟 가치'!$B$7:$L$11,Y$2,0)*$E2013)</f>
        <v>0</v>
      </c>
      <c r="Z2013">
        <f>VLOOKUP($F2013,'(참고)타워 스텟 가치'!$B$7:$L$11,Z$2,0)+(VLOOKUP($F2013,'(참고)타워 스텟 가치'!$B$7:$L$11,Z$2,0)*$E2013)</f>
        <v>0</v>
      </c>
      <c r="AA2013">
        <f>VLOOKUP($F2013,'(참고)타워 스텟 가치'!$B$7:$L$11,AA$2,0)+(VLOOKUP($F2013,'(참고)타워 스텟 가치'!$B$7:$L$11,AA$2,0)*$E2013)</f>
        <v>161.80000000000121</v>
      </c>
      <c r="AB2013">
        <f>SUM('스테이지별 몬스터 스텟'!S2013*'(참고)타워 스텟 가치'!$Q$17,'스테이지별 몬스터 스텟'!T2013*'(참고)타워 스텟 가치'!$R$17,'스테이지별 몬스터 스텟'!U2013*'(참고)타워 스텟 가치'!$S$17,'스테이지별 몬스터 스텟'!V2013*'(참고)타워 스텟 가치'!$T$17,'스테이지별 몬스터 스텟'!W2013*'(참고)타워 스텟 가치'!$U$17,'스테이지별 몬스터 스텟'!X2013*'(참고)타워 스텟 가치'!$V$17,'스테이지별 몬스터 스텟'!Y2013*'(참고)타워 스텟 가치'!$W$17,'스테이지별 몬스터 스텟'!Z2013*'(참고)타워 스텟 가치'!$X$17,'스테이지별 몬스터 스텟'!AA2013*'(참고)타워 스텟 가치'!$Y$17)</f>
        <v>1253599.0962500095</v>
      </c>
      <c r="AC2013">
        <v>2</v>
      </c>
      <c r="AD2013">
        <f>VLOOKUP($F2013,'(참고)타워 스텟 가치'!$B$12:$L$16,AD$2,0)+(VLOOKUP($F2013,'(참고)타워 스텟 가치'!$B$12:$L$16,AD$2,0)*$E2013)</f>
        <v>1365.1875000000102</v>
      </c>
      <c r="AE2013">
        <f>VLOOKUP($F2013,'(참고)타워 스텟 가치'!$B$12:$L$16,AE$2,0)+(VLOOKUP($F2013,'(참고)타워 스텟 가치'!$B$12:$L$16,AE$2,0)*$E2013)</f>
        <v>1638.2250000000122</v>
      </c>
      <c r="AF2013">
        <f>VLOOKUP($F2013,'(참고)타워 스텟 가치'!$B$12:$L$16,AF$2,0)+(VLOOKUP($F2013,'(참고)타워 스텟 가치'!$B$12:$L$16,AF$2,0)*$E2013)</f>
        <v>809000.00000000605</v>
      </c>
      <c r="AG2013">
        <f>VLOOKUP($F2013,'(참고)타워 스텟 가치'!$B$12:$L$16,AG$2,0)+(VLOOKUP($F2013,'(참고)타워 스텟 가치'!$B$12:$L$16,AG$2,0)*$E2013)</f>
        <v>8191.1250000000609</v>
      </c>
      <c r="AH2013">
        <f>VLOOKUP($F2013,'(참고)타워 스텟 가치'!$B$12:$L$16,AH$2,0)+(VLOOKUP($F2013,'(참고)타워 스텟 가치'!$B$12:$L$16,AH$2,0)*$E2013)</f>
        <v>273.03750000000201</v>
      </c>
      <c r="AI2013">
        <f>VLOOKUP($F2013,'(참고)타워 스텟 가치'!$B$12:$L$16,AI$2,0)+(VLOOKUP($F2013,'(참고)타워 스텟 가치'!$B$12:$L$16,AI$2,0)*$E2013)</f>
        <v>48.540000000000354</v>
      </c>
      <c r="AJ2013">
        <f>VLOOKUP($F2013,'(참고)타워 스텟 가치'!$B$12:$L$16,AJ$2,0)+(VLOOKUP($F2013,'(참고)타워 스텟 가치'!$B$12:$L$16,AJ$2,0)*$E2013)</f>
        <v>0</v>
      </c>
      <c r="AK2013">
        <f>VLOOKUP($F2013,'(참고)타워 스텟 가치'!$B$12:$L$16,AK$2,0)+(VLOOKUP($F2013,'(참고)타워 스텟 가치'!$B$12:$L$16,AK$2,0)*$E2013)</f>
        <v>0</v>
      </c>
      <c r="AL2013">
        <f>VLOOKUP($F2013,'(참고)타워 스텟 가치'!$B$12:$L$16,AL$2,0)+(VLOOKUP($F2013,'(참고)타워 스텟 가치'!$B$12:$L$16,AL$2,0)*$E2013)</f>
        <v>323.60000000000241</v>
      </c>
      <c r="AM2013">
        <f>SUM('스테이지별 몬스터 스텟'!AD2013*'(참고)타워 스텟 가치'!$Q$17,'스테이지별 몬스터 스텟'!AE2013*'(참고)타워 스텟 가치'!$R$17,'스테이지별 몬스터 스텟'!AF2013*'(참고)타워 스텟 가치'!$S$17,'스테이지별 몬스터 스텟'!AG2013*'(참고)타워 스텟 가치'!$T$17,'스테이지별 몬스터 스텟'!AH2013*'(참고)타워 스텟 가치'!$U$17,'스테이지별 몬스터 스텟'!AI2013*'(참고)타워 스텟 가치'!$V$17,'스테이지별 몬스터 스텟'!AJ2013*'(참고)타워 스텟 가치'!$W$17,'스테이지별 몬스터 스텟'!AK2013*'(참고)타워 스텟 가치'!$X$17,'스테이지별 몬스터 스텟'!AL2013*'(참고)타워 스텟 가치'!$Y$17)</f>
        <v>1236311.7775000094</v>
      </c>
      <c r="AN2013">
        <v>3</v>
      </c>
    </row>
    <row r="2014" spans="3:40" x14ac:dyDescent="0.3">
      <c r="C2014">
        <v>5</v>
      </c>
      <c r="D2014">
        <f t="shared" si="95"/>
        <v>402</v>
      </c>
      <c r="E2014" s="52">
        <f>VLOOKUP(D2014,'스테이지별 난이도 설정'!B:C,2,0)</f>
        <v>160.80000000000121</v>
      </c>
      <c r="F2014" t="str">
        <f t="shared" si="96"/>
        <v>스페셜</v>
      </c>
      <c r="G2014">
        <f t="shared" si="94"/>
        <v>6</v>
      </c>
      <c r="H2014">
        <f>VLOOKUP($F2014,'(참고)타워 스텟 가치'!$B$2:$L$6,H$2,0)+(VLOOKUP($F2014,'(참고)타워 스텟 가치'!$B$2:$L$6,H$2,0)*$E2014)</f>
        <v>6143.3437500000455</v>
      </c>
      <c r="I2014">
        <f>VLOOKUP($F2014,'(참고)타워 스텟 가치'!$B$2:$L$6,I$2,0)+(VLOOKUP($F2014,'(참고)타워 스텟 가치'!$B$2:$L$6,I$2,0)*$E2014)</f>
        <v>1228.6687500000091</v>
      </c>
      <c r="J2014">
        <f>VLOOKUP($F2014,'(참고)타워 스텟 가치'!$B$2:$L$6,J$2,0)+(VLOOKUP($F2014,'(참고)타워 스텟 가치'!$B$2:$L$6,J$2,0)*$E2014)</f>
        <v>809000.00000000605</v>
      </c>
      <c r="K2014">
        <f>VLOOKUP($F2014,'(참고)타워 스텟 가치'!$B$2:$L$6,K$2,0)+(VLOOKUP($F2014,'(참고)타워 스텟 가치'!$B$2:$L$6,K$2,0)*$E2014)</f>
        <v>24573.375000000182</v>
      </c>
      <c r="L2014">
        <f>VLOOKUP($F2014,'(참고)타워 스텟 가치'!$B$2:$L$6,L$2,0)+(VLOOKUP($F2014,'(참고)타워 스텟 가치'!$B$2:$L$6,L$2,0)*$E2014)</f>
        <v>409.55625000000305</v>
      </c>
      <c r="M2014">
        <f>VLOOKUP($F2014,'(참고)타워 스텟 가치'!$B$2:$L$6,M$2,0)+(VLOOKUP($F2014,'(참고)타워 스텟 가치'!$B$2:$L$6,M$2,0)*$E2014)</f>
        <v>48.540000000000354</v>
      </c>
      <c r="N2014">
        <f>VLOOKUP($F2014,'(참고)타워 스텟 가치'!$B$2:$L$6,N$2,0)+(VLOOKUP($F2014,'(참고)타워 스텟 가치'!$B$2:$L$6,N$2,0)*$E2014)</f>
        <v>0</v>
      </c>
      <c r="O2014">
        <f>VLOOKUP($F2014,'(참고)타워 스텟 가치'!$B$2:$L$6,O$2,0)+(VLOOKUP($F2014,'(참고)타워 스텟 가치'!$B$2:$L$6,O$2,0)*$E2014)</f>
        <v>0</v>
      </c>
      <c r="P2014">
        <f>VLOOKUP($F2014,'(참고)타워 스텟 가치'!$B$2:$L$6,P$2,0)+(VLOOKUP($F2014,'(참고)타워 스텟 가치'!$B$2:$L$6,P$2,0)*$E2014)</f>
        <v>161.80000000000121</v>
      </c>
      <c r="Q2014">
        <f>SUM('스테이지별 몬스터 스텟'!H2014*'(참고)타워 스텟 가치'!$Q$17,'스테이지별 몬스터 스텟'!I2014*'(참고)타워 스텟 가치'!$R$17,'스테이지별 몬스터 스텟'!J2014*'(참고)타워 스텟 가치'!$S$17,'스테이지별 몬스터 스텟'!K2014*'(참고)타워 스텟 가치'!$T$17,'스테이지별 몬스터 스텟'!L2014*'(참고)타워 스텟 가치'!$U$17,'스테이지별 몬스터 스텟'!M2014*'(참고)타워 스텟 가치'!$V$17,'스테이지별 몬스터 스텟'!N2014*'(참고)타워 스텟 가치'!$W$17,'스테이지별 몬스터 스텟'!O2014*'(참고)타워 스텟 가치'!$X$17,'스테이지별 몬스터 스텟'!P2014*'(참고)타워 스텟 가치'!$Y$17)</f>
        <v>1277967.6931250098</v>
      </c>
      <c r="R2014">
        <v>1</v>
      </c>
      <c r="S2014">
        <f>VLOOKUP($F2014,'(참고)타워 스텟 가치'!$B$7:$L$11,S$2,0)+(VLOOKUP($F2014,'(참고)타워 스텟 가치'!$B$7:$L$11,S$2,0)*$E2014)</f>
        <v>2047.7812500000152</v>
      </c>
      <c r="T2014">
        <f>VLOOKUP($F2014,'(참고)타워 스텟 가치'!$B$7:$L$11,T$2,0)+(VLOOKUP($F2014,'(참고)타워 스텟 가치'!$B$7:$L$11,T$2,0)*$E2014)</f>
        <v>3686.0062500000276</v>
      </c>
      <c r="U2014">
        <f>VLOOKUP($F2014,'(참고)타워 스텟 가치'!$B$7:$L$11,U$2,0)+(VLOOKUP($F2014,'(참고)타워 스텟 가치'!$B$7:$L$11,U$2,0)*$E2014)</f>
        <v>809000.00000000605</v>
      </c>
      <c r="V2014">
        <f>VLOOKUP($F2014,'(참고)타워 스텟 가치'!$B$7:$L$11,V$2,0)+(VLOOKUP($F2014,'(참고)타워 스텟 가치'!$B$7:$L$11,V$2,0)*$E2014)</f>
        <v>24573.375000000182</v>
      </c>
      <c r="W2014">
        <f>VLOOKUP($F2014,'(참고)타워 스텟 가치'!$B$7:$L$11,W$2,0)+(VLOOKUP($F2014,'(참고)타워 스텟 가치'!$B$7:$L$11,W$2,0)*$E2014)</f>
        <v>409.55625000000305</v>
      </c>
      <c r="X2014">
        <f>VLOOKUP($F2014,'(참고)타워 스텟 가치'!$B$7:$L$11,X$2,0)+(VLOOKUP($F2014,'(참고)타워 스텟 가치'!$B$7:$L$11,X$2,0)*$E2014)</f>
        <v>48.540000000000354</v>
      </c>
      <c r="Y2014">
        <f>VLOOKUP($F2014,'(참고)타워 스텟 가치'!$B$7:$L$11,Y$2,0)+(VLOOKUP($F2014,'(참고)타워 스텟 가치'!$B$7:$L$11,Y$2,0)*$E2014)</f>
        <v>0</v>
      </c>
      <c r="Z2014">
        <f>VLOOKUP($F2014,'(참고)타워 스텟 가치'!$B$7:$L$11,Z$2,0)+(VLOOKUP($F2014,'(참고)타워 스텟 가치'!$B$7:$L$11,Z$2,0)*$E2014)</f>
        <v>0</v>
      </c>
      <c r="AA2014">
        <f>VLOOKUP($F2014,'(참고)타워 스텟 가치'!$B$7:$L$11,AA$2,0)+(VLOOKUP($F2014,'(참고)타워 스텟 가치'!$B$7:$L$11,AA$2,0)*$E2014)</f>
        <v>161.80000000000121</v>
      </c>
      <c r="AB2014">
        <f>SUM('스테이지별 몬스터 스텟'!S2014*'(참고)타워 스텟 가치'!$Q$17,'스테이지별 몬스터 스텟'!T2014*'(참고)타워 스텟 가치'!$R$17,'스테이지별 몬스터 스텟'!U2014*'(참고)타워 스텟 가치'!$S$17,'스테이지별 몬스터 스텟'!V2014*'(참고)타워 스텟 가치'!$T$17,'스테이지별 몬스터 스텟'!W2014*'(참고)타워 스텟 가치'!$U$17,'스테이지별 몬스터 스텟'!X2014*'(참고)타워 스텟 가치'!$V$17,'스테이지별 몬스터 스텟'!Y2014*'(참고)타워 스텟 가치'!$W$17,'스테이지별 몬스터 스텟'!Z2014*'(참고)타워 스텟 가치'!$X$17,'스테이지별 몬스터 스텟'!AA2014*'(참고)타워 스텟 가치'!$Y$17)</f>
        <v>1273462.5743750099</v>
      </c>
      <c r="AC2014">
        <v>2</v>
      </c>
      <c r="AD2014">
        <f>VLOOKUP($F2014,'(참고)타워 스텟 가치'!$B$12:$L$16,AD$2,0)+(VLOOKUP($F2014,'(참고)타워 스텟 가치'!$B$12:$L$16,AD$2,0)*$E2014)</f>
        <v>2047.7812500000152</v>
      </c>
      <c r="AE2014">
        <f>VLOOKUP($F2014,'(참고)타워 스텟 가치'!$B$12:$L$16,AE$2,0)+(VLOOKUP($F2014,'(참고)타워 스텟 가치'!$B$12:$L$16,AE$2,0)*$E2014)</f>
        <v>2457.3375000000183</v>
      </c>
      <c r="AF2014">
        <f>VLOOKUP($F2014,'(참고)타워 스텟 가치'!$B$12:$L$16,AF$2,0)+(VLOOKUP($F2014,'(참고)타워 스텟 가치'!$B$12:$L$16,AF$2,0)*$E2014)</f>
        <v>809000.00000000605</v>
      </c>
      <c r="AG2014">
        <f>VLOOKUP($F2014,'(참고)타워 스텟 가치'!$B$12:$L$16,AG$2,0)+(VLOOKUP($F2014,'(참고)타워 스텟 가치'!$B$12:$L$16,AG$2,0)*$E2014)</f>
        <v>12286.687500000091</v>
      </c>
      <c r="AH2014">
        <f>VLOOKUP($F2014,'(참고)타워 스텟 가치'!$B$12:$L$16,AH$2,0)+(VLOOKUP($F2014,'(참고)타워 스텟 가치'!$B$12:$L$16,AH$2,0)*$E2014)</f>
        <v>409.55625000000305</v>
      </c>
      <c r="AI2014">
        <f>VLOOKUP($F2014,'(참고)타워 스텟 가치'!$B$12:$L$16,AI$2,0)+(VLOOKUP($F2014,'(참고)타워 스텟 가치'!$B$12:$L$16,AI$2,0)*$E2014)</f>
        <v>48.540000000000354</v>
      </c>
      <c r="AJ2014">
        <f>VLOOKUP($F2014,'(참고)타워 스텟 가치'!$B$12:$L$16,AJ$2,0)+(VLOOKUP($F2014,'(참고)타워 스텟 가치'!$B$12:$L$16,AJ$2,0)*$E2014)</f>
        <v>0</v>
      </c>
      <c r="AK2014">
        <f>VLOOKUP($F2014,'(참고)타워 스텟 가치'!$B$12:$L$16,AK$2,0)+(VLOOKUP($F2014,'(참고)타워 스텟 가치'!$B$12:$L$16,AK$2,0)*$E2014)</f>
        <v>0</v>
      </c>
      <c r="AL2014">
        <f>VLOOKUP($F2014,'(참고)타워 스텟 가치'!$B$12:$L$16,AL$2,0)+(VLOOKUP($F2014,'(참고)타워 스텟 가치'!$B$12:$L$16,AL$2,0)*$E2014)</f>
        <v>323.60000000000241</v>
      </c>
      <c r="AM2014">
        <f>SUM('스테이지별 몬스터 스텟'!AD2014*'(참고)타워 스텟 가치'!$Q$17,'스테이지별 몬스터 스텟'!AE2014*'(참고)타워 스텟 가치'!$R$17,'스테이지별 몬스터 스텟'!AF2014*'(참고)타워 스텟 가치'!$S$17,'스테이지별 몬스터 스텟'!AG2014*'(참고)타워 스텟 가치'!$T$17,'스테이지별 몬스터 스텟'!AH2014*'(참고)타워 스텟 가치'!$U$17,'스테이지별 몬스터 스텟'!AI2014*'(참고)타워 스텟 가치'!$V$17,'스테이지별 몬스터 스텟'!AJ2014*'(참고)타워 스텟 가치'!$W$17,'스테이지별 몬스터 스텟'!AK2014*'(참고)타워 스텟 가치'!$X$17,'스테이지별 몬스터 스텟'!AL2014*'(참고)타워 스텟 가치'!$Y$17)</f>
        <v>1247369.7962500094</v>
      </c>
      <c r="AN2014">
        <v>3</v>
      </c>
    </row>
    <row r="2015" spans="3:40" x14ac:dyDescent="0.3">
      <c r="C2015">
        <v>1</v>
      </c>
      <c r="D2015">
        <f t="shared" si="95"/>
        <v>403</v>
      </c>
      <c r="E2015" s="52">
        <f>VLOOKUP(D2015,'스테이지별 난이도 설정'!B:C,2,0)</f>
        <v>161.20000000000121</v>
      </c>
      <c r="F2015" t="str">
        <f t="shared" si="96"/>
        <v>일반</v>
      </c>
      <c r="G2015">
        <f t="shared" si="94"/>
        <v>6</v>
      </c>
      <c r="H2015">
        <f>VLOOKUP($F2015,'(참고)타워 스텟 가치'!$B$2:$L$6,H$2,0)+(VLOOKUP($F2015,'(참고)타워 스텟 가치'!$B$2:$L$6,H$2,0)*$E2015)</f>
        <v>1216.5000000000091</v>
      </c>
      <c r="I2015">
        <f>VLOOKUP($F2015,'(참고)타워 스텟 가치'!$B$2:$L$6,I$2,0)+(VLOOKUP($F2015,'(참고)타워 스텟 가치'!$B$2:$L$6,I$2,0)*$E2015)</f>
        <v>243.30000000000183</v>
      </c>
      <c r="J2015">
        <f>VLOOKUP($F2015,'(참고)타워 스텟 가치'!$B$2:$L$6,J$2,0)+(VLOOKUP($F2015,'(참고)타워 스텟 가치'!$B$2:$L$6,J$2,0)*$E2015)</f>
        <v>811000.00000000605</v>
      </c>
      <c r="K2015">
        <f>VLOOKUP($F2015,'(참고)타워 스텟 가치'!$B$2:$L$6,K$2,0)+(VLOOKUP($F2015,'(참고)타워 스텟 가치'!$B$2:$L$6,K$2,0)*$E2015)</f>
        <v>4866.0000000000364</v>
      </c>
      <c r="L2015">
        <f>VLOOKUP($F2015,'(참고)타워 스텟 가치'!$B$2:$L$6,L$2,0)+(VLOOKUP($F2015,'(참고)타워 스텟 가치'!$B$2:$L$6,L$2,0)*$E2015)</f>
        <v>81.100000000000605</v>
      </c>
      <c r="M2015">
        <f>VLOOKUP($F2015,'(참고)타워 스텟 가치'!$B$2:$L$6,M$2,0)+(VLOOKUP($F2015,'(참고)타워 스텟 가치'!$B$2:$L$6,M$2,0)*$E2015)</f>
        <v>48.660000000000359</v>
      </c>
      <c r="N2015">
        <f>VLOOKUP($F2015,'(참고)타워 스텟 가치'!$B$2:$L$6,N$2,0)+(VLOOKUP($F2015,'(참고)타워 스텟 가치'!$B$2:$L$6,N$2,0)*$E2015)</f>
        <v>0</v>
      </c>
      <c r="O2015">
        <f>VLOOKUP($F2015,'(참고)타워 스텟 가치'!$B$2:$L$6,O$2,0)+(VLOOKUP($F2015,'(참고)타워 스텟 가치'!$B$2:$L$6,O$2,0)*$E2015)</f>
        <v>0</v>
      </c>
      <c r="P2015">
        <f>VLOOKUP($F2015,'(참고)타워 스텟 가치'!$B$2:$L$6,P$2,0)+(VLOOKUP($F2015,'(참고)타워 스텟 가치'!$B$2:$L$6,P$2,0)*$E2015)</f>
        <v>113.54000000000084</v>
      </c>
      <c r="Q2015">
        <f>SUM('스테이지별 몬스터 스텟'!H2015*'(참고)타워 스텟 가치'!$Q$17,'스테이지별 몬스터 스텟'!I2015*'(참고)타워 스텟 가치'!$R$17,'스테이지별 몬스터 스텟'!J2015*'(참고)타워 스텟 가치'!$S$17,'스테이지별 몬스터 스텟'!K2015*'(참고)타워 스텟 가치'!$T$17,'스테이지별 몬스터 스텟'!L2015*'(참고)타워 스텟 가치'!$U$17,'스테이지별 몬스터 스텟'!M2015*'(참고)타워 스텟 가치'!$V$17,'스테이지별 몬스터 스텟'!N2015*'(참고)타워 스텟 가치'!$W$17,'스테이지별 몬스터 스텟'!O2015*'(참고)타워 스텟 가치'!$X$17,'스테이지별 몬스터 스텟'!P2015*'(참고)타워 스텟 가치'!$Y$17)</f>
        <v>1229467.890000009</v>
      </c>
      <c r="R2015">
        <v>1</v>
      </c>
      <c r="S2015">
        <f>VLOOKUP($F2015,'(참고)타워 스텟 가치'!$B$7:$L$11,S$2,0)+(VLOOKUP($F2015,'(참고)타워 스텟 가치'!$B$7:$L$11,S$2,0)*$E2015)</f>
        <v>405.50000000000301</v>
      </c>
      <c r="T2015">
        <f>VLOOKUP($F2015,'(참고)타워 스텟 가치'!$B$7:$L$11,T$2,0)+(VLOOKUP($F2015,'(참고)타워 스텟 가치'!$B$7:$L$11,T$2,0)*$E2015)</f>
        <v>729.90000000000543</v>
      </c>
      <c r="U2015">
        <f>VLOOKUP($F2015,'(참고)타워 스텟 가치'!$B$7:$L$11,U$2,0)+(VLOOKUP($F2015,'(참고)타워 스텟 가치'!$B$7:$L$11,U$2,0)*$E2015)</f>
        <v>811000.00000000605</v>
      </c>
      <c r="V2015">
        <f>VLOOKUP($F2015,'(참고)타워 스텟 가치'!$B$7:$L$11,V$2,0)+(VLOOKUP($F2015,'(참고)타워 스텟 가치'!$B$7:$L$11,V$2,0)*$E2015)</f>
        <v>4866.0000000000364</v>
      </c>
      <c r="W2015">
        <f>VLOOKUP($F2015,'(참고)타워 스텟 가치'!$B$7:$L$11,W$2,0)+(VLOOKUP($F2015,'(참고)타워 스텟 가치'!$B$7:$L$11,W$2,0)*$E2015)</f>
        <v>81.100000000000605</v>
      </c>
      <c r="X2015">
        <f>VLOOKUP($F2015,'(참고)타워 스텟 가치'!$B$7:$L$11,X$2,0)+(VLOOKUP($F2015,'(참고)타워 스텟 가치'!$B$7:$L$11,X$2,0)*$E2015)</f>
        <v>48.660000000000359</v>
      </c>
      <c r="Y2015">
        <f>VLOOKUP($F2015,'(참고)타워 스텟 가치'!$B$7:$L$11,Y$2,0)+(VLOOKUP($F2015,'(참고)타워 스텟 가치'!$B$7:$L$11,Y$2,0)*$E2015)</f>
        <v>0</v>
      </c>
      <c r="Z2015">
        <f>VLOOKUP($F2015,'(참고)타워 스텟 가치'!$B$7:$L$11,Z$2,0)+(VLOOKUP($F2015,'(참고)타워 스텟 가치'!$B$7:$L$11,Z$2,0)*$E2015)</f>
        <v>0</v>
      </c>
      <c r="AA2015">
        <f>VLOOKUP($F2015,'(참고)타워 스텟 가치'!$B$7:$L$11,AA$2,0)+(VLOOKUP($F2015,'(참고)타워 스텟 가치'!$B$7:$L$11,AA$2,0)*$E2015)</f>
        <v>113.54000000000084</v>
      </c>
      <c r="AB2015">
        <f>SUM('스테이지별 몬스터 스텟'!S2015*'(참고)타워 스텟 가치'!$Q$17,'스테이지별 몬스터 스텟'!T2015*'(참고)타워 스텟 가치'!$R$17,'스테이지별 몬스터 스텟'!U2015*'(참고)타워 스텟 가치'!$S$17,'스테이지별 몬스터 스텟'!V2015*'(참고)타워 스텟 가치'!$T$17,'스테이지별 몬스터 스텟'!W2015*'(참고)타워 스텟 가치'!$U$17,'스테이지별 몬스터 스텟'!X2015*'(참고)타워 스텟 가치'!$V$17,'스테이지별 몬스터 스텟'!Y2015*'(참고)타워 스텟 가치'!$W$17,'스테이지별 몬스터 스텟'!Z2015*'(참고)타워 스텟 가치'!$X$17,'스테이지별 몬스터 스텟'!AA2015*'(참고)타워 스텟 가치'!$Y$17)</f>
        <v>1228575.7900000091</v>
      </c>
      <c r="AC2015">
        <v>2</v>
      </c>
      <c r="AD2015">
        <f>VLOOKUP($F2015,'(참고)타워 스텟 가치'!$B$12:$L$16,AD$2,0)+(VLOOKUP($F2015,'(참고)타워 스텟 가치'!$B$12:$L$16,AD$2,0)*$E2015)</f>
        <v>405.50000000000301</v>
      </c>
      <c r="AE2015">
        <f>VLOOKUP($F2015,'(참고)타워 스텟 가치'!$B$12:$L$16,AE$2,0)+(VLOOKUP($F2015,'(참고)타워 스텟 가치'!$B$12:$L$16,AE$2,0)*$E2015)</f>
        <v>486.60000000000366</v>
      </c>
      <c r="AF2015">
        <f>VLOOKUP($F2015,'(참고)타워 스텟 가치'!$B$12:$L$16,AF$2,0)+(VLOOKUP($F2015,'(참고)타워 스텟 가치'!$B$12:$L$16,AF$2,0)*$E2015)</f>
        <v>811000.00000000605</v>
      </c>
      <c r="AG2015">
        <f>VLOOKUP($F2015,'(참고)타워 스텟 가치'!$B$12:$L$16,AG$2,0)+(VLOOKUP($F2015,'(참고)타워 스텟 가치'!$B$12:$L$16,AG$2,0)*$E2015)</f>
        <v>2433.0000000000182</v>
      </c>
      <c r="AH2015">
        <f>VLOOKUP($F2015,'(참고)타워 스텟 가치'!$B$12:$L$16,AH$2,0)+(VLOOKUP($F2015,'(참고)타워 스텟 가치'!$B$12:$L$16,AH$2,0)*$E2015)</f>
        <v>81.100000000000605</v>
      </c>
      <c r="AI2015">
        <f>VLOOKUP($F2015,'(참고)타워 스텟 가치'!$B$12:$L$16,AI$2,0)+(VLOOKUP($F2015,'(참고)타워 스텟 가치'!$B$12:$L$16,AI$2,0)*$E2015)</f>
        <v>48.660000000000359</v>
      </c>
      <c r="AJ2015">
        <f>VLOOKUP($F2015,'(참고)타워 스텟 가치'!$B$12:$L$16,AJ$2,0)+(VLOOKUP($F2015,'(참고)타워 스텟 가치'!$B$12:$L$16,AJ$2,0)*$E2015)</f>
        <v>0</v>
      </c>
      <c r="AK2015">
        <f>VLOOKUP($F2015,'(참고)타워 스텟 가치'!$B$12:$L$16,AK$2,0)+(VLOOKUP($F2015,'(참고)타워 스텟 가치'!$B$12:$L$16,AK$2,0)*$E2015)</f>
        <v>0</v>
      </c>
      <c r="AL2015">
        <f>VLOOKUP($F2015,'(참고)타워 스텟 가치'!$B$12:$L$16,AL$2,0)+(VLOOKUP($F2015,'(참고)타워 스텟 가치'!$B$12:$L$16,AL$2,0)*$E2015)</f>
        <v>227.08000000000169</v>
      </c>
      <c r="AM2015">
        <f>SUM('스테이지별 몬스터 스텟'!AD2015*'(참고)타워 스텟 가치'!$Q$17,'스테이지별 몬스터 스텟'!AE2015*'(참고)타워 스텟 가치'!$R$17,'스테이지별 몬스터 스텟'!AF2015*'(참고)타워 스텟 가치'!$S$17,'스테이지별 몬스터 스텟'!AG2015*'(참고)타워 스텟 가치'!$T$17,'스테이지별 몬스터 스텟'!AH2015*'(참고)타워 스텟 가치'!$U$17,'스테이지별 몬스터 스텟'!AI2015*'(참고)타워 스텟 가치'!$V$17,'스테이지별 몬스터 스텟'!AJ2015*'(참고)타워 스텟 가치'!$W$17,'스테이지별 몬스터 스텟'!AK2015*'(참고)타워 스텟 가치'!$X$17,'스테이지별 몬스터 스텟'!AL2015*'(참고)타워 스텟 가치'!$Y$17)</f>
        <v>1223571.9200000088</v>
      </c>
      <c r="AN2015">
        <v>3</v>
      </c>
    </row>
    <row r="2016" spans="3:40" x14ac:dyDescent="0.3">
      <c r="C2016">
        <v>2</v>
      </c>
      <c r="D2016">
        <f t="shared" si="95"/>
        <v>403</v>
      </c>
      <c r="E2016" s="52">
        <f>VLOOKUP(D2016,'스테이지별 난이도 설정'!B:C,2,0)</f>
        <v>161.20000000000121</v>
      </c>
      <c r="F2016" t="str">
        <f t="shared" si="96"/>
        <v>레어</v>
      </c>
      <c r="G2016">
        <f t="shared" si="94"/>
        <v>6</v>
      </c>
      <c r="H2016">
        <f>VLOOKUP($F2016,'(참고)타워 스텟 가치'!$B$2:$L$6,H$2,0)+(VLOOKUP($F2016,'(참고)타워 스텟 가치'!$B$2:$L$6,H$2,0)*$E2016)</f>
        <v>1824.7500000000136</v>
      </c>
      <c r="I2016">
        <f>VLOOKUP($F2016,'(참고)타워 스텟 가치'!$B$2:$L$6,I$2,0)+(VLOOKUP($F2016,'(참고)타워 스텟 가치'!$B$2:$L$6,I$2,0)*$E2016)</f>
        <v>364.95000000000272</v>
      </c>
      <c r="J2016">
        <f>VLOOKUP($F2016,'(참고)타워 스텟 가치'!$B$2:$L$6,J$2,0)+(VLOOKUP($F2016,'(참고)타워 스텟 가치'!$B$2:$L$6,J$2,0)*$E2016)</f>
        <v>811000.00000000605</v>
      </c>
      <c r="K2016">
        <f>VLOOKUP($F2016,'(참고)타워 스텟 가치'!$B$2:$L$6,K$2,0)+(VLOOKUP($F2016,'(참고)타워 스텟 가치'!$B$2:$L$6,K$2,0)*$E2016)</f>
        <v>7299.0000000000546</v>
      </c>
      <c r="L2016">
        <f>VLOOKUP($F2016,'(참고)타워 스텟 가치'!$B$2:$L$6,L$2,0)+(VLOOKUP($F2016,'(참고)타워 스텟 가치'!$B$2:$L$6,L$2,0)*$E2016)</f>
        <v>121.65000000000092</v>
      </c>
      <c r="M2016">
        <f>VLOOKUP($F2016,'(참고)타워 스텟 가치'!$B$2:$L$6,M$2,0)+(VLOOKUP($F2016,'(참고)타워 스텟 가치'!$B$2:$L$6,M$2,0)*$E2016)</f>
        <v>48.660000000000359</v>
      </c>
      <c r="N2016">
        <f>VLOOKUP($F2016,'(참고)타워 스텟 가치'!$B$2:$L$6,N$2,0)+(VLOOKUP($F2016,'(참고)타워 스텟 가치'!$B$2:$L$6,N$2,0)*$E2016)</f>
        <v>0</v>
      </c>
      <c r="O2016">
        <f>VLOOKUP($F2016,'(참고)타워 스텟 가치'!$B$2:$L$6,O$2,0)+(VLOOKUP($F2016,'(참고)타워 스텟 가치'!$B$2:$L$6,O$2,0)*$E2016)</f>
        <v>0</v>
      </c>
      <c r="P2016">
        <f>VLOOKUP($F2016,'(참고)타워 스텟 가치'!$B$2:$L$6,P$2,0)+(VLOOKUP($F2016,'(참고)타워 스텟 가치'!$B$2:$L$6,P$2,0)*$E2016)</f>
        <v>113.54000000000084</v>
      </c>
      <c r="Q2016">
        <f>SUM('스테이지별 몬스터 스텟'!H2016*'(참고)타워 스텟 가치'!$Q$17,'스테이지별 몬스터 스텟'!I2016*'(참고)타워 스텟 가치'!$R$17,'스테이지별 몬스터 스텟'!J2016*'(참고)타워 스텟 가치'!$S$17,'스테이지별 몬스터 스텟'!K2016*'(참고)타워 스텟 가치'!$T$17,'스테이지별 몬스터 스텟'!L2016*'(참고)타워 스텟 가치'!$U$17,'스테이지별 몬스터 스텟'!M2016*'(참고)타워 스텟 가치'!$V$17,'스테이지별 몬스터 스텟'!N2016*'(참고)타워 스텟 가치'!$W$17,'스테이지별 몬스터 스텟'!O2016*'(참고)타워 스텟 가치'!$X$17,'스테이지별 몬스터 스텟'!P2016*'(참고)타워 스텟 가치'!$Y$17)</f>
        <v>1235813.9650000092</v>
      </c>
      <c r="R2016">
        <v>1</v>
      </c>
      <c r="S2016">
        <f>VLOOKUP($F2016,'(참고)타워 스텟 가치'!$B$7:$L$11,S$2,0)+(VLOOKUP($F2016,'(참고)타워 스텟 가치'!$B$7:$L$11,S$2,0)*$E2016)</f>
        <v>608.25000000000455</v>
      </c>
      <c r="T2016">
        <f>VLOOKUP($F2016,'(참고)타워 스텟 가치'!$B$7:$L$11,T$2,0)+(VLOOKUP($F2016,'(참고)타워 스텟 가치'!$B$7:$L$11,T$2,0)*$E2016)</f>
        <v>1094.8500000000081</v>
      </c>
      <c r="U2016">
        <f>VLOOKUP($F2016,'(참고)타워 스텟 가치'!$B$7:$L$11,U$2,0)+(VLOOKUP($F2016,'(참고)타워 스텟 가치'!$B$7:$L$11,U$2,0)*$E2016)</f>
        <v>811000.00000000605</v>
      </c>
      <c r="V2016">
        <f>VLOOKUP($F2016,'(참고)타워 스텟 가치'!$B$7:$L$11,V$2,0)+(VLOOKUP($F2016,'(참고)타워 스텟 가치'!$B$7:$L$11,V$2,0)*$E2016)</f>
        <v>7299.0000000000546</v>
      </c>
      <c r="W2016">
        <f>VLOOKUP($F2016,'(참고)타워 스텟 가치'!$B$7:$L$11,W$2,0)+(VLOOKUP($F2016,'(참고)타워 스텟 가치'!$B$7:$L$11,W$2,0)*$E2016)</f>
        <v>121.65000000000092</v>
      </c>
      <c r="X2016">
        <f>VLOOKUP($F2016,'(참고)타워 스텟 가치'!$B$7:$L$11,X$2,0)+(VLOOKUP($F2016,'(참고)타워 스텟 가치'!$B$7:$L$11,X$2,0)*$E2016)</f>
        <v>48.660000000000359</v>
      </c>
      <c r="Y2016">
        <f>VLOOKUP($F2016,'(참고)타워 스텟 가치'!$B$7:$L$11,Y$2,0)+(VLOOKUP($F2016,'(참고)타워 스텟 가치'!$B$7:$L$11,Y$2,0)*$E2016)</f>
        <v>0</v>
      </c>
      <c r="Z2016">
        <f>VLOOKUP($F2016,'(참고)타워 스텟 가치'!$B$7:$L$11,Z$2,0)+(VLOOKUP($F2016,'(참고)타워 스텟 가치'!$B$7:$L$11,Z$2,0)*$E2016)</f>
        <v>0</v>
      </c>
      <c r="AA2016">
        <f>VLOOKUP($F2016,'(참고)타워 스텟 가치'!$B$7:$L$11,AA$2,0)+(VLOOKUP($F2016,'(참고)타워 스텟 가치'!$B$7:$L$11,AA$2,0)*$E2016)</f>
        <v>113.54000000000084</v>
      </c>
      <c r="AB2016">
        <f>SUM('스테이지별 몬스터 스텟'!S2016*'(참고)타워 스텟 가치'!$Q$17,'스테이지별 몬스터 스텟'!T2016*'(참고)타워 스텟 가치'!$R$17,'스테이지별 몬스터 스텟'!U2016*'(참고)타워 스텟 가치'!$S$17,'스테이지별 몬스터 스텟'!V2016*'(참고)타워 스텟 가치'!$T$17,'스테이지별 몬스터 스텟'!W2016*'(참고)타워 스텟 가치'!$U$17,'스테이지별 몬스터 스텟'!X2016*'(참고)타워 스텟 가치'!$V$17,'스테이지별 몬스터 스텟'!Y2016*'(참고)타워 스텟 가치'!$W$17,'스테이지별 몬스터 스텟'!Z2016*'(참고)타워 스텟 가치'!$X$17,'스테이지별 몬스터 스텟'!AA2016*'(참고)타워 스텟 가치'!$Y$17)</f>
        <v>1234475.815000009</v>
      </c>
      <c r="AC2016">
        <v>2</v>
      </c>
      <c r="AD2016">
        <f>VLOOKUP($F2016,'(참고)타워 스텟 가치'!$B$12:$L$16,AD$2,0)+(VLOOKUP($F2016,'(참고)타워 스텟 가치'!$B$12:$L$16,AD$2,0)*$E2016)</f>
        <v>608.25000000000455</v>
      </c>
      <c r="AE2016">
        <f>VLOOKUP($F2016,'(참고)타워 스텟 가치'!$B$12:$L$16,AE$2,0)+(VLOOKUP($F2016,'(참고)타워 스텟 가치'!$B$12:$L$16,AE$2,0)*$E2016)</f>
        <v>729.90000000000543</v>
      </c>
      <c r="AF2016">
        <f>VLOOKUP($F2016,'(참고)타워 스텟 가치'!$B$12:$L$16,AF$2,0)+(VLOOKUP($F2016,'(참고)타워 스텟 가치'!$B$12:$L$16,AF$2,0)*$E2016)</f>
        <v>811000.00000000605</v>
      </c>
      <c r="AG2016">
        <f>VLOOKUP($F2016,'(참고)타워 스텟 가치'!$B$12:$L$16,AG$2,0)+(VLOOKUP($F2016,'(참고)타워 스텟 가치'!$B$12:$L$16,AG$2,0)*$E2016)</f>
        <v>3649.5000000000273</v>
      </c>
      <c r="AH2016">
        <f>VLOOKUP($F2016,'(참고)타워 스텟 가치'!$B$12:$L$16,AH$2,0)+(VLOOKUP($F2016,'(참고)타워 스텟 가치'!$B$12:$L$16,AH$2,0)*$E2016)</f>
        <v>121.65000000000092</v>
      </c>
      <c r="AI2016">
        <f>VLOOKUP($F2016,'(참고)타워 스텟 가치'!$B$12:$L$16,AI$2,0)+(VLOOKUP($F2016,'(참고)타워 스텟 가치'!$B$12:$L$16,AI$2,0)*$E2016)</f>
        <v>48.660000000000359</v>
      </c>
      <c r="AJ2016">
        <f>VLOOKUP($F2016,'(참고)타워 스텟 가치'!$B$12:$L$16,AJ$2,0)+(VLOOKUP($F2016,'(참고)타워 스텟 가치'!$B$12:$L$16,AJ$2,0)*$E2016)</f>
        <v>0</v>
      </c>
      <c r="AK2016">
        <f>VLOOKUP($F2016,'(참고)타워 스텟 가치'!$B$12:$L$16,AK$2,0)+(VLOOKUP($F2016,'(참고)타워 스텟 가치'!$B$12:$L$16,AK$2,0)*$E2016)</f>
        <v>0</v>
      </c>
      <c r="AL2016">
        <f>VLOOKUP($F2016,'(참고)타워 스텟 가치'!$B$12:$L$16,AL$2,0)+(VLOOKUP($F2016,'(참고)타워 스텟 가치'!$B$12:$L$16,AL$2,0)*$E2016)</f>
        <v>227.08000000000169</v>
      </c>
      <c r="AM2016">
        <f>SUM('스테이지별 몬스터 스텟'!AD2016*'(참고)타워 스텟 가치'!$Q$17,'스테이지별 몬스터 스텟'!AE2016*'(참고)타워 스텟 가치'!$R$17,'스테이지별 몬스터 스텟'!AF2016*'(참고)타워 스텟 가치'!$S$17,'스테이지별 몬스터 스텟'!AG2016*'(참고)타워 스텟 가치'!$T$17,'스테이지별 몬스터 스텟'!AH2016*'(참고)타워 스텟 가치'!$U$17,'스테이지별 몬스터 스텟'!AI2016*'(참고)타워 스텟 가치'!$V$17,'스테이지별 몬스터 스텟'!AJ2016*'(참고)타워 스텟 가치'!$W$17,'스테이지별 몬스터 스텟'!AK2016*'(참고)타워 스텟 가치'!$X$17,'스테이지별 몬스터 스텟'!AL2016*'(참고)타워 스텟 가치'!$Y$17)</f>
        <v>1226856.4700000091</v>
      </c>
      <c r="AN2016">
        <v>3</v>
      </c>
    </row>
    <row r="2017" spans="3:40" x14ac:dyDescent="0.3">
      <c r="C2017">
        <v>3</v>
      </c>
      <c r="D2017">
        <f t="shared" si="95"/>
        <v>403</v>
      </c>
      <c r="E2017" s="52">
        <f>VLOOKUP(D2017,'스테이지별 난이도 설정'!B:C,2,0)</f>
        <v>161.20000000000121</v>
      </c>
      <c r="F2017" t="str">
        <f t="shared" si="96"/>
        <v>에픽</v>
      </c>
      <c r="G2017">
        <f t="shared" si="94"/>
        <v>6</v>
      </c>
      <c r="H2017">
        <f>VLOOKUP($F2017,'(참고)타워 스텟 가치'!$B$2:$L$6,H$2,0)+(VLOOKUP($F2017,'(참고)타워 스텟 가치'!$B$2:$L$6,H$2,0)*$E2017)</f>
        <v>2737.1250000000205</v>
      </c>
      <c r="I2017">
        <f>VLOOKUP($F2017,'(참고)타워 스텟 가치'!$B$2:$L$6,I$2,0)+(VLOOKUP($F2017,'(참고)타워 스텟 가치'!$B$2:$L$6,I$2,0)*$E2017)</f>
        <v>547.42500000000405</v>
      </c>
      <c r="J2017">
        <f>VLOOKUP($F2017,'(참고)타워 스텟 가치'!$B$2:$L$6,J$2,0)+(VLOOKUP($F2017,'(참고)타워 스텟 가치'!$B$2:$L$6,J$2,0)*$E2017)</f>
        <v>811000.00000000605</v>
      </c>
      <c r="K2017">
        <f>VLOOKUP($F2017,'(참고)타워 스텟 가치'!$B$2:$L$6,K$2,0)+(VLOOKUP($F2017,'(참고)타워 스텟 가치'!$B$2:$L$6,K$2,0)*$E2017)</f>
        <v>10948.500000000082</v>
      </c>
      <c r="L2017">
        <f>VLOOKUP($F2017,'(참고)타워 스텟 가치'!$B$2:$L$6,L$2,0)+(VLOOKUP($F2017,'(참고)타워 스텟 가치'!$B$2:$L$6,L$2,0)*$E2017)</f>
        <v>182.47500000000136</v>
      </c>
      <c r="M2017">
        <f>VLOOKUP($F2017,'(참고)타워 스텟 가치'!$B$2:$L$6,M$2,0)+(VLOOKUP($F2017,'(참고)타워 스텟 가치'!$B$2:$L$6,M$2,0)*$E2017)</f>
        <v>48.660000000000359</v>
      </c>
      <c r="N2017">
        <f>VLOOKUP($F2017,'(참고)타워 스텟 가치'!$B$2:$L$6,N$2,0)+(VLOOKUP($F2017,'(참고)타워 스텟 가치'!$B$2:$L$6,N$2,0)*$E2017)</f>
        <v>0</v>
      </c>
      <c r="O2017">
        <f>VLOOKUP($F2017,'(참고)타워 스텟 가치'!$B$2:$L$6,O$2,0)+(VLOOKUP($F2017,'(참고)타워 스텟 가치'!$B$2:$L$6,O$2,0)*$E2017)</f>
        <v>0</v>
      </c>
      <c r="P2017">
        <f>VLOOKUP($F2017,'(참고)타워 스텟 가치'!$B$2:$L$6,P$2,0)+(VLOOKUP($F2017,'(참고)타워 스텟 가치'!$B$2:$L$6,P$2,0)*$E2017)</f>
        <v>113.54000000000084</v>
      </c>
      <c r="Q2017">
        <f>SUM('스테이지별 몬스터 스텟'!H2017*'(참고)타워 스텟 가치'!$Q$17,'스테이지별 몬스터 스텟'!I2017*'(참고)타워 스텟 가치'!$R$17,'스테이지별 몬스터 스텟'!J2017*'(참고)타워 스텟 가치'!$S$17,'스테이지별 몬스터 스텟'!K2017*'(참고)타워 스텟 가치'!$T$17,'스테이지별 몬스터 스텟'!L2017*'(참고)타워 스텟 가치'!$U$17,'스테이지별 몬스터 스텟'!M2017*'(참고)타워 스텟 가치'!$V$17,'스테이지별 몬스터 스텟'!N2017*'(참고)타워 스텟 가치'!$W$17,'스테이지별 몬스터 스텟'!O2017*'(참고)타워 스텟 가치'!$X$17,'스테이지별 몬스터 스텟'!P2017*'(참고)타워 스텟 가치'!$Y$17)</f>
        <v>1245333.0775000092</v>
      </c>
      <c r="R2017">
        <v>1</v>
      </c>
      <c r="S2017">
        <f>VLOOKUP($F2017,'(참고)타워 스텟 가치'!$B$7:$L$11,S$2,0)+(VLOOKUP($F2017,'(참고)타워 스텟 가치'!$B$7:$L$11,S$2,0)*$E2017)</f>
        <v>912.37500000000682</v>
      </c>
      <c r="T2017">
        <f>VLOOKUP($F2017,'(참고)타워 스텟 가치'!$B$7:$L$11,T$2,0)+(VLOOKUP($F2017,'(참고)타워 스텟 가치'!$B$7:$L$11,T$2,0)*$E2017)</f>
        <v>1642.2750000000124</v>
      </c>
      <c r="U2017">
        <f>VLOOKUP($F2017,'(참고)타워 스텟 가치'!$B$7:$L$11,U$2,0)+(VLOOKUP($F2017,'(참고)타워 스텟 가치'!$B$7:$L$11,U$2,0)*$E2017)</f>
        <v>811000.00000000605</v>
      </c>
      <c r="V2017">
        <f>VLOOKUP($F2017,'(참고)타워 스텟 가치'!$B$7:$L$11,V$2,0)+(VLOOKUP($F2017,'(참고)타워 스텟 가치'!$B$7:$L$11,V$2,0)*$E2017)</f>
        <v>10948.500000000082</v>
      </c>
      <c r="W2017">
        <f>VLOOKUP($F2017,'(참고)타워 스텟 가치'!$B$7:$L$11,W$2,0)+(VLOOKUP($F2017,'(참고)타워 스텟 가치'!$B$7:$L$11,W$2,0)*$E2017)</f>
        <v>182.47500000000136</v>
      </c>
      <c r="X2017">
        <f>VLOOKUP($F2017,'(참고)타워 스텟 가치'!$B$7:$L$11,X$2,0)+(VLOOKUP($F2017,'(참고)타워 스텟 가치'!$B$7:$L$11,X$2,0)*$E2017)</f>
        <v>48.660000000000359</v>
      </c>
      <c r="Y2017">
        <f>VLOOKUP($F2017,'(참고)타워 스텟 가치'!$B$7:$L$11,Y$2,0)+(VLOOKUP($F2017,'(참고)타워 스텟 가치'!$B$7:$L$11,Y$2,0)*$E2017)</f>
        <v>0</v>
      </c>
      <c r="Z2017">
        <f>VLOOKUP($F2017,'(참고)타워 스텟 가치'!$B$7:$L$11,Z$2,0)+(VLOOKUP($F2017,'(참고)타워 스텟 가치'!$B$7:$L$11,Z$2,0)*$E2017)</f>
        <v>0</v>
      </c>
      <c r="AA2017">
        <f>VLOOKUP($F2017,'(참고)타워 스텟 가치'!$B$7:$L$11,AA$2,0)+(VLOOKUP($F2017,'(참고)타워 스텟 가치'!$B$7:$L$11,AA$2,0)*$E2017)</f>
        <v>113.54000000000084</v>
      </c>
      <c r="AB2017">
        <f>SUM('스테이지별 몬스터 스텟'!S2017*'(참고)타워 스텟 가치'!$Q$17,'스테이지별 몬스터 스텟'!T2017*'(참고)타워 스텟 가치'!$R$17,'스테이지별 몬스터 스텟'!U2017*'(참고)타워 스텟 가치'!$S$17,'스테이지별 몬스터 스텟'!V2017*'(참고)타워 스텟 가치'!$T$17,'스테이지별 몬스터 스텟'!W2017*'(참고)타워 스텟 가치'!$U$17,'스테이지별 몬스터 스텟'!X2017*'(참고)타워 스텟 가치'!$V$17,'스테이지별 몬스터 스텟'!Y2017*'(참고)타워 스텟 가치'!$W$17,'스테이지별 몬스터 스텟'!Z2017*'(참고)타워 스텟 가치'!$X$17,'스테이지별 몬스터 스텟'!AA2017*'(참고)타워 스텟 가치'!$Y$17)</f>
        <v>1243325.8525000094</v>
      </c>
      <c r="AC2017">
        <v>2</v>
      </c>
      <c r="AD2017">
        <f>VLOOKUP($F2017,'(참고)타워 스텟 가치'!$B$12:$L$16,AD$2,0)+(VLOOKUP($F2017,'(참고)타워 스텟 가치'!$B$12:$L$16,AD$2,0)*$E2017)</f>
        <v>912.37500000000682</v>
      </c>
      <c r="AE2017">
        <f>VLOOKUP($F2017,'(참고)타워 스텟 가치'!$B$12:$L$16,AE$2,0)+(VLOOKUP($F2017,'(참고)타워 스텟 가치'!$B$12:$L$16,AE$2,0)*$E2017)</f>
        <v>1094.8500000000081</v>
      </c>
      <c r="AF2017">
        <f>VLOOKUP($F2017,'(참고)타워 스텟 가치'!$B$12:$L$16,AF$2,0)+(VLOOKUP($F2017,'(참고)타워 스텟 가치'!$B$12:$L$16,AF$2,0)*$E2017)</f>
        <v>811000.00000000605</v>
      </c>
      <c r="AG2017">
        <f>VLOOKUP($F2017,'(참고)타워 스텟 가치'!$B$12:$L$16,AG$2,0)+(VLOOKUP($F2017,'(참고)타워 스텟 가치'!$B$12:$L$16,AG$2,0)*$E2017)</f>
        <v>5474.2500000000409</v>
      </c>
      <c r="AH2017">
        <f>VLOOKUP($F2017,'(참고)타워 스텟 가치'!$B$12:$L$16,AH$2,0)+(VLOOKUP($F2017,'(참고)타워 스텟 가치'!$B$12:$L$16,AH$2,0)*$E2017)</f>
        <v>182.47500000000136</v>
      </c>
      <c r="AI2017">
        <f>VLOOKUP($F2017,'(참고)타워 스텟 가치'!$B$12:$L$16,AI$2,0)+(VLOOKUP($F2017,'(참고)타워 스텟 가치'!$B$12:$L$16,AI$2,0)*$E2017)</f>
        <v>48.660000000000359</v>
      </c>
      <c r="AJ2017">
        <f>VLOOKUP($F2017,'(참고)타워 스텟 가치'!$B$12:$L$16,AJ$2,0)+(VLOOKUP($F2017,'(참고)타워 스텟 가치'!$B$12:$L$16,AJ$2,0)*$E2017)</f>
        <v>0</v>
      </c>
      <c r="AK2017">
        <f>VLOOKUP($F2017,'(참고)타워 스텟 가치'!$B$12:$L$16,AK$2,0)+(VLOOKUP($F2017,'(참고)타워 스텟 가치'!$B$12:$L$16,AK$2,0)*$E2017)</f>
        <v>0</v>
      </c>
      <c r="AL2017">
        <f>VLOOKUP($F2017,'(참고)타워 스텟 가치'!$B$12:$L$16,AL$2,0)+(VLOOKUP($F2017,'(참고)타워 스텟 가치'!$B$12:$L$16,AL$2,0)*$E2017)</f>
        <v>227.08000000000169</v>
      </c>
      <c r="AM2017">
        <f>SUM('스테이지별 몬스터 스텟'!AD2017*'(참고)타워 스텟 가치'!$Q$17,'스테이지별 몬스터 스텟'!AE2017*'(참고)타워 스텟 가치'!$R$17,'스테이지별 몬스터 스텟'!AF2017*'(참고)타워 스텟 가치'!$S$17,'스테이지별 몬스터 스텟'!AG2017*'(참고)타워 스텟 가치'!$T$17,'스테이지별 몬스터 스텟'!AH2017*'(참고)타워 스텟 가치'!$U$17,'스테이지별 몬스터 스텟'!AI2017*'(참고)타워 스텟 가치'!$V$17,'스테이지별 몬스터 스텟'!AJ2017*'(참고)타워 스텟 가치'!$W$17,'스테이지별 몬스터 스텟'!AK2017*'(참고)타워 스텟 가치'!$X$17,'스테이지별 몬스터 스텟'!AL2017*'(참고)타워 스텟 가치'!$Y$17)</f>
        <v>1231783.295000009</v>
      </c>
      <c r="AN2017">
        <v>3</v>
      </c>
    </row>
    <row r="2018" spans="3:40" x14ac:dyDescent="0.3">
      <c r="C2018">
        <v>4</v>
      </c>
      <c r="D2018">
        <f t="shared" si="95"/>
        <v>403</v>
      </c>
      <c r="E2018" s="52">
        <f>VLOOKUP(D2018,'스테이지별 난이도 설정'!B:C,2,0)</f>
        <v>161.20000000000121</v>
      </c>
      <c r="F2018" t="str">
        <f t="shared" si="96"/>
        <v>유니크</v>
      </c>
      <c r="G2018">
        <f t="shared" si="94"/>
        <v>6</v>
      </c>
      <c r="H2018">
        <f>VLOOKUP($F2018,'(참고)타워 스텟 가치'!$B$2:$L$6,H$2,0)+(VLOOKUP($F2018,'(참고)타워 스텟 가치'!$B$2:$L$6,H$2,0)*$E2018)</f>
        <v>4105.6875000000309</v>
      </c>
      <c r="I2018">
        <f>VLOOKUP($F2018,'(참고)타워 스텟 가치'!$B$2:$L$6,I$2,0)+(VLOOKUP($F2018,'(참고)타워 스텟 가치'!$B$2:$L$6,I$2,0)*$E2018)</f>
        <v>821.13750000000618</v>
      </c>
      <c r="J2018">
        <f>VLOOKUP($F2018,'(참고)타워 스텟 가치'!$B$2:$L$6,J$2,0)+(VLOOKUP($F2018,'(참고)타워 스텟 가치'!$B$2:$L$6,J$2,0)*$E2018)</f>
        <v>811000.00000000605</v>
      </c>
      <c r="K2018">
        <f>VLOOKUP($F2018,'(참고)타워 스텟 가치'!$B$2:$L$6,K$2,0)+(VLOOKUP($F2018,'(참고)타워 스텟 가치'!$B$2:$L$6,K$2,0)*$E2018)</f>
        <v>16422.750000000124</v>
      </c>
      <c r="L2018">
        <f>VLOOKUP($F2018,'(참고)타워 스텟 가치'!$B$2:$L$6,L$2,0)+(VLOOKUP($F2018,'(참고)타워 스텟 가치'!$B$2:$L$6,L$2,0)*$E2018)</f>
        <v>273.71250000000202</v>
      </c>
      <c r="M2018">
        <f>VLOOKUP($F2018,'(참고)타워 스텟 가치'!$B$2:$L$6,M$2,0)+(VLOOKUP($F2018,'(참고)타워 스텟 가치'!$B$2:$L$6,M$2,0)*$E2018)</f>
        <v>48.660000000000359</v>
      </c>
      <c r="N2018">
        <f>VLOOKUP($F2018,'(참고)타워 스텟 가치'!$B$2:$L$6,N$2,0)+(VLOOKUP($F2018,'(참고)타워 스텟 가치'!$B$2:$L$6,N$2,0)*$E2018)</f>
        <v>0</v>
      </c>
      <c r="O2018">
        <f>VLOOKUP($F2018,'(참고)타워 스텟 가치'!$B$2:$L$6,O$2,0)+(VLOOKUP($F2018,'(참고)타워 스텟 가치'!$B$2:$L$6,O$2,0)*$E2018)</f>
        <v>0</v>
      </c>
      <c r="P2018">
        <f>VLOOKUP($F2018,'(참고)타워 스텟 가치'!$B$2:$L$6,P$2,0)+(VLOOKUP($F2018,'(참고)타워 스텟 가치'!$B$2:$L$6,P$2,0)*$E2018)</f>
        <v>162.20000000000121</v>
      </c>
      <c r="Q2018">
        <f>SUM('스테이지별 몬스터 스텟'!H2018*'(참고)타워 스텟 가치'!$Q$17,'스테이지별 몬스터 스텟'!I2018*'(참고)타워 스텟 가치'!$R$17,'스테이지별 몬스터 스텟'!J2018*'(참고)타워 스텟 가치'!$S$17,'스테이지별 몬스터 스텟'!K2018*'(참고)타워 스텟 가치'!$T$17,'스테이지별 몬스터 스텟'!L2018*'(참고)타워 스텟 가치'!$U$17,'스테이지별 몬스터 스텟'!M2018*'(참고)타워 스텟 가치'!$V$17,'스테이지별 몬스터 스텟'!N2018*'(참고)타워 스텟 가치'!$W$17,'스테이지별 몬스터 스텟'!O2018*'(참고)타워 스텟 가치'!$X$17,'스테이지별 몬스터 스텟'!P2018*'(참고)타워 스텟 가치'!$Y$17)</f>
        <v>1259709.0662500092</v>
      </c>
      <c r="R2018">
        <v>1</v>
      </c>
      <c r="S2018">
        <f>VLOOKUP($F2018,'(참고)타워 스텟 가치'!$B$7:$L$11,S$2,0)+(VLOOKUP($F2018,'(참고)타워 스텟 가치'!$B$7:$L$11,S$2,0)*$E2018)</f>
        <v>1368.5625000000102</v>
      </c>
      <c r="T2018">
        <f>VLOOKUP($F2018,'(참고)타워 스텟 가치'!$B$7:$L$11,T$2,0)+(VLOOKUP($F2018,'(참고)타워 스텟 가치'!$B$7:$L$11,T$2,0)*$E2018)</f>
        <v>2463.4125000000186</v>
      </c>
      <c r="U2018">
        <f>VLOOKUP($F2018,'(참고)타워 스텟 가치'!$B$7:$L$11,U$2,0)+(VLOOKUP($F2018,'(참고)타워 스텟 가치'!$B$7:$L$11,U$2,0)*$E2018)</f>
        <v>811000.00000000605</v>
      </c>
      <c r="V2018">
        <f>VLOOKUP($F2018,'(참고)타워 스텟 가치'!$B$7:$L$11,V$2,0)+(VLOOKUP($F2018,'(참고)타워 스텟 가치'!$B$7:$L$11,V$2,0)*$E2018)</f>
        <v>16422.750000000124</v>
      </c>
      <c r="W2018">
        <f>VLOOKUP($F2018,'(참고)타워 스텟 가치'!$B$7:$L$11,W$2,0)+(VLOOKUP($F2018,'(참고)타워 스텟 가치'!$B$7:$L$11,W$2,0)*$E2018)</f>
        <v>273.71250000000202</v>
      </c>
      <c r="X2018">
        <f>VLOOKUP($F2018,'(참고)타워 스텟 가치'!$B$7:$L$11,X$2,0)+(VLOOKUP($F2018,'(참고)타워 스텟 가치'!$B$7:$L$11,X$2,0)*$E2018)</f>
        <v>48.660000000000359</v>
      </c>
      <c r="Y2018">
        <f>VLOOKUP($F2018,'(참고)타워 스텟 가치'!$B$7:$L$11,Y$2,0)+(VLOOKUP($F2018,'(참고)타워 스텟 가치'!$B$7:$L$11,Y$2,0)*$E2018)</f>
        <v>0</v>
      </c>
      <c r="Z2018">
        <f>VLOOKUP($F2018,'(참고)타워 스텟 가치'!$B$7:$L$11,Z$2,0)+(VLOOKUP($F2018,'(참고)타워 스텟 가치'!$B$7:$L$11,Z$2,0)*$E2018)</f>
        <v>0</v>
      </c>
      <c r="AA2018">
        <f>VLOOKUP($F2018,'(참고)타워 스텟 가치'!$B$7:$L$11,AA$2,0)+(VLOOKUP($F2018,'(참고)타워 스텟 가치'!$B$7:$L$11,AA$2,0)*$E2018)</f>
        <v>162.20000000000121</v>
      </c>
      <c r="AB2018">
        <f>SUM('스테이지별 몬스터 스텟'!S2018*'(참고)타워 스텟 가치'!$Q$17,'스테이지별 몬스터 스텟'!T2018*'(참고)타워 스텟 가치'!$R$17,'스테이지별 몬스터 스텟'!U2018*'(참고)타워 스텟 가치'!$S$17,'스테이지별 몬스터 스텟'!V2018*'(참고)타워 스텟 가치'!$T$17,'스테이지별 몬스터 스텟'!W2018*'(참고)타워 스텟 가치'!$U$17,'스테이지별 몬스터 스텟'!X2018*'(참고)타워 스텟 가치'!$V$17,'스테이지별 몬스터 스텟'!Y2018*'(참고)타워 스텟 가치'!$W$17,'스테이지별 몬스터 스텟'!Z2018*'(참고)타워 스텟 가치'!$X$17,'스테이지별 몬스터 스텟'!AA2018*'(참고)타워 스텟 가치'!$Y$17)</f>
        <v>1256698.2287500093</v>
      </c>
      <c r="AC2018">
        <v>2</v>
      </c>
      <c r="AD2018">
        <f>VLOOKUP($F2018,'(참고)타워 스텟 가치'!$B$12:$L$16,AD$2,0)+(VLOOKUP($F2018,'(참고)타워 스텟 가치'!$B$12:$L$16,AD$2,0)*$E2018)</f>
        <v>1368.5625000000102</v>
      </c>
      <c r="AE2018">
        <f>VLOOKUP($F2018,'(참고)타워 스텟 가치'!$B$12:$L$16,AE$2,0)+(VLOOKUP($F2018,'(참고)타워 스텟 가치'!$B$12:$L$16,AE$2,0)*$E2018)</f>
        <v>1642.2750000000124</v>
      </c>
      <c r="AF2018">
        <f>VLOOKUP($F2018,'(참고)타워 스텟 가치'!$B$12:$L$16,AF$2,0)+(VLOOKUP($F2018,'(참고)타워 스텟 가치'!$B$12:$L$16,AF$2,0)*$E2018)</f>
        <v>811000.00000000605</v>
      </c>
      <c r="AG2018">
        <f>VLOOKUP($F2018,'(참고)타워 스텟 가치'!$B$12:$L$16,AG$2,0)+(VLOOKUP($F2018,'(참고)타워 스텟 가치'!$B$12:$L$16,AG$2,0)*$E2018)</f>
        <v>8211.3750000000618</v>
      </c>
      <c r="AH2018">
        <f>VLOOKUP($F2018,'(참고)타워 스텟 가치'!$B$12:$L$16,AH$2,0)+(VLOOKUP($F2018,'(참고)타워 스텟 가치'!$B$12:$L$16,AH$2,0)*$E2018)</f>
        <v>273.71250000000202</v>
      </c>
      <c r="AI2018">
        <f>VLOOKUP($F2018,'(참고)타워 스텟 가치'!$B$12:$L$16,AI$2,0)+(VLOOKUP($F2018,'(참고)타워 스텟 가치'!$B$12:$L$16,AI$2,0)*$E2018)</f>
        <v>48.660000000000359</v>
      </c>
      <c r="AJ2018">
        <f>VLOOKUP($F2018,'(참고)타워 스텟 가치'!$B$12:$L$16,AJ$2,0)+(VLOOKUP($F2018,'(참고)타워 스텟 가치'!$B$12:$L$16,AJ$2,0)*$E2018)</f>
        <v>0</v>
      </c>
      <c r="AK2018">
        <f>VLOOKUP($F2018,'(참고)타워 스텟 가치'!$B$12:$L$16,AK$2,0)+(VLOOKUP($F2018,'(참고)타워 스텟 가치'!$B$12:$L$16,AK$2,0)*$E2018)</f>
        <v>0</v>
      </c>
      <c r="AL2018">
        <f>VLOOKUP($F2018,'(참고)타워 스텟 가치'!$B$12:$L$16,AL$2,0)+(VLOOKUP($F2018,'(참고)타워 스텟 가치'!$B$12:$L$16,AL$2,0)*$E2018)</f>
        <v>324.40000000000242</v>
      </c>
      <c r="AM2018">
        <f>SUM('스테이지별 몬스터 스텟'!AD2018*'(참고)타워 스텟 가치'!$Q$17,'스테이지별 몬스터 스텟'!AE2018*'(참고)타워 스텟 가치'!$R$17,'스테이지별 몬스터 스텟'!AF2018*'(참고)타워 스텟 가치'!$S$17,'스테이지별 몬스터 스텟'!AG2018*'(참고)타워 스텟 가치'!$T$17,'스테이지별 몬스터 스텟'!AH2018*'(참고)타워 스텟 가치'!$U$17,'스테이지별 몬스터 스텟'!AI2018*'(참고)타워 스텟 가치'!$V$17,'스테이지별 몬스터 스텟'!AJ2018*'(참고)타워 스텟 가치'!$W$17,'스테이지별 몬스터 스텟'!AK2018*'(참고)타워 스텟 가치'!$X$17,'스테이지별 몬스터 스텟'!AL2018*'(참고)타워 스텟 가치'!$Y$17)</f>
        <v>1239368.1725000094</v>
      </c>
      <c r="AN2018">
        <v>3</v>
      </c>
    </row>
    <row r="2019" spans="3:40" x14ac:dyDescent="0.3">
      <c r="C2019">
        <v>5</v>
      </c>
      <c r="D2019">
        <f t="shared" si="95"/>
        <v>403</v>
      </c>
      <c r="E2019" s="52">
        <f>VLOOKUP(D2019,'스테이지별 난이도 설정'!B:C,2,0)</f>
        <v>161.20000000000121</v>
      </c>
      <c r="F2019" t="str">
        <f t="shared" si="96"/>
        <v>스페셜</v>
      </c>
      <c r="G2019">
        <f t="shared" si="94"/>
        <v>6</v>
      </c>
      <c r="H2019">
        <f>VLOOKUP($F2019,'(참고)타워 스텟 가치'!$B$2:$L$6,H$2,0)+(VLOOKUP($F2019,'(참고)타워 스텟 가치'!$B$2:$L$6,H$2,0)*$E2019)</f>
        <v>6158.5312500000464</v>
      </c>
      <c r="I2019">
        <f>VLOOKUP($F2019,'(참고)타워 스텟 가치'!$B$2:$L$6,I$2,0)+(VLOOKUP($F2019,'(참고)타워 스텟 가치'!$B$2:$L$6,I$2,0)*$E2019)</f>
        <v>1231.7062500000093</v>
      </c>
      <c r="J2019">
        <f>VLOOKUP($F2019,'(참고)타워 스텟 가치'!$B$2:$L$6,J$2,0)+(VLOOKUP($F2019,'(참고)타워 스텟 가치'!$B$2:$L$6,J$2,0)*$E2019)</f>
        <v>811000.00000000605</v>
      </c>
      <c r="K2019">
        <f>VLOOKUP($F2019,'(참고)타워 스텟 가치'!$B$2:$L$6,K$2,0)+(VLOOKUP($F2019,'(참고)타워 스텟 가치'!$B$2:$L$6,K$2,0)*$E2019)</f>
        <v>24634.125000000186</v>
      </c>
      <c r="L2019">
        <f>VLOOKUP($F2019,'(참고)타워 스텟 가치'!$B$2:$L$6,L$2,0)+(VLOOKUP($F2019,'(참고)타워 스텟 가치'!$B$2:$L$6,L$2,0)*$E2019)</f>
        <v>410.56875000000309</v>
      </c>
      <c r="M2019">
        <f>VLOOKUP($F2019,'(참고)타워 스텟 가치'!$B$2:$L$6,M$2,0)+(VLOOKUP($F2019,'(참고)타워 스텟 가치'!$B$2:$L$6,M$2,0)*$E2019)</f>
        <v>48.660000000000359</v>
      </c>
      <c r="N2019">
        <f>VLOOKUP($F2019,'(참고)타워 스텟 가치'!$B$2:$L$6,N$2,0)+(VLOOKUP($F2019,'(참고)타워 스텟 가치'!$B$2:$L$6,N$2,0)*$E2019)</f>
        <v>0</v>
      </c>
      <c r="O2019">
        <f>VLOOKUP($F2019,'(참고)타워 스텟 가치'!$B$2:$L$6,O$2,0)+(VLOOKUP($F2019,'(참고)타워 스텟 가치'!$B$2:$L$6,O$2,0)*$E2019)</f>
        <v>0</v>
      </c>
      <c r="P2019">
        <f>VLOOKUP($F2019,'(참고)타워 스텟 가치'!$B$2:$L$6,P$2,0)+(VLOOKUP($F2019,'(참고)타워 스텟 가치'!$B$2:$L$6,P$2,0)*$E2019)</f>
        <v>162.20000000000121</v>
      </c>
      <c r="Q2019">
        <f>SUM('스테이지별 몬스터 스텟'!H2019*'(참고)타워 스텟 가치'!$Q$17,'스테이지별 몬스터 스텟'!I2019*'(참고)타워 스텟 가치'!$R$17,'스테이지별 몬스터 스텟'!J2019*'(참고)타워 스텟 가치'!$S$17,'스테이지별 몬스터 스텟'!K2019*'(참고)타워 스텟 가치'!$T$17,'스테이지별 몬스터 스텟'!L2019*'(참고)타워 스텟 가치'!$U$17,'스테이지별 몬스터 스텟'!M2019*'(참고)타워 스텟 가치'!$V$17,'스테이지별 몬스터 스텟'!N2019*'(참고)타워 스텟 가치'!$W$17,'스테이지별 몬스터 스텟'!O2019*'(참고)타워 스텟 가치'!$X$17,'스테이지별 몬스터 스텟'!P2019*'(참고)타워 스텟 가치'!$Y$17)</f>
        <v>1281127.0693750095</v>
      </c>
      <c r="R2019">
        <v>1</v>
      </c>
      <c r="S2019">
        <f>VLOOKUP($F2019,'(참고)타워 스텟 가치'!$B$7:$L$11,S$2,0)+(VLOOKUP($F2019,'(참고)타워 스텟 가치'!$B$7:$L$11,S$2,0)*$E2019)</f>
        <v>2052.8437500000155</v>
      </c>
      <c r="T2019">
        <f>VLOOKUP($F2019,'(참고)타워 스텟 가치'!$B$7:$L$11,T$2,0)+(VLOOKUP($F2019,'(참고)타워 스텟 가치'!$B$7:$L$11,T$2,0)*$E2019)</f>
        <v>3695.1187500000274</v>
      </c>
      <c r="U2019">
        <f>VLOOKUP($F2019,'(참고)타워 스텟 가치'!$B$7:$L$11,U$2,0)+(VLOOKUP($F2019,'(참고)타워 스텟 가치'!$B$7:$L$11,U$2,0)*$E2019)</f>
        <v>811000.00000000605</v>
      </c>
      <c r="V2019">
        <f>VLOOKUP($F2019,'(참고)타워 스텟 가치'!$B$7:$L$11,V$2,0)+(VLOOKUP($F2019,'(참고)타워 스텟 가치'!$B$7:$L$11,V$2,0)*$E2019)</f>
        <v>24634.125000000186</v>
      </c>
      <c r="W2019">
        <f>VLOOKUP($F2019,'(참고)타워 스텟 가치'!$B$7:$L$11,W$2,0)+(VLOOKUP($F2019,'(참고)타워 스텟 가치'!$B$7:$L$11,W$2,0)*$E2019)</f>
        <v>410.56875000000309</v>
      </c>
      <c r="X2019">
        <f>VLOOKUP($F2019,'(참고)타워 스텟 가치'!$B$7:$L$11,X$2,0)+(VLOOKUP($F2019,'(참고)타워 스텟 가치'!$B$7:$L$11,X$2,0)*$E2019)</f>
        <v>48.660000000000359</v>
      </c>
      <c r="Y2019">
        <f>VLOOKUP($F2019,'(참고)타워 스텟 가치'!$B$7:$L$11,Y$2,0)+(VLOOKUP($F2019,'(참고)타워 스텟 가치'!$B$7:$L$11,Y$2,0)*$E2019)</f>
        <v>0</v>
      </c>
      <c r="Z2019">
        <f>VLOOKUP($F2019,'(참고)타워 스텟 가치'!$B$7:$L$11,Z$2,0)+(VLOOKUP($F2019,'(참고)타워 스텟 가치'!$B$7:$L$11,Z$2,0)*$E2019)</f>
        <v>0</v>
      </c>
      <c r="AA2019">
        <f>VLOOKUP($F2019,'(참고)타워 스텟 가치'!$B$7:$L$11,AA$2,0)+(VLOOKUP($F2019,'(참고)타워 스텟 가치'!$B$7:$L$11,AA$2,0)*$E2019)</f>
        <v>162.20000000000121</v>
      </c>
      <c r="AB2019">
        <f>SUM('스테이지별 몬스터 스텟'!S2019*'(참고)타워 스텟 가치'!$Q$17,'스테이지별 몬스터 스텟'!T2019*'(참고)타워 스텟 가치'!$R$17,'스테이지별 몬스터 스텟'!U2019*'(참고)타워 스텟 가치'!$S$17,'스테이지별 몬스터 스텟'!V2019*'(참고)타워 스텟 가치'!$T$17,'스테이지별 몬스터 스텟'!W2019*'(참고)타워 스텟 가치'!$U$17,'스테이지별 몬스터 스텟'!X2019*'(참고)타워 스텟 가치'!$V$17,'스테이지별 몬스터 스텟'!Y2019*'(참고)타워 스텟 가치'!$W$17,'스테이지별 몬스터 스텟'!Z2019*'(참고)타워 스텟 가치'!$X$17,'스테이지별 몬스터 스텟'!AA2019*'(참고)타워 스텟 가치'!$Y$17)</f>
        <v>1276610.8131250094</v>
      </c>
      <c r="AC2019">
        <v>2</v>
      </c>
      <c r="AD2019">
        <f>VLOOKUP($F2019,'(참고)타워 스텟 가치'!$B$12:$L$16,AD$2,0)+(VLOOKUP($F2019,'(참고)타워 스텟 가치'!$B$12:$L$16,AD$2,0)*$E2019)</f>
        <v>2052.8437500000155</v>
      </c>
      <c r="AE2019">
        <f>VLOOKUP($F2019,'(참고)타워 스텟 가치'!$B$12:$L$16,AE$2,0)+(VLOOKUP($F2019,'(참고)타워 스텟 가치'!$B$12:$L$16,AE$2,0)*$E2019)</f>
        <v>2463.4125000000186</v>
      </c>
      <c r="AF2019">
        <f>VLOOKUP($F2019,'(참고)타워 스텟 가치'!$B$12:$L$16,AF$2,0)+(VLOOKUP($F2019,'(참고)타워 스텟 가치'!$B$12:$L$16,AF$2,0)*$E2019)</f>
        <v>811000.00000000605</v>
      </c>
      <c r="AG2019">
        <f>VLOOKUP($F2019,'(참고)타워 스텟 가치'!$B$12:$L$16,AG$2,0)+(VLOOKUP($F2019,'(참고)타워 스텟 가치'!$B$12:$L$16,AG$2,0)*$E2019)</f>
        <v>12317.062500000093</v>
      </c>
      <c r="AH2019">
        <f>VLOOKUP($F2019,'(참고)타워 스텟 가치'!$B$12:$L$16,AH$2,0)+(VLOOKUP($F2019,'(참고)타워 스텟 가치'!$B$12:$L$16,AH$2,0)*$E2019)</f>
        <v>410.56875000000309</v>
      </c>
      <c r="AI2019">
        <f>VLOOKUP($F2019,'(참고)타워 스텟 가치'!$B$12:$L$16,AI$2,0)+(VLOOKUP($F2019,'(참고)타워 스텟 가치'!$B$12:$L$16,AI$2,0)*$E2019)</f>
        <v>48.660000000000359</v>
      </c>
      <c r="AJ2019">
        <f>VLOOKUP($F2019,'(참고)타워 스텟 가치'!$B$12:$L$16,AJ$2,0)+(VLOOKUP($F2019,'(참고)타워 스텟 가치'!$B$12:$L$16,AJ$2,0)*$E2019)</f>
        <v>0</v>
      </c>
      <c r="AK2019">
        <f>VLOOKUP($F2019,'(참고)타워 스텟 가치'!$B$12:$L$16,AK$2,0)+(VLOOKUP($F2019,'(참고)타워 스텟 가치'!$B$12:$L$16,AK$2,0)*$E2019)</f>
        <v>0</v>
      </c>
      <c r="AL2019">
        <f>VLOOKUP($F2019,'(참고)타워 스텟 가치'!$B$12:$L$16,AL$2,0)+(VLOOKUP($F2019,'(참고)타워 스텟 가치'!$B$12:$L$16,AL$2,0)*$E2019)</f>
        <v>324.40000000000242</v>
      </c>
      <c r="AM2019">
        <f>SUM('스테이지별 몬스터 스텟'!AD2019*'(참고)타워 스텟 가치'!$Q$17,'스테이지별 몬스터 스텟'!AE2019*'(참고)타워 스텟 가치'!$R$17,'스테이지별 몬스터 스텟'!AF2019*'(참고)타워 스텟 가치'!$S$17,'스테이지별 몬스터 스텟'!AG2019*'(참고)타워 스텟 가치'!$T$17,'스테이지별 몬스터 스텟'!AH2019*'(참고)타워 스텟 가치'!$U$17,'스테이지별 몬스터 스텟'!AI2019*'(참고)타워 스텟 가치'!$V$17,'스테이지별 몬스터 스텟'!AJ2019*'(참고)타워 스텟 가치'!$W$17,'스테이지별 몬스터 스텟'!AK2019*'(참고)타워 스텟 가치'!$X$17,'스테이지별 몬스터 스텟'!AL2019*'(참고)타워 스텟 가치'!$Y$17)</f>
        <v>1250453.5287500094</v>
      </c>
      <c r="AN2019">
        <v>3</v>
      </c>
    </row>
    <row r="2020" spans="3:40" x14ac:dyDescent="0.3">
      <c r="C2020">
        <v>1</v>
      </c>
      <c r="D2020">
        <f t="shared" si="95"/>
        <v>404</v>
      </c>
      <c r="E2020" s="52">
        <f>VLOOKUP(D2020,'스테이지별 난이도 설정'!B:C,2,0)</f>
        <v>161.60000000000122</v>
      </c>
      <c r="F2020" t="str">
        <f t="shared" si="96"/>
        <v>일반</v>
      </c>
      <c r="G2020">
        <f t="shared" si="94"/>
        <v>6</v>
      </c>
      <c r="H2020">
        <f>VLOOKUP($F2020,'(참고)타워 스텟 가치'!$B$2:$L$6,H$2,0)+(VLOOKUP($F2020,'(참고)타워 스텟 가치'!$B$2:$L$6,H$2,0)*$E2020)</f>
        <v>1219.5000000000091</v>
      </c>
      <c r="I2020">
        <f>VLOOKUP($F2020,'(참고)타워 스텟 가치'!$B$2:$L$6,I$2,0)+(VLOOKUP($F2020,'(참고)타워 스텟 가치'!$B$2:$L$6,I$2,0)*$E2020)</f>
        <v>243.90000000000182</v>
      </c>
      <c r="J2020">
        <f>VLOOKUP($F2020,'(참고)타워 스텟 가치'!$B$2:$L$6,J$2,0)+(VLOOKUP($F2020,'(참고)타워 스텟 가치'!$B$2:$L$6,J$2,0)*$E2020)</f>
        <v>813000.00000000605</v>
      </c>
      <c r="K2020">
        <f>VLOOKUP($F2020,'(참고)타워 스텟 가치'!$B$2:$L$6,K$2,0)+(VLOOKUP($F2020,'(참고)타워 스텟 가치'!$B$2:$L$6,K$2,0)*$E2020)</f>
        <v>4878.0000000000364</v>
      </c>
      <c r="L2020">
        <f>VLOOKUP($F2020,'(참고)타워 스텟 가치'!$B$2:$L$6,L$2,0)+(VLOOKUP($F2020,'(참고)타워 스텟 가치'!$B$2:$L$6,L$2,0)*$E2020)</f>
        <v>81.300000000000608</v>
      </c>
      <c r="M2020">
        <f>VLOOKUP($F2020,'(참고)타워 스텟 가치'!$B$2:$L$6,M$2,0)+(VLOOKUP($F2020,'(참고)타워 스텟 가치'!$B$2:$L$6,M$2,0)*$E2020)</f>
        <v>48.780000000000364</v>
      </c>
      <c r="N2020">
        <f>VLOOKUP($F2020,'(참고)타워 스텟 가치'!$B$2:$L$6,N$2,0)+(VLOOKUP($F2020,'(참고)타워 스텟 가치'!$B$2:$L$6,N$2,0)*$E2020)</f>
        <v>0</v>
      </c>
      <c r="O2020">
        <f>VLOOKUP($F2020,'(참고)타워 스텟 가치'!$B$2:$L$6,O$2,0)+(VLOOKUP($F2020,'(참고)타워 스텟 가치'!$B$2:$L$6,O$2,0)*$E2020)</f>
        <v>0</v>
      </c>
      <c r="P2020">
        <f>VLOOKUP($F2020,'(참고)타워 스텟 가치'!$B$2:$L$6,P$2,0)+(VLOOKUP($F2020,'(참고)타워 스텟 가치'!$B$2:$L$6,P$2,0)*$E2020)</f>
        <v>113.82000000000085</v>
      </c>
      <c r="Q2020">
        <f>SUM('스테이지별 몬스터 스텟'!H2020*'(참고)타워 스텟 가치'!$Q$17,'스테이지별 몬스터 스텟'!I2020*'(참고)타워 스텟 가치'!$R$17,'스테이지별 몬스터 스텟'!J2020*'(참고)타워 스텟 가치'!$S$17,'스테이지별 몬스터 스텟'!K2020*'(참고)타워 스텟 가치'!$T$17,'스테이지별 몬스터 스텟'!L2020*'(참고)타워 스텟 가치'!$U$17,'스테이지별 몬스터 스텟'!M2020*'(참고)타워 스텟 가치'!$V$17,'스테이지별 몬스터 스텟'!N2020*'(참고)타워 스텟 가치'!$W$17,'스테이지별 몬스터 스텟'!O2020*'(참고)타워 스텟 가치'!$X$17,'스테이지별 몬스터 스텟'!P2020*'(참고)타워 스텟 가치'!$Y$17)</f>
        <v>1232499.8700000092</v>
      </c>
      <c r="R2020">
        <v>1</v>
      </c>
      <c r="S2020">
        <f>VLOOKUP($F2020,'(참고)타워 스텟 가치'!$B$7:$L$11,S$2,0)+(VLOOKUP($F2020,'(참고)타워 스텟 가치'!$B$7:$L$11,S$2,0)*$E2020)</f>
        <v>406.50000000000307</v>
      </c>
      <c r="T2020">
        <f>VLOOKUP($F2020,'(참고)타워 스텟 가치'!$B$7:$L$11,T$2,0)+(VLOOKUP($F2020,'(참고)타워 스텟 가치'!$B$7:$L$11,T$2,0)*$E2020)</f>
        <v>731.7000000000055</v>
      </c>
      <c r="U2020">
        <f>VLOOKUP($F2020,'(참고)타워 스텟 가치'!$B$7:$L$11,U$2,0)+(VLOOKUP($F2020,'(참고)타워 스텟 가치'!$B$7:$L$11,U$2,0)*$E2020)</f>
        <v>813000.00000000605</v>
      </c>
      <c r="V2020">
        <f>VLOOKUP($F2020,'(참고)타워 스텟 가치'!$B$7:$L$11,V$2,0)+(VLOOKUP($F2020,'(참고)타워 스텟 가치'!$B$7:$L$11,V$2,0)*$E2020)</f>
        <v>4878.0000000000364</v>
      </c>
      <c r="W2020">
        <f>VLOOKUP($F2020,'(참고)타워 스텟 가치'!$B$7:$L$11,W$2,0)+(VLOOKUP($F2020,'(참고)타워 스텟 가치'!$B$7:$L$11,W$2,0)*$E2020)</f>
        <v>81.300000000000608</v>
      </c>
      <c r="X2020">
        <f>VLOOKUP($F2020,'(참고)타워 스텟 가치'!$B$7:$L$11,X$2,0)+(VLOOKUP($F2020,'(참고)타워 스텟 가치'!$B$7:$L$11,X$2,0)*$E2020)</f>
        <v>48.780000000000364</v>
      </c>
      <c r="Y2020">
        <f>VLOOKUP($F2020,'(참고)타워 스텟 가치'!$B$7:$L$11,Y$2,0)+(VLOOKUP($F2020,'(참고)타워 스텟 가치'!$B$7:$L$11,Y$2,0)*$E2020)</f>
        <v>0</v>
      </c>
      <c r="Z2020">
        <f>VLOOKUP($F2020,'(참고)타워 스텟 가치'!$B$7:$L$11,Z$2,0)+(VLOOKUP($F2020,'(참고)타워 스텟 가치'!$B$7:$L$11,Z$2,0)*$E2020)</f>
        <v>0</v>
      </c>
      <c r="AA2020">
        <f>VLOOKUP($F2020,'(참고)타워 스텟 가치'!$B$7:$L$11,AA$2,0)+(VLOOKUP($F2020,'(참고)타워 스텟 가치'!$B$7:$L$11,AA$2,0)*$E2020)</f>
        <v>113.82000000000085</v>
      </c>
      <c r="AB2020">
        <f>SUM('스테이지별 몬스터 스텟'!S2020*'(참고)타워 스텟 가치'!$Q$17,'스테이지별 몬스터 스텟'!T2020*'(참고)타워 스텟 가치'!$R$17,'스테이지별 몬스터 스텟'!U2020*'(참고)타워 스텟 가치'!$S$17,'스테이지별 몬스터 스텟'!V2020*'(참고)타워 스텟 가치'!$T$17,'스테이지별 몬스터 스텟'!W2020*'(참고)타워 스텟 가치'!$U$17,'스테이지별 몬스터 스텟'!X2020*'(참고)타워 스텟 가치'!$V$17,'스테이지별 몬스터 스텟'!Y2020*'(참고)타워 스텟 가치'!$W$17,'스테이지별 몬스터 스텟'!Z2020*'(참고)타워 스텟 가치'!$X$17,'스테이지별 몬스터 스텟'!AA2020*'(참고)타워 스텟 가치'!$Y$17)</f>
        <v>1231605.5700000091</v>
      </c>
      <c r="AC2020">
        <v>2</v>
      </c>
      <c r="AD2020">
        <f>VLOOKUP($F2020,'(참고)타워 스텟 가치'!$B$12:$L$16,AD$2,0)+(VLOOKUP($F2020,'(참고)타워 스텟 가치'!$B$12:$L$16,AD$2,0)*$E2020)</f>
        <v>406.50000000000307</v>
      </c>
      <c r="AE2020">
        <f>VLOOKUP($F2020,'(참고)타워 스텟 가치'!$B$12:$L$16,AE$2,0)+(VLOOKUP($F2020,'(참고)타워 스텟 가치'!$B$12:$L$16,AE$2,0)*$E2020)</f>
        <v>487.80000000000365</v>
      </c>
      <c r="AF2020">
        <f>VLOOKUP($F2020,'(참고)타워 스텟 가치'!$B$12:$L$16,AF$2,0)+(VLOOKUP($F2020,'(참고)타워 스텟 가치'!$B$12:$L$16,AF$2,0)*$E2020)</f>
        <v>813000.00000000605</v>
      </c>
      <c r="AG2020">
        <f>VLOOKUP($F2020,'(참고)타워 스텟 가치'!$B$12:$L$16,AG$2,0)+(VLOOKUP($F2020,'(참고)타워 스텟 가치'!$B$12:$L$16,AG$2,0)*$E2020)</f>
        <v>2439.0000000000182</v>
      </c>
      <c r="AH2020">
        <f>VLOOKUP($F2020,'(참고)타워 스텟 가치'!$B$12:$L$16,AH$2,0)+(VLOOKUP($F2020,'(참고)타워 스텟 가치'!$B$12:$L$16,AH$2,0)*$E2020)</f>
        <v>81.300000000000608</v>
      </c>
      <c r="AI2020">
        <f>VLOOKUP($F2020,'(참고)타워 스텟 가치'!$B$12:$L$16,AI$2,0)+(VLOOKUP($F2020,'(참고)타워 스텟 가치'!$B$12:$L$16,AI$2,0)*$E2020)</f>
        <v>48.780000000000364</v>
      </c>
      <c r="AJ2020">
        <f>VLOOKUP($F2020,'(참고)타워 스텟 가치'!$B$12:$L$16,AJ$2,0)+(VLOOKUP($F2020,'(참고)타워 스텟 가치'!$B$12:$L$16,AJ$2,0)*$E2020)</f>
        <v>0</v>
      </c>
      <c r="AK2020">
        <f>VLOOKUP($F2020,'(참고)타워 스텟 가치'!$B$12:$L$16,AK$2,0)+(VLOOKUP($F2020,'(참고)타워 스텟 가치'!$B$12:$L$16,AK$2,0)*$E2020)</f>
        <v>0</v>
      </c>
      <c r="AL2020">
        <f>VLOOKUP($F2020,'(참고)타워 스텟 가치'!$B$12:$L$16,AL$2,0)+(VLOOKUP($F2020,'(참고)타워 스텟 가치'!$B$12:$L$16,AL$2,0)*$E2020)</f>
        <v>227.64000000000169</v>
      </c>
      <c r="AM2020">
        <f>SUM('스테이지별 몬스터 스텟'!AD2020*'(참고)타워 스텟 가치'!$Q$17,'스테이지별 몬스터 스텟'!AE2020*'(참고)타워 스텟 가치'!$R$17,'스테이지별 몬스터 스텟'!AF2020*'(참고)타워 스텟 가치'!$S$17,'스테이지별 몬스터 스텟'!AG2020*'(참고)타워 스텟 가치'!$T$17,'스테이지별 몬스터 스텟'!AH2020*'(참고)타워 스텟 가치'!$U$17,'스테이지별 몬스터 스텟'!AI2020*'(참고)타워 스텟 가치'!$V$17,'스테이지별 몬스터 스텟'!AJ2020*'(참고)타워 스텟 가치'!$W$17,'스테이지별 몬스터 스텟'!AK2020*'(참고)타워 스텟 가치'!$X$17,'스테이지별 몬스터 스텟'!AL2020*'(참고)타워 스텟 가치'!$Y$17)</f>
        <v>1226589.3600000092</v>
      </c>
      <c r="AN2020">
        <v>3</v>
      </c>
    </row>
    <row r="2021" spans="3:40" x14ac:dyDescent="0.3">
      <c r="C2021">
        <v>2</v>
      </c>
      <c r="D2021">
        <f t="shared" si="95"/>
        <v>404</v>
      </c>
      <c r="E2021" s="52">
        <f>VLOOKUP(D2021,'스테이지별 난이도 설정'!B:C,2,0)</f>
        <v>161.60000000000122</v>
      </c>
      <c r="F2021" t="str">
        <f t="shared" si="96"/>
        <v>레어</v>
      </c>
      <c r="G2021">
        <f t="shared" si="94"/>
        <v>6</v>
      </c>
      <c r="H2021">
        <f>VLOOKUP($F2021,'(참고)타워 스텟 가치'!$B$2:$L$6,H$2,0)+(VLOOKUP($F2021,'(참고)타워 스텟 가치'!$B$2:$L$6,H$2,0)*$E2021)</f>
        <v>1829.2500000000136</v>
      </c>
      <c r="I2021">
        <f>VLOOKUP($F2021,'(참고)타워 스텟 가치'!$B$2:$L$6,I$2,0)+(VLOOKUP($F2021,'(참고)타워 스텟 가치'!$B$2:$L$6,I$2,0)*$E2021)</f>
        <v>365.85000000000275</v>
      </c>
      <c r="J2021">
        <f>VLOOKUP($F2021,'(참고)타워 스텟 가치'!$B$2:$L$6,J$2,0)+(VLOOKUP($F2021,'(참고)타워 스텟 가치'!$B$2:$L$6,J$2,0)*$E2021)</f>
        <v>813000.00000000605</v>
      </c>
      <c r="K2021">
        <f>VLOOKUP($F2021,'(참고)타워 스텟 가치'!$B$2:$L$6,K$2,0)+(VLOOKUP($F2021,'(참고)타워 스텟 가치'!$B$2:$L$6,K$2,0)*$E2021)</f>
        <v>7317.0000000000546</v>
      </c>
      <c r="L2021">
        <f>VLOOKUP($F2021,'(참고)타워 스텟 가치'!$B$2:$L$6,L$2,0)+(VLOOKUP($F2021,'(참고)타워 스텟 가치'!$B$2:$L$6,L$2,0)*$E2021)</f>
        <v>121.95000000000091</v>
      </c>
      <c r="M2021">
        <f>VLOOKUP($F2021,'(참고)타워 스텟 가치'!$B$2:$L$6,M$2,0)+(VLOOKUP($F2021,'(참고)타워 스텟 가치'!$B$2:$L$6,M$2,0)*$E2021)</f>
        <v>48.780000000000364</v>
      </c>
      <c r="N2021">
        <f>VLOOKUP($F2021,'(참고)타워 스텟 가치'!$B$2:$L$6,N$2,0)+(VLOOKUP($F2021,'(참고)타워 스텟 가치'!$B$2:$L$6,N$2,0)*$E2021)</f>
        <v>0</v>
      </c>
      <c r="O2021">
        <f>VLOOKUP($F2021,'(참고)타워 스텟 가치'!$B$2:$L$6,O$2,0)+(VLOOKUP($F2021,'(참고)타워 스텟 가치'!$B$2:$L$6,O$2,0)*$E2021)</f>
        <v>0</v>
      </c>
      <c r="P2021">
        <f>VLOOKUP($F2021,'(참고)타워 스텟 가치'!$B$2:$L$6,P$2,0)+(VLOOKUP($F2021,'(참고)타워 스텟 가치'!$B$2:$L$6,P$2,0)*$E2021)</f>
        <v>113.82000000000085</v>
      </c>
      <c r="Q2021">
        <f>SUM('스테이지별 몬스터 스텟'!H2021*'(참고)타워 스텟 가치'!$Q$17,'스테이지별 몬스터 스텟'!I2021*'(참고)타워 스텟 가치'!$R$17,'스테이지별 몬스터 스텟'!J2021*'(참고)타워 스텟 가치'!$S$17,'스테이지별 몬스터 스텟'!K2021*'(참고)타워 스텟 가치'!$T$17,'스테이지별 몬스터 스텟'!L2021*'(참고)타워 스텟 가치'!$U$17,'스테이지별 몬스터 스텟'!M2021*'(참고)타워 스텟 가치'!$V$17,'스테이지별 몬스터 스텟'!N2021*'(참고)타워 스텟 가치'!$W$17,'스테이지별 몬스터 스텟'!O2021*'(참고)타워 스텟 가치'!$X$17,'스테이지별 몬스터 스텟'!P2021*'(참고)타워 스텟 가치'!$Y$17)</f>
        <v>1238861.5950000091</v>
      </c>
      <c r="R2021">
        <v>1</v>
      </c>
      <c r="S2021">
        <f>VLOOKUP($F2021,'(참고)타워 스텟 가치'!$B$7:$L$11,S$2,0)+(VLOOKUP($F2021,'(참고)타워 스텟 가치'!$B$7:$L$11,S$2,0)*$E2021)</f>
        <v>609.75000000000455</v>
      </c>
      <c r="T2021">
        <f>VLOOKUP($F2021,'(참고)타워 스텟 가치'!$B$7:$L$11,T$2,0)+(VLOOKUP($F2021,'(참고)타워 스텟 가치'!$B$7:$L$11,T$2,0)*$E2021)</f>
        <v>1097.5500000000081</v>
      </c>
      <c r="U2021">
        <f>VLOOKUP($F2021,'(참고)타워 스텟 가치'!$B$7:$L$11,U$2,0)+(VLOOKUP($F2021,'(참고)타워 스텟 가치'!$B$7:$L$11,U$2,0)*$E2021)</f>
        <v>813000.00000000605</v>
      </c>
      <c r="V2021">
        <f>VLOOKUP($F2021,'(참고)타워 스텟 가치'!$B$7:$L$11,V$2,0)+(VLOOKUP($F2021,'(참고)타워 스텟 가치'!$B$7:$L$11,V$2,0)*$E2021)</f>
        <v>7317.0000000000546</v>
      </c>
      <c r="W2021">
        <f>VLOOKUP($F2021,'(참고)타워 스텟 가치'!$B$7:$L$11,W$2,0)+(VLOOKUP($F2021,'(참고)타워 스텟 가치'!$B$7:$L$11,W$2,0)*$E2021)</f>
        <v>121.95000000000091</v>
      </c>
      <c r="X2021">
        <f>VLOOKUP($F2021,'(참고)타워 스텟 가치'!$B$7:$L$11,X$2,0)+(VLOOKUP($F2021,'(참고)타워 스텟 가치'!$B$7:$L$11,X$2,0)*$E2021)</f>
        <v>48.780000000000364</v>
      </c>
      <c r="Y2021">
        <f>VLOOKUP($F2021,'(참고)타워 스텟 가치'!$B$7:$L$11,Y$2,0)+(VLOOKUP($F2021,'(참고)타워 스텟 가치'!$B$7:$L$11,Y$2,0)*$E2021)</f>
        <v>0</v>
      </c>
      <c r="Z2021">
        <f>VLOOKUP($F2021,'(참고)타워 스텟 가치'!$B$7:$L$11,Z$2,0)+(VLOOKUP($F2021,'(참고)타워 스텟 가치'!$B$7:$L$11,Z$2,0)*$E2021)</f>
        <v>0</v>
      </c>
      <c r="AA2021">
        <f>VLOOKUP($F2021,'(참고)타워 스텟 가치'!$B$7:$L$11,AA$2,0)+(VLOOKUP($F2021,'(참고)타워 스텟 가치'!$B$7:$L$11,AA$2,0)*$E2021)</f>
        <v>113.82000000000085</v>
      </c>
      <c r="AB2021">
        <f>SUM('스테이지별 몬스터 스텟'!S2021*'(참고)타워 스텟 가치'!$Q$17,'스테이지별 몬스터 스텟'!T2021*'(참고)타워 스텟 가치'!$R$17,'스테이지별 몬스터 스텟'!U2021*'(참고)타워 스텟 가치'!$S$17,'스테이지별 몬스터 스텟'!V2021*'(참고)타워 스텟 가치'!$T$17,'스테이지별 몬스터 스텟'!W2021*'(참고)타워 스텟 가치'!$U$17,'스테이지별 몬스터 스텟'!X2021*'(참고)타워 스텟 가치'!$V$17,'스테이지별 몬스터 스텟'!Y2021*'(참고)타워 스텟 가치'!$W$17,'스테이지별 몬스터 스텟'!Z2021*'(참고)타워 스텟 가치'!$X$17,'스테이지별 몬스터 스텟'!AA2021*'(참고)타워 스텟 가치'!$Y$17)</f>
        <v>1237520.1450000089</v>
      </c>
      <c r="AC2021">
        <v>2</v>
      </c>
      <c r="AD2021">
        <f>VLOOKUP($F2021,'(참고)타워 스텟 가치'!$B$12:$L$16,AD$2,0)+(VLOOKUP($F2021,'(참고)타워 스텟 가치'!$B$12:$L$16,AD$2,0)*$E2021)</f>
        <v>609.75000000000455</v>
      </c>
      <c r="AE2021">
        <f>VLOOKUP($F2021,'(참고)타워 스텟 가치'!$B$12:$L$16,AE$2,0)+(VLOOKUP($F2021,'(참고)타워 스텟 가치'!$B$12:$L$16,AE$2,0)*$E2021)</f>
        <v>731.7000000000055</v>
      </c>
      <c r="AF2021">
        <f>VLOOKUP($F2021,'(참고)타워 스텟 가치'!$B$12:$L$16,AF$2,0)+(VLOOKUP($F2021,'(참고)타워 스텟 가치'!$B$12:$L$16,AF$2,0)*$E2021)</f>
        <v>813000.00000000605</v>
      </c>
      <c r="AG2021">
        <f>VLOOKUP($F2021,'(참고)타워 스텟 가치'!$B$12:$L$16,AG$2,0)+(VLOOKUP($F2021,'(참고)타워 스텟 가치'!$B$12:$L$16,AG$2,0)*$E2021)</f>
        <v>3658.5000000000273</v>
      </c>
      <c r="AH2021">
        <f>VLOOKUP($F2021,'(참고)타워 스텟 가치'!$B$12:$L$16,AH$2,0)+(VLOOKUP($F2021,'(참고)타워 스텟 가치'!$B$12:$L$16,AH$2,0)*$E2021)</f>
        <v>121.95000000000091</v>
      </c>
      <c r="AI2021">
        <f>VLOOKUP($F2021,'(참고)타워 스텟 가치'!$B$12:$L$16,AI$2,0)+(VLOOKUP($F2021,'(참고)타워 스텟 가치'!$B$12:$L$16,AI$2,0)*$E2021)</f>
        <v>48.780000000000364</v>
      </c>
      <c r="AJ2021">
        <f>VLOOKUP($F2021,'(참고)타워 스텟 가치'!$B$12:$L$16,AJ$2,0)+(VLOOKUP($F2021,'(참고)타워 스텟 가치'!$B$12:$L$16,AJ$2,0)*$E2021)</f>
        <v>0</v>
      </c>
      <c r="AK2021">
        <f>VLOOKUP($F2021,'(참고)타워 스텟 가치'!$B$12:$L$16,AK$2,0)+(VLOOKUP($F2021,'(참고)타워 스텟 가치'!$B$12:$L$16,AK$2,0)*$E2021)</f>
        <v>0</v>
      </c>
      <c r="AL2021">
        <f>VLOOKUP($F2021,'(참고)타워 스텟 가치'!$B$12:$L$16,AL$2,0)+(VLOOKUP($F2021,'(참고)타워 스텟 가치'!$B$12:$L$16,AL$2,0)*$E2021)</f>
        <v>227.64000000000169</v>
      </c>
      <c r="AM2021">
        <f>SUM('스테이지별 몬스터 스텟'!AD2021*'(참고)타워 스텟 가치'!$Q$17,'스테이지별 몬스터 스텟'!AE2021*'(참고)타워 스텟 가치'!$R$17,'스테이지별 몬스터 스텟'!AF2021*'(참고)타워 스텟 가치'!$S$17,'스테이지별 몬스터 스텟'!AG2021*'(참고)타워 스텟 가치'!$T$17,'스테이지별 몬스터 스텟'!AH2021*'(참고)타워 스텟 가치'!$U$17,'스테이지별 몬스터 스텟'!AI2021*'(참고)타워 스텟 가치'!$V$17,'스테이지별 몬스터 스텟'!AJ2021*'(참고)타워 스텟 가치'!$W$17,'스테이지별 몬스터 스텟'!AK2021*'(참고)타워 스텟 가치'!$X$17,'스테이지별 몬스터 스텟'!AL2021*'(참고)타워 스텟 가치'!$Y$17)</f>
        <v>1229882.0100000091</v>
      </c>
      <c r="AN2021">
        <v>3</v>
      </c>
    </row>
    <row r="2022" spans="3:40" x14ac:dyDescent="0.3">
      <c r="C2022">
        <v>3</v>
      </c>
      <c r="D2022">
        <f t="shared" si="95"/>
        <v>404</v>
      </c>
      <c r="E2022" s="52">
        <f>VLOOKUP(D2022,'스테이지별 난이도 설정'!B:C,2,0)</f>
        <v>161.60000000000122</v>
      </c>
      <c r="F2022" t="str">
        <f t="shared" si="96"/>
        <v>에픽</v>
      </c>
      <c r="G2022">
        <f t="shared" si="94"/>
        <v>6</v>
      </c>
      <c r="H2022">
        <f>VLOOKUP($F2022,'(참고)타워 스텟 가치'!$B$2:$L$6,H$2,0)+(VLOOKUP($F2022,'(참고)타워 스텟 가치'!$B$2:$L$6,H$2,0)*$E2022)</f>
        <v>2743.8750000000205</v>
      </c>
      <c r="I2022">
        <f>VLOOKUP($F2022,'(참고)타워 스텟 가치'!$B$2:$L$6,I$2,0)+(VLOOKUP($F2022,'(참고)타워 스텟 가치'!$B$2:$L$6,I$2,0)*$E2022)</f>
        <v>548.77500000000407</v>
      </c>
      <c r="J2022">
        <f>VLOOKUP($F2022,'(참고)타워 스텟 가치'!$B$2:$L$6,J$2,0)+(VLOOKUP($F2022,'(참고)타워 스텟 가치'!$B$2:$L$6,J$2,0)*$E2022)</f>
        <v>813000.00000000605</v>
      </c>
      <c r="K2022">
        <f>VLOOKUP($F2022,'(참고)타워 스텟 가치'!$B$2:$L$6,K$2,0)+(VLOOKUP($F2022,'(참고)타워 스텟 가치'!$B$2:$L$6,K$2,0)*$E2022)</f>
        <v>10975.500000000082</v>
      </c>
      <c r="L2022">
        <f>VLOOKUP($F2022,'(참고)타워 스텟 가치'!$B$2:$L$6,L$2,0)+(VLOOKUP($F2022,'(참고)타워 스텟 가치'!$B$2:$L$6,L$2,0)*$E2022)</f>
        <v>182.92500000000138</v>
      </c>
      <c r="M2022">
        <f>VLOOKUP($F2022,'(참고)타워 스텟 가치'!$B$2:$L$6,M$2,0)+(VLOOKUP($F2022,'(참고)타워 스텟 가치'!$B$2:$L$6,M$2,0)*$E2022)</f>
        <v>48.780000000000364</v>
      </c>
      <c r="N2022">
        <f>VLOOKUP($F2022,'(참고)타워 스텟 가치'!$B$2:$L$6,N$2,0)+(VLOOKUP($F2022,'(참고)타워 스텟 가치'!$B$2:$L$6,N$2,0)*$E2022)</f>
        <v>0</v>
      </c>
      <c r="O2022">
        <f>VLOOKUP($F2022,'(참고)타워 스텟 가치'!$B$2:$L$6,O$2,0)+(VLOOKUP($F2022,'(참고)타워 스텟 가치'!$B$2:$L$6,O$2,0)*$E2022)</f>
        <v>0</v>
      </c>
      <c r="P2022">
        <f>VLOOKUP($F2022,'(참고)타워 스텟 가치'!$B$2:$L$6,P$2,0)+(VLOOKUP($F2022,'(참고)타워 스텟 가치'!$B$2:$L$6,P$2,0)*$E2022)</f>
        <v>113.82000000000085</v>
      </c>
      <c r="Q2022">
        <f>SUM('스테이지별 몬스터 스텟'!H2022*'(참고)타워 스텟 가치'!$Q$17,'스테이지별 몬스터 스텟'!I2022*'(참고)타워 스텟 가치'!$R$17,'스테이지별 몬스터 스텟'!J2022*'(참고)타워 스텟 가치'!$S$17,'스테이지별 몬스터 스텟'!K2022*'(참고)타워 스텟 가치'!$T$17,'스테이지별 몬스터 스텟'!L2022*'(참고)타워 스텟 가치'!$U$17,'스테이지별 몬스터 스텟'!M2022*'(참고)타워 스텟 가치'!$V$17,'스테이지별 몬스터 스텟'!N2022*'(참고)타워 스텟 가치'!$W$17,'스테이지별 몬스터 스텟'!O2022*'(참고)타워 스텟 가치'!$X$17,'스테이지별 몬스터 스텟'!P2022*'(참고)타워 스텟 가치'!$Y$17)</f>
        <v>1248404.1825000094</v>
      </c>
      <c r="R2022">
        <v>1</v>
      </c>
      <c r="S2022">
        <f>VLOOKUP($F2022,'(참고)타워 스텟 가치'!$B$7:$L$11,S$2,0)+(VLOOKUP($F2022,'(참고)타워 스텟 가치'!$B$7:$L$11,S$2,0)*$E2022)</f>
        <v>914.62500000000682</v>
      </c>
      <c r="T2022">
        <f>VLOOKUP($F2022,'(참고)타워 스텟 가치'!$B$7:$L$11,T$2,0)+(VLOOKUP($F2022,'(참고)타워 스텟 가치'!$B$7:$L$11,T$2,0)*$E2022)</f>
        <v>1646.3250000000123</v>
      </c>
      <c r="U2022">
        <f>VLOOKUP($F2022,'(참고)타워 스텟 가치'!$B$7:$L$11,U$2,0)+(VLOOKUP($F2022,'(참고)타워 스텟 가치'!$B$7:$L$11,U$2,0)*$E2022)</f>
        <v>813000.00000000605</v>
      </c>
      <c r="V2022">
        <f>VLOOKUP($F2022,'(참고)타워 스텟 가치'!$B$7:$L$11,V$2,0)+(VLOOKUP($F2022,'(참고)타워 스텟 가치'!$B$7:$L$11,V$2,0)*$E2022)</f>
        <v>10975.500000000082</v>
      </c>
      <c r="W2022">
        <f>VLOOKUP($F2022,'(참고)타워 스텟 가치'!$B$7:$L$11,W$2,0)+(VLOOKUP($F2022,'(참고)타워 스텟 가치'!$B$7:$L$11,W$2,0)*$E2022)</f>
        <v>182.92500000000138</v>
      </c>
      <c r="X2022">
        <f>VLOOKUP($F2022,'(참고)타워 스텟 가치'!$B$7:$L$11,X$2,0)+(VLOOKUP($F2022,'(참고)타워 스텟 가치'!$B$7:$L$11,X$2,0)*$E2022)</f>
        <v>48.780000000000364</v>
      </c>
      <c r="Y2022">
        <f>VLOOKUP($F2022,'(참고)타워 스텟 가치'!$B$7:$L$11,Y$2,0)+(VLOOKUP($F2022,'(참고)타워 스텟 가치'!$B$7:$L$11,Y$2,0)*$E2022)</f>
        <v>0</v>
      </c>
      <c r="Z2022">
        <f>VLOOKUP($F2022,'(참고)타워 스텟 가치'!$B$7:$L$11,Z$2,0)+(VLOOKUP($F2022,'(참고)타워 스텟 가치'!$B$7:$L$11,Z$2,0)*$E2022)</f>
        <v>0</v>
      </c>
      <c r="AA2022">
        <f>VLOOKUP($F2022,'(참고)타워 스텟 가치'!$B$7:$L$11,AA$2,0)+(VLOOKUP($F2022,'(참고)타워 스텟 가치'!$B$7:$L$11,AA$2,0)*$E2022)</f>
        <v>113.82000000000085</v>
      </c>
      <c r="AB2022">
        <f>SUM('스테이지별 몬스터 스텟'!S2022*'(참고)타워 스텟 가치'!$Q$17,'스테이지별 몬스터 스텟'!T2022*'(참고)타워 스텟 가치'!$R$17,'스테이지별 몬스터 스텟'!U2022*'(참고)타워 스텟 가치'!$S$17,'스테이지별 몬스터 스텟'!V2022*'(참고)타워 스텟 가치'!$T$17,'스테이지별 몬스터 스텟'!W2022*'(참고)타워 스텟 가치'!$U$17,'스테이지별 몬스터 스텟'!X2022*'(참고)타워 스텟 가치'!$V$17,'스테이지별 몬스터 스텟'!Y2022*'(참고)타워 스텟 가치'!$W$17,'스테이지별 몬스터 스텟'!Z2022*'(참고)타워 스텟 가치'!$X$17,'스테이지별 몬스터 스텟'!AA2022*'(참고)타워 스텟 가치'!$Y$17)</f>
        <v>1246392.0075000094</v>
      </c>
      <c r="AC2022">
        <v>2</v>
      </c>
      <c r="AD2022">
        <f>VLOOKUP($F2022,'(참고)타워 스텟 가치'!$B$12:$L$16,AD$2,0)+(VLOOKUP($F2022,'(참고)타워 스텟 가치'!$B$12:$L$16,AD$2,0)*$E2022)</f>
        <v>914.62500000000682</v>
      </c>
      <c r="AE2022">
        <f>VLOOKUP($F2022,'(참고)타워 스텟 가치'!$B$12:$L$16,AE$2,0)+(VLOOKUP($F2022,'(참고)타워 스텟 가치'!$B$12:$L$16,AE$2,0)*$E2022)</f>
        <v>1097.5500000000081</v>
      </c>
      <c r="AF2022">
        <f>VLOOKUP($F2022,'(참고)타워 스텟 가치'!$B$12:$L$16,AF$2,0)+(VLOOKUP($F2022,'(참고)타워 스텟 가치'!$B$12:$L$16,AF$2,0)*$E2022)</f>
        <v>813000.00000000605</v>
      </c>
      <c r="AG2022">
        <f>VLOOKUP($F2022,'(참고)타워 스텟 가치'!$B$12:$L$16,AG$2,0)+(VLOOKUP($F2022,'(참고)타워 스텟 가치'!$B$12:$L$16,AG$2,0)*$E2022)</f>
        <v>5487.7500000000409</v>
      </c>
      <c r="AH2022">
        <f>VLOOKUP($F2022,'(참고)타워 스텟 가치'!$B$12:$L$16,AH$2,0)+(VLOOKUP($F2022,'(참고)타워 스텟 가치'!$B$12:$L$16,AH$2,0)*$E2022)</f>
        <v>182.92500000000138</v>
      </c>
      <c r="AI2022">
        <f>VLOOKUP($F2022,'(참고)타워 스텟 가치'!$B$12:$L$16,AI$2,0)+(VLOOKUP($F2022,'(참고)타워 스텟 가치'!$B$12:$L$16,AI$2,0)*$E2022)</f>
        <v>48.780000000000364</v>
      </c>
      <c r="AJ2022">
        <f>VLOOKUP($F2022,'(참고)타워 스텟 가치'!$B$12:$L$16,AJ$2,0)+(VLOOKUP($F2022,'(참고)타워 스텟 가치'!$B$12:$L$16,AJ$2,0)*$E2022)</f>
        <v>0</v>
      </c>
      <c r="AK2022">
        <f>VLOOKUP($F2022,'(참고)타워 스텟 가치'!$B$12:$L$16,AK$2,0)+(VLOOKUP($F2022,'(참고)타워 스텟 가치'!$B$12:$L$16,AK$2,0)*$E2022)</f>
        <v>0</v>
      </c>
      <c r="AL2022">
        <f>VLOOKUP($F2022,'(참고)타워 스텟 가치'!$B$12:$L$16,AL$2,0)+(VLOOKUP($F2022,'(참고)타워 스텟 가치'!$B$12:$L$16,AL$2,0)*$E2022)</f>
        <v>227.64000000000169</v>
      </c>
      <c r="AM2022">
        <f>SUM('스테이지별 몬스터 스텟'!AD2022*'(참고)타워 스텟 가치'!$Q$17,'스테이지별 몬스터 스텟'!AE2022*'(참고)타워 스텟 가치'!$R$17,'스테이지별 몬스터 스텟'!AF2022*'(참고)타워 스텟 가치'!$S$17,'스테이지별 몬스터 스텟'!AG2022*'(참고)타워 스텟 가치'!$T$17,'스테이지별 몬스터 스텟'!AH2022*'(참고)타워 스텟 가치'!$U$17,'스테이지별 몬스터 스텟'!AI2022*'(참고)타워 스텟 가치'!$V$17,'스테이지별 몬스터 스텟'!AJ2022*'(참고)타워 스텟 가치'!$W$17,'스테이지별 몬스터 스텟'!AK2022*'(참고)타워 스텟 가치'!$X$17,'스테이지별 몬스터 스텟'!AL2022*'(참고)타워 스텟 가치'!$Y$17)</f>
        <v>1234820.9850000092</v>
      </c>
      <c r="AN2022">
        <v>3</v>
      </c>
    </row>
    <row r="2023" spans="3:40" x14ac:dyDescent="0.3">
      <c r="C2023">
        <v>4</v>
      </c>
      <c r="D2023">
        <f t="shared" si="95"/>
        <v>404</v>
      </c>
      <c r="E2023" s="52">
        <f>VLOOKUP(D2023,'스테이지별 난이도 설정'!B:C,2,0)</f>
        <v>161.60000000000122</v>
      </c>
      <c r="F2023" t="str">
        <f t="shared" si="96"/>
        <v>유니크</v>
      </c>
      <c r="G2023">
        <f t="shared" si="94"/>
        <v>6</v>
      </c>
      <c r="H2023">
        <f>VLOOKUP($F2023,'(참고)타워 스텟 가치'!$B$2:$L$6,H$2,0)+(VLOOKUP($F2023,'(참고)타워 스텟 가치'!$B$2:$L$6,H$2,0)*$E2023)</f>
        <v>4115.8125000000309</v>
      </c>
      <c r="I2023">
        <f>VLOOKUP($F2023,'(참고)타워 스텟 가치'!$B$2:$L$6,I$2,0)+(VLOOKUP($F2023,'(참고)타워 스텟 가치'!$B$2:$L$6,I$2,0)*$E2023)</f>
        <v>823.16250000000616</v>
      </c>
      <c r="J2023">
        <f>VLOOKUP($F2023,'(참고)타워 스텟 가치'!$B$2:$L$6,J$2,0)+(VLOOKUP($F2023,'(참고)타워 스텟 가치'!$B$2:$L$6,J$2,0)*$E2023)</f>
        <v>813000.00000000605</v>
      </c>
      <c r="K2023">
        <f>VLOOKUP($F2023,'(참고)타워 스텟 가치'!$B$2:$L$6,K$2,0)+(VLOOKUP($F2023,'(참고)타워 스텟 가치'!$B$2:$L$6,K$2,0)*$E2023)</f>
        <v>16463.250000000124</v>
      </c>
      <c r="L2023">
        <f>VLOOKUP($F2023,'(참고)타워 스텟 가치'!$B$2:$L$6,L$2,0)+(VLOOKUP($F2023,'(참고)타워 스텟 가치'!$B$2:$L$6,L$2,0)*$E2023)</f>
        <v>274.38750000000203</v>
      </c>
      <c r="M2023">
        <f>VLOOKUP($F2023,'(참고)타워 스텟 가치'!$B$2:$L$6,M$2,0)+(VLOOKUP($F2023,'(참고)타워 스텟 가치'!$B$2:$L$6,M$2,0)*$E2023)</f>
        <v>48.780000000000364</v>
      </c>
      <c r="N2023">
        <f>VLOOKUP($F2023,'(참고)타워 스텟 가치'!$B$2:$L$6,N$2,0)+(VLOOKUP($F2023,'(참고)타워 스텟 가치'!$B$2:$L$6,N$2,0)*$E2023)</f>
        <v>0</v>
      </c>
      <c r="O2023">
        <f>VLOOKUP($F2023,'(참고)타워 스텟 가치'!$B$2:$L$6,O$2,0)+(VLOOKUP($F2023,'(참고)타워 스텟 가치'!$B$2:$L$6,O$2,0)*$E2023)</f>
        <v>0</v>
      </c>
      <c r="P2023">
        <f>VLOOKUP($F2023,'(참고)타워 스텟 가치'!$B$2:$L$6,P$2,0)+(VLOOKUP($F2023,'(참고)타워 스텟 가치'!$B$2:$L$6,P$2,0)*$E2023)</f>
        <v>162.60000000000122</v>
      </c>
      <c r="Q2023">
        <f>SUM('스테이지별 몬스터 스텟'!H2023*'(참고)타워 스텟 가치'!$Q$17,'스테이지별 몬스터 스텟'!I2023*'(참고)타워 스텟 가치'!$R$17,'스테이지별 몬스터 스텟'!J2023*'(참고)타워 스텟 가치'!$S$17,'스테이지별 몬스터 스텟'!K2023*'(참고)타워 스텟 가치'!$T$17,'스테이지별 몬스터 스텟'!L2023*'(참고)타워 스텟 가치'!$U$17,'스테이지별 몬스터 스텟'!M2023*'(참고)타워 스텟 가치'!$V$17,'스테이지별 몬스터 스텟'!N2023*'(참고)타워 스텟 가치'!$W$17,'스테이지별 몬스터 스텟'!O2023*'(참고)타워 스텟 가치'!$X$17,'스테이지별 몬스터 스텟'!P2023*'(참고)타워 스텟 가치'!$Y$17)</f>
        <v>1262815.6237500093</v>
      </c>
      <c r="R2023">
        <v>1</v>
      </c>
      <c r="S2023">
        <f>VLOOKUP($F2023,'(참고)타워 스텟 가치'!$B$7:$L$11,S$2,0)+(VLOOKUP($F2023,'(참고)타워 스텟 가치'!$B$7:$L$11,S$2,0)*$E2023)</f>
        <v>1371.9375000000102</v>
      </c>
      <c r="T2023">
        <f>VLOOKUP($F2023,'(참고)타워 스텟 가치'!$B$7:$L$11,T$2,0)+(VLOOKUP($F2023,'(참고)타워 스텟 가치'!$B$7:$L$11,T$2,0)*$E2023)</f>
        <v>2469.4875000000184</v>
      </c>
      <c r="U2023">
        <f>VLOOKUP($F2023,'(참고)타워 스텟 가치'!$B$7:$L$11,U$2,0)+(VLOOKUP($F2023,'(참고)타워 스텟 가치'!$B$7:$L$11,U$2,0)*$E2023)</f>
        <v>813000.00000000605</v>
      </c>
      <c r="V2023">
        <f>VLOOKUP($F2023,'(참고)타워 스텟 가치'!$B$7:$L$11,V$2,0)+(VLOOKUP($F2023,'(참고)타워 스텟 가치'!$B$7:$L$11,V$2,0)*$E2023)</f>
        <v>16463.250000000124</v>
      </c>
      <c r="W2023">
        <f>VLOOKUP($F2023,'(참고)타워 스텟 가치'!$B$7:$L$11,W$2,0)+(VLOOKUP($F2023,'(참고)타워 스텟 가치'!$B$7:$L$11,W$2,0)*$E2023)</f>
        <v>274.38750000000203</v>
      </c>
      <c r="X2023">
        <f>VLOOKUP($F2023,'(참고)타워 스텟 가치'!$B$7:$L$11,X$2,0)+(VLOOKUP($F2023,'(참고)타워 스텟 가치'!$B$7:$L$11,X$2,0)*$E2023)</f>
        <v>48.780000000000364</v>
      </c>
      <c r="Y2023">
        <f>VLOOKUP($F2023,'(참고)타워 스텟 가치'!$B$7:$L$11,Y$2,0)+(VLOOKUP($F2023,'(참고)타워 스텟 가치'!$B$7:$L$11,Y$2,0)*$E2023)</f>
        <v>0</v>
      </c>
      <c r="Z2023">
        <f>VLOOKUP($F2023,'(참고)타워 스텟 가치'!$B$7:$L$11,Z$2,0)+(VLOOKUP($F2023,'(참고)타워 스텟 가치'!$B$7:$L$11,Z$2,0)*$E2023)</f>
        <v>0</v>
      </c>
      <c r="AA2023">
        <f>VLOOKUP($F2023,'(참고)타워 스텟 가치'!$B$7:$L$11,AA$2,0)+(VLOOKUP($F2023,'(참고)타워 스텟 가치'!$B$7:$L$11,AA$2,0)*$E2023)</f>
        <v>162.60000000000122</v>
      </c>
      <c r="AB2023">
        <f>SUM('스테이지별 몬스터 스텟'!S2023*'(참고)타워 스텟 가치'!$Q$17,'스테이지별 몬스터 스텟'!T2023*'(참고)타워 스텟 가치'!$R$17,'스테이지별 몬스터 스텟'!U2023*'(참고)타워 스텟 가치'!$S$17,'스테이지별 몬스터 스텟'!V2023*'(참고)타워 스텟 가치'!$T$17,'스테이지별 몬스터 스텟'!W2023*'(참고)타워 스텟 가치'!$U$17,'스테이지별 몬스터 스텟'!X2023*'(참고)타워 스텟 가치'!$V$17,'스테이지별 몬스터 스텟'!Y2023*'(참고)타워 스텟 가치'!$W$17,'스테이지별 몬스터 스텟'!Z2023*'(참고)타워 스텟 가치'!$X$17,'스테이지별 몬스터 스텟'!AA2023*'(참고)타워 스텟 가치'!$Y$17)</f>
        <v>1259797.3612500092</v>
      </c>
      <c r="AC2023">
        <v>2</v>
      </c>
      <c r="AD2023">
        <f>VLOOKUP($F2023,'(참고)타워 스텟 가치'!$B$12:$L$16,AD$2,0)+(VLOOKUP($F2023,'(참고)타워 스텟 가치'!$B$12:$L$16,AD$2,0)*$E2023)</f>
        <v>1371.9375000000102</v>
      </c>
      <c r="AE2023">
        <f>VLOOKUP($F2023,'(참고)타워 스텟 가치'!$B$12:$L$16,AE$2,0)+(VLOOKUP($F2023,'(참고)타워 스텟 가치'!$B$12:$L$16,AE$2,0)*$E2023)</f>
        <v>1646.3250000000123</v>
      </c>
      <c r="AF2023">
        <f>VLOOKUP($F2023,'(참고)타워 스텟 가치'!$B$12:$L$16,AF$2,0)+(VLOOKUP($F2023,'(참고)타워 스텟 가치'!$B$12:$L$16,AF$2,0)*$E2023)</f>
        <v>813000.00000000605</v>
      </c>
      <c r="AG2023">
        <f>VLOOKUP($F2023,'(참고)타워 스텟 가치'!$B$12:$L$16,AG$2,0)+(VLOOKUP($F2023,'(참고)타워 스텟 가치'!$B$12:$L$16,AG$2,0)*$E2023)</f>
        <v>8231.6250000000618</v>
      </c>
      <c r="AH2023">
        <f>VLOOKUP($F2023,'(참고)타워 스텟 가치'!$B$12:$L$16,AH$2,0)+(VLOOKUP($F2023,'(참고)타워 스텟 가치'!$B$12:$L$16,AH$2,0)*$E2023)</f>
        <v>274.38750000000203</v>
      </c>
      <c r="AI2023">
        <f>VLOOKUP($F2023,'(참고)타워 스텟 가치'!$B$12:$L$16,AI$2,0)+(VLOOKUP($F2023,'(참고)타워 스텟 가치'!$B$12:$L$16,AI$2,0)*$E2023)</f>
        <v>48.780000000000364</v>
      </c>
      <c r="AJ2023">
        <f>VLOOKUP($F2023,'(참고)타워 스텟 가치'!$B$12:$L$16,AJ$2,0)+(VLOOKUP($F2023,'(참고)타워 스텟 가치'!$B$12:$L$16,AJ$2,0)*$E2023)</f>
        <v>0</v>
      </c>
      <c r="AK2023">
        <f>VLOOKUP($F2023,'(참고)타워 스텟 가치'!$B$12:$L$16,AK$2,0)+(VLOOKUP($F2023,'(참고)타워 스텟 가치'!$B$12:$L$16,AK$2,0)*$E2023)</f>
        <v>0</v>
      </c>
      <c r="AL2023">
        <f>VLOOKUP($F2023,'(참고)타워 스텟 가치'!$B$12:$L$16,AL$2,0)+(VLOOKUP($F2023,'(참고)타워 스텟 가치'!$B$12:$L$16,AL$2,0)*$E2023)</f>
        <v>325.20000000000243</v>
      </c>
      <c r="AM2023">
        <f>SUM('스테이지별 몬스터 스텟'!AD2023*'(참고)타워 스텟 가치'!$Q$17,'스테이지별 몬스터 스텟'!AE2023*'(참고)타워 스텟 가치'!$R$17,'스테이지별 몬스터 스텟'!AF2023*'(참고)타워 스텟 가치'!$S$17,'스테이지별 몬스터 스텟'!AG2023*'(참고)타워 스텟 가치'!$T$17,'스테이지별 몬스터 스텟'!AH2023*'(참고)타워 스텟 가치'!$U$17,'스테이지별 몬스터 스텟'!AI2023*'(참고)타워 스텟 가치'!$V$17,'스테이지별 몬스터 스텟'!AJ2023*'(참고)타워 스텟 가치'!$W$17,'스테이지별 몬스터 스텟'!AK2023*'(참고)타워 스텟 가치'!$X$17,'스테이지별 몬스터 스텟'!AL2023*'(참고)타워 스텟 가치'!$Y$17)</f>
        <v>1242424.5675000092</v>
      </c>
      <c r="AN2023">
        <v>3</v>
      </c>
    </row>
    <row r="2024" spans="3:40" x14ac:dyDescent="0.3">
      <c r="C2024">
        <v>5</v>
      </c>
      <c r="D2024">
        <f t="shared" si="95"/>
        <v>404</v>
      </c>
      <c r="E2024" s="52">
        <f>VLOOKUP(D2024,'스테이지별 난이도 설정'!B:C,2,0)</f>
        <v>161.60000000000122</v>
      </c>
      <c r="F2024" t="str">
        <f t="shared" si="96"/>
        <v>스페셜</v>
      </c>
      <c r="G2024">
        <f t="shared" si="94"/>
        <v>6</v>
      </c>
      <c r="H2024">
        <f>VLOOKUP($F2024,'(참고)타워 스텟 가치'!$B$2:$L$6,H$2,0)+(VLOOKUP($F2024,'(참고)타워 스텟 가치'!$B$2:$L$6,H$2,0)*$E2024)</f>
        <v>6173.7187500000464</v>
      </c>
      <c r="I2024">
        <f>VLOOKUP($F2024,'(참고)타워 스텟 가치'!$B$2:$L$6,I$2,0)+(VLOOKUP($F2024,'(참고)타워 스텟 가치'!$B$2:$L$6,I$2,0)*$E2024)</f>
        <v>1234.7437500000092</v>
      </c>
      <c r="J2024">
        <f>VLOOKUP($F2024,'(참고)타워 스텟 가치'!$B$2:$L$6,J$2,0)+(VLOOKUP($F2024,'(참고)타워 스텟 가치'!$B$2:$L$6,J$2,0)*$E2024)</f>
        <v>813000.00000000605</v>
      </c>
      <c r="K2024">
        <f>VLOOKUP($F2024,'(참고)타워 스텟 가치'!$B$2:$L$6,K$2,0)+(VLOOKUP($F2024,'(참고)타워 스텟 가치'!$B$2:$L$6,K$2,0)*$E2024)</f>
        <v>24694.875000000186</v>
      </c>
      <c r="L2024">
        <f>VLOOKUP($F2024,'(참고)타워 스텟 가치'!$B$2:$L$6,L$2,0)+(VLOOKUP($F2024,'(참고)타워 스텟 가치'!$B$2:$L$6,L$2,0)*$E2024)</f>
        <v>411.58125000000308</v>
      </c>
      <c r="M2024">
        <f>VLOOKUP($F2024,'(참고)타워 스텟 가치'!$B$2:$L$6,M$2,0)+(VLOOKUP($F2024,'(참고)타워 스텟 가치'!$B$2:$L$6,M$2,0)*$E2024)</f>
        <v>48.780000000000364</v>
      </c>
      <c r="N2024">
        <f>VLOOKUP($F2024,'(참고)타워 스텟 가치'!$B$2:$L$6,N$2,0)+(VLOOKUP($F2024,'(참고)타워 스텟 가치'!$B$2:$L$6,N$2,0)*$E2024)</f>
        <v>0</v>
      </c>
      <c r="O2024">
        <f>VLOOKUP($F2024,'(참고)타워 스텟 가치'!$B$2:$L$6,O$2,0)+(VLOOKUP($F2024,'(참고)타워 스텟 가치'!$B$2:$L$6,O$2,0)*$E2024)</f>
        <v>0</v>
      </c>
      <c r="P2024">
        <f>VLOOKUP($F2024,'(참고)타워 스텟 가치'!$B$2:$L$6,P$2,0)+(VLOOKUP($F2024,'(참고)타워 스텟 가치'!$B$2:$L$6,P$2,0)*$E2024)</f>
        <v>162.60000000000122</v>
      </c>
      <c r="Q2024">
        <f>SUM('스테이지별 몬스터 스텟'!H2024*'(참고)타워 스텟 가치'!$Q$17,'스테이지별 몬스터 스텟'!I2024*'(참고)타워 스텟 가치'!$R$17,'스테이지별 몬스터 스텟'!J2024*'(참고)타워 스텟 가치'!$S$17,'스테이지별 몬스터 스텟'!K2024*'(참고)타워 스텟 가치'!$T$17,'스테이지별 몬스터 스텟'!L2024*'(참고)타워 스텟 가치'!$U$17,'스테이지별 몬스터 스텟'!M2024*'(참고)타워 스텟 가치'!$V$17,'스테이지별 몬스터 스텟'!N2024*'(참고)타워 스텟 가치'!$W$17,'스테이지별 몬스터 스텟'!O2024*'(참고)타워 스텟 가치'!$X$17,'스테이지별 몬스터 스텟'!P2024*'(참고)타워 스텟 가치'!$Y$17)</f>
        <v>1284286.4456250097</v>
      </c>
      <c r="R2024">
        <v>1</v>
      </c>
      <c r="S2024">
        <f>VLOOKUP($F2024,'(참고)타워 스텟 가치'!$B$7:$L$11,S$2,0)+(VLOOKUP($F2024,'(참고)타워 스텟 가치'!$B$7:$L$11,S$2,0)*$E2024)</f>
        <v>2057.9062500000155</v>
      </c>
      <c r="T2024">
        <f>VLOOKUP($F2024,'(참고)타워 스텟 가치'!$B$7:$L$11,T$2,0)+(VLOOKUP($F2024,'(참고)타워 스텟 가치'!$B$7:$L$11,T$2,0)*$E2024)</f>
        <v>3704.2312500000276</v>
      </c>
      <c r="U2024">
        <f>VLOOKUP($F2024,'(참고)타워 스텟 가치'!$B$7:$L$11,U$2,0)+(VLOOKUP($F2024,'(참고)타워 스텟 가치'!$B$7:$L$11,U$2,0)*$E2024)</f>
        <v>813000.00000000605</v>
      </c>
      <c r="V2024">
        <f>VLOOKUP($F2024,'(참고)타워 스텟 가치'!$B$7:$L$11,V$2,0)+(VLOOKUP($F2024,'(참고)타워 스텟 가치'!$B$7:$L$11,V$2,0)*$E2024)</f>
        <v>24694.875000000186</v>
      </c>
      <c r="W2024">
        <f>VLOOKUP($F2024,'(참고)타워 스텟 가치'!$B$7:$L$11,W$2,0)+(VLOOKUP($F2024,'(참고)타워 스텟 가치'!$B$7:$L$11,W$2,0)*$E2024)</f>
        <v>411.58125000000308</v>
      </c>
      <c r="X2024">
        <f>VLOOKUP($F2024,'(참고)타워 스텟 가치'!$B$7:$L$11,X$2,0)+(VLOOKUP($F2024,'(참고)타워 스텟 가치'!$B$7:$L$11,X$2,0)*$E2024)</f>
        <v>48.780000000000364</v>
      </c>
      <c r="Y2024">
        <f>VLOOKUP($F2024,'(참고)타워 스텟 가치'!$B$7:$L$11,Y$2,0)+(VLOOKUP($F2024,'(참고)타워 스텟 가치'!$B$7:$L$11,Y$2,0)*$E2024)</f>
        <v>0</v>
      </c>
      <c r="Z2024">
        <f>VLOOKUP($F2024,'(참고)타워 스텟 가치'!$B$7:$L$11,Z$2,0)+(VLOOKUP($F2024,'(참고)타워 스텟 가치'!$B$7:$L$11,Z$2,0)*$E2024)</f>
        <v>0</v>
      </c>
      <c r="AA2024">
        <f>VLOOKUP($F2024,'(참고)타워 스텟 가치'!$B$7:$L$11,AA$2,0)+(VLOOKUP($F2024,'(참고)타워 스텟 가치'!$B$7:$L$11,AA$2,0)*$E2024)</f>
        <v>162.60000000000122</v>
      </c>
      <c r="AB2024">
        <f>SUM('스테이지별 몬스터 스텟'!S2024*'(참고)타워 스텟 가치'!$Q$17,'스테이지별 몬스터 스텟'!T2024*'(참고)타워 스텟 가치'!$R$17,'스테이지별 몬스터 스텟'!U2024*'(참고)타워 스텟 가치'!$S$17,'스테이지별 몬스터 스텟'!V2024*'(참고)타워 스텟 가치'!$T$17,'스테이지별 몬스터 스텟'!W2024*'(참고)타워 스텟 가치'!$U$17,'스테이지별 몬스터 스텟'!X2024*'(참고)타워 스텟 가치'!$V$17,'스테이지별 몬스터 스텟'!Y2024*'(참고)타워 스텟 가치'!$W$17,'스테이지별 몬스터 스텟'!Z2024*'(참고)타워 스텟 가치'!$X$17,'스테이지별 몬스터 스텟'!AA2024*'(참고)타워 스텟 가치'!$Y$17)</f>
        <v>1279759.0518750097</v>
      </c>
      <c r="AC2024">
        <v>2</v>
      </c>
      <c r="AD2024">
        <f>VLOOKUP($F2024,'(참고)타워 스텟 가치'!$B$12:$L$16,AD$2,0)+(VLOOKUP($F2024,'(참고)타워 스텟 가치'!$B$12:$L$16,AD$2,0)*$E2024)</f>
        <v>2057.9062500000155</v>
      </c>
      <c r="AE2024">
        <f>VLOOKUP($F2024,'(참고)타워 스텟 가치'!$B$12:$L$16,AE$2,0)+(VLOOKUP($F2024,'(참고)타워 스텟 가치'!$B$12:$L$16,AE$2,0)*$E2024)</f>
        <v>2469.4875000000184</v>
      </c>
      <c r="AF2024">
        <f>VLOOKUP($F2024,'(참고)타워 스텟 가치'!$B$12:$L$16,AF$2,0)+(VLOOKUP($F2024,'(참고)타워 스텟 가치'!$B$12:$L$16,AF$2,0)*$E2024)</f>
        <v>813000.00000000605</v>
      </c>
      <c r="AG2024">
        <f>VLOOKUP($F2024,'(참고)타워 스텟 가치'!$B$12:$L$16,AG$2,0)+(VLOOKUP($F2024,'(참고)타워 스텟 가치'!$B$12:$L$16,AG$2,0)*$E2024)</f>
        <v>12347.437500000093</v>
      </c>
      <c r="AH2024">
        <f>VLOOKUP($F2024,'(참고)타워 스텟 가치'!$B$12:$L$16,AH$2,0)+(VLOOKUP($F2024,'(참고)타워 스텟 가치'!$B$12:$L$16,AH$2,0)*$E2024)</f>
        <v>411.58125000000308</v>
      </c>
      <c r="AI2024">
        <f>VLOOKUP($F2024,'(참고)타워 스텟 가치'!$B$12:$L$16,AI$2,0)+(VLOOKUP($F2024,'(참고)타워 스텟 가치'!$B$12:$L$16,AI$2,0)*$E2024)</f>
        <v>48.780000000000364</v>
      </c>
      <c r="AJ2024">
        <f>VLOOKUP($F2024,'(참고)타워 스텟 가치'!$B$12:$L$16,AJ$2,0)+(VLOOKUP($F2024,'(참고)타워 스텟 가치'!$B$12:$L$16,AJ$2,0)*$E2024)</f>
        <v>0</v>
      </c>
      <c r="AK2024">
        <f>VLOOKUP($F2024,'(참고)타워 스텟 가치'!$B$12:$L$16,AK$2,0)+(VLOOKUP($F2024,'(참고)타워 스텟 가치'!$B$12:$L$16,AK$2,0)*$E2024)</f>
        <v>0</v>
      </c>
      <c r="AL2024">
        <f>VLOOKUP($F2024,'(참고)타워 스텟 가치'!$B$12:$L$16,AL$2,0)+(VLOOKUP($F2024,'(참고)타워 스텟 가치'!$B$12:$L$16,AL$2,0)*$E2024)</f>
        <v>325.20000000000243</v>
      </c>
      <c r="AM2024">
        <f>SUM('스테이지별 몬스터 스텟'!AD2024*'(참고)타워 스텟 가치'!$Q$17,'스테이지별 몬스터 스텟'!AE2024*'(참고)타워 스텟 가치'!$R$17,'스테이지별 몬스터 스텟'!AF2024*'(참고)타워 스텟 가치'!$S$17,'스테이지별 몬스터 스텟'!AG2024*'(참고)타워 스텟 가치'!$T$17,'스테이지별 몬스터 스텟'!AH2024*'(참고)타워 스텟 가치'!$U$17,'스테이지별 몬스터 스텟'!AI2024*'(참고)타워 스텟 가치'!$V$17,'스테이지별 몬스터 스텟'!AJ2024*'(참고)타워 스텟 가치'!$W$17,'스테이지별 몬스터 스텟'!AK2024*'(참고)타워 스텟 가치'!$X$17,'스테이지별 몬스터 스텟'!AL2024*'(참고)타워 스텟 가치'!$Y$17)</f>
        <v>1253537.2612500093</v>
      </c>
      <c r="AN2024">
        <v>3</v>
      </c>
    </row>
    <row r="2025" spans="3:40" x14ac:dyDescent="0.3">
      <c r="C2025">
        <v>1</v>
      </c>
      <c r="D2025">
        <f t="shared" si="95"/>
        <v>405</v>
      </c>
      <c r="E2025" s="52">
        <f>VLOOKUP(D2025,'스테이지별 난이도 설정'!B:C,2,0)</f>
        <v>162.00000000000122</v>
      </c>
      <c r="F2025" t="str">
        <f t="shared" si="96"/>
        <v>일반</v>
      </c>
      <c r="G2025">
        <f t="shared" si="94"/>
        <v>6</v>
      </c>
      <c r="H2025">
        <f>VLOOKUP($F2025,'(참고)타워 스텟 가치'!$B$2:$L$6,H$2,0)+(VLOOKUP($F2025,'(참고)타워 스텟 가치'!$B$2:$L$6,H$2,0)*$E2025)</f>
        <v>1222.5000000000091</v>
      </c>
      <c r="I2025">
        <f>VLOOKUP($F2025,'(참고)타워 스텟 가치'!$B$2:$L$6,I$2,0)+(VLOOKUP($F2025,'(참고)타워 스텟 가치'!$B$2:$L$6,I$2,0)*$E2025)</f>
        <v>244.50000000000182</v>
      </c>
      <c r="J2025">
        <f>VLOOKUP($F2025,'(참고)타워 스텟 가치'!$B$2:$L$6,J$2,0)+(VLOOKUP($F2025,'(참고)타워 스텟 가치'!$B$2:$L$6,J$2,0)*$E2025)</f>
        <v>815000.00000000605</v>
      </c>
      <c r="K2025">
        <f>VLOOKUP($F2025,'(참고)타워 스텟 가치'!$B$2:$L$6,K$2,0)+(VLOOKUP($F2025,'(참고)타워 스텟 가치'!$B$2:$L$6,K$2,0)*$E2025)</f>
        <v>4890.0000000000364</v>
      </c>
      <c r="L2025">
        <f>VLOOKUP($F2025,'(참고)타워 스텟 가치'!$B$2:$L$6,L$2,0)+(VLOOKUP($F2025,'(참고)타워 스텟 가치'!$B$2:$L$6,L$2,0)*$E2025)</f>
        <v>81.500000000000611</v>
      </c>
      <c r="M2025">
        <f>VLOOKUP($F2025,'(참고)타워 스텟 가치'!$B$2:$L$6,M$2,0)+(VLOOKUP($F2025,'(참고)타워 스텟 가치'!$B$2:$L$6,M$2,0)*$E2025)</f>
        <v>48.900000000000361</v>
      </c>
      <c r="N2025">
        <f>VLOOKUP($F2025,'(참고)타워 스텟 가치'!$B$2:$L$6,N$2,0)+(VLOOKUP($F2025,'(참고)타워 스텟 가치'!$B$2:$L$6,N$2,0)*$E2025)</f>
        <v>0</v>
      </c>
      <c r="O2025">
        <f>VLOOKUP($F2025,'(참고)타워 스텟 가치'!$B$2:$L$6,O$2,0)+(VLOOKUP($F2025,'(참고)타워 스텟 가치'!$B$2:$L$6,O$2,0)*$E2025)</f>
        <v>0</v>
      </c>
      <c r="P2025">
        <f>VLOOKUP($F2025,'(참고)타워 스텟 가치'!$B$2:$L$6,P$2,0)+(VLOOKUP($F2025,'(참고)타워 스텟 가치'!$B$2:$L$6,P$2,0)*$E2025)</f>
        <v>114.10000000000085</v>
      </c>
      <c r="Q2025">
        <f>SUM('스테이지별 몬스터 스텟'!H2025*'(참고)타워 스텟 가치'!$Q$17,'스테이지별 몬스터 스텟'!I2025*'(참고)타워 스텟 가치'!$R$17,'스테이지별 몬스터 스텟'!J2025*'(참고)타워 스텟 가치'!$S$17,'스테이지별 몬스터 스텟'!K2025*'(참고)타워 스텟 가치'!$T$17,'스테이지별 몬스터 스텟'!L2025*'(참고)타워 스텟 가치'!$U$17,'스테이지별 몬스터 스텟'!M2025*'(참고)타워 스텟 가치'!$V$17,'스테이지별 몬스터 스텟'!N2025*'(참고)타워 스텟 가치'!$W$17,'스테이지별 몬스터 스텟'!O2025*'(참고)타워 스텟 가치'!$X$17,'스테이지별 몬스터 스텟'!P2025*'(참고)타워 스텟 가치'!$Y$17)</f>
        <v>1235531.8500000089</v>
      </c>
      <c r="R2025">
        <v>1</v>
      </c>
      <c r="S2025">
        <f>VLOOKUP($F2025,'(참고)타워 스텟 가치'!$B$7:$L$11,S$2,0)+(VLOOKUP($F2025,'(참고)타워 스텟 가치'!$B$7:$L$11,S$2,0)*$E2025)</f>
        <v>407.50000000000307</v>
      </c>
      <c r="T2025">
        <f>VLOOKUP($F2025,'(참고)타워 스텟 가치'!$B$7:$L$11,T$2,0)+(VLOOKUP($F2025,'(참고)타워 스텟 가치'!$B$7:$L$11,T$2,0)*$E2025)</f>
        <v>733.50000000000546</v>
      </c>
      <c r="U2025">
        <f>VLOOKUP($F2025,'(참고)타워 스텟 가치'!$B$7:$L$11,U$2,0)+(VLOOKUP($F2025,'(참고)타워 스텟 가치'!$B$7:$L$11,U$2,0)*$E2025)</f>
        <v>815000.00000000605</v>
      </c>
      <c r="V2025">
        <f>VLOOKUP($F2025,'(참고)타워 스텟 가치'!$B$7:$L$11,V$2,0)+(VLOOKUP($F2025,'(참고)타워 스텟 가치'!$B$7:$L$11,V$2,0)*$E2025)</f>
        <v>4890.0000000000364</v>
      </c>
      <c r="W2025">
        <f>VLOOKUP($F2025,'(참고)타워 스텟 가치'!$B$7:$L$11,W$2,0)+(VLOOKUP($F2025,'(참고)타워 스텟 가치'!$B$7:$L$11,W$2,0)*$E2025)</f>
        <v>81.500000000000611</v>
      </c>
      <c r="X2025">
        <f>VLOOKUP($F2025,'(참고)타워 스텟 가치'!$B$7:$L$11,X$2,0)+(VLOOKUP($F2025,'(참고)타워 스텟 가치'!$B$7:$L$11,X$2,0)*$E2025)</f>
        <v>48.900000000000361</v>
      </c>
      <c r="Y2025">
        <f>VLOOKUP($F2025,'(참고)타워 스텟 가치'!$B$7:$L$11,Y$2,0)+(VLOOKUP($F2025,'(참고)타워 스텟 가치'!$B$7:$L$11,Y$2,0)*$E2025)</f>
        <v>0</v>
      </c>
      <c r="Z2025">
        <f>VLOOKUP($F2025,'(참고)타워 스텟 가치'!$B$7:$L$11,Z$2,0)+(VLOOKUP($F2025,'(참고)타워 스텟 가치'!$B$7:$L$11,Z$2,0)*$E2025)</f>
        <v>0</v>
      </c>
      <c r="AA2025">
        <f>VLOOKUP($F2025,'(참고)타워 스텟 가치'!$B$7:$L$11,AA$2,0)+(VLOOKUP($F2025,'(참고)타워 스텟 가치'!$B$7:$L$11,AA$2,0)*$E2025)</f>
        <v>114.10000000000085</v>
      </c>
      <c r="AB2025">
        <f>SUM('스테이지별 몬스터 스텟'!S2025*'(참고)타워 스텟 가치'!$Q$17,'스테이지별 몬스터 스텟'!T2025*'(참고)타워 스텟 가치'!$R$17,'스테이지별 몬스터 스텟'!U2025*'(참고)타워 스텟 가치'!$S$17,'스테이지별 몬스터 스텟'!V2025*'(참고)타워 스텟 가치'!$T$17,'스테이지별 몬스터 스텟'!W2025*'(참고)타워 스텟 가치'!$U$17,'스테이지별 몬스터 스텟'!X2025*'(참고)타워 스텟 가치'!$V$17,'스테이지별 몬스터 스텟'!Y2025*'(참고)타워 스텟 가치'!$W$17,'스테이지별 몬스터 스텟'!Z2025*'(참고)타워 스텟 가치'!$X$17,'스테이지별 몬스터 스텟'!AA2025*'(참고)타워 스텟 가치'!$Y$17)</f>
        <v>1234635.3500000089</v>
      </c>
      <c r="AC2025">
        <v>2</v>
      </c>
      <c r="AD2025">
        <f>VLOOKUP($F2025,'(참고)타워 스텟 가치'!$B$12:$L$16,AD$2,0)+(VLOOKUP($F2025,'(참고)타워 스텟 가치'!$B$12:$L$16,AD$2,0)*$E2025)</f>
        <v>407.50000000000307</v>
      </c>
      <c r="AE2025">
        <f>VLOOKUP($F2025,'(참고)타워 스텟 가치'!$B$12:$L$16,AE$2,0)+(VLOOKUP($F2025,'(참고)타워 스텟 가치'!$B$12:$L$16,AE$2,0)*$E2025)</f>
        <v>489.00000000000364</v>
      </c>
      <c r="AF2025">
        <f>VLOOKUP($F2025,'(참고)타워 스텟 가치'!$B$12:$L$16,AF$2,0)+(VLOOKUP($F2025,'(참고)타워 스텟 가치'!$B$12:$L$16,AF$2,0)*$E2025)</f>
        <v>815000.00000000605</v>
      </c>
      <c r="AG2025">
        <f>VLOOKUP($F2025,'(참고)타워 스텟 가치'!$B$12:$L$16,AG$2,0)+(VLOOKUP($F2025,'(참고)타워 스텟 가치'!$B$12:$L$16,AG$2,0)*$E2025)</f>
        <v>2445.0000000000182</v>
      </c>
      <c r="AH2025">
        <f>VLOOKUP($F2025,'(참고)타워 스텟 가치'!$B$12:$L$16,AH$2,0)+(VLOOKUP($F2025,'(참고)타워 스텟 가치'!$B$12:$L$16,AH$2,0)*$E2025)</f>
        <v>81.500000000000611</v>
      </c>
      <c r="AI2025">
        <f>VLOOKUP($F2025,'(참고)타워 스텟 가치'!$B$12:$L$16,AI$2,0)+(VLOOKUP($F2025,'(참고)타워 스텟 가치'!$B$12:$L$16,AI$2,0)*$E2025)</f>
        <v>48.900000000000361</v>
      </c>
      <c r="AJ2025">
        <f>VLOOKUP($F2025,'(참고)타워 스텟 가치'!$B$12:$L$16,AJ$2,0)+(VLOOKUP($F2025,'(참고)타워 스텟 가치'!$B$12:$L$16,AJ$2,0)*$E2025)</f>
        <v>0</v>
      </c>
      <c r="AK2025">
        <f>VLOOKUP($F2025,'(참고)타워 스텟 가치'!$B$12:$L$16,AK$2,0)+(VLOOKUP($F2025,'(참고)타워 스텟 가치'!$B$12:$L$16,AK$2,0)*$E2025)</f>
        <v>0</v>
      </c>
      <c r="AL2025">
        <f>VLOOKUP($F2025,'(참고)타워 스텟 가치'!$B$12:$L$16,AL$2,0)+(VLOOKUP($F2025,'(참고)타워 스텟 가치'!$B$12:$L$16,AL$2,0)*$E2025)</f>
        <v>228.20000000000169</v>
      </c>
      <c r="AM2025">
        <f>SUM('스테이지별 몬스터 스텟'!AD2025*'(참고)타워 스텟 가치'!$Q$17,'스테이지별 몬스터 스텟'!AE2025*'(참고)타워 스텟 가치'!$R$17,'스테이지별 몬스터 스텟'!AF2025*'(참고)타워 스텟 가치'!$S$17,'스테이지별 몬스터 스텟'!AG2025*'(참고)타워 스텟 가치'!$T$17,'스테이지별 몬스터 스텟'!AH2025*'(참고)타워 스텟 가치'!$U$17,'스테이지별 몬스터 스텟'!AI2025*'(참고)타워 스텟 가치'!$V$17,'스테이지별 몬스터 스텟'!AJ2025*'(참고)타워 스텟 가치'!$W$17,'스테이지별 몬스터 스텟'!AK2025*'(참고)타워 스텟 가치'!$X$17,'스테이지별 몬스터 스텟'!AL2025*'(참고)타워 스텟 가치'!$Y$17)</f>
        <v>1229606.8000000089</v>
      </c>
      <c r="AN2025">
        <v>3</v>
      </c>
    </row>
    <row r="2026" spans="3:40" x14ac:dyDescent="0.3">
      <c r="C2026">
        <v>2</v>
      </c>
      <c r="D2026">
        <f t="shared" si="95"/>
        <v>405</v>
      </c>
      <c r="E2026" s="52">
        <f>VLOOKUP(D2026,'스테이지별 난이도 설정'!B:C,2,0)</f>
        <v>162.00000000000122</v>
      </c>
      <c r="F2026" t="str">
        <f t="shared" si="96"/>
        <v>레어</v>
      </c>
      <c r="G2026">
        <f t="shared" si="94"/>
        <v>6</v>
      </c>
      <c r="H2026">
        <f>VLOOKUP($F2026,'(참고)타워 스텟 가치'!$B$2:$L$6,H$2,0)+(VLOOKUP($F2026,'(참고)타워 스텟 가치'!$B$2:$L$6,H$2,0)*$E2026)</f>
        <v>1833.7500000000136</v>
      </c>
      <c r="I2026">
        <f>VLOOKUP($F2026,'(참고)타워 스텟 가치'!$B$2:$L$6,I$2,0)+(VLOOKUP($F2026,'(참고)타워 스텟 가치'!$B$2:$L$6,I$2,0)*$E2026)</f>
        <v>366.75000000000273</v>
      </c>
      <c r="J2026">
        <f>VLOOKUP($F2026,'(참고)타워 스텟 가치'!$B$2:$L$6,J$2,0)+(VLOOKUP($F2026,'(참고)타워 스텟 가치'!$B$2:$L$6,J$2,0)*$E2026)</f>
        <v>815000.00000000605</v>
      </c>
      <c r="K2026">
        <f>VLOOKUP($F2026,'(참고)타워 스텟 가치'!$B$2:$L$6,K$2,0)+(VLOOKUP($F2026,'(참고)타워 스텟 가치'!$B$2:$L$6,K$2,0)*$E2026)</f>
        <v>7335.0000000000546</v>
      </c>
      <c r="L2026">
        <f>VLOOKUP($F2026,'(참고)타워 스텟 가치'!$B$2:$L$6,L$2,0)+(VLOOKUP($F2026,'(참고)타워 스텟 가치'!$B$2:$L$6,L$2,0)*$E2026)</f>
        <v>122.25000000000091</v>
      </c>
      <c r="M2026">
        <f>VLOOKUP($F2026,'(참고)타워 스텟 가치'!$B$2:$L$6,M$2,0)+(VLOOKUP($F2026,'(참고)타워 스텟 가치'!$B$2:$L$6,M$2,0)*$E2026)</f>
        <v>48.900000000000361</v>
      </c>
      <c r="N2026">
        <f>VLOOKUP($F2026,'(참고)타워 스텟 가치'!$B$2:$L$6,N$2,0)+(VLOOKUP($F2026,'(참고)타워 스텟 가치'!$B$2:$L$6,N$2,0)*$E2026)</f>
        <v>0</v>
      </c>
      <c r="O2026">
        <f>VLOOKUP($F2026,'(참고)타워 스텟 가치'!$B$2:$L$6,O$2,0)+(VLOOKUP($F2026,'(참고)타워 스텟 가치'!$B$2:$L$6,O$2,0)*$E2026)</f>
        <v>0</v>
      </c>
      <c r="P2026">
        <f>VLOOKUP($F2026,'(참고)타워 스텟 가치'!$B$2:$L$6,P$2,0)+(VLOOKUP($F2026,'(참고)타워 스텟 가치'!$B$2:$L$6,P$2,0)*$E2026)</f>
        <v>114.10000000000085</v>
      </c>
      <c r="Q2026">
        <f>SUM('스테이지별 몬스터 스텟'!H2026*'(참고)타워 스텟 가치'!$Q$17,'스테이지별 몬스터 스텟'!I2026*'(참고)타워 스텟 가치'!$R$17,'스테이지별 몬스터 스텟'!J2026*'(참고)타워 스텟 가치'!$S$17,'스테이지별 몬스터 스텟'!K2026*'(참고)타워 스텟 가치'!$T$17,'스테이지별 몬스터 스텟'!L2026*'(참고)타워 스텟 가치'!$U$17,'스테이지별 몬스터 스텟'!M2026*'(참고)타워 스텟 가치'!$V$17,'스테이지별 몬스터 스텟'!N2026*'(참고)타워 스텟 가치'!$W$17,'스테이지별 몬스터 스텟'!O2026*'(참고)타워 스텟 가치'!$X$17,'스테이지별 몬스터 스텟'!P2026*'(참고)타워 스텟 가치'!$Y$17)</f>
        <v>1241909.2250000089</v>
      </c>
      <c r="R2026">
        <v>1</v>
      </c>
      <c r="S2026">
        <f>VLOOKUP($F2026,'(참고)타워 스텟 가치'!$B$7:$L$11,S$2,0)+(VLOOKUP($F2026,'(참고)타워 스텟 가치'!$B$7:$L$11,S$2,0)*$E2026)</f>
        <v>611.25000000000455</v>
      </c>
      <c r="T2026">
        <f>VLOOKUP($F2026,'(참고)타워 스텟 가치'!$B$7:$L$11,T$2,0)+(VLOOKUP($F2026,'(참고)타워 스텟 가치'!$B$7:$L$11,T$2,0)*$E2026)</f>
        <v>1100.2500000000082</v>
      </c>
      <c r="U2026">
        <f>VLOOKUP($F2026,'(참고)타워 스텟 가치'!$B$7:$L$11,U$2,0)+(VLOOKUP($F2026,'(참고)타워 스텟 가치'!$B$7:$L$11,U$2,0)*$E2026)</f>
        <v>815000.00000000605</v>
      </c>
      <c r="V2026">
        <f>VLOOKUP($F2026,'(참고)타워 스텟 가치'!$B$7:$L$11,V$2,0)+(VLOOKUP($F2026,'(참고)타워 스텟 가치'!$B$7:$L$11,V$2,0)*$E2026)</f>
        <v>7335.0000000000546</v>
      </c>
      <c r="W2026">
        <f>VLOOKUP($F2026,'(참고)타워 스텟 가치'!$B$7:$L$11,W$2,0)+(VLOOKUP($F2026,'(참고)타워 스텟 가치'!$B$7:$L$11,W$2,0)*$E2026)</f>
        <v>122.25000000000091</v>
      </c>
      <c r="X2026">
        <f>VLOOKUP($F2026,'(참고)타워 스텟 가치'!$B$7:$L$11,X$2,0)+(VLOOKUP($F2026,'(참고)타워 스텟 가치'!$B$7:$L$11,X$2,0)*$E2026)</f>
        <v>48.900000000000361</v>
      </c>
      <c r="Y2026">
        <f>VLOOKUP($F2026,'(참고)타워 스텟 가치'!$B$7:$L$11,Y$2,0)+(VLOOKUP($F2026,'(참고)타워 스텟 가치'!$B$7:$L$11,Y$2,0)*$E2026)</f>
        <v>0</v>
      </c>
      <c r="Z2026">
        <f>VLOOKUP($F2026,'(참고)타워 스텟 가치'!$B$7:$L$11,Z$2,0)+(VLOOKUP($F2026,'(참고)타워 스텟 가치'!$B$7:$L$11,Z$2,0)*$E2026)</f>
        <v>0</v>
      </c>
      <c r="AA2026">
        <f>VLOOKUP($F2026,'(참고)타워 스텟 가치'!$B$7:$L$11,AA$2,0)+(VLOOKUP($F2026,'(참고)타워 스텟 가치'!$B$7:$L$11,AA$2,0)*$E2026)</f>
        <v>114.10000000000085</v>
      </c>
      <c r="AB2026">
        <f>SUM('스테이지별 몬스터 스텟'!S2026*'(참고)타워 스텟 가치'!$Q$17,'스테이지별 몬스터 스텟'!T2026*'(참고)타워 스텟 가치'!$R$17,'스테이지별 몬스터 스텟'!U2026*'(참고)타워 스텟 가치'!$S$17,'스테이지별 몬스터 스텟'!V2026*'(참고)타워 스텟 가치'!$T$17,'스테이지별 몬스터 스텟'!W2026*'(참고)타워 스텟 가치'!$U$17,'스테이지별 몬스터 스텟'!X2026*'(참고)타워 스텟 가치'!$V$17,'스테이지별 몬스터 스텟'!Y2026*'(참고)타워 스텟 가치'!$W$17,'스테이지별 몬스터 스텟'!Z2026*'(참고)타워 스텟 가치'!$X$17,'스테이지별 몬스터 스텟'!AA2026*'(참고)타워 스텟 가치'!$Y$17)</f>
        <v>1240564.4750000089</v>
      </c>
      <c r="AC2026">
        <v>2</v>
      </c>
      <c r="AD2026">
        <f>VLOOKUP($F2026,'(참고)타워 스텟 가치'!$B$12:$L$16,AD$2,0)+(VLOOKUP($F2026,'(참고)타워 스텟 가치'!$B$12:$L$16,AD$2,0)*$E2026)</f>
        <v>611.25000000000455</v>
      </c>
      <c r="AE2026">
        <f>VLOOKUP($F2026,'(참고)타워 스텟 가치'!$B$12:$L$16,AE$2,0)+(VLOOKUP($F2026,'(참고)타워 스텟 가치'!$B$12:$L$16,AE$2,0)*$E2026)</f>
        <v>733.50000000000546</v>
      </c>
      <c r="AF2026">
        <f>VLOOKUP($F2026,'(참고)타워 스텟 가치'!$B$12:$L$16,AF$2,0)+(VLOOKUP($F2026,'(참고)타워 스텟 가치'!$B$12:$L$16,AF$2,0)*$E2026)</f>
        <v>815000.00000000605</v>
      </c>
      <c r="AG2026">
        <f>VLOOKUP($F2026,'(참고)타워 스텟 가치'!$B$12:$L$16,AG$2,0)+(VLOOKUP($F2026,'(참고)타워 스텟 가치'!$B$12:$L$16,AG$2,0)*$E2026)</f>
        <v>3667.5000000000273</v>
      </c>
      <c r="AH2026">
        <f>VLOOKUP($F2026,'(참고)타워 스텟 가치'!$B$12:$L$16,AH$2,0)+(VLOOKUP($F2026,'(참고)타워 스텟 가치'!$B$12:$L$16,AH$2,0)*$E2026)</f>
        <v>122.25000000000091</v>
      </c>
      <c r="AI2026">
        <f>VLOOKUP($F2026,'(참고)타워 스텟 가치'!$B$12:$L$16,AI$2,0)+(VLOOKUP($F2026,'(참고)타워 스텟 가치'!$B$12:$L$16,AI$2,0)*$E2026)</f>
        <v>48.900000000000361</v>
      </c>
      <c r="AJ2026">
        <f>VLOOKUP($F2026,'(참고)타워 스텟 가치'!$B$12:$L$16,AJ$2,0)+(VLOOKUP($F2026,'(참고)타워 스텟 가치'!$B$12:$L$16,AJ$2,0)*$E2026)</f>
        <v>0</v>
      </c>
      <c r="AK2026">
        <f>VLOOKUP($F2026,'(참고)타워 스텟 가치'!$B$12:$L$16,AK$2,0)+(VLOOKUP($F2026,'(참고)타워 스텟 가치'!$B$12:$L$16,AK$2,0)*$E2026)</f>
        <v>0</v>
      </c>
      <c r="AL2026">
        <f>VLOOKUP($F2026,'(참고)타워 스텟 가치'!$B$12:$L$16,AL$2,0)+(VLOOKUP($F2026,'(참고)타워 스텟 가치'!$B$12:$L$16,AL$2,0)*$E2026)</f>
        <v>228.20000000000169</v>
      </c>
      <c r="AM2026">
        <f>SUM('스테이지별 몬스터 스텟'!AD2026*'(참고)타워 스텟 가치'!$Q$17,'스테이지별 몬스터 스텟'!AE2026*'(참고)타워 스텟 가치'!$R$17,'스테이지별 몬스터 스텟'!AF2026*'(참고)타워 스텟 가치'!$S$17,'스테이지별 몬스터 스텟'!AG2026*'(참고)타워 스텟 가치'!$T$17,'스테이지별 몬스터 스텟'!AH2026*'(참고)타워 스텟 가치'!$U$17,'스테이지별 몬스터 스텟'!AI2026*'(참고)타워 스텟 가치'!$V$17,'스테이지별 몬스터 스텟'!AJ2026*'(참고)타워 스텟 가치'!$W$17,'스테이지별 몬스터 스텟'!AK2026*'(참고)타워 스텟 가치'!$X$17,'스테이지별 몬스터 스텟'!AL2026*'(참고)타워 스텟 가치'!$Y$17)</f>
        <v>1232907.5500000089</v>
      </c>
      <c r="AN2026">
        <v>3</v>
      </c>
    </row>
    <row r="2027" spans="3:40" x14ac:dyDescent="0.3">
      <c r="C2027">
        <v>3</v>
      </c>
      <c r="D2027">
        <f t="shared" si="95"/>
        <v>405</v>
      </c>
      <c r="E2027" s="52">
        <f>VLOOKUP(D2027,'스테이지별 난이도 설정'!B:C,2,0)</f>
        <v>162.00000000000122</v>
      </c>
      <c r="F2027" t="str">
        <f t="shared" si="96"/>
        <v>에픽</v>
      </c>
      <c r="G2027">
        <f t="shared" si="94"/>
        <v>6</v>
      </c>
      <c r="H2027">
        <f>VLOOKUP($F2027,'(참고)타워 스텟 가치'!$B$2:$L$6,H$2,0)+(VLOOKUP($F2027,'(참고)타워 스텟 가치'!$B$2:$L$6,H$2,0)*$E2027)</f>
        <v>2750.6250000000205</v>
      </c>
      <c r="I2027">
        <f>VLOOKUP($F2027,'(참고)타워 스텟 가치'!$B$2:$L$6,I$2,0)+(VLOOKUP($F2027,'(참고)타워 스텟 가치'!$B$2:$L$6,I$2,0)*$E2027)</f>
        <v>550.12500000000409</v>
      </c>
      <c r="J2027">
        <f>VLOOKUP($F2027,'(참고)타워 스텟 가치'!$B$2:$L$6,J$2,0)+(VLOOKUP($F2027,'(참고)타워 스텟 가치'!$B$2:$L$6,J$2,0)*$E2027)</f>
        <v>815000.00000000605</v>
      </c>
      <c r="K2027">
        <f>VLOOKUP($F2027,'(참고)타워 스텟 가치'!$B$2:$L$6,K$2,0)+(VLOOKUP($F2027,'(참고)타워 스텟 가치'!$B$2:$L$6,K$2,0)*$E2027)</f>
        <v>11002.500000000082</v>
      </c>
      <c r="L2027">
        <f>VLOOKUP($F2027,'(참고)타워 스텟 가치'!$B$2:$L$6,L$2,0)+(VLOOKUP($F2027,'(참고)타워 스텟 가치'!$B$2:$L$6,L$2,0)*$E2027)</f>
        <v>183.37500000000136</v>
      </c>
      <c r="M2027">
        <f>VLOOKUP($F2027,'(참고)타워 스텟 가치'!$B$2:$L$6,M$2,0)+(VLOOKUP($F2027,'(참고)타워 스텟 가치'!$B$2:$L$6,M$2,0)*$E2027)</f>
        <v>48.900000000000361</v>
      </c>
      <c r="N2027">
        <f>VLOOKUP($F2027,'(참고)타워 스텟 가치'!$B$2:$L$6,N$2,0)+(VLOOKUP($F2027,'(참고)타워 스텟 가치'!$B$2:$L$6,N$2,0)*$E2027)</f>
        <v>0</v>
      </c>
      <c r="O2027">
        <f>VLOOKUP($F2027,'(참고)타워 스텟 가치'!$B$2:$L$6,O$2,0)+(VLOOKUP($F2027,'(참고)타워 스텟 가치'!$B$2:$L$6,O$2,0)*$E2027)</f>
        <v>0</v>
      </c>
      <c r="P2027">
        <f>VLOOKUP($F2027,'(참고)타워 스텟 가치'!$B$2:$L$6,P$2,0)+(VLOOKUP($F2027,'(참고)타워 스텟 가치'!$B$2:$L$6,P$2,0)*$E2027)</f>
        <v>114.10000000000085</v>
      </c>
      <c r="Q2027">
        <f>SUM('스테이지별 몬스터 스텟'!H2027*'(참고)타워 스텟 가치'!$Q$17,'스테이지별 몬스터 스텟'!I2027*'(참고)타워 스텟 가치'!$R$17,'스테이지별 몬스터 스텟'!J2027*'(참고)타워 스텟 가치'!$S$17,'스테이지별 몬스터 스텟'!K2027*'(참고)타워 스텟 가치'!$T$17,'스테이지별 몬스터 스텟'!L2027*'(참고)타워 스텟 가치'!$U$17,'스테이지별 몬스터 스텟'!M2027*'(참고)타워 스텟 가치'!$V$17,'스테이지별 몬스터 스텟'!N2027*'(참고)타워 스텟 가치'!$W$17,'스테이지별 몬스터 스텟'!O2027*'(참고)타워 스텟 가치'!$X$17,'스테이지별 몬스터 스텟'!P2027*'(참고)타워 스텟 가치'!$Y$17)</f>
        <v>1251475.2875000092</v>
      </c>
      <c r="R2027">
        <v>1</v>
      </c>
      <c r="S2027">
        <f>VLOOKUP($F2027,'(참고)타워 스텟 가치'!$B$7:$L$11,S$2,0)+(VLOOKUP($F2027,'(참고)타워 스텟 가치'!$B$7:$L$11,S$2,0)*$E2027)</f>
        <v>916.87500000000682</v>
      </c>
      <c r="T2027">
        <f>VLOOKUP($F2027,'(참고)타워 스텟 가치'!$B$7:$L$11,T$2,0)+(VLOOKUP($F2027,'(참고)타워 스텟 가치'!$B$7:$L$11,T$2,0)*$E2027)</f>
        <v>1650.3750000000123</v>
      </c>
      <c r="U2027">
        <f>VLOOKUP($F2027,'(참고)타워 스텟 가치'!$B$7:$L$11,U$2,0)+(VLOOKUP($F2027,'(참고)타워 스텟 가치'!$B$7:$L$11,U$2,0)*$E2027)</f>
        <v>815000.00000000605</v>
      </c>
      <c r="V2027">
        <f>VLOOKUP($F2027,'(참고)타워 스텟 가치'!$B$7:$L$11,V$2,0)+(VLOOKUP($F2027,'(참고)타워 스텟 가치'!$B$7:$L$11,V$2,0)*$E2027)</f>
        <v>11002.500000000082</v>
      </c>
      <c r="W2027">
        <f>VLOOKUP($F2027,'(참고)타워 스텟 가치'!$B$7:$L$11,W$2,0)+(VLOOKUP($F2027,'(참고)타워 스텟 가치'!$B$7:$L$11,W$2,0)*$E2027)</f>
        <v>183.37500000000136</v>
      </c>
      <c r="X2027">
        <f>VLOOKUP($F2027,'(참고)타워 스텟 가치'!$B$7:$L$11,X$2,0)+(VLOOKUP($F2027,'(참고)타워 스텟 가치'!$B$7:$L$11,X$2,0)*$E2027)</f>
        <v>48.900000000000361</v>
      </c>
      <c r="Y2027">
        <f>VLOOKUP($F2027,'(참고)타워 스텟 가치'!$B$7:$L$11,Y$2,0)+(VLOOKUP($F2027,'(참고)타워 스텟 가치'!$B$7:$L$11,Y$2,0)*$E2027)</f>
        <v>0</v>
      </c>
      <c r="Z2027">
        <f>VLOOKUP($F2027,'(참고)타워 스텟 가치'!$B$7:$L$11,Z$2,0)+(VLOOKUP($F2027,'(참고)타워 스텟 가치'!$B$7:$L$11,Z$2,0)*$E2027)</f>
        <v>0</v>
      </c>
      <c r="AA2027">
        <f>VLOOKUP($F2027,'(참고)타워 스텟 가치'!$B$7:$L$11,AA$2,0)+(VLOOKUP($F2027,'(참고)타워 스텟 가치'!$B$7:$L$11,AA$2,0)*$E2027)</f>
        <v>114.10000000000085</v>
      </c>
      <c r="AB2027">
        <f>SUM('스테이지별 몬스터 스텟'!S2027*'(참고)타워 스텟 가치'!$Q$17,'스테이지별 몬스터 스텟'!T2027*'(참고)타워 스텟 가치'!$R$17,'스테이지별 몬스터 스텟'!U2027*'(참고)타워 스텟 가치'!$S$17,'스테이지별 몬스터 스텟'!V2027*'(참고)타워 스텟 가치'!$T$17,'스테이지별 몬스터 스텟'!W2027*'(참고)타워 스텟 가치'!$U$17,'스테이지별 몬스터 스텟'!X2027*'(참고)타워 스텟 가치'!$V$17,'스테이지별 몬스터 스텟'!Y2027*'(참고)타워 스텟 가치'!$W$17,'스테이지별 몬스터 스텟'!Z2027*'(참고)타워 스텟 가치'!$X$17,'스테이지별 몬스터 스텟'!AA2027*'(참고)타워 스텟 가치'!$Y$17)</f>
        <v>1249458.1625000092</v>
      </c>
      <c r="AC2027">
        <v>2</v>
      </c>
      <c r="AD2027">
        <f>VLOOKUP($F2027,'(참고)타워 스텟 가치'!$B$12:$L$16,AD$2,0)+(VLOOKUP($F2027,'(참고)타워 스텟 가치'!$B$12:$L$16,AD$2,0)*$E2027)</f>
        <v>916.87500000000682</v>
      </c>
      <c r="AE2027">
        <f>VLOOKUP($F2027,'(참고)타워 스텟 가치'!$B$12:$L$16,AE$2,0)+(VLOOKUP($F2027,'(참고)타워 스텟 가치'!$B$12:$L$16,AE$2,0)*$E2027)</f>
        <v>1100.2500000000082</v>
      </c>
      <c r="AF2027">
        <f>VLOOKUP($F2027,'(참고)타워 스텟 가치'!$B$12:$L$16,AF$2,0)+(VLOOKUP($F2027,'(참고)타워 스텟 가치'!$B$12:$L$16,AF$2,0)*$E2027)</f>
        <v>815000.00000000605</v>
      </c>
      <c r="AG2027">
        <f>VLOOKUP($F2027,'(참고)타워 스텟 가치'!$B$12:$L$16,AG$2,0)+(VLOOKUP($F2027,'(참고)타워 스텟 가치'!$B$12:$L$16,AG$2,0)*$E2027)</f>
        <v>5501.2500000000409</v>
      </c>
      <c r="AH2027">
        <f>VLOOKUP($F2027,'(참고)타워 스텟 가치'!$B$12:$L$16,AH$2,0)+(VLOOKUP($F2027,'(참고)타워 스텟 가치'!$B$12:$L$16,AH$2,0)*$E2027)</f>
        <v>183.37500000000136</v>
      </c>
      <c r="AI2027">
        <f>VLOOKUP($F2027,'(참고)타워 스텟 가치'!$B$12:$L$16,AI$2,0)+(VLOOKUP($F2027,'(참고)타워 스텟 가치'!$B$12:$L$16,AI$2,0)*$E2027)</f>
        <v>48.900000000000361</v>
      </c>
      <c r="AJ2027">
        <f>VLOOKUP($F2027,'(참고)타워 스텟 가치'!$B$12:$L$16,AJ$2,0)+(VLOOKUP($F2027,'(참고)타워 스텟 가치'!$B$12:$L$16,AJ$2,0)*$E2027)</f>
        <v>0</v>
      </c>
      <c r="AK2027">
        <f>VLOOKUP($F2027,'(참고)타워 스텟 가치'!$B$12:$L$16,AK$2,0)+(VLOOKUP($F2027,'(참고)타워 스텟 가치'!$B$12:$L$16,AK$2,0)*$E2027)</f>
        <v>0</v>
      </c>
      <c r="AL2027">
        <f>VLOOKUP($F2027,'(참고)타워 스텟 가치'!$B$12:$L$16,AL$2,0)+(VLOOKUP($F2027,'(참고)타워 스텟 가치'!$B$12:$L$16,AL$2,0)*$E2027)</f>
        <v>228.20000000000169</v>
      </c>
      <c r="AM2027">
        <f>SUM('스테이지별 몬스터 스텟'!AD2027*'(참고)타워 스텟 가치'!$Q$17,'스테이지별 몬스터 스텟'!AE2027*'(참고)타워 스텟 가치'!$R$17,'스테이지별 몬스터 스텟'!AF2027*'(참고)타워 스텟 가치'!$S$17,'스테이지별 몬스터 스텟'!AG2027*'(참고)타워 스텟 가치'!$T$17,'스테이지별 몬스터 스텟'!AH2027*'(참고)타워 스텟 가치'!$U$17,'스테이지별 몬스터 스텟'!AI2027*'(참고)타워 스텟 가치'!$V$17,'스테이지별 몬스터 스텟'!AJ2027*'(참고)타워 스텟 가치'!$W$17,'스테이지별 몬스터 스텟'!AK2027*'(참고)타워 스텟 가치'!$X$17,'스테이지별 몬스터 스텟'!AL2027*'(참고)타워 스텟 가치'!$Y$17)</f>
        <v>1237858.6750000089</v>
      </c>
      <c r="AN2027">
        <v>3</v>
      </c>
    </row>
    <row r="2028" spans="3:40" x14ac:dyDescent="0.3">
      <c r="C2028">
        <v>4</v>
      </c>
      <c r="D2028">
        <f t="shared" si="95"/>
        <v>405</v>
      </c>
      <c r="E2028" s="52">
        <f>VLOOKUP(D2028,'스테이지별 난이도 설정'!B:C,2,0)</f>
        <v>162.00000000000122</v>
      </c>
      <c r="F2028" t="str">
        <f t="shared" si="96"/>
        <v>유니크</v>
      </c>
      <c r="G2028">
        <f t="shared" si="94"/>
        <v>6</v>
      </c>
      <c r="H2028">
        <f>VLOOKUP($F2028,'(참고)타워 스텟 가치'!$B$2:$L$6,H$2,0)+(VLOOKUP($F2028,'(참고)타워 스텟 가치'!$B$2:$L$6,H$2,0)*$E2028)</f>
        <v>4125.9375000000309</v>
      </c>
      <c r="I2028">
        <f>VLOOKUP($F2028,'(참고)타워 스텟 가치'!$B$2:$L$6,I$2,0)+(VLOOKUP($F2028,'(참고)타워 스텟 가치'!$B$2:$L$6,I$2,0)*$E2028)</f>
        <v>825.18750000000614</v>
      </c>
      <c r="J2028">
        <f>VLOOKUP($F2028,'(참고)타워 스텟 가치'!$B$2:$L$6,J$2,0)+(VLOOKUP($F2028,'(참고)타워 스텟 가치'!$B$2:$L$6,J$2,0)*$E2028)</f>
        <v>815000.00000000605</v>
      </c>
      <c r="K2028">
        <f>VLOOKUP($F2028,'(참고)타워 스텟 가치'!$B$2:$L$6,K$2,0)+(VLOOKUP($F2028,'(참고)타워 스텟 가치'!$B$2:$L$6,K$2,0)*$E2028)</f>
        <v>16503.750000000124</v>
      </c>
      <c r="L2028">
        <f>VLOOKUP($F2028,'(참고)타워 스텟 가치'!$B$2:$L$6,L$2,0)+(VLOOKUP($F2028,'(참고)타워 스텟 가치'!$B$2:$L$6,L$2,0)*$E2028)</f>
        <v>275.06250000000205</v>
      </c>
      <c r="M2028">
        <f>VLOOKUP($F2028,'(참고)타워 스텟 가치'!$B$2:$L$6,M$2,0)+(VLOOKUP($F2028,'(참고)타워 스텟 가치'!$B$2:$L$6,M$2,0)*$E2028)</f>
        <v>48.900000000000361</v>
      </c>
      <c r="N2028">
        <f>VLOOKUP($F2028,'(참고)타워 스텟 가치'!$B$2:$L$6,N$2,0)+(VLOOKUP($F2028,'(참고)타워 스텟 가치'!$B$2:$L$6,N$2,0)*$E2028)</f>
        <v>0</v>
      </c>
      <c r="O2028">
        <f>VLOOKUP($F2028,'(참고)타워 스텟 가치'!$B$2:$L$6,O$2,0)+(VLOOKUP($F2028,'(참고)타워 스텟 가치'!$B$2:$L$6,O$2,0)*$E2028)</f>
        <v>0</v>
      </c>
      <c r="P2028">
        <f>VLOOKUP($F2028,'(참고)타워 스텟 가치'!$B$2:$L$6,P$2,0)+(VLOOKUP($F2028,'(참고)타워 스텟 가치'!$B$2:$L$6,P$2,0)*$E2028)</f>
        <v>163.00000000000122</v>
      </c>
      <c r="Q2028">
        <f>SUM('스테이지별 몬스터 스텟'!H2028*'(참고)타워 스텟 가치'!$Q$17,'스테이지별 몬스터 스텟'!I2028*'(참고)타워 스텟 가치'!$R$17,'스테이지별 몬스터 스텟'!J2028*'(참고)타워 스텟 가치'!$S$17,'스테이지별 몬스터 스텟'!K2028*'(참고)타워 스텟 가치'!$T$17,'스테이지별 몬스터 스텟'!L2028*'(참고)타워 스텟 가치'!$U$17,'스테이지별 몬스터 스텟'!M2028*'(참고)타워 스텟 가치'!$V$17,'스테이지별 몬스터 스텟'!N2028*'(참고)타워 스텟 가치'!$W$17,'스테이지별 몬스터 스텟'!O2028*'(참고)타워 스텟 가치'!$X$17,'스테이지별 몬스터 스텟'!P2028*'(참고)타워 스텟 가치'!$Y$17)</f>
        <v>1265922.1812500092</v>
      </c>
      <c r="R2028">
        <v>1</v>
      </c>
      <c r="S2028">
        <f>VLOOKUP($F2028,'(참고)타워 스텟 가치'!$B$7:$L$11,S$2,0)+(VLOOKUP($F2028,'(참고)타워 스텟 가치'!$B$7:$L$11,S$2,0)*$E2028)</f>
        <v>1375.3125000000102</v>
      </c>
      <c r="T2028">
        <f>VLOOKUP($F2028,'(참고)타워 스텟 가치'!$B$7:$L$11,T$2,0)+(VLOOKUP($F2028,'(참고)타워 스텟 가치'!$B$7:$L$11,T$2,0)*$E2028)</f>
        <v>2475.5625000000186</v>
      </c>
      <c r="U2028">
        <f>VLOOKUP($F2028,'(참고)타워 스텟 가치'!$B$7:$L$11,U$2,0)+(VLOOKUP($F2028,'(참고)타워 스텟 가치'!$B$7:$L$11,U$2,0)*$E2028)</f>
        <v>815000.00000000605</v>
      </c>
      <c r="V2028">
        <f>VLOOKUP($F2028,'(참고)타워 스텟 가치'!$B$7:$L$11,V$2,0)+(VLOOKUP($F2028,'(참고)타워 스텟 가치'!$B$7:$L$11,V$2,0)*$E2028)</f>
        <v>16503.750000000124</v>
      </c>
      <c r="W2028">
        <f>VLOOKUP($F2028,'(참고)타워 스텟 가치'!$B$7:$L$11,W$2,0)+(VLOOKUP($F2028,'(참고)타워 스텟 가치'!$B$7:$L$11,W$2,0)*$E2028)</f>
        <v>275.06250000000205</v>
      </c>
      <c r="X2028">
        <f>VLOOKUP($F2028,'(참고)타워 스텟 가치'!$B$7:$L$11,X$2,0)+(VLOOKUP($F2028,'(참고)타워 스텟 가치'!$B$7:$L$11,X$2,0)*$E2028)</f>
        <v>48.900000000000361</v>
      </c>
      <c r="Y2028">
        <f>VLOOKUP($F2028,'(참고)타워 스텟 가치'!$B$7:$L$11,Y$2,0)+(VLOOKUP($F2028,'(참고)타워 스텟 가치'!$B$7:$L$11,Y$2,0)*$E2028)</f>
        <v>0</v>
      </c>
      <c r="Z2028">
        <f>VLOOKUP($F2028,'(참고)타워 스텟 가치'!$B$7:$L$11,Z$2,0)+(VLOOKUP($F2028,'(참고)타워 스텟 가치'!$B$7:$L$11,Z$2,0)*$E2028)</f>
        <v>0</v>
      </c>
      <c r="AA2028">
        <f>VLOOKUP($F2028,'(참고)타워 스텟 가치'!$B$7:$L$11,AA$2,0)+(VLOOKUP($F2028,'(참고)타워 스텟 가치'!$B$7:$L$11,AA$2,0)*$E2028)</f>
        <v>163.00000000000122</v>
      </c>
      <c r="AB2028">
        <f>SUM('스테이지별 몬스터 스텟'!S2028*'(참고)타워 스텟 가치'!$Q$17,'스테이지별 몬스터 스텟'!T2028*'(참고)타워 스텟 가치'!$R$17,'스테이지별 몬스터 스텟'!U2028*'(참고)타워 스텟 가치'!$S$17,'스테이지별 몬스터 스텟'!V2028*'(참고)타워 스텟 가치'!$T$17,'스테이지별 몬스터 스텟'!W2028*'(참고)타워 스텟 가치'!$U$17,'스테이지별 몬스터 스텟'!X2028*'(참고)타워 스텟 가치'!$V$17,'스테이지별 몬스터 스텟'!Y2028*'(참고)타워 스텟 가치'!$W$17,'스테이지별 몬스터 스텟'!Z2028*'(참고)타워 스텟 가치'!$X$17,'스테이지별 몬스터 스텟'!AA2028*'(참고)타워 스텟 가치'!$Y$17)</f>
        <v>1262896.4937500092</v>
      </c>
      <c r="AC2028">
        <v>2</v>
      </c>
      <c r="AD2028">
        <f>VLOOKUP($F2028,'(참고)타워 스텟 가치'!$B$12:$L$16,AD$2,0)+(VLOOKUP($F2028,'(참고)타워 스텟 가치'!$B$12:$L$16,AD$2,0)*$E2028)</f>
        <v>1375.3125000000102</v>
      </c>
      <c r="AE2028">
        <f>VLOOKUP($F2028,'(참고)타워 스텟 가치'!$B$12:$L$16,AE$2,0)+(VLOOKUP($F2028,'(참고)타워 스텟 가치'!$B$12:$L$16,AE$2,0)*$E2028)</f>
        <v>1650.3750000000123</v>
      </c>
      <c r="AF2028">
        <f>VLOOKUP($F2028,'(참고)타워 스텟 가치'!$B$12:$L$16,AF$2,0)+(VLOOKUP($F2028,'(참고)타워 스텟 가치'!$B$12:$L$16,AF$2,0)*$E2028)</f>
        <v>815000.00000000605</v>
      </c>
      <c r="AG2028">
        <f>VLOOKUP($F2028,'(참고)타워 스텟 가치'!$B$12:$L$16,AG$2,0)+(VLOOKUP($F2028,'(참고)타워 스텟 가치'!$B$12:$L$16,AG$2,0)*$E2028)</f>
        <v>8251.8750000000618</v>
      </c>
      <c r="AH2028">
        <f>VLOOKUP($F2028,'(참고)타워 스텟 가치'!$B$12:$L$16,AH$2,0)+(VLOOKUP($F2028,'(참고)타워 스텟 가치'!$B$12:$L$16,AH$2,0)*$E2028)</f>
        <v>275.06250000000205</v>
      </c>
      <c r="AI2028">
        <f>VLOOKUP($F2028,'(참고)타워 스텟 가치'!$B$12:$L$16,AI$2,0)+(VLOOKUP($F2028,'(참고)타워 스텟 가치'!$B$12:$L$16,AI$2,0)*$E2028)</f>
        <v>48.900000000000361</v>
      </c>
      <c r="AJ2028">
        <f>VLOOKUP($F2028,'(참고)타워 스텟 가치'!$B$12:$L$16,AJ$2,0)+(VLOOKUP($F2028,'(참고)타워 스텟 가치'!$B$12:$L$16,AJ$2,0)*$E2028)</f>
        <v>0</v>
      </c>
      <c r="AK2028">
        <f>VLOOKUP($F2028,'(참고)타워 스텟 가치'!$B$12:$L$16,AK$2,0)+(VLOOKUP($F2028,'(참고)타워 스텟 가치'!$B$12:$L$16,AK$2,0)*$E2028)</f>
        <v>0</v>
      </c>
      <c r="AL2028">
        <f>VLOOKUP($F2028,'(참고)타워 스텟 가치'!$B$12:$L$16,AL$2,0)+(VLOOKUP($F2028,'(참고)타워 스텟 가치'!$B$12:$L$16,AL$2,0)*$E2028)</f>
        <v>326.00000000000244</v>
      </c>
      <c r="AM2028">
        <f>SUM('스테이지별 몬스터 스텟'!AD2028*'(참고)타워 스텟 가치'!$Q$17,'스테이지별 몬스터 스텟'!AE2028*'(참고)타워 스텟 가치'!$R$17,'스테이지별 몬스터 스텟'!AF2028*'(참고)타워 스텟 가치'!$S$17,'스테이지별 몬스터 스텟'!AG2028*'(참고)타워 스텟 가치'!$T$17,'스테이지별 몬스터 스텟'!AH2028*'(참고)타워 스텟 가치'!$U$17,'스테이지별 몬스터 스텟'!AI2028*'(참고)타워 스텟 가치'!$V$17,'스테이지별 몬스터 스텟'!AJ2028*'(참고)타워 스텟 가치'!$W$17,'스테이지별 몬스터 스텟'!AK2028*'(참고)타워 스텟 가치'!$X$17,'스테이지별 몬스터 스텟'!AL2028*'(참고)타워 스텟 가치'!$Y$17)</f>
        <v>1245480.9625000092</v>
      </c>
      <c r="AN2028">
        <v>3</v>
      </c>
    </row>
    <row r="2029" spans="3:40" x14ac:dyDescent="0.3">
      <c r="C2029">
        <v>5</v>
      </c>
      <c r="D2029">
        <f t="shared" si="95"/>
        <v>405</v>
      </c>
      <c r="E2029" s="52">
        <f>VLOOKUP(D2029,'스테이지별 난이도 설정'!B:C,2,0)</f>
        <v>162.00000000000122</v>
      </c>
      <c r="F2029" t="str">
        <f t="shared" si="96"/>
        <v>스페셜</v>
      </c>
      <c r="G2029">
        <f t="shared" si="94"/>
        <v>6</v>
      </c>
      <c r="H2029">
        <f>VLOOKUP($F2029,'(참고)타워 스텟 가치'!$B$2:$L$6,H$2,0)+(VLOOKUP($F2029,'(참고)타워 스텟 가치'!$B$2:$L$6,H$2,0)*$E2029)</f>
        <v>6188.9062500000464</v>
      </c>
      <c r="I2029">
        <f>VLOOKUP($F2029,'(참고)타워 스텟 가치'!$B$2:$L$6,I$2,0)+(VLOOKUP($F2029,'(참고)타워 스텟 가치'!$B$2:$L$6,I$2,0)*$E2029)</f>
        <v>1237.7812500000093</v>
      </c>
      <c r="J2029">
        <f>VLOOKUP($F2029,'(참고)타워 스텟 가치'!$B$2:$L$6,J$2,0)+(VLOOKUP($F2029,'(참고)타워 스텟 가치'!$B$2:$L$6,J$2,0)*$E2029)</f>
        <v>815000.00000000605</v>
      </c>
      <c r="K2029">
        <f>VLOOKUP($F2029,'(참고)타워 스텟 가치'!$B$2:$L$6,K$2,0)+(VLOOKUP($F2029,'(참고)타워 스텟 가치'!$B$2:$L$6,K$2,0)*$E2029)</f>
        <v>24755.625000000186</v>
      </c>
      <c r="L2029">
        <f>VLOOKUP($F2029,'(참고)타워 스텟 가치'!$B$2:$L$6,L$2,0)+(VLOOKUP($F2029,'(참고)타워 스텟 가치'!$B$2:$L$6,L$2,0)*$E2029)</f>
        <v>412.59375000000307</v>
      </c>
      <c r="M2029">
        <f>VLOOKUP($F2029,'(참고)타워 스텟 가치'!$B$2:$L$6,M$2,0)+(VLOOKUP($F2029,'(참고)타워 스텟 가치'!$B$2:$L$6,M$2,0)*$E2029)</f>
        <v>48.900000000000361</v>
      </c>
      <c r="N2029">
        <f>VLOOKUP($F2029,'(참고)타워 스텟 가치'!$B$2:$L$6,N$2,0)+(VLOOKUP($F2029,'(참고)타워 스텟 가치'!$B$2:$L$6,N$2,0)*$E2029)</f>
        <v>0</v>
      </c>
      <c r="O2029">
        <f>VLOOKUP($F2029,'(참고)타워 스텟 가치'!$B$2:$L$6,O$2,0)+(VLOOKUP($F2029,'(참고)타워 스텟 가치'!$B$2:$L$6,O$2,0)*$E2029)</f>
        <v>0</v>
      </c>
      <c r="P2029">
        <f>VLOOKUP($F2029,'(참고)타워 스텟 가치'!$B$2:$L$6,P$2,0)+(VLOOKUP($F2029,'(참고)타워 스텟 가치'!$B$2:$L$6,P$2,0)*$E2029)</f>
        <v>163.00000000000122</v>
      </c>
      <c r="Q2029">
        <f>SUM('스테이지별 몬스터 스텟'!H2029*'(참고)타워 스텟 가치'!$Q$17,'스테이지별 몬스터 스텟'!I2029*'(참고)타워 스텟 가치'!$R$17,'스테이지별 몬스터 스텟'!J2029*'(참고)타워 스텟 가치'!$S$17,'스테이지별 몬스터 스텟'!K2029*'(참고)타워 스텟 가치'!$T$17,'스테이지별 몬스터 스텟'!L2029*'(참고)타워 스텟 가치'!$U$17,'스테이지별 몬스터 스텟'!M2029*'(참고)타워 스텟 가치'!$V$17,'스테이지별 몬스터 스텟'!N2029*'(참고)타워 스텟 가치'!$W$17,'스테이지별 몬스터 스텟'!O2029*'(참고)타워 스텟 가치'!$X$17,'스테이지별 몬스터 스텟'!P2029*'(참고)타워 스텟 가치'!$Y$17)</f>
        <v>1287445.8218750095</v>
      </c>
      <c r="R2029">
        <v>1</v>
      </c>
      <c r="S2029">
        <f>VLOOKUP($F2029,'(참고)타워 스텟 가치'!$B$7:$L$11,S$2,0)+(VLOOKUP($F2029,'(참고)타워 스텟 가치'!$B$7:$L$11,S$2,0)*$E2029)</f>
        <v>2062.9687500000155</v>
      </c>
      <c r="T2029">
        <f>VLOOKUP($F2029,'(참고)타워 스텟 가치'!$B$7:$L$11,T$2,0)+(VLOOKUP($F2029,'(참고)타워 스텟 가치'!$B$7:$L$11,T$2,0)*$E2029)</f>
        <v>3713.3437500000277</v>
      </c>
      <c r="U2029">
        <f>VLOOKUP($F2029,'(참고)타워 스텟 가치'!$B$7:$L$11,U$2,0)+(VLOOKUP($F2029,'(참고)타워 스텟 가치'!$B$7:$L$11,U$2,0)*$E2029)</f>
        <v>815000.00000000605</v>
      </c>
      <c r="V2029">
        <f>VLOOKUP($F2029,'(참고)타워 스텟 가치'!$B$7:$L$11,V$2,0)+(VLOOKUP($F2029,'(참고)타워 스텟 가치'!$B$7:$L$11,V$2,0)*$E2029)</f>
        <v>24755.625000000186</v>
      </c>
      <c r="W2029">
        <f>VLOOKUP($F2029,'(참고)타워 스텟 가치'!$B$7:$L$11,W$2,0)+(VLOOKUP($F2029,'(참고)타워 스텟 가치'!$B$7:$L$11,W$2,0)*$E2029)</f>
        <v>412.59375000000307</v>
      </c>
      <c r="X2029">
        <f>VLOOKUP($F2029,'(참고)타워 스텟 가치'!$B$7:$L$11,X$2,0)+(VLOOKUP($F2029,'(참고)타워 스텟 가치'!$B$7:$L$11,X$2,0)*$E2029)</f>
        <v>48.900000000000361</v>
      </c>
      <c r="Y2029">
        <f>VLOOKUP($F2029,'(참고)타워 스텟 가치'!$B$7:$L$11,Y$2,0)+(VLOOKUP($F2029,'(참고)타워 스텟 가치'!$B$7:$L$11,Y$2,0)*$E2029)</f>
        <v>0</v>
      </c>
      <c r="Z2029">
        <f>VLOOKUP($F2029,'(참고)타워 스텟 가치'!$B$7:$L$11,Z$2,0)+(VLOOKUP($F2029,'(참고)타워 스텟 가치'!$B$7:$L$11,Z$2,0)*$E2029)</f>
        <v>0</v>
      </c>
      <c r="AA2029">
        <f>VLOOKUP($F2029,'(참고)타워 스텟 가치'!$B$7:$L$11,AA$2,0)+(VLOOKUP($F2029,'(참고)타워 스텟 가치'!$B$7:$L$11,AA$2,0)*$E2029)</f>
        <v>163.00000000000122</v>
      </c>
      <c r="AB2029">
        <f>SUM('스테이지별 몬스터 스텟'!S2029*'(참고)타워 스텟 가치'!$Q$17,'스테이지별 몬스터 스텟'!T2029*'(참고)타워 스텟 가치'!$R$17,'스테이지별 몬스터 스텟'!U2029*'(참고)타워 스텟 가치'!$S$17,'스테이지별 몬스터 스텟'!V2029*'(참고)타워 스텟 가치'!$T$17,'스테이지별 몬스터 스텟'!W2029*'(참고)타워 스텟 가치'!$U$17,'스테이지별 몬스터 스텟'!X2029*'(참고)타워 스텟 가치'!$V$17,'스테이지별 몬스터 스텟'!Y2029*'(참고)타워 스텟 가치'!$W$17,'스테이지별 몬스터 스텟'!Z2029*'(참고)타워 스텟 가치'!$X$17,'스테이지별 몬스터 스텟'!AA2029*'(참고)타워 스텟 가치'!$Y$17)</f>
        <v>1282907.2906250095</v>
      </c>
      <c r="AC2029">
        <v>2</v>
      </c>
      <c r="AD2029">
        <f>VLOOKUP($F2029,'(참고)타워 스텟 가치'!$B$12:$L$16,AD$2,0)+(VLOOKUP($F2029,'(참고)타워 스텟 가치'!$B$12:$L$16,AD$2,0)*$E2029)</f>
        <v>2062.9687500000155</v>
      </c>
      <c r="AE2029">
        <f>VLOOKUP($F2029,'(참고)타워 스텟 가치'!$B$12:$L$16,AE$2,0)+(VLOOKUP($F2029,'(참고)타워 스텟 가치'!$B$12:$L$16,AE$2,0)*$E2029)</f>
        <v>2475.5625000000186</v>
      </c>
      <c r="AF2029">
        <f>VLOOKUP($F2029,'(참고)타워 스텟 가치'!$B$12:$L$16,AF$2,0)+(VLOOKUP($F2029,'(참고)타워 스텟 가치'!$B$12:$L$16,AF$2,0)*$E2029)</f>
        <v>815000.00000000605</v>
      </c>
      <c r="AG2029">
        <f>VLOOKUP($F2029,'(참고)타워 스텟 가치'!$B$12:$L$16,AG$2,0)+(VLOOKUP($F2029,'(참고)타워 스텟 가치'!$B$12:$L$16,AG$2,0)*$E2029)</f>
        <v>12377.812500000093</v>
      </c>
      <c r="AH2029">
        <f>VLOOKUP($F2029,'(참고)타워 스텟 가치'!$B$12:$L$16,AH$2,0)+(VLOOKUP($F2029,'(참고)타워 스텟 가치'!$B$12:$L$16,AH$2,0)*$E2029)</f>
        <v>412.59375000000307</v>
      </c>
      <c r="AI2029">
        <f>VLOOKUP($F2029,'(참고)타워 스텟 가치'!$B$12:$L$16,AI$2,0)+(VLOOKUP($F2029,'(참고)타워 스텟 가치'!$B$12:$L$16,AI$2,0)*$E2029)</f>
        <v>48.900000000000361</v>
      </c>
      <c r="AJ2029">
        <f>VLOOKUP($F2029,'(참고)타워 스텟 가치'!$B$12:$L$16,AJ$2,0)+(VLOOKUP($F2029,'(참고)타워 스텟 가치'!$B$12:$L$16,AJ$2,0)*$E2029)</f>
        <v>0</v>
      </c>
      <c r="AK2029">
        <f>VLOOKUP($F2029,'(참고)타워 스텟 가치'!$B$12:$L$16,AK$2,0)+(VLOOKUP($F2029,'(참고)타워 스텟 가치'!$B$12:$L$16,AK$2,0)*$E2029)</f>
        <v>0</v>
      </c>
      <c r="AL2029">
        <f>VLOOKUP($F2029,'(참고)타워 스텟 가치'!$B$12:$L$16,AL$2,0)+(VLOOKUP($F2029,'(참고)타워 스텟 가치'!$B$12:$L$16,AL$2,0)*$E2029)</f>
        <v>326.00000000000244</v>
      </c>
      <c r="AM2029">
        <f>SUM('스테이지별 몬스터 스텟'!AD2029*'(참고)타워 스텟 가치'!$Q$17,'스테이지별 몬스터 스텟'!AE2029*'(참고)타워 스텟 가치'!$R$17,'스테이지별 몬스터 스텟'!AF2029*'(참고)타워 스텟 가치'!$S$17,'스테이지별 몬스터 스텟'!AG2029*'(참고)타워 스텟 가치'!$T$17,'스테이지별 몬스터 스텟'!AH2029*'(참고)타워 스텟 가치'!$U$17,'스테이지별 몬스터 스텟'!AI2029*'(참고)타워 스텟 가치'!$V$17,'스테이지별 몬스터 스텟'!AJ2029*'(참고)타워 스텟 가치'!$W$17,'스테이지별 몬스터 스텟'!AK2029*'(참고)타워 스텟 가치'!$X$17,'스테이지별 몬스터 스텟'!AL2029*'(참고)타워 스텟 가치'!$Y$17)</f>
        <v>1256620.9937500092</v>
      </c>
      <c r="AN2029">
        <v>3</v>
      </c>
    </row>
    <row r="2030" spans="3:40" x14ac:dyDescent="0.3">
      <c r="C2030">
        <v>1</v>
      </c>
      <c r="D2030">
        <f t="shared" si="95"/>
        <v>406</v>
      </c>
      <c r="E2030" s="52">
        <f>VLOOKUP(D2030,'스테이지별 난이도 설정'!B:C,2,0)</f>
        <v>162.40000000000123</v>
      </c>
      <c r="F2030" t="str">
        <f t="shared" si="96"/>
        <v>일반</v>
      </c>
      <c r="G2030">
        <f t="shared" si="94"/>
        <v>6</v>
      </c>
      <c r="H2030">
        <f>VLOOKUP($F2030,'(참고)타워 스텟 가치'!$B$2:$L$6,H$2,0)+(VLOOKUP($F2030,'(참고)타워 스텟 가치'!$B$2:$L$6,H$2,0)*$E2030)</f>
        <v>1225.5000000000091</v>
      </c>
      <c r="I2030">
        <f>VLOOKUP($F2030,'(참고)타워 스텟 가치'!$B$2:$L$6,I$2,0)+(VLOOKUP($F2030,'(참고)타워 스텟 가치'!$B$2:$L$6,I$2,0)*$E2030)</f>
        <v>245.10000000000184</v>
      </c>
      <c r="J2030">
        <f>VLOOKUP($F2030,'(참고)타워 스텟 가치'!$B$2:$L$6,J$2,0)+(VLOOKUP($F2030,'(참고)타워 스텟 가치'!$B$2:$L$6,J$2,0)*$E2030)</f>
        <v>817000.00000000617</v>
      </c>
      <c r="K2030">
        <f>VLOOKUP($F2030,'(참고)타워 스텟 가치'!$B$2:$L$6,K$2,0)+(VLOOKUP($F2030,'(참고)타워 스텟 가치'!$B$2:$L$6,K$2,0)*$E2030)</f>
        <v>4902.0000000000364</v>
      </c>
      <c r="L2030">
        <f>VLOOKUP($F2030,'(참고)타워 스텟 가치'!$B$2:$L$6,L$2,0)+(VLOOKUP($F2030,'(참고)타워 스텟 가치'!$B$2:$L$6,L$2,0)*$E2030)</f>
        <v>81.700000000000614</v>
      </c>
      <c r="M2030">
        <f>VLOOKUP($F2030,'(참고)타워 스텟 가치'!$B$2:$L$6,M$2,0)+(VLOOKUP($F2030,'(참고)타워 스텟 가치'!$B$2:$L$6,M$2,0)*$E2030)</f>
        <v>49.020000000000366</v>
      </c>
      <c r="N2030">
        <f>VLOOKUP($F2030,'(참고)타워 스텟 가치'!$B$2:$L$6,N$2,0)+(VLOOKUP($F2030,'(참고)타워 스텟 가치'!$B$2:$L$6,N$2,0)*$E2030)</f>
        <v>0</v>
      </c>
      <c r="O2030">
        <f>VLOOKUP($F2030,'(참고)타워 스텟 가치'!$B$2:$L$6,O$2,0)+(VLOOKUP($F2030,'(참고)타워 스텟 가치'!$B$2:$L$6,O$2,0)*$E2030)</f>
        <v>0</v>
      </c>
      <c r="P2030">
        <f>VLOOKUP($F2030,'(참고)타워 스텟 가치'!$B$2:$L$6,P$2,0)+(VLOOKUP($F2030,'(참고)타워 스텟 가치'!$B$2:$L$6,P$2,0)*$E2030)</f>
        <v>114.38000000000085</v>
      </c>
      <c r="Q2030">
        <f>SUM('스테이지별 몬스터 스텟'!H2030*'(참고)타워 스텟 가치'!$Q$17,'스테이지별 몬스터 스텟'!I2030*'(참고)타워 스텟 가치'!$R$17,'스테이지별 몬스터 스텟'!J2030*'(참고)타워 스텟 가치'!$S$17,'스테이지별 몬스터 스텟'!K2030*'(참고)타워 스텟 가치'!$T$17,'스테이지별 몬스터 스텟'!L2030*'(참고)타워 스텟 가치'!$U$17,'스테이지별 몬스터 스텟'!M2030*'(참고)타워 스텟 가치'!$V$17,'스테이지별 몬스터 스텟'!N2030*'(참고)타워 스텟 가치'!$W$17,'스테이지별 몬스터 스텟'!O2030*'(참고)타워 스텟 가치'!$X$17,'스테이지별 몬스터 스텟'!P2030*'(참고)타워 스텟 가치'!$Y$17)</f>
        <v>1238563.8300000092</v>
      </c>
      <c r="R2030">
        <v>1</v>
      </c>
      <c r="S2030">
        <f>VLOOKUP($F2030,'(참고)타워 스텟 가치'!$B$7:$L$11,S$2,0)+(VLOOKUP($F2030,'(참고)타워 스텟 가치'!$B$7:$L$11,S$2,0)*$E2030)</f>
        <v>408.50000000000307</v>
      </c>
      <c r="T2030">
        <f>VLOOKUP($F2030,'(참고)타워 스텟 가치'!$B$7:$L$11,T$2,0)+(VLOOKUP($F2030,'(참고)타워 스텟 가치'!$B$7:$L$11,T$2,0)*$E2030)</f>
        <v>735.30000000000553</v>
      </c>
      <c r="U2030">
        <f>VLOOKUP($F2030,'(참고)타워 스텟 가치'!$B$7:$L$11,U$2,0)+(VLOOKUP($F2030,'(참고)타워 스텟 가치'!$B$7:$L$11,U$2,0)*$E2030)</f>
        <v>817000.00000000617</v>
      </c>
      <c r="V2030">
        <f>VLOOKUP($F2030,'(참고)타워 스텟 가치'!$B$7:$L$11,V$2,0)+(VLOOKUP($F2030,'(참고)타워 스텟 가치'!$B$7:$L$11,V$2,0)*$E2030)</f>
        <v>4902.0000000000364</v>
      </c>
      <c r="W2030">
        <f>VLOOKUP($F2030,'(참고)타워 스텟 가치'!$B$7:$L$11,W$2,0)+(VLOOKUP($F2030,'(참고)타워 스텟 가치'!$B$7:$L$11,W$2,0)*$E2030)</f>
        <v>81.700000000000614</v>
      </c>
      <c r="X2030">
        <f>VLOOKUP($F2030,'(참고)타워 스텟 가치'!$B$7:$L$11,X$2,0)+(VLOOKUP($F2030,'(참고)타워 스텟 가치'!$B$7:$L$11,X$2,0)*$E2030)</f>
        <v>49.020000000000366</v>
      </c>
      <c r="Y2030">
        <f>VLOOKUP($F2030,'(참고)타워 스텟 가치'!$B$7:$L$11,Y$2,0)+(VLOOKUP($F2030,'(참고)타워 스텟 가치'!$B$7:$L$11,Y$2,0)*$E2030)</f>
        <v>0</v>
      </c>
      <c r="Z2030">
        <f>VLOOKUP($F2030,'(참고)타워 스텟 가치'!$B$7:$L$11,Z$2,0)+(VLOOKUP($F2030,'(참고)타워 스텟 가치'!$B$7:$L$11,Z$2,0)*$E2030)</f>
        <v>0</v>
      </c>
      <c r="AA2030">
        <f>VLOOKUP($F2030,'(참고)타워 스텟 가치'!$B$7:$L$11,AA$2,0)+(VLOOKUP($F2030,'(참고)타워 스텟 가치'!$B$7:$L$11,AA$2,0)*$E2030)</f>
        <v>114.38000000000085</v>
      </c>
      <c r="AB2030">
        <f>SUM('스테이지별 몬스터 스텟'!S2030*'(참고)타워 스텟 가치'!$Q$17,'스테이지별 몬스터 스텟'!T2030*'(참고)타워 스텟 가치'!$R$17,'스테이지별 몬스터 스텟'!U2030*'(참고)타워 스텟 가치'!$S$17,'스테이지별 몬스터 스텟'!V2030*'(참고)타워 스텟 가치'!$T$17,'스테이지별 몬스터 스텟'!W2030*'(참고)타워 스텟 가치'!$U$17,'스테이지별 몬스터 스텟'!X2030*'(참고)타워 스텟 가치'!$V$17,'스테이지별 몬스터 스텟'!Y2030*'(참고)타워 스텟 가치'!$W$17,'스테이지별 몬스터 스텟'!Z2030*'(참고)타워 스텟 가치'!$X$17,'스테이지별 몬스터 스텟'!AA2030*'(참고)타워 스텟 가치'!$Y$17)</f>
        <v>1237665.1300000092</v>
      </c>
      <c r="AC2030">
        <v>2</v>
      </c>
      <c r="AD2030">
        <f>VLOOKUP($F2030,'(참고)타워 스텟 가치'!$B$12:$L$16,AD$2,0)+(VLOOKUP($F2030,'(참고)타워 스텟 가치'!$B$12:$L$16,AD$2,0)*$E2030)</f>
        <v>408.50000000000307</v>
      </c>
      <c r="AE2030">
        <f>VLOOKUP($F2030,'(참고)타워 스텟 가치'!$B$12:$L$16,AE$2,0)+(VLOOKUP($F2030,'(참고)타워 스텟 가치'!$B$12:$L$16,AE$2,0)*$E2030)</f>
        <v>490.20000000000368</v>
      </c>
      <c r="AF2030">
        <f>VLOOKUP($F2030,'(참고)타워 스텟 가치'!$B$12:$L$16,AF$2,0)+(VLOOKUP($F2030,'(참고)타워 스텟 가치'!$B$12:$L$16,AF$2,0)*$E2030)</f>
        <v>817000.00000000617</v>
      </c>
      <c r="AG2030">
        <f>VLOOKUP($F2030,'(참고)타워 스텟 가치'!$B$12:$L$16,AG$2,0)+(VLOOKUP($F2030,'(참고)타워 스텟 가치'!$B$12:$L$16,AG$2,0)*$E2030)</f>
        <v>2451.0000000000182</v>
      </c>
      <c r="AH2030">
        <f>VLOOKUP($F2030,'(참고)타워 스텟 가치'!$B$12:$L$16,AH$2,0)+(VLOOKUP($F2030,'(참고)타워 스텟 가치'!$B$12:$L$16,AH$2,0)*$E2030)</f>
        <v>81.700000000000614</v>
      </c>
      <c r="AI2030">
        <f>VLOOKUP($F2030,'(참고)타워 스텟 가치'!$B$12:$L$16,AI$2,0)+(VLOOKUP($F2030,'(참고)타워 스텟 가치'!$B$12:$L$16,AI$2,0)*$E2030)</f>
        <v>49.020000000000366</v>
      </c>
      <c r="AJ2030">
        <f>VLOOKUP($F2030,'(참고)타워 스텟 가치'!$B$12:$L$16,AJ$2,0)+(VLOOKUP($F2030,'(참고)타워 스텟 가치'!$B$12:$L$16,AJ$2,0)*$E2030)</f>
        <v>0</v>
      </c>
      <c r="AK2030">
        <f>VLOOKUP($F2030,'(참고)타워 스텟 가치'!$B$12:$L$16,AK$2,0)+(VLOOKUP($F2030,'(참고)타워 스텟 가치'!$B$12:$L$16,AK$2,0)*$E2030)</f>
        <v>0</v>
      </c>
      <c r="AL2030">
        <f>VLOOKUP($F2030,'(참고)타워 스텟 가치'!$B$12:$L$16,AL$2,0)+(VLOOKUP($F2030,'(참고)타워 스텟 가치'!$B$12:$L$16,AL$2,0)*$E2030)</f>
        <v>228.7600000000017</v>
      </c>
      <c r="AM2030">
        <f>SUM('스테이지별 몬스터 스텟'!AD2030*'(참고)타워 스텟 가치'!$Q$17,'스테이지별 몬스터 스텟'!AE2030*'(참고)타워 스텟 가치'!$R$17,'스테이지별 몬스터 스텟'!AF2030*'(참고)타워 스텟 가치'!$S$17,'스테이지별 몬스터 스텟'!AG2030*'(참고)타워 스텟 가치'!$T$17,'스테이지별 몬스터 스텟'!AH2030*'(참고)타워 스텟 가치'!$U$17,'스테이지별 몬스터 스텟'!AI2030*'(참고)타워 스텟 가치'!$V$17,'스테이지별 몬스터 스텟'!AJ2030*'(참고)타워 스텟 가치'!$W$17,'스테이지별 몬스터 스텟'!AK2030*'(참고)타워 스텟 가치'!$X$17,'스테이지별 몬스터 스텟'!AL2030*'(참고)타워 스텟 가치'!$Y$17)</f>
        <v>1232624.2400000093</v>
      </c>
      <c r="AN2030">
        <v>3</v>
      </c>
    </row>
    <row r="2031" spans="3:40" x14ac:dyDescent="0.3">
      <c r="C2031">
        <v>2</v>
      </c>
      <c r="D2031">
        <f t="shared" si="95"/>
        <v>406</v>
      </c>
      <c r="E2031" s="52">
        <f>VLOOKUP(D2031,'스테이지별 난이도 설정'!B:C,2,0)</f>
        <v>162.40000000000123</v>
      </c>
      <c r="F2031" t="str">
        <f t="shared" si="96"/>
        <v>레어</v>
      </c>
      <c r="G2031">
        <f t="shared" si="94"/>
        <v>6</v>
      </c>
      <c r="H2031">
        <f>VLOOKUP($F2031,'(참고)타워 스텟 가치'!$B$2:$L$6,H$2,0)+(VLOOKUP($F2031,'(참고)타워 스텟 가치'!$B$2:$L$6,H$2,0)*$E2031)</f>
        <v>1838.2500000000139</v>
      </c>
      <c r="I2031">
        <f>VLOOKUP($F2031,'(참고)타워 스텟 가치'!$B$2:$L$6,I$2,0)+(VLOOKUP($F2031,'(참고)타워 스텟 가치'!$B$2:$L$6,I$2,0)*$E2031)</f>
        <v>367.65000000000276</v>
      </c>
      <c r="J2031">
        <f>VLOOKUP($F2031,'(참고)타워 스텟 가치'!$B$2:$L$6,J$2,0)+(VLOOKUP($F2031,'(참고)타워 스텟 가치'!$B$2:$L$6,J$2,0)*$E2031)</f>
        <v>817000.00000000617</v>
      </c>
      <c r="K2031">
        <f>VLOOKUP($F2031,'(참고)타워 스텟 가치'!$B$2:$L$6,K$2,0)+(VLOOKUP($F2031,'(참고)타워 스텟 가치'!$B$2:$L$6,K$2,0)*$E2031)</f>
        <v>7353.0000000000555</v>
      </c>
      <c r="L2031">
        <f>VLOOKUP($F2031,'(참고)타워 스텟 가치'!$B$2:$L$6,L$2,0)+(VLOOKUP($F2031,'(참고)타워 스텟 가치'!$B$2:$L$6,L$2,0)*$E2031)</f>
        <v>122.55000000000092</v>
      </c>
      <c r="M2031">
        <f>VLOOKUP($F2031,'(참고)타워 스텟 가치'!$B$2:$L$6,M$2,0)+(VLOOKUP($F2031,'(참고)타워 스텟 가치'!$B$2:$L$6,M$2,0)*$E2031)</f>
        <v>49.020000000000366</v>
      </c>
      <c r="N2031">
        <f>VLOOKUP($F2031,'(참고)타워 스텟 가치'!$B$2:$L$6,N$2,0)+(VLOOKUP($F2031,'(참고)타워 스텟 가치'!$B$2:$L$6,N$2,0)*$E2031)</f>
        <v>0</v>
      </c>
      <c r="O2031">
        <f>VLOOKUP($F2031,'(참고)타워 스텟 가치'!$B$2:$L$6,O$2,0)+(VLOOKUP($F2031,'(참고)타워 스텟 가치'!$B$2:$L$6,O$2,0)*$E2031)</f>
        <v>0</v>
      </c>
      <c r="P2031">
        <f>VLOOKUP($F2031,'(참고)타워 스텟 가치'!$B$2:$L$6,P$2,0)+(VLOOKUP($F2031,'(참고)타워 스텟 가치'!$B$2:$L$6,P$2,0)*$E2031)</f>
        <v>114.38000000000085</v>
      </c>
      <c r="Q2031">
        <f>SUM('스테이지별 몬스터 스텟'!H2031*'(참고)타워 스텟 가치'!$Q$17,'스테이지별 몬스터 스텟'!I2031*'(참고)타워 스텟 가치'!$R$17,'스테이지별 몬스터 스텟'!J2031*'(참고)타워 스텟 가치'!$S$17,'스테이지별 몬스터 스텟'!K2031*'(참고)타워 스텟 가치'!$T$17,'스테이지별 몬스터 스텟'!L2031*'(참고)타워 스텟 가치'!$U$17,'스테이지별 몬스터 스텟'!M2031*'(참고)타워 스텟 가치'!$V$17,'스테이지별 몬스터 스텟'!N2031*'(참고)타워 스텟 가치'!$W$17,'스테이지별 몬스터 스텟'!O2031*'(참고)타워 스텟 가치'!$X$17,'스테이지별 몬스터 스텟'!P2031*'(참고)타워 스텟 가치'!$Y$17)</f>
        <v>1244956.8550000095</v>
      </c>
      <c r="R2031">
        <v>1</v>
      </c>
      <c r="S2031">
        <f>VLOOKUP($F2031,'(참고)타워 스텟 가치'!$B$7:$L$11,S$2,0)+(VLOOKUP($F2031,'(참고)타워 스텟 가치'!$B$7:$L$11,S$2,0)*$E2031)</f>
        <v>612.75000000000455</v>
      </c>
      <c r="T2031">
        <f>VLOOKUP($F2031,'(참고)타워 스텟 가치'!$B$7:$L$11,T$2,0)+(VLOOKUP($F2031,'(참고)타워 스텟 가치'!$B$7:$L$11,T$2,0)*$E2031)</f>
        <v>1102.9500000000082</v>
      </c>
      <c r="U2031">
        <f>VLOOKUP($F2031,'(참고)타워 스텟 가치'!$B$7:$L$11,U$2,0)+(VLOOKUP($F2031,'(참고)타워 스텟 가치'!$B$7:$L$11,U$2,0)*$E2031)</f>
        <v>817000.00000000617</v>
      </c>
      <c r="V2031">
        <f>VLOOKUP($F2031,'(참고)타워 스텟 가치'!$B$7:$L$11,V$2,0)+(VLOOKUP($F2031,'(참고)타워 스텟 가치'!$B$7:$L$11,V$2,0)*$E2031)</f>
        <v>7353.0000000000555</v>
      </c>
      <c r="W2031">
        <f>VLOOKUP($F2031,'(참고)타워 스텟 가치'!$B$7:$L$11,W$2,0)+(VLOOKUP($F2031,'(참고)타워 스텟 가치'!$B$7:$L$11,W$2,0)*$E2031)</f>
        <v>122.55000000000092</v>
      </c>
      <c r="X2031">
        <f>VLOOKUP($F2031,'(참고)타워 스텟 가치'!$B$7:$L$11,X$2,0)+(VLOOKUP($F2031,'(참고)타워 스텟 가치'!$B$7:$L$11,X$2,0)*$E2031)</f>
        <v>49.020000000000366</v>
      </c>
      <c r="Y2031">
        <f>VLOOKUP($F2031,'(참고)타워 스텟 가치'!$B$7:$L$11,Y$2,0)+(VLOOKUP($F2031,'(참고)타워 스텟 가치'!$B$7:$L$11,Y$2,0)*$E2031)</f>
        <v>0</v>
      </c>
      <c r="Z2031">
        <f>VLOOKUP($F2031,'(참고)타워 스텟 가치'!$B$7:$L$11,Z$2,0)+(VLOOKUP($F2031,'(참고)타워 스텟 가치'!$B$7:$L$11,Z$2,0)*$E2031)</f>
        <v>0</v>
      </c>
      <c r="AA2031">
        <f>VLOOKUP($F2031,'(참고)타워 스텟 가치'!$B$7:$L$11,AA$2,0)+(VLOOKUP($F2031,'(참고)타워 스텟 가치'!$B$7:$L$11,AA$2,0)*$E2031)</f>
        <v>114.38000000000085</v>
      </c>
      <c r="AB2031">
        <f>SUM('스테이지별 몬스터 스텟'!S2031*'(참고)타워 스텟 가치'!$Q$17,'스테이지별 몬스터 스텟'!T2031*'(참고)타워 스텟 가치'!$R$17,'스테이지별 몬스터 스텟'!U2031*'(참고)타워 스텟 가치'!$S$17,'스테이지별 몬스터 스텟'!V2031*'(참고)타워 스텟 가치'!$T$17,'스테이지별 몬스터 스텟'!W2031*'(참고)타워 스텟 가치'!$U$17,'스테이지별 몬스터 스텟'!X2031*'(참고)타워 스텟 가치'!$V$17,'스테이지별 몬스터 스텟'!Y2031*'(참고)타워 스텟 가치'!$W$17,'스테이지별 몬스터 스텟'!Z2031*'(참고)타워 스텟 가치'!$X$17,'스테이지별 몬스터 스텟'!AA2031*'(참고)타워 스텟 가치'!$Y$17)</f>
        <v>1243608.8050000095</v>
      </c>
      <c r="AC2031">
        <v>2</v>
      </c>
      <c r="AD2031">
        <f>VLOOKUP($F2031,'(참고)타워 스텟 가치'!$B$12:$L$16,AD$2,0)+(VLOOKUP($F2031,'(참고)타워 스텟 가치'!$B$12:$L$16,AD$2,0)*$E2031)</f>
        <v>612.75000000000455</v>
      </c>
      <c r="AE2031">
        <f>VLOOKUP($F2031,'(참고)타워 스텟 가치'!$B$12:$L$16,AE$2,0)+(VLOOKUP($F2031,'(참고)타워 스텟 가치'!$B$12:$L$16,AE$2,0)*$E2031)</f>
        <v>735.30000000000553</v>
      </c>
      <c r="AF2031">
        <f>VLOOKUP($F2031,'(참고)타워 스텟 가치'!$B$12:$L$16,AF$2,0)+(VLOOKUP($F2031,'(참고)타워 스텟 가치'!$B$12:$L$16,AF$2,0)*$E2031)</f>
        <v>817000.00000000617</v>
      </c>
      <c r="AG2031">
        <f>VLOOKUP($F2031,'(참고)타워 스텟 가치'!$B$12:$L$16,AG$2,0)+(VLOOKUP($F2031,'(참고)타워 스텟 가치'!$B$12:$L$16,AG$2,0)*$E2031)</f>
        <v>3676.5000000000277</v>
      </c>
      <c r="AH2031">
        <f>VLOOKUP($F2031,'(참고)타워 스텟 가치'!$B$12:$L$16,AH$2,0)+(VLOOKUP($F2031,'(참고)타워 스텟 가치'!$B$12:$L$16,AH$2,0)*$E2031)</f>
        <v>122.55000000000092</v>
      </c>
      <c r="AI2031">
        <f>VLOOKUP($F2031,'(참고)타워 스텟 가치'!$B$12:$L$16,AI$2,0)+(VLOOKUP($F2031,'(참고)타워 스텟 가치'!$B$12:$L$16,AI$2,0)*$E2031)</f>
        <v>49.020000000000366</v>
      </c>
      <c r="AJ2031">
        <f>VLOOKUP($F2031,'(참고)타워 스텟 가치'!$B$12:$L$16,AJ$2,0)+(VLOOKUP($F2031,'(참고)타워 스텟 가치'!$B$12:$L$16,AJ$2,0)*$E2031)</f>
        <v>0</v>
      </c>
      <c r="AK2031">
        <f>VLOOKUP($F2031,'(참고)타워 스텟 가치'!$B$12:$L$16,AK$2,0)+(VLOOKUP($F2031,'(참고)타워 스텟 가치'!$B$12:$L$16,AK$2,0)*$E2031)</f>
        <v>0</v>
      </c>
      <c r="AL2031">
        <f>VLOOKUP($F2031,'(참고)타워 스텟 가치'!$B$12:$L$16,AL$2,0)+(VLOOKUP($F2031,'(참고)타워 스텟 가치'!$B$12:$L$16,AL$2,0)*$E2031)</f>
        <v>228.7600000000017</v>
      </c>
      <c r="AM2031">
        <f>SUM('스테이지별 몬스터 스텟'!AD2031*'(참고)타워 스텟 가치'!$Q$17,'스테이지별 몬스터 스텟'!AE2031*'(참고)타워 스텟 가치'!$R$17,'스테이지별 몬스터 스텟'!AF2031*'(참고)타워 스텟 가치'!$S$17,'스테이지별 몬스터 스텟'!AG2031*'(참고)타워 스텟 가치'!$T$17,'스테이지별 몬스터 스텟'!AH2031*'(참고)타워 스텟 가치'!$U$17,'스테이지별 몬스터 스텟'!AI2031*'(참고)타워 스텟 가치'!$V$17,'스테이지별 몬스터 스텟'!AJ2031*'(참고)타워 스텟 가치'!$W$17,'스테이지별 몬스터 스텟'!AK2031*'(참고)타워 스텟 가치'!$X$17,'스테이지별 몬스터 스텟'!AL2031*'(참고)타워 스텟 가치'!$Y$17)</f>
        <v>1235933.0900000094</v>
      </c>
      <c r="AN2031">
        <v>3</v>
      </c>
    </row>
    <row r="2032" spans="3:40" x14ac:dyDescent="0.3">
      <c r="C2032">
        <v>3</v>
      </c>
      <c r="D2032">
        <f t="shared" si="95"/>
        <v>406</v>
      </c>
      <c r="E2032" s="52">
        <f>VLOOKUP(D2032,'스테이지별 난이도 설정'!B:C,2,0)</f>
        <v>162.40000000000123</v>
      </c>
      <c r="F2032" t="str">
        <f t="shared" si="96"/>
        <v>에픽</v>
      </c>
      <c r="G2032">
        <f t="shared" si="94"/>
        <v>6</v>
      </c>
      <c r="H2032">
        <f>VLOOKUP($F2032,'(참고)타워 스텟 가치'!$B$2:$L$6,H$2,0)+(VLOOKUP($F2032,'(참고)타워 스텟 가치'!$B$2:$L$6,H$2,0)*$E2032)</f>
        <v>2757.3750000000209</v>
      </c>
      <c r="I2032">
        <f>VLOOKUP($F2032,'(참고)타워 스텟 가치'!$B$2:$L$6,I$2,0)+(VLOOKUP($F2032,'(참고)타워 스텟 가치'!$B$2:$L$6,I$2,0)*$E2032)</f>
        <v>551.47500000000412</v>
      </c>
      <c r="J2032">
        <f>VLOOKUP($F2032,'(참고)타워 스텟 가치'!$B$2:$L$6,J$2,0)+(VLOOKUP($F2032,'(참고)타워 스텟 가치'!$B$2:$L$6,J$2,0)*$E2032)</f>
        <v>817000.00000000617</v>
      </c>
      <c r="K2032">
        <f>VLOOKUP($F2032,'(참고)타워 스텟 가치'!$B$2:$L$6,K$2,0)+(VLOOKUP($F2032,'(참고)타워 스텟 가치'!$B$2:$L$6,K$2,0)*$E2032)</f>
        <v>11029.500000000084</v>
      </c>
      <c r="L2032">
        <f>VLOOKUP($F2032,'(참고)타워 스텟 가치'!$B$2:$L$6,L$2,0)+(VLOOKUP($F2032,'(참고)타워 스텟 가치'!$B$2:$L$6,L$2,0)*$E2032)</f>
        <v>183.82500000000138</v>
      </c>
      <c r="M2032">
        <f>VLOOKUP($F2032,'(참고)타워 스텟 가치'!$B$2:$L$6,M$2,0)+(VLOOKUP($F2032,'(참고)타워 스텟 가치'!$B$2:$L$6,M$2,0)*$E2032)</f>
        <v>49.020000000000366</v>
      </c>
      <c r="N2032">
        <f>VLOOKUP($F2032,'(참고)타워 스텟 가치'!$B$2:$L$6,N$2,0)+(VLOOKUP($F2032,'(참고)타워 스텟 가치'!$B$2:$L$6,N$2,0)*$E2032)</f>
        <v>0</v>
      </c>
      <c r="O2032">
        <f>VLOOKUP($F2032,'(참고)타워 스텟 가치'!$B$2:$L$6,O$2,0)+(VLOOKUP($F2032,'(참고)타워 스텟 가치'!$B$2:$L$6,O$2,0)*$E2032)</f>
        <v>0</v>
      </c>
      <c r="P2032">
        <f>VLOOKUP($F2032,'(참고)타워 스텟 가치'!$B$2:$L$6,P$2,0)+(VLOOKUP($F2032,'(참고)타워 스텟 가치'!$B$2:$L$6,P$2,0)*$E2032)</f>
        <v>114.38000000000085</v>
      </c>
      <c r="Q2032">
        <f>SUM('스테이지별 몬스터 스텟'!H2032*'(참고)타워 스텟 가치'!$Q$17,'스테이지별 몬스터 스텟'!I2032*'(참고)타워 스텟 가치'!$R$17,'스테이지별 몬스터 스텟'!J2032*'(참고)타워 스텟 가치'!$S$17,'스테이지별 몬스터 스텟'!K2032*'(참고)타워 스텟 가치'!$T$17,'스테이지별 몬스터 스텟'!L2032*'(참고)타워 스텟 가치'!$U$17,'스테이지별 몬스터 스텟'!M2032*'(참고)타워 스텟 가치'!$V$17,'스테이지별 몬스터 스텟'!N2032*'(참고)타워 스텟 가치'!$W$17,'스테이지별 몬스터 스텟'!O2032*'(참고)타워 스텟 가치'!$X$17,'스테이지별 몬스터 스텟'!P2032*'(참고)타워 스텟 가치'!$Y$17)</f>
        <v>1254546.3925000096</v>
      </c>
      <c r="R2032">
        <v>1</v>
      </c>
      <c r="S2032">
        <f>VLOOKUP($F2032,'(참고)타워 스텟 가치'!$B$7:$L$11,S$2,0)+(VLOOKUP($F2032,'(참고)타워 스텟 가치'!$B$7:$L$11,S$2,0)*$E2032)</f>
        <v>919.12500000000693</v>
      </c>
      <c r="T2032">
        <f>VLOOKUP($F2032,'(참고)타워 스텟 가치'!$B$7:$L$11,T$2,0)+(VLOOKUP($F2032,'(참고)타워 스텟 가치'!$B$7:$L$11,T$2,0)*$E2032)</f>
        <v>1654.4250000000125</v>
      </c>
      <c r="U2032">
        <f>VLOOKUP($F2032,'(참고)타워 스텟 가치'!$B$7:$L$11,U$2,0)+(VLOOKUP($F2032,'(참고)타워 스텟 가치'!$B$7:$L$11,U$2,0)*$E2032)</f>
        <v>817000.00000000617</v>
      </c>
      <c r="V2032">
        <f>VLOOKUP($F2032,'(참고)타워 스텟 가치'!$B$7:$L$11,V$2,0)+(VLOOKUP($F2032,'(참고)타워 스텟 가치'!$B$7:$L$11,V$2,0)*$E2032)</f>
        <v>11029.500000000084</v>
      </c>
      <c r="W2032">
        <f>VLOOKUP($F2032,'(참고)타워 스텟 가치'!$B$7:$L$11,W$2,0)+(VLOOKUP($F2032,'(참고)타워 스텟 가치'!$B$7:$L$11,W$2,0)*$E2032)</f>
        <v>183.82500000000138</v>
      </c>
      <c r="X2032">
        <f>VLOOKUP($F2032,'(참고)타워 스텟 가치'!$B$7:$L$11,X$2,0)+(VLOOKUP($F2032,'(참고)타워 스텟 가치'!$B$7:$L$11,X$2,0)*$E2032)</f>
        <v>49.020000000000366</v>
      </c>
      <c r="Y2032">
        <f>VLOOKUP($F2032,'(참고)타워 스텟 가치'!$B$7:$L$11,Y$2,0)+(VLOOKUP($F2032,'(참고)타워 스텟 가치'!$B$7:$L$11,Y$2,0)*$E2032)</f>
        <v>0</v>
      </c>
      <c r="Z2032">
        <f>VLOOKUP($F2032,'(참고)타워 스텟 가치'!$B$7:$L$11,Z$2,0)+(VLOOKUP($F2032,'(참고)타워 스텟 가치'!$B$7:$L$11,Z$2,0)*$E2032)</f>
        <v>0</v>
      </c>
      <c r="AA2032">
        <f>VLOOKUP($F2032,'(참고)타워 스텟 가치'!$B$7:$L$11,AA$2,0)+(VLOOKUP($F2032,'(참고)타워 스텟 가치'!$B$7:$L$11,AA$2,0)*$E2032)</f>
        <v>114.38000000000085</v>
      </c>
      <c r="AB2032">
        <f>SUM('스테이지별 몬스터 스텟'!S2032*'(참고)타워 스텟 가치'!$Q$17,'스테이지별 몬스터 스텟'!T2032*'(참고)타워 스텟 가치'!$R$17,'스테이지별 몬스터 스텟'!U2032*'(참고)타워 스텟 가치'!$S$17,'스테이지별 몬스터 스텟'!V2032*'(참고)타워 스텟 가치'!$T$17,'스테이지별 몬스터 스텟'!W2032*'(참고)타워 스텟 가치'!$U$17,'스테이지별 몬스터 스텟'!X2032*'(참고)타워 스텟 가치'!$V$17,'스테이지별 몬스터 스텟'!Y2032*'(참고)타워 스텟 가치'!$W$17,'스테이지별 몬스터 스텟'!Z2032*'(참고)타워 스텟 가치'!$X$17,'스테이지별 몬스터 스텟'!AA2032*'(참고)타워 스텟 가치'!$Y$17)</f>
        <v>1252524.3175000094</v>
      </c>
      <c r="AC2032">
        <v>2</v>
      </c>
      <c r="AD2032">
        <f>VLOOKUP($F2032,'(참고)타워 스텟 가치'!$B$12:$L$16,AD$2,0)+(VLOOKUP($F2032,'(참고)타워 스텟 가치'!$B$12:$L$16,AD$2,0)*$E2032)</f>
        <v>919.12500000000693</v>
      </c>
      <c r="AE2032">
        <f>VLOOKUP($F2032,'(참고)타워 스텟 가치'!$B$12:$L$16,AE$2,0)+(VLOOKUP($F2032,'(참고)타워 스텟 가치'!$B$12:$L$16,AE$2,0)*$E2032)</f>
        <v>1102.9500000000082</v>
      </c>
      <c r="AF2032">
        <f>VLOOKUP($F2032,'(참고)타워 스텟 가치'!$B$12:$L$16,AF$2,0)+(VLOOKUP($F2032,'(참고)타워 스텟 가치'!$B$12:$L$16,AF$2,0)*$E2032)</f>
        <v>817000.00000000617</v>
      </c>
      <c r="AG2032">
        <f>VLOOKUP($F2032,'(참고)타워 스텟 가치'!$B$12:$L$16,AG$2,0)+(VLOOKUP($F2032,'(참고)타워 스텟 가치'!$B$12:$L$16,AG$2,0)*$E2032)</f>
        <v>5514.7500000000418</v>
      </c>
      <c r="AH2032">
        <f>VLOOKUP($F2032,'(참고)타워 스텟 가치'!$B$12:$L$16,AH$2,0)+(VLOOKUP($F2032,'(참고)타워 스텟 가치'!$B$12:$L$16,AH$2,0)*$E2032)</f>
        <v>183.82500000000138</v>
      </c>
      <c r="AI2032">
        <f>VLOOKUP($F2032,'(참고)타워 스텟 가치'!$B$12:$L$16,AI$2,0)+(VLOOKUP($F2032,'(참고)타워 스텟 가치'!$B$12:$L$16,AI$2,0)*$E2032)</f>
        <v>49.020000000000366</v>
      </c>
      <c r="AJ2032">
        <f>VLOOKUP($F2032,'(참고)타워 스텟 가치'!$B$12:$L$16,AJ$2,0)+(VLOOKUP($F2032,'(참고)타워 스텟 가치'!$B$12:$L$16,AJ$2,0)*$E2032)</f>
        <v>0</v>
      </c>
      <c r="AK2032">
        <f>VLOOKUP($F2032,'(참고)타워 스텟 가치'!$B$12:$L$16,AK$2,0)+(VLOOKUP($F2032,'(참고)타워 스텟 가치'!$B$12:$L$16,AK$2,0)*$E2032)</f>
        <v>0</v>
      </c>
      <c r="AL2032">
        <f>VLOOKUP($F2032,'(참고)타워 스텟 가치'!$B$12:$L$16,AL$2,0)+(VLOOKUP($F2032,'(참고)타워 스텟 가치'!$B$12:$L$16,AL$2,0)*$E2032)</f>
        <v>228.7600000000017</v>
      </c>
      <c r="AM2032">
        <f>SUM('스테이지별 몬스터 스텟'!AD2032*'(참고)타워 스텟 가치'!$Q$17,'스테이지별 몬스터 스텟'!AE2032*'(참고)타워 스텟 가치'!$R$17,'스테이지별 몬스터 스텟'!AF2032*'(참고)타워 스텟 가치'!$S$17,'스테이지별 몬스터 스텟'!AG2032*'(참고)타워 스텟 가치'!$T$17,'스테이지별 몬스터 스텟'!AH2032*'(참고)타워 스텟 가치'!$U$17,'스테이지별 몬스터 스텟'!AI2032*'(참고)타워 스텟 가치'!$V$17,'스테이지별 몬스터 스텟'!AJ2032*'(참고)타워 스텟 가치'!$W$17,'스테이지별 몬스터 스텟'!AK2032*'(참고)타워 스텟 가치'!$X$17,'스테이지별 몬스터 스텟'!AL2032*'(참고)타워 스텟 가치'!$Y$17)</f>
        <v>1240896.3650000093</v>
      </c>
      <c r="AN2032">
        <v>3</v>
      </c>
    </row>
    <row r="2033" spans="3:40" x14ac:dyDescent="0.3">
      <c r="C2033">
        <v>4</v>
      </c>
      <c r="D2033">
        <f t="shared" si="95"/>
        <v>406</v>
      </c>
      <c r="E2033" s="52">
        <f>VLOOKUP(D2033,'스테이지별 난이도 설정'!B:C,2,0)</f>
        <v>162.40000000000123</v>
      </c>
      <c r="F2033" t="str">
        <f t="shared" si="96"/>
        <v>유니크</v>
      </c>
      <c r="G2033">
        <f t="shared" si="94"/>
        <v>6</v>
      </c>
      <c r="H2033">
        <f>VLOOKUP($F2033,'(참고)타워 스텟 가치'!$B$2:$L$6,H$2,0)+(VLOOKUP($F2033,'(참고)타워 스텟 가치'!$B$2:$L$6,H$2,0)*$E2033)</f>
        <v>4136.0625000000309</v>
      </c>
      <c r="I2033">
        <f>VLOOKUP($F2033,'(참고)타워 스텟 가치'!$B$2:$L$6,I$2,0)+(VLOOKUP($F2033,'(참고)타워 스텟 가치'!$B$2:$L$6,I$2,0)*$E2033)</f>
        <v>827.21250000000623</v>
      </c>
      <c r="J2033">
        <f>VLOOKUP($F2033,'(참고)타워 스텟 가치'!$B$2:$L$6,J$2,0)+(VLOOKUP($F2033,'(참고)타워 스텟 가치'!$B$2:$L$6,J$2,0)*$E2033)</f>
        <v>817000.00000000617</v>
      </c>
      <c r="K2033">
        <f>VLOOKUP($F2033,'(참고)타워 스텟 가치'!$B$2:$L$6,K$2,0)+(VLOOKUP($F2033,'(참고)타워 스텟 가치'!$B$2:$L$6,K$2,0)*$E2033)</f>
        <v>16544.250000000124</v>
      </c>
      <c r="L2033">
        <f>VLOOKUP($F2033,'(참고)타워 스텟 가치'!$B$2:$L$6,L$2,0)+(VLOOKUP($F2033,'(참고)타워 스텟 가치'!$B$2:$L$6,L$2,0)*$E2033)</f>
        <v>275.73750000000206</v>
      </c>
      <c r="M2033">
        <f>VLOOKUP($F2033,'(참고)타워 스텟 가치'!$B$2:$L$6,M$2,0)+(VLOOKUP($F2033,'(참고)타워 스텟 가치'!$B$2:$L$6,M$2,0)*$E2033)</f>
        <v>49.020000000000366</v>
      </c>
      <c r="N2033">
        <f>VLOOKUP($F2033,'(참고)타워 스텟 가치'!$B$2:$L$6,N$2,0)+(VLOOKUP($F2033,'(참고)타워 스텟 가치'!$B$2:$L$6,N$2,0)*$E2033)</f>
        <v>0</v>
      </c>
      <c r="O2033">
        <f>VLOOKUP($F2033,'(참고)타워 스텟 가치'!$B$2:$L$6,O$2,0)+(VLOOKUP($F2033,'(참고)타워 스텟 가치'!$B$2:$L$6,O$2,0)*$E2033)</f>
        <v>0</v>
      </c>
      <c r="P2033">
        <f>VLOOKUP($F2033,'(참고)타워 스텟 가치'!$B$2:$L$6,P$2,0)+(VLOOKUP($F2033,'(참고)타워 스텟 가치'!$B$2:$L$6,P$2,0)*$E2033)</f>
        <v>163.40000000000123</v>
      </c>
      <c r="Q2033">
        <f>SUM('스테이지별 몬스터 스텟'!H2033*'(참고)타워 스텟 가치'!$Q$17,'스테이지별 몬스터 스텟'!I2033*'(참고)타워 스텟 가치'!$R$17,'스테이지별 몬스터 스텟'!J2033*'(참고)타워 스텟 가치'!$S$17,'스테이지별 몬스터 스텟'!K2033*'(참고)타워 스텟 가치'!$T$17,'스테이지별 몬스터 스텟'!L2033*'(참고)타워 스텟 가치'!$U$17,'스테이지별 몬스터 스텟'!M2033*'(참고)타워 스텟 가치'!$V$17,'스테이지별 몬스터 스텟'!N2033*'(참고)타워 스텟 가치'!$W$17,'스테이지별 몬스터 스텟'!O2033*'(참고)타워 스텟 가치'!$X$17,'스테이지별 몬스터 스텟'!P2033*'(참고)타워 스텟 가치'!$Y$17)</f>
        <v>1269028.7387500098</v>
      </c>
      <c r="R2033">
        <v>1</v>
      </c>
      <c r="S2033">
        <f>VLOOKUP($F2033,'(참고)타워 스텟 가치'!$B$7:$L$11,S$2,0)+(VLOOKUP($F2033,'(참고)타워 스텟 가치'!$B$7:$L$11,S$2,0)*$E2033)</f>
        <v>1378.6875000000105</v>
      </c>
      <c r="T2033">
        <f>VLOOKUP($F2033,'(참고)타워 스텟 가치'!$B$7:$L$11,T$2,0)+(VLOOKUP($F2033,'(참고)타워 스텟 가치'!$B$7:$L$11,T$2,0)*$E2033)</f>
        <v>2481.6375000000185</v>
      </c>
      <c r="U2033">
        <f>VLOOKUP($F2033,'(참고)타워 스텟 가치'!$B$7:$L$11,U$2,0)+(VLOOKUP($F2033,'(참고)타워 스텟 가치'!$B$7:$L$11,U$2,0)*$E2033)</f>
        <v>817000.00000000617</v>
      </c>
      <c r="V2033">
        <f>VLOOKUP($F2033,'(참고)타워 스텟 가치'!$B$7:$L$11,V$2,0)+(VLOOKUP($F2033,'(참고)타워 스텟 가치'!$B$7:$L$11,V$2,0)*$E2033)</f>
        <v>16544.250000000124</v>
      </c>
      <c r="W2033">
        <f>VLOOKUP($F2033,'(참고)타워 스텟 가치'!$B$7:$L$11,W$2,0)+(VLOOKUP($F2033,'(참고)타워 스텟 가치'!$B$7:$L$11,W$2,0)*$E2033)</f>
        <v>275.73750000000206</v>
      </c>
      <c r="X2033">
        <f>VLOOKUP($F2033,'(참고)타워 스텟 가치'!$B$7:$L$11,X$2,0)+(VLOOKUP($F2033,'(참고)타워 스텟 가치'!$B$7:$L$11,X$2,0)*$E2033)</f>
        <v>49.020000000000366</v>
      </c>
      <c r="Y2033">
        <f>VLOOKUP($F2033,'(참고)타워 스텟 가치'!$B$7:$L$11,Y$2,0)+(VLOOKUP($F2033,'(참고)타워 스텟 가치'!$B$7:$L$11,Y$2,0)*$E2033)</f>
        <v>0</v>
      </c>
      <c r="Z2033">
        <f>VLOOKUP($F2033,'(참고)타워 스텟 가치'!$B$7:$L$11,Z$2,0)+(VLOOKUP($F2033,'(참고)타워 스텟 가치'!$B$7:$L$11,Z$2,0)*$E2033)</f>
        <v>0</v>
      </c>
      <c r="AA2033">
        <f>VLOOKUP($F2033,'(참고)타워 스텟 가치'!$B$7:$L$11,AA$2,0)+(VLOOKUP($F2033,'(참고)타워 스텟 가치'!$B$7:$L$11,AA$2,0)*$E2033)</f>
        <v>163.40000000000123</v>
      </c>
      <c r="AB2033">
        <f>SUM('스테이지별 몬스터 스텟'!S2033*'(참고)타워 스텟 가치'!$Q$17,'스테이지별 몬스터 스텟'!T2033*'(참고)타워 스텟 가치'!$R$17,'스테이지별 몬스터 스텟'!U2033*'(참고)타워 스텟 가치'!$S$17,'스테이지별 몬스터 스텟'!V2033*'(참고)타워 스텟 가치'!$T$17,'스테이지별 몬스터 스텟'!W2033*'(참고)타워 스텟 가치'!$U$17,'스테이지별 몬스터 스텟'!X2033*'(참고)타워 스텟 가치'!$V$17,'스테이지별 몬스터 스텟'!Y2033*'(참고)타워 스텟 가치'!$W$17,'스테이지별 몬스터 스텟'!Z2033*'(참고)타워 스텟 가치'!$X$17,'스테이지별 몬스터 스텟'!AA2033*'(참고)타워 스텟 가치'!$Y$17)</f>
        <v>1265995.6262500098</v>
      </c>
      <c r="AC2033">
        <v>2</v>
      </c>
      <c r="AD2033">
        <f>VLOOKUP($F2033,'(참고)타워 스텟 가치'!$B$12:$L$16,AD$2,0)+(VLOOKUP($F2033,'(참고)타워 스텟 가치'!$B$12:$L$16,AD$2,0)*$E2033)</f>
        <v>1378.6875000000105</v>
      </c>
      <c r="AE2033">
        <f>VLOOKUP($F2033,'(참고)타워 스텟 가치'!$B$12:$L$16,AE$2,0)+(VLOOKUP($F2033,'(참고)타워 스텟 가치'!$B$12:$L$16,AE$2,0)*$E2033)</f>
        <v>1654.4250000000125</v>
      </c>
      <c r="AF2033">
        <f>VLOOKUP($F2033,'(참고)타워 스텟 가치'!$B$12:$L$16,AF$2,0)+(VLOOKUP($F2033,'(참고)타워 스텟 가치'!$B$12:$L$16,AF$2,0)*$E2033)</f>
        <v>817000.00000000617</v>
      </c>
      <c r="AG2033">
        <f>VLOOKUP($F2033,'(참고)타워 스텟 가치'!$B$12:$L$16,AG$2,0)+(VLOOKUP($F2033,'(참고)타워 스텟 가치'!$B$12:$L$16,AG$2,0)*$E2033)</f>
        <v>8272.1250000000618</v>
      </c>
      <c r="AH2033">
        <f>VLOOKUP($F2033,'(참고)타워 스텟 가치'!$B$12:$L$16,AH$2,0)+(VLOOKUP($F2033,'(참고)타워 스텟 가치'!$B$12:$L$16,AH$2,0)*$E2033)</f>
        <v>275.73750000000206</v>
      </c>
      <c r="AI2033">
        <f>VLOOKUP($F2033,'(참고)타워 스텟 가치'!$B$12:$L$16,AI$2,0)+(VLOOKUP($F2033,'(참고)타워 스텟 가치'!$B$12:$L$16,AI$2,0)*$E2033)</f>
        <v>49.020000000000366</v>
      </c>
      <c r="AJ2033">
        <f>VLOOKUP($F2033,'(참고)타워 스텟 가치'!$B$12:$L$16,AJ$2,0)+(VLOOKUP($F2033,'(참고)타워 스텟 가치'!$B$12:$L$16,AJ$2,0)*$E2033)</f>
        <v>0</v>
      </c>
      <c r="AK2033">
        <f>VLOOKUP($F2033,'(참고)타워 스텟 가치'!$B$12:$L$16,AK$2,0)+(VLOOKUP($F2033,'(참고)타워 스텟 가치'!$B$12:$L$16,AK$2,0)*$E2033)</f>
        <v>0</v>
      </c>
      <c r="AL2033">
        <f>VLOOKUP($F2033,'(참고)타워 스텟 가치'!$B$12:$L$16,AL$2,0)+(VLOOKUP($F2033,'(참고)타워 스텟 가치'!$B$12:$L$16,AL$2,0)*$E2033)</f>
        <v>326.80000000000246</v>
      </c>
      <c r="AM2033">
        <f>SUM('스테이지별 몬스터 스텟'!AD2033*'(참고)타워 스텟 가치'!$Q$17,'스테이지별 몬스터 스텟'!AE2033*'(참고)타워 스텟 가치'!$R$17,'스테이지별 몬스터 스텟'!AF2033*'(참고)타워 스텟 가치'!$S$17,'스테이지별 몬스터 스텟'!AG2033*'(참고)타워 스텟 가치'!$T$17,'스테이지별 몬스터 스텟'!AH2033*'(참고)타워 스텟 가치'!$U$17,'스테이지별 몬스터 스텟'!AI2033*'(참고)타워 스텟 가치'!$V$17,'스테이지별 몬스터 스텟'!AJ2033*'(참고)타워 스텟 가치'!$W$17,'스테이지별 몬스터 스텟'!AK2033*'(참고)타워 스텟 가치'!$X$17,'스테이지별 몬스터 스텟'!AL2033*'(참고)타워 스텟 가치'!$Y$17)</f>
        <v>1248537.3575000097</v>
      </c>
      <c r="AN2033">
        <v>3</v>
      </c>
    </row>
    <row r="2034" spans="3:40" x14ac:dyDescent="0.3">
      <c r="C2034">
        <v>5</v>
      </c>
      <c r="D2034">
        <f t="shared" si="95"/>
        <v>406</v>
      </c>
      <c r="E2034" s="52">
        <f>VLOOKUP(D2034,'스테이지별 난이도 설정'!B:C,2,0)</f>
        <v>162.40000000000123</v>
      </c>
      <c r="F2034" t="str">
        <f t="shared" si="96"/>
        <v>스페셜</v>
      </c>
      <c r="G2034">
        <f t="shared" si="94"/>
        <v>6</v>
      </c>
      <c r="H2034">
        <f>VLOOKUP($F2034,'(참고)타워 스텟 가치'!$B$2:$L$6,H$2,0)+(VLOOKUP($F2034,'(참고)타워 스텟 가치'!$B$2:$L$6,H$2,0)*$E2034)</f>
        <v>6204.0937500000464</v>
      </c>
      <c r="I2034">
        <f>VLOOKUP($F2034,'(참고)타워 스텟 가치'!$B$2:$L$6,I$2,0)+(VLOOKUP($F2034,'(참고)타워 스텟 가치'!$B$2:$L$6,I$2,0)*$E2034)</f>
        <v>1240.8187500000092</v>
      </c>
      <c r="J2034">
        <f>VLOOKUP($F2034,'(참고)타워 스텟 가치'!$B$2:$L$6,J$2,0)+(VLOOKUP($F2034,'(참고)타워 스텟 가치'!$B$2:$L$6,J$2,0)*$E2034)</f>
        <v>817000.00000000617</v>
      </c>
      <c r="K2034">
        <f>VLOOKUP($F2034,'(참고)타워 스텟 가치'!$B$2:$L$6,K$2,0)+(VLOOKUP($F2034,'(참고)타워 스텟 가치'!$B$2:$L$6,K$2,0)*$E2034)</f>
        <v>24816.375000000186</v>
      </c>
      <c r="L2034">
        <f>VLOOKUP($F2034,'(참고)타워 스텟 가치'!$B$2:$L$6,L$2,0)+(VLOOKUP($F2034,'(참고)타워 스텟 가치'!$B$2:$L$6,L$2,0)*$E2034)</f>
        <v>413.60625000000312</v>
      </c>
      <c r="M2034">
        <f>VLOOKUP($F2034,'(참고)타워 스텟 가치'!$B$2:$L$6,M$2,0)+(VLOOKUP($F2034,'(참고)타워 스텟 가치'!$B$2:$L$6,M$2,0)*$E2034)</f>
        <v>49.020000000000366</v>
      </c>
      <c r="N2034">
        <f>VLOOKUP($F2034,'(참고)타워 스텟 가치'!$B$2:$L$6,N$2,0)+(VLOOKUP($F2034,'(참고)타워 스텟 가치'!$B$2:$L$6,N$2,0)*$E2034)</f>
        <v>0</v>
      </c>
      <c r="O2034">
        <f>VLOOKUP($F2034,'(참고)타워 스텟 가치'!$B$2:$L$6,O$2,0)+(VLOOKUP($F2034,'(참고)타워 스텟 가치'!$B$2:$L$6,O$2,0)*$E2034)</f>
        <v>0</v>
      </c>
      <c r="P2034">
        <f>VLOOKUP($F2034,'(참고)타워 스텟 가치'!$B$2:$L$6,P$2,0)+(VLOOKUP($F2034,'(참고)타워 스텟 가치'!$B$2:$L$6,P$2,0)*$E2034)</f>
        <v>163.40000000000123</v>
      </c>
      <c r="Q2034">
        <f>SUM('스테이지별 몬스터 스텟'!H2034*'(참고)타워 스텟 가치'!$Q$17,'스테이지별 몬스터 스텟'!I2034*'(참고)타워 스텟 가치'!$R$17,'스테이지별 몬스터 스텟'!J2034*'(참고)타워 스텟 가치'!$S$17,'스테이지별 몬스터 스텟'!K2034*'(참고)타워 스텟 가치'!$T$17,'스테이지별 몬스터 스텟'!L2034*'(참고)타워 스텟 가치'!$U$17,'스테이지별 몬스터 스텟'!M2034*'(참고)타워 스텟 가치'!$V$17,'스테이지별 몬스터 스텟'!N2034*'(참고)타워 스텟 가치'!$W$17,'스테이지별 몬스터 스텟'!O2034*'(참고)타워 스텟 가치'!$X$17,'스테이지별 몬스터 스텟'!P2034*'(참고)타워 스텟 가치'!$Y$17)</f>
        <v>1290605.1981250099</v>
      </c>
      <c r="R2034">
        <v>1</v>
      </c>
      <c r="S2034">
        <f>VLOOKUP($F2034,'(참고)타워 스텟 가치'!$B$7:$L$11,S$2,0)+(VLOOKUP($F2034,'(참고)타워 스텟 가치'!$B$7:$L$11,S$2,0)*$E2034)</f>
        <v>2068.0312500000155</v>
      </c>
      <c r="T2034">
        <f>VLOOKUP($F2034,'(참고)타워 스텟 가치'!$B$7:$L$11,T$2,0)+(VLOOKUP($F2034,'(참고)타워 스텟 가치'!$B$7:$L$11,T$2,0)*$E2034)</f>
        <v>3722.4562500000279</v>
      </c>
      <c r="U2034">
        <f>VLOOKUP($F2034,'(참고)타워 스텟 가치'!$B$7:$L$11,U$2,0)+(VLOOKUP($F2034,'(참고)타워 스텟 가치'!$B$7:$L$11,U$2,0)*$E2034)</f>
        <v>817000.00000000617</v>
      </c>
      <c r="V2034">
        <f>VLOOKUP($F2034,'(참고)타워 스텟 가치'!$B$7:$L$11,V$2,0)+(VLOOKUP($F2034,'(참고)타워 스텟 가치'!$B$7:$L$11,V$2,0)*$E2034)</f>
        <v>24816.375000000186</v>
      </c>
      <c r="W2034">
        <f>VLOOKUP($F2034,'(참고)타워 스텟 가치'!$B$7:$L$11,W$2,0)+(VLOOKUP($F2034,'(참고)타워 스텟 가치'!$B$7:$L$11,W$2,0)*$E2034)</f>
        <v>413.60625000000312</v>
      </c>
      <c r="X2034">
        <f>VLOOKUP($F2034,'(참고)타워 스텟 가치'!$B$7:$L$11,X$2,0)+(VLOOKUP($F2034,'(참고)타워 스텟 가치'!$B$7:$L$11,X$2,0)*$E2034)</f>
        <v>49.020000000000366</v>
      </c>
      <c r="Y2034">
        <f>VLOOKUP($F2034,'(참고)타워 스텟 가치'!$B$7:$L$11,Y$2,0)+(VLOOKUP($F2034,'(참고)타워 스텟 가치'!$B$7:$L$11,Y$2,0)*$E2034)</f>
        <v>0</v>
      </c>
      <c r="Z2034">
        <f>VLOOKUP($F2034,'(참고)타워 스텟 가치'!$B$7:$L$11,Z$2,0)+(VLOOKUP($F2034,'(참고)타워 스텟 가치'!$B$7:$L$11,Z$2,0)*$E2034)</f>
        <v>0</v>
      </c>
      <c r="AA2034">
        <f>VLOOKUP($F2034,'(참고)타워 스텟 가치'!$B$7:$L$11,AA$2,0)+(VLOOKUP($F2034,'(참고)타워 스텟 가치'!$B$7:$L$11,AA$2,0)*$E2034)</f>
        <v>163.40000000000123</v>
      </c>
      <c r="AB2034">
        <f>SUM('스테이지별 몬스터 스텟'!S2034*'(참고)타워 스텟 가치'!$Q$17,'스테이지별 몬스터 스텟'!T2034*'(참고)타워 스텟 가치'!$R$17,'스테이지별 몬스터 스텟'!U2034*'(참고)타워 스텟 가치'!$S$17,'스테이지별 몬스터 스텟'!V2034*'(참고)타워 스텟 가치'!$T$17,'스테이지별 몬스터 스텟'!W2034*'(참고)타워 스텟 가치'!$U$17,'스테이지별 몬스터 스텟'!X2034*'(참고)타워 스텟 가치'!$V$17,'스테이지별 몬스터 스텟'!Y2034*'(참고)타워 스텟 가치'!$W$17,'스테이지별 몬스터 스텟'!Z2034*'(참고)타워 스텟 가치'!$X$17,'스테이지별 몬스터 스텟'!AA2034*'(참고)타워 스텟 가치'!$Y$17)</f>
        <v>1286055.5293750099</v>
      </c>
      <c r="AC2034">
        <v>2</v>
      </c>
      <c r="AD2034">
        <f>VLOOKUP($F2034,'(참고)타워 스텟 가치'!$B$12:$L$16,AD$2,0)+(VLOOKUP($F2034,'(참고)타워 스텟 가치'!$B$12:$L$16,AD$2,0)*$E2034)</f>
        <v>2068.0312500000155</v>
      </c>
      <c r="AE2034">
        <f>VLOOKUP($F2034,'(참고)타워 스텟 가치'!$B$12:$L$16,AE$2,0)+(VLOOKUP($F2034,'(참고)타워 스텟 가치'!$B$12:$L$16,AE$2,0)*$E2034)</f>
        <v>2481.6375000000185</v>
      </c>
      <c r="AF2034">
        <f>VLOOKUP($F2034,'(참고)타워 스텟 가치'!$B$12:$L$16,AF$2,0)+(VLOOKUP($F2034,'(참고)타워 스텟 가치'!$B$12:$L$16,AF$2,0)*$E2034)</f>
        <v>817000.00000000617</v>
      </c>
      <c r="AG2034">
        <f>VLOOKUP($F2034,'(참고)타워 스텟 가치'!$B$12:$L$16,AG$2,0)+(VLOOKUP($F2034,'(참고)타워 스텟 가치'!$B$12:$L$16,AG$2,0)*$E2034)</f>
        <v>12408.187500000093</v>
      </c>
      <c r="AH2034">
        <f>VLOOKUP($F2034,'(참고)타워 스텟 가치'!$B$12:$L$16,AH$2,0)+(VLOOKUP($F2034,'(참고)타워 스텟 가치'!$B$12:$L$16,AH$2,0)*$E2034)</f>
        <v>413.60625000000312</v>
      </c>
      <c r="AI2034">
        <f>VLOOKUP($F2034,'(참고)타워 스텟 가치'!$B$12:$L$16,AI$2,0)+(VLOOKUP($F2034,'(참고)타워 스텟 가치'!$B$12:$L$16,AI$2,0)*$E2034)</f>
        <v>49.020000000000366</v>
      </c>
      <c r="AJ2034">
        <f>VLOOKUP($F2034,'(참고)타워 스텟 가치'!$B$12:$L$16,AJ$2,0)+(VLOOKUP($F2034,'(참고)타워 스텟 가치'!$B$12:$L$16,AJ$2,0)*$E2034)</f>
        <v>0</v>
      </c>
      <c r="AK2034">
        <f>VLOOKUP($F2034,'(참고)타워 스텟 가치'!$B$12:$L$16,AK$2,0)+(VLOOKUP($F2034,'(참고)타워 스텟 가치'!$B$12:$L$16,AK$2,0)*$E2034)</f>
        <v>0</v>
      </c>
      <c r="AL2034">
        <f>VLOOKUP($F2034,'(참고)타워 스텟 가치'!$B$12:$L$16,AL$2,0)+(VLOOKUP($F2034,'(참고)타워 스텟 가치'!$B$12:$L$16,AL$2,0)*$E2034)</f>
        <v>326.80000000000246</v>
      </c>
      <c r="AM2034">
        <f>SUM('스테이지별 몬스터 스텟'!AD2034*'(참고)타워 스텟 가치'!$Q$17,'스테이지별 몬스터 스텟'!AE2034*'(참고)타워 스텟 가치'!$R$17,'스테이지별 몬스터 스텟'!AF2034*'(참고)타워 스텟 가치'!$S$17,'스테이지별 몬스터 스텟'!AG2034*'(참고)타워 스텟 가치'!$T$17,'스테이지별 몬스터 스텟'!AH2034*'(참고)타워 스텟 가치'!$U$17,'스테이지별 몬스터 스텟'!AI2034*'(참고)타워 스텟 가치'!$V$17,'스테이지별 몬스터 스텟'!AJ2034*'(참고)타워 스텟 가치'!$W$17,'스테이지별 몬스터 스텟'!AK2034*'(참고)타워 스텟 가치'!$X$17,'스테이지별 몬스터 스텟'!AL2034*'(참고)타워 스텟 가치'!$Y$17)</f>
        <v>1259704.7262500096</v>
      </c>
      <c r="AN2034">
        <v>3</v>
      </c>
    </row>
    <row r="2035" spans="3:40" x14ac:dyDescent="0.3">
      <c r="C2035">
        <v>1</v>
      </c>
      <c r="D2035">
        <f t="shared" si="95"/>
        <v>407</v>
      </c>
      <c r="E2035" s="52">
        <f>VLOOKUP(D2035,'스테이지별 난이도 설정'!B:C,2,0)</f>
        <v>162.80000000000123</v>
      </c>
      <c r="F2035" t="str">
        <f t="shared" si="96"/>
        <v>일반</v>
      </c>
      <c r="G2035">
        <f t="shared" si="94"/>
        <v>6</v>
      </c>
      <c r="H2035">
        <f>VLOOKUP($F2035,'(참고)타워 스텟 가치'!$B$2:$L$6,H$2,0)+(VLOOKUP($F2035,'(참고)타워 스텟 가치'!$B$2:$L$6,H$2,0)*$E2035)</f>
        <v>1228.5000000000093</v>
      </c>
      <c r="I2035">
        <f>VLOOKUP($F2035,'(참고)타워 스텟 가치'!$B$2:$L$6,I$2,0)+(VLOOKUP($F2035,'(참고)타워 스텟 가치'!$B$2:$L$6,I$2,0)*$E2035)</f>
        <v>245.70000000000186</v>
      </c>
      <c r="J2035">
        <f>VLOOKUP($F2035,'(참고)타워 스텟 가치'!$B$2:$L$6,J$2,0)+(VLOOKUP($F2035,'(참고)타워 스텟 가치'!$B$2:$L$6,J$2,0)*$E2035)</f>
        <v>819000.00000000617</v>
      </c>
      <c r="K2035">
        <f>VLOOKUP($F2035,'(참고)타워 스텟 가치'!$B$2:$L$6,K$2,0)+(VLOOKUP($F2035,'(참고)타워 스텟 가치'!$B$2:$L$6,K$2,0)*$E2035)</f>
        <v>4914.0000000000373</v>
      </c>
      <c r="L2035">
        <f>VLOOKUP($F2035,'(참고)타워 스텟 가치'!$B$2:$L$6,L$2,0)+(VLOOKUP($F2035,'(참고)타워 스텟 가치'!$B$2:$L$6,L$2,0)*$E2035)</f>
        <v>81.900000000000617</v>
      </c>
      <c r="M2035">
        <f>VLOOKUP($F2035,'(참고)타워 스텟 가치'!$B$2:$L$6,M$2,0)+(VLOOKUP($F2035,'(참고)타워 스텟 가치'!$B$2:$L$6,M$2,0)*$E2035)</f>
        <v>49.140000000000363</v>
      </c>
      <c r="N2035">
        <f>VLOOKUP($F2035,'(참고)타워 스텟 가치'!$B$2:$L$6,N$2,0)+(VLOOKUP($F2035,'(참고)타워 스텟 가치'!$B$2:$L$6,N$2,0)*$E2035)</f>
        <v>0</v>
      </c>
      <c r="O2035">
        <f>VLOOKUP($F2035,'(참고)타워 스텟 가치'!$B$2:$L$6,O$2,0)+(VLOOKUP($F2035,'(참고)타워 스텟 가치'!$B$2:$L$6,O$2,0)*$E2035)</f>
        <v>0</v>
      </c>
      <c r="P2035">
        <f>VLOOKUP($F2035,'(참고)타워 스텟 가치'!$B$2:$L$6,P$2,0)+(VLOOKUP($F2035,'(참고)타워 스텟 가치'!$B$2:$L$6,P$2,0)*$E2035)</f>
        <v>114.66000000000086</v>
      </c>
      <c r="Q2035">
        <f>SUM('스테이지별 몬스터 스텟'!H2035*'(참고)타워 스텟 가치'!$Q$17,'스테이지별 몬스터 스텟'!I2035*'(참고)타워 스텟 가치'!$R$17,'스테이지별 몬스터 스텟'!J2035*'(참고)타워 스텟 가치'!$S$17,'스테이지별 몬스터 스텟'!K2035*'(참고)타워 스텟 가치'!$T$17,'스테이지별 몬스터 스텟'!L2035*'(참고)타워 스텟 가치'!$U$17,'스테이지별 몬스터 스텟'!M2035*'(참고)타워 스텟 가치'!$V$17,'스테이지별 몬스터 스텟'!N2035*'(참고)타워 스텟 가치'!$W$17,'스테이지별 몬스터 스텟'!O2035*'(참고)타워 스텟 가치'!$X$17,'스테이지별 몬스터 스텟'!P2035*'(참고)타워 스텟 가치'!$Y$17)</f>
        <v>1241595.8100000094</v>
      </c>
      <c r="R2035">
        <v>1</v>
      </c>
      <c r="S2035">
        <f>VLOOKUP($F2035,'(참고)타워 스텟 가치'!$B$7:$L$11,S$2,0)+(VLOOKUP($F2035,'(참고)타워 스텟 가치'!$B$7:$L$11,S$2,0)*$E2035)</f>
        <v>409.50000000000307</v>
      </c>
      <c r="T2035">
        <f>VLOOKUP($F2035,'(참고)타워 스텟 가치'!$B$7:$L$11,T$2,0)+(VLOOKUP($F2035,'(참고)타워 스텟 가치'!$B$7:$L$11,T$2,0)*$E2035)</f>
        <v>737.10000000000559</v>
      </c>
      <c r="U2035">
        <f>VLOOKUP($F2035,'(참고)타워 스텟 가치'!$B$7:$L$11,U$2,0)+(VLOOKUP($F2035,'(참고)타워 스텟 가치'!$B$7:$L$11,U$2,0)*$E2035)</f>
        <v>819000.00000000617</v>
      </c>
      <c r="V2035">
        <f>VLOOKUP($F2035,'(참고)타워 스텟 가치'!$B$7:$L$11,V$2,0)+(VLOOKUP($F2035,'(참고)타워 스텟 가치'!$B$7:$L$11,V$2,0)*$E2035)</f>
        <v>4914.0000000000373</v>
      </c>
      <c r="W2035">
        <f>VLOOKUP($F2035,'(참고)타워 스텟 가치'!$B$7:$L$11,W$2,0)+(VLOOKUP($F2035,'(참고)타워 스텟 가치'!$B$7:$L$11,W$2,0)*$E2035)</f>
        <v>81.900000000000617</v>
      </c>
      <c r="X2035">
        <f>VLOOKUP($F2035,'(참고)타워 스텟 가치'!$B$7:$L$11,X$2,0)+(VLOOKUP($F2035,'(참고)타워 스텟 가치'!$B$7:$L$11,X$2,0)*$E2035)</f>
        <v>49.140000000000363</v>
      </c>
      <c r="Y2035">
        <f>VLOOKUP($F2035,'(참고)타워 스텟 가치'!$B$7:$L$11,Y$2,0)+(VLOOKUP($F2035,'(참고)타워 스텟 가치'!$B$7:$L$11,Y$2,0)*$E2035)</f>
        <v>0</v>
      </c>
      <c r="Z2035">
        <f>VLOOKUP($F2035,'(참고)타워 스텟 가치'!$B$7:$L$11,Z$2,0)+(VLOOKUP($F2035,'(참고)타워 스텟 가치'!$B$7:$L$11,Z$2,0)*$E2035)</f>
        <v>0</v>
      </c>
      <c r="AA2035">
        <f>VLOOKUP($F2035,'(참고)타워 스텟 가치'!$B$7:$L$11,AA$2,0)+(VLOOKUP($F2035,'(참고)타워 스텟 가치'!$B$7:$L$11,AA$2,0)*$E2035)</f>
        <v>114.66000000000086</v>
      </c>
      <c r="AB2035">
        <f>SUM('스테이지별 몬스터 스텟'!S2035*'(참고)타워 스텟 가치'!$Q$17,'스테이지별 몬스터 스텟'!T2035*'(참고)타워 스텟 가치'!$R$17,'스테이지별 몬스터 스텟'!U2035*'(참고)타워 스텟 가치'!$S$17,'스테이지별 몬스터 스텟'!V2035*'(참고)타워 스텟 가치'!$T$17,'스테이지별 몬스터 스텟'!W2035*'(참고)타워 스텟 가치'!$U$17,'스테이지별 몬스터 스텟'!X2035*'(참고)타워 스텟 가치'!$V$17,'스테이지별 몬스터 스텟'!Y2035*'(참고)타워 스텟 가치'!$W$17,'스테이지별 몬스터 스텟'!Z2035*'(참고)타워 스텟 가치'!$X$17,'스테이지별 몬스터 스텟'!AA2035*'(참고)타워 스텟 가치'!$Y$17)</f>
        <v>1240694.9100000092</v>
      </c>
      <c r="AC2035">
        <v>2</v>
      </c>
      <c r="AD2035">
        <f>VLOOKUP($F2035,'(참고)타워 스텟 가치'!$B$12:$L$16,AD$2,0)+(VLOOKUP($F2035,'(참고)타워 스텟 가치'!$B$12:$L$16,AD$2,0)*$E2035)</f>
        <v>409.50000000000307</v>
      </c>
      <c r="AE2035">
        <f>VLOOKUP($F2035,'(참고)타워 스텟 가치'!$B$12:$L$16,AE$2,0)+(VLOOKUP($F2035,'(참고)타워 스텟 가치'!$B$12:$L$16,AE$2,0)*$E2035)</f>
        <v>491.40000000000373</v>
      </c>
      <c r="AF2035">
        <f>VLOOKUP($F2035,'(참고)타워 스텟 가치'!$B$12:$L$16,AF$2,0)+(VLOOKUP($F2035,'(참고)타워 스텟 가치'!$B$12:$L$16,AF$2,0)*$E2035)</f>
        <v>819000.00000000617</v>
      </c>
      <c r="AG2035">
        <f>VLOOKUP($F2035,'(참고)타워 스텟 가치'!$B$12:$L$16,AG$2,0)+(VLOOKUP($F2035,'(참고)타워 스텟 가치'!$B$12:$L$16,AG$2,0)*$E2035)</f>
        <v>2457.0000000000186</v>
      </c>
      <c r="AH2035">
        <f>VLOOKUP($F2035,'(참고)타워 스텟 가치'!$B$12:$L$16,AH$2,0)+(VLOOKUP($F2035,'(참고)타워 스텟 가치'!$B$12:$L$16,AH$2,0)*$E2035)</f>
        <v>81.900000000000617</v>
      </c>
      <c r="AI2035">
        <f>VLOOKUP($F2035,'(참고)타워 스텟 가치'!$B$12:$L$16,AI$2,0)+(VLOOKUP($F2035,'(참고)타워 스텟 가치'!$B$12:$L$16,AI$2,0)*$E2035)</f>
        <v>49.140000000000363</v>
      </c>
      <c r="AJ2035">
        <f>VLOOKUP($F2035,'(참고)타워 스텟 가치'!$B$12:$L$16,AJ$2,0)+(VLOOKUP($F2035,'(참고)타워 스텟 가치'!$B$12:$L$16,AJ$2,0)*$E2035)</f>
        <v>0</v>
      </c>
      <c r="AK2035">
        <f>VLOOKUP($F2035,'(참고)타워 스텟 가치'!$B$12:$L$16,AK$2,0)+(VLOOKUP($F2035,'(참고)타워 스텟 가치'!$B$12:$L$16,AK$2,0)*$E2035)</f>
        <v>0</v>
      </c>
      <c r="AL2035">
        <f>VLOOKUP($F2035,'(참고)타워 스텟 가치'!$B$12:$L$16,AL$2,0)+(VLOOKUP($F2035,'(참고)타워 스텟 가치'!$B$12:$L$16,AL$2,0)*$E2035)</f>
        <v>229.32000000000173</v>
      </c>
      <c r="AM2035">
        <f>SUM('스테이지별 몬스터 스텟'!AD2035*'(참고)타워 스텟 가치'!$Q$17,'스테이지별 몬스터 스텟'!AE2035*'(참고)타워 스텟 가치'!$R$17,'스테이지별 몬스터 스텟'!AF2035*'(참고)타워 스텟 가치'!$S$17,'스테이지별 몬스터 스텟'!AG2035*'(참고)타워 스텟 가치'!$T$17,'스테이지별 몬스터 스텟'!AH2035*'(참고)타워 스텟 가치'!$U$17,'스테이지별 몬스터 스텟'!AI2035*'(참고)타워 스텟 가치'!$V$17,'스테이지별 몬스터 스텟'!AJ2035*'(참고)타워 스텟 가치'!$W$17,'스테이지별 몬스터 스텟'!AK2035*'(참고)타워 스텟 가치'!$X$17,'스테이지별 몬스터 스텟'!AL2035*'(참고)타워 스텟 가치'!$Y$17)</f>
        <v>1235641.6800000092</v>
      </c>
      <c r="AN2035">
        <v>3</v>
      </c>
    </row>
    <row r="2036" spans="3:40" x14ac:dyDescent="0.3">
      <c r="C2036">
        <v>2</v>
      </c>
      <c r="D2036">
        <f t="shared" si="95"/>
        <v>407</v>
      </c>
      <c r="E2036" s="52">
        <f>VLOOKUP(D2036,'스테이지별 난이도 설정'!B:C,2,0)</f>
        <v>162.80000000000123</v>
      </c>
      <c r="F2036" t="str">
        <f t="shared" si="96"/>
        <v>레어</v>
      </c>
      <c r="G2036">
        <f t="shared" si="94"/>
        <v>6</v>
      </c>
      <c r="H2036">
        <f>VLOOKUP($F2036,'(참고)타워 스텟 가치'!$B$2:$L$6,H$2,0)+(VLOOKUP($F2036,'(참고)타워 스텟 가치'!$B$2:$L$6,H$2,0)*$E2036)</f>
        <v>1842.7500000000139</v>
      </c>
      <c r="I2036">
        <f>VLOOKUP($F2036,'(참고)타워 스텟 가치'!$B$2:$L$6,I$2,0)+(VLOOKUP($F2036,'(참고)타워 스텟 가치'!$B$2:$L$6,I$2,0)*$E2036)</f>
        <v>368.5500000000028</v>
      </c>
      <c r="J2036">
        <f>VLOOKUP($F2036,'(참고)타워 스텟 가치'!$B$2:$L$6,J$2,0)+(VLOOKUP($F2036,'(참고)타워 스텟 가치'!$B$2:$L$6,J$2,0)*$E2036)</f>
        <v>819000.00000000617</v>
      </c>
      <c r="K2036">
        <f>VLOOKUP($F2036,'(참고)타워 스텟 가치'!$B$2:$L$6,K$2,0)+(VLOOKUP($F2036,'(참고)타워 스텟 가치'!$B$2:$L$6,K$2,0)*$E2036)</f>
        <v>7371.0000000000555</v>
      </c>
      <c r="L2036">
        <f>VLOOKUP($F2036,'(참고)타워 스텟 가치'!$B$2:$L$6,L$2,0)+(VLOOKUP($F2036,'(참고)타워 스텟 가치'!$B$2:$L$6,L$2,0)*$E2036)</f>
        <v>122.85000000000093</v>
      </c>
      <c r="M2036">
        <f>VLOOKUP($F2036,'(참고)타워 스텟 가치'!$B$2:$L$6,M$2,0)+(VLOOKUP($F2036,'(참고)타워 스텟 가치'!$B$2:$L$6,M$2,0)*$E2036)</f>
        <v>49.140000000000363</v>
      </c>
      <c r="N2036">
        <f>VLOOKUP($F2036,'(참고)타워 스텟 가치'!$B$2:$L$6,N$2,0)+(VLOOKUP($F2036,'(참고)타워 스텟 가치'!$B$2:$L$6,N$2,0)*$E2036)</f>
        <v>0</v>
      </c>
      <c r="O2036">
        <f>VLOOKUP($F2036,'(참고)타워 스텟 가치'!$B$2:$L$6,O$2,0)+(VLOOKUP($F2036,'(참고)타워 스텟 가치'!$B$2:$L$6,O$2,0)*$E2036)</f>
        <v>0</v>
      </c>
      <c r="P2036">
        <f>VLOOKUP($F2036,'(참고)타워 스텟 가치'!$B$2:$L$6,P$2,0)+(VLOOKUP($F2036,'(참고)타워 스텟 가치'!$B$2:$L$6,P$2,0)*$E2036)</f>
        <v>114.66000000000086</v>
      </c>
      <c r="Q2036">
        <f>SUM('스테이지별 몬스터 스텟'!H2036*'(참고)타워 스텟 가치'!$Q$17,'스테이지별 몬스터 스텟'!I2036*'(참고)타워 스텟 가치'!$R$17,'스테이지별 몬스터 스텟'!J2036*'(참고)타워 스텟 가치'!$S$17,'스테이지별 몬스터 스텟'!K2036*'(참고)타워 스텟 가치'!$T$17,'스테이지별 몬스터 스텟'!L2036*'(참고)타워 스텟 가치'!$U$17,'스테이지별 몬스터 스텟'!M2036*'(참고)타워 스텟 가치'!$V$17,'스테이지별 몬스터 스텟'!N2036*'(참고)타워 스텟 가치'!$W$17,'스테이지별 몬스터 스텟'!O2036*'(참고)타워 스텟 가치'!$X$17,'스테이지별 몬스터 스텟'!P2036*'(참고)타워 스텟 가치'!$Y$17)</f>
        <v>1248004.4850000092</v>
      </c>
      <c r="R2036">
        <v>1</v>
      </c>
      <c r="S2036">
        <f>VLOOKUP($F2036,'(참고)타워 스텟 가치'!$B$7:$L$11,S$2,0)+(VLOOKUP($F2036,'(참고)타워 스텟 가치'!$B$7:$L$11,S$2,0)*$E2036)</f>
        <v>614.25000000000466</v>
      </c>
      <c r="T2036">
        <f>VLOOKUP($F2036,'(참고)타워 스텟 가치'!$B$7:$L$11,T$2,0)+(VLOOKUP($F2036,'(참고)타워 스텟 가치'!$B$7:$L$11,T$2,0)*$E2036)</f>
        <v>1105.6500000000083</v>
      </c>
      <c r="U2036">
        <f>VLOOKUP($F2036,'(참고)타워 스텟 가치'!$B$7:$L$11,U$2,0)+(VLOOKUP($F2036,'(참고)타워 스텟 가치'!$B$7:$L$11,U$2,0)*$E2036)</f>
        <v>819000.00000000617</v>
      </c>
      <c r="V2036">
        <f>VLOOKUP($F2036,'(참고)타워 스텟 가치'!$B$7:$L$11,V$2,0)+(VLOOKUP($F2036,'(참고)타워 스텟 가치'!$B$7:$L$11,V$2,0)*$E2036)</f>
        <v>7371.0000000000555</v>
      </c>
      <c r="W2036">
        <f>VLOOKUP($F2036,'(참고)타워 스텟 가치'!$B$7:$L$11,W$2,0)+(VLOOKUP($F2036,'(참고)타워 스텟 가치'!$B$7:$L$11,W$2,0)*$E2036)</f>
        <v>122.85000000000093</v>
      </c>
      <c r="X2036">
        <f>VLOOKUP($F2036,'(참고)타워 스텟 가치'!$B$7:$L$11,X$2,0)+(VLOOKUP($F2036,'(참고)타워 스텟 가치'!$B$7:$L$11,X$2,0)*$E2036)</f>
        <v>49.140000000000363</v>
      </c>
      <c r="Y2036">
        <f>VLOOKUP($F2036,'(참고)타워 스텟 가치'!$B$7:$L$11,Y$2,0)+(VLOOKUP($F2036,'(참고)타워 스텟 가치'!$B$7:$L$11,Y$2,0)*$E2036)</f>
        <v>0</v>
      </c>
      <c r="Z2036">
        <f>VLOOKUP($F2036,'(참고)타워 스텟 가치'!$B$7:$L$11,Z$2,0)+(VLOOKUP($F2036,'(참고)타워 스텟 가치'!$B$7:$L$11,Z$2,0)*$E2036)</f>
        <v>0</v>
      </c>
      <c r="AA2036">
        <f>VLOOKUP($F2036,'(참고)타워 스텟 가치'!$B$7:$L$11,AA$2,0)+(VLOOKUP($F2036,'(참고)타워 스텟 가치'!$B$7:$L$11,AA$2,0)*$E2036)</f>
        <v>114.66000000000086</v>
      </c>
      <c r="AB2036">
        <f>SUM('스테이지별 몬스터 스텟'!S2036*'(참고)타워 스텟 가치'!$Q$17,'스테이지별 몬스터 스텟'!T2036*'(참고)타워 스텟 가치'!$R$17,'스테이지별 몬스터 스텟'!U2036*'(참고)타워 스텟 가치'!$S$17,'스테이지별 몬스터 스텟'!V2036*'(참고)타워 스텟 가치'!$T$17,'스테이지별 몬스터 스텟'!W2036*'(참고)타워 스텟 가치'!$U$17,'스테이지별 몬스터 스텟'!X2036*'(참고)타워 스텟 가치'!$V$17,'스테이지별 몬스터 스텟'!Y2036*'(참고)타워 스텟 가치'!$W$17,'스테이지별 몬스터 스텟'!Z2036*'(참고)타워 스텟 가치'!$X$17,'스테이지별 몬스터 스텟'!AA2036*'(참고)타워 스텟 가치'!$Y$17)</f>
        <v>1246653.1350000093</v>
      </c>
      <c r="AC2036">
        <v>2</v>
      </c>
      <c r="AD2036">
        <f>VLOOKUP($F2036,'(참고)타워 스텟 가치'!$B$12:$L$16,AD$2,0)+(VLOOKUP($F2036,'(참고)타워 스텟 가치'!$B$12:$L$16,AD$2,0)*$E2036)</f>
        <v>614.25000000000466</v>
      </c>
      <c r="AE2036">
        <f>VLOOKUP($F2036,'(참고)타워 스텟 가치'!$B$12:$L$16,AE$2,0)+(VLOOKUP($F2036,'(참고)타워 스텟 가치'!$B$12:$L$16,AE$2,0)*$E2036)</f>
        <v>737.10000000000559</v>
      </c>
      <c r="AF2036">
        <f>VLOOKUP($F2036,'(참고)타워 스텟 가치'!$B$12:$L$16,AF$2,0)+(VLOOKUP($F2036,'(참고)타워 스텟 가치'!$B$12:$L$16,AF$2,0)*$E2036)</f>
        <v>819000.00000000617</v>
      </c>
      <c r="AG2036">
        <f>VLOOKUP($F2036,'(참고)타워 스텟 가치'!$B$12:$L$16,AG$2,0)+(VLOOKUP($F2036,'(참고)타워 스텟 가치'!$B$12:$L$16,AG$2,0)*$E2036)</f>
        <v>3685.5000000000277</v>
      </c>
      <c r="AH2036">
        <f>VLOOKUP($F2036,'(참고)타워 스텟 가치'!$B$12:$L$16,AH$2,0)+(VLOOKUP($F2036,'(참고)타워 스텟 가치'!$B$12:$L$16,AH$2,0)*$E2036)</f>
        <v>122.85000000000093</v>
      </c>
      <c r="AI2036">
        <f>VLOOKUP($F2036,'(참고)타워 스텟 가치'!$B$12:$L$16,AI$2,0)+(VLOOKUP($F2036,'(참고)타워 스텟 가치'!$B$12:$L$16,AI$2,0)*$E2036)</f>
        <v>49.140000000000363</v>
      </c>
      <c r="AJ2036">
        <f>VLOOKUP($F2036,'(참고)타워 스텟 가치'!$B$12:$L$16,AJ$2,0)+(VLOOKUP($F2036,'(참고)타워 스텟 가치'!$B$12:$L$16,AJ$2,0)*$E2036)</f>
        <v>0</v>
      </c>
      <c r="AK2036">
        <f>VLOOKUP($F2036,'(참고)타워 스텟 가치'!$B$12:$L$16,AK$2,0)+(VLOOKUP($F2036,'(참고)타워 스텟 가치'!$B$12:$L$16,AK$2,0)*$E2036)</f>
        <v>0</v>
      </c>
      <c r="AL2036">
        <f>VLOOKUP($F2036,'(참고)타워 스텟 가치'!$B$12:$L$16,AL$2,0)+(VLOOKUP($F2036,'(참고)타워 스텟 가치'!$B$12:$L$16,AL$2,0)*$E2036)</f>
        <v>229.32000000000173</v>
      </c>
      <c r="AM2036">
        <f>SUM('스테이지별 몬스터 스텟'!AD2036*'(참고)타워 스텟 가치'!$Q$17,'스테이지별 몬스터 스텟'!AE2036*'(참고)타워 스텟 가치'!$R$17,'스테이지별 몬스터 스텟'!AF2036*'(참고)타워 스텟 가치'!$S$17,'스테이지별 몬스터 스텟'!AG2036*'(참고)타워 스텟 가치'!$T$17,'스테이지별 몬스터 스텟'!AH2036*'(참고)타워 스텟 가치'!$U$17,'스테이지별 몬스터 스텟'!AI2036*'(참고)타워 스텟 가치'!$V$17,'스테이지별 몬스터 스텟'!AJ2036*'(참고)타워 스텟 가치'!$W$17,'스테이지별 몬스터 스텟'!AK2036*'(참고)타워 스텟 가치'!$X$17,'스테이지별 몬스터 스텟'!AL2036*'(참고)타워 스텟 가치'!$Y$17)</f>
        <v>1238958.630000009</v>
      </c>
      <c r="AN2036">
        <v>3</v>
      </c>
    </row>
    <row r="2037" spans="3:40" x14ac:dyDescent="0.3">
      <c r="C2037">
        <v>3</v>
      </c>
      <c r="D2037">
        <f t="shared" si="95"/>
        <v>407</v>
      </c>
      <c r="E2037" s="52">
        <f>VLOOKUP(D2037,'스테이지별 난이도 설정'!B:C,2,0)</f>
        <v>162.80000000000123</v>
      </c>
      <c r="F2037" t="str">
        <f t="shared" si="96"/>
        <v>에픽</v>
      </c>
      <c r="G2037">
        <f t="shared" si="94"/>
        <v>6</v>
      </c>
      <c r="H2037">
        <f>VLOOKUP($F2037,'(참고)타워 스텟 가치'!$B$2:$L$6,H$2,0)+(VLOOKUP($F2037,'(참고)타워 스텟 가치'!$B$2:$L$6,H$2,0)*$E2037)</f>
        <v>2764.1250000000209</v>
      </c>
      <c r="I2037">
        <f>VLOOKUP($F2037,'(참고)타워 스텟 가치'!$B$2:$L$6,I$2,0)+(VLOOKUP($F2037,'(참고)타워 스텟 가치'!$B$2:$L$6,I$2,0)*$E2037)</f>
        <v>552.82500000000414</v>
      </c>
      <c r="J2037">
        <f>VLOOKUP($F2037,'(참고)타워 스텟 가치'!$B$2:$L$6,J$2,0)+(VLOOKUP($F2037,'(참고)타워 스텟 가치'!$B$2:$L$6,J$2,0)*$E2037)</f>
        <v>819000.00000000617</v>
      </c>
      <c r="K2037">
        <f>VLOOKUP($F2037,'(참고)타워 스텟 가치'!$B$2:$L$6,K$2,0)+(VLOOKUP($F2037,'(참고)타워 스텟 가치'!$B$2:$L$6,K$2,0)*$E2037)</f>
        <v>11056.500000000084</v>
      </c>
      <c r="L2037">
        <f>VLOOKUP($F2037,'(참고)타워 스텟 가치'!$B$2:$L$6,L$2,0)+(VLOOKUP($F2037,'(참고)타워 스텟 가치'!$B$2:$L$6,L$2,0)*$E2037)</f>
        <v>184.2750000000014</v>
      </c>
      <c r="M2037">
        <f>VLOOKUP($F2037,'(참고)타워 스텟 가치'!$B$2:$L$6,M$2,0)+(VLOOKUP($F2037,'(참고)타워 스텟 가치'!$B$2:$L$6,M$2,0)*$E2037)</f>
        <v>49.140000000000363</v>
      </c>
      <c r="N2037">
        <f>VLOOKUP($F2037,'(참고)타워 스텟 가치'!$B$2:$L$6,N$2,0)+(VLOOKUP($F2037,'(참고)타워 스텟 가치'!$B$2:$L$6,N$2,0)*$E2037)</f>
        <v>0</v>
      </c>
      <c r="O2037">
        <f>VLOOKUP($F2037,'(참고)타워 스텟 가치'!$B$2:$L$6,O$2,0)+(VLOOKUP($F2037,'(참고)타워 스텟 가치'!$B$2:$L$6,O$2,0)*$E2037)</f>
        <v>0</v>
      </c>
      <c r="P2037">
        <f>VLOOKUP($F2037,'(참고)타워 스텟 가치'!$B$2:$L$6,P$2,0)+(VLOOKUP($F2037,'(참고)타워 스텟 가치'!$B$2:$L$6,P$2,0)*$E2037)</f>
        <v>114.66000000000086</v>
      </c>
      <c r="Q2037">
        <f>SUM('스테이지별 몬스터 스텟'!H2037*'(참고)타워 스텟 가치'!$Q$17,'스테이지별 몬스터 스텟'!I2037*'(참고)타워 스텟 가치'!$R$17,'스테이지별 몬스터 스텟'!J2037*'(참고)타워 스텟 가치'!$S$17,'스테이지별 몬스터 스텟'!K2037*'(참고)타워 스텟 가치'!$T$17,'스테이지별 몬스터 스텟'!L2037*'(참고)타워 스텟 가치'!$U$17,'스테이지별 몬스터 스텟'!M2037*'(참고)타워 스텟 가치'!$V$17,'스테이지별 몬스터 스텟'!N2037*'(참고)타워 스텟 가치'!$W$17,'스테이지별 몬스터 스텟'!O2037*'(참고)타워 스텟 가치'!$X$17,'스테이지별 몬스터 스텟'!P2037*'(참고)타워 스텟 가치'!$Y$17)</f>
        <v>1257617.4975000096</v>
      </c>
      <c r="R2037">
        <v>1</v>
      </c>
      <c r="S2037">
        <f>VLOOKUP($F2037,'(참고)타워 스텟 가치'!$B$7:$L$11,S$2,0)+(VLOOKUP($F2037,'(참고)타워 스텟 가치'!$B$7:$L$11,S$2,0)*$E2037)</f>
        <v>921.37500000000693</v>
      </c>
      <c r="T2037">
        <f>VLOOKUP($F2037,'(참고)타워 스텟 가치'!$B$7:$L$11,T$2,0)+(VLOOKUP($F2037,'(참고)타워 스텟 가치'!$B$7:$L$11,T$2,0)*$E2037)</f>
        <v>1658.4750000000124</v>
      </c>
      <c r="U2037">
        <f>VLOOKUP($F2037,'(참고)타워 스텟 가치'!$B$7:$L$11,U$2,0)+(VLOOKUP($F2037,'(참고)타워 스텟 가치'!$B$7:$L$11,U$2,0)*$E2037)</f>
        <v>819000.00000000617</v>
      </c>
      <c r="V2037">
        <f>VLOOKUP($F2037,'(참고)타워 스텟 가치'!$B$7:$L$11,V$2,0)+(VLOOKUP($F2037,'(참고)타워 스텟 가치'!$B$7:$L$11,V$2,0)*$E2037)</f>
        <v>11056.500000000084</v>
      </c>
      <c r="W2037">
        <f>VLOOKUP($F2037,'(참고)타워 스텟 가치'!$B$7:$L$11,W$2,0)+(VLOOKUP($F2037,'(참고)타워 스텟 가치'!$B$7:$L$11,W$2,0)*$E2037)</f>
        <v>184.2750000000014</v>
      </c>
      <c r="X2037">
        <f>VLOOKUP($F2037,'(참고)타워 스텟 가치'!$B$7:$L$11,X$2,0)+(VLOOKUP($F2037,'(참고)타워 스텟 가치'!$B$7:$L$11,X$2,0)*$E2037)</f>
        <v>49.140000000000363</v>
      </c>
      <c r="Y2037">
        <f>VLOOKUP($F2037,'(참고)타워 스텟 가치'!$B$7:$L$11,Y$2,0)+(VLOOKUP($F2037,'(참고)타워 스텟 가치'!$B$7:$L$11,Y$2,0)*$E2037)</f>
        <v>0</v>
      </c>
      <c r="Z2037">
        <f>VLOOKUP($F2037,'(참고)타워 스텟 가치'!$B$7:$L$11,Z$2,0)+(VLOOKUP($F2037,'(참고)타워 스텟 가치'!$B$7:$L$11,Z$2,0)*$E2037)</f>
        <v>0</v>
      </c>
      <c r="AA2037">
        <f>VLOOKUP($F2037,'(참고)타워 스텟 가치'!$B$7:$L$11,AA$2,0)+(VLOOKUP($F2037,'(참고)타워 스텟 가치'!$B$7:$L$11,AA$2,0)*$E2037)</f>
        <v>114.66000000000086</v>
      </c>
      <c r="AB2037">
        <f>SUM('스테이지별 몬스터 스텟'!S2037*'(참고)타워 스텟 가치'!$Q$17,'스테이지별 몬스터 스텟'!T2037*'(참고)타워 스텟 가치'!$R$17,'스테이지별 몬스터 스텟'!U2037*'(참고)타워 스텟 가치'!$S$17,'스테이지별 몬스터 스텟'!V2037*'(참고)타워 스텟 가치'!$T$17,'스테이지별 몬스터 스텟'!W2037*'(참고)타워 스텟 가치'!$U$17,'스테이지별 몬스터 스텟'!X2037*'(참고)타워 스텟 가치'!$V$17,'스테이지별 몬스터 스텟'!Y2037*'(참고)타워 스텟 가치'!$W$17,'스테이지별 몬스터 스텟'!Z2037*'(참고)타워 스텟 가치'!$X$17,'스테이지별 몬스터 스텟'!AA2037*'(참고)타워 스텟 가치'!$Y$17)</f>
        <v>1255590.4725000097</v>
      </c>
      <c r="AC2037">
        <v>2</v>
      </c>
      <c r="AD2037">
        <f>VLOOKUP($F2037,'(참고)타워 스텟 가치'!$B$12:$L$16,AD$2,0)+(VLOOKUP($F2037,'(참고)타워 스텟 가치'!$B$12:$L$16,AD$2,0)*$E2037)</f>
        <v>921.37500000000693</v>
      </c>
      <c r="AE2037">
        <f>VLOOKUP($F2037,'(참고)타워 스텟 가치'!$B$12:$L$16,AE$2,0)+(VLOOKUP($F2037,'(참고)타워 스텟 가치'!$B$12:$L$16,AE$2,0)*$E2037)</f>
        <v>1105.6500000000083</v>
      </c>
      <c r="AF2037">
        <f>VLOOKUP($F2037,'(참고)타워 스텟 가치'!$B$12:$L$16,AF$2,0)+(VLOOKUP($F2037,'(참고)타워 스텟 가치'!$B$12:$L$16,AF$2,0)*$E2037)</f>
        <v>819000.00000000617</v>
      </c>
      <c r="AG2037">
        <f>VLOOKUP($F2037,'(참고)타워 스텟 가치'!$B$12:$L$16,AG$2,0)+(VLOOKUP($F2037,'(참고)타워 스텟 가치'!$B$12:$L$16,AG$2,0)*$E2037)</f>
        <v>5528.2500000000418</v>
      </c>
      <c r="AH2037">
        <f>VLOOKUP($F2037,'(참고)타워 스텟 가치'!$B$12:$L$16,AH$2,0)+(VLOOKUP($F2037,'(참고)타워 스텟 가치'!$B$12:$L$16,AH$2,0)*$E2037)</f>
        <v>184.2750000000014</v>
      </c>
      <c r="AI2037">
        <f>VLOOKUP($F2037,'(참고)타워 스텟 가치'!$B$12:$L$16,AI$2,0)+(VLOOKUP($F2037,'(참고)타워 스텟 가치'!$B$12:$L$16,AI$2,0)*$E2037)</f>
        <v>49.140000000000363</v>
      </c>
      <c r="AJ2037">
        <f>VLOOKUP($F2037,'(참고)타워 스텟 가치'!$B$12:$L$16,AJ$2,0)+(VLOOKUP($F2037,'(참고)타워 스텟 가치'!$B$12:$L$16,AJ$2,0)*$E2037)</f>
        <v>0</v>
      </c>
      <c r="AK2037">
        <f>VLOOKUP($F2037,'(참고)타워 스텟 가치'!$B$12:$L$16,AK$2,0)+(VLOOKUP($F2037,'(참고)타워 스텟 가치'!$B$12:$L$16,AK$2,0)*$E2037)</f>
        <v>0</v>
      </c>
      <c r="AL2037">
        <f>VLOOKUP($F2037,'(참고)타워 스텟 가치'!$B$12:$L$16,AL$2,0)+(VLOOKUP($F2037,'(참고)타워 스텟 가치'!$B$12:$L$16,AL$2,0)*$E2037)</f>
        <v>229.32000000000173</v>
      </c>
      <c r="AM2037">
        <f>SUM('스테이지별 몬스터 스텟'!AD2037*'(참고)타워 스텟 가치'!$Q$17,'스테이지별 몬스터 스텟'!AE2037*'(참고)타워 스텟 가치'!$R$17,'스테이지별 몬스터 스텟'!AF2037*'(참고)타워 스텟 가치'!$S$17,'스테이지별 몬스터 스텟'!AG2037*'(참고)타워 스텟 가치'!$T$17,'스테이지별 몬스터 스텟'!AH2037*'(참고)타워 스텟 가치'!$U$17,'스테이지별 몬스터 스텟'!AI2037*'(참고)타워 스텟 가치'!$V$17,'스테이지별 몬스터 스텟'!AJ2037*'(참고)타워 스텟 가치'!$W$17,'스테이지별 몬스터 스텟'!AK2037*'(참고)타워 스텟 가치'!$X$17,'스테이지별 몬스터 스텟'!AL2037*'(참고)타워 스텟 가치'!$Y$17)</f>
        <v>1243934.0550000092</v>
      </c>
      <c r="AN2037">
        <v>3</v>
      </c>
    </row>
    <row r="2038" spans="3:40" x14ac:dyDescent="0.3">
      <c r="C2038">
        <v>4</v>
      </c>
      <c r="D2038">
        <f t="shared" si="95"/>
        <v>407</v>
      </c>
      <c r="E2038" s="52">
        <f>VLOOKUP(D2038,'스테이지별 난이도 설정'!B:C,2,0)</f>
        <v>162.80000000000123</v>
      </c>
      <c r="F2038" t="str">
        <f t="shared" si="96"/>
        <v>유니크</v>
      </c>
      <c r="G2038">
        <f t="shared" si="94"/>
        <v>6</v>
      </c>
      <c r="H2038">
        <f>VLOOKUP($F2038,'(참고)타워 스텟 가치'!$B$2:$L$6,H$2,0)+(VLOOKUP($F2038,'(참고)타워 스텟 가치'!$B$2:$L$6,H$2,0)*$E2038)</f>
        <v>4146.1875000000309</v>
      </c>
      <c r="I2038">
        <f>VLOOKUP($F2038,'(참고)타워 스텟 가치'!$B$2:$L$6,I$2,0)+(VLOOKUP($F2038,'(참고)타워 스텟 가치'!$B$2:$L$6,I$2,0)*$E2038)</f>
        <v>829.23750000000621</v>
      </c>
      <c r="J2038">
        <f>VLOOKUP($F2038,'(참고)타워 스텟 가치'!$B$2:$L$6,J$2,0)+(VLOOKUP($F2038,'(참고)타워 스텟 가치'!$B$2:$L$6,J$2,0)*$E2038)</f>
        <v>819000.00000000617</v>
      </c>
      <c r="K2038">
        <f>VLOOKUP($F2038,'(참고)타워 스텟 가치'!$B$2:$L$6,K$2,0)+(VLOOKUP($F2038,'(참고)타워 스텟 가치'!$B$2:$L$6,K$2,0)*$E2038)</f>
        <v>16584.750000000124</v>
      </c>
      <c r="L2038">
        <f>VLOOKUP($F2038,'(참고)타워 스텟 가치'!$B$2:$L$6,L$2,0)+(VLOOKUP($F2038,'(참고)타워 스텟 가치'!$B$2:$L$6,L$2,0)*$E2038)</f>
        <v>276.41250000000207</v>
      </c>
      <c r="M2038">
        <f>VLOOKUP($F2038,'(참고)타워 스텟 가치'!$B$2:$L$6,M$2,0)+(VLOOKUP($F2038,'(참고)타워 스텟 가치'!$B$2:$L$6,M$2,0)*$E2038)</f>
        <v>49.140000000000363</v>
      </c>
      <c r="N2038">
        <f>VLOOKUP($F2038,'(참고)타워 스텟 가치'!$B$2:$L$6,N$2,0)+(VLOOKUP($F2038,'(참고)타워 스텟 가치'!$B$2:$L$6,N$2,0)*$E2038)</f>
        <v>0</v>
      </c>
      <c r="O2038">
        <f>VLOOKUP($F2038,'(참고)타워 스텟 가치'!$B$2:$L$6,O$2,0)+(VLOOKUP($F2038,'(참고)타워 스텟 가치'!$B$2:$L$6,O$2,0)*$E2038)</f>
        <v>0</v>
      </c>
      <c r="P2038">
        <f>VLOOKUP($F2038,'(참고)타워 스텟 가치'!$B$2:$L$6,P$2,0)+(VLOOKUP($F2038,'(참고)타워 스텟 가치'!$B$2:$L$6,P$2,0)*$E2038)</f>
        <v>163.80000000000123</v>
      </c>
      <c r="Q2038">
        <f>SUM('스테이지별 몬스터 스텟'!H2038*'(참고)타워 스텟 가치'!$Q$17,'스테이지별 몬스터 스텟'!I2038*'(참고)타워 스텟 가치'!$R$17,'스테이지별 몬스터 스텟'!J2038*'(참고)타워 스텟 가치'!$S$17,'스테이지별 몬스터 스텟'!K2038*'(참고)타워 스텟 가치'!$T$17,'스테이지별 몬스터 스텟'!L2038*'(참고)타워 스텟 가치'!$U$17,'스테이지별 몬스터 스텟'!M2038*'(참고)타워 스텟 가치'!$V$17,'스테이지별 몬스터 스텟'!N2038*'(참고)타워 스텟 가치'!$W$17,'스테이지별 몬스터 스텟'!O2038*'(참고)타워 스텟 가치'!$X$17,'스테이지별 몬스터 스텟'!P2038*'(참고)타워 스텟 가치'!$Y$17)</f>
        <v>1272135.2962500097</v>
      </c>
      <c r="R2038">
        <v>1</v>
      </c>
      <c r="S2038">
        <f>VLOOKUP($F2038,'(참고)타워 스텟 가치'!$B$7:$L$11,S$2,0)+(VLOOKUP($F2038,'(참고)타워 스텟 가치'!$B$7:$L$11,S$2,0)*$E2038)</f>
        <v>1382.0625000000105</v>
      </c>
      <c r="T2038">
        <f>VLOOKUP($F2038,'(참고)타워 스텟 가치'!$B$7:$L$11,T$2,0)+(VLOOKUP($F2038,'(참고)타워 스텟 가치'!$B$7:$L$11,T$2,0)*$E2038)</f>
        <v>2487.7125000000187</v>
      </c>
      <c r="U2038">
        <f>VLOOKUP($F2038,'(참고)타워 스텟 가치'!$B$7:$L$11,U$2,0)+(VLOOKUP($F2038,'(참고)타워 스텟 가치'!$B$7:$L$11,U$2,0)*$E2038)</f>
        <v>819000.00000000617</v>
      </c>
      <c r="V2038">
        <f>VLOOKUP($F2038,'(참고)타워 스텟 가치'!$B$7:$L$11,V$2,0)+(VLOOKUP($F2038,'(참고)타워 스텟 가치'!$B$7:$L$11,V$2,0)*$E2038)</f>
        <v>16584.750000000124</v>
      </c>
      <c r="W2038">
        <f>VLOOKUP($F2038,'(참고)타워 스텟 가치'!$B$7:$L$11,W$2,0)+(VLOOKUP($F2038,'(참고)타워 스텟 가치'!$B$7:$L$11,W$2,0)*$E2038)</f>
        <v>276.41250000000207</v>
      </c>
      <c r="X2038">
        <f>VLOOKUP($F2038,'(참고)타워 스텟 가치'!$B$7:$L$11,X$2,0)+(VLOOKUP($F2038,'(참고)타워 스텟 가치'!$B$7:$L$11,X$2,0)*$E2038)</f>
        <v>49.140000000000363</v>
      </c>
      <c r="Y2038">
        <f>VLOOKUP($F2038,'(참고)타워 스텟 가치'!$B$7:$L$11,Y$2,0)+(VLOOKUP($F2038,'(참고)타워 스텟 가치'!$B$7:$L$11,Y$2,0)*$E2038)</f>
        <v>0</v>
      </c>
      <c r="Z2038">
        <f>VLOOKUP($F2038,'(참고)타워 스텟 가치'!$B$7:$L$11,Z$2,0)+(VLOOKUP($F2038,'(참고)타워 스텟 가치'!$B$7:$L$11,Z$2,0)*$E2038)</f>
        <v>0</v>
      </c>
      <c r="AA2038">
        <f>VLOOKUP($F2038,'(참고)타워 스텟 가치'!$B$7:$L$11,AA$2,0)+(VLOOKUP($F2038,'(참고)타워 스텟 가치'!$B$7:$L$11,AA$2,0)*$E2038)</f>
        <v>163.80000000000123</v>
      </c>
      <c r="AB2038">
        <f>SUM('스테이지별 몬스터 스텟'!S2038*'(참고)타워 스텟 가치'!$Q$17,'스테이지별 몬스터 스텟'!T2038*'(참고)타워 스텟 가치'!$R$17,'스테이지별 몬스터 스텟'!U2038*'(참고)타워 스텟 가치'!$S$17,'스테이지별 몬스터 스텟'!V2038*'(참고)타워 스텟 가치'!$T$17,'스테이지별 몬스터 스텟'!W2038*'(참고)타워 스텟 가치'!$U$17,'스테이지별 몬스터 스텟'!X2038*'(참고)타워 스텟 가치'!$V$17,'스테이지별 몬스터 스텟'!Y2038*'(참고)타워 스텟 가치'!$W$17,'스테이지별 몬스터 스텟'!Z2038*'(참고)타워 스텟 가치'!$X$17,'스테이지별 몬스터 스텟'!AA2038*'(참고)타워 스텟 가치'!$Y$17)</f>
        <v>1269094.7587500096</v>
      </c>
      <c r="AC2038">
        <v>2</v>
      </c>
      <c r="AD2038">
        <f>VLOOKUP($F2038,'(참고)타워 스텟 가치'!$B$12:$L$16,AD$2,0)+(VLOOKUP($F2038,'(참고)타워 스텟 가치'!$B$12:$L$16,AD$2,0)*$E2038)</f>
        <v>1382.0625000000105</v>
      </c>
      <c r="AE2038">
        <f>VLOOKUP($F2038,'(참고)타워 스텟 가치'!$B$12:$L$16,AE$2,0)+(VLOOKUP($F2038,'(참고)타워 스텟 가치'!$B$12:$L$16,AE$2,0)*$E2038)</f>
        <v>1658.4750000000124</v>
      </c>
      <c r="AF2038">
        <f>VLOOKUP($F2038,'(참고)타워 스텟 가치'!$B$12:$L$16,AF$2,0)+(VLOOKUP($F2038,'(참고)타워 스텟 가치'!$B$12:$L$16,AF$2,0)*$E2038)</f>
        <v>819000.00000000617</v>
      </c>
      <c r="AG2038">
        <f>VLOOKUP($F2038,'(참고)타워 스텟 가치'!$B$12:$L$16,AG$2,0)+(VLOOKUP($F2038,'(참고)타워 스텟 가치'!$B$12:$L$16,AG$2,0)*$E2038)</f>
        <v>8292.3750000000618</v>
      </c>
      <c r="AH2038">
        <f>VLOOKUP($F2038,'(참고)타워 스텟 가치'!$B$12:$L$16,AH$2,0)+(VLOOKUP($F2038,'(참고)타워 스텟 가치'!$B$12:$L$16,AH$2,0)*$E2038)</f>
        <v>276.41250000000207</v>
      </c>
      <c r="AI2038">
        <f>VLOOKUP($F2038,'(참고)타워 스텟 가치'!$B$12:$L$16,AI$2,0)+(VLOOKUP($F2038,'(참고)타워 스텟 가치'!$B$12:$L$16,AI$2,0)*$E2038)</f>
        <v>49.140000000000363</v>
      </c>
      <c r="AJ2038">
        <f>VLOOKUP($F2038,'(참고)타워 스텟 가치'!$B$12:$L$16,AJ$2,0)+(VLOOKUP($F2038,'(참고)타워 스텟 가치'!$B$12:$L$16,AJ$2,0)*$E2038)</f>
        <v>0</v>
      </c>
      <c r="AK2038">
        <f>VLOOKUP($F2038,'(참고)타워 스텟 가치'!$B$12:$L$16,AK$2,0)+(VLOOKUP($F2038,'(참고)타워 스텟 가치'!$B$12:$L$16,AK$2,0)*$E2038)</f>
        <v>0</v>
      </c>
      <c r="AL2038">
        <f>VLOOKUP($F2038,'(참고)타워 스텟 가치'!$B$12:$L$16,AL$2,0)+(VLOOKUP($F2038,'(참고)타워 스텟 가치'!$B$12:$L$16,AL$2,0)*$E2038)</f>
        <v>327.60000000000247</v>
      </c>
      <c r="AM2038">
        <f>SUM('스테이지별 몬스터 스텟'!AD2038*'(참고)타워 스텟 가치'!$Q$17,'스테이지별 몬스터 스텟'!AE2038*'(참고)타워 스텟 가치'!$R$17,'스테이지별 몬스터 스텟'!AF2038*'(참고)타워 스텟 가치'!$S$17,'스테이지별 몬스터 스텟'!AG2038*'(참고)타워 스텟 가치'!$T$17,'스테이지별 몬스터 스텟'!AH2038*'(참고)타워 스텟 가치'!$U$17,'스테이지별 몬스터 스텟'!AI2038*'(참고)타워 스텟 가치'!$V$17,'스테이지별 몬스터 스텟'!AJ2038*'(참고)타워 스텟 가치'!$W$17,'스테이지별 몬스터 스텟'!AK2038*'(참고)타워 스텟 가치'!$X$17,'스테이지별 몬스터 스텟'!AL2038*'(참고)타워 스텟 가치'!$Y$17)</f>
        <v>1251593.7525000095</v>
      </c>
      <c r="AN2038">
        <v>3</v>
      </c>
    </row>
    <row r="2039" spans="3:40" x14ac:dyDescent="0.3">
      <c r="C2039">
        <v>5</v>
      </c>
      <c r="D2039">
        <f t="shared" si="95"/>
        <v>407</v>
      </c>
      <c r="E2039" s="52">
        <f>VLOOKUP(D2039,'스테이지별 난이도 설정'!B:C,2,0)</f>
        <v>162.80000000000123</v>
      </c>
      <c r="F2039" t="str">
        <f t="shared" si="96"/>
        <v>스페셜</v>
      </c>
      <c r="G2039">
        <f t="shared" si="94"/>
        <v>6</v>
      </c>
      <c r="H2039">
        <f>VLOOKUP($F2039,'(참고)타워 스텟 가치'!$B$2:$L$6,H$2,0)+(VLOOKUP($F2039,'(참고)타워 스텟 가치'!$B$2:$L$6,H$2,0)*$E2039)</f>
        <v>6219.2812500000464</v>
      </c>
      <c r="I2039">
        <f>VLOOKUP($F2039,'(참고)타워 스텟 가치'!$B$2:$L$6,I$2,0)+(VLOOKUP($F2039,'(참고)타워 스텟 가치'!$B$2:$L$6,I$2,0)*$E2039)</f>
        <v>1243.8562500000094</v>
      </c>
      <c r="J2039">
        <f>VLOOKUP($F2039,'(참고)타워 스텟 가치'!$B$2:$L$6,J$2,0)+(VLOOKUP($F2039,'(참고)타워 스텟 가치'!$B$2:$L$6,J$2,0)*$E2039)</f>
        <v>819000.00000000617</v>
      </c>
      <c r="K2039">
        <f>VLOOKUP($F2039,'(참고)타워 스텟 가치'!$B$2:$L$6,K$2,0)+(VLOOKUP($F2039,'(참고)타워 스텟 가치'!$B$2:$L$6,K$2,0)*$E2039)</f>
        <v>24877.125000000186</v>
      </c>
      <c r="L2039">
        <f>VLOOKUP($F2039,'(참고)타워 스텟 가치'!$B$2:$L$6,L$2,0)+(VLOOKUP($F2039,'(참고)타워 스텟 가치'!$B$2:$L$6,L$2,0)*$E2039)</f>
        <v>414.6187500000031</v>
      </c>
      <c r="M2039">
        <f>VLOOKUP($F2039,'(참고)타워 스텟 가치'!$B$2:$L$6,M$2,0)+(VLOOKUP($F2039,'(참고)타워 스텟 가치'!$B$2:$L$6,M$2,0)*$E2039)</f>
        <v>49.140000000000363</v>
      </c>
      <c r="N2039">
        <f>VLOOKUP($F2039,'(참고)타워 스텟 가치'!$B$2:$L$6,N$2,0)+(VLOOKUP($F2039,'(참고)타워 스텟 가치'!$B$2:$L$6,N$2,0)*$E2039)</f>
        <v>0</v>
      </c>
      <c r="O2039">
        <f>VLOOKUP($F2039,'(참고)타워 스텟 가치'!$B$2:$L$6,O$2,0)+(VLOOKUP($F2039,'(참고)타워 스텟 가치'!$B$2:$L$6,O$2,0)*$E2039)</f>
        <v>0</v>
      </c>
      <c r="P2039">
        <f>VLOOKUP($F2039,'(참고)타워 스텟 가치'!$B$2:$L$6,P$2,0)+(VLOOKUP($F2039,'(참고)타워 스텟 가치'!$B$2:$L$6,P$2,0)*$E2039)</f>
        <v>163.80000000000123</v>
      </c>
      <c r="Q2039">
        <f>SUM('스테이지별 몬스터 스텟'!H2039*'(참고)타워 스텟 가치'!$Q$17,'스테이지별 몬스터 스텟'!I2039*'(참고)타워 스텟 가치'!$R$17,'스테이지별 몬스터 스텟'!J2039*'(참고)타워 스텟 가치'!$S$17,'스테이지별 몬스터 스텟'!K2039*'(참고)타워 스텟 가치'!$T$17,'스테이지별 몬스터 스텟'!L2039*'(참고)타워 스텟 가치'!$U$17,'스테이지별 몬스터 스텟'!M2039*'(참고)타워 스텟 가치'!$V$17,'스테이지별 몬스터 스텟'!N2039*'(참고)타워 스텟 가치'!$W$17,'스테이지별 몬스터 스텟'!O2039*'(참고)타워 스텟 가치'!$X$17,'스테이지별 몬스터 스텟'!P2039*'(참고)타워 스텟 가치'!$Y$17)</f>
        <v>1293764.5743750099</v>
      </c>
      <c r="R2039">
        <v>1</v>
      </c>
      <c r="S2039">
        <f>VLOOKUP($F2039,'(참고)타워 스텟 가치'!$B$7:$L$11,S$2,0)+(VLOOKUP($F2039,'(참고)타워 스텟 가치'!$B$7:$L$11,S$2,0)*$E2039)</f>
        <v>2073.0937500000155</v>
      </c>
      <c r="T2039">
        <f>VLOOKUP($F2039,'(참고)타워 스텟 가치'!$B$7:$L$11,T$2,0)+(VLOOKUP($F2039,'(참고)타워 스텟 가치'!$B$7:$L$11,T$2,0)*$E2039)</f>
        <v>3731.5687500000281</v>
      </c>
      <c r="U2039">
        <f>VLOOKUP($F2039,'(참고)타워 스텟 가치'!$B$7:$L$11,U$2,0)+(VLOOKUP($F2039,'(참고)타워 스텟 가치'!$B$7:$L$11,U$2,0)*$E2039)</f>
        <v>819000.00000000617</v>
      </c>
      <c r="V2039">
        <f>VLOOKUP($F2039,'(참고)타워 스텟 가치'!$B$7:$L$11,V$2,0)+(VLOOKUP($F2039,'(참고)타워 스텟 가치'!$B$7:$L$11,V$2,0)*$E2039)</f>
        <v>24877.125000000186</v>
      </c>
      <c r="W2039">
        <f>VLOOKUP($F2039,'(참고)타워 스텟 가치'!$B$7:$L$11,W$2,0)+(VLOOKUP($F2039,'(참고)타워 스텟 가치'!$B$7:$L$11,W$2,0)*$E2039)</f>
        <v>414.6187500000031</v>
      </c>
      <c r="X2039">
        <f>VLOOKUP($F2039,'(참고)타워 스텟 가치'!$B$7:$L$11,X$2,0)+(VLOOKUP($F2039,'(참고)타워 스텟 가치'!$B$7:$L$11,X$2,0)*$E2039)</f>
        <v>49.140000000000363</v>
      </c>
      <c r="Y2039">
        <f>VLOOKUP($F2039,'(참고)타워 스텟 가치'!$B$7:$L$11,Y$2,0)+(VLOOKUP($F2039,'(참고)타워 스텟 가치'!$B$7:$L$11,Y$2,0)*$E2039)</f>
        <v>0</v>
      </c>
      <c r="Z2039">
        <f>VLOOKUP($F2039,'(참고)타워 스텟 가치'!$B$7:$L$11,Z$2,0)+(VLOOKUP($F2039,'(참고)타워 스텟 가치'!$B$7:$L$11,Z$2,0)*$E2039)</f>
        <v>0</v>
      </c>
      <c r="AA2039">
        <f>VLOOKUP($F2039,'(참고)타워 스텟 가치'!$B$7:$L$11,AA$2,0)+(VLOOKUP($F2039,'(참고)타워 스텟 가치'!$B$7:$L$11,AA$2,0)*$E2039)</f>
        <v>163.80000000000123</v>
      </c>
      <c r="AB2039">
        <f>SUM('스테이지별 몬스터 스텟'!S2039*'(참고)타워 스텟 가치'!$Q$17,'스테이지별 몬스터 스텟'!T2039*'(참고)타워 스텟 가치'!$R$17,'스테이지별 몬스터 스텟'!U2039*'(참고)타워 스텟 가치'!$S$17,'스테이지별 몬스터 스텟'!V2039*'(참고)타워 스텟 가치'!$T$17,'스테이지별 몬스터 스텟'!W2039*'(참고)타워 스텟 가치'!$U$17,'스테이지별 몬스터 스텟'!X2039*'(참고)타워 스텟 가치'!$V$17,'스테이지별 몬스터 스텟'!Y2039*'(참고)타워 스텟 가치'!$W$17,'스테이지별 몬스터 스텟'!Z2039*'(참고)타워 스텟 가치'!$X$17,'스테이지별 몬스터 스텟'!AA2039*'(참고)타워 스텟 가치'!$Y$17)</f>
        <v>1289203.76812501</v>
      </c>
      <c r="AC2039">
        <v>2</v>
      </c>
      <c r="AD2039">
        <f>VLOOKUP($F2039,'(참고)타워 스텟 가치'!$B$12:$L$16,AD$2,0)+(VLOOKUP($F2039,'(참고)타워 스텟 가치'!$B$12:$L$16,AD$2,0)*$E2039)</f>
        <v>2073.0937500000155</v>
      </c>
      <c r="AE2039">
        <f>VLOOKUP($F2039,'(참고)타워 스텟 가치'!$B$12:$L$16,AE$2,0)+(VLOOKUP($F2039,'(참고)타워 스텟 가치'!$B$12:$L$16,AE$2,0)*$E2039)</f>
        <v>2487.7125000000187</v>
      </c>
      <c r="AF2039">
        <f>VLOOKUP($F2039,'(참고)타워 스텟 가치'!$B$12:$L$16,AF$2,0)+(VLOOKUP($F2039,'(참고)타워 스텟 가치'!$B$12:$L$16,AF$2,0)*$E2039)</f>
        <v>819000.00000000617</v>
      </c>
      <c r="AG2039">
        <f>VLOOKUP($F2039,'(참고)타워 스텟 가치'!$B$12:$L$16,AG$2,0)+(VLOOKUP($F2039,'(참고)타워 스텟 가치'!$B$12:$L$16,AG$2,0)*$E2039)</f>
        <v>12438.562500000093</v>
      </c>
      <c r="AH2039">
        <f>VLOOKUP($F2039,'(참고)타워 스텟 가치'!$B$12:$L$16,AH$2,0)+(VLOOKUP($F2039,'(참고)타워 스텟 가치'!$B$12:$L$16,AH$2,0)*$E2039)</f>
        <v>414.6187500000031</v>
      </c>
      <c r="AI2039">
        <f>VLOOKUP($F2039,'(참고)타워 스텟 가치'!$B$12:$L$16,AI$2,0)+(VLOOKUP($F2039,'(참고)타워 스텟 가치'!$B$12:$L$16,AI$2,0)*$E2039)</f>
        <v>49.140000000000363</v>
      </c>
      <c r="AJ2039">
        <f>VLOOKUP($F2039,'(참고)타워 스텟 가치'!$B$12:$L$16,AJ$2,0)+(VLOOKUP($F2039,'(참고)타워 스텟 가치'!$B$12:$L$16,AJ$2,0)*$E2039)</f>
        <v>0</v>
      </c>
      <c r="AK2039">
        <f>VLOOKUP($F2039,'(참고)타워 스텟 가치'!$B$12:$L$16,AK$2,0)+(VLOOKUP($F2039,'(참고)타워 스텟 가치'!$B$12:$L$16,AK$2,0)*$E2039)</f>
        <v>0</v>
      </c>
      <c r="AL2039">
        <f>VLOOKUP($F2039,'(참고)타워 스텟 가치'!$B$12:$L$16,AL$2,0)+(VLOOKUP($F2039,'(참고)타워 스텟 가치'!$B$12:$L$16,AL$2,0)*$E2039)</f>
        <v>327.60000000000247</v>
      </c>
      <c r="AM2039">
        <f>SUM('스테이지별 몬스터 스텟'!AD2039*'(참고)타워 스텟 가치'!$Q$17,'스테이지별 몬스터 스텟'!AE2039*'(참고)타워 스텟 가치'!$R$17,'스테이지별 몬스터 스텟'!AF2039*'(참고)타워 스텟 가치'!$S$17,'스테이지별 몬스터 스텟'!AG2039*'(참고)타워 스텟 가치'!$T$17,'스테이지별 몬스터 스텟'!AH2039*'(참고)타워 스텟 가치'!$U$17,'스테이지별 몬스터 스텟'!AI2039*'(참고)타워 스텟 가치'!$V$17,'스테이지별 몬스터 스텟'!AJ2039*'(참고)타워 스텟 가치'!$W$17,'스테이지별 몬스터 스텟'!AK2039*'(참고)타워 스텟 가치'!$X$17,'스테이지별 몬스터 스텟'!AL2039*'(참고)타워 스텟 가치'!$Y$17)</f>
        <v>1262788.4587500095</v>
      </c>
      <c r="AN2039">
        <v>3</v>
      </c>
    </row>
    <row r="2040" spans="3:40" x14ac:dyDescent="0.3">
      <c r="C2040">
        <v>1</v>
      </c>
      <c r="D2040">
        <f t="shared" si="95"/>
        <v>408</v>
      </c>
      <c r="E2040" s="52">
        <f>VLOOKUP(D2040,'스테이지별 난이도 설정'!B:C,2,0)</f>
        <v>163.20000000000124</v>
      </c>
      <c r="F2040" t="str">
        <f t="shared" si="96"/>
        <v>일반</v>
      </c>
      <c r="G2040">
        <f t="shared" si="94"/>
        <v>6</v>
      </c>
      <c r="H2040">
        <f>VLOOKUP($F2040,'(참고)타워 스텟 가치'!$B$2:$L$6,H$2,0)+(VLOOKUP($F2040,'(참고)타워 스텟 가치'!$B$2:$L$6,H$2,0)*$E2040)</f>
        <v>1231.5000000000093</v>
      </c>
      <c r="I2040">
        <f>VLOOKUP($F2040,'(참고)타워 스텟 가치'!$B$2:$L$6,I$2,0)+(VLOOKUP($F2040,'(참고)타워 스텟 가치'!$B$2:$L$6,I$2,0)*$E2040)</f>
        <v>246.30000000000186</v>
      </c>
      <c r="J2040">
        <f>VLOOKUP($F2040,'(참고)타워 스텟 가치'!$B$2:$L$6,J$2,0)+(VLOOKUP($F2040,'(참고)타워 스텟 가치'!$B$2:$L$6,J$2,0)*$E2040)</f>
        <v>821000.00000000617</v>
      </c>
      <c r="K2040">
        <f>VLOOKUP($F2040,'(참고)타워 스텟 가치'!$B$2:$L$6,K$2,0)+(VLOOKUP($F2040,'(참고)타워 스텟 가치'!$B$2:$L$6,K$2,0)*$E2040)</f>
        <v>4926.0000000000373</v>
      </c>
      <c r="L2040">
        <f>VLOOKUP($F2040,'(참고)타워 스텟 가치'!$B$2:$L$6,L$2,0)+(VLOOKUP($F2040,'(참고)타워 스텟 가치'!$B$2:$L$6,L$2,0)*$E2040)</f>
        <v>82.10000000000062</v>
      </c>
      <c r="M2040">
        <f>VLOOKUP($F2040,'(참고)타워 스텟 가치'!$B$2:$L$6,M$2,0)+(VLOOKUP($F2040,'(참고)타워 스텟 가치'!$B$2:$L$6,M$2,0)*$E2040)</f>
        <v>49.260000000000367</v>
      </c>
      <c r="N2040">
        <f>VLOOKUP($F2040,'(참고)타워 스텟 가치'!$B$2:$L$6,N$2,0)+(VLOOKUP($F2040,'(참고)타워 스텟 가치'!$B$2:$L$6,N$2,0)*$E2040)</f>
        <v>0</v>
      </c>
      <c r="O2040">
        <f>VLOOKUP($F2040,'(참고)타워 스텟 가치'!$B$2:$L$6,O$2,0)+(VLOOKUP($F2040,'(참고)타워 스텟 가치'!$B$2:$L$6,O$2,0)*$E2040)</f>
        <v>0</v>
      </c>
      <c r="P2040">
        <f>VLOOKUP($F2040,'(참고)타워 스텟 가치'!$B$2:$L$6,P$2,0)+(VLOOKUP($F2040,'(참고)타워 스텟 가치'!$B$2:$L$6,P$2,0)*$E2040)</f>
        <v>114.94000000000086</v>
      </c>
      <c r="Q2040">
        <f>SUM('스테이지별 몬스터 스텟'!H2040*'(참고)타워 스텟 가치'!$Q$17,'스테이지별 몬스터 스텟'!I2040*'(참고)타워 스텟 가치'!$R$17,'스테이지별 몬스터 스텟'!J2040*'(참고)타워 스텟 가치'!$S$17,'스테이지별 몬스터 스텟'!K2040*'(참고)타워 스텟 가치'!$T$17,'스테이지별 몬스터 스텟'!L2040*'(참고)타워 스텟 가치'!$U$17,'스테이지별 몬스터 스텟'!M2040*'(참고)타워 스텟 가치'!$V$17,'스테이지별 몬스터 스텟'!N2040*'(참고)타워 스텟 가치'!$W$17,'스테이지별 몬스터 스텟'!O2040*'(참고)타워 스텟 가치'!$X$17,'스테이지별 몬스터 스텟'!P2040*'(참고)타워 스텟 가치'!$Y$17)</f>
        <v>1244627.7900000091</v>
      </c>
      <c r="R2040">
        <v>1</v>
      </c>
      <c r="S2040">
        <f>VLOOKUP($F2040,'(참고)타워 스텟 가치'!$B$7:$L$11,S$2,0)+(VLOOKUP($F2040,'(참고)타워 스텟 가치'!$B$7:$L$11,S$2,0)*$E2040)</f>
        <v>410.50000000000307</v>
      </c>
      <c r="T2040">
        <f>VLOOKUP($F2040,'(참고)타워 스텟 가치'!$B$7:$L$11,T$2,0)+(VLOOKUP($F2040,'(참고)타워 스텟 가치'!$B$7:$L$11,T$2,0)*$E2040)</f>
        <v>738.90000000000555</v>
      </c>
      <c r="U2040">
        <f>VLOOKUP($F2040,'(참고)타워 스텟 가치'!$B$7:$L$11,U$2,0)+(VLOOKUP($F2040,'(참고)타워 스텟 가치'!$B$7:$L$11,U$2,0)*$E2040)</f>
        <v>821000.00000000617</v>
      </c>
      <c r="V2040">
        <f>VLOOKUP($F2040,'(참고)타워 스텟 가치'!$B$7:$L$11,V$2,0)+(VLOOKUP($F2040,'(참고)타워 스텟 가치'!$B$7:$L$11,V$2,0)*$E2040)</f>
        <v>4926.0000000000373</v>
      </c>
      <c r="W2040">
        <f>VLOOKUP($F2040,'(참고)타워 스텟 가치'!$B$7:$L$11,W$2,0)+(VLOOKUP($F2040,'(참고)타워 스텟 가치'!$B$7:$L$11,W$2,0)*$E2040)</f>
        <v>82.10000000000062</v>
      </c>
      <c r="X2040">
        <f>VLOOKUP($F2040,'(참고)타워 스텟 가치'!$B$7:$L$11,X$2,0)+(VLOOKUP($F2040,'(참고)타워 스텟 가치'!$B$7:$L$11,X$2,0)*$E2040)</f>
        <v>49.260000000000367</v>
      </c>
      <c r="Y2040">
        <f>VLOOKUP($F2040,'(참고)타워 스텟 가치'!$B$7:$L$11,Y$2,0)+(VLOOKUP($F2040,'(참고)타워 스텟 가치'!$B$7:$L$11,Y$2,0)*$E2040)</f>
        <v>0</v>
      </c>
      <c r="Z2040">
        <f>VLOOKUP($F2040,'(참고)타워 스텟 가치'!$B$7:$L$11,Z$2,0)+(VLOOKUP($F2040,'(참고)타워 스텟 가치'!$B$7:$L$11,Z$2,0)*$E2040)</f>
        <v>0</v>
      </c>
      <c r="AA2040">
        <f>VLOOKUP($F2040,'(참고)타워 스텟 가치'!$B$7:$L$11,AA$2,0)+(VLOOKUP($F2040,'(참고)타워 스텟 가치'!$B$7:$L$11,AA$2,0)*$E2040)</f>
        <v>114.94000000000086</v>
      </c>
      <c r="AB2040">
        <f>SUM('스테이지별 몬스터 스텟'!S2040*'(참고)타워 스텟 가치'!$Q$17,'스테이지별 몬스터 스텟'!T2040*'(참고)타워 스텟 가치'!$R$17,'스테이지별 몬스터 스텟'!U2040*'(참고)타워 스텟 가치'!$S$17,'스테이지별 몬스터 스텟'!V2040*'(참고)타워 스텟 가치'!$T$17,'스테이지별 몬스터 스텟'!W2040*'(참고)타워 스텟 가치'!$U$17,'스테이지별 몬스터 스텟'!X2040*'(참고)타워 스텟 가치'!$V$17,'스테이지별 몬스터 스텟'!Y2040*'(참고)타워 스텟 가치'!$W$17,'스테이지별 몬스터 스텟'!Z2040*'(참고)타워 스텟 가치'!$X$17,'스테이지별 몬스터 스텟'!AA2040*'(참고)타워 스텟 가치'!$Y$17)</f>
        <v>1243724.6900000093</v>
      </c>
      <c r="AC2040">
        <v>2</v>
      </c>
      <c r="AD2040">
        <f>VLOOKUP($F2040,'(참고)타워 스텟 가치'!$B$12:$L$16,AD$2,0)+(VLOOKUP($F2040,'(참고)타워 스텟 가치'!$B$12:$L$16,AD$2,0)*$E2040)</f>
        <v>410.50000000000307</v>
      </c>
      <c r="AE2040">
        <f>VLOOKUP($F2040,'(참고)타워 스텟 가치'!$B$12:$L$16,AE$2,0)+(VLOOKUP($F2040,'(참고)타워 스텟 가치'!$B$12:$L$16,AE$2,0)*$E2040)</f>
        <v>492.60000000000372</v>
      </c>
      <c r="AF2040">
        <f>VLOOKUP($F2040,'(참고)타워 스텟 가치'!$B$12:$L$16,AF$2,0)+(VLOOKUP($F2040,'(참고)타워 스텟 가치'!$B$12:$L$16,AF$2,0)*$E2040)</f>
        <v>821000.00000000617</v>
      </c>
      <c r="AG2040">
        <f>VLOOKUP($F2040,'(참고)타워 스텟 가치'!$B$12:$L$16,AG$2,0)+(VLOOKUP($F2040,'(참고)타워 스텟 가치'!$B$12:$L$16,AG$2,0)*$E2040)</f>
        <v>2463.0000000000186</v>
      </c>
      <c r="AH2040">
        <f>VLOOKUP($F2040,'(참고)타워 스텟 가치'!$B$12:$L$16,AH$2,0)+(VLOOKUP($F2040,'(참고)타워 스텟 가치'!$B$12:$L$16,AH$2,0)*$E2040)</f>
        <v>82.10000000000062</v>
      </c>
      <c r="AI2040">
        <f>VLOOKUP($F2040,'(참고)타워 스텟 가치'!$B$12:$L$16,AI$2,0)+(VLOOKUP($F2040,'(참고)타워 스텟 가치'!$B$12:$L$16,AI$2,0)*$E2040)</f>
        <v>49.260000000000367</v>
      </c>
      <c r="AJ2040">
        <f>VLOOKUP($F2040,'(참고)타워 스텟 가치'!$B$12:$L$16,AJ$2,0)+(VLOOKUP($F2040,'(참고)타워 스텟 가치'!$B$12:$L$16,AJ$2,0)*$E2040)</f>
        <v>0</v>
      </c>
      <c r="AK2040">
        <f>VLOOKUP($F2040,'(참고)타워 스텟 가치'!$B$12:$L$16,AK$2,0)+(VLOOKUP($F2040,'(참고)타워 스텟 가치'!$B$12:$L$16,AK$2,0)*$E2040)</f>
        <v>0</v>
      </c>
      <c r="AL2040">
        <f>VLOOKUP($F2040,'(참고)타워 스텟 가치'!$B$12:$L$16,AL$2,0)+(VLOOKUP($F2040,'(참고)타워 스텟 가치'!$B$12:$L$16,AL$2,0)*$E2040)</f>
        <v>229.88000000000173</v>
      </c>
      <c r="AM2040">
        <f>SUM('스테이지별 몬스터 스텟'!AD2040*'(참고)타워 스텟 가치'!$Q$17,'스테이지별 몬스터 스텟'!AE2040*'(참고)타워 스텟 가치'!$R$17,'스테이지별 몬스터 스텟'!AF2040*'(참고)타워 스텟 가치'!$S$17,'스테이지별 몬스터 스텟'!AG2040*'(참고)타워 스텟 가치'!$T$17,'스테이지별 몬스터 스텟'!AH2040*'(참고)타워 스텟 가치'!$U$17,'스테이지별 몬스터 스텟'!AI2040*'(참고)타워 스텟 가치'!$V$17,'스테이지별 몬스터 스텟'!AJ2040*'(참고)타워 스텟 가치'!$W$17,'스테이지별 몬스터 스텟'!AK2040*'(참고)타워 스텟 가치'!$X$17,'스테이지별 몬스터 스텟'!AL2040*'(참고)타워 스텟 가치'!$Y$17)</f>
        <v>1238659.1200000092</v>
      </c>
      <c r="AN2040">
        <v>3</v>
      </c>
    </row>
    <row r="2041" spans="3:40" x14ac:dyDescent="0.3">
      <c r="C2041">
        <v>2</v>
      </c>
      <c r="D2041">
        <f t="shared" si="95"/>
        <v>408</v>
      </c>
      <c r="E2041" s="52">
        <f>VLOOKUP(D2041,'스테이지별 난이도 설정'!B:C,2,0)</f>
        <v>163.20000000000124</v>
      </c>
      <c r="F2041" t="str">
        <f t="shared" si="96"/>
        <v>레어</v>
      </c>
      <c r="G2041">
        <f t="shared" si="94"/>
        <v>6</v>
      </c>
      <c r="H2041">
        <f>VLOOKUP($F2041,'(참고)타워 스텟 가치'!$B$2:$L$6,H$2,0)+(VLOOKUP($F2041,'(참고)타워 스텟 가치'!$B$2:$L$6,H$2,0)*$E2041)</f>
        <v>1847.2500000000139</v>
      </c>
      <c r="I2041">
        <f>VLOOKUP($F2041,'(참고)타워 스텟 가치'!$B$2:$L$6,I$2,0)+(VLOOKUP($F2041,'(참고)타워 스텟 가치'!$B$2:$L$6,I$2,0)*$E2041)</f>
        <v>369.45000000000277</v>
      </c>
      <c r="J2041">
        <f>VLOOKUP($F2041,'(참고)타워 스텟 가치'!$B$2:$L$6,J$2,0)+(VLOOKUP($F2041,'(참고)타워 스텟 가치'!$B$2:$L$6,J$2,0)*$E2041)</f>
        <v>821000.00000000617</v>
      </c>
      <c r="K2041">
        <f>VLOOKUP($F2041,'(참고)타워 스텟 가치'!$B$2:$L$6,K$2,0)+(VLOOKUP($F2041,'(참고)타워 스텟 가치'!$B$2:$L$6,K$2,0)*$E2041)</f>
        <v>7389.0000000000555</v>
      </c>
      <c r="L2041">
        <f>VLOOKUP($F2041,'(참고)타워 스텟 가치'!$B$2:$L$6,L$2,0)+(VLOOKUP($F2041,'(참고)타워 스텟 가치'!$B$2:$L$6,L$2,0)*$E2041)</f>
        <v>123.15000000000093</v>
      </c>
      <c r="M2041">
        <f>VLOOKUP($F2041,'(참고)타워 스텟 가치'!$B$2:$L$6,M$2,0)+(VLOOKUP($F2041,'(참고)타워 스텟 가치'!$B$2:$L$6,M$2,0)*$E2041)</f>
        <v>49.260000000000367</v>
      </c>
      <c r="N2041">
        <f>VLOOKUP($F2041,'(참고)타워 스텟 가치'!$B$2:$L$6,N$2,0)+(VLOOKUP($F2041,'(참고)타워 스텟 가치'!$B$2:$L$6,N$2,0)*$E2041)</f>
        <v>0</v>
      </c>
      <c r="O2041">
        <f>VLOOKUP($F2041,'(참고)타워 스텟 가치'!$B$2:$L$6,O$2,0)+(VLOOKUP($F2041,'(참고)타워 스텟 가치'!$B$2:$L$6,O$2,0)*$E2041)</f>
        <v>0</v>
      </c>
      <c r="P2041">
        <f>VLOOKUP($F2041,'(참고)타워 스텟 가치'!$B$2:$L$6,P$2,0)+(VLOOKUP($F2041,'(참고)타워 스텟 가치'!$B$2:$L$6,P$2,0)*$E2041)</f>
        <v>114.94000000000086</v>
      </c>
      <c r="Q2041">
        <f>SUM('스테이지별 몬스터 스텟'!H2041*'(참고)타워 스텟 가치'!$Q$17,'스테이지별 몬스터 스텟'!I2041*'(참고)타워 스텟 가치'!$R$17,'스테이지별 몬스터 스텟'!J2041*'(참고)타워 스텟 가치'!$S$17,'스테이지별 몬스터 스텟'!K2041*'(참고)타워 스텟 가치'!$T$17,'스테이지별 몬스터 스텟'!L2041*'(참고)타워 스텟 가치'!$U$17,'스테이지별 몬스터 스텟'!M2041*'(참고)타워 스텟 가치'!$V$17,'스테이지별 몬스터 스텟'!N2041*'(참고)타워 스텟 가치'!$W$17,'스테이지별 몬스터 스텟'!O2041*'(참고)타워 스텟 가치'!$X$17,'스테이지별 몬스터 스텟'!P2041*'(참고)타워 스텟 가치'!$Y$17)</f>
        <v>1251052.1150000093</v>
      </c>
      <c r="R2041">
        <v>1</v>
      </c>
      <c r="S2041">
        <f>VLOOKUP($F2041,'(참고)타워 스텟 가치'!$B$7:$L$11,S$2,0)+(VLOOKUP($F2041,'(참고)타워 스텟 가치'!$B$7:$L$11,S$2,0)*$E2041)</f>
        <v>615.75000000000466</v>
      </c>
      <c r="T2041">
        <f>VLOOKUP($F2041,'(참고)타워 스텟 가치'!$B$7:$L$11,T$2,0)+(VLOOKUP($F2041,'(참고)타워 스텟 가치'!$B$7:$L$11,T$2,0)*$E2041)</f>
        <v>1108.3500000000083</v>
      </c>
      <c r="U2041">
        <f>VLOOKUP($F2041,'(참고)타워 스텟 가치'!$B$7:$L$11,U$2,0)+(VLOOKUP($F2041,'(참고)타워 스텟 가치'!$B$7:$L$11,U$2,0)*$E2041)</f>
        <v>821000.00000000617</v>
      </c>
      <c r="V2041">
        <f>VLOOKUP($F2041,'(참고)타워 스텟 가치'!$B$7:$L$11,V$2,0)+(VLOOKUP($F2041,'(참고)타워 스텟 가치'!$B$7:$L$11,V$2,0)*$E2041)</f>
        <v>7389.0000000000555</v>
      </c>
      <c r="W2041">
        <f>VLOOKUP($F2041,'(참고)타워 스텟 가치'!$B$7:$L$11,W$2,0)+(VLOOKUP($F2041,'(참고)타워 스텟 가치'!$B$7:$L$11,W$2,0)*$E2041)</f>
        <v>123.15000000000093</v>
      </c>
      <c r="X2041">
        <f>VLOOKUP($F2041,'(참고)타워 스텟 가치'!$B$7:$L$11,X$2,0)+(VLOOKUP($F2041,'(참고)타워 스텟 가치'!$B$7:$L$11,X$2,0)*$E2041)</f>
        <v>49.260000000000367</v>
      </c>
      <c r="Y2041">
        <f>VLOOKUP($F2041,'(참고)타워 스텟 가치'!$B$7:$L$11,Y$2,0)+(VLOOKUP($F2041,'(참고)타워 스텟 가치'!$B$7:$L$11,Y$2,0)*$E2041)</f>
        <v>0</v>
      </c>
      <c r="Z2041">
        <f>VLOOKUP($F2041,'(참고)타워 스텟 가치'!$B$7:$L$11,Z$2,0)+(VLOOKUP($F2041,'(참고)타워 스텟 가치'!$B$7:$L$11,Z$2,0)*$E2041)</f>
        <v>0</v>
      </c>
      <c r="AA2041">
        <f>VLOOKUP($F2041,'(참고)타워 스텟 가치'!$B$7:$L$11,AA$2,0)+(VLOOKUP($F2041,'(참고)타워 스텟 가치'!$B$7:$L$11,AA$2,0)*$E2041)</f>
        <v>114.94000000000086</v>
      </c>
      <c r="AB2041">
        <f>SUM('스테이지별 몬스터 스텟'!S2041*'(참고)타워 스텟 가치'!$Q$17,'스테이지별 몬스터 스텟'!T2041*'(참고)타워 스텟 가치'!$R$17,'스테이지별 몬스터 스텟'!U2041*'(참고)타워 스텟 가치'!$S$17,'스테이지별 몬스터 스텟'!V2041*'(참고)타워 스텟 가치'!$T$17,'스테이지별 몬스터 스텟'!W2041*'(참고)타워 스텟 가치'!$U$17,'스테이지별 몬스터 스텟'!X2041*'(참고)타워 스텟 가치'!$V$17,'스테이지별 몬스터 스텟'!Y2041*'(참고)타워 스텟 가치'!$W$17,'스테이지별 몬스터 스텟'!Z2041*'(참고)타워 스텟 가치'!$X$17,'스테이지별 몬스터 스텟'!AA2041*'(참고)타워 스텟 가치'!$Y$17)</f>
        <v>1249697.4650000092</v>
      </c>
      <c r="AC2041">
        <v>2</v>
      </c>
      <c r="AD2041">
        <f>VLOOKUP($F2041,'(참고)타워 스텟 가치'!$B$12:$L$16,AD$2,0)+(VLOOKUP($F2041,'(참고)타워 스텟 가치'!$B$12:$L$16,AD$2,0)*$E2041)</f>
        <v>615.75000000000466</v>
      </c>
      <c r="AE2041">
        <f>VLOOKUP($F2041,'(참고)타워 스텟 가치'!$B$12:$L$16,AE$2,0)+(VLOOKUP($F2041,'(참고)타워 스텟 가치'!$B$12:$L$16,AE$2,0)*$E2041)</f>
        <v>738.90000000000555</v>
      </c>
      <c r="AF2041">
        <f>VLOOKUP($F2041,'(참고)타워 스텟 가치'!$B$12:$L$16,AF$2,0)+(VLOOKUP($F2041,'(참고)타워 스텟 가치'!$B$12:$L$16,AF$2,0)*$E2041)</f>
        <v>821000.00000000617</v>
      </c>
      <c r="AG2041">
        <f>VLOOKUP($F2041,'(참고)타워 스텟 가치'!$B$12:$L$16,AG$2,0)+(VLOOKUP($F2041,'(참고)타워 스텟 가치'!$B$12:$L$16,AG$2,0)*$E2041)</f>
        <v>3694.5000000000277</v>
      </c>
      <c r="AH2041">
        <f>VLOOKUP($F2041,'(참고)타워 스텟 가치'!$B$12:$L$16,AH$2,0)+(VLOOKUP($F2041,'(참고)타워 스텟 가치'!$B$12:$L$16,AH$2,0)*$E2041)</f>
        <v>123.15000000000093</v>
      </c>
      <c r="AI2041">
        <f>VLOOKUP($F2041,'(참고)타워 스텟 가치'!$B$12:$L$16,AI$2,0)+(VLOOKUP($F2041,'(참고)타워 스텟 가치'!$B$12:$L$16,AI$2,0)*$E2041)</f>
        <v>49.260000000000367</v>
      </c>
      <c r="AJ2041">
        <f>VLOOKUP($F2041,'(참고)타워 스텟 가치'!$B$12:$L$16,AJ$2,0)+(VLOOKUP($F2041,'(참고)타워 스텟 가치'!$B$12:$L$16,AJ$2,0)*$E2041)</f>
        <v>0</v>
      </c>
      <c r="AK2041">
        <f>VLOOKUP($F2041,'(참고)타워 스텟 가치'!$B$12:$L$16,AK$2,0)+(VLOOKUP($F2041,'(참고)타워 스텟 가치'!$B$12:$L$16,AK$2,0)*$E2041)</f>
        <v>0</v>
      </c>
      <c r="AL2041">
        <f>VLOOKUP($F2041,'(참고)타워 스텟 가치'!$B$12:$L$16,AL$2,0)+(VLOOKUP($F2041,'(참고)타워 스텟 가치'!$B$12:$L$16,AL$2,0)*$E2041)</f>
        <v>229.88000000000173</v>
      </c>
      <c r="AM2041">
        <f>SUM('스테이지별 몬스터 스텟'!AD2041*'(참고)타워 스텟 가치'!$Q$17,'스테이지별 몬스터 스텟'!AE2041*'(참고)타워 스텟 가치'!$R$17,'스테이지별 몬스터 스텟'!AF2041*'(참고)타워 스텟 가치'!$S$17,'스테이지별 몬스터 스텟'!AG2041*'(참고)타워 스텟 가치'!$T$17,'스테이지별 몬스터 스텟'!AH2041*'(참고)타워 스텟 가치'!$U$17,'스테이지별 몬스터 스텟'!AI2041*'(참고)타워 스텟 가치'!$V$17,'스테이지별 몬스터 스텟'!AJ2041*'(참고)타워 스텟 가치'!$W$17,'스테이지별 몬스터 스텟'!AK2041*'(참고)타워 스텟 가치'!$X$17,'스테이지별 몬스터 스텟'!AL2041*'(참고)타워 스텟 가치'!$Y$17)</f>
        <v>1241984.1700000095</v>
      </c>
      <c r="AN2041">
        <v>3</v>
      </c>
    </row>
    <row r="2042" spans="3:40" x14ac:dyDescent="0.3">
      <c r="C2042">
        <v>3</v>
      </c>
      <c r="D2042">
        <f t="shared" si="95"/>
        <v>408</v>
      </c>
      <c r="E2042" s="52">
        <f>VLOOKUP(D2042,'스테이지별 난이도 설정'!B:C,2,0)</f>
        <v>163.20000000000124</v>
      </c>
      <c r="F2042" t="str">
        <f t="shared" si="96"/>
        <v>에픽</v>
      </c>
      <c r="G2042">
        <f t="shared" si="94"/>
        <v>6</v>
      </c>
      <c r="H2042">
        <f>VLOOKUP($F2042,'(참고)타워 스텟 가치'!$B$2:$L$6,H$2,0)+(VLOOKUP($F2042,'(참고)타워 스텟 가치'!$B$2:$L$6,H$2,0)*$E2042)</f>
        <v>2770.8750000000209</v>
      </c>
      <c r="I2042">
        <f>VLOOKUP($F2042,'(참고)타워 스텟 가치'!$B$2:$L$6,I$2,0)+(VLOOKUP($F2042,'(참고)타워 스텟 가치'!$B$2:$L$6,I$2,0)*$E2042)</f>
        <v>554.17500000000416</v>
      </c>
      <c r="J2042">
        <f>VLOOKUP($F2042,'(참고)타워 스텟 가치'!$B$2:$L$6,J$2,0)+(VLOOKUP($F2042,'(참고)타워 스텟 가치'!$B$2:$L$6,J$2,0)*$E2042)</f>
        <v>821000.00000000617</v>
      </c>
      <c r="K2042">
        <f>VLOOKUP($F2042,'(참고)타워 스텟 가치'!$B$2:$L$6,K$2,0)+(VLOOKUP($F2042,'(참고)타워 스텟 가치'!$B$2:$L$6,K$2,0)*$E2042)</f>
        <v>11083.500000000084</v>
      </c>
      <c r="L2042">
        <f>VLOOKUP($F2042,'(참고)타워 스텟 가치'!$B$2:$L$6,L$2,0)+(VLOOKUP($F2042,'(참고)타워 스텟 가치'!$B$2:$L$6,L$2,0)*$E2042)</f>
        <v>184.72500000000139</v>
      </c>
      <c r="M2042">
        <f>VLOOKUP($F2042,'(참고)타워 스텟 가치'!$B$2:$L$6,M$2,0)+(VLOOKUP($F2042,'(참고)타워 스텟 가치'!$B$2:$L$6,M$2,0)*$E2042)</f>
        <v>49.260000000000367</v>
      </c>
      <c r="N2042">
        <f>VLOOKUP($F2042,'(참고)타워 스텟 가치'!$B$2:$L$6,N$2,0)+(VLOOKUP($F2042,'(참고)타워 스텟 가치'!$B$2:$L$6,N$2,0)*$E2042)</f>
        <v>0</v>
      </c>
      <c r="O2042">
        <f>VLOOKUP($F2042,'(참고)타워 스텟 가치'!$B$2:$L$6,O$2,0)+(VLOOKUP($F2042,'(참고)타워 스텟 가치'!$B$2:$L$6,O$2,0)*$E2042)</f>
        <v>0</v>
      </c>
      <c r="P2042">
        <f>VLOOKUP($F2042,'(참고)타워 스텟 가치'!$B$2:$L$6,P$2,0)+(VLOOKUP($F2042,'(참고)타워 스텟 가치'!$B$2:$L$6,P$2,0)*$E2042)</f>
        <v>114.94000000000086</v>
      </c>
      <c r="Q2042">
        <f>SUM('스테이지별 몬스터 스텟'!H2042*'(참고)타워 스텟 가치'!$Q$17,'스테이지별 몬스터 스텟'!I2042*'(참고)타워 스텟 가치'!$R$17,'스테이지별 몬스터 스텟'!J2042*'(참고)타워 스텟 가치'!$S$17,'스테이지별 몬스터 스텟'!K2042*'(참고)타워 스텟 가치'!$T$17,'스테이지별 몬스터 스텟'!L2042*'(참고)타워 스텟 가치'!$U$17,'스테이지별 몬스터 스텟'!M2042*'(참고)타워 스텟 가치'!$V$17,'스테이지별 몬스터 스텟'!N2042*'(참고)타워 스텟 가치'!$W$17,'스테이지별 몬스터 스텟'!O2042*'(참고)타워 스텟 가치'!$X$17,'스테이지별 몬스터 스텟'!P2042*'(참고)타워 스텟 가치'!$Y$17)</f>
        <v>1260688.6025000094</v>
      </c>
      <c r="R2042">
        <v>1</v>
      </c>
      <c r="S2042">
        <f>VLOOKUP($F2042,'(참고)타워 스텟 가치'!$B$7:$L$11,S$2,0)+(VLOOKUP($F2042,'(참고)타워 스텟 가치'!$B$7:$L$11,S$2,0)*$E2042)</f>
        <v>923.62500000000693</v>
      </c>
      <c r="T2042">
        <f>VLOOKUP($F2042,'(참고)타워 스텟 가치'!$B$7:$L$11,T$2,0)+(VLOOKUP($F2042,'(참고)타워 스텟 가치'!$B$7:$L$11,T$2,0)*$E2042)</f>
        <v>1662.5250000000126</v>
      </c>
      <c r="U2042">
        <f>VLOOKUP($F2042,'(참고)타워 스텟 가치'!$B$7:$L$11,U$2,0)+(VLOOKUP($F2042,'(참고)타워 스텟 가치'!$B$7:$L$11,U$2,0)*$E2042)</f>
        <v>821000.00000000617</v>
      </c>
      <c r="V2042">
        <f>VLOOKUP($F2042,'(참고)타워 스텟 가치'!$B$7:$L$11,V$2,0)+(VLOOKUP($F2042,'(참고)타워 스텟 가치'!$B$7:$L$11,V$2,0)*$E2042)</f>
        <v>11083.500000000084</v>
      </c>
      <c r="W2042">
        <f>VLOOKUP($F2042,'(참고)타워 스텟 가치'!$B$7:$L$11,W$2,0)+(VLOOKUP($F2042,'(참고)타워 스텟 가치'!$B$7:$L$11,W$2,0)*$E2042)</f>
        <v>184.72500000000139</v>
      </c>
      <c r="X2042">
        <f>VLOOKUP($F2042,'(참고)타워 스텟 가치'!$B$7:$L$11,X$2,0)+(VLOOKUP($F2042,'(참고)타워 스텟 가치'!$B$7:$L$11,X$2,0)*$E2042)</f>
        <v>49.260000000000367</v>
      </c>
      <c r="Y2042">
        <f>VLOOKUP($F2042,'(참고)타워 스텟 가치'!$B$7:$L$11,Y$2,0)+(VLOOKUP($F2042,'(참고)타워 스텟 가치'!$B$7:$L$11,Y$2,0)*$E2042)</f>
        <v>0</v>
      </c>
      <c r="Z2042">
        <f>VLOOKUP($F2042,'(참고)타워 스텟 가치'!$B$7:$L$11,Z$2,0)+(VLOOKUP($F2042,'(참고)타워 스텟 가치'!$B$7:$L$11,Z$2,0)*$E2042)</f>
        <v>0</v>
      </c>
      <c r="AA2042">
        <f>VLOOKUP($F2042,'(참고)타워 스텟 가치'!$B$7:$L$11,AA$2,0)+(VLOOKUP($F2042,'(참고)타워 스텟 가치'!$B$7:$L$11,AA$2,0)*$E2042)</f>
        <v>114.94000000000086</v>
      </c>
      <c r="AB2042">
        <f>SUM('스테이지별 몬스터 스텟'!S2042*'(참고)타워 스텟 가치'!$Q$17,'스테이지별 몬스터 스텟'!T2042*'(참고)타워 스텟 가치'!$R$17,'스테이지별 몬스터 스텟'!U2042*'(참고)타워 스텟 가치'!$S$17,'스테이지별 몬스터 스텟'!V2042*'(참고)타워 스텟 가치'!$T$17,'스테이지별 몬스터 스텟'!W2042*'(참고)타워 스텟 가치'!$U$17,'스테이지별 몬스터 스텟'!X2042*'(참고)타워 스텟 가치'!$V$17,'스테이지별 몬스터 스텟'!Y2042*'(참고)타워 스텟 가치'!$W$17,'스테이지별 몬스터 스텟'!Z2042*'(참고)타워 스텟 가치'!$X$17,'스테이지별 몬스터 스텟'!AA2042*'(참고)타워 스텟 가치'!$Y$17)</f>
        <v>1258656.6275000095</v>
      </c>
      <c r="AC2042">
        <v>2</v>
      </c>
      <c r="AD2042">
        <f>VLOOKUP($F2042,'(참고)타워 스텟 가치'!$B$12:$L$16,AD$2,0)+(VLOOKUP($F2042,'(참고)타워 스텟 가치'!$B$12:$L$16,AD$2,0)*$E2042)</f>
        <v>923.62500000000693</v>
      </c>
      <c r="AE2042">
        <f>VLOOKUP($F2042,'(참고)타워 스텟 가치'!$B$12:$L$16,AE$2,0)+(VLOOKUP($F2042,'(참고)타워 스텟 가치'!$B$12:$L$16,AE$2,0)*$E2042)</f>
        <v>1108.3500000000083</v>
      </c>
      <c r="AF2042">
        <f>VLOOKUP($F2042,'(참고)타워 스텟 가치'!$B$12:$L$16,AF$2,0)+(VLOOKUP($F2042,'(참고)타워 스텟 가치'!$B$12:$L$16,AF$2,0)*$E2042)</f>
        <v>821000.00000000617</v>
      </c>
      <c r="AG2042">
        <f>VLOOKUP($F2042,'(참고)타워 스텟 가치'!$B$12:$L$16,AG$2,0)+(VLOOKUP($F2042,'(참고)타워 스텟 가치'!$B$12:$L$16,AG$2,0)*$E2042)</f>
        <v>5541.7500000000418</v>
      </c>
      <c r="AH2042">
        <f>VLOOKUP($F2042,'(참고)타워 스텟 가치'!$B$12:$L$16,AH$2,0)+(VLOOKUP($F2042,'(참고)타워 스텟 가치'!$B$12:$L$16,AH$2,0)*$E2042)</f>
        <v>184.72500000000139</v>
      </c>
      <c r="AI2042">
        <f>VLOOKUP($F2042,'(참고)타워 스텟 가치'!$B$12:$L$16,AI$2,0)+(VLOOKUP($F2042,'(참고)타워 스텟 가치'!$B$12:$L$16,AI$2,0)*$E2042)</f>
        <v>49.260000000000367</v>
      </c>
      <c r="AJ2042">
        <f>VLOOKUP($F2042,'(참고)타워 스텟 가치'!$B$12:$L$16,AJ$2,0)+(VLOOKUP($F2042,'(참고)타워 스텟 가치'!$B$12:$L$16,AJ$2,0)*$E2042)</f>
        <v>0</v>
      </c>
      <c r="AK2042">
        <f>VLOOKUP($F2042,'(참고)타워 스텟 가치'!$B$12:$L$16,AK$2,0)+(VLOOKUP($F2042,'(참고)타워 스텟 가치'!$B$12:$L$16,AK$2,0)*$E2042)</f>
        <v>0</v>
      </c>
      <c r="AL2042">
        <f>VLOOKUP($F2042,'(참고)타워 스텟 가치'!$B$12:$L$16,AL$2,0)+(VLOOKUP($F2042,'(참고)타워 스텟 가치'!$B$12:$L$16,AL$2,0)*$E2042)</f>
        <v>229.88000000000173</v>
      </c>
      <c r="AM2042">
        <f>SUM('스테이지별 몬스터 스텟'!AD2042*'(참고)타워 스텟 가치'!$Q$17,'스테이지별 몬스터 스텟'!AE2042*'(참고)타워 스텟 가치'!$R$17,'스테이지별 몬스터 스텟'!AF2042*'(참고)타워 스텟 가치'!$S$17,'스테이지별 몬스터 스텟'!AG2042*'(참고)타워 스텟 가치'!$T$17,'스테이지별 몬스터 스텟'!AH2042*'(참고)타워 스텟 가치'!$U$17,'스테이지별 몬스터 스텟'!AI2042*'(참고)타워 스텟 가치'!$V$17,'스테이지별 몬스터 스텟'!AJ2042*'(참고)타워 스텟 가치'!$W$17,'스테이지별 몬스터 스텟'!AK2042*'(참고)타워 스텟 가치'!$X$17,'스테이지별 몬스터 스텟'!AL2042*'(참고)타워 스텟 가치'!$Y$17)</f>
        <v>1246971.7450000094</v>
      </c>
      <c r="AN2042">
        <v>3</v>
      </c>
    </row>
    <row r="2043" spans="3:40" x14ac:dyDescent="0.3">
      <c r="C2043">
        <v>4</v>
      </c>
      <c r="D2043">
        <f t="shared" si="95"/>
        <v>408</v>
      </c>
      <c r="E2043" s="52">
        <f>VLOOKUP(D2043,'스테이지별 난이도 설정'!B:C,2,0)</f>
        <v>163.20000000000124</v>
      </c>
      <c r="F2043" t="str">
        <f t="shared" si="96"/>
        <v>유니크</v>
      </c>
      <c r="G2043">
        <f t="shared" si="94"/>
        <v>6</v>
      </c>
      <c r="H2043">
        <f>VLOOKUP($F2043,'(참고)타워 스텟 가치'!$B$2:$L$6,H$2,0)+(VLOOKUP($F2043,'(참고)타워 스텟 가치'!$B$2:$L$6,H$2,0)*$E2043)</f>
        <v>4156.3125000000309</v>
      </c>
      <c r="I2043">
        <f>VLOOKUP($F2043,'(참고)타워 스텟 가치'!$B$2:$L$6,I$2,0)+(VLOOKUP($F2043,'(참고)타워 스텟 가치'!$B$2:$L$6,I$2,0)*$E2043)</f>
        <v>831.2625000000063</v>
      </c>
      <c r="J2043">
        <f>VLOOKUP($F2043,'(참고)타워 스텟 가치'!$B$2:$L$6,J$2,0)+(VLOOKUP($F2043,'(참고)타워 스텟 가치'!$B$2:$L$6,J$2,0)*$E2043)</f>
        <v>821000.00000000617</v>
      </c>
      <c r="K2043">
        <f>VLOOKUP($F2043,'(참고)타워 스텟 가치'!$B$2:$L$6,K$2,0)+(VLOOKUP($F2043,'(참고)타워 스텟 가치'!$B$2:$L$6,K$2,0)*$E2043)</f>
        <v>16625.250000000124</v>
      </c>
      <c r="L2043">
        <f>VLOOKUP($F2043,'(참고)타워 스텟 가치'!$B$2:$L$6,L$2,0)+(VLOOKUP($F2043,'(참고)타워 스텟 가치'!$B$2:$L$6,L$2,0)*$E2043)</f>
        <v>277.08750000000208</v>
      </c>
      <c r="M2043">
        <f>VLOOKUP($F2043,'(참고)타워 스텟 가치'!$B$2:$L$6,M$2,0)+(VLOOKUP($F2043,'(참고)타워 스텟 가치'!$B$2:$L$6,M$2,0)*$E2043)</f>
        <v>49.260000000000367</v>
      </c>
      <c r="N2043">
        <f>VLOOKUP($F2043,'(참고)타워 스텟 가치'!$B$2:$L$6,N$2,0)+(VLOOKUP($F2043,'(참고)타워 스텟 가치'!$B$2:$L$6,N$2,0)*$E2043)</f>
        <v>0</v>
      </c>
      <c r="O2043">
        <f>VLOOKUP($F2043,'(참고)타워 스텟 가치'!$B$2:$L$6,O$2,0)+(VLOOKUP($F2043,'(참고)타워 스텟 가치'!$B$2:$L$6,O$2,0)*$E2043)</f>
        <v>0</v>
      </c>
      <c r="P2043">
        <f>VLOOKUP($F2043,'(참고)타워 스텟 가치'!$B$2:$L$6,P$2,0)+(VLOOKUP($F2043,'(참고)타워 스텟 가치'!$B$2:$L$6,P$2,0)*$E2043)</f>
        <v>164.20000000000124</v>
      </c>
      <c r="Q2043">
        <f>SUM('스테이지별 몬스터 스텟'!H2043*'(참고)타워 스텟 가치'!$Q$17,'스테이지별 몬스터 스텟'!I2043*'(참고)타워 스텟 가치'!$R$17,'스테이지별 몬스터 스텟'!J2043*'(참고)타워 스텟 가치'!$S$17,'스테이지별 몬스터 스텟'!K2043*'(참고)타워 스텟 가치'!$T$17,'스테이지별 몬스터 스텟'!L2043*'(참고)타워 스텟 가치'!$U$17,'스테이지별 몬스터 스텟'!M2043*'(참고)타워 스텟 가치'!$V$17,'스테이지별 몬스터 스텟'!N2043*'(참고)타워 스텟 가치'!$W$17,'스테이지별 몬스터 스텟'!O2043*'(참고)타워 스텟 가치'!$X$17,'스테이지별 몬스터 스텟'!P2043*'(참고)타워 스텟 가치'!$Y$17)</f>
        <v>1275241.8537500096</v>
      </c>
      <c r="R2043">
        <v>1</v>
      </c>
      <c r="S2043">
        <f>VLOOKUP($F2043,'(참고)타워 스텟 가치'!$B$7:$L$11,S$2,0)+(VLOOKUP($F2043,'(참고)타워 스텟 가치'!$B$7:$L$11,S$2,0)*$E2043)</f>
        <v>1385.4375000000105</v>
      </c>
      <c r="T2043">
        <f>VLOOKUP($F2043,'(참고)타워 스텟 가치'!$B$7:$L$11,T$2,0)+(VLOOKUP($F2043,'(참고)타워 스텟 가치'!$B$7:$L$11,T$2,0)*$E2043)</f>
        <v>2493.787500000019</v>
      </c>
      <c r="U2043">
        <f>VLOOKUP($F2043,'(참고)타워 스텟 가치'!$B$7:$L$11,U$2,0)+(VLOOKUP($F2043,'(참고)타워 스텟 가치'!$B$7:$L$11,U$2,0)*$E2043)</f>
        <v>821000.00000000617</v>
      </c>
      <c r="V2043">
        <f>VLOOKUP($F2043,'(참고)타워 스텟 가치'!$B$7:$L$11,V$2,0)+(VLOOKUP($F2043,'(참고)타워 스텟 가치'!$B$7:$L$11,V$2,0)*$E2043)</f>
        <v>16625.250000000124</v>
      </c>
      <c r="W2043">
        <f>VLOOKUP($F2043,'(참고)타워 스텟 가치'!$B$7:$L$11,W$2,0)+(VLOOKUP($F2043,'(참고)타워 스텟 가치'!$B$7:$L$11,W$2,0)*$E2043)</f>
        <v>277.08750000000208</v>
      </c>
      <c r="X2043">
        <f>VLOOKUP($F2043,'(참고)타워 스텟 가치'!$B$7:$L$11,X$2,0)+(VLOOKUP($F2043,'(참고)타워 스텟 가치'!$B$7:$L$11,X$2,0)*$E2043)</f>
        <v>49.260000000000367</v>
      </c>
      <c r="Y2043">
        <f>VLOOKUP($F2043,'(참고)타워 스텟 가치'!$B$7:$L$11,Y$2,0)+(VLOOKUP($F2043,'(참고)타워 스텟 가치'!$B$7:$L$11,Y$2,0)*$E2043)</f>
        <v>0</v>
      </c>
      <c r="Z2043">
        <f>VLOOKUP($F2043,'(참고)타워 스텟 가치'!$B$7:$L$11,Z$2,0)+(VLOOKUP($F2043,'(참고)타워 스텟 가치'!$B$7:$L$11,Z$2,0)*$E2043)</f>
        <v>0</v>
      </c>
      <c r="AA2043">
        <f>VLOOKUP($F2043,'(참고)타워 스텟 가치'!$B$7:$L$11,AA$2,0)+(VLOOKUP($F2043,'(참고)타워 스텟 가치'!$B$7:$L$11,AA$2,0)*$E2043)</f>
        <v>164.20000000000124</v>
      </c>
      <c r="AB2043">
        <f>SUM('스테이지별 몬스터 스텟'!S2043*'(참고)타워 스텟 가치'!$Q$17,'스테이지별 몬스터 스텟'!T2043*'(참고)타워 스텟 가치'!$R$17,'스테이지별 몬스터 스텟'!U2043*'(참고)타워 스텟 가치'!$S$17,'스테이지별 몬스터 스텟'!V2043*'(참고)타워 스텟 가치'!$T$17,'스테이지별 몬스터 스텟'!W2043*'(참고)타워 스텟 가치'!$U$17,'스테이지별 몬스터 스텟'!X2043*'(참고)타워 스텟 가치'!$V$17,'스테이지별 몬스터 스텟'!Y2043*'(참고)타워 스텟 가치'!$W$17,'스테이지별 몬스터 스텟'!Z2043*'(참고)타워 스텟 가치'!$X$17,'스테이지별 몬스터 스텟'!AA2043*'(참고)타워 스텟 가치'!$Y$17)</f>
        <v>1272193.8912500096</v>
      </c>
      <c r="AC2043">
        <v>2</v>
      </c>
      <c r="AD2043">
        <f>VLOOKUP($F2043,'(참고)타워 스텟 가치'!$B$12:$L$16,AD$2,0)+(VLOOKUP($F2043,'(참고)타워 스텟 가치'!$B$12:$L$16,AD$2,0)*$E2043)</f>
        <v>1385.4375000000105</v>
      </c>
      <c r="AE2043">
        <f>VLOOKUP($F2043,'(참고)타워 스텟 가치'!$B$12:$L$16,AE$2,0)+(VLOOKUP($F2043,'(참고)타워 스텟 가치'!$B$12:$L$16,AE$2,0)*$E2043)</f>
        <v>1662.5250000000126</v>
      </c>
      <c r="AF2043">
        <f>VLOOKUP($F2043,'(참고)타워 스텟 가치'!$B$12:$L$16,AF$2,0)+(VLOOKUP($F2043,'(참고)타워 스텟 가치'!$B$12:$L$16,AF$2,0)*$E2043)</f>
        <v>821000.00000000617</v>
      </c>
      <c r="AG2043">
        <f>VLOOKUP($F2043,'(참고)타워 스텟 가치'!$B$12:$L$16,AG$2,0)+(VLOOKUP($F2043,'(참고)타워 스텟 가치'!$B$12:$L$16,AG$2,0)*$E2043)</f>
        <v>8312.6250000000618</v>
      </c>
      <c r="AH2043">
        <f>VLOOKUP($F2043,'(참고)타워 스텟 가치'!$B$12:$L$16,AH$2,0)+(VLOOKUP($F2043,'(참고)타워 스텟 가치'!$B$12:$L$16,AH$2,0)*$E2043)</f>
        <v>277.08750000000208</v>
      </c>
      <c r="AI2043">
        <f>VLOOKUP($F2043,'(참고)타워 스텟 가치'!$B$12:$L$16,AI$2,0)+(VLOOKUP($F2043,'(참고)타워 스텟 가치'!$B$12:$L$16,AI$2,0)*$E2043)</f>
        <v>49.260000000000367</v>
      </c>
      <c r="AJ2043">
        <f>VLOOKUP($F2043,'(참고)타워 스텟 가치'!$B$12:$L$16,AJ$2,0)+(VLOOKUP($F2043,'(참고)타워 스텟 가치'!$B$12:$L$16,AJ$2,0)*$E2043)</f>
        <v>0</v>
      </c>
      <c r="AK2043">
        <f>VLOOKUP($F2043,'(참고)타워 스텟 가치'!$B$12:$L$16,AK$2,0)+(VLOOKUP($F2043,'(참고)타워 스텟 가치'!$B$12:$L$16,AK$2,0)*$E2043)</f>
        <v>0</v>
      </c>
      <c r="AL2043">
        <f>VLOOKUP($F2043,'(참고)타워 스텟 가치'!$B$12:$L$16,AL$2,0)+(VLOOKUP($F2043,'(참고)타워 스텟 가치'!$B$12:$L$16,AL$2,0)*$E2043)</f>
        <v>328.40000000000248</v>
      </c>
      <c r="AM2043">
        <f>SUM('스테이지별 몬스터 스텟'!AD2043*'(참고)타워 스텟 가치'!$Q$17,'스테이지별 몬스터 스텟'!AE2043*'(참고)타워 스텟 가치'!$R$17,'스테이지별 몬스터 스텟'!AF2043*'(참고)타워 스텟 가치'!$S$17,'스테이지별 몬스터 스텟'!AG2043*'(참고)타워 스텟 가치'!$T$17,'스테이지별 몬스터 스텟'!AH2043*'(참고)타워 스텟 가치'!$U$17,'스테이지별 몬스터 스텟'!AI2043*'(참고)타워 스텟 가치'!$V$17,'스테이지별 몬스터 스텟'!AJ2043*'(참고)타워 스텟 가치'!$W$17,'스테이지별 몬스터 스텟'!AK2043*'(참고)타워 스텟 가치'!$X$17,'스테이지별 몬스터 스텟'!AL2043*'(참고)타워 스텟 가치'!$Y$17)</f>
        <v>1254650.1475000097</v>
      </c>
      <c r="AN2043">
        <v>3</v>
      </c>
    </row>
    <row r="2044" spans="3:40" x14ac:dyDescent="0.3">
      <c r="C2044">
        <v>5</v>
      </c>
      <c r="D2044">
        <f t="shared" si="95"/>
        <v>408</v>
      </c>
      <c r="E2044" s="52">
        <f>VLOOKUP(D2044,'스테이지별 난이도 설정'!B:C,2,0)</f>
        <v>163.20000000000124</v>
      </c>
      <c r="F2044" t="str">
        <f t="shared" si="96"/>
        <v>스페셜</v>
      </c>
      <c r="G2044">
        <f t="shared" si="94"/>
        <v>6</v>
      </c>
      <c r="H2044">
        <f>VLOOKUP($F2044,'(참고)타워 스텟 가치'!$B$2:$L$6,H$2,0)+(VLOOKUP($F2044,'(참고)타워 스텟 가치'!$B$2:$L$6,H$2,0)*$E2044)</f>
        <v>6234.4687500000473</v>
      </c>
      <c r="I2044">
        <f>VLOOKUP($F2044,'(참고)타워 스텟 가치'!$B$2:$L$6,I$2,0)+(VLOOKUP($F2044,'(참고)타워 스텟 가치'!$B$2:$L$6,I$2,0)*$E2044)</f>
        <v>1246.8937500000095</v>
      </c>
      <c r="J2044">
        <f>VLOOKUP($F2044,'(참고)타워 스텟 가치'!$B$2:$L$6,J$2,0)+(VLOOKUP($F2044,'(참고)타워 스텟 가치'!$B$2:$L$6,J$2,0)*$E2044)</f>
        <v>821000.00000000617</v>
      </c>
      <c r="K2044">
        <f>VLOOKUP($F2044,'(참고)타워 스텟 가치'!$B$2:$L$6,K$2,0)+(VLOOKUP($F2044,'(참고)타워 스텟 가치'!$B$2:$L$6,K$2,0)*$E2044)</f>
        <v>24937.875000000189</v>
      </c>
      <c r="L2044">
        <f>VLOOKUP($F2044,'(참고)타워 스텟 가치'!$B$2:$L$6,L$2,0)+(VLOOKUP($F2044,'(참고)타워 스텟 가치'!$B$2:$L$6,L$2,0)*$E2044)</f>
        <v>415.63125000000315</v>
      </c>
      <c r="M2044">
        <f>VLOOKUP($F2044,'(참고)타워 스텟 가치'!$B$2:$L$6,M$2,0)+(VLOOKUP($F2044,'(참고)타워 스텟 가치'!$B$2:$L$6,M$2,0)*$E2044)</f>
        <v>49.260000000000367</v>
      </c>
      <c r="N2044">
        <f>VLOOKUP($F2044,'(참고)타워 스텟 가치'!$B$2:$L$6,N$2,0)+(VLOOKUP($F2044,'(참고)타워 스텟 가치'!$B$2:$L$6,N$2,0)*$E2044)</f>
        <v>0</v>
      </c>
      <c r="O2044">
        <f>VLOOKUP($F2044,'(참고)타워 스텟 가치'!$B$2:$L$6,O$2,0)+(VLOOKUP($F2044,'(참고)타워 스텟 가치'!$B$2:$L$6,O$2,0)*$E2044)</f>
        <v>0</v>
      </c>
      <c r="P2044">
        <f>VLOOKUP($F2044,'(참고)타워 스텟 가치'!$B$2:$L$6,P$2,0)+(VLOOKUP($F2044,'(참고)타워 스텟 가치'!$B$2:$L$6,P$2,0)*$E2044)</f>
        <v>164.20000000000124</v>
      </c>
      <c r="Q2044">
        <f>SUM('스테이지별 몬스터 스텟'!H2044*'(참고)타워 스텟 가치'!$Q$17,'스테이지별 몬스터 스텟'!I2044*'(참고)타워 스텟 가치'!$R$17,'스테이지별 몬스터 스텟'!J2044*'(참고)타워 스텟 가치'!$S$17,'스테이지별 몬스터 스텟'!K2044*'(참고)타워 스텟 가치'!$T$17,'스테이지별 몬스터 스텟'!L2044*'(참고)타워 스텟 가치'!$U$17,'스테이지별 몬스터 스텟'!M2044*'(참고)타워 스텟 가치'!$V$17,'스테이지별 몬스터 스텟'!N2044*'(참고)타워 스텟 가치'!$W$17,'스테이지별 몬스터 스텟'!O2044*'(참고)타워 스텟 가치'!$X$17,'스테이지별 몬스터 스텟'!P2044*'(참고)타워 스텟 가치'!$Y$17)</f>
        <v>1296923.9506250098</v>
      </c>
      <c r="R2044">
        <v>1</v>
      </c>
      <c r="S2044">
        <f>VLOOKUP($F2044,'(참고)타워 스텟 가치'!$B$7:$L$11,S$2,0)+(VLOOKUP($F2044,'(참고)타워 스텟 가치'!$B$7:$L$11,S$2,0)*$E2044)</f>
        <v>2078.1562500000155</v>
      </c>
      <c r="T2044">
        <f>VLOOKUP($F2044,'(참고)타워 스텟 가치'!$B$7:$L$11,T$2,0)+(VLOOKUP($F2044,'(참고)타워 스텟 가치'!$B$7:$L$11,T$2,0)*$E2044)</f>
        <v>3740.6812500000283</v>
      </c>
      <c r="U2044">
        <f>VLOOKUP($F2044,'(참고)타워 스텟 가치'!$B$7:$L$11,U$2,0)+(VLOOKUP($F2044,'(참고)타워 스텟 가치'!$B$7:$L$11,U$2,0)*$E2044)</f>
        <v>821000.00000000617</v>
      </c>
      <c r="V2044">
        <f>VLOOKUP($F2044,'(참고)타워 스텟 가치'!$B$7:$L$11,V$2,0)+(VLOOKUP($F2044,'(참고)타워 스텟 가치'!$B$7:$L$11,V$2,0)*$E2044)</f>
        <v>24937.875000000189</v>
      </c>
      <c r="W2044">
        <f>VLOOKUP($F2044,'(참고)타워 스텟 가치'!$B$7:$L$11,W$2,0)+(VLOOKUP($F2044,'(참고)타워 스텟 가치'!$B$7:$L$11,W$2,0)*$E2044)</f>
        <v>415.63125000000315</v>
      </c>
      <c r="X2044">
        <f>VLOOKUP($F2044,'(참고)타워 스텟 가치'!$B$7:$L$11,X$2,0)+(VLOOKUP($F2044,'(참고)타워 스텟 가치'!$B$7:$L$11,X$2,0)*$E2044)</f>
        <v>49.260000000000367</v>
      </c>
      <c r="Y2044">
        <f>VLOOKUP($F2044,'(참고)타워 스텟 가치'!$B$7:$L$11,Y$2,0)+(VLOOKUP($F2044,'(참고)타워 스텟 가치'!$B$7:$L$11,Y$2,0)*$E2044)</f>
        <v>0</v>
      </c>
      <c r="Z2044">
        <f>VLOOKUP($F2044,'(참고)타워 스텟 가치'!$B$7:$L$11,Z$2,0)+(VLOOKUP($F2044,'(참고)타워 스텟 가치'!$B$7:$L$11,Z$2,0)*$E2044)</f>
        <v>0</v>
      </c>
      <c r="AA2044">
        <f>VLOOKUP($F2044,'(참고)타워 스텟 가치'!$B$7:$L$11,AA$2,0)+(VLOOKUP($F2044,'(참고)타워 스텟 가치'!$B$7:$L$11,AA$2,0)*$E2044)</f>
        <v>164.20000000000124</v>
      </c>
      <c r="AB2044">
        <f>SUM('스테이지별 몬스터 스텟'!S2044*'(참고)타워 스텟 가치'!$Q$17,'스테이지별 몬스터 스텟'!T2044*'(참고)타워 스텟 가치'!$R$17,'스테이지별 몬스터 스텟'!U2044*'(참고)타워 스텟 가치'!$S$17,'스테이지별 몬스터 스텟'!V2044*'(참고)타워 스텟 가치'!$T$17,'스테이지별 몬스터 스텟'!W2044*'(참고)타워 스텟 가치'!$U$17,'스테이지별 몬스터 스텟'!X2044*'(참고)타워 스텟 가치'!$V$17,'스테이지별 몬스터 스텟'!Y2044*'(참고)타워 스텟 가치'!$W$17,'스테이지별 몬스터 스텟'!Z2044*'(참고)타워 스텟 가치'!$X$17,'스테이지별 몬스터 스텟'!AA2044*'(참고)타워 스텟 가치'!$Y$17)</f>
        <v>1292352.0068750097</v>
      </c>
      <c r="AC2044">
        <v>2</v>
      </c>
      <c r="AD2044">
        <f>VLOOKUP($F2044,'(참고)타워 스텟 가치'!$B$12:$L$16,AD$2,0)+(VLOOKUP($F2044,'(참고)타워 스텟 가치'!$B$12:$L$16,AD$2,0)*$E2044)</f>
        <v>2078.1562500000155</v>
      </c>
      <c r="AE2044">
        <f>VLOOKUP($F2044,'(참고)타워 스텟 가치'!$B$12:$L$16,AE$2,0)+(VLOOKUP($F2044,'(참고)타워 스텟 가치'!$B$12:$L$16,AE$2,0)*$E2044)</f>
        <v>2493.787500000019</v>
      </c>
      <c r="AF2044">
        <f>VLOOKUP($F2044,'(참고)타워 스텟 가치'!$B$12:$L$16,AF$2,0)+(VLOOKUP($F2044,'(참고)타워 스텟 가치'!$B$12:$L$16,AF$2,0)*$E2044)</f>
        <v>821000.00000000617</v>
      </c>
      <c r="AG2044">
        <f>VLOOKUP($F2044,'(참고)타워 스텟 가치'!$B$12:$L$16,AG$2,0)+(VLOOKUP($F2044,'(참고)타워 스텟 가치'!$B$12:$L$16,AG$2,0)*$E2044)</f>
        <v>12468.937500000095</v>
      </c>
      <c r="AH2044">
        <f>VLOOKUP($F2044,'(참고)타워 스텟 가치'!$B$12:$L$16,AH$2,0)+(VLOOKUP($F2044,'(참고)타워 스텟 가치'!$B$12:$L$16,AH$2,0)*$E2044)</f>
        <v>415.63125000000315</v>
      </c>
      <c r="AI2044">
        <f>VLOOKUP($F2044,'(참고)타워 스텟 가치'!$B$12:$L$16,AI$2,0)+(VLOOKUP($F2044,'(참고)타워 스텟 가치'!$B$12:$L$16,AI$2,0)*$E2044)</f>
        <v>49.260000000000367</v>
      </c>
      <c r="AJ2044">
        <f>VLOOKUP($F2044,'(참고)타워 스텟 가치'!$B$12:$L$16,AJ$2,0)+(VLOOKUP($F2044,'(참고)타워 스텟 가치'!$B$12:$L$16,AJ$2,0)*$E2044)</f>
        <v>0</v>
      </c>
      <c r="AK2044">
        <f>VLOOKUP($F2044,'(참고)타워 스텟 가치'!$B$12:$L$16,AK$2,0)+(VLOOKUP($F2044,'(참고)타워 스텟 가치'!$B$12:$L$16,AK$2,0)*$E2044)</f>
        <v>0</v>
      </c>
      <c r="AL2044">
        <f>VLOOKUP($F2044,'(참고)타워 스텟 가치'!$B$12:$L$16,AL$2,0)+(VLOOKUP($F2044,'(참고)타워 스텟 가치'!$B$12:$L$16,AL$2,0)*$E2044)</f>
        <v>328.40000000000248</v>
      </c>
      <c r="AM2044">
        <f>SUM('스테이지별 몬스터 스텟'!AD2044*'(참고)타워 스텟 가치'!$Q$17,'스테이지별 몬스터 스텟'!AE2044*'(참고)타워 스텟 가치'!$R$17,'스테이지별 몬스터 스텟'!AF2044*'(참고)타워 스텟 가치'!$S$17,'스테이지별 몬스터 스텟'!AG2044*'(참고)타워 스텟 가치'!$T$17,'스테이지별 몬스터 스텟'!AH2044*'(참고)타워 스텟 가치'!$U$17,'스테이지별 몬스터 스텟'!AI2044*'(참고)타워 스텟 가치'!$V$17,'스테이지별 몬스터 스텟'!AJ2044*'(참고)타워 스텟 가치'!$W$17,'스테이지별 몬스터 스텟'!AK2044*'(참고)타워 스텟 가치'!$X$17,'스테이지별 몬스터 스텟'!AL2044*'(참고)타워 스텟 가치'!$Y$17)</f>
        <v>1265872.1912500097</v>
      </c>
      <c r="AN2044">
        <v>3</v>
      </c>
    </row>
    <row r="2045" spans="3:40" x14ac:dyDescent="0.3">
      <c r="C2045">
        <v>1</v>
      </c>
      <c r="D2045">
        <f t="shared" si="95"/>
        <v>409</v>
      </c>
      <c r="E2045" s="52">
        <f>VLOOKUP(D2045,'스테이지별 난이도 설정'!B:C,2,0)</f>
        <v>163.60000000000124</v>
      </c>
      <c r="F2045" t="str">
        <f t="shared" si="96"/>
        <v>일반</v>
      </c>
      <c r="G2045">
        <f t="shared" si="94"/>
        <v>6</v>
      </c>
      <c r="H2045">
        <f>VLOOKUP($F2045,'(참고)타워 스텟 가치'!$B$2:$L$6,H$2,0)+(VLOOKUP($F2045,'(참고)타워 스텟 가치'!$B$2:$L$6,H$2,0)*$E2045)</f>
        <v>1234.5000000000093</v>
      </c>
      <c r="I2045">
        <f>VLOOKUP($F2045,'(참고)타워 스텟 가치'!$B$2:$L$6,I$2,0)+(VLOOKUP($F2045,'(참고)타워 스텟 가치'!$B$2:$L$6,I$2,0)*$E2045)</f>
        <v>246.90000000000185</v>
      </c>
      <c r="J2045">
        <f>VLOOKUP($F2045,'(참고)타워 스텟 가치'!$B$2:$L$6,J$2,0)+(VLOOKUP($F2045,'(참고)타워 스텟 가치'!$B$2:$L$6,J$2,0)*$E2045)</f>
        <v>823000.00000000617</v>
      </c>
      <c r="K2045">
        <f>VLOOKUP($F2045,'(참고)타워 스텟 가치'!$B$2:$L$6,K$2,0)+(VLOOKUP($F2045,'(참고)타워 스텟 가치'!$B$2:$L$6,K$2,0)*$E2045)</f>
        <v>4938.0000000000373</v>
      </c>
      <c r="L2045">
        <f>VLOOKUP($F2045,'(참고)타워 스텟 가치'!$B$2:$L$6,L$2,0)+(VLOOKUP($F2045,'(참고)타워 스텟 가치'!$B$2:$L$6,L$2,0)*$E2045)</f>
        <v>82.300000000000622</v>
      </c>
      <c r="M2045">
        <f>VLOOKUP($F2045,'(참고)타워 스텟 가치'!$B$2:$L$6,M$2,0)+(VLOOKUP($F2045,'(참고)타워 스텟 가치'!$B$2:$L$6,M$2,0)*$E2045)</f>
        <v>49.380000000000372</v>
      </c>
      <c r="N2045">
        <f>VLOOKUP($F2045,'(참고)타워 스텟 가치'!$B$2:$L$6,N$2,0)+(VLOOKUP($F2045,'(참고)타워 스텟 가치'!$B$2:$L$6,N$2,0)*$E2045)</f>
        <v>0</v>
      </c>
      <c r="O2045">
        <f>VLOOKUP($F2045,'(참고)타워 스텟 가치'!$B$2:$L$6,O$2,0)+(VLOOKUP($F2045,'(참고)타워 스텟 가치'!$B$2:$L$6,O$2,0)*$E2045)</f>
        <v>0</v>
      </c>
      <c r="P2045">
        <f>VLOOKUP($F2045,'(참고)타워 스텟 가치'!$B$2:$L$6,P$2,0)+(VLOOKUP($F2045,'(참고)타워 스텟 가치'!$B$2:$L$6,P$2,0)*$E2045)</f>
        <v>115.22000000000087</v>
      </c>
      <c r="Q2045">
        <f>SUM('스테이지별 몬스터 스텟'!H2045*'(참고)타워 스텟 가치'!$Q$17,'스테이지별 몬스터 스텟'!I2045*'(참고)타워 스텟 가치'!$R$17,'스테이지별 몬스터 스텟'!J2045*'(참고)타워 스텟 가치'!$S$17,'스테이지별 몬스터 스텟'!K2045*'(참고)타워 스텟 가치'!$T$17,'스테이지별 몬스터 스텟'!L2045*'(참고)타워 스텟 가치'!$U$17,'스테이지별 몬스터 스텟'!M2045*'(참고)타워 스텟 가치'!$V$17,'스테이지별 몬스터 스텟'!N2045*'(참고)타워 스텟 가치'!$W$17,'스테이지별 몬스터 스텟'!O2045*'(참고)타워 스텟 가치'!$X$17,'스테이지별 몬스터 스텟'!P2045*'(참고)타워 스텟 가치'!$Y$17)</f>
        <v>1247659.7700000093</v>
      </c>
      <c r="R2045">
        <v>1</v>
      </c>
      <c r="S2045">
        <f>VLOOKUP($F2045,'(참고)타워 스텟 가치'!$B$7:$L$11,S$2,0)+(VLOOKUP($F2045,'(참고)타워 스텟 가치'!$B$7:$L$11,S$2,0)*$E2045)</f>
        <v>411.50000000000313</v>
      </c>
      <c r="T2045">
        <f>VLOOKUP($F2045,'(참고)타워 스텟 가치'!$B$7:$L$11,T$2,0)+(VLOOKUP($F2045,'(참고)타워 스텟 가치'!$B$7:$L$11,T$2,0)*$E2045)</f>
        <v>740.70000000000562</v>
      </c>
      <c r="U2045">
        <f>VLOOKUP($F2045,'(참고)타워 스텟 가치'!$B$7:$L$11,U$2,0)+(VLOOKUP($F2045,'(참고)타워 스텟 가치'!$B$7:$L$11,U$2,0)*$E2045)</f>
        <v>823000.00000000617</v>
      </c>
      <c r="V2045">
        <f>VLOOKUP($F2045,'(참고)타워 스텟 가치'!$B$7:$L$11,V$2,0)+(VLOOKUP($F2045,'(참고)타워 스텟 가치'!$B$7:$L$11,V$2,0)*$E2045)</f>
        <v>4938.0000000000373</v>
      </c>
      <c r="W2045">
        <f>VLOOKUP($F2045,'(참고)타워 스텟 가치'!$B$7:$L$11,W$2,0)+(VLOOKUP($F2045,'(참고)타워 스텟 가치'!$B$7:$L$11,W$2,0)*$E2045)</f>
        <v>82.300000000000622</v>
      </c>
      <c r="X2045">
        <f>VLOOKUP($F2045,'(참고)타워 스텟 가치'!$B$7:$L$11,X$2,0)+(VLOOKUP($F2045,'(참고)타워 스텟 가치'!$B$7:$L$11,X$2,0)*$E2045)</f>
        <v>49.380000000000372</v>
      </c>
      <c r="Y2045">
        <f>VLOOKUP($F2045,'(참고)타워 스텟 가치'!$B$7:$L$11,Y$2,0)+(VLOOKUP($F2045,'(참고)타워 스텟 가치'!$B$7:$L$11,Y$2,0)*$E2045)</f>
        <v>0</v>
      </c>
      <c r="Z2045">
        <f>VLOOKUP($F2045,'(참고)타워 스텟 가치'!$B$7:$L$11,Z$2,0)+(VLOOKUP($F2045,'(참고)타워 스텟 가치'!$B$7:$L$11,Z$2,0)*$E2045)</f>
        <v>0</v>
      </c>
      <c r="AA2045">
        <f>VLOOKUP($F2045,'(참고)타워 스텟 가치'!$B$7:$L$11,AA$2,0)+(VLOOKUP($F2045,'(참고)타워 스텟 가치'!$B$7:$L$11,AA$2,0)*$E2045)</f>
        <v>115.22000000000087</v>
      </c>
      <c r="AB2045">
        <f>SUM('스테이지별 몬스터 스텟'!S2045*'(참고)타워 스텟 가치'!$Q$17,'스테이지별 몬스터 스텟'!T2045*'(참고)타워 스텟 가치'!$R$17,'스테이지별 몬스터 스텟'!U2045*'(참고)타워 스텟 가치'!$S$17,'스테이지별 몬스터 스텟'!V2045*'(참고)타워 스텟 가치'!$T$17,'스테이지별 몬스터 스텟'!W2045*'(참고)타워 스텟 가치'!$U$17,'스테이지별 몬스터 스텟'!X2045*'(참고)타워 스텟 가치'!$V$17,'스테이지별 몬스터 스텟'!Y2045*'(참고)타워 스텟 가치'!$W$17,'스테이지별 몬스터 스텟'!Z2045*'(참고)타워 스텟 가치'!$X$17,'스테이지별 몬스터 스텟'!AA2045*'(참고)타워 스텟 가치'!$Y$17)</f>
        <v>1246754.4700000093</v>
      </c>
      <c r="AC2045">
        <v>2</v>
      </c>
      <c r="AD2045">
        <f>VLOOKUP($F2045,'(참고)타워 스텟 가치'!$B$12:$L$16,AD$2,0)+(VLOOKUP($F2045,'(참고)타워 스텟 가치'!$B$12:$L$16,AD$2,0)*$E2045)</f>
        <v>411.50000000000313</v>
      </c>
      <c r="AE2045">
        <f>VLOOKUP($F2045,'(참고)타워 스텟 가치'!$B$12:$L$16,AE$2,0)+(VLOOKUP($F2045,'(참고)타워 스텟 가치'!$B$12:$L$16,AE$2,0)*$E2045)</f>
        <v>493.80000000000371</v>
      </c>
      <c r="AF2045">
        <f>VLOOKUP($F2045,'(참고)타워 스텟 가치'!$B$12:$L$16,AF$2,0)+(VLOOKUP($F2045,'(참고)타워 스텟 가치'!$B$12:$L$16,AF$2,0)*$E2045)</f>
        <v>823000.00000000617</v>
      </c>
      <c r="AG2045">
        <f>VLOOKUP($F2045,'(참고)타워 스텟 가치'!$B$12:$L$16,AG$2,0)+(VLOOKUP($F2045,'(참고)타워 스텟 가치'!$B$12:$L$16,AG$2,0)*$E2045)</f>
        <v>2469.0000000000186</v>
      </c>
      <c r="AH2045">
        <f>VLOOKUP($F2045,'(참고)타워 스텟 가치'!$B$12:$L$16,AH$2,0)+(VLOOKUP($F2045,'(참고)타워 스텟 가치'!$B$12:$L$16,AH$2,0)*$E2045)</f>
        <v>82.300000000000622</v>
      </c>
      <c r="AI2045">
        <f>VLOOKUP($F2045,'(참고)타워 스텟 가치'!$B$12:$L$16,AI$2,0)+(VLOOKUP($F2045,'(참고)타워 스텟 가치'!$B$12:$L$16,AI$2,0)*$E2045)</f>
        <v>49.380000000000372</v>
      </c>
      <c r="AJ2045">
        <f>VLOOKUP($F2045,'(참고)타워 스텟 가치'!$B$12:$L$16,AJ$2,0)+(VLOOKUP($F2045,'(참고)타워 스텟 가치'!$B$12:$L$16,AJ$2,0)*$E2045)</f>
        <v>0</v>
      </c>
      <c r="AK2045">
        <f>VLOOKUP($F2045,'(참고)타워 스텟 가치'!$B$12:$L$16,AK$2,0)+(VLOOKUP($F2045,'(참고)타워 스텟 가치'!$B$12:$L$16,AK$2,0)*$E2045)</f>
        <v>0</v>
      </c>
      <c r="AL2045">
        <f>VLOOKUP($F2045,'(참고)타워 스텟 가치'!$B$12:$L$16,AL$2,0)+(VLOOKUP($F2045,'(참고)타워 스텟 가치'!$B$12:$L$16,AL$2,0)*$E2045)</f>
        <v>230.44000000000173</v>
      </c>
      <c r="AM2045">
        <f>SUM('스테이지별 몬스터 스텟'!AD2045*'(참고)타워 스텟 가치'!$Q$17,'스테이지별 몬스터 스텟'!AE2045*'(참고)타워 스텟 가치'!$R$17,'스테이지별 몬스터 스텟'!AF2045*'(참고)타워 스텟 가치'!$S$17,'스테이지별 몬스터 스텟'!AG2045*'(참고)타워 스텟 가치'!$T$17,'스테이지별 몬스터 스텟'!AH2045*'(참고)타워 스텟 가치'!$U$17,'스테이지별 몬스터 스텟'!AI2045*'(참고)타워 스텟 가치'!$V$17,'스테이지별 몬스터 스텟'!AJ2045*'(참고)타워 스텟 가치'!$W$17,'스테이지별 몬스터 스텟'!AK2045*'(참고)타워 스텟 가치'!$X$17,'스테이지별 몬스터 스텟'!AL2045*'(참고)타워 스텟 가치'!$Y$17)</f>
        <v>1241676.5600000091</v>
      </c>
      <c r="AN2045">
        <v>3</v>
      </c>
    </row>
    <row r="2046" spans="3:40" x14ac:dyDescent="0.3">
      <c r="C2046">
        <v>2</v>
      </c>
      <c r="D2046">
        <f t="shared" si="95"/>
        <v>409</v>
      </c>
      <c r="E2046" s="52">
        <f>VLOOKUP(D2046,'스테이지별 난이도 설정'!B:C,2,0)</f>
        <v>163.60000000000124</v>
      </c>
      <c r="F2046" t="str">
        <f t="shared" si="96"/>
        <v>레어</v>
      </c>
      <c r="G2046">
        <f t="shared" si="94"/>
        <v>6</v>
      </c>
      <c r="H2046">
        <f>VLOOKUP($F2046,'(참고)타워 스텟 가치'!$B$2:$L$6,H$2,0)+(VLOOKUP($F2046,'(참고)타워 스텟 가치'!$B$2:$L$6,H$2,0)*$E2046)</f>
        <v>1851.7500000000141</v>
      </c>
      <c r="I2046">
        <f>VLOOKUP($F2046,'(참고)타워 스텟 가치'!$B$2:$L$6,I$2,0)+(VLOOKUP($F2046,'(참고)타워 스텟 가치'!$B$2:$L$6,I$2,0)*$E2046)</f>
        <v>370.35000000000281</v>
      </c>
      <c r="J2046">
        <f>VLOOKUP($F2046,'(참고)타워 스텟 가치'!$B$2:$L$6,J$2,0)+(VLOOKUP($F2046,'(참고)타워 스텟 가치'!$B$2:$L$6,J$2,0)*$E2046)</f>
        <v>823000.00000000617</v>
      </c>
      <c r="K2046">
        <f>VLOOKUP($F2046,'(참고)타워 스텟 가치'!$B$2:$L$6,K$2,0)+(VLOOKUP($F2046,'(참고)타워 스텟 가치'!$B$2:$L$6,K$2,0)*$E2046)</f>
        <v>7407.0000000000564</v>
      </c>
      <c r="L2046">
        <f>VLOOKUP($F2046,'(참고)타워 스텟 가치'!$B$2:$L$6,L$2,0)+(VLOOKUP($F2046,'(참고)타워 스텟 가치'!$B$2:$L$6,L$2,0)*$E2046)</f>
        <v>123.45000000000093</v>
      </c>
      <c r="M2046">
        <f>VLOOKUP($F2046,'(참고)타워 스텟 가치'!$B$2:$L$6,M$2,0)+(VLOOKUP($F2046,'(참고)타워 스텟 가치'!$B$2:$L$6,M$2,0)*$E2046)</f>
        <v>49.380000000000372</v>
      </c>
      <c r="N2046">
        <f>VLOOKUP($F2046,'(참고)타워 스텟 가치'!$B$2:$L$6,N$2,0)+(VLOOKUP($F2046,'(참고)타워 스텟 가치'!$B$2:$L$6,N$2,0)*$E2046)</f>
        <v>0</v>
      </c>
      <c r="O2046">
        <f>VLOOKUP($F2046,'(참고)타워 스텟 가치'!$B$2:$L$6,O$2,0)+(VLOOKUP($F2046,'(참고)타워 스텟 가치'!$B$2:$L$6,O$2,0)*$E2046)</f>
        <v>0</v>
      </c>
      <c r="P2046">
        <f>VLOOKUP($F2046,'(참고)타워 스텟 가치'!$B$2:$L$6,P$2,0)+(VLOOKUP($F2046,'(참고)타워 스텟 가치'!$B$2:$L$6,P$2,0)*$E2046)</f>
        <v>115.22000000000087</v>
      </c>
      <c r="Q2046">
        <f>SUM('스테이지별 몬스터 스텟'!H2046*'(참고)타워 스텟 가치'!$Q$17,'스테이지별 몬스터 스텟'!I2046*'(참고)타워 스텟 가치'!$R$17,'스테이지별 몬스터 스텟'!J2046*'(참고)타워 스텟 가치'!$S$17,'스테이지별 몬스터 스텟'!K2046*'(참고)타워 스텟 가치'!$T$17,'스테이지별 몬스터 스텟'!L2046*'(참고)타워 스텟 가치'!$U$17,'스테이지별 몬스터 스텟'!M2046*'(참고)타워 스텟 가치'!$V$17,'스테이지별 몬스터 스텟'!N2046*'(참고)타워 스텟 가치'!$W$17,'스테이지별 몬스터 스텟'!O2046*'(참고)타워 스텟 가치'!$X$17,'스테이지별 몬스터 스텟'!P2046*'(참고)타워 스텟 가치'!$Y$17)</f>
        <v>1254099.7450000092</v>
      </c>
      <c r="R2046">
        <v>1</v>
      </c>
      <c r="S2046">
        <f>VLOOKUP($F2046,'(참고)타워 스텟 가치'!$B$7:$L$11,S$2,0)+(VLOOKUP($F2046,'(참고)타워 스텟 가치'!$B$7:$L$11,S$2,0)*$E2046)</f>
        <v>617.25000000000466</v>
      </c>
      <c r="T2046">
        <f>VLOOKUP($F2046,'(참고)타워 스텟 가치'!$B$7:$L$11,T$2,0)+(VLOOKUP($F2046,'(참고)타워 스텟 가치'!$B$7:$L$11,T$2,0)*$E2046)</f>
        <v>1111.0500000000084</v>
      </c>
      <c r="U2046">
        <f>VLOOKUP($F2046,'(참고)타워 스텟 가치'!$B$7:$L$11,U$2,0)+(VLOOKUP($F2046,'(참고)타워 스텟 가치'!$B$7:$L$11,U$2,0)*$E2046)</f>
        <v>823000.00000000617</v>
      </c>
      <c r="V2046">
        <f>VLOOKUP($F2046,'(참고)타워 스텟 가치'!$B$7:$L$11,V$2,0)+(VLOOKUP($F2046,'(참고)타워 스텟 가치'!$B$7:$L$11,V$2,0)*$E2046)</f>
        <v>7407.0000000000564</v>
      </c>
      <c r="W2046">
        <f>VLOOKUP($F2046,'(참고)타워 스텟 가치'!$B$7:$L$11,W$2,0)+(VLOOKUP($F2046,'(참고)타워 스텟 가치'!$B$7:$L$11,W$2,0)*$E2046)</f>
        <v>123.45000000000093</v>
      </c>
      <c r="X2046">
        <f>VLOOKUP($F2046,'(참고)타워 스텟 가치'!$B$7:$L$11,X$2,0)+(VLOOKUP($F2046,'(참고)타워 스텟 가치'!$B$7:$L$11,X$2,0)*$E2046)</f>
        <v>49.380000000000372</v>
      </c>
      <c r="Y2046">
        <f>VLOOKUP($F2046,'(참고)타워 스텟 가치'!$B$7:$L$11,Y$2,0)+(VLOOKUP($F2046,'(참고)타워 스텟 가치'!$B$7:$L$11,Y$2,0)*$E2046)</f>
        <v>0</v>
      </c>
      <c r="Z2046">
        <f>VLOOKUP($F2046,'(참고)타워 스텟 가치'!$B$7:$L$11,Z$2,0)+(VLOOKUP($F2046,'(참고)타워 스텟 가치'!$B$7:$L$11,Z$2,0)*$E2046)</f>
        <v>0</v>
      </c>
      <c r="AA2046">
        <f>VLOOKUP($F2046,'(참고)타워 스텟 가치'!$B$7:$L$11,AA$2,0)+(VLOOKUP($F2046,'(참고)타워 스텟 가치'!$B$7:$L$11,AA$2,0)*$E2046)</f>
        <v>115.22000000000087</v>
      </c>
      <c r="AB2046">
        <f>SUM('스테이지별 몬스터 스텟'!S2046*'(참고)타워 스텟 가치'!$Q$17,'스테이지별 몬스터 스텟'!T2046*'(참고)타워 스텟 가치'!$R$17,'스테이지별 몬스터 스텟'!U2046*'(참고)타워 스텟 가치'!$S$17,'스테이지별 몬스터 스텟'!V2046*'(참고)타워 스텟 가치'!$T$17,'스테이지별 몬스터 스텟'!W2046*'(참고)타워 스텟 가치'!$U$17,'스테이지별 몬스터 스텟'!X2046*'(참고)타워 스텟 가치'!$V$17,'스테이지별 몬스터 스텟'!Y2046*'(참고)타워 스텟 가치'!$W$17,'스테이지별 몬스터 스텟'!Z2046*'(참고)타워 스텟 가치'!$X$17,'스테이지별 몬스터 스텟'!AA2046*'(참고)타워 스텟 가치'!$Y$17)</f>
        <v>1252741.795000009</v>
      </c>
      <c r="AC2046">
        <v>2</v>
      </c>
      <c r="AD2046">
        <f>VLOOKUP($F2046,'(참고)타워 스텟 가치'!$B$12:$L$16,AD$2,0)+(VLOOKUP($F2046,'(참고)타워 스텟 가치'!$B$12:$L$16,AD$2,0)*$E2046)</f>
        <v>617.25000000000466</v>
      </c>
      <c r="AE2046">
        <f>VLOOKUP($F2046,'(참고)타워 스텟 가치'!$B$12:$L$16,AE$2,0)+(VLOOKUP($F2046,'(참고)타워 스텟 가치'!$B$12:$L$16,AE$2,0)*$E2046)</f>
        <v>740.70000000000562</v>
      </c>
      <c r="AF2046">
        <f>VLOOKUP($F2046,'(참고)타워 스텟 가치'!$B$12:$L$16,AF$2,0)+(VLOOKUP($F2046,'(참고)타워 스텟 가치'!$B$12:$L$16,AF$2,0)*$E2046)</f>
        <v>823000.00000000617</v>
      </c>
      <c r="AG2046">
        <f>VLOOKUP($F2046,'(참고)타워 스텟 가치'!$B$12:$L$16,AG$2,0)+(VLOOKUP($F2046,'(참고)타워 스텟 가치'!$B$12:$L$16,AG$2,0)*$E2046)</f>
        <v>3703.5000000000282</v>
      </c>
      <c r="AH2046">
        <f>VLOOKUP($F2046,'(참고)타워 스텟 가치'!$B$12:$L$16,AH$2,0)+(VLOOKUP($F2046,'(참고)타워 스텟 가치'!$B$12:$L$16,AH$2,0)*$E2046)</f>
        <v>123.45000000000093</v>
      </c>
      <c r="AI2046">
        <f>VLOOKUP($F2046,'(참고)타워 스텟 가치'!$B$12:$L$16,AI$2,0)+(VLOOKUP($F2046,'(참고)타워 스텟 가치'!$B$12:$L$16,AI$2,0)*$E2046)</f>
        <v>49.380000000000372</v>
      </c>
      <c r="AJ2046">
        <f>VLOOKUP($F2046,'(참고)타워 스텟 가치'!$B$12:$L$16,AJ$2,0)+(VLOOKUP($F2046,'(참고)타워 스텟 가치'!$B$12:$L$16,AJ$2,0)*$E2046)</f>
        <v>0</v>
      </c>
      <c r="AK2046">
        <f>VLOOKUP($F2046,'(참고)타워 스텟 가치'!$B$12:$L$16,AK$2,0)+(VLOOKUP($F2046,'(참고)타워 스텟 가치'!$B$12:$L$16,AK$2,0)*$E2046)</f>
        <v>0</v>
      </c>
      <c r="AL2046">
        <f>VLOOKUP($F2046,'(참고)타워 스텟 가치'!$B$12:$L$16,AL$2,0)+(VLOOKUP($F2046,'(참고)타워 스텟 가치'!$B$12:$L$16,AL$2,0)*$E2046)</f>
        <v>230.44000000000173</v>
      </c>
      <c r="AM2046">
        <f>SUM('스테이지별 몬스터 스텟'!AD2046*'(참고)타워 스텟 가치'!$Q$17,'스테이지별 몬스터 스텟'!AE2046*'(참고)타워 스텟 가치'!$R$17,'스테이지별 몬스터 스텟'!AF2046*'(참고)타워 스텟 가치'!$S$17,'스테이지별 몬스터 스텟'!AG2046*'(참고)타워 스텟 가치'!$T$17,'스테이지별 몬스터 스텟'!AH2046*'(참고)타워 스텟 가치'!$U$17,'스테이지별 몬스터 스텟'!AI2046*'(참고)타워 스텟 가치'!$V$17,'스테이지별 몬스터 스텟'!AJ2046*'(참고)타워 스텟 가치'!$W$17,'스테이지별 몬스터 스텟'!AK2046*'(참고)타워 스텟 가치'!$X$17,'스테이지별 몬스터 스텟'!AL2046*'(참고)타워 스텟 가치'!$Y$17)</f>
        <v>1245009.710000009</v>
      </c>
      <c r="AN2046">
        <v>3</v>
      </c>
    </row>
    <row r="2047" spans="3:40" x14ac:dyDescent="0.3">
      <c r="C2047">
        <v>3</v>
      </c>
      <c r="D2047">
        <f t="shared" si="95"/>
        <v>409</v>
      </c>
      <c r="E2047" s="52">
        <f>VLOOKUP(D2047,'스테이지별 난이도 설정'!B:C,2,0)</f>
        <v>163.60000000000124</v>
      </c>
      <c r="F2047" t="str">
        <f t="shared" si="96"/>
        <v>에픽</v>
      </c>
      <c r="G2047">
        <f t="shared" si="94"/>
        <v>6</v>
      </c>
      <c r="H2047">
        <f>VLOOKUP($F2047,'(참고)타워 스텟 가치'!$B$2:$L$6,H$2,0)+(VLOOKUP($F2047,'(참고)타워 스텟 가치'!$B$2:$L$6,H$2,0)*$E2047)</f>
        <v>2777.6250000000209</v>
      </c>
      <c r="I2047">
        <f>VLOOKUP($F2047,'(참고)타워 스텟 가치'!$B$2:$L$6,I$2,0)+(VLOOKUP($F2047,'(참고)타워 스텟 가치'!$B$2:$L$6,I$2,0)*$E2047)</f>
        <v>555.52500000000418</v>
      </c>
      <c r="J2047">
        <f>VLOOKUP($F2047,'(참고)타워 스텟 가치'!$B$2:$L$6,J$2,0)+(VLOOKUP($F2047,'(참고)타워 스텟 가치'!$B$2:$L$6,J$2,0)*$E2047)</f>
        <v>823000.00000000617</v>
      </c>
      <c r="K2047">
        <f>VLOOKUP($F2047,'(참고)타워 스텟 가치'!$B$2:$L$6,K$2,0)+(VLOOKUP($F2047,'(참고)타워 스텟 가치'!$B$2:$L$6,K$2,0)*$E2047)</f>
        <v>11110.500000000084</v>
      </c>
      <c r="L2047">
        <f>VLOOKUP($F2047,'(참고)타워 스텟 가치'!$B$2:$L$6,L$2,0)+(VLOOKUP($F2047,'(참고)타워 스텟 가치'!$B$2:$L$6,L$2,0)*$E2047)</f>
        <v>185.1750000000014</v>
      </c>
      <c r="M2047">
        <f>VLOOKUP($F2047,'(참고)타워 스텟 가치'!$B$2:$L$6,M$2,0)+(VLOOKUP($F2047,'(참고)타워 스텟 가치'!$B$2:$L$6,M$2,0)*$E2047)</f>
        <v>49.380000000000372</v>
      </c>
      <c r="N2047">
        <f>VLOOKUP($F2047,'(참고)타워 스텟 가치'!$B$2:$L$6,N$2,0)+(VLOOKUP($F2047,'(참고)타워 스텟 가치'!$B$2:$L$6,N$2,0)*$E2047)</f>
        <v>0</v>
      </c>
      <c r="O2047">
        <f>VLOOKUP($F2047,'(참고)타워 스텟 가치'!$B$2:$L$6,O$2,0)+(VLOOKUP($F2047,'(참고)타워 스텟 가치'!$B$2:$L$6,O$2,0)*$E2047)</f>
        <v>0</v>
      </c>
      <c r="P2047">
        <f>VLOOKUP($F2047,'(참고)타워 스텟 가치'!$B$2:$L$6,P$2,0)+(VLOOKUP($F2047,'(참고)타워 스텟 가치'!$B$2:$L$6,P$2,0)*$E2047)</f>
        <v>115.22000000000087</v>
      </c>
      <c r="Q2047">
        <f>SUM('스테이지별 몬스터 스텟'!H2047*'(참고)타워 스텟 가치'!$Q$17,'스테이지별 몬스터 스텟'!I2047*'(참고)타워 스텟 가치'!$R$17,'스테이지별 몬스터 스텟'!J2047*'(참고)타워 스텟 가치'!$S$17,'스테이지별 몬스터 스텟'!K2047*'(참고)타워 스텟 가치'!$T$17,'스테이지별 몬스터 스텟'!L2047*'(참고)타워 스텟 가치'!$U$17,'스테이지별 몬스터 스텟'!M2047*'(참고)타워 스텟 가치'!$V$17,'스테이지별 몬스터 스텟'!N2047*'(참고)타워 스텟 가치'!$W$17,'스테이지별 몬스터 스텟'!O2047*'(참고)타워 스텟 가치'!$X$17,'스테이지별 몬스터 스텟'!P2047*'(참고)타워 스텟 가치'!$Y$17)</f>
        <v>1263759.7075000096</v>
      </c>
      <c r="R2047">
        <v>1</v>
      </c>
      <c r="S2047">
        <f>VLOOKUP($F2047,'(참고)타워 스텟 가치'!$B$7:$L$11,S$2,0)+(VLOOKUP($F2047,'(참고)타워 스텟 가치'!$B$7:$L$11,S$2,0)*$E2047)</f>
        <v>925.87500000000705</v>
      </c>
      <c r="T2047">
        <f>VLOOKUP($F2047,'(참고)타워 스텟 가치'!$B$7:$L$11,T$2,0)+(VLOOKUP($F2047,'(참고)타워 스텟 가치'!$B$7:$L$11,T$2,0)*$E2047)</f>
        <v>1666.5750000000126</v>
      </c>
      <c r="U2047">
        <f>VLOOKUP($F2047,'(참고)타워 스텟 가치'!$B$7:$L$11,U$2,0)+(VLOOKUP($F2047,'(참고)타워 스텟 가치'!$B$7:$L$11,U$2,0)*$E2047)</f>
        <v>823000.00000000617</v>
      </c>
      <c r="V2047">
        <f>VLOOKUP($F2047,'(참고)타워 스텟 가치'!$B$7:$L$11,V$2,0)+(VLOOKUP($F2047,'(참고)타워 스텟 가치'!$B$7:$L$11,V$2,0)*$E2047)</f>
        <v>11110.500000000084</v>
      </c>
      <c r="W2047">
        <f>VLOOKUP($F2047,'(참고)타워 스텟 가치'!$B$7:$L$11,W$2,0)+(VLOOKUP($F2047,'(참고)타워 스텟 가치'!$B$7:$L$11,W$2,0)*$E2047)</f>
        <v>185.1750000000014</v>
      </c>
      <c r="X2047">
        <f>VLOOKUP($F2047,'(참고)타워 스텟 가치'!$B$7:$L$11,X$2,0)+(VLOOKUP($F2047,'(참고)타워 스텟 가치'!$B$7:$L$11,X$2,0)*$E2047)</f>
        <v>49.380000000000372</v>
      </c>
      <c r="Y2047">
        <f>VLOOKUP($F2047,'(참고)타워 스텟 가치'!$B$7:$L$11,Y$2,0)+(VLOOKUP($F2047,'(참고)타워 스텟 가치'!$B$7:$L$11,Y$2,0)*$E2047)</f>
        <v>0</v>
      </c>
      <c r="Z2047">
        <f>VLOOKUP($F2047,'(참고)타워 스텟 가치'!$B$7:$L$11,Z$2,0)+(VLOOKUP($F2047,'(참고)타워 스텟 가치'!$B$7:$L$11,Z$2,0)*$E2047)</f>
        <v>0</v>
      </c>
      <c r="AA2047">
        <f>VLOOKUP($F2047,'(참고)타워 스텟 가치'!$B$7:$L$11,AA$2,0)+(VLOOKUP($F2047,'(참고)타워 스텟 가치'!$B$7:$L$11,AA$2,0)*$E2047)</f>
        <v>115.22000000000087</v>
      </c>
      <c r="AB2047">
        <f>SUM('스테이지별 몬스터 스텟'!S2047*'(참고)타워 스텟 가치'!$Q$17,'스테이지별 몬스터 스텟'!T2047*'(참고)타워 스텟 가치'!$R$17,'스테이지별 몬스터 스텟'!U2047*'(참고)타워 스텟 가치'!$S$17,'스테이지별 몬스터 스텟'!V2047*'(참고)타워 스텟 가치'!$T$17,'스테이지별 몬스터 스텟'!W2047*'(참고)타워 스텟 가치'!$U$17,'스테이지별 몬스터 스텟'!X2047*'(참고)타워 스텟 가치'!$V$17,'스테이지별 몬스터 스텟'!Y2047*'(참고)타워 스텟 가치'!$W$17,'스테이지별 몬스터 스텟'!Z2047*'(참고)타워 스텟 가치'!$X$17,'스테이지별 몬스터 스텟'!AA2047*'(참고)타워 스텟 가치'!$Y$17)</f>
        <v>1261722.7825000095</v>
      </c>
      <c r="AC2047">
        <v>2</v>
      </c>
      <c r="AD2047">
        <f>VLOOKUP($F2047,'(참고)타워 스텟 가치'!$B$12:$L$16,AD$2,0)+(VLOOKUP($F2047,'(참고)타워 스텟 가치'!$B$12:$L$16,AD$2,0)*$E2047)</f>
        <v>925.87500000000705</v>
      </c>
      <c r="AE2047">
        <f>VLOOKUP($F2047,'(참고)타워 스텟 가치'!$B$12:$L$16,AE$2,0)+(VLOOKUP($F2047,'(참고)타워 스텟 가치'!$B$12:$L$16,AE$2,0)*$E2047)</f>
        <v>1111.0500000000084</v>
      </c>
      <c r="AF2047">
        <f>VLOOKUP($F2047,'(참고)타워 스텟 가치'!$B$12:$L$16,AF$2,0)+(VLOOKUP($F2047,'(참고)타워 스텟 가치'!$B$12:$L$16,AF$2,0)*$E2047)</f>
        <v>823000.00000000617</v>
      </c>
      <c r="AG2047">
        <f>VLOOKUP($F2047,'(참고)타워 스텟 가치'!$B$12:$L$16,AG$2,0)+(VLOOKUP($F2047,'(참고)타워 스텟 가치'!$B$12:$L$16,AG$2,0)*$E2047)</f>
        <v>5555.2500000000418</v>
      </c>
      <c r="AH2047">
        <f>VLOOKUP($F2047,'(참고)타워 스텟 가치'!$B$12:$L$16,AH$2,0)+(VLOOKUP($F2047,'(참고)타워 스텟 가치'!$B$12:$L$16,AH$2,0)*$E2047)</f>
        <v>185.1750000000014</v>
      </c>
      <c r="AI2047">
        <f>VLOOKUP($F2047,'(참고)타워 스텟 가치'!$B$12:$L$16,AI$2,0)+(VLOOKUP($F2047,'(참고)타워 스텟 가치'!$B$12:$L$16,AI$2,0)*$E2047)</f>
        <v>49.380000000000372</v>
      </c>
      <c r="AJ2047">
        <f>VLOOKUP($F2047,'(참고)타워 스텟 가치'!$B$12:$L$16,AJ$2,0)+(VLOOKUP($F2047,'(참고)타워 스텟 가치'!$B$12:$L$16,AJ$2,0)*$E2047)</f>
        <v>0</v>
      </c>
      <c r="AK2047">
        <f>VLOOKUP($F2047,'(참고)타워 스텟 가치'!$B$12:$L$16,AK$2,0)+(VLOOKUP($F2047,'(참고)타워 스텟 가치'!$B$12:$L$16,AK$2,0)*$E2047)</f>
        <v>0</v>
      </c>
      <c r="AL2047">
        <f>VLOOKUP($F2047,'(참고)타워 스텟 가치'!$B$12:$L$16,AL$2,0)+(VLOOKUP($F2047,'(참고)타워 스텟 가치'!$B$12:$L$16,AL$2,0)*$E2047)</f>
        <v>230.44000000000173</v>
      </c>
      <c r="AM2047">
        <f>SUM('스테이지별 몬스터 스텟'!AD2047*'(참고)타워 스텟 가치'!$Q$17,'스테이지별 몬스터 스텟'!AE2047*'(참고)타워 스텟 가치'!$R$17,'스테이지별 몬스터 스텟'!AF2047*'(참고)타워 스텟 가치'!$S$17,'스테이지별 몬스터 스텟'!AG2047*'(참고)타워 스텟 가치'!$T$17,'스테이지별 몬스터 스텟'!AH2047*'(참고)타워 스텟 가치'!$U$17,'스테이지별 몬스터 스텟'!AI2047*'(참고)타워 스텟 가치'!$V$17,'스테이지별 몬스터 스텟'!AJ2047*'(참고)타워 스텟 가치'!$W$17,'스테이지별 몬스터 스텟'!AK2047*'(참고)타워 스텟 가치'!$X$17,'스테이지별 몬스터 스텟'!AL2047*'(참고)타워 스텟 가치'!$Y$17)</f>
        <v>1250009.4350000091</v>
      </c>
      <c r="AN2047">
        <v>3</v>
      </c>
    </row>
    <row r="2048" spans="3:40" x14ac:dyDescent="0.3">
      <c r="C2048">
        <v>4</v>
      </c>
      <c r="D2048">
        <f t="shared" si="95"/>
        <v>409</v>
      </c>
      <c r="E2048" s="52">
        <f>VLOOKUP(D2048,'스테이지별 난이도 설정'!B:C,2,0)</f>
        <v>163.60000000000124</v>
      </c>
      <c r="F2048" t="str">
        <f t="shared" si="96"/>
        <v>유니크</v>
      </c>
      <c r="G2048">
        <f t="shared" si="94"/>
        <v>6</v>
      </c>
      <c r="H2048">
        <f>VLOOKUP($F2048,'(참고)타워 스텟 가치'!$B$2:$L$6,H$2,0)+(VLOOKUP($F2048,'(참고)타워 스텟 가치'!$B$2:$L$6,H$2,0)*$E2048)</f>
        <v>4166.4375000000318</v>
      </c>
      <c r="I2048">
        <f>VLOOKUP($F2048,'(참고)타워 스텟 가치'!$B$2:$L$6,I$2,0)+(VLOOKUP($F2048,'(참고)타워 스텟 가치'!$B$2:$L$6,I$2,0)*$E2048)</f>
        <v>833.28750000000628</v>
      </c>
      <c r="J2048">
        <f>VLOOKUP($F2048,'(참고)타워 스텟 가치'!$B$2:$L$6,J$2,0)+(VLOOKUP($F2048,'(참고)타워 스텟 가치'!$B$2:$L$6,J$2,0)*$E2048)</f>
        <v>823000.00000000617</v>
      </c>
      <c r="K2048">
        <f>VLOOKUP($F2048,'(참고)타워 스텟 가치'!$B$2:$L$6,K$2,0)+(VLOOKUP($F2048,'(참고)타워 스텟 가치'!$B$2:$L$6,K$2,0)*$E2048)</f>
        <v>16665.750000000127</v>
      </c>
      <c r="L2048">
        <f>VLOOKUP($F2048,'(참고)타워 스텟 가치'!$B$2:$L$6,L$2,0)+(VLOOKUP($F2048,'(참고)타워 스텟 가치'!$B$2:$L$6,L$2,0)*$E2048)</f>
        <v>277.76250000000209</v>
      </c>
      <c r="M2048">
        <f>VLOOKUP($F2048,'(참고)타워 스텟 가치'!$B$2:$L$6,M$2,0)+(VLOOKUP($F2048,'(참고)타워 스텟 가치'!$B$2:$L$6,M$2,0)*$E2048)</f>
        <v>49.380000000000372</v>
      </c>
      <c r="N2048">
        <f>VLOOKUP($F2048,'(참고)타워 스텟 가치'!$B$2:$L$6,N$2,0)+(VLOOKUP($F2048,'(참고)타워 스텟 가치'!$B$2:$L$6,N$2,0)*$E2048)</f>
        <v>0</v>
      </c>
      <c r="O2048">
        <f>VLOOKUP($F2048,'(참고)타워 스텟 가치'!$B$2:$L$6,O$2,0)+(VLOOKUP($F2048,'(참고)타워 스텟 가치'!$B$2:$L$6,O$2,0)*$E2048)</f>
        <v>0</v>
      </c>
      <c r="P2048">
        <f>VLOOKUP($F2048,'(참고)타워 스텟 가치'!$B$2:$L$6,P$2,0)+(VLOOKUP($F2048,'(참고)타워 스텟 가치'!$B$2:$L$6,P$2,0)*$E2048)</f>
        <v>164.60000000000124</v>
      </c>
      <c r="Q2048">
        <f>SUM('스테이지별 몬스터 스텟'!H2048*'(참고)타워 스텟 가치'!$Q$17,'스테이지별 몬스터 스텟'!I2048*'(참고)타워 스텟 가치'!$R$17,'스테이지별 몬스터 스텟'!J2048*'(참고)타워 스텟 가치'!$S$17,'스테이지별 몬스터 스텟'!K2048*'(참고)타워 스텟 가치'!$T$17,'스테이지별 몬스터 스텟'!L2048*'(참고)타워 스텟 가치'!$U$17,'스테이지별 몬스터 스텟'!M2048*'(참고)타워 스텟 가치'!$V$17,'스테이지별 몬스터 스텟'!N2048*'(참고)타워 스텟 가치'!$W$17,'스테이지별 몬스터 스텟'!O2048*'(참고)타워 스텟 가치'!$X$17,'스테이지별 몬스터 스텟'!P2048*'(참고)타워 스텟 가치'!$Y$17)</f>
        <v>1278348.4112500094</v>
      </c>
      <c r="R2048">
        <v>1</v>
      </c>
      <c r="S2048">
        <f>VLOOKUP($F2048,'(참고)타워 스텟 가치'!$B$7:$L$11,S$2,0)+(VLOOKUP($F2048,'(참고)타워 스텟 가치'!$B$7:$L$11,S$2,0)*$E2048)</f>
        <v>1388.8125000000105</v>
      </c>
      <c r="T2048">
        <f>VLOOKUP($F2048,'(참고)타워 스텟 가치'!$B$7:$L$11,T$2,0)+(VLOOKUP($F2048,'(참고)타워 스텟 가치'!$B$7:$L$11,T$2,0)*$E2048)</f>
        <v>2499.8625000000188</v>
      </c>
      <c r="U2048">
        <f>VLOOKUP($F2048,'(참고)타워 스텟 가치'!$B$7:$L$11,U$2,0)+(VLOOKUP($F2048,'(참고)타워 스텟 가치'!$B$7:$L$11,U$2,0)*$E2048)</f>
        <v>823000.00000000617</v>
      </c>
      <c r="V2048">
        <f>VLOOKUP($F2048,'(참고)타워 스텟 가치'!$B$7:$L$11,V$2,0)+(VLOOKUP($F2048,'(참고)타워 스텟 가치'!$B$7:$L$11,V$2,0)*$E2048)</f>
        <v>16665.750000000127</v>
      </c>
      <c r="W2048">
        <f>VLOOKUP($F2048,'(참고)타워 스텟 가치'!$B$7:$L$11,W$2,0)+(VLOOKUP($F2048,'(참고)타워 스텟 가치'!$B$7:$L$11,W$2,0)*$E2048)</f>
        <v>277.76250000000209</v>
      </c>
      <c r="X2048">
        <f>VLOOKUP($F2048,'(참고)타워 스텟 가치'!$B$7:$L$11,X$2,0)+(VLOOKUP($F2048,'(참고)타워 스텟 가치'!$B$7:$L$11,X$2,0)*$E2048)</f>
        <v>49.380000000000372</v>
      </c>
      <c r="Y2048">
        <f>VLOOKUP($F2048,'(참고)타워 스텟 가치'!$B$7:$L$11,Y$2,0)+(VLOOKUP($F2048,'(참고)타워 스텟 가치'!$B$7:$L$11,Y$2,0)*$E2048)</f>
        <v>0</v>
      </c>
      <c r="Z2048">
        <f>VLOOKUP($F2048,'(참고)타워 스텟 가치'!$B$7:$L$11,Z$2,0)+(VLOOKUP($F2048,'(참고)타워 스텟 가치'!$B$7:$L$11,Z$2,0)*$E2048)</f>
        <v>0</v>
      </c>
      <c r="AA2048">
        <f>VLOOKUP($F2048,'(참고)타워 스텟 가치'!$B$7:$L$11,AA$2,0)+(VLOOKUP($F2048,'(참고)타워 스텟 가치'!$B$7:$L$11,AA$2,0)*$E2048)</f>
        <v>164.60000000000124</v>
      </c>
      <c r="AB2048">
        <f>SUM('스테이지별 몬스터 스텟'!S2048*'(참고)타워 스텟 가치'!$Q$17,'스테이지별 몬스터 스텟'!T2048*'(참고)타워 스텟 가치'!$R$17,'스테이지별 몬스터 스텟'!U2048*'(참고)타워 스텟 가치'!$S$17,'스테이지별 몬스터 스텟'!V2048*'(참고)타워 스텟 가치'!$T$17,'스테이지별 몬스터 스텟'!W2048*'(참고)타워 스텟 가치'!$U$17,'스테이지별 몬스터 스텟'!X2048*'(참고)타워 스텟 가치'!$V$17,'스테이지별 몬스터 스텟'!Y2048*'(참고)타워 스텟 가치'!$W$17,'스테이지별 몬스터 스텟'!Z2048*'(참고)타워 스텟 가치'!$X$17,'스테이지별 몬스터 스텟'!AA2048*'(참고)타워 스텟 가치'!$Y$17)</f>
        <v>1275293.0237500092</v>
      </c>
      <c r="AC2048">
        <v>2</v>
      </c>
      <c r="AD2048">
        <f>VLOOKUP($F2048,'(참고)타워 스텟 가치'!$B$12:$L$16,AD$2,0)+(VLOOKUP($F2048,'(참고)타워 스텟 가치'!$B$12:$L$16,AD$2,0)*$E2048)</f>
        <v>1388.8125000000105</v>
      </c>
      <c r="AE2048">
        <f>VLOOKUP($F2048,'(참고)타워 스텟 가치'!$B$12:$L$16,AE$2,0)+(VLOOKUP($F2048,'(참고)타워 스텟 가치'!$B$12:$L$16,AE$2,0)*$E2048)</f>
        <v>1666.5750000000126</v>
      </c>
      <c r="AF2048">
        <f>VLOOKUP($F2048,'(참고)타워 스텟 가치'!$B$12:$L$16,AF$2,0)+(VLOOKUP($F2048,'(참고)타워 스텟 가치'!$B$12:$L$16,AF$2,0)*$E2048)</f>
        <v>823000.00000000617</v>
      </c>
      <c r="AG2048">
        <f>VLOOKUP($F2048,'(참고)타워 스텟 가치'!$B$12:$L$16,AG$2,0)+(VLOOKUP($F2048,'(참고)타워 스텟 가치'!$B$12:$L$16,AG$2,0)*$E2048)</f>
        <v>8332.8750000000637</v>
      </c>
      <c r="AH2048">
        <f>VLOOKUP($F2048,'(참고)타워 스텟 가치'!$B$12:$L$16,AH$2,0)+(VLOOKUP($F2048,'(참고)타워 스텟 가치'!$B$12:$L$16,AH$2,0)*$E2048)</f>
        <v>277.76250000000209</v>
      </c>
      <c r="AI2048">
        <f>VLOOKUP($F2048,'(참고)타워 스텟 가치'!$B$12:$L$16,AI$2,0)+(VLOOKUP($F2048,'(참고)타워 스텟 가치'!$B$12:$L$16,AI$2,0)*$E2048)</f>
        <v>49.380000000000372</v>
      </c>
      <c r="AJ2048">
        <f>VLOOKUP($F2048,'(참고)타워 스텟 가치'!$B$12:$L$16,AJ$2,0)+(VLOOKUP($F2048,'(참고)타워 스텟 가치'!$B$12:$L$16,AJ$2,0)*$E2048)</f>
        <v>0</v>
      </c>
      <c r="AK2048">
        <f>VLOOKUP($F2048,'(참고)타워 스텟 가치'!$B$12:$L$16,AK$2,0)+(VLOOKUP($F2048,'(참고)타워 스텟 가치'!$B$12:$L$16,AK$2,0)*$E2048)</f>
        <v>0</v>
      </c>
      <c r="AL2048">
        <f>VLOOKUP($F2048,'(참고)타워 스텟 가치'!$B$12:$L$16,AL$2,0)+(VLOOKUP($F2048,'(참고)타워 스텟 가치'!$B$12:$L$16,AL$2,0)*$E2048)</f>
        <v>329.20000000000249</v>
      </c>
      <c r="AM2048">
        <f>SUM('스테이지별 몬스터 스텟'!AD2048*'(참고)타워 스텟 가치'!$Q$17,'스테이지별 몬스터 스텟'!AE2048*'(참고)타워 스텟 가치'!$R$17,'스테이지별 몬스터 스텟'!AF2048*'(참고)타워 스텟 가치'!$S$17,'스테이지별 몬스터 스텟'!AG2048*'(참고)타워 스텟 가치'!$T$17,'스테이지별 몬스터 스텟'!AH2048*'(참고)타워 스텟 가치'!$U$17,'스테이지별 몬스터 스텟'!AI2048*'(참고)타워 스텟 가치'!$V$17,'스테이지별 몬스터 스텟'!AJ2048*'(참고)타워 스텟 가치'!$W$17,'스테이지별 몬스터 스텟'!AK2048*'(참고)타워 스텟 가치'!$X$17,'스테이지별 몬스터 스텟'!AL2048*'(참고)타워 스텟 가치'!$Y$17)</f>
        <v>1257706.5425000093</v>
      </c>
      <c r="AN2048">
        <v>3</v>
      </c>
    </row>
    <row r="2049" spans="3:40" x14ac:dyDescent="0.3">
      <c r="C2049">
        <v>5</v>
      </c>
      <c r="D2049">
        <f t="shared" si="95"/>
        <v>409</v>
      </c>
      <c r="E2049" s="52">
        <f>VLOOKUP(D2049,'스테이지별 난이도 설정'!B:C,2,0)</f>
        <v>163.60000000000124</v>
      </c>
      <c r="F2049" t="str">
        <f t="shared" si="96"/>
        <v>스페셜</v>
      </c>
      <c r="G2049">
        <f t="shared" si="94"/>
        <v>6</v>
      </c>
      <c r="H2049">
        <f>VLOOKUP($F2049,'(참고)타워 스텟 가치'!$B$2:$L$6,H$2,0)+(VLOOKUP($F2049,'(참고)타워 스텟 가치'!$B$2:$L$6,H$2,0)*$E2049)</f>
        <v>6249.6562500000473</v>
      </c>
      <c r="I2049">
        <f>VLOOKUP($F2049,'(참고)타워 스텟 가치'!$B$2:$L$6,I$2,0)+(VLOOKUP($F2049,'(참고)타워 스텟 가치'!$B$2:$L$6,I$2,0)*$E2049)</f>
        <v>1249.9312500000094</v>
      </c>
      <c r="J2049">
        <f>VLOOKUP($F2049,'(참고)타워 스텟 가치'!$B$2:$L$6,J$2,0)+(VLOOKUP($F2049,'(참고)타워 스텟 가치'!$B$2:$L$6,J$2,0)*$E2049)</f>
        <v>823000.00000000617</v>
      </c>
      <c r="K2049">
        <f>VLOOKUP($F2049,'(참고)타워 스텟 가치'!$B$2:$L$6,K$2,0)+(VLOOKUP($F2049,'(참고)타워 스텟 가치'!$B$2:$L$6,K$2,0)*$E2049)</f>
        <v>24998.625000000189</v>
      </c>
      <c r="L2049">
        <f>VLOOKUP($F2049,'(참고)타워 스텟 가치'!$B$2:$L$6,L$2,0)+(VLOOKUP($F2049,'(참고)타워 스텟 가치'!$B$2:$L$6,L$2,0)*$E2049)</f>
        <v>416.64375000000314</v>
      </c>
      <c r="M2049">
        <f>VLOOKUP($F2049,'(참고)타워 스텟 가치'!$B$2:$L$6,M$2,0)+(VLOOKUP($F2049,'(참고)타워 스텟 가치'!$B$2:$L$6,M$2,0)*$E2049)</f>
        <v>49.380000000000372</v>
      </c>
      <c r="N2049">
        <f>VLOOKUP($F2049,'(참고)타워 스텟 가치'!$B$2:$L$6,N$2,0)+(VLOOKUP($F2049,'(참고)타워 스텟 가치'!$B$2:$L$6,N$2,0)*$E2049)</f>
        <v>0</v>
      </c>
      <c r="O2049">
        <f>VLOOKUP($F2049,'(참고)타워 스텟 가치'!$B$2:$L$6,O$2,0)+(VLOOKUP($F2049,'(참고)타워 스텟 가치'!$B$2:$L$6,O$2,0)*$E2049)</f>
        <v>0</v>
      </c>
      <c r="P2049">
        <f>VLOOKUP($F2049,'(참고)타워 스텟 가치'!$B$2:$L$6,P$2,0)+(VLOOKUP($F2049,'(참고)타워 스텟 가치'!$B$2:$L$6,P$2,0)*$E2049)</f>
        <v>164.60000000000124</v>
      </c>
      <c r="Q2049">
        <f>SUM('스테이지별 몬스터 스텟'!H2049*'(참고)타워 스텟 가치'!$Q$17,'스테이지별 몬스터 스텟'!I2049*'(참고)타워 스텟 가치'!$R$17,'스테이지별 몬스터 스텟'!J2049*'(참고)타워 스텟 가치'!$S$17,'스테이지별 몬스터 스텟'!K2049*'(참고)타워 스텟 가치'!$T$17,'스테이지별 몬스터 스텟'!L2049*'(참고)타워 스텟 가치'!$U$17,'스테이지별 몬스터 스텟'!M2049*'(참고)타워 스텟 가치'!$V$17,'스테이지별 몬스터 스텟'!N2049*'(참고)타워 스텟 가치'!$W$17,'스테이지별 몬스터 스텟'!O2049*'(참고)타워 스텟 가치'!$X$17,'스테이지별 몬스터 스텟'!P2049*'(참고)타워 스텟 가치'!$Y$17)</f>
        <v>1300083.3268750098</v>
      </c>
      <c r="R2049">
        <v>1</v>
      </c>
      <c r="S2049">
        <f>VLOOKUP($F2049,'(참고)타워 스텟 가치'!$B$7:$L$11,S$2,0)+(VLOOKUP($F2049,'(참고)타워 스텟 가치'!$B$7:$L$11,S$2,0)*$E2049)</f>
        <v>2083.2187500000159</v>
      </c>
      <c r="T2049">
        <f>VLOOKUP($F2049,'(참고)타워 스텟 가치'!$B$7:$L$11,T$2,0)+(VLOOKUP($F2049,'(참고)타워 스텟 가치'!$B$7:$L$11,T$2,0)*$E2049)</f>
        <v>3749.7937500000285</v>
      </c>
      <c r="U2049">
        <f>VLOOKUP($F2049,'(참고)타워 스텟 가치'!$B$7:$L$11,U$2,0)+(VLOOKUP($F2049,'(참고)타워 스텟 가치'!$B$7:$L$11,U$2,0)*$E2049)</f>
        <v>823000.00000000617</v>
      </c>
      <c r="V2049">
        <f>VLOOKUP($F2049,'(참고)타워 스텟 가치'!$B$7:$L$11,V$2,0)+(VLOOKUP($F2049,'(참고)타워 스텟 가치'!$B$7:$L$11,V$2,0)*$E2049)</f>
        <v>24998.625000000189</v>
      </c>
      <c r="W2049">
        <f>VLOOKUP($F2049,'(참고)타워 스텟 가치'!$B$7:$L$11,W$2,0)+(VLOOKUP($F2049,'(참고)타워 스텟 가치'!$B$7:$L$11,W$2,0)*$E2049)</f>
        <v>416.64375000000314</v>
      </c>
      <c r="X2049">
        <f>VLOOKUP($F2049,'(참고)타워 스텟 가치'!$B$7:$L$11,X$2,0)+(VLOOKUP($F2049,'(참고)타워 스텟 가치'!$B$7:$L$11,X$2,0)*$E2049)</f>
        <v>49.380000000000372</v>
      </c>
      <c r="Y2049">
        <f>VLOOKUP($F2049,'(참고)타워 스텟 가치'!$B$7:$L$11,Y$2,0)+(VLOOKUP($F2049,'(참고)타워 스텟 가치'!$B$7:$L$11,Y$2,0)*$E2049)</f>
        <v>0</v>
      </c>
      <c r="Z2049">
        <f>VLOOKUP($F2049,'(참고)타워 스텟 가치'!$B$7:$L$11,Z$2,0)+(VLOOKUP($F2049,'(참고)타워 스텟 가치'!$B$7:$L$11,Z$2,0)*$E2049)</f>
        <v>0</v>
      </c>
      <c r="AA2049">
        <f>VLOOKUP($F2049,'(참고)타워 스텟 가치'!$B$7:$L$11,AA$2,0)+(VLOOKUP($F2049,'(참고)타워 스텟 가치'!$B$7:$L$11,AA$2,0)*$E2049)</f>
        <v>164.60000000000124</v>
      </c>
      <c r="AB2049">
        <f>SUM('스테이지별 몬스터 스텟'!S2049*'(참고)타워 스텟 가치'!$Q$17,'스테이지별 몬스터 스텟'!T2049*'(참고)타워 스텟 가치'!$R$17,'스테이지별 몬스터 스텟'!U2049*'(참고)타워 스텟 가치'!$S$17,'스테이지별 몬스터 스텟'!V2049*'(참고)타워 스텟 가치'!$T$17,'스테이지별 몬스터 스텟'!W2049*'(참고)타워 스텟 가치'!$U$17,'스테이지별 몬스터 스텟'!X2049*'(참고)타워 스텟 가치'!$V$17,'스테이지별 몬스터 스텟'!Y2049*'(참고)타워 스텟 가치'!$W$17,'스테이지별 몬스터 스텟'!Z2049*'(참고)타워 스텟 가치'!$X$17,'스테이지별 몬스터 스텟'!AA2049*'(참고)타워 스텟 가치'!$Y$17)</f>
        <v>1295500.2456250098</v>
      </c>
      <c r="AC2049">
        <v>2</v>
      </c>
      <c r="AD2049">
        <f>VLOOKUP($F2049,'(참고)타워 스텟 가치'!$B$12:$L$16,AD$2,0)+(VLOOKUP($F2049,'(참고)타워 스텟 가치'!$B$12:$L$16,AD$2,0)*$E2049)</f>
        <v>2083.2187500000159</v>
      </c>
      <c r="AE2049">
        <f>VLOOKUP($F2049,'(참고)타워 스텟 가치'!$B$12:$L$16,AE$2,0)+(VLOOKUP($F2049,'(참고)타워 스텟 가치'!$B$12:$L$16,AE$2,0)*$E2049)</f>
        <v>2499.8625000000188</v>
      </c>
      <c r="AF2049">
        <f>VLOOKUP($F2049,'(참고)타워 스텟 가치'!$B$12:$L$16,AF$2,0)+(VLOOKUP($F2049,'(참고)타워 스텟 가치'!$B$12:$L$16,AF$2,0)*$E2049)</f>
        <v>823000.00000000617</v>
      </c>
      <c r="AG2049">
        <f>VLOOKUP($F2049,'(참고)타워 스텟 가치'!$B$12:$L$16,AG$2,0)+(VLOOKUP($F2049,'(참고)타워 스텟 가치'!$B$12:$L$16,AG$2,0)*$E2049)</f>
        <v>12499.312500000095</v>
      </c>
      <c r="AH2049">
        <f>VLOOKUP($F2049,'(참고)타워 스텟 가치'!$B$12:$L$16,AH$2,0)+(VLOOKUP($F2049,'(참고)타워 스텟 가치'!$B$12:$L$16,AH$2,0)*$E2049)</f>
        <v>416.64375000000314</v>
      </c>
      <c r="AI2049">
        <f>VLOOKUP($F2049,'(참고)타워 스텟 가치'!$B$12:$L$16,AI$2,0)+(VLOOKUP($F2049,'(참고)타워 스텟 가치'!$B$12:$L$16,AI$2,0)*$E2049)</f>
        <v>49.380000000000372</v>
      </c>
      <c r="AJ2049">
        <f>VLOOKUP($F2049,'(참고)타워 스텟 가치'!$B$12:$L$16,AJ$2,0)+(VLOOKUP($F2049,'(참고)타워 스텟 가치'!$B$12:$L$16,AJ$2,0)*$E2049)</f>
        <v>0</v>
      </c>
      <c r="AK2049">
        <f>VLOOKUP($F2049,'(참고)타워 스텟 가치'!$B$12:$L$16,AK$2,0)+(VLOOKUP($F2049,'(참고)타워 스텟 가치'!$B$12:$L$16,AK$2,0)*$E2049)</f>
        <v>0</v>
      </c>
      <c r="AL2049">
        <f>VLOOKUP($F2049,'(참고)타워 스텟 가치'!$B$12:$L$16,AL$2,0)+(VLOOKUP($F2049,'(참고)타워 스텟 가치'!$B$12:$L$16,AL$2,0)*$E2049)</f>
        <v>329.20000000000249</v>
      </c>
      <c r="AM2049">
        <f>SUM('스테이지별 몬스터 스텟'!AD2049*'(참고)타워 스텟 가치'!$Q$17,'스테이지별 몬스터 스텟'!AE2049*'(참고)타워 스텟 가치'!$R$17,'스테이지별 몬스터 스텟'!AF2049*'(참고)타워 스텟 가치'!$S$17,'스테이지별 몬스터 스텟'!AG2049*'(참고)타워 스텟 가치'!$T$17,'스테이지별 몬스터 스텟'!AH2049*'(참고)타워 스텟 가치'!$U$17,'스테이지별 몬스터 스텟'!AI2049*'(참고)타워 스텟 가치'!$V$17,'스테이지별 몬스터 스텟'!AJ2049*'(참고)타워 스텟 가치'!$W$17,'스테이지별 몬스터 스텟'!AK2049*'(참고)타워 스텟 가치'!$X$17,'스테이지별 몬스터 스텟'!AL2049*'(참고)타워 스텟 가치'!$Y$17)</f>
        <v>1268955.9237500094</v>
      </c>
      <c r="AN2049">
        <v>3</v>
      </c>
    </row>
    <row r="2050" spans="3:40" x14ac:dyDescent="0.3">
      <c r="C2050">
        <v>1</v>
      </c>
      <c r="D2050">
        <f t="shared" si="95"/>
        <v>410</v>
      </c>
      <c r="E2050" s="52">
        <f>VLOOKUP(D2050,'스테이지별 난이도 설정'!B:C,2,0)</f>
        <v>164.00000000000125</v>
      </c>
      <c r="F2050" t="str">
        <f t="shared" si="96"/>
        <v>일반</v>
      </c>
      <c r="G2050">
        <f t="shared" si="94"/>
        <v>6</v>
      </c>
      <c r="H2050">
        <f>VLOOKUP($F2050,'(참고)타워 스텟 가치'!$B$2:$L$6,H$2,0)+(VLOOKUP($F2050,'(참고)타워 스텟 가치'!$B$2:$L$6,H$2,0)*$E2050)</f>
        <v>1237.5000000000093</v>
      </c>
      <c r="I2050">
        <f>VLOOKUP($F2050,'(참고)타워 스텟 가치'!$B$2:$L$6,I$2,0)+(VLOOKUP($F2050,'(참고)타워 스텟 가치'!$B$2:$L$6,I$2,0)*$E2050)</f>
        <v>247.50000000000188</v>
      </c>
      <c r="J2050">
        <f>VLOOKUP($F2050,'(참고)타워 스텟 가치'!$B$2:$L$6,J$2,0)+(VLOOKUP($F2050,'(참고)타워 스텟 가치'!$B$2:$L$6,J$2,0)*$E2050)</f>
        <v>825000.00000000629</v>
      </c>
      <c r="K2050">
        <f>VLOOKUP($F2050,'(참고)타워 스텟 가치'!$B$2:$L$6,K$2,0)+(VLOOKUP($F2050,'(참고)타워 스텟 가치'!$B$2:$L$6,K$2,0)*$E2050)</f>
        <v>4950.0000000000373</v>
      </c>
      <c r="L2050">
        <f>VLOOKUP($F2050,'(참고)타워 스텟 가치'!$B$2:$L$6,L$2,0)+(VLOOKUP($F2050,'(참고)타워 스텟 가치'!$B$2:$L$6,L$2,0)*$E2050)</f>
        <v>82.500000000000625</v>
      </c>
      <c r="M2050">
        <f>VLOOKUP($F2050,'(참고)타워 스텟 가치'!$B$2:$L$6,M$2,0)+(VLOOKUP($F2050,'(참고)타워 스텟 가치'!$B$2:$L$6,M$2,0)*$E2050)</f>
        <v>49.500000000000369</v>
      </c>
      <c r="N2050">
        <f>VLOOKUP($F2050,'(참고)타워 스텟 가치'!$B$2:$L$6,N$2,0)+(VLOOKUP($F2050,'(참고)타워 스텟 가치'!$B$2:$L$6,N$2,0)*$E2050)</f>
        <v>0</v>
      </c>
      <c r="O2050">
        <f>VLOOKUP($F2050,'(참고)타워 스텟 가치'!$B$2:$L$6,O$2,0)+(VLOOKUP($F2050,'(참고)타워 스텟 가치'!$B$2:$L$6,O$2,0)*$E2050)</f>
        <v>0</v>
      </c>
      <c r="P2050">
        <f>VLOOKUP($F2050,'(참고)타워 스텟 가치'!$B$2:$L$6,P$2,0)+(VLOOKUP($F2050,'(참고)타워 스텟 가치'!$B$2:$L$6,P$2,0)*$E2050)</f>
        <v>115.50000000000087</v>
      </c>
      <c r="Q2050">
        <f>SUM('스테이지별 몬스터 스텟'!H2050*'(참고)타워 스텟 가치'!$Q$17,'스테이지별 몬스터 스텟'!I2050*'(참고)타워 스텟 가치'!$R$17,'스테이지별 몬스터 스텟'!J2050*'(참고)타워 스텟 가치'!$S$17,'스테이지별 몬스터 스텟'!K2050*'(참고)타워 스텟 가치'!$T$17,'스테이지별 몬스터 스텟'!L2050*'(참고)타워 스텟 가치'!$U$17,'스테이지별 몬스터 스텟'!M2050*'(참고)타워 스텟 가치'!$V$17,'스테이지별 몬스터 스텟'!N2050*'(참고)타워 스텟 가치'!$W$17,'스테이지별 몬스터 스텟'!O2050*'(참고)타워 스텟 가치'!$X$17,'스테이지별 몬스터 스텟'!P2050*'(참고)타워 스텟 가치'!$Y$17)</f>
        <v>1250691.7500000093</v>
      </c>
      <c r="R2050">
        <v>1</v>
      </c>
      <c r="S2050">
        <f>VLOOKUP($F2050,'(참고)타워 스텟 가치'!$B$7:$L$11,S$2,0)+(VLOOKUP($F2050,'(참고)타워 스텟 가치'!$B$7:$L$11,S$2,0)*$E2050)</f>
        <v>412.50000000000313</v>
      </c>
      <c r="T2050">
        <f>VLOOKUP($F2050,'(참고)타워 스텟 가치'!$B$7:$L$11,T$2,0)+(VLOOKUP($F2050,'(참고)타워 스텟 가치'!$B$7:$L$11,T$2,0)*$E2050)</f>
        <v>742.50000000000568</v>
      </c>
      <c r="U2050">
        <f>VLOOKUP($F2050,'(참고)타워 스텟 가치'!$B$7:$L$11,U$2,0)+(VLOOKUP($F2050,'(참고)타워 스텟 가치'!$B$7:$L$11,U$2,0)*$E2050)</f>
        <v>825000.00000000629</v>
      </c>
      <c r="V2050">
        <f>VLOOKUP($F2050,'(참고)타워 스텟 가치'!$B$7:$L$11,V$2,0)+(VLOOKUP($F2050,'(참고)타워 스텟 가치'!$B$7:$L$11,V$2,0)*$E2050)</f>
        <v>4950.0000000000373</v>
      </c>
      <c r="W2050">
        <f>VLOOKUP($F2050,'(참고)타워 스텟 가치'!$B$7:$L$11,W$2,0)+(VLOOKUP($F2050,'(참고)타워 스텟 가치'!$B$7:$L$11,W$2,0)*$E2050)</f>
        <v>82.500000000000625</v>
      </c>
      <c r="X2050">
        <f>VLOOKUP($F2050,'(참고)타워 스텟 가치'!$B$7:$L$11,X$2,0)+(VLOOKUP($F2050,'(참고)타워 스텟 가치'!$B$7:$L$11,X$2,0)*$E2050)</f>
        <v>49.500000000000369</v>
      </c>
      <c r="Y2050">
        <f>VLOOKUP($F2050,'(참고)타워 스텟 가치'!$B$7:$L$11,Y$2,0)+(VLOOKUP($F2050,'(참고)타워 스텟 가치'!$B$7:$L$11,Y$2,0)*$E2050)</f>
        <v>0</v>
      </c>
      <c r="Z2050">
        <f>VLOOKUP($F2050,'(참고)타워 스텟 가치'!$B$7:$L$11,Z$2,0)+(VLOOKUP($F2050,'(참고)타워 스텟 가치'!$B$7:$L$11,Z$2,0)*$E2050)</f>
        <v>0</v>
      </c>
      <c r="AA2050">
        <f>VLOOKUP($F2050,'(참고)타워 스텟 가치'!$B$7:$L$11,AA$2,0)+(VLOOKUP($F2050,'(참고)타워 스텟 가치'!$B$7:$L$11,AA$2,0)*$E2050)</f>
        <v>115.50000000000087</v>
      </c>
      <c r="AB2050">
        <f>SUM('스테이지별 몬스터 스텟'!S2050*'(참고)타워 스텟 가치'!$Q$17,'스테이지별 몬스터 스텟'!T2050*'(참고)타워 스텟 가치'!$R$17,'스테이지별 몬스터 스텟'!U2050*'(참고)타워 스텟 가치'!$S$17,'스테이지별 몬스터 스텟'!V2050*'(참고)타워 스텟 가치'!$T$17,'스테이지별 몬스터 스텟'!W2050*'(참고)타워 스텟 가치'!$U$17,'스테이지별 몬스터 스텟'!X2050*'(참고)타워 스텟 가치'!$V$17,'스테이지별 몬스터 스텟'!Y2050*'(참고)타워 스텟 가치'!$W$17,'스테이지별 몬스터 스텟'!Z2050*'(참고)타워 스텟 가치'!$X$17,'스테이지별 몬스터 스텟'!AA2050*'(참고)타워 스텟 가치'!$Y$17)</f>
        <v>1249784.2500000093</v>
      </c>
      <c r="AC2050">
        <v>2</v>
      </c>
      <c r="AD2050">
        <f>VLOOKUP($F2050,'(참고)타워 스텟 가치'!$B$12:$L$16,AD$2,0)+(VLOOKUP($F2050,'(참고)타워 스텟 가치'!$B$12:$L$16,AD$2,0)*$E2050)</f>
        <v>412.50000000000313</v>
      </c>
      <c r="AE2050">
        <f>VLOOKUP($F2050,'(참고)타워 스텟 가치'!$B$12:$L$16,AE$2,0)+(VLOOKUP($F2050,'(참고)타워 스텟 가치'!$B$12:$L$16,AE$2,0)*$E2050)</f>
        <v>495.00000000000375</v>
      </c>
      <c r="AF2050">
        <f>VLOOKUP($F2050,'(참고)타워 스텟 가치'!$B$12:$L$16,AF$2,0)+(VLOOKUP($F2050,'(참고)타워 스텟 가치'!$B$12:$L$16,AF$2,0)*$E2050)</f>
        <v>825000.00000000629</v>
      </c>
      <c r="AG2050">
        <f>VLOOKUP($F2050,'(참고)타워 스텟 가치'!$B$12:$L$16,AG$2,0)+(VLOOKUP($F2050,'(참고)타워 스텟 가치'!$B$12:$L$16,AG$2,0)*$E2050)</f>
        <v>2475.0000000000186</v>
      </c>
      <c r="AH2050">
        <f>VLOOKUP($F2050,'(참고)타워 스텟 가치'!$B$12:$L$16,AH$2,0)+(VLOOKUP($F2050,'(참고)타워 스텟 가치'!$B$12:$L$16,AH$2,0)*$E2050)</f>
        <v>82.500000000000625</v>
      </c>
      <c r="AI2050">
        <f>VLOOKUP($F2050,'(참고)타워 스텟 가치'!$B$12:$L$16,AI$2,0)+(VLOOKUP($F2050,'(참고)타워 스텟 가치'!$B$12:$L$16,AI$2,0)*$E2050)</f>
        <v>49.500000000000369</v>
      </c>
      <c r="AJ2050">
        <f>VLOOKUP($F2050,'(참고)타워 스텟 가치'!$B$12:$L$16,AJ$2,0)+(VLOOKUP($F2050,'(참고)타워 스텟 가치'!$B$12:$L$16,AJ$2,0)*$E2050)</f>
        <v>0</v>
      </c>
      <c r="AK2050">
        <f>VLOOKUP($F2050,'(참고)타워 스텟 가치'!$B$12:$L$16,AK$2,0)+(VLOOKUP($F2050,'(참고)타워 스텟 가치'!$B$12:$L$16,AK$2,0)*$E2050)</f>
        <v>0</v>
      </c>
      <c r="AL2050">
        <f>VLOOKUP($F2050,'(참고)타워 스텟 가치'!$B$12:$L$16,AL$2,0)+(VLOOKUP($F2050,'(참고)타워 스텟 가치'!$B$12:$L$16,AL$2,0)*$E2050)</f>
        <v>231.00000000000173</v>
      </c>
      <c r="AM2050">
        <f>SUM('스테이지별 몬스터 스텟'!AD2050*'(참고)타워 스텟 가치'!$Q$17,'스테이지별 몬스터 스텟'!AE2050*'(참고)타워 스텟 가치'!$R$17,'스테이지별 몬스터 스텟'!AF2050*'(참고)타워 스텟 가치'!$S$17,'스테이지별 몬스터 스텟'!AG2050*'(참고)타워 스텟 가치'!$T$17,'스테이지별 몬스터 스텟'!AH2050*'(참고)타워 스텟 가치'!$U$17,'스테이지별 몬스터 스텟'!AI2050*'(참고)타워 스텟 가치'!$V$17,'스테이지별 몬스터 스텟'!AJ2050*'(참고)타워 스텟 가치'!$W$17,'스테이지별 몬스터 스텟'!AK2050*'(참고)타워 스텟 가치'!$X$17,'스테이지별 몬스터 스텟'!AL2050*'(참고)타워 스텟 가치'!$Y$17)</f>
        <v>1244694.0000000093</v>
      </c>
      <c r="AN2050">
        <v>3</v>
      </c>
    </row>
    <row r="2051" spans="3:40" x14ac:dyDescent="0.3">
      <c r="C2051">
        <v>2</v>
      </c>
      <c r="D2051">
        <f t="shared" si="95"/>
        <v>410</v>
      </c>
      <c r="E2051" s="52">
        <f>VLOOKUP(D2051,'스테이지별 난이도 설정'!B:C,2,0)</f>
        <v>164.00000000000125</v>
      </c>
      <c r="F2051" t="str">
        <f t="shared" si="96"/>
        <v>레어</v>
      </c>
      <c r="G2051">
        <f t="shared" si="94"/>
        <v>6</v>
      </c>
      <c r="H2051">
        <f>VLOOKUP($F2051,'(참고)타워 스텟 가치'!$B$2:$L$6,H$2,0)+(VLOOKUP($F2051,'(참고)타워 스텟 가치'!$B$2:$L$6,H$2,0)*$E2051)</f>
        <v>1856.2500000000141</v>
      </c>
      <c r="I2051">
        <f>VLOOKUP($F2051,'(참고)타워 스텟 가치'!$B$2:$L$6,I$2,0)+(VLOOKUP($F2051,'(참고)타워 스텟 가치'!$B$2:$L$6,I$2,0)*$E2051)</f>
        <v>371.25000000000284</v>
      </c>
      <c r="J2051">
        <f>VLOOKUP($F2051,'(참고)타워 스텟 가치'!$B$2:$L$6,J$2,0)+(VLOOKUP($F2051,'(참고)타워 스텟 가치'!$B$2:$L$6,J$2,0)*$E2051)</f>
        <v>825000.00000000629</v>
      </c>
      <c r="K2051">
        <f>VLOOKUP($F2051,'(참고)타워 스텟 가치'!$B$2:$L$6,K$2,0)+(VLOOKUP($F2051,'(참고)타워 스텟 가치'!$B$2:$L$6,K$2,0)*$E2051)</f>
        <v>7425.0000000000564</v>
      </c>
      <c r="L2051">
        <f>VLOOKUP($F2051,'(참고)타워 스텟 가치'!$B$2:$L$6,L$2,0)+(VLOOKUP($F2051,'(참고)타워 스텟 가치'!$B$2:$L$6,L$2,0)*$E2051)</f>
        <v>123.75000000000094</v>
      </c>
      <c r="M2051">
        <f>VLOOKUP($F2051,'(참고)타워 스텟 가치'!$B$2:$L$6,M$2,0)+(VLOOKUP($F2051,'(참고)타워 스텟 가치'!$B$2:$L$6,M$2,0)*$E2051)</f>
        <v>49.500000000000369</v>
      </c>
      <c r="N2051">
        <f>VLOOKUP($F2051,'(참고)타워 스텟 가치'!$B$2:$L$6,N$2,0)+(VLOOKUP($F2051,'(참고)타워 스텟 가치'!$B$2:$L$6,N$2,0)*$E2051)</f>
        <v>0</v>
      </c>
      <c r="O2051">
        <f>VLOOKUP($F2051,'(참고)타워 스텟 가치'!$B$2:$L$6,O$2,0)+(VLOOKUP($F2051,'(참고)타워 스텟 가치'!$B$2:$L$6,O$2,0)*$E2051)</f>
        <v>0</v>
      </c>
      <c r="P2051">
        <f>VLOOKUP($F2051,'(참고)타워 스텟 가치'!$B$2:$L$6,P$2,0)+(VLOOKUP($F2051,'(참고)타워 스텟 가치'!$B$2:$L$6,P$2,0)*$E2051)</f>
        <v>115.50000000000087</v>
      </c>
      <c r="Q2051">
        <f>SUM('스테이지별 몬스터 스텟'!H2051*'(참고)타워 스텟 가치'!$Q$17,'스테이지별 몬스터 스텟'!I2051*'(참고)타워 스텟 가치'!$R$17,'스테이지별 몬스터 스텟'!J2051*'(참고)타워 스텟 가치'!$S$17,'스테이지별 몬스터 스텟'!K2051*'(참고)타워 스텟 가치'!$T$17,'스테이지별 몬스터 스텟'!L2051*'(참고)타워 스텟 가치'!$U$17,'스테이지별 몬스터 스텟'!M2051*'(참고)타워 스텟 가치'!$V$17,'스테이지별 몬스터 스텟'!N2051*'(참고)타워 스텟 가치'!$W$17,'스테이지별 몬스터 스텟'!O2051*'(참고)타워 스텟 가치'!$X$17,'스테이지별 몬스터 스텟'!P2051*'(참고)타워 스텟 가치'!$Y$17)</f>
        <v>1257147.3750000093</v>
      </c>
      <c r="R2051">
        <v>1</v>
      </c>
      <c r="S2051">
        <f>VLOOKUP($F2051,'(참고)타워 스텟 가치'!$B$7:$L$11,S$2,0)+(VLOOKUP($F2051,'(참고)타워 스텟 가치'!$B$7:$L$11,S$2,0)*$E2051)</f>
        <v>618.75000000000466</v>
      </c>
      <c r="T2051">
        <f>VLOOKUP($F2051,'(참고)타워 스텟 가치'!$B$7:$L$11,T$2,0)+(VLOOKUP($F2051,'(참고)타워 스텟 가치'!$B$7:$L$11,T$2,0)*$E2051)</f>
        <v>1113.7500000000084</v>
      </c>
      <c r="U2051">
        <f>VLOOKUP($F2051,'(참고)타워 스텟 가치'!$B$7:$L$11,U$2,0)+(VLOOKUP($F2051,'(참고)타워 스텟 가치'!$B$7:$L$11,U$2,0)*$E2051)</f>
        <v>825000.00000000629</v>
      </c>
      <c r="V2051">
        <f>VLOOKUP($F2051,'(참고)타워 스텟 가치'!$B$7:$L$11,V$2,0)+(VLOOKUP($F2051,'(참고)타워 스텟 가치'!$B$7:$L$11,V$2,0)*$E2051)</f>
        <v>7425.0000000000564</v>
      </c>
      <c r="W2051">
        <f>VLOOKUP($F2051,'(참고)타워 스텟 가치'!$B$7:$L$11,W$2,0)+(VLOOKUP($F2051,'(참고)타워 스텟 가치'!$B$7:$L$11,W$2,0)*$E2051)</f>
        <v>123.75000000000094</v>
      </c>
      <c r="X2051">
        <f>VLOOKUP($F2051,'(참고)타워 스텟 가치'!$B$7:$L$11,X$2,0)+(VLOOKUP($F2051,'(참고)타워 스텟 가치'!$B$7:$L$11,X$2,0)*$E2051)</f>
        <v>49.500000000000369</v>
      </c>
      <c r="Y2051">
        <f>VLOOKUP($F2051,'(참고)타워 스텟 가치'!$B$7:$L$11,Y$2,0)+(VLOOKUP($F2051,'(참고)타워 스텟 가치'!$B$7:$L$11,Y$2,0)*$E2051)</f>
        <v>0</v>
      </c>
      <c r="Z2051">
        <f>VLOOKUP($F2051,'(참고)타워 스텟 가치'!$B$7:$L$11,Z$2,0)+(VLOOKUP($F2051,'(참고)타워 스텟 가치'!$B$7:$L$11,Z$2,0)*$E2051)</f>
        <v>0</v>
      </c>
      <c r="AA2051">
        <f>VLOOKUP($F2051,'(참고)타워 스텟 가치'!$B$7:$L$11,AA$2,0)+(VLOOKUP($F2051,'(참고)타워 스텟 가치'!$B$7:$L$11,AA$2,0)*$E2051)</f>
        <v>115.50000000000087</v>
      </c>
      <c r="AB2051">
        <f>SUM('스테이지별 몬스터 스텟'!S2051*'(참고)타워 스텟 가치'!$Q$17,'스테이지별 몬스터 스텟'!T2051*'(참고)타워 스텟 가치'!$R$17,'스테이지별 몬스터 스텟'!U2051*'(참고)타워 스텟 가치'!$S$17,'스테이지별 몬스터 스텟'!V2051*'(참고)타워 스텟 가치'!$T$17,'스테이지별 몬스터 스텟'!W2051*'(참고)타워 스텟 가치'!$U$17,'스테이지별 몬스터 스텟'!X2051*'(참고)타워 스텟 가치'!$V$17,'스테이지별 몬스터 스텟'!Y2051*'(참고)타워 스텟 가치'!$W$17,'스테이지별 몬스터 스텟'!Z2051*'(참고)타워 스텟 가치'!$X$17,'스테이지별 몬스터 스텟'!AA2051*'(참고)타워 스텟 가치'!$Y$17)</f>
        <v>1255786.1250000093</v>
      </c>
      <c r="AC2051">
        <v>2</v>
      </c>
      <c r="AD2051">
        <f>VLOOKUP($F2051,'(참고)타워 스텟 가치'!$B$12:$L$16,AD$2,0)+(VLOOKUP($F2051,'(참고)타워 스텟 가치'!$B$12:$L$16,AD$2,0)*$E2051)</f>
        <v>618.75000000000466</v>
      </c>
      <c r="AE2051">
        <f>VLOOKUP($F2051,'(참고)타워 스텟 가치'!$B$12:$L$16,AE$2,0)+(VLOOKUP($F2051,'(참고)타워 스텟 가치'!$B$12:$L$16,AE$2,0)*$E2051)</f>
        <v>742.50000000000568</v>
      </c>
      <c r="AF2051">
        <f>VLOOKUP($F2051,'(참고)타워 스텟 가치'!$B$12:$L$16,AF$2,0)+(VLOOKUP($F2051,'(참고)타워 스텟 가치'!$B$12:$L$16,AF$2,0)*$E2051)</f>
        <v>825000.00000000629</v>
      </c>
      <c r="AG2051">
        <f>VLOOKUP($F2051,'(참고)타워 스텟 가치'!$B$12:$L$16,AG$2,0)+(VLOOKUP($F2051,'(참고)타워 스텟 가치'!$B$12:$L$16,AG$2,0)*$E2051)</f>
        <v>3712.5000000000282</v>
      </c>
      <c r="AH2051">
        <f>VLOOKUP($F2051,'(참고)타워 스텟 가치'!$B$12:$L$16,AH$2,0)+(VLOOKUP($F2051,'(참고)타워 스텟 가치'!$B$12:$L$16,AH$2,0)*$E2051)</f>
        <v>123.75000000000094</v>
      </c>
      <c r="AI2051">
        <f>VLOOKUP($F2051,'(참고)타워 스텟 가치'!$B$12:$L$16,AI$2,0)+(VLOOKUP($F2051,'(참고)타워 스텟 가치'!$B$12:$L$16,AI$2,0)*$E2051)</f>
        <v>49.500000000000369</v>
      </c>
      <c r="AJ2051">
        <f>VLOOKUP($F2051,'(참고)타워 스텟 가치'!$B$12:$L$16,AJ$2,0)+(VLOOKUP($F2051,'(참고)타워 스텟 가치'!$B$12:$L$16,AJ$2,0)*$E2051)</f>
        <v>0</v>
      </c>
      <c r="AK2051">
        <f>VLOOKUP($F2051,'(참고)타워 스텟 가치'!$B$12:$L$16,AK$2,0)+(VLOOKUP($F2051,'(참고)타워 스텟 가치'!$B$12:$L$16,AK$2,0)*$E2051)</f>
        <v>0</v>
      </c>
      <c r="AL2051">
        <f>VLOOKUP($F2051,'(참고)타워 스텟 가치'!$B$12:$L$16,AL$2,0)+(VLOOKUP($F2051,'(참고)타워 스텟 가치'!$B$12:$L$16,AL$2,0)*$E2051)</f>
        <v>231.00000000000173</v>
      </c>
      <c r="AM2051">
        <f>SUM('스테이지별 몬스터 스텟'!AD2051*'(참고)타워 스텟 가치'!$Q$17,'스테이지별 몬스터 스텟'!AE2051*'(참고)타워 스텟 가치'!$R$17,'스테이지별 몬스터 스텟'!AF2051*'(참고)타워 스텟 가치'!$S$17,'스테이지별 몬스터 스텟'!AG2051*'(참고)타워 스텟 가치'!$T$17,'스테이지별 몬스터 스텟'!AH2051*'(참고)타워 스텟 가치'!$U$17,'스테이지별 몬스터 스텟'!AI2051*'(참고)타워 스텟 가치'!$V$17,'스테이지별 몬스터 스텟'!AJ2051*'(참고)타워 스텟 가치'!$W$17,'스테이지별 몬스터 스텟'!AK2051*'(참고)타워 스텟 가치'!$X$17,'스테이지별 몬스터 스텟'!AL2051*'(참고)타워 스텟 가치'!$Y$17)</f>
        <v>1248035.2500000093</v>
      </c>
      <c r="AN2051">
        <v>3</v>
      </c>
    </row>
    <row r="2052" spans="3:40" x14ac:dyDescent="0.3">
      <c r="C2052">
        <v>3</v>
      </c>
      <c r="D2052">
        <f t="shared" si="95"/>
        <v>410</v>
      </c>
      <c r="E2052" s="52">
        <f>VLOOKUP(D2052,'스테이지별 난이도 설정'!B:C,2,0)</f>
        <v>164.00000000000125</v>
      </c>
      <c r="F2052" t="str">
        <f t="shared" si="96"/>
        <v>에픽</v>
      </c>
      <c r="G2052">
        <f t="shared" si="94"/>
        <v>6</v>
      </c>
      <c r="H2052">
        <f>VLOOKUP($F2052,'(참고)타워 스텟 가치'!$B$2:$L$6,H$2,0)+(VLOOKUP($F2052,'(참고)타워 스텟 가치'!$B$2:$L$6,H$2,0)*$E2052)</f>
        <v>2784.3750000000209</v>
      </c>
      <c r="I2052">
        <f>VLOOKUP($F2052,'(참고)타워 스텟 가치'!$B$2:$L$6,I$2,0)+(VLOOKUP($F2052,'(참고)타워 스텟 가치'!$B$2:$L$6,I$2,0)*$E2052)</f>
        <v>556.87500000000421</v>
      </c>
      <c r="J2052">
        <f>VLOOKUP($F2052,'(참고)타워 스텟 가치'!$B$2:$L$6,J$2,0)+(VLOOKUP($F2052,'(참고)타워 스텟 가치'!$B$2:$L$6,J$2,0)*$E2052)</f>
        <v>825000.00000000629</v>
      </c>
      <c r="K2052">
        <f>VLOOKUP($F2052,'(참고)타워 스텟 가치'!$B$2:$L$6,K$2,0)+(VLOOKUP($F2052,'(참고)타워 스텟 가치'!$B$2:$L$6,K$2,0)*$E2052)</f>
        <v>11137.500000000084</v>
      </c>
      <c r="L2052">
        <f>VLOOKUP($F2052,'(참고)타워 스텟 가치'!$B$2:$L$6,L$2,0)+(VLOOKUP($F2052,'(참고)타워 스텟 가치'!$B$2:$L$6,L$2,0)*$E2052)</f>
        <v>185.62500000000142</v>
      </c>
      <c r="M2052">
        <f>VLOOKUP($F2052,'(참고)타워 스텟 가치'!$B$2:$L$6,M$2,0)+(VLOOKUP($F2052,'(참고)타워 스텟 가치'!$B$2:$L$6,M$2,0)*$E2052)</f>
        <v>49.500000000000369</v>
      </c>
      <c r="N2052">
        <f>VLOOKUP($F2052,'(참고)타워 스텟 가치'!$B$2:$L$6,N$2,0)+(VLOOKUP($F2052,'(참고)타워 스텟 가치'!$B$2:$L$6,N$2,0)*$E2052)</f>
        <v>0</v>
      </c>
      <c r="O2052">
        <f>VLOOKUP($F2052,'(참고)타워 스텟 가치'!$B$2:$L$6,O$2,0)+(VLOOKUP($F2052,'(참고)타워 스텟 가치'!$B$2:$L$6,O$2,0)*$E2052)</f>
        <v>0</v>
      </c>
      <c r="P2052">
        <f>VLOOKUP($F2052,'(참고)타워 스텟 가치'!$B$2:$L$6,P$2,0)+(VLOOKUP($F2052,'(참고)타워 스텟 가치'!$B$2:$L$6,P$2,0)*$E2052)</f>
        <v>115.50000000000087</v>
      </c>
      <c r="Q2052">
        <f>SUM('스테이지별 몬스터 스텟'!H2052*'(참고)타워 스텟 가치'!$Q$17,'스테이지별 몬스터 스텟'!I2052*'(참고)타워 스텟 가치'!$R$17,'스테이지별 몬스터 스텟'!J2052*'(참고)타워 스텟 가치'!$S$17,'스테이지별 몬스터 스텟'!K2052*'(참고)타워 스텟 가치'!$T$17,'스테이지별 몬스터 스텟'!L2052*'(참고)타워 스텟 가치'!$U$17,'스테이지별 몬스터 스텟'!M2052*'(참고)타워 스텟 가치'!$V$17,'스테이지별 몬스터 스텟'!N2052*'(참고)타워 스텟 가치'!$W$17,'스테이지별 몬스터 스텟'!O2052*'(참고)타워 스텟 가치'!$X$17,'스테이지별 몬스터 스텟'!P2052*'(참고)타워 스텟 가치'!$Y$17)</f>
        <v>1266830.8125000095</v>
      </c>
      <c r="R2052">
        <v>1</v>
      </c>
      <c r="S2052">
        <f>VLOOKUP($F2052,'(참고)타워 스텟 가치'!$B$7:$L$11,S$2,0)+(VLOOKUP($F2052,'(참고)타워 스텟 가치'!$B$7:$L$11,S$2,0)*$E2052)</f>
        <v>928.12500000000705</v>
      </c>
      <c r="T2052">
        <f>VLOOKUP($F2052,'(참고)타워 스텟 가치'!$B$7:$L$11,T$2,0)+(VLOOKUP($F2052,'(참고)타워 스텟 가치'!$B$7:$L$11,T$2,0)*$E2052)</f>
        <v>1670.6250000000127</v>
      </c>
      <c r="U2052">
        <f>VLOOKUP($F2052,'(참고)타워 스텟 가치'!$B$7:$L$11,U$2,0)+(VLOOKUP($F2052,'(참고)타워 스텟 가치'!$B$7:$L$11,U$2,0)*$E2052)</f>
        <v>825000.00000000629</v>
      </c>
      <c r="V2052">
        <f>VLOOKUP($F2052,'(참고)타워 스텟 가치'!$B$7:$L$11,V$2,0)+(VLOOKUP($F2052,'(참고)타워 스텟 가치'!$B$7:$L$11,V$2,0)*$E2052)</f>
        <v>11137.500000000084</v>
      </c>
      <c r="W2052">
        <f>VLOOKUP($F2052,'(참고)타워 스텟 가치'!$B$7:$L$11,W$2,0)+(VLOOKUP($F2052,'(참고)타워 스텟 가치'!$B$7:$L$11,W$2,0)*$E2052)</f>
        <v>185.62500000000142</v>
      </c>
      <c r="X2052">
        <f>VLOOKUP($F2052,'(참고)타워 스텟 가치'!$B$7:$L$11,X$2,0)+(VLOOKUP($F2052,'(참고)타워 스텟 가치'!$B$7:$L$11,X$2,0)*$E2052)</f>
        <v>49.500000000000369</v>
      </c>
      <c r="Y2052">
        <f>VLOOKUP($F2052,'(참고)타워 스텟 가치'!$B$7:$L$11,Y$2,0)+(VLOOKUP($F2052,'(참고)타워 스텟 가치'!$B$7:$L$11,Y$2,0)*$E2052)</f>
        <v>0</v>
      </c>
      <c r="Z2052">
        <f>VLOOKUP($F2052,'(참고)타워 스텟 가치'!$B$7:$L$11,Z$2,0)+(VLOOKUP($F2052,'(참고)타워 스텟 가치'!$B$7:$L$11,Z$2,0)*$E2052)</f>
        <v>0</v>
      </c>
      <c r="AA2052">
        <f>VLOOKUP($F2052,'(참고)타워 스텟 가치'!$B$7:$L$11,AA$2,0)+(VLOOKUP($F2052,'(참고)타워 스텟 가치'!$B$7:$L$11,AA$2,0)*$E2052)</f>
        <v>115.50000000000087</v>
      </c>
      <c r="AB2052">
        <f>SUM('스테이지별 몬스터 스텟'!S2052*'(참고)타워 스텟 가치'!$Q$17,'스테이지별 몬스터 스텟'!T2052*'(참고)타워 스텟 가치'!$R$17,'스테이지별 몬스터 스텟'!U2052*'(참고)타워 스텟 가치'!$S$17,'스테이지별 몬스터 스텟'!V2052*'(참고)타워 스텟 가치'!$T$17,'스테이지별 몬스터 스텟'!W2052*'(참고)타워 스텟 가치'!$U$17,'스테이지별 몬스터 스텟'!X2052*'(참고)타워 스텟 가치'!$V$17,'스테이지별 몬스터 스텟'!Y2052*'(참고)타워 스텟 가치'!$W$17,'스테이지별 몬스터 스텟'!Z2052*'(참고)타워 스텟 가치'!$X$17,'스테이지별 몬스터 스텟'!AA2052*'(참고)타워 스텟 가치'!$Y$17)</f>
        <v>1264788.9375000095</v>
      </c>
      <c r="AC2052">
        <v>2</v>
      </c>
      <c r="AD2052">
        <f>VLOOKUP($F2052,'(참고)타워 스텟 가치'!$B$12:$L$16,AD$2,0)+(VLOOKUP($F2052,'(참고)타워 스텟 가치'!$B$12:$L$16,AD$2,0)*$E2052)</f>
        <v>928.12500000000705</v>
      </c>
      <c r="AE2052">
        <f>VLOOKUP($F2052,'(참고)타워 스텟 가치'!$B$12:$L$16,AE$2,0)+(VLOOKUP($F2052,'(참고)타워 스텟 가치'!$B$12:$L$16,AE$2,0)*$E2052)</f>
        <v>1113.7500000000084</v>
      </c>
      <c r="AF2052">
        <f>VLOOKUP($F2052,'(참고)타워 스텟 가치'!$B$12:$L$16,AF$2,0)+(VLOOKUP($F2052,'(참고)타워 스텟 가치'!$B$12:$L$16,AF$2,0)*$E2052)</f>
        <v>825000.00000000629</v>
      </c>
      <c r="AG2052">
        <f>VLOOKUP($F2052,'(참고)타워 스텟 가치'!$B$12:$L$16,AG$2,0)+(VLOOKUP($F2052,'(참고)타워 스텟 가치'!$B$12:$L$16,AG$2,0)*$E2052)</f>
        <v>5568.7500000000418</v>
      </c>
      <c r="AH2052">
        <f>VLOOKUP($F2052,'(참고)타워 스텟 가치'!$B$12:$L$16,AH$2,0)+(VLOOKUP($F2052,'(참고)타워 스텟 가치'!$B$12:$L$16,AH$2,0)*$E2052)</f>
        <v>185.62500000000142</v>
      </c>
      <c r="AI2052">
        <f>VLOOKUP($F2052,'(참고)타워 스텟 가치'!$B$12:$L$16,AI$2,0)+(VLOOKUP($F2052,'(참고)타워 스텟 가치'!$B$12:$L$16,AI$2,0)*$E2052)</f>
        <v>49.500000000000369</v>
      </c>
      <c r="AJ2052">
        <f>VLOOKUP($F2052,'(참고)타워 스텟 가치'!$B$12:$L$16,AJ$2,0)+(VLOOKUP($F2052,'(참고)타워 스텟 가치'!$B$12:$L$16,AJ$2,0)*$E2052)</f>
        <v>0</v>
      </c>
      <c r="AK2052">
        <f>VLOOKUP($F2052,'(참고)타워 스텟 가치'!$B$12:$L$16,AK$2,0)+(VLOOKUP($F2052,'(참고)타워 스텟 가치'!$B$12:$L$16,AK$2,0)*$E2052)</f>
        <v>0</v>
      </c>
      <c r="AL2052">
        <f>VLOOKUP($F2052,'(참고)타워 스텟 가치'!$B$12:$L$16,AL$2,0)+(VLOOKUP($F2052,'(참고)타워 스텟 가치'!$B$12:$L$16,AL$2,0)*$E2052)</f>
        <v>231.00000000000173</v>
      </c>
      <c r="AM2052">
        <f>SUM('스테이지별 몬스터 스텟'!AD2052*'(참고)타워 스텟 가치'!$Q$17,'스테이지별 몬스터 스텟'!AE2052*'(참고)타워 스텟 가치'!$R$17,'스테이지별 몬스터 스텟'!AF2052*'(참고)타워 스텟 가치'!$S$17,'스테이지별 몬스터 스텟'!AG2052*'(참고)타워 스텟 가치'!$T$17,'스테이지별 몬스터 스텟'!AH2052*'(참고)타워 스텟 가치'!$U$17,'스테이지별 몬스터 스텟'!AI2052*'(참고)타워 스텟 가치'!$V$17,'스테이지별 몬스터 스텟'!AJ2052*'(참고)타워 스텟 가치'!$W$17,'스테이지별 몬스터 스텟'!AK2052*'(참고)타워 스텟 가치'!$X$17,'스테이지별 몬스터 스텟'!AL2052*'(참고)타워 스텟 가치'!$Y$17)</f>
        <v>1253047.1250000093</v>
      </c>
      <c r="AN2052">
        <v>3</v>
      </c>
    </row>
    <row r="2053" spans="3:40" x14ac:dyDescent="0.3">
      <c r="C2053">
        <v>4</v>
      </c>
      <c r="D2053">
        <f t="shared" si="95"/>
        <v>410</v>
      </c>
      <c r="E2053" s="52">
        <f>VLOOKUP(D2053,'스테이지별 난이도 설정'!B:C,2,0)</f>
        <v>164.00000000000125</v>
      </c>
      <c r="F2053" t="str">
        <f t="shared" si="96"/>
        <v>유니크</v>
      </c>
      <c r="G2053">
        <f t="shared" si="94"/>
        <v>6</v>
      </c>
      <c r="H2053">
        <f>VLOOKUP($F2053,'(참고)타워 스텟 가치'!$B$2:$L$6,H$2,0)+(VLOOKUP($F2053,'(참고)타워 스텟 가치'!$B$2:$L$6,H$2,0)*$E2053)</f>
        <v>4176.5625000000318</v>
      </c>
      <c r="I2053">
        <f>VLOOKUP($F2053,'(참고)타워 스텟 가치'!$B$2:$L$6,I$2,0)+(VLOOKUP($F2053,'(참고)타워 스텟 가치'!$B$2:$L$6,I$2,0)*$E2053)</f>
        <v>835.31250000000637</v>
      </c>
      <c r="J2053">
        <f>VLOOKUP($F2053,'(참고)타워 스텟 가치'!$B$2:$L$6,J$2,0)+(VLOOKUP($F2053,'(참고)타워 스텟 가치'!$B$2:$L$6,J$2,0)*$E2053)</f>
        <v>825000.00000000629</v>
      </c>
      <c r="K2053">
        <f>VLOOKUP($F2053,'(참고)타워 스텟 가치'!$B$2:$L$6,K$2,0)+(VLOOKUP($F2053,'(참고)타워 스텟 가치'!$B$2:$L$6,K$2,0)*$E2053)</f>
        <v>16706.250000000127</v>
      </c>
      <c r="L2053">
        <f>VLOOKUP($F2053,'(참고)타워 스텟 가치'!$B$2:$L$6,L$2,0)+(VLOOKUP($F2053,'(참고)타워 스텟 가치'!$B$2:$L$6,L$2,0)*$E2053)</f>
        <v>278.4375000000021</v>
      </c>
      <c r="M2053">
        <f>VLOOKUP($F2053,'(참고)타워 스텟 가치'!$B$2:$L$6,M$2,0)+(VLOOKUP($F2053,'(참고)타워 스텟 가치'!$B$2:$L$6,M$2,0)*$E2053)</f>
        <v>49.500000000000369</v>
      </c>
      <c r="N2053">
        <f>VLOOKUP($F2053,'(참고)타워 스텟 가치'!$B$2:$L$6,N$2,0)+(VLOOKUP($F2053,'(참고)타워 스텟 가치'!$B$2:$L$6,N$2,0)*$E2053)</f>
        <v>0</v>
      </c>
      <c r="O2053">
        <f>VLOOKUP($F2053,'(참고)타워 스텟 가치'!$B$2:$L$6,O$2,0)+(VLOOKUP($F2053,'(참고)타워 스텟 가치'!$B$2:$L$6,O$2,0)*$E2053)</f>
        <v>0</v>
      </c>
      <c r="P2053">
        <f>VLOOKUP($F2053,'(참고)타워 스텟 가치'!$B$2:$L$6,P$2,0)+(VLOOKUP($F2053,'(참고)타워 스텟 가치'!$B$2:$L$6,P$2,0)*$E2053)</f>
        <v>165.00000000000125</v>
      </c>
      <c r="Q2053">
        <f>SUM('스테이지별 몬스터 스텟'!H2053*'(참고)타워 스텟 가치'!$Q$17,'스테이지별 몬스터 스텟'!I2053*'(참고)타워 스텟 가치'!$R$17,'스테이지별 몬스터 스텟'!J2053*'(참고)타워 스텟 가치'!$S$17,'스테이지별 몬스터 스텟'!K2053*'(참고)타워 스텟 가치'!$T$17,'스테이지별 몬스터 스텟'!L2053*'(참고)타워 스텟 가치'!$U$17,'스테이지별 몬스터 스텟'!M2053*'(참고)타워 스텟 가치'!$V$17,'스테이지별 몬스터 스텟'!N2053*'(참고)타워 스텟 가치'!$W$17,'스테이지별 몬스터 스텟'!O2053*'(참고)타워 스텟 가치'!$X$17,'스테이지별 몬스터 스텟'!P2053*'(참고)타워 스텟 가치'!$Y$17)</f>
        <v>1281454.9687500095</v>
      </c>
      <c r="R2053">
        <v>1</v>
      </c>
      <c r="S2053">
        <f>VLOOKUP($F2053,'(참고)타워 스텟 가치'!$B$7:$L$11,S$2,0)+(VLOOKUP($F2053,'(참고)타워 스텟 가치'!$B$7:$L$11,S$2,0)*$E2053)</f>
        <v>1392.1875000000105</v>
      </c>
      <c r="T2053">
        <f>VLOOKUP($F2053,'(참고)타워 스텟 가치'!$B$7:$L$11,T$2,0)+(VLOOKUP($F2053,'(참고)타워 스텟 가치'!$B$7:$L$11,T$2,0)*$E2053)</f>
        <v>2505.9375000000191</v>
      </c>
      <c r="U2053">
        <f>VLOOKUP($F2053,'(참고)타워 스텟 가치'!$B$7:$L$11,U$2,0)+(VLOOKUP($F2053,'(참고)타워 스텟 가치'!$B$7:$L$11,U$2,0)*$E2053)</f>
        <v>825000.00000000629</v>
      </c>
      <c r="V2053">
        <f>VLOOKUP($F2053,'(참고)타워 스텟 가치'!$B$7:$L$11,V$2,0)+(VLOOKUP($F2053,'(참고)타워 스텟 가치'!$B$7:$L$11,V$2,0)*$E2053)</f>
        <v>16706.250000000127</v>
      </c>
      <c r="W2053">
        <f>VLOOKUP($F2053,'(참고)타워 스텟 가치'!$B$7:$L$11,W$2,0)+(VLOOKUP($F2053,'(참고)타워 스텟 가치'!$B$7:$L$11,W$2,0)*$E2053)</f>
        <v>278.4375000000021</v>
      </c>
      <c r="X2053">
        <f>VLOOKUP($F2053,'(참고)타워 스텟 가치'!$B$7:$L$11,X$2,0)+(VLOOKUP($F2053,'(참고)타워 스텟 가치'!$B$7:$L$11,X$2,0)*$E2053)</f>
        <v>49.500000000000369</v>
      </c>
      <c r="Y2053">
        <f>VLOOKUP($F2053,'(참고)타워 스텟 가치'!$B$7:$L$11,Y$2,0)+(VLOOKUP($F2053,'(참고)타워 스텟 가치'!$B$7:$L$11,Y$2,0)*$E2053)</f>
        <v>0</v>
      </c>
      <c r="Z2053">
        <f>VLOOKUP($F2053,'(참고)타워 스텟 가치'!$B$7:$L$11,Z$2,0)+(VLOOKUP($F2053,'(참고)타워 스텟 가치'!$B$7:$L$11,Z$2,0)*$E2053)</f>
        <v>0</v>
      </c>
      <c r="AA2053">
        <f>VLOOKUP($F2053,'(참고)타워 스텟 가치'!$B$7:$L$11,AA$2,0)+(VLOOKUP($F2053,'(참고)타워 스텟 가치'!$B$7:$L$11,AA$2,0)*$E2053)</f>
        <v>165.00000000000125</v>
      </c>
      <c r="AB2053">
        <f>SUM('스테이지별 몬스터 스텟'!S2053*'(참고)타워 스텟 가치'!$Q$17,'스테이지별 몬스터 스텟'!T2053*'(참고)타워 스텟 가치'!$R$17,'스테이지별 몬스터 스텟'!U2053*'(참고)타워 스텟 가치'!$S$17,'스테이지별 몬스터 스텟'!V2053*'(참고)타워 스텟 가치'!$T$17,'스테이지별 몬스터 스텟'!W2053*'(참고)타워 스텟 가치'!$U$17,'스테이지별 몬스터 스텟'!X2053*'(참고)타워 스텟 가치'!$V$17,'스테이지별 몬스터 스텟'!Y2053*'(참고)타워 스텟 가치'!$W$17,'스테이지별 몬스터 스텟'!Z2053*'(참고)타워 스텟 가치'!$X$17,'스테이지별 몬스터 스텟'!AA2053*'(참고)타워 스텟 가치'!$Y$17)</f>
        <v>1278392.1562500095</v>
      </c>
      <c r="AC2053">
        <v>2</v>
      </c>
      <c r="AD2053">
        <f>VLOOKUP($F2053,'(참고)타워 스텟 가치'!$B$12:$L$16,AD$2,0)+(VLOOKUP($F2053,'(참고)타워 스텟 가치'!$B$12:$L$16,AD$2,0)*$E2053)</f>
        <v>1392.1875000000105</v>
      </c>
      <c r="AE2053">
        <f>VLOOKUP($F2053,'(참고)타워 스텟 가치'!$B$12:$L$16,AE$2,0)+(VLOOKUP($F2053,'(참고)타워 스텟 가치'!$B$12:$L$16,AE$2,0)*$E2053)</f>
        <v>1670.6250000000127</v>
      </c>
      <c r="AF2053">
        <f>VLOOKUP($F2053,'(참고)타워 스텟 가치'!$B$12:$L$16,AF$2,0)+(VLOOKUP($F2053,'(참고)타워 스텟 가치'!$B$12:$L$16,AF$2,0)*$E2053)</f>
        <v>825000.00000000629</v>
      </c>
      <c r="AG2053">
        <f>VLOOKUP($F2053,'(참고)타워 스텟 가치'!$B$12:$L$16,AG$2,0)+(VLOOKUP($F2053,'(참고)타워 스텟 가치'!$B$12:$L$16,AG$2,0)*$E2053)</f>
        <v>8353.1250000000637</v>
      </c>
      <c r="AH2053">
        <f>VLOOKUP($F2053,'(참고)타워 스텟 가치'!$B$12:$L$16,AH$2,0)+(VLOOKUP($F2053,'(참고)타워 스텟 가치'!$B$12:$L$16,AH$2,0)*$E2053)</f>
        <v>278.4375000000021</v>
      </c>
      <c r="AI2053">
        <f>VLOOKUP($F2053,'(참고)타워 스텟 가치'!$B$12:$L$16,AI$2,0)+(VLOOKUP($F2053,'(참고)타워 스텟 가치'!$B$12:$L$16,AI$2,0)*$E2053)</f>
        <v>49.500000000000369</v>
      </c>
      <c r="AJ2053">
        <f>VLOOKUP($F2053,'(참고)타워 스텟 가치'!$B$12:$L$16,AJ$2,0)+(VLOOKUP($F2053,'(참고)타워 스텟 가치'!$B$12:$L$16,AJ$2,0)*$E2053)</f>
        <v>0</v>
      </c>
      <c r="AK2053">
        <f>VLOOKUP($F2053,'(참고)타워 스텟 가치'!$B$12:$L$16,AK$2,0)+(VLOOKUP($F2053,'(참고)타워 스텟 가치'!$B$12:$L$16,AK$2,0)*$E2053)</f>
        <v>0</v>
      </c>
      <c r="AL2053">
        <f>VLOOKUP($F2053,'(참고)타워 스텟 가치'!$B$12:$L$16,AL$2,0)+(VLOOKUP($F2053,'(참고)타워 스텟 가치'!$B$12:$L$16,AL$2,0)*$E2053)</f>
        <v>330.0000000000025</v>
      </c>
      <c r="AM2053">
        <f>SUM('스테이지별 몬스터 스텟'!AD2053*'(참고)타워 스텟 가치'!$Q$17,'스테이지별 몬스터 스텟'!AE2053*'(참고)타워 스텟 가치'!$R$17,'스테이지별 몬스터 스텟'!AF2053*'(참고)타워 스텟 가치'!$S$17,'스테이지별 몬스터 스텟'!AG2053*'(참고)타워 스텟 가치'!$T$17,'스테이지별 몬스터 스텟'!AH2053*'(참고)타워 스텟 가치'!$U$17,'스테이지별 몬스터 스텟'!AI2053*'(참고)타워 스텟 가치'!$V$17,'스테이지별 몬스터 스텟'!AJ2053*'(참고)타워 스텟 가치'!$W$17,'스테이지별 몬스터 스텟'!AK2053*'(참고)타워 스텟 가치'!$X$17,'스테이지별 몬스터 스텟'!AL2053*'(참고)타워 스텟 가치'!$Y$17)</f>
        <v>1260762.9375000095</v>
      </c>
      <c r="AN2053">
        <v>3</v>
      </c>
    </row>
    <row r="2054" spans="3:40" x14ac:dyDescent="0.3">
      <c r="C2054">
        <v>5</v>
      </c>
      <c r="D2054">
        <f t="shared" si="95"/>
        <v>410</v>
      </c>
      <c r="E2054" s="52">
        <f>VLOOKUP(D2054,'스테이지별 난이도 설정'!B:C,2,0)</f>
        <v>164.00000000000125</v>
      </c>
      <c r="F2054" t="str">
        <f t="shared" si="96"/>
        <v>스페셜</v>
      </c>
      <c r="G2054">
        <f t="shared" ref="G2054:G2117" si="97">SUM(R2054,AC2054,AN2054)</f>
        <v>6</v>
      </c>
      <c r="H2054">
        <f>VLOOKUP($F2054,'(참고)타워 스텟 가치'!$B$2:$L$6,H$2,0)+(VLOOKUP($F2054,'(참고)타워 스텟 가치'!$B$2:$L$6,H$2,0)*$E2054)</f>
        <v>6264.8437500000473</v>
      </c>
      <c r="I2054">
        <f>VLOOKUP($F2054,'(참고)타워 스텟 가치'!$B$2:$L$6,I$2,0)+(VLOOKUP($F2054,'(참고)타워 스텟 가치'!$B$2:$L$6,I$2,0)*$E2054)</f>
        <v>1252.9687500000095</v>
      </c>
      <c r="J2054">
        <f>VLOOKUP($F2054,'(참고)타워 스텟 가치'!$B$2:$L$6,J$2,0)+(VLOOKUP($F2054,'(참고)타워 스텟 가치'!$B$2:$L$6,J$2,0)*$E2054)</f>
        <v>825000.00000000629</v>
      </c>
      <c r="K2054">
        <f>VLOOKUP($F2054,'(참고)타워 스텟 가치'!$B$2:$L$6,K$2,0)+(VLOOKUP($F2054,'(참고)타워 스텟 가치'!$B$2:$L$6,K$2,0)*$E2054)</f>
        <v>25059.375000000189</v>
      </c>
      <c r="L2054">
        <f>VLOOKUP($F2054,'(참고)타워 스텟 가치'!$B$2:$L$6,L$2,0)+(VLOOKUP($F2054,'(참고)타워 스텟 가치'!$B$2:$L$6,L$2,0)*$E2054)</f>
        <v>417.65625000000318</v>
      </c>
      <c r="M2054">
        <f>VLOOKUP($F2054,'(참고)타워 스텟 가치'!$B$2:$L$6,M$2,0)+(VLOOKUP($F2054,'(참고)타워 스텟 가치'!$B$2:$L$6,M$2,0)*$E2054)</f>
        <v>49.500000000000369</v>
      </c>
      <c r="N2054">
        <f>VLOOKUP($F2054,'(참고)타워 스텟 가치'!$B$2:$L$6,N$2,0)+(VLOOKUP($F2054,'(참고)타워 스텟 가치'!$B$2:$L$6,N$2,0)*$E2054)</f>
        <v>0</v>
      </c>
      <c r="O2054">
        <f>VLOOKUP($F2054,'(참고)타워 스텟 가치'!$B$2:$L$6,O$2,0)+(VLOOKUP($F2054,'(참고)타워 스텟 가치'!$B$2:$L$6,O$2,0)*$E2054)</f>
        <v>0</v>
      </c>
      <c r="P2054">
        <f>VLOOKUP($F2054,'(참고)타워 스텟 가치'!$B$2:$L$6,P$2,0)+(VLOOKUP($F2054,'(참고)타워 스텟 가치'!$B$2:$L$6,P$2,0)*$E2054)</f>
        <v>165.00000000000125</v>
      </c>
      <c r="Q2054">
        <f>SUM('스테이지별 몬스터 스텟'!H2054*'(참고)타워 스텟 가치'!$Q$17,'스테이지별 몬스터 스텟'!I2054*'(참고)타워 스텟 가치'!$R$17,'스테이지별 몬스터 스텟'!J2054*'(참고)타워 스텟 가치'!$S$17,'스테이지별 몬스터 스텟'!K2054*'(참고)타워 스텟 가치'!$T$17,'스테이지별 몬스터 스텟'!L2054*'(참고)타워 스텟 가치'!$U$17,'스테이지별 몬스터 스텟'!M2054*'(참고)타워 스텟 가치'!$V$17,'스테이지별 몬스터 스텟'!N2054*'(참고)타워 스텟 가치'!$W$17,'스테이지별 몬스터 스텟'!O2054*'(참고)타워 스텟 가치'!$X$17,'스테이지별 몬스터 스텟'!P2054*'(참고)타워 스텟 가치'!$Y$17)</f>
        <v>1303242.7031250098</v>
      </c>
      <c r="R2054">
        <v>1</v>
      </c>
      <c r="S2054">
        <f>VLOOKUP($F2054,'(참고)타워 스텟 가치'!$B$7:$L$11,S$2,0)+(VLOOKUP($F2054,'(참고)타워 스텟 가치'!$B$7:$L$11,S$2,0)*$E2054)</f>
        <v>2088.2812500000159</v>
      </c>
      <c r="T2054">
        <f>VLOOKUP($F2054,'(참고)타워 스텟 가치'!$B$7:$L$11,T$2,0)+(VLOOKUP($F2054,'(참고)타워 스텟 가치'!$B$7:$L$11,T$2,0)*$E2054)</f>
        <v>3758.9062500000286</v>
      </c>
      <c r="U2054">
        <f>VLOOKUP($F2054,'(참고)타워 스텟 가치'!$B$7:$L$11,U$2,0)+(VLOOKUP($F2054,'(참고)타워 스텟 가치'!$B$7:$L$11,U$2,0)*$E2054)</f>
        <v>825000.00000000629</v>
      </c>
      <c r="V2054">
        <f>VLOOKUP($F2054,'(참고)타워 스텟 가치'!$B$7:$L$11,V$2,0)+(VLOOKUP($F2054,'(참고)타워 스텟 가치'!$B$7:$L$11,V$2,0)*$E2054)</f>
        <v>25059.375000000189</v>
      </c>
      <c r="W2054">
        <f>VLOOKUP($F2054,'(참고)타워 스텟 가치'!$B$7:$L$11,W$2,0)+(VLOOKUP($F2054,'(참고)타워 스텟 가치'!$B$7:$L$11,W$2,0)*$E2054)</f>
        <v>417.65625000000318</v>
      </c>
      <c r="X2054">
        <f>VLOOKUP($F2054,'(참고)타워 스텟 가치'!$B$7:$L$11,X$2,0)+(VLOOKUP($F2054,'(참고)타워 스텟 가치'!$B$7:$L$11,X$2,0)*$E2054)</f>
        <v>49.500000000000369</v>
      </c>
      <c r="Y2054">
        <f>VLOOKUP($F2054,'(참고)타워 스텟 가치'!$B$7:$L$11,Y$2,0)+(VLOOKUP($F2054,'(참고)타워 스텟 가치'!$B$7:$L$11,Y$2,0)*$E2054)</f>
        <v>0</v>
      </c>
      <c r="Z2054">
        <f>VLOOKUP($F2054,'(참고)타워 스텟 가치'!$B$7:$L$11,Z$2,0)+(VLOOKUP($F2054,'(참고)타워 스텟 가치'!$B$7:$L$11,Z$2,0)*$E2054)</f>
        <v>0</v>
      </c>
      <c r="AA2054">
        <f>VLOOKUP($F2054,'(참고)타워 스텟 가치'!$B$7:$L$11,AA$2,0)+(VLOOKUP($F2054,'(참고)타워 스텟 가치'!$B$7:$L$11,AA$2,0)*$E2054)</f>
        <v>165.00000000000125</v>
      </c>
      <c r="AB2054">
        <f>SUM('스테이지별 몬스터 스텟'!S2054*'(참고)타워 스텟 가치'!$Q$17,'스테이지별 몬스터 스텟'!T2054*'(참고)타워 스텟 가치'!$R$17,'스테이지별 몬스터 스텟'!U2054*'(참고)타워 스텟 가치'!$S$17,'스테이지별 몬스터 스텟'!V2054*'(참고)타워 스텟 가치'!$T$17,'스테이지별 몬스터 스텟'!W2054*'(참고)타워 스텟 가치'!$U$17,'스테이지별 몬스터 스텟'!X2054*'(참고)타워 스텟 가치'!$V$17,'스테이지별 몬스터 스텟'!Y2054*'(참고)타워 스텟 가치'!$W$17,'스테이지별 몬스터 스텟'!Z2054*'(참고)타워 스텟 가치'!$X$17,'스테이지별 몬스터 스텟'!AA2054*'(참고)타워 스텟 가치'!$Y$17)</f>
        <v>1298648.4843750098</v>
      </c>
      <c r="AC2054">
        <v>2</v>
      </c>
      <c r="AD2054">
        <f>VLOOKUP($F2054,'(참고)타워 스텟 가치'!$B$12:$L$16,AD$2,0)+(VLOOKUP($F2054,'(참고)타워 스텟 가치'!$B$12:$L$16,AD$2,0)*$E2054)</f>
        <v>2088.2812500000159</v>
      </c>
      <c r="AE2054">
        <f>VLOOKUP($F2054,'(참고)타워 스텟 가치'!$B$12:$L$16,AE$2,0)+(VLOOKUP($F2054,'(참고)타워 스텟 가치'!$B$12:$L$16,AE$2,0)*$E2054)</f>
        <v>2505.9375000000191</v>
      </c>
      <c r="AF2054">
        <f>VLOOKUP($F2054,'(참고)타워 스텟 가치'!$B$12:$L$16,AF$2,0)+(VLOOKUP($F2054,'(참고)타워 스텟 가치'!$B$12:$L$16,AF$2,0)*$E2054)</f>
        <v>825000.00000000629</v>
      </c>
      <c r="AG2054">
        <f>VLOOKUP($F2054,'(참고)타워 스텟 가치'!$B$12:$L$16,AG$2,0)+(VLOOKUP($F2054,'(참고)타워 스텟 가치'!$B$12:$L$16,AG$2,0)*$E2054)</f>
        <v>12529.687500000095</v>
      </c>
      <c r="AH2054">
        <f>VLOOKUP($F2054,'(참고)타워 스텟 가치'!$B$12:$L$16,AH$2,0)+(VLOOKUP($F2054,'(참고)타워 스텟 가치'!$B$12:$L$16,AH$2,0)*$E2054)</f>
        <v>417.65625000000318</v>
      </c>
      <c r="AI2054">
        <f>VLOOKUP($F2054,'(참고)타워 스텟 가치'!$B$12:$L$16,AI$2,0)+(VLOOKUP($F2054,'(참고)타워 스텟 가치'!$B$12:$L$16,AI$2,0)*$E2054)</f>
        <v>49.500000000000369</v>
      </c>
      <c r="AJ2054">
        <f>VLOOKUP($F2054,'(참고)타워 스텟 가치'!$B$12:$L$16,AJ$2,0)+(VLOOKUP($F2054,'(참고)타워 스텟 가치'!$B$12:$L$16,AJ$2,0)*$E2054)</f>
        <v>0</v>
      </c>
      <c r="AK2054">
        <f>VLOOKUP($F2054,'(참고)타워 스텟 가치'!$B$12:$L$16,AK$2,0)+(VLOOKUP($F2054,'(참고)타워 스텟 가치'!$B$12:$L$16,AK$2,0)*$E2054)</f>
        <v>0</v>
      </c>
      <c r="AL2054">
        <f>VLOOKUP($F2054,'(참고)타워 스텟 가치'!$B$12:$L$16,AL$2,0)+(VLOOKUP($F2054,'(참고)타워 스텟 가치'!$B$12:$L$16,AL$2,0)*$E2054)</f>
        <v>330.0000000000025</v>
      </c>
      <c r="AM2054">
        <f>SUM('스테이지별 몬스터 스텟'!AD2054*'(참고)타워 스텟 가치'!$Q$17,'스테이지별 몬스터 스텟'!AE2054*'(참고)타워 스텟 가치'!$R$17,'스테이지별 몬스터 스텟'!AF2054*'(참고)타워 스텟 가치'!$S$17,'스테이지별 몬스터 스텟'!AG2054*'(참고)타워 스텟 가치'!$T$17,'스테이지별 몬스터 스텟'!AH2054*'(참고)타워 스텟 가치'!$U$17,'스테이지별 몬스터 스텟'!AI2054*'(참고)타워 스텟 가치'!$V$17,'스테이지별 몬스터 스텟'!AJ2054*'(참고)타워 스텟 가치'!$W$17,'스테이지별 몬스터 스텟'!AK2054*'(참고)타워 스텟 가치'!$X$17,'스테이지별 몬스터 스텟'!AL2054*'(참고)타워 스텟 가치'!$Y$17)</f>
        <v>1272039.6562500095</v>
      </c>
      <c r="AN2054">
        <v>3</v>
      </c>
    </row>
    <row r="2055" spans="3:40" x14ac:dyDescent="0.3">
      <c r="C2055">
        <v>1</v>
      </c>
      <c r="D2055">
        <f t="shared" si="95"/>
        <v>411</v>
      </c>
      <c r="E2055" s="52">
        <f>VLOOKUP(D2055,'스테이지별 난이도 설정'!B:C,2,0)</f>
        <v>164.40000000000126</v>
      </c>
      <c r="F2055" t="str">
        <f t="shared" si="96"/>
        <v>일반</v>
      </c>
      <c r="G2055">
        <f t="shared" si="97"/>
        <v>6</v>
      </c>
      <c r="H2055">
        <f>VLOOKUP($F2055,'(참고)타워 스텟 가치'!$B$2:$L$6,H$2,0)+(VLOOKUP($F2055,'(참고)타워 스텟 가치'!$B$2:$L$6,H$2,0)*$E2055)</f>
        <v>1240.5000000000093</v>
      </c>
      <c r="I2055">
        <f>VLOOKUP($F2055,'(참고)타워 스텟 가치'!$B$2:$L$6,I$2,0)+(VLOOKUP($F2055,'(참고)타워 스텟 가치'!$B$2:$L$6,I$2,0)*$E2055)</f>
        <v>248.1000000000019</v>
      </c>
      <c r="J2055">
        <f>VLOOKUP($F2055,'(참고)타워 스텟 가치'!$B$2:$L$6,J$2,0)+(VLOOKUP($F2055,'(참고)타워 스텟 가치'!$B$2:$L$6,J$2,0)*$E2055)</f>
        <v>827000.00000000629</v>
      </c>
      <c r="K2055">
        <f>VLOOKUP($F2055,'(참고)타워 스텟 가치'!$B$2:$L$6,K$2,0)+(VLOOKUP($F2055,'(참고)타워 스텟 가치'!$B$2:$L$6,K$2,0)*$E2055)</f>
        <v>4962.0000000000373</v>
      </c>
      <c r="L2055">
        <f>VLOOKUP($F2055,'(참고)타워 스텟 가치'!$B$2:$L$6,L$2,0)+(VLOOKUP($F2055,'(참고)타워 스텟 가치'!$B$2:$L$6,L$2,0)*$E2055)</f>
        <v>82.700000000000628</v>
      </c>
      <c r="M2055">
        <f>VLOOKUP($F2055,'(참고)타워 스텟 가치'!$B$2:$L$6,M$2,0)+(VLOOKUP($F2055,'(참고)타워 스텟 가치'!$B$2:$L$6,M$2,0)*$E2055)</f>
        <v>49.620000000000374</v>
      </c>
      <c r="N2055">
        <f>VLOOKUP($F2055,'(참고)타워 스텟 가치'!$B$2:$L$6,N$2,0)+(VLOOKUP($F2055,'(참고)타워 스텟 가치'!$B$2:$L$6,N$2,0)*$E2055)</f>
        <v>0</v>
      </c>
      <c r="O2055">
        <f>VLOOKUP($F2055,'(참고)타워 스텟 가치'!$B$2:$L$6,O$2,0)+(VLOOKUP($F2055,'(참고)타워 스텟 가치'!$B$2:$L$6,O$2,0)*$E2055)</f>
        <v>0</v>
      </c>
      <c r="P2055">
        <f>VLOOKUP($F2055,'(참고)타워 스텟 가치'!$B$2:$L$6,P$2,0)+(VLOOKUP($F2055,'(참고)타워 스텟 가치'!$B$2:$L$6,P$2,0)*$E2055)</f>
        <v>115.78000000000087</v>
      </c>
      <c r="Q2055">
        <f>SUM('스테이지별 몬스터 스텟'!H2055*'(참고)타워 스텟 가치'!$Q$17,'스테이지별 몬스터 스텟'!I2055*'(참고)타워 스텟 가치'!$R$17,'스테이지별 몬스터 스텟'!J2055*'(참고)타워 스텟 가치'!$S$17,'스테이지별 몬스터 스텟'!K2055*'(참고)타워 스텟 가치'!$T$17,'스테이지별 몬스터 스텟'!L2055*'(참고)타워 스텟 가치'!$U$17,'스테이지별 몬스터 스텟'!M2055*'(참고)타워 스텟 가치'!$V$17,'스테이지별 몬스터 스텟'!N2055*'(참고)타워 스텟 가치'!$W$17,'스테이지별 몬스터 스텟'!O2055*'(참고)타워 스텟 가치'!$X$17,'스테이지별 몬스터 스텟'!P2055*'(참고)타워 스텟 가치'!$Y$17)</f>
        <v>1253723.7300000093</v>
      </c>
      <c r="R2055">
        <v>1</v>
      </c>
      <c r="S2055">
        <f>VLOOKUP($F2055,'(참고)타워 스텟 가치'!$B$7:$L$11,S$2,0)+(VLOOKUP($F2055,'(참고)타워 스텟 가치'!$B$7:$L$11,S$2,0)*$E2055)</f>
        <v>413.50000000000313</v>
      </c>
      <c r="T2055">
        <f>VLOOKUP($F2055,'(참고)타워 스텟 가치'!$B$7:$L$11,T$2,0)+(VLOOKUP($F2055,'(참고)타워 스텟 가치'!$B$7:$L$11,T$2,0)*$E2055)</f>
        <v>744.30000000000564</v>
      </c>
      <c r="U2055">
        <f>VLOOKUP($F2055,'(참고)타워 스텟 가치'!$B$7:$L$11,U$2,0)+(VLOOKUP($F2055,'(참고)타워 스텟 가치'!$B$7:$L$11,U$2,0)*$E2055)</f>
        <v>827000.00000000629</v>
      </c>
      <c r="V2055">
        <f>VLOOKUP($F2055,'(참고)타워 스텟 가치'!$B$7:$L$11,V$2,0)+(VLOOKUP($F2055,'(참고)타워 스텟 가치'!$B$7:$L$11,V$2,0)*$E2055)</f>
        <v>4962.0000000000373</v>
      </c>
      <c r="W2055">
        <f>VLOOKUP($F2055,'(참고)타워 스텟 가치'!$B$7:$L$11,W$2,0)+(VLOOKUP($F2055,'(참고)타워 스텟 가치'!$B$7:$L$11,W$2,0)*$E2055)</f>
        <v>82.700000000000628</v>
      </c>
      <c r="X2055">
        <f>VLOOKUP($F2055,'(참고)타워 스텟 가치'!$B$7:$L$11,X$2,0)+(VLOOKUP($F2055,'(참고)타워 스텟 가치'!$B$7:$L$11,X$2,0)*$E2055)</f>
        <v>49.620000000000374</v>
      </c>
      <c r="Y2055">
        <f>VLOOKUP($F2055,'(참고)타워 스텟 가치'!$B$7:$L$11,Y$2,0)+(VLOOKUP($F2055,'(참고)타워 스텟 가치'!$B$7:$L$11,Y$2,0)*$E2055)</f>
        <v>0</v>
      </c>
      <c r="Z2055">
        <f>VLOOKUP($F2055,'(참고)타워 스텟 가치'!$B$7:$L$11,Z$2,0)+(VLOOKUP($F2055,'(참고)타워 스텟 가치'!$B$7:$L$11,Z$2,0)*$E2055)</f>
        <v>0</v>
      </c>
      <c r="AA2055">
        <f>VLOOKUP($F2055,'(참고)타워 스텟 가치'!$B$7:$L$11,AA$2,0)+(VLOOKUP($F2055,'(참고)타워 스텟 가치'!$B$7:$L$11,AA$2,0)*$E2055)</f>
        <v>115.78000000000087</v>
      </c>
      <c r="AB2055">
        <f>SUM('스테이지별 몬스터 스텟'!S2055*'(참고)타워 스텟 가치'!$Q$17,'스테이지별 몬스터 스텟'!T2055*'(참고)타워 스텟 가치'!$R$17,'스테이지별 몬스터 스텟'!U2055*'(참고)타워 스텟 가치'!$S$17,'스테이지별 몬스터 스텟'!V2055*'(참고)타워 스텟 가치'!$T$17,'스테이지별 몬스터 스텟'!W2055*'(참고)타워 스텟 가치'!$U$17,'스테이지별 몬스터 스텟'!X2055*'(참고)타워 스텟 가치'!$V$17,'스테이지별 몬스터 스텟'!Y2055*'(참고)타워 스텟 가치'!$W$17,'스테이지별 몬스터 스텟'!Z2055*'(참고)타워 스텟 가치'!$X$17,'스테이지별 몬스터 스텟'!AA2055*'(참고)타워 스텟 가치'!$Y$17)</f>
        <v>1252814.0300000093</v>
      </c>
      <c r="AC2055">
        <v>2</v>
      </c>
      <c r="AD2055">
        <f>VLOOKUP($F2055,'(참고)타워 스텟 가치'!$B$12:$L$16,AD$2,0)+(VLOOKUP($F2055,'(참고)타워 스텟 가치'!$B$12:$L$16,AD$2,0)*$E2055)</f>
        <v>413.50000000000313</v>
      </c>
      <c r="AE2055">
        <f>VLOOKUP($F2055,'(참고)타워 스텟 가치'!$B$12:$L$16,AE$2,0)+(VLOOKUP($F2055,'(참고)타워 스텟 가치'!$B$12:$L$16,AE$2,0)*$E2055)</f>
        <v>496.2000000000038</v>
      </c>
      <c r="AF2055">
        <f>VLOOKUP($F2055,'(참고)타워 스텟 가치'!$B$12:$L$16,AF$2,0)+(VLOOKUP($F2055,'(참고)타워 스텟 가치'!$B$12:$L$16,AF$2,0)*$E2055)</f>
        <v>827000.00000000629</v>
      </c>
      <c r="AG2055">
        <f>VLOOKUP($F2055,'(참고)타워 스텟 가치'!$B$12:$L$16,AG$2,0)+(VLOOKUP($F2055,'(참고)타워 스텟 가치'!$B$12:$L$16,AG$2,0)*$E2055)</f>
        <v>2481.0000000000186</v>
      </c>
      <c r="AH2055">
        <f>VLOOKUP($F2055,'(참고)타워 스텟 가치'!$B$12:$L$16,AH$2,0)+(VLOOKUP($F2055,'(참고)타워 스텟 가치'!$B$12:$L$16,AH$2,0)*$E2055)</f>
        <v>82.700000000000628</v>
      </c>
      <c r="AI2055">
        <f>VLOOKUP($F2055,'(참고)타워 스텟 가치'!$B$12:$L$16,AI$2,0)+(VLOOKUP($F2055,'(참고)타워 스텟 가치'!$B$12:$L$16,AI$2,0)*$E2055)</f>
        <v>49.620000000000374</v>
      </c>
      <c r="AJ2055">
        <f>VLOOKUP($F2055,'(참고)타워 스텟 가치'!$B$12:$L$16,AJ$2,0)+(VLOOKUP($F2055,'(참고)타워 스텟 가치'!$B$12:$L$16,AJ$2,0)*$E2055)</f>
        <v>0</v>
      </c>
      <c r="AK2055">
        <f>VLOOKUP($F2055,'(참고)타워 스텟 가치'!$B$12:$L$16,AK$2,0)+(VLOOKUP($F2055,'(참고)타워 스텟 가치'!$B$12:$L$16,AK$2,0)*$E2055)</f>
        <v>0</v>
      </c>
      <c r="AL2055">
        <f>VLOOKUP($F2055,'(참고)타워 스텟 가치'!$B$12:$L$16,AL$2,0)+(VLOOKUP($F2055,'(참고)타워 스텟 가치'!$B$12:$L$16,AL$2,0)*$E2055)</f>
        <v>231.56000000000174</v>
      </c>
      <c r="AM2055">
        <f>SUM('스테이지별 몬스터 스텟'!AD2055*'(참고)타워 스텟 가치'!$Q$17,'스테이지별 몬스터 스텟'!AE2055*'(참고)타워 스텟 가치'!$R$17,'스테이지별 몬스터 스텟'!AF2055*'(참고)타워 스텟 가치'!$S$17,'스테이지별 몬스터 스텟'!AG2055*'(참고)타워 스텟 가치'!$T$17,'스테이지별 몬스터 스텟'!AH2055*'(참고)타워 스텟 가치'!$U$17,'스테이지별 몬스터 스텟'!AI2055*'(참고)타워 스텟 가치'!$V$17,'스테이지별 몬스터 스텟'!AJ2055*'(참고)타워 스텟 가치'!$W$17,'스테이지별 몬스터 스텟'!AK2055*'(참고)타워 스텟 가치'!$X$17,'스테이지별 몬스터 스텟'!AL2055*'(참고)타워 스텟 가치'!$Y$17)</f>
        <v>1247711.4400000095</v>
      </c>
      <c r="AN2055">
        <v>3</v>
      </c>
    </row>
    <row r="2056" spans="3:40" x14ac:dyDescent="0.3">
      <c r="C2056">
        <v>2</v>
      </c>
      <c r="D2056">
        <f t="shared" si="95"/>
        <v>411</v>
      </c>
      <c r="E2056" s="52">
        <f>VLOOKUP(D2056,'스테이지별 난이도 설정'!B:C,2,0)</f>
        <v>164.40000000000126</v>
      </c>
      <c r="F2056" t="str">
        <f t="shared" si="96"/>
        <v>레어</v>
      </c>
      <c r="G2056">
        <f t="shared" si="97"/>
        <v>6</v>
      </c>
      <c r="H2056">
        <f>VLOOKUP($F2056,'(참고)타워 스텟 가치'!$B$2:$L$6,H$2,0)+(VLOOKUP($F2056,'(참고)타워 스텟 가치'!$B$2:$L$6,H$2,0)*$E2056)</f>
        <v>1860.7500000000141</v>
      </c>
      <c r="I2056">
        <f>VLOOKUP($F2056,'(참고)타워 스텟 가치'!$B$2:$L$6,I$2,0)+(VLOOKUP($F2056,'(참고)타워 스텟 가치'!$B$2:$L$6,I$2,0)*$E2056)</f>
        <v>372.15000000000282</v>
      </c>
      <c r="J2056">
        <f>VLOOKUP($F2056,'(참고)타워 스텟 가치'!$B$2:$L$6,J$2,0)+(VLOOKUP($F2056,'(참고)타워 스텟 가치'!$B$2:$L$6,J$2,0)*$E2056)</f>
        <v>827000.00000000629</v>
      </c>
      <c r="K2056">
        <f>VLOOKUP($F2056,'(참고)타워 스텟 가치'!$B$2:$L$6,K$2,0)+(VLOOKUP($F2056,'(참고)타워 스텟 가치'!$B$2:$L$6,K$2,0)*$E2056)</f>
        <v>7443.0000000000564</v>
      </c>
      <c r="L2056">
        <f>VLOOKUP($F2056,'(참고)타워 스텟 가치'!$B$2:$L$6,L$2,0)+(VLOOKUP($F2056,'(참고)타워 스텟 가치'!$B$2:$L$6,L$2,0)*$E2056)</f>
        <v>124.05000000000095</v>
      </c>
      <c r="M2056">
        <f>VLOOKUP($F2056,'(참고)타워 스텟 가치'!$B$2:$L$6,M$2,0)+(VLOOKUP($F2056,'(참고)타워 스텟 가치'!$B$2:$L$6,M$2,0)*$E2056)</f>
        <v>49.620000000000374</v>
      </c>
      <c r="N2056">
        <f>VLOOKUP($F2056,'(참고)타워 스텟 가치'!$B$2:$L$6,N$2,0)+(VLOOKUP($F2056,'(참고)타워 스텟 가치'!$B$2:$L$6,N$2,0)*$E2056)</f>
        <v>0</v>
      </c>
      <c r="O2056">
        <f>VLOOKUP($F2056,'(참고)타워 스텟 가치'!$B$2:$L$6,O$2,0)+(VLOOKUP($F2056,'(참고)타워 스텟 가치'!$B$2:$L$6,O$2,0)*$E2056)</f>
        <v>0</v>
      </c>
      <c r="P2056">
        <f>VLOOKUP($F2056,'(참고)타워 스텟 가치'!$B$2:$L$6,P$2,0)+(VLOOKUP($F2056,'(참고)타워 스텟 가치'!$B$2:$L$6,P$2,0)*$E2056)</f>
        <v>115.78000000000087</v>
      </c>
      <c r="Q2056">
        <f>SUM('스테이지별 몬스터 스텟'!H2056*'(참고)타워 스텟 가치'!$Q$17,'스테이지별 몬스터 스텟'!I2056*'(참고)타워 스텟 가치'!$R$17,'스테이지별 몬스터 스텟'!J2056*'(참고)타워 스텟 가치'!$S$17,'스테이지별 몬스터 스텟'!K2056*'(참고)타워 스텟 가치'!$T$17,'스테이지별 몬스터 스텟'!L2056*'(참고)타워 스텟 가치'!$U$17,'스테이지별 몬스터 스텟'!M2056*'(참고)타워 스텟 가치'!$V$17,'스테이지별 몬스터 스텟'!N2056*'(참고)타워 스텟 가치'!$W$17,'스테이지별 몬스터 스텟'!O2056*'(참고)타워 스텟 가치'!$X$17,'스테이지별 몬스터 스텟'!P2056*'(참고)타워 스텟 가치'!$Y$17)</f>
        <v>1260195.0050000097</v>
      </c>
      <c r="R2056">
        <v>1</v>
      </c>
      <c r="S2056">
        <f>VLOOKUP($F2056,'(참고)타워 스텟 가치'!$B$7:$L$11,S$2,0)+(VLOOKUP($F2056,'(참고)타워 스텟 가치'!$B$7:$L$11,S$2,0)*$E2056)</f>
        <v>620.25000000000466</v>
      </c>
      <c r="T2056">
        <f>VLOOKUP($F2056,'(참고)타워 스텟 가치'!$B$7:$L$11,T$2,0)+(VLOOKUP($F2056,'(참고)타워 스텟 가치'!$B$7:$L$11,T$2,0)*$E2056)</f>
        <v>1116.4500000000085</v>
      </c>
      <c r="U2056">
        <f>VLOOKUP($F2056,'(참고)타워 스텟 가치'!$B$7:$L$11,U$2,0)+(VLOOKUP($F2056,'(참고)타워 스텟 가치'!$B$7:$L$11,U$2,0)*$E2056)</f>
        <v>827000.00000000629</v>
      </c>
      <c r="V2056">
        <f>VLOOKUP($F2056,'(참고)타워 스텟 가치'!$B$7:$L$11,V$2,0)+(VLOOKUP($F2056,'(참고)타워 스텟 가치'!$B$7:$L$11,V$2,0)*$E2056)</f>
        <v>7443.0000000000564</v>
      </c>
      <c r="W2056">
        <f>VLOOKUP($F2056,'(참고)타워 스텟 가치'!$B$7:$L$11,W$2,0)+(VLOOKUP($F2056,'(참고)타워 스텟 가치'!$B$7:$L$11,W$2,0)*$E2056)</f>
        <v>124.05000000000095</v>
      </c>
      <c r="X2056">
        <f>VLOOKUP($F2056,'(참고)타워 스텟 가치'!$B$7:$L$11,X$2,0)+(VLOOKUP($F2056,'(참고)타워 스텟 가치'!$B$7:$L$11,X$2,0)*$E2056)</f>
        <v>49.620000000000374</v>
      </c>
      <c r="Y2056">
        <f>VLOOKUP($F2056,'(참고)타워 스텟 가치'!$B$7:$L$11,Y$2,0)+(VLOOKUP($F2056,'(참고)타워 스텟 가치'!$B$7:$L$11,Y$2,0)*$E2056)</f>
        <v>0</v>
      </c>
      <c r="Z2056">
        <f>VLOOKUP($F2056,'(참고)타워 스텟 가치'!$B$7:$L$11,Z$2,0)+(VLOOKUP($F2056,'(참고)타워 스텟 가치'!$B$7:$L$11,Z$2,0)*$E2056)</f>
        <v>0</v>
      </c>
      <c r="AA2056">
        <f>VLOOKUP($F2056,'(참고)타워 스텟 가치'!$B$7:$L$11,AA$2,0)+(VLOOKUP($F2056,'(참고)타워 스텟 가치'!$B$7:$L$11,AA$2,0)*$E2056)</f>
        <v>115.78000000000087</v>
      </c>
      <c r="AB2056">
        <f>SUM('스테이지별 몬스터 스텟'!S2056*'(참고)타워 스텟 가치'!$Q$17,'스테이지별 몬스터 스텟'!T2056*'(참고)타워 스텟 가치'!$R$17,'스테이지별 몬스터 스텟'!U2056*'(참고)타워 스텟 가치'!$S$17,'스테이지별 몬스터 스텟'!V2056*'(참고)타워 스텟 가치'!$T$17,'스테이지별 몬스터 스텟'!W2056*'(참고)타워 스텟 가치'!$U$17,'스테이지별 몬스터 스텟'!X2056*'(참고)타워 스텟 가치'!$V$17,'스테이지별 몬스터 스텟'!Y2056*'(참고)타워 스텟 가치'!$W$17,'스테이지별 몬스터 스텟'!Z2056*'(참고)타워 스텟 가치'!$X$17,'스테이지별 몬스터 스텟'!AA2056*'(참고)타워 스텟 가치'!$Y$17)</f>
        <v>1258830.4550000096</v>
      </c>
      <c r="AC2056">
        <v>2</v>
      </c>
      <c r="AD2056">
        <f>VLOOKUP($F2056,'(참고)타워 스텟 가치'!$B$12:$L$16,AD$2,0)+(VLOOKUP($F2056,'(참고)타워 스텟 가치'!$B$12:$L$16,AD$2,0)*$E2056)</f>
        <v>620.25000000000466</v>
      </c>
      <c r="AE2056">
        <f>VLOOKUP($F2056,'(참고)타워 스텟 가치'!$B$12:$L$16,AE$2,0)+(VLOOKUP($F2056,'(참고)타워 스텟 가치'!$B$12:$L$16,AE$2,0)*$E2056)</f>
        <v>744.30000000000564</v>
      </c>
      <c r="AF2056">
        <f>VLOOKUP($F2056,'(참고)타워 스텟 가치'!$B$12:$L$16,AF$2,0)+(VLOOKUP($F2056,'(참고)타워 스텟 가치'!$B$12:$L$16,AF$2,0)*$E2056)</f>
        <v>827000.00000000629</v>
      </c>
      <c r="AG2056">
        <f>VLOOKUP($F2056,'(참고)타워 스텟 가치'!$B$12:$L$16,AG$2,0)+(VLOOKUP($F2056,'(참고)타워 스텟 가치'!$B$12:$L$16,AG$2,0)*$E2056)</f>
        <v>3721.5000000000282</v>
      </c>
      <c r="AH2056">
        <f>VLOOKUP($F2056,'(참고)타워 스텟 가치'!$B$12:$L$16,AH$2,0)+(VLOOKUP($F2056,'(참고)타워 스텟 가치'!$B$12:$L$16,AH$2,0)*$E2056)</f>
        <v>124.05000000000095</v>
      </c>
      <c r="AI2056">
        <f>VLOOKUP($F2056,'(참고)타워 스텟 가치'!$B$12:$L$16,AI$2,0)+(VLOOKUP($F2056,'(참고)타워 스텟 가치'!$B$12:$L$16,AI$2,0)*$E2056)</f>
        <v>49.620000000000374</v>
      </c>
      <c r="AJ2056">
        <f>VLOOKUP($F2056,'(참고)타워 스텟 가치'!$B$12:$L$16,AJ$2,0)+(VLOOKUP($F2056,'(참고)타워 스텟 가치'!$B$12:$L$16,AJ$2,0)*$E2056)</f>
        <v>0</v>
      </c>
      <c r="AK2056">
        <f>VLOOKUP($F2056,'(참고)타워 스텟 가치'!$B$12:$L$16,AK$2,0)+(VLOOKUP($F2056,'(참고)타워 스텟 가치'!$B$12:$L$16,AK$2,0)*$E2056)</f>
        <v>0</v>
      </c>
      <c r="AL2056">
        <f>VLOOKUP($F2056,'(참고)타워 스텟 가치'!$B$12:$L$16,AL$2,0)+(VLOOKUP($F2056,'(참고)타워 스텟 가치'!$B$12:$L$16,AL$2,0)*$E2056)</f>
        <v>231.56000000000174</v>
      </c>
      <c r="AM2056">
        <f>SUM('스테이지별 몬스터 스텟'!AD2056*'(참고)타워 스텟 가치'!$Q$17,'스테이지별 몬스터 스텟'!AE2056*'(참고)타워 스텟 가치'!$R$17,'스테이지별 몬스터 스텟'!AF2056*'(참고)타워 스텟 가치'!$S$17,'스테이지별 몬스터 스텟'!AG2056*'(참고)타워 스텟 가치'!$T$17,'스테이지별 몬스터 스텟'!AH2056*'(참고)타워 스텟 가치'!$U$17,'스테이지별 몬스터 스텟'!AI2056*'(참고)타워 스텟 가치'!$V$17,'스테이지별 몬스터 스텟'!AJ2056*'(참고)타워 스텟 가치'!$W$17,'스테이지별 몬스터 스텟'!AK2056*'(참고)타워 스텟 가치'!$X$17,'스테이지별 몬스터 스텟'!AL2056*'(참고)타워 스텟 가치'!$Y$17)</f>
        <v>1251060.7900000096</v>
      </c>
      <c r="AN2056">
        <v>3</v>
      </c>
    </row>
    <row r="2057" spans="3:40" x14ac:dyDescent="0.3">
      <c r="C2057">
        <v>3</v>
      </c>
      <c r="D2057">
        <f t="shared" si="95"/>
        <v>411</v>
      </c>
      <c r="E2057" s="52">
        <f>VLOOKUP(D2057,'스테이지별 난이도 설정'!B:C,2,0)</f>
        <v>164.40000000000126</v>
      </c>
      <c r="F2057" t="str">
        <f t="shared" si="96"/>
        <v>에픽</v>
      </c>
      <c r="G2057">
        <f t="shared" si="97"/>
        <v>6</v>
      </c>
      <c r="H2057">
        <f>VLOOKUP($F2057,'(참고)타워 스텟 가치'!$B$2:$L$6,H$2,0)+(VLOOKUP($F2057,'(참고)타워 스텟 가치'!$B$2:$L$6,H$2,0)*$E2057)</f>
        <v>2791.1250000000214</v>
      </c>
      <c r="I2057">
        <f>VLOOKUP($F2057,'(참고)타워 스텟 가치'!$B$2:$L$6,I$2,0)+(VLOOKUP($F2057,'(참고)타워 스텟 가치'!$B$2:$L$6,I$2,0)*$E2057)</f>
        <v>558.22500000000423</v>
      </c>
      <c r="J2057">
        <f>VLOOKUP($F2057,'(참고)타워 스텟 가치'!$B$2:$L$6,J$2,0)+(VLOOKUP($F2057,'(참고)타워 스텟 가치'!$B$2:$L$6,J$2,0)*$E2057)</f>
        <v>827000.00000000629</v>
      </c>
      <c r="K2057">
        <f>VLOOKUP($F2057,'(참고)타워 스텟 가치'!$B$2:$L$6,K$2,0)+(VLOOKUP($F2057,'(참고)타워 스텟 가치'!$B$2:$L$6,K$2,0)*$E2057)</f>
        <v>11164.500000000085</v>
      </c>
      <c r="L2057">
        <f>VLOOKUP($F2057,'(참고)타워 스텟 가치'!$B$2:$L$6,L$2,0)+(VLOOKUP($F2057,'(참고)타워 스텟 가치'!$B$2:$L$6,L$2,0)*$E2057)</f>
        <v>186.07500000000141</v>
      </c>
      <c r="M2057">
        <f>VLOOKUP($F2057,'(참고)타워 스텟 가치'!$B$2:$L$6,M$2,0)+(VLOOKUP($F2057,'(참고)타워 스텟 가치'!$B$2:$L$6,M$2,0)*$E2057)</f>
        <v>49.620000000000374</v>
      </c>
      <c r="N2057">
        <f>VLOOKUP($F2057,'(참고)타워 스텟 가치'!$B$2:$L$6,N$2,0)+(VLOOKUP($F2057,'(참고)타워 스텟 가치'!$B$2:$L$6,N$2,0)*$E2057)</f>
        <v>0</v>
      </c>
      <c r="O2057">
        <f>VLOOKUP($F2057,'(참고)타워 스텟 가치'!$B$2:$L$6,O$2,0)+(VLOOKUP($F2057,'(참고)타워 스텟 가치'!$B$2:$L$6,O$2,0)*$E2057)</f>
        <v>0</v>
      </c>
      <c r="P2057">
        <f>VLOOKUP($F2057,'(참고)타워 스텟 가치'!$B$2:$L$6,P$2,0)+(VLOOKUP($F2057,'(참고)타워 스텟 가치'!$B$2:$L$6,P$2,0)*$E2057)</f>
        <v>115.78000000000087</v>
      </c>
      <c r="Q2057">
        <f>SUM('스테이지별 몬스터 스텟'!H2057*'(참고)타워 스텟 가치'!$Q$17,'스테이지별 몬스터 스텟'!I2057*'(참고)타워 스텟 가치'!$R$17,'스테이지별 몬스터 스텟'!J2057*'(참고)타워 스텟 가치'!$S$17,'스테이지별 몬스터 스텟'!K2057*'(참고)타워 스텟 가치'!$T$17,'스테이지별 몬스터 스텟'!L2057*'(참고)타워 스텟 가치'!$U$17,'스테이지별 몬스터 스텟'!M2057*'(참고)타워 스텟 가치'!$V$17,'스테이지별 몬스터 스텟'!N2057*'(참고)타워 스텟 가치'!$W$17,'스테이지별 몬스터 스텟'!O2057*'(참고)타워 스텟 가치'!$X$17,'스테이지별 몬스터 스텟'!P2057*'(참고)타워 스텟 가치'!$Y$17)</f>
        <v>1269901.9175000098</v>
      </c>
      <c r="R2057">
        <v>1</v>
      </c>
      <c r="S2057">
        <f>VLOOKUP($F2057,'(참고)타워 스텟 가치'!$B$7:$L$11,S$2,0)+(VLOOKUP($F2057,'(참고)타워 스텟 가치'!$B$7:$L$11,S$2,0)*$E2057)</f>
        <v>930.37500000000705</v>
      </c>
      <c r="T2057">
        <f>VLOOKUP($F2057,'(참고)타워 스텟 가치'!$B$7:$L$11,T$2,0)+(VLOOKUP($F2057,'(참고)타워 스텟 가치'!$B$7:$L$11,T$2,0)*$E2057)</f>
        <v>1674.6750000000127</v>
      </c>
      <c r="U2057">
        <f>VLOOKUP($F2057,'(참고)타워 스텟 가치'!$B$7:$L$11,U$2,0)+(VLOOKUP($F2057,'(참고)타워 스텟 가치'!$B$7:$L$11,U$2,0)*$E2057)</f>
        <v>827000.00000000629</v>
      </c>
      <c r="V2057">
        <f>VLOOKUP($F2057,'(참고)타워 스텟 가치'!$B$7:$L$11,V$2,0)+(VLOOKUP($F2057,'(참고)타워 스텟 가치'!$B$7:$L$11,V$2,0)*$E2057)</f>
        <v>11164.500000000085</v>
      </c>
      <c r="W2057">
        <f>VLOOKUP($F2057,'(참고)타워 스텟 가치'!$B$7:$L$11,W$2,0)+(VLOOKUP($F2057,'(참고)타워 스텟 가치'!$B$7:$L$11,W$2,0)*$E2057)</f>
        <v>186.07500000000141</v>
      </c>
      <c r="X2057">
        <f>VLOOKUP($F2057,'(참고)타워 스텟 가치'!$B$7:$L$11,X$2,0)+(VLOOKUP($F2057,'(참고)타워 스텟 가치'!$B$7:$L$11,X$2,0)*$E2057)</f>
        <v>49.620000000000374</v>
      </c>
      <c r="Y2057">
        <f>VLOOKUP($F2057,'(참고)타워 스텟 가치'!$B$7:$L$11,Y$2,0)+(VLOOKUP($F2057,'(참고)타워 스텟 가치'!$B$7:$L$11,Y$2,0)*$E2057)</f>
        <v>0</v>
      </c>
      <c r="Z2057">
        <f>VLOOKUP($F2057,'(참고)타워 스텟 가치'!$B$7:$L$11,Z$2,0)+(VLOOKUP($F2057,'(참고)타워 스텟 가치'!$B$7:$L$11,Z$2,0)*$E2057)</f>
        <v>0</v>
      </c>
      <c r="AA2057">
        <f>VLOOKUP($F2057,'(참고)타워 스텟 가치'!$B$7:$L$11,AA$2,0)+(VLOOKUP($F2057,'(참고)타워 스텟 가치'!$B$7:$L$11,AA$2,0)*$E2057)</f>
        <v>115.78000000000087</v>
      </c>
      <c r="AB2057">
        <f>SUM('스테이지별 몬스터 스텟'!S2057*'(참고)타워 스텟 가치'!$Q$17,'스테이지별 몬스터 스텟'!T2057*'(참고)타워 스텟 가치'!$R$17,'스테이지별 몬스터 스텟'!U2057*'(참고)타워 스텟 가치'!$S$17,'스테이지별 몬스터 스텟'!V2057*'(참고)타워 스텟 가치'!$T$17,'스테이지별 몬스터 스텟'!W2057*'(참고)타워 스텟 가치'!$U$17,'스테이지별 몬스터 스텟'!X2057*'(참고)타워 스텟 가치'!$V$17,'스테이지별 몬스터 스텟'!Y2057*'(참고)타워 스텟 가치'!$W$17,'스테이지별 몬스터 스텟'!Z2057*'(참고)타워 스텟 가치'!$X$17,'스테이지별 몬스터 스텟'!AA2057*'(참고)타워 스텟 가치'!$Y$17)</f>
        <v>1267855.0925000096</v>
      </c>
      <c r="AC2057">
        <v>2</v>
      </c>
      <c r="AD2057">
        <f>VLOOKUP($F2057,'(참고)타워 스텟 가치'!$B$12:$L$16,AD$2,0)+(VLOOKUP($F2057,'(참고)타워 스텟 가치'!$B$12:$L$16,AD$2,0)*$E2057)</f>
        <v>930.37500000000705</v>
      </c>
      <c r="AE2057">
        <f>VLOOKUP($F2057,'(참고)타워 스텟 가치'!$B$12:$L$16,AE$2,0)+(VLOOKUP($F2057,'(참고)타워 스텟 가치'!$B$12:$L$16,AE$2,0)*$E2057)</f>
        <v>1116.4500000000085</v>
      </c>
      <c r="AF2057">
        <f>VLOOKUP($F2057,'(참고)타워 스텟 가치'!$B$12:$L$16,AF$2,0)+(VLOOKUP($F2057,'(참고)타워 스텟 가치'!$B$12:$L$16,AF$2,0)*$E2057)</f>
        <v>827000.00000000629</v>
      </c>
      <c r="AG2057">
        <f>VLOOKUP($F2057,'(참고)타워 스텟 가치'!$B$12:$L$16,AG$2,0)+(VLOOKUP($F2057,'(참고)타워 스텟 가치'!$B$12:$L$16,AG$2,0)*$E2057)</f>
        <v>5582.2500000000427</v>
      </c>
      <c r="AH2057">
        <f>VLOOKUP($F2057,'(참고)타워 스텟 가치'!$B$12:$L$16,AH$2,0)+(VLOOKUP($F2057,'(참고)타워 스텟 가치'!$B$12:$L$16,AH$2,0)*$E2057)</f>
        <v>186.07500000000141</v>
      </c>
      <c r="AI2057">
        <f>VLOOKUP($F2057,'(참고)타워 스텟 가치'!$B$12:$L$16,AI$2,0)+(VLOOKUP($F2057,'(참고)타워 스텟 가치'!$B$12:$L$16,AI$2,0)*$E2057)</f>
        <v>49.620000000000374</v>
      </c>
      <c r="AJ2057">
        <f>VLOOKUP($F2057,'(참고)타워 스텟 가치'!$B$12:$L$16,AJ$2,0)+(VLOOKUP($F2057,'(참고)타워 스텟 가치'!$B$12:$L$16,AJ$2,0)*$E2057)</f>
        <v>0</v>
      </c>
      <c r="AK2057">
        <f>VLOOKUP($F2057,'(참고)타워 스텟 가치'!$B$12:$L$16,AK$2,0)+(VLOOKUP($F2057,'(참고)타워 스텟 가치'!$B$12:$L$16,AK$2,0)*$E2057)</f>
        <v>0</v>
      </c>
      <c r="AL2057">
        <f>VLOOKUP($F2057,'(참고)타워 스텟 가치'!$B$12:$L$16,AL$2,0)+(VLOOKUP($F2057,'(참고)타워 스텟 가치'!$B$12:$L$16,AL$2,0)*$E2057)</f>
        <v>231.56000000000174</v>
      </c>
      <c r="AM2057">
        <f>SUM('스테이지별 몬스터 스텟'!AD2057*'(참고)타워 스텟 가치'!$Q$17,'스테이지별 몬스터 스텟'!AE2057*'(참고)타워 스텟 가치'!$R$17,'스테이지별 몬스터 스텟'!AF2057*'(참고)타워 스텟 가치'!$S$17,'스테이지별 몬스터 스텟'!AG2057*'(참고)타워 스텟 가치'!$T$17,'스테이지별 몬스터 스텟'!AH2057*'(참고)타워 스텟 가치'!$U$17,'스테이지별 몬스터 스텟'!AI2057*'(참고)타워 스텟 가치'!$V$17,'스테이지별 몬스터 스텟'!AJ2057*'(참고)타워 스텟 가치'!$W$17,'스테이지별 몬스터 스텟'!AK2057*'(참고)타워 스텟 가치'!$X$17,'스테이지별 몬스터 스텟'!AL2057*'(참고)타워 스텟 가치'!$Y$17)</f>
        <v>1256084.8150000095</v>
      </c>
      <c r="AN2057">
        <v>3</v>
      </c>
    </row>
    <row r="2058" spans="3:40" x14ac:dyDescent="0.3">
      <c r="C2058">
        <v>4</v>
      </c>
      <c r="D2058">
        <f t="shared" si="95"/>
        <v>411</v>
      </c>
      <c r="E2058" s="52">
        <f>VLOOKUP(D2058,'스테이지별 난이도 설정'!B:C,2,0)</f>
        <v>164.40000000000126</v>
      </c>
      <c r="F2058" t="str">
        <f t="shared" si="96"/>
        <v>유니크</v>
      </c>
      <c r="G2058">
        <f t="shared" si="97"/>
        <v>6</v>
      </c>
      <c r="H2058">
        <f>VLOOKUP($F2058,'(참고)타워 스텟 가치'!$B$2:$L$6,H$2,0)+(VLOOKUP($F2058,'(참고)타워 스텟 가치'!$B$2:$L$6,H$2,0)*$E2058)</f>
        <v>4186.6875000000318</v>
      </c>
      <c r="I2058">
        <f>VLOOKUP($F2058,'(참고)타워 스텟 가치'!$B$2:$L$6,I$2,0)+(VLOOKUP($F2058,'(참고)타워 스텟 가치'!$B$2:$L$6,I$2,0)*$E2058)</f>
        <v>837.33750000000634</v>
      </c>
      <c r="J2058">
        <f>VLOOKUP($F2058,'(참고)타워 스텟 가치'!$B$2:$L$6,J$2,0)+(VLOOKUP($F2058,'(참고)타워 스텟 가치'!$B$2:$L$6,J$2,0)*$E2058)</f>
        <v>827000.00000000629</v>
      </c>
      <c r="K2058">
        <f>VLOOKUP($F2058,'(참고)타워 스텟 가치'!$B$2:$L$6,K$2,0)+(VLOOKUP($F2058,'(참고)타워 스텟 가치'!$B$2:$L$6,K$2,0)*$E2058)</f>
        <v>16746.750000000127</v>
      </c>
      <c r="L2058">
        <f>VLOOKUP($F2058,'(참고)타워 스텟 가치'!$B$2:$L$6,L$2,0)+(VLOOKUP($F2058,'(참고)타워 스텟 가치'!$B$2:$L$6,L$2,0)*$E2058)</f>
        <v>279.11250000000211</v>
      </c>
      <c r="M2058">
        <f>VLOOKUP($F2058,'(참고)타워 스텟 가치'!$B$2:$L$6,M$2,0)+(VLOOKUP($F2058,'(참고)타워 스텟 가치'!$B$2:$L$6,M$2,0)*$E2058)</f>
        <v>49.620000000000374</v>
      </c>
      <c r="N2058">
        <f>VLOOKUP($F2058,'(참고)타워 스텟 가치'!$B$2:$L$6,N$2,0)+(VLOOKUP($F2058,'(참고)타워 스텟 가치'!$B$2:$L$6,N$2,0)*$E2058)</f>
        <v>0</v>
      </c>
      <c r="O2058">
        <f>VLOOKUP($F2058,'(참고)타워 스텟 가치'!$B$2:$L$6,O$2,0)+(VLOOKUP($F2058,'(참고)타워 스텟 가치'!$B$2:$L$6,O$2,0)*$E2058)</f>
        <v>0</v>
      </c>
      <c r="P2058">
        <f>VLOOKUP($F2058,'(참고)타워 스텟 가치'!$B$2:$L$6,P$2,0)+(VLOOKUP($F2058,'(참고)타워 스텟 가치'!$B$2:$L$6,P$2,0)*$E2058)</f>
        <v>165.40000000000126</v>
      </c>
      <c r="Q2058">
        <f>SUM('스테이지별 몬스터 스텟'!H2058*'(참고)타워 스텟 가치'!$Q$17,'스테이지별 몬스터 스텟'!I2058*'(참고)타워 스텟 가치'!$R$17,'스테이지별 몬스터 스텟'!J2058*'(참고)타워 스텟 가치'!$S$17,'스테이지별 몬스터 스텟'!K2058*'(참고)타워 스텟 가치'!$T$17,'스테이지별 몬스터 스텟'!L2058*'(참고)타워 스텟 가치'!$U$17,'스테이지별 몬스터 스텟'!M2058*'(참고)타워 스텟 가치'!$V$17,'스테이지별 몬스터 스텟'!N2058*'(참고)타워 스텟 가치'!$W$17,'스테이지별 몬스터 스텟'!O2058*'(참고)타워 스텟 가치'!$X$17,'스테이지별 몬스터 스텟'!P2058*'(참고)타워 스텟 가치'!$Y$17)</f>
        <v>1284561.5262500099</v>
      </c>
      <c r="R2058">
        <v>1</v>
      </c>
      <c r="S2058">
        <f>VLOOKUP($F2058,'(참고)타워 스텟 가치'!$B$7:$L$11,S$2,0)+(VLOOKUP($F2058,'(참고)타워 스텟 가치'!$B$7:$L$11,S$2,0)*$E2058)</f>
        <v>1395.5625000000107</v>
      </c>
      <c r="T2058">
        <f>VLOOKUP($F2058,'(참고)타워 스텟 가치'!$B$7:$L$11,T$2,0)+(VLOOKUP($F2058,'(참고)타워 스텟 가치'!$B$7:$L$11,T$2,0)*$E2058)</f>
        <v>2512.0125000000189</v>
      </c>
      <c r="U2058">
        <f>VLOOKUP($F2058,'(참고)타워 스텟 가치'!$B$7:$L$11,U$2,0)+(VLOOKUP($F2058,'(참고)타워 스텟 가치'!$B$7:$L$11,U$2,0)*$E2058)</f>
        <v>827000.00000000629</v>
      </c>
      <c r="V2058">
        <f>VLOOKUP($F2058,'(참고)타워 스텟 가치'!$B$7:$L$11,V$2,0)+(VLOOKUP($F2058,'(참고)타워 스텟 가치'!$B$7:$L$11,V$2,0)*$E2058)</f>
        <v>16746.750000000127</v>
      </c>
      <c r="W2058">
        <f>VLOOKUP($F2058,'(참고)타워 스텟 가치'!$B$7:$L$11,W$2,0)+(VLOOKUP($F2058,'(참고)타워 스텟 가치'!$B$7:$L$11,W$2,0)*$E2058)</f>
        <v>279.11250000000211</v>
      </c>
      <c r="X2058">
        <f>VLOOKUP($F2058,'(참고)타워 스텟 가치'!$B$7:$L$11,X$2,0)+(VLOOKUP($F2058,'(참고)타워 스텟 가치'!$B$7:$L$11,X$2,0)*$E2058)</f>
        <v>49.620000000000374</v>
      </c>
      <c r="Y2058">
        <f>VLOOKUP($F2058,'(참고)타워 스텟 가치'!$B$7:$L$11,Y$2,0)+(VLOOKUP($F2058,'(참고)타워 스텟 가치'!$B$7:$L$11,Y$2,0)*$E2058)</f>
        <v>0</v>
      </c>
      <c r="Z2058">
        <f>VLOOKUP($F2058,'(참고)타워 스텟 가치'!$B$7:$L$11,Z$2,0)+(VLOOKUP($F2058,'(참고)타워 스텟 가치'!$B$7:$L$11,Z$2,0)*$E2058)</f>
        <v>0</v>
      </c>
      <c r="AA2058">
        <f>VLOOKUP($F2058,'(참고)타워 스텟 가치'!$B$7:$L$11,AA$2,0)+(VLOOKUP($F2058,'(참고)타워 스텟 가치'!$B$7:$L$11,AA$2,0)*$E2058)</f>
        <v>165.40000000000126</v>
      </c>
      <c r="AB2058">
        <f>SUM('스테이지별 몬스터 스텟'!S2058*'(참고)타워 스텟 가치'!$Q$17,'스테이지별 몬스터 스텟'!T2058*'(참고)타워 스텟 가치'!$R$17,'스테이지별 몬스터 스텟'!U2058*'(참고)타워 스텟 가치'!$S$17,'스테이지별 몬스터 스텟'!V2058*'(참고)타워 스텟 가치'!$T$17,'스테이지별 몬스터 스텟'!W2058*'(참고)타워 스텟 가치'!$U$17,'스테이지별 몬스터 스텟'!X2058*'(참고)타워 스텟 가치'!$V$17,'스테이지별 몬스터 스텟'!Y2058*'(참고)타워 스텟 가치'!$W$17,'스테이지별 몬스터 스텟'!Z2058*'(참고)타워 스텟 가치'!$X$17,'스테이지별 몬스터 스텟'!AA2058*'(참고)타워 스텟 가치'!$Y$17)</f>
        <v>1281491.2887500098</v>
      </c>
      <c r="AC2058">
        <v>2</v>
      </c>
      <c r="AD2058">
        <f>VLOOKUP($F2058,'(참고)타워 스텟 가치'!$B$12:$L$16,AD$2,0)+(VLOOKUP($F2058,'(참고)타워 스텟 가치'!$B$12:$L$16,AD$2,0)*$E2058)</f>
        <v>1395.5625000000107</v>
      </c>
      <c r="AE2058">
        <f>VLOOKUP($F2058,'(참고)타워 스텟 가치'!$B$12:$L$16,AE$2,0)+(VLOOKUP($F2058,'(참고)타워 스텟 가치'!$B$12:$L$16,AE$2,0)*$E2058)</f>
        <v>1674.6750000000127</v>
      </c>
      <c r="AF2058">
        <f>VLOOKUP($F2058,'(참고)타워 스텟 가치'!$B$12:$L$16,AF$2,0)+(VLOOKUP($F2058,'(참고)타워 스텟 가치'!$B$12:$L$16,AF$2,0)*$E2058)</f>
        <v>827000.00000000629</v>
      </c>
      <c r="AG2058">
        <f>VLOOKUP($F2058,'(참고)타워 스텟 가치'!$B$12:$L$16,AG$2,0)+(VLOOKUP($F2058,'(참고)타워 스텟 가치'!$B$12:$L$16,AG$2,0)*$E2058)</f>
        <v>8373.3750000000637</v>
      </c>
      <c r="AH2058">
        <f>VLOOKUP($F2058,'(참고)타워 스텟 가치'!$B$12:$L$16,AH$2,0)+(VLOOKUP($F2058,'(참고)타워 스텟 가치'!$B$12:$L$16,AH$2,0)*$E2058)</f>
        <v>279.11250000000211</v>
      </c>
      <c r="AI2058">
        <f>VLOOKUP($F2058,'(참고)타워 스텟 가치'!$B$12:$L$16,AI$2,0)+(VLOOKUP($F2058,'(참고)타워 스텟 가치'!$B$12:$L$16,AI$2,0)*$E2058)</f>
        <v>49.620000000000374</v>
      </c>
      <c r="AJ2058">
        <f>VLOOKUP($F2058,'(참고)타워 스텟 가치'!$B$12:$L$16,AJ$2,0)+(VLOOKUP($F2058,'(참고)타워 스텟 가치'!$B$12:$L$16,AJ$2,0)*$E2058)</f>
        <v>0</v>
      </c>
      <c r="AK2058">
        <f>VLOOKUP($F2058,'(참고)타워 스텟 가치'!$B$12:$L$16,AK$2,0)+(VLOOKUP($F2058,'(참고)타워 스텟 가치'!$B$12:$L$16,AK$2,0)*$E2058)</f>
        <v>0</v>
      </c>
      <c r="AL2058">
        <f>VLOOKUP($F2058,'(참고)타워 스텟 가치'!$B$12:$L$16,AL$2,0)+(VLOOKUP($F2058,'(참고)타워 스텟 가치'!$B$12:$L$16,AL$2,0)*$E2058)</f>
        <v>330.80000000000251</v>
      </c>
      <c r="AM2058">
        <f>SUM('스테이지별 몬스터 스텟'!AD2058*'(참고)타워 스텟 가치'!$Q$17,'스테이지별 몬스터 스텟'!AE2058*'(참고)타워 스텟 가치'!$R$17,'스테이지별 몬스터 스텟'!AF2058*'(참고)타워 스텟 가치'!$S$17,'스테이지별 몬스터 스텟'!AG2058*'(참고)타워 스텟 가치'!$T$17,'스테이지별 몬스터 스텟'!AH2058*'(참고)타워 스텟 가치'!$U$17,'스테이지별 몬스터 스텟'!AI2058*'(참고)타워 스텟 가치'!$V$17,'스테이지별 몬스터 스텟'!AJ2058*'(참고)타워 스텟 가치'!$W$17,'스테이지별 몬스터 스텟'!AK2058*'(참고)타워 스텟 가치'!$X$17,'스테이지별 몬스터 스텟'!AL2058*'(참고)타워 스텟 가치'!$Y$17)</f>
        <v>1263819.3325000098</v>
      </c>
      <c r="AN2058">
        <v>3</v>
      </c>
    </row>
    <row r="2059" spans="3:40" x14ac:dyDescent="0.3">
      <c r="C2059">
        <v>5</v>
      </c>
      <c r="D2059">
        <f t="shared" si="95"/>
        <v>411</v>
      </c>
      <c r="E2059" s="52">
        <f>VLOOKUP(D2059,'스테이지별 난이도 설정'!B:C,2,0)</f>
        <v>164.40000000000126</v>
      </c>
      <c r="F2059" t="str">
        <f t="shared" si="96"/>
        <v>스페셜</v>
      </c>
      <c r="G2059">
        <f t="shared" si="97"/>
        <v>6</v>
      </c>
      <c r="H2059">
        <f>VLOOKUP($F2059,'(참고)타워 스텟 가치'!$B$2:$L$6,H$2,0)+(VLOOKUP($F2059,'(참고)타워 스텟 가치'!$B$2:$L$6,H$2,0)*$E2059)</f>
        <v>6280.0312500000473</v>
      </c>
      <c r="I2059">
        <f>VLOOKUP($F2059,'(참고)타워 스텟 가치'!$B$2:$L$6,I$2,0)+(VLOOKUP($F2059,'(참고)타워 스텟 가치'!$B$2:$L$6,I$2,0)*$E2059)</f>
        <v>1256.0062500000095</v>
      </c>
      <c r="J2059">
        <f>VLOOKUP($F2059,'(참고)타워 스텟 가치'!$B$2:$L$6,J$2,0)+(VLOOKUP($F2059,'(참고)타워 스텟 가치'!$B$2:$L$6,J$2,0)*$E2059)</f>
        <v>827000.00000000629</v>
      </c>
      <c r="K2059">
        <f>VLOOKUP($F2059,'(참고)타워 스텟 가치'!$B$2:$L$6,K$2,0)+(VLOOKUP($F2059,'(참고)타워 스텟 가치'!$B$2:$L$6,K$2,0)*$E2059)</f>
        <v>25120.125000000189</v>
      </c>
      <c r="L2059">
        <f>VLOOKUP($F2059,'(참고)타워 스텟 가치'!$B$2:$L$6,L$2,0)+(VLOOKUP($F2059,'(참고)타워 스텟 가치'!$B$2:$L$6,L$2,0)*$E2059)</f>
        <v>418.66875000000317</v>
      </c>
      <c r="M2059">
        <f>VLOOKUP($F2059,'(참고)타워 스텟 가치'!$B$2:$L$6,M$2,0)+(VLOOKUP($F2059,'(참고)타워 스텟 가치'!$B$2:$L$6,M$2,0)*$E2059)</f>
        <v>49.620000000000374</v>
      </c>
      <c r="N2059">
        <f>VLOOKUP($F2059,'(참고)타워 스텟 가치'!$B$2:$L$6,N$2,0)+(VLOOKUP($F2059,'(참고)타워 스텟 가치'!$B$2:$L$6,N$2,0)*$E2059)</f>
        <v>0</v>
      </c>
      <c r="O2059">
        <f>VLOOKUP($F2059,'(참고)타워 스텟 가치'!$B$2:$L$6,O$2,0)+(VLOOKUP($F2059,'(참고)타워 스텟 가치'!$B$2:$L$6,O$2,0)*$E2059)</f>
        <v>0</v>
      </c>
      <c r="P2059">
        <f>VLOOKUP($F2059,'(참고)타워 스텟 가치'!$B$2:$L$6,P$2,0)+(VLOOKUP($F2059,'(참고)타워 스텟 가치'!$B$2:$L$6,P$2,0)*$E2059)</f>
        <v>165.40000000000126</v>
      </c>
      <c r="Q2059">
        <f>SUM('스테이지별 몬스터 스텟'!H2059*'(참고)타워 스텟 가치'!$Q$17,'스테이지별 몬스터 스텟'!I2059*'(참고)타워 스텟 가치'!$R$17,'스테이지별 몬스터 스텟'!J2059*'(참고)타워 스텟 가치'!$S$17,'스테이지별 몬스터 스텟'!K2059*'(참고)타워 스텟 가치'!$T$17,'스테이지별 몬스터 스텟'!L2059*'(참고)타워 스텟 가치'!$U$17,'스테이지별 몬스터 스텟'!M2059*'(참고)타워 스텟 가치'!$V$17,'스테이지별 몬스터 스텟'!N2059*'(참고)타워 스텟 가치'!$W$17,'스테이지별 몬스터 스텟'!O2059*'(참고)타워 스텟 가치'!$X$17,'스테이지별 몬스터 스텟'!P2059*'(참고)타워 스텟 가치'!$Y$17)</f>
        <v>1306402.07937501</v>
      </c>
      <c r="R2059">
        <v>1</v>
      </c>
      <c r="S2059">
        <f>VLOOKUP($F2059,'(참고)타워 스텟 가치'!$B$7:$L$11,S$2,0)+(VLOOKUP($F2059,'(참고)타워 스텟 가치'!$B$7:$L$11,S$2,0)*$E2059)</f>
        <v>2093.3437500000159</v>
      </c>
      <c r="T2059">
        <f>VLOOKUP($F2059,'(참고)타워 스텟 가치'!$B$7:$L$11,T$2,0)+(VLOOKUP($F2059,'(참고)타워 스텟 가치'!$B$7:$L$11,T$2,0)*$E2059)</f>
        <v>3768.0187500000288</v>
      </c>
      <c r="U2059">
        <f>VLOOKUP($F2059,'(참고)타워 스텟 가치'!$B$7:$L$11,U$2,0)+(VLOOKUP($F2059,'(참고)타워 스텟 가치'!$B$7:$L$11,U$2,0)*$E2059)</f>
        <v>827000.00000000629</v>
      </c>
      <c r="V2059">
        <f>VLOOKUP($F2059,'(참고)타워 스텟 가치'!$B$7:$L$11,V$2,0)+(VLOOKUP($F2059,'(참고)타워 스텟 가치'!$B$7:$L$11,V$2,0)*$E2059)</f>
        <v>25120.125000000189</v>
      </c>
      <c r="W2059">
        <f>VLOOKUP($F2059,'(참고)타워 스텟 가치'!$B$7:$L$11,W$2,0)+(VLOOKUP($F2059,'(참고)타워 스텟 가치'!$B$7:$L$11,W$2,0)*$E2059)</f>
        <v>418.66875000000317</v>
      </c>
      <c r="X2059">
        <f>VLOOKUP($F2059,'(참고)타워 스텟 가치'!$B$7:$L$11,X$2,0)+(VLOOKUP($F2059,'(참고)타워 스텟 가치'!$B$7:$L$11,X$2,0)*$E2059)</f>
        <v>49.620000000000374</v>
      </c>
      <c r="Y2059">
        <f>VLOOKUP($F2059,'(참고)타워 스텟 가치'!$B$7:$L$11,Y$2,0)+(VLOOKUP($F2059,'(참고)타워 스텟 가치'!$B$7:$L$11,Y$2,0)*$E2059)</f>
        <v>0</v>
      </c>
      <c r="Z2059">
        <f>VLOOKUP($F2059,'(참고)타워 스텟 가치'!$B$7:$L$11,Z$2,0)+(VLOOKUP($F2059,'(참고)타워 스텟 가치'!$B$7:$L$11,Z$2,0)*$E2059)</f>
        <v>0</v>
      </c>
      <c r="AA2059">
        <f>VLOOKUP($F2059,'(참고)타워 스텟 가치'!$B$7:$L$11,AA$2,0)+(VLOOKUP($F2059,'(참고)타워 스텟 가치'!$B$7:$L$11,AA$2,0)*$E2059)</f>
        <v>165.40000000000126</v>
      </c>
      <c r="AB2059">
        <f>SUM('스테이지별 몬스터 스텟'!S2059*'(참고)타워 스텟 가치'!$Q$17,'스테이지별 몬스터 스텟'!T2059*'(참고)타워 스텟 가치'!$R$17,'스테이지별 몬스터 스텟'!U2059*'(참고)타워 스텟 가치'!$S$17,'스테이지별 몬스터 스텟'!V2059*'(참고)타워 스텟 가치'!$T$17,'스테이지별 몬스터 스텟'!W2059*'(참고)타워 스텟 가치'!$U$17,'스테이지별 몬스터 스텟'!X2059*'(참고)타워 스텟 가치'!$V$17,'스테이지별 몬스터 스텟'!Y2059*'(참고)타워 스텟 가치'!$W$17,'스테이지별 몬스터 스텟'!Z2059*'(참고)타워 스텟 가치'!$X$17,'스테이지별 몬스터 스텟'!AA2059*'(참고)타워 스텟 가치'!$Y$17)</f>
        <v>1301796.72312501</v>
      </c>
      <c r="AC2059">
        <v>2</v>
      </c>
      <c r="AD2059">
        <f>VLOOKUP($F2059,'(참고)타워 스텟 가치'!$B$12:$L$16,AD$2,0)+(VLOOKUP($F2059,'(참고)타워 스텟 가치'!$B$12:$L$16,AD$2,0)*$E2059)</f>
        <v>2093.3437500000159</v>
      </c>
      <c r="AE2059">
        <f>VLOOKUP($F2059,'(참고)타워 스텟 가치'!$B$12:$L$16,AE$2,0)+(VLOOKUP($F2059,'(참고)타워 스텟 가치'!$B$12:$L$16,AE$2,0)*$E2059)</f>
        <v>2512.0125000000189</v>
      </c>
      <c r="AF2059">
        <f>VLOOKUP($F2059,'(참고)타워 스텟 가치'!$B$12:$L$16,AF$2,0)+(VLOOKUP($F2059,'(참고)타워 스텟 가치'!$B$12:$L$16,AF$2,0)*$E2059)</f>
        <v>827000.00000000629</v>
      </c>
      <c r="AG2059">
        <f>VLOOKUP($F2059,'(참고)타워 스텟 가치'!$B$12:$L$16,AG$2,0)+(VLOOKUP($F2059,'(참고)타워 스텟 가치'!$B$12:$L$16,AG$2,0)*$E2059)</f>
        <v>12560.062500000095</v>
      </c>
      <c r="AH2059">
        <f>VLOOKUP($F2059,'(참고)타워 스텟 가치'!$B$12:$L$16,AH$2,0)+(VLOOKUP($F2059,'(참고)타워 스텟 가치'!$B$12:$L$16,AH$2,0)*$E2059)</f>
        <v>418.66875000000317</v>
      </c>
      <c r="AI2059">
        <f>VLOOKUP($F2059,'(참고)타워 스텟 가치'!$B$12:$L$16,AI$2,0)+(VLOOKUP($F2059,'(참고)타워 스텟 가치'!$B$12:$L$16,AI$2,0)*$E2059)</f>
        <v>49.620000000000374</v>
      </c>
      <c r="AJ2059">
        <f>VLOOKUP($F2059,'(참고)타워 스텟 가치'!$B$12:$L$16,AJ$2,0)+(VLOOKUP($F2059,'(참고)타워 스텟 가치'!$B$12:$L$16,AJ$2,0)*$E2059)</f>
        <v>0</v>
      </c>
      <c r="AK2059">
        <f>VLOOKUP($F2059,'(참고)타워 스텟 가치'!$B$12:$L$16,AK$2,0)+(VLOOKUP($F2059,'(참고)타워 스텟 가치'!$B$12:$L$16,AK$2,0)*$E2059)</f>
        <v>0</v>
      </c>
      <c r="AL2059">
        <f>VLOOKUP($F2059,'(참고)타워 스텟 가치'!$B$12:$L$16,AL$2,0)+(VLOOKUP($F2059,'(참고)타워 스텟 가치'!$B$12:$L$16,AL$2,0)*$E2059)</f>
        <v>330.80000000000251</v>
      </c>
      <c r="AM2059">
        <f>SUM('스테이지별 몬스터 스텟'!AD2059*'(참고)타워 스텟 가치'!$Q$17,'스테이지별 몬스터 스텟'!AE2059*'(참고)타워 스텟 가치'!$R$17,'스테이지별 몬스터 스텟'!AF2059*'(참고)타워 스텟 가치'!$S$17,'스테이지별 몬스터 스텟'!AG2059*'(참고)타워 스텟 가치'!$T$17,'스테이지별 몬스터 스텟'!AH2059*'(참고)타워 스텟 가치'!$U$17,'스테이지별 몬스터 스텟'!AI2059*'(참고)타워 스텟 가치'!$V$17,'스테이지별 몬스터 스텟'!AJ2059*'(참고)타워 스텟 가치'!$W$17,'스테이지별 몬스터 스텟'!AK2059*'(참고)타워 스텟 가치'!$X$17,'스테이지별 몬스터 스텟'!AL2059*'(참고)타워 스텟 가치'!$Y$17)</f>
        <v>1275123.3887500097</v>
      </c>
      <c r="AN2059">
        <v>3</v>
      </c>
    </row>
    <row r="2060" spans="3:40" x14ac:dyDescent="0.3">
      <c r="C2060">
        <v>1</v>
      </c>
      <c r="D2060">
        <f t="shared" si="95"/>
        <v>412</v>
      </c>
      <c r="E2060" s="52">
        <f>VLOOKUP(D2060,'스테이지별 난이도 설정'!B:C,2,0)</f>
        <v>164.80000000000126</v>
      </c>
      <c r="F2060" t="str">
        <f t="shared" si="96"/>
        <v>일반</v>
      </c>
      <c r="G2060">
        <f t="shared" si="97"/>
        <v>6</v>
      </c>
      <c r="H2060">
        <f>VLOOKUP($F2060,'(참고)타워 스텟 가치'!$B$2:$L$6,H$2,0)+(VLOOKUP($F2060,'(참고)타워 스텟 가치'!$B$2:$L$6,H$2,0)*$E2060)</f>
        <v>1243.5000000000095</v>
      </c>
      <c r="I2060">
        <f>VLOOKUP($F2060,'(참고)타워 스텟 가치'!$B$2:$L$6,I$2,0)+(VLOOKUP($F2060,'(참고)타워 스텟 가치'!$B$2:$L$6,I$2,0)*$E2060)</f>
        <v>248.70000000000189</v>
      </c>
      <c r="J2060">
        <f>VLOOKUP($F2060,'(참고)타워 스텟 가치'!$B$2:$L$6,J$2,0)+(VLOOKUP($F2060,'(참고)타워 스텟 가치'!$B$2:$L$6,J$2,0)*$E2060)</f>
        <v>829000.00000000629</v>
      </c>
      <c r="K2060">
        <f>VLOOKUP($F2060,'(참고)타워 스텟 가치'!$B$2:$L$6,K$2,0)+(VLOOKUP($F2060,'(참고)타워 스텟 가치'!$B$2:$L$6,K$2,0)*$E2060)</f>
        <v>4974.0000000000382</v>
      </c>
      <c r="L2060">
        <f>VLOOKUP($F2060,'(참고)타워 스텟 가치'!$B$2:$L$6,L$2,0)+(VLOOKUP($F2060,'(참고)타워 스텟 가치'!$B$2:$L$6,L$2,0)*$E2060)</f>
        <v>82.900000000000631</v>
      </c>
      <c r="M2060">
        <f>VLOOKUP($F2060,'(참고)타워 스텟 가치'!$B$2:$L$6,M$2,0)+(VLOOKUP($F2060,'(참고)타워 스텟 가치'!$B$2:$L$6,M$2,0)*$E2060)</f>
        <v>49.740000000000371</v>
      </c>
      <c r="N2060">
        <f>VLOOKUP($F2060,'(참고)타워 스텟 가치'!$B$2:$L$6,N$2,0)+(VLOOKUP($F2060,'(참고)타워 스텟 가치'!$B$2:$L$6,N$2,0)*$E2060)</f>
        <v>0</v>
      </c>
      <c r="O2060">
        <f>VLOOKUP($F2060,'(참고)타워 스텟 가치'!$B$2:$L$6,O$2,0)+(VLOOKUP($F2060,'(참고)타워 스텟 가치'!$B$2:$L$6,O$2,0)*$E2060)</f>
        <v>0</v>
      </c>
      <c r="P2060">
        <f>VLOOKUP($F2060,'(참고)타워 스텟 가치'!$B$2:$L$6,P$2,0)+(VLOOKUP($F2060,'(참고)타워 스텟 가치'!$B$2:$L$6,P$2,0)*$E2060)</f>
        <v>116.06000000000088</v>
      </c>
      <c r="Q2060">
        <f>SUM('스테이지별 몬스터 스텟'!H2060*'(참고)타워 스텟 가치'!$Q$17,'스테이지별 몬스터 스텟'!I2060*'(참고)타워 스텟 가치'!$R$17,'스테이지별 몬스터 스텟'!J2060*'(참고)타워 스텟 가치'!$S$17,'스테이지별 몬스터 스텟'!K2060*'(참고)타워 스텟 가치'!$T$17,'스테이지별 몬스터 스텟'!L2060*'(참고)타워 스텟 가치'!$U$17,'스테이지별 몬스터 스텟'!M2060*'(참고)타워 스텟 가치'!$V$17,'스테이지별 몬스터 스텟'!N2060*'(참고)타워 스텟 가치'!$W$17,'스테이지별 몬스터 스텟'!O2060*'(참고)타워 스텟 가치'!$X$17,'스테이지별 몬스터 스텟'!P2060*'(참고)타워 스텟 가치'!$Y$17)</f>
        <v>1256755.7100000095</v>
      </c>
      <c r="R2060">
        <v>1</v>
      </c>
      <c r="S2060">
        <f>VLOOKUP($F2060,'(참고)타워 스텟 가치'!$B$7:$L$11,S$2,0)+(VLOOKUP($F2060,'(참고)타워 스텟 가치'!$B$7:$L$11,S$2,0)*$E2060)</f>
        <v>414.50000000000318</v>
      </c>
      <c r="T2060">
        <f>VLOOKUP($F2060,'(참고)타워 스텟 가치'!$B$7:$L$11,T$2,0)+(VLOOKUP($F2060,'(참고)타워 스텟 가치'!$B$7:$L$11,T$2,0)*$E2060)</f>
        <v>746.10000000000571</v>
      </c>
      <c r="U2060">
        <f>VLOOKUP($F2060,'(참고)타워 스텟 가치'!$B$7:$L$11,U$2,0)+(VLOOKUP($F2060,'(참고)타워 스텟 가치'!$B$7:$L$11,U$2,0)*$E2060)</f>
        <v>829000.00000000629</v>
      </c>
      <c r="V2060">
        <f>VLOOKUP($F2060,'(참고)타워 스텟 가치'!$B$7:$L$11,V$2,0)+(VLOOKUP($F2060,'(참고)타워 스텟 가치'!$B$7:$L$11,V$2,0)*$E2060)</f>
        <v>4974.0000000000382</v>
      </c>
      <c r="W2060">
        <f>VLOOKUP($F2060,'(참고)타워 스텟 가치'!$B$7:$L$11,W$2,0)+(VLOOKUP($F2060,'(참고)타워 스텟 가치'!$B$7:$L$11,W$2,0)*$E2060)</f>
        <v>82.900000000000631</v>
      </c>
      <c r="X2060">
        <f>VLOOKUP($F2060,'(참고)타워 스텟 가치'!$B$7:$L$11,X$2,0)+(VLOOKUP($F2060,'(참고)타워 스텟 가치'!$B$7:$L$11,X$2,0)*$E2060)</f>
        <v>49.740000000000371</v>
      </c>
      <c r="Y2060">
        <f>VLOOKUP($F2060,'(참고)타워 스텟 가치'!$B$7:$L$11,Y$2,0)+(VLOOKUP($F2060,'(참고)타워 스텟 가치'!$B$7:$L$11,Y$2,0)*$E2060)</f>
        <v>0</v>
      </c>
      <c r="Z2060">
        <f>VLOOKUP($F2060,'(참고)타워 스텟 가치'!$B$7:$L$11,Z$2,0)+(VLOOKUP($F2060,'(참고)타워 스텟 가치'!$B$7:$L$11,Z$2,0)*$E2060)</f>
        <v>0</v>
      </c>
      <c r="AA2060">
        <f>VLOOKUP($F2060,'(참고)타워 스텟 가치'!$B$7:$L$11,AA$2,0)+(VLOOKUP($F2060,'(참고)타워 스텟 가치'!$B$7:$L$11,AA$2,0)*$E2060)</f>
        <v>116.06000000000088</v>
      </c>
      <c r="AB2060">
        <f>SUM('스테이지별 몬스터 스텟'!S2060*'(참고)타워 스텟 가치'!$Q$17,'스테이지별 몬스터 스텟'!T2060*'(참고)타워 스텟 가치'!$R$17,'스테이지별 몬스터 스텟'!U2060*'(참고)타워 스텟 가치'!$S$17,'스테이지별 몬스터 스텟'!V2060*'(참고)타워 스텟 가치'!$T$17,'스테이지별 몬스터 스텟'!W2060*'(참고)타워 스텟 가치'!$U$17,'스테이지별 몬스터 스텟'!X2060*'(참고)타워 스텟 가치'!$V$17,'스테이지별 몬스터 스텟'!Y2060*'(참고)타워 스텟 가치'!$W$17,'스테이지별 몬스터 스텟'!Z2060*'(참고)타워 스텟 가치'!$X$17,'스테이지별 몬스터 스텟'!AA2060*'(참고)타워 스텟 가치'!$Y$17)</f>
        <v>1255843.8100000094</v>
      </c>
      <c r="AC2060">
        <v>2</v>
      </c>
      <c r="AD2060">
        <f>VLOOKUP($F2060,'(참고)타워 스텟 가치'!$B$12:$L$16,AD$2,0)+(VLOOKUP($F2060,'(참고)타워 스텟 가치'!$B$12:$L$16,AD$2,0)*$E2060)</f>
        <v>414.50000000000318</v>
      </c>
      <c r="AE2060">
        <f>VLOOKUP($F2060,'(참고)타워 스텟 가치'!$B$12:$L$16,AE$2,0)+(VLOOKUP($F2060,'(참고)타워 스텟 가치'!$B$12:$L$16,AE$2,0)*$E2060)</f>
        <v>497.40000000000379</v>
      </c>
      <c r="AF2060">
        <f>VLOOKUP($F2060,'(참고)타워 스텟 가치'!$B$12:$L$16,AF$2,0)+(VLOOKUP($F2060,'(참고)타워 스텟 가치'!$B$12:$L$16,AF$2,0)*$E2060)</f>
        <v>829000.00000000629</v>
      </c>
      <c r="AG2060">
        <f>VLOOKUP($F2060,'(참고)타워 스텟 가치'!$B$12:$L$16,AG$2,0)+(VLOOKUP($F2060,'(참고)타워 스텟 가치'!$B$12:$L$16,AG$2,0)*$E2060)</f>
        <v>2487.0000000000191</v>
      </c>
      <c r="AH2060">
        <f>VLOOKUP($F2060,'(참고)타워 스텟 가치'!$B$12:$L$16,AH$2,0)+(VLOOKUP($F2060,'(참고)타워 스텟 가치'!$B$12:$L$16,AH$2,0)*$E2060)</f>
        <v>82.900000000000631</v>
      </c>
      <c r="AI2060">
        <f>VLOOKUP($F2060,'(참고)타워 스텟 가치'!$B$12:$L$16,AI$2,0)+(VLOOKUP($F2060,'(참고)타워 스텟 가치'!$B$12:$L$16,AI$2,0)*$E2060)</f>
        <v>49.740000000000371</v>
      </c>
      <c r="AJ2060">
        <f>VLOOKUP($F2060,'(참고)타워 스텟 가치'!$B$12:$L$16,AJ$2,0)+(VLOOKUP($F2060,'(참고)타워 스텟 가치'!$B$12:$L$16,AJ$2,0)*$E2060)</f>
        <v>0</v>
      </c>
      <c r="AK2060">
        <f>VLOOKUP($F2060,'(참고)타워 스텟 가치'!$B$12:$L$16,AK$2,0)+(VLOOKUP($F2060,'(참고)타워 스텟 가치'!$B$12:$L$16,AK$2,0)*$E2060)</f>
        <v>0</v>
      </c>
      <c r="AL2060">
        <f>VLOOKUP($F2060,'(참고)타워 스텟 가치'!$B$12:$L$16,AL$2,0)+(VLOOKUP($F2060,'(참고)타워 스텟 가치'!$B$12:$L$16,AL$2,0)*$E2060)</f>
        <v>232.12000000000177</v>
      </c>
      <c r="AM2060">
        <f>SUM('스테이지별 몬스터 스텟'!AD2060*'(참고)타워 스텟 가치'!$Q$17,'스테이지별 몬스터 스텟'!AE2060*'(참고)타워 스텟 가치'!$R$17,'스테이지별 몬스터 스텟'!AF2060*'(참고)타워 스텟 가치'!$S$17,'스테이지별 몬스터 스텟'!AG2060*'(참고)타워 스텟 가치'!$T$17,'스테이지별 몬스터 스텟'!AH2060*'(참고)타워 스텟 가치'!$U$17,'스테이지별 몬스터 스텟'!AI2060*'(참고)타워 스텟 가치'!$V$17,'스테이지별 몬스터 스텟'!AJ2060*'(참고)타워 스텟 가치'!$W$17,'스테이지별 몬스터 스텟'!AK2060*'(참고)타워 스텟 가치'!$X$17,'스테이지별 몬스터 스텟'!AL2060*'(참고)타워 스텟 가치'!$Y$17)</f>
        <v>1250728.8800000094</v>
      </c>
      <c r="AN2060">
        <v>3</v>
      </c>
    </row>
    <row r="2061" spans="3:40" x14ac:dyDescent="0.3">
      <c r="C2061">
        <v>2</v>
      </c>
      <c r="D2061">
        <f t="shared" si="95"/>
        <v>412</v>
      </c>
      <c r="E2061" s="52">
        <f>VLOOKUP(D2061,'스테이지별 난이도 설정'!B:C,2,0)</f>
        <v>164.80000000000126</v>
      </c>
      <c r="F2061" t="str">
        <f t="shared" si="96"/>
        <v>레어</v>
      </c>
      <c r="G2061">
        <f t="shared" si="97"/>
        <v>6</v>
      </c>
      <c r="H2061">
        <f>VLOOKUP($F2061,'(참고)타워 스텟 가치'!$B$2:$L$6,H$2,0)+(VLOOKUP($F2061,'(참고)타워 스텟 가치'!$B$2:$L$6,H$2,0)*$E2061)</f>
        <v>1865.2500000000141</v>
      </c>
      <c r="I2061">
        <f>VLOOKUP($F2061,'(참고)타워 스텟 가치'!$B$2:$L$6,I$2,0)+(VLOOKUP($F2061,'(참고)타워 스텟 가치'!$B$2:$L$6,I$2,0)*$E2061)</f>
        <v>373.05000000000285</v>
      </c>
      <c r="J2061">
        <f>VLOOKUP($F2061,'(참고)타워 스텟 가치'!$B$2:$L$6,J$2,0)+(VLOOKUP($F2061,'(참고)타워 스텟 가치'!$B$2:$L$6,J$2,0)*$E2061)</f>
        <v>829000.00000000629</v>
      </c>
      <c r="K2061">
        <f>VLOOKUP($F2061,'(참고)타워 스텟 가치'!$B$2:$L$6,K$2,0)+(VLOOKUP($F2061,'(참고)타워 스텟 가치'!$B$2:$L$6,K$2,0)*$E2061)</f>
        <v>7461.0000000000564</v>
      </c>
      <c r="L2061">
        <f>VLOOKUP($F2061,'(참고)타워 스텟 가치'!$B$2:$L$6,L$2,0)+(VLOOKUP($F2061,'(참고)타워 스텟 가치'!$B$2:$L$6,L$2,0)*$E2061)</f>
        <v>124.35000000000095</v>
      </c>
      <c r="M2061">
        <f>VLOOKUP($F2061,'(참고)타워 스텟 가치'!$B$2:$L$6,M$2,0)+(VLOOKUP($F2061,'(참고)타워 스텟 가치'!$B$2:$L$6,M$2,0)*$E2061)</f>
        <v>49.740000000000371</v>
      </c>
      <c r="N2061">
        <f>VLOOKUP($F2061,'(참고)타워 스텟 가치'!$B$2:$L$6,N$2,0)+(VLOOKUP($F2061,'(참고)타워 스텟 가치'!$B$2:$L$6,N$2,0)*$E2061)</f>
        <v>0</v>
      </c>
      <c r="O2061">
        <f>VLOOKUP($F2061,'(참고)타워 스텟 가치'!$B$2:$L$6,O$2,0)+(VLOOKUP($F2061,'(참고)타워 스텟 가치'!$B$2:$L$6,O$2,0)*$E2061)</f>
        <v>0</v>
      </c>
      <c r="P2061">
        <f>VLOOKUP($F2061,'(참고)타워 스텟 가치'!$B$2:$L$6,P$2,0)+(VLOOKUP($F2061,'(참고)타워 스텟 가치'!$B$2:$L$6,P$2,0)*$E2061)</f>
        <v>116.06000000000088</v>
      </c>
      <c r="Q2061">
        <f>SUM('스테이지별 몬스터 스텟'!H2061*'(참고)타워 스텟 가치'!$Q$17,'스테이지별 몬스터 스텟'!I2061*'(참고)타워 스텟 가치'!$R$17,'스테이지별 몬스터 스텟'!J2061*'(참고)타워 스텟 가치'!$S$17,'스테이지별 몬스터 스텟'!K2061*'(참고)타워 스텟 가치'!$T$17,'스테이지별 몬스터 스텟'!L2061*'(참고)타워 스텟 가치'!$U$17,'스테이지별 몬스터 스텟'!M2061*'(참고)타워 스텟 가치'!$V$17,'스테이지별 몬스터 스텟'!N2061*'(참고)타워 스텟 가치'!$W$17,'스테이지별 몬스터 스텟'!O2061*'(참고)타워 스텟 가치'!$X$17,'스테이지별 몬스터 스텟'!P2061*'(참고)타워 스텟 가치'!$Y$17)</f>
        <v>1263242.6350000093</v>
      </c>
      <c r="R2061">
        <v>1</v>
      </c>
      <c r="S2061">
        <f>VLOOKUP($F2061,'(참고)타워 스텟 가치'!$B$7:$L$11,S$2,0)+(VLOOKUP($F2061,'(참고)타워 스텟 가치'!$B$7:$L$11,S$2,0)*$E2061)</f>
        <v>621.75000000000477</v>
      </c>
      <c r="T2061">
        <f>VLOOKUP($F2061,'(참고)타워 스텟 가치'!$B$7:$L$11,T$2,0)+(VLOOKUP($F2061,'(참고)타워 스텟 가치'!$B$7:$L$11,T$2,0)*$E2061)</f>
        <v>1119.1500000000085</v>
      </c>
      <c r="U2061">
        <f>VLOOKUP($F2061,'(참고)타워 스텟 가치'!$B$7:$L$11,U$2,0)+(VLOOKUP($F2061,'(참고)타워 스텟 가치'!$B$7:$L$11,U$2,0)*$E2061)</f>
        <v>829000.00000000629</v>
      </c>
      <c r="V2061">
        <f>VLOOKUP($F2061,'(참고)타워 스텟 가치'!$B$7:$L$11,V$2,0)+(VLOOKUP($F2061,'(참고)타워 스텟 가치'!$B$7:$L$11,V$2,0)*$E2061)</f>
        <v>7461.0000000000564</v>
      </c>
      <c r="W2061">
        <f>VLOOKUP($F2061,'(참고)타워 스텟 가치'!$B$7:$L$11,W$2,0)+(VLOOKUP($F2061,'(참고)타워 스텟 가치'!$B$7:$L$11,W$2,0)*$E2061)</f>
        <v>124.35000000000095</v>
      </c>
      <c r="X2061">
        <f>VLOOKUP($F2061,'(참고)타워 스텟 가치'!$B$7:$L$11,X$2,0)+(VLOOKUP($F2061,'(참고)타워 스텟 가치'!$B$7:$L$11,X$2,0)*$E2061)</f>
        <v>49.740000000000371</v>
      </c>
      <c r="Y2061">
        <f>VLOOKUP($F2061,'(참고)타워 스텟 가치'!$B$7:$L$11,Y$2,0)+(VLOOKUP($F2061,'(참고)타워 스텟 가치'!$B$7:$L$11,Y$2,0)*$E2061)</f>
        <v>0</v>
      </c>
      <c r="Z2061">
        <f>VLOOKUP($F2061,'(참고)타워 스텟 가치'!$B$7:$L$11,Z$2,0)+(VLOOKUP($F2061,'(참고)타워 스텟 가치'!$B$7:$L$11,Z$2,0)*$E2061)</f>
        <v>0</v>
      </c>
      <c r="AA2061">
        <f>VLOOKUP($F2061,'(참고)타워 스텟 가치'!$B$7:$L$11,AA$2,0)+(VLOOKUP($F2061,'(참고)타워 스텟 가치'!$B$7:$L$11,AA$2,0)*$E2061)</f>
        <v>116.06000000000088</v>
      </c>
      <c r="AB2061">
        <f>SUM('스테이지별 몬스터 스텟'!S2061*'(참고)타워 스텟 가치'!$Q$17,'스테이지별 몬스터 스텟'!T2061*'(참고)타워 스텟 가치'!$R$17,'스테이지별 몬스터 스텟'!U2061*'(참고)타워 스텟 가치'!$S$17,'스테이지별 몬스터 스텟'!V2061*'(참고)타워 스텟 가치'!$T$17,'스테이지별 몬스터 스텟'!W2061*'(참고)타워 스텟 가치'!$U$17,'스테이지별 몬스터 스텟'!X2061*'(참고)타워 스텟 가치'!$V$17,'스테이지별 몬스터 스텟'!Y2061*'(참고)타워 스텟 가치'!$W$17,'스테이지별 몬스터 스텟'!Z2061*'(참고)타워 스텟 가치'!$X$17,'스테이지별 몬스터 스텟'!AA2061*'(참고)타워 스텟 가치'!$Y$17)</f>
        <v>1261874.7850000095</v>
      </c>
      <c r="AC2061">
        <v>2</v>
      </c>
      <c r="AD2061">
        <f>VLOOKUP($F2061,'(참고)타워 스텟 가치'!$B$12:$L$16,AD$2,0)+(VLOOKUP($F2061,'(참고)타워 스텟 가치'!$B$12:$L$16,AD$2,0)*$E2061)</f>
        <v>621.75000000000477</v>
      </c>
      <c r="AE2061">
        <f>VLOOKUP($F2061,'(참고)타워 스텟 가치'!$B$12:$L$16,AE$2,0)+(VLOOKUP($F2061,'(참고)타워 스텟 가치'!$B$12:$L$16,AE$2,0)*$E2061)</f>
        <v>746.10000000000571</v>
      </c>
      <c r="AF2061">
        <f>VLOOKUP($F2061,'(참고)타워 스텟 가치'!$B$12:$L$16,AF$2,0)+(VLOOKUP($F2061,'(참고)타워 스텟 가치'!$B$12:$L$16,AF$2,0)*$E2061)</f>
        <v>829000.00000000629</v>
      </c>
      <c r="AG2061">
        <f>VLOOKUP($F2061,'(참고)타워 스텟 가치'!$B$12:$L$16,AG$2,0)+(VLOOKUP($F2061,'(참고)타워 스텟 가치'!$B$12:$L$16,AG$2,0)*$E2061)</f>
        <v>3730.5000000000282</v>
      </c>
      <c r="AH2061">
        <f>VLOOKUP($F2061,'(참고)타워 스텟 가치'!$B$12:$L$16,AH$2,0)+(VLOOKUP($F2061,'(참고)타워 스텟 가치'!$B$12:$L$16,AH$2,0)*$E2061)</f>
        <v>124.35000000000095</v>
      </c>
      <c r="AI2061">
        <f>VLOOKUP($F2061,'(참고)타워 스텟 가치'!$B$12:$L$16,AI$2,0)+(VLOOKUP($F2061,'(참고)타워 스텟 가치'!$B$12:$L$16,AI$2,0)*$E2061)</f>
        <v>49.740000000000371</v>
      </c>
      <c r="AJ2061">
        <f>VLOOKUP($F2061,'(참고)타워 스텟 가치'!$B$12:$L$16,AJ$2,0)+(VLOOKUP($F2061,'(참고)타워 스텟 가치'!$B$12:$L$16,AJ$2,0)*$E2061)</f>
        <v>0</v>
      </c>
      <c r="AK2061">
        <f>VLOOKUP($F2061,'(참고)타워 스텟 가치'!$B$12:$L$16,AK$2,0)+(VLOOKUP($F2061,'(참고)타워 스텟 가치'!$B$12:$L$16,AK$2,0)*$E2061)</f>
        <v>0</v>
      </c>
      <c r="AL2061">
        <f>VLOOKUP($F2061,'(참고)타워 스텟 가치'!$B$12:$L$16,AL$2,0)+(VLOOKUP($F2061,'(참고)타워 스텟 가치'!$B$12:$L$16,AL$2,0)*$E2061)</f>
        <v>232.12000000000177</v>
      </c>
      <c r="AM2061">
        <f>SUM('스테이지별 몬스터 스텟'!AD2061*'(참고)타워 스텟 가치'!$Q$17,'스테이지별 몬스터 스텟'!AE2061*'(참고)타워 스텟 가치'!$R$17,'스테이지별 몬스터 스텟'!AF2061*'(참고)타워 스텟 가치'!$S$17,'스테이지별 몬스터 스텟'!AG2061*'(참고)타워 스텟 가치'!$T$17,'스테이지별 몬스터 스텟'!AH2061*'(참고)타워 스텟 가치'!$U$17,'스테이지별 몬스터 스텟'!AI2061*'(참고)타워 스텟 가치'!$V$17,'스테이지별 몬스터 스텟'!AJ2061*'(참고)타워 스텟 가치'!$W$17,'스테이지별 몬스터 스텟'!AK2061*'(참고)타워 스텟 가치'!$X$17,'스테이지별 몬스터 스텟'!AL2061*'(참고)타워 스텟 가치'!$Y$17)</f>
        <v>1254086.3300000092</v>
      </c>
      <c r="AN2061">
        <v>3</v>
      </c>
    </row>
    <row r="2062" spans="3:40" x14ac:dyDescent="0.3">
      <c r="C2062">
        <v>3</v>
      </c>
      <c r="D2062">
        <f t="shared" si="95"/>
        <v>412</v>
      </c>
      <c r="E2062" s="52">
        <f>VLOOKUP(D2062,'스테이지별 난이도 설정'!B:C,2,0)</f>
        <v>164.80000000000126</v>
      </c>
      <c r="F2062" t="str">
        <f t="shared" si="96"/>
        <v>에픽</v>
      </c>
      <c r="G2062">
        <f t="shared" si="97"/>
        <v>6</v>
      </c>
      <c r="H2062">
        <f>VLOOKUP($F2062,'(참고)타워 스텟 가치'!$B$2:$L$6,H$2,0)+(VLOOKUP($F2062,'(참고)타워 스텟 가치'!$B$2:$L$6,H$2,0)*$E2062)</f>
        <v>2797.8750000000214</v>
      </c>
      <c r="I2062">
        <f>VLOOKUP($F2062,'(참고)타워 스텟 가치'!$B$2:$L$6,I$2,0)+(VLOOKUP($F2062,'(참고)타워 스텟 가치'!$B$2:$L$6,I$2,0)*$E2062)</f>
        <v>559.57500000000425</v>
      </c>
      <c r="J2062">
        <f>VLOOKUP($F2062,'(참고)타워 스텟 가치'!$B$2:$L$6,J$2,0)+(VLOOKUP($F2062,'(참고)타워 스텟 가치'!$B$2:$L$6,J$2,0)*$E2062)</f>
        <v>829000.00000000629</v>
      </c>
      <c r="K2062">
        <f>VLOOKUP($F2062,'(참고)타워 스텟 가치'!$B$2:$L$6,K$2,0)+(VLOOKUP($F2062,'(참고)타워 스텟 가치'!$B$2:$L$6,K$2,0)*$E2062)</f>
        <v>11191.500000000085</v>
      </c>
      <c r="L2062">
        <f>VLOOKUP($F2062,'(참고)타워 스텟 가치'!$B$2:$L$6,L$2,0)+(VLOOKUP($F2062,'(참고)타워 스텟 가치'!$B$2:$L$6,L$2,0)*$E2062)</f>
        <v>186.52500000000143</v>
      </c>
      <c r="M2062">
        <f>VLOOKUP($F2062,'(참고)타워 스텟 가치'!$B$2:$L$6,M$2,0)+(VLOOKUP($F2062,'(참고)타워 스텟 가치'!$B$2:$L$6,M$2,0)*$E2062)</f>
        <v>49.740000000000371</v>
      </c>
      <c r="N2062">
        <f>VLOOKUP($F2062,'(참고)타워 스텟 가치'!$B$2:$L$6,N$2,0)+(VLOOKUP($F2062,'(참고)타워 스텟 가치'!$B$2:$L$6,N$2,0)*$E2062)</f>
        <v>0</v>
      </c>
      <c r="O2062">
        <f>VLOOKUP($F2062,'(참고)타워 스텟 가치'!$B$2:$L$6,O$2,0)+(VLOOKUP($F2062,'(참고)타워 스텟 가치'!$B$2:$L$6,O$2,0)*$E2062)</f>
        <v>0</v>
      </c>
      <c r="P2062">
        <f>VLOOKUP($F2062,'(참고)타워 스텟 가치'!$B$2:$L$6,P$2,0)+(VLOOKUP($F2062,'(참고)타워 스텟 가치'!$B$2:$L$6,P$2,0)*$E2062)</f>
        <v>116.06000000000088</v>
      </c>
      <c r="Q2062">
        <f>SUM('스테이지별 몬스터 스텟'!H2062*'(참고)타워 스텟 가치'!$Q$17,'스테이지별 몬스터 스텟'!I2062*'(참고)타워 스텟 가치'!$R$17,'스테이지별 몬스터 스텟'!J2062*'(참고)타워 스텟 가치'!$S$17,'스테이지별 몬스터 스텟'!K2062*'(참고)타워 스텟 가치'!$T$17,'스테이지별 몬스터 스텟'!L2062*'(참고)타워 스텟 가치'!$U$17,'스테이지별 몬스터 스텟'!M2062*'(참고)타워 스텟 가치'!$V$17,'스테이지별 몬스터 스텟'!N2062*'(참고)타워 스텟 가치'!$W$17,'스테이지별 몬스터 스텟'!O2062*'(참고)타워 스텟 가치'!$X$17,'스테이지별 몬스터 스텟'!P2062*'(참고)타워 스텟 가치'!$Y$17)</f>
        <v>1272973.0225000097</v>
      </c>
      <c r="R2062">
        <v>1</v>
      </c>
      <c r="S2062">
        <f>VLOOKUP($F2062,'(참고)타워 스텟 가치'!$B$7:$L$11,S$2,0)+(VLOOKUP($F2062,'(참고)타워 스텟 가치'!$B$7:$L$11,S$2,0)*$E2062)</f>
        <v>932.62500000000705</v>
      </c>
      <c r="T2062">
        <f>VLOOKUP($F2062,'(참고)타워 스텟 가치'!$B$7:$L$11,T$2,0)+(VLOOKUP($F2062,'(참고)타워 스텟 가치'!$B$7:$L$11,T$2,0)*$E2062)</f>
        <v>1678.7250000000129</v>
      </c>
      <c r="U2062">
        <f>VLOOKUP($F2062,'(참고)타워 스텟 가치'!$B$7:$L$11,U$2,0)+(VLOOKUP($F2062,'(참고)타워 스텟 가치'!$B$7:$L$11,U$2,0)*$E2062)</f>
        <v>829000.00000000629</v>
      </c>
      <c r="V2062">
        <f>VLOOKUP($F2062,'(참고)타워 스텟 가치'!$B$7:$L$11,V$2,0)+(VLOOKUP($F2062,'(참고)타워 스텟 가치'!$B$7:$L$11,V$2,0)*$E2062)</f>
        <v>11191.500000000085</v>
      </c>
      <c r="W2062">
        <f>VLOOKUP($F2062,'(참고)타워 스텟 가치'!$B$7:$L$11,W$2,0)+(VLOOKUP($F2062,'(참고)타워 스텟 가치'!$B$7:$L$11,W$2,0)*$E2062)</f>
        <v>186.52500000000143</v>
      </c>
      <c r="X2062">
        <f>VLOOKUP($F2062,'(참고)타워 스텟 가치'!$B$7:$L$11,X$2,0)+(VLOOKUP($F2062,'(참고)타워 스텟 가치'!$B$7:$L$11,X$2,0)*$E2062)</f>
        <v>49.740000000000371</v>
      </c>
      <c r="Y2062">
        <f>VLOOKUP($F2062,'(참고)타워 스텟 가치'!$B$7:$L$11,Y$2,0)+(VLOOKUP($F2062,'(참고)타워 스텟 가치'!$B$7:$L$11,Y$2,0)*$E2062)</f>
        <v>0</v>
      </c>
      <c r="Z2062">
        <f>VLOOKUP($F2062,'(참고)타워 스텟 가치'!$B$7:$L$11,Z$2,0)+(VLOOKUP($F2062,'(참고)타워 스텟 가치'!$B$7:$L$11,Z$2,0)*$E2062)</f>
        <v>0</v>
      </c>
      <c r="AA2062">
        <f>VLOOKUP($F2062,'(참고)타워 스텟 가치'!$B$7:$L$11,AA$2,0)+(VLOOKUP($F2062,'(참고)타워 스텟 가치'!$B$7:$L$11,AA$2,0)*$E2062)</f>
        <v>116.06000000000088</v>
      </c>
      <c r="AB2062">
        <f>SUM('스테이지별 몬스터 스텟'!S2062*'(참고)타워 스텟 가치'!$Q$17,'스테이지별 몬스터 스텟'!T2062*'(참고)타워 스텟 가치'!$R$17,'스테이지별 몬스터 스텟'!U2062*'(참고)타워 스텟 가치'!$S$17,'스테이지별 몬스터 스텟'!V2062*'(참고)타워 스텟 가치'!$T$17,'스테이지별 몬스터 스텟'!W2062*'(참고)타워 스텟 가치'!$U$17,'스테이지별 몬스터 스텟'!X2062*'(참고)타워 스텟 가치'!$V$17,'스테이지별 몬스터 스텟'!Y2062*'(참고)타워 스텟 가치'!$W$17,'스테이지별 몬스터 스텟'!Z2062*'(참고)타워 스텟 가치'!$X$17,'스테이지별 몬스터 스텟'!AA2062*'(참고)타워 스텟 가치'!$Y$17)</f>
        <v>1270921.2475000098</v>
      </c>
      <c r="AC2062">
        <v>2</v>
      </c>
      <c r="AD2062">
        <f>VLOOKUP($F2062,'(참고)타워 스텟 가치'!$B$12:$L$16,AD$2,0)+(VLOOKUP($F2062,'(참고)타워 스텟 가치'!$B$12:$L$16,AD$2,0)*$E2062)</f>
        <v>932.62500000000705</v>
      </c>
      <c r="AE2062">
        <f>VLOOKUP($F2062,'(참고)타워 스텟 가치'!$B$12:$L$16,AE$2,0)+(VLOOKUP($F2062,'(참고)타워 스텟 가치'!$B$12:$L$16,AE$2,0)*$E2062)</f>
        <v>1119.1500000000085</v>
      </c>
      <c r="AF2062">
        <f>VLOOKUP($F2062,'(참고)타워 스텟 가치'!$B$12:$L$16,AF$2,0)+(VLOOKUP($F2062,'(참고)타워 스텟 가치'!$B$12:$L$16,AF$2,0)*$E2062)</f>
        <v>829000.00000000629</v>
      </c>
      <c r="AG2062">
        <f>VLOOKUP($F2062,'(참고)타워 스텟 가치'!$B$12:$L$16,AG$2,0)+(VLOOKUP($F2062,'(참고)타워 스텟 가치'!$B$12:$L$16,AG$2,0)*$E2062)</f>
        <v>5595.7500000000427</v>
      </c>
      <c r="AH2062">
        <f>VLOOKUP($F2062,'(참고)타워 스텟 가치'!$B$12:$L$16,AH$2,0)+(VLOOKUP($F2062,'(참고)타워 스텟 가치'!$B$12:$L$16,AH$2,0)*$E2062)</f>
        <v>186.52500000000143</v>
      </c>
      <c r="AI2062">
        <f>VLOOKUP($F2062,'(참고)타워 스텟 가치'!$B$12:$L$16,AI$2,0)+(VLOOKUP($F2062,'(참고)타워 스텟 가치'!$B$12:$L$16,AI$2,0)*$E2062)</f>
        <v>49.740000000000371</v>
      </c>
      <c r="AJ2062">
        <f>VLOOKUP($F2062,'(참고)타워 스텟 가치'!$B$12:$L$16,AJ$2,0)+(VLOOKUP($F2062,'(참고)타워 스텟 가치'!$B$12:$L$16,AJ$2,0)*$E2062)</f>
        <v>0</v>
      </c>
      <c r="AK2062">
        <f>VLOOKUP($F2062,'(참고)타워 스텟 가치'!$B$12:$L$16,AK$2,0)+(VLOOKUP($F2062,'(참고)타워 스텟 가치'!$B$12:$L$16,AK$2,0)*$E2062)</f>
        <v>0</v>
      </c>
      <c r="AL2062">
        <f>VLOOKUP($F2062,'(참고)타워 스텟 가치'!$B$12:$L$16,AL$2,0)+(VLOOKUP($F2062,'(참고)타워 스텟 가치'!$B$12:$L$16,AL$2,0)*$E2062)</f>
        <v>232.12000000000177</v>
      </c>
      <c r="AM2062">
        <f>SUM('스테이지별 몬스터 스텟'!AD2062*'(참고)타워 스텟 가치'!$Q$17,'스테이지별 몬스터 스텟'!AE2062*'(참고)타워 스텟 가치'!$R$17,'스테이지별 몬스터 스텟'!AF2062*'(참고)타워 스텟 가치'!$S$17,'스테이지별 몬스터 스텟'!AG2062*'(참고)타워 스텟 가치'!$T$17,'스테이지별 몬스터 스텟'!AH2062*'(참고)타워 스텟 가치'!$U$17,'스테이지별 몬스터 스텟'!AI2062*'(참고)타워 스텟 가치'!$V$17,'스테이지별 몬스터 스텟'!AJ2062*'(참고)타워 스텟 가치'!$W$17,'스테이지별 몬스터 스텟'!AK2062*'(참고)타워 스텟 가치'!$X$17,'스테이지별 몬스터 스텟'!AL2062*'(참고)타워 스텟 가치'!$Y$17)</f>
        <v>1259122.5050000094</v>
      </c>
      <c r="AN2062">
        <v>3</v>
      </c>
    </row>
    <row r="2063" spans="3:40" x14ac:dyDescent="0.3">
      <c r="C2063">
        <v>4</v>
      </c>
      <c r="D2063">
        <f t="shared" si="95"/>
        <v>412</v>
      </c>
      <c r="E2063" s="52">
        <f>VLOOKUP(D2063,'스테이지별 난이도 설정'!B:C,2,0)</f>
        <v>164.80000000000126</v>
      </c>
      <c r="F2063" t="str">
        <f t="shared" si="96"/>
        <v>유니크</v>
      </c>
      <c r="G2063">
        <f t="shared" si="97"/>
        <v>6</v>
      </c>
      <c r="H2063">
        <f>VLOOKUP($F2063,'(참고)타워 스텟 가치'!$B$2:$L$6,H$2,0)+(VLOOKUP($F2063,'(참고)타워 스텟 가치'!$B$2:$L$6,H$2,0)*$E2063)</f>
        <v>4196.8125000000318</v>
      </c>
      <c r="I2063">
        <f>VLOOKUP($F2063,'(참고)타워 스텟 가치'!$B$2:$L$6,I$2,0)+(VLOOKUP($F2063,'(참고)타워 스텟 가치'!$B$2:$L$6,I$2,0)*$E2063)</f>
        <v>839.36250000000643</v>
      </c>
      <c r="J2063">
        <f>VLOOKUP($F2063,'(참고)타워 스텟 가치'!$B$2:$L$6,J$2,0)+(VLOOKUP($F2063,'(참고)타워 스텟 가치'!$B$2:$L$6,J$2,0)*$E2063)</f>
        <v>829000.00000000629</v>
      </c>
      <c r="K2063">
        <f>VLOOKUP($F2063,'(참고)타워 스텟 가치'!$B$2:$L$6,K$2,0)+(VLOOKUP($F2063,'(참고)타워 스텟 가치'!$B$2:$L$6,K$2,0)*$E2063)</f>
        <v>16787.250000000127</v>
      </c>
      <c r="L2063">
        <f>VLOOKUP($F2063,'(참고)타워 스텟 가치'!$B$2:$L$6,L$2,0)+(VLOOKUP($F2063,'(참고)타워 스텟 가치'!$B$2:$L$6,L$2,0)*$E2063)</f>
        <v>279.78750000000213</v>
      </c>
      <c r="M2063">
        <f>VLOOKUP($F2063,'(참고)타워 스텟 가치'!$B$2:$L$6,M$2,0)+(VLOOKUP($F2063,'(참고)타워 스텟 가치'!$B$2:$L$6,M$2,0)*$E2063)</f>
        <v>49.740000000000371</v>
      </c>
      <c r="N2063">
        <f>VLOOKUP($F2063,'(참고)타워 스텟 가치'!$B$2:$L$6,N$2,0)+(VLOOKUP($F2063,'(참고)타워 스텟 가치'!$B$2:$L$6,N$2,0)*$E2063)</f>
        <v>0</v>
      </c>
      <c r="O2063">
        <f>VLOOKUP($F2063,'(참고)타워 스텟 가치'!$B$2:$L$6,O$2,0)+(VLOOKUP($F2063,'(참고)타워 스텟 가치'!$B$2:$L$6,O$2,0)*$E2063)</f>
        <v>0</v>
      </c>
      <c r="P2063">
        <f>VLOOKUP($F2063,'(참고)타워 스텟 가치'!$B$2:$L$6,P$2,0)+(VLOOKUP($F2063,'(참고)타워 스텟 가치'!$B$2:$L$6,P$2,0)*$E2063)</f>
        <v>165.80000000000126</v>
      </c>
      <c r="Q2063">
        <f>SUM('스테이지별 몬스터 스텟'!H2063*'(참고)타워 스텟 가치'!$Q$17,'스테이지별 몬스터 스텟'!I2063*'(참고)타워 스텟 가치'!$R$17,'스테이지별 몬스터 스텟'!J2063*'(참고)타워 스텟 가치'!$S$17,'스테이지별 몬스터 스텟'!K2063*'(참고)타워 스텟 가치'!$T$17,'스테이지별 몬스터 스텟'!L2063*'(참고)타워 스텟 가치'!$U$17,'스테이지별 몬스터 스텟'!M2063*'(참고)타워 스텟 가치'!$V$17,'스테이지별 몬스터 스텟'!N2063*'(참고)타워 스텟 가치'!$W$17,'스테이지별 몬스터 스텟'!O2063*'(참고)타워 스텟 가치'!$X$17,'스테이지별 몬스터 스텟'!P2063*'(참고)타워 스텟 가치'!$Y$17)</f>
        <v>1287668.0837500098</v>
      </c>
      <c r="R2063">
        <v>1</v>
      </c>
      <c r="S2063">
        <f>VLOOKUP($F2063,'(참고)타워 스텟 가치'!$B$7:$L$11,S$2,0)+(VLOOKUP($F2063,'(참고)타워 스텟 가치'!$B$7:$L$11,S$2,0)*$E2063)</f>
        <v>1398.9375000000107</v>
      </c>
      <c r="T2063">
        <f>VLOOKUP($F2063,'(참고)타워 스텟 가치'!$B$7:$L$11,T$2,0)+(VLOOKUP($F2063,'(참고)타워 스텟 가치'!$B$7:$L$11,T$2,0)*$E2063)</f>
        <v>2518.0875000000192</v>
      </c>
      <c r="U2063">
        <f>VLOOKUP($F2063,'(참고)타워 스텟 가치'!$B$7:$L$11,U$2,0)+(VLOOKUP($F2063,'(참고)타워 스텟 가치'!$B$7:$L$11,U$2,0)*$E2063)</f>
        <v>829000.00000000629</v>
      </c>
      <c r="V2063">
        <f>VLOOKUP($F2063,'(참고)타워 스텟 가치'!$B$7:$L$11,V$2,0)+(VLOOKUP($F2063,'(참고)타워 스텟 가치'!$B$7:$L$11,V$2,0)*$E2063)</f>
        <v>16787.250000000127</v>
      </c>
      <c r="W2063">
        <f>VLOOKUP($F2063,'(참고)타워 스텟 가치'!$B$7:$L$11,W$2,0)+(VLOOKUP($F2063,'(참고)타워 스텟 가치'!$B$7:$L$11,W$2,0)*$E2063)</f>
        <v>279.78750000000213</v>
      </c>
      <c r="X2063">
        <f>VLOOKUP($F2063,'(참고)타워 스텟 가치'!$B$7:$L$11,X$2,0)+(VLOOKUP($F2063,'(참고)타워 스텟 가치'!$B$7:$L$11,X$2,0)*$E2063)</f>
        <v>49.740000000000371</v>
      </c>
      <c r="Y2063">
        <f>VLOOKUP($F2063,'(참고)타워 스텟 가치'!$B$7:$L$11,Y$2,0)+(VLOOKUP($F2063,'(참고)타워 스텟 가치'!$B$7:$L$11,Y$2,0)*$E2063)</f>
        <v>0</v>
      </c>
      <c r="Z2063">
        <f>VLOOKUP($F2063,'(참고)타워 스텟 가치'!$B$7:$L$11,Z$2,0)+(VLOOKUP($F2063,'(참고)타워 스텟 가치'!$B$7:$L$11,Z$2,0)*$E2063)</f>
        <v>0</v>
      </c>
      <c r="AA2063">
        <f>VLOOKUP($F2063,'(참고)타워 스텟 가치'!$B$7:$L$11,AA$2,0)+(VLOOKUP($F2063,'(참고)타워 스텟 가치'!$B$7:$L$11,AA$2,0)*$E2063)</f>
        <v>165.80000000000126</v>
      </c>
      <c r="AB2063">
        <f>SUM('스테이지별 몬스터 스텟'!S2063*'(참고)타워 스텟 가치'!$Q$17,'스테이지별 몬스터 스텟'!T2063*'(참고)타워 스텟 가치'!$R$17,'스테이지별 몬스터 스텟'!U2063*'(참고)타워 스텟 가치'!$S$17,'스테이지별 몬스터 스텟'!V2063*'(참고)타워 스텟 가치'!$T$17,'스테이지별 몬스터 스텟'!W2063*'(참고)타워 스텟 가치'!$U$17,'스테이지별 몬스터 스텟'!X2063*'(참고)타워 스텟 가치'!$V$17,'스테이지별 몬스터 스텟'!Y2063*'(참고)타워 스텟 가치'!$W$17,'스테이지별 몬스터 스텟'!Z2063*'(참고)타워 스텟 가치'!$X$17,'스테이지별 몬스터 스텟'!AA2063*'(참고)타워 스텟 가치'!$Y$17)</f>
        <v>1284590.4212500097</v>
      </c>
      <c r="AC2063">
        <v>2</v>
      </c>
      <c r="AD2063">
        <f>VLOOKUP($F2063,'(참고)타워 스텟 가치'!$B$12:$L$16,AD$2,0)+(VLOOKUP($F2063,'(참고)타워 스텟 가치'!$B$12:$L$16,AD$2,0)*$E2063)</f>
        <v>1398.9375000000107</v>
      </c>
      <c r="AE2063">
        <f>VLOOKUP($F2063,'(참고)타워 스텟 가치'!$B$12:$L$16,AE$2,0)+(VLOOKUP($F2063,'(참고)타워 스텟 가치'!$B$12:$L$16,AE$2,0)*$E2063)</f>
        <v>1678.7250000000129</v>
      </c>
      <c r="AF2063">
        <f>VLOOKUP($F2063,'(참고)타워 스텟 가치'!$B$12:$L$16,AF$2,0)+(VLOOKUP($F2063,'(참고)타워 스텟 가치'!$B$12:$L$16,AF$2,0)*$E2063)</f>
        <v>829000.00000000629</v>
      </c>
      <c r="AG2063">
        <f>VLOOKUP($F2063,'(참고)타워 스텟 가치'!$B$12:$L$16,AG$2,0)+(VLOOKUP($F2063,'(참고)타워 스텟 가치'!$B$12:$L$16,AG$2,0)*$E2063)</f>
        <v>8393.6250000000637</v>
      </c>
      <c r="AH2063">
        <f>VLOOKUP($F2063,'(참고)타워 스텟 가치'!$B$12:$L$16,AH$2,0)+(VLOOKUP($F2063,'(참고)타워 스텟 가치'!$B$12:$L$16,AH$2,0)*$E2063)</f>
        <v>279.78750000000213</v>
      </c>
      <c r="AI2063">
        <f>VLOOKUP($F2063,'(참고)타워 스텟 가치'!$B$12:$L$16,AI$2,0)+(VLOOKUP($F2063,'(참고)타워 스텟 가치'!$B$12:$L$16,AI$2,0)*$E2063)</f>
        <v>49.740000000000371</v>
      </c>
      <c r="AJ2063">
        <f>VLOOKUP($F2063,'(참고)타워 스텟 가치'!$B$12:$L$16,AJ$2,0)+(VLOOKUP($F2063,'(참고)타워 스텟 가치'!$B$12:$L$16,AJ$2,0)*$E2063)</f>
        <v>0</v>
      </c>
      <c r="AK2063">
        <f>VLOOKUP($F2063,'(참고)타워 스텟 가치'!$B$12:$L$16,AK$2,0)+(VLOOKUP($F2063,'(참고)타워 스텟 가치'!$B$12:$L$16,AK$2,0)*$E2063)</f>
        <v>0</v>
      </c>
      <c r="AL2063">
        <f>VLOOKUP($F2063,'(참고)타워 스텟 가치'!$B$12:$L$16,AL$2,0)+(VLOOKUP($F2063,'(참고)타워 스텟 가치'!$B$12:$L$16,AL$2,0)*$E2063)</f>
        <v>331.60000000000252</v>
      </c>
      <c r="AM2063">
        <f>SUM('스테이지별 몬스터 스텟'!AD2063*'(참고)타워 스텟 가치'!$Q$17,'스테이지별 몬스터 스텟'!AE2063*'(참고)타워 스텟 가치'!$R$17,'스테이지별 몬스터 스텟'!AF2063*'(참고)타워 스텟 가치'!$S$17,'스테이지별 몬스터 스텟'!AG2063*'(참고)타워 스텟 가치'!$T$17,'스테이지별 몬스터 스텟'!AH2063*'(참고)타워 스텟 가치'!$U$17,'스테이지별 몬스터 스텟'!AI2063*'(참고)타워 스텟 가치'!$V$17,'스테이지별 몬스터 스텟'!AJ2063*'(참고)타워 스텟 가치'!$W$17,'스테이지별 몬스터 스텟'!AK2063*'(참고)타워 스텟 가치'!$X$17,'스테이지별 몬스터 스텟'!AL2063*'(참고)타워 스텟 가치'!$Y$17)</f>
        <v>1266875.7275000096</v>
      </c>
      <c r="AN2063">
        <v>3</v>
      </c>
    </row>
    <row r="2064" spans="3:40" x14ac:dyDescent="0.3">
      <c r="C2064">
        <v>5</v>
      </c>
      <c r="D2064">
        <f t="shared" ref="D2064:D2127" si="98">D2059+1</f>
        <v>412</v>
      </c>
      <c r="E2064" s="52">
        <f>VLOOKUP(D2064,'스테이지별 난이도 설정'!B:C,2,0)</f>
        <v>164.80000000000126</v>
      </c>
      <c r="F2064" t="str">
        <f t="shared" ref="F2064:F2127" si="99">F2059</f>
        <v>스페셜</v>
      </c>
      <c r="G2064">
        <f t="shared" si="97"/>
        <v>6</v>
      </c>
      <c r="H2064">
        <f>VLOOKUP($F2064,'(참고)타워 스텟 가치'!$B$2:$L$6,H$2,0)+(VLOOKUP($F2064,'(참고)타워 스텟 가치'!$B$2:$L$6,H$2,0)*$E2064)</f>
        <v>6295.2187500000482</v>
      </c>
      <c r="I2064">
        <f>VLOOKUP($F2064,'(참고)타워 스텟 가치'!$B$2:$L$6,I$2,0)+(VLOOKUP($F2064,'(참고)타워 스텟 가치'!$B$2:$L$6,I$2,0)*$E2064)</f>
        <v>1259.0437500000096</v>
      </c>
      <c r="J2064">
        <f>VLOOKUP($F2064,'(참고)타워 스텟 가치'!$B$2:$L$6,J$2,0)+(VLOOKUP($F2064,'(참고)타워 스텟 가치'!$B$2:$L$6,J$2,0)*$E2064)</f>
        <v>829000.00000000629</v>
      </c>
      <c r="K2064">
        <f>VLOOKUP($F2064,'(참고)타워 스텟 가치'!$B$2:$L$6,K$2,0)+(VLOOKUP($F2064,'(참고)타워 스텟 가치'!$B$2:$L$6,K$2,0)*$E2064)</f>
        <v>25180.875000000193</v>
      </c>
      <c r="L2064">
        <f>VLOOKUP($F2064,'(참고)타워 스텟 가치'!$B$2:$L$6,L$2,0)+(VLOOKUP($F2064,'(참고)타워 스텟 가치'!$B$2:$L$6,L$2,0)*$E2064)</f>
        <v>419.68125000000322</v>
      </c>
      <c r="M2064">
        <f>VLOOKUP($F2064,'(참고)타워 스텟 가치'!$B$2:$L$6,M$2,0)+(VLOOKUP($F2064,'(참고)타워 스텟 가치'!$B$2:$L$6,M$2,0)*$E2064)</f>
        <v>49.740000000000371</v>
      </c>
      <c r="N2064">
        <f>VLOOKUP($F2064,'(참고)타워 스텟 가치'!$B$2:$L$6,N$2,0)+(VLOOKUP($F2064,'(참고)타워 스텟 가치'!$B$2:$L$6,N$2,0)*$E2064)</f>
        <v>0</v>
      </c>
      <c r="O2064">
        <f>VLOOKUP($F2064,'(참고)타워 스텟 가치'!$B$2:$L$6,O$2,0)+(VLOOKUP($F2064,'(참고)타워 스텟 가치'!$B$2:$L$6,O$2,0)*$E2064)</f>
        <v>0</v>
      </c>
      <c r="P2064">
        <f>VLOOKUP($F2064,'(참고)타워 스텟 가치'!$B$2:$L$6,P$2,0)+(VLOOKUP($F2064,'(참고)타워 스텟 가치'!$B$2:$L$6,P$2,0)*$E2064)</f>
        <v>165.80000000000126</v>
      </c>
      <c r="Q2064">
        <f>SUM('스테이지별 몬스터 스텟'!H2064*'(참고)타워 스텟 가치'!$Q$17,'스테이지별 몬스터 스텟'!I2064*'(참고)타워 스텟 가치'!$R$17,'스테이지별 몬스터 스텟'!J2064*'(참고)타워 스텟 가치'!$S$17,'스테이지별 몬스터 스텟'!K2064*'(참고)타워 스텟 가치'!$T$17,'스테이지별 몬스터 스텟'!L2064*'(참고)타워 스텟 가치'!$U$17,'스테이지별 몬스터 스텟'!M2064*'(참고)타워 스텟 가치'!$V$17,'스테이지별 몬스터 스텟'!N2064*'(참고)타워 스텟 가치'!$W$17,'스테이지별 몬스터 스텟'!O2064*'(참고)타워 스텟 가치'!$X$17,'스테이지별 몬스터 스텟'!P2064*'(참고)타워 스텟 가치'!$Y$17)</f>
        <v>1309561.45562501</v>
      </c>
      <c r="R2064">
        <v>1</v>
      </c>
      <c r="S2064">
        <f>VLOOKUP($F2064,'(참고)타워 스텟 가치'!$B$7:$L$11,S$2,0)+(VLOOKUP($F2064,'(참고)타워 스텟 가치'!$B$7:$L$11,S$2,0)*$E2064)</f>
        <v>2098.4062500000159</v>
      </c>
      <c r="T2064">
        <f>VLOOKUP($F2064,'(참고)타워 스텟 가치'!$B$7:$L$11,T$2,0)+(VLOOKUP($F2064,'(참고)타워 스텟 가치'!$B$7:$L$11,T$2,0)*$E2064)</f>
        <v>3777.1312500000286</v>
      </c>
      <c r="U2064">
        <f>VLOOKUP($F2064,'(참고)타워 스텟 가치'!$B$7:$L$11,U$2,0)+(VLOOKUP($F2064,'(참고)타워 스텟 가치'!$B$7:$L$11,U$2,0)*$E2064)</f>
        <v>829000.00000000629</v>
      </c>
      <c r="V2064">
        <f>VLOOKUP($F2064,'(참고)타워 스텟 가치'!$B$7:$L$11,V$2,0)+(VLOOKUP($F2064,'(참고)타워 스텟 가치'!$B$7:$L$11,V$2,0)*$E2064)</f>
        <v>25180.875000000193</v>
      </c>
      <c r="W2064">
        <f>VLOOKUP($F2064,'(참고)타워 스텟 가치'!$B$7:$L$11,W$2,0)+(VLOOKUP($F2064,'(참고)타워 스텟 가치'!$B$7:$L$11,W$2,0)*$E2064)</f>
        <v>419.68125000000322</v>
      </c>
      <c r="X2064">
        <f>VLOOKUP($F2064,'(참고)타워 스텟 가치'!$B$7:$L$11,X$2,0)+(VLOOKUP($F2064,'(참고)타워 스텟 가치'!$B$7:$L$11,X$2,0)*$E2064)</f>
        <v>49.740000000000371</v>
      </c>
      <c r="Y2064">
        <f>VLOOKUP($F2064,'(참고)타워 스텟 가치'!$B$7:$L$11,Y$2,0)+(VLOOKUP($F2064,'(참고)타워 스텟 가치'!$B$7:$L$11,Y$2,0)*$E2064)</f>
        <v>0</v>
      </c>
      <c r="Z2064">
        <f>VLOOKUP($F2064,'(참고)타워 스텟 가치'!$B$7:$L$11,Z$2,0)+(VLOOKUP($F2064,'(참고)타워 스텟 가치'!$B$7:$L$11,Z$2,0)*$E2064)</f>
        <v>0</v>
      </c>
      <c r="AA2064">
        <f>VLOOKUP($F2064,'(참고)타워 스텟 가치'!$B$7:$L$11,AA$2,0)+(VLOOKUP($F2064,'(참고)타워 스텟 가치'!$B$7:$L$11,AA$2,0)*$E2064)</f>
        <v>165.80000000000126</v>
      </c>
      <c r="AB2064">
        <f>SUM('스테이지별 몬스터 스텟'!S2064*'(참고)타워 스텟 가치'!$Q$17,'스테이지별 몬스터 스텟'!T2064*'(참고)타워 스텟 가치'!$R$17,'스테이지별 몬스터 스텟'!U2064*'(참고)타워 스텟 가치'!$S$17,'스테이지별 몬스터 스텟'!V2064*'(참고)타워 스텟 가치'!$T$17,'스테이지별 몬스터 스텟'!W2064*'(참고)타워 스텟 가치'!$U$17,'스테이지별 몬스터 스텟'!X2064*'(참고)타워 스텟 가치'!$V$17,'스테이지별 몬스터 스텟'!Y2064*'(참고)타워 스텟 가치'!$W$17,'스테이지별 몬스터 스텟'!Z2064*'(참고)타워 스텟 가치'!$X$17,'스테이지별 몬스터 스텟'!AA2064*'(참고)타워 스텟 가치'!$Y$17)</f>
        <v>1304944.96187501</v>
      </c>
      <c r="AC2064">
        <v>2</v>
      </c>
      <c r="AD2064">
        <f>VLOOKUP($F2064,'(참고)타워 스텟 가치'!$B$12:$L$16,AD$2,0)+(VLOOKUP($F2064,'(참고)타워 스텟 가치'!$B$12:$L$16,AD$2,0)*$E2064)</f>
        <v>2098.4062500000159</v>
      </c>
      <c r="AE2064">
        <f>VLOOKUP($F2064,'(참고)타워 스텟 가치'!$B$12:$L$16,AE$2,0)+(VLOOKUP($F2064,'(참고)타워 스텟 가치'!$B$12:$L$16,AE$2,0)*$E2064)</f>
        <v>2518.0875000000192</v>
      </c>
      <c r="AF2064">
        <f>VLOOKUP($F2064,'(참고)타워 스텟 가치'!$B$12:$L$16,AF$2,0)+(VLOOKUP($F2064,'(참고)타워 스텟 가치'!$B$12:$L$16,AF$2,0)*$E2064)</f>
        <v>829000.00000000629</v>
      </c>
      <c r="AG2064">
        <f>VLOOKUP($F2064,'(참고)타워 스텟 가치'!$B$12:$L$16,AG$2,0)+(VLOOKUP($F2064,'(참고)타워 스텟 가치'!$B$12:$L$16,AG$2,0)*$E2064)</f>
        <v>12590.437500000096</v>
      </c>
      <c r="AH2064">
        <f>VLOOKUP($F2064,'(참고)타워 스텟 가치'!$B$12:$L$16,AH$2,0)+(VLOOKUP($F2064,'(참고)타워 스텟 가치'!$B$12:$L$16,AH$2,0)*$E2064)</f>
        <v>419.68125000000322</v>
      </c>
      <c r="AI2064">
        <f>VLOOKUP($F2064,'(참고)타워 스텟 가치'!$B$12:$L$16,AI$2,0)+(VLOOKUP($F2064,'(참고)타워 스텟 가치'!$B$12:$L$16,AI$2,0)*$E2064)</f>
        <v>49.740000000000371</v>
      </c>
      <c r="AJ2064">
        <f>VLOOKUP($F2064,'(참고)타워 스텟 가치'!$B$12:$L$16,AJ$2,0)+(VLOOKUP($F2064,'(참고)타워 스텟 가치'!$B$12:$L$16,AJ$2,0)*$E2064)</f>
        <v>0</v>
      </c>
      <c r="AK2064">
        <f>VLOOKUP($F2064,'(참고)타워 스텟 가치'!$B$12:$L$16,AK$2,0)+(VLOOKUP($F2064,'(참고)타워 스텟 가치'!$B$12:$L$16,AK$2,0)*$E2064)</f>
        <v>0</v>
      </c>
      <c r="AL2064">
        <f>VLOOKUP($F2064,'(참고)타워 스텟 가치'!$B$12:$L$16,AL$2,0)+(VLOOKUP($F2064,'(참고)타워 스텟 가치'!$B$12:$L$16,AL$2,0)*$E2064)</f>
        <v>331.60000000000252</v>
      </c>
      <c r="AM2064">
        <f>SUM('스테이지별 몬스터 스텟'!AD2064*'(참고)타워 스텟 가치'!$Q$17,'스테이지별 몬스터 스텟'!AE2064*'(참고)타워 스텟 가치'!$R$17,'스테이지별 몬스터 스텟'!AF2064*'(참고)타워 스텟 가치'!$S$17,'스테이지별 몬스터 스텟'!AG2064*'(참고)타워 스텟 가치'!$T$17,'스테이지별 몬스터 스텟'!AH2064*'(참고)타워 스텟 가치'!$U$17,'스테이지별 몬스터 스텟'!AI2064*'(참고)타워 스텟 가치'!$V$17,'스테이지별 몬스터 스텟'!AJ2064*'(참고)타워 스텟 가치'!$W$17,'스테이지별 몬스터 스텟'!AK2064*'(참고)타워 스텟 가치'!$X$17,'스테이지별 몬스터 스텟'!AL2064*'(참고)타워 스텟 가치'!$Y$17)</f>
        <v>1278207.1212500096</v>
      </c>
      <c r="AN2064">
        <v>3</v>
      </c>
    </row>
    <row r="2065" spans="3:40" x14ac:dyDescent="0.3">
      <c r="C2065">
        <v>1</v>
      </c>
      <c r="D2065">
        <f t="shared" si="98"/>
        <v>413</v>
      </c>
      <c r="E2065" s="52">
        <f>VLOOKUP(D2065,'스테이지별 난이도 설정'!B:C,2,0)</f>
        <v>165.20000000000127</v>
      </c>
      <c r="F2065" t="str">
        <f t="shared" si="99"/>
        <v>일반</v>
      </c>
      <c r="G2065">
        <f t="shared" si="97"/>
        <v>6</v>
      </c>
      <c r="H2065">
        <f>VLOOKUP($F2065,'(참고)타워 스텟 가치'!$B$2:$L$6,H$2,0)+(VLOOKUP($F2065,'(참고)타워 스텟 가치'!$B$2:$L$6,H$2,0)*$E2065)</f>
        <v>1246.5000000000095</v>
      </c>
      <c r="I2065">
        <f>VLOOKUP($F2065,'(참고)타워 스텟 가치'!$B$2:$L$6,I$2,0)+(VLOOKUP($F2065,'(참고)타워 스텟 가치'!$B$2:$L$6,I$2,0)*$E2065)</f>
        <v>249.30000000000189</v>
      </c>
      <c r="J2065">
        <f>VLOOKUP($F2065,'(참고)타워 스텟 가치'!$B$2:$L$6,J$2,0)+(VLOOKUP($F2065,'(참고)타워 스텟 가치'!$B$2:$L$6,J$2,0)*$E2065)</f>
        <v>831000.00000000629</v>
      </c>
      <c r="K2065">
        <f>VLOOKUP($F2065,'(참고)타워 스텟 가치'!$B$2:$L$6,K$2,0)+(VLOOKUP($F2065,'(참고)타워 스텟 가치'!$B$2:$L$6,K$2,0)*$E2065)</f>
        <v>4986.0000000000382</v>
      </c>
      <c r="L2065">
        <f>VLOOKUP($F2065,'(참고)타워 스텟 가치'!$B$2:$L$6,L$2,0)+(VLOOKUP($F2065,'(참고)타워 스텟 가치'!$B$2:$L$6,L$2,0)*$E2065)</f>
        <v>83.100000000000634</v>
      </c>
      <c r="M2065">
        <f>VLOOKUP($F2065,'(참고)타워 스텟 가치'!$B$2:$L$6,M$2,0)+(VLOOKUP($F2065,'(참고)타워 스텟 가치'!$B$2:$L$6,M$2,0)*$E2065)</f>
        <v>49.860000000000376</v>
      </c>
      <c r="N2065">
        <f>VLOOKUP($F2065,'(참고)타워 스텟 가치'!$B$2:$L$6,N$2,0)+(VLOOKUP($F2065,'(참고)타워 스텟 가치'!$B$2:$L$6,N$2,0)*$E2065)</f>
        <v>0</v>
      </c>
      <c r="O2065">
        <f>VLOOKUP($F2065,'(참고)타워 스텟 가치'!$B$2:$L$6,O$2,0)+(VLOOKUP($F2065,'(참고)타워 스텟 가치'!$B$2:$L$6,O$2,0)*$E2065)</f>
        <v>0</v>
      </c>
      <c r="P2065">
        <f>VLOOKUP($F2065,'(참고)타워 스텟 가치'!$B$2:$L$6,P$2,0)+(VLOOKUP($F2065,'(참고)타워 스텟 가치'!$B$2:$L$6,P$2,0)*$E2065)</f>
        <v>116.34000000000088</v>
      </c>
      <c r="Q2065">
        <f>SUM('스테이지별 몬스터 스텟'!H2065*'(참고)타워 스텟 가치'!$Q$17,'스테이지별 몬스터 스텟'!I2065*'(참고)타워 스텟 가치'!$R$17,'스테이지별 몬스터 스텟'!J2065*'(참고)타워 스텟 가치'!$S$17,'스테이지별 몬스터 스텟'!K2065*'(참고)타워 스텟 가치'!$T$17,'스테이지별 몬스터 스텟'!L2065*'(참고)타워 스텟 가치'!$U$17,'스테이지별 몬스터 스텟'!M2065*'(참고)타워 스텟 가치'!$V$17,'스테이지별 몬스터 스텟'!N2065*'(참고)타워 스텟 가치'!$W$17,'스테이지별 몬스터 스텟'!O2065*'(참고)타워 스텟 가치'!$X$17,'스테이지별 몬스터 스텟'!P2065*'(참고)타워 스텟 가치'!$Y$17)</f>
        <v>1259787.6900000093</v>
      </c>
      <c r="R2065">
        <v>1</v>
      </c>
      <c r="S2065">
        <f>VLOOKUP($F2065,'(참고)타워 스텟 가치'!$B$7:$L$11,S$2,0)+(VLOOKUP($F2065,'(참고)타워 스텟 가치'!$B$7:$L$11,S$2,0)*$E2065)</f>
        <v>415.50000000000318</v>
      </c>
      <c r="T2065">
        <f>VLOOKUP($F2065,'(참고)타워 스텟 가치'!$B$7:$L$11,T$2,0)+(VLOOKUP($F2065,'(참고)타워 스텟 가치'!$B$7:$L$11,T$2,0)*$E2065)</f>
        <v>747.90000000000566</v>
      </c>
      <c r="U2065">
        <f>VLOOKUP($F2065,'(참고)타워 스텟 가치'!$B$7:$L$11,U$2,0)+(VLOOKUP($F2065,'(참고)타워 스텟 가치'!$B$7:$L$11,U$2,0)*$E2065)</f>
        <v>831000.00000000629</v>
      </c>
      <c r="V2065">
        <f>VLOOKUP($F2065,'(참고)타워 스텟 가치'!$B$7:$L$11,V$2,0)+(VLOOKUP($F2065,'(참고)타워 스텟 가치'!$B$7:$L$11,V$2,0)*$E2065)</f>
        <v>4986.0000000000382</v>
      </c>
      <c r="W2065">
        <f>VLOOKUP($F2065,'(참고)타워 스텟 가치'!$B$7:$L$11,W$2,0)+(VLOOKUP($F2065,'(참고)타워 스텟 가치'!$B$7:$L$11,W$2,0)*$E2065)</f>
        <v>83.100000000000634</v>
      </c>
      <c r="X2065">
        <f>VLOOKUP($F2065,'(참고)타워 스텟 가치'!$B$7:$L$11,X$2,0)+(VLOOKUP($F2065,'(참고)타워 스텟 가치'!$B$7:$L$11,X$2,0)*$E2065)</f>
        <v>49.860000000000376</v>
      </c>
      <c r="Y2065">
        <f>VLOOKUP($F2065,'(참고)타워 스텟 가치'!$B$7:$L$11,Y$2,0)+(VLOOKUP($F2065,'(참고)타워 스텟 가치'!$B$7:$L$11,Y$2,0)*$E2065)</f>
        <v>0</v>
      </c>
      <c r="Z2065">
        <f>VLOOKUP($F2065,'(참고)타워 스텟 가치'!$B$7:$L$11,Z$2,0)+(VLOOKUP($F2065,'(참고)타워 스텟 가치'!$B$7:$L$11,Z$2,0)*$E2065)</f>
        <v>0</v>
      </c>
      <c r="AA2065">
        <f>VLOOKUP($F2065,'(참고)타워 스텟 가치'!$B$7:$L$11,AA$2,0)+(VLOOKUP($F2065,'(참고)타워 스텟 가치'!$B$7:$L$11,AA$2,0)*$E2065)</f>
        <v>116.34000000000088</v>
      </c>
      <c r="AB2065">
        <f>SUM('스테이지별 몬스터 스텟'!S2065*'(참고)타워 스텟 가치'!$Q$17,'스테이지별 몬스터 스텟'!T2065*'(참고)타워 스텟 가치'!$R$17,'스테이지별 몬스터 스텟'!U2065*'(참고)타워 스텟 가치'!$S$17,'스테이지별 몬스터 스텟'!V2065*'(참고)타워 스텟 가치'!$T$17,'스테이지별 몬스터 스텟'!W2065*'(참고)타워 스텟 가치'!$U$17,'스테이지별 몬스터 스텟'!X2065*'(참고)타워 스텟 가치'!$V$17,'스테이지별 몬스터 스텟'!Y2065*'(참고)타워 스텟 가치'!$W$17,'스테이지별 몬스터 스텟'!Z2065*'(참고)타워 스텟 가치'!$X$17,'스테이지별 몬스터 스텟'!AA2065*'(참고)타워 스텟 가치'!$Y$17)</f>
        <v>1258873.5900000094</v>
      </c>
      <c r="AC2065">
        <v>2</v>
      </c>
      <c r="AD2065">
        <f>VLOOKUP($F2065,'(참고)타워 스텟 가치'!$B$12:$L$16,AD$2,0)+(VLOOKUP($F2065,'(참고)타워 스텟 가치'!$B$12:$L$16,AD$2,0)*$E2065)</f>
        <v>415.50000000000318</v>
      </c>
      <c r="AE2065">
        <f>VLOOKUP($F2065,'(참고)타워 스텟 가치'!$B$12:$L$16,AE$2,0)+(VLOOKUP($F2065,'(참고)타워 스텟 가치'!$B$12:$L$16,AE$2,0)*$E2065)</f>
        <v>498.60000000000377</v>
      </c>
      <c r="AF2065">
        <f>VLOOKUP($F2065,'(참고)타워 스텟 가치'!$B$12:$L$16,AF$2,0)+(VLOOKUP($F2065,'(참고)타워 스텟 가치'!$B$12:$L$16,AF$2,0)*$E2065)</f>
        <v>831000.00000000629</v>
      </c>
      <c r="AG2065">
        <f>VLOOKUP($F2065,'(참고)타워 스텟 가치'!$B$12:$L$16,AG$2,0)+(VLOOKUP($F2065,'(참고)타워 스텟 가치'!$B$12:$L$16,AG$2,0)*$E2065)</f>
        <v>2493.0000000000191</v>
      </c>
      <c r="AH2065">
        <f>VLOOKUP($F2065,'(참고)타워 스텟 가치'!$B$12:$L$16,AH$2,0)+(VLOOKUP($F2065,'(참고)타워 스텟 가치'!$B$12:$L$16,AH$2,0)*$E2065)</f>
        <v>83.100000000000634</v>
      </c>
      <c r="AI2065">
        <f>VLOOKUP($F2065,'(참고)타워 스텟 가치'!$B$12:$L$16,AI$2,0)+(VLOOKUP($F2065,'(참고)타워 스텟 가치'!$B$12:$L$16,AI$2,0)*$E2065)</f>
        <v>49.860000000000376</v>
      </c>
      <c r="AJ2065">
        <f>VLOOKUP($F2065,'(참고)타워 스텟 가치'!$B$12:$L$16,AJ$2,0)+(VLOOKUP($F2065,'(참고)타워 스텟 가치'!$B$12:$L$16,AJ$2,0)*$E2065)</f>
        <v>0</v>
      </c>
      <c r="AK2065">
        <f>VLOOKUP($F2065,'(참고)타워 스텟 가치'!$B$12:$L$16,AK$2,0)+(VLOOKUP($F2065,'(참고)타워 스텟 가치'!$B$12:$L$16,AK$2,0)*$E2065)</f>
        <v>0</v>
      </c>
      <c r="AL2065">
        <f>VLOOKUP($F2065,'(참고)타워 스텟 가치'!$B$12:$L$16,AL$2,0)+(VLOOKUP($F2065,'(참고)타워 스텟 가치'!$B$12:$L$16,AL$2,0)*$E2065)</f>
        <v>232.68000000000177</v>
      </c>
      <c r="AM2065">
        <f>SUM('스테이지별 몬스터 스텟'!AD2065*'(참고)타워 스텟 가치'!$Q$17,'스테이지별 몬스터 스텟'!AE2065*'(참고)타워 스텟 가치'!$R$17,'스테이지별 몬스터 스텟'!AF2065*'(참고)타워 스텟 가치'!$S$17,'스테이지별 몬스터 스텟'!AG2065*'(참고)타워 스텟 가치'!$T$17,'스테이지별 몬스터 스텟'!AH2065*'(참고)타워 스텟 가치'!$U$17,'스테이지별 몬스터 스텟'!AI2065*'(참고)타워 스텟 가치'!$V$17,'스테이지별 몬스터 스텟'!AJ2065*'(참고)타워 스텟 가치'!$W$17,'스테이지별 몬스터 스텟'!AK2065*'(참고)타워 스텟 가치'!$X$17,'스테이지별 몬스터 스텟'!AL2065*'(참고)타워 스텟 가치'!$Y$17)</f>
        <v>1253746.3200000094</v>
      </c>
      <c r="AN2065">
        <v>3</v>
      </c>
    </row>
    <row r="2066" spans="3:40" x14ac:dyDescent="0.3">
      <c r="C2066">
        <v>2</v>
      </c>
      <c r="D2066">
        <f t="shared" si="98"/>
        <v>413</v>
      </c>
      <c r="E2066" s="52">
        <f>VLOOKUP(D2066,'스테이지별 난이도 설정'!B:C,2,0)</f>
        <v>165.20000000000127</v>
      </c>
      <c r="F2066" t="str">
        <f t="shared" si="99"/>
        <v>레어</v>
      </c>
      <c r="G2066">
        <f t="shared" si="97"/>
        <v>6</v>
      </c>
      <c r="H2066">
        <f>VLOOKUP($F2066,'(참고)타워 스텟 가치'!$B$2:$L$6,H$2,0)+(VLOOKUP($F2066,'(참고)타워 스텟 가치'!$B$2:$L$6,H$2,0)*$E2066)</f>
        <v>1869.7500000000143</v>
      </c>
      <c r="I2066">
        <f>VLOOKUP($F2066,'(참고)타워 스텟 가치'!$B$2:$L$6,I$2,0)+(VLOOKUP($F2066,'(참고)타워 스텟 가치'!$B$2:$L$6,I$2,0)*$E2066)</f>
        <v>373.95000000000283</v>
      </c>
      <c r="J2066">
        <f>VLOOKUP($F2066,'(참고)타워 스텟 가치'!$B$2:$L$6,J$2,0)+(VLOOKUP($F2066,'(참고)타워 스텟 가치'!$B$2:$L$6,J$2,0)*$E2066)</f>
        <v>831000.00000000629</v>
      </c>
      <c r="K2066">
        <f>VLOOKUP($F2066,'(참고)타워 스텟 가치'!$B$2:$L$6,K$2,0)+(VLOOKUP($F2066,'(참고)타워 스텟 가치'!$B$2:$L$6,K$2,0)*$E2066)</f>
        <v>7479.0000000000573</v>
      </c>
      <c r="L2066">
        <f>VLOOKUP($F2066,'(참고)타워 스텟 가치'!$B$2:$L$6,L$2,0)+(VLOOKUP($F2066,'(참고)타워 스텟 가치'!$B$2:$L$6,L$2,0)*$E2066)</f>
        <v>124.65000000000094</v>
      </c>
      <c r="M2066">
        <f>VLOOKUP($F2066,'(참고)타워 스텟 가치'!$B$2:$L$6,M$2,0)+(VLOOKUP($F2066,'(참고)타워 스텟 가치'!$B$2:$L$6,M$2,0)*$E2066)</f>
        <v>49.860000000000376</v>
      </c>
      <c r="N2066">
        <f>VLOOKUP($F2066,'(참고)타워 스텟 가치'!$B$2:$L$6,N$2,0)+(VLOOKUP($F2066,'(참고)타워 스텟 가치'!$B$2:$L$6,N$2,0)*$E2066)</f>
        <v>0</v>
      </c>
      <c r="O2066">
        <f>VLOOKUP($F2066,'(참고)타워 스텟 가치'!$B$2:$L$6,O$2,0)+(VLOOKUP($F2066,'(참고)타워 스텟 가치'!$B$2:$L$6,O$2,0)*$E2066)</f>
        <v>0</v>
      </c>
      <c r="P2066">
        <f>VLOOKUP($F2066,'(참고)타워 스텟 가치'!$B$2:$L$6,P$2,0)+(VLOOKUP($F2066,'(참고)타워 스텟 가치'!$B$2:$L$6,P$2,0)*$E2066)</f>
        <v>116.34000000000088</v>
      </c>
      <c r="Q2066">
        <f>SUM('스테이지별 몬스터 스텟'!H2066*'(참고)타워 스텟 가치'!$Q$17,'스테이지별 몬스터 스텟'!I2066*'(참고)타워 스텟 가치'!$R$17,'스테이지별 몬스터 스텟'!J2066*'(참고)타워 스텟 가치'!$S$17,'스테이지별 몬스터 스텟'!K2066*'(참고)타워 스텟 가치'!$T$17,'스테이지별 몬스터 스텟'!L2066*'(참고)타워 스텟 가치'!$U$17,'스테이지별 몬스터 스텟'!M2066*'(참고)타워 스텟 가치'!$V$17,'스테이지별 몬스터 스텟'!N2066*'(참고)타워 스텟 가치'!$W$17,'스테이지별 몬스터 스텟'!O2066*'(참고)타워 스텟 가치'!$X$17,'스테이지별 몬스터 스텟'!P2066*'(참고)타워 스텟 가치'!$Y$17)</f>
        <v>1266290.2650000094</v>
      </c>
      <c r="R2066">
        <v>1</v>
      </c>
      <c r="S2066">
        <f>VLOOKUP($F2066,'(참고)타워 스텟 가치'!$B$7:$L$11,S$2,0)+(VLOOKUP($F2066,'(참고)타워 스텟 가치'!$B$7:$L$11,S$2,0)*$E2066)</f>
        <v>623.25000000000477</v>
      </c>
      <c r="T2066">
        <f>VLOOKUP($F2066,'(참고)타워 스텟 가치'!$B$7:$L$11,T$2,0)+(VLOOKUP($F2066,'(참고)타워 스텟 가치'!$B$7:$L$11,T$2,0)*$E2066)</f>
        <v>1121.8500000000085</v>
      </c>
      <c r="U2066">
        <f>VLOOKUP($F2066,'(참고)타워 스텟 가치'!$B$7:$L$11,U$2,0)+(VLOOKUP($F2066,'(참고)타워 스텟 가치'!$B$7:$L$11,U$2,0)*$E2066)</f>
        <v>831000.00000000629</v>
      </c>
      <c r="V2066">
        <f>VLOOKUP($F2066,'(참고)타워 스텟 가치'!$B$7:$L$11,V$2,0)+(VLOOKUP($F2066,'(참고)타워 스텟 가치'!$B$7:$L$11,V$2,0)*$E2066)</f>
        <v>7479.0000000000573</v>
      </c>
      <c r="W2066">
        <f>VLOOKUP($F2066,'(참고)타워 스텟 가치'!$B$7:$L$11,W$2,0)+(VLOOKUP($F2066,'(참고)타워 스텟 가치'!$B$7:$L$11,W$2,0)*$E2066)</f>
        <v>124.65000000000094</v>
      </c>
      <c r="X2066">
        <f>VLOOKUP($F2066,'(참고)타워 스텟 가치'!$B$7:$L$11,X$2,0)+(VLOOKUP($F2066,'(참고)타워 스텟 가치'!$B$7:$L$11,X$2,0)*$E2066)</f>
        <v>49.860000000000376</v>
      </c>
      <c r="Y2066">
        <f>VLOOKUP($F2066,'(참고)타워 스텟 가치'!$B$7:$L$11,Y$2,0)+(VLOOKUP($F2066,'(참고)타워 스텟 가치'!$B$7:$L$11,Y$2,0)*$E2066)</f>
        <v>0</v>
      </c>
      <c r="Z2066">
        <f>VLOOKUP($F2066,'(참고)타워 스텟 가치'!$B$7:$L$11,Z$2,0)+(VLOOKUP($F2066,'(참고)타워 스텟 가치'!$B$7:$L$11,Z$2,0)*$E2066)</f>
        <v>0</v>
      </c>
      <c r="AA2066">
        <f>VLOOKUP($F2066,'(참고)타워 스텟 가치'!$B$7:$L$11,AA$2,0)+(VLOOKUP($F2066,'(참고)타워 스텟 가치'!$B$7:$L$11,AA$2,0)*$E2066)</f>
        <v>116.34000000000088</v>
      </c>
      <c r="AB2066">
        <f>SUM('스테이지별 몬스터 스텟'!S2066*'(참고)타워 스텟 가치'!$Q$17,'스테이지별 몬스터 스텟'!T2066*'(참고)타워 스텟 가치'!$R$17,'스테이지별 몬스터 스텟'!U2066*'(참고)타워 스텟 가치'!$S$17,'스테이지별 몬스터 스텟'!V2066*'(참고)타워 스텟 가치'!$T$17,'스테이지별 몬스터 스텟'!W2066*'(참고)타워 스텟 가치'!$U$17,'스테이지별 몬스터 스텟'!X2066*'(참고)타워 스텟 가치'!$V$17,'스테이지별 몬스터 스텟'!Y2066*'(참고)타워 스텟 가치'!$W$17,'스테이지별 몬스터 스텟'!Z2066*'(참고)타워 스텟 가치'!$X$17,'스테이지별 몬스터 스텟'!AA2066*'(참고)타워 스텟 가치'!$Y$17)</f>
        <v>1264919.1150000093</v>
      </c>
      <c r="AC2066">
        <v>2</v>
      </c>
      <c r="AD2066">
        <f>VLOOKUP($F2066,'(참고)타워 스텟 가치'!$B$12:$L$16,AD$2,0)+(VLOOKUP($F2066,'(참고)타워 스텟 가치'!$B$12:$L$16,AD$2,0)*$E2066)</f>
        <v>623.25000000000477</v>
      </c>
      <c r="AE2066">
        <f>VLOOKUP($F2066,'(참고)타워 스텟 가치'!$B$12:$L$16,AE$2,0)+(VLOOKUP($F2066,'(참고)타워 스텟 가치'!$B$12:$L$16,AE$2,0)*$E2066)</f>
        <v>747.90000000000566</v>
      </c>
      <c r="AF2066">
        <f>VLOOKUP($F2066,'(참고)타워 스텟 가치'!$B$12:$L$16,AF$2,0)+(VLOOKUP($F2066,'(참고)타워 스텟 가치'!$B$12:$L$16,AF$2,0)*$E2066)</f>
        <v>831000.00000000629</v>
      </c>
      <c r="AG2066">
        <f>VLOOKUP($F2066,'(참고)타워 스텟 가치'!$B$12:$L$16,AG$2,0)+(VLOOKUP($F2066,'(참고)타워 스텟 가치'!$B$12:$L$16,AG$2,0)*$E2066)</f>
        <v>3739.5000000000286</v>
      </c>
      <c r="AH2066">
        <f>VLOOKUP($F2066,'(참고)타워 스텟 가치'!$B$12:$L$16,AH$2,0)+(VLOOKUP($F2066,'(참고)타워 스텟 가치'!$B$12:$L$16,AH$2,0)*$E2066)</f>
        <v>124.65000000000094</v>
      </c>
      <c r="AI2066">
        <f>VLOOKUP($F2066,'(참고)타워 스텟 가치'!$B$12:$L$16,AI$2,0)+(VLOOKUP($F2066,'(참고)타워 스텟 가치'!$B$12:$L$16,AI$2,0)*$E2066)</f>
        <v>49.860000000000376</v>
      </c>
      <c r="AJ2066">
        <f>VLOOKUP($F2066,'(참고)타워 스텟 가치'!$B$12:$L$16,AJ$2,0)+(VLOOKUP($F2066,'(참고)타워 스텟 가치'!$B$12:$L$16,AJ$2,0)*$E2066)</f>
        <v>0</v>
      </c>
      <c r="AK2066">
        <f>VLOOKUP($F2066,'(참고)타워 스텟 가치'!$B$12:$L$16,AK$2,0)+(VLOOKUP($F2066,'(참고)타워 스텟 가치'!$B$12:$L$16,AK$2,0)*$E2066)</f>
        <v>0</v>
      </c>
      <c r="AL2066">
        <f>VLOOKUP($F2066,'(참고)타워 스텟 가치'!$B$12:$L$16,AL$2,0)+(VLOOKUP($F2066,'(참고)타워 스텟 가치'!$B$12:$L$16,AL$2,0)*$E2066)</f>
        <v>232.68000000000177</v>
      </c>
      <c r="AM2066">
        <f>SUM('스테이지별 몬스터 스텟'!AD2066*'(참고)타워 스텟 가치'!$Q$17,'스테이지별 몬스터 스텟'!AE2066*'(참고)타워 스텟 가치'!$R$17,'스테이지별 몬스터 스텟'!AF2066*'(참고)타워 스텟 가치'!$S$17,'스테이지별 몬스터 스텟'!AG2066*'(참고)타워 스텟 가치'!$T$17,'스테이지별 몬스터 스텟'!AH2066*'(참고)타워 스텟 가치'!$U$17,'스테이지별 몬스터 스텟'!AI2066*'(참고)타워 스텟 가치'!$V$17,'스테이지별 몬스터 스텟'!AJ2066*'(참고)타워 스텟 가치'!$W$17,'스테이지별 몬스터 스텟'!AK2066*'(참고)타워 스텟 가치'!$X$17,'스테이지별 몬스터 스텟'!AL2066*'(참고)타워 스텟 가치'!$Y$17)</f>
        <v>1257111.8700000097</v>
      </c>
      <c r="AN2066">
        <v>3</v>
      </c>
    </row>
    <row r="2067" spans="3:40" x14ac:dyDescent="0.3">
      <c r="C2067">
        <v>3</v>
      </c>
      <c r="D2067">
        <f t="shared" si="98"/>
        <v>413</v>
      </c>
      <c r="E2067" s="52">
        <f>VLOOKUP(D2067,'스테이지별 난이도 설정'!B:C,2,0)</f>
        <v>165.20000000000127</v>
      </c>
      <c r="F2067" t="str">
        <f t="shared" si="99"/>
        <v>에픽</v>
      </c>
      <c r="G2067">
        <f t="shared" si="97"/>
        <v>6</v>
      </c>
      <c r="H2067">
        <f>VLOOKUP($F2067,'(참고)타워 스텟 가치'!$B$2:$L$6,H$2,0)+(VLOOKUP($F2067,'(참고)타워 스텟 가치'!$B$2:$L$6,H$2,0)*$E2067)</f>
        <v>2804.6250000000214</v>
      </c>
      <c r="I2067">
        <f>VLOOKUP($F2067,'(참고)타워 스텟 가치'!$B$2:$L$6,I$2,0)+(VLOOKUP($F2067,'(참고)타워 스텟 가치'!$B$2:$L$6,I$2,0)*$E2067)</f>
        <v>560.92500000000427</v>
      </c>
      <c r="J2067">
        <f>VLOOKUP($F2067,'(참고)타워 스텟 가치'!$B$2:$L$6,J$2,0)+(VLOOKUP($F2067,'(참고)타워 스텟 가치'!$B$2:$L$6,J$2,0)*$E2067)</f>
        <v>831000.00000000629</v>
      </c>
      <c r="K2067">
        <f>VLOOKUP($F2067,'(참고)타워 스텟 가치'!$B$2:$L$6,K$2,0)+(VLOOKUP($F2067,'(참고)타워 스텟 가치'!$B$2:$L$6,K$2,0)*$E2067)</f>
        <v>11218.500000000085</v>
      </c>
      <c r="L2067">
        <f>VLOOKUP($F2067,'(참고)타워 스텟 가치'!$B$2:$L$6,L$2,0)+(VLOOKUP($F2067,'(참고)타워 스텟 가치'!$B$2:$L$6,L$2,0)*$E2067)</f>
        <v>186.97500000000142</v>
      </c>
      <c r="M2067">
        <f>VLOOKUP($F2067,'(참고)타워 스텟 가치'!$B$2:$L$6,M$2,0)+(VLOOKUP($F2067,'(참고)타워 스텟 가치'!$B$2:$L$6,M$2,0)*$E2067)</f>
        <v>49.860000000000376</v>
      </c>
      <c r="N2067">
        <f>VLOOKUP($F2067,'(참고)타워 스텟 가치'!$B$2:$L$6,N$2,0)+(VLOOKUP($F2067,'(참고)타워 스텟 가치'!$B$2:$L$6,N$2,0)*$E2067)</f>
        <v>0</v>
      </c>
      <c r="O2067">
        <f>VLOOKUP($F2067,'(참고)타워 스텟 가치'!$B$2:$L$6,O$2,0)+(VLOOKUP($F2067,'(참고)타워 스텟 가치'!$B$2:$L$6,O$2,0)*$E2067)</f>
        <v>0</v>
      </c>
      <c r="P2067">
        <f>VLOOKUP($F2067,'(참고)타워 스텟 가치'!$B$2:$L$6,P$2,0)+(VLOOKUP($F2067,'(참고)타워 스텟 가치'!$B$2:$L$6,P$2,0)*$E2067)</f>
        <v>116.34000000000088</v>
      </c>
      <c r="Q2067">
        <f>SUM('스테이지별 몬스터 스텟'!H2067*'(참고)타워 스텟 가치'!$Q$17,'스테이지별 몬스터 스텟'!I2067*'(참고)타워 스텟 가치'!$R$17,'스테이지별 몬스터 스텟'!J2067*'(참고)타워 스텟 가치'!$S$17,'스테이지별 몬스터 스텟'!K2067*'(참고)타워 스텟 가치'!$T$17,'스테이지별 몬스터 스텟'!L2067*'(참고)타워 스텟 가치'!$U$17,'스테이지별 몬스터 스텟'!M2067*'(참고)타워 스텟 가치'!$V$17,'스테이지별 몬스터 스텟'!N2067*'(참고)타워 스텟 가치'!$W$17,'스테이지별 몬스터 스텟'!O2067*'(참고)타워 스텟 가치'!$X$17,'스테이지별 몬스터 스텟'!P2067*'(참고)타워 스텟 가치'!$Y$17)</f>
        <v>1276044.1275000095</v>
      </c>
      <c r="R2067">
        <v>1</v>
      </c>
      <c r="S2067">
        <f>VLOOKUP($F2067,'(참고)타워 스텟 가치'!$B$7:$L$11,S$2,0)+(VLOOKUP($F2067,'(참고)타워 스텟 가치'!$B$7:$L$11,S$2,0)*$E2067)</f>
        <v>934.87500000000716</v>
      </c>
      <c r="T2067">
        <f>VLOOKUP($F2067,'(참고)타워 스텟 가치'!$B$7:$L$11,T$2,0)+(VLOOKUP($F2067,'(참고)타워 스텟 가치'!$B$7:$L$11,T$2,0)*$E2067)</f>
        <v>1682.7750000000128</v>
      </c>
      <c r="U2067">
        <f>VLOOKUP($F2067,'(참고)타워 스텟 가치'!$B$7:$L$11,U$2,0)+(VLOOKUP($F2067,'(참고)타워 스텟 가치'!$B$7:$L$11,U$2,0)*$E2067)</f>
        <v>831000.00000000629</v>
      </c>
      <c r="V2067">
        <f>VLOOKUP($F2067,'(참고)타워 스텟 가치'!$B$7:$L$11,V$2,0)+(VLOOKUP($F2067,'(참고)타워 스텟 가치'!$B$7:$L$11,V$2,0)*$E2067)</f>
        <v>11218.500000000085</v>
      </c>
      <c r="W2067">
        <f>VLOOKUP($F2067,'(참고)타워 스텟 가치'!$B$7:$L$11,W$2,0)+(VLOOKUP($F2067,'(참고)타워 스텟 가치'!$B$7:$L$11,W$2,0)*$E2067)</f>
        <v>186.97500000000142</v>
      </c>
      <c r="X2067">
        <f>VLOOKUP($F2067,'(참고)타워 스텟 가치'!$B$7:$L$11,X$2,0)+(VLOOKUP($F2067,'(참고)타워 스텟 가치'!$B$7:$L$11,X$2,0)*$E2067)</f>
        <v>49.860000000000376</v>
      </c>
      <c r="Y2067">
        <f>VLOOKUP($F2067,'(참고)타워 스텟 가치'!$B$7:$L$11,Y$2,0)+(VLOOKUP($F2067,'(참고)타워 스텟 가치'!$B$7:$L$11,Y$2,0)*$E2067)</f>
        <v>0</v>
      </c>
      <c r="Z2067">
        <f>VLOOKUP($F2067,'(참고)타워 스텟 가치'!$B$7:$L$11,Z$2,0)+(VLOOKUP($F2067,'(참고)타워 스텟 가치'!$B$7:$L$11,Z$2,0)*$E2067)</f>
        <v>0</v>
      </c>
      <c r="AA2067">
        <f>VLOOKUP($F2067,'(참고)타워 스텟 가치'!$B$7:$L$11,AA$2,0)+(VLOOKUP($F2067,'(참고)타워 스텟 가치'!$B$7:$L$11,AA$2,0)*$E2067)</f>
        <v>116.34000000000088</v>
      </c>
      <c r="AB2067">
        <f>SUM('스테이지별 몬스터 스텟'!S2067*'(참고)타워 스텟 가치'!$Q$17,'스테이지별 몬스터 스텟'!T2067*'(참고)타워 스텟 가치'!$R$17,'스테이지별 몬스터 스텟'!U2067*'(참고)타워 스텟 가치'!$S$17,'스테이지별 몬스터 스텟'!V2067*'(참고)타워 스텟 가치'!$T$17,'스테이지별 몬스터 스텟'!W2067*'(참고)타워 스텟 가치'!$U$17,'스테이지별 몬스터 스텟'!X2067*'(참고)타워 스텟 가치'!$V$17,'스테이지별 몬스터 스텟'!Y2067*'(참고)타워 스텟 가치'!$W$17,'스테이지별 몬스터 스텟'!Z2067*'(참고)타워 스텟 가치'!$X$17,'스테이지별 몬스터 스텟'!AA2067*'(참고)타워 스텟 가치'!$Y$17)</f>
        <v>1273987.4025000096</v>
      </c>
      <c r="AC2067">
        <v>2</v>
      </c>
      <c r="AD2067">
        <f>VLOOKUP($F2067,'(참고)타워 스텟 가치'!$B$12:$L$16,AD$2,0)+(VLOOKUP($F2067,'(참고)타워 스텟 가치'!$B$12:$L$16,AD$2,0)*$E2067)</f>
        <v>934.87500000000716</v>
      </c>
      <c r="AE2067">
        <f>VLOOKUP($F2067,'(참고)타워 스텟 가치'!$B$12:$L$16,AE$2,0)+(VLOOKUP($F2067,'(참고)타워 스텟 가치'!$B$12:$L$16,AE$2,0)*$E2067)</f>
        <v>1121.8500000000085</v>
      </c>
      <c r="AF2067">
        <f>VLOOKUP($F2067,'(참고)타워 스텟 가치'!$B$12:$L$16,AF$2,0)+(VLOOKUP($F2067,'(참고)타워 스텟 가치'!$B$12:$L$16,AF$2,0)*$E2067)</f>
        <v>831000.00000000629</v>
      </c>
      <c r="AG2067">
        <f>VLOOKUP($F2067,'(참고)타워 스텟 가치'!$B$12:$L$16,AG$2,0)+(VLOOKUP($F2067,'(참고)타워 스텟 가치'!$B$12:$L$16,AG$2,0)*$E2067)</f>
        <v>5609.2500000000427</v>
      </c>
      <c r="AH2067">
        <f>VLOOKUP($F2067,'(참고)타워 스텟 가치'!$B$12:$L$16,AH$2,0)+(VLOOKUP($F2067,'(참고)타워 스텟 가치'!$B$12:$L$16,AH$2,0)*$E2067)</f>
        <v>186.97500000000142</v>
      </c>
      <c r="AI2067">
        <f>VLOOKUP($F2067,'(참고)타워 스텟 가치'!$B$12:$L$16,AI$2,0)+(VLOOKUP($F2067,'(참고)타워 스텟 가치'!$B$12:$L$16,AI$2,0)*$E2067)</f>
        <v>49.860000000000376</v>
      </c>
      <c r="AJ2067">
        <f>VLOOKUP($F2067,'(참고)타워 스텟 가치'!$B$12:$L$16,AJ$2,0)+(VLOOKUP($F2067,'(참고)타워 스텟 가치'!$B$12:$L$16,AJ$2,0)*$E2067)</f>
        <v>0</v>
      </c>
      <c r="AK2067">
        <f>VLOOKUP($F2067,'(참고)타워 스텟 가치'!$B$12:$L$16,AK$2,0)+(VLOOKUP($F2067,'(참고)타워 스텟 가치'!$B$12:$L$16,AK$2,0)*$E2067)</f>
        <v>0</v>
      </c>
      <c r="AL2067">
        <f>VLOOKUP($F2067,'(참고)타워 스텟 가치'!$B$12:$L$16,AL$2,0)+(VLOOKUP($F2067,'(참고)타워 스텟 가치'!$B$12:$L$16,AL$2,0)*$E2067)</f>
        <v>232.68000000000177</v>
      </c>
      <c r="AM2067">
        <f>SUM('스테이지별 몬스터 스텟'!AD2067*'(참고)타워 스텟 가치'!$Q$17,'스테이지별 몬스터 스텟'!AE2067*'(참고)타워 스텟 가치'!$R$17,'스테이지별 몬스터 스텟'!AF2067*'(참고)타워 스텟 가치'!$S$17,'스테이지별 몬스터 스텟'!AG2067*'(참고)타워 스텟 가치'!$T$17,'스테이지별 몬스터 스텟'!AH2067*'(참고)타워 스텟 가치'!$U$17,'스테이지별 몬스터 스텟'!AI2067*'(참고)타워 스텟 가치'!$V$17,'스테이지별 몬스터 스텟'!AJ2067*'(참고)타워 스텟 가치'!$W$17,'스테이지별 몬스터 스텟'!AK2067*'(참고)타워 스텟 가치'!$X$17,'스테이지별 몬스터 스텟'!AL2067*'(참고)타워 스텟 가치'!$Y$17)</f>
        <v>1262160.1950000096</v>
      </c>
      <c r="AN2067">
        <v>3</v>
      </c>
    </row>
    <row r="2068" spans="3:40" x14ac:dyDescent="0.3">
      <c r="C2068">
        <v>4</v>
      </c>
      <c r="D2068">
        <f t="shared" si="98"/>
        <v>413</v>
      </c>
      <c r="E2068" s="52">
        <f>VLOOKUP(D2068,'스테이지별 난이도 설정'!B:C,2,0)</f>
        <v>165.20000000000127</v>
      </c>
      <c r="F2068" t="str">
        <f t="shared" si="99"/>
        <v>유니크</v>
      </c>
      <c r="G2068">
        <f t="shared" si="97"/>
        <v>6</v>
      </c>
      <c r="H2068">
        <f>VLOOKUP($F2068,'(참고)타워 스텟 가치'!$B$2:$L$6,H$2,0)+(VLOOKUP($F2068,'(참고)타워 스텟 가치'!$B$2:$L$6,H$2,0)*$E2068)</f>
        <v>4206.9375000000318</v>
      </c>
      <c r="I2068">
        <f>VLOOKUP($F2068,'(참고)타워 스텟 가치'!$B$2:$L$6,I$2,0)+(VLOOKUP($F2068,'(참고)타워 스텟 가치'!$B$2:$L$6,I$2,0)*$E2068)</f>
        <v>841.38750000000641</v>
      </c>
      <c r="J2068">
        <f>VLOOKUP($F2068,'(참고)타워 스텟 가치'!$B$2:$L$6,J$2,0)+(VLOOKUP($F2068,'(참고)타워 스텟 가치'!$B$2:$L$6,J$2,0)*$E2068)</f>
        <v>831000.00000000629</v>
      </c>
      <c r="K2068">
        <f>VLOOKUP($F2068,'(참고)타워 스텟 가치'!$B$2:$L$6,K$2,0)+(VLOOKUP($F2068,'(참고)타워 스텟 가치'!$B$2:$L$6,K$2,0)*$E2068)</f>
        <v>16827.750000000127</v>
      </c>
      <c r="L2068">
        <f>VLOOKUP($F2068,'(참고)타워 스텟 가치'!$B$2:$L$6,L$2,0)+(VLOOKUP($F2068,'(참고)타워 스텟 가치'!$B$2:$L$6,L$2,0)*$E2068)</f>
        <v>280.46250000000214</v>
      </c>
      <c r="M2068">
        <f>VLOOKUP($F2068,'(참고)타워 스텟 가치'!$B$2:$L$6,M$2,0)+(VLOOKUP($F2068,'(참고)타워 스텟 가치'!$B$2:$L$6,M$2,0)*$E2068)</f>
        <v>49.860000000000376</v>
      </c>
      <c r="N2068">
        <f>VLOOKUP($F2068,'(참고)타워 스텟 가치'!$B$2:$L$6,N$2,0)+(VLOOKUP($F2068,'(참고)타워 스텟 가치'!$B$2:$L$6,N$2,0)*$E2068)</f>
        <v>0</v>
      </c>
      <c r="O2068">
        <f>VLOOKUP($F2068,'(참고)타워 스텟 가치'!$B$2:$L$6,O$2,0)+(VLOOKUP($F2068,'(참고)타워 스텟 가치'!$B$2:$L$6,O$2,0)*$E2068)</f>
        <v>0</v>
      </c>
      <c r="P2068">
        <f>VLOOKUP($F2068,'(참고)타워 스텟 가치'!$B$2:$L$6,P$2,0)+(VLOOKUP($F2068,'(참고)타워 스텟 가치'!$B$2:$L$6,P$2,0)*$E2068)</f>
        <v>166.20000000000127</v>
      </c>
      <c r="Q2068">
        <f>SUM('스테이지별 몬스터 스텟'!H2068*'(참고)타워 스텟 가치'!$Q$17,'스테이지별 몬스터 스텟'!I2068*'(참고)타워 스텟 가치'!$R$17,'스테이지별 몬스터 스텟'!J2068*'(참고)타워 스텟 가치'!$S$17,'스테이지별 몬스터 스텟'!K2068*'(참고)타워 스텟 가치'!$T$17,'스테이지별 몬스터 스텟'!L2068*'(참고)타워 스텟 가치'!$U$17,'스테이지별 몬스터 스텟'!M2068*'(참고)타워 스텟 가치'!$V$17,'스테이지별 몬스터 스텟'!N2068*'(참고)타워 스텟 가치'!$W$17,'스테이지별 몬스터 스텟'!O2068*'(참고)타워 스텟 가치'!$X$17,'스테이지별 몬스터 스텟'!P2068*'(참고)타워 스텟 가치'!$Y$17)</f>
        <v>1290774.6412500096</v>
      </c>
      <c r="R2068">
        <v>1</v>
      </c>
      <c r="S2068">
        <f>VLOOKUP($F2068,'(참고)타워 스텟 가치'!$B$7:$L$11,S$2,0)+(VLOOKUP($F2068,'(참고)타워 스텟 가치'!$B$7:$L$11,S$2,0)*$E2068)</f>
        <v>1402.3125000000107</v>
      </c>
      <c r="T2068">
        <f>VLOOKUP($F2068,'(참고)타워 스텟 가치'!$B$7:$L$11,T$2,0)+(VLOOKUP($F2068,'(참고)타워 스텟 가치'!$B$7:$L$11,T$2,0)*$E2068)</f>
        <v>2524.1625000000195</v>
      </c>
      <c r="U2068">
        <f>VLOOKUP($F2068,'(참고)타워 스텟 가치'!$B$7:$L$11,U$2,0)+(VLOOKUP($F2068,'(참고)타워 스텟 가치'!$B$7:$L$11,U$2,0)*$E2068)</f>
        <v>831000.00000000629</v>
      </c>
      <c r="V2068">
        <f>VLOOKUP($F2068,'(참고)타워 스텟 가치'!$B$7:$L$11,V$2,0)+(VLOOKUP($F2068,'(참고)타워 스텟 가치'!$B$7:$L$11,V$2,0)*$E2068)</f>
        <v>16827.750000000127</v>
      </c>
      <c r="W2068">
        <f>VLOOKUP($F2068,'(참고)타워 스텟 가치'!$B$7:$L$11,W$2,0)+(VLOOKUP($F2068,'(참고)타워 스텟 가치'!$B$7:$L$11,W$2,0)*$E2068)</f>
        <v>280.46250000000214</v>
      </c>
      <c r="X2068">
        <f>VLOOKUP($F2068,'(참고)타워 스텟 가치'!$B$7:$L$11,X$2,0)+(VLOOKUP($F2068,'(참고)타워 스텟 가치'!$B$7:$L$11,X$2,0)*$E2068)</f>
        <v>49.860000000000376</v>
      </c>
      <c r="Y2068">
        <f>VLOOKUP($F2068,'(참고)타워 스텟 가치'!$B$7:$L$11,Y$2,0)+(VLOOKUP($F2068,'(참고)타워 스텟 가치'!$B$7:$L$11,Y$2,0)*$E2068)</f>
        <v>0</v>
      </c>
      <c r="Z2068">
        <f>VLOOKUP($F2068,'(참고)타워 스텟 가치'!$B$7:$L$11,Z$2,0)+(VLOOKUP($F2068,'(참고)타워 스텟 가치'!$B$7:$L$11,Z$2,0)*$E2068)</f>
        <v>0</v>
      </c>
      <c r="AA2068">
        <f>VLOOKUP($F2068,'(참고)타워 스텟 가치'!$B$7:$L$11,AA$2,0)+(VLOOKUP($F2068,'(참고)타워 스텟 가치'!$B$7:$L$11,AA$2,0)*$E2068)</f>
        <v>166.20000000000127</v>
      </c>
      <c r="AB2068">
        <f>SUM('스테이지별 몬스터 스텟'!S2068*'(참고)타워 스텟 가치'!$Q$17,'스테이지별 몬스터 스텟'!T2068*'(참고)타워 스텟 가치'!$R$17,'스테이지별 몬스터 스텟'!U2068*'(참고)타워 스텟 가치'!$S$17,'스테이지별 몬스터 스텟'!V2068*'(참고)타워 스텟 가치'!$T$17,'스테이지별 몬스터 스텟'!W2068*'(참고)타워 스텟 가치'!$U$17,'스테이지별 몬스터 스텟'!X2068*'(참고)타워 스텟 가치'!$V$17,'스테이지별 몬스터 스텟'!Y2068*'(참고)타워 스텟 가치'!$W$17,'스테이지별 몬스터 스텟'!Z2068*'(참고)타워 스텟 가치'!$X$17,'스테이지별 몬스터 스텟'!AA2068*'(참고)타워 스텟 가치'!$Y$17)</f>
        <v>1287689.5537500097</v>
      </c>
      <c r="AC2068">
        <v>2</v>
      </c>
      <c r="AD2068">
        <f>VLOOKUP($F2068,'(참고)타워 스텟 가치'!$B$12:$L$16,AD$2,0)+(VLOOKUP($F2068,'(참고)타워 스텟 가치'!$B$12:$L$16,AD$2,0)*$E2068)</f>
        <v>1402.3125000000107</v>
      </c>
      <c r="AE2068">
        <f>VLOOKUP($F2068,'(참고)타워 스텟 가치'!$B$12:$L$16,AE$2,0)+(VLOOKUP($F2068,'(참고)타워 스텟 가치'!$B$12:$L$16,AE$2,0)*$E2068)</f>
        <v>1682.7750000000128</v>
      </c>
      <c r="AF2068">
        <f>VLOOKUP($F2068,'(참고)타워 스텟 가치'!$B$12:$L$16,AF$2,0)+(VLOOKUP($F2068,'(참고)타워 스텟 가치'!$B$12:$L$16,AF$2,0)*$E2068)</f>
        <v>831000.00000000629</v>
      </c>
      <c r="AG2068">
        <f>VLOOKUP($F2068,'(참고)타워 스텟 가치'!$B$12:$L$16,AG$2,0)+(VLOOKUP($F2068,'(참고)타워 스텟 가치'!$B$12:$L$16,AG$2,0)*$E2068)</f>
        <v>8413.8750000000637</v>
      </c>
      <c r="AH2068">
        <f>VLOOKUP($F2068,'(참고)타워 스텟 가치'!$B$12:$L$16,AH$2,0)+(VLOOKUP($F2068,'(참고)타워 스텟 가치'!$B$12:$L$16,AH$2,0)*$E2068)</f>
        <v>280.46250000000214</v>
      </c>
      <c r="AI2068">
        <f>VLOOKUP($F2068,'(참고)타워 스텟 가치'!$B$12:$L$16,AI$2,0)+(VLOOKUP($F2068,'(참고)타워 스텟 가치'!$B$12:$L$16,AI$2,0)*$E2068)</f>
        <v>49.860000000000376</v>
      </c>
      <c r="AJ2068">
        <f>VLOOKUP($F2068,'(참고)타워 스텟 가치'!$B$12:$L$16,AJ$2,0)+(VLOOKUP($F2068,'(참고)타워 스텟 가치'!$B$12:$L$16,AJ$2,0)*$E2068)</f>
        <v>0</v>
      </c>
      <c r="AK2068">
        <f>VLOOKUP($F2068,'(참고)타워 스텟 가치'!$B$12:$L$16,AK$2,0)+(VLOOKUP($F2068,'(참고)타워 스텟 가치'!$B$12:$L$16,AK$2,0)*$E2068)</f>
        <v>0</v>
      </c>
      <c r="AL2068">
        <f>VLOOKUP($F2068,'(참고)타워 스텟 가치'!$B$12:$L$16,AL$2,0)+(VLOOKUP($F2068,'(참고)타워 스텟 가치'!$B$12:$L$16,AL$2,0)*$E2068)</f>
        <v>332.40000000000254</v>
      </c>
      <c r="AM2068">
        <f>SUM('스테이지별 몬스터 스텟'!AD2068*'(참고)타워 스텟 가치'!$Q$17,'스테이지별 몬스터 스텟'!AE2068*'(참고)타워 스텟 가치'!$R$17,'스테이지별 몬스터 스텟'!AF2068*'(참고)타워 스텟 가치'!$S$17,'스테이지별 몬스터 스텟'!AG2068*'(참고)타워 스텟 가치'!$T$17,'스테이지별 몬스터 스텟'!AH2068*'(참고)타워 스텟 가치'!$U$17,'스테이지별 몬스터 스텟'!AI2068*'(참고)타워 스텟 가치'!$V$17,'스테이지별 몬스터 스텟'!AJ2068*'(참고)타워 스텟 가치'!$W$17,'스테이지별 몬스터 스텟'!AK2068*'(참고)타워 스텟 가치'!$X$17,'스테이지별 몬스터 스텟'!AL2068*'(참고)타워 스텟 가치'!$Y$17)</f>
        <v>1269932.1225000098</v>
      </c>
      <c r="AN2068">
        <v>3</v>
      </c>
    </row>
    <row r="2069" spans="3:40" x14ac:dyDescent="0.3">
      <c r="C2069">
        <v>5</v>
      </c>
      <c r="D2069">
        <f t="shared" si="98"/>
        <v>413</v>
      </c>
      <c r="E2069" s="52">
        <f>VLOOKUP(D2069,'스테이지별 난이도 설정'!B:C,2,0)</f>
        <v>165.20000000000127</v>
      </c>
      <c r="F2069" t="str">
        <f t="shared" si="99"/>
        <v>스페셜</v>
      </c>
      <c r="G2069">
        <f t="shared" si="97"/>
        <v>6</v>
      </c>
      <c r="H2069">
        <f>VLOOKUP($F2069,'(참고)타워 스텟 가치'!$B$2:$L$6,H$2,0)+(VLOOKUP($F2069,'(참고)타워 스텟 가치'!$B$2:$L$6,H$2,0)*$E2069)</f>
        <v>6310.4062500000482</v>
      </c>
      <c r="I2069">
        <f>VLOOKUP($F2069,'(참고)타워 스텟 가치'!$B$2:$L$6,I$2,0)+(VLOOKUP($F2069,'(참고)타워 스텟 가치'!$B$2:$L$6,I$2,0)*$E2069)</f>
        <v>1262.0812500000097</v>
      </c>
      <c r="J2069">
        <f>VLOOKUP($F2069,'(참고)타워 스텟 가치'!$B$2:$L$6,J$2,0)+(VLOOKUP($F2069,'(참고)타워 스텟 가치'!$B$2:$L$6,J$2,0)*$E2069)</f>
        <v>831000.00000000629</v>
      </c>
      <c r="K2069">
        <f>VLOOKUP($F2069,'(참고)타워 스텟 가치'!$B$2:$L$6,K$2,0)+(VLOOKUP($F2069,'(참고)타워 스텟 가치'!$B$2:$L$6,K$2,0)*$E2069)</f>
        <v>25241.625000000193</v>
      </c>
      <c r="L2069">
        <f>VLOOKUP($F2069,'(참고)타워 스텟 가치'!$B$2:$L$6,L$2,0)+(VLOOKUP($F2069,'(참고)타워 스텟 가치'!$B$2:$L$6,L$2,0)*$E2069)</f>
        <v>420.69375000000321</v>
      </c>
      <c r="M2069">
        <f>VLOOKUP($F2069,'(참고)타워 스텟 가치'!$B$2:$L$6,M$2,0)+(VLOOKUP($F2069,'(참고)타워 스텟 가치'!$B$2:$L$6,M$2,0)*$E2069)</f>
        <v>49.860000000000376</v>
      </c>
      <c r="N2069">
        <f>VLOOKUP($F2069,'(참고)타워 스텟 가치'!$B$2:$L$6,N$2,0)+(VLOOKUP($F2069,'(참고)타워 스텟 가치'!$B$2:$L$6,N$2,0)*$E2069)</f>
        <v>0</v>
      </c>
      <c r="O2069">
        <f>VLOOKUP($F2069,'(참고)타워 스텟 가치'!$B$2:$L$6,O$2,0)+(VLOOKUP($F2069,'(참고)타워 스텟 가치'!$B$2:$L$6,O$2,0)*$E2069)</f>
        <v>0</v>
      </c>
      <c r="P2069">
        <f>VLOOKUP($F2069,'(참고)타워 스텟 가치'!$B$2:$L$6,P$2,0)+(VLOOKUP($F2069,'(참고)타워 스텟 가치'!$B$2:$L$6,P$2,0)*$E2069)</f>
        <v>166.20000000000127</v>
      </c>
      <c r="Q2069">
        <f>SUM('스테이지별 몬스터 스텟'!H2069*'(참고)타워 스텟 가치'!$Q$17,'스테이지별 몬스터 스텟'!I2069*'(참고)타워 스텟 가치'!$R$17,'스테이지별 몬스터 스텟'!J2069*'(참고)타워 스텟 가치'!$S$17,'스테이지별 몬스터 스텟'!K2069*'(참고)타워 스텟 가치'!$T$17,'스테이지별 몬스터 스텟'!L2069*'(참고)타워 스텟 가치'!$U$17,'스테이지별 몬스터 스텟'!M2069*'(참고)타워 스텟 가치'!$V$17,'스테이지별 몬스터 스텟'!N2069*'(참고)타워 스텟 가치'!$W$17,'스테이지별 몬스터 스텟'!O2069*'(참고)타워 스텟 가치'!$X$17,'스테이지별 몬스터 스텟'!P2069*'(참고)타워 스텟 가치'!$Y$17)</f>
        <v>1312720.8318750099</v>
      </c>
      <c r="R2069">
        <v>1</v>
      </c>
      <c r="S2069">
        <f>VLOOKUP($F2069,'(참고)타워 스텟 가치'!$B$7:$L$11,S$2,0)+(VLOOKUP($F2069,'(참고)타워 스텟 가치'!$B$7:$L$11,S$2,0)*$E2069)</f>
        <v>2103.4687500000159</v>
      </c>
      <c r="T2069">
        <f>VLOOKUP($F2069,'(참고)타워 스텟 가치'!$B$7:$L$11,T$2,0)+(VLOOKUP($F2069,'(참고)타워 스텟 가치'!$B$7:$L$11,T$2,0)*$E2069)</f>
        <v>3786.2437500000287</v>
      </c>
      <c r="U2069">
        <f>VLOOKUP($F2069,'(참고)타워 스텟 가치'!$B$7:$L$11,U$2,0)+(VLOOKUP($F2069,'(참고)타워 스텟 가치'!$B$7:$L$11,U$2,0)*$E2069)</f>
        <v>831000.00000000629</v>
      </c>
      <c r="V2069">
        <f>VLOOKUP($F2069,'(참고)타워 스텟 가치'!$B$7:$L$11,V$2,0)+(VLOOKUP($F2069,'(참고)타워 스텟 가치'!$B$7:$L$11,V$2,0)*$E2069)</f>
        <v>25241.625000000193</v>
      </c>
      <c r="W2069">
        <f>VLOOKUP($F2069,'(참고)타워 스텟 가치'!$B$7:$L$11,W$2,0)+(VLOOKUP($F2069,'(참고)타워 스텟 가치'!$B$7:$L$11,W$2,0)*$E2069)</f>
        <v>420.69375000000321</v>
      </c>
      <c r="X2069">
        <f>VLOOKUP($F2069,'(참고)타워 스텟 가치'!$B$7:$L$11,X$2,0)+(VLOOKUP($F2069,'(참고)타워 스텟 가치'!$B$7:$L$11,X$2,0)*$E2069)</f>
        <v>49.860000000000376</v>
      </c>
      <c r="Y2069">
        <f>VLOOKUP($F2069,'(참고)타워 스텟 가치'!$B$7:$L$11,Y$2,0)+(VLOOKUP($F2069,'(참고)타워 스텟 가치'!$B$7:$L$11,Y$2,0)*$E2069)</f>
        <v>0</v>
      </c>
      <c r="Z2069">
        <f>VLOOKUP($F2069,'(참고)타워 스텟 가치'!$B$7:$L$11,Z$2,0)+(VLOOKUP($F2069,'(참고)타워 스텟 가치'!$B$7:$L$11,Z$2,0)*$E2069)</f>
        <v>0</v>
      </c>
      <c r="AA2069">
        <f>VLOOKUP($F2069,'(참고)타워 스텟 가치'!$B$7:$L$11,AA$2,0)+(VLOOKUP($F2069,'(참고)타워 스텟 가치'!$B$7:$L$11,AA$2,0)*$E2069)</f>
        <v>166.20000000000127</v>
      </c>
      <c r="AB2069">
        <f>SUM('스테이지별 몬스터 스텟'!S2069*'(참고)타워 스텟 가치'!$Q$17,'스테이지별 몬스터 스텟'!T2069*'(참고)타워 스텟 가치'!$R$17,'스테이지별 몬스터 스텟'!U2069*'(참고)타워 스텟 가치'!$S$17,'스테이지별 몬스터 스텟'!V2069*'(참고)타워 스텟 가치'!$T$17,'스테이지별 몬스터 스텟'!W2069*'(참고)타워 스텟 가치'!$U$17,'스테이지별 몬스터 스텟'!X2069*'(참고)타워 스텟 가치'!$V$17,'스테이지별 몬스터 스텟'!Y2069*'(참고)타워 스텟 가치'!$W$17,'스테이지별 몬스터 스텟'!Z2069*'(참고)타워 스텟 가치'!$X$17,'스테이지별 몬스터 스텟'!AA2069*'(참고)타워 스텟 가치'!$Y$17)</f>
        <v>1308093.2006250098</v>
      </c>
      <c r="AC2069">
        <v>2</v>
      </c>
      <c r="AD2069">
        <f>VLOOKUP($F2069,'(참고)타워 스텟 가치'!$B$12:$L$16,AD$2,0)+(VLOOKUP($F2069,'(참고)타워 스텟 가치'!$B$12:$L$16,AD$2,0)*$E2069)</f>
        <v>2103.4687500000159</v>
      </c>
      <c r="AE2069">
        <f>VLOOKUP($F2069,'(참고)타워 스텟 가치'!$B$12:$L$16,AE$2,0)+(VLOOKUP($F2069,'(참고)타워 스텟 가치'!$B$12:$L$16,AE$2,0)*$E2069)</f>
        <v>2524.1625000000195</v>
      </c>
      <c r="AF2069">
        <f>VLOOKUP($F2069,'(참고)타워 스텟 가치'!$B$12:$L$16,AF$2,0)+(VLOOKUP($F2069,'(참고)타워 스텟 가치'!$B$12:$L$16,AF$2,0)*$E2069)</f>
        <v>831000.00000000629</v>
      </c>
      <c r="AG2069">
        <f>VLOOKUP($F2069,'(참고)타워 스텟 가치'!$B$12:$L$16,AG$2,0)+(VLOOKUP($F2069,'(참고)타워 스텟 가치'!$B$12:$L$16,AG$2,0)*$E2069)</f>
        <v>12620.812500000096</v>
      </c>
      <c r="AH2069">
        <f>VLOOKUP($F2069,'(참고)타워 스텟 가치'!$B$12:$L$16,AH$2,0)+(VLOOKUP($F2069,'(참고)타워 스텟 가치'!$B$12:$L$16,AH$2,0)*$E2069)</f>
        <v>420.69375000000321</v>
      </c>
      <c r="AI2069">
        <f>VLOOKUP($F2069,'(참고)타워 스텟 가치'!$B$12:$L$16,AI$2,0)+(VLOOKUP($F2069,'(참고)타워 스텟 가치'!$B$12:$L$16,AI$2,0)*$E2069)</f>
        <v>49.860000000000376</v>
      </c>
      <c r="AJ2069">
        <f>VLOOKUP($F2069,'(참고)타워 스텟 가치'!$B$12:$L$16,AJ$2,0)+(VLOOKUP($F2069,'(참고)타워 스텟 가치'!$B$12:$L$16,AJ$2,0)*$E2069)</f>
        <v>0</v>
      </c>
      <c r="AK2069">
        <f>VLOOKUP($F2069,'(참고)타워 스텟 가치'!$B$12:$L$16,AK$2,0)+(VLOOKUP($F2069,'(참고)타워 스텟 가치'!$B$12:$L$16,AK$2,0)*$E2069)</f>
        <v>0</v>
      </c>
      <c r="AL2069">
        <f>VLOOKUP($F2069,'(참고)타워 스텟 가치'!$B$12:$L$16,AL$2,0)+(VLOOKUP($F2069,'(참고)타워 스텟 가치'!$B$12:$L$16,AL$2,0)*$E2069)</f>
        <v>332.40000000000254</v>
      </c>
      <c r="AM2069">
        <f>SUM('스테이지별 몬스터 스텟'!AD2069*'(참고)타워 스텟 가치'!$Q$17,'스테이지별 몬스터 스텟'!AE2069*'(참고)타워 스텟 가치'!$R$17,'스테이지별 몬스터 스텟'!AF2069*'(참고)타워 스텟 가치'!$S$17,'스테이지별 몬스터 스텟'!AG2069*'(참고)타워 스텟 가치'!$T$17,'스테이지별 몬스터 스텟'!AH2069*'(참고)타워 스텟 가치'!$U$17,'스테이지별 몬스터 스텟'!AI2069*'(참고)타워 스텟 가치'!$V$17,'스테이지별 몬스터 스텟'!AJ2069*'(참고)타워 스텟 가치'!$W$17,'스테이지별 몬스터 스텟'!AK2069*'(참고)타워 스텟 가치'!$X$17,'스테이지별 몬스터 스텟'!AL2069*'(참고)타워 스텟 가치'!$Y$17)</f>
        <v>1281290.8537500098</v>
      </c>
      <c r="AN2069">
        <v>3</v>
      </c>
    </row>
    <row r="2070" spans="3:40" x14ac:dyDescent="0.3">
      <c r="C2070">
        <v>1</v>
      </c>
      <c r="D2070">
        <f t="shared" si="98"/>
        <v>414</v>
      </c>
      <c r="E2070" s="52">
        <f>VLOOKUP(D2070,'스테이지별 난이도 설정'!B:C,2,0)</f>
        <v>165.60000000000127</v>
      </c>
      <c r="F2070" t="str">
        <f t="shared" si="99"/>
        <v>일반</v>
      </c>
      <c r="G2070">
        <f t="shared" si="97"/>
        <v>6</v>
      </c>
      <c r="H2070">
        <f>VLOOKUP($F2070,'(참고)타워 스텟 가치'!$B$2:$L$6,H$2,0)+(VLOOKUP($F2070,'(참고)타워 스텟 가치'!$B$2:$L$6,H$2,0)*$E2070)</f>
        <v>1249.5000000000095</v>
      </c>
      <c r="I2070">
        <f>VLOOKUP($F2070,'(참고)타워 스텟 가치'!$B$2:$L$6,I$2,0)+(VLOOKUP($F2070,'(참고)타워 스텟 가치'!$B$2:$L$6,I$2,0)*$E2070)</f>
        <v>249.90000000000191</v>
      </c>
      <c r="J2070">
        <f>VLOOKUP($F2070,'(참고)타워 스텟 가치'!$B$2:$L$6,J$2,0)+(VLOOKUP($F2070,'(참고)타워 스텟 가치'!$B$2:$L$6,J$2,0)*$E2070)</f>
        <v>833000.0000000064</v>
      </c>
      <c r="K2070">
        <f>VLOOKUP($F2070,'(참고)타워 스텟 가치'!$B$2:$L$6,K$2,0)+(VLOOKUP($F2070,'(참고)타워 스텟 가치'!$B$2:$L$6,K$2,0)*$E2070)</f>
        <v>4998.0000000000382</v>
      </c>
      <c r="L2070">
        <f>VLOOKUP($F2070,'(참고)타워 스텟 가치'!$B$2:$L$6,L$2,0)+(VLOOKUP($F2070,'(참고)타워 스텟 가치'!$B$2:$L$6,L$2,0)*$E2070)</f>
        <v>83.300000000000637</v>
      </c>
      <c r="M2070">
        <f>VLOOKUP($F2070,'(참고)타워 스텟 가치'!$B$2:$L$6,M$2,0)+(VLOOKUP($F2070,'(참고)타워 스텟 가치'!$B$2:$L$6,M$2,0)*$E2070)</f>
        <v>49.980000000000381</v>
      </c>
      <c r="N2070">
        <f>VLOOKUP($F2070,'(참고)타워 스텟 가치'!$B$2:$L$6,N$2,0)+(VLOOKUP($F2070,'(참고)타워 스텟 가치'!$B$2:$L$6,N$2,0)*$E2070)</f>
        <v>0</v>
      </c>
      <c r="O2070">
        <f>VLOOKUP($F2070,'(참고)타워 스텟 가치'!$B$2:$L$6,O$2,0)+(VLOOKUP($F2070,'(참고)타워 스텟 가치'!$B$2:$L$6,O$2,0)*$E2070)</f>
        <v>0</v>
      </c>
      <c r="P2070">
        <f>VLOOKUP($F2070,'(참고)타워 스텟 가치'!$B$2:$L$6,P$2,0)+(VLOOKUP($F2070,'(참고)타워 스텟 가치'!$B$2:$L$6,P$2,0)*$E2070)</f>
        <v>116.62000000000089</v>
      </c>
      <c r="Q2070">
        <f>SUM('스테이지별 몬스터 스텟'!H2070*'(참고)타워 스텟 가치'!$Q$17,'스테이지별 몬스터 스텟'!I2070*'(참고)타워 스텟 가치'!$R$17,'스테이지별 몬스터 스텟'!J2070*'(참고)타워 스텟 가치'!$S$17,'스테이지별 몬스터 스텟'!K2070*'(참고)타워 스텟 가치'!$T$17,'스테이지별 몬스터 스텟'!L2070*'(참고)타워 스텟 가치'!$U$17,'스테이지별 몬스터 스텟'!M2070*'(참고)타워 스텟 가치'!$V$17,'스테이지별 몬스터 스텟'!N2070*'(참고)타워 스텟 가치'!$W$17,'스테이지별 몬스터 스텟'!O2070*'(참고)타워 스텟 가치'!$X$17,'스테이지별 몬스터 스텟'!P2070*'(참고)타워 스텟 가치'!$Y$17)</f>
        <v>1262819.6700000097</v>
      </c>
      <c r="R2070">
        <v>1</v>
      </c>
      <c r="S2070">
        <f>VLOOKUP($F2070,'(참고)타워 스텟 가치'!$B$7:$L$11,S$2,0)+(VLOOKUP($F2070,'(참고)타워 스텟 가치'!$B$7:$L$11,S$2,0)*$E2070)</f>
        <v>416.50000000000318</v>
      </c>
      <c r="T2070">
        <f>VLOOKUP($F2070,'(참고)타워 스텟 가치'!$B$7:$L$11,T$2,0)+(VLOOKUP($F2070,'(참고)타워 스텟 가치'!$B$7:$L$11,T$2,0)*$E2070)</f>
        <v>749.70000000000573</v>
      </c>
      <c r="U2070">
        <f>VLOOKUP($F2070,'(참고)타워 스텟 가치'!$B$7:$L$11,U$2,0)+(VLOOKUP($F2070,'(참고)타워 스텟 가치'!$B$7:$L$11,U$2,0)*$E2070)</f>
        <v>833000.0000000064</v>
      </c>
      <c r="V2070">
        <f>VLOOKUP($F2070,'(참고)타워 스텟 가치'!$B$7:$L$11,V$2,0)+(VLOOKUP($F2070,'(참고)타워 스텟 가치'!$B$7:$L$11,V$2,0)*$E2070)</f>
        <v>4998.0000000000382</v>
      </c>
      <c r="W2070">
        <f>VLOOKUP($F2070,'(참고)타워 스텟 가치'!$B$7:$L$11,W$2,0)+(VLOOKUP($F2070,'(참고)타워 스텟 가치'!$B$7:$L$11,W$2,0)*$E2070)</f>
        <v>83.300000000000637</v>
      </c>
      <c r="X2070">
        <f>VLOOKUP($F2070,'(참고)타워 스텟 가치'!$B$7:$L$11,X$2,0)+(VLOOKUP($F2070,'(참고)타워 스텟 가치'!$B$7:$L$11,X$2,0)*$E2070)</f>
        <v>49.980000000000381</v>
      </c>
      <c r="Y2070">
        <f>VLOOKUP($F2070,'(참고)타워 스텟 가치'!$B$7:$L$11,Y$2,0)+(VLOOKUP($F2070,'(참고)타워 스텟 가치'!$B$7:$L$11,Y$2,0)*$E2070)</f>
        <v>0</v>
      </c>
      <c r="Z2070">
        <f>VLOOKUP($F2070,'(참고)타워 스텟 가치'!$B$7:$L$11,Z$2,0)+(VLOOKUP($F2070,'(참고)타워 스텟 가치'!$B$7:$L$11,Z$2,0)*$E2070)</f>
        <v>0</v>
      </c>
      <c r="AA2070">
        <f>VLOOKUP($F2070,'(참고)타워 스텟 가치'!$B$7:$L$11,AA$2,0)+(VLOOKUP($F2070,'(참고)타워 스텟 가치'!$B$7:$L$11,AA$2,0)*$E2070)</f>
        <v>116.62000000000089</v>
      </c>
      <c r="AB2070">
        <f>SUM('스테이지별 몬스터 스텟'!S2070*'(참고)타워 스텟 가치'!$Q$17,'스테이지별 몬스터 스텟'!T2070*'(참고)타워 스텟 가치'!$R$17,'스테이지별 몬스터 스텟'!U2070*'(참고)타워 스텟 가치'!$S$17,'스테이지별 몬스터 스텟'!V2070*'(참고)타워 스텟 가치'!$T$17,'스테이지별 몬스터 스텟'!W2070*'(참고)타워 스텟 가치'!$U$17,'스테이지별 몬스터 스텟'!X2070*'(참고)타워 스텟 가치'!$V$17,'스테이지별 몬스터 스텟'!Y2070*'(참고)타워 스텟 가치'!$W$17,'스테이지별 몬스터 스텟'!Z2070*'(참고)타워 스텟 가치'!$X$17,'스테이지별 몬스터 스텟'!AA2070*'(참고)타워 스텟 가치'!$Y$17)</f>
        <v>1261903.3700000097</v>
      </c>
      <c r="AC2070">
        <v>2</v>
      </c>
      <c r="AD2070">
        <f>VLOOKUP($F2070,'(참고)타워 스텟 가치'!$B$12:$L$16,AD$2,0)+(VLOOKUP($F2070,'(참고)타워 스텟 가치'!$B$12:$L$16,AD$2,0)*$E2070)</f>
        <v>416.50000000000318</v>
      </c>
      <c r="AE2070">
        <f>VLOOKUP($F2070,'(참고)타워 스텟 가치'!$B$12:$L$16,AE$2,0)+(VLOOKUP($F2070,'(참고)타워 스텟 가치'!$B$12:$L$16,AE$2,0)*$E2070)</f>
        <v>499.80000000000382</v>
      </c>
      <c r="AF2070">
        <f>VLOOKUP($F2070,'(참고)타워 스텟 가치'!$B$12:$L$16,AF$2,0)+(VLOOKUP($F2070,'(참고)타워 스텟 가치'!$B$12:$L$16,AF$2,0)*$E2070)</f>
        <v>833000.0000000064</v>
      </c>
      <c r="AG2070">
        <f>VLOOKUP($F2070,'(참고)타워 스텟 가치'!$B$12:$L$16,AG$2,0)+(VLOOKUP($F2070,'(참고)타워 스텟 가치'!$B$12:$L$16,AG$2,0)*$E2070)</f>
        <v>2499.0000000000191</v>
      </c>
      <c r="AH2070">
        <f>VLOOKUP($F2070,'(참고)타워 스텟 가치'!$B$12:$L$16,AH$2,0)+(VLOOKUP($F2070,'(참고)타워 스텟 가치'!$B$12:$L$16,AH$2,0)*$E2070)</f>
        <v>83.300000000000637</v>
      </c>
      <c r="AI2070">
        <f>VLOOKUP($F2070,'(참고)타워 스텟 가치'!$B$12:$L$16,AI$2,0)+(VLOOKUP($F2070,'(참고)타워 스텟 가치'!$B$12:$L$16,AI$2,0)*$E2070)</f>
        <v>49.980000000000381</v>
      </c>
      <c r="AJ2070">
        <f>VLOOKUP($F2070,'(참고)타워 스텟 가치'!$B$12:$L$16,AJ$2,0)+(VLOOKUP($F2070,'(참고)타워 스텟 가치'!$B$12:$L$16,AJ$2,0)*$E2070)</f>
        <v>0</v>
      </c>
      <c r="AK2070">
        <f>VLOOKUP($F2070,'(참고)타워 스텟 가치'!$B$12:$L$16,AK$2,0)+(VLOOKUP($F2070,'(참고)타워 스텟 가치'!$B$12:$L$16,AK$2,0)*$E2070)</f>
        <v>0</v>
      </c>
      <c r="AL2070">
        <f>VLOOKUP($F2070,'(참고)타워 스텟 가치'!$B$12:$L$16,AL$2,0)+(VLOOKUP($F2070,'(참고)타워 스텟 가치'!$B$12:$L$16,AL$2,0)*$E2070)</f>
        <v>233.24000000000177</v>
      </c>
      <c r="AM2070">
        <f>SUM('스테이지별 몬스터 스텟'!AD2070*'(참고)타워 스텟 가치'!$Q$17,'스테이지별 몬스터 스텟'!AE2070*'(참고)타워 스텟 가치'!$R$17,'스테이지별 몬스터 스텟'!AF2070*'(참고)타워 스텟 가치'!$S$17,'스테이지별 몬스터 스텟'!AG2070*'(참고)타워 스텟 가치'!$T$17,'스테이지별 몬스터 스텟'!AH2070*'(참고)타워 스텟 가치'!$U$17,'스테이지별 몬스터 스텟'!AI2070*'(참고)타워 스텟 가치'!$V$17,'스테이지별 몬스터 스텟'!AJ2070*'(참고)타워 스텟 가치'!$W$17,'스테이지별 몬스터 스텟'!AK2070*'(참고)타워 스텟 가치'!$X$17,'스테이지별 몬스터 스텟'!AL2070*'(참고)타워 스텟 가치'!$Y$17)</f>
        <v>1256763.7600000096</v>
      </c>
      <c r="AN2070">
        <v>3</v>
      </c>
    </row>
    <row r="2071" spans="3:40" x14ac:dyDescent="0.3">
      <c r="C2071">
        <v>2</v>
      </c>
      <c r="D2071">
        <f t="shared" si="98"/>
        <v>414</v>
      </c>
      <c r="E2071" s="52">
        <f>VLOOKUP(D2071,'스테이지별 난이도 설정'!B:C,2,0)</f>
        <v>165.60000000000127</v>
      </c>
      <c r="F2071" t="str">
        <f t="shared" si="99"/>
        <v>레어</v>
      </c>
      <c r="G2071">
        <f t="shared" si="97"/>
        <v>6</v>
      </c>
      <c r="H2071">
        <f>VLOOKUP($F2071,'(참고)타워 스텟 가치'!$B$2:$L$6,H$2,0)+(VLOOKUP($F2071,'(참고)타워 스텟 가치'!$B$2:$L$6,H$2,0)*$E2071)</f>
        <v>1874.2500000000143</v>
      </c>
      <c r="I2071">
        <f>VLOOKUP($F2071,'(참고)타워 스텟 가치'!$B$2:$L$6,I$2,0)+(VLOOKUP($F2071,'(참고)타워 스텟 가치'!$B$2:$L$6,I$2,0)*$E2071)</f>
        <v>374.85000000000286</v>
      </c>
      <c r="J2071">
        <f>VLOOKUP($F2071,'(참고)타워 스텟 가치'!$B$2:$L$6,J$2,0)+(VLOOKUP($F2071,'(참고)타워 스텟 가치'!$B$2:$L$6,J$2,0)*$E2071)</f>
        <v>833000.0000000064</v>
      </c>
      <c r="K2071">
        <f>VLOOKUP($F2071,'(참고)타워 스텟 가치'!$B$2:$L$6,K$2,0)+(VLOOKUP($F2071,'(참고)타워 스텟 가치'!$B$2:$L$6,K$2,0)*$E2071)</f>
        <v>7497.0000000000573</v>
      </c>
      <c r="L2071">
        <f>VLOOKUP($F2071,'(참고)타워 스텟 가치'!$B$2:$L$6,L$2,0)+(VLOOKUP($F2071,'(참고)타워 스텟 가치'!$B$2:$L$6,L$2,0)*$E2071)</f>
        <v>124.95000000000095</v>
      </c>
      <c r="M2071">
        <f>VLOOKUP($F2071,'(참고)타워 스텟 가치'!$B$2:$L$6,M$2,0)+(VLOOKUP($F2071,'(참고)타워 스텟 가치'!$B$2:$L$6,M$2,0)*$E2071)</f>
        <v>49.980000000000381</v>
      </c>
      <c r="N2071">
        <f>VLOOKUP($F2071,'(참고)타워 스텟 가치'!$B$2:$L$6,N$2,0)+(VLOOKUP($F2071,'(참고)타워 스텟 가치'!$B$2:$L$6,N$2,0)*$E2071)</f>
        <v>0</v>
      </c>
      <c r="O2071">
        <f>VLOOKUP($F2071,'(참고)타워 스텟 가치'!$B$2:$L$6,O$2,0)+(VLOOKUP($F2071,'(참고)타워 스텟 가치'!$B$2:$L$6,O$2,0)*$E2071)</f>
        <v>0</v>
      </c>
      <c r="P2071">
        <f>VLOOKUP($F2071,'(참고)타워 스텟 가치'!$B$2:$L$6,P$2,0)+(VLOOKUP($F2071,'(참고)타워 스텟 가치'!$B$2:$L$6,P$2,0)*$E2071)</f>
        <v>116.62000000000089</v>
      </c>
      <c r="Q2071">
        <f>SUM('스테이지별 몬스터 스텟'!H2071*'(참고)타워 스텟 가치'!$Q$17,'스테이지별 몬스터 스텟'!I2071*'(참고)타워 스텟 가치'!$R$17,'스테이지별 몬스터 스텟'!J2071*'(참고)타워 스텟 가치'!$S$17,'스테이지별 몬스터 스텟'!K2071*'(참고)타워 스텟 가치'!$T$17,'스테이지별 몬스터 스텟'!L2071*'(참고)타워 스텟 가치'!$U$17,'스테이지별 몬스터 스텟'!M2071*'(참고)타워 스텟 가치'!$V$17,'스테이지별 몬스터 스텟'!N2071*'(참고)타워 스텟 가치'!$W$17,'스테이지별 몬스터 스텟'!O2071*'(참고)타워 스텟 가치'!$X$17,'스테이지별 몬스터 스텟'!P2071*'(참고)타워 스텟 가치'!$Y$17)</f>
        <v>1269337.8950000096</v>
      </c>
      <c r="R2071">
        <v>1</v>
      </c>
      <c r="S2071">
        <f>VLOOKUP($F2071,'(참고)타워 스텟 가치'!$B$7:$L$11,S$2,0)+(VLOOKUP($F2071,'(참고)타워 스텟 가치'!$B$7:$L$11,S$2,0)*$E2071)</f>
        <v>624.75000000000477</v>
      </c>
      <c r="T2071">
        <f>VLOOKUP($F2071,'(참고)타워 스텟 가치'!$B$7:$L$11,T$2,0)+(VLOOKUP($F2071,'(참고)타워 스텟 가치'!$B$7:$L$11,T$2,0)*$E2071)</f>
        <v>1124.5500000000086</v>
      </c>
      <c r="U2071">
        <f>VLOOKUP($F2071,'(참고)타워 스텟 가치'!$B$7:$L$11,U$2,0)+(VLOOKUP($F2071,'(참고)타워 스텟 가치'!$B$7:$L$11,U$2,0)*$E2071)</f>
        <v>833000.0000000064</v>
      </c>
      <c r="V2071">
        <f>VLOOKUP($F2071,'(참고)타워 스텟 가치'!$B$7:$L$11,V$2,0)+(VLOOKUP($F2071,'(참고)타워 스텟 가치'!$B$7:$L$11,V$2,0)*$E2071)</f>
        <v>7497.0000000000573</v>
      </c>
      <c r="W2071">
        <f>VLOOKUP($F2071,'(참고)타워 스텟 가치'!$B$7:$L$11,W$2,0)+(VLOOKUP($F2071,'(참고)타워 스텟 가치'!$B$7:$L$11,W$2,0)*$E2071)</f>
        <v>124.95000000000095</v>
      </c>
      <c r="X2071">
        <f>VLOOKUP($F2071,'(참고)타워 스텟 가치'!$B$7:$L$11,X$2,0)+(VLOOKUP($F2071,'(참고)타워 스텟 가치'!$B$7:$L$11,X$2,0)*$E2071)</f>
        <v>49.980000000000381</v>
      </c>
      <c r="Y2071">
        <f>VLOOKUP($F2071,'(참고)타워 스텟 가치'!$B$7:$L$11,Y$2,0)+(VLOOKUP($F2071,'(참고)타워 스텟 가치'!$B$7:$L$11,Y$2,0)*$E2071)</f>
        <v>0</v>
      </c>
      <c r="Z2071">
        <f>VLOOKUP($F2071,'(참고)타워 스텟 가치'!$B$7:$L$11,Z$2,0)+(VLOOKUP($F2071,'(참고)타워 스텟 가치'!$B$7:$L$11,Z$2,0)*$E2071)</f>
        <v>0</v>
      </c>
      <c r="AA2071">
        <f>VLOOKUP($F2071,'(참고)타워 스텟 가치'!$B$7:$L$11,AA$2,0)+(VLOOKUP($F2071,'(참고)타워 스텟 가치'!$B$7:$L$11,AA$2,0)*$E2071)</f>
        <v>116.62000000000089</v>
      </c>
      <c r="AB2071">
        <f>SUM('스테이지별 몬스터 스텟'!S2071*'(참고)타워 스텟 가치'!$Q$17,'스테이지별 몬스터 스텟'!T2071*'(참고)타워 스텟 가치'!$R$17,'스테이지별 몬스터 스텟'!U2071*'(참고)타워 스텟 가치'!$S$17,'스테이지별 몬스터 스텟'!V2071*'(참고)타워 스텟 가치'!$T$17,'스테이지별 몬스터 스텟'!W2071*'(참고)타워 스텟 가치'!$U$17,'스테이지별 몬스터 스텟'!X2071*'(참고)타워 스텟 가치'!$V$17,'스테이지별 몬스터 스텟'!Y2071*'(참고)타워 스텟 가치'!$W$17,'스테이지별 몬스터 스텟'!Z2071*'(참고)타워 스텟 가치'!$X$17,'스테이지별 몬스터 스텟'!AA2071*'(참고)타워 스텟 가치'!$Y$17)</f>
        <v>1267963.4450000094</v>
      </c>
      <c r="AC2071">
        <v>2</v>
      </c>
      <c r="AD2071">
        <f>VLOOKUP($F2071,'(참고)타워 스텟 가치'!$B$12:$L$16,AD$2,0)+(VLOOKUP($F2071,'(참고)타워 스텟 가치'!$B$12:$L$16,AD$2,0)*$E2071)</f>
        <v>624.75000000000477</v>
      </c>
      <c r="AE2071">
        <f>VLOOKUP($F2071,'(참고)타워 스텟 가치'!$B$12:$L$16,AE$2,0)+(VLOOKUP($F2071,'(참고)타워 스텟 가치'!$B$12:$L$16,AE$2,0)*$E2071)</f>
        <v>749.70000000000573</v>
      </c>
      <c r="AF2071">
        <f>VLOOKUP($F2071,'(참고)타워 스텟 가치'!$B$12:$L$16,AF$2,0)+(VLOOKUP($F2071,'(참고)타워 스텟 가치'!$B$12:$L$16,AF$2,0)*$E2071)</f>
        <v>833000.0000000064</v>
      </c>
      <c r="AG2071">
        <f>VLOOKUP($F2071,'(참고)타워 스텟 가치'!$B$12:$L$16,AG$2,0)+(VLOOKUP($F2071,'(참고)타워 스텟 가치'!$B$12:$L$16,AG$2,0)*$E2071)</f>
        <v>3748.5000000000286</v>
      </c>
      <c r="AH2071">
        <f>VLOOKUP($F2071,'(참고)타워 스텟 가치'!$B$12:$L$16,AH$2,0)+(VLOOKUP($F2071,'(참고)타워 스텟 가치'!$B$12:$L$16,AH$2,0)*$E2071)</f>
        <v>124.95000000000095</v>
      </c>
      <c r="AI2071">
        <f>VLOOKUP($F2071,'(참고)타워 스텟 가치'!$B$12:$L$16,AI$2,0)+(VLOOKUP($F2071,'(참고)타워 스텟 가치'!$B$12:$L$16,AI$2,0)*$E2071)</f>
        <v>49.980000000000381</v>
      </c>
      <c r="AJ2071">
        <f>VLOOKUP($F2071,'(참고)타워 스텟 가치'!$B$12:$L$16,AJ$2,0)+(VLOOKUP($F2071,'(참고)타워 스텟 가치'!$B$12:$L$16,AJ$2,0)*$E2071)</f>
        <v>0</v>
      </c>
      <c r="AK2071">
        <f>VLOOKUP($F2071,'(참고)타워 스텟 가치'!$B$12:$L$16,AK$2,0)+(VLOOKUP($F2071,'(참고)타워 스텟 가치'!$B$12:$L$16,AK$2,0)*$E2071)</f>
        <v>0</v>
      </c>
      <c r="AL2071">
        <f>VLOOKUP($F2071,'(참고)타워 스텟 가치'!$B$12:$L$16,AL$2,0)+(VLOOKUP($F2071,'(참고)타워 스텟 가치'!$B$12:$L$16,AL$2,0)*$E2071)</f>
        <v>233.24000000000177</v>
      </c>
      <c r="AM2071">
        <f>SUM('스테이지별 몬스터 스텟'!AD2071*'(참고)타워 스텟 가치'!$Q$17,'스테이지별 몬스터 스텟'!AE2071*'(참고)타워 스텟 가치'!$R$17,'스테이지별 몬스터 스텟'!AF2071*'(참고)타워 스텟 가치'!$S$17,'스테이지별 몬스터 스텟'!AG2071*'(참고)타워 스텟 가치'!$T$17,'스테이지별 몬스터 스텟'!AH2071*'(참고)타워 스텟 가치'!$U$17,'스테이지별 몬스터 스텟'!AI2071*'(참고)타워 스텟 가치'!$V$17,'스테이지별 몬스터 스텟'!AJ2071*'(참고)타워 스텟 가치'!$W$17,'스테이지별 몬스터 스텟'!AK2071*'(참고)타워 스텟 가치'!$X$17,'스테이지별 몬스터 스텟'!AL2071*'(참고)타워 스텟 가치'!$Y$17)</f>
        <v>1260137.4100000095</v>
      </c>
      <c r="AN2071">
        <v>3</v>
      </c>
    </row>
    <row r="2072" spans="3:40" x14ac:dyDescent="0.3">
      <c r="C2072">
        <v>3</v>
      </c>
      <c r="D2072">
        <f t="shared" si="98"/>
        <v>414</v>
      </c>
      <c r="E2072" s="52">
        <f>VLOOKUP(D2072,'스테이지별 난이도 설정'!B:C,2,0)</f>
        <v>165.60000000000127</v>
      </c>
      <c r="F2072" t="str">
        <f t="shared" si="99"/>
        <v>에픽</v>
      </c>
      <c r="G2072">
        <f t="shared" si="97"/>
        <v>6</v>
      </c>
      <c r="H2072">
        <f>VLOOKUP($F2072,'(참고)타워 스텟 가치'!$B$2:$L$6,H$2,0)+(VLOOKUP($F2072,'(참고)타워 스텟 가치'!$B$2:$L$6,H$2,0)*$E2072)</f>
        <v>2811.3750000000214</v>
      </c>
      <c r="I2072">
        <f>VLOOKUP($F2072,'(참고)타워 스텟 가치'!$B$2:$L$6,I$2,0)+(VLOOKUP($F2072,'(참고)타워 스텟 가치'!$B$2:$L$6,I$2,0)*$E2072)</f>
        <v>562.2750000000043</v>
      </c>
      <c r="J2072">
        <f>VLOOKUP($F2072,'(참고)타워 스텟 가치'!$B$2:$L$6,J$2,0)+(VLOOKUP($F2072,'(참고)타워 스텟 가치'!$B$2:$L$6,J$2,0)*$E2072)</f>
        <v>833000.0000000064</v>
      </c>
      <c r="K2072">
        <f>VLOOKUP($F2072,'(참고)타워 스텟 가치'!$B$2:$L$6,K$2,0)+(VLOOKUP($F2072,'(참고)타워 스텟 가치'!$B$2:$L$6,K$2,0)*$E2072)</f>
        <v>11245.500000000085</v>
      </c>
      <c r="L2072">
        <f>VLOOKUP($F2072,'(참고)타워 스텟 가치'!$B$2:$L$6,L$2,0)+(VLOOKUP($F2072,'(참고)타워 스텟 가치'!$B$2:$L$6,L$2,0)*$E2072)</f>
        <v>187.42500000000143</v>
      </c>
      <c r="M2072">
        <f>VLOOKUP($F2072,'(참고)타워 스텟 가치'!$B$2:$L$6,M$2,0)+(VLOOKUP($F2072,'(참고)타워 스텟 가치'!$B$2:$L$6,M$2,0)*$E2072)</f>
        <v>49.980000000000381</v>
      </c>
      <c r="N2072">
        <f>VLOOKUP($F2072,'(참고)타워 스텟 가치'!$B$2:$L$6,N$2,0)+(VLOOKUP($F2072,'(참고)타워 스텟 가치'!$B$2:$L$6,N$2,0)*$E2072)</f>
        <v>0</v>
      </c>
      <c r="O2072">
        <f>VLOOKUP($F2072,'(참고)타워 스텟 가치'!$B$2:$L$6,O$2,0)+(VLOOKUP($F2072,'(참고)타워 스텟 가치'!$B$2:$L$6,O$2,0)*$E2072)</f>
        <v>0</v>
      </c>
      <c r="P2072">
        <f>VLOOKUP($F2072,'(참고)타워 스텟 가치'!$B$2:$L$6,P$2,0)+(VLOOKUP($F2072,'(참고)타워 스텟 가치'!$B$2:$L$6,P$2,0)*$E2072)</f>
        <v>116.62000000000089</v>
      </c>
      <c r="Q2072">
        <f>SUM('스테이지별 몬스터 스텟'!H2072*'(참고)타워 스텟 가치'!$Q$17,'스테이지별 몬스터 스텟'!I2072*'(참고)타워 스텟 가치'!$R$17,'스테이지별 몬스터 스텟'!J2072*'(참고)타워 스텟 가치'!$S$17,'스테이지별 몬스터 스텟'!K2072*'(참고)타워 스텟 가치'!$T$17,'스테이지별 몬스터 스텟'!L2072*'(참고)타워 스텟 가치'!$U$17,'스테이지별 몬스터 스텟'!M2072*'(참고)타워 스텟 가치'!$V$17,'스테이지별 몬스터 스텟'!N2072*'(참고)타워 스텟 가치'!$W$17,'스테이지별 몬스터 스텟'!O2072*'(참고)타워 스텟 가치'!$X$17,'스테이지별 몬스터 스텟'!P2072*'(참고)타워 스텟 가치'!$Y$17)</f>
        <v>1279115.2325000099</v>
      </c>
      <c r="R2072">
        <v>1</v>
      </c>
      <c r="S2072">
        <f>VLOOKUP($F2072,'(참고)타워 스텟 가치'!$B$7:$L$11,S$2,0)+(VLOOKUP($F2072,'(참고)타워 스텟 가치'!$B$7:$L$11,S$2,0)*$E2072)</f>
        <v>937.12500000000716</v>
      </c>
      <c r="T2072">
        <f>VLOOKUP($F2072,'(참고)타워 스텟 가치'!$B$7:$L$11,T$2,0)+(VLOOKUP($F2072,'(참고)타워 스텟 가치'!$B$7:$L$11,T$2,0)*$E2072)</f>
        <v>1686.825000000013</v>
      </c>
      <c r="U2072">
        <f>VLOOKUP($F2072,'(참고)타워 스텟 가치'!$B$7:$L$11,U$2,0)+(VLOOKUP($F2072,'(참고)타워 스텟 가치'!$B$7:$L$11,U$2,0)*$E2072)</f>
        <v>833000.0000000064</v>
      </c>
      <c r="V2072">
        <f>VLOOKUP($F2072,'(참고)타워 스텟 가치'!$B$7:$L$11,V$2,0)+(VLOOKUP($F2072,'(참고)타워 스텟 가치'!$B$7:$L$11,V$2,0)*$E2072)</f>
        <v>11245.500000000085</v>
      </c>
      <c r="W2072">
        <f>VLOOKUP($F2072,'(참고)타워 스텟 가치'!$B$7:$L$11,W$2,0)+(VLOOKUP($F2072,'(참고)타워 스텟 가치'!$B$7:$L$11,W$2,0)*$E2072)</f>
        <v>187.42500000000143</v>
      </c>
      <c r="X2072">
        <f>VLOOKUP($F2072,'(참고)타워 스텟 가치'!$B$7:$L$11,X$2,0)+(VLOOKUP($F2072,'(참고)타워 스텟 가치'!$B$7:$L$11,X$2,0)*$E2072)</f>
        <v>49.980000000000381</v>
      </c>
      <c r="Y2072">
        <f>VLOOKUP($F2072,'(참고)타워 스텟 가치'!$B$7:$L$11,Y$2,0)+(VLOOKUP($F2072,'(참고)타워 스텟 가치'!$B$7:$L$11,Y$2,0)*$E2072)</f>
        <v>0</v>
      </c>
      <c r="Z2072">
        <f>VLOOKUP($F2072,'(참고)타워 스텟 가치'!$B$7:$L$11,Z$2,0)+(VLOOKUP($F2072,'(참고)타워 스텟 가치'!$B$7:$L$11,Z$2,0)*$E2072)</f>
        <v>0</v>
      </c>
      <c r="AA2072">
        <f>VLOOKUP($F2072,'(참고)타워 스텟 가치'!$B$7:$L$11,AA$2,0)+(VLOOKUP($F2072,'(참고)타워 스텟 가치'!$B$7:$L$11,AA$2,0)*$E2072)</f>
        <v>116.62000000000089</v>
      </c>
      <c r="AB2072">
        <f>SUM('스테이지별 몬스터 스텟'!S2072*'(참고)타워 스텟 가치'!$Q$17,'스테이지별 몬스터 스텟'!T2072*'(참고)타워 스텟 가치'!$R$17,'스테이지별 몬스터 스텟'!U2072*'(참고)타워 스텟 가치'!$S$17,'스테이지별 몬스터 스텟'!V2072*'(참고)타워 스텟 가치'!$T$17,'스테이지별 몬스터 스텟'!W2072*'(참고)타워 스텟 가치'!$U$17,'스테이지별 몬스터 스텟'!X2072*'(참고)타워 스텟 가치'!$V$17,'스테이지별 몬스터 스텟'!Y2072*'(참고)타워 스텟 가치'!$W$17,'스테이지별 몬스터 스텟'!Z2072*'(참고)타워 스텟 가치'!$X$17,'스테이지별 몬스터 스텟'!AA2072*'(참고)타워 스텟 가치'!$Y$17)</f>
        <v>1277053.5575000099</v>
      </c>
      <c r="AC2072">
        <v>2</v>
      </c>
      <c r="AD2072">
        <f>VLOOKUP($F2072,'(참고)타워 스텟 가치'!$B$12:$L$16,AD$2,0)+(VLOOKUP($F2072,'(참고)타워 스텟 가치'!$B$12:$L$16,AD$2,0)*$E2072)</f>
        <v>937.12500000000716</v>
      </c>
      <c r="AE2072">
        <f>VLOOKUP($F2072,'(참고)타워 스텟 가치'!$B$12:$L$16,AE$2,0)+(VLOOKUP($F2072,'(참고)타워 스텟 가치'!$B$12:$L$16,AE$2,0)*$E2072)</f>
        <v>1124.5500000000086</v>
      </c>
      <c r="AF2072">
        <f>VLOOKUP($F2072,'(참고)타워 스텟 가치'!$B$12:$L$16,AF$2,0)+(VLOOKUP($F2072,'(참고)타워 스텟 가치'!$B$12:$L$16,AF$2,0)*$E2072)</f>
        <v>833000.0000000064</v>
      </c>
      <c r="AG2072">
        <f>VLOOKUP($F2072,'(참고)타워 스텟 가치'!$B$12:$L$16,AG$2,0)+(VLOOKUP($F2072,'(참고)타워 스텟 가치'!$B$12:$L$16,AG$2,0)*$E2072)</f>
        <v>5622.7500000000427</v>
      </c>
      <c r="AH2072">
        <f>VLOOKUP($F2072,'(참고)타워 스텟 가치'!$B$12:$L$16,AH$2,0)+(VLOOKUP($F2072,'(참고)타워 스텟 가치'!$B$12:$L$16,AH$2,0)*$E2072)</f>
        <v>187.42500000000143</v>
      </c>
      <c r="AI2072">
        <f>VLOOKUP($F2072,'(참고)타워 스텟 가치'!$B$12:$L$16,AI$2,0)+(VLOOKUP($F2072,'(참고)타워 스텟 가치'!$B$12:$L$16,AI$2,0)*$E2072)</f>
        <v>49.980000000000381</v>
      </c>
      <c r="AJ2072">
        <f>VLOOKUP($F2072,'(참고)타워 스텟 가치'!$B$12:$L$16,AJ$2,0)+(VLOOKUP($F2072,'(참고)타워 스텟 가치'!$B$12:$L$16,AJ$2,0)*$E2072)</f>
        <v>0</v>
      </c>
      <c r="AK2072">
        <f>VLOOKUP($F2072,'(참고)타워 스텟 가치'!$B$12:$L$16,AK$2,0)+(VLOOKUP($F2072,'(참고)타워 스텟 가치'!$B$12:$L$16,AK$2,0)*$E2072)</f>
        <v>0</v>
      </c>
      <c r="AL2072">
        <f>VLOOKUP($F2072,'(참고)타워 스텟 가치'!$B$12:$L$16,AL$2,0)+(VLOOKUP($F2072,'(참고)타워 스텟 가치'!$B$12:$L$16,AL$2,0)*$E2072)</f>
        <v>233.24000000000177</v>
      </c>
      <c r="AM2072">
        <f>SUM('스테이지별 몬스터 스텟'!AD2072*'(참고)타워 스텟 가치'!$Q$17,'스테이지별 몬스터 스텟'!AE2072*'(참고)타워 스텟 가치'!$R$17,'스테이지별 몬스터 스텟'!AF2072*'(참고)타워 스텟 가치'!$S$17,'스테이지별 몬스터 스텟'!AG2072*'(참고)타워 스텟 가치'!$T$17,'스테이지별 몬스터 스텟'!AH2072*'(참고)타워 스텟 가치'!$U$17,'스테이지별 몬스터 스텟'!AI2072*'(참고)타워 스텟 가치'!$V$17,'스테이지별 몬스터 스텟'!AJ2072*'(참고)타워 스텟 가치'!$W$17,'스테이지별 몬스터 스텟'!AK2072*'(참고)타워 스텟 가치'!$X$17,'스테이지별 몬스터 스텟'!AL2072*'(참고)타워 스텟 가치'!$Y$17)</f>
        <v>1265197.8850000096</v>
      </c>
      <c r="AN2072">
        <v>3</v>
      </c>
    </row>
    <row r="2073" spans="3:40" x14ac:dyDescent="0.3">
      <c r="C2073">
        <v>4</v>
      </c>
      <c r="D2073">
        <f t="shared" si="98"/>
        <v>414</v>
      </c>
      <c r="E2073" s="52">
        <f>VLOOKUP(D2073,'스테이지별 난이도 설정'!B:C,2,0)</f>
        <v>165.60000000000127</v>
      </c>
      <c r="F2073" t="str">
        <f t="shared" si="99"/>
        <v>유니크</v>
      </c>
      <c r="G2073">
        <f t="shared" si="97"/>
        <v>6</v>
      </c>
      <c r="H2073">
        <f>VLOOKUP($F2073,'(참고)타워 스텟 가치'!$B$2:$L$6,H$2,0)+(VLOOKUP($F2073,'(참고)타워 스텟 가치'!$B$2:$L$6,H$2,0)*$E2073)</f>
        <v>4217.0625000000318</v>
      </c>
      <c r="I2073">
        <f>VLOOKUP($F2073,'(참고)타워 스텟 가치'!$B$2:$L$6,I$2,0)+(VLOOKUP($F2073,'(참고)타워 스텟 가치'!$B$2:$L$6,I$2,0)*$E2073)</f>
        <v>843.4125000000065</v>
      </c>
      <c r="J2073">
        <f>VLOOKUP($F2073,'(참고)타워 스텟 가치'!$B$2:$L$6,J$2,0)+(VLOOKUP($F2073,'(참고)타워 스텟 가치'!$B$2:$L$6,J$2,0)*$E2073)</f>
        <v>833000.0000000064</v>
      </c>
      <c r="K2073">
        <f>VLOOKUP($F2073,'(참고)타워 스텟 가치'!$B$2:$L$6,K$2,0)+(VLOOKUP($F2073,'(참고)타워 스텟 가치'!$B$2:$L$6,K$2,0)*$E2073)</f>
        <v>16868.250000000127</v>
      </c>
      <c r="L2073">
        <f>VLOOKUP($F2073,'(참고)타워 스텟 가치'!$B$2:$L$6,L$2,0)+(VLOOKUP($F2073,'(참고)타워 스텟 가치'!$B$2:$L$6,L$2,0)*$E2073)</f>
        <v>281.13750000000215</v>
      </c>
      <c r="M2073">
        <f>VLOOKUP($F2073,'(참고)타워 스텟 가치'!$B$2:$L$6,M$2,0)+(VLOOKUP($F2073,'(참고)타워 스텟 가치'!$B$2:$L$6,M$2,0)*$E2073)</f>
        <v>49.980000000000381</v>
      </c>
      <c r="N2073">
        <f>VLOOKUP($F2073,'(참고)타워 스텟 가치'!$B$2:$L$6,N$2,0)+(VLOOKUP($F2073,'(참고)타워 스텟 가치'!$B$2:$L$6,N$2,0)*$E2073)</f>
        <v>0</v>
      </c>
      <c r="O2073">
        <f>VLOOKUP($F2073,'(참고)타워 스텟 가치'!$B$2:$L$6,O$2,0)+(VLOOKUP($F2073,'(참고)타워 스텟 가치'!$B$2:$L$6,O$2,0)*$E2073)</f>
        <v>0</v>
      </c>
      <c r="P2073">
        <f>VLOOKUP($F2073,'(참고)타워 스텟 가치'!$B$2:$L$6,P$2,0)+(VLOOKUP($F2073,'(참고)타워 스텟 가치'!$B$2:$L$6,P$2,0)*$E2073)</f>
        <v>166.60000000000127</v>
      </c>
      <c r="Q2073">
        <f>SUM('스테이지별 몬스터 스텟'!H2073*'(참고)타워 스텟 가치'!$Q$17,'스테이지별 몬스터 스텟'!I2073*'(참고)타워 스텟 가치'!$R$17,'스테이지별 몬스터 스텟'!J2073*'(참고)타워 스텟 가치'!$S$17,'스테이지별 몬스터 스텟'!K2073*'(참고)타워 스텟 가치'!$T$17,'스테이지별 몬스터 스텟'!L2073*'(참고)타워 스텟 가치'!$U$17,'스테이지별 몬스터 스텟'!M2073*'(참고)타워 스텟 가치'!$V$17,'스테이지별 몬스터 스텟'!N2073*'(참고)타워 스텟 가치'!$W$17,'스테이지별 몬스터 스텟'!O2073*'(참고)타워 스텟 가치'!$X$17,'스테이지별 몬스터 스텟'!P2073*'(참고)타워 스텟 가치'!$Y$17)</f>
        <v>1293881.1987500098</v>
      </c>
      <c r="R2073">
        <v>1</v>
      </c>
      <c r="S2073">
        <f>VLOOKUP($F2073,'(참고)타워 스텟 가치'!$B$7:$L$11,S$2,0)+(VLOOKUP($F2073,'(참고)타워 스텟 가치'!$B$7:$L$11,S$2,0)*$E2073)</f>
        <v>1405.6875000000107</v>
      </c>
      <c r="T2073">
        <f>VLOOKUP($F2073,'(참고)타워 스텟 가치'!$B$7:$L$11,T$2,0)+(VLOOKUP($F2073,'(참고)타워 스텟 가치'!$B$7:$L$11,T$2,0)*$E2073)</f>
        <v>2530.2375000000193</v>
      </c>
      <c r="U2073">
        <f>VLOOKUP($F2073,'(참고)타워 스텟 가치'!$B$7:$L$11,U$2,0)+(VLOOKUP($F2073,'(참고)타워 스텟 가치'!$B$7:$L$11,U$2,0)*$E2073)</f>
        <v>833000.0000000064</v>
      </c>
      <c r="V2073">
        <f>VLOOKUP($F2073,'(참고)타워 스텟 가치'!$B$7:$L$11,V$2,0)+(VLOOKUP($F2073,'(참고)타워 스텟 가치'!$B$7:$L$11,V$2,0)*$E2073)</f>
        <v>16868.250000000127</v>
      </c>
      <c r="W2073">
        <f>VLOOKUP($F2073,'(참고)타워 스텟 가치'!$B$7:$L$11,W$2,0)+(VLOOKUP($F2073,'(참고)타워 스텟 가치'!$B$7:$L$11,W$2,0)*$E2073)</f>
        <v>281.13750000000215</v>
      </c>
      <c r="X2073">
        <f>VLOOKUP($F2073,'(참고)타워 스텟 가치'!$B$7:$L$11,X$2,0)+(VLOOKUP($F2073,'(참고)타워 스텟 가치'!$B$7:$L$11,X$2,0)*$E2073)</f>
        <v>49.980000000000381</v>
      </c>
      <c r="Y2073">
        <f>VLOOKUP($F2073,'(참고)타워 스텟 가치'!$B$7:$L$11,Y$2,0)+(VLOOKUP($F2073,'(참고)타워 스텟 가치'!$B$7:$L$11,Y$2,0)*$E2073)</f>
        <v>0</v>
      </c>
      <c r="Z2073">
        <f>VLOOKUP($F2073,'(참고)타워 스텟 가치'!$B$7:$L$11,Z$2,0)+(VLOOKUP($F2073,'(참고)타워 스텟 가치'!$B$7:$L$11,Z$2,0)*$E2073)</f>
        <v>0</v>
      </c>
      <c r="AA2073">
        <f>VLOOKUP($F2073,'(참고)타워 스텟 가치'!$B$7:$L$11,AA$2,0)+(VLOOKUP($F2073,'(참고)타워 스텟 가치'!$B$7:$L$11,AA$2,0)*$E2073)</f>
        <v>166.60000000000127</v>
      </c>
      <c r="AB2073">
        <f>SUM('스테이지별 몬스터 스텟'!S2073*'(참고)타워 스텟 가치'!$Q$17,'스테이지별 몬스터 스텟'!T2073*'(참고)타워 스텟 가치'!$R$17,'스테이지별 몬스터 스텟'!U2073*'(참고)타워 스텟 가치'!$S$17,'스테이지별 몬스터 스텟'!V2073*'(참고)타워 스텟 가치'!$T$17,'스테이지별 몬스터 스텟'!W2073*'(참고)타워 스텟 가치'!$U$17,'스테이지별 몬스터 스텟'!X2073*'(참고)타워 스텟 가치'!$V$17,'스테이지별 몬스터 스텟'!Y2073*'(참고)타워 스텟 가치'!$W$17,'스테이지별 몬스터 스텟'!Z2073*'(참고)타워 스텟 가치'!$X$17,'스테이지별 몬스터 스텟'!AA2073*'(참고)타워 스텟 가치'!$Y$17)</f>
        <v>1290788.6862500096</v>
      </c>
      <c r="AC2073">
        <v>2</v>
      </c>
      <c r="AD2073">
        <f>VLOOKUP($F2073,'(참고)타워 스텟 가치'!$B$12:$L$16,AD$2,0)+(VLOOKUP($F2073,'(참고)타워 스텟 가치'!$B$12:$L$16,AD$2,0)*$E2073)</f>
        <v>1405.6875000000107</v>
      </c>
      <c r="AE2073">
        <f>VLOOKUP($F2073,'(참고)타워 스텟 가치'!$B$12:$L$16,AE$2,0)+(VLOOKUP($F2073,'(참고)타워 스텟 가치'!$B$12:$L$16,AE$2,0)*$E2073)</f>
        <v>1686.825000000013</v>
      </c>
      <c r="AF2073">
        <f>VLOOKUP($F2073,'(참고)타워 스텟 가치'!$B$12:$L$16,AF$2,0)+(VLOOKUP($F2073,'(참고)타워 스텟 가치'!$B$12:$L$16,AF$2,0)*$E2073)</f>
        <v>833000.0000000064</v>
      </c>
      <c r="AG2073">
        <f>VLOOKUP($F2073,'(참고)타워 스텟 가치'!$B$12:$L$16,AG$2,0)+(VLOOKUP($F2073,'(참고)타워 스텟 가치'!$B$12:$L$16,AG$2,0)*$E2073)</f>
        <v>8434.1250000000637</v>
      </c>
      <c r="AH2073">
        <f>VLOOKUP($F2073,'(참고)타워 스텟 가치'!$B$12:$L$16,AH$2,0)+(VLOOKUP($F2073,'(참고)타워 스텟 가치'!$B$12:$L$16,AH$2,0)*$E2073)</f>
        <v>281.13750000000215</v>
      </c>
      <c r="AI2073">
        <f>VLOOKUP($F2073,'(참고)타워 스텟 가치'!$B$12:$L$16,AI$2,0)+(VLOOKUP($F2073,'(참고)타워 스텟 가치'!$B$12:$L$16,AI$2,0)*$E2073)</f>
        <v>49.980000000000381</v>
      </c>
      <c r="AJ2073">
        <f>VLOOKUP($F2073,'(참고)타워 스텟 가치'!$B$12:$L$16,AJ$2,0)+(VLOOKUP($F2073,'(참고)타워 스텟 가치'!$B$12:$L$16,AJ$2,0)*$E2073)</f>
        <v>0</v>
      </c>
      <c r="AK2073">
        <f>VLOOKUP($F2073,'(참고)타워 스텟 가치'!$B$12:$L$16,AK$2,0)+(VLOOKUP($F2073,'(참고)타워 스텟 가치'!$B$12:$L$16,AK$2,0)*$E2073)</f>
        <v>0</v>
      </c>
      <c r="AL2073">
        <f>VLOOKUP($F2073,'(참고)타워 스텟 가치'!$B$12:$L$16,AL$2,0)+(VLOOKUP($F2073,'(참고)타워 스텟 가치'!$B$12:$L$16,AL$2,0)*$E2073)</f>
        <v>333.20000000000255</v>
      </c>
      <c r="AM2073">
        <f>SUM('스테이지별 몬스터 스텟'!AD2073*'(참고)타워 스텟 가치'!$Q$17,'스테이지별 몬스터 스텟'!AE2073*'(참고)타워 스텟 가치'!$R$17,'스테이지별 몬스터 스텟'!AF2073*'(참고)타워 스텟 가치'!$S$17,'스테이지별 몬스터 스텟'!AG2073*'(참고)타워 스텟 가치'!$T$17,'스테이지별 몬스터 스텟'!AH2073*'(참고)타워 스텟 가치'!$U$17,'스테이지별 몬스터 스텟'!AI2073*'(참고)타워 스텟 가치'!$V$17,'스테이지별 몬스터 스텟'!AJ2073*'(참고)타워 스텟 가치'!$W$17,'스테이지별 몬스터 스텟'!AK2073*'(참고)타워 스텟 가치'!$X$17,'스테이지별 몬스터 스텟'!AL2073*'(참고)타워 스텟 가치'!$Y$17)</f>
        <v>1272988.5175000096</v>
      </c>
      <c r="AN2073">
        <v>3</v>
      </c>
    </row>
    <row r="2074" spans="3:40" x14ac:dyDescent="0.3">
      <c r="C2074">
        <v>5</v>
      </c>
      <c r="D2074">
        <f t="shared" si="98"/>
        <v>414</v>
      </c>
      <c r="E2074" s="52">
        <f>VLOOKUP(D2074,'스테이지별 난이도 설정'!B:C,2,0)</f>
        <v>165.60000000000127</v>
      </c>
      <c r="F2074" t="str">
        <f t="shared" si="99"/>
        <v>스페셜</v>
      </c>
      <c r="G2074">
        <f t="shared" si="97"/>
        <v>6</v>
      </c>
      <c r="H2074">
        <f>VLOOKUP($F2074,'(참고)타워 스텟 가치'!$B$2:$L$6,H$2,0)+(VLOOKUP($F2074,'(참고)타워 스텟 가치'!$B$2:$L$6,H$2,0)*$E2074)</f>
        <v>6325.5937500000482</v>
      </c>
      <c r="I2074">
        <f>VLOOKUP($F2074,'(참고)타워 스텟 가치'!$B$2:$L$6,I$2,0)+(VLOOKUP($F2074,'(참고)타워 스텟 가치'!$B$2:$L$6,I$2,0)*$E2074)</f>
        <v>1265.1187500000096</v>
      </c>
      <c r="J2074">
        <f>VLOOKUP($F2074,'(참고)타워 스텟 가치'!$B$2:$L$6,J$2,0)+(VLOOKUP($F2074,'(참고)타워 스텟 가치'!$B$2:$L$6,J$2,0)*$E2074)</f>
        <v>833000.0000000064</v>
      </c>
      <c r="K2074">
        <f>VLOOKUP($F2074,'(참고)타워 스텟 가치'!$B$2:$L$6,K$2,0)+(VLOOKUP($F2074,'(참고)타워 스텟 가치'!$B$2:$L$6,K$2,0)*$E2074)</f>
        <v>25302.375000000193</v>
      </c>
      <c r="L2074">
        <f>VLOOKUP($F2074,'(참고)타워 스텟 가치'!$B$2:$L$6,L$2,0)+(VLOOKUP($F2074,'(참고)타워 스텟 가치'!$B$2:$L$6,L$2,0)*$E2074)</f>
        <v>421.70625000000325</v>
      </c>
      <c r="M2074">
        <f>VLOOKUP($F2074,'(참고)타워 스텟 가치'!$B$2:$L$6,M$2,0)+(VLOOKUP($F2074,'(참고)타워 스텟 가치'!$B$2:$L$6,M$2,0)*$E2074)</f>
        <v>49.980000000000381</v>
      </c>
      <c r="N2074">
        <f>VLOOKUP($F2074,'(참고)타워 스텟 가치'!$B$2:$L$6,N$2,0)+(VLOOKUP($F2074,'(참고)타워 스텟 가치'!$B$2:$L$6,N$2,0)*$E2074)</f>
        <v>0</v>
      </c>
      <c r="O2074">
        <f>VLOOKUP($F2074,'(참고)타워 스텟 가치'!$B$2:$L$6,O$2,0)+(VLOOKUP($F2074,'(참고)타워 스텟 가치'!$B$2:$L$6,O$2,0)*$E2074)</f>
        <v>0</v>
      </c>
      <c r="P2074">
        <f>VLOOKUP($F2074,'(참고)타워 스텟 가치'!$B$2:$L$6,P$2,0)+(VLOOKUP($F2074,'(참고)타워 스텟 가치'!$B$2:$L$6,P$2,0)*$E2074)</f>
        <v>166.60000000000127</v>
      </c>
      <c r="Q2074">
        <f>SUM('스테이지별 몬스터 스텟'!H2074*'(참고)타워 스텟 가치'!$Q$17,'스테이지별 몬스터 스텟'!I2074*'(참고)타워 스텟 가치'!$R$17,'스테이지별 몬스터 스텟'!J2074*'(참고)타워 스텟 가치'!$S$17,'스테이지별 몬스터 스텟'!K2074*'(참고)타워 스텟 가치'!$T$17,'스테이지별 몬스터 스텟'!L2074*'(참고)타워 스텟 가치'!$U$17,'스테이지별 몬스터 스텟'!M2074*'(참고)타워 스텟 가치'!$V$17,'스테이지별 몬스터 스텟'!N2074*'(참고)타워 스텟 가치'!$W$17,'스테이지별 몬스터 스텟'!O2074*'(참고)타워 스텟 가치'!$X$17,'스테이지별 몬스터 스텟'!P2074*'(참고)타워 스텟 가치'!$Y$17)</f>
        <v>1315880.2081250101</v>
      </c>
      <c r="R2074">
        <v>1</v>
      </c>
      <c r="S2074">
        <f>VLOOKUP($F2074,'(참고)타워 스텟 가치'!$B$7:$L$11,S$2,0)+(VLOOKUP($F2074,'(참고)타워 스텟 가치'!$B$7:$L$11,S$2,0)*$E2074)</f>
        <v>2108.5312500000159</v>
      </c>
      <c r="T2074">
        <f>VLOOKUP($F2074,'(참고)타워 스텟 가치'!$B$7:$L$11,T$2,0)+(VLOOKUP($F2074,'(참고)타워 스텟 가치'!$B$7:$L$11,T$2,0)*$E2074)</f>
        <v>3795.3562500000289</v>
      </c>
      <c r="U2074">
        <f>VLOOKUP($F2074,'(참고)타워 스텟 가치'!$B$7:$L$11,U$2,0)+(VLOOKUP($F2074,'(참고)타워 스텟 가치'!$B$7:$L$11,U$2,0)*$E2074)</f>
        <v>833000.0000000064</v>
      </c>
      <c r="V2074">
        <f>VLOOKUP($F2074,'(참고)타워 스텟 가치'!$B$7:$L$11,V$2,0)+(VLOOKUP($F2074,'(참고)타워 스텟 가치'!$B$7:$L$11,V$2,0)*$E2074)</f>
        <v>25302.375000000193</v>
      </c>
      <c r="W2074">
        <f>VLOOKUP($F2074,'(참고)타워 스텟 가치'!$B$7:$L$11,W$2,0)+(VLOOKUP($F2074,'(참고)타워 스텟 가치'!$B$7:$L$11,W$2,0)*$E2074)</f>
        <v>421.70625000000325</v>
      </c>
      <c r="X2074">
        <f>VLOOKUP($F2074,'(참고)타워 스텟 가치'!$B$7:$L$11,X$2,0)+(VLOOKUP($F2074,'(참고)타워 스텟 가치'!$B$7:$L$11,X$2,0)*$E2074)</f>
        <v>49.980000000000381</v>
      </c>
      <c r="Y2074">
        <f>VLOOKUP($F2074,'(참고)타워 스텟 가치'!$B$7:$L$11,Y$2,0)+(VLOOKUP($F2074,'(참고)타워 스텟 가치'!$B$7:$L$11,Y$2,0)*$E2074)</f>
        <v>0</v>
      </c>
      <c r="Z2074">
        <f>VLOOKUP($F2074,'(참고)타워 스텟 가치'!$B$7:$L$11,Z$2,0)+(VLOOKUP($F2074,'(참고)타워 스텟 가치'!$B$7:$L$11,Z$2,0)*$E2074)</f>
        <v>0</v>
      </c>
      <c r="AA2074">
        <f>VLOOKUP($F2074,'(참고)타워 스텟 가치'!$B$7:$L$11,AA$2,0)+(VLOOKUP($F2074,'(참고)타워 스텟 가치'!$B$7:$L$11,AA$2,0)*$E2074)</f>
        <v>166.60000000000127</v>
      </c>
      <c r="AB2074">
        <f>SUM('스테이지별 몬스터 스텟'!S2074*'(참고)타워 스텟 가치'!$Q$17,'스테이지별 몬스터 스텟'!T2074*'(참고)타워 스텟 가치'!$R$17,'스테이지별 몬스터 스텟'!U2074*'(참고)타워 스텟 가치'!$S$17,'스테이지별 몬스터 스텟'!V2074*'(참고)타워 스텟 가치'!$T$17,'스테이지별 몬스터 스텟'!W2074*'(참고)타워 스텟 가치'!$U$17,'스테이지별 몬스터 스텟'!X2074*'(참고)타워 스텟 가치'!$V$17,'스테이지별 몬스터 스텟'!Y2074*'(참고)타워 스텟 가치'!$W$17,'스테이지별 몬스터 스텟'!Z2074*'(참고)타워 스텟 가치'!$X$17,'스테이지별 몬스터 스텟'!AA2074*'(참고)타워 스텟 가치'!$Y$17)</f>
        <v>1311241.4393750101</v>
      </c>
      <c r="AC2074">
        <v>2</v>
      </c>
      <c r="AD2074">
        <f>VLOOKUP($F2074,'(참고)타워 스텟 가치'!$B$12:$L$16,AD$2,0)+(VLOOKUP($F2074,'(참고)타워 스텟 가치'!$B$12:$L$16,AD$2,0)*$E2074)</f>
        <v>2108.5312500000159</v>
      </c>
      <c r="AE2074">
        <f>VLOOKUP($F2074,'(참고)타워 스텟 가치'!$B$12:$L$16,AE$2,0)+(VLOOKUP($F2074,'(참고)타워 스텟 가치'!$B$12:$L$16,AE$2,0)*$E2074)</f>
        <v>2530.2375000000193</v>
      </c>
      <c r="AF2074">
        <f>VLOOKUP($F2074,'(참고)타워 스텟 가치'!$B$12:$L$16,AF$2,0)+(VLOOKUP($F2074,'(참고)타워 스텟 가치'!$B$12:$L$16,AF$2,0)*$E2074)</f>
        <v>833000.0000000064</v>
      </c>
      <c r="AG2074">
        <f>VLOOKUP($F2074,'(참고)타워 스텟 가치'!$B$12:$L$16,AG$2,0)+(VLOOKUP($F2074,'(참고)타워 스텟 가치'!$B$12:$L$16,AG$2,0)*$E2074)</f>
        <v>12651.187500000096</v>
      </c>
      <c r="AH2074">
        <f>VLOOKUP($F2074,'(참고)타워 스텟 가치'!$B$12:$L$16,AH$2,0)+(VLOOKUP($F2074,'(참고)타워 스텟 가치'!$B$12:$L$16,AH$2,0)*$E2074)</f>
        <v>421.70625000000325</v>
      </c>
      <c r="AI2074">
        <f>VLOOKUP($F2074,'(참고)타워 스텟 가치'!$B$12:$L$16,AI$2,0)+(VLOOKUP($F2074,'(참고)타워 스텟 가치'!$B$12:$L$16,AI$2,0)*$E2074)</f>
        <v>49.980000000000381</v>
      </c>
      <c r="AJ2074">
        <f>VLOOKUP($F2074,'(참고)타워 스텟 가치'!$B$12:$L$16,AJ$2,0)+(VLOOKUP($F2074,'(참고)타워 스텟 가치'!$B$12:$L$16,AJ$2,0)*$E2074)</f>
        <v>0</v>
      </c>
      <c r="AK2074">
        <f>VLOOKUP($F2074,'(참고)타워 스텟 가치'!$B$12:$L$16,AK$2,0)+(VLOOKUP($F2074,'(참고)타워 스텟 가치'!$B$12:$L$16,AK$2,0)*$E2074)</f>
        <v>0</v>
      </c>
      <c r="AL2074">
        <f>VLOOKUP($F2074,'(참고)타워 스텟 가치'!$B$12:$L$16,AL$2,0)+(VLOOKUP($F2074,'(참고)타워 스텟 가치'!$B$12:$L$16,AL$2,0)*$E2074)</f>
        <v>333.20000000000255</v>
      </c>
      <c r="AM2074">
        <f>SUM('스테이지별 몬스터 스텟'!AD2074*'(참고)타워 스텟 가치'!$Q$17,'스테이지별 몬스터 스텟'!AE2074*'(참고)타워 스텟 가치'!$R$17,'스테이지별 몬스터 스텟'!AF2074*'(참고)타워 스텟 가치'!$S$17,'스테이지별 몬스터 스텟'!AG2074*'(참고)타워 스텟 가치'!$T$17,'스테이지별 몬스터 스텟'!AH2074*'(참고)타워 스텟 가치'!$U$17,'스테이지별 몬스터 스텟'!AI2074*'(참고)타워 스텟 가치'!$V$17,'스테이지별 몬스터 스텟'!AJ2074*'(참고)타워 스텟 가치'!$W$17,'스테이지별 몬스터 스텟'!AK2074*'(참고)타워 스텟 가치'!$X$17,'스테이지별 몬스터 스텟'!AL2074*'(참고)타워 스텟 가치'!$Y$17)</f>
        <v>1284374.5862500097</v>
      </c>
      <c r="AN2074">
        <v>3</v>
      </c>
    </row>
    <row r="2075" spans="3:40" x14ac:dyDescent="0.3">
      <c r="C2075">
        <v>1</v>
      </c>
      <c r="D2075">
        <f t="shared" si="98"/>
        <v>415</v>
      </c>
      <c r="E2075" s="52">
        <f>VLOOKUP(D2075,'스테이지별 난이도 설정'!B:C,2,0)</f>
        <v>166.00000000000128</v>
      </c>
      <c r="F2075" t="str">
        <f t="shared" si="99"/>
        <v>일반</v>
      </c>
      <c r="G2075">
        <f t="shared" si="97"/>
        <v>6</v>
      </c>
      <c r="H2075">
        <f>VLOOKUP($F2075,'(참고)타워 스텟 가치'!$B$2:$L$6,H$2,0)+(VLOOKUP($F2075,'(참고)타워 스텟 가치'!$B$2:$L$6,H$2,0)*$E2075)</f>
        <v>1252.5000000000095</v>
      </c>
      <c r="I2075">
        <f>VLOOKUP($F2075,'(참고)타워 스텟 가치'!$B$2:$L$6,I$2,0)+(VLOOKUP($F2075,'(참고)타워 스텟 가치'!$B$2:$L$6,I$2,0)*$E2075)</f>
        <v>250.50000000000193</v>
      </c>
      <c r="J2075">
        <f>VLOOKUP($F2075,'(참고)타워 스텟 가치'!$B$2:$L$6,J$2,0)+(VLOOKUP($F2075,'(참고)타워 스텟 가치'!$B$2:$L$6,J$2,0)*$E2075)</f>
        <v>835000.0000000064</v>
      </c>
      <c r="K2075">
        <f>VLOOKUP($F2075,'(참고)타워 스텟 가치'!$B$2:$L$6,K$2,0)+(VLOOKUP($F2075,'(참고)타워 스텟 가치'!$B$2:$L$6,K$2,0)*$E2075)</f>
        <v>5010.0000000000382</v>
      </c>
      <c r="L2075">
        <f>VLOOKUP($F2075,'(참고)타워 스텟 가치'!$B$2:$L$6,L$2,0)+(VLOOKUP($F2075,'(참고)타워 스텟 가치'!$B$2:$L$6,L$2,0)*$E2075)</f>
        <v>83.500000000000639</v>
      </c>
      <c r="M2075">
        <f>VLOOKUP($F2075,'(참고)타워 스텟 가치'!$B$2:$L$6,M$2,0)+(VLOOKUP($F2075,'(참고)타워 스텟 가치'!$B$2:$L$6,M$2,0)*$E2075)</f>
        <v>50.100000000000378</v>
      </c>
      <c r="N2075">
        <f>VLOOKUP($F2075,'(참고)타워 스텟 가치'!$B$2:$L$6,N$2,0)+(VLOOKUP($F2075,'(참고)타워 스텟 가치'!$B$2:$L$6,N$2,0)*$E2075)</f>
        <v>0</v>
      </c>
      <c r="O2075">
        <f>VLOOKUP($F2075,'(참고)타워 스텟 가치'!$B$2:$L$6,O$2,0)+(VLOOKUP($F2075,'(참고)타워 스텟 가치'!$B$2:$L$6,O$2,0)*$E2075)</f>
        <v>0</v>
      </c>
      <c r="P2075">
        <f>VLOOKUP($F2075,'(참고)타워 스텟 가치'!$B$2:$L$6,P$2,0)+(VLOOKUP($F2075,'(참고)타워 스텟 가치'!$B$2:$L$6,P$2,0)*$E2075)</f>
        <v>116.90000000000089</v>
      </c>
      <c r="Q2075">
        <f>SUM('스테이지별 몬스터 스텟'!H2075*'(참고)타워 스텟 가치'!$Q$17,'스테이지별 몬스터 스텟'!I2075*'(참고)타워 스텟 가치'!$R$17,'스테이지별 몬스터 스텟'!J2075*'(참고)타워 스텟 가치'!$S$17,'스테이지별 몬스터 스텟'!K2075*'(참고)타워 스텟 가치'!$T$17,'스테이지별 몬스터 스텟'!L2075*'(참고)타워 스텟 가치'!$U$17,'스테이지별 몬스터 스텟'!M2075*'(참고)타워 스텟 가치'!$V$17,'스테이지별 몬스터 스텟'!N2075*'(참고)타워 스텟 가치'!$W$17,'스테이지별 몬스터 스텟'!O2075*'(참고)타워 스텟 가치'!$X$17,'스테이지별 몬스터 스텟'!P2075*'(참고)타워 스텟 가치'!$Y$17)</f>
        <v>1265851.6500000097</v>
      </c>
      <c r="R2075">
        <v>1</v>
      </c>
      <c r="S2075">
        <f>VLOOKUP($F2075,'(참고)타워 스텟 가치'!$B$7:$L$11,S$2,0)+(VLOOKUP($F2075,'(참고)타워 스텟 가치'!$B$7:$L$11,S$2,0)*$E2075)</f>
        <v>417.50000000000318</v>
      </c>
      <c r="T2075">
        <f>VLOOKUP($F2075,'(참고)타워 스텟 가치'!$B$7:$L$11,T$2,0)+(VLOOKUP($F2075,'(참고)타워 스텟 가치'!$B$7:$L$11,T$2,0)*$E2075)</f>
        <v>751.5000000000058</v>
      </c>
      <c r="U2075">
        <f>VLOOKUP($F2075,'(참고)타워 스텟 가치'!$B$7:$L$11,U$2,0)+(VLOOKUP($F2075,'(참고)타워 스텟 가치'!$B$7:$L$11,U$2,0)*$E2075)</f>
        <v>835000.0000000064</v>
      </c>
      <c r="V2075">
        <f>VLOOKUP($F2075,'(참고)타워 스텟 가치'!$B$7:$L$11,V$2,0)+(VLOOKUP($F2075,'(참고)타워 스텟 가치'!$B$7:$L$11,V$2,0)*$E2075)</f>
        <v>5010.0000000000382</v>
      </c>
      <c r="W2075">
        <f>VLOOKUP($F2075,'(참고)타워 스텟 가치'!$B$7:$L$11,W$2,0)+(VLOOKUP($F2075,'(참고)타워 스텟 가치'!$B$7:$L$11,W$2,0)*$E2075)</f>
        <v>83.500000000000639</v>
      </c>
      <c r="X2075">
        <f>VLOOKUP($F2075,'(참고)타워 스텟 가치'!$B$7:$L$11,X$2,0)+(VLOOKUP($F2075,'(참고)타워 스텟 가치'!$B$7:$L$11,X$2,0)*$E2075)</f>
        <v>50.100000000000378</v>
      </c>
      <c r="Y2075">
        <f>VLOOKUP($F2075,'(참고)타워 스텟 가치'!$B$7:$L$11,Y$2,0)+(VLOOKUP($F2075,'(참고)타워 스텟 가치'!$B$7:$L$11,Y$2,0)*$E2075)</f>
        <v>0</v>
      </c>
      <c r="Z2075">
        <f>VLOOKUP($F2075,'(참고)타워 스텟 가치'!$B$7:$L$11,Z$2,0)+(VLOOKUP($F2075,'(참고)타워 스텟 가치'!$B$7:$L$11,Z$2,0)*$E2075)</f>
        <v>0</v>
      </c>
      <c r="AA2075">
        <f>VLOOKUP($F2075,'(참고)타워 스텟 가치'!$B$7:$L$11,AA$2,0)+(VLOOKUP($F2075,'(참고)타워 스텟 가치'!$B$7:$L$11,AA$2,0)*$E2075)</f>
        <v>116.90000000000089</v>
      </c>
      <c r="AB2075">
        <f>SUM('스테이지별 몬스터 스텟'!S2075*'(참고)타워 스텟 가치'!$Q$17,'스테이지별 몬스터 스텟'!T2075*'(참고)타워 스텟 가치'!$R$17,'스테이지별 몬스터 스텟'!U2075*'(참고)타워 스텟 가치'!$S$17,'스테이지별 몬스터 스텟'!V2075*'(참고)타워 스텟 가치'!$T$17,'스테이지별 몬스터 스텟'!W2075*'(참고)타워 스텟 가치'!$U$17,'스테이지별 몬스터 스텟'!X2075*'(참고)타워 스텟 가치'!$V$17,'스테이지별 몬스터 스텟'!Y2075*'(참고)타워 스텟 가치'!$W$17,'스테이지별 몬스터 스텟'!Z2075*'(참고)타워 스텟 가치'!$X$17,'스테이지별 몬스터 스텟'!AA2075*'(참고)타워 스텟 가치'!$Y$17)</f>
        <v>1264933.1500000097</v>
      </c>
      <c r="AC2075">
        <v>2</v>
      </c>
      <c r="AD2075">
        <f>VLOOKUP($F2075,'(참고)타워 스텟 가치'!$B$12:$L$16,AD$2,0)+(VLOOKUP($F2075,'(참고)타워 스텟 가치'!$B$12:$L$16,AD$2,0)*$E2075)</f>
        <v>417.50000000000318</v>
      </c>
      <c r="AE2075">
        <f>VLOOKUP($F2075,'(참고)타워 스텟 가치'!$B$12:$L$16,AE$2,0)+(VLOOKUP($F2075,'(참고)타워 스텟 가치'!$B$12:$L$16,AE$2,0)*$E2075)</f>
        <v>501.00000000000387</v>
      </c>
      <c r="AF2075">
        <f>VLOOKUP($F2075,'(참고)타워 스텟 가치'!$B$12:$L$16,AF$2,0)+(VLOOKUP($F2075,'(참고)타워 스텟 가치'!$B$12:$L$16,AF$2,0)*$E2075)</f>
        <v>835000.0000000064</v>
      </c>
      <c r="AG2075">
        <f>VLOOKUP($F2075,'(참고)타워 스텟 가치'!$B$12:$L$16,AG$2,0)+(VLOOKUP($F2075,'(참고)타워 스텟 가치'!$B$12:$L$16,AG$2,0)*$E2075)</f>
        <v>2505.0000000000191</v>
      </c>
      <c r="AH2075">
        <f>VLOOKUP($F2075,'(참고)타워 스텟 가치'!$B$12:$L$16,AH$2,0)+(VLOOKUP($F2075,'(참고)타워 스텟 가치'!$B$12:$L$16,AH$2,0)*$E2075)</f>
        <v>83.500000000000639</v>
      </c>
      <c r="AI2075">
        <f>VLOOKUP($F2075,'(참고)타워 스텟 가치'!$B$12:$L$16,AI$2,0)+(VLOOKUP($F2075,'(참고)타워 스텟 가치'!$B$12:$L$16,AI$2,0)*$E2075)</f>
        <v>50.100000000000378</v>
      </c>
      <c r="AJ2075">
        <f>VLOOKUP($F2075,'(참고)타워 스텟 가치'!$B$12:$L$16,AJ$2,0)+(VLOOKUP($F2075,'(참고)타워 스텟 가치'!$B$12:$L$16,AJ$2,0)*$E2075)</f>
        <v>0</v>
      </c>
      <c r="AK2075">
        <f>VLOOKUP($F2075,'(참고)타워 스텟 가치'!$B$12:$L$16,AK$2,0)+(VLOOKUP($F2075,'(참고)타워 스텟 가치'!$B$12:$L$16,AK$2,0)*$E2075)</f>
        <v>0</v>
      </c>
      <c r="AL2075">
        <f>VLOOKUP($F2075,'(참고)타워 스텟 가치'!$B$12:$L$16,AL$2,0)+(VLOOKUP($F2075,'(참고)타워 스텟 가치'!$B$12:$L$16,AL$2,0)*$E2075)</f>
        <v>233.80000000000177</v>
      </c>
      <c r="AM2075">
        <f>SUM('스테이지별 몬스터 스텟'!AD2075*'(참고)타워 스텟 가치'!$Q$17,'스테이지별 몬스터 스텟'!AE2075*'(참고)타워 스텟 가치'!$R$17,'스테이지별 몬스터 스텟'!AF2075*'(참고)타워 스텟 가치'!$S$17,'스테이지별 몬스터 스텟'!AG2075*'(참고)타워 스텟 가치'!$T$17,'스테이지별 몬스터 스텟'!AH2075*'(참고)타워 스텟 가치'!$U$17,'스테이지별 몬스터 스텟'!AI2075*'(참고)타워 스텟 가치'!$V$17,'스테이지별 몬스터 스텟'!AJ2075*'(참고)타워 스텟 가치'!$W$17,'스테이지별 몬스터 스텟'!AK2075*'(참고)타워 스텟 가치'!$X$17,'스테이지별 몬스터 스텟'!AL2075*'(참고)타워 스텟 가치'!$Y$17)</f>
        <v>1259781.2000000097</v>
      </c>
      <c r="AN2075">
        <v>3</v>
      </c>
    </row>
    <row r="2076" spans="3:40" x14ac:dyDescent="0.3">
      <c r="C2076">
        <v>2</v>
      </c>
      <c r="D2076">
        <f t="shared" si="98"/>
        <v>415</v>
      </c>
      <c r="E2076" s="52">
        <f>VLOOKUP(D2076,'스테이지별 난이도 설정'!B:C,2,0)</f>
        <v>166.00000000000128</v>
      </c>
      <c r="F2076" t="str">
        <f t="shared" si="99"/>
        <v>레어</v>
      </c>
      <c r="G2076">
        <f t="shared" si="97"/>
        <v>6</v>
      </c>
      <c r="H2076">
        <f>VLOOKUP($F2076,'(참고)타워 스텟 가치'!$B$2:$L$6,H$2,0)+(VLOOKUP($F2076,'(참고)타워 스텟 가치'!$B$2:$L$6,H$2,0)*$E2076)</f>
        <v>1878.7500000000143</v>
      </c>
      <c r="I2076">
        <f>VLOOKUP($F2076,'(참고)타워 스텟 가치'!$B$2:$L$6,I$2,0)+(VLOOKUP($F2076,'(참고)타워 스텟 가치'!$B$2:$L$6,I$2,0)*$E2076)</f>
        <v>375.7500000000029</v>
      </c>
      <c r="J2076">
        <f>VLOOKUP($F2076,'(참고)타워 스텟 가치'!$B$2:$L$6,J$2,0)+(VLOOKUP($F2076,'(참고)타워 스텟 가치'!$B$2:$L$6,J$2,0)*$E2076)</f>
        <v>835000.0000000064</v>
      </c>
      <c r="K2076">
        <f>VLOOKUP($F2076,'(참고)타워 스텟 가치'!$B$2:$L$6,K$2,0)+(VLOOKUP($F2076,'(참고)타워 스텟 가치'!$B$2:$L$6,K$2,0)*$E2076)</f>
        <v>7515.0000000000573</v>
      </c>
      <c r="L2076">
        <f>VLOOKUP($F2076,'(참고)타워 스텟 가치'!$B$2:$L$6,L$2,0)+(VLOOKUP($F2076,'(참고)타워 스텟 가치'!$B$2:$L$6,L$2,0)*$E2076)</f>
        <v>125.25000000000097</v>
      </c>
      <c r="M2076">
        <f>VLOOKUP($F2076,'(참고)타워 스텟 가치'!$B$2:$L$6,M$2,0)+(VLOOKUP($F2076,'(참고)타워 스텟 가치'!$B$2:$L$6,M$2,0)*$E2076)</f>
        <v>50.100000000000378</v>
      </c>
      <c r="N2076">
        <f>VLOOKUP($F2076,'(참고)타워 스텟 가치'!$B$2:$L$6,N$2,0)+(VLOOKUP($F2076,'(참고)타워 스텟 가치'!$B$2:$L$6,N$2,0)*$E2076)</f>
        <v>0</v>
      </c>
      <c r="O2076">
        <f>VLOOKUP($F2076,'(참고)타워 스텟 가치'!$B$2:$L$6,O$2,0)+(VLOOKUP($F2076,'(참고)타워 스텟 가치'!$B$2:$L$6,O$2,0)*$E2076)</f>
        <v>0</v>
      </c>
      <c r="P2076">
        <f>VLOOKUP($F2076,'(참고)타워 스텟 가치'!$B$2:$L$6,P$2,0)+(VLOOKUP($F2076,'(참고)타워 스텟 가치'!$B$2:$L$6,P$2,0)*$E2076)</f>
        <v>116.90000000000089</v>
      </c>
      <c r="Q2076">
        <f>SUM('스테이지별 몬스터 스텟'!H2076*'(참고)타워 스텟 가치'!$Q$17,'스테이지별 몬스터 스텟'!I2076*'(참고)타워 스텟 가치'!$R$17,'스테이지별 몬스터 스텟'!J2076*'(참고)타워 스텟 가치'!$S$17,'스테이지별 몬스터 스텟'!K2076*'(참고)타워 스텟 가치'!$T$17,'스테이지별 몬스터 스텟'!L2076*'(참고)타워 스텟 가치'!$U$17,'스테이지별 몬스터 스텟'!M2076*'(참고)타워 스텟 가치'!$V$17,'스테이지별 몬스터 스텟'!N2076*'(참고)타워 스텟 가치'!$W$17,'스테이지별 몬스터 스텟'!O2076*'(참고)타워 스텟 가치'!$X$17,'스테이지별 몬스터 스텟'!P2076*'(참고)타워 스텟 가치'!$Y$17)</f>
        <v>1272385.5250000097</v>
      </c>
      <c r="R2076">
        <v>1</v>
      </c>
      <c r="S2076">
        <f>VLOOKUP($F2076,'(참고)타워 스텟 가치'!$B$7:$L$11,S$2,0)+(VLOOKUP($F2076,'(참고)타워 스텟 가치'!$B$7:$L$11,S$2,0)*$E2076)</f>
        <v>626.25000000000477</v>
      </c>
      <c r="T2076">
        <f>VLOOKUP($F2076,'(참고)타워 스텟 가치'!$B$7:$L$11,T$2,0)+(VLOOKUP($F2076,'(참고)타워 스텟 가치'!$B$7:$L$11,T$2,0)*$E2076)</f>
        <v>1127.2500000000086</v>
      </c>
      <c r="U2076">
        <f>VLOOKUP($F2076,'(참고)타워 스텟 가치'!$B$7:$L$11,U$2,0)+(VLOOKUP($F2076,'(참고)타워 스텟 가치'!$B$7:$L$11,U$2,0)*$E2076)</f>
        <v>835000.0000000064</v>
      </c>
      <c r="V2076">
        <f>VLOOKUP($F2076,'(참고)타워 스텟 가치'!$B$7:$L$11,V$2,0)+(VLOOKUP($F2076,'(참고)타워 스텟 가치'!$B$7:$L$11,V$2,0)*$E2076)</f>
        <v>7515.0000000000573</v>
      </c>
      <c r="W2076">
        <f>VLOOKUP($F2076,'(참고)타워 스텟 가치'!$B$7:$L$11,W$2,0)+(VLOOKUP($F2076,'(참고)타워 스텟 가치'!$B$7:$L$11,W$2,0)*$E2076)</f>
        <v>125.25000000000097</v>
      </c>
      <c r="X2076">
        <f>VLOOKUP($F2076,'(참고)타워 스텟 가치'!$B$7:$L$11,X$2,0)+(VLOOKUP($F2076,'(참고)타워 스텟 가치'!$B$7:$L$11,X$2,0)*$E2076)</f>
        <v>50.100000000000378</v>
      </c>
      <c r="Y2076">
        <f>VLOOKUP($F2076,'(참고)타워 스텟 가치'!$B$7:$L$11,Y$2,0)+(VLOOKUP($F2076,'(참고)타워 스텟 가치'!$B$7:$L$11,Y$2,0)*$E2076)</f>
        <v>0</v>
      </c>
      <c r="Z2076">
        <f>VLOOKUP($F2076,'(참고)타워 스텟 가치'!$B$7:$L$11,Z$2,0)+(VLOOKUP($F2076,'(참고)타워 스텟 가치'!$B$7:$L$11,Z$2,0)*$E2076)</f>
        <v>0</v>
      </c>
      <c r="AA2076">
        <f>VLOOKUP($F2076,'(참고)타워 스텟 가치'!$B$7:$L$11,AA$2,0)+(VLOOKUP($F2076,'(참고)타워 스텟 가치'!$B$7:$L$11,AA$2,0)*$E2076)</f>
        <v>116.90000000000089</v>
      </c>
      <c r="AB2076">
        <f>SUM('스테이지별 몬스터 스텟'!S2076*'(참고)타워 스텟 가치'!$Q$17,'스테이지별 몬스터 스텟'!T2076*'(참고)타워 스텟 가치'!$R$17,'스테이지별 몬스터 스텟'!U2076*'(참고)타워 스텟 가치'!$S$17,'스테이지별 몬스터 스텟'!V2076*'(참고)타워 스텟 가치'!$T$17,'스테이지별 몬스터 스텟'!W2076*'(참고)타워 스텟 가치'!$U$17,'스테이지별 몬스터 스텟'!X2076*'(참고)타워 스텟 가치'!$V$17,'스테이지별 몬스터 스텟'!Y2076*'(참고)타워 스텟 가치'!$W$17,'스테이지별 몬스터 스텟'!Z2076*'(참고)타워 스텟 가치'!$X$17,'스테이지별 몬스터 스텟'!AA2076*'(참고)타워 스텟 가치'!$Y$17)</f>
        <v>1271007.7750000097</v>
      </c>
      <c r="AC2076">
        <v>2</v>
      </c>
      <c r="AD2076">
        <f>VLOOKUP($F2076,'(참고)타워 스텟 가치'!$B$12:$L$16,AD$2,0)+(VLOOKUP($F2076,'(참고)타워 스텟 가치'!$B$12:$L$16,AD$2,0)*$E2076)</f>
        <v>626.25000000000477</v>
      </c>
      <c r="AE2076">
        <f>VLOOKUP($F2076,'(참고)타워 스텟 가치'!$B$12:$L$16,AE$2,0)+(VLOOKUP($F2076,'(참고)타워 스텟 가치'!$B$12:$L$16,AE$2,0)*$E2076)</f>
        <v>751.5000000000058</v>
      </c>
      <c r="AF2076">
        <f>VLOOKUP($F2076,'(참고)타워 스텟 가치'!$B$12:$L$16,AF$2,0)+(VLOOKUP($F2076,'(참고)타워 스텟 가치'!$B$12:$L$16,AF$2,0)*$E2076)</f>
        <v>835000.0000000064</v>
      </c>
      <c r="AG2076">
        <f>VLOOKUP($F2076,'(참고)타워 스텟 가치'!$B$12:$L$16,AG$2,0)+(VLOOKUP($F2076,'(참고)타워 스텟 가치'!$B$12:$L$16,AG$2,0)*$E2076)</f>
        <v>3757.5000000000286</v>
      </c>
      <c r="AH2076">
        <f>VLOOKUP($F2076,'(참고)타워 스텟 가치'!$B$12:$L$16,AH$2,0)+(VLOOKUP($F2076,'(참고)타워 스텟 가치'!$B$12:$L$16,AH$2,0)*$E2076)</f>
        <v>125.25000000000097</v>
      </c>
      <c r="AI2076">
        <f>VLOOKUP($F2076,'(참고)타워 스텟 가치'!$B$12:$L$16,AI$2,0)+(VLOOKUP($F2076,'(참고)타워 스텟 가치'!$B$12:$L$16,AI$2,0)*$E2076)</f>
        <v>50.100000000000378</v>
      </c>
      <c r="AJ2076">
        <f>VLOOKUP($F2076,'(참고)타워 스텟 가치'!$B$12:$L$16,AJ$2,0)+(VLOOKUP($F2076,'(참고)타워 스텟 가치'!$B$12:$L$16,AJ$2,0)*$E2076)</f>
        <v>0</v>
      </c>
      <c r="AK2076">
        <f>VLOOKUP($F2076,'(참고)타워 스텟 가치'!$B$12:$L$16,AK$2,0)+(VLOOKUP($F2076,'(참고)타워 스텟 가치'!$B$12:$L$16,AK$2,0)*$E2076)</f>
        <v>0</v>
      </c>
      <c r="AL2076">
        <f>VLOOKUP($F2076,'(참고)타워 스텟 가치'!$B$12:$L$16,AL$2,0)+(VLOOKUP($F2076,'(참고)타워 스텟 가치'!$B$12:$L$16,AL$2,0)*$E2076)</f>
        <v>233.80000000000177</v>
      </c>
      <c r="AM2076">
        <f>SUM('스테이지별 몬스터 스텟'!AD2076*'(참고)타워 스텟 가치'!$Q$17,'스테이지별 몬스터 스텟'!AE2076*'(참고)타워 스텟 가치'!$R$17,'스테이지별 몬스터 스텟'!AF2076*'(참고)타워 스텟 가치'!$S$17,'스테이지별 몬스터 스텟'!AG2076*'(참고)타워 스텟 가치'!$T$17,'스테이지별 몬스터 스텟'!AH2076*'(참고)타워 스텟 가치'!$U$17,'스테이지별 몬스터 스텟'!AI2076*'(참고)타워 스텟 가치'!$V$17,'스테이지별 몬스터 스텟'!AJ2076*'(참고)타워 스텟 가치'!$W$17,'스테이지별 몬스터 스텟'!AK2076*'(참고)타워 스텟 가치'!$X$17,'스테이지별 몬스터 스텟'!AL2076*'(참고)타워 스텟 가치'!$Y$17)</f>
        <v>1263162.9500000097</v>
      </c>
      <c r="AN2076">
        <v>3</v>
      </c>
    </row>
    <row r="2077" spans="3:40" x14ac:dyDescent="0.3">
      <c r="C2077">
        <v>3</v>
      </c>
      <c r="D2077">
        <f t="shared" si="98"/>
        <v>415</v>
      </c>
      <c r="E2077" s="52">
        <f>VLOOKUP(D2077,'스테이지별 난이도 설정'!B:C,2,0)</f>
        <v>166.00000000000128</v>
      </c>
      <c r="F2077" t="str">
        <f t="shared" si="99"/>
        <v>에픽</v>
      </c>
      <c r="G2077">
        <f t="shared" si="97"/>
        <v>6</v>
      </c>
      <c r="H2077">
        <f>VLOOKUP($F2077,'(참고)타워 스텟 가치'!$B$2:$L$6,H$2,0)+(VLOOKUP($F2077,'(참고)타워 스텟 가치'!$B$2:$L$6,H$2,0)*$E2077)</f>
        <v>2818.1250000000214</v>
      </c>
      <c r="I2077">
        <f>VLOOKUP($F2077,'(참고)타워 스텟 가치'!$B$2:$L$6,I$2,0)+(VLOOKUP($F2077,'(참고)타워 스텟 가치'!$B$2:$L$6,I$2,0)*$E2077)</f>
        <v>563.62500000000432</v>
      </c>
      <c r="J2077">
        <f>VLOOKUP($F2077,'(참고)타워 스텟 가치'!$B$2:$L$6,J$2,0)+(VLOOKUP($F2077,'(참고)타워 스텟 가치'!$B$2:$L$6,J$2,0)*$E2077)</f>
        <v>835000.0000000064</v>
      </c>
      <c r="K2077">
        <f>VLOOKUP($F2077,'(참고)타워 스텟 가치'!$B$2:$L$6,K$2,0)+(VLOOKUP($F2077,'(참고)타워 스텟 가치'!$B$2:$L$6,K$2,0)*$E2077)</f>
        <v>11272.500000000085</v>
      </c>
      <c r="L2077">
        <f>VLOOKUP($F2077,'(참고)타워 스텟 가치'!$B$2:$L$6,L$2,0)+(VLOOKUP($F2077,'(참고)타워 스텟 가치'!$B$2:$L$6,L$2,0)*$E2077)</f>
        <v>187.87500000000145</v>
      </c>
      <c r="M2077">
        <f>VLOOKUP($F2077,'(참고)타워 스텟 가치'!$B$2:$L$6,M$2,0)+(VLOOKUP($F2077,'(참고)타워 스텟 가치'!$B$2:$L$6,M$2,0)*$E2077)</f>
        <v>50.100000000000378</v>
      </c>
      <c r="N2077">
        <f>VLOOKUP($F2077,'(참고)타워 스텟 가치'!$B$2:$L$6,N$2,0)+(VLOOKUP($F2077,'(참고)타워 스텟 가치'!$B$2:$L$6,N$2,0)*$E2077)</f>
        <v>0</v>
      </c>
      <c r="O2077">
        <f>VLOOKUP($F2077,'(참고)타워 스텟 가치'!$B$2:$L$6,O$2,0)+(VLOOKUP($F2077,'(참고)타워 스텟 가치'!$B$2:$L$6,O$2,0)*$E2077)</f>
        <v>0</v>
      </c>
      <c r="P2077">
        <f>VLOOKUP($F2077,'(참고)타워 스텟 가치'!$B$2:$L$6,P$2,0)+(VLOOKUP($F2077,'(참고)타워 스텟 가치'!$B$2:$L$6,P$2,0)*$E2077)</f>
        <v>116.90000000000089</v>
      </c>
      <c r="Q2077">
        <f>SUM('스테이지별 몬스터 스텟'!H2077*'(참고)타워 스텟 가치'!$Q$17,'스테이지별 몬스터 스텟'!I2077*'(참고)타워 스텟 가치'!$R$17,'스테이지별 몬스터 스텟'!J2077*'(참고)타워 스텟 가치'!$S$17,'스테이지별 몬스터 스텟'!K2077*'(참고)타워 스텟 가치'!$T$17,'스테이지별 몬스터 스텟'!L2077*'(참고)타워 스텟 가치'!$U$17,'스테이지별 몬스터 스텟'!M2077*'(참고)타워 스텟 가치'!$V$17,'스테이지별 몬스터 스텟'!N2077*'(참고)타워 스텟 가치'!$W$17,'스테이지별 몬스터 스텟'!O2077*'(참고)타워 스텟 가치'!$X$17,'스테이지별 몬스터 스텟'!P2077*'(참고)타워 스텟 가치'!$Y$17)</f>
        <v>1282186.3375000099</v>
      </c>
      <c r="R2077">
        <v>1</v>
      </c>
      <c r="S2077">
        <f>VLOOKUP($F2077,'(참고)타워 스텟 가치'!$B$7:$L$11,S$2,0)+(VLOOKUP($F2077,'(참고)타워 스텟 가치'!$B$7:$L$11,S$2,0)*$E2077)</f>
        <v>939.37500000000716</v>
      </c>
      <c r="T2077">
        <f>VLOOKUP($F2077,'(참고)타워 스텟 가치'!$B$7:$L$11,T$2,0)+(VLOOKUP($F2077,'(참고)타워 스텟 가치'!$B$7:$L$11,T$2,0)*$E2077)</f>
        <v>1690.875000000013</v>
      </c>
      <c r="U2077">
        <f>VLOOKUP($F2077,'(참고)타워 스텟 가치'!$B$7:$L$11,U$2,0)+(VLOOKUP($F2077,'(참고)타워 스텟 가치'!$B$7:$L$11,U$2,0)*$E2077)</f>
        <v>835000.0000000064</v>
      </c>
      <c r="V2077">
        <f>VLOOKUP($F2077,'(참고)타워 스텟 가치'!$B$7:$L$11,V$2,0)+(VLOOKUP($F2077,'(참고)타워 스텟 가치'!$B$7:$L$11,V$2,0)*$E2077)</f>
        <v>11272.500000000085</v>
      </c>
      <c r="W2077">
        <f>VLOOKUP($F2077,'(참고)타워 스텟 가치'!$B$7:$L$11,W$2,0)+(VLOOKUP($F2077,'(참고)타워 스텟 가치'!$B$7:$L$11,W$2,0)*$E2077)</f>
        <v>187.87500000000145</v>
      </c>
      <c r="X2077">
        <f>VLOOKUP($F2077,'(참고)타워 스텟 가치'!$B$7:$L$11,X$2,0)+(VLOOKUP($F2077,'(참고)타워 스텟 가치'!$B$7:$L$11,X$2,0)*$E2077)</f>
        <v>50.100000000000378</v>
      </c>
      <c r="Y2077">
        <f>VLOOKUP($F2077,'(참고)타워 스텟 가치'!$B$7:$L$11,Y$2,0)+(VLOOKUP($F2077,'(참고)타워 스텟 가치'!$B$7:$L$11,Y$2,0)*$E2077)</f>
        <v>0</v>
      </c>
      <c r="Z2077">
        <f>VLOOKUP($F2077,'(참고)타워 스텟 가치'!$B$7:$L$11,Z$2,0)+(VLOOKUP($F2077,'(참고)타워 스텟 가치'!$B$7:$L$11,Z$2,0)*$E2077)</f>
        <v>0</v>
      </c>
      <c r="AA2077">
        <f>VLOOKUP($F2077,'(참고)타워 스텟 가치'!$B$7:$L$11,AA$2,0)+(VLOOKUP($F2077,'(참고)타워 스텟 가치'!$B$7:$L$11,AA$2,0)*$E2077)</f>
        <v>116.90000000000089</v>
      </c>
      <c r="AB2077">
        <f>SUM('스테이지별 몬스터 스텟'!S2077*'(참고)타워 스텟 가치'!$Q$17,'스테이지별 몬스터 스텟'!T2077*'(참고)타워 스텟 가치'!$R$17,'스테이지별 몬스터 스텟'!U2077*'(참고)타워 스텟 가치'!$S$17,'스테이지별 몬스터 스텟'!V2077*'(참고)타워 스텟 가치'!$T$17,'스테이지별 몬스터 스텟'!W2077*'(참고)타워 스텟 가치'!$U$17,'스테이지별 몬스터 스텟'!X2077*'(참고)타워 스텟 가치'!$V$17,'스테이지별 몬스터 스텟'!Y2077*'(참고)타워 스텟 가치'!$W$17,'스테이지별 몬스터 스텟'!Z2077*'(참고)타워 스텟 가치'!$X$17,'스테이지별 몬스터 스텟'!AA2077*'(참고)타워 스텟 가치'!$Y$17)</f>
        <v>1280119.7125000099</v>
      </c>
      <c r="AC2077">
        <v>2</v>
      </c>
      <c r="AD2077">
        <f>VLOOKUP($F2077,'(참고)타워 스텟 가치'!$B$12:$L$16,AD$2,0)+(VLOOKUP($F2077,'(참고)타워 스텟 가치'!$B$12:$L$16,AD$2,0)*$E2077)</f>
        <v>939.37500000000716</v>
      </c>
      <c r="AE2077">
        <f>VLOOKUP($F2077,'(참고)타워 스텟 가치'!$B$12:$L$16,AE$2,0)+(VLOOKUP($F2077,'(참고)타워 스텟 가치'!$B$12:$L$16,AE$2,0)*$E2077)</f>
        <v>1127.2500000000086</v>
      </c>
      <c r="AF2077">
        <f>VLOOKUP($F2077,'(참고)타워 스텟 가치'!$B$12:$L$16,AF$2,0)+(VLOOKUP($F2077,'(참고)타워 스텟 가치'!$B$12:$L$16,AF$2,0)*$E2077)</f>
        <v>835000.0000000064</v>
      </c>
      <c r="AG2077">
        <f>VLOOKUP($F2077,'(참고)타워 스텟 가치'!$B$12:$L$16,AG$2,0)+(VLOOKUP($F2077,'(참고)타워 스텟 가치'!$B$12:$L$16,AG$2,0)*$E2077)</f>
        <v>5636.2500000000427</v>
      </c>
      <c r="AH2077">
        <f>VLOOKUP($F2077,'(참고)타워 스텟 가치'!$B$12:$L$16,AH$2,0)+(VLOOKUP($F2077,'(참고)타워 스텟 가치'!$B$12:$L$16,AH$2,0)*$E2077)</f>
        <v>187.87500000000145</v>
      </c>
      <c r="AI2077">
        <f>VLOOKUP($F2077,'(참고)타워 스텟 가치'!$B$12:$L$16,AI$2,0)+(VLOOKUP($F2077,'(참고)타워 스텟 가치'!$B$12:$L$16,AI$2,0)*$E2077)</f>
        <v>50.100000000000378</v>
      </c>
      <c r="AJ2077">
        <f>VLOOKUP($F2077,'(참고)타워 스텟 가치'!$B$12:$L$16,AJ$2,0)+(VLOOKUP($F2077,'(참고)타워 스텟 가치'!$B$12:$L$16,AJ$2,0)*$E2077)</f>
        <v>0</v>
      </c>
      <c r="AK2077">
        <f>VLOOKUP($F2077,'(참고)타워 스텟 가치'!$B$12:$L$16,AK$2,0)+(VLOOKUP($F2077,'(참고)타워 스텟 가치'!$B$12:$L$16,AK$2,0)*$E2077)</f>
        <v>0</v>
      </c>
      <c r="AL2077">
        <f>VLOOKUP($F2077,'(참고)타워 스텟 가치'!$B$12:$L$16,AL$2,0)+(VLOOKUP($F2077,'(참고)타워 스텟 가치'!$B$12:$L$16,AL$2,0)*$E2077)</f>
        <v>233.80000000000177</v>
      </c>
      <c r="AM2077">
        <f>SUM('스테이지별 몬스터 스텟'!AD2077*'(참고)타워 스텟 가치'!$Q$17,'스테이지별 몬스터 스텟'!AE2077*'(참고)타워 스텟 가치'!$R$17,'스테이지별 몬스터 스텟'!AF2077*'(참고)타워 스텟 가치'!$S$17,'스테이지별 몬스터 스텟'!AG2077*'(참고)타워 스텟 가치'!$T$17,'스테이지별 몬스터 스텟'!AH2077*'(참고)타워 스텟 가치'!$U$17,'스테이지별 몬스터 스텟'!AI2077*'(참고)타워 스텟 가치'!$V$17,'스테이지별 몬스터 스텟'!AJ2077*'(참고)타워 스텟 가치'!$W$17,'스테이지별 몬스터 스텟'!AK2077*'(참고)타워 스텟 가치'!$X$17,'스테이지별 몬스터 스텟'!AL2077*'(참고)타워 스텟 가치'!$Y$17)</f>
        <v>1268235.5750000097</v>
      </c>
      <c r="AN2077">
        <v>3</v>
      </c>
    </row>
    <row r="2078" spans="3:40" x14ac:dyDescent="0.3">
      <c r="C2078">
        <v>4</v>
      </c>
      <c r="D2078">
        <f t="shared" si="98"/>
        <v>415</v>
      </c>
      <c r="E2078" s="52">
        <f>VLOOKUP(D2078,'스테이지별 난이도 설정'!B:C,2,0)</f>
        <v>166.00000000000128</v>
      </c>
      <c r="F2078" t="str">
        <f t="shared" si="99"/>
        <v>유니크</v>
      </c>
      <c r="G2078">
        <f t="shared" si="97"/>
        <v>6</v>
      </c>
      <c r="H2078">
        <f>VLOOKUP($F2078,'(참고)타워 스텟 가치'!$B$2:$L$6,H$2,0)+(VLOOKUP($F2078,'(참고)타워 스텟 가치'!$B$2:$L$6,H$2,0)*$E2078)</f>
        <v>4227.1875000000327</v>
      </c>
      <c r="I2078">
        <f>VLOOKUP($F2078,'(참고)타워 스텟 가치'!$B$2:$L$6,I$2,0)+(VLOOKUP($F2078,'(참고)타워 스텟 가치'!$B$2:$L$6,I$2,0)*$E2078)</f>
        <v>845.43750000000648</v>
      </c>
      <c r="J2078">
        <f>VLOOKUP($F2078,'(참고)타워 스텟 가치'!$B$2:$L$6,J$2,0)+(VLOOKUP($F2078,'(참고)타워 스텟 가치'!$B$2:$L$6,J$2,0)*$E2078)</f>
        <v>835000.0000000064</v>
      </c>
      <c r="K2078">
        <f>VLOOKUP($F2078,'(참고)타워 스텟 가치'!$B$2:$L$6,K$2,0)+(VLOOKUP($F2078,'(참고)타워 스텟 가치'!$B$2:$L$6,K$2,0)*$E2078)</f>
        <v>16908.750000000131</v>
      </c>
      <c r="L2078">
        <f>VLOOKUP($F2078,'(참고)타워 스텟 가치'!$B$2:$L$6,L$2,0)+(VLOOKUP($F2078,'(참고)타워 스텟 가치'!$B$2:$L$6,L$2,0)*$E2078)</f>
        <v>281.81250000000216</v>
      </c>
      <c r="M2078">
        <f>VLOOKUP($F2078,'(참고)타워 스텟 가치'!$B$2:$L$6,M$2,0)+(VLOOKUP($F2078,'(참고)타워 스텟 가치'!$B$2:$L$6,M$2,0)*$E2078)</f>
        <v>50.100000000000378</v>
      </c>
      <c r="N2078">
        <f>VLOOKUP($F2078,'(참고)타워 스텟 가치'!$B$2:$L$6,N$2,0)+(VLOOKUP($F2078,'(참고)타워 스텟 가치'!$B$2:$L$6,N$2,0)*$E2078)</f>
        <v>0</v>
      </c>
      <c r="O2078">
        <f>VLOOKUP($F2078,'(참고)타워 스텟 가치'!$B$2:$L$6,O$2,0)+(VLOOKUP($F2078,'(참고)타워 스텟 가치'!$B$2:$L$6,O$2,0)*$E2078)</f>
        <v>0</v>
      </c>
      <c r="P2078">
        <f>VLOOKUP($F2078,'(참고)타워 스텟 가치'!$B$2:$L$6,P$2,0)+(VLOOKUP($F2078,'(참고)타워 스텟 가치'!$B$2:$L$6,P$2,0)*$E2078)</f>
        <v>167.00000000000128</v>
      </c>
      <c r="Q2078">
        <f>SUM('스테이지별 몬스터 스텟'!H2078*'(참고)타워 스텟 가치'!$Q$17,'스테이지별 몬스터 스텟'!I2078*'(참고)타워 스텟 가치'!$R$17,'스테이지별 몬스터 스텟'!J2078*'(참고)타워 스텟 가치'!$S$17,'스테이지별 몬스터 스텟'!K2078*'(참고)타워 스텟 가치'!$T$17,'스테이지별 몬스터 스텟'!L2078*'(참고)타워 스텟 가치'!$U$17,'스테이지별 몬스터 스텟'!M2078*'(참고)타워 스텟 가치'!$V$17,'스테이지별 몬스터 스텟'!N2078*'(참고)타워 스텟 가치'!$W$17,'스테이지별 몬스터 스텟'!O2078*'(참고)타워 스텟 가치'!$X$17,'스테이지별 몬스터 스텟'!P2078*'(참고)타워 스텟 가치'!$Y$17)</f>
        <v>1296987.7562500099</v>
      </c>
      <c r="R2078">
        <v>1</v>
      </c>
      <c r="S2078">
        <f>VLOOKUP($F2078,'(참고)타워 스텟 가치'!$B$7:$L$11,S$2,0)+(VLOOKUP($F2078,'(참고)타워 스텟 가치'!$B$7:$L$11,S$2,0)*$E2078)</f>
        <v>1409.0625000000107</v>
      </c>
      <c r="T2078">
        <f>VLOOKUP($F2078,'(참고)타워 스텟 가치'!$B$7:$L$11,T$2,0)+(VLOOKUP($F2078,'(참고)타워 스텟 가치'!$B$7:$L$11,T$2,0)*$E2078)</f>
        <v>2536.3125000000196</v>
      </c>
      <c r="U2078">
        <f>VLOOKUP($F2078,'(참고)타워 스텟 가치'!$B$7:$L$11,U$2,0)+(VLOOKUP($F2078,'(참고)타워 스텟 가치'!$B$7:$L$11,U$2,0)*$E2078)</f>
        <v>835000.0000000064</v>
      </c>
      <c r="V2078">
        <f>VLOOKUP($F2078,'(참고)타워 스텟 가치'!$B$7:$L$11,V$2,0)+(VLOOKUP($F2078,'(참고)타워 스텟 가치'!$B$7:$L$11,V$2,0)*$E2078)</f>
        <v>16908.750000000131</v>
      </c>
      <c r="W2078">
        <f>VLOOKUP($F2078,'(참고)타워 스텟 가치'!$B$7:$L$11,W$2,0)+(VLOOKUP($F2078,'(참고)타워 스텟 가치'!$B$7:$L$11,W$2,0)*$E2078)</f>
        <v>281.81250000000216</v>
      </c>
      <c r="X2078">
        <f>VLOOKUP($F2078,'(참고)타워 스텟 가치'!$B$7:$L$11,X$2,0)+(VLOOKUP($F2078,'(참고)타워 스텟 가치'!$B$7:$L$11,X$2,0)*$E2078)</f>
        <v>50.100000000000378</v>
      </c>
      <c r="Y2078">
        <f>VLOOKUP($F2078,'(참고)타워 스텟 가치'!$B$7:$L$11,Y$2,0)+(VLOOKUP($F2078,'(참고)타워 스텟 가치'!$B$7:$L$11,Y$2,0)*$E2078)</f>
        <v>0</v>
      </c>
      <c r="Z2078">
        <f>VLOOKUP($F2078,'(참고)타워 스텟 가치'!$B$7:$L$11,Z$2,0)+(VLOOKUP($F2078,'(참고)타워 스텟 가치'!$B$7:$L$11,Z$2,0)*$E2078)</f>
        <v>0</v>
      </c>
      <c r="AA2078">
        <f>VLOOKUP($F2078,'(참고)타워 스텟 가치'!$B$7:$L$11,AA$2,0)+(VLOOKUP($F2078,'(참고)타워 스텟 가치'!$B$7:$L$11,AA$2,0)*$E2078)</f>
        <v>167.00000000000128</v>
      </c>
      <c r="AB2078">
        <f>SUM('스테이지별 몬스터 스텟'!S2078*'(참고)타워 스텟 가치'!$Q$17,'스테이지별 몬스터 스텟'!T2078*'(참고)타워 스텟 가치'!$R$17,'스테이지별 몬스터 스텟'!U2078*'(참고)타워 스텟 가치'!$S$17,'스테이지별 몬스터 스텟'!V2078*'(참고)타워 스텟 가치'!$T$17,'스테이지별 몬스터 스텟'!W2078*'(참고)타워 스텟 가치'!$U$17,'스테이지별 몬스터 스텟'!X2078*'(참고)타워 스텟 가치'!$V$17,'스테이지별 몬스터 스텟'!Y2078*'(참고)타워 스텟 가치'!$W$17,'스테이지별 몬스터 스텟'!Z2078*'(참고)타워 스텟 가치'!$X$17,'스테이지별 몬스터 스텟'!AA2078*'(참고)타워 스텟 가치'!$Y$17)</f>
        <v>1293887.8187500099</v>
      </c>
      <c r="AC2078">
        <v>2</v>
      </c>
      <c r="AD2078">
        <f>VLOOKUP($F2078,'(참고)타워 스텟 가치'!$B$12:$L$16,AD$2,0)+(VLOOKUP($F2078,'(참고)타워 스텟 가치'!$B$12:$L$16,AD$2,0)*$E2078)</f>
        <v>1409.0625000000107</v>
      </c>
      <c r="AE2078">
        <f>VLOOKUP($F2078,'(참고)타워 스텟 가치'!$B$12:$L$16,AE$2,0)+(VLOOKUP($F2078,'(참고)타워 스텟 가치'!$B$12:$L$16,AE$2,0)*$E2078)</f>
        <v>1690.875000000013</v>
      </c>
      <c r="AF2078">
        <f>VLOOKUP($F2078,'(참고)타워 스텟 가치'!$B$12:$L$16,AF$2,0)+(VLOOKUP($F2078,'(참고)타워 스텟 가치'!$B$12:$L$16,AF$2,0)*$E2078)</f>
        <v>835000.0000000064</v>
      </c>
      <c r="AG2078">
        <f>VLOOKUP($F2078,'(참고)타워 스텟 가치'!$B$12:$L$16,AG$2,0)+(VLOOKUP($F2078,'(참고)타워 스텟 가치'!$B$12:$L$16,AG$2,0)*$E2078)</f>
        <v>8454.3750000000655</v>
      </c>
      <c r="AH2078">
        <f>VLOOKUP($F2078,'(참고)타워 스텟 가치'!$B$12:$L$16,AH$2,0)+(VLOOKUP($F2078,'(참고)타워 스텟 가치'!$B$12:$L$16,AH$2,0)*$E2078)</f>
        <v>281.81250000000216</v>
      </c>
      <c r="AI2078">
        <f>VLOOKUP($F2078,'(참고)타워 스텟 가치'!$B$12:$L$16,AI$2,0)+(VLOOKUP($F2078,'(참고)타워 스텟 가치'!$B$12:$L$16,AI$2,0)*$E2078)</f>
        <v>50.100000000000378</v>
      </c>
      <c r="AJ2078">
        <f>VLOOKUP($F2078,'(참고)타워 스텟 가치'!$B$12:$L$16,AJ$2,0)+(VLOOKUP($F2078,'(참고)타워 스텟 가치'!$B$12:$L$16,AJ$2,0)*$E2078)</f>
        <v>0</v>
      </c>
      <c r="AK2078">
        <f>VLOOKUP($F2078,'(참고)타워 스텟 가치'!$B$12:$L$16,AK$2,0)+(VLOOKUP($F2078,'(참고)타워 스텟 가치'!$B$12:$L$16,AK$2,0)*$E2078)</f>
        <v>0</v>
      </c>
      <c r="AL2078">
        <f>VLOOKUP($F2078,'(참고)타워 스텟 가치'!$B$12:$L$16,AL$2,0)+(VLOOKUP($F2078,'(참고)타워 스텟 가치'!$B$12:$L$16,AL$2,0)*$E2078)</f>
        <v>334.00000000000256</v>
      </c>
      <c r="AM2078">
        <f>SUM('스테이지별 몬스터 스텟'!AD2078*'(참고)타워 스텟 가치'!$Q$17,'스테이지별 몬스터 스텟'!AE2078*'(참고)타워 스텟 가치'!$R$17,'스테이지별 몬스터 스텟'!AF2078*'(참고)타워 스텟 가치'!$S$17,'스테이지별 몬스터 스텟'!AG2078*'(참고)타워 스텟 가치'!$T$17,'스테이지별 몬스터 스텟'!AH2078*'(참고)타워 스텟 가치'!$U$17,'스테이지별 몬스터 스텟'!AI2078*'(참고)타워 스텟 가치'!$V$17,'스테이지별 몬스터 스텟'!AJ2078*'(참고)타워 스텟 가치'!$W$17,'스테이지별 몬스터 스텟'!AK2078*'(참고)타워 스텟 가치'!$X$17,'스테이지별 몬스터 스텟'!AL2078*'(참고)타워 스텟 가치'!$Y$17)</f>
        <v>1276044.9125000099</v>
      </c>
      <c r="AN2078">
        <v>3</v>
      </c>
    </row>
    <row r="2079" spans="3:40" x14ac:dyDescent="0.3">
      <c r="C2079">
        <v>5</v>
      </c>
      <c r="D2079">
        <f t="shared" si="98"/>
        <v>415</v>
      </c>
      <c r="E2079" s="52">
        <f>VLOOKUP(D2079,'스테이지별 난이도 설정'!B:C,2,0)</f>
        <v>166.00000000000128</v>
      </c>
      <c r="F2079" t="str">
        <f t="shared" si="99"/>
        <v>스페셜</v>
      </c>
      <c r="G2079">
        <f t="shared" si="97"/>
        <v>6</v>
      </c>
      <c r="H2079">
        <f>VLOOKUP($F2079,'(참고)타워 스텟 가치'!$B$2:$L$6,H$2,0)+(VLOOKUP($F2079,'(참고)타워 스텟 가치'!$B$2:$L$6,H$2,0)*$E2079)</f>
        <v>6340.7812500000482</v>
      </c>
      <c r="I2079">
        <f>VLOOKUP($F2079,'(참고)타워 스텟 가치'!$B$2:$L$6,I$2,0)+(VLOOKUP($F2079,'(참고)타워 스텟 가치'!$B$2:$L$6,I$2,0)*$E2079)</f>
        <v>1268.1562500000098</v>
      </c>
      <c r="J2079">
        <f>VLOOKUP($F2079,'(참고)타워 스텟 가치'!$B$2:$L$6,J$2,0)+(VLOOKUP($F2079,'(참고)타워 스텟 가치'!$B$2:$L$6,J$2,0)*$E2079)</f>
        <v>835000.0000000064</v>
      </c>
      <c r="K2079">
        <f>VLOOKUP($F2079,'(참고)타워 스텟 가치'!$B$2:$L$6,K$2,0)+(VLOOKUP($F2079,'(참고)타워 스텟 가치'!$B$2:$L$6,K$2,0)*$E2079)</f>
        <v>25363.125000000193</v>
      </c>
      <c r="L2079">
        <f>VLOOKUP($F2079,'(참고)타워 스텟 가치'!$B$2:$L$6,L$2,0)+(VLOOKUP($F2079,'(참고)타워 스텟 가치'!$B$2:$L$6,L$2,0)*$E2079)</f>
        <v>422.71875000000324</v>
      </c>
      <c r="M2079">
        <f>VLOOKUP($F2079,'(참고)타워 스텟 가치'!$B$2:$L$6,M$2,0)+(VLOOKUP($F2079,'(참고)타워 스텟 가치'!$B$2:$L$6,M$2,0)*$E2079)</f>
        <v>50.100000000000378</v>
      </c>
      <c r="N2079">
        <f>VLOOKUP($F2079,'(참고)타워 스텟 가치'!$B$2:$L$6,N$2,0)+(VLOOKUP($F2079,'(참고)타워 스텟 가치'!$B$2:$L$6,N$2,0)*$E2079)</f>
        <v>0</v>
      </c>
      <c r="O2079">
        <f>VLOOKUP($F2079,'(참고)타워 스텟 가치'!$B$2:$L$6,O$2,0)+(VLOOKUP($F2079,'(참고)타워 스텟 가치'!$B$2:$L$6,O$2,0)*$E2079)</f>
        <v>0</v>
      </c>
      <c r="P2079">
        <f>VLOOKUP($F2079,'(참고)타워 스텟 가치'!$B$2:$L$6,P$2,0)+(VLOOKUP($F2079,'(참고)타워 스텟 가치'!$B$2:$L$6,P$2,0)*$E2079)</f>
        <v>167.00000000000128</v>
      </c>
      <c r="Q2079">
        <f>SUM('스테이지별 몬스터 스텟'!H2079*'(참고)타워 스텟 가치'!$Q$17,'스테이지별 몬스터 스텟'!I2079*'(참고)타워 스텟 가치'!$R$17,'스테이지별 몬스터 스텟'!J2079*'(참고)타워 스텟 가치'!$S$17,'스테이지별 몬스터 스텟'!K2079*'(참고)타워 스텟 가치'!$T$17,'스테이지별 몬스터 스텟'!L2079*'(참고)타워 스텟 가치'!$U$17,'스테이지별 몬스터 스텟'!M2079*'(참고)타워 스텟 가치'!$V$17,'스테이지별 몬스터 스텟'!N2079*'(참고)타워 스텟 가치'!$W$17,'스테이지별 몬스터 스텟'!O2079*'(참고)타워 스텟 가치'!$X$17,'스테이지별 몬스터 스텟'!P2079*'(참고)타워 스텟 가치'!$Y$17)</f>
        <v>1319039.5843750101</v>
      </c>
      <c r="R2079">
        <v>1</v>
      </c>
      <c r="S2079">
        <f>VLOOKUP($F2079,'(참고)타워 스텟 가치'!$B$7:$L$11,S$2,0)+(VLOOKUP($F2079,'(참고)타워 스텟 가치'!$B$7:$L$11,S$2,0)*$E2079)</f>
        <v>2113.5937500000164</v>
      </c>
      <c r="T2079">
        <f>VLOOKUP($F2079,'(참고)타워 스텟 가치'!$B$7:$L$11,T$2,0)+(VLOOKUP($F2079,'(참고)타워 스텟 가치'!$B$7:$L$11,T$2,0)*$E2079)</f>
        <v>3804.4687500000291</v>
      </c>
      <c r="U2079">
        <f>VLOOKUP($F2079,'(참고)타워 스텟 가치'!$B$7:$L$11,U$2,0)+(VLOOKUP($F2079,'(참고)타워 스텟 가치'!$B$7:$L$11,U$2,0)*$E2079)</f>
        <v>835000.0000000064</v>
      </c>
      <c r="V2079">
        <f>VLOOKUP($F2079,'(참고)타워 스텟 가치'!$B$7:$L$11,V$2,0)+(VLOOKUP($F2079,'(참고)타워 스텟 가치'!$B$7:$L$11,V$2,0)*$E2079)</f>
        <v>25363.125000000193</v>
      </c>
      <c r="W2079">
        <f>VLOOKUP($F2079,'(참고)타워 스텟 가치'!$B$7:$L$11,W$2,0)+(VLOOKUP($F2079,'(참고)타워 스텟 가치'!$B$7:$L$11,W$2,0)*$E2079)</f>
        <v>422.71875000000324</v>
      </c>
      <c r="X2079">
        <f>VLOOKUP($F2079,'(참고)타워 스텟 가치'!$B$7:$L$11,X$2,0)+(VLOOKUP($F2079,'(참고)타워 스텟 가치'!$B$7:$L$11,X$2,0)*$E2079)</f>
        <v>50.100000000000378</v>
      </c>
      <c r="Y2079">
        <f>VLOOKUP($F2079,'(참고)타워 스텟 가치'!$B$7:$L$11,Y$2,0)+(VLOOKUP($F2079,'(참고)타워 스텟 가치'!$B$7:$L$11,Y$2,0)*$E2079)</f>
        <v>0</v>
      </c>
      <c r="Z2079">
        <f>VLOOKUP($F2079,'(참고)타워 스텟 가치'!$B$7:$L$11,Z$2,0)+(VLOOKUP($F2079,'(참고)타워 스텟 가치'!$B$7:$L$11,Z$2,0)*$E2079)</f>
        <v>0</v>
      </c>
      <c r="AA2079">
        <f>VLOOKUP($F2079,'(참고)타워 스텟 가치'!$B$7:$L$11,AA$2,0)+(VLOOKUP($F2079,'(참고)타워 스텟 가치'!$B$7:$L$11,AA$2,0)*$E2079)</f>
        <v>167.00000000000128</v>
      </c>
      <c r="AB2079">
        <f>SUM('스테이지별 몬스터 스텟'!S2079*'(참고)타워 스텟 가치'!$Q$17,'스테이지별 몬스터 스텟'!T2079*'(참고)타워 스텟 가치'!$R$17,'스테이지별 몬스터 스텟'!U2079*'(참고)타워 스텟 가치'!$S$17,'스테이지별 몬스터 스텟'!V2079*'(참고)타워 스텟 가치'!$T$17,'스테이지별 몬스터 스텟'!W2079*'(참고)타워 스텟 가치'!$U$17,'스테이지별 몬스터 스텟'!X2079*'(참고)타워 스텟 가치'!$V$17,'스테이지별 몬스터 스텟'!Y2079*'(참고)타워 스텟 가치'!$W$17,'스테이지별 몬스터 스텟'!Z2079*'(참고)타워 스텟 가치'!$X$17,'스테이지별 몬스터 스텟'!AA2079*'(참고)타워 스텟 가치'!$Y$17)</f>
        <v>1314389.6781250101</v>
      </c>
      <c r="AC2079">
        <v>2</v>
      </c>
      <c r="AD2079">
        <f>VLOOKUP($F2079,'(참고)타워 스텟 가치'!$B$12:$L$16,AD$2,0)+(VLOOKUP($F2079,'(참고)타워 스텟 가치'!$B$12:$L$16,AD$2,0)*$E2079)</f>
        <v>2113.5937500000164</v>
      </c>
      <c r="AE2079">
        <f>VLOOKUP($F2079,'(참고)타워 스텟 가치'!$B$12:$L$16,AE$2,0)+(VLOOKUP($F2079,'(참고)타워 스텟 가치'!$B$12:$L$16,AE$2,0)*$E2079)</f>
        <v>2536.3125000000196</v>
      </c>
      <c r="AF2079">
        <f>VLOOKUP($F2079,'(참고)타워 스텟 가치'!$B$12:$L$16,AF$2,0)+(VLOOKUP($F2079,'(참고)타워 스텟 가치'!$B$12:$L$16,AF$2,0)*$E2079)</f>
        <v>835000.0000000064</v>
      </c>
      <c r="AG2079">
        <f>VLOOKUP($F2079,'(참고)타워 스텟 가치'!$B$12:$L$16,AG$2,0)+(VLOOKUP($F2079,'(참고)타워 스텟 가치'!$B$12:$L$16,AG$2,0)*$E2079)</f>
        <v>12681.562500000096</v>
      </c>
      <c r="AH2079">
        <f>VLOOKUP($F2079,'(참고)타워 스텟 가치'!$B$12:$L$16,AH$2,0)+(VLOOKUP($F2079,'(참고)타워 스텟 가치'!$B$12:$L$16,AH$2,0)*$E2079)</f>
        <v>422.71875000000324</v>
      </c>
      <c r="AI2079">
        <f>VLOOKUP($F2079,'(참고)타워 스텟 가치'!$B$12:$L$16,AI$2,0)+(VLOOKUP($F2079,'(참고)타워 스텟 가치'!$B$12:$L$16,AI$2,0)*$E2079)</f>
        <v>50.100000000000378</v>
      </c>
      <c r="AJ2079">
        <f>VLOOKUP($F2079,'(참고)타워 스텟 가치'!$B$12:$L$16,AJ$2,0)+(VLOOKUP($F2079,'(참고)타워 스텟 가치'!$B$12:$L$16,AJ$2,0)*$E2079)</f>
        <v>0</v>
      </c>
      <c r="AK2079">
        <f>VLOOKUP($F2079,'(참고)타워 스텟 가치'!$B$12:$L$16,AK$2,0)+(VLOOKUP($F2079,'(참고)타워 스텟 가치'!$B$12:$L$16,AK$2,0)*$E2079)</f>
        <v>0</v>
      </c>
      <c r="AL2079">
        <f>VLOOKUP($F2079,'(참고)타워 스텟 가치'!$B$12:$L$16,AL$2,0)+(VLOOKUP($F2079,'(참고)타워 스텟 가치'!$B$12:$L$16,AL$2,0)*$E2079)</f>
        <v>334.00000000000256</v>
      </c>
      <c r="AM2079">
        <f>SUM('스테이지별 몬스터 스텟'!AD2079*'(참고)타워 스텟 가치'!$Q$17,'스테이지별 몬스터 스텟'!AE2079*'(참고)타워 스텟 가치'!$R$17,'스테이지별 몬스터 스텟'!AF2079*'(참고)타워 스텟 가치'!$S$17,'스테이지별 몬스터 스텟'!AG2079*'(참고)타워 스텟 가치'!$T$17,'스테이지별 몬스터 스텟'!AH2079*'(참고)타워 스텟 가치'!$U$17,'스테이지별 몬스터 스텟'!AI2079*'(참고)타워 스텟 가치'!$V$17,'스테이지별 몬스터 스텟'!AJ2079*'(참고)타워 스텟 가치'!$W$17,'스테이지별 몬스터 스텟'!AK2079*'(참고)타워 스텟 가치'!$X$17,'스테이지별 몬스터 스텟'!AL2079*'(참고)타워 스텟 가치'!$Y$17)</f>
        <v>1287458.3187500099</v>
      </c>
      <c r="AN2079">
        <v>3</v>
      </c>
    </row>
    <row r="2080" spans="3:40" x14ac:dyDescent="0.3">
      <c r="C2080">
        <v>1</v>
      </c>
      <c r="D2080">
        <f t="shared" si="98"/>
        <v>416</v>
      </c>
      <c r="E2080" s="52">
        <f>VLOOKUP(D2080,'스테이지별 난이도 설정'!B:C,2,0)</f>
        <v>166.40000000000128</v>
      </c>
      <c r="F2080" t="str">
        <f t="shared" si="99"/>
        <v>일반</v>
      </c>
      <c r="G2080">
        <f t="shared" si="97"/>
        <v>6</v>
      </c>
      <c r="H2080">
        <f>VLOOKUP($F2080,'(참고)타워 스텟 가치'!$B$2:$L$6,H$2,0)+(VLOOKUP($F2080,'(참고)타워 스텟 가치'!$B$2:$L$6,H$2,0)*$E2080)</f>
        <v>1255.5000000000095</v>
      </c>
      <c r="I2080">
        <f>VLOOKUP($F2080,'(참고)타워 스텟 가치'!$B$2:$L$6,I$2,0)+(VLOOKUP($F2080,'(참고)타워 스텟 가치'!$B$2:$L$6,I$2,0)*$E2080)</f>
        <v>251.10000000000193</v>
      </c>
      <c r="J2080">
        <f>VLOOKUP($F2080,'(참고)타워 스텟 가치'!$B$2:$L$6,J$2,0)+(VLOOKUP($F2080,'(참고)타워 스텟 가치'!$B$2:$L$6,J$2,0)*$E2080)</f>
        <v>837000.0000000064</v>
      </c>
      <c r="K2080">
        <f>VLOOKUP($F2080,'(참고)타워 스텟 가치'!$B$2:$L$6,K$2,0)+(VLOOKUP($F2080,'(참고)타워 스텟 가치'!$B$2:$L$6,K$2,0)*$E2080)</f>
        <v>5022.0000000000382</v>
      </c>
      <c r="L2080">
        <f>VLOOKUP($F2080,'(참고)타워 스텟 가치'!$B$2:$L$6,L$2,0)+(VLOOKUP($F2080,'(참고)타워 스텟 가치'!$B$2:$L$6,L$2,0)*$E2080)</f>
        <v>83.700000000000642</v>
      </c>
      <c r="M2080">
        <f>VLOOKUP($F2080,'(참고)타워 스텟 가치'!$B$2:$L$6,M$2,0)+(VLOOKUP($F2080,'(참고)타워 스텟 가치'!$B$2:$L$6,M$2,0)*$E2080)</f>
        <v>50.220000000000383</v>
      </c>
      <c r="N2080">
        <f>VLOOKUP($F2080,'(참고)타워 스텟 가치'!$B$2:$L$6,N$2,0)+(VLOOKUP($F2080,'(참고)타워 스텟 가치'!$B$2:$L$6,N$2,0)*$E2080)</f>
        <v>0</v>
      </c>
      <c r="O2080">
        <f>VLOOKUP($F2080,'(참고)타워 스텟 가치'!$B$2:$L$6,O$2,0)+(VLOOKUP($F2080,'(참고)타워 스텟 가치'!$B$2:$L$6,O$2,0)*$E2080)</f>
        <v>0</v>
      </c>
      <c r="P2080">
        <f>VLOOKUP($F2080,'(참고)타워 스텟 가치'!$B$2:$L$6,P$2,0)+(VLOOKUP($F2080,'(참고)타워 스텟 가치'!$B$2:$L$6,P$2,0)*$E2080)</f>
        <v>117.18000000000089</v>
      </c>
      <c r="Q2080">
        <f>SUM('스테이지별 몬스터 스텟'!H2080*'(참고)타워 스텟 가치'!$Q$17,'스테이지별 몬스터 스텟'!I2080*'(참고)타워 스텟 가치'!$R$17,'스테이지별 몬스터 스텟'!J2080*'(참고)타워 스텟 가치'!$S$17,'스테이지별 몬스터 스텟'!K2080*'(참고)타워 스텟 가치'!$T$17,'스테이지별 몬스터 스텟'!L2080*'(참고)타워 스텟 가치'!$U$17,'스테이지별 몬스터 스텟'!M2080*'(참고)타워 스텟 가치'!$V$17,'스테이지별 몬스터 스텟'!N2080*'(참고)타워 스텟 가치'!$W$17,'스테이지별 몬스터 스텟'!O2080*'(참고)타워 스텟 가치'!$X$17,'스테이지별 몬스터 스텟'!P2080*'(참고)타워 스텟 가치'!$Y$17)</f>
        <v>1268883.6300000094</v>
      </c>
      <c r="R2080">
        <v>1</v>
      </c>
      <c r="S2080">
        <f>VLOOKUP($F2080,'(참고)타워 스텟 가치'!$B$7:$L$11,S$2,0)+(VLOOKUP($F2080,'(참고)타워 스텟 가치'!$B$7:$L$11,S$2,0)*$E2080)</f>
        <v>418.50000000000318</v>
      </c>
      <c r="T2080">
        <f>VLOOKUP($F2080,'(참고)타워 스텟 가치'!$B$7:$L$11,T$2,0)+(VLOOKUP($F2080,'(참고)타워 스텟 가치'!$B$7:$L$11,T$2,0)*$E2080)</f>
        <v>753.30000000000575</v>
      </c>
      <c r="U2080">
        <f>VLOOKUP($F2080,'(참고)타워 스텟 가치'!$B$7:$L$11,U$2,0)+(VLOOKUP($F2080,'(참고)타워 스텟 가치'!$B$7:$L$11,U$2,0)*$E2080)</f>
        <v>837000.0000000064</v>
      </c>
      <c r="V2080">
        <f>VLOOKUP($F2080,'(참고)타워 스텟 가치'!$B$7:$L$11,V$2,0)+(VLOOKUP($F2080,'(참고)타워 스텟 가치'!$B$7:$L$11,V$2,0)*$E2080)</f>
        <v>5022.0000000000382</v>
      </c>
      <c r="W2080">
        <f>VLOOKUP($F2080,'(참고)타워 스텟 가치'!$B$7:$L$11,W$2,0)+(VLOOKUP($F2080,'(참고)타워 스텟 가치'!$B$7:$L$11,W$2,0)*$E2080)</f>
        <v>83.700000000000642</v>
      </c>
      <c r="X2080">
        <f>VLOOKUP($F2080,'(참고)타워 스텟 가치'!$B$7:$L$11,X$2,0)+(VLOOKUP($F2080,'(참고)타워 스텟 가치'!$B$7:$L$11,X$2,0)*$E2080)</f>
        <v>50.220000000000383</v>
      </c>
      <c r="Y2080">
        <f>VLOOKUP($F2080,'(참고)타워 스텟 가치'!$B$7:$L$11,Y$2,0)+(VLOOKUP($F2080,'(참고)타워 스텟 가치'!$B$7:$L$11,Y$2,0)*$E2080)</f>
        <v>0</v>
      </c>
      <c r="Z2080">
        <f>VLOOKUP($F2080,'(참고)타워 스텟 가치'!$B$7:$L$11,Z$2,0)+(VLOOKUP($F2080,'(참고)타워 스텟 가치'!$B$7:$L$11,Z$2,0)*$E2080)</f>
        <v>0</v>
      </c>
      <c r="AA2080">
        <f>VLOOKUP($F2080,'(참고)타워 스텟 가치'!$B$7:$L$11,AA$2,0)+(VLOOKUP($F2080,'(참고)타워 스텟 가치'!$B$7:$L$11,AA$2,0)*$E2080)</f>
        <v>117.18000000000089</v>
      </c>
      <c r="AB2080">
        <f>SUM('스테이지별 몬스터 스텟'!S2080*'(참고)타워 스텟 가치'!$Q$17,'스테이지별 몬스터 스텟'!T2080*'(참고)타워 스텟 가치'!$R$17,'스테이지별 몬스터 스텟'!U2080*'(참고)타워 스텟 가치'!$S$17,'스테이지별 몬스터 스텟'!V2080*'(참고)타워 스텟 가치'!$T$17,'스테이지별 몬스터 스텟'!W2080*'(참고)타워 스텟 가치'!$U$17,'스테이지별 몬스터 스텟'!X2080*'(참고)타워 스텟 가치'!$V$17,'스테이지별 몬스터 스텟'!Y2080*'(참고)타워 스텟 가치'!$W$17,'스테이지별 몬스터 스텟'!Z2080*'(참고)타워 스텟 가치'!$X$17,'스테이지별 몬스터 스텟'!AA2080*'(참고)타워 스텟 가치'!$Y$17)</f>
        <v>1267962.9300000095</v>
      </c>
      <c r="AC2080">
        <v>2</v>
      </c>
      <c r="AD2080">
        <f>VLOOKUP($F2080,'(참고)타워 스텟 가치'!$B$12:$L$16,AD$2,0)+(VLOOKUP($F2080,'(참고)타워 스텟 가치'!$B$12:$L$16,AD$2,0)*$E2080)</f>
        <v>418.50000000000318</v>
      </c>
      <c r="AE2080">
        <f>VLOOKUP($F2080,'(참고)타워 스텟 가치'!$B$12:$L$16,AE$2,0)+(VLOOKUP($F2080,'(참고)타워 스텟 가치'!$B$12:$L$16,AE$2,0)*$E2080)</f>
        <v>502.20000000000385</v>
      </c>
      <c r="AF2080">
        <f>VLOOKUP($F2080,'(참고)타워 스텟 가치'!$B$12:$L$16,AF$2,0)+(VLOOKUP($F2080,'(참고)타워 스텟 가치'!$B$12:$L$16,AF$2,0)*$E2080)</f>
        <v>837000.0000000064</v>
      </c>
      <c r="AG2080">
        <f>VLOOKUP($F2080,'(참고)타워 스텟 가치'!$B$12:$L$16,AG$2,0)+(VLOOKUP($F2080,'(참고)타워 스텟 가치'!$B$12:$L$16,AG$2,0)*$E2080)</f>
        <v>2511.0000000000191</v>
      </c>
      <c r="AH2080">
        <f>VLOOKUP($F2080,'(참고)타워 스텟 가치'!$B$12:$L$16,AH$2,0)+(VLOOKUP($F2080,'(참고)타워 스텟 가치'!$B$12:$L$16,AH$2,0)*$E2080)</f>
        <v>83.700000000000642</v>
      </c>
      <c r="AI2080">
        <f>VLOOKUP($F2080,'(참고)타워 스텟 가치'!$B$12:$L$16,AI$2,0)+(VLOOKUP($F2080,'(참고)타워 스텟 가치'!$B$12:$L$16,AI$2,0)*$E2080)</f>
        <v>50.220000000000383</v>
      </c>
      <c r="AJ2080">
        <f>VLOOKUP($F2080,'(참고)타워 스텟 가치'!$B$12:$L$16,AJ$2,0)+(VLOOKUP($F2080,'(참고)타워 스텟 가치'!$B$12:$L$16,AJ$2,0)*$E2080)</f>
        <v>0</v>
      </c>
      <c r="AK2080">
        <f>VLOOKUP($F2080,'(참고)타워 스텟 가치'!$B$12:$L$16,AK$2,0)+(VLOOKUP($F2080,'(참고)타워 스텟 가치'!$B$12:$L$16,AK$2,0)*$E2080)</f>
        <v>0</v>
      </c>
      <c r="AL2080">
        <f>VLOOKUP($F2080,'(참고)타워 스텟 가치'!$B$12:$L$16,AL$2,0)+(VLOOKUP($F2080,'(참고)타워 스텟 가치'!$B$12:$L$16,AL$2,0)*$E2080)</f>
        <v>234.36000000000178</v>
      </c>
      <c r="AM2080">
        <f>SUM('스테이지별 몬스터 스텟'!AD2080*'(참고)타워 스텟 가치'!$Q$17,'스테이지별 몬스터 스텟'!AE2080*'(참고)타워 스텟 가치'!$R$17,'스테이지별 몬스터 스텟'!AF2080*'(참고)타워 스텟 가치'!$S$17,'스테이지별 몬스터 스텟'!AG2080*'(참고)타워 스텟 가치'!$T$17,'스테이지별 몬스터 스텟'!AH2080*'(참고)타워 스텟 가치'!$U$17,'스테이지별 몬스터 스텟'!AI2080*'(참고)타워 스텟 가치'!$V$17,'스테이지별 몬스터 스텟'!AJ2080*'(참고)타워 스텟 가치'!$W$17,'스테이지별 몬스터 스텟'!AK2080*'(참고)타워 스텟 가치'!$X$17,'스테이지별 몬스터 스텟'!AL2080*'(참고)타워 스텟 가치'!$Y$17)</f>
        <v>1262798.6400000094</v>
      </c>
      <c r="AN2080">
        <v>3</v>
      </c>
    </row>
    <row r="2081" spans="3:40" x14ac:dyDescent="0.3">
      <c r="C2081">
        <v>2</v>
      </c>
      <c r="D2081">
        <f t="shared" si="98"/>
        <v>416</v>
      </c>
      <c r="E2081" s="52">
        <f>VLOOKUP(D2081,'스테이지별 난이도 설정'!B:C,2,0)</f>
        <v>166.40000000000128</v>
      </c>
      <c r="F2081" t="str">
        <f t="shared" si="99"/>
        <v>레어</v>
      </c>
      <c r="G2081">
        <f t="shared" si="97"/>
        <v>6</v>
      </c>
      <c r="H2081">
        <f>VLOOKUP($F2081,'(참고)타워 스텟 가치'!$B$2:$L$6,H$2,0)+(VLOOKUP($F2081,'(참고)타워 스텟 가치'!$B$2:$L$6,H$2,0)*$E2081)</f>
        <v>1883.2500000000146</v>
      </c>
      <c r="I2081">
        <f>VLOOKUP($F2081,'(참고)타워 스텟 가치'!$B$2:$L$6,I$2,0)+(VLOOKUP($F2081,'(참고)타워 스텟 가치'!$B$2:$L$6,I$2,0)*$E2081)</f>
        <v>376.65000000000288</v>
      </c>
      <c r="J2081">
        <f>VLOOKUP($F2081,'(참고)타워 스텟 가치'!$B$2:$L$6,J$2,0)+(VLOOKUP($F2081,'(참고)타워 스텟 가치'!$B$2:$L$6,J$2,0)*$E2081)</f>
        <v>837000.0000000064</v>
      </c>
      <c r="K2081">
        <f>VLOOKUP($F2081,'(참고)타워 스텟 가치'!$B$2:$L$6,K$2,0)+(VLOOKUP($F2081,'(참고)타워 스텟 가치'!$B$2:$L$6,K$2,0)*$E2081)</f>
        <v>7533.0000000000582</v>
      </c>
      <c r="L2081">
        <f>VLOOKUP($F2081,'(참고)타워 스텟 가치'!$B$2:$L$6,L$2,0)+(VLOOKUP($F2081,'(참고)타워 스텟 가치'!$B$2:$L$6,L$2,0)*$E2081)</f>
        <v>125.55000000000096</v>
      </c>
      <c r="M2081">
        <f>VLOOKUP($F2081,'(참고)타워 스텟 가치'!$B$2:$L$6,M$2,0)+(VLOOKUP($F2081,'(참고)타워 스텟 가치'!$B$2:$L$6,M$2,0)*$E2081)</f>
        <v>50.220000000000383</v>
      </c>
      <c r="N2081">
        <f>VLOOKUP($F2081,'(참고)타워 스텟 가치'!$B$2:$L$6,N$2,0)+(VLOOKUP($F2081,'(참고)타워 스텟 가치'!$B$2:$L$6,N$2,0)*$E2081)</f>
        <v>0</v>
      </c>
      <c r="O2081">
        <f>VLOOKUP($F2081,'(참고)타워 스텟 가치'!$B$2:$L$6,O$2,0)+(VLOOKUP($F2081,'(참고)타워 스텟 가치'!$B$2:$L$6,O$2,0)*$E2081)</f>
        <v>0</v>
      </c>
      <c r="P2081">
        <f>VLOOKUP($F2081,'(참고)타워 스텟 가치'!$B$2:$L$6,P$2,0)+(VLOOKUP($F2081,'(참고)타워 스텟 가치'!$B$2:$L$6,P$2,0)*$E2081)</f>
        <v>117.18000000000089</v>
      </c>
      <c r="Q2081">
        <f>SUM('스테이지별 몬스터 스텟'!H2081*'(참고)타워 스텟 가치'!$Q$17,'스테이지별 몬스터 스텟'!I2081*'(참고)타워 스텟 가치'!$R$17,'스테이지별 몬스터 스텟'!J2081*'(참고)타워 스텟 가치'!$S$17,'스테이지별 몬스터 스텟'!K2081*'(참고)타워 스텟 가치'!$T$17,'스테이지별 몬스터 스텟'!L2081*'(참고)타워 스텟 가치'!$U$17,'스테이지별 몬스터 스텟'!M2081*'(참고)타워 스텟 가치'!$V$17,'스테이지별 몬스터 스텟'!N2081*'(참고)타워 스텟 가치'!$W$17,'스테이지별 몬스터 스텟'!O2081*'(참고)타워 스텟 가치'!$X$17,'스테이지별 몬스터 스텟'!P2081*'(참고)타워 스텟 가치'!$Y$17)</f>
        <v>1275433.15500001</v>
      </c>
      <c r="R2081">
        <v>1</v>
      </c>
      <c r="S2081">
        <f>VLOOKUP($F2081,'(참고)타워 스텟 가치'!$B$7:$L$11,S$2,0)+(VLOOKUP($F2081,'(참고)타워 스텟 가치'!$B$7:$L$11,S$2,0)*$E2081)</f>
        <v>627.75000000000477</v>
      </c>
      <c r="T2081">
        <f>VLOOKUP($F2081,'(참고)타워 스텟 가치'!$B$7:$L$11,T$2,0)+(VLOOKUP($F2081,'(참고)타워 스텟 가치'!$B$7:$L$11,T$2,0)*$E2081)</f>
        <v>1129.9500000000087</v>
      </c>
      <c r="U2081">
        <f>VLOOKUP($F2081,'(참고)타워 스텟 가치'!$B$7:$L$11,U$2,0)+(VLOOKUP($F2081,'(참고)타워 스텟 가치'!$B$7:$L$11,U$2,0)*$E2081)</f>
        <v>837000.0000000064</v>
      </c>
      <c r="V2081">
        <f>VLOOKUP($F2081,'(참고)타워 스텟 가치'!$B$7:$L$11,V$2,0)+(VLOOKUP($F2081,'(참고)타워 스텟 가치'!$B$7:$L$11,V$2,0)*$E2081)</f>
        <v>7533.0000000000582</v>
      </c>
      <c r="W2081">
        <f>VLOOKUP($F2081,'(참고)타워 스텟 가치'!$B$7:$L$11,W$2,0)+(VLOOKUP($F2081,'(참고)타워 스텟 가치'!$B$7:$L$11,W$2,0)*$E2081)</f>
        <v>125.55000000000096</v>
      </c>
      <c r="X2081">
        <f>VLOOKUP($F2081,'(참고)타워 스텟 가치'!$B$7:$L$11,X$2,0)+(VLOOKUP($F2081,'(참고)타워 스텟 가치'!$B$7:$L$11,X$2,0)*$E2081)</f>
        <v>50.220000000000383</v>
      </c>
      <c r="Y2081">
        <f>VLOOKUP($F2081,'(참고)타워 스텟 가치'!$B$7:$L$11,Y$2,0)+(VLOOKUP($F2081,'(참고)타워 스텟 가치'!$B$7:$L$11,Y$2,0)*$E2081)</f>
        <v>0</v>
      </c>
      <c r="Z2081">
        <f>VLOOKUP($F2081,'(참고)타워 스텟 가치'!$B$7:$L$11,Z$2,0)+(VLOOKUP($F2081,'(참고)타워 스텟 가치'!$B$7:$L$11,Z$2,0)*$E2081)</f>
        <v>0</v>
      </c>
      <c r="AA2081">
        <f>VLOOKUP($F2081,'(참고)타워 스텟 가치'!$B$7:$L$11,AA$2,0)+(VLOOKUP($F2081,'(참고)타워 스텟 가치'!$B$7:$L$11,AA$2,0)*$E2081)</f>
        <v>117.18000000000089</v>
      </c>
      <c r="AB2081">
        <f>SUM('스테이지별 몬스터 스텟'!S2081*'(참고)타워 스텟 가치'!$Q$17,'스테이지별 몬스터 스텟'!T2081*'(참고)타워 스텟 가치'!$R$17,'스테이지별 몬스터 스텟'!U2081*'(참고)타워 스텟 가치'!$S$17,'스테이지별 몬스터 스텟'!V2081*'(참고)타워 스텟 가치'!$T$17,'스테이지별 몬스터 스텟'!W2081*'(참고)타워 스텟 가치'!$U$17,'스테이지별 몬스터 스텟'!X2081*'(참고)타워 스텟 가치'!$V$17,'스테이지별 몬스터 스텟'!Y2081*'(참고)타워 스텟 가치'!$W$17,'스테이지별 몬스터 스텟'!Z2081*'(참고)타워 스텟 가치'!$X$17,'스테이지별 몬스터 스텟'!AA2081*'(참고)타워 스텟 가치'!$Y$17)</f>
        <v>1274052.1050000098</v>
      </c>
      <c r="AC2081">
        <v>2</v>
      </c>
      <c r="AD2081">
        <f>VLOOKUP($F2081,'(참고)타워 스텟 가치'!$B$12:$L$16,AD$2,0)+(VLOOKUP($F2081,'(참고)타워 스텟 가치'!$B$12:$L$16,AD$2,0)*$E2081)</f>
        <v>627.75000000000477</v>
      </c>
      <c r="AE2081">
        <f>VLOOKUP($F2081,'(참고)타워 스텟 가치'!$B$12:$L$16,AE$2,0)+(VLOOKUP($F2081,'(참고)타워 스텟 가치'!$B$12:$L$16,AE$2,0)*$E2081)</f>
        <v>753.30000000000575</v>
      </c>
      <c r="AF2081">
        <f>VLOOKUP($F2081,'(참고)타워 스텟 가치'!$B$12:$L$16,AF$2,0)+(VLOOKUP($F2081,'(참고)타워 스텟 가치'!$B$12:$L$16,AF$2,0)*$E2081)</f>
        <v>837000.0000000064</v>
      </c>
      <c r="AG2081">
        <f>VLOOKUP($F2081,'(참고)타워 스텟 가치'!$B$12:$L$16,AG$2,0)+(VLOOKUP($F2081,'(참고)타워 스텟 가치'!$B$12:$L$16,AG$2,0)*$E2081)</f>
        <v>3766.5000000000291</v>
      </c>
      <c r="AH2081">
        <f>VLOOKUP($F2081,'(참고)타워 스텟 가치'!$B$12:$L$16,AH$2,0)+(VLOOKUP($F2081,'(참고)타워 스텟 가치'!$B$12:$L$16,AH$2,0)*$E2081)</f>
        <v>125.55000000000096</v>
      </c>
      <c r="AI2081">
        <f>VLOOKUP($F2081,'(참고)타워 스텟 가치'!$B$12:$L$16,AI$2,0)+(VLOOKUP($F2081,'(참고)타워 스텟 가치'!$B$12:$L$16,AI$2,0)*$E2081)</f>
        <v>50.220000000000383</v>
      </c>
      <c r="AJ2081">
        <f>VLOOKUP($F2081,'(참고)타워 스텟 가치'!$B$12:$L$16,AJ$2,0)+(VLOOKUP($F2081,'(참고)타워 스텟 가치'!$B$12:$L$16,AJ$2,0)*$E2081)</f>
        <v>0</v>
      </c>
      <c r="AK2081">
        <f>VLOOKUP($F2081,'(참고)타워 스텟 가치'!$B$12:$L$16,AK$2,0)+(VLOOKUP($F2081,'(참고)타워 스텟 가치'!$B$12:$L$16,AK$2,0)*$E2081)</f>
        <v>0</v>
      </c>
      <c r="AL2081">
        <f>VLOOKUP($F2081,'(참고)타워 스텟 가치'!$B$12:$L$16,AL$2,0)+(VLOOKUP($F2081,'(참고)타워 스텟 가치'!$B$12:$L$16,AL$2,0)*$E2081)</f>
        <v>234.36000000000178</v>
      </c>
      <c r="AM2081">
        <f>SUM('스테이지별 몬스터 스텟'!AD2081*'(참고)타워 스텟 가치'!$Q$17,'스테이지별 몬스터 스텟'!AE2081*'(참고)타워 스텟 가치'!$R$17,'스테이지별 몬스터 스텟'!AF2081*'(참고)타워 스텟 가치'!$S$17,'스테이지별 몬스터 스텟'!AG2081*'(참고)타워 스텟 가치'!$T$17,'스테이지별 몬스터 스텟'!AH2081*'(참고)타워 스텟 가치'!$U$17,'스테이지별 몬스터 스텟'!AI2081*'(참고)타워 스텟 가치'!$V$17,'스테이지별 몬스터 스텟'!AJ2081*'(참고)타워 스텟 가치'!$W$17,'스테이지별 몬스터 스텟'!AK2081*'(참고)타워 스텟 가치'!$X$17,'스테이지별 몬스터 스텟'!AL2081*'(참고)타워 스텟 가치'!$Y$17)</f>
        <v>1266188.4900000095</v>
      </c>
      <c r="AN2081">
        <v>3</v>
      </c>
    </row>
    <row r="2082" spans="3:40" x14ac:dyDescent="0.3">
      <c r="C2082">
        <v>3</v>
      </c>
      <c r="D2082">
        <f t="shared" si="98"/>
        <v>416</v>
      </c>
      <c r="E2082" s="52">
        <f>VLOOKUP(D2082,'스테이지별 난이도 설정'!B:C,2,0)</f>
        <v>166.40000000000128</v>
      </c>
      <c r="F2082" t="str">
        <f t="shared" si="99"/>
        <v>에픽</v>
      </c>
      <c r="G2082">
        <f t="shared" si="97"/>
        <v>6</v>
      </c>
      <c r="H2082">
        <f>VLOOKUP($F2082,'(참고)타워 스텟 가치'!$B$2:$L$6,H$2,0)+(VLOOKUP($F2082,'(참고)타워 스텟 가치'!$B$2:$L$6,H$2,0)*$E2082)</f>
        <v>2824.8750000000218</v>
      </c>
      <c r="I2082">
        <f>VLOOKUP($F2082,'(참고)타워 스텟 가치'!$B$2:$L$6,I$2,0)+(VLOOKUP($F2082,'(참고)타워 스텟 가치'!$B$2:$L$6,I$2,0)*$E2082)</f>
        <v>564.97500000000434</v>
      </c>
      <c r="J2082">
        <f>VLOOKUP($F2082,'(참고)타워 스텟 가치'!$B$2:$L$6,J$2,0)+(VLOOKUP($F2082,'(참고)타워 스텟 가치'!$B$2:$L$6,J$2,0)*$E2082)</f>
        <v>837000.0000000064</v>
      </c>
      <c r="K2082">
        <f>VLOOKUP($F2082,'(참고)타워 스텟 가치'!$B$2:$L$6,K$2,0)+(VLOOKUP($F2082,'(참고)타워 스텟 가치'!$B$2:$L$6,K$2,0)*$E2082)</f>
        <v>11299.500000000087</v>
      </c>
      <c r="L2082">
        <f>VLOOKUP($F2082,'(참고)타워 스텟 가치'!$B$2:$L$6,L$2,0)+(VLOOKUP($F2082,'(참고)타워 스텟 가치'!$B$2:$L$6,L$2,0)*$E2082)</f>
        <v>188.32500000000144</v>
      </c>
      <c r="M2082">
        <f>VLOOKUP($F2082,'(참고)타워 스텟 가치'!$B$2:$L$6,M$2,0)+(VLOOKUP($F2082,'(참고)타워 스텟 가치'!$B$2:$L$6,M$2,0)*$E2082)</f>
        <v>50.220000000000383</v>
      </c>
      <c r="N2082">
        <f>VLOOKUP($F2082,'(참고)타워 스텟 가치'!$B$2:$L$6,N$2,0)+(VLOOKUP($F2082,'(참고)타워 스텟 가치'!$B$2:$L$6,N$2,0)*$E2082)</f>
        <v>0</v>
      </c>
      <c r="O2082">
        <f>VLOOKUP($F2082,'(참고)타워 스텟 가치'!$B$2:$L$6,O$2,0)+(VLOOKUP($F2082,'(참고)타워 스텟 가치'!$B$2:$L$6,O$2,0)*$E2082)</f>
        <v>0</v>
      </c>
      <c r="P2082">
        <f>VLOOKUP($F2082,'(참고)타워 스텟 가치'!$B$2:$L$6,P$2,0)+(VLOOKUP($F2082,'(참고)타워 스텟 가치'!$B$2:$L$6,P$2,0)*$E2082)</f>
        <v>117.18000000000089</v>
      </c>
      <c r="Q2082">
        <f>SUM('스테이지별 몬스터 스텟'!H2082*'(참고)타워 스텟 가치'!$Q$17,'스테이지별 몬스터 스텟'!I2082*'(참고)타워 스텟 가치'!$R$17,'스테이지별 몬스터 스텟'!J2082*'(참고)타워 스텟 가치'!$S$17,'스테이지별 몬스터 스텟'!K2082*'(참고)타워 스텟 가치'!$T$17,'스테이지별 몬스터 스텟'!L2082*'(참고)타워 스텟 가치'!$U$17,'스테이지별 몬스터 스텟'!M2082*'(참고)타워 스텟 가치'!$V$17,'스테이지별 몬스터 스텟'!N2082*'(참고)타워 스텟 가치'!$W$17,'스테이지별 몬스터 스텟'!O2082*'(참고)타워 스텟 가치'!$X$17,'스테이지별 몬스터 스텟'!P2082*'(참고)타워 스텟 가치'!$Y$17)</f>
        <v>1285257.4425000099</v>
      </c>
      <c r="R2082">
        <v>1</v>
      </c>
      <c r="S2082">
        <f>VLOOKUP($F2082,'(참고)타워 스텟 가치'!$B$7:$L$11,S$2,0)+(VLOOKUP($F2082,'(참고)타워 스텟 가치'!$B$7:$L$11,S$2,0)*$E2082)</f>
        <v>941.62500000000728</v>
      </c>
      <c r="T2082">
        <f>VLOOKUP($F2082,'(참고)타워 스텟 가치'!$B$7:$L$11,T$2,0)+(VLOOKUP($F2082,'(참고)타워 스텟 가치'!$B$7:$L$11,T$2,0)*$E2082)</f>
        <v>1694.9250000000129</v>
      </c>
      <c r="U2082">
        <f>VLOOKUP($F2082,'(참고)타워 스텟 가치'!$B$7:$L$11,U$2,0)+(VLOOKUP($F2082,'(참고)타워 스텟 가치'!$B$7:$L$11,U$2,0)*$E2082)</f>
        <v>837000.0000000064</v>
      </c>
      <c r="V2082">
        <f>VLOOKUP($F2082,'(참고)타워 스텟 가치'!$B$7:$L$11,V$2,0)+(VLOOKUP($F2082,'(참고)타워 스텟 가치'!$B$7:$L$11,V$2,0)*$E2082)</f>
        <v>11299.500000000087</v>
      </c>
      <c r="W2082">
        <f>VLOOKUP($F2082,'(참고)타워 스텟 가치'!$B$7:$L$11,W$2,0)+(VLOOKUP($F2082,'(참고)타워 스텟 가치'!$B$7:$L$11,W$2,0)*$E2082)</f>
        <v>188.32500000000144</v>
      </c>
      <c r="X2082">
        <f>VLOOKUP($F2082,'(참고)타워 스텟 가치'!$B$7:$L$11,X$2,0)+(VLOOKUP($F2082,'(참고)타워 스텟 가치'!$B$7:$L$11,X$2,0)*$E2082)</f>
        <v>50.220000000000383</v>
      </c>
      <c r="Y2082">
        <f>VLOOKUP($F2082,'(참고)타워 스텟 가치'!$B$7:$L$11,Y$2,0)+(VLOOKUP($F2082,'(참고)타워 스텟 가치'!$B$7:$L$11,Y$2,0)*$E2082)</f>
        <v>0</v>
      </c>
      <c r="Z2082">
        <f>VLOOKUP($F2082,'(참고)타워 스텟 가치'!$B$7:$L$11,Z$2,0)+(VLOOKUP($F2082,'(참고)타워 스텟 가치'!$B$7:$L$11,Z$2,0)*$E2082)</f>
        <v>0</v>
      </c>
      <c r="AA2082">
        <f>VLOOKUP($F2082,'(참고)타워 스텟 가치'!$B$7:$L$11,AA$2,0)+(VLOOKUP($F2082,'(참고)타워 스텟 가치'!$B$7:$L$11,AA$2,0)*$E2082)</f>
        <v>117.18000000000089</v>
      </c>
      <c r="AB2082">
        <f>SUM('스테이지별 몬스터 스텟'!S2082*'(참고)타워 스텟 가치'!$Q$17,'스테이지별 몬스터 스텟'!T2082*'(참고)타워 스텟 가치'!$R$17,'스테이지별 몬스터 스텟'!U2082*'(참고)타워 스텟 가치'!$S$17,'스테이지별 몬스터 스텟'!V2082*'(참고)타워 스텟 가치'!$T$17,'스테이지별 몬스터 스텟'!W2082*'(참고)타워 스텟 가치'!$U$17,'스테이지별 몬스터 스텟'!X2082*'(참고)타워 스텟 가치'!$V$17,'스테이지별 몬스터 스텟'!Y2082*'(참고)타워 스텟 가치'!$W$17,'스테이지별 몬스터 스텟'!Z2082*'(참고)타워 스텟 가치'!$X$17,'스테이지별 몬스터 스텟'!AA2082*'(참고)타워 스텟 가치'!$Y$17)</f>
        <v>1283185.8675000097</v>
      </c>
      <c r="AC2082">
        <v>2</v>
      </c>
      <c r="AD2082">
        <f>VLOOKUP($F2082,'(참고)타워 스텟 가치'!$B$12:$L$16,AD$2,0)+(VLOOKUP($F2082,'(참고)타워 스텟 가치'!$B$12:$L$16,AD$2,0)*$E2082)</f>
        <v>941.62500000000728</v>
      </c>
      <c r="AE2082">
        <f>VLOOKUP($F2082,'(참고)타워 스텟 가치'!$B$12:$L$16,AE$2,0)+(VLOOKUP($F2082,'(참고)타워 스텟 가치'!$B$12:$L$16,AE$2,0)*$E2082)</f>
        <v>1129.9500000000087</v>
      </c>
      <c r="AF2082">
        <f>VLOOKUP($F2082,'(참고)타워 스텟 가치'!$B$12:$L$16,AF$2,0)+(VLOOKUP($F2082,'(참고)타워 스텟 가치'!$B$12:$L$16,AF$2,0)*$E2082)</f>
        <v>837000.0000000064</v>
      </c>
      <c r="AG2082">
        <f>VLOOKUP($F2082,'(참고)타워 스텟 가치'!$B$12:$L$16,AG$2,0)+(VLOOKUP($F2082,'(참고)타워 스텟 가치'!$B$12:$L$16,AG$2,0)*$E2082)</f>
        <v>5649.7500000000437</v>
      </c>
      <c r="AH2082">
        <f>VLOOKUP($F2082,'(참고)타워 스텟 가치'!$B$12:$L$16,AH$2,0)+(VLOOKUP($F2082,'(참고)타워 스텟 가치'!$B$12:$L$16,AH$2,0)*$E2082)</f>
        <v>188.32500000000144</v>
      </c>
      <c r="AI2082">
        <f>VLOOKUP($F2082,'(참고)타워 스텟 가치'!$B$12:$L$16,AI$2,0)+(VLOOKUP($F2082,'(참고)타워 스텟 가치'!$B$12:$L$16,AI$2,0)*$E2082)</f>
        <v>50.220000000000383</v>
      </c>
      <c r="AJ2082">
        <f>VLOOKUP($F2082,'(참고)타워 스텟 가치'!$B$12:$L$16,AJ$2,0)+(VLOOKUP($F2082,'(참고)타워 스텟 가치'!$B$12:$L$16,AJ$2,0)*$E2082)</f>
        <v>0</v>
      </c>
      <c r="AK2082">
        <f>VLOOKUP($F2082,'(참고)타워 스텟 가치'!$B$12:$L$16,AK$2,0)+(VLOOKUP($F2082,'(참고)타워 스텟 가치'!$B$12:$L$16,AK$2,0)*$E2082)</f>
        <v>0</v>
      </c>
      <c r="AL2082">
        <f>VLOOKUP($F2082,'(참고)타워 스텟 가치'!$B$12:$L$16,AL$2,0)+(VLOOKUP($F2082,'(참고)타워 스텟 가치'!$B$12:$L$16,AL$2,0)*$E2082)</f>
        <v>234.36000000000178</v>
      </c>
      <c r="AM2082">
        <f>SUM('스테이지별 몬스터 스텟'!AD2082*'(참고)타워 스텟 가치'!$Q$17,'스테이지별 몬스터 스텟'!AE2082*'(참고)타워 스텟 가치'!$R$17,'스테이지별 몬스터 스텟'!AF2082*'(참고)타워 스텟 가치'!$S$17,'스테이지별 몬스터 스텟'!AG2082*'(참고)타워 스텟 가치'!$T$17,'스테이지별 몬스터 스텟'!AH2082*'(참고)타워 스텟 가치'!$U$17,'스테이지별 몬스터 스텟'!AI2082*'(참고)타워 스텟 가치'!$V$17,'스테이지별 몬스터 스텟'!AJ2082*'(참고)타워 스텟 가치'!$W$17,'스테이지별 몬스터 스텟'!AK2082*'(참고)타워 스텟 가치'!$X$17,'스테이지별 몬스터 스텟'!AL2082*'(참고)타워 스텟 가치'!$Y$17)</f>
        <v>1271273.2650000094</v>
      </c>
      <c r="AN2082">
        <v>3</v>
      </c>
    </row>
    <row r="2083" spans="3:40" x14ac:dyDescent="0.3">
      <c r="C2083">
        <v>4</v>
      </c>
      <c r="D2083">
        <f t="shared" si="98"/>
        <v>416</v>
      </c>
      <c r="E2083" s="52">
        <f>VLOOKUP(D2083,'스테이지별 난이도 설정'!B:C,2,0)</f>
        <v>166.40000000000128</v>
      </c>
      <c r="F2083" t="str">
        <f t="shared" si="99"/>
        <v>유니크</v>
      </c>
      <c r="G2083">
        <f t="shared" si="97"/>
        <v>6</v>
      </c>
      <c r="H2083">
        <f>VLOOKUP($F2083,'(참고)타워 스텟 가치'!$B$2:$L$6,H$2,0)+(VLOOKUP($F2083,'(참고)타워 스텟 가치'!$B$2:$L$6,H$2,0)*$E2083)</f>
        <v>4237.3125000000327</v>
      </c>
      <c r="I2083">
        <f>VLOOKUP($F2083,'(참고)타워 스텟 가치'!$B$2:$L$6,I$2,0)+(VLOOKUP($F2083,'(참고)타워 스텟 가치'!$B$2:$L$6,I$2,0)*$E2083)</f>
        <v>847.46250000000646</v>
      </c>
      <c r="J2083">
        <f>VLOOKUP($F2083,'(참고)타워 스텟 가치'!$B$2:$L$6,J$2,0)+(VLOOKUP($F2083,'(참고)타워 스텟 가치'!$B$2:$L$6,J$2,0)*$E2083)</f>
        <v>837000.0000000064</v>
      </c>
      <c r="K2083">
        <f>VLOOKUP($F2083,'(참고)타워 스텟 가치'!$B$2:$L$6,K$2,0)+(VLOOKUP($F2083,'(참고)타워 스텟 가치'!$B$2:$L$6,K$2,0)*$E2083)</f>
        <v>16949.250000000131</v>
      </c>
      <c r="L2083">
        <f>VLOOKUP($F2083,'(참고)타워 스텟 가치'!$B$2:$L$6,L$2,0)+(VLOOKUP($F2083,'(참고)타워 스텟 가치'!$B$2:$L$6,L$2,0)*$E2083)</f>
        <v>282.48750000000217</v>
      </c>
      <c r="M2083">
        <f>VLOOKUP($F2083,'(참고)타워 스텟 가치'!$B$2:$L$6,M$2,0)+(VLOOKUP($F2083,'(참고)타워 스텟 가치'!$B$2:$L$6,M$2,0)*$E2083)</f>
        <v>50.220000000000383</v>
      </c>
      <c r="N2083">
        <f>VLOOKUP($F2083,'(참고)타워 스텟 가치'!$B$2:$L$6,N$2,0)+(VLOOKUP($F2083,'(참고)타워 스텟 가치'!$B$2:$L$6,N$2,0)*$E2083)</f>
        <v>0</v>
      </c>
      <c r="O2083">
        <f>VLOOKUP($F2083,'(참고)타워 스텟 가치'!$B$2:$L$6,O$2,0)+(VLOOKUP($F2083,'(참고)타워 스텟 가치'!$B$2:$L$6,O$2,0)*$E2083)</f>
        <v>0</v>
      </c>
      <c r="P2083">
        <f>VLOOKUP($F2083,'(참고)타워 스텟 가치'!$B$2:$L$6,P$2,0)+(VLOOKUP($F2083,'(참고)타워 스텟 가치'!$B$2:$L$6,P$2,0)*$E2083)</f>
        <v>167.40000000000128</v>
      </c>
      <c r="Q2083">
        <f>SUM('스테이지별 몬스터 스텟'!H2083*'(참고)타워 스텟 가치'!$Q$17,'스테이지별 몬스터 스텟'!I2083*'(참고)타워 스텟 가치'!$R$17,'스테이지별 몬스터 스텟'!J2083*'(참고)타워 스텟 가치'!$S$17,'스테이지별 몬스터 스텟'!K2083*'(참고)타워 스텟 가치'!$T$17,'스테이지별 몬스터 스텟'!L2083*'(참고)타워 스텟 가치'!$U$17,'스테이지별 몬스터 스텟'!M2083*'(참고)타워 스텟 가치'!$V$17,'스테이지별 몬스터 스텟'!N2083*'(참고)타워 스텟 가치'!$W$17,'스테이지별 몬스터 스텟'!O2083*'(참고)타워 스텟 가치'!$X$17,'스테이지별 몬스터 스텟'!P2083*'(참고)타워 스텟 가치'!$Y$17)</f>
        <v>1300094.31375001</v>
      </c>
      <c r="R2083">
        <v>1</v>
      </c>
      <c r="S2083">
        <f>VLOOKUP($F2083,'(참고)타워 스텟 가치'!$B$7:$L$11,S$2,0)+(VLOOKUP($F2083,'(참고)타워 스텟 가치'!$B$7:$L$11,S$2,0)*$E2083)</f>
        <v>1412.4375000000109</v>
      </c>
      <c r="T2083">
        <f>VLOOKUP($F2083,'(참고)타워 스텟 가치'!$B$7:$L$11,T$2,0)+(VLOOKUP($F2083,'(참고)타워 스텟 가치'!$B$7:$L$11,T$2,0)*$E2083)</f>
        <v>2542.3875000000194</v>
      </c>
      <c r="U2083">
        <f>VLOOKUP($F2083,'(참고)타워 스텟 가치'!$B$7:$L$11,U$2,0)+(VLOOKUP($F2083,'(참고)타워 스텟 가치'!$B$7:$L$11,U$2,0)*$E2083)</f>
        <v>837000.0000000064</v>
      </c>
      <c r="V2083">
        <f>VLOOKUP($F2083,'(참고)타워 스텟 가치'!$B$7:$L$11,V$2,0)+(VLOOKUP($F2083,'(참고)타워 스텟 가치'!$B$7:$L$11,V$2,0)*$E2083)</f>
        <v>16949.250000000131</v>
      </c>
      <c r="W2083">
        <f>VLOOKUP($F2083,'(참고)타워 스텟 가치'!$B$7:$L$11,W$2,0)+(VLOOKUP($F2083,'(참고)타워 스텟 가치'!$B$7:$L$11,W$2,0)*$E2083)</f>
        <v>282.48750000000217</v>
      </c>
      <c r="X2083">
        <f>VLOOKUP($F2083,'(참고)타워 스텟 가치'!$B$7:$L$11,X$2,0)+(VLOOKUP($F2083,'(참고)타워 스텟 가치'!$B$7:$L$11,X$2,0)*$E2083)</f>
        <v>50.220000000000383</v>
      </c>
      <c r="Y2083">
        <f>VLOOKUP($F2083,'(참고)타워 스텟 가치'!$B$7:$L$11,Y$2,0)+(VLOOKUP($F2083,'(참고)타워 스텟 가치'!$B$7:$L$11,Y$2,0)*$E2083)</f>
        <v>0</v>
      </c>
      <c r="Z2083">
        <f>VLOOKUP($F2083,'(참고)타워 스텟 가치'!$B$7:$L$11,Z$2,0)+(VLOOKUP($F2083,'(참고)타워 스텟 가치'!$B$7:$L$11,Z$2,0)*$E2083)</f>
        <v>0</v>
      </c>
      <c r="AA2083">
        <f>VLOOKUP($F2083,'(참고)타워 스텟 가치'!$B$7:$L$11,AA$2,0)+(VLOOKUP($F2083,'(참고)타워 스텟 가치'!$B$7:$L$11,AA$2,0)*$E2083)</f>
        <v>167.40000000000128</v>
      </c>
      <c r="AB2083">
        <f>SUM('스테이지별 몬스터 스텟'!S2083*'(참고)타워 스텟 가치'!$Q$17,'스테이지별 몬스터 스텟'!T2083*'(참고)타워 스텟 가치'!$R$17,'스테이지별 몬스터 스텟'!U2083*'(참고)타워 스텟 가치'!$S$17,'스테이지별 몬스터 스텟'!V2083*'(참고)타워 스텟 가치'!$T$17,'스테이지별 몬스터 스텟'!W2083*'(참고)타워 스텟 가치'!$U$17,'스테이지별 몬스터 스텟'!X2083*'(참고)타워 스텟 가치'!$V$17,'스테이지별 몬스터 스텟'!Y2083*'(참고)타워 스텟 가치'!$W$17,'스테이지별 몬스터 스텟'!Z2083*'(참고)타워 스텟 가치'!$X$17,'스테이지별 몬스터 스텟'!AA2083*'(참고)타워 스텟 가치'!$Y$17)</f>
        <v>1296986.9512500099</v>
      </c>
      <c r="AC2083">
        <v>2</v>
      </c>
      <c r="AD2083">
        <f>VLOOKUP($F2083,'(참고)타워 스텟 가치'!$B$12:$L$16,AD$2,0)+(VLOOKUP($F2083,'(참고)타워 스텟 가치'!$B$12:$L$16,AD$2,0)*$E2083)</f>
        <v>1412.4375000000109</v>
      </c>
      <c r="AE2083">
        <f>VLOOKUP($F2083,'(참고)타워 스텟 가치'!$B$12:$L$16,AE$2,0)+(VLOOKUP($F2083,'(참고)타워 스텟 가치'!$B$12:$L$16,AE$2,0)*$E2083)</f>
        <v>1694.9250000000129</v>
      </c>
      <c r="AF2083">
        <f>VLOOKUP($F2083,'(참고)타워 스텟 가치'!$B$12:$L$16,AF$2,0)+(VLOOKUP($F2083,'(참고)타워 스텟 가치'!$B$12:$L$16,AF$2,0)*$E2083)</f>
        <v>837000.0000000064</v>
      </c>
      <c r="AG2083">
        <f>VLOOKUP($F2083,'(참고)타워 스텟 가치'!$B$12:$L$16,AG$2,0)+(VLOOKUP($F2083,'(참고)타워 스텟 가치'!$B$12:$L$16,AG$2,0)*$E2083)</f>
        <v>8474.6250000000655</v>
      </c>
      <c r="AH2083">
        <f>VLOOKUP($F2083,'(참고)타워 스텟 가치'!$B$12:$L$16,AH$2,0)+(VLOOKUP($F2083,'(참고)타워 스텟 가치'!$B$12:$L$16,AH$2,0)*$E2083)</f>
        <v>282.48750000000217</v>
      </c>
      <c r="AI2083">
        <f>VLOOKUP($F2083,'(참고)타워 스텟 가치'!$B$12:$L$16,AI$2,0)+(VLOOKUP($F2083,'(참고)타워 스텟 가치'!$B$12:$L$16,AI$2,0)*$E2083)</f>
        <v>50.220000000000383</v>
      </c>
      <c r="AJ2083">
        <f>VLOOKUP($F2083,'(참고)타워 스텟 가치'!$B$12:$L$16,AJ$2,0)+(VLOOKUP($F2083,'(참고)타워 스텟 가치'!$B$12:$L$16,AJ$2,0)*$E2083)</f>
        <v>0</v>
      </c>
      <c r="AK2083">
        <f>VLOOKUP($F2083,'(참고)타워 스텟 가치'!$B$12:$L$16,AK$2,0)+(VLOOKUP($F2083,'(참고)타워 스텟 가치'!$B$12:$L$16,AK$2,0)*$E2083)</f>
        <v>0</v>
      </c>
      <c r="AL2083">
        <f>VLOOKUP($F2083,'(참고)타워 스텟 가치'!$B$12:$L$16,AL$2,0)+(VLOOKUP($F2083,'(참고)타워 스텟 가치'!$B$12:$L$16,AL$2,0)*$E2083)</f>
        <v>334.80000000000257</v>
      </c>
      <c r="AM2083">
        <f>SUM('스테이지별 몬스터 스텟'!AD2083*'(참고)타워 스텟 가치'!$Q$17,'스테이지별 몬스터 스텟'!AE2083*'(참고)타워 스텟 가치'!$R$17,'스테이지별 몬스터 스텟'!AF2083*'(참고)타워 스텟 가치'!$S$17,'스테이지별 몬스터 스텟'!AG2083*'(참고)타워 스텟 가치'!$T$17,'스테이지별 몬스터 스텟'!AH2083*'(참고)타워 스텟 가치'!$U$17,'스테이지별 몬스터 스텟'!AI2083*'(참고)타워 스텟 가치'!$V$17,'스테이지별 몬스터 스텟'!AJ2083*'(참고)타워 스텟 가치'!$W$17,'스테이지별 몬스터 스텟'!AK2083*'(참고)타워 스텟 가치'!$X$17,'스테이지별 몬스터 스텟'!AL2083*'(참고)타워 스텟 가치'!$Y$17)</f>
        <v>1279101.3075000099</v>
      </c>
      <c r="AN2083">
        <v>3</v>
      </c>
    </row>
    <row r="2084" spans="3:40" x14ac:dyDescent="0.3">
      <c r="C2084">
        <v>5</v>
      </c>
      <c r="D2084">
        <f t="shared" si="98"/>
        <v>416</v>
      </c>
      <c r="E2084" s="52">
        <f>VLOOKUP(D2084,'스테이지별 난이도 설정'!B:C,2,0)</f>
        <v>166.40000000000128</v>
      </c>
      <c r="F2084" t="str">
        <f t="shared" si="99"/>
        <v>스페셜</v>
      </c>
      <c r="G2084">
        <f t="shared" si="97"/>
        <v>6</v>
      </c>
      <c r="H2084">
        <f>VLOOKUP($F2084,'(참고)타워 스텟 가치'!$B$2:$L$6,H$2,0)+(VLOOKUP($F2084,'(참고)타워 스텟 가치'!$B$2:$L$6,H$2,0)*$E2084)</f>
        <v>6355.9687500000491</v>
      </c>
      <c r="I2084">
        <f>VLOOKUP($F2084,'(참고)타워 스텟 가치'!$B$2:$L$6,I$2,0)+(VLOOKUP($F2084,'(참고)타워 스텟 가치'!$B$2:$L$6,I$2,0)*$E2084)</f>
        <v>1271.1937500000097</v>
      </c>
      <c r="J2084">
        <f>VLOOKUP($F2084,'(참고)타워 스텟 가치'!$B$2:$L$6,J$2,0)+(VLOOKUP($F2084,'(참고)타워 스텟 가치'!$B$2:$L$6,J$2,0)*$E2084)</f>
        <v>837000.0000000064</v>
      </c>
      <c r="K2084">
        <f>VLOOKUP($F2084,'(참고)타워 스텟 가치'!$B$2:$L$6,K$2,0)+(VLOOKUP($F2084,'(참고)타워 스텟 가치'!$B$2:$L$6,K$2,0)*$E2084)</f>
        <v>25423.875000000196</v>
      </c>
      <c r="L2084">
        <f>VLOOKUP($F2084,'(참고)타워 스텟 가치'!$B$2:$L$6,L$2,0)+(VLOOKUP($F2084,'(참고)타워 스텟 가치'!$B$2:$L$6,L$2,0)*$E2084)</f>
        <v>423.73125000000323</v>
      </c>
      <c r="M2084">
        <f>VLOOKUP($F2084,'(참고)타워 스텟 가치'!$B$2:$L$6,M$2,0)+(VLOOKUP($F2084,'(참고)타워 스텟 가치'!$B$2:$L$6,M$2,0)*$E2084)</f>
        <v>50.220000000000383</v>
      </c>
      <c r="N2084">
        <f>VLOOKUP($F2084,'(참고)타워 스텟 가치'!$B$2:$L$6,N$2,0)+(VLOOKUP($F2084,'(참고)타워 스텟 가치'!$B$2:$L$6,N$2,0)*$E2084)</f>
        <v>0</v>
      </c>
      <c r="O2084">
        <f>VLOOKUP($F2084,'(참고)타워 스텟 가치'!$B$2:$L$6,O$2,0)+(VLOOKUP($F2084,'(참고)타워 스텟 가치'!$B$2:$L$6,O$2,0)*$E2084)</f>
        <v>0</v>
      </c>
      <c r="P2084">
        <f>VLOOKUP($F2084,'(참고)타워 스텟 가치'!$B$2:$L$6,P$2,0)+(VLOOKUP($F2084,'(참고)타워 스텟 가치'!$B$2:$L$6,P$2,0)*$E2084)</f>
        <v>167.40000000000128</v>
      </c>
      <c r="Q2084">
        <f>SUM('스테이지별 몬스터 스텟'!H2084*'(참고)타워 스텟 가치'!$Q$17,'스테이지별 몬스터 스텟'!I2084*'(참고)타워 스텟 가치'!$R$17,'스테이지별 몬스터 스텟'!J2084*'(참고)타워 스텟 가치'!$S$17,'스테이지별 몬스터 스텟'!K2084*'(참고)타워 스텟 가치'!$T$17,'스테이지별 몬스터 스텟'!L2084*'(참고)타워 스텟 가치'!$U$17,'스테이지별 몬스터 스텟'!M2084*'(참고)타워 스텟 가치'!$V$17,'스테이지별 몬스터 스텟'!N2084*'(참고)타워 스텟 가치'!$W$17,'스테이지별 몬스터 스텟'!O2084*'(참고)타워 스텟 가치'!$X$17,'스테이지별 몬스터 스텟'!P2084*'(참고)타워 스텟 가치'!$Y$17)</f>
        <v>1322198.9606250101</v>
      </c>
      <c r="R2084">
        <v>1</v>
      </c>
      <c r="S2084">
        <f>VLOOKUP($F2084,'(참고)타워 스텟 가치'!$B$7:$L$11,S$2,0)+(VLOOKUP($F2084,'(참고)타워 스텟 가치'!$B$7:$L$11,S$2,0)*$E2084)</f>
        <v>2118.6562500000164</v>
      </c>
      <c r="T2084">
        <f>VLOOKUP($F2084,'(참고)타워 스텟 가치'!$B$7:$L$11,T$2,0)+(VLOOKUP($F2084,'(참고)타워 스텟 가치'!$B$7:$L$11,T$2,0)*$E2084)</f>
        <v>3813.5812500000293</v>
      </c>
      <c r="U2084">
        <f>VLOOKUP($F2084,'(참고)타워 스텟 가치'!$B$7:$L$11,U$2,0)+(VLOOKUP($F2084,'(참고)타워 스텟 가치'!$B$7:$L$11,U$2,0)*$E2084)</f>
        <v>837000.0000000064</v>
      </c>
      <c r="V2084">
        <f>VLOOKUP($F2084,'(참고)타워 스텟 가치'!$B$7:$L$11,V$2,0)+(VLOOKUP($F2084,'(참고)타워 스텟 가치'!$B$7:$L$11,V$2,0)*$E2084)</f>
        <v>25423.875000000196</v>
      </c>
      <c r="W2084">
        <f>VLOOKUP($F2084,'(참고)타워 스텟 가치'!$B$7:$L$11,W$2,0)+(VLOOKUP($F2084,'(참고)타워 스텟 가치'!$B$7:$L$11,W$2,0)*$E2084)</f>
        <v>423.73125000000323</v>
      </c>
      <c r="X2084">
        <f>VLOOKUP($F2084,'(참고)타워 스텟 가치'!$B$7:$L$11,X$2,0)+(VLOOKUP($F2084,'(참고)타워 스텟 가치'!$B$7:$L$11,X$2,0)*$E2084)</f>
        <v>50.220000000000383</v>
      </c>
      <c r="Y2084">
        <f>VLOOKUP($F2084,'(참고)타워 스텟 가치'!$B$7:$L$11,Y$2,0)+(VLOOKUP($F2084,'(참고)타워 스텟 가치'!$B$7:$L$11,Y$2,0)*$E2084)</f>
        <v>0</v>
      </c>
      <c r="Z2084">
        <f>VLOOKUP($F2084,'(참고)타워 스텟 가치'!$B$7:$L$11,Z$2,0)+(VLOOKUP($F2084,'(참고)타워 스텟 가치'!$B$7:$L$11,Z$2,0)*$E2084)</f>
        <v>0</v>
      </c>
      <c r="AA2084">
        <f>VLOOKUP($F2084,'(참고)타워 스텟 가치'!$B$7:$L$11,AA$2,0)+(VLOOKUP($F2084,'(참고)타워 스텟 가치'!$B$7:$L$11,AA$2,0)*$E2084)</f>
        <v>167.40000000000128</v>
      </c>
      <c r="AB2084">
        <f>SUM('스테이지별 몬스터 스텟'!S2084*'(참고)타워 스텟 가치'!$Q$17,'스테이지별 몬스터 스텟'!T2084*'(참고)타워 스텟 가치'!$R$17,'스테이지별 몬스터 스텟'!U2084*'(참고)타워 스텟 가치'!$S$17,'스테이지별 몬스터 스텟'!V2084*'(참고)타워 스텟 가치'!$T$17,'스테이지별 몬스터 스텟'!W2084*'(참고)타워 스텟 가치'!$U$17,'스테이지별 몬스터 스텟'!X2084*'(참고)타워 스텟 가치'!$V$17,'스테이지별 몬스터 스텟'!Y2084*'(참고)타워 스텟 가치'!$W$17,'스테이지별 몬스터 스텟'!Z2084*'(참고)타워 스텟 가치'!$X$17,'스테이지별 몬스터 스텟'!AA2084*'(참고)타워 스텟 가치'!$Y$17)</f>
        <v>1317537.9168750101</v>
      </c>
      <c r="AC2084">
        <v>2</v>
      </c>
      <c r="AD2084">
        <f>VLOOKUP($F2084,'(참고)타워 스텟 가치'!$B$12:$L$16,AD$2,0)+(VLOOKUP($F2084,'(참고)타워 스텟 가치'!$B$12:$L$16,AD$2,0)*$E2084)</f>
        <v>2118.6562500000164</v>
      </c>
      <c r="AE2084">
        <f>VLOOKUP($F2084,'(참고)타워 스텟 가치'!$B$12:$L$16,AE$2,0)+(VLOOKUP($F2084,'(참고)타워 스텟 가치'!$B$12:$L$16,AE$2,0)*$E2084)</f>
        <v>2542.3875000000194</v>
      </c>
      <c r="AF2084">
        <f>VLOOKUP($F2084,'(참고)타워 스텟 가치'!$B$12:$L$16,AF$2,0)+(VLOOKUP($F2084,'(참고)타워 스텟 가치'!$B$12:$L$16,AF$2,0)*$E2084)</f>
        <v>837000.0000000064</v>
      </c>
      <c r="AG2084">
        <f>VLOOKUP($F2084,'(참고)타워 스텟 가치'!$B$12:$L$16,AG$2,0)+(VLOOKUP($F2084,'(참고)타워 스텟 가치'!$B$12:$L$16,AG$2,0)*$E2084)</f>
        <v>12711.937500000098</v>
      </c>
      <c r="AH2084">
        <f>VLOOKUP($F2084,'(참고)타워 스텟 가치'!$B$12:$L$16,AH$2,0)+(VLOOKUP($F2084,'(참고)타워 스텟 가치'!$B$12:$L$16,AH$2,0)*$E2084)</f>
        <v>423.73125000000323</v>
      </c>
      <c r="AI2084">
        <f>VLOOKUP($F2084,'(참고)타워 스텟 가치'!$B$12:$L$16,AI$2,0)+(VLOOKUP($F2084,'(참고)타워 스텟 가치'!$B$12:$L$16,AI$2,0)*$E2084)</f>
        <v>50.220000000000383</v>
      </c>
      <c r="AJ2084">
        <f>VLOOKUP($F2084,'(참고)타워 스텟 가치'!$B$12:$L$16,AJ$2,0)+(VLOOKUP($F2084,'(참고)타워 스텟 가치'!$B$12:$L$16,AJ$2,0)*$E2084)</f>
        <v>0</v>
      </c>
      <c r="AK2084">
        <f>VLOOKUP($F2084,'(참고)타워 스텟 가치'!$B$12:$L$16,AK$2,0)+(VLOOKUP($F2084,'(참고)타워 스텟 가치'!$B$12:$L$16,AK$2,0)*$E2084)</f>
        <v>0</v>
      </c>
      <c r="AL2084">
        <f>VLOOKUP($F2084,'(참고)타워 스텟 가치'!$B$12:$L$16,AL$2,0)+(VLOOKUP($F2084,'(참고)타워 스텟 가치'!$B$12:$L$16,AL$2,0)*$E2084)</f>
        <v>334.80000000000257</v>
      </c>
      <c r="AM2084">
        <f>SUM('스테이지별 몬스터 스텟'!AD2084*'(참고)타워 스텟 가치'!$Q$17,'스테이지별 몬스터 스텟'!AE2084*'(참고)타워 스텟 가치'!$R$17,'스테이지별 몬스터 스텟'!AF2084*'(참고)타워 스텟 가치'!$S$17,'스테이지별 몬스터 스텟'!AG2084*'(참고)타워 스텟 가치'!$T$17,'스테이지별 몬스터 스텟'!AH2084*'(참고)타워 스텟 가치'!$U$17,'스테이지별 몬스터 스텟'!AI2084*'(참고)타워 스텟 가치'!$V$17,'스테이지별 몬스터 스텟'!AJ2084*'(참고)타워 스텟 가치'!$W$17,'스테이지별 몬스터 스텟'!AK2084*'(참고)타워 스텟 가치'!$X$17,'스테이지별 몬스터 스텟'!AL2084*'(참고)타워 스텟 가치'!$Y$17)</f>
        <v>1290542.0512500098</v>
      </c>
      <c r="AN2084">
        <v>3</v>
      </c>
    </row>
    <row r="2085" spans="3:40" x14ac:dyDescent="0.3">
      <c r="C2085">
        <v>1</v>
      </c>
      <c r="D2085">
        <f t="shared" si="98"/>
        <v>417</v>
      </c>
      <c r="E2085" s="52">
        <f>VLOOKUP(D2085,'스테이지별 난이도 설정'!B:C,2,0)</f>
        <v>166.80000000000129</v>
      </c>
      <c r="F2085" t="str">
        <f t="shared" si="99"/>
        <v>일반</v>
      </c>
      <c r="G2085">
        <f t="shared" si="97"/>
        <v>6</v>
      </c>
      <c r="H2085">
        <f>VLOOKUP($F2085,'(참고)타워 스텟 가치'!$B$2:$L$6,H$2,0)+(VLOOKUP($F2085,'(참고)타워 스텟 가치'!$B$2:$L$6,H$2,0)*$E2085)</f>
        <v>1258.5000000000098</v>
      </c>
      <c r="I2085">
        <f>VLOOKUP($F2085,'(참고)타워 스텟 가치'!$B$2:$L$6,I$2,0)+(VLOOKUP($F2085,'(참고)타워 스텟 가치'!$B$2:$L$6,I$2,0)*$E2085)</f>
        <v>251.70000000000192</v>
      </c>
      <c r="J2085">
        <f>VLOOKUP($F2085,'(참고)타워 스텟 가치'!$B$2:$L$6,J$2,0)+(VLOOKUP($F2085,'(참고)타워 스텟 가치'!$B$2:$L$6,J$2,0)*$E2085)</f>
        <v>839000.0000000064</v>
      </c>
      <c r="K2085">
        <f>VLOOKUP($F2085,'(참고)타워 스텟 가치'!$B$2:$L$6,K$2,0)+(VLOOKUP($F2085,'(참고)타워 스텟 가치'!$B$2:$L$6,K$2,0)*$E2085)</f>
        <v>5034.0000000000391</v>
      </c>
      <c r="L2085">
        <f>VLOOKUP($F2085,'(참고)타워 스텟 가치'!$B$2:$L$6,L$2,0)+(VLOOKUP($F2085,'(참고)타워 스텟 가치'!$B$2:$L$6,L$2,0)*$E2085)</f>
        <v>83.900000000000645</v>
      </c>
      <c r="M2085">
        <f>VLOOKUP($F2085,'(참고)타워 스텟 가치'!$B$2:$L$6,M$2,0)+(VLOOKUP($F2085,'(참고)타워 스텟 가치'!$B$2:$L$6,M$2,0)*$E2085)</f>
        <v>50.34000000000038</v>
      </c>
      <c r="N2085">
        <f>VLOOKUP($F2085,'(참고)타워 스텟 가치'!$B$2:$L$6,N$2,0)+(VLOOKUP($F2085,'(참고)타워 스텟 가치'!$B$2:$L$6,N$2,0)*$E2085)</f>
        <v>0</v>
      </c>
      <c r="O2085">
        <f>VLOOKUP($F2085,'(참고)타워 스텟 가치'!$B$2:$L$6,O$2,0)+(VLOOKUP($F2085,'(참고)타워 스텟 가치'!$B$2:$L$6,O$2,0)*$E2085)</f>
        <v>0</v>
      </c>
      <c r="P2085">
        <f>VLOOKUP($F2085,'(참고)타워 스텟 가치'!$B$2:$L$6,P$2,0)+(VLOOKUP($F2085,'(참고)타워 스텟 가치'!$B$2:$L$6,P$2,0)*$E2085)</f>
        <v>117.4600000000009</v>
      </c>
      <c r="Q2085">
        <f>SUM('스테이지별 몬스터 스텟'!H2085*'(참고)타워 스텟 가치'!$Q$17,'스테이지별 몬스터 스텟'!I2085*'(참고)타워 스텟 가치'!$R$17,'스테이지별 몬스터 스텟'!J2085*'(참고)타워 스텟 가치'!$S$17,'스테이지별 몬스터 스텟'!K2085*'(참고)타워 스텟 가치'!$T$17,'스테이지별 몬스터 스텟'!L2085*'(참고)타워 스텟 가치'!$U$17,'스테이지별 몬스터 스텟'!M2085*'(참고)타워 스텟 가치'!$V$17,'스테이지별 몬스터 스텟'!N2085*'(참고)타워 스텟 가치'!$W$17,'스테이지별 몬스터 스텟'!O2085*'(참고)타워 스텟 가치'!$X$17,'스테이지별 몬스터 스텟'!P2085*'(참고)타워 스텟 가치'!$Y$17)</f>
        <v>1271915.6100000096</v>
      </c>
      <c r="R2085">
        <v>1</v>
      </c>
      <c r="S2085">
        <f>VLOOKUP($F2085,'(참고)타워 스텟 가치'!$B$7:$L$11,S$2,0)+(VLOOKUP($F2085,'(참고)타워 스텟 가치'!$B$7:$L$11,S$2,0)*$E2085)</f>
        <v>419.50000000000324</v>
      </c>
      <c r="T2085">
        <f>VLOOKUP($F2085,'(참고)타워 스텟 가치'!$B$7:$L$11,T$2,0)+(VLOOKUP($F2085,'(참고)타워 스텟 가치'!$B$7:$L$11,T$2,0)*$E2085)</f>
        <v>755.10000000000582</v>
      </c>
      <c r="U2085">
        <f>VLOOKUP($F2085,'(참고)타워 스텟 가치'!$B$7:$L$11,U$2,0)+(VLOOKUP($F2085,'(참고)타워 스텟 가치'!$B$7:$L$11,U$2,0)*$E2085)</f>
        <v>839000.0000000064</v>
      </c>
      <c r="V2085">
        <f>VLOOKUP($F2085,'(참고)타워 스텟 가치'!$B$7:$L$11,V$2,0)+(VLOOKUP($F2085,'(참고)타워 스텟 가치'!$B$7:$L$11,V$2,0)*$E2085)</f>
        <v>5034.0000000000391</v>
      </c>
      <c r="W2085">
        <f>VLOOKUP($F2085,'(참고)타워 스텟 가치'!$B$7:$L$11,W$2,0)+(VLOOKUP($F2085,'(참고)타워 스텟 가치'!$B$7:$L$11,W$2,0)*$E2085)</f>
        <v>83.900000000000645</v>
      </c>
      <c r="X2085">
        <f>VLOOKUP($F2085,'(참고)타워 스텟 가치'!$B$7:$L$11,X$2,0)+(VLOOKUP($F2085,'(참고)타워 스텟 가치'!$B$7:$L$11,X$2,0)*$E2085)</f>
        <v>50.34000000000038</v>
      </c>
      <c r="Y2085">
        <f>VLOOKUP($F2085,'(참고)타워 스텟 가치'!$B$7:$L$11,Y$2,0)+(VLOOKUP($F2085,'(참고)타워 스텟 가치'!$B$7:$L$11,Y$2,0)*$E2085)</f>
        <v>0</v>
      </c>
      <c r="Z2085">
        <f>VLOOKUP($F2085,'(참고)타워 스텟 가치'!$B$7:$L$11,Z$2,0)+(VLOOKUP($F2085,'(참고)타워 스텟 가치'!$B$7:$L$11,Z$2,0)*$E2085)</f>
        <v>0</v>
      </c>
      <c r="AA2085">
        <f>VLOOKUP($F2085,'(참고)타워 스텟 가치'!$B$7:$L$11,AA$2,0)+(VLOOKUP($F2085,'(참고)타워 스텟 가치'!$B$7:$L$11,AA$2,0)*$E2085)</f>
        <v>117.4600000000009</v>
      </c>
      <c r="AB2085">
        <f>SUM('스테이지별 몬스터 스텟'!S2085*'(참고)타워 스텟 가치'!$Q$17,'스테이지별 몬스터 스텟'!T2085*'(참고)타워 스텟 가치'!$R$17,'스테이지별 몬스터 스텟'!U2085*'(참고)타워 스텟 가치'!$S$17,'스테이지별 몬스터 스텟'!V2085*'(참고)타워 스텟 가치'!$T$17,'스테이지별 몬스터 스텟'!W2085*'(참고)타워 스텟 가치'!$U$17,'스테이지별 몬스터 스텟'!X2085*'(참고)타워 스텟 가치'!$V$17,'스테이지별 몬스터 스텟'!Y2085*'(참고)타워 스텟 가치'!$W$17,'스테이지별 몬스터 스텟'!Z2085*'(참고)타워 스텟 가치'!$X$17,'스테이지별 몬스터 스텟'!AA2085*'(참고)타워 스텟 가치'!$Y$17)</f>
        <v>1270992.7100000095</v>
      </c>
      <c r="AC2085">
        <v>2</v>
      </c>
      <c r="AD2085">
        <f>VLOOKUP($F2085,'(참고)타워 스텟 가치'!$B$12:$L$16,AD$2,0)+(VLOOKUP($F2085,'(참고)타워 스텟 가치'!$B$12:$L$16,AD$2,0)*$E2085)</f>
        <v>419.50000000000324</v>
      </c>
      <c r="AE2085">
        <f>VLOOKUP($F2085,'(참고)타워 스텟 가치'!$B$12:$L$16,AE$2,0)+(VLOOKUP($F2085,'(참고)타워 스텟 가치'!$B$12:$L$16,AE$2,0)*$E2085)</f>
        <v>503.40000000000384</v>
      </c>
      <c r="AF2085">
        <f>VLOOKUP($F2085,'(참고)타워 스텟 가치'!$B$12:$L$16,AF$2,0)+(VLOOKUP($F2085,'(참고)타워 스텟 가치'!$B$12:$L$16,AF$2,0)*$E2085)</f>
        <v>839000.0000000064</v>
      </c>
      <c r="AG2085">
        <f>VLOOKUP($F2085,'(참고)타워 스텟 가치'!$B$12:$L$16,AG$2,0)+(VLOOKUP($F2085,'(참고)타워 스텟 가치'!$B$12:$L$16,AG$2,0)*$E2085)</f>
        <v>2517.0000000000196</v>
      </c>
      <c r="AH2085">
        <f>VLOOKUP($F2085,'(참고)타워 스텟 가치'!$B$12:$L$16,AH$2,0)+(VLOOKUP($F2085,'(참고)타워 스텟 가치'!$B$12:$L$16,AH$2,0)*$E2085)</f>
        <v>83.900000000000645</v>
      </c>
      <c r="AI2085">
        <f>VLOOKUP($F2085,'(참고)타워 스텟 가치'!$B$12:$L$16,AI$2,0)+(VLOOKUP($F2085,'(참고)타워 스텟 가치'!$B$12:$L$16,AI$2,0)*$E2085)</f>
        <v>50.34000000000038</v>
      </c>
      <c r="AJ2085">
        <f>VLOOKUP($F2085,'(참고)타워 스텟 가치'!$B$12:$L$16,AJ$2,0)+(VLOOKUP($F2085,'(참고)타워 스텟 가치'!$B$12:$L$16,AJ$2,0)*$E2085)</f>
        <v>0</v>
      </c>
      <c r="AK2085">
        <f>VLOOKUP($F2085,'(참고)타워 스텟 가치'!$B$12:$L$16,AK$2,0)+(VLOOKUP($F2085,'(참고)타워 스텟 가치'!$B$12:$L$16,AK$2,0)*$E2085)</f>
        <v>0</v>
      </c>
      <c r="AL2085">
        <f>VLOOKUP($F2085,'(참고)타워 스텟 가치'!$B$12:$L$16,AL$2,0)+(VLOOKUP($F2085,'(참고)타워 스텟 가치'!$B$12:$L$16,AL$2,0)*$E2085)</f>
        <v>234.92000000000181</v>
      </c>
      <c r="AM2085">
        <f>SUM('스테이지별 몬스터 스텟'!AD2085*'(참고)타워 스텟 가치'!$Q$17,'스테이지별 몬스터 스텟'!AE2085*'(참고)타워 스텟 가치'!$R$17,'스테이지별 몬스터 스텟'!AF2085*'(참고)타워 스텟 가치'!$S$17,'스테이지별 몬스터 스텟'!AG2085*'(참고)타워 스텟 가치'!$T$17,'스테이지별 몬스터 스텟'!AH2085*'(참고)타워 스텟 가치'!$U$17,'스테이지별 몬스터 스텟'!AI2085*'(참고)타워 스텟 가치'!$V$17,'스테이지별 몬스터 스텟'!AJ2085*'(참고)타워 스텟 가치'!$W$17,'스테이지별 몬스터 스텟'!AK2085*'(참고)타워 스텟 가치'!$X$17,'스테이지별 몬스터 스텟'!AL2085*'(참고)타워 스텟 가치'!$Y$17)</f>
        <v>1265816.0800000099</v>
      </c>
      <c r="AN2085">
        <v>3</v>
      </c>
    </row>
    <row r="2086" spans="3:40" x14ac:dyDescent="0.3">
      <c r="C2086">
        <v>2</v>
      </c>
      <c r="D2086">
        <f t="shared" si="98"/>
        <v>417</v>
      </c>
      <c r="E2086" s="52">
        <f>VLOOKUP(D2086,'스테이지별 난이도 설정'!B:C,2,0)</f>
        <v>166.80000000000129</v>
      </c>
      <c r="F2086" t="str">
        <f t="shared" si="99"/>
        <v>레어</v>
      </c>
      <c r="G2086">
        <f t="shared" si="97"/>
        <v>6</v>
      </c>
      <c r="H2086">
        <f>VLOOKUP($F2086,'(참고)타워 스텟 가치'!$B$2:$L$6,H$2,0)+(VLOOKUP($F2086,'(참고)타워 스텟 가치'!$B$2:$L$6,H$2,0)*$E2086)</f>
        <v>1887.7500000000146</v>
      </c>
      <c r="I2086">
        <f>VLOOKUP($F2086,'(참고)타워 스텟 가치'!$B$2:$L$6,I$2,0)+(VLOOKUP($F2086,'(참고)타워 스텟 가치'!$B$2:$L$6,I$2,0)*$E2086)</f>
        <v>377.55000000000291</v>
      </c>
      <c r="J2086">
        <f>VLOOKUP($F2086,'(참고)타워 스텟 가치'!$B$2:$L$6,J$2,0)+(VLOOKUP($F2086,'(참고)타워 스텟 가치'!$B$2:$L$6,J$2,0)*$E2086)</f>
        <v>839000.0000000064</v>
      </c>
      <c r="K2086">
        <f>VLOOKUP($F2086,'(참고)타워 스텟 가치'!$B$2:$L$6,K$2,0)+(VLOOKUP($F2086,'(참고)타워 스텟 가치'!$B$2:$L$6,K$2,0)*$E2086)</f>
        <v>7551.0000000000582</v>
      </c>
      <c r="L2086">
        <f>VLOOKUP($F2086,'(참고)타워 스텟 가치'!$B$2:$L$6,L$2,0)+(VLOOKUP($F2086,'(참고)타워 스텟 가치'!$B$2:$L$6,L$2,0)*$E2086)</f>
        <v>125.85000000000096</v>
      </c>
      <c r="M2086">
        <f>VLOOKUP($F2086,'(참고)타워 스텟 가치'!$B$2:$L$6,M$2,0)+(VLOOKUP($F2086,'(참고)타워 스텟 가치'!$B$2:$L$6,M$2,0)*$E2086)</f>
        <v>50.34000000000038</v>
      </c>
      <c r="N2086">
        <f>VLOOKUP($F2086,'(참고)타워 스텟 가치'!$B$2:$L$6,N$2,0)+(VLOOKUP($F2086,'(참고)타워 스텟 가치'!$B$2:$L$6,N$2,0)*$E2086)</f>
        <v>0</v>
      </c>
      <c r="O2086">
        <f>VLOOKUP($F2086,'(참고)타워 스텟 가치'!$B$2:$L$6,O$2,0)+(VLOOKUP($F2086,'(참고)타워 스텟 가치'!$B$2:$L$6,O$2,0)*$E2086)</f>
        <v>0</v>
      </c>
      <c r="P2086">
        <f>VLOOKUP($F2086,'(참고)타워 스텟 가치'!$B$2:$L$6,P$2,0)+(VLOOKUP($F2086,'(참고)타워 스텟 가치'!$B$2:$L$6,P$2,0)*$E2086)</f>
        <v>117.4600000000009</v>
      </c>
      <c r="Q2086">
        <f>SUM('스테이지별 몬스터 스텟'!H2086*'(참고)타워 스텟 가치'!$Q$17,'스테이지별 몬스터 스텟'!I2086*'(참고)타워 스텟 가치'!$R$17,'스테이지별 몬스터 스텟'!J2086*'(참고)타워 스텟 가치'!$S$17,'스테이지별 몬스터 스텟'!K2086*'(참고)타워 스텟 가치'!$T$17,'스테이지별 몬스터 스텟'!L2086*'(참고)타워 스텟 가치'!$U$17,'스테이지별 몬스터 스텟'!M2086*'(참고)타워 스텟 가치'!$V$17,'스테이지별 몬스터 스텟'!N2086*'(참고)타워 스텟 가치'!$W$17,'스테이지별 몬스터 스텟'!O2086*'(참고)타워 스텟 가치'!$X$17,'스테이지별 몬스터 스텟'!P2086*'(참고)타워 스텟 가치'!$Y$17)</f>
        <v>1278480.7850000095</v>
      </c>
      <c r="R2086">
        <v>1</v>
      </c>
      <c r="S2086">
        <f>VLOOKUP($F2086,'(참고)타워 스텟 가치'!$B$7:$L$11,S$2,0)+(VLOOKUP($F2086,'(참고)타워 스텟 가치'!$B$7:$L$11,S$2,0)*$E2086)</f>
        <v>629.25000000000489</v>
      </c>
      <c r="T2086">
        <f>VLOOKUP($F2086,'(참고)타워 스텟 가치'!$B$7:$L$11,T$2,0)+(VLOOKUP($F2086,'(참고)타워 스텟 가치'!$B$7:$L$11,T$2,0)*$E2086)</f>
        <v>1132.6500000000087</v>
      </c>
      <c r="U2086">
        <f>VLOOKUP($F2086,'(참고)타워 스텟 가치'!$B$7:$L$11,U$2,0)+(VLOOKUP($F2086,'(참고)타워 스텟 가치'!$B$7:$L$11,U$2,0)*$E2086)</f>
        <v>839000.0000000064</v>
      </c>
      <c r="V2086">
        <f>VLOOKUP($F2086,'(참고)타워 스텟 가치'!$B$7:$L$11,V$2,0)+(VLOOKUP($F2086,'(참고)타워 스텟 가치'!$B$7:$L$11,V$2,0)*$E2086)</f>
        <v>7551.0000000000582</v>
      </c>
      <c r="W2086">
        <f>VLOOKUP($F2086,'(참고)타워 스텟 가치'!$B$7:$L$11,W$2,0)+(VLOOKUP($F2086,'(참고)타워 스텟 가치'!$B$7:$L$11,W$2,0)*$E2086)</f>
        <v>125.85000000000096</v>
      </c>
      <c r="X2086">
        <f>VLOOKUP($F2086,'(참고)타워 스텟 가치'!$B$7:$L$11,X$2,0)+(VLOOKUP($F2086,'(참고)타워 스텟 가치'!$B$7:$L$11,X$2,0)*$E2086)</f>
        <v>50.34000000000038</v>
      </c>
      <c r="Y2086">
        <f>VLOOKUP($F2086,'(참고)타워 스텟 가치'!$B$7:$L$11,Y$2,0)+(VLOOKUP($F2086,'(참고)타워 스텟 가치'!$B$7:$L$11,Y$2,0)*$E2086)</f>
        <v>0</v>
      </c>
      <c r="Z2086">
        <f>VLOOKUP($F2086,'(참고)타워 스텟 가치'!$B$7:$L$11,Z$2,0)+(VLOOKUP($F2086,'(참고)타워 스텟 가치'!$B$7:$L$11,Z$2,0)*$E2086)</f>
        <v>0</v>
      </c>
      <c r="AA2086">
        <f>VLOOKUP($F2086,'(참고)타워 스텟 가치'!$B$7:$L$11,AA$2,0)+(VLOOKUP($F2086,'(참고)타워 스텟 가치'!$B$7:$L$11,AA$2,0)*$E2086)</f>
        <v>117.4600000000009</v>
      </c>
      <c r="AB2086">
        <f>SUM('스테이지별 몬스터 스텟'!S2086*'(참고)타워 스텟 가치'!$Q$17,'스테이지별 몬스터 스텟'!T2086*'(참고)타워 스텟 가치'!$R$17,'스테이지별 몬스터 스텟'!U2086*'(참고)타워 스텟 가치'!$S$17,'스테이지별 몬스터 스텟'!V2086*'(참고)타워 스텟 가치'!$T$17,'스테이지별 몬스터 스텟'!W2086*'(참고)타워 스텟 가치'!$U$17,'스테이지별 몬스터 스텟'!X2086*'(참고)타워 스텟 가치'!$V$17,'스테이지별 몬스터 스텟'!Y2086*'(참고)타워 스텟 가치'!$W$17,'스테이지별 몬스터 스텟'!Z2086*'(참고)타워 스텟 가치'!$X$17,'스테이지별 몬스터 스텟'!AA2086*'(참고)타워 스텟 가치'!$Y$17)</f>
        <v>1277096.4350000098</v>
      </c>
      <c r="AC2086">
        <v>2</v>
      </c>
      <c r="AD2086">
        <f>VLOOKUP($F2086,'(참고)타워 스텟 가치'!$B$12:$L$16,AD$2,0)+(VLOOKUP($F2086,'(참고)타워 스텟 가치'!$B$12:$L$16,AD$2,0)*$E2086)</f>
        <v>629.25000000000489</v>
      </c>
      <c r="AE2086">
        <f>VLOOKUP($F2086,'(참고)타워 스텟 가치'!$B$12:$L$16,AE$2,0)+(VLOOKUP($F2086,'(참고)타워 스텟 가치'!$B$12:$L$16,AE$2,0)*$E2086)</f>
        <v>755.10000000000582</v>
      </c>
      <c r="AF2086">
        <f>VLOOKUP($F2086,'(참고)타워 스텟 가치'!$B$12:$L$16,AF$2,0)+(VLOOKUP($F2086,'(참고)타워 스텟 가치'!$B$12:$L$16,AF$2,0)*$E2086)</f>
        <v>839000.0000000064</v>
      </c>
      <c r="AG2086">
        <f>VLOOKUP($F2086,'(참고)타워 스텟 가치'!$B$12:$L$16,AG$2,0)+(VLOOKUP($F2086,'(참고)타워 스텟 가치'!$B$12:$L$16,AG$2,0)*$E2086)</f>
        <v>3775.5000000000291</v>
      </c>
      <c r="AH2086">
        <f>VLOOKUP($F2086,'(참고)타워 스텟 가치'!$B$12:$L$16,AH$2,0)+(VLOOKUP($F2086,'(참고)타워 스텟 가치'!$B$12:$L$16,AH$2,0)*$E2086)</f>
        <v>125.85000000000096</v>
      </c>
      <c r="AI2086">
        <f>VLOOKUP($F2086,'(참고)타워 스텟 가치'!$B$12:$L$16,AI$2,0)+(VLOOKUP($F2086,'(참고)타워 스텟 가치'!$B$12:$L$16,AI$2,0)*$E2086)</f>
        <v>50.34000000000038</v>
      </c>
      <c r="AJ2086">
        <f>VLOOKUP($F2086,'(참고)타워 스텟 가치'!$B$12:$L$16,AJ$2,0)+(VLOOKUP($F2086,'(참고)타워 스텟 가치'!$B$12:$L$16,AJ$2,0)*$E2086)</f>
        <v>0</v>
      </c>
      <c r="AK2086">
        <f>VLOOKUP($F2086,'(참고)타워 스텟 가치'!$B$12:$L$16,AK$2,0)+(VLOOKUP($F2086,'(참고)타워 스텟 가치'!$B$12:$L$16,AK$2,0)*$E2086)</f>
        <v>0</v>
      </c>
      <c r="AL2086">
        <f>VLOOKUP($F2086,'(참고)타워 스텟 가치'!$B$12:$L$16,AL$2,0)+(VLOOKUP($F2086,'(참고)타워 스텟 가치'!$B$12:$L$16,AL$2,0)*$E2086)</f>
        <v>234.92000000000181</v>
      </c>
      <c r="AM2086">
        <f>SUM('스테이지별 몬스터 스텟'!AD2086*'(참고)타워 스텟 가치'!$Q$17,'스테이지별 몬스터 스텟'!AE2086*'(참고)타워 스텟 가치'!$R$17,'스테이지별 몬스터 스텟'!AF2086*'(참고)타워 스텟 가치'!$S$17,'스테이지별 몬스터 스텟'!AG2086*'(참고)타워 스텟 가치'!$T$17,'스테이지별 몬스터 스텟'!AH2086*'(참고)타워 스텟 가치'!$U$17,'스테이지별 몬스터 스텟'!AI2086*'(참고)타워 스텟 가치'!$V$17,'스테이지별 몬스터 스텟'!AJ2086*'(참고)타워 스텟 가치'!$W$17,'스테이지별 몬스터 스텟'!AK2086*'(참고)타워 스텟 가치'!$X$17,'스테이지별 몬스터 스텟'!AL2086*'(참고)타워 스텟 가치'!$Y$17)</f>
        <v>1269214.0300000096</v>
      </c>
      <c r="AN2086">
        <v>3</v>
      </c>
    </row>
    <row r="2087" spans="3:40" x14ac:dyDescent="0.3">
      <c r="C2087">
        <v>3</v>
      </c>
      <c r="D2087">
        <f t="shared" si="98"/>
        <v>417</v>
      </c>
      <c r="E2087" s="52">
        <f>VLOOKUP(D2087,'스테이지별 난이도 설정'!B:C,2,0)</f>
        <v>166.80000000000129</v>
      </c>
      <c r="F2087" t="str">
        <f t="shared" si="99"/>
        <v>에픽</v>
      </c>
      <c r="G2087">
        <f t="shared" si="97"/>
        <v>6</v>
      </c>
      <c r="H2087">
        <f>VLOOKUP($F2087,'(참고)타워 스텟 가치'!$B$2:$L$6,H$2,0)+(VLOOKUP($F2087,'(참고)타워 스텟 가치'!$B$2:$L$6,H$2,0)*$E2087)</f>
        <v>2831.6250000000218</v>
      </c>
      <c r="I2087">
        <f>VLOOKUP($F2087,'(참고)타워 스텟 가치'!$B$2:$L$6,I$2,0)+(VLOOKUP($F2087,'(참고)타워 스텟 가치'!$B$2:$L$6,I$2,0)*$E2087)</f>
        <v>566.32500000000437</v>
      </c>
      <c r="J2087">
        <f>VLOOKUP($F2087,'(참고)타워 스텟 가치'!$B$2:$L$6,J$2,0)+(VLOOKUP($F2087,'(참고)타워 스텟 가치'!$B$2:$L$6,J$2,0)*$E2087)</f>
        <v>839000.0000000064</v>
      </c>
      <c r="K2087">
        <f>VLOOKUP($F2087,'(참고)타워 스텟 가치'!$B$2:$L$6,K$2,0)+(VLOOKUP($F2087,'(참고)타워 스텟 가치'!$B$2:$L$6,K$2,0)*$E2087)</f>
        <v>11326.500000000087</v>
      </c>
      <c r="L2087">
        <f>VLOOKUP($F2087,'(참고)타워 스텟 가치'!$B$2:$L$6,L$2,0)+(VLOOKUP($F2087,'(참고)타워 스텟 가치'!$B$2:$L$6,L$2,0)*$E2087)</f>
        <v>188.77500000000146</v>
      </c>
      <c r="M2087">
        <f>VLOOKUP($F2087,'(참고)타워 스텟 가치'!$B$2:$L$6,M$2,0)+(VLOOKUP($F2087,'(참고)타워 스텟 가치'!$B$2:$L$6,M$2,0)*$E2087)</f>
        <v>50.34000000000038</v>
      </c>
      <c r="N2087">
        <f>VLOOKUP($F2087,'(참고)타워 스텟 가치'!$B$2:$L$6,N$2,0)+(VLOOKUP($F2087,'(참고)타워 스텟 가치'!$B$2:$L$6,N$2,0)*$E2087)</f>
        <v>0</v>
      </c>
      <c r="O2087">
        <f>VLOOKUP($F2087,'(참고)타워 스텟 가치'!$B$2:$L$6,O$2,0)+(VLOOKUP($F2087,'(참고)타워 스텟 가치'!$B$2:$L$6,O$2,0)*$E2087)</f>
        <v>0</v>
      </c>
      <c r="P2087">
        <f>VLOOKUP($F2087,'(참고)타워 스텟 가치'!$B$2:$L$6,P$2,0)+(VLOOKUP($F2087,'(참고)타워 스텟 가치'!$B$2:$L$6,P$2,0)*$E2087)</f>
        <v>117.4600000000009</v>
      </c>
      <c r="Q2087">
        <f>SUM('스테이지별 몬스터 스텟'!H2087*'(참고)타워 스텟 가치'!$Q$17,'스테이지별 몬스터 스텟'!I2087*'(참고)타워 스텟 가치'!$R$17,'스테이지별 몬스터 스텟'!J2087*'(참고)타워 스텟 가치'!$S$17,'스테이지별 몬스터 스텟'!K2087*'(참고)타워 스텟 가치'!$T$17,'스테이지별 몬스터 스텟'!L2087*'(참고)타워 스텟 가치'!$U$17,'스테이지별 몬스터 스텟'!M2087*'(참고)타워 스텟 가치'!$V$17,'스테이지별 몬스터 스텟'!N2087*'(참고)타워 스텟 가치'!$W$17,'스테이지별 몬스터 스텟'!O2087*'(참고)타워 스텟 가치'!$X$17,'스테이지별 몬스터 스텟'!P2087*'(참고)타워 스텟 가치'!$Y$17)</f>
        <v>1288328.5475000099</v>
      </c>
      <c r="R2087">
        <v>1</v>
      </c>
      <c r="S2087">
        <f>VLOOKUP($F2087,'(참고)타워 스텟 가치'!$B$7:$L$11,S$2,0)+(VLOOKUP($F2087,'(참고)타워 스텟 가치'!$B$7:$L$11,S$2,0)*$E2087)</f>
        <v>943.87500000000728</v>
      </c>
      <c r="T2087">
        <f>VLOOKUP($F2087,'(참고)타워 스텟 가치'!$B$7:$L$11,T$2,0)+(VLOOKUP($F2087,'(참고)타워 스텟 가치'!$B$7:$L$11,T$2,0)*$E2087)</f>
        <v>1698.9750000000131</v>
      </c>
      <c r="U2087">
        <f>VLOOKUP($F2087,'(참고)타워 스텟 가치'!$B$7:$L$11,U$2,0)+(VLOOKUP($F2087,'(참고)타워 스텟 가치'!$B$7:$L$11,U$2,0)*$E2087)</f>
        <v>839000.0000000064</v>
      </c>
      <c r="V2087">
        <f>VLOOKUP($F2087,'(참고)타워 스텟 가치'!$B$7:$L$11,V$2,0)+(VLOOKUP($F2087,'(참고)타워 스텟 가치'!$B$7:$L$11,V$2,0)*$E2087)</f>
        <v>11326.500000000087</v>
      </c>
      <c r="W2087">
        <f>VLOOKUP($F2087,'(참고)타워 스텟 가치'!$B$7:$L$11,W$2,0)+(VLOOKUP($F2087,'(참고)타워 스텟 가치'!$B$7:$L$11,W$2,0)*$E2087)</f>
        <v>188.77500000000146</v>
      </c>
      <c r="X2087">
        <f>VLOOKUP($F2087,'(참고)타워 스텟 가치'!$B$7:$L$11,X$2,0)+(VLOOKUP($F2087,'(참고)타워 스텟 가치'!$B$7:$L$11,X$2,0)*$E2087)</f>
        <v>50.34000000000038</v>
      </c>
      <c r="Y2087">
        <f>VLOOKUP($F2087,'(참고)타워 스텟 가치'!$B$7:$L$11,Y$2,0)+(VLOOKUP($F2087,'(참고)타워 스텟 가치'!$B$7:$L$11,Y$2,0)*$E2087)</f>
        <v>0</v>
      </c>
      <c r="Z2087">
        <f>VLOOKUP($F2087,'(참고)타워 스텟 가치'!$B$7:$L$11,Z$2,0)+(VLOOKUP($F2087,'(참고)타워 스텟 가치'!$B$7:$L$11,Z$2,0)*$E2087)</f>
        <v>0</v>
      </c>
      <c r="AA2087">
        <f>VLOOKUP($F2087,'(참고)타워 스텟 가치'!$B$7:$L$11,AA$2,0)+(VLOOKUP($F2087,'(참고)타워 스텟 가치'!$B$7:$L$11,AA$2,0)*$E2087)</f>
        <v>117.4600000000009</v>
      </c>
      <c r="AB2087">
        <f>SUM('스테이지별 몬스터 스텟'!S2087*'(참고)타워 스텟 가치'!$Q$17,'스테이지별 몬스터 스텟'!T2087*'(참고)타워 스텟 가치'!$R$17,'스테이지별 몬스터 스텟'!U2087*'(참고)타워 스텟 가치'!$S$17,'스테이지별 몬스터 스텟'!V2087*'(참고)타워 스텟 가치'!$T$17,'스테이지별 몬스터 스텟'!W2087*'(참고)타워 스텟 가치'!$U$17,'스테이지별 몬스터 스텟'!X2087*'(참고)타워 스텟 가치'!$V$17,'스테이지별 몬스터 스텟'!Y2087*'(참고)타워 스텟 가치'!$W$17,'스테이지별 몬스터 스텟'!Z2087*'(참고)타워 스텟 가치'!$X$17,'스테이지별 몬스터 스텟'!AA2087*'(참고)타워 스텟 가치'!$Y$17)</f>
        <v>1286252.02250001</v>
      </c>
      <c r="AC2087">
        <v>2</v>
      </c>
      <c r="AD2087">
        <f>VLOOKUP($F2087,'(참고)타워 스텟 가치'!$B$12:$L$16,AD$2,0)+(VLOOKUP($F2087,'(참고)타워 스텟 가치'!$B$12:$L$16,AD$2,0)*$E2087)</f>
        <v>943.87500000000728</v>
      </c>
      <c r="AE2087">
        <f>VLOOKUP($F2087,'(참고)타워 스텟 가치'!$B$12:$L$16,AE$2,0)+(VLOOKUP($F2087,'(참고)타워 스텟 가치'!$B$12:$L$16,AE$2,0)*$E2087)</f>
        <v>1132.6500000000087</v>
      </c>
      <c r="AF2087">
        <f>VLOOKUP($F2087,'(참고)타워 스텟 가치'!$B$12:$L$16,AF$2,0)+(VLOOKUP($F2087,'(참고)타워 스텟 가치'!$B$12:$L$16,AF$2,0)*$E2087)</f>
        <v>839000.0000000064</v>
      </c>
      <c r="AG2087">
        <f>VLOOKUP($F2087,'(참고)타워 스텟 가치'!$B$12:$L$16,AG$2,0)+(VLOOKUP($F2087,'(참고)타워 스텟 가치'!$B$12:$L$16,AG$2,0)*$E2087)</f>
        <v>5663.2500000000437</v>
      </c>
      <c r="AH2087">
        <f>VLOOKUP($F2087,'(참고)타워 스텟 가치'!$B$12:$L$16,AH$2,0)+(VLOOKUP($F2087,'(참고)타워 스텟 가치'!$B$12:$L$16,AH$2,0)*$E2087)</f>
        <v>188.77500000000146</v>
      </c>
      <c r="AI2087">
        <f>VLOOKUP($F2087,'(참고)타워 스텟 가치'!$B$12:$L$16,AI$2,0)+(VLOOKUP($F2087,'(참고)타워 스텟 가치'!$B$12:$L$16,AI$2,0)*$E2087)</f>
        <v>50.34000000000038</v>
      </c>
      <c r="AJ2087">
        <f>VLOOKUP($F2087,'(참고)타워 스텟 가치'!$B$12:$L$16,AJ$2,0)+(VLOOKUP($F2087,'(참고)타워 스텟 가치'!$B$12:$L$16,AJ$2,0)*$E2087)</f>
        <v>0</v>
      </c>
      <c r="AK2087">
        <f>VLOOKUP($F2087,'(참고)타워 스텟 가치'!$B$12:$L$16,AK$2,0)+(VLOOKUP($F2087,'(참고)타워 스텟 가치'!$B$12:$L$16,AK$2,0)*$E2087)</f>
        <v>0</v>
      </c>
      <c r="AL2087">
        <f>VLOOKUP($F2087,'(참고)타워 스텟 가치'!$B$12:$L$16,AL$2,0)+(VLOOKUP($F2087,'(참고)타워 스텟 가치'!$B$12:$L$16,AL$2,0)*$E2087)</f>
        <v>234.92000000000181</v>
      </c>
      <c r="AM2087">
        <f>SUM('스테이지별 몬스터 스텟'!AD2087*'(참고)타워 스텟 가치'!$Q$17,'스테이지별 몬스터 스텟'!AE2087*'(참고)타워 스텟 가치'!$R$17,'스테이지별 몬스터 스텟'!AF2087*'(참고)타워 스텟 가치'!$S$17,'스테이지별 몬스터 스텟'!AG2087*'(참고)타워 스텟 가치'!$T$17,'스테이지별 몬스터 스텟'!AH2087*'(참고)타워 스텟 가치'!$U$17,'스테이지별 몬스터 스텟'!AI2087*'(참고)타워 스텟 가치'!$V$17,'스테이지별 몬스터 스텟'!AJ2087*'(참고)타워 스텟 가치'!$W$17,'스테이지별 몬스터 스텟'!AK2087*'(참고)타워 스텟 가치'!$X$17,'스테이지별 몬스터 스텟'!AL2087*'(참고)타워 스텟 가치'!$Y$17)</f>
        <v>1274310.9550000099</v>
      </c>
      <c r="AN2087">
        <v>3</v>
      </c>
    </row>
    <row r="2088" spans="3:40" x14ac:dyDescent="0.3">
      <c r="C2088">
        <v>4</v>
      </c>
      <c r="D2088">
        <f t="shared" si="98"/>
        <v>417</v>
      </c>
      <c r="E2088" s="52">
        <f>VLOOKUP(D2088,'스테이지별 난이도 설정'!B:C,2,0)</f>
        <v>166.80000000000129</v>
      </c>
      <c r="F2088" t="str">
        <f t="shared" si="99"/>
        <v>유니크</v>
      </c>
      <c r="G2088">
        <f t="shared" si="97"/>
        <v>6</v>
      </c>
      <c r="H2088">
        <f>VLOOKUP($F2088,'(참고)타워 스텟 가치'!$B$2:$L$6,H$2,0)+(VLOOKUP($F2088,'(참고)타워 스텟 가치'!$B$2:$L$6,H$2,0)*$E2088)</f>
        <v>4247.4375000000327</v>
      </c>
      <c r="I2088">
        <f>VLOOKUP($F2088,'(참고)타워 스텟 가치'!$B$2:$L$6,I$2,0)+(VLOOKUP($F2088,'(참고)타워 스텟 가치'!$B$2:$L$6,I$2,0)*$E2088)</f>
        <v>849.48750000000655</v>
      </c>
      <c r="J2088">
        <f>VLOOKUP($F2088,'(참고)타워 스텟 가치'!$B$2:$L$6,J$2,0)+(VLOOKUP($F2088,'(참고)타워 스텟 가치'!$B$2:$L$6,J$2,0)*$E2088)</f>
        <v>839000.0000000064</v>
      </c>
      <c r="K2088">
        <f>VLOOKUP($F2088,'(참고)타워 스텟 가치'!$B$2:$L$6,K$2,0)+(VLOOKUP($F2088,'(참고)타워 스텟 가치'!$B$2:$L$6,K$2,0)*$E2088)</f>
        <v>16989.750000000131</v>
      </c>
      <c r="L2088">
        <f>VLOOKUP($F2088,'(참고)타워 스텟 가치'!$B$2:$L$6,L$2,0)+(VLOOKUP($F2088,'(참고)타워 스텟 가치'!$B$2:$L$6,L$2,0)*$E2088)</f>
        <v>283.16250000000218</v>
      </c>
      <c r="M2088">
        <f>VLOOKUP($F2088,'(참고)타워 스텟 가치'!$B$2:$L$6,M$2,0)+(VLOOKUP($F2088,'(참고)타워 스텟 가치'!$B$2:$L$6,M$2,0)*$E2088)</f>
        <v>50.34000000000038</v>
      </c>
      <c r="N2088">
        <f>VLOOKUP($F2088,'(참고)타워 스텟 가치'!$B$2:$L$6,N$2,0)+(VLOOKUP($F2088,'(참고)타워 스텟 가치'!$B$2:$L$6,N$2,0)*$E2088)</f>
        <v>0</v>
      </c>
      <c r="O2088">
        <f>VLOOKUP($F2088,'(참고)타워 스텟 가치'!$B$2:$L$6,O$2,0)+(VLOOKUP($F2088,'(참고)타워 스텟 가치'!$B$2:$L$6,O$2,0)*$E2088)</f>
        <v>0</v>
      </c>
      <c r="P2088">
        <f>VLOOKUP($F2088,'(참고)타워 스텟 가치'!$B$2:$L$6,P$2,0)+(VLOOKUP($F2088,'(참고)타워 스텟 가치'!$B$2:$L$6,P$2,0)*$E2088)</f>
        <v>167.80000000000129</v>
      </c>
      <c r="Q2088">
        <f>SUM('스테이지별 몬스터 스텟'!H2088*'(참고)타워 스텟 가치'!$Q$17,'스테이지별 몬스터 스텟'!I2088*'(참고)타워 스텟 가치'!$R$17,'스테이지별 몬스터 스텟'!J2088*'(참고)타워 스텟 가치'!$S$17,'스테이지별 몬스터 스텟'!K2088*'(참고)타워 스텟 가치'!$T$17,'스테이지별 몬스터 스텟'!L2088*'(참고)타워 스텟 가치'!$U$17,'스테이지별 몬스터 스텟'!M2088*'(참고)타워 스텟 가치'!$V$17,'스테이지별 몬스터 스텟'!N2088*'(참고)타워 스텟 가치'!$W$17,'스테이지별 몬스터 스텟'!O2088*'(참고)타워 스텟 가치'!$X$17,'스테이지별 몬스터 스텟'!P2088*'(참고)타워 스텟 가치'!$Y$17)</f>
        <v>1303200.8712500101</v>
      </c>
      <c r="R2088">
        <v>1</v>
      </c>
      <c r="S2088">
        <f>VLOOKUP($F2088,'(참고)타워 스텟 가치'!$B$7:$L$11,S$2,0)+(VLOOKUP($F2088,'(참고)타워 스텟 가치'!$B$7:$L$11,S$2,0)*$E2088)</f>
        <v>1415.8125000000109</v>
      </c>
      <c r="T2088">
        <f>VLOOKUP($F2088,'(참고)타워 스텟 가치'!$B$7:$L$11,T$2,0)+(VLOOKUP($F2088,'(참고)타워 스텟 가치'!$B$7:$L$11,T$2,0)*$E2088)</f>
        <v>2548.4625000000196</v>
      </c>
      <c r="U2088">
        <f>VLOOKUP($F2088,'(참고)타워 스텟 가치'!$B$7:$L$11,U$2,0)+(VLOOKUP($F2088,'(참고)타워 스텟 가치'!$B$7:$L$11,U$2,0)*$E2088)</f>
        <v>839000.0000000064</v>
      </c>
      <c r="V2088">
        <f>VLOOKUP($F2088,'(참고)타워 스텟 가치'!$B$7:$L$11,V$2,0)+(VLOOKUP($F2088,'(참고)타워 스텟 가치'!$B$7:$L$11,V$2,0)*$E2088)</f>
        <v>16989.750000000131</v>
      </c>
      <c r="W2088">
        <f>VLOOKUP($F2088,'(참고)타워 스텟 가치'!$B$7:$L$11,W$2,0)+(VLOOKUP($F2088,'(참고)타워 스텟 가치'!$B$7:$L$11,W$2,0)*$E2088)</f>
        <v>283.16250000000218</v>
      </c>
      <c r="X2088">
        <f>VLOOKUP($F2088,'(참고)타워 스텟 가치'!$B$7:$L$11,X$2,0)+(VLOOKUP($F2088,'(참고)타워 스텟 가치'!$B$7:$L$11,X$2,0)*$E2088)</f>
        <v>50.34000000000038</v>
      </c>
      <c r="Y2088">
        <f>VLOOKUP($F2088,'(참고)타워 스텟 가치'!$B$7:$L$11,Y$2,0)+(VLOOKUP($F2088,'(참고)타워 스텟 가치'!$B$7:$L$11,Y$2,0)*$E2088)</f>
        <v>0</v>
      </c>
      <c r="Z2088">
        <f>VLOOKUP($F2088,'(참고)타워 스텟 가치'!$B$7:$L$11,Z$2,0)+(VLOOKUP($F2088,'(참고)타워 스텟 가치'!$B$7:$L$11,Z$2,0)*$E2088)</f>
        <v>0</v>
      </c>
      <c r="AA2088">
        <f>VLOOKUP($F2088,'(참고)타워 스텟 가치'!$B$7:$L$11,AA$2,0)+(VLOOKUP($F2088,'(참고)타워 스텟 가치'!$B$7:$L$11,AA$2,0)*$E2088)</f>
        <v>167.80000000000129</v>
      </c>
      <c r="AB2088">
        <f>SUM('스테이지별 몬스터 스텟'!S2088*'(참고)타워 스텟 가치'!$Q$17,'스테이지별 몬스터 스텟'!T2088*'(참고)타워 스텟 가치'!$R$17,'스테이지별 몬스터 스텟'!U2088*'(참고)타워 스텟 가치'!$S$17,'스테이지별 몬스터 스텟'!V2088*'(참고)타워 스텟 가치'!$T$17,'스테이지별 몬스터 스텟'!W2088*'(참고)타워 스텟 가치'!$U$17,'스테이지별 몬스터 스텟'!X2088*'(참고)타워 스텟 가치'!$V$17,'스테이지별 몬스터 스텟'!Y2088*'(참고)타워 스텟 가치'!$W$17,'스테이지별 몬스터 스텟'!Z2088*'(참고)타워 스텟 가치'!$X$17,'스테이지별 몬스터 스텟'!AA2088*'(참고)타워 스텟 가치'!$Y$17)</f>
        <v>1300086.08375001</v>
      </c>
      <c r="AC2088">
        <v>2</v>
      </c>
      <c r="AD2088">
        <f>VLOOKUP($F2088,'(참고)타워 스텟 가치'!$B$12:$L$16,AD$2,0)+(VLOOKUP($F2088,'(참고)타워 스텟 가치'!$B$12:$L$16,AD$2,0)*$E2088)</f>
        <v>1415.8125000000109</v>
      </c>
      <c r="AE2088">
        <f>VLOOKUP($F2088,'(참고)타워 스텟 가치'!$B$12:$L$16,AE$2,0)+(VLOOKUP($F2088,'(참고)타워 스텟 가치'!$B$12:$L$16,AE$2,0)*$E2088)</f>
        <v>1698.9750000000131</v>
      </c>
      <c r="AF2088">
        <f>VLOOKUP($F2088,'(참고)타워 스텟 가치'!$B$12:$L$16,AF$2,0)+(VLOOKUP($F2088,'(참고)타워 스텟 가치'!$B$12:$L$16,AF$2,0)*$E2088)</f>
        <v>839000.0000000064</v>
      </c>
      <c r="AG2088">
        <f>VLOOKUP($F2088,'(참고)타워 스텟 가치'!$B$12:$L$16,AG$2,0)+(VLOOKUP($F2088,'(참고)타워 스텟 가치'!$B$12:$L$16,AG$2,0)*$E2088)</f>
        <v>8494.8750000000655</v>
      </c>
      <c r="AH2088">
        <f>VLOOKUP($F2088,'(참고)타워 스텟 가치'!$B$12:$L$16,AH$2,0)+(VLOOKUP($F2088,'(참고)타워 스텟 가치'!$B$12:$L$16,AH$2,0)*$E2088)</f>
        <v>283.16250000000218</v>
      </c>
      <c r="AI2088">
        <f>VLOOKUP($F2088,'(참고)타워 스텟 가치'!$B$12:$L$16,AI$2,0)+(VLOOKUP($F2088,'(참고)타워 스텟 가치'!$B$12:$L$16,AI$2,0)*$E2088)</f>
        <v>50.34000000000038</v>
      </c>
      <c r="AJ2088">
        <f>VLOOKUP($F2088,'(참고)타워 스텟 가치'!$B$12:$L$16,AJ$2,0)+(VLOOKUP($F2088,'(참고)타워 스텟 가치'!$B$12:$L$16,AJ$2,0)*$E2088)</f>
        <v>0</v>
      </c>
      <c r="AK2088">
        <f>VLOOKUP($F2088,'(참고)타워 스텟 가치'!$B$12:$L$16,AK$2,0)+(VLOOKUP($F2088,'(참고)타워 스텟 가치'!$B$12:$L$16,AK$2,0)*$E2088)</f>
        <v>0</v>
      </c>
      <c r="AL2088">
        <f>VLOOKUP($F2088,'(참고)타워 스텟 가치'!$B$12:$L$16,AL$2,0)+(VLOOKUP($F2088,'(참고)타워 스텟 가치'!$B$12:$L$16,AL$2,0)*$E2088)</f>
        <v>335.60000000000258</v>
      </c>
      <c r="AM2088">
        <f>SUM('스테이지별 몬스터 스텟'!AD2088*'(참고)타워 스텟 가치'!$Q$17,'스테이지별 몬스터 스텟'!AE2088*'(참고)타워 스텟 가치'!$R$17,'스테이지별 몬스터 스텟'!AF2088*'(참고)타워 스텟 가치'!$S$17,'스테이지별 몬스터 스텟'!AG2088*'(참고)타워 스텟 가치'!$T$17,'스테이지별 몬스터 스텟'!AH2088*'(참고)타워 스텟 가치'!$U$17,'스테이지별 몬스터 스텟'!AI2088*'(참고)타워 스텟 가치'!$V$17,'스테이지별 몬스터 스텟'!AJ2088*'(참고)타워 스텟 가치'!$W$17,'스테이지별 몬스터 스텟'!AK2088*'(참고)타워 스텟 가치'!$X$17,'스테이지별 몬스터 스텟'!AL2088*'(참고)타워 스텟 가치'!$Y$17)</f>
        <v>1282157.7025000099</v>
      </c>
      <c r="AN2088">
        <v>3</v>
      </c>
    </row>
    <row r="2089" spans="3:40" x14ac:dyDescent="0.3">
      <c r="C2089">
        <v>5</v>
      </c>
      <c r="D2089">
        <f t="shared" si="98"/>
        <v>417</v>
      </c>
      <c r="E2089" s="52">
        <f>VLOOKUP(D2089,'스테이지별 난이도 설정'!B:C,2,0)</f>
        <v>166.80000000000129</v>
      </c>
      <c r="F2089" t="str">
        <f t="shared" si="99"/>
        <v>스페셜</v>
      </c>
      <c r="G2089">
        <f t="shared" si="97"/>
        <v>6</v>
      </c>
      <c r="H2089">
        <f>VLOOKUP($F2089,'(참고)타워 스텟 가치'!$B$2:$L$6,H$2,0)+(VLOOKUP($F2089,'(참고)타워 스텟 가치'!$B$2:$L$6,H$2,0)*$E2089)</f>
        <v>6371.1562500000491</v>
      </c>
      <c r="I2089">
        <f>VLOOKUP($F2089,'(참고)타워 스텟 가치'!$B$2:$L$6,I$2,0)+(VLOOKUP($F2089,'(참고)타워 스텟 가치'!$B$2:$L$6,I$2,0)*$E2089)</f>
        <v>1274.2312500000098</v>
      </c>
      <c r="J2089">
        <f>VLOOKUP($F2089,'(참고)타워 스텟 가치'!$B$2:$L$6,J$2,0)+(VLOOKUP($F2089,'(참고)타워 스텟 가치'!$B$2:$L$6,J$2,0)*$E2089)</f>
        <v>839000.0000000064</v>
      </c>
      <c r="K2089">
        <f>VLOOKUP($F2089,'(참고)타워 스텟 가치'!$B$2:$L$6,K$2,0)+(VLOOKUP($F2089,'(참고)타워 스텟 가치'!$B$2:$L$6,K$2,0)*$E2089)</f>
        <v>25484.625000000196</v>
      </c>
      <c r="L2089">
        <f>VLOOKUP($F2089,'(참고)타워 스텟 가치'!$B$2:$L$6,L$2,0)+(VLOOKUP($F2089,'(참고)타워 스텟 가치'!$B$2:$L$6,L$2,0)*$E2089)</f>
        <v>424.74375000000327</v>
      </c>
      <c r="M2089">
        <f>VLOOKUP($F2089,'(참고)타워 스텟 가치'!$B$2:$L$6,M$2,0)+(VLOOKUP($F2089,'(참고)타워 스텟 가치'!$B$2:$L$6,M$2,0)*$E2089)</f>
        <v>50.34000000000038</v>
      </c>
      <c r="N2089">
        <f>VLOOKUP($F2089,'(참고)타워 스텟 가치'!$B$2:$L$6,N$2,0)+(VLOOKUP($F2089,'(참고)타워 스텟 가치'!$B$2:$L$6,N$2,0)*$E2089)</f>
        <v>0</v>
      </c>
      <c r="O2089">
        <f>VLOOKUP($F2089,'(참고)타워 스텟 가치'!$B$2:$L$6,O$2,0)+(VLOOKUP($F2089,'(참고)타워 스텟 가치'!$B$2:$L$6,O$2,0)*$E2089)</f>
        <v>0</v>
      </c>
      <c r="P2089">
        <f>VLOOKUP($F2089,'(참고)타워 스텟 가치'!$B$2:$L$6,P$2,0)+(VLOOKUP($F2089,'(참고)타워 스텟 가치'!$B$2:$L$6,P$2,0)*$E2089)</f>
        <v>167.80000000000129</v>
      </c>
      <c r="Q2089">
        <f>SUM('스테이지별 몬스터 스텟'!H2089*'(참고)타워 스텟 가치'!$Q$17,'스테이지별 몬스터 스텟'!I2089*'(참고)타워 스텟 가치'!$R$17,'스테이지별 몬스터 스텟'!J2089*'(참고)타워 스텟 가치'!$S$17,'스테이지별 몬스터 스텟'!K2089*'(참고)타워 스텟 가치'!$T$17,'스테이지별 몬스터 스텟'!L2089*'(참고)타워 스텟 가치'!$U$17,'스테이지별 몬스터 스텟'!M2089*'(참고)타워 스텟 가치'!$V$17,'스테이지별 몬스터 스텟'!N2089*'(참고)타워 스텟 가치'!$W$17,'스테이지별 몬스터 스텟'!O2089*'(참고)타워 스텟 가치'!$X$17,'스테이지별 몬스터 스텟'!P2089*'(참고)타워 스텟 가치'!$Y$17)</f>
        <v>1325358.3368750103</v>
      </c>
      <c r="R2089">
        <v>1</v>
      </c>
      <c r="S2089">
        <f>VLOOKUP($F2089,'(참고)타워 스텟 가치'!$B$7:$L$11,S$2,0)+(VLOOKUP($F2089,'(참고)타워 스텟 가치'!$B$7:$L$11,S$2,0)*$E2089)</f>
        <v>2123.7187500000164</v>
      </c>
      <c r="T2089">
        <f>VLOOKUP($F2089,'(참고)타워 스텟 가치'!$B$7:$L$11,T$2,0)+(VLOOKUP($F2089,'(참고)타워 스텟 가치'!$B$7:$L$11,T$2,0)*$E2089)</f>
        <v>3822.6937500000295</v>
      </c>
      <c r="U2089">
        <f>VLOOKUP($F2089,'(참고)타워 스텟 가치'!$B$7:$L$11,U$2,0)+(VLOOKUP($F2089,'(참고)타워 스텟 가치'!$B$7:$L$11,U$2,0)*$E2089)</f>
        <v>839000.0000000064</v>
      </c>
      <c r="V2089">
        <f>VLOOKUP($F2089,'(참고)타워 스텟 가치'!$B$7:$L$11,V$2,0)+(VLOOKUP($F2089,'(참고)타워 스텟 가치'!$B$7:$L$11,V$2,0)*$E2089)</f>
        <v>25484.625000000196</v>
      </c>
      <c r="W2089">
        <f>VLOOKUP($F2089,'(참고)타워 스텟 가치'!$B$7:$L$11,W$2,0)+(VLOOKUP($F2089,'(참고)타워 스텟 가치'!$B$7:$L$11,W$2,0)*$E2089)</f>
        <v>424.74375000000327</v>
      </c>
      <c r="X2089">
        <f>VLOOKUP($F2089,'(참고)타워 스텟 가치'!$B$7:$L$11,X$2,0)+(VLOOKUP($F2089,'(참고)타워 스텟 가치'!$B$7:$L$11,X$2,0)*$E2089)</f>
        <v>50.34000000000038</v>
      </c>
      <c r="Y2089">
        <f>VLOOKUP($F2089,'(참고)타워 스텟 가치'!$B$7:$L$11,Y$2,0)+(VLOOKUP($F2089,'(참고)타워 스텟 가치'!$B$7:$L$11,Y$2,0)*$E2089)</f>
        <v>0</v>
      </c>
      <c r="Z2089">
        <f>VLOOKUP($F2089,'(참고)타워 스텟 가치'!$B$7:$L$11,Z$2,0)+(VLOOKUP($F2089,'(참고)타워 스텟 가치'!$B$7:$L$11,Z$2,0)*$E2089)</f>
        <v>0</v>
      </c>
      <c r="AA2089">
        <f>VLOOKUP($F2089,'(참고)타워 스텟 가치'!$B$7:$L$11,AA$2,0)+(VLOOKUP($F2089,'(참고)타워 스텟 가치'!$B$7:$L$11,AA$2,0)*$E2089)</f>
        <v>167.80000000000129</v>
      </c>
      <c r="AB2089">
        <f>SUM('스테이지별 몬스터 스텟'!S2089*'(참고)타워 스텟 가치'!$Q$17,'스테이지별 몬스터 스텟'!T2089*'(참고)타워 스텟 가치'!$R$17,'스테이지별 몬스터 스텟'!U2089*'(참고)타워 스텟 가치'!$S$17,'스테이지별 몬스터 스텟'!V2089*'(참고)타워 스텟 가치'!$T$17,'스테이지별 몬스터 스텟'!W2089*'(참고)타워 스텟 가치'!$U$17,'스테이지별 몬스터 스텟'!X2089*'(참고)타워 스텟 가치'!$V$17,'스테이지별 몬스터 스텟'!Y2089*'(참고)타워 스텟 가치'!$W$17,'스테이지별 몬스터 스텟'!Z2089*'(참고)타워 스텟 가치'!$X$17,'스테이지별 몬스터 스텟'!AA2089*'(참고)타워 스텟 가치'!$Y$17)</f>
        <v>1320686.1556250104</v>
      </c>
      <c r="AC2089">
        <v>2</v>
      </c>
      <c r="AD2089">
        <f>VLOOKUP($F2089,'(참고)타워 스텟 가치'!$B$12:$L$16,AD$2,0)+(VLOOKUP($F2089,'(참고)타워 스텟 가치'!$B$12:$L$16,AD$2,0)*$E2089)</f>
        <v>2123.7187500000164</v>
      </c>
      <c r="AE2089">
        <f>VLOOKUP($F2089,'(참고)타워 스텟 가치'!$B$12:$L$16,AE$2,0)+(VLOOKUP($F2089,'(참고)타워 스텟 가치'!$B$12:$L$16,AE$2,0)*$E2089)</f>
        <v>2548.4625000000196</v>
      </c>
      <c r="AF2089">
        <f>VLOOKUP($F2089,'(참고)타워 스텟 가치'!$B$12:$L$16,AF$2,0)+(VLOOKUP($F2089,'(참고)타워 스텟 가치'!$B$12:$L$16,AF$2,0)*$E2089)</f>
        <v>839000.0000000064</v>
      </c>
      <c r="AG2089">
        <f>VLOOKUP($F2089,'(참고)타워 스텟 가치'!$B$12:$L$16,AG$2,0)+(VLOOKUP($F2089,'(참고)타워 스텟 가치'!$B$12:$L$16,AG$2,0)*$E2089)</f>
        <v>12742.312500000098</v>
      </c>
      <c r="AH2089">
        <f>VLOOKUP($F2089,'(참고)타워 스텟 가치'!$B$12:$L$16,AH$2,0)+(VLOOKUP($F2089,'(참고)타워 스텟 가치'!$B$12:$L$16,AH$2,0)*$E2089)</f>
        <v>424.74375000000327</v>
      </c>
      <c r="AI2089">
        <f>VLOOKUP($F2089,'(참고)타워 스텟 가치'!$B$12:$L$16,AI$2,0)+(VLOOKUP($F2089,'(참고)타워 스텟 가치'!$B$12:$L$16,AI$2,0)*$E2089)</f>
        <v>50.34000000000038</v>
      </c>
      <c r="AJ2089">
        <f>VLOOKUP($F2089,'(참고)타워 스텟 가치'!$B$12:$L$16,AJ$2,0)+(VLOOKUP($F2089,'(참고)타워 스텟 가치'!$B$12:$L$16,AJ$2,0)*$E2089)</f>
        <v>0</v>
      </c>
      <c r="AK2089">
        <f>VLOOKUP($F2089,'(참고)타워 스텟 가치'!$B$12:$L$16,AK$2,0)+(VLOOKUP($F2089,'(참고)타워 스텟 가치'!$B$12:$L$16,AK$2,0)*$E2089)</f>
        <v>0</v>
      </c>
      <c r="AL2089">
        <f>VLOOKUP($F2089,'(참고)타워 스텟 가치'!$B$12:$L$16,AL$2,0)+(VLOOKUP($F2089,'(참고)타워 스텟 가치'!$B$12:$L$16,AL$2,0)*$E2089)</f>
        <v>335.60000000000258</v>
      </c>
      <c r="AM2089">
        <f>SUM('스테이지별 몬스터 스텟'!AD2089*'(참고)타워 스텟 가치'!$Q$17,'스테이지별 몬스터 스텟'!AE2089*'(참고)타워 스텟 가치'!$R$17,'스테이지별 몬스터 스텟'!AF2089*'(참고)타워 스텟 가치'!$S$17,'스테이지별 몬스터 스텟'!AG2089*'(참고)타워 스텟 가치'!$T$17,'스테이지별 몬스터 스텟'!AH2089*'(참고)타워 스텟 가치'!$U$17,'스테이지별 몬스터 스텟'!AI2089*'(참고)타워 스텟 가치'!$V$17,'스테이지별 몬스터 스텟'!AJ2089*'(참고)타워 스텟 가치'!$W$17,'스테이지별 몬스터 스텟'!AK2089*'(참고)타워 스텟 가치'!$X$17,'스테이지별 몬스터 스텟'!AL2089*'(참고)타워 스텟 가치'!$Y$17)</f>
        <v>1293625.78375001</v>
      </c>
      <c r="AN2089">
        <v>3</v>
      </c>
    </row>
    <row r="2090" spans="3:40" x14ac:dyDescent="0.3">
      <c r="C2090">
        <v>1</v>
      </c>
      <c r="D2090">
        <f t="shared" si="98"/>
        <v>418</v>
      </c>
      <c r="E2090" s="52">
        <f>VLOOKUP(D2090,'스테이지별 난이도 설정'!B:C,2,0)</f>
        <v>167.2000000000013</v>
      </c>
      <c r="F2090" t="str">
        <f t="shared" si="99"/>
        <v>일반</v>
      </c>
      <c r="G2090">
        <f t="shared" si="97"/>
        <v>6</v>
      </c>
      <c r="H2090">
        <f>VLOOKUP($F2090,'(참고)타워 스텟 가치'!$B$2:$L$6,H$2,0)+(VLOOKUP($F2090,'(참고)타워 스텟 가치'!$B$2:$L$6,H$2,0)*$E2090)</f>
        <v>1261.5000000000098</v>
      </c>
      <c r="I2090">
        <f>VLOOKUP($F2090,'(참고)타워 스텟 가치'!$B$2:$L$6,I$2,0)+(VLOOKUP($F2090,'(참고)타워 스텟 가치'!$B$2:$L$6,I$2,0)*$E2090)</f>
        <v>252.30000000000194</v>
      </c>
      <c r="J2090">
        <f>VLOOKUP($F2090,'(참고)타워 스텟 가치'!$B$2:$L$6,J$2,0)+(VLOOKUP($F2090,'(참고)타워 스텟 가치'!$B$2:$L$6,J$2,0)*$E2090)</f>
        <v>841000.00000000652</v>
      </c>
      <c r="K2090">
        <f>VLOOKUP($F2090,'(참고)타워 스텟 가치'!$B$2:$L$6,K$2,0)+(VLOOKUP($F2090,'(참고)타워 스텟 가치'!$B$2:$L$6,K$2,0)*$E2090)</f>
        <v>5046.0000000000391</v>
      </c>
      <c r="L2090">
        <f>VLOOKUP($F2090,'(참고)타워 스텟 가치'!$B$2:$L$6,L$2,0)+(VLOOKUP($F2090,'(참고)타워 스텟 가치'!$B$2:$L$6,L$2,0)*$E2090)</f>
        <v>84.100000000000648</v>
      </c>
      <c r="M2090">
        <f>VLOOKUP($F2090,'(참고)타워 스텟 가치'!$B$2:$L$6,M$2,0)+(VLOOKUP($F2090,'(참고)타워 스텟 가치'!$B$2:$L$6,M$2,0)*$E2090)</f>
        <v>50.460000000000385</v>
      </c>
      <c r="N2090">
        <f>VLOOKUP($F2090,'(참고)타워 스텟 가치'!$B$2:$L$6,N$2,0)+(VLOOKUP($F2090,'(참고)타워 스텟 가치'!$B$2:$L$6,N$2,0)*$E2090)</f>
        <v>0</v>
      </c>
      <c r="O2090">
        <f>VLOOKUP($F2090,'(참고)타워 스텟 가치'!$B$2:$L$6,O$2,0)+(VLOOKUP($F2090,'(참고)타워 스텟 가치'!$B$2:$L$6,O$2,0)*$E2090)</f>
        <v>0</v>
      </c>
      <c r="P2090">
        <f>VLOOKUP($F2090,'(참고)타워 스텟 가치'!$B$2:$L$6,P$2,0)+(VLOOKUP($F2090,'(참고)타워 스텟 가치'!$B$2:$L$6,P$2,0)*$E2090)</f>
        <v>117.7400000000009</v>
      </c>
      <c r="Q2090">
        <f>SUM('스테이지별 몬스터 스텟'!H2090*'(참고)타워 스텟 가치'!$Q$17,'스테이지별 몬스터 스텟'!I2090*'(참고)타워 스텟 가치'!$R$17,'스테이지별 몬스터 스텟'!J2090*'(참고)타워 스텟 가치'!$S$17,'스테이지별 몬스터 스텟'!K2090*'(참고)타워 스텟 가치'!$T$17,'스테이지별 몬스터 스텟'!L2090*'(참고)타워 스텟 가치'!$U$17,'스테이지별 몬스터 스텟'!M2090*'(참고)타워 스텟 가치'!$V$17,'스테이지별 몬스터 스텟'!N2090*'(참고)타워 스텟 가치'!$W$17,'스테이지별 몬스터 스텟'!O2090*'(참고)타워 스텟 가치'!$X$17,'스테이지별 몬스터 스텟'!P2090*'(참고)타워 스텟 가치'!$Y$17)</f>
        <v>1274947.5900000096</v>
      </c>
      <c r="R2090">
        <v>1</v>
      </c>
      <c r="S2090">
        <f>VLOOKUP($F2090,'(참고)타워 스텟 가치'!$B$7:$L$11,S$2,0)+(VLOOKUP($F2090,'(참고)타워 스텟 가치'!$B$7:$L$11,S$2,0)*$E2090)</f>
        <v>420.50000000000324</v>
      </c>
      <c r="T2090">
        <f>VLOOKUP($F2090,'(참고)타워 스텟 가치'!$B$7:$L$11,T$2,0)+(VLOOKUP($F2090,'(참고)타워 스텟 가치'!$B$7:$L$11,T$2,0)*$E2090)</f>
        <v>756.90000000000578</v>
      </c>
      <c r="U2090">
        <f>VLOOKUP($F2090,'(참고)타워 스텟 가치'!$B$7:$L$11,U$2,0)+(VLOOKUP($F2090,'(참고)타워 스텟 가치'!$B$7:$L$11,U$2,0)*$E2090)</f>
        <v>841000.00000000652</v>
      </c>
      <c r="V2090">
        <f>VLOOKUP($F2090,'(참고)타워 스텟 가치'!$B$7:$L$11,V$2,0)+(VLOOKUP($F2090,'(참고)타워 스텟 가치'!$B$7:$L$11,V$2,0)*$E2090)</f>
        <v>5046.0000000000391</v>
      </c>
      <c r="W2090">
        <f>VLOOKUP($F2090,'(참고)타워 스텟 가치'!$B$7:$L$11,W$2,0)+(VLOOKUP($F2090,'(참고)타워 스텟 가치'!$B$7:$L$11,W$2,0)*$E2090)</f>
        <v>84.100000000000648</v>
      </c>
      <c r="X2090">
        <f>VLOOKUP($F2090,'(참고)타워 스텟 가치'!$B$7:$L$11,X$2,0)+(VLOOKUP($F2090,'(참고)타워 스텟 가치'!$B$7:$L$11,X$2,0)*$E2090)</f>
        <v>50.460000000000385</v>
      </c>
      <c r="Y2090">
        <f>VLOOKUP($F2090,'(참고)타워 스텟 가치'!$B$7:$L$11,Y$2,0)+(VLOOKUP($F2090,'(참고)타워 스텟 가치'!$B$7:$L$11,Y$2,0)*$E2090)</f>
        <v>0</v>
      </c>
      <c r="Z2090">
        <f>VLOOKUP($F2090,'(참고)타워 스텟 가치'!$B$7:$L$11,Z$2,0)+(VLOOKUP($F2090,'(참고)타워 스텟 가치'!$B$7:$L$11,Z$2,0)*$E2090)</f>
        <v>0</v>
      </c>
      <c r="AA2090">
        <f>VLOOKUP($F2090,'(참고)타워 스텟 가치'!$B$7:$L$11,AA$2,0)+(VLOOKUP($F2090,'(참고)타워 스텟 가치'!$B$7:$L$11,AA$2,0)*$E2090)</f>
        <v>117.7400000000009</v>
      </c>
      <c r="AB2090">
        <f>SUM('스테이지별 몬스터 스텟'!S2090*'(참고)타워 스텟 가치'!$Q$17,'스테이지별 몬스터 스텟'!T2090*'(참고)타워 스텟 가치'!$R$17,'스테이지별 몬스터 스텟'!U2090*'(참고)타워 스텟 가치'!$S$17,'스테이지별 몬스터 스텟'!V2090*'(참고)타워 스텟 가치'!$T$17,'스테이지별 몬스터 스텟'!W2090*'(참고)타워 스텟 가치'!$U$17,'스테이지별 몬스터 스텟'!X2090*'(참고)타워 스텟 가치'!$V$17,'스테이지별 몬스터 스텟'!Y2090*'(참고)타워 스텟 가치'!$W$17,'스테이지별 몬스터 스텟'!Z2090*'(참고)타워 스텟 가치'!$X$17,'스테이지별 몬스터 스텟'!AA2090*'(참고)타워 스텟 가치'!$Y$17)</f>
        <v>1274022.4900000098</v>
      </c>
      <c r="AC2090">
        <v>2</v>
      </c>
      <c r="AD2090">
        <f>VLOOKUP($F2090,'(참고)타워 스텟 가치'!$B$12:$L$16,AD$2,0)+(VLOOKUP($F2090,'(참고)타워 스텟 가치'!$B$12:$L$16,AD$2,0)*$E2090)</f>
        <v>420.50000000000324</v>
      </c>
      <c r="AE2090">
        <f>VLOOKUP($F2090,'(참고)타워 스텟 가치'!$B$12:$L$16,AE$2,0)+(VLOOKUP($F2090,'(참고)타워 스텟 가치'!$B$12:$L$16,AE$2,0)*$E2090)</f>
        <v>504.60000000000389</v>
      </c>
      <c r="AF2090">
        <f>VLOOKUP($F2090,'(참고)타워 스텟 가치'!$B$12:$L$16,AF$2,0)+(VLOOKUP($F2090,'(참고)타워 스텟 가치'!$B$12:$L$16,AF$2,0)*$E2090)</f>
        <v>841000.00000000652</v>
      </c>
      <c r="AG2090">
        <f>VLOOKUP($F2090,'(참고)타워 스텟 가치'!$B$12:$L$16,AG$2,0)+(VLOOKUP($F2090,'(참고)타워 스텟 가치'!$B$12:$L$16,AG$2,0)*$E2090)</f>
        <v>2523.0000000000196</v>
      </c>
      <c r="AH2090">
        <f>VLOOKUP($F2090,'(참고)타워 스텟 가치'!$B$12:$L$16,AH$2,0)+(VLOOKUP($F2090,'(참고)타워 스텟 가치'!$B$12:$L$16,AH$2,0)*$E2090)</f>
        <v>84.100000000000648</v>
      </c>
      <c r="AI2090">
        <f>VLOOKUP($F2090,'(참고)타워 스텟 가치'!$B$12:$L$16,AI$2,0)+(VLOOKUP($F2090,'(참고)타워 스텟 가치'!$B$12:$L$16,AI$2,0)*$E2090)</f>
        <v>50.460000000000385</v>
      </c>
      <c r="AJ2090">
        <f>VLOOKUP($F2090,'(참고)타워 스텟 가치'!$B$12:$L$16,AJ$2,0)+(VLOOKUP($F2090,'(참고)타워 스텟 가치'!$B$12:$L$16,AJ$2,0)*$E2090)</f>
        <v>0</v>
      </c>
      <c r="AK2090">
        <f>VLOOKUP($F2090,'(참고)타워 스텟 가치'!$B$12:$L$16,AK$2,0)+(VLOOKUP($F2090,'(참고)타워 스텟 가치'!$B$12:$L$16,AK$2,0)*$E2090)</f>
        <v>0</v>
      </c>
      <c r="AL2090">
        <f>VLOOKUP($F2090,'(참고)타워 스텟 가치'!$B$12:$L$16,AL$2,0)+(VLOOKUP($F2090,'(참고)타워 스텟 가치'!$B$12:$L$16,AL$2,0)*$E2090)</f>
        <v>235.48000000000181</v>
      </c>
      <c r="AM2090">
        <f>SUM('스테이지별 몬스터 스텟'!AD2090*'(참고)타워 스텟 가치'!$Q$17,'스테이지별 몬스터 스텟'!AE2090*'(참고)타워 스텟 가치'!$R$17,'스테이지별 몬스터 스텟'!AF2090*'(참고)타워 스텟 가치'!$S$17,'스테이지별 몬스터 스텟'!AG2090*'(참고)타워 스텟 가치'!$T$17,'스테이지별 몬스터 스텟'!AH2090*'(참고)타워 스텟 가치'!$U$17,'스테이지별 몬스터 스텟'!AI2090*'(참고)타워 스텟 가치'!$V$17,'스테이지별 몬스터 스텟'!AJ2090*'(참고)타워 스텟 가치'!$W$17,'스테이지별 몬스터 스텟'!AK2090*'(참고)타워 스텟 가치'!$X$17,'스테이지별 몬스터 스텟'!AL2090*'(참고)타워 스텟 가치'!$Y$17)</f>
        <v>1268833.5200000096</v>
      </c>
      <c r="AN2090">
        <v>3</v>
      </c>
    </row>
    <row r="2091" spans="3:40" x14ac:dyDescent="0.3">
      <c r="C2091">
        <v>2</v>
      </c>
      <c r="D2091">
        <f t="shared" si="98"/>
        <v>418</v>
      </c>
      <c r="E2091" s="52">
        <f>VLOOKUP(D2091,'스테이지별 난이도 설정'!B:C,2,0)</f>
        <v>167.2000000000013</v>
      </c>
      <c r="F2091" t="str">
        <f t="shared" si="99"/>
        <v>레어</v>
      </c>
      <c r="G2091">
        <f t="shared" si="97"/>
        <v>6</v>
      </c>
      <c r="H2091">
        <f>VLOOKUP($F2091,'(참고)타워 스텟 가치'!$B$2:$L$6,H$2,0)+(VLOOKUP($F2091,'(참고)타워 스텟 가치'!$B$2:$L$6,H$2,0)*$E2091)</f>
        <v>1892.2500000000146</v>
      </c>
      <c r="I2091">
        <f>VLOOKUP($F2091,'(참고)타워 스텟 가치'!$B$2:$L$6,I$2,0)+(VLOOKUP($F2091,'(참고)타워 스텟 가치'!$B$2:$L$6,I$2,0)*$E2091)</f>
        <v>378.45000000000289</v>
      </c>
      <c r="J2091">
        <f>VLOOKUP($F2091,'(참고)타워 스텟 가치'!$B$2:$L$6,J$2,0)+(VLOOKUP($F2091,'(참고)타워 스텟 가치'!$B$2:$L$6,J$2,0)*$E2091)</f>
        <v>841000.00000000652</v>
      </c>
      <c r="K2091">
        <f>VLOOKUP($F2091,'(참고)타워 스텟 가치'!$B$2:$L$6,K$2,0)+(VLOOKUP($F2091,'(참고)타워 스텟 가치'!$B$2:$L$6,K$2,0)*$E2091)</f>
        <v>7569.0000000000582</v>
      </c>
      <c r="L2091">
        <f>VLOOKUP($F2091,'(참고)타워 스텟 가치'!$B$2:$L$6,L$2,0)+(VLOOKUP($F2091,'(참고)타워 스텟 가치'!$B$2:$L$6,L$2,0)*$E2091)</f>
        <v>126.15000000000097</v>
      </c>
      <c r="M2091">
        <f>VLOOKUP($F2091,'(참고)타워 스텟 가치'!$B$2:$L$6,M$2,0)+(VLOOKUP($F2091,'(참고)타워 스텟 가치'!$B$2:$L$6,M$2,0)*$E2091)</f>
        <v>50.460000000000385</v>
      </c>
      <c r="N2091">
        <f>VLOOKUP($F2091,'(참고)타워 스텟 가치'!$B$2:$L$6,N$2,0)+(VLOOKUP($F2091,'(참고)타워 스텟 가치'!$B$2:$L$6,N$2,0)*$E2091)</f>
        <v>0</v>
      </c>
      <c r="O2091">
        <f>VLOOKUP($F2091,'(참고)타워 스텟 가치'!$B$2:$L$6,O$2,0)+(VLOOKUP($F2091,'(참고)타워 스텟 가치'!$B$2:$L$6,O$2,0)*$E2091)</f>
        <v>0</v>
      </c>
      <c r="P2091">
        <f>VLOOKUP($F2091,'(참고)타워 스텟 가치'!$B$2:$L$6,P$2,0)+(VLOOKUP($F2091,'(참고)타워 스텟 가치'!$B$2:$L$6,P$2,0)*$E2091)</f>
        <v>117.7400000000009</v>
      </c>
      <c r="Q2091">
        <f>SUM('스테이지별 몬스터 스텟'!H2091*'(참고)타워 스텟 가치'!$Q$17,'스테이지별 몬스터 스텟'!I2091*'(참고)타워 스텟 가치'!$R$17,'스테이지별 몬스터 스텟'!J2091*'(참고)타워 스텟 가치'!$S$17,'스테이지별 몬스터 스텟'!K2091*'(참고)타워 스텟 가치'!$T$17,'스테이지별 몬스터 스텟'!L2091*'(참고)타워 스텟 가치'!$U$17,'스테이지별 몬스터 스텟'!M2091*'(참고)타워 스텟 가치'!$V$17,'스테이지별 몬스터 스텟'!N2091*'(참고)타워 스텟 가치'!$W$17,'스테이지별 몬스터 스텟'!O2091*'(참고)타워 스텟 가치'!$X$17,'스테이지별 몬스터 스텟'!P2091*'(참고)타워 스텟 가치'!$Y$17)</f>
        <v>1281528.41500001</v>
      </c>
      <c r="R2091">
        <v>1</v>
      </c>
      <c r="S2091">
        <f>VLOOKUP($F2091,'(참고)타워 스텟 가치'!$B$7:$L$11,S$2,0)+(VLOOKUP($F2091,'(참고)타워 스텟 가치'!$B$7:$L$11,S$2,0)*$E2091)</f>
        <v>630.75000000000489</v>
      </c>
      <c r="T2091">
        <f>VLOOKUP($F2091,'(참고)타워 스텟 가치'!$B$7:$L$11,T$2,0)+(VLOOKUP($F2091,'(참고)타워 스텟 가치'!$B$7:$L$11,T$2,0)*$E2091)</f>
        <v>1135.3500000000088</v>
      </c>
      <c r="U2091">
        <f>VLOOKUP($F2091,'(참고)타워 스텟 가치'!$B$7:$L$11,U$2,0)+(VLOOKUP($F2091,'(참고)타워 스텟 가치'!$B$7:$L$11,U$2,0)*$E2091)</f>
        <v>841000.00000000652</v>
      </c>
      <c r="V2091">
        <f>VLOOKUP($F2091,'(참고)타워 스텟 가치'!$B$7:$L$11,V$2,0)+(VLOOKUP($F2091,'(참고)타워 스텟 가치'!$B$7:$L$11,V$2,0)*$E2091)</f>
        <v>7569.0000000000582</v>
      </c>
      <c r="W2091">
        <f>VLOOKUP($F2091,'(참고)타워 스텟 가치'!$B$7:$L$11,W$2,0)+(VLOOKUP($F2091,'(참고)타워 스텟 가치'!$B$7:$L$11,W$2,0)*$E2091)</f>
        <v>126.15000000000097</v>
      </c>
      <c r="X2091">
        <f>VLOOKUP($F2091,'(참고)타워 스텟 가치'!$B$7:$L$11,X$2,0)+(VLOOKUP($F2091,'(참고)타워 스텟 가치'!$B$7:$L$11,X$2,0)*$E2091)</f>
        <v>50.460000000000385</v>
      </c>
      <c r="Y2091">
        <f>VLOOKUP($F2091,'(참고)타워 스텟 가치'!$B$7:$L$11,Y$2,0)+(VLOOKUP($F2091,'(참고)타워 스텟 가치'!$B$7:$L$11,Y$2,0)*$E2091)</f>
        <v>0</v>
      </c>
      <c r="Z2091">
        <f>VLOOKUP($F2091,'(참고)타워 스텟 가치'!$B$7:$L$11,Z$2,0)+(VLOOKUP($F2091,'(참고)타워 스텟 가치'!$B$7:$L$11,Z$2,0)*$E2091)</f>
        <v>0</v>
      </c>
      <c r="AA2091">
        <f>VLOOKUP($F2091,'(참고)타워 스텟 가치'!$B$7:$L$11,AA$2,0)+(VLOOKUP($F2091,'(참고)타워 스텟 가치'!$B$7:$L$11,AA$2,0)*$E2091)</f>
        <v>117.7400000000009</v>
      </c>
      <c r="AB2091">
        <f>SUM('스테이지별 몬스터 스텟'!S2091*'(참고)타워 스텟 가치'!$Q$17,'스테이지별 몬스터 스텟'!T2091*'(참고)타워 스텟 가치'!$R$17,'스테이지별 몬스터 스텟'!U2091*'(참고)타워 스텟 가치'!$S$17,'스테이지별 몬스터 스텟'!V2091*'(참고)타워 스텟 가치'!$T$17,'스테이지별 몬스터 스텟'!W2091*'(참고)타워 스텟 가치'!$U$17,'스테이지별 몬스터 스텟'!X2091*'(참고)타워 스텟 가치'!$V$17,'스테이지별 몬스터 스텟'!Y2091*'(참고)타워 스텟 가치'!$W$17,'스테이지별 몬스터 스텟'!Z2091*'(참고)타워 스텟 가치'!$X$17,'스테이지별 몬스터 스텟'!AA2091*'(참고)타워 스텟 가치'!$Y$17)</f>
        <v>1280140.7650000097</v>
      </c>
      <c r="AC2091">
        <v>2</v>
      </c>
      <c r="AD2091">
        <f>VLOOKUP($F2091,'(참고)타워 스텟 가치'!$B$12:$L$16,AD$2,0)+(VLOOKUP($F2091,'(참고)타워 스텟 가치'!$B$12:$L$16,AD$2,0)*$E2091)</f>
        <v>630.75000000000489</v>
      </c>
      <c r="AE2091">
        <f>VLOOKUP($F2091,'(참고)타워 스텟 가치'!$B$12:$L$16,AE$2,0)+(VLOOKUP($F2091,'(참고)타워 스텟 가치'!$B$12:$L$16,AE$2,0)*$E2091)</f>
        <v>756.90000000000578</v>
      </c>
      <c r="AF2091">
        <f>VLOOKUP($F2091,'(참고)타워 스텟 가치'!$B$12:$L$16,AF$2,0)+(VLOOKUP($F2091,'(참고)타워 스텟 가치'!$B$12:$L$16,AF$2,0)*$E2091)</f>
        <v>841000.00000000652</v>
      </c>
      <c r="AG2091">
        <f>VLOOKUP($F2091,'(참고)타워 스텟 가치'!$B$12:$L$16,AG$2,0)+(VLOOKUP($F2091,'(참고)타워 스텟 가치'!$B$12:$L$16,AG$2,0)*$E2091)</f>
        <v>3784.5000000000291</v>
      </c>
      <c r="AH2091">
        <f>VLOOKUP($F2091,'(참고)타워 스텟 가치'!$B$12:$L$16,AH$2,0)+(VLOOKUP($F2091,'(참고)타워 스텟 가치'!$B$12:$L$16,AH$2,0)*$E2091)</f>
        <v>126.15000000000097</v>
      </c>
      <c r="AI2091">
        <f>VLOOKUP($F2091,'(참고)타워 스텟 가치'!$B$12:$L$16,AI$2,0)+(VLOOKUP($F2091,'(참고)타워 스텟 가치'!$B$12:$L$16,AI$2,0)*$E2091)</f>
        <v>50.460000000000385</v>
      </c>
      <c r="AJ2091">
        <f>VLOOKUP($F2091,'(참고)타워 스텟 가치'!$B$12:$L$16,AJ$2,0)+(VLOOKUP($F2091,'(참고)타워 스텟 가치'!$B$12:$L$16,AJ$2,0)*$E2091)</f>
        <v>0</v>
      </c>
      <c r="AK2091">
        <f>VLOOKUP($F2091,'(참고)타워 스텟 가치'!$B$12:$L$16,AK$2,0)+(VLOOKUP($F2091,'(참고)타워 스텟 가치'!$B$12:$L$16,AK$2,0)*$E2091)</f>
        <v>0</v>
      </c>
      <c r="AL2091">
        <f>VLOOKUP($F2091,'(참고)타워 스텟 가치'!$B$12:$L$16,AL$2,0)+(VLOOKUP($F2091,'(참고)타워 스텟 가치'!$B$12:$L$16,AL$2,0)*$E2091)</f>
        <v>235.48000000000181</v>
      </c>
      <c r="AM2091">
        <f>SUM('스테이지별 몬스터 스텟'!AD2091*'(참고)타워 스텟 가치'!$Q$17,'스테이지별 몬스터 스텟'!AE2091*'(참고)타워 스텟 가치'!$R$17,'스테이지별 몬스터 스텟'!AF2091*'(참고)타워 스텟 가치'!$S$17,'스테이지별 몬스터 스텟'!AG2091*'(참고)타워 스텟 가치'!$T$17,'스테이지별 몬스터 스텟'!AH2091*'(참고)타워 스텟 가치'!$U$17,'스테이지별 몬스터 스텟'!AI2091*'(참고)타워 스텟 가치'!$V$17,'스테이지별 몬스터 스텟'!AJ2091*'(참고)타워 스텟 가치'!$W$17,'스테이지별 몬스터 스텟'!AK2091*'(참고)타워 스텟 가치'!$X$17,'스테이지별 몬스터 스텟'!AL2091*'(참고)타워 스텟 가치'!$Y$17)</f>
        <v>1272239.5700000098</v>
      </c>
      <c r="AN2091">
        <v>3</v>
      </c>
    </row>
    <row r="2092" spans="3:40" x14ac:dyDescent="0.3">
      <c r="C2092">
        <v>3</v>
      </c>
      <c r="D2092">
        <f t="shared" si="98"/>
        <v>418</v>
      </c>
      <c r="E2092" s="52">
        <f>VLOOKUP(D2092,'스테이지별 난이도 설정'!B:C,2,0)</f>
        <v>167.2000000000013</v>
      </c>
      <c r="F2092" t="str">
        <f t="shared" si="99"/>
        <v>에픽</v>
      </c>
      <c r="G2092">
        <f t="shared" si="97"/>
        <v>6</v>
      </c>
      <c r="H2092">
        <f>VLOOKUP($F2092,'(참고)타워 스텟 가치'!$B$2:$L$6,H$2,0)+(VLOOKUP($F2092,'(참고)타워 스텟 가치'!$B$2:$L$6,H$2,0)*$E2092)</f>
        <v>2838.3750000000218</v>
      </c>
      <c r="I2092">
        <f>VLOOKUP($F2092,'(참고)타워 스텟 가치'!$B$2:$L$6,I$2,0)+(VLOOKUP($F2092,'(참고)타워 스텟 가치'!$B$2:$L$6,I$2,0)*$E2092)</f>
        <v>567.67500000000439</v>
      </c>
      <c r="J2092">
        <f>VLOOKUP($F2092,'(참고)타워 스텟 가치'!$B$2:$L$6,J$2,0)+(VLOOKUP($F2092,'(참고)타워 스텟 가치'!$B$2:$L$6,J$2,0)*$E2092)</f>
        <v>841000.00000000652</v>
      </c>
      <c r="K2092">
        <f>VLOOKUP($F2092,'(참고)타워 스텟 가치'!$B$2:$L$6,K$2,0)+(VLOOKUP($F2092,'(참고)타워 스텟 가치'!$B$2:$L$6,K$2,0)*$E2092)</f>
        <v>11353.500000000087</v>
      </c>
      <c r="L2092">
        <f>VLOOKUP($F2092,'(참고)타워 스텟 가치'!$B$2:$L$6,L$2,0)+(VLOOKUP($F2092,'(참고)타워 스텟 가치'!$B$2:$L$6,L$2,0)*$E2092)</f>
        <v>189.22500000000144</v>
      </c>
      <c r="M2092">
        <f>VLOOKUP($F2092,'(참고)타워 스텟 가치'!$B$2:$L$6,M$2,0)+(VLOOKUP($F2092,'(참고)타워 스텟 가치'!$B$2:$L$6,M$2,0)*$E2092)</f>
        <v>50.460000000000385</v>
      </c>
      <c r="N2092">
        <f>VLOOKUP($F2092,'(참고)타워 스텟 가치'!$B$2:$L$6,N$2,0)+(VLOOKUP($F2092,'(참고)타워 스텟 가치'!$B$2:$L$6,N$2,0)*$E2092)</f>
        <v>0</v>
      </c>
      <c r="O2092">
        <f>VLOOKUP($F2092,'(참고)타워 스텟 가치'!$B$2:$L$6,O$2,0)+(VLOOKUP($F2092,'(참고)타워 스텟 가치'!$B$2:$L$6,O$2,0)*$E2092)</f>
        <v>0</v>
      </c>
      <c r="P2092">
        <f>VLOOKUP($F2092,'(참고)타워 스텟 가치'!$B$2:$L$6,P$2,0)+(VLOOKUP($F2092,'(참고)타워 스텟 가치'!$B$2:$L$6,P$2,0)*$E2092)</f>
        <v>117.7400000000009</v>
      </c>
      <c r="Q2092">
        <f>SUM('스테이지별 몬스터 스텟'!H2092*'(참고)타워 스텟 가치'!$Q$17,'스테이지별 몬스터 스텟'!I2092*'(참고)타워 스텟 가치'!$R$17,'스테이지별 몬스터 스텟'!J2092*'(참고)타워 스텟 가치'!$S$17,'스테이지별 몬스터 스텟'!K2092*'(참고)타워 스텟 가치'!$T$17,'스테이지별 몬스터 스텟'!L2092*'(참고)타워 스텟 가치'!$U$17,'스테이지별 몬스터 스텟'!M2092*'(참고)타워 스텟 가치'!$V$17,'스테이지별 몬스터 스텟'!N2092*'(참고)타워 스텟 가치'!$W$17,'스테이지별 몬스터 스텟'!O2092*'(참고)타워 스텟 가치'!$X$17,'스테이지별 몬스터 스텟'!P2092*'(참고)타워 스텟 가치'!$Y$17)</f>
        <v>1291399.6525000099</v>
      </c>
      <c r="R2092">
        <v>1</v>
      </c>
      <c r="S2092">
        <f>VLOOKUP($F2092,'(참고)타워 스텟 가치'!$B$7:$L$11,S$2,0)+(VLOOKUP($F2092,'(참고)타워 스텟 가치'!$B$7:$L$11,S$2,0)*$E2092)</f>
        <v>946.12500000000728</v>
      </c>
      <c r="T2092">
        <f>VLOOKUP($F2092,'(참고)타워 스텟 가치'!$B$7:$L$11,T$2,0)+(VLOOKUP($F2092,'(참고)타워 스텟 가치'!$B$7:$L$11,T$2,0)*$E2092)</f>
        <v>1703.0250000000131</v>
      </c>
      <c r="U2092">
        <f>VLOOKUP($F2092,'(참고)타워 스텟 가치'!$B$7:$L$11,U$2,0)+(VLOOKUP($F2092,'(참고)타워 스텟 가치'!$B$7:$L$11,U$2,0)*$E2092)</f>
        <v>841000.00000000652</v>
      </c>
      <c r="V2092">
        <f>VLOOKUP($F2092,'(참고)타워 스텟 가치'!$B$7:$L$11,V$2,0)+(VLOOKUP($F2092,'(참고)타워 스텟 가치'!$B$7:$L$11,V$2,0)*$E2092)</f>
        <v>11353.500000000087</v>
      </c>
      <c r="W2092">
        <f>VLOOKUP($F2092,'(참고)타워 스텟 가치'!$B$7:$L$11,W$2,0)+(VLOOKUP($F2092,'(참고)타워 스텟 가치'!$B$7:$L$11,W$2,0)*$E2092)</f>
        <v>189.22500000000144</v>
      </c>
      <c r="X2092">
        <f>VLOOKUP($F2092,'(참고)타워 스텟 가치'!$B$7:$L$11,X$2,0)+(VLOOKUP($F2092,'(참고)타워 스텟 가치'!$B$7:$L$11,X$2,0)*$E2092)</f>
        <v>50.460000000000385</v>
      </c>
      <c r="Y2092">
        <f>VLOOKUP($F2092,'(참고)타워 스텟 가치'!$B$7:$L$11,Y$2,0)+(VLOOKUP($F2092,'(참고)타워 스텟 가치'!$B$7:$L$11,Y$2,0)*$E2092)</f>
        <v>0</v>
      </c>
      <c r="Z2092">
        <f>VLOOKUP($F2092,'(참고)타워 스텟 가치'!$B$7:$L$11,Z$2,0)+(VLOOKUP($F2092,'(참고)타워 스텟 가치'!$B$7:$L$11,Z$2,0)*$E2092)</f>
        <v>0</v>
      </c>
      <c r="AA2092">
        <f>VLOOKUP($F2092,'(참고)타워 스텟 가치'!$B$7:$L$11,AA$2,0)+(VLOOKUP($F2092,'(참고)타워 스텟 가치'!$B$7:$L$11,AA$2,0)*$E2092)</f>
        <v>117.7400000000009</v>
      </c>
      <c r="AB2092">
        <f>SUM('스테이지별 몬스터 스텟'!S2092*'(참고)타워 스텟 가치'!$Q$17,'스테이지별 몬스터 스텟'!T2092*'(참고)타워 스텟 가치'!$R$17,'스테이지별 몬스터 스텟'!U2092*'(참고)타워 스텟 가치'!$S$17,'스테이지별 몬스터 스텟'!V2092*'(참고)타워 스텟 가치'!$T$17,'스테이지별 몬스터 스텟'!W2092*'(참고)타워 스텟 가치'!$U$17,'스테이지별 몬스터 스텟'!X2092*'(참고)타워 스텟 가치'!$V$17,'스테이지별 몬스터 스텟'!Y2092*'(참고)타워 스텟 가치'!$W$17,'스테이지별 몬스터 스텟'!Z2092*'(참고)타워 스텟 가치'!$X$17,'스테이지별 몬스터 스텟'!AA2092*'(참고)타워 스텟 가치'!$Y$17)</f>
        <v>1289318.17750001</v>
      </c>
      <c r="AC2092">
        <v>2</v>
      </c>
      <c r="AD2092">
        <f>VLOOKUP($F2092,'(참고)타워 스텟 가치'!$B$12:$L$16,AD$2,0)+(VLOOKUP($F2092,'(참고)타워 스텟 가치'!$B$12:$L$16,AD$2,0)*$E2092)</f>
        <v>946.12500000000728</v>
      </c>
      <c r="AE2092">
        <f>VLOOKUP($F2092,'(참고)타워 스텟 가치'!$B$12:$L$16,AE$2,0)+(VLOOKUP($F2092,'(참고)타워 스텟 가치'!$B$12:$L$16,AE$2,0)*$E2092)</f>
        <v>1135.3500000000088</v>
      </c>
      <c r="AF2092">
        <f>VLOOKUP($F2092,'(참고)타워 스텟 가치'!$B$12:$L$16,AF$2,0)+(VLOOKUP($F2092,'(참고)타워 스텟 가치'!$B$12:$L$16,AF$2,0)*$E2092)</f>
        <v>841000.00000000652</v>
      </c>
      <c r="AG2092">
        <f>VLOOKUP($F2092,'(참고)타워 스텟 가치'!$B$12:$L$16,AG$2,0)+(VLOOKUP($F2092,'(참고)타워 스텟 가치'!$B$12:$L$16,AG$2,0)*$E2092)</f>
        <v>5676.7500000000437</v>
      </c>
      <c r="AH2092">
        <f>VLOOKUP($F2092,'(참고)타워 스텟 가치'!$B$12:$L$16,AH$2,0)+(VLOOKUP($F2092,'(참고)타워 스텟 가치'!$B$12:$L$16,AH$2,0)*$E2092)</f>
        <v>189.22500000000144</v>
      </c>
      <c r="AI2092">
        <f>VLOOKUP($F2092,'(참고)타워 스텟 가치'!$B$12:$L$16,AI$2,0)+(VLOOKUP($F2092,'(참고)타워 스텟 가치'!$B$12:$L$16,AI$2,0)*$E2092)</f>
        <v>50.460000000000385</v>
      </c>
      <c r="AJ2092">
        <f>VLOOKUP($F2092,'(참고)타워 스텟 가치'!$B$12:$L$16,AJ$2,0)+(VLOOKUP($F2092,'(참고)타워 스텟 가치'!$B$12:$L$16,AJ$2,0)*$E2092)</f>
        <v>0</v>
      </c>
      <c r="AK2092">
        <f>VLOOKUP($F2092,'(참고)타워 스텟 가치'!$B$12:$L$16,AK$2,0)+(VLOOKUP($F2092,'(참고)타워 스텟 가치'!$B$12:$L$16,AK$2,0)*$E2092)</f>
        <v>0</v>
      </c>
      <c r="AL2092">
        <f>VLOOKUP($F2092,'(참고)타워 스텟 가치'!$B$12:$L$16,AL$2,0)+(VLOOKUP($F2092,'(참고)타워 스텟 가치'!$B$12:$L$16,AL$2,0)*$E2092)</f>
        <v>235.48000000000181</v>
      </c>
      <c r="AM2092">
        <f>SUM('스테이지별 몬스터 스텟'!AD2092*'(참고)타워 스텟 가치'!$Q$17,'스테이지별 몬스터 스텟'!AE2092*'(참고)타워 스텟 가치'!$R$17,'스테이지별 몬스터 스텟'!AF2092*'(참고)타워 스텟 가치'!$S$17,'스테이지별 몬스터 스텟'!AG2092*'(참고)타워 스텟 가치'!$T$17,'스테이지별 몬스터 스텟'!AH2092*'(참고)타워 스텟 가치'!$U$17,'스테이지별 몬스터 스텟'!AI2092*'(참고)타워 스텟 가치'!$V$17,'스테이지별 몬스터 스텟'!AJ2092*'(참고)타워 스텟 가치'!$W$17,'스테이지별 몬스터 스텟'!AK2092*'(참고)타워 스텟 가치'!$X$17,'스테이지별 몬스터 스텟'!AL2092*'(참고)타워 스텟 가치'!$Y$17)</f>
        <v>1277348.6450000098</v>
      </c>
      <c r="AN2092">
        <v>3</v>
      </c>
    </row>
    <row r="2093" spans="3:40" x14ac:dyDescent="0.3">
      <c r="C2093">
        <v>4</v>
      </c>
      <c r="D2093">
        <f t="shared" si="98"/>
        <v>418</v>
      </c>
      <c r="E2093" s="52">
        <f>VLOOKUP(D2093,'스테이지별 난이도 설정'!B:C,2,0)</f>
        <v>167.2000000000013</v>
      </c>
      <c r="F2093" t="str">
        <f t="shared" si="99"/>
        <v>유니크</v>
      </c>
      <c r="G2093">
        <f t="shared" si="97"/>
        <v>6</v>
      </c>
      <c r="H2093">
        <f>VLOOKUP($F2093,'(참고)타워 스텟 가치'!$B$2:$L$6,H$2,0)+(VLOOKUP($F2093,'(참고)타워 스텟 가치'!$B$2:$L$6,H$2,0)*$E2093)</f>
        <v>4257.5625000000327</v>
      </c>
      <c r="I2093">
        <f>VLOOKUP($F2093,'(참고)타워 스텟 가치'!$B$2:$L$6,I$2,0)+(VLOOKUP($F2093,'(참고)타워 스텟 가치'!$B$2:$L$6,I$2,0)*$E2093)</f>
        <v>851.51250000000653</v>
      </c>
      <c r="J2093">
        <f>VLOOKUP($F2093,'(참고)타워 스텟 가치'!$B$2:$L$6,J$2,0)+(VLOOKUP($F2093,'(참고)타워 스텟 가치'!$B$2:$L$6,J$2,0)*$E2093)</f>
        <v>841000.00000000652</v>
      </c>
      <c r="K2093">
        <f>VLOOKUP($F2093,'(참고)타워 스텟 가치'!$B$2:$L$6,K$2,0)+(VLOOKUP($F2093,'(참고)타워 스텟 가치'!$B$2:$L$6,K$2,0)*$E2093)</f>
        <v>17030.250000000131</v>
      </c>
      <c r="L2093">
        <f>VLOOKUP($F2093,'(참고)타워 스텟 가치'!$B$2:$L$6,L$2,0)+(VLOOKUP($F2093,'(참고)타워 스텟 가치'!$B$2:$L$6,L$2,0)*$E2093)</f>
        <v>283.83750000000219</v>
      </c>
      <c r="M2093">
        <f>VLOOKUP($F2093,'(참고)타워 스텟 가치'!$B$2:$L$6,M$2,0)+(VLOOKUP($F2093,'(참고)타워 스텟 가치'!$B$2:$L$6,M$2,0)*$E2093)</f>
        <v>50.460000000000385</v>
      </c>
      <c r="N2093">
        <f>VLOOKUP($F2093,'(참고)타워 스텟 가치'!$B$2:$L$6,N$2,0)+(VLOOKUP($F2093,'(참고)타워 스텟 가치'!$B$2:$L$6,N$2,0)*$E2093)</f>
        <v>0</v>
      </c>
      <c r="O2093">
        <f>VLOOKUP($F2093,'(참고)타워 스텟 가치'!$B$2:$L$6,O$2,0)+(VLOOKUP($F2093,'(참고)타워 스텟 가치'!$B$2:$L$6,O$2,0)*$E2093)</f>
        <v>0</v>
      </c>
      <c r="P2093">
        <f>VLOOKUP($F2093,'(참고)타워 스텟 가치'!$B$2:$L$6,P$2,0)+(VLOOKUP($F2093,'(참고)타워 스텟 가치'!$B$2:$L$6,P$2,0)*$E2093)</f>
        <v>168.2000000000013</v>
      </c>
      <c r="Q2093">
        <f>SUM('스테이지별 몬스터 스텟'!H2093*'(참고)타워 스텟 가치'!$Q$17,'스테이지별 몬스터 스텟'!I2093*'(참고)타워 스텟 가치'!$R$17,'스테이지별 몬스터 스텟'!J2093*'(참고)타워 스텟 가치'!$S$17,'스테이지별 몬스터 스텟'!K2093*'(참고)타워 스텟 가치'!$T$17,'스테이지별 몬스터 스텟'!L2093*'(참고)타워 스텟 가치'!$U$17,'스테이지별 몬스터 스텟'!M2093*'(참고)타워 스텟 가치'!$V$17,'스테이지별 몬스터 스텟'!N2093*'(참고)타워 스텟 가치'!$W$17,'스테이지별 몬스터 스텟'!O2093*'(참고)타워 스텟 가치'!$X$17,'스테이지별 몬스터 스텟'!P2093*'(참고)타워 스텟 가치'!$Y$17)</f>
        <v>1306307.42875001</v>
      </c>
      <c r="R2093">
        <v>1</v>
      </c>
      <c r="S2093">
        <f>VLOOKUP($F2093,'(참고)타워 스텟 가치'!$B$7:$L$11,S$2,0)+(VLOOKUP($F2093,'(참고)타워 스텟 가치'!$B$7:$L$11,S$2,0)*$E2093)</f>
        <v>1419.1875000000109</v>
      </c>
      <c r="T2093">
        <f>VLOOKUP($F2093,'(참고)타워 스텟 가치'!$B$7:$L$11,T$2,0)+(VLOOKUP($F2093,'(참고)타워 스텟 가치'!$B$7:$L$11,T$2,0)*$E2093)</f>
        <v>2554.5375000000195</v>
      </c>
      <c r="U2093">
        <f>VLOOKUP($F2093,'(참고)타워 스텟 가치'!$B$7:$L$11,U$2,0)+(VLOOKUP($F2093,'(참고)타워 스텟 가치'!$B$7:$L$11,U$2,0)*$E2093)</f>
        <v>841000.00000000652</v>
      </c>
      <c r="V2093">
        <f>VLOOKUP($F2093,'(참고)타워 스텟 가치'!$B$7:$L$11,V$2,0)+(VLOOKUP($F2093,'(참고)타워 스텟 가치'!$B$7:$L$11,V$2,0)*$E2093)</f>
        <v>17030.250000000131</v>
      </c>
      <c r="W2093">
        <f>VLOOKUP($F2093,'(참고)타워 스텟 가치'!$B$7:$L$11,W$2,0)+(VLOOKUP($F2093,'(참고)타워 스텟 가치'!$B$7:$L$11,W$2,0)*$E2093)</f>
        <v>283.83750000000219</v>
      </c>
      <c r="X2093">
        <f>VLOOKUP($F2093,'(참고)타워 스텟 가치'!$B$7:$L$11,X$2,0)+(VLOOKUP($F2093,'(참고)타워 스텟 가치'!$B$7:$L$11,X$2,0)*$E2093)</f>
        <v>50.460000000000385</v>
      </c>
      <c r="Y2093">
        <f>VLOOKUP($F2093,'(참고)타워 스텟 가치'!$B$7:$L$11,Y$2,0)+(VLOOKUP($F2093,'(참고)타워 스텟 가치'!$B$7:$L$11,Y$2,0)*$E2093)</f>
        <v>0</v>
      </c>
      <c r="Z2093">
        <f>VLOOKUP($F2093,'(참고)타워 스텟 가치'!$B$7:$L$11,Z$2,0)+(VLOOKUP($F2093,'(참고)타워 스텟 가치'!$B$7:$L$11,Z$2,0)*$E2093)</f>
        <v>0</v>
      </c>
      <c r="AA2093">
        <f>VLOOKUP($F2093,'(참고)타워 스텟 가치'!$B$7:$L$11,AA$2,0)+(VLOOKUP($F2093,'(참고)타워 스텟 가치'!$B$7:$L$11,AA$2,0)*$E2093)</f>
        <v>168.2000000000013</v>
      </c>
      <c r="AB2093">
        <f>SUM('스테이지별 몬스터 스텟'!S2093*'(참고)타워 스텟 가치'!$Q$17,'스테이지별 몬스터 스텟'!T2093*'(참고)타워 스텟 가치'!$R$17,'스테이지별 몬스터 스텟'!U2093*'(참고)타워 스텟 가치'!$S$17,'스테이지별 몬스터 스텟'!V2093*'(참고)타워 스텟 가치'!$T$17,'스테이지별 몬스터 스텟'!W2093*'(참고)타워 스텟 가치'!$U$17,'스테이지별 몬스터 스텟'!X2093*'(참고)타워 스텟 가치'!$V$17,'스테이지별 몬스터 스텟'!Y2093*'(참고)타워 스텟 가치'!$W$17,'스테이지별 몬스터 스텟'!Z2093*'(참고)타워 스텟 가치'!$X$17,'스테이지별 몬스터 스텟'!AA2093*'(참고)타워 스텟 가치'!$Y$17)</f>
        <v>1303185.2162500101</v>
      </c>
      <c r="AC2093">
        <v>2</v>
      </c>
      <c r="AD2093">
        <f>VLOOKUP($F2093,'(참고)타워 스텟 가치'!$B$12:$L$16,AD$2,0)+(VLOOKUP($F2093,'(참고)타워 스텟 가치'!$B$12:$L$16,AD$2,0)*$E2093)</f>
        <v>1419.1875000000109</v>
      </c>
      <c r="AE2093">
        <f>VLOOKUP($F2093,'(참고)타워 스텟 가치'!$B$12:$L$16,AE$2,0)+(VLOOKUP($F2093,'(참고)타워 스텟 가치'!$B$12:$L$16,AE$2,0)*$E2093)</f>
        <v>1703.0250000000131</v>
      </c>
      <c r="AF2093">
        <f>VLOOKUP($F2093,'(참고)타워 스텟 가치'!$B$12:$L$16,AF$2,0)+(VLOOKUP($F2093,'(참고)타워 스텟 가치'!$B$12:$L$16,AF$2,0)*$E2093)</f>
        <v>841000.00000000652</v>
      </c>
      <c r="AG2093">
        <f>VLOOKUP($F2093,'(참고)타워 스텟 가치'!$B$12:$L$16,AG$2,0)+(VLOOKUP($F2093,'(참고)타워 스텟 가치'!$B$12:$L$16,AG$2,0)*$E2093)</f>
        <v>8515.1250000000655</v>
      </c>
      <c r="AH2093">
        <f>VLOOKUP($F2093,'(참고)타워 스텟 가치'!$B$12:$L$16,AH$2,0)+(VLOOKUP($F2093,'(참고)타워 스텟 가치'!$B$12:$L$16,AH$2,0)*$E2093)</f>
        <v>283.83750000000219</v>
      </c>
      <c r="AI2093">
        <f>VLOOKUP($F2093,'(참고)타워 스텟 가치'!$B$12:$L$16,AI$2,0)+(VLOOKUP($F2093,'(참고)타워 스텟 가치'!$B$12:$L$16,AI$2,0)*$E2093)</f>
        <v>50.460000000000385</v>
      </c>
      <c r="AJ2093">
        <f>VLOOKUP($F2093,'(참고)타워 스텟 가치'!$B$12:$L$16,AJ$2,0)+(VLOOKUP($F2093,'(참고)타워 스텟 가치'!$B$12:$L$16,AJ$2,0)*$E2093)</f>
        <v>0</v>
      </c>
      <c r="AK2093">
        <f>VLOOKUP($F2093,'(참고)타워 스텟 가치'!$B$12:$L$16,AK$2,0)+(VLOOKUP($F2093,'(참고)타워 스텟 가치'!$B$12:$L$16,AK$2,0)*$E2093)</f>
        <v>0</v>
      </c>
      <c r="AL2093">
        <f>VLOOKUP($F2093,'(참고)타워 스텟 가치'!$B$12:$L$16,AL$2,0)+(VLOOKUP($F2093,'(참고)타워 스텟 가치'!$B$12:$L$16,AL$2,0)*$E2093)</f>
        <v>336.40000000000259</v>
      </c>
      <c r="AM2093">
        <f>SUM('스테이지별 몬스터 스텟'!AD2093*'(참고)타워 스텟 가치'!$Q$17,'스테이지별 몬스터 스텟'!AE2093*'(참고)타워 스텟 가치'!$R$17,'스테이지별 몬스터 스텟'!AF2093*'(참고)타워 스텟 가치'!$S$17,'스테이지별 몬스터 스텟'!AG2093*'(참고)타워 스텟 가치'!$T$17,'스테이지별 몬스터 스텟'!AH2093*'(참고)타워 스텟 가치'!$U$17,'스테이지별 몬스터 스텟'!AI2093*'(참고)타워 스텟 가치'!$V$17,'스테이지별 몬스터 스텟'!AJ2093*'(참고)타워 스텟 가치'!$W$17,'스테이지별 몬스터 스텟'!AK2093*'(참고)타워 스텟 가치'!$X$17,'스테이지별 몬스터 스텟'!AL2093*'(참고)타워 스텟 가치'!$Y$17)</f>
        <v>1285214.0975000102</v>
      </c>
      <c r="AN2093">
        <v>3</v>
      </c>
    </row>
    <row r="2094" spans="3:40" x14ac:dyDescent="0.3">
      <c r="C2094">
        <v>5</v>
      </c>
      <c r="D2094">
        <f t="shared" si="98"/>
        <v>418</v>
      </c>
      <c r="E2094" s="52">
        <f>VLOOKUP(D2094,'스테이지별 난이도 설정'!B:C,2,0)</f>
        <v>167.2000000000013</v>
      </c>
      <c r="F2094" t="str">
        <f t="shared" si="99"/>
        <v>스페셜</v>
      </c>
      <c r="G2094">
        <f t="shared" si="97"/>
        <v>6</v>
      </c>
      <c r="H2094">
        <f>VLOOKUP($F2094,'(참고)타워 스텟 가치'!$B$2:$L$6,H$2,0)+(VLOOKUP($F2094,'(참고)타워 스텟 가치'!$B$2:$L$6,H$2,0)*$E2094)</f>
        <v>6386.3437500000491</v>
      </c>
      <c r="I2094">
        <f>VLOOKUP($F2094,'(참고)타워 스텟 가치'!$B$2:$L$6,I$2,0)+(VLOOKUP($F2094,'(참고)타워 스텟 가치'!$B$2:$L$6,I$2,0)*$E2094)</f>
        <v>1277.2687500000097</v>
      </c>
      <c r="J2094">
        <f>VLOOKUP($F2094,'(참고)타워 스텟 가치'!$B$2:$L$6,J$2,0)+(VLOOKUP($F2094,'(참고)타워 스텟 가치'!$B$2:$L$6,J$2,0)*$E2094)</f>
        <v>841000.00000000652</v>
      </c>
      <c r="K2094">
        <f>VLOOKUP($F2094,'(참고)타워 스텟 가치'!$B$2:$L$6,K$2,0)+(VLOOKUP($F2094,'(참고)타워 스텟 가치'!$B$2:$L$6,K$2,0)*$E2094)</f>
        <v>25545.375000000196</v>
      </c>
      <c r="L2094">
        <f>VLOOKUP($F2094,'(참고)타워 스텟 가치'!$B$2:$L$6,L$2,0)+(VLOOKUP($F2094,'(참고)타워 스텟 가치'!$B$2:$L$6,L$2,0)*$E2094)</f>
        <v>425.75625000000326</v>
      </c>
      <c r="M2094">
        <f>VLOOKUP($F2094,'(참고)타워 스텟 가치'!$B$2:$L$6,M$2,0)+(VLOOKUP($F2094,'(참고)타워 스텟 가치'!$B$2:$L$6,M$2,0)*$E2094)</f>
        <v>50.460000000000385</v>
      </c>
      <c r="N2094">
        <f>VLOOKUP($F2094,'(참고)타워 스텟 가치'!$B$2:$L$6,N$2,0)+(VLOOKUP($F2094,'(참고)타워 스텟 가치'!$B$2:$L$6,N$2,0)*$E2094)</f>
        <v>0</v>
      </c>
      <c r="O2094">
        <f>VLOOKUP($F2094,'(참고)타워 스텟 가치'!$B$2:$L$6,O$2,0)+(VLOOKUP($F2094,'(참고)타워 스텟 가치'!$B$2:$L$6,O$2,0)*$E2094)</f>
        <v>0</v>
      </c>
      <c r="P2094">
        <f>VLOOKUP($F2094,'(참고)타워 스텟 가치'!$B$2:$L$6,P$2,0)+(VLOOKUP($F2094,'(참고)타워 스텟 가치'!$B$2:$L$6,P$2,0)*$E2094)</f>
        <v>168.2000000000013</v>
      </c>
      <c r="Q2094">
        <f>SUM('스테이지별 몬스터 스텟'!H2094*'(참고)타워 스텟 가치'!$Q$17,'스테이지별 몬스터 스텟'!I2094*'(참고)타워 스텟 가치'!$R$17,'스테이지별 몬스터 스텟'!J2094*'(참고)타워 스텟 가치'!$S$17,'스테이지별 몬스터 스텟'!K2094*'(참고)타워 스텟 가치'!$T$17,'스테이지별 몬스터 스텟'!L2094*'(참고)타워 스텟 가치'!$U$17,'스테이지별 몬스터 스텟'!M2094*'(참고)타워 스텟 가치'!$V$17,'스테이지별 몬스터 스텟'!N2094*'(참고)타워 스텟 가치'!$W$17,'스테이지별 몬스터 스텟'!O2094*'(참고)타워 스텟 가치'!$X$17,'스테이지별 몬스터 스텟'!P2094*'(참고)타워 스텟 가치'!$Y$17)</f>
        <v>1328517.7131250103</v>
      </c>
      <c r="R2094">
        <v>1</v>
      </c>
      <c r="S2094">
        <f>VLOOKUP($F2094,'(참고)타워 스텟 가치'!$B$7:$L$11,S$2,0)+(VLOOKUP($F2094,'(참고)타워 스텟 가치'!$B$7:$L$11,S$2,0)*$E2094)</f>
        <v>2128.7812500000164</v>
      </c>
      <c r="T2094">
        <f>VLOOKUP($F2094,'(참고)타워 스텟 가치'!$B$7:$L$11,T$2,0)+(VLOOKUP($F2094,'(참고)타워 스텟 가치'!$B$7:$L$11,T$2,0)*$E2094)</f>
        <v>3831.8062500000296</v>
      </c>
      <c r="U2094">
        <f>VLOOKUP($F2094,'(참고)타워 스텟 가치'!$B$7:$L$11,U$2,0)+(VLOOKUP($F2094,'(참고)타워 스텟 가치'!$B$7:$L$11,U$2,0)*$E2094)</f>
        <v>841000.00000000652</v>
      </c>
      <c r="V2094">
        <f>VLOOKUP($F2094,'(참고)타워 스텟 가치'!$B$7:$L$11,V$2,0)+(VLOOKUP($F2094,'(참고)타워 스텟 가치'!$B$7:$L$11,V$2,0)*$E2094)</f>
        <v>25545.375000000196</v>
      </c>
      <c r="W2094">
        <f>VLOOKUP($F2094,'(참고)타워 스텟 가치'!$B$7:$L$11,W$2,0)+(VLOOKUP($F2094,'(참고)타워 스텟 가치'!$B$7:$L$11,W$2,0)*$E2094)</f>
        <v>425.75625000000326</v>
      </c>
      <c r="X2094">
        <f>VLOOKUP($F2094,'(참고)타워 스텟 가치'!$B$7:$L$11,X$2,0)+(VLOOKUP($F2094,'(참고)타워 스텟 가치'!$B$7:$L$11,X$2,0)*$E2094)</f>
        <v>50.460000000000385</v>
      </c>
      <c r="Y2094">
        <f>VLOOKUP($F2094,'(참고)타워 스텟 가치'!$B$7:$L$11,Y$2,0)+(VLOOKUP($F2094,'(참고)타워 스텟 가치'!$B$7:$L$11,Y$2,0)*$E2094)</f>
        <v>0</v>
      </c>
      <c r="Z2094">
        <f>VLOOKUP($F2094,'(참고)타워 스텟 가치'!$B$7:$L$11,Z$2,0)+(VLOOKUP($F2094,'(참고)타워 스텟 가치'!$B$7:$L$11,Z$2,0)*$E2094)</f>
        <v>0</v>
      </c>
      <c r="AA2094">
        <f>VLOOKUP($F2094,'(참고)타워 스텟 가치'!$B$7:$L$11,AA$2,0)+(VLOOKUP($F2094,'(참고)타워 스텟 가치'!$B$7:$L$11,AA$2,0)*$E2094)</f>
        <v>168.2000000000013</v>
      </c>
      <c r="AB2094">
        <f>SUM('스테이지별 몬스터 스텟'!S2094*'(참고)타워 스텟 가치'!$Q$17,'스테이지별 몬스터 스텟'!T2094*'(참고)타워 스텟 가치'!$R$17,'스테이지별 몬스터 스텟'!U2094*'(참고)타워 스텟 가치'!$S$17,'스테이지별 몬스터 스텟'!V2094*'(참고)타워 스텟 가치'!$T$17,'스테이지별 몬스터 스텟'!W2094*'(참고)타워 스텟 가치'!$U$17,'스테이지별 몬스터 스텟'!X2094*'(참고)타워 스텟 가치'!$V$17,'스테이지별 몬스터 스텟'!Y2094*'(참고)타워 스텟 가치'!$W$17,'스테이지별 몬스터 스텟'!Z2094*'(참고)타워 스텟 가치'!$X$17,'스테이지별 몬스터 스텟'!AA2094*'(참고)타워 스텟 가치'!$Y$17)</f>
        <v>1323834.3943750102</v>
      </c>
      <c r="AC2094">
        <v>2</v>
      </c>
      <c r="AD2094">
        <f>VLOOKUP($F2094,'(참고)타워 스텟 가치'!$B$12:$L$16,AD$2,0)+(VLOOKUP($F2094,'(참고)타워 스텟 가치'!$B$12:$L$16,AD$2,0)*$E2094)</f>
        <v>2128.7812500000164</v>
      </c>
      <c r="AE2094">
        <f>VLOOKUP($F2094,'(참고)타워 스텟 가치'!$B$12:$L$16,AE$2,0)+(VLOOKUP($F2094,'(참고)타워 스텟 가치'!$B$12:$L$16,AE$2,0)*$E2094)</f>
        <v>2554.5375000000195</v>
      </c>
      <c r="AF2094">
        <f>VLOOKUP($F2094,'(참고)타워 스텟 가치'!$B$12:$L$16,AF$2,0)+(VLOOKUP($F2094,'(참고)타워 스텟 가치'!$B$12:$L$16,AF$2,0)*$E2094)</f>
        <v>841000.00000000652</v>
      </c>
      <c r="AG2094">
        <f>VLOOKUP($F2094,'(참고)타워 스텟 가치'!$B$12:$L$16,AG$2,0)+(VLOOKUP($F2094,'(참고)타워 스텟 가치'!$B$12:$L$16,AG$2,0)*$E2094)</f>
        <v>12772.687500000098</v>
      </c>
      <c r="AH2094">
        <f>VLOOKUP($F2094,'(참고)타워 스텟 가치'!$B$12:$L$16,AH$2,0)+(VLOOKUP($F2094,'(참고)타워 스텟 가치'!$B$12:$L$16,AH$2,0)*$E2094)</f>
        <v>425.75625000000326</v>
      </c>
      <c r="AI2094">
        <f>VLOOKUP($F2094,'(참고)타워 스텟 가치'!$B$12:$L$16,AI$2,0)+(VLOOKUP($F2094,'(참고)타워 스텟 가치'!$B$12:$L$16,AI$2,0)*$E2094)</f>
        <v>50.460000000000385</v>
      </c>
      <c r="AJ2094">
        <f>VLOOKUP($F2094,'(참고)타워 스텟 가치'!$B$12:$L$16,AJ$2,0)+(VLOOKUP($F2094,'(참고)타워 스텟 가치'!$B$12:$L$16,AJ$2,0)*$E2094)</f>
        <v>0</v>
      </c>
      <c r="AK2094">
        <f>VLOOKUP($F2094,'(참고)타워 스텟 가치'!$B$12:$L$16,AK$2,0)+(VLOOKUP($F2094,'(참고)타워 스텟 가치'!$B$12:$L$16,AK$2,0)*$E2094)</f>
        <v>0</v>
      </c>
      <c r="AL2094">
        <f>VLOOKUP($F2094,'(참고)타워 스텟 가치'!$B$12:$L$16,AL$2,0)+(VLOOKUP($F2094,'(참고)타워 스텟 가치'!$B$12:$L$16,AL$2,0)*$E2094)</f>
        <v>336.40000000000259</v>
      </c>
      <c r="AM2094">
        <f>SUM('스테이지별 몬스터 스텟'!AD2094*'(참고)타워 스텟 가치'!$Q$17,'스테이지별 몬스터 스텟'!AE2094*'(참고)타워 스텟 가치'!$R$17,'스테이지별 몬스터 스텟'!AF2094*'(참고)타워 스텟 가치'!$S$17,'스테이지별 몬스터 스텟'!AG2094*'(참고)타워 스텟 가치'!$T$17,'스테이지별 몬스터 스텟'!AH2094*'(참고)타워 스텟 가치'!$U$17,'스테이지별 몬스터 스텟'!AI2094*'(참고)타워 스텟 가치'!$V$17,'스테이지별 몬스터 스텟'!AJ2094*'(참고)타워 스텟 가치'!$W$17,'스테이지별 몬스터 스텟'!AK2094*'(참고)타워 스텟 가치'!$X$17,'스테이지별 몬스터 스텟'!AL2094*'(참고)타워 스텟 가치'!$Y$17)</f>
        <v>1296709.5162500101</v>
      </c>
      <c r="AN2094">
        <v>3</v>
      </c>
    </row>
    <row r="2095" spans="3:40" x14ac:dyDescent="0.3">
      <c r="C2095">
        <v>1</v>
      </c>
      <c r="D2095">
        <f t="shared" si="98"/>
        <v>419</v>
      </c>
      <c r="E2095" s="52">
        <f>VLOOKUP(D2095,'스테이지별 난이도 설정'!B:C,2,0)</f>
        <v>167.6000000000013</v>
      </c>
      <c r="F2095" t="str">
        <f t="shared" si="99"/>
        <v>일반</v>
      </c>
      <c r="G2095">
        <f t="shared" si="97"/>
        <v>6</v>
      </c>
      <c r="H2095">
        <f>VLOOKUP($F2095,'(참고)타워 스텟 가치'!$B$2:$L$6,H$2,0)+(VLOOKUP($F2095,'(참고)타워 스텟 가치'!$B$2:$L$6,H$2,0)*$E2095)</f>
        <v>1264.5000000000098</v>
      </c>
      <c r="I2095">
        <f>VLOOKUP($F2095,'(참고)타워 스텟 가치'!$B$2:$L$6,I$2,0)+(VLOOKUP($F2095,'(참고)타워 스텟 가치'!$B$2:$L$6,I$2,0)*$E2095)</f>
        <v>252.90000000000197</v>
      </c>
      <c r="J2095">
        <f>VLOOKUP($F2095,'(참고)타워 스텟 가치'!$B$2:$L$6,J$2,0)+(VLOOKUP($F2095,'(참고)타워 스텟 가치'!$B$2:$L$6,J$2,0)*$E2095)</f>
        <v>843000.00000000652</v>
      </c>
      <c r="K2095">
        <f>VLOOKUP($F2095,'(참고)타워 스텟 가치'!$B$2:$L$6,K$2,0)+(VLOOKUP($F2095,'(참고)타워 스텟 가치'!$B$2:$L$6,K$2,0)*$E2095)</f>
        <v>5058.0000000000391</v>
      </c>
      <c r="L2095">
        <f>VLOOKUP($F2095,'(참고)타워 스텟 가치'!$B$2:$L$6,L$2,0)+(VLOOKUP($F2095,'(참고)타워 스텟 가치'!$B$2:$L$6,L$2,0)*$E2095)</f>
        <v>84.300000000000651</v>
      </c>
      <c r="M2095">
        <f>VLOOKUP($F2095,'(참고)타워 스텟 가치'!$B$2:$L$6,M$2,0)+(VLOOKUP($F2095,'(참고)타워 스텟 가치'!$B$2:$L$6,M$2,0)*$E2095)</f>
        <v>50.580000000000389</v>
      </c>
      <c r="N2095">
        <f>VLOOKUP($F2095,'(참고)타워 스텟 가치'!$B$2:$L$6,N$2,0)+(VLOOKUP($F2095,'(참고)타워 스텟 가치'!$B$2:$L$6,N$2,0)*$E2095)</f>
        <v>0</v>
      </c>
      <c r="O2095">
        <f>VLOOKUP($F2095,'(참고)타워 스텟 가치'!$B$2:$L$6,O$2,0)+(VLOOKUP($F2095,'(참고)타워 스텟 가치'!$B$2:$L$6,O$2,0)*$E2095)</f>
        <v>0</v>
      </c>
      <c r="P2095">
        <f>VLOOKUP($F2095,'(참고)타워 스텟 가치'!$B$2:$L$6,P$2,0)+(VLOOKUP($F2095,'(참고)타워 스텟 가치'!$B$2:$L$6,P$2,0)*$E2095)</f>
        <v>118.02000000000091</v>
      </c>
      <c r="Q2095">
        <f>SUM('스테이지별 몬스터 스텟'!H2095*'(참고)타워 스텟 가치'!$Q$17,'스테이지별 몬스터 스텟'!I2095*'(참고)타워 스텟 가치'!$R$17,'스테이지별 몬스터 스텟'!J2095*'(참고)타워 스텟 가치'!$S$17,'스테이지별 몬스터 스텟'!K2095*'(참고)타워 스텟 가치'!$T$17,'스테이지별 몬스터 스텟'!L2095*'(참고)타워 스텟 가치'!$U$17,'스테이지별 몬스터 스텟'!M2095*'(참고)타워 스텟 가치'!$V$17,'스테이지별 몬스터 스텟'!N2095*'(참고)타워 스텟 가치'!$W$17,'스테이지별 몬스터 스텟'!O2095*'(참고)타워 스텟 가치'!$X$17,'스테이지별 몬스터 스텟'!P2095*'(참고)타워 스텟 가치'!$Y$17)</f>
        <v>1277979.5700000101</v>
      </c>
      <c r="R2095">
        <v>1</v>
      </c>
      <c r="S2095">
        <f>VLOOKUP($F2095,'(참고)타워 스텟 가치'!$B$7:$L$11,S$2,0)+(VLOOKUP($F2095,'(참고)타워 스텟 가치'!$B$7:$L$11,S$2,0)*$E2095)</f>
        <v>421.50000000000324</v>
      </c>
      <c r="T2095">
        <f>VLOOKUP($F2095,'(참고)타워 스텟 가치'!$B$7:$L$11,T$2,0)+(VLOOKUP($F2095,'(참고)타워 스텟 가치'!$B$7:$L$11,T$2,0)*$E2095)</f>
        <v>758.70000000000584</v>
      </c>
      <c r="U2095">
        <f>VLOOKUP($F2095,'(참고)타워 스텟 가치'!$B$7:$L$11,U$2,0)+(VLOOKUP($F2095,'(참고)타워 스텟 가치'!$B$7:$L$11,U$2,0)*$E2095)</f>
        <v>843000.00000000652</v>
      </c>
      <c r="V2095">
        <f>VLOOKUP($F2095,'(참고)타워 스텟 가치'!$B$7:$L$11,V$2,0)+(VLOOKUP($F2095,'(참고)타워 스텟 가치'!$B$7:$L$11,V$2,0)*$E2095)</f>
        <v>5058.0000000000391</v>
      </c>
      <c r="W2095">
        <f>VLOOKUP($F2095,'(참고)타워 스텟 가치'!$B$7:$L$11,W$2,0)+(VLOOKUP($F2095,'(참고)타워 스텟 가치'!$B$7:$L$11,W$2,0)*$E2095)</f>
        <v>84.300000000000651</v>
      </c>
      <c r="X2095">
        <f>VLOOKUP($F2095,'(참고)타워 스텟 가치'!$B$7:$L$11,X$2,0)+(VLOOKUP($F2095,'(참고)타워 스텟 가치'!$B$7:$L$11,X$2,0)*$E2095)</f>
        <v>50.580000000000389</v>
      </c>
      <c r="Y2095">
        <f>VLOOKUP($F2095,'(참고)타워 스텟 가치'!$B$7:$L$11,Y$2,0)+(VLOOKUP($F2095,'(참고)타워 스텟 가치'!$B$7:$L$11,Y$2,0)*$E2095)</f>
        <v>0</v>
      </c>
      <c r="Z2095">
        <f>VLOOKUP($F2095,'(참고)타워 스텟 가치'!$B$7:$L$11,Z$2,0)+(VLOOKUP($F2095,'(참고)타워 스텟 가치'!$B$7:$L$11,Z$2,0)*$E2095)</f>
        <v>0</v>
      </c>
      <c r="AA2095">
        <f>VLOOKUP($F2095,'(참고)타워 스텟 가치'!$B$7:$L$11,AA$2,0)+(VLOOKUP($F2095,'(참고)타워 스텟 가치'!$B$7:$L$11,AA$2,0)*$E2095)</f>
        <v>118.02000000000091</v>
      </c>
      <c r="AB2095">
        <f>SUM('스테이지별 몬스터 스텟'!S2095*'(참고)타워 스텟 가치'!$Q$17,'스테이지별 몬스터 스텟'!T2095*'(참고)타워 스텟 가치'!$R$17,'스테이지별 몬스터 스텟'!U2095*'(참고)타워 스텟 가치'!$S$17,'스테이지별 몬스터 스텟'!V2095*'(참고)타워 스텟 가치'!$T$17,'스테이지별 몬스터 스텟'!W2095*'(참고)타워 스텟 가치'!$U$17,'스테이지별 몬스터 스텟'!X2095*'(참고)타워 스텟 가치'!$V$17,'스테이지별 몬스터 스텟'!Y2095*'(참고)타워 스텟 가치'!$W$17,'스테이지별 몬스터 스텟'!Z2095*'(참고)타워 스텟 가치'!$X$17,'스테이지별 몬스터 스텟'!AA2095*'(참고)타워 스텟 가치'!$Y$17)</f>
        <v>1277052.27000001</v>
      </c>
      <c r="AC2095">
        <v>2</v>
      </c>
      <c r="AD2095">
        <f>VLOOKUP($F2095,'(참고)타워 스텟 가치'!$B$12:$L$16,AD$2,0)+(VLOOKUP($F2095,'(참고)타워 스텟 가치'!$B$12:$L$16,AD$2,0)*$E2095)</f>
        <v>421.50000000000324</v>
      </c>
      <c r="AE2095">
        <f>VLOOKUP($F2095,'(참고)타워 스텟 가치'!$B$12:$L$16,AE$2,0)+(VLOOKUP($F2095,'(참고)타워 스텟 가치'!$B$12:$L$16,AE$2,0)*$E2095)</f>
        <v>505.80000000000393</v>
      </c>
      <c r="AF2095">
        <f>VLOOKUP($F2095,'(참고)타워 스텟 가치'!$B$12:$L$16,AF$2,0)+(VLOOKUP($F2095,'(참고)타워 스텟 가치'!$B$12:$L$16,AF$2,0)*$E2095)</f>
        <v>843000.00000000652</v>
      </c>
      <c r="AG2095">
        <f>VLOOKUP($F2095,'(참고)타워 스텟 가치'!$B$12:$L$16,AG$2,0)+(VLOOKUP($F2095,'(참고)타워 스텟 가치'!$B$12:$L$16,AG$2,0)*$E2095)</f>
        <v>2529.0000000000196</v>
      </c>
      <c r="AH2095">
        <f>VLOOKUP($F2095,'(참고)타워 스텟 가치'!$B$12:$L$16,AH$2,0)+(VLOOKUP($F2095,'(참고)타워 스텟 가치'!$B$12:$L$16,AH$2,0)*$E2095)</f>
        <v>84.300000000000651</v>
      </c>
      <c r="AI2095">
        <f>VLOOKUP($F2095,'(참고)타워 스텟 가치'!$B$12:$L$16,AI$2,0)+(VLOOKUP($F2095,'(참고)타워 스텟 가치'!$B$12:$L$16,AI$2,0)*$E2095)</f>
        <v>50.580000000000389</v>
      </c>
      <c r="AJ2095">
        <f>VLOOKUP($F2095,'(참고)타워 스텟 가치'!$B$12:$L$16,AJ$2,0)+(VLOOKUP($F2095,'(참고)타워 스텟 가치'!$B$12:$L$16,AJ$2,0)*$E2095)</f>
        <v>0</v>
      </c>
      <c r="AK2095">
        <f>VLOOKUP($F2095,'(참고)타워 스텟 가치'!$B$12:$L$16,AK$2,0)+(VLOOKUP($F2095,'(참고)타워 스텟 가치'!$B$12:$L$16,AK$2,0)*$E2095)</f>
        <v>0</v>
      </c>
      <c r="AL2095">
        <f>VLOOKUP($F2095,'(참고)타워 스텟 가치'!$B$12:$L$16,AL$2,0)+(VLOOKUP($F2095,'(참고)타워 스텟 가치'!$B$12:$L$16,AL$2,0)*$E2095)</f>
        <v>236.04000000000181</v>
      </c>
      <c r="AM2095">
        <f>SUM('스테이지별 몬스터 스텟'!AD2095*'(참고)타워 스텟 가치'!$Q$17,'스테이지별 몬스터 스텟'!AE2095*'(참고)타워 스텟 가치'!$R$17,'스테이지별 몬스터 스텟'!AF2095*'(참고)타워 스텟 가치'!$S$17,'스테이지별 몬스터 스텟'!AG2095*'(참고)타워 스텟 가치'!$T$17,'스테이지별 몬스터 스텟'!AH2095*'(참고)타워 스텟 가치'!$U$17,'스테이지별 몬스터 스텟'!AI2095*'(참고)타워 스텟 가치'!$V$17,'스테이지별 몬스터 스텟'!AJ2095*'(참고)타워 스텟 가치'!$W$17,'스테이지별 몬스터 스텟'!AK2095*'(참고)타워 스텟 가치'!$X$17,'스테이지별 몬스터 스텟'!AL2095*'(참고)타워 스텟 가치'!$Y$17)</f>
        <v>1271850.96000001</v>
      </c>
      <c r="AN2095">
        <v>3</v>
      </c>
    </row>
    <row r="2096" spans="3:40" x14ac:dyDescent="0.3">
      <c r="C2096">
        <v>2</v>
      </c>
      <c r="D2096">
        <f t="shared" si="98"/>
        <v>419</v>
      </c>
      <c r="E2096" s="52">
        <f>VLOOKUP(D2096,'스테이지별 난이도 설정'!B:C,2,0)</f>
        <v>167.6000000000013</v>
      </c>
      <c r="F2096" t="str">
        <f t="shared" si="99"/>
        <v>레어</v>
      </c>
      <c r="G2096">
        <f t="shared" si="97"/>
        <v>6</v>
      </c>
      <c r="H2096">
        <f>VLOOKUP($F2096,'(참고)타워 스텟 가치'!$B$2:$L$6,H$2,0)+(VLOOKUP($F2096,'(참고)타워 스텟 가치'!$B$2:$L$6,H$2,0)*$E2096)</f>
        <v>1896.7500000000146</v>
      </c>
      <c r="I2096">
        <f>VLOOKUP($F2096,'(참고)타워 스텟 가치'!$B$2:$L$6,I$2,0)+(VLOOKUP($F2096,'(참고)타워 스텟 가치'!$B$2:$L$6,I$2,0)*$E2096)</f>
        <v>379.35000000000292</v>
      </c>
      <c r="J2096">
        <f>VLOOKUP($F2096,'(참고)타워 스텟 가치'!$B$2:$L$6,J$2,0)+(VLOOKUP($F2096,'(참고)타워 스텟 가치'!$B$2:$L$6,J$2,0)*$E2096)</f>
        <v>843000.00000000652</v>
      </c>
      <c r="K2096">
        <f>VLOOKUP($F2096,'(참고)타워 스텟 가치'!$B$2:$L$6,K$2,0)+(VLOOKUP($F2096,'(참고)타워 스텟 가치'!$B$2:$L$6,K$2,0)*$E2096)</f>
        <v>7587.0000000000582</v>
      </c>
      <c r="L2096">
        <f>VLOOKUP($F2096,'(참고)타워 스텟 가치'!$B$2:$L$6,L$2,0)+(VLOOKUP($F2096,'(참고)타워 스텟 가치'!$B$2:$L$6,L$2,0)*$E2096)</f>
        <v>126.45000000000098</v>
      </c>
      <c r="M2096">
        <f>VLOOKUP($F2096,'(참고)타워 스텟 가치'!$B$2:$L$6,M$2,0)+(VLOOKUP($F2096,'(참고)타워 스텟 가치'!$B$2:$L$6,M$2,0)*$E2096)</f>
        <v>50.580000000000389</v>
      </c>
      <c r="N2096">
        <f>VLOOKUP($F2096,'(참고)타워 스텟 가치'!$B$2:$L$6,N$2,0)+(VLOOKUP($F2096,'(참고)타워 스텟 가치'!$B$2:$L$6,N$2,0)*$E2096)</f>
        <v>0</v>
      </c>
      <c r="O2096">
        <f>VLOOKUP($F2096,'(참고)타워 스텟 가치'!$B$2:$L$6,O$2,0)+(VLOOKUP($F2096,'(참고)타워 스텟 가치'!$B$2:$L$6,O$2,0)*$E2096)</f>
        <v>0</v>
      </c>
      <c r="P2096">
        <f>VLOOKUP($F2096,'(참고)타워 스텟 가치'!$B$2:$L$6,P$2,0)+(VLOOKUP($F2096,'(참고)타워 스텟 가치'!$B$2:$L$6,P$2,0)*$E2096)</f>
        <v>118.02000000000091</v>
      </c>
      <c r="Q2096">
        <f>SUM('스테이지별 몬스터 스텟'!H2096*'(참고)타워 스텟 가치'!$Q$17,'스테이지별 몬스터 스텟'!I2096*'(참고)타워 스텟 가치'!$R$17,'스테이지별 몬스터 스텟'!J2096*'(참고)타워 스텟 가치'!$S$17,'스테이지별 몬스터 스텟'!K2096*'(참고)타워 스텟 가치'!$T$17,'스테이지별 몬스터 스텟'!L2096*'(참고)타워 스텟 가치'!$U$17,'스테이지별 몬스터 스텟'!M2096*'(참고)타워 스텟 가치'!$V$17,'스테이지별 몬스터 스텟'!N2096*'(참고)타워 스텟 가치'!$W$17,'스테이지별 몬스터 스텟'!O2096*'(참고)타워 스텟 가치'!$X$17,'스테이지별 몬스터 스텟'!P2096*'(참고)타워 스텟 가치'!$Y$17)</f>
        <v>1284576.0450000102</v>
      </c>
      <c r="R2096">
        <v>1</v>
      </c>
      <c r="S2096">
        <f>VLOOKUP($F2096,'(참고)타워 스텟 가치'!$B$7:$L$11,S$2,0)+(VLOOKUP($F2096,'(참고)타워 스텟 가치'!$B$7:$L$11,S$2,0)*$E2096)</f>
        <v>632.25000000000489</v>
      </c>
      <c r="T2096">
        <f>VLOOKUP($F2096,'(참고)타워 스텟 가치'!$B$7:$L$11,T$2,0)+(VLOOKUP($F2096,'(참고)타워 스텟 가치'!$B$7:$L$11,T$2,0)*$E2096)</f>
        <v>1138.0500000000088</v>
      </c>
      <c r="U2096">
        <f>VLOOKUP($F2096,'(참고)타워 스텟 가치'!$B$7:$L$11,U$2,0)+(VLOOKUP($F2096,'(참고)타워 스텟 가치'!$B$7:$L$11,U$2,0)*$E2096)</f>
        <v>843000.00000000652</v>
      </c>
      <c r="V2096">
        <f>VLOOKUP($F2096,'(참고)타워 스텟 가치'!$B$7:$L$11,V$2,0)+(VLOOKUP($F2096,'(참고)타워 스텟 가치'!$B$7:$L$11,V$2,0)*$E2096)</f>
        <v>7587.0000000000582</v>
      </c>
      <c r="W2096">
        <f>VLOOKUP($F2096,'(참고)타워 스텟 가치'!$B$7:$L$11,W$2,0)+(VLOOKUP($F2096,'(참고)타워 스텟 가치'!$B$7:$L$11,W$2,0)*$E2096)</f>
        <v>126.45000000000098</v>
      </c>
      <c r="X2096">
        <f>VLOOKUP($F2096,'(참고)타워 스텟 가치'!$B$7:$L$11,X$2,0)+(VLOOKUP($F2096,'(참고)타워 스텟 가치'!$B$7:$L$11,X$2,0)*$E2096)</f>
        <v>50.580000000000389</v>
      </c>
      <c r="Y2096">
        <f>VLOOKUP($F2096,'(참고)타워 스텟 가치'!$B$7:$L$11,Y$2,0)+(VLOOKUP($F2096,'(참고)타워 스텟 가치'!$B$7:$L$11,Y$2,0)*$E2096)</f>
        <v>0</v>
      </c>
      <c r="Z2096">
        <f>VLOOKUP($F2096,'(참고)타워 스텟 가치'!$B$7:$L$11,Z$2,0)+(VLOOKUP($F2096,'(참고)타워 스텟 가치'!$B$7:$L$11,Z$2,0)*$E2096)</f>
        <v>0</v>
      </c>
      <c r="AA2096">
        <f>VLOOKUP($F2096,'(참고)타워 스텟 가치'!$B$7:$L$11,AA$2,0)+(VLOOKUP($F2096,'(참고)타워 스텟 가치'!$B$7:$L$11,AA$2,0)*$E2096)</f>
        <v>118.02000000000091</v>
      </c>
      <c r="AB2096">
        <f>SUM('스테이지별 몬스터 스텟'!S2096*'(참고)타워 스텟 가치'!$Q$17,'스테이지별 몬스터 스텟'!T2096*'(참고)타워 스텟 가치'!$R$17,'스테이지별 몬스터 스텟'!U2096*'(참고)타워 스텟 가치'!$S$17,'스테이지별 몬스터 스텟'!V2096*'(참고)타워 스텟 가치'!$T$17,'스테이지별 몬스터 스텟'!W2096*'(참고)타워 스텟 가치'!$U$17,'스테이지별 몬스터 스텟'!X2096*'(참고)타워 스텟 가치'!$V$17,'스테이지별 몬스터 스텟'!Y2096*'(참고)타워 스텟 가치'!$W$17,'스테이지별 몬스터 스텟'!Z2096*'(참고)타워 스텟 가치'!$X$17,'스테이지별 몬스터 스텟'!AA2096*'(참고)타워 스텟 가치'!$Y$17)</f>
        <v>1283185.09500001</v>
      </c>
      <c r="AC2096">
        <v>2</v>
      </c>
      <c r="AD2096">
        <f>VLOOKUP($F2096,'(참고)타워 스텟 가치'!$B$12:$L$16,AD$2,0)+(VLOOKUP($F2096,'(참고)타워 스텟 가치'!$B$12:$L$16,AD$2,0)*$E2096)</f>
        <v>632.25000000000489</v>
      </c>
      <c r="AE2096">
        <f>VLOOKUP($F2096,'(참고)타워 스텟 가치'!$B$12:$L$16,AE$2,0)+(VLOOKUP($F2096,'(참고)타워 스텟 가치'!$B$12:$L$16,AE$2,0)*$E2096)</f>
        <v>758.70000000000584</v>
      </c>
      <c r="AF2096">
        <f>VLOOKUP($F2096,'(참고)타워 스텟 가치'!$B$12:$L$16,AF$2,0)+(VLOOKUP($F2096,'(참고)타워 스텟 가치'!$B$12:$L$16,AF$2,0)*$E2096)</f>
        <v>843000.00000000652</v>
      </c>
      <c r="AG2096">
        <f>VLOOKUP($F2096,'(참고)타워 스텟 가치'!$B$12:$L$16,AG$2,0)+(VLOOKUP($F2096,'(참고)타워 스텟 가치'!$B$12:$L$16,AG$2,0)*$E2096)</f>
        <v>3793.5000000000291</v>
      </c>
      <c r="AH2096">
        <f>VLOOKUP($F2096,'(참고)타워 스텟 가치'!$B$12:$L$16,AH$2,0)+(VLOOKUP($F2096,'(참고)타워 스텟 가치'!$B$12:$L$16,AH$2,0)*$E2096)</f>
        <v>126.45000000000098</v>
      </c>
      <c r="AI2096">
        <f>VLOOKUP($F2096,'(참고)타워 스텟 가치'!$B$12:$L$16,AI$2,0)+(VLOOKUP($F2096,'(참고)타워 스텟 가치'!$B$12:$L$16,AI$2,0)*$E2096)</f>
        <v>50.580000000000389</v>
      </c>
      <c r="AJ2096">
        <f>VLOOKUP($F2096,'(참고)타워 스텟 가치'!$B$12:$L$16,AJ$2,0)+(VLOOKUP($F2096,'(참고)타워 스텟 가치'!$B$12:$L$16,AJ$2,0)*$E2096)</f>
        <v>0</v>
      </c>
      <c r="AK2096">
        <f>VLOOKUP($F2096,'(참고)타워 스텟 가치'!$B$12:$L$16,AK$2,0)+(VLOOKUP($F2096,'(참고)타워 스텟 가치'!$B$12:$L$16,AK$2,0)*$E2096)</f>
        <v>0</v>
      </c>
      <c r="AL2096">
        <f>VLOOKUP($F2096,'(참고)타워 스텟 가치'!$B$12:$L$16,AL$2,0)+(VLOOKUP($F2096,'(참고)타워 스텟 가치'!$B$12:$L$16,AL$2,0)*$E2096)</f>
        <v>236.04000000000181</v>
      </c>
      <c r="AM2096">
        <f>SUM('스테이지별 몬스터 스텟'!AD2096*'(참고)타워 스텟 가치'!$Q$17,'스테이지별 몬스터 스텟'!AE2096*'(참고)타워 스텟 가치'!$R$17,'스테이지별 몬스터 스텟'!AF2096*'(참고)타워 스텟 가치'!$S$17,'스테이지별 몬스터 스텟'!AG2096*'(참고)타워 스텟 가치'!$T$17,'스테이지별 몬스터 스텟'!AH2096*'(참고)타워 스텟 가치'!$U$17,'스테이지별 몬스터 스텟'!AI2096*'(참고)타워 스텟 가치'!$V$17,'스테이지별 몬스터 스텟'!AJ2096*'(참고)타워 스텟 가치'!$W$17,'스테이지별 몬스터 스텟'!AK2096*'(참고)타워 스텟 가치'!$X$17,'스테이지별 몬스터 스텟'!AL2096*'(참고)타워 스텟 가치'!$Y$17)</f>
        <v>1275265.1100000099</v>
      </c>
      <c r="AN2096">
        <v>3</v>
      </c>
    </row>
    <row r="2097" spans="3:40" x14ac:dyDescent="0.3">
      <c r="C2097">
        <v>3</v>
      </c>
      <c r="D2097">
        <f t="shared" si="98"/>
        <v>419</v>
      </c>
      <c r="E2097" s="52">
        <f>VLOOKUP(D2097,'스테이지별 난이도 설정'!B:C,2,0)</f>
        <v>167.6000000000013</v>
      </c>
      <c r="F2097" t="str">
        <f t="shared" si="99"/>
        <v>에픽</v>
      </c>
      <c r="G2097">
        <f t="shared" si="97"/>
        <v>6</v>
      </c>
      <c r="H2097">
        <f>VLOOKUP($F2097,'(참고)타워 스텟 가치'!$B$2:$L$6,H$2,0)+(VLOOKUP($F2097,'(참고)타워 스텟 가치'!$B$2:$L$6,H$2,0)*$E2097)</f>
        <v>2845.1250000000218</v>
      </c>
      <c r="I2097">
        <f>VLOOKUP($F2097,'(참고)타워 스텟 가치'!$B$2:$L$6,I$2,0)+(VLOOKUP($F2097,'(참고)타워 스텟 가치'!$B$2:$L$6,I$2,0)*$E2097)</f>
        <v>569.02500000000441</v>
      </c>
      <c r="J2097">
        <f>VLOOKUP($F2097,'(참고)타워 스텟 가치'!$B$2:$L$6,J$2,0)+(VLOOKUP($F2097,'(참고)타워 스텟 가치'!$B$2:$L$6,J$2,0)*$E2097)</f>
        <v>843000.00000000652</v>
      </c>
      <c r="K2097">
        <f>VLOOKUP($F2097,'(참고)타워 스텟 가치'!$B$2:$L$6,K$2,0)+(VLOOKUP($F2097,'(참고)타워 스텟 가치'!$B$2:$L$6,K$2,0)*$E2097)</f>
        <v>11380.500000000087</v>
      </c>
      <c r="L2097">
        <f>VLOOKUP($F2097,'(참고)타워 스텟 가치'!$B$2:$L$6,L$2,0)+(VLOOKUP($F2097,'(참고)타워 스텟 가치'!$B$2:$L$6,L$2,0)*$E2097)</f>
        <v>189.67500000000146</v>
      </c>
      <c r="M2097">
        <f>VLOOKUP($F2097,'(참고)타워 스텟 가치'!$B$2:$L$6,M$2,0)+(VLOOKUP($F2097,'(참고)타워 스텟 가치'!$B$2:$L$6,M$2,0)*$E2097)</f>
        <v>50.580000000000389</v>
      </c>
      <c r="N2097">
        <f>VLOOKUP($F2097,'(참고)타워 스텟 가치'!$B$2:$L$6,N$2,0)+(VLOOKUP($F2097,'(참고)타워 스텟 가치'!$B$2:$L$6,N$2,0)*$E2097)</f>
        <v>0</v>
      </c>
      <c r="O2097">
        <f>VLOOKUP($F2097,'(참고)타워 스텟 가치'!$B$2:$L$6,O$2,0)+(VLOOKUP($F2097,'(참고)타워 스텟 가치'!$B$2:$L$6,O$2,0)*$E2097)</f>
        <v>0</v>
      </c>
      <c r="P2097">
        <f>VLOOKUP($F2097,'(참고)타워 스텟 가치'!$B$2:$L$6,P$2,0)+(VLOOKUP($F2097,'(참고)타워 스텟 가치'!$B$2:$L$6,P$2,0)*$E2097)</f>
        <v>118.02000000000091</v>
      </c>
      <c r="Q2097">
        <f>SUM('스테이지별 몬스터 스텟'!H2097*'(참고)타워 스텟 가치'!$Q$17,'스테이지별 몬스터 스텟'!I2097*'(참고)타워 스텟 가치'!$R$17,'스테이지별 몬스터 스텟'!J2097*'(참고)타워 스텟 가치'!$S$17,'스테이지별 몬스터 스텟'!K2097*'(참고)타워 스텟 가치'!$T$17,'스테이지별 몬스터 스텟'!L2097*'(참고)타워 스텟 가치'!$U$17,'스테이지별 몬스터 스텟'!M2097*'(참고)타워 스텟 가치'!$V$17,'스테이지별 몬스터 스텟'!N2097*'(참고)타워 스텟 가치'!$W$17,'스테이지별 몬스터 스텟'!O2097*'(참고)타워 스텟 가치'!$X$17,'스테이지별 몬스터 스텟'!P2097*'(참고)타워 스텟 가치'!$Y$17)</f>
        <v>1294470.7575000103</v>
      </c>
      <c r="R2097">
        <v>1</v>
      </c>
      <c r="S2097">
        <f>VLOOKUP($F2097,'(참고)타워 스텟 가치'!$B$7:$L$11,S$2,0)+(VLOOKUP($F2097,'(참고)타워 스텟 가치'!$B$7:$L$11,S$2,0)*$E2097)</f>
        <v>948.37500000000728</v>
      </c>
      <c r="T2097">
        <f>VLOOKUP($F2097,'(참고)타워 스텟 가치'!$B$7:$L$11,T$2,0)+(VLOOKUP($F2097,'(참고)타워 스텟 가치'!$B$7:$L$11,T$2,0)*$E2097)</f>
        <v>1707.0750000000132</v>
      </c>
      <c r="U2097">
        <f>VLOOKUP($F2097,'(참고)타워 스텟 가치'!$B$7:$L$11,U$2,0)+(VLOOKUP($F2097,'(참고)타워 스텟 가치'!$B$7:$L$11,U$2,0)*$E2097)</f>
        <v>843000.00000000652</v>
      </c>
      <c r="V2097">
        <f>VLOOKUP($F2097,'(참고)타워 스텟 가치'!$B$7:$L$11,V$2,0)+(VLOOKUP($F2097,'(참고)타워 스텟 가치'!$B$7:$L$11,V$2,0)*$E2097)</f>
        <v>11380.500000000087</v>
      </c>
      <c r="W2097">
        <f>VLOOKUP($F2097,'(참고)타워 스텟 가치'!$B$7:$L$11,W$2,0)+(VLOOKUP($F2097,'(참고)타워 스텟 가치'!$B$7:$L$11,W$2,0)*$E2097)</f>
        <v>189.67500000000146</v>
      </c>
      <c r="X2097">
        <f>VLOOKUP($F2097,'(참고)타워 스텟 가치'!$B$7:$L$11,X$2,0)+(VLOOKUP($F2097,'(참고)타워 스텟 가치'!$B$7:$L$11,X$2,0)*$E2097)</f>
        <v>50.580000000000389</v>
      </c>
      <c r="Y2097">
        <f>VLOOKUP($F2097,'(참고)타워 스텟 가치'!$B$7:$L$11,Y$2,0)+(VLOOKUP($F2097,'(참고)타워 스텟 가치'!$B$7:$L$11,Y$2,0)*$E2097)</f>
        <v>0</v>
      </c>
      <c r="Z2097">
        <f>VLOOKUP($F2097,'(참고)타워 스텟 가치'!$B$7:$L$11,Z$2,0)+(VLOOKUP($F2097,'(참고)타워 스텟 가치'!$B$7:$L$11,Z$2,0)*$E2097)</f>
        <v>0</v>
      </c>
      <c r="AA2097">
        <f>VLOOKUP($F2097,'(참고)타워 스텟 가치'!$B$7:$L$11,AA$2,0)+(VLOOKUP($F2097,'(참고)타워 스텟 가치'!$B$7:$L$11,AA$2,0)*$E2097)</f>
        <v>118.02000000000091</v>
      </c>
      <c r="AB2097">
        <f>SUM('스테이지별 몬스터 스텟'!S2097*'(참고)타워 스텟 가치'!$Q$17,'스테이지별 몬스터 스텟'!T2097*'(참고)타워 스텟 가치'!$R$17,'스테이지별 몬스터 스텟'!U2097*'(참고)타워 스텟 가치'!$S$17,'스테이지별 몬스터 스텟'!V2097*'(참고)타워 스텟 가치'!$T$17,'스테이지별 몬스터 스텟'!W2097*'(참고)타워 스텟 가치'!$U$17,'스테이지별 몬스터 스텟'!X2097*'(참고)타워 스텟 가치'!$V$17,'스테이지별 몬스터 스텟'!Y2097*'(참고)타워 스텟 가치'!$W$17,'스테이지별 몬스터 스텟'!Z2097*'(참고)타워 스텟 가치'!$X$17,'스테이지별 몬스터 스텟'!AA2097*'(참고)타워 스텟 가치'!$Y$17)</f>
        <v>1292384.3325000103</v>
      </c>
      <c r="AC2097">
        <v>2</v>
      </c>
      <c r="AD2097">
        <f>VLOOKUP($F2097,'(참고)타워 스텟 가치'!$B$12:$L$16,AD$2,0)+(VLOOKUP($F2097,'(참고)타워 스텟 가치'!$B$12:$L$16,AD$2,0)*$E2097)</f>
        <v>948.37500000000728</v>
      </c>
      <c r="AE2097">
        <f>VLOOKUP($F2097,'(참고)타워 스텟 가치'!$B$12:$L$16,AE$2,0)+(VLOOKUP($F2097,'(참고)타워 스텟 가치'!$B$12:$L$16,AE$2,0)*$E2097)</f>
        <v>1138.0500000000088</v>
      </c>
      <c r="AF2097">
        <f>VLOOKUP($F2097,'(참고)타워 스텟 가치'!$B$12:$L$16,AF$2,0)+(VLOOKUP($F2097,'(참고)타워 스텟 가치'!$B$12:$L$16,AF$2,0)*$E2097)</f>
        <v>843000.00000000652</v>
      </c>
      <c r="AG2097">
        <f>VLOOKUP($F2097,'(참고)타워 스텟 가치'!$B$12:$L$16,AG$2,0)+(VLOOKUP($F2097,'(참고)타워 스텟 가치'!$B$12:$L$16,AG$2,0)*$E2097)</f>
        <v>5690.2500000000437</v>
      </c>
      <c r="AH2097">
        <f>VLOOKUP($F2097,'(참고)타워 스텟 가치'!$B$12:$L$16,AH$2,0)+(VLOOKUP($F2097,'(참고)타워 스텟 가치'!$B$12:$L$16,AH$2,0)*$E2097)</f>
        <v>189.67500000000146</v>
      </c>
      <c r="AI2097">
        <f>VLOOKUP($F2097,'(참고)타워 스텟 가치'!$B$12:$L$16,AI$2,0)+(VLOOKUP($F2097,'(참고)타워 스텟 가치'!$B$12:$L$16,AI$2,0)*$E2097)</f>
        <v>50.580000000000389</v>
      </c>
      <c r="AJ2097">
        <f>VLOOKUP($F2097,'(참고)타워 스텟 가치'!$B$12:$L$16,AJ$2,0)+(VLOOKUP($F2097,'(참고)타워 스텟 가치'!$B$12:$L$16,AJ$2,0)*$E2097)</f>
        <v>0</v>
      </c>
      <c r="AK2097">
        <f>VLOOKUP($F2097,'(참고)타워 스텟 가치'!$B$12:$L$16,AK$2,0)+(VLOOKUP($F2097,'(참고)타워 스텟 가치'!$B$12:$L$16,AK$2,0)*$E2097)</f>
        <v>0</v>
      </c>
      <c r="AL2097">
        <f>VLOOKUP($F2097,'(참고)타워 스텟 가치'!$B$12:$L$16,AL$2,0)+(VLOOKUP($F2097,'(참고)타워 스텟 가치'!$B$12:$L$16,AL$2,0)*$E2097)</f>
        <v>236.04000000000181</v>
      </c>
      <c r="AM2097">
        <f>SUM('스테이지별 몬스터 스텟'!AD2097*'(참고)타워 스텟 가치'!$Q$17,'스테이지별 몬스터 스텟'!AE2097*'(참고)타워 스텟 가치'!$R$17,'스테이지별 몬스터 스텟'!AF2097*'(참고)타워 스텟 가치'!$S$17,'스테이지별 몬스터 스텟'!AG2097*'(참고)타워 스텟 가치'!$T$17,'스테이지별 몬스터 스텟'!AH2097*'(참고)타워 스텟 가치'!$U$17,'스테이지별 몬스터 스텟'!AI2097*'(참고)타워 스텟 가치'!$V$17,'스테이지별 몬스터 스텟'!AJ2097*'(참고)타워 스텟 가치'!$W$17,'스테이지별 몬스터 스텟'!AK2097*'(참고)타워 스텟 가치'!$X$17,'스테이지별 몬스터 스텟'!AL2097*'(참고)타워 스텟 가치'!$Y$17)</f>
        <v>1280386.33500001</v>
      </c>
      <c r="AN2097">
        <v>3</v>
      </c>
    </row>
    <row r="2098" spans="3:40" x14ac:dyDescent="0.3">
      <c r="C2098">
        <v>4</v>
      </c>
      <c r="D2098">
        <f t="shared" si="98"/>
        <v>419</v>
      </c>
      <c r="E2098" s="52">
        <f>VLOOKUP(D2098,'스테이지별 난이도 설정'!B:C,2,0)</f>
        <v>167.6000000000013</v>
      </c>
      <c r="F2098" t="str">
        <f t="shared" si="99"/>
        <v>유니크</v>
      </c>
      <c r="G2098">
        <f t="shared" si="97"/>
        <v>6</v>
      </c>
      <c r="H2098">
        <f>VLOOKUP($F2098,'(참고)타워 스텟 가치'!$B$2:$L$6,H$2,0)+(VLOOKUP($F2098,'(참고)타워 스텟 가치'!$B$2:$L$6,H$2,0)*$E2098)</f>
        <v>4267.6875000000327</v>
      </c>
      <c r="I2098">
        <f>VLOOKUP($F2098,'(참고)타워 스텟 가치'!$B$2:$L$6,I$2,0)+(VLOOKUP($F2098,'(참고)타워 스텟 가치'!$B$2:$L$6,I$2,0)*$E2098)</f>
        <v>853.53750000000662</v>
      </c>
      <c r="J2098">
        <f>VLOOKUP($F2098,'(참고)타워 스텟 가치'!$B$2:$L$6,J$2,0)+(VLOOKUP($F2098,'(참고)타워 스텟 가치'!$B$2:$L$6,J$2,0)*$E2098)</f>
        <v>843000.00000000652</v>
      </c>
      <c r="K2098">
        <f>VLOOKUP($F2098,'(참고)타워 스텟 가치'!$B$2:$L$6,K$2,0)+(VLOOKUP($F2098,'(참고)타워 스텟 가치'!$B$2:$L$6,K$2,0)*$E2098)</f>
        <v>17070.750000000131</v>
      </c>
      <c r="L2098">
        <f>VLOOKUP($F2098,'(참고)타워 스텟 가치'!$B$2:$L$6,L$2,0)+(VLOOKUP($F2098,'(참고)타워 스텟 가치'!$B$2:$L$6,L$2,0)*$E2098)</f>
        <v>284.51250000000221</v>
      </c>
      <c r="M2098">
        <f>VLOOKUP($F2098,'(참고)타워 스텟 가치'!$B$2:$L$6,M$2,0)+(VLOOKUP($F2098,'(참고)타워 스텟 가치'!$B$2:$L$6,M$2,0)*$E2098)</f>
        <v>50.580000000000389</v>
      </c>
      <c r="N2098">
        <f>VLOOKUP($F2098,'(참고)타워 스텟 가치'!$B$2:$L$6,N$2,0)+(VLOOKUP($F2098,'(참고)타워 스텟 가치'!$B$2:$L$6,N$2,0)*$E2098)</f>
        <v>0</v>
      </c>
      <c r="O2098">
        <f>VLOOKUP($F2098,'(참고)타워 스텟 가치'!$B$2:$L$6,O$2,0)+(VLOOKUP($F2098,'(참고)타워 스텟 가치'!$B$2:$L$6,O$2,0)*$E2098)</f>
        <v>0</v>
      </c>
      <c r="P2098">
        <f>VLOOKUP($F2098,'(참고)타워 스텟 가치'!$B$2:$L$6,P$2,0)+(VLOOKUP($F2098,'(참고)타워 스텟 가치'!$B$2:$L$6,P$2,0)*$E2098)</f>
        <v>168.6000000000013</v>
      </c>
      <c r="Q2098">
        <f>SUM('스테이지별 몬스터 스텟'!H2098*'(참고)타워 스텟 가치'!$Q$17,'스테이지별 몬스터 스텟'!I2098*'(참고)타워 스텟 가치'!$R$17,'스테이지별 몬스터 스텟'!J2098*'(참고)타워 스텟 가치'!$S$17,'스테이지별 몬스터 스텟'!K2098*'(참고)타워 스텟 가치'!$T$17,'스테이지별 몬스터 스텟'!L2098*'(참고)타워 스텟 가치'!$U$17,'스테이지별 몬스터 스텟'!M2098*'(참고)타워 스텟 가치'!$V$17,'스테이지별 몬스터 스텟'!N2098*'(참고)타워 스텟 가치'!$W$17,'스테이지별 몬스터 스텟'!O2098*'(참고)타워 스텟 가치'!$X$17,'스테이지별 몬스터 스텟'!P2098*'(참고)타워 스텟 가치'!$Y$17)</f>
        <v>1309413.9862500101</v>
      </c>
      <c r="R2098">
        <v>1</v>
      </c>
      <c r="S2098">
        <f>VLOOKUP($F2098,'(참고)타워 스텟 가치'!$B$7:$L$11,S$2,0)+(VLOOKUP($F2098,'(참고)타워 스텟 가치'!$B$7:$L$11,S$2,0)*$E2098)</f>
        <v>1422.5625000000109</v>
      </c>
      <c r="T2098">
        <f>VLOOKUP($F2098,'(참고)타워 스텟 가치'!$B$7:$L$11,T$2,0)+(VLOOKUP($F2098,'(참고)타워 스텟 가치'!$B$7:$L$11,T$2,0)*$E2098)</f>
        <v>2560.6125000000197</v>
      </c>
      <c r="U2098">
        <f>VLOOKUP($F2098,'(참고)타워 스텟 가치'!$B$7:$L$11,U$2,0)+(VLOOKUP($F2098,'(참고)타워 스텟 가치'!$B$7:$L$11,U$2,0)*$E2098)</f>
        <v>843000.00000000652</v>
      </c>
      <c r="V2098">
        <f>VLOOKUP($F2098,'(참고)타워 스텟 가치'!$B$7:$L$11,V$2,0)+(VLOOKUP($F2098,'(참고)타워 스텟 가치'!$B$7:$L$11,V$2,0)*$E2098)</f>
        <v>17070.750000000131</v>
      </c>
      <c r="W2098">
        <f>VLOOKUP($F2098,'(참고)타워 스텟 가치'!$B$7:$L$11,W$2,0)+(VLOOKUP($F2098,'(참고)타워 스텟 가치'!$B$7:$L$11,W$2,0)*$E2098)</f>
        <v>284.51250000000221</v>
      </c>
      <c r="X2098">
        <f>VLOOKUP($F2098,'(참고)타워 스텟 가치'!$B$7:$L$11,X$2,0)+(VLOOKUP($F2098,'(참고)타워 스텟 가치'!$B$7:$L$11,X$2,0)*$E2098)</f>
        <v>50.580000000000389</v>
      </c>
      <c r="Y2098">
        <f>VLOOKUP($F2098,'(참고)타워 스텟 가치'!$B$7:$L$11,Y$2,0)+(VLOOKUP($F2098,'(참고)타워 스텟 가치'!$B$7:$L$11,Y$2,0)*$E2098)</f>
        <v>0</v>
      </c>
      <c r="Z2098">
        <f>VLOOKUP($F2098,'(참고)타워 스텟 가치'!$B$7:$L$11,Z$2,0)+(VLOOKUP($F2098,'(참고)타워 스텟 가치'!$B$7:$L$11,Z$2,0)*$E2098)</f>
        <v>0</v>
      </c>
      <c r="AA2098">
        <f>VLOOKUP($F2098,'(참고)타워 스텟 가치'!$B$7:$L$11,AA$2,0)+(VLOOKUP($F2098,'(참고)타워 스텟 가치'!$B$7:$L$11,AA$2,0)*$E2098)</f>
        <v>168.6000000000013</v>
      </c>
      <c r="AB2098">
        <f>SUM('스테이지별 몬스터 스텟'!S2098*'(참고)타워 스텟 가치'!$Q$17,'스테이지별 몬스터 스텟'!T2098*'(참고)타워 스텟 가치'!$R$17,'스테이지별 몬스터 스텟'!U2098*'(참고)타워 스텟 가치'!$S$17,'스테이지별 몬스터 스텟'!V2098*'(참고)타워 스텟 가치'!$T$17,'스테이지별 몬스터 스텟'!W2098*'(참고)타워 스텟 가치'!$U$17,'스테이지별 몬스터 스텟'!X2098*'(참고)타워 스텟 가치'!$V$17,'스테이지별 몬스터 스텟'!Y2098*'(참고)타워 스텟 가치'!$W$17,'스테이지별 몬스터 스텟'!Z2098*'(참고)타워 스텟 가치'!$X$17,'스테이지별 몬스터 스텟'!AA2098*'(참고)타워 스텟 가치'!$Y$17)</f>
        <v>1306284.3487500099</v>
      </c>
      <c r="AC2098">
        <v>2</v>
      </c>
      <c r="AD2098">
        <f>VLOOKUP($F2098,'(참고)타워 스텟 가치'!$B$12:$L$16,AD$2,0)+(VLOOKUP($F2098,'(참고)타워 스텟 가치'!$B$12:$L$16,AD$2,0)*$E2098)</f>
        <v>1422.5625000000109</v>
      </c>
      <c r="AE2098">
        <f>VLOOKUP($F2098,'(참고)타워 스텟 가치'!$B$12:$L$16,AE$2,0)+(VLOOKUP($F2098,'(참고)타워 스텟 가치'!$B$12:$L$16,AE$2,0)*$E2098)</f>
        <v>1707.0750000000132</v>
      </c>
      <c r="AF2098">
        <f>VLOOKUP($F2098,'(참고)타워 스텟 가치'!$B$12:$L$16,AF$2,0)+(VLOOKUP($F2098,'(참고)타워 스텟 가치'!$B$12:$L$16,AF$2,0)*$E2098)</f>
        <v>843000.00000000652</v>
      </c>
      <c r="AG2098">
        <f>VLOOKUP($F2098,'(참고)타워 스텟 가치'!$B$12:$L$16,AG$2,0)+(VLOOKUP($F2098,'(참고)타워 스텟 가치'!$B$12:$L$16,AG$2,0)*$E2098)</f>
        <v>8535.3750000000655</v>
      </c>
      <c r="AH2098">
        <f>VLOOKUP($F2098,'(참고)타워 스텟 가치'!$B$12:$L$16,AH$2,0)+(VLOOKUP($F2098,'(참고)타워 스텟 가치'!$B$12:$L$16,AH$2,0)*$E2098)</f>
        <v>284.51250000000221</v>
      </c>
      <c r="AI2098">
        <f>VLOOKUP($F2098,'(참고)타워 스텟 가치'!$B$12:$L$16,AI$2,0)+(VLOOKUP($F2098,'(참고)타워 스텟 가치'!$B$12:$L$16,AI$2,0)*$E2098)</f>
        <v>50.580000000000389</v>
      </c>
      <c r="AJ2098">
        <f>VLOOKUP($F2098,'(참고)타워 스텟 가치'!$B$12:$L$16,AJ$2,0)+(VLOOKUP($F2098,'(참고)타워 스텟 가치'!$B$12:$L$16,AJ$2,0)*$E2098)</f>
        <v>0</v>
      </c>
      <c r="AK2098">
        <f>VLOOKUP($F2098,'(참고)타워 스텟 가치'!$B$12:$L$16,AK$2,0)+(VLOOKUP($F2098,'(참고)타워 스텟 가치'!$B$12:$L$16,AK$2,0)*$E2098)</f>
        <v>0</v>
      </c>
      <c r="AL2098">
        <f>VLOOKUP($F2098,'(참고)타워 스텟 가치'!$B$12:$L$16,AL$2,0)+(VLOOKUP($F2098,'(참고)타워 스텟 가치'!$B$12:$L$16,AL$2,0)*$E2098)</f>
        <v>337.2000000000026</v>
      </c>
      <c r="AM2098">
        <f>SUM('스테이지별 몬스터 스텟'!AD2098*'(참고)타워 스텟 가치'!$Q$17,'스테이지별 몬스터 스텟'!AE2098*'(참고)타워 스텟 가치'!$R$17,'스테이지별 몬스터 스텟'!AF2098*'(참고)타워 스텟 가치'!$S$17,'스테이지별 몬스터 스텟'!AG2098*'(참고)타워 스텟 가치'!$T$17,'스테이지별 몬스터 스텟'!AH2098*'(참고)타워 스텟 가치'!$U$17,'스테이지별 몬스터 스텟'!AI2098*'(참고)타워 스텟 가치'!$V$17,'스테이지별 몬스터 스텟'!AJ2098*'(참고)타워 스텟 가치'!$W$17,'스테이지별 몬스터 스텟'!AK2098*'(참고)타워 스텟 가치'!$X$17,'스테이지별 몬스터 스텟'!AL2098*'(참고)타워 스텟 가치'!$Y$17)</f>
        <v>1288270.4925000099</v>
      </c>
      <c r="AN2098">
        <v>3</v>
      </c>
    </row>
    <row r="2099" spans="3:40" x14ac:dyDescent="0.3">
      <c r="C2099">
        <v>5</v>
      </c>
      <c r="D2099">
        <f t="shared" si="98"/>
        <v>419</v>
      </c>
      <c r="E2099" s="52">
        <f>VLOOKUP(D2099,'스테이지별 난이도 설정'!B:C,2,0)</f>
        <v>167.6000000000013</v>
      </c>
      <c r="F2099" t="str">
        <f t="shared" si="99"/>
        <v>스페셜</v>
      </c>
      <c r="G2099">
        <f t="shared" si="97"/>
        <v>6</v>
      </c>
      <c r="H2099">
        <f>VLOOKUP($F2099,'(참고)타워 스텟 가치'!$B$2:$L$6,H$2,0)+(VLOOKUP($F2099,'(참고)타워 스텟 가치'!$B$2:$L$6,H$2,0)*$E2099)</f>
        <v>6401.5312500000491</v>
      </c>
      <c r="I2099">
        <f>VLOOKUP($F2099,'(참고)타워 스텟 가치'!$B$2:$L$6,I$2,0)+(VLOOKUP($F2099,'(참고)타워 스텟 가치'!$B$2:$L$6,I$2,0)*$E2099)</f>
        <v>1280.3062500000099</v>
      </c>
      <c r="J2099">
        <f>VLOOKUP($F2099,'(참고)타워 스텟 가치'!$B$2:$L$6,J$2,0)+(VLOOKUP($F2099,'(참고)타워 스텟 가치'!$B$2:$L$6,J$2,0)*$E2099)</f>
        <v>843000.00000000652</v>
      </c>
      <c r="K2099">
        <f>VLOOKUP($F2099,'(참고)타워 스텟 가치'!$B$2:$L$6,K$2,0)+(VLOOKUP($F2099,'(참고)타워 스텟 가치'!$B$2:$L$6,K$2,0)*$E2099)</f>
        <v>25606.125000000196</v>
      </c>
      <c r="L2099">
        <f>VLOOKUP($F2099,'(참고)타워 스텟 가치'!$B$2:$L$6,L$2,0)+(VLOOKUP($F2099,'(참고)타워 스텟 가치'!$B$2:$L$6,L$2,0)*$E2099)</f>
        <v>426.76875000000331</v>
      </c>
      <c r="M2099">
        <f>VLOOKUP($F2099,'(참고)타워 스텟 가치'!$B$2:$L$6,M$2,0)+(VLOOKUP($F2099,'(참고)타워 스텟 가치'!$B$2:$L$6,M$2,0)*$E2099)</f>
        <v>50.580000000000389</v>
      </c>
      <c r="N2099">
        <f>VLOOKUP($F2099,'(참고)타워 스텟 가치'!$B$2:$L$6,N$2,0)+(VLOOKUP($F2099,'(참고)타워 스텟 가치'!$B$2:$L$6,N$2,0)*$E2099)</f>
        <v>0</v>
      </c>
      <c r="O2099">
        <f>VLOOKUP($F2099,'(참고)타워 스텟 가치'!$B$2:$L$6,O$2,0)+(VLOOKUP($F2099,'(참고)타워 스텟 가치'!$B$2:$L$6,O$2,0)*$E2099)</f>
        <v>0</v>
      </c>
      <c r="P2099">
        <f>VLOOKUP($F2099,'(참고)타워 스텟 가치'!$B$2:$L$6,P$2,0)+(VLOOKUP($F2099,'(참고)타워 스텟 가치'!$B$2:$L$6,P$2,0)*$E2099)</f>
        <v>168.6000000000013</v>
      </c>
      <c r="Q2099">
        <f>SUM('스테이지별 몬스터 스텟'!H2099*'(참고)타워 스텟 가치'!$Q$17,'스테이지별 몬스터 스텟'!I2099*'(참고)타워 스텟 가치'!$R$17,'스테이지별 몬스터 스텟'!J2099*'(참고)타워 스텟 가치'!$S$17,'스테이지별 몬스터 스텟'!K2099*'(참고)타워 스텟 가치'!$T$17,'스테이지별 몬스터 스텟'!L2099*'(참고)타워 스텟 가치'!$U$17,'스테이지별 몬스터 스텟'!M2099*'(참고)타워 스텟 가치'!$V$17,'스테이지별 몬스터 스텟'!N2099*'(참고)타워 스텟 가치'!$W$17,'스테이지별 몬스터 스텟'!O2099*'(참고)타워 스텟 가치'!$X$17,'스테이지별 몬스터 스텟'!P2099*'(참고)타워 스텟 가치'!$Y$17)</f>
        <v>1331677.0893750105</v>
      </c>
      <c r="R2099">
        <v>1</v>
      </c>
      <c r="S2099">
        <f>VLOOKUP($F2099,'(참고)타워 스텟 가치'!$B$7:$L$11,S$2,0)+(VLOOKUP($F2099,'(참고)타워 스텟 가치'!$B$7:$L$11,S$2,0)*$E2099)</f>
        <v>2133.8437500000164</v>
      </c>
      <c r="T2099">
        <f>VLOOKUP($F2099,'(참고)타워 스텟 가치'!$B$7:$L$11,T$2,0)+(VLOOKUP($F2099,'(참고)타워 스텟 가치'!$B$7:$L$11,T$2,0)*$E2099)</f>
        <v>3840.9187500000298</v>
      </c>
      <c r="U2099">
        <f>VLOOKUP($F2099,'(참고)타워 스텟 가치'!$B$7:$L$11,U$2,0)+(VLOOKUP($F2099,'(참고)타워 스텟 가치'!$B$7:$L$11,U$2,0)*$E2099)</f>
        <v>843000.00000000652</v>
      </c>
      <c r="V2099">
        <f>VLOOKUP($F2099,'(참고)타워 스텟 가치'!$B$7:$L$11,V$2,0)+(VLOOKUP($F2099,'(참고)타워 스텟 가치'!$B$7:$L$11,V$2,0)*$E2099)</f>
        <v>25606.125000000196</v>
      </c>
      <c r="W2099">
        <f>VLOOKUP($F2099,'(참고)타워 스텟 가치'!$B$7:$L$11,W$2,0)+(VLOOKUP($F2099,'(참고)타워 스텟 가치'!$B$7:$L$11,W$2,0)*$E2099)</f>
        <v>426.76875000000331</v>
      </c>
      <c r="X2099">
        <f>VLOOKUP($F2099,'(참고)타워 스텟 가치'!$B$7:$L$11,X$2,0)+(VLOOKUP($F2099,'(참고)타워 스텟 가치'!$B$7:$L$11,X$2,0)*$E2099)</f>
        <v>50.580000000000389</v>
      </c>
      <c r="Y2099">
        <f>VLOOKUP($F2099,'(참고)타워 스텟 가치'!$B$7:$L$11,Y$2,0)+(VLOOKUP($F2099,'(참고)타워 스텟 가치'!$B$7:$L$11,Y$2,0)*$E2099)</f>
        <v>0</v>
      </c>
      <c r="Z2099">
        <f>VLOOKUP($F2099,'(참고)타워 스텟 가치'!$B$7:$L$11,Z$2,0)+(VLOOKUP($F2099,'(참고)타워 스텟 가치'!$B$7:$L$11,Z$2,0)*$E2099)</f>
        <v>0</v>
      </c>
      <c r="AA2099">
        <f>VLOOKUP($F2099,'(참고)타워 스텟 가치'!$B$7:$L$11,AA$2,0)+(VLOOKUP($F2099,'(참고)타워 스텟 가치'!$B$7:$L$11,AA$2,0)*$E2099)</f>
        <v>168.6000000000013</v>
      </c>
      <c r="AB2099">
        <f>SUM('스테이지별 몬스터 스텟'!S2099*'(참고)타워 스텟 가치'!$Q$17,'스테이지별 몬스터 스텟'!T2099*'(참고)타워 스텟 가치'!$R$17,'스테이지별 몬스터 스텟'!U2099*'(참고)타워 스텟 가치'!$S$17,'스테이지별 몬스터 스텟'!V2099*'(참고)타워 스텟 가치'!$T$17,'스테이지별 몬스터 스텟'!W2099*'(참고)타워 스텟 가치'!$U$17,'스테이지별 몬스터 스텟'!X2099*'(참고)타워 스텟 가치'!$V$17,'스테이지별 몬스터 스텟'!Y2099*'(참고)타워 스텟 가치'!$W$17,'스테이지별 몬스터 스텟'!Z2099*'(참고)타워 스텟 가치'!$X$17,'스테이지별 몬스터 스텟'!AA2099*'(참고)타워 스텟 가치'!$Y$17)</f>
        <v>1326982.6331250104</v>
      </c>
      <c r="AC2099">
        <v>2</v>
      </c>
      <c r="AD2099">
        <f>VLOOKUP($F2099,'(참고)타워 스텟 가치'!$B$12:$L$16,AD$2,0)+(VLOOKUP($F2099,'(참고)타워 스텟 가치'!$B$12:$L$16,AD$2,0)*$E2099)</f>
        <v>2133.8437500000164</v>
      </c>
      <c r="AE2099">
        <f>VLOOKUP($F2099,'(참고)타워 스텟 가치'!$B$12:$L$16,AE$2,0)+(VLOOKUP($F2099,'(참고)타워 스텟 가치'!$B$12:$L$16,AE$2,0)*$E2099)</f>
        <v>2560.6125000000197</v>
      </c>
      <c r="AF2099">
        <f>VLOOKUP($F2099,'(참고)타워 스텟 가치'!$B$12:$L$16,AF$2,0)+(VLOOKUP($F2099,'(참고)타워 스텟 가치'!$B$12:$L$16,AF$2,0)*$E2099)</f>
        <v>843000.00000000652</v>
      </c>
      <c r="AG2099">
        <f>VLOOKUP($F2099,'(참고)타워 스텟 가치'!$B$12:$L$16,AG$2,0)+(VLOOKUP($F2099,'(참고)타워 스텟 가치'!$B$12:$L$16,AG$2,0)*$E2099)</f>
        <v>12803.062500000098</v>
      </c>
      <c r="AH2099">
        <f>VLOOKUP($F2099,'(참고)타워 스텟 가치'!$B$12:$L$16,AH$2,0)+(VLOOKUP($F2099,'(참고)타워 스텟 가치'!$B$12:$L$16,AH$2,0)*$E2099)</f>
        <v>426.76875000000331</v>
      </c>
      <c r="AI2099">
        <f>VLOOKUP($F2099,'(참고)타워 스텟 가치'!$B$12:$L$16,AI$2,0)+(VLOOKUP($F2099,'(참고)타워 스텟 가치'!$B$12:$L$16,AI$2,0)*$E2099)</f>
        <v>50.580000000000389</v>
      </c>
      <c r="AJ2099">
        <f>VLOOKUP($F2099,'(참고)타워 스텟 가치'!$B$12:$L$16,AJ$2,0)+(VLOOKUP($F2099,'(참고)타워 스텟 가치'!$B$12:$L$16,AJ$2,0)*$E2099)</f>
        <v>0</v>
      </c>
      <c r="AK2099">
        <f>VLOOKUP($F2099,'(참고)타워 스텟 가치'!$B$12:$L$16,AK$2,0)+(VLOOKUP($F2099,'(참고)타워 스텟 가치'!$B$12:$L$16,AK$2,0)*$E2099)</f>
        <v>0</v>
      </c>
      <c r="AL2099">
        <f>VLOOKUP($F2099,'(참고)타워 스텟 가치'!$B$12:$L$16,AL$2,0)+(VLOOKUP($F2099,'(참고)타워 스텟 가치'!$B$12:$L$16,AL$2,0)*$E2099)</f>
        <v>337.2000000000026</v>
      </c>
      <c r="AM2099">
        <f>SUM('스테이지별 몬스터 스텟'!AD2099*'(참고)타워 스텟 가치'!$Q$17,'스테이지별 몬스터 스텟'!AE2099*'(참고)타워 스텟 가치'!$R$17,'스테이지별 몬스터 스텟'!AF2099*'(참고)타워 스텟 가치'!$S$17,'스테이지별 몬스터 스텟'!AG2099*'(참고)타워 스텟 가치'!$T$17,'스테이지별 몬스터 스텟'!AH2099*'(참고)타워 스텟 가치'!$U$17,'스테이지별 몬스터 스텟'!AI2099*'(참고)타워 스텟 가치'!$V$17,'스테이지별 몬스터 스텟'!AJ2099*'(참고)타워 스텟 가치'!$W$17,'스테이지별 몬스터 스텟'!AK2099*'(참고)타워 스텟 가치'!$X$17,'스테이지별 몬스터 스텟'!AL2099*'(참고)타워 스텟 가치'!$Y$17)</f>
        <v>1299793.24875001</v>
      </c>
      <c r="AN2099">
        <v>3</v>
      </c>
    </row>
    <row r="2100" spans="3:40" x14ac:dyDescent="0.3">
      <c r="C2100">
        <v>1</v>
      </c>
      <c r="D2100">
        <f t="shared" si="98"/>
        <v>420</v>
      </c>
      <c r="E2100" s="52">
        <f>VLOOKUP(D2100,'스테이지별 난이도 설정'!B:C,2,0)</f>
        <v>168.00000000000131</v>
      </c>
      <c r="F2100" t="str">
        <f t="shared" si="99"/>
        <v>일반</v>
      </c>
      <c r="G2100">
        <f t="shared" si="97"/>
        <v>6</v>
      </c>
      <c r="H2100">
        <f>VLOOKUP($F2100,'(참고)타워 스텟 가치'!$B$2:$L$6,H$2,0)+(VLOOKUP($F2100,'(참고)타워 스텟 가치'!$B$2:$L$6,H$2,0)*$E2100)</f>
        <v>1267.5000000000098</v>
      </c>
      <c r="I2100">
        <f>VLOOKUP($F2100,'(참고)타워 스텟 가치'!$B$2:$L$6,I$2,0)+(VLOOKUP($F2100,'(참고)타워 스텟 가치'!$B$2:$L$6,I$2,0)*$E2100)</f>
        <v>253.50000000000196</v>
      </c>
      <c r="J2100">
        <f>VLOOKUP($F2100,'(참고)타워 스텟 가치'!$B$2:$L$6,J$2,0)+(VLOOKUP($F2100,'(참고)타워 스텟 가치'!$B$2:$L$6,J$2,0)*$E2100)</f>
        <v>845000.00000000652</v>
      </c>
      <c r="K2100">
        <f>VLOOKUP($F2100,'(참고)타워 스텟 가치'!$B$2:$L$6,K$2,0)+(VLOOKUP($F2100,'(참고)타워 스텟 가치'!$B$2:$L$6,K$2,0)*$E2100)</f>
        <v>5070.0000000000391</v>
      </c>
      <c r="L2100">
        <f>VLOOKUP($F2100,'(참고)타워 스텟 가치'!$B$2:$L$6,L$2,0)+(VLOOKUP($F2100,'(참고)타워 스텟 가치'!$B$2:$L$6,L$2,0)*$E2100)</f>
        <v>84.500000000000654</v>
      </c>
      <c r="M2100">
        <f>VLOOKUP($F2100,'(참고)타워 스텟 가치'!$B$2:$L$6,M$2,0)+(VLOOKUP($F2100,'(참고)타워 스텟 가치'!$B$2:$L$6,M$2,0)*$E2100)</f>
        <v>50.700000000000387</v>
      </c>
      <c r="N2100">
        <f>VLOOKUP($F2100,'(참고)타워 스텟 가치'!$B$2:$L$6,N$2,0)+(VLOOKUP($F2100,'(참고)타워 스텟 가치'!$B$2:$L$6,N$2,0)*$E2100)</f>
        <v>0</v>
      </c>
      <c r="O2100">
        <f>VLOOKUP($F2100,'(참고)타워 스텟 가치'!$B$2:$L$6,O$2,0)+(VLOOKUP($F2100,'(참고)타워 스텟 가치'!$B$2:$L$6,O$2,0)*$E2100)</f>
        <v>0</v>
      </c>
      <c r="P2100">
        <f>VLOOKUP($F2100,'(참고)타워 스텟 가치'!$B$2:$L$6,P$2,0)+(VLOOKUP($F2100,'(참고)타워 스텟 가치'!$B$2:$L$6,P$2,0)*$E2100)</f>
        <v>118.30000000000091</v>
      </c>
      <c r="Q2100">
        <f>SUM('스테이지별 몬스터 스텟'!H2100*'(참고)타워 스텟 가치'!$Q$17,'스테이지별 몬스터 스텟'!I2100*'(참고)타워 스텟 가치'!$R$17,'스테이지별 몬스터 스텟'!J2100*'(참고)타워 스텟 가치'!$S$17,'스테이지별 몬스터 스텟'!K2100*'(참고)타워 스텟 가치'!$T$17,'스테이지별 몬스터 스텟'!L2100*'(참고)타워 스텟 가치'!$U$17,'스테이지별 몬스터 스텟'!M2100*'(참고)타워 스텟 가치'!$V$17,'스테이지별 몬스터 스텟'!N2100*'(참고)타워 스텟 가치'!$W$17,'스테이지별 몬스터 스텟'!O2100*'(참고)타워 스텟 가치'!$X$17,'스테이지별 몬스터 스텟'!P2100*'(참고)타워 스텟 가치'!$Y$17)</f>
        <v>1281011.5500000098</v>
      </c>
      <c r="R2100">
        <v>1</v>
      </c>
      <c r="S2100">
        <f>VLOOKUP($F2100,'(참고)타워 스텟 가치'!$B$7:$L$11,S$2,0)+(VLOOKUP($F2100,'(참고)타워 스텟 가치'!$B$7:$L$11,S$2,0)*$E2100)</f>
        <v>422.5000000000033</v>
      </c>
      <c r="T2100">
        <f>VLOOKUP($F2100,'(참고)타워 스텟 가치'!$B$7:$L$11,T$2,0)+(VLOOKUP($F2100,'(참고)타워 스텟 가치'!$B$7:$L$11,T$2,0)*$E2100)</f>
        <v>760.50000000000591</v>
      </c>
      <c r="U2100">
        <f>VLOOKUP($F2100,'(참고)타워 스텟 가치'!$B$7:$L$11,U$2,0)+(VLOOKUP($F2100,'(참고)타워 스텟 가치'!$B$7:$L$11,U$2,0)*$E2100)</f>
        <v>845000.00000000652</v>
      </c>
      <c r="V2100">
        <f>VLOOKUP($F2100,'(참고)타워 스텟 가치'!$B$7:$L$11,V$2,0)+(VLOOKUP($F2100,'(참고)타워 스텟 가치'!$B$7:$L$11,V$2,0)*$E2100)</f>
        <v>5070.0000000000391</v>
      </c>
      <c r="W2100">
        <f>VLOOKUP($F2100,'(참고)타워 스텟 가치'!$B$7:$L$11,W$2,0)+(VLOOKUP($F2100,'(참고)타워 스텟 가치'!$B$7:$L$11,W$2,0)*$E2100)</f>
        <v>84.500000000000654</v>
      </c>
      <c r="X2100">
        <f>VLOOKUP($F2100,'(참고)타워 스텟 가치'!$B$7:$L$11,X$2,0)+(VLOOKUP($F2100,'(참고)타워 스텟 가치'!$B$7:$L$11,X$2,0)*$E2100)</f>
        <v>50.700000000000387</v>
      </c>
      <c r="Y2100">
        <f>VLOOKUP($F2100,'(참고)타워 스텟 가치'!$B$7:$L$11,Y$2,0)+(VLOOKUP($F2100,'(참고)타워 스텟 가치'!$B$7:$L$11,Y$2,0)*$E2100)</f>
        <v>0</v>
      </c>
      <c r="Z2100">
        <f>VLOOKUP($F2100,'(참고)타워 스텟 가치'!$B$7:$L$11,Z$2,0)+(VLOOKUP($F2100,'(참고)타워 스텟 가치'!$B$7:$L$11,Z$2,0)*$E2100)</f>
        <v>0</v>
      </c>
      <c r="AA2100">
        <f>VLOOKUP($F2100,'(참고)타워 스텟 가치'!$B$7:$L$11,AA$2,0)+(VLOOKUP($F2100,'(참고)타워 스텟 가치'!$B$7:$L$11,AA$2,0)*$E2100)</f>
        <v>118.30000000000091</v>
      </c>
      <c r="AB2100">
        <f>SUM('스테이지별 몬스터 스텟'!S2100*'(참고)타워 스텟 가치'!$Q$17,'스테이지별 몬스터 스텟'!T2100*'(참고)타워 스텟 가치'!$R$17,'스테이지별 몬스터 스텟'!U2100*'(참고)타워 스텟 가치'!$S$17,'스테이지별 몬스터 스텟'!V2100*'(참고)타워 스텟 가치'!$T$17,'스테이지별 몬스터 스텟'!W2100*'(참고)타워 스텟 가치'!$U$17,'스테이지별 몬스터 스텟'!X2100*'(참고)타워 스텟 가치'!$V$17,'스테이지별 몬스터 스텟'!Y2100*'(참고)타워 스텟 가치'!$W$17,'스테이지별 몬스터 스텟'!Z2100*'(참고)타워 스텟 가치'!$X$17,'스테이지별 몬스터 스텟'!AA2100*'(참고)타워 스텟 가치'!$Y$17)</f>
        <v>1280082.0500000098</v>
      </c>
      <c r="AC2100">
        <v>2</v>
      </c>
      <c r="AD2100">
        <f>VLOOKUP($F2100,'(참고)타워 스텟 가치'!$B$12:$L$16,AD$2,0)+(VLOOKUP($F2100,'(참고)타워 스텟 가치'!$B$12:$L$16,AD$2,0)*$E2100)</f>
        <v>422.5000000000033</v>
      </c>
      <c r="AE2100">
        <f>VLOOKUP($F2100,'(참고)타워 스텟 가치'!$B$12:$L$16,AE$2,0)+(VLOOKUP($F2100,'(참고)타워 스텟 가치'!$B$12:$L$16,AE$2,0)*$E2100)</f>
        <v>507.00000000000392</v>
      </c>
      <c r="AF2100">
        <f>VLOOKUP($F2100,'(참고)타워 스텟 가치'!$B$12:$L$16,AF$2,0)+(VLOOKUP($F2100,'(참고)타워 스텟 가치'!$B$12:$L$16,AF$2,0)*$E2100)</f>
        <v>845000.00000000652</v>
      </c>
      <c r="AG2100">
        <f>VLOOKUP($F2100,'(참고)타워 스텟 가치'!$B$12:$L$16,AG$2,0)+(VLOOKUP($F2100,'(참고)타워 스텟 가치'!$B$12:$L$16,AG$2,0)*$E2100)</f>
        <v>2535.0000000000196</v>
      </c>
      <c r="AH2100">
        <f>VLOOKUP($F2100,'(참고)타워 스텟 가치'!$B$12:$L$16,AH$2,0)+(VLOOKUP($F2100,'(참고)타워 스텟 가치'!$B$12:$L$16,AH$2,0)*$E2100)</f>
        <v>84.500000000000654</v>
      </c>
      <c r="AI2100">
        <f>VLOOKUP($F2100,'(참고)타워 스텟 가치'!$B$12:$L$16,AI$2,0)+(VLOOKUP($F2100,'(참고)타워 스텟 가치'!$B$12:$L$16,AI$2,0)*$E2100)</f>
        <v>50.700000000000387</v>
      </c>
      <c r="AJ2100">
        <f>VLOOKUP($F2100,'(참고)타워 스텟 가치'!$B$12:$L$16,AJ$2,0)+(VLOOKUP($F2100,'(참고)타워 스텟 가치'!$B$12:$L$16,AJ$2,0)*$E2100)</f>
        <v>0</v>
      </c>
      <c r="AK2100">
        <f>VLOOKUP($F2100,'(참고)타워 스텟 가치'!$B$12:$L$16,AK$2,0)+(VLOOKUP($F2100,'(참고)타워 스텟 가치'!$B$12:$L$16,AK$2,0)*$E2100)</f>
        <v>0</v>
      </c>
      <c r="AL2100">
        <f>VLOOKUP($F2100,'(참고)타워 스텟 가치'!$B$12:$L$16,AL$2,0)+(VLOOKUP($F2100,'(참고)타워 스텟 가치'!$B$12:$L$16,AL$2,0)*$E2100)</f>
        <v>236.60000000000181</v>
      </c>
      <c r="AM2100">
        <f>SUM('스테이지별 몬스터 스텟'!AD2100*'(참고)타워 스텟 가치'!$Q$17,'스테이지별 몬스터 스텟'!AE2100*'(참고)타워 스텟 가치'!$R$17,'스테이지별 몬스터 스텟'!AF2100*'(참고)타워 스텟 가치'!$S$17,'스테이지별 몬스터 스텟'!AG2100*'(참고)타워 스텟 가치'!$T$17,'스테이지별 몬스터 스텟'!AH2100*'(참고)타워 스텟 가치'!$U$17,'스테이지별 몬스터 스텟'!AI2100*'(참고)타워 스텟 가치'!$V$17,'스테이지별 몬스터 스텟'!AJ2100*'(참고)타워 스텟 가치'!$W$17,'스테이지별 몬스터 스텟'!AK2100*'(참고)타워 스텟 가치'!$X$17,'스테이지별 몬스터 스텟'!AL2100*'(참고)타워 스텟 가치'!$Y$17)</f>
        <v>1274868.4000000097</v>
      </c>
      <c r="AN2100">
        <v>3</v>
      </c>
    </row>
    <row r="2101" spans="3:40" x14ac:dyDescent="0.3">
      <c r="C2101">
        <v>2</v>
      </c>
      <c r="D2101">
        <f t="shared" si="98"/>
        <v>420</v>
      </c>
      <c r="E2101" s="52">
        <f>VLOOKUP(D2101,'스테이지별 난이도 설정'!B:C,2,0)</f>
        <v>168.00000000000131</v>
      </c>
      <c r="F2101" t="str">
        <f t="shared" si="99"/>
        <v>레어</v>
      </c>
      <c r="G2101">
        <f t="shared" si="97"/>
        <v>6</v>
      </c>
      <c r="H2101">
        <f>VLOOKUP($F2101,'(참고)타워 스텟 가치'!$B$2:$L$6,H$2,0)+(VLOOKUP($F2101,'(참고)타워 스텟 가치'!$B$2:$L$6,H$2,0)*$E2101)</f>
        <v>1901.2500000000148</v>
      </c>
      <c r="I2101">
        <f>VLOOKUP($F2101,'(참고)타워 스텟 가치'!$B$2:$L$6,I$2,0)+(VLOOKUP($F2101,'(참고)타워 스텟 가치'!$B$2:$L$6,I$2,0)*$E2101)</f>
        <v>380.25000000000296</v>
      </c>
      <c r="J2101">
        <f>VLOOKUP($F2101,'(참고)타워 스텟 가치'!$B$2:$L$6,J$2,0)+(VLOOKUP($F2101,'(참고)타워 스텟 가치'!$B$2:$L$6,J$2,0)*$E2101)</f>
        <v>845000.00000000652</v>
      </c>
      <c r="K2101">
        <f>VLOOKUP($F2101,'(참고)타워 스텟 가치'!$B$2:$L$6,K$2,0)+(VLOOKUP($F2101,'(참고)타워 스텟 가치'!$B$2:$L$6,K$2,0)*$E2101)</f>
        <v>7605.0000000000591</v>
      </c>
      <c r="L2101">
        <f>VLOOKUP($F2101,'(참고)타워 스텟 가치'!$B$2:$L$6,L$2,0)+(VLOOKUP($F2101,'(참고)타워 스텟 가치'!$B$2:$L$6,L$2,0)*$E2101)</f>
        <v>126.75000000000098</v>
      </c>
      <c r="M2101">
        <f>VLOOKUP($F2101,'(참고)타워 스텟 가치'!$B$2:$L$6,M$2,0)+(VLOOKUP($F2101,'(참고)타워 스텟 가치'!$B$2:$L$6,M$2,0)*$E2101)</f>
        <v>50.700000000000387</v>
      </c>
      <c r="N2101">
        <f>VLOOKUP($F2101,'(참고)타워 스텟 가치'!$B$2:$L$6,N$2,0)+(VLOOKUP($F2101,'(참고)타워 스텟 가치'!$B$2:$L$6,N$2,0)*$E2101)</f>
        <v>0</v>
      </c>
      <c r="O2101">
        <f>VLOOKUP($F2101,'(참고)타워 스텟 가치'!$B$2:$L$6,O$2,0)+(VLOOKUP($F2101,'(참고)타워 스텟 가치'!$B$2:$L$6,O$2,0)*$E2101)</f>
        <v>0</v>
      </c>
      <c r="P2101">
        <f>VLOOKUP($F2101,'(참고)타워 스텟 가치'!$B$2:$L$6,P$2,0)+(VLOOKUP($F2101,'(참고)타워 스텟 가치'!$B$2:$L$6,P$2,0)*$E2101)</f>
        <v>118.30000000000091</v>
      </c>
      <c r="Q2101">
        <f>SUM('스테이지별 몬스터 스텟'!H2101*'(참고)타워 스텟 가치'!$Q$17,'스테이지별 몬스터 스텟'!I2101*'(참고)타워 스텟 가치'!$R$17,'스테이지별 몬스터 스텟'!J2101*'(참고)타워 스텟 가치'!$S$17,'스테이지별 몬스터 스텟'!K2101*'(참고)타워 스텟 가치'!$T$17,'스테이지별 몬스터 스텟'!L2101*'(참고)타워 스텟 가치'!$U$17,'스테이지별 몬스터 스텟'!M2101*'(참고)타워 스텟 가치'!$V$17,'스테이지별 몬스터 스텟'!N2101*'(참고)타워 스텟 가치'!$W$17,'스테이지별 몬스터 스텟'!O2101*'(참고)타워 스텟 가치'!$X$17,'스테이지별 몬스터 스텟'!P2101*'(참고)타워 스텟 가치'!$Y$17)</f>
        <v>1287623.6750000101</v>
      </c>
      <c r="R2101">
        <v>1</v>
      </c>
      <c r="S2101">
        <f>VLOOKUP($F2101,'(참고)타워 스텟 가치'!$B$7:$L$11,S$2,0)+(VLOOKUP($F2101,'(참고)타워 스텟 가치'!$B$7:$L$11,S$2,0)*$E2101)</f>
        <v>633.75000000000489</v>
      </c>
      <c r="T2101">
        <f>VLOOKUP($F2101,'(참고)타워 스텟 가치'!$B$7:$L$11,T$2,0)+(VLOOKUP($F2101,'(참고)타워 스텟 가치'!$B$7:$L$11,T$2,0)*$E2101)</f>
        <v>1140.7500000000089</v>
      </c>
      <c r="U2101">
        <f>VLOOKUP($F2101,'(참고)타워 스텟 가치'!$B$7:$L$11,U$2,0)+(VLOOKUP($F2101,'(참고)타워 스텟 가치'!$B$7:$L$11,U$2,0)*$E2101)</f>
        <v>845000.00000000652</v>
      </c>
      <c r="V2101">
        <f>VLOOKUP($F2101,'(참고)타워 스텟 가치'!$B$7:$L$11,V$2,0)+(VLOOKUP($F2101,'(참고)타워 스텟 가치'!$B$7:$L$11,V$2,0)*$E2101)</f>
        <v>7605.0000000000591</v>
      </c>
      <c r="W2101">
        <f>VLOOKUP($F2101,'(참고)타워 스텟 가치'!$B$7:$L$11,W$2,0)+(VLOOKUP($F2101,'(참고)타워 스텟 가치'!$B$7:$L$11,W$2,0)*$E2101)</f>
        <v>126.75000000000098</v>
      </c>
      <c r="X2101">
        <f>VLOOKUP($F2101,'(참고)타워 스텟 가치'!$B$7:$L$11,X$2,0)+(VLOOKUP($F2101,'(참고)타워 스텟 가치'!$B$7:$L$11,X$2,0)*$E2101)</f>
        <v>50.700000000000387</v>
      </c>
      <c r="Y2101">
        <f>VLOOKUP($F2101,'(참고)타워 스텟 가치'!$B$7:$L$11,Y$2,0)+(VLOOKUP($F2101,'(참고)타워 스텟 가치'!$B$7:$L$11,Y$2,0)*$E2101)</f>
        <v>0</v>
      </c>
      <c r="Z2101">
        <f>VLOOKUP($F2101,'(참고)타워 스텟 가치'!$B$7:$L$11,Z$2,0)+(VLOOKUP($F2101,'(참고)타워 스텟 가치'!$B$7:$L$11,Z$2,0)*$E2101)</f>
        <v>0</v>
      </c>
      <c r="AA2101">
        <f>VLOOKUP($F2101,'(참고)타워 스텟 가치'!$B$7:$L$11,AA$2,0)+(VLOOKUP($F2101,'(참고)타워 스텟 가치'!$B$7:$L$11,AA$2,0)*$E2101)</f>
        <v>118.30000000000091</v>
      </c>
      <c r="AB2101">
        <f>SUM('스테이지별 몬스터 스텟'!S2101*'(참고)타워 스텟 가치'!$Q$17,'스테이지별 몬스터 스텟'!T2101*'(참고)타워 스텟 가치'!$R$17,'스테이지별 몬스터 스텟'!U2101*'(참고)타워 스텟 가치'!$S$17,'스테이지별 몬스터 스텟'!V2101*'(참고)타워 스텟 가치'!$T$17,'스테이지별 몬스터 스텟'!W2101*'(참고)타워 스텟 가치'!$U$17,'스테이지별 몬스터 스텟'!X2101*'(참고)타워 스텟 가치'!$V$17,'스테이지별 몬스터 스텟'!Y2101*'(참고)타워 스텟 가치'!$W$17,'스테이지별 몬스터 스텟'!Z2101*'(참고)타워 스텟 가치'!$X$17,'스테이지별 몬스터 스텟'!AA2101*'(참고)타워 스텟 가치'!$Y$17)</f>
        <v>1286229.4250000101</v>
      </c>
      <c r="AC2101">
        <v>2</v>
      </c>
      <c r="AD2101">
        <f>VLOOKUP($F2101,'(참고)타워 스텟 가치'!$B$12:$L$16,AD$2,0)+(VLOOKUP($F2101,'(참고)타워 스텟 가치'!$B$12:$L$16,AD$2,0)*$E2101)</f>
        <v>633.75000000000489</v>
      </c>
      <c r="AE2101">
        <f>VLOOKUP($F2101,'(참고)타워 스텟 가치'!$B$12:$L$16,AE$2,0)+(VLOOKUP($F2101,'(참고)타워 스텟 가치'!$B$12:$L$16,AE$2,0)*$E2101)</f>
        <v>760.50000000000591</v>
      </c>
      <c r="AF2101">
        <f>VLOOKUP($F2101,'(참고)타워 스텟 가치'!$B$12:$L$16,AF$2,0)+(VLOOKUP($F2101,'(참고)타워 스텟 가치'!$B$12:$L$16,AF$2,0)*$E2101)</f>
        <v>845000.00000000652</v>
      </c>
      <c r="AG2101">
        <f>VLOOKUP($F2101,'(참고)타워 스텟 가치'!$B$12:$L$16,AG$2,0)+(VLOOKUP($F2101,'(참고)타워 스텟 가치'!$B$12:$L$16,AG$2,0)*$E2101)</f>
        <v>3802.5000000000296</v>
      </c>
      <c r="AH2101">
        <f>VLOOKUP($F2101,'(참고)타워 스텟 가치'!$B$12:$L$16,AH$2,0)+(VLOOKUP($F2101,'(참고)타워 스텟 가치'!$B$12:$L$16,AH$2,0)*$E2101)</f>
        <v>126.75000000000098</v>
      </c>
      <c r="AI2101">
        <f>VLOOKUP($F2101,'(참고)타워 스텟 가치'!$B$12:$L$16,AI$2,0)+(VLOOKUP($F2101,'(참고)타워 스텟 가치'!$B$12:$L$16,AI$2,0)*$E2101)</f>
        <v>50.700000000000387</v>
      </c>
      <c r="AJ2101">
        <f>VLOOKUP($F2101,'(참고)타워 스텟 가치'!$B$12:$L$16,AJ$2,0)+(VLOOKUP($F2101,'(참고)타워 스텟 가치'!$B$12:$L$16,AJ$2,0)*$E2101)</f>
        <v>0</v>
      </c>
      <c r="AK2101">
        <f>VLOOKUP($F2101,'(참고)타워 스텟 가치'!$B$12:$L$16,AK$2,0)+(VLOOKUP($F2101,'(참고)타워 스텟 가치'!$B$12:$L$16,AK$2,0)*$E2101)</f>
        <v>0</v>
      </c>
      <c r="AL2101">
        <f>VLOOKUP($F2101,'(참고)타워 스텟 가치'!$B$12:$L$16,AL$2,0)+(VLOOKUP($F2101,'(참고)타워 스텟 가치'!$B$12:$L$16,AL$2,0)*$E2101)</f>
        <v>236.60000000000181</v>
      </c>
      <c r="AM2101">
        <f>SUM('스테이지별 몬스터 스텟'!AD2101*'(참고)타워 스텟 가치'!$Q$17,'스테이지별 몬스터 스텟'!AE2101*'(참고)타워 스텟 가치'!$R$17,'스테이지별 몬스터 스텟'!AF2101*'(참고)타워 스텟 가치'!$S$17,'스테이지별 몬스터 스텟'!AG2101*'(참고)타워 스텟 가치'!$T$17,'스테이지별 몬스터 스텟'!AH2101*'(참고)타워 스텟 가치'!$U$17,'스테이지별 몬스터 스텟'!AI2101*'(참고)타워 스텟 가치'!$V$17,'스테이지별 몬스터 스텟'!AJ2101*'(참고)타워 스텟 가치'!$W$17,'스테이지별 몬스터 스텟'!AK2101*'(참고)타워 스텟 가치'!$X$17,'스테이지별 몬스터 스텟'!AL2101*'(참고)타워 스텟 가치'!$Y$17)</f>
        <v>1278290.6500000097</v>
      </c>
      <c r="AN2101">
        <v>3</v>
      </c>
    </row>
    <row r="2102" spans="3:40" x14ac:dyDescent="0.3">
      <c r="C2102">
        <v>3</v>
      </c>
      <c r="D2102">
        <f t="shared" si="98"/>
        <v>420</v>
      </c>
      <c r="E2102" s="52">
        <f>VLOOKUP(D2102,'스테이지별 난이도 설정'!B:C,2,0)</f>
        <v>168.00000000000131</v>
      </c>
      <c r="F2102" t="str">
        <f t="shared" si="99"/>
        <v>에픽</v>
      </c>
      <c r="G2102">
        <f t="shared" si="97"/>
        <v>6</v>
      </c>
      <c r="H2102">
        <f>VLOOKUP($F2102,'(참고)타워 스텟 가치'!$B$2:$L$6,H$2,0)+(VLOOKUP($F2102,'(참고)타워 스텟 가치'!$B$2:$L$6,H$2,0)*$E2102)</f>
        <v>2851.8750000000223</v>
      </c>
      <c r="I2102">
        <f>VLOOKUP($F2102,'(참고)타워 스텟 가치'!$B$2:$L$6,I$2,0)+(VLOOKUP($F2102,'(참고)타워 스텟 가치'!$B$2:$L$6,I$2,0)*$E2102)</f>
        <v>570.37500000000443</v>
      </c>
      <c r="J2102">
        <f>VLOOKUP($F2102,'(참고)타워 스텟 가치'!$B$2:$L$6,J$2,0)+(VLOOKUP($F2102,'(참고)타워 스텟 가치'!$B$2:$L$6,J$2,0)*$E2102)</f>
        <v>845000.00000000652</v>
      </c>
      <c r="K2102">
        <f>VLOOKUP($F2102,'(참고)타워 스텟 가치'!$B$2:$L$6,K$2,0)+(VLOOKUP($F2102,'(참고)타워 스텟 가치'!$B$2:$L$6,K$2,0)*$E2102)</f>
        <v>11407.500000000089</v>
      </c>
      <c r="L2102">
        <f>VLOOKUP($F2102,'(참고)타워 스텟 가치'!$B$2:$L$6,L$2,0)+(VLOOKUP($F2102,'(참고)타워 스텟 가치'!$B$2:$L$6,L$2,0)*$E2102)</f>
        <v>190.12500000000148</v>
      </c>
      <c r="M2102">
        <f>VLOOKUP($F2102,'(참고)타워 스텟 가치'!$B$2:$L$6,M$2,0)+(VLOOKUP($F2102,'(참고)타워 스텟 가치'!$B$2:$L$6,M$2,0)*$E2102)</f>
        <v>50.700000000000387</v>
      </c>
      <c r="N2102">
        <f>VLOOKUP($F2102,'(참고)타워 스텟 가치'!$B$2:$L$6,N$2,0)+(VLOOKUP($F2102,'(참고)타워 스텟 가치'!$B$2:$L$6,N$2,0)*$E2102)</f>
        <v>0</v>
      </c>
      <c r="O2102">
        <f>VLOOKUP($F2102,'(참고)타워 스텟 가치'!$B$2:$L$6,O$2,0)+(VLOOKUP($F2102,'(참고)타워 스텟 가치'!$B$2:$L$6,O$2,0)*$E2102)</f>
        <v>0</v>
      </c>
      <c r="P2102">
        <f>VLOOKUP($F2102,'(참고)타워 스텟 가치'!$B$2:$L$6,P$2,0)+(VLOOKUP($F2102,'(참고)타워 스텟 가치'!$B$2:$L$6,P$2,0)*$E2102)</f>
        <v>118.30000000000091</v>
      </c>
      <c r="Q2102">
        <f>SUM('스테이지별 몬스터 스텟'!H2102*'(참고)타워 스텟 가치'!$Q$17,'스테이지별 몬스터 스텟'!I2102*'(참고)타워 스텟 가치'!$R$17,'스테이지별 몬스터 스텟'!J2102*'(참고)타워 스텟 가치'!$S$17,'스테이지별 몬스터 스텟'!K2102*'(참고)타워 스텟 가치'!$T$17,'스테이지별 몬스터 스텟'!L2102*'(참고)타워 스텟 가치'!$U$17,'스테이지별 몬스터 스텟'!M2102*'(참고)타워 스텟 가치'!$V$17,'스테이지별 몬스터 스텟'!N2102*'(참고)타워 스텟 가치'!$W$17,'스테이지별 몬스터 스텟'!O2102*'(참고)타워 스텟 가치'!$X$17,'스테이지별 몬스터 스텟'!P2102*'(참고)타워 스텟 가치'!$Y$17)</f>
        <v>1297541.8625000101</v>
      </c>
      <c r="R2102">
        <v>1</v>
      </c>
      <c r="S2102">
        <f>VLOOKUP($F2102,'(참고)타워 스텟 가치'!$B$7:$L$11,S$2,0)+(VLOOKUP($F2102,'(참고)타워 스텟 가치'!$B$7:$L$11,S$2,0)*$E2102)</f>
        <v>950.62500000000739</v>
      </c>
      <c r="T2102">
        <f>VLOOKUP($F2102,'(참고)타워 스텟 가치'!$B$7:$L$11,T$2,0)+(VLOOKUP($F2102,'(참고)타워 스텟 가치'!$B$7:$L$11,T$2,0)*$E2102)</f>
        <v>1711.1250000000132</v>
      </c>
      <c r="U2102">
        <f>VLOOKUP($F2102,'(참고)타워 스텟 가치'!$B$7:$L$11,U$2,0)+(VLOOKUP($F2102,'(참고)타워 스텟 가치'!$B$7:$L$11,U$2,0)*$E2102)</f>
        <v>845000.00000000652</v>
      </c>
      <c r="V2102">
        <f>VLOOKUP($F2102,'(참고)타워 스텟 가치'!$B$7:$L$11,V$2,0)+(VLOOKUP($F2102,'(참고)타워 스텟 가치'!$B$7:$L$11,V$2,0)*$E2102)</f>
        <v>11407.500000000089</v>
      </c>
      <c r="W2102">
        <f>VLOOKUP($F2102,'(참고)타워 스텟 가치'!$B$7:$L$11,W$2,0)+(VLOOKUP($F2102,'(참고)타워 스텟 가치'!$B$7:$L$11,W$2,0)*$E2102)</f>
        <v>190.12500000000148</v>
      </c>
      <c r="X2102">
        <f>VLOOKUP($F2102,'(참고)타워 스텟 가치'!$B$7:$L$11,X$2,0)+(VLOOKUP($F2102,'(참고)타워 스텟 가치'!$B$7:$L$11,X$2,0)*$E2102)</f>
        <v>50.700000000000387</v>
      </c>
      <c r="Y2102">
        <f>VLOOKUP($F2102,'(참고)타워 스텟 가치'!$B$7:$L$11,Y$2,0)+(VLOOKUP($F2102,'(참고)타워 스텟 가치'!$B$7:$L$11,Y$2,0)*$E2102)</f>
        <v>0</v>
      </c>
      <c r="Z2102">
        <f>VLOOKUP($F2102,'(참고)타워 스텟 가치'!$B$7:$L$11,Z$2,0)+(VLOOKUP($F2102,'(참고)타워 스텟 가치'!$B$7:$L$11,Z$2,0)*$E2102)</f>
        <v>0</v>
      </c>
      <c r="AA2102">
        <f>VLOOKUP($F2102,'(참고)타워 스텟 가치'!$B$7:$L$11,AA$2,0)+(VLOOKUP($F2102,'(참고)타워 스텟 가치'!$B$7:$L$11,AA$2,0)*$E2102)</f>
        <v>118.30000000000091</v>
      </c>
      <c r="AB2102">
        <f>SUM('스테이지별 몬스터 스텟'!S2102*'(참고)타워 스텟 가치'!$Q$17,'스테이지별 몬스터 스텟'!T2102*'(참고)타워 스텟 가치'!$R$17,'스테이지별 몬스터 스텟'!U2102*'(참고)타워 스텟 가치'!$S$17,'스테이지별 몬스터 스텟'!V2102*'(참고)타워 스텟 가치'!$T$17,'스테이지별 몬스터 스텟'!W2102*'(참고)타워 스텟 가치'!$U$17,'스테이지별 몬스터 스텟'!X2102*'(참고)타워 스텟 가치'!$V$17,'스테이지별 몬스터 스텟'!Y2102*'(참고)타워 스텟 가치'!$W$17,'스테이지별 몬스터 스텟'!Z2102*'(참고)타워 스텟 가치'!$X$17,'스테이지별 몬스터 스텟'!AA2102*'(참고)타워 스텟 가치'!$Y$17)</f>
        <v>1295450.4875000101</v>
      </c>
      <c r="AC2102">
        <v>2</v>
      </c>
      <c r="AD2102">
        <f>VLOOKUP($F2102,'(참고)타워 스텟 가치'!$B$12:$L$16,AD$2,0)+(VLOOKUP($F2102,'(참고)타워 스텟 가치'!$B$12:$L$16,AD$2,0)*$E2102)</f>
        <v>950.62500000000739</v>
      </c>
      <c r="AE2102">
        <f>VLOOKUP($F2102,'(참고)타워 스텟 가치'!$B$12:$L$16,AE$2,0)+(VLOOKUP($F2102,'(참고)타워 스텟 가치'!$B$12:$L$16,AE$2,0)*$E2102)</f>
        <v>1140.7500000000089</v>
      </c>
      <c r="AF2102">
        <f>VLOOKUP($F2102,'(참고)타워 스텟 가치'!$B$12:$L$16,AF$2,0)+(VLOOKUP($F2102,'(참고)타워 스텟 가치'!$B$12:$L$16,AF$2,0)*$E2102)</f>
        <v>845000.00000000652</v>
      </c>
      <c r="AG2102">
        <f>VLOOKUP($F2102,'(참고)타워 스텟 가치'!$B$12:$L$16,AG$2,0)+(VLOOKUP($F2102,'(참고)타워 스텟 가치'!$B$12:$L$16,AG$2,0)*$E2102)</f>
        <v>5703.7500000000446</v>
      </c>
      <c r="AH2102">
        <f>VLOOKUP($F2102,'(참고)타워 스텟 가치'!$B$12:$L$16,AH$2,0)+(VLOOKUP($F2102,'(참고)타워 스텟 가치'!$B$12:$L$16,AH$2,0)*$E2102)</f>
        <v>190.12500000000148</v>
      </c>
      <c r="AI2102">
        <f>VLOOKUP($F2102,'(참고)타워 스텟 가치'!$B$12:$L$16,AI$2,0)+(VLOOKUP($F2102,'(참고)타워 스텟 가치'!$B$12:$L$16,AI$2,0)*$E2102)</f>
        <v>50.700000000000387</v>
      </c>
      <c r="AJ2102">
        <f>VLOOKUP($F2102,'(참고)타워 스텟 가치'!$B$12:$L$16,AJ$2,0)+(VLOOKUP($F2102,'(참고)타워 스텟 가치'!$B$12:$L$16,AJ$2,0)*$E2102)</f>
        <v>0</v>
      </c>
      <c r="AK2102">
        <f>VLOOKUP($F2102,'(참고)타워 스텟 가치'!$B$12:$L$16,AK$2,0)+(VLOOKUP($F2102,'(참고)타워 스텟 가치'!$B$12:$L$16,AK$2,0)*$E2102)</f>
        <v>0</v>
      </c>
      <c r="AL2102">
        <f>VLOOKUP($F2102,'(참고)타워 스텟 가치'!$B$12:$L$16,AL$2,0)+(VLOOKUP($F2102,'(참고)타워 스텟 가치'!$B$12:$L$16,AL$2,0)*$E2102)</f>
        <v>236.60000000000181</v>
      </c>
      <c r="AM2102">
        <f>SUM('스테이지별 몬스터 스텟'!AD2102*'(참고)타워 스텟 가치'!$Q$17,'스테이지별 몬스터 스텟'!AE2102*'(참고)타워 스텟 가치'!$R$17,'스테이지별 몬스터 스텟'!AF2102*'(참고)타워 스텟 가치'!$S$17,'스테이지별 몬스터 스텟'!AG2102*'(참고)타워 스텟 가치'!$T$17,'스테이지별 몬스터 스텟'!AH2102*'(참고)타워 스텟 가치'!$U$17,'스테이지별 몬스터 스텟'!AI2102*'(참고)타워 스텟 가치'!$V$17,'스테이지별 몬스터 스텟'!AJ2102*'(참고)타워 스텟 가치'!$W$17,'스테이지별 몬스터 스텟'!AK2102*'(참고)타워 스텟 가치'!$X$17,'스테이지별 몬스터 스텟'!AL2102*'(참고)타워 스텟 가치'!$Y$17)</f>
        <v>1283424.0250000097</v>
      </c>
      <c r="AN2102">
        <v>3</v>
      </c>
    </row>
    <row r="2103" spans="3:40" x14ac:dyDescent="0.3">
      <c r="C2103">
        <v>4</v>
      </c>
      <c r="D2103">
        <f t="shared" si="98"/>
        <v>420</v>
      </c>
      <c r="E2103" s="52">
        <f>VLOOKUP(D2103,'스테이지별 난이도 설정'!B:C,2,0)</f>
        <v>168.00000000000131</v>
      </c>
      <c r="F2103" t="str">
        <f t="shared" si="99"/>
        <v>유니크</v>
      </c>
      <c r="G2103">
        <f t="shared" si="97"/>
        <v>6</v>
      </c>
      <c r="H2103">
        <f>VLOOKUP($F2103,'(참고)타워 스텟 가치'!$B$2:$L$6,H$2,0)+(VLOOKUP($F2103,'(참고)타워 스텟 가치'!$B$2:$L$6,H$2,0)*$E2103)</f>
        <v>4277.8125000000327</v>
      </c>
      <c r="I2103">
        <f>VLOOKUP($F2103,'(참고)타워 스텟 가치'!$B$2:$L$6,I$2,0)+(VLOOKUP($F2103,'(참고)타워 스텟 가치'!$B$2:$L$6,I$2,0)*$E2103)</f>
        <v>855.56250000000659</v>
      </c>
      <c r="J2103">
        <f>VLOOKUP($F2103,'(참고)타워 스텟 가치'!$B$2:$L$6,J$2,0)+(VLOOKUP($F2103,'(참고)타워 스텟 가치'!$B$2:$L$6,J$2,0)*$E2103)</f>
        <v>845000.00000000652</v>
      </c>
      <c r="K2103">
        <f>VLOOKUP($F2103,'(참고)타워 스텟 가치'!$B$2:$L$6,K$2,0)+(VLOOKUP($F2103,'(참고)타워 스텟 가치'!$B$2:$L$6,K$2,0)*$E2103)</f>
        <v>17111.250000000131</v>
      </c>
      <c r="L2103">
        <f>VLOOKUP($F2103,'(참고)타워 스텟 가치'!$B$2:$L$6,L$2,0)+(VLOOKUP($F2103,'(참고)타워 스텟 가치'!$B$2:$L$6,L$2,0)*$E2103)</f>
        <v>285.18750000000222</v>
      </c>
      <c r="M2103">
        <f>VLOOKUP($F2103,'(참고)타워 스텟 가치'!$B$2:$L$6,M$2,0)+(VLOOKUP($F2103,'(참고)타워 스텟 가치'!$B$2:$L$6,M$2,0)*$E2103)</f>
        <v>50.700000000000387</v>
      </c>
      <c r="N2103">
        <f>VLOOKUP($F2103,'(참고)타워 스텟 가치'!$B$2:$L$6,N$2,0)+(VLOOKUP($F2103,'(참고)타워 스텟 가치'!$B$2:$L$6,N$2,0)*$E2103)</f>
        <v>0</v>
      </c>
      <c r="O2103">
        <f>VLOOKUP($F2103,'(참고)타워 스텟 가치'!$B$2:$L$6,O$2,0)+(VLOOKUP($F2103,'(참고)타워 스텟 가치'!$B$2:$L$6,O$2,0)*$E2103)</f>
        <v>0</v>
      </c>
      <c r="P2103">
        <f>VLOOKUP($F2103,'(참고)타워 스텟 가치'!$B$2:$L$6,P$2,0)+(VLOOKUP($F2103,'(참고)타워 스텟 가치'!$B$2:$L$6,P$2,0)*$E2103)</f>
        <v>169.00000000000131</v>
      </c>
      <c r="Q2103">
        <f>SUM('스테이지별 몬스터 스텟'!H2103*'(참고)타워 스텟 가치'!$Q$17,'스테이지별 몬스터 스텟'!I2103*'(참고)타워 스텟 가치'!$R$17,'스테이지별 몬스터 스텟'!J2103*'(참고)타워 스텟 가치'!$S$17,'스테이지별 몬스터 스텟'!K2103*'(참고)타워 스텟 가치'!$T$17,'스테이지별 몬스터 스텟'!L2103*'(참고)타워 스텟 가치'!$U$17,'스테이지별 몬스터 스텟'!M2103*'(참고)타워 스텟 가치'!$V$17,'스테이지별 몬스터 스텟'!N2103*'(참고)타워 스텟 가치'!$W$17,'스테이지별 몬스터 스텟'!O2103*'(참고)타워 스텟 가치'!$X$17,'스테이지별 몬스터 스텟'!P2103*'(참고)타워 스텟 가치'!$Y$17)</f>
        <v>1312520.54375001</v>
      </c>
      <c r="R2103">
        <v>1</v>
      </c>
      <c r="S2103">
        <f>VLOOKUP($F2103,'(참고)타워 스텟 가치'!$B$7:$L$11,S$2,0)+(VLOOKUP($F2103,'(참고)타워 스텟 가치'!$B$7:$L$11,S$2,0)*$E2103)</f>
        <v>1425.9375000000111</v>
      </c>
      <c r="T2103">
        <f>VLOOKUP($F2103,'(참고)타워 스텟 가치'!$B$7:$L$11,T$2,0)+(VLOOKUP($F2103,'(참고)타워 스텟 가치'!$B$7:$L$11,T$2,0)*$E2103)</f>
        <v>2566.68750000002</v>
      </c>
      <c r="U2103">
        <f>VLOOKUP($F2103,'(참고)타워 스텟 가치'!$B$7:$L$11,U$2,0)+(VLOOKUP($F2103,'(참고)타워 스텟 가치'!$B$7:$L$11,U$2,0)*$E2103)</f>
        <v>845000.00000000652</v>
      </c>
      <c r="V2103">
        <f>VLOOKUP($F2103,'(참고)타워 스텟 가치'!$B$7:$L$11,V$2,0)+(VLOOKUP($F2103,'(참고)타워 스텟 가치'!$B$7:$L$11,V$2,0)*$E2103)</f>
        <v>17111.250000000131</v>
      </c>
      <c r="W2103">
        <f>VLOOKUP($F2103,'(참고)타워 스텟 가치'!$B$7:$L$11,W$2,0)+(VLOOKUP($F2103,'(참고)타워 스텟 가치'!$B$7:$L$11,W$2,0)*$E2103)</f>
        <v>285.18750000000222</v>
      </c>
      <c r="X2103">
        <f>VLOOKUP($F2103,'(참고)타워 스텟 가치'!$B$7:$L$11,X$2,0)+(VLOOKUP($F2103,'(참고)타워 스텟 가치'!$B$7:$L$11,X$2,0)*$E2103)</f>
        <v>50.700000000000387</v>
      </c>
      <c r="Y2103">
        <f>VLOOKUP($F2103,'(참고)타워 스텟 가치'!$B$7:$L$11,Y$2,0)+(VLOOKUP($F2103,'(참고)타워 스텟 가치'!$B$7:$L$11,Y$2,0)*$E2103)</f>
        <v>0</v>
      </c>
      <c r="Z2103">
        <f>VLOOKUP($F2103,'(참고)타워 스텟 가치'!$B$7:$L$11,Z$2,0)+(VLOOKUP($F2103,'(참고)타워 스텟 가치'!$B$7:$L$11,Z$2,0)*$E2103)</f>
        <v>0</v>
      </c>
      <c r="AA2103">
        <f>VLOOKUP($F2103,'(참고)타워 스텟 가치'!$B$7:$L$11,AA$2,0)+(VLOOKUP($F2103,'(참고)타워 스텟 가치'!$B$7:$L$11,AA$2,0)*$E2103)</f>
        <v>169.00000000000131</v>
      </c>
      <c r="AB2103">
        <f>SUM('스테이지별 몬스터 스텟'!S2103*'(참고)타워 스텟 가치'!$Q$17,'스테이지별 몬스터 스텟'!T2103*'(참고)타워 스텟 가치'!$R$17,'스테이지별 몬스터 스텟'!U2103*'(참고)타워 스텟 가치'!$S$17,'스테이지별 몬스터 스텟'!V2103*'(참고)타워 스텟 가치'!$T$17,'스테이지별 몬스터 스텟'!W2103*'(참고)타워 스텟 가치'!$U$17,'스테이지별 몬스터 스텟'!X2103*'(참고)타워 스텟 가치'!$V$17,'스테이지별 몬스터 스텟'!Y2103*'(참고)타워 스텟 가치'!$W$17,'스테이지별 몬스터 스텟'!Z2103*'(참고)타워 스텟 가치'!$X$17,'스테이지별 몬스터 스텟'!AA2103*'(참고)타워 스텟 가치'!$Y$17)</f>
        <v>1309383.48125001</v>
      </c>
      <c r="AC2103">
        <v>2</v>
      </c>
      <c r="AD2103">
        <f>VLOOKUP($F2103,'(참고)타워 스텟 가치'!$B$12:$L$16,AD$2,0)+(VLOOKUP($F2103,'(참고)타워 스텟 가치'!$B$12:$L$16,AD$2,0)*$E2103)</f>
        <v>1425.9375000000111</v>
      </c>
      <c r="AE2103">
        <f>VLOOKUP($F2103,'(참고)타워 스텟 가치'!$B$12:$L$16,AE$2,0)+(VLOOKUP($F2103,'(참고)타워 스텟 가치'!$B$12:$L$16,AE$2,0)*$E2103)</f>
        <v>1711.1250000000132</v>
      </c>
      <c r="AF2103">
        <f>VLOOKUP($F2103,'(참고)타워 스텟 가치'!$B$12:$L$16,AF$2,0)+(VLOOKUP($F2103,'(참고)타워 스텟 가치'!$B$12:$L$16,AF$2,0)*$E2103)</f>
        <v>845000.00000000652</v>
      </c>
      <c r="AG2103">
        <f>VLOOKUP($F2103,'(참고)타워 스텟 가치'!$B$12:$L$16,AG$2,0)+(VLOOKUP($F2103,'(참고)타워 스텟 가치'!$B$12:$L$16,AG$2,0)*$E2103)</f>
        <v>8555.6250000000655</v>
      </c>
      <c r="AH2103">
        <f>VLOOKUP($F2103,'(참고)타워 스텟 가치'!$B$12:$L$16,AH$2,0)+(VLOOKUP($F2103,'(참고)타워 스텟 가치'!$B$12:$L$16,AH$2,0)*$E2103)</f>
        <v>285.18750000000222</v>
      </c>
      <c r="AI2103">
        <f>VLOOKUP($F2103,'(참고)타워 스텟 가치'!$B$12:$L$16,AI$2,0)+(VLOOKUP($F2103,'(참고)타워 스텟 가치'!$B$12:$L$16,AI$2,0)*$E2103)</f>
        <v>50.700000000000387</v>
      </c>
      <c r="AJ2103">
        <f>VLOOKUP($F2103,'(참고)타워 스텟 가치'!$B$12:$L$16,AJ$2,0)+(VLOOKUP($F2103,'(참고)타워 스텟 가치'!$B$12:$L$16,AJ$2,0)*$E2103)</f>
        <v>0</v>
      </c>
      <c r="AK2103">
        <f>VLOOKUP($F2103,'(참고)타워 스텟 가치'!$B$12:$L$16,AK$2,0)+(VLOOKUP($F2103,'(참고)타워 스텟 가치'!$B$12:$L$16,AK$2,0)*$E2103)</f>
        <v>0</v>
      </c>
      <c r="AL2103">
        <f>VLOOKUP($F2103,'(참고)타워 스텟 가치'!$B$12:$L$16,AL$2,0)+(VLOOKUP($F2103,'(참고)타워 스텟 가치'!$B$12:$L$16,AL$2,0)*$E2103)</f>
        <v>338.00000000000261</v>
      </c>
      <c r="AM2103">
        <f>SUM('스테이지별 몬스터 스텟'!AD2103*'(참고)타워 스텟 가치'!$Q$17,'스테이지별 몬스터 스텟'!AE2103*'(참고)타워 스텟 가치'!$R$17,'스테이지별 몬스터 스텟'!AF2103*'(참고)타워 스텟 가치'!$S$17,'스테이지별 몬스터 스텟'!AG2103*'(참고)타워 스텟 가치'!$T$17,'스테이지별 몬스터 스텟'!AH2103*'(참고)타워 스텟 가치'!$U$17,'스테이지별 몬스터 스텟'!AI2103*'(참고)타워 스텟 가치'!$V$17,'스테이지별 몬스터 스텟'!AJ2103*'(참고)타워 스텟 가치'!$W$17,'스테이지별 몬스터 스텟'!AK2103*'(참고)타워 스텟 가치'!$X$17,'스테이지별 몬스터 스텟'!AL2103*'(참고)타워 스텟 가치'!$Y$17)</f>
        <v>1291326.88750001</v>
      </c>
      <c r="AN2103">
        <v>3</v>
      </c>
    </row>
    <row r="2104" spans="3:40" x14ac:dyDescent="0.3">
      <c r="C2104">
        <v>5</v>
      </c>
      <c r="D2104">
        <f t="shared" si="98"/>
        <v>420</v>
      </c>
      <c r="E2104" s="52">
        <f>VLOOKUP(D2104,'스테이지별 난이도 설정'!B:C,2,0)</f>
        <v>168.00000000000131</v>
      </c>
      <c r="F2104" t="str">
        <f t="shared" si="99"/>
        <v>스페셜</v>
      </c>
      <c r="G2104">
        <f t="shared" si="97"/>
        <v>6</v>
      </c>
      <c r="H2104">
        <f>VLOOKUP($F2104,'(참고)타워 스텟 가치'!$B$2:$L$6,H$2,0)+(VLOOKUP($F2104,'(참고)타워 스텟 가치'!$B$2:$L$6,H$2,0)*$E2104)</f>
        <v>6416.71875000005</v>
      </c>
      <c r="I2104">
        <f>VLOOKUP($F2104,'(참고)타워 스텟 가치'!$B$2:$L$6,I$2,0)+(VLOOKUP($F2104,'(참고)타워 스텟 가치'!$B$2:$L$6,I$2,0)*$E2104)</f>
        <v>1283.34375000001</v>
      </c>
      <c r="J2104">
        <f>VLOOKUP($F2104,'(참고)타워 스텟 가치'!$B$2:$L$6,J$2,0)+(VLOOKUP($F2104,'(참고)타워 스텟 가치'!$B$2:$L$6,J$2,0)*$E2104)</f>
        <v>845000.00000000652</v>
      </c>
      <c r="K2104">
        <f>VLOOKUP($F2104,'(참고)타워 스텟 가치'!$B$2:$L$6,K$2,0)+(VLOOKUP($F2104,'(참고)타워 스텟 가치'!$B$2:$L$6,K$2,0)*$E2104)</f>
        <v>25666.8750000002</v>
      </c>
      <c r="L2104">
        <f>VLOOKUP($F2104,'(참고)타워 스텟 가치'!$B$2:$L$6,L$2,0)+(VLOOKUP($F2104,'(참고)타워 스텟 가치'!$B$2:$L$6,L$2,0)*$E2104)</f>
        <v>427.7812500000033</v>
      </c>
      <c r="M2104">
        <f>VLOOKUP($F2104,'(참고)타워 스텟 가치'!$B$2:$L$6,M$2,0)+(VLOOKUP($F2104,'(참고)타워 스텟 가치'!$B$2:$L$6,M$2,0)*$E2104)</f>
        <v>50.700000000000387</v>
      </c>
      <c r="N2104">
        <f>VLOOKUP($F2104,'(참고)타워 스텟 가치'!$B$2:$L$6,N$2,0)+(VLOOKUP($F2104,'(참고)타워 스텟 가치'!$B$2:$L$6,N$2,0)*$E2104)</f>
        <v>0</v>
      </c>
      <c r="O2104">
        <f>VLOOKUP($F2104,'(참고)타워 스텟 가치'!$B$2:$L$6,O$2,0)+(VLOOKUP($F2104,'(참고)타워 스텟 가치'!$B$2:$L$6,O$2,0)*$E2104)</f>
        <v>0</v>
      </c>
      <c r="P2104">
        <f>VLOOKUP($F2104,'(참고)타워 스텟 가치'!$B$2:$L$6,P$2,0)+(VLOOKUP($F2104,'(참고)타워 스텟 가치'!$B$2:$L$6,P$2,0)*$E2104)</f>
        <v>169.00000000000131</v>
      </c>
      <c r="Q2104">
        <f>SUM('스테이지별 몬스터 스텟'!H2104*'(참고)타워 스텟 가치'!$Q$17,'스테이지별 몬스터 스텟'!I2104*'(참고)타워 스텟 가치'!$R$17,'스테이지별 몬스터 스텟'!J2104*'(참고)타워 스텟 가치'!$S$17,'스테이지별 몬스터 스텟'!K2104*'(참고)타워 스텟 가치'!$T$17,'스테이지별 몬스터 스텟'!L2104*'(참고)타워 스텟 가치'!$U$17,'스테이지별 몬스터 스텟'!M2104*'(참고)타워 스텟 가치'!$V$17,'스테이지별 몬스터 스텟'!N2104*'(참고)타워 스텟 가치'!$W$17,'스테이지별 몬스터 스텟'!O2104*'(참고)타워 스텟 가치'!$X$17,'스테이지별 몬스터 스텟'!P2104*'(참고)타워 스텟 가치'!$Y$17)</f>
        <v>1334836.4656250102</v>
      </c>
      <c r="R2104">
        <v>1</v>
      </c>
      <c r="S2104">
        <f>VLOOKUP($F2104,'(참고)타워 스텟 가치'!$B$7:$L$11,S$2,0)+(VLOOKUP($F2104,'(참고)타워 스텟 가치'!$B$7:$L$11,S$2,0)*$E2104)</f>
        <v>2138.9062500000164</v>
      </c>
      <c r="T2104">
        <f>VLOOKUP($F2104,'(참고)타워 스텟 가치'!$B$7:$L$11,T$2,0)+(VLOOKUP($F2104,'(참고)타워 스텟 가치'!$B$7:$L$11,T$2,0)*$E2104)</f>
        <v>3850.0312500000296</v>
      </c>
      <c r="U2104">
        <f>VLOOKUP($F2104,'(참고)타워 스텟 가치'!$B$7:$L$11,U$2,0)+(VLOOKUP($F2104,'(참고)타워 스텟 가치'!$B$7:$L$11,U$2,0)*$E2104)</f>
        <v>845000.00000000652</v>
      </c>
      <c r="V2104">
        <f>VLOOKUP($F2104,'(참고)타워 스텟 가치'!$B$7:$L$11,V$2,0)+(VLOOKUP($F2104,'(참고)타워 스텟 가치'!$B$7:$L$11,V$2,0)*$E2104)</f>
        <v>25666.8750000002</v>
      </c>
      <c r="W2104">
        <f>VLOOKUP($F2104,'(참고)타워 스텟 가치'!$B$7:$L$11,W$2,0)+(VLOOKUP($F2104,'(참고)타워 스텟 가치'!$B$7:$L$11,W$2,0)*$E2104)</f>
        <v>427.7812500000033</v>
      </c>
      <c r="X2104">
        <f>VLOOKUP($F2104,'(참고)타워 스텟 가치'!$B$7:$L$11,X$2,0)+(VLOOKUP($F2104,'(참고)타워 스텟 가치'!$B$7:$L$11,X$2,0)*$E2104)</f>
        <v>50.700000000000387</v>
      </c>
      <c r="Y2104">
        <f>VLOOKUP($F2104,'(참고)타워 스텟 가치'!$B$7:$L$11,Y$2,0)+(VLOOKUP($F2104,'(참고)타워 스텟 가치'!$B$7:$L$11,Y$2,0)*$E2104)</f>
        <v>0</v>
      </c>
      <c r="Z2104">
        <f>VLOOKUP($F2104,'(참고)타워 스텟 가치'!$B$7:$L$11,Z$2,0)+(VLOOKUP($F2104,'(참고)타워 스텟 가치'!$B$7:$L$11,Z$2,0)*$E2104)</f>
        <v>0</v>
      </c>
      <c r="AA2104">
        <f>VLOOKUP($F2104,'(참고)타워 스텟 가치'!$B$7:$L$11,AA$2,0)+(VLOOKUP($F2104,'(참고)타워 스텟 가치'!$B$7:$L$11,AA$2,0)*$E2104)</f>
        <v>169.00000000000131</v>
      </c>
      <c r="AB2104">
        <f>SUM('스테이지별 몬스터 스텟'!S2104*'(참고)타워 스텟 가치'!$Q$17,'스테이지별 몬스터 스텟'!T2104*'(참고)타워 스텟 가치'!$R$17,'스테이지별 몬스터 스텟'!U2104*'(참고)타워 스텟 가치'!$S$17,'스테이지별 몬스터 스텟'!V2104*'(참고)타워 스텟 가치'!$T$17,'스테이지별 몬스터 스텟'!W2104*'(참고)타워 스텟 가치'!$U$17,'스테이지별 몬스터 스텟'!X2104*'(참고)타워 스텟 가치'!$V$17,'스테이지별 몬스터 스텟'!Y2104*'(참고)타워 스텟 가치'!$W$17,'스테이지별 몬스터 스텟'!Z2104*'(참고)타워 스텟 가치'!$X$17,'스테이지별 몬스터 스텟'!AA2104*'(참고)타워 스텟 가치'!$Y$17)</f>
        <v>1330130.8718750102</v>
      </c>
      <c r="AC2104">
        <v>2</v>
      </c>
      <c r="AD2104">
        <f>VLOOKUP($F2104,'(참고)타워 스텟 가치'!$B$12:$L$16,AD$2,0)+(VLOOKUP($F2104,'(참고)타워 스텟 가치'!$B$12:$L$16,AD$2,0)*$E2104)</f>
        <v>2138.9062500000164</v>
      </c>
      <c r="AE2104">
        <f>VLOOKUP($F2104,'(참고)타워 스텟 가치'!$B$12:$L$16,AE$2,0)+(VLOOKUP($F2104,'(참고)타워 스텟 가치'!$B$12:$L$16,AE$2,0)*$E2104)</f>
        <v>2566.68750000002</v>
      </c>
      <c r="AF2104">
        <f>VLOOKUP($F2104,'(참고)타워 스텟 가치'!$B$12:$L$16,AF$2,0)+(VLOOKUP($F2104,'(참고)타워 스텟 가치'!$B$12:$L$16,AF$2,0)*$E2104)</f>
        <v>845000.00000000652</v>
      </c>
      <c r="AG2104">
        <f>VLOOKUP($F2104,'(참고)타워 스텟 가치'!$B$12:$L$16,AG$2,0)+(VLOOKUP($F2104,'(참고)타워 스텟 가치'!$B$12:$L$16,AG$2,0)*$E2104)</f>
        <v>12833.4375000001</v>
      </c>
      <c r="AH2104">
        <f>VLOOKUP($F2104,'(참고)타워 스텟 가치'!$B$12:$L$16,AH$2,0)+(VLOOKUP($F2104,'(참고)타워 스텟 가치'!$B$12:$L$16,AH$2,0)*$E2104)</f>
        <v>427.7812500000033</v>
      </c>
      <c r="AI2104">
        <f>VLOOKUP($F2104,'(참고)타워 스텟 가치'!$B$12:$L$16,AI$2,0)+(VLOOKUP($F2104,'(참고)타워 스텟 가치'!$B$12:$L$16,AI$2,0)*$E2104)</f>
        <v>50.700000000000387</v>
      </c>
      <c r="AJ2104">
        <f>VLOOKUP($F2104,'(참고)타워 스텟 가치'!$B$12:$L$16,AJ$2,0)+(VLOOKUP($F2104,'(참고)타워 스텟 가치'!$B$12:$L$16,AJ$2,0)*$E2104)</f>
        <v>0</v>
      </c>
      <c r="AK2104">
        <f>VLOOKUP($F2104,'(참고)타워 스텟 가치'!$B$12:$L$16,AK$2,0)+(VLOOKUP($F2104,'(참고)타워 스텟 가치'!$B$12:$L$16,AK$2,0)*$E2104)</f>
        <v>0</v>
      </c>
      <c r="AL2104">
        <f>VLOOKUP($F2104,'(참고)타워 스텟 가치'!$B$12:$L$16,AL$2,0)+(VLOOKUP($F2104,'(참고)타워 스텟 가치'!$B$12:$L$16,AL$2,0)*$E2104)</f>
        <v>338.00000000000261</v>
      </c>
      <c r="AM2104">
        <f>SUM('스테이지별 몬스터 스텟'!AD2104*'(참고)타워 스텟 가치'!$Q$17,'스테이지별 몬스터 스텟'!AE2104*'(참고)타워 스텟 가치'!$R$17,'스테이지별 몬스터 스텟'!AF2104*'(참고)타워 스텟 가치'!$S$17,'스테이지별 몬스터 스텟'!AG2104*'(참고)타워 스텟 가치'!$T$17,'스테이지별 몬스터 스텟'!AH2104*'(참고)타워 스텟 가치'!$U$17,'스테이지별 몬스터 스텟'!AI2104*'(참고)타워 스텟 가치'!$V$17,'스테이지별 몬스터 스텟'!AJ2104*'(참고)타워 스텟 가치'!$W$17,'스테이지별 몬스터 스텟'!AK2104*'(참고)타워 스텟 가치'!$X$17,'스테이지별 몬스터 스텟'!AL2104*'(참고)타워 스텟 가치'!$Y$17)</f>
        <v>1302876.98125001</v>
      </c>
      <c r="AN2104">
        <v>3</v>
      </c>
    </row>
    <row r="2105" spans="3:40" x14ac:dyDescent="0.3">
      <c r="C2105">
        <v>1</v>
      </c>
      <c r="D2105">
        <f t="shared" si="98"/>
        <v>421</v>
      </c>
      <c r="E2105" s="52">
        <f>VLOOKUP(D2105,'스테이지별 난이도 설정'!B:C,2,0)</f>
        <v>168.40000000000131</v>
      </c>
      <c r="F2105" t="str">
        <f t="shared" si="99"/>
        <v>일반</v>
      </c>
      <c r="G2105">
        <f t="shared" si="97"/>
        <v>6</v>
      </c>
      <c r="H2105">
        <f>VLOOKUP($F2105,'(참고)타워 스텟 가치'!$B$2:$L$6,H$2,0)+(VLOOKUP($F2105,'(참고)타워 스텟 가치'!$B$2:$L$6,H$2,0)*$E2105)</f>
        <v>1270.5000000000098</v>
      </c>
      <c r="I2105">
        <f>VLOOKUP($F2105,'(참고)타워 스텟 가치'!$B$2:$L$6,I$2,0)+(VLOOKUP($F2105,'(참고)타워 스텟 가치'!$B$2:$L$6,I$2,0)*$E2105)</f>
        <v>254.10000000000196</v>
      </c>
      <c r="J2105">
        <f>VLOOKUP($F2105,'(참고)타워 스텟 가치'!$B$2:$L$6,J$2,0)+(VLOOKUP($F2105,'(참고)타워 스텟 가치'!$B$2:$L$6,J$2,0)*$E2105)</f>
        <v>847000.00000000652</v>
      </c>
      <c r="K2105">
        <f>VLOOKUP($F2105,'(참고)타워 스텟 가치'!$B$2:$L$6,K$2,0)+(VLOOKUP($F2105,'(참고)타워 스텟 가치'!$B$2:$L$6,K$2,0)*$E2105)</f>
        <v>5082.0000000000391</v>
      </c>
      <c r="L2105">
        <f>VLOOKUP($F2105,'(참고)타워 스텟 가치'!$B$2:$L$6,L$2,0)+(VLOOKUP($F2105,'(참고)타워 스텟 가치'!$B$2:$L$6,L$2,0)*$E2105)</f>
        <v>84.700000000000657</v>
      </c>
      <c r="M2105">
        <f>VLOOKUP($F2105,'(참고)타워 스텟 가치'!$B$2:$L$6,M$2,0)+(VLOOKUP($F2105,'(참고)타워 스텟 가치'!$B$2:$L$6,M$2,0)*$E2105)</f>
        <v>50.820000000000391</v>
      </c>
      <c r="N2105">
        <f>VLOOKUP($F2105,'(참고)타워 스텟 가치'!$B$2:$L$6,N$2,0)+(VLOOKUP($F2105,'(참고)타워 스텟 가치'!$B$2:$L$6,N$2,0)*$E2105)</f>
        <v>0</v>
      </c>
      <c r="O2105">
        <f>VLOOKUP($F2105,'(참고)타워 스텟 가치'!$B$2:$L$6,O$2,0)+(VLOOKUP($F2105,'(참고)타워 스텟 가치'!$B$2:$L$6,O$2,0)*$E2105)</f>
        <v>0</v>
      </c>
      <c r="P2105">
        <f>VLOOKUP($F2105,'(참고)타워 스텟 가치'!$B$2:$L$6,P$2,0)+(VLOOKUP($F2105,'(참고)타워 스텟 가치'!$B$2:$L$6,P$2,0)*$E2105)</f>
        <v>118.58000000000091</v>
      </c>
      <c r="Q2105">
        <f>SUM('스테이지별 몬스터 스텟'!H2105*'(참고)타워 스텟 가치'!$Q$17,'스테이지별 몬스터 스텟'!I2105*'(참고)타워 스텟 가치'!$R$17,'스테이지별 몬스터 스텟'!J2105*'(참고)타워 스텟 가치'!$S$17,'스테이지별 몬스터 스텟'!K2105*'(참고)타워 스텟 가치'!$T$17,'스테이지별 몬스터 스텟'!L2105*'(참고)타워 스텟 가치'!$U$17,'스테이지별 몬스터 스텟'!M2105*'(참고)타워 스텟 가치'!$V$17,'스테이지별 몬스터 스텟'!N2105*'(참고)타워 스텟 가치'!$W$17,'스테이지별 몬스터 스텟'!O2105*'(참고)타워 스텟 가치'!$X$17,'스테이지별 몬스터 스텟'!P2105*'(참고)타워 스텟 가치'!$Y$17)</f>
        <v>1284043.5300000096</v>
      </c>
      <c r="R2105">
        <v>1</v>
      </c>
      <c r="S2105">
        <f>VLOOKUP($F2105,'(참고)타워 스텟 가치'!$B$7:$L$11,S$2,0)+(VLOOKUP($F2105,'(참고)타워 스텟 가치'!$B$7:$L$11,S$2,0)*$E2105)</f>
        <v>423.5000000000033</v>
      </c>
      <c r="T2105">
        <f>VLOOKUP($F2105,'(참고)타워 스텟 가치'!$B$7:$L$11,T$2,0)+(VLOOKUP($F2105,'(참고)타워 스텟 가치'!$B$7:$L$11,T$2,0)*$E2105)</f>
        <v>762.30000000000587</v>
      </c>
      <c r="U2105">
        <f>VLOOKUP($F2105,'(참고)타워 스텟 가치'!$B$7:$L$11,U$2,0)+(VLOOKUP($F2105,'(참고)타워 스텟 가치'!$B$7:$L$11,U$2,0)*$E2105)</f>
        <v>847000.00000000652</v>
      </c>
      <c r="V2105">
        <f>VLOOKUP($F2105,'(참고)타워 스텟 가치'!$B$7:$L$11,V$2,0)+(VLOOKUP($F2105,'(참고)타워 스텟 가치'!$B$7:$L$11,V$2,0)*$E2105)</f>
        <v>5082.0000000000391</v>
      </c>
      <c r="W2105">
        <f>VLOOKUP($F2105,'(참고)타워 스텟 가치'!$B$7:$L$11,W$2,0)+(VLOOKUP($F2105,'(참고)타워 스텟 가치'!$B$7:$L$11,W$2,0)*$E2105)</f>
        <v>84.700000000000657</v>
      </c>
      <c r="X2105">
        <f>VLOOKUP($F2105,'(참고)타워 스텟 가치'!$B$7:$L$11,X$2,0)+(VLOOKUP($F2105,'(참고)타워 스텟 가치'!$B$7:$L$11,X$2,0)*$E2105)</f>
        <v>50.820000000000391</v>
      </c>
      <c r="Y2105">
        <f>VLOOKUP($F2105,'(참고)타워 스텟 가치'!$B$7:$L$11,Y$2,0)+(VLOOKUP($F2105,'(참고)타워 스텟 가치'!$B$7:$L$11,Y$2,0)*$E2105)</f>
        <v>0</v>
      </c>
      <c r="Z2105">
        <f>VLOOKUP($F2105,'(참고)타워 스텟 가치'!$B$7:$L$11,Z$2,0)+(VLOOKUP($F2105,'(참고)타워 스텟 가치'!$B$7:$L$11,Z$2,0)*$E2105)</f>
        <v>0</v>
      </c>
      <c r="AA2105">
        <f>VLOOKUP($F2105,'(참고)타워 스텟 가치'!$B$7:$L$11,AA$2,0)+(VLOOKUP($F2105,'(참고)타워 스텟 가치'!$B$7:$L$11,AA$2,0)*$E2105)</f>
        <v>118.58000000000091</v>
      </c>
      <c r="AB2105">
        <f>SUM('스테이지별 몬스터 스텟'!S2105*'(참고)타워 스텟 가치'!$Q$17,'스테이지별 몬스터 스텟'!T2105*'(참고)타워 스텟 가치'!$R$17,'스테이지별 몬스터 스텟'!U2105*'(참고)타워 스텟 가치'!$S$17,'스테이지별 몬스터 스텟'!V2105*'(참고)타워 스텟 가치'!$T$17,'스테이지별 몬스터 스텟'!W2105*'(참고)타워 스텟 가치'!$U$17,'스테이지별 몬스터 스텟'!X2105*'(참고)타워 스텟 가치'!$V$17,'스테이지별 몬스터 스텟'!Y2105*'(참고)타워 스텟 가치'!$W$17,'스테이지별 몬스터 스텟'!Z2105*'(참고)타워 스텟 가치'!$X$17,'스테이지별 몬스터 스텟'!AA2105*'(참고)타워 스텟 가치'!$Y$17)</f>
        <v>1283111.8300000096</v>
      </c>
      <c r="AC2105">
        <v>2</v>
      </c>
      <c r="AD2105">
        <f>VLOOKUP($F2105,'(참고)타워 스텟 가치'!$B$12:$L$16,AD$2,0)+(VLOOKUP($F2105,'(참고)타워 스텟 가치'!$B$12:$L$16,AD$2,0)*$E2105)</f>
        <v>423.5000000000033</v>
      </c>
      <c r="AE2105">
        <f>VLOOKUP($F2105,'(참고)타워 스텟 가치'!$B$12:$L$16,AE$2,0)+(VLOOKUP($F2105,'(참고)타워 스텟 가치'!$B$12:$L$16,AE$2,0)*$E2105)</f>
        <v>508.20000000000391</v>
      </c>
      <c r="AF2105">
        <f>VLOOKUP($F2105,'(참고)타워 스텟 가치'!$B$12:$L$16,AF$2,0)+(VLOOKUP($F2105,'(참고)타워 스텟 가치'!$B$12:$L$16,AF$2,0)*$E2105)</f>
        <v>847000.00000000652</v>
      </c>
      <c r="AG2105">
        <f>VLOOKUP($F2105,'(참고)타워 스텟 가치'!$B$12:$L$16,AG$2,0)+(VLOOKUP($F2105,'(참고)타워 스텟 가치'!$B$12:$L$16,AG$2,0)*$E2105)</f>
        <v>2541.0000000000196</v>
      </c>
      <c r="AH2105">
        <f>VLOOKUP($F2105,'(참고)타워 스텟 가치'!$B$12:$L$16,AH$2,0)+(VLOOKUP($F2105,'(참고)타워 스텟 가치'!$B$12:$L$16,AH$2,0)*$E2105)</f>
        <v>84.700000000000657</v>
      </c>
      <c r="AI2105">
        <f>VLOOKUP($F2105,'(참고)타워 스텟 가치'!$B$12:$L$16,AI$2,0)+(VLOOKUP($F2105,'(참고)타워 스텟 가치'!$B$12:$L$16,AI$2,0)*$E2105)</f>
        <v>50.820000000000391</v>
      </c>
      <c r="AJ2105">
        <f>VLOOKUP($F2105,'(참고)타워 스텟 가치'!$B$12:$L$16,AJ$2,0)+(VLOOKUP($F2105,'(참고)타워 스텟 가치'!$B$12:$L$16,AJ$2,0)*$E2105)</f>
        <v>0</v>
      </c>
      <c r="AK2105">
        <f>VLOOKUP($F2105,'(참고)타워 스텟 가치'!$B$12:$L$16,AK$2,0)+(VLOOKUP($F2105,'(참고)타워 스텟 가치'!$B$12:$L$16,AK$2,0)*$E2105)</f>
        <v>0</v>
      </c>
      <c r="AL2105">
        <f>VLOOKUP($F2105,'(참고)타워 스텟 가치'!$B$12:$L$16,AL$2,0)+(VLOOKUP($F2105,'(참고)타워 스텟 가치'!$B$12:$L$16,AL$2,0)*$E2105)</f>
        <v>237.16000000000182</v>
      </c>
      <c r="AM2105">
        <f>SUM('스테이지별 몬스터 스텟'!AD2105*'(참고)타워 스텟 가치'!$Q$17,'스테이지별 몬스터 스텟'!AE2105*'(참고)타워 스텟 가치'!$R$17,'스테이지별 몬스터 스텟'!AF2105*'(참고)타워 스텟 가치'!$S$17,'스테이지별 몬스터 스텟'!AG2105*'(참고)타워 스텟 가치'!$T$17,'스테이지별 몬스터 스텟'!AH2105*'(참고)타워 스텟 가치'!$U$17,'스테이지별 몬스터 스텟'!AI2105*'(참고)타워 스텟 가치'!$V$17,'스테이지별 몬스터 스텟'!AJ2105*'(참고)타워 스텟 가치'!$W$17,'스테이지별 몬스터 스텟'!AK2105*'(참고)타워 스텟 가치'!$X$17,'스테이지별 몬스터 스텟'!AL2105*'(참고)타워 스텟 가치'!$Y$17)</f>
        <v>1277885.8400000099</v>
      </c>
      <c r="AN2105">
        <v>3</v>
      </c>
    </row>
    <row r="2106" spans="3:40" x14ac:dyDescent="0.3">
      <c r="C2106">
        <v>2</v>
      </c>
      <c r="D2106">
        <f t="shared" si="98"/>
        <v>421</v>
      </c>
      <c r="E2106" s="52">
        <f>VLOOKUP(D2106,'스테이지별 난이도 설정'!B:C,2,0)</f>
        <v>168.40000000000131</v>
      </c>
      <c r="F2106" t="str">
        <f t="shared" si="99"/>
        <v>레어</v>
      </c>
      <c r="G2106">
        <f t="shared" si="97"/>
        <v>6</v>
      </c>
      <c r="H2106">
        <f>VLOOKUP($F2106,'(참고)타워 스텟 가치'!$B$2:$L$6,H$2,0)+(VLOOKUP($F2106,'(참고)타워 스텟 가치'!$B$2:$L$6,H$2,0)*$E2106)</f>
        <v>1905.7500000000148</v>
      </c>
      <c r="I2106">
        <f>VLOOKUP($F2106,'(참고)타워 스텟 가치'!$B$2:$L$6,I$2,0)+(VLOOKUP($F2106,'(참고)타워 스텟 가치'!$B$2:$L$6,I$2,0)*$E2106)</f>
        <v>381.15000000000293</v>
      </c>
      <c r="J2106">
        <f>VLOOKUP($F2106,'(참고)타워 스텟 가치'!$B$2:$L$6,J$2,0)+(VLOOKUP($F2106,'(참고)타워 스텟 가치'!$B$2:$L$6,J$2,0)*$E2106)</f>
        <v>847000.00000000652</v>
      </c>
      <c r="K2106">
        <f>VLOOKUP($F2106,'(참고)타워 스텟 가치'!$B$2:$L$6,K$2,0)+(VLOOKUP($F2106,'(참고)타워 스텟 가치'!$B$2:$L$6,K$2,0)*$E2106)</f>
        <v>7623.0000000000591</v>
      </c>
      <c r="L2106">
        <f>VLOOKUP($F2106,'(참고)타워 스텟 가치'!$B$2:$L$6,L$2,0)+(VLOOKUP($F2106,'(참고)타워 스텟 가치'!$B$2:$L$6,L$2,0)*$E2106)</f>
        <v>127.05000000000098</v>
      </c>
      <c r="M2106">
        <f>VLOOKUP($F2106,'(참고)타워 스텟 가치'!$B$2:$L$6,M$2,0)+(VLOOKUP($F2106,'(참고)타워 스텟 가치'!$B$2:$L$6,M$2,0)*$E2106)</f>
        <v>50.820000000000391</v>
      </c>
      <c r="N2106">
        <f>VLOOKUP($F2106,'(참고)타워 스텟 가치'!$B$2:$L$6,N$2,0)+(VLOOKUP($F2106,'(참고)타워 스텟 가치'!$B$2:$L$6,N$2,0)*$E2106)</f>
        <v>0</v>
      </c>
      <c r="O2106">
        <f>VLOOKUP($F2106,'(참고)타워 스텟 가치'!$B$2:$L$6,O$2,0)+(VLOOKUP($F2106,'(참고)타워 스텟 가치'!$B$2:$L$6,O$2,0)*$E2106)</f>
        <v>0</v>
      </c>
      <c r="P2106">
        <f>VLOOKUP($F2106,'(참고)타워 스텟 가치'!$B$2:$L$6,P$2,0)+(VLOOKUP($F2106,'(참고)타워 스텟 가치'!$B$2:$L$6,P$2,0)*$E2106)</f>
        <v>118.58000000000091</v>
      </c>
      <c r="Q2106">
        <f>SUM('스테이지별 몬스터 스텟'!H2106*'(참고)타워 스텟 가치'!$Q$17,'스테이지별 몬스터 스텟'!I2106*'(참고)타워 스텟 가치'!$R$17,'스테이지별 몬스터 스텟'!J2106*'(참고)타워 스텟 가치'!$S$17,'스테이지별 몬스터 스텟'!K2106*'(참고)타워 스텟 가치'!$T$17,'스테이지별 몬스터 스텟'!L2106*'(참고)타워 스텟 가치'!$U$17,'스테이지별 몬스터 스텟'!M2106*'(참고)타워 스텟 가치'!$V$17,'스테이지별 몬스터 스텟'!N2106*'(참고)타워 스텟 가치'!$W$17,'스테이지별 몬스터 스텟'!O2106*'(참고)타워 스텟 가치'!$X$17,'스테이지별 몬스터 스텟'!P2106*'(참고)타워 스텟 가치'!$Y$17)</f>
        <v>1290671.3050000102</v>
      </c>
      <c r="R2106">
        <v>1</v>
      </c>
      <c r="S2106">
        <f>VLOOKUP($F2106,'(참고)타워 스텟 가치'!$B$7:$L$11,S$2,0)+(VLOOKUP($F2106,'(참고)타워 스텟 가치'!$B$7:$L$11,S$2,0)*$E2106)</f>
        <v>635.25000000000489</v>
      </c>
      <c r="T2106">
        <f>VLOOKUP($F2106,'(참고)타워 스텟 가치'!$B$7:$L$11,T$2,0)+(VLOOKUP($F2106,'(참고)타워 스텟 가치'!$B$7:$L$11,T$2,0)*$E2106)</f>
        <v>1143.4500000000089</v>
      </c>
      <c r="U2106">
        <f>VLOOKUP($F2106,'(참고)타워 스텟 가치'!$B$7:$L$11,U$2,0)+(VLOOKUP($F2106,'(참고)타워 스텟 가치'!$B$7:$L$11,U$2,0)*$E2106)</f>
        <v>847000.00000000652</v>
      </c>
      <c r="V2106">
        <f>VLOOKUP($F2106,'(참고)타워 스텟 가치'!$B$7:$L$11,V$2,0)+(VLOOKUP($F2106,'(참고)타워 스텟 가치'!$B$7:$L$11,V$2,0)*$E2106)</f>
        <v>7623.0000000000591</v>
      </c>
      <c r="W2106">
        <f>VLOOKUP($F2106,'(참고)타워 스텟 가치'!$B$7:$L$11,W$2,0)+(VLOOKUP($F2106,'(참고)타워 스텟 가치'!$B$7:$L$11,W$2,0)*$E2106)</f>
        <v>127.05000000000098</v>
      </c>
      <c r="X2106">
        <f>VLOOKUP($F2106,'(참고)타워 스텟 가치'!$B$7:$L$11,X$2,0)+(VLOOKUP($F2106,'(참고)타워 스텟 가치'!$B$7:$L$11,X$2,0)*$E2106)</f>
        <v>50.820000000000391</v>
      </c>
      <c r="Y2106">
        <f>VLOOKUP($F2106,'(참고)타워 스텟 가치'!$B$7:$L$11,Y$2,0)+(VLOOKUP($F2106,'(참고)타워 스텟 가치'!$B$7:$L$11,Y$2,0)*$E2106)</f>
        <v>0</v>
      </c>
      <c r="Z2106">
        <f>VLOOKUP($F2106,'(참고)타워 스텟 가치'!$B$7:$L$11,Z$2,0)+(VLOOKUP($F2106,'(참고)타워 스텟 가치'!$B$7:$L$11,Z$2,0)*$E2106)</f>
        <v>0</v>
      </c>
      <c r="AA2106">
        <f>VLOOKUP($F2106,'(참고)타워 스텟 가치'!$B$7:$L$11,AA$2,0)+(VLOOKUP($F2106,'(참고)타워 스텟 가치'!$B$7:$L$11,AA$2,0)*$E2106)</f>
        <v>118.58000000000091</v>
      </c>
      <c r="AB2106">
        <f>SUM('스테이지별 몬스터 스텟'!S2106*'(참고)타워 스텟 가치'!$Q$17,'스테이지별 몬스터 스텟'!T2106*'(참고)타워 스텟 가치'!$R$17,'스테이지별 몬스터 스텟'!U2106*'(참고)타워 스텟 가치'!$S$17,'스테이지별 몬스터 스텟'!V2106*'(참고)타워 스텟 가치'!$T$17,'스테이지별 몬스터 스텟'!W2106*'(참고)타워 스텟 가치'!$U$17,'스테이지별 몬스터 스텟'!X2106*'(참고)타워 스텟 가치'!$V$17,'스테이지별 몬스터 스텟'!Y2106*'(참고)타워 스텟 가치'!$W$17,'스테이지별 몬스터 스텟'!Z2106*'(참고)타워 스텟 가치'!$X$17,'스테이지별 몬스터 스텟'!AA2106*'(참고)타워 스텟 가치'!$Y$17)</f>
        <v>1289273.7550000101</v>
      </c>
      <c r="AC2106">
        <v>2</v>
      </c>
      <c r="AD2106">
        <f>VLOOKUP($F2106,'(참고)타워 스텟 가치'!$B$12:$L$16,AD$2,0)+(VLOOKUP($F2106,'(참고)타워 스텟 가치'!$B$12:$L$16,AD$2,0)*$E2106)</f>
        <v>635.25000000000489</v>
      </c>
      <c r="AE2106">
        <f>VLOOKUP($F2106,'(참고)타워 스텟 가치'!$B$12:$L$16,AE$2,0)+(VLOOKUP($F2106,'(참고)타워 스텟 가치'!$B$12:$L$16,AE$2,0)*$E2106)</f>
        <v>762.30000000000587</v>
      </c>
      <c r="AF2106">
        <f>VLOOKUP($F2106,'(참고)타워 스텟 가치'!$B$12:$L$16,AF$2,0)+(VLOOKUP($F2106,'(참고)타워 스텟 가치'!$B$12:$L$16,AF$2,0)*$E2106)</f>
        <v>847000.00000000652</v>
      </c>
      <c r="AG2106">
        <f>VLOOKUP($F2106,'(참고)타워 스텟 가치'!$B$12:$L$16,AG$2,0)+(VLOOKUP($F2106,'(참고)타워 스텟 가치'!$B$12:$L$16,AG$2,0)*$E2106)</f>
        <v>3811.5000000000296</v>
      </c>
      <c r="AH2106">
        <f>VLOOKUP($F2106,'(참고)타워 스텟 가치'!$B$12:$L$16,AH$2,0)+(VLOOKUP($F2106,'(참고)타워 스텟 가치'!$B$12:$L$16,AH$2,0)*$E2106)</f>
        <v>127.05000000000098</v>
      </c>
      <c r="AI2106">
        <f>VLOOKUP($F2106,'(참고)타워 스텟 가치'!$B$12:$L$16,AI$2,0)+(VLOOKUP($F2106,'(참고)타워 스텟 가치'!$B$12:$L$16,AI$2,0)*$E2106)</f>
        <v>50.820000000000391</v>
      </c>
      <c r="AJ2106">
        <f>VLOOKUP($F2106,'(참고)타워 스텟 가치'!$B$12:$L$16,AJ$2,0)+(VLOOKUP($F2106,'(참고)타워 스텟 가치'!$B$12:$L$16,AJ$2,0)*$E2106)</f>
        <v>0</v>
      </c>
      <c r="AK2106">
        <f>VLOOKUP($F2106,'(참고)타워 스텟 가치'!$B$12:$L$16,AK$2,0)+(VLOOKUP($F2106,'(참고)타워 스텟 가치'!$B$12:$L$16,AK$2,0)*$E2106)</f>
        <v>0</v>
      </c>
      <c r="AL2106">
        <f>VLOOKUP($F2106,'(참고)타워 스텟 가치'!$B$12:$L$16,AL$2,0)+(VLOOKUP($F2106,'(참고)타워 스텟 가치'!$B$12:$L$16,AL$2,0)*$E2106)</f>
        <v>237.16000000000182</v>
      </c>
      <c r="AM2106">
        <f>SUM('스테이지별 몬스터 스텟'!AD2106*'(참고)타워 스텟 가치'!$Q$17,'스테이지별 몬스터 스텟'!AE2106*'(참고)타워 스텟 가치'!$R$17,'스테이지별 몬스터 스텟'!AF2106*'(참고)타워 스텟 가치'!$S$17,'스테이지별 몬스터 스텟'!AG2106*'(참고)타워 스텟 가치'!$T$17,'스테이지별 몬스터 스텟'!AH2106*'(참고)타워 스텟 가치'!$U$17,'스테이지별 몬스터 스텟'!AI2106*'(참고)타워 스텟 가치'!$V$17,'스테이지별 몬스터 스텟'!AJ2106*'(참고)타워 스텟 가치'!$W$17,'스테이지별 몬스터 스텟'!AK2106*'(참고)타워 스텟 가치'!$X$17,'스테이지별 몬스터 스텟'!AL2106*'(참고)타워 스텟 가치'!$Y$17)</f>
        <v>1281316.19000001</v>
      </c>
      <c r="AN2106">
        <v>3</v>
      </c>
    </row>
    <row r="2107" spans="3:40" x14ac:dyDescent="0.3">
      <c r="C2107">
        <v>3</v>
      </c>
      <c r="D2107">
        <f t="shared" si="98"/>
        <v>421</v>
      </c>
      <c r="E2107" s="52">
        <f>VLOOKUP(D2107,'스테이지별 난이도 설정'!B:C,2,0)</f>
        <v>168.40000000000131</v>
      </c>
      <c r="F2107" t="str">
        <f t="shared" si="99"/>
        <v>에픽</v>
      </c>
      <c r="G2107">
        <f t="shared" si="97"/>
        <v>6</v>
      </c>
      <c r="H2107">
        <f>VLOOKUP($F2107,'(참고)타워 스텟 가치'!$B$2:$L$6,H$2,0)+(VLOOKUP($F2107,'(참고)타워 스텟 가치'!$B$2:$L$6,H$2,0)*$E2107)</f>
        <v>2858.6250000000223</v>
      </c>
      <c r="I2107">
        <f>VLOOKUP($F2107,'(참고)타워 스텟 가치'!$B$2:$L$6,I$2,0)+(VLOOKUP($F2107,'(참고)타워 스텟 가치'!$B$2:$L$6,I$2,0)*$E2107)</f>
        <v>571.72500000000446</v>
      </c>
      <c r="J2107">
        <f>VLOOKUP($F2107,'(참고)타워 스텟 가치'!$B$2:$L$6,J$2,0)+(VLOOKUP($F2107,'(참고)타워 스텟 가치'!$B$2:$L$6,J$2,0)*$E2107)</f>
        <v>847000.00000000652</v>
      </c>
      <c r="K2107">
        <f>VLOOKUP($F2107,'(참고)타워 스텟 가치'!$B$2:$L$6,K$2,0)+(VLOOKUP($F2107,'(참고)타워 스텟 가치'!$B$2:$L$6,K$2,0)*$E2107)</f>
        <v>11434.500000000089</v>
      </c>
      <c r="L2107">
        <f>VLOOKUP($F2107,'(참고)타워 스텟 가치'!$B$2:$L$6,L$2,0)+(VLOOKUP($F2107,'(참고)타워 스텟 가치'!$B$2:$L$6,L$2,0)*$E2107)</f>
        <v>190.57500000000147</v>
      </c>
      <c r="M2107">
        <f>VLOOKUP($F2107,'(참고)타워 스텟 가치'!$B$2:$L$6,M$2,0)+(VLOOKUP($F2107,'(참고)타워 스텟 가치'!$B$2:$L$6,M$2,0)*$E2107)</f>
        <v>50.820000000000391</v>
      </c>
      <c r="N2107">
        <f>VLOOKUP($F2107,'(참고)타워 스텟 가치'!$B$2:$L$6,N$2,0)+(VLOOKUP($F2107,'(참고)타워 스텟 가치'!$B$2:$L$6,N$2,0)*$E2107)</f>
        <v>0</v>
      </c>
      <c r="O2107">
        <f>VLOOKUP($F2107,'(참고)타워 스텟 가치'!$B$2:$L$6,O$2,0)+(VLOOKUP($F2107,'(참고)타워 스텟 가치'!$B$2:$L$6,O$2,0)*$E2107)</f>
        <v>0</v>
      </c>
      <c r="P2107">
        <f>VLOOKUP($F2107,'(참고)타워 스텟 가치'!$B$2:$L$6,P$2,0)+(VLOOKUP($F2107,'(참고)타워 스텟 가치'!$B$2:$L$6,P$2,0)*$E2107)</f>
        <v>118.58000000000091</v>
      </c>
      <c r="Q2107">
        <f>SUM('스테이지별 몬스터 스텟'!H2107*'(참고)타워 스텟 가치'!$Q$17,'스테이지별 몬스터 스텟'!I2107*'(참고)타워 스텟 가치'!$R$17,'스테이지별 몬스터 스텟'!J2107*'(참고)타워 스텟 가치'!$S$17,'스테이지별 몬스터 스텟'!K2107*'(참고)타워 스텟 가치'!$T$17,'스테이지별 몬스터 스텟'!L2107*'(참고)타워 스텟 가치'!$U$17,'스테이지별 몬스터 스텟'!M2107*'(참고)타워 스텟 가치'!$V$17,'스테이지별 몬스터 스텟'!N2107*'(참고)타워 스텟 가치'!$W$17,'스테이지별 몬스터 스텟'!O2107*'(참고)타워 스텟 가치'!$X$17,'스테이지별 몬스터 스텟'!P2107*'(참고)타워 스텟 가치'!$Y$17)</f>
        <v>1300612.96750001</v>
      </c>
      <c r="R2107">
        <v>1</v>
      </c>
      <c r="S2107">
        <f>VLOOKUP($F2107,'(참고)타워 스텟 가치'!$B$7:$L$11,S$2,0)+(VLOOKUP($F2107,'(참고)타워 스텟 가치'!$B$7:$L$11,S$2,0)*$E2107)</f>
        <v>952.87500000000739</v>
      </c>
      <c r="T2107">
        <f>VLOOKUP($F2107,'(참고)타워 스텟 가치'!$B$7:$L$11,T$2,0)+(VLOOKUP($F2107,'(참고)타워 스텟 가치'!$B$7:$L$11,T$2,0)*$E2107)</f>
        <v>1715.1750000000134</v>
      </c>
      <c r="U2107">
        <f>VLOOKUP($F2107,'(참고)타워 스텟 가치'!$B$7:$L$11,U$2,0)+(VLOOKUP($F2107,'(참고)타워 스텟 가치'!$B$7:$L$11,U$2,0)*$E2107)</f>
        <v>847000.00000000652</v>
      </c>
      <c r="V2107">
        <f>VLOOKUP($F2107,'(참고)타워 스텟 가치'!$B$7:$L$11,V$2,0)+(VLOOKUP($F2107,'(참고)타워 스텟 가치'!$B$7:$L$11,V$2,0)*$E2107)</f>
        <v>11434.500000000089</v>
      </c>
      <c r="W2107">
        <f>VLOOKUP($F2107,'(참고)타워 스텟 가치'!$B$7:$L$11,W$2,0)+(VLOOKUP($F2107,'(참고)타워 스텟 가치'!$B$7:$L$11,W$2,0)*$E2107)</f>
        <v>190.57500000000147</v>
      </c>
      <c r="X2107">
        <f>VLOOKUP($F2107,'(참고)타워 스텟 가치'!$B$7:$L$11,X$2,0)+(VLOOKUP($F2107,'(참고)타워 스텟 가치'!$B$7:$L$11,X$2,0)*$E2107)</f>
        <v>50.820000000000391</v>
      </c>
      <c r="Y2107">
        <f>VLOOKUP($F2107,'(참고)타워 스텟 가치'!$B$7:$L$11,Y$2,0)+(VLOOKUP($F2107,'(참고)타워 스텟 가치'!$B$7:$L$11,Y$2,0)*$E2107)</f>
        <v>0</v>
      </c>
      <c r="Z2107">
        <f>VLOOKUP($F2107,'(참고)타워 스텟 가치'!$B$7:$L$11,Z$2,0)+(VLOOKUP($F2107,'(참고)타워 스텟 가치'!$B$7:$L$11,Z$2,0)*$E2107)</f>
        <v>0</v>
      </c>
      <c r="AA2107">
        <f>VLOOKUP($F2107,'(참고)타워 스텟 가치'!$B$7:$L$11,AA$2,0)+(VLOOKUP($F2107,'(참고)타워 스텟 가치'!$B$7:$L$11,AA$2,0)*$E2107)</f>
        <v>118.58000000000091</v>
      </c>
      <c r="AB2107">
        <f>SUM('스테이지별 몬스터 스텟'!S2107*'(참고)타워 스텟 가치'!$Q$17,'스테이지별 몬스터 스텟'!T2107*'(참고)타워 스텟 가치'!$R$17,'스테이지별 몬스터 스텟'!U2107*'(참고)타워 스텟 가치'!$S$17,'스테이지별 몬스터 스텟'!V2107*'(참고)타워 스텟 가치'!$T$17,'스테이지별 몬스터 스텟'!W2107*'(참고)타워 스텟 가치'!$U$17,'스테이지별 몬스터 스텟'!X2107*'(참고)타워 스텟 가치'!$V$17,'스테이지별 몬스터 스텟'!Y2107*'(참고)타워 스텟 가치'!$W$17,'스테이지별 몬스터 스텟'!Z2107*'(참고)타워 스텟 가치'!$X$17,'스테이지별 몬스터 스텟'!AA2107*'(참고)타워 스텟 가치'!$Y$17)</f>
        <v>1298516.6425000099</v>
      </c>
      <c r="AC2107">
        <v>2</v>
      </c>
      <c r="AD2107">
        <f>VLOOKUP($F2107,'(참고)타워 스텟 가치'!$B$12:$L$16,AD$2,0)+(VLOOKUP($F2107,'(참고)타워 스텟 가치'!$B$12:$L$16,AD$2,0)*$E2107)</f>
        <v>952.87500000000739</v>
      </c>
      <c r="AE2107">
        <f>VLOOKUP($F2107,'(참고)타워 스텟 가치'!$B$12:$L$16,AE$2,0)+(VLOOKUP($F2107,'(참고)타워 스텟 가치'!$B$12:$L$16,AE$2,0)*$E2107)</f>
        <v>1143.4500000000089</v>
      </c>
      <c r="AF2107">
        <f>VLOOKUP($F2107,'(참고)타워 스텟 가치'!$B$12:$L$16,AF$2,0)+(VLOOKUP($F2107,'(참고)타워 스텟 가치'!$B$12:$L$16,AF$2,0)*$E2107)</f>
        <v>847000.00000000652</v>
      </c>
      <c r="AG2107">
        <f>VLOOKUP($F2107,'(참고)타워 스텟 가치'!$B$12:$L$16,AG$2,0)+(VLOOKUP($F2107,'(참고)타워 스텟 가치'!$B$12:$L$16,AG$2,0)*$E2107)</f>
        <v>5717.2500000000446</v>
      </c>
      <c r="AH2107">
        <f>VLOOKUP($F2107,'(참고)타워 스텟 가치'!$B$12:$L$16,AH$2,0)+(VLOOKUP($F2107,'(참고)타워 스텟 가치'!$B$12:$L$16,AH$2,0)*$E2107)</f>
        <v>190.57500000000147</v>
      </c>
      <c r="AI2107">
        <f>VLOOKUP($F2107,'(참고)타워 스텟 가치'!$B$12:$L$16,AI$2,0)+(VLOOKUP($F2107,'(참고)타워 스텟 가치'!$B$12:$L$16,AI$2,0)*$E2107)</f>
        <v>50.820000000000391</v>
      </c>
      <c r="AJ2107">
        <f>VLOOKUP($F2107,'(참고)타워 스텟 가치'!$B$12:$L$16,AJ$2,0)+(VLOOKUP($F2107,'(참고)타워 스텟 가치'!$B$12:$L$16,AJ$2,0)*$E2107)</f>
        <v>0</v>
      </c>
      <c r="AK2107">
        <f>VLOOKUP($F2107,'(참고)타워 스텟 가치'!$B$12:$L$16,AK$2,0)+(VLOOKUP($F2107,'(참고)타워 스텟 가치'!$B$12:$L$16,AK$2,0)*$E2107)</f>
        <v>0</v>
      </c>
      <c r="AL2107">
        <f>VLOOKUP($F2107,'(참고)타워 스텟 가치'!$B$12:$L$16,AL$2,0)+(VLOOKUP($F2107,'(참고)타워 스텟 가치'!$B$12:$L$16,AL$2,0)*$E2107)</f>
        <v>237.16000000000182</v>
      </c>
      <c r="AM2107">
        <f>SUM('스테이지별 몬스터 스텟'!AD2107*'(참고)타워 스텟 가치'!$Q$17,'스테이지별 몬스터 스텟'!AE2107*'(참고)타워 스텟 가치'!$R$17,'스테이지별 몬스터 스텟'!AF2107*'(참고)타워 스텟 가치'!$S$17,'스테이지별 몬스터 스텟'!AG2107*'(참고)타워 스텟 가치'!$T$17,'스테이지별 몬스터 스텟'!AH2107*'(참고)타워 스텟 가치'!$U$17,'스테이지별 몬스터 스텟'!AI2107*'(참고)타워 스텟 가치'!$V$17,'스테이지별 몬스터 스텟'!AJ2107*'(참고)타워 스텟 가치'!$W$17,'스테이지별 몬스터 스텟'!AK2107*'(참고)타워 스텟 가치'!$X$17,'스테이지별 몬스터 스텟'!AL2107*'(참고)타워 스텟 가치'!$Y$17)</f>
        <v>1286461.7150000099</v>
      </c>
      <c r="AN2107">
        <v>3</v>
      </c>
    </row>
    <row r="2108" spans="3:40" x14ac:dyDescent="0.3">
      <c r="C2108">
        <v>4</v>
      </c>
      <c r="D2108">
        <f t="shared" si="98"/>
        <v>421</v>
      </c>
      <c r="E2108" s="52">
        <f>VLOOKUP(D2108,'스테이지별 난이도 설정'!B:C,2,0)</f>
        <v>168.40000000000131</v>
      </c>
      <c r="F2108" t="str">
        <f t="shared" si="99"/>
        <v>유니크</v>
      </c>
      <c r="G2108">
        <f t="shared" si="97"/>
        <v>6</v>
      </c>
      <c r="H2108">
        <f>VLOOKUP($F2108,'(참고)타워 스텟 가치'!$B$2:$L$6,H$2,0)+(VLOOKUP($F2108,'(참고)타워 스텟 가치'!$B$2:$L$6,H$2,0)*$E2108)</f>
        <v>4287.9375000000337</v>
      </c>
      <c r="I2108">
        <f>VLOOKUP($F2108,'(참고)타워 스텟 가치'!$B$2:$L$6,I$2,0)+(VLOOKUP($F2108,'(참고)타워 스텟 가치'!$B$2:$L$6,I$2,0)*$E2108)</f>
        <v>857.58750000000668</v>
      </c>
      <c r="J2108">
        <f>VLOOKUP($F2108,'(참고)타워 스텟 가치'!$B$2:$L$6,J$2,0)+(VLOOKUP($F2108,'(참고)타워 스텟 가치'!$B$2:$L$6,J$2,0)*$E2108)</f>
        <v>847000.00000000652</v>
      </c>
      <c r="K2108">
        <f>VLOOKUP($F2108,'(참고)타워 스텟 가치'!$B$2:$L$6,K$2,0)+(VLOOKUP($F2108,'(참고)타워 스텟 가치'!$B$2:$L$6,K$2,0)*$E2108)</f>
        <v>17151.750000000135</v>
      </c>
      <c r="L2108">
        <f>VLOOKUP($F2108,'(참고)타워 스텟 가치'!$B$2:$L$6,L$2,0)+(VLOOKUP($F2108,'(참고)타워 스텟 가치'!$B$2:$L$6,L$2,0)*$E2108)</f>
        <v>285.86250000000223</v>
      </c>
      <c r="M2108">
        <f>VLOOKUP($F2108,'(참고)타워 스텟 가치'!$B$2:$L$6,M$2,0)+(VLOOKUP($F2108,'(참고)타워 스텟 가치'!$B$2:$L$6,M$2,0)*$E2108)</f>
        <v>50.820000000000391</v>
      </c>
      <c r="N2108">
        <f>VLOOKUP($F2108,'(참고)타워 스텟 가치'!$B$2:$L$6,N$2,0)+(VLOOKUP($F2108,'(참고)타워 스텟 가치'!$B$2:$L$6,N$2,0)*$E2108)</f>
        <v>0</v>
      </c>
      <c r="O2108">
        <f>VLOOKUP($F2108,'(참고)타워 스텟 가치'!$B$2:$L$6,O$2,0)+(VLOOKUP($F2108,'(참고)타워 스텟 가치'!$B$2:$L$6,O$2,0)*$E2108)</f>
        <v>0</v>
      </c>
      <c r="P2108">
        <f>VLOOKUP($F2108,'(참고)타워 스텟 가치'!$B$2:$L$6,P$2,0)+(VLOOKUP($F2108,'(참고)타워 스텟 가치'!$B$2:$L$6,P$2,0)*$E2108)</f>
        <v>169.40000000000131</v>
      </c>
      <c r="Q2108">
        <f>SUM('스테이지별 몬스터 스텟'!H2108*'(참고)타워 스텟 가치'!$Q$17,'스테이지별 몬스터 스텟'!I2108*'(참고)타워 스텟 가치'!$R$17,'스테이지별 몬스터 스텟'!J2108*'(참고)타워 스텟 가치'!$S$17,'스테이지별 몬스터 스텟'!K2108*'(참고)타워 스텟 가치'!$T$17,'스테이지별 몬스터 스텟'!L2108*'(참고)타워 스텟 가치'!$U$17,'스테이지별 몬스터 스텟'!M2108*'(참고)타워 스텟 가치'!$V$17,'스테이지별 몬스터 스텟'!N2108*'(참고)타워 스텟 가치'!$W$17,'스테이지별 몬스터 스텟'!O2108*'(참고)타워 스텟 가치'!$X$17,'스테이지별 몬스터 스텟'!P2108*'(참고)타워 스텟 가치'!$Y$17)</f>
        <v>1315627.1012500103</v>
      </c>
      <c r="R2108">
        <v>1</v>
      </c>
      <c r="S2108">
        <f>VLOOKUP($F2108,'(참고)타워 스텟 가치'!$B$7:$L$11,S$2,0)+(VLOOKUP($F2108,'(참고)타워 스텟 가치'!$B$7:$L$11,S$2,0)*$E2108)</f>
        <v>1429.3125000000111</v>
      </c>
      <c r="T2108">
        <f>VLOOKUP($F2108,'(참고)타워 스텟 가치'!$B$7:$L$11,T$2,0)+(VLOOKUP($F2108,'(참고)타워 스텟 가치'!$B$7:$L$11,T$2,0)*$E2108)</f>
        <v>2572.7625000000198</v>
      </c>
      <c r="U2108">
        <f>VLOOKUP($F2108,'(참고)타워 스텟 가치'!$B$7:$L$11,U$2,0)+(VLOOKUP($F2108,'(참고)타워 스텟 가치'!$B$7:$L$11,U$2,0)*$E2108)</f>
        <v>847000.00000000652</v>
      </c>
      <c r="V2108">
        <f>VLOOKUP($F2108,'(참고)타워 스텟 가치'!$B$7:$L$11,V$2,0)+(VLOOKUP($F2108,'(참고)타워 스텟 가치'!$B$7:$L$11,V$2,0)*$E2108)</f>
        <v>17151.750000000135</v>
      </c>
      <c r="W2108">
        <f>VLOOKUP($F2108,'(참고)타워 스텟 가치'!$B$7:$L$11,W$2,0)+(VLOOKUP($F2108,'(참고)타워 스텟 가치'!$B$7:$L$11,W$2,0)*$E2108)</f>
        <v>285.86250000000223</v>
      </c>
      <c r="X2108">
        <f>VLOOKUP($F2108,'(참고)타워 스텟 가치'!$B$7:$L$11,X$2,0)+(VLOOKUP($F2108,'(참고)타워 스텟 가치'!$B$7:$L$11,X$2,0)*$E2108)</f>
        <v>50.820000000000391</v>
      </c>
      <c r="Y2108">
        <f>VLOOKUP($F2108,'(참고)타워 스텟 가치'!$B$7:$L$11,Y$2,0)+(VLOOKUP($F2108,'(참고)타워 스텟 가치'!$B$7:$L$11,Y$2,0)*$E2108)</f>
        <v>0</v>
      </c>
      <c r="Z2108">
        <f>VLOOKUP($F2108,'(참고)타워 스텟 가치'!$B$7:$L$11,Z$2,0)+(VLOOKUP($F2108,'(참고)타워 스텟 가치'!$B$7:$L$11,Z$2,0)*$E2108)</f>
        <v>0</v>
      </c>
      <c r="AA2108">
        <f>VLOOKUP($F2108,'(참고)타워 스텟 가치'!$B$7:$L$11,AA$2,0)+(VLOOKUP($F2108,'(참고)타워 스텟 가치'!$B$7:$L$11,AA$2,0)*$E2108)</f>
        <v>169.40000000000131</v>
      </c>
      <c r="AB2108">
        <f>SUM('스테이지별 몬스터 스텟'!S2108*'(참고)타워 스텟 가치'!$Q$17,'스테이지별 몬스터 스텟'!T2108*'(참고)타워 스텟 가치'!$R$17,'스테이지별 몬스터 스텟'!U2108*'(참고)타워 스텟 가치'!$S$17,'스테이지별 몬스터 스텟'!V2108*'(참고)타워 스텟 가치'!$T$17,'스테이지별 몬스터 스텟'!W2108*'(참고)타워 스텟 가치'!$U$17,'스테이지별 몬스터 스텟'!X2108*'(참고)타워 스텟 가치'!$V$17,'스테이지별 몬스터 스텟'!Y2108*'(참고)타워 스텟 가치'!$W$17,'스테이지별 몬스터 스텟'!Z2108*'(참고)타워 스텟 가치'!$X$17,'스테이지별 몬스터 스텟'!AA2108*'(참고)타워 스텟 가치'!$Y$17)</f>
        <v>1312482.6137500103</v>
      </c>
      <c r="AC2108">
        <v>2</v>
      </c>
      <c r="AD2108">
        <f>VLOOKUP($F2108,'(참고)타워 스텟 가치'!$B$12:$L$16,AD$2,0)+(VLOOKUP($F2108,'(참고)타워 스텟 가치'!$B$12:$L$16,AD$2,0)*$E2108)</f>
        <v>1429.3125000000111</v>
      </c>
      <c r="AE2108">
        <f>VLOOKUP($F2108,'(참고)타워 스텟 가치'!$B$12:$L$16,AE$2,0)+(VLOOKUP($F2108,'(참고)타워 스텟 가치'!$B$12:$L$16,AE$2,0)*$E2108)</f>
        <v>1715.1750000000134</v>
      </c>
      <c r="AF2108">
        <f>VLOOKUP($F2108,'(참고)타워 스텟 가치'!$B$12:$L$16,AF$2,0)+(VLOOKUP($F2108,'(참고)타워 스텟 가치'!$B$12:$L$16,AF$2,0)*$E2108)</f>
        <v>847000.00000000652</v>
      </c>
      <c r="AG2108">
        <f>VLOOKUP($F2108,'(참고)타워 스텟 가치'!$B$12:$L$16,AG$2,0)+(VLOOKUP($F2108,'(참고)타워 스텟 가치'!$B$12:$L$16,AG$2,0)*$E2108)</f>
        <v>8575.8750000000673</v>
      </c>
      <c r="AH2108">
        <f>VLOOKUP($F2108,'(참고)타워 스텟 가치'!$B$12:$L$16,AH$2,0)+(VLOOKUP($F2108,'(참고)타워 스텟 가치'!$B$12:$L$16,AH$2,0)*$E2108)</f>
        <v>285.86250000000223</v>
      </c>
      <c r="AI2108">
        <f>VLOOKUP($F2108,'(참고)타워 스텟 가치'!$B$12:$L$16,AI$2,0)+(VLOOKUP($F2108,'(참고)타워 스텟 가치'!$B$12:$L$16,AI$2,0)*$E2108)</f>
        <v>50.820000000000391</v>
      </c>
      <c r="AJ2108">
        <f>VLOOKUP($F2108,'(참고)타워 스텟 가치'!$B$12:$L$16,AJ$2,0)+(VLOOKUP($F2108,'(참고)타워 스텟 가치'!$B$12:$L$16,AJ$2,0)*$E2108)</f>
        <v>0</v>
      </c>
      <c r="AK2108">
        <f>VLOOKUP($F2108,'(참고)타워 스텟 가치'!$B$12:$L$16,AK$2,0)+(VLOOKUP($F2108,'(참고)타워 스텟 가치'!$B$12:$L$16,AK$2,0)*$E2108)</f>
        <v>0</v>
      </c>
      <c r="AL2108">
        <f>VLOOKUP($F2108,'(참고)타워 스텟 가치'!$B$12:$L$16,AL$2,0)+(VLOOKUP($F2108,'(참고)타워 스텟 가치'!$B$12:$L$16,AL$2,0)*$E2108)</f>
        <v>338.80000000000263</v>
      </c>
      <c r="AM2108">
        <f>SUM('스테이지별 몬스터 스텟'!AD2108*'(참고)타워 스텟 가치'!$Q$17,'스테이지별 몬스터 스텟'!AE2108*'(참고)타워 스텟 가치'!$R$17,'스테이지별 몬스터 스텟'!AF2108*'(참고)타워 스텟 가치'!$S$17,'스테이지별 몬스터 스텟'!AG2108*'(참고)타워 스텟 가치'!$T$17,'스테이지별 몬스터 스텟'!AH2108*'(참고)타워 스텟 가치'!$U$17,'스테이지별 몬스터 스텟'!AI2108*'(참고)타워 스텟 가치'!$V$17,'스테이지별 몬스터 스텟'!AJ2108*'(참고)타워 스텟 가치'!$W$17,'스테이지별 몬스터 스텟'!AK2108*'(참고)타워 스텟 가치'!$X$17,'스테이지별 몬스터 스텟'!AL2108*'(참고)타워 스텟 가치'!$Y$17)</f>
        <v>1294383.2825000102</v>
      </c>
      <c r="AN2108">
        <v>3</v>
      </c>
    </row>
    <row r="2109" spans="3:40" x14ac:dyDescent="0.3">
      <c r="C2109">
        <v>5</v>
      </c>
      <c r="D2109">
        <f t="shared" si="98"/>
        <v>421</v>
      </c>
      <c r="E2109" s="52">
        <f>VLOOKUP(D2109,'스테이지별 난이도 설정'!B:C,2,0)</f>
        <v>168.40000000000131</v>
      </c>
      <c r="F2109" t="str">
        <f t="shared" si="99"/>
        <v>스페셜</v>
      </c>
      <c r="G2109">
        <f t="shared" si="97"/>
        <v>6</v>
      </c>
      <c r="H2109">
        <f>VLOOKUP($F2109,'(참고)타워 스텟 가치'!$B$2:$L$6,H$2,0)+(VLOOKUP($F2109,'(참고)타워 스텟 가치'!$B$2:$L$6,H$2,0)*$E2109)</f>
        <v>6431.90625000005</v>
      </c>
      <c r="I2109">
        <f>VLOOKUP($F2109,'(참고)타워 스텟 가치'!$B$2:$L$6,I$2,0)+(VLOOKUP($F2109,'(참고)타워 스텟 가치'!$B$2:$L$6,I$2,0)*$E2109)</f>
        <v>1286.3812500000099</v>
      </c>
      <c r="J2109">
        <f>VLOOKUP($F2109,'(참고)타워 스텟 가치'!$B$2:$L$6,J$2,0)+(VLOOKUP($F2109,'(참고)타워 스텟 가치'!$B$2:$L$6,J$2,0)*$E2109)</f>
        <v>847000.00000000652</v>
      </c>
      <c r="K2109">
        <f>VLOOKUP($F2109,'(참고)타워 스텟 가치'!$B$2:$L$6,K$2,0)+(VLOOKUP($F2109,'(참고)타워 스텟 가치'!$B$2:$L$6,K$2,0)*$E2109)</f>
        <v>25727.6250000002</v>
      </c>
      <c r="L2109">
        <f>VLOOKUP($F2109,'(참고)타워 스텟 가치'!$B$2:$L$6,L$2,0)+(VLOOKUP($F2109,'(참고)타워 스텟 가치'!$B$2:$L$6,L$2,0)*$E2109)</f>
        <v>428.79375000000334</v>
      </c>
      <c r="M2109">
        <f>VLOOKUP($F2109,'(참고)타워 스텟 가치'!$B$2:$L$6,M$2,0)+(VLOOKUP($F2109,'(참고)타워 스텟 가치'!$B$2:$L$6,M$2,0)*$E2109)</f>
        <v>50.820000000000391</v>
      </c>
      <c r="N2109">
        <f>VLOOKUP($F2109,'(참고)타워 스텟 가치'!$B$2:$L$6,N$2,0)+(VLOOKUP($F2109,'(참고)타워 스텟 가치'!$B$2:$L$6,N$2,0)*$E2109)</f>
        <v>0</v>
      </c>
      <c r="O2109">
        <f>VLOOKUP($F2109,'(참고)타워 스텟 가치'!$B$2:$L$6,O$2,0)+(VLOOKUP($F2109,'(참고)타워 스텟 가치'!$B$2:$L$6,O$2,0)*$E2109)</f>
        <v>0</v>
      </c>
      <c r="P2109">
        <f>VLOOKUP($F2109,'(참고)타워 스텟 가치'!$B$2:$L$6,P$2,0)+(VLOOKUP($F2109,'(참고)타워 스텟 가치'!$B$2:$L$6,P$2,0)*$E2109)</f>
        <v>169.40000000000131</v>
      </c>
      <c r="Q2109">
        <f>SUM('스테이지별 몬스터 스텟'!H2109*'(참고)타워 스텟 가치'!$Q$17,'스테이지별 몬스터 스텟'!I2109*'(참고)타워 스텟 가치'!$R$17,'스테이지별 몬스터 스텟'!J2109*'(참고)타워 스텟 가치'!$S$17,'스테이지별 몬스터 스텟'!K2109*'(참고)타워 스텟 가치'!$T$17,'스테이지별 몬스터 스텟'!L2109*'(참고)타워 스텟 가치'!$U$17,'스테이지별 몬스터 스텟'!M2109*'(참고)타워 스텟 가치'!$V$17,'스테이지별 몬스터 스텟'!N2109*'(참고)타워 스텟 가치'!$W$17,'스테이지별 몬스터 스텟'!O2109*'(참고)타워 스텟 가치'!$X$17,'스테이지별 몬스터 스텟'!P2109*'(참고)타워 스텟 가치'!$Y$17)</f>
        <v>1337995.8418750104</v>
      </c>
      <c r="R2109">
        <v>1</v>
      </c>
      <c r="S2109">
        <f>VLOOKUP($F2109,'(참고)타워 스텟 가치'!$B$7:$L$11,S$2,0)+(VLOOKUP($F2109,'(참고)타워 스텟 가치'!$B$7:$L$11,S$2,0)*$E2109)</f>
        <v>2143.9687500000168</v>
      </c>
      <c r="T2109">
        <f>VLOOKUP($F2109,'(참고)타워 스텟 가치'!$B$7:$L$11,T$2,0)+(VLOOKUP($F2109,'(참고)타워 스텟 가치'!$B$7:$L$11,T$2,0)*$E2109)</f>
        <v>3859.1437500000297</v>
      </c>
      <c r="U2109">
        <f>VLOOKUP($F2109,'(참고)타워 스텟 가치'!$B$7:$L$11,U$2,0)+(VLOOKUP($F2109,'(참고)타워 스텟 가치'!$B$7:$L$11,U$2,0)*$E2109)</f>
        <v>847000.00000000652</v>
      </c>
      <c r="V2109">
        <f>VLOOKUP($F2109,'(참고)타워 스텟 가치'!$B$7:$L$11,V$2,0)+(VLOOKUP($F2109,'(참고)타워 스텟 가치'!$B$7:$L$11,V$2,0)*$E2109)</f>
        <v>25727.6250000002</v>
      </c>
      <c r="W2109">
        <f>VLOOKUP($F2109,'(참고)타워 스텟 가치'!$B$7:$L$11,W$2,0)+(VLOOKUP($F2109,'(참고)타워 스텟 가치'!$B$7:$L$11,W$2,0)*$E2109)</f>
        <v>428.79375000000334</v>
      </c>
      <c r="X2109">
        <f>VLOOKUP($F2109,'(참고)타워 스텟 가치'!$B$7:$L$11,X$2,0)+(VLOOKUP($F2109,'(참고)타워 스텟 가치'!$B$7:$L$11,X$2,0)*$E2109)</f>
        <v>50.820000000000391</v>
      </c>
      <c r="Y2109">
        <f>VLOOKUP($F2109,'(참고)타워 스텟 가치'!$B$7:$L$11,Y$2,0)+(VLOOKUP($F2109,'(참고)타워 스텟 가치'!$B$7:$L$11,Y$2,0)*$E2109)</f>
        <v>0</v>
      </c>
      <c r="Z2109">
        <f>VLOOKUP($F2109,'(참고)타워 스텟 가치'!$B$7:$L$11,Z$2,0)+(VLOOKUP($F2109,'(참고)타워 스텟 가치'!$B$7:$L$11,Z$2,0)*$E2109)</f>
        <v>0</v>
      </c>
      <c r="AA2109">
        <f>VLOOKUP($F2109,'(참고)타워 스텟 가치'!$B$7:$L$11,AA$2,0)+(VLOOKUP($F2109,'(참고)타워 스텟 가치'!$B$7:$L$11,AA$2,0)*$E2109)</f>
        <v>169.40000000000131</v>
      </c>
      <c r="AB2109">
        <f>SUM('스테이지별 몬스터 스텟'!S2109*'(참고)타워 스텟 가치'!$Q$17,'스테이지별 몬스터 스텟'!T2109*'(참고)타워 스텟 가치'!$R$17,'스테이지별 몬스터 스텟'!U2109*'(참고)타워 스텟 가치'!$S$17,'스테이지별 몬스터 스텟'!V2109*'(참고)타워 스텟 가치'!$T$17,'스테이지별 몬스터 스텟'!W2109*'(참고)타워 스텟 가치'!$U$17,'스테이지별 몬스터 스텟'!X2109*'(참고)타워 스텟 가치'!$V$17,'스테이지별 몬스터 스텟'!Y2109*'(참고)타워 스텟 가치'!$W$17,'스테이지별 몬스터 스텟'!Z2109*'(참고)타워 스텟 가치'!$X$17,'스테이지별 몬스터 스텟'!AA2109*'(참고)타워 스텟 가치'!$Y$17)</f>
        <v>1333279.1106250104</v>
      </c>
      <c r="AC2109">
        <v>2</v>
      </c>
      <c r="AD2109">
        <f>VLOOKUP($F2109,'(참고)타워 스텟 가치'!$B$12:$L$16,AD$2,0)+(VLOOKUP($F2109,'(참고)타워 스텟 가치'!$B$12:$L$16,AD$2,0)*$E2109)</f>
        <v>2143.9687500000168</v>
      </c>
      <c r="AE2109">
        <f>VLOOKUP($F2109,'(참고)타워 스텟 가치'!$B$12:$L$16,AE$2,0)+(VLOOKUP($F2109,'(참고)타워 스텟 가치'!$B$12:$L$16,AE$2,0)*$E2109)</f>
        <v>2572.7625000000198</v>
      </c>
      <c r="AF2109">
        <f>VLOOKUP($F2109,'(참고)타워 스텟 가치'!$B$12:$L$16,AF$2,0)+(VLOOKUP($F2109,'(참고)타워 스텟 가치'!$B$12:$L$16,AF$2,0)*$E2109)</f>
        <v>847000.00000000652</v>
      </c>
      <c r="AG2109">
        <f>VLOOKUP($F2109,'(참고)타워 스텟 가치'!$B$12:$L$16,AG$2,0)+(VLOOKUP($F2109,'(참고)타워 스텟 가치'!$B$12:$L$16,AG$2,0)*$E2109)</f>
        <v>12863.8125000001</v>
      </c>
      <c r="AH2109">
        <f>VLOOKUP($F2109,'(참고)타워 스텟 가치'!$B$12:$L$16,AH$2,0)+(VLOOKUP($F2109,'(참고)타워 스텟 가치'!$B$12:$L$16,AH$2,0)*$E2109)</f>
        <v>428.79375000000334</v>
      </c>
      <c r="AI2109">
        <f>VLOOKUP($F2109,'(참고)타워 스텟 가치'!$B$12:$L$16,AI$2,0)+(VLOOKUP($F2109,'(참고)타워 스텟 가치'!$B$12:$L$16,AI$2,0)*$E2109)</f>
        <v>50.820000000000391</v>
      </c>
      <c r="AJ2109">
        <f>VLOOKUP($F2109,'(참고)타워 스텟 가치'!$B$12:$L$16,AJ$2,0)+(VLOOKUP($F2109,'(참고)타워 스텟 가치'!$B$12:$L$16,AJ$2,0)*$E2109)</f>
        <v>0</v>
      </c>
      <c r="AK2109">
        <f>VLOOKUP($F2109,'(참고)타워 스텟 가치'!$B$12:$L$16,AK$2,0)+(VLOOKUP($F2109,'(참고)타워 스텟 가치'!$B$12:$L$16,AK$2,0)*$E2109)</f>
        <v>0</v>
      </c>
      <c r="AL2109">
        <f>VLOOKUP($F2109,'(참고)타워 스텟 가치'!$B$12:$L$16,AL$2,0)+(VLOOKUP($F2109,'(참고)타워 스텟 가치'!$B$12:$L$16,AL$2,0)*$E2109)</f>
        <v>338.80000000000263</v>
      </c>
      <c r="AM2109">
        <f>SUM('스테이지별 몬스터 스텟'!AD2109*'(참고)타워 스텟 가치'!$Q$17,'스테이지별 몬스터 스텟'!AE2109*'(참고)타워 스텟 가치'!$R$17,'스테이지별 몬스터 스텟'!AF2109*'(참고)타워 스텟 가치'!$S$17,'스테이지별 몬스터 스텟'!AG2109*'(참고)타워 스텟 가치'!$T$17,'스테이지별 몬스터 스텟'!AH2109*'(참고)타워 스텟 가치'!$U$17,'스테이지별 몬스터 스텟'!AI2109*'(참고)타워 스텟 가치'!$V$17,'스테이지별 몬스터 스텟'!AJ2109*'(참고)타워 스텟 가치'!$W$17,'스테이지별 몬스터 스텟'!AK2109*'(참고)타워 스텟 가치'!$X$17,'스테이지별 몬스터 스텟'!AL2109*'(참고)타워 스텟 가치'!$Y$17)</f>
        <v>1305960.7137500101</v>
      </c>
      <c r="AN2109">
        <v>3</v>
      </c>
    </row>
    <row r="2110" spans="3:40" x14ac:dyDescent="0.3">
      <c r="C2110">
        <v>1</v>
      </c>
      <c r="D2110">
        <f t="shared" si="98"/>
        <v>422</v>
      </c>
      <c r="E2110" s="52">
        <f>VLOOKUP(D2110,'스테이지별 난이도 설정'!B:C,2,0)</f>
        <v>168.80000000000132</v>
      </c>
      <c r="F2110" t="str">
        <f t="shared" si="99"/>
        <v>일반</v>
      </c>
      <c r="G2110">
        <f t="shared" si="97"/>
        <v>6</v>
      </c>
      <c r="H2110">
        <f>VLOOKUP($F2110,'(참고)타워 스텟 가치'!$B$2:$L$6,H$2,0)+(VLOOKUP($F2110,'(참고)타워 스텟 가치'!$B$2:$L$6,H$2,0)*$E2110)</f>
        <v>1273.50000000001</v>
      </c>
      <c r="I2110">
        <f>VLOOKUP($F2110,'(참고)타워 스텟 가치'!$B$2:$L$6,I$2,0)+(VLOOKUP($F2110,'(참고)타워 스텟 가치'!$B$2:$L$6,I$2,0)*$E2110)</f>
        <v>254.70000000000198</v>
      </c>
      <c r="J2110">
        <f>VLOOKUP($F2110,'(참고)타워 스텟 가치'!$B$2:$L$6,J$2,0)+(VLOOKUP($F2110,'(참고)타워 스텟 가치'!$B$2:$L$6,J$2,0)*$E2110)</f>
        <v>849000.00000000664</v>
      </c>
      <c r="K2110">
        <f>VLOOKUP($F2110,'(참고)타워 스텟 가치'!$B$2:$L$6,K$2,0)+(VLOOKUP($F2110,'(참고)타워 스텟 가치'!$B$2:$L$6,K$2,0)*$E2110)</f>
        <v>5094.00000000004</v>
      </c>
      <c r="L2110">
        <f>VLOOKUP($F2110,'(참고)타워 스텟 가치'!$B$2:$L$6,L$2,0)+(VLOOKUP($F2110,'(참고)타워 스텟 가치'!$B$2:$L$6,L$2,0)*$E2110)</f>
        <v>84.900000000000659</v>
      </c>
      <c r="M2110">
        <f>VLOOKUP($F2110,'(참고)타워 스텟 가치'!$B$2:$L$6,M$2,0)+(VLOOKUP($F2110,'(참고)타워 스텟 가치'!$B$2:$L$6,M$2,0)*$E2110)</f>
        <v>50.940000000000389</v>
      </c>
      <c r="N2110">
        <f>VLOOKUP($F2110,'(참고)타워 스텟 가치'!$B$2:$L$6,N$2,0)+(VLOOKUP($F2110,'(참고)타워 스텟 가치'!$B$2:$L$6,N$2,0)*$E2110)</f>
        <v>0</v>
      </c>
      <c r="O2110">
        <f>VLOOKUP($F2110,'(참고)타워 스텟 가치'!$B$2:$L$6,O$2,0)+(VLOOKUP($F2110,'(참고)타워 스텟 가치'!$B$2:$L$6,O$2,0)*$E2110)</f>
        <v>0</v>
      </c>
      <c r="P2110">
        <f>VLOOKUP($F2110,'(참고)타워 스텟 가치'!$B$2:$L$6,P$2,0)+(VLOOKUP($F2110,'(참고)타워 스텟 가치'!$B$2:$L$6,P$2,0)*$E2110)</f>
        <v>118.86000000000092</v>
      </c>
      <c r="Q2110">
        <f>SUM('스테이지별 몬스터 스텟'!H2110*'(참고)타워 스텟 가치'!$Q$17,'스테이지별 몬스터 스텟'!I2110*'(참고)타워 스텟 가치'!$R$17,'스테이지별 몬스터 스텟'!J2110*'(참고)타워 스텟 가치'!$S$17,'스테이지별 몬스터 스텟'!K2110*'(참고)타워 스텟 가치'!$T$17,'스테이지별 몬스터 스텟'!L2110*'(참고)타워 스텟 가치'!$U$17,'스테이지별 몬스터 스텟'!M2110*'(참고)타워 스텟 가치'!$V$17,'스테이지별 몬스터 스텟'!N2110*'(참고)타워 스텟 가치'!$W$17,'스테이지별 몬스터 스텟'!O2110*'(참고)타워 스텟 가치'!$X$17,'스테이지별 몬스터 스텟'!P2110*'(참고)타워 스텟 가치'!$Y$17)</f>
        <v>1287075.51000001</v>
      </c>
      <c r="R2110">
        <v>1</v>
      </c>
      <c r="S2110">
        <f>VLOOKUP($F2110,'(참고)타워 스텟 가치'!$B$7:$L$11,S$2,0)+(VLOOKUP($F2110,'(참고)타워 스텟 가치'!$B$7:$L$11,S$2,0)*$E2110)</f>
        <v>424.5000000000033</v>
      </c>
      <c r="T2110">
        <f>VLOOKUP($F2110,'(참고)타워 스텟 가치'!$B$7:$L$11,T$2,0)+(VLOOKUP($F2110,'(참고)타워 스텟 가치'!$B$7:$L$11,T$2,0)*$E2110)</f>
        <v>764.10000000000593</v>
      </c>
      <c r="U2110">
        <f>VLOOKUP($F2110,'(참고)타워 스텟 가치'!$B$7:$L$11,U$2,0)+(VLOOKUP($F2110,'(참고)타워 스텟 가치'!$B$7:$L$11,U$2,0)*$E2110)</f>
        <v>849000.00000000664</v>
      </c>
      <c r="V2110">
        <f>VLOOKUP($F2110,'(참고)타워 스텟 가치'!$B$7:$L$11,V$2,0)+(VLOOKUP($F2110,'(참고)타워 스텟 가치'!$B$7:$L$11,V$2,0)*$E2110)</f>
        <v>5094.00000000004</v>
      </c>
      <c r="W2110">
        <f>VLOOKUP($F2110,'(참고)타워 스텟 가치'!$B$7:$L$11,W$2,0)+(VLOOKUP($F2110,'(참고)타워 스텟 가치'!$B$7:$L$11,W$2,0)*$E2110)</f>
        <v>84.900000000000659</v>
      </c>
      <c r="X2110">
        <f>VLOOKUP($F2110,'(참고)타워 스텟 가치'!$B$7:$L$11,X$2,0)+(VLOOKUP($F2110,'(참고)타워 스텟 가치'!$B$7:$L$11,X$2,0)*$E2110)</f>
        <v>50.940000000000389</v>
      </c>
      <c r="Y2110">
        <f>VLOOKUP($F2110,'(참고)타워 스텟 가치'!$B$7:$L$11,Y$2,0)+(VLOOKUP($F2110,'(참고)타워 스텟 가치'!$B$7:$L$11,Y$2,0)*$E2110)</f>
        <v>0</v>
      </c>
      <c r="Z2110">
        <f>VLOOKUP($F2110,'(참고)타워 스텟 가치'!$B$7:$L$11,Z$2,0)+(VLOOKUP($F2110,'(참고)타워 스텟 가치'!$B$7:$L$11,Z$2,0)*$E2110)</f>
        <v>0</v>
      </c>
      <c r="AA2110">
        <f>VLOOKUP($F2110,'(참고)타워 스텟 가치'!$B$7:$L$11,AA$2,0)+(VLOOKUP($F2110,'(참고)타워 스텟 가치'!$B$7:$L$11,AA$2,0)*$E2110)</f>
        <v>118.86000000000092</v>
      </c>
      <c r="AB2110">
        <f>SUM('스테이지별 몬스터 스텟'!S2110*'(참고)타워 스텟 가치'!$Q$17,'스테이지별 몬스터 스텟'!T2110*'(참고)타워 스텟 가치'!$R$17,'스테이지별 몬스터 스텟'!U2110*'(참고)타워 스텟 가치'!$S$17,'스테이지별 몬스터 스텟'!V2110*'(참고)타워 스텟 가치'!$T$17,'스테이지별 몬스터 스텟'!W2110*'(참고)타워 스텟 가치'!$U$17,'스테이지별 몬스터 스텟'!X2110*'(참고)타워 스텟 가치'!$V$17,'스테이지별 몬스터 스텟'!Y2110*'(참고)타워 스텟 가치'!$W$17,'스테이지별 몬스터 스텟'!Z2110*'(참고)타워 스텟 가치'!$X$17,'스테이지별 몬스터 스텟'!AA2110*'(참고)타워 스텟 가치'!$Y$17)</f>
        <v>1286141.6100000099</v>
      </c>
      <c r="AC2110">
        <v>2</v>
      </c>
      <c r="AD2110">
        <f>VLOOKUP($F2110,'(참고)타워 스텟 가치'!$B$12:$L$16,AD$2,0)+(VLOOKUP($F2110,'(참고)타워 스텟 가치'!$B$12:$L$16,AD$2,0)*$E2110)</f>
        <v>424.5000000000033</v>
      </c>
      <c r="AE2110">
        <f>VLOOKUP($F2110,'(참고)타워 스텟 가치'!$B$12:$L$16,AE$2,0)+(VLOOKUP($F2110,'(참고)타워 스텟 가치'!$B$12:$L$16,AE$2,0)*$E2110)</f>
        <v>509.40000000000396</v>
      </c>
      <c r="AF2110">
        <f>VLOOKUP($F2110,'(참고)타워 스텟 가치'!$B$12:$L$16,AF$2,0)+(VLOOKUP($F2110,'(참고)타워 스텟 가치'!$B$12:$L$16,AF$2,0)*$E2110)</f>
        <v>849000.00000000664</v>
      </c>
      <c r="AG2110">
        <f>VLOOKUP($F2110,'(참고)타워 스텟 가치'!$B$12:$L$16,AG$2,0)+(VLOOKUP($F2110,'(참고)타워 스텟 가치'!$B$12:$L$16,AG$2,0)*$E2110)</f>
        <v>2547.00000000002</v>
      </c>
      <c r="AH2110">
        <f>VLOOKUP($F2110,'(참고)타워 스텟 가치'!$B$12:$L$16,AH$2,0)+(VLOOKUP($F2110,'(참고)타워 스텟 가치'!$B$12:$L$16,AH$2,0)*$E2110)</f>
        <v>84.900000000000659</v>
      </c>
      <c r="AI2110">
        <f>VLOOKUP($F2110,'(참고)타워 스텟 가치'!$B$12:$L$16,AI$2,0)+(VLOOKUP($F2110,'(참고)타워 스텟 가치'!$B$12:$L$16,AI$2,0)*$E2110)</f>
        <v>50.940000000000389</v>
      </c>
      <c r="AJ2110">
        <f>VLOOKUP($F2110,'(참고)타워 스텟 가치'!$B$12:$L$16,AJ$2,0)+(VLOOKUP($F2110,'(참고)타워 스텟 가치'!$B$12:$L$16,AJ$2,0)*$E2110)</f>
        <v>0</v>
      </c>
      <c r="AK2110">
        <f>VLOOKUP($F2110,'(참고)타워 스텟 가치'!$B$12:$L$16,AK$2,0)+(VLOOKUP($F2110,'(참고)타워 스텟 가치'!$B$12:$L$16,AK$2,0)*$E2110)</f>
        <v>0</v>
      </c>
      <c r="AL2110">
        <f>VLOOKUP($F2110,'(참고)타워 스텟 가치'!$B$12:$L$16,AL$2,0)+(VLOOKUP($F2110,'(참고)타워 스텟 가치'!$B$12:$L$16,AL$2,0)*$E2110)</f>
        <v>237.72000000000185</v>
      </c>
      <c r="AM2110">
        <f>SUM('스테이지별 몬스터 스텟'!AD2110*'(참고)타워 스텟 가치'!$Q$17,'스테이지별 몬스터 스텟'!AE2110*'(참고)타워 스텟 가치'!$R$17,'스테이지별 몬스터 스텟'!AF2110*'(참고)타워 스텟 가치'!$S$17,'스테이지별 몬스터 스텟'!AG2110*'(참고)타워 스텟 가치'!$T$17,'스테이지별 몬스터 스텟'!AH2110*'(참고)타워 스텟 가치'!$U$17,'스테이지별 몬스터 스텟'!AI2110*'(참고)타워 스텟 가치'!$V$17,'스테이지별 몬스터 스텟'!AJ2110*'(참고)타워 스텟 가치'!$W$17,'스테이지별 몬스터 스텟'!AK2110*'(참고)타워 스텟 가치'!$X$17,'스테이지별 몬스터 스텟'!AL2110*'(참고)타워 스텟 가치'!$Y$17)</f>
        <v>1280903.28000001</v>
      </c>
      <c r="AN2110">
        <v>3</v>
      </c>
    </row>
    <row r="2111" spans="3:40" x14ac:dyDescent="0.3">
      <c r="C2111">
        <v>2</v>
      </c>
      <c r="D2111">
        <f t="shared" si="98"/>
        <v>422</v>
      </c>
      <c r="E2111" s="52">
        <f>VLOOKUP(D2111,'스테이지별 난이도 설정'!B:C,2,0)</f>
        <v>168.80000000000132</v>
      </c>
      <c r="F2111" t="str">
        <f t="shared" si="99"/>
        <v>레어</v>
      </c>
      <c r="G2111">
        <f t="shared" si="97"/>
        <v>6</v>
      </c>
      <c r="H2111">
        <f>VLOOKUP($F2111,'(참고)타워 스텟 가치'!$B$2:$L$6,H$2,0)+(VLOOKUP($F2111,'(참고)타워 스텟 가치'!$B$2:$L$6,H$2,0)*$E2111)</f>
        <v>1910.2500000000148</v>
      </c>
      <c r="I2111">
        <f>VLOOKUP($F2111,'(참고)타워 스텟 가치'!$B$2:$L$6,I$2,0)+(VLOOKUP($F2111,'(참고)타워 스텟 가치'!$B$2:$L$6,I$2,0)*$E2111)</f>
        <v>382.05000000000297</v>
      </c>
      <c r="J2111">
        <f>VLOOKUP($F2111,'(참고)타워 스텟 가치'!$B$2:$L$6,J$2,0)+(VLOOKUP($F2111,'(참고)타워 스텟 가치'!$B$2:$L$6,J$2,0)*$E2111)</f>
        <v>849000.00000000664</v>
      </c>
      <c r="K2111">
        <f>VLOOKUP($F2111,'(참고)타워 스텟 가치'!$B$2:$L$6,K$2,0)+(VLOOKUP($F2111,'(참고)타워 스텟 가치'!$B$2:$L$6,K$2,0)*$E2111)</f>
        <v>7641.0000000000591</v>
      </c>
      <c r="L2111">
        <f>VLOOKUP($F2111,'(참고)타워 스텟 가치'!$B$2:$L$6,L$2,0)+(VLOOKUP($F2111,'(참고)타워 스텟 가치'!$B$2:$L$6,L$2,0)*$E2111)</f>
        <v>127.35000000000099</v>
      </c>
      <c r="M2111">
        <f>VLOOKUP($F2111,'(참고)타워 스텟 가치'!$B$2:$L$6,M$2,0)+(VLOOKUP($F2111,'(참고)타워 스텟 가치'!$B$2:$L$6,M$2,0)*$E2111)</f>
        <v>50.940000000000389</v>
      </c>
      <c r="N2111">
        <f>VLOOKUP($F2111,'(참고)타워 스텟 가치'!$B$2:$L$6,N$2,0)+(VLOOKUP($F2111,'(참고)타워 스텟 가치'!$B$2:$L$6,N$2,0)*$E2111)</f>
        <v>0</v>
      </c>
      <c r="O2111">
        <f>VLOOKUP($F2111,'(참고)타워 스텟 가치'!$B$2:$L$6,O$2,0)+(VLOOKUP($F2111,'(참고)타워 스텟 가치'!$B$2:$L$6,O$2,0)*$E2111)</f>
        <v>0</v>
      </c>
      <c r="P2111">
        <f>VLOOKUP($F2111,'(참고)타워 스텟 가치'!$B$2:$L$6,P$2,0)+(VLOOKUP($F2111,'(참고)타워 스텟 가치'!$B$2:$L$6,P$2,0)*$E2111)</f>
        <v>118.86000000000092</v>
      </c>
      <c r="Q2111">
        <f>SUM('스테이지별 몬스터 스텟'!H2111*'(참고)타워 스텟 가치'!$Q$17,'스테이지별 몬스터 스텟'!I2111*'(참고)타워 스텟 가치'!$R$17,'스테이지별 몬스터 스텟'!J2111*'(참고)타워 스텟 가치'!$S$17,'스테이지별 몬스터 스텟'!K2111*'(참고)타워 스텟 가치'!$T$17,'스테이지별 몬스터 스텟'!L2111*'(참고)타워 스텟 가치'!$U$17,'스테이지별 몬스터 스텟'!M2111*'(참고)타워 스텟 가치'!$V$17,'스테이지별 몬스터 스텟'!N2111*'(참고)타워 스텟 가치'!$W$17,'스테이지별 몬스터 스텟'!O2111*'(참고)타워 스텟 가치'!$X$17,'스테이지별 몬스터 스텟'!P2111*'(참고)타워 스텟 가치'!$Y$17)</f>
        <v>1293718.9350000101</v>
      </c>
      <c r="R2111">
        <v>1</v>
      </c>
      <c r="S2111">
        <f>VLOOKUP($F2111,'(참고)타워 스텟 가치'!$B$7:$L$11,S$2,0)+(VLOOKUP($F2111,'(참고)타워 스텟 가치'!$B$7:$L$11,S$2,0)*$E2111)</f>
        <v>636.750000000005</v>
      </c>
      <c r="T2111">
        <f>VLOOKUP($F2111,'(참고)타워 스텟 가치'!$B$7:$L$11,T$2,0)+(VLOOKUP($F2111,'(참고)타워 스텟 가치'!$B$7:$L$11,T$2,0)*$E2111)</f>
        <v>1146.150000000009</v>
      </c>
      <c r="U2111">
        <f>VLOOKUP($F2111,'(참고)타워 스텟 가치'!$B$7:$L$11,U$2,0)+(VLOOKUP($F2111,'(참고)타워 스텟 가치'!$B$7:$L$11,U$2,0)*$E2111)</f>
        <v>849000.00000000664</v>
      </c>
      <c r="V2111">
        <f>VLOOKUP($F2111,'(참고)타워 스텟 가치'!$B$7:$L$11,V$2,0)+(VLOOKUP($F2111,'(참고)타워 스텟 가치'!$B$7:$L$11,V$2,0)*$E2111)</f>
        <v>7641.0000000000591</v>
      </c>
      <c r="W2111">
        <f>VLOOKUP($F2111,'(참고)타워 스텟 가치'!$B$7:$L$11,W$2,0)+(VLOOKUP($F2111,'(참고)타워 스텟 가치'!$B$7:$L$11,W$2,0)*$E2111)</f>
        <v>127.35000000000099</v>
      </c>
      <c r="X2111">
        <f>VLOOKUP($F2111,'(참고)타워 스텟 가치'!$B$7:$L$11,X$2,0)+(VLOOKUP($F2111,'(참고)타워 스텟 가치'!$B$7:$L$11,X$2,0)*$E2111)</f>
        <v>50.940000000000389</v>
      </c>
      <c r="Y2111">
        <f>VLOOKUP($F2111,'(참고)타워 스텟 가치'!$B$7:$L$11,Y$2,0)+(VLOOKUP($F2111,'(참고)타워 스텟 가치'!$B$7:$L$11,Y$2,0)*$E2111)</f>
        <v>0</v>
      </c>
      <c r="Z2111">
        <f>VLOOKUP($F2111,'(참고)타워 스텟 가치'!$B$7:$L$11,Z$2,0)+(VLOOKUP($F2111,'(참고)타워 스텟 가치'!$B$7:$L$11,Z$2,0)*$E2111)</f>
        <v>0</v>
      </c>
      <c r="AA2111">
        <f>VLOOKUP($F2111,'(참고)타워 스텟 가치'!$B$7:$L$11,AA$2,0)+(VLOOKUP($F2111,'(참고)타워 스텟 가치'!$B$7:$L$11,AA$2,0)*$E2111)</f>
        <v>118.86000000000092</v>
      </c>
      <c r="AB2111">
        <f>SUM('스테이지별 몬스터 스텟'!S2111*'(참고)타워 스텟 가치'!$Q$17,'스테이지별 몬스터 스텟'!T2111*'(참고)타워 스텟 가치'!$R$17,'스테이지별 몬스터 스텟'!U2111*'(참고)타워 스텟 가치'!$S$17,'스테이지별 몬스터 스텟'!V2111*'(참고)타워 스텟 가치'!$T$17,'스테이지별 몬스터 스텟'!W2111*'(참고)타워 스텟 가치'!$U$17,'스테이지별 몬스터 스텟'!X2111*'(참고)타워 스텟 가치'!$V$17,'스테이지별 몬스터 스텟'!Y2111*'(참고)타워 스텟 가치'!$W$17,'스테이지별 몬스터 스텟'!Z2111*'(참고)타워 스텟 가치'!$X$17,'스테이지별 몬스터 스텟'!AA2111*'(참고)타워 스텟 가치'!$Y$17)</f>
        <v>1292318.0850000102</v>
      </c>
      <c r="AC2111">
        <v>2</v>
      </c>
      <c r="AD2111">
        <f>VLOOKUP($F2111,'(참고)타워 스텟 가치'!$B$12:$L$16,AD$2,0)+(VLOOKUP($F2111,'(참고)타워 스텟 가치'!$B$12:$L$16,AD$2,0)*$E2111)</f>
        <v>636.750000000005</v>
      </c>
      <c r="AE2111">
        <f>VLOOKUP($F2111,'(참고)타워 스텟 가치'!$B$12:$L$16,AE$2,0)+(VLOOKUP($F2111,'(참고)타워 스텟 가치'!$B$12:$L$16,AE$2,0)*$E2111)</f>
        <v>764.10000000000593</v>
      </c>
      <c r="AF2111">
        <f>VLOOKUP($F2111,'(참고)타워 스텟 가치'!$B$12:$L$16,AF$2,0)+(VLOOKUP($F2111,'(참고)타워 스텟 가치'!$B$12:$L$16,AF$2,0)*$E2111)</f>
        <v>849000.00000000664</v>
      </c>
      <c r="AG2111">
        <f>VLOOKUP($F2111,'(참고)타워 스텟 가치'!$B$12:$L$16,AG$2,0)+(VLOOKUP($F2111,'(참고)타워 스텟 가치'!$B$12:$L$16,AG$2,0)*$E2111)</f>
        <v>3820.5000000000296</v>
      </c>
      <c r="AH2111">
        <f>VLOOKUP($F2111,'(참고)타워 스텟 가치'!$B$12:$L$16,AH$2,0)+(VLOOKUP($F2111,'(참고)타워 스텟 가치'!$B$12:$L$16,AH$2,0)*$E2111)</f>
        <v>127.35000000000099</v>
      </c>
      <c r="AI2111">
        <f>VLOOKUP($F2111,'(참고)타워 스텟 가치'!$B$12:$L$16,AI$2,0)+(VLOOKUP($F2111,'(참고)타워 스텟 가치'!$B$12:$L$16,AI$2,0)*$E2111)</f>
        <v>50.940000000000389</v>
      </c>
      <c r="AJ2111">
        <f>VLOOKUP($F2111,'(참고)타워 스텟 가치'!$B$12:$L$16,AJ$2,0)+(VLOOKUP($F2111,'(참고)타워 스텟 가치'!$B$12:$L$16,AJ$2,0)*$E2111)</f>
        <v>0</v>
      </c>
      <c r="AK2111">
        <f>VLOOKUP($F2111,'(참고)타워 스텟 가치'!$B$12:$L$16,AK$2,0)+(VLOOKUP($F2111,'(참고)타워 스텟 가치'!$B$12:$L$16,AK$2,0)*$E2111)</f>
        <v>0</v>
      </c>
      <c r="AL2111">
        <f>VLOOKUP($F2111,'(참고)타워 스텟 가치'!$B$12:$L$16,AL$2,0)+(VLOOKUP($F2111,'(참고)타워 스텟 가치'!$B$12:$L$16,AL$2,0)*$E2111)</f>
        <v>237.72000000000185</v>
      </c>
      <c r="AM2111">
        <f>SUM('스테이지별 몬스터 스텟'!AD2111*'(참고)타워 스텟 가치'!$Q$17,'스테이지별 몬스터 스텟'!AE2111*'(참고)타워 스텟 가치'!$R$17,'스테이지별 몬스터 스텟'!AF2111*'(참고)타워 스텟 가치'!$S$17,'스테이지별 몬스터 스텟'!AG2111*'(참고)타워 스텟 가치'!$T$17,'스테이지별 몬스터 스텟'!AH2111*'(참고)타워 스텟 가치'!$U$17,'스테이지별 몬스터 스텟'!AI2111*'(참고)타워 스텟 가치'!$V$17,'스테이지별 몬스터 스텟'!AJ2111*'(참고)타워 스텟 가치'!$W$17,'스테이지별 몬스터 스텟'!AK2111*'(참고)타워 스텟 가치'!$X$17,'스테이지별 몬스터 스텟'!AL2111*'(참고)타워 스텟 가치'!$Y$17)</f>
        <v>1284341.7300000098</v>
      </c>
      <c r="AN2111">
        <v>3</v>
      </c>
    </row>
    <row r="2112" spans="3:40" x14ac:dyDescent="0.3">
      <c r="C2112">
        <v>3</v>
      </c>
      <c r="D2112">
        <f t="shared" si="98"/>
        <v>422</v>
      </c>
      <c r="E2112" s="52">
        <f>VLOOKUP(D2112,'스테이지별 난이도 설정'!B:C,2,0)</f>
        <v>168.80000000000132</v>
      </c>
      <c r="F2112" t="str">
        <f t="shared" si="99"/>
        <v>에픽</v>
      </c>
      <c r="G2112">
        <f t="shared" si="97"/>
        <v>6</v>
      </c>
      <c r="H2112">
        <f>VLOOKUP($F2112,'(참고)타워 스텟 가치'!$B$2:$L$6,H$2,0)+(VLOOKUP($F2112,'(참고)타워 스텟 가치'!$B$2:$L$6,H$2,0)*$E2112)</f>
        <v>2865.3750000000223</v>
      </c>
      <c r="I2112">
        <f>VLOOKUP($F2112,'(참고)타워 스텟 가치'!$B$2:$L$6,I$2,0)+(VLOOKUP($F2112,'(참고)타워 스텟 가치'!$B$2:$L$6,I$2,0)*$E2112)</f>
        <v>573.07500000000448</v>
      </c>
      <c r="J2112">
        <f>VLOOKUP($F2112,'(참고)타워 스텟 가치'!$B$2:$L$6,J$2,0)+(VLOOKUP($F2112,'(참고)타워 스텟 가치'!$B$2:$L$6,J$2,0)*$E2112)</f>
        <v>849000.00000000664</v>
      </c>
      <c r="K2112">
        <f>VLOOKUP($F2112,'(참고)타워 스텟 가치'!$B$2:$L$6,K$2,0)+(VLOOKUP($F2112,'(참고)타워 스텟 가치'!$B$2:$L$6,K$2,0)*$E2112)</f>
        <v>11461.500000000089</v>
      </c>
      <c r="L2112">
        <f>VLOOKUP($F2112,'(참고)타워 스텟 가치'!$B$2:$L$6,L$2,0)+(VLOOKUP($F2112,'(참고)타워 스텟 가치'!$B$2:$L$6,L$2,0)*$E2112)</f>
        <v>191.02500000000148</v>
      </c>
      <c r="M2112">
        <f>VLOOKUP($F2112,'(참고)타워 스텟 가치'!$B$2:$L$6,M$2,0)+(VLOOKUP($F2112,'(참고)타워 스텟 가치'!$B$2:$L$6,M$2,0)*$E2112)</f>
        <v>50.940000000000389</v>
      </c>
      <c r="N2112">
        <f>VLOOKUP($F2112,'(참고)타워 스텟 가치'!$B$2:$L$6,N$2,0)+(VLOOKUP($F2112,'(참고)타워 스텟 가치'!$B$2:$L$6,N$2,0)*$E2112)</f>
        <v>0</v>
      </c>
      <c r="O2112">
        <f>VLOOKUP($F2112,'(참고)타워 스텟 가치'!$B$2:$L$6,O$2,0)+(VLOOKUP($F2112,'(참고)타워 스텟 가치'!$B$2:$L$6,O$2,0)*$E2112)</f>
        <v>0</v>
      </c>
      <c r="P2112">
        <f>VLOOKUP($F2112,'(참고)타워 스텟 가치'!$B$2:$L$6,P$2,0)+(VLOOKUP($F2112,'(참고)타워 스텟 가치'!$B$2:$L$6,P$2,0)*$E2112)</f>
        <v>118.86000000000092</v>
      </c>
      <c r="Q2112">
        <f>SUM('스테이지별 몬스터 스텟'!H2112*'(참고)타워 스텟 가치'!$Q$17,'스테이지별 몬스터 스텟'!I2112*'(참고)타워 스텟 가치'!$R$17,'스테이지별 몬스터 스텟'!J2112*'(참고)타워 스텟 가치'!$S$17,'스테이지별 몬스터 스텟'!K2112*'(참고)타워 스텟 가치'!$T$17,'스테이지별 몬스터 스텟'!L2112*'(참고)타워 스텟 가치'!$U$17,'스테이지별 몬스터 스텟'!M2112*'(참고)타워 스텟 가치'!$V$17,'스테이지별 몬스터 스텟'!N2112*'(참고)타워 스텟 가치'!$W$17,'스테이지별 몬스터 스텟'!O2112*'(참고)타워 스텟 가치'!$X$17,'스테이지별 몬스터 스텟'!P2112*'(참고)타워 스텟 가치'!$Y$17)</f>
        <v>1303684.0725000103</v>
      </c>
      <c r="R2112">
        <v>1</v>
      </c>
      <c r="S2112">
        <f>VLOOKUP($F2112,'(참고)타워 스텟 가치'!$B$7:$L$11,S$2,0)+(VLOOKUP($F2112,'(참고)타워 스텟 가치'!$B$7:$L$11,S$2,0)*$E2112)</f>
        <v>955.12500000000739</v>
      </c>
      <c r="T2112">
        <f>VLOOKUP($F2112,'(참고)타워 스텟 가치'!$B$7:$L$11,T$2,0)+(VLOOKUP($F2112,'(참고)타워 스텟 가치'!$B$7:$L$11,T$2,0)*$E2112)</f>
        <v>1719.2250000000133</v>
      </c>
      <c r="U2112">
        <f>VLOOKUP($F2112,'(참고)타워 스텟 가치'!$B$7:$L$11,U$2,0)+(VLOOKUP($F2112,'(참고)타워 스텟 가치'!$B$7:$L$11,U$2,0)*$E2112)</f>
        <v>849000.00000000664</v>
      </c>
      <c r="V2112">
        <f>VLOOKUP($F2112,'(참고)타워 스텟 가치'!$B$7:$L$11,V$2,0)+(VLOOKUP($F2112,'(참고)타워 스텟 가치'!$B$7:$L$11,V$2,0)*$E2112)</f>
        <v>11461.500000000089</v>
      </c>
      <c r="W2112">
        <f>VLOOKUP($F2112,'(참고)타워 스텟 가치'!$B$7:$L$11,W$2,0)+(VLOOKUP($F2112,'(참고)타워 스텟 가치'!$B$7:$L$11,W$2,0)*$E2112)</f>
        <v>191.02500000000148</v>
      </c>
      <c r="X2112">
        <f>VLOOKUP($F2112,'(참고)타워 스텟 가치'!$B$7:$L$11,X$2,0)+(VLOOKUP($F2112,'(참고)타워 스텟 가치'!$B$7:$L$11,X$2,0)*$E2112)</f>
        <v>50.940000000000389</v>
      </c>
      <c r="Y2112">
        <f>VLOOKUP($F2112,'(참고)타워 스텟 가치'!$B$7:$L$11,Y$2,0)+(VLOOKUP($F2112,'(참고)타워 스텟 가치'!$B$7:$L$11,Y$2,0)*$E2112)</f>
        <v>0</v>
      </c>
      <c r="Z2112">
        <f>VLOOKUP($F2112,'(참고)타워 스텟 가치'!$B$7:$L$11,Z$2,0)+(VLOOKUP($F2112,'(참고)타워 스텟 가치'!$B$7:$L$11,Z$2,0)*$E2112)</f>
        <v>0</v>
      </c>
      <c r="AA2112">
        <f>VLOOKUP($F2112,'(참고)타워 스텟 가치'!$B$7:$L$11,AA$2,0)+(VLOOKUP($F2112,'(참고)타워 스텟 가치'!$B$7:$L$11,AA$2,0)*$E2112)</f>
        <v>118.86000000000092</v>
      </c>
      <c r="AB2112">
        <f>SUM('스테이지별 몬스터 스텟'!S2112*'(참고)타워 스텟 가치'!$Q$17,'스테이지별 몬스터 스텟'!T2112*'(참고)타워 스텟 가치'!$R$17,'스테이지별 몬스터 스텟'!U2112*'(참고)타워 스텟 가치'!$S$17,'스테이지별 몬스터 스텟'!V2112*'(참고)타워 스텟 가치'!$T$17,'스테이지별 몬스터 스텟'!W2112*'(참고)타워 스텟 가치'!$U$17,'스테이지별 몬스터 스텟'!X2112*'(참고)타워 스텟 가치'!$V$17,'스테이지별 몬스터 스텟'!Y2112*'(참고)타워 스텟 가치'!$W$17,'스테이지별 몬스터 스텟'!Z2112*'(참고)타워 스텟 가치'!$X$17,'스테이지별 몬스터 스텟'!AA2112*'(참고)타워 스텟 가치'!$Y$17)</f>
        <v>1301582.7975000103</v>
      </c>
      <c r="AC2112">
        <v>2</v>
      </c>
      <c r="AD2112">
        <f>VLOOKUP($F2112,'(참고)타워 스텟 가치'!$B$12:$L$16,AD$2,0)+(VLOOKUP($F2112,'(참고)타워 스텟 가치'!$B$12:$L$16,AD$2,0)*$E2112)</f>
        <v>955.12500000000739</v>
      </c>
      <c r="AE2112">
        <f>VLOOKUP($F2112,'(참고)타워 스텟 가치'!$B$12:$L$16,AE$2,0)+(VLOOKUP($F2112,'(참고)타워 스텟 가치'!$B$12:$L$16,AE$2,0)*$E2112)</f>
        <v>1146.150000000009</v>
      </c>
      <c r="AF2112">
        <f>VLOOKUP($F2112,'(참고)타워 스텟 가치'!$B$12:$L$16,AF$2,0)+(VLOOKUP($F2112,'(참고)타워 스텟 가치'!$B$12:$L$16,AF$2,0)*$E2112)</f>
        <v>849000.00000000664</v>
      </c>
      <c r="AG2112">
        <f>VLOOKUP($F2112,'(참고)타워 스텟 가치'!$B$12:$L$16,AG$2,0)+(VLOOKUP($F2112,'(참고)타워 스텟 가치'!$B$12:$L$16,AG$2,0)*$E2112)</f>
        <v>5730.7500000000446</v>
      </c>
      <c r="AH2112">
        <f>VLOOKUP($F2112,'(참고)타워 스텟 가치'!$B$12:$L$16,AH$2,0)+(VLOOKUP($F2112,'(참고)타워 스텟 가치'!$B$12:$L$16,AH$2,0)*$E2112)</f>
        <v>191.02500000000148</v>
      </c>
      <c r="AI2112">
        <f>VLOOKUP($F2112,'(참고)타워 스텟 가치'!$B$12:$L$16,AI$2,0)+(VLOOKUP($F2112,'(참고)타워 스텟 가치'!$B$12:$L$16,AI$2,0)*$E2112)</f>
        <v>50.940000000000389</v>
      </c>
      <c r="AJ2112">
        <f>VLOOKUP($F2112,'(참고)타워 스텟 가치'!$B$12:$L$16,AJ$2,0)+(VLOOKUP($F2112,'(참고)타워 스텟 가치'!$B$12:$L$16,AJ$2,0)*$E2112)</f>
        <v>0</v>
      </c>
      <c r="AK2112">
        <f>VLOOKUP($F2112,'(참고)타워 스텟 가치'!$B$12:$L$16,AK$2,0)+(VLOOKUP($F2112,'(참고)타워 스텟 가치'!$B$12:$L$16,AK$2,0)*$E2112)</f>
        <v>0</v>
      </c>
      <c r="AL2112">
        <f>VLOOKUP($F2112,'(참고)타워 스텟 가치'!$B$12:$L$16,AL$2,0)+(VLOOKUP($F2112,'(참고)타워 스텟 가치'!$B$12:$L$16,AL$2,0)*$E2112)</f>
        <v>237.72000000000185</v>
      </c>
      <c r="AM2112">
        <f>SUM('스테이지별 몬스터 스텟'!AD2112*'(참고)타워 스텟 가치'!$Q$17,'스테이지별 몬스터 스텟'!AE2112*'(참고)타워 스텟 가치'!$R$17,'스테이지별 몬스터 스텟'!AF2112*'(참고)타워 스텟 가치'!$S$17,'스테이지별 몬스터 스텟'!AG2112*'(참고)타워 스텟 가치'!$T$17,'스테이지별 몬스터 스텟'!AH2112*'(참고)타워 스텟 가치'!$U$17,'스테이지별 몬스터 스텟'!AI2112*'(참고)타워 스텟 가치'!$V$17,'스테이지별 몬스터 스텟'!AJ2112*'(참고)타워 스텟 가치'!$W$17,'스테이지별 몬스터 스텟'!AK2112*'(참고)타워 스텟 가치'!$X$17,'스테이지별 몬스터 스텟'!AL2112*'(참고)타워 스텟 가치'!$Y$17)</f>
        <v>1289499.40500001</v>
      </c>
      <c r="AN2112">
        <v>3</v>
      </c>
    </row>
    <row r="2113" spans="3:40" x14ac:dyDescent="0.3">
      <c r="C2113">
        <v>4</v>
      </c>
      <c r="D2113">
        <f t="shared" si="98"/>
        <v>422</v>
      </c>
      <c r="E2113" s="52">
        <f>VLOOKUP(D2113,'스테이지별 난이도 설정'!B:C,2,0)</f>
        <v>168.80000000000132</v>
      </c>
      <c r="F2113" t="str">
        <f t="shared" si="99"/>
        <v>유니크</v>
      </c>
      <c r="G2113">
        <f t="shared" si="97"/>
        <v>6</v>
      </c>
      <c r="H2113">
        <f>VLOOKUP($F2113,'(참고)타워 스텟 가치'!$B$2:$L$6,H$2,0)+(VLOOKUP($F2113,'(참고)타워 스텟 가치'!$B$2:$L$6,H$2,0)*$E2113)</f>
        <v>4298.0625000000337</v>
      </c>
      <c r="I2113">
        <f>VLOOKUP($F2113,'(참고)타워 스텟 가치'!$B$2:$L$6,I$2,0)+(VLOOKUP($F2113,'(참고)타워 스텟 가치'!$B$2:$L$6,I$2,0)*$E2113)</f>
        <v>859.61250000000666</v>
      </c>
      <c r="J2113">
        <f>VLOOKUP($F2113,'(참고)타워 스텟 가치'!$B$2:$L$6,J$2,0)+(VLOOKUP($F2113,'(참고)타워 스텟 가치'!$B$2:$L$6,J$2,0)*$E2113)</f>
        <v>849000.00000000664</v>
      </c>
      <c r="K2113">
        <f>VLOOKUP($F2113,'(참고)타워 스텟 가치'!$B$2:$L$6,K$2,0)+(VLOOKUP($F2113,'(참고)타워 스텟 가치'!$B$2:$L$6,K$2,0)*$E2113)</f>
        <v>17192.250000000135</v>
      </c>
      <c r="L2113">
        <f>VLOOKUP($F2113,'(참고)타워 스텟 가치'!$B$2:$L$6,L$2,0)+(VLOOKUP($F2113,'(참고)타워 스텟 가치'!$B$2:$L$6,L$2,0)*$E2113)</f>
        <v>286.53750000000224</v>
      </c>
      <c r="M2113">
        <f>VLOOKUP($F2113,'(참고)타워 스텟 가치'!$B$2:$L$6,M$2,0)+(VLOOKUP($F2113,'(참고)타워 스텟 가치'!$B$2:$L$6,M$2,0)*$E2113)</f>
        <v>50.940000000000389</v>
      </c>
      <c r="N2113">
        <f>VLOOKUP($F2113,'(참고)타워 스텟 가치'!$B$2:$L$6,N$2,0)+(VLOOKUP($F2113,'(참고)타워 스텟 가치'!$B$2:$L$6,N$2,0)*$E2113)</f>
        <v>0</v>
      </c>
      <c r="O2113">
        <f>VLOOKUP($F2113,'(참고)타워 스텟 가치'!$B$2:$L$6,O$2,0)+(VLOOKUP($F2113,'(참고)타워 스텟 가치'!$B$2:$L$6,O$2,0)*$E2113)</f>
        <v>0</v>
      </c>
      <c r="P2113">
        <f>VLOOKUP($F2113,'(참고)타워 스텟 가치'!$B$2:$L$6,P$2,0)+(VLOOKUP($F2113,'(참고)타워 스텟 가치'!$B$2:$L$6,P$2,0)*$E2113)</f>
        <v>169.80000000000132</v>
      </c>
      <c r="Q2113">
        <f>SUM('스테이지별 몬스터 스텟'!H2113*'(참고)타워 스텟 가치'!$Q$17,'스테이지별 몬스터 스텟'!I2113*'(참고)타워 스텟 가치'!$R$17,'스테이지별 몬스터 스텟'!J2113*'(참고)타워 스텟 가치'!$S$17,'스테이지별 몬스터 스텟'!K2113*'(참고)타워 스텟 가치'!$T$17,'스테이지별 몬스터 스텟'!L2113*'(참고)타워 스텟 가치'!$U$17,'스테이지별 몬스터 스텟'!M2113*'(참고)타워 스텟 가치'!$V$17,'스테이지별 몬스터 스텟'!N2113*'(참고)타워 스텟 가치'!$W$17,'스테이지별 몬스터 스텟'!O2113*'(참고)타워 스텟 가치'!$X$17,'스테이지별 몬스터 스텟'!P2113*'(참고)타워 스텟 가치'!$Y$17)</f>
        <v>1318733.6587500104</v>
      </c>
      <c r="R2113">
        <v>1</v>
      </c>
      <c r="S2113">
        <f>VLOOKUP($F2113,'(참고)타워 스텟 가치'!$B$7:$L$11,S$2,0)+(VLOOKUP($F2113,'(참고)타워 스텟 가치'!$B$7:$L$11,S$2,0)*$E2113)</f>
        <v>1432.6875000000111</v>
      </c>
      <c r="T2113">
        <f>VLOOKUP($F2113,'(참고)타워 스텟 가치'!$B$7:$L$11,T$2,0)+(VLOOKUP($F2113,'(참고)타워 스텟 가치'!$B$7:$L$11,T$2,0)*$E2113)</f>
        <v>2578.8375000000201</v>
      </c>
      <c r="U2113">
        <f>VLOOKUP($F2113,'(참고)타워 스텟 가치'!$B$7:$L$11,U$2,0)+(VLOOKUP($F2113,'(참고)타워 스텟 가치'!$B$7:$L$11,U$2,0)*$E2113)</f>
        <v>849000.00000000664</v>
      </c>
      <c r="V2113">
        <f>VLOOKUP($F2113,'(참고)타워 스텟 가치'!$B$7:$L$11,V$2,0)+(VLOOKUP($F2113,'(참고)타워 스텟 가치'!$B$7:$L$11,V$2,0)*$E2113)</f>
        <v>17192.250000000135</v>
      </c>
      <c r="W2113">
        <f>VLOOKUP($F2113,'(참고)타워 스텟 가치'!$B$7:$L$11,W$2,0)+(VLOOKUP($F2113,'(참고)타워 스텟 가치'!$B$7:$L$11,W$2,0)*$E2113)</f>
        <v>286.53750000000224</v>
      </c>
      <c r="X2113">
        <f>VLOOKUP($F2113,'(참고)타워 스텟 가치'!$B$7:$L$11,X$2,0)+(VLOOKUP($F2113,'(참고)타워 스텟 가치'!$B$7:$L$11,X$2,0)*$E2113)</f>
        <v>50.940000000000389</v>
      </c>
      <c r="Y2113">
        <f>VLOOKUP($F2113,'(참고)타워 스텟 가치'!$B$7:$L$11,Y$2,0)+(VLOOKUP($F2113,'(참고)타워 스텟 가치'!$B$7:$L$11,Y$2,0)*$E2113)</f>
        <v>0</v>
      </c>
      <c r="Z2113">
        <f>VLOOKUP($F2113,'(참고)타워 스텟 가치'!$B$7:$L$11,Z$2,0)+(VLOOKUP($F2113,'(참고)타워 스텟 가치'!$B$7:$L$11,Z$2,0)*$E2113)</f>
        <v>0</v>
      </c>
      <c r="AA2113">
        <f>VLOOKUP($F2113,'(참고)타워 스텟 가치'!$B$7:$L$11,AA$2,0)+(VLOOKUP($F2113,'(참고)타워 스텟 가치'!$B$7:$L$11,AA$2,0)*$E2113)</f>
        <v>169.80000000000132</v>
      </c>
      <c r="AB2113">
        <f>SUM('스테이지별 몬스터 스텟'!S2113*'(참고)타워 스텟 가치'!$Q$17,'스테이지별 몬스터 스텟'!T2113*'(참고)타워 스텟 가치'!$R$17,'스테이지별 몬스터 스텟'!U2113*'(참고)타워 스텟 가치'!$S$17,'스테이지별 몬스터 스텟'!V2113*'(참고)타워 스텟 가치'!$T$17,'스테이지별 몬스터 스텟'!W2113*'(참고)타워 스텟 가치'!$U$17,'스테이지별 몬스터 스텟'!X2113*'(참고)타워 스텟 가치'!$V$17,'스테이지별 몬스터 스텟'!Y2113*'(참고)타워 스텟 가치'!$W$17,'스테이지별 몬스터 스텟'!Z2113*'(참고)타워 스텟 가치'!$X$17,'스테이지별 몬스터 스텟'!AA2113*'(참고)타워 스텟 가치'!$Y$17)</f>
        <v>1315581.7462500103</v>
      </c>
      <c r="AC2113">
        <v>2</v>
      </c>
      <c r="AD2113">
        <f>VLOOKUP($F2113,'(참고)타워 스텟 가치'!$B$12:$L$16,AD$2,0)+(VLOOKUP($F2113,'(참고)타워 스텟 가치'!$B$12:$L$16,AD$2,0)*$E2113)</f>
        <v>1432.6875000000111</v>
      </c>
      <c r="AE2113">
        <f>VLOOKUP($F2113,'(참고)타워 스텟 가치'!$B$12:$L$16,AE$2,0)+(VLOOKUP($F2113,'(참고)타워 스텟 가치'!$B$12:$L$16,AE$2,0)*$E2113)</f>
        <v>1719.2250000000133</v>
      </c>
      <c r="AF2113">
        <f>VLOOKUP($F2113,'(참고)타워 스텟 가치'!$B$12:$L$16,AF$2,0)+(VLOOKUP($F2113,'(참고)타워 스텟 가치'!$B$12:$L$16,AF$2,0)*$E2113)</f>
        <v>849000.00000000664</v>
      </c>
      <c r="AG2113">
        <f>VLOOKUP($F2113,'(참고)타워 스텟 가치'!$B$12:$L$16,AG$2,0)+(VLOOKUP($F2113,'(참고)타워 스텟 가치'!$B$12:$L$16,AG$2,0)*$E2113)</f>
        <v>8596.1250000000673</v>
      </c>
      <c r="AH2113">
        <f>VLOOKUP($F2113,'(참고)타워 스텟 가치'!$B$12:$L$16,AH$2,0)+(VLOOKUP($F2113,'(참고)타워 스텟 가치'!$B$12:$L$16,AH$2,0)*$E2113)</f>
        <v>286.53750000000224</v>
      </c>
      <c r="AI2113">
        <f>VLOOKUP($F2113,'(참고)타워 스텟 가치'!$B$12:$L$16,AI$2,0)+(VLOOKUP($F2113,'(참고)타워 스텟 가치'!$B$12:$L$16,AI$2,0)*$E2113)</f>
        <v>50.940000000000389</v>
      </c>
      <c r="AJ2113">
        <f>VLOOKUP($F2113,'(참고)타워 스텟 가치'!$B$12:$L$16,AJ$2,0)+(VLOOKUP($F2113,'(참고)타워 스텟 가치'!$B$12:$L$16,AJ$2,0)*$E2113)</f>
        <v>0</v>
      </c>
      <c r="AK2113">
        <f>VLOOKUP($F2113,'(참고)타워 스텟 가치'!$B$12:$L$16,AK$2,0)+(VLOOKUP($F2113,'(참고)타워 스텟 가치'!$B$12:$L$16,AK$2,0)*$E2113)</f>
        <v>0</v>
      </c>
      <c r="AL2113">
        <f>VLOOKUP($F2113,'(참고)타워 스텟 가치'!$B$12:$L$16,AL$2,0)+(VLOOKUP($F2113,'(참고)타워 스텟 가치'!$B$12:$L$16,AL$2,0)*$E2113)</f>
        <v>339.60000000000264</v>
      </c>
      <c r="AM2113">
        <f>SUM('스테이지별 몬스터 스텟'!AD2113*'(참고)타워 스텟 가치'!$Q$17,'스테이지별 몬스터 스텟'!AE2113*'(참고)타워 스텟 가치'!$R$17,'스테이지별 몬스터 스텟'!AF2113*'(참고)타워 스텟 가치'!$S$17,'스테이지별 몬스터 스텟'!AG2113*'(참고)타워 스텟 가치'!$T$17,'스테이지별 몬스터 스텟'!AH2113*'(참고)타워 스텟 가치'!$U$17,'스테이지별 몬스터 스텟'!AI2113*'(참고)타워 스텟 가치'!$V$17,'스테이지별 몬스터 스텟'!AJ2113*'(참고)타워 스텟 가치'!$W$17,'스테이지별 몬스터 스텟'!AK2113*'(참고)타워 스텟 가치'!$X$17,'스테이지별 몬스터 스텟'!AL2113*'(참고)타워 스텟 가치'!$Y$17)</f>
        <v>1297439.6775000102</v>
      </c>
      <c r="AN2113">
        <v>3</v>
      </c>
    </row>
    <row r="2114" spans="3:40" x14ac:dyDescent="0.3">
      <c r="C2114">
        <v>5</v>
      </c>
      <c r="D2114">
        <f t="shared" si="98"/>
        <v>422</v>
      </c>
      <c r="E2114" s="52">
        <f>VLOOKUP(D2114,'스테이지별 난이도 설정'!B:C,2,0)</f>
        <v>168.80000000000132</v>
      </c>
      <c r="F2114" t="str">
        <f t="shared" si="99"/>
        <v>스페셜</v>
      </c>
      <c r="G2114">
        <f t="shared" si="97"/>
        <v>6</v>
      </c>
      <c r="H2114">
        <f>VLOOKUP($F2114,'(참고)타워 스텟 가치'!$B$2:$L$6,H$2,0)+(VLOOKUP($F2114,'(참고)타워 스텟 가치'!$B$2:$L$6,H$2,0)*$E2114)</f>
        <v>6447.09375000005</v>
      </c>
      <c r="I2114">
        <f>VLOOKUP($F2114,'(참고)타워 스텟 가치'!$B$2:$L$6,I$2,0)+(VLOOKUP($F2114,'(참고)타워 스텟 가치'!$B$2:$L$6,I$2,0)*$E2114)</f>
        <v>1289.41875000001</v>
      </c>
      <c r="J2114">
        <f>VLOOKUP($F2114,'(참고)타워 스텟 가치'!$B$2:$L$6,J$2,0)+(VLOOKUP($F2114,'(참고)타워 스텟 가치'!$B$2:$L$6,J$2,0)*$E2114)</f>
        <v>849000.00000000664</v>
      </c>
      <c r="K2114">
        <f>VLOOKUP($F2114,'(참고)타워 스텟 가치'!$B$2:$L$6,K$2,0)+(VLOOKUP($F2114,'(참고)타워 스텟 가치'!$B$2:$L$6,K$2,0)*$E2114)</f>
        <v>25788.3750000002</v>
      </c>
      <c r="L2114">
        <f>VLOOKUP($F2114,'(참고)타워 스텟 가치'!$B$2:$L$6,L$2,0)+(VLOOKUP($F2114,'(참고)타워 스텟 가치'!$B$2:$L$6,L$2,0)*$E2114)</f>
        <v>429.80625000000333</v>
      </c>
      <c r="M2114">
        <f>VLOOKUP($F2114,'(참고)타워 스텟 가치'!$B$2:$L$6,M$2,0)+(VLOOKUP($F2114,'(참고)타워 스텟 가치'!$B$2:$L$6,M$2,0)*$E2114)</f>
        <v>50.940000000000389</v>
      </c>
      <c r="N2114">
        <f>VLOOKUP($F2114,'(참고)타워 스텟 가치'!$B$2:$L$6,N$2,0)+(VLOOKUP($F2114,'(참고)타워 스텟 가치'!$B$2:$L$6,N$2,0)*$E2114)</f>
        <v>0</v>
      </c>
      <c r="O2114">
        <f>VLOOKUP($F2114,'(참고)타워 스텟 가치'!$B$2:$L$6,O$2,0)+(VLOOKUP($F2114,'(참고)타워 스텟 가치'!$B$2:$L$6,O$2,0)*$E2114)</f>
        <v>0</v>
      </c>
      <c r="P2114">
        <f>VLOOKUP($F2114,'(참고)타워 스텟 가치'!$B$2:$L$6,P$2,0)+(VLOOKUP($F2114,'(참고)타워 스텟 가치'!$B$2:$L$6,P$2,0)*$E2114)</f>
        <v>169.80000000000132</v>
      </c>
      <c r="Q2114">
        <f>SUM('스테이지별 몬스터 스텟'!H2114*'(참고)타워 스텟 가치'!$Q$17,'스테이지별 몬스터 스텟'!I2114*'(참고)타워 스텟 가치'!$R$17,'스테이지별 몬스터 스텟'!J2114*'(참고)타워 스텟 가치'!$S$17,'스테이지별 몬스터 스텟'!K2114*'(참고)타워 스텟 가치'!$T$17,'스테이지별 몬스터 스텟'!L2114*'(참고)타워 스텟 가치'!$U$17,'스테이지별 몬스터 스텟'!M2114*'(참고)타워 스텟 가치'!$V$17,'스테이지별 몬스터 스텟'!N2114*'(참고)타워 스텟 가치'!$W$17,'스테이지별 몬스터 스텟'!O2114*'(참고)타워 스텟 가치'!$X$17,'스테이지별 몬스터 스텟'!P2114*'(참고)타워 스텟 가치'!$Y$17)</f>
        <v>1341155.2181250106</v>
      </c>
      <c r="R2114">
        <v>1</v>
      </c>
      <c r="S2114">
        <f>VLOOKUP($F2114,'(참고)타워 스텟 가치'!$B$7:$L$11,S$2,0)+(VLOOKUP($F2114,'(참고)타워 스텟 가치'!$B$7:$L$11,S$2,0)*$E2114)</f>
        <v>2149.0312500000168</v>
      </c>
      <c r="T2114">
        <f>VLOOKUP($F2114,'(참고)타워 스텟 가치'!$B$7:$L$11,T$2,0)+(VLOOKUP($F2114,'(참고)타워 스텟 가치'!$B$7:$L$11,T$2,0)*$E2114)</f>
        <v>3868.2562500000299</v>
      </c>
      <c r="U2114">
        <f>VLOOKUP($F2114,'(참고)타워 스텟 가치'!$B$7:$L$11,U$2,0)+(VLOOKUP($F2114,'(참고)타워 스텟 가치'!$B$7:$L$11,U$2,0)*$E2114)</f>
        <v>849000.00000000664</v>
      </c>
      <c r="V2114">
        <f>VLOOKUP($F2114,'(참고)타워 스텟 가치'!$B$7:$L$11,V$2,0)+(VLOOKUP($F2114,'(참고)타워 스텟 가치'!$B$7:$L$11,V$2,0)*$E2114)</f>
        <v>25788.3750000002</v>
      </c>
      <c r="W2114">
        <f>VLOOKUP($F2114,'(참고)타워 스텟 가치'!$B$7:$L$11,W$2,0)+(VLOOKUP($F2114,'(참고)타워 스텟 가치'!$B$7:$L$11,W$2,0)*$E2114)</f>
        <v>429.80625000000333</v>
      </c>
      <c r="X2114">
        <f>VLOOKUP($F2114,'(참고)타워 스텟 가치'!$B$7:$L$11,X$2,0)+(VLOOKUP($F2114,'(참고)타워 스텟 가치'!$B$7:$L$11,X$2,0)*$E2114)</f>
        <v>50.940000000000389</v>
      </c>
      <c r="Y2114">
        <f>VLOOKUP($F2114,'(참고)타워 스텟 가치'!$B$7:$L$11,Y$2,0)+(VLOOKUP($F2114,'(참고)타워 스텟 가치'!$B$7:$L$11,Y$2,0)*$E2114)</f>
        <v>0</v>
      </c>
      <c r="Z2114">
        <f>VLOOKUP($F2114,'(참고)타워 스텟 가치'!$B$7:$L$11,Z$2,0)+(VLOOKUP($F2114,'(참고)타워 스텟 가치'!$B$7:$L$11,Z$2,0)*$E2114)</f>
        <v>0</v>
      </c>
      <c r="AA2114">
        <f>VLOOKUP($F2114,'(참고)타워 스텟 가치'!$B$7:$L$11,AA$2,0)+(VLOOKUP($F2114,'(참고)타워 스텟 가치'!$B$7:$L$11,AA$2,0)*$E2114)</f>
        <v>169.80000000000132</v>
      </c>
      <c r="AB2114">
        <f>SUM('스테이지별 몬스터 스텟'!S2114*'(참고)타워 스텟 가치'!$Q$17,'스테이지별 몬스터 스텟'!T2114*'(참고)타워 스텟 가치'!$R$17,'스테이지별 몬스터 스텟'!U2114*'(참고)타워 스텟 가치'!$S$17,'스테이지별 몬스터 스텟'!V2114*'(참고)타워 스텟 가치'!$T$17,'스테이지별 몬스터 스텟'!W2114*'(참고)타워 스텟 가치'!$U$17,'스테이지별 몬스터 스텟'!X2114*'(참고)타워 스텟 가치'!$V$17,'스테이지별 몬스터 스텟'!Y2114*'(참고)타워 스텟 가치'!$W$17,'스테이지별 몬스터 스텟'!Z2114*'(참고)타워 스텟 가치'!$X$17,'스테이지별 몬스터 스텟'!AA2114*'(참고)타워 스텟 가치'!$Y$17)</f>
        <v>1336427.3493750107</v>
      </c>
      <c r="AC2114">
        <v>2</v>
      </c>
      <c r="AD2114">
        <f>VLOOKUP($F2114,'(참고)타워 스텟 가치'!$B$12:$L$16,AD$2,0)+(VLOOKUP($F2114,'(참고)타워 스텟 가치'!$B$12:$L$16,AD$2,0)*$E2114)</f>
        <v>2149.0312500000168</v>
      </c>
      <c r="AE2114">
        <f>VLOOKUP($F2114,'(참고)타워 스텟 가치'!$B$12:$L$16,AE$2,0)+(VLOOKUP($F2114,'(참고)타워 스텟 가치'!$B$12:$L$16,AE$2,0)*$E2114)</f>
        <v>2578.8375000000201</v>
      </c>
      <c r="AF2114">
        <f>VLOOKUP($F2114,'(참고)타워 스텟 가치'!$B$12:$L$16,AF$2,0)+(VLOOKUP($F2114,'(참고)타워 스텟 가치'!$B$12:$L$16,AF$2,0)*$E2114)</f>
        <v>849000.00000000664</v>
      </c>
      <c r="AG2114">
        <f>VLOOKUP($F2114,'(참고)타워 스텟 가치'!$B$12:$L$16,AG$2,0)+(VLOOKUP($F2114,'(참고)타워 스텟 가치'!$B$12:$L$16,AG$2,0)*$E2114)</f>
        <v>12894.1875000001</v>
      </c>
      <c r="AH2114">
        <f>VLOOKUP($F2114,'(참고)타워 스텟 가치'!$B$12:$L$16,AH$2,0)+(VLOOKUP($F2114,'(참고)타워 스텟 가치'!$B$12:$L$16,AH$2,0)*$E2114)</f>
        <v>429.80625000000333</v>
      </c>
      <c r="AI2114">
        <f>VLOOKUP($F2114,'(참고)타워 스텟 가치'!$B$12:$L$16,AI$2,0)+(VLOOKUP($F2114,'(참고)타워 스텟 가치'!$B$12:$L$16,AI$2,0)*$E2114)</f>
        <v>50.940000000000389</v>
      </c>
      <c r="AJ2114">
        <f>VLOOKUP($F2114,'(참고)타워 스텟 가치'!$B$12:$L$16,AJ$2,0)+(VLOOKUP($F2114,'(참고)타워 스텟 가치'!$B$12:$L$16,AJ$2,0)*$E2114)</f>
        <v>0</v>
      </c>
      <c r="AK2114">
        <f>VLOOKUP($F2114,'(참고)타워 스텟 가치'!$B$12:$L$16,AK$2,0)+(VLOOKUP($F2114,'(참고)타워 스텟 가치'!$B$12:$L$16,AK$2,0)*$E2114)</f>
        <v>0</v>
      </c>
      <c r="AL2114">
        <f>VLOOKUP($F2114,'(참고)타워 스텟 가치'!$B$12:$L$16,AL$2,0)+(VLOOKUP($F2114,'(참고)타워 스텟 가치'!$B$12:$L$16,AL$2,0)*$E2114)</f>
        <v>339.60000000000264</v>
      </c>
      <c r="AM2114">
        <f>SUM('스테이지별 몬스터 스텟'!AD2114*'(참고)타워 스텟 가치'!$Q$17,'스테이지별 몬스터 스텟'!AE2114*'(참고)타워 스텟 가치'!$R$17,'스테이지별 몬스터 스텟'!AF2114*'(참고)타워 스텟 가치'!$S$17,'스테이지별 몬스터 스텟'!AG2114*'(참고)타워 스텟 가치'!$T$17,'스테이지별 몬스터 스텟'!AH2114*'(참고)타워 스텟 가치'!$U$17,'스테이지별 몬스터 스텟'!AI2114*'(참고)타워 스텟 가치'!$V$17,'스테이지별 몬스터 스텟'!AJ2114*'(참고)타워 스텟 가치'!$W$17,'스테이지별 몬스터 스텟'!AK2114*'(참고)타워 스텟 가치'!$X$17,'스테이지별 몬스터 스텟'!AL2114*'(참고)타워 스텟 가치'!$Y$17)</f>
        <v>1309044.4462500103</v>
      </c>
      <c r="AN2114">
        <v>3</v>
      </c>
    </row>
    <row r="2115" spans="3:40" x14ac:dyDescent="0.3">
      <c r="C2115">
        <v>1</v>
      </c>
      <c r="D2115">
        <f t="shared" si="98"/>
        <v>423</v>
      </c>
      <c r="E2115" s="52">
        <f>VLOOKUP(D2115,'스테이지별 난이도 설정'!B:C,2,0)</f>
        <v>169.20000000000132</v>
      </c>
      <c r="F2115" t="str">
        <f t="shared" si="99"/>
        <v>일반</v>
      </c>
      <c r="G2115">
        <f t="shared" si="97"/>
        <v>6</v>
      </c>
      <c r="H2115">
        <f>VLOOKUP($F2115,'(참고)타워 스텟 가치'!$B$2:$L$6,H$2,0)+(VLOOKUP($F2115,'(참고)타워 스텟 가치'!$B$2:$L$6,H$2,0)*$E2115)</f>
        <v>1276.50000000001</v>
      </c>
      <c r="I2115">
        <f>VLOOKUP($F2115,'(참고)타워 스텟 가치'!$B$2:$L$6,I$2,0)+(VLOOKUP($F2115,'(참고)타워 스텟 가치'!$B$2:$L$6,I$2,0)*$E2115)</f>
        <v>255.300000000002</v>
      </c>
      <c r="J2115">
        <f>VLOOKUP($F2115,'(참고)타워 스텟 가치'!$B$2:$L$6,J$2,0)+(VLOOKUP($F2115,'(참고)타워 스텟 가치'!$B$2:$L$6,J$2,0)*$E2115)</f>
        <v>851000.00000000664</v>
      </c>
      <c r="K2115">
        <f>VLOOKUP($F2115,'(참고)타워 스텟 가치'!$B$2:$L$6,K$2,0)+(VLOOKUP($F2115,'(참고)타워 스텟 가치'!$B$2:$L$6,K$2,0)*$E2115)</f>
        <v>5106.00000000004</v>
      </c>
      <c r="L2115">
        <f>VLOOKUP($F2115,'(참고)타워 스텟 가치'!$B$2:$L$6,L$2,0)+(VLOOKUP($F2115,'(참고)타워 스텟 가치'!$B$2:$L$6,L$2,0)*$E2115)</f>
        <v>85.100000000000662</v>
      </c>
      <c r="M2115">
        <f>VLOOKUP($F2115,'(참고)타워 스텟 가치'!$B$2:$L$6,M$2,0)+(VLOOKUP($F2115,'(참고)타워 스텟 가치'!$B$2:$L$6,M$2,0)*$E2115)</f>
        <v>51.060000000000393</v>
      </c>
      <c r="N2115">
        <f>VLOOKUP($F2115,'(참고)타워 스텟 가치'!$B$2:$L$6,N$2,0)+(VLOOKUP($F2115,'(참고)타워 스텟 가치'!$B$2:$L$6,N$2,0)*$E2115)</f>
        <v>0</v>
      </c>
      <c r="O2115">
        <f>VLOOKUP($F2115,'(참고)타워 스텟 가치'!$B$2:$L$6,O$2,0)+(VLOOKUP($F2115,'(참고)타워 스텟 가치'!$B$2:$L$6,O$2,0)*$E2115)</f>
        <v>0</v>
      </c>
      <c r="P2115">
        <f>VLOOKUP($F2115,'(참고)타워 스텟 가치'!$B$2:$L$6,P$2,0)+(VLOOKUP($F2115,'(참고)타워 스텟 가치'!$B$2:$L$6,P$2,0)*$E2115)</f>
        <v>119.14000000000092</v>
      </c>
      <c r="Q2115">
        <f>SUM('스테이지별 몬스터 스텟'!H2115*'(참고)타워 스텟 가치'!$Q$17,'스테이지별 몬스터 스텟'!I2115*'(참고)타워 스텟 가치'!$R$17,'스테이지별 몬스터 스텟'!J2115*'(참고)타워 스텟 가치'!$S$17,'스테이지별 몬스터 스텟'!K2115*'(참고)타워 스텟 가치'!$T$17,'스테이지별 몬스터 스텟'!L2115*'(참고)타워 스텟 가치'!$U$17,'스테이지별 몬스터 스텟'!M2115*'(참고)타워 스텟 가치'!$V$17,'스테이지별 몬스터 스텟'!N2115*'(참고)타워 스텟 가치'!$W$17,'스테이지별 몬스터 스텟'!O2115*'(참고)타워 스텟 가치'!$X$17,'스테이지별 몬스터 스텟'!P2115*'(참고)타워 스텟 가치'!$Y$17)</f>
        <v>1290107.49000001</v>
      </c>
      <c r="R2115">
        <v>1</v>
      </c>
      <c r="S2115">
        <f>VLOOKUP($F2115,'(참고)타워 스텟 가치'!$B$7:$L$11,S$2,0)+(VLOOKUP($F2115,'(참고)타워 스텟 가치'!$B$7:$L$11,S$2,0)*$E2115)</f>
        <v>425.5000000000033</v>
      </c>
      <c r="T2115">
        <f>VLOOKUP($F2115,'(참고)타워 스텟 가치'!$B$7:$L$11,T$2,0)+(VLOOKUP($F2115,'(참고)타워 스텟 가치'!$B$7:$L$11,T$2,0)*$E2115)</f>
        <v>765.900000000006</v>
      </c>
      <c r="U2115">
        <f>VLOOKUP($F2115,'(참고)타워 스텟 가치'!$B$7:$L$11,U$2,0)+(VLOOKUP($F2115,'(참고)타워 스텟 가치'!$B$7:$L$11,U$2,0)*$E2115)</f>
        <v>851000.00000000664</v>
      </c>
      <c r="V2115">
        <f>VLOOKUP($F2115,'(참고)타워 스텟 가치'!$B$7:$L$11,V$2,0)+(VLOOKUP($F2115,'(참고)타워 스텟 가치'!$B$7:$L$11,V$2,0)*$E2115)</f>
        <v>5106.00000000004</v>
      </c>
      <c r="W2115">
        <f>VLOOKUP($F2115,'(참고)타워 스텟 가치'!$B$7:$L$11,W$2,0)+(VLOOKUP($F2115,'(참고)타워 스텟 가치'!$B$7:$L$11,W$2,0)*$E2115)</f>
        <v>85.100000000000662</v>
      </c>
      <c r="X2115">
        <f>VLOOKUP($F2115,'(참고)타워 스텟 가치'!$B$7:$L$11,X$2,0)+(VLOOKUP($F2115,'(참고)타워 스텟 가치'!$B$7:$L$11,X$2,0)*$E2115)</f>
        <v>51.060000000000393</v>
      </c>
      <c r="Y2115">
        <f>VLOOKUP($F2115,'(참고)타워 스텟 가치'!$B$7:$L$11,Y$2,0)+(VLOOKUP($F2115,'(참고)타워 스텟 가치'!$B$7:$L$11,Y$2,0)*$E2115)</f>
        <v>0</v>
      </c>
      <c r="Z2115">
        <f>VLOOKUP($F2115,'(참고)타워 스텟 가치'!$B$7:$L$11,Z$2,0)+(VLOOKUP($F2115,'(참고)타워 스텟 가치'!$B$7:$L$11,Z$2,0)*$E2115)</f>
        <v>0</v>
      </c>
      <c r="AA2115">
        <f>VLOOKUP($F2115,'(참고)타워 스텟 가치'!$B$7:$L$11,AA$2,0)+(VLOOKUP($F2115,'(참고)타워 스텟 가치'!$B$7:$L$11,AA$2,0)*$E2115)</f>
        <v>119.14000000000092</v>
      </c>
      <c r="AB2115">
        <f>SUM('스테이지별 몬스터 스텟'!S2115*'(참고)타워 스텟 가치'!$Q$17,'스테이지별 몬스터 스텟'!T2115*'(참고)타워 스텟 가치'!$R$17,'스테이지별 몬스터 스텟'!U2115*'(참고)타워 스텟 가치'!$S$17,'스테이지별 몬스터 스텟'!V2115*'(참고)타워 스텟 가치'!$T$17,'스테이지별 몬스터 스텟'!W2115*'(참고)타워 스텟 가치'!$U$17,'스테이지별 몬스터 스텟'!X2115*'(참고)타워 스텟 가치'!$V$17,'스테이지별 몬스터 스텟'!Y2115*'(참고)타워 스텟 가치'!$W$17,'스테이지별 몬스터 스텟'!Z2115*'(참고)타워 스텟 가치'!$X$17,'스테이지별 몬스터 스텟'!AA2115*'(참고)타워 스텟 가치'!$Y$17)</f>
        <v>1289171.3900000101</v>
      </c>
      <c r="AC2115">
        <v>2</v>
      </c>
      <c r="AD2115">
        <f>VLOOKUP($F2115,'(참고)타워 스텟 가치'!$B$12:$L$16,AD$2,0)+(VLOOKUP($F2115,'(참고)타워 스텟 가치'!$B$12:$L$16,AD$2,0)*$E2115)</f>
        <v>425.5000000000033</v>
      </c>
      <c r="AE2115">
        <f>VLOOKUP($F2115,'(참고)타워 스텟 가치'!$B$12:$L$16,AE$2,0)+(VLOOKUP($F2115,'(참고)타워 스텟 가치'!$B$12:$L$16,AE$2,0)*$E2115)</f>
        <v>510.600000000004</v>
      </c>
      <c r="AF2115">
        <f>VLOOKUP($F2115,'(참고)타워 스텟 가치'!$B$12:$L$16,AF$2,0)+(VLOOKUP($F2115,'(참고)타워 스텟 가치'!$B$12:$L$16,AF$2,0)*$E2115)</f>
        <v>851000.00000000664</v>
      </c>
      <c r="AG2115">
        <f>VLOOKUP($F2115,'(참고)타워 스텟 가치'!$B$12:$L$16,AG$2,0)+(VLOOKUP($F2115,'(참고)타워 스텟 가치'!$B$12:$L$16,AG$2,0)*$E2115)</f>
        <v>2553.00000000002</v>
      </c>
      <c r="AH2115">
        <f>VLOOKUP($F2115,'(참고)타워 스텟 가치'!$B$12:$L$16,AH$2,0)+(VLOOKUP($F2115,'(참고)타워 스텟 가치'!$B$12:$L$16,AH$2,0)*$E2115)</f>
        <v>85.100000000000662</v>
      </c>
      <c r="AI2115">
        <f>VLOOKUP($F2115,'(참고)타워 스텟 가치'!$B$12:$L$16,AI$2,0)+(VLOOKUP($F2115,'(참고)타워 스텟 가치'!$B$12:$L$16,AI$2,0)*$E2115)</f>
        <v>51.060000000000393</v>
      </c>
      <c r="AJ2115">
        <f>VLOOKUP($F2115,'(참고)타워 스텟 가치'!$B$12:$L$16,AJ$2,0)+(VLOOKUP($F2115,'(참고)타워 스텟 가치'!$B$12:$L$16,AJ$2,0)*$E2115)</f>
        <v>0</v>
      </c>
      <c r="AK2115">
        <f>VLOOKUP($F2115,'(참고)타워 스텟 가치'!$B$12:$L$16,AK$2,0)+(VLOOKUP($F2115,'(참고)타워 스텟 가치'!$B$12:$L$16,AK$2,0)*$E2115)</f>
        <v>0</v>
      </c>
      <c r="AL2115">
        <f>VLOOKUP($F2115,'(참고)타워 스텟 가치'!$B$12:$L$16,AL$2,0)+(VLOOKUP($F2115,'(참고)타워 스텟 가치'!$B$12:$L$16,AL$2,0)*$E2115)</f>
        <v>238.28000000000185</v>
      </c>
      <c r="AM2115">
        <f>SUM('스테이지별 몬스터 스텟'!AD2115*'(참고)타워 스텟 가치'!$Q$17,'스테이지별 몬스터 스텟'!AE2115*'(참고)타워 스텟 가치'!$R$17,'스테이지별 몬스터 스텟'!AF2115*'(참고)타워 스텟 가치'!$S$17,'스테이지별 몬스터 스텟'!AG2115*'(참고)타워 스텟 가치'!$T$17,'스테이지별 몬스터 스텟'!AH2115*'(참고)타워 스텟 가치'!$U$17,'스테이지별 몬스터 스텟'!AI2115*'(참고)타워 스텟 가치'!$V$17,'스테이지별 몬스터 스텟'!AJ2115*'(참고)타워 스텟 가치'!$W$17,'스테이지별 몬스터 스텟'!AK2115*'(참고)타워 스텟 가치'!$X$17,'스테이지별 몬스터 스텟'!AL2115*'(참고)타워 스텟 가치'!$Y$17)</f>
        <v>1283920.72000001</v>
      </c>
      <c r="AN2115">
        <v>3</v>
      </c>
    </row>
    <row r="2116" spans="3:40" x14ac:dyDescent="0.3">
      <c r="C2116">
        <v>2</v>
      </c>
      <c r="D2116">
        <f t="shared" si="98"/>
        <v>423</v>
      </c>
      <c r="E2116" s="52">
        <f>VLOOKUP(D2116,'스테이지별 난이도 설정'!B:C,2,0)</f>
        <v>169.20000000000132</v>
      </c>
      <c r="F2116" t="str">
        <f t="shared" si="99"/>
        <v>레어</v>
      </c>
      <c r="G2116">
        <f t="shared" si="97"/>
        <v>6</v>
      </c>
      <c r="H2116">
        <f>VLOOKUP($F2116,'(참고)타워 스텟 가치'!$B$2:$L$6,H$2,0)+(VLOOKUP($F2116,'(참고)타워 스텟 가치'!$B$2:$L$6,H$2,0)*$E2116)</f>
        <v>1914.750000000015</v>
      </c>
      <c r="I2116">
        <f>VLOOKUP($F2116,'(참고)타워 스텟 가치'!$B$2:$L$6,I$2,0)+(VLOOKUP($F2116,'(참고)타워 스텟 가치'!$B$2:$L$6,I$2,0)*$E2116)</f>
        <v>382.950000000003</v>
      </c>
      <c r="J2116">
        <f>VLOOKUP($F2116,'(참고)타워 스텟 가치'!$B$2:$L$6,J$2,0)+(VLOOKUP($F2116,'(참고)타워 스텟 가치'!$B$2:$L$6,J$2,0)*$E2116)</f>
        <v>851000.00000000664</v>
      </c>
      <c r="K2116">
        <f>VLOOKUP($F2116,'(참고)타워 스텟 가치'!$B$2:$L$6,K$2,0)+(VLOOKUP($F2116,'(참고)타워 스텟 가치'!$B$2:$L$6,K$2,0)*$E2116)</f>
        <v>7659.00000000006</v>
      </c>
      <c r="L2116">
        <f>VLOOKUP($F2116,'(참고)타워 스텟 가치'!$B$2:$L$6,L$2,0)+(VLOOKUP($F2116,'(참고)타워 스텟 가치'!$B$2:$L$6,L$2,0)*$E2116)</f>
        <v>127.650000000001</v>
      </c>
      <c r="M2116">
        <f>VLOOKUP($F2116,'(참고)타워 스텟 가치'!$B$2:$L$6,M$2,0)+(VLOOKUP($F2116,'(참고)타워 스텟 가치'!$B$2:$L$6,M$2,0)*$E2116)</f>
        <v>51.060000000000393</v>
      </c>
      <c r="N2116">
        <f>VLOOKUP($F2116,'(참고)타워 스텟 가치'!$B$2:$L$6,N$2,0)+(VLOOKUP($F2116,'(참고)타워 스텟 가치'!$B$2:$L$6,N$2,0)*$E2116)</f>
        <v>0</v>
      </c>
      <c r="O2116">
        <f>VLOOKUP($F2116,'(참고)타워 스텟 가치'!$B$2:$L$6,O$2,0)+(VLOOKUP($F2116,'(참고)타워 스텟 가치'!$B$2:$L$6,O$2,0)*$E2116)</f>
        <v>0</v>
      </c>
      <c r="P2116">
        <f>VLOOKUP($F2116,'(참고)타워 스텟 가치'!$B$2:$L$6,P$2,0)+(VLOOKUP($F2116,'(참고)타워 스텟 가치'!$B$2:$L$6,P$2,0)*$E2116)</f>
        <v>119.14000000000092</v>
      </c>
      <c r="Q2116">
        <f>SUM('스테이지별 몬스터 스텟'!H2116*'(참고)타워 스텟 가치'!$Q$17,'스테이지별 몬스터 스텟'!I2116*'(참고)타워 스텟 가치'!$R$17,'스테이지별 몬스터 스텟'!J2116*'(참고)타워 스텟 가치'!$S$17,'스테이지별 몬스터 스텟'!K2116*'(참고)타워 스텟 가치'!$T$17,'스테이지별 몬스터 스텟'!L2116*'(참고)타워 스텟 가치'!$U$17,'스테이지별 몬스터 스텟'!M2116*'(참고)타워 스텟 가치'!$V$17,'스테이지별 몬스터 스텟'!N2116*'(참고)타워 스텟 가치'!$W$17,'스테이지별 몬스터 스텟'!O2116*'(참고)타워 스텟 가치'!$X$17,'스테이지별 몬스터 스텟'!P2116*'(참고)타워 스텟 가치'!$Y$17)</f>
        <v>1296766.5650000104</v>
      </c>
      <c r="R2116">
        <v>1</v>
      </c>
      <c r="S2116">
        <f>VLOOKUP($F2116,'(참고)타워 스텟 가치'!$B$7:$L$11,S$2,0)+(VLOOKUP($F2116,'(참고)타워 스텟 가치'!$B$7:$L$11,S$2,0)*$E2116)</f>
        <v>638.250000000005</v>
      </c>
      <c r="T2116">
        <f>VLOOKUP($F2116,'(참고)타워 스텟 가치'!$B$7:$L$11,T$2,0)+(VLOOKUP($F2116,'(참고)타워 스텟 가치'!$B$7:$L$11,T$2,0)*$E2116)</f>
        <v>1148.850000000009</v>
      </c>
      <c r="U2116">
        <f>VLOOKUP($F2116,'(참고)타워 스텟 가치'!$B$7:$L$11,U$2,0)+(VLOOKUP($F2116,'(참고)타워 스텟 가치'!$B$7:$L$11,U$2,0)*$E2116)</f>
        <v>851000.00000000664</v>
      </c>
      <c r="V2116">
        <f>VLOOKUP($F2116,'(참고)타워 스텟 가치'!$B$7:$L$11,V$2,0)+(VLOOKUP($F2116,'(참고)타워 스텟 가치'!$B$7:$L$11,V$2,0)*$E2116)</f>
        <v>7659.00000000006</v>
      </c>
      <c r="W2116">
        <f>VLOOKUP($F2116,'(참고)타워 스텟 가치'!$B$7:$L$11,W$2,0)+(VLOOKUP($F2116,'(참고)타워 스텟 가치'!$B$7:$L$11,W$2,0)*$E2116)</f>
        <v>127.650000000001</v>
      </c>
      <c r="X2116">
        <f>VLOOKUP($F2116,'(참고)타워 스텟 가치'!$B$7:$L$11,X$2,0)+(VLOOKUP($F2116,'(참고)타워 스텟 가치'!$B$7:$L$11,X$2,0)*$E2116)</f>
        <v>51.060000000000393</v>
      </c>
      <c r="Y2116">
        <f>VLOOKUP($F2116,'(참고)타워 스텟 가치'!$B$7:$L$11,Y$2,0)+(VLOOKUP($F2116,'(참고)타워 스텟 가치'!$B$7:$L$11,Y$2,0)*$E2116)</f>
        <v>0</v>
      </c>
      <c r="Z2116">
        <f>VLOOKUP($F2116,'(참고)타워 스텟 가치'!$B$7:$L$11,Z$2,0)+(VLOOKUP($F2116,'(참고)타워 스텟 가치'!$B$7:$L$11,Z$2,0)*$E2116)</f>
        <v>0</v>
      </c>
      <c r="AA2116">
        <f>VLOOKUP($F2116,'(참고)타워 스텟 가치'!$B$7:$L$11,AA$2,0)+(VLOOKUP($F2116,'(참고)타워 스텟 가치'!$B$7:$L$11,AA$2,0)*$E2116)</f>
        <v>119.14000000000092</v>
      </c>
      <c r="AB2116">
        <f>SUM('스테이지별 몬스터 스텟'!S2116*'(참고)타워 스텟 가치'!$Q$17,'스테이지별 몬스터 스텟'!T2116*'(참고)타워 스텟 가치'!$R$17,'스테이지별 몬스터 스텟'!U2116*'(참고)타워 스텟 가치'!$S$17,'스테이지별 몬스터 스텟'!V2116*'(참고)타워 스텟 가치'!$T$17,'스테이지별 몬스터 스텟'!W2116*'(참고)타워 스텟 가치'!$U$17,'스테이지별 몬스터 스텟'!X2116*'(참고)타워 스텟 가치'!$V$17,'스테이지별 몬스터 스텟'!Y2116*'(참고)타워 스텟 가치'!$W$17,'스테이지별 몬스터 스텟'!Z2116*'(참고)타워 스텟 가치'!$X$17,'스테이지별 몬스터 스텟'!AA2116*'(참고)타워 스텟 가치'!$Y$17)</f>
        <v>1295362.4150000105</v>
      </c>
      <c r="AC2116">
        <v>2</v>
      </c>
      <c r="AD2116">
        <f>VLOOKUP($F2116,'(참고)타워 스텟 가치'!$B$12:$L$16,AD$2,0)+(VLOOKUP($F2116,'(참고)타워 스텟 가치'!$B$12:$L$16,AD$2,0)*$E2116)</f>
        <v>638.250000000005</v>
      </c>
      <c r="AE2116">
        <f>VLOOKUP($F2116,'(참고)타워 스텟 가치'!$B$12:$L$16,AE$2,0)+(VLOOKUP($F2116,'(참고)타워 스텟 가치'!$B$12:$L$16,AE$2,0)*$E2116)</f>
        <v>765.900000000006</v>
      </c>
      <c r="AF2116">
        <f>VLOOKUP($F2116,'(참고)타워 스텟 가치'!$B$12:$L$16,AF$2,0)+(VLOOKUP($F2116,'(참고)타워 스텟 가치'!$B$12:$L$16,AF$2,0)*$E2116)</f>
        <v>851000.00000000664</v>
      </c>
      <c r="AG2116">
        <f>VLOOKUP($F2116,'(참고)타워 스텟 가치'!$B$12:$L$16,AG$2,0)+(VLOOKUP($F2116,'(참고)타워 스텟 가치'!$B$12:$L$16,AG$2,0)*$E2116)</f>
        <v>3829.50000000003</v>
      </c>
      <c r="AH2116">
        <f>VLOOKUP($F2116,'(참고)타워 스텟 가치'!$B$12:$L$16,AH$2,0)+(VLOOKUP($F2116,'(참고)타워 스텟 가치'!$B$12:$L$16,AH$2,0)*$E2116)</f>
        <v>127.650000000001</v>
      </c>
      <c r="AI2116">
        <f>VLOOKUP($F2116,'(참고)타워 스텟 가치'!$B$12:$L$16,AI$2,0)+(VLOOKUP($F2116,'(참고)타워 스텟 가치'!$B$12:$L$16,AI$2,0)*$E2116)</f>
        <v>51.060000000000393</v>
      </c>
      <c r="AJ2116">
        <f>VLOOKUP($F2116,'(참고)타워 스텟 가치'!$B$12:$L$16,AJ$2,0)+(VLOOKUP($F2116,'(참고)타워 스텟 가치'!$B$12:$L$16,AJ$2,0)*$E2116)</f>
        <v>0</v>
      </c>
      <c r="AK2116">
        <f>VLOOKUP($F2116,'(참고)타워 스텟 가치'!$B$12:$L$16,AK$2,0)+(VLOOKUP($F2116,'(참고)타워 스텟 가치'!$B$12:$L$16,AK$2,0)*$E2116)</f>
        <v>0</v>
      </c>
      <c r="AL2116">
        <f>VLOOKUP($F2116,'(참고)타워 스텟 가치'!$B$12:$L$16,AL$2,0)+(VLOOKUP($F2116,'(참고)타워 스텟 가치'!$B$12:$L$16,AL$2,0)*$E2116)</f>
        <v>238.28000000000185</v>
      </c>
      <c r="AM2116">
        <f>SUM('스테이지별 몬스터 스텟'!AD2116*'(참고)타워 스텟 가치'!$Q$17,'스테이지별 몬스터 스텟'!AE2116*'(참고)타워 스텟 가치'!$R$17,'스테이지별 몬스터 스텟'!AF2116*'(참고)타워 스텟 가치'!$S$17,'스테이지별 몬스터 스텟'!AG2116*'(참고)타워 스텟 가치'!$T$17,'스테이지별 몬스터 스텟'!AH2116*'(참고)타워 스텟 가치'!$U$17,'스테이지별 몬스터 스텟'!AI2116*'(참고)타워 스텟 가치'!$V$17,'스테이지별 몬스터 스텟'!AJ2116*'(참고)타워 스텟 가치'!$W$17,'스테이지별 몬스터 스텟'!AK2116*'(참고)타워 스텟 가치'!$X$17,'스테이지별 몬스터 스텟'!AL2116*'(참고)타워 스텟 가치'!$Y$17)</f>
        <v>1287367.2700000103</v>
      </c>
      <c r="AN2116">
        <v>3</v>
      </c>
    </row>
    <row r="2117" spans="3:40" x14ac:dyDescent="0.3">
      <c r="C2117">
        <v>3</v>
      </c>
      <c r="D2117">
        <f t="shared" si="98"/>
        <v>423</v>
      </c>
      <c r="E2117" s="52">
        <f>VLOOKUP(D2117,'스테이지별 난이도 설정'!B:C,2,0)</f>
        <v>169.20000000000132</v>
      </c>
      <c r="F2117" t="str">
        <f t="shared" si="99"/>
        <v>에픽</v>
      </c>
      <c r="G2117">
        <f t="shared" si="97"/>
        <v>6</v>
      </c>
      <c r="H2117">
        <f>VLOOKUP($F2117,'(참고)타워 스텟 가치'!$B$2:$L$6,H$2,0)+(VLOOKUP($F2117,'(참고)타워 스텟 가치'!$B$2:$L$6,H$2,0)*$E2117)</f>
        <v>2872.1250000000223</v>
      </c>
      <c r="I2117">
        <f>VLOOKUP($F2117,'(참고)타워 스텟 가치'!$B$2:$L$6,I$2,0)+(VLOOKUP($F2117,'(참고)타워 스텟 가치'!$B$2:$L$6,I$2,0)*$E2117)</f>
        <v>574.4250000000045</v>
      </c>
      <c r="J2117">
        <f>VLOOKUP($F2117,'(참고)타워 스텟 가치'!$B$2:$L$6,J$2,0)+(VLOOKUP($F2117,'(참고)타워 스텟 가치'!$B$2:$L$6,J$2,0)*$E2117)</f>
        <v>851000.00000000664</v>
      </c>
      <c r="K2117">
        <f>VLOOKUP($F2117,'(참고)타워 스텟 가치'!$B$2:$L$6,K$2,0)+(VLOOKUP($F2117,'(참고)타워 스텟 가치'!$B$2:$L$6,K$2,0)*$E2117)</f>
        <v>11488.500000000089</v>
      </c>
      <c r="L2117">
        <f>VLOOKUP($F2117,'(참고)타워 스텟 가치'!$B$2:$L$6,L$2,0)+(VLOOKUP($F2117,'(참고)타워 스텟 가치'!$B$2:$L$6,L$2,0)*$E2117)</f>
        <v>191.4750000000015</v>
      </c>
      <c r="M2117">
        <f>VLOOKUP($F2117,'(참고)타워 스텟 가치'!$B$2:$L$6,M$2,0)+(VLOOKUP($F2117,'(참고)타워 스텟 가치'!$B$2:$L$6,M$2,0)*$E2117)</f>
        <v>51.060000000000393</v>
      </c>
      <c r="N2117">
        <f>VLOOKUP($F2117,'(참고)타워 스텟 가치'!$B$2:$L$6,N$2,0)+(VLOOKUP($F2117,'(참고)타워 스텟 가치'!$B$2:$L$6,N$2,0)*$E2117)</f>
        <v>0</v>
      </c>
      <c r="O2117">
        <f>VLOOKUP($F2117,'(참고)타워 스텟 가치'!$B$2:$L$6,O$2,0)+(VLOOKUP($F2117,'(참고)타워 스텟 가치'!$B$2:$L$6,O$2,0)*$E2117)</f>
        <v>0</v>
      </c>
      <c r="P2117">
        <f>VLOOKUP($F2117,'(참고)타워 스텟 가치'!$B$2:$L$6,P$2,0)+(VLOOKUP($F2117,'(참고)타워 스텟 가치'!$B$2:$L$6,P$2,0)*$E2117)</f>
        <v>119.14000000000092</v>
      </c>
      <c r="Q2117">
        <f>SUM('스테이지별 몬스터 스텟'!H2117*'(참고)타워 스텟 가치'!$Q$17,'스테이지별 몬스터 스텟'!I2117*'(참고)타워 스텟 가치'!$R$17,'스테이지별 몬스터 스텟'!J2117*'(참고)타워 스텟 가치'!$S$17,'스테이지별 몬스터 스텟'!K2117*'(참고)타워 스텟 가치'!$T$17,'스테이지별 몬스터 스텟'!L2117*'(참고)타워 스텟 가치'!$U$17,'스테이지별 몬스터 스텟'!M2117*'(참고)타워 스텟 가치'!$V$17,'스테이지별 몬스터 스텟'!N2117*'(참고)타워 스텟 가치'!$W$17,'스테이지별 몬스터 스텟'!O2117*'(참고)타워 스텟 가치'!$X$17,'스테이지별 몬스터 스텟'!P2117*'(참고)타워 스텟 가치'!$Y$17)</f>
        <v>1306755.1775000102</v>
      </c>
      <c r="R2117">
        <v>1</v>
      </c>
      <c r="S2117">
        <f>VLOOKUP($F2117,'(참고)타워 스텟 가치'!$B$7:$L$11,S$2,0)+(VLOOKUP($F2117,'(참고)타워 스텟 가치'!$B$7:$L$11,S$2,0)*$E2117)</f>
        <v>957.3750000000075</v>
      </c>
      <c r="T2117">
        <f>VLOOKUP($F2117,'(참고)타워 스텟 가치'!$B$7:$L$11,T$2,0)+(VLOOKUP($F2117,'(참고)타워 스텟 가치'!$B$7:$L$11,T$2,0)*$E2117)</f>
        <v>1723.2750000000135</v>
      </c>
      <c r="U2117">
        <f>VLOOKUP($F2117,'(참고)타워 스텟 가치'!$B$7:$L$11,U$2,0)+(VLOOKUP($F2117,'(참고)타워 스텟 가치'!$B$7:$L$11,U$2,0)*$E2117)</f>
        <v>851000.00000000664</v>
      </c>
      <c r="V2117">
        <f>VLOOKUP($F2117,'(참고)타워 스텟 가치'!$B$7:$L$11,V$2,0)+(VLOOKUP($F2117,'(참고)타워 스텟 가치'!$B$7:$L$11,V$2,0)*$E2117)</f>
        <v>11488.500000000089</v>
      </c>
      <c r="W2117">
        <f>VLOOKUP($F2117,'(참고)타워 스텟 가치'!$B$7:$L$11,W$2,0)+(VLOOKUP($F2117,'(참고)타워 스텟 가치'!$B$7:$L$11,W$2,0)*$E2117)</f>
        <v>191.4750000000015</v>
      </c>
      <c r="X2117">
        <f>VLOOKUP($F2117,'(참고)타워 스텟 가치'!$B$7:$L$11,X$2,0)+(VLOOKUP($F2117,'(참고)타워 스텟 가치'!$B$7:$L$11,X$2,0)*$E2117)</f>
        <v>51.060000000000393</v>
      </c>
      <c r="Y2117">
        <f>VLOOKUP($F2117,'(참고)타워 스텟 가치'!$B$7:$L$11,Y$2,0)+(VLOOKUP($F2117,'(참고)타워 스텟 가치'!$B$7:$L$11,Y$2,0)*$E2117)</f>
        <v>0</v>
      </c>
      <c r="Z2117">
        <f>VLOOKUP($F2117,'(참고)타워 스텟 가치'!$B$7:$L$11,Z$2,0)+(VLOOKUP($F2117,'(참고)타워 스텟 가치'!$B$7:$L$11,Z$2,0)*$E2117)</f>
        <v>0</v>
      </c>
      <c r="AA2117">
        <f>VLOOKUP($F2117,'(참고)타워 스텟 가치'!$B$7:$L$11,AA$2,0)+(VLOOKUP($F2117,'(참고)타워 스텟 가치'!$B$7:$L$11,AA$2,0)*$E2117)</f>
        <v>119.14000000000092</v>
      </c>
      <c r="AB2117">
        <f>SUM('스테이지별 몬스터 스텟'!S2117*'(참고)타워 스텟 가치'!$Q$17,'스테이지별 몬스터 스텟'!T2117*'(참고)타워 스텟 가치'!$R$17,'스테이지별 몬스터 스텟'!U2117*'(참고)타워 스텟 가치'!$S$17,'스테이지별 몬스터 스텟'!V2117*'(참고)타워 스텟 가치'!$T$17,'스테이지별 몬스터 스텟'!W2117*'(참고)타워 스텟 가치'!$U$17,'스테이지별 몬스터 스텟'!X2117*'(참고)타워 스텟 가치'!$V$17,'스테이지별 몬스터 스텟'!Y2117*'(참고)타워 스텟 가치'!$W$17,'스테이지별 몬스터 스텟'!Z2117*'(참고)타워 스텟 가치'!$X$17,'스테이지별 몬스터 스텟'!AA2117*'(참고)타워 스텟 가치'!$Y$17)</f>
        <v>1304648.9525000104</v>
      </c>
      <c r="AC2117">
        <v>2</v>
      </c>
      <c r="AD2117">
        <f>VLOOKUP($F2117,'(참고)타워 스텟 가치'!$B$12:$L$16,AD$2,0)+(VLOOKUP($F2117,'(참고)타워 스텟 가치'!$B$12:$L$16,AD$2,0)*$E2117)</f>
        <v>957.3750000000075</v>
      </c>
      <c r="AE2117">
        <f>VLOOKUP($F2117,'(참고)타워 스텟 가치'!$B$12:$L$16,AE$2,0)+(VLOOKUP($F2117,'(참고)타워 스텟 가치'!$B$12:$L$16,AE$2,0)*$E2117)</f>
        <v>1148.850000000009</v>
      </c>
      <c r="AF2117">
        <f>VLOOKUP($F2117,'(참고)타워 스텟 가치'!$B$12:$L$16,AF$2,0)+(VLOOKUP($F2117,'(참고)타워 스텟 가치'!$B$12:$L$16,AF$2,0)*$E2117)</f>
        <v>851000.00000000664</v>
      </c>
      <c r="AG2117">
        <f>VLOOKUP($F2117,'(참고)타워 스텟 가치'!$B$12:$L$16,AG$2,0)+(VLOOKUP($F2117,'(참고)타워 스텟 가치'!$B$12:$L$16,AG$2,0)*$E2117)</f>
        <v>5744.2500000000446</v>
      </c>
      <c r="AH2117">
        <f>VLOOKUP($F2117,'(참고)타워 스텟 가치'!$B$12:$L$16,AH$2,0)+(VLOOKUP($F2117,'(참고)타워 스텟 가치'!$B$12:$L$16,AH$2,0)*$E2117)</f>
        <v>191.4750000000015</v>
      </c>
      <c r="AI2117">
        <f>VLOOKUP($F2117,'(참고)타워 스텟 가치'!$B$12:$L$16,AI$2,0)+(VLOOKUP($F2117,'(참고)타워 스텟 가치'!$B$12:$L$16,AI$2,0)*$E2117)</f>
        <v>51.060000000000393</v>
      </c>
      <c r="AJ2117">
        <f>VLOOKUP($F2117,'(참고)타워 스텟 가치'!$B$12:$L$16,AJ$2,0)+(VLOOKUP($F2117,'(참고)타워 스텟 가치'!$B$12:$L$16,AJ$2,0)*$E2117)</f>
        <v>0</v>
      </c>
      <c r="AK2117">
        <f>VLOOKUP($F2117,'(참고)타워 스텟 가치'!$B$12:$L$16,AK$2,0)+(VLOOKUP($F2117,'(참고)타워 스텟 가치'!$B$12:$L$16,AK$2,0)*$E2117)</f>
        <v>0</v>
      </c>
      <c r="AL2117">
        <f>VLOOKUP($F2117,'(참고)타워 스텟 가치'!$B$12:$L$16,AL$2,0)+(VLOOKUP($F2117,'(참고)타워 스텟 가치'!$B$12:$L$16,AL$2,0)*$E2117)</f>
        <v>238.28000000000185</v>
      </c>
      <c r="AM2117">
        <f>SUM('스테이지별 몬스터 스텟'!AD2117*'(참고)타워 스텟 가치'!$Q$17,'스테이지별 몬스터 스텟'!AE2117*'(참고)타워 스텟 가치'!$R$17,'스테이지별 몬스터 스텟'!AF2117*'(참고)타워 스텟 가치'!$S$17,'스테이지별 몬스터 스텟'!AG2117*'(참고)타워 스텟 가치'!$T$17,'스테이지별 몬스터 스텟'!AH2117*'(참고)타워 스텟 가치'!$U$17,'스테이지별 몬스터 스텟'!AI2117*'(참고)타워 스텟 가치'!$V$17,'스테이지별 몬스터 스텟'!AJ2117*'(참고)타워 스텟 가치'!$W$17,'스테이지별 몬스터 스텟'!AK2117*'(참고)타워 스텟 가치'!$X$17,'스테이지별 몬스터 스텟'!AL2117*'(참고)타워 스텟 가치'!$Y$17)</f>
        <v>1292537.0950000102</v>
      </c>
      <c r="AN2117">
        <v>3</v>
      </c>
    </row>
    <row r="2118" spans="3:40" x14ac:dyDescent="0.3">
      <c r="C2118">
        <v>4</v>
      </c>
      <c r="D2118">
        <f t="shared" si="98"/>
        <v>423</v>
      </c>
      <c r="E2118" s="52">
        <f>VLOOKUP(D2118,'스테이지별 난이도 설정'!B:C,2,0)</f>
        <v>169.20000000000132</v>
      </c>
      <c r="F2118" t="str">
        <f t="shared" si="99"/>
        <v>유니크</v>
      </c>
      <c r="G2118">
        <f t="shared" ref="G2118:G2181" si="100">SUM(R2118,AC2118,AN2118)</f>
        <v>6</v>
      </c>
      <c r="H2118">
        <f>VLOOKUP($F2118,'(참고)타워 스텟 가치'!$B$2:$L$6,H$2,0)+(VLOOKUP($F2118,'(참고)타워 스텟 가치'!$B$2:$L$6,H$2,0)*$E2118)</f>
        <v>4308.1875000000337</v>
      </c>
      <c r="I2118">
        <f>VLOOKUP($F2118,'(참고)타워 스텟 가치'!$B$2:$L$6,I$2,0)+(VLOOKUP($F2118,'(참고)타워 스텟 가치'!$B$2:$L$6,I$2,0)*$E2118)</f>
        <v>861.63750000000675</v>
      </c>
      <c r="J2118">
        <f>VLOOKUP($F2118,'(참고)타워 스텟 가치'!$B$2:$L$6,J$2,0)+(VLOOKUP($F2118,'(참고)타워 스텟 가치'!$B$2:$L$6,J$2,0)*$E2118)</f>
        <v>851000.00000000664</v>
      </c>
      <c r="K2118">
        <f>VLOOKUP($F2118,'(참고)타워 스텟 가치'!$B$2:$L$6,K$2,0)+(VLOOKUP($F2118,'(참고)타워 스텟 가치'!$B$2:$L$6,K$2,0)*$E2118)</f>
        <v>17232.750000000135</v>
      </c>
      <c r="L2118">
        <f>VLOOKUP($F2118,'(참고)타워 스텟 가치'!$B$2:$L$6,L$2,0)+(VLOOKUP($F2118,'(참고)타워 스텟 가치'!$B$2:$L$6,L$2,0)*$E2118)</f>
        <v>287.21250000000225</v>
      </c>
      <c r="M2118">
        <f>VLOOKUP($F2118,'(참고)타워 스텟 가치'!$B$2:$L$6,M$2,0)+(VLOOKUP($F2118,'(참고)타워 스텟 가치'!$B$2:$L$6,M$2,0)*$E2118)</f>
        <v>51.060000000000393</v>
      </c>
      <c r="N2118">
        <f>VLOOKUP($F2118,'(참고)타워 스텟 가치'!$B$2:$L$6,N$2,0)+(VLOOKUP($F2118,'(참고)타워 스텟 가치'!$B$2:$L$6,N$2,0)*$E2118)</f>
        <v>0</v>
      </c>
      <c r="O2118">
        <f>VLOOKUP($F2118,'(참고)타워 스텟 가치'!$B$2:$L$6,O$2,0)+(VLOOKUP($F2118,'(참고)타워 스텟 가치'!$B$2:$L$6,O$2,0)*$E2118)</f>
        <v>0</v>
      </c>
      <c r="P2118">
        <f>VLOOKUP($F2118,'(참고)타워 스텟 가치'!$B$2:$L$6,P$2,0)+(VLOOKUP($F2118,'(참고)타워 스텟 가치'!$B$2:$L$6,P$2,0)*$E2118)</f>
        <v>170.20000000000132</v>
      </c>
      <c r="Q2118">
        <f>SUM('스테이지별 몬스터 스텟'!H2118*'(참고)타워 스텟 가치'!$Q$17,'스테이지별 몬스터 스텟'!I2118*'(참고)타워 스텟 가치'!$R$17,'스테이지별 몬스터 스텟'!J2118*'(참고)타워 스텟 가치'!$S$17,'스테이지별 몬스터 스텟'!K2118*'(참고)타워 스텟 가치'!$T$17,'스테이지별 몬스터 스텟'!L2118*'(참고)타워 스텟 가치'!$U$17,'스테이지별 몬스터 스텟'!M2118*'(참고)타워 스텟 가치'!$V$17,'스테이지별 몬스터 스텟'!N2118*'(참고)타워 스텟 가치'!$W$17,'스테이지별 몬스터 스텟'!O2118*'(참고)타워 스텟 가치'!$X$17,'스테이지별 몬스터 스텟'!P2118*'(참고)타워 스텟 가치'!$Y$17)</f>
        <v>1321840.2162500103</v>
      </c>
      <c r="R2118">
        <v>1</v>
      </c>
      <c r="S2118">
        <f>VLOOKUP($F2118,'(참고)타워 스텟 가치'!$B$7:$L$11,S$2,0)+(VLOOKUP($F2118,'(참고)타워 스텟 가치'!$B$7:$L$11,S$2,0)*$E2118)</f>
        <v>1436.0625000000111</v>
      </c>
      <c r="T2118">
        <f>VLOOKUP($F2118,'(참고)타워 스텟 가치'!$B$7:$L$11,T$2,0)+(VLOOKUP($F2118,'(참고)타워 스텟 가치'!$B$7:$L$11,T$2,0)*$E2118)</f>
        <v>2584.9125000000199</v>
      </c>
      <c r="U2118">
        <f>VLOOKUP($F2118,'(참고)타워 스텟 가치'!$B$7:$L$11,U$2,0)+(VLOOKUP($F2118,'(참고)타워 스텟 가치'!$B$7:$L$11,U$2,0)*$E2118)</f>
        <v>851000.00000000664</v>
      </c>
      <c r="V2118">
        <f>VLOOKUP($F2118,'(참고)타워 스텟 가치'!$B$7:$L$11,V$2,0)+(VLOOKUP($F2118,'(참고)타워 스텟 가치'!$B$7:$L$11,V$2,0)*$E2118)</f>
        <v>17232.750000000135</v>
      </c>
      <c r="W2118">
        <f>VLOOKUP($F2118,'(참고)타워 스텟 가치'!$B$7:$L$11,W$2,0)+(VLOOKUP($F2118,'(참고)타워 스텟 가치'!$B$7:$L$11,W$2,0)*$E2118)</f>
        <v>287.21250000000225</v>
      </c>
      <c r="X2118">
        <f>VLOOKUP($F2118,'(참고)타워 스텟 가치'!$B$7:$L$11,X$2,0)+(VLOOKUP($F2118,'(참고)타워 스텟 가치'!$B$7:$L$11,X$2,0)*$E2118)</f>
        <v>51.060000000000393</v>
      </c>
      <c r="Y2118">
        <f>VLOOKUP($F2118,'(참고)타워 스텟 가치'!$B$7:$L$11,Y$2,0)+(VLOOKUP($F2118,'(참고)타워 스텟 가치'!$B$7:$L$11,Y$2,0)*$E2118)</f>
        <v>0</v>
      </c>
      <c r="Z2118">
        <f>VLOOKUP($F2118,'(참고)타워 스텟 가치'!$B$7:$L$11,Z$2,0)+(VLOOKUP($F2118,'(참고)타워 스텟 가치'!$B$7:$L$11,Z$2,0)*$E2118)</f>
        <v>0</v>
      </c>
      <c r="AA2118">
        <f>VLOOKUP($F2118,'(참고)타워 스텟 가치'!$B$7:$L$11,AA$2,0)+(VLOOKUP($F2118,'(참고)타워 스텟 가치'!$B$7:$L$11,AA$2,0)*$E2118)</f>
        <v>170.20000000000132</v>
      </c>
      <c r="AB2118">
        <f>SUM('스테이지별 몬스터 스텟'!S2118*'(참고)타워 스텟 가치'!$Q$17,'스테이지별 몬스터 스텟'!T2118*'(참고)타워 스텟 가치'!$R$17,'스테이지별 몬스터 스텟'!U2118*'(참고)타워 스텟 가치'!$S$17,'스테이지별 몬스터 스텟'!V2118*'(참고)타워 스텟 가치'!$T$17,'스테이지별 몬스터 스텟'!W2118*'(참고)타워 스텟 가치'!$U$17,'스테이지별 몬스터 스텟'!X2118*'(참고)타워 스텟 가치'!$V$17,'스테이지별 몬스터 스텟'!Y2118*'(참고)타워 스텟 가치'!$W$17,'스테이지별 몬스터 스텟'!Z2118*'(참고)타워 스텟 가치'!$X$17,'스테이지별 몬스터 스텟'!AA2118*'(참고)타워 스텟 가치'!$Y$17)</f>
        <v>1318680.8787500104</v>
      </c>
      <c r="AC2118">
        <v>2</v>
      </c>
      <c r="AD2118">
        <f>VLOOKUP($F2118,'(참고)타워 스텟 가치'!$B$12:$L$16,AD$2,0)+(VLOOKUP($F2118,'(참고)타워 스텟 가치'!$B$12:$L$16,AD$2,0)*$E2118)</f>
        <v>1436.0625000000111</v>
      </c>
      <c r="AE2118">
        <f>VLOOKUP($F2118,'(참고)타워 스텟 가치'!$B$12:$L$16,AE$2,0)+(VLOOKUP($F2118,'(참고)타워 스텟 가치'!$B$12:$L$16,AE$2,0)*$E2118)</f>
        <v>1723.2750000000135</v>
      </c>
      <c r="AF2118">
        <f>VLOOKUP($F2118,'(참고)타워 스텟 가치'!$B$12:$L$16,AF$2,0)+(VLOOKUP($F2118,'(참고)타워 스텟 가치'!$B$12:$L$16,AF$2,0)*$E2118)</f>
        <v>851000.00000000664</v>
      </c>
      <c r="AG2118">
        <f>VLOOKUP($F2118,'(참고)타워 스텟 가치'!$B$12:$L$16,AG$2,0)+(VLOOKUP($F2118,'(참고)타워 스텟 가치'!$B$12:$L$16,AG$2,0)*$E2118)</f>
        <v>8616.3750000000673</v>
      </c>
      <c r="AH2118">
        <f>VLOOKUP($F2118,'(참고)타워 스텟 가치'!$B$12:$L$16,AH$2,0)+(VLOOKUP($F2118,'(참고)타워 스텟 가치'!$B$12:$L$16,AH$2,0)*$E2118)</f>
        <v>287.21250000000225</v>
      </c>
      <c r="AI2118">
        <f>VLOOKUP($F2118,'(참고)타워 스텟 가치'!$B$12:$L$16,AI$2,0)+(VLOOKUP($F2118,'(참고)타워 스텟 가치'!$B$12:$L$16,AI$2,0)*$E2118)</f>
        <v>51.060000000000393</v>
      </c>
      <c r="AJ2118">
        <f>VLOOKUP($F2118,'(참고)타워 스텟 가치'!$B$12:$L$16,AJ$2,0)+(VLOOKUP($F2118,'(참고)타워 스텟 가치'!$B$12:$L$16,AJ$2,0)*$E2118)</f>
        <v>0</v>
      </c>
      <c r="AK2118">
        <f>VLOOKUP($F2118,'(참고)타워 스텟 가치'!$B$12:$L$16,AK$2,0)+(VLOOKUP($F2118,'(참고)타워 스텟 가치'!$B$12:$L$16,AK$2,0)*$E2118)</f>
        <v>0</v>
      </c>
      <c r="AL2118">
        <f>VLOOKUP($F2118,'(참고)타워 스텟 가치'!$B$12:$L$16,AL$2,0)+(VLOOKUP($F2118,'(참고)타워 스텟 가치'!$B$12:$L$16,AL$2,0)*$E2118)</f>
        <v>340.40000000000265</v>
      </c>
      <c r="AM2118">
        <f>SUM('스테이지별 몬스터 스텟'!AD2118*'(참고)타워 스텟 가치'!$Q$17,'스테이지별 몬스터 스텟'!AE2118*'(참고)타워 스텟 가치'!$R$17,'스테이지별 몬스터 스텟'!AF2118*'(참고)타워 스텟 가치'!$S$17,'스테이지별 몬스터 스텟'!AG2118*'(참고)타워 스텟 가치'!$T$17,'스테이지별 몬스터 스텟'!AH2118*'(참고)타워 스텟 가치'!$U$17,'스테이지별 몬스터 스텟'!AI2118*'(참고)타워 스텟 가치'!$V$17,'스테이지별 몬스터 스텟'!AJ2118*'(참고)타워 스텟 가치'!$W$17,'스테이지별 몬스터 스텟'!AK2118*'(참고)타워 스텟 가치'!$X$17,'스테이지별 몬스터 스텟'!AL2118*'(참고)타워 스텟 가치'!$Y$17)</f>
        <v>1300496.0725000105</v>
      </c>
      <c r="AN2118">
        <v>3</v>
      </c>
    </row>
    <row r="2119" spans="3:40" x14ac:dyDescent="0.3">
      <c r="C2119">
        <v>5</v>
      </c>
      <c r="D2119">
        <f t="shared" si="98"/>
        <v>423</v>
      </c>
      <c r="E2119" s="52">
        <f>VLOOKUP(D2119,'스테이지별 난이도 설정'!B:C,2,0)</f>
        <v>169.20000000000132</v>
      </c>
      <c r="F2119" t="str">
        <f t="shared" si="99"/>
        <v>스페셜</v>
      </c>
      <c r="G2119">
        <f t="shared" si="100"/>
        <v>6</v>
      </c>
      <c r="H2119">
        <f>VLOOKUP($F2119,'(참고)타워 스텟 가치'!$B$2:$L$6,H$2,0)+(VLOOKUP($F2119,'(참고)타워 스텟 가치'!$B$2:$L$6,H$2,0)*$E2119)</f>
        <v>6462.28125000005</v>
      </c>
      <c r="I2119">
        <f>VLOOKUP($F2119,'(참고)타워 스텟 가치'!$B$2:$L$6,I$2,0)+(VLOOKUP($F2119,'(참고)타워 스텟 가치'!$B$2:$L$6,I$2,0)*$E2119)</f>
        <v>1292.45625000001</v>
      </c>
      <c r="J2119">
        <f>VLOOKUP($F2119,'(참고)타워 스텟 가치'!$B$2:$L$6,J$2,0)+(VLOOKUP($F2119,'(참고)타워 스텟 가치'!$B$2:$L$6,J$2,0)*$E2119)</f>
        <v>851000.00000000664</v>
      </c>
      <c r="K2119">
        <f>VLOOKUP($F2119,'(참고)타워 스텟 가치'!$B$2:$L$6,K$2,0)+(VLOOKUP($F2119,'(참고)타워 스텟 가치'!$B$2:$L$6,K$2,0)*$E2119)</f>
        <v>25849.1250000002</v>
      </c>
      <c r="L2119">
        <f>VLOOKUP($F2119,'(참고)타워 스텟 가치'!$B$2:$L$6,L$2,0)+(VLOOKUP($F2119,'(참고)타워 스텟 가치'!$B$2:$L$6,L$2,0)*$E2119)</f>
        <v>430.81875000000338</v>
      </c>
      <c r="M2119">
        <f>VLOOKUP($F2119,'(참고)타워 스텟 가치'!$B$2:$L$6,M$2,0)+(VLOOKUP($F2119,'(참고)타워 스텟 가치'!$B$2:$L$6,M$2,0)*$E2119)</f>
        <v>51.060000000000393</v>
      </c>
      <c r="N2119">
        <f>VLOOKUP($F2119,'(참고)타워 스텟 가치'!$B$2:$L$6,N$2,0)+(VLOOKUP($F2119,'(참고)타워 스텟 가치'!$B$2:$L$6,N$2,0)*$E2119)</f>
        <v>0</v>
      </c>
      <c r="O2119">
        <f>VLOOKUP($F2119,'(참고)타워 스텟 가치'!$B$2:$L$6,O$2,0)+(VLOOKUP($F2119,'(참고)타워 스텟 가치'!$B$2:$L$6,O$2,0)*$E2119)</f>
        <v>0</v>
      </c>
      <c r="P2119">
        <f>VLOOKUP($F2119,'(참고)타워 스텟 가치'!$B$2:$L$6,P$2,0)+(VLOOKUP($F2119,'(참고)타워 스텟 가치'!$B$2:$L$6,P$2,0)*$E2119)</f>
        <v>170.20000000000132</v>
      </c>
      <c r="Q2119">
        <f>SUM('스테이지별 몬스터 스텟'!H2119*'(참고)타워 스텟 가치'!$Q$17,'스테이지별 몬스터 스텟'!I2119*'(참고)타워 스텟 가치'!$R$17,'스테이지별 몬스터 스텟'!J2119*'(참고)타워 스텟 가치'!$S$17,'스테이지별 몬스터 스텟'!K2119*'(참고)타워 스텟 가치'!$T$17,'스테이지별 몬스터 스텟'!L2119*'(참고)타워 스텟 가치'!$U$17,'스테이지별 몬스터 스텟'!M2119*'(참고)타워 스텟 가치'!$V$17,'스테이지별 몬스터 스텟'!N2119*'(참고)타워 스텟 가치'!$W$17,'스테이지별 몬스터 스텟'!O2119*'(참고)타워 스텟 가치'!$X$17,'스테이지별 몬스터 스텟'!P2119*'(참고)타워 스텟 가치'!$Y$17)</f>
        <v>1344314.5943750106</v>
      </c>
      <c r="R2119">
        <v>1</v>
      </c>
      <c r="S2119">
        <f>VLOOKUP($F2119,'(참고)타워 스텟 가치'!$B$7:$L$11,S$2,0)+(VLOOKUP($F2119,'(참고)타워 스텟 가치'!$B$7:$L$11,S$2,0)*$E2119)</f>
        <v>2154.0937500000168</v>
      </c>
      <c r="T2119">
        <f>VLOOKUP($F2119,'(참고)타워 스텟 가치'!$B$7:$L$11,T$2,0)+(VLOOKUP($F2119,'(참고)타워 스텟 가치'!$B$7:$L$11,T$2,0)*$E2119)</f>
        <v>3877.3687500000301</v>
      </c>
      <c r="U2119">
        <f>VLOOKUP($F2119,'(참고)타워 스텟 가치'!$B$7:$L$11,U$2,0)+(VLOOKUP($F2119,'(참고)타워 스텟 가치'!$B$7:$L$11,U$2,0)*$E2119)</f>
        <v>851000.00000000664</v>
      </c>
      <c r="V2119">
        <f>VLOOKUP($F2119,'(참고)타워 스텟 가치'!$B$7:$L$11,V$2,0)+(VLOOKUP($F2119,'(참고)타워 스텟 가치'!$B$7:$L$11,V$2,0)*$E2119)</f>
        <v>25849.1250000002</v>
      </c>
      <c r="W2119">
        <f>VLOOKUP($F2119,'(참고)타워 스텟 가치'!$B$7:$L$11,W$2,0)+(VLOOKUP($F2119,'(참고)타워 스텟 가치'!$B$7:$L$11,W$2,0)*$E2119)</f>
        <v>430.81875000000338</v>
      </c>
      <c r="X2119">
        <f>VLOOKUP($F2119,'(참고)타워 스텟 가치'!$B$7:$L$11,X$2,0)+(VLOOKUP($F2119,'(참고)타워 스텟 가치'!$B$7:$L$11,X$2,0)*$E2119)</f>
        <v>51.060000000000393</v>
      </c>
      <c r="Y2119">
        <f>VLOOKUP($F2119,'(참고)타워 스텟 가치'!$B$7:$L$11,Y$2,0)+(VLOOKUP($F2119,'(참고)타워 스텟 가치'!$B$7:$L$11,Y$2,0)*$E2119)</f>
        <v>0</v>
      </c>
      <c r="Z2119">
        <f>VLOOKUP($F2119,'(참고)타워 스텟 가치'!$B$7:$L$11,Z$2,0)+(VLOOKUP($F2119,'(참고)타워 스텟 가치'!$B$7:$L$11,Z$2,0)*$E2119)</f>
        <v>0</v>
      </c>
      <c r="AA2119">
        <f>VLOOKUP($F2119,'(참고)타워 스텟 가치'!$B$7:$L$11,AA$2,0)+(VLOOKUP($F2119,'(참고)타워 스텟 가치'!$B$7:$L$11,AA$2,0)*$E2119)</f>
        <v>170.20000000000132</v>
      </c>
      <c r="AB2119">
        <f>SUM('스테이지별 몬스터 스텟'!S2119*'(참고)타워 스텟 가치'!$Q$17,'스테이지별 몬스터 스텟'!T2119*'(참고)타워 스텟 가치'!$R$17,'스테이지별 몬스터 스텟'!U2119*'(참고)타워 스텟 가치'!$S$17,'스테이지별 몬스터 스텟'!V2119*'(참고)타워 스텟 가치'!$T$17,'스테이지별 몬스터 스텟'!W2119*'(참고)타워 스텟 가치'!$U$17,'스테이지별 몬스터 스텟'!X2119*'(참고)타워 스텟 가치'!$V$17,'스테이지별 몬스터 스텟'!Y2119*'(참고)타워 스텟 가치'!$W$17,'스테이지별 몬스터 스텟'!Z2119*'(참고)타워 스텟 가치'!$X$17,'스테이지별 몬스터 스텟'!AA2119*'(참고)타워 스텟 가치'!$Y$17)</f>
        <v>1339575.5881250105</v>
      </c>
      <c r="AC2119">
        <v>2</v>
      </c>
      <c r="AD2119">
        <f>VLOOKUP($F2119,'(참고)타워 스텟 가치'!$B$12:$L$16,AD$2,0)+(VLOOKUP($F2119,'(참고)타워 스텟 가치'!$B$12:$L$16,AD$2,0)*$E2119)</f>
        <v>2154.0937500000168</v>
      </c>
      <c r="AE2119">
        <f>VLOOKUP($F2119,'(참고)타워 스텟 가치'!$B$12:$L$16,AE$2,0)+(VLOOKUP($F2119,'(참고)타워 스텟 가치'!$B$12:$L$16,AE$2,0)*$E2119)</f>
        <v>2584.9125000000199</v>
      </c>
      <c r="AF2119">
        <f>VLOOKUP($F2119,'(참고)타워 스텟 가치'!$B$12:$L$16,AF$2,0)+(VLOOKUP($F2119,'(참고)타워 스텟 가치'!$B$12:$L$16,AF$2,0)*$E2119)</f>
        <v>851000.00000000664</v>
      </c>
      <c r="AG2119">
        <f>VLOOKUP($F2119,'(참고)타워 스텟 가치'!$B$12:$L$16,AG$2,0)+(VLOOKUP($F2119,'(참고)타워 스텟 가치'!$B$12:$L$16,AG$2,0)*$E2119)</f>
        <v>12924.5625000001</v>
      </c>
      <c r="AH2119">
        <f>VLOOKUP($F2119,'(참고)타워 스텟 가치'!$B$12:$L$16,AH$2,0)+(VLOOKUP($F2119,'(참고)타워 스텟 가치'!$B$12:$L$16,AH$2,0)*$E2119)</f>
        <v>430.81875000000338</v>
      </c>
      <c r="AI2119">
        <f>VLOOKUP($F2119,'(참고)타워 스텟 가치'!$B$12:$L$16,AI$2,0)+(VLOOKUP($F2119,'(참고)타워 스텟 가치'!$B$12:$L$16,AI$2,0)*$E2119)</f>
        <v>51.060000000000393</v>
      </c>
      <c r="AJ2119">
        <f>VLOOKUP($F2119,'(참고)타워 스텟 가치'!$B$12:$L$16,AJ$2,0)+(VLOOKUP($F2119,'(참고)타워 스텟 가치'!$B$12:$L$16,AJ$2,0)*$E2119)</f>
        <v>0</v>
      </c>
      <c r="AK2119">
        <f>VLOOKUP($F2119,'(참고)타워 스텟 가치'!$B$12:$L$16,AK$2,0)+(VLOOKUP($F2119,'(참고)타워 스텟 가치'!$B$12:$L$16,AK$2,0)*$E2119)</f>
        <v>0</v>
      </c>
      <c r="AL2119">
        <f>VLOOKUP($F2119,'(참고)타워 스텟 가치'!$B$12:$L$16,AL$2,0)+(VLOOKUP($F2119,'(참고)타워 스텟 가치'!$B$12:$L$16,AL$2,0)*$E2119)</f>
        <v>340.40000000000265</v>
      </c>
      <c r="AM2119">
        <f>SUM('스테이지별 몬스터 스텟'!AD2119*'(참고)타워 스텟 가치'!$Q$17,'스테이지별 몬스터 스텟'!AE2119*'(참고)타워 스텟 가치'!$R$17,'스테이지별 몬스터 스텟'!AF2119*'(참고)타워 스텟 가치'!$S$17,'스테이지별 몬스터 스텟'!AG2119*'(참고)타워 스텟 가치'!$T$17,'스테이지별 몬스터 스텟'!AH2119*'(참고)타워 스텟 가치'!$U$17,'스테이지별 몬스터 스텟'!AI2119*'(참고)타워 스텟 가치'!$V$17,'스테이지별 몬스터 스텟'!AJ2119*'(참고)타워 스텟 가치'!$W$17,'스테이지별 몬스터 스텟'!AK2119*'(참고)타워 스텟 가치'!$X$17,'스테이지별 몬스터 스텟'!AL2119*'(참고)타워 스텟 가치'!$Y$17)</f>
        <v>1312128.1787500104</v>
      </c>
      <c r="AN2119">
        <v>3</v>
      </c>
    </row>
    <row r="2120" spans="3:40" x14ac:dyDescent="0.3">
      <c r="C2120">
        <v>1</v>
      </c>
      <c r="D2120">
        <f t="shared" si="98"/>
        <v>424</v>
      </c>
      <c r="E2120" s="52">
        <f>VLOOKUP(D2120,'스테이지별 난이도 설정'!B:C,2,0)</f>
        <v>169.60000000000133</v>
      </c>
      <c r="F2120" t="str">
        <f t="shared" si="99"/>
        <v>일반</v>
      </c>
      <c r="G2120">
        <f t="shared" si="100"/>
        <v>6</v>
      </c>
      <c r="H2120">
        <f>VLOOKUP($F2120,'(참고)타워 스텟 가치'!$B$2:$L$6,H$2,0)+(VLOOKUP($F2120,'(참고)타워 스텟 가치'!$B$2:$L$6,H$2,0)*$E2120)</f>
        <v>1279.50000000001</v>
      </c>
      <c r="I2120">
        <f>VLOOKUP($F2120,'(참고)타워 스텟 가치'!$B$2:$L$6,I$2,0)+(VLOOKUP($F2120,'(참고)타워 스텟 가치'!$B$2:$L$6,I$2,0)*$E2120)</f>
        <v>255.900000000002</v>
      </c>
      <c r="J2120">
        <f>VLOOKUP($F2120,'(참고)타워 스텟 가치'!$B$2:$L$6,J$2,0)+(VLOOKUP($F2120,'(참고)타워 스텟 가치'!$B$2:$L$6,J$2,0)*$E2120)</f>
        <v>853000.00000000664</v>
      </c>
      <c r="K2120">
        <f>VLOOKUP($F2120,'(참고)타워 스텟 가치'!$B$2:$L$6,K$2,0)+(VLOOKUP($F2120,'(참고)타워 스텟 가치'!$B$2:$L$6,K$2,0)*$E2120)</f>
        <v>5118.00000000004</v>
      </c>
      <c r="L2120">
        <f>VLOOKUP($F2120,'(참고)타워 스텟 가치'!$B$2:$L$6,L$2,0)+(VLOOKUP($F2120,'(참고)타워 스텟 가치'!$B$2:$L$6,L$2,0)*$E2120)</f>
        <v>85.300000000000665</v>
      </c>
      <c r="M2120">
        <f>VLOOKUP($F2120,'(참고)타워 스텟 가치'!$B$2:$L$6,M$2,0)+(VLOOKUP($F2120,'(참고)타워 스텟 가치'!$B$2:$L$6,M$2,0)*$E2120)</f>
        <v>51.180000000000398</v>
      </c>
      <c r="N2120">
        <f>VLOOKUP($F2120,'(참고)타워 스텟 가치'!$B$2:$L$6,N$2,0)+(VLOOKUP($F2120,'(참고)타워 스텟 가치'!$B$2:$L$6,N$2,0)*$E2120)</f>
        <v>0</v>
      </c>
      <c r="O2120">
        <f>VLOOKUP($F2120,'(참고)타워 스텟 가치'!$B$2:$L$6,O$2,0)+(VLOOKUP($F2120,'(참고)타워 스텟 가치'!$B$2:$L$6,O$2,0)*$E2120)</f>
        <v>0</v>
      </c>
      <c r="P2120">
        <f>VLOOKUP($F2120,'(참고)타워 스텟 가치'!$B$2:$L$6,P$2,0)+(VLOOKUP($F2120,'(참고)타워 스텟 가치'!$B$2:$L$6,P$2,0)*$E2120)</f>
        <v>119.42000000000093</v>
      </c>
      <c r="Q2120">
        <f>SUM('스테이지별 몬스터 스텟'!H2120*'(참고)타워 스텟 가치'!$Q$17,'스테이지별 몬스터 스텟'!I2120*'(참고)타워 스텟 가치'!$R$17,'스테이지별 몬스터 스텟'!J2120*'(참고)타워 스텟 가치'!$S$17,'스테이지별 몬스터 스텟'!K2120*'(참고)타워 스텟 가치'!$T$17,'스테이지별 몬스터 스텟'!L2120*'(참고)타워 스텟 가치'!$U$17,'스테이지별 몬스터 스텟'!M2120*'(참고)타워 스텟 가치'!$V$17,'스테이지별 몬스터 스텟'!N2120*'(참고)타워 스텟 가치'!$W$17,'스테이지별 몬스터 스텟'!O2120*'(참고)타워 스텟 가치'!$X$17,'스테이지별 몬스터 스텟'!P2120*'(참고)타워 스텟 가치'!$Y$17)</f>
        <v>1293139.4700000102</v>
      </c>
      <c r="R2120">
        <v>1</v>
      </c>
      <c r="S2120">
        <f>VLOOKUP($F2120,'(참고)타워 스텟 가치'!$B$7:$L$11,S$2,0)+(VLOOKUP($F2120,'(참고)타워 스텟 가치'!$B$7:$L$11,S$2,0)*$E2120)</f>
        <v>426.5000000000033</v>
      </c>
      <c r="T2120">
        <f>VLOOKUP($F2120,'(참고)타워 스텟 가치'!$B$7:$L$11,T$2,0)+(VLOOKUP($F2120,'(참고)타워 스텟 가치'!$B$7:$L$11,T$2,0)*$E2120)</f>
        <v>767.70000000000596</v>
      </c>
      <c r="U2120">
        <f>VLOOKUP($F2120,'(참고)타워 스텟 가치'!$B$7:$L$11,U$2,0)+(VLOOKUP($F2120,'(참고)타워 스텟 가치'!$B$7:$L$11,U$2,0)*$E2120)</f>
        <v>853000.00000000664</v>
      </c>
      <c r="V2120">
        <f>VLOOKUP($F2120,'(참고)타워 스텟 가치'!$B$7:$L$11,V$2,0)+(VLOOKUP($F2120,'(참고)타워 스텟 가치'!$B$7:$L$11,V$2,0)*$E2120)</f>
        <v>5118.00000000004</v>
      </c>
      <c r="W2120">
        <f>VLOOKUP($F2120,'(참고)타워 스텟 가치'!$B$7:$L$11,W$2,0)+(VLOOKUP($F2120,'(참고)타워 스텟 가치'!$B$7:$L$11,W$2,0)*$E2120)</f>
        <v>85.300000000000665</v>
      </c>
      <c r="X2120">
        <f>VLOOKUP($F2120,'(참고)타워 스텟 가치'!$B$7:$L$11,X$2,0)+(VLOOKUP($F2120,'(참고)타워 스텟 가치'!$B$7:$L$11,X$2,0)*$E2120)</f>
        <v>51.180000000000398</v>
      </c>
      <c r="Y2120">
        <f>VLOOKUP($F2120,'(참고)타워 스텟 가치'!$B$7:$L$11,Y$2,0)+(VLOOKUP($F2120,'(참고)타워 스텟 가치'!$B$7:$L$11,Y$2,0)*$E2120)</f>
        <v>0</v>
      </c>
      <c r="Z2120">
        <f>VLOOKUP($F2120,'(참고)타워 스텟 가치'!$B$7:$L$11,Z$2,0)+(VLOOKUP($F2120,'(참고)타워 스텟 가치'!$B$7:$L$11,Z$2,0)*$E2120)</f>
        <v>0</v>
      </c>
      <c r="AA2120">
        <f>VLOOKUP($F2120,'(참고)타워 스텟 가치'!$B$7:$L$11,AA$2,0)+(VLOOKUP($F2120,'(참고)타워 스텟 가치'!$B$7:$L$11,AA$2,0)*$E2120)</f>
        <v>119.42000000000093</v>
      </c>
      <c r="AB2120">
        <f>SUM('스테이지별 몬스터 스텟'!S2120*'(참고)타워 스텟 가치'!$Q$17,'스테이지별 몬스터 스텟'!T2120*'(참고)타워 스텟 가치'!$R$17,'스테이지별 몬스터 스텟'!U2120*'(참고)타워 스텟 가치'!$S$17,'스테이지별 몬스터 스텟'!V2120*'(참고)타워 스텟 가치'!$T$17,'스테이지별 몬스터 스텟'!W2120*'(참고)타워 스텟 가치'!$U$17,'스테이지별 몬스터 스텟'!X2120*'(참고)타워 스텟 가치'!$V$17,'스테이지별 몬스터 스텟'!Y2120*'(참고)타워 스텟 가치'!$W$17,'스테이지별 몬스터 스텟'!Z2120*'(참고)타워 스텟 가치'!$X$17,'스테이지별 몬스터 스텟'!AA2120*'(참고)타워 스텟 가치'!$Y$17)</f>
        <v>1292201.1700000102</v>
      </c>
      <c r="AC2120">
        <v>2</v>
      </c>
      <c r="AD2120">
        <f>VLOOKUP($F2120,'(참고)타워 스텟 가치'!$B$12:$L$16,AD$2,0)+(VLOOKUP($F2120,'(참고)타워 스텟 가치'!$B$12:$L$16,AD$2,0)*$E2120)</f>
        <v>426.5000000000033</v>
      </c>
      <c r="AE2120">
        <f>VLOOKUP($F2120,'(참고)타워 스텟 가치'!$B$12:$L$16,AE$2,0)+(VLOOKUP($F2120,'(참고)타워 스텟 가치'!$B$12:$L$16,AE$2,0)*$E2120)</f>
        <v>511.80000000000399</v>
      </c>
      <c r="AF2120">
        <f>VLOOKUP($F2120,'(참고)타워 스텟 가치'!$B$12:$L$16,AF$2,0)+(VLOOKUP($F2120,'(참고)타워 스텟 가치'!$B$12:$L$16,AF$2,0)*$E2120)</f>
        <v>853000.00000000664</v>
      </c>
      <c r="AG2120">
        <f>VLOOKUP($F2120,'(참고)타워 스텟 가치'!$B$12:$L$16,AG$2,0)+(VLOOKUP($F2120,'(참고)타워 스텟 가치'!$B$12:$L$16,AG$2,0)*$E2120)</f>
        <v>2559.00000000002</v>
      </c>
      <c r="AH2120">
        <f>VLOOKUP($F2120,'(참고)타워 스텟 가치'!$B$12:$L$16,AH$2,0)+(VLOOKUP($F2120,'(참고)타워 스텟 가치'!$B$12:$L$16,AH$2,0)*$E2120)</f>
        <v>85.300000000000665</v>
      </c>
      <c r="AI2120">
        <f>VLOOKUP($F2120,'(참고)타워 스텟 가치'!$B$12:$L$16,AI$2,0)+(VLOOKUP($F2120,'(참고)타워 스텟 가치'!$B$12:$L$16,AI$2,0)*$E2120)</f>
        <v>51.180000000000398</v>
      </c>
      <c r="AJ2120">
        <f>VLOOKUP($F2120,'(참고)타워 스텟 가치'!$B$12:$L$16,AJ$2,0)+(VLOOKUP($F2120,'(참고)타워 스텟 가치'!$B$12:$L$16,AJ$2,0)*$E2120)</f>
        <v>0</v>
      </c>
      <c r="AK2120">
        <f>VLOOKUP($F2120,'(참고)타워 스텟 가치'!$B$12:$L$16,AK$2,0)+(VLOOKUP($F2120,'(참고)타워 스텟 가치'!$B$12:$L$16,AK$2,0)*$E2120)</f>
        <v>0</v>
      </c>
      <c r="AL2120">
        <f>VLOOKUP($F2120,'(참고)타워 스텟 가치'!$B$12:$L$16,AL$2,0)+(VLOOKUP($F2120,'(참고)타워 스텟 가치'!$B$12:$L$16,AL$2,0)*$E2120)</f>
        <v>238.84000000000185</v>
      </c>
      <c r="AM2120">
        <f>SUM('스테이지별 몬스터 스텟'!AD2120*'(참고)타워 스텟 가치'!$Q$17,'스테이지별 몬스터 스텟'!AE2120*'(참고)타워 스텟 가치'!$R$17,'스테이지별 몬스터 스텟'!AF2120*'(참고)타워 스텟 가치'!$S$17,'스테이지별 몬스터 스텟'!AG2120*'(참고)타워 스텟 가치'!$T$17,'스테이지별 몬스터 스텟'!AH2120*'(참고)타워 스텟 가치'!$U$17,'스테이지별 몬스터 스텟'!AI2120*'(참고)타워 스텟 가치'!$V$17,'스테이지별 몬스터 스텟'!AJ2120*'(참고)타워 스텟 가치'!$W$17,'스테이지별 몬스터 스텟'!AK2120*'(참고)타워 스텟 가치'!$X$17,'스테이지별 몬스터 스텟'!AL2120*'(참고)타워 스텟 가치'!$Y$17)</f>
        <v>1286938.1600000099</v>
      </c>
      <c r="AN2120">
        <v>3</v>
      </c>
    </row>
    <row r="2121" spans="3:40" x14ac:dyDescent="0.3">
      <c r="C2121">
        <v>2</v>
      </c>
      <c r="D2121">
        <f t="shared" si="98"/>
        <v>424</v>
      </c>
      <c r="E2121" s="52">
        <f>VLOOKUP(D2121,'스테이지별 난이도 설정'!B:C,2,0)</f>
        <v>169.60000000000133</v>
      </c>
      <c r="F2121" t="str">
        <f t="shared" si="99"/>
        <v>레어</v>
      </c>
      <c r="G2121">
        <f t="shared" si="100"/>
        <v>6</v>
      </c>
      <c r="H2121">
        <f>VLOOKUP($F2121,'(참고)타워 스텟 가치'!$B$2:$L$6,H$2,0)+(VLOOKUP($F2121,'(참고)타워 스텟 가치'!$B$2:$L$6,H$2,0)*$E2121)</f>
        <v>1919.250000000015</v>
      </c>
      <c r="I2121">
        <f>VLOOKUP($F2121,'(참고)타워 스텟 가치'!$B$2:$L$6,I$2,0)+(VLOOKUP($F2121,'(참고)타워 스텟 가치'!$B$2:$L$6,I$2,0)*$E2121)</f>
        <v>383.85000000000298</v>
      </c>
      <c r="J2121">
        <f>VLOOKUP($F2121,'(참고)타워 스텟 가치'!$B$2:$L$6,J$2,0)+(VLOOKUP($F2121,'(참고)타워 스텟 가치'!$B$2:$L$6,J$2,0)*$E2121)</f>
        <v>853000.00000000664</v>
      </c>
      <c r="K2121">
        <f>VLOOKUP($F2121,'(참고)타워 스텟 가치'!$B$2:$L$6,K$2,0)+(VLOOKUP($F2121,'(참고)타워 스텟 가치'!$B$2:$L$6,K$2,0)*$E2121)</f>
        <v>7677.00000000006</v>
      </c>
      <c r="L2121">
        <f>VLOOKUP($F2121,'(참고)타워 스텟 가치'!$B$2:$L$6,L$2,0)+(VLOOKUP($F2121,'(참고)타워 스텟 가치'!$B$2:$L$6,L$2,0)*$E2121)</f>
        <v>127.950000000001</v>
      </c>
      <c r="M2121">
        <f>VLOOKUP($F2121,'(참고)타워 스텟 가치'!$B$2:$L$6,M$2,0)+(VLOOKUP($F2121,'(참고)타워 스텟 가치'!$B$2:$L$6,M$2,0)*$E2121)</f>
        <v>51.180000000000398</v>
      </c>
      <c r="N2121">
        <f>VLOOKUP($F2121,'(참고)타워 스텟 가치'!$B$2:$L$6,N$2,0)+(VLOOKUP($F2121,'(참고)타워 스텟 가치'!$B$2:$L$6,N$2,0)*$E2121)</f>
        <v>0</v>
      </c>
      <c r="O2121">
        <f>VLOOKUP($F2121,'(참고)타워 스텟 가치'!$B$2:$L$6,O$2,0)+(VLOOKUP($F2121,'(참고)타워 스텟 가치'!$B$2:$L$6,O$2,0)*$E2121)</f>
        <v>0</v>
      </c>
      <c r="P2121">
        <f>VLOOKUP($F2121,'(참고)타워 스텟 가치'!$B$2:$L$6,P$2,0)+(VLOOKUP($F2121,'(참고)타워 스텟 가치'!$B$2:$L$6,P$2,0)*$E2121)</f>
        <v>119.42000000000093</v>
      </c>
      <c r="Q2121">
        <f>SUM('스테이지별 몬스터 스텟'!H2121*'(참고)타워 스텟 가치'!$Q$17,'스테이지별 몬스터 스텟'!I2121*'(참고)타워 스텟 가치'!$R$17,'스테이지별 몬스터 스텟'!J2121*'(참고)타워 스텟 가치'!$S$17,'스테이지별 몬스터 스텟'!K2121*'(참고)타워 스텟 가치'!$T$17,'스테이지별 몬스터 스텟'!L2121*'(참고)타워 스텟 가치'!$U$17,'스테이지별 몬스터 스텟'!M2121*'(참고)타워 스텟 가치'!$V$17,'스테이지별 몬스터 스텟'!N2121*'(참고)타워 스텟 가치'!$W$17,'스테이지별 몬스터 스텟'!O2121*'(참고)타워 스텟 가치'!$X$17,'스테이지별 몬스터 스텟'!P2121*'(참고)타워 스텟 가치'!$Y$17)</f>
        <v>1299814.1950000103</v>
      </c>
      <c r="R2121">
        <v>1</v>
      </c>
      <c r="S2121">
        <f>VLOOKUP($F2121,'(참고)타워 스텟 가치'!$B$7:$L$11,S$2,0)+(VLOOKUP($F2121,'(참고)타워 스텟 가치'!$B$7:$L$11,S$2,0)*$E2121)</f>
        <v>639.750000000005</v>
      </c>
      <c r="T2121">
        <f>VLOOKUP($F2121,'(참고)타워 스텟 가치'!$B$7:$L$11,T$2,0)+(VLOOKUP($F2121,'(참고)타워 스텟 가치'!$B$7:$L$11,T$2,0)*$E2121)</f>
        <v>1151.550000000009</v>
      </c>
      <c r="U2121">
        <f>VLOOKUP($F2121,'(참고)타워 스텟 가치'!$B$7:$L$11,U$2,0)+(VLOOKUP($F2121,'(참고)타워 스텟 가치'!$B$7:$L$11,U$2,0)*$E2121)</f>
        <v>853000.00000000664</v>
      </c>
      <c r="V2121">
        <f>VLOOKUP($F2121,'(참고)타워 스텟 가치'!$B$7:$L$11,V$2,0)+(VLOOKUP($F2121,'(참고)타워 스텟 가치'!$B$7:$L$11,V$2,0)*$E2121)</f>
        <v>7677.00000000006</v>
      </c>
      <c r="W2121">
        <f>VLOOKUP($F2121,'(참고)타워 스텟 가치'!$B$7:$L$11,W$2,0)+(VLOOKUP($F2121,'(참고)타워 스텟 가치'!$B$7:$L$11,W$2,0)*$E2121)</f>
        <v>127.950000000001</v>
      </c>
      <c r="X2121">
        <f>VLOOKUP($F2121,'(참고)타워 스텟 가치'!$B$7:$L$11,X$2,0)+(VLOOKUP($F2121,'(참고)타워 스텟 가치'!$B$7:$L$11,X$2,0)*$E2121)</f>
        <v>51.180000000000398</v>
      </c>
      <c r="Y2121">
        <f>VLOOKUP($F2121,'(참고)타워 스텟 가치'!$B$7:$L$11,Y$2,0)+(VLOOKUP($F2121,'(참고)타워 스텟 가치'!$B$7:$L$11,Y$2,0)*$E2121)</f>
        <v>0</v>
      </c>
      <c r="Z2121">
        <f>VLOOKUP($F2121,'(참고)타워 스텟 가치'!$B$7:$L$11,Z$2,0)+(VLOOKUP($F2121,'(참고)타워 스텟 가치'!$B$7:$L$11,Z$2,0)*$E2121)</f>
        <v>0</v>
      </c>
      <c r="AA2121">
        <f>VLOOKUP($F2121,'(참고)타워 스텟 가치'!$B$7:$L$11,AA$2,0)+(VLOOKUP($F2121,'(참고)타워 스텟 가치'!$B$7:$L$11,AA$2,0)*$E2121)</f>
        <v>119.42000000000093</v>
      </c>
      <c r="AB2121">
        <f>SUM('스테이지별 몬스터 스텟'!S2121*'(참고)타워 스텟 가치'!$Q$17,'스테이지별 몬스터 스텟'!T2121*'(참고)타워 스텟 가치'!$R$17,'스테이지별 몬스터 스텟'!U2121*'(참고)타워 스텟 가치'!$S$17,'스테이지별 몬스터 스텟'!V2121*'(참고)타워 스텟 가치'!$T$17,'스테이지별 몬스터 스텟'!W2121*'(참고)타워 스텟 가치'!$U$17,'스테이지별 몬스터 스텟'!X2121*'(참고)타워 스텟 가치'!$V$17,'스테이지별 몬스터 스텟'!Y2121*'(참고)타워 스텟 가치'!$W$17,'스테이지별 몬스터 스텟'!Z2121*'(참고)타워 스텟 가치'!$X$17,'스테이지별 몬스터 스텟'!AA2121*'(참고)타워 스텟 가치'!$Y$17)</f>
        <v>1298406.7450000101</v>
      </c>
      <c r="AC2121">
        <v>2</v>
      </c>
      <c r="AD2121">
        <f>VLOOKUP($F2121,'(참고)타워 스텟 가치'!$B$12:$L$16,AD$2,0)+(VLOOKUP($F2121,'(참고)타워 스텟 가치'!$B$12:$L$16,AD$2,0)*$E2121)</f>
        <v>639.750000000005</v>
      </c>
      <c r="AE2121">
        <f>VLOOKUP($F2121,'(참고)타워 스텟 가치'!$B$12:$L$16,AE$2,0)+(VLOOKUP($F2121,'(참고)타워 스텟 가치'!$B$12:$L$16,AE$2,0)*$E2121)</f>
        <v>767.70000000000596</v>
      </c>
      <c r="AF2121">
        <f>VLOOKUP($F2121,'(참고)타워 스텟 가치'!$B$12:$L$16,AF$2,0)+(VLOOKUP($F2121,'(참고)타워 스텟 가치'!$B$12:$L$16,AF$2,0)*$E2121)</f>
        <v>853000.00000000664</v>
      </c>
      <c r="AG2121">
        <f>VLOOKUP($F2121,'(참고)타워 스텟 가치'!$B$12:$L$16,AG$2,0)+(VLOOKUP($F2121,'(참고)타워 스텟 가치'!$B$12:$L$16,AG$2,0)*$E2121)</f>
        <v>3838.50000000003</v>
      </c>
      <c r="AH2121">
        <f>VLOOKUP($F2121,'(참고)타워 스텟 가치'!$B$12:$L$16,AH$2,0)+(VLOOKUP($F2121,'(참고)타워 스텟 가치'!$B$12:$L$16,AH$2,0)*$E2121)</f>
        <v>127.950000000001</v>
      </c>
      <c r="AI2121">
        <f>VLOOKUP($F2121,'(참고)타워 스텟 가치'!$B$12:$L$16,AI$2,0)+(VLOOKUP($F2121,'(참고)타워 스텟 가치'!$B$12:$L$16,AI$2,0)*$E2121)</f>
        <v>51.180000000000398</v>
      </c>
      <c r="AJ2121">
        <f>VLOOKUP($F2121,'(참고)타워 스텟 가치'!$B$12:$L$16,AJ$2,0)+(VLOOKUP($F2121,'(참고)타워 스텟 가치'!$B$12:$L$16,AJ$2,0)*$E2121)</f>
        <v>0</v>
      </c>
      <c r="AK2121">
        <f>VLOOKUP($F2121,'(참고)타워 스텟 가치'!$B$12:$L$16,AK$2,0)+(VLOOKUP($F2121,'(참고)타워 스텟 가치'!$B$12:$L$16,AK$2,0)*$E2121)</f>
        <v>0</v>
      </c>
      <c r="AL2121">
        <f>VLOOKUP($F2121,'(참고)타워 스텟 가치'!$B$12:$L$16,AL$2,0)+(VLOOKUP($F2121,'(참고)타워 스텟 가치'!$B$12:$L$16,AL$2,0)*$E2121)</f>
        <v>238.84000000000185</v>
      </c>
      <c r="AM2121">
        <f>SUM('스테이지별 몬스터 스텟'!AD2121*'(참고)타워 스텟 가치'!$Q$17,'스테이지별 몬스터 스텟'!AE2121*'(참고)타워 스텟 가치'!$R$17,'스테이지별 몬스터 스텟'!AF2121*'(참고)타워 스텟 가치'!$S$17,'스테이지별 몬스터 스텟'!AG2121*'(참고)타워 스텟 가치'!$T$17,'스테이지별 몬스터 스텟'!AH2121*'(참고)타워 스텟 가치'!$U$17,'스테이지별 몬스터 스텟'!AI2121*'(참고)타워 스텟 가치'!$V$17,'스테이지별 몬스터 스텟'!AJ2121*'(참고)타워 스텟 가치'!$W$17,'스테이지별 몬스터 스텟'!AK2121*'(참고)타워 스텟 가치'!$X$17,'스테이지별 몬스터 스텟'!AL2121*'(참고)타워 스텟 가치'!$Y$17)</f>
        <v>1290392.8100000098</v>
      </c>
      <c r="AN2121">
        <v>3</v>
      </c>
    </row>
    <row r="2122" spans="3:40" x14ac:dyDescent="0.3">
      <c r="C2122">
        <v>3</v>
      </c>
      <c r="D2122">
        <f t="shared" si="98"/>
        <v>424</v>
      </c>
      <c r="E2122" s="52">
        <f>VLOOKUP(D2122,'스테이지별 난이도 설정'!B:C,2,0)</f>
        <v>169.60000000000133</v>
      </c>
      <c r="F2122" t="str">
        <f t="shared" si="99"/>
        <v>에픽</v>
      </c>
      <c r="G2122">
        <f t="shared" si="100"/>
        <v>6</v>
      </c>
      <c r="H2122">
        <f>VLOOKUP($F2122,'(참고)타워 스텟 가치'!$B$2:$L$6,H$2,0)+(VLOOKUP($F2122,'(참고)타워 스텟 가치'!$B$2:$L$6,H$2,0)*$E2122)</f>
        <v>2878.8750000000223</v>
      </c>
      <c r="I2122">
        <f>VLOOKUP($F2122,'(참고)타워 스텟 가치'!$B$2:$L$6,I$2,0)+(VLOOKUP($F2122,'(참고)타워 스텟 가치'!$B$2:$L$6,I$2,0)*$E2122)</f>
        <v>575.77500000000452</v>
      </c>
      <c r="J2122">
        <f>VLOOKUP($F2122,'(참고)타워 스텟 가치'!$B$2:$L$6,J$2,0)+(VLOOKUP($F2122,'(참고)타워 스텟 가치'!$B$2:$L$6,J$2,0)*$E2122)</f>
        <v>853000.00000000664</v>
      </c>
      <c r="K2122">
        <f>VLOOKUP($F2122,'(참고)타워 스텟 가치'!$B$2:$L$6,K$2,0)+(VLOOKUP($F2122,'(참고)타워 스텟 가치'!$B$2:$L$6,K$2,0)*$E2122)</f>
        <v>11515.500000000089</v>
      </c>
      <c r="L2122">
        <f>VLOOKUP($F2122,'(참고)타워 스텟 가치'!$B$2:$L$6,L$2,0)+(VLOOKUP($F2122,'(참고)타워 스텟 가치'!$B$2:$L$6,L$2,0)*$E2122)</f>
        <v>191.92500000000149</v>
      </c>
      <c r="M2122">
        <f>VLOOKUP($F2122,'(참고)타워 스텟 가치'!$B$2:$L$6,M$2,0)+(VLOOKUP($F2122,'(참고)타워 스텟 가치'!$B$2:$L$6,M$2,0)*$E2122)</f>
        <v>51.180000000000398</v>
      </c>
      <c r="N2122">
        <f>VLOOKUP($F2122,'(참고)타워 스텟 가치'!$B$2:$L$6,N$2,0)+(VLOOKUP($F2122,'(참고)타워 스텟 가치'!$B$2:$L$6,N$2,0)*$E2122)</f>
        <v>0</v>
      </c>
      <c r="O2122">
        <f>VLOOKUP($F2122,'(참고)타워 스텟 가치'!$B$2:$L$6,O$2,0)+(VLOOKUP($F2122,'(참고)타워 스텟 가치'!$B$2:$L$6,O$2,0)*$E2122)</f>
        <v>0</v>
      </c>
      <c r="P2122">
        <f>VLOOKUP($F2122,'(참고)타워 스텟 가치'!$B$2:$L$6,P$2,0)+(VLOOKUP($F2122,'(참고)타워 스텟 가치'!$B$2:$L$6,P$2,0)*$E2122)</f>
        <v>119.42000000000093</v>
      </c>
      <c r="Q2122">
        <f>SUM('스테이지별 몬스터 스텟'!H2122*'(참고)타워 스텟 가치'!$Q$17,'스테이지별 몬스터 스텟'!I2122*'(참고)타워 스텟 가치'!$R$17,'스테이지별 몬스터 스텟'!J2122*'(참고)타워 스텟 가치'!$S$17,'스테이지별 몬스터 스텟'!K2122*'(참고)타워 스텟 가치'!$T$17,'스테이지별 몬스터 스텟'!L2122*'(참고)타워 스텟 가치'!$U$17,'스테이지별 몬스터 스텟'!M2122*'(참고)타워 스텟 가치'!$V$17,'스테이지별 몬스터 스텟'!N2122*'(참고)타워 스텟 가치'!$W$17,'스테이지별 몬스터 스텟'!O2122*'(참고)타워 스텟 가치'!$X$17,'스테이지별 몬스터 스텟'!P2122*'(참고)타워 스텟 가치'!$Y$17)</f>
        <v>1309826.2825000104</v>
      </c>
      <c r="R2122">
        <v>1</v>
      </c>
      <c r="S2122">
        <f>VLOOKUP($F2122,'(참고)타워 스텟 가치'!$B$7:$L$11,S$2,0)+(VLOOKUP($F2122,'(참고)타워 스텟 가치'!$B$7:$L$11,S$2,0)*$E2122)</f>
        <v>959.6250000000075</v>
      </c>
      <c r="T2122">
        <f>VLOOKUP($F2122,'(참고)타워 스텟 가치'!$B$7:$L$11,T$2,0)+(VLOOKUP($F2122,'(참고)타워 스텟 가치'!$B$7:$L$11,T$2,0)*$E2122)</f>
        <v>1727.3250000000135</v>
      </c>
      <c r="U2122">
        <f>VLOOKUP($F2122,'(참고)타워 스텟 가치'!$B$7:$L$11,U$2,0)+(VLOOKUP($F2122,'(참고)타워 스텟 가치'!$B$7:$L$11,U$2,0)*$E2122)</f>
        <v>853000.00000000664</v>
      </c>
      <c r="V2122">
        <f>VLOOKUP($F2122,'(참고)타워 스텟 가치'!$B$7:$L$11,V$2,0)+(VLOOKUP($F2122,'(참고)타워 스텟 가치'!$B$7:$L$11,V$2,0)*$E2122)</f>
        <v>11515.500000000089</v>
      </c>
      <c r="W2122">
        <f>VLOOKUP($F2122,'(참고)타워 스텟 가치'!$B$7:$L$11,W$2,0)+(VLOOKUP($F2122,'(참고)타워 스텟 가치'!$B$7:$L$11,W$2,0)*$E2122)</f>
        <v>191.92500000000149</v>
      </c>
      <c r="X2122">
        <f>VLOOKUP($F2122,'(참고)타워 스텟 가치'!$B$7:$L$11,X$2,0)+(VLOOKUP($F2122,'(참고)타워 스텟 가치'!$B$7:$L$11,X$2,0)*$E2122)</f>
        <v>51.180000000000398</v>
      </c>
      <c r="Y2122">
        <f>VLOOKUP($F2122,'(참고)타워 스텟 가치'!$B$7:$L$11,Y$2,0)+(VLOOKUP($F2122,'(참고)타워 스텟 가치'!$B$7:$L$11,Y$2,0)*$E2122)</f>
        <v>0</v>
      </c>
      <c r="Z2122">
        <f>VLOOKUP($F2122,'(참고)타워 스텟 가치'!$B$7:$L$11,Z$2,0)+(VLOOKUP($F2122,'(참고)타워 스텟 가치'!$B$7:$L$11,Z$2,0)*$E2122)</f>
        <v>0</v>
      </c>
      <c r="AA2122">
        <f>VLOOKUP($F2122,'(참고)타워 스텟 가치'!$B$7:$L$11,AA$2,0)+(VLOOKUP($F2122,'(참고)타워 스텟 가치'!$B$7:$L$11,AA$2,0)*$E2122)</f>
        <v>119.42000000000093</v>
      </c>
      <c r="AB2122">
        <f>SUM('스테이지별 몬스터 스텟'!S2122*'(참고)타워 스텟 가치'!$Q$17,'스테이지별 몬스터 스텟'!T2122*'(참고)타워 스텟 가치'!$R$17,'스테이지별 몬스터 스텟'!U2122*'(참고)타워 스텟 가치'!$S$17,'스테이지별 몬스터 스텟'!V2122*'(참고)타워 스텟 가치'!$T$17,'스테이지별 몬스터 스텟'!W2122*'(참고)타워 스텟 가치'!$U$17,'스테이지별 몬스터 스텟'!X2122*'(참고)타워 스텟 가치'!$V$17,'스테이지별 몬스터 스텟'!Y2122*'(참고)타워 스텟 가치'!$W$17,'스테이지별 몬스터 스텟'!Z2122*'(참고)타워 스텟 가치'!$X$17,'스테이지별 몬스터 스텟'!AA2122*'(참고)타워 스텟 가치'!$Y$17)</f>
        <v>1307715.1075000104</v>
      </c>
      <c r="AC2122">
        <v>2</v>
      </c>
      <c r="AD2122">
        <f>VLOOKUP($F2122,'(참고)타워 스텟 가치'!$B$12:$L$16,AD$2,0)+(VLOOKUP($F2122,'(참고)타워 스텟 가치'!$B$12:$L$16,AD$2,0)*$E2122)</f>
        <v>959.6250000000075</v>
      </c>
      <c r="AE2122">
        <f>VLOOKUP($F2122,'(참고)타워 스텟 가치'!$B$12:$L$16,AE$2,0)+(VLOOKUP($F2122,'(참고)타워 스텟 가치'!$B$12:$L$16,AE$2,0)*$E2122)</f>
        <v>1151.550000000009</v>
      </c>
      <c r="AF2122">
        <f>VLOOKUP($F2122,'(참고)타워 스텟 가치'!$B$12:$L$16,AF$2,0)+(VLOOKUP($F2122,'(참고)타워 스텟 가치'!$B$12:$L$16,AF$2,0)*$E2122)</f>
        <v>853000.00000000664</v>
      </c>
      <c r="AG2122">
        <f>VLOOKUP($F2122,'(참고)타워 스텟 가치'!$B$12:$L$16,AG$2,0)+(VLOOKUP($F2122,'(참고)타워 스텟 가치'!$B$12:$L$16,AG$2,0)*$E2122)</f>
        <v>5757.7500000000446</v>
      </c>
      <c r="AH2122">
        <f>VLOOKUP($F2122,'(참고)타워 스텟 가치'!$B$12:$L$16,AH$2,0)+(VLOOKUP($F2122,'(참고)타워 스텟 가치'!$B$12:$L$16,AH$2,0)*$E2122)</f>
        <v>191.92500000000149</v>
      </c>
      <c r="AI2122">
        <f>VLOOKUP($F2122,'(참고)타워 스텟 가치'!$B$12:$L$16,AI$2,0)+(VLOOKUP($F2122,'(참고)타워 스텟 가치'!$B$12:$L$16,AI$2,0)*$E2122)</f>
        <v>51.180000000000398</v>
      </c>
      <c r="AJ2122">
        <f>VLOOKUP($F2122,'(참고)타워 스텟 가치'!$B$12:$L$16,AJ$2,0)+(VLOOKUP($F2122,'(참고)타워 스텟 가치'!$B$12:$L$16,AJ$2,0)*$E2122)</f>
        <v>0</v>
      </c>
      <c r="AK2122">
        <f>VLOOKUP($F2122,'(참고)타워 스텟 가치'!$B$12:$L$16,AK$2,0)+(VLOOKUP($F2122,'(참고)타워 스텟 가치'!$B$12:$L$16,AK$2,0)*$E2122)</f>
        <v>0</v>
      </c>
      <c r="AL2122">
        <f>VLOOKUP($F2122,'(참고)타워 스텟 가치'!$B$12:$L$16,AL$2,0)+(VLOOKUP($F2122,'(참고)타워 스텟 가치'!$B$12:$L$16,AL$2,0)*$E2122)</f>
        <v>238.84000000000185</v>
      </c>
      <c r="AM2122">
        <f>SUM('스테이지별 몬스터 스텟'!AD2122*'(참고)타워 스텟 가치'!$Q$17,'스테이지별 몬스터 스텟'!AE2122*'(참고)타워 스텟 가치'!$R$17,'스테이지별 몬스터 스텟'!AF2122*'(참고)타워 스텟 가치'!$S$17,'스테이지별 몬스터 스텟'!AG2122*'(참고)타워 스텟 가치'!$T$17,'스테이지별 몬스터 스텟'!AH2122*'(참고)타워 스텟 가치'!$U$17,'스테이지별 몬스터 스텟'!AI2122*'(참고)타워 스텟 가치'!$V$17,'스테이지별 몬스터 스텟'!AJ2122*'(참고)타워 스텟 가치'!$W$17,'스테이지별 몬스터 스텟'!AK2122*'(참고)타워 스텟 가치'!$X$17,'스테이지별 몬스터 스텟'!AL2122*'(참고)타워 스텟 가치'!$Y$17)</f>
        <v>1295574.7850000099</v>
      </c>
      <c r="AN2122">
        <v>3</v>
      </c>
    </row>
    <row r="2123" spans="3:40" x14ac:dyDescent="0.3">
      <c r="C2123">
        <v>4</v>
      </c>
      <c r="D2123">
        <f t="shared" si="98"/>
        <v>424</v>
      </c>
      <c r="E2123" s="52">
        <f>VLOOKUP(D2123,'스테이지별 난이도 설정'!B:C,2,0)</f>
        <v>169.60000000000133</v>
      </c>
      <c r="F2123" t="str">
        <f t="shared" si="99"/>
        <v>유니크</v>
      </c>
      <c r="G2123">
        <f t="shared" si="100"/>
        <v>6</v>
      </c>
      <c r="H2123">
        <f>VLOOKUP($F2123,'(참고)타워 스텟 가치'!$B$2:$L$6,H$2,0)+(VLOOKUP($F2123,'(참고)타워 스텟 가치'!$B$2:$L$6,H$2,0)*$E2123)</f>
        <v>4318.3125000000337</v>
      </c>
      <c r="I2123">
        <f>VLOOKUP($F2123,'(참고)타워 스텟 가치'!$B$2:$L$6,I$2,0)+(VLOOKUP($F2123,'(참고)타워 스텟 가치'!$B$2:$L$6,I$2,0)*$E2123)</f>
        <v>863.66250000000673</v>
      </c>
      <c r="J2123">
        <f>VLOOKUP($F2123,'(참고)타워 스텟 가치'!$B$2:$L$6,J$2,0)+(VLOOKUP($F2123,'(참고)타워 스텟 가치'!$B$2:$L$6,J$2,0)*$E2123)</f>
        <v>853000.00000000664</v>
      </c>
      <c r="K2123">
        <f>VLOOKUP($F2123,'(참고)타워 스텟 가치'!$B$2:$L$6,K$2,0)+(VLOOKUP($F2123,'(참고)타워 스텟 가치'!$B$2:$L$6,K$2,0)*$E2123)</f>
        <v>17273.250000000135</v>
      </c>
      <c r="L2123">
        <f>VLOOKUP($F2123,'(참고)타워 스텟 가치'!$B$2:$L$6,L$2,0)+(VLOOKUP($F2123,'(참고)타워 스텟 가치'!$B$2:$L$6,L$2,0)*$E2123)</f>
        <v>287.88750000000226</v>
      </c>
      <c r="M2123">
        <f>VLOOKUP($F2123,'(참고)타워 스텟 가치'!$B$2:$L$6,M$2,0)+(VLOOKUP($F2123,'(참고)타워 스텟 가치'!$B$2:$L$6,M$2,0)*$E2123)</f>
        <v>51.180000000000398</v>
      </c>
      <c r="N2123">
        <f>VLOOKUP($F2123,'(참고)타워 스텟 가치'!$B$2:$L$6,N$2,0)+(VLOOKUP($F2123,'(참고)타워 스텟 가치'!$B$2:$L$6,N$2,0)*$E2123)</f>
        <v>0</v>
      </c>
      <c r="O2123">
        <f>VLOOKUP($F2123,'(참고)타워 스텟 가치'!$B$2:$L$6,O$2,0)+(VLOOKUP($F2123,'(참고)타워 스텟 가치'!$B$2:$L$6,O$2,0)*$E2123)</f>
        <v>0</v>
      </c>
      <c r="P2123">
        <f>VLOOKUP($F2123,'(참고)타워 스텟 가치'!$B$2:$L$6,P$2,0)+(VLOOKUP($F2123,'(참고)타워 스텟 가치'!$B$2:$L$6,P$2,0)*$E2123)</f>
        <v>170.60000000000133</v>
      </c>
      <c r="Q2123">
        <f>SUM('스테이지별 몬스터 스텟'!H2123*'(참고)타워 스텟 가치'!$Q$17,'스테이지별 몬스터 스텟'!I2123*'(참고)타워 스텟 가치'!$R$17,'스테이지별 몬스터 스텟'!J2123*'(참고)타워 스텟 가치'!$S$17,'스테이지별 몬스터 스텟'!K2123*'(참고)타워 스텟 가치'!$T$17,'스테이지별 몬스터 스텟'!L2123*'(참고)타워 스텟 가치'!$U$17,'스테이지별 몬스터 스텟'!M2123*'(참고)타워 스텟 가치'!$V$17,'스테이지별 몬스터 스텟'!N2123*'(참고)타워 스텟 가치'!$W$17,'스테이지별 몬스터 스텟'!O2123*'(참고)타워 스텟 가치'!$X$17,'스테이지별 몬스터 스텟'!P2123*'(참고)타워 스텟 가치'!$Y$17)</f>
        <v>1324946.7737500102</v>
      </c>
      <c r="R2123">
        <v>1</v>
      </c>
      <c r="S2123">
        <f>VLOOKUP($F2123,'(참고)타워 스텟 가치'!$B$7:$L$11,S$2,0)+(VLOOKUP($F2123,'(참고)타워 스텟 가치'!$B$7:$L$11,S$2,0)*$E2123)</f>
        <v>1439.4375000000111</v>
      </c>
      <c r="T2123">
        <f>VLOOKUP($F2123,'(참고)타워 스텟 가치'!$B$7:$L$11,T$2,0)+(VLOOKUP($F2123,'(참고)타워 스텟 가치'!$B$7:$L$11,T$2,0)*$E2123)</f>
        <v>2590.9875000000202</v>
      </c>
      <c r="U2123">
        <f>VLOOKUP($F2123,'(참고)타워 스텟 가치'!$B$7:$L$11,U$2,0)+(VLOOKUP($F2123,'(참고)타워 스텟 가치'!$B$7:$L$11,U$2,0)*$E2123)</f>
        <v>853000.00000000664</v>
      </c>
      <c r="V2123">
        <f>VLOOKUP($F2123,'(참고)타워 스텟 가치'!$B$7:$L$11,V$2,0)+(VLOOKUP($F2123,'(참고)타워 스텟 가치'!$B$7:$L$11,V$2,0)*$E2123)</f>
        <v>17273.250000000135</v>
      </c>
      <c r="W2123">
        <f>VLOOKUP($F2123,'(참고)타워 스텟 가치'!$B$7:$L$11,W$2,0)+(VLOOKUP($F2123,'(참고)타워 스텟 가치'!$B$7:$L$11,W$2,0)*$E2123)</f>
        <v>287.88750000000226</v>
      </c>
      <c r="X2123">
        <f>VLOOKUP($F2123,'(참고)타워 스텟 가치'!$B$7:$L$11,X$2,0)+(VLOOKUP($F2123,'(참고)타워 스텟 가치'!$B$7:$L$11,X$2,0)*$E2123)</f>
        <v>51.180000000000398</v>
      </c>
      <c r="Y2123">
        <f>VLOOKUP($F2123,'(참고)타워 스텟 가치'!$B$7:$L$11,Y$2,0)+(VLOOKUP($F2123,'(참고)타워 스텟 가치'!$B$7:$L$11,Y$2,0)*$E2123)</f>
        <v>0</v>
      </c>
      <c r="Z2123">
        <f>VLOOKUP($F2123,'(참고)타워 스텟 가치'!$B$7:$L$11,Z$2,0)+(VLOOKUP($F2123,'(참고)타워 스텟 가치'!$B$7:$L$11,Z$2,0)*$E2123)</f>
        <v>0</v>
      </c>
      <c r="AA2123">
        <f>VLOOKUP($F2123,'(참고)타워 스텟 가치'!$B$7:$L$11,AA$2,0)+(VLOOKUP($F2123,'(참고)타워 스텟 가치'!$B$7:$L$11,AA$2,0)*$E2123)</f>
        <v>170.60000000000133</v>
      </c>
      <c r="AB2123">
        <f>SUM('스테이지별 몬스터 스텟'!S2123*'(참고)타워 스텟 가치'!$Q$17,'스테이지별 몬스터 스텟'!T2123*'(참고)타워 스텟 가치'!$R$17,'스테이지별 몬스터 스텟'!U2123*'(참고)타워 스텟 가치'!$S$17,'스테이지별 몬스터 스텟'!V2123*'(참고)타워 스텟 가치'!$T$17,'스테이지별 몬스터 스텟'!W2123*'(참고)타워 스텟 가치'!$U$17,'스테이지별 몬스터 스텟'!X2123*'(참고)타워 스텟 가치'!$V$17,'스테이지별 몬스터 스텟'!Y2123*'(참고)타워 스텟 가치'!$W$17,'스테이지별 몬스터 스텟'!Z2123*'(참고)타워 스텟 가치'!$X$17,'스테이지별 몬스터 스텟'!AA2123*'(참고)타워 스텟 가치'!$Y$17)</f>
        <v>1321780.01125001</v>
      </c>
      <c r="AC2123">
        <v>2</v>
      </c>
      <c r="AD2123">
        <f>VLOOKUP($F2123,'(참고)타워 스텟 가치'!$B$12:$L$16,AD$2,0)+(VLOOKUP($F2123,'(참고)타워 스텟 가치'!$B$12:$L$16,AD$2,0)*$E2123)</f>
        <v>1439.4375000000111</v>
      </c>
      <c r="AE2123">
        <f>VLOOKUP($F2123,'(참고)타워 스텟 가치'!$B$12:$L$16,AE$2,0)+(VLOOKUP($F2123,'(참고)타워 스텟 가치'!$B$12:$L$16,AE$2,0)*$E2123)</f>
        <v>1727.3250000000135</v>
      </c>
      <c r="AF2123">
        <f>VLOOKUP($F2123,'(참고)타워 스텟 가치'!$B$12:$L$16,AF$2,0)+(VLOOKUP($F2123,'(참고)타워 스텟 가치'!$B$12:$L$16,AF$2,0)*$E2123)</f>
        <v>853000.00000000664</v>
      </c>
      <c r="AG2123">
        <f>VLOOKUP($F2123,'(참고)타워 스텟 가치'!$B$12:$L$16,AG$2,0)+(VLOOKUP($F2123,'(참고)타워 스텟 가치'!$B$12:$L$16,AG$2,0)*$E2123)</f>
        <v>8636.6250000000673</v>
      </c>
      <c r="AH2123">
        <f>VLOOKUP($F2123,'(참고)타워 스텟 가치'!$B$12:$L$16,AH$2,0)+(VLOOKUP($F2123,'(참고)타워 스텟 가치'!$B$12:$L$16,AH$2,0)*$E2123)</f>
        <v>287.88750000000226</v>
      </c>
      <c r="AI2123">
        <f>VLOOKUP($F2123,'(참고)타워 스텟 가치'!$B$12:$L$16,AI$2,0)+(VLOOKUP($F2123,'(참고)타워 스텟 가치'!$B$12:$L$16,AI$2,0)*$E2123)</f>
        <v>51.180000000000398</v>
      </c>
      <c r="AJ2123">
        <f>VLOOKUP($F2123,'(참고)타워 스텟 가치'!$B$12:$L$16,AJ$2,0)+(VLOOKUP($F2123,'(참고)타워 스텟 가치'!$B$12:$L$16,AJ$2,0)*$E2123)</f>
        <v>0</v>
      </c>
      <c r="AK2123">
        <f>VLOOKUP($F2123,'(참고)타워 스텟 가치'!$B$12:$L$16,AK$2,0)+(VLOOKUP($F2123,'(참고)타워 스텟 가치'!$B$12:$L$16,AK$2,0)*$E2123)</f>
        <v>0</v>
      </c>
      <c r="AL2123">
        <f>VLOOKUP($F2123,'(참고)타워 스텟 가치'!$B$12:$L$16,AL$2,0)+(VLOOKUP($F2123,'(참고)타워 스텟 가치'!$B$12:$L$16,AL$2,0)*$E2123)</f>
        <v>341.20000000000266</v>
      </c>
      <c r="AM2123">
        <f>SUM('스테이지별 몬스터 스텟'!AD2123*'(참고)타워 스텟 가치'!$Q$17,'스테이지별 몬스터 스텟'!AE2123*'(참고)타워 스텟 가치'!$R$17,'스테이지별 몬스터 스텟'!AF2123*'(참고)타워 스텟 가치'!$S$17,'스테이지별 몬스터 스텟'!AG2123*'(참고)타워 스텟 가치'!$T$17,'스테이지별 몬스터 스텟'!AH2123*'(참고)타워 스텟 가치'!$U$17,'스테이지별 몬스터 스텟'!AI2123*'(참고)타워 스텟 가치'!$V$17,'스테이지별 몬스터 스텟'!AJ2123*'(참고)타워 스텟 가치'!$W$17,'스테이지별 몬스터 스텟'!AK2123*'(참고)타워 스텟 가치'!$X$17,'스테이지별 몬스터 스텟'!AL2123*'(참고)타워 스텟 가치'!$Y$17)</f>
        <v>1303552.46750001</v>
      </c>
      <c r="AN2123">
        <v>3</v>
      </c>
    </row>
    <row r="2124" spans="3:40" x14ac:dyDescent="0.3">
      <c r="C2124">
        <v>5</v>
      </c>
      <c r="D2124">
        <f t="shared" si="98"/>
        <v>424</v>
      </c>
      <c r="E2124" s="52">
        <f>VLOOKUP(D2124,'스테이지별 난이도 설정'!B:C,2,0)</f>
        <v>169.60000000000133</v>
      </c>
      <c r="F2124" t="str">
        <f t="shared" si="99"/>
        <v>스페셜</v>
      </c>
      <c r="G2124">
        <f t="shared" si="100"/>
        <v>6</v>
      </c>
      <c r="H2124">
        <f>VLOOKUP($F2124,'(참고)타워 스텟 가치'!$B$2:$L$6,H$2,0)+(VLOOKUP($F2124,'(참고)타워 스텟 가치'!$B$2:$L$6,H$2,0)*$E2124)</f>
        <v>6477.4687500000509</v>
      </c>
      <c r="I2124">
        <f>VLOOKUP($F2124,'(참고)타워 스텟 가치'!$B$2:$L$6,I$2,0)+(VLOOKUP($F2124,'(참고)타워 스텟 가치'!$B$2:$L$6,I$2,0)*$E2124)</f>
        <v>1295.4937500000101</v>
      </c>
      <c r="J2124">
        <f>VLOOKUP($F2124,'(참고)타워 스텟 가치'!$B$2:$L$6,J$2,0)+(VLOOKUP($F2124,'(참고)타워 스텟 가치'!$B$2:$L$6,J$2,0)*$E2124)</f>
        <v>853000.00000000664</v>
      </c>
      <c r="K2124">
        <f>VLOOKUP($F2124,'(참고)타워 스텟 가치'!$B$2:$L$6,K$2,0)+(VLOOKUP($F2124,'(참고)타워 스텟 가치'!$B$2:$L$6,K$2,0)*$E2124)</f>
        <v>25909.875000000204</v>
      </c>
      <c r="L2124">
        <f>VLOOKUP($F2124,'(참고)타워 스텟 가치'!$B$2:$L$6,L$2,0)+(VLOOKUP($F2124,'(참고)타워 스텟 가치'!$B$2:$L$6,L$2,0)*$E2124)</f>
        <v>431.83125000000337</v>
      </c>
      <c r="M2124">
        <f>VLOOKUP($F2124,'(참고)타워 스텟 가치'!$B$2:$L$6,M$2,0)+(VLOOKUP($F2124,'(참고)타워 스텟 가치'!$B$2:$L$6,M$2,0)*$E2124)</f>
        <v>51.180000000000398</v>
      </c>
      <c r="N2124">
        <f>VLOOKUP($F2124,'(참고)타워 스텟 가치'!$B$2:$L$6,N$2,0)+(VLOOKUP($F2124,'(참고)타워 스텟 가치'!$B$2:$L$6,N$2,0)*$E2124)</f>
        <v>0</v>
      </c>
      <c r="O2124">
        <f>VLOOKUP($F2124,'(참고)타워 스텟 가치'!$B$2:$L$6,O$2,0)+(VLOOKUP($F2124,'(참고)타워 스텟 가치'!$B$2:$L$6,O$2,0)*$E2124)</f>
        <v>0</v>
      </c>
      <c r="P2124">
        <f>VLOOKUP($F2124,'(참고)타워 스텟 가치'!$B$2:$L$6,P$2,0)+(VLOOKUP($F2124,'(참고)타워 스텟 가치'!$B$2:$L$6,P$2,0)*$E2124)</f>
        <v>170.60000000000133</v>
      </c>
      <c r="Q2124">
        <f>SUM('스테이지별 몬스터 스텟'!H2124*'(참고)타워 스텟 가치'!$Q$17,'스테이지별 몬스터 스텟'!I2124*'(참고)타워 스텟 가치'!$R$17,'스테이지별 몬스터 스텟'!J2124*'(참고)타워 스텟 가치'!$S$17,'스테이지별 몬스터 스텟'!K2124*'(참고)타워 스텟 가치'!$T$17,'스테이지별 몬스터 스텟'!L2124*'(참고)타워 스텟 가치'!$U$17,'스테이지별 몬스터 스텟'!M2124*'(참고)타워 스텟 가치'!$V$17,'스테이지별 몬스터 스텟'!N2124*'(참고)타워 스텟 가치'!$W$17,'스테이지별 몬스터 스텟'!O2124*'(참고)타워 스텟 가치'!$X$17,'스테이지별 몬스터 스텟'!P2124*'(참고)타워 스텟 가치'!$Y$17)</f>
        <v>1347473.9706250106</v>
      </c>
      <c r="R2124">
        <v>1</v>
      </c>
      <c r="S2124">
        <f>VLOOKUP($F2124,'(참고)타워 스텟 가치'!$B$7:$L$11,S$2,0)+(VLOOKUP($F2124,'(참고)타워 스텟 가치'!$B$7:$L$11,S$2,0)*$E2124)</f>
        <v>2159.1562500000168</v>
      </c>
      <c r="T2124">
        <f>VLOOKUP($F2124,'(참고)타워 스텟 가치'!$B$7:$L$11,T$2,0)+(VLOOKUP($F2124,'(참고)타워 스텟 가치'!$B$7:$L$11,T$2,0)*$E2124)</f>
        <v>3886.4812500000303</v>
      </c>
      <c r="U2124">
        <f>VLOOKUP($F2124,'(참고)타워 스텟 가치'!$B$7:$L$11,U$2,0)+(VLOOKUP($F2124,'(참고)타워 스텟 가치'!$B$7:$L$11,U$2,0)*$E2124)</f>
        <v>853000.00000000664</v>
      </c>
      <c r="V2124">
        <f>VLOOKUP($F2124,'(참고)타워 스텟 가치'!$B$7:$L$11,V$2,0)+(VLOOKUP($F2124,'(참고)타워 스텟 가치'!$B$7:$L$11,V$2,0)*$E2124)</f>
        <v>25909.875000000204</v>
      </c>
      <c r="W2124">
        <f>VLOOKUP($F2124,'(참고)타워 스텟 가치'!$B$7:$L$11,W$2,0)+(VLOOKUP($F2124,'(참고)타워 스텟 가치'!$B$7:$L$11,W$2,0)*$E2124)</f>
        <v>431.83125000000337</v>
      </c>
      <c r="X2124">
        <f>VLOOKUP($F2124,'(참고)타워 스텟 가치'!$B$7:$L$11,X$2,0)+(VLOOKUP($F2124,'(참고)타워 스텟 가치'!$B$7:$L$11,X$2,0)*$E2124)</f>
        <v>51.180000000000398</v>
      </c>
      <c r="Y2124">
        <f>VLOOKUP($F2124,'(참고)타워 스텟 가치'!$B$7:$L$11,Y$2,0)+(VLOOKUP($F2124,'(참고)타워 스텟 가치'!$B$7:$L$11,Y$2,0)*$E2124)</f>
        <v>0</v>
      </c>
      <c r="Z2124">
        <f>VLOOKUP($F2124,'(참고)타워 스텟 가치'!$B$7:$L$11,Z$2,0)+(VLOOKUP($F2124,'(참고)타워 스텟 가치'!$B$7:$L$11,Z$2,0)*$E2124)</f>
        <v>0</v>
      </c>
      <c r="AA2124">
        <f>VLOOKUP($F2124,'(참고)타워 스텟 가치'!$B$7:$L$11,AA$2,0)+(VLOOKUP($F2124,'(참고)타워 스텟 가치'!$B$7:$L$11,AA$2,0)*$E2124)</f>
        <v>170.60000000000133</v>
      </c>
      <c r="AB2124">
        <f>SUM('스테이지별 몬스터 스텟'!S2124*'(참고)타워 스텟 가치'!$Q$17,'스테이지별 몬스터 스텟'!T2124*'(참고)타워 스텟 가치'!$R$17,'스테이지별 몬스터 스텟'!U2124*'(참고)타워 스텟 가치'!$S$17,'스테이지별 몬스터 스텟'!V2124*'(참고)타워 스텟 가치'!$T$17,'스테이지별 몬스터 스텟'!W2124*'(참고)타워 스텟 가치'!$U$17,'스테이지별 몬스터 스텟'!X2124*'(참고)타워 스텟 가치'!$V$17,'스테이지별 몬스터 스텟'!Y2124*'(참고)타워 스텟 가치'!$W$17,'스테이지별 몬스터 스텟'!Z2124*'(참고)타워 스텟 가치'!$X$17,'스테이지별 몬스터 스텟'!AA2124*'(참고)타워 스텟 가치'!$Y$17)</f>
        <v>1342723.8268750105</v>
      </c>
      <c r="AC2124">
        <v>2</v>
      </c>
      <c r="AD2124">
        <f>VLOOKUP($F2124,'(참고)타워 스텟 가치'!$B$12:$L$16,AD$2,0)+(VLOOKUP($F2124,'(참고)타워 스텟 가치'!$B$12:$L$16,AD$2,0)*$E2124)</f>
        <v>2159.1562500000168</v>
      </c>
      <c r="AE2124">
        <f>VLOOKUP($F2124,'(참고)타워 스텟 가치'!$B$12:$L$16,AE$2,0)+(VLOOKUP($F2124,'(참고)타워 스텟 가치'!$B$12:$L$16,AE$2,0)*$E2124)</f>
        <v>2590.9875000000202</v>
      </c>
      <c r="AF2124">
        <f>VLOOKUP($F2124,'(참고)타워 스텟 가치'!$B$12:$L$16,AF$2,0)+(VLOOKUP($F2124,'(참고)타워 스텟 가치'!$B$12:$L$16,AF$2,0)*$E2124)</f>
        <v>853000.00000000664</v>
      </c>
      <c r="AG2124">
        <f>VLOOKUP($F2124,'(참고)타워 스텟 가치'!$B$12:$L$16,AG$2,0)+(VLOOKUP($F2124,'(참고)타워 스텟 가치'!$B$12:$L$16,AG$2,0)*$E2124)</f>
        <v>12954.937500000102</v>
      </c>
      <c r="AH2124">
        <f>VLOOKUP($F2124,'(참고)타워 스텟 가치'!$B$12:$L$16,AH$2,0)+(VLOOKUP($F2124,'(참고)타워 스텟 가치'!$B$12:$L$16,AH$2,0)*$E2124)</f>
        <v>431.83125000000337</v>
      </c>
      <c r="AI2124">
        <f>VLOOKUP($F2124,'(참고)타워 스텟 가치'!$B$12:$L$16,AI$2,0)+(VLOOKUP($F2124,'(참고)타워 스텟 가치'!$B$12:$L$16,AI$2,0)*$E2124)</f>
        <v>51.180000000000398</v>
      </c>
      <c r="AJ2124">
        <f>VLOOKUP($F2124,'(참고)타워 스텟 가치'!$B$12:$L$16,AJ$2,0)+(VLOOKUP($F2124,'(참고)타워 스텟 가치'!$B$12:$L$16,AJ$2,0)*$E2124)</f>
        <v>0</v>
      </c>
      <c r="AK2124">
        <f>VLOOKUP($F2124,'(참고)타워 스텟 가치'!$B$12:$L$16,AK$2,0)+(VLOOKUP($F2124,'(참고)타워 스텟 가치'!$B$12:$L$16,AK$2,0)*$E2124)</f>
        <v>0</v>
      </c>
      <c r="AL2124">
        <f>VLOOKUP($F2124,'(참고)타워 스텟 가치'!$B$12:$L$16,AL$2,0)+(VLOOKUP($F2124,'(참고)타워 스텟 가치'!$B$12:$L$16,AL$2,0)*$E2124)</f>
        <v>341.20000000000266</v>
      </c>
      <c r="AM2124">
        <f>SUM('스테이지별 몬스터 스텟'!AD2124*'(참고)타워 스텟 가치'!$Q$17,'스테이지별 몬스터 스텟'!AE2124*'(참고)타워 스텟 가치'!$R$17,'스테이지별 몬스터 스텟'!AF2124*'(참고)타워 스텟 가치'!$S$17,'스테이지별 몬스터 스텟'!AG2124*'(참고)타워 스텟 가치'!$T$17,'스테이지별 몬스터 스텟'!AH2124*'(참고)타워 스텟 가치'!$U$17,'스테이지별 몬스터 스텟'!AI2124*'(참고)타워 스텟 가치'!$V$17,'스테이지별 몬스터 스텟'!AJ2124*'(참고)타워 스텟 가치'!$W$17,'스테이지별 몬스터 스텟'!AK2124*'(참고)타워 스텟 가치'!$X$17,'스테이지별 몬스터 스텟'!AL2124*'(참고)타워 스텟 가치'!$Y$17)</f>
        <v>1315211.9112500101</v>
      </c>
      <c r="AN2124">
        <v>3</v>
      </c>
    </row>
    <row r="2125" spans="3:40" x14ac:dyDescent="0.3">
      <c r="C2125">
        <v>1</v>
      </c>
      <c r="D2125">
        <f t="shared" si="98"/>
        <v>425</v>
      </c>
      <c r="E2125" s="52">
        <f>VLOOKUP(D2125,'스테이지별 난이도 설정'!B:C,2,0)</f>
        <v>170.00000000000134</v>
      </c>
      <c r="F2125" t="str">
        <f t="shared" si="99"/>
        <v>일반</v>
      </c>
      <c r="G2125">
        <f t="shared" si="100"/>
        <v>6</v>
      </c>
      <c r="H2125">
        <f>VLOOKUP($F2125,'(참고)타워 스텟 가치'!$B$2:$L$6,H$2,0)+(VLOOKUP($F2125,'(참고)타워 스텟 가치'!$B$2:$L$6,H$2,0)*$E2125)</f>
        <v>1282.50000000001</v>
      </c>
      <c r="I2125">
        <f>VLOOKUP($F2125,'(참고)타워 스텟 가치'!$B$2:$L$6,I$2,0)+(VLOOKUP($F2125,'(참고)타워 스텟 가치'!$B$2:$L$6,I$2,0)*$E2125)</f>
        <v>256.50000000000199</v>
      </c>
      <c r="J2125">
        <f>VLOOKUP($F2125,'(참고)타워 스텟 가치'!$B$2:$L$6,J$2,0)+(VLOOKUP($F2125,'(참고)타워 스텟 가치'!$B$2:$L$6,J$2,0)*$E2125)</f>
        <v>855000.00000000664</v>
      </c>
      <c r="K2125">
        <f>VLOOKUP($F2125,'(참고)타워 스텟 가치'!$B$2:$L$6,K$2,0)+(VLOOKUP($F2125,'(참고)타워 스텟 가치'!$B$2:$L$6,K$2,0)*$E2125)</f>
        <v>5130.00000000004</v>
      </c>
      <c r="L2125">
        <f>VLOOKUP($F2125,'(참고)타워 스텟 가치'!$B$2:$L$6,L$2,0)+(VLOOKUP($F2125,'(참고)타워 스텟 가치'!$B$2:$L$6,L$2,0)*$E2125)</f>
        <v>85.500000000000668</v>
      </c>
      <c r="M2125">
        <f>VLOOKUP($F2125,'(참고)타워 스텟 가치'!$B$2:$L$6,M$2,0)+(VLOOKUP($F2125,'(참고)타워 스텟 가치'!$B$2:$L$6,M$2,0)*$E2125)</f>
        <v>51.300000000000395</v>
      </c>
      <c r="N2125">
        <f>VLOOKUP($F2125,'(참고)타워 스텟 가치'!$B$2:$L$6,N$2,0)+(VLOOKUP($F2125,'(참고)타워 스텟 가치'!$B$2:$L$6,N$2,0)*$E2125)</f>
        <v>0</v>
      </c>
      <c r="O2125">
        <f>VLOOKUP($F2125,'(참고)타워 스텟 가치'!$B$2:$L$6,O$2,0)+(VLOOKUP($F2125,'(참고)타워 스텟 가치'!$B$2:$L$6,O$2,0)*$E2125)</f>
        <v>0</v>
      </c>
      <c r="P2125">
        <f>VLOOKUP($F2125,'(참고)타워 스텟 가치'!$B$2:$L$6,P$2,0)+(VLOOKUP($F2125,'(참고)타워 스텟 가치'!$B$2:$L$6,P$2,0)*$E2125)</f>
        <v>119.70000000000093</v>
      </c>
      <c r="Q2125">
        <f>SUM('스테이지별 몬스터 스텟'!H2125*'(참고)타워 스텟 가치'!$Q$17,'스테이지별 몬스터 스텟'!I2125*'(참고)타워 스텟 가치'!$R$17,'스테이지별 몬스터 스텟'!J2125*'(참고)타워 스텟 가치'!$S$17,'스테이지별 몬스터 스텟'!K2125*'(참고)타워 스텟 가치'!$T$17,'스테이지별 몬스터 스텟'!L2125*'(참고)타워 스텟 가치'!$U$17,'스테이지별 몬스터 스텟'!M2125*'(참고)타워 스텟 가치'!$V$17,'스테이지별 몬스터 스텟'!N2125*'(참고)타워 스텟 가치'!$W$17,'스테이지별 몬스터 스텟'!O2125*'(참고)타워 스텟 가치'!$X$17,'스테이지별 몬스터 스텟'!P2125*'(참고)타워 스텟 가치'!$Y$17)</f>
        <v>1296171.45000001</v>
      </c>
      <c r="R2125">
        <v>1</v>
      </c>
      <c r="S2125">
        <f>VLOOKUP($F2125,'(참고)타워 스텟 가치'!$B$7:$L$11,S$2,0)+(VLOOKUP($F2125,'(참고)타워 스텟 가치'!$B$7:$L$11,S$2,0)*$E2125)</f>
        <v>427.50000000000335</v>
      </c>
      <c r="T2125">
        <f>VLOOKUP($F2125,'(참고)타워 스텟 가치'!$B$7:$L$11,T$2,0)+(VLOOKUP($F2125,'(참고)타워 스텟 가치'!$B$7:$L$11,T$2,0)*$E2125)</f>
        <v>769.50000000000603</v>
      </c>
      <c r="U2125">
        <f>VLOOKUP($F2125,'(참고)타워 스텟 가치'!$B$7:$L$11,U$2,0)+(VLOOKUP($F2125,'(참고)타워 스텟 가치'!$B$7:$L$11,U$2,0)*$E2125)</f>
        <v>855000.00000000664</v>
      </c>
      <c r="V2125">
        <f>VLOOKUP($F2125,'(참고)타워 스텟 가치'!$B$7:$L$11,V$2,0)+(VLOOKUP($F2125,'(참고)타워 스텟 가치'!$B$7:$L$11,V$2,0)*$E2125)</f>
        <v>5130.00000000004</v>
      </c>
      <c r="W2125">
        <f>VLOOKUP($F2125,'(참고)타워 스텟 가치'!$B$7:$L$11,W$2,0)+(VLOOKUP($F2125,'(참고)타워 스텟 가치'!$B$7:$L$11,W$2,0)*$E2125)</f>
        <v>85.500000000000668</v>
      </c>
      <c r="X2125">
        <f>VLOOKUP($F2125,'(참고)타워 스텟 가치'!$B$7:$L$11,X$2,0)+(VLOOKUP($F2125,'(참고)타워 스텟 가치'!$B$7:$L$11,X$2,0)*$E2125)</f>
        <v>51.300000000000395</v>
      </c>
      <c r="Y2125">
        <f>VLOOKUP($F2125,'(참고)타워 스텟 가치'!$B$7:$L$11,Y$2,0)+(VLOOKUP($F2125,'(참고)타워 스텟 가치'!$B$7:$L$11,Y$2,0)*$E2125)</f>
        <v>0</v>
      </c>
      <c r="Z2125">
        <f>VLOOKUP($F2125,'(참고)타워 스텟 가치'!$B$7:$L$11,Z$2,0)+(VLOOKUP($F2125,'(참고)타워 스텟 가치'!$B$7:$L$11,Z$2,0)*$E2125)</f>
        <v>0</v>
      </c>
      <c r="AA2125">
        <f>VLOOKUP($F2125,'(참고)타워 스텟 가치'!$B$7:$L$11,AA$2,0)+(VLOOKUP($F2125,'(참고)타워 스텟 가치'!$B$7:$L$11,AA$2,0)*$E2125)</f>
        <v>119.70000000000093</v>
      </c>
      <c r="AB2125">
        <f>SUM('스테이지별 몬스터 스텟'!S2125*'(참고)타워 스텟 가치'!$Q$17,'스테이지별 몬스터 스텟'!T2125*'(참고)타워 스텟 가치'!$R$17,'스테이지별 몬스터 스텟'!U2125*'(참고)타워 스텟 가치'!$S$17,'스테이지별 몬스터 스텟'!V2125*'(참고)타워 스텟 가치'!$T$17,'스테이지별 몬스터 스텟'!W2125*'(참고)타워 스텟 가치'!$U$17,'스테이지별 몬스터 스텟'!X2125*'(참고)타워 스텟 가치'!$V$17,'스테이지별 몬스터 스텟'!Y2125*'(참고)타워 스텟 가치'!$W$17,'스테이지별 몬스터 스텟'!Z2125*'(참고)타워 스텟 가치'!$X$17,'스테이지별 몬스터 스텟'!AA2125*'(참고)타워 스텟 가치'!$Y$17)</f>
        <v>1295230.95000001</v>
      </c>
      <c r="AC2125">
        <v>2</v>
      </c>
      <c r="AD2125">
        <f>VLOOKUP($F2125,'(참고)타워 스텟 가치'!$B$12:$L$16,AD$2,0)+(VLOOKUP($F2125,'(참고)타워 스텟 가치'!$B$12:$L$16,AD$2,0)*$E2125)</f>
        <v>427.50000000000335</v>
      </c>
      <c r="AE2125">
        <f>VLOOKUP($F2125,'(참고)타워 스텟 가치'!$B$12:$L$16,AE$2,0)+(VLOOKUP($F2125,'(참고)타워 스텟 가치'!$B$12:$L$16,AE$2,0)*$E2125)</f>
        <v>513.00000000000398</v>
      </c>
      <c r="AF2125">
        <f>VLOOKUP($F2125,'(참고)타워 스텟 가치'!$B$12:$L$16,AF$2,0)+(VLOOKUP($F2125,'(참고)타워 스텟 가치'!$B$12:$L$16,AF$2,0)*$E2125)</f>
        <v>855000.00000000664</v>
      </c>
      <c r="AG2125">
        <f>VLOOKUP($F2125,'(참고)타워 스텟 가치'!$B$12:$L$16,AG$2,0)+(VLOOKUP($F2125,'(참고)타워 스텟 가치'!$B$12:$L$16,AG$2,0)*$E2125)</f>
        <v>2565.00000000002</v>
      </c>
      <c r="AH2125">
        <f>VLOOKUP($F2125,'(참고)타워 스텟 가치'!$B$12:$L$16,AH$2,0)+(VLOOKUP($F2125,'(참고)타워 스텟 가치'!$B$12:$L$16,AH$2,0)*$E2125)</f>
        <v>85.500000000000668</v>
      </c>
      <c r="AI2125">
        <f>VLOOKUP($F2125,'(참고)타워 스텟 가치'!$B$12:$L$16,AI$2,0)+(VLOOKUP($F2125,'(참고)타워 스텟 가치'!$B$12:$L$16,AI$2,0)*$E2125)</f>
        <v>51.300000000000395</v>
      </c>
      <c r="AJ2125">
        <f>VLOOKUP($F2125,'(참고)타워 스텟 가치'!$B$12:$L$16,AJ$2,0)+(VLOOKUP($F2125,'(참고)타워 스텟 가치'!$B$12:$L$16,AJ$2,0)*$E2125)</f>
        <v>0</v>
      </c>
      <c r="AK2125">
        <f>VLOOKUP($F2125,'(참고)타워 스텟 가치'!$B$12:$L$16,AK$2,0)+(VLOOKUP($F2125,'(참고)타워 스텟 가치'!$B$12:$L$16,AK$2,0)*$E2125)</f>
        <v>0</v>
      </c>
      <c r="AL2125">
        <f>VLOOKUP($F2125,'(참고)타워 스텟 가치'!$B$12:$L$16,AL$2,0)+(VLOOKUP($F2125,'(참고)타워 스텟 가치'!$B$12:$L$16,AL$2,0)*$E2125)</f>
        <v>239.40000000000185</v>
      </c>
      <c r="AM2125">
        <f>SUM('스테이지별 몬스터 스텟'!AD2125*'(참고)타워 스텟 가치'!$Q$17,'스테이지별 몬스터 스텟'!AE2125*'(참고)타워 스텟 가치'!$R$17,'스테이지별 몬스터 스텟'!AF2125*'(참고)타워 스텟 가치'!$S$17,'스테이지별 몬스터 스텟'!AG2125*'(참고)타워 스텟 가치'!$T$17,'스테이지별 몬스터 스텟'!AH2125*'(참고)타워 스텟 가치'!$U$17,'스테이지별 몬스터 스텟'!AI2125*'(참고)타워 스텟 가치'!$V$17,'스테이지별 몬스터 스텟'!AJ2125*'(참고)타워 스텟 가치'!$W$17,'스테이지별 몬스터 스텟'!AK2125*'(참고)타워 스텟 가치'!$X$17,'스테이지별 몬스터 스텟'!AL2125*'(참고)타워 스텟 가치'!$Y$17)</f>
        <v>1289955.6000000101</v>
      </c>
      <c r="AN2125">
        <v>3</v>
      </c>
    </row>
    <row r="2126" spans="3:40" x14ac:dyDescent="0.3">
      <c r="C2126">
        <v>2</v>
      </c>
      <c r="D2126">
        <f t="shared" si="98"/>
        <v>425</v>
      </c>
      <c r="E2126" s="52">
        <f>VLOOKUP(D2126,'스테이지별 난이도 설정'!B:C,2,0)</f>
        <v>170.00000000000134</v>
      </c>
      <c r="F2126" t="str">
        <f t="shared" si="99"/>
        <v>레어</v>
      </c>
      <c r="G2126">
        <f t="shared" si="100"/>
        <v>6</v>
      </c>
      <c r="H2126">
        <f>VLOOKUP($F2126,'(참고)타워 스텟 가치'!$B$2:$L$6,H$2,0)+(VLOOKUP($F2126,'(참고)타워 스텟 가치'!$B$2:$L$6,H$2,0)*$E2126)</f>
        <v>1923.750000000015</v>
      </c>
      <c r="I2126">
        <f>VLOOKUP($F2126,'(참고)타워 스텟 가치'!$B$2:$L$6,I$2,0)+(VLOOKUP($F2126,'(참고)타워 스텟 가치'!$B$2:$L$6,I$2,0)*$E2126)</f>
        <v>384.75000000000301</v>
      </c>
      <c r="J2126">
        <f>VLOOKUP($F2126,'(참고)타워 스텟 가치'!$B$2:$L$6,J$2,0)+(VLOOKUP($F2126,'(참고)타워 스텟 가치'!$B$2:$L$6,J$2,0)*$E2126)</f>
        <v>855000.00000000664</v>
      </c>
      <c r="K2126">
        <f>VLOOKUP($F2126,'(참고)타워 스텟 가치'!$B$2:$L$6,K$2,0)+(VLOOKUP($F2126,'(참고)타워 스텟 가치'!$B$2:$L$6,K$2,0)*$E2126)</f>
        <v>7695.00000000006</v>
      </c>
      <c r="L2126">
        <f>VLOOKUP($F2126,'(참고)타워 스텟 가치'!$B$2:$L$6,L$2,0)+(VLOOKUP($F2126,'(참고)타워 스텟 가치'!$B$2:$L$6,L$2,0)*$E2126)</f>
        <v>128.25000000000099</v>
      </c>
      <c r="M2126">
        <f>VLOOKUP($F2126,'(참고)타워 스텟 가치'!$B$2:$L$6,M$2,0)+(VLOOKUP($F2126,'(참고)타워 스텟 가치'!$B$2:$L$6,M$2,0)*$E2126)</f>
        <v>51.300000000000395</v>
      </c>
      <c r="N2126">
        <f>VLOOKUP($F2126,'(참고)타워 스텟 가치'!$B$2:$L$6,N$2,0)+(VLOOKUP($F2126,'(참고)타워 스텟 가치'!$B$2:$L$6,N$2,0)*$E2126)</f>
        <v>0</v>
      </c>
      <c r="O2126">
        <f>VLOOKUP($F2126,'(참고)타워 스텟 가치'!$B$2:$L$6,O$2,0)+(VLOOKUP($F2126,'(참고)타워 스텟 가치'!$B$2:$L$6,O$2,0)*$E2126)</f>
        <v>0</v>
      </c>
      <c r="P2126">
        <f>VLOOKUP($F2126,'(참고)타워 스텟 가치'!$B$2:$L$6,P$2,0)+(VLOOKUP($F2126,'(참고)타워 스텟 가치'!$B$2:$L$6,P$2,0)*$E2126)</f>
        <v>119.70000000000093</v>
      </c>
      <c r="Q2126">
        <f>SUM('스테이지별 몬스터 스텟'!H2126*'(참고)타워 스텟 가치'!$Q$17,'스테이지별 몬스터 스텟'!I2126*'(참고)타워 스텟 가치'!$R$17,'스테이지별 몬스터 스텟'!J2126*'(참고)타워 스텟 가치'!$S$17,'스테이지별 몬스터 스텟'!K2126*'(참고)타워 스텟 가치'!$T$17,'스테이지별 몬스터 스텟'!L2126*'(참고)타워 스텟 가치'!$U$17,'스테이지별 몬스터 스텟'!M2126*'(참고)타워 스텟 가치'!$V$17,'스테이지별 몬스터 스텟'!N2126*'(참고)타워 스텟 가치'!$W$17,'스테이지별 몬스터 스텟'!O2126*'(참고)타워 스텟 가치'!$X$17,'스테이지별 몬스터 스텟'!P2126*'(참고)타워 스텟 가치'!$Y$17)</f>
        <v>1302861.8250000102</v>
      </c>
      <c r="R2126">
        <v>1</v>
      </c>
      <c r="S2126">
        <f>VLOOKUP($F2126,'(참고)타워 스텟 가치'!$B$7:$L$11,S$2,0)+(VLOOKUP($F2126,'(참고)타워 스텟 가치'!$B$7:$L$11,S$2,0)*$E2126)</f>
        <v>641.250000000005</v>
      </c>
      <c r="T2126">
        <f>VLOOKUP($F2126,'(참고)타워 스텟 가치'!$B$7:$L$11,T$2,0)+(VLOOKUP($F2126,'(참고)타워 스텟 가치'!$B$7:$L$11,T$2,0)*$E2126)</f>
        <v>1154.2500000000091</v>
      </c>
      <c r="U2126">
        <f>VLOOKUP($F2126,'(참고)타워 스텟 가치'!$B$7:$L$11,U$2,0)+(VLOOKUP($F2126,'(참고)타워 스텟 가치'!$B$7:$L$11,U$2,0)*$E2126)</f>
        <v>855000.00000000664</v>
      </c>
      <c r="V2126">
        <f>VLOOKUP($F2126,'(참고)타워 스텟 가치'!$B$7:$L$11,V$2,0)+(VLOOKUP($F2126,'(참고)타워 스텟 가치'!$B$7:$L$11,V$2,0)*$E2126)</f>
        <v>7695.00000000006</v>
      </c>
      <c r="W2126">
        <f>VLOOKUP($F2126,'(참고)타워 스텟 가치'!$B$7:$L$11,W$2,0)+(VLOOKUP($F2126,'(참고)타워 스텟 가치'!$B$7:$L$11,W$2,0)*$E2126)</f>
        <v>128.25000000000099</v>
      </c>
      <c r="X2126">
        <f>VLOOKUP($F2126,'(참고)타워 스텟 가치'!$B$7:$L$11,X$2,0)+(VLOOKUP($F2126,'(참고)타워 스텟 가치'!$B$7:$L$11,X$2,0)*$E2126)</f>
        <v>51.300000000000395</v>
      </c>
      <c r="Y2126">
        <f>VLOOKUP($F2126,'(참고)타워 스텟 가치'!$B$7:$L$11,Y$2,0)+(VLOOKUP($F2126,'(참고)타워 스텟 가치'!$B$7:$L$11,Y$2,0)*$E2126)</f>
        <v>0</v>
      </c>
      <c r="Z2126">
        <f>VLOOKUP($F2126,'(참고)타워 스텟 가치'!$B$7:$L$11,Z$2,0)+(VLOOKUP($F2126,'(참고)타워 스텟 가치'!$B$7:$L$11,Z$2,0)*$E2126)</f>
        <v>0</v>
      </c>
      <c r="AA2126">
        <f>VLOOKUP($F2126,'(참고)타워 스텟 가치'!$B$7:$L$11,AA$2,0)+(VLOOKUP($F2126,'(참고)타워 스텟 가치'!$B$7:$L$11,AA$2,0)*$E2126)</f>
        <v>119.70000000000093</v>
      </c>
      <c r="AB2126">
        <f>SUM('스테이지별 몬스터 스텟'!S2126*'(참고)타워 스텟 가치'!$Q$17,'스테이지별 몬스터 스텟'!T2126*'(참고)타워 스텟 가치'!$R$17,'스테이지별 몬스터 스텟'!U2126*'(참고)타워 스텟 가치'!$S$17,'스테이지별 몬스터 스텟'!V2126*'(참고)타워 스텟 가치'!$T$17,'스테이지별 몬스터 스텟'!W2126*'(참고)타워 스텟 가치'!$U$17,'스테이지별 몬스터 스텟'!X2126*'(참고)타워 스텟 가치'!$V$17,'스테이지별 몬스터 스텟'!Y2126*'(참고)타워 스텟 가치'!$W$17,'스테이지별 몬스터 스텟'!Z2126*'(참고)타워 스텟 가치'!$X$17,'스테이지별 몬스터 스텟'!AA2126*'(참고)타워 스텟 가치'!$Y$17)</f>
        <v>1301451.0750000102</v>
      </c>
      <c r="AC2126">
        <v>2</v>
      </c>
      <c r="AD2126">
        <f>VLOOKUP($F2126,'(참고)타워 스텟 가치'!$B$12:$L$16,AD$2,0)+(VLOOKUP($F2126,'(참고)타워 스텟 가치'!$B$12:$L$16,AD$2,0)*$E2126)</f>
        <v>641.250000000005</v>
      </c>
      <c r="AE2126">
        <f>VLOOKUP($F2126,'(참고)타워 스텟 가치'!$B$12:$L$16,AE$2,0)+(VLOOKUP($F2126,'(참고)타워 스텟 가치'!$B$12:$L$16,AE$2,0)*$E2126)</f>
        <v>769.50000000000603</v>
      </c>
      <c r="AF2126">
        <f>VLOOKUP($F2126,'(참고)타워 스텟 가치'!$B$12:$L$16,AF$2,0)+(VLOOKUP($F2126,'(참고)타워 스텟 가치'!$B$12:$L$16,AF$2,0)*$E2126)</f>
        <v>855000.00000000664</v>
      </c>
      <c r="AG2126">
        <f>VLOOKUP($F2126,'(참고)타워 스텟 가치'!$B$12:$L$16,AG$2,0)+(VLOOKUP($F2126,'(참고)타워 스텟 가치'!$B$12:$L$16,AG$2,0)*$E2126)</f>
        <v>3847.50000000003</v>
      </c>
      <c r="AH2126">
        <f>VLOOKUP($F2126,'(참고)타워 스텟 가치'!$B$12:$L$16,AH$2,0)+(VLOOKUP($F2126,'(참고)타워 스텟 가치'!$B$12:$L$16,AH$2,0)*$E2126)</f>
        <v>128.25000000000099</v>
      </c>
      <c r="AI2126">
        <f>VLOOKUP($F2126,'(참고)타워 스텟 가치'!$B$12:$L$16,AI$2,0)+(VLOOKUP($F2126,'(참고)타워 스텟 가치'!$B$12:$L$16,AI$2,0)*$E2126)</f>
        <v>51.300000000000395</v>
      </c>
      <c r="AJ2126">
        <f>VLOOKUP($F2126,'(참고)타워 스텟 가치'!$B$12:$L$16,AJ$2,0)+(VLOOKUP($F2126,'(참고)타워 스텟 가치'!$B$12:$L$16,AJ$2,0)*$E2126)</f>
        <v>0</v>
      </c>
      <c r="AK2126">
        <f>VLOOKUP($F2126,'(참고)타워 스텟 가치'!$B$12:$L$16,AK$2,0)+(VLOOKUP($F2126,'(참고)타워 스텟 가치'!$B$12:$L$16,AK$2,0)*$E2126)</f>
        <v>0</v>
      </c>
      <c r="AL2126">
        <f>VLOOKUP($F2126,'(참고)타워 스텟 가치'!$B$12:$L$16,AL$2,0)+(VLOOKUP($F2126,'(참고)타워 스텟 가치'!$B$12:$L$16,AL$2,0)*$E2126)</f>
        <v>239.40000000000185</v>
      </c>
      <c r="AM2126">
        <f>SUM('스테이지별 몬스터 스텟'!AD2126*'(참고)타워 스텟 가치'!$Q$17,'스테이지별 몬스터 스텟'!AE2126*'(참고)타워 스텟 가치'!$R$17,'스테이지별 몬스터 스텟'!AF2126*'(참고)타워 스텟 가치'!$S$17,'스테이지별 몬스터 스텟'!AG2126*'(참고)타워 스텟 가치'!$T$17,'스테이지별 몬스터 스텟'!AH2126*'(참고)타워 스텟 가치'!$U$17,'스테이지별 몬스터 스텟'!AI2126*'(참고)타워 스텟 가치'!$V$17,'스테이지별 몬스터 스텟'!AJ2126*'(참고)타워 스텟 가치'!$W$17,'스테이지별 몬스터 스텟'!AK2126*'(참고)타워 스텟 가치'!$X$17,'스테이지별 몬스터 스텟'!AL2126*'(참고)타워 스텟 가치'!$Y$17)</f>
        <v>1293418.3500000101</v>
      </c>
      <c r="AN2126">
        <v>3</v>
      </c>
    </row>
    <row r="2127" spans="3:40" x14ac:dyDescent="0.3">
      <c r="C2127">
        <v>3</v>
      </c>
      <c r="D2127">
        <f t="shared" si="98"/>
        <v>425</v>
      </c>
      <c r="E2127" s="52">
        <f>VLOOKUP(D2127,'스테이지별 난이도 설정'!B:C,2,0)</f>
        <v>170.00000000000134</v>
      </c>
      <c r="F2127" t="str">
        <f t="shared" si="99"/>
        <v>에픽</v>
      </c>
      <c r="G2127">
        <f t="shared" si="100"/>
        <v>6</v>
      </c>
      <c r="H2127">
        <f>VLOOKUP($F2127,'(참고)타워 스텟 가치'!$B$2:$L$6,H$2,0)+(VLOOKUP($F2127,'(참고)타워 스텟 가치'!$B$2:$L$6,H$2,0)*$E2127)</f>
        <v>2885.6250000000227</v>
      </c>
      <c r="I2127">
        <f>VLOOKUP($F2127,'(참고)타워 스텟 가치'!$B$2:$L$6,I$2,0)+(VLOOKUP($F2127,'(참고)타워 스텟 가치'!$B$2:$L$6,I$2,0)*$E2127)</f>
        <v>577.12500000000455</v>
      </c>
      <c r="J2127">
        <f>VLOOKUP($F2127,'(참고)타워 스텟 가치'!$B$2:$L$6,J$2,0)+(VLOOKUP($F2127,'(참고)타워 스텟 가치'!$B$2:$L$6,J$2,0)*$E2127)</f>
        <v>855000.00000000664</v>
      </c>
      <c r="K2127">
        <f>VLOOKUP($F2127,'(참고)타워 스텟 가치'!$B$2:$L$6,K$2,0)+(VLOOKUP($F2127,'(참고)타워 스텟 가치'!$B$2:$L$6,K$2,0)*$E2127)</f>
        <v>11542.500000000091</v>
      </c>
      <c r="L2127">
        <f>VLOOKUP($F2127,'(참고)타워 스텟 가치'!$B$2:$L$6,L$2,0)+(VLOOKUP($F2127,'(참고)타워 스텟 가치'!$B$2:$L$6,L$2,0)*$E2127)</f>
        <v>192.37500000000151</v>
      </c>
      <c r="M2127">
        <f>VLOOKUP($F2127,'(참고)타워 스텟 가치'!$B$2:$L$6,M$2,0)+(VLOOKUP($F2127,'(참고)타워 스텟 가치'!$B$2:$L$6,M$2,0)*$E2127)</f>
        <v>51.300000000000395</v>
      </c>
      <c r="N2127">
        <f>VLOOKUP($F2127,'(참고)타워 스텟 가치'!$B$2:$L$6,N$2,0)+(VLOOKUP($F2127,'(참고)타워 스텟 가치'!$B$2:$L$6,N$2,0)*$E2127)</f>
        <v>0</v>
      </c>
      <c r="O2127">
        <f>VLOOKUP($F2127,'(참고)타워 스텟 가치'!$B$2:$L$6,O$2,0)+(VLOOKUP($F2127,'(참고)타워 스텟 가치'!$B$2:$L$6,O$2,0)*$E2127)</f>
        <v>0</v>
      </c>
      <c r="P2127">
        <f>VLOOKUP($F2127,'(참고)타워 스텟 가치'!$B$2:$L$6,P$2,0)+(VLOOKUP($F2127,'(참고)타워 스텟 가치'!$B$2:$L$6,P$2,0)*$E2127)</f>
        <v>119.70000000000093</v>
      </c>
      <c r="Q2127">
        <f>SUM('스테이지별 몬스터 스텟'!H2127*'(참고)타워 스텟 가치'!$Q$17,'스테이지별 몬스터 스텟'!I2127*'(참고)타워 스텟 가치'!$R$17,'스테이지별 몬스터 스텟'!J2127*'(참고)타워 스텟 가치'!$S$17,'스테이지별 몬스터 스텟'!K2127*'(참고)타워 스텟 가치'!$T$17,'스테이지별 몬스터 스텟'!L2127*'(참고)타워 스텟 가치'!$U$17,'스테이지별 몬스터 스텟'!M2127*'(참고)타워 스텟 가치'!$V$17,'스테이지별 몬스터 스텟'!N2127*'(참고)타워 스텟 가치'!$W$17,'스테이지별 몬스터 스텟'!O2127*'(참고)타워 스텟 가치'!$X$17,'스테이지별 몬스터 스텟'!P2127*'(참고)타워 스텟 가치'!$Y$17)</f>
        <v>1312897.3875000102</v>
      </c>
      <c r="R2127">
        <v>1</v>
      </c>
      <c r="S2127">
        <f>VLOOKUP($F2127,'(참고)타워 스텟 가치'!$B$7:$L$11,S$2,0)+(VLOOKUP($F2127,'(참고)타워 스텟 가치'!$B$7:$L$11,S$2,0)*$E2127)</f>
        <v>961.8750000000075</v>
      </c>
      <c r="T2127">
        <f>VLOOKUP($F2127,'(참고)타워 스텟 가치'!$B$7:$L$11,T$2,0)+(VLOOKUP($F2127,'(참고)타워 스텟 가치'!$B$7:$L$11,T$2,0)*$E2127)</f>
        <v>1731.3750000000134</v>
      </c>
      <c r="U2127">
        <f>VLOOKUP($F2127,'(참고)타워 스텟 가치'!$B$7:$L$11,U$2,0)+(VLOOKUP($F2127,'(참고)타워 스텟 가치'!$B$7:$L$11,U$2,0)*$E2127)</f>
        <v>855000.00000000664</v>
      </c>
      <c r="V2127">
        <f>VLOOKUP($F2127,'(참고)타워 스텟 가치'!$B$7:$L$11,V$2,0)+(VLOOKUP($F2127,'(참고)타워 스텟 가치'!$B$7:$L$11,V$2,0)*$E2127)</f>
        <v>11542.500000000091</v>
      </c>
      <c r="W2127">
        <f>VLOOKUP($F2127,'(참고)타워 스텟 가치'!$B$7:$L$11,W$2,0)+(VLOOKUP($F2127,'(참고)타워 스텟 가치'!$B$7:$L$11,W$2,0)*$E2127)</f>
        <v>192.37500000000151</v>
      </c>
      <c r="X2127">
        <f>VLOOKUP($F2127,'(참고)타워 스텟 가치'!$B$7:$L$11,X$2,0)+(VLOOKUP($F2127,'(참고)타워 스텟 가치'!$B$7:$L$11,X$2,0)*$E2127)</f>
        <v>51.300000000000395</v>
      </c>
      <c r="Y2127">
        <f>VLOOKUP($F2127,'(참고)타워 스텟 가치'!$B$7:$L$11,Y$2,0)+(VLOOKUP($F2127,'(참고)타워 스텟 가치'!$B$7:$L$11,Y$2,0)*$E2127)</f>
        <v>0</v>
      </c>
      <c r="Z2127">
        <f>VLOOKUP($F2127,'(참고)타워 스텟 가치'!$B$7:$L$11,Z$2,0)+(VLOOKUP($F2127,'(참고)타워 스텟 가치'!$B$7:$L$11,Z$2,0)*$E2127)</f>
        <v>0</v>
      </c>
      <c r="AA2127">
        <f>VLOOKUP($F2127,'(참고)타워 스텟 가치'!$B$7:$L$11,AA$2,0)+(VLOOKUP($F2127,'(참고)타워 스텟 가치'!$B$7:$L$11,AA$2,0)*$E2127)</f>
        <v>119.70000000000093</v>
      </c>
      <c r="AB2127">
        <f>SUM('스테이지별 몬스터 스텟'!S2127*'(참고)타워 스텟 가치'!$Q$17,'스테이지별 몬스터 스텟'!T2127*'(참고)타워 스텟 가치'!$R$17,'스테이지별 몬스터 스텟'!U2127*'(참고)타워 스텟 가치'!$S$17,'스테이지별 몬스터 스텟'!V2127*'(참고)타워 스텟 가치'!$T$17,'스테이지별 몬스터 스텟'!W2127*'(참고)타워 스텟 가치'!$U$17,'스테이지별 몬스터 스텟'!X2127*'(참고)타워 스텟 가치'!$V$17,'스테이지별 몬스터 스텟'!Y2127*'(참고)타워 스텟 가치'!$W$17,'스테이지별 몬스터 스텟'!Z2127*'(참고)타워 스텟 가치'!$X$17,'스테이지별 몬스터 스텟'!AA2127*'(참고)타워 스텟 가치'!$Y$17)</f>
        <v>1310781.2625000102</v>
      </c>
      <c r="AC2127">
        <v>2</v>
      </c>
      <c r="AD2127">
        <f>VLOOKUP($F2127,'(참고)타워 스텟 가치'!$B$12:$L$16,AD$2,0)+(VLOOKUP($F2127,'(참고)타워 스텟 가치'!$B$12:$L$16,AD$2,0)*$E2127)</f>
        <v>961.8750000000075</v>
      </c>
      <c r="AE2127">
        <f>VLOOKUP($F2127,'(참고)타워 스텟 가치'!$B$12:$L$16,AE$2,0)+(VLOOKUP($F2127,'(참고)타워 스텟 가치'!$B$12:$L$16,AE$2,0)*$E2127)</f>
        <v>1154.2500000000091</v>
      </c>
      <c r="AF2127">
        <f>VLOOKUP($F2127,'(참고)타워 스텟 가치'!$B$12:$L$16,AF$2,0)+(VLOOKUP($F2127,'(참고)타워 스텟 가치'!$B$12:$L$16,AF$2,0)*$E2127)</f>
        <v>855000.00000000664</v>
      </c>
      <c r="AG2127">
        <f>VLOOKUP($F2127,'(참고)타워 스텟 가치'!$B$12:$L$16,AG$2,0)+(VLOOKUP($F2127,'(참고)타워 스텟 가치'!$B$12:$L$16,AG$2,0)*$E2127)</f>
        <v>5771.2500000000455</v>
      </c>
      <c r="AH2127">
        <f>VLOOKUP($F2127,'(참고)타워 스텟 가치'!$B$12:$L$16,AH$2,0)+(VLOOKUP($F2127,'(참고)타워 스텟 가치'!$B$12:$L$16,AH$2,0)*$E2127)</f>
        <v>192.37500000000151</v>
      </c>
      <c r="AI2127">
        <f>VLOOKUP($F2127,'(참고)타워 스텟 가치'!$B$12:$L$16,AI$2,0)+(VLOOKUP($F2127,'(참고)타워 스텟 가치'!$B$12:$L$16,AI$2,0)*$E2127)</f>
        <v>51.300000000000395</v>
      </c>
      <c r="AJ2127">
        <f>VLOOKUP($F2127,'(참고)타워 스텟 가치'!$B$12:$L$16,AJ$2,0)+(VLOOKUP($F2127,'(참고)타워 스텟 가치'!$B$12:$L$16,AJ$2,0)*$E2127)</f>
        <v>0</v>
      </c>
      <c r="AK2127">
        <f>VLOOKUP($F2127,'(참고)타워 스텟 가치'!$B$12:$L$16,AK$2,0)+(VLOOKUP($F2127,'(참고)타워 스텟 가치'!$B$12:$L$16,AK$2,0)*$E2127)</f>
        <v>0</v>
      </c>
      <c r="AL2127">
        <f>VLOOKUP($F2127,'(참고)타워 스텟 가치'!$B$12:$L$16,AL$2,0)+(VLOOKUP($F2127,'(참고)타워 스텟 가치'!$B$12:$L$16,AL$2,0)*$E2127)</f>
        <v>239.40000000000185</v>
      </c>
      <c r="AM2127">
        <f>SUM('스테이지별 몬스터 스텟'!AD2127*'(참고)타워 스텟 가치'!$Q$17,'스테이지별 몬스터 스텟'!AE2127*'(참고)타워 스텟 가치'!$R$17,'스테이지별 몬스터 스텟'!AF2127*'(참고)타워 스텟 가치'!$S$17,'스테이지별 몬스터 스텟'!AG2127*'(참고)타워 스텟 가치'!$T$17,'스테이지별 몬스터 스텟'!AH2127*'(참고)타워 스텟 가치'!$U$17,'스테이지별 몬스터 스텟'!AI2127*'(참고)타워 스텟 가치'!$V$17,'스테이지별 몬스터 스텟'!AJ2127*'(참고)타워 스텟 가치'!$W$17,'스테이지별 몬스터 스텟'!AK2127*'(참고)타워 스텟 가치'!$X$17,'스테이지별 몬스터 스텟'!AL2127*'(참고)타워 스텟 가치'!$Y$17)</f>
        <v>1298612.4750000101</v>
      </c>
      <c r="AN2127">
        <v>3</v>
      </c>
    </row>
    <row r="2128" spans="3:40" x14ac:dyDescent="0.3">
      <c r="C2128">
        <v>4</v>
      </c>
      <c r="D2128">
        <f t="shared" ref="D2128:D2191" si="101">D2123+1</f>
        <v>425</v>
      </c>
      <c r="E2128" s="52">
        <f>VLOOKUP(D2128,'스테이지별 난이도 설정'!B:C,2,0)</f>
        <v>170.00000000000134</v>
      </c>
      <c r="F2128" t="str">
        <f t="shared" ref="F2128:F2191" si="102">F2123</f>
        <v>유니크</v>
      </c>
      <c r="G2128">
        <f t="shared" si="100"/>
        <v>6</v>
      </c>
      <c r="H2128">
        <f>VLOOKUP($F2128,'(참고)타워 스텟 가치'!$B$2:$L$6,H$2,0)+(VLOOKUP($F2128,'(참고)타워 스텟 가치'!$B$2:$L$6,H$2,0)*$E2128)</f>
        <v>4328.4375000000337</v>
      </c>
      <c r="I2128">
        <f>VLOOKUP($F2128,'(참고)타워 스텟 가치'!$B$2:$L$6,I$2,0)+(VLOOKUP($F2128,'(참고)타워 스텟 가치'!$B$2:$L$6,I$2,0)*$E2128)</f>
        <v>865.68750000000671</v>
      </c>
      <c r="J2128">
        <f>VLOOKUP($F2128,'(참고)타워 스텟 가치'!$B$2:$L$6,J$2,0)+(VLOOKUP($F2128,'(참고)타워 스텟 가치'!$B$2:$L$6,J$2,0)*$E2128)</f>
        <v>855000.00000000664</v>
      </c>
      <c r="K2128">
        <f>VLOOKUP($F2128,'(참고)타워 스텟 가치'!$B$2:$L$6,K$2,0)+(VLOOKUP($F2128,'(참고)타워 스텟 가치'!$B$2:$L$6,K$2,0)*$E2128)</f>
        <v>17313.750000000135</v>
      </c>
      <c r="L2128">
        <f>VLOOKUP($F2128,'(참고)타워 스텟 가치'!$B$2:$L$6,L$2,0)+(VLOOKUP($F2128,'(참고)타워 스텟 가치'!$B$2:$L$6,L$2,0)*$E2128)</f>
        <v>288.56250000000227</v>
      </c>
      <c r="M2128">
        <f>VLOOKUP($F2128,'(참고)타워 스텟 가치'!$B$2:$L$6,M$2,0)+(VLOOKUP($F2128,'(참고)타워 스텟 가치'!$B$2:$L$6,M$2,0)*$E2128)</f>
        <v>51.300000000000395</v>
      </c>
      <c r="N2128">
        <f>VLOOKUP($F2128,'(참고)타워 스텟 가치'!$B$2:$L$6,N$2,0)+(VLOOKUP($F2128,'(참고)타워 스텟 가치'!$B$2:$L$6,N$2,0)*$E2128)</f>
        <v>0</v>
      </c>
      <c r="O2128">
        <f>VLOOKUP($F2128,'(참고)타워 스텟 가치'!$B$2:$L$6,O$2,0)+(VLOOKUP($F2128,'(참고)타워 스텟 가치'!$B$2:$L$6,O$2,0)*$E2128)</f>
        <v>0</v>
      </c>
      <c r="P2128">
        <f>VLOOKUP($F2128,'(참고)타워 스텟 가치'!$B$2:$L$6,P$2,0)+(VLOOKUP($F2128,'(참고)타워 스텟 가치'!$B$2:$L$6,P$2,0)*$E2128)</f>
        <v>171.00000000000134</v>
      </c>
      <c r="Q2128">
        <f>SUM('스테이지별 몬스터 스텟'!H2128*'(참고)타워 스텟 가치'!$Q$17,'스테이지별 몬스터 스텟'!I2128*'(참고)타워 스텟 가치'!$R$17,'스테이지별 몬스터 스텟'!J2128*'(참고)타워 스텟 가치'!$S$17,'스테이지별 몬스터 스텟'!K2128*'(참고)타워 스텟 가치'!$T$17,'스테이지별 몬스터 스텟'!L2128*'(참고)타워 스텟 가치'!$U$17,'스테이지별 몬스터 스텟'!M2128*'(참고)타워 스텟 가치'!$V$17,'스테이지별 몬스터 스텟'!N2128*'(참고)타워 스텟 가치'!$W$17,'스테이지별 몬스터 스텟'!O2128*'(참고)타워 스텟 가치'!$X$17,'스테이지별 몬스터 스텟'!P2128*'(참고)타워 스텟 가치'!$Y$17)</f>
        <v>1328053.3312500103</v>
      </c>
      <c r="R2128">
        <v>1</v>
      </c>
      <c r="S2128">
        <f>VLOOKUP($F2128,'(참고)타워 스텟 가치'!$B$7:$L$11,S$2,0)+(VLOOKUP($F2128,'(참고)타워 스텟 가치'!$B$7:$L$11,S$2,0)*$E2128)</f>
        <v>1442.8125000000114</v>
      </c>
      <c r="T2128">
        <f>VLOOKUP($F2128,'(참고)타워 스텟 가치'!$B$7:$L$11,T$2,0)+(VLOOKUP($F2128,'(참고)타워 스텟 가치'!$B$7:$L$11,T$2,0)*$E2128)</f>
        <v>2597.0625000000205</v>
      </c>
      <c r="U2128">
        <f>VLOOKUP($F2128,'(참고)타워 스텟 가치'!$B$7:$L$11,U$2,0)+(VLOOKUP($F2128,'(참고)타워 스텟 가치'!$B$7:$L$11,U$2,0)*$E2128)</f>
        <v>855000.00000000664</v>
      </c>
      <c r="V2128">
        <f>VLOOKUP($F2128,'(참고)타워 스텟 가치'!$B$7:$L$11,V$2,0)+(VLOOKUP($F2128,'(참고)타워 스텟 가치'!$B$7:$L$11,V$2,0)*$E2128)</f>
        <v>17313.750000000135</v>
      </c>
      <c r="W2128">
        <f>VLOOKUP($F2128,'(참고)타워 스텟 가치'!$B$7:$L$11,W$2,0)+(VLOOKUP($F2128,'(참고)타워 스텟 가치'!$B$7:$L$11,W$2,0)*$E2128)</f>
        <v>288.56250000000227</v>
      </c>
      <c r="X2128">
        <f>VLOOKUP($F2128,'(참고)타워 스텟 가치'!$B$7:$L$11,X$2,0)+(VLOOKUP($F2128,'(참고)타워 스텟 가치'!$B$7:$L$11,X$2,0)*$E2128)</f>
        <v>51.300000000000395</v>
      </c>
      <c r="Y2128">
        <f>VLOOKUP($F2128,'(참고)타워 스텟 가치'!$B$7:$L$11,Y$2,0)+(VLOOKUP($F2128,'(참고)타워 스텟 가치'!$B$7:$L$11,Y$2,0)*$E2128)</f>
        <v>0</v>
      </c>
      <c r="Z2128">
        <f>VLOOKUP($F2128,'(참고)타워 스텟 가치'!$B$7:$L$11,Z$2,0)+(VLOOKUP($F2128,'(참고)타워 스텟 가치'!$B$7:$L$11,Z$2,0)*$E2128)</f>
        <v>0</v>
      </c>
      <c r="AA2128">
        <f>VLOOKUP($F2128,'(참고)타워 스텟 가치'!$B$7:$L$11,AA$2,0)+(VLOOKUP($F2128,'(참고)타워 스텟 가치'!$B$7:$L$11,AA$2,0)*$E2128)</f>
        <v>171.00000000000134</v>
      </c>
      <c r="AB2128">
        <f>SUM('스테이지별 몬스터 스텟'!S2128*'(참고)타워 스텟 가치'!$Q$17,'스테이지별 몬스터 스텟'!T2128*'(참고)타워 스텟 가치'!$R$17,'스테이지별 몬스터 스텟'!U2128*'(참고)타워 스텟 가치'!$S$17,'스테이지별 몬스터 스텟'!V2128*'(참고)타워 스텟 가치'!$T$17,'스테이지별 몬스터 스텟'!W2128*'(참고)타워 스텟 가치'!$U$17,'스테이지별 몬스터 스텟'!X2128*'(참고)타워 스텟 가치'!$V$17,'스테이지별 몬스터 스텟'!Y2128*'(참고)타워 스텟 가치'!$W$17,'스테이지별 몬스터 스텟'!Z2128*'(참고)타워 스텟 가치'!$X$17,'스테이지별 몬스터 스텟'!AA2128*'(참고)타워 스텟 가치'!$Y$17)</f>
        <v>1324879.1437500103</v>
      </c>
      <c r="AC2128">
        <v>2</v>
      </c>
      <c r="AD2128">
        <f>VLOOKUP($F2128,'(참고)타워 스텟 가치'!$B$12:$L$16,AD$2,0)+(VLOOKUP($F2128,'(참고)타워 스텟 가치'!$B$12:$L$16,AD$2,0)*$E2128)</f>
        <v>1442.8125000000114</v>
      </c>
      <c r="AE2128">
        <f>VLOOKUP($F2128,'(참고)타워 스텟 가치'!$B$12:$L$16,AE$2,0)+(VLOOKUP($F2128,'(참고)타워 스텟 가치'!$B$12:$L$16,AE$2,0)*$E2128)</f>
        <v>1731.3750000000134</v>
      </c>
      <c r="AF2128">
        <f>VLOOKUP($F2128,'(참고)타워 스텟 가치'!$B$12:$L$16,AF$2,0)+(VLOOKUP($F2128,'(참고)타워 스텟 가치'!$B$12:$L$16,AF$2,0)*$E2128)</f>
        <v>855000.00000000664</v>
      </c>
      <c r="AG2128">
        <f>VLOOKUP($F2128,'(참고)타워 스텟 가치'!$B$12:$L$16,AG$2,0)+(VLOOKUP($F2128,'(참고)타워 스텟 가치'!$B$12:$L$16,AG$2,0)*$E2128)</f>
        <v>8656.8750000000673</v>
      </c>
      <c r="AH2128">
        <f>VLOOKUP($F2128,'(참고)타워 스텟 가치'!$B$12:$L$16,AH$2,0)+(VLOOKUP($F2128,'(참고)타워 스텟 가치'!$B$12:$L$16,AH$2,0)*$E2128)</f>
        <v>288.56250000000227</v>
      </c>
      <c r="AI2128">
        <f>VLOOKUP($F2128,'(참고)타워 스텟 가치'!$B$12:$L$16,AI$2,0)+(VLOOKUP($F2128,'(참고)타워 스텟 가치'!$B$12:$L$16,AI$2,0)*$E2128)</f>
        <v>51.300000000000395</v>
      </c>
      <c r="AJ2128">
        <f>VLOOKUP($F2128,'(참고)타워 스텟 가치'!$B$12:$L$16,AJ$2,0)+(VLOOKUP($F2128,'(참고)타워 스텟 가치'!$B$12:$L$16,AJ$2,0)*$E2128)</f>
        <v>0</v>
      </c>
      <c r="AK2128">
        <f>VLOOKUP($F2128,'(참고)타워 스텟 가치'!$B$12:$L$16,AK$2,0)+(VLOOKUP($F2128,'(참고)타워 스텟 가치'!$B$12:$L$16,AK$2,0)*$E2128)</f>
        <v>0</v>
      </c>
      <c r="AL2128">
        <f>VLOOKUP($F2128,'(참고)타워 스텟 가치'!$B$12:$L$16,AL$2,0)+(VLOOKUP($F2128,'(참고)타워 스텟 가치'!$B$12:$L$16,AL$2,0)*$E2128)</f>
        <v>342.00000000000267</v>
      </c>
      <c r="AM2128">
        <f>SUM('스테이지별 몬스터 스텟'!AD2128*'(참고)타워 스텟 가치'!$Q$17,'스테이지별 몬스터 스텟'!AE2128*'(참고)타워 스텟 가치'!$R$17,'스테이지별 몬스터 스텟'!AF2128*'(참고)타워 스텟 가치'!$S$17,'스테이지별 몬스터 스텟'!AG2128*'(참고)타워 스텟 가치'!$T$17,'스테이지별 몬스터 스텟'!AH2128*'(참고)타워 스텟 가치'!$U$17,'스테이지별 몬스터 스텟'!AI2128*'(참고)타워 스텟 가치'!$V$17,'스테이지별 몬스터 스텟'!AJ2128*'(참고)타워 스텟 가치'!$W$17,'스테이지별 몬스터 스텟'!AK2128*'(참고)타워 스텟 가치'!$X$17,'스테이지별 몬스터 스텟'!AL2128*'(참고)타워 스텟 가치'!$Y$17)</f>
        <v>1306608.8625000103</v>
      </c>
      <c r="AN2128">
        <v>3</v>
      </c>
    </row>
    <row r="2129" spans="3:40" x14ac:dyDescent="0.3">
      <c r="C2129">
        <v>5</v>
      </c>
      <c r="D2129">
        <f t="shared" si="101"/>
        <v>425</v>
      </c>
      <c r="E2129" s="52">
        <f>VLOOKUP(D2129,'스테이지별 난이도 설정'!B:C,2,0)</f>
        <v>170.00000000000134</v>
      </c>
      <c r="F2129" t="str">
        <f t="shared" si="102"/>
        <v>스페셜</v>
      </c>
      <c r="G2129">
        <f t="shared" si="100"/>
        <v>6</v>
      </c>
      <c r="H2129">
        <f>VLOOKUP($F2129,'(참고)타워 스텟 가치'!$B$2:$L$6,H$2,0)+(VLOOKUP($F2129,'(참고)타워 스텟 가치'!$B$2:$L$6,H$2,0)*$E2129)</f>
        <v>6492.6562500000509</v>
      </c>
      <c r="I2129">
        <f>VLOOKUP($F2129,'(참고)타워 스텟 가치'!$B$2:$L$6,I$2,0)+(VLOOKUP($F2129,'(참고)타워 스텟 가치'!$B$2:$L$6,I$2,0)*$E2129)</f>
        <v>1298.5312500000102</v>
      </c>
      <c r="J2129">
        <f>VLOOKUP($F2129,'(참고)타워 스텟 가치'!$B$2:$L$6,J$2,0)+(VLOOKUP($F2129,'(참고)타워 스텟 가치'!$B$2:$L$6,J$2,0)*$E2129)</f>
        <v>855000.00000000664</v>
      </c>
      <c r="K2129">
        <f>VLOOKUP($F2129,'(참고)타워 스텟 가치'!$B$2:$L$6,K$2,0)+(VLOOKUP($F2129,'(참고)타워 스텟 가치'!$B$2:$L$6,K$2,0)*$E2129)</f>
        <v>25970.625000000204</v>
      </c>
      <c r="L2129">
        <f>VLOOKUP($F2129,'(참고)타워 스텟 가치'!$B$2:$L$6,L$2,0)+(VLOOKUP($F2129,'(참고)타워 스텟 가치'!$B$2:$L$6,L$2,0)*$E2129)</f>
        <v>432.84375000000335</v>
      </c>
      <c r="M2129">
        <f>VLOOKUP($F2129,'(참고)타워 스텟 가치'!$B$2:$L$6,M$2,0)+(VLOOKUP($F2129,'(참고)타워 스텟 가치'!$B$2:$L$6,M$2,0)*$E2129)</f>
        <v>51.300000000000395</v>
      </c>
      <c r="N2129">
        <f>VLOOKUP($F2129,'(참고)타워 스텟 가치'!$B$2:$L$6,N$2,0)+(VLOOKUP($F2129,'(참고)타워 스텟 가치'!$B$2:$L$6,N$2,0)*$E2129)</f>
        <v>0</v>
      </c>
      <c r="O2129">
        <f>VLOOKUP($F2129,'(참고)타워 스텟 가치'!$B$2:$L$6,O$2,0)+(VLOOKUP($F2129,'(참고)타워 스텟 가치'!$B$2:$L$6,O$2,0)*$E2129)</f>
        <v>0</v>
      </c>
      <c r="P2129">
        <f>VLOOKUP($F2129,'(참고)타워 스텟 가치'!$B$2:$L$6,P$2,0)+(VLOOKUP($F2129,'(참고)타워 스텟 가치'!$B$2:$L$6,P$2,0)*$E2129)</f>
        <v>171.00000000000134</v>
      </c>
      <c r="Q2129">
        <f>SUM('스테이지별 몬스터 스텟'!H2129*'(참고)타워 스텟 가치'!$Q$17,'스테이지별 몬스터 스텟'!I2129*'(참고)타워 스텟 가치'!$R$17,'스테이지별 몬스터 스텟'!J2129*'(참고)타워 스텟 가치'!$S$17,'스테이지별 몬스터 스텟'!K2129*'(참고)타워 스텟 가치'!$T$17,'스테이지별 몬스터 스텟'!L2129*'(참고)타워 스텟 가치'!$U$17,'스테이지별 몬스터 스텟'!M2129*'(참고)타워 스텟 가치'!$V$17,'스테이지별 몬스터 스텟'!N2129*'(참고)타워 스텟 가치'!$W$17,'스테이지별 몬스터 스텟'!O2129*'(참고)타워 스텟 가치'!$X$17,'스테이지별 몬스터 스텟'!P2129*'(참고)타워 스텟 가치'!$Y$17)</f>
        <v>1350633.3468750108</v>
      </c>
      <c r="R2129">
        <v>1</v>
      </c>
      <c r="S2129">
        <f>VLOOKUP($F2129,'(참고)타워 스텟 가치'!$B$7:$L$11,S$2,0)+(VLOOKUP($F2129,'(참고)타워 스텟 가치'!$B$7:$L$11,S$2,0)*$E2129)</f>
        <v>2164.2187500000168</v>
      </c>
      <c r="T2129">
        <f>VLOOKUP($F2129,'(참고)타워 스텟 가치'!$B$7:$L$11,T$2,0)+(VLOOKUP($F2129,'(참고)타워 스텟 가치'!$B$7:$L$11,T$2,0)*$E2129)</f>
        <v>3895.5937500000305</v>
      </c>
      <c r="U2129">
        <f>VLOOKUP($F2129,'(참고)타워 스텟 가치'!$B$7:$L$11,U$2,0)+(VLOOKUP($F2129,'(참고)타워 스텟 가치'!$B$7:$L$11,U$2,0)*$E2129)</f>
        <v>855000.00000000664</v>
      </c>
      <c r="V2129">
        <f>VLOOKUP($F2129,'(참고)타워 스텟 가치'!$B$7:$L$11,V$2,0)+(VLOOKUP($F2129,'(참고)타워 스텟 가치'!$B$7:$L$11,V$2,0)*$E2129)</f>
        <v>25970.625000000204</v>
      </c>
      <c r="W2129">
        <f>VLOOKUP($F2129,'(참고)타워 스텟 가치'!$B$7:$L$11,W$2,0)+(VLOOKUP($F2129,'(참고)타워 스텟 가치'!$B$7:$L$11,W$2,0)*$E2129)</f>
        <v>432.84375000000335</v>
      </c>
      <c r="X2129">
        <f>VLOOKUP($F2129,'(참고)타워 스텟 가치'!$B$7:$L$11,X$2,0)+(VLOOKUP($F2129,'(참고)타워 스텟 가치'!$B$7:$L$11,X$2,0)*$E2129)</f>
        <v>51.300000000000395</v>
      </c>
      <c r="Y2129">
        <f>VLOOKUP($F2129,'(참고)타워 스텟 가치'!$B$7:$L$11,Y$2,0)+(VLOOKUP($F2129,'(참고)타워 스텟 가치'!$B$7:$L$11,Y$2,0)*$E2129)</f>
        <v>0</v>
      </c>
      <c r="Z2129">
        <f>VLOOKUP($F2129,'(참고)타워 스텟 가치'!$B$7:$L$11,Z$2,0)+(VLOOKUP($F2129,'(참고)타워 스텟 가치'!$B$7:$L$11,Z$2,0)*$E2129)</f>
        <v>0</v>
      </c>
      <c r="AA2129">
        <f>VLOOKUP($F2129,'(참고)타워 스텟 가치'!$B$7:$L$11,AA$2,0)+(VLOOKUP($F2129,'(참고)타워 스텟 가치'!$B$7:$L$11,AA$2,0)*$E2129)</f>
        <v>171.00000000000134</v>
      </c>
      <c r="AB2129">
        <f>SUM('스테이지별 몬스터 스텟'!S2129*'(참고)타워 스텟 가치'!$Q$17,'스테이지별 몬스터 스텟'!T2129*'(참고)타워 스텟 가치'!$R$17,'스테이지별 몬스터 스텟'!U2129*'(참고)타워 스텟 가치'!$S$17,'스테이지별 몬스터 스텟'!V2129*'(참고)타워 스텟 가치'!$T$17,'스테이지별 몬스터 스텟'!W2129*'(참고)타워 스텟 가치'!$U$17,'스테이지별 몬스터 스텟'!X2129*'(참고)타워 스텟 가치'!$V$17,'스테이지별 몬스터 스텟'!Y2129*'(참고)타워 스텟 가치'!$W$17,'스테이지별 몬스터 스텟'!Z2129*'(참고)타워 스텟 가치'!$X$17,'스테이지별 몬스터 스텟'!AA2129*'(참고)타워 스텟 가치'!$Y$17)</f>
        <v>1345872.0656250105</v>
      </c>
      <c r="AC2129">
        <v>2</v>
      </c>
      <c r="AD2129">
        <f>VLOOKUP($F2129,'(참고)타워 스텟 가치'!$B$12:$L$16,AD$2,0)+(VLOOKUP($F2129,'(참고)타워 스텟 가치'!$B$12:$L$16,AD$2,0)*$E2129)</f>
        <v>2164.2187500000168</v>
      </c>
      <c r="AE2129">
        <f>VLOOKUP($F2129,'(참고)타워 스텟 가치'!$B$12:$L$16,AE$2,0)+(VLOOKUP($F2129,'(참고)타워 스텟 가치'!$B$12:$L$16,AE$2,0)*$E2129)</f>
        <v>2597.0625000000205</v>
      </c>
      <c r="AF2129">
        <f>VLOOKUP($F2129,'(참고)타워 스텟 가치'!$B$12:$L$16,AF$2,0)+(VLOOKUP($F2129,'(참고)타워 스텟 가치'!$B$12:$L$16,AF$2,0)*$E2129)</f>
        <v>855000.00000000664</v>
      </c>
      <c r="AG2129">
        <f>VLOOKUP($F2129,'(참고)타워 스텟 가치'!$B$12:$L$16,AG$2,0)+(VLOOKUP($F2129,'(참고)타워 스텟 가치'!$B$12:$L$16,AG$2,0)*$E2129)</f>
        <v>12985.312500000102</v>
      </c>
      <c r="AH2129">
        <f>VLOOKUP($F2129,'(참고)타워 스텟 가치'!$B$12:$L$16,AH$2,0)+(VLOOKUP($F2129,'(참고)타워 스텟 가치'!$B$12:$L$16,AH$2,0)*$E2129)</f>
        <v>432.84375000000335</v>
      </c>
      <c r="AI2129">
        <f>VLOOKUP($F2129,'(참고)타워 스텟 가치'!$B$12:$L$16,AI$2,0)+(VLOOKUP($F2129,'(참고)타워 스텟 가치'!$B$12:$L$16,AI$2,0)*$E2129)</f>
        <v>51.300000000000395</v>
      </c>
      <c r="AJ2129">
        <f>VLOOKUP($F2129,'(참고)타워 스텟 가치'!$B$12:$L$16,AJ$2,0)+(VLOOKUP($F2129,'(참고)타워 스텟 가치'!$B$12:$L$16,AJ$2,0)*$E2129)</f>
        <v>0</v>
      </c>
      <c r="AK2129">
        <f>VLOOKUP($F2129,'(참고)타워 스텟 가치'!$B$12:$L$16,AK$2,0)+(VLOOKUP($F2129,'(참고)타워 스텟 가치'!$B$12:$L$16,AK$2,0)*$E2129)</f>
        <v>0</v>
      </c>
      <c r="AL2129">
        <f>VLOOKUP($F2129,'(참고)타워 스텟 가치'!$B$12:$L$16,AL$2,0)+(VLOOKUP($F2129,'(참고)타워 스텟 가치'!$B$12:$L$16,AL$2,0)*$E2129)</f>
        <v>342.00000000000267</v>
      </c>
      <c r="AM2129">
        <f>SUM('스테이지별 몬스터 스텟'!AD2129*'(참고)타워 스텟 가치'!$Q$17,'스테이지별 몬스터 스텟'!AE2129*'(참고)타워 스텟 가치'!$R$17,'스테이지별 몬스터 스텟'!AF2129*'(참고)타워 스텟 가치'!$S$17,'스테이지별 몬스터 스텟'!AG2129*'(참고)타워 스텟 가치'!$T$17,'스테이지별 몬스터 스텟'!AH2129*'(참고)타워 스텟 가치'!$U$17,'스테이지별 몬스터 스텟'!AI2129*'(참고)타워 스텟 가치'!$V$17,'스테이지별 몬스터 스텟'!AJ2129*'(참고)타워 스텟 가치'!$W$17,'스테이지별 몬스터 스텟'!AK2129*'(참고)타워 스텟 가치'!$X$17,'스테이지별 몬스터 스텟'!AL2129*'(참고)타워 스텟 가치'!$Y$17)</f>
        <v>1318295.6437500103</v>
      </c>
      <c r="AN2129">
        <v>3</v>
      </c>
    </row>
    <row r="2130" spans="3:40" x14ac:dyDescent="0.3">
      <c r="C2130">
        <v>1</v>
      </c>
      <c r="D2130">
        <f t="shared" si="101"/>
        <v>426</v>
      </c>
      <c r="E2130" s="52">
        <f>VLOOKUP(D2130,'스테이지별 난이도 설정'!B:C,2,0)</f>
        <v>170.40000000000134</v>
      </c>
      <c r="F2130" t="str">
        <f t="shared" si="102"/>
        <v>일반</v>
      </c>
      <c r="G2130">
        <f t="shared" si="100"/>
        <v>6</v>
      </c>
      <c r="H2130">
        <f>VLOOKUP($F2130,'(참고)타워 스텟 가치'!$B$2:$L$6,H$2,0)+(VLOOKUP($F2130,'(참고)타워 스텟 가치'!$B$2:$L$6,H$2,0)*$E2130)</f>
        <v>1285.50000000001</v>
      </c>
      <c r="I2130">
        <f>VLOOKUP($F2130,'(참고)타워 스텟 가치'!$B$2:$L$6,I$2,0)+(VLOOKUP($F2130,'(참고)타워 스텟 가치'!$B$2:$L$6,I$2,0)*$E2130)</f>
        <v>257.10000000000201</v>
      </c>
      <c r="J2130">
        <f>VLOOKUP($F2130,'(참고)타워 스텟 가치'!$B$2:$L$6,J$2,0)+(VLOOKUP($F2130,'(참고)타워 스텟 가치'!$B$2:$L$6,J$2,0)*$E2130)</f>
        <v>857000.00000000675</v>
      </c>
      <c r="K2130">
        <f>VLOOKUP($F2130,'(참고)타워 스텟 가치'!$B$2:$L$6,K$2,0)+(VLOOKUP($F2130,'(참고)타워 스텟 가치'!$B$2:$L$6,K$2,0)*$E2130)</f>
        <v>5142.00000000004</v>
      </c>
      <c r="L2130">
        <f>VLOOKUP($F2130,'(참고)타워 스텟 가치'!$B$2:$L$6,L$2,0)+(VLOOKUP($F2130,'(참고)타워 스텟 가치'!$B$2:$L$6,L$2,0)*$E2130)</f>
        <v>85.700000000000671</v>
      </c>
      <c r="M2130">
        <f>VLOOKUP($F2130,'(참고)타워 스텟 가치'!$B$2:$L$6,M$2,0)+(VLOOKUP($F2130,'(참고)타워 스텟 가치'!$B$2:$L$6,M$2,0)*$E2130)</f>
        <v>51.4200000000004</v>
      </c>
      <c r="N2130">
        <f>VLOOKUP($F2130,'(참고)타워 스텟 가치'!$B$2:$L$6,N$2,0)+(VLOOKUP($F2130,'(참고)타워 스텟 가치'!$B$2:$L$6,N$2,0)*$E2130)</f>
        <v>0</v>
      </c>
      <c r="O2130">
        <f>VLOOKUP($F2130,'(참고)타워 스텟 가치'!$B$2:$L$6,O$2,0)+(VLOOKUP($F2130,'(참고)타워 스텟 가치'!$B$2:$L$6,O$2,0)*$E2130)</f>
        <v>0</v>
      </c>
      <c r="P2130">
        <f>VLOOKUP($F2130,'(참고)타워 스텟 가치'!$B$2:$L$6,P$2,0)+(VLOOKUP($F2130,'(참고)타워 스텟 가치'!$B$2:$L$6,P$2,0)*$E2130)</f>
        <v>119.98000000000093</v>
      </c>
      <c r="Q2130">
        <f>SUM('스테이지별 몬스터 스텟'!H2130*'(참고)타워 스텟 가치'!$Q$17,'스테이지별 몬스터 스텟'!I2130*'(참고)타워 스텟 가치'!$R$17,'스테이지별 몬스터 스텟'!J2130*'(참고)타워 스텟 가치'!$S$17,'스테이지별 몬스터 스텟'!K2130*'(참고)타워 스텟 가치'!$T$17,'스테이지별 몬스터 스텟'!L2130*'(참고)타워 스텟 가치'!$U$17,'스테이지별 몬스터 스텟'!M2130*'(참고)타워 스텟 가치'!$V$17,'스테이지별 몬스터 스텟'!N2130*'(참고)타워 스텟 가치'!$W$17,'스테이지별 몬스터 스텟'!O2130*'(참고)타워 스텟 가치'!$X$17,'스테이지별 몬스터 스텟'!P2130*'(참고)타워 스텟 가치'!$Y$17)</f>
        <v>1299203.4300000099</v>
      </c>
      <c r="R2130">
        <v>1</v>
      </c>
      <c r="S2130">
        <f>VLOOKUP($F2130,'(참고)타워 스텟 가치'!$B$7:$L$11,S$2,0)+(VLOOKUP($F2130,'(참고)타워 스텟 가치'!$B$7:$L$11,S$2,0)*$E2130)</f>
        <v>428.50000000000335</v>
      </c>
      <c r="T2130">
        <f>VLOOKUP($F2130,'(참고)타워 스텟 가치'!$B$7:$L$11,T$2,0)+(VLOOKUP($F2130,'(참고)타워 스텟 가치'!$B$7:$L$11,T$2,0)*$E2130)</f>
        <v>771.30000000000609</v>
      </c>
      <c r="U2130">
        <f>VLOOKUP($F2130,'(참고)타워 스텟 가치'!$B$7:$L$11,U$2,0)+(VLOOKUP($F2130,'(참고)타워 스텟 가치'!$B$7:$L$11,U$2,0)*$E2130)</f>
        <v>857000.00000000675</v>
      </c>
      <c r="V2130">
        <f>VLOOKUP($F2130,'(참고)타워 스텟 가치'!$B$7:$L$11,V$2,0)+(VLOOKUP($F2130,'(참고)타워 스텟 가치'!$B$7:$L$11,V$2,0)*$E2130)</f>
        <v>5142.00000000004</v>
      </c>
      <c r="W2130">
        <f>VLOOKUP($F2130,'(참고)타워 스텟 가치'!$B$7:$L$11,W$2,0)+(VLOOKUP($F2130,'(참고)타워 스텟 가치'!$B$7:$L$11,W$2,0)*$E2130)</f>
        <v>85.700000000000671</v>
      </c>
      <c r="X2130">
        <f>VLOOKUP($F2130,'(참고)타워 스텟 가치'!$B$7:$L$11,X$2,0)+(VLOOKUP($F2130,'(참고)타워 스텟 가치'!$B$7:$L$11,X$2,0)*$E2130)</f>
        <v>51.4200000000004</v>
      </c>
      <c r="Y2130">
        <f>VLOOKUP($F2130,'(참고)타워 스텟 가치'!$B$7:$L$11,Y$2,0)+(VLOOKUP($F2130,'(참고)타워 스텟 가치'!$B$7:$L$11,Y$2,0)*$E2130)</f>
        <v>0</v>
      </c>
      <c r="Z2130">
        <f>VLOOKUP($F2130,'(참고)타워 스텟 가치'!$B$7:$L$11,Z$2,0)+(VLOOKUP($F2130,'(참고)타워 스텟 가치'!$B$7:$L$11,Z$2,0)*$E2130)</f>
        <v>0</v>
      </c>
      <c r="AA2130">
        <f>VLOOKUP($F2130,'(참고)타워 스텟 가치'!$B$7:$L$11,AA$2,0)+(VLOOKUP($F2130,'(참고)타워 스텟 가치'!$B$7:$L$11,AA$2,0)*$E2130)</f>
        <v>119.98000000000093</v>
      </c>
      <c r="AB2130">
        <f>SUM('스테이지별 몬스터 스텟'!S2130*'(참고)타워 스텟 가치'!$Q$17,'스테이지별 몬스터 스텟'!T2130*'(참고)타워 스텟 가치'!$R$17,'스테이지별 몬스터 스텟'!U2130*'(참고)타워 스텟 가치'!$S$17,'스테이지별 몬스터 스텟'!V2130*'(참고)타워 스텟 가치'!$T$17,'스테이지별 몬스터 스텟'!W2130*'(참고)타워 스텟 가치'!$U$17,'스테이지별 몬스터 스텟'!X2130*'(참고)타워 스텟 가치'!$V$17,'스테이지별 몬스터 스텟'!Y2130*'(참고)타워 스텟 가치'!$W$17,'스테이지별 몬스터 스텟'!Z2130*'(참고)타워 스텟 가치'!$X$17,'스테이지별 몬스터 스텟'!AA2130*'(참고)타워 스텟 가치'!$Y$17)</f>
        <v>1298260.73000001</v>
      </c>
      <c r="AC2130">
        <v>2</v>
      </c>
      <c r="AD2130">
        <f>VLOOKUP($F2130,'(참고)타워 스텟 가치'!$B$12:$L$16,AD$2,0)+(VLOOKUP($F2130,'(참고)타워 스텟 가치'!$B$12:$L$16,AD$2,0)*$E2130)</f>
        <v>428.50000000000335</v>
      </c>
      <c r="AE2130">
        <f>VLOOKUP($F2130,'(참고)타워 스텟 가치'!$B$12:$L$16,AE$2,0)+(VLOOKUP($F2130,'(참고)타워 스텟 가치'!$B$12:$L$16,AE$2,0)*$E2130)</f>
        <v>514.20000000000402</v>
      </c>
      <c r="AF2130">
        <f>VLOOKUP($F2130,'(참고)타워 스텟 가치'!$B$12:$L$16,AF$2,0)+(VLOOKUP($F2130,'(참고)타워 스텟 가치'!$B$12:$L$16,AF$2,0)*$E2130)</f>
        <v>857000.00000000675</v>
      </c>
      <c r="AG2130">
        <f>VLOOKUP($F2130,'(참고)타워 스텟 가치'!$B$12:$L$16,AG$2,0)+(VLOOKUP($F2130,'(참고)타워 스텟 가치'!$B$12:$L$16,AG$2,0)*$E2130)</f>
        <v>2571.00000000002</v>
      </c>
      <c r="AH2130">
        <f>VLOOKUP($F2130,'(참고)타워 스텟 가치'!$B$12:$L$16,AH$2,0)+(VLOOKUP($F2130,'(참고)타워 스텟 가치'!$B$12:$L$16,AH$2,0)*$E2130)</f>
        <v>85.700000000000671</v>
      </c>
      <c r="AI2130">
        <f>VLOOKUP($F2130,'(참고)타워 스텟 가치'!$B$12:$L$16,AI$2,0)+(VLOOKUP($F2130,'(참고)타워 스텟 가치'!$B$12:$L$16,AI$2,0)*$E2130)</f>
        <v>51.4200000000004</v>
      </c>
      <c r="AJ2130">
        <f>VLOOKUP($F2130,'(참고)타워 스텟 가치'!$B$12:$L$16,AJ$2,0)+(VLOOKUP($F2130,'(참고)타워 스텟 가치'!$B$12:$L$16,AJ$2,0)*$E2130)</f>
        <v>0</v>
      </c>
      <c r="AK2130">
        <f>VLOOKUP($F2130,'(참고)타워 스텟 가치'!$B$12:$L$16,AK$2,0)+(VLOOKUP($F2130,'(참고)타워 스텟 가치'!$B$12:$L$16,AK$2,0)*$E2130)</f>
        <v>0</v>
      </c>
      <c r="AL2130">
        <f>VLOOKUP($F2130,'(참고)타워 스텟 가치'!$B$12:$L$16,AL$2,0)+(VLOOKUP($F2130,'(참고)타워 스텟 가치'!$B$12:$L$16,AL$2,0)*$E2130)</f>
        <v>239.96000000000186</v>
      </c>
      <c r="AM2130">
        <f>SUM('스테이지별 몬스터 스텟'!AD2130*'(참고)타워 스텟 가치'!$Q$17,'스테이지별 몬스터 스텟'!AE2130*'(참고)타워 스텟 가치'!$R$17,'스테이지별 몬스터 스텟'!AF2130*'(참고)타워 스텟 가치'!$S$17,'스테이지별 몬스터 스텟'!AG2130*'(참고)타워 스텟 가치'!$T$17,'스테이지별 몬스터 스텟'!AH2130*'(참고)타워 스텟 가치'!$U$17,'스테이지별 몬스터 스텟'!AI2130*'(참고)타워 스텟 가치'!$V$17,'스테이지별 몬스터 스텟'!AJ2130*'(참고)타워 스텟 가치'!$W$17,'스테이지별 몬스터 스텟'!AK2130*'(참고)타워 스텟 가치'!$X$17,'스테이지별 몬스터 스텟'!AL2130*'(참고)타워 스텟 가치'!$Y$17)</f>
        <v>1292973.04000001</v>
      </c>
      <c r="AN2130">
        <v>3</v>
      </c>
    </row>
    <row r="2131" spans="3:40" x14ac:dyDescent="0.3">
      <c r="C2131">
        <v>2</v>
      </c>
      <c r="D2131">
        <f t="shared" si="101"/>
        <v>426</v>
      </c>
      <c r="E2131" s="52">
        <f>VLOOKUP(D2131,'스테이지별 난이도 설정'!B:C,2,0)</f>
        <v>170.40000000000134</v>
      </c>
      <c r="F2131" t="str">
        <f t="shared" si="102"/>
        <v>레어</v>
      </c>
      <c r="G2131">
        <f t="shared" si="100"/>
        <v>6</v>
      </c>
      <c r="H2131">
        <f>VLOOKUP($F2131,'(참고)타워 스텟 가치'!$B$2:$L$6,H$2,0)+(VLOOKUP($F2131,'(참고)타워 스텟 가치'!$B$2:$L$6,H$2,0)*$E2131)</f>
        <v>1928.250000000015</v>
      </c>
      <c r="I2131">
        <f>VLOOKUP($F2131,'(참고)타워 스텟 가치'!$B$2:$L$6,I$2,0)+(VLOOKUP($F2131,'(참고)타워 스텟 가치'!$B$2:$L$6,I$2,0)*$E2131)</f>
        <v>385.65000000000305</v>
      </c>
      <c r="J2131">
        <f>VLOOKUP($F2131,'(참고)타워 스텟 가치'!$B$2:$L$6,J$2,0)+(VLOOKUP($F2131,'(참고)타워 스텟 가치'!$B$2:$L$6,J$2,0)*$E2131)</f>
        <v>857000.00000000675</v>
      </c>
      <c r="K2131">
        <f>VLOOKUP($F2131,'(참고)타워 스텟 가치'!$B$2:$L$6,K$2,0)+(VLOOKUP($F2131,'(참고)타워 스텟 가치'!$B$2:$L$6,K$2,0)*$E2131)</f>
        <v>7713.00000000006</v>
      </c>
      <c r="L2131">
        <f>VLOOKUP($F2131,'(참고)타워 스텟 가치'!$B$2:$L$6,L$2,0)+(VLOOKUP($F2131,'(참고)타워 스텟 가치'!$B$2:$L$6,L$2,0)*$E2131)</f>
        <v>128.55000000000101</v>
      </c>
      <c r="M2131">
        <f>VLOOKUP($F2131,'(참고)타워 스텟 가치'!$B$2:$L$6,M$2,0)+(VLOOKUP($F2131,'(참고)타워 스텟 가치'!$B$2:$L$6,M$2,0)*$E2131)</f>
        <v>51.4200000000004</v>
      </c>
      <c r="N2131">
        <f>VLOOKUP($F2131,'(참고)타워 스텟 가치'!$B$2:$L$6,N$2,0)+(VLOOKUP($F2131,'(참고)타워 스텟 가치'!$B$2:$L$6,N$2,0)*$E2131)</f>
        <v>0</v>
      </c>
      <c r="O2131">
        <f>VLOOKUP($F2131,'(참고)타워 스텟 가치'!$B$2:$L$6,O$2,0)+(VLOOKUP($F2131,'(참고)타워 스텟 가치'!$B$2:$L$6,O$2,0)*$E2131)</f>
        <v>0</v>
      </c>
      <c r="P2131">
        <f>VLOOKUP($F2131,'(참고)타워 스텟 가치'!$B$2:$L$6,P$2,0)+(VLOOKUP($F2131,'(참고)타워 스텟 가치'!$B$2:$L$6,P$2,0)*$E2131)</f>
        <v>119.98000000000093</v>
      </c>
      <c r="Q2131">
        <f>SUM('스테이지별 몬스터 스텟'!H2131*'(참고)타워 스텟 가치'!$Q$17,'스테이지별 몬스터 스텟'!I2131*'(참고)타워 스텟 가치'!$R$17,'스테이지별 몬스터 스텟'!J2131*'(참고)타워 스텟 가치'!$S$17,'스테이지별 몬스터 스텟'!K2131*'(참고)타워 스텟 가치'!$T$17,'스테이지별 몬스터 스텟'!L2131*'(참고)타워 스텟 가치'!$U$17,'스테이지별 몬스터 스텟'!M2131*'(참고)타워 스텟 가치'!$V$17,'스테이지별 몬스터 스텟'!N2131*'(참고)타워 스텟 가치'!$W$17,'스테이지별 몬스터 스텟'!O2131*'(참고)타워 스텟 가치'!$X$17,'스테이지별 몬스터 스텟'!P2131*'(참고)타워 스텟 가치'!$Y$17)</f>
        <v>1305909.4550000106</v>
      </c>
      <c r="R2131">
        <v>1</v>
      </c>
      <c r="S2131">
        <f>VLOOKUP($F2131,'(참고)타워 스텟 가치'!$B$7:$L$11,S$2,0)+(VLOOKUP($F2131,'(참고)타워 스텟 가치'!$B$7:$L$11,S$2,0)*$E2131)</f>
        <v>642.750000000005</v>
      </c>
      <c r="T2131">
        <f>VLOOKUP($F2131,'(참고)타워 스텟 가치'!$B$7:$L$11,T$2,0)+(VLOOKUP($F2131,'(참고)타워 스텟 가치'!$B$7:$L$11,T$2,0)*$E2131)</f>
        <v>1156.9500000000091</v>
      </c>
      <c r="U2131">
        <f>VLOOKUP($F2131,'(참고)타워 스텟 가치'!$B$7:$L$11,U$2,0)+(VLOOKUP($F2131,'(참고)타워 스텟 가치'!$B$7:$L$11,U$2,0)*$E2131)</f>
        <v>857000.00000000675</v>
      </c>
      <c r="V2131">
        <f>VLOOKUP($F2131,'(참고)타워 스텟 가치'!$B$7:$L$11,V$2,0)+(VLOOKUP($F2131,'(참고)타워 스텟 가치'!$B$7:$L$11,V$2,0)*$E2131)</f>
        <v>7713.00000000006</v>
      </c>
      <c r="W2131">
        <f>VLOOKUP($F2131,'(참고)타워 스텟 가치'!$B$7:$L$11,W$2,0)+(VLOOKUP($F2131,'(참고)타워 스텟 가치'!$B$7:$L$11,W$2,0)*$E2131)</f>
        <v>128.55000000000101</v>
      </c>
      <c r="X2131">
        <f>VLOOKUP($F2131,'(참고)타워 스텟 가치'!$B$7:$L$11,X$2,0)+(VLOOKUP($F2131,'(참고)타워 스텟 가치'!$B$7:$L$11,X$2,0)*$E2131)</f>
        <v>51.4200000000004</v>
      </c>
      <c r="Y2131">
        <f>VLOOKUP($F2131,'(참고)타워 스텟 가치'!$B$7:$L$11,Y$2,0)+(VLOOKUP($F2131,'(참고)타워 스텟 가치'!$B$7:$L$11,Y$2,0)*$E2131)</f>
        <v>0</v>
      </c>
      <c r="Z2131">
        <f>VLOOKUP($F2131,'(참고)타워 스텟 가치'!$B$7:$L$11,Z$2,0)+(VLOOKUP($F2131,'(참고)타워 스텟 가치'!$B$7:$L$11,Z$2,0)*$E2131)</f>
        <v>0</v>
      </c>
      <c r="AA2131">
        <f>VLOOKUP($F2131,'(참고)타워 스텟 가치'!$B$7:$L$11,AA$2,0)+(VLOOKUP($F2131,'(참고)타워 스텟 가치'!$B$7:$L$11,AA$2,0)*$E2131)</f>
        <v>119.98000000000093</v>
      </c>
      <c r="AB2131">
        <f>SUM('스테이지별 몬스터 스텟'!S2131*'(참고)타워 스텟 가치'!$Q$17,'스테이지별 몬스터 스텟'!T2131*'(참고)타워 스텟 가치'!$R$17,'스테이지별 몬스터 스텟'!U2131*'(참고)타워 스텟 가치'!$S$17,'스테이지별 몬스터 스텟'!V2131*'(참고)타워 스텟 가치'!$T$17,'스테이지별 몬스터 스텟'!W2131*'(참고)타워 스텟 가치'!$U$17,'스테이지별 몬스터 스텟'!X2131*'(참고)타워 스텟 가치'!$V$17,'스테이지별 몬스터 스텟'!Y2131*'(참고)타워 스텟 가치'!$W$17,'스테이지별 몬스터 스텟'!Z2131*'(참고)타워 스텟 가치'!$X$17,'스테이지별 몬스터 스텟'!AA2131*'(참고)타워 스텟 가치'!$Y$17)</f>
        <v>1304495.4050000105</v>
      </c>
      <c r="AC2131">
        <v>2</v>
      </c>
      <c r="AD2131">
        <f>VLOOKUP($F2131,'(참고)타워 스텟 가치'!$B$12:$L$16,AD$2,0)+(VLOOKUP($F2131,'(참고)타워 스텟 가치'!$B$12:$L$16,AD$2,0)*$E2131)</f>
        <v>642.750000000005</v>
      </c>
      <c r="AE2131">
        <f>VLOOKUP($F2131,'(참고)타워 스텟 가치'!$B$12:$L$16,AE$2,0)+(VLOOKUP($F2131,'(참고)타워 스텟 가치'!$B$12:$L$16,AE$2,0)*$E2131)</f>
        <v>771.30000000000609</v>
      </c>
      <c r="AF2131">
        <f>VLOOKUP($F2131,'(참고)타워 스텟 가치'!$B$12:$L$16,AF$2,0)+(VLOOKUP($F2131,'(참고)타워 스텟 가치'!$B$12:$L$16,AF$2,0)*$E2131)</f>
        <v>857000.00000000675</v>
      </c>
      <c r="AG2131">
        <f>VLOOKUP($F2131,'(참고)타워 스텟 가치'!$B$12:$L$16,AG$2,0)+(VLOOKUP($F2131,'(참고)타워 스텟 가치'!$B$12:$L$16,AG$2,0)*$E2131)</f>
        <v>3856.50000000003</v>
      </c>
      <c r="AH2131">
        <f>VLOOKUP($F2131,'(참고)타워 스텟 가치'!$B$12:$L$16,AH$2,0)+(VLOOKUP($F2131,'(참고)타워 스텟 가치'!$B$12:$L$16,AH$2,0)*$E2131)</f>
        <v>128.55000000000101</v>
      </c>
      <c r="AI2131">
        <f>VLOOKUP($F2131,'(참고)타워 스텟 가치'!$B$12:$L$16,AI$2,0)+(VLOOKUP($F2131,'(참고)타워 스텟 가치'!$B$12:$L$16,AI$2,0)*$E2131)</f>
        <v>51.4200000000004</v>
      </c>
      <c r="AJ2131">
        <f>VLOOKUP($F2131,'(참고)타워 스텟 가치'!$B$12:$L$16,AJ$2,0)+(VLOOKUP($F2131,'(참고)타워 스텟 가치'!$B$12:$L$16,AJ$2,0)*$E2131)</f>
        <v>0</v>
      </c>
      <c r="AK2131">
        <f>VLOOKUP($F2131,'(참고)타워 스텟 가치'!$B$12:$L$16,AK$2,0)+(VLOOKUP($F2131,'(참고)타워 스텟 가치'!$B$12:$L$16,AK$2,0)*$E2131)</f>
        <v>0</v>
      </c>
      <c r="AL2131">
        <f>VLOOKUP($F2131,'(참고)타워 스텟 가치'!$B$12:$L$16,AL$2,0)+(VLOOKUP($F2131,'(참고)타워 스텟 가치'!$B$12:$L$16,AL$2,0)*$E2131)</f>
        <v>239.96000000000186</v>
      </c>
      <c r="AM2131">
        <f>SUM('스테이지별 몬스터 스텟'!AD2131*'(참고)타워 스텟 가치'!$Q$17,'스테이지별 몬스터 스텟'!AE2131*'(참고)타워 스텟 가치'!$R$17,'스테이지별 몬스터 스텟'!AF2131*'(참고)타워 스텟 가치'!$S$17,'스테이지별 몬스터 스텟'!AG2131*'(참고)타워 스텟 가치'!$T$17,'스테이지별 몬스터 스텟'!AH2131*'(참고)타워 스텟 가치'!$U$17,'스테이지별 몬스터 스텟'!AI2131*'(참고)타워 스텟 가치'!$V$17,'스테이지별 몬스터 스텟'!AJ2131*'(참고)타워 스텟 가치'!$W$17,'스테이지별 몬스터 스텟'!AK2131*'(참고)타워 스텟 가치'!$X$17,'스테이지별 몬스터 스텟'!AL2131*'(참고)타워 스텟 가치'!$Y$17)</f>
        <v>1296443.8900000101</v>
      </c>
      <c r="AN2131">
        <v>3</v>
      </c>
    </row>
    <row r="2132" spans="3:40" x14ac:dyDescent="0.3">
      <c r="C2132">
        <v>3</v>
      </c>
      <c r="D2132">
        <f t="shared" si="101"/>
        <v>426</v>
      </c>
      <c r="E2132" s="52">
        <f>VLOOKUP(D2132,'스테이지별 난이도 설정'!B:C,2,0)</f>
        <v>170.40000000000134</v>
      </c>
      <c r="F2132" t="str">
        <f t="shared" si="102"/>
        <v>에픽</v>
      </c>
      <c r="G2132">
        <f t="shared" si="100"/>
        <v>6</v>
      </c>
      <c r="H2132">
        <f>VLOOKUP($F2132,'(참고)타워 스텟 가치'!$B$2:$L$6,H$2,0)+(VLOOKUP($F2132,'(참고)타워 스텟 가치'!$B$2:$L$6,H$2,0)*$E2132)</f>
        <v>2892.3750000000227</v>
      </c>
      <c r="I2132">
        <f>VLOOKUP($F2132,'(참고)타워 스텟 가치'!$B$2:$L$6,I$2,0)+(VLOOKUP($F2132,'(참고)타워 스텟 가치'!$B$2:$L$6,I$2,0)*$E2132)</f>
        <v>578.47500000000457</v>
      </c>
      <c r="J2132">
        <f>VLOOKUP($F2132,'(참고)타워 스텟 가치'!$B$2:$L$6,J$2,0)+(VLOOKUP($F2132,'(참고)타워 스텟 가치'!$B$2:$L$6,J$2,0)*$E2132)</f>
        <v>857000.00000000675</v>
      </c>
      <c r="K2132">
        <f>VLOOKUP($F2132,'(참고)타워 스텟 가치'!$B$2:$L$6,K$2,0)+(VLOOKUP($F2132,'(참고)타워 스텟 가치'!$B$2:$L$6,K$2,0)*$E2132)</f>
        <v>11569.500000000091</v>
      </c>
      <c r="L2132">
        <f>VLOOKUP($F2132,'(참고)타워 스텟 가치'!$B$2:$L$6,L$2,0)+(VLOOKUP($F2132,'(참고)타워 스텟 가치'!$B$2:$L$6,L$2,0)*$E2132)</f>
        <v>192.82500000000152</v>
      </c>
      <c r="M2132">
        <f>VLOOKUP($F2132,'(참고)타워 스텟 가치'!$B$2:$L$6,M$2,0)+(VLOOKUP($F2132,'(참고)타워 스텟 가치'!$B$2:$L$6,M$2,0)*$E2132)</f>
        <v>51.4200000000004</v>
      </c>
      <c r="N2132">
        <f>VLOOKUP($F2132,'(참고)타워 스텟 가치'!$B$2:$L$6,N$2,0)+(VLOOKUP($F2132,'(참고)타워 스텟 가치'!$B$2:$L$6,N$2,0)*$E2132)</f>
        <v>0</v>
      </c>
      <c r="O2132">
        <f>VLOOKUP($F2132,'(참고)타워 스텟 가치'!$B$2:$L$6,O$2,0)+(VLOOKUP($F2132,'(참고)타워 스텟 가치'!$B$2:$L$6,O$2,0)*$E2132)</f>
        <v>0</v>
      </c>
      <c r="P2132">
        <f>VLOOKUP($F2132,'(참고)타워 스텟 가치'!$B$2:$L$6,P$2,0)+(VLOOKUP($F2132,'(참고)타워 스텟 가치'!$B$2:$L$6,P$2,0)*$E2132)</f>
        <v>119.98000000000093</v>
      </c>
      <c r="Q2132">
        <f>SUM('스테이지별 몬스터 스텟'!H2132*'(참고)타워 스텟 가치'!$Q$17,'스테이지별 몬스터 스텟'!I2132*'(참고)타워 스텟 가치'!$R$17,'스테이지별 몬스터 스텟'!J2132*'(참고)타워 스텟 가치'!$S$17,'스테이지별 몬스터 스텟'!K2132*'(참고)타워 스텟 가치'!$T$17,'스테이지별 몬스터 스텟'!L2132*'(참고)타워 스텟 가치'!$U$17,'스테이지별 몬스터 스텟'!M2132*'(참고)타워 스텟 가치'!$V$17,'스테이지별 몬스터 스텟'!N2132*'(참고)타워 스텟 가치'!$W$17,'스테이지별 몬스터 스텟'!O2132*'(참고)타워 스텟 가치'!$X$17,'스테이지별 몬스터 스텟'!P2132*'(참고)타워 스텟 가치'!$Y$17)</f>
        <v>1315968.4925000104</v>
      </c>
      <c r="R2132">
        <v>1</v>
      </c>
      <c r="S2132">
        <f>VLOOKUP($F2132,'(참고)타워 스텟 가치'!$B$7:$L$11,S$2,0)+(VLOOKUP($F2132,'(참고)타워 스텟 가치'!$B$7:$L$11,S$2,0)*$E2132)</f>
        <v>964.1250000000075</v>
      </c>
      <c r="T2132">
        <f>VLOOKUP($F2132,'(참고)타워 스텟 가치'!$B$7:$L$11,T$2,0)+(VLOOKUP($F2132,'(참고)타워 스텟 가치'!$B$7:$L$11,T$2,0)*$E2132)</f>
        <v>1735.4250000000136</v>
      </c>
      <c r="U2132">
        <f>VLOOKUP($F2132,'(참고)타워 스텟 가치'!$B$7:$L$11,U$2,0)+(VLOOKUP($F2132,'(참고)타워 스텟 가치'!$B$7:$L$11,U$2,0)*$E2132)</f>
        <v>857000.00000000675</v>
      </c>
      <c r="V2132">
        <f>VLOOKUP($F2132,'(참고)타워 스텟 가치'!$B$7:$L$11,V$2,0)+(VLOOKUP($F2132,'(참고)타워 스텟 가치'!$B$7:$L$11,V$2,0)*$E2132)</f>
        <v>11569.500000000091</v>
      </c>
      <c r="W2132">
        <f>VLOOKUP($F2132,'(참고)타워 스텟 가치'!$B$7:$L$11,W$2,0)+(VLOOKUP($F2132,'(참고)타워 스텟 가치'!$B$7:$L$11,W$2,0)*$E2132)</f>
        <v>192.82500000000152</v>
      </c>
      <c r="X2132">
        <f>VLOOKUP($F2132,'(참고)타워 스텟 가치'!$B$7:$L$11,X$2,0)+(VLOOKUP($F2132,'(참고)타워 스텟 가치'!$B$7:$L$11,X$2,0)*$E2132)</f>
        <v>51.4200000000004</v>
      </c>
      <c r="Y2132">
        <f>VLOOKUP($F2132,'(참고)타워 스텟 가치'!$B$7:$L$11,Y$2,0)+(VLOOKUP($F2132,'(참고)타워 스텟 가치'!$B$7:$L$11,Y$2,0)*$E2132)</f>
        <v>0</v>
      </c>
      <c r="Z2132">
        <f>VLOOKUP($F2132,'(참고)타워 스텟 가치'!$B$7:$L$11,Z$2,0)+(VLOOKUP($F2132,'(참고)타워 스텟 가치'!$B$7:$L$11,Z$2,0)*$E2132)</f>
        <v>0</v>
      </c>
      <c r="AA2132">
        <f>VLOOKUP($F2132,'(참고)타워 스텟 가치'!$B$7:$L$11,AA$2,0)+(VLOOKUP($F2132,'(참고)타워 스텟 가치'!$B$7:$L$11,AA$2,0)*$E2132)</f>
        <v>119.98000000000093</v>
      </c>
      <c r="AB2132">
        <f>SUM('스테이지별 몬스터 스텟'!S2132*'(참고)타워 스텟 가치'!$Q$17,'스테이지별 몬스터 스텟'!T2132*'(참고)타워 스텟 가치'!$R$17,'스테이지별 몬스터 스텟'!U2132*'(참고)타워 스텟 가치'!$S$17,'스테이지별 몬스터 스텟'!V2132*'(참고)타워 스텟 가치'!$T$17,'스테이지별 몬스터 스텟'!W2132*'(참고)타워 스텟 가치'!$U$17,'스테이지별 몬스터 스텟'!X2132*'(참고)타워 스텟 가치'!$V$17,'스테이지별 몬스터 스텟'!Y2132*'(참고)타워 스텟 가치'!$W$17,'스테이지별 몬스터 스텟'!Z2132*'(참고)타워 스텟 가치'!$X$17,'스테이지별 몬스터 스텟'!AA2132*'(참고)타워 스텟 가치'!$Y$17)</f>
        <v>1313847.4175000102</v>
      </c>
      <c r="AC2132">
        <v>2</v>
      </c>
      <c r="AD2132">
        <f>VLOOKUP($F2132,'(참고)타워 스텟 가치'!$B$12:$L$16,AD$2,0)+(VLOOKUP($F2132,'(참고)타워 스텟 가치'!$B$12:$L$16,AD$2,0)*$E2132)</f>
        <v>964.1250000000075</v>
      </c>
      <c r="AE2132">
        <f>VLOOKUP($F2132,'(참고)타워 스텟 가치'!$B$12:$L$16,AE$2,0)+(VLOOKUP($F2132,'(참고)타워 스텟 가치'!$B$12:$L$16,AE$2,0)*$E2132)</f>
        <v>1156.9500000000091</v>
      </c>
      <c r="AF2132">
        <f>VLOOKUP($F2132,'(참고)타워 스텟 가치'!$B$12:$L$16,AF$2,0)+(VLOOKUP($F2132,'(참고)타워 스텟 가치'!$B$12:$L$16,AF$2,0)*$E2132)</f>
        <v>857000.00000000675</v>
      </c>
      <c r="AG2132">
        <f>VLOOKUP($F2132,'(참고)타워 스텟 가치'!$B$12:$L$16,AG$2,0)+(VLOOKUP($F2132,'(참고)타워 스텟 가치'!$B$12:$L$16,AG$2,0)*$E2132)</f>
        <v>5784.7500000000455</v>
      </c>
      <c r="AH2132">
        <f>VLOOKUP($F2132,'(참고)타워 스텟 가치'!$B$12:$L$16,AH$2,0)+(VLOOKUP($F2132,'(참고)타워 스텟 가치'!$B$12:$L$16,AH$2,0)*$E2132)</f>
        <v>192.82500000000152</v>
      </c>
      <c r="AI2132">
        <f>VLOOKUP($F2132,'(참고)타워 스텟 가치'!$B$12:$L$16,AI$2,0)+(VLOOKUP($F2132,'(참고)타워 스텟 가치'!$B$12:$L$16,AI$2,0)*$E2132)</f>
        <v>51.4200000000004</v>
      </c>
      <c r="AJ2132">
        <f>VLOOKUP($F2132,'(참고)타워 스텟 가치'!$B$12:$L$16,AJ$2,0)+(VLOOKUP($F2132,'(참고)타워 스텟 가치'!$B$12:$L$16,AJ$2,0)*$E2132)</f>
        <v>0</v>
      </c>
      <c r="AK2132">
        <f>VLOOKUP($F2132,'(참고)타워 스텟 가치'!$B$12:$L$16,AK$2,0)+(VLOOKUP($F2132,'(참고)타워 스텟 가치'!$B$12:$L$16,AK$2,0)*$E2132)</f>
        <v>0</v>
      </c>
      <c r="AL2132">
        <f>VLOOKUP($F2132,'(참고)타워 스텟 가치'!$B$12:$L$16,AL$2,0)+(VLOOKUP($F2132,'(참고)타워 스텟 가치'!$B$12:$L$16,AL$2,0)*$E2132)</f>
        <v>239.96000000000186</v>
      </c>
      <c r="AM2132">
        <f>SUM('스테이지별 몬스터 스텟'!AD2132*'(참고)타워 스텟 가치'!$Q$17,'스테이지별 몬스터 스텟'!AE2132*'(참고)타워 스텟 가치'!$R$17,'스테이지별 몬스터 스텟'!AF2132*'(참고)타워 스텟 가치'!$S$17,'스테이지별 몬스터 스텟'!AG2132*'(참고)타워 스텟 가치'!$T$17,'스테이지별 몬스터 스텟'!AH2132*'(참고)타워 스텟 가치'!$U$17,'스테이지별 몬스터 스텟'!AI2132*'(참고)타워 스텟 가치'!$V$17,'스테이지별 몬스터 스텟'!AJ2132*'(참고)타워 스텟 가치'!$W$17,'스테이지별 몬스터 스텟'!AK2132*'(참고)타워 스텟 가치'!$X$17,'스테이지별 몬스터 스텟'!AL2132*'(참고)타워 스텟 가치'!$Y$17)</f>
        <v>1301650.16500001</v>
      </c>
      <c r="AN2132">
        <v>3</v>
      </c>
    </row>
    <row r="2133" spans="3:40" x14ac:dyDescent="0.3">
      <c r="C2133">
        <v>4</v>
      </c>
      <c r="D2133">
        <f t="shared" si="101"/>
        <v>426</v>
      </c>
      <c r="E2133" s="52">
        <f>VLOOKUP(D2133,'스테이지별 난이도 설정'!B:C,2,0)</f>
        <v>170.40000000000134</v>
      </c>
      <c r="F2133" t="str">
        <f t="shared" si="102"/>
        <v>유니크</v>
      </c>
      <c r="G2133">
        <f t="shared" si="100"/>
        <v>6</v>
      </c>
      <c r="H2133">
        <f>VLOOKUP($F2133,'(참고)타워 스텟 가치'!$B$2:$L$6,H$2,0)+(VLOOKUP($F2133,'(참고)타워 스텟 가치'!$B$2:$L$6,H$2,0)*$E2133)</f>
        <v>4338.5625000000337</v>
      </c>
      <c r="I2133">
        <f>VLOOKUP($F2133,'(참고)타워 스텟 가치'!$B$2:$L$6,I$2,0)+(VLOOKUP($F2133,'(참고)타워 스텟 가치'!$B$2:$L$6,I$2,0)*$E2133)</f>
        <v>867.7125000000068</v>
      </c>
      <c r="J2133">
        <f>VLOOKUP($F2133,'(참고)타워 스텟 가치'!$B$2:$L$6,J$2,0)+(VLOOKUP($F2133,'(참고)타워 스텟 가치'!$B$2:$L$6,J$2,0)*$E2133)</f>
        <v>857000.00000000675</v>
      </c>
      <c r="K2133">
        <f>VLOOKUP($F2133,'(참고)타워 스텟 가치'!$B$2:$L$6,K$2,0)+(VLOOKUP($F2133,'(참고)타워 스텟 가치'!$B$2:$L$6,K$2,0)*$E2133)</f>
        <v>17354.250000000135</v>
      </c>
      <c r="L2133">
        <f>VLOOKUP($F2133,'(참고)타워 스텟 가치'!$B$2:$L$6,L$2,0)+(VLOOKUP($F2133,'(참고)타워 스텟 가치'!$B$2:$L$6,L$2,0)*$E2133)</f>
        <v>289.23750000000229</v>
      </c>
      <c r="M2133">
        <f>VLOOKUP($F2133,'(참고)타워 스텟 가치'!$B$2:$L$6,M$2,0)+(VLOOKUP($F2133,'(참고)타워 스텟 가치'!$B$2:$L$6,M$2,0)*$E2133)</f>
        <v>51.4200000000004</v>
      </c>
      <c r="N2133">
        <f>VLOOKUP($F2133,'(참고)타워 스텟 가치'!$B$2:$L$6,N$2,0)+(VLOOKUP($F2133,'(참고)타워 스텟 가치'!$B$2:$L$6,N$2,0)*$E2133)</f>
        <v>0</v>
      </c>
      <c r="O2133">
        <f>VLOOKUP($F2133,'(참고)타워 스텟 가치'!$B$2:$L$6,O$2,0)+(VLOOKUP($F2133,'(참고)타워 스텟 가치'!$B$2:$L$6,O$2,0)*$E2133)</f>
        <v>0</v>
      </c>
      <c r="P2133">
        <f>VLOOKUP($F2133,'(참고)타워 스텟 가치'!$B$2:$L$6,P$2,0)+(VLOOKUP($F2133,'(참고)타워 스텟 가치'!$B$2:$L$6,P$2,0)*$E2133)</f>
        <v>171.40000000000134</v>
      </c>
      <c r="Q2133">
        <f>SUM('스테이지별 몬스터 스텟'!H2133*'(참고)타워 스텟 가치'!$Q$17,'스테이지별 몬스터 스텟'!I2133*'(참고)타워 스텟 가치'!$R$17,'스테이지별 몬스터 스텟'!J2133*'(참고)타워 스텟 가치'!$S$17,'스테이지별 몬스터 스텟'!K2133*'(참고)타워 스텟 가치'!$T$17,'스테이지별 몬스터 스텟'!L2133*'(참고)타워 스텟 가치'!$U$17,'스테이지별 몬스터 스텟'!M2133*'(참고)타워 스텟 가치'!$V$17,'스테이지별 몬스터 스텟'!N2133*'(참고)타워 스텟 가치'!$W$17,'스테이지별 몬스터 스텟'!O2133*'(참고)타워 스텟 가치'!$X$17,'스테이지별 몬스터 스텟'!P2133*'(참고)타워 스텟 가치'!$Y$17)</f>
        <v>1331159.8887500106</v>
      </c>
      <c r="R2133">
        <v>1</v>
      </c>
      <c r="S2133">
        <f>VLOOKUP($F2133,'(참고)타워 스텟 가치'!$B$7:$L$11,S$2,0)+(VLOOKUP($F2133,'(참고)타워 스텟 가치'!$B$7:$L$11,S$2,0)*$E2133)</f>
        <v>1446.1875000000114</v>
      </c>
      <c r="T2133">
        <f>VLOOKUP($F2133,'(참고)타워 스텟 가치'!$B$7:$L$11,T$2,0)+(VLOOKUP($F2133,'(참고)타워 스텟 가치'!$B$7:$L$11,T$2,0)*$E2133)</f>
        <v>2603.1375000000203</v>
      </c>
      <c r="U2133">
        <f>VLOOKUP($F2133,'(참고)타워 스텟 가치'!$B$7:$L$11,U$2,0)+(VLOOKUP($F2133,'(참고)타워 스텟 가치'!$B$7:$L$11,U$2,0)*$E2133)</f>
        <v>857000.00000000675</v>
      </c>
      <c r="V2133">
        <f>VLOOKUP($F2133,'(참고)타워 스텟 가치'!$B$7:$L$11,V$2,0)+(VLOOKUP($F2133,'(참고)타워 스텟 가치'!$B$7:$L$11,V$2,0)*$E2133)</f>
        <v>17354.250000000135</v>
      </c>
      <c r="W2133">
        <f>VLOOKUP($F2133,'(참고)타워 스텟 가치'!$B$7:$L$11,W$2,0)+(VLOOKUP($F2133,'(참고)타워 스텟 가치'!$B$7:$L$11,W$2,0)*$E2133)</f>
        <v>289.23750000000229</v>
      </c>
      <c r="X2133">
        <f>VLOOKUP($F2133,'(참고)타워 스텟 가치'!$B$7:$L$11,X$2,0)+(VLOOKUP($F2133,'(참고)타워 스텟 가치'!$B$7:$L$11,X$2,0)*$E2133)</f>
        <v>51.4200000000004</v>
      </c>
      <c r="Y2133">
        <f>VLOOKUP($F2133,'(참고)타워 스텟 가치'!$B$7:$L$11,Y$2,0)+(VLOOKUP($F2133,'(참고)타워 스텟 가치'!$B$7:$L$11,Y$2,0)*$E2133)</f>
        <v>0</v>
      </c>
      <c r="Z2133">
        <f>VLOOKUP($F2133,'(참고)타워 스텟 가치'!$B$7:$L$11,Z$2,0)+(VLOOKUP($F2133,'(참고)타워 스텟 가치'!$B$7:$L$11,Z$2,0)*$E2133)</f>
        <v>0</v>
      </c>
      <c r="AA2133">
        <f>VLOOKUP($F2133,'(참고)타워 스텟 가치'!$B$7:$L$11,AA$2,0)+(VLOOKUP($F2133,'(참고)타워 스텟 가치'!$B$7:$L$11,AA$2,0)*$E2133)</f>
        <v>171.40000000000134</v>
      </c>
      <c r="AB2133">
        <f>SUM('스테이지별 몬스터 스텟'!S2133*'(참고)타워 스텟 가치'!$Q$17,'스테이지별 몬스터 스텟'!T2133*'(참고)타워 스텟 가치'!$R$17,'스테이지별 몬스터 스텟'!U2133*'(참고)타워 스텟 가치'!$S$17,'스테이지별 몬스터 스텟'!V2133*'(참고)타워 스텟 가치'!$T$17,'스테이지별 몬스터 스텟'!W2133*'(참고)타워 스텟 가치'!$U$17,'스테이지별 몬스터 스텟'!X2133*'(참고)타워 스텟 가치'!$V$17,'스테이지별 몬스터 스텟'!Y2133*'(참고)타워 스텟 가치'!$W$17,'스테이지별 몬스터 스텟'!Z2133*'(참고)타워 스텟 가치'!$X$17,'스테이지별 몬스터 스텟'!AA2133*'(참고)타워 스텟 가치'!$Y$17)</f>
        <v>1327978.2762500106</v>
      </c>
      <c r="AC2133">
        <v>2</v>
      </c>
      <c r="AD2133">
        <f>VLOOKUP($F2133,'(참고)타워 스텟 가치'!$B$12:$L$16,AD$2,0)+(VLOOKUP($F2133,'(참고)타워 스텟 가치'!$B$12:$L$16,AD$2,0)*$E2133)</f>
        <v>1446.1875000000114</v>
      </c>
      <c r="AE2133">
        <f>VLOOKUP($F2133,'(참고)타워 스텟 가치'!$B$12:$L$16,AE$2,0)+(VLOOKUP($F2133,'(참고)타워 스텟 가치'!$B$12:$L$16,AE$2,0)*$E2133)</f>
        <v>1735.4250000000136</v>
      </c>
      <c r="AF2133">
        <f>VLOOKUP($F2133,'(참고)타워 스텟 가치'!$B$12:$L$16,AF$2,0)+(VLOOKUP($F2133,'(참고)타워 스텟 가치'!$B$12:$L$16,AF$2,0)*$E2133)</f>
        <v>857000.00000000675</v>
      </c>
      <c r="AG2133">
        <f>VLOOKUP($F2133,'(참고)타워 스텟 가치'!$B$12:$L$16,AG$2,0)+(VLOOKUP($F2133,'(참고)타워 스텟 가치'!$B$12:$L$16,AG$2,0)*$E2133)</f>
        <v>8677.1250000000673</v>
      </c>
      <c r="AH2133">
        <f>VLOOKUP($F2133,'(참고)타워 스텟 가치'!$B$12:$L$16,AH$2,0)+(VLOOKUP($F2133,'(참고)타워 스텟 가치'!$B$12:$L$16,AH$2,0)*$E2133)</f>
        <v>289.23750000000229</v>
      </c>
      <c r="AI2133">
        <f>VLOOKUP($F2133,'(참고)타워 스텟 가치'!$B$12:$L$16,AI$2,0)+(VLOOKUP($F2133,'(참고)타워 스텟 가치'!$B$12:$L$16,AI$2,0)*$E2133)</f>
        <v>51.4200000000004</v>
      </c>
      <c r="AJ2133">
        <f>VLOOKUP($F2133,'(참고)타워 스텟 가치'!$B$12:$L$16,AJ$2,0)+(VLOOKUP($F2133,'(참고)타워 스텟 가치'!$B$12:$L$16,AJ$2,0)*$E2133)</f>
        <v>0</v>
      </c>
      <c r="AK2133">
        <f>VLOOKUP($F2133,'(참고)타워 스텟 가치'!$B$12:$L$16,AK$2,0)+(VLOOKUP($F2133,'(참고)타워 스텟 가치'!$B$12:$L$16,AK$2,0)*$E2133)</f>
        <v>0</v>
      </c>
      <c r="AL2133">
        <f>VLOOKUP($F2133,'(참고)타워 스텟 가치'!$B$12:$L$16,AL$2,0)+(VLOOKUP($F2133,'(참고)타워 스텟 가치'!$B$12:$L$16,AL$2,0)*$E2133)</f>
        <v>342.80000000000268</v>
      </c>
      <c r="AM2133">
        <f>SUM('스테이지별 몬스터 스텟'!AD2133*'(참고)타워 스텟 가치'!$Q$17,'스테이지별 몬스터 스텟'!AE2133*'(참고)타워 스텟 가치'!$R$17,'스테이지별 몬스터 스텟'!AF2133*'(참고)타워 스텟 가치'!$S$17,'스테이지별 몬스터 스텟'!AG2133*'(참고)타워 스텟 가치'!$T$17,'스테이지별 몬스터 스텟'!AH2133*'(참고)타워 스텟 가치'!$U$17,'스테이지별 몬스터 스텟'!AI2133*'(참고)타워 스텟 가치'!$V$17,'스테이지별 몬스터 스텟'!AJ2133*'(참고)타워 스텟 가치'!$W$17,'스테이지별 몬스터 스텟'!AK2133*'(참고)타워 스텟 가치'!$X$17,'스테이지별 몬스터 스텟'!AL2133*'(참고)타워 스텟 가치'!$Y$17)</f>
        <v>1309665.2575000105</v>
      </c>
      <c r="AN2133">
        <v>3</v>
      </c>
    </row>
    <row r="2134" spans="3:40" x14ac:dyDescent="0.3">
      <c r="C2134">
        <v>5</v>
      </c>
      <c r="D2134">
        <f t="shared" si="101"/>
        <v>426</v>
      </c>
      <c r="E2134" s="52">
        <f>VLOOKUP(D2134,'스테이지별 난이도 설정'!B:C,2,0)</f>
        <v>170.40000000000134</v>
      </c>
      <c r="F2134" t="str">
        <f t="shared" si="102"/>
        <v>스페셜</v>
      </c>
      <c r="G2134">
        <f t="shared" si="100"/>
        <v>6</v>
      </c>
      <c r="H2134">
        <f>VLOOKUP($F2134,'(참고)타워 스텟 가치'!$B$2:$L$6,H$2,0)+(VLOOKUP($F2134,'(참고)타워 스텟 가치'!$B$2:$L$6,H$2,0)*$E2134)</f>
        <v>6507.8437500000509</v>
      </c>
      <c r="I2134">
        <f>VLOOKUP($F2134,'(참고)타워 스텟 가치'!$B$2:$L$6,I$2,0)+(VLOOKUP($F2134,'(참고)타워 스텟 가치'!$B$2:$L$6,I$2,0)*$E2134)</f>
        <v>1301.5687500000101</v>
      </c>
      <c r="J2134">
        <f>VLOOKUP($F2134,'(참고)타워 스텟 가치'!$B$2:$L$6,J$2,0)+(VLOOKUP($F2134,'(참고)타워 스텟 가치'!$B$2:$L$6,J$2,0)*$E2134)</f>
        <v>857000.00000000675</v>
      </c>
      <c r="K2134">
        <f>VLOOKUP($F2134,'(참고)타워 스텟 가치'!$B$2:$L$6,K$2,0)+(VLOOKUP($F2134,'(참고)타워 스텟 가치'!$B$2:$L$6,K$2,0)*$E2134)</f>
        <v>26031.375000000204</v>
      </c>
      <c r="L2134">
        <f>VLOOKUP($F2134,'(참고)타워 스텟 가치'!$B$2:$L$6,L$2,0)+(VLOOKUP($F2134,'(참고)타워 스텟 가치'!$B$2:$L$6,L$2,0)*$E2134)</f>
        <v>433.8562500000034</v>
      </c>
      <c r="M2134">
        <f>VLOOKUP($F2134,'(참고)타워 스텟 가치'!$B$2:$L$6,M$2,0)+(VLOOKUP($F2134,'(참고)타워 스텟 가치'!$B$2:$L$6,M$2,0)*$E2134)</f>
        <v>51.4200000000004</v>
      </c>
      <c r="N2134">
        <f>VLOOKUP($F2134,'(참고)타워 스텟 가치'!$B$2:$L$6,N$2,0)+(VLOOKUP($F2134,'(참고)타워 스텟 가치'!$B$2:$L$6,N$2,0)*$E2134)</f>
        <v>0</v>
      </c>
      <c r="O2134">
        <f>VLOOKUP($F2134,'(참고)타워 스텟 가치'!$B$2:$L$6,O$2,0)+(VLOOKUP($F2134,'(참고)타워 스텟 가치'!$B$2:$L$6,O$2,0)*$E2134)</f>
        <v>0</v>
      </c>
      <c r="P2134">
        <f>VLOOKUP($F2134,'(참고)타워 스텟 가치'!$B$2:$L$6,P$2,0)+(VLOOKUP($F2134,'(참고)타워 스텟 가치'!$B$2:$L$6,P$2,0)*$E2134)</f>
        <v>171.40000000000134</v>
      </c>
      <c r="Q2134">
        <f>SUM('스테이지별 몬스터 스텟'!H2134*'(참고)타워 스텟 가치'!$Q$17,'스테이지별 몬스터 스텟'!I2134*'(참고)타워 스텟 가치'!$R$17,'스테이지별 몬스터 스텟'!J2134*'(참고)타워 스텟 가치'!$S$17,'스테이지별 몬스터 스텟'!K2134*'(참고)타워 스텟 가치'!$T$17,'스테이지별 몬스터 스텟'!L2134*'(참고)타워 스텟 가치'!$U$17,'스테이지별 몬스터 스텟'!M2134*'(참고)타워 스텟 가치'!$V$17,'스테이지별 몬스터 스텟'!N2134*'(참고)타워 스텟 가치'!$W$17,'스테이지별 몬스터 스텟'!O2134*'(참고)타워 스텟 가치'!$X$17,'스테이지별 몬스터 스텟'!P2134*'(참고)타워 스텟 가치'!$Y$17)</f>
        <v>1353792.7231250107</v>
      </c>
      <c r="R2134">
        <v>1</v>
      </c>
      <c r="S2134">
        <f>VLOOKUP($F2134,'(참고)타워 스텟 가치'!$B$7:$L$11,S$2,0)+(VLOOKUP($F2134,'(참고)타워 스텟 가치'!$B$7:$L$11,S$2,0)*$E2134)</f>
        <v>2169.2812500000168</v>
      </c>
      <c r="T2134">
        <f>VLOOKUP($F2134,'(참고)타워 스텟 가치'!$B$7:$L$11,T$2,0)+(VLOOKUP($F2134,'(참고)타워 스텟 가치'!$B$7:$L$11,T$2,0)*$E2134)</f>
        <v>3904.7062500000306</v>
      </c>
      <c r="U2134">
        <f>VLOOKUP($F2134,'(참고)타워 스텟 가치'!$B$7:$L$11,U$2,0)+(VLOOKUP($F2134,'(참고)타워 스텟 가치'!$B$7:$L$11,U$2,0)*$E2134)</f>
        <v>857000.00000000675</v>
      </c>
      <c r="V2134">
        <f>VLOOKUP($F2134,'(참고)타워 스텟 가치'!$B$7:$L$11,V$2,0)+(VLOOKUP($F2134,'(참고)타워 스텟 가치'!$B$7:$L$11,V$2,0)*$E2134)</f>
        <v>26031.375000000204</v>
      </c>
      <c r="W2134">
        <f>VLOOKUP($F2134,'(참고)타워 스텟 가치'!$B$7:$L$11,W$2,0)+(VLOOKUP($F2134,'(참고)타워 스텟 가치'!$B$7:$L$11,W$2,0)*$E2134)</f>
        <v>433.8562500000034</v>
      </c>
      <c r="X2134">
        <f>VLOOKUP($F2134,'(참고)타워 스텟 가치'!$B$7:$L$11,X$2,0)+(VLOOKUP($F2134,'(참고)타워 스텟 가치'!$B$7:$L$11,X$2,0)*$E2134)</f>
        <v>51.4200000000004</v>
      </c>
      <c r="Y2134">
        <f>VLOOKUP($F2134,'(참고)타워 스텟 가치'!$B$7:$L$11,Y$2,0)+(VLOOKUP($F2134,'(참고)타워 스텟 가치'!$B$7:$L$11,Y$2,0)*$E2134)</f>
        <v>0</v>
      </c>
      <c r="Z2134">
        <f>VLOOKUP($F2134,'(참고)타워 스텟 가치'!$B$7:$L$11,Z$2,0)+(VLOOKUP($F2134,'(참고)타워 스텟 가치'!$B$7:$L$11,Z$2,0)*$E2134)</f>
        <v>0</v>
      </c>
      <c r="AA2134">
        <f>VLOOKUP($F2134,'(참고)타워 스텟 가치'!$B$7:$L$11,AA$2,0)+(VLOOKUP($F2134,'(참고)타워 스텟 가치'!$B$7:$L$11,AA$2,0)*$E2134)</f>
        <v>171.40000000000134</v>
      </c>
      <c r="AB2134">
        <f>SUM('스테이지별 몬스터 스텟'!S2134*'(참고)타워 스텟 가치'!$Q$17,'스테이지별 몬스터 스텟'!T2134*'(참고)타워 스텟 가치'!$R$17,'스테이지별 몬스터 스텟'!U2134*'(참고)타워 스텟 가치'!$S$17,'스테이지별 몬스터 스텟'!V2134*'(참고)타워 스텟 가치'!$T$17,'스테이지별 몬스터 스텟'!W2134*'(참고)타워 스텟 가치'!$U$17,'스테이지별 몬스터 스텟'!X2134*'(참고)타워 스텟 가치'!$V$17,'스테이지별 몬스터 스텟'!Y2134*'(참고)타워 스텟 가치'!$W$17,'스테이지별 몬스터 스텟'!Z2134*'(참고)타워 스텟 가치'!$X$17,'스테이지별 몬스터 스텟'!AA2134*'(참고)타워 스텟 가치'!$Y$17)</f>
        <v>1349020.3043750108</v>
      </c>
      <c r="AC2134">
        <v>2</v>
      </c>
      <c r="AD2134">
        <f>VLOOKUP($F2134,'(참고)타워 스텟 가치'!$B$12:$L$16,AD$2,0)+(VLOOKUP($F2134,'(참고)타워 스텟 가치'!$B$12:$L$16,AD$2,0)*$E2134)</f>
        <v>2169.2812500000168</v>
      </c>
      <c r="AE2134">
        <f>VLOOKUP($F2134,'(참고)타워 스텟 가치'!$B$12:$L$16,AE$2,0)+(VLOOKUP($F2134,'(참고)타워 스텟 가치'!$B$12:$L$16,AE$2,0)*$E2134)</f>
        <v>2603.1375000000203</v>
      </c>
      <c r="AF2134">
        <f>VLOOKUP($F2134,'(참고)타워 스텟 가치'!$B$12:$L$16,AF$2,0)+(VLOOKUP($F2134,'(참고)타워 스텟 가치'!$B$12:$L$16,AF$2,0)*$E2134)</f>
        <v>857000.00000000675</v>
      </c>
      <c r="AG2134">
        <f>VLOOKUP($F2134,'(참고)타워 스텟 가치'!$B$12:$L$16,AG$2,0)+(VLOOKUP($F2134,'(참고)타워 스텟 가치'!$B$12:$L$16,AG$2,0)*$E2134)</f>
        <v>13015.687500000102</v>
      </c>
      <c r="AH2134">
        <f>VLOOKUP($F2134,'(참고)타워 스텟 가치'!$B$12:$L$16,AH$2,0)+(VLOOKUP($F2134,'(참고)타워 스텟 가치'!$B$12:$L$16,AH$2,0)*$E2134)</f>
        <v>433.8562500000034</v>
      </c>
      <c r="AI2134">
        <f>VLOOKUP($F2134,'(참고)타워 스텟 가치'!$B$12:$L$16,AI$2,0)+(VLOOKUP($F2134,'(참고)타워 스텟 가치'!$B$12:$L$16,AI$2,0)*$E2134)</f>
        <v>51.4200000000004</v>
      </c>
      <c r="AJ2134">
        <f>VLOOKUP($F2134,'(참고)타워 스텟 가치'!$B$12:$L$16,AJ$2,0)+(VLOOKUP($F2134,'(참고)타워 스텟 가치'!$B$12:$L$16,AJ$2,0)*$E2134)</f>
        <v>0</v>
      </c>
      <c r="AK2134">
        <f>VLOOKUP($F2134,'(참고)타워 스텟 가치'!$B$12:$L$16,AK$2,0)+(VLOOKUP($F2134,'(참고)타워 스텟 가치'!$B$12:$L$16,AK$2,0)*$E2134)</f>
        <v>0</v>
      </c>
      <c r="AL2134">
        <f>VLOOKUP($F2134,'(참고)타워 스텟 가치'!$B$12:$L$16,AL$2,0)+(VLOOKUP($F2134,'(참고)타워 스텟 가치'!$B$12:$L$16,AL$2,0)*$E2134)</f>
        <v>342.80000000000268</v>
      </c>
      <c r="AM2134">
        <f>SUM('스테이지별 몬스터 스텟'!AD2134*'(참고)타워 스텟 가치'!$Q$17,'스테이지별 몬스터 스텟'!AE2134*'(참고)타워 스텟 가치'!$R$17,'스테이지별 몬스터 스텟'!AF2134*'(참고)타워 스텟 가치'!$S$17,'스테이지별 몬스터 스텟'!AG2134*'(참고)타워 스텟 가치'!$T$17,'스테이지별 몬스터 스텟'!AH2134*'(참고)타워 스텟 가치'!$U$17,'스테이지별 몬스터 스텟'!AI2134*'(참고)타워 스텟 가치'!$V$17,'스테이지별 몬스터 스텟'!AJ2134*'(참고)타워 스텟 가치'!$W$17,'스테이지별 몬스터 스텟'!AK2134*'(참고)타워 스텟 가치'!$X$17,'스테이지별 몬스터 스텟'!AL2134*'(참고)타워 스텟 가치'!$Y$17)</f>
        <v>1321379.3762500104</v>
      </c>
      <c r="AN2134">
        <v>3</v>
      </c>
    </row>
    <row r="2135" spans="3:40" x14ac:dyDescent="0.3">
      <c r="C2135">
        <v>1</v>
      </c>
      <c r="D2135">
        <f t="shared" si="101"/>
        <v>427</v>
      </c>
      <c r="E2135" s="52">
        <f>VLOOKUP(D2135,'스테이지별 난이도 설정'!B:C,2,0)</f>
        <v>170.80000000000135</v>
      </c>
      <c r="F2135" t="str">
        <f t="shared" si="102"/>
        <v>일반</v>
      </c>
      <c r="G2135">
        <f t="shared" si="100"/>
        <v>6</v>
      </c>
      <c r="H2135">
        <f>VLOOKUP($F2135,'(참고)타워 스텟 가치'!$B$2:$L$6,H$2,0)+(VLOOKUP($F2135,'(참고)타워 스텟 가치'!$B$2:$L$6,H$2,0)*$E2135)</f>
        <v>1288.50000000001</v>
      </c>
      <c r="I2135">
        <f>VLOOKUP($F2135,'(참고)타워 스텟 가치'!$B$2:$L$6,I$2,0)+(VLOOKUP($F2135,'(참고)타워 스텟 가치'!$B$2:$L$6,I$2,0)*$E2135)</f>
        <v>257.70000000000203</v>
      </c>
      <c r="J2135">
        <f>VLOOKUP($F2135,'(참고)타워 스텟 가치'!$B$2:$L$6,J$2,0)+(VLOOKUP($F2135,'(참고)타워 스텟 가치'!$B$2:$L$6,J$2,0)*$E2135)</f>
        <v>859000.00000000675</v>
      </c>
      <c r="K2135">
        <f>VLOOKUP($F2135,'(참고)타워 스텟 가치'!$B$2:$L$6,K$2,0)+(VLOOKUP($F2135,'(참고)타워 스텟 가치'!$B$2:$L$6,K$2,0)*$E2135)</f>
        <v>5154.00000000004</v>
      </c>
      <c r="L2135">
        <f>VLOOKUP($F2135,'(참고)타워 스텟 가치'!$B$2:$L$6,L$2,0)+(VLOOKUP($F2135,'(참고)타워 스텟 가치'!$B$2:$L$6,L$2,0)*$E2135)</f>
        <v>85.900000000000674</v>
      </c>
      <c r="M2135">
        <f>VLOOKUP($F2135,'(참고)타워 스텟 가치'!$B$2:$L$6,M$2,0)+(VLOOKUP($F2135,'(참고)타워 스텟 가치'!$B$2:$L$6,M$2,0)*$E2135)</f>
        <v>51.540000000000397</v>
      </c>
      <c r="N2135">
        <f>VLOOKUP($F2135,'(참고)타워 스텟 가치'!$B$2:$L$6,N$2,0)+(VLOOKUP($F2135,'(참고)타워 스텟 가치'!$B$2:$L$6,N$2,0)*$E2135)</f>
        <v>0</v>
      </c>
      <c r="O2135">
        <f>VLOOKUP($F2135,'(참고)타워 스텟 가치'!$B$2:$L$6,O$2,0)+(VLOOKUP($F2135,'(참고)타워 스텟 가치'!$B$2:$L$6,O$2,0)*$E2135)</f>
        <v>0</v>
      </c>
      <c r="P2135">
        <f>VLOOKUP($F2135,'(참고)타워 스텟 가치'!$B$2:$L$6,P$2,0)+(VLOOKUP($F2135,'(참고)타워 스텟 가치'!$B$2:$L$6,P$2,0)*$E2135)</f>
        <v>120.26000000000094</v>
      </c>
      <c r="Q2135">
        <f>SUM('스테이지별 몬스터 스텟'!H2135*'(참고)타워 스텟 가치'!$Q$17,'스테이지별 몬스터 스텟'!I2135*'(참고)타워 스텟 가치'!$R$17,'스테이지별 몬스터 스텟'!J2135*'(참고)타워 스텟 가치'!$S$17,'스테이지별 몬스터 스텟'!K2135*'(참고)타워 스텟 가치'!$T$17,'스테이지별 몬스터 스텟'!L2135*'(참고)타워 스텟 가치'!$U$17,'스테이지별 몬스터 스텟'!M2135*'(참고)타워 스텟 가치'!$V$17,'스테이지별 몬스터 스텟'!N2135*'(참고)타워 스텟 가치'!$W$17,'스테이지별 몬스터 스텟'!O2135*'(참고)타워 스텟 가치'!$X$17,'스테이지별 몬스터 스텟'!P2135*'(참고)타워 스텟 가치'!$Y$17)</f>
        <v>1302235.4100000104</v>
      </c>
      <c r="R2135">
        <v>1</v>
      </c>
      <c r="S2135">
        <f>VLOOKUP($F2135,'(참고)타워 스텟 가치'!$B$7:$L$11,S$2,0)+(VLOOKUP($F2135,'(참고)타워 스텟 가치'!$B$7:$L$11,S$2,0)*$E2135)</f>
        <v>429.50000000000335</v>
      </c>
      <c r="T2135">
        <f>VLOOKUP($F2135,'(참고)타워 스텟 가치'!$B$7:$L$11,T$2,0)+(VLOOKUP($F2135,'(참고)타워 스텟 가치'!$B$7:$L$11,T$2,0)*$E2135)</f>
        <v>773.10000000000605</v>
      </c>
      <c r="U2135">
        <f>VLOOKUP($F2135,'(참고)타워 스텟 가치'!$B$7:$L$11,U$2,0)+(VLOOKUP($F2135,'(참고)타워 스텟 가치'!$B$7:$L$11,U$2,0)*$E2135)</f>
        <v>859000.00000000675</v>
      </c>
      <c r="V2135">
        <f>VLOOKUP($F2135,'(참고)타워 스텟 가치'!$B$7:$L$11,V$2,0)+(VLOOKUP($F2135,'(참고)타워 스텟 가치'!$B$7:$L$11,V$2,0)*$E2135)</f>
        <v>5154.00000000004</v>
      </c>
      <c r="W2135">
        <f>VLOOKUP($F2135,'(참고)타워 스텟 가치'!$B$7:$L$11,W$2,0)+(VLOOKUP($F2135,'(참고)타워 스텟 가치'!$B$7:$L$11,W$2,0)*$E2135)</f>
        <v>85.900000000000674</v>
      </c>
      <c r="X2135">
        <f>VLOOKUP($F2135,'(참고)타워 스텟 가치'!$B$7:$L$11,X$2,0)+(VLOOKUP($F2135,'(참고)타워 스텟 가치'!$B$7:$L$11,X$2,0)*$E2135)</f>
        <v>51.540000000000397</v>
      </c>
      <c r="Y2135">
        <f>VLOOKUP($F2135,'(참고)타워 스텟 가치'!$B$7:$L$11,Y$2,0)+(VLOOKUP($F2135,'(참고)타워 스텟 가치'!$B$7:$L$11,Y$2,0)*$E2135)</f>
        <v>0</v>
      </c>
      <c r="Z2135">
        <f>VLOOKUP($F2135,'(참고)타워 스텟 가치'!$B$7:$L$11,Z$2,0)+(VLOOKUP($F2135,'(참고)타워 스텟 가치'!$B$7:$L$11,Z$2,0)*$E2135)</f>
        <v>0</v>
      </c>
      <c r="AA2135">
        <f>VLOOKUP($F2135,'(참고)타워 스텟 가치'!$B$7:$L$11,AA$2,0)+(VLOOKUP($F2135,'(참고)타워 스텟 가치'!$B$7:$L$11,AA$2,0)*$E2135)</f>
        <v>120.26000000000094</v>
      </c>
      <c r="AB2135">
        <f>SUM('스테이지별 몬스터 스텟'!S2135*'(참고)타워 스텟 가치'!$Q$17,'스테이지별 몬스터 스텟'!T2135*'(참고)타워 스텟 가치'!$R$17,'스테이지별 몬스터 스텟'!U2135*'(참고)타워 스텟 가치'!$S$17,'스테이지별 몬스터 스텟'!V2135*'(참고)타워 스텟 가치'!$T$17,'스테이지별 몬스터 스텟'!W2135*'(참고)타워 스텟 가치'!$U$17,'스테이지별 몬스터 스텟'!X2135*'(참고)타워 스텟 가치'!$V$17,'스테이지별 몬스터 스텟'!Y2135*'(참고)타워 스텟 가치'!$W$17,'스테이지별 몬스터 스텟'!Z2135*'(참고)타워 스텟 가치'!$X$17,'스테이지별 몬스터 스텟'!AA2135*'(참고)타워 스텟 가치'!$Y$17)</f>
        <v>1301290.5100000103</v>
      </c>
      <c r="AC2135">
        <v>2</v>
      </c>
      <c r="AD2135">
        <f>VLOOKUP($F2135,'(참고)타워 스텟 가치'!$B$12:$L$16,AD$2,0)+(VLOOKUP($F2135,'(참고)타워 스텟 가치'!$B$12:$L$16,AD$2,0)*$E2135)</f>
        <v>429.50000000000335</v>
      </c>
      <c r="AE2135">
        <f>VLOOKUP($F2135,'(참고)타워 스텟 가치'!$B$12:$L$16,AE$2,0)+(VLOOKUP($F2135,'(참고)타워 스텟 가치'!$B$12:$L$16,AE$2,0)*$E2135)</f>
        <v>515.40000000000407</v>
      </c>
      <c r="AF2135">
        <f>VLOOKUP($F2135,'(참고)타워 스텟 가치'!$B$12:$L$16,AF$2,0)+(VLOOKUP($F2135,'(참고)타워 스텟 가치'!$B$12:$L$16,AF$2,0)*$E2135)</f>
        <v>859000.00000000675</v>
      </c>
      <c r="AG2135">
        <f>VLOOKUP($F2135,'(참고)타워 스텟 가치'!$B$12:$L$16,AG$2,0)+(VLOOKUP($F2135,'(참고)타워 스텟 가치'!$B$12:$L$16,AG$2,0)*$E2135)</f>
        <v>2577.00000000002</v>
      </c>
      <c r="AH2135">
        <f>VLOOKUP($F2135,'(참고)타워 스텟 가치'!$B$12:$L$16,AH$2,0)+(VLOOKUP($F2135,'(참고)타워 스텟 가치'!$B$12:$L$16,AH$2,0)*$E2135)</f>
        <v>85.900000000000674</v>
      </c>
      <c r="AI2135">
        <f>VLOOKUP($F2135,'(참고)타워 스텟 가치'!$B$12:$L$16,AI$2,0)+(VLOOKUP($F2135,'(참고)타워 스텟 가치'!$B$12:$L$16,AI$2,0)*$E2135)</f>
        <v>51.540000000000397</v>
      </c>
      <c r="AJ2135">
        <f>VLOOKUP($F2135,'(참고)타워 스텟 가치'!$B$12:$L$16,AJ$2,0)+(VLOOKUP($F2135,'(참고)타워 스텟 가치'!$B$12:$L$16,AJ$2,0)*$E2135)</f>
        <v>0</v>
      </c>
      <c r="AK2135">
        <f>VLOOKUP($F2135,'(참고)타워 스텟 가치'!$B$12:$L$16,AK$2,0)+(VLOOKUP($F2135,'(참고)타워 스텟 가치'!$B$12:$L$16,AK$2,0)*$E2135)</f>
        <v>0</v>
      </c>
      <c r="AL2135">
        <f>VLOOKUP($F2135,'(참고)타워 스텟 가치'!$B$12:$L$16,AL$2,0)+(VLOOKUP($F2135,'(참고)타워 스텟 가치'!$B$12:$L$16,AL$2,0)*$E2135)</f>
        <v>240.52000000000189</v>
      </c>
      <c r="AM2135">
        <f>SUM('스테이지별 몬스터 스텟'!AD2135*'(참고)타워 스텟 가치'!$Q$17,'스테이지별 몬스터 스텟'!AE2135*'(참고)타워 스텟 가치'!$R$17,'스테이지별 몬스터 스텟'!AF2135*'(참고)타워 스텟 가치'!$S$17,'스테이지별 몬스터 스텟'!AG2135*'(참고)타워 스텟 가치'!$T$17,'스테이지별 몬스터 스텟'!AH2135*'(참고)타워 스텟 가치'!$U$17,'스테이지별 몬스터 스텟'!AI2135*'(참고)타워 스텟 가치'!$V$17,'스테이지별 몬스터 스텟'!AJ2135*'(참고)타워 스텟 가치'!$W$17,'스테이지별 몬스터 스텟'!AK2135*'(참고)타워 스텟 가치'!$X$17,'스테이지별 몬스터 스텟'!AL2135*'(참고)타워 스텟 가치'!$Y$17)</f>
        <v>1295990.4800000105</v>
      </c>
      <c r="AN2135">
        <v>3</v>
      </c>
    </row>
    <row r="2136" spans="3:40" x14ac:dyDescent="0.3">
      <c r="C2136">
        <v>2</v>
      </c>
      <c r="D2136">
        <f t="shared" si="101"/>
        <v>427</v>
      </c>
      <c r="E2136" s="52">
        <f>VLOOKUP(D2136,'스테이지별 난이도 설정'!B:C,2,0)</f>
        <v>170.80000000000135</v>
      </c>
      <c r="F2136" t="str">
        <f t="shared" si="102"/>
        <v>레어</v>
      </c>
      <c r="G2136">
        <f t="shared" si="100"/>
        <v>6</v>
      </c>
      <c r="H2136">
        <f>VLOOKUP($F2136,'(참고)타워 스텟 가치'!$B$2:$L$6,H$2,0)+(VLOOKUP($F2136,'(참고)타워 스텟 가치'!$B$2:$L$6,H$2,0)*$E2136)</f>
        <v>1932.7500000000152</v>
      </c>
      <c r="I2136">
        <f>VLOOKUP($F2136,'(참고)타워 스텟 가치'!$B$2:$L$6,I$2,0)+(VLOOKUP($F2136,'(참고)타워 스텟 가치'!$B$2:$L$6,I$2,0)*$E2136)</f>
        <v>386.55000000000302</v>
      </c>
      <c r="J2136">
        <f>VLOOKUP($F2136,'(참고)타워 스텟 가치'!$B$2:$L$6,J$2,0)+(VLOOKUP($F2136,'(참고)타워 스텟 가치'!$B$2:$L$6,J$2,0)*$E2136)</f>
        <v>859000.00000000675</v>
      </c>
      <c r="K2136">
        <f>VLOOKUP($F2136,'(참고)타워 스텟 가치'!$B$2:$L$6,K$2,0)+(VLOOKUP($F2136,'(참고)타워 스텟 가치'!$B$2:$L$6,K$2,0)*$E2136)</f>
        <v>7731.0000000000609</v>
      </c>
      <c r="L2136">
        <f>VLOOKUP($F2136,'(참고)타워 스텟 가치'!$B$2:$L$6,L$2,0)+(VLOOKUP($F2136,'(참고)타워 스텟 가치'!$B$2:$L$6,L$2,0)*$E2136)</f>
        <v>128.85000000000102</v>
      </c>
      <c r="M2136">
        <f>VLOOKUP($F2136,'(참고)타워 스텟 가치'!$B$2:$L$6,M$2,0)+(VLOOKUP($F2136,'(참고)타워 스텟 가치'!$B$2:$L$6,M$2,0)*$E2136)</f>
        <v>51.540000000000397</v>
      </c>
      <c r="N2136">
        <f>VLOOKUP($F2136,'(참고)타워 스텟 가치'!$B$2:$L$6,N$2,0)+(VLOOKUP($F2136,'(참고)타워 스텟 가치'!$B$2:$L$6,N$2,0)*$E2136)</f>
        <v>0</v>
      </c>
      <c r="O2136">
        <f>VLOOKUP($F2136,'(참고)타워 스텟 가치'!$B$2:$L$6,O$2,0)+(VLOOKUP($F2136,'(참고)타워 스텟 가치'!$B$2:$L$6,O$2,0)*$E2136)</f>
        <v>0</v>
      </c>
      <c r="P2136">
        <f>VLOOKUP($F2136,'(참고)타워 스텟 가치'!$B$2:$L$6,P$2,0)+(VLOOKUP($F2136,'(참고)타워 스텟 가치'!$B$2:$L$6,P$2,0)*$E2136)</f>
        <v>120.26000000000094</v>
      </c>
      <c r="Q2136">
        <f>SUM('스테이지별 몬스터 스텟'!H2136*'(참고)타워 스텟 가치'!$Q$17,'스테이지별 몬스터 스텟'!I2136*'(참고)타워 스텟 가치'!$R$17,'스테이지별 몬스터 스텟'!J2136*'(참고)타워 스텟 가치'!$S$17,'스테이지별 몬스터 스텟'!K2136*'(참고)타워 스텟 가치'!$T$17,'스테이지별 몬스터 스텟'!L2136*'(참고)타워 스텟 가치'!$U$17,'스테이지별 몬스터 스텟'!M2136*'(참고)타워 스텟 가치'!$V$17,'스테이지별 몬스터 스텟'!N2136*'(참고)타워 스텟 가치'!$W$17,'스테이지별 몬스터 스텟'!O2136*'(참고)타워 스텟 가치'!$X$17,'스테이지별 몬스터 스텟'!P2136*'(참고)타워 스텟 가치'!$Y$17)</f>
        <v>1308957.0850000104</v>
      </c>
      <c r="R2136">
        <v>1</v>
      </c>
      <c r="S2136">
        <f>VLOOKUP($F2136,'(참고)타워 스텟 가치'!$B$7:$L$11,S$2,0)+(VLOOKUP($F2136,'(참고)타워 스텟 가치'!$B$7:$L$11,S$2,0)*$E2136)</f>
        <v>644.250000000005</v>
      </c>
      <c r="T2136">
        <f>VLOOKUP($F2136,'(참고)타워 스텟 가치'!$B$7:$L$11,T$2,0)+(VLOOKUP($F2136,'(참고)타워 스텟 가치'!$B$7:$L$11,T$2,0)*$E2136)</f>
        <v>1159.6500000000092</v>
      </c>
      <c r="U2136">
        <f>VLOOKUP($F2136,'(참고)타워 스텟 가치'!$B$7:$L$11,U$2,0)+(VLOOKUP($F2136,'(참고)타워 스텟 가치'!$B$7:$L$11,U$2,0)*$E2136)</f>
        <v>859000.00000000675</v>
      </c>
      <c r="V2136">
        <f>VLOOKUP($F2136,'(참고)타워 스텟 가치'!$B$7:$L$11,V$2,0)+(VLOOKUP($F2136,'(참고)타워 스텟 가치'!$B$7:$L$11,V$2,0)*$E2136)</f>
        <v>7731.0000000000609</v>
      </c>
      <c r="W2136">
        <f>VLOOKUP($F2136,'(참고)타워 스텟 가치'!$B$7:$L$11,W$2,0)+(VLOOKUP($F2136,'(참고)타워 스텟 가치'!$B$7:$L$11,W$2,0)*$E2136)</f>
        <v>128.85000000000102</v>
      </c>
      <c r="X2136">
        <f>VLOOKUP($F2136,'(참고)타워 스텟 가치'!$B$7:$L$11,X$2,0)+(VLOOKUP($F2136,'(참고)타워 스텟 가치'!$B$7:$L$11,X$2,0)*$E2136)</f>
        <v>51.540000000000397</v>
      </c>
      <c r="Y2136">
        <f>VLOOKUP($F2136,'(참고)타워 스텟 가치'!$B$7:$L$11,Y$2,0)+(VLOOKUP($F2136,'(참고)타워 스텟 가치'!$B$7:$L$11,Y$2,0)*$E2136)</f>
        <v>0</v>
      </c>
      <c r="Z2136">
        <f>VLOOKUP($F2136,'(참고)타워 스텟 가치'!$B$7:$L$11,Z$2,0)+(VLOOKUP($F2136,'(참고)타워 스텟 가치'!$B$7:$L$11,Z$2,0)*$E2136)</f>
        <v>0</v>
      </c>
      <c r="AA2136">
        <f>VLOOKUP($F2136,'(참고)타워 스텟 가치'!$B$7:$L$11,AA$2,0)+(VLOOKUP($F2136,'(참고)타워 스텟 가치'!$B$7:$L$11,AA$2,0)*$E2136)</f>
        <v>120.26000000000094</v>
      </c>
      <c r="AB2136">
        <f>SUM('스테이지별 몬스터 스텟'!S2136*'(참고)타워 스텟 가치'!$Q$17,'스테이지별 몬스터 스텟'!T2136*'(참고)타워 스텟 가치'!$R$17,'스테이지별 몬스터 스텟'!U2136*'(참고)타워 스텟 가치'!$S$17,'스테이지별 몬스터 스텟'!V2136*'(참고)타워 스텟 가치'!$T$17,'스테이지별 몬스터 스텟'!W2136*'(참고)타워 스텟 가치'!$U$17,'스테이지별 몬스터 스텟'!X2136*'(참고)타워 스텟 가치'!$V$17,'스테이지별 몬스터 스텟'!Y2136*'(참고)타워 스텟 가치'!$W$17,'스테이지별 몬스터 스텟'!Z2136*'(참고)타워 스텟 가치'!$X$17,'스테이지별 몬스터 스텟'!AA2136*'(참고)타워 스텟 가치'!$Y$17)</f>
        <v>1307539.7350000106</v>
      </c>
      <c r="AC2136">
        <v>2</v>
      </c>
      <c r="AD2136">
        <f>VLOOKUP($F2136,'(참고)타워 스텟 가치'!$B$12:$L$16,AD$2,0)+(VLOOKUP($F2136,'(참고)타워 스텟 가치'!$B$12:$L$16,AD$2,0)*$E2136)</f>
        <v>644.250000000005</v>
      </c>
      <c r="AE2136">
        <f>VLOOKUP($F2136,'(참고)타워 스텟 가치'!$B$12:$L$16,AE$2,0)+(VLOOKUP($F2136,'(참고)타워 스텟 가치'!$B$12:$L$16,AE$2,0)*$E2136)</f>
        <v>773.10000000000605</v>
      </c>
      <c r="AF2136">
        <f>VLOOKUP($F2136,'(참고)타워 스텟 가치'!$B$12:$L$16,AF$2,0)+(VLOOKUP($F2136,'(참고)타워 스텟 가치'!$B$12:$L$16,AF$2,0)*$E2136)</f>
        <v>859000.00000000675</v>
      </c>
      <c r="AG2136">
        <f>VLOOKUP($F2136,'(참고)타워 스텟 가치'!$B$12:$L$16,AG$2,0)+(VLOOKUP($F2136,'(참고)타워 스텟 가치'!$B$12:$L$16,AG$2,0)*$E2136)</f>
        <v>3865.5000000000305</v>
      </c>
      <c r="AH2136">
        <f>VLOOKUP($F2136,'(참고)타워 스텟 가치'!$B$12:$L$16,AH$2,0)+(VLOOKUP($F2136,'(참고)타워 스텟 가치'!$B$12:$L$16,AH$2,0)*$E2136)</f>
        <v>128.85000000000102</v>
      </c>
      <c r="AI2136">
        <f>VLOOKUP($F2136,'(참고)타워 스텟 가치'!$B$12:$L$16,AI$2,0)+(VLOOKUP($F2136,'(참고)타워 스텟 가치'!$B$12:$L$16,AI$2,0)*$E2136)</f>
        <v>51.540000000000397</v>
      </c>
      <c r="AJ2136">
        <f>VLOOKUP($F2136,'(참고)타워 스텟 가치'!$B$12:$L$16,AJ$2,0)+(VLOOKUP($F2136,'(참고)타워 스텟 가치'!$B$12:$L$16,AJ$2,0)*$E2136)</f>
        <v>0</v>
      </c>
      <c r="AK2136">
        <f>VLOOKUP($F2136,'(참고)타워 스텟 가치'!$B$12:$L$16,AK$2,0)+(VLOOKUP($F2136,'(참고)타워 스텟 가치'!$B$12:$L$16,AK$2,0)*$E2136)</f>
        <v>0</v>
      </c>
      <c r="AL2136">
        <f>VLOOKUP($F2136,'(참고)타워 스텟 가치'!$B$12:$L$16,AL$2,0)+(VLOOKUP($F2136,'(참고)타워 스텟 가치'!$B$12:$L$16,AL$2,0)*$E2136)</f>
        <v>240.52000000000189</v>
      </c>
      <c r="AM2136">
        <f>SUM('스테이지별 몬스터 스텟'!AD2136*'(참고)타워 스텟 가치'!$Q$17,'스테이지별 몬스터 스텟'!AE2136*'(참고)타워 스텟 가치'!$R$17,'스테이지별 몬스터 스텟'!AF2136*'(참고)타워 스텟 가치'!$S$17,'스테이지별 몬스터 스텟'!AG2136*'(참고)타워 스텟 가치'!$T$17,'스테이지별 몬스터 스텟'!AH2136*'(참고)타워 스텟 가치'!$U$17,'스테이지별 몬스터 스텟'!AI2136*'(참고)타워 스텟 가치'!$V$17,'스테이지별 몬스터 스텟'!AJ2136*'(참고)타워 스텟 가치'!$W$17,'스테이지별 몬스터 스텟'!AK2136*'(참고)타워 스텟 가치'!$X$17,'스테이지별 몬스터 스텟'!AL2136*'(참고)타워 스텟 가치'!$Y$17)</f>
        <v>1299469.4300000102</v>
      </c>
      <c r="AN2136">
        <v>3</v>
      </c>
    </row>
    <row r="2137" spans="3:40" x14ac:dyDescent="0.3">
      <c r="C2137">
        <v>3</v>
      </c>
      <c r="D2137">
        <f t="shared" si="101"/>
        <v>427</v>
      </c>
      <c r="E2137" s="52">
        <f>VLOOKUP(D2137,'스테이지별 난이도 설정'!B:C,2,0)</f>
        <v>170.80000000000135</v>
      </c>
      <c r="F2137" t="str">
        <f t="shared" si="102"/>
        <v>에픽</v>
      </c>
      <c r="G2137">
        <f t="shared" si="100"/>
        <v>6</v>
      </c>
      <c r="H2137">
        <f>VLOOKUP($F2137,'(참고)타워 스텟 가치'!$B$2:$L$6,H$2,0)+(VLOOKUP($F2137,'(참고)타워 스텟 가치'!$B$2:$L$6,H$2,0)*$E2137)</f>
        <v>2899.1250000000227</v>
      </c>
      <c r="I2137">
        <f>VLOOKUP($F2137,'(참고)타워 스텟 가치'!$B$2:$L$6,I$2,0)+(VLOOKUP($F2137,'(참고)타워 스텟 가치'!$B$2:$L$6,I$2,0)*$E2137)</f>
        <v>579.82500000000459</v>
      </c>
      <c r="J2137">
        <f>VLOOKUP($F2137,'(참고)타워 스텟 가치'!$B$2:$L$6,J$2,0)+(VLOOKUP($F2137,'(참고)타워 스텟 가치'!$B$2:$L$6,J$2,0)*$E2137)</f>
        <v>859000.00000000675</v>
      </c>
      <c r="K2137">
        <f>VLOOKUP($F2137,'(참고)타워 스텟 가치'!$B$2:$L$6,K$2,0)+(VLOOKUP($F2137,'(참고)타워 스텟 가치'!$B$2:$L$6,K$2,0)*$E2137)</f>
        <v>11596.500000000091</v>
      </c>
      <c r="L2137">
        <f>VLOOKUP($F2137,'(참고)타워 스텟 가치'!$B$2:$L$6,L$2,0)+(VLOOKUP($F2137,'(참고)타워 스텟 가치'!$B$2:$L$6,L$2,0)*$E2137)</f>
        <v>193.27500000000151</v>
      </c>
      <c r="M2137">
        <f>VLOOKUP($F2137,'(참고)타워 스텟 가치'!$B$2:$L$6,M$2,0)+(VLOOKUP($F2137,'(참고)타워 스텟 가치'!$B$2:$L$6,M$2,0)*$E2137)</f>
        <v>51.540000000000397</v>
      </c>
      <c r="N2137">
        <f>VLOOKUP($F2137,'(참고)타워 스텟 가치'!$B$2:$L$6,N$2,0)+(VLOOKUP($F2137,'(참고)타워 스텟 가치'!$B$2:$L$6,N$2,0)*$E2137)</f>
        <v>0</v>
      </c>
      <c r="O2137">
        <f>VLOOKUP($F2137,'(참고)타워 스텟 가치'!$B$2:$L$6,O$2,0)+(VLOOKUP($F2137,'(참고)타워 스텟 가치'!$B$2:$L$6,O$2,0)*$E2137)</f>
        <v>0</v>
      </c>
      <c r="P2137">
        <f>VLOOKUP($F2137,'(참고)타워 스텟 가치'!$B$2:$L$6,P$2,0)+(VLOOKUP($F2137,'(참고)타워 스텟 가치'!$B$2:$L$6,P$2,0)*$E2137)</f>
        <v>120.26000000000094</v>
      </c>
      <c r="Q2137">
        <f>SUM('스테이지별 몬스터 스텟'!H2137*'(참고)타워 스텟 가치'!$Q$17,'스테이지별 몬스터 스텟'!I2137*'(참고)타워 스텟 가치'!$R$17,'스테이지별 몬스터 스텟'!J2137*'(참고)타워 스텟 가치'!$S$17,'스테이지별 몬스터 스텟'!K2137*'(참고)타워 스텟 가치'!$T$17,'스테이지별 몬스터 스텟'!L2137*'(참고)타워 스텟 가치'!$U$17,'스테이지별 몬스터 스텟'!M2137*'(참고)타워 스텟 가치'!$V$17,'스테이지별 몬스터 스텟'!N2137*'(참고)타워 스텟 가치'!$W$17,'스테이지별 몬스터 스텟'!O2137*'(참고)타워 스텟 가치'!$X$17,'스테이지별 몬스터 스텟'!P2137*'(참고)타워 스텟 가치'!$Y$17)</f>
        <v>1319039.5975000106</v>
      </c>
      <c r="R2137">
        <v>1</v>
      </c>
      <c r="S2137">
        <f>VLOOKUP($F2137,'(참고)타워 스텟 가치'!$B$7:$L$11,S$2,0)+(VLOOKUP($F2137,'(참고)타워 스텟 가치'!$B$7:$L$11,S$2,0)*$E2137)</f>
        <v>966.37500000000762</v>
      </c>
      <c r="T2137">
        <f>VLOOKUP($F2137,'(참고)타워 스텟 가치'!$B$7:$L$11,T$2,0)+(VLOOKUP($F2137,'(참고)타워 스텟 가치'!$B$7:$L$11,T$2,0)*$E2137)</f>
        <v>1739.4750000000136</v>
      </c>
      <c r="U2137">
        <f>VLOOKUP($F2137,'(참고)타워 스텟 가치'!$B$7:$L$11,U$2,0)+(VLOOKUP($F2137,'(참고)타워 스텟 가치'!$B$7:$L$11,U$2,0)*$E2137)</f>
        <v>859000.00000000675</v>
      </c>
      <c r="V2137">
        <f>VLOOKUP($F2137,'(참고)타워 스텟 가치'!$B$7:$L$11,V$2,0)+(VLOOKUP($F2137,'(참고)타워 스텟 가치'!$B$7:$L$11,V$2,0)*$E2137)</f>
        <v>11596.500000000091</v>
      </c>
      <c r="W2137">
        <f>VLOOKUP($F2137,'(참고)타워 스텟 가치'!$B$7:$L$11,W$2,0)+(VLOOKUP($F2137,'(참고)타워 스텟 가치'!$B$7:$L$11,W$2,0)*$E2137)</f>
        <v>193.27500000000151</v>
      </c>
      <c r="X2137">
        <f>VLOOKUP($F2137,'(참고)타워 스텟 가치'!$B$7:$L$11,X$2,0)+(VLOOKUP($F2137,'(참고)타워 스텟 가치'!$B$7:$L$11,X$2,0)*$E2137)</f>
        <v>51.540000000000397</v>
      </c>
      <c r="Y2137">
        <f>VLOOKUP($F2137,'(참고)타워 스텟 가치'!$B$7:$L$11,Y$2,0)+(VLOOKUP($F2137,'(참고)타워 스텟 가치'!$B$7:$L$11,Y$2,0)*$E2137)</f>
        <v>0</v>
      </c>
      <c r="Z2137">
        <f>VLOOKUP($F2137,'(참고)타워 스텟 가치'!$B$7:$L$11,Z$2,0)+(VLOOKUP($F2137,'(참고)타워 스텟 가치'!$B$7:$L$11,Z$2,0)*$E2137)</f>
        <v>0</v>
      </c>
      <c r="AA2137">
        <f>VLOOKUP($F2137,'(참고)타워 스텟 가치'!$B$7:$L$11,AA$2,0)+(VLOOKUP($F2137,'(참고)타워 스텟 가치'!$B$7:$L$11,AA$2,0)*$E2137)</f>
        <v>120.26000000000094</v>
      </c>
      <c r="AB2137">
        <f>SUM('스테이지별 몬스터 스텟'!S2137*'(참고)타워 스텟 가치'!$Q$17,'스테이지별 몬스터 스텟'!T2137*'(참고)타워 스텟 가치'!$R$17,'스테이지별 몬스터 스텟'!U2137*'(참고)타워 스텟 가치'!$S$17,'스테이지별 몬스터 스텟'!V2137*'(참고)타워 스텟 가치'!$T$17,'스테이지별 몬스터 스텟'!W2137*'(참고)타워 스텟 가치'!$U$17,'스테이지별 몬스터 스텟'!X2137*'(참고)타워 스텟 가치'!$V$17,'스테이지별 몬스터 스텟'!Y2137*'(참고)타워 스텟 가치'!$W$17,'스테이지별 몬스터 스텟'!Z2137*'(참고)타워 스텟 가치'!$X$17,'스테이지별 몬스터 스텟'!AA2137*'(참고)타워 스텟 가치'!$Y$17)</f>
        <v>1316913.5725000107</v>
      </c>
      <c r="AC2137">
        <v>2</v>
      </c>
      <c r="AD2137">
        <f>VLOOKUP($F2137,'(참고)타워 스텟 가치'!$B$12:$L$16,AD$2,0)+(VLOOKUP($F2137,'(참고)타워 스텟 가치'!$B$12:$L$16,AD$2,0)*$E2137)</f>
        <v>966.37500000000762</v>
      </c>
      <c r="AE2137">
        <f>VLOOKUP($F2137,'(참고)타워 스텟 가치'!$B$12:$L$16,AE$2,0)+(VLOOKUP($F2137,'(참고)타워 스텟 가치'!$B$12:$L$16,AE$2,0)*$E2137)</f>
        <v>1159.6500000000092</v>
      </c>
      <c r="AF2137">
        <f>VLOOKUP($F2137,'(참고)타워 스텟 가치'!$B$12:$L$16,AF$2,0)+(VLOOKUP($F2137,'(참고)타워 스텟 가치'!$B$12:$L$16,AF$2,0)*$E2137)</f>
        <v>859000.00000000675</v>
      </c>
      <c r="AG2137">
        <f>VLOOKUP($F2137,'(참고)타워 스텟 가치'!$B$12:$L$16,AG$2,0)+(VLOOKUP($F2137,'(참고)타워 스텟 가치'!$B$12:$L$16,AG$2,0)*$E2137)</f>
        <v>5798.2500000000455</v>
      </c>
      <c r="AH2137">
        <f>VLOOKUP($F2137,'(참고)타워 스텟 가치'!$B$12:$L$16,AH$2,0)+(VLOOKUP($F2137,'(참고)타워 스텟 가치'!$B$12:$L$16,AH$2,0)*$E2137)</f>
        <v>193.27500000000151</v>
      </c>
      <c r="AI2137">
        <f>VLOOKUP($F2137,'(참고)타워 스텟 가치'!$B$12:$L$16,AI$2,0)+(VLOOKUP($F2137,'(참고)타워 스텟 가치'!$B$12:$L$16,AI$2,0)*$E2137)</f>
        <v>51.540000000000397</v>
      </c>
      <c r="AJ2137">
        <f>VLOOKUP($F2137,'(참고)타워 스텟 가치'!$B$12:$L$16,AJ$2,0)+(VLOOKUP($F2137,'(참고)타워 스텟 가치'!$B$12:$L$16,AJ$2,0)*$E2137)</f>
        <v>0</v>
      </c>
      <c r="AK2137">
        <f>VLOOKUP($F2137,'(참고)타워 스텟 가치'!$B$12:$L$16,AK$2,0)+(VLOOKUP($F2137,'(참고)타워 스텟 가치'!$B$12:$L$16,AK$2,0)*$E2137)</f>
        <v>0</v>
      </c>
      <c r="AL2137">
        <f>VLOOKUP($F2137,'(참고)타워 스텟 가치'!$B$12:$L$16,AL$2,0)+(VLOOKUP($F2137,'(참고)타워 스텟 가치'!$B$12:$L$16,AL$2,0)*$E2137)</f>
        <v>240.52000000000189</v>
      </c>
      <c r="AM2137">
        <f>SUM('스테이지별 몬스터 스텟'!AD2137*'(참고)타워 스텟 가치'!$Q$17,'스테이지별 몬스터 스텟'!AE2137*'(참고)타워 스텟 가치'!$R$17,'스테이지별 몬스터 스텟'!AF2137*'(참고)타워 스텟 가치'!$S$17,'스테이지별 몬스터 스텟'!AG2137*'(참고)타워 스텟 가치'!$T$17,'스테이지별 몬스터 스텟'!AH2137*'(참고)타워 스텟 가치'!$U$17,'스테이지별 몬스터 스텟'!AI2137*'(참고)타워 스텟 가치'!$V$17,'스테이지별 몬스터 스텟'!AJ2137*'(참고)타워 스텟 가치'!$W$17,'스테이지별 몬스터 스텟'!AK2137*'(참고)타워 스텟 가치'!$X$17,'스테이지별 몬스터 스텟'!AL2137*'(참고)타워 스텟 가치'!$Y$17)</f>
        <v>1304687.8550000105</v>
      </c>
      <c r="AN2137">
        <v>3</v>
      </c>
    </row>
    <row r="2138" spans="3:40" x14ac:dyDescent="0.3">
      <c r="C2138">
        <v>4</v>
      </c>
      <c r="D2138">
        <f t="shared" si="101"/>
        <v>427</v>
      </c>
      <c r="E2138" s="52">
        <f>VLOOKUP(D2138,'스테이지별 난이도 설정'!B:C,2,0)</f>
        <v>170.80000000000135</v>
      </c>
      <c r="F2138" t="str">
        <f t="shared" si="102"/>
        <v>유니크</v>
      </c>
      <c r="G2138">
        <f t="shared" si="100"/>
        <v>6</v>
      </c>
      <c r="H2138">
        <f>VLOOKUP($F2138,'(참고)타워 스텟 가치'!$B$2:$L$6,H$2,0)+(VLOOKUP($F2138,'(참고)타워 스텟 가치'!$B$2:$L$6,H$2,0)*$E2138)</f>
        <v>4348.6875000000337</v>
      </c>
      <c r="I2138">
        <f>VLOOKUP($F2138,'(참고)타워 스텟 가치'!$B$2:$L$6,I$2,0)+(VLOOKUP($F2138,'(참고)타워 스텟 가치'!$B$2:$L$6,I$2,0)*$E2138)</f>
        <v>869.73750000000678</v>
      </c>
      <c r="J2138">
        <f>VLOOKUP($F2138,'(참고)타워 스텟 가치'!$B$2:$L$6,J$2,0)+(VLOOKUP($F2138,'(참고)타워 스텟 가치'!$B$2:$L$6,J$2,0)*$E2138)</f>
        <v>859000.00000000675</v>
      </c>
      <c r="K2138">
        <f>VLOOKUP($F2138,'(참고)타워 스텟 가치'!$B$2:$L$6,K$2,0)+(VLOOKUP($F2138,'(참고)타워 스텟 가치'!$B$2:$L$6,K$2,0)*$E2138)</f>
        <v>17394.750000000135</v>
      </c>
      <c r="L2138">
        <f>VLOOKUP($F2138,'(참고)타워 스텟 가치'!$B$2:$L$6,L$2,0)+(VLOOKUP($F2138,'(참고)타워 스텟 가치'!$B$2:$L$6,L$2,0)*$E2138)</f>
        <v>289.9125000000023</v>
      </c>
      <c r="M2138">
        <f>VLOOKUP($F2138,'(참고)타워 스텟 가치'!$B$2:$L$6,M$2,0)+(VLOOKUP($F2138,'(참고)타워 스텟 가치'!$B$2:$L$6,M$2,0)*$E2138)</f>
        <v>51.540000000000397</v>
      </c>
      <c r="N2138">
        <f>VLOOKUP($F2138,'(참고)타워 스텟 가치'!$B$2:$L$6,N$2,0)+(VLOOKUP($F2138,'(참고)타워 스텟 가치'!$B$2:$L$6,N$2,0)*$E2138)</f>
        <v>0</v>
      </c>
      <c r="O2138">
        <f>VLOOKUP($F2138,'(참고)타워 스텟 가치'!$B$2:$L$6,O$2,0)+(VLOOKUP($F2138,'(참고)타워 스텟 가치'!$B$2:$L$6,O$2,0)*$E2138)</f>
        <v>0</v>
      </c>
      <c r="P2138">
        <f>VLOOKUP($F2138,'(참고)타워 스텟 가치'!$B$2:$L$6,P$2,0)+(VLOOKUP($F2138,'(참고)타워 스텟 가치'!$B$2:$L$6,P$2,0)*$E2138)</f>
        <v>171.80000000000135</v>
      </c>
      <c r="Q2138">
        <f>SUM('스테이지별 몬스터 스텟'!H2138*'(참고)타워 스텟 가치'!$Q$17,'스테이지별 몬스터 스텟'!I2138*'(참고)타워 스텟 가치'!$R$17,'스테이지별 몬스터 스텟'!J2138*'(참고)타워 스텟 가치'!$S$17,'스테이지별 몬스터 스텟'!K2138*'(참고)타워 스텟 가치'!$T$17,'스테이지별 몬스터 스텟'!L2138*'(참고)타워 스텟 가치'!$U$17,'스테이지별 몬스터 스텟'!M2138*'(참고)타워 스텟 가치'!$V$17,'스테이지별 몬스터 스텟'!N2138*'(참고)타워 스텟 가치'!$W$17,'스테이지별 몬스터 스텟'!O2138*'(참고)타워 스텟 가치'!$X$17,'스테이지별 몬스터 스텟'!P2138*'(참고)타워 스텟 가치'!$Y$17)</f>
        <v>1334266.4462500107</v>
      </c>
      <c r="R2138">
        <v>1</v>
      </c>
      <c r="S2138">
        <f>VLOOKUP($F2138,'(참고)타워 스텟 가치'!$B$7:$L$11,S$2,0)+(VLOOKUP($F2138,'(참고)타워 스텟 가치'!$B$7:$L$11,S$2,0)*$E2138)</f>
        <v>1449.5625000000114</v>
      </c>
      <c r="T2138">
        <f>VLOOKUP($F2138,'(참고)타워 스텟 가치'!$B$7:$L$11,T$2,0)+(VLOOKUP($F2138,'(참고)타워 스텟 가치'!$B$7:$L$11,T$2,0)*$E2138)</f>
        <v>2609.2125000000206</v>
      </c>
      <c r="U2138">
        <f>VLOOKUP($F2138,'(참고)타워 스텟 가치'!$B$7:$L$11,U$2,0)+(VLOOKUP($F2138,'(참고)타워 스텟 가치'!$B$7:$L$11,U$2,0)*$E2138)</f>
        <v>859000.00000000675</v>
      </c>
      <c r="V2138">
        <f>VLOOKUP($F2138,'(참고)타워 스텟 가치'!$B$7:$L$11,V$2,0)+(VLOOKUP($F2138,'(참고)타워 스텟 가치'!$B$7:$L$11,V$2,0)*$E2138)</f>
        <v>17394.750000000135</v>
      </c>
      <c r="W2138">
        <f>VLOOKUP($F2138,'(참고)타워 스텟 가치'!$B$7:$L$11,W$2,0)+(VLOOKUP($F2138,'(참고)타워 스텟 가치'!$B$7:$L$11,W$2,0)*$E2138)</f>
        <v>289.9125000000023</v>
      </c>
      <c r="X2138">
        <f>VLOOKUP($F2138,'(참고)타워 스텟 가치'!$B$7:$L$11,X$2,0)+(VLOOKUP($F2138,'(참고)타워 스텟 가치'!$B$7:$L$11,X$2,0)*$E2138)</f>
        <v>51.540000000000397</v>
      </c>
      <c r="Y2138">
        <f>VLOOKUP($F2138,'(참고)타워 스텟 가치'!$B$7:$L$11,Y$2,0)+(VLOOKUP($F2138,'(참고)타워 스텟 가치'!$B$7:$L$11,Y$2,0)*$E2138)</f>
        <v>0</v>
      </c>
      <c r="Z2138">
        <f>VLOOKUP($F2138,'(참고)타워 스텟 가치'!$B$7:$L$11,Z$2,0)+(VLOOKUP($F2138,'(참고)타워 스텟 가치'!$B$7:$L$11,Z$2,0)*$E2138)</f>
        <v>0</v>
      </c>
      <c r="AA2138">
        <f>VLOOKUP($F2138,'(참고)타워 스텟 가치'!$B$7:$L$11,AA$2,0)+(VLOOKUP($F2138,'(참고)타워 스텟 가치'!$B$7:$L$11,AA$2,0)*$E2138)</f>
        <v>171.80000000000135</v>
      </c>
      <c r="AB2138">
        <f>SUM('스테이지별 몬스터 스텟'!S2138*'(참고)타워 스텟 가치'!$Q$17,'스테이지별 몬스터 스텟'!T2138*'(참고)타워 스텟 가치'!$R$17,'스테이지별 몬스터 스텟'!U2138*'(참고)타워 스텟 가치'!$S$17,'스테이지별 몬스터 스텟'!V2138*'(참고)타워 스텟 가치'!$T$17,'스테이지별 몬스터 스텟'!W2138*'(참고)타워 스텟 가치'!$U$17,'스테이지별 몬스터 스텟'!X2138*'(참고)타워 스텟 가치'!$V$17,'스테이지별 몬스터 스텟'!Y2138*'(참고)타워 스텟 가치'!$W$17,'스테이지별 몬스터 스텟'!Z2138*'(참고)타워 스텟 가치'!$X$17,'스테이지별 몬스터 스텟'!AA2138*'(참고)타워 스텟 가치'!$Y$17)</f>
        <v>1331077.4087500107</v>
      </c>
      <c r="AC2138">
        <v>2</v>
      </c>
      <c r="AD2138">
        <f>VLOOKUP($F2138,'(참고)타워 스텟 가치'!$B$12:$L$16,AD$2,0)+(VLOOKUP($F2138,'(참고)타워 스텟 가치'!$B$12:$L$16,AD$2,0)*$E2138)</f>
        <v>1449.5625000000114</v>
      </c>
      <c r="AE2138">
        <f>VLOOKUP($F2138,'(참고)타워 스텟 가치'!$B$12:$L$16,AE$2,0)+(VLOOKUP($F2138,'(참고)타워 스텟 가치'!$B$12:$L$16,AE$2,0)*$E2138)</f>
        <v>1739.4750000000136</v>
      </c>
      <c r="AF2138">
        <f>VLOOKUP($F2138,'(참고)타워 스텟 가치'!$B$12:$L$16,AF$2,0)+(VLOOKUP($F2138,'(참고)타워 스텟 가치'!$B$12:$L$16,AF$2,0)*$E2138)</f>
        <v>859000.00000000675</v>
      </c>
      <c r="AG2138">
        <f>VLOOKUP($F2138,'(참고)타워 스텟 가치'!$B$12:$L$16,AG$2,0)+(VLOOKUP($F2138,'(참고)타워 스텟 가치'!$B$12:$L$16,AG$2,0)*$E2138)</f>
        <v>8697.3750000000673</v>
      </c>
      <c r="AH2138">
        <f>VLOOKUP($F2138,'(참고)타워 스텟 가치'!$B$12:$L$16,AH$2,0)+(VLOOKUP($F2138,'(참고)타워 스텟 가치'!$B$12:$L$16,AH$2,0)*$E2138)</f>
        <v>289.9125000000023</v>
      </c>
      <c r="AI2138">
        <f>VLOOKUP($F2138,'(참고)타워 스텟 가치'!$B$12:$L$16,AI$2,0)+(VLOOKUP($F2138,'(참고)타워 스텟 가치'!$B$12:$L$16,AI$2,0)*$E2138)</f>
        <v>51.540000000000397</v>
      </c>
      <c r="AJ2138">
        <f>VLOOKUP($F2138,'(참고)타워 스텟 가치'!$B$12:$L$16,AJ$2,0)+(VLOOKUP($F2138,'(참고)타워 스텟 가치'!$B$12:$L$16,AJ$2,0)*$E2138)</f>
        <v>0</v>
      </c>
      <c r="AK2138">
        <f>VLOOKUP($F2138,'(참고)타워 스텟 가치'!$B$12:$L$16,AK$2,0)+(VLOOKUP($F2138,'(참고)타워 스텟 가치'!$B$12:$L$16,AK$2,0)*$E2138)</f>
        <v>0</v>
      </c>
      <c r="AL2138">
        <f>VLOOKUP($F2138,'(참고)타워 스텟 가치'!$B$12:$L$16,AL$2,0)+(VLOOKUP($F2138,'(참고)타워 스텟 가치'!$B$12:$L$16,AL$2,0)*$E2138)</f>
        <v>343.60000000000269</v>
      </c>
      <c r="AM2138">
        <f>SUM('스테이지별 몬스터 스텟'!AD2138*'(참고)타워 스텟 가치'!$Q$17,'스테이지별 몬스터 스텟'!AE2138*'(참고)타워 스텟 가치'!$R$17,'스테이지별 몬스터 스텟'!AF2138*'(참고)타워 스텟 가치'!$S$17,'스테이지별 몬스터 스텟'!AG2138*'(참고)타워 스텟 가치'!$T$17,'스테이지별 몬스터 스텟'!AH2138*'(참고)타워 스텟 가치'!$U$17,'스테이지별 몬스터 스텟'!AI2138*'(참고)타워 스텟 가치'!$V$17,'스테이지별 몬스터 스텟'!AJ2138*'(참고)타워 스텟 가치'!$W$17,'스테이지별 몬스터 스텟'!AK2138*'(참고)타워 스텟 가치'!$X$17,'스테이지별 몬스터 스텟'!AL2138*'(참고)타워 스텟 가치'!$Y$17)</f>
        <v>1312721.6525000106</v>
      </c>
      <c r="AN2138">
        <v>3</v>
      </c>
    </row>
    <row r="2139" spans="3:40" x14ac:dyDescent="0.3">
      <c r="C2139">
        <v>5</v>
      </c>
      <c r="D2139">
        <f t="shared" si="101"/>
        <v>427</v>
      </c>
      <c r="E2139" s="52">
        <f>VLOOKUP(D2139,'스테이지별 난이도 설정'!B:C,2,0)</f>
        <v>170.80000000000135</v>
      </c>
      <c r="F2139" t="str">
        <f t="shared" si="102"/>
        <v>스페셜</v>
      </c>
      <c r="G2139">
        <f t="shared" si="100"/>
        <v>6</v>
      </c>
      <c r="H2139">
        <f>VLOOKUP($F2139,'(참고)타워 스텟 가치'!$B$2:$L$6,H$2,0)+(VLOOKUP($F2139,'(참고)타워 스텟 가치'!$B$2:$L$6,H$2,0)*$E2139)</f>
        <v>6523.0312500000509</v>
      </c>
      <c r="I2139">
        <f>VLOOKUP($F2139,'(참고)타워 스텟 가치'!$B$2:$L$6,I$2,0)+(VLOOKUP($F2139,'(참고)타워 스텟 가치'!$B$2:$L$6,I$2,0)*$E2139)</f>
        <v>1304.6062500000103</v>
      </c>
      <c r="J2139">
        <f>VLOOKUP($F2139,'(참고)타워 스텟 가치'!$B$2:$L$6,J$2,0)+(VLOOKUP($F2139,'(참고)타워 스텟 가치'!$B$2:$L$6,J$2,0)*$E2139)</f>
        <v>859000.00000000675</v>
      </c>
      <c r="K2139">
        <f>VLOOKUP($F2139,'(참고)타워 스텟 가치'!$B$2:$L$6,K$2,0)+(VLOOKUP($F2139,'(참고)타워 스텟 가치'!$B$2:$L$6,K$2,0)*$E2139)</f>
        <v>26092.125000000204</v>
      </c>
      <c r="L2139">
        <f>VLOOKUP($F2139,'(참고)타워 스텟 가치'!$B$2:$L$6,L$2,0)+(VLOOKUP($F2139,'(참고)타워 스텟 가치'!$B$2:$L$6,L$2,0)*$E2139)</f>
        <v>434.86875000000339</v>
      </c>
      <c r="M2139">
        <f>VLOOKUP($F2139,'(참고)타워 스텟 가치'!$B$2:$L$6,M$2,0)+(VLOOKUP($F2139,'(참고)타워 스텟 가치'!$B$2:$L$6,M$2,0)*$E2139)</f>
        <v>51.540000000000397</v>
      </c>
      <c r="N2139">
        <f>VLOOKUP($F2139,'(참고)타워 스텟 가치'!$B$2:$L$6,N$2,0)+(VLOOKUP($F2139,'(참고)타워 스텟 가치'!$B$2:$L$6,N$2,0)*$E2139)</f>
        <v>0</v>
      </c>
      <c r="O2139">
        <f>VLOOKUP($F2139,'(참고)타워 스텟 가치'!$B$2:$L$6,O$2,0)+(VLOOKUP($F2139,'(참고)타워 스텟 가치'!$B$2:$L$6,O$2,0)*$E2139)</f>
        <v>0</v>
      </c>
      <c r="P2139">
        <f>VLOOKUP($F2139,'(참고)타워 스텟 가치'!$B$2:$L$6,P$2,0)+(VLOOKUP($F2139,'(참고)타워 스텟 가치'!$B$2:$L$6,P$2,0)*$E2139)</f>
        <v>171.80000000000135</v>
      </c>
      <c r="Q2139">
        <f>SUM('스테이지별 몬스터 스텟'!H2139*'(참고)타워 스텟 가치'!$Q$17,'스테이지별 몬스터 스텟'!I2139*'(참고)타워 스텟 가치'!$R$17,'스테이지별 몬스터 스텟'!J2139*'(참고)타워 스텟 가치'!$S$17,'스테이지별 몬스터 스텟'!K2139*'(참고)타워 스텟 가치'!$T$17,'스테이지별 몬스터 스텟'!L2139*'(참고)타워 스텟 가치'!$U$17,'스테이지별 몬스터 스텟'!M2139*'(참고)타워 스텟 가치'!$V$17,'스테이지별 몬스터 스텟'!N2139*'(참고)타워 스텟 가치'!$W$17,'스테이지별 몬스터 스텟'!O2139*'(참고)타워 스텟 가치'!$X$17,'스테이지별 몬스터 스텟'!P2139*'(참고)타워 스텟 가치'!$Y$17)</f>
        <v>1356952.0993750109</v>
      </c>
      <c r="R2139">
        <v>1</v>
      </c>
      <c r="S2139">
        <f>VLOOKUP($F2139,'(참고)타워 스텟 가치'!$B$7:$L$11,S$2,0)+(VLOOKUP($F2139,'(참고)타워 스텟 가치'!$B$7:$L$11,S$2,0)*$E2139)</f>
        <v>2174.3437500000168</v>
      </c>
      <c r="T2139">
        <f>VLOOKUP($F2139,'(참고)타워 스텟 가치'!$B$7:$L$11,T$2,0)+(VLOOKUP($F2139,'(참고)타워 스텟 가치'!$B$7:$L$11,T$2,0)*$E2139)</f>
        <v>3913.8187500000308</v>
      </c>
      <c r="U2139">
        <f>VLOOKUP($F2139,'(참고)타워 스텟 가치'!$B$7:$L$11,U$2,0)+(VLOOKUP($F2139,'(참고)타워 스텟 가치'!$B$7:$L$11,U$2,0)*$E2139)</f>
        <v>859000.00000000675</v>
      </c>
      <c r="V2139">
        <f>VLOOKUP($F2139,'(참고)타워 스텟 가치'!$B$7:$L$11,V$2,0)+(VLOOKUP($F2139,'(참고)타워 스텟 가치'!$B$7:$L$11,V$2,0)*$E2139)</f>
        <v>26092.125000000204</v>
      </c>
      <c r="W2139">
        <f>VLOOKUP($F2139,'(참고)타워 스텟 가치'!$B$7:$L$11,W$2,0)+(VLOOKUP($F2139,'(참고)타워 스텟 가치'!$B$7:$L$11,W$2,0)*$E2139)</f>
        <v>434.86875000000339</v>
      </c>
      <c r="X2139">
        <f>VLOOKUP($F2139,'(참고)타워 스텟 가치'!$B$7:$L$11,X$2,0)+(VLOOKUP($F2139,'(참고)타워 스텟 가치'!$B$7:$L$11,X$2,0)*$E2139)</f>
        <v>51.540000000000397</v>
      </c>
      <c r="Y2139">
        <f>VLOOKUP($F2139,'(참고)타워 스텟 가치'!$B$7:$L$11,Y$2,0)+(VLOOKUP($F2139,'(참고)타워 스텟 가치'!$B$7:$L$11,Y$2,0)*$E2139)</f>
        <v>0</v>
      </c>
      <c r="Z2139">
        <f>VLOOKUP($F2139,'(참고)타워 스텟 가치'!$B$7:$L$11,Z$2,0)+(VLOOKUP($F2139,'(참고)타워 스텟 가치'!$B$7:$L$11,Z$2,0)*$E2139)</f>
        <v>0</v>
      </c>
      <c r="AA2139">
        <f>VLOOKUP($F2139,'(참고)타워 스텟 가치'!$B$7:$L$11,AA$2,0)+(VLOOKUP($F2139,'(참고)타워 스텟 가치'!$B$7:$L$11,AA$2,0)*$E2139)</f>
        <v>171.80000000000135</v>
      </c>
      <c r="AB2139">
        <f>SUM('스테이지별 몬스터 스텟'!S2139*'(참고)타워 스텟 가치'!$Q$17,'스테이지별 몬스터 스텟'!T2139*'(참고)타워 스텟 가치'!$R$17,'스테이지별 몬스터 스텟'!U2139*'(참고)타워 스텟 가치'!$S$17,'스테이지별 몬스터 스텟'!V2139*'(참고)타워 스텟 가치'!$T$17,'스테이지별 몬스터 스텟'!W2139*'(참고)타워 스텟 가치'!$U$17,'스테이지별 몬스터 스텟'!X2139*'(참고)타워 스텟 가치'!$V$17,'스테이지별 몬스터 스텟'!Y2139*'(참고)타워 스텟 가치'!$W$17,'스테이지별 몬스터 스텟'!Z2139*'(참고)타워 스텟 가치'!$X$17,'스테이지별 몬스터 스텟'!AA2139*'(참고)타워 스텟 가치'!$Y$17)</f>
        <v>1352168.543125011</v>
      </c>
      <c r="AC2139">
        <v>2</v>
      </c>
      <c r="AD2139">
        <f>VLOOKUP($F2139,'(참고)타워 스텟 가치'!$B$12:$L$16,AD$2,0)+(VLOOKUP($F2139,'(참고)타워 스텟 가치'!$B$12:$L$16,AD$2,0)*$E2139)</f>
        <v>2174.3437500000168</v>
      </c>
      <c r="AE2139">
        <f>VLOOKUP($F2139,'(참고)타워 스텟 가치'!$B$12:$L$16,AE$2,0)+(VLOOKUP($F2139,'(참고)타워 스텟 가치'!$B$12:$L$16,AE$2,0)*$E2139)</f>
        <v>2609.2125000000206</v>
      </c>
      <c r="AF2139">
        <f>VLOOKUP($F2139,'(참고)타워 스텟 가치'!$B$12:$L$16,AF$2,0)+(VLOOKUP($F2139,'(참고)타워 스텟 가치'!$B$12:$L$16,AF$2,0)*$E2139)</f>
        <v>859000.00000000675</v>
      </c>
      <c r="AG2139">
        <f>VLOOKUP($F2139,'(참고)타워 스텟 가치'!$B$12:$L$16,AG$2,0)+(VLOOKUP($F2139,'(참고)타워 스텟 가치'!$B$12:$L$16,AG$2,0)*$E2139)</f>
        <v>13046.062500000102</v>
      </c>
      <c r="AH2139">
        <f>VLOOKUP($F2139,'(참고)타워 스텟 가치'!$B$12:$L$16,AH$2,0)+(VLOOKUP($F2139,'(참고)타워 스텟 가치'!$B$12:$L$16,AH$2,0)*$E2139)</f>
        <v>434.86875000000339</v>
      </c>
      <c r="AI2139">
        <f>VLOOKUP($F2139,'(참고)타워 스텟 가치'!$B$12:$L$16,AI$2,0)+(VLOOKUP($F2139,'(참고)타워 스텟 가치'!$B$12:$L$16,AI$2,0)*$E2139)</f>
        <v>51.540000000000397</v>
      </c>
      <c r="AJ2139">
        <f>VLOOKUP($F2139,'(참고)타워 스텟 가치'!$B$12:$L$16,AJ$2,0)+(VLOOKUP($F2139,'(참고)타워 스텟 가치'!$B$12:$L$16,AJ$2,0)*$E2139)</f>
        <v>0</v>
      </c>
      <c r="AK2139">
        <f>VLOOKUP($F2139,'(참고)타워 스텟 가치'!$B$12:$L$16,AK$2,0)+(VLOOKUP($F2139,'(참고)타워 스텟 가치'!$B$12:$L$16,AK$2,0)*$E2139)</f>
        <v>0</v>
      </c>
      <c r="AL2139">
        <f>VLOOKUP($F2139,'(참고)타워 스텟 가치'!$B$12:$L$16,AL$2,0)+(VLOOKUP($F2139,'(참고)타워 스텟 가치'!$B$12:$L$16,AL$2,0)*$E2139)</f>
        <v>343.60000000000269</v>
      </c>
      <c r="AM2139">
        <f>SUM('스테이지별 몬스터 스텟'!AD2139*'(참고)타워 스텟 가치'!$Q$17,'스테이지별 몬스터 스텟'!AE2139*'(참고)타워 스텟 가치'!$R$17,'스테이지별 몬스터 스텟'!AF2139*'(참고)타워 스텟 가치'!$S$17,'스테이지별 몬스터 스텟'!AG2139*'(참고)타워 스텟 가치'!$T$17,'스테이지별 몬스터 스텟'!AH2139*'(참고)타워 스텟 가치'!$U$17,'스테이지별 몬스터 스텟'!AI2139*'(참고)타워 스텟 가치'!$V$17,'스테이지별 몬스터 스텟'!AJ2139*'(참고)타워 스텟 가치'!$W$17,'스테이지별 몬스터 스텟'!AK2139*'(참고)타워 스텟 가치'!$X$17,'스테이지별 몬스터 스텟'!AL2139*'(참고)타워 스텟 가치'!$Y$17)</f>
        <v>1324463.1087500106</v>
      </c>
      <c r="AN2139">
        <v>3</v>
      </c>
    </row>
    <row r="2140" spans="3:40" x14ac:dyDescent="0.3">
      <c r="C2140">
        <v>1</v>
      </c>
      <c r="D2140">
        <f t="shared" si="101"/>
        <v>428</v>
      </c>
      <c r="E2140" s="52">
        <f>VLOOKUP(D2140,'스테이지별 난이도 설정'!B:C,2,0)</f>
        <v>171.20000000000135</v>
      </c>
      <c r="F2140" t="str">
        <f t="shared" si="102"/>
        <v>일반</v>
      </c>
      <c r="G2140">
        <f t="shared" si="100"/>
        <v>6</v>
      </c>
      <c r="H2140">
        <f>VLOOKUP($F2140,'(참고)타워 스텟 가치'!$B$2:$L$6,H$2,0)+(VLOOKUP($F2140,'(참고)타워 스텟 가치'!$B$2:$L$6,H$2,0)*$E2140)</f>
        <v>1291.5000000000102</v>
      </c>
      <c r="I2140">
        <f>VLOOKUP($F2140,'(참고)타워 스텟 가치'!$B$2:$L$6,I$2,0)+(VLOOKUP($F2140,'(참고)타워 스텟 가치'!$B$2:$L$6,I$2,0)*$E2140)</f>
        <v>258.300000000002</v>
      </c>
      <c r="J2140">
        <f>VLOOKUP($F2140,'(참고)타워 스텟 가치'!$B$2:$L$6,J$2,0)+(VLOOKUP($F2140,'(참고)타워 스텟 가치'!$B$2:$L$6,J$2,0)*$E2140)</f>
        <v>861000.00000000675</v>
      </c>
      <c r="K2140">
        <f>VLOOKUP($F2140,'(참고)타워 스텟 가치'!$B$2:$L$6,K$2,0)+(VLOOKUP($F2140,'(참고)타워 스텟 가치'!$B$2:$L$6,K$2,0)*$E2140)</f>
        <v>5166.0000000000409</v>
      </c>
      <c r="L2140">
        <f>VLOOKUP($F2140,'(참고)타워 스텟 가치'!$B$2:$L$6,L$2,0)+(VLOOKUP($F2140,'(참고)타워 스텟 가치'!$B$2:$L$6,L$2,0)*$E2140)</f>
        <v>86.100000000000676</v>
      </c>
      <c r="M2140">
        <f>VLOOKUP($F2140,'(참고)타워 스텟 가치'!$B$2:$L$6,M$2,0)+(VLOOKUP($F2140,'(참고)타워 스텟 가치'!$B$2:$L$6,M$2,0)*$E2140)</f>
        <v>51.660000000000402</v>
      </c>
      <c r="N2140">
        <f>VLOOKUP($F2140,'(참고)타워 스텟 가치'!$B$2:$L$6,N$2,0)+(VLOOKUP($F2140,'(참고)타워 스텟 가치'!$B$2:$L$6,N$2,0)*$E2140)</f>
        <v>0</v>
      </c>
      <c r="O2140">
        <f>VLOOKUP($F2140,'(참고)타워 스텟 가치'!$B$2:$L$6,O$2,0)+(VLOOKUP($F2140,'(참고)타워 스텟 가치'!$B$2:$L$6,O$2,0)*$E2140)</f>
        <v>0</v>
      </c>
      <c r="P2140">
        <f>VLOOKUP($F2140,'(참고)타워 스텟 가치'!$B$2:$L$6,P$2,0)+(VLOOKUP($F2140,'(참고)타워 스텟 가치'!$B$2:$L$6,P$2,0)*$E2140)</f>
        <v>120.54000000000094</v>
      </c>
      <c r="Q2140">
        <f>SUM('스테이지별 몬스터 스텟'!H2140*'(참고)타워 스텟 가치'!$Q$17,'스테이지별 몬스터 스텟'!I2140*'(참고)타워 스텟 가치'!$R$17,'스테이지별 몬스터 스텟'!J2140*'(참고)타워 스텟 가치'!$S$17,'스테이지별 몬스터 스텟'!K2140*'(참고)타워 스텟 가치'!$T$17,'스테이지별 몬스터 스텟'!L2140*'(참고)타워 스텟 가치'!$U$17,'스테이지별 몬스터 스텟'!M2140*'(참고)타워 스텟 가치'!$V$17,'스테이지별 몬스터 스텟'!N2140*'(참고)타워 스텟 가치'!$W$17,'스테이지별 몬스터 스텟'!O2140*'(참고)타워 스텟 가치'!$X$17,'스테이지별 몬스터 스텟'!P2140*'(참고)타워 스텟 가치'!$Y$17)</f>
        <v>1305267.3900000101</v>
      </c>
      <c r="R2140">
        <v>1</v>
      </c>
      <c r="S2140">
        <f>VLOOKUP($F2140,'(참고)타워 스텟 가치'!$B$7:$L$11,S$2,0)+(VLOOKUP($F2140,'(참고)타워 스텟 가치'!$B$7:$L$11,S$2,0)*$E2140)</f>
        <v>430.50000000000341</v>
      </c>
      <c r="T2140">
        <f>VLOOKUP($F2140,'(참고)타워 스텟 가치'!$B$7:$L$11,T$2,0)+(VLOOKUP($F2140,'(참고)타워 스텟 가치'!$B$7:$L$11,T$2,0)*$E2140)</f>
        <v>774.90000000000612</v>
      </c>
      <c r="U2140">
        <f>VLOOKUP($F2140,'(참고)타워 스텟 가치'!$B$7:$L$11,U$2,0)+(VLOOKUP($F2140,'(참고)타워 스텟 가치'!$B$7:$L$11,U$2,0)*$E2140)</f>
        <v>861000.00000000675</v>
      </c>
      <c r="V2140">
        <f>VLOOKUP($F2140,'(참고)타워 스텟 가치'!$B$7:$L$11,V$2,0)+(VLOOKUP($F2140,'(참고)타워 스텟 가치'!$B$7:$L$11,V$2,0)*$E2140)</f>
        <v>5166.0000000000409</v>
      </c>
      <c r="W2140">
        <f>VLOOKUP($F2140,'(참고)타워 스텟 가치'!$B$7:$L$11,W$2,0)+(VLOOKUP($F2140,'(참고)타워 스텟 가치'!$B$7:$L$11,W$2,0)*$E2140)</f>
        <v>86.100000000000676</v>
      </c>
      <c r="X2140">
        <f>VLOOKUP($F2140,'(참고)타워 스텟 가치'!$B$7:$L$11,X$2,0)+(VLOOKUP($F2140,'(참고)타워 스텟 가치'!$B$7:$L$11,X$2,0)*$E2140)</f>
        <v>51.660000000000402</v>
      </c>
      <c r="Y2140">
        <f>VLOOKUP($F2140,'(참고)타워 스텟 가치'!$B$7:$L$11,Y$2,0)+(VLOOKUP($F2140,'(참고)타워 스텟 가치'!$B$7:$L$11,Y$2,0)*$E2140)</f>
        <v>0</v>
      </c>
      <c r="Z2140">
        <f>VLOOKUP($F2140,'(참고)타워 스텟 가치'!$B$7:$L$11,Z$2,0)+(VLOOKUP($F2140,'(참고)타워 스텟 가치'!$B$7:$L$11,Z$2,0)*$E2140)</f>
        <v>0</v>
      </c>
      <c r="AA2140">
        <f>VLOOKUP($F2140,'(참고)타워 스텟 가치'!$B$7:$L$11,AA$2,0)+(VLOOKUP($F2140,'(참고)타워 스텟 가치'!$B$7:$L$11,AA$2,0)*$E2140)</f>
        <v>120.54000000000094</v>
      </c>
      <c r="AB2140">
        <f>SUM('스테이지별 몬스터 스텟'!S2140*'(참고)타워 스텟 가치'!$Q$17,'스테이지별 몬스터 스텟'!T2140*'(참고)타워 스텟 가치'!$R$17,'스테이지별 몬스터 스텟'!U2140*'(참고)타워 스텟 가치'!$S$17,'스테이지별 몬스터 스텟'!V2140*'(참고)타워 스텟 가치'!$T$17,'스테이지별 몬스터 스텟'!W2140*'(참고)타워 스텟 가치'!$U$17,'스테이지별 몬스터 스텟'!X2140*'(참고)타워 스텟 가치'!$V$17,'스테이지별 몬스터 스텟'!Y2140*'(참고)타워 스텟 가치'!$W$17,'스테이지별 몬스터 스텟'!Z2140*'(참고)타워 스텟 가치'!$X$17,'스테이지별 몬스터 스텟'!AA2140*'(참고)타워 스텟 가치'!$Y$17)</f>
        <v>1304320.2900000103</v>
      </c>
      <c r="AC2140">
        <v>2</v>
      </c>
      <c r="AD2140">
        <f>VLOOKUP($F2140,'(참고)타워 스텟 가치'!$B$12:$L$16,AD$2,0)+(VLOOKUP($F2140,'(참고)타워 스텟 가치'!$B$12:$L$16,AD$2,0)*$E2140)</f>
        <v>430.50000000000341</v>
      </c>
      <c r="AE2140">
        <f>VLOOKUP($F2140,'(참고)타워 스텟 가치'!$B$12:$L$16,AE$2,0)+(VLOOKUP($F2140,'(참고)타워 스텟 가치'!$B$12:$L$16,AE$2,0)*$E2140)</f>
        <v>516.600000000004</v>
      </c>
      <c r="AF2140">
        <f>VLOOKUP($F2140,'(참고)타워 스텟 가치'!$B$12:$L$16,AF$2,0)+(VLOOKUP($F2140,'(참고)타워 스텟 가치'!$B$12:$L$16,AF$2,0)*$E2140)</f>
        <v>861000.00000000675</v>
      </c>
      <c r="AG2140">
        <f>VLOOKUP($F2140,'(참고)타워 스텟 가치'!$B$12:$L$16,AG$2,0)+(VLOOKUP($F2140,'(참고)타워 스텟 가치'!$B$12:$L$16,AG$2,0)*$E2140)</f>
        <v>2583.0000000000205</v>
      </c>
      <c r="AH2140">
        <f>VLOOKUP($F2140,'(참고)타워 스텟 가치'!$B$12:$L$16,AH$2,0)+(VLOOKUP($F2140,'(참고)타워 스텟 가치'!$B$12:$L$16,AH$2,0)*$E2140)</f>
        <v>86.100000000000676</v>
      </c>
      <c r="AI2140">
        <f>VLOOKUP($F2140,'(참고)타워 스텟 가치'!$B$12:$L$16,AI$2,0)+(VLOOKUP($F2140,'(참고)타워 스텟 가치'!$B$12:$L$16,AI$2,0)*$E2140)</f>
        <v>51.660000000000402</v>
      </c>
      <c r="AJ2140">
        <f>VLOOKUP($F2140,'(참고)타워 스텟 가치'!$B$12:$L$16,AJ$2,0)+(VLOOKUP($F2140,'(참고)타워 스텟 가치'!$B$12:$L$16,AJ$2,0)*$E2140)</f>
        <v>0</v>
      </c>
      <c r="AK2140">
        <f>VLOOKUP($F2140,'(참고)타워 스텟 가치'!$B$12:$L$16,AK$2,0)+(VLOOKUP($F2140,'(참고)타워 스텟 가치'!$B$12:$L$16,AK$2,0)*$E2140)</f>
        <v>0</v>
      </c>
      <c r="AL2140">
        <f>VLOOKUP($F2140,'(참고)타워 스텟 가치'!$B$12:$L$16,AL$2,0)+(VLOOKUP($F2140,'(참고)타워 스텟 가치'!$B$12:$L$16,AL$2,0)*$E2140)</f>
        <v>241.08000000000189</v>
      </c>
      <c r="AM2140">
        <f>SUM('스테이지별 몬스터 스텟'!AD2140*'(참고)타워 스텟 가치'!$Q$17,'스테이지별 몬스터 스텟'!AE2140*'(참고)타워 스텟 가치'!$R$17,'스테이지별 몬스터 스텟'!AF2140*'(참고)타워 스텟 가치'!$S$17,'스테이지별 몬스터 스텟'!AG2140*'(참고)타워 스텟 가치'!$T$17,'스테이지별 몬스터 스텟'!AH2140*'(참고)타워 스텟 가치'!$U$17,'스테이지별 몬스터 스텟'!AI2140*'(참고)타워 스텟 가치'!$V$17,'스테이지별 몬스터 스텟'!AJ2140*'(참고)타워 스텟 가치'!$W$17,'스테이지별 몬스터 스텟'!AK2140*'(참고)타워 스텟 가치'!$X$17,'스테이지별 몬스터 스텟'!AL2140*'(참고)타워 스텟 가치'!$Y$17)</f>
        <v>1299007.9200000099</v>
      </c>
      <c r="AN2140">
        <v>3</v>
      </c>
    </row>
    <row r="2141" spans="3:40" x14ac:dyDescent="0.3">
      <c r="C2141">
        <v>2</v>
      </c>
      <c r="D2141">
        <f t="shared" si="101"/>
        <v>428</v>
      </c>
      <c r="E2141" s="52">
        <f>VLOOKUP(D2141,'스테이지별 난이도 설정'!B:C,2,0)</f>
        <v>171.20000000000135</v>
      </c>
      <c r="F2141" t="str">
        <f t="shared" si="102"/>
        <v>레어</v>
      </c>
      <c r="G2141">
        <f t="shared" si="100"/>
        <v>6</v>
      </c>
      <c r="H2141">
        <f>VLOOKUP($F2141,'(참고)타워 스텟 가치'!$B$2:$L$6,H$2,0)+(VLOOKUP($F2141,'(참고)타워 스텟 가치'!$B$2:$L$6,H$2,0)*$E2141)</f>
        <v>1937.2500000000152</v>
      </c>
      <c r="I2141">
        <f>VLOOKUP($F2141,'(참고)타워 스텟 가치'!$B$2:$L$6,I$2,0)+(VLOOKUP($F2141,'(참고)타워 스텟 가치'!$B$2:$L$6,I$2,0)*$E2141)</f>
        <v>387.45000000000306</v>
      </c>
      <c r="J2141">
        <f>VLOOKUP($F2141,'(참고)타워 스텟 가치'!$B$2:$L$6,J$2,0)+(VLOOKUP($F2141,'(참고)타워 스텟 가치'!$B$2:$L$6,J$2,0)*$E2141)</f>
        <v>861000.00000000675</v>
      </c>
      <c r="K2141">
        <f>VLOOKUP($F2141,'(참고)타워 스텟 가치'!$B$2:$L$6,K$2,0)+(VLOOKUP($F2141,'(참고)타워 스텟 가치'!$B$2:$L$6,K$2,0)*$E2141)</f>
        <v>7749.0000000000609</v>
      </c>
      <c r="L2141">
        <f>VLOOKUP($F2141,'(참고)타워 스텟 가치'!$B$2:$L$6,L$2,0)+(VLOOKUP($F2141,'(참고)타워 스텟 가치'!$B$2:$L$6,L$2,0)*$E2141)</f>
        <v>129.150000000001</v>
      </c>
      <c r="M2141">
        <f>VLOOKUP($F2141,'(참고)타워 스텟 가치'!$B$2:$L$6,M$2,0)+(VLOOKUP($F2141,'(참고)타워 스텟 가치'!$B$2:$L$6,M$2,0)*$E2141)</f>
        <v>51.660000000000402</v>
      </c>
      <c r="N2141">
        <f>VLOOKUP($F2141,'(참고)타워 스텟 가치'!$B$2:$L$6,N$2,0)+(VLOOKUP($F2141,'(참고)타워 스텟 가치'!$B$2:$L$6,N$2,0)*$E2141)</f>
        <v>0</v>
      </c>
      <c r="O2141">
        <f>VLOOKUP($F2141,'(참고)타워 스텟 가치'!$B$2:$L$6,O$2,0)+(VLOOKUP($F2141,'(참고)타워 스텟 가치'!$B$2:$L$6,O$2,0)*$E2141)</f>
        <v>0</v>
      </c>
      <c r="P2141">
        <f>VLOOKUP($F2141,'(참고)타워 스텟 가치'!$B$2:$L$6,P$2,0)+(VLOOKUP($F2141,'(참고)타워 스텟 가치'!$B$2:$L$6,P$2,0)*$E2141)</f>
        <v>120.54000000000094</v>
      </c>
      <c r="Q2141">
        <f>SUM('스테이지별 몬스터 스텟'!H2141*'(참고)타워 스텟 가치'!$Q$17,'스테이지별 몬스터 스텟'!I2141*'(참고)타워 스텟 가치'!$R$17,'스테이지별 몬스터 스텟'!J2141*'(참고)타워 스텟 가치'!$S$17,'스테이지별 몬스터 스텟'!K2141*'(참고)타워 스텟 가치'!$T$17,'스테이지별 몬스터 스텟'!L2141*'(참고)타워 스텟 가치'!$U$17,'스테이지별 몬스터 스텟'!M2141*'(참고)타워 스텟 가치'!$V$17,'스테이지별 몬스터 스텟'!N2141*'(참고)타워 스텟 가치'!$W$17,'스테이지별 몬스터 스텟'!O2141*'(참고)타워 스텟 가치'!$X$17,'스테이지별 몬스터 스텟'!P2141*'(참고)타워 스텟 가치'!$Y$17)</f>
        <v>1312004.7150000106</v>
      </c>
      <c r="R2141">
        <v>1</v>
      </c>
      <c r="S2141">
        <f>VLOOKUP($F2141,'(참고)타워 스텟 가치'!$B$7:$L$11,S$2,0)+(VLOOKUP($F2141,'(참고)타워 스텟 가치'!$B$7:$L$11,S$2,0)*$E2141)</f>
        <v>645.75000000000512</v>
      </c>
      <c r="T2141">
        <f>VLOOKUP($F2141,'(참고)타워 스텟 가치'!$B$7:$L$11,T$2,0)+(VLOOKUP($F2141,'(참고)타워 스텟 가치'!$B$7:$L$11,T$2,0)*$E2141)</f>
        <v>1162.3500000000092</v>
      </c>
      <c r="U2141">
        <f>VLOOKUP($F2141,'(참고)타워 스텟 가치'!$B$7:$L$11,U$2,0)+(VLOOKUP($F2141,'(참고)타워 스텟 가치'!$B$7:$L$11,U$2,0)*$E2141)</f>
        <v>861000.00000000675</v>
      </c>
      <c r="V2141">
        <f>VLOOKUP($F2141,'(참고)타워 스텟 가치'!$B$7:$L$11,V$2,0)+(VLOOKUP($F2141,'(참고)타워 스텟 가치'!$B$7:$L$11,V$2,0)*$E2141)</f>
        <v>7749.0000000000609</v>
      </c>
      <c r="W2141">
        <f>VLOOKUP($F2141,'(참고)타워 스텟 가치'!$B$7:$L$11,W$2,0)+(VLOOKUP($F2141,'(참고)타워 스텟 가치'!$B$7:$L$11,W$2,0)*$E2141)</f>
        <v>129.150000000001</v>
      </c>
      <c r="X2141">
        <f>VLOOKUP($F2141,'(참고)타워 스텟 가치'!$B$7:$L$11,X$2,0)+(VLOOKUP($F2141,'(참고)타워 스텟 가치'!$B$7:$L$11,X$2,0)*$E2141)</f>
        <v>51.660000000000402</v>
      </c>
      <c r="Y2141">
        <f>VLOOKUP($F2141,'(참고)타워 스텟 가치'!$B$7:$L$11,Y$2,0)+(VLOOKUP($F2141,'(참고)타워 스텟 가치'!$B$7:$L$11,Y$2,0)*$E2141)</f>
        <v>0</v>
      </c>
      <c r="Z2141">
        <f>VLOOKUP($F2141,'(참고)타워 스텟 가치'!$B$7:$L$11,Z$2,0)+(VLOOKUP($F2141,'(참고)타워 스텟 가치'!$B$7:$L$11,Z$2,0)*$E2141)</f>
        <v>0</v>
      </c>
      <c r="AA2141">
        <f>VLOOKUP($F2141,'(참고)타워 스텟 가치'!$B$7:$L$11,AA$2,0)+(VLOOKUP($F2141,'(참고)타워 스텟 가치'!$B$7:$L$11,AA$2,0)*$E2141)</f>
        <v>120.54000000000094</v>
      </c>
      <c r="AB2141">
        <f>SUM('스테이지별 몬스터 스텟'!S2141*'(참고)타워 스텟 가치'!$Q$17,'스테이지별 몬스터 스텟'!T2141*'(참고)타워 스텟 가치'!$R$17,'스테이지별 몬스터 스텟'!U2141*'(참고)타워 스텟 가치'!$S$17,'스테이지별 몬스터 스텟'!V2141*'(참고)타워 스텟 가치'!$T$17,'스테이지별 몬스터 스텟'!W2141*'(참고)타워 스텟 가치'!$U$17,'스테이지별 몬스터 스텟'!X2141*'(참고)타워 스텟 가치'!$V$17,'스테이지별 몬스터 스텟'!Y2141*'(참고)타워 스텟 가치'!$W$17,'스테이지별 몬스터 스텟'!Z2141*'(참고)타워 스텟 가치'!$X$17,'스테이지별 몬스터 스텟'!AA2141*'(참고)타워 스텟 가치'!$Y$17)</f>
        <v>1310584.0650000107</v>
      </c>
      <c r="AC2141">
        <v>2</v>
      </c>
      <c r="AD2141">
        <f>VLOOKUP($F2141,'(참고)타워 스텟 가치'!$B$12:$L$16,AD$2,0)+(VLOOKUP($F2141,'(참고)타워 스텟 가치'!$B$12:$L$16,AD$2,0)*$E2141)</f>
        <v>645.75000000000512</v>
      </c>
      <c r="AE2141">
        <f>VLOOKUP($F2141,'(참고)타워 스텟 가치'!$B$12:$L$16,AE$2,0)+(VLOOKUP($F2141,'(참고)타워 스텟 가치'!$B$12:$L$16,AE$2,0)*$E2141)</f>
        <v>774.90000000000612</v>
      </c>
      <c r="AF2141">
        <f>VLOOKUP($F2141,'(참고)타워 스텟 가치'!$B$12:$L$16,AF$2,0)+(VLOOKUP($F2141,'(참고)타워 스텟 가치'!$B$12:$L$16,AF$2,0)*$E2141)</f>
        <v>861000.00000000675</v>
      </c>
      <c r="AG2141">
        <f>VLOOKUP($F2141,'(참고)타워 스텟 가치'!$B$12:$L$16,AG$2,0)+(VLOOKUP($F2141,'(참고)타워 스텟 가치'!$B$12:$L$16,AG$2,0)*$E2141)</f>
        <v>3874.5000000000305</v>
      </c>
      <c r="AH2141">
        <f>VLOOKUP($F2141,'(참고)타워 스텟 가치'!$B$12:$L$16,AH$2,0)+(VLOOKUP($F2141,'(참고)타워 스텟 가치'!$B$12:$L$16,AH$2,0)*$E2141)</f>
        <v>129.150000000001</v>
      </c>
      <c r="AI2141">
        <f>VLOOKUP($F2141,'(참고)타워 스텟 가치'!$B$12:$L$16,AI$2,0)+(VLOOKUP($F2141,'(참고)타워 스텟 가치'!$B$12:$L$16,AI$2,0)*$E2141)</f>
        <v>51.660000000000402</v>
      </c>
      <c r="AJ2141">
        <f>VLOOKUP($F2141,'(참고)타워 스텟 가치'!$B$12:$L$16,AJ$2,0)+(VLOOKUP($F2141,'(참고)타워 스텟 가치'!$B$12:$L$16,AJ$2,0)*$E2141)</f>
        <v>0</v>
      </c>
      <c r="AK2141">
        <f>VLOOKUP($F2141,'(참고)타워 스텟 가치'!$B$12:$L$16,AK$2,0)+(VLOOKUP($F2141,'(참고)타워 스텟 가치'!$B$12:$L$16,AK$2,0)*$E2141)</f>
        <v>0</v>
      </c>
      <c r="AL2141">
        <f>VLOOKUP($F2141,'(참고)타워 스텟 가치'!$B$12:$L$16,AL$2,0)+(VLOOKUP($F2141,'(참고)타워 스텟 가치'!$B$12:$L$16,AL$2,0)*$E2141)</f>
        <v>241.08000000000189</v>
      </c>
      <c r="AM2141">
        <f>SUM('스테이지별 몬스터 스텟'!AD2141*'(참고)타워 스텟 가치'!$Q$17,'스테이지별 몬스터 스텟'!AE2141*'(참고)타워 스텟 가치'!$R$17,'스테이지별 몬스터 스텟'!AF2141*'(참고)타워 스텟 가치'!$S$17,'스테이지별 몬스터 스텟'!AG2141*'(참고)타워 스텟 가치'!$T$17,'스테이지별 몬스터 스텟'!AH2141*'(참고)타워 스텟 가치'!$U$17,'스테이지별 몬스터 스텟'!AI2141*'(참고)타워 스텟 가치'!$V$17,'스테이지별 몬스터 스텟'!AJ2141*'(참고)타워 스텟 가치'!$W$17,'스테이지별 몬스터 스텟'!AK2141*'(참고)타워 스텟 가치'!$X$17,'스테이지별 몬스터 스텟'!AL2141*'(참고)타워 스텟 가치'!$Y$17)</f>
        <v>1302494.9700000102</v>
      </c>
      <c r="AN2141">
        <v>3</v>
      </c>
    </row>
    <row r="2142" spans="3:40" x14ac:dyDescent="0.3">
      <c r="C2142">
        <v>3</v>
      </c>
      <c r="D2142">
        <f t="shared" si="101"/>
        <v>428</v>
      </c>
      <c r="E2142" s="52">
        <f>VLOOKUP(D2142,'스테이지별 난이도 설정'!B:C,2,0)</f>
        <v>171.20000000000135</v>
      </c>
      <c r="F2142" t="str">
        <f t="shared" si="102"/>
        <v>에픽</v>
      </c>
      <c r="G2142">
        <f t="shared" si="100"/>
        <v>6</v>
      </c>
      <c r="H2142">
        <f>VLOOKUP($F2142,'(참고)타워 스텟 가치'!$B$2:$L$6,H$2,0)+(VLOOKUP($F2142,'(참고)타워 스텟 가치'!$B$2:$L$6,H$2,0)*$E2142)</f>
        <v>2905.8750000000227</v>
      </c>
      <c r="I2142">
        <f>VLOOKUP($F2142,'(참고)타워 스텟 가치'!$B$2:$L$6,I$2,0)+(VLOOKUP($F2142,'(참고)타워 스텟 가치'!$B$2:$L$6,I$2,0)*$E2142)</f>
        <v>581.17500000000462</v>
      </c>
      <c r="J2142">
        <f>VLOOKUP($F2142,'(참고)타워 스텟 가치'!$B$2:$L$6,J$2,0)+(VLOOKUP($F2142,'(참고)타워 스텟 가치'!$B$2:$L$6,J$2,0)*$E2142)</f>
        <v>861000.00000000675</v>
      </c>
      <c r="K2142">
        <f>VLOOKUP($F2142,'(참고)타워 스텟 가치'!$B$2:$L$6,K$2,0)+(VLOOKUP($F2142,'(참고)타워 스텟 가치'!$B$2:$L$6,K$2,0)*$E2142)</f>
        <v>11623.500000000091</v>
      </c>
      <c r="L2142">
        <f>VLOOKUP($F2142,'(참고)타워 스텟 가치'!$B$2:$L$6,L$2,0)+(VLOOKUP($F2142,'(참고)타워 스텟 가치'!$B$2:$L$6,L$2,0)*$E2142)</f>
        <v>193.72500000000153</v>
      </c>
      <c r="M2142">
        <f>VLOOKUP($F2142,'(참고)타워 스텟 가치'!$B$2:$L$6,M$2,0)+(VLOOKUP($F2142,'(참고)타워 스텟 가치'!$B$2:$L$6,M$2,0)*$E2142)</f>
        <v>51.660000000000402</v>
      </c>
      <c r="N2142">
        <f>VLOOKUP($F2142,'(참고)타워 스텟 가치'!$B$2:$L$6,N$2,0)+(VLOOKUP($F2142,'(참고)타워 스텟 가치'!$B$2:$L$6,N$2,0)*$E2142)</f>
        <v>0</v>
      </c>
      <c r="O2142">
        <f>VLOOKUP($F2142,'(참고)타워 스텟 가치'!$B$2:$L$6,O$2,0)+(VLOOKUP($F2142,'(참고)타워 스텟 가치'!$B$2:$L$6,O$2,0)*$E2142)</f>
        <v>0</v>
      </c>
      <c r="P2142">
        <f>VLOOKUP($F2142,'(참고)타워 스텟 가치'!$B$2:$L$6,P$2,0)+(VLOOKUP($F2142,'(참고)타워 스텟 가치'!$B$2:$L$6,P$2,0)*$E2142)</f>
        <v>120.54000000000094</v>
      </c>
      <c r="Q2142">
        <f>SUM('스테이지별 몬스터 스텟'!H2142*'(참고)타워 스텟 가치'!$Q$17,'스테이지별 몬스터 스텟'!I2142*'(참고)타워 스텟 가치'!$R$17,'스테이지별 몬스터 스텟'!J2142*'(참고)타워 스텟 가치'!$S$17,'스테이지별 몬스터 스텟'!K2142*'(참고)타워 스텟 가치'!$T$17,'스테이지별 몬스터 스텟'!L2142*'(참고)타워 스텟 가치'!$U$17,'스테이지별 몬스터 스텟'!M2142*'(참고)타워 스텟 가치'!$V$17,'스테이지별 몬스터 스텟'!N2142*'(참고)타워 스텟 가치'!$W$17,'스테이지별 몬스터 스텟'!O2142*'(참고)타워 스텟 가치'!$X$17,'스테이지별 몬스터 스텟'!P2142*'(참고)타워 스텟 가치'!$Y$17)</f>
        <v>1322110.7025000104</v>
      </c>
      <c r="R2142">
        <v>1</v>
      </c>
      <c r="S2142">
        <f>VLOOKUP($F2142,'(참고)타워 스텟 가치'!$B$7:$L$11,S$2,0)+(VLOOKUP($F2142,'(참고)타워 스텟 가치'!$B$7:$L$11,S$2,0)*$E2142)</f>
        <v>968.62500000000762</v>
      </c>
      <c r="T2142">
        <f>VLOOKUP($F2142,'(참고)타워 스텟 가치'!$B$7:$L$11,T$2,0)+(VLOOKUP($F2142,'(참고)타워 스텟 가치'!$B$7:$L$11,T$2,0)*$E2142)</f>
        <v>1743.5250000000137</v>
      </c>
      <c r="U2142">
        <f>VLOOKUP($F2142,'(참고)타워 스텟 가치'!$B$7:$L$11,U$2,0)+(VLOOKUP($F2142,'(참고)타워 스텟 가치'!$B$7:$L$11,U$2,0)*$E2142)</f>
        <v>861000.00000000675</v>
      </c>
      <c r="V2142">
        <f>VLOOKUP($F2142,'(참고)타워 스텟 가치'!$B$7:$L$11,V$2,0)+(VLOOKUP($F2142,'(참고)타워 스텟 가치'!$B$7:$L$11,V$2,0)*$E2142)</f>
        <v>11623.500000000091</v>
      </c>
      <c r="W2142">
        <f>VLOOKUP($F2142,'(참고)타워 스텟 가치'!$B$7:$L$11,W$2,0)+(VLOOKUP($F2142,'(참고)타워 스텟 가치'!$B$7:$L$11,W$2,0)*$E2142)</f>
        <v>193.72500000000153</v>
      </c>
      <c r="X2142">
        <f>VLOOKUP($F2142,'(참고)타워 스텟 가치'!$B$7:$L$11,X$2,0)+(VLOOKUP($F2142,'(참고)타워 스텟 가치'!$B$7:$L$11,X$2,0)*$E2142)</f>
        <v>51.660000000000402</v>
      </c>
      <c r="Y2142">
        <f>VLOOKUP($F2142,'(참고)타워 스텟 가치'!$B$7:$L$11,Y$2,0)+(VLOOKUP($F2142,'(참고)타워 스텟 가치'!$B$7:$L$11,Y$2,0)*$E2142)</f>
        <v>0</v>
      </c>
      <c r="Z2142">
        <f>VLOOKUP($F2142,'(참고)타워 스텟 가치'!$B$7:$L$11,Z$2,0)+(VLOOKUP($F2142,'(참고)타워 스텟 가치'!$B$7:$L$11,Z$2,0)*$E2142)</f>
        <v>0</v>
      </c>
      <c r="AA2142">
        <f>VLOOKUP($F2142,'(참고)타워 스텟 가치'!$B$7:$L$11,AA$2,0)+(VLOOKUP($F2142,'(참고)타워 스텟 가치'!$B$7:$L$11,AA$2,0)*$E2142)</f>
        <v>120.54000000000094</v>
      </c>
      <c r="AB2142">
        <f>SUM('스테이지별 몬스터 스텟'!S2142*'(참고)타워 스텟 가치'!$Q$17,'스테이지별 몬스터 스텟'!T2142*'(참고)타워 스텟 가치'!$R$17,'스테이지별 몬스터 스텟'!U2142*'(참고)타워 스텟 가치'!$S$17,'스테이지별 몬스터 스텟'!V2142*'(참고)타워 스텟 가치'!$T$17,'스테이지별 몬스터 스텟'!W2142*'(참고)타워 스텟 가치'!$U$17,'스테이지별 몬스터 스텟'!X2142*'(참고)타워 스텟 가치'!$V$17,'스테이지별 몬스터 스텟'!Y2142*'(참고)타워 스텟 가치'!$W$17,'스테이지별 몬스터 스텟'!Z2142*'(참고)타워 스텟 가치'!$X$17,'스테이지별 몬스터 스텟'!AA2142*'(참고)타워 스텟 가치'!$Y$17)</f>
        <v>1319979.7275000105</v>
      </c>
      <c r="AC2142">
        <v>2</v>
      </c>
      <c r="AD2142">
        <f>VLOOKUP($F2142,'(참고)타워 스텟 가치'!$B$12:$L$16,AD$2,0)+(VLOOKUP($F2142,'(참고)타워 스텟 가치'!$B$12:$L$16,AD$2,0)*$E2142)</f>
        <v>968.62500000000762</v>
      </c>
      <c r="AE2142">
        <f>VLOOKUP($F2142,'(참고)타워 스텟 가치'!$B$12:$L$16,AE$2,0)+(VLOOKUP($F2142,'(참고)타워 스텟 가치'!$B$12:$L$16,AE$2,0)*$E2142)</f>
        <v>1162.3500000000092</v>
      </c>
      <c r="AF2142">
        <f>VLOOKUP($F2142,'(참고)타워 스텟 가치'!$B$12:$L$16,AF$2,0)+(VLOOKUP($F2142,'(참고)타워 스텟 가치'!$B$12:$L$16,AF$2,0)*$E2142)</f>
        <v>861000.00000000675</v>
      </c>
      <c r="AG2142">
        <f>VLOOKUP($F2142,'(참고)타워 스텟 가치'!$B$12:$L$16,AG$2,0)+(VLOOKUP($F2142,'(참고)타워 스텟 가치'!$B$12:$L$16,AG$2,0)*$E2142)</f>
        <v>5811.7500000000455</v>
      </c>
      <c r="AH2142">
        <f>VLOOKUP($F2142,'(참고)타워 스텟 가치'!$B$12:$L$16,AH$2,0)+(VLOOKUP($F2142,'(참고)타워 스텟 가치'!$B$12:$L$16,AH$2,0)*$E2142)</f>
        <v>193.72500000000153</v>
      </c>
      <c r="AI2142">
        <f>VLOOKUP($F2142,'(참고)타워 스텟 가치'!$B$12:$L$16,AI$2,0)+(VLOOKUP($F2142,'(참고)타워 스텟 가치'!$B$12:$L$16,AI$2,0)*$E2142)</f>
        <v>51.660000000000402</v>
      </c>
      <c r="AJ2142">
        <f>VLOOKUP($F2142,'(참고)타워 스텟 가치'!$B$12:$L$16,AJ$2,0)+(VLOOKUP($F2142,'(참고)타워 스텟 가치'!$B$12:$L$16,AJ$2,0)*$E2142)</f>
        <v>0</v>
      </c>
      <c r="AK2142">
        <f>VLOOKUP($F2142,'(참고)타워 스텟 가치'!$B$12:$L$16,AK$2,0)+(VLOOKUP($F2142,'(참고)타워 스텟 가치'!$B$12:$L$16,AK$2,0)*$E2142)</f>
        <v>0</v>
      </c>
      <c r="AL2142">
        <f>VLOOKUP($F2142,'(참고)타워 스텟 가치'!$B$12:$L$16,AL$2,0)+(VLOOKUP($F2142,'(참고)타워 스텟 가치'!$B$12:$L$16,AL$2,0)*$E2142)</f>
        <v>241.08000000000189</v>
      </c>
      <c r="AM2142">
        <f>SUM('스테이지별 몬스터 스텟'!AD2142*'(참고)타워 스텟 가치'!$Q$17,'스테이지별 몬스터 스텟'!AE2142*'(참고)타워 스텟 가치'!$R$17,'스테이지별 몬스터 스텟'!AF2142*'(참고)타워 스텟 가치'!$S$17,'스테이지별 몬스터 스텟'!AG2142*'(참고)타워 스텟 가치'!$T$17,'스테이지별 몬스터 스텟'!AH2142*'(참고)타워 스텟 가치'!$U$17,'스테이지별 몬스터 스텟'!AI2142*'(참고)타워 스텟 가치'!$V$17,'스테이지별 몬스터 스텟'!AJ2142*'(참고)타워 스텟 가치'!$W$17,'스테이지별 몬스터 스텟'!AK2142*'(참고)타워 스텟 가치'!$X$17,'스테이지별 몬스터 스텟'!AL2142*'(참고)타워 스텟 가치'!$Y$17)</f>
        <v>1307725.5450000102</v>
      </c>
      <c r="AN2142">
        <v>3</v>
      </c>
    </row>
    <row r="2143" spans="3:40" x14ac:dyDescent="0.3">
      <c r="C2143">
        <v>4</v>
      </c>
      <c r="D2143">
        <f t="shared" si="101"/>
        <v>428</v>
      </c>
      <c r="E2143" s="52">
        <f>VLOOKUP(D2143,'스테이지별 난이도 설정'!B:C,2,0)</f>
        <v>171.20000000000135</v>
      </c>
      <c r="F2143" t="str">
        <f t="shared" si="102"/>
        <v>유니크</v>
      </c>
      <c r="G2143">
        <f t="shared" si="100"/>
        <v>6</v>
      </c>
      <c r="H2143">
        <f>VLOOKUP($F2143,'(참고)타워 스텟 가치'!$B$2:$L$6,H$2,0)+(VLOOKUP($F2143,'(참고)타워 스텟 가치'!$B$2:$L$6,H$2,0)*$E2143)</f>
        <v>4358.8125000000346</v>
      </c>
      <c r="I2143">
        <f>VLOOKUP($F2143,'(참고)타워 스텟 가치'!$B$2:$L$6,I$2,0)+(VLOOKUP($F2143,'(참고)타워 스텟 가치'!$B$2:$L$6,I$2,0)*$E2143)</f>
        <v>871.76250000000687</v>
      </c>
      <c r="J2143">
        <f>VLOOKUP($F2143,'(참고)타워 스텟 가치'!$B$2:$L$6,J$2,0)+(VLOOKUP($F2143,'(참고)타워 스텟 가치'!$B$2:$L$6,J$2,0)*$E2143)</f>
        <v>861000.00000000675</v>
      </c>
      <c r="K2143">
        <f>VLOOKUP($F2143,'(참고)타워 스텟 가치'!$B$2:$L$6,K$2,0)+(VLOOKUP($F2143,'(참고)타워 스텟 가치'!$B$2:$L$6,K$2,0)*$E2143)</f>
        <v>17435.250000000138</v>
      </c>
      <c r="L2143">
        <f>VLOOKUP($F2143,'(참고)타워 스텟 가치'!$B$2:$L$6,L$2,0)+(VLOOKUP($F2143,'(참고)타워 스텟 가치'!$B$2:$L$6,L$2,0)*$E2143)</f>
        <v>290.58750000000231</v>
      </c>
      <c r="M2143">
        <f>VLOOKUP($F2143,'(참고)타워 스텟 가치'!$B$2:$L$6,M$2,0)+(VLOOKUP($F2143,'(참고)타워 스텟 가치'!$B$2:$L$6,M$2,0)*$E2143)</f>
        <v>51.660000000000402</v>
      </c>
      <c r="N2143">
        <f>VLOOKUP($F2143,'(참고)타워 스텟 가치'!$B$2:$L$6,N$2,0)+(VLOOKUP($F2143,'(참고)타워 스텟 가치'!$B$2:$L$6,N$2,0)*$E2143)</f>
        <v>0</v>
      </c>
      <c r="O2143">
        <f>VLOOKUP($F2143,'(참고)타워 스텟 가치'!$B$2:$L$6,O$2,0)+(VLOOKUP($F2143,'(참고)타워 스텟 가치'!$B$2:$L$6,O$2,0)*$E2143)</f>
        <v>0</v>
      </c>
      <c r="P2143">
        <f>VLOOKUP($F2143,'(참고)타워 스텟 가치'!$B$2:$L$6,P$2,0)+(VLOOKUP($F2143,'(참고)타워 스텟 가치'!$B$2:$L$6,P$2,0)*$E2143)</f>
        <v>172.20000000000135</v>
      </c>
      <c r="Q2143">
        <f>SUM('스테이지별 몬스터 스텟'!H2143*'(참고)타워 스텟 가치'!$Q$17,'스테이지별 몬스터 스텟'!I2143*'(참고)타워 스텟 가치'!$R$17,'스테이지별 몬스터 스텟'!J2143*'(참고)타워 스텟 가치'!$S$17,'스테이지별 몬스터 스텟'!K2143*'(참고)타워 스텟 가치'!$T$17,'스테이지별 몬스터 스텟'!L2143*'(참고)타워 스텟 가치'!$U$17,'스테이지별 몬스터 스텟'!M2143*'(참고)타워 스텟 가치'!$V$17,'스테이지별 몬스터 스텟'!N2143*'(참고)타워 스텟 가치'!$W$17,'스테이지별 몬스터 스텟'!O2143*'(참고)타워 스텟 가치'!$X$17,'스테이지별 몬스터 스텟'!P2143*'(참고)타워 스텟 가치'!$Y$17)</f>
        <v>1337373.0037500104</v>
      </c>
      <c r="R2143">
        <v>1</v>
      </c>
      <c r="S2143">
        <f>VLOOKUP($F2143,'(참고)타워 스텟 가치'!$B$7:$L$11,S$2,0)+(VLOOKUP($F2143,'(참고)타워 스텟 가치'!$B$7:$L$11,S$2,0)*$E2143)</f>
        <v>1452.9375000000114</v>
      </c>
      <c r="T2143">
        <f>VLOOKUP($F2143,'(참고)타워 스텟 가치'!$B$7:$L$11,T$2,0)+(VLOOKUP($F2143,'(참고)타워 스텟 가치'!$B$7:$L$11,T$2,0)*$E2143)</f>
        <v>2615.2875000000204</v>
      </c>
      <c r="U2143">
        <f>VLOOKUP($F2143,'(참고)타워 스텟 가치'!$B$7:$L$11,U$2,0)+(VLOOKUP($F2143,'(참고)타워 스텟 가치'!$B$7:$L$11,U$2,0)*$E2143)</f>
        <v>861000.00000000675</v>
      </c>
      <c r="V2143">
        <f>VLOOKUP($F2143,'(참고)타워 스텟 가치'!$B$7:$L$11,V$2,0)+(VLOOKUP($F2143,'(참고)타워 스텟 가치'!$B$7:$L$11,V$2,0)*$E2143)</f>
        <v>17435.250000000138</v>
      </c>
      <c r="W2143">
        <f>VLOOKUP($F2143,'(참고)타워 스텟 가치'!$B$7:$L$11,W$2,0)+(VLOOKUP($F2143,'(참고)타워 스텟 가치'!$B$7:$L$11,W$2,0)*$E2143)</f>
        <v>290.58750000000231</v>
      </c>
      <c r="X2143">
        <f>VLOOKUP($F2143,'(참고)타워 스텟 가치'!$B$7:$L$11,X$2,0)+(VLOOKUP($F2143,'(참고)타워 스텟 가치'!$B$7:$L$11,X$2,0)*$E2143)</f>
        <v>51.660000000000402</v>
      </c>
      <c r="Y2143">
        <f>VLOOKUP($F2143,'(참고)타워 스텟 가치'!$B$7:$L$11,Y$2,0)+(VLOOKUP($F2143,'(참고)타워 스텟 가치'!$B$7:$L$11,Y$2,0)*$E2143)</f>
        <v>0</v>
      </c>
      <c r="Z2143">
        <f>VLOOKUP($F2143,'(참고)타워 스텟 가치'!$B$7:$L$11,Z$2,0)+(VLOOKUP($F2143,'(참고)타워 스텟 가치'!$B$7:$L$11,Z$2,0)*$E2143)</f>
        <v>0</v>
      </c>
      <c r="AA2143">
        <f>VLOOKUP($F2143,'(참고)타워 스텟 가치'!$B$7:$L$11,AA$2,0)+(VLOOKUP($F2143,'(참고)타워 스텟 가치'!$B$7:$L$11,AA$2,0)*$E2143)</f>
        <v>172.20000000000135</v>
      </c>
      <c r="AB2143">
        <f>SUM('스테이지별 몬스터 스텟'!S2143*'(참고)타워 스텟 가치'!$Q$17,'스테이지별 몬스터 스텟'!T2143*'(참고)타워 스텟 가치'!$R$17,'스테이지별 몬스터 스텟'!U2143*'(참고)타워 스텟 가치'!$S$17,'스테이지별 몬스터 스텟'!V2143*'(참고)타워 스텟 가치'!$T$17,'스테이지별 몬스터 스텟'!W2143*'(참고)타워 스텟 가치'!$U$17,'스테이지별 몬스터 스텟'!X2143*'(참고)타워 스텟 가치'!$V$17,'스테이지별 몬스터 스텟'!Y2143*'(참고)타워 스텟 가치'!$W$17,'스테이지별 몬스터 스텟'!Z2143*'(참고)타워 스텟 가치'!$X$17,'스테이지별 몬스터 스텟'!AA2143*'(참고)타워 스텟 가치'!$Y$17)</f>
        <v>1334176.5412500105</v>
      </c>
      <c r="AC2143">
        <v>2</v>
      </c>
      <c r="AD2143">
        <f>VLOOKUP($F2143,'(참고)타워 스텟 가치'!$B$12:$L$16,AD$2,0)+(VLOOKUP($F2143,'(참고)타워 스텟 가치'!$B$12:$L$16,AD$2,0)*$E2143)</f>
        <v>1452.9375000000114</v>
      </c>
      <c r="AE2143">
        <f>VLOOKUP($F2143,'(참고)타워 스텟 가치'!$B$12:$L$16,AE$2,0)+(VLOOKUP($F2143,'(참고)타워 스텟 가치'!$B$12:$L$16,AE$2,0)*$E2143)</f>
        <v>1743.5250000000137</v>
      </c>
      <c r="AF2143">
        <f>VLOOKUP($F2143,'(참고)타워 스텟 가치'!$B$12:$L$16,AF$2,0)+(VLOOKUP($F2143,'(참고)타워 스텟 가치'!$B$12:$L$16,AF$2,0)*$E2143)</f>
        <v>861000.00000000675</v>
      </c>
      <c r="AG2143">
        <f>VLOOKUP($F2143,'(참고)타워 스텟 가치'!$B$12:$L$16,AG$2,0)+(VLOOKUP($F2143,'(참고)타워 스텟 가치'!$B$12:$L$16,AG$2,0)*$E2143)</f>
        <v>8717.6250000000691</v>
      </c>
      <c r="AH2143">
        <f>VLOOKUP($F2143,'(참고)타워 스텟 가치'!$B$12:$L$16,AH$2,0)+(VLOOKUP($F2143,'(참고)타워 스텟 가치'!$B$12:$L$16,AH$2,0)*$E2143)</f>
        <v>290.58750000000231</v>
      </c>
      <c r="AI2143">
        <f>VLOOKUP($F2143,'(참고)타워 스텟 가치'!$B$12:$L$16,AI$2,0)+(VLOOKUP($F2143,'(참고)타워 스텟 가치'!$B$12:$L$16,AI$2,0)*$E2143)</f>
        <v>51.660000000000402</v>
      </c>
      <c r="AJ2143">
        <f>VLOOKUP($F2143,'(참고)타워 스텟 가치'!$B$12:$L$16,AJ$2,0)+(VLOOKUP($F2143,'(참고)타워 스텟 가치'!$B$12:$L$16,AJ$2,0)*$E2143)</f>
        <v>0</v>
      </c>
      <c r="AK2143">
        <f>VLOOKUP($F2143,'(참고)타워 스텟 가치'!$B$12:$L$16,AK$2,0)+(VLOOKUP($F2143,'(참고)타워 스텟 가치'!$B$12:$L$16,AK$2,0)*$E2143)</f>
        <v>0</v>
      </c>
      <c r="AL2143">
        <f>VLOOKUP($F2143,'(참고)타워 스텟 가치'!$B$12:$L$16,AL$2,0)+(VLOOKUP($F2143,'(참고)타워 스텟 가치'!$B$12:$L$16,AL$2,0)*$E2143)</f>
        <v>344.40000000000271</v>
      </c>
      <c r="AM2143">
        <f>SUM('스테이지별 몬스터 스텟'!AD2143*'(참고)타워 스텟 가치'!$Q$17,'스테이지별 몬스터 스텟'!AE2143*'(참고)타워 스텟 가치'!$R$17,'스테이지별 몬스터 스텟'!AF2143*'(참고)타워 스텟 가치'!$S$17,'스테이지별 몬스터 스텟'!AG2143*'(참고)타워 스텟 가치'!$T$17,'스테이지별 몬스터 스텟'!AH2143*'(참고)타워 스텟 가치'!$U$17,'스테이지별 몬스터 스텟'!AI2143*'(참고)타워 스텟 가치'!$V$17,'스테이지별 몬스터 스텟'!AJ2143*'(참고)타워 스텟 가치'!$W$17,'스테이지별 몬스터 스텟'!AK2143*'(참고)타워 스텟 가치'!$X$17,'스테이지별 몬스터 스텟'!AL2143*'(참고)타워 스텟 가치'!$Y$17)</f>
        <v>1315778.0475000106</v>
      </c>
      <c r="AN2143">
        <v>3</v>
      </c>
    </row>
    <row r="2144" spans="3:40" x14ac:dyDescent="0.3">
      <c r="C2144">
        <v>5</v>
      </c>
      <c r="D2144">
        <f t="shared" si="101"/>
        <v>428</v>
      </c>
      <c r="E2144" s="52">
        <f>VLOOKUP(D2144,'스테이지별 난이도 설정'!B:C,2,0)</f>
        <v>171.20000000000135</v>
      </c>
      <c r="F2144" t="str">
        <f t="shared" si="102"/>
        <v>스페셜</v>
      </c>
      <c r="G2144">
        <f t="shared" si="100"/>
        <v>6</v>
      </c>
      <c r="H2144">
        <f>VLOOKUP($F2144,'(참고)타워 스텟 가치'!$B$2:$L$6,H$2,0)+(VLOOKUP($F2144,'(참고)타워 스텟 가치'!$B$2:$L$6,H$2,0)*$E2144)</f>
        <v>6538.2187500000509</v>
      </c>
      <c r="I2144">
        <f>VLOOKUP($F2144,'(참고)타워 스텟 가치'!$B$2:$L$6,I$2,0)+(VLOOKUP($F2144,'(참고)타워 스텟 가치'!$B$2:$L$6,I$2,0)*$E2144)</f>
        <v>1307.6437500000102</v>
      </c>
      <c r="J2144">
        <f>VLOOKUP($F2144,'(참고)타워 스텟 가치'!$B$2:$L$6,J$2,0)+(VLOOKUP($F2144,'(참고)타워 스텟 가치'!$B$2:$L$6,J$2,0)*$E2144)</f>
        <v>861000.00000000675</v>
      </c>
      <c r="K2144">
        <f>VLOOKUP($F2144,'(참고)타워 스텟 가치'!$B$2:$L$6,K$2,0)+(VLOOKUP($F2144,'(참고)타워 스텟 가치'!$B$2:$L$6,K$2,0)*$E2144)</f>
        <v>26152.875000000204</v>
      </c>
      <c r="L2144">
        <f>VLOOKUP($F2144,'(참고)타워 스텟 가치'!$B$2:$L$6,L$2,0)+(VLOOKUP($F2144,'(참고)타워 스텟 가치'!$B$2:$L$6,L$2,0)*$E2144)</f>
        <v>435.88125000000343</v>
      </c>
      <c r="M2144">
        <f>VLOOKUP($F2144,'(참고)타워 스텟 가치'!$B$2:$L$6,M$2,0)+(VLOOKUP($F2144,'(참고)타워 스텟 가치'!$B$2:$L$6,M$2,0)*$E2144)</f>
        <v>51.660000000000402</v>
      </c>
      <c r="N2144">
        <f>VLOOKUP($F2144,'(참고)타워 스텟 가치'!$B$2:$L$6,N$2,0)+(VLOOKUP($F2144,'(참고)타워 스텟 가치'!$B$2:$L$6,N$2,0)*$E2144)</f>
        <v>0</v>
      </c>
      <c r="O2144">
        <f>VLOOKUP($F2144,'(참고)타워 스텟 가치'!$B$2:$L$6,O$2,0)+(VLOOKUP($F2144,'(참고)타워 스텟 가치'!$B$2:$L$6,O$2,0)*$E2144)</f>
        <v>0</v>
      </c>
      <c r="P2144">
        <f>VLOOKUP($F2144,'(참고)타워 스텟 가치'!$B$2:$L$6,P$2,0)+(VLOOKUP($F2144,'(참고)타워 스텟 가치'!$B$2:$L$6,P$2,0)*$E2144)</f>
        <v>172.20000000000135</v>
      </c>
      <c r="Q2144">
        <f>SUM('스테이지별 몬스터 스텟'!H2144*'(참고)타워 스텟 가치'!$Q$17,'스테이지별 몬스터 스텟'!I2144*'(참고)타워 스텟 가치'!$R$17,'스테이지별 몬스터 스텟'!J2144*'(참고)타워 스텟 가치'!$S$17,'스테이지별 몬스터 스텟'!K2144*'(참고)타워 스텟 가치'!$T$17,'스테이지별 몬스터 스텟'!L2144*'(참고)타워 스텟 가치'!$U$17,'스테이지별 몬스터 스텟'!M2144*'(참고)타워 스텟 가치'!$V$17,'스테이지별 몬스터 스텟'!N2144*'(참고)타워 스텟 가치'!$W$17,'스테이지별 몬스터 스텟'!O2144*'(참고)타워 스텟 가치'!$X$17,'스테이지별 몬스터 스텟'!P2144*'(참고)타워 스텟 가치'!$Y$17)</f>
        <v>1360111.4756250107</v>
      </c>
      <c r="R2144">
        <v>1</v>
      </c>
      <c r="S2144">
        <f>VLOOKUP($F2144,'(참고)타워 스텟 가치'!$B$7:$L$11,S$2,0)+(VLOOKUP($F2144,'(참고)타워 스텟 가치'!$B$7:$L$11,S$2,0)*$E2144)</f>
        <v>2179.4062500000173</v>
      </c>
      <c r="T2144">
        <f>VLOOKUP($F2144,'(참고)타워 스텟 가치'!$B$7:$L$11,T$2,0)+(VLOOKUP($F2144,'(참고)타워 스텟 가치'!$B$7:$L$11,T$2,0)*$E2144)</f>
        <v>3922.931250000031</v>
      </c>
      <c r="U2144">
        <f>VLOOKUP($F2144,'(참고)타워 스텟 가치'!$B$7:$L$11,U$2,0)+(VLOOKUP($F2144,'(참고)타워 스텟 가치'!$B$7:$L$11,U$2,0)*$E2144)</f>
        <v>861000.00000000675</v>
      </c>
      <c r="V2144">
        <f>VLOOKUP($F2144,'(참고)타워 스텟 가치'!$B$7:$L$11,V$2,0)+(VLOOKUP($F2144,'(참고)타워 스텟 가치'!$B$7:$L$11,V$2,0)*$E2144)</f>
        <v>26152.875000000204</v>
      </c>
      <c r="W2144">
        <f>VLOOKUP($F2144,'(참고)타워 스텟 가치'!$B$7:$L$11,W$2,0)+(VLOOKUP($F2144,'(참고)타워 스텟 가치'!$B$7:$L$11,W$2,0)*$E2144)</f>
        <v>435.88125000000343</v>
      </c>
      <c r="X2144">
        <f>VLOOKUP($F2144,'(참고)타워 스텟 가치'!$B$7:$L$11,X$2,0)+(VLOOKUP($F2144,'(참고)타워 스텟 가치'!$B$7:$L$11,X$2,0)*$E2144)</f>
        <v>51.660000000000402</v>
      </c>
      <c r="Y2144">
        <f>VLOOKUP($F2144,'(참고)타워 스텟 가치'!$B$7:$L$11,Y$2,0)+(VLOOKUP($F2144,'(참고)타워 스텟 가치'!$B$7:$L$11,Y$2,0)*$E2144)</f>
        <v>0</v>
      </c>
      <c r="Z2144">
        <f>VLOOKUP($F2144,'(참고)타워 스텟 가치'!$B$7:$L$11,Z$2,0)+(VLOOKUP($F2144,'(참고)타워 스텟 가치'!$B$7:$L$11,Z$2,0)*$E2144)</f>
        <v>0</v>
      </c>
      <c r="AA2144">
        <f>VLOOKUP($F2144,'(참고)타워 스텟 가치'!$B$7:$L$11,AA$2,0)+(VLOOKUP($F2144,'(참고)타워 스텟 가치'!$B$7:$L$11,AA$2,0)*$E2144)</f>
        <v>172.20000000000135</v>
      </c>
      <c r="AB2144">
        <f>SUM('스테이지별 몬스터 스텟'!S2144*'(참고)타워 스텟 가치'!$Q$17,'스테이지별 몬스터 스텟'!T2144*'(참고)타워 스텟 가치'!$R$17,'스테이지별 몬스터 스텟'!U2144*'(참고)타워 스텟 가치'!$S$17,'스테이지별 몬스터 스텟'!V2144*'(참고)타워 스텟 가치'!$T$17,'스테이지별 몬스터 스텟'!W2144*'(참고)타워 스텟 가치'!$U$17,'스테이지별 몬스터 스텟'!X2144*'(참고)타워 스텟 가치'!$V$17,'스테이지별 몬스터 스텟'!Y2144*'(참고)타워 스텟 가치'!$W$17,'스테이지별 몬스터 스텟'!Z2144*'(참고)타워 스텟 가치'!$X$17,'스테이지별 몬스터 스텟'!AA2144*'(참고)타워 스텟 가치'!$Y$17)</f>
        <v>1355316.7818750106</v>
      </c>
      <c r="AC2144">
        <v>2</v>
      </c>
      <c r="AD2144">
        <f>VLOOKUP($F2144,'(참고)타워 스텟 가치'!$B$12:$L$16,AD$2,0)+(VLOOKUP($F2144,'(참고)타워 스텟 가치'!$B$12:$L$16,AD$2,0)*$E2144)</f>
        <v>2179.4062500000173</v>
      </c>
      <c r="AE2144">
        <f>VLOOKUP($F2144,'(참고)타워 스텟 가치'!$B$12:$L$16,AE$2,0)+(VLOOKUP($F2144,'(참고)타워 스텟 가치'!$B$12:$L$16,AE$2,0)*$E2144)</f>
        <v>2615.2875000000204</v>
      </c>
      <c r="AF2144">
        <f>VLOOKUP($F2144,'(참고)타워 스텟 가치'!$B$12:$L$16,AF$2,0)+(VLOOKUP($F2144,'(참고)타워 스텟 가치'!$B$12:$L$16,AF$2,0)*$E2144)</f>
        <v>861000.00000000675</v>
      </c>
      <c r="AG2144">
        <f>VLOOKUP($F2144,'(참고)타워 스텟 가치'!$B$12:$L$16,AG$2,0)+(VLOOKUP($F2144,'(참고)타워 스텟 가치'!$B$12:$L$16,AG$2,0)*$E2144)</f>
        <v>13076.437500000102</v>
      </c>
      <c r="AH2144">
        <f>VLOOKUP($F2144,'(참고)타워 스텟 가치'!$B$12:$L$16,AH$2,0)+(VLOOKUP($F2144,'(참고)타워 스텟 가치'!$B$12:$L$16,AH$2,0)*$E2144)</f>
        <v>435.88125000000343</v>
      </c>
      <c r="AI2144">
        <f>VLOOKUP($F2144,'(참고)타워 스텟 가치'!$B$12:$L$16,AI$2,0)+(VLOOKUP($F2144,'(참고)타워 스텟 가치'!$B$12:$L$16,AI$2,0)*$E2144)</f>
        <v>51.660000000000402</v>
      </c>
      <c r="AJ2144">
        <f>VLOOKUP($F2144,'(참고)타워 스텟 가치'!$B$12:$L$16,AJ$2,0)+(VLOOKUP($F2144,'(참고)타워 스텟 가치'!$B$12:$L$16,AJ$2,0)*$E2144)</f>
        <v>0</v>
      </c>
      <c r="AK2144">
        <f>VLOOKUP($F2144,'(참고)타워 스텟 가치'!$B$12:$L$16,AK$2,0)+(VLOOKUP($F2144,'(참고)타워 스텟 가치'!$B$12:$L$16,AK$2,0)*$E2144)</f>
        <v>0</v>
      </c>
      <c r="AL2144">
        <f>VLOOKUP($F2144,'(참고)타워 스텟 가치'!$B$12:$L$16,AL$2,0)+(VLOOKUP($F2144,'(참고)타워 스텟 가치'!$B$12:$L$16,AL$2,0)*$E2144)</f>
        <v>344.40000000000271</v>
      </c>
      <c r="AM2144">
        <f>SUM('스테이지별 몬스터 스텟'!AD2144*'(참고)타워 스텟 가치'!$Q$17,'스테이지별 몬스터 스텟'!AE2144*'(참고)타워 스텟 가치'!$R$17,'스테이지별 몬스터 스텟'!AF2144*'(참고)타워 스텟 가치'!$S$17,'스테이지별 몬스터 스텟'!AG2144*'(참고)타워 스텟 가치'!$T$17,'스테이지별 몬스터 스텟'!AH2144*'(참고)타워 스텟 가치'!$U$17,'스테이지별 몬스터 스텟'!AI2144*'(참고)타워 스텟 가치'!$V$17,'스테이지별 몬스터 스텟'!AJ2144*'(참고)타워 스텟 가치'!$W$17,'스테이지별 몬스터 스텟'!AK2144*'(참고)타워 스텟 가치'!$X$17,'스테이지별 몬스터 스텟'!AL2144*'(참고)타워 스텟 가치'!$Y$17)</f>
        <v>1327546.8412500105</v>
      </c>
      <c r="AN2144">
        <v>3</v>
      </c>
    </row>
    <row r="2145" spans="3:40" x14ac:dyDescent="0.3">
      <c r="C2145">
        <v>1</v>
      </c>
      <c r="D2145">
        <f t="shared" si="101"/>
        <v>429</v>
      </c>
      <c r="E2145" s="52">
        <f>VLOOKUP(D2145,'스테이지별 난이도 설정'!B:C,2,0)</f>
        <v>171.60000000000136</v>
      </c>
      <c r="F2145" t="str">
        <f t="shared" si="102"/>
        <v>일반</v>
      </c>
      <c r="G2145">
        <f t="shared" si="100"/>
        <v>6</v>
      </c>
      <c r="H2145">
        <f>VLOOKUP($F2145,'(참고)타워 스텟 가치'!$B$2:$L$6,H$2,0)+(VLOOKUP($F2145,'(참고)타워 스텟 가치'!$B$2:$L$6,H$2,0)*$E2145)</f>
        <v>1294.5000000000102</v>
      </c>
      <c r="I2145">
        <f>VLOOKUP($F2145,'(참고)타워 스텟 가치'!$B$2:$L$6,I$2,0)+(VLOOKUP($F2145,'(참고)타워 스텟 가치'!$B$2:$L$6,I$2,0)*$E2145)</f>
        <v>258.90000000000202</v>
      </c>
      <c r="J2145">
        <f>VLOOKUP($F2145,'(참고)타워 스텟 가치'!$B$2:$L$6,J$2,0)+(VLOOKUP($F2145,'(참고)타워 스텟 가치'!$B$2:$L$6,J$2,0)*$E2145)</f>
        <v>863000.00000000675</v>
      </c>
      <c r="K2145">
        <f>VLOOKUP($F2145,'(참고)타워 스텟 가치'!$B$2:$L$6,K$2,0)+(VLOOKUP($F2145,'(참고)타워 스텟 가치'!$B$2:$L$6,K$2,0)*$E2145)</f>
        <v>5178.0000000000409</v>
      </c>
      <c r="L2145">
        <f>VLOOKUP($F2145,'(참고)타워 스텟 가치'!$B$2:$L$6,L$2,0)+(VLOOKUP($F2145,'(참고)타워 스텟 가치'!$B$2:$L$6,L$2,0)*$E2145)</f>
        <v>86.300000000000679</v>
      </c>
      <c r="M2145">
        <f>VLOOKUP($F2145,'(참고)타워 스텟 가치'!$B$2:$L$6,M$2,0)+(VLOOKUP($F2145,'(참고)타워 스텟 가치'!$B$2:$L$6,M$2,0)*$E2145)</f>
        <v>51.780000000000406</v>
      </c>
      <c r="N2145">
        <f>VLOOKUP($F2145,'(참고)타워 스텟 가치'!$B$2:$L$6,N$2,0)+(VLOOKUP($F2145,'(참고)타워 스텟 가치'!$B$2:$L$6,N$2,0)*$E2145)</f>
        <v>0</v>
      </c>
      <c r="O2145">
        <f>VLOOKUP($F2145,'(참고)타워 스텟 가치'!$B$2:$L$6,O$2,0)+(VLOOKUP($F2145,'(참고)타워 스텟 가치'!$B$2:$L$6,O$2,0)*$E2145)</f>
        <v>0</v>
      </c>
      <c r="P2145">
        <f>VLOOKUP($F2145,'(참고)타워 스텟 가치'!$B$2:$L$6,P$2,0)+(VLOOKUP($F2145,'(참고)타워 스텟 가치'!$B$2:$L$6,P$2,0)*$E2145)</f>
        <v>120.82000000000095</v>
      </c>
      <c r="Q2145">
        <f>SUM('스테이지별 몬스터 스텟'!H2145*'(참고)타워 스텟 가치'!$Q$17,'스테이지별 몬스터 스텟'!I2145*'(참고)타워 스텟 가치'!$R$17,'스테이지별 몬스터 스텟'!J2145*'(참고)타워 스텟 가치'!$S$17,'스테이지별 몬스터 스텟'!K2145*'(참고)타워 스텟 가치'!$T$17,'스테이지별 몬스터 스텟'!L2145*'(참고)타워 스텟 가치'!$U$17,'스테이지별 몬스터 스텟'!M2145*'(참고)타워 스텟 가치'!$V$17,'스테이지별 몬스터 스텟'!N2145*'(참고)타워 스텟 가치'!$W$17,'스테이지별 몬스터 스텟'!O2145*'(참고)타워 스텟 가치'!$X$17,'스테이지별 몬스터 스텟'!P2145*'(참고)타워 스텟 가치'!$Y$17)</f>
        <v>1308299.3700000104</v>
      </c>
      <c r="R2145">
        <v>1</v>
      </c>
      <c r="S2145">
        <f>VLOOKUP($F2145,'(참고)타워 스텟 가치'!$B$7:$L$11,S$2,0)+(VLOOKUP($F2145,'(참고)타워 스텟 가치'!$B$7:$L$11,S$2,0)*$E2145)</f>
        <v>431.50000000000341</v>
      </c>
      <c r="T2145">
        <f>VLOOKUP($F2145,'(참고)타워 스텟 가치'!$B$7:$L$11,T$2,0)+(VLOOKUP($F2145,'(참고)타워 스텟 가치'!$B$7:$L$11,T$2,0)*$E2145)</f>
        <v>776.70000000000607</v>
      </c>
      <c r="U2145">
        <f>VLOOKUP($F2145,'(참고)타워 스텟 가치'!$B$7:$L$11,U$2,0)+(VLOOKUP($F2145,'(참고)타워 스텟 가치'!$B$7:$L$11,U$2,0)*$E2145)</f>
        <v>863000.00000000675</v>
      </c>
      <c r="V2145">
        <f>VLOOKUP($F2145,'(참고)타워 스텟 가치'!$B$7:$L$11,V$2,0)+(VLOOKUP($F2145,'(참고)타워 스텟 가치'!$B$7:$L$11,V$2,0)*$E2145)</f>
        <v>5178.0000000000409</v>
      </c>
      <c r="W2145">
        <f>VLOOKUP($F2145,'(참고)타워 스텟 가치'!$B$7:$L$11,W$2,0)+(VLOOKUP($F2145,'(참고)타워 스텟 가치'!$B$7:$L$11,W$2,0)*$E2145)</f>
        <v>86.300000000000679</v>
      </c>
      <c r="X2145">
        <f>VLOOKUP($F2145,'(참고)타워 스텟 가치'!$B$7:$L$11,X$2,0)+(VLOOKUP($F2145,'(참고)타워 스텟 가치'!$B$7:$L$11,X$2,0)*$E2145)</f>
        <v>51.780000000000406</v>
      </c>
      <c r="Y2145">
        <f>VLOOKUP($F2145,'(참고)타워 스텟 가치'!$B$7:$L$11,Y$2,0)+(VLOOKUP($F2145,'(참고)타워 스텟 가치'!$B$7:$L$11,Y$2,0)*$E2145)</f>
        <v>0</v>
      </c>
      <c r="Z2145">
        <f>VLOOKUP($F2145,'(참고)타워 스텟 가치'!$B$7:$L$11,Z$2,0)+(VLOOKUP($F2145,'(참고)타워 스텟 가치'!$B$7:$L$11,Z$2,0)*$E2145)</f>
        <v>0</v>
      </c>
      <c r="AA2145">
        <f>VLOOKUP($F2145,'(참고)타워 스텟 가치'!$B$7:$L$11,AA$2,0)+(VLOOKUP($F2145,'(참고)타워 스텟 가치'!$B$7:$L$11,AA$2,0)*$E2145)</f>
        <v>120.82000000000095</v>
      </c>
      <c r="AB2145">
        <f>SUM('스테이지별 몬스터 스텟'!S2145*'(참고)타워 스텟 가치'!$Q$17,'스테이지별 몬스터 스텟'!T2145*'(참고)타워 스텟 가치'!$R$17,'스테이지별 몬스터 스텟'!U2145*'(참고)타워 스텟 가치'!$S$17,'스테이지별 몬스터 스텟'!V2145*'(참고)타워 스텟 가치'!$T$17,'스테이지별 몬스터 스텟'!W2145*'(참고)타워 스텟 가치'!$U$17,'스테이지별 몬스터 스텟'!X2145*'(참고)타워 스텟 가치'!$V$17,'스테이지별 몬스터 스텟'!Y2145*'(참고)타워 스텟 가치'!$W$17,'스테이지별 몬스터 스텟'!Z2145*'(참고)타워 스텟 가치'!$X$17,'스테이지별 몬스터 스텟'!AA2145*'(참고)타워 스텟 가치'!$Y$17)</f>
        <v>1307350.0700000103</v>
      </c>
      <c r="AC2145">
        <v>2</v>
      </c>
      <c r="AD2145">
        <f>VLOOKUP($F2145,'(참고)타워 스텟 가치'!$B$12:$L$16,AD$2,0)+(VLOOKUP($F2145,'(참고)타워 스텟 가치'!$B$12:$L$16,AD$2,0)*$E2145)</f>
        <v>431.50000000000341</v>
      </c>
      <c r="AE2145">
        <f>VLOOKUP($F2145,'(참고)타워 스텟 가치'!$B$12:$L$16,AE$2,0)+(VLOOKUP($F2145,'(참고)타워 스텟 가치'!$B$12:$L$16,AE$2,0)*$E2145)</f>
        <v>517.80000000000405</v>
      </c>
      <c r="AF2145">
        <f>VLOOKUP($F2145,'(참고)타워 스텟 가치'!$B$12:$L$16,AF$2,0)+(VLOOKUP($F2145,'(참고)타워 스텟 가치'!$B$12:$L$16,AF$2,0)*$E2145)</f>
        <v>863000.00000000675</v>
      </c>
      <c r="AG2145">
        <f>VLOOKUP($F2145,'(참고)타워 스텟 가치'!$B$12:$L$16,AG$2,0)+(VLOOKUP($F2145,'(참고)타워 스텟 가치'!$B$12:$L$16,AG$2,0)*$E2145)</f>
        <v>2589.0000000000205</v>
      </c>
      <c r="AH2145">
        <f>VLOOKUP($F2145,'(참고)타워 스텟 가치'!$B$12:$L$16,AH$2,0)+(VLOOKUP($F2145,'(참고)타워 스텟 가치'!$B$12:$L$16,AH$2,0)*$E2145)</f>
        <v>86.300000000000679</v>
      </c>
      <c r="AI2145">
        <f>VLOOKUP($F2145,'(참고)타워 스텟 가치'!$B$12:$L$16,AI$2,0)+(VLOOKUP($F2145,'(참고)타워 스텟 가치'!$B$12:$L$16,AI$2,0)*$E2145)</f>
        <v>51.780000000000406</v>
      </c>
      <c r="AJ2145">
        <f>VLOOKUP($F2145,'(참고)타워 스텟 가치'!$B$12:$L$16,AJ$2,0)+(VLOOKUP($F2145,'(참고)타워 스텟 가치'!$B$12:$L$16,AJ$2,0)*$E2145)</f>
        <v>0</v>
      </c>
      <c r="AK2145">
        <f>VLOOKUP($F2145,'(참고)타워 스텟 가치'!$B$12:$L$16,AK$2,0)+(VLOOKUP($F2145,'(참고)타워 스텟 가치'!$B$12:$L$16,AK$2,0)*$E2145)</f>
        <v>0</v>
      </c>
      <c r="AL2145">
        <f>VLOOKUP($F2145,'(참고)타워 스텟 가치'!$B$12:$L$16,AL$2,0)+(VLOOKUP($F2145,'(참고)타워 스텟 가치'!$B$12:$L$16,AL$2,0)*$E2145)</f>
        <v>241.64000000000189</v>
      </c>
      <c r="AM2145">
        <f>SUM('스테이지별 몬스터 스텟'!AD2145*'(참고)타워 스텟 가치'!$Q$17,'스테이지별 몬스터 스텟'!AE2145*'(참고)타워 스텟 가치'!$R$17,'스테이지별 몬스터 스텟'!AF2145*'(참고)타워 스텟 가치'!$S$17,'스테이지별 몬스터 스텟'!AG2145*'(참고)타워 스텟 가치'!$T$17,'스테이지별 몬스터 스텟'!AH2145*'(참고)타워 스텟 가치'!$U$17,'스테이지별 몬스터 스텟'!AI2145*'(참고)타워 스텟 가치'!$V$17,'스테이지별 몬스터 스텟'!AJ2145*'(참고)타워 스텟 가치'!$W$17,'스테이지별 몬스터 스텟'!AK2145*'(참고)타워 스텟 가치'!$X$17,'스테이지별 몬스터 스텟'!AL2145*'(참고)타워 스텟 가치'!$Y$17)</f>
        <v>1302025.3600000103</v>
      </c>
      <c r="AN2145">
        <v>3</v>
      </c>
    </row>
    <row r="2146" spans="3:40" x14ac:dyDescent="0.3">
      <c r="C2146">
        <v>2</v>
      </c>
      <c r="D2146">
        <f t="shared" si="101"/>
        <v>429</v>
      </c>
      <c r="E2146" s="52">
        <f>VLOOKUP(D2146,'스테이지별 난이도 설정'!B:C,2,0)</f>
        <v>171.60000000000136</v>
      </c>
      <c r="F2146" t="str">
        <f t="shared" si="102"/>
        <v>레어</v>
      </c>
      <c r="G2146">
        <f t="shared" si="100"/>
        <v>6</v>
      </c>
      <c r="H2146">
        <f>VLOOKUP($F2146,'(참고)타워 스텟 가치'!$B$2:$L$6,H$2,0)+(VLOOKUP($F2146,'(참고)타워 스텟 가치'!$B$2:$L$6,H$2,0)*$E2146)</f>
        <v>1941.7500000000152</v>
      </c>
      <c r="I2146">
        <f>VLOOKUP($F2146,'(참고)타워 스텟 가치'!$B$2:$L$6,I$2,0)+(VLOOKUP($F2146,'(참고)타워 스텟 가치'!$B$2:$L$6,I$2,0)*$E2146)</f>
        <v>388.35000000000304</v>
      </c>
      <c r="J2146">
        <f>VLOOKUP($F2146,'(참고)타워 스텟 가치'!$B$2:$L$6,J$2,0)+(VLOOKUP($F2146,'(참고)타워 스텟 가치'!$B$2:$L$6,J$2,0)*$E2146)</f>
        <v>863000.00000000675</v>
      </c>
      <c r="K2146">
        <f>VLOOKUP($F2146,'(참고)타워 스텟 가치'!$B$2:$L$6,K$2,0)+(VLOOKUP($F2146,'(참고)타워 스텟 가치'!$B$2:$L$6,K$2,0)*$E2146)</f>
        <v>7767.0000000000609</v>
      </c>
      <c r="L2146">
        <f>VLOOKUP($F2146,'(참고)타워 스텟 가치'!$B$2:$L$6,L$2,0)+(VLOOKUP($F2146,'(참고)타워 스텟 가치'!$B$2:$L$6,L$2,0)*$E2146)</f>
        <v>129.45000000000101</v>
      </c>
      <c r="M2146">
        <f>VLOOKUP($F2146,'(참고)타워 스텟 가치'!$B$2:$L$6,M$2,0)+(VLOOKUP($F2146,'(참고)타워 스텟 가치'!$B$2:$L$6,M$2,0)*$E2146)</f>
        <v>51.780000000000406</v>
      </c>
      <c r="N2146">
        <f>VLOOKUP($F2146,'(참고)타워 스텟 가치'!$B$2:$L$6,N$2,0)+(VLOOKUP($F2146,'(참고)타워 스텟 가치'!$B$2:$L$6,N$2,0)*$E2146)</f>
        <v>0</v>
      </c>
      <c r="O2146">
        <f>VLOOKUP($F2146,'(참고)타워 스텟 가치'!$B$2:$L$6,O$2,0)+(VLOOKUP($F2146,'(참고)타워 스텟 가치'!$B$2:$L$6,O$2,0)*$E2146)</f>
        <v>0</v>
      </c>
      <c r="P2146">
        <f>VLOOKUP($F2146,'(참고)타워 스텟 가치'!$B$2:$L$6,P$2,0)+(VLOOKUP($F2146,'(참고)타워 스텟 가치'!$B$2:$L$6,P$2,0)*$E2146)</f>
        <v>120.82000000000095</v>
      </c>
      <c r="Q2146">
        <f>SUM('스테이지별 몬스터 스텟'!H2146*'(참고)타워 스텟 가치'!$Q$17,'스테이지별 몬스터 스텟'!I2146*'(참고)타워 스텟 가치'!$R$17,'스테이지별 몬스터 스텟'!J2146*'(참고)타워 스텟 가치'!$S$17,'스테이지별 몬스터 스텟'!K2146*'(참고)타워 스텟 가치'!$T$17,'스테이지별 몬스터 스텟'!L2146*'(참고)타워 스텟 가치'!$U$17,'스테이지별 몬스터 스텟'!M2146*'(참고)타워 스텟 가치'!$V$17,'스테이지별 몬스터 스텟'!N2146*'(참고)타워 스텟 가치'!$W$17,'스테이지별 몬스터 스텟'!O2146*'(참고)타워 스텟 가치'!$X$17,'스테이지별 몬스터 스텟'!P2146*'(참고)타워 스텟 가치'!$Y$17)</f>
        <v>1315052.3450000104</v>
      </c>
      <c r="R2146">
        <v>1</v>
      </c>
      <c r="S2146">
        <f>VLOOKUP($F2146,'(참고)타워 스텟 가치'!$B$7:$L$11,S$2,0)+(VLOOKUP($F2146,'(참고)타워 스텟 가치'!$B$7:$L$11,S$2,0)*$E2146)</f>
        <v>647.25000000000512</v>
      </c>
      <c r="T2146">
        <f>VLOOKUP($F2146,'(참고)타워 스텟 가치'!$B$7:$L$11,T$2,0)+(VLOOKUP($F2146,'(참고)타워 스텟 가치'!$B$7:$L$11,T$2,0)*$E2146)</f>
        <v>1165.0500000000093</v>
      </c>
      <c r="U2146">
        <f>VLOOKUP($F2146,'(참고)타워 스텟 가치'!$B$7:$L$11,U$2,0)+(VLOOKUP($F2146,'(참고)타워 스텟 가치'!$B$7:$L$11,U$2,0)*$E2146)</f>
        <v>863000.00000000675</v>
      </c>
      <c r="V2146">
        <f>VLOOKUP($F2146,'(참고)타워 스텟 가치'!$B$7:$L$11,V$2,0)+(VLOOKUP($F2146,'(참고)타워 스텟 가치'!$B$7:$L$11,V$2,0)*$E2146)</f>
        <v>7767.0000000000609</v>
      </c>
      <c r="W2146">
        <f>VLOOKUP($F2146,'(참고)타워 스텟 가치'!$B$7:$L$11,W$2,0)+(VLOOKUP($F2146,'(참고)타워 스텟 가치'!$B$7:$L$11,W$2,0)*$E2146)</f>
        <v>129.45000000000101</v>
      </c>
      <c r="X2146">
        <f>VLOOKUP($F2146,'(참고)타워 스텟 가치'!$B$7:$L$11,X$2,0)+(VLOOKUP($F2146,'(참고)타워 스텟 가치'!$B$7:$L$11,X$2,0)*$E2146)</f>
        <v>51.780000000000406</v>
      </c>
      <c r="Y2146">
        <f>VLOOKUP($F2146,'(참고)타워 스텟 가치'!$B$7:$L$11,Y$2,0)+(VLOOKUP($F2146,'(참고)타워 스텟 가치'!$B$7:$L$11,Y$2,0)*$E2146)</f>
        <v>0</v>
      </c>
      <c r="Z2146">
        <f>VLOOKUP($F2146,'(참고)타워 스텟 가치'!$B$7:$L$11,Z$2,0)+(VLOOKUP($F2146,'(참고)타워 스텟 가치'!$B$7:$L$11,Z$2,0)*$E2146)</f>
        <v>0</v>
      </c>
      <c r="AA2146">
        <f>VLOOKUP($F2146,'(참고)타워 스텟 가치'!$B$7:$L$11,AA$2,0)+(VLOOKUP($F2146,'(참고)타워 스텟 가치'!$B$7:$L$11,AA$2,0)*$E2146)</f>
        <v>120.82000000000095</v>
      </c>
      <c r="AB2146">
        <f>SUM('스테이지별 몬스터 스텟'!S2146*'(참고)타워 스텟 가치'!$Q$17,'스테이지별 몬스터 스텟'!T2146*'(참고)타워 스텟 가치'!$R$17,'스테이지별 몬스터 스텟'!U2146*'(참고)타워 스텟 가치'!$S$17,'스테이지별 몬스터 스텟'!V2146*'(참고)타워 스텟 가치'!$T$17,'스테이지별 몬스터 스텟'!W2146*'(참고)타워 스텟 가치'!$U$17,'스테이지별 몬스터 스텟'!X2146*'(참고)타워 스텟 가치'!$V$17,'스테이지별 몬스터 스텟'!Y2146*'(참고)타워 스텟 가치'!$W$17,'스테이지별 몬스터 스텟'!Z2146*'(참고)타워 스텟 가치'!$X$17,'스테이지별 몬스터 스텟'!AA2146*'(참고)타워 스텟 가치'!$Y$17)</f>
        <v>1313628.3950000103</v>
      </c>
      <c r="AC2146">
        <v>2</v>
      </c>
      <c r="AD2146">
        <f>VLOOKUP($F2146,'(참고)타워 스텟 가치'!$B$12:$L$16,AD$2,0)+(VLOOKUP($F2146,'(참고)타워 스텟 가치'!$B$12:$L$16,AD$2,0)*$E2146)</f>
        <v>647.25000000000512</v>
      </c>
      <c r="AE2146">
        <f>VLOOKUP($F2146,'(참고)타워 스텟 가치'!$B$12:$L$16,AE$2,0)+(VLOOKUP($F2146,'(참고)타워 스텟 가치'!$B$12:$L$16,AE$2,0)*$E2146)</f>
        <v>776.70000000000607</v>
      </c>
      <c r="AF2146">
        <f>VLOOKUP($F2146,'(참고)타워 스텟 가치'!$B$12:$L$16,AF$2,0)+(VLOOKUP($F2146,'(참고)타워 스텟 가치'!$B$12:$L$16,AF$2,0)*$E2146)</f>
        <v>863000.00000000675</v>
      </c>
      <c r="AG2146">
        <f>VLOOKUP($F2146,'(참고)타워 스텟 가치'!$B$12:$L$16,AG$2,0)+(VLOOKUP($F2146,'(참고)타워 스텟 가치'!$B$12:$L$16,AG$2,0)*$E2146)</f>
        <v>3883.5000000000305</v>
      </c>
      <c r="AH2146">
        <f>VLOOKUP($F2146,'(참고)타워 스텟 가치'!$B$12:$L$16,AH$2,0)+(VLOOKUP($F2146,'(참고)타워 스텟 가치'!$B$12:$L$16,AH$2,0)*$E2146)</f>
        <v>129.45000000000101</v>
      </c>
      <c r="AI2146">
        <f>VLOOKUP($F2146,'(참고)타워 스텟 가치'!$B$12:$L$16,AI$2,0)+(VLOOKUP($F2146,'(참고)타워 스텟 가치'!$B$12:$L$16,AI$2,0)*$E2146)</f>
        <v>51.780000000000406</v>
      </c>
      <c r="AJ2146">
        <f>VLOOKUP($F2146,'(참고)타워 스텟 가치'!$B$12:$L$16,AJ$2,0)+(VLOOKUP($F2146,'(참고)타워 스텟 가치'!$B$12:$L$16,AJ$2,0)*$E2146)</f>
        <v>0</v>
      </c>
      <c r="AK2146">
        <f>VLOOKUP($F2146,'(참고)타워 스텟 가치'!$B$12:$L$16,AK$2,0)+(VLOOKUP($F2146,'(참고)타워 스텟 가치'!$B$12:$L$16,AK$2,0)*$E2146)</f>
        <v>0</v>
      </c>
      <c r="AL2146">
        <f>VLOOKUP($F2146,'(참고)타워 스텟 가치'!$B$12:$L$16,AL$2,0)+(VLOOKUP($F2146,'(참고)타워 스텟 가치'!$B$12:$L$16,AL$2,0)*$E2146)</f>
        <v>241.64000000000189</v>
      </c>
      <c r="AM2146">
        <f>SUM('스테이지별 몬스터 스텟'!AD2146*'(참고)타워 스텟 가치'!$Q$17,'스테이지별 몬스터 스텟'!AE2146*'(참고)타워 스텟 가치'!$R$17,'스테이지별 몬스터 스텟'!AF2146*'(참고)타워 스텟 가치'!$S$17,'스테이지별 몬스터 스텟'!AG2146*'(참고)타워 스텟 가치'!$T$17,'스테이지별 몬스터 스텟'!AH2146*'(참고)타워 스텟 가치'!$U$17,'스테이지별 몬스터 스텟'!AI2146*'(참고)타워 스텟 가치'!$V$17,'스테이지별 몬스터 스텟'!AJ2146*'(참고)타워 스텟 가치'!$W$17,'스테이지별 몬스터 스텟'!AK2146*'(참고)타워 스텟 가치'!$X$17,'스테이지별 몬스터 스텟'!AL2146*'(참고)타워 스텟 가치'!$Y$17)</f>
        <v>1305520.5100000103</v>
      </c>
      <c r="AN2146">
        <v>3</v>
      </c>
    </row>
    <row r="2147" spans="3:40" x14ac:dyDescent="0.3">
      <c r="C2147">
        <v>3</v>
      </c>
      <c r="D2147">
        <f t="shared" si="101"/>
        <v>429</v>
      </c>
      <c r="E2147" s="52">
        <f>VLOOKUP(D2147,'스테이지별 난이도 설정'!B:C,2,0)</f>
        <v>171.60000000000136</v>
      </c>
      <c r="F2147" t="str">
        <f t="shared" si="102"/>
        <v>에픽</v>
      </c>
      <c r="G2147">
        <f t="shared" si="100"/>
        <v>6</v>
      </c>
      <c r="H2147">
        <f>VLOOKUP($F2147,'(참고)타워 스텟 가치'!$B$2:$L$6,H$2,0)+(VLOOKUP($F2147,'(참고)타워 스텟 가치'!$B$2:$L$6,H$2,0)*$E2147)</f>
        <v>2912.6250000000227</v>
      </c>
      <c r="I2147">
        <f>VLOOKUP($F2147,'(참고)타워 스텟 가치'!$B$2:$L$6,I$2,0)+(VLOOKUP($F2147,'(참고)타워 스텟 가치'!$B$2:$L$6,I$2,0)*$E2147)</f>
        <v>582.52500000000464</v>
      </c>
      <c r="J2147">
        <f>VLOOKUP($F2147,'(참고)타워 스텟 가치'!$B$2:$L$6,J$2,0)+(VLOOKUP($F2147,'(참고)타워 스텟 가치'!$B$2:$L$6,J$2,0)*$E2147)</f>
        <v>863000.00000000675</v>
      </c>
      <c r="K2147">
        <f>VLOOKUP($F2147,'(참고)타워 스텟 가치'!$B$2:$L$6,K$2,0)+(VLOOKUP($F2147,'(참고)타워 스텟 가치'!$B$2:$L$6,K$2,0)*$E2147)</f>
        <v>11650.500000000091</v>
      </c>
      <c r="L2147">
        <f>VLOOKUP($F2147,'(참고)타워 스텟 가치'!$B$2:$L$6,L$2,0)+(VLOOKUP($F2147,'(참고)타워 스텟 가치'!$B$2:$L$6,L$2,0)*$E2147)</f>
        <v>194.17500000000152</v>
      </c>
      <c r="M2147">
        <f>VLOOKUP($F2147,'(참고)타워 스텟 가치'!$B$2:$L$6,M$2,0)+(VLOOKUP($F2147,'(참고)타워 스텟 가치'!$B$2:$L$6,M$2,0)*$E2147)</f>
        <v>51.780000000000406</v>
      </c>
      <c r="N2147">
        <f>VLOOKUP($F2147,'(참고)타워 스텟 가치'!$B$2:$L$6,N$2,0)+(VLOOKUP($F2147,'(참고)타워 스텟 가치'!$B$2:$L$6,N$2,0)*$E2147)</f>
        <v>0</v>
      </c>
      <c r="O2147">
        <f>VLOOKUP($F2147,'(참고)타워 스텟 가치'!$B$2:$L$6,O$2,0)+(VLOOKUP($F2147,'(참고)타워 스텟 가치'!$B$2:$L$6,O$2,0)*$E2147)</f>
        <v>0</v>
      </c>
      <c r="P2147">
        <f>VLOOKUP($F2147,'(참고)타워 스텟 가치'!$B$2:$L$6,P$2,0)+(VLOOKUP($F2147,'(참고)타워 스텟 가치'!$B$2:$L$6,P$2,0)*$E2147)</f>
        <v>120.82000000000095</v>
      </c>
      <c r="Q2147">
        <f>SUM('스테이지별 몬스터 스텟'!H2147*'(참고)타워 스텟 가치'!$Q$17,'스테이지별 몬스터 스텟'!I2147*'(참고)타워 스텟 가치'!$R$17,'스테이지별 몬스터 스텟'!J2147*'(참고)타워 스텟 가치'!$S$17,'스테이지별 몬스터 스텟'!K2147*'(참고)타워 스텟 가치'!$T$17,'스테이지별 몬스터 스텟'!L2147*'(참고)타워 스텟 가치'!$U$17,'스테이지별 몬스터 스텟'!M2147*'(참고)타워 스텟 가치'!$V$17,'스테이지별 몬스터 스텟'!N2147*'(참고)타워 스텟 가치'!$W$17,'스테이지별 몬스터 스텟'!O2147*'(참고)타워 스텟 가치'!$X$17,'스테이지별 몬스터 스텟'!P2147*'(참고)타워 스텟 가치'!$Y$17)</f>
        <v>1325181.8075000106</v>
      </c>
      <c r="R2147">
        <v>1</v>
      </c>
      <c r="S2147">
        <f>VLOOKUP($F2147,'(참고)타워 스텟 가치'!$B$7:$L$11,S$2,0)+(VLOOKUP($F2147,'(참고)타워 스텟 가치'!$B$7:$L$11,S$2,0)*$E2147)</f>
        <v>970.87500000000762</v>
      </c>
      <c r="T2147">
        <f>VLOOKUP($F2147,'(참고)타워 스텟 가치'!$B$7:$L$11,T$2,0)+(VLOOKUP($F2147,'(참고)타워 스텟 가치'!$B$7:$L$11,T$2,0)*$E2147)</f>
        <v>1747.5750000000137</v>
      </c>
      <c r="U2147">
        <f>VLOOKUP($F2147,'(참고)타워 스텟 가치'!$B$7:$L$11,U$2,0)+(VLOOKUP($F2147,'(참고)타워 스텟 가치'!$B$7:$L$11,U$2,0)*$E2147)</f>
        <v>863000.00000000675</v>
      </c>
      <c r="V2147">
        <f>VLOOKUP($F2147,'(참고)타워 스텟 가치'!$B$7:$L$11,V$2,0)+(VLOOKUP($F2147,'(참고)타워 스텟 가치'!$B$7:$L$11,V$2,0)*$E2147)</f>
        <v>11650.500000000091</v>
      </c>
      <c r="W2147">
        <f>VLOOKUP($F2147,'(참고)타워 스텟 가치'!$B$7:$L$11,W$2,0)+(VLOOKUP($F2147,'(참고)타워 스텟 가치'!$B$7:$L$11,W$2,0)*$E2147)</f>
        <v>194.17500000000152</v>
      </c>
      <c r="X2147">
        <f>VLOOKUP($F2147,'(참고)타워 스텟 가치'!$B$7:$L$11,X$2,0)+(VLOOKUP($F2147,'(참고)타워 스텟 가치'!$B$7:$L$11,X$2,0)*$E2147)</f>
        <v>51.780000000000406</v>
      </c>
      <c r="Y2147">
        <f>VLOOKUP($F2147,'(참고)타워 스텟 가치'!$B$7:$L$11,Y$2,0)+(VLOOKUP($F2147,'(참고)타워 스텟 가치'!$B$7:$L$11,Y$2,0)*$E2147)</f>
        <v>0</v>
      </c>
      <c r="Z2147">
        <f>VLOOKUP($F2147,'(참고)타워 스텟 가치'!$B$7:$L$11,Z$2,0)+(VLOOKUP($F2147,'(참고)타워 스텟 가치'!$B$7:$L$11,Z$2,0)*$E2147)</f>
        <v>0</v>
      </c>
      <c r="AA2147">
        <f>VLOOKUP($F2147,'(참고)타워 스텟 가치'!$B$7:$L$11,AA$2,0)+(VLOOKUP($F2147,'(참고)타워 스텟 가치'!$B$7:$L$11,AA$2,0)*$E2147)</f>
        <v>120.82000000000095</v>
      </c>
      <c r="AB2147">
        <f>SUM('스테이지별 몬스터 스텟'!S2147*'(참고)타워 스텟 가치'!$Q$17,'스테이지별 몬스터 스텟'!T2147*'(참고)타워 스텟 가치'!$R$17,'스테이지별 몬스터 스텟'!U2147*'(참고)타워 스텟 가치'!$S$17,'스테이지별 몬스터 스텟'!V2147*'(참고)타워 스텟 가치'!$T$17,'스테이지별 몬스터 스텟'!W2147*'(참고)타워 스텟 가치'!$U$17,'스테이지별 몬스터 스텟'!X2147*'(참고)타워 스텟 가치'!$V$17,'스테이지별 몬스터 스텟'!Y2147*'(참고)타워 스텟 가치'!$W$17,'스테이지별 몬스터 스텟'!Z2147*'(참고)타워 스텟 가치'!$X$17,'스테이지별 몬스터 스텟'!AA2147*'(참고)타워 스텟 가치'!$Y$17)</f>
        <v>1323045.8825000105</v>
      </c>
      <c r="AC2147">
        <v>2</v>
      </c>
      <c r="AD2147">
        <f>VLOOKUP($F2147,'(참고)타워 스텟 가치'!$B$12:$L$16,AD$2,0)+(VLOOKUP($F2147,'(참고)타워 스텟 가치'!$B$12:$L$16,AD$2,0)*$E2147)</f>
        <v>970.87500000000762</v>
      </c>
      <c r="AE2147">
        <f>VLOOKUP($F2147,'(참고)타워 스텟 가치'!$B$12:$L$16,AE$2,0)+(VLOOKUP($F2147,'(참고)타워 스텟 가치'!$B$12:$L$16,AE$2,0)*$E2147)</f>
        <v>1165.0500000000093</v>
      </c>
      <c r="AF2147">
        <f>VLOOKUP($F2147,'(참고)타워 스텟 가치'!$B$12:$L$16,AF$2,0)+(VLOOKUP($F2147,'(참고)타워 스텟 가치'!$B$12:$L$16,AF$2,0)*$E2147)</f>
        <v>863000.00000000675</v>
      </c>
      <c r="AG2147">
        <f>VLOOKUP($F2147,'(참고)타워 스텟 가치'!$B$12:$L$16,AG$2,0)+(VLOOKUP($F2147,'(참고)타워 스텟 가치'!$B$12:$L$16,AG$2,0)*$E2147)</f>
        <v>5825.2500000000455</v>
      </c>
      <c r="AH2147">
        <f>VLOOKUP($F2147,'(참고)타워 스텟 가치'!$B$12:$L$16,AH$2,0)+(VLOOKUP($F2147,'(참고)타워 스텟 가치'!$B$12:$L$16,AH$2,0)*$E2147)</f>
        <v>194.17500000000152</v>
      </c>
      <c r="AI2147">
        <f>VLOOKUP($F2147,'(참고)타워 스텟 가치'!$B$12:$L$16,AI$2,0)+(VLOOKUP($F2147,'(참고)타워 스텟 가치'!$B$12:$L$16,AI$2,0)*$E2147)</f>
        <v>51.780000000000406</v>
      </c>
      <c r="AJ2147">
        <f>VLOOKUP($F2147,'(참고)타워 스텟 가치'!$B$12:$L$16,AJ$2,0)+(VLOOKUP($F2147,'(참고)타워 스텟 가치'!$B$12:$L$16,AJ$2,0)*$E2147)</f>
        <v>0</v>
      </c>
      <c r="AK2147">
        <f>VLOOKUP($F2147,'(참고)타워 스텟 가치'!$B$12:$L$16,AK$2,0)+(VLOOKUP($F2147,'(참고)타워 스텟 가치'!$B$12:$L$16,AK$2,0)*$E2147)</f>
        <v>0</v>
      </c>
      <c r="AL2147">
        <f>VLOOKUP($F2147,'(참고)타워 스텟 가치'!$B$12:$L$16,AL$2,0)+(VLOOKUP($F2147,'(참고)타워 스텟 가치'!$B$12:$L$16,AL$2,0)*$E2147)</f>
        <v>241.64000000000189</v>
      </c>
      <c r="AM2147">
        <f>SUM('스테이지별 몬스터 스텟'!AD2147*'(참고)타워 스텟 가치'!$Q$17,'스테이지별 몬스터 스텟'!AE2147*'(참고)타워 스텟 가치'!$R$17,'스테이지별 몬스터 스텟'!AF2147*'(참고)타워 스텟 가치'!$S$17,'스테이지별 몬스터 스텟'!AG2147*'(참고)타워 스텟 가치'!$T$17,'스테이지별 몬스터 스텟'!AH2147*'(참고)타워 스텟 가치'!$U$17,'스테이지별 몬스터 스텟'!AI2147*'(참고)타워 스텟 가치'!$V$17,'스테이지별 몬스터 스텟'!AJ2147*'(참고)타워 스텟 가치'!$W$17,'스테이지별 몬스터 스텟'!AK2147*'(참고)타워 스텟 가치'!$X$17,'스테이지별 몬스터 스텟'!AL2147*'(참고)타워 스텟 가치'!$Y$17)</f>
        <v>1310763.2350000103</v>
      </c>
      <c r="AN2147">
        <v>3</v>
      </c>
    </row>
    <row r="2148" spans="3:40" x14ac:dyDescent="0.3">
      <c r="C2148">
        <v>4</v>
      </c>
      <c r="D2148">
        <f t="shared" si="101"/>
        <v>429</v>
      </c>
      <c r="E2148" s="52">
        <f>VLOOKUP(D2148,'스테이지별 난이도 설정'!B:C,2,0)</f>
        <v>171.60000000000136</v>
      </c>
      <c r="F2148" t="str">
        <f t="shared" si="102"/>
        <v>유니크</v>
      </c>
      <c r="G2148">
        <f t="shared" si="100"/>
        <v>6</v>
      </c>
      <c r="H2148">
        <f>VLOOKUP($F2148,'(참고)타워 스텟 가치'!$B$2:$L$6,H$2,0)+(VLOOKUP($F2148,'(참고)타워 스텟 가치'!$B$2:$L$6,H$2,0)*$E2148)</f>
        <v>4368.9375000000346</v>
      </c>
      <c r="I2148">
        <f>VLOOKUP($F2148,'(참고)타워 스텟 가치'!$B$2:$L$6,I$2,0)+(VLOOKUP($F2148,'(참고)타워 스텟 가치'!$B$2:$L$6,I$2,0)*$E2148)</f>
        <v>873.78750000000684</v>
      </c>
      <c r="J2148">
        <f>VLOOKUP($F2148,'(참고)타워 스텟 가치'!$B$2:$L$6,J$2,0)+(VLOOKUP($F2148,'(참고)타워 스텟 가치'!$B$2:$L$6,J$2,0)*$E2148)</f>
        <v>863000.00000000675</v>
      </c>
      <c r="K2148">
        <f>VLOOKUP($F2148,'(참고)타워 스텟 가치'!$B$2:$L$6,K$2,0)+(VLOOKUP($F2148,'(참고)타워 스텟 가치'!$B$2:$L$6,K$2,0)*$E2148)</f>
        <v>17475.750000000138</v>
      </c>
      <c r="L2148">
        <f>VLOOKUP($F2148,'(참고)타워 스텟 가치'!$B$2:$L$6,L$2,0)+(VLOOKUP($F2148,'(참고)타워 스텟 가치'!$B$2:$L$6,L$2,0)*$E2148)</f>
        <v>291.26250000000232</v>
      </c>
      <c r="M2148">
        <f>VLOOKUP($F2148,'(참고)타워 스텟 가치'!$B$2:$L$6,M$2,0)+(VLOOKUP($F2148,'(참고)타워 스텟 가치'!$B$2:$L$6,M$2,0)*$E2148)</f>
        <v>51.780000000000406</v>
      </c>
      <c r="N2148">
        <f>VLOOKUP($F2148,'(참고)타워 스텟 가치'!$B$2:$L$6,N$2,0)+(VLOOKUP($F2148,'(참고)타워 스텟 가치'!$B$2:$L$6,N$2,0)*$E2148)</f>
        <v>0</v>
      </c>
      <c r="O2148">
        <f>VLOOKUP($F2148,'(참고)타워 스텟 가치'!$B$2:$L$6,O$2,0)+(VLOOKUP($F2148,'(참고)타워 스텟 가치'!$B$2:$L$6,O$2,0)*$E2148)</f>
        <v>0</v>
      </c>
      <c r="P2148">
        <f>VLOOKUP($F2148,'(참고)타워 스텟 가치'!$B$2:$L$6,P$2,0)+(VLOOKUP($F2148,'(참고)타워 스텟 가치'!$B$2:$L$6,P$2,0)*$E2148)</f>
        <v>172.60000000000136</v>
      </c>
      <c r="Q2148">
        <f>SUM('스테이지별 몬스터 스텟'!H2148*'(참고)타워 스텟 가치'!$Q$17,'스테이지별 몬스터 스텟'!I2148*'(참고)타워 스텟 가치'!$R$17,'스테이지별 몬스터 스텟'!J2148*'(참고)타워 스텟 가치'!$S$17,'스테이지별 몬스터 스텟'!K2148*'(참고)타워 스텟 가치'!$T$17,'스테이지별 몬스터 스텟'!L2148*'(참고)타워 스텟 가치'!$U$17,'스테이지별 몬스터 스텟'!M2148*'(참고)타워 스텟 가치'!$V$17,'스테이지별 몬스터 스텟'!N2148*'(참고)타워 스텟 가치'!$W$17,'스테이지별 몬스터 스텟'!O2148*'(참고)타워 스텟 가치'!$X$17,'스테이지별 몬스터 스텟'!P2148*'(참고)타워 스텟 가치'!$Y$17)</f>
        <v>1340479.5612500105</v>
      </c>
      <c r="R2148">
        <v>1</v>
      </c>
      <c r="S2148">
        <f>VLOOKUP($F2148,'(참고)타워 스텟 가치'!$B$7:$L$11,S$2,0)+(VLOOKUP($F2148,'(참고)타워 스텟 가치'!$B$7:$L$11,S$2,0)*$E2148)</f>
        <v>1456.3125000000114</v>
      </c>
      <c r="T2148">
        <f>VLOOKUP($F2148,'(참고)타워 스텟 가치'!$B$7:$L$11,T$2,0)+(VLOOKUP($F2148,'(참고)타워 스텟 가치'!$B$7:$L$11,T$2,0)*$E2148)</f>
        <v>2621.3625000000206</v>
      </c>
      <c r="U2148">
        <f>VLOOKUP($F2148,'(참고)타워 스텟 가치'!$B$7:$L$11,U$2,0)+(VLOOKUP($F2148,'(참고)타워 스텟 가치'!$B$7:$L$11,U$2,0)*$E2148)</f>
        <v>863000.00000000675</v>
      </c>
      <c r="V2148">
        <f>VLOOKUP($F2148,'(참고)타워 스텟 가치'!$B$7:$L$11,V$2,0)+(VLOOKUP($F2148,'(참고)타워 스텟 가치'!$B$7:$L$11,V$2,0)*$E2148)</f>
        <v>17475.750000000138</v>
      </c>
      <c r="W2148">
        <f>VLOOKUP($F2148,'(참고)타워 스텟 가치'!$B$7:$L$11,W$2,0)+(VLOOKUP($F2148,'(참고)타워 스텟 가치'!$B$7:$L$11,W$2,0)*$E2148)</f>
        <v>291.26250000000232</v>
      </c>
      <c r="X2148">
        <f>VLOOKUP($F2148,'(참고)타워 스텟 가치'!$B$7:$L$11,X$2,0)+(VLOOKUP($F2148,'(참고)타워 스텟 가치'!$B$7:$L$11,X$2,0)*$E2148)</f>
        <v>51.780000000000406</v>
      </c>
      <c r="Y2148">
        <f>VLOOKUP($F2148,'(참고)타워 스텟 가치'!$B$7:$L$11,Y$2,0)+(VLOOKUP($F2148,'(참고)타워 스텟 가치'!$B$7:$L$11,Y$2,0)*$E2148)</f>
        <v>0</v>
      </c>
      <c r="Z2148">
        <f>VLOOKUP($F2148,'(참고)타워 스텟 가치'!$B$7:$L$11,Z$2,0)+(VLOOKUP($F2148,'(참고)타워 스텟 가치'!$B$7:$L$11,Z$2,0)*$E2148)</f>
        <v>0</v>
      </c>
      <c r="AA2148">
        <f>VLOOKUP($F2148,'(참고)타워 스텟 가치'!$B$7:$L$11,AA$2,0)+(VLOOKUP($F2148,'(참고)타워 스텟 가치'!$B$7:$L$11,AA$2,0)*$E2148)</f>
        <v>172.60000000000136</v>
      </c>
      <c r="AB2148">
        <f>SUM('스테이지별 몬스터 스텟'!S2148*'(참고)타워 스텟 가치'!$Q$17,'스테이지별 몬스터 스텟'!T2148*'(참고)타워 스텟 가치'!$R$17,'스테이지별 몬스터 스텟'!U2148*'(참고)타워 스텟 가치'!$S$17,'스테이지별 몬스터 스텟'!V2148*'(참고)타워 스텟 가치'!$T$17,'스테이지별 몬스터 스텟'!W2148*'(참고)타워 스텟 가치'!$U$17,'스테이지별 몬스터 스텟'!X2148*'(참고)타워 스텟 가치'!$V$17,'스테이지별 몬스터 스텟'!Y2148*'(참고)타워 스텟 가치'!$W$17,'스테이지별 몬스터 스텟'!Z2148*'(참고)타워 스텟 가치'!$X$17,'스테이지별 몬스터 스텟'!AA2148*'(참고)타워 스텟 가치'!$Y$17)</f>
        <v>1337275.6737500103</v>
      </c>
      <c r="AC2148">
        <v>2</v>
      </c>
      <c r="AD2148">
        <f>VLOOKUP($F2148,'(참고)타워 스텟 가치'!$B$12:$L$16,AD$2,0)+(VLOOKUP($F2148,'(참고)타워 스텟 가치'!$B$12:$L$16,AD$2,0)*$E2148)</f>
        <v>1456.3125000000114</v>
      </c>
      <c r="AE2148">
        <f>VLOOKUP($F2148,'(참고)타워 스텟 가치'!$B$12:$L$16,AE$2,0)+(VLOOKUP($F2148,'(참고)타워 스텟 가치'!$B$12:$L$16,AE$2,0)*$E2148)</f>
        <v>1747.5750000000137</v>
      </c>
      <c r="AF2148">
        <f>VLOOKUP($F2148,'(참고)타워 스텟 가치'!$B$12:$L$16,AF$2,0)+(VLOOKUP($F2148,'(참고)타워 스텟 가치'!$B$12:$L$16,AF$2,0)*$E2148)</f>
        <v>863000.00000000675</v>
      </c>
      <c r="AG2148">
        <f>VLOOKUP($F2148,'(참고)타워 스텟 가치'!$B$12:$L$16,AG$2,0)+(VLOOKUP($F2148,'(참고)타워 스텟 가치'!$B$12:$L$16,AG$2,0)*$E2148)</f>
        <v>8737.8750000000691</v>
      </c>
      <c r="AH2148">
        <f>VLOOKUP($F2148,'(참고)타워 스텟 가치'!$B$12:$L$16,AH$2,0)+(VLOOKUP($F2148,'(참고)타워 스텟 가치'!$B$12:$L$16,AH$2,0)*$E2148)</f>
        <v>291.26250000000232</v>
      </c>
      <c r="AI2148">
        <f>VLOOKUP($F2148,'(참고)타워 스텟 가치'!$B$12:$L$16,AI$2,0)+(VLOOKUP($F2148,'(참고)타워 스텟 가치'!$B$12:$L$16,AI$2,0)*$E2148)</f>
        <v>51.780000000000406</v>
      </c>
      <c r="AJ2148">
        <f>VLOOKUP($F2148,'(참고)타워 스텟 가치'!$B$12:$L$16,AJ$2,0)+(VLOOKUP($F2148,'(참고)타워 스텟 가치'!$B$12:$L$16,AJ$2,0)*$E2148)</f>
        <v>0</v>
      </c>
      <c r="AK2148">
        <f>VLOOKUP($F2148,'(참고)타워 스텟 가치'!$B$12:$L$16,AK$2,0)+(VLOOKUP($F2148,'(참고)타워 스텟 가치'!$B$12:$L$16,AK$2,0)*$E2148)</f>
        <v>0</v>
      </c>
      <c r="AL2148">
        <f>VLOOKUP($F2148,'(참고)타워 스텟 가치'!$B$12:$L$16,AL$2,0)+(VLOOKUP($F2148,'(참고)타워 스텟 가치'!$B$12:$L$16,AL$2,0)*$E2148)</f>
        <v>345.20000000000272</v>
      </c>
      <c r="AM2148">
        <f>SUM('스테이지별 몬스터 스텟'!AD2148*'(참고)타워 스텟 가치'!$Q$17,'스테이지별 몬스터 스텟'!AE2148*'(참고)타워 스텟 가치'!$R$17,'스테이지별 몬스터 스텟'!AF2148*'(참고)타워 스텟 가치'!$S$17,'스테이지별 몬스터 스텟'!AG2148*'(참고)타워 스텟 가치'!$T$17,'스테이지별 몬스터 스텟'!AH2148*'(참고)타워 스텟 가치'!$U$17,'스테이지별 몬스터 스텟'!AI2148*'(참고)타워 스텟 가치'!$V$17,'스테이지별 몬스터 스텟'!AJ2148*'(참고)타워 스텟 가치'!$W$17,'스테이지별 몬스터 스텟'!AK2148*'(참고)타워 스텟 가치'!$X$17,'스테이지별 몬스터 스텟'!AL2148*'(참고)타워 스텟 가치'!$Y$17)</f>
        <v>1318834.4425000104</v>
      </c>
      <c r="AN2148">
        <v>3</v>
      </c>
    </row>
    <row r="2149" spans="3:40" x14ac:dyDescent="0.3">
      <c r="C2149">
        <v>5</v>
      </c>
      <c r="D2149">
        <f t="shared" si="101"/>
        <v>429</v>
      </c>
      <c r="E2149" s="52">
        <f>VLOOKUP(D2149,'스테이지별 난이도 설정'!B:C,2,0)</f>
        <v>171.60000000000136</v>
      </c>
      <c r="F2149" t="str">
        <f t="shared" si="102"/>
        <v>스페셜</v>
      </c>
      <c r="G2149">
        <f t="shared" si="100"/>
        <v>6</v>
      </c>
      <c r="H2149">
        <f>VLOOKUP($F2149,'(참고)타워 스텟 가치'!$B$2:$L$6,H$2,0)+(VLOOKUP($F2149,'(참고)타워 스텟 가치'!$B$2:$L$6,H$2,0)*$E2149)</f>
        <v>6553.4062500000518</v>
      </c>
      <c r="I2149">
        <f>VLOOKUP($F2149,'(참고)타워 스텟 가치'!$B$2:$L$6,I$2,0)+(VLOOKUP($F2149,'(참고)타워 스텟 가치'!$B$2:$L$6,I$2,0)*$E2149)</f>
        <v>1310.6812500000103</v>
      </c>
      <c r="J2149">
        <f>VLOOKUP($F2149,'(참고)타워 스텟 가치'!$B$2:$L$6,J$2,0)+(VLOOKUP($F2149,'(참고)타워 스텟 가치'!$B$2:$L$6,J$2,0)*$E2149)</f>
        <v>863000.00000000675</v>
      </c>
      <c r="K2149">
        <f>VLOOKUP($F2149,'(참고)타워 스텟 가치'!$B$2:$L$6,K$2,0)+(VLOOKUP($F2149,'(참고)타워 스텟 가치'!$B$2:$L$6,K$2,0)*$E2149)</f>
        <v>26213.625000000207</v>
      </c>
      <c r="L2149">
        <f>VLOOKUP($F2149,'(참고)타워 스텟 가치'!$B$2:$L$6,L$2,0)+(VLOOKUP($F2149,'(참고)타워 스텟 가치'!$B$2:$L$6,L$2,0)*$E2149)</f>
        <v>436.89375000000342</v>
      </c>
      <c r="M2149">
        <f>VLOOKUP($F2149,'(참고)타워 스텟 가치'!$B$2:$L$6,M$2,0)+(VLOOKUP($F2149,'(참고)타워 스텟 가치'!$B$2:$L$6,M$2,0)*$E2149)</f>
        <v>51.780000000000406</v>
      </c>
      <c r="N2149">
        <f>VLOOKUP($F2149,'(참고)타워 스텟 가치'!$B$2:$L$6,N$2,0)+(VLOOKUP($F2149,'(참고)타워 스텟 가치'!$B$2:$L$6,N$2,0)*$E2149)</f>
        <v>0</v>
      </c>
      <c r="O2149">
        <f>VLOOKUP($F2149,'(참고)타워 스텟 가치'!$B$2:$L$6,O$2,0)+(VLOOKUP($F2149,'(참고)타워 스텟 가치'!$B$2:$L$6,O$2,0)*$E2149)</f>
        <v>0</v>
      </c>
      <c r="P2149">
        <f>VLOOKUP($F2149,'(참고)타워 스텟 가치'!$B$2:$L$6,P$2,0)+(VLOOKUP($F2149,'(참고)타워 스텟 가치'!$B$2:$L$6,P$2,0)*$E2149)</f>
        <v>172.60000000000136</v>
      </c>
      <c r="Q2149">
        <f>SUM('스테이지별 몬스터 스텟'!H2149*'(참고)타워 스텟 가치'!$Q$17,'스테이지별 몬스터 스텟'!I2149*'(참고)타워 스텟 가치'!$R$17,'스테이지별 몬스터 스텟'!J2149*'(참고)타워 스텟 가치'!$S$17,'스테이지별 몬스터 스텟'!K2149*'(참고)타워 스텟 가치'!$T$17,'스테이지별 몬스터 스텟'!L2149*'(참고)타워 스텟 가치'!$U$17,'스테이지별 몬스터 스텟'!M2149*'(참고)타워 스텟 가치'!$V$17,'스테이지별 몬스터 스텟'!N2149*'(참고)타워 스텟 가치'!$W$17,'스테이지별 몬스터 스텟'!O2149*'(참고)타워 스텟 가치'!$X$17,'스테이지별 몬스터 스텟'!P2149*'(참고)타워 스텟 가치'!$Y$17)</f>
        <v>1363270.8518750109</v>
      </c>
      <c r="R2149">
        <v>1</v>
      </c>
      <c r="S2149">
        <f>VLOOKUP($F2149,'(참고)타워 스텟 가치'!$B$7:$L$11,S$2,0)+(VLOOKUP($F2149,'(참고)타워 스텟 가치'!$B$7:$L$11,S$2,0)*$E2149)</f>
        <v>2184.4687500000173</v>
      </c>
      <c r="T2149">
        <f>VLOOKUP($F2149,'(참고)타워 스텟 가치'!$B$7:$L$11,T$2,0)+(VLOOKUP($F2149,'(참고)타워 스텟 가치'!$B$7:$L$11,T$2,0)*$E2149)</f>
        <v>3932.0437500000307</v>
      </c>
      <c r="U2149">
        <f>VLOOKUP($F2149,'(참고)타워 스텟 가치'!$B$7:$L$11,U$2,0)+(VLOOKUP($F2149,'(참고)타워 스텟 가치'!$B$7:$L$11,U$2,0)*$E2149)</f>
        <v>863000.00000000675</v>
      </c>
      <c r="V2149">
        <f>VLOOKUP($F2149,'(참고)타워 스텟 가치'!$B$7:$L$11,V$2,0)+(VLOOKUP($F2149,'(참고)타워 스텟 가치'!$B$7:$L$11,V$2,0)*$E2149)</f>
        <v>26213.625000000207</v>
      </c>
      <c r="W2149">
        <f>VLOOKUP($F2149,'(참고)타워 스텟 가치'!$B$7:$L$11,W$2,0)+(VLOOKUP($F2149,'(참고)타워 스텟 가치'!$B$7:$L$11,W$2,0)*$E2149)</f>
        <v>436.89375000000342</v>
      </c>
      <c r="X2149">
        <f>VLOOKUP($F2149,'(참고)타워 스텟 가치'!$B$7:$L$11,X$2,0)+(VLOOKUP($F2149,'(참고)타워 스텟 가치'!$B$7:$L$11,X$2,0)*$E2149)</f>
        <v>51.780000000000406</v>
      </c>
      <c r="Y2149">
        <f>VLOOKUP($F2149,'(참고)타워 스텟 가치'!$B$7:$L$11,Y$2,0)+(VLOOKUP($F2149,'(참고)타워 스텟 가치'!$B$7:$L$11,Y$2,0)*$E2149)</f>
        <v>0</v>
      </c>
      <c r="Z2149">
        <f>VLOOKUP($F2149,'(참고)타워 스텟 가치'!$B$7:$L$11,Z$2,0)+(VLOOKUP($F2149,'(참고)타워 스텟 가치'!$B$7:$L$11,Z$2,0)*$E2149)</f>
        <v>0</v>
      </c>
      <c r="AA2149">
        <f>VLOOKUP($F2149,'(참고)타워 스텟 가치'!$B$7:$L$11,AA$2,0)+(VLOOKUP($F2149,'(참고)타워 스텟 가치'!$B$7:$L$11,AA$2,0)*$E2149)</f>
        <v>172.60000000000136</v>
      </c>
      <c r="AB2149">
        <f>SUM('스테이지별 몬스터 스텟'!S2149*'(참고)타워 스텟 가치'!$Q$17,'스테이지별 몬스터 스텟'!T2149*'(참고)타워 스텟 가치'!$R$17,'스테이지별 몬스터 스텟'!U2149*'(참고)타워 스텟 가치'!$S$17,'스테이지별 몬스터 스텟'!V2149*'(참고)타워 스텟 가치'!$T$17,'스테이지별 몬스터 스텟'!W2149*'(참고)타워 스텟 가치'!$U$17,'스테이지별 몬스터 스텟'!X2149*'(참고)타워 스텟 가치'!$V$17,'스테이지별 몬스터 스텟'!Y2149*'(참고)타워 스텟 가치'!$W$17,'스테이지별 몬스터 스텟'!Z2149*'(참고)타워 스텟 가치'!$X$17,'스테이지별 몬스터 스텟'!AA2149*'(참고)타워 스텟 가치'!$Y$17)</f>
        <v>1358465.0206250108</v>
      </c>
      <c r="AC2149">
        <v>2</v>
      </c>
      <c r="AD2149">
        <f>VLOOKUP($F2149,'(참고)타워 스텟 가치'!$B$12:$L$16,AD$2,0)+(VLOOKUP($F2149,'(참고)타워 스텟 가치'!$B$12:$L$16,AD$2,0)*$E2149)</f>
        <v>2184.4687500000173</v>
      </c>
      <c r="AE2149">
        <f>VLOOKUP($F2149,'(참고)타워 스텟 가치'!$B$12:$L$16,AE$2,0)+(VLOOKUP($F2149,'(참고)타워 스텟 가치'!$B$12:$L$16,AE$2,0)*$E2149)</f>
        <v>2621.3625000000206</v>
      </c>
      <c r="AF2149">
        <f>VLOOKUP($F2149,'(참고)타워 스텟 가치'!$B$12:$L$16,AF$2,0)+(VLOOKUP($F2149,'(참고)타워 스텟 가치'!$B$12:$L$16,AF$2,0)*$E2149)</f>
        <v>863000.00000000675</v>
      </c>
      <c r="AG2149">
        <f>VLOOKUP($F2149,'(참고)타워 스텟 가치'!$B$12:$L$16,AG$2,0)+(VLOOKUP($F2149,'(참고)타워 스텟 가치'!$B$12:$L$16,AG$2,0)*$E2149)</f>
        <v>13106.812500000104</v>
      </c>
      <c r="AH2149">
        <f>VLOOKUP($F2149,'(참고)타워 스텟 가치'!$B$12:$L$16,AH$2,0)+(VLOOKUP($F2149,'(참고)타워 스텟 가치'!$B$12:$L$16,AH$2,0)*$E2149)</f>
        <v>436.89375000000342</v>
      </c>
      <c r="AI2149">
        <f>VLOOKUP($F2149,'(참고)타워 스텟 가치'!$B$12:$L$16,AI$2,0)+(VLOOKUP($F2149,'(참고)타워 스텟 가치'!$B$12:$L$16,AI$2,0)*$E2149)</f>
        <v>51.780000000000406</v>
      </c>
      <c r="AJ2149">
        <f>VLOOKUP($F2149,'(참고)타워 스텟 가치'!$B$12:$L$16,AJ$2,0)+(VLOOKUP($F2149,'(참고)타워 스텟 가치'!$B$12:$L$16,AJ$2,0)*$E2149)</f>
        <v>0</v>
      </c>
      <c r="AK2149">
        <f>VLOOKUP($F2149,'(참고)타워 스텟 가치'!$B$12:$L$16,AK$2,0)+(VLOOKUP($F2149,'(참고)타워 스텟 가치'!$B$12:$L$16,AK$2,0)*$E2149)</f>
        <v>0</v>
      </c>
      <c r="AL2149">
        <f>VLOOKUP($F2149,'(참고)타워 스텟 가치'!$B$12:$L$16,AL$2,0)+(VLOOKUP($F2149,'(참고)타워 스텟 가치'!$B$12:$L$16,AL$2,0)*$E2149)</f>
        <v>345.20000000000272</v>
      </c>
      <c r="AM2149">
        <f>SUM('스테이지별 몬스터 스텟'!AD2149*'(참고)타워 스텟 가치'!$Q$17,'스테이지별 몬스터 스텟'!AE2149*'(참고)타워 스텟 가치'!$R$17,'스테이지별 몬스터 스텟'!AF2149*'(참고)타워 스텟 가치'!$S$17,'스테이지별 몬스터 스텟'!AG2149*'(참고)타워 스텟 가치'!$T$17,'스테이지별 몬스터 스텟'!AH2149*'(참고)타워 스텟 가치'!$U$17,'스테이지별 몬스터 스텟'!AI2149*'(참고)타워 스텟 가치'!$V$17,'스테이지별 몬스터 스텟'!AJ2149*'(참고)타워 스텟 가치'!$W$17,'스테이지별 몬스터 스텟'!AK2149*'(참고)타워 스텟 가치'!$X$17,'스테이지별 몬스터 스텟'!AL2149*'(참고)타워 스텟 가치'!$Y$17)</f>
        <v>1330630.5737500105</v>
      </c>
      <c r="AN2149">
        <v>3</v>
      </c>
    </row>
    <row r="2150" spans="3:40" x14ac:dyDescent="0.3">
      <c r="C2150">
        <v>1</v>
      </c>
      <c r="D2150">
        <f t="shared" si="101"/>
        <v>430</v>
      </c>
      <c r="E2150" s="52">
        <f>VLOOKUP(D2150,'스테이지별 난이도 설정'!B:C,2,0)</f>
        <v>172.00000000000136</v>
      </c>
      <c r="F2150" t="str">
        <f t="shared" si="102"/>
        <v>일반</v>
      </c>
      <c r="G2150">
        <f t="shared" si="100"/>
        <v>6</v>
      </c>
      <c r="H2150">
        <f>VLOOKUP($F2150,'(참고)타워 스텟 가치'!$B$2:$L$6,H$2,0)+(VLOOKUP($F2150,'(참고)타워 스텟 가치'!$B$2:$L$6,H$2,0)*$E2150)</f>
        <v>1297.5000000000102</v>
      </c>
      <c r="I2150">
        <f>VLOOKUP($F2150,'(참고)타워 스텟 가치'!$B$2:$L$6,I$2,0)+(VLOOKUP($F2150,'(참고)타워 스텟 가치'!$B$2:$L$6,I$2,0)*$E2150)</f>
        <v>259.50000000000205</v>
      </c>
      <c r="J2150">
        <f>VLOOKUP($F2150,'(참고)타워 스텟 가치'!$B$2:$L$6,J$2,0)+(VLOOKUP($F2150,'(참고)타워 스텟 가치'!$B$2:$L$6,J$2,0)*$E2150)</f>
        <v>865000.00000000687</v>
      </c>
      <c r="K2150">
        <f>VLOOKUP($F2150,'(참고)타워 스텟 가치'!$B$2:$L$6,K$2,0)+(VLOOKUP($F2150,'(참고)타워 스텟 가치'!$B$2:$L$6,K$2,0)*$E2150)</f>
        <v>5190.0000000000409</v>
      </c>
      <c r="L2150">
        <f>VLOOKUP($F2150,'(참고)타워 스텟 가치'!$B$2:$L$6,L$2,0)+(VLOOKUP($F2150,'(참고)타워 스텟 가치'!$B$2:$L$6,L$2,0)*$E2150)</f>
        <v>86.500000000000682</v>
      </c>
      <c r="M2150">
        <f>VLOOKUP($F2150,'(참고)타워 스텟 가치'!$B$2:$L$6,M$2,0)+(VLOOKUP($F2150,'(참고)타워 스텟 가치'!$B$2:$L$6,M$2,0)*$E2150)</f>
        <v>51.900000000000404</v>
      </c>
      <c r="N2150">
        <f>VLOOKUP($F2150,'(참고)타워 스텟 가치'!$B$2:$L$6,N$2,0)+(VLOOKUP($F2150,'(참고)타워 스텟 가치'!$B$2:$L$6,N$2,0)*$E2150)</f>
        <v>0</v>
      </c>
      <c r="O2150">
        <f>VLOOKUP($F2150,'(참고)타워 스텟 가치'!$B$2:$L$6,O$2,0)+(VLOOKUP($F2150,'(참고)타워 스텟 가치'!$B$2:$L$6,O$2,0)*$E2150)</f>
        <v>0</v>
      </c>
      <c r="P2150">
        <f>VLOOKUP($F2150,'(참고)타워 스텟 가치'!$B$2:$L$6,P$2,0)+(VLOOKUP($F2150,'(참고)타워 스텟 가치'!$B$2:$L$6,P$2,0)*$E2150)</f>
        <v>121.10000000000095</v>
      </c>
      <c r="Q2150">
        <f>SUM('스테이지별 몬스터 스텟'!H2150*'(참고)타워 스텟 가치'!$Q$17,'스테이지별 몬스터 스텟'!I2150*'(참고)타워 스텟 가치'!$R$17,'스테이지별 몬스터 스텟'!J2150*'(참고)타워 스텟 가치'!$S$17,'스테이지별 몬스터 스텟'!K2150*'(참고)타워 스텟 가치'!$T$17,'스테이지별 몬스터 스텟'!L2150*'(참고)타워 스텟 가치'!$U$17,'스테이지별 몬스터 스텟'!M2150*'(참고)타워 스텟 가치'!$V$17,'스테이지별 몬스터 스텟'!N2150*'(참고)타워 스텟 가치'!$W$17,'스테이지별 몬스터 스텟'!O2150*'(참고)타워 스텟 가치'!$X$17,'스테이지별 몬스터 스텟'!P2150*'(참고)타워 스텟 가치'!$Y$17)</f>
        <v>1311331.3500000101</v>
      </c>
      <c r="R2150">
        <v>1</v>
      </c>
      <c r="S2150">
        <f>VLOOKUP($F2150,'(참고)타워 스텟 가치'!$B$7:$L$11,S$2,0)+(VLOOKUP($F2150,'(참고)타워 스텟 가치'!$B$7:$L$11,S$2,0)*$E2150)</f>
        <v>432.50000000000341</v>
      </c>
      <c r="T2150">
        <f>VLOOKUP($F2150,'(참고)타워 스텟 가치'!$B$7:$L$11,T$2,0)+(VLOOKUP($F2150,'(참고)타워 스텟 가치'!$B$7:$L$11,T$2,0)*$E2150)</f>
        <v>778.50000000000614</v>
      </c>
      <c r="U2150">
        <f>VLOOKUP($F2150,'(참고)타워 스텟 가치'!$B$7:$L$11,U$2,0)+(VLOOKUP($F2150,'(참고)타워 스텟 가치'!$B$7:$L$11,U$2,0)*$E2150)</f>
        <v>865000.00000000687</v>
      </c>
      <c r="V2150">
        <f>VLOOKUP($F2150,'(참고)타워 스텟 가치'!$B$7:$L$11,V$2,0)+(VLOOKUP($F2150,'(참고)타워 스텟 가치'!$B$7:$L$11,V$2,0)*$E2150)</f>
        <v>5190.0000000000409</v>
      </c>
      <c r="W2150">
        <f>VLOOKUP($F2150,'(참고)타워 스텟 가치'!$B$7:$L$11,W$2,0)+(VLOOKUP($F2150,'(참고)타워 스텟 가치'!$B$7:$L$11,W$2,0)*$E2150)</f>
        <v>86.500000000000682</v>
      </c>
      <c r="X2150">
        <f>VLOOKUP($F2150,'(참고)타워 스텟 가치'!$B$7:$L$11,X$2,0)+(VLOOKUP($F2150,'(참고)타워 스텟 가치'!$B$7:$L$11,X$2,0)*$E2150)</f>
        <v>51.900000000000404</v>
      </c>
      <c r="Y2150">
        <f>VLOOKUP($F2150,'(참고)타워 스텟 가치'!$B$7:$L$11,Y$2,0)+(VLOOKUP($F2150,'(참고)타워 스텟 가치'!$B$7:$L$11,Y$2,0)*$E2150)</f>
        <v>0</v>
      </c>
      <c r="Z2150">
        <f>VLOOKUP($F2150,'(참고)타워 스텟 가치'!$B$7:$L$11,Z$2,0)+(VLOOKUP($F2150,'(참고)타워 스텟 가치'!$B$7:$L$11,Z$2,0)*$E2150)</f>
        <v>0</v>
      </c>
      <c r="AA2150">
        <f>VLOOKUP($F2150,'(참고)타워 스텟 가치'!$B$7:$L$11,AA$2,0)+(VLOOKUP($F2150,'(참고)타워 스텟 가치'!$B$7:$L$11,AA$2,0)*$E2150)</f>
        <v>121.10000000000095</v>
      </c>
      <c r="AB2150">
        <f>SUM('스테이지별 몬스터 스텟'!S2150*'(참고)타워 스텟 가치'!$Q$17,'스테이지별 몬스터 스텟'!T2150*'(참고)타워 스텟 가치'!$R$17,'스테이지별 몬스터 스텟'!U2150*'(참고)타워 스텟 가치'!$S$17,'스테이지별 몬스터 스텟'!V2150*'(참고)타워 스텟 가치'!$T$17,'스테이지별 몬스터 스텟'!W2150*'(참고)타워 스텟 가치'!$U$17,'스테이지별 몬스터 스텟'!X2150*'(참고)타워 스텟 가치'!$V$17,'스테이지별 몬스터 스텟'!Y2150*'(참고)타워 스텟 가치'!$W$17,'스테이지별 몬스터 스텟'!Z2150*'(참고)타워 스텟 가치'!$X$17,'스테이지별 몬스터 스텟'!AA2150*'(참고)타워 스텟 가치'!$Y$17)</f>
        <v>1310379.8500000101</v>
      </c>
      <c r="AC2150">
        <v>2</v>
      </c>
      <c r="AD2150">
        <f>VLOOKUP($F2150,'(참고)타워 스텟 가치'!$B$12:$L$16,AD$2,0)+(VLOOKUP($F2150,'(참고)타워 스텟 가치'!$B$12:$L$16,AD$2,0)*$E2150)</f>
        <v>432.50000000000341</v>
      </c>
      <c r="AE2150">
        <f>VLOOKUP($F2150,'(참고)타워 스텟 가치'!$B$12:$L$16,AE$2,0)+(VLOOKUP($F2150,'(참고)타워 스텟 가치'!$B$12:$L$16,AE$2,0)*$E2150)</f>
        <v>519.00000000000409</v>
      </c>
      <c r="AF2150">
        <f>VLOOKUP($F2150,'(참고)타워 스텟 가치'!$B$12:$L$16,AF$2,0)+(VLOOKUP($F2150,'(참고)타워 스텟 가치'!$B$12:$L$16,AF$2,0)*$E2150)</f>
        <v>865000.00000000687</v>
      </c>
      <c r="AG2150">
        <f>VLOOKUP($F2150,'(참고)타워 스텟 가치'!$B$12:$L$16,AG$2,0)+(VLOOKUP($F2150,'(참고)타워 스텟 가치'!$B$12:$L$16,AG$2,0)*$E2150)</f>
        <v>2595.0000000000205</v>
      </c>
      <c r="AH2150">
        <f>VLOOKUP($F2150,'(참고)타워 스텟 가치'!$B$12:$L$16,AH$2,0)+(VLOOKUP($F2150,'(참고)타워 스텟 가치'!$B$12:$L$16,AH$2,0)*$E2150)</f>
        <v>86.500000000000682</v>
      </c>
      <c r="AI2150">
        <f>VLOOKUP($F2150,'(참고)타워 스텟 가치'!$B$12:$L$16,AI$2,0)+(VLOOKUP($F2150,'(참고)타워 스텟 가치'!$B$12:$L$16,AI$2,0)*$E2150)</f>
        <v>51.900000000000404</v>
      </c>
      <c r="AJ2150">
        <f>VLOOKUP($F2150,'(참고)타워 스텟 가치'!$B$12:$L$16,AJ$2,0)+(VLOOKUP($F2150,'(참고)타워 스텟 가치'!$B$12:$L$16,AJ$2,0)*$E2150)</f>
        <v>0</v>
      </c>
      <c r="AK2150">
        <f>VLOOKUP($F2150,'(참고)타워 스텟 가치'!$B$12:$L$16,AK$2,0)+(VLOOKUP($F2150,'(참고)타워 스텟 가치'!$B$12:$L$16,AK$2,0)*$E2150)</f>
        <v>0</v>
      </c>
      <c r="AL2150">
        <f>VLOOKUP($F2150,'(참고)타워 스텟 가치'!$B$12:$L$16,AL$2,0)+(VLOOKUP($F2150,'(참고)타워 스텟 가치'!$B$12:$L$16,AL$2,0)*$E2150)</f>
        <v>242.20000000000189</v>
      </c>
      <c r="AM2150">
        <f>SUM('스테이지별 몬스터 스텟'!AD2150*'(참고)타워 스텟 가치'!$Q$17,'스테이지별 몬스터 스텟'!AE2150*'(참고)타워 스텟 가치'!$R$17,'스테이지별 몬스터 스텟'!AF2150*'(참고)타워 스텟 가치'!$S$17,'스테이지별 몬스터 스텟'!AG2150*'(참고)타워 스텟 가치'!$T$17,'스테이지별 몬스터 스텟'!AH2150*'(참고)타워 스텟 가치'!$U$17,'스테이지별 몬스터 스텟'!AI2150*'(참고)타워 스텟 가치'!$V$17,'스테이지별 몬스터 스텟'!AJ2150*'(참고)타워 스텟 가치'!$W$17,'스테이지별 몬스터 스텟'!AK2150*'(참고)타워 스텟 가치'!$X$17,'스테이지별 몬스터 스텟'!AL2150*'(참고)타워 스텟 가치'!$Y$17)</f>
        <v>1305042.8000000101</v>
      </c>
      <c r="AN2150">
        <v>3</v>
      </c>
    </row>
    <row r="2151" spans="3:40" x14ac:dyDescent="0.3">
      <c r="C2151">
        <v>2</v>
      </c>
      <c r="D2151">
        <f t="shared" si="101"/>
        <v>430</v>
      </c>
      <c r="E2151" s="52">
        <f>VLOOKUP(D2151,'스테이지별 난이도 설정'!B:C,2,0)</f>
        <v>172.00000000000136</v>
      </c>
      <c r="F2151" t="str">
        <f t="shared" si="102"/>
        <v>레어</v>
      </c>
      <c r="G2151">
        <f t="shared" si="100"/>
        <v>6</v>
      </c>
      <c r="H2151">
        <f>VLOOKUP($F2151,'(참고)타워 스텟 가치'!$B$2:$L$6,H$2,0)+(VLOOKUP($F2151,'(참고)타워 스텟 가치'!$B$2:$L$6,H$2,0)*$E2151)</f>
        <v>1946.2500000000155</v>
      </c>
      <c r="I2151">
        <f>VLOOKUP($F2151,'(참고)타워 스텟 가치'!$B$2:$L$6,I$2,0)+(VLOOKUP($F2151,'(참고)타워 스텟 가치'!$B$2:$L$6,I$2,0)*$E2151)</f>
        <v>389.25000000000307</v>
      </c>
      <c r="J2151">
        <f>VLOOKUP($F2151,'(참고)타워 스텟 가치'!$B$2:$L$6,J$2,0)+(VLOOKUP($F2151,'(참고)타워 스텟 가치'!$B$2:$L$6,J$2,0)*$E2151)</f>
        <v>865000.00000000687</v>
      </c>
      <c r="K2151">
        <f>VLOOKUP($F2151,'(참고)타워 스텟 가치'!$B$2:$L$6,K$2,0)+(VLOOKUP($F2151,'(참고)타워 스텟 가치'!$B$2:$L$6,K$2,0)*$E2151)</f>
        <v>7785.0000000000618</v>
      </c>
      <c r="L2151">
        <f>VLOOKUP($F2151,'(참고)타워 스텟 가치'!$B$2:$L$6,L$2,0)+(VLOOKUP($F2151,'(참고)타워 스텟 가치'!$B$2:$L$6,L$2,0)*$E2151)</f>
        <v>129.75000000000102</v>
      </c>
      <c r="M2151">
        <f>VLOOKUP($F2151,'(참고)타워 스텟 가치'!$B$2:$L$6,M$2,0)+(VLOOKUP($F2151,'(참고)타워 스텟 가치'!$B$2:$L$6,M$2,0)*$E2151)</f>
        <v>51.900000000000404</v>
      </c>
      <c r="N2151">
        <f>VLOOKUP($F2151,'(참고)타워 스텟 가치'!$B$2:$L$6,N$2,0)+(VLOOKUP($F2151,'(참고)타워 스텟 가치'!$B$2:$L$6,N$2,0)*$E2151)</f>
        <v>0</v>
      </c>
      <c r="O2151">
        <f>VLOOKUP($F2151,'(참고)타워 스텟 가치'!$B$2:$L$6,O$2,0)+(VLOOKUP($F2151,'(참고)타워 스텟 가치'!$B$2:$L$6,O$2,0)*$E2151)</f>
        <v>0</v>
      </c>
      <c r="P2151">
        <f>VLOOKUP($F2151,'(참고)타워 스텟 가치'!$B$2:$L$6,P$2,0)+(VLOOKUP($F2151,'(참고)타워 스텟 가치'!$B$2:$L$6,P$2,0)*$E2151)</f>
        <v>121.10000000000095</v>
      </c>
      <c r="Q2151">
        <f>SUM('스테이지별 몬스터 스텟'!H2151*'(참고)타워 스텟 가치'!$Q$17,'스테이지별 몬스터 스텟'!I2151*'(참고)타워 스텟 가치'!$R$17,'스테이지별 몬스터 스텟'!J2151*'(참고)타워 스텟 가치'!$S$17,'스테이지별 몬스터 스텟'!K2151*'(참고)타워 스텟 가치'!$T$17,'스테이지별 몬스터 스텟'!L2151*'(참고)타워 스텟 가치'!$U$17,'스테이지별 몬스터 스텟'!M2151*'(참고)타워 스텟 가치'!$V$17,'스테이지별 몬스터 스텟'!N2151*'(참고)타워 스텟 가치'!$W$17,'스테이지별 몬스터 스텟'!O2151*'(참고)타워 스텟 가치'!$X$17,'스테이지별 몬스터 스텟'!P2151*'(참고)타워 스텟 가치'!$Y$17)</f>
        <v>1318099.9750000103</v>
      </c>
      <c r="R2151">
        <v>1</v>
      </c>
      <c r="S2151">
        <f>VLOOKUP($F2151,'(참고)타워 스텟 가치'!$B$7:$L$11,S$2,0)+(VLOOKUP($F2151,'(참고)타워 스텟 가치'!$B$7:$L$11,S$2,0)*$E2151)</f>
        <v>648.75000000000512</v>
      </c>
      <c r="T2151">
        <f>VLOOKUP($F2151,'(참고)타워 스텟 가치'!$B$7:$L$11,T$2,0)+(VLOOKUP($F2151,'(참고)타워 스텟 가치'!$B$7:$L$11,T$2,0)*$E2151)</f>
        <v>1167.7500000000091</v>
      </c>
      <c r="U2151">
        <f>VLOOKUP($F2151,'(참고)타워 스텟 가치'!$B$7:$L$11,U$2,0)+(VLOOKUP($F2151,'(참고)타워 스텟 가치'!$B$7:$L$11,U$2,0)*$E2151)</f>
        <v>865000.00000000687</v>
      </c>
      <c r="V2151">
        <f>VLOOKUP($F2151,'(참고)타워 스텟 가치'!$B$7:$L$11,V$2,0)+(VLOOKUP($F2151,'(참고)타워 스텟 가치'!$B$7:$L$11,V$2,0)*$E2151)</f>
        <v>7785.0000000000618</v>
      </c>
      <c r="W2151">
        <f>VLOOKUP($F2151,'(참고)타워 스텟 가치'!$B$7:$L$11,W$2,0)+(VLOOKUP($F2151,'(참고)타워 스텟 가치'!$B$7:$L$11,W$2,0)*$E2151)</f>
        <v>129.75000000000102</v>
      </c>
      <c r="X2151">
        <f>VLOOKUP($F2151,'(참고)타워 스텟 가치'!$B$7:$L$11,X$2,0)+(VLOOKUP($F2151,'(참고)타워 스텟 가치'!$B$7:$L$11,X$2,0)*$E2151)</f>
        <v>51.900000000000404</v>
      </c>
      <c r="Y2151">
        <f>VLOOKUP($F2151,'(참고)타워 스텟 가치'!$B$7:$L$11,Y$2,0)+(VLOOKUP($F2151,'(참고)타워 스텟 가치'!$B$7:$L$11,Y$2,0)*$E2151)</f>
        <v>0</v>
      </c>
      <c r="Z2151">
        <f>VLOOKUP($F2151,'(참고)타워 스텟 가치'!$B$7:$L$11,Z$2,0)+(VLOOKUP($F2151,'(참고)타워 스텟 가치'!$B$7:$L$11,Z$2,0)*$E2151)</f>
        <v>0</v>
      </c>
      <c r="AA2151">
        <f>VLOOKUP($F2151,'(참고)타워 스텟 가치'!$B$7:$L$11,AA$2,0)+(VLOOKUP($F2151,'(참고)타워 스텟 가치'!$B$7:$L$11,AA$2,0)*$E2151)</f>
        <v>121.10000000000095</v>
      </c>
      <c r="AB2151">
        <f>SUM('스테이지별 몬스터 스텟'!S2151*'(참고)타워 스텟 가치'!$Q$17,'스테이지별 몬스터 스텟'!T2151*'(참고)타워 스텟 가치'!$R$17,'스테이지별 몬스터 스텟'!U2151*'(참고)타워 스텟 가치'!$S$17,'스테이지별 몬스터 스텟'!V2151*'(참고)타워 스텟 가치'!$T$17,'스테이지별 몬스터 스텟'!W2151*'(참고)타워 스텟 가치'!$U$17,'스테이지별 몬스터 스텟'!X2151*'(참고)타워 스텟 가치'!$V$17,'스테이지별 몬스터 스텟'!Y2151*'(참고)타워 스텟 가치'!$W$17,'스테이지별 몬스터 스텟'!Z2151*'(참고)타워 스텟 가치'!$X$17,'스테이지별 몬스터 스텟'!AA2151*'(참고)타워 스텟 가치'!$Y$17)</f>
        <v>1316672.7250000103</v>
      </c>
      <c r="AC2151">
        <v>2</v>
      </c>
      <c r="AD2151">
        <f>VLOOKUP($F2151,'(참고)타워 스텟 가치'!$B$12:$L$16,AD$2,0)+(VLOOKUP($F2151,'(참고)타워 스텟 가치'!$B$12:$L$16,AD$2,0)*$E2151)</f>
        <v>648.75000000000512</v>
      </c>
      <c r="AE2151">
        <f>VLOOKUP($F2151,'(참고)타워 스텟 가치'!$B$12:$L$16,AE$2,0)+(VLOOKUP($F2151,'(참고)타워 스텟 가치'!$B$12:$L$16,AE$2,0)*$E2151)</f>
        <v>778.50000000000614</v>
      </c>
      <c r="AF2151">
        <f>VLOOKUP($F2151,'(참고)타워 스텟 가치'!$B$12:$L$16,AF$2,0)+(VLOOKUP($F2151,'(참고)타워 스텟 가치'!$B$12:$L$16,AF$2,0)*$E2151)</f>
        <v>865000.00000000687</v>
      </c>
      <c r="AG2151">
        <f>VLOOKUP($F2151,'(참고)타워 스텟 가치'!$B$12:$L$16,AG$2,0)+(VLOOKUP($F2151,'(참고)타워 스텟 가치'!$B$12:$L$16,AG$2,0)*$E2151)</f>
        <v>3892.5000000000309</v>
      </c>
      <c r="AH2151">
        <f>VLOOKUP($F2151,'(참고)타워 스텟 가치'!$B$12:$L$16,AH$2,0)+(VLOOKUP($F2151,'(참고)타워 스텟 가치'!$B$12:$L$16,AH$2,0)*$E2151)</f>
        <v>129.75000000000102</v>
      </c>
      <c r="AI2151">
        <f>VLOOKUP($F2151,'(참고)타워 스텟 가치'!$B$12:$L$16,AI$2,0)+(VLOOKUP($F2151,'(참고)타워 스텟 가치'!$B$12:$L$16,AI$2,0)*$E2151)</f>
        <v>51.900000000000404</v>
      </c>
      <c r="AJ2151">
        <f>VLOOKUP($F2151,'(참고)타워 스텟 가치'!$B$12:$L$16,AJ$2,0)+(VLOOKUP($F2151,'(참고)타워 스텟 가치'!$B$12:$L$16,AJ$2,0)*$E2151)</f>
        <v>0</v>
      </c>
      <c r="AK2151">
        <f>VLOOKUP($F2151,'(참고)타워 스텟 가치'!$B$12:$L$16,AK$2,0)+(VLOOKUP($F2151,'(참고)타워 스텟 가치'!$B$12:$L$16,AK$2,0)*$E2151)</f>
        <v>0</v>
      </c>
      <c r="AL2151">
        <f>VLOOKUP($F2151,'(참고)타워 스텟 가치'!$B$12:$L$16,AL$2,0)+(VLOOKUP($F2151,'(참고)타워 스텟 가치'!$B$12:$L$16,AL$2,0)*$E2151)</f>
        <v>242.20000000000189</v>
      </c>
      <c r="AM2151">
        <f>SUM('스테이지별 몬스터 스텟'!AD2151*'(참고)타워 스텟 가치'!$Q$17,'스테이지별 몬스터 스텟'!AE2151*'(참고)타워 스텟 가치'!$R$17,'스테이지별 몬스터 스텟'!AF2151*'(참고)타워 스텟 가치'!$S$17,'스테이지별 몬스터 스텟'!AG2151*'(참고)타워 스텟 가치'!$T$17,'스테이지별 몬스터 스텟'!AH2151*'(참고)타워 스텟 가치'!$U$17,'스테이지별 몬스터 스텟'!AI2151*'(참고)타워 스텟 가치'!$V$17,'스테이지별 몬스터 스텟'!AJ2151*'(참고)타워 스텟 가치'!$W$17,'스테이지별 몬스터 스텟'!AK2151*'(참고)타워 스텟 가치'!$X$17,'스테이지별 몬스터 스텟'!AL2151*'(참고)타워 스텟 가치'!$Y$17)</f>
        <v>1308546.0500000101</v>
      </c>
      <c r="AN2151">
        <v>3</v>
      </c>
    </row>
    <row r="2152" spans="3:40" x14ac:dyDescent="0.3">
      <c r="C2152">
        <v>3</v>
      </c>
      <c r="D2152">
        <f t="shared" si="101"/>
        <v>430</v>
      </c>
      <c r="E2152" s="52">
        <f>VLOOKUP(D2152,'스테이지별 난이도 설정'!B:C,2,0)</f>
        <v>172.00000000000136</v>
      </c>
      <c r="F2152" t="str">
        <f t="shared" si="102"/>
        <v>에픽</v>
      </c>
      <c r="G2152">
        <f t="shared" si="100"/>
        <v>6</v>
      </c>
      <c r="H2152">
        <f>VLOOKUP($F2152,'(참고)타워 스텟 가치'!$B$2:$L$6,H$2,0)+(VLOOKUP($F2152,'(참고)타워 스텟 가치'!$B$2:$L$6,H$2,0)*$E2152)</f>
        <v>2919.3750000000232</v>
      </c>
      <c r="I2152">
        <f>VLOOKUP($F2152,'(참고)타워 스텟 가치'!$B$2:$L$6,I$2,0)+(VLOOKUP($F2152,'(참고)타워 스텟 가치'!$B$2:$L$6,I$2,0)*$E2152)</f>
        <v>583.87500000000455</v>
      </c>
      <c r="J2152">
        <f>VLOOKUP($F2152,'(참고)타워 스텟 가치'!$B$2:$L$6,J$2,0)+(VLOOKUP($F2152,'(참고)타워 스텟 가치'!$B$2:$L$6,J$2,0)*$E2152)</f>
        <v>865000.00000000687</v>
      </c>
      <c r="K2152">
        <f>VLOOKUP($F2152,'(참고)타워 스텟 가치'!$B$2:$L$6,K$2,0)+(VLOOKUP($F2152,'(참고)타워 스텟 가치'!$B$2:$L$6,K$2,0)*$E2152)</f>
        <v>11677.500000000093</v>
      </c>
      <c r="L2152">
        <f>VLOOKUP($F2152,'(참고)타워 스텟 가치'!$B$2:$L$6,L$2,0)+(VLOOKUP($F2152,'(참고)타워 스텟 가치'!$B$2:$L$6,L$2,0)*$E2152)</f>
        <v>194.62500000000153</v>
      </c>
      <c r="M2152">
        <f>VLOOKUP($F2152,'(참고)타워 스텟 가치'!$B$2:$L$6,M$2,0)+(VLOOKUP($F2152,'(참고)타워 스텟 가치'!$B$2:$L$6,M$2,0)*$E2152)</f>
        <v>51.900000000000404</v>
      </c>
      <c r="N2152">
        <f>VLOOKUP($F2152,'(참고)타워 스텟 가치'!$B$2:$L$6,N$2,0)+(VLOOKUP($F2152,'(참고)타워 스텟 가치'!$B$2:$L$6,N$2,0)*$E2152)</f>
        <v>0</v>
      </c>
      <c r="O2152">
        <f>VLOOKUP($F2152,'(참고)타워 스텟 가치'!$B$2:$L$6,O$2,0)+(VLOOKUP($F2152,'(참고)타워 스텟 가치'!$B$2:$L$6,O$2,0)*$E2152)</f>
        <v>0</v>
      </c>
      <c r="P2152">
        <f>VLOOKUP($F2152,'(참고)타워 스텟 가치'!$B$2:$L$6,P$2,0)+(VLOOKUP($F2152,'(참고)타워 스텟 가치'!$B$2:$L$6,P$2,0)*$E2152)</f>
        <v>121.10000000000095</v>
      </c>
      <c r="Q2152">
        <f>SUM('스테이지별 몬스터 스텟'!H2152*'(참고)타워 스텟 가치'!$Q$17,'스테이지별 몬스터 스텟'!I2152*'(참고)타워 스텟 가치'!$R$17,'스테이지별 몬스터 스텟'!J2152*'(참고)타워 스텟 가치'!$S$17,'스테이지별 몬스터 스텟'!K2152*'(참고)타워 스텟 가치'!$T$17,'스테이지별 몬스터 스텟'!L2152*'(참고)타워 스텟 가치'!$U$17,'스테이지별 몬스터 스텟'!M2152*'(참고)타워 스텟 가치'!$V$17,'스테이지별 몬스터 스텟'!N2152*'(참고)타워 스텟 가치'!$W$17,'스테이지별 몬스터 스텟'!O2152*'(참고)타워 스텟 가치'!$X$17,'스테이지별 몬스터 스텟'!P2152*'(참고)타워 스텟 가치'!$Y$17)</f>
        <v>1328252.9125000103</v>
      </c>
      <c r="R2152">
        <v>1</v>
      </c>
      <c r="S2152">
        <f>VLOOKUP($F2152,'(참고)타워 스텟 가치'!$B$7:$L$11,S$2,0)+(VLOOKUP($F2152,'(참고)타워 스텟 가치'!$B$7:$L$11,S$2,0)*$E2152)</f>
        <v>973.12500000000773</v>
      </c>
      <c r="T2152">
        <f>VLOOKUP($F2152,'(참고)타워 스텟 가치'!$B$7:$L$11,T$2,0)+(VLOOKUP($F2152,'(참고)타워 스텟 가치'!$B$7:$L$11,T$2,0)*$E2152)</f>
        <v>1751.6250000000139</v>
      </c>
      <c r="U2152">
        <f>VLOOKUP($F2152,'(참고)타워 스텟 가치'!$B$7:$L$11,U$2,0)+(VLOOKUP($F2152,'(참고)타워 스텟 가치'!$B$7:$L$11,U$2,0)*$E2152)</f>
        <v>865000.00000000687</v>
      </c>
      <c r="V2152">
        <f>VLOOKUP($F2152,'(참고)타워 스텟 가치'!$B$7:$L$11,V$2,0)+(VLOOKUP($F2152,'(참고)타워 스텟 가치'!$B$7:$L$11,V$2,0)*$E2152)</f>
        <v>11677.500000000093</v>
      </c>
      <c r="W2152">
        <f>VLOOKUP($F2152,'(참고)타워 스텟 가치'!$B$7:$L$11,W$2,0)+(VLOOKUP($F2152,'(참고)타워 스텟 가치'!$B$7:$L$11,W$2,0)*$E2152)</f>
        <v>194.62500000000153</v>
      </c>
      <c r="X2152">
        <f>VLOOKUP($F2152,'(참고)타워 스텟 가치'!$B$7:$L$11,X$2,0)+(VLOOKUP($F2152,'(참고)타워 스텟 가치'!$B$7:$L$11,X$2,0)*$E2152)</f>
        <v>51.900000000000404</v>
      </c>
      <c r="Y2152">
        <f>VLOOKUP($F2152,'(참고)타워 스텟 가치'!$B$7:$L$11,Y$2,0)+(VLOOKUP($F2152,'(참고)타워 스텟 가치'!$B$7:$L$11,Y$2,0)*$E2152)</f>
        <v>0</v>
      </c>
      <c r="Z2152">
        <f>VLOOKUP($F2152,'(참고)타워 스텟 가치'!$B$7:$L$11,Z$2,0)+(VLOOKUP($F2152,'(참고)타워 스텟 가치'!$B$7:$L$11,Z$2,0)*$E2152)</f>
        <v>0</v>
      </c>
      <c r="AA2152">
        <f>VLOOKUP($F2152,'(참고)타워 스텟 가치'!$B$7:$L$11,AA$2,0)+(VLOOKUP($F2152,'(참고)타워 스텟 가치'!$B$7:$L$11,AA$2,0)*$E2152)</f>
        <v>121.10000000000095</v>
      </c>
      <c r="AB2152">
        <f>SUM('스테이지별 몬스터 스텟'!S2152*'(참고)타워 스텟 가치'!$Q$17,'스테이지별 몬스터 스텟'!T2152*'(참고)타워 스텟 가치'!$R$17,'스테이지별 몬스터 스텟'!U2152*'(참고)타워 스텟 가치'!$S$17,'스테이지별 몬스터 스텟'!V2152*'(참고)타워 스텟 가치'!$T$17,'스테이지별 몬스터 스텟'!W2152*'(참고)타워 스텟 가치'!$U$17,'스테이지별 몬스터 스텟'!X2152*'(참고)타워 스텟 가치'!$V$17,'스테이지별 몬스터 스텟'!Y2152*'(참고)타워 스텟 가치'!$W$17,'스테이지별 몬스터 스텟'!Z2152*'(참고)타워 스텟 가치'!$X$17,'스테이지별 몬스터 스텟'!AA2152*'(참고)타워 스텟 가치'!$Y$17)</f>
        <v>1326112.0375000103</v>
      </c>
      <c r="AC2152">
        <v>2</v>
      </c>
      <c r="AD2152">
        <f>VLOOKUP($F2152,'(참고)타워 스텟 가치'!$B$12:$L$16,AD$2,0)+(VLOOKUP($F2152,'(참고)타워 스텟 가치'!$B$12:$L$16,AD$2,0)*$E2152)</f>
        <v>973.12500000000773</v>
      </c>
      <c r="AE2152">
        <f>VLOOKUP($F2152,'(참고)타워 스텟 가치'!$B$12:$L$16,AE$2,0)+(VLOOKUP($F2152,'(참고)타워 스텟 가치'!$B$12:$L$16,AE$2,0)*$E2152)</f>
        <v>1167.7500000000091</v>
      </c>
      <c r="AF2152">
        <f>VLOOKUP($F2152,'(참고)타워 스텟 가치'!$B$12:$L$16,AF$2,0)+(VLOOKUP($F2152,'(참고)타워 스텟 가치'!$B$12:$L$16,AF$2,0)*$E2152)</f>
        <v>865000.00000000687</v>
      </c>
      <c r="AG2152">
        <f>VLOOKUP($F2152,'(참고)타워 스텟 가치'!$B$12:$L$16,AG$2,0)+(VLOOKUP($F2152,'(참고)타워 스텟 가치'!$B$12:$L$16,AG$2,0)*$E2152)</f>
        <v>5838.7500000000464</v>
      </c>
      <c r="AH2152">
        <f>VLOOKUP($F2152,'(참고)타워 스텟 가치'!$B$12:$L$16,AH$2,0)+(VLOOKUP($F2152,'(참고)타워 스텟 가치'!$B$12:$L$16,AH$2,0)*$E2152)</f>
        <v>194.62500000000153</v>
      </c>
      <c r="AI2152">
        <f>VLOOKUP($F2152,'(참고)타워 스텟 가치'!$B$12:$L$16,AI$2,0)+(VLOOKUP($F2152,'(참고)타워 스텟 가치'!$B$12:$L$16,AI$2,0)*$E2152)</f>
        <v>51.900000000000404</v>
      </c>
      <c r="AJ2152">
        <f>VLOOKUP($F2152,'(참고)타워 스텟 가치'!$B$12:$L$16,AJ$2,0)+(VLOOKUP($F2152,'(참고)타워 스텟 가치'!$B$12:$L$16,AJ$2,0)*$E2152)</f>
        <v>0</v>
      </c>
      <c r="AK2152">
        <f>VLOOKUP($F2152,'(참고)타워 스텟 가치'!$B$12:$L$16,AK$2,0)+(VLOOKUP($F2152,'(참고)타워 스텟 가치'!$B$12:$L$16,AK$2,0)*$E2152)</f>
        <v>0</v>
      </c>
      <c r="AL2152">
        <f>VLOOKUP($F2152,'(참고)타워 스텟 가치'!$B$12:$L$16,AL$2,0)+(VLOOKUP($F2152,'(참고)타워 스텟 가치'!$B$12:$L$16,AL$2,0)*$E2152)</f>
        <v>242.20000000000189</v>
      </c>
      <c r="AM2152">
        <f>SUM('스테이지별 몬스터 스텟'!AD2152*'(참고)타워 스텟 가치'!$Q$17,'스테이지별 몬스터 스텟'!AE2152*'(참고)타워 스텟 가치'!$R$17,'스테이지별 몬스터 스텟'!AF2152*'(참고)타워 스텟 가치'!$S$17,'스테이지별 몬스터 스텟'!AG2152*'(참고)타워 스텟 가치'!$T$17,'스테이지별 몬스터 스텟'!AH2152*'(참고)타워 스텟 가치'!$U$17,'스테이지별 몬스터 스텟'!AI2152*'(참고)타워 스텟 가치'!$V$17,'스테이지별 몬스터 스텟'!AJ2152*'(참고)타워 스텟 가치'!$W$17,'스테이지별 몬스터 스텟'!AK2152*'(참고)타워 스텟 가치'!$X$17,'스테이지별 몬스터 스텟'!AL2152*'(참고)타워 스텟 가치'!$Y$17)</f>
        <v>1313800.9250000101</v>
      </c>
      <c r="AN2152">
        <v>3</v>
      </c>
    </row>
    <row r="2153" spans="3:40" x14ac:dyDescent="0.3">
      <c r="C2153">
        <v>4</v>
      </c>
      <c r="D2153">
        <f t="shared" si="101"/>
        <v>430</v>
      </c>
      <c r="E2153" s="52">
        <f>VLOOKUP(D2153,'스테이지별 난이도 설정'!B:C,2,0)</f>
        <v>172.00000000000136</v>
      </c>
      <c r="F2153" t="str">
        <f t="shared" si="102"/>
        <v>유니크</v>
      </c>
      <c r="G2153">
        <f t="shared" si="100"/>
        <v>6</v>
      </c>
      <c r="H2153">
        <f>VLOOKUP($F2153,'(참고)타워 스텟 가치'!$B$2:$L$6,H$2,0)+(VLOOKUP($F2153,'(참고)타워 스텟 가치'!$B$2:$L$6,H$2,0)*$E2153)</f>
        <v>4379.0625000000346</v>
      </c>
      <c r="I2153">
        <f>VLOOKUP($F2153,'(참고)타워 스텟 가치'!$B$2:$L$6,I$2,0)+(VLOOKUP($F2153,'(참고)타워 스텟 가치'!$B$2:$L$6,I$2,0)*$E2153)</f>
        <v>875.81250000000693</v>
      </c>
      <c r="J2153">
        <f>VLOOKUP($F2153,'(참고)타워 스텟 가치'!$B$2:$L$6,J$2,0)+(VLOOKUP($F2153,'(참고)타워 스텟 가치'!$B$2:$L$6,J$2,0)*$E2153)</f>
        <v>865000.00000000687</v>
      </c>
      <c r="K2153">
        <f>VLOOKUP($F2153,'(참고)타워 스텟 가치'!$B$2:$L$6,K$2,0)+(VLOOKUP($F2153,'(참고)타워 스텟 가치'!$B$2:$L$6,K$2,0)*$E2153)</f>
        <v>17516.250000000138</v>
      </c>
      <c r="L2153">
        <f>VLOOKUP($F2153,'(참고)타워 스텟 가치'!$B$2:$L$6,L$2,0)+(VLOOKUP($F2153,'(참고)타워 스텟 가치'!$B$2:$L$6,L$2,0)*$E2153)</f>
        <v>291.93750000000227</v>
      </c>
      <c r="M2153">
        <f>VLOOKUP($F2153,'(참고)타워 스텟 가치'!$B$2:$L$6,M$2,0)+(VLOOKUP($F2153,'(참고)타워 스텟 가치'!$B$2:$L$6,M$2,0)*$E2153)</f>
        <v>51.900000000000404</v>
      </c>
      <c r="N2153">
        <f>VLOOKUP($F2153,'(참고)타워 스텟 가치'!$B$2:$L$6,N$2,0)+(VLOOKUP($F2153,'(참고)타워 스텟 가치'!$B$2:$L$6,N$2,0)*$E2153)</f>
        <v>0</v>
      </c>
      <c r="O2153">
        <f>VLOOKUP($F2153,'(참고)타워 스텟 가치'!$B$2:$L$6,O$2,0)+(VLOOKUP($F2153,'(참고)타워 스텟 가치'!$B$2:$L$6,O$2,0)*$E2153)</f>
        <v>0</v>
      </c>
      <c r="P2153">
        <f>VLOOKUP($F2153,'(참고)타워 스텟 가치'!$B$2:$L$6,P$2,0)+(VLOOKUP($F2153,'(참고)타워 스텟 가치'!$B$2:$L$6,P$2,0)*$E2153)</f>
        <v>173.00000000000136</v>
      </c>
      <c r="Q2153">
        <f>SUM('스테이지별 몬스터 스텟'!H2153*'(참고)타워 스텟 가치'!$Q$17,'스테이지별 몬스터 스텟'!I2153*'(참고)타워 스텟 가치'!$R$17,'스테이지별 몬스터 스텟'!J2153*'(참고)타워 스텟 가치'!$S$17,'스테이지별 몬스터 스텟'!K2153*'(참고)타워 스텟 가치'!$T$17,'스테이지별 몬스터 스텟'!L2153*'(참고)타워 스텟 가치'!$U$17,'스테이지별 몬스터 스텟'!M2153*'(참고)타워 스텟 가치'!$V$17,'스테이지별 몬스터 스텟'!N2153*'(참고)타워 스텟 가치'!$W$17,'스테이지별 몬스터 스텟'!O2153*'(참고)타워 스텟 가치'!$X$17,'스테이지별 몬스터 스텟'!P2153*'(참고)타워 스텟 가치'!$Y$17)</f>
        <v>1343586.1187500104</v>
      </c>
      <c r="R2153">
        <v>1</v>
      </c>
      <c r="S2153">
        <f>VLOOKUP($F2153,'(참고)타워 스텟 가치'!$B$7:$L$11,S$2,0)+(VLOOKUP($F2153,'(참고)타워 스텟 가치'!$B$7:$L$11,S$2,0)*$E2153)</f>
        <v>1459.6875000000116</v>
      </c>
      <c r="T2153">
        <f>VLOOKUP($F2153,'(참고)타워 스텟 가치'!$B$7:$L$11,T$2,0)+(VLOOKUP($F2153,'(참고)타워 스텟 가치'!$B$7:$L$11,T$2,0)*$E2153)</f>
        <v>2627.4375000000209</v>
      </c>
      <c r="U2153">
        <f>VLOOKUP($F2153,'(참고)타워 스텟 가치'!$B$7:$L$11,U$2,0)+(VLOOKUP($F2153,'(참고)타워 스텟 가치'!$B$7:$L$11,U$2,0)*$E2153)</f>
        <v>865000.00000000687</v>
      </c>
      <c r="V2153">
        <f>VLOOKUP($F2153,'(참고)타워 스텟 가치'!$B$7:$L$11,V$2,0)+(VLOOKUP($F2153,'(참고)타워 스텟 가치'!$B$7:$L$11,V$2,0)*$E2153)</f>
        <v>17516.250000000138</v>
      </c>
      <c r="W2153">
        <f>VLOOKUP($F2153,'(참고)타워 스텟 가치'!$B$7:$L$11,W$2,0)+(VLOOKUP($F2153,'(참고)타워 스텟 가치'!$B$7:$L$11,W$2,0)*$E2153)</f>
        <v>291.93750000000227</v>
      </c>
      <c r="X2153">
        <f>VLOOKUP($F2153,'(참고)타워 스텟 가치'!$B$7:$L$11,X$2,0)+(VLOOKUP($F2153,'(참고)타워 스텟 가치'!$B$7:$L$11,X$2,0)*$E2153)</f>
        <v>51.900000000000404</v>
      </c>
      <c r="Y2153">
        <f>VLOOKUP($F2153,'(참고)타워 스텟 가치'!$B$7:$L$11,Y$2,0)+(VLOOKUP($F2153,'(참고)타워 스텟 가치'!$B$7:$L$11,Y$2,0)*$E2153)</f>
        <v>0</v>
      </c>
      <c r="Z2153">
        <f>VLOOKUP($F2153,'(참고)타워 스텟 가치'!$B$7:$L$11,Z$2,0)+(VLOOKUP($F2153,'(참고)타워 스텟 가치'!$B$7:$L$11,Z$2,0)*$E2153)</f>
        <v>0</v>
      </c>
      <c r="AA2153">
        <f>VLOOKUP($F2153,'(참고)타워 스텟 가치'!$B$7:$L$11,AA$2,0)+(VLOOKUP($F2153,'(참고)타워 스텟 가치'!$B$7:$L$11,AA$2,0)*$E2153)</f>
        <v>173.00000000000136</v>
      </c>
      <c r="AB2153">
        <f>SUM('스테이지별 몬스터 스텟'!S2153*'(참고)타워 스텟 가치'!$Q$17,'스테이지별 몬스터 스텟'!T2153*'(참고)타워 스텟 가치'!$R$17,'스테이지별 몬스터 스텟'!U2153*'(참고)타워 스텟 가치'!$S$17,'스테이지별 몬스터 스텟'!V2153*'(참고)타워 스텟 가치'!$T$17,'스테이지별 몬스터 스텟'!W2153*'(참고)타워 스텟 가치'!$U$17,'스테이지별 몬스터 스텟'!X2153*'(참고)타워 스텟 가치'!$V$17,'스테이지별 몬스터 스텟'!Y2153*'(참고)타워 스텟 가치'!$W$17,'스테이지별 몬스터 스텟'!Z2153*'(참고)타워 스텟 가치'!$X$17,'스테이지별 몬스터 스텟'!AA2153*'(참고)타워 스텟 가치'!$Y$17)</f>
        <v>1340374.8062500104</v>
      </c>
      <c r="AC2153">
        <v>2</v>
      </c>
      <c r="AD2153">
        <f>VLOOKUP($F2153,'(참고)타워 스텟 가치'!$B$12:$L$16,AD$2,0)+(VLOOKUP($F2153,'(참고)타워 스텟 가치'!$B$12:$L$16,AD$2,0)*$E2153)</f>
        <v>1459.6875000000116</v>
      </c>
      <c r="AE2153">
        <f>VLOOKUP($F2153,'(참고)타워 스텟 가치'!$B$12:$L$16,AE$2,0)+(VLOOKUP($F2153,'(참고)타워 스텟 가치'!$B$12:$L$16,AE$2,0)*$E2153)</f>
        <v>1751.6250000000139</v>
      </c>
      <c r="AF2153">
        <f>VLOOKUP($F2153,'(참고)타워 스텟 가치'!$B$12:$L$16,AF$2,0)+(VLOOKUP($F2153,'(참고)타워 스텟 가치'!$B$12:$L$16,AF$2,0)*$E2153)</f>
        <v>865000.00000000687</v>
      </c>
      <c r="AG2153">
        <f>VLOOKUP($F2153,'(참고)타워 스텟 가치'!$B$12:$L$16,AG$2,0)+(VLOOKUP($F2153,'(참고)타워 스텟 가치'!$B$12:$L$16,AG$2,0)*$E2153)</f>
        <v>8758.1250000000691</v>
      </c>
      <c r="AH2153">
        <f>VLOOKUP($F2153,'(참고)타워 스텟 가치'!$B$12:$L$16,AH$2,0)+(VLOOKUP($F2153,'(참고)타워 스텟 가치'!$B$12:$L$16,AH$2,0)*$E2153)</f>
        <v>291.93750000000227</v>
      </c>
      <c r="AI2153">
        <f>VLOOKUP($F2153,'(참고)타워 스텟 가치'!$B$12:$L$16,AI$2,0)+(VLOOKUP($F2153,'(참고)타워 스텟 가치'!$B$12:$L$16,AI$2,0)*$E2153)</f>
        <v>51.900000000000404</v>
      </c>
      <c r="AJ2153">
        <f>VLOOKUP($F2153,'(참고)타워 스텟 가치'!$B$12:$L$16,AJ$2,0)+(VLOOKUP($F2153,'(참고)타워 스텟 가치'!$B$12:$L$16,AJ$2,0)*$E2153)</f>
        <v>0</v>
      </c>
      <c r="AK2153">
        <f>VLOOKUP($F2153,'(참고)타워 스텟 가치'!$B$12:$L$16,AK$2,0)+(VLOOKUP($F2153,'(참고)타워 스텟 가치'!$B$12:$L$16,AK$2,0)*$E2153)</f>
        <v>0</v>
      </c>
      <c r="AL2153">
        <f>VLOOKUP($F2153,'(참고)타워 스텟 가치'!$B$12:$L$16,AL$2,0)+(VLOOKUP($F2153,'(참고)타워 스텟 가치'!$B$12:$L$16,AL$2,0)*$E2153)</f>
        <v>346.00000000000273</v>
      </c>
      <c r="AM2153">
        <f>SUM('스테이지별 몬스터 스텟'!AD2153*'(참고)타워 스텟 가치'!$Q$17,'스테이지별 몬스터 스텟'!AE2153*'(참고)타워 스텟 가치'!$R$17,'스테이지별 몬스터 스텟'!AF2153*'(참고)타워 스텟 가치'!$S$17,'스테이지별 몬스터 스텟'!AG2153*'(참고)타워 스텟 가치'!$T$17,'스테이지별 몬스터 스텟'!AH2153*'(참고)타워 스텟 가치'!$U$17,'스테이지별 몬스터 스텟'!AI2153*'(참고)타워 스텟 가치'!$V$17,'스테이지별 몬스터 스텟'!AJ2153*'(참고)타워 스텟 가치'!$W$17,'스테이지별 몬스터 스텟'!AK2153*'(참고)타워 스텟 가치'!$X$17,'스테이지별 몬스터 스텟'!AL2153*'(참고)타워 스텟 가치'!$Y$17)</f>
        <v>1321890.8375000104</v>
      </c>
      <c r="AN2153">
        <v>3</v>
      </c>
    </row>
    <row r="2154" spans="3:40" x14ac:dyDescent="0.3">
      <c r="C2154">
        <v>5</v>
      </c>
      <c r="D2154">
        <f t="shared" si="101"/>
        <v>430</v>
      </c>
      <c r="E2154" s="52">
        <f>VLOOKUP(D2154,'스테이지별 난이도 설정'!B:C,2,0)</f>
        <v>172.00000000000136</v>
      </c>
      <c r="F2154" t="str">
        <f t="shared" si="102"/>
        <v>스페셜</v>
      </c>
      <c r="G2154">
        <f t="shared" si="100"/>
        <v>6</v>
      </c>
      <c r="H2154">
        <f>VLOOKUP($F2154,'(참고)타워 스텟 가치'!$B$2:$L$6,H$2,0)+(VLOOKUP($F2154,'(참고)타워 스텟 가치'!$B$2:$L$6,H$2,0)*$E2154)</f>
        <v>6568.5937500000518</v>
      </c>
      <c r="I2154">
        <f>VLOOKUP($F2154,'(참고)타워 스텟 가치'!$B$2:$L$6,I$2,0)+(VLOOKUP($F2154,'(참고)타워 스텟 가치'!$B$2:$L$6,I$2,0)*$E2154)</f>
        <v>1313.7187500000105</v>
      </c>
      <c r="J2154">
        <f>VLOOKUP($F2154,'(참고)타워 스텟 가치'!$B$2:$L$6,J$2,0)+(VLOOKUP($F2154,'(참고)타워 스텟 가치'!$B$2:$L$6,J$2,0)*$E2154)</f>
        <v>865000.00000000687</v>
      </c>
      <c r="K2154">
        <f>VLOOKUP($F2154,'(참고)타워 스텟 가치'!$B$2:$L$6,K$2,0)+(VLOOKUP($F2154,'(참고)타워 스텟 가치'!$B$2:$L$6,K$2,0)*$E2154)</f>
        <v>26274.375000000207</v>
      </c>
      <c r="L2154">
        <f>VLOOKUP($F2154,'(참고)타워 스텟 가치'!$B$2:$L$6,L$2,0)+(VLOOKUP($F2154,'(참고)타워 스텟 가치'!$B$2:$L$6,L$2,0)*$E2154)</f>
        <v>437.90625000000347</v>
      </c>
      <c r="M2154">
        <f>VLOOKUP($F2154,'(참고)타워 스텟 가치'!$B$2:$L$6,M$2,0)+(VLOOKUP($F2154,'(참고)타워 스텟 가치'!$B$2:$L$6,M$2,0)*$E2154)</f>
        <v>51.900000000000404</v>
      </c>
      <c r="N2154">
        <f>VLOOKUP($F2154,'(참고)타워 스텟 가치'!$B$2:$L$6,N$2,0)+(VLOOKUP($F2154,'(참고)타워 스텟 가치'!$B$2:$L$6,N$2,0)*$E2154)</f>
        <v>0</v>
      </c>
      <c r="O2154">
        <f>VLOOKUP($F2154,'(참고)타워 스텟 가치'!$B$2:$L$6,O$2,0)+(VLOOKUP($F2154,'(참고)타워 스텟 가치'!$B$2:$L$6,O$2,0)*$E2154)</f>
        <v>0</v>
      </c>
      <c r="P2154">
        <f>VLOOKUP($F2154,'(참고)타워 스텟 가치'!$B$2:$L$6,P$2,0)+(VLOOKUP($F2154,'(참고)타워 스텟 가치'!$B$2:$L$6,P$2,0)*$E2154)</f>
        <v>173.00000000000136</v>
      </c>
      <c r="Q2154">
        <f>SUM('스테이지별 몬스터 스텟'!H2154*'(참고)타워 스텟 가치'!$Q$17,'스테이지별 몬스터 스텟'!I2154*'(참고)타워 스텟 가치'!$R$17,'스테이지별 몬스터 스텟'!J2154*'(참고)타워 스텟 가치'!$S$17,'스테이지별 몬스터 스텟'!K2154*'(참고)타워 스텟 가치'!$T$17,'스테이지별 몬스터 스텟'!L2154*'(참고)타워 스텟 가치'!$U$17,'스테이지별 몬스터 스텟'!M2154*'(참고)타워 스텟 가치'!$V$17,'스테이지별 몬스터 스텟'!N2154*'(참고)타워 스텟 가치'!$W$17,'스테이지별 몬스터 스텟'!O2154*'(참고)타워 스텟 가치'!$X$17,'스테이지별 몬스터 스텟'!P2154*'(참고)타워 스텟 가치'!$Y$17)</f>
        <v>1366430.2281250108</v>
      </c>
      <c r="R2154">
        <v>1</v>
      </c>
      <c r="S2154">
        <f>VLOOKUP($F2154,'(참고)타워 스텟 가치'!$B$7:$L$11,S$2,0)+(VLOOKUP($F2154,'(참고)타워 스텟 가치'!$B$7:$L$11,S$2,0)*$E2154)</f>
        <v>2189.5312500000173</v>
      </c>
      <c r="T2154">
        <f>VLOOKUP($F2154,'(참고)타워 스텟 가치'!$B$7:$L$11,T$2,0)+(VLOOKUP($F2154,'(참고)타워 스텟 가치'!$B$7:$L$11,T$2,0)*$E2154)</f>
        <v>3941.1562500000309</v>
      </c>
      <c r="U2154">
        <f>VLOOKUP($F2154,'(참고)타워 스텟 가치'!$B$7:$L$11,U$2,0)+(VLOOKUP($F2154,'(참고)타워 스텟 가치'!$B$7:$L$11,U$2,0)*$E2154)</f>
        <v>865000.00000000687</v>
      </c>
      <c r="V2154">
        <f>VLOOKUP($F2154,'(참고)타워 스텟 가치'!$B$7:$L$11,V$2,0)+(VLOOKUP($F2154,'(참고)타워 스텟 가치'!$B$7:$L$11,V$2,0)*$E2154)</f>
        <v>26274.375000000207</v>
      </c>
      <c r="W2154">
        <f>VLOOKUP($F2154,'(참고)타워 스텟 가치'!$B$7:$L$11,W$2,0)+(VLOOKUP($F2154,'(참고)타워 스텟 가치'!$B$7:$L$11,W$2,0)*$E2154)</f>
        <v>437.90625000000347</v>
      </c>
      <c r="X2154">
        <f>VLOOKUP($F2154,'(참고)타워 스텟 가치'!$B$7:$L$11,X$2,0)+(VLOOKUP($F2154,'(참고)타워 스텟 가치'!$B$7:$L$11,X$2,0)*$E2154)</f>
        <v>51.900000000000404</v>
      </c>
      <c r="Y2154">
        <f>VLOOKUP($F2154,'(참고)타워 스텟 가치'!$B$7:$L$11,Y$2,0)+(VLOOKUP($F2154,'(참고)타워 스텟 가치'!$B$7:$L$11,Y$2,0)*$E2154)</f>
        <v>0</v>
      </c>
      <c r="Z2154">
        <f>VLOOKUP($F2154,'(참고)타워 스텟 가치'!$B$7:$L$11,Z$2,0)+(VLOOKUP($F2154,'(참고)타워 스텟 가치'!$B$7:$L$11,Z$2,0)*$E2154)</f>
        <v>0</v>
      </c>
      <c r="AA2154">
        <f>VLOOKUP($F2154,'(참고)타워 스텟 가치'!$B$7:$L$11,AA$2,0)+(VLOOKUP($F2154,'(참고)타워 스텟 가치'!$B$7:$L$11,AA$2,0)*$E2154)</f>
        <v>173.00000000000136</v>
      </c>
      <c r="AB2154">
        <f>SUM('스테이지별 몬스터 스텟'!S2154*'(참고)타워 스텟 가치'!$Q$17,'스테이지별 몬스터 스텟'!T2154*'(참고)타워 스텟 가치'!$R$17,'스테이지별 몬스터 스텟'!U2154*'(참고)타워 스텟 가치'!$S$17,'스테이지별 몬스터 스텟'!V2154*'(참고)타워 스텟 가치'!$T$17,'스테이지별 몬스터 스텟'!W2154*'(참고)타워 스텟 가치'!$U$17,'스테이지별 몬스터 스텟'!X2154*'(참고)타워 스텟 가치'!$V$17,'스테이지별 몬스터 스텟'!Y2154*'(참고)타워 스텟 가치'!$W$17,'스테이지별 몬스터 스텟'!Z2154*'(참고)타워 스텟 가치'!$X$17,'스테이지별 몬스터 스텟'!AA2154*'(참고)타워 스텟 가치'!$Y$17)</f>
        <v>1361613.2593750106</v>
      </c>
      <c r="AC2154">
        <v>2</v>
      </c>
      <c r="AD2154">
        <f>VLOOKUP($F2154,'(참고)타워 스텟 가치'!$B$12:$L$16,AD$2,0)+(VLOOKUP($F2154,'(참고)타워 스텟 가치'!$B$12:$L$16,AD$2,0)*$E2154)</f>
        <v>2189.5312500000173</v>
      </c>
      <c r="AE2154">
        <f>VLOOKUP($F2154,'(참고)타워 스텟 가치'!$B$12:$L$16,AE$2,0)+(VLOOKUP($F2154,'(참고)타워 스텟 가치'!$B$12:$L$16,AE$2,0)*$E2154)</f>
        <v>2627.4375000000209</v>
      </c>
      <c r="AF2154">
        <f>VLOOKUP($F2154,'(참고)타워 스텟 가치'!$B$12:$L$16,AF$2,0)+(VLOOKUP($F2154,'(참고)타워 스텟 가치'!$B$12:$L$16,AF$2,0)*$E2154)</f>
        <v>865000.00000000687</v>
      </c>
      <c r="AG2154">
        <f>VLOOKUP($F2154,'(참고)타워 스텟 가치'!$B$12:$L$16,AG$2,0)+(VLOOKUP($F2154,'(참고)타워 스텟 가치'!$B$12:$L$16,AG$2,0)*$E2154)</f>
        <v>13137.187500000104</v>
      </c>
      <c r="AH2154">
        <f>VLOOKUP($F2154,'(참고)타워 스텟 가치'!$B$12:$L$16,AH$2,0)+(VLOOKUP($F2154,'(참고)타워 스텟 가치'!$B$12:$L$16,AH$2,0)*$E2154)</f>
        <v>437.90625000000347</v>
      </c>
      <c r="AI2154">
        <f>VLOOKUP($F2154,'(참고)타워 스텟 가치'!$B$12:$L$16,AI$2,0)+(VLOOKUP($F2154,'(참고)타워 스텟 가치'!$B$12:$L$16,AI$2,0)*$E2154)</f>
        <v>51.900000000000404</v>
      </c>
      <c r="AJ2154">
        <f>VLOOKUP($F2154,'(참고)타워 스텟 가치'!$B$12:$L$16,AJ$2,0)+(VLOOKUP($F2154,'(참고)타워 스텟 가치'!$B$12:$L$16,AJ$2,0)*$E2154)</f>
        <v>0</v>
      </c>
      <c r="AK2154">
        <f>VLOOKUP($F2154,'(참고)타워 스텟 가치'!$B$12:$L$16,AK$2,0)+(VLOOKUP($F2154,'(참고)타워 스텟 가치'!$B$12:$L$16,AK$2,0)*$E2154)</f>
        <v>0</v>
      </c>
      <c r="AL2154">
        <f>VLOOKUP($F2154,'(참고)타워 스텟 가치'!$B$12:$L$16,AL$2,0)+(VLOOKUP($F2154,'(참고)타워 스텟 가치'!$B$12:$L$16,AL$2,0)*$E2154)</f>
        <v>346.00000000000273</v>
      </c>
      <c r="AM2154">
        <f>SUM('스테이지별 몬스터 스텟'!AD2154*'(참고)타워 스텟 가치'!$Q$17,'스테이지별 몬스터 스텟'!AE2154*'(참고)타워 스텟 가치'!$R$17,'스테이지별 몬스터 스텟'!AF2154*'(참고)타워 스텟 가치'!$S$17,'스테이지별 몬스터 스텟'!AG2154*'(참고)타워 스텟 가치'!$T$17,'스테이지별 몬스터 스텟'!AH2154*'(참고)타워 스텟 가치'!$U$17,'스테이지별 몬스터 스텟'!AI2154*'(참고)타워 스텟 가치'!$V$17,'스테이지별 몬스터 스텟'!AJ2154*'(참고)타워 스텟 가치'!$W$17,'스테이지별 몬스터 스텟'!AK2154*'(참고)타워 스텟 가치'!$X$17,'스테이지별 몬스터 스텟'!AL2154*'(참고)타워 스텟 가치'!$Y$17)</f>
        <v>1333714.3062500104</v>
      </c>
      <c r="AN2154">
        <v>3</v>
      </c>
    </row>
    <row r="2155" spans="3:40" x14ac:dyDescent="0.3">
      <c r="C2155">
        <v>1</v>
      </c>
      <c r="D2155">
        <f t="shared" si="101"/>
        <v>431</v>
      </c>
      <c r="E2155" s="52">
        <f>VLOOKUP(D2155,'스테이지별 난이도 설정'!B:C,2,0)</f>
        <v>172.40000000000137</v>
      </c>
      <c r="F2155" t="str">
        <f t="shared" si="102"/>
        <v>일반</v>
      </c>
      <c r="G2155">
        <f t="shared" si="100"/>
        <v>6</v>
      </c>
      <c r="H2155">
        <f>VLOOKUP($F2155,'(참고)타워 스텟 가치'!$B$2:$L$6,H$2,0)+(VLOOKUP($F2155,'(참고)타워 스텟 가치'!$B$2:$L$6,H$2,0)*$E2155)</f>
        <v>1300.5000000000102</v>
      </c>
      <c r="I2155">
        <f>VLOOKUP($F2155,'(참고)타워 스텟 가치'!$B$2:$L$6,I$2,0)+(VLOOKUP($F2155,'(참고)타워 스텟 가치'!$B$2:$L$6,I$2,0)*$E2155)</f>
        <v>260.10000000000207</v>
      </c>
      <c r="J2155">
        <f>VLOOKUP($F2155,'(참고)타워 스텟 가치'!$B$2:$L$6,J$2,0)+(VLOOKUP($F2155,'(참고)타워 스텟 가치'!$B$2:$L$6,J$2,0)*$E2155)</f>
        <v>867000.00000000687</v>
      </c>
      <c r="K2155">
        <f>VLOOKUP($F2155,'(참고)타워 스텟 가치'!$B$2:$L$6,K$2,0)+(VLOOKUP($F2155,'(참고)타워 스텟 가치'!$B$2:$L$6,K$2,0)*$E2155)</f>
        <v>5202.0000000000409</v>
      </c>
      <c r="L2155">
        <f>VLOOKUP($F2155,'(참고)타워 스텟 가치'!$B$2:$L$6,L$2,0)+(VLOOKUP($F2155,'(참고)타워 스텟 가치'!$B$2:$L$6,L$2,0)*$E2155)</f>
        <v>86.700000000000685</v>
      </c>
      <c r="M2155">
        <f>VLOOKUP($F2155,'(참고)타워 스텟 가치'!$B$2:$L$6,M$2,0)+(VLOOKUP($F2155,'(참고)타워 스텟 가치'!$B$2:$L$6,M$2,0)*$E2155)</f>
        <v>52.020000000000408</v>
      </c>
      <c r="N2155">
        <f>VLOOKUP($F2155,'(참고)타워 스텟 가치'!$B$2:$L$6,N$2,0)+(VLOOKUP($F2155,'(참고)타워 스텟 가치'!$B$2:$L$6,N$2,0)*$E2155)</f>
        <v>0</v>
      </c>
      <c r="O2155">
        <f>VLOOKUP($F2155,'(참고)타워 스텟 가치'!$B$2:$L$6,O$2,0)+(VLOOKUP($F2155,'(참고)타워 스텟 가치'!$B$2:$L$6,O$2,0)*$E2155)</f>
        <v>0</v>
      </c>
      <c r="P2155">
        <f>VLOOKUP($F2155,'(참고)타워 스텟 가치'!$B$2:$L$6,P$2,0)+(VLOOKUP($F2155,'(참고)타워 스텟 가치'!$B$2:$L$6,P$2,0)*$E2155)</f>
        <v>121.38000000000095</v>
      </c>
      <c r="Q2155">
        <f>SUM('스테이지별 몬스터 스텟'!H2155*'(참고)타워 스텟 가치'!$Q$17,'스테이지별 몬스터 스텟'!I2155*'(참고)타워 스텟 가치'!$R$17,'스테이지별 몬스터 스텟'!J2155*'(참고)타워 스텟 가치'!$S$17,'스테이지별 몬스터 스텟'!K2155*'(참고)타워 스텟 가치'!$T$17,'스테이지별 몬스터 스텟'!L2155*'(참고)타워 스텟 가치'!$U$17,'스테이지별 몬스터 스텟'!M2155*'(참고)타워 스텟 가치'!$V$17,'스테이지별 몬스터 스텟'!N2155*'(참고)타워 스텟 가치'!$W$17,'스테이지별 몬스터 스텟'!O2155*'(참고)타워 스텟 가치'!$X$17,'스테이지별 몬스터 스텟'!P2155*'(참고)타워 스텟 가치'!$Y$17)</f>
        <v>1314363.3300000103</v>
      </c>
      <c r="R2155">
        <v>1</v>
      </c>
      <c r="S2155">
        <f>VLOOKUP($F2155,'(참고)타워 스텟 가치'!$B$7:$L$11,S$2,0)+(VLOOKUP($F2155,'(참고)타워 스텟 가치'!$B$7:$L$11,S$2,0)*$E2155)</f>
        <v>433.50000000000341</v>
      </c>
      <c r="T2155">
        <f>VLOOKUP($F2155,'(참고)타워 스텟 가치'!$B$7:$L$11,T$2,0)+(VLOOKUP($F2155,'(참고)타워 스텟 가치'!$B$7:$L$11,T$2,0)*$E2155)</f>
        <v>780.30000000000621</v>
      </c>
      <c r="U2155">
        <f>VLOOKUP($F2155,'(참고)타워 스텟 가치'!$B$7:$L$11,U$2,0)+(VLOOKUP($F2155,'(참고)타워 스텟 가치'!$B$7:$L$11,U$2,0)*$E2155)</f>
        <v>867000.00000000687</v>
      </c>
      <c r="V2155">
        <f>VLOOKUP($F2155,'(참고)타워 스텟 가치'!$B$7:$L$11,V$2,0)+(VLOOKUP($F2155,'(참고)타워 스텟 가치'!$B$7:$L$11,V$2,0)*$E2155)</f>
        <v>5202.0000000000409</v>
      </c>
      <c r="W2155">
        <f>VLOOKUP($F2155,'(참고)타워 스텟 가치'!$B$7:$L$11,W$2,0)+(VLOOKUP($F2155,'(참고)타워 스텟 가치'!$B$7:$L$11,W$2,0)*$E2155)</f>
        <v>86.700000000000685</v>
      </c>
      <c r="X2155">
        <f>VLOOKUP($F2155,'(참고)타워 스텟 가치'!$B$7:$L$11,X$2,0)+(VLOOKUP($F2155,'(참고)타워 스텟 가치'!$B$7:$L$11,X$2,0)*$E2155)</f>
        <v>52.020000000000408</v>
      </c>
      <c r="Y2155">
        <f>VLOOKUP($F2155,'(참고)타워 스텟 가치'!$B$7:$L$11,Y$2,0)+(VLOOKUP($F2155,'(참고)타워 스텟 가치'!$B$7:$L$11,Y$2,0)*$E2155)</f>
        <v>0</v>
      </c>
      <c r="Z2155">
        <f>VLOOKUP($F2155,'(참고)타워 스텟 가치'!$B$7:$L$11,Z$2,0)+(VLOOKUP($F2155,'(참고)타워 스텟 가치'!$B$7:$L$11,Z$2,0)*$E2155)</f>
        <v>0</v>
      </c>
      <c r="AA2155">
        <f>VLOOKUP($F2155,'(참고)타워 스텟 가치'!$B$7:$L$11,AA$2,0)+(VLOOKUP($F2155,'(참고)타워 스텟 가치'!$B$7:$L$11,AA$2,0)*$E2155)</f>
        <v>121.38000000000095</v>
      </c>
      <c r="AB2155">
        <f>SUM('스테이지별 몬스터 스텟'!S2155*'(참고)타워 스텟 가치'!$Q$17,'스테이지별 몬스터 스텟'!T2155*'(참고)타워 스텟 가치'!$R$17,'스테이지별 몬스터 스텟'!U2155*'(참고)타워 스텟 가치'!$S$17,'스테이지별 몬스터 스텟'!V2155*'(참고)타워 스텟 가치'!$T$17,'스테이지별 몬스터 스텟'!W2155*'(참고)타워 스텟 가치'!$U$17,'스테이지별 몬스터 스텟'!X2155*'(참고)타워 스텟 가치'!$V$17,'스테이지별 몬스터 스텟'!Y2155*'(참고)타워 스텟 가치'!$W$17,'스테이지별 몬스터 스텟'!Z2155*'(참고)타워 스텟 가치'!$X$17,'스테이지별 몬스터 스텟'!AA2155*'(참고)타워 스텟 가치'!$Y$17)</f>
        <v>1313409.6300000101</v>
      </c>
      <c r="AC2155">
        <v>2</v>
      </c>
      <c r="AD2155">
        <f>VLOOKUP($F2155,'(참고)타워 스텟 가치'!$B$12:$L$16,AD$2,0)+(VLOOKUP($F2155,'(참고)타워 스텟 가치'!$B$12:$L$16,AD$2,0)*$E2155)</f>
        <v>433.50000000000341</v>
      </c>
      <c r="AE2155">
        <f>VLOOKUP($F2155,'(참고)타워 스텟 가치'!$B$12:$L$16,AE$2,0)+(VLOOKUP($F2155,'(참고)타워 스텟 가치'!$B$12:$L$16,AE$2,0)*$E2155)</f>
        <v>520.20000000000414</v>
      </c>
      <c r="AF2155">
        <f>VLOOKUP($F2155,'(참고)타워 스텟 가치'!$B$12:$L$16,AF$2,0)+(VLOOKUP($F2155,'(참고)타워 스텟 가치'!$B$12:$L$16,AF$2,0)*$E2155)</f>
        <v>867000.00000000687</v>
      </c>
      <c r="AG2155">
        <f>VLOOKUP($F2155,'(참고)타워 스텟 가치'!$B$12:$L$16,AG$2,0)+(VLOOKUP($F2155,'(참고)타워 스텟 가치'!$B$12:$L$16,AG$2,0)*$E2155)</f>
        <v>2601.0000000000205</v>
      </c>
      <c r="AH2155">
        <f>VLOOKUP($F2155,'(참고)타워 스텟 가치'!$B$12:$L$16,AH$2,0)+(VLOOKUP($F2155,'(참고)타워 스텟 가치'!$B$12:$L$16,AH$2,0)*$E2155)</f>
        <v>86.700000000000685</v>
      </c>
      <c r="AI2155">
        <f>VLOOKUP($F2155,'(참고)타워 스텟 가치'!$B$12:$L$16,AI$2,0)+(VLOOKUP($F2155,'(참고)타워 스텟 가치'!$B$12:$L$16,AI$2,0)*$E2155)</f>
        <v>52.020000000000408</v>
      </c>
      <c r="AJ2155">
        <f>VLOOKUP($F2155,'(참고)타워 스텟 가치'!$B$12:$L$16,AJ$2,0)+(VLOOKUP($F2155,'(참고)타워 스텟 가치'!$B$12:$L$16,AJ$2,0)*$E2155)</f>
        <v>0</v>
      </c>
      <c r="AK2155">
        <f>VLOOKUP($F2155,'(참고)타워 스텟 가치'!$B$12:$L$16,AK$2,0)+(VLOOKUP($F2155,'(참고)타워 스텟 가치'!$B$12:$L$16,AK$2,0)*$E2155)</f>
        <v>0</v>
      </c>
      <c r="AL2155">
        <f>VLOOKUP($F2155,'(참고)타워 스텟 가치'!$B$12:$L$16,AL$2,0)+(VLOOKUP($F2155,'(참고)타워 스텟 가치'!$B$12:$L$16,AL$2,0)*$E2155)</f>
        <v>242.7600000000019</v>
      </c>
      <c r="AM2155">
        <f>SUM('스테이지별 몬스터 스텟'!AD2155*'(참고)타워 스텟 가치'!$Q$17,'스테이지별 몬스터 스텟'!AE2155*'(참고)타워 스텟 가치'!$R$17,'스테이지별 몬스터 스텟'!AF2155*'(참고)타워 스텟 가치'!$S$17,'스테이지별 몬스터 스텟'!AG2155*'(참고)타워 스텟 가치'!$T$17,'스테이지별 몬스터 스텟'!AH2155*'(참고)타워 스텟 가치'!$U$17,'스테이지별 몬스터 스텟'!AI2155*'(참고)타워 스텟 가치'!$V$17,'스테이지별 몬스터 스텟'!AJ2155*'(참고)타워 스텟 가치'!$W$17,'스테이지별 몬스터 스텟'!AK2155*'(참고)타워 스텟 가치'!$X$17,'스테이지별 몬스터 스텟'!AL2155*'(참고)타워 스텟 가치'!$Y$17)</f>
        <v>1308060.2400000102</v>
      </c>
      <c r="AN2155">
        <v>3</v>
      </c>
    </row>
    <row r="2156" spans="3:40" x14ac:dyDescent="0.3">
      <c r="C2156">
        <v>2</v>
      </c>
      <c r="D2156">
        <f t="shared" si="101"/>
        <v>431</v>
      </c>
      <c r="E2156" s="52">
        <f>VLOOKUP(D2156,'스테이지별 난이도 설정'!B:C,2,0)</f>
        <v>172.40000000000137</v>
      </c>
      <c r="F2156" t="str">
        <f t="shared" si="102"/>
        <v>레어</v>
      </c>
      <c r="G2156">
        <f t="shared" si="100"/>
        <v>6</v>
      </c>
      <c r="H2156">
        <f>VLOOKUP($F2156,'(참고)타워 스텟 가치'!$B$2:$L$6,H$2,0)+(VLOOKUP($F2156,'(참고)타워 스텟 가치'!$B$2:$L$6,H$2,0)*$E2156)</f>
        <v>1950.7500000000155</v>
      </c>
      <c r="I2156">
        <f>VLOOKUP($F2156,'(참고)타워 스텟 가치'!$B$2:$L$6,I$2,0)+(VLOOKUP($F2156,'(참고)타워 스텟 가치'!$B$2:$L$6,I$2,0)*$E2156)</f>
        <v>390.1500000000031</v>
      </c>
      <c r="J2156">
        <f>VLOOKUP($F2156,'(참고)타워 스텟 가치'!$B$2:$L$6,J$2,0)+(VLOOKUP($F2156,'(참고)타워 스텟 가치'!$B$2:$L$6,J$2,0)*$E2156)</f>
        <v>867000.00000000687</v>
      </c>
      <c r="K2156">
        <f>VLOOKUP($F2156,'(참고)타워 스텟 가치'!$B$2:$L$6,K$2,0)+(VLOOKUP($F2156,'(참고)타워 스텟 가치'!$B$2:$L$6,K$2,0)*$E2156)</f>
        <v>7803.0000000000618</v>
      </c>
      <c r="L2156">
        <f>VLOOKUP($F2156,'(참고)타워 스텟 가치'!$B$2:$L$6,L$2,0)+(VLOOKUP($F2156,'(참고)타워 스텟 가치'!$B$2:$L$6,L$2,0)*$E2156)</f>
        <v>130.05000000000103</v>
      </c>
      <c r="M2156">
        <f>VLOOKUP($F2156,'(참고)타워 스텟 가치'!$B$2:$L$6,M$2,0)+(VLOOKUP($F2156,'(참고)타워 스텟 가치'!$B$2:$L$6,M$2,0)*$E2156)</f>
        <v>52.020000000000408</v>
      </c>
      <c r="N2156">
        <f>VLOOKUP($F2156,'(참고)타워 스텟 가치'!$B$2:$L$6,N$2,0)+(VLOOKUP($F2156,'(참고)타워 스텟 가치'!$B$2:$L$6,N$2,0)*$E2156)</f>
        <v>0</v>
      </c>
      <c r="O2156">
        <f>VLOOKUP($F2156,'(참고)타워 스텟 가치'!$B$2:$L$6,O$2,0)+(VLOOKUP($F2156,'(참고)타워 스텟 가치'!$B$2:$L$6,O$2,0)*$E2156)</f>
        <v>0</v>
      </c>
      <c r="P2156">
        <f>VLOOKUP($F2156,'(참고)타워 스텟 가치'!$B$2:$L$6,P$2,0)+(VLOOKUP($F2156,'(참고)타워 스텟 가치'!$B$2:$L$6,P$2,0)*$E2156)</f>
        <v>121.38000000000095</v>
      </c>
      <c r="Q2156">
        <f>SUM('스테이지별 몬스터 스텟'!H2156*'(참고)타워 스텟 가치'!$Q$17,'스테이지별 몬스터 스텟'!I2156*'(참고)타워 스텟 가치'!$R$17,'스테이지별 몬스터 스텟'!J2156*'(참고)타워 스텟 가치'!$S$17,'스테이지별 몬스터 스텟'!K2156*'(참고)타워 스텟 가치'!$T$17,'스테이지별 몬스터 스텟'!L2156*'(참고)타워 스텟 가치'!$U$17,'스테이지별 몬스터 스텟'!M2156*'(참고)타워 스텟 가치'!$V$17,'스테이지별 몬스터 스텟'!N2156*'(참고)타워 스텟 가치'!$W$17,'스테이지별 몬스터 스텟'!O2156*'(참고)타워 스텟 가치'!$X$17,'스테이지별 몬스터 스텟'!P2156*'(참고)타워 스텟 가치'!$Y$17)</f>
        <v>1321147.6050000107</v>
      </c>
      <c r="R2156">
        <v>1</v>
      </c>
      <c r="S2156">
        <f>VLOOKUP($F2156,'(참고)타워 스텟 가치'!$B$7:$L$11,S$2,0)+(VLOOKUP($F2156,'(참고)타워 스텟 가치'!$B$7:$L$11,S$2,0)*$E2156)</f>
        <v>650.25000000000512</v>
      </c>
      <c r="T2156">
        <f>VLOOKUP($F2156,'(참고)타워 스텟 가치'!$B$7:$L$11,T$2,0)+(VLOOKUP($F2156,'(참고)타워 스텟 가치'!$B$7:$L$11,T$2,0)*$E2156)</f>
        <v>1170.4500000000091</v>
      </c>
      <c r="U2156">
        <f>VLOOKUP($F2156,'(참고)타워 스텟 가치'!$B$7:$L$11,U$2,0)+(VLOOKUP($F2156,'(참고)타워 스텟 가치'!$B$7:$L$11,U$2,0)*$E2156)</f>
        <v>867000.00000000687</v>
      </c>
      <c r="V2156">
        <f>VLOOKUP($F2156,'(참고)타워 스텟 가치'!$B$7:$L$11,V$2,0)+(VLOOKUP($F2156,'(참고)타워 스텟 가치'!$B$7:$L$11,V$2,0)*$E2156)</f>
        <v>7803.0000000000618</v>
      </c>
      <c r="W2156">
        <f>VLOOKUP($F2156,'(참고)타워 스텟 가치'!$B$7:$L$11,W$2,0)+(VLOOKUP($F2156,'(참고)타워 스텟 가치'!$B$7:$L$11,W$2,0)*$E2156)</f>
        <v>130.05000000000103</v>
      </c>
      <c r="X2156">
        <f>VLOOKUP($F2156,'(참고)타워 스텟 가치'!$B$7:$L$11,X$2,0)+(VLOOKUP($F2156,'(참고)타워 스텟 가치'!$B$7:$L$11,X$2,0)*$E2156)</f>
        <v>52.020000000000408</v>
      </c>
      <c r="Y2156">
        <f>VLOOKUP($F2156,'(참고)타워 스텟 가치'!$B$7:$L$11,Y$2,0)+(VLOOKUP($F2156,'(참고)타워 스텟 가치'!$B$7:$L$11,Y$2,0)*$E2156)</f>
        <v>0</v>
      </c>
      <c r="Z2156">
        <f>VLOOKUP($F2156,'(참고)타워 스텟 가치'!$B$7:$L$11,Z$2,0)+(VLOOKUP($F2156,'(참고)타워 스텟 가치'!$B$7:$L$11,Z$2,0)*$E2156)</f>
        <v>0</v>
      </c>
      <c r="AA2156">
        <f>VLOOKUP($F2156,'(참고)타워 스텟 가치'!$B$7:$L$11,AA$2,0)+(VLOOKUP($F2156,'(참고)타워 스텟 가치'!$B$7:$L$11,AA$2,0)*$E2156)</f>
        <v>121.38000000000095</v>
      </c>
      <c r="AB2156">
        <f>SUM('스테이지별 몬스터 스텟'!S2156*'(참고)타워 스텟 가치'!$Q$17,'스테이지별 몬스터 스텟'!T2156*'(참고)타워 스텟 가치'!$R$17,'스테이지별 몬스터 스텟'!U2156*'(참고)타워 스텟 가치'!$S$17,'스테이지별 몬스터 스텟'!V2156*'(참고)타워 스텟 가치'!$T$17,'스테이지별 몬스터 스텟'!W2156*'(참고)타워 스텟 가치'!$U$17,'스테이지별 몬스터 스텟'!X2156*'(참고)타워 스텟 가치'!$V$17,'스테이지별 몬스터 스텟'!Y2156*'(참고)타워 스텟 가치'!$W$17,'스테이지별 몬스터 스텟'!Z2156*'(참고)타워 스텟 가치'!$X$17,'스테이지별 몬스터 스텟'!AA2156*'(참고)타워 스텟 가치'!$Y$17)</f>
        <v>1319717.0550000106</v>
      </c>
      <c r="AC2156">
        <v>2</v>
      </c>
      <c r="AD2156">
        <f>VLOOKUP($F2156,'(참고)타워 스텟 가치'!$B$12:$L$16,AD$2,0)+(VLOOKUP($F2156,'(참고)타워 스텟 가치'!$B$12:$L$16,AD$2,0)*$E2156)</f>
        <v>650.25000000000512</v>
      </c>
      <c r="AE2156">
        <f>VLOOKUP($F2156,'(참고)타워 스텟 가치'!$B$12:$L$16,AE$2,0)+(VLOOKUP($F2156,'(참고)타워 스텟 가치'!$B$12:$L$16,AE$2,0)*$E2156)</f>
        <v>780.30000000000621</v>
      </c>
      <c r="AF2156">
        <f>VLOOKUP($F2156,'(참고)타워 스텟 가치'!$B$12:$L$16,AF$2,0)+(VLOOKUP($F2156,'(참고)타워 스텟 가치'!$B$12:$L$16,AF$2,0)*$E2156)</f>
        <v>867000.00000000687</v>
      </c>
      <c r="AG2156">
        <f>VLOOKUP($F2156,'(참고)타워 스텟 가치'!$B$12:$L$16,AG$2,0)+(VLOOKUP($F2156,'(참고)타워 스텟 가치'!$B$12:$L$16,AG$2,0)*$E2156)</f>
        <v>3901.5000000000309</v>
      </c>
      <c r="AH2156">
        <f>VLOOKUP($F2156,'(참고)타워 스텟 가치'!$B$12:$L$16,AH$2,0)+(VLOOKUP($F2156,'(참고)타워 스텟 가치'!$B$12:$L$16,AH$2,0)*$E2156)</f>
        <v>130.05000000000103</v>
      </c>
      <c r="AI2156">
        <f>VLOOKUP($F2156,'(참고)타워 스텟 가치'!$B$12:$L$16,AI$2,0)+(VLOOKUP($F2156,'(참고)타워 스텟 가치'!$B$12:$L$16,AI$2,0)*$E2156)</f>
        <v>52.020000000000408</v>
      </c>
      <c r="AJ2156">
        <f>VLOOKUP($F2156,'(참고)타워 스텟 가치'!$B$12:$L$16,AJ$2,0)+(VLOOKUP($F2156,'(참고)타워 스텟 가치'!$B$12:$L$16,AJ$2,0)*$E2156)</f>
        <v>0</v>
      </c>
      <c r="AK2156">
        <f>VLOOKUP($F2156,'(참고)타워 스텟 가치'!$B$12:$L$16,AK$2,0)+(VLOOKUP($F2156,'(참고)타워 스텟 가치'!$B$12:$L$16,AK$2,0)*$E2156)</f>
        <v>0</v>
      </c>
      <c r="AL2156">
        <f>VLOOKUP($F2156,'(참고)타워 스텟 가치'!$B$12:$L$16,AL$2,0)+(VLOOKUP($F2156,'(참고)타워 스텟 가치'!$B$12:$L$16,AL$2,0)*$E2156)</f>
        <v>242.7600000000019</v>
      </c>
      <c r="AM2156">
        <f>SUM('스테이지별 몬스터 스텟'!AD2156*'(참고)타워 스텟 가치'!$Q$17,'스테이지별 몬스터 스텟'!AE2156*'(참고)타워 스텟 가치'!$R$17,'스테이지별 몬스터 스텟'!AF2156*'(참고)타워 스텟 가치'!$S$17,'스테이지별 몬스터 스텟'!AG2156*'(참고)타워 스텟 가치'!$T$17,'스테이지별 몬스터 스텟'!AH2156*'(참고)타워 스텟 가치'!$U$17,'스테이지별 몬스터 스텟'!AI2156*'(참고)타워 스텟 가치'!$V$17,'스테이지별 몬스터 스텟'!AJ2156*'(참고)타워 스텟 가치'!$W$17,'스테이지별 몬스터 스텟'!AK2156*'(참고)타워 스텟 가치'!$X$17,'스테이지별 몬스터 스텟'!AL2156*'(참고)타워 스텟 가치'!$Y$17)</f>
        <v>1311571.5900000103</v>
      </c>
      <c r="AN2156">
        <v>3</v>
      </c>
    </row>
    <row r="2157" spans="3:40" x14ac:dyDescent="0.3">
      <c r="C2157">
        <v>3</v>
      </c>
      <c r="D2157">
        <f t="shared" si="101"/>
        <v>431</v>
      </c>
      <c r="E2157" s="52">
        <f>VLOOKUP(D2157,'스테이지별 난이도 설정'!B:C,2,0)</f>
        <v>172.40000000000137</v>
      </c>
      <c r="F2157" t="str">
        <f t="shared" si="102"/>
        <v>에픽</v>
      </c>
      <c r="G2157">
        <f t="shared" si="100"/>
        <v>6</v>
      </c>
      <c r="H2157">
        <f>VLOOKUP($F2157,'(참고)타워 스텟 가치'!$B$2:$L$6,H$2,0)+(VLOOKUP($F2157,'(참고)타워 스텟 가치'!$B$2:$L$6,H$2,0)*$E2157)</f>
        <v>2926.1250000000232</v>
      </c>
      <c r="I2157">
        <f>VLOOKUP($F2157,'(참고)타워 스텟 가치'!$B$2:$L$6,I$2,0)+(VLOOKUP($F2157,'(참고)타워 스텟 가치'!$B$2:$L$6,I$2,0)*$E2157)</f>
        <v>585.22500000000457</v>
      </c>
      <c r="J2157">
        <f>VLOOKUP($F2157,'(참고)타워 스텟 가치'!$B$2:$L$6,J$2,0)+(VLOOKUP($F2157,'(참고)타워 스텟 가치'!$B$2:$L$6,J$2,0)*$E2157)</f>
        <v>867000.00000000687</v>
      </c>
      <c r="K2157">
        <f>VLOOKUP($F2157,'(참고)타워 스텟 가치'!$B$2:$L$6,K$2,0)+(VLOOKUP($F2157,'(참고)타워 스텟 가치'!$B$2:$L$6,K$2,0)*$E2157)</f>
        <v>11704.500000000093</v>
      </c>
      <c r="L2157">
        <f>VLOOKUP($F2157,'(참고)타워 스텟 가치'!$B$2:$L$6,L$2,0)+(VLOOKUP($F2157,'(참고)타워 스텟 가치'!$B$2:$L$6,L$2,0)*$E2157)</f>
        <v>195.07500000000155</v>
      </c>
      <c r="M2157">
        <f>VLOOKUP($F2157,'(참고)타워 스텟 가치'!$B$2:$L$6,M$2,0)+(VLOOKUP($F2157,'(참고)타워 스텟 가치'!$B$2:$L$6,M$2,0)*$E2157)</f>
        <v>52.020000000000408</v>
      </c>
      <c r="N2157">
        <f>VLOOKUP($F2157,'(참고)타워 스텟 가치'!$B$2:$L$6,N$2,0)+(VLOOKUP($F2157,'(참고)타워 스텟 가치'!$B$2:$L$6,N$2,0)*$E2157)</f>
        <v>0</v>
      </c>
      <c r="O2157">
        <f>VLOOKUP($F2157,'(참고)타워 스텟 가치'!$B$2:$L$6,O$2,0)+(VLOOKUP($F2157,'(참고)타워 스텟 가치'!$B$2:$L$6,O$2,0)*$E2157)</f>
        <v>0</v>
      </c>
      <c r="P2157">
        <f>VLOOKUP($F2157,'(참고)타워 스텟 가치'!$B$2:$L$6,P$2,0)+(VLOOKUP($F2157,'(참고)타워 스텟 가치'!$B$2:$L$6,P$2,0)*$E2157)</f>
        <v>121.38000000000095</v>
      </c>
      <c r="Q2157">
        <f>SUM('스테이지별 몬스터 스텟'!H2157*'(참고)타워 스텟 가치'!$Q$17,'스테이지별 몬스터 스텟'!I2157*'(참고)타워 스텟 가치'!$R$17,'스테이지별 몬스터 스텟'!J2157*'(참고)타워 스텟 가치'!$S$17,'스테이지별 몬스터 스텟'!K2157*'(참고)타워 스텟 가치'!$T$17,'스테이지별 몬스터 스텟'!L2157*'(참고)타워 스텟 가치'!$U$17,'스테이지별 몬스터 스텟'!M2157*'(참고)타워 스텟 가치'!$V$17,'스테이지별 몬스터 스텟'!N2157*'(참고)타워 스텟 가치'!$W$17,'스테이지별 몬스터 스텟'!O2157*'(참고)타워 스텟 가치'!$X$17,'스테이지별 몬스터 스텟'!P2157*'(참고)타워 스텟 가치'!$Y$17)</f>
        <v>1331324.0175000106</v>
      </c>
      <c r="R2157">
        <v>1</v>
      </c>
      <c r="S2157">
        <f>VLOOKUP($F2157,'(참고)타워 스텟 가치'!$B$7:$L$11,S$2,0)+(VLOOKUP($F2157,'(참고)타워 스텟 가치'!$B$7:$L$11,S$2,0)*$E2157)</f>
        <v>975.37500000000773</v>
      </c>
      <c r="T2157">
        <f>VLOOKUP($F2157,'(참고)타워 스텟 가치'!$B$7:$L$11,T$2,0)+(VLOOKUP($F2157,'(참고)타워 스텟 가치'!$B$7:$L$11,T$2,0)*$E2157)</f>
        <v>1755.6750000000138</v>
      </c>
      <c r="U2157">
        <f>VLOOKUP($F2157,'(참고)타워 스텟 가치'!$B$7:$L$11,U$2,0)+(VLOOKUP($F2157,'(참고)타워 스텟 가치'!$B$7:$L$11,U$2,0)*$E2157)</f>
        <v>867000.00000000687</v>
      </c>
      <c r="V2157">
        <f>VLOOKUP($F2157,'(참고)타워 스텟 가치'!$B$7:$L$11,V$2,0)+(VLOOKUP($F2157,'(참고)타워 스텟 가치'!$B$7:$L$11,V$2,0)*$E2157)</f>
        <v>11704.500000000093</v>
      </c>
      <c r="W2157">
        <f>VLOOKUP($F2157,'(참고)타워 스텟 가치'!$B$7:$L$11,W$2,0)+(VLOOKUP($F2157,'(참고)타워 스텟 가치'!$B$7:$L$11,W$2,0)*$E2157)</f>
        <v>195.07500000000155</v>
      </c>
      <c r="X2157">
        <f>VLOOKUP($F2157,'(참고)타워 스텟 가치'!$B$7:$L$11,X$2,0)+(VLOOKUP($F2157,'(참고)타워 스텟 가치'!$B$7:$L$11,X$2,0)*$E2157)</f>
        <v>52.020000000000408</v>
      </c>
      <c r="Y2157">
        <f>VLOOKUP($F2157,'(참고)타워 스텟 가치'!$B$7:$L$11,Y$2,0)+(VLOOKUP($F2157,'(참고)타워 스텟 가치'!$B$7:$L$11,Y$2,0)*$E2157)</f>
        <v>0</v>
      </c>
      <c r="Z2157">
        <f>VLOOKUP($F2157,'(참고)타워 스텟 가치'!$B$7:$L$11,Z$2,0)+(VLOOKUP($F2157,'(참고)타워 스텟 가치'!$B$7:$L$11,Z$2,0)*$E2157)</f>
        <v>0</v>
      </c>
      <c r="AA2157">
        <f>VLOOKUP($F2157,'(참고)타워 스텟 가치'!$B$7:$L$11,AA$2,0)+(VLOOKUP($F2157,'(참고)타워 스텟 가치'!$B$7:$L$11,AA$2,0)*$E2157)</f>
        <v>121.38000000000095</v>
      </c>
      <c r="AB2157">
        <f>SUM('스테이지별 몬스터 스텟'!S2157*'(참고)타워 스텟 가치'!$Q$17,'스테이지별 몬스터 스텟'!T2157*'(참고)타워 스텟 가치'!$R$17,'스테이지별 몬스터 스텟'!U2157*'(참고)타워 스텟 가치'!$S$17,'스테이지별 몬스터 스텟'!V2157*'(참고)타워 스텟 가치'!$T$17,'스테이지별 몬스터 스텟'!W2157*'(참고)타워 스텟 가치'!$U$17,'스테이지별 몬스터 스텟'!X2157*'(참고)타워 스텟 가치'!$V$17,'스테이지별 몬스터 스텟'!Y2157*'(참고)타워 스텟 가치'!$W$17,'스테이지별 몬스터 스텟'!Z2157*'(참고)타워 스텟 가치'!$X$17,'스테이지별 몬스터 스텟'!AA2157*'(참고)타워 스텟 가치'!$Y$17)</f>
        <v>1329178.1925000104</v>
      </c>
      <c r="AC2157">
        <v>2</v>
      </c>
      <c r="AD2157">
        <f>VLOOKUP($F2157,'(참고)타워 스텟 가치'!$B$12:$L$16,AD$2,0)+(VLOOKUP($F2157,'(참고)타워 스텟 가치'!$B$12:$L$16,AD$2,0)*$E2157)</f>
        <v>975.37500000000773</v>
      </c>
      <c r="AE2157">
        <f>VLOOKUP($F2157,'(참고)타워 스텟 가치'!$B$12:$L$16,AE$2,0)+(VLOOKUP($F2157,'(참고)타워 스텟 가치'!$B$12:$L$16,AE$2,0)*$E2157)</f>
        <v>1170.4500000000091</v>
      </c>
      <c r="AF2157">
        <f>VLOOKUP($F2157,'(참고)타워 스텟 가치'!$B$12:$L$16,AF$2,0)+(VLOOKUP($F2157,'(참고)타워 스텟 가치'!$B$12:$L$16,AF$2,0)*$E2157)</f>
        <v>867000.00000000687</v>
      </c>
      <c r="AG2157">
        <f>VLOOKUP($F2157,'(참고)타워 스텟 가치'!$B$12:$L$16,AG$2,0)+(VLOOKUP($F2157,'(참고)타워 스텟 가치'!$B$12:$L$16,AG$2,0)*$E2157)</f>
        <v>5852.2500000000464</v>
      </c>
      <c r="AH2157">
        <f>VLOOKUP($F2157,'(참고)타워 스텟 가치'!$B$12:$L$16,AH$2,0)+(VLOOKUP($F2157,'(참고)타워 스텟 가치'!$B$12:$L$16,AH$2,0)*$E2157)</f>
        <v>195.07500000000155</v>
      </c>
      <c r="AI2157">
        <f>VLOOKUP($F2157,'(참고)타워 스텟 가치'!$B$12:$L$16,AI$2,0)+(VLOOKUP($F2157,'(참고)타워 스텟 가치'!$B$12:$L$16,AI$2,0)*$E2157)</f>
        <v>52.020000000000408</v>
      </c>
      <c r="AJ2157">
        <f>VLOOKUP($F2157,'(참고)타워 스텟 가치'!$B$12:$L$16,AJ$2,0)+(VLOOKUP($F2157,'(참고)타워 스텟 가치'!$B$12:$L$16,AJ$2,0)*$E2157)</f>
        <v>0</v>
      </c>
      <c r="AK2157">
        <f>VLOOKUP($F2157,'(참고)타워 스텟 가치'!$B$12:$L$16,AK$2,0)+(VLOOKUP($F2157,'(참고)타워 스텟 가치'!$B$12:$L$16,AK$2,0)*$E2157)</f>
        <v>0</v>
      </c>
      <c r="AL2157">
        <f>VLOOKUP($F2157,'(참고)타워 스텟 가치'!$B$12:$L$16,AL$2,0)+(VLOOKUP($F2157,'(참고)타워 스텟 가치'!$B$12:$L$16,AL$2,0)*$E2157)</f>
        <v>242.7600000000019</v>
      </c>
      <c r="AM2157">
        <f>SUM('스테이지별 몬스터 스텟'!AD2157*'(참고)타워 스텟 가치'!$Q$17,'스테이지별 몬스터 스텟'!AE2157*'(참고)타워 스텟 가치'!$R$17,'스테이지별 몬스터 스텟'!AF2157*'(참고)타워 스텟 가치'!$S$17,'스테이지별 몬스터 스텟'!AG2157*'(참고)타워 스텟 가치'!$T$17,'스테이지별 몬스터 스텟'!AH2157*'(참고)타워 스텟 가치'!$U$17,'스테이지별 몬스터 스텟'!AI2157*'(참고)타워 스텟 가치'!$V$17,'스테이지별 몬스터 스텟'!AJ2157*'(참고)타워 스텟 가치'!$W$17,'스테이지별 몬스터 스텟'!AK2157*'(참고)타워 스텟 가치'!$X$17,'스테이지별 몬스터 스텟'!AL2157*'(참고)타워 스텟 가치'!$Y$17)</f>
        <v>1316838.6150000102</v>
      </c>
      <c r="AN2157">
        <v>3</v>
      </c>
    </row>
    <row r="2158" spans="3:40" x14ac:dyDescent="0.3">
      <c r="C2158">
        <v>4</v>
      </c>
      <c r="D2158">
        <f t="shared" si="101"/>
        <v>431</v>
      </c>
      <c r="E2158" s="52">
        <f>VLOOKUP(D2158,'스테이지별 난이도 설정'!B:C,2,0)</f>
        <v>172.40000000000137</v>
      </c>
      <c r="F2158" t="str">
        <f t="shared" si="102"/>
        <v>유니크</v>
      </c>
      <c r="G2158">
        <f t="shared" si="100"/>
        <v>6</v>
      </c>
      <c r="H2158">
        <f>VLOOKUP($F2158,'(참고)타워 스텟 가치'!$B$2:$L$6,H$2,0)+(VLOOKUP($F2158,'(참고)타워 스텟 가치'!$B$2:$L$6,H$2,0)*$E2158)</f>
        <v>4389.1875000000346</v>
      </c>
      <c r="I2158">
        <f>VLOOKUP($F2158,'(참고)타워 스텟 가치'!$B$2:$L$6,I$2,0)+(VLOOKUP($F2158,'(참고)타워 스텟 가치'!$B$2:$L$6,I$2,0)*$E2158)</f>
        <v>877.83750000000691</v>
      </c>
      <c r="J2158">
        <f>VLOOKUP($F2158,'(참고)타워 스텟 가치'!$B$2:$L$6,J$2,0)+(VLOOKUP($F2158,'(참고)타워 스텟 가치'!$B$2:$L$6,J$2,0)*$E2158)</f>
        <v>867000.00000000687</v>
      </c>
      <c r="K2158">
        <f>VLOOKUP($F2158,'(참고)타워 스텟 가치'!$B$2:$L$6,K$2,0)+(VLOOKUP($F2158,'(참고)타워 스텟 가치'!$B$2:$L$6,K$2,0)*$E2158)</f>
        <v>17556.750000000138</v>
      </c>
      <c r="L2158">
        <f>VLOOKUP($F2158,'(참고)타워 스텟 가치'!$B$2:$L$6,L$2,0)+(VLOOKUP($F2158,'(참고)타워 스텟 가치'!$B$2:$L$6,L$2,0)*$E2158)</f>
        <v>292.61250000000229</v>
      </c>
      <c r="M2158">
        <f>VLOOKUP($F2158,'(참고)타워 스텟 가치'!$B$2:$L$6,M$2,0)+(VLOOKUP($F2158,'(참고)타워 스텟 가치'!$B$2:$L$6,M$2,0)*$E2158)</f>
        <v>52.020000000000408</v>
      </c>
      <c r="N2158">
        <f>VLOOKUP($F2158,'(참고)타워 스텟 가치'!$B$2:$L$6,N$2,0)+(VLOOKUP($F2158,'(참고)타워 스텟 가치'!$B$2:$L$6,N$2,0)*$E2158)</f>
        <v>0</v>
      </c>
      <c r="O2158">
        <f>VLOOKUP($F2158,'(참고)타워 스텟 가치'!$B$2:$L$6,O$2,0)+(VLOOKUP($F2158,'(참고)타워 스텟 가치'!$B$2:$L$6,O$2,0)*$E2158)</f>
        <v>0</v>
      </c>
      <c r="P2158">
        <f>VLOOKUP($F2158,'(참고)타워 스텟 가치'!$B$2:$L$6,P$2,0)+(VLOOKUP($F2158,'(참고)타워 스텟 가치'!$B$2:$L$6,P$2,0)*$E2158)</f>
        <v>173.40000000000137</v>
      </c>
      <c r="Q2158">
        <f>SUM('스테이지별 몬스터 스텟'!H2158*'(참고)타워 스텟 가치'!$Q$17,'스테이지별 몬스터 스텟'!I2158*'(참고)타워 스텟 가치'!$R$17,'스테이지별 몬스터 스텟'!J2158*'(참고)타워 스텟 가치'!$S$17,'스테이지별 몬스터 스텟'!K2158*'(참고)타워 스텟 가치'!$T$17,'스테이지별 몬스터 스텟'!L2158*'(참고)타워 스텟 가치'!$U$17,'스테이지별 몬스터 스텟'!M2158*'(참고)타워 스텟 가치'!$V$17,'스테이지별 몬스터 스텟'!N2158*'(참고)타워 스텟 가치'!$W$17,'스테이지별 몬스터 스텟'!O2158*'(참고)타워 스텟 가치'!$X$17,'스테이지별 몬스터 스텟'!P2158*'(참고)타워 스텟 가치'!$Y$17)</f>
        <v>1346692.6762500107</v>
      </c>
      <c r="R2158">
        <v>1</v>
      </c>
      <c r="S2158">
        <f>VLOOKUP($F2158,'(참고)타워 스텟 가치'!$B$7:$L$11,S$2,0)+(VLOOKUP($F2158,'(참고)타워 스텟 가치'!$B$7:$L$11,S$2,0)*$E2158)</f>
        <v>1463.0625000000116</v>
      </c>
      <c r="T2158">
        <f>VLOOKUP($F2158,'(참고)타워 스텟 가치'!$B$7:$L$11,T$2,0)+(VLOOKUP($F2158,'(참고)타워 스텟 가치'!$B$7:$L$11,T$2,0)*$E2158)</f>
        <v>2633.5125000000207</v>
      </c>
      <c r="U2158">
        <f>VLOOKUP($F2158,'(참고)타워 스텟 가치'!$B$7:$L$11,U$2,0)+(VLOOKUP($F2158,'(참고)타워 스텟 가치'!$B$7:$L$11,U$2,0)*$E2158)</f>
        <v>867000.00000000687</v>
      </c>
      <c r="V2158">
        <f>VLOOKUP($F2158,'(참고)타워 스텟 가치'!$B$7:$L$11,V$2,0)+(VLOOKUP($F2158,'(참고)타워 스텟 가치'!$B$7:$L$11,V$2,0)*$E2158)</f>
        <v>17556.750000000138</v>
      </c>
      <c r="W2158">
        <f>VLOOKUP($F2158,'(참고)타워 스텟 가치'!$B$7:$L$11,W$2,0)+(VLOOKUP($F2158,'(참고)타워 스텟 가치'!$B$7:$L$11,W$2,0)*$E2158)</f>
        <v>292.61250000000229</v>
      </c>
      <c r="X2158">
        <f>VLOOKUP($F2158,'(참고)타워 스텟 가치'!$B$7:$L$11,X$2,0)+(VLOOKUP($F2158,'(참고)타워 스텟 가치'!$B$7:$L$11,X$2,0)*$E2158)</f>
        <v>52.020000000000408</v>
      </c>
      <c r="Y2158">
        <f>VLOOKUP($F2158,'(참고)타워 스텟 가치'!$B$7:$L$11,Y$2,0)+(VLOOKUP($F2158,'(참고)타워 스텟 가치'!$B$7:$L$11,Y$2,0)*$E2158)</f>
        <v>0</v>
      </c>
      <c r="Z2158">
        <f>VLOOKUP($F2158,'(참고)타워 스텟 가치'!$B$7:$L$11,Z$2,0)+(VLOOKUP($F2158,'(참고)타워 스텟 가치'!$B$7:$L$11,Z$2,0)*$E2158)</f>
        <v>0</v>
      </c>
      <c r="AA2158">
        <f>VLOOKUP($F2158,'(참고)타워 스텟 가치'!$B$7:$L$11,AA$2,0)+(VLOOKUP($F2158,'(참고)타워 스텟 가치'!$B$7:$L$11,AA$2,0)*$E2158)</f>
        <v>173.40000000000137</v>
      </c>
      <c r="AB2158">
        <f>SUM('스테이지별 몬스터 스텟'!S2158*'(참고)타워 스텟 가치'!$Q$17,'스테이지별 몬스터 스텟'!T2158*'(참고)타워 스텟 가치'!$R$17,'스테이지별 몬스터 스텟'!U2158*'(참고)타워 스텟 가치'!$S$17,'스테이지별 몬스터 스텟'!V2158*'(참고)타워 스텟 가치'!$T$17,'스테이지별 몬스터 스텟'!W2158*'(참고)타워 스텟 가치'!$U$17,'스테이지별 몬스터 스텟'!X2158*'(참고)타워 스텟 가치'!$V$17,'스테이지별 몬스터 스텟'!Y2158*'(참고)타워 스텟 가치'!$W$17,'스테이지별 몬스터 스텟'!Z2158*'(참고)타워 스텟 가치'!$X$17,'스테이지별 몬스터 스텟'!AA2158*'(참고)타워 스텟 가치'!$Y$17)</f>
        <v>1343473.9387500107</v>
      </c>
      <c r="AC2158">
        <v>2</v>
      </c>
      <c r="AD2158">
        <f>VLOOKUP($F2158,'(참고)타워 스텟 가치'!$B$12:$L$16,AD$2,0)+(VLOOKUP($F2158,'(참고)타워 스텟 가치'!$B$12:$L$16,AD$2,0)*$E2158)</f>
        <v>1463.0625000000116</v>
      </c>
      <c r="AE2158">
        <f>VLOOKUP($F2158,'(참고)타워 스텟 가치'!$B$12:$L$16,AE$2,0)+(VLOOKUP($F2158,'(참고)타워 스텟 가치'!$B$12:$L$16,AE$2,0)*$E2158)</f>
        <v>1755.6750000000138</v>
      </c>
      <c r="AF2158">
        <f>VLOOKUP($F2158,'(참고)타워 스텟 가치'!$B$12:$L$16,AF$2,0)+(VLOOKUP($F2158,'(참고)타워 스텟 가치'!$B$12:$L$16,AF$2,0)*$E2158)</f>
        <v>867000.00000000687</v>
      </c>
      <c r="AG2158">
        <f>VLOOKUP($F2158,'(참고)타워 스텟 가치'!$B$12:$L$16,AG$2,0)+(VLOOKUP($F2158,'(참고)타워 스텟 가치'!$B$12:$L$16,AG$2,0)*$E2158)</f>
        <v>8778.3750000000691</v>
      </c>
      <c r="AH2158">
        <f>VLOOKUP($F2158,'(참고)타워 스텟 가치'!$B$12:$L$16,AH$2,0)+(VLOOKUP($F2158,'(참고)타워 스텟 가치'!$B$12:$L$16,AH$2,0)*$E2158)</f>
        <v>292.61250000000229</v>
      </c>
      <c r="AI2158">
        <f>VLOOKUP($F2158,'(참고)타워 스텟 가치'!$B$12:$L$16,AI$2,0)+(VLOOKUP($F2158,'(참고)타워 스텟 가치'!$B$12:$L$16,AI$2,0)*$E2158)</f>
        <v>52.020000000000408</v>
      </c>
      <c r="AJ2158">
        <f>VLOOKUP($F2158,'(참고)타워 스텟 가치'!$B$12:$L$16,AJ$2,0)+(VLOOKUP($F2158,'(참고)타워 스텟 가치'!$B$12:$L$16,AJ$2,0)*$E2158)</f>
        <v>0</v>
      </c>
      <c r="AK2158">
        <f>VLOOKUP($F2158,'(참고)타워 스텟 가치'!$B$12:$L$16,AK$2,0)+(VLOOKUP($F2158,'(참고)타워 스텟 가치'!$B$12:$L$16,AK$2,0)*$E2158)</f>
        <v>0</v>
      </c>
      <c r="AL2158">
        <f>VLOOKUP($F2158,'(참고)타워 스텟 가치'!$B$12:$L$16,AL$2,0)+(VLOOKUP($F2158,'(참고)타워 스텟 가치'!$B$12:$L$16,AL$2,0)*$E2158)</f>
        <v>346.80000000000274</v>
      </c>
      <c r="AM2158">
        <f>SUM('스테이지별 몬스터 스텟'!AD2158*'(참고)타워 스텟 가치'!$Q$17,'스테이지별 몬스터 스텟'!AE2158*'(참고)타워 스텟 가치'!$R$17,'스테이지별 몬스터 스텟'!AF2158*'(참고)타워 스텟 가치'!$S$17,'스테이지별 몬스터 스텟'!AG2158*'(참고)타워 스텟 가치'!$T$17,'스테이지별 몬스터 스텟'!AH2158*'(참고)타워 스텟 가치'!$U$17,'스테이지별 몬스터 스텟'!AI2158*'(참고)타워 스텟 가치'!$V$17,'스테이지별 몬스터 스텟'!AJ2158*'(참고)타워 스텟 가치'!$W$17,'스테이지별 몬스터 스텟'!AK2158*'(참고)타워 스텟 가치'!$X$17,'스테이지별 몬스터 스텟'!AL2158*'(참고)타워 스텟 가치'!$Y$17)</f>
        <v>1324947.2325000106</v>
      </c>
      <c r="AN2158">
        <v>3</v>
      </c>
    </row>
    <row r="2159" spans="3:40" x14ac:dyDescent="0.3">
      <c r="C2159">
        <v>5</v>
      </c>
      <c r="D2159">
        <f t="shared" si="101"/>
        <v>431</v>
      </c>
      <c r="E2159" s="52">
        <f>VLOOKUP(D2159,'스테이지별 난이도 설정'!B:C,2,0)</f>
        <v>172.40000000000137</v>
      </c>
      <c r="F2159" t="str">
        <f t="shared" si="102"/>
        <v>스페셜</v>
      </c>
      <c r="G2159">
        <f t="shared" si="100"/>
        <v>6</v>
      </c>
      <c r="H2159">
        <f>VLOOKUP($F2159,'(참고)타워 스텟 가치'!$B$2:$L$6,H$2,0)+(VLOOKUP($F2159,'(참고)타워 스텟 가치'!$B$2:$L$6,H$2,0)*$E2159)</f>
        <v>6583.7812500000518</v>
      </c>
      <c r="I2159">
        <f>VLOOKUP($F2159,'(참고)타워 스텟 가치'!$B$2:$L$6,I$2,0)+(VLOOKUP($F2159,'(참고)타워 스텟 가치'!$B$2:$L$6,I$2,0)*$E2159)</f>
        <v>1316.7562500000104</v>
      </c>
      <c r="J2159">
        <f>VLOOKUP($F2159,'(참고)타워 스텟 가치'!$B$2:$L$6,J$2,0)+(VLOOKUP($F2159,'(참고)타워 스텟 가치'!$B$2:$L$6,J$2,0)*$E2159)</f>
        <v>867000.00000000687</v>
      </c>
      <c r="K2159">
        <f>VLOOKUP($F2159,'(참고)타워 스텟 가치'!$B$2:$L$6,K$2,0)+(VLOOKUP($F2159,'(참고)타워 스텟 가치'!$B$2:$L$6,K$2,0)*$E2159)</f>
        <v>26335.125000000207</v>
      </c>
      <c r="L2159">
        <f>VLOOKUP($F2159,'(참고)타워 스텟 가치'!$B$2:$L$6,L$2,0)+(VLOOKUP($F2159,'(참고)타워 스텟 가치'!$B$2:$L$6,L$2,0)*$E2159)</f>
        <v>438.91875000000346</v>
      </c>
      <c r="M2159">
        <f>VLOOKUP($F2159,'(참고)타워 스텟 가치'!$B$2:$L$6,M$2,0)+(VLOOKUP($F2159,'(참고)타워 스텟 가치'!$B$2:$L$6,M$2,0)*$E2159)</f>
        <v>52.020000000000408</v>
      </c>
      <c r="N2159">
        <f>VLOOKUP($F2159,'(참고)타워 스텟 가치'!$B$2:$L$6,N$2,0)+(VLOOKUP($F2159,'(참고)타워 스텟 가치'!$B$2:$L$6,N$2,0)*$E2159)</f>
        <v>0</v>
      </c>
      <c r="O2159">
        <f>VLOOKUP($F2159,'(참고)타워 스텟 가치'!$B$2:$L$6,O$2,0)+(VLOOKUP($F2159,'(참고)타워 스텟 가치'!$B$2:$L$6,O$2,0)*$E2159)</f>
        <v>0</v>
      </c>
      <c r="P2159">
        <f>VLOOKUP($F2159,'(참고)타워 스텟 가치'!$B$2:$L$6,P$2,0)+(VLOOKUP($F2159,'(참고)타워 스텟 가치'!$B$2:$L$6,P$2,0)*$E2159)</f>
        <v>173.40000000000137</v>
      </c>
      <c r="Q2159">
        <f>SUM('스테이지별 몬스터 스텟'!H2159*'(참고)타워 스텟 가치'!$Q$17,'스테이지별 몬스터 스텟'!I2159*'(참고)타워 스텟 가치'!$R$17,'스테이지별 몬스터 스텟'!J2159*'(참고)타워 스텟 가치'!$S$17,'스테이지별 몬스터 스텟'!K2159*'(참고)타워 스텟 가치'!$T$17,'스테이지별 몬스터 스텟'!L2159*'(참고)타워 스텟 가치'!$U$17,'스테이지별 몬스터 스텟'!M2159*'(참고)타워 스텟 가치'!$V$17,'스테이지별 몬스터 스텟'!N2159*'(참고)타워 스텟 가치'!$W$17,'스테이지별 몬스터 스텟'!O2159*'(참고)타워 스텟 가치'!$X$17,'스테이지별 몬스터 스텟'!P2159*'(참고)타워 스텟 가치'!$Y$17)</f>
        <v>1369589.6043750108</v>
      </c>
      <c r="R2159">
        <v>1</v>
      </c>
      <c r="S2159">
        <f>VLOOKUP($F2159,'(참고)타워 스텟 가치'!$B$7:$L$11,S$2,0)+(VLOOKUP($F2159,'(참고)타워 스텟 가치'!$B$7:$L$11,S$2,0)*$E2159)</f>
        <v>2194.5937500000173</v>
      </c>
      <c r="T2159">
        <f>VLOOKUP($F2159,'(참고)타워 스텟 가치'!$B$7:$L$11,T$2,0)+(VLOOKUP($F2159,'(참고)타워 스텟 가치'!$B$7:$L$11,T$2,0)*$E2159)</f>
        <v>3950.2687500000311</v>
      </c>
      <c r="U2159">
        <f>VLOOKUP($F2159,'(참고)타워 스텟 가치'!$B$7:$L$11,U$2,0)+(VLOOKUP($F2159,'(참고)타워 스텟 가치'!$B$7:$L$11,U$2,0)*$E2159)</f>
        <v>867000.00000000687</v>
      </c>
      <c r="V2159">
        <f>VLOOKUP($F2159,'(참고)타워 스텟 가치'!$B$7:$L$11,V$2,0)+(VLOOKUP($F2159,'(참고)타워 스텟 가치'!$B$7:$L$11,V$2,0)*$E2159)</f>
        <v>26335.125000000207</v>
      </c>
      <c r="W2159">
        <f>VLOOKUP($F2159,'(참고)타워 스텟 가치'!$B$7:$L$11,W$2,0)+(VLOOKUP($F2159,'(참고)타워 스텟 가치'!$B$7:$L$11,W$2,0)*$E2159)</f>
        <v>438.91875000000346</v>
      </c>
      <c r="X2159">
        <f>VLOOKUP($F2159,'(참고)타워 스텟 가치'!$B$7:$L$11,X$2,0)+(VLOOKUP($F2159,'(참고)타워 스텟 가치'!$B$7:$L$11,X$2,0)*$E2159)</f>
        <v>52.020000000000408</v>
      </c>
      <c r="Y2159">
        <f>VLOOKUP($F2159,'(참고)타워 스텟 가치'!$B$7:$L$11,Y$2,0)+(VLOOKUP($F2159,'(참고)타워 스텟 가치'!$B$7:$L$11,Y$2,0)*$E2159)</f>
        <v>0</v>
      </c>
      <c r="Z2159">
        <f>VLOOKUP($F2159,'(참고)타워 스텟 가치'!$B$7:$L$11,Z$2,0)+(VLOOKUP($F2159,'(참고)타워 스텟 가치'!$B$7:$L$11,Z$2,0)*$E2159)</f>
        <v>0</v>
      </c>
      <c r="AA2159">
        <f>VLOOKUP($F2159,'(참고)타워 스텟 가치'!$B$7:$L$11,AA$2,0)+(VLOOKUP($F2159,'(참고)타워 스텟 가치'!$B$7:$L$11,AA$2,0)*$E2159)</f>
        <v>173.40000000000137</v>
      </c>
      <c r="AB2159">
        <f>SUM('스테이지별 몬스터 스텟'!S2159*'(참고)타워 스텟 가치'!$Q$17,'스테이지별 몬스터 스텟'!T2159*'(참고)타워 스텟 가치'!$R$17,'스테이지별 몬스터 스텟'!U2159*'(참고)타워 스텟 가치'!$S$17,'스테이지별 몬스터 스텟'!V2159*'(참고)타워 스텟 가치'!$T$17,'스테이지별 몬스터 스텟'!W2159*'(참고)타워 스텟 가치'!$U$17,'스테이지별 몬스터 스텟'!X2159*'(참고)타워 스텟 가치'!$V$17,'스테이지별 몬스터 스텟'!Y2159*'(참고)타워 스텟 가치'!$W$17,'스테이지별 몬스터 스텟'!Z2159*'(참고)타워 스텟 가치'!$X$17,'스테이지별 몬스터 스텟'!AA2159*'(참고)타워 스텟 가치'!$Y$17)</f>
        <v>1364761.4981250109</v>
      </c>
      <c r="AC2159">
        <v>2</v>
      </c>
      <c r="AD2159">
        <f>VLOOKUP($F2159,'(참고)타워 스텟 가치'!$B$12:$L$16,AD$2,0)+(VLOOKUP($F2159,'(참고)타워 스텟 가치'!$B$12:$L$16,AD$2,0)*$E2159)</f>
        <v>2194.5937500000173</v>
      </c>
      <c r="AE2159">
        <f>VLOOKUP($F2159,'(참고)타워 스텟 가치'!$B$12:$L$16,AE$2,0)+(VLOOKUP($F2159,'(참고)타워 스텟 가치'!$B$12:$L$16,AE$2,0)*$E2159)</f>
        <v>2633.5125000000207</v>
      </c>
      <c r="AF2159">
        <f>VLOOKUP($F2159,'(참고)타워 스텟 가치'!$B$12:$L$16,AF$2,0)+(VLOOKUP($F2159,'(참고)타워 스텟 가치'!$B$12:$L$16,AF$2,0)*$E2159)</f>
        <v>867000.00000000687</v>
      </c>
      <c r="AG2159">
        <f>VLOOKUP($F2159,'(참고)타워 스텟 가치'!$B$12:$L$16,AG$2,0)+(VLOOKUP($F2159,'(참고)타워 스텟 가치'!$B$12:$L$16,AG$2,0)*$E2159)</f>
        <v>13167.562500000104</v>
      </c>
      <c r="AH2159">
        <f>VLOOKUP($F2159,'(참고)타워 스텟 가치'!$B$12:$L$16,AH$2,0)+(VLOOKUP($F2159,'(참고)타워 스텟 가치'!$B$12:$L$16,AH$2,0)*$E2159)</f>
        <v>438.91875000000346</v>
      </c>
      <c r="AI2159">
        <f>VLOOKUP($F2159,'(참고)타워 스텟 가치'!$B$12:$L$16,AI$2,0)+(VLOOKUP($F2159,'(참고)타워 스텟 가치'!$B$12:$L$16,AI$2,0)*$E2159)</f>
        <v>52.020000000000408</v>
      </c>
      <c r="AJ2159">
        <f>VLOOKUP($F2159,'(참고)타워 스텟 가치'!$B$12:$L$16,AJ$2,0)+(VLOOKUP($F2159,'(참고)타워 스텟 가치'!$B$12:$L$16,AJ$2,0)*$E2159)</f>
        <v>0</v>
      </c>
      <c r="AK2159">
        <f>VLOOKUP($F2159,'(참고)타워 스텟 가치'!$B$12:$L$16,AK$2,0)+(VLOOKUP($F2159,'(참고)타워 스텟 가치'!$B$12:$L$16,AK$2,0)*$E2159)</f>
        <v>0</v>
      </c>
      <c r="AL2159">
        <f>VLOOKUP($F2159,'(참고)타워 스텟 가치'!$B$12:$L$16,AL$2,0)+(VLOOKUP($F2159,'(참고)타워 스텟 가치'!$B$12:$L$16,AL$2,0)*$E2159)</f>
        <v>346.80000000000274</v>
      </c>
      <c r="AM2159">
        <f>SUM('스테이지별 몬스터 스텟'!AD2159*'(참고)타워 스텟 가치'!$Q$17,'스테이지별 몬스터 스텟'!AE2159*'(참고)타워 스텟 가치'!$R$17,'스테이지별 몬스터 스텟'!AF2159*'(참고)타워 스텟 가치'!$S$17,'스테이지별 몬스터 스텟'!AG2159*'(참고)타워 스텟 가치'!$T$17,'스테이지별 몬스터 스텟'!AH2159*'(참고)타워 스텟 가치'!$U$17,'스테이지별 몬스터 스텟'!AI2159*'(참고)타워 스텟 가치'!$V$17,'스테이지별 몬스터 스텟'!AJ2159*'(참고)타워 스텟 가치'!$W$17,'스테이지별 몬스터 스텟'!AK2159*'(참고)타워 스텟 가치'!$X$17,'스테이지별 몬스터 스텟'!AL2159*'(참고)타워 스텟 가치'!$Y$17)</f>
        <v>1336798.0387500105</v>
      </c>
      <c r="AN2159">
        <v>3</v>
      </c>
    </row>
    <row r="2160" spans="3:40" x14ac:dyDescent="0.3">
      <c r="C2160">
        <v>1</v>
      </c>
      <c r="D2160">
        <f t="shared" si="101"/>
        <v>432</v>
      </c>
      <c r="E2160" s="52">
        <f>VLOOKUP(D2160,'스테이지별 난이도 설정'!B:C,2,0)</f>
        <v>172.80000000000138</v>
      </c>
      <c r="F2160" t="str">
        <f t="shared" si="102"/>
        <v>일반</v>
      </c>
      <c r="G2160">
        <f t="shared" si="100"/>
        <v>6</v>
      </c>
      <c r="H2160">
        <f>VLOOKUP($F2160,'(참고)타워 스텟 가치'!$B$2:$L$6,H$2,0)+(VLOOKUP($F2160,'(참고)타워 스텟 가치'!$B$2:$L$6,H$2,0)*$E2160)</f>
        <v>1303.5000000000102</v>
      </c>
      <c r="I2160">
        <f>VLOOKUP($F2160,'(참고)타워 스텟 가치'!$B$2:$L$6,I$2,0)+(VLOOKUP($F2160,'(참고)타워 스텟 가치'!$B$2:$L$6,I$2,0)*$E2160)</f>
        <v>260.70000000000209</v>
      </c>
      <c r="J2160">
        <f>VLOOKUP($F2160,'(참고)타워 스텟 가치'!$B$2:$L$6,J$2,0)+(VLOOKUP($F2160,'(참고)타워 스텟 가치'!$B$2:$L$6,J$2,0)*$E2160)</f>
        <v>869000.00000000687</v>
      </c>
      <c r="K2160">
        <f>VLOOKUP($F2160,'(참고)타워 스텟 가치'!$B$2:$L$6,K$2,0)+(VLOOKUP($F2160,'(참고)타워 스텟 가치'!$B$2:$L$6,K$2,0)*$E2160)</f>
        <v>5214.0000000000409</v>
      </c>
      <c r="L2160">
        <f>VLOOKUP($F2160,'(참고)타워 스텟 가치'!$B$2:$L$6,L$2,0)+(VLOOKUP($F2160,'(참고)타워 스텟 가치'!$B$2:$L$6,L$2,0)*$E2160)</f>
        <v>86.900000000000688</v>
      </c>
      <c r="M2160">
        <f>VLOOKUP($F2160,'(참고)타워 스텟 가치'!$B$2:$L$6,M$2,0)+(VLOOKUP($F2160,'(참고)타워 스텟 가치'!$B$2:$L$6,M$2,0)*$E2160)</f>
        <v>52.140000000000406</v>
      </c>
      <c r="N2160">
        <f>VLOOKUP($F2160,'(참고)타워 스텟 가치'!$B$2:$L$6,N$2,0)+(VLOOKUP($F2160,'(참고)타워 스텟 가치'!$B$2:$L$6,N$2,0)*$E2160)</f>
        <v>0</v>
      </c>
      <c r="O2160">
        <f>VLOOKUP($F2160,'(참고)타워 스텟 가치'!$B$2:$L$6,O$2,0)+(VLOOKUP($F2160,'(참고)타워 스텟 가치'!$B$2:$L$6,O$2,0)*$E2160)</f>
        <v>0</v>
      </c>
      <c r="P2160">
        <f>VLOOKUP($F2160,'(참고)타워 스텟 가치'!$B$2:$L$6,P$2,0)+(VLOOKUP($F2160,'(참고)타워 스텟 가치'!$B$2:$L$6,P$2,0)*$E2160)</f>
        <v>121.66000000000096</v>
      </c>
      <c r="Q2160">
        <f>SUM('스테이지별 몬스터 스텟'!H2160*'(참고)타워 스텟 가치'!$Q$17,'스테이지별 몬스터 스텟'!I2160*'(참고)타워 스텟 가치'!$R$17,'스테이지별 몬스터 스텟'!J2160*'(참고)타워 스텟 가치'!$S$17,'스테이지별 몬스터 스텟'!K2160*'(참고)타워 스텟 가치'!$T$17,'스테이지별 몬스터 스텟'!L2160*'(참고)타워 스텟 가치'!$U$17,'스테이지별 몬스터 스텟'!M2160*'(참고)타워 스텟 가치'!$V$17,'스테이지별 몬스터 스텟'!N2160*'(참고)타워 스텟 가치'!$W$17,'스테이지별 몬스터 스텟'!O2160*'(참고)타워 스텟 가치'!$X$17,'스테이지별 몬스터 스텟'!P2160*'(참고)타워 스텟 가치'!$Y$17)</f>
        <v>1317395.3100000103</v>
      </c>
      <c r="R2160">
        <v>1</v>
      </c>
      <c r="S2160">
        <f>VLOOKUP($F2160,'(참고)타워 스텟 가치'!$B$7:$L$11,S$2,0)+(VLOOKUP($F2160,'(참고)타워 스텟 가치'!$B$7:$L$11,S$2,0)*$E2160)</f>
        <v>434.50000000000341</v>
      </c>
      <c r="T2160">
        <f>VLOOKUP($F2160,'(참고)타워 스텟 가치'!$B$7:$L$11,T$2,0)+(VLOOKUP($F2160,'(참고)타워 스텟 가치'!$B$7:$L$11,T$2,0)*$E2160)</f>
        <v>782.10000000000616</v>
      </c>
      <c r="U2160">
        <f>VLOOKUP($F2160,'(참고)타워 스텟 가치'!$B$7:$L$11,U$2,0)+(VLOOKUP($F2160,'(참고)타워 스텟 가치'!$B$7:$L$11,U$2,0)*$E2160)</f>
        <v>869000.00000000687</v>
      </c>
      <c r="V2160">
        <f>VLOOKUP($F2160,'(참고)타워 스텟 가치'!$B$7:$L$11,V$2,0)+(VLOOKUP($F2160,'(참고)타워 스텟 가치'!$B$7:$L$11,V$2,0)*$E2160)</f>
        <v>5214.0000000000409</v>
      </c>
      <c r="W2160">
        <f>VLOOKUP($F2160,'(참고)타워 스텟 가치'!$B$7:$L$11,W$2,0)+(VLOOKUP($F2160,'(참고)타워 스텟 가치'!$B$7:$L$11,W$2,0)*$E2160)</f>
        <v>86.900000000000688</v>
      </c>
      <c r="X2160">
        <f>VLOOKUP($F2160,'(참고)타워 스텟 가치'!$B$7:$L$11,X$2,0)+(VLOOKUP($F2160,'(참고)타워 스텟 가치'!$B$7:$L$11,X$2,0)*$E2160)</f>
        <v>52.140000000000406</v>
      </c>
      <c r="Y2160">
        <f>VLOOKUP($F2160,'(참고)타워 스텟 가치'!$B$7:$L$11,Y$2,0)+(VLOOKUP($F2160,'(참고)타워 스텟 가치'!$B$7:$L$11,Y$2,0)*$E2160)</f>
        <v>0</v>
      </c>
      <c r="Z2160">
        <f>VLOOKUP($F2160,'(참고)타워 스텟 가치'!$B$7:$L$11,Z$2,0)+(VLOOKUP($F2160,'(참고)타워 스텟 가치'!$B$7:$L$11,Z$2,0)*$E2160)</f>
        <v>0</v>
      </c>
      <c r="AA2160">
        <f>VLOOKUP($F2160,'(참고)타워 스텟 가치'!$B$7:$L$11,AA$2,0)+(VLOOKUP($F2160,'(참고)타워 스텟 가치'!$B$7:$L$11,AA$2,0)*$E2160)</f>
        <v>121.66000000000096</v>
      </c>
      <c r="AB2160">
        <f>SUM('스테이지별 몬스터 스텟'!S2160*'(참고)타워 스텟 가치'!$Q$17,'스테이지별 몬스터 스텟'!T2160*'(참고)타워 스텟 가치'!$R$17,'스테이지별 몬스터 스텟'!U2160*'(참고)타워 스텟 가치'!$S$17,'스테이지별 몬스터 스텟'!V2160*'(참고)타워 스텟 가치'!$T$17,'스테이지별 몬스터 스텟'!W2160*'(참고)타워 스텟 가치'!$U$17,'스테이지별 몬스터 스텟'!X2160*'(참고)타워 스텟 가치'!$V$17,'스테이지별 몬스터 스텟'!Y2160*'(참고)타워 스텟 가치'!$W$17,'스테이지별 몬스터 스텟'!Z2160*'(참고)타워 스텟 가치'!$X$17,'스테이지별 몬스터 스텟'!AA2160*'(참고)타워 스텟 가치'!$Y$17)</f>
        <v>1316439.4100000102</v>
      </c>
      <c r="AC2160">
        <v>2</v>
      </c>
      <c r="AD2160">
        <f>VLOOKUP($F2160,'(참고)타워 스텟 가치'!$B$12:$L$16,AD$2,0)+(VLOOKUP($F2160,'(참고)타워 스텟 가치'!$B$12:$L$16,AD$2,0)*$E2160)</f>
        <v>434.50000000000341</v>
      </c>
      <c r="AE2160">
        <f>VLOOKUP($F2160,'(참고)타워 스텟 가치'!$B$12:$L$16,AE$2,0)+(VLOOKUP($F2160,'(참고)타워 스텟 가치'!$B$12:$L$16,AE$2,0)*$E2160)</f>
        <v>521.40000000000418</v>
      </c>
      <c r="AF2160">
        <f>VLOOKUP($F2160,'(참고)타워 스텟 가치'!$B$12:$L$16,AF$2,0)+(VLOOKUP($F2160,'(참고)타워 스텟 가치'!$B$12:$L$16,AF$2,0)*$E2160)</f>
        <v>869000.00000000687</v>
      </c>
      <c r="AG2160">
        <f>VLOOKUP($F2160,'(참고)타워 스텟 가치'!$B$12:$L$16,AG$2,0)+(VLOOKUP($F2160,'(참고)타워 스텟 가치'!$B$12:$L$16,AG$2,0)*$E2160)</f>
        <v>2607.0000000000205</v>
      </c>
      <c r="AH2160">
        <f>VLOOKUP($F2160,'(참고)타워 스텟 가치'!$B$12:$L$16,AH$2,0)+(VLOOKUP($F2160,'(참고)타워 스텟 가치'!$B$12:$L$16,AH$2,0)*$E2160)</f>
        <v>86.900000000000688</v>
      </c>
      <c r="AI2160">
        <f>VLOOKUP($F2160,'(참고)타워 스텟 가치'!$B$12:$L$16,AI$2,0)+(VLOOKUP($F2160,'(참고)타워 스텟 가치'!$B$12:$L$16,AI$2,0)*$E2160)</f>
        <v>52.140000000000406</v>
      </c>
      <c r="AJ2160">
        <f>VLOOKUP($F2160,'(참고)타워 스텟 가치'!$B$12:$L$16,AJ$2,0)+(VLOOKUP($F2160,'(참고)타워 스텟 가치'!$B$12:$L$16,AJ$2,0)*$E2160)</f>
        <v>0</v>
      </c>
      <c r="AK2160">
        <f>VLOOKUP($F2160,'(참고)타워 스텟 가치'!$B$12:$L$16,AK$2,0)+(VLOOKUP($F2160,'(참고)타워 스텟 가치'!$B$12:$L$16,AK$2,0)*$E2160)</f>
        <v>0</v>
      </c>
      <c r="AL2160">
        <f>VLOOKUP($F2160,'(참고)타워 스텟 가치'!$B$12:$L$16,AL$2,0)+(VLOOKUP($F2160,'(참고)타워 스텟 가치'!$B$12:$L$16,AL$2,0)*$E2160)</f>
        <v>243.32000000000193</v>
      </c>
      <c r="AM2160">
        <f>SUM('스테이지별 몬스터 스텟'!AD2160*'(참고)타워 스텟 가치'!$Q$17,'스테이지별 몬스터 스텟'!AE2160*'(참고)타워 스텟 가치'!$R$17,'스테이지별 몬스터 스텟'!AF2160*'(참고)타워 스텟 가치'!$S$17,'스테이지별 몬스터 스텟'!AG2160*'(참고)타워 스텟 가치'!$T$17,'스테이지별 몬스터 스텟'!AH2160*'(참고)타워 스텟 가치'!$U$17,'스테이지별 몬스터 스텟'!AI2160*'(참고)타워 스텟 가치'!$V$17,'스테이지별 몬스터 스텟'!AJ2160*'(참고)타워 스텟 가치'!$W$17,'스테이지별 몬스터 스텟'!AK2160*'(참고)타워 스텟 가치'!$X$17,'스테이지별 몬스터 스텟'!AL2160*'(참고)타워 스텟 가치'!$Y$17)</f>
        <v>1311077.6800000102</v>
      </c>
      <c r="AN2160">
        <v>3</v>
      </c>
    </row>
    <row r="2161" spans="3:40" x14ac:dyDescent="0.3">
      <c r="C2161">
        <v>2</v>
      </c>
      <c r="D2161">
        <f t="shared" si="101"/>
        <v>432</v>
      </c>
      <c r="E2161" s="52">
        <f>VLOOKUP(D2161,'스테이지별 난이도 설정'!B:C,2,0)</f>
        <v>172.80000000000138</v>
      </c>
      <c r="F2161" t="str">
        <f t="shared" si="102"/>
        <v>레어</v>
      </c>
      <c r="G2161">
        <f t="shared" si="100"/>
        <v>6</v>
      </c>
      <c r="H2161">
        <f>VLOOKUP($F2161,'(참고)타워 스텟 가치'!$B$2:$L$6,H$2,0)+(VLOOKUP($F2161,'(참고)타워 스텟 가치'!$B$2:$L$6,H$2,0)*$E2161)</f>
        <v>1955.2500000000155</v>
      </c>
      <c r="I2161">
        <f>VLOOKUP($F2161,'(참고)타워 스텟 가치'!$B$2:$L$6,I$2,0)+(VLOOKUP($F2161,'(참고)타워 스텟 가치'!$B$2:$L$6,I$2,0)*$E2161)</f>
        <v>391.05000000000308</v>
      </c>
      <c r="J2161">
        <f>VLOOKUP($F2161,'(참고)타워 스텟 가치'!$B$2:$L$6,J$2,0)+(VLOOKUP($F2161,'(참고)타워 스텟 가치'!$B$2:$L$6,J$2,0)*$E2161)</f>
        <v>869000.00000000687</v>
      </c>
      <c r="K2161">
        <f>VLOOKUP($F2161,'(참고)타워 스텟 가치'!$B$2:$L$6,K$2,0)+(VLOOKUP($F2161,'(참고)타워 스텟 가치'!$B$2:$L$6,K$2,0)*$E2161)</f>
        <v>7821.0000000000618</v>
      </c>
      <c r="L2161">
        <f>VLOOKUP($F2161,'(참고)타워 스텟 가치'!$B$2:$L$6,L$2,0)+(VLOOKUP($F2161,'(참고)타워 스텟 가치'!$B$2:$L$6,L$2,0)*$E2161)</f>
        <v>130.35000000000105</v>
      </c>
      <c r="M2161">
        <f>VLOOKUP($F2161,'(참고)타워 스텟 가치'!$B$2:$L$6,M$2,0)+(VLOOKUP($F2161,'(참고)타워 스텟 가치'!$B$2:$L$6,M$2,0)*$E2161)</f>
        <v>52.140000000000406</v>
      </c>
      <c r="N2161">
        <f>VLOOKUP($F2161,'(참고)타워 스텟 가치'!$B$2:$L$6,N$2,0)+(VLOOKUP($F2161,'(참고)타워 스텟 가치'!$B$2:$L$6,N$2,0)*$E2161)</f>
        <v>0</v>
      </c>
      <c r="O2161">
        <f>VLOOKUP($F2161,'(참고)타워 스텟 가치'!$B$2:$L$6,O$2,0)+(VLOOKUP($F2161,'(참고)타워 스텟 가치'!$B$2:$L$6,O$2,0)*$E2161)</f>
        <v>0</v>
      </c>
      <c r="P2161">
        <f>VLOOKUP($F2161,'(참고)타워 스텟 가치'!$B$2:$L$6,P$2,0)+(VLOOKUP($F2161,'(참고)타워 스텟 가치'!$B$2:$L$6,P$2,0)*$E2161)</f>
        <v>121.66000000000096</v>
      </c>
      <c r="Q2161">
        <f>SUM('스테이지별 몬스터 스텟'!H2161*'(참고)타워 스텟 가치'!$Q$17,'스테이지별 몬스터 스텟'!I2161*'(참고)타워 스텟 가치'!$R$17,'스테이지별 몬스터 스텟'!J2161*'(참고)타워 스텟 가치'!$S$17,'스테이지별 몬스터 스텟'!K2161*'(참고)타워 스텟 가치'!$T$17,'스테이지별 몬스터 스텟'!L2161*'(참고)타워 스텟 가치'!$U$17,'스테이지별 몬스터 스텟'!M2161*'(참고)타워 스텟 가치'!$V$17,'스테이지별 몬스터 스텟'!N2161*'(참고)타워 스텟 가치'!$W$17,'스테이지별 몬스터 스텟'!O2161*'(참고)타워 스텟 가치'!$X$17,'스테이지별 몬스터 스텟'!P2161*'(참고)타워 스텟 가치'!$Y$17)</f>
        <v>1324195.2350000103</v>
      </c>
      <c r="R2161">
        <v>1</v>
      </c>
      <c r="S2161">
        <f>VLOOKUP($F2161,'(참고)타워 스텟 가치'!$B$7:$L$11,S$2,0)+(VLOOKUP($F2161,'(참고)타워 스텟 가치'!$B$7:$L$11,S$2,0)*$E2161)</f>
        <v>651.75000000000512</v>
      </c>
      <c r="T2161">
        <f>VLOOKUP($F2161,'(참고)타워 스텟 가치'!$B$7:$L$11,T$2,0)+(VLOOKUP($F2161,'(참고)타워 스텟 가치'!$B$7:$L$11,T$2,0)*$E2161)</f>
        <v>1173.1500000000092</v>
      </c>
      <c r="U2161">
        <f>VLOOKUP($F2161,'(참고)타워 스텟 가치'!$B$7:$L$11,U$2,0)+(VLOOKUP($F2161,'(참고)타워 스텟 가치'!$B$7:$L$11,U$2,0)*$E2161)</f>
        <v>869000.00000000687</v>
      </c>
      <c r="V2161">
        <f>VLOOKUP($F2161,'(참고)타워 스텟 가치'!$B$7:$L$11,V$2,0)+(VLOOKUP($F2161,'(참고)타워 스텟 가치'!$B$7:$L$11,V$2,0)*$E2161)</f>
        <v>7821.0000000000618</v>
      </c>
      <c r="W2161">
        <f>VLOOKUP($F2161,'(참고)타워 스텟 가치'!$B$7:$L$11,W$2,0)+(VLOOKUP($F2161,'(참고)타워 스텟 가치'!$B$7:$L$11,W$2,0)*$E2161)</f>
        <v>130.35000000000105</v>
      </c>
      <c r="X2161">
        <f>VLOOKUP($F2161,'(참고)타워 스텟 가치'!$B$7:$L$11,X$2,0)+(VLOOKUP($F2161,'(참고)타워 스텟 가치'!$B$7:$L$11,X$2,0)*$E2161)</f>
        <v>52.140000000000406</v>
      </c>
      <c r="Y2161">
        <f>VLOOKUP($F2161,'(참고)타워 스텟 가치'!$B$7:$L$11,Y$2,0)+(VLOOKUP($F2161,'(참고)타워 스텟 가치'!$B$7:$L$11,Y$2,0)*$E2161)</f>
        <v>0</v>
      </c>
      <c r="Z2161">
        <f>VLOOKUP($F2161,'(참고)타워 스텟 가치'!$B$7:$L$11,Z$2,0)+(VLOOKUP($F2161,'(참고)타워 스텟 가치'!$B$7:$L$11,Z$2,0)*$E2161)</f>
        <v>0</v>
      </c>
      <c r="AA2161">
        <f>VLOOKUP($F2161,'(참고)타워 스텟 가치'!$B$7:$L$11,AA$2,0)+(VLOOKUP($F2161,'(참고)타워 스텟 가치'!$B$7:$L$11,AA$2,0)*$E2161)</f>
        <v>121.66000000000096</v>
      </c>
      <c r="AB2161">
        <f>SUM('스테이지별 몬스터 스텟'!S2161*'(참고)타워 스텟 가치'!$Q$17,'스테이지별 몬스터 스텟'!T2161*'(참고)타워 스텟 가치'!$R$17,'스테이지별 몬스터 스텟'!U2161*'(참고)타워 스텟 가치'!$S$17,'스테이지별 몬스터 스텟'!V2161*'(참고)타워 스텟 가치'!$T$17,'스테이지별 몬스터 스텟'!W2161*'(참고)타워 스텟 가치'!$U$17,'스테이지별 몬스터 스텟'!X2161*'(참고)타워 스텟 가치'!$V$17,'스테이지별 몬스터 스텟'!Y2161*'(참고)타워 스텟 가치'!$W$17,'스테이지별 몬스터 스텟'!Z2161*'(참고)타워 스텟 가치'!$X$17,'스테이지별 몬스터 스텟'!AA2161*'(참고)타워 스텟 가치'!$Y$17)</f>
        <v>1322761.3850000105</v>
      </c>
      <c r="AC2161">
        <v>2</v>
      </c>
      <c r="AD2161">
        <f>VLOOKUP($F2161,'(참고)타워 스텟 가치'!$B$12:$L$16,AD$2,0)+(VLOOKUP($F2161,'(참고)타워 스텟 가치'!$B$12:$L$16,AD$2,0)*$E2161)</f>
        <v>651.75000000000512</v>
      </c>
      <c r="AE2161">
        <f>VLOOKUP($F2161,'(참고)타워 스텟 가치'!$B$12:$L$16,AE$2,0)+(VLOOKUP($F2161,'(참고)타워 스텟 가치'!$B$12:$L$16,AE$2,0)*$E2161)</f>
        <v>782.10000000000616</v>
      </c>
      <c r="AF2161">
        <f>VLOOKUP($F2161,'(참고)타워 스텟 가치'!$B$12:$L$16,AF$2,0)+(VLOOKUP($F2161,'(참고)타워 스텟 가치'!$B$12:$L$16,AF$2,0)*$E2161)</f>
        <v>869000.00000000687</v>
      </c>
      <c r="AG2161">
        <f>VLOOKUP($F2161,'(참고)타워 스텟 가치'!$B$12:$L$16,AG$2,0)+(VLOOKUP($F2161,'(참고)타워 스텟 가치'!$B$12:$L$16,AG$2,0)*$E2161)</f>
        <v>3910.5000000000309</v>
      </c>
      <c r="AH2161">
        <f>VLOOKUP($F2161,'(참고)타워 스텟 가치'!$B$12:$L$16,AH$2,0)+(VLOOKUP($F2161,'(참고)타워 스텟 가치'!$B$12:$L$16,AH$2,0)*$E2161)</f>
        <v>130.35000000000105</v>
      </c>
      <c r="AI2161">
        <f>VLOOKUP($F2161,'(참고)타워 스텟 가치'!$B$12:$L$16,AI$2,0)+(VLOOKUP($F2161,'(참고)타워 스텟 가치'!$B$12:$L$16,AI$2,0)*$E2161)</f>
        <v>52.140000000000406</v>
      </c>
      <c r="AJ2161">
        <f>VLOOKUP($F2161,'(참고)타워 스텟 가치'!$B$12:$L$16,AJ$2,0)+(VLOOKUP($F2161,'(참고)타워 스텟 가치'!$B$12:$L$16,AJ$2,0)*$E2161)</f>
        <v>0</v>
      </c>
      <c r="AK2161">
        <f>VLOOKUP($F2161,'(참고)타워 스텟 가치'!$B$12:$L$16,AK$2,0)+(VLOOKUP($F2161,'(참고)타워 스텟 가치'!$B$12:$L$16,AK$2,0)*$E2161)</f>
        <v>0</v>
      </c>
      <c r="AL2161">
        <f>VLOOKUP($F2161,'(참고)타워 스텟 가치'!$B$12:$L$16,AL$2,0)+(VLOOKUP($F2161,'(참고)타워 스텟 가치'!$B$12:$L$16,AL$2,0)*$E2161)</f>
        <v>243.32000000000193</v>
      </c>
      <c r="AM2161">
        <f>SUM('스테이지별 몬스터 스텟'!AD2161*'(참고)타워 스텟 가치'!$Q$17,'스테이지별 몬스터 스텟'!AE2161*'(참고)타워 스텟 가치'!$R$17,'스테이지별 몬스터 스텟'!AF2161*'(참고)타워 스텟 가치'!$S$17,'스테이지별 몬스터 스텟'!AG2161*'(참고)타워 스텟 가치'!$T$17,'스테이지별 몬스터 스텟'!AH2161*'(참고)타워 스텟 가치'!$U$17,'스테이지별 몬스터 스텟'!AI2161*'(참고)타워 스텟 가치'!$V$17,'스테이지별 몬스터 스텟'!AJ2161*'(참고)타워 스텟 가치'!$W$17,'스테이지별 몬스터 스텟'!AK2161*'(참고)타워 스텟 가치'!$X$17,'스테이지별 몬스터 스텟'!AL2161*'(참고)타워 스텟 가치'!$Y$17)</f>
        <v>1314597.1300000099</v>
      </c>
      <c r="AN2161">
        <v>3</v>
      </c>
    </row>
    <row r="2162" spans="3:40" x14ac:dyDescent="0.3">
      <c r="C2162">
        <v>3</v>
      </c>
      <c r="D2162">
        <f t="shared" si="101"/>
        <v>432</v>
      </c>
      <c r="E2162" s="52">
        <f>VLOOKUP(D2162,'스테이지별 난이도 설정'!B:C,2,0)</f>
        <v>172.80000000000138</v>
      </c>
      <c r="F2162" t="str">
        <f t="shared" si="102"/>
        <v>에픽</v>
      </c>
      <c r="G2162">
        <f t="shared" si="100"/>
        <v>6</v>
      </c>
      <c r="H2162">
        <f>VLOOKUP($F2162,'(참고)타워 스텟 가치'!$B$2:$L$6,H$2,0)+(VLOOKUP($F2162,'(참고)타워 스텟 가치'!$B$2:$L$6,H$2,0)*$E2162)</f>
        <v>2932.8750000000232</v>
      </c>
      <c r="I2162">
        <f>VLOOKUP($F2162,'(참고)타워 스텟 가치'!$B$2:$L$6,I$2,0)+(VLOOKUP($F2162,'(참고)타워 스텟 가치'!$B$2:$L$6,I$2,0)*$E2162)</f>
        <v>586.57500000000459</v>
      </c>
      <c r="J2162">
        <f>VLOOKUP($F2162,'(참고)타워 스텟 가치'!$B$2:$L$6,J$2,0)+(VLOOKUP($F2162,'(참고)타워 스텟 가치'!$B$2:$L$6,J$2,0)*$E2162)</f>
        <v>869000.00000000687</v>
      </c>
      <c r="K2162">
        <f>VLOOKUP($F2162,'(참고)타워 스텟 가치'!$B$2:$L$6,K$2,0)+(VLOOKUP($F2162,'(참고)타워 스텟 가치'!$B$2:$L$6,K$2,0)*$E2162)</f>
        <v>11731.500000000093</v>
      </c>
      <c r="L2162">
        <f>VLOOKUP($F2162,'(참고)타워 스텟 가치'!$B$2:$L$6,L$2,0)+(VLOOKUP($F2162,'(참고)타워 스텟 가치'!$B$2:$L$6,L$2,0)*$E2162)</f>
        <v>195.52500000000154</v>
      </c>
      <c r="M2162">
        <f>VLOOKUP($F2162,'(참고)타워 스텟 가치'!$B$2:$L$6,M$2,0)+(VLOOKUP($F2162,'(참고)타워 스텟 가치'!$B$2:$L$6,M$2,0)*$E2162)</f>
        <v>52.140000000000406</v>
      </c>
      <c r="N2162">
        <f>VLOOKUP($F2162,'(참고)타워 스텟 가치'!$B$2:$L$6,N$2,0)+(VLOOKUP($F2162,'(참고)타워 스텟 가치'!$B$2:$L$6,N$2,0)*$E2162)</f>
        <v>0</v>
      </c>
      <c r="O2162">
        <f>VLOOKUP($F2162,'(참고)타워 스텟 가치'!$B$2:$L$6,O$2,0)+(VLOOKUP($F2162,'(참고)타워 스텟 가치'!$B$2:$L$6,O$2,0)*$E2162)</f>
        <v>0</v>
      </c>
      <c r="P2162">
        <f>VLOOKUP($F2162,'(참고)타워 스텟 가치'!$B$2:$L$6,P$2,0)+(VLOOKUP($F2162,'(참고)타워 스텟 가치'!$B$2:$L$6,P$2,0)*$E2162)</f>
        <v>121.66000000000096</v>
      </c>
      <c r="Q2162">
        <f>SUM('스테이지별 몬스터 스텟'!H2162*'(참고)타워 스텟 가치'!$Q$17,'스테이지별 몬스터 스텟'!I2162*'(참고)타워 스텟 가치'!$R$17,'스테이지별 몬스터 스텟'!J2162*'(참고)타워 스텟 가치'!$S$17,'스테이지별 몬스터 스텟'!K2162*'(참고)타워 스텟 가치'!$T$17,'스테이지별 몬스터 스텟'!L2162*'(참고)타워 스텟 가치'!$U$17,'스테이지별 몬스터 스텟'!M2162*'(참고)타워 스텟 가치'!$V$17,'스테이지별 몬스터 스텟'!N2162*'(참고)타워 스텟 가치'!$W$17,'스테이지별 몬스터 스텟'!O2162*'(참고)타워 스텟 가치'!$X$17,'스테이지별 몬스터 스텟'!P2162*'(참고)타워 스텟 가치'!$Y$17)</f>
        <v>1334395.1225000105</v>
      </c>
      <c r="R2162">
        <v>1</v>
      </c>
      <c r="S2162">
        <f>VLOOKUP($F2162,'(참고)타워 스텟 가치'!$B$7:$L$11,S$2,0)+(VLOOKUP($F2162,'(참고)타워 스텟 가치'!$B$7:$L$11,S$2,0)*$E2162)</f>
        <v>977.62500000000773</v>
      </c>
      <c r="T2162">
        <f>VLOOKUP($F2162,'(참고)타워 스텟 가치'!$B$7:$L$11,T$2,0)+(VLOOKUP($F2162,'(참고)타워 스텟 가치'!$B$7:$L$11,T$2,0)*$E2162)</f>
        <v>1759.725000000014</v>
      </c>
      <c r="U2162">
        <f>VLOOKUP($F2162,'(참고)타워 스텟 가치'!$B$7:$L$11,U$2,0)+(VLOOKUP($F2162,'(참고)타워 스텟 가치'!$B$7:$L$11,U$2,0)*$E2162)</f>
        <v>869000.00000000687</v>
      </c>
      <c r="V2162">
        <f>VLOOKUP($F2162,'(참고)타워 스텟 가치'!$B$7:$L$11,V$2,0)+(VLOOKUP($F2162,'(참고)타워 스텟 가치'!$B$7:$L$11,V$2,0)*$E2162)</f>
        <v>11731.500000000093</v>
      </c>
      <c r="W2162">
        <f>VLOOKUP($F2162,'(참고)타워 스텟 가치'!$B$7:$L$11,W$2,0)+(VLOOKUP($F2162,'(참고)타워 스텟 가치'!$B$7:$L$11,W$2,0)*$E2162)</f>
        <v>195.52500000000154</v>
      </c>
      <c r="X2162">
        <f>VLOOKUP($F2162,'(참고)타워 스텟 가치'!$B$7:$L$11,X$2,0)+(VLOOKUP($F2162,'(참고)타워 스텟 가치'!$B$7:$L$11,X$2,0)*$E2162)</f>
        <v>52.140000000000406</v>
      </c>
      <c r="Y2162">
        <f>VLOOKUP($F2162,'(참고)타워 스텟 가치'!$B$7:$L$11,Y$2,0)+(VLOOKUP($F2162,'(참고)타워 스텟 가치'!$B$7:$L$11,Y$2,0)*$E2162)</f>
        <v>0</v>
      </c>
      <c r="Z2162">
        <f>VLOOKUP($F2162,'(참고)타워 스텟 가치'!$B$7:$L$11,Z$2,0)+(VLOOKUP($F2162,'(참고)타워 스텟 가치'!$B$7:$L$11,Z$2,0)*$E2162)</f>
        <v>0</v>
      </c>
      <c r="AA2162">
        <f>VLOOKUP($F2162,'(참고)타워 스텟 가치'!$B$7:$L$11,AA$2,0)+(VLOOKUP($F2162,'(참고)타워 스텟 가치'!$B$7:$L$11,AA$2,0)*$E2162)</f>
        <v>121.66000000000096</v>
      </c>
      <c r="AB2162">
        <f>SUM('스테이지별 몬스터 스텟'!S2162*'(참고)타워 스텟 가치'!$Q$17,'스테이지별 몬스터 스텟'!T2162*'(참고)타워 스텟 가치'!$R$17,'스테이지별 몬스터 스텟'!U2162*'(참고)타워 스텟 가치'!$S$17,'스테이지별 몬스터 스텟'!V2162*'(참고)타워 스텟 가치'!$T$17,'스테이지별 몬스터 스텟'!W2162*'(참고)타워 스텟 가치'!$U$17,'스테이지별 몬스터 스텟'!X2162*'(참고)타워 스텟 가치'!$V$17,'스테이지별 몬스터 스텟'!Y2162*'(참고)타워 스텟 가치'!$W$17,'스테이지별 몬스터 스텟'!Z2162*'(참고)타워 스텟 가치'!$X$17,'스테이지별 몬스터 스텟'!AA2162*'(참고)타워 스텟 가치'!$Y$17)</f>
        <v>1332244.3475000106</v>
      </c>
      <c r="AC2162">
        <v>2</v>
      </c>
      <c r="AD2162">
        <f>VLOOKUP($F2162,'(참고)타워 스텟 가치'!$B$12:$L$16,AD$2,0)+(VLOOKUP($F2162,'(참고)타워 스텟 가치'!$B$12:$L$16,AD$2,0)*$E2162)</f>
        <v>977.62500000000773</v>
      </c>
      <c r="AE2162">
        <f>VLOOKUP($F2162,'(참고)타워 스텟 가치'!$B$12:$L$16,AE$2,0)+(VLOOKUP($F2162,'(참고)타워 스텟 가치'!$B$12:$L$16,AE$2,0)*$E2162)</f>
        <v>1173.1500000000092</v>
      </c>
      <c r="AF2162">
        <f>VLOOKUP($F2162,'(참고)타워 스텟 가치'!$B$12:$L$16,AF$2,0)+(VLOOKUP($F2162,'(참고)타워 스텟 가치'!$B$12:$L$16,AF$2,0)*$E2162)</f>
        <v>869000.00000000687</v>
      </c>
      <c r="AG2162">
        <f>VLOOKUP($F2162,'(참고)타워 스텟 가치'!$B$12:$L$16,AG$2,0)+(VLOOKUP($F2162,'(참고)타워 스텟 가치'!$B$12:$L$16,AG$2,0)*$E2162)</f>
        <v>5865.7500000000464</v>
      </c>
      <c r="AH2162">
        <f>VLOOKUP($F2162,'(참고)타워 스텟 가치'!$B$12:$L$16,AH$2,0)+(VLOOKUP($F2162,'(참고)타워 스텟 가치'!$B$12:$L$16,AH$2,0)*$E2162)</f>
        <v>195.52500000000154</v>
      </c>
      <c r="AI2162">
        <f>VLOOKUP($F2162,'(참고)타워 스텟 가치'!$B$12:$L$16,AI$2,0)+(VLOOKUP($F2162,'(참고)타워 스텟 가치'!$B$12:$L$16,AI$2,0)*$E2162)</f>
        <v>52.140000000000406</v>
      </c>
      <c r="AJ2162">
        <f>VLOOKUP($F2162,'(참고)타워 스텟 가치'!$B$12:$L$16,AJ$2,0)+(VLOOKUP($F2162,'(참고)타워 스텟 가치'!$B$12:$L$16,AJ$2,0)*$E2162)</f>
        <v>0</v>
      </c>
      <c r="AK2162">
        <f>VLOOKUP($F2162,'(참고)타워 스텟 가치'!$B$12:$L$16,AK$2,0)+(VLOOKUP($F2162,'(참고)타워 스텟 가치'!$B$12:$L$16,AK$2,0)*$E2162)</f>
        <v>0</v>
      </c>
      <c r="AL2162">
        <f>VLOOKUP($F2162,'(참고)타워 스텟 가치'!$B$12:$L$16,AL$2,0)+(VLOOKUP($F2162,'(참고)타워 스텟 가치'!$B$12:$L$16,AL$2,0)*$E2162)</f>
        <v>243.32000000000193</v>
      </c>
      <c r="AM2162">
        <f>SUM('스테이지별 몬스터 스텟'!AD2162*'(참고)타워 스텟 가치'!$Q$17,'스테이지별 몬스터 스텟'!AE2162*'(참고)타워 스텟 가치'!$R$17,'스테이지별 몬스터 스텟'!AF2162*'(참고)타워 스텟 가치'!$S$17,'스테이지별 몬스터 스텟'!AG2162*'(참고)타워 스텟 가치'!$T$17,'스테이지별 몬스터 스텟'!AH2162*'(참고)타워 스텟 가치'!$U$17,'스테이지별 몬스터 스텟'!AI2162*'(참고)타워 스텟 가치'!$V$17,'스테이지별 몬스터 스텟'!AJ2162*'(참고)타워 스텟 가치'!$W$17,'스테이지별 몬스터 스텟'!AK2162*'(참고)타워 스텟 가치'!$X$17,'스테이지별 몬스터 스텟'!AL2162*'(참고)타워 스텟 가치'!$Y$17)</f>
        <v>1319876.3050000102</v>
      </c>
      <c r="AN2162">
        <v>3</v>
      </c>
    </row>
    <row r="2163" spans="3:40" x14ac:dyDescent="0.3">
      <c r="C2163">
        <v>4</v>
      </c>
      <c r="D2163">
        <f t="shared" si="101"/>
        <v>432</v>
      </c>
      <c r="E2163" s="52">
        <f>VLOOKUP(D2163,'스테이지별 난이도 설정'!B:C,2,0)</f>
        <v>172.80000000000138</v>
      </c>
      <c r="F2163" t="str">
        <f t="shared" si="102"/>
        <v>유니크</v>
      </c>
      <c r="G2163">
        <f t="shared" si="100"/>
        <v>6</v>
      </c>
      <c r="H2163">
        <f>VLOOKUP($F2163,'(참고)타워 스텟 가치'!$B$2:$L$6,H$2,0)+(VLOOKUP($F2163,'(참고)타워 스텟 가치'!$B$2:$L$6,H$2,0)*$E2163)</f>
        <v>4399.3125000000346</v>
      </c>
      <c r="I2163">
        <f>VLOOKUP($F2163,'(참고)타워 스텟 가치'!$B$2:$L$6,I$2,0)+(VLOOKUP($F2163,'(참고)타워 스텟 가치'!$B$2:$L$6,I$2,0)*$E2163)</f>
        <v>879.862500000007</v>
      </c>
      <c r="J2163">
        <f>VLOOKUP($F2163,'(참고)타워 스텟 가치'!$B$2:$L$6,J$2,0)+(VLOOKUP($F2163,'(참고)타워 스텟 가치'!$B$2:$L$6,J$2,0)*$E2163)</f>
        <v>869000.00000000687</v>
      </c>
      <c r="K2163">
        <f>VLOOKUP($F2163,'(참고)타워 스텟 가치'!$B$2:$L$6,K$2,0)+(VLOOKUP($F2163,'(참고)타워 스텟 가치'!$B$2:$L$6,K$2,0)*$E2163)</f>
        <v>17597.250000000138</v>
      </c>
      <c r="L2163">
        <f>VLOOKUP($F2163,'(참고)타워 스텟 가치'!$B$2:$L$6,L$2,0)+(VLOOKUP($F2163,'(참고)타워 스텟 가치'!$B$2:$L$6,L$2,0)*$E2163)</f>
        <v>293.2875000000023</v>
      </c>
      <c r="M2163">
        <f>VLOOKUP($F2163,'(참고)타워 스텟 가치'!$B$2:$L$6,M$2,0)+(VLOOKUP($F2163,'(참고)타워 스텟 가치'!$B$2:$L$6,M$2,0)*$E2163)</f>
        <v>52.140000000000406</v>
      </c>
      <c r="N2163">
        <f>VLOOKUP($F2163,'(참고)타워 스텟 가치'!$B$2:$L$6,N$2,0)+(VLOOKUP($F2163,'(참고)타워 스텟 가치'!$B$2:$L$6,N$2,0)*$E2163)</f>
        <v>0</v>
      </c>
      <c r="O2163">
        <f>VLOOKUP($F2163,'(참고)타워 스텟 가치'!$B$2:$L$6,O$2,0)+(VLOOKUP($F2163,'(참고)타워 스텟 가치'!$B$2:$L$6,O$2,0)*$E2163)</f>
        <v>0</v>
      </c>
      <c r="P2163">
        <f>VLOOKUP($F2163,'(참고)타워 스텟 가치'!$B$2:$L$6,P$2,0)+(VLOOKUP($F2163,'(참고)타워 스텟 가치'!$B$2:$L$6,P$2,0)*$E2163)</f>
        <v>173.80000000000138</v>
      </c>
      <c r="Q2163">
        <f>SUM('스테이지별 몬스터 스텟'!H2163*'(참고)타워 스텟 가치'!$Q$17,'스테이지별 몬스터 스텟'!I2163*'(참고)타워 스텟 가치'!$R$17,'스테이지별 몬스터 스텟'!J2163*'(참고)타워 스텟 가치'!$S$17,'스테이지별 몬스터 스텟'!K2163*'(참고)타워 스텟 가치'!$T$17,'스테이지별 몬스터 스텟'!L2163*'(참고)타워 스텟 가치'!$U$17,'스테이지별 몬스터 스텟'!M2163*'(참고)타워 스텟 가치'!$V$17,'스테이지별 몬스터 스텟'!N2163*'(참고)타워 스텟 가치'!$W$17,'스테이지별 몬스터 스텟'!O2163*'(참고)타워 스텟 가치'!$X$17,'스테이지별 몬스터 스텟'!P2163*'(참고)타워 스텟 가치'!$Y$17)</f>
        <v>1349799.2337500106</v>
      </c>
      <c r="R2163">
        <v>1</v>
      </c>
      <c r="S2163">
        <f>VLOOKUP($F2163,'(참고)타워 스텟 가치'!$B$7:$L$11,S$2,0)+(VLOOKUP($F2163,'(참고)타워 스텟 가치'!$B$7:$L$11,S$2,0)*$E2163)</f>
        <v>1466.4375000000116</v>
      </c>
      <c r="T2163">
        <f>VLOOKUP($F2163,'(참고)타워 스텟 가치'!$B$7:$L$11,T$2,0)+(VLOOKUP($F2163,'(참고)타워 스텟 가치'!$B$7:$L$11,T$2,0)*$E2163)</f>
        <v>2639.587500000021</v>
      </c>
      <c r="U2163">
        <f>VLOOKUP($F2163,'(참고)타워 스텟 가치'!$B$7:$L$11,U$2,0)+(VLOOKUP($F2163,'(참고)타워 스텟 가치'!$B$7:$L$11,U$2,0)*$E2163)</f>
        <v>869000.00000000687</v>
      </c>
      <c r="V2163">
        <f>VLOOKUP($F2163,'(참고)타워 스텟 가치'!$B$7:$L$11,V$2,0)+(VLOOKUP($F2163,'(참고)타워 스텟 가치'!$B$7:$L$11,V$2,0)*$E2163)</f>
        <v>17597.250000000138</v>
      </c>
      <c r="W2163">
        <f>VLOOKUP($F2163,'(참고)타워 스텟 가치'!$B$7:$L$11,W$2,0)+(VLOOKUP($F2163,'(참고)타워 스텟 가치'!$B$7:$L$11,W$2,0)*$E2163)</f>
        <v>293.2875000000023</v>
      </c>
      <c r="X2163">
        <f>VLOOKUP($F2163,'(참고)타워 스텟 가치'!$B$7:$L$11,X$2,0)+(VLOOKUP($F2163,'(참고)타워 스텟 가치'!$B$7:$L$11,X$2,0)*$E2163)</f>
        <v>52.140000000000406</v>
      </c>
      <c r="Y2163">
        <f>VLOOKUP($F2163,'(참고)타워 스텟 가치'!$B$7:$L$11,Y$2,0)+(VLOOKUP($F2163,'(참고)타워 스텟 가치'!$B$7:$L$11,Y$2,0)*$E2163)</f>
        <v>0</v>
      </c>
      <c r="Z2163">
        <f>VLOOKUP($F2163,'(참고)타워 스텟 가치'!$B$7:$L$11,Z$2,0)+(VLOOKUP($F2163,'(참고)타워 스텟 가치'!$B$7:$L$11,Z$2,0)*$E2163)</f>
        <v>0</v>
      </c>
      <c r="AA2163">
        <f>VLOOKUP($F2163,'(참고)타워 스텟 가치'!$B$7:$L$11,AA$2,0)+(VLOOKUP($F2163,'(참고)타워 스텟 가치'!$B$7:$L$11,AA$2,0)*$E2163)</f>
        <v>173.80000000000138</v>
      </c>
      <c r="AB2163">
        <f>SUM('스테이지별 몬스터 스텟'!S2163*'(참고)타워 스텟 가치'!$Q$17,'스테이지별 몬스터 스텟'!T2163*'(참고)타워 스텟 가치'!$R$17,'스테이지별 몬스터 스텟'!U2163*'(참고)타워 스텟 가치'!$S$17,'스테이지별 몬스터 스텟'!V2163*'(참고)타워 스텟 가치'!$T$17,'스테이지별 몬스터 스텟'!W2163*'(참고)타워 스텟 가치'!$U$17,'스테이지별 몬스터 스텟'!X2163*'(참고)타워 스텟 가치'!$V$17,'스테이지별 몬스터 스텟'!Y2163*'(참고)타워 스텟 가치'!$W$17,'스테이지별 몬스터 스텟'!Z2163*'(참고)타워 스텟 가치'!$X$17,'스테이지별 몬스터 스텟'!AA2163*'(참고)타워 스텟 가치'!$Y$17)</f>
        <v>1346573.0712500105</v>
      </c>
      <c r="AC2163">
        <v>2</v>
      </c>
      <c r="AD2163">
        <f>VLOOKUP($F2163,'(참고)타워 스텟 가치'!$B$12:$L$16,AD$2,0)+(VLOOKUP($F2163,'(참고)타워 스텟 가치'!$B$12:$L$16,AD$2,0)*$E2163)</f>
        <v>1466.4375000000116</v>
      </c>
      <c r="AE2163">
        <f>VLOOKUP($F2163,'(참고)타워 스텟 가치'!$B$12:$L$16,AE$2,0)+(VLOOKUP($F2163,'(참고)타워 스텟 가치'!$B$12:$L$16,AE$2,0)*$E2163)</f>
        <v>1759.725000000014</v>
      </c>
      <c r="AF2163">
        <f>VLOOKUP($F2163,'(참고)타워 스텟 가치'!$B$12:$L$16,AF$2,0)+(VLOOKUP($F2163,'(참고)타워 스텟 가치'!$B$12:$L$16,AF$2,0)*$E2163)</f>
        <v>869000.00000000687</v>
      </c>
      <c r="AG2163">
        <f>VLOOKUP($F2163,'(참고)타워 스텟 가치'!$B$12:$L$16,AG$2,0)+(VLOOKUP($F2163,'(참고)타워 스텟 가치'!$B$12:$L$16,AG$2,0)*$E2163)</f>
        <v>8798.6250000000691</v>
      </c>
      <c r="AH2163">
        <f>VLOOKUP($F2163,'(참고)타워 스텟 가치'!$B$12:$L$16,AH$2,0)+(VLOOKUP($F2163,'(참고)타워 스텟 가치'!$B$12:$L$16,AH$2,0)*$E2163)</f>
        <v>293.2875000000023</v>
      </c>
      <c r="AI2163">
        <f>VLOOKUP($F2163,'(참고)타워 스텟 가치'!$B$12:$L$16,AI$2,0)+(VLOOKUP($F2163,'(참고)타워 스텟 가치'!$B$12:$L$16,AI$2,0)*$E2163)</f>
        <v>52.140000000000406</v>
      </c>
      <c r="AJ2163">
        <f>VLOOKUP($F2163,'(참고)타워 스텟 가치'!$B$12:$L$16,AJ$2,0)+(VLOOKUP($F2163,'(참고)타워 스텟 가치'!$B$12:$L$16,AJ$2,0)*$E2163)</f>
        <v>0</v>
      </c>
      <c r="AK2163">
        <f>VLOOKUP($F2163,'(참고)타워 스텟 가치'!$B$12:$L$16,AK$2,0)+(VLOOKUP($F2163,'(참고)타워 스텟 가치'!$B$12:$L$16,AK$2,0)*$E2163)</f>
        <v>0</v>
      </c>
      <c r="AL2163">
        <f>VLOOKUP($F2163,'(참고)타워 스텟 가치'!$B$12:$L$16,AL$2,0)+(VLOOKUP($F2163,'(참고)타워 스텟 가치'!$B$12:$L$16,AL$2,0)*$E2163)</f>
        <v>347.60000000000275</v>
      </c>
      <c r="AM2163">
        <f>SUM('스테이지별 몬스터 스텟'!AD2163*'(참고)타워 스텟 가치'!$Q$17,'스테이지별 몬스터 스텟'!AE2163*'(참고)타워 스텟 가치'!$R$17,'스테이지별 몬스터 스텟'!AF2163*'(참고)타워 스텟 가치'!$S$17,'스테이지별 몬스터 스텟'!AG2163*'(참고)타워 스텟 가치'!$T$17,'스테이지별 몬스터 스텟'!AH2163*'(참고)타워 스텟 가치'!$U$17,'스테이지별 몬스터 스텟'!AI2163*'(참고)타워 스텟 가치'!$V$17,'스테이지별 몬스터 스텟'!AJ2163*'(참고)타워 스텟 가치'!$W$17,'스테이지별 몬스터 스텟'!AK2163*'(참고)타워 스텟 가치'!$X$17,'스테이지별 몬스터 스텟'!AL2163*'(참고)타워 스텟 가치'!$Y$17)</f>
        <v>1328003.6275000104</v>
      </c>
      <c r="AN2163">
        <v>3</v>
      </c>
    </row>
    <row r="2164" spans="3:40" x14ac:dyDescent="0.3">
      <c r="C2164">
        <v>5</v>
      </c>
      <c r="D2164">
        <f t="shared" si="101"/>
        <v>432</v>
      </c>
      <c r="E2164" s="52">
        <f>VLOOKUP(D2164,'스테이지별 난이도 설정'!B:C,2,0)</f>
        <v>172.80000000000138</v>
      </c>
      <c r="F2164" t="str">
        <f t="shared" si="102"/>
        <v>스페셜</v>
      </c>
      <c r="G2164">
        <f t="shared" si="100"/>
        <v>6</v>
      </c>
      <c r="H2164">
        <f>VLOOKUP($F2164,'(참고)타워 스텟 가치'!$B$2:$L$6,H$2,0)+(VLOOKUP($F2164,'(참고)타워 스텟 가치'!$B$2:$L$6,H$2,0)*$E2164)</f>
        <v>6598.9687500000518</v>
      </c>
      <c r="I2164">
        <f>VLOOKUP($F2164,'(참고)타워 스텟 가치'!$B$2:$L$6,I$2,0)+(VLOOKUP($F2164,'(참고)타워 스텟 가치'!$B$2:$L$6,I$2,0)*$E2164)</f>
        <v>1319.7937500000105</v>
      </c>
      <c r="J2164">
        <f>VLOOKUP($F2164,'(참고)타워 스텟 가치'!$B$2:$L$6,J$2,0)+(VLOOKUP($F2164,'(참고)타워 스텟 가치'!$B$2:$L$6,J$2,0)*$E2164)</f>
        <v>869000.00000000687</v>
      </c>
      <c r="K2164">
        <f>VLOOKUP($F2164,'(참고)타워 스텟 가치'!$B$2:$L$6,K$2,0)+(VLOOKUP($F2164,'(참고)타워 스텟 가치'!$B$2:$L$6,K$2,0)*$E2164)</f>
        <v>26395.875000000207</v>
      </c>
      <c r="L2164">
        <f>VLOOKUP($F2164,'(참고)타워 스텟 가치'!$B$2:$L$6,L$2,0)+(VLOOKUP($F2164,'(참고)타워 스텟 가치'!$B$2:$L$6,L$2,0)*$E2164)</f>
        <v>439.9312500000035</v>
      </c>
      <c r="M2164">
        <f>VLOOKUP($F2164,'(참고)타워 스텟 가치'!$B$2:$L$6,M$2,0)+(VLOOKUP($F2164,'(참고)타워 스텟 가치'!$B$2:$L$6,M$2,0)*$E2164)</f>
        <v>52.140000000000406</v>
      </c>
      <c r="N2164">
        <f>VLOOKUP($F2164,'(참고)타워 스텟 가치'!$B$2:$L$6,N$2,0)+(VLOOKUP($F2164,'(참고)타워 스텟 가치'!$B$2:$L$6,N$2,0)*$E2164)</f>
        <v>0</v>
      </c>
      <c r="O2164">
        <f>VLOOKUP($F2164,'(참고)타워 스텟 가치'!$B$2:$L$6,O$2,0)+(VLOOKUP($F2164,'(참고)타워 스텟 가치'!$B$2:$L$6,O$2,0)*$E2164)</f>
        <v>0</v>
      </c>
      <c r="P2164">
        <f>VLOOKUP($F2164,'(참고)타워 스텟 가치'!$B$2:$L$6,P$2,0)+(VLOOKUP($F2164,'(참고)타워 스텟 가치'!$B$2:$L$6,P$2,0)*$E2164)</f>
        <v>173.80000000000138</v>
      </c>
      <c r="Q2164">
        <f>SUM('스테이지별 몬스터 스텟'!H2164*'(참고)타워 스텟 가치'!$Q$17,'스테이지별 몬스터 스텟'!I2164*'(참고)타워 스텟 가치'!$R$17,'스테이지별 몬스터 스텟'!J2164*'(참고)타워 스텟 가치'!$S$17,'스테이지별 몬스터 스텟'!K2164*'(참고)타워 스텟 가치'!$T$17,'스테이지별 몬스터 스텟'!L2164*'(참고)타워 스텟 가치'!$U$17,'스테이지별 몬스터 스텟'!M2164*'(참고)타워 스텟 가치'!$V$17,'스테이지별 몬스터 스텟'!N2164*'(참고)타워 스텟 가치'!$W$17,'스테이지별 몬스터 스텟'!O2164*'(참고)타워 스텟 가치'!$X$17,'스테이지별 몬스터 스텟'!P2164*'(참고)타워 스텟 가치'!$Y$17)</f>
        <v>1372748.9806250108</v>
      </c>
      <c r="R2164">
        <v>1</v>
      </c>
      <c r="S2164">
        <f>VLOOKUP($F2164,'(참고)타워 스텟 가치'!$B$7:$L$11,S$2,0)+(VLOOKUP($F2164,'(참고)타워 스텟 가치'!$B$7:$L$11,S$2,0)*$E2164)</f>
        <v>2199.6562500000173</v>
      </c>
      <c r="T2164">
        <f>VLOOKUP($F2164,'(참고)타워 스텟 가치'!$B$7:$L$11,T$2,0)+(VLOOKUP($F2164,'(참고)타워 스텟 가치'!$B$7:$L$11,T$2,0)*$E2164)</f>
        <v>3959.3812500000313</v>
      </c>
      <c r="U2164">
        <f>VLOOKUP($F2164,'(참고)타워 스텟 가치'!$B$7:$L$11,U$2,0)+(VLOOKUP($F2164,'(참고)타워 스텟 가치'!$B$7:$L$11,U$2,0)*$E2164)</f>
        <v>869000.00000000687</v>
      </c>
      <c r="V2164">
        <f>VLOOKUP($F2164,'(참고)타워 스텟 가치'!$B$7:$L$11,V$2,0)+(VLOOKUP($F2164,'(참고)타워 스텟 가치'!$B$7:$L$11,V$2,0)*$E2164)</f>
        <v>26395.875000000207</v>
      </c>
      <c r="W2164">
        <f>VLOOKUP($F2164,'(참고)타워 스텟 가치'!$B$7:$L$11,W$2,0)+(VLOOKUP($F2164,'(참고)타워 스텟 가치'!$B$7:$L$11,W$2,0)*$E2164)</f>
        <v>439.9312500000035</v>
      </c>
      <c r="X2164">
        <f>VLOOKUP($F2164,'(참고)타워 스텟 가치'!$B$7:$L$11,X$2,0)+(VLOOKUP($F2164,'(참고)타워 스텟 가치'!$B$7:$L$11,X$2,0)*$E2164)</f>
        <v>52.140000000000406</v>
      </c>
      <c r="Y2164">
        <f>VLOOKUP($F2164,'(참고)타워 스텟 가치'!$B$7:$L$11,Y$2,0)+(VLOOKUP($F2164,'(참고)타워 스텟 가치'!$B$7:$L$11,Y$2,0)*$E2164)</f>
        <v>0</v>
      </c>
      <c r="Z2164">
        <f>VLOOKUP($F2164,'(참고)타워 스텟 가치'!$B$7:$L$11,Z$2,0)+(VLOOKUP($F2164,'(참고)타워 스텟 가치'!$B$7:$L$11,Z$2,0)*$E2164)</f>
        <v>0</v>
      </c>
      <c r="AA2164">
        <f>VLOOKUP($F2164,'(참고)타워 스텟 가치'!$B$7:$L$11,AA$2,0)+(VLOOKUP($F2164,'(참고)타워 스텟 가치'!$B$7:$L$11,AA$2,0)*$E2164)</f>
        <v>173.80000000000138</v>
      </c>
      <c r="AB2164">
        <f>SUM('스테이지별 몬스터 스텟'!S2164*'(참고)타워 스텟 가치'!$Q$17,'스테이지별 몬스터 스텟'!T2164*'(참고)타워 스텟 가치'!$R$17,'스테이지별 몬스터 스텟'!U2164*'(참고)타워 스텟 가치'!$S$17,'스테이지별 몬스터 스텟'!V2164*'(참고)타워 스텟 가치'!$T$17,'스테이지별 몬스터 스텟'!W2164*'(참고)타워 스텟 가치'!$U$17,'스테이지별 몬스터 스텟'!X2164*'(참고)타워 스텟 가치'!$V$17,'스테이지별 몬스터 스텟'!Y2164*'(참고)타워 스텟 가치'!$W$17,'스테이지별 몬스터 스텟'!Z2164*'(참고)타워 스텟 가치'!$X$17,'스테이지별 몬스터 스텟'!AA2164*'(참고)타워 스텟 가치'!$Y$17)</f>
        <v>1367909.7368750109</v>
      </c>
      <c r="AC2164">
        <v>2</v>
      </c>
      <c r="AD2164">
        <f>VLOOKUP($F2164,'(참고)타워 스텟 가치'!$B$12:$L$16,AD$2,0)+(VLOOKUP($F2164,'(참고)타워 스텟 가치'!$B$12:$L$16,AD$2,0)*$E2164)</f>
        <v>2199.6562500000173</v>
      </c>
      <c r="AE2164">
        <f>VLOOKUP($F2164,'(참고)타워 스텟 가치'!$B$12:$L$16,AE$2,0)+(VLOOKUP($F2164,'(참고)타워 스텟 가치'!$B$12:$L$16,AE$2,0)*$E2164)</f>
        <v>2639.587500000021</v>
      </c>
      <c r="AF2164">
        <f>VLOOKUP($F2164,'(참고)타워 스텟 가치'!$B$12:$L$16,AF$2,0)+(VLOOKUP($F2164,'(참고)타워 스텟 가치'!$B$12:$L$16,AF$2,0)*$E2164)</f>
        <v>869000.00000000687</v>
      </c>
      <c r="AG2164">
        <f>VLOOKUP($F2164,'(참고)타워 스텟 가치'!$B$12:$L$16,AG$2,0)+(VLOOKUP($F2164,'(참고)타워 스텟 가치'!$B$12:$L$16,AG$2,0)*$E2164)</f>
        <v>13197.937500000104</v>
      </c>
      <c r="AH2164">
        <f>VLOOKUP($F2164,'(참고)타워 스텟 가치'!$B$12:$L$16,AH$2,0)+(VLOOKUP($F2164,'(참고)타워 스텟 가치'!$B$12:$L$16,AH$2,0)*$E2164)</f>
        <v>439.9312500000035</v>
      </c>
      <c r="AI2164">
        <f>VLOOKUP($F2164,'(참고)타워 스텟 가치'!$B$12:$L$16,AI$2,0)+(VLOOKUP($F2164,'(참고)타워 스텟 가치'!$B$12:$L$16,AI$2,0)*$E2164)</f>
        <v>52.140000000000406</v>
      </c>
      <c r="AJ2164">
        <f>VLOOKUP($F2164,'(참고)타워 스텟 가치'!$B$12:$L$16,AJ$2,0)+(VLOOKUP($F2164,'(참고)타워 스텟 가치'!$B$12:$L$16,AJ$2,0)*$E2164)</f>
        <v>0</v>
      </c>
      <c r="AK2164">
        <f>VLOOKUP($F2164,'(참고)타워 스텟 가치'!$B$12:$L$16,AK$2,0)+(VLOOKUP($F2164,'(참고)타워 스텟 가치'!$B$12:$L$16,AK$2,0)*$E2164)</f>
        <v>0</v>
      </c>
      <c r="AL2164">
        <f>VLOOKUP($F2164,'(참고)타워 스텟 가치'!$B$12:$L$16,AL$2,0)+(VLOOKUP($F2164,'(참고)타워 스텟 가치'!$B$12:$L$16,AL$2,0)*$E2164)</f>
        <v>347.60000000000275</v>
      </c>
      <c r="AM2164">
        <f>SUM('스테이지별 몬스터 스텟'!AD2164*'(참고)타워 스텟 가치'!$Q$17,'스테이지별 몬스터 스텟'!AE2164*'(참고)타워 스텟 가치'!$R$17,'스테이지별 몬스터 스텟'!AF2164*'(참고)타워 스텟 가치'!$S$17,'스테이지별 몬스터 스텟'!AG2164*'(참고)타워 스텟 가치'!$T$17,'스테이지별 몬스터 스텟'!AH2164*'(참고)타워 스텟 가치'!$U$17,'스테이지별 몬스터 스텟'!AI2164*'(참고)타워 스텟 가치'!$V$17,'스테이지별 몬스터 스텟'!AJ2164*'(참고)타워 스텟 가치'!$W$17,'스테이지별 몬스터 스텟'!AK2164*'(참고)타워 스텟 가치'!$X$17,'스테이지별 몬스터 스텟'!AL2164*'(참고)타워 스텟 가치'!$Y$17)</f>
        <v>1339881.7712500105</v>
      </c>
      <c r="AN2164">
        <v>3</v>
      </c>
    </row>
    <row r="2165" spans="3:40" x14ac:dyDescent="0.3">
      <c r="C2165">
        <v>1</v>
      </c>
      <c r="D2165">
        <f t="shared" si="101"/>
        <v>433</v>
      </c>
      <c r="E2165" s="52">
        <f>VLOOKUP(D2165,'스테이지별 난이도 설정'!B:C,2,0)</f>
        <v>173.20000000000138</v>
      </c>
      <c r="F2165" t="str">
        <f t="shared" si="102"/>
        <v>일반</v>
      </c>
      <c r="G2165">
        <f t="shared" si="100"/>
        <v>6</v>
      </c>
      <c r="H2165">
        <f>VLOOKUP($F2165,'(참고)타워 스텟 가치'!$B$2:$L$6,H$2,0)+(VLOOKUP($F2165,'(참고)타워 스텟 가치'!$B$2:$L$6,H$2,0)*$E2165)</f>
        <v>1306.5000000000105</v>
      </c>
      <c r="I2165">
        <f>VLOOKUP($F2165,'(참고)타워 스텟 가치'!$B$2:$L$6,I$2,0)+(VLOOKUP($F2165,'(참고)타워 스텟 가치'!$B$2:$L$6,I$2,0)*$E2165)</f>
        <v>261.30000000000206</v>
      </c>
      <c r="J2165">
        <f>VLOOKUP($F2165,'(참고)타워 스텟 가치'!$B$2:$L$6,J$2,0)+(VLOOKUP($F2165,'(참고)타워 스텟 가치'!$B$2:$L$6,J$2,0)*$E2165)</f>
        <v>871000.00000000687</v>
      </c>
      <c r="K2165">
        <f>VLOOKUP($F2165,'(참고)타워 스텟 가치'!$B$2:$L$6,K$2,0)+(VLOOKUP($F2165,'(참고)타워 스텟 가치'!$B$2:$L$6,K$2,0)*$E2165)</f>
        <v>5226.0000000000418</v>
      </c>
      <c r="L2165">
        <f>VLOOKUP($F2165,'(참고)타워 스텟 가치'!$B$2:$L$6,L$2,0)+(VLOOKUP($F2165,'(참고)타워 스텟 가치'!$B$2:$L$6,L$2,0)*$E2165)</f>
        <v>87.100000000000691</v>
      </c>
      <c r="M2165">
        <f>VLOOKUP($F2165,'(참고)타워 스텟 가치'!$B$2:$L$6,M$2,0)+(VLOOKUP($F2165,'(참고)타워 스텟 가치'!$B$2:$L$6,M$2,0)*$E2165)</f>
        <v>52.26000000000041</v>
      </c>
      <c r="N2165">
        <f>VLOOKUP($F2165,'(참고)타워 스텟 가치'!$B$2:$L$6,N$2,0)+(VLOOKUP($F2165,'(참고)타워 스텟 가치'!$B$2:$L$6,N$2,0)*$E2165)</f>
        <v>0</v>
      </c>
      <c r="O2165">
        <f>VLOOKUP($F2165,'(참고)타워 스텟 가치'!$B$2:$L$6,O$2,0)+(VLOOKUP($F2165,'(참고)타워 스텟 가치'!$B$2:$L$6,O$2,0)*$E2165)</f>
        <v>0</v>
      </c>
      <c r="P2165">
        <f>VLOOKUP($F2165,'(참고)타워 스텟 가치'!$B$2:$L$6,P$2,0)+(VLOOKUP($F2165,'(참고)타워 스텟 가치'!$B$2:$L$6,P$2,0)*$E2165)</f>
        <v>121.94000000000096</v>
      </c>
      <c r="Q2165">
        <f>SUM('스테이지별 몬스터 스텟'!H2165*'(참고)타워 스텟 가치'!$Q$17,'스테이지별 몬스터 스텟'!I2165*'(참고)타워 스텟 가치'!$R$17,'스테이지별 몬스터 스텟'!J2165*'(참고)타워 스텟 가치'!$S$17,'스테이지별 몬스터 스텟'!K2165*'(참고)타워 스텟 가치'!$T$17,'스테이지별 몬스터 스텟'!L2165*'(참고)타워 스텟 가치'!$U$17,'스테이지별 몬스터 스텟'!M2165*'(참고)타워 스텟 가치'!$V$17,'스테이지별 몬스터 스텟'!N2165*'(참고)타워 스텟 가치'!$W$17,'스테이지별 몬스터 스텟'!O2165*'(참고)타워 스텟 가치'!$X$17,'스테이지별 몬스터 스텟'!P2165*'(참고)타워 스텟 가치'!$Y$17)</f>
        <v>1320427.29000001</v>
      </c>
      <c r="R2165">
        <v>1</v>
      </c>
      <c r="S2165">
        <f>VLOOKUP($F2165,'(참고)타워 스텟 가치'!$B$7:$L$11,S$2,0)+(VLOOKUP($F2165,'(참고)타워 스텟 가치'!$B$7:$L$11,S$2,0)*$E2165)</f>
        <v>435.50000000000347</v>
      </c>
      <c r="T2165">
        <f>VLOOKUP($F2165,'(참고)타워 스텟 가치'!$B$7:$L$11,T$2,0)+(VLOOKUP($F2165,'(참고)타워 스텟 가치'!$B$7:$L$11,T$2,0)*$E2165)</f>
        <v>783.90000000000623</v>
      </c>
      <c r="U2165">
        <f>VLOOKUP($F2165,'(참고)타워 스텟 가치'!$B$7:$L$11,U$2,0)+(VLOOKUP($F2165,'(참고)타워 스텟 가치'!$B$7:$L$11,U$2,0)*$E2165)</f>
        <v>871000.00000000687</v>
      </c>
      <c r="V2165">
        <f>VLOOKUP($F2165,'(참고)타워 스텟 가치'!$B$7:$L$11,V$2,0)+(VLOOKUP($F2165,'(참고)타워 스텟 가치'!$B$7:$L$11,V$2,0)*$E2165)</f>
        <v>5226.0000000000418</v>
      </c>
      <c r="W2165">
        <f>VLOOKUP($F2165,'(참고)타워 스텟 가치'!$B$7:$L$11,W$2,0)+(VLOOKUP($F2165,'(참고)타워 스텟 가치'!$B$7:$L$11,W$2,0)*$E2165)</f>
        <v>87.100000000000691</v>
      </c>
      <c r="X2165">
        <f>VLOOKUP($F2165,'(참고)타워 스텟 가치'!$B$7:$L$11,X$2,0)+(VLOOKUP($F2165,'(참고)타워 스텟 가치'!$B$7:$L$11,X$2,0)*$E2165)</f>
        <v>52.26000000000041</v>
      </c>
      <c r="Y2165">
        <f>VLOOKUP($F2165,'(참고)타워 스텟 가치'!$B$7:$L$11,Y$2,0)+(VLOOKUP($F2165,'(참고)타워 스텟 가치'!$B$7:$L$11,Y$2,0)*$E2165)</f>
        <v>0</v>
      </c>
      <c r="Z2165">
        <f>VLOOKUP($F2165,'(참고)타워 스텟 가치'!$B$7:$L$11,Z$2,0)+(VLOOKUP($F2165,'(참고)타워 스텟 가치'!$B$7:$L$11,Z$2,0)*$E2165)</f>
        <v>0</v>
      </c>
      <c r="AA2165">
        <f>VLOOKUP($F2165,'(참고)타워 스텟 가치'!$B$7:$L$11,AA$2,0)+(VLOOKUP($F2165,'(참고)타워 스텟 가치'!$B$7:$L$11,AA$2,0)*$E2165)</f>
        <v>121.94000000000096</v>
      </c>
      <c r="AB2165">
        <f>SUM('스테이지별 몬스터 스텟'!S2165*'(참고)타워 스텟 가치'!$Q$17,'스테이지별 몬스터 스텟'!T2165*'(참고)타워 스텟 가치'!$R$17,'스테이지별 몬스터 스텟'!U2165*'(참고)타워 스텟 가치'!$S$17,'스테이지별 몬스터 스텟'!V2165*'(참고)타워 스텟 가치'!$T$17,'스테이지별 몬스터 스텟'!W2165*'(참고)타워 스텟 가치'!$U$17,'스테이지별 몬스터 스텟'!X2165*'(참고)타워 스텟 가치'!$V$17,'스테이지별 몬스터 스텟'!Y2165*'(참고)타워 스텟 가치'!$W$17,'스테이지별 몬스터 스텟'!Z2165*'(참고)타워 스텟 가치'!$X$17,'스테이지별 몬스터 스텟'!AA2165*'(참고)타워 스텟 가치'!$Y$17)</f>
        <v>1319469.1900000102</v>
      </c>
      <c r="AC2165">
        <v>2</v>
      </c>
      <c r="AD2165">
        <f>VLOOKUP($F2165,'(참고)타워 스텟 가치'!$B$12:$L$16,AD$2,0)+(VLOOKUP($F2165,'(참고)타워 스텟 가치'!$B$12:$L$16,AD$2,0)*$E2165)</f>
        <v>435.50000000000347</v>
      </c>
      <c r="AE2165">
        <f>VLOOKUP($F2165,'(참고)타워 스텟 가치'!$B$12:$L$16,AE$2,0)+(VLOOKUP($F2165,'(참고)타워 스텟 가치'!$B$12:$L$16,AE$2,0)*$E2165)</f>
        <v>522.60000000000412</v>
      </c>
      <c r="AF2165">
        <f>VLOOKUP($F2165,'(참고)타워 스텟 가치'!$B$12:$L$16,AF$2,0)+(VLOOKUP($F2165,'(참고)타워 스텟 가치'!$B$12:$L$16,AF$2,0)*$E2165)</f>
        <v>871000.00000000687</v>
      </c>
      <c r="AG2165">
        <f>VLOOKUP($F2165,'(참고)타워 스텟 가치'!$B$12:$L$16,AG$2,0)+(VLOOKUP($F2165,'(참고)타워 스텟 가치'!$B$12:$L$16,AG$2,0)*$E2165)</f>
        <v>2613.0000000000209</v>
      </c>
      <c r="AH2165">
        <f>VLOOKUP($F2165,'(참고)타워 스텟 가치'!$B$12:$L$16,AH$2,0)+(VLOOKUP($F2165,'(참고)타워 스텟 가치'!$B$12:$L$16,AH$2,0)*$E2165)</f>
        <v>87.100000000000691</v>
      </c>
      <c r="AI2165">
        <f>VLOOKUP($F2165,'(참고)타워 스텟 가치'!$B$12:$L$16,AI$2,0)+(VLOOKUP($F2165,'(참고)타워 스텟 가치'!$B$12:$L$16,AI$2,0)*$E2165)</f>
        <v>52.26000000000041</v>
      </c>
      <c r="AJ2165">
        <f>VLOOKUP($F2165,'(참고)타워 스텟 가치'!$B$12:$L$16,AJ$2,0)+(VLOOKUP($F2165,'(참고)타워 스텟 가치'!$B$12:$L$16,AJ$2,0)*$E2165)</f>
        <v>0</v>
      </c>
      <c r="AK2165">
        <f>VLOOKUP($F2165,'(참고)타워 스텟 가치'!$B$12:$L$16,AK$2,0)+(VLOOKUP($F2165,'(참고)타워 스텟 가치'!$B$12:$L$16,AK$2,0)*$E2165)</f>
        <v>0</v>
      </c>
      <c r="AL2165">
        <f>VLOOKUP($F2165,'(참고)타워 스텟 가치'!$B$12:$L$16,AL$2,0)+(VLOOKUP($F2165,'(참고)타워 스텟 가치'!$B$12:$L$16,AL$2,0)*$E2165)</f>
        <v>243.88000000000193</v>
      </c>
      <c r="AM2165">
        <f>SUM('스테이지별 몬스터 스텟'!AD2165*'(참고)타워 스텟 가치'!$Q$17,'스테이지별 몬스터 스텟'!AE2165*'(참고)타워 스텟 가치'!$R$17,'스테이지별 몬스터 스텟'!AF2165*'(참고)타워 스텟 가치'!$S$17,'스테이지별 몬스터 스텟'!AG2165*'(참고)타워 스텟 가치'!$T$17,'스테이지별 몬스터 스텟'!AH2165*'(참고)타워 스텟 가치'!$U$17,'스테이지별 몬스터 스텟'!AI2165*'(참고)타워 스텟 가치'!$V$17,'스테이지별 몬스터 스텟'!AJ2165*'(참고)타워 스텟 가치'!$W$17,'스테이지별 몬스터 스텟'!AK2165*'(참고)타워 스텟 가치'!$X$17,'스테이지별 몬스터 스텟'!AL2165*'(참고)타워 스텟 가치'!$Y$17)</f>
        <v>1314095.1200000101</v>
      </c>
      <c r="AN2165">
        <v>3</v>
      </c>
    </row>
    <row r="2166" spans="3:40" x14ac:dyDescent="0.3">
      <c r="C2166">
        <v>2</v>
      </c>
      <c r="D2166">
        <f t="shared" si="101"/>
        <v>433</v>
      </c>
      <c r="E2166" s="52">
        <f>VLOOKUP(D2166,'스테이지별 난이도 설정'!B:C,2,0)</f>
        <v>173.20000000000138</v>
      </c>
      <c r="F2166" t="str">
        <f t="shared" si="102"/>
        <v>레어</v>
      </c>
      <c r="G2166">
        <f t="shared" si="100"/>
        <v>6</v>
      </c>
      <c r="H2166">
        <f>VLOOKUP($F2166,'(참고)타워 스텟 가치'!$B$2:$L$6,H$2,0)+(VLOOKUP($F2166,'(참고)타워 스텟 가치'!$B$2:$L$6,H$2,0)*$E2166)</f>
        <v>1959.7500000000155</v>
      </c>
      <c r="I2166">
        <f>VLOOKUP($F2166,'(참고)타워 스텟 가치'!$B$2:$L$6,I$2,0)+(VLOOKUP($F2166,'(참고)타워 스텟 가치'!$B$2:$L$6,I$2,0)*$E2166)</f>
        <v>391.95000000000312</v>
      </c>
      <c r="J2166">
        <f>VLOOKUP($F2166,'(참고)타워 스텟 가치'!$B$2:$L$6,J$2,0)+(VLOOKUP($F2166,'(참고)타워 스텟 가치'!$B$2:$L$6,J$2,0)*$E2166)</f>
        <v>871000.00000000687</v>
      </c>
      <c r="K2166">
        <f>VLOOKUP($F2166,'(참고)타워 스텟 가치'!$B$2:$L$6,K$2,0)+(VLOOKUP($F2166,'(참고)타워 스텟 가치'!$B$2:$L$6,K$2,0)*$E2166)</f>
        <v>7839.0000000000618</v>
      </c>
      <c r="L2166">
        <f>VLOOKUP($F2166,'(참고)타워 스텟 가치'!$B$2:$L$6,L$2,0)+(VLOOKUP($F2166,'(참고)타워 스텟 가치'!$B$2:$L$6,L$2,0)*$E2166)</f>
        <v>130.65000000000103</v>
      </c>
      <c r="M2166">
        <f>VLOOKUP($F2166,'(참고)타워 스텟 가치'!$B$2:$L$6,M$2,0)+(VLOOKUP($F2166,'(참고)타워 스텟 가치'!$B$2:$L$6,M$2,0)*$E2166)</f>
        <v>52.26000000000041</v>
      </c>
      <c r="N2166">
        <f>VLOOKUP($F2166,'(참고)타워 스텟 가치'!$B$2:$L$6,N$2,0)+(VLOOKUP($F2166,'(참고)타워 스텟 가치'!$B$2:$L$6,N$2,0)*$E2166)</f>
        <v>0</v>
      </c>
      <c r="O2166">
        <f>VLOOKUP($F2166,'(참고)타워 스텟 가치'!$B$2:$L$6,O$2,0)+(VLOOKUP($F2166,'(참고)타워 스텟 가치'!$B$2:$L$6,O$2,0)*$E2166)</f>
        <v>0</v>
      </c>
      <c r="P2166">
        <f>VLOOKUP($F2166,'(참고)타워 스텟 가치'!$B$2:$L$6,P$2,0)+(VLOOKUP($F2166,'(참고)타워 스텟 가치'!$B$2:$L$6,P$2,0)*$E2166)</f>
        <v>121.94000000000096</v>
      </c>
      <c r="Q2166">
        <f>SUM('스테이지별 몬스터 스텟'!H2166*'(참고)타워 스텟 가치'!$Q$17,'스테이지별 몬스터 스텟'!I2166*'(참고)타워 스텟 가치'!$R$17,'스테이지별 몬스터 스텟'!J2166*'(참고)타워 스텟 가치'!$S$17,'스테이지별 몬스터 스텟'!K2166*'(참고)타워 스텟 가치'!$T$17,'스테이지별 몬스터 스텟'!L2166*'(참고)타워 스텟 가치'!$U$17,'스테이지별 몬스터 스텟'!M2166*'(참고)타워 스텟 가치'!$V$17,'스테이지별 몬스터 스텟'!N2166*'(참고)타워 스텟 가치'!$W$17,'스테이지별 몬스터 스텟'!O2166*'(참고)타워 스텟 가치'!$X$17,'스테이지별 몬스터 스텟'!P2166*'(참고)타워 스텟 가치'!$Y$17)</f>
        <v>1327242.8650000105</v>
      </c>
      <c r="R2166">
        <v>1</v>
      </c>
      <c r="S2166">
        <f>VLOOKUP($F2166,'(참고)타워 스텟 가치'!$B$7:$L$11,S$2,0)+(VLOOKUP($F2166,'(참고)타워 스텟 가치'!$B$7:$L$11,S$2,0)*$E2166)</f>
        <v>653.25000000000523</v>
      </c>
      <c r="T2166">
        <f>VLOOKUP($F2166,'(참고)타워 스텟 가치'!$B$7:$L$11,T$2,0)+(VLOOKUP($F2166,'(참고)타워 스텟 가치'!$B$7:$L$11,T$2,0)*$E2166)</f>
        <v>1175.8500000000092</v>
      </c>
      <c r="U2166">
        <f>VLOOKUP($F2166,'(참고)타워 스텟 가치'!$B$7:$L$11,U$2,0)+(VLOOKUP($F2166,'(참고)타워 스텟 가치'!$B$7:$L$11,U$2,0)*$E2166)</f>
        <v>871000.00000000687</v>
      </c>
      <c r="V2166">
        <f>VLOOKUP($F2166,'(참고)타워 스텟 가치'!$B$7:$L$11,V$2,0)+(VLOOKUP($F2166,'(참고)타워 스텟 가치'!$B$7:$L$11,V$2,0)*$E2166)</f>
        <v>7839.0000000000618</v>
      </c>
      <c r="W2166">
        <f>VLOOKUP($F2166,'(참고)타워 스텟 가치'!$B$7:$L$11,W$2,0)+(VLOOKUP($F2166,'(참고)타워 스텟 가치'!$B$7:$L$11,W$2,0)*$E2166)</f>
        <v>130.65000000000103</v>
      </c>
      <c r="X2166">
        <f>VLOOKUP($F2166,'(참고)타워 스텟 가치'!$B$7:$L$11,X$2,0)+(VLOOKUP($F2166,'(참고)타워 스텟 가치'!$B$7:$L$11,X$2,0)*$E2166)</f>
        <v>52.26000000000041</v>
      </c>
      <c r="Y2166">
        <f>VLOOKUP($F2166,'(참고)타워 스텟 가치'!$B$7:$L$11,Y$2,0)+(VLOOKUP($F2166,'(참고)타워 스텟 가치'!$B$7:$L$11,Y$2,0)*$E2166)</f>
        <v>0</v>
      </c>
      <c r="Z2166">
        <f>VLOOKUP($F2166,'(참고)타워 스텟 가치'!$B$7:$L$11,Z$2,0)+(VLOOKUP($F2166,'(참고)타워 스텟 가치'!$B$7:$L$11,Z$2,0)*$E2166)</f>
        <v>0</v>
      </c>
      <c r="AA2166">
        <f>VLOOKUP($F2166,'(참고)타워 스텟 가치'!$B$7:$L$11,AA$2,0)+(VLOOKUP($F2166,'(참고)타워 스텟 가치'!$B$7:$L$11,AA$2,0)*$E2166)</f>
        <v>121.94000000000096</v>
      </c>
      <c r="AB2166">
        <f>SUM('스테이지별 몬스터 스텟'!S2166*'(참고)타워 스텟 가치'!$Q$17,'스테이지별 몬스터 스텟'!T2166*'(참고)타워 스텟 가치'!$R$17,'스테이지별 몬스터 스텟'!U2166*'(참고)타워 스텟 가치'!$S$17,'스테이지별 몬스터 스텟'!V2166*'(참고)타워 스텟 가치'!$T$17,'스테이지별 몬스터 스텟'!W2166*'(참고)타워 스텟 가치'!$U$17,'스테이지별 몬스터 스텟'!X2166*'(참고)타워 스텟 가치'!$V$17,'스테이지별 몬스터 스텟'!Y2166*'(참고)타워 스텟 가치'!$W$17,'스테이지별 몬스터 스텟'!Z2166*'(참고)타워 스텟 가치'!$X$17,'스테이지별 몬스터 스텟'!AA2166*'(참고)타워 스텟 가치'!$Y$17)</f>
        <v>1325805.7150000106</v>
      </c>
      <c r="AC2166">
        <v>2</v>
      </c>
      <c r="AD2166">
        <f>VLOOKUP($F2166,'(참고)타워 스텟 가치'!$B$12:$L$16,AD$2,0)+(VLOOKUP($F2166,'(참고)타워 스텟 가치'!$B$12:$L$16,AD$2,0)*$E2166)</f>
        <v>653.25000000000523</v>
      </c>
      <c r="AE2166">
        <f>VLOOKUP($F2166,'(참고)타워 스텟 가치'!$B$12:$L$16,AE$2,0)+(VLOOKUP($F2166,'(참고)타워 스텟 가치'!$B$12:$L$16,AE$2,0)*$E2166)</f>
        <v>783.90000000000623</v>
      </c>
      <c r="AF2166">
        <f>VLOOKUP($F2166,'(참고)타워 스텟 가치'!$B$12:$L$16,AF$2,0)+(VLOOKUP($F2166,'(참고)타워 스텟 가치'!$B$12:$L$16,AF$2,0)*$E2166)</f>
        <v>871000.00000000687</v>
      </c>
      <c r="AG2166">
        <f>VLOOKUP($F2166,'(참고)타워 스텟 가치'!$B$12:$L$16,AG$2,0)+(VLOOKUP($F2166,'(참고)타워 스텟 가치'!$B$12:$L$16,AG$2,0)*$E2166)</f>
        <v>3919.5000000000309</v>
      </c>
      <c r="AH2166">
        <f>VLOOKUP($F2166,'(참고)타워 스텟 가치'!$B$12:$L$16,AH$2,0)+(VLOOKUP($F2166,'(참고)타워 스텟 가치'!$B$12:$L$16,AH$2,0)*$E2166)</f>
        <v>130.65000000000103</v>
      </c>
      <c r="AI2166">
        <f>VLOOKUP($F2166,'(참고)타워 스텟 가치'!$B$12:$L$16,AI$2,0)+(VLOOKUP($F2166,'(참고)타워 스텟 가치'!$B$12:$L$16,AI$2,0)*$E2166)</f>
        <v>52.26000000000041</v>
      </c>
      <c r="AJ2166">
        <f>VLOOKUP($F2166,'(참고)타워 스텟 가치'!$B$12:$L$16,AJ$2,0)+(VLOOKUP($F2166,'(참고)타워 스텟 가치'!$B$12:$L$16,AJ$2,0)*$E2166)</f>
        <v>0</v>
      </c>
      <c r="AK2166">
        <f>VLOOKUP($F2166,'(참고)타워 스텟 가치'!$B$12:$L$16,AK$2,0)+(VLOOKUP($F2166,'(참고)타워 스텟 가치'!$B$12:$L$16,AK$2,0)*$E2166)</f>
        <v>0</v>
      </c>
      <c r="AL2166">
        <f>VLOOKUP($F2166,'(참고)타워 스텟 가치'!$B$12:$L$16,AL$2,0)+(VLOOKUP($F2166,'(참고)타워 스텟 가치'!$B$12:$L$16,AL$2,0)*$E2166)</f>
        <v>243.88000000000193</v>
      </c>
      <c r="AM2166">
        <f>SUM('스테이지별 몬스터 스텟'!AD2166*'(참고)타워 스텟 가치'!$Q$17,'스테이지별 몬스터 스텟'!AE2166*'(참고)타워 스텟 가치'!$R$17,'스테이지별 몬스터 스텟'!AF2166*'(참고)타워 스텟 가치'!$S$17,'스테이지별 몬스터 스텟'!AG2166*'(참고)타워 스텟 가치'!$T$17,'스테이지별 몬스터 스텟'!AH2166*'(참고)타워 스텟 가치'!$U$17,'스테이지별 몬스터 스텟'!AI2166*'(참고)타워 스텟 가치'!$V$17,'스테이지별 몬스터 스텟'!AJ2166*'(참고)타워 스텟 가치'!$W$17,'스테이지별 몬스터 스텟'!AK2166*'(참고)타워 스텟 가치'!$X$17,'스테이지별 몬스터 스텟'!AL2166*'(참고)타워 스텟 가치'!$Y$17)</f>
        <v>1317622.6700000104</v>
      </c>
      <c r="AN2166">
        <v>3</v>
      </c>
    </row>
    <row r="2167" spans="3:40" x14ac:dyDescent="0.3">
      <c r="C2167">
        <v>3</v>
      </c>
      <c r="D2167">
        <f t="shared" si="101"/>
        <v>433</v>
      </c>
      <c r="E2167" s="52">
        <f>VLOOKUP(D2167,'스테이지별 난이도 설정'!B:C,2,0)</f>
        <v>173.20000000000138</v>
      </c>
      <c r="F2167" t="str">
        <f t="shared" si="102"/>
        <v>에픽</v>
      </c>
      <c r="G2167">
        <f t="shared" si="100"/>
        <v>6</v>
      </c>
      <c r="H2167">
        <f>VLOOKUP($F2167,'(참고)타워 스텟 가치'!$B$2:$L$6,H$2,0)+(VLOOKUP($F2167,'(참고)타워 스텟 가치'!$B$2:$L$6,H$2,0)*$E2167)</f>
        <v>2939.6250000000232</v>
      </c>
      <c r="I2167">
        <f>VLOOKUP($F2167,'(참고)타워 스텟 가치'!$B$2:$L$6,I$2,0)+(VLOOKUP($F2167,'(참고)타워 스텟 가치'!$B$2:$L$6,I$2,0)*$E2167)</f>
        <v>587.92500000000462</v>
      </c>
      <c r="J2167">
        <f>VLOOKUP($F2167,'(참고)타워 스텟 가치'!$B$2:$L$6,J$2,0)+(VLOOKUP($F2167,'(참고)타워 스텟 가치'!$B$2:$L$6,J$2,0)*$E2167)</f>
        <v>871000.00000000687</v>
      </c>
      <c r="K2167">
        <f>VLOOKUP($F2167,'(참고)타워 스텟 가치'!$B$2:$L$6,K$2,0)+(VLOOKUP($F2167,'(참고)타워 스텟 가치'!$B$2:$L$6,K$2,0)*$E2167)</f>
        <v>11758.500000000093</v>
      </c>
      <c r="L2167">
        <f>VLOOKUP($F2167,'(참고)타워 스텟 가치'!$B$2:$L$6,L$2,0)+(VLOOKUP($F2167,'(참고)타워 스텟 가치'!$B$2:$L$6,L$2,0)*$E2167)</f>
        <v>195.97500000000156</v>
      </c>
      <c r="M2167">
        <f>VLOOKUP($F2167,'(참고)타워 스텟 가치'!$B$2:$L$6,M$2,0)+(VLOOKUP($F2167,'(참고)타워 스텟 가치'!$B$2:$L$6,M$2,0)*$E2167)</f>
        <v>52.26000000000041</v>
      </c>
      <c r="N2167">
        <f>VLOOKUP($F2167,'(참고)타워 스텟 가치'!$B$2:$L$6,N$2,0)+(VLOOKUP($F2167,'(참고)타워 스텟 가치'!$B$2:$L$6,N$2,0)*$E2167)</f>
        <v>0</v>
      </c>
      <c r="O2167">
        <f>VLOOKUP($F2167,'(참고)타워 스텟 가치'!$B$2:$L$6,O$2,0)+(VLOOKUP($F2167,'(참고)타워 스텟 가치'!$B$2:$L$6,O$2,0)*$E2167)</f>
        <v>0</v>
      </c>
      <c r="P2167">
        <f>VLOOKUP($F2167,'(참고)타워 스텟 가치'!$B$2:$L$6,P$2,0)+(VLOOKUP($F2167,'(참고)타워 스텟 가치'!$B$2:$L$6,P$2,0)*$E2167)</f>
        <v>121.94000000000096</v>
      </c>
      <c r="Q2167">
        <f>SUM('스테이지별 몬스터 스텟'!H2167*'(참고)타워 스텟 가치'!$Q$17,'스테이지별 몬스터 스텟'!I2167*'(참고)타워 스텟 가치'!$R$17,'스테이지별 몬스터 스텟'!J2167*'(참고)타워 스텟 가치'!$S$17,'스테이지별 몬스터 스텟'!K2167*'(참고)타워 스텟 가치'!$T$17,'스테이지별 몬스터 스텟'!L2167*'(참고)타워 스텟 가치'!$U$17,'스테이지별 몬스터 스텟'!M2167*'(참고)타워 스텟 가치'!$V$17,'스테이지별 몬스터 스텟'!N2167*'(참고)타워 스텟 가치'!$W$17,'스테이지별 몬스터 스텟'!O2167*'(참고)타워 스텟 가치'!$X$17,'스테이지별 몬스터 스텟'!P2167*'(참고)타워 스텟 가치'!$Y$17)</f>
        <v>1337466.2275000103</v>
      </c>
      <c r="R2167">
        <v>1</v>
      </c>
      <c r="S2167">
        <f>VLOOKUP($F2167,'(참고)타워 스텟 가치'!$B$7:$L$11,S$2,0)+(VLOOKUP($F2167,'(참고)타워 스텟 가치'!$B$7:$L$11,S$2,0)*$E2167)</f>
        <v>979.87500000000773</v>
      </c>
      <c r="T2167">
        <f>VLOOKUP($F2167,'(참고)타워 스텟 가치'!$B$7:$L$11,T$2,0)+(VLOOKUP($F2167,'(참고)타워 스텟 가치'!$B$7:$L$11,T$2,0)*$E2167)</f>
        <v>1763.775000000014</v>
      </c>
      <c r="U2167">
        <f>VLOOKUP($F2167,'(참고)타워 스텟 가치'!$B$7:$L$11,U$2,0)+(VLOOKUP($F2167,'(참고)타워 스텟 가치'!$B$7:$L$11,U$2,0)*$E2167)</f>
        <v>871000.00000000687</v>
      </c>
      <c r="V2167">
        <f>VLOOKUP($F2167,'(참고)타워 스텟 가치'!$B$7:$L$11,V$2,0)+(VLOOKUP($F2167,'(참고)타워 스텟 가치'!$B$7:$L$11,V$2,0)*$E2167)</f>
        <v>11758.500000000093</v>
      </c>
      <c r="W2167">
        <f>VLOOKUP($F2167,'(참고)타워 스텟 가치'!$B$7:$L$11,W$2,0)+(VLOOKUP($F2167,'(참고)타워 스텟 가치'!$B$7:$L$11,W$2,0)*$E2167)</f>
        <v>195.97500000000156</v>
      </c>
      <c r="X2167">
        <f>VLOOKUP($F2167,'(참고)타워 스텟 가치'!$B$7:$L$11,X$2,0)+(VLOOKUP($F2167,'(참고)타워 스텟 가치'!$B$7:$L$11,X$2,0)*$E2167)</f>
        <v>52.26000000000041</v>
      </c>
      <c r="Y2167">
        <f>VLOOKUP($F2167,'(참고)타워 스텟 가치'!$B$7:$L$11,Y$2,0)+(VLOOKUP($F2167,'(참고)타워 스텟 가치'!$B$7:$L$11,Y$2,0)*$E2167)</f>
        <v>0</v>
      </c>
      <c r="Z2167">
        <f>VLOOKUP($F2167,'(참고)타워 스텟 가치'!$B$7:$L$11,Z$2,0)+(VLOOKUP($F2167,'(참고)타워 스텟 가치'!$B$7:$L$11,Z$2,0)*$E2167)</f>
        <v>0</v>
      </c>
      <c r="AA2167">
        <f>VLOOKUP($F2167,'(참고)타워 스텟 가치'!$B$7:$L$11,AA$2,0)+(VLOOKUP($F2167,'(참고)타워 스텟 가치'!$B$7:$L$11,AA$2,0)*$E2167)</f>
        <v>121.94000000000096</v>
      </c>
      <c r="AB2167">
        <f>SUM('스테이지별 몬스터 스텟'!S2167*'(참고)타워 스텟 가치'!$Q$17,'스테이지별 몬스터 스텟'!T2167*'(참고)타워 스텟 가치'!$R$17,'스테이지별 몬스터 스텟'!U2167*'(참고)타워 스텟 가치'!$S$17,'스테이지별 몬스터 스텟'!V2167*'(참고)타워 스텟 가치'!$T$17,'스테이지별 몬스터 스텟'!W2167*'(참고)타워 스텟 가치'!$U$17,'스테이지별 몬스터 스텟'!X2167*'(참고)타워 스텟 가치'!$V$17,'스테이지별 몬스터 스텟'!Y2167*'(참고)타워 스텟 가치'!$W$17,'스테이지별 몬스터 스텟'!Z2167*'(참고)타워 스텟 가치'!$X$17,'스테이지별 몬스터 스텟'!AA2167*'(참고)타워 스텟 가치'!$Y$17)</f>
        <v>1335310.5025000104</v>
      </c>
      <c r="AC2167">
        <v>2</v>
      </c>
      <c r="AD2167">
        <f>VLOOKUP($F2167,'(참고)타워 스텟 가치'!$B$12:$L$16,AD$2,0)+(VLOOKUP($F2167,'(참고)타워 스텟 가치'!$B$12:$L$16,AD$2,0)*$E2167)</f>
        <v>979.87500000000773</v>
      </c>
      <c r="AE2167">
        <f>VLOOKUP($F2167,'(참고)타워 스텟 가치'!$B$12:$L$16,AE$2,0)+(VLOOKUP($F2167,'(참고)타워 스텟 가치'!$B$12:$L$16,AE$2,0)*$E2167)</f>
        <v>1175.8500000000092</v>
      </c>
      <c r="AF2167">
        <f>VLOOKUP($F2167,'(참고)타워 스텟 가치'!$B$12:$L$16,AF$2,0)+(VLOOKUP($F2167,'(참고)타워 스텟 가치'!$B$12:$L$16,AF$2,0)*$E2167)</f>
        <v>871000.00000000687</v>
      </c>
      <c r="AG2167">
        <f>VLOOKUP($F2167,'(참고)타워 스텟 가치'!$B$12:$L$16,AG$2,0)+(VLOOKUP($F2167,'(참고)타워 스텟 가치'!$B$12:$L$16,AG$2,0)*$E2167)</f>
        <v>5879.2500000000464</v>
      </c>
      <c r="AH2167">
        <f>VLOOKUP($F2167,'(참고)타워 스텟 가치'!$B$12:$L$16,AH$2,0)+(VLOOKUP($F2167,'(참고)타워 스텟 가치'!$B$12:$L$16,AH$2,0)*$E2167)</f>
        <v>195.97500000000156</v>
      </c>
      <c r="AI2167">
        <f>VLOOKUP($F2167,'(참고)타워 스텟 가치'!$B$12:$L$16,AI$2,0)+(VLOOKUP($F2167,'(참고)타워 스텟 가치'!$B$12:$L$16,AI$2,0)*$E2167)</f>
        <v>52.26000000000041</v>
      </c>
      <c r="AJ2167">
        <f>VLOOKUP($F2167,'(참고)타워 스텟 가치'!$B$12:$L$16,AJ$2,0)+(VLOOKUP($F2167,'(참고)타워 스텟 가치'!$B$12:$L$16,AJ$2,0)*$E2167)</f>
        <v>0</v>
      </c>
      <c r="AK2167">
        <f>VLOOKUP($F2167,'(참고)타워 스텟 가치'!$B$12:$L$16,AK$2,0)+(VLOOKUP($F2167,'(참고)타워 스텟 가치'!$B$12:$L$16,AK$2,0)*$E2167)</f>
        <v>0</v>
      </c>
      <c r="AL2167">
        <f>VLOOKUP($F2167,'(참고)타워 스텟 가치'!$B$12:$L$16,AL$2,0)+(VLOOKUP($F2167,'(참고)타워 스텟 가치'!$B$12:$L$16,AL$2,0)*$E2167)</f>
        <v>243.88000000000193</v>
      </c>
      <c r="AM2167">
        <f>SUM('스테이지별 몬스터 스텟'!AD2167*'(참고)타워 스텟 가치'!$Q$17,'스테이지별 몬스터 스텟'!AE2167*'(참고)타워 스텟 가치'!$R$17,'스테이지별 몬스터 스텟'!AF2167*'(참고)타워 스텟 가치'!$S$17,'스테이지별 몬스터 스텟'!AG2167*'(참고)타워 스텟 가치'!$T$17,'스테이지별 몬스터 스텟'!AH2167*'(참고)타워 스텟 가치'!$U$17,'스테이지별 몬스터 스텟'!AI2167*'(참고)타워 스텟 가치'!$V$17,'스테이지별 몬스터 스텟'!AJ2167*'(참고)타워 스텟 가치'!$W$17,'스테이지별 몬스터 스텟'!AK2167*'(참고)타워 스텟 가치'!$X$17,'스테이지별 몬스터 스텟'!AL2167*'(참고)타워 스텟 가치'!$Y$17)</f>
        <v>1322913.9950000104</v>
      </c>
      <c r="AN2167">
        <v>3</v>
      </c>
    </row>
    <row r="2168" spans="3:40" x14ac:dyDescent="0.3">
      <c r="C2168">
        <v>4</v>
      </c>
      <c r="D2168">
        <f t="shared" si="101"/>
        <v>433</v>
      </c>
      <c r="E2168" s="52">
        <f>VLOOKUP(D2168,'스테이지별 난이도 설정'!B:C,2,0)</f>
        <v>173.20000000000138</v>
      </c>
      <c r="F2168" t="str">
        <f t="shared" si="102"/>
        <v>유니크</v>
      </c>
      <c r="G2168">
        <f t="shared" si="100"/>
        <v>6</v>
      </c>
      <c r="H2168">
        <f>VLOOKUP($F2168,'(참고)타워 스텟 가치'!$B$2:$L$6,H$2,0)+(VLOOKUP($F2168,'(참고)타워 스텟 가치'!$B$2:$L$6,H$2,0)*$E2168)</f>
        <v>4409.4375000000346</v>
      </c>
      <c r="I2168">
        <f>VLOOKUP($F2168,'(참고)타워 스텟 가치'!$B$2:$L$6,I$2,0)+(VLOOKUP($F2168,'(참고)타워 스텟 가치'!$B$2:$L$6,I$2,0)*$E2168)</f>
        <v>881.88750000000698</v>
      </c>
      <c r="J2168">
        <f>VLOOKUP($F2168,'(참고)타워 스텟 가치'!$B$2:$L$6,J$2,0)+(VLOOKUP($F2168,'(참고)타워 스텟 가치'!$B$2:$L$6,J$2,0)*$E2168)</f>
        <v>871000.00000000687</v>
      </c>
      <c r="K2168">
        <f>VLOOKUP($F2168,'(참고)타워 스텟 가치'!$B$2:$L$6,K$2,0)+(VLOOKUP($F2168,'(참고)타워 스텟 가치'!$B$2:$L$6,K$2,0)*$E2168)</f>
        <v>17637.750000000138</v>
      </c>
      <c r="L2168">
        <f>VLOOKUP($F2168,'(참고)타워 스텟 가치'!$B$2:$L$6,L$2,0)+(VLOOKUP($F2168,'(참고)타워 스텟 가치'!$B$2:$L$6,L$2,0)*$E2168)</f>
        <v>293.96250000000231</v>
      </c>
      <c r="M2168">
        <f>VLOOKUP($F2168,'(참고)타워 스텟 가치'!$B$2:$L$6,M$2,0)+(VLOOKUP($F2168,'(참고)타워 스텟 가치'!$B$2:$L$6,M$2,0)*$E2168)</f>
        <v>52.26000000000041</v>
      </c>
      <c r="N2168">
        <f>VLOOKUP($F2168,'(참고)타워 스텟 가치'!$B$2:$L$6,N$2,0)+(VLOOKUP($F2168,'(참고)타워 스텟 가치'!$B$2:$L$6,N$2,0)*$E2168)</f>
        <v>0</v>
      </c>
      <c r="O2168">
        <f>VLOOKUP($F2168,'(참고)타워 스텟 가치'!$B$2:$L$6,O$2,0)+(VLOOKUP($F2168,'(참고)타워 스텟 가치'!$B$2:$L$6,O$2,0)*$E2168)</f>
        <v>0</v>
      </c>
      <c r="P2168">
        <f>VLOOKUP($F2168,'(참고)타워 스텟 가치'!$B$2:$L$6,P$2,0)+(VLOOKUP($F2168,'(참고)타워 스텟 가치'!$B$2:$L$6,P$2,0)*$E2168)</f>
        <v>174.20000000000138</v>
      </c>
      <c r="Q2168">
        <f>SUM('스테이지별 몬스터 스텟'!H2168*'(참고)타워 스텟 가치'!$Q$17,'스테이지별 몬스터 스텟'!I2168*'(참고)타워 스텟 가치'!$R$17,'스테이지별 몬스터 스텟'!J2168*'(참고)타워 스텟 가치'!$S$17,'스테이지별 몬스터 스텟'!K2168*'(참고)타워 스텟 가치'!$T$17,'스테이지별 몬스터 스텟'!L2168*'(참고)타워 스텟 가치'!$U$17,'스테이지별 몬스터 스텟'!M2168*'(참고)타워 스텟 가치'!$V$17,'스테이지별 몬스터 스텟'!N2168*'(참고)타워 스텟 가치'!$W$17,'스테이지별 몬스터 스텟'!O2168*'(참고)타워 스텟 가치'!$X$17,'스테이지별 몬스터 스텟'!P2168*'(참고)타워 스텟 가치'!$Y$17)</f>
        <v>1352905.7912500105</v>
      </c>
      <c r="R2168">
        <v>1</v>
      </c>
      <c r="S2168">
        <f>VLOOKUP($F2168,'(참고)타워 스텟 가치'!$B$7:$L$11,S$2,0)+(VLOOKUP($F2168,'(참고)타워 스텟 가치'!$B$7:$L$11,S$2,0)*$E2168)</f>
        <v>1469.8125000000116</v>
      </c>
      <c r="T2168">
        <f>VLOOKUP($F2168,'(참고)타워 스텟 가치'!$B$7:$L$11,T$2,0)+(VLOOKUP($F2168,'(참고)타워 스텟 가치'!$B$7:$L$11,T$2,0)*$E2168)</f>
        <v>2645.6625000000208</v>
      </c>
      <c r="U2168">
        <f>VLOOKUP($F2168,'(참고)타워 스텟 가치'!$B$7:$L$11,U$2,0)+(VLOOKUP($F2168,'(참고)타워 스텟 가치'!$B$7:$L$11,U$2,0)*$E2168)</f>
        <v>871000.00000000687</v>
      </c>
      <c r="V2168">
        <f>VLOOKUP($F2168,'(참고)타워 스텟 가치'!$B$7:$L$11,V$2,0)+(VLOOKUP($F2168,'(참고)타워 스텟 가치'!$B$7:$L$11,V$2,0)*$E2168)</f>
        <v>17637.750000000138</v>
      </c>
      <c r="W2168">
        <f>VLOOKUP($F2168,'(참고)타워 스텟 가치'!$B$7:$L$11,W$2,0)+(VLOOKUP($F2168,'(참고)타워 스텟 가치'!$B$7:$L$11,W$2,0)*$E2168)</f>
        <v>293.96250000000231</v>
      </c>
      <c r="X2168">
        <f>VLOOKUP($F2168,'(참고)타워 스텟 가치'!$B$7:$L$11,X$2,0)+(VLOOKUP($F2168,'(참고)타워 스텟 가치'!$B$7:$L$11,X$2,0)*$E2168)</f>
        <v>52.26000000000041</v>
      </c>
      <c r="Y2168">
        <f>VLOOKUP($F2168,'(참고)타워 스텟 가치'!$B$7:$L$11,Y$2,0)+(VLOOKUP($F2168,'(참고)타워 스텟 가치'!$B$7:$L$11,Y$2,0)*$E2168)</f>
        <v>0</v>
      </c>
      <c r="Z2168">
        <f>VLOOKUP($F2168,'(참고)타워 스텟 가치'!$B$7:$L$11,Z$2,0)+(VLOOKUP($F2168,'(참고)타워 스텟 가치'!$B$7:$L$11,Z$2,0)*$E2168)</f>
        <v>0</v>
      </c>
      <c r="AA2168">
        <f>VLOOKUP($F2168,'(참고)타워 스텟 가치'!$B$7:$L$11,AA$2,0)+(VLOOKUP($F2168,'(참고)타워 스텟 가치'!$B$7:$L$11,AA$2,0)*$E2168)</f>
        <v>174.20000000000138</v>
      </c>
      <c r="AB2168">
        <f>SUM('스테이지별 몬스터 스텟'!S2168*'(참고)타워 스텟 가치'!$Q$17,'스테이지별 몬스터 스텟'!T2168*'(참고)타워 스텟 가치'!$R$17,'스테이지별 몬스터 스텟'!U2168*'(참고)타워 스텟 가치'!$S$17,'스테이지별 몬스터 스텟'!V2168*'(참고)타워 스텟 가치'!$T$17,'스테이지별 몬스터 스텟'!W2168*'(참고)타워 스텟 가치'!$U$17,'스테이지별 몬스터 스텟'!X2168*'(참고)타워 스텟 가치'!$V$17,'스테이지별 몬스터 스텟'!Y2168*'(참고)타워 스텟 가치'!$W$17,'스테이지별 몬스터 스텟'!Z2168*'(참고)타워 스텟 가치'!$X$17,'스테이지별 몬스터 스텟'!AA2168*'(참고)타워 스텟 가치'!$Y$17)</f>
        <v>1349672.2037500106</v>
      </c>
      <c r="AC2168">
        <v>2</v>
      </c>
      <c r="AD2168">
        <f>VLOOKUP($F2168,'(참고)타워 스텟 가치'!$B$12:$L$16,AD$2,0)+(VLOOKUP($F2168,'(참고)타워 스텟 가치'!$B$12:$L$16,AD$2,0)*$E2168)</f>
        <v>1469.8125000000116</v>
      </c>
      <c r="AE2168">
        <f>VLOOKUP($F2168,'(참고)타워 스텟 가치'!$B$12:$L$16,AE$2,0)+(VLOOKUP($F2168,'(참고)타워 스텟 가치'!$B$12:$L$16,AE$2,0)*$E2168)</f>
        <v>1763.775000000014</v>
      </c>
      <c r="AF2168">
        <f>VLOOKUP($F2168,'(참고)타워 스텟 가치'!$B$12:$L$16,AF$2,0)+(VLOOKUP($F2168,'(참고)타워 스텟 가치'!$B$12:$L$16,AF$2,0)*$E2168)</f>
        <v>871000.00000000687</v>
      </c>
      <c r="AG2168">
        <f>VLOOKUP($F2168,'(참고)타워 스텟 가치'!$B$12:$L$16,AG$2,0)+(VLOOKUP($F2168,'(참고)타워 스텟 가치'!$B$12:$L$16,AG$2,0)*$E2168)</f>
        <v>8818.8750000000691</v>
      </c>
      <c r="AH2168">
        <f>VLOOKUP($F2168,'(참고)타워 스텟 가치'!$B$12:$L$16,AH$2,0)+(VLOOKUP($F2168,'(참고)타워 스텟 가치'!$B$12:$L$16,AH$2,0)*$E2168)</f>
        <v>293.96250000000231</v>
      </c>
      <c r="AI2168">
        <f>VLOOKUP($F2168,'(참고)타워 스텟 가치'!$B$12:$L$16,AI$2,0)+(VLOOKUP($F2168,'(참고)타워 스텟 가치'!$B$12:$L$16,AI$2,0)*$E2168)</f>
        <v>52.26000000000041</v>
      </c>
      <c r="AJ2168">
        <f>VLOOKUP($F2168,'(참고)타워 스텟 가치'!$B$12:$L$16,AJ$2,0)+(VLOOKUP($F2168,'(참고)타워 스텟 가치'!$B$12:$L$16,AJ$2,0)*$E2168)</f>
        <v>0</v>
      </c>
      <c r="AK2168">
        <f>VLOOKUP($F2168,'(참고)타워 스텟 가치'!$B$12:$L$16,AK$2,0)+(VLOOKUP($F2168,'(참고)타워 스텟 가치'!$B$12:$L$16,AK$2,0)*$E2168)</f>
        <v>0</v>
      </c>
      <c r="AL2168">
        <f>VLOOKUP($F2168,'(참고)타워 스텟 가치'!$B$12:$L$16,AL$2,0)+(VLOOKUP($F2168,'(참고)타워 스텟 가치'!$B$12:$L$16,AL$2,0)*$E2168)</f>
        <v>348.40000000000276</v>
      </c>
      <c r="AM2168">
        <f>SUM('스테이지별 몬스터 스텟'!AD2168*'(참고)타워 스텟 가치'!$Q$17,'스테이지별 몬스터 스텟'!AE2168*'(참고)타워 스텟 가치'!$R$17,'스테이지별 몬스터 스텟'!AF2168*'(참고)타워 스텟 가치'!$S$17,'스테이지별 몬스터 스텟'!AG2168*'(참고)타워 스텟 가치'!$T$17,'스테이지별 몬스터 스텟'!AH2168*'(참고)타워 스텟 가치'!$U$17,'스테이지별 몬스터 스텟'!AI2168*'(참고)타워 스텟 가치'!$V$17,'스테이지별 몬스터 스텟'!AJ2168*'(참고)타워 스텟 가치'!$W$17,'스테이지별 몬스터 스텟'!AK2168*'(참고)타워 스텟 가치'!$X$17,'스테이지별 몬스터 스텟'!AL2168*'(참고)타워 스텟 가치'!$Y$17)</f>
        <v>1331060.0225000107</v>
      </c>
      <c r="AN2168">
        <v>3</v>
      </c>
    </row>
    <row r="2169" spans="3:40" x14ac:dyDescent="0.3">
      <c r="C2169">
        <v>5</v>
      </c>
      <c r="D2169">
        <f t="shared" si="101"/>
        <v>433</v>
      </c>
      <c r="E2169" s="52">
        <f>VLOOKUP(D2169,'스테이지별 난이도 설정'!B:C,2,0)</f>
        <v>173.20000000000138</v>
      </c>
      <c r="F2169" t="str">
        <f t="shared" si="102"/>
        <v>스페셜</v>
      </c>
      <c r="G2169">
        <f t="shared" si="100"/>
        <v>6</v>
      </c>
      <c r="H2169">
        <f>VLOOKUP($F2169,'(참고)타워 스텟 가치'!$B$2:$L$6,H$2,0)+(VLOOKUP($F2169,'(참고)타워 스텟 가치'!$B$2:$L$6,H$2,0)*$E2169)</f>
        <v>6614.1562500000528</v>
      </c>
      <c r="I2169">
        <f>VLOOKUP($F2169,'(참고)타워 스텟 가치'!$B$2:$L$6,I$2,0)+(VLOOKUP($F2169,'(참고)타워 스텟 가치'!$B$2:$L$6,I$2,0)*$E2169)</f>
        <v>1322.8312500000104</v>
      </c>
      <c r="J2169">
        <f>VLOOKUP($F2169,'(참고)타워 스텟 가치'!$B$2:$L$6,J$2,0)+(VLOOKUP($F2169,'(참고)타워 스텟 가치'!$B$2:$L$6,J$2,0)*$E2169)</f>
        <v>871000.00000000687</v>
      </c>
      <c r="K2169">
        <f>VLOOKUP($F2169,'(참고)타워 스텟 가치'!$B$2:$L$6,K$2,0)+(VLOOKUP($F2169,'(참고)타워 스텟 가치'!$B$2:$L$6,K$2,0)*$E2169)</f>
        <v>26456.625000000211</v>
      </c>
      <c r="L2169">
        <f>VLOOKUP($F2169,'(참고)타워 스텟 가치'!$B$2:$L$6,L$2,0)+(VLOOKUP($F2169,'(참고)타워 스텟 가치'!$B$2:$L$6,L$2,0)*$E2169)</f>
        <v>440.94375000000349</v>
      </c>
      <c r="M2169">
        <f>VLOOKUP($F2169,'(참고)타워 스텟 가치'!$B$2:$L$6,M$2,0)+(VLOOKUP($F2169,'(참고)타워 스텟 가치'!$B$2:$L$6,M$2,0)*$E2169)</f>
        <v>52.26000000000041</v>
      </c>
      <c r="N2169">
        <f>VLOOKUP($F2169,'(참고)타워 스텟 가치'!$B$2:$L$6,N$2,0)+(VLOOKUP($F2169,'(참고)타워 스텟 가치'!$B$2:$L$6,N$2,0)*$E2169)</f>
        <v>0</v>
      </c>
      <c r="O2169">
        <f>VLOOKUP($F2169,'(참고)타워 스텟 가치'!$B$2:$L$6,O$2,0)+(VLOOKUP($F2169,'(참고)타워 스텟 가치'!$B$2:$L$6,O$2,0)*$E2169)</f>
        <v>0</v>
      </c>
      <c r="P2169">
        <f>VLOOKUP($F2169,'(참고)타워 스텟 가치'!$B$2:$L$6,P$2,0)+(VLOOKUP($F2169,'(참고)타워 스텟 가치'!$B$2:$L$6,P$2,0)*$E2169)</f>
        <v>174.20000000000138</v>
      </c>
      <c r="Q2169">
        <f>SUM('스테이지별 몬스터 스텟'!H2169*'(참고)타워 스텟 가치'!$Q$17,'스테이지별 몬스터 스텟'!I2169*'(참고)타워 스텟 가치'!$R$17,'스테이지별 몬스터 스텟'!J2169*'(참고)타워 스텟 가치'!$S$17,'스테이지별 몬스터 스텟'!K2169*'(참고)타워 스텟 가치'!$T$17,'스테이지별 몬스터 스텟'!L2169*'(참고)타워 스텟 가치'!$U$17,'스테이지별 몬스터 스텟'!M2169*'(참고)타워 스텟 가치'!$V$17,'스테이지별 몬스터 스텟'!N2169*'(참고)타워 스텟 가치'!$W$17,'스테이지별 몬스터 스텟'!O2169*'(참고)타워 스텟 가치'!$X$17,'스테이지별 몬스터 스텟'!P2169*'(참고)타워 스텟 가치'!$Y$17)</f>
        <v>1375908.3568750108</v>
      </c>
      <c r="R2169">
        <v>1</v>
      </c>
      <c r="S2169">
        <f>VLOOKUP($F2169,'(참고)타워 스텟 가치'!$B$7:$L$11,S$2,0)+(VLOOKUP($F2169,'(참고)타워 스텟 가치'!$B$7:$L$11,S$2,0)*$E2169)</f>
        <v>2204.7187500000173</v>
      </c>
      <c r="T2169">
        <f>VLOOKUP($F2169,'(참고)타워 스텟 가치'!$B$7:$L$11,T$2,0)+(VLOOKUP($F2169,'(참고)타워 스텟 가치'!$B$7:$L$11,T$2,0)*$E2169)</f>
        <v>3968.4937500000315</v>
      </c>
      <c r="U2169">
        <f>VLOOKUP($F2169,'(참고)타워 스텟 가치'!$B$7:$L$11,U$2,0)+(VLOOKUP($F2169,'(참고)타워 스텟 가치'!$B$7:$L$11,U$2,0)*$E2169)</f>
        <v>871000.00000000687</v>
      </c>
      <c r="V2169">
        <f>VLOOKUP($F2169,'(참고)타워 스텟 가치'!$B$7:$L$11,V$2,0)+(VLOOKUP($F2169,'(참고)타워 스텟 가치'!$B$7:$L$11,V$2,0)*$E2169)</f>
        <v>26456.625000000211</v>
      </c>
      <c r="W2169">
        <f>VLOOKUP($F2169,'(참고)타워 스텟 가치'!$B$7:$L$11,W$2,0)+(VLOOKUP($F2169,'(참고)타워 스텟 가치'!$B$7:$L$11,W$2,0)*$E2169)</f>
        <v>440.94375000000349</v>
      </c>
      <c r="X2169">
        <f>VLOOKUP($F2169,'(참고)타워 스텟 가치'!$B$7:$L$11,X$2,0)+(VLOOKUP($F2169,'(참고)타워 스텟 가치'!$B$7:$L$11,X$2,0)*$E2169)</f>
        <v>52.26000000000041</v>
      </c>
      <c r="Y2169">
        <f>VLOOKUP($F2169,'(참고)타워 스텟 가치'!$B$7:$L$11,Y$2,0)+(VLOOKUP($F2169,'(참고)타워 스텟 가치'!$B$7:$L$11,Y$2,0)*$E2169)</f>
        <v>0</v>
      </c>
      <c r="Z2169">
        <f>VLOOKUP($F2169,'(참고)타워 스텟 가치'!$B$7:$L$11,Z$2,0)+(VLOOKUP($F2169,'(참고)타워 스텟 가치'!$B$7:$L$11,Z$2,0)*$E2169)</f>
        <v>0</v>
      </c>
      <c r="AA2169">
        <f>VLOOKUP($F2169,'(참고)타워 스텟 가치'!$B$7:$L$11,AA$2,0)+(VLOOKUP($F2169,'(참고)타워 스텟 가치'!$B$7:$L$11,AA$2,0)*$E2169)</f>
        <v>174.20000000000138</v>
      </c>
      <c r="AB2169">
        <f>SUM('스테이지별 몬스터 스텟'!S2169*'(참고)타워 스텟 가치'!$Q$17,'스테이지별 몬스터 스텟'!T2169*'(참고)타워 스텟 가치'!$R$17,'스테이지별 몬스터 스텟'!U2169*'(참고)타워 스텟 가치'!$S$17,'스테이지별 몬스터 스텟'!V2169*'(참고)타워 스텟 가치'!$T$17,'스테이지별 몬스터 스텟'!W2169*'(참고)타워 스텟 가치'!$U$17,'스테이지별 몬스터 스텟'!X2169*'(참고)타워 스텟 가치'!$V$17,'스테이지별 몬스터 스텟'!Y2169*'(참고)타워 스텟 가치'!$W$17,'스테이지별 몬스터 스텟'!Z2169*'(참고)타워 스텟 가치'!$X$17,'스테이지별 몬스터 스텟'!AA2169*'(참고)타워 스텟 가치'!$Y$17)</f>
        <v>1371057.9756250107</v>
      </c>
      <c r="AC2169">
        <v>2</v>
      </c>
      <c r="AD2169">
        <f>VLOOKUP($F2169,'(참고)타워 스텟 가치'!$B$12:$L$16,AD$2,0)+(VLOOKUP($F2169,'(참고)타워 스텟 가치'!$B$12:$L$16,AD$2,0)*$E2169)</f>
        <v>2204.7187500000173</v>
      </c>
      <c r="AE2169">
        <f>VLOOKUP($F2169,'(참고)타워 스텟 가치'!$B$12:$L$16,AE$2,0)+(VLOOKUP($F2169,'(참고)타워 스텟 가치'!$B$12:$L$16,AE$2,0)*$E2169)</f>
        <v>2645.6625000000208</v>
      </c>
      <c r="AF2169">
        <f>VLOOKUP($F2169,'(참고)타워 스텟 가치'!$B$12:$L$16,AF$2,0)+(VLOOKUP($F2169,'(참고)타워 스텟 가치'!$B$12:$L$16,AF$2,0)*$E2169)</f>
        <v>871000.00000000687</v>
      </c>
      <c r="AG2169">
        <f>VLOOKUP($F2169,'(참고)타워 스텟 가치'!$B$12:$L$16,AG$2,0)+(VLOOKUP($F2169,'(참고)타워 스텟 가치'!$B$12:$L$16,AG$2,0)*$E2169)</f>
        <v>13228.312500000106</v>
      </c>
      <c r="AH2169">
        <f>VLOOKUP($F2169,'(참고)타워 스텟 가치'!$B$12:$L$16,AH$2,0)+(VLOOKUP($F2169,'(참고)타워 스텟 가치'!$B$12:$L$16,AH$2,0)*$E2169)</f>
        <v>440.94375000000349</v>
      </c>
      <c r="AI2169">
        <f>VLOOKUP($F2169,'(참고)타워 스텟 가치'!$B$12:$L$16,AI$2,0)+(VLOOKUP($F2169,'(참고)타워 스텟 가치'!$B$12:$L$16,AI$2,0)*$E2169)</f>
        <v>52.26000000000041</v>
      </c>
      <c r="AJ2169">
        <f>VLOOKUP($F2169,'(참고)타워 스텟 가치'!$B$12:$L$16,AJ$2,0)+(VLOOKUP($F2169,'(참고)타워 스텟 가치'!$B$12:$L$16,AJ$2,0)*$E2169)</f>
        <v>0</v>
      </c>
      <c r="AK2169">
        <f>VLOOKUP($F2169,'(참고)타워 스텟 가치'!$B$12:$L$16,AK$2,0)+(VLOOKUP($F2169,'(참고)타워 스텟 가치'!$B$12:$L$16,AK$2,0)*$E2169)</f>
        <v>0</v>
      </c>
      <c r="AL2169">
        <f>VLOOKUP($F2169,'(참고)타워 스텟 가치'!$B$12:$L$16,AL$2,0)+(VLOOKUP($F2169,'(참고)타워 스텟 가치'!$B$12:$L$16,AL$2,0)*$E2169)</f>
        <v>348.40000000000276</v>
      </c>
      <c r="AM2169">
        <f>SUM('스테이지별 몬스터 스텟'!AD2169*'(참고)타워 스텟 가치'!$Q$17,'스테이지별 몬스터 스텟'!AE2169*'(참고)타워 스텟 가치'!$R$17,'스테이지별 몬스터 스텟'!AF2169*'(참고)타워 스텟 가치'!$S$17,'스테이지별 몬스터 스텟'!AG2169*'(참고)타워 스텟 가치'!$T$17,'스테이지별 몬스터 스텟'!AH2169*'(참고)타워 스텟 가치'!$U$17,'스테이지별 몬스터 스텟'!AI2169*'(참고)타워 스텟 가치'!$V$17,'스테이지별 몬스터 스텟'!AJ2169*'(참고)타워 스텟 가치'!$W$17,'스테이지별 몬스터 스텟'!AK2169*'(참고)타워 스텟 가치'!$X$17,'스테이지별 몬스터 스텟'!AL2169*'(참고)타워 스텟 가치'!$Y$17)</f>
        <v>1342965.5037500106</v>
      </c>
      <c r="AN2169">
        <v>3</v>
      </c>
    </row>
    <row r="2170" spans="3:40" x14ac:dyDescent="0.3">
      <c r="C2170">
        <v>1</v>
      </c>
      <c r="D2170">
        <f t="shared" si="101"/>
        <v>434</v>
      </c>
      <c r="E2170" s="52">
        <f>VLOOKUP(D2170,'스테이지별 난이도 설정'!B:C,2,0)</f>
        <v>173.60000000000139</v>
      </c>
      <c r="F2170" t="str">
        <f t="shared" si="102"/>
        <v>일반</v>
      </c>
      <c r="G2170">
        <f t="shared" si="100"/>
        <v>6</v>
      </c>
      <c r="H2170">
        <f>VLOOKUP($F2170,'(참고)타워 스텟 가치'!$B$2:$L$6,H$2,0)+(VLOOKUP($F2170,'(참고)타워 스텟 가치'!$B$2:$L$6,H$2,0)*$E2170)</f>
        <v>1309.5000000000105</v>
      </c>
      <c r="I2170">
        <f>VLOOKUP($F2170,'(참고)타워 스텟 가치'!$B$2:$L$6,I$2,0)+(VLOOKUP($F2170,'(참고)타워 스텟 가치'!$B$2:$L$6,I$2,0)*$E2170)</f>
        <v>261.90000000000208</v>
      </c>
      <c r="J2170">
        <f>VLOOKUP($F2170,'(참고)타워 스텟 가치'!$B$2:$L$6,J$2,0)+(VLOOKUP($F2170,'(참고)타워 스텟 가치'!$B$2:$L$6,J$2,0)*$E2170)</f>
        <v>873000.00000000698</v>
      </c>
      <c r="K2170">
        <f>VLOOKUP($F2170,'(참고)타워 스텟 가치'!$B$2:$L$6,K$2,0)+(VLOOKUP($F2170,'(참고)타워 스텟 가치'!$B$2:$L$6,K$2,0)*$E2170)</f>
        <v>5238.0000000000418</v>
      </c>
      <c r="L2170">
        <f>VLOOKUP($F2170,'(참고)타워 스텟 가치'!$B$2:$L$6,L$2,0)+(VLOOKUP($F2170,'(참고)타워 스텟 가치'!$B$2:$L$6,L$2,0)*$E2170)</f>
        <v>87.300000000000693</v>
      </c>
      <c r="M2170">
        <f>VLOOKUP($F2170,'(참고)타워 스텟 가치'!$B$2:$L$6,M$2,0)+(VLOOKUP($F2170,'(참고)타워 스텟 가치'!$B$2:$L$6,M$2,0)*$E2170)</f>
        <v>52.380000000000415</v>
      </c>
      <c r="N2170">
        <f>VLOOKUP($F2170,'(참고)타워 스텟 가치'!$B$2:$L$6,N$2,0)+(VLOOKUP($F2170,'(참고)타워 스텟 가치'!$B$2:$L$6,N$2,0)*$E2170)</f>
        <v>0</v>
      </c>
      <c r="O2170">
        <f>VLOOKUP($F2170,'(참고)타워 스텟 가치'!$B$2:$L$6,O$2,0)+(VLOOKUP($F2170,'(참고)타워 스텟 가치'!$B$2:$L$6,O$2,0)*$E2170)</f>
        <v>0</v>
      </c>
      <c r="P2170">
        <f>VLOOKUP($F2170,'(참고)타워 스텟 가치'!$B$2:$L$6,P$2,0)+(VLOOKUP($F2170,'(참고)타워 스텟 가치'!$B$2:$L$6,P$2,0)*$E2170)</f>
        <v>122.22000000000097</v>
      </c>
      <c r="Q2170">
        <f>SUM('스테이지별 몬스터 스텟'!H2170*'(참고)타워 스텟 가치'!$Q$17,'스테이지별 몬스터 스텟'!I2170*'(참고)타워 스텟 가치'!$R$17,'스테이지별 몬스터 스텟'!J2170*'(참고)타워 스텟 가치'!$S$17,'스테이지별 몬스터 스텟'!K2170*'(참고)타워 스텟 가치'!$T$17,'스테이지별 몬스터 스텟'!L2170*'(참고)타워 스텟 가치'!$U$17,'스테이지별 몬스터 스텟'!M2170*'(참고)타워 스텟 가치'!$V$17,'스테이지별 몬스터 스텟'!N2170*'(참고)타워 스텟 가치'!$W$17,'스테이지별 몬스터 스텟'!O2170*'(참고)타워 스텟 가치'!$X$17,'스테이지별 몬스터 스텟'!P2170*'(참고)타워 스텟 가치'!$Y$17)</f>
        <v>1323459.2700000105</v>
      </c>
      <c r="R2170">
        <v>1</v>
      </c>
      <c r="S2170">
        <f>VLOOKUP($F2170,'(참고)타워 스텟 가치'!$B$7:$L$11,S$2,0)+(VLOOKUP($F2170,'(참고)타워 스텟 가치'!$B$7:$L$11,S$2,0)*$E2170)</f>
        <v>436.50000000000347</v>
      </c>
      <c r="T2170">
        <f>VLOOKUP($F2170,'(참고)타워 스텟 가치'!$B$7:$L$11,T$2,0)+(VLOOKUP($F2170,'(참고)타워 스텟 가치'!$B$7:$L$11,T$2,0)*$E2170)</f>
        <v>785.70000000000618</v>
      </c>
      <c r="U2170">
        <f>VLOOKUP($F2170,'(참고)타워 스텟 가치'!$B$7:$L$11,U$2,0)+(VLOOKUP($F2170,'(참고)타워 스텟 가치'!$B$7:$L$11,U$2,0)*$E2170)</f>
        <v>873000.00000000698</v>
      </c>
      <c r="V2170">
        <f>VLOOKUP($F2170,'(참고)타워 스텟 가치'!$B$7:$L$11,V$2,0)+(VLOOKUP($F2170,'(참고)타워 스텟 가치'!$B$7:$L$11,V$2,0)*$E2170)</f>
        <v>5238.0000000000418</v>
      </c>
      <c r="W2170">
        <f>VLOOKUP($F2170,'(참고)타워 스텟 가치'!$B$7:$L$11,W$2,0)+(VLOOKUP($F2170,'(참고)타워 스텟 가치'!$B$7:$L$11,W$2,0)*$E2170)</f>
        <v>87.300000000000693</v>
      </c>
      <c r="X2170">
        <f>VLOOKUP($F2170,'(참고)타워 스텟 가치'!$B$7:$L$11,X$2,0)+(VLOOKUP($F2170,'(참고)타워 스텟 가치'!$B$7:$L$11,X$2,0)*$E2170)</f>
        <v>52.380000000000415</v>
      </c>
      <c r="Y2170">
        <f>VLOOKUP($F2170,'(참고)타워 스텟 가치'!$B$7:$L$11,Y$2,0)+(VLOOKUP($F2170,'(참고)타워 스텟 가치'!$B$7:$L$11,Y$2,0)*$E2170)</f>
        <v>0</v>
      </c>
      <c r="Z2170">
        <f>VLOOKUP($F2170,'(참고)타워 스텟 가치'!$B$7:$L$11,Z$2,0)+(VLOOKUP($F2170,'(참고)타워 스텟 가치'!$B$7:$L$11,Z$2,0)*$E2170)</f>
        <v>0</v>
      </c>
      <c r="AA2170">
        <f>VLOOKUP($F2170,'(참고)타워 스텟 가치'!$B$7:$L$11,AA$2,0)+(VLOOKUP($F2170,'(참고)타워 스텟 가치'!$B$7:$L$11,AA$2,0)*$E2170)</f>
        <v>122.22000000000097</v>
      </c>
      <c r="AB2170">
        <f>SUM('스테이지별 몬스터 스텟'!S2170*'(참고)타워 스텟 가치'!$Q$17,'스테이지별 몬스터 스텟'!T2170*'(참고)타워 스텟 가치'!$R$17,'스테이지별 몬스터 스텟'!U2170*'(참고)타워 스텟 가치'!$S$17,'스테이지별 몬스터 스텟'!V2170*'(참고)타워 스텟 가치'!$T$17,'스테이지별 몬스터 스텟'!W2170*'(참고)타워 스텟 가치'!$U$17,'스테이지별 몬스터 스텟'!X2170*'(참고)타워 스텟 가치'!$V$17,'스테이지별 몬스터 스텟'!Y2170*'(참고)타워 스텟 가치'!$W$17,'스테이지별 몬스터 스텟'!Z2170*'(참고)타워 스텟 가치'!$X$17,'스테이지별 몬스터 스텟'!AA2170*'(참고)타워 스텟 가치'!$Y$17)</f>
        <v>1322498.9700000104</v>
      </c>
      <c r="AC2170">
        <v>2</v>
      </c>
      <c r="AD2170">
        <f>VLOOKUP($F2170,'(참고)타워 스텟 가치'!$B$12:$L$16,AD$2,0)+(VLOOKUP($F2170,'(참고)타워 스텟 가치'!$B$12:$L$16,AD$2,0)*$E2170)</f>
        <v>436.50000000000347</v>
      </c>
      <c r="AE2170">
        <f>VLOOKUP($F2170,'(참고)타워 스텟 가치'!$B$12:$L$16,AE$2,0)+(VLOOKUP($F2170,'(참고)타워 스텟 가치'!$B$12:$L$16,AE$2,0)*$E2170)</f>
        <v>523.80000000000416</v>
      </c>
      <c r="AF2170">
        <f>VLOOKUP($F2170,'(참고)타워 스텟 가치'!$B$12:$L$16,AF$2,0)+(VLOOKUP($F2170,'(참고)타워 스텟 가치'!$B$12:$L$16,AF$2,0)*$E2170)</f>
        <v>873000.00000000698</v>
      </c>
      <c r="AG2170">
        <f>VLOOKUP($F2170,'(참고)타워 스텟 가치'!$B$12:$L$16,AG$2,0)+(VLOOKUP($F2170,'(참고)타워 스텟 가치'!$B$12:$L$16,AG$2,0)*$E2170)</f>
        <v>2619.0000000000209</v>
      </c>
      <c r="AH2170">
        <f>VLOOKUP($F2170,'(참고)타워 스텟 가치'!$B$12:$L$16,AH$2,0)+(VLOOKUP($F2170,'(참고)타워 스텟 가치'!$B$12:$L$16,AH$2,0)*$E2170)</f>
        <v>87.300000000000693</v>
      </c>
      <c r="AI2170">
        <f>VLOOKUP($F2170,'(참고)타워 스텟 가치'!$B$12:$L$16,AI$2,0)+(VLOOKUP($F2170,'(참고)타워 스텟 가치'!$B$12:$L$16,AI$2,0)*$E2170)</f>
        <v>52.380000000000415</v>
      </c>
      <c r="AJ2170">
        <f>VLOOKUP($F2170,'(참고)타워 스텟 가치'!$B$12:$L$16,AJ$2,0)+(VLOOKUP($F2170,'(참고)타워 스텟 가치'!$B$12:$L$16,AJ$2,0)*$E2170)</f>
        <v>0</v>
      </c>
      <c r="AK2170">
        <f>VLOOKUP($F2170,'(참고)타워 스텟 가치'!$B$12:$L$16,AK$2,0)+(VLOOKUP($F2170,'(참고)타워 스텟 가치'!$B$12:$L$16,AK$2,0)*$E2170)</f>
        <v>0</v>
      </c>
      <c r="AL2170">
        <f>VLOOKUP($F2170,'(참고)타워 스텟 가치'!$B$12:$L$16,AL$2,0)+(VLOOKUP($F2170,'(참고)타워 스텟 가치'!$B$12:$L$16,AL$2,0)*$E2170)</f>
        <v>244.44000000000193</v>
      </c>
      <c r="AM2170">
        <f>SUM('스테이지별 몬스터 스텟'!AD2170*'(참고)타워 스텟 가치'!$Q$17,'스테이지별 몬스터 스텟'!AE2170*'(참고)타워 스텟 가치'!$R$17,'스테이지별 몬스터 스텟'!AF2170*'(참고)타워 스텟 가치'!$S$17,'스테이지별 몬스터 스텟'!AG2170*'(참고)타워 스텟 가치'!$T$17,'스테이지별 몬스터 스텟'!AH2170*'(참고)타워 스텟 가치'!$U$17,'스테이지별 몬스터 스텟'!AI2170*'(참고)타워 스텟 가치'!$V$17,'스테이지별 몬스터 스텟'!AJ2170*'(참고)타워 스텟 가치'!$W$17,'스테이지별 몬스터 스텟'!AK2170*'(참고)타워 스텟 가치'!$X$17,'스테이지별 몬스터 스텟'!AL2170*'(참고)타워 스텟 가치'!$Y$17)</f>
        <v>1317112.5600000103</v>
      </c>
      <c r="AN2170">
        <v>3</v>
      </c>
    </row>
    <row r="2171" spans="3:40" x14ac:dyDescent="0.3">
      <c r="C2171">
        <v>2</v>
      </c>
      <c r="D2171">
        <f t="shared" si="101"/>
        <v>434</v>
      </c>
      <c r="E2171" s="52">
        <f>VLOOKUP(D2171,'스테이지별 난이도 설정'!B:C,2,0)</f>
        <v>173.60000000000139</v>
      </c>
      <c r="F2171" t="str">
        <f t="shared" si="102"/>
        <v>레어</v>
      </c>
      <c r="G2171">
        <f t="shared" si="100"/>
        <v>6</v>
      </c>
      <c r="H2171">
        <f>VLOOKUP($F2171,'(참고)타워 스텟 가치'!$B$2:$L$6,H$2,0)+(VLOOKUP($F2171,'(참고)타워 스텟 가치'!$B$2:$L$6,H$2,0)*$E2171)</f>
        <v>1964.2500000000157</v>
      </c>
      <c r="I2171">
        <f>VLOOKUP($F2171,'(참고)타워 스텟 가치'!$B$2:$L$6,I$2,0)+(VLOOKUP($F2171,'(참고)타워 스텟 가치'!$B$2:$L$6,I$2,0)*$E2171)</f>
        <v>392.85000000000309</v>
      </c>
      <c r="J2171">
        <f>VLOOKUP($F2171,'(참고)타워 스텟 가치'!$B$2:$L$6,J$2,0)+(VLOOKUP($F2171,'(참고)타워 스텟 가치'!$B$2:$L$6,J$2,0)*$E2171)</f>
        <v>873000.00000000698</v>
      </c>
      <c r="K2171">
        <f>VLOOKUP($F2171,'(참고)타워 스텟 가치'!$B$2:$L$6,K$2,0)+(VLOOKUP($F2171,'(참고)타워 스텟 가치'!$B$2:$L$6,K$2,0)*$E2171)</f>
        <v>7857.0000000000628</v>
      </c>
      <c r="L2171">
        <f>VLOOKUP($F2171,'(참고)타워 스텟 가치'!$B$2:$L$6,L$2,0)+(VLOOKUP($F2171,'(참고)타워 스텟 가치'!$B$2:$L$6,L$2,0)*$E2171)</f>
        <v>130.95000000000104</v>
      </c>
      <c r="M2171">
        <f>VLOOKUP($F2171,'(참고)타워 스텟 가치'!$B$2:$L$6,M$2,0)+(VLOOKUP($F2171,'(참고)타워 스텟 가치'!$B$2:$L$6,M$2,0)*$E2171)</f>
        <v>52.380000000000415</v>
      </c>
      <c r="N2171">
        <f>VLOOKUP($F2171,'(참고)타워 스텟 가치'!$B$2:$L$6,N$2,0)+(VLOOKUP($F2171,'(참고)타워 스텟 가치'!$B$2:$L$6,N$2,0)*$E2171)</f>
        <v>0</v>
      </c>
      <c r="O2171">
        <f>VLOOKUP($F2171,'(참고)타워 스텟 가치'!$B$2:$L$6,O$2,0)+(VLOOKUP($F2171,'(참고)타워 스텟 가치'!$B$2:$L$6,O$2,0)*$E2171)</f>
        <v>0</v>
      </c>
      <c r="P2171">
        <f>VLOOKUP($F2171,'(참고)타워 스텟 가치'!$B$2:$L$6,P$2,0)+(VLOOKUP($F2171,'(참고)타워 스텟 가치'!$B$2:$L$6,P$2,0)*$E2171)</f>
        <v>122.22000000000097</v>
      </c>
      <c r="Q2171">
        <f>SUM('스테이지별 몬스터 스텟'!H2171*'(참고)타워 스텟 가치'!$Q$17,'스테이지별 몬스터 스텟'!I2171*'(참고)타워 스텟 가치'!$R$17,'스테이지별 몬스터 스텟'!J2171*'(참고)타워 스텟 가치'!$S$17,'스테이지별 몬스터 스텟'!K2171*'(참고)타워 스텟 가치'!$T$17,'스테이지별 몬스터 스텟'!L2171*'(참고)타워 스텟 가치'!$U$17,'스테이지별 몬스터 스텟'!M2171*'(참고)타워 스텟 가치'!$V$17,'스테이지별 몬스터 스텟'!N2171*'(참고)타워 스텟 가치'!$W$17,'스테이지별 몬스터 스텟'!O2171*'(참고)타워 스텟 가치'!$X$17,'스테이지별 몬스터 스텟'!P2171*'(참고)타워 스텟 가치'!$Y$17)</f>
        <v>1330290.4950000106</v>
      </c>
      <c r="R2171">
        <v>1</v>
      </c>
      <c r="S2171">
        <f>VLOOKUP($F2171,'(참고)타워 스텟 가치'!$B$7:$L$11,S$2,0)+(VLOOKUP($F2171,'(참고)타워 스텟 가치'!$B$7:$L$11,S$2,0)*$E2171)</f>
        <v>654.75000000000523</v>
      </c>
      <c r="T2171">
        <f>VLOOKUP($F2171,'(참고)타워 스텟 가치'!$B$7:$L$11,T$2,0)+(VLOOKUP($F2171,'(참고)타워 스텟 가치'!$B$7:$L$11,T$2,0)*$E2171)</f>
        <v>1178.5500000000093</v>
      </c>
      <c r="U2171">
        <f>VLOOKUP($F2171,'(참고)타워 스텟 가치'!$B$7:$L$11,U$2,0)+(VLOOKUP($F2171,'(참고)타워 스텟 가치'!$B$7:$L$11,U$2,0)*$E2171)</f>
        <v>873000.00000000698</v>
      </c>
      <c r="V2171">
        <f>VLOOKUP($F2171,'(참고)타워 스텟 가치'!$B$7:$L$11,V$2,0)+(VLOOKUP($F2171,'(참고)타워 스텟 가치'!$B$7:$L$11,V$2,0)*$E2171)</f>
        <v>7857.0000000000628</v>
      </c>
      <c r="W2171">
        <f>VLOOKUP($F2171,'(참고)타워 스텟 가치'!$B$7:$L$11,W$2,0)+(VLOOKUP($F2171,'(참고)타워 스텟 가치'!$B$7:$L$11,W$2,0)*$E2171)</f>
        <v>130.95000000000104</v>
      </c>
      <c r="X2171">
        <f>VLOOKUP($F2171,'(참고)타워 스텟 가치'!$B$7:$L$11,X$2,0)+(VLOOKUP($F2171,'(참고)타워 스텟 가치'!$B$7:$L$11,X$2,0)*$E2171)</f>
        <v>52.380000000000415</v>
      </c>
      <c r="Y2171">
        <f>VLOOKUP($F2171,'(참고)타워 스텟 가치'!$B$7:$L$11,Y$2,0)+(VLOOKUP($F2171,'(참고)타워 스텟 가치'!$B$7:$L$11,Y$2,0)*$E2171)</f>
        <v>0</v>
      </c>
      <c r="Z2171">
        <f>VLOOKUP($F2171,'(참고)타워 스텟 가치'!$B$7:$L$11,Z$2,0)+(VLOOKUP($F2171,'(참고)타워 스텟 가치'!$B$7:$L$11,Z$2,0)*$E2171)</f>
        <v>0</v>
      </c>
      <c r="AA2171">
        <f>VLOOKUP($F2171,'(참고)타워 스텟 가치'!$B$7:$L$11,AA$2,0)+(VLOOKUP($F2171,'(참고)타워 스텟 가치'!$B$7:$L$11,AA$2,0)*$E2171)</f>
        <v>122.22000000000097</v>
      </c>
      <c r="AB2171">
        <f>SUM('스테이지별 몬스터 스텟'!S2171*'(참고)타워 스텟 가치'!$Q$17,'스테이지별 몬스터 스텟'!T2171*'(참고)타워 스텟 가치'!$R$17,'스테이지별 몬스터 스텟'!U2171*'(참고)타워 스텟 가치'!$S$17,'스테이지별 몬스터 스텟'!V2171*'(참고)타워 스텟 가치'!$T$17,'스테이지별 몬스터 스텟'!W2171*'(참고)타워 스텟 가치'!$U$17,'스테이지별 몬스터 스텟'!X2171*'(참고)타워 스텟 가치'!$V$17,'스테이지별 몬스터 스텟'!Y2171*'(참고)타워 스텟 가치'!$W$17,'스테이지별 몬스터 스텟'!Z2171*'(참고)타워 스텟 가치'!$X$17,'스테이지별 몬스터 스텟'!AA2171*'(참고)타워 스텟 가치'!$Y$17)</f>
        <v>1328850.0450000104</v>
      </c>
      <c r="AC2171">
        <v>2</v>
      </c>
      <c r="AD2171">
        <f>VLOOKUP($F2171,'(참고)타워 스텟 가치'!$B$12:$L$16,AD$2,0)+(VLOOKUP($F2171,'(참고)타워 스텟 가치'!$B$12:$L$16,AD$2,0)*$E2171)</f>
        <v>654.75000000000523</v>
      </c>
      <c r="AE2171">
        <f>VLOOKUP($F2171,'(참고)타워 스텟 가치'!$B$12:$L$16,AE$2,0)+(VLOOKUP($F2171,'(참고)타워 스텟 가치'!$B$12:$L$16,AE$2,0)*$E2171)</f>
        <v>785.70000000000618</v>
      </c>
      <c r="AF2171">
        <f>VLOOKUP($F2171,'(참고)타워 스텟 가치'!$B$12:$L$16,AF$2,0)+(VLOOKUP($F2171,'(참고)타워 스텟 가치'!$B$12:$L$16,AF$2,0)*$E2171)</f>
        <v>873000.00000000698</v>
      </c>
      <c r="AG2171">
        <f>VLOOKUP($F2171,'(참고)타워 스텟 가치'!$B$12:$L$16,AG$2,0)+(VLOOKUP($F2171,'(참고)타워 스텟 가치'!$B$12:$L$16,AG$2,0)*$E2171)</f>
        <v>3928.5000000000314</v>
      </c>
      <c r="AH2171">
        <f>VLOOKUP($F2171,'(참고)타워 스텟 가치'!$B$12:$L$16,AH$2,0)+(VLOOKUP($F2171,'(참고)타워 스텟 가치'!$B$12:$L$16,AH$2,0)*$E2171)</f>
        <v>130.95000000000104</v>
      </c>
      <c r="AI2171">
        <f>VLOOKUP($F2171,'(참고)타워 스텟 가치'!$B$12:$L$16,AI$2,0)+(VLOOKUP($F2171,'(참고)타워 스텟 가치'!$B$12:$L$16,AI$2,0)*$E2171)</f>
        <v>52.380000000000415</v>
      </c>
      <c r="AJ2171">
        <f>VLOOKUP($F2171,'(참고)타워 스텟 가치'!$B$12:$L$16,AJ$2,0)+(VLOOKUP($F2171,'(참고)타워 스텟 가치'!$B$12:$L$16,AJ$2,0)*$E2171)</f>
        <v>0</v>
      </c>
      <c r="AK2171">
        <f>VLOOKUP($F2171,'(참고)타워 스텟 가치'!$B$12:$L$16,AK$2,0)+(VLOOKUP($F2171,'(참고)타워 스텟 가치'!$B$12:$L$16,AK$2,0)*$E2171)</f>
        <v>0</v>
      </c>
      <c r="AL2171">
        <f>VLOOKUP($F2171,'(참고)타워 스텟 가치'!$B$12:$L$16,AL$2,0)+(VLOOKUP($F2171,'(참고)타워 스텟 가치'!$B$12:$L$16,AL$2,0)*$E2171)</f>
        <v>244.44000000000193</v>
      </c>
      <c r="AM2171">
        <f>SUM('스테이지별 몬스터 스텟'!AD2171*'(참고)타워 스텟 가치'!$Q$17,'스테이지별 몬스터 스텟'!AE2171*'(참고)타워 스텟 가치'!$R$17,'스테이지별 몬스터 스텟'!AF2171*'(참고)타워 스텟 가치'!$S$17,'스테이지별 몬스터 스텟'!AG2171*'(참고)타워 스텟 가치'!$T$17,'스테이지별 몬스터 스텟'!AH2171*'(참고)타워 스텟 가치'!$U$17,'스테이지별 몬스터 스텟'!AI2171*'(참고)타워 스텟 가치'!$V$17,'스테이지별 몬스터 스텟'!AJ2171*'(참고)타워 스텟 가치'!$W$17,'스테이지별 몬스터 스텟'!AK2171*'(참고)타워 스텟 가치'!$X$17,'스테이지별 몬스터 스텟'!AL2171*'(참고)타워 스텟 가치'!$Y$17)</f>
        <v>1320648.2100000102</v>
      </c>
      <c r="AN2171">
        <v>3</v>
      </c>
    </row>
    <row r="2172" spans="3:40" x14ac:dyDescent="0.3">
      <c r="C2172">
        <v>3</v>
      </c>
      <c r="D2172">
        <f t="shared" si="101"/>
        <v>434</v>
      </c>
      <c r="E2172" s="52">
        <f>VLOOKUP(D2172,'스테이지별 난이도 설정'!B:C,2,0)</f>
        <v>173.60000000000139</v>
      </c>
      <c r="F2172" t="str">
        <f t="shared" si="102"/>
        <v>에픽</v>
      </c>
      <c r="G2172">
        <f t="shared" si="100"/>
        <v>6</v>
      </c>
      <c r="H2172">
        <f>VLOOKUP($F2172,'(참고)타워 스텟 가치'!$B$2:$L$6,H$2,0)+(VLOOKUP($F2172,'(참고)타워 스텟 가치'!$B$2:$L$6,H$2,0)*$E2172)</f>
        <v>2946.3750000000232</v>
      </c>
      <c r="I2172">
        <f>VLOOKUP($F2172,'(참고)타워 스텟 가치'!$B$2:$L$6,I$2,0)+(VLOOKUP($F2172,'(참고)타워 스텟 가치'!$B$2:$L$6,I$2,0)*$E2172)</f>
        <v>589.27500000000464</v>
      </c>
      <c r="J2172">
        <f>VLOOKUP($F2172,'(참고)타워 스텟 가치'!$B$2:$L$6,J$2,0)+(VLOOKUP($F2172,'(참고)타워 스텟 가치'!$B$2:$L$6,J$2,0)*$E2172)</f>
        <v>873000.00000000698</v>
      </c>
      <c r="K2172">
        <f>VLOOKUP($F2172,'(참고)타워 스텟 가치'!$B$2:$L$6,K$2,0)+(VLOOKUP($F2172,'(참고)타워 스텟 가치'!$B$2:$L$6,K$2,0)*$E2172)</f>
        <v>11785.500000000093</v>
      </c>
      <c r="L2172">
        <f>VLOOKUP($F2172,'(참고)타워 스텟 가치'!$B$2:$L$6,L$2,0)+(VLOOKUP($F2172,'(참고)타워 스텟 가치'!$B$2:$L$6,L$2,0)*$E2172)</f>
        <v>196.42500000000155</v>
      </c>
      <c r="M2172">
        <f>VLOOKUP($F2172,'(참고)타워 스텟 가치'!$B$2:$L$6,M$2,0)+(VLOOKUP($F2172,'(참고)타워 스텟 가치'!$B$2:$L$6,M$2,0)*$E2172)</f>
        <v>52.380000000000415</v>
      </c>
      <c r="N2172">
        <f>VLOOKUP($F2172,'(참고)타워 스텟 가치'!$B$2:$L$6,N$2,0)+(VLOOKUP($F2172,'(참고)타워 스텟 가치'!$B$2:$L$6,N$2,0)*$E2172)</f>
        <v>0</v>
      </c>
      <c r="O2172">
        <f>VLOOKUP($F2172,'(참고)타워 스텟 가치'!$B$2:$L$6,O$2,0)+(VLOOKUP($F2172,'(참고)타워 스텟 가치'!$B$2:$L$6,O$2,0)*$E2172)</f>
        <v>0</v>
      </c>
      <c r="P2172">
        <f>VLOOKUP($F2172,'(참고)타워 스텟 가치'!$B$2:$L$6,P$2,0)+(VLOOKUP($F2172,'(참고)타워 스텟 가치'!$B$2:$L$6,P$2,0)*$E2172)</f>
        <v>122.22000000000097</v>
      </c>
      <c r="Q2172">
        <f>SUM('스테이지별 몬스터 스텟'!H2172*'(참고)타워 스텟 가치'!$Q$17,'스테이지별 몬스터 스텟'!I2172*'(참고)타워 스텟 가치'!$R$17,'스테이지별 몬스터 스텟'!J2172*'(참고)타워 스텟 가치'!$S$17,'스테이지별 몬스터 스텟'!K2172*'(참고)타워 스텟 가치'!$T$17,'스테이지별 몬스터 스텟'!L2172*'(참고)타워 스텟 가치'!$U$17,'스테이지별 몬스터 스텟'!M2172*'(참고)타워 스텟 가치'!$V$17,'스테이지별 몬스터 스텟'!N2172*'(참고)타워 스텟 가치'!$W$17,'스테이지별 몬스터 스텟'!O2172*'(참고)타워 스텟 가치'!$X$17,'스테이지별 몬스터 스텟'!P2172*'(참고)타워 스텟 가치'!$Y$17)</f>
        <v>1340537.3325000107</v>
      </c>
      <c r="R2172">
        <v>1</v>
      </c>
      <c r="S2172">
        <f>VLOOKUP($F2172,'(참고)타워 스텟 가치'!$B$7:$L$11,S$2,0)+(VLOOKUP($F2172,'(참고)타워 스텟 가치'!$B$7:$L$11,S$2,0)*$E2172)</f>
        <v>982.12500000000784</v>
      </c>
      <c r="T2172">
        <f>VLOOKUP($F2172,'(참고)타워 스텟 가치'!$B$7:$L$11,T$2,0)+(VLOOKUP($F2172,'(참고)타워 스텟 가치'!$B$7:$L$11,T$2,0)*$E2172)</f>
        <v>1767.8250000000141</v>
      </c>
      <c r="U2172">
        <f>VLOOKUP($F2172,'(참고)타워 스텟 가치'!$B$7:$L$11,U$2,0)+(VLOOKUP($F2172,'(참고)타워 스텟 가치'!$B$7:$L$11,U$2,0)*$E2172)</f>
        <v>873000.00000000698</v>
      </c>
      <c r="V2172">
        <f>VLOOKUP($F2172,'(참고)타워 스텟 가치'!$B$7:$L$11,V$2,0)+(VLOOKUP($F2172,'(참고)타워 스텟 가치'!$B$7:$L$11,V$2,0)*$E2172)</f>
        <v>11785.500000000093</v>
      </c>
      <c r="W2172">
        <f>VLOOKUP($F2172,'(참고)타워 스텟 가치'!$B$7:$L$11,W$2,0)+(VLOOKUP($F2172,'(참고)타워 스텟 가치'!$B$7:$L$11,W$2,0)*$E2172)</f>
        <v>196.42500000000155</v>
      </c>
      <c r="X2172">
        <f>VLOOKUP($F2172,'(참고)타워 스텟 가치'!$B$7:$L$11,X$2,0)+(VLOOKUP($F2172,'(참고)타워 스텟 가치'!$B$7:$L$11,X$2,0)*$E2172)</f>
        <v>52.380000000000415</v>
      </c>
      <c r="Y2172">
        <f>VLOOKUP($F2172,'(참고)타워 스텟 가치'!$B$7:$L$11,Y$2,0)+(VLOOKUP($F2172,'(참고)타워 스텟 가치'!$B$7:$L$11,Y$2,0)*$E2172)</f>
        <v>0</v>
      </c>
      <c r="Z2172">
        <f>VLOOKUP($F2172,'(참고)타워 스텟 가치'!$B$7:$L$11,Z$2,0)+(VLOOKUP($F2172,'(참고)타워 스텟 가치'!$B$7:$L$11,Z$2,0)*$E2172)</f>
        <v>0</v>
      </c>
      <c r="AA2172">
        <f>VLOOKUP($F2172,'(참고)타워 스텟 가치'!$B$7:$L$11,AA$2,0)+(VLOOKUP($F2172,'(참고)타워 스텟 가치'!$B$7:$L$11,AA$2,0)*$E2172)</f>
        <v>122.22000000000097</v>
      </c>
      <c r="AB2172">
        <f>SUM('스테이지별 몬스터 스텟'!S2172*'(참고)타워 스텟 가치'!$Q$17,'스테이지별 몬스터 스텟'!T2172*'(참고)타워 스텟 가치'!$R$17,'스테이지별 몬스터 스텟'!U2172*'(참고)타워 스텟 가치'!$S$17,'스테이지별 몬스터 스텟'!V2172*'(참고)타워 스텟 가치'!$T$17,'스테이지별 몬스터 스텟'!W2172*'(참고)타워 스텟 가치'!$U$17,'스테이지별 몬스터 스텟'!X2172*'(참고)타워 스텟 가치'!$V$17,'스테이지별 몬스터 스텟'!Y2172*'(참고)타워 스텟 가치'!$W$17,'스테이지별 몬스터 스텟'!Z2172*'(참고)타워 스텟 가치'!$X$17,'스테이지별 몬스터 스텟'!AA2172*'(참고)타워 스텟 가치'!$Y$17)</f>
        <v>1338376.6575000107</v>
      </c>
      <c r="AC2172">
        <v>2</v>
      </c>
      <c r="AD2172">
        <f>VLOOKUP($F2172,'(참고)타워 스텟 가치'!$B$12:$L$16,AD$2,0)+(VLOOKUP($F2172,'(참고)타워 스텟 가치'!$B$12:$L$16,AD$2,0)*$E2172)</f>
        <v>982.12500000000784</v>
      </c>
      <c r="AE2172">
        <f>VLOOKUP($F2172,'(참고)타워 스텟 가치'!$B$12:$L$16,AE$2,0)+(VLOOKUP($F2172,'(참고)타워 스텟 가치'!$B$12:$L$16,AE$2,0)*$E2172)</f>
        <v>1178.5500000000093</v>
      </c>
      <c r="AF2172">
        <f>VLOOKUP($F2172,'(참고)타워 스텟 가치'!$B$12:$L$16,AF$2,0)+(VLOOKUP($F2172,'(참고)타워 스텟 가치'!$B$12:$L$16,AF$2,0)*$E2172)</f>
        <v>873000.00000000698</v>
      </c>
      <c r="AG2172">
        <f>VLOOKUP($F2172,'(참고)타워 스텟 가치'!$B$12:$L$16,AG$2,0)+(VLOOKUP($F2172,'(참고)타워 스텟 가치'!$B$12:$L$16,AG$2,0)*$E2172)</f>
        <v>5892.7500000000464</v>
      </c>
      <c r="AH2172">
        <f>VLOOKUP($F2172,'(참고)타워 스텟 가치'!$B$12:$L$16,AH$2,0)+(VLOOKUP($F2172,'(참고)타워 스텟 가치'!$B$12:$L$16,AH$2,0)*$E2172)</f>
        <v>196.42500000000155</v>
      </c>
      <c r="AI2172">
        <f>VLOOKUP($F2172,'(참고)타워 스텟 가치'!$B$12:$L$16,AI$2,0)+(VLOOKUP($F2172,'(참고)타워 스텟 가치'!$B$12:$L$16,AI$2,0)*$E2172)</f>
        <v>52.380000000000415</v>
      </c>
      <c r="AJ2172">
        <f>VLOOKUP($F2172,'(참고)타워 스텟 가치'!$B$12:$L$16,AJ$2,0)+(VLOOKUP($F2172,'(참고)타워 스텟 가치'!$B$12:$L$16,AJ$2,0)*$E2172)</f>
        <v>0</v>
      </c>
      <c r="AK2172">
        <f>VLOOKUP($F2172,'(참고)타워 스텟 가치'!$B$12:$L$16,AK$2,0)+(VLOOKUP($F2172,'(참고)타워 스텟 가치'!$B$12:$L$16,AK$2,0)*$E2172)</f>
        <v>0</v>
      </c>
      <c r="AL2172">
        <f>VLOOKUP($F2172,'(참고)타워 스텟 가치'!$B$12:$L$16,AL$2,0)+(VLOOKUP($F2172,'(참고)타워 스텟 가치'!$B$12:$L$16,AL$2,0)*$E2172)</f>
        <v>244.44000000000193</v>
      </c>
      <c r="AM2172">
        <f>SUM('스테이지별 몬스터 스텟'!AD2172*'(참고)타워 스텟 가치'!$Q$17,'스테이지별 몬스터 스텟'!AE2172*'(참고)타워 스텟 가치'!$R$17,'스테이지별 몬스터 스텟'!AF2172*'(참고)타워 스텟 가치'!$S$17,'스테이지별 몬스터 스텟'!AG2172*'(참고)타워 스텟 가치'!$T$17,'스테이지별 몬스터 스텟'!AH2172*'(참고)타워 스텟 가치'!$U$17,'스테이지별 몬스터 스텟'!AI2172*'(참고)타워 스텟 가치'!$V$17,'스테이지별 몬스터 스텟'!AJ2172*'(참고)타워 스텟 가치'!$W$17,'스테이지별 몬스터 스텟'!AK2172*'(참고)타워 스텟 가치'!$X$17,'스테이지별 몬스터 스텟'!AL2172*'(참고)타워 스텟 가치'!$Y$17)</f>
        <v>1325951.6850000103</v>
      </c>
      <c r="AN2172">
        <v>3</v>
      </c>
    </row>
    <row r="2173" spans="3:40" x14ac:dyDescent="0.3">
      <c r="C2173">
        <v>4</v>
      </c>
      <c r="D2173">
        <f t="shared" si="101"/>
        <v>434</v>
      </c>
      <c r="E2173" s="52">
        <f>VLOOKUP(D2173,'스테이지별 난이도 설정'!B:C,2,0)</f>
        <v>173.60000000000139</v>
      </c>
      <c r="F2173" t="str">
        <f t="shared" si="102"/>
        <v>유니크</v>
      </c>
      <c r="G2173">
        <f t="shared" si="100"/>
        <v>6</v>
      </c>
      <c r="H2173">
        <f>VLOOKUP($F2173,'(참고)타워 스텟 가치'!$B$2:$L$6,H$2,0)+(VLOOKUP($F2173,'(참고)타워 스텟 가치'!$B$2:$L$6,H$2,0)*$E2173)</f>
        <v>4419.5625000000355</v>
      </c>
      <c r="I2173">
        <f>VLOOKUP($F2173,'(참고)타워 스텟 가치'!$B$2:$L$6,I$2,0)+(VLOOKUP($F2173,'(참고)타워 스텟 가치'!$B$2:$L$6,I$2,0)*$E2173)</f>
        <v>883.91250000000707</v>
      </c>
      <c r="J2173">
        <f>VLOOKUP($F2173,'(참고)타워 스텟 가치'!$B$2:$L$6,J$2,0)+(VLOOKUP($F2173,'(참고)타워 스텟 가치'!$B$2:$L$6,J$2,0)*$E2173)</f>
        <v>873000.00000000698</v>
      </c>
      <c r="K2173">
        <f>VLOOKUP($F2173,'(참고)타워 스텟 가치'!$B$2:$L$6,K$2,0)+(VLOOKUP($F2173,'(참고)타워 스텟 가치'!$B$2:$L$6,K$2,0)*$E2173)</f>
        <v>17678.250000000142</v>
      </c>
      <c r="L2173">
        <f>VLOOKUP($F2173,'(참고)타워 스텟 가치'!$B$2:$L$6,L$2,0)+(VLOOKUP($F2173,'(참고)타워 스텟 가치'!$B$2:$L$6,L$2,0)*$E2173)</f>
        <v>294.63750000000232</v>
      </c>
      <c r="M2173">
        <f>VLOOKUP($F2173,'(참고)타워 스텟 가치'!$B$2:$L$6,M$2,0)+(VLOOKUP($F2173,'(참고)타워 스텟 가치'!$B$2:$L$6,M$2,0)*$E2173)</f>
        <v>52.380000000000415</v>
      </c>
      <c r="N2173">
        <f>VLOOKUP($F2173,'(참고)타워 스텟 가치'!$B$2:$L$6,N$2,0)+(VLOOKUP($F2173,'(참고)타워 스텟 가치'!$B$2:$L$6,N$2,0)*$E2173)</f>
        <v>0</v>
      </c>
      <c r="O2173">
        <f>VLOOKUP($F2173,'(참고)타워 스텟 가치'!$B$2:$L$6,O$2,0)+(VLOOKUP($F2173,'(참고)타워 스텟 가치'!$B$2:$L$6,O$2,0)*$E2173)</f>
        <v>0</v>
      </c>
      <c r="P2173">
        <f>VLOOKUP($F2173,'(참고)타워 스텟 가치'!$B$2:$L$6,P$2,0)+(VLOOKUP($F2173,'(참고)타워 스텟 가치'!$B$2:$L$6,P$2,0)*$E2173)</f>
        <v>174.60000000000139</v>
      </c>
      <c r="Q2173">
        <f>SUM('스테이지별 몬스터 스텟'!H2173*'(참고)타워 스텟 가치'!$Q$17,'스테이지별 몬스터 스텟'!I2173*'(참고)타워 스텟 가치'!$R$17,'스테이지별 몬스터 스텟'!J2173*'(참고)타워 스텟 가치'!$S$17,'스테이지별 몬스터 스텟'!K2173*'(참고)타워 스텟 가치'!$T$17,'스테이지별 몬스터 스텟'!L2173*'(참고)타워 스텟 가치'!$U$17,'스테이지별 몬스터 스텟'!M2173*'(참고)타워 스텟 가치'!$V$17,'스테이지별 몬스터 스텟'!N2173*'(참고)타워 스텟 가치'!$W$17,'스테이지별 몬스터 스텟'!O2173*'(참고)타워 스텟 가치'!$X$17,'스테이지별 몬스터 스텟'!P2173*'(참고)타워 스텟 가치'!$Y$17)</f>
        <v>1356012.3487500106</v>
      </c>
      <c r="R2173">
        <v>1</v>
      </c>
      <c r="S2173">
        <f>VLOOKUP($F2173,'(참고)타워 스텟 가치'!$B$7:$L$11,S$2,0)+(VLOOKUP($F2173,'(참고)타워 스텟 가치'!$B$7:$L$11,S$2,0)*$E2173)</f>
        <v>1473.1875000000116</v>
      </c>
      <c r="T2173">
        <f>VLOOKUP($F2173,'(참고)타워 스텟 가치'!$B$7:$L$11,T$2,0)+(VLOOKUP($F2173,'(참고)타워 스텟 가치'!$B$7:$L$11,T$2,0)*$E2173)</f>
        <v>2651.7375000000211</v>
      </c>
      <c r="U2173">
        <f>VLOOKUP($F2173,'(참고)타워 스텟 가치'!$B$7:$L$11,U$2,0)+(VLOOKUP($F2173,'(참고)타워 스텟 가치'!$B$7:$L$11,U$2,0)*$E2173)</f>
        <v>873000.00000000698</v>
      </c>
      <c r="V2173">
        <f>VLOOKUP($F2173,'(참고)타워 스텟 가치'!$B$7:$L$11,V$2,0)+(VLOOKUP($F2173,'(참고)타워 스텟 가치'!$B$7:$L$11,V$2,0)*$E2173)</f>
        <v>17678.250000000142</v>
      </c>
      <c r="W2173">
        <f>VLOOKUP($F2173,'(참고)타워 스텟 가치'!$B$7:$L$11,W$2,0)+(VLOOKUP($F2173,'(참고)타워 스텟 가치'!$B$7:$L$11,W$2,0)*$E2173)</f>
        <v>294.63750000000232</v>
      </c>
      <c r="X2173">
        <f>VLOOKUP($F2173,'(참고)타워 스텟 가치'!$B$7:$L$11,X$2,0)+(VLOOKUP($F2173,'(참고)타워 스텟 가치'!$B$7:$L$11,X$2,0)*$E2173)</f>
        <v>52.380000000000415</v>
      </c>
      <c r="Y2173">
        <f>VLOOKUP($F2173,'(참고)타워 스텟 가치'!$B$7:$L$11,Y$2,0)+(VLOOKUP($F2173,'(참고)타워 스텟 가치'!$B$7:$L$11,Y$2,0)*$E2173)</f>
        <v>0</v>
      </c>
      <c r="Z2173">
        <f>VLOOKUP($F2173,'(참고)타워 스텟 가치'!$B$7:$L$11,Z$2,0)+(VLOOKUP($F2173,'(참고)타워 스텟 가치'!$B$7:$L$11,Z$2,0)*$E2173)</f>
        <v>0</v>
      </c>
      <c r="AA2173">
        <f>VLOOKUP($F2173,'(참고)타워 스텟 가치'!$B$7:$L$11,AA$2,0)+(VLOOKUP($F2173,'(참고)타워 스텟 가치'!$B$7:$L$11,AA$2,0)*$E2173)</f>
        <v>174.60000000000139</v>
      </c>
      <c r="AB2173">
        <f>SUM('스테이지별 몬스터 스텟'!S2173*'(참고)타워 스텟 가치'!$Q$17,'스테이지별 몬스터 스텟'!T2173*'(참고)타워 스텟 가치'!$R$17,'스테이지별 몬스터 스텟'!U2173*'(참고)타워 스텟 가치'!$S$17,'스테이지별 몬스터 스텟'!V2173*'(참고)타워 스텟 가치'!$T$17,'스테이지별 몬스터 스텟'!W2173*'(참고)타워 스텟 가치'!$U$17,'스테이지별 몬스터 스텟'!X2173*'(참고)타워 스텟 가치'!$V$17,'스테이지별 몬스터 스텟'!Y2173*'(참고)타워 스텟 가치'!$W$17,'스테이지별 몬스터 스텟'!Z2173*'(참고)타워 스텟 가치'!$X$17,'스테이지별 몬스터 스텟'!AA2173*'(참고)타워 스텟 가치'!$Y$17)</f>
        <v>1352771.3362500104</v>
      </c>
      <c r="AC2173">
        <v>2</v>
      </c>
      <c r="AD2173">
        <f>VLOOKUP($F2173,'(참고)타워 스텟 가치'!$B$12:$L$16,AD$2,0)+(VLOOKUP($F2173,'(참고)타워 스텟 가치'!$B$12:$L$16,AD$2,0)*$E2173)</f>
        <v>1473.1875000000116</v>
      </c>
      <c r="AE2173">
        <f>VLOOKUP($F2173,'(참고)타워 스텟 가치'!$B$12:$L$16,AE$2,0)+(VLOOKUP($F2173,'(참고)타워 스텟 가치'!$B$12:$L$16,AE$2,0)*$E2173)</f>
        <v>1767.8250000000141</v>
      </c>
      <c r="AF2173">
        <f>VLOOKUP($F2173,'(참고)타워 스텟 가치'!$B$12:$L$16,AF$2,0)+(VLOOKUP($F2173,'(참고)타워 스텟 가치'!$B$12:$L$16,AF$2,0)*$E2173)</f>
        <v>873000.00000000698</v>
      </c>
      <c r="AG2173">
        <f>VLOOKUP($F2173,'(참고)타워 스텟 가치'!$B$12:$L$16,AG$2,0)+(VLOOKUP($F2173,'(참고)타워 스텟 가치'!$B$12:$L$16,AG$2,0)*$E2173)</f>
        <v>8839.1250000000709</v>
      </c>
      <c r="AH2173">
        <f>VLOOKUP($F2173,'(참고)타워 스텟 가치'!$B$12:$L$16,AH$2,0)+(VLOOKUP($F2173,'(참고)타워 스텟 가치'!$B$12:$L$16,AH$2,0)*$E2173)</f>
        <v>294.63750000000232</v>
      </c>
      <c r="AI2173">
        <f>VLOOKUP($F2173,'(참고)타워 스텟 가치'!$B$12:$L$16,AI$2,0)+(VLOOKUP($F2173,'(참고)타워 스텟 가치'!$B$12:$L$16,AI$2,0)*$E2173)</f>
        <v>52.380000000000415</v>
      </c>
      <c r="AJ2173">
        <f>VLOOKUP($F2173,'(참고)타워 스텟 가치'!$B$12:$L$16,AJ$2,0)+(VLOOKUP($F2173,'(참고)타워 스텟 가치'!$B$12:$L$16,AJ$2,0)*$E2173)</f>
        <v>0</v>
      </c>
      <c r="AK2173">
        <f>VLOOKUP($F2173,'(참고)타워 스텟 가치'!$B$12:$L$16,AK$2,0)+(VLOOKUP($F2173,'(참고)타워 스텟 가치'!$B$12:$L$16,AK$2,0)*$E2173)</f>
        <v>0</v>
      </c>
      <c r="AL2173">
        <f>VLOOKUP($F2173,'(참고)타워 스텟 가치'!$B$12:$L$16,AL$2,0)+(VLOOKUP($F2173,'(참고)타워 스텟 가치'!$B$12:$L$16,AL$2,0)*$E2173)</f>
        <v>349.20000000000277</v>
      </c>
      <c r="AM2173">
        <f>SUM('스테이지별 몬스터 스텟'!AD2173*'(참고)타워 스텟 가치'!$Q$17,'스테이지별 몬스터 스텟'!AE2173*'(참고)타워 스텟 가치'!$R$17,'스테이지별 몬스터 스텟'!AF2173*'(참고)타워 스텟 가치'!$S$17,'스테이지별 몬스터 스텟'!AG2173*'(참고)타워 스텟 가치'!$T$17,'스테이지별 몬스터 스텟'!AH2173*'(참고)타워 스텟 가치'!$U$17,'스테이지별 몬스터 스텟'!AI2173*'(참고)타워 스텟 가치'!$V$17,'스테이지별 몬스터 스텟'!AJ2173*'(참고)타워 스텟 가치'!$W$17,'스테이지별 몬스터 스텟'!AK2173*'(참고)타워 스텟 가치'!$X$17,'스테이지별 몬스터 스텟'!AL2173*'(참고)타워 스텟 가치'!$Y$17)</f>
        <v>1334116.4175000105</v>
      </c>
      <c r="AN2173">
        <v>3</v>
      </c>
    </row>
    <row r="2174" spans="3:40" x14ac:dyDescent="0.3">
      <c r="C2174">
        <v>5</v>
      </c>
      <c r="D2174">
        <f t="shared" si="101"/>
        <v>434</v>
      </c>
      <c r="E2174" s="52">
        <f>VLOOKUP(D2174,'스테이지별 난이도 설정'!B:C,2,0)</f>
        <v>173.60000000000139</v>
      </c>
      <c r="F2174" t="str">
        <f t="shared" si="102"/>
        <v>스페셜</v>
      </c>
      <c r="G2174">
        <f t="shared" si="100"/>
        <v>6</v>
      </c>
      <c r="H2174">
        <f>VLOOKUP($F2174,'(참고)타워 스텟 가치'!$B$2:$L$6,H$2,0)+(VLOOKUP($F2174,'(참고)타워 스텟 가치'!$B$2:$L$6,H$2,0)*$E2174)</f>
        <v>6629.3437500000528</v>
      </c>
      <c r="I2174">
        <f>VLOOKUP($F2174,'(참고)타워 스텟 가치'!$B$2:$L$6,I$2,0)+(VLOOKUP($F2174,'(참고)타워 스텟 가치'!$B$2:$L$6,I$2,0)*$E2174)</f>
        <v>1325.8687500000106</v>
      </c>
      <c r="J2174">
        <f>VLOOKUP($F2174,'(참고)타워 스텟 가치'!$B$2:$L$6,J$2,0)+(VLOOKUP($F2174,'(참고)타워 스텟 가치'!$B$2:$L$6,J$2,0)*$E2174)</f>
        <v>873000.00000000698</v>
      </c>
      <c r="K2174">
        <f>VLOOKUP($F2174,'(참고)타워 스텟 가치'!$B$2:$L$6,K$2,0)+(VLOOKUP($F2174,'(참고)타워 스텟 가치'!$B$2:$L$6,K$2,0)*$E2174)</f>
        <v>26517.375000000211</v>
      </c>
      <c r="L2174">
        <f>VLOOKUP($F2174,'(참고)타워 스텟 가치'!$B$2:$L$6,L$2,0)+(VLOOKUP($F2174,'(참고)타워 스텟 가치'!$B$2:$L$6,L$2,0)*$E2174)</f>
        <v>441.95625000000354</v>
      </c>
      <c r="M2174">
        <f>VLOOKUP($F2174,'(참고)타워 스텟 가치'!$B$2:$L$6,M$2,0)+(VLOOKUP($F2174,'(참고)타워 스텟 가치'!$B$2:$L$6,M$2,0)*$E2174)</f>
        <v>52.380000000000415</v>
      </c>
      <c r="N2174">
        <f>VLOOKUP($F2174,'(참고)타워 스텟 가치'!$B$2:$L$6,N$2,0)+(VLOOKUP($F2174,'(참고)타워 스텟 가치'!$B$2:$L$6,N$2,0)*$E2174)</f>
        <v>0</v>
      </c>
      <c r="O2174">
        <f>VLOOKUP($F2174,'(참고)타워 스텟 가치'!$B$2:$L$6,O$2,0)+(VLOOKUP($F2174,'(참고)타워 스텟 가치'!$B$2:$L$6,O$2,0)*$E2174)</f>
        <v>0</v>
      </c>
      <c r="P2174">
        <f>VLOOKUP($F2174,'(참고)타워 스텟 가치'!$B$2:$L$6,P$2,0)+(VLOOKUP($F2174,'(참고)타워 스텟 가치'!$B$2:$L$6,P$2,0)*$E2174)</f>
        <v>174.60000000000139</v>
      </c>
      <c r="Q2174">
        <f>SUM('스테이지별 몬스터 스텟'!H2174*'(참고)타워 스텟 가치'!$Q$17,'스테이지별 몬스터 스텟'!I2174*'(참고)타워 스텟 가치'!$R$17,'스테이지별 몬스터 스텟'!J2174*'(참고)타워 스텟 가치'!$S$17,'스테이지별 몬스터 스텟'!K2174*'(참고)타워 스텟 가치'!$T$17,'스테이지별 몬스터 스텟'!L2174*'(참고)타워 스텟 가치'!$U$17,'스테이지별 몬스터 스텟'!M2174*'(참고)타워 스텟 가치'!$V$17,'스테이지별 몬스터 스텟'!N2174*'(참고)타워 스텟 가치'!$W$17,'스테이지별 몬스터 스텟'!O2174*'(참고)타워 스텟 가치'!$X$17,'스테이지별 몬스터 스텟'!P2174*'(참고)타워 스텟 가치'!$Y$17)</f>
        <v>1379067.733125011</v>
      </c>
      <c r="R2174">
        <v>1</v>
      </c>
      <c r="S2174">
        <f>VLOOKUP($F2174,'(참고)타워 스텟 가치'!$B$7:$L$11,S$2,0)+(VLOOKUP($F2174,'(참고)타워 스텟 가치'!$B$7:$L$11,S$2,0)*$E2174)</f>
        <v>2209.7812500000177</v>
      </c>
      <c r="T2174">
        <f>VLOOKUP($F2174,'(참고)타워 스텟 가치'!$B$7:$L$11,T$2,0)+(VLOOKUP($F2174,'(참고)타워 스텟 가치'!$B$7:$L$11,T$2,0)*$E2174)</f>
        <v>3977.6062500000317</v>
      </c>
      <c r="U2174">
        <f>VLOOKUP($F2174,'(참고)타워 스텟 가치'!$B$7:$L$11,U$2,0)+(VLOOKUP($F2174,'(참고)타워 스텟 가치'!$B$7:$L$11,U$2,0)*$E2174)</f>
        <v>873000.00000000698</v>
      </c>
      <c r="V2174">
        <f>VLOOKUP($F2174,'(참고)타워 스텟 가치'!$B$7:$L$11,V$2,0)+(VLOOKUP($F2174,'(참고)타워 스텟 가치'!$B$7:$L$11,V$2,0)*$E2174)</f>
        <v>26517.375000000211</v>
      </c>
      <c r="W2174">
        <f>VLOOKUP($F2174,'(참고)타워 스텟 가치'!$B$7:$L$11,W$2,0)+(VLOOKUP($F2174,'(참고)타워 스텟 가치'!$B$7:$L$11,W$2,0)*$E2174)</f>
        <v>441.95625000000354</v>
      </c>
      <c r="X2174">
        <f>VLOOKUP($F2174,'(참고)타워 스텟 가치'!$B$7:$L$11,X$2,0)+(VLOOKUP($F2174,'(참고)타워 스텟 가치'!$B$7:$L$11,X$2,0)*$E2174)</f>
        <v>52.380000000000415</v>
      </c>
      <c r="Y2174">
        <f>VLOOKUP($F2174,'(참고)타워 스텟 가치'!$B$7:$L$11,Y$2,0)+(VLOOKUP($F2174,'(참고)타워 스텟 가치'!$B$7:$L$11,Y$2,0)*$E2174)</f>
        <v>0</v>
      </c>
      <c r="Z2174">
        <f>VLOOKUP($F2174,'(참고)타워 스텟 가치'!$B$7:$L$11,Z$2,0)+(VLOOKUP($F2174,'(참고)타워 스텟 가치'!$B$7:$L$11,Z$2,0)*$E2174)</f>
        <v>0</v>
      </c>
      <c r="AA2174">
        <f>VLOOKUP($F2174,'(참고)타워 스텟 가치'!$B$7:$L$11,AA$2,0)+(VLOOKUP($F2174,'(참고)타워 스텟 가치'!$B$7:$L$11,AA$2,0)*$E2174)</f>
        <v>174.60000000000139</v>
      </c>
      <c r="AB2174">
        <f>SUM('스테이지별 몬스터 스텟'!S2174*'(참고)타워 스텟 가치'!$Q$17,'스테이지별 몬스터 스텟'!T2174*'(참고)타워 스텟 가치'!$R$17,'스테이지별 몬스터 스텟'!U2174*'(참고)타워 스텟 가치'!$S$17,'스테이지별 몬스터 스텟'!V2174*'(참고)타워 스텟 가치'!$T$17,'스테이지별 몬스터 스텟'!W2174*'(참고)타워 스텟 가치'!$U$17,'스테이지별 몬스터 스텟'!X2174*'(참고)타워 스텟 가치'!$V$17,'스테이지별 몬스터 스텟'!Y2174*'(참고)타워 스텟 가치'!$W$17,'스테이지별 몬스터 스텟'!Z2174*'(참고)타워 스텟 가치'!$X$17,'스테이지별 몬스터 스텟'!AA2174*'(참고)타워 스텟 가치'!$Y$17)</f>
        <v>1374206.2143750109</v>
      </c>
      <c r="AC2174">
        <v>2</v>
      </c>
      <c r="AD2174">
        <f>VLOOKUP($F2174,'(참고)타워 스텟 가치'!$B$12:$L$16,AD$2,0)+(VLOOKUP($F2174,'(참고)타워 스텟 가치'!$B$12:$L$16,AD$2,0)*$E2174)</f>
        <v>2209.7812500000177</v>
      </c>
      <c r="AE2174">
        <f>VLOOKUP($F2174,'(참고)타워 스텟 가치'!$B$12:$L$16,AE$2,0)+(VLOOKUP($F2174,'(참고)타워 스텟 가치'!$B$12:$L$16,AE$2,0)*$E2174)</f>
        <v>2651.7375000000211</v>
      </c>
      <c r="AF2174">
        <f>VLOOKUP($F2174,'(참고)타워 스텟 가치'!$B$12:$L$16,AF$2,0)+(VLOOKUP($F2174,'(참고)타워 스텟 가치'!$B$12:$L$16,AF$2,0)*$E2174)</f>
        <v>873000.00000000698</v>
      </c>
      <c r="AG2174">
        <f>VLOOKUP($F2174,'(참고)타워 스텟 가치'!$B$12:$L$16,AG$2,0)+(VLOOKUP($F2174,'(참고)타워 스텟 가치'!$B$12:$L$16,AG$2,0)*$E2174)</f>
        <v>13258.687500000106</v>
      </c>
      <c r="AH2174">
        <f>VLOOKUP($F2174,'(참고)타워 스텟 가치'!$B$12:$L$16,AH$2,0)+(VLOOKUP($F2174,'(참고)타워 스텟 가치'!$B$12:$L$16,AH$2,0)*$E2174)</f>
        <v>441.95625000000354</v>
      </c>
      <c r="AI2174">
        <f>VLOOKUP($F2174,'(참고)타워 스텟 가치'!$B$12:$L$16,AI$2,0)+(VLOOKUP($F2174,'(참고)타워 스텟 가치'!$B$12:$L$16,AI$2,0)*$E2174)</f>
        <v>52.380000000000415</v>
      </c>
      <c r="AJ2174">
        <f>VLOOKUP($F2174,'(참고)타워 스텟 가치'!$B$12:$L$16,AJ$2,0)+(VLOOKUP($F2174,'(참고)타워 스텟 가치'!$B$12:$L$16,AJ$2,0)*$E2174)</f>
        <v>0</v>
      </c>
      <c r="AK2174">
        <f>VLOOKUP($F2174,'(참고)타워 스텟 가치'!$B$12:$L$16,AK$2,0)+(VLOOKUP($F2174,'(참고)타워 스텟 가치'!$B$12:$L$16,AK$2,0)*$E2174)</f>
        <v>0</v>
      </c>
      <c r="AL2174">
        <f>VLOOKUP($F2174,'(참고)타워 스텟 가치'!$B$12:$L$16,AL$2,0)+(VLOOKUP($F2174,'(참고)타워 스텟 가치'!$B$12:$L$16,AL$2,0)*$E2174)</f>
        <v>349.20000000000277</v>
      </c>
      <c r="AM2174">
        <f>SUM('스테이지별 몬스터 스텟'!AD2174*'(참고)타워 스텟 가치'!$Q$17,'스테이지별 몬스터 스텟'!AE2174*'(참고)타워 스텟 가치'!$R$17,'스테이지별 몬스터 스텟'!AF2174*'(참고)타워 스텟 가치'!$S$17,'스테이지별 몬스터 스텟'!AG2174*'(참고)타워 스텟 가치'!$T$17,'스테이지별 몬스터 스텟'!AH2174*'(참고)타워 스텟 가치'!$U$17,'스테이지별 몬스터 스텟'!AI2174*'(참고)타워 스텟 가치'!$V$17,'스테이지별 몬스터 스텟'!AJ2174*'(참고)타워 스텟 가치'!$W$17,'스테이지별 몬스터 스텟'!AK2174*'(참고)타워 스텟 가치'!$X$17,'스테이지별 몬스터 스텟'!AL2174*'(참고)타워 스텟 가치'!$Y$17)</f>
        <v>1346049.2362500106</v>
      </c>
      <c r="AN2174">
        <v>3</v>
      </c>
    </row>
    <row r="2175" spans="3:40" x14ac:dyDescent="0.3">
      <c r="C2175">
        <v>1</v>
      </c>
      <c r="D2175">
        <f t="shared" si="101"/>
        <v>435</v>
      </c>
      <c r="E2175" s="52">
        <f>VLOOKUP(D2175,'스테이지별 난이도 설정'!B:C,2,0)</f>
        <v>174.00000000000139</v>
      </c>
      <c r="F2175" t="str">
        <f t="shared" si="102"/>
        <v>일반</v>
      </c>
      <c r="G2175">
        <f t="shared" si="100"/>
        <v>6</v>
      </c>
      <c r="H2175">
        <f>VLOOKUP($F2175,'(참고)타워 스텟 가치'!$B$2:$L$6,H$2,0)+(VLOOKUP($F2175,'(참고)타워 스텟 가치'!$B$2:$L$6,H$2,0)*$E2175)</f>
        <v>1312.5000000000105</v>
      </c>
      <c r="I2175">
        <f>VLOOKUP($F2175,'(참고)타워 스텟 가치'!$B$2:$L$6,I$2,0)+(VLOOKUP($F2175,'(참고)타워 스텟 가치'!$B$2:$L$6,I$2,0)*$E2175)</f>
        <v>262.5000000000021</v>
      </c>
      <c r="J2175">
        <f>VLOOKUP($F2175,'(참고)타워 스텟 가치'!$B$2:$L$6,J$2,0)+(VLOOKUP($F2175,'(참고)타워 스텟 가치'!$B$2:$L$6,J$2,0)*$E2175)</f>
        <v>875000.00000000698</v>
      </c>
      <c r="K2175">
        <f>VLOOKUP($F2175,'(참고)타워 스텟 가치'!$B$2:$L$6,K$2,0)+(VLOOKUP($F2175,'(참고)타워 스텟 가치'!$B$2:$L$6,K$2,0)*$E2175)</f>
        <v>5250.0000000000418</v>
      </c>
      <c r="L2175">
        <f>VLOOKUP($F2175,'(참고)타워 스텟 가치'!$B$2:$L$6,L$2,0)+(VLOOKUP($F2175,'(참고)타워 스텟 가치'!$B$2:$L$6,L$2,0)*$E2175)</f>
        <v>87.500000000000696</v>
      </c>
      <c r="M2175">
        <f>VLOOKUP($F2175,'(참고)타워 스텟 가치'!$B$2:$L$6,M$2,0)+(VLOOKUP($F2175,'(참고)타워 스텟 가치'!$B$2:$L$6,M$2,0)*$E2175)</f>
        <v>52.500000000000412</v>
      </c>
      <c r="N2175">
        <f>VLOOKUP($F2175,'(참고)타워 스텟 가치'!$B$2:$L$6,N$2,0)+(VLOOKUP($F2175,'(참고)타워 스텟 가치'!$B$2:$L$6,N$2,0)*$E2175)</f>
        <v>0</v>
      </c>
      <c r="O2175">
        <f>VLOOKUP($F2175,'(참고)타워 스텟 가치'!$B$2:$L$6,O$2,0)+(VLOOKUP($F2175,'(참고)타워 스텟 가치'!$B$2:$L$6,O$2,0)*$E2175)</f>
        <v>0</v>
      </c>
      <c r="P2175">
        <f>VLOOKUP($F2175,'(참고)타워 스텟 가치'!$B$2:$L$6,P$2,0)+(VLOOKUP($F2175,'(참고)타워 스텟 가치'!$B$2:$L$6,P$2,0)*$E2175)</f>
        <v>122.50000000000097</v>
      </c>
      <c r="Q2175">
        <f>SUM('스테이지별 몬스터 스텟'!H2175*'(참고)타워 스텟 가치'!$Q$17,'스테이지별 몬스터 스텟'!I2175*'(참고)타워 스텟 가치'!$R$17,'스테이지별 몬스터 스텟'!J2175*'(참고)타워 스텟 가치'!$S$17,'스테이지별 몬스터 스텟'!K2175*'(참고)타워 스텟 가치'!$T$17,'스테이지별 몬스터 스텟'!L2175*'(참고)타워 스텟 가치'!$U$17,'스테이지별 몬스터 스텟'!M2175*'(참고)타워 스텟 가치'!$V$17,'스테이지별 몬스터 스텟'!N2175*'(참고)타워 스텟 가치'!$W$17,'스테이지별 몬스터 스텟'!O2175*'(참고)타워 스텟 가치'!$X$17,'스테이지별 몬스터 스텟'!P2175*'(참고)타워 스텟 가치'!$Y$17)</f>
        <v>1326491.2500000105</v>
      </c>
      <c r="R2175">
        <v>1</v>
      </c>
      <c r="S2175">
        <f>VLOOKUP($F2175,'(참고)타워 스텟 가치'!$B$7:$L$11,S$2,0)+(VLOOKUP($F2175,'(참고)타워 스텟 가치'!$B$7:$L$11,S$2,0)*$E2175)</f>
        <v>437.50000000000347</v>
      </c>
      <c r="T2175">
        <f>VLOOKUP($F2175,'(참고)타워 스텟 가치'!$B$7:$L$11,T$2,0)+(VLOOKUP($F2175,'(참고)타워 스텟 가치'!$B$7:$L$11,T$2,0)*$E2175)</f>
        <v>787.50000000000625</v>
      </c>
      <c r="U2175">
        <f>VLOOKUP($F2175,'(참고)타워 스텟 가치'!$B$7:$L$11,U$2,0)+(VLOOKUP($F2175,'(참고)타워 스텟 가치'!$B$7:$L$11,U$2,0)*$E2175)</f>
        <v>875000.00000000698</v>
      </c>
      <c r="V2175">
        <f>VLOOKUP($F2175,'(참고)타워 스텟 가치'!$B$7:$L$11,V$2,0)+(VLOOKUP($F2175,'(참고)타워 스텟 가치'!$B$7:$L$11,V$2,0)*$E2175)</f>
        <v>5250.0000000000418</v>
      </c>
      <c r="W2175">
        <f>VLOOKUP($F2175,'(참고)타워 스텟 가치'!$B$7:$L$11,W$2,0)+(VLOOKUP($F2175,'(참고)타워 스텟 가치'!$B$7:$L$11,W$2,0)*$E2175)</f>
        <v>87.500000000000696</v>
      </c>
      <c r="X2175">
        <f>VLOOKUP($F2175,'(참고)타워 스텟 가치'!$B$7:$L$11,X$2,0)+(VLOOKUP($F2175,'(참고)타워 스텟 가치'!$B$7:$L$11,X$2,0)*$E2175)</f>
        <v>52.500000000000412</v>
      </c>
      <c r="Y2175">
        <f>VLOOKUP($F2175,'(참고)타워 스텟 가치'!$B$7:$L$11,Y$2,0)+(VLOOKUP($F2175,'(참고)타워 스텟 가치'!$B$7:$L$11,Y$2,0)*$E2175)</f>
        <v>0</v>
      </c>
      <c r="Z2175">
        <f>VLOOKUP($F2175,'(참고)타워 스텟 가치'!$B$7:$L$11,Z$2,0)+(VLOOKUP($F2175,'(참고)타워 스텟 가치'!$B$7:$L$11,Z$2,0)*$E2175)</f>
        <v>0</v>
      </c>
      <c r="AA2175">
        <f>VLOOKUP($F2175,'(참고)타워 스텟 가치'!$B$7:$L$11,AA$2,0)+(VLOOKUP($F2175,'(참고)타워 스텟 가치'!$B$7:$L$11,AA$2,0)*$E2175)</f>
        <v>122.50000000000097</v>
      </c>
      <c r="AB2175">
        <f>SUM('스테이지별 몬스터 스텟'!S2175*'(참고)타워 스텟 가치'!$Q$17,'스테이지별 몬스터 스텟'!T2175*'(참고)타워 스텟 가치'!$R$17,'스테이지별 몬스터 스텟'!U2175*'(참고)타워 스텟 가치'!$S$17,'스테이지별 몬스터 스텟'!V2175*'(참고)타워 스텟 가치'!$T$17,'스테이지별 몬스터 스텟'!W2175*'(참고)타워 스텟 가치'!$U$17,'스테이지별 몬스터 스텟'!X2175*'(참고)타워 스텟 가치'!$V$17,'스테이지별 몬스터 스텟'!Y2175*'(참고)타워 스텟 가치'!$W$17,'스테이지별 몬스터 스텟'!Z2175*'(참고)타워 스텟 가치'!$X$17,'스테이지별 몬스터 스텟'!AA2175*'(참고)타워 스텟 가치'!$Y$17)</f>
        <v>1325528.7500000105</v>
      </c>
      <c r="AC2175">
        <v>2</v>
      </c>
      <c r="AD2175">
        <f>VLOOKUP($F2175,'(참고)타워 스텟 가치'!$B$12:$L$16,AD$2,0)+(VLOOKUP($F2175,'(참고)타워 스텟 가치'!$B$12:$L$16,AD$2,0)*$E2175)</f>
        <v>437.50000000000347</v>
      </c>
      <c r="AE2175">
        <f>VLOOKUP($F2175,'(참고)타워 스텟 가치'!$B$12:$L$16,AE$2,0)+(VLOOKUP($F2175,'(참고)타워 스텟 가치'!$B$12:$L$16,AE$2,0)*$E2175)</f>
        <v>525.00000000000421</v>
      </c>
      <c r="AF2175">
        <f>VLOOKUP($F2175,'(참고)타워 스텟 가치'!$B$12:$L$16,AF$2,0)+(VLOOKUP($F2175,'(참고)타워 스텟 가치'!$B$12:$L$16,AF$2,0)*$E2175)</f>
        <v>875000.00000000698</v>
      </c>
      <c r="AG2175">
        <f>VLOOKUP($F2175,'(참고)타워 스텟 가치'!$B$12:$L$16,AG$2,0)+(VLOOKUP($F2175,'(참고)타워 스텟 가치'!$B$12:$L$16,AG$2,0)*$E2175)</f>
        <v>2625.0000000000209</v>
      </c>
      <c r="AH2175">
        <f>VLOOKUP($F2175,'(참고)타워 스텟 가치'!$B$12:$L$16,AH$2,0)+(VLOOKUP($F2175,'(참고)타워 스텟 가치'!$B$12:$L$16,AH$2,0)*$E2175)</f>
        <v>87.500000000000696</v>
      </c>
      <c r="AI2175">
        <f>VLOOKUP($F2175,'(참고)타워 스텟 가치'!$B$12:$L$16,AI$2,0)+(VLOOKUP($F2175,'(참고)타워 스텟 가치'!$B$12:$L$16,AI$2,0)*$E2175)</f>
        <v>52.500000000000412</v>
      </c>
      <c r="AJ2175">
        <f>VLOOKUP($F2175,'(참고)타워 스텟 가치'!$B$12:$L$16,AJ$2,0)+(VLOOKUP($F2175,'(참고)타워 스텟 가치'!$B$12:$L$16,AJ$2,0)*$E2175)</f>
        <v>0</v>
      </c>
      <c r="AK2175">
        <f>VLOOKUP($F2175,'(참고)타워 스텟 가치'!$B$12:$L$16,AK$2,0)+(VLOOKUP($F2175,'(참고)타워 스텟 가치'!$B$12:$L$16,AK$2,0)*$E2175)</f>
        <v>0</v>
      </c>
      <c r="AL2175">
        <f>VLOOKUP($F2175,'(참고)타워 스텟 가치'!$B$12:$L$16,AL$2,0)+(VLOOKUP($F2175,'(참고)타워 스텟 가치'!$B$12:$L$16,AL$2,0)*$E2175)</f>
        <v>245.00000000000193</v>
      </c>
      <c r="AM2175">
        <f>SUM('스테이지별 몬스터 스텟'!AD2175*'(참고)타워 스텟 가치'!$Q$17,'스테이지별 몬스터 스텟'!AE2175*'(참고)타워 스텟 가치'!$R$17,'스테이지별 몬스터 스텟'!AF2175*'(참고)타워 스텟 가치'!$S$17,'스테이지별 몬스터 스텟'!AG2175*'(참고)타워 스텟 가치'!$T$17,'스테이지별 몬스터 스텟'!AH2175*'(참고)타워 스텟 가치'!$U$17,'스테이지별 몬스터 스텟'!AI2175*'(참고)타워 스텟 가치'!$V$17,'스테이지별 몬스터 스텟'!AJ2175*'(참고)타워 스텟 가치'!$W$17,'스테이지별 몬스터 스텟'!AK2175*'(참고)타워 스텟 가치'!$X$17,'스테이지별 몬스터 스텟'!AL2175*'(참고)타워 스텟 가치'!$Y$17)</f>
        <v>1320130.0000000105</v>
      </c>
      <c r="AN2175">
        <v>3</v>
      </c>
    </row>
    <row r="2176" spans="3:40" x14ac:dyDescent="0.3">
      <c r="C2176">
        <v>2</v>
      </c>
      <c r="D2176">
        <f t="shared" si="101"/>
        <v>435</v>
      </c>
      <c r="E2176" s="52">
        <f>VLOOKUP(D2176,'스테이지별 난이도 설정'!B:C,2,0)</f>
        <v>174.00000000000139</v>
      </c>
      <c r="F2176" t="str">
        <f t="shared" si="102"/>
        <v>레어</v>
      </c>
      <c r="G2176">
        <f t="shared" si="100"/>
        <v>6</v>
      </c>
      <c r="H2176">
        <f>VLOOKUP($F2176,'(참고)타워 스텟 가치'!$B$2:$L$6,H$2,0)+(VLOOKUP($F2176,'(참고)타워 스텟 가치'!$B$2:$L$6,H$2,0)*$E2176)</f>
        <v>1968.7500000000157</v>
      </c>
      <c r="I2176">
        <f>VLOOKUP($F2176,'(참고)타워 스텟 가치'!$B$2:$L$6,I$2,0)+(VLOOKUP($F2176,'(참고)타워 스텟 가치'!$B$2:$L$6,I$2,0)*$E2176)</f>
        <v>393.75000000000313</v>
      </c>
      <c r="J2176">
        <f>VLOOKUP($F2176,'(참고)타워 스텟 가치'!$B$2:$L$6,J$2,0)+(VLOOKUP($F2176,'(참고)타워 스텟 가치'!$B$2:$L$6,J$2,0)*$E2176)</f>
        <v>875000.00000000698</v>
      </c>
      <c r="K2176">
        <f>VLOOKUP($F2176,'(참고)타워 스텟 가치'!$B$2:$L$6,K$2,0)+(VLOOKUP($F2176,'(참고)타워 스텟 가치'!$B$2:$L$6,K$2,0)*$E2176)</f>
        <v>7875.0000000000628</v>
      </c>
      <c r="L2176">
        <f>VLOOKUP($F2176,'(참고)타워 스텟 가치'!$B$2:$L$6,L$2,0)+(VLOOKUP($F2176,'(참고)타워 스텟 가치'!$B$2:$L$6,L$2,0)*$E2176)</f>
        <v>131.25000000000105</v>
      </c>
      <c r="M2176">
        <f>VLOOKUP($F2176,'(참고)타워 스텟 가치'!$B$2:$L$6,M$2,0)+(VLOOKUP($F2176,'(참고)타워 스텟 가치'!$B$2:$L$6,M$2,0)*$E2176)</f>
        <v>52.500000000000412</v>
      </c>
      <c r="N2176">
        <f>VLOOKUP($F2176,'(참고)타워 스텟 가치'!$B$2:$L$6,N$2,0)+(VLOOKUP($F2176,'(참고)타워 스텟 가치'!$B$2:$L$6,N$2,0)*$E2176)</f>
        <v>0</v>
      </c>
      <c r="O2176">
        <f>VLOOKUP($F2176,'(참고)타워 스텟 가치'!$B$2:$L$6,O$2,0)+(VLOOKUP($F2176,'(참고)타워 스텟 가치'!$B$2:$L$6,O$2,0)*$E2176)</f>
        <v>0</v>
      </c>
      <c r="P2176">
        <f>VLOOKUP($F2176,'(참고)타워 스텟 가치'!$B$2:$L$6,P$2,0)+(VLOOKUP($F2176,'(참고)타워 스텟 가치'!$B$2:$L$6,P$2,0)*$E2176)</f>
        <v>122.50000000000097</v>
      </c>
      <c r="Q2176">
        <f>SUM('스테이지별 몬스터 스텟'!H2176*'(참고)타워 스텟 가치'!$Q$17,'스테이지별 몬스터 스텟'!I2176*'(참고)타워 스텟 가치'!$R$17,'스테이지별 몬스터 스텟'!J2176*'(참고)타워 스텟 가치'!$S$17,'스테이지별 몬스터 스텟'!K2176*'(참고)타워 스텟 가치'!$T$17,'스테이지별 몬스터 스텟'!L2176*'(참고)타워 스텟 가치'!$U$17,'스테이지별 몬스터 스텟'!M2176*'(참고)타워 스텟 가치'!$V$17,'스테이지별 몬스터 스텟'!N2176*'(참고)타워 스텟 가치'!$W$17,'스테이지별 몬스터 스텟'!O2176*'(참고)타워 스텟 가치'!$X$17,'스테이지별 몬스터 스텟'!P2176*'(참고)타워 스텟 가치'!$Y$17)</f>
        <v>1333338.1250000107</v>
      </c>
      <c r="R2176">
        <v>1</v>
      </c>
      <c r="S2176">
        <f>VLOOKUP($F2176,'(참고)타워 스텟 가치'!$B$7:$L$11,S$2,0)+(VLOOKUP($F2176,'(참고)타워 스텟 가치'!$B$7:$L$11,S$2,0)*$E2176)</f>
        <v>656.25000000000523</v>
      </c>
      <c r="T2176">
        <f>VLOOKUP($F2176,'(참고)타워 스텟 가치'!$B$7:$L$11,T$2,0)+(VLOOKUP($F2176,'(참고)타워 스텟 가치'!$B$7:$L$11,T$2,0)*$E2176)</f>
        <v>1181.2500000000093</v>
      </c>
      <c r="U2176">
        <f>VLOOKUP($F2176,'(참고)타워 스텟 가치'!$B$7:$L$11,U$2,0)+(VLOOKUP($F2176,'(참고)타워 스텟 가치'!$B$7:$L$11,U$2,0)*$E2176)</f>
        <v>875000.00000000698</v>
      </c>
      <c r="V2176">
        <f>VLOOKUP($F2176,'(참고)타워 스텟 가치'!$B$7:$L$11,V$2,0)+(VLOOKUP($F2176,'(참고)타워 스텟 가치'!$B$7:$L$11,V$2,0)*$E2176)</f>
        <v>7875.0000000000628</v>
      </c>
      <c r="W2176">
        <f>VLOOKUP($F2176,'(참고)타워 스텟 가치'!$B$7:$L$11,W$2,0)+(VLOOKUP($F2176,'(참고)타워 스텟 가치'!$B$7:$L$11,W$2,0)*$E2176)</f>
        <v>131.25000000000105</v>
      </c>
      <c r="X2176">
        <f>VLOOKUP($F2176,'(참고)타워 스텟 가치'!$B$7:$L$11,X$2,0)+(VLOOKUP($F2176,'(참고)타워 스텟 가치'!$B$7:$L$11,X$2,0)*$E2176)</f>
        <v>52.500000000000412</v>
      </c>
      <c r="Y2176">
        <f>VLOOKUP($F2176,'(참고)타워 스텟 가치'!$B$7:$L$11,Y$2,0)+(VLOOKUP($F2176,'(참고)타워 스텟 가치'!$B$7:$L$11,Y$2,0)*$E2176)</f>
        <v>0</v>
      </c>
      <c r="Z2176">
        <f>VLOOKUP($F2176,'(참고)타워 스텟 가치'!$B$7:$L$11,Z$2,0)+(VLOOKUP($F2176,'(참고)타워 스텟 가치'!$B$7:$L$11,Z$2,0)*$E2176)</f>
        <v>0</v>
      </c>
      <c r="AA2176">
        <f>VLOOKUP($F2176,'(참고)타워 스텟 가치'!$B$7:$L$11,AA$2,0)+(VLOOKUP($F2176,'(참고)타워 스텟 가치'!$B$7:$L$11,AA$2,0)*$E2176)</f>
        <v>122.50000000000097</v>
      </c>
      <c r="AB2176">
        <f>SUM('스테이지별 몬스터 스텟'!S2176*'(참고)타워 스텟 가치'!$Q$17,'스테이지별 몬스터 스텟'!T2176*'(참고)타워 스텟 가치'!$R$17,'스테이지별 몬스터 스텟'!U2176*'(참고)타워 스텟 가치'!$S$17,'스테이지별 몬스터 스텟'!V2176*'(참고)타워 스텟 가치'!$T$17,'스테이지별 몬스터 스텟'!W2176*'(참고)타워 스텟 가치'!$U$17,'스테이지별 몬스터 스텟'!X2176*'(참고)타워 스텟 가치'!$V$17,'스테이지별 몬스터 스텟'!Y2176*'(참고)타워 스텟 가치'!$W$17,'스테이지별 몬스터 스텟'!Z2176*'(참고)타워 스텟 가치'!$X$17,'스테이지별 몬스터 스텟'!AA2176*'(참고)타워 스텟 가치'!$Y$17)</f>
        <v>1331894.3750000107</v>
      </c>
      <c r="AC2176">
        <v>2</v>
      </c>
      <c r="AD2176">
        <f>VLOOKUP($F2176,'(참고)타워 스텟 가치'!$B$12:$L$16,AD$2,0)+(VLOOKUP($F2176,'(참고)타워 스텟 가치'!$B$12:$L$16,AD$2,0)*$E2176)</f>
        <v>656.25000000000523</v>
      </c>
      <c r="AE2176">
        <f>VLOOKUP($F2176,'(참고)타워 스텟 가치'!$B$12:$L$16,AE$2,0)+(VLOOKUP($F2176,'(참고)타워 스텟 가치'!$B$12:$L$16,AE$2,0)*$E2176)</f>
        <v>787.50000000000625</v>
      </c>
      <c r="AF2176">
        <f>VLOOKUP($F2176,'(참고)타워 스텟 가치'!$B$12:$L$16,AF$2,0)+(VLOOKUP($F2176,'(참고)타워 스텟 가치'!$B$12:$L$16,AF$2,0)*$E2176)</f>
        <v>875000.00000000698</v>
      </c>
      <c r="AG2176">
        <f>VLOOKUP($F2176,'(참고)타워 스텟 가치'!$B$12:$L$16,AG$2,0)+(VLOOKUP($F2176,'(참고)타워 스텟 가치'!$B$12:$L$16,AG$2,0)*$E2176)</f>
        <v>3937.5000000000314</v>
      </c>
      <c r="AH2176">
        <f>VLOOKUP($F2176,'(참고)타워 스텟 가치'!$B$12:$L$16,AH$2,0)+(VLOOKUP($F2176,'(참고)타워 스텟 가치'!$B$12:$L$16,AH$2,0)*$E2176)</f>
        <v>131.25000000000105</v>
      </c>
      <c r="AI2176">
        <f>VLOOKUP($F2176,'(참고)타워 스텟 가치'!$B$12:$L$16,AI$2,0)+(VLOOKUP($F2176,'(참고)타워 스텟 가치'!$B$12:$L$16,AI$2,0)*$E2176)</f>
        <v>52.500000000000412</v>
      </c>
      <c r="AJ2176">
        <f>VLOOKUP($F2176,'(참고)타워 스텟 가치'!$B$12:$L$16,AJ$2,0)+(VLOOKUP($F2176,'(참고)타워 스텟 가치'!$B$12:$L$16,AJ$2,0)*$E2176)</f>
        <v>0</v>
      </c>
      <c r="AK2176">
        <f>VLOOKUP($F2176,'(참고)타워 스텟 가치'!$B$12:$L$16,AK$2,0)+(VLOOKUP($F2176,'(참고)타워 스텟 가치'!$B$12:$L$16,AK$2,0)*$E2176)</f>
        <v>0</v>
      </c>
      <c r="AL2176">
        <f>VLOOKUP($F2176,'(참고)타워 스텟 가치'!$B$12:$L$16,AL$2,0)+(VLOOKUP($F2176,'(참고)타워 스텟 가치'!$B$12:$L$16,AL$2,0)*$E2176)</f>
        <v>245.00000000000193</v>
      </c>
      <c r="AM2176">
        <f>SUM('스테이지별 몬스터 스텟'!AD2176*'(참고)타워 스텟 가치'!$Q$17,'스테이지별 몬스터 스텟'!AE2176*'(참고)타워 스텟 가치'!$R$17,'스테이지별 몬스터 스텟'!AF2176*'(참고)타워 스텟 가치'!$S$17,'스테이지별 몬스터 스텟'!AG2176*'(참고)타워 스텟 가치'!$T$17,'스테이지별 몬스터 스텟'!AH2176*'(참고)타워 스텟 가치'!$U$17,'스테이지별 몬스터 스텟'!AI2176*'(참고)타워 스텟 가치'!$V$17,'스테이지별 몬스터 스텟'!AJ2176*'(참고)타워 스텟 가치'!$W$17,'스테이지별 몬스터 스텟'!AK2176*'(참고)타워 스텟 가치'!$X$17,'스테이지별 몬스터 스텟'!AL2176*'(참고)타워 스텟 가치'!$Y$17)</f>
        <v>1323673.7500000105</v>
      </c>
      <c r="AN2176">
        <v>3</v>
      </c>
    </row>
    <row r="2177" spans="3:40" x14ac:dyDescent="0.3">
      <c r="C2177">
        <v>3</v>
      </c>
      <c r="D2177">
        <f t="shared" si="101"/>
        <v>435</v>
      </c>
      <c r="E2177" s="52">
        <f>VLOOKUP(D2177,'스테이지별 난이도 설정'!B:C,2,0)</f>
        <v>174.00000000000139</v>
      </c>
      <c r="F2177" t="str">
        <f t="shared" si="102"/>
        <v>에픽</v>
      </c>
      <c r="G2177">
        <f t="shared" si="100"/>
        <v>6</v>
      </c>
      <c r="H2177">
        <f>VLOOKUP($F2177,'(참고)타워 스텟 가치'!$B$2:$L$6,H$2,0)+(VLOOKUP($F2177,'(참고)타워 스텟 가치'!$B$2:$L$6,H$2,0)*$E2177)</f>
        <v>2953.1250000000236</v>
      </c>
      <c r="I2177">
        <f>VLOOKUP($F2177,'(참고)타워 스텟 가치'!$B$2:$L$6,I$2,0)+(VLOOKUP($F2177,'(참고)타워 스텟 가치'!$B$2:$L$6,I$2,0)*$E2177)</f>
        <v>590.62500000000466</v>
      </c>
      <c r="J2177">
        <f>VLOOKUP($F2177,'(참고)타워 스텟 가치'!$B$2:$L$6,J$2,0)+(VLOOKUP($F2177,'(참고)타워 스텟 가치'!$B$2:$L$6,J$2,0)*$E2177)</f>
        <v>875000.00000000698</v>
      </c>
      <c r="K2177">
        <f>VLOOKUP($F2177,'(참고)타워 스텟 가치'!$B$2:$L$6,K$2,0)+(VLOOKUP($F2177,'(참고)타워 스텟 가치'!$B$2:$L$6,K$2,0)*$E2177)</f>
        <v>11812.500000000095</v>
      </c>
      <c r="L2177">
        <f>VLOOKUP($F2177,'(참고)타워 스텟 가치'!$B$2:$L$6,L$2,0)+(VLOOKUP($F2177,'(참고)타워 스텟 가치'!$B$2:$L$6,L$2,0)*$E2177)</f>
        <v>196.87500000000156</v>
      </c>
      <c r="M2177">
        <f>VLOOKUP($F2177,'(참고)타워 스텟 가치'!$B$2:$L$6,M$2,0)+(VLOOKUP($F2177,'(참고)타워 스텟 가치'!$B$2:$L$6,M$2,0)*$E2177)</f>
        <v>52.500000000000412</v>
      </c>
      <c r="N2177">
        <f>VLOOKUP($F2177,'(참고)타워 스텟 가치'!$B$2:$L$6,N$2,0)+(VLOOKUP($F2177,'(참고)타워 스텟 가치'!$B$2:$L$6,N$2,0)*$E2177)</f>
        <v>0</v>
      </c>
      <c r="O2177">
        <f>VLOOKUP($F2177,'(참고)타워 스텟 가치'!$B$2:$L$6,O$2,0)+(VLOOKUP($F2177,'(참고)타워 스텟 가치'!$B$2:$L$6,O$2,0)*$E2177)</f>
        <v>0</v>
      </c>
      <c r="P2177">
        <f>VLOOKUP($F2177,'(참고)타워 스텟 가치'!$B$2:$L$6,P$2,0)+(VLOOKUP($F2177,'(참고)타워 스텟 가치'!$B$2:$L$6,P$2,0)*$E2177)</f>
        <v>122.50000000000097</v>
      </c>
      <c r="Q2177">
        <f>SUM('스테이지별 몬스터 스텟'!H2177*'(참고)타워 스텟 가치'!$Q$17,'스테이지별 몬스터 스텟'!I2177*'(참고)타워 스텟 가치'!$R$17,'스테이지별 몬스터 스텟'!J2177*'(참고)타워 스텟 가치'!$S$17,'스테이지별 몬스터 스텟'!K2177*'(참고)타워 스텟 가치'!$T$17,'스테이지별 몬스터 스텟'!L2177*'(참고)타워 스텟 가치'!$U$17,'스테이지별 몬스터 스텟'!M2177*'(참고)타워 스텟 가치'!$V$17,'스테이지별 몬스터 스텟'!N2177*'(참고)타워 스텟 가치'!$W$17,'스테이지별 몬스터 스텟'!O2177*'(참고)타워 스텟 가치'!$X$17,'스테이지별 몬스터 스텟'!P2177*'(참고)타워 스텟 가치'!$Y$17)</f>
        <v>1343608.4375000107</v>
      </c>
      <c r="R2177">
        <v>1</v>
      </c>
      <c r="S2177">
        <f>VLOOKUP($F2177,'(참고)타워 스텟 가치'!$B$7:$L$11,S$2,0)+(VLOOKUP($F2177,'(참고)타워 스텟 가치'!$B$7:$L$11,S$2,0)*$E2177)</f>
        <v>984.37500000000784</v>
      </c>
      <c r="T2177">
        <f>VLOOKUP($F2177,'(참고)타워 스텟 가치'!$B$7:$L$11,T$2,0)+(VLOOKUP($F2177,'(참고)타워 스텟 가치'!$B$7:$L$11,T$2,0)*$E2177)</f>
        <v>1771.8750000000141</v>
      </c>
      <c r="U2177">
        <f>VLOOKUP($F2177,'(참고)타워 스텟 가치'!$B$7:$L$11,U$2,0)+(VLOOKUP($F2177,'(참고)타워 스텟 가치'!$B$7:$L$11,U$2,0)*$E2177)</f>
        <v>875000.00000000698</v>
      </c>
      <c r="V2177">
        <f>VLOOKUP($F2177,'(참고)타워 스텟 가치'!$B$7:$L$11,V$2,0)+(VLOOKUP($F2177,'(참고)타워 스텟 가치'!$B$7:$L$11,V$2,0)*$E2177)</f>
        <v>11812.500000000095</v>
      </c>
      <c r="W2177">
        <f>VLOOKUP($F2177,'(참고)타워 스텟 가치'!$B$7:$L$11,W$2,0)+(VLOOKUP($F2177,'(참고)타워 스텟 가치'!$B$7:$L$11,W$2,0)*$E2177)</f>
        <v>196.87500000000156</v>
      </c>
      <c r="X2177">
        <f>VLOOKUP($F2177,'(참고)타워 스텟 가치'!$B$7:$L$11,X$2,0)+(VLOOKUP($F2177,'(참고)타워 스텟 가치'!$B$7:$L$11,X$2,0)*$E2177)</f>
        <v>52.500000000000412</v>
      </c>
      <c r="Y2177">
        <f>VLOOKUP($F2177,'(참고)타워 스텟 가치'!$B$7:$L$11,Y$2,0)+(VLOOKUP($F2177,'(참고)타워 스텟 가치'!$B$7:$L$11,Y$2,0)*$E2177)</f>
        <v>0</v>
      </c>
      <c r="Z2177">
        <f>VLOOKUP($F2177,'(참고)타워 스텟 가치'!$B$7:$L$11,Z$2,0)+(VLOOKUP($F2177,'(참고)타워 스텟 가치'!$B$7:$L$11,Z$2,0)*$E2177)</f>
        <v>0</v>
      </c>
      <c r="AA2177">
        <f>VLOOKUP($F2177,'(참고)타워 스텟 가치'!$B$7:$L$11,AA$2,0)+(VLOOKUP($F2177,'(참고)타워 스텟 가치'!$B$7:$L$11,AA$2,0)*$E2177)</f>
        <v>122.50000000000097</v>
      </c>
      <c r="AB2177">
        <f>SUM('스테이지별 몬스터 스텟'!S2177*'(참고)타워 스텟 가치'!$Q$17,'스테이지별 몬스터 스텟'!T2177*'(참고)타워 스텟 가치'!$R$17,'스테이지별 몬스터 스텟'!U2177*'(참고)타워 스텟 가치'!$S$17,'스테이지별 몬스터 스텟'!V2177*'(참고)타워 스텟 가치'!$T$17,'스테이지별 몬스터 스텟'!W2177*'(참고)타워 스텟 가치'!$U$17,'스테이지별 몬스터 스텟'!X2177*'(참고)타워 스텟 가치'!$V$17,'스테이지별 몬스터 스텟'!Y2177*'(참고)타워 스텟 가치'!$W$17,'스테이지별 몬스터 스텟'!Z2177*'(참고)타워 스텟 가치'!$X$17,'스테이지별 몬스터 스텟'!AA2177*'(참고)타워 스텟 가치'!$Y$17)</f>
        <v>1341442.8125000107</v>
      </c>
      <c r="AC2177">
        <v>2</v>
      </c>
      <c r="AD2177">
        <f>VLOOKUP($F2177,'(참고)타워 스텟 가치'!$B$12:$L$16,AD$2,0)+(VLOOKUP($F2177,'(참고)타워 스텟 가치'!$B$12:$L$16,AD$2,0)*$E2177)</f>
        <v>984.37500000000784</v>
      </c>
      <c r="AE2177">
        <f>VLOOKUP($F2177,'(참고)타워 스텟 가치'!$B$12:$L$16,AE$2,0)+(VLOOKUP($F2177,'(참고)타워 스텟 가치'!$B$12:$L$16,AE$2,0)*$E2177)</f>
        <v>1181.2500000000093</v>
      </c>
      <c r="AF2177">
        <f>VLOOKUP($F2177,'(참고)타워 스텟 가치'!$B$12:$L$16,AF$2,0)+(VLOOKUP($F2177,'(참고)타워 스텟 가치'!$B$12:$L$16,AF$2,0)*$E2177)</f>
        <v>875000.00000000698</v>
      </c>
      <c r="AG2177">
        <f>VLOOKUP($F2177,'(참고)타워 스텟 가치'!$B$12:$L$16,AG$2,0)+(VLOOKUP($F2177,'(참고)타워 스텟 가치'!$B$12:$L$16,AG$2,0)*$E2177)</f>
        <v>5906.2500000000473</v>
      </c>
      <c r="AH2177">
        <f>VLOOKUP($F2177,'(참고)타워 스텟 가치'!$B$12:$L$16,AH$2,0)+(VLOOKUP($F2177,'(참고)타워 스텟 가치'!$B$12:$L$16,AH$2,0)*$E2177)</f>
        <v>196.87500000000156</v>
      </c>
      <c r="AI2177">
        <f>VLOOKUP($F2177,'(참고)타워 스텟 가치'!$B$12:$L$16,AI$2,0)+(VLOOKUP($F2177,'(참고)타워 스텟 가치'!$B$12:$L$16,AI$2,0)*$E2177)</f>
        <v>52.500000000000412</v>
      </c>
      <c r="AJ2177">
        <f>VLOOKUP($F2177,'(참고)타워 스텟 가치'!$B$12:$L$16,AJ$2,0)+(VLOOKUP($F2177,'(참고)타워 스텟 가치'!$B$12:$L$16,AJ$2,0)*$E2177)</f>
        <v>0</v>
      </c>
      <c r="AK2177">
        <f>VLOOKUP($F2177,'(참고)타워 스텟 가치'!$B$12:$L$16,AK$2,0)+(VLOOKUP($F2177,'(참고)타워 스텟 가치'!$B$12:$L$16,AK$2,0)*$E2177)</f>
        <v>0</v>
      </c>
      <c r="AL2177">
        <f>VLOOKUP($F2177,'(참고)타워 스텟 가치'!$B$12:$L$16,AL$2,0)+(VLOOKUP($F2177,'(참고)타워 스텟 가치'!$B$12:$L$16,AL$2,0)*$E2177)</f>
        <v>245.00000000000193</v>
      </c>
      <c r="AM2177">
        <f>SUM('스테이지별 몬스터 스텟'!AD2177*'(참고)타워 스텟 가치'!$Q$17,'스테이지별 몬스터 스텟'!AE2177*'(참고)타워 스텟 가치'!$R$17,'스테이지별 몬스터 스텟'!AF2177*'(참고)타워 스텟 가치'!$S$17,'스테이지별 몬스터 스텟'!AG2177*'(참고)타워 스텟 가치'!$T$17,'스테이지별 몬스터 스텟'!AH2177*'(참고)타워 스텟 가치'!$U$17,'스테이지별 몬스터 스텟'!AI2177*'(참고)타워 스텟 가치'!$V$17,'스테이지별 몬스터 스텟'!AJ2177*'(참고)타워 스텟 가치'!$W$17,'스테이지별 몬스터 스텟'!AK2177*'(참고)타워 스텟 가치'!$X$17,'스테이지별 몬스터 스텟'!AL2177*'(참고)타워 스텟 가치'!$Y$17)</f>
        <v>1328989.3750000105</v>
      </c>
      <c r="AN2177">
        <v>3</v>
      </c>
    </row>
    <row r="2178" spans="3:40" x14ac:dyDescent="0.3">
      <c r="C2178">
        <v>4</v>
      </c>
      <c r="D2178">
        <f t="shared" si="101"/>
        <v>435</v>
      </c>
      <c r="E2178" s="52">
        <f>VLOOKUP(D2178,'스테이지별 난이도 설정'!B:C,2,0)</f>
        <v>174.00000000000139</v>
      </c>
      <c r="F2178" t="str">
        <f t="shared" si="102"/>
        <v>유니크</v>
      </c>
      <c r="G2178">
        <f t="shared" si="100"/>
        <v>6</v>
      </c>
      <c r="H2178">
        <f>VLOOKUP($F2178,'(참고)타워 스텟 가치'!$B$2:$L$6,H$2,0)+(VLOOKUP($F2178,'(참고)타워 스텟 가치'!$B$2:$L$6,H$2,0)*$E2178)</f>
        <v>4429.6875000000355</v>
      </c>
      <c r="I2178">
        <f>VLOOKUP($F2178,'(참고)타워 스텟 가치'!$B$2:$L$6,I$2,0)+(VLOOKUP($F2178,'(참고)타워 스텟 가치'!$B$2:$L$6,I$2,0)*$E2178)</f>
        <v>885.93750000000705</v>
      </c>
      <c r="J2178">
        <f>VLOOKUP($F2178,'(참고)타워 스텟 가치'!$B$2:$L$6,J$2,0)+(VLOOKUP($F2178,'(참고)타워 스텟 가치'!$B$2:$L$6,J$2,0)*$E2178)</f>
        <v>875000.00000000698</v>
      </c>
      <c r="K2178">
        <f>VLOOKUP($F2178,'(참고)타워 스텟 가치'!$B$2:$L$6,K$2,0)+(VLOOKUP($F2178,'(참고)타워 스텟 가치'!$B$2:$L$6,K$2,0)*$E2178)</f>
        <v>17718.750000000142</v>
      </c>
      <c r="L2178">
        <f>VLOOKUP($F2178,'(참고)타워 스텟 가치'!$B$2:$L$6,L$2,0)+(VLOOKUP($F2178,'(참고)타워 스텟 가치'!$B$2:$L$6,L$2,0)*$E2178)</f>
        <v>295.31250000000233</v>
      </c>
      <c r="M2178">
        <f>VLOOKUP($F2178,'(참고)타워 스텟 가치'!$B$2:$L$6,M$2,0)+(VLOOKUP($F2178,'(참고)타워 스텟 가치'!$B$2:$L$6,M$2,0)*$E2178)</f>
        <v>52.500000000000412</v>
      </c>
      <c r="N2178">
        <f>VLOOKUP($F2178,'(참고)타워 스텟 가치'!$B$2:$L$6,N$2,0)+(VLOOKUP($F2178,'(참고)타워 스텟 가치'!$B$2:$L$6,N$2,0)*$E2178)</f>
        <v>0</v>
      </c>
      <c r="O2178">
        <f>VLOOKUP($F2178,'(참고)타워 스텟 가치'!$B$2:$L$6,O$2,0)+(VLOOKUP($F2178,'(참고)타워 스텟 가치'!$B$2:$L$6,O$2,0)*$E2178)</f>
        <v>0</v>
      </c>
      <c r="P2178">
        <f>VLOOKUP($F2178,'(참고)타워 스텟 가치'!$B$2:$L$6,P$2,0)+(VLOOKUP($F2178,'(참고)타워 스텟 가치'!$B$2:$L$6,P$2,0)*$E2178)</f>
        <v>175.00000000000139</v>
      </c>
      <c r="Q2178">
        <f>SUM('스테이지별 몬스터 스텟'!H2178*'(참고)타워 스텟 가치'!$Q$17,'스테이지별 몬스터 스텟'!I2178*'(참고)타워 스텟 가치'!$R$17,'스테이지별 몬스터 스텟'!J2178*'(참고)타워 스텟 가치'!$S$17,'스테이지별 몬스터 스텟'!K2178*'(참고)타워 스텟 가치'!$T$17,'스테이지별 몬스터 스텟'!L2178*'(참고)타워 스텟 가치'!$U$17,'스테이지별 몬스터 스텟'!M2178*'(참고)타워 스텟 가치'!$V$17,'스테이지별 몬스터 스텟'!N2178*'(참고)타워 스텟 가치'!$W$17,'스테이지별 몬스터 스텟'!O2178*'(참고)타워 스텟 가치'!$X$17,'스테이지별 몬스터 스텟'!P2178*'(참고)타워 스텟 가치'!$Y$17)</f>
        <v>1359118.9062500107</v>
      </c>
      <c r="R2178">
        <v>1</v>
      </c>
      <c r="S2178">
        <f>VLOOKUP($F2178,'(참고)타워 스텟 가치'!$B$7:$L$11,S$2,0)+(VLOOKUP($F2178,'(참고)타워 스텟 가치'!$B$7:$L$11,S$2,0)*$E2178)</f>
        <v>1476.5625000000118</v>
      </c>
      <c r="T2178">
        <f>VLOOKUP($F2178,'(참고)타워 스텟 가치'!$B$7:$L$11,T$2,0)+(VLOOKUP($F2178,'(참고)타워 스텟 가치'!$B$7:$L$11,T$2,0)*$E2178)</f>
        <v>2657.8125000000214</v>
      </c>
      <c r="U2178">
        <f>VLOOKUP($F2178,'(참고)타워 스텟 가치'!$B$7:$L$11,U$2,0)+(VLOOKUP($F2178,'(참고)타워 스텟 가치'!$B$7:$L$11,U$2,0)*$E2178)</f>
        <v>875000.00000000698</v>
      </c>
      <c r="V2178">
        <f>VLOOKUP($F2178,'(참고)타워 스텟 가치'!$B$7:$L$11,V$2,0)+(VLOOKUP($F2178,'(참고)타워 스텟 가치'!$B$7:$L$11,V$2,0)*$E2178)</f>
        <v>17718.750000000142</v>
      </c>
      <c r="W2178">
        <f>VLOOKUP($F2178,'(참고)타워 스텟 가치'!$B$7:$L$11,W$2,0)+(VLOOKUP($F2178,'(참고)타워 스텟 가치'!$B$7:$L$11,W$2,0)*$E2178)</f>
        <v>295.31250000000233</v>
      </c>
      <c r="X2178">
        <f>VLOOKUP($F2178,'(참고)타워 스텟 가치'!$B$7:$L$11,X$2,0)+(VLOOKUP($F2178,'(참고)타워 스텟 가치'!$B$7:$L$11,X$2,0)*$E2178)</f>
        <v>52.500000000000412</v>
      </c>
      <c r="Y2178">
        <f>VLOOKUP($F2178,'(참고)타워 스텟 가치'!$B$7:$L$11,Y$2,0)+(VLOOKUP($F2178,'(참고)타워 스텟 가치'!$B$7:$L$11,Y$2,0)*$E2178)</f>
        <v>0</v>
      </c>
      <c r="Z2178">
        <f>VLOOKUP($F2178,'(참고)타워 스텟 가치'!$B$7:$L$11,Z$2,0)+(VLOOKUP($F2178,'(참고)타워 스텟 가치'!$B$7:$L$11,Z$2,0)*$E2178)</f>
        <v>0</v>
      </c>
      <c r="AA2178">
        <f>VLOOKUP($F2178,'(참고)타워 스텟 가치'!$B$7:$L$11,AA$2,0)+(VLOOKUP($F2178,'(참고)타워 스텟 가치'!$B$7:$L$11,AA$2,0)*$E2178)</f>
        <v>175.00000000000139</v>
      </c>
      <c r="AB2178">
        <f>SUM('스테이지별 몬스터 스텟'!S2178*'(참고)타워 스텟 가치'!$Q$17,'스테이지별 몬스터 스텟'!T2178*'(참고)타워 스텟 가치'!$R$17,'스테이지별 몬스터 스텟'!U2178*'(참고)타워 스텟 가치'!$S$17,'스테이지별 몬스터 스텟'!V2178*'(참고)타워 스텟 가치'!$T$17,'스테이지별 몬스터 스텟'!W2178*'(참고)타워 스텟 가치'!$U$17,'스테이지별 몬스터 스텟'!X2178*'(참고)타워 스텟 가치'!$V$17,'스테이지별 몬스터 스텟'!Y2178*'(참고)타워 스텟 가치'!$W$17,'스테이지별 몬스터 스텟'!Z2178*'(참고)타워 스텟 가치'!$X$17,'스테이지별 몬스터 스텟'!AA2178*'(참고)타워 스텟 가치'!$Y$17)</f>
        <v>1355870.4687500107</v>
      </c>
      <c r="AC2178">
        <v>2</v>
      </c>
      <c r="AD2178">
        <f>VLOOKUP($F2178,'(참고)타워 스텟 가치'!$B$12:$L$16,AD$2,0)+(VLOOKUP($F2178,'(참고)타워 스텟 가치'!$B$12:$L$16,AD$2,0)*$E2178)</f>
        <v>1476.5625000000118</v>
      </c>
      <c r="AE2178">
        <f>VLOOKUP($F2178,'(참고)타워 스텟 가치'!$B$12:$L$16,AE$2,0)+(VLOOKUP($F2178,'(참고)타워 스텟 가치'!$B$12:$L$16,AE$2,0)*$E2178)</f>
        <v>1771.8750000000141</v>
      </c>
      <c r="AF2178">
        <f>VLOOKUP($F2178,'(참고)타워 스텟 가치'!$B$12:$L$16,AF$2,0)+(VLOOKUP($F2178,'(참고)타워 스텟 가치'!$B$12:$L$16,AF$2,0)*$E2178)</f>
        <v>875000.00000000698</v>
      </c>
      <c r="AG2178">
        <f>VLOOKUP($F2178,'(참고)타워 스텟 가치'!$B$12:$L$16,AG$2,0)+(VLOOKUP($F2178,'(참고)타워 스텟 가치'!$B$12:$L$16,AG$2,0)*$E2178)</f>
        <v>8859.3750000000709</v>
      </c>
      <c r="AH2178">
        <f>VLOOKUP($F2178,'(참고)타워 스텟 가치'!$B$12:$L$16,AH$2,0)+(VLOOKUP($F2178,'(참고)타워 스텟 가치'!$B$12:$L$16,AH$2,0)*$E2178)</f>
        <v>295.31250000000233</v>
      </c>
      <c r="AI2178">
        <f>VLOOKUP($F2178,'(참고)타워 스텟 가치'!$B$12:$L$16,AI$2,0)+(VLOOKUP($F2178,'(참고)타워 스텟 가치'!$B$12:$L$16,AI$2,0)*$E2178)</f>
        <v>52.500000000000412</v>
      </c>
      <c r="AJ2178">
        <f>VLOOKUP($F2178,'(참고)타워 스텟 가치'!$B$12:$L$16,AJ$2,0)+(VLOOKUP($F2178,'(참고)타워 스텟 가치'!$B$12:$L$16,AJ$2,0)*$E2178)</f>
        <v>0</v>
      </c>
      <c r="AK2178">
        <f>VLOOKUP($F2178,'(참고)타워 스텟 가치'!$B$12:$L$16,AK$2,0)+(VLOOKUP($F2178,'(참고)타워 스텟 가치'!$B$12:$L$16,AK$2,0)*$E2178)</f>
        <v>0</v>
      </c>
      <c r="AL2178">
        <f>VLOOKUP($F2178,'(참고)타워 스텟 가치'!$B$12:$L$16,AL$2,0)+(VLOOKUP($F2178,'(참고)타워 스텟 가치'!$B$12:$L$16,AL$2,0)*$E2178)</f>
        <v>350.00000000000279</v>
      </c>
      <c r="AM2178">
        <f>SUM('스테이지별 몬스터 스텟'!AD2178*'(참고)타워 스텟 가치'!$Q$17,'스테이지별 몬스터 스텟'!AE2178*'(참고)타워 스텟 가치'!$R$17,'스테이지별 몬스터 스텟'!AF2178*'(참고)타워 스텟 가치'!$S$17,'스테이지별 몬스터 스텟'!AG2178*'(참고)타워 스텟 가치'!$T$17,'스테이지별 몬스터 스텟'!AH2178*'(참고)타워 스텟 가치'!$U$17,'스테이지별 몬스터 스텟'!AI2178*'(참고)타워 스텟 가치'!$V$17,'스테이지별 몬스터 스텟'!AJ2178*'(참고)타워 스텟 가치'!$W$17,'스테이지별 몬스터 스텟'!AK2178*'(참고)타워 스텟 가치'!$X$17,'스테이지별 몬스터 스텟'!AL2178*'(참고)타워 스텟 가치'!$Y$17)</f>
        <v>1337172.8125000107</v>
      </c>
      <c r="AN2178">
        <v>3</v>
      </c>
    </row>
    <row r="2179" spans="3:40" x14ac:dyDescent="0.3">
      <c r="C2179">
        <v>5</v>
      </c>
      <c r="D2179">
        <f t="shared" si="101"/>
        <v>435</v>
      </c>
      <c r="E2179" s="52">
        <f>VLOOKUP(D2179,'스테이지별 난이도 설정'!B:C,2,0)</f>
        <v>174.00000000000139</v>
      </c>
      <c r="F2179" t="str">
        <f t="shared" si="102"/>
        <v>스페셜</v>
      </c>
      <c r="G2179">
        <f t="shared" si="100"/>
        <v>6</v>
      </c>
      <c r="H2179">
        <f>VLOOKUP($F2179,'(참고)타워 스텟 가치'!$B$2:$L$6,H$2,0)+(VLOOKUP($F2179,'(참고)타워 스텟 가치'!$B$2:$L$6,H$2,0)*$E2179)</f>
        <v>6644.5312500000528</v>
      </c>
      <c r="I2179">
        <f>VLOOKUP($F2179,'(참고)타워 스텟 가치'!$B$2:$L$6,I$2,0)+(VLOOKUP($F2179,'(참고)타워 스텟 가치'!$B$2:$L$6,I$2,0)*$E2179)</f>
        <v>1328.9062500000107</v>
      </c>
      <c r="J2179">
        <f>VLOOKUP($F2179,'(참고)타워 스텟 가치'!$B$2:$L$6,J$2,0)+(VLOOKUP($F2179,'(참고)타워 스텟 가치'!$B$2:$L$6,J$2,0)*$E2179)</f>
        <v>875000.00000000698</v>
      </c>
      <c r="K2179">
        <f>VLOOKUP($F2179,'(참고)타워 스텟 가치'!$B$2:$L$6,K$2,0)+(VLOOKUP($F2179,'(참고)타워 스텟 가치'!$B$2:$L$6,K$2,0)*$E2179)</f>
        <v>26578.125000000211</v>
      </c>
      <c r="L2179">
        <f>VLOOKUP($F2179,'(참고)타워 스텟 가치'!$B$2:$L$6,L$2,0)+(VLOOKUP($F2179,'(참고)타워 스텟 가치'!$B$2:$L$6,L$2,0)*$E2179)</f>
        <v>442.96875000000352</v>
      </c>
      <c r="M2179">
        <f>VLOOKUP($F2179,'(참고)타워 스텟 가치'!$B$2:$L$6,M$2,0)+(VLOOKUP($F2179,'(참고)타워 스텟 가치'!$B$2:$L$6,M$2,0)*$E2179)</f>
        <v>52.500000000000412</v>
      </c>
      <c r="N2179">
        <f>VLOOKUP($F2179,'(참고)타워 스텟 가치'!$B$2:$L$6,N$2,0)+(VLOOKUP($F2179,'(참고)타워 스텟 가치'!$B$2:$L$6,N$2,0)*$E2179)</f>
        <v>0</v>
      </c>
      <c r="O2179">
        <f>VLOOKUP($F2179,'(참고)타워 스텟 가치'!$B$2:$L$6,O$2,0)+(VLOOKUP($F2179,'(참고)타워 스텟 가치'!$B$2:$L$6,O$2,0)*$E2179)</f>
        <v>0</v>
      </c>
      <c r="P2179">
        <f>VLOOKUP($F2179,'(참고)타워 스텟 가치'!$B$2:$L$6,P$2,0)+(VLOOKUP($F2179,'(참고)타워 스텟 가치'!$B$2:$L$6,P$2,0)*$E2179)</f>
        <v>175.00000000000139</v>
      </c>
      <c r="Q2179">
        <f>SUM('스테이지별 몬스터 스텟'!H2179*'(참고)타워 스텟 가치'!$Q$17,'스테이지별 몬스터 스텟'!I2179*'(참고)타워 스텟 가치'!$R$17,'스테이지별 몬스터 스텟'!J2179*'(참고)타워 스텟 가치'!$S$17,'스테이지별 몬스터 스텟'!K2179*'(참고)타워 스텟 가치'!$T$17,'스테이지별 몬스터 스텟'!L2179*'(참고)타워 스텟 가치'!$U$17,'스테이지별 몬스터 스텟'!M2179*'(참고)타워 스텟 가치'!$V$17,'스테이지별 몬스터 스텟'!N2179*'(참고)타워 스텟 가치'!$W$17,'스테이지별 몬스터 스텟'!O2179*'(참고)타워 스텟 가치'!$X$17,'스테이지별 몬스터 스텟'!P2179*'(참고)타워 스텟 가치'!$Y$17)</f>
        <v>1382227.1093750112</v>
      </c>
      <c r="R2179">
        <v>1</v>
      </c>
      <c r="S2179">
        <f>VLOOKUP($F2179,'(참고)타워 스텟 가치'!$B$7:$L$11,S$2,0)+(VLOOKUP($F2179,'(참고)타워 스텟 가치'!$B$7:$L$11,S$2,0)*$E2179)</f>
        <v>2214.8437500000177</v>
      </c>
      <c r="T2179">
        <f>VLOOKUP($F2179,'(참고)타워 스텟 가치'!$B$7:$L$11,T$2,0)+(VLOOKUP($F2179,'(참고)타워 스텟 가치'!$B$7:$L$11,T$2,0)*$E2179)</f>
        <v>3986.7187500000318</v>
      </c>
      <c r="U2179">
        <f>VLOOKUP($F2179,'(참고)타워 스텟 가치'!$B$7:$L$11,U$2,0)+(VLOOKUP($F2179,'(참고)타워 스텟 가치'!$B$7:$L$11,U$2,0)*$E2179)</f>
        <v>875000.00000000698</v>
      </c>
      <c r="V2179">
        <f>VLOOKUP($F2179,'(참고)타워 스텟 가치'!$B$7:$L$11,V$2,0)+(VLOOKUP($F2179,'(참고)타워 스텟 가치'!$B$7:$L$11,V$2,0)*$E2179)</f>
        <v>26578.125000000211</v>
      </c>
      <c r="W2179">
        <f>VLOOKUP($F2179,'(참고)타워 스텟 가치'!$B$7:$L$11,W$2,0)+(VLOOKUP($F2179,'(참고)타워 스텟 가치'!$B$7:$L$11,W$2,0)*$E2179)</f>
        <v>442.96875000000352</v>
      </c>
      <c r="X2179">
        <f>VLOOKUP($F2179,'(참고)타워 스텟 가치'!$B$7:$L$11,X$2,0)+(VLOOKUP($F2179,'(참고)타워 스텟 가치'!$B$7:$L$11,X$2,0)*$E2179)</f>
        <v>52.500000000000412</v>
      </c>
      <c r="Y2179">
        <f>VLOOKUP($F2179,'(참고)타워 스텟 가치'!$B$7:$L$11,Y$2,0)+(VLOOKUP($F2179,'(참고)타워 스텟 가치'!$B$7:$L$11,Y$2,0)*$E2179)</f>
        <v>0</v>
      </c>
      <c r="Z2179">
        <f>VLOOKUP($F2179,'(참고)타워 스텟 가치'!$B$7:$L$11,Z$2,0)+(VLOOKUP($F2179,'(참고)타워 스텟 가치'!$B$7:$L$11,Z$2,0)*$E2179)</f>
        <v>0</v>
      </c>
      <c r="AA2179">
        <f>VLOOKUP($F2179,'(참고)타워 스텟 가치'!$B$7:$L$11,AA$2,0)+(VLOOKUP($F2179,'(참고)타워 스텟 가치'!$B$7:$L$11,AA$2,0)*$E2179)</f>
        <v>175.00000000000139</v>
      </c>
      <c r="AB2179">
        <f>SUM('스테이지별 몬스터 스텟'!S2179*'(참고)타워 스텟 가치'!$Q$17,'스테이지별 몬스터 스텟'!T2179*'(참고)타워 스텟 가치'!$R$17,'스테이지별 몬스터 스텟'!U2179*'(참고)타워 스텟 가치'!$S$17,'스테이지별 몬스터 스텟'!V2179*'(참고)타워 스텟 가치'!$T$17,'스테이지별 몬스터 스텟'!W2179*'(참고)타워 스텟 가치'!$U$17,'스테이지별 몬스터 스텟'!X2179*'(참고)타워 스텟 가치'!$V$17,'스테이지별 몬스터 스텟'!Y2179*'(참고)타워 스텟 가치'!$W$17,'스테이지별 몬스터 스텟'!Z2179*'(참고)타워 스텟 가치'!$X$17,'스테이지별 몬스터 스텟'!AA2179*'(참고)타워 스텟 가치'!$Y$17)</f>
        <v>1377354.4531250109</v>
      </c>
      <c r="AC2179">
        <v>2</v>
      </c>
      <c r="AD2179">
        <f>VLOOKUP($F2179,'(참고)타워 스텟 가치'!$B$12:$L$16,AD$2,0)+(VLOOKUP($F2179,'(참고)타워 스텟 가치'!$B$12:$L$16,AD$2,0)*$E2179)</f>
        <v>2214.8437500000177</v>
      </c>
      <c r="AE2179">
        <f>VLOOKUP($F2179,'(참고)타워 스텟 가치'!$B$12:$L$16,AE$2,0)+(VLOOKUP($F2179,'(참고)타워 스텟 가치'!$B$12:$L$16,AE$2,0)*$E2179)</f>
        <v>2657.8125000000214</v>
      </c>
      <c r="AF2179">
        <f>VLOOKUP($F2179,'(참고)타워 스텟 가치'!$B$12:$L$16,AF$2,0)+(VLOOKUP($F2179,'(참고)타워 스텟 가치'!$B$12:$L$16,AF$2,0)*$E2179)</f>
        <v>875000.00000000698</v>
      </c>
      <c r="AG2179">
        <f>VLOOKUP($F2179,'(참고)타워 스텟 가치'!$B$12:$L$16,AG$2,0)+(VLOOKUP($F2179,'(참고)타워 스텟 가치'!$B$12:$L$16,AG$2,0)*$E2179)</f>
        <v>13289.062500000106</v>
      </c>
      <c r="AH2179">
        <f>VLOOKUP($F2179,'(참고)타워 스텟 가치'!$B$12:$L$16,AH$2,0)+(VLOOKUP($F2179,'(참고)타워 스텟 가치'!$B$12:$L$16,AH$2,0)*$E2179)</f>
        <v>442.96875000000352</v>
      </c>
      <c r="AI2179">
        <f>VLOOKUP($F2179,'(참고)타워 스텟 가치'!$B$12:$L$16,AI$2,0)+(VLOOKUP($F2179,'(참고)타워 스텟 가치'!$B$12:$L$16,AI$2,0)*$E2179)</f>
        <v>52.500000000000412</v>
      </c>
      <c r="AJ2179">
        <f>VLOOKUP($F2179,'(참고)타워 스텟 가치'!$B$12:$L$16,AJ$2,0)+(VLOOKUP($F2179,'(참고)타워 스텟 가치'!$B$12:$L$16,AJ$2,0)*$E2179)</f>
        <v>0</v>
      </c>
      <c r="AK2179">
        <f>VLOOKUP($F2179,'(참고)타워 스텟 가치'!$B$12:$L$16,AK$2,0)+(VLOOKUP($F2179,'(참고)타워 스텟 가치'!$B$12:$L$16,AK$2,0)*$E2179)</f>
        <v>0</v>
      </c>
      <c r="AL2179">
        <f>VLOOKUP($F2179,'(참고)타워 스텟 가치'!$B$12:$L$16,AL$2,0)+(VLOOKUP($F2179,'(참고)타워 스텟 가치'!$B$12:$L$16,AL$2,0)*$E2179)</f>
        <v>350.00000000000279</v>
      </c>
      <c r="AM2179">
        <f>SUM('스테이지별 몬스터 스텟'!AD2179*'(참고)타워 스텟 가치'!$Q$17,'스테이지별 몬스터 스텟'!AE2179*'(참고)타워 스텟 가치'!$R$17,'스테이지별 몬스터 스텟'!AF2179*'(참고)타워 스텟 가치'!$S$17,'스테이지별 몬스터 스텟'!AG2179*'(참고)타워 스텟 가치'!$T$17,'스테이지별 몬스터 스텟'!AH2179*'(참고)타워 스텟 가치'!$U$17,'스테이지별 몬스터 스텟'!AI2179*'(참고)타워 스텟 가치'!$V$17,'스테이지별 몬스터 스텟'!AJ2179*'(참고)타워 스텟 가치'!$W$17,'스테이지별 몬스터 스텟'!AK2179*'(참고)타워 스텟 가치'!$X$17,'스테이지별 몬스터 스텟'!AL2179*'(참고)타워 스텟 가치'!$Y$17)</f>
        <v>1349132.9687500107</v>
      </c>
      <c r="AN2179">
        <v>3</v>
      </c>
    </row>
    <row r="2180" spans="3:40" x14ac:dyDescent="0.3">
      <c r="C2180">
        <v>1</v>
      </c>
      <c r="D2180">
        <f t="shared" si="101"/>
        <v>436</v>
      </c>
      <c r="E2180" s="52">
        <f>VLOOKUP(D2180,'스테이지별 난이도 설정'!B:C,2,0)</f>
        <v>174.4000000000014</v>
      </c>
      <c r="F2180" t="str">
        <f t="shared" si="102"/>
        <v>일반</v>
      </c>
      <c r="G2180">
        <f t="shared" si="100"/>
        <v>6</v>
      </c>
      <c r="H2180">
        <f>VLOOKUP($F2180,'(참고)타워 스텟 가치'!$B$2:$L$6,H$2,0)+(VLOOKUP($F2180,'(참고)타워 스텟 가치'!$B$2:$L$6,H$2,0)*$E2180)</f>
        <v>1315.5000000000105</v>
      </c>
      <c r="I2180">
        <f>VLOOKUP($F2180,'(참고)타워 스텟 가치'!$B$2:$L$6,I$2,0)+(VLOOKUP($F2180,'(참고)타워 스텟 가치'!$B$2:$L$6,I$2,0)*$E2180)</f>
        <v>263.10000000000207</v>
      </c>
      <c r="J2180">
        <f>VLOOKUP($F2180,'(참고)타워 스텟 가치'!$B$2:$L$6,J$2,0)+(VLOOKUP($F2180,'(참고)타워 스텟 가치'!$B$2:$L$6,J$2,0)*$E2180)</f>
        <v>877000.00000000698</v>
      </c>
      <c r="K2180">
        <f>VLOOKUP($F2180,'(참고)타워 스텟 가치'!$B$2:$L$6,K$2,0)+(VLOOKUP($F2180,'(참고)타워 스텟 가치'!$B$2:$L$6,K$2,0)*$E2180)</f>
        <v>5262.0000000000418</v>
      </c>
      <c r="L2180">
        <f>VLOOKUP($F2180,'(참고)타워 스텟 가치'!$B$2:$L$6,L$2,0)+(VLOOKUP($F2180,'(참고)타워 스텟 가치'!$B$2:$L$6,L$2,0)*$E2180)</f>
        <v>87.700000000000699</v>
      </c>
      <c r="M2180">
        <f>VLOOKUP($F2180,'(참고)타워 스텟 가치'!$B$2:$L$6,M$2,0)+(VLOOKUP($F2180,'(참고)타워 스텟 가치'!$B$2:$L$6,M$2,0)*$E2180)</f>
        <v>52.620000000000417</v>
      </c>
      <c r="N2180">
        <f>VLOOKUP($F2180,'(참고)타워 스텟 가치'!$B$2:$L$6,N$2,0)+(VLOOKUP($F2180,'(참고)타워 스텟 가치'!$B$2:$L$6,N$2,0)*$E2180)</f>
        <v>0</v>
      </c>
      <c r="O2180">
        <f>VLOOKUP($F2180,'(참고)타워 스텟 가치'!$B$2:$L$6,O$2,0)+(VLOOKUP($F2180,'(참고)타워 스텟 가치'!$B$2:$L$6,O$2,0)*$E2180)</f>
        <v>0</v>
      </c>
      <c r="P2180">
        <f>VLOOKUP($F2180,'(참고)타워 스텟 가치'!$B$2:$L$6,P$2,0)+(VLOOKUP($F2180,'(참고)타워 스텟 가치'!$B$2:$L$6,P$2,0)*$E2180)</f>
        <v>122.78000000000097</v>
      </c>
      <c r="Q2180">
        <f>SUM('스테이지별 몬스터 스텟'!H2180*'(참고)타워 스텟 가치'!$Q$17,'스테이지별 몬스터 스텟'!I2180*'(참고)타워 스텟 가치'!$R$17,'스테이지별 몬스터 스텟'!J2180*'(참고)타워 스텟 가치'!$S$17,'스테이지별 몬스터 스텟'!K2180*'(참고)타워 스텟 가치'!$T$17,'스테이지별 몬스터 스텟'!L2180*'(참고)타워 스텟 가치'!$U$17,'스테이지별 몬스터 스텟'!M2180*'(참고)타워 스텟 가치'!$V$17,'스테이지별 몬스터 스텟'!N2180*'(참고)타워 스텟 가치'!$W$17,'스테이지별 몬스터 스텟'!O2180*'(참고)타워 스텟 가치'!$X$17,'스테이지별 몬스터 스텟'!P2180*'(참고)타워 스텟 가치'!$Y$17)</f>
        <v>1329523.2300000107</v>
      </c>
      <c r="R2180">
        <v>1</v>
      </c>
      <c r="S2180">
        <f>VLOOKUP($F2180,'(참고)타워 스텟 가치'!$B$7:$L$11,S$2,0)+(VLOOKUP($F2180,'(참고)타워 스텟 가치'!$B$7:$L$11,S$2,0)*$E2180)</f>
        <v>438.50000000000352</v>
      </c>
      <c r="T2180">
        <f>VLOOKUP($F2180,'(참고)타워 스텟 가치'!$B$7:$L$11,T$2,0)+(VLOOKUP($F2180,'(참고)타워 스텟 가치'!$B$7:$L$11,T$2,0)*$E2180)</f>
        <v>789.30000000000632</v>
      </c>
      <c r="U2180">
        <f>VLOOKUP($F2180,'(참고)타워 스텟 가치'!$B$7:$L$11,U$2,0)+(VLOOKUP($F2180,'(참고)타워 스텟 가치'!$B$7:$L$11,U$2,0)*$E2180)</f>
        <v>877000.00000000698</v>
      </c>
      <c r="V2180">
        <f>VLOOKUP($F2180,'(참고)타워 스텟 가치'!$B$7:$L$11,V$2,0)+(VLOOKUP($F2180,'(참고)타워 스텟 가치'!$B$7:$L$11,V$2,0)*$E2180)</f>
        <v>5262.0000000000418</v>
      </c>
      <c r="W2180">
        <f>VLOOKUP($F2180,'(참고)타워 스텟 가치'!$B$7:$L$11,W$2,0)+(VLOOKUP($F2180,'(참고)타워 스텟 가치'!$B$7:$L$11,W$2,0)*$E2180)</f>
        <v>87.700000000000699</v>
      </c>
      <c r="X2180">
        <f>VLOOKUP($F2180,'(참고)타워 스텟 가치'!$B$7:$L$11,X$2,0)+(VLOOKUP($F2180,'(참고)타워 스텟 가치'!$B$7:$L$11,X$2,0)*$E2180)</f>
        <v>52.620000000000417</v>
      </c>
      <c r="Y2180">
        <f>VLOOKUP($F2180,'(참고)타워 스텟 가치'!$B$7:$L$11,Y$2,0)+(VLOOKUP($F2180,'(참고)타워 스텟 가치'!$B$7:$L$11,Y$2,0)*$E2180)</f>
        <v>0</v>
      </c>
      <c r="Z2180">
        <f>VLOOKUP($F2180,'(참고)타워 스텟 가치'!$B$7:$L$11,Z$2,0)+(VLOOKUP($F2180,'(참고)타워 스텟 가치'!$B$7:$L$11,Z$2,0)*$E2180)</f>
        <v>0</v>
      </c>
      <c r="AA2180">
        <f>VLOOKUP($F2180,'(참고)타워 스텟 가치'!$B$7:$L$11,AA$2,0)+(VLOOKUP($F2180,'(참고)타워 스텟 가치'!$B$7:$L$11,AA$2,0)*$E2180)</f>
        <v>122.78000000000097</v>
      </c>
      <c r="AB2180">
        <f>SUM('스테이지별 몬스터 스텟'!S2180*'(참고)타워 스텟 가치'!$Q$17,'스테이지별 몬스터 스텟'!T2180*'(참고)타워 스텟 가치'!$R$17,'스테이지별 몬스터 스텟'!U2180*'(참고)타워 스텟 가치'!$S$17,'스테이지별 몬스터 스텟'!V2180*'(참고)타워 스텟 가치'!$T$17,'스테이지별 몬스터 스텟'!W2180*'(참고)타워 스텟 가치'!$U$17,'스테이지별 몬스터 스텟'!X2180*'(참고)타워 스텟 가치'!$V$17,'스테이지별 몬스터 스텟'!Y2180*'(참고)타워 스텟 가치'!$W$17,'스테이지별 몬스터 스텟'!Z2180*'(참고)타워 스텟 가치'!$X$17,'스테이지별 몬스터 스텟'!AA2180*'(참고)타워 스텟 가치'!$Y$17)</f>
        <v>1328558.5300000105</v>
      </c>
      <c r="AC2180">
        <v>2</v>
      </c>
      <c r="AD2180">
        <f>VLOOKUP($F2180,'(참고)타워 스텟 가치'!$B$12:$L$16,AD$2,0)+(VLOOKUP($F2180,'(참고)타워 스텟 가치'!$B$12:$L$16,AD$2,0)*$E2180)</f>
        <v>438.50000000000352</v>
      </c>
      <c r="AE2180">
        <f>VLOOKUP($F2180,'(참고)타워 스텟 가치'!$B$12:$L$16,AE$2,0)+(VLOOKUP($F2180,'(참고)타워 스텟 가치'!$B$12:$L$16,AE$2,0)*$E2180)</f>
        <v>526.20000000000414</v>
      </c>
      <c r="AF2180">
        <f>VLOOKUP($F2180,'(참고)타워 스텟 가치'!$B$12:$L$16,AF$2,0)+(VLOOKUP($F2180,'(참고)타워 스텟 가치'!$B$12:$L$16,AF$2,0)*$E2180)</f>
        <v>877000.00000000698</v>
      </c>
      <c r="AG2180">
        <f>VLOOKUP($F2180,'(참고)타워 스텟 가치'!$B$12:$L$16,AG$2,0)+(VLOOKUP($F2180,'(참고)타워 스텟 가치'!$B$12:$L$16,AG$2,0)*$E2180)</f>
        <v>2631.0000000000209</v>
      </c>
      <c r="AH2180">
        <f>VLOOKUP($F2180,'(참고)타워 스텟 가치'!$B$12:$L$16,AH$2,0)+(VLOOKUP($F2180,'(참고)타워 스텟 가치'!$B$12:$L$16,AH$2,0)*$E2180)</f>
        <v>87.700000000000699</v>
      </c>
      <c r="AI2180">
        <f>VLOOKUP($F2180,'(참고)타워 스텟 가치'!$B$12:$L$16,AI$2,0)+(VLOOKUP($F2180,'(참고)타워 스텟 가치'!$B$12:$L$16,AI$2,0)*$E2180)</f>
        <v>52.620000000000417</v>
      </c>
      <c r="AJ2180">
        <f>VLOOKUP($F2180,'(참고)타워 스텟 가치'!$B$12:$L$16,AJ$2,0)+(VLOOKUP($F2180,'(참고)타워 스텟 가치'!$B$12:$L$16,AJ$2,0)*$E2180)</f>
        <v>0</v>
      </c>
      <c r="AK2180">
        <f>VLOOKUP($F2180,'(참고)타워 스텟 가치'!$B$12:$L$16,AK$2,0)+(VLOOKUP($F2180,'(참고)타워 스텟 가치'!$B$12:$L$16,AK$2,0)*$E2180)</f>
        <v>0</v>
      </c>
      <c r="AL2180">
        <f>VLOOKUP($F2180,'(참고)타워 스텟 가치'!$B$12:$L$16,AL$2,0)+(VLOOKUP($F2180,'(참고)타워 스텟 가치'!$B$12:$L$16,AL$2,0)*$E2180)</f>
        <v>245.56000000000193</v>
      </c>
      <c r="AM2180">
        <f>SUM('스테이지별 몬스터 스텟'!AD2180*'(참고)타워 스텟 가치'!$Q$17,'스테이지별 몬스터 스텟'!AE2180*'(참고)타워 스텟 가치'!$R$17,'스테이지별 몬스터 스텟'!AF2180*'(참고)타워 스텟 가치'!$S$17,'스테이지별 몬스터 스텟'!AG2180*'(참고)타워 스텟 가치'!$T$17,'스테이지별 몬스터 스텟'!AH2180*'(참고)타워 스텟 가치'!$U$17,'스테이지별 몬스터 스텟'!AI2180*'(참고)타워 스텟 가치'!$V$17,'스테이지별 몬스터 스텟'!AJ2180*'(참고)타워 스텟 가치'!$W$17,'스테이지별 몬스터 스텟'!AK2180*'(참고)타워 스텟 가치'!$X$17,'스테이지별 몬스터 스텟'!AL2180*'(참고)타워 스텟 가치'!$Y$17)</f>
        <v>1323147.4400000107</v>
      </c>
      <c r="AN2180">
        <v>3</v>
      </c>
    </row>
    <row r="2181" spans="3:40" x14ac:dyDescent="0.3">
      <c r="C2181">
        <v>2</v>
      </c>
      <c r="D2181">
        <f t="shared" si="101"/>
        <v>436</v>
      </c>
      <c r="E2181" s="52">
        <f>VLOOKUP(D2181,'스테이지별 난이도 설정'!B:C,2,0)</f>
        <v>174.4000000000014</v>
      </c>
      <c r="F2181" t="str">
        <f t="shared" si="102"/>
        <v>레어</v>
      </c>
      <c r="G2181">
        <f t="shared" si="100"/>
        <v>6</v>
      </c>
      <c r="H2181">
        <f>VLOOKUP($F2181,'(참고)타워 스텟 가치'!$B$2:$L$6,H$2,0)+(VLOOKUP($F2181,'(참고)타워 스텟 가치'!$B$2:$L$6,H$2,0)*$E2181)</f>
        <v>1973.2500000000157</v>
      </c>
      <c r="I2181">
        <f>VLOOKUP($F2181,'(참고)타워 스텟 가치'!$B$2:$L$6,I$2,0)+(VLOOKUP($F2181,'(참고)타워 스텟 가치'!$B$2:$L$6,I$2,0)*$E2181)</f>
        <v>394.65000000000316</v>
      </c>
      <c r="J2181">
        <f>VLOOKUP($F2181,'(참고)타워 스텟 가치'!$B$2:$L$6,J$2,0)+(VLOOKUP($F2181,'(참고)타워 스텟 가치'!$B$2:$L$6,J$2,0)*$E2181)</f>
        <v>877000.00000000698</v>
      </c>
      <c r="K2181">
        <f>VLOOKUP($F2181,'(참고)타워 스텟 가치'!$B$2:$L$6,K$2,0)+(VLOOKUP($F2181,'(참고)타워 스텟 가치'!$B$2:$L$6,K$2,0)*$E2181)</f>
        <v>7893.0000000000628</v>
      </c>
      <c r="L2181">
        <f>VLOOKUP($F2181,'(참고)타워 스텟 가치'!$B$2:$L$6,L$2,0)+(VLOOKUP($F2181,'(참고)타워 스텟 가치'!$B$2:$L$6,L$2,0)*$E2181)</f>
        <v>131.55000000000103</v>
      </c>
      <c r="M2181">
        <f>VLOOKUP($F2181,'(참고)타워 스텟 가치'!$B$2:$L$6,M$2,0)+(VLOOKUP($F2181,'(참고)타워 스텟 가치'!$B$2:$L$6,M$2,0)*$E2181)</f>
        <v>52.620000000000417</v>
      </c>
      <c r="N2181">
        <f>VLOOKUP($F2181,'(참고)타워 스텟 가치'!$B$2:$L$6,N$2,0)+(VLOOKUP($F2181,'(참고)타워 스텟 가치'!$B$2:$L$6,N$2,0)*$E2181)</f>
        <v>0</v>
      </c>
      <c r="O2181">
        <f>VLOOKUP($F2181,'(참고)타워 스텟 가치'!$B$2:$L$6,O$2,0)+(VLOOKUP($F2181,'(참고)타워 스텟 가치'!$B$2:$L$6,O$2,0)*$E2181)</f>
        <v>0</v>
      </c>
      <c r="P2181">
        <f>VLOOKUP($F2181,'(참고)타워 스텟 가치'!$B$2:$L$6,P$2,0)+(VLOOKUP($F2181,'(참고)타워 스텟 가치'!$B$2:$L$6,P$2,0)*$E2181)</f>
        <v>122.78000000000097</v>
      </c>
      <c r="Q2181">
        <f>SUM('스테이지별 몬스터 스텟'!H2181*'(참고)타워 스텟 가치'!$Q$17,'스테이지별 몬스터 스텟'!I2181*'(참고)타워 스텟 가치'!$R$17,'스테이지별 몬스터 스텟'!J2181*'(참고)타워 스텟 가치'!$S$17,'스테이지별 몬스터 스텟'!K2181*'(참고)타워 스텟 가치'!$T$17,'스테이지별 몬스터 스텟'!L2181*'(참고)타워 스텟 가치'!$U$17,'스테이지별 몬스터 스텟'!M2181*'(참고)타워 스텟 가치'!$V$17,'스테이지별 몬스터 스텟'!N2181*'(참고)타워 스텟 가치'!$W$17,'스테이지별 몬스터 스텟'!O2181*'(참고)타워 스텟 가치'!$X$17,'스테이지별 몬스터 스텟'!P2181*'(참고)타워 스텟 가치'!$Y$17)</f>
        <v>1336385.7550000111</v>
      </c>
      <c r="R2181">
        <v>1</v>
      </c>
      <c r="S2181">
        <f>VLOOKUP($F2181,'(참고)타워 스텟 가치'!$B$7:$L$11,S$2,0)+(VLOOKUP($F2181,'(참고)타워 스텟 가치'!$B$7:$L$11,S$2,0)*$E2181)</f>
        <v>657.75000000000523</v>
      </c>
      <c r="T2181">
        <f>VLOOKUP($F2181,'(참고)타워 스텟 가치'!$B$7:$L$11,T$2,0)+(VLOOKUP($F2181,'(참고)타워 스텟 가치'!$B$7:$L$11,T$2,0)*$E2181)</f>
        <v>1183.9500000000094</v>
      </c>
      <c r="U2181">
        <f>VLOOKUP($F2181,'(참고)타워 스텟 가치'!$B$7:$L$11,U$2,0)+(VLOOKUP($F2181,'(참고)타워 스텟 가치'!$B$7:$L$11,U$2,0)*$E2181)</f>
        <v>877000.00000000698</v>
      </c>
      <c r="V2181">
        <f>VLOOKUP($F2181,'(참고)타워 스텟 가치'!$B$7:$L$11,V$2,0)+(VLOOKUP($F2181,'(참고)타워 스텟 가치'!$B$7:$L$11,V$2,0)*$E2181)</f>
        <v>7893.0000000000628</v>
      </c>
      <c r="W2181">
        <f>VLOOKUP($F2181,'(참고)타워 스텟 가치'!$B$7:$L$11,W$2,0)+(VLOOKUP($F2181,'(참고)타워 스텟 가치'!$B$7:$L$11,W$2,0)*$E2181)</f>
        <v>131.55000000000103</v>
      </c>
      <c r="X2181">
        <f>VLOOKUP($F2181,'(참고)타워 스텟 가치'!$B$7:$L$11,X$2,0)+(VLOOKUP($F2181,'(참고)타워 스텟 가치'!$B$7:$L$11,X$2,0)*$E2181)</f>
        <v>52.620000000000417</v>
      </c>
      <c r="Y2181">
        <f>VLOOKUP($F2181,'(참고)타워 스텟 가치'!$B$7:$L$11,Y$2,0)+(VLOOKUP($F2181,'(참고)타워 스텟 가치'!$B$7:$L$11,Y$2,0)*$E2181)</f>
        <v>0</v>
      </c>
      <c r="Z2181">
        <f>VLOOKUP($F2181,'(참고)타워 스텟 가치'!$B$7:$L$11,Z$2,0)+(VLOOKUP($F2181,'(참고)타워 스텟 가치'!$B$7:$L$11,Z$2,0)*$E2181)</f>
        <v>0</v>
      </c>
      <c r="AA2181">
        <f>VLOOKUP($F2181,'(참고)타워 스텟 가치'!$B$7:$L$11,AA$2,0)+(VLOOKUP($F2181,'(참고)타워 스텟 가치'!$B$7:$L$11,AA$2,0)*$E2181)</f>
        <v>122.78000000000097</v>
      </c>
      <c r="AB2181">
        <f>SUM('스테이지별 몬스터 스텟'!S2181*'(참고)타워 스텟 가치'!$Q$17,'스테이지별 몬스터 스텟'!T2181*'(참고)타워 스텟 가치'!$R$17,'스테이지별 몬스터 스텟'!U2181*'(참고)타워 스텟 가치'!$S$17,'스테이지별 몬스터 스텟'!V2181*'(참고)타워 스텟 가치'!$T$17,'스테이지별 몬스터 스텟'!W2181*'(참고)타워 스텟 가치'!$U$17,'스테이지별 몬스터 스텟'!X2181*'(참고)타워 스텟 가치'!$V$17,'스테이지별 몬스터 스텟'!Y2181*'(참고)타워 스텟 가치'!$W$17,'스테이지별 몬스터 스텟'!Z2181*'(참고)타워 스텟 가치'!$X$17,'스테이지별 몬스터 스텟'!AA2181*'(참고)타워 스텟 가치'!$Y$17)</f>
        <v>1334938.705000011</v>
      </c>
      <c r="AC2181">
        <v>2</v>
      </c>
      <c r="AD2181">
        <f>VLOOKUP($F2181,'(참고)타워 스텟 가치'!$B$12:$L$16,AD$2,0)+(VLOOKUP($F2181,'(참고)타워 스텟 가치'!$B$12:$L$16,AD$2,0)*$E2181)</f>
        <v>657.75000000000523</v>
      </c>
      <c r="AE2181">
        <f>VLOOKUP($F2181,'(참고)타워 스텟 가치'!$B$12:$L$16,AE$2,0)+(VLOOKUP($F2181,'(참고)타워 스텟 가치'!$B$12:$L$16,AE$2,0)*$E2181)</f>
        <v>789.30000000000632</v>
      </c>
      <c r="AF2181">
        <f>VLOOKUP($F2181,'(참고)타워 스텟 가치'!$B$12:$L$16,AF$2,0)+(VLOOKUP($F2181,'(참고)타워 스텟 가치'!$B$12:$L$16,AF$2,0)*$E2181)</f>
        <v>877000.00000000698</v>
      </c>
      <c r="AG2181">
        <f>VLOOKUP($F2181,'(참고)타워 스텟 가치'!$B$12:$L$16,AG$2,0)+(VLOOKUP($F2181,'(참고)타워 스텟 가치'!$B$12:$L$16,AG$2,0)*$E2181)</f>
        <v>3946.5000000000314</v>
      </c>
      <c r="AH2181">
        <f>VLOOKUP($F2181,'(참고)타워 스텟 가치'!$B$12:$L$16,AH$2,0)+(VLOOKUP($F2181,'(참고)타워 스텟 가치'!$B$12:$L$16,AH$2,0)*$E2181)</f>
        <v>131.55000000000103</v>
      </c>
      <c r="AI2181">
        <f>VLOOKUP($F2181,'(참고)타워 스텟 가치'!$B$12:$L$16,AI$2,0)+(VLOOKUP($F2181,'(참고)타워 스텟 가치'!$B$12:$L$16,AI$2,0)*$E2181)</f>
        <v>52.620000000000417</v>
      </c>
      <c r="AJ2181">
        <f>VLOOKUP($F2181,'(참고)타워 스텟 가치'!$B$12:$L$16,AJ$2,0)+(VLOOKUP($F2181,'(참고)타워 스텟 가치'!$B$12:$L$16,AJ$2,0)*$E2181)</f>
        <v>0</v>
      </c>
      <c r="AK2181">
        <f>VLOOKUP($F2181,'(참고)타워 스텟 가치'!$B$12:$L$16,AK$2,0)+(VLOOKUP($F2181,'(참고)타워 스텟 가치'!$B$12:$L$16,AK$2,0)*$E2181)</f>
        <v>0</v>
      </c>
      <c r="AL2181">
        <f>VLOOKUP($F2181,'(참고)타워 스텟 가치'!$B$12:$L$16,AL$2,0)+(VLOOKUP($F2181,'(참고)타워 스텟 가치'!$B$12:$L$16,AL$2,0)*$E2181)</f>
        <v>245.56000000000193</v>
      </c>
      <c r="AM2181">
        <f>SUM('스테이지별 몬스터 스텟'!AD2181*'(참고)타워 스텟 가치'!$Q$17,'스테이지별 몬스터 스텟'!AE2181*'(참고)타워 스텟 가치'!$R$17,'스테이지별 몬스터 스텟'!AF2181*'(참고)타워 스텟 가치'!$S$17,'스테이지별 몬스터 스텟'!AG2181*'(참고)타워 스텟 가치'!$T$17,'스테이지별 몬스터 스텟'!AH2181*'(참고)타워 스텟 가치'!$U$17,'스테이지별 몬스터 스텟'!AI2181*'(참고)타워 스텟 가치'!$V$17,'스테이지별 몬스터 스텟'!AJ2181*'(참고)타워 스텟 가치'!$W$17,'스테이지별 몬스터 스텟'!AK2181*'(참고)타워 스텟 가치'!$X$17,'스테이지별 몬스터 스텟'!AL2181*'(참고)타워 스텟 가치'!$Y$17)</f>
        <v>1326699.2900000107</v>
      </c>
      <c r="AN2181">
        <v>3</v>
      </c>
    </row>
    <row r="2182" spans="3:40" x14ac:dyDescent="0.3">
      <c r="C2182">
        <v>3</v>
      </c>
      <c r="D2182">
        <f t="shared" si="101"/>
        <v>436</v>
      </c>
      <c r="E2182" s="52">
        <f>VLOOKUP(D2182,'스테이지별 난이도 설정'!B:C,2,0)</f>
        <v>174.4000000000014</v>
      </c>
      <c r="F2182" t="str">
        <f t="shared" si="102"/>
        <v>에픽</v>
      </c>
      <c r="G2182">
        <f t="shared" ref="G2182:G2245" si="103">SUM(R2182,AC2182,AN2182)</f>
        <v>6</v>
      </c>
      <c r="H2182">
        <f>VLOOKUP($F2182,'(참고)타워 스텟 가치'!$B$2:$L$6,H$2,0)+(VLOOKUP($F2182,'(참고)타워 스텟 가치'!$B$2:$L$6,H$2,0)*$E2182)</f>
        <v>2959.8750000000236</v>
      </c>
      <c r="I2182">
        <f>VLOOKUP($F2182,'(참고)타워 스텟 가치'!$B$2:$L$6,I$2,0)+(VLOOKUP($F2182,'(참고)타워 스텟 가치'!$B$2:$L$6,I$2,0)*$E2182)</f>
        <v>591.97500000000468</v>
      </c>
      <c r="J2182">
        <f>VLOOKUP($F2182,'(참고)타워 스텟 가치'!$B$2:$L$6,J$2,0)+(VLOOKUP($F2182,'(참고)타워 스텟 가치'!$B$2:$L$6,J$2,0)*$E2182)</f>
        <v>877000.00000000698</v>
      </c>
      <c r="K2182">
        <f>VLOOKUP($F2182,'(참고)타워 스텟 가치'!$B$2:$L$6,K$2,0)+(VLOOKUP($F2182,'(참고)타워 스텟 가치'!$B$2:$L$6,K$2,0)*$E2182)</f>
        <v>11839.500000000095</v>
      </c>
      <c r="L2182">
        <f>VLOOKUP($F2182,'(참고)타워 스텟 가치'!$B$2:$L$6,L$2,0)+(VLOOKUP($F2182,'(참고)타워 스텟 가치'!$B$2:$L$6,L$2,0)*$E2182)</f>
        <v>197.32500000000158</v>
      </c>
      <c r="M2182">
        <f>VLOOKUP($F2182,'(참고)타워 스텟 가치'!$B$2:$L$6,M$2,0)+(VLOOKUP($F2182,'(참고)타워 스텟 가치'!$B$2:$L$6,M$2,0)*$E2182)</f>
        <v>52.620000000000417</v>
      </c>
      <c r="N2182">
        <f>VLOOKUP($F2182,'(참고)타워 스텟 가치'!$B$2:$L$6,N$2,0)+(VLOOKUP($F2182,'(참고)타워 스텟 가치'!$B$2:$L$6,N$2,0)*$E2182)</f>
        <v>0</v>
      </c>
      <c r="O2182">
        <f>VLOOKUP($F2182,'(참고)타워 스텟 가치'!$B$2:$L$6,O$2,0)+(VLOOKUP($F2182,'(참고)타워 스텟 가치'!$B$2:$L$6,O$2,0)*$E2182)</f>
        <v>0</v>
      </c>
      <c r="P2182">
        <f>VLOOKUP($F2182,'(참고)타워 스텟 가치'!$B$2:$L$6,P$2,0)+(VLOOKUP($F2182,'(참고)타워 스텟 가치'!$B$2:$L$6,P$2,0)*$E2182)</f>
        <v>122.78000000000097</v>
      </c>
      <c r="Q2182">
        <f>SUM('스테이지별 몬스터 스텟'!H2182*'(참고)타워 스텟 가치'!$Q$17,'스테이지별 몬스터 스텟'!I2182*'(참고)타워 스텟 가치'!$R$17,'스테이지별 몬스터 스텟'!J2182*'(참고)타워 스텟 가치'!$S$17,'스테이지별 몬스터 스텟'!K2182*'(참고)타워 스텟 가치'!$T$17,'스테이지별 몬스터 스텟'!L2182*'(참고)타워 스텟 가치'!$U$17,'스테이지별 몬스터 스텟'!M2182*'(참고)타워 스텟 가치'!$V$17,'스테이지별 몬스터 스텟'!N2182*'(참고)타워 스텟 가치'!$W$17,'스테이지별 몬스터 스텟'!O2182*'(참고)타워 스텟 가치'!$X$17,'스테이지별 몬스터 스텟'!P2182*'(참고)타워 스텟 가치'!$Y$17)</f>
        <v>1346679.5425000109</v>
      </c>
      <c r="R2182">
        <v>1</v>
      </c>
      <c r="S2182">
        <f>VLOOKUP($F2182,'(참고)타워 스텟 가치'!$B$7:$L$11,S$2,0)+(VLOOKUP($F2182,'(참고)타워 스텟 가치'!$B$7:$L$11,S$2,0)*$E2182)</f>
        <v>986.62500000000784</v>
      </c>
      <c r="T2182">
        <f>VLOOKUP($F2182,'(참고)타워 스텟 가치'!$B$7:$L$11,T$2,0)+(VLOOKUP($F2182,'(참고)타워 스텟 가치'!$B$7:$L$11,T$2,0)*$E2182)</f>
        <v>1775.9250000000141</v>
      </c>
      <c r="U2182">
        <f>VLOOKUP($F2182,'(참고)타워 스텟 가치'!$B$7:$L$11,U$2,0)+(VLOOKUP($F2182,'(참고)타워 스텟 가치'!$B$7:$L$11,U$2,0)*$E2182)</f>
        <v>877000.00000000698</v>
      </c>
      <c r="V2182">
        <f>VLOOKUP($F2182,'(참고)타워 스텟 가치'!$B$7:$L$11,V$2,0)+(VLOOKUP($F2182,'(참고)타워 스텟 가치'!$B$7:$L$11,V$2,0)*$E2182)</f>
        <v>11839.500000000095</v>
      </c>
      <c r="W2182">
        <f>VLOOKUP($F2182,'(참고)타워 스텟 가치'!$B$7:$L$11,W$2,0)+(VLOOKUP($F2182,'(참고)타워 스텟 가치'!$B$7:$L$11,W$2,0)*$E2182)</f>
        <v>197.32500000000158</v>
      </c>
      <c r="X2182">
        <f>VLOOKUP($F2182,'(참고)타워 스텟 가치'!$B$7:$L$11,X$2,0)+(VLOOKUP($F2182,'(참고)타워 스텟 가치'!$B$7:$L$11,X$2,0)*$E2182)</f>
        <v>52.620000000000417</v>
      </c>
      <c r="Y2182">
        <f>VLOOKUP($F2182,'(참고)타워 스텟 가치'!$B$7:$L$11,Y$2,0)+(VLOOKUP($F2182,'(참고)타워 스텟 가치'!$B$7:$L$11,Y$2,0)*$E2182)</f>
        <v>0</v>
      </c>
      <c r="Z2182">
        <f>VLOOKUP($F2182,'(참고)타워 스텟 가치'!$B$7:$L$11,Z$2,0)+(VLOOKUP($F2182,'(참고)타워 스텟 가치'!$B$7:$L$11,Z$2,0)*$E2182)</f>
        <v>0</v>
      </c>
      <c r="AA2182">
        <f>VLOOKUP($F2182,'(참고)타워 스텟 가치'!$B$7:$L$11,AA$2,0)+(VLOOKUP($F2182,'(참고)타워 스텟 가치'!$B$7:$L$11,AA$2,0)*$E2182)</f>
        <v>122.78000000000097</v>
      </c>
      <c r="AB2182">
        <f>SUM('스테이지별 몬스터 스텟'!S2182*'(참고)타워 스텟 가치'!$Q$17,'스테이지별 몬스터 스텟'!T2182*'(참고)타워 스텟 가치'!$R$17,'스테이지별 몬스터 스텟'!U2182*'(참고)타워 스텟 가치'!$S$17,'스테이지별 몬스터 스텟'!V2182*'(참고)타워 스텟 가치'!$T$17,'스테이지별 몬스터 스텟'!W2182*'(참고)타워 스텟 가치'!$U$17,'스테이지별 몬스터 스텟'!X2182*'(참고)타워 스텟 가치'!$V$17,'스테이지별 몬스터 스텟'!Y2182*'(참고)타워 스텟 가치'!$W$17,'스테이지별 몬스터 스텟'!Z2182*'(참고)타워 스텟 가치'!$X$17,'스테이지별 몬스터 스텟'!AA2182*'(참고)타워 스텟 가치'!$Y$17)</f>
        <v>1344508.9675000107</v>
      </c>
      <c r="AC2182">
        <v>2</v>
      </c>
      <c r="AD2182">
        <f>VLOOKUP($F2182,'(참고)타워 스텟 가치'!$B$12:$L$16,AD$2,0)+(VLOOKUP($F2182,'(참고)타워 스텟 가치'!$B$12:$L$16,AD$2,0)*$E2182)</f>
        <v>986.62500000000784</v>
      </c>
      <c r="AE2182">
        <f>VLOOKUP($F2182,'(참고)타워 스텟 가치'!$B$12:$L$16,AE$2,0)+(VLOOKUP($F2182,'(참고)타워 스텟 가치'!$B$12:$L$16,AE$2,0)*$E2182)</f>
        <v>1183.9500000000094</v>
      </c>
      <c r="AF2182">
        <f>VLOOKUP($F2182,'(참고)타워 스텟 가치'!$B$12:$L$16,AF$2,0)+(VLOOKUP($F2182,'(참고)타워 스텟 가치'!$B$12:$L$16,AF$2,0)*$E2182)</f>
        <v>877000.00000000698</v>
      </c>
      <c r="AG2182">
        <f>VLOOKUP($F2182,'(참고)타워 스텟 가치'!$B$12:$L$16,AG$2,0)+(VLOOKUP($F2182,'(참고)타워 스텟 가치'!$B$12:$L$16,AG$2,0)*$E2182)</f>
        <v>5919.7500000000473</v>
      </c>
      <c r="AH2182">
        <f>VLOOKUP($F2182,'(참고)타워 스텟 가치'!$B$12:$L$16,AH$2,0)+(VLOOKUP($F2182,'(참고)타워 스텟 가치'!$B$12:$L$16,AH$2,0)*$E2182)</f>
        <v>197.32500000000158</v>
      </c>
      <c r="AI2182">
        <f>VLOOKUP($F2182,'(참고)타워 스텟 가치'!$B$12:$L$16,AI$2,0)+(VLOOKUP($F2182,'(참고)타워 스텟 가치'!$B$12:$L$16,AI$2,0)*$E2182)</f>
        <v>52.620000000000417</v>
      </c>
      <c r="AJ2182">
        <f>VLOOKUP($F2182,'(참고)타워 스텟 가치'!$B$12:$L$16,AJ$2,0)+(VLOOKUP($F2182,'(참고)타워 스텟 가치'!$B$12:$L$16,AJ$2,0)*$E2182)</f>
        <v>0</v>
      </c>
      <c r="AK2182">
        <f>VLOOKUP($F2182,'(참고)타워 스텟 가치'!$B$12:$L$16,AK$2,0)+(VLOOKUP($F2182,'(참고)타워 스텟 가치'!$B$12:$L$16,AK$2,0)*$E2182)</f>
        <v>0</v>
      </c>
      <c r="AL2182">
        <f>VLOOKUP($F2182,'(참고)타워 스텟 가치'!$B$12:$L$16,AL$2,0)+(VLOOKUP($F2182,'(참고)타워 스텟 가치'!$B$12:$L$16,AL$2,0)*$E2182)</f>
        <v>245.56000000000193</v>
      </c>
      <c r="AM2182">
        <f>SUM('스테이지별 몬스터 스텟'!AD2182*'(참고)타워 스텟 가치'!$Q$17,'스테이지별 몬스터 스텟'!AE2182*'(참고)타워 스텟 가치'!$R$17,'스테이지별 몬스터 스텟'!AF2182*'(참고)타워 스텟 가치'!$S$17,'스테이지별 몬스터 스텟'!AG2182*'(참고)타워 스텟 가치'!$T$17,'스테이지별 몬스터 스텟'!AH2182*'(참고)타워 스텟 가치'!$U$17,'스테이지별 몬스터 스텟'!AI2182*'(참고)타워 스텟 가치'!$V$17,'스테이지별 몬스터 스텟'!AJ2182*'(참고)타워 스텟 가치'!$W$17,'스테이지별 몬스터 스텟'!AK2182*'(참고)타워 스텟 가치'!$X$17,'스테이지별 몬스터 스텟'!AL2182*'(참고)타워 스텟 가치'!$Y$17)</f>
        <v>1332027.0650000107</v>
      </c>
      <c r="AN2182">
        <v>3</v>
      </c>
    </row>
    <row r="2183" spans="3:40" x14ac:dyDescent="0.3">
      <c r="C2183">
        <v>4</v>
      </c>
      <c r="D2183">
        <f t="shared" si="101"/>
        <v>436</v>
      </c>
      <c r="E2183" s="52">
        <f>VLOOKUP(D2183,'스테이지별 난이도 설정'!B:C,2,0)</f>
        <v>174.4000000000014</v>
      </c>
      <c r="F2183" t="str">
        <f t="shared" si="102"/>
        <v>유니크</v>
      </c>
      <c r="G2183">
        <f t="shared" si="103"/>
        <v>6</v>
      </c>
      <c r="H2183">
        <f>VLOOKUP($F2183,'(참고)타워 스텟 가치'!$B$2:$L$6,H$2,0)+(VLOOKUP($F2183,'(참고)타워 스텟 가치'!$B$2:$L$6,H$2,0)*$E2183)</f>
        <v>4439.8125000000355</v>
      </c>
      <c r="I2183">
        <f>VLOOKUP($F2183,'(참고)타워 스텟 가치'!$B$2:$L$6,I$2,0)+(VLOOKUP($F2183,'(참고)타워 스텟 가치'!$B$2:$L$6,I$2,0)*$E2183)</f>
        <v>887.96250000000703</v>
      </c>
      <c r="J2183">
        <f>VLOOKUP($F2183,'(참고)타워 스텟 가치'!$B$2:$L$6,J$2,0)+(VLOOKUP($F2183,'(참고)타워 스텟 가치'!$B$2:$L$6,J$2,0)*$E2183)</f>
        <v>877000.00000000698</v>
      </c>
      <c r="K2183">
        <f>VLOOKUP($F2183,'(참고)타워 스텟 가치'!$B$2:$L$6,K$2,0)+(VLOOKUP($F2183,'(참고)타워 스텟 가치'!$B$2:$L$6,K$2,0)*$E2183)</f>
        <v>17759.250000000142</v>
      </c>
      <c r="L2183">
        <f>VLOOKUP($F2183,'(참고)타워 스텟 가치'!$B$2:$L$6,L$2,0)+(VLOOKUP($F2183,'(참고)타워 스텟 가치'!$B$2:$L$6,L$2,0)*$E2183)</f>
        <v>295.98750000000234</v>
      </c>
      <c r="M2183">
        <f>VLOOKUP($F2183,'(참고)타워 스텟 가치'!$B$2:$L$6,M$2,0)+(VLOOKUP($F2183,'(참고)타워 스텟 가치'!$B$2:$L$6,M$2,0)*$E2183)</f>
        <v>52.620000000000417</v>
      </c>
      <c r="N2183">
        <f>VLOOKUP($F2183,'(참고)타워 스텟 가치'!$B$2:$L$6,N$2,0)+(VLOOKUP($F2183,'(참고)타워 스텟 가치'!$B$2:$L$6,N$2,0)*$E2183)</f>
        <v>0</v>
      </c>
      <c r="O2183">
        <f>VLOOKUP($F2183,'(참고)타워 스텟 가치'!$B$2:$L$6,O$2,0)+(VLOOKUP($F2183,'(참고)타워 스텟 가치'!$B$2:$L$6,O$2,0)*$E2183)</f>
        <v>0</v>
      </c>
      <c r="P2183">
        <f>VLOOKUP($F2183,'(참고)타워 스텟 가치'!$B$2:$L$6,P$2,0)+(VLOOKUP($F2183,'(참고)타워 스텟 가치'!$B$2:$L$6,P$2,0)*$E2183)</f>
        <v>175.4000000000014</v>
      </c>
      <c r="Q2183">
        <f>SUM('스테이지별 몬스터 스텟'!H2183*'(참고)타워 스텟 가치'!$Q$17,'스테이지별 몬스터 스텟'!I2183*'(참고)타워 스텟 가치'!$R$17,'스테이지별 몬스터 스텟'!J2183*'(참고)타워 스텟 가치'!$S$17,'스테이지별 몬스터 스텟'!K2183*'(참고)타워 스텟 가치'!$T$17,'스테이지별 몬스터 스텟'!L2183*'(참고)타워 스텟 가치'!$U$17,'스테이지별 몬스터 스텟'!M2183*'(참고)타워 스텟 가치'!$V$17,'스테이지별 몬스터 스텟'!N2183*'(참고)타워 스텟 가치'!$W$17,'스테이지별 몬스터 스텟'!O2183*'(참고)타워 스텟 가치'!$X$17,'스테이지별 몬스터 스텟'!P2183*'(참고)타워 스텟 가치'!$Y$17)</f>
        <v>1362225.4637500111</v>
      </c>
      <c r="R2183">
        <v>1</v>
      </c>
      <c r="S2183">
        <f>VLOOKUP($F2183,'(참고)타워 스텟 가치'!$B$7:$L$11,S$2,0)+(VLOOKUP($F2183,'(참고)타워 스텟 가치'!$B$7:$L$11,S$2,0)*$E2183)</f>
        <v>1479.9375000000118</v>
      </c>
      <c r="T2183">
        <f>VLOOKUP($F2183,'(참고)타워 스텟 가치'!$B$7:$L$11,T$2,0)+(VLOOKUP($F2183,'(참고)타워 스텟 가치'!$B$7:$L$11,T$2,0)*$E2183)</f>
        <v>2663.8875000000212</v>
      </c>
      <c r="U2183">
        <f>VLOOKUP($F2183,'(참고)타워 스텟 가치'!$B$7:$L$11,U$2,0)+(VLOOKUP($F2183,'(참고)타워 스텟 가치'!$B$7:$L$11,U$2,0)*$E2183)</f>
        <v>877000.00000000698</v>
      </c>
      <c r="V2183">
        <f>VLOOKUP($F2183,'(참고)타워 스텟 가치'!$B$7:$L$11,V$2,0)+(VLOOKUP($F2183,'(참고)타워 스텟 가치'!$B$7:$L$11,V$2,0)*$E2183)</f>
        <v>17759.250000000142</v>
      </c>
      <c r="W2183">
        <f>VLOOKUP($F2183,'(참고)타워 스텟 가치'!$B$7:$L$11,W$2,0)+(VLOOKUP($F2183,'(참고)타워 스텟 가치'!$B$7:$L$11,W$2,0)*$E2183)</f>
        <v>295.98750000000234</v>
      </c>
      <c r="X2183">
        <f>VLOOKUP($F2183,'(참고)타워 스텟 가치'!$B$7:$L$11,X$2,0)+(VLOOKUP($F2183,'(참고)타워 스텟 가치'!$B$7:$L$11,X$2,0)*$E2183)</f>
        <v>52.620000000000417</v>
      </c>
      <c r="Y2183">
        <f>VLOOKUP($F2183,'(참고)타워 스텟 가치'!$B$7:$L$11,Y$2,0)+(VLOOKUP($F2183,'(참고)타워 스텟 가치'!$B$7:$L$11,Y$2,0)*$E2183)</f>
        <v>0</v>
      </c>
      <c r="Z2183">
        <f>VLOOKUP($F2183,'(참고)타워 스텟 가치'!$B$7:$L$11,Z$2,0)+(VLOOKUP($F2183,'(참고)타워 스텟 가치'!$B$7:$L$11,Z$2,0)*$E2183)</f>
        <v>0</v>
      </c>
      <c r="AA2183">
        <f>VLOOKUP($F2183,'(참고)타워 스텟 가치'!$B$7:$L$11,AA$2,0)+(VLOOKUP($F2183,'(참고)타워 스텟 가치'!$B$7:$L$11,AA$2,0)*$E2183)</f>
        <v>175.4000000000014</v>
      </c>
      <c r="AB2183">
        <f>SUM('스테이지별 몬스터 스텟'!S2183*'(참고)타워 스텟 가치'!$Q$17,'스테이지별 몬스터 스텟'!T2183*'(참고)타워 스텟 가치'!$R$17,'스테이지별 몬스터 스텟'!U2183*'(참고)타워 스텟 가치'!$S$17,'스테이지별 몬스터 스텟'!V2183*'(참고)타워 스텟 가치'!$T$17,'스테이지별 몬스터 스텟'!W2183*'(참고)타워 스텟 가치'!$U$17,'스테이지별 몬스터 스텟'!X2183*'(참고)타워 스텟 가치'!$V$17,'스테이지별 몬스터 스텟'!Y2183*'(참고)타워 스텟 가치'!$W$17,'스테이지별 몬스터 스텟'!Z2183*'(참고)타워 스텟 가치'!$X$17,'스테이지별 몬스터 스텟'!AA2183*'(참고)타워 스텟 가치'!$Y$17)</f>
        <v>1358969.601250011</v>
      </c>
      <c r="AC2183">
        <v>2</v>
      </c>
      <c r="AD2183">
        <f>VLOOKUP($F2183,'(참고)타워 스텟 가치'!$B$12:$L$16,AD$2,0)+(VLOOKUP($F2183,'(참고)타워 스텟 가치'!$B$12:$L$16,AD$2,0)*$E2183)</f>
        <v>1479.9375000000118</v>
      </c>
      <c r="AE2183">
        <f>VLOOKUP($F2183,'(참고)타워 스텟 가치'!$B$12:$L$16,AE$2,0)+(VLOOKUP($F2183,'(참고)타워 스텟 가치'!$B$12:$L$16,AE$2,0)*$E2183)</f>
        <v>1775.9250000000141</v>
      </c>
      <c r="AF2183">
        <f>VLOOKUP($F2183,'(참고)타워 스텟 가치'!$B$12:$L$16,AF$2,0)+(VLOOKUP($F2183,'(참고)타워 스텟 가치'!$B$12:$L$16,AF$2,0)*$E2183)</f>
        <v>877000.00000000698</v>
      </c>
      <c r="AG2183">
        <f>VLOOKUP($F2183,'(참고)타워 스텟 가치'!$B$12:$L$16,AG$2,0)+(VLOOKUP($F2183,'(참고)타워 스텟 가치'!$B$12:$L$16,AG$2,0)*$E2183)</f>
        <v>8879.6250000000709</v>
      </c>
      <c r="AH2183">
        <f>VLOOKUP($F2183,'(참고)타워 스텟 가치'!$B$12:$L$16,AH$2,0)+(VLOOKUP($F2183,'(참고)타워 스텟 가치'!$B$12:$L$16,AH$2,0)*$E2183)</f>
        <v>295.98750000000234</v>
      </c>
      <c r="AI2183">
        <f>VLOOKUP($F2183,'(참고)타워 스텟 가치'!$B$12:$L$16,AI$2,0)+(VLOOKUP($F2183,'(참고)타워 스텟 가치'!$B$12:$L$16,AI$2,0)*$E2183)</f>
        <v>52.620000000000417</v>
      </c>
      <c r="AJ2183">
        <f>VLOOKUP($F2183,'(참고)타워 스텟 가치'!$B$12:$L$16,AJ$2,0)+(VLOOKUP($F2183,'(참고)타워 스텟 가치'!$B$12:$L$16,AJ$2,0)*$E2183)</f>
        <v>0</v>
      </c>
      <c r="AK2183">
        <f>VLOOKUP($F2183,'(참고)타워 스텟 가치'!$B$12:$L$16,AK$2,0)+(VLOOKUP($F2183,'(참고)타워 스텟 가치'!$B$12:$L$16,AK$2,0)*$E2183)</f>
        <v>0</v>
      </c>
      <c r="AL2183">
        <f>VLOOKUP($F2183,'(참고)타워 스텟 가치'!$B$12:$L$16,AL$2,0)+(VLOOKUP($F2183,'(참고)타워 스텟 가치'!$B$12:$L$16,AL$2,0)*$E2183)</f>
        <v>350.8000000000028</v>
      </c>
      <c r="AM2183">
        <f>SUM('스테이지별 몬스터 스텟'!AD2183*'(참고)타워 스텟 가치'!$Q$17,'스테이지별 몬스터 스텟'!AE2183*'(참고)타워 스텟 가치'!$R$17,'스테이지별 몬스터 스텟'!AF2183*'(참고)타워 스텟 가치'!$S$17,'스테이지별 몬스터 스텟'!AG2183*'(참고)타워 스텟 가치'!$T$17,'스테이지별 몬스터 스텟'!AH2183*'(참고)타워 스텟 가치'!$U$17,'스테이지별 몬스터 스텟'!AI2183*'(참고)타워 스텟 가치'!$V$17,'스테이지별 몬스터 스텟'!AJ2183*'(참고)타워 스텟 가치'!$W$17,'스테이지별 몬스터 스텟'!AK2183*'(참고)타워 스텟 가치'!$X$17,'스테이지별 몬스터 스텟'!AL2183*'(참고)타워 스텟 가치'!$Y$17)</f>
        <v>1340229.207500011</v>
      </c>
      <c r="AN2183">
        <v>3</v>
      </c>
    </row>
    <row r="2184" spans="3:40" x14ac:dyDescent="0.3">
      <c r="C2184">
        <v>5</v>
      </c>
      <c r="D2184">
        <f t="shared" si="101"/>
        <v>436</v>
      </c>
      <c r="E2184" s="52">
        <f>VLOOKUP(D2184,'스테이지별 난이도 설정'!B:C,2,0)</f>
        <v>174.4000000000014</v>
      </c>
      <c r="F2184" t="str">
        <f t="shared" si="102"/>
        <v>스페셜</v>
      </c>
      <c r="G2184">
        <f t="shared" si="103"/>
        <v>6</v>
      </c>
      <c r="H2184">
        <f>VLOOKUP($F2184,'(참고)타워 스텟 가치'!$B$2:$L$6,H$2,0)+(VLOOKUP($F2184,'(참고)타워 스텟 가치'!$B$2:$L$6,H$2,0)*$E2184)</f>
        <v>6659.7187500000528</v>
      </c>
      <c r="I2184">
        <f>VLOOKUP($F2184,'(참고)타워 스텟 가치'!$B$2:$L$6,I$2,0)+(VLOOKUP($F2184,'(참고)타워 스텟 가치'!$B$2:$L$6,I$2,0)*$E2184)</f>
        <v>1331.9437500000106</v>
      </c>
      <c r="J2184">
        <f>VLOOKUP($F2184,'(참고)타워 스텟 가치'!$B$2:$L$6,J$2,0)+(VLOOKUP($F2184,'(참고)타워 스텟 가치'!$B$2:$L$6,J$2,0)*$E2184)</f>
        <v>877000.00000000698</v>
      </c>
      <c r="K2184">
        <f>VLOOKUP($F2184,'(참고)타워 스텟 가치'!$B$2:$L$6,K$2,0)+(VLOOKUP($F2184,'(참고)타워 스텟 가치'!$B$2:$L$6,K$2,0)*$E2184)</f>
        <v>26638.875000000211</v>
      </c>
      <c r="L2184">
        <f>VLOOKUP($F2184,'(참고)타워 스텟 가치'!$B$2:$L$6,L$2,0)+(VLOOKUP($F2184,'(참고)타워 스텟 가치'!$B$2:$L$6,L$2,0)*$E2184)</f>
        <v>443.98125000000351</v>
      </c>
      <c r="M2184">
        <f>VLOOKUP($F2184,'(참고)타워 스텟 가치'!$B$2:$L$6,M$2,0)+(VLOOKUP($F2184,'(참고)타워 스텟 가치'!$B$2:$L$6,M$2,0)*$E2184)</f>
        <v>52.620000000000417</v>
      </c>
      <c r="N2184">
        <f>VLOOKUP($F2184,'(참고)타워 스텟 가치'!$B$2:$L$6,N$2,0)+(VLOOKUP($F2184,'(참고)타워 스텟 가치'!$B$2:$L$6,N$2,0)*$E2184)</f>
        <v>0</v>
      </c>
      <c r="O2184">
        <f>VLOOKUP($F2184,'(참고)타워 스텟 가치'!$B$2:$L$6,O$2,0)+(VLOOKUP($F2184,'(참고)타워 스텟 가치'!$B$2:$L$6,O$2,0)*$E2184)</f>
        <v>0</v>
      </c>
      <c r="P2184">
        <f>VLOOKUP($F2184,'(참고)타워 스텟 가치'!$B$2:$L$6,P$2,0)+(VLOOKUP($F2184,'(참고)타워 스텟 가치'!$B$2:$L$6,P$2,0)*$E2184)</f>
        <v>175.4000000000014</v>
      </c>
      <c r="Q2184">
        <f>SUM('스테이지별 몬스터 스텟'!H2184*'(참고)타워 스텟 가치'!$Q$17,'스테이지별 몬스터 스텟'!I2184*'(참고)타워 스텟 가치'!$R$17,'스테이지별 몬스터 스텟'!J2184*'(참고)타워 스텟 가치'!$S$17,'스테이지별 몬스터 스텟'!K2184*'(참고)타워 스텟 가치'!$T$17,'스테이지별 몬스터 스텟'!L2184*'(참고)타워 스텟 가치'!$U$17,'스테이지별 몬스터 스텟'!M2184*'(참고)타워 스텟 가치'!$V$17,'스테이지별 몬스터 스텟'!N2184*'(참고)타워 스텟 가치'!$W$17,'스테이지별 몬스터 스텟'!O2184*'(참고)타워 스텟 가치'!$X$17,'스테이지별 몬스터 스텟'!P2184*'(참고)타워 스텟 가치'!$Y$17)</f>
        <v>1385386.4856250111</v>
      </c>
      <c r="R2184">
        <v>1</v>
      </c>
      <c r="S2184">
        <f>VLOOKUP($F2184,'(참고)타워 스텟 가치'!$B$7:$L$11,S$2,0)+(VLOOKUP($F2184,'(참고)타워 스텟 가치'!$B$7:$L$11,S$2,0)*$E2184)</f>
        <v>2219.9062500000177</v>
      </c>
      <c r="T2184">
        <f>VLOOKUP($F2184,'(참고)타워 스텟 가치'!$B$7:$L$11,T$2,0)+(VLOOKUP($F2184,'(참고)타워 스텟 가치'!$B$7:$L$11,T$2,0)*$E2184)</f>
        <v>3995.831250000032</v>
      </c>
      <c r="U2184">
        <f>VLOOKUP($F2184,'(참고)타워 스텟 가치'!$B$7:$L$11,U$2,0)+(VLOOKUP($F2184,'(참고)타워 스텟 가치'!$B$7:$L$11,U$2,0)*$E2184)</f>
        <v>877000.00000000698</v>
      </c>
      <c r="V2184">
        <f>VLOOKUP($F2184,'(참고)타워 스텟 가치'!$B$7:$L$11,V$2,0)+(VLOOKUP($F2184,'(참고)타워 스텟 가치'!$B$7:$L$11,V$2,0)*$E2184)</f>
        <v>26638.875000000211</v>
      </c>
      <c r="W2184">
        <f>VLOOKUP($F2184,'(참고)타워 스텟 가치'!$B$7:$L$11,W$2,0)+(VLOOKUP($F2184,'(참고)타워 스텟 가치'!$B$7:$L$11,W$2,0)*$E2184)</f>
        <v>443.98125000000351</v>
      </c>
      <c r="X2184">
        <f>VLOOKUP($F2184,'(참고)타워 스텟 가치'!$B$7:$L$11,X$2,0)+(VLOOKUP($F2184,'(참고)타워 스텟 가치'!$B$7:$L$11,X$2,0)*$E2184)</f>
        <v>52.620000000000417</v>
      </c>
      <c r="Y2184">
        <f>VLOOKUP($F2184,'(참고)타워 스텟 가치'!$B$7:$L$11,Y$2,0)+(VLOOKUP($F2184,'(참고)타워 스텟 가치'!$B$7:$L$11,Y$2,0)*$E2184)</f>
        <v>0</v>
      </c>
      <c r="Z2184">
        <f>VLOOKUP($F2184,'(참고)타워 스텟 가치'!$B$7:$L$11,Z$2,0)+(VLOOKUP($F2184,'(참고)타워 스텟 가치'!$B$7:$L$11,Z$2,0)*$E2184)</f>
        <v>0</v>
      </c>
      <c r="AA2184">
        <f>VLOOKUP($F2184,'(참고)타워 스텟 가치'!$B$7:$L$11,AA$2,0)+(VLOOKUP($F2184,'(참고)타워 스텟 가치'!$B$7:$L$11,AA$2,0)*$E2184)</f>
        <v>175.4000000000014</v>
      </c>
      <c r="AB2184">
        <f>SUM('스테이지별 몬스터 스텟'!S2184*'(참고)타워 스텟 가치'!$Q$17,'스테이지별 몬스터 스텟'!T2184*'(참고)타워 스텟 가치'!$R$17,'스테이지별 몬스터 스텟'!U2184*'(참고)타워 스텟 가치'!$S$17,'스테이지별 몬스터 스텟'!V2184*'(참고)타워 스텟 가치'!$T$17,'스테이지별 몬스터 스텟'!W2184*'(참고)타워 스텟 가치'!$U$17,'스테이지별 몬스터 스텟'!X2184*'(참고)타워 스텟 가치'!$V$17,'스테이지별 몬스터 스텟'!Y2184*'(참고)타워 스텟 가치'!$W$17,'스테이지별 몬스터 스텟'!Z2184*'(참고)타워 스텟 가치'!$X$17,'스테이지별 몬스터 스텟'!AA2184*'(참고)타워 스텟 가치'!$Y$17)</f>
        <v>1380502.6918750112</v>
      </c>
      <c r="AC2184">
        <v>2</v>
      </c>
      <c r="AD2184">
        <f>VLOOKUP($F2184,'(참고)타워 스텟 가치'!$B$12:$L$16,AD$2,0)+(VLOOKUP($F2184,'(참고)타워 스텟 가치'!$B$12:$L$16,AD$2,0)*$E2184)</f>
        <v>2219.9062500000177</v>
      </c>
      <c r="AE2184">
        <f>VLOOKUP($F2184,'(참고)타워 스텟 가치'!$B$12:$L$16,AE$2,0)+(VLOOKUP($F2184,'(참고)타워 스텟 가치'!$B$12:$L$16,AE$2,0)*$E2184)</f>
        <v>2663.8875000000212</v>
      </c>
      <c r="AF2184">
        <f>VLOOKUP($F2184,'(참고)타워 스텟 가치'!$B$12:$L$16,AF$2,0)+(VLOOKUP($F2184,'(참고)타워 스텟 가치'!$B$12:$L$16,AF$2,0)*$E2184)</f>
        <v>877000.00000000698</v>
      </c>
      <c r="AG2184">
        <f>VLOOKUP($F2184,'(참고)타워 스텟 가치'!$B$12:$L$16,AG$2,0)+(VLOOKUP($F2184,'(참고)타워 스텟 가치'!$B$12:$L$16,AG$2,0)*$E2184)</f>
        <v>13319.437500000106</v>
      </c>
      <c r="AH2184">
        <f>VLOOKUP($F2184,'(참고)타워 스텟 가치'!$B$12:$L$16,AH$2,0)+(VLOOKUP($F2184,'(참고)타워 스텟 가치'!$B$12:$L$16,AH$2,0)*$E2184)</f>
        <v>443.98125000000351</v>
      </c>
      <c r="AI2184">
        <f>VLOOKUP($F2184,'(참고)타워 스텟 가치'!$B$12:$L$16,AI$2,0)+(VLOOKUP($F2184,'(참고)타워 스텟 가치'!$B$12:$L$16,AI$2,0)*$E2184)</f>
        <v>52.620000000000417</v>
      </c>
      <c r="AJ2184">
        <f>VLOOKUP($F2184,'(참고)타워 스텟 가치'!$B$12:$L$16,AJ$2,0)+(VLOOKUP($F2184,'(참고)타워 스텟 가치'!$B$12:$L$16,AJ$2,0)*$E2184)</f>
        <v>0</v>
      </c>
      <c r="AK2184">
        <f>VLOOKUP($F2184,'(참고)타워 스텟 가치'!$B$12:$L$16,AK$2,0)+(VLOOKUP($F2184,'(참고)타워 스텟 가치'!$B$12:$L$16,AK$2,0)*$E2184)</f>
        <v>0</v>
      </c>
      <c r="AL2184">
        <f>VLOOKUP($F2184,'(참고)타워 스텟 가치'!$B$12:$L$16,AL$2,0)+(VLOOKUP($F2184,'(참고)타워 스텟 가치'!$B$12:$L$16,AL$2,0)*$E2184)</f>
        <v>350.8000000000028</v>
      </c>
      <c r="AM2184">
        <f>SUM('스테이지별 몬스터 스텟'!AD2184*'(참고)타워 스텟 가치'!$Q$17,'스테이지별 몬스터 스텟'!AE2184*'(참고)타워 스텟 가치'!$R$17,'스테이지별 몬스터 스텟'!AF2184*'(참고)타워 스텟 가치'!$S$17,'스테이지별 몬스터 스텟'!AG2184*'(참고)타워 스텟 가치'!$T$17,'스테이지별 몬스터 스텟'!AH2184*'(참고)타워 스텟 가치'!$U$17,'스테이지별 몬스터 스텟'!AI2184*'(참고)타워 스텟 가치'!$V$17,'스테이지별 몬스터 스텟'!AJ2184*'(참고)타워 스텟 가치'!$W$17,'스테이지별 몬스터 스텟'!AK2184*'(참고)타워 스텟 가치'!$X$17,'스테이지별 몬스터 스텟'!AL2184*'(참고)타워 스텟 가치'!$Y$17)</f>
        <v>1352216.7012500109</v>
      </c>
      <c r="AN2184">
        <v>3</v>
      </c>
    </row>
    <row r="2185" spans="3:40" x14ac:dyDescent="0.3">
      <c r="C2185">
        <v>1</v>
      </c>
      <c r="D2185">
        <f t="shared" si="101"/>
        <v>437</v>
      </c>
      <c r="E2185" s="52">
        <f>VLOOKUP(D2185,'스테이지별 난이도 설정'!B:C,2,0)</f>
        <v>174.8000000000014</v>
      </c>
      <c r="F2185" t="str">
        <f t="shared" si="102"/>
        <v>일반</v>
      </c>
      <c r="G2185">
        <f t="shared" si="103"/>
        <v>6</v>
      </c>
      <c r="H2185">
        <f>VLOOKUP($F2185,'(참고)타워 스텟 가치'!$B$2:$L$6,H$2,0)+(VLOOKUP($F2185,'(참고)타워 스텟 가치'!$B$2:$L$6,H$2,0)*$E2185)</f>
        <v>1318.5000000000105</v>
      </c>
      <c r="I2185">
        <f>VLOOKUP($F2185,'(참고)타워 스텟 가치'!$B$2:$L$6,I$2,0)+(VLOOKUP($F2185,'(참고)타워 스텟 가치'!$B$2:$L$6,I$2,0)*$E2185)</f>
        <v>263.70000000000209</v>
      </c>
      <c r="J2185">
        <f>VLOOKUP($F2185,'(참고)타워 스텟 가치'!$B$2:$L$6,J$2,0)+(VLOOKUP($F2185,'(참고)타워 스텟 가치'!$B$2:$L$6,J$2,0)*$E2185)</f>
        <v>879000.00000000698</v>
      </c>
      <c r="K2185">
        <f>VLOOKUP($F2185,'(참고)타워 스텟 가치'!$B$2:$L$6,K$2,0)+(VLOOKUP($F2185,'(참고)타워 스텟 가치'!$B$2:$L$6,K$2,0)*$E2185)</f>
        <v>5274.0000000000418</v>
      </c>
      <c r="L2185">
        <f>VLOOKUP($F2185,'(참고)타워 스텟 가치'!$B$2:$L$6,L$2,0)+(VLOOKUP($F2185,'(참고)타워 스텟 가치'!$B$2:$L$6,L$2,0)*$E2185)</f>
        <v>87.900000000000702</v>
      </c>
      <c r="M2185">
        <f>VLOOKUP($F2185,'(참고)타워 스텟 가치'!$B$2:$L$6,M$2,0)+(VLOOKUP($F2185,'(참고)타워 스텟 가치'!$B$2:$L$6,M$2,0)*$E2185)</f>
        <v>52.740000000000414</v>
      </c>
      <c r="N2185">
        <f>VLOOKUP($F2185,'(참고)타워 스텟 가치'!$B$2:$L$6,N$2,0)+(VLOOKUP($F2185,'(참고)타워 스텟 가치'!$B$2:$L$6,N$2,0)*$E2185)</f>
        <v>0</v>
      </c>
      <c r="O2185">
        <f>VLOOKUP($F2185,'(참고)타워 스텟 가치'!$B$2:$L$6,O$2,0)+(VLOOKUP($F2185,'(참고)타워 스텟 가치'!$B$2:$L$6,O$2,0)*$E2185)</f>
        <v>0</v>
      </c>
      <c r="P2185">
        <f>VLOOKUP($F2185,'(참고)타워 스텟 가치'!$B$2:$L$6,P$2,0)+(VLOOKUP($F2185,'(참고)타워 스텟 가치'!$B$2:$L$6,P$2,0)*$E2185)</f>
        <v>123.06000000000098</v>
      </c>
      <c r="Q2185">
        <f>SUM('스테이지별 몬스터 스텟'!H2185*'(참고)타워 스텟 가치'!$Q$17,'스테이지별 몬스터 스텟'!I2185*'(참고)타워 스텟 가치'!$R$17,'스테이지별 몬스터 스텟'!J2185*'(참고)타워 스텟 가치'!$S$17,'스테이지별 몬스터 스텟'!K2185*'(참고)타워 스텟 가치'!$T$17,'스테이지별 몬스터 스텟'!L2185*'(참고)타워 스텟 가치'!$U$17,'스테이지별 몬스터 스텟'!M2185*'(참고)타워 스텟 가치'!$V$17,'스테이지별 몬스터 스텟'!N2185*'(참고)타워 스텟 가치'!$W$17,'스테이지별 몬스터 스텟'!O2185*'(참고)타워 스텟 가치'!$X$17,'스테이지별 몬스터 스텟'!P2185*'(참고)타워 스텟 가치'!$Y$17)</f>
        <v>1332555.2100000107</v>
      </c>
      <c r="R2185">
        <v>1</v>
      </c>
      <c r="S2185">
        <f>VLOOKUP($F2185,'(참고)타워 스텟 가치'!$B$7:$L$11,S$2,0)+(VLOOKUP($F2185,'(참고)타워 스텟 가치'!$B$7:$L$11,S$2,0)*$E2185)</f>
        <v>439.50000000000352</v>
      </c>
      <c r="T2185">
        <f>VLOOKUP($F2185,'(참고)타워 스텟 가치'!$B$7:$L$11,T$2,0)+(VLOOKUP($F2185,'(참고)타워 스텟 가치'!$B$7:$L$11,T$2,0)*$E2185)</f>
        <v>791.10000000000628</v>
      </c>
      <c r="U2185">
        <f>VLOOKUP($F2185,'(참고)타워 스텟 가치'!$B$7:$L$11,U$2,0)+(VLOOKUP($F2185,'(참고)타워 스텟 가치'!$B$7:$L$11,U$2,0)*$E2185)</f>
        <v>879000.00000000698</v>
      </c>
      <c r="V2185">
        <f>VLOOKUP($F2185,'(참고)타워 스텟 가치'!$B$7:$L$11,V$2,0)+(VLOOKUP($F2185,'(참고)타워 스텟 가치'!$B$7:$L$11,V$2,0)*$E2185)</f>
        <v>5274.0000000000418</v>
      </c>
      <c r="W2185">
        <f>VLOOKUP($F2185,'(참고)타워 스텟 가치'!$B$7:$L$11,W$2,0)+(VLOOKUP($F2185,'(참고)타워 스텟 가치'!$B$7:$L$11,W$2,0)*$E2185)</f>
        <v>87.900000000000702</v>
      </c>
      <c r="X2185">
        <f>VLOOKUP($F2185,'(참고)타워 스텟 가치'!$B$7:$L$11,X$2,0)+(VLOOKUP($F2185,'(참고)타워 스텟 가치'!$B$7:$L$11,X$2,0)*$E2185)</f>
        <v>52.740000000000414</v>
      </c>
      <c r="Y2185">
        <f>VLOOKUP($F2185,'(참고)타워 스텟 가치'!$B$7:$L$11,Y$2,0)+(VLOOKUP($F2185,'(참고)타워 스텟 가치'!$B$7:$L$11,Y$2,0)*$E2185)</f>
        <v>0</v>
      </c>
      <c r="Z2185">
        <f>VLOOKUP($F2185,'(참고)타워 스텟 가치'!$B$7:$L$11,Z$2,0)+(VLOOKUP($F2185,'(참고)타워 스텟 가치'!$B$7:$L$11,Z$2,0)*$E2185)</f>
        <v>0</v>
      </c>
      <c r="AA2185">
        <f>VLOOKUP($F2185,'(참고)타워 스텟 가치'!$B$7:$L$11,AA$2,0)+(VLOOKUP($F2185,'(참고)타워 스텟 가치'!$B$7:$L$11,AA$2,0)*$E2185)</f>
        <v>123.06000000000098</v>
      </c>
      <c r="AB2185">
        <f>SUM('스테이지별 몬스터 스텟'!S2185*'(참고)타워 스텟 가치'!$Q$17,'스테이지별 몬스터 스텟'!T2185*'(참고)타워 스텟 가치'!$R$17,'스테이지별 몬스터 스텟'!U2185*'(참고)타워 스텟 가치'!$S$17,'스테이지별 몬스터 스텟'!V2185*'(참고)타워 스텟 가치'!$T$17,'스테이지별 몬스터 스텟'!W2185*'(참고)타워 스텟 가치'!$U$17,'스테이지별 몬스터 스텟'!X2185*'(참고)타워 스텟 가치'!$V$17,'스테이지별 몬스터 스텟'!Y2185*'(참고)타워 스텟 가치'!$W$17,'스테이지별 몬스터 스텟'!Z2185*'(참고)타워 스텟 가치'!$X$17,'스테이지별 몬스터 스텟'!AA2185*'(참고)타워 스텟 가치'!$Y$17)</f>
        <v>1331588.3100000105</v>
      </c>
      <c r="AC2185">
        <v>2</v>
      </c>
      <c r="AD2185">
        <f>VLOOKUP($F2185,'(참고)타워 스텟 가치'!$B$12:$L$16,AD$2,0)+(VLOOKUP($F2185,'(참고)타워 스텟 가치'!$B$12:$L$16,AD$2,0)*$E2185)</f>
        <v>439.50000000000352</v>
      </c>
      <c r="AE2185">
        <f>VLOOKUP($F2185,'(참고)타워 스텟 가치'!$B$12:$L$16,AE$2,0)+(VLOOKUP($F2185,'(참고)타워 스텟 가치'!$B$12:$L$16,AE$2,0)*$E2185)</f>
        <v>527.40000000000418</v>
      </c>
      <c r="AF2185">
        <f>VLOOKUP($F2185,'(참고)타워 스텟 가치'!$B$12:$L$16,AF$2,0)+(VLOOKUP($F2185,'(참고)타워 스텟 가치'!$B$12:$L$16,AF$2,0)*$E2185)</f>
        <v>879000.00000000698</v>
      </c>
      <c r="AG2185">
        <f>VLOOKUP($F2185,'(참고)타워 스텟 가치'!$B$12:$L$16,AG$2,0)+(VLOOKUP($F2185,'(참고)타워 스텟 가치'!$B$12:$L$16,AG$2,0)*$E2185)</f>
        <v>2637.0000000000209</v>
      </c>
      <c r="AH2185">
        <f>VLOOKUP($F2185,'(참고)타워 스텟 가치'!$B$12:$L$16,AH$2,0)+(VLOOKUP($F2185,'(참고)타워 스텟 가치'!$B$12:$L$16,AH$2,0)*$E2185)</f>
        <v>87.900000000000702</v>
      </c>
      <c r="AI2185">
        <f>VLOOKUP($F2185,'(참고)타워 스텟 가치'!$B$12:$L$16,AI$2,0)+(VLOOKUP($F2185,'(참고)타워 스텟 가치'!$B$12:$L$16,AI$2,0)*$E2185)</f>
        <v>52.740000000000414</v>
      </c>
      <c r="AJ2185">
        <f>VLOOKUP($F2185,'(참고)타워 스텟 가치'!$B$12:$L$16,AJ$2,0)+(VLOOKUP($F2185,'(참고)타워 스텟 가치'!$B$12:$L$16,AJ$2,0)*$E2185)</f>
        <v>0</v>
      </c>
      <c r="AK2185">
        <f>VLOOKUP($F2185,'(참고)타워 스텟 가치'!$B$12:$L$16,AK$2,0)+(VLOOKUP($F2185,'(참고)타워 스텟 가치'!$B$12:$L$16,AK$2,0)*$E2185)</f>
        <v>0</v>
      </c>
      <c r="AL2185">
        <f>VLOOKUP($F2185,'(참고)타워 스텟 가치'!$B$12:$L$16,AL$2,0)+(VLOOKUP($F2185,'(참고)타워 스텟 가치'!$B$12:$L$16,AL$2,0)*$E2185)</f>
        <v>246.12000000000197</v>
      </c>
      <c r="AM2185">
        <f>SUM('스테이지별 몬스터 스텟'!AD2185*'(참고)타워 스텟 가치'!$Q$17,'스테이지별 몬스터 스텟'!AE2185*'(참고)타워 스텟 가치'!$R$17,'스테이지별 몬스터 스텟'!AF2185*'(참고)타워 스텟 가치'!$S$17,'스테이지별 몬스터 스텟'!AG2185*'(참고)타워 스텟 가치'!$T$17,'스테이지별 몬스터 스텟'!AH2185*'(참고)타워 스텟 가치'!$U$17,'스테이지별 몬스터 스텟'!AI2185*'(참고)타워 스텟 가치'!$V$17,'스테이지별 몬스터 스텟'!AJ2185*'(참고)타워 스텟 가치'!$W$17,'스테이지별 몬스터 스텟'!AK2185*'(참고)타워 스텟 가치'!$X$17,'스테이지별 몬스터 스텟'!AL2185*'(참고)타워 스텟 가치'!$Y$17)</f>
        <v>1326164.8800000106</v>
      </c>
      <c r="AN2185">
        <v>3</v>
      </c>
    </row>
    <row r="2186" spans="3:40" x14ac:dyDescent="0.3">
      <c r="C2186">
        <v>2</v>
      </c>
      <c r="D2186">
        <f t="shared" si="101"/>
        <v>437</v>
      </c>
      <c r="E2186" s="52">
        <f>VLOOKUP(D2186,'스테이지별 난이도 설정'!B:C,2,0)</f>
        <v>174.8000000000014</v>
      </c>
      <c r="F2186" t="str">
        <f t="shared" si="102"/>
        <v>레어</v>
      </c>
      <c r="G2186">
        <f t="shared" si="103"/>
        <v>6</v>
      </c>
      <c r="H2186">
        <f>VLOOKUP($F2186,'(참고)타워 스텟 가치'!$B$2:$L$6,H$2,0)+(VLOOKUP($F2186,'(참고)타워 스텟 가치'!$B$2:$L$6,H$2,0)*$E2186)</f>
        <v>1977.7500000000157</v>
      </c>
      <c r="I2186">
        <f>VLOOKUP($F2186,'(참고)타워 스텟 가치'!$B$2:$L$6,I$2,0)+(VLOOKUP($F2186,'(참고)타워 스텟 가치'!$B$2:$L$6,I$2,0)*$E2186)</f>
        <v>395.55000000000314</v>
      </c>
      <c r="J2186">
        <f>VLOOKUP($F2186,'(참고)타워 스텟 가치'!$B$2:$L$6,J$2,0)+(VLOOKUP($F2186,'(참고)타워 스텟 가치'!$B$2:$L$6,J$2,0)*$E2186)</f>
        <v>879000.00000000698</v>
      </c>
      <c r="K2186">
        <f>VLOOKUP($F2186,'(참고)타워 스텟 가치'!$B$2:$L$6,K$2,0)+(VLOOKUP($F2186,'(참고)타워 스텟 가치'!$B$2:$L$6,K$2,0)*$E2186)</f>
        <v>7911.0000000000628</v>
      </c>
      <c r="L2186">
        <f>VLOOKUP($F2186,'(참고)타워 스텟 가치'!$B$2:$L$6,L$2,0)+(VLOOKUP($F2186,'(참고)타워 스텟 가치'!$B$2:$L$6,L$2,0)*$E2186)</f>
        <v>131.85000000000105</v>
      </c>
      <c r="M2186">
        <f>VLOOKUP($F2186,'(참고)타워 스텟 가치'!$B$2:$L$6,M$2,0)+(VLOOKUP($F2186,'(참고)타워 스텟 가치'!$B$2:$L$6,M$2,0)*$E2186)</f>
        <v>52.740000000000414</v>
      </c>
      <c r="N2186">
        <f>VLOOKUP($F2186,'(참고)타워 스텟 가치'!$B$2:$L$6,N$2,0)+(VLOOKUP($F2186,'(참고)타워 스텟 가치'!$B$2:$L$6,N$2,0)*$E2186)</f>
        <v>0</v>
      </c>
      <c r="O2186">
        <f>VLOOKUP($F2186,'(참고)타워 스텟 가치'!$B$2:$L$6,O$2,0)+(VLOOKUP($F2186,'(참고)타워 스텟 가치'!$B$2:$L$6,O$2,0)*$E2186)</f>
        <v>0</v>
      </c>
      <c r="P2186">
        <f>VLOOKUP($F2186,'(참고)타워 스텟 가치'!$B$2:$L$6,P$2,0)+(VLOOKUP($F2186,'(참고)타워 스텟 가치'!$B$2:$L$6,P$2,0)*$E2186)</f>
        <v>123.06000000000098</v>
      </c>
      <c r="Q2186">
        <f>SUM('스테이지별 몬스터 스텟'!H2186*'(참고)타워 스텟 가치'!$Q$17,'스테이지별 몬스터 스텟'!I2186*'(참고)타워 스텟 가치'!$R$17,'스테이지별 몬스터 스텟'!J2186*'(참고)타워 스텟 가치'!$S$17,'스테이지별 몬스터 스텟'!K2186*'(참고)타워 스텟 가치'!$T$17,'스테이지별 몬스터 스텟'!L2186*'(참고)타워 스텟 가치'!$U$17,'스테이지별 몬스터 스텟'!M2186*'(참고)타워 스텟 가치'!$V$17,'스테이지별 몬스터 스텟'!N2186*'(참고)타워 스텟 가치'!$W$17,'스테이지별 몬스터 스텟'!O2186*'(참고)타워 스텟 가치'!$X$17,'스테이지별 몬스터 스텟'!P2186*'(참고)타워 스텟 가치'!$Y$17)</f>
        <v>1339433.3850000107</v>
      </c>
      <c r="R2186">
        <v>1</v>
      </c>
      <c r="S2186">
        <f>VLOOKUP($F2186,'(참고)타워 스텟 가치'!$B$7:$L$11,S$2,0)+(VLOOKUP($F2186,'(참고)타워 스텟 가치'!$B$7:$L$11,S$2,0)*$E2186)</f>
        <v>659.25000000000523</v>
      </c>
      <c r="T2186">
        <f>VLOOKUP($F2186,'(참고)타워 스텟 가치'!$B$7:$L$11,T$2,0)+(VLOOKUP($F2186,'(참고)타워 스텟 가치'!$B$7:$L$11,T$2,0)*$E2186)</f>
        <v>1186.6500000000094</v>
      </c>
      <c r="U2186">
        <f>VLOOKUP($F2186,'(참고)타워 스텟 가치'!$B$7:$L$11,U$2,0)+(VLOOKUP($F2186,'(참고)타워 스텟 가치'!$B$7:$L$11,U$2,0)*$E2186)</f>
        <v>879000.00000000698</v>
      </c>
      <c r="V2186">
        <f>VLOOKUP($F2186,'(참고)타워 스텟 가치'!$B$7:$L$11,V$2,0)+(VLOOKUP($F2186,'(참고)타워 스텟 가치'!$B$7:$L$11,V$2,0)*$E2186)</f>
        <v>7911.0000000000628</v>
      </c>
      <c r="W2186">
        <f>VLOOKUP($F2186,'(참고)타워 스텟 가치'!$B$7:$L$11,W$2,0)+(VLOOKUP($F2186,'(참고)타워 스텟 가치'!$B$7:$L$11,W$2,0)*$E2186)</f>
        <v>131.85000000000105</v>
      </c>
      <c r="X2186">
        <f>VLOOKUP($F2186,'(참고)타워 스텟 가치'!$B$7:$L$11,X$2,0)+(VLOOKUP($F2186,'(참고)타워 스텟 가치'!$B$7:$L$11,X$2,0)*$E2186)</f>
        <v>52.740000000000414</v>
      </c>
      <c r="Y2186">
        <f>VLOOKUP($F2186,'(참고)타워 스텟 가치'!$B$7:$L$11,Y$2,0)+(VLOOKUP($F2186,'(참고)타워 스텟 가치'!$B$7:$L$11,Y$2,0)*$E2186)</f>
        <v>0</v>
      </c>
      <c r="Z2186">
        <f>VLOOKUP($F2186,'(참고)타워 스텟 가치'!$B$7:$L$11,Z$2,0)+(VLOOKUP($F2186,'(참고)타워 스텟 가치'!$B$7:$L$11,Z$2,0)*$E2186)</f>
        <v>0</v>
      </c>
      <c r="AA2186">
        <f>VLOOKUP($F2186,'(참고)타워 스텟 가치'!$B$7:$L$11,AA$2,0)+(VLOOKUP($F2186,'(참고)타워 스텟 가치'!$B$7:$L$11,AA$2,0)*$E2186)</f>
        <v>123.06000000000098</v>
      </c>
      <c r="AB2186">
        <f>SUM('스테이지별 몬스터 스텟'!S2186*'(참고)타워 스텟 가치'!$Q$17,'스테이지별 몬스터 스텟'!T2186*'(참고)타워 스텟 가치'!$R$17,'스테이지별 몬스터 스텟'!U2186*'(참고)타워 스텟 가치'!$S$17,'스테이지별 몬스터 스텟'!V2186*'(참고)타워 스텟 가치'!$T$17,'스테이지별 몬스터 스텟'!W2186*'(참고)타워 스텟 가치'!$U$17,'스테이지별 몬스터 스텟'!X2186*'(참고)타워 스텟 가치'!$V$17,'스테이지별 몬스터 스텟'!Y2186*'(참고)타워 스텟 가치'!$W$17,'스테이지별 몬스터 스텟'!Z2186*'(참고)타워 스텟 가치'!$X$17,'스테이지별 몬스터 스텟'!AA2186*'(참고)타워 스텟 가치'!$Y$17)</f>
        <v>1337983.0350000109</v>
      </c>
      <c r="AC2186">
        <v>2</v>
      </c>
      <c r="AD2186">
        <f>VLOOKUP($F2186,'(참고)타워 스텟 가치'!$B$12:$L$16,AD$2,0)+(VLOOKUP($F2186,'(참고)타워 스텟 가치'!$B$12:$L$16,AD$2,0)*$E2186)</f>
        <v>659.25000000000523</v>
      </c>
      <c r="AE2186">
        <f>VLOOKUP($F2186,'(참고)타워 스텟 가치'!$B$12:$L$16,AE$2,0)+(VLOOKUP($F2186,'(참고)타워 스텟 가치'!$B$12:$L$16,AE$2,0)*$E2186)</f>
        <v>791.10000000000628</v>
      </c>
      <c r="AF2186">
        <f>VLOOKUP($F2186,'(참고)타워 스텟 가치'!$B$12:$L$16,AF$2,0)+(VLOOKUP($F2186,'(참고)타워 스텟 가치'!$B$12:$L$16,AF$2,0)*$E2186)</f>
        <v>879000.00000000698</v>
      </c>
      <c r="AG2186">
        <f>VLOOKUP($F2186,'(참고)타워 스텟 가치'!$B$12:$L$16,AG$2,0)+(VLOOKUP($F2186,'(참고)타워 스텟 가치'!$B$12:$L$16,AG$2,0)*$E2186)</f>
        <v>3955.5000000000314</v>
      </c>
      <c r="AH2186">
        <f>VLOOKUP($F2186,'(참고)타워 스텟 가치'!$B$12:$L$16,AH$2,0)+(VLOOKUP($F2186,'(참고)타워 스텟 가치'!$B$12:$L$16,AH$2,0)*$E2186)</f>
        <v>131.85000000000105</v>
      </c>
      <c r="AI2186">
        <f>VLOOKUP($F2186,'(참고)타워 스텟 가치'!$B$12:$L$16,AI$2,0)+(VLOOKUP($F2186,'(참고)타워 스텟 가치'!$B$12:$L$16,AI$2,0)*$E2186)</f>
        <v>52.740000000000414</v>
      </c>
      <c r="AJ2186">
        <f>VLOOKUP($F2186,'(참고)타워 스텟 가치'!$B$12:$L$16,AJ$2,0)+(VLOOKUP($F2186,'(참고)타워 스텟 가치'!$B$12:$L$16,AJ$2,0)*$E2186)</f>
        <v>0</v>
      </c>
      <c r="AK2186">
        <f>VLOOKUP($F2186,'(참고)타워 스텟 가치'!$B$12:$L$16,AK$2,0)+(VLOOKUP($F2186,'(참고)타워 스텟 가치'!$B$12:$L$16,AK$2,0)*$E2186)</f>
        <v>0</v>
      </c>
      <c r="AL2186">
        <f>VLOOKUP($F2186,'(참고)타워 스텟 가치'!$B$12:$L$16,AL$2,0)+(VLOOKUP($F2186,'(참고)타워 스텟 가치'!$B$12:$L$16,AL$2,0)*$E2186)</f>
        <v>246.12000000000197</v>
      </c>
      <c r="AM2186">
        <f>SUM('스테이지별 몬스터 스텟'!AD2186*'(참고)타워 스텟 가치'!$Q$17,'스테이지별 몬스터 스텟'!AE2186*'(참고)타워 스텟 가치'!$R$17,'스테이지별 몬스터 스텟'!AF2186*'(참고)타워 스텟 가치'!$S$17,'스테이지별 몬스터 스텟'!AG2186*'(참고)타워 스텟 가치'!$T$17,'스테이지별 몬스터 스텟'!AH2186*'(참고)타워 스텟 가치'!$U$17,'스테이지별 몬스터 스텟'!AI2186*'(참고)타워 스텟 가치'!$V$17,'스테이지별 몬스터 스텟'!AJ2186*'(참고)타워 스텟 가치'!$W$17,'스테이지별 몬스터 스텟'!AK2186*'(참고)타워 스텟 가치'!$X$17,'스테이지별 몬스터 스텟'!AL2186*'(참고)타워 스텟 가치'!$Y$17)</f>
        <v>1329724.8300000103</v>
      </c>
      <c r="AN2186">
        <v>3</v>
      </c>
    </row>
    <row r="2187" spans="3:40" x14ac:dyDescent="0.3">
      <c r="C2187">
        <v>3</v>
      </c>
      <c r="D2187">
        <f t="shared" si="101"/>
        <v>437</v>
      </c>
      <c r="E2187" s="52">
        <f>VLOOKUP(D2187,'스테이지별 난이도 설정'!B:C,2,0)</f>
        <v>174.8000000000014</v>
      </c>
      <c r="F2187" t="str">
        <f t="shared" si="102"/>
        <v>에픽</v>
      </c>
      <c r="G2187">
        <f t="shared" si="103"/>
        <v>6</v>
      </c>
      <c r="H2187">
        <f>VLOOKUP($F2187,'(참고)타워 스텟 가치'!$B$2:$L$6,H$2,0)+(VLOOKUP($F2187,'(참고)타워 스텟 가치'!$B$2:$L$6,H$2,0)*$E2187)</f>
        <v>2966.6250000000236</v>
      </c>
      <c r="I2187">
        <f>VLOOKUP($F2187,'(참고)타워 스텟 가치'!$B$2:$L$6,I$2,0)+(VLOOKUP($F2187,'(참고)타워 스텟 가치'!$B$2:$L$6,I$2,0)*$E2187)</f>
        <v>593.32500000000471</v>
      </c>
      <c r="J2187">
        <f>VLOOKUP($F2187,'(참고)타워 스텟 가치'!$B$2:$L$6,J$2,0)+(VLOOKUP($F2187,'(참고)타워 스텟 가치'!$B$2:$L$6,J$2,0)*$E2187)</f>
        <v>879000.00000000698</v>
      </c>
      <c r="K2187">
        <f>VLOOKUP($F2187,'(참고)타워 스텟 가치'!$B$2:$L$6,K$2,0)+(VLOOKUP($F2187,'(참고)타워 스텟 가치'!$B$2:$L$6,K$2,0)*$E2187)</f>
        <v>11866.500000000095</v>
      </c>
      <c r="L2187">
        <f>VLOOKUP($F2187,'(참고)타워 스텟 가치'!$B$2:$L$6,L$2,0)+(VLOOKUP($F2187,'(참고)타워 스텟 가치'!$B$2:$L$6,L$2,0)*$E2187)</f>
        <v>197.77500000000157</v>
      </c>
      <c r="M2187">
        <f>VLOOKUP($F2187,'(참고)타워 스텟 가치'!$B$2:$L$6,M$2,0)+(VLOOKUP($F2187,'(참고)타워 스텟 가치'!$B$2:$L$6,M$2,0)*$E2187)</f>
        <v>52.740000000000414</v>
      </c>
      <c r="N2187">
        <f>VLOOKUP($F2187,'(참고)타워 스텟 가치'!$B$2:$L$6,N$2,0)+(VLOOKUP($F2187,'(참고)타워 스텟 가치'!$B$2:$L$6,N$2,0)*$E2187)</f>
        <v>0</v>
      </c>
      <c r="O2187">
        <f>VLOOKUP($F2187,'(참고)타워 스텟 가치'!$B$2:$L$6,O$2,0)+(VLOOKUP($F2187,'(참고)타워 스텟 가치'!$B$2:$L$6,O$2,0)*$E2187)</f>
        <v>0</v>
      </c>
      <c r="P2187">
        <f>VLOOKUP($F2187,'(참고)타워 스텟 가치'!$B$2:$L$6,P$2,0)+(VLOOKUP($F2187,'(참고)타워 스텟 가치'!$B$2:$L$6,P$2,0)*$E2187)</f>
        <v>123.06000000000098</v>
      </c>
      <c r="Q2187">
        <f>SUM('스테이지별 몬스터 스텟'!H2187*'(참고)타워 스텟 가치'!$Q$17,'스테이지별 몬스터 스텟'!I2187*'(참고)타워 스텟 가치'!$R$17,'스테이지별 몬스터 스텟'!J2187*'(참고)타워 스텟 가치'!$S$17,'스테이지별 몬스터 스텟'!K2187*'(참고)타워 스텟 가치'!$T$17,'스테이지별 몬스터 스텟'!L2187*'(참고)타워 스텟 가치'!$U$17,'스테이지별 몬스터 스텟'!M2187*'(참고)타워 스텟 가치'!$V$17,'스테이지별 몬스터 스텟'!N2187*'(참고)타워 스텟 가치'!$W$17,'스테이지별 몬스터 스텟'!O2187*'(참고)타워 스텟 가치'!$X$17,'스테이지별 몬스터 스텟'!P2187*'(참고)타워 스텟 가치'!$Y$17)</f>
        <v>1349750.6475000109</v>
      </c>
      <c r="R2187">
        <v>1</v>
      </c>
      <c r="S2187">
        <f>VLOOKUP($F2187,'(참고)타워 스텟 가치'!$B$7:$L$11,S$2,0)+(VLOOKUP($F2187,'(참고)타워 스텟 가치'!$B$7:$L$11,S$2,0)*$E2187)</f>
        <v>988.87500000000784</v>
      </c>
      <c r="T2187">
        <f>VLOOKUP($F2187,'(참고)타워 스텟 가치'!$B$7:$L$11,T$2,0)+(VLOOKUP($F2187,'(참고)타워 스텟 가치'!$B$7:$L$11,T$2,0)*$E2187)</f>
        <v>1779.9750000000142</v>
      </c>
      <c r="U2187">
        <f>VLOOKUP($F2187,'(참고)타워 스텟 가치'!$B$7:$L$11,U$2,0)+(VLOOKUP($F2187,'(참고)타워 스텟 가치'!$B$7:$L$11,U$2,0)*$E2187)</f>
        <v>879000.00000000698</v>
      </c>
      <c r="V2187">
        <f>VLOOKUP($F2187,'(참고)타워 스텟 가치'!$B$7:$L$11,V$2,0)+(VLOOKUP($F2187,'(참고)타워 스텟 가치'!$B$7:$L$11,V$2,0)*$E2187)</f>
        <v>11866.500000000095</v>
      </c>
      <c r="W2187">
        <f>VLOOKUP($F2187,'(참고)타워 스텟 가치'!$B$7:$L$11,W$2,0)+(VLOOKUP($F2187,'(참고)타워 스텟 가치'!$B$7:$L$11,W$2,0)*$E2187)</f>
        <v>197.77500000000157</v>
      </c>
      <c r="X2187">
        <f>VLOOKUP($F2187,'(참고)타워 스텟 가치'!$B$7:$L$11,X$2,0)+(VLOOKUP($F2187,'(참고)타워 스텟 가치'!$B$7:$L$11,X$2,0)*$E2187)</f>
        <v>52.740000000000414</v>
      </c>
      <c r="Y2187">
        <f>VLOOKUP($F2187,'(참고)타워 스텟 가치'!$B$7:$L$11,Y$2,0)+(VLOOKUP($F2187,'(참고)타워 스텟 가치'!$B$7:$L$11,Y$2,0)*$E2187)</f>
        <v>0</v>
      </c>
      <c r="Z2187">
        <f>VLOOKUP($F2187,'(참고)타워 스텟 가치'!$B$7:$L$11,Z$2,0)+(VLOOKUP($F2187,'(참고)타워 스텟 가치'!$B$7:$L$11,Z$2,0)*$E2187)</f>
        <v>0</v>
      </c>
      <c r="AA2187">
        <f>VLOOKUP($F2187,'(참고)타워 스텟 가치'!$B$7:$L$11,AA$2,0)+(VLOOKUP($F2187,'(참고)타워 스텟 가치'!$B$7:$L$11,AA$2,0)*$E2187)</f>
        <v>123.06000000000098</v>
      </c>
      <c r="AB2187">
        <f>SUM('스테이지별 몬스터 스텟'!S2187*'(참고)타워 스텟 가치'!$Q$17,'스테이지별 몬스터 스텟'!T2187*'(참고)타워 스텟 가치'!$R$17,'스테이지별 몬스터 스텟'!U2187*'(참고)타워 스텟 가치'!$S$17,'스테이지별 몬스터 스텟'!V2187*'(참고)타워 스텟 가치'!$T$17,'스테이지별 몬스터 스텟'!W2187*'(참고)타워 스텟 가치'!$U$17,'스테이지별 몬스터 스텟'!X2187*'(참고)타워 스텟 가치'!$V$17,'스테이지별 몬스터 스텟'!Y2187*'(참고)타워 스텟 가치'!$W$17,'스테이지별 몬스터 스텟'!Z2187*'(참고)타워 스텟 가치'!$X$17,'스테이지별 몬스터 스텟'!AA2187*'(참고)타워 스텟 가치'!$Y$17)</f>
        <v>1347575.122500011</v>
      </c>
      <c r="AC2187">
        <v>2</v>
      </c>
      <c r="AD2187">
        <f>VLOOKUP($F2187,'(참고)타워 스텟 가치'!$B$12:$L$16,AD$2,0)+(VLOOKUP($F2187,'(참고)타워 스텟 가치'!$B$12:$L$16,AD$2,0)*$E2187)</f>
        <v>988.87500000000784</v>
      </c>
      <c r="AE2187">
        <f>VLOOKUP($F2187,'(참고)타워 스텟 가치'!$B$12:$L$16,AE$2,0)+(VLOOKUP($F2187,'(참고)타워 스텟 가치'!$B$12:$L$16,AE$2,0)*$E2187)</f>
        <v>1186.6500000000094</v>
      </c>
      <c r="AF2187">
        <f>VLOOKUP($F2187,'(참고)타워 스텟 가치'!$B$12:$L$16,AF$2,0)+(VLOOKUP($F2187,'(참고)타워 스텟 가치'!$B$12:$L$16,AF$2,0)*$E2187)</f>
        <v>879000.00000000698</v>
      </c>
      <c r="AG2187">
        <f>VLOOKUP($F2187,'(참고)타워 스텟 가치'!$B$12:$L$16,AG$2,0)+(VLOOKUP($F2187,'(참고)타워 스텟 가치'!$B$12:$L$16,AG$2,0)*$E2187)</f>
        <v>5933.2500000000473</v>
      </c>
      <c r="AH2187">
        <f>VLOOKUP($F2187,'(참고)타워 스텟 가치'!$B$12:$L$16,AH$2,0)+(VLOOKUP($F2187,'(참고)타워 스텟 가치'!$B$12:$L$16,AH$2,0)*$E2187)</f>
        <v>197.77500000000157</v>
      </c>
      <c r="AI2187">
        <f>VLOOKUP($F2187,'(참고)타워 스텟 가치'!$B$12:$L$16,AI$2,0)+(VLOOKUP($F2187,'(참고)타워 스텟 가치'!$B$12:$L$16,AI$2,0)*$E2187)</f>
        <v>52.740000000000414</v>
      </c>
      <c r="AJ2187">
        <f>VLOOKUP($F2187,'(참고)타워 스텟 가치'!$B$12:$L$16,AJ$2,0)+(VLOOKUP($F2187,'(참고)타워 스텟 가치'!$B$12:$L$16,AJ$2,0)*$E2187)</f>
        <v>0</v>
      </c>
      <c r="AK2187">
        <f>VLOOKUP($F2187,'(참고)타워 스텟 가치'!$B$12:$L$16,AK$2,0)+(VLOOKUP($F2187,'(참고)타워 스텟 가치'!$B$12:$L$16,AK$2,0)*$E2187)</f>
        <v>0</v>
      </c>
      <c r="AL2187">
        <f>VLOOKUP($F2187,'(참고)타워 스텟 가치'!$B$12:$L$16,AL$2,0)+(VLOOKUP($F2187,'(참고)타워 스텟 가치'!$B$12:$L$16,AL$2,0)*$E2187)</f>
        <v>246.12000000000197</v>
      </c>
      <c r="AM2187">
        <f>SUM('스테이지별 몬스터 스텟'!AD2187*'(참고)타워 스텟 가치'!$Q$17,'스테이지별 몬스터 스텟'!AE2187*'(참고)타워 스텟 가치'!$R$17,'스테이지별 몬스터 스텟'!AF2187*'(참고)타워 스텟 가치'!$S$17,'스테이지별 몬스터 스텟'!AG2187*'(참고)타워 스텟 가치'!$T$17,'스테이지별 몬스터 스텟'!AH2187*'(참고)타워 스텟 가치'!$U$17,'스테이지별 몬스터 스텟'!AI2187*'(참고)타워 스텟 가치'!$V$17,'스테이지별 몬스터 스텟'!AJ2187*'(참고)타워 스텟 가치'!$W$17,'스테이지별 몬스터 스텟'!AK2187*'(참고)타워 스텟 가치'!$X$17,'스테이지별 몬스터 스텟'!AL2187*'(참고)타워 스텟 가치'!$Y$17)</f>
        <v>1335064.7550000106</v>
      </c>
      <c r="AN2187">
        <v>3</v>
      </c>
    </row>
    <row r="2188" spans="3:40" x14ac:dyDescent="0.3">
      <c r="C2188">
        <v>4</v>
      </c>
      <c r="D2188">
        <f t="shared" si="101"/>
        <v>437</v>
      </c>
      <c r="E2188" s="52">
        <f>VLOOKUP(D2188,'스테이지별 난이도 설정'!B:C,2,0)</f>
        <v>174.8000000000014</v>
      </c>
      <c r="F2188" t="str">
        <f t="shared" si="102"/>
        <v>유니크</v>
      </c>
      <c r="G2188">
        <f t="shared" si="103"/>
        <v>6</v>
      </c>
      <c r="H2188">
        <f>VLOOKUP($F2188,'(참고)타워 스텟 가치'!$B$2:$L$6,H$2,0)+(VLOOKUP($F2188,'(참고)타워 스텟 가치'!$B$2:$L$6,H$2,0)*$E2188)</f>
        <v>4449.9375000000355</v>
      </c>
      <c r="I2188">
        <f>VLOOKUP($F2188,'(참고)타워 스텟 가치'!$B$2:$L$6,I$2,0)+(VLOOKUP($F2188,'(참고)타워 스텟 가치'!$B$2:$L$6,I$2,0)*$E2188)</f>
        <v>889.98750000000712</v>
      </c>
      <c r="J2188">
        <f>VLOOKUP($F2188,'(참고)타워 스텟 가치'!$B$2:$L$6,J$2,0)+(VLOOKUP($F2188,'(참고)타워 스텟 가치'!$B$2:$L$6,J$2,0)*$E2188)</f>
        <v>879000.00000000698</v>
      </c>
      <c r="K2188">
        <f>VLOOKUP($F2188,'(참고)타워 스텟 가치'!$B$2:$L$6,K$2,0)+(VLOOKUP($F2188,'(참고)타워 스텟 가치'!$B$2:$L$6,K$2,0)*$E2188)</f>
        <v>17799.750000000142</v>
      </c>
      <c r="L2188">
        <f>VLOOKUP($F2188,'(참고)타워 스텟 가치'!$B$2:$L$6,L$2,0)+(VLOOKUP($F2188,'(참고)타워 스텟 가치'!$B$2:$L$6,L$2,0)*$E2188)</f>
        <v>296.66250000000235</v>
      </c>
      <c r="M2188">
        <f>VLOOKUP($F2188,'(참고)타워 스텟 가치'!$B$2:$L$6,M$2,0)+(VLOOKUP($F2188,'(참고)타워 스텟 가치'!$B$2:$L$6,M$2,0)*$E2188)</f>
        <v>52.740000000000414</v>
      </c>
      <c r="N2188">
        <f>VLOOKUP($F2188,'(참고)타워 스텟 가치'!$B$2:$L$6,N$2,0)+(VLOOKUP($F2188,'(참고)타워 스텟 가치'!$B$2:$L$6,N$2,0)*$E2188)</f>
        <v>0</v>
      </c>
      <c r="O2188">
        <f>VLOOKUP($F2188,'(참고)타워 스텟 가치'!$B$2:$L$6,O$2,0)+(VLOOKUP($F2188,'(참고)타워 스텟 가치'!$B$2:$L$6,O$2,0)*$E2188)</f>
        <v>0</v>
      </c>
      <c r="P2188">
        <f>VLOOKUP($F2188,'(참고)타워 스텟 가치'!$B$2:$L$6,P$2,0)+(VLOOKUP($F2188,'(참고)타워 스텟 가치'!$B$2:$L$6,P$2,0)*$E2188)</f>
        <v>175.8000000000014</v>
      </c>
      <c r="Q2188">
        <f>SUM('스테이지별 몬스터 스텟'!H2188*'(참고)타워 스텟 가치'!$Q$17,'스테이지별 몬스터 스텟'!I2188*'(참고)타워 스텟 가치'!$R$17,'스테이지별 몬스터 스텟'!J2188*'(참고)타워 스텟 가치'!$S$17,'스테이지별 몬스터 스텟'!K2188*'(참고)타워 스텟 가치'!$T$17,'스테이지별 몬스터 스텟'!L2188*'(참고)타워 스텟 가치'!$U$17,'스테이지별 몬스터 스텟'!M2188*'(참고)타워 스텟 가치'!$V$17,'스테이지별 몬스터 스텟'!N2188*'(참고)타워 스텟 가치'!$W$17,'스테이지별 몬스터 스텟'!O2188*'(참고)타워 스텟 가치'!$X$17,'스테이지별 몬스터 스텟'!P2188*'(참고)타워 스텟 가치'!$Y$17)</f>
        <v>1365332.0212500109</v>
      </c>
      <c r="R2188">
        <v>1</v>
      </c>
      <c r="S2188">
        <f>VLOOKUP($F2188,'(참고)타워 스텟 가치'!$B$7:$L$11,S$2,0)+(VLOOKUP($F2188,'(참고)타워 스텟 가치'!$B$7:$L$11,S$2,0)*$E2188)</f>
        <v>1483.3125000000118</v>
      </c>
      <c r="T2188">
        <f>VLOOKUP($F2188,'(참고)타워 스텟 가치'!$B$7:$L$11,T$2,0)+(VLOOKUP($F2188,'(참고)타워 스텟 가치'!$B$7:$L$11,T$2,0)*$E2188)</f>
        <v>2669.9625000000215</v>
      </c>
      <c r="U2188">
        <f>VLOOKUP($F2188,'(참고)타워 스텟 가치'!$B$7:$L$11,U$2,0)+(VLOOKUP($F2188,'(참고)타워 스텟 가치'!$B$7:$L$11,U$2,0)*$E2188)</f>
        <v>879000.00000000698</v>
      </c>
      <c r="V2188">
        <f>VLOOKUP($F2188,'(참고)타워 스텟 가치'!$B$7:$L$11,V$2,0)+(VLOOKUP($F2188,'(참고)타워 스텟 가치'!$B$7:$L$11,V$2,0)*$E2188)</f>
        <v>17799.750000000142</v>
      </c>
      <c r="W2188">
        <f>VLOOKUP($F2188,'(참고)타워 스텟 가치'!$B$7:$L$11,W$2,0)+(VLOOKUP($F2188,'(참고)타워 스텟 가치'!$B$7:$L$11,W$2,0)*$E2188)</f>
        <v>296.66250000000235</v>
      </c>
      <c r="X2188">
        <f>VLOOKUP($F2188,'(참고)타워 스텟 가치'!$B$7:$L$11,X$2,0)+(VLOOKUP($F2188,'(참고)타워 스텟 가치'!$B$7:$L$11,X$2,0)*$E2188)</f>
        <v>52.740000000000414</v>
      </c>
      <c r="Y2188">
        <f>VLOOKUP($F2188,'(참고)타워 스텟 가치'!$B$7:$L$11,Y$2,0)+(VLOOKUP($F2188,'(참고)타워 스텟 가치'!$B$7:$L$11,Y$2,0)*$E2188)</f>
        <v>0</v>
      </c>
      <c r="Z2188">
        <f>VLOOKUP($F2188,'(참고)타워 스텟 가치'!$B$7:$L$11,Z$2,0)+(VLOOKUP($F2188,'(참고)타워 스텟 가치'!$B$7:$L$11,Z$2,0)*$E2188)</f>
        <v>0</v>
      </c>
      <c r="AA2188">
        <f>VLOOKUP($F2188,'(참고)타워 스텟 가치'!$B$7:$L$11,AA$2,0)+(VLOOKUP($F2188,'(참고)타워 스텟 가치'!$B$7:$L$11,AA$2,0)*$E2188)</f>
        <v>175.8000000000014</v>
      </c>
      <c r="AB2188">
        <f>SUM('스테이지별 몬스터 스텟'!S2188*'(참고)타워 스텟 가치'!$Q$17,'스테이지별 몬스터 스텟'!T2188*'(참고)타워 스텟 가치'!$R$17,'스테이지별 몬스터 스텟'!U2188*'(참고)타워 스텟 가치'!$S$17,'스테이지별 몬스터 스텟'!V2188*'(참고)타워 스텟 가치'!$T$17,'스테이지별 몬스터 스텟'!W2188*'(참고)타워 스텟 가치'!$U$17,'스테이지별 몬스터 스텟'!X2188*'(참고)타워 스텟 가치'!$V$17,'스테이지별 몬스터 스텟'!Y2188*'(참고)타워 스텟 가치'!$W$17,'스테이지별 몬스터 스텟'!Z2188*'(참고)타워 스텟 가치'!$X$17,'스테이지별 몬스터 스텟'!AA2188*'(참고)타워 스텟 가치'!$Y$17)</f>
        <v>1362068.7337500108</v>
      </c>
      <c r="AC2188">
        <v>2</v>
      </c>
      <c r="AD2188">
        <f>VLOOKUP($F2188,'(참고)타워 스텟 가치'!$B$12:$L$16,AD$2,0)+(VLOOKUP($F2188,'(참고)타워 스텟 가치'!$B$12:$L$16,AD$2,0)*$E2188)</f>
        <v>1483.3125000000118</v>
      </c>
      <c r="AE2188">
        <f>VLOOKUP($F2188,'(참고)타워 스텟 가치'!$B$12:$L$16,AE$2,0)+(VLOOKUP($F2188,'(참고)타워 스텟 가치'!$B$12:$L$16,AE$2,0)*$E2188)</f>
        <v>1779.9750000000142</v>
      </c>
      <c r="AF2188">
        <f>VLOOKUP($F2188,'(참고)타워 스텟 가치'!$B$12:$L$16,AF$2,0)+(VLOOKUP($F2188,'(참고)타워 스텟 가치'!$B$12:$L$16,AF$2,0)*$E2188)</f>
        <v>879000.00000000698</v>
      </c>
      <c r="AG2188">
        <f>VLOOKUP($F2188,'(참고)타워 스텟 가치'!$B$12:$L$16,AG$2,0)+(VLOOKUP($F2188,'(참고)타워 스텟 가치'!$B$12:$L$16,AG$2,0)*$E2188)</f>
        <v>8899.8750000000709</v>
      </c>
      <c r="AH2188">
        <f>VLOOKUP($F2188,'(참고)타워 스텟 가치'!$B$12:$L$16,AH$2,0)+(VLOOKUP($F2188,'(참고)타워 스텟 가치'!$B$12:$L$16,AH$2,0)*$E2188)</f>
        <v>296.66250000000235</v>
      </c>
      <c r="AI2188">
        <f>VLOOKUP($F2188,'(참고)타워 스텟 가치'!$B$12:$L$16,AI$2,0)+(VLOOKUP($F2188,'(참고)타워 스텟 가치'!$B$12:$L$16,AI$2,0)*$E2188)</f>
        <v>52.740000000000414</v>
      </c>
      <c r="AJ2188">
        <f>VLOOKUP($F2188,'(참고)타워 스텟 가치'!$B$12:$L$16,AJ$2,0)+(VLOOKUP($F2188,'(참고)타워 스텟 가치'!$B$12:$L$16,AJ$2,0)*$E2188)</f>
        <v>0</v>
      </c>
      <c r="AK2188">
        <f>VLOOKUP($F2188,'(참고)타워 스텟 가치'!$B$12:$L$16,AK$2,0)+(VLOOKUP($F2188,'(참고)타워 스텟 가치'!$B$12:$L$16,AK$2,0)*$E2188)</f>
        <v>0</v>
      </c>
      <c r="AL2188">
        <f>VLOOKUP($F2188,'(참고)타워 스텟 가치'!$B$12:$L$16,AL$2,0)+(VLOOKUP($F2188,'(참고)타워 스텟 가치'!$B$12:$L$16,AL$2,0)*$E2188)</f>
        <v>351.60000000000281</v>
      </c>
      <c r="AM2188">
        <f>SUM('스테이지별 몬스터 스텟'!AD2188*'(참고)타워 스텟 가치'!$Q$17,'스테이지별 몬스터 스텟'!AE2188*'(참고)타워 스텟 가치'!$R$17,'스테이지별 몬스터 스텟'!AF2188*'(참고)타워 스텟 가치'!$S$17,'스테이지별 몬스터 스텟'!AG2188*'(참고)타워 스텟 가치'!$T$17,'스테이지별 몬스터 스텟'!AH2188*'(참고)타워 스텟 가치'!$U$17,'스테이지별 몬스터 스텟'!AI2188*'(참고)타워 스텟 가치'!$V$17,'스테이지별 몬스터 스텟'!AJ2188*'(참고)타워 스텟 가치'!$W$17,'스테이지별 몬스터 스텟'!AK2188*'(참고)타워 스텟 가치'!$X$17,'스테이지별 몬스터 스텟'!AL2188*'(참고)타워 스텟 가치'!$Y$17)</f>
        <v>1343285.6025000107</v>
      </c>
      <c r="AN2188">
        <v>3</v>
      </c>
    </row>
    <row r="2189" spans="3:40" x14ac:dyDescent="0.3">
      <c r="C2189">
        <v>5</v>
      </c>
      <c r="D2189">
        <f t="shared" si="101"/>
        <v>437</v>
      </c>
      <c r="E2189" s="52">
        <f>VLOOKUP(D2189,'스테이지별 난이도 설정'!B:C,2,0)</f>
        <v>174.8000000000014</v>
      </c>
      <c r="F2189" t="str">
        <f t="shared" si="102"/>
        <v>스페셜</v>
      </c>
      <c r="G2189">
        <f t="shared" si="103"/>
        <v>6</v>
      </c>
      <c r="H2189">
        <f>VLOOKUP($F2189,'(참고)타워 스텟 가치'!$B$2:$L$6,H$2,0)+(VLOOKUP($F2189,'(참고)타워 스텟 가치'!$B$2:$L$6,H$2,0)*$E2189)</f>
        <v>6674.9062500000537</v>
      </c>
      <c r="I2189">
        <f>VLOOKUP($F2189,'(참고)타워 스텟 가치'!$B$2:$L$6,I$2,0)+(VLOOKUP($F2189,'(참고)타워 스텟 가치'!$B$2:$L$6,I$2,0)*$E2189)</f>
        <v>1334.9812500000107</v>
      </c>
      <c r="J2189">
        <f>VLOOKUP($F2189,'(참고)타워 스텟 가치'!$B$2:$L$6,J$2,0)+(VLOOKUP($F2189,'(참고)타워 스텟 가치'!$B$2:$L$6,J$2,0)*$E2189)</f>
        <v>879000.00000000698</v>
      </c>
      <c r="K2189">
        <f>VLOOKUP($F2189,'(참고)타워 스텟 가치'!$B$2:$L$6,K$2,0)+(VLOOKUP($F2189,'(참고)타워 스텟 가치'!$B$2:$L$6,K$2,0)*$E2189)</f>
        <v>26699.625000000215</v>
      </c>
      <c r="L2189">
        <f>VLOOKUP($F2189,'(참고)타워 스텟 가치'!$B$2:$L$6,L$2,0)+(VLOOKUP($F2189,'(참고)타워 스텟 가치'!$B$2:$L$6,L$2,0)*$E2189)</f>
        <v>444.99375000000356</v>
      </c>
      <c r="M2189">
        <f>VLOOKUP($F2189,'(참고)타워 스텟 가치'!$B$2:$L$6,M$2,0)+(VLOOKUP($F2189,'(참고)타워 스텟 가치'!$B$2:$L$6,M$2,0)*$E2189)</f>
        <v>52.740000000000414</v>
      </c>
      <c r="N2189">
        <f>VLOOKUP($F2189,'(참고)타워 스텟 가치'!$B$2:$L$6,N$2,0)+(VLOOKUP($F2189,'(참고)타워 스텟 가치'!$B$2:$L$6,N$2,0)*$E2189)</f>
        <v>0</v>
      </c>
      <c r="O2189">
        <f>VLOOKUP($F2189,'(참고)타워 스텟 가치'!$B$2:$L$6,O$2,0)+(VLOOKUP($F2189,'(참고)타워 스텟 가치'!$B$2:$L$6,O$2,0)*$E2189)</f>
        <v>0</v>
      </c>
      <c r="P2189">
        <f>VLOOKUP($F2189,'(참고)타워 스텟 가치'!$B$2:$L$6,P$2,0)+(VLOOKUP($F2189,'(참고)타워 스텟 가치'!$B$2:$L$6,P$2,0)*$E2189)</f>
        <v>175.8000000000014</v>
      </c>
      <c r="Q2189">
        <f>SUM('스테이지별 몬스터 스텟'!H2189*'(참고)타워 스텟 가치'!$Q$17,'스테이지별 몬스터 스텟'!I2189*'(참고)타워 스텟 가치'!$R$17,'스테이지별 몬스터 스텟'!J2189*'(참고)타워 스텟 가치'!$S$17,'스테이지별 몬스터 스텟'!K2189*'(참고)타워 스텟 가치'!$T$17,'스테이지별 몬스터 스텟'!L2189*'(참고)타워 스텟 가치'!$U$17,'스테이지별 몬스터 스텟'!M2189*'(참고)타워 스텟 가치'!$V$17,'스테이지별 몬스터 스텟'!N2189*'(참고)타워 스텟 가치'!$W$17,'스테이지별 몬스터 스텟'!O2189*'(참고)타워 스텟 가치'!$X$17,'스테이지별 몬스터 스텟'!P2189*'(참고)타워 스텟 가치'!$Y$17)</f>
        <v>1388545.8618750111</v>
      </c>
      <c r="R2189">
        <v>1</v>
      </c>
      <c r="S2189">
        <f>VLOOKUP($F2189,'(참고)타워 스텟 가치'!$B$7:$L$11,S$2,0)+(VLOOKUP($F2189,'(참고)타워 스텟 가치'!$B$7:$L$11,S$2,0)*$E2189)</f>
        <v>2224.9687500000177</v>
      </c>
      <c r="T2189">
        <f>VLOOKUP($F2189,'(참고)타워 스텟 가치'!$B$7:$L$11,T$2,0)+(VLOOKUP($F2189,'(참고)타워 스텟 가치'!$B$7:$L$11,T$2,0)*$E2189)</f>
        <v>4004.9437500000322</v>
      </c>
      <c r="U2189">
        <f>VLOOKUP($F2189,'(참고)타워 스텟 가치'!$B$7:$L$11,U$2,0)+(VLOOKUP($F2189,'(참고)타워 스텟 가치'!$B$7:$L$11,U$2,0)*$E2189)</f>
        <v>879000.00000000698</v>
      </c>
      <c r="V2189">
        <f>VLOOKUP($F2189,'(참고)타워 스텟 가치'!$B$7:$L$11,V$2,0)+(VLOOKUP($F2189,'(참고)타워 스텟 가치'!$B$7:$L$11,V$2,0)*$E2189)</f>
        <v>26699.625000000215</v>
      </c>
      <c r="W2189">
        <f>VLOOKUP($F2189,'(참고)타워 스텟 가치'!$B$7:$L$11,W$2,0)+(VLOOKUP($F2189,'(참고)타워 스텟 가치'!$B$7:$L$11,W$2,0)*$E2189)</f>
        <v>444.99375000000356</v>
      </c>
      <c r="X2189">
        <f>VLOOKUP($F2189,'(참고)타워 스텟 가치'!$B$7:$L$11,X$2,0)+(VLOOKUP($F2189,'(참고)타워 스텟 가치'!$B$7:$L$11,X$2,0)*$E2189)</f>
        <v>52.740000000000414</v>
      </c>
      <c r="Y2189">
        <f>VLOOKUP($F2189,'(참고)타워 스텟 가치'!$B$7:$L$11,Y$2,0)+(VLOOKUP($F2189,'(참고)타워 스텟 가치'!$B$7:$L$11,Y$2,0)*$E2189)</f>
        <v>0</v>
      </c>
      <c r="Z2189">
        <f>VLOOKUP($F2189,'(참고)타워 스텟 가치'!$B$7:$L$11,Z$2,0)+(VLOOKUP($F2189,'(참고)타워 스텟 가치'!$B$7:$L$11,Z$2,0)*$E2189)</f>
        <v>0</v>
      </c>
      <c r="AA2189">
        <f>VLOOKUP($F2189,'(참고)타워 스텟 가치'!$B$7:$L$11,AA$2,0)+(VLOOKUP($F2189,'(참고)타워 스텟 가치'!$B$7:$L$11,AA$2,0)*$E2189)</f>
        <v>175.8000000000014</v>
      </c>
      <c r="AB2189">
        <f>SUM('스테이지별 몬스터 스텟'!S2189*'(참고)타워 스텟 가치'!$Q$17,'스테이지별 몬스터 스텟'!T2189*'(참고)타워 스텟 가치'!$R$17,'스테이지별 몬스터 스텟'!U2189*'(참고)타워 스텟 가치'!$S$17,'스테이지별 몬스터 스텟'!V2189*'(참고)타워 스텟 가치'!$T$17,'스테이지별 몬스터 스텟'!W2189*'(참고)타워 스텟 가치'!$U$17,'스테이지별 몬스터 스텟'!X2189*'(참고)타워 스텟 가치'!$V$17,'스테이지별 몬스터 스텟'!Y2189*'(참고)타워 스텟 가치'!$W$17,'스테이지별 몬스터 스텟'!Z2189*'(참고)타워 스텟 가치'!$X$17,'스테이지별 몬스터 스텟'!AA2189*'(참고)타워 스텟 가치'!$Y$17)</f>
        <v>1383650.9306250112</v>
      </c>
      <c r="AC2189">
        <v>2</v>
      </c>
      <c r="AD2189">
        <f>VLOOKUP($F2189,'(참고)타워 스텟 가치'!$B$12:$L$16,AD$2,0)+(VLOOKUP($F2189,'(참고)타워 스텟 가치'!$B$12:$L$16,AD$2,0)*$E2189)</f>
        <v>2224.9687500000177</v>
      </c>
      <c r="AE2189">
        <f>VLOOKUP($F2189,'(참고)타워 스텟 가치'!$B$12:$L$16,AE$2,0)+(VLOOKUP($F2189,'(참고)타워 스텟 가치'!$B$12:$L$16,AE$2,0)*$E2189)</f>
        <v>2669.9625000000215</v>
      </c>
      <c r="AF2189">
        <f>VLOOKUP($F2189,'(참고)타워 스텟 가치'!$B$12:$L$16,AF$2,0)+(VLOOKUP($F2189,'(참고)타워 스텟 가치'!$B$12:$L$16,AF$2,0)*$E2189)</f>
        <v>879000.00000000698</v>
      </c>
      <c r="AG2189">
        <f>VLOOKUP($F2189,'(참고)타워 스텟 가치'!$B$12:$L$16,AG$2,0)+(VLOOKUP($F2189,'(참고)타워 스텟 가치'!$B$12:$L$16,AG$2,0)*$E2189)</f>
        <v>13349.812500000107</v>
      </c>
      <c r="AH2189">
        <f>VLOOKUP($F2189,'(참고)타워 스텟 가치'!$B$12:$L$16,AH$2,0)+(VLOOKUP($F2189,'(참고)타워 스텟 가치'!$B$12:$L$16,AH$2,0)*$E2189)</f>
        <v>444.99375000000356</v>
      </c>
      <c r="AI2189">
        <f>VLOOKUP($F2189,'(참고)타워 스텟 가치'!$B$12:$L$16,AI$2,0)+(VLOOKUP($F2189,'(참고)타워 스텟 가치'!$B$12:$L$16,AI$2,0)*$E2189)</f>
        <v>52.740000000000414</v>
      </c>
      <c r="AJ2189">
        <f>VLOOKUP($F2189,'(참고)타워 스텟 가치'!$B$12:$L$16,AJ$2,0)+(VLOOKUP($F2189,'(참고)타워 스텟 가치'!$B$12:$L$16,AJ$2,0)*$E2189)</f>
        <v>0</v>
      </c>
      <c r="AK2189">
        <f>VLOOKUP($F2189,'(참고)타워 스텟 가치'!$B$12:$L$16,AK$2,0)+(VLOOKUP($F2189,'(참고)타워 스텟 가치'!$B$12:$L$16,AK$2,0)*$E2189)</f>
        <v>0</v>
      </c>
      <c r="AL2189">
        <f>VLOOKUP($F2189,'(참고)타워 스텟 가치'!$B$12:$L$16,AL$2,0)+(VLOOKUP($F2189,'(참고)타워 스텟 가치'!$B$12:$L$16,AL$2,0)*$E2189)</f>
        <v>351.60000000000281</v>
      </c>
      <c r="AM2189">
        <f>SUM('스테이지별 몬스터 스텟'!AD2189*'(참고)타워 스텟 가치'!$Q$17,'스테이지별 몬스터 스텟'!AE2189*'(참고)타워 스텟 가치'!$R$17,'스테이지별 몬스터 스텟'!AF2189*'(참고)타워 스텟 가치'!$S$17,'스테이지별 몬스터 스텟'!AG2189*'(참고)타워 스텟 가치'!$T$17,'스테이지별 몬스터 스텟'!AH2189*'(참고)타워 스텟 가치'!$U$17,'스테이지별 몬스터 스텟'!AI2189*'(참고)타워 스텟 가치'!$V$17,'스테이지별 몬스터 스텟'!AJ2189*'(참고)타워 스텟 가치'!$W$17,'스테이지별 몬스터 스텟'!AK2189*'(참고)타워 스텟 가치'!$X$17,'스테이지별 몬스터 스텟'!AL2189*'(참고)타워 스텟 가치'!$Y$17)</f>
        <v>1355300.4337500108</v>
      </c>
      <c r="AN2189">
        <v>3</v>
      </c>
    </row>
    <row r="2190" spans="3:40" x14ac:dyDescent="0.3">
      <c r="C2190">
        <v>1</v>
      </c>
      <c r="D2190">
        <f t="shared" si="101"/>
        <v>438</v>
      </c>
      <c r="E2190" s="52">
        <f>VLOOKUP(D2190,'스테이지별 난이도 설정'!B:C,2,0)</f>
        <v>175.20000000000141</v>
      </c>
      <c r="F2190" t="str">
        <f t="shared" si="102"/>
        <v>일반</v>
      </c>
      <c r="G2190">
        <f t="shared" si="103"/>
        <v>6</v>
      </c>
      <c r="H2190">
        <f>VLOOKUP($F2190,'(참고)타워 스텟 가치'!$B$2:$L$6,H$2,0)+(VLOOKUP($F2190,'(참고)타워 스텟 가치'!$B$2:$L$6,H$2,0)*$E2190)</f>
        <v>1321.5000000000105</v>
      </c>
      <c r="I2190">
        <f>VLOOKUP($F2190,'(참고)타워 스텟 가치'!$B$2:$L$6,I$2,0)+(VLOOKUP($F2190,'(참고)타워 스텟 가치'!$B$2:$L$6,I$2,0)*$E2190)</f>
        <v>264.30000000000211</v>
      </c>
      <c r="J2190">
        <f>VLOOKUP($F2190,'(참고)타워 스텟 가치'!$B$2:$L$6,J$2,0)+(VLOOKUP($F2190,'(참고)타워 스텟 가치'!$B$2:$L$6,J$2,0)*$E2190)</f>
        <v>881000.0000000071</v>
      </c>
      <c r="K2190">
        <f>VLOOKUP($F2190,'(참고)타워 스텟 가치'!$B$2:$L$6,K$2,0)+(VLOOKUP($F2190,'(참고)타워 스텟 가치'!$B$2:$L$6,K$2,0)*$E2190)</f>
        <v>5286.0000000000418</v>
      </c>
      <c r="L2190">
        <f>VLOOKUP($F2190,'(참고)타워 스텟 가치'!$B$2:$L$6,L$2,0)+(VLOOKUP($F2190,'(참고)타워 스텟 가치'!$B$2:$L$6,L$2,0)*$E2190)</f>
        <v>88.100000000000705</v>
      </c>
      <c r="M2190">
        <f>VLOOKUP($F2190,'(참고)타워 스텟 가치'!$B$2:$L$6,M$2,0)+(VLOOKUP($F2190,'(참고)타워 스텟 가치'!$B$2:$L$6,M$2,0)*$E2190)</f>
        <v>52.860000000000419</v>
      </c>
      <c r="N2190">
        <f>VLOOKUP($F2190,'(참고)타워 스텟 가치'!$B$2:$L$6,N$2,0)+(VLOOKUP($F2190,'(참고)타워 스텟 가치'!$B$2:$L$6,N$2,0)*$E2190)</f>
        <v>0</v>
      </c>
      <c r="O2190">
        <f>VLOOKUP($F2190,'(참고)타워 스텟 가치'!$B$2:$L$6,O$2,0)+(VLOOKUP($F2190,'(참고)타워 스텟 가치'!$B$2:$L$6,O$2,0)*$E2190)</f>
        <v>0</v>
      </c>
      <c r="P2190">
        <f>VLOOKUP($F2190,'(참고)타워 스텟 가치'!$B$2:$L$6,P$2,0)+(VLOOKUP($F2190,'(참고)타워 스텟 가치'!$B$2:$L$6,P$2,0)*$E2190)</f>
        <v>123.34000000000098</v>
      </c>
      <c r="Q2190">
        <f>SUM('스테이지별 몬스터 스텟'!H2190*'(참고)타워 스텟 가치'!$Q$17,'스테이지별 몬스터 스텟'!I2190*'(참고)타워 스텟 가치'!$R$17,'스테이지별 몬스터 스텟'!J2190*'(참고)타워 스텟 가치'!$S$17,'스테이지별 몬스터 스텟'!K2190*'(참고)타워 스텟 가치'!$T$17,'스테이지별 몬스터 스텟'!L2190*'(참고)타워 스텟 가치'!$U$17,'스테이지별 몬스터 스텟'!M2190*'(참고)타워 스텟 가치'!$V$17,'스테이지별 몬스터 스텟'!N2190*'(참고)타워 스텟 가치'!$W$17,'스테이지별 몬스터 스텟'!O2190*'(참고)타워 스텟 가치'!$X$17,'스테이지별 몬스터 스텟'!P2190*'(참고)타워 스텟 가치'!$Y$17)</f>
        <v>1335587.1900000107</v>
      </c>
      <c r="R2190">
        <v>1</v>
      </c>
      <c r="S2190">
        <f>VLOOKUP($F2190,'(참고)타워 스텟 가치'!$B$7:$L$11,S$2,0)+(VLOOKUP($F2190,'(참고)타워 스텟 가치'!$B$7:$L$11,S$2,0)*$E2190)</f>
        <v>440.50000000000352</v>
      </c>
      <c r="T2190">
        <f>VLOOKUP($F2190,'(참고)타워 스텟 가치'!$B$7:$L$11,T$2,0)+(VLOOKUP($F2190,'(참고)타워 스텟 가치'!$B$7:$L$11,T$2,0)*$E2190)</f>
        <v>792.90000000000634</v>
      </c>
      <c r="U2190">
        <f>VLOOKUP($F2190,'(참고)타워 스텟 가치'!$B$7:$L$11,U$2,0)+(VLOOKUP($F2190,'(참고)타워 스텟 가치'!$B$7:$L$11,U$2,0)*$E2190)</f>
        <v>881000.0000000071</v>
      </c>
      <c r="V2190">
        <f>VLOOKUP($F2190,'(참고)타워 스텟 가치'!$B$7:$L$11,V$2,0)+(VLOOKUP($F2190,'(참고)타워 스텟 가치'!$B$7:$L$11,V$2,0)*$E2190)</f>
        <v>5286.0000000000418</v>
      </c>
      <c r="W2190">
        <f>VLOOKUP($F2190,'(참고)타워 스텟 가치'!$B$7:$L$11,W$2,0)+(VLOOKUP($F2190,'(참고)타워 스텟 가치'!$B$7:$L$11,W$2,0)*$E2190)</f>
        <v>88.100000000000705</v>
      </c>
      <c r="X2190">
        <f>VLOOKUP($F2190,'(참고)타워 스텟 가치'!$B$7:$L$11,X$2,0)+(VLOOKUP($F2190,'(참고)타워 스텟 가치'!$B$7:$L$11,X$2,0)*$E2190)</f>
        <v>52.860000000000419</v>
      </c>
      <c r="Y2190">
        <f>VLOOKUP($F2190,'(참고)타워 스텟 가치'!$B$7:$L$11,Y$2,0)+(VLOOKUP($F2190,'(참고)타워 스텟 가치'!$B$7:$L$11,Y$2,0)*$E2190)</f>
        <v>0</v>
      </c>
      <c r="Z2190">
        <f>VLOOKUP($F2190,'(참고)타워 스텟 가치'!$B$7:$L$11,Z$2,0)+(VLOOKUP($F2190,'(참고)타워 스텟 가치'!$B$7:$L$11,Z$2,0)*$E2190)</f>
        <v>0</v>
      </c>
      <c r="AA2190">
        <f>VLOOKUP($F2190,'(참고)타워 스텟 가치'!$B$7:$L$11,AA$2,0)+(VLOOKUP($F2190,'(참고)타워 스텟 가치'!$B$7:$L$11,AA$2,0)*$E2190)</f>
        <v>123.34000000000098</v>
      </c>
      <c r="AB2190">
        <f>SUM('스테이지별 몬스터 스텟'!S2190*'(참고)타워 스텟 가치'!$Q$17,'스테이지별 몬스터 스텟'!T2190*'(참고)타워 스텟 가치'!$R$17,'스테이지별 몬스터 스텟'!U2190*'(참고)타워 스텟 가치'!$S$17,'스테이지별 몬스터 스텟'!V2190*'(참고)타워 스텟 가치'!$T$17,'스테이지별 몬스터 스텟'!W2190*'(참고)타워 스텟 가치'!$U$17,'스테이지별 몬스터 스텟'!X2190*'(참고)타워 스텟 가치'!$V$17,'스테이지별 몬스터 스텟'!Y2190*'(참고)타워 스텟 가치'!$W$17,'스테이지별 몬스터 스텟'!Z2190*'(참고)타워 스텟 가치'!$X$17,'스테이지별 몬스터 스텟'!AA2190*'(참고)타워 스텟 가치'!$Y$17)</f>
        <v>1334618.0900000108</v>
      </c>
      <c r="AC2190">
        <v>2</v>
      </c>
      <c r="AD2190">
        <f>VLOOKUP($F2190,'(참고)타워 스텟 가치'!$B$12:$L$16,AD$2,0)+(VLOOKUP($F2190,'(참고)타워 스텟 가치'!$B$12:$L$16,AD$2,0)*$E2190)</f>
        <v>440.50000000000352</v>
      </c>
      <c r="AE2190">
        <f>VLOOKUP($F2190,'(참고)타워 스텟 가치'!$B$12:$L$16,AE$2,0)+(VLOOKUP($F2190,'(참고)타워 스텟 가치'!$B$12:$L$16,AE$2,0)*$E2190)</f>
        <v>528.60000000000423</v>
      </c>
      <c r="AF2190">
        <f>VLOOKUP($F2190,'(참고)타워 스텟 가치'!$B$12:$L$16,AF$2,0)+(VLOOKUP($F2190,'(참고)타워 스텟 가치'!$B$12:$L$16,AF$2,0)*$E2190)</f>
        <v>881000.0000000071</v>
      </c>
      <c r="AG2190">
        <f>VLOOKUP($F2190,'(참고)타워 스텟 가치'!$B$12:$L$16,AG$2,0)+(VLOOKUP($F2190,'(참고)타워 스텟 가치'!$B$12:$L$16,AG$2,0)*$E2190)</f>
        <v>2643.0000000000209</v>
      </c>
      <c r="AH2190">
        <f>VLOOKUP($F2190,'(참고)타워 스텟 가치'!$B$12:$L$16,AH$2,0)+(VLOOKUP($F2190,'(참고)타워 스텟 가치'!$B$12:$L$16,AH$2,0)*$E2190)</f>
        <v>88.100000000000705</v>
      </c>
      <c r="AI2190">
        <f>VLOOKUP($F2190,'(참고)타워 스텟 가치'!$B$12:$L$16,AI$2,0)+(VLOOKUP($F2190,'(참고)타워 스텟 가치'!$B$12:$L$16,AI$2,0)*$E2190)</f>
        <v>52.860000000000419</v>
      </c>
      <c r="AJ2190">
        <f>VLOOKUP($F2190,'(참고)타워 스텟 가치'!$B$12:$L$16,AJ$2,0)+(VLOOKUP($F2190,'(참고)타워 스텟 가치'!$B$12:$L$16,AJ$2,0)*$E2190)</f>
        <v>0</v>
      </c>
      <c r="AK2190">
        <f>VLOOKUP($F2190,'(참고)타워 스텟 가치'!$B$12:$L$16,AK$2,0)+(VLOOKUP($F2190,'(참고)타워 스텟 가치'!$B$12:$L$16,AK$2,0)*$E2190)</f>
        <v>0</v>
      </c>
      <c r="AL2190">
        <f>VLOOKUP($F2190,'(참고)타워 스텟 가치'!$B$12:$L$16,AL$2,0)+(VLOOKUP($F2190,'(참고)타워 스텟 가치'!$B$12:$L$16,AL$2,0)*$E2190)</f>
        <v>246.68000000000197</v>
      </c>
      <c r="AM2190">
        <f>SUM('스테이지별 몬스터 스텟'!AD2190*'(참고)타워 스텟 가치'!$Q$17,'스테이지별 몬스터 스텟'!AE2190*'(참고)타워 스텟 가치'!$R$17,'스테이지별 몬스터 스텟'!AF2190*'(참고)타워 스텟 가치'!$S$17,'스테이지별 몬스터 스텟'!AG2190*'(참고)타워 스텟 가치'!$T$17,'스테이지별 몬스터 스텟'!AH2190*'(참고)타워 스텟 가치'!$U$17,'스테이지별 몬스터 스텟'!AI2190*'(참고)타워 스텟 가치'!$V$17,'스테이지별 몬스터 스텟'!AJ2190*'(참고)타워 스텟 가치'!$W$17,'스테이지별 몬스터 스텟'!AK2190*'(참고)타워 스텟 가치'!$X$17,'스테이지별 몬스터 스텟'!AL2190*'(참고)타워 스텟 가치'!$Y$17)</f>
        <v>1329182.3200000108</v>
      </c>
      <c r="AN2190">
        <v>3</v>
      </c>
    </row>
    <row r="2191" spans="3:40" x14ac:dyDescent="0.3">
      <c r="C2191">
        <v>2</v>
      </c>
      <c r="D2191">
        <f t="shared" si="101"/>
        <v>438</v>
      </c>
      <c r="E2191" s="52">
        <f>VLOOKUP(D2191,'스테이지별 난이도 설정'!B:C,2,0)</f>
        <v>175.20000000000141</v>
      </c>
      <c r="F2191" t="str">
        <f t="shared" si="102"/>
        <v>레어</v>
      </c>
      <c r="G2191">
        <f t="shared" si="103"/>
        <v>6</v>
      </c>
      <c r="H2191">
        <f>VLOOKUP($F2191,'(참고)타워 스텟 가치'!$B$2:$L$6,H$2,0)+(VLOOKUP($F2191,'(참고)타워 스텟 가치'!$B$2:$L$6,H$2,0)*$E2191)</f>
        <v>1982.2500000000159</v>
      </c>
      <c r="I2191">
        <f>VLOOKUP($F2191,'(참고)타워 스텟 가치'!$B$2:$L$6,I$2,0)+(VLOOKUP($F2191,'(참고)타워 스텟 가치'!$B$2:$L$6,I$2,0)*$E2191)</f>
        <v>396.45000000000317</v>
      </c>
      <c r="J2191">
        <f>VLOOKUP($F2191,'(참고)타워 스텟 가치'!$B$2:$L$6,J$2,0)+(VLOOKUP($F2191,'(참고)타워 스텟 가치'!$B$2:$L$6,J$2,0)*$E2191)</f>
        <v>881000.0000000071</v>
      </c>
      <c r="K2191">
        <f>VLOOKUP($F2191,'(참고)타워 스텟 가치'!$B$2:$L$6,K$2,0)+(VLOOKUP($F2191,'(참고)타워 스텟 가치'!$B$2:$L$6,K$2,0)*$E2191)</f>
        <v>7929.0000000000637</v>
      </c>
      <c r="L2191">
        <f>VLOOKUP($F2191,'(참고)타워 스텟 가치'!$B$2:$L$6,L$2,0)+(VLOOKUP($F2191,'(참고)타워 스텟 가치'!$B$2:$L$6,L$2,0)*$E2191)</f>
        <v>132.15000000000106</v>
      </c>
      <c r="M2191">
        <f>VLOOKUP($F2191,'(참고)타워 스텟 가치'!$B$2:$L$6,M$2,0)+(VLOOKUP($F2191,'(참고)타워 스텟 가치'!$B$2:$L$6,M$2,0)*$E2191)</f>
        <v>52.860000000000419</v>
      </c>
      <c r="N2191">
        <f>VLOOKUP($F2191,'(참고)타워 스텟 가치'!$B$2:$L$6,N$2,0)+(VLOOKUP($F2191,'(참고)타워 스텟 가치'!$B$2:$L$6,N$2,0)*$E2191)</f>
        <v>0</v>
      </c>
      <c r="O2191">
        <f>VLOOKUP($F2191,'(참고)타워 스텟 가치'!$B$2:$L$6,O$2,0)+(VLOOKUP($F2191,'(참고)타워 스텟 가치'!$B$2:$L$6,O$2,0)*$E2191)</f>
        <v>0</v>
      </c>
      <c r="P2191">
        <f>VLOOKUP($F2191,'(참고)타워 스텟 가치'!$B$2:$L$6,P$2,0)+(VLOOKUP($F2191,'(참고)타워 스텟 가치'!$B$2:$L$6,P$2,0)*$E2191)</f>
        <v>123.34000000000098</v>
      </c>
      <c r="Q2191">
        <f>SUM('스테이지별 몬스터 스텟'!H2191*'(참고)타워 스텟 가치'!$Q$17,'스테이지별 몬스터 스텟'!I2191*'(참고)타워 스텟 가치'!$R$17,'스테이지별 몬스터 스텟'!J2191*'(참고)타워 스텟 가치'!$S$17,'스테이지별 몬스터 스텟'!K2191*'(참고)타워 스텟 가치'!$T$17,'스테이지별 몬스터 스텟'!L2191*'(참고)타워 스텟 가치'!$U$17,'스테이지별 몬스터 스텟'!M2191*'(참고)타워 스텟 가치'!$V$17,'스테이지별 몬스터 스텟'!N2191*'(참고)타워 스텟 가치'!$W$17,'스테이지별 몬스터 스텟'!O2191*'(참고)타워 스텟 가치'!$X$17,'스테이지별 몬스터 스텟'!P2191*'(참고)타워 스텟 가치'!$Y$17)</f>
        <v>1342481.0150000111</v>
      </c>
      <c r="R2191">
        <v>1</v>
      </c>
      <c r="S2191">
        <f>VLOOKUP($F2191,'(참고)타워 스텟 가치'!$B$7:$L$11,S$2,0)+(VLOOKUP($F2191,'(참고)타워 스텟 가치'!$B$7:$L$11,S$2,0)*$E2191)</f>
        <v>660.75000000000523</v>
      </c>
      <c r="T2191">
        <f>VLOOKUP($F2191,'(참고)타워 스텟 가치'!$B$7:$L$11,T$2,0)+(VLOOKUP($F2191,'(참고)타워 스텟 가치'!$B$7:$L$11,T$2,0)*$E2191)</f>
        <v>1189.3500000000095</v>
      </c>
      <c r="U2191">
        <f>VLOOKUP($F2191,'(참고)타워 스텟 가치'!$B$7:$L$11,U$2,0)+(VLOOKUP($F2191,'(참고)타워 스텟 가치'!$B$7:$L$11,U$2,0)*$E2191)</f>
        <v>881000.0000000071</v>
      </c>
      <c r="V2191">
        <f>VLOOKUP($F2191,'(참고)타워 스텟 가치'!$B$7:$L$11,V$2,0)+(VLOOKUP($F2191,'(참고)타워 스텟 가치'!$B$7:$L$11,V$2,0)*$E2191)</f>
        <v>7929.0000000000637</v>
      </c>
      <c r="W2191">
        <f>VLOOKUP($F2191,'(참고)타워 스텟 가치'!$B$7:$L$11,W$2,0)+(VLOOKUP($F2191,'(참고)타워 스텟 가치'!$B$7:$L$11,W$2,0)*$E2191)</f>
        <v>132.15000000000106</v>
      </c>
      <c r="X2191">
        <f>VLOOKUP($F2191,'(참고)타워 스텟 가치'!$B$7:$L$11,X$2,0)+(VLOOKUP($F2191,'(참고)타워 스텟 가치'!$B$7:$L$11,X$2,0)*$E2191)</f>
        <v>52.860000000000419</v>
      </c>
      <c r="Y2191">
        <f>VLOOKUP($F2191,'(참고)타워 스텟 가치'!$B$7:$L$11,Y$2,0)+(VLOOKUP($F2191,'(참고)타워 스텟 가치'!$B$7:$L$11,Y$2,0)*$E2191)</f>
        <v>0</v>
      </c>
      <c r="Z2191">
        <f>VLOOKUP($F2191,'(참고)타워 스텟 가치'!$B$7:$L$11,Z$2,0)+(VLOOKUP($F2191,'(참고)타워 스텟 가치'!$B$7:$L$11,Z$2,0)*$E2191)</f>
        <v>0</v>
      </c>
      <c r="AA2191">
        <f>VLOOKUP($F2191,'(참고)타워 스텟 가치'!$B$7:$L$11,AA$2,0)+(VLOOKUP($F2191,'(참고)타워 스텟 가치'!$B$7:$L$11,AA$2,0)*$E2191)</f>
        <v>123.34000000000098</v>
      </c>
      <c r="AB2191">
        <f>SUM('스테이지별 몬스터 스텟'!S2191*'(참고)타워 스텟 가치'!$Q$17,'스테이지별 몬스터 스텟'!T2191*'(참고)타워 스텟 가치'!$R$17,'스테이지별 몬스터 스텟'!U2191*'(참고)타워 스텟 가치'!$S$17,'스테이지별 몬스터 스텟'!V2191*'(참고)타워 스텟 가치'!$T$17,'스테이지별 몬스터 스텟'!W2191*'(참고)타워 스텟 가치'!$U$17,'스테이지별 몬스터 스텟'!X2191*'(참고)타워 스텟 가치'!$V$17,'스테이지별 몬스터 스텟'!Y2191*'(참고)타워 스텟 가치'!$W$17,'스테이지별 몬스터 스텟'!Z2191*'(참고)타워 스텟 가치'!$X$17,'스테이지별 몬스터 스텟'!AA2191*'(참고)타워 스텟 가치'!$Y$17)</f>
        <v>1341027.3650000112</v>
      </c>
      <c r="AC2191">
        <v>2</v>
      </c>
      <c r="AD2191">
        <f>VLOOKUP($F2191,'(참고)타워 스텟 가치'!$B$12:$L$16,AD$2,0)+(VLOOKUP($F2191,'(참고)타워 스텟 가치'!$B$12:$L$16,AD$2,0)*$E2191)</f>
        <v>660.75000000000523</v>
      </c>
      <c r="AE2191">
        <f>VLOOKUP($F2191,'(참고)타워 스텟 가치'!$B$12:$L$16,AE$2,0)+(VLOOKUP($F2191,'(참고)타워 스텟 가치'!$B$12:$L$16,AE$2,0)*$E2191)</f>
        <v>792.90000000000634</v>
      </c>
      <c r="AF2191">
        <f>VLOOKUP($F2191,'(참고)타워 스텟 가치'!$B$12:$L$16,AF$2,0)+(VLOOKUP($F2191,'(참고)타워 스텟 가치'!$B$12:$L$16,AF$2,0)*$E2191)</f>
        <v>881000.0000000071</v>
      </c>
      <c r="AG2191">
        <f>VLOOKUP($F2191,'(참고)타워 스텟 가치'!$B$12:$L$16,AG$2,0)+(VLOOKUP($F2191,'(참고)타워 스텟 가치'!$B$12:$L$16,AG$2,0)*$E2191)</f>
        <v>3964.5000000000318</v>
      </c>
      <c r="AH2191">
        <f>VLOOKUP($F2191,'(참고)타워 스텟 가치'!$B$12:$L$16,AH$2,0)+(VLOOKUP($F2191,'(참고)타워 스텟 가치'!$B$12:$L$16,AH$2,0)*$E2191)</f>
        <v>132.15000000000106</v>
      </c>
      <c r="AI2191">
        <f>VLOOKUP($F2191,'(참고)타워 스텟 가치'!$B$12:$L$16,AI$2,0)+(VLOOKUP($F2191,'(참고)타워 스텟 가치'!$B$12:$L$16,AI$2,0)*$E2191)</f>
        <v>52.860000000000419</v>
      </c>
      <c r="AJ2191">
        <f>VLOOKUP($F2191,'(참고)타워 스텟 가치'!$B$12:$L$16,AJ$2,0)+(VLOOKUP($F2191,'(참고)타워 스텟 가치'!$B$12:$L$16,AJ$2,0)*$E2191)</f>
        <v>0</v>
      </c>
      <c r="AK2191">
        <f>VLOOKUP($F2191,'(참고)타워 스텟 가치'!$B$12:$L$16,AK$2,0)+(VLOOKUP($F2191,'(참고)타워 스텟 가치'!$B$12:$L$16,AK$2,0)*$E2191)</f>
        <v>0</v>
      </c>
      <c r="AL2191">
        <f>VLOOKUP($F2191,'(참고)타워 스텟 가치'!$B$12:$L$16,AL$2,0)+(VLOOKUP($F2191,'(참고)타워 스텟 가치'!$B$12:$L$16,AL$2,0)*$E2191)</f>
        <v>246.68000000000197</v>
      </c>
      <c r="AM2191">
        <f>SUM('스테이지별 몬스터 스텟'!AD2191*'(참고)타워 스텟 가치'!$Q$17,'스테이지별 몬스터 스텟'!AE2191*'(참고)타워 스텟 가치'!$R$17,'스테이지별 몬스터 스텟'!AF2191*'(참고)타워 스텟 가치'!$S$17,'스테이지별 몬스터 스텟'!AG2191*'(참고)타워 스텟 가치'!$T$17,'스테이지별 몬스터 스텟'!AH2191*'(참고)타워 스텟 가치'!$U$17,'스테이지별 몬스터 스텟'!AI2191*'(참고)타워 스텟 가치'!$V$17,'스테이지별 몬스터 스텟'!AJ2191*'(참고)타워 스텟 가치'!$W$17,'스테이지별 몬스터 스텟'!AK2191*'(참고)타워 스텟 가치'!$X$17,'스테이지별 몬스터 스텟'!AL2191*'(참고)타워 스텟 가치'!$Y$17)</f>
        <v>1332750.3700000111</v>
      </c>
      <c r="AN2191">
        <v>3</v>
      </c>
    </row>
    <row r="2192" spans="3:40" x14ac:dyDescent="0.3">
      <c r="C2192">
        <v>3</v>
      </c>
      <c r="D2192">
        <f t="shared" ref="D2192:D2255" si="104">D2187+1</f>
        <v>438</v>
      </c>
      <c r="E2192" s="52">
        <f>VLOOKUP(D2192,'스테이지별 난이도 설정'!B:C,2,0)</f>
        <v>175.20000000000141</v>
      </c>
      <c r="F2192" t="str">
        <f t="shared" ref="F2192:F2255" si="105">F2187</f>
        <v>에픽</v>
      </c>
      <c r="G2192">
        <f t="shared" si="103"/>
        <v>6</v>
      </c>
      <c r="H2192">
        <f>VLOOKUP($F2192,'(참고)타워 스텟 가치'!$B$2:$L$6,H$2,0)+(VLOOKUP($F2192,'(참고)타워 스텟 가치'!$B$2:$L$6,H$2,0)*$E2192)</f>
        <v>2973.3750000000236</v>
      </c>
      <c r="I2192">
        <f>VLOOKUP($F2192,'(참고)타워 스텟 가치'!$B$2:$L$6,I$2,0)+(VLOOKUP($F2192,'(참고)타워 스텟 가치'!$B$2:$L$6,I$2,0)*$E2192)</f>
        <v>594.67500000000473</v>
      </c>
      <c r="J2192">
        <f>VLOOKUP($F2192,'(참고)타워 스텟 가치'!$B$2:$L$6,J$2,0)+(VLOOKUP($F2192,'(참고)타워 스텟 가치'!$B$2:$L$6,J$2,0)*$E2192)</f>
        <v>881000.0000000071</v>
      </c>
      <c r="K2192">
        <f>VLOOKUP($F2192,'(참고)타워 스텟 가치'!$B$2:$L$6,K$2,0)+(VLOOKUP($F2192,'(참고)타워 스텟 가치'!$B$2:$L$6,K$2,0)*$E2192)</f>
        <v>11893.500000000095</v>
      </c>
      <c r="L2192">
        <f>VLOOKUP($F2192,'(참고)타워 스텟 가치'!$B$2:$L$6,L$2,0)+(VLOOKUP($F2192,'(참고)타워 스텟 가치'!$B$2:$L$6,L$2,0)*$E2192)</f>
        <v>198.22500000000159</v>
      </c>
      <c r="M2192">
        <f>VLOOKUP($F2192,'(참고)타워 스텟 가치'!$B$2:$L$6,M$2,0)+(VLOOKUP($F2192,'(참고)타워 스텟 가치'!$B$2:$L$6,M$2,0)*$E2192)</f>
        <v>52.860000000000419</v>
      </c>
      <c r="N2192">
        <f>VLOOKUP($F2192,'(참고)타워 스텟 가치'!$B$2:$L$6,N$2,0)+(VLOOKUP($F2192,'(참고)타워 스텟 가치'!$B$2:$L$6,N$2,0)*$E2192)</f>
        <v>0</v>
      </c>
      <c r="O2192">
        <f>VLOOKUP($F2192,'(참고)타워 스텟 가치'!$B$2:$L$6,O$2,0)+(VLOOKUP($F2192,'(참고)타워 스텟 가치'!$B$2:$L$6,O$2,0)*$E2192)</f>
        <v>0</v>
      </c>
      <c r="P2192">
        <f>VLOOKUP($F2192,'(참고)타워 스텟 가치'!$B$2:$L$6,P$2,0)+(VLOOKUP($F2192,'(참고)타워 스텟 가치'!$B$2:$L$6,P$2,0)*$E2192)</f>
        <v>123.34000000000098</v>
      </c>
      <c r="Q2192">
        <f>SUM('스테이지별 몬스터 스텟'!H2192*'(참고)타워 스텟 가치'!$Q$17,'스테이지별 몬스터 스텟'!I2192*'(참고)타워 스텟 가치'!$R$17,'스테이지별 몬스터 스텟'!J2192*'(참고)타워 스텟 가치'!$S$17,'스테이지별 몬스터 스텟'!K2192*'(참고)타워 스텟 가치'!$T$17,'스테이지별 몬스터 스텟'!L2192*'(참고)타워 스텟 가치'!$U$17,'스테이지별 몬스터 스텟'!M2192*'(참고)타워 스텟 가치'!$V$17,'스테이지별 몬스터 스텟'!N2192*'(참고)타워 스텟 가치'!$W$17,'스테이지별 몬스터 스텟'!O2192*'(참고)타워 스텟 가치'!$X$17,'스테이지별 몬스터 스텟'!P2192*'(참고)타워 스텟 가치'!$Y$17)</f>
        <v>1352821.7525000109</v>
      </c>
      <c r="R2192">
        <v>1</v>
      </c>
      <c r="S2192">
        <f>VLOOKUP($F2192,'(참고)타워 스텟 가치'!$B$7:$L$11,S$2,0)+(VLOOKUP($F2192,'(참고)타워 스텟 가치'!$B$7:$L$11,S$2,0)*$E2192)</f>
        <v>991.12500000000796</v>
      </c>
      <c r="T2192">
        <f>VLOOKUP($F2192,'(참고)타워 스텟 가치'!$B$7:$L$11,T$2,0)+(VLOOKUP($F2192,'(참고)타워 스텟 가치'!$B$7:$L$11,T$2,0)*$E2192)</f>
        <v>1784.0250000000142</v>
      </c>
      <c r="U2192">
        <f>VLOOKUP($F2192,'(참고)타워 스텟 가치'!$B$7:$L$11,U$2,0)+(VLOOKUP($F2192,'(참고)타워 스텟 가치'!$B$7:$L$11,U$2,0)*$E2192)</f>
        <v>881000.0000000071</v>
      </c>
      <c r="V2192">
        <f>VLOOKUP($F2192,'(참고)타워 스텟 가치'!$B$7:$L$11,V$2,0)+(VLOOKUP($F2192,'(참고)타워 스텟 가치'!$B$7:$L$11,V$2,0)*$E2192)</f>
        <v>11893.500000000095</v>
      </c>
      <c r="W2192">
        <f>VLOOKUP($F2192,'(참고)타워 스텟 가치'!$B$7:$L$11,W$2,0)+(VLOOKUP($F2192,'(참고)타워 스텟 가치'!$B$7:$L$11,W$2,0)*$E2192)</f>
        <v>198.22500000000159</v>
      </c>
      <c r="X2192">
        <f>VLOOKUP($F2192,'(참고)타워 스텟 가치'!$B$7:$L$11,X$2,0)+(VLOOKUP($F2192,'(참고)타워 스텟 가치'!$B$7:$L$11,X$2,0)*$E2192)</f>
        <v>52.860000000000419</v>
      </c>
      <c r="Y2192">
        <f>VLOOKUP($F2192,'(참고)타워 스텟 가치'!$B$7:$L$11,Y$2,0)+(VLOOKUP($F2192,'(참고)타워 스텟 가치'!$B$7:$L$11,Y$2,0)*$E2192)</f>
        <v>0</v>
      </c>
      <c r="Z2192">
        <f>VLOOKUP($F2192,'(참고)타워 스텟 가치'!$B$7:$L$11,Z$2,0)+(VLOOKUP($F2192,'(참고)타워 스텟 가치'!$B$7:$L$11,Z$2,0)*$E2192)</f>
        <v>0</v>
      </c>
      <c r="AA2192">
        <f>VLOOKUP($F2192,'(참고)타워 스텟 가치'!$B$7:$L$11,AA$2,0)+(VLOOKUP($F2192,'(참고)타워 스텟 가치'!$B$7:$L$11,AA$2,0)*$E2192)</f>
        <v>123.34000000000098</v>
      </c>
      <c r="AB2192">
        <f>SUM('스테이지별 몬스터 스텟'!S2192*'(참고)타워 스텟 가치'!$Q$17,'스테이지별 몬스터 스텟'!T2192*'(참고)타워 스텟 가치'!$R$17,'스테이지별 몬스터 스텟'!U2192*'(참고)타워 스텟 가치'!$S$17,'스테이지별 몬스터 스텟'!V2192*'(참고)타워 스텟 가치'!$T$17,'스테이지별 몬스터 스텟'!W2192*'(참고)타워 스텟 가치'!$U$17,'스테이지별 몬스터 스텟'!X2192*'(참고)타워 스텟 가치'!$V$17,'스테이지별 몬스터 스텟'!Y2192*'(참고)타워 스텟 가치'!$W$17,'스테이지별 몬스터 스텟'!Z2192*'(참고)타워 스텟 가치'!$X$17,'스테이지별 몬스터 스텟'!AA2192*'(참고)타워 스텟 가치'!$Y$17)</f>
        <v>1350641.277500011</v>
      </c>
      <c r="AC2192">
        <v>2</v>
      </c>
      <c r="AD2192">
        <f>VLOOKUP($F2192,'(참고)타워 스텟 가치'!$B$12:$L$16,AD$2,0)+(VLOOKUP($F2192,'(참고)타워 스텟 가치'!$B$12:$L$16,AD$2,0)*$E2192)</f>
        <v>991.12500000000796</v>
      </c>
      <c r="AE2192">
        <f>VLOOKUP($F2192,'(참고)타워 스텟 가치'!$B$12:$L$16,AE$2,0)+(VLOOKUP($F2192,'(참고)타워 스텟 가치'!$B$12:$L$16,AE$2,0)*$E2192)</f>
        <v>1189.3500000000095</v>
      </c>
      <c r="AF2192">
        <f>VLOOKUP($F2192,'(참고)타워 스텟 가치'!$B$12:$L$16,AF$2,0)+(VLOOKUP($F2192,'(참고)타워 스텟 가치'!$B$12:$L$16,AF$2,0)*$E2192)</f>
        <v>881000.0000000071</v>
      </c>
      <c r="AG2192">
        <f>VLOOKUP($F2192,'(참고)타워 스텟 가치'!$B$12:$L$16,AG$2,0)+(VLOOKUP($F2192,'(참고)타워 스텟 가치'!$B$12:$L$16,AG$2,0)*$E2192)</f>
        <v>5946.7500000000473</v>
      </c>
      <c r="AH2192">
        <f>VLOOKUP($F2192,'(참고)타워 스텟 가치'!$B$12:$L$16,AH$2,0)+(VLOOKUP($F2192,'(참고)타워 스텟 가치'!$B$12:$L$16,AH$2,0)*$E2192)</f>
        <v>198.22500000000159</v>
      </c>
      <c r="AI2192">
        <f>VLOOKUP($F2192,'(참고)타워 스텟 가치'!$B$12:$L$16,AI$2,0)+(VLOOKUP($F2192,'(참고)타워 스텟 가치'!$B$12:$L$16,AI$2,0)*$E2192)</f>
        <v>52.860000000000419</v>
      </c>
      <c r="AJ2192">
        <f>VLOOKUP($F2192,'(참고)타워 스텟 가치'!$B$12:$L$16,AJ$2,0)+(VLOOKUP($F2192,'(참고)타워 스텟 가치'!$B$12:$L$16,AJ$2,0)*$E2192)</f>
        <v>0</v>
      </c>
      <c r="AK2192">
        <f>VLOOKUP($F2192,'(참고)타워 스텟 가치'!$B$12:$L$16,AK$2,0)+(VLOOKUP($F2192,'(참고)타워 스텟 가치'!$B$12:$L$16,AK$2,0)*$E2192)</f>
        <v>0</v>
      </c>
      <c r="AL2192">
        <f>VLOOKUP($F2192,'(참고)타워 스텟 가치'!$B$12:$L$16,AL$2,0)+(VLOOKUP($F2192,'(참고)타워 스텟 가치'!$B$12:$L$16,AL$2,0)*$E2192)</f>
        <v>246.68000000000197</v>
      </c>
      <c r="AM2192">
        <f>SUM('스테이지별 몬스터 스텟'!AD2192*'(참고)타워 스텟 가치'!$Q$17,'스테이지별 몬스터 스텟'!AE2192*'(참고)타워 스텟 가치'!$R$17,'스테이지별 몬스터 스텟'!AF2192*'(참고)타워 스텟 가치'!$S$17,'스테이지별 몬스터 스텟'!AG2192*'(참고)타워 스텟 가치'!$T$17,'스테이지별 몬스터 스텟'!AH2192*'(참고)타워 스텟 가치'!$U$17,'스테이지별 몬스터 스텟'!AI2192*'(참고)타워 스텟 가치'!$V$17,'스테이지별 몬스터 스텟'!AJ2192*'(참고)타워 스텟 가치'!$W$17,'스테이지별 몬스터 스텟'!AK2192*'(참고)타워 스텟 가치'!$X$17,'스테이지별 몬스터 스텟'!AL2192*'(참고)타워 스텟 가치'!$Y$17)</f>
        <v>1338102.445000011</v>
      </c>
      <c r="AN2192">
        <v>3</v>
      </c>
    </row>
    <row r="2193" spans="3:40" x14ac:dyDescent="0.3">
      <c r="C2193">
        <v>4</v>
      </c>
      <c r="D2193">
        <f t="shared" si="104"/>
        <v>438</v>
      </c>
      <c r="E2193" s="52">
        <f>VLOOKUP(D2193,'스테이지별 난이도 설정'!B:C,2,0)</f>
        <v>175.20000000000141</v>
      </c>
      <c r="F2193" t="str">
        <f t="shared" si="105"/>
        <v>유니크</v>
      </c>
      <c r="G2193">
        <f t="shared" si="103"/>
        <v>6</v>
      </c>
      <c r="H2193">
        <f>VLOOKUP($F2193,'(참고)타워 스텟 가치'!$B$2:$L$6,H$2,0)+(VLOOKUP($F2193,'(참고)타워 스텟 가치'!$B$2:$L$6,H$2,0)*$E2193)</f>
        <v>4460.0625000000355</v>
      </c>
      <c r="I2193">
        <f>VLOOKUP($F2193,'(참고)타워 스텟 가치'!$B$2:$L$6,I$2,0)+(VLOOKUP($F2193,'(참고)타워 스텟 가치'!$B$2:$L$6,I$2,0)*$E2193)</f>
        <v>892.01250000000709</v>
      </c>
      <c r="J2193">
        <f>VLOOKUP($F2193,'(참고)타워 스텟 가치'!$B$2:$L$6,J$2,0)+(VLOOKUP($F2193,'(참고)타워 스텟 가치'!$B$2:$L$6,J$2,0)*$E2193)</f>
        <v>881000.0000000071</v>
      </c>
      <c r="K2193">
        <f>VLOOKUP($F2193,'(참고)타워 스텟 가치'!$B$2:$L$6,K$2,0)+(VLOOKUP($F2193,'(참고)타워 스텟 가치'!$B$2:$L$6,K$2,0)*$E2193)</f>
        <v>17840.250000000142</v>
      </c>
      <c r="L2193">
        <f>VLOOKUP($F2193,'(참고)타워 스텟 가치'!$B$2:$L$6,L$2,0)+(VLOOKUP($F2193,'(참고)타워 스텟 가치'!$B$2:$L$6,L$2,0)*$E2193)</f>
        <v>297.33750000000236</v>
      </c>
      <c r="M2193">
        <f>VLOOKUP($F2193,'(참고)타워 스텟 가치'!$B$2:$L$6,M$2,0)+(VLOOKUP($F2193,'(참고)타워 스텟 가치'!$B$2:$L$6,M$2,0)*$E2193)</f>
        <v>52.860000000000419</v>
      </c>
      <c r="N2193">
        <f>VLOOKUP($F2193,'(참고)타워 스텟 가치'!$B$2:$L$6,N$2,0)+(VLOOKUP($F2193,'(참고)타워 스텟 가치'!$B$2:$L$6,N$2,0)*$E2193)</f>
        <v>0</v>
      </c>
      <c r="O2193">
        <f>VLOOKUP($F2193,'(참고)타워 스텟 가치'!$B$2:$L$6,O$2,0)+(VLOOKUP($F2193,'(참고)타워 스텟 가치'!$B$2:$L$6,O$2,0)*$E2193)</f>
        <v>0</v>
      </c>
      <c r="P2193">
        <f>VLOOKUP($F2193,'(참고)타워 스텟 가치'!$B$2:$L$6,P$2,0)+(VLOOKUP($F2193,'(참고)타워 스텟 가치'!$B$2:$L$6,P$2,0)*$E2193)</f>
        <v>176.20000000000141</v>
      </c>
      <c r="Q2193">
        <f>SUM('스테이지별 몬스터 스텟'!H2193*'(참고)타워 스텟 가치'!$Q$17,'스테이지별 몬스터 스텟'!I2193*'(참고)타워 스텟 가치'!$R$17,'스테이지별 몬스터 스텟'!J2193*'(참고)타워 스텟 가치'!$S$17,'스테이지별 몬스터 스텟'!K2193*'(참고)타워 스텟 가치'!$T$17,'스테이지별 몬스터 스텟'!L2193*'(참고)타워 스텟 가치'!$U$17,'스테이지별 몬스터 스텟'!M2193*'(참고)타워 스텟 가치'!$V$17,'스테이지별 몬스터 스텟'!N2193*'(참고)타워 스텟 가치'!$W$17,'스테이지별 몬스터 스텟'!O2193*'(참고)타워 스텟 가치'!$X$17,'스테이지별 몬스터 스텟'!P2193*'(참고)타워 스텟 가치'!$Y$17)</f>
        <v>1368438.578750011</v>
      </c>
      <c r="R2193">
        <v>1</v>
      </c>
      <c r="S2193">
        <f>VLOOKUP($F2193,'(참고)타워 스텟 가치'!$B$7:$L$11,S$2,0)+(VLOOKUP($F2193,'(참고)타워 스텟 가치'!$B$7:$L$11,S$2,0)*$E2193)</f>
        <v>1486.6875000000118</v>
      </c>
      <c r="T2193">
        <f>VLOOKUP($F2193,'(참고)타워 스텟 가치'!$B$7:$L$11,T$2,0)+(VLOOKUP($F2193,'(참고)타워 스텟 가치'!$B$7:$L$11,T$2,0)*$E2193)</f>
        <v>2676.0375000000213</v>
      </c>
      <c r="U2193">
        <f>VLOOKUP($F2193,'(참고)타워 스텟 가치'!$B$7:$L$11,U$2,0)+(VLOOKUP($F2193,'(참고)타워 스텟 가치'!$B$7:$L$11,U$2,0)*$E2193)</f>
        <v>881000.0000000071</v>
      </c>
      <c r="V2193">
        <f>VLOOKUP($F2193,'(참고)타워 스텟 가치'!$B$7:$L$11,V$2,0)+(VLOOKUP($F2193,'(참고)타워 스텟 가치'!$B$7:$L$11,V$2,0)*$E2193)</f>
        <v>17840.250000000142</v>
      </c>
      <c r="W2193">
        <f>VLOOKUP($F2193,'(참고)타워 스텟 가치'!$B$7:$L$11,W$2,0)+(VLOOKUP($F2193,'(참고)타워 스텟 가치'!$B$7:$L$11,W$2,0)*$E2193)</f>
        <v>297.33750000000236</v>
      </c>
      <c r="X2193">
        <f>VLOOKUP($F2193,'(참고)타워 스텟 가치'!$B$7:$L$11,X$2,0)+(VLOOKUP($F2193,'(참고)타워 스텟 가치'!$B$7:$L$11,X$2,0)*$E2193)</f>
        <v>52.860000000000419</v>
      </c>
      <c r="Y2193">
        <f>VLOOKUP($F2193,'(참고)타워 스텟 가치'!$B$7:$L$11,Y$2,0)+(VLOOKUP($F2193,'(참고)타워 스텟 가치'!$B$7:$L$11,Y$2,0)*$E2193)</f>
        <v>0</v>
      </c>
      <c r="Z2193">
        <f>VLOOKUP($F2193,'(참고)타워 스텟 가치'!$B$7:$L$11,Z$2,0)+(VLOOKUP($F2193,'(참고)타워 스텟 가치'!$B$7:$L$11,Z$2,0)*$E2193)</f>
        <v>0</v>
      </c>
      <c r="AA2193">
        <f>VLOOKUP($F2193,'(참고)타워 스텟 가치'!$B$7:$L$11,AA$2,0)+(VLOOKUP($F2193,'(참고)타워 스텟 가치'!$B$7:$L$11,AA$2,0)*$E2193)</f>
        <v>176.20000000000141</v>
      </c>
      <c r="AB2193">
        <f>SUM('스테이지별 몬스터 스텟'!S2193*'(참고)타워 스텟 가치'!$Q$17,'스테이지별 몬스터 스텟'!T2193*'(참고)타워 스텟 가치'!$R$17,'스테이지별 몬스터 스텟'!U2193*'(참고)타워 스텟 가치'!$S$17,'스테이지별 몬스터 스텟'!V2193*'(참고)타워 스텟 가치'!$T$17,'스테이지별 몬스터 스텟'!W2193*'(참고)타워 스텟 가치'!$U$17,'스테이지별 몬스터 스텟'!X2193*'(참고)타워 스텟 가치'!$V$17,'스테이지별 몬스터 스텟'!Y2193*'(참고)타워 스텟 가치'!$W$17,'스테이지별 몬스터 스텟'!Z2193*'(참고)타워 스텟 가치'!$X$17,'스테이지별 몬스터 스텟'!AA2193*'(참고)타워 스텟 가치'!$Y$17)</f>
        <v>1365167.8662500111</v>
      </c>
      <c r="AC2193">
        <v>2</v>
      </c>
      <c r="AD2193">
        <f>VLOOKUP($F2193,'(참고)타워 스텟 가치'!$B$12:$L$16,AD$2,0)+(VLOOKUP($F2193,'(참고)타워 스텟 가치'!$B$12:$L$16,AD$2,0)*$E2193)</f>
        <v>1486.6875000000118</v>
      </c>
      <c r="AE2193">
        <f>VLOOKUP($F2193,'(참고)타워 스텟 가치'!$B$12:$L$16,AE$2,0)+(VLOOKUP($F2193,'(참고)타워 스텟 가치'!$B$12:$L$16,AE$2,0)*$E2193)</f>
        <v>1784.0250000000142</v>
      </c>
      <c r="AF2193">
        <f>VLOOKUP($F2193,'(참고)타워 스텟 가치'!$B$12:$L$16,AF$2,0)+(VLOOKUP($F2193,'(참고)타워 스텟 가치'!$B$12:$L$16,AF$2,0)*$E2193)</f>
        <v>881000.0000000071</v>
      </c>
      <c r="AG2193">
        <f>VLOOKUP($F2193,'(참고)타워 스텟 가치'!$B$12:$L$16,AG$2,0)+(VLOOKUP($F2193,'(참고)타워 스텟 가치'!$B$12:$L$16,AG$2,0)*$E2193)</f>
        <v>8920.1250000000709</v>
      </c>
      <c r="AH2193">
        <f>VLOOKUP($F2193,'(참고)타워 스텟 가치'!$B$12:$L$16,AH$2,0)+(VLOOKUP($F2193,'(참고)타워 스텟 가치'!$B$12:$L$16,AH$2,0)*$E2193)</f>
        <v>297.33750000000236</v>
      </c>
      <c r="AI2193">
        <f>VLOOKUP($F2193,'(참고)타워 스텟 가치'!$B$12:$L$16,AI$2,0)+(VLOOKUP($F2193,'(참고)타워 스텟 가치'!$B$12:$L$16,AI$2,0)*$E2193)</f>
        <v>52.860000000000419</v>
      </c>
      <c r="AJ2193">
        <f>VLOOKUP($F2193,'(참고)타워 스텟 가치'!$B$12:$L$16,AJ$2,0)+(VLOOKUP($F2193,'(참고)타워 스텟 가치'!$B$12:$L$16,AJ$2,0)*$E2193)</f>
        <v>0</v>
      </c>
      <c r="AK2193">
        <f>VLOOKUP($F2193,'(참고)타워 스텟 가치'!$B$12:$L$16,AK$2,0)+(VLOOKUP($F2193,'(참고)타워 스텟 가치'!$B$12:$L$16,AK$2,0)*$E2193)</f>
        <v>0</v>
      </c>
      <c r="AL2193">
        <f>VLOOKUP($F2193,'(참고)타워 스텟 가치'!$B$12:$L$16,AL$2,0)+(VLOOKUP($F2193,'(참고)타워 스텟 가치'!$B$12:$L$16,AL$2,0)*$E2193)</f>
        <v>352.40000000000282</v>
      </c>
      <c r="AM2193">
        <f>SUM('스테이지별 몬스터 스텟'!AD2193*'(참고)타워 스텟 가치'!$Q$17,'스테이지별 몬스터 스텟'!AE2193*'(참고)타워 스텟 가치'!$R$17,'스테이지별 몬스터 스텟'!AF2193*'(참고)타워 스텟 가치'!$S$17,'스테이지별 몬스터 스텟'!AG2193*'(참고)타워 스텟 가치'!$T$17,'스테이지별 몬스터 스텟'!AH2193*'(참고)타워 스텟 가치'!$U$17,'스테이지별 몬스터 스텟'!AI2193*'(참고)타워 스텟 가치'!$V$17,'스테이지별 몬스터 스텟'!AJ2193*'(참고)타워 스텟 가치'!$W$17,'스테이지별 몬스터 스텟'!AK2193*'(참고)타워 스텟 가치'!$X$17,'스테이지별 몬스터 스텟'!AL2193*'(참고)타워 스텟 가치'!$Y$17)</f>
        <v>1346341.9975000112</v>
      </c>
      <c r="AN2193">
        <v>3</v>
      </c>
    </row>
    <row r="2194" spans="3:40" x14ac:dyDescent="0.3">
      <c r="C2194">
        <v>5</v>
      </c>
      <c r="D2194">
        <f t="shared" si="104"/>
        <v>438</v>
      </c>
      <c r="E2194" s="52">
        <f>VLOOKUP(D2194,'스테이지별 난이도 설정'!B:C,2,0)</f>
        <v>175.20000000000141</v>
      </c>
      <c r="F2194" t="str">
        <f t="shared" si="105"/>
        <v>스페셜</v>
      </c>
      <c r="G2194">
        <f t="shared" si="103"/>
        <v>6</v>
      </c>
      <c r="H2194">
        <f>VLOOKUP($F2194,'(참고)타워 스텟 가치'!$B$2:$L$6,H$2,0)+(VLOOKUP($F2194,'(참고)타워 스텟 가치'!$B$2:$L$6,H$2,0)*$E2194)</f>
        <v>6690.0937500000537</v>
      </c>
      <c r="I2194">
        <f>VLOOKUP($F2194,'(참고)타워 스텟 가치'!$B$2:$L$6,I$2,0)+(VLOOKUP($F2194,'(참고)타워 스텟 가치'!$B$2:$L$6,I$2,0)*$E2194)</f>
        <v>1338.0187500000106</v>
      </c>
      <c r="J2194">
        <f>VLOOKUP($F2194,'(참고)타워 스텟 가치'!$B$2:$L$6,J$2,0)+(VLOOKUP($F2194,'(참고)타워 스텟 가치'!$B$2:$L$6,J$2,0)*$E2194)</f>
        <v>881000.0000000071</v>
      </c>
      <c r="K2194">
        <f>VLOOKUP($F2194,'(참고)타워 스텟 가치'!$B$2:$L$6,K$2,0)+(VLOOKUP($F2194,'(참고)타워 스텟 가치'!$B$2:$L$6,K$2,0)*$E2194)</f>
        <v>26760.375000000215</v>
      </c>
      <c r="L2194">
        <f>VLOOKUP($F2194,'(참고)타워 스텟 가치'!$B$2:$L$6,L$2,0)+(VLOOKUP($F2194,'(참고)타워 스텟 가치'!$B$2:$L$6,L$2,0)*$E2194)</f>
        <v>446.00625000000355</v>
      </c>
      <c r="M2194">
        <f>VLOOKUP($F2194,'(참고)타워 스텟 가치'!$B$2:$L$6,M$2,0)+(VLOOKUP($F2194,'(참고)타워 스텟 가치'!$B$2:$L$6,M$2,0)*$E2194)</f>
        <v>52.860000000000419</v>
      </c>
      <c r="N2194">
        <f>VLOOKUP($F2194,'(참고)타워 스텟 가치'!$B$2:$L$6,N$2,0)+(VLOOKUP($F2194,'(참고)타워 스텟 가치'!$B$2:$L$6,N$2,0)*$E2194)</f>
        <v>0</v>
      </c>
      <c r="O2194">
        <f>VLOOKUP($F2194,'(참고)타워 스텟 가치'!$B$2:$L$6,O$2,0)+(VLOOKUP($F2194,'(참고)타워 스텟 가치'!$B$2:$L$6,O$2,0)*$E2194)</f>
        <v>0</v>
      </c>
      <c r="P2194">
        <f>VLOOKUP($F2194,'(참고)타워 스텟 가치'!$B$2:$L$6,P$2,0)+(VLOOKUP($F2194,'(참고)타워 스텟 가치'!$B$2:$L$6,P$2,0)*$E2194)</f>
        <v>176.20000000000141</v>
      </c>
      <c r="Q2194">
        <f>SUM('스테이지별 몬스터 스텟'!H2194*'(참고)타워 스텟 가치'!$Q$17,'스테이지별 몬스터 스텟'!I2194*'(참고)타워 스텟 가치'!$R$17,'스테이지별 몬스터 스텟'!J2194*'(참고)타워 스텟 가치'!$S$17,'스테이지별 몬스터 스텟'!K2194*'(참고)타워 스텟 가치'!$T$17,'스테이지별 몬스터 스텟'!L2194*'(참고)타워 스텟 가치'!$U$17,'스테이지별 몬스터 스텟'!M2194*'(참고)타워 스텟 가치'!$V$17,'스테이지별 몬스터 스텟'!N2194*'(참고)타워 스텟 가치'!$W$17,'스테이지별 몬스터 스텟'!O2194*'(참고)타워 스텟 가치'!$X$17,'스테이지별 몬스터 스텟'!P2194*'(참고)타워 스텟 가치'!$Y$17)</f>
        <v>1391705.2381250113</v>
      </c>
      <c r="R2194">
        <v>1</v>
      </c>
      <c r="S2194">
        <f>VLOOKUP($F2194,'(참고)타워 스텟 가치'!$B$7:$L$11,S$2,0)+(VLOOKUP($F2194,'(참고)타워 스텟 가치'!$B$7:$L$11,S$2,0)*$E2194)</f>
        <v>2230.0312500000177</v>
      </c>
      <c r="T2194">
        <f>VLOOKUP($F2194,'(참고)타워 스텟 가치'!$B$7:$L$11,T$2,0)+(VLOOKUP($F2194,'(참고)타워 스텟 가치'!$B$7:$L$11,T$2,0)*$E2194)</f>
        <v>4014.0562500000319</v>
      </c>
      <c r="U2194">
        <f>VLOOKUP($F2194,'(참고)타워 스텟 가치'!$B$7:$L$11,U$2,0)+(VLOOKUP($F2194,'(참고)타워 스텟 가치'!$B$7:$L$11,U$2,0)*$E2194)</f>
        <v>881000.0000000071</v>
      </c>
      <c r="V2194">
        <f>VLOOKUP($F2194,'(참고)타워 스텟 가치'!$B$7:$L$11,V$2,0)+(VLOOKUP($F2194,'(참고)타워 스텟 가치'!$B$7:$L$11,V$2,0)*$E2194)</f>
        <v>26760.375000000215</v>
      </c>
      <c r="W2194">
        <f>VLOOKUP($F2194,'(참고)타워 스텟 가치'!$B$7:$L$11,W$2,0)+(VLOOKUP($F2194,'(참고)타워 스텟 가치'!$B$7:$L$11,W$2,0)*$E2194)</f>
        <v>446.00625000000355</v>
      </c>
      <c r="X2194">
        <f>VLOOKUP($F2194,'(참고)타워 스텟 가치'!$B$7:$L$11,X$2,0)+(VLOOKUP($F2194,'(참고)타워 스텟 가치'!$B$7:$L$11,X$2,0)*$E2194)</f>
        <v>52.860000000000419</v>
      </c>
      <c r="Y2194">
        <f>VLOOKUP($F2194,'(참고)타워 스텟 가치'!$B$7:$L$11,Y$2,0)+(VLOOKUP($F2194,'(참고)타워 스텟 가치'!$B$7:$L$11,Y$2,0)*$E2194)</f>
        <v>0</v>
      </c>
      <c r="Z2194">
        <f>VLOOKUP($F2194,'(참고)타워 스텟 가치'!$B$7:$L$11,Z$2,0)+(VLOOKUP($F2194,'(참고)타워 스텟 가치'!$B$7:$L$11,Z$2,0)*$E2194)</f>
        <v>0</v>
      </c>
      <c r="AA2194">
        <f>VLOOKUP($F2194,'(참고)타워 스텟 가치'!$B$7:$L$11,AA$2,0)+(VLOOKUP($F2194,'(참고)타워 스텟 가치'!$B$7:$L$11,AA$2,0)*$E2194)</f>
        <v>176.20000000000141</v>
      </c>
      <c r="AB2194">
        <f>SUM('스테이지별 몬스터 스텟'!S2194*'(참고)타워 스텟 가치'!$Q$17,'스테이지별 몬스터 스텟'!T2194*'(참고)타워 스텟 가치'!$R$17,'스테이지별 몬스터 스텟'!U2194*'(참고)타워 스텟 가치'!$S$17,'스테이지별 몬스터 스텟'!V2194*'(참고)타워 스텟 가치'!$T$17,'스테이지별 몬스터 스텟'!W2194*'(참고)타워 스텟 가치'!$U$17,'스테이지별 몬스터 스텟'!X2194*'(참고)타워 스텟 가치'!$V$17,'스테이지별 몬스터 스텟'!Y2194*'(참고)타워 스텟 가치'!$W$17,'스테이지별 몬스터 스텟'!Z2194*'(참고)타워 스텟 가치'!$X$17,'스테이지별 몬스터 스텟'!AA2194*'(참고)타워 스텟 가치'!$Y$17)</f>
        <v>1386799.1693750112</v>
      </c>
      <c r="AC2194">
        <v>2</v>
      </c>
      <c r="AD2194">
        <f>VLOOKUP($F2194,'(참고)타워 스텟 가치'!$B$12:$L$16,AD$2,0)+(VLOOKUP($F2194,'(참고)타워 스텟 가치'!$B$12:$L$16,AD$2,0)*$E2194)</f>
        <v>2230.0312500000177</v>
      </c>
      <c r="AE2194">
        <f>VLOOKUP($F2194,'(참고)타워 스텟 가치'!$B$12:$L$16,AE$2,0)+(VLOOKUP($F2194,'(참고)타워 스텟 가치'!$B$12:$L$16,AE$2,0)*$E2194)</f>
        <v>2676.0375000000213</v>
      </c>
      <c r="AF2194">
        <f>VLOOKUP($F2194,'(참고)타워 스텟 가치'!$B$12:$L$16,AF$2,0)+(VLOOKUP($F2194,'(참고)타워 스텟 가치'!$B$12:$L$16,AF$2,0)*$E2194)</f>
        <v>881000.0000000071</v>
      </c>
      <c r="AG2194">
        <f>VLOOKUP($F2194,'(참고)타워 스텟 가치'!$B$12:$L$16,AG$2,0)+(VLOOKUP($F2194,'(참고)타워 스텟 가치'!$B$12:$L$16,AG$2,0)*$E2194)</f>
        <v>13380.187500000107</v>
      </c>
      <c r="AH2194">
        <f>VLOOKUP($F2194,'(참고)타워 스텟 가치'!$B$12:$L$16,AH$2,0)+(VLOOKUP($F2194,'(참고)타워 스텟 가치'!$B$12:$L$16,AH$2,0)*$E2194)</f>
        <v>446.00625000000355</v>
      </c>
      <c r="AI2194">
        <f>VLOOKUP($F2194,'(참고)타워 스텟 가치'!$B$12:$L$16,AI$2,0)+(VLOOKUP($F2194,'(참고)타워 스텟 가치'!$B$12:$L$16,AI$2,0)*$E2194)</f>
        <v>52.860000000000419</v>
      </c>
      <c r="AJ2194">
        <f>VLOOKUP($F2194,'(참고)타워 스텟 가치'!$B$12:$L$16,AJ$2,0)+(VLOOKUP($F2194,'(참고)타워 스텟 가치'!$B$12:$L$16,AJ$2,0)*$E2194)</f>
        <v>0</v>
      </c>
      <c r="AK2194">
        <f>VLOOKUP($F2194,'(참고)타워 스텟 가치'!$B$12:$L$16,AK$2,0)+(VLOOKUP($F2194,'(참고)타워 스텟 가치'!$B$12:$L$16,AK$2,0)*$E2194)</f>
        <v>0</v>
      </c>
      <c r="AL2194">
        <f>VLOOKUP($F2194,'(참고)타워 스텟 가치'!$B$12:$L$16,AL$2,0)+(VLOOKUP($F2194,'(참고)타워 스텟 가치'!$B$12:$L$16,AL$2,0)*$E2194)</f>
        <v>352.40000000000282</v>
      </c>
      <c r="AM2194">
        <f>SUM('스테이지별 몬스터 스텟'!AD2194*'(참고)타워 스텟 가치'!$Q$17,'스테이지별 몬스터 스텟'!AE2194*'(참고)타워 스텟 가치'!$R$17,'스테이지별 몬스터 스텟'!AF2194*'(참고)타워 스텟 가치'!$S$17,'스테이지별 몬스터 스텟'!AG2194*'(참고)타워 스텟 가치'!$T$17,'스테이지별 몬스터 스텟'!AH2194*'(참고)타워 스텟 가치'!$U$17,'스테이지별 몬스터 스텟'!AI2194*'(참고)타워 스텟 가치'!$V$17,'스테이지별 몬스터 스텟'!AJ2194*'(참고)타워 스텟 가치'!$W$17,'스테이지별 몬스터 스텟'!AK2194*'(참고)타워 스텟 가치'!$X$17,'스테이지별 몬스터 스텟'!AL2194*'(참고)타워 스텟 가치'!$Y$17)</f>
        <v>1358384.1662500112</v>
      </c>
      <c r="AN2194">
        <v>3</v>
      </c>
    </row>
    <row r="2195" spans="3:40" x14ac:dyDescent="0.3">
      <c r="C2195">
        <v>1</v>
      </c>
      <c r="D2195">
        <f t="shared" si="104"/>
        <v>439</v>
      </c>
      <c r="E2195" s="52">
        <f>VLOOKUP(D2195,'스테이지별 난이도 설정'!B:C,2,0)</f>
        <v>175.60000000000142</v>
      </c>
      <c r="F2195" t="str">
        <f t="shared" si="105"/>
        <v>일반</v>
      </c>
      <c r="G2195">
        <f t="shared" si="103"/>
        <v>6</v>
      </c>
      <c r="H2195">
        <f>VLOOKUP($F2195,'(참고)타워 스텟 가치'!$B$2:$L$6,H$2,0)+(VLOOKUP($F2195,'(참고)타워 스텟 가치'!$B$2:$L$6,H$2,0)*$E2195)</f>
        <v>1324.5000000000107</v>
      </c>
      <c r="I2195">
        <f>VLOOKUP($F2195,'(참고)타워 스텟 가치'!$B$2:$L$6,I$2,0)+(VLOOKUP($F2195,'(참고)타워 스텟 가치'!$B$2:$L$6,I$2,0)*$E2195)</f>
        <v>264.90000000000214</v>
      </c>
      <c r="J2195">
        <f>VLOOKUP($F2195,'(참고)타워 스텟 가치'!$B$2:$L$6,J$2,0)+(VLOOKUP($F2195,'(참고)타워 스텟 가치'!$B$2:$L$6,J$2,0)*$E2195)</f>
        <v>883000.0000000071</v>
      </c>
      <c r="K2195">
        <f>VLOOKUP($F2195,'(참고)타워 스텟 가치'!$B$2:$L$6,K$2,0)+(VLOOKUP($F2195,'(참고)타워 스텟 가치'!$B$2:$L$6,K$2,0)*$E2195)</f>
        <v>5298.0000000000427</v>
      </c>
      <c r="L2195">
        <f>VLOOKUP($F2195,'(참고)타워 스텟 가치'!$B$2:$L$6,L$2,0)+(VLOOKUP($F2195,'(참고)타워 스텟 가치'!$B$2:$L$6,L$2,0)*$E2195)</f>
        <v>88.300000000000708</v>
      </c>
      <c r="M2195">
        <f>VLOOKUP($F2195,'(참고)타워 스텟 가치'!$B$2:$L$6,M$2,0)+(VLOOKUP($F2195,'(참고)타워 스텟 가치'!$B$2:$L$6,M$2,0)*$E2195)</f>
        <v>52.980000000000423</v>
      </c>
      <c r="N2195">
        <f>VLOOKUP($F2195,'(참고)타워 스텟 가치'!$B$2:$L$6,N$2,0)+(VLOOKUP($F2195,'(참고)타워 스텟 가치'!$B$2:$L$6,N$2,0)*$E2195)</f>
        <v>0</v>
      </c>
      <c r="O2195">
        <f>VLOOKUP($F2195,'(참고)타워 스텟 가치'!$B$2:$L$6,O$2,0)+(VLOOKUP($F2195,'(참고)타워 스텟 가치'!$B$2:$L$6,O$2,0)*$E2195)</f>
        <v>0</v>
      </c>
      <c r="P2195">
        <f>VLOOKUP($F2195,'(참고)타워 스텟 가치'!$B$2:$L$6,P$2,0)+(VLOOKUP($F2195,'(참고)타워 스텟 가치'!$B$2:$L$6,P$2,0)*$E2195)</f>
        <v>123.62000000000099</v>
      </c>
      <c r="Q2195">
        <f>SUM('스테이지별 몬스터 스텟'!H2195*'(참고)타워 스텟 가치'!$Q$17,'스테이지별 몬스터 스텟'!I2195*'(참고)타워 스텟 가치'!$R$17,'스테이지별 몬스터 스텟'!J2195*'(참고)타워 스텟 가치'!$S$17,'스테이지별 몬스터 스텟'!K2195*'(참고)타워 스텟 가치'!$T$17,'스테이지별 몬스터 스텟'!L2195*'(참고)타워 스텟 가치'!$U$17,'스테이지별 몬스터 스텟'!M2195*'(참고)타워 스텟 가치'!$V$17,'스테이지별 몬스터 스텟'!N2195*'(참고)타워 스텟 가치'!$W$17,'스테이지별 몬스터 스텟'!O2195*'(참고)타워 스텟 가치'!$X$17,'스테이지별 몬스터 스텟'!P2195*'(참고)타워 스텟 가치'!$Y$17)</f>
        <v>1338619.1700000109</v>
      </c>
      <c r="R2195">
        <v>1</v>
      </c>
      <c r="S2195">
        <f>VLOOKUP($F2195,'(참고)타워 스텟 가치'!$B$7:$L$11,S$2,0)+(VLOOKUP($F2195,'(참고)타워 스텟 가치'!$B$7:$L$11,S$2,0)*$E2195)</f>
        <v>441.50000000000352</v>
      </c>
      <c r="T2195">
        <f>VLOOKUP($F2195,'(참고)타워 스텟 가치'!$B$7:$L$11,T$2,0)+(VLOOKUP($F2195,'(참고)타워 스텟 가치'!$B$7:$L$11,T$2,0)*$E2195)</f>
        <v>794.70000000000641</v>
      </c>
      <c r="U2195">
        <f>VLOOKUP($F2195,'(참고)타워 스텟 가치'!$B$7:$L$11,U$2,0)+(VLOOKUP($F2195,'(참고)타워 스텟 가치'!$B$7:$L$11,U$2,0)*$E2195)</f>
        <v>883000.0000000071</v>
      </c>
      <c r="V2195">
        <f>VLOOKUP($F2195,'(참고)타워 스텟 가치'!$B$7:$L$11,V$2,0)+(VLOOKUP($F2195,'(참고)타워 스텟 가치'!$B$7:$L$11,V$2,0)*$E2195)</f>
        <v>5298.0000000000427</v>
      </c>
      <c r="W2195">
        <f>VLOOKUP($F2195,'(참고)타워 스텟 가치'!$B$7:$L$11,W$2,0)+(VLOOKUP($F2195,'(참고)타워 스텟 가치'!$B$7:$L$11,W$2,0)*$E2195)</f>
        <v>88.300000000000708</v>
      </c>
      <c r="X2195">
        <f>VLOOKUP($F2195,'(참고)타워 스텟 가치'!$B$7:$L$11,X$2,0)+(VLOOKUP($F2195,'(참고)타워 스텟 가치'!$B$7:$L$11,X$2,0)*$E2195)</f>
        <v>52.980000000000423</v>
      </c>
      <c r="Y2195">
        <f>VLOOKUP($F2195,'(참고)타워 스텟 가치'!$B$7:$L$11,Y$2,0)+(VLOOKUP($F2195,'(참고)타워 스텟 가치'!$B$7:$L$11,Y$2,0)*$E2195)</f>
        <v>0</v>
      </c>
      <c r="Z2195">
        <f>VLOOKUP($F2195,'(참고)타워 스텟 가치'!$B$7:$L$11,Z$2,0)+(VLOOKUP($F2195,'(참고)타워 스텟 가치'!$B$7:$L$11,Z$2,0)*$E2195)</f>
        <v>0</v>
      </c>
      <c r="AA2195">
        <f>VLOOKUP($F2195,'(참고)타워 스텟 가치'!$B$7:$L$11,AA$2,0)+(VLOOKUP($F2195,'(참고)타워 스텟 가치'!$B$7:$L$11,AA$2,0)*$E2195)</f>
        <v>123.62000000000099</v>
      </c>
      <c r="AB2195">
        <f>SUM('스테이지별 몬스터 스텟'!S2195*'(참고)타워 스텟 가치'!$Q$17,'스테이지별 몬스터 스텟'!T2195*'(참고)타워 스텟 가치'!$R$17,'스테이지별 몬스터 스텟'!U2195*'(참고)타워 스텟 가치'!$S$17,'스테이지별 몬스터 스텟'!V2195*'(참고)타워 스텟 가치'!$T$17,'스테이지별 몬스터 스텟'!W2195*'(참고)타워 스텟 가치'!$U$17,'스테이지별 몬스터 스텟'!X2195*'(참고)타워 스텟 가치'!$V$17,'스테이지별 몬스터 스텟'!Y2195*'(참고)타워 스텟 가치'!$W$17,'스테이지별 몬스터 스텟'!Z2195*'(참고)타워 스텟 가치'!$X$17,'스테이지별 몬스터 스텟'!AA2195*'(참고)타워 스텟 가치'!$Y$17)</f>
        <v>1337647.8700000108</v>
      </c>
      <c r="AC2195">
        <v>2</v>
      </c>
      <c r="AD2195">
        <f>VLOOKUP($F2195,'(참고)타워 스텟 가치'!$B$12:$L$16,AD$2,0)+(VLOOKUP($F2195,'(참고)타워 스텟 가치'!$B$12:$L$16,AD$2,0)*$E2195)</f>
        <v>441.50000000000352</v>
      </c>
      <c r="AE2195">
        <f>VLOOKUP($F2195,'(참고)타워 스텟 가치'!$B$12:$L$16,AE$2,0)+(VLOOKUP($F2195,'(참고)타워 스텟 가치'!$B$12:$L$16,AE$2,0)*$E2195)</f>
        <v>529.80000000000427</v>
      </c>
      <c r="AF2195">
        <f>VLOOKUP($F2195,'(참고)타워 스텟 가치'!$B$12:$L$16,AF$2,0)+(VLOOKUP($F2195,'(참고)타워 스텟 가치'!$B$12:$L$16,AF$2,0)*$E2195)</f>
        <v>883000.0000000071</v>
      </c>
      <c r="AG2195">
        <f>VLOOKUP($F2195,'(참고)타워 스텟 가치'!$B$12:$L$16,AG$2,0)+(VLOOKUP($F2195,'(참고)타워 스텟 가치'!$B$12:$L$16,AG$2,0)*$E2195)</f>
        <v>2649.0000000000214</v>
      </c>
      <c r="AH2195">
        <f>VLOOKUP($F2195,'(참고)타워 스텟 가치'!$B$12:$L$16,AH$2,0)+(VLOOKUP($F2195,'(참고)타워 스텟 가치'!$B$12:$L$16,AH$2,0)*$E2195)</f>
        <v>88.300000000000708</v>
      </c>
      <c r="AI2195">
        <f>VLOOKUP($F2195,'(참고)타워 스텟 가치'!$B$12:$L$16,AI$2,0)+(VLOOKUP($F2195,'(참고)타워 스텟 가치'!$B$12:$L$16,AI$2,0)*$E2195)</f>
        <v>52.980000000000423</v>
      </c>
      <c r="AJ2195">
        <f>VLOOKUP($F2195,'(참고)타워 스텟 가치'!$B$12:$L$16,AJ$2,0)+(VLOOKUP($F2195,'(참고)타워 스텟 가치'!$B$12:$L$16,AJ$2,0)*$E2195)</f>
        <v>0</v>
      </c>
      <c r="AK2195">
        <f>VLOOKUP($F2195,'(참고)타워 스텟 가치'!$B$12:$L$16,AK$2,0)+(VLOOKUP($F2195,'(참고)타워 스텟 가치'!$B$12:$L$16,AK$2,0)*$E2195)</f>
        <v>0</v>
      </c>
      <c r="AL2195">
        <f>VLOOKUP($F2195,'(참고)타워 스텟 가치'!$B$12:$L$16,AL$2,0)+(VLOOKUP($F2195,'(참고)타워 스텟 가치'!$B$12:$L$16,AL$2,0)*$E2195)</f>
        <v>247.24000000000197</v>
      </c>
      <c r="AM2195">
        <f>SUM('스테이지별 몬스터 스텟'!AD2195*'(참고)타워 스텟 가치'!$Q$17,'스테이지별 몬스터 스텟'!AE2195*'(참고)타워 스텟 가치'!$R$17,'스테이지별 몬스터 스텟'!AF2195*'(참고)타워 스텟 가치'!$S$17,'스테이지별 몬스터 스텟'!AG2195*'(참고)타워 스텟 가치'!$T$17,'스테이지별 몬스터 스텟'!AH2195*'(참고)타워 스텟 가치'!$U$17,'스테이지별 몬스터 스텟'!AI2195*'(참고)타워 스텟 가치'!$V$17,'스테이지별 몬스터 스텟'!AJ2195*'(참고)타워 스텟 가치'!$W$17,'스테이지별 몬스터 스텟'!AK2195*'(참고)타워 스텟 가치'!$X$17,'스테이지별 몬스터 스텟'!AL2195*'(참고)타워 스텟 가치'!$Y$17)</f>
        <v>1332199.7600000107</v>
      </c>
      <c r="AN2195">
        <v>3</v>
      </c>
    </row>
    <row r="2196" spans="3:40" x14ac:dyDescent="0.3">
      <c r="C2196">
        <v>2</v>
      </c>
      <c r="D2196">
        <f t="shared" si="104"/>
        <v>439</v>
      </c>
      <c r="E2196" s="52">
        <f>VLOOKUP(D2196,'스테이지별 난이도 설정'!B:C,2,0)</f>
        <v>175.60000000000142</v>
      </c>
      <c r="F2196" t="str">
        <f t="shared" si="105"/>
        <v>레어</v>
      </c>
      <c r="G2196">
        <f t="shared" si="103"/>
        <v>6</v>
      </c>
      <c r="H2196">
        <f>VLOOKUP($F2196,'(참고)타워 스텟 가치'!$B$2:$L$6,H$2,0)+(VLOOKUP($F2196,'(참고)타워 스텟 가치'!$B$2:$L$6,H$2,0)*$E2196)</f>
        <v>1986.7500000000159</v>
      </c>
      <c r="I2196">
        <f>VLOOKUP($F2196,'(참고)타워 스텟 가치'!$B$2:$L$6,I$2,0)+(VLOOKUP($F2196,'(참고)타워 스텟 가치'!$B$2:$L$6,I$2,0)*$E2196)</f>
        <v>397.35000000000321</v>
      </c>
      <c r="J2196">
        <f>VLOOKUP($F2196,'(참고)타워 스텟 가치'!$B$2:$L$6,J$2,0)+(VLOOKUP($F2196,'(참고)타워 스텟 가치'!$B$2:$L$6,J$2,0)*$E2196)</f>
        <v>883000.0000000071</v>
      </c>
      <c r="K2196">
        <f>VLOOKUP($F2196,'(참고)타워 스텟 가치'!$B$2:$L$6,K$2,0)+(VLOOKUP($F2196,'(참고)타워 스텟 가치'!$B$2:$L$6,K$2,0)*$E2196)</f>
        <v>7947.0000000000637</v>
      </c>
      <c r="L2196">
        <f>VLOOKUP($F2196,'(참고)타워 스텟 가치'!$B$2:$L$6,L$2,0)+(VLOOKUP($F2196,'(참고)타워 스텟 가치'!$B$2:$L$6,L$2,0)*$E2196)</f>
        <v>132.45000000000107</v>
      </c>
      <c r="M2196">
        <f>VLOOKUP($F2196,'(참고)타워 스텟 가치'!$B$2:$L$6,M$2,0)+(VLOOKUP($F2196,'(참고)타워 스텟 가치'!$B$2:$L$6,M$2,0)*$E2196)</f>
        <v>52.980000000000423</v>
      </c>
      <c r="N2196">
        <f>VLOOKUP($F2196,'(참고)타워 스텟 가치'!$B$2:$L$6,N$2,0)+(VLOOKUP($F2196,'(참고)타워 스텟 가치'!$B$2:$L$6,N$2,0)*$E2196)</f>
        <v>0</v>
      </c>
      <c r="O2196">
        <f>VLOOKUP($F2196,'(참고)타워 스텟 가치'!$B$2:$L$6,O$2,0)+(VLOOKUP($F2196,'(참고)타워 스텟 가치'!$B$2:$L$6,O$2,0)*$E2196)</f>
        <v>0</v>
      </c>
      <c r="P2196">
        <f>VLOOKUP($F2196,'(참고)타워 스텟 가치'!$B$2:$L$6,P$2,0)+(VLOOKUP($F2196,'(참고)타워 스텟 가치'!$B$2:$L$6,P$2,0)*$E2196)</f>
        <v>123.62000000000099</v>
      </c>
      <c r="Q2196">
        <f>SUM('스테이지별 몬스터 스텟'!H2196*'(참고)타워 스텟 가치'!$Q$17,'스테이지별 몬스터 스텟'!I2196*'(참고)타워 스텟 가치'!$R$17,'스테이지별 몬스터 스텟'!J2196*'(참고)타워 스텟 가치'!$S$17,'스테이지별 몬스터 스텟'!K2196*'(참고)타워 스텟 가치'!$T$17,'스테이지별 몬스터 스텟'!L2196*'(참고)타워 스텟 가치'!$U$17,'스테이지별 몬스터 스텟'!M2196*'(참고)타워 스텟 가치'!$V$17,'스테이지별 몬스터 스텟'!N2196*'(참고)타워 스텟 가치'!$W$17,'스테이지별 몬스터 스텟'!O2196*'(참고)타워 스텟 가치'!$X$17,'스테이지별 몬스터 스텟'!P2196*'(참고)타워 스텟 가치'!$Y$17)</f>
        <v>1345528.645000011</v>
      </c>
      <c r="R2196">
        <v>1</v>
      </c>
      <c r="S2196">
        <f>VLOOKUP($F2196,'(참고)타워 스텟 가치'!$B$7:$L$11,S$2,0)+(VLOOKUP($F2196,'(참고)타워 스텟 가치'!$B$7:$L$11,S$2,0)*$E2196)</f>
        <v>662.25000000000534</v>
      </c>
      <c r="T2196">
        <f>VLOOKUP($F2196,'(참고)타워 스텟 가치'!$B$7:$L$11,T$2,0)+(VLOOKUP($F2196,'(참고)타워 스텟 가치'!$B$7:$L$11,T$2,0)*$E2196)</f>
        <v>1192.0500000000095</v>
      </c>
      <c r="U2196">
        <f>VLOOKUP($F2196,'(참고)타워 스텟 가치'!$B$7:$L$11,U$2,0)+(VLOOKUP($F2196,'(참고)타워 스텟 가치'!$B$7:$L$11,U$2,0)*$E2196)</f>
        <v>883000.0000000071</v>
      </c>
      <c r="V2196">
        <f>VLOOKUP($F2196,'(참고)타워 스텟 가치'!$B$7:$L$11,V$2,0)+(VLOOKUP($F2196,'(참고)타워 스텟 가치'!$B$7:$L$11,V$2,0)*$E2196)</f>
        <v>7947.0000000000637</v>
      </c>
      <c r="W2196">
        <f>VLOOKUP($F2196,'(참고)타워 스텟 가치'!$B$7:$L$11,W$2,0)+(VLOOKUP($F2196,'(참고)타워 스텟 가치'!$B$7:$L$11,W$2,0)*$E2196)</f>
        <v>132.45000000000107</v>
      </c>
      <c r="X2196">
        <f>VLOOKUP($F2196,'(참고)타워 스텟 가치'!$B$7:$L$11,X$2,0)+(VLOOKUP($F2196,'(참고)타워 스텟 가치'!$B$7:$L$11,X$2,0)*$E2196)</f>
        <v>52.980000000000423</v>
      </c>
      <c r="Y2196">
        <f>VLOOKUP($F2196,'(참고)타워 스텟 가치'!$B$7:$L$11,Y$2,0)+(VLOOKUP($F2196,'(참고)타워 스텟 가치'!$B$7:$L$11,Y$2,0)*$E2196)</f>
        <v>0</v>
      </c>
      <c r="Z2196">
        <f>VLOOKUP($F2196,'(참고)타워 스텟 가치'!$B$7:$L$11,Z$2,0)+(VLOOKUP($F2196,'(참고)타워 스텟 가치'!$B$7:$L$11,Z$2,0)*$E2196)</f>
        <v>0</v>
      </c>
      <c r="AA2196">
        <f>VLOOKUP($F2196,'(참고)타워 스텟 가치'!$B$7:$L$11,AA$2,0)+(VLOOKUP($F2196,'(참고)타워 스텟 가치'!$B$7:$L$11,AA$2,0)*$E2196)</f>
        <v>123.62000000000099</v>
      </c>
      <c r="AB2196">
        <f>SUM('스테이지별 몬스터 스텟'!S2196*'(참고)타워 스텟 가치'!$Q$17,'스테이지별 몬스터 스텟'!T2196*'(참고)타워 스텟 가치'!$R$17,'스테이지별 몬스터 스텟'!U2196*'(참고)타워 스텟 가치'!$S$17,'스테이지별 몬스터 스텟'!V2196*'(참고)타워 스텟 가치'!$T$17,'스테이지별 몬스터 스텟'!W2196*'(참고)타워 스텟 가치'!$U$17,'스테이지별 몬스터 스텟'!X2196*'(참고)타워 스텟 가치'!$V$17,'스테이지별 몬스터 스텟'!Y2196*'(참고)타워 스텟 가치'!$W$17,'스테이지별 몬스터 스텟'!Z2196*'(참고)타워 스텟 가치'!$X$17,'스테이지별 몬스터 스텟'!AA2196*'(참고)타워 스텟 가치'!$Y$17)</f>
        <v>1344071.6950000108</v>
      </c>
      <c r="AC2196">
        <v>2</v>
      </c>
      <c r="AD2196">
        <f>VLOOKUP($F2196,'(참고)타워 스텟 가치'!$B$12:$L$16,AD$2,0)+(VLOOKUP($F2196,'(참고)타워 스텟 가치'!$B$12:$L$16,AD$2,0)*$E2196)</f>
        <v>662.25000000000534</v>
      </c>
      <c r="AE2196">
        <f>VLOOKUP($F2196,'(참고)타워 스텟 가치'!$B$12:$L$16,AE$2,0)+(VLOOKUP($F2196,'(참고)타워 스텟 가치'!$B$12:$L$16,AE$2,0)*$E2196)</f>
        <v>794.70000000000641</v>
      </c>
      <c r="AF2196">
        <f>VLOOKUP($F2196,'(참고)타워 스텟 가치'!$B$12:$L$16,AF$2,0)+(VLOOKUP($F2196,'(참고)타워 스텟 가치'!$B$12:$L$16,AF$2,0)*$E2196)</f>
        <v>883000.0000000071</v>
      </c>
      <c r="AG2196">
        <f>VLOOKUP($F2196,'(참고)타워 스텟 가치'!$B$12:$L$16,AG$2,0)+(VLOOKUP($F2196,'(참고)타워 스텟 가치'!$B$12:$L$16,AG$2,0)*$E2196)</f>
        <v>3973.5000000000318</v>
      </c>
      <c r="AH2196">
        <f>VLOOKUP($F2196,'(참고)타워 스텟 가치'!$B$12:$L$16,AH$2,0)+(VLOOKUP($F2196,'(참고)타워 스텟 가치'!$B$12:$L$16,AH$2,0)*$E2196)</f>
        <v>132.45000000000107</v>
      </c>
      <c r="AI2196">
        <f>VLOOKUP($F2196,'(참고)타워 스텟 가치'!$B$12:$L$16,AI$2,0)+(VLOOKUP($F2196,'(참고)타워 스텟 가치'!$B$12:$L$16,AI$2,0)*$E2196)</f>
        <v>52.980000000000423</v>
      </c>
      <c r="AJ2196">
        <f>VLOOKUP($F2196,'(참고)타워 스텟 가치'!$B$12:$L$16,AJ$2,0)+(VLOOKUP($F2196,'(참고)타워 스텟 가치'!$B$12:$L$16,AJ$2,0)*$E2196)</f>
        <v>0</v>
      </c>
      <c r="AK2196">
        <f>VLOOKUP($F2196,'(참고)타워 스텟 가치'!$B$12:$L$16,AK$2,0)+(VLOOKUP($F2196,'(참고)타워 스텟 가치'!$B$12:$L$16,AK$2,0)*$E2196)</f>
        <v>0</v>
      </c>
      <c r="AL2196">
        <f>VLOOKUP($F2196,'(참고)타워 스텟 가치'!$B$12:$L$16,AL$2,0)+(VLOOKUP($F2196,'(참고)타워 스텟 가치'!$B$12:$L$16,AL$2,0)*$E2196)</f>
        <v>247.24000000000197</v>
      </c>
      <c r="AM2196">
        <f>SUM('스테이지별 몬스터 스텟'!AD2196*'(참고)타워 스텟 가치'!$Q$17,'스테이지별 몬스터 스텟'!AE2196*'(참고)타워 스텟 가치'!$R$17,'스테이지별 몬스터 스텟'!AF2196*'(참고)타워 스텟 가치'!$S$17,'스테이지별 몬스터 스텟'!AG2196*'(참고)타워 스텟 가치'!$T$17,'스테이지별 몬스터 스텟'!AH2196*'(참고)타워 스텟 가치'!$U$17,'스테이지별 몬스터 스텟'!AI2196*'(참고)타워 스텟 가치'!$V$17,'스테이지별 몬스터 스텟'!AJ2196*'(참고)타워 스텟 가치'!$W$17,'스테이지별 몬스터 스텟'!AK2196*'(참고)타워 스텟 가치'!$X$17,'스테이지별 몬스터 스텟'!AL2196*'(참고)타워 스텟 가치'!$Y$17)</f>
        <v>1335775.9100000106</v>
      </c>
      <c r="AN2196">
        <v>3</v>
      </c>
    </row>
    <row r="2197" spans="3:40" x14ac:dyDescent="0.3">
      <c r="C2197">
        <v>3</v>
      </c>
      <c r="D2197">
        <f t="shared" si="104"/>
        <v>439</v>
      </c>
      <c r="E2197" s="52">
        <f>VLOOKUP(D2197,'스테이지별 난이도 설정'!B:C,2,0)</f>
        <v>175.60000000000142</v>
      </c>
      <c r="F2197" t="str">
        <f t="shared" si="105"/>
        <v>에픽</v>
      </c>
      <c r="G2197">
        <f t="shared" si="103"/>
        <v>6</v>
      </c>
      <c r="H2197">
        <f>VLOOKUP($F2197,'(참고)타워 스텟 가치'!$B$2:$L$6,H$2,0)+(VLOOKUP($F2197,'(참고)타워 스텟 가치'!$B$2:$L$6,H$2,0)*$E2197)</f>
        <v>2980.1250000000241</v>
      </c>
      <c r="I2197">
        <f>VLOOKUP($F2197,'(참고)타워 스텟 가치'!$B$2:$L$6,I$2,0)+(VLOOKUP($F2197,'(참고)타워 스텟 가치'!$B$2:$L$6,I$2,0)*$E2197)</f>
        <v>596.02500000000475</v>
      </c>
      <c r="J2197">
        <f>VLOOKUP($F2197,'(참고)타워 스텟 가치'!$B$2:$L$6,J$2,0)+(VLOOKUP($F2197,'(참고)타워 스텟 가치'!$B$2:$L$6,J$2,0)*$E2197)</f>
        <v>883000.0000000071</v>
      </c>
      <c r="K2197">
        <f>VLOOKUP($F2197,'(참고)타워 스텟 가치'!$B$2:$L$6,K$2,0)+(VLOOKUP($F2197,'(참고)타워 스텟 가치'!$B$2:$L$6,K$2,0)*$E2197)</f>
        <v>11920.500000000096</v>
      </c>
      <c r="L2197">
        <f>VLOOKUP($F2197,'(참고)타워 스텟 가치'!$B$2:$L$6,L$2,0)+(VLOOKUP($F2197,'(참고)타워 스텟 가치'!$B$2:$L$6,L$2,0)*$E2197)</f>
        <v>198.6750000000016</v>
      </c>
      <c r="M2197">
        <f>VLOOKUP($F2197,'(참고)타워 스텟 가치'!$B$2:$L$6,M$2,0)+(VLOOKUP($F2197,'(참고)타워 스텟 가치'!$B$2:$L$6,M$2,0)*$E2197)</f>
        <v>52.980000000000423</v>
      </c>
      <c r="N2197">
        <f>VLOOKUP($F2197,'(참고)타워 스텟 가치'!$B$2:$L$6,N$2,0)+(VLOOKUP($F2197,'(참고)타워 스텟 가치'!$B$2:$L$6,N$2,0)*$E2197)</f>
        <v>0</v>
      </c>
      <c r="O2197">
        <f>VLOOKUP($F2197,'(참고)타워 스텟 가치'!$B$2:$L$6,O$2,0)+(VLOOKUP($F2197,'(참고)타워 스텟 가치'!$B$2:$L$6,O$2,0)*$E2197)</f>
        <v>0</v>
      </c>
      <c r="P2197">
        <f>VLOOKUP($F2197,'(참고)타워 스텟 가치'!$B$2:$L$6,P$2,0)+(VLOOKUP($F2197,'(참고)타워 스텟 가치'!$B$2:$L$6,P$2,0)*$E2197)</f>
        <v>123.62000000000099</v>
      </c>
      <c r="Q2197">
        <f>SUM('스테이지별 몬스터 스텟'!H2197*'(참고)타워 스텟 가치'!$Q$17,'스테이지별 몬스터 스텟'!I2197*'(참고)타워 스텟 가치'!$R$17,'스테이지별 몬스터 스텟'!J2197*'(참고)타워 스텟 가치'!$S$17,'스테이지별 몬스터 스텟'!K2197*'(참고)타워 스텟 가치'!$T$17,'스테이지별 몬스터 스텟'!L2197*'(참고)타워 스텟 가치'!$U$17,'스테이지별 몬스터 스텟'!M2197*'(참고)타워 스텟 가치'!$V$17,'스테이지별 몬스터 스텟'!N2197*'(참고)타워 스텟 가치'!$W$17,'스테이지별 몬스터 스텟'!O2197*'(참고)타워 스텟 가치'!$X$17,'스테이지별 몬스터 스텟'!P2197*'(참고)타워 스텟 가치'!$Y$17)</f>
        <v>1355892.8575000111</v>
      </c>
      <c r="R2197">
        <v>1</v>
      </c>
      <c r="S2197">
        <f>VLOOKUP($F2197,'(참고)타워 스텟 가치'!$B$7:$L$11,S$2,0)+(VLOOKUP($F2197,'(참고)타워 스텟 가치'!$B$7:$L$11,S$2,0)*$E2197)</f>
        <v>993.37500000000796</v>
      </c>
      <c r="T2197">
        <f>VLOOKUP($F2197,'(참고)타워 스텟 가치'!$B$7:$L$11,T$2,0)+(VLOOKUP($F2197,'(참고)타워 스텟 가치'!$B$7:$L$11,T$2,0)*$E2197)</f>
        <v>1788.0750000000144</v>
      </c>
      <c r="U2197">
        <f>VLOOKUP($F2197,'(참고)타워 스텟 가치'!$B$7:$L$11,U$2,0)+(VLOOKUP($F2197,'(참고)타워 스텟 가치'!$B$7:$L$11,U$2,0)*$E2197)</f>
        <v>883000.0000000071</v>
      </c>
      <c r="V2197">
        <f>VLOOKUP($F2197,'(참고)타워 스텟 가치'!$B$7:$L$11,V$2,0)+(VLOOKUP($F2197,'(참고)타워 스텟 가치'!$B$7:$L$11,V$2,0)*$E2197)</f>
        <v>11920.500000000096</v>
      </c>
      <c r="W2197">
        <f>VLOOKUP($F2197,'(참고)타워 스텟 가치'!$B$7:$L$11,W$2,0)+(VLOOKUP($F2197,'(참고)타워 스텟 가치'!$B$7:$L$11,W$2,0)*$E2197)</f>
        <v>198.6750000000016</v>
      </c>
      <c r="X2197">
        <f>VLOOKUP($F2197,'(참고)타워 스텟 가치'!$B$7:$L$11,X$2,0)+(VLOOKUP($F2197,'(참고)타워 스텟 가치'!$B$7:$L$11,X$2,0)*$E2197)</f>
        <v>52.980000000000423</v>
      </c>
      <c r="Y2197">
        <f>VLOOKUP($F2197,'(참고)타워 스텟 가치'!$B$7:$L$11,Y$2,0)+(VLOOKUP($F2197,'(참고)타워 스텟 가치'!$B$7:$L$11,Y$2,0)*$E2197)</f>
        <v>0</v>
      </c>
      <c r="Z2197">
        <f>VLOOKUP($F2197,'(참고)타워 스텟 가치'!$B$7:$L$11,Z$2,0)+(VLOOKUP($F2197,'(참고)타워 스텟 가치'!$B$7:$L$11,Z$2,0)*$E2197)</f>
        <v>0</v>
      </c>
      <c r="AA2197">
        <f>VLOOKUP($F2197,'(참고)타워 스텟 가치'!$B$7:$L$11,AA$2,0)+(VLOOKUP($F2197,'(참고)타워 스텟 가치'!$B$7:$L$11,AA$2,0)*$E2197)</f>
        <v>123.62000000000099</v>
      </c>
      <c r="AB2197">
        <f>SUM('스테이지별 몬스터 스텟'!S2197*'(참고)타워 스텟 가치'!$Q$17,'스테이지별 몬스터 스텟'!T2197*'(참고)타워 스텟 가치'!$R$17,'스테이지별 몬스터 스텟'!U2197*'(참고)타워 스텟 가치'!$S$17,'스테이지별 몬스터 스텟'!V2197*'(참고)타워 스텟 가치'!$T$17,'스테이지별 몬스터 스텟'!W2197*'(참고)타워 스텟 가치'!$U$17,'스테이지별 몬스터 스텟'!X2197*'(참고)타워 스텟 가치'!$V$17,'스테이지별 몬스터 스텟'!Y2197*'(참고)타워 스텟 가치'!$W$17,'스테이지별 몬스터 스텟'!Z2197*'(참고)타워 스텟 가치'!$X$17,'스테이지별 몬스터 스텟'!AA2197*'(참고)타워 스텟 가치'!$Y$17)</f>
        <v>1353707.4325000111</v>
      </c>
      <c r="AC2197">
        <v>2</v>
      </c>
      <c r="AD2197">
        <f>VLOOKUP($F2197,'(참고)타워 스텟 가치'!$B$12:$L$16,AD$2,0)+(VLOOKUP($F2197,'(참고)타워 스텟 가치'!$B$12:$L$16,AD$2,0)*$E2197)</f>
        <v>993.37500000000796</v>
      </c>
      <c r="AE2197">
        <f>VLOOKUP($F2197,'(참고)타워 스텟 가치'!$B$12:$L$16,AE$2,0)+(VLOOKUP($F2197,'(참고)타워 스텟 가치'!$B$12:$L$16,AE$2,0)*$E2197)</f>
        <v>1192.0500000000095</v>
      </c>
      <c r="AF2197">
        <f>VLOOKUP($F2197,'(참고)타워 스텟 가치'!$B$12:$L$16,AF$2,0)+(VLOOKUP($F2197,'(참고)타워 스텟 가치'!$B$12:$L$16,AF$2,0)*$E2197)</f>
        <v>883000.0000000071</v>
      </c>
      <c r="AG2197">
        <f>VLOOKUP($F2197,'(참고)타워 스텟 가치'!$B$12:$L$16,AG$2,0)+(VLOOKUP($F2197,'(참고)타워 스텟 가치'!$B$12:$L$16,AG$2,0)*$E2197)</f>
        <v>5960.2500000000482</v>
      </c>
      <c r="AH2197">
        <f>VLOOKUP($F2197,'(참고)타워 스텟 가치'!$B$12:$L$16,AH$2,0)+(VLOOKUP($F2197,'(참고)타워 스텟 가치'!$B$12:$L$16,AH$2,0)*$E2197)</f>
        <v>198.6750000000016</v>
      </c>
      <c r="AI2197">
        <f>VLOOKUP($F2197,'(참고)타워 스텟 가치'!$B$12:$L$16,AI$2,0)+(VLOOKUP($F2197,'(참고)타워 스텟 가치'!$B$12:$L$16,AI$2,0)*$E2197)</f>
        <v>52.980000000000423</v>
      </c>
      <c r="AJ2197">
        <f>VLOOKUP($F2197,'(참고)타워 스텟 가치'!$B$12:$L$16,AJ$2,0)+(VLOOKUP($F2197,'(참고)타워 스텟 가치'!$B$12:$L$16,AJ$2,0)*$E2197)</f>
        <v>0</v>
      </c>
      <c r="AK2197">
        <f>VLOOKUP($F2197,'(참고)타워 스텟 가치'!$B$12:$L$16,AK$2,0)+(VLOOKUP($F2197,'(참고)타워 스텟 가치'!$B$12:$L$16,AK$2,0)*$E2197)</f>
        <v>0</v>
      </c>
      <c r="AL2197">
        <f>VLOOKUP($F2197,'(참고)타워 스텟 가치'!$B$12:$L$16,AL$2,0)+(VLOOKUP($F2197,'(참고)타워 스텟 가치'!$B$12:$L$16,AL$2,0)*$E2197)</f>
        <v>247.24000000000197</v>
      </c>
      <c r="AM2197">
        <f>SUM('스테이지별 몬스터 스텟'!AD2197*'(참고)타워 스텟 가치'!$Q$17,'스테이지별 몬스터 스텟'!AE2197*'(참고)타워 스텟 가치'!$R$17,'스테이지별 몬스터 스텟'!AF2197*'(참고)타워 스텟 가치'!$S$17,'스테이지별 몬스터 스텟'!AG2197*'(참고)타워 스텟 가치'!$T$17,'스테이지별 몬스터 스텟'!AH2197*'(참고)타워 스텟 가치'!$U$17,'스테이지별 몬스터 스텟'!AI2197*'(참고)타워 스텟 가치'!$V$17,'스테이지별 몬스터 스텟'!AJ2197*'(참고)타워 스텟 가치'!$W$17,'스테이지별 몬스터 스텟'!AK2197*'(참고)타워 스텟 가치'!$X$17,'스테이지별 몬스터 스텟'!AL2197*'(참고)타워 스텟 가치'!$Y$17)</f>
        <v>1341140.1350000107</v>
      </c>
      <c r="AN2197">
        <v>3</v>
      </c>
    </row>
    <row r="2198" spans="3:40" x14ac:dyDescent="0.3">
      <c r="C2198">
        <v>4</v>
      </c>
      <c r="D2198">
        <f t="shared" si="104"/>
        <v>439</v>
      </c>
      <c r="E2198" s="52">
        <f>VLOOKUP(D2198,'스테이지별 난이도 설정'!B:C,2,0)</f>
        <v>175.60000000000142</v>
      </c>
      <c r="F2198" t="str">
        <f t="shared" si="105"/>
        <v>유니크</v>
      </c>
      <c r="G2198">
        <f t="shared" si="103"/>
        <v>6</v>
      </c>
      <c r="H2198">
        <f>VLOOKUP($F2198,'(참고)타워 스텟 가치'!$B$2:$L$6,H$2,0)+(VLOOKUP($F2198,'(참고)타워 스텟 가치'!$B$2:$L$6,H$2,0)*$E2198)</f>
        <v>4470.1875000000355</v>
      </c>
      <c r="I2198">
        <f>VLOOKUP($F2198,'(참고)타워 스텟 가치'!$B$2:$L$6,I$2,0)+(VLOOKUP($F2198,'(참고)타워 스텟 가치'!$B$2:$L$6,I$2,0)*$E2198)</f>
        <v>894.03750000000719</v>
      </c>
      <c r="J2198">
        <f>VLOOKUP($F2198,'(참고)타워 스텟 가치'!$B$2:$L$6,J$2,0)+(VLOOKUP($F2198,'(참고)타워 스텟 가치'!$B$2:$L$6,J$2,0)*$E2198)</f>
        <v>883000.0000000071</v>
      </c>
      <c r="K2198">
        <f>VLOOKUP($F2198,'(참고)타워 스텟 가치'!$B$2:$L$6,K$2,0)+(VLOOKUP($F2198,'(참고)타워 스텟 가치'!$B$2:$L$6,K$2,0)*$E2198)</f>
        <v>17880.750000000142</v>
      </c>
      <c r="L2198">
        <f>VLOOKUP($F2198,'(참고)타워 스텟 가치'!$B$2:$L$6,L$2,0)+(VLOOKUP($F2198,'(참고)타워 스텟 가치'!$B$2:$L$6,L$2,0)*$E2198)</f>
        <v>298.01250000000238</v>
      </c>
      <c r="M2198">
        <f>VLOOKUP($F2198,'(참고)타워 스텟 가치'!$B$2:$L$6,M$2,0)+(VLOOKUP($F2198,'(참고)타워 스텟 가치'!$B$2:$L$6,M$2,0)*$E2198)</f>
        <v>52.980000000000423</v>
      </c>
      <c r="N2198">
        <f>VLOOKUP($F2198,'(참고)타워 스텟 가치'!$B$2:$L$6,N$2,0)+(VLOOKUP($F2198,'(참고)타워 스텟 가치'!$B$2:$L$6,N$2,0)*$E2198)</f>
        <v>0</v>
      </c>
      <c r="O2198">
        <f>VLOOKUP($F2198,'(참고)타워 스텟 가치'!$B$2:$L$6,O$2,0)+(VLOOKUP($F2198,'(참고)타워 스텟 가치'!$B$2:$L$6,O$2,0)*$E2198)</f>
        <v>0</v>
      </c>
      <c r="P2198">
        <f>VLOOKUP($F2198,'(참고)타워 스텟 가치'!$B$2:$L$6,P$2,0)+(VLOOKUP($F2198,'(참고)타워 스텟 가치'!$B$2:$L$6,P$2,0)*$E2198)</f>
        <v>176.60000000000142</v>
      </c>
      <c r="Q2198">
        <f>SUM('스테이지별 몬스터 스텟'!H2198*'(참고)타워 스텟 가치'!$Q$17,'스테이지별 몬스터 스텟'!I2198*'(참고)타워 스텟 가치'!$R$17,'스테이지별 몬스터 스텟'!J2198*'(참고)타워 스텟 가치'!$S$17,'스테이지별 몬스터 스텟'!K2198*'(참고)타워 스텟 가치'!$T$17,'스테이지별 몬스터 스텟'!L2198*'(참고)타워 스텟 가치'!$U$17,'스테이지별 몬스터 스텟'!M2198*'(참고)타워 스텟 가치'!$V$17,'스테이지별 몬스터 스텟'!N2198*'(참고)타워 스텟 가치'!$W$17,'스테이지별 몬스터 스텟'!O2198*'(참고)타워 스텟 가치'!$X$17,'스테이지별 몬스터 스텟'!P2198*'(참고)타워 스텟 가치'!$Y$17)</f>
        <v>1371545.1362500109</v>
      </c>
      <c r="R2198">
        <v>1</v>
      </c>
      <c r="S2198">
        <f>VLOOKUP($F2198,'(참고)타워 스텟 가치'!$B$7:$L$11,S$2,0)+(VLOOKUP($F2198,'(참고)타워 스텟 가치'!$B$7:$L$11,S$2,0)*$E2198)</f>
        <v>1490.0625000000121</v>
      </c>
      <c r="T2198">
        <f>VLOOKUP($F2198,'(참고)타워 스텟 가치'!$B$7:$L$11,T$2,0)+(VLOOKUP($F2198,'(참고)타워 스텟 가치'!$B$7:$L$11,T$2,0)*$E2198)</f>
        <v>2682.1125000000216</v>
      </c>
      <c r="U2198">
        <f>VLOOKUP($F2198,'(참고)타워 스텟 가치'!$B$7:$L$11,U$2,0)+(VLOOKUP($F2198,'(참고)타워 스텟 가치'!$B$7:$L$11,U$2,0)*$E2198)</f>
        <v>883000.0000000071</v>
      </c>
      <c r="V2198">
        <f>VLOOKUP($F2198,'(참고)타워 스텟 가치'!$B$7:$L$11,V$2,0)+(VLOOKUP($F2198,'(참고)타워 스텟 가치'!$B$7:$L$11,V$2,0)*$E2198)</f>
        <v>17880.750000000142</v>
      </c>
      <c r="W2198">
        <f>VLOOKUP($F2198,'(참고)타워 스텟 가치'!$B$7:$L$11,W$2,0)+(VLOOKUP($F2198,'(참고)타워 스텟 가치'!$B$7:$L$11,W$2,0)*$E2198)</f>
        <v>298.01250000000238</v>
      </c>
      <c r="X2198">
        <f>VLOOKUP($F2198,'(참고)타워 스텟 가치'!$B$7:$L$11,X$2,0)+(VLOOKUP($F2198,'(참고)타워 스텟 가치'!$B$7:$L$11,X$2,0)*$E2198)</f>
        <v>52.980000000000423</v>
      </c>
      <c r="Y2198">
        <f>VLOOKUP($F2198,'(참고)타워 스텟 가치'!$B$7:$L$11,Y$2,0)+(VLOOKUP($F2198,'(참고)타워 스텟 가치'!$B$7:$L$11,Y$2,0)*$E2198)</f>
        <v>0</v>
      </c>
      <c r="Z2198">
        <f>VLOOKUP($F2198,'(참고)타워 스텟 가치'!$B$7:$L$11,Z$2,0)+(VLOOKUP($F2198,'(참고)타워 스텟 가치'!$B$7:$L$11,Z$2,0)*$E2198)</f>
        <v>0</v>
      </c>
      <c r="AA2198">
        <f>VLOOKUP($F2198,'(참고)타워 스텟 가치'!$B$7:$L$11,AA$2,0)+(VLOOKUP($F2198,'(참고)타워 스텟 가치'!$B$7:$L$11,AA$2,0)*$E2198)</f>
        <v>176.60000000000142</v>
      </c>
      <c r="AB2198">
        <f>SUM('스테이지별 몬스터 스텟'!S2198*'(참고)타워 스텟 가치'!$Q$17,'스테이지별 몬스터 스텟'!T2198*'(참고)타워 스텟 가치'!$R$17,'스테이지별 몬스터 스텟'!U2198*'(참고)타워 스텟 가치'!$S$17,'스테이지별 몬스터 스텟'!V2198*'(참고)타워 스텟 가치'!$T$17,'스테이지별 몬스터 스텟'!W2198*'(참고)타워 스텟 가치'!$U$17,'스테이지별 몬스터 스텟'!X2198*'(참고)타워 스텟 가치'!$V$17,'스테이지별 몬스터 스텟'!Y2198*'(참고)타워 스텟 가치'!$W$17,'스테이지별 몬스터 스텟'!Z2198*'(참고)타워 스텟 가치'!$X$17,'스테이지별 몬스터 스텟'!AA2198*'(참고)타워 스텟 가치'!$Y$17)</f>
        <v>1368266.9987500107</v>
      </c>
      <c r="AC2198">
        <v>2</v>
      </c>
      <c r="AD2198">
        <f>VLOOKUP($F2198,'(참고)타워 스텟 가치'!$B$12:$L$16,AD$2,0)+(VLOOKUP($F2198,'(참고)타워 스텟 가치'!$B$12:$L$16,AD$2,0)*$E2198)</f>
        <v>1490.0625000000121</v>
      </c>
      <c r="AE2198">
        <f>VLOOKUP($F2198,'(참고)타워 스텟 가치'!$B$12:$L$16,AE$2,0)+(VLOOKUP($F2198,'(참고)타워 스텟 가치'!$B$12:$L$16,AE$2,0)*$E2198)</f>
        <v>1788.0750000000144</v>
      </c>
      <c r="AF2198">
        <f>VLOOKUP($F2198,'(참고)타워 스텟 가치'!$B$12:$L$16,AF$2,0)+(VLOOKUP($F2198,'(참고)타워 스텟 가치'!$B$12:$L$16,AF$2,0)*$E2198)</f>
        <v>883000.0000000071</v>
      </c>
      <c r="AG2198">
        <f>VLOOKUP($F2198,'(참고)타워 스텟 가치'!$B$12:$L$16,AG$2,0)+(VLOOKUP($F2198,'(참고)타워 스텟 가치'!$B$12:$L$16,AG$2,0)*$E2198)</f>
        <v>8940.3750000000709</v>
      </c>
      <c r="AH2198">
        <f>VLOOKUP($F2198,'(참고)타워 스텟 가치'!$B$12:$L$16,AH$2,0)+(VLOOKUP($F2198,'(참고)타워 스텟 가치'!$B$12:$L$16,AH$2,0)*$E2198)</f>
        <v>298.01250000000238</v>
      </c>
      <c r="AI2198">
        <f>VLOOKUP($F2198,'(참고)타워 스텟 가치'!$B$12:$L$16,AI$2,0)+(VLOOKUP($F2198,'(참고)타워 스텟 가치'!$B$12:$L$16,AI$2,0)*$E2198)</f>
        <v>52.980000000000423</v>
      </c>
      <c r="AJ2198">
        <f>VLOOKUP($F2198,'(참고)타워 스텟 가치'!$B$12:$L$16,AJ$2,0)+(VLOOKUP($F2198,'(참고)타워 스텟 가치'!$B$12:$L$16,AJ$2,0)*$E2198)</f>
        <v>0</v>
      </c>
      <c r="AK2198">
        <f>VLOOKUP($F2198,'(참고)타워 스텟 가치'!$B$12:$L$16,AK$2,0)+(VLOOKUP($F2198,'(참고)타워 스텟 가치'!$B$12:$L$16,AK$2,0)*$E2198)</f>
        <v>0</v>
      </c>
      <c r="AL2198">
        <f>VLOOKUP($F2198,'(참고)타워 스텟 가치'!$B$12:$L$16,AL$2,0)+(VLOOKUP($F2198,'(참고)타워 스텟 가치'!$B$12:$L$16,AL$2,0)*$E2198)</f>
        <v>353.20000000000283</v>
      </c>
      <c r="AM2198">
        <f>SUM('스테이지별 몬스터 스텟'!AD2198*'(참고)타워 스텟 가치'!$Q$17,'스테이지별 몬스터 스텟'!AE2198*'(참고)타워 스텟 가치'!$R$17,'스테이지별 몬스터 스텟'!AF2198*'(참고)타워 스텟 가치'!$S$17,'스테이지별 몬스터 스텟'!AG2198*'(참고)타워 스텟 가치'!$T$17,'스테이지별 몬스터 스텟'!AH2198*'(참고)타워 스텟 가치'!$U$17,'스테이지별 몬스터 스텟'!AI2198*'(참고)타워 스텟 가치'!$V$17,'스테이지별 몬스터 스텟'!AJ2198*'(참고)타워 스텟 가치'!$W$17,'스테이지별 몬스터 스텟'!AK2198*'(참고)타워 스텟 가치'!$X$17,'스테이지별 몬스터 스텟'!AL2198*'(참고)타워 스텟 가치'!$Y$17)</f>
        <v>1349398.3925000108</v>
      </c>
      <c r="AN2198">
        <v>3</v>
      </c>
    </row>
    <row r="2199" spans="3:40" x14ac:dyDescent="0.3">
      <c r="C2199">
        <v>5</v>
      </c>
      <c r="D2199">
        <f t="shared" si="104"/>
        <v>439</v>
      </c>
      <c r="E2199" s="52">
        <f>VLOOKUP(D2199,'스테이지별 난이도 설정'!B:C,2,0)</f>
        <v>175.60000000000142</v>
      </c>
      <c r="F2199" t="str">
        <f t="shared" si="105"/>
        <v>스페셜</v>
      </c>
      <c r="G2199">
        <f t="shared" si="103"/>
        <v>6</v>
      </c>
      <c r="H2199">
        <f>VLOOKUP($F2199,'(참고)타워 스텟 가치'!$B$2:$L$6,H$2,0)+(VLOOKUP($F2199,'(참고)타워 스텟 가치'!$B$2:$L$6,H$2,0)*$E2199)</f>
        <v>6705.2812500000537</v>
      </c>
      <c r="I2199">
        <f>VLOOKUP($F2199,'(참고)타워 스텟 가치'!$B$2:$L$6,I$2,0)+(VLOOKUP($F2199,'(참고)타워 스텟 가치'!$B$2:$L$6,I$2,0)*$E2199)</f>
        <v>1341.0562500000108</v>
      </c>
      <c r="J2199">
        <f>VLOOKUP($F2199,'(참고)타워 스텟 가치'!$B$2:$L$6,J$2,0)+(VLOOKUP($F2199,'(참고)타워 스텟 가치'!$B$2:$L$6,J$2,0)*$E2199)</f>
        <v>883000.0000000071</v>
      </c>
      <c r="K2199">
        <f>VLOOKUP($F2199,'(참고)타워 스텟 가치'!$B$2:$L$6,K$2,0)+(VLOOKUP($F2199,'(참고)타워 스텟 가치'!$B$2:$L$6,K$2,0)*$E2199)</f>
        <v>26821.125000000215</v>
      </c>
      <c r="L2199">
        <f>VLOOKUP($F2199,'(참고)타워 스텟 가치'!$B$2:$L$6,L$2,0)+(VLOOKUP($F2199,'(참고)타워 스텟 가치'!$B$2:$L$6,L$2,0)*$E2199)</f>
        <v>447.01875000000359</v>
      </c>
      <c r="M2199">
        <f>VLOOKUP($F2199,'(참고)타워 스텟 가치'!$B$2:$L$6,M$2,0)+(VLOOKUP($F2199,'(참고)타워 스텟 가치'!$B$2:$L$6,M$2,0)*$E2199)</f>
        <v>52.980000000000423</v>
      </c>
      <c r="N2199">
        <f>VLOOKUP($F2199,'(참고)타워 스텟 가치'!$B$2:$L$6,N$2,0)+(VLOOKUP($F2199,'(참고)타워 스텟 가치'!$B$2:$L$6,N$2,0)*$E2199)</f>
        <v>0</v>
      </c>
      <c r="O2199">
        <f>VLOOKUP($F2199,'(참고)타워 스텟 가치'!$B$2:$L$6,O$2,0)+(VLOOKUP($F2199,'(참고)타워 스텟 가치'!$B$2:$L$6,O$2,0)*$E2199)</f>
        <v>0</v>
      </c>
      <c r="P2199">
        <f>VLOOKUP($F2199,'(참고)타워 스텟 가치'!$B$2:$L$6,P$2,0)+(VLOOKUP($F2199,'(참고)타워 스텟 가치'!$B$2:$L$6,P$2,0)*$E2199)</f>
        <v>176.60000000000142</v>
      </c>
      <c r="Q2199">
        <f>SUM('스테이지별 몬스터 스텟'!H2199*'(참고)타워 스텟 가치'!$Q$17,'스테이지별 몬스터 스텟'!I2199*'(참고)타워 스텟 가치'!$R$17,'스테이지별 몬스터 스텟'!J2199*'(참고)타워 스텟 가치'!$S$17,'스테이지별 몬스터 스텟'!K2199*'(참고)타워 스텟 가치'!$T$17,'스테이지별 몬스터 스텟'!L2199*'(참고)타워 스텟 가치'!$U$17,'스테이지별 몬스터 스텟'!M2199*'(참고)타워 스텟 가치'!$V$17,'스테이지별 몬스터 스텟'!N2199*'(참고)타워 스텟 가치'!$W$17,'스테이지별 몬스터 스텟'!O2199*'(참고)타워 스텟 가치'!$X$17,'스테이지별 몬스터 스텟'!P2199*'(참고)타워 스텟 가치'!$Y$17)</f>
        <v>1394864.6143750113</v>
      </c>
      <c r="R2199">
        <v>1</v>
      </c>
      <c r="S2199">
        <f>VLOOKUP($F2199,'(참고)타워 스텟 가치'!$B$7:$L$11,S$2,0)+(VLOOKUP($F2199,'(참고)타워 스텟 가치'!$B$7:$L$11,S$2,0)*$E2199)</f>
        <v>2235.0937500000177</v>
      </c>
      <c r="T2199">
        <f>VLOOKUP($F2199,'(참고)타워 스텟 가치'!$B$7:$L$11,T$2,0)+(VLOOKUP($F2199,'(참고)타워 스텟 가치'!$B$7:$L$11,T$2,0)*$E2199)</f>
        <v>4023.1687500000321</v>
      </c>
      <c r="U2199">
        <f>VLOOKUP($F2199,'(참고)타워 스텟 가치'!$B$7:$L$11,U$2,0)+(VLOOKUP($F2199,'(참고)타워 스텟 가치'!$B$7:$L$11,U$2,0)*$E2199)</f>
        <v>883000.0000000071</v>
      </c>
      <c r="V2199">
        <f>VLOOKUP($F2199,'(참고)타워 스텟 가치'!$B$7:$L$11,V$2,0)+(VLOOKUP($F2199,'(참고)타워 스텟 가치'!$B$7:$L$11,V$2,0)*$E2199)</f>
        <v>26821.125000000215</v>
      </c>
      <c r="W2199">
        <f>VLOOKUP($F2199,'(참고)타워 스텟 가치'!$B$7:$L$11,W$2,0)+(VLOOKUP($F2199,'(참고)타워 스텟 가치'!$B$7:$L$11,W$2,0)*$E2199)</f>
        <v>447.01875000000359</v>
      </c>
      <c r="X2199">
        <f>VLOOKUP($F2199,'(참고)타워 스텟 가치'!$B$7:$L$11,X$2,0)+(VLOOKUP($F2199,'(참고)타워 스텟 가치'!$B$7:$L$11,X$2,0)*$E2199)</f>
        <v>52.980000000000423</v>
      </c>
      <c r="Y2199">
        <f>VLOOKUP($F2199,'(참고)타워 스텟 가치'!$B$7:$L$11,Y$2,0)+(VLOOKUP($F2199,'(참고)타워 스텟 가치'!$B$7:$L$11,Y$2,0)*$E2199)</f>
        <v>0</v>
      </c>
      <c r="Z2199">
        <f>VLOOKUP($F2199,'(참고)타워 스텟 가치'!$B$7:$L$11,Z$2,0)+(VLOOKUP($F2199,'(참고)타워 스텟 가치'!$B$7:$L$11,Z$2,0)*$E2199)</f>
        <v>0</v>
      </c>
      <c r="AA2199">
        <f>VLOOKUP($F2199,'(참고)타워 스텟 가치'!$B$7:$L$11,AA$2,0)+(VLOOKUP($F2199,'(참고)타워 스텟 가치'!$B$7:$L$11,AA$2,0)*$E2199)</f>
        <v>176.60000000000142</v>
      </c>
      <c r="AB2199">
        <f>SUM('스테이지별 몬스터 스텟'!S2199*'(참고)타워 스텟 가치'!$Q$17,'스테이지별 몬스터 스텟'!T2199*'(참고)타워 스텟 가치'!$R$17,'스테이지별 몬스터 스텟'!U2199*'(참고)타워 스텟 가치'!$S$17,'스테이지별 몬스터 스텟'!V2199*'(참고)타워 스텟 가치'!$T$17,'스테이지별 몬스터 스텟'!W2199*'(참고)타워 스텟 가치'!$U$17,'스테이지별 몬스터 스텟'!X2199*'(참고)타워 스텟 가치'!$V$17,'스테이지별 몬스터 스텟'!Y2199*'(참고)타워 스텟 가치'!$W$17,'스테이지별 몬스터 스텟'!Z2199*'(참고)타워 스텟 가치'!$X$17,'스테이지별 몬스터 스텟'!AA2199*'(참고)타워 스텟 가치'!$Y$17)</f>
        <v>1389947.4081250113</v>
      </c>
      <c r="AC2199">
        <v>2</v>
      </c>
      <c r="AD2199">
        <f>VLOOKUP($F2199,'(참고)타워 스텟 가치'!$B$12:$L$16,AD$2,0)+(VLOOKUP($F2199,'(참고)타워 스텟 가치'!$B$12:$L$16,AD$2,0)*$E2199)</f>
        <v>2235.0937500000177</v>
      </c>
      <c r="AE2199">
        <f>VLOOKUP($F2199,'(참고)타워 스텟 가치'!$B$12:$L$16,AE$2,0)+(VLOOKUP($F2199,'(참고)타워 스텟 가치'!$B$12:$L$16,AE$2,0)*$E2199)</f>
        <v>2682.1125000000216</v>
      </c>
      <c r="AF2199">
        <f>VLOOKUP($F2199,'(참고)타워 스텟 가치'!$B$12:$L$16,AF$2,0)+(VLOOKUP($F2199,'(참고)타워 스텟 가치'!$B$12:$L$16,AF$2,0)*$E2199)</f>
        <v>883000.0000000071</v>
      </c>
      <c r="AG2199">
        <f>VLOOKUP($F2199,'(참고)타워 스텟 가치'!$B$12:$L$16,AG$2,0)+(VLOOKUP($F2199,'(참고)타워 스텟 가치'!$B$12:$L$16,AG$2,0)*$E2199)</f>
        <v>13410.562500000107</v>
      </c>
      <c r="AH2199">
        <f>VLOOKUP($F2199,'(참고)타워 스텟 가치'!$B$12:$L$16,AH$2,0)+(VLOOKUP($F2199,'(참고)타워 스텟 가치'!$B$12:$L$16,AH$2,0)*$E2199)</f>
        <v>447.01875000000359</v>
      </c>
      <c r="AI2199">
        <f>VLOOKUP($F2199,'(참고)타워 스텟 가치'!$B$12:$L$16,AI$2,0)+(VLOOKUP($F2199,'(참고)타워 스텟 가치'!$B$12:$L$16,AI$2,0)*$E2199)</f>
        <v>52.980000000000423</v>
      </c>
      <c r="AJ2199">
        <f>VLOOKUP($F2199,'(참고)타워 스텟 가치'!$B$12:$L$16,AJ$2,0)+(VLOOKUP($F2199,'(참고)타워 스텟 가치'!$B$12:$L$16,AJ$2,0)*$E2199)</f>
        <v>0</v>
      </c>
      <c r="AK2199">
        <f>VLOOKUP($F2199,'(참고)타워 스텟 가치'!$B$12:$L$16,AK$2,0)+(VLOOKUP($F2199,'(참고)타워 스텟 가치'!$B$12:$L$16,AK$2,0)*$E2199)</f>
        <v>0</v>
      </c>
      <c r="AL2199">
        <f>VLOOKUP($F2199,'(참고)타워 스텟 가치'!$B$12:$L$16,AL$2,0)+(VLOOKUP($F2199,'(참고)타워 스텟 가치'!$B$12:$L$16,AL$2,0)*$E2199)</f>
        <v>353.20000000000283</v>
      </c>
      <c r="AM2199">
        <f>SUM('스테이지별 몬스터 스텟'!AD2199*'(참고)타워 스텟 가치'!$Q$17,'스테이지별 몬스터 스텟'!AE2199*'(참고)타워 스텟 가치'!$R$17,'스테이지별 몬스터 스텟'!AF2199*'(참고)타워 스텟 가치'!$S$17,'스테이지별 몬스터 스텟'!AG2199*'(참고)타워 스텟 가치'!$T$17,'스테이지별 몬스터 스텟'!AH2199*'(참고)타워 스텟 가치'!$U$17,'스테이지별 몬스터 스텟'!AI2199*'(참고)타워 스텟 가치'!$V$17,'스테이지별 몬스터 스텟'!AJ2199*'(참고)타워 스텟 가치'!$W$17,'스테이지별 몬스터 스텟'!AK2199*'(참고)타워 스텟 가치'!$X$17,'스테이지별 몬스터 스텟'!AL2199*'(참고)타워 스텟 가치'!$Y$17)</f>
        <v>1361467.8987500109</v>
      </c>
      <c r="AN2199">
        <v>3</v>
      </c>
    </row>
    <row r="2200" spans="3:40" x14ac:dyDescent="0.3">
      <c r="C2200">
        <v>1</v>
      </c>
      <c r="D2200">
        <f t="shared" si="104"/>
        <v>440</v>
      </c>
      <c r="E2200" s="52">
        <f>VLOOKUP(D2200,'스테이지별 난이도 설정'!B:C,2,0)</f>
        <v>176.00000000000142</v>
      </c>
      <c r="F2200" t="str">
        <f t="shared" si="105"/>
        <v>일반</v>
      </c>
      <c r="G2200">
        <f t="shared" si="103"/>
        <v>6</v>
      </c>
      <c r="H2200">
        <f>VLOOKUP($F2200,'(참고)타워 스텟 가치'!$B$2:$L$6,H$2,0)+(VLOOKUP($F2200,'(참고)타워 스텟 가치'!$B$2:$L$6,H$2,0)*$E2200)</f>
        <v>1327.5000000000107</v>
      </c>
      <c r="I2200">
        <f>VLOOKUP($F2200,'(참고)타워 스텟 가치'!$B$2:$L$6,I$2,0)+(VLOOKUP($F2200,'(참고)타워 스텟 가치'!$B$2:$L$6,I$2,0)*$E2200)</f>
        <v>265.50000000000216</v>
      </c>
      <c r="J2200">
        <f>VLOOKUP($F2200,'(참고)타워 스텟 가치'!$B$2:$L$6,J$2,0)+(VLOOKUP($F2200,'(참고)타워 스텟 가치'!$B$2:$L$6,J$2,0)*$E2200)</f>
        <v>885000.0000000071</v>
      </c>
      <c r="K2200">
        <f>VLOOKUP($F2200,'(참고)타워 스텟 가치'!$B$2:$L$6,K$2,0)+(VLOOKUP($F2200,'(참고)타워 스텟 가치'!$B$2:$L$6,K$2,0)*$E2200)</f>
        <v>5310.0000000000427</v>
      </c>
      <c r="L2200">
        <f>VLOOKUP($F2200,'(참고)타워 스텟 가치'!$B$2:$L$6,L$2,0)+(VLOOKUP($F2200,'(참고)타워 스텟 가치'!$B$2:$L$6,L$2,0)*$E2200)</f>
        <v>88.500000000000711</v>
      </c>
      <c r="M2200">
        <f>VLOOKUP($F2200,'(참고)타워 스텟 가치'!$B$2:$L$6,M$2,0)+(VLOOKUP($F2200,'(참고)타워 스텟 가치'!$B$2:$L$6,M$2,0)*$E2200)</f>
        <v>53.100000000000421</v>
      </c>
      <c r="N2200">
        <f>VLOOKUP($F2200,'(참고)타워 스텟 가치'!$B$2:$L$6,N$2,0)+(VLOOKUP($F2200,'(참고)타워 스텟 가치'!$B$2:$L$6,N$2,0)*$E2200)</f>
        <v>0</v>
      </c>
      <c r="O2200">
        <f>VLOOKUP($F2200,'(참고)타워 스텟 가치'!$B$2:$L$6,O$2,0)+(VLOOKUP($F2200,'(참고)타워 스텟 가치'!$B$2:$L$6,O$2,0)*$E2200)</f>
        <v>0</v>
      </c>
      <c r="P2200">
        <f>VLOOKUP($F2200,'(참고)타워 스텟 가치'!$B$2:$L$6,P$2,0)+(VLOOKUP($F2200,'(참고)타워 스텟 가치'!$B$2:$L$6,P$2,0)*$E2200)</f>
        <v>123.90000000000099</v>
      </c>
      <c r="Q2200">
        <f>SUM('스테이지별 몬스터 스텟'!H2200*'(참고)타워 스텟 가치'!$Q$17,'스테이지별 몬스터 스텟'!I2200*'(참고)타워 스텟 가치'!$R$17,'스테이지별 몬스터 스텟'!J2200*'(참고)타워 스텟 가치'!$S$17,'스테이지별 몬스터 스텟'!K2200*'(참고)타워 스텟 가치'!$T$17,'스테이지별 몬스터 스텟'!L2200*'(참고)타워 스텟 가치'!$U$17,'스테이지별 몬스터 스텟'!M2200*'(참고)타워 스텟 가치'!$V$17,'스테이지별 몬스터 스텟'!N2200*'(참고)타워 스텟 가치'!$W$17,'스테이지별 몬스터 스텟'!O2200*'(참고)타워 스텟 가치'!$X$17,'스테이지별 몬스터 스텟'!P2200*'(참고)타워 스텟 가치'!$Y$17)</f>
        <v>1341651.1500000108</v>
      </c>
      <c r="R2200">
        <v>1</v>
      </c>
      <c r="S2200">
        <f>VLOOKUP($F2200,'(참고)타워 스텟 가치'!$B$7:$L$11,S$2,0)+(VLOOKUP($F2200,'(참고)타워 스텟 가치'!$B$7:$L$11,S$2,0)*$E2200)</f>
        <v>442.50000000000352</v>
      </c>
      <c r="T2200">
        <f>VLOOKUP($F2200,'(참고)타워 스텟 가치'!$B$7:$L$11,T$2,0)+(VLOOKUP($F2200,'(참고)타워 스텟 가치'!$B$7:$L$11,T$2,0)*$E2200)</f>
        <v>796.50000000000637</v>
      </c>
      <c r="U2200">
        <f>VLOOKUP($F2200,'(참고)타워 스텟 가치'!$B$7:$L$11,U$2,0)+(VLOOKUP($F2200,'(참고)타워 스텟 가치'!$B$7:$L$11,U$2,0)*$E2200)</f>
        <v>885000.0000000071</v>
      </c>
      <c r="V2200">
        <f>VLOOKUP($F2200,'(참고)타워 스텟 가치'!$B$7:$L$11,V$2,0)+(VLOOKUP($F2200,'(참고)타워 스텟 가치'!$B$7:$L$11,V$2,0)*$E2200)</f>
        <v>5310.0000000000427</v>
      </c>
      <c r="W2200">
        <f>VLOOKUP($F2200,'(참고)타워 스텟 가치'!$B$7:$L$11,W$2,0)+(VLOOKUP($F2200,'(참고)타워 스텟 가치'!$B$7:$L$11,W$2,0)*$E2200)</f>
        <v>88.500000000000711</v>
      </c>
      <c r="X2200">
        <f>VLOOKUP($F2200,'(참고)타워 스텟 가치'!$B$7:$L$11,X$2,0)+(VLOOKUP($F2200,'(참고)타워 스텟 가치'!$B$7:$L$11,X$2,0)*$E2200)</f>
        <v>53.100000000000421</v>
      </c>
      <c r="Y2200">
        <f>VLOOKUP($F2200,'(참고)타워 스텟 가치'!$B$7:$L$11,Y$2,0)+(VLOOKUP($F2200,'(참고)타워 스텟 가치'!$B$7:$L$11,Y$2,0)*$E2200)</f>
        <v>0</v>
      </c>
      <c r="Z2200">
        <f>VLOOKUP($F2200,'(참고)타워 스텟 가치'!$B$7:$L$11,Z$2,0)+(VLOOKUP($F2200,'(참고)타워 스텟 가치'!$B$7:$L$11,Z$2,0)*$E2200)</f>
        <v>0</v>
      </c>
      <c r="AA2200">
        <f>VLOOKUP($F2200,'(참고)타워 스텟 가치'!$B$7:$L$11,AA$2,0)+(VLOOKUP($F2200,'(참고)타워 스텟 가치'!$B$7:$L$11,AA$2,0)*$E2200)</f>
        <v>123.90000000000099</v>
      </c>
      <c r="AB2200">
        <f>SUM('스테이지별 몬스터 스텟'!S2200*'(참고)타워 스텟 가치'!$Q$17,'스테이지별 몬스터 스텟'!T2200*'(참고)타워 스텟 가치'!$R$17,'스테이지별 몬스터 스텟'!U2200*'(참고)타워 스텟 가치'!$S$17,'스테이지별 몬스터 스텟'!V2200*'(참고)타워 스텟 가치'!$T$17,'스테이지별 몬스터 스텟'!W2200*'(참고)타워 스텟 가치'!$U$17,'스테이지별 몬스터 스텟'!X2200*'(참고)타워 스텟 가치'!$V$17,'스테이지별 몬스터 스텟'!Y2200*'(참고)타워 스텟 가치'!$W$17,'스테이지별 몬스터 스텟'!Z2200*'(참고)타워 스텟 가치'!$X$17,'스테이지별 몬스터 스텟'!AA2200*'(참고)타워 스텟 가치'!$Y$17)</f>
        <v>1340677.6500000108</v>
      </c>
      <c r="AC2200">
        <v>2</v>
      </c>
      <c r="AD2200">
        <f>VLOOKUP($F2200,'(참고)타워 스텟 가치'!$B$12:$L$16,AD$2,0)+(VLOOKUP($F2200,'(참고)타워 스텟 가치'!$B$12:$L$16,AD$2,0)*$E2200)</f>
        <v>442.50000000000352</v>
      </c>
      <c r="AE2200">
        <f>VLOOKUP($F2200,'(참고)타워 스텟 가치'!$B$12:$L$16,AE$2,0)+(VLOOKUP($F2200,'(참고)타워 스텟 가치'!$B$12:$L$16,AE$2,0)*$E2200)</f>
        <v>531.00000000000432</v>
      </c>
      <c r="AF2200">
        <f>VLOOKUP($F2200,'(참고)타워 스텟 가치'!$B$12:$L$16,AF$2,0)+(VLOOKUP($F2200,'(참고)타워 스텟 가치'!$B$12:$L$16,AF$2,0)*$E2200)</f>
        <v>885000.0000000071</v>
      </c>
      <c r="AG2200">
        <f>VLOOKUP($F2200,'(참고)타워 스텟 가치'!$B$12:$L$16,AG$2,0)+(VLOOKUP($F2200,'(참고)타워 스텟 가치'!$B$12:$L$16,AG$2,0)*$E2200)</f>
        <v>2655.0000000000214</v>
      </c>
      <c r="AH2200">
        <f>VLOOKUP($F2200,'(참고)타워 스텟 가치'!$B$12:$L$16,AH$2,0)+(VLOOKUP($F2200,'(참고)타워 스텟 가치'!$B$12:$L$16,AH$2,0)*$E2200)</f>
        <v>88.500000000000711</v>
      </c>
      <c r="AI2200">
        <f>VLOOKUP($F2200,'(참고)타워 스텟 가치'!$B$12:$L$16,AI$2,0)+(VLOOKUP($F2200,'(참고)타워 스텟 가치'!$B$12:$L$16,AI$2,0)*$E2200)</f>
        <v>53.100000000000421</v>
      </c>
      <c r="AJ2200">
        <f>VLOOKUP($F2200,'(참고)타워 스텟 가치'!$B$12:$L$16,AJ$2,0)+(VLOOKUP($F2200,'(참고)타워 스텟 가치'!$B$12:$L$16,AJ$2,0)*$E2200)</f>
        <v>0</v>
      </c>
      <c r="AK2200">
        <f>VLOOKUP($F2200,'(참고)타워 스텟 가치'!$B$12:$L$16,AK$2,0)+(VLOOKUP($F2200,'(참고)타워 스텟 가치'!$B$12:$L$16,AK$2,0)*$E2200)</f>
        <v>0</v>
      </c>
      <c r="AL2200">
        <f>VLOOKUP($F2200,'(참고)타워 스텟 가치'!$B$12:$L$16,AL$2,0)+(VLOOKUP($F2200,'(참고)타워 스텟 가치'!$B$12:$L$16,AL$2,0)*$E2200)</f>
        <v>247.80000000000197</v>
      </c>
      <c r="AM2200">
        <f>SUM('스테이지별 몬스터 스텟'!AD2200*'(참고)타워 스텟 가치'!$Q$17,'스테이지별 몬스터 스텟'!AE2200*'(참고)타워 스텟 가치'!$R$17,'스테이지별 몬스터 스텟'!AF2200*'(참고)타워 스텟 가치'!$S$17,'스테이지별 몬스터 스텟'!AG2200*'(참고)타워 스텟 가치'!$T$17,'스테이지별 몬스터 스텟'!AH2200*'(참고)타워 스텟 가치'!$U$17,'스테이지별 몬스터 스텟'!AI2200*'(참고)타워 스텟 가치'!$V$17,'스테이지별 몬스터 스텟'!AJ2200*'(참고)타워 스텟 가치'!$W$17,'스테이지별 몬스터 스텟'!AK2200*'(참고)타워 스텟 가치'!$X$17,'스테이지별 몬스터 스텟'!AL2200*'(참고)타워 스텟 가치'!$Y$17)</f>
        <v>1335217.2000000109</v>
      </c>
      <c r="AN2200">
        <v>3</v>
      </c>
    </row>
    <row r="2201" spans="3:40" x14ac:dyDescent="0.3">
      <c r="C2201">
        <v>2</v>
      </c>
      <c r="D2201">
        <f t="shared" si="104"/>
        <v>440</v>
      </c>
      <c r="E2201" s="52">
        <f>VLOOKUP(D2201,'스테이지별 난이도 설정'!B:C,2,0)</f>
        <v>176.00000000000142</v>
      </c>
      <c r="F2201" t="str">
        <f t="shared" si="105"/>
        <v>레어</v>
      </c>
      <c r="G2201">
        <f t="shared" si="103"/>
        <v>6</v>
      </c>
      <c r="H2201">
        <f>VLOOKUP($F2201,'(참고)타워 스텟 가치'!$B$2:$L$6,H$2,0)+(VLOOKUP($F2201,'(참고)타워 스텟 가치'!$B$2:$L$6,H$2,0)*$E2201)</f>
        <v>1991.2500000000159</v>
      </c>
      <c r="I2201">
        <f>VLOOKUP($F2201,'(참고)타워 스텟 가치'!$B$2:$L$6,I$2,0)+(VLOOKUP($F2201,'(참고)타워 스텟 가치'!$B$2:$L$6,I$2,0)*$E2201)</f>
        <v>398.25000000000318</v>
      </c>
      <c r="J2201">
        <f>VLOOKUP($F2201,'(참고)타워 스텟 가치'!$B$2:$L$6,J$2,0)+(VLOOKUP($F2201,'(참고)타워 스텟 가치'!$B$2:$L$6,J$2,0)*$E2201)</f>
        <v>885000.0000000071</v>
      </c>
      <c r="K2201">
        <f>VLOOKUP($F2201,'(참고)타워 스텟 가치'!$B$2:$L$6,K$2,0)+(VLOOKUP($F2201,'(참고)타워 스텟 가치'!$B$2:$L$6,K$2,0)*$E2201)</f>
        <v>7965.0000000000637</v>
      </c>
      <c r="L2201">
        <f>VLOOKUP($F2201,'(참고)타워 스텟 가치'!$B$2:$L$6,L$2,0)+(VLOOKUP($F2201,'(참고)타워 스텟 가치'!$B$2:$L$6,L$2,0)*$E2201)</f>
        <v>132.75000000000108</v>
      </c>
      <c r="M2201">
        <f>VLOOKUP($F2201,'(참고)타워 스텟 가치'!$B$2:$L$6,M$2,0)+(VLOOKUP($F2201,'(참고)타워 스텟 가치'!$B$2:$L$6,M$2,0)*$E2201)</f>
        <v>53.100000000000421</v>
      </c>
      <c r="N2201">
        <f>VLOOKUP($F2201,'(참고)타워 스텟 가치'!$B$2:$L$6,N$2,0)+(VLOOKUP($F2201,'(참고)타워 스텟 가치'!$B$2:$L$6,N$2,0)*$E2201)</f>
        <v>0</v>
      </c>
      <c r="O2201">
        <f>VLOOKUP($F2201,'(참고)타워 스텟 가치'!$B$2:$L$6,O$2,0)+(VLOOKUP($F2201,'(참고)타워 스텟 가치'!$B$2:$L$6,O$2,0)*$E2201)</f>
        <v>0</v>
      </c>
      <c r="P2201">
        <f>VLOOKUP($F2201,'(참고)타워 스텟 가치'!$B$2:$L$6,P$2,0)+(VLOOKUP($F2201,'(참고)타워 스텟 가치'!$B$2:$L$6,P$2,0)*$E2201)</f>
        <v>123.90000000000099</v>
      </c>
      <c r="Q2201">
        <f>SUM('스테이지별 몬스터 스텟'!H2201*'(참고)타워 스텟 가치'!$Q$17,'스테이지별 몬스터 스텟'!I2201*'(참고)타워 스텟 가치'!$R$17,'스테이지별 몬스터 스텟'!J2201*'(참고)타워 스텟 가치'!$S$17,'스테이지별 몬스터 스텟'!K2201*'(참고)타워 스텟 가치'!$T$17,'스테이지별 몬스터 스텟'!L2201*'(참고)타워 스텟 가치'!$U$17,'스테이지별 몬스터 스텟'!M2201*'(참고)타워 스텟 가치'!$V$17,'스테이지별 몬스터 스텟'!N2201*'(참고)타워 스텟 가치'!$W$17,'스테이지별 몬스터 스텟'!O2201*'(참고)타워 스텟 가치'!$X$17,'스테이지별 몬스터 스텟'!P2201*'(참고)타워 스텟 가치'!$Y$17)</f>
        <v>1348576.2750000111</v>
      </c>
      <c r="R2201">
        <v>1</v>
      </c>
      <c r="S2201">
        <f>VLOOKUP($F2201,'(참고)타워 스텟 가치'!$B$7:$L$11,S$2,0)+(VLOOKUP($F2201,'(참고)타워 스텟 가치'!$B$7:$L$11,S$2,0)*$E2201)</f>
        <v>663.75000000000534</v>
      </c>
      <c r="T2201">
        <f>VLOOKUP($F2201,'(참고)타워 스텟 가치'!$B$7:$L$11,T$2,0)+(VLOOKUP($F2201,'(참고)타워 스텟 가치'!$B$7:$L$11,T$2,0)*$E2201)</f>
        <v>1194.7500000000095</v>
      </c>
      <c r="U2201">
        <f>VLOOKUP($F2201,'(참고)타워 스텟 가치'!$B$7:$L$11,U$2,0)+(VLOOKUP($F2201,'(참고)타워 스텟 가치'!$B$7:$L$11,U$2,0)*$E2201)</f>
        <v>885000.0000000071</v>
      </c>
      <c r="V2201">
        <f>VLOOKUP($F2201,'(참고)타워 스텟 가치'!$B$7:$L$11,V$2,0)+(VLOOKUP($F2201,'(참고)타워 스텟 가치'!$B$7:$L$11,V$2,0)*$E2201)</f>
        <v>7965.0000000000637</v>
      </c>
      <c r="W2201">
        <f>VLOOKUP($F2201,'(참고)타워 스텟 가치'!$B$7:$L$11,W$2,0)+(VLOOKUP($F2201,'(참고)타워 스텟 가치'!$B$7:$L$11,W$2,0)*$E2201)</f>
        <v>132.75000000000108</v>
      </c>
      <c r="X2201">
        <f>VLOOKUP($F2201,'(참고)타워 스텟 가치'!$B$7:$L$11,X$2,0)+(VLOOKUP($F2201,'(참고)타워 스텟 가치'!$B$7:$L$11,X$2,0)*$E2201)</f>
        <v>53.100000000000421</v>
      </c>
      <c r="Y2201">
        <f>VLOOKUP($F2201,'(참고)타워 스텟 가치'!$B$7:$L$11,Y$2,0)+(VLOOKUP($F2201,'(참고)타워 스텟 가치'!$B$7:$L$11,Y$2,0)*$E2201)</f>
        <v>0</v>
      </c>
      <c r="Z2201">
        <f>VLOOKUP($F2201,'(참고)타워 스텟 가치'!$B$7:$L$11,Z$2,0)+(VLOOKUP($F2201,'(참고)타워 스텟 가치'!$B$7:$L$11,Z$2,0)*$E2201)</f>
        <v>0</v>
      </c>
      <c r="AA2201">
        <f>VLOOKUP($F2201,'(참고)타워 스텟 가치'!$B$7:$L$11,AA$2,0)+(VLOOKUP($F2201,'(참고)타워 스텟 가치'!$B$7:$L$11,AA$2,0)*$E2201)</f>
        <v>123.90000000000099</v>
      </c>
      <c r="AB2201">
        <f>SUM('스테이지별 몬스터 스텟'!S2201*'(참고)타워 스텟 가치'!$Q$17,'스테이지별 몬스터 스텟'!T2201*'(참고)타워 스텟 가치'!$R$17,'스테이지별 몬스터 스텟'!U2201*'(참고)타워 스텟 가치'!$S$17,'스테이지별 몬스터 스텟'!V2201*'(참고)타워 스텟 가치'!$T$17,'스테이지별 몬스터 스텟'!W2201*'(참고)타워 스텟 가치'!$U$17,'스테이지별 몬스터 스텟'!X2201*'(참고)타워 스텟 가치'!$V$17,'스테이지별 몬스터 스텟'!Y2201*'(참고)타워 스텟 가치'!$W$17,'스테이지별 몬스터 스텟'!Z2201*'(참고)타워 스텟 가치'!$X$17,'스테이지별 몬스터 스텟'!AA2201*'(참고)타워 스텟 가치'!$Y$17)</f>
        <v>1347116.0250000111</v>
      </c>
      <c r="AC2201">
        <v>2</v>
      </c>
      <c r="AD2201">
        <f>VLOOKUP($F2201,'(참고)타워 스텟 가치'!$B$12:$L$16,AD$2,0)+(VLOOKUP($F2201,'(참고)타워 스텟 가치'!$B$12:$L$16,AD$2,0)*$E2201)</f>
        <v>663.75000000000534</v>
      </c>
      <c r="AE2201">
        <f>VLOOKUP($F2201,'(참고)타워 스텟 가치'!$B$12:$L$16,AE$2,0)+(VLOOKUP($F2201,'(참고)타워 스텟 가치'!$B$12:$L$16,AE$2,0)*$E2201)</f>
        <v>796.50000000000637</v>
      </c>
      <c r="AF2201">
        <f>VLOOKUP($F2201,'(참고)타워 스텟 가치'!$B$12:$L$16,AF$2,0)+(VLOOKUP($F2201,'(참고)타워 스텟 가치'!$B$12:$L$16,AF$2,0)*$E2201)</f>
        <v>885000.0000000071</v>
      </c>
      <c r="AG2201">
        <f>VLOOKUP($F2201,'(참고)타워 스텟 가치'!$B$12:$L$16,AG$2,0)+(VLOOKUP($F2201,'(참고)타워 스텟 가치'!$B$12:$L$16,AG$2,0)*$E2201)</f>
        <v>3982.5000000000318</v>
      </c>
      <c r="AH2201">
        <f>VLOOKUP($F2201,'(참고)타워 스텟 가치'!$B$12:$L$16,AH$2,0)+(VLOOKUP($F2201,'(참고)타워 스텟 가치'!$B$12:$L$16,AH$2,0)*$E2201)</f>
        <v>132.75000000000108</v>
      </c>
      <c r="AI2201">
        <f>VLOOKUP($F2201,'(참고)타워 스텟 가치'!$B$12:$L$16,AI$2,0)+(VLOOKUP($F2201,'(참고)타워 스텟 가치'!$B$12:$L$16,AI$2,0)*$E2201)</f>
        <v>53.100000000000421</v>
      </c>
      <c r="AJ2201">
        <f>VLOOKUP($F2201,'(참고)타워 스텟 가치'!$B$12:$L$16,AJ$2,0)+(VLOOKUP($F2201,'(참고)타워 스텟 가치'!$B$12:$L$16,AJ$2,0)*$E2201)</f>
        <v>0</v>
      </c>
      <c r="AK2201">
        <f>VLOOKUP($F2201,'(참고)타워 스텟 가치'!$B$12:$L$16,AK$2,0)+(VLOOKUP($F2201,'(참고)타워 스텟 가치'!$B$12:$L$16,AK$2,0)*$E2201)</f>
        <v>0</v>
      </c>
      <c r="AL2201">
        <f>VLOOKUP($F2201,'(참고)타워 스텟 가치'!$B$12:$L$16,AL$2,0)+(VLOOKUP($F2201,'(참고)타워 스텟 가치'!$B$12:$L$16,AL$2,0)*$E2201)</f>
        <v>247.80000000000197</v>
      </c>
      <c r="AM2201">
        <f>SUM('스테이지별 몬스터 스텟'!AD2201*'(참고)타워 스텟 가치'!$Q$17,'스테이지별 몬스터 스텟'!AE2201*'(참고)타워 스텟 가치'!$R$17,'스테이지별 몬스터 스텟'!AF2201*'(참고)타워 스텟 가치'!$S$17,'스테이지별 몬스터 스텟'!AG2201*'(참고)타워 스텟 가치'!$T$17,'스테이지별 몬스터 스텟'!AH2201*'(참고)타워 스텟 가치'!$U$17,'스테이지별 몬스터 스텟'!AI2201*'(참고)타워 스텟 가치'!$V$17,'스테이지별 몬스터 스텟'!AJ2201*'(참고)타워 스텟 가치'!$W$17,'스테이지별 몬스터 스텟'!AK2201*'(참고)타워 스텟 가치'!$X$17,'스테이지별 몬스터 스텟'!AL2201*'(참고)타워 스텟 가치'!$Y$17)</f>
        <v>1338801.4500000109</v>
      </c>
      <c r="AN2201">
        <v>3</v>
      </c>
    </row>
    <row r="2202" spans="3:40" x14ac:dyDescent="0.3">
      <c r="C2202">
        <v>3</v>
      </c>
      <c r="D2202">
        <f t="shared" si="104"/>
        <v>440</v>
      </c>
      <c r="E2202" s="52">
        <f>VLOOKUP(D2202,'스테이지별 난이도 설정'!B:C,2,0)</f>
        <v>176.00000000000142</v>
      </c>
      <c r="F2202" t="str">
        <f t="shared" si="105"/>
        <v>에픽</v>
      </c>
      <c r="G2202">
        <f t="shared" si="103"/>
        <v>6</v>
      </c>
      <c r="H2202">
        <f>VLOOKUP($F2202,'(참고)타워 스텟 가치'!$B$2:$L$6,H$2,0)+(VLOOKUP($F2202,'(참고)타워 스텟 가치'!$B$2:$L$6,H$2,0)*$E2202)</f>
        <v>2986.8750000000241</v>
      </c>
      <c r="I2202">
        <f>VLOOKUP($F2202,'(참고)타워 스텟 가치'!$B$2:$L$6,I$2,0)+(VLOOKUP($F2202,'(참고)타워 스텟 가치'!$B$2:$L$6,I$2,0)*$E2202)</f>
        <v>597.37500000000477</v>
      </c>
      <c r="J2202">
        <f>VLOOKUP($F2202,'(참고)타워 스텟 가치'!$B$2:$L$6,J$2,0)+(VLOOKUP($F2202,'(참고)타워 스텟 가치'!$B$2:$L$6,J$2,0)*$E2202)</f>
        <v>885000.0000000071</v>
      </c>
      <c r="K2202">
        <f>VLOOKUP($F2202,'(참고)타워 스텟 가치'!$B$2:$L$6,K$2,0)+(VLOOKUP($F2202,'(참고)타워 스텟 가치'!$B$2:$L$6,K$2,0)*$E2202)</f>
        <v>11947.500000000096</v>
      </c>
      <c r="L2202">
        <f>VLOOKUP($F2202,'(참고)타워 스텟 가치'!$B$2:$L$6,L$2,0)+(VLOOKUP($F2202,'(참고)타워 스텟 가치'!$B$2:$L$6,L$2,0)*$E2202)</f>
        <v>199.12500000000159</v>
      </c>
      <c r="M2202">
        <f>VLOOKUP($F2202,'(참고)타워 스텟 가치'!$B$2:$L$6,M$2,0)+(VLOOKUP($F2202,'(참고)타워 스텟 가치'!$B$2:$L$6,M$2,0)*$E2202)</f>
        <v>53.100000000000421</v>
      </c>
      <c r="N2202">
        <f>VLOOKUP($F2202,'(참고)타워 스텟 가치'!$B$2:$L$6,N$2,0)+(VLOOKUP($F2202,'(참고)타워 스텟 가치'!$B$2:$L$6,N$2,0)*$E2202)</f>
        <v>0</v>
      </c>
      <c r="O2202">
        <f>VLOOKUP($F2202,'(참고)타워 스텟 가치'!$B$2:$L$6,O$2,0)+(VLOOKUP($F2202,'(참고)타워 스텟 가치'!$B$2:$L$6,O$2,0)*$E2202)</f>
        <v>0</v>
      </c>
      <c r="P2202">
        <f>VLOOKUP($F2202,'(참고)타워 스텟 가치'!$B$2:$L$6,P$2,0)+(VLOOKUP($F2202,'(참고)타워 스텟 가치'!$B$2:$L$6,P$2,0)*$E2202)</f>
        <v>123.90000000000099</v>
      </c>
      <c r="Q2202">
        <f>SUM('스테이지별 몬스터 스텟'!H2202*'(참고)타워 스텟 가치'!$Q$17,'스테이지별 몬스터 스텟'!I2202*'(참고)타워 스텟 가치'!$R$17,'스테이지별 몬스터 스텟'!J2202*'(참고)타워 스텟 가치'!$S$17,'스테이지별 몬스터 스텟'!K2202*'(참고)타워 스텟 가치'!$T$17,'스테이지별 몬스터 스텟'!L2202*'(참고)타워 스텟 가치'!$U$17,'스테이지별 몬스터 스텟'!M2202*'(참고)타워 스텟 가치'!$V$17,'스테이지별 몬스터 스텟'!N2202*'(참고)타워 스텟 가치'!$W$17,'스테이지별 몬스터 스텟'!O2202*'(참고)타워 스텟 가치'!$X$17,'스테이지별 몬스터 스텟'!P2202*'(참고)타워 스텟 가치'!$Y$17)</f>
        <v>1358963.9625000111</v>
      </c>
      <c r="R2202">
        <v>1</v>
      </c>
      <c r="S2202">
        <f>VLOOKUP($F2202,'(참고)타워 스텟 가치'!$B$7:$L$11,S$2,0)+(VLOOKUP($F2202,'(참고)타워 스텟 가치'!$B$7:$L$11,S$2,0)*$E2202)</f>
        <v>995.62500000000796</v>
      </c>
      <c r="T2202">
        <f>VLOOKUP($F2202,'(참고)타워 스텟 가치'!$B$7:$L$11,T$2,0)+(VLOOKUP($F2202,'(참고)타워 스텟 가치'!$B$7:$L$11,T$2,0)*$E2202)</f>
        <v>1792.1250000000143</v>
      </c>
      <c r="U2202">
        <f>VLOOKUP($F2202,'(참고)타워 스텟 가치'!$B$7:$L$11,U$2,0)+(VLOOKUP($F2202,'(참고)타워 스텟 가치'!$B$7:$L$11,U$2,0)*$E2202)</f>
        <v>885000.0000000071</v>
      </c>
      <c r="V2202">
        <f>VLOOKUP($F2202,'(참고)타워 스텟 가치'!$B$7:$L$11,V$2,0)+(VLOOKUP($F2202,'(참고)타워 스텟 가치'!$B$7:$L$11,V$2,0)*$E2202)</f>
        <v>11947.500000000096</v>
      </c>
      <c r="W2202">
        <f>VLOOKUP($F2202,'(참고)타워 스텟 가치'!$B$7:$L$11,W$2,0)+(VLOOKUP($F2202,'(참고)타워 스텟 가치'!$B$7:$L$11,W$2,0)*$E2202)</f>
        <v>199.12500000000159</v>
      </c>
      <c r="X2202">
        <f>VLOOKUP($F2202,'(참고)타워 스텟 가치'!$B$7:$L$11,X$2,0)+(VLOOKUP($F2202,'(참고)타워 스텟 가치'!$B$7:$L$11,X$2,0)*$E2202)</f>
        <v>53.100000000000421</v>
      </c>
      <c r="Y2202">
        <f>VLOOKUP($F2202,'(참고)타워 스텟 가치'!$B$7:$L$11,Y$2,0)+(VLOOKUP($F2202,'(참고)타워 스텟 가치'!$B$7:$L$11,Y$2,0)*$E2202)</f>
        <v>0</v>
      </c>
      <c r="Z2202">
        <f>VLOOKUP($F2202,'(참고)타워 스텟 가치'!$B$7:$L$11,Z$2,0)+(VLOOKUP($F2202,'(참고)타워 스텟 가치'!$B$7:$L$11,Z$2,0)*$E2202)</f>
        <v>0</v>
      </c>
      <c r="AA2202">
        <f>VLOOKUP($F2202,'(참고)타워 스텟 가치'!$B$7:$L$11,AA$2,0)+(VLOOKUP($F2202,'(참고)타워 스텟 가치'!$B$7:$L$11,AA$2,0)*$E2202)</f>
        <v>123.90000000000099</v>
      </c>
      <c r="AB2202">
        <f>SUM('스테이지별 몬스터 스텟'!S2202*'(참고)타워 스텟 가치'!$Q$17,'스테이지별 몬스터 스텟'!T2202*'(참고)타워 스텟 가치'!$R$17,'스테이지별 몬스터 스텟'!U2202*'(참고)타워 스텟 가치'!$S$17,'스테이지별 몬스터 스텟'!V2202*'(참고)타워 스텟 가치'!$T$17,'스테이지별 몬스터 스텟'!W2202*'(참고)타워 스텟 가치'!$U$17,'스테이지별 몬스터 스텟'!X2202*'(참고)타워 스텟 가치'!$V$17,'스테이지별 몬스터 스텟'!Y2202*'(참고)타워 스텟 가치'!$W$17,'스테이지별 몬스터 스텟'!Z2202*'(참고)타워 스텟 가치'!$X$17,'스테이지별 몬스터 스텟'!AA2202*'(참고)타워 스텟 가치'!$Y$17)</f>
        <v>1356773.5875000111</v>
      </c>
      <c r="AC2202">
        <v>2</v>
      </c>
      <c r="AD2202">
        <f>VLOOKUP($F2202,'(참고)타워 스텟 가치'!$B$12:$L$16,AD$2,0)+(VLOOKUP($F2202,'(참고)타워 스텟 가치'!$B$12:$L$16,AD$2,0)*$E2202)</f>
        <v>995.62500000000796</v>
      </c>
      <c r="AE2202">
        <f>VLOOKUP($F2202,'(참고)타워 스텟 가치'!$B$12:$L$16,AE$2,0)+(VLOOKUP($F2202,'(참고)타워 스텟 가치'!$B$12:$L$16,AE$2,0)*$E2202)</f>
        <v>1194.7500000000095</v>
      </c>
      <c r="AF2202">
        <f>VLOOKUP($F2202,'(참고)타워 스텟 가치'!$B$12:$L$16,AF$2,0)+(VLOOKUP($F2202,'(참고)타워 스텟 가치'!$B$12:$L$16,AF$2,0)*$E2202)</f>
        <v>885000.0000000071</v>
      </c>
      <c r="AG2202">
        <f>VLOOKUP($F2202,'(참고)타워 스텟 가치'!$B$12:$L$16,AG$2,0)+(VLOOKUP($F2202,'(참고)타워 스텟 가치'!$B$12:$L$16,AG$2,0)*$E2202)</f>
        <v>5973.7500000000482</v>
      </c>
      <c r="AH2202">
        <f>VLOOKUP($F2202,'(참고)타워 스텟 가치'!$B$12:$L$16,AH$2,0)+(VLOOKUP($F2202,'(참고)타워 스텟 가치'!$B$12:$L$16,AH$2,0)*$E2202)</f>
        <v>199.12500000000159</v>
      </c>
      <c r="AI2202">
        <f>VLOOKUP($F2202,'(참고)타워 스텟 가치'!$B$12:$L$16,AI$2,0)+(VLOOKUP($F2202,'(참고)타워 스텟 가치'!$B$12:$L$16,AI$2,0)*$E2202)</f>
        <v>53.100000000000421</v>
      </c>
      <c r="AJ2202">
        <f>VLOOKUP($F2202,'(참고)타워 스텟 가치'!$B$12:$L$16,AJ$2,0)+(VLOOKUP($F2202,'(참고)타워 스텟 가치'!$B$12:$L$16,AJ$2,0)*$E2202)</f>
        <v>0</v>
      </c>
      <c r="AK2202">
        <f>VLOOKUP($F2202,'(참고)타워 스텟 가치'!$B$12:$L$16,AK$2,0)+(VLOOKUP($F2202,'(참고)타워 스텟 가치'!$B$12:$L$16,AK$2,0)*$E2202)</f>
        <v>0</v>
      </c>
      <c r="AL2202">
        <f>VLOOKUP($F2202,'(참고)타워 스텟 가치'!$B$12:$L$16,AL$2,0)+(VLOOKUP($F2202,'(참고)타워 스텟 가치'!$B$12:$L$16,AL$2,0)*$E2202)</f>
        <v>247.80000000000197</v>
      </c>
      <c r="AM2202">
        <f>SUM('스테이지별 몬스터 스텟'!AD2202*'(참고)타워 스텟 가치'!$Q$17,'스테이지별 몬스터 스텟'!AE2202*'(참고)타워 스텟 가치'!$R$17,'스테이지별 몬스터 스텟'!AF2202*'(참고)타워 스텟 가치'!$S$17,'스테이지별 몬스터 스텟'!AG2202*'(참고)타워 스텟 가치'!$T$17,'스테이지별 몬스터 스텟'!AH2202*'(참고)타워 스텟 가치'!$U$17,'스테이지별 몬스터 스텟'!AI2202*'(참고)타워 스텟 가치'!$V$17,'스테이지별 몬스터 스텟'!AJ2202*'(참고)타워 스텟 가치'!$W$17,'스테이지별 몬스터 스텟'!AK2202*'(참고)타워 스텟 가치'!$X$17,'스테이지별 몬스터 스텟'!AL2202*'(참고)타워 스텟 가치'!$Y$17)</f>
        <v>1344177.8250000109</v>
      </c>
      <c r="AN2202">
        <v>3</v>
      </c>
    </row>
    <row r="2203" spans="3:40" x14ac:dyDescent="0.3">
      <c r="C2203">
        <v>4</v>
      </c>
      <c r="D2203">
        <f t="shared" si="104"/>
        <v>440</v>
      </c>
      <c r="E2203" s="52">
        <f>VLOOKUP(D2203,'스테이지별 난이도 설정'!B:C,2,0)</f>
        <v>176.00000000000142</v>
      </c>
      <c r="F2203" t="str">
        <f t="shared" si="105"/>
        <v>유니크</v>
      </c>
      <c r="G2203">
        <f t="shared" si="103"/>
        <v>6</v>
      </c>
      <c r="H2203">
        <f>VLOOKUP($F2203,'(참고)타워 스텟 가치'!$B$2:$L$6,H$2,0)+(VLOOKUP($F2203,'(참고)타워 스텟 가치'!$B$2:$L$6,H$2,0)*$E2203)</f>
        <v>4480.3125000000364</v>
      </c>
      <c r="I2203">
        <f>VLOOKUP($F2203,'(참고)타워 스텟 가치'!$B$2:$L$6,I$2,0)+(VLOOKUP($F2203,'(참고)타워 스텟 가치'!$B$2:$L$6,I$2,0)*$E2203)</f>
        <v>896.06250000000716</v>
      </c>
      <c r="J2203">
        <f>VLOOKUP($F2203,'(참고)타워 스텟 가치'!$B$2:$L$6,J$2,0)+(VLOOKUP($F2203,'(참고)타워 스텟 가치'!$B$2:$L$6,J$2,0)*$E2203)</f>
        <v>885000.0000000071</v>
      </c>
      <c r="K2203">
        <f>VLOOKUP($F2203,'(참고)타워 스텟 가치'!$B$2:$L$6,K$2,0)+(VLOOKUP($F2203,'(참고)타워 스텟 가치'!$B$2:$L$6,K$2,0)*$E2203)</f>
        <v>17921.250000000146</v>
      </c>
      <c r="L2203">
        <f>VLOOKUP($F2203,'(참고)타워 스텟 가치'!$B$2:$L$6,L$2,0)+(VLOOKUP($F2203,'(참고)타워 스텟 가치'!$B$2:$L$6,L$2,0)*$E2203)</f>
        <v>298.68750000000239</v>
      </c>
      <c r="M2203">
        <f>VLOOKUP($F2203,'(참고)타워 스텟 가치'!$B$2:$L$6,M$2,0)+(VLOOKUP($F2203,'(참고)타워 스텟 가치'!$B$2:$L$6,M$2,0)*$E2203)</f>
        <v>53.100000000000421</v>
      </c>
      <c r="N2203">
        <f>VLOOKUP($F2203,'(참고)타워 스텟 가치'!$B$2:$L$6,N$2,0)+(VLOOKUP($F2203,'(참고)타워 스텟 가치'!$B$2:$L$6,N$2,0)*$E2203)</f>
        <v>0</v>
      </c>
      <c r="O2203">
        <f>VLOOKUP($F2203,'(참고)타워 스텟 가치'!$B$2:$L$6,O$2,0)+(VLOOKUP($F2203,'(참고)타워 스텟 가치'!$B$2:$L$6,O$2,0)*$E2203)</f>
        <v>0</v>
      </c>
      <c r="P2203">
        <f>VLOOKUP($F2203,'(참고)타워 스텟 가치'!$B$2:$L$6,P$2,0)+(VLOOKUP($F2203,'(참고)타워 스텟 가치'!$B$2:$L$6,P$2,0)*$E2203)</f>
        <v>177.00000000000142</v>
      </c>
      <c r="Q2203">
        <f>SUM('스테이지별 몬스터 스텟'!H2203*'(참고)타워 스텟 가치'!$Q$17,'스테이지별 몬스터 스텟'!I2203*'(참고)타워 스텟 가치'!$R$17,'스테이지별 몬스터 스텟'!J2203*'(참고)타워 스텟 가치'!$S$17,'스테이지별 몬스터 스텟'!K2203*'(참고)타워 스텟 가치'!$T$17,'스테이지별 몬스터 스텟'!L2203*'(참고)타워 스텟 가치'!$U$17,'스테이지별 몬스터 스텟'!M2203*'(참고)타워 스텟 가치'!$V$17,'스테이지별 몬스터 스텟'!N2203*'(참고)타워 스텟 가치'!$W$17,'스테이지별 몬스터 스텟'!O2203*'(참고)타워 스텟 가치'!$X$17,'스테이지별 몬스터 스텟'!P2203*'(참고)타워 스텟 가치'!$Y$17)</f>
        <v>1374651.693750011</v>
      </c>
      <c r="R2203">
        <v>1</v>
      </c>
      <c r="S2203">
        <f>VLOOKUP($F2203,'(참고)타워 스텟 가치'!$B$7:$L$11,S$2,0)+(VLOOKUP($F2203,'(참고)타워 스텟 가치'!$B$7:$L$11,S$2,0)*$E2203)</f>
        <v>1493.4375000000121</v>
      </c>
      <c r="T2203">
        <f>VLOOKUP($F2203,'(참고)타워 스텟 가치'!$B$7:$L$11,T$2,0)+(VLOOKUP($F2203,'(참고)타워 스텟 가치'!$B$7:$L$11,T$2,0)*$E2203)</f>
        <v>2688.1875000000214</v>
      </c>
      <c r="U2203">
        <f>VLOOKUP($F2203,'(참고)타워 스텟 가치'!$B$7:$L$11,U$2,0)+(VLOOKUP($F2203,'(참고)타워 스텟 가치'!$B$7:$L$11,U$2,0)*$E2203)</f>
        <v>885000.0000000071</v>
      </c>
      <c r="V2203">
        <f>VLOOKUP($F2203,'(참고)타워 스텟 가치'!$B$7:$L$11,V$2,0)+(VLOOKUP($F2203,'(참고)타워 스텟 가치'!$B$7:$L$11,V$2,0)*$E2203)</f>
        <v>17921.250000000146</v>
      </c>
      <c r="W2203">
        <f>VLOOKUP($F2203,'(참고)타워 스텟 가치'!$B$7:$L$11,W$2,0)+(VLOOKUP($F2203,'(참고)타워 스텟 가치'!$B$7:$L$11,W$2,0)*$E2203)</f>
        <v>298.68750000000239</v>
      </c>
      <c r="X2203">
        <f>VLOOKUP($F2203,'(참고)타워 스텟 가치'!$B$7:$L$11,X$2,0)+(VLOOKUP($F2203,'(참고)타워 스텟 가치'!$B$7:$L$11,X$2,0)*$E2203)</f>
        <v>53.100000000000421</v>
      </c>
      <c r="Y2203">
        <f>VLOOKUP($F2203,'(참고)타워 스텟 가치'!$B$7:$L$11,Y$2,0)+(VLOOKUP($F2203,'(참고)타워 스텟 가치'!$B$7:$L$11,Y$2,0)*$E2203)</f>
        <v>0</v>
      </c>
      <c r="Z2203">
        <f>VLOOKUP($F2203,'(참고)타워 스텟 가치'!$B$7:$L$11,Z$2,0)+(VLOOKUP($F2203,'(참고)타워 스텟 가치'!$B$7:$L$11,Z$2,0)*$E2203)</f>
        <v>0</v>
      </c>
      <c r="AA2203">
        <f>VLOOKUP($F2203,'(참고)타워 스텟 가치'!$B$7:$L$11,AA$2,0)+(VLOOKUP($F2203,'(참고)타워 스텟 가치'!$B$7:$L$11,AA$2,0)*$E2203)</f>
        <v>177.00000000000142</v>
      </c>
      <c r="AB2203">
        <f>SUM('스테이지별 몬스터 스텟'!S2203*'(참고)타워 스텟 가치'!$Q$17,'스테이지별 몬스터 스텟'!T2203*'(참고)타워 스텟 가치'!$R$17,'스테이지별 몬스터 스텟'!U2203*'(참고)타워 스텟 가치'!$S$17,'스테이지별 몬스터 스텟'!V2203*'(참고)타워 스텟 가치'!$T$17,'스테이지별 몬스터 스텟'!W2203*'(참고)타워 스텟 가치'!$U$17,'스테이지별 몬스터 스텟'!X2203*'(참고)타워 스텟 가치'!$V$17,'스테이지별 몬스터 스텟'!Y2203*'(참고)타워 스텟 가치'!$W$17,'스테이지별 몬스터 스텟'!Z2203*'(참고)타워 스텟 가치'!$X$17,'스테이지별 몬스터 스텟'!AA2203*'(참고)타워 스텟 가치'!$Y$17)</f>
        <v>1371366.131250011</v>
      </c>
      <c r="AC2203">
        <v>2</v>
      </c>
      <c r="AD2203">
        <f>VLOOKUP($F2203,'(참고)타워 스텟 가치'!$B$12:$L$16,AD$2,0)+(VLOOKUP($F2203,'(참고)타워 스텟 가치'!$B$12:$L$16,AD$2,0)*$E2203)</f>
        <v>1493.4375000000121</v>
      </c>
      <c r="AE2203">
        <f>VLOOKUP($F2203,'(참고)타워 스텟 가치'!$B$12:$L$16,AE$2,0)+(VLOOKUP($F2203,'(참고)타워 스텟 가치'!$B$12:$L$16,AE$2,0)*$E2203)</f>
        <v>1792.1250000000143</v>
      </c>
      <c r="AF2203">
        <f>VLOOKUP($F2203,'(참고)타워 스텟 가치'!$B$12:$L$16,AF$2,0)+(VLOOKUP($F2203,'(참고)타워 스텟 가치'!$B$12:$L$16,AF$2,0)*$E2203)</f>
        <v>885000.0000000071</v>
      </c>
      <c r="AG2203">
        <f>VLOOKUP($F2203,'(참고)타워 스텟 가치'!$B$12:$L$16,AG$2,0)+(VLOOKUP($F2203,'(참고)타워 스텟 가치'!$B$12:$L$16,AG$2,0)*$E2203)</f>
        <v>8960.6250000000728</v>
      </c>
      <c r="AH2203">
        <f>VLOOKUP($F2203,'(참고)타워 스텟 가치'!$B$12:$L$16,AH$2,0)+(VLOOKUP($F2203,'(참고)타워 스텟 가치'!$B$12:$L$16,AH$2,0)*$E2203)</f>
        <v>298.68750000000239</v>
      </c>
      <c r="AI2203">
        <f>VLOOKUP($F2203,'(참고)타워 스텟 가치'!$B$12:$L$16,AI$2,0)+(VLOOKUP($F2203,'(참고)타워 스텟 가치'!$B$12:$L$16,AI$2,0)*$E2203)</f>
        <v>53.100000000000421</v>
      </c>
      <c r="AJ2203">
        <f>VLOOKUP($F2203,'(참고)타워 스텟 가치'!$B$12:$L$16,AJ$2,0)+(VLOOKUP($F2203,'(참고)타워 스텟 가치'!$B$12:$L$16,AJ$2,0)*$E2203)</f>
        <v>0</v>
      </c>
      <c r="AK2203">
        <f>VLOOKUP($F2203,'(참고)타워 스텟 가치'!$B$12:$L$16,AK$2,0)+(VLOOKUP($F2203,'(참고)타워 스텟 가치'!$B$12:$L$16,AK$2,0)*$E2203)</f>
        <v>0</v>
      </c>
      <c r="AL2203">
        <f>VLOOKUP($F2203,'(참고)타워 스텟 가치'!$B$12:$L$16,AL$2,0)+(VLOOKUP($F2203,'(참고)타워 스텟 가치'!$B$12:$L$16,AL$2,0)*$E2203)</f>
        <v>354.00000000000284</v>
      </c>
      <c r="AM2203">
        <f>SUM('스테이지별 몬스터 스텟'!AD2203*'(참고)타워 스텟 가치'!$Q$17,'스테이지별 몬스터 스텟'!AE2203*'(참고)타워 스텟 가치'!$R$17,'스테이지별 몬스터 스텟'!AF2203*'(참고)타워 스텟 가치'!$S$17,'스테이지별 몬스터 스텟'!AG2203*'(참고)타워 스텟 가치'!$T$17,'스테이지별 몬스터 스텟'!AH2203*'(참고)타워 스텟 가치'!$U$17,'스테이지별 몬스터 스텟'!AI2203*'(참고)타워 스텟 가치'!$V$17,'스테이지별 몬스터 스텟'!AJ2203*'(참고)타워 스텟 가치'!$W$17,'스테이지별 몬스터 스텟'!AK2203*'(참고)타워 스텟 가치'!$X$17,'스테이지별 몬스터 스텟'!AL2203*'(참고)타워 스텟 가치'!$Y$17)</f>
        <v>1352454.787500011</v>
      </c>
      <c r="AN2203">
        <v>3</v>
      </c>
    </row>
    <row r="2204" spans="3:40" x14ac:dyDescent="0.3">
      <c r="C2204">
        <v>5</v>
      </c>
      <c r="D2204">
        <f t="shared" si="104"/>
        <v>440</v>
      </c>
      <c r="E2204" s="52">
        <f>VLOOKUP(D2204,'스테이지별 난이도 설정'!B:C,2,0)</f>
        <v>176.00000000000142</v>
      </c>
      <c r="F2204" t="str">
        <f t="shared" si="105"/>
        <v>스페셜</v>
      </c>
      <c r="G2204">
        <f t="shared" si="103"/>
        <v>6</v>
      </c>
      <c r="H2204">
        <f>VLOOKUP($F2204,'(참고)타워 스텟 가치'!$B$2:$L$6,H$2,0)+(VLOOKUP($F2204,'(참고)타워 스텟 가치'!$B$2:$L$6,H$2,0)*$E2204)</f>
        <v>6720.4687500000537</v>
      </c>
      <c r="I2204">
        <f>VLOOKUP($F2204,'(참고)타워 스텟 가치'!$B$2:$L$6,I$2,0)+(VLOOKUP($F2204,'(참고)타워 스텟 가치'!$B$2:$L$6,I$2,0)*$E2204)</f>
        <v>1344.0937500000107</v>
      </c>
      <c r="J2204">
        <f>VLOOKUP($F2204,'(참고)타워 스텟 가치'!$B$2:$L$6,J$2,0)+(VLOOKUP($F2204,'(참고)타워 스텟 가치'!$B$2:$L$6,J$2,0)*$E2204)</f>
        <v>885000.0000000071</v>
      </c>
      <c r="K2204">
        <f>VLOOKUP($F2204,'(참고)타워 스텟 가치'!$B$2:$L$6,K$2,0)+(VLOOKUP($F2204,'(참고)타워 스텟 가치'!$B$2:$L$6,K$2,0)*$E2204)</f>
        <v>26881.875000000215</v>
      </c>
      <c r="L2204">
        <f>VLOOKUP($F2204,'(참고)타워 스텟 가치'!$B$2:$L$6,L$2,0)+(VLOOKUP($F2204,'(참고)타워 스텟 가치'!$B$2:$L$6,L$2,0)*$E2204)</f>
        <v>448.03125000000358</v>
      </c>
      <c r="M2204">
        <f>VLOOKUP($F2204,'(참고)타워 스텟 가치'!$B$2:$L$6,M$2,0)+(VLOOKUP($F2204,'(참고)타워 스텟 가치'!$B$2:$L$6,M$2,0)*$E2204)</f>
        <v>53.100000000000421</v>
      </c>
      <c r="N2204">
        <f>VLOOKUP($F2204,'(참고)타워 스텟 가치'!$B$2:$L$6,N$2,0)+(VLOOKUP($F2204,'(참고)타워 스텟 가치'!$B$2:$L$6,N$2,0)*$E2204)</f>
        <v>0</v>
      </c>
      <c r="O2204">
        <f>VLOOKUP($F2204,'(참고)타워 스텟 가치'!$B$2:$L$6,O$2,0)+(VLOOKUP($F2204,'(참고)타워 스텟 가치'!$B$2:$L$6,O$2,0)*$E2204)</f>
        <v>0</v>
      </c>
      <c r="P2204">
        <f>VLOOKUP($F2204,'(참고)타워 스텟 가치'!$B$2:$L$6,P$2,0)+(VLOOKUP($F2204,'(참고)타워 스텟 가치'!$B$2:$L$6,P$2,0)*$E2204)</f>
        <v>177.00000000000142</v>
      </c>
      <c r="Q2204">
        <f>SUM('스테이지별 몬스터 스텟'!H2204*'(참고)타워 스텟 가치'!$Q$17,'스테이지별 몬스터 스텟'!I2204*'(참고)타워 스텟 가치'!$R$17,'스테이지별 몬스터 스텟'!J2204*'(참고)타워 스텟 가치'!$S$17,'스테이지별 몬스터 스텟'!K2204*'(참고)타워 스텟 가치'!$T$17,'스테이지별 몬스터 스텟'!L2204*'(참고)타워 스텟 가치'!$U$17,'스테이지별 몬스터 스텟'!M2204*'(참고)타워 스텟 가치'!$V$17,'스테이지별 몬스터 스텟'!N2204*'(참고)타워 스텟 가치'!$W$17,'스테이지별 몬스터 스텟'!O2204*'(참고)타워 스텟 가치'!$X$17,'스테이지별 몬스터 스텟'!P2204*'(참고)타워 스텟 가치'!$Y$17)</f>
        <v>1398023.9906250115</v>
      </c>
      <c r="R2204">
        <v>1</v>
      </c>
      <c r="S2204">
        <f>VLOOKUP($F2204,'(참고)타워 스텟 가치'!$B$7:$L$11,S$2,0)+(VLOOKUP($F2204,'(참고)타워 스텟 가치'!$B$7:$L$11,S$2,0)*$E2204)</f>
        <v>2240.1562500000182</v>
      </c>
      <c r="T2204">
        <f>VLOOKUP($F2204,'(참고)타워 스텟 가치'!$B$7:$L$11,T$2,0)+(VLOOKUP($F2204,'(참고)타워 스텟 가치'!$B$7:$L$11,T$2,0)*$E2204)</f>
        <v>4032.2812500000323</v>
      </c>
      <c r="U2204">
        <f>VLOOKUP($F2204,'(참고)타워 스텟 가치'!$B$7:$L$11,U$2,0)+(VLOOKUP($F2204,'(참고)타워 스텟 가치'!$B$7:$L$11,U$2,0)*$E2204)</f>
        <v>885000.0000000071</v>
      </c>
      <c r="V2204">
        <f>VLOOKUP($F2204,'(참고)타워 스텟 가치'!$B$7:$L$11,V$2,0)+(VLOOKUP($F2204,'(참고)타워 스텟 가치'!$B$7:$L$11,V$2,0)*$E2204)</f>
        <v>26881.875000000215</v>
      </c>
      <c r="W2204">
        <f>VLOOKUP($F2204,'(참고)타워 스텟 가치'!$B$7:$L$11,W$2,0)+(VLOOKUP($F2204,'(참고)타워 스텟 가치'!$B$7:$L$11,W$2,0)*$E2204)</f>
        <v>448.03125000000358</v>
      </c>
      <c r="X2204">
        <f>VLOOKUP($F2204,'(참고)타워 스텟 가치'!$B$7:$L$11,X$2,0)+(VLOOKUP($F2204,'(참고)타워 스텟 가치'!$B$7:$L$11,X$2,0)*$E2204)</f>
        <v>53.100000000000421</v>
      </c>
      <c r="Y2204">
        <f>VLOOKUP($F2204,'(참고)타워 스텟 가치'!$B$7:$L$11,Y$2,0)+(VLOOKUP($F2204,'(참고)타워 스텟 가치'!$B$7:$L$11,Y$2,0)*$E2204)</f>
        <v>0</v>
      </c>
      <c r="Z2204">
        <f>VLOOKUP($F2204,'(참고)타워 스텟 가치'!$B$7:$L$11,Z$2,0)+(VLOOKUP($F2204,'(참고)타워 스텟 가치'!$B$7:$L$11,Z$2,0)*$E2204)</f>
        <v>0</v>
      </c>
      <c r="AA2204">
        <f>VLOOKUP($F2204,'(참고)타워 스텟 가치'!$B$7:$L$11,AA$2,0)+(VLOOKUP($F2204,'(참고)타워 스텟 가치'!$B$7:$L$11,AA$2,0)*$E2204)</f>
        <v>177.00000000000142</v>
      </c>
      <c r="AB2204">
        <f>SUM('스테이지별 몬스터 스텟'!S2204*'(참고)타워 스텟 가치'!$Q$17,'스테이지별 몬스터 스텟'!T2204*'(참고)타워 스텟 가치'!$R$17,'스테이지별 몬스터 스텟'!U2204*'(참고)타워 스텟 가치'!$S$17,'스테이지별 몬스터 스텟'!V2204*'(참고)타워 스텟 가치'!$T$17,'스테이지별 몬스터 스텟'!W2204*'(참고)타워 스텟 가치'!$U$17,'스테이지별 몬스터 스텟'!X2204*'(참고)타워 스텟 가치'!$V$17,'스테이지별 몬스터 스텟'!Y2204*'(참고)타워 스텟 가치'!$W$17,'스테이지별 몬스터 스텟'!Z2204*'(참고)타워 스텟 가치'!$X$17,'스테이지별 몬스터 스텟'!AA2204*'(참고)타워 스텟 가치'!$Y$17)</f>
        <v>1393095.6468750113</v>
      </c>
      <c r="AC2204">
        <v>2</v>
      </c>
      <c r="AD2204">
        <f>VLOOKUP($F2204,'(참고)타워 스텟 가치'!$B$12:$L$16,AD$2,0)+(VLOOKUP($F2204,'(참고)타워 스텟 가치'!$B$12:$L$16,AD$2,0)*$E2204)</f>
        <v>2240.1562500000182</v>
      </c>
      <c r="AE2204">
        <f>VLOOKUP($F2204,'(참고)타워 스텟 가치'!$B$12:$L$16,AE$2,0)+(VLOOKUP($F2204,'(참고)타워 스텟 가치'!$B$12:$L$16,AE$2,0)*$E2204)</f>
        <v>2688.1875000000214</v>
      </c>
      <c r="AF2204">
        <f>VLOOKUP($F2204,'(참고)타워 스텟 가치'!$B$12:$L$16,AF$2,0)+(VLOOKUP($F2204,'(참고)타워 스텟 가치'!$B$12:$L$16,AF$2,0)*$E2204)</f>
        <v>885000.0000000071</v>
      </c>
      <c r="AG2204">
        <f>VLOOKUP($F2204,'(참고)타워 스텟 가치'!$B$12:$L$16,AG$2,0)+(VLOOKUP($F2204,'(참고)타워 스텟 가치'!$B$12:$L$16,AG$2,0)*$E2204)</f>
        <v>13440.937500000107</v>
      </c>
      <c r="AH2204">
        <f>VLOOKUP($F2204,'(참고)타워 스텟 가치'!$B$12:$L$16,AH$2,0)+(VLOOKUP($F2204,'(참고)타워 스텟 가치'!$B$12:$L$16,AH$2,0)*$E2204)</f>
        <v>448.03125000000358</v>
      </c>
      <c r="AI2204">
        <f>VLOOKUP($F2204,'(참고)타워 스텟 가치'!$B$12:$L$16,AI$2,0)+(VLOOKUP($F2204,'(참고)타워 스텟 가치'!$B$12:$L$16,AI$2,0)*$E2204)</f>
        <v>53.100000000000421</v>
      </c>
      <c r="AJ2204">
        <f>VLOOKUP($F2204,'(참고)타워 스텟 가치'!$B$12:$L$16,AJ$2,0)+(VLOOKUP($F2204,'(참고)타워 스텟 가치'!$B$12:$L$16,AJ$2,0)*$E2204)</f>
        <v>0</v>
      </c>
      <c r="AK2204">
        <f>VLOOKUP($F2204,'(참고)타워 스텟 가치'!$B$12:$L$16,AK$2,0)+(VLOOKUP($F2204,'(참고)타워 스텟 가치'!$B$12:$L$16,AK$2,0)*$E2204)</f>
        <v>0</v>
      </c>
      <c r="AL2204">
        <f>VLOOKUP($F2204,'(참고)타워 스텟 가치'!$B$12:$L$16,AL$2,0)+(VLOOKUP($F2204,'(참고)타워 스텟 가치'!$B$12:$L$16,AL$2,0)*$E2204)</f>
        <v>354.00000000000284</v>
      </c>
      <c r="AM2204">
        <f>SUM('스테이지별 몬스터 스텟'!AD2204*'(참고)타워 스텟 가치'!$Q$17,'스테이지별 몬스터 스텟'!AE2204*'(참고)타워 스텟 가치'!$R$17,'스테이지별 몬스터 스텟'!AF2204*'(참고)타워 스텟 가치'!$S$17,'스테이지별 몬스터 스텟'!AG2204*'(참고)타워 스텟 가치'!$T$17,'스테이지별 몬스터 스텟'!AH2204*'(참고)타워 스텟 가치'!$U$17,'스테이지별 몬스터 스텟'!AI2204*'(참고)타워 스텟 가치'!$V$17,'스테이지별 몬스터 스텟'!AJ2204*'(참고)타워 스텟 가치'!$W$17,'스테이지별 몬스터 스텟'!AK2204*'(참고)타워 스텟 가치'!$X$17,'스테이지별 몬스터 스텟'!AL2204*'(참고)타워 스텟 가치'!$Y$17)</f>
        <v>1364551.631250011</v>
      </c>
      <c r="AN2204">
        <v>3</v>
      </c>
    </row>
    <row r="2205" spans="3:40" x14ac:dyDescent="0.3">
      <c r="C2205">
        <v>1</v>
      </c>
      <c r="D2205">
        <f t="shared" si="104"/>
        <v>441</v>
      </c>
      <c r="E2205" s="52">
        <f>VLOOKUP(D2205,'스테이지별 난이도 설정'!B:C,2,0)</f>
        <v>176.40000000000143</v>
      </c>
      <c r="F2205" t="str">
        <f t="shared" si="105"/>
        <v>일반</v>
      </c>
      <c r="G2205">
        <f t="shared" si="103"/>
        <v>6</v>
      </c>
      <c r="H2205">
        <f>VLOOKUP($F2205,'(참고)타워 스텟 가치'!$B$2:$L$6,H$2,0)+(VLOOKUP($F2205,'(참고)타워 스텟 가치'!$B$2:$L$6,H$2,0)*$E2205)</f>
        <v>1330.5000000000107</v>
      </c>
      <c r="I2205">
        <f>VLOOKUP($F2205,'(참고)타워 스텟 가치'!$B$2:$L$6,I$2,0)+(VLOOKUP($F2205,'(참고)타워 스텟 가치'!$B$2:$L$6,I$2,0)*$E2205)</f>
        <v>266.10000000000213</v>
      </c>
      <c r="J2205">
        <f>VLOOKUP($F2205,'(참고)타워 스텟 가치'!$B$2:$L$6,J$2,0)+(VLOOKUP($F2205,'(참고)타워 스텟 가치'!$B$2:$L$6,J$2,0)*$E2205)</f>
        <v>887000.0000000071</v>
      </c>
      <c r="K2205">
        <f>VLOOKUP($F2205,'(참고)타워 스텟 가치'!$B$2:$L$6,K$2,0)+(VLOOKUP($F2205,'(참고)타워 스텟 가치'!$B$2:$L$6,K$2,0)*$E2205)</f>
        <v>5322.0000000000427</v>
      </c>
      <c r="L2205">
        <f>VLOOKUP($F2205,'(참고)타워 스텟 가치'!$B$2:$L$6,L$2,0)+(VLOOKUP($F2205,'(참고)타워 스텟 가치'!$B$2:$L$6,L$2,0)*$E2205)</f>
        <v>88.700000000000713</v>
      </c>
      <c r="M2205">
        <f>VLOOKUP($F2205,'(참고)타워 스텟 가치'!$B$2:$L$6,M$2,0)+(VLOOKUP($F2205,'(참고)타워 스텟 가치'!$B$2:$L$6,M$2,0)*$E2205)</f>
        <v>53.220000000000425</v>
      </c>
      <c r="N2205">
        <f>VLOOKUP($F2205,'(참고)타워 스텟 가치'!$B$2:$L$6,N$2,0)+(VLOOKUP($F2205,'(참고)타워 스텟 가치'!$B$2:$L$6,N$2,0)*$E2205)</f>
        <v>0</v>
      </c>
      <c r="O2205">
        <f>VLOOKUP($F2205,'(참고)타워 스텟 가치'!$B$2:$L$6,O$2,0)+(VLOOKUP($F2205,'(참고)타워 스텟 가치'!$B$2:$L$6,O$2,0)*$E2205)</f>
        <v>0</v>
      </c>
      <c r="P2205">
        <f>VLOOKUP($F2205,'(참고)타워 스텟 가치'!$B$2:$L$6,P$2,0)+(VLOOKUP($F2205,'(참고)타워 스텟 가치'!$B$2:$L$6,P$2,0)*$E2205)</f>
        <v>124.18000000000099</v>
      </c>
      <c r="Q2205">
        <f>SUM('스테이지별 몬스터 스텟'!H2205*'(참고)타워 스텟 가치'!$Q$17,'스테이지별 몬스터 스텟'!I2205*'(참고)타워 스텟 가치'!$R$17,'스테이지별 몬스터 스텟'!J2205*'(참고)타워 스텟 가치'!$S$17,'스테이지별 몬스터 스텟'!K2205*'(참고)타워 스텟 가치'!$T$17,'스테이지별 몬스터 스텟'!L2205*'(참고)타워 스텟 가치'!$U$17,'스테이지별 몬스터 스텟'!M2205*'(참고)타워 스텟 가치'!$V$17,'스테이지별 몬스터 스텟'!N2205*'(참고)타워 스텟 가치'!$W$17,'스테이지별 몬스터 스텟'!O2205*'(참고)타워 스텟 가치'!$X$17,'스테이지별 몬스터 스텟'!P2205*'(참고)타워 스텟 가치'!$Y$17)</f>
        <v>1344683.1300000108</v>
      </c>
      <c r="R2205">
        <v>1</v>
      </c>
      <c r="S2205">
        <f>VLOOKUP($F2205,'(참고)타워 스텟 가치'!$B$7:$L$11,S$2,0)+(VLOOKUP($F2205,'(참고)타워 스텟 가치'!$B$7:$L$11,S$2,0)*$E2205)</f>
        <v>443.50000000000358</v>
      </c>
      <c r="T2205">
        <f>VLOOKUP($F2205,'(참고)타워 스텟 가치'!$B$7:$L$11,T$2,0)+(VLOOKUP($F2205,'(참고)타워 스텟 가치'!$B$7:$L$11,T$2,0)*$E2205)</f>
        <v>798.30000000000643</v>
      </c>
      <c r="U2205">
        <f>VLOOKUP($F2205,'(참고)타워 스텟 가치'!$B$7:$L$11,U$2,0)+(VLOOKUP($F2205,'(참고)타워 스텟 가치'!$B$7:$L$11,U$2,0)*$E2205)</f>
        <v>887000.0000000071</v>
      </c>
      <c r="V2205">
        <f>VLOOKUP($F2205,'(참고)타워 스텟 가치'!$B$7:$L$11,V$2,0)+(VLOOKUP($F2205,'(참고)타워 스텟 가치'!$B$7:$L$11,V$2,0)*$E2205)</f>
        <v>5322.0000000000427</v>
      </c>
      <c r="W2205">
        <f>VLOOKUP($F2205,'(참고)타워 스텟 가치'!$B$7:$L$11,W$2,0)+(VLOOKUP($F2205,'(참고)타워 스텟 가치'!$B$7:$L$11,W$2,0)*$E2205)</f>
        <v>88.700000000000713</v>
      </c>
      <c r="X2205">
        <f>VLOOKUP($F2205,'(참고)타워 스텟 가치'!$B$7:$L$11,X$2,0)+(VLOOKUP($F2205,'(참고)타워 스텟 가치'!$B$7:$L$11,X$2,0)*$E2205)</f>
        <v>53.220000000000425</v>
      </c>
      <c r="Y2205">
        <f>VLOOKUP($F2205,'(참고)타워 스텟 가치'!$B$7:$L$11,Y$2,0)+(VLOOKUP($F2205,'(참고)타워 스텟 가치'!$B$7:$L$11,Y$2,0)*$E2205)</f>
        <v>0</v>
      </c>
      <c r="Z2205">
        <f>VLOOKUP($F2205,'(참고)타워 스텟 가치'!$B$7:$L$11,Z$2,0)+(VLOOKUP($F2205,'(참고)타워 스텟 가치'!$B$7:$L$11,Z$2,0)*$E2205)</f>
        <v>0</v>
      </c>
      <c r="AA2205">
        <f>VLOOKUP($F2205,'(참고)타워 스텟 가치'!$B$7:$L$11,AA$2,0)+(VLOOKUP($F2205,'(참고)타워 스텟 가치'!$B$7:$L$11,AA$2,0)*$E2205)</f>
        <v>124.18000000000099</v>
      </c>
      <c r="AB2205">
        <f>SUM('스테이지별 몬스터 스텟'!S2205*'(참고)타워 스텟 가치'!$Q$17,'스테이지별 몬스터 스텟'!T2205*'(참고)타워 스텟 가치'!$R$17,'스테이지별 몬스터 스텟'!U2205*'(참고)타워 스텟 가치'!$S$17,'스테이지별 몬스터 스텟'!V2205*'(참고)타워 스텟 가치'!$T$17,'스테이지별 몬스터 스텟'!W2205*'(참고)타워 스텟 가치'!$U$17,'스테이지별 몬스터 스텟'!X2205*'(참고)타워 스텟 가치'!$V$17,'스테이지별 몬스터 스텟'!Y2205*'(참고)타워 스텟 가치'!$W$17,'스테이지별 몬스터 스텟'!Z2205*'(참고)타워 스텟 가치'!$X$17,'스테이지별 몬스터 스텟'!AA2205*'(참고)타워 스텟 가치'!$Y$17)</f>
        <v>1343707.4300000106</v>
      </c>
      <c r="AC2205">
        <v>2</v>
      </c>
      <c r="AD2205">
        <f>VLOOKUP($F2205,'(참고)타워 스텟 가치'!$B$12:$L$16,AD$2,0)+(VLOOKUP($F2205,'(참고)타워 스텟 가치'!$B$12:$L$16,AD$2,0)*$E2205)</f>
        <v>443.50000000000358</v>
      </c>
      <c r="AE2205">
        <f>VLOOKUP($F2205,'(참고)타워 스텟 가치'!$B$12:$L$16,AE$2,0)+(VLOOKUP($F2205,'(참고)타워 스텟 가치'!$B$12:$L$16,AE$2,0)*$E2205)</f>
        <v>532.20000000000425</v>
      </c>
      <c r="AF2205">
        <f>VLOOKUP($F2205,'(참고)타워 스텟 가치'!$B$12:$L$16,AF$2,0)+(VLOOKUP($F2205,'(참고)타워 스텟 가치'!$B$12:$L$16,AF$2,0)*$E2205)</f>
        <v>887000.0000000071</v>
      </c>
      <c r="AG2205">
        <f>VLOOKUP($F2205,'(참고)타워 스텟 가치'!$B$12:$L$16,AG$2,0)+(VLOOKUP($F2205,'(참고)타워 스텟 가치'!$B$12:$L$16,AG$2,0)*$E2205)</f>
        <v>2661.0000000000214</v>
      </c>
      <c r="AH2205">
        <f>VLOOKUP($F2205,'(참고)타워 스텟 가치'!$B$12:$L$16,AH$2,0)+(VLOOKUP($F2205,'(참고)타워 스텟 가치'!$B$12:$L$16,AH$2,0)*$E2205)</f>
        <v>88.700000000000713</v>
      </c>
      <c r="AI2205">
        <f>VLOOKUP($F2205,'(참고)타워 스텟 가치'!$B$12:$L$16,AI$2,0)+(VLOOKUP($F2205,'(참고)타워 스텟 가치'!$B$12:$L$16,AI$2,0)*$E2205)</f>
        <v>53.220000000000425</v>
      </c>
      <c r="AJ2205">
        <f>VLOOKUP($F2205,'(참고)타워 스텟 가치'!$B$12:$L$16,AJ$2,0)+(VLOOKUP($F2205,'(참고)타워 스텟 가치'!$B$12:$L$16,AJ$2,0)*$E2205)</f>
        <v>0</v>
      </c>
      <c r="AK2205">
        <f>VLOOKUP($F2205,'(참고)타워 스텟 가치'!$B$12:$L$16,AK$2,0)+(VLOOKUP($F2205,'(참고)타워 스텟 가치'!$B$12:$L$16,AK$2,0)*$E2205)</f>
        <v>0</v>
      </c>
      <c r="AL2205">
        <f>VLOOKUP($F2205,'(참고)타워 스텟 가치'!$B$12:$L$16,AL$2,0)+(VLOOKUP($F2205,'(참고)타워 스텟 가치'!$B$12:$L$16,AL$2,0)*$E2205)</f>
        <v>248.36000000000197</v>
      </c>
      <c r="AM2205">
        <f>SUM('스테이지별 몬스터 스텟'!AD2205*'(참고)타워 스텟 가치'!$Q$17,'스테이지별 몬스터 스텟'!AE2205*'(참고)타워 스텟 가치'!$R$17,'스테이지별 몬스터 스텟'!AF2205*'(참고)타워 스텟 가치'!$S$17,'스테이지별 몬스터 스텟'!AG2205*'(참고)타워 스텟 가치'!$T$17,'스테이지별 몬스터 스텟'!AH2205*'(참고)타워 스텟 가치'!$U$17,'스테이지별 몬스터 스텟'!AI2205*'(참고)타워 스텟 가치'!$V$17,'스테이지별 몬스터 스텟'!AJ2205*'(참고)타워 스텟 가치'!$W$17,'스테이지별 몬스터 스텟'!AK2205*'(참고)타워 스텟 가치'!$X$17,'스테이지별 몬스터 스텟'!AL2205*'(참고)타워 스텟 가치'!$Y$17)</f>
        <v>1338234.6400000106</v>
      </c>
      <c r="AN2205">
        <v>3</v>
      </c>
    </row>
    <row r="2206" spans="3:40" x14ac:dyDescent="0.3">
      <c r="C2206">
        <v>2</v>
      </c>
      <c r="D2206">
        <f t="shared" si="104"/>
        <v>441</v>
      </c>
      <c r="E2206" s="52">
        <f>VLOOKUP(D2206,'스테이지별 난이도 설정'!B:C,2,0)</f>
        <v>176.40000000000143</v>
      </c>
      <c r="F2206" t="str">
        <f t="shared" si="105"/>
        <v>레어</v>
      </c>
      <c r="G2206">
        <f t="shared" si="103"/>
        <v>6</v>
      </c>
      <c r="H2206">
        <f>VLOOKUP($F2206,'(참고)타워 스텟 가치'!$B$2:$L$6,H$2,0)+(VLOOKUP($F2206,'(참고)타워 스텟 가치'!$B$2:$L$6,H$2,0)*$E2206)</f>
        <v>1995.7500000000161</v>
      </c>
      <c r="I2206">
        <f>VLOOKUP($F2206,'(참고)타워 스텟 가치'!$B$2:$L$6,I$2,0)+(VLOOKUP($F2206,'(참고)타워 스텟 가치'!$B$2:$L$6,I$2,0)*$E2206)</f>
        <v>399.15000000000322</v>
      </c>
      <c r="J2206">
        <f>VLOOKUP($F2206,'(참고)타워 스텟 가치'!$B$2:$L$6,J$2,0)+(VLOOKUP($F2206,'(참고)타워 스텟 가치'!$B$2:$L$6,J$2,0)*$E2206)</f>
        <v>887000.0000000071</v>
      </c>
      <c r="K2206">
        <f>VLOOKUP($F2206,'(참고)타워 스텟 가치'!$B$2:$L$6,K$2,0)+(VLOOKUP($F2206,'(참고)타워 스텟 가치'!$B$2:$L$6,K$2,0)*$E2206)</f>
        <v>7983.0000000000646</v>
      </c>
      <c r="L2206">
        <f>VLOOKUP($F2206,'(참고)타워 스텟 가치'!$B$2:$L$6,L$2,0)+(VLOOKUP($F2206,'(참고)타워 스텟 가치'!$B$2:$L$6,L$2,0)*$E2206)</f>
        <v>133.05000000000106</v>
      </c>
      <c r="M2206">
        <f>VLOOKUP($F2206,'(참고)타워 스텟 가치'!$B$2:$L$6,M$2,0)+(VLOOKUP($F2206,'(참고)타워 스텟 가치'!$B$2:$L$6,M$2,0)*$E2206)</f>
        <v>53.220000000000425</v>
      </c>
      <c r="N2206">
        <f>VLOOKUP($F2206,'(참고)타워 스텟 가치'!$B$2:$L$6,N$2,0)+(VLOOKUP($F2206,'(참고)타워 스텟 가치'!$B$2:$L$6,N$2,0)*$E2206)</f>
        <v>0</v>
      </c>
      <c r="O2206">
        <f>VLOOKUP($F2206,'(참고)타워 스텟 가치'!$B$2:$L$6,O$2,0)+(VLOOKUP($F2206,'(참고)타워 스텟 가치'!$B$2:$L$6,O$2,0)*$E2206)</f>
        <v>0</v>
      </c>
      <c r="P2206">
        <f>VLOOKUP($F2206,'(참고)타워 스텟 가치'!$B$2:$L$6,P$2,0)+(VLOOKUP($F2206,'(참고)타워 스텟 가치'!$B$2:$L$6,P$2,0)*$E2206)</f>
        <v>124.18000000000099</v>
      </c>
      <c r="Q2206">
        <f>SUM('스테이지별 몬스터 스텟'!H2206*'(참고)타워 스텟 가치'!$Q$17,'스테이지별 몬스터 스텟'!I2206*'(참고)타워 스텟 가치'!$R$17,'스테이지별 몬스터 스텟'!J2206*'(참고)타워 스텟 가치'!$S$17,'스테이지별 몬스터 스텟'!K2206*'(참고)타워 스텟 가치'!$T$17,'스테이지별 몬스터 스텟'!L2206*'(참고)타워 스텟 가치'!$U$17,'스테이지별 몬스터 스텟'!M2206*'(참고)타워 스텟 가치'!$V$17,'스테이지별 몬스터 스텟'!N2206*'(참고)타워 스텟 가치'!$W$17,'스테이지별 몬스터 스텟'!O2206*'(참고)타워 스텟 가치'!$X$17,'스테이지별 몬스터 스텟'!P2206*'(참고)타워 스텟 가치'!$Y$17)</f>
        <v>1351623.9050000112</v>
      </c>
      <c r="R2206">
        <v>1</v>
      </c>
      <c r="S2206">
        <f>VLOOKUP($F2206,'(참고)타워 스텟 가치'!$B$7:$L$11,S$2,0)+(VLOOKUP($F2206,'(참고)타워 스텟 가치'!$B$7:$L$11,S$2,0)*$E2206)</f>
        <v>665.25000000000534</v>
      </c>
      <c r="T2206">
        <f>VLOOKUP($F2206,'(참고)타워 스텟 가치'!$B$7:$L$11,T$2,0)+(VLOOKUP($F2206,'(참고)타워 스텟 가치'!$B$7:$L$11,T$2,0)*$E2206)</f>
        <v>1197.4500000000096</v>
      </c>
      <c r="U2206">
        <f>VLOOKUP($F2206,'(참고)타워 스텟 가치'!$B$7:$L$11,U$2,0)+(VLOOKUP($F2206,'(참고)타워 스텟 가치'!$B$7:$L$11,U$2,0)*$E2206)</f>
        <v>887000.0000000071</v>
      </c>
      <c r="V2206">
        <f>VLOOKUP($F2206,'(참고)타워 스텟 가치'!$B$7:$L$11,V$2,0)+(VLOOKUP($F2206,'(참고)타워 스텟 가치'!$B$7:$L$11,V$2,0)*$E2206)</f>
        <v>7983.0000000000646</v>
      </c>
      <c r="W2206">
        <f>VLOOKUP($F2206,'(참고)타워 스텟 가치'!$B$7:$L$11,W$2,0)+(VLOOKUP($F2206,'(참고)타워 스텟 가치'!$B$7:$L$11,W$2,0)*$E2206)</f>
        <v>133.05000000000106</v>
      </c>
      <c r="X2206">
        <f>VLOOKUP($F2206,'(참고)타워 스텟 가치'!$B$7:$L$11,X$2,0)+(VLOOKUP($F2206,'(참고)타워 스텟 가치'!$B$7:$L$11,X$2,0)*$E2206)</f>
        <v>53.220000000000425</v>
      </c>
      <c r="Y2206">
        <f>VLOOKUP($F2206,'(참고)타워 스텟 가치'!$B$7:$L$11,Y$2,0)+(VLOOKUP($F2206,'(참고)타워 스텟 가치'!$B$7:$L$11,Y$2,0)*$E2206)</f>
        <v>0</v>
      </c>
      <c r="Z2206">
        <f>VLOOKUP($F2206,'(참고)타워 스텟 가치'!$B$7:$L$11,Z$2,0)+(VLOOKUP($F2206,'(참고)타워 스텟 가치'!$B$7:$L$11,Z$2,0)*$E2206)</f>
        <v>0</v>
      </c>
      <c r="AA2206">
        <f>VLOOKUP($F2206,'(참고)타워 스텟 가치'!$B$7:$L$11,AA$2,0)+(VLOOKUP($F2206,'(참고)타워 스텟 가치'!$B$7:$L$11,AA$2,0)*$E2206)</f>
        <v>124.18000000000099</v>
      </c>
      <c r="AB2206">
        <f>SUM('스테이지별 몬스터 스텟'!S2206*'(참고)타워 스텟 가치'!$Q$17,'스테이지별 몬스터 스텟'!T2206*'(참고)타워 스텟 가치'!$R$17,'스테이지별 몬스터 스텟'!U2206*'(참고)타워 스텟 가치'!$S$17,'스테이지별 몬스터 스텟'!V2206*'(참고)타워 스텟 가치'!$T$17,'스테이지별 몬스터 스텟'!W2206*'(참고)타워 스텟 가치'!$U$17,'스테이지별 몬스터 스텟'!X2206*'(참고)타워 스텟 가치'!$V$17,'스테이지별 몬스터 스텟'!Y2206*'(참고)타워 스텟 가치'!$W$17,'스테이지별 몬스터 스텟'!Z2206*'(참고)타워 스텟 가치'!$X$17,'스테이지별 몬스터 스텟'!AA2206*'(참고)타워 스텟 가치'!$Y$17)</f>
        <v>1350160.3550000112</v>
      </c>
      <c r="AC2206">
        <v>2</v>
      </c>
      <c r="AD2206">
        <f>VLOOKUP($F2206,'(참고)타워 스텟 가치'!$B$12:$L$16,AD$2,0)+(VLOOKUP($F2206,'(참고)타워 스텟 가치'!$B$12:$L$16,AD$2,0)*$E2206)</f>
        <v>665.25000000000534</v>
      </c>
      <c r="AE2206">
        <f>VLOOKUP($F2206,'(참고)타워 스텟 가치'!$B$12:$L$16,AE$2,0)+(VLOOKUP($F2206,'(참고)타워 스텟 가치'!$B$12:$L$16,AE$2,0)*$E2206)</f>
        <v>798.30000000000643</v>
      </c>
      <c r="AF2206">
        <f>VLOOKUP($F2206,'(참고)타워 스텟 가치'!$B$12:$L$16,AF$2,0)+(VLOOKUP($F2206,'(참고)타워 스텟 가치'!$B$12:$L$16,AF$2,0)*$E2206)</f>
        <v>887000.0000000071</v>
      </c>
      <c r="AG2206">
        <f>VLOOKUP($F2206,'(참고)타워 스텟 가치'!$B$12:$L$16,AG$2,0)+(VLOOKUP($F2206,'(참고)타워 스텟 가치'!$B$12:$L$16,AG$2,0)*$E2206)</f>
        <v>3991.5000000000323</v>
      </c>
      <c r="AH2206">
        <f>VLOOKUP($F2206,'(참고)타워 스텟 가치'!$B$12:$L$16,AH$2,0)+(VLOOKUP($F2206,'(참고)타워 스텟 가치'!$B$12:$L$16,AH$2,0)*$E2206)</f>
        <v>133.05000000000106</v>
      </c>
      <c r="AI2206">
        <f>VLOOKUP($F2206,'(참고)타워 스텟 가치'!$B$12:$L$16,AI$2,0)+(VLOOKUP($F2206,'(참고)타워 스텟 가치'!$B$12:$L$16,AI$2,0)*$E2206)</f>
        <v>53.220000000000425</v>
      </c>
      <c r="AJ2206">
        <f>VLOOKUP($F2206,'(참고)타워 스텟 가치'!$B$12:$L$16,AJ$2,0)+(VLOOKUP($F2206,'(참고)타워 스텟 가치'!$B$12:$L$16,AJ$2,0)*$E2206)</f>
        <v>0</v>
      </c>
      <c r="AK2206">
        <f>VLOOKUP($F2206,'(참고)타워 스텟 가치'!$B$12:$L$16,AK$2,0)+(VLOOKUP($F2206,'(참고)타워 스텟 가치'!$B$12:$L$16,AK$2,0)*$E2206)</f>
        <v>0</v>
      </c>
      <c r="AL2206">
        <f>VLOOKUP($F2206,'(참고)타워 스텟 가치'!$B$12:$L$16,AL$2,0)+(VLOOKUP($F2206,'(참고)타워 스텟 가치'!$B$12:$L$16,AL$2,0)*$E2206)</f>
        <v>248.36000000000197</v>
      </c>
      <c r="AM2206">
        <f>SUM('스테이지별 몬스터 스텟'!AD2206*'(참고)타워 스텟 가치'!$Q$17,'스테이지별 몬스터 스텟'!AE2206*'(참고)타워 스텟 가치'!$R$17,'스테이지별 몬스터 스텟'!AF2206*'(참고)타워 스텟 가치'!$S$17,'스테이지별 몬스터 스텟'!AG2206*'(참고)타워 스텟 가치'!$T$17,'스테이지별 몬스터 스텟'!AH2206*'(참고)타워 스텟 가치'!$U$17,'스테이지별 몬스터 스텟'!AI2206*'(참고)타워 스텟 가치'!$V$17,'스테이지별 몬스터 스텟'!AJ2206*'(참고)타워 스텟 가치'!$W$17,'스테이지별 몬스터 스텟'!AK2206*'(참고)타워 스텟 가치'!$X$17,'스테이지별 몬스터 스텟'!AL2206*'(참고)타워 스텟 가치'!$Y$17)</f>
        <v>1341826.9900000107</v>
      </c>
      <c r="AN2206">
        <v>3</v>
      </c>
    </row>
    <row r="2207" spans="3:40" x14ac:dyDescent="0.3">
      <c r="C2207">
        <v>3</v>
      </c>
      <c r="D2207">
        <f t="shared" si="104"/>
        <v>441</v>
      </c>
      <c r="E2207" s="52">
        <f>VLOOKUP(D2207,'스테이지별 난이도 설정'!B:C,2,0)</f>
        <v>176.40000000000143</v>
      </c>
      <c r="F2207" t="str">
        <f t="shared" si="105"/>
        <v>에픽</v>
      </c>
      <c r="G2207">
        <f t="shared" si="103"/>
        <v>6</v>
      </c>
      <c r="H2207">
        <f>VLOOKUP($F2207,'(참고)타워 스텟 가치'!$B$2:$L$6,H$2,0)+(VLOOKUP($F2207,'(참고)타워 스텟 가치'!$B$2:$L$6,H$2,0)*$E2207)</f>
        <v>2993.6250000000241</v>
      </c>
      <c r="I2207">
        <f>VLOOKUP($F2207,'(참고)타워 스텟 가치'!$B$2:$L$6,I$2,0)+(VLOOKUP($F2207,'(참고)타워 스텟 가치'!$B$2:$L$6,I$2,0)*$E2207)</f>
        <v>598.7250000000048</v>
      </c>
      <c r="J2207">
        <f>VLOOKUP($F2207,'(참고)타워 스텟 가치'!$B$2:$L$6,J$2,0)+(VLOOKUP($F2207,'(참고)타워 스텟 가치'!$B$2:$L$6,J$2,0)*$E2207)</f>
        <v>887000.0000000071</v>
      </c>
      <c r="K2207">
        <f>VLOOKUP($F2207,'(참고)타워 스텟 가치'!$B$2:$L$6,K$2,0)+(VLOOKUP($F2207,'(참고)타워 스텟 가치'!$B$2:$L$6,K$2,0)*$E2207)</f>
        <v>11974.500000000096</v>
      </c>
      <c r="L2207">
        <f>VLOOKUP($F2207,'(참고)타워 스텟 가치'!$B$2:$L$6,L$2,0)+(VLOOKUP($F2207,'(참고)타워 스텟 가치'!$B$2:$L$6,L$2,0)*$E2207)</f>
        <v>199.57500000000161</v>
      </c>
      <c r="M2207">
        <f>VLOOKUP($F2207,'(참고)타워 스텟 가치'!$B$2:$L$6,M$2,0)+(VLOOKUP($F2207,'(참고)타워 스텟 가치'!$B$2:$L$6,M$2,0)*$E2207)</f>
        <v>53.220000000000425</v>
      </c>
      <c r="N2207">
        <f>VLOOKUP($F2207,'(참고)타워 스텟 가치'!$B$2:$L$6,N$2,0)+(VLOOKUP($F2207,'(참고)타워 스텟 가치'!$B$2:$L$6,N$2,0)*$E2207)</f>
        <v>0</v>
      </c>
      <c r="O2207">
        <f>VLOOKUP($F2207,'(참고)타워 스텟 가치'!$B$2:$L$6,O$2,0)+(VLOOKUP($F2207,'(참고)타워 스텟 가치'!$B$2:$L$6,O$2,0)*$E2207)</f>
        <v>0</v>
      </c>
      <c r="P2207">
        <f>VLOOKUP($F2207,'(참고)타워 스텟 가치'!$B$2:$L$6,P$2,0)+(VLOOKUP($F2207,'(참고)타워 스텟 가치'!$B$2:$L$6,P$2,0)*$E2207)</f>
        <v>124.18000000000099</v>
      </c>
      <c r="Q2207">
        <f>SUM('스테이지별 몬스터 스텟'!H2207*'(참고)타워 스텟 가치'!$Q$17,'스테이지별 몬스터 스텟'!I2207*'(참고)타워 스텟 가치'!$R$17,'스테이지별 몬스터 스텟'!J2207*'(참고)타워 스텟 가치'!$S$17,'스테이지별 몬스터 스텟'!K2207*'(참고)타워 스텟 가치'!$T$17,'스테이지별 몬스터 스텟'!L2207*'(참고)타워 스텟 가치'!$U$17,'스테이지별 몬스터 스텟'!M2207*'(참고)타워 스텟 가치'!$V$17,'스테이지별 몬스터 스텟'!N2207*'(참고)타워 스텟 가치'!$W$17,'스테이지별 몬스터 스텟'!O2207*'(참고)타워 스텟 가치'!$X$17,'스테이지별 몬스터 스텟'!P2207*'(참고)타워 스텟 가치'!$Y$17)</f>
        <v>1362035.0675000111</v>
      </c>
      <c r="R2207">
        <v>1</v>
      </c>
      <c r="S2207">
        <f>VLOOKUP($F2207,'(참고)타워 스텟 가치'!$B$7:$L$11,S$2,0)+(VLOOKUP($F2207,'(참고)타워 스텟 가치'!$B$7:$L$11,S$2,0)*$E2207)</f>
        <v>997.87500000000807</v>
      </c>
      <c r="T2207">
        <f>VLOOKUP($F2207,'(참고)타워 스텟 가치'!$B$7:$L$11,T$2,0)+(VLOOKUP($F2207,'(참고)타워 스텟 가치'!$B$7:$L$11,T$2,0)*$E2207)</f>
        <v>1796.1750000000145</v>
      </c>
      <c r="U2207">
        <f>VLOOKUP($F2207,'(참고)타워 스텟 가치'!$B$7:$L$11,U$2,0)+(VLOOKUP($F2207,'(참고)타워 스텟 가치'!$B$7:$L$11,U$2,0)*$E2207)</f>
        <v>887000.0000000071</v>
      </c>
      <c r="V2207">
        <f>VLOOKUP($F2207,'(참고)타워 스텟 가치'!$B$7:$L$11,V$2,0)+(VLOOKUP($F2207,'(참고)타워 스텟 가치'!$B$7:$L$11,V$2,0)*$E2207)</f>
        <v>11974.500000000096</v>
      </c>
      <c r="W2207">
        <f>VLOOKUP($F2207,'(참고)타워 스텟 가치'!$B$7:$L$11,W$2,0)+(VLOOKUP($F2207,'(참고)타워 스텟 가치'!$B$7:$L$11,W$2,0)*$E2207)</f>
        <v>199.57500000000161</v>
      </c>
      <c r="X2207">
        <f>VLOOKUP($F2207,'(참고)타워 스텟 가치'!$B$7:$L$11,X$2,0)+(VLOOKUP($F2207,'(참고)타워 스텟 가치'!$B$7:$L$11,X$2,0)*$E2207)</f>
        <v>53.220000000000425</v>
      </c>
      <c r="Y2207">
        <f>VLOOKUP($F2207,'(참고)타워 스텟 가치'!$B$7:$L$11,Y$2,0)+(VLOOKUP($F2207,'(참고)타워 스텟 가치'!$B$7:$L$11,Y$2,0)*$E2207)</f>
        <v>0</v>
      </c>
      <c r="Z2207">
        <f>VLOOKUP($F2207,'(참고)타워 스텟 가치'!$B$7:$L$11,Z$2,0)+(VLOOKUP($F2207,'(참고)타워 스텟 가치'!$B$7:$L$11,Z$2,0)*$E2207)</f>
        <v>0</v>
      </c>
      <c r="AA2207">
        <f>VLOOKUP($F2207,'(참고)타워 스텟 가치'!$B$7:$L$11,AA$2,0)+(VLOOKUP($F2207,'(참고)타워 스텟 가치'!$B$7:$L$11,AA$2,0)*$E2207)</f>
        <v>124.18000000000099</v>
      </c>
      <c r="AB2207">
        <f>SUM('스테이지별 몬스터 스텟'!S2207*'(참고)타워 스텟 가치'!$Q$17,'스테이지별 몬스터 스텟'!T2207*'(참고)타워 스텟 가치'!$R$17,'스테이지별 몬스터 스텟'!U2207*'(참고)타워 스텟 가치'!$S$17,'스테이지별 몬스터 스텟'!V2207*'(참고)타워 스텟 가치'!$T$17,'스테이지별 몬스터 스텟'!W2207*'(참고)타워 스텟 가치'!$U$17,'스테이지별 몬스터 스텟'!X2207*'(참고)타워 스텟 가치'!$V$17,'스테이지별 몬스터 스텟'!Y2207*'(참고)타워 스텟 가치'!$W$17,'스테이지별 몬스터 스텟'!Z2207*'(참고)타워 스텟 가치'!$X$17,'스테이지별 몬스터 스텟'!AA2207*'(참고)타워 스텟 가치'!$Y$17)</f>
        <v>1359839.7425000109</v>
      </c>
      <c r="AC2207">
        <v>2</v>
      </c>
      <c r="AD2207">
        <f>VLOOKUP($F2207,'(참고)타워 스텟 가치'!$B$12:$L$16,AD$2,0)+(VLOOKUP($F2207,'(참고)타워 스텟 가치'!$B$12:$L$16,AD$2,0)*$E2207)</f>
        <v>997.87500000000807</v>
      </c>
      <c r="AE2207">
        <f>VLOOKUP($F2207,'(참고)타워 스텟 가치'!$B$12:$L$16,AE$2,0)+(VLOOKUP($F2207,'(참고)타워 스텟 가치'!$B$12:$L$16,AE$2,0)*$E2207)</f>
        <v>1197.4500000000096</v>
      </c>
      <c r="AF2207">
        <f>VLOOKUP($F2207,'(참고)타워 스텟 가치'!$B$12:$L$16,AF$2,0)+(VLOOKUP($F2207,'(참고)타워 스텟 가치'!$B$12:$L$16,AF$2,0)*$E2207)</f>
        <v>887000.0000000071</v>
      </c>
      <c r="AG2207">
        <f>VLOOKUP($F2207,'(참고)타워 스텟 가치'!$B$12:$L$16,AG$2,0)+(VLOOKUP($F2207,'(참고)타워 스텟 가치'!$B$12:$L$16,AG$2,0)*$E2207)</f>
        <v>5987.2500000000482</v>
      </c>
      <c r="AH2207">
        <f>VLOOKUP($F2207,'(참고)타워 스텟 가치'!$B$12:$L$16,AH$2,0)+(VLOOKUP($F2207,'(참고)타워 스텟 가치'!$B$12:$L$16,AH$2,0)*$E2207)</f>
        <v>199.57500000000161</v>
      </c>
      <c r="AI2207">
        <f>VLOOKUP($F2207,'(참고)타워 스텟 가치'!$B$12:$L$16,AI$2,0)+(VLOOKUP($F2207,'(참고)타워 스텟 가치'!$B$12:$L$16,AI$2,0)*$E2207)</f>
        <v>53.220000000000425</v>
      </c>
      <c r="AJ2207">
        <f>VLOOKUP($F2207,'(참고)타워 스텟 가치'!$B$12:$L$16,AJ$2,0)+(VLOOKUP($F2207,'(참고)타워 스텟 가치'!$B$12:$L$16,AJ$2,0)*$E2207)</f>
        <v>0</v>
      </c>
      <c r="AK2207">
        <f>VLOOKUP($F2207,'(참고)타워 스텟 가치'!$B$12:$L$16,AK$2,0)+(VLOOKUP($F2207,'(참고)타워 스텟 가치'!$B$12:$L$16,AK$2,0)*$E2207)</f>
        <v>0</v>
      </c>
      <c r="AL2207">
        <f>VLOOKUP($F2207,'(참고)타워 스텟 가치'!$B$12:$L$16,AL$2,0)+(VLOOKUP($F2207,'(참고)타워 스텟 가치'!$B$12:$L$16,AL$2,0)*$E2207)</f>
        <v>248.36000000000197</v>
      </c>
      <c r="AM2207">
        <f>SUM('스테이지별 몬스터 스텟'!AD2207*'(참고)타워 스텟 가치'!$Q$17,'스테이지별 몬스터 스텟'!AE2207*'(참고)타워 스텟 가치'!$R$17,'스테이지별 몬스터 스텟'!AF2207*'(참고)타워 스텟 가치'!$S$17,'스테이지별 몬스터 스텟'!AG2207*'(참고)타워 스텟 가치'!$T$17,'스테이지별 몬스터 스텟'!AH2207*'(참고)타워 스텟 가치'!$U$17,'스테이지별 몬스터 스텟'!AI2207*'(참고)타워 스텟 가치'!$V$17,'스테이지별 몬스터 스텟'!AJ2207*'(참고)타워 스텟 가치'!$W$17,'스테이지별 몬스터 스텟'!AK2207*'(참고)타워 스텟 가치'!$X$17,'스테이지별 몬스터 스텟'!AL2207*'(참고)타워 스텟 가치'!$Y$17)</f>
        <v>1347215.5150000106</v>
      </c>
      <c r="AN2207">
        <v>3</v>
      </c>
    </row>
    <row r="2208" spans="3:40" x14ac:dyDescent="0.3">
      <c r="C2208">
        <v>4</v>
      </c>
      <c r="D2208">
        <f t="shared" si="104"/>
        <v>441</v>
      </c>
      <c r="E2208" s="52">
        <f>VLOOKUP(D2208,'스테이지별 난이도 설정'!B:C,2,0)</f>
        <v>176.40000000000143</v>
      </c>
      <c r="F2208" t="str">
        <f t="shared" si="105"/>
        <v>유니크</v>
      </c>
      <c r="G2208">
        <f t="shared" si="103"/>
        <v>6</v>
      </c>
      <c r="H2208">
        <f>VLOOKUP($F2208,'(참고)타워 스텟 가치'!$B$2:$L$6,H$2,0)+(VLOOKUP($F2208,'(참고)타워 스텟 가치'!$B$2:$L$6,H$2,0)*$E2208)</f>
        <v>4490.4375000000364</v>
      </c>
      <c r="I2208">
        <f>VLOOKUP($F2208,'(참고)타워 스텟 가치'!$B$2:$L$6,I$2,0)+(VLOOKUP($F2208,'(참고)타워 스텟 가치'!$B$2:$L$6,I$2,0)*$E2208)</f>
        <v>898.08750000000725</v>
      </c>
      <c r="J2208">
        <f>VLOOKUP($F2208,'(참고)타워 스텟 가치'!$B$2:$L$6,J$2,0)+(VLOOKUP($F2208,'(참고)타워 스텟 가치'!$B$2:$L$6,J$2,0)*$E2208)</f>
        <v>887000.0000000071</v>
      </c>
      <c r="K2208">
        <f>VLOOKUP($F2208,'(참고)타워 스텟 가치'!$B$2:$L$6,K$2,0)+(VLOOKUP($F2208,'(참고)타워 스텟 가치'!$B$2:$L$6,K$2,0)*$E2208)</f>
        <v>17961.750000000146</v>
      </c>
      <c r="L2208">
        <f>VLOOKUP($F2208,'(참고)타워 스텟 가치'!$B$2:$L$6,L$2,0)+(VLOOKUP($F2208,'(참고)타워 스텟 가치'!$B$2:$L$6,L$2,0)*$E2208)</f>
        <v>299.3625000000024</v>
      </c>
      <c r="M2208">
        <f>VLOOKUP($F2208,'(참고)타워 스텟 가치'!$B$2:$L$6,M$2,0)+(VLOOKUP($F2208,'(참고)타워 스텟 가치'!$B$2:$L$6,M$2,0)*$E2208)</f>
        <v>53.220000000000425</v>
      </c>
      <c r="N2208">
        <f>VLOOKUP($F2208,'(참고)타워 스텟 가치'!$B$2:$L$6,N$2,0)+(VLOOKUP($F2208,'(참고)타워 스텟 가치'!$B$2:$L$6,N$2,0)*$E2208)</f>
        <v>0</v>
      </c>
      <c r="O2208">
        <f>VLOOKUP($F2208,'(참고)타워 스텟 가치'!$B$2:$L$6,O$2,0)+(VLOOKUP($F2208,'(참고)타워 스텟 가치'!$B$2:$L$6,O$2,0)*$E2208)</f>
        <v>0</v>
      </c>
      <c r="P2208">
        <f>VLOOKUP($F2208,'(참고)타워 스텟 가치'!$B$2:$L$6,P$2,0)+(VLOOKUP($F2208,'(참고)타워 스텟 가치'!$B$2:$L$6,P$2,0)*$E2208)</f>
        <v>177.40000000000143</v>
      </c>
      <c r="Q2208">
        <f>SUM('스테이지별 몬스터 스텟'!H2208*'(참고)타워 스텟 가치'!$Q$17,'스테이지별 몬스터 스텟'!I2208*'(참고)타워 스텟 가치'!$R$17,'스테이지별 몬스터 스텟'!J2208*'(참고)타워 스텟 가치'!$S$17,'스테이지별 몬스터 스텟'!K2208*'(참고)타워 스텟 가치'!$T$17,'스테이지별 몬스터 스텟'!L2208*'(참고)타워 스텟 가치'!$U$17,'스테이지별 몬스터 스텟'!M2208*'(참고)타워 스텟 가치'!$V$17,'스테이지별 몬스터 스텟'!N2208*'(참고)타워 스텟 가치'!$W$17,'스테이지별 몬스터 스텟'!O2208*'(참고)타워 스텟 가치'!$X$17,'스테이지별 몬스터 스텟'!P2208*'(참고)타워 스텟 가치'!$Y$17)</f>
        <v>1377758.2512500111</v>
      </c>
      <c r="R2208">
        <v>1</v>
      </c>
      <c r="S2208">
        <f>VLOOKUP($F2208,'(참고)타워 스텟 가치'!$B$7:$L$11,S$2,0)+(VLOOKUP($F2208,'(참고)타워 스텟 가치'!$B$7:$L$11,S$2,0)*$E2208)</f>
        <v>1496.8125000000121</v>
      </c>
      <c r="T2208">
        <f>VLOOKUP($F2208,'(참고)타워 스텟 가치'!$B$7:$L$11,T$2,0)+(VLOOKUP($F2208,'(참고)타워 스텟 가치'!$B$7:$L$11,T$2,0)*$E2208)</f>
        <v>2694.2625000000216</v>
      </c>
      <c r="U2208">
        <f>VLOOKUP($F2208,'(참고)타워 스텟 가치'!$B$7:$L$11,U$2,0)+(VLOOKUP($F2208,'(참고)타워 스텟 가치'!$B$7:$L$11,U$2,0)*$E2208)</f>
        <v>887000.0000000071</v>
      </c>
      <c r="V2208">
        <f>VLOOKUP($F2208,'(참고)타워 스텟 가치'!$B$7:$L$11,V$2,0)+(VLOOKUP($F2208,'(참고)타워 스텟 가치'!$B$7:$L$11,V$2,0)*$E2208)</f>
        <v>17961.750000000146</v>
      </c>
      <c r="W2208">
        <f>VLOOKUP($F2208,'(참고)타워 스텟 가치'!$B$7:$L$11,W$2,0)+(VLOOKUP($F2208,'(참고)타워 스텟 가치'!$B$7:$L$11,W$2,0)*$E2208)</f>
        <v>299.3625000000024</v>
      </c>
      <c r="X2208">
        <f>VLOOKUP($F2208,'(참고)타워 스텟 가치'!$B$7:$L$11,X$2,0)+(VLOOKUP($F2208,'(참고)타워 스텟 가치'!$B$7:$L$11,X$2,0)*$E2208)</f>
        <v>53.220000000000425</v>
      </c>
      <c r="Y2208">
        <f>VLOOKUP($F2208,'(참고)타워 스텟 가치'!$B$7:$L$11,Y$2,0)+(VLOOKUP($F2208,'(참고)타워 스텟 가치'!$B$7:$L$11,Y$2,0)*$E2208)</f>
        <v>0</v>
      </c>
      <c r="Z2208">
        <f>VLOOKUP($F2208,'(참고)타워 스텟 가치'!$B$7:$L$11,Z$2,0)+(VLOOKUP($F2208,'(참고)타워 스텟 가치'!$B$7:$L$11,Z$2,0)*$E2208)</f>
        <v>0</v>
      </c>
      <c r="AA2208">
        <f>VLOOKUP($F2208,'(참고)타워 스텟 가치'!$B$7:$L$11,AA$2,0)+(VLOOKUP($F2208,'(참고)타워 스텟 가치'!$B$7:$L$11,AA$2,0)*$E2208)</f>
        <v>177.40000000000143</v>
      </c>
      <c r="AB2208">
        <f>SUM('스테이지별 몬스터 스텟'!S2208*'(참고)타워 스텟 가치'!$Q$17,'스테이지별 몬스터 스텟'!T2208*'(참고)타워 스텟 가치'!$R$17,'스테이지별 몬스터 스텟'!U2208*'(참고)타워 스텟 가치'!$S$17,'스테이지별 몬스터 스텟'!V2208*'(참고)타워 스텟 가치'!$T$17,'스테이지별 몬스터 스텟'!W2208*'(참고)타워 스텟 가치'!$U$17,'스테이지별 몬스터 스텟'!X2208*'(참고)타워 스텟 가치'!$V$17,'스테이지별 몬스터 스텟'!Y2208*'(참고)타워 스텟 가치'!$W$17,'스테이지별 몬스터 스텟'!Z2208*'(참고)타워 스텟 가치'!$X$17,'스테이지별 몬스터 스텟'!AA2208*'(참고)타워 스텟 가치'!$Y$17)</f>
        <v>1374465.2637500111</v>
      </c>
      <c r="AC2208">
        <v>2</v>
      </c>
      <c r="AD2208">
        <f>VLOOKUP($F2208,'(참고)타워 스텟 가치'!$B$12:$L$16,AD$2,0)+(VLOOKUP($F2208,'(참고)타워 스텟 가치'!$B$12:$L$16,AD$2,0)*$E2208)</f>
        <v>1496.8125000000121</v>
      </c>
      <c r="AE2208">
        <f>VLOOKUP($F2208,'(참고)타워 스텟 가치'!$B$12:$L$16,AE$2,0)+(VLOOKUP($F2208,'(참고)타워 스텟 가치'!$B$12:$L$16,AE$2,0)*$E2208)</f>
        <v>1796.1750000000145</v>
      </c>
      <c r="AF2208">
        <f>VLOOKUP($F2208,'(참고)타워 스텟 가치'!$B$12:$L$16,AF$2,0)+(VLOOKUP($F2208,'(참고)타워 스텟 가치'!$B$12:$L$16,AF$2,0)*$E2208)</f>
        <v>887000.0000000071</v>
      </c>
      <c r="AG2208">
        <f>VLOOKUP($F2208,'(참고)타워 스텟 가치'!$B$12:$L$16,AG$2,0)+(VLOOKUP($F2208,'(참고)타워 스텟 가치'!$B$12:$L$16,AG$2,0)*$E2208)</f>
        <v>8980.8750000000728</v>
      </c>
      <c r="AH2208">
        <f>VLOOKUP($F2208,'(참고)타워 스텟 가치'!$B$12:$L$16,AH$2,0)+(VLOOKUP($F2208,'(참고)타워 스텟 가치'!$B$12:$L$16,AH$2,0)*$E2208)</f>
        <v>299.3625000000024</v>
      </c>
      <c r="AI2208">
        <f>VLOOKUP($F2208,'(참고)타워 스텟 가치'!$B$12:$L$16,AI$2,0)+(VLOOKUP($F2208,'(참고)타워 스텟 가치'!$B$12:$L$16,AI$2,0)*$E2208)</f>
        <v>53.220000000000425</v>
      </c>
      <c r="AJ2208">
        <f>VLOOKUP($F2208,'(참고)타워 스텟 가치'!$B$12:$L$16,AJ$2,0)+(VLOOKUP($F2208,'(참고)타워 스텟 가치'!$B$12:$L$16,AJ$2,0)*$E2208)</f>
        <v>0</v>
      </c>
      <c r="AK2208">
        <f>VLOOKUP($F2208,'(참고)타워 스텟 가치'!$B$12:$L$16,AK$2,0)+(VLOOKUP($F2208,'(참고)타워 스텟 가치'!$B$12:$L$16,AK$2,0)*$E2208)</f>
        <v>0</v>
      </c>
      <c r="AL2208">
        <f>VLOOKUP($F2208,'(참고)타워 스텟 가치'!$B$12:$L$16,AL$2,0)+(VLOOKUP($F2208,'(참고)타워 스텟 가치'!$B$12:$L$16,AL$2,0)*$E2208)</f>
        <v>354.80000000000285</v>
      </c>
      <c r="AM2208">
        <f>SUM('스테이지별 몬스터 스텟'!AD2208*'(참고)타워 스텟 가치'!$Q$17,'스테이지별 몬스터 스텟'!AE2208*'(참고)타워 스텟 가치'!$R$17,'스테이지별 몬스터 스텟'!AF2208*'(참고)타워 스텟 가치'!$S$17,'스테이지별 몬스터 스텟'!AG2208*'(참고)타워 스텟 가치'!$T$17,'스테이지별 몬스터 스텟'!AH2208*'(참고)타워 스텟 가치'!$U$17,'스테이지별 몬스터 스텟'!AI2208*'(참고)타워 스텟 가치'!$V$17,'스테이지별 몬스터 스텟'!AJ2208*'(참고)타워 스텟 가치'!$W$17,'스테이지별 몬스터 스텟'!AK2208*'(참고)타워 스텟 가치'!$X$17,'스테이지별 몬스터 스텟'!AL2208*'(참고)타워 스텟 가치'!$Y$17)</f>
        <v>1355511.1825000111</v>
      </c>
      <c r="AN2208">
        <v>3</v>
      </c>
    </row>
    <row r="2209" spans="3:40" x14ac:dyDescent="0.3">
      <c r="C2209">
        <v>5</v>
      </c>
      <c r="D2209">
        <f t="shared" si="104"/>
        <v>441</v>
      </c>
      <c r="E2209" s="52">
        <f>VLOOKUP(D2209,'스테이지별 난이도 설정'!B:C,2,0)</f>
        <v>176.40000000000143</v>
      </c>
      <c r="F2209" t="str">
        <f t="shared" si="105"/>
        <v>스페셜</v>
      </c>
      <c r="G2209">
        <f t="shared" si="103"/>
        <v>6</v>
      </c>
      <c r="H2209">
        <f>VLOOKUP($F2209,'(참고)타워 스텟 가치'!$B$2:$L$6,H$2,0)+(VLOOKUP($F2209,'(참고)타워 스텟 가치'!$B$2:$L$6,H$2,0)*$E2209)</f>
        <v>6735.6562500000546</v>
      </c>
      <c r="I2209">
        <f>VLOOKUP($F2209,'(참고)타워 스텟 가치'!$B$2:$L$6,I$2,0)+(VLOOKUP($F2209,'(참고)타워 스텟 가치'!$B$2:$L$6,I$2,0)*$E2209)</f>
        <v>1347.1312500000108</v>
      </c>
      <c r="J2209">
        <f>VLOOKUP($F2209,'(참고)타워 스텟 가치'!$B$2:$L$6,J$2,0)+(VLOOKUP($F2209,'(참고)타워 스텟 가치'!$B$2:$L$6,J$2,0)*$E2209)</f>
        <v>887000.0000000071</v>
      </c>
      <c r="K2209">
        <f>VLOOKUP($F2209,'(참고)타워 스텟 가치'!$B$2:$L$6,K$2,0)+(VLOOKUP($F2209,'(참고)타워 스텟 가치'!$B$2:$L$6,K$2,0)*$E2209)</f>
        <v>26942.625000000218</v>
      </c>
      <c r="L2209">
        <f>VLOOKUP($F2209,'(참고)타워 스텟 가치'!$B$2:$L$6,L$2,0)+(VLOOKUP($F2209,'(참고)타워 스텟 가치'!$B$2:$L$6,L$2,0)*$E2209)</f>
        <v>449.04375000000363</v>
      </c>
      <c r="M2209">
        <f>VLOOKUP($F2209,'(참고)타워 스텟 가치'!$B$2:$L$6,M$2,0)+(VLOOKUP($F2209,'(참고)타워 스텟 가치'!$B$2:$L$6,M$2,0)*$E2209)</f>
        <v>53.220000000000425</v>
      </c>
      <c r="N2209">
        <f>VLOOKUP($F2209,'(참고)타워 스텟 가치'!$B$2:$L$6,N$2,0)+(VLOOKUP($F2209,'(참고)타워 스텟 가치'!$B$2:$L$6,N$2,0)*$E2209)</f>
        <v>0</v>
      </c>
      <c r="O2209">
        <f>VLOOKUP($F2209,'(참고)타워 스텟 가치'!$B$2:$L$6,O$2,0)+(VLOOKUP($F2209,'(참고)타워 스텟 가치'!$B$2:$L$6,O$2,0)*$E2209)</f>
        <v>0</v>
      </c>
      <c r="P2209">
        <f>VLOOKUP($F2209,'(참고)타워 스텟 가치'!$B$2:$L$6,P$2,0)+(VLOOKUP($F2209,'(참고)타워 스텟 가치'!$B$2:$L$6,P$2,0)*$E2209)</f>
        <v>177.40000000000143</v>
      </c>
      <c r="Q2209">
        <f>SUM('스테이지별 몬스터 스텟'!H2209*'(참고)타워 스텟 가치'!$Q$17,'스테이지별 몬스터 스텟'!I2209*'(참고)타워 스텟 가치'!$R$17,'스테이지별 몬스터 스텟'!J2209*'(참고)타워 스텟 가치'!$S$17,'스테이지별 몬스터 스텟'!K2209*'(참고)타워 스텟 가치'!$T$17,'스테이지별 몬스터 스텟'!L2209*'(참고)타워 스텟 가치'!$U$17,'스테이지별 몬스터 스텟'!M2209*'(참고)타워 스텟 가치'!$V$17,'스테이지별 몬스터 스텟'!N2209*'(참고)타워 스텟 가치'!$W$17,'스테이지별 몬스터 스텟'!O2209*'(참고)타워 스텟 가치'!$X$17,'스테이지별 몬스터 스텟'!P2209*'(참고)타워 스텟 가치'!$Y$17)</f>
        <v>1401183.3668750112</v>
      </c>
      <c r="R2209">
        <v>1</v>
      </c>
      <c r="S2209">
        <f>VLOOKUP($F2209,'(참고)타워 스텟 가치'!$B$7:$L$11,S$2,0)+(VLOOKUP($F2209,'(참고)타워 스텟 가치'!$B$7:$L$11,S$2,0)*$E2209)</f>
        <v>2245.2187500000182</v>
      </c>
      <c r="T2209">
        <f>VLOOKUP($F2209,'(참고)타워 스텟 가치'!$B$7:$L$11,T$2,0)+(VLOOKUP($F2209,'(참고)타워 스텟 가치'!$B$7:$L$11,T$2,0)*$E2209)</f>
        <v>4041.3937500000325</v>
      </c>
      <c r="U2209">
        <f>VLOOKUP($F2209,'(참고)타워 스텟 가치'!$B$7:$L$11,U$2,0)+(VLOOKUP($F2209,'(참고)타워 스텟 가치'!$B$7:$L$11,U$2,0)*$E2209)</f>
        <v>887000.0000000071</v>
      </c>
      <c r="V2209">
        <f>VLOOKUP($F2209,'(참고)타워 스텟 가치'!$B$7:$L$11,V$2,0)+(VLOOKUP($F2209,'(참고)타워 스텟 가치'!$B$7:$L$11,V$2,0)*$E2209)</f>
        <v>26942.625000000218</v>
      </c>
      <c r="W2209">
        <f>VLOOKUP($F2209,'(참고)타워 스텟 가치'!$B$7:$L$11,W$2,0)+(VLOOKUP($F2209,'(참고)타워 스텟 가치'!$B$7:$L$11,W$2,0)*$E2209)</f>
        <v>449.04375000000363</v>
      </c>
      <c r="X2209">
        <f>VLOOKUP($F2209,'(참고)타워 스텟 가치'!$B$7:$L$11,X$2,0)+(VLOOKUP($F2209,'(참고)타워 스텟 가치'!$B$7:$L$11,X$2,0)*$E2209)</f>
        <v>53.220000000000425</v>
      </c>
      <c r="Y2209">
        <f>VLOOKUP($F2209,'(참고)타워 스텟 가치'!$B$7:$L$11,Y$2,0)+(VLOOKUP($F2209,'(참고)타워 스텟 가치'!$B$7:$L$11,Y$2,0)*$E2209)</f>
        <v>0</v>
      </c>
      <c r="Z2209">
        <f>VLOOKUP($F2209,'(참고)타워 스텟 가치'!$B$7:$L$11,Z$2,0)+(VLOOKUP($F2209,'(참고)타워 스텟 가치'!$B$7:$L$11,Z$2,0)*$E2209)</f>
        <v>0</v>
      </c>
      <c r="AA2209">
        <f>VLOOKUP($F2209,'(참고)타워 스텟 가치'!$B$7:$L$11,AA$2,0)+(VLOOKUP($F2209,'(참고)타워 스텟 가치'!$B$7:$L$11,AA$2,0)*$E2209)</f>
        <v>177.40000000000143</v>
      </c>
      <c r="AB2209">
        <f>SUM('스테이지별 몬스터 스텟'!S2209*'(참고)타워 스텟 가치'!$Q$17,'스테이지별 몬스터 스텟'!T2209*'(참고)타워 스텟 가치'!$R$17,'스테이지별 몬스터 스텟'!U2209*'(참고)타워 스텟 가치'!$S$17,'스테이지별 몬스터 스텟'!V2209*'(참고)타워 스텟 가치'!$T$17,'스테이지별 몬스터 스텟'!W2209*'(참고)타워 스텟 가치'!$U$17,'스테이지별 몬스터 스텟'!X2209*'(참고)타워 스텟 가치'!$V$17,'스테이지별 몬스터 스텟'!Y2209*'(참고)타워 스텟 가치'!$W$17,'스테이지별 몬스터 스텟'!Z2209*'(참고)타워 스텟 가치'!$X$17,'스테이지별 몬스터 스텟'!AA2209*'(참고)타워 스텟 가치'!$Y$17)</f>
        <v>1396243.8856250113</v>
      </c>
      <c r="AC2209">
        <v>2</v>
      </c>
      <c r="AD2209">
        <f>VLOOKUP($F2209,'(참고)타워 스텟 가치'!$B$12:$L$16,AD$2,0)+(VLOOKUP($F2209,'(참고)타워 스텟 가치'!$B$12:$L$16,AD$2,0)*$E2209)</f>
        <v>2245.2187500000182</v>
      </c>
      <c r="AE2209">
        <f>VLOOKUP($F2209,'(참고)타워 스텟 가치'!$B$12:$L$16,AE$2,0)+(VLOOKUP($F2209,'(참고)타워 스텟 가치'!$B$12:$L$16,AE$2,0)*$E2209)</f>
        <v>2694.2625000000216</v>
      </c>
      <c r="AF2209">
        <f>VLOOKUP($F2209,'(참고)타워 스텟 가치'!$B$12:$L$16,AF$2,0)+(VLOOKUP($F2209,'(참고)타워 스텟 가치'!$B$12:$L$16,AF$2,0)*$E2209)</f>
        <v>887000.0000000071</v>
      </c>
      <c r="AG2209">
        <f>VLOOKUP($F2209,'(참고)타워 스텟 가치'!$B$12:$L$16,AG$2,0)+(VLOOKUP($F2209,'(참고)타워 스텟 가치'!$B$12:$L$16,AG$2,0)*$E2209)</f>
        <v>13471.312500000109</v>
      </c>
      <c r="AH2209">
        <f>VLOOKUP($F2209,'(참고)타워 스텟 가치'!$B$12:$L$16,AH$2,0)+(VLOOKUP($F2209,'(참고)타워 스텟 가치'!$B$12:$L$16,AH$2,0)*$E2209)</f>
        <v>449.04375000000363</v>
      </c>
      <c r="AI2209">
        <f>VLOOKUP($F2209,'(참고)타워 스텟 가치'!$B$12:$L$16,AI$2,0)+(VLOOKUP($F2209,'(참고)타워 스텟 가치'!$B$12:$L$16,AI$2,0)*$E2209)</f>
        <v>53.220000000000425</v>
      </c>
      <c r="AJ2209">
        <f>VLOOKUP($F2209,'(참고)타워 스텟 가치'!$B$12:$L$16,AJ$2,0)+(VLOOKUP($F2209,'(참고)타워 스텟 가치'!$B$12:$L$16,AJ$2,0)*$E2209)</f>
        <v>0</v>
      </c>
      <c r="AK2209">
        <f>VLOOKUP($F2209,'(참고)타워 스텟 가치'!$B$12:$L$16,AK$2,0)+(VLOOKUP($F2209,'(참고)타워 스텟 가치'!$B$12:$L$16,AK$2,0)*$E2209)</f>
        <v>0</v>
      </c>
      <c r="AL2209">
        <f>VLOOKUP($F2209,'(참고)타워 스텟 가치'!$B$12:$L$16,AL$2,0)+(VLOOKUP($F2209,'(참고)타워 스텟 가치'!$B$12:$L$16,AL$2,0)*$E2209)</f>
        <v>354.80000000000285</v>
      </c>
      <c r="AM2209">
        <f>SUM('스테이지별 몬스터 스텟'!AD2209*'(참고)타워 스텟 가치'!$Q$17,'스테이지별 몬스터 스텟'!AE2209*'(참고)타워 스텟 가치'!$R$17,'스테이지별 몬스터 스텟'!AF2209*'(참고)타워 스텟 가치'!$S$17,'스테이지별 몬스터 스텟'!AG2209*'(참고)타워 스텟 가치'!$T$17,'스테이지별 몬스터 스텟'!AH2209*'(참고)타워 스텟 가치'!$U$17,'스테이지별 몬스터 스텟'!AI2209*'(참고)타워 스텟 가치'!$V$17,'스테이지별 몬스터 스텟'!AJ2209*'(참고)타워 스텟 가치'!$W$17,'스테이지별 몬스터 스텟'!AK2209*'(참고)타워 스텟 가치'!$X$17,'스테이지별 몬스터 스텟'!AL2209*'(참고)타워 스텟 가치'!$Y$17)</f>
        <v>1367635.363750011</v>
      </c>
      <c r="AN2209">
        <v>3</v>
      </c>
    </row>
    <row r="2210" spans="3:40" x14ac:dyDescent="0.3">
      <c r="C2210">
        <v>1</v>
      </c>
      <c r="D2210">
        <f t="shared" si="104"/>
        <v>442</v>
      </c>
      <c r="E2210" s="52">
        <f>VLOOKUP(D2210,'스테이지별 난이도 설정'!B:C,2,0)</f>
        <v>176.80000000000143</v>
      </c>
      <c r="F2210" t="str">
        <f t="shared" si="105"/>
        <v>일반</v>
      </c>
      <c r="G2210">
        <f t="shared" si="103"/>
        <v>6</v>
      </c>
      <c r="H2210">
        <f>VLOOKUP($F2210,'(참고)타워 스텟 가치'!$B$2:$L$6,H$2,0)+(VLOOKUP($F2210,'(참고)타워 스텟 가치'!$B$2:$L$6,H$2,0)*$E2210)</f>
        <v>1333.5000000000107</v>
      </c>
      <c r="I2210">
        <f>VLOOKUP($F2210,'(참고)타워 스텟 가치'!$B$2:$L$6,I$2,0)+(VLOOKUP($F2210,'(참고)타워 스텟 가치'!$B$2:$L$6,I$2,0)*$E2210)</f>
        <v>266.70000000000215</v>
      </c>
      <c r="J2210">
        <f>VLOOKUP($F2210,'(참고)타워 스텟 가치'!$B$2:$L$6,J$2,0)+(VLOOKUP($F2210,'(참고)타워 스텟 가치'!$B$2:$L$6,J$2,0)*$E2210)</f>
        <v>889000.00000000722</v>
      </c>
      <c r="K2210">
        <f>VLOOKUP($F2210,'(참고)타워 스텟 가치'!$B$2:$L$6,K$2,0)+(VLOOKUP($F2210,'(참고)타워 스텟 가치'!$B$2:$L$6,K$2,0)*$E2210)</f>
        <v>5334.0000000000427</v>
      </c>
      <c r="L2210">
        <f>VLOOKUP($F2210,'(참고)타워 스텟 가치'!$B$2:$L$6,L$2,0)+(VLOOKUP($F2210,'(참고)타워 스텟 가치'!$B$2:$L$6,L$2,0)*$E2210)</f>
        <v>88.900000000000716</v>
      </c>
      <c r="M2210">
        <f>VLOOKUP($F2210,'(참고)타워 스텟 가치'!$B$2:$L$6,M$2,0)+(VLOOKUP($F2210,'(참고)타워 스텟 가치'!$B$2:$L$6,M$2,0)*$E2210)</f>
        <v>53.340000000000423</v>
      </c>
      <c r="N2210">
        <f>VLOOKUP($F2210,'(참고)타워 스텟 가치'!$B$2:$L$6,N$2,0)+(VLOOKUP($F2210,'(참고)타워 스텟 가치'!$B$2:$L$6,N$2,0)*$E2210)</f>
        <v>0</v>
      </c>
      <c r="O2210">
        <f>VLOOKUP($F2210,'(참고)타워 스텟 가치'!$B$2:$L$6,O$2,0)+(VLOOKUP($F2210,'(참고)타워 스텟 가치'!$B$2:$L$6,O$2,0)*$E2210)</f>
        <v>0</v>
      </c>
      <c r="P2210">
        <f>VLOOKUP($F2210,'(참고)타워 스텟 가치'!$B$2:$L$6,P$2,0)+(VLOOKUP($F2210,'(참고)타워 스텟 가치'!$B$2:$L$6,P$2,0)*$E2210)</f>
        <v>124.460000000001</v>
      </c>
      <c r="Q2210">
        <f>SUM('스테이지별 몬스터 스텟'!H2210*'(참고)타워 스텟 가치'!$Q$17,'스테이지별 몬스터 스텟'!I2210*'(참고)타워 스텟 가치'!$R$17,'스테이지별 몬스터 스텟'!J2210*'(참고)타워 스텟 가치'!$S$17,'스테이지별 몬스터 스텟'!K2210*'(참고)타워 스텟 가치'!$T$17,'스테이지별 몬스터 스텟'!L2210*'(참고)타워 스텟 가치'!$U$17,'스테이지별 몬스터 스텟'!M2210*'(참고)타워 스텟 가치'!$V$17,'스테이지별 몬스터 스텟'!N2210*'(참고)타워 스텟 가치'!$W$17,'스테이지별 몬스터 스텟'!O2210*'(참고)타워 스텟 가치'!$X$17,'스테이지별 몬스터 스텟'!P2210*'(참고)타워 스텟 가치'!$Y$17)</f>
        <v>1347715.1100000108</v>
      </c>
      <c r="R2210">
        <v>1</v>
      </c>
      <c r="S2210">
        <f>VLOOKUP($F2210,'(참고)타워 스텟 가치'!$B$7:$L$11,S$2,0)+(VLOOKUP($F2210,'(참고)타워 스텟 가치'!$B$7:$L$11,S$2,0)*$E2210)</f>
        <v>444.50000000000358</v>
      </c>
      <c r="T2210">
        <f>VLOOKUP($F2210,'(참고)타워 스텟 가치'!$B$7:$L$11,T$2,0)+(VLOOKUP($F2210,'(참고)타워 스텟 가치'!$B$7:$L$11,T$2,0)*$E2210)</f>
        <v>800.1000000000065</v>
      </c>
      <c r="U2210">
        <f>VLOOKUP($F2210,'(참고)타워 스텟 가치'!$B$7:$L$11,U$2,0)+(VLOOKUP($F2210,'(참고)타워 스텟 가치'!$B$7:$L$11,U$2,0)*$E2210)</f>
        <v>889000.00000000722</v>
      </c>
      <c r="V2210">
        <f>VLOOKUP($F2210,'(참고)타워 스텟 가치'!$B$7:$L$11,V$2,0)+(VLOOKUP($F2210,'(참고)타워 스텟 가치'!$B$7:$L$11,V$2,0)*$E2210)</f>
        <v>5334.0000000000427</v>
      </c>
      <c r="W2210">
        <f>VLOOKUP($F2210,'(참고)타워 스텟 가치'!$B$7:$L$11,W$2,0)+(VLOOKUP($F2210,'(참고)타워 스텟 가치'!$B$7:$L$11,W$2,0)*$E2210)</f>
        <v>88.900000000000716</v>
      </c>
      <c r="X2210">
        <f>VLOOKUP($F2210,'(참고)타워 스텟 가치'!$B$7:$L$11,X$2,0)+(VLOOKUP($F2210,'(참고)타워 스텟 가치'!$B$7:$L$11,X$2,0)*$E2210)</f>
        <v>53.340000000000423</v>
      </c>
      <c r="Y2210">
        <f>VLOOKUP($F2210,'(참고)타워 스텟 가치'!$B$7:$L$11,Y$2,0)+(VLOOKUP($F2210,'(참고)타워 스텟 가치'!$B$7:$L$11,Y$2,0)*$E2210)</f>
        <v>0</v>
      </c>
      <c r="Z2210">
        <f>VLOOKUP($F2210,'(참고)타워 스텟 가치'!$B$7:$L$11,Z$2,0)+(VLOOKUP($F2210,'(참고)타워 스텟 가치'!$B$7:$L$11,Z$2,0)*$E2210)</f>
        <v>0</v>
      </c>
      <c r="AA2210">
        <f>VLOOKUP($F2210,'(참고)타워 스텟 가치'!$B$7:$L$11,AA$2,0)+(VLOOKUP($F2210,'(참고)타워 스텟 가치'!$B$7:$L$11,AA$2,0)*$E2210)</f>
        <v>124.460000000001</v>
      </c>
      <c r="AB2210">
        <f>SUM('스테이지별 몬스터 스텟'!S2210*'(참고)타워 스텟 가치'!$Q$17,'스테이지별 몬스터 스텟'!T2210*'(참고)타워 스텟 가치'!$R$17,'스테이지별 몬스터 스텟'!U2210*'(참고)타워 스텟 가치'!$S$17,'스테이지별 몬스터 스텟'!V2210*'(참고)타워 스텟 가치'!$T$17,'스테이지별 몬스터 스텟'!W2210*'(참고)타워 스텟 가치'!$U$17,'스테이지별 몬스터 스텟'!X2210*'(참고)타워 스텟 가치'!$V$17,'스테이지별 몬스터 스텟'!Y2210*'(참고)타워 스텟 가치'!$W$17,'스테이지별 몬스터 스텟'!Z2210*'(참고)타워 스텟 가치'!$X$17,'스테이지별 몬스터 스텟'!AA2210*'(참고)타워 스텟 가치'!$Y$17)</f>
        <v>1346737.2100000107</v>
      </c>
      <c r="AC2210">
        <v>2</v>
      </c>
      <c r="AD2210">
        <f>VLOOKUP($F2210,'(참고)타워 스텟 가치'!$B$12:$L$16,AD$2,0)+(VLOOKUP($F2210,'(참고)타워 스텟 가치'!$B$12:$L$16,AD$2,0)*$E2210)</f>
        <v>444.50000000000358</v>
      </c>
      <c r="AE2210">
        <f>VLOOKUP($F2210,'(참고)타워 스텟 가치'!$B$12:$L$16,AE$2,0)+(VLOOKUP($F2210,'(참고)타워 스텟 가치'!$B$12:$L$16,AE$2,0)*$E2210)</f>
        <v>533.4000000000043</v>
      </c>
      <c r="AF2210">
        <f>VLOOKUP($F2210,'(참고)타워 스텟 가치'!$B$12:$L$16,AF$2,0)+(VLOOKUP($F2210,'(참고)타워 스텟 가치'!$B$12:$L$16,AF$2,0)*$E2210)</f>
        <v>889000.00000000722</v>
      </c>
      <c r="AG2210">
        <f>VLOOKUP($F2210,'(참고)타워 스텟 가치'!$B$12:$L$16,AG$2,0)+(VLOOKUP($F2210,'(참고)타워 스텟 가치'!$B$12:$L$16,AG$2,0)*$E2210)</f>
        <v>2667.0000000000214</v>
      </c>
      <c r="AH2210">
        <f>VLOOKUP($F2210,'(참고)타워 스텟 가치'!$B$12:$L$16,AH$2,0)+(VLOOKUP($F2210,'(참고)타워 스텟 가치'!$B$12:$L$16,AH$2,0)*$E2210)</f>
        <v>88.900000000000716</v>
      </c>
      <c r="AI2210">
        <f>VLOOKUP($F2210,'(참고)타워 스텟 가치'!$B$12:$L$16,AI$2,0)+(VLOOKUP($F2210,'(참고)타워 스텟 가치'!$B$12:$L$16,AI$2,0)*$E2210)</f>
        <v>53.340000000000423</v>
      </c>
      <c r="AJ2210">
        <f>VLOOKUP($F2210,'(참고)타워 스텟 가치'!$B$12:$L$16,AJ$2,0)+(VLOOKUP($F2210,'(참고)타워 스텟 가치'!$B$12:$L$16,AJ$2,0)*$E2210)</f>
        <v>0</v>
      </c>
      <c r="AK2210">
        <f>VLOOKUP($F2210,'(참고)타워 스텟 가치'!$B$12:$L$16,AK$2,0)+(VLOOKUP($F2210,'(참고)타워 스텟 가치'!$B$12:$L$16,AK$2,0)*$E2210)</f>
        <v>0</v>
      </c>
      <c r="AL2210">
        <f>VLOOKUP($F2210,'(참고)타워 스텟 가치'!$B$12:$L$16,AL$2,0)+(VLOOKUP($F2210,'(참고)타워 스텟 가치'!$B$12:$L$16,AL$2,0)*$E2210)</f>
        <v>248.92000000000201</v>
      </c>
      <c r="AM2210">
        <f>SUM('스테이지별 몬스터 스텟'!AD2210*'(참고)타워 스텟 가치'!$Q$17,'스테이지별 몬스터 스텟'!AE2210*'(참고)타워 스텟 가치'!$R$17,'스테이지별 몬스터 스텟'!AF2210*'(참고)타워 스텟 가치'!$S$17,'스테이지별 몬스터 스텟'!AG2210*'(참고)타워 스텟 가치'!$T$17,'스테이지별 몬스터 스텟'!AH2210*'(참고)타워 스텟 가치'!$U$17,'스테이지별 몬스터 스텟'!AI2210*'(참고)타워 스텟 가치'!$V$17,'스테이지별 몬스터 스텟'!AJ2210*'(참고)타워 스텟 가치'!$W$17,'스테이지별 몬스터 스텟'!AK2210*'(참고)타워 스텟 가치'!$X$17,'스테이지별 몬스터 스텟'!AL2210*'(참고)타워 스텟 가치'!$Y$17)</f>
        <v>1341252.080000011</v>
      </c>
      <c r="AN2210">
        <v>3</v>
      </c>
    </row>
    <row r="2211" spans="3:40" x14ac:dyDescent="0.3">
      <c r="C2211">
        <v>2</v>
      </c>
      <c r="D2211">
        <f t="shared" si="104"/>
        <v>442</v>
      </c>
      <c r="E2211" s="52">
        <f>VLOOKUP(D2211,'스테이지별 난이도 설정'!B:C,2,0)</f>
        <v>176.80000000000143</v>
      </c>
      <c r="F2211" t="str">
        <f t="shared" si="105"/>
        <v>레어</v>
      </c>
      <c r="G2211">
        <f t="shared" si="103"/>
        <v>6</v>
      </c>
      <c r="H2211">
        <f>VLOOKUP($F2211,'(참고)타워 스텟 가치'!$B$2:$L$6,H$2,0)+(VLOOKUP($F2211,'(참고)타워 스텟 가치'!$B$2:$L$6,H$2,0)*$E2211)</f>
        <v>2000.2500000000161</v>
      </c>
      <c r="I2211">
        <f>VLOOKUP($F2211,'(참고)타워 스텟 가치'!$B$2:$L$6,I$2,0)+(VLOOKUP($F2211,'(참고)타워 스텟 가치'!$B$2:$L$6,I$2,0)*$E2211)</f>
        <v>400.05000000000325</v>
      </c>
      <c r="J2211">
        <f>VLOOKUP($F2211,'(참고)타워 스텟 가치'!$B$2:$L$6,J$2,0)+(VLOOKUP($F2211,'(참고)타워 스텟 가치'!$B$2:$L$6,J$2,0)*$E2211)</f>
        <v>889000.00000000722</v>
      </c>
      <c r="K2211">
        <f>VLOOKUP($F2211,'(참고)타워 스텟 가치'!$B$2:$L$6,K$2,0)+(VLOOKUP($F2211,'(참고)타워 스텟 가치'!$B$2:$L$6,K$2,0)*$E2211)</f>
        <v>8001.0000000000646</v>
      </c>
      <c r="L2211">
        <f>VLOOKUP($F2211,'(참고)타워 스텟 가치'!$B$2:$L$6,L$2,0)+(VLOOKUP($F2211,'(참고)타워 스텟 가치'!$B$2:$L$6,L$2,0)*$E2211)</f>
        <v>133.35000000000107</v>
      </c>
      <c r="M2211">
        <f>VLOOKUP($F2211,'(참고)타워 스텟 가치'!$B$2:$L$6,M$2,0)+(VLOOKUP($F2211,'(참고)타워 스텟 가치'!$B$2:$L$6,M$2,0)*$E2211)</f>
        <v>53.340000000000423</v>
      </c>
      <c r="N2211">
        <f>VLOOKUP($F2211,'(참고)타워 스텟 가치'!$B$2:$L$6,N$2,0)+(VLOOKUP($F2211,'(참고)타워 스텟 가치'!$B$2:$L$6,N$2,0)*$E2211)</f>
        <v>0</v>
      </c>
      <c r="O2211">
        <f>VLOOKUP($F2211,'(참고)타워 스텟 가치'!$B$2:$L$6,O$2,0)+(VLOOKUP($F2211,'(참고)타워 스텟 가치'!$B$2:$L$6,O$2,0)*$E2211)</f>
        <v>0</v>
      </c>
      <c r="P2211">
        <f>VLOOKUP($F2211,'(참고)타워 스텟 가치'!$B$2:$L$6,P$2,0)+(VLOOKUP($F2211,'(참고)타워 스텟 가치'!$B$2:$L$6,P$2,0)*$E2211)</f>
        <v>124.460000000001</v>
      </c>
      <c r="Q2211">
        <f>SUM('스테이지별 몬스터 스텟'!H2211*'(참고)타워 스텟 가치'!$Q$17,'스테이지별 몬스터 스텟'!I2211*'(참고)타워 스텟 가치'!$R$17,'스테이지별 몬스터 스텟'!J2211*'(참고)타워 스텟 가치'!$S$17,'스테이지별 몬스터 스텟'!K2211*'(참고)타워 스텟 가치'!$T$17,'스테이지별 몬스터 스텟'!L2211*'(참고)타워 스텟 가치'!$U$17,'스테이지별 몬스터 스텟'!M2211*'(참고)타워 스텟 가치'!$V$17,'스테이지별 몬스터 스텟'!N2211*'(참고)타워 스텟 가치'!$W$17,'스테이지별 몬스터 스텟'!O2211*'(참고)타워 스텟 가치'!$X$17,'스테이지별 몬스터 스텟'!P2211*'(참고)타워 스텟 가치'!$Y$17)</f>
        <v>1354671.5350000109</v>
      </c>
      <c r="R2211">
        <v>1</v>
      </c>
      <c r="S2211">
        <f>VLOOKUP($F2211,'(참고)타워 스텟 가치'!$B$7:$L$11,S$2,0)+(VLOOKUP($F2211,'(참고)타워 스텟 가치'!$B$7:$L$11,S$2,0)*$E2211)</f>
        <v>666.75000000000534</v>
      </c>
      <c r="T2211">
        <f>VLOOKUP($F2211,'(참고)타워 스텟 가치'!$B$7:$L$11,T$2,0)+(VLOOKUP($F2211,'(참고)타워 스텟 가치'!$B$7:$L$11,T$2,0)*$E2211)</f>
        <v>1200.1500000000096</v>
      </c>
      <c r="U2211">
        <f>VLOOKUP($F2211,'(참고)타워 스텟 가치'!$B$7:$L$11,U$2,0)+(VLOOKUP($F2211,'(참고)타워 스텟 가치'!$B$7:$L$11,U$2,0)*$E2211)</f>
        <v>889000.00000000722</v>
      </c>
      <c r="V2211">
        <f>VLOOKUP($F2211,'(참고)타워 스텟 가치'!$B$7:$L$11,V$2,0)+(VLOOKUP($F2211,'(참고)타워 스텟 가치'!$B$7:$L$11,V$2,0)*$E2211)</f>
        <v>8001.0000000000646</v>
      </c>
      <c r="W2211">
        <f>VLOOKUP($F2211,'(참고)타워 스텟 가치'!$B$7:$L$11,W$2,0)+(VLOOKUP($F2211,'(참고)타워 스텟 가치'!$B$7:$L$11,W$2,0)*$E2211)</f>
        <v>133.35000000000107</v>
      </c>
      <c r="X2211">
        <f>VLOOKUP($F2211,'(참고)타워 스텟 가치'!$B$7:$L$11,X$2,0)+(VLOOKUP($F2211,'(참고)타워 스텟 가치'!$B$7:$L$11,X$2,0)*$E2211)</f>
        <v>53.340000000000423</v>
      </c>
      <c r="Y2211">
        <f>VLOOKUP($F2211,'(참고)타워 스텟 가치'!$B$7:$L$11,Y$2,0)+(VLOOKUP($F2211,'(참고)타워 스텟 가치'!$B$7:$L$11,Y$2,0)*$E2211)</f>
        <v>0</v>
      </c>
      <c r="Z2211">
        <f>VLOOKUP($F2211,'(참고)타워 스텟 가치'!$B$7:$L$11,Z$2,0)+(VLOOKUP($F2211,'(참고)타워 스텟 가치'!$B$7:$L$11,Z$2,0)*$E2211)</f>
        <v>0</v>
      </c>
      <c r="AA2211">
        <f>VLOOKUP($F2211,'(참고)타워 스텟 가치'!$B$7:$L$11,AA$2,0)+(VLOOKUP($F2211,'(참고)타워 스텟 가치'!$B$7:$L$11,AA$2,0)*$E2211)</f>
        <v>124.460000000001</v>
      </c>
      <c r="AB2211">
        <f>SUM('스테이지별 몬스터 스텟'!S2211*'(참고)타워 스텟 가치'!$Q$17,'스테이지별 몬스터 스텟'!T2211*'(참고)타워 스텟 가치'!$R$17,'스테이지별 몬스터 스텟'!U2211*'(참고)타워 스텟 가치'!$S$17,'스테이지별 몬스터 스텟'!V2211*'(참고)타워 스텟 가치'!$T$17,'스테이지별 몬스터 스텟'!W2211*'(참고)타워 스텟 가치'!$U$17,'스테이지별 몬스터 스텟'!X2211*'(참고)타워 스텟 가치'!$V$17,'스테이지별 몬스터 스텟'!Y2211*'(참고)타워 스텟 가치'!$W$17,'스테이지별 몬스터 스텟'!Z2211*'(참고)타워 스텟 가치'!$X$17,'스테이지별 몬스터 스텟'!AA2211*'(참고)타워 스텟 가치'!$Y$17)</f>
        <v>1353204.685000011</v>
      </c>
      <c r="AC2211">
        <v>2</v>
      </c>
      <c r="AD2211">
        <f>VLOOKUP($F2211,'(참고)타워 스텟 가치'!$B$12:$L$16,AD$2,0)+(VLOOKUP($F2211,'(참고)타워 스텟 가치'!$B$12:$L$16,AD$2,0)*$E2211)</f>
        <v>666.75000000000534</v>
      </c>
      <c r="AE2211">
        <f>VLOOKUP($F2211,'(참고)타워 스텟 가치'!$B$12:$L$16,AE$2,0)+(VLOOKUP($F2211,'(참고)타워 스텟 가치'!$B$12:$L$16,AE$2,0)*$E2211)</f>
        <v>800.1000000000065</v>
      </c>
      <c r="AF2211">
        <f>VLOOKUP($F2211,'(참고)타워 스텟 가치'!$B$12:$L$16,AF$2,0)+(VLOOKUP($F2211,'(참고)타워 스텟 가치'!$B$12:$L$16,AF$2,0)*$E2211)</f>
        <v>889000.00000000722</v>
      </c>
      <c r="AG2211">
        <f>VLOOKUP($F2211,'(참고)타워 스텟 가치'!$B$12:$L$16,AG$2,0)+(VLOOKUP($F2211,'(참고)타워 스텟 가치'!$B$12:$L$16,AG$2,0)*$E2211)</f>
        <v>4000.5000000000323</v>
      </c>
      <c r="AH2211">
        <f>VLOOKUP($F2211,'(참고)타워 스텟 가치'!$B$12:$L$16,AH$2,0)+(VLOOKUP($F2211,'(참고)타워 스텟 가치'!$B$12:$L$16,AH$2,0)*$E2211)</f>
        <v>133.35000000000107</v>
      </c>
      <c r="AI2211">
        <f>VLOOKUP($F2211,'(참고)타워 스텟 가치'!$B$12:$L$16,AI$2,0)+(VLOOKUP($F2211,'(참고)타워 스텟 가치'!$B$12:$L$16,AI$2,0)*$E2211)</f>
        <v>53.340000000000423</v>
      </c>
      <c r="AJ2211">
        <f>VLOOKUP($F2211,'(참고)타워 스텟 가치'!$B$12:$L$16,AJ$2,0)+(VLOOKUP($F2211,'(참고)타워 스텟 가치'!$B$12:$L$16,AJ$2,0)*$E2211)</f>
        <v>0</v>
      </c>
      <c r="AK2211">
        <f>VLOOKUP($F2211,'(참고)타워 스텟 가치'!$B$12:$L$16,AK$2,0)+(VLOOKUP($F2211,'(참고)타워 스텟 가치'!$B$12:$L$16,AK$2,0)*$E2211)</f>
        <v>0</v>
      </c>
      <c r="AL2211">
        <f>VLOOKUP($F2211,'(참고)타워 스텟 가치'!$B$12:$L$16,AL$2,0)+(VLOOKUP($F2211,'(참고)타워 스텟 가치'!$B$12:$L$16,AL$2,0)*$E2211)</f>
        <v>248.92000000000201</v>
      </c>
      <c r="AM2211">
        <f>SUM('스테이지별 몬스터 스텟'!AD2211*'(참고)타워 스텟 가치'!$Q$17,'스테이지별 몬스터 스텟'!AE2211*'(참고)타워 스텟 가치'!$R$17,'스테이지별 몬스터 스텟'!AF2211*'(참고)타워 스텟 가치'!$S$17,'스테이지별 몬스터 스텟'!AG2211*'(참고)타워 스텟 가치'!$T$17,'스테이지별 몬스터 스텟'!AH2211*'(참고)타워 스텟 가치'!$U$17,'스테이지별 몬스터 스텟'!AI2211*'(참고)타워 스텟 가치'!$V$17,'스테이지별 몬스터 스텟'!AJ2211*'(참고)타워 스텟 가치'!$W$17,'스테이지별 몬스터 스텟'!AK2211*'(참고)타워 스텟 가치'!$X$17,'스테이지별 몬스터 스텟'!AL2211*'(참고)타워 스텟 가치'!$Y$17)</f>
        <v>1344852.5300000107</v>
      </c>
      <c r="AN2211">
        <v>3</v>
      </c>
    </row>
    <row r="2212" spans="3:40" x14ac:dyDescent="0.3">
      <c r="C2212">
        <v>3</v>
      </c>
      <c r="D2212">
        <f t="shared" si="104"/>
        <v>442</v>
      </c>
      <c r="E2212" s="52">
        <f>VLOOKUP(D2212,'스테이지별 난이도 설정'!B:C,2,0)</f>
        <v>176.80000000000143</v>
      </c>
      <c r="F2212" t="str">
        <f t="shared" si="105"/>
        <v>에픽</v>
      </c>
      <c r="G2212">
        <f t="shared" si="103"/>
        <v>6</v>
      </c>
      <c r="H2212">
        <f>VLOOKUP($F2212,'(참고)타워 스텟 가치'!$B$2:$L$6,H$2,0)+(VLOOKUP($F2212,'(참고)타워 스텟 가치'!$B$2:$L$6,H$2,0)*$E2212)</f>
        <v>3000.3750000000241</v>
      </c>
      <c r="I2212">
        <f>VLOOKUP($F2212,'(참고)타워 스텟 가치'!$B$2:$L$6,I$2,0)+(VLOOKUP($F2212,'(참고)타워 스텟 가치'!$B$2:$L$6,I$2,0)*$E2212)</f>
        <v>600.07500000000482</v>
      </c>
      <c r="J2212">
        <f>VLOOKUP($F2212,'(참고)타워 스텟 가치'!$B$2:$L$6,J$2,0)+(VLOOKUP($F2212,'(참고)타워 스텟 가치'!$B$2:$L$6,J$2,0)*$E2212)</f>
        <v>889000.00000000722</v>
      </c>
      <c r="K2212">
        <f>VLOOKUP($F2212,'(참고)타워 스텟 가치'!$B$2:$L$6,K$2,0)+(VLOOKUP($F2212,'(참고)타워 스텟 가치'!$B$2:$L$6,K$2,0)*$E2212)</f>
        <v>12001.500000000096</v>
      </c>
      <c r="L2212">
        <f>VLOOKUP($F2212,'(참고)타워 스텟 가치'!$B$2:$L$6,L$2,0)+(VLOOKUP($F2212,'(참고)타워 스텟 가치'!$B$2:$L$6,L$2,0)*$E2212)</f>
        <v>200.02500000000163</v>
      </c>
      <c r="M2212">
        <f>VLOOKUP($F2212,'(참고)타워 스텟 가치'!$B$2:$L$6,M$2,0)+(VLOOKUP($F2212,'(참고)타워 스텟 가치'!$B$2:$L$6,M$2,0)*$E2212)</f>
        <v>53.340000000000423</v>
      </c>
      <c r="N2212">
        <f>VLOOKUP($F2212,'(참고)타워 스텟 가치'!$B$2:$L$6,N$2,0)+(VLOOKUP($F2212,'(참고)타워 스텟 가치'!$B$2:$L$6,N$2,0)*$E2212)</f>
        <v>0</v>
      </c>
      <c r="O2212">
        <f>VLOOKUP($F2212,'(참고)타워 스텟 가치'!$B$2:$L$6,O$2,0)+(VLOOKUP($F2212,'(참고)타워 스텟 가치'!$B$2:$L$6,O$2,0)*$E2212)</f>
        <v>0</v>
      </c>
      <c r="P2212">
        <f>VLOOKUP($F2212,'(참고)타워 스텟 가치'!$B$2:$L$6,P$2,0)+(VLOOKUP($F2212,'(참고)타워 스텟 가치'!$B$2:$L$6,P$2,0)*$E2212)</f>
        <v>124.460000000001</v>
      </c>
      <c r="Q2212">
        <f>SUM('스테이지별 몬스터 스텟'!H2212*'(참고)타워 스텟 가치'!$Q$17,'스테이지별 몬스터 스텟'!I2212*'(참고)타워 스텟 가치'!$R$17,'스테이지별 몬스터 스텟'!J2212*'(참고)타워 스텟 가치'!$S$17,'스테이지별 몬스터 스텟'!K2212*'(참고)타워 스텟 가치'!$T$17,'스테이지별 몬스터 스텟'!L2212*'(참고)타워 스텟 가치'!$U$17,'스테이지별 몬스터 스텟'!M2212*'(참고)타워 스텟 가치'!$V$17,'스테이지별 몬스터 스텟'!N2212*'(참고)타워 스텟 가치'!$W$17,'스테이지별 몬스터 스텟'!O2212*'(참고)타워 스텟 가치'!$X$17,'스테이지별 몬스터 스텟'!P2212*'(참고)타워 스텟 가치'!$Y$17)</f>
        <v>1365106.172500011</v>
      </c>
      <c r="R2212">
        <v>1</v>
      </c>
      <c r="S2212">
        <f>VLOOKUP($F2212,'(참고)타워 스텟 가치'!$B$7:$L$11,S$2,0)+(VLOOKUP($F2212,'(참고)타워 스텟 가치'!$B$7:$L$11,S$2,0)*$E2212)</f>
        <v>1000.1250000000081</v>
      </c>
      <c r="T2212">
        <f>VLOOKUP($F2212,'(참고)타워 스텟 가치'!$B$7:$L$11,T$2,0)+(VLOOKUP($F2212,'(참고)타워 스텟 가치'!$B$7:$L$11,T$2,0)*$E2212)</f>
        <v>1800.2250000000145</v>
      </c>
      <c r="U2212">
        <f>VLOOKUP($F2212,'(참고)타워 스텟 가치'!$B$7:$L$11,U$2,0)+(VLOOKUP($F2212,'(참고)타워 스텟 가치'!$B$7:$L$11,U$2,0)*$E2212)</f>
        <v>889000.00000000722</v>
      </c>
      <c r="V2212">
        <f>VLOOKUP($F2212,'(참고)타워 스텟 가치'!$B$7:$L$11,V$2,0)+(VLOOKUP($F2212,'(참고)타워 스텟 가치'!$B$7:$L$11,V$2,0)*$E2212)</f>
        <v>12001.500000000096</v>
      </c>
      <c r="W2212">
        <f>VLOOKUP($F2212,'(참고)타워 스텟 가치'!$B$7:$L$11,W$2,0)+(VLOOKUP($F2212,'(참고)타워 스텟 가치'!$B$7:$L$11,W$2,0)*$E2212)</f>
        <v>200.02500000000163</v>
      </c>
      <c r="X2212">
        <f>VLOOKUP($F2212,'(참고)타워 스텟 가치'!$B$7:$L$11,X$2,0)+(VLOOKUP($F2212,'(참고)타워 스텟 가치'!$B$7:$L$11,X$2,0)*$E2212)</f>
        <v>53.340000000000423</v>
      </c>
      <c r="Y2212">
        <f>VLOOKUP($F2212,'(참고)타워 스텟 가치'!$B$7:$L$11,Y$2,0)+(VLOOKUP($F2212,'(참고)타워 스텟 가치'!$B$7:$L$11,Y$2,0)*$E2212)</f>
        <v>0</v>
      </c>
      <c r="Z2212">
        <f>VLOOKUP($F2212,'(참고)타워 스텟 가치'!$B$7:$L$11,Z$2,0)+(VLOOKUP($F2212,'(참고)타워 스텟 가치'!$B$7:$L$11,Z$2,0)*$E2212)</f>
        <v>0</v>
      </c>
      <c r="AA2212">
        <f>VLOOKUP($F2212,'(참고)타워 스텟 가치'!$B$7:$L$11,AA$2,0)+(VLOOKUP($F2212,'(참고)타워 스텟 가치'!$B$7:$L$11,AA$2,0)*$E2212)</f>
        <v>124.460000000001</v>
      </c>
      <c r="AB2212">
        <f>SUM('스테이지별 몬스터 스텟'!S2212*'(참고)타워 스텟 가치'!$Q$17,'스테이지별 몬스터 스텟'!T2212*'(참고)타워 스텟 가치'!$R$17,'스테이지별 몬스터 스텟'!U2212*'(참고)타워 스텟 가치'!$S$17,'스테이지별 몬스터 스텟'!V2212*'(참고)타워 스텟 가치'!$T$17,'스테이지별 몬스터 스텟'!W2212*'(참고)타워 스텟 가치'!$U$17,'스테이지별 몬스터 스텟'!X2212*'(참고)타워 스텟 가치'!$V$17,'스테이지별 몬스터 스텟'!Y2212*'(참고)타워 스텟 가치'!$W$17,'스테이지별 몬스터 스텟'!Z2212*'(참고)타워 스텟 가치'!$X$17,'스테이지별 몬스터 스텟'!AA2212*'(참고)타워 스텟 가치'!$Y$17)</f>
        <v>1362905.8975000111</v>
      </c>
      <c r="AC2212">
        <v>2</v>
      </c>
      <c r="AD2212">
        <f>VLOOKUP($F2212,'(참고)타워 스텟 가치'!$B$12:$L$16,AD$2,0)+(VLOOKUP($F2212,'(참고)타워 스텟 가치'!$B$12:$L$16,AD$2,0)*$E2212)</f>
        <v>1000.1250000000081</v>
      </c>
      <c r="AE2212">
        <f>VLOOKUP($F2212,'(참고)타워 스텟 가치'!$B$12:$L$16,AE$2,0)+(VLOOKUP($F2212,'(참고)타워 스텟 가치'!$B$12:$L$16,AE$2,0)*$E2212)</f>
        <v>1200.1500000000096</v>
      </c>
      <c r="AF2212">
        <f>VLOOKUP($F2212,'(참고)타워 스텟 가치'!$B$12:$L$16,AF$2,0)+(VLOOKUP($F2212,'(참고)타워 스텟 가치'!$B$12:$L$16,AF$2,0)*$E2212)</f>
        <v>889000.00000000722</v>
      </c>
      <c r="AG2212">
        <f>VLOOKUP($F2212,'(참고)타워 스텟 가치'!$B$12:$L$16,AG$2,0)+(VLOOKUP($F2212,'(참고)타워 스텟 가치'!$B$12:$L$16,AG$2,0)*$E2212)</f>
        <v>6000.7500000000482</v>
      </c>
      <c r="AH2212">
        <f>VLOOKUP($F2212,'(참고)타워 스텟 가치'!$B$12:$L$16,AH$2,0)+(VLOOKUP($F2212,'(참고)타워 스텟 가치'!$B$12:$L$16,AH$2,0)*$E2212)</f>
        <v>200.02500000000163</v>
      </c>
      <c r="AI2212">
        <f>VLOOKUP($F2212,'(참고)타워 스텟 가치'!$B$12:$L$16,AI$2,0)+(VLOOKUP($F2212,'(참고)타워 스텟 가치'!$B$12:$L$16,AI$2,0)*$E2212)</f>
        <v>53.340000000000423</v>
      </c>
      <c r="AJ2212">
        <f>VLOOKUP($F2212,'(참고)타워 스텟 가치'!$B$12:$L$16,AJ$2,0)+(VLOOKUP($F2212,'(참고)타워 스텟 가치'!$B$12:$L$16,AJ$2,0)*$E2212)</f>
        <v>0</v>
      </c>
      <c r="AK2212">
        <f>VLOOKUP($F2212,'(참고)타워 스텟 가치'!$B$12:$L$16,AK$2,0)+(VLOOKUP($F2212,'(참고)타워 스텟 가치'!$B$12:$L$16,AK$2,0)*$E2212)</f>
        <v>0</v>
      </c>
      <c r="AL2212">
        <f>VLOOKUP($F2212,'(참고)타워 스텟 가치'!$B$12:$L$16,AL$2,0)+(VLOOKUP($F2212,'(참고)타워 스텟 가치'!$B$12:$L$16,AL$2,0)*$E2212)</f>
        <v>248.92000000000201</v>
      </c>
      <c r="AM2212">
        <f>SUM('스테이지별 몬스터 스텟'!AD2212*'(참고)타워 스텟 가치'!$Q$17,'스테이지별 몬스터 스텟'!AE2212*'(참고)타워 스텟 가치'!$R$17,'스테이지별 몬스터 스텟'!AF2212*'(참고)타워 스텟 가치'!$S$17,'스테이지별 몬스터 스텟'!AG2212*'(참고)타워 스텟 가치'!$T$17,'스테이지별 몬스터 스텟'!AH2212*'(참고)타워 스텟 가치'!$U$17,'스테이지별 몬스터 스텟'!AI2212*'(참고)타워 스텟 가치'!$V$17,'스테이지별 몬스터 스텟'!AJ2212*'(참고)타워 스텟 가치'!$W$17,'스테이지별 몬스터 스텟'!AK2212*'(참고)타워 스텟 가치'!$X$17,'스테이지별 몬스터 스텟'!AL2212*'(참고)타워 스텟 가치'!$Y$17)</f>
        <v>1350253.205000011</v>
      </c>
      <c r="AN2212">
        <v>3</v>
      </c>
    </row>
    <row r="2213" spans="3:40" x14ac:dyDescent="0.3">
      <c r="C2213">
        <v>4</v>
      </c>
      <c r="D2213">
        <f t="shared" si="104"/>
        <v>442</v>
      </c>
      <c r="E2213" s="52">
        <f>VLOOKUP(D2213,'스테이지별 난이도 설정'!B:C,2,0)</f>
        <v>176.80000000000143</v>
      </c>
      <c r="F2213" t="str">
        <f t="shared" si="105"/>
        <v>유니크</v>
      </c>
      <c r="G2213">
        <f t="shared" si="103"/>
        <v>6</v>
      </c>
      <c r="H2213">
        <f>VLOOKUP($F2213,'(참고)타워 스텟 가치'!$B$2:$L$6,H$2,0)+(VLOOKUP($F2213,'(참고)타워 스텟 가치'!$B$2:$L$6,H$2,0)*$E2213)</f>
        <v>4500.5625000000364</v>
      </c>
      <c r="I2213">
        <f>VLOOKUP($F2213,'(참고)타워 스텟 가치'!$B$2:$L$6,I$2,0)+(VLOOKUP($F2213,'(참고)타워 스텟 가치'!$B$2:$L$6,I$2,0)*$E2213)</f>
        <v>900.11250000000723</v>
      </c>
      <c r="J2213">
        <f>VLOOKUP($F2213,'(참고)타워 스텟 가치'!$B$2:$L$6,J$2,0)+(VLOOKUP($F2213,'(참고)타워 스텟 가치'!$B$2:$L$6,J$2,0)*$E2213)</f>
        <v>889000.00000000722</v>
      </c>
      <c r="K2213">
        <f>VLOOKUP($F2213,'(참고)타워 스텟 가치'!$B$2:$L$6,K$2,0)+(VLOOKUP($F2213,'(참고)타워 스텟 가치'!$B$2:$L$6,K$2,0)*$E2213)</f>
        <v>18002.250000000146</v>
      </c>
      <c r="L2213">
        <f>VLOOKUP($F2213,'(참고)타워 스텟 가치'!$B$2:$L$6,L$2,0)+(VLOOKUP($F2213,'(참고)타워 스텟 가치'!$B$2:$L$6,L$2,0)*$E2213)</f>
        <v>300.03750000000241</v>
      </c>
      <c r="M2213">
        <f>VLOOKUP($F2213,'(참고)타워 스텟 가치'!$B$2:$L$6,M$2,0)+(VLOOKUP($F2213,'(참고)타워 스텟 가치'!$B$2:$L$6,M$2,0)*$E2213)</f>
        <v>53.340000000000423</v>
      </c>
      <c r="N2213">
        <f>VLOOKUP($F2213,'(참고)타워 스텟 가치'!$B$2:$L$6,N$2,0)+(VLOOKUP($F2213,'(참고)타워 스텟 가치'!$B$2:$L$6,N$2,0)*$E2213)</f>
        <v>0</v>
      </c>
      <c r="O2213">
        <f>VLOOKUP($F2213,'(참고)타워 스텟 가치'!$B$2:$L$6,O$2,0)+(VLOOKUP($F2213,'(참고)타워 스텟 가치'!$B$2:$L$6,O$2,0)*$E2213)</f>
        <v>0</v>
      </c>
      <c r="P2213">
        <f>VLOOKUP($F2213,'(참고)타워 스텟 가치'!$B$2:$L$6,P$2,0)+(VLOOKUP($F2213,'(참고)타워 스텟 가치'!$B$2:$L$6,P$2,0)*$E2213)</f>
        <v>177.80000000000143</v>
      </c>
      <c r="Q2213">
        <f>SUM('스테이지별 몬스터 스텟'!H2213*'(참고)타워 스텟 가치'!$Q$17,'스테이지별 몬스터 스텟'!I2213*'(참고)타워 스텟 가치'!$R$17,'스테이지별 몬스터 스텟'!J2213*'(참고)타워 스텟 가치'!$S$17,'스테이지별 몬스터 스텟'!K2213*'(참고)타워 스텟 가치'!$T$17,'스테이지별 몬스터 스텟'!L2213*'(참고)타워 스텟 가치'!$U$17,'스테이지별 몬스터 스텟'!M2213*'(참고)타워 스텟 가치'!$V$17,'스테이지별 몬스터 스텟'!N2213*'(참고)타워 스텟 가치'!$W$17,'스테이지별 몬스터 스텟'!O2213*'(참고)타워 스텟 가치'!$X$17,'스테이지별 몬스터 스텟'!P2213*'(참고)타워 스텟 가치'!$Y$17)</f>
        <v>1380864.8087500113</v>
      </c>
      <c r="R2213">
        <v>1</v>
      </c>
      <c r="S2213">
        <f>VLOOKUP($F2213,'(참고)타워 스텟 가치'!$B$7:$L$11,S$2,0)+(VLOOKUP($F2213,'(참고)타워 스텟 가치'!$B$7:$L$11,S$2,0)*$E2213)</f>
        <v>1500.1875000000121</v>
      </c>
      <c r="T2213">
        <f>VLOOKUP($F2213,'(참고)타워 스텟 가치'!$B$7:$L$11,T$2,0)+(VLOOKUP($F2213,'(참고)타워 스텟 가치'!$B$7:$L$11,T$2,0)*$E2213)</f>
        <v>2700.3375000000219</v>
      </c>
      <c r="U2213">
        <f>VLOOKUP($F2213,'(참고)타워 스텟 가치'!$B$7:$L$11,U$2,0)+(VLOOKUP($F2213,'(참고)타워 스텟 가치'!$B$7:$L$11,U$2,0)*$E2213)</f>
        <v>889000.00000000722</v>
      </c>
      <c r="V2213">
        <f>VLOOKUP($F2213,'(참고)타워 스텟 가치'!$B$7:$L$11,V$2,0)+(VLOOKUP($F2213,'(참고)타워 스텟 가치'!$B$7:$L$11,V$2,0)*$E2213)</f>
        <v>18002.250000000146</v>
      </c>
      <c r="W2213">
        <f>VLOOKUP($F2213,'(참고)타워 스텟 가치'!$B$7:$L$11,W$2,0)+(VLOOKUP($F2213,'(참고)타워 스텟 가치'!$B$7:$L$11,W$2,0)*$E2213)</f>
        <v>300.03750000000241</v>
      </c>
      <c r="X2213">
        <f>VLOOKUP($F2213,'(참고)타워 스텟 가치'!$B$7:$L$11,X$2,0)+(VLOOKUP($F2213,'(참고)타워 스텟 가치'!$B$7:$L$11,X$2,0)*$E2213)</f>
        <v>53.340000000000423</v>
      </c>
      <c r="Y2213">
        <f>VLOOKUP($F2213,'(참고)타워 스텟 가치'!$B$7:$L$11,Y$2,0)+(VLOOKUP($F2213,'(참고)타워 스텟 가치'!$B$7:$L$11,Y$2,0)*$E2213)</f>
        <v>0</v>
      </c>
      <c r="Z2213">
        <f>VLOOKUP($F2213,'(참고)타워 스텟 가치'!$B$7:$L$11,Z$2,0)+(VLOOKUP($F2213,'(참고)타워 스텟 가치'!$B$7:$L$11,Z$2,0)*$E2213)</f>
        <v>0</v>
      </c>
      <c r="AA2213">
        <f>VLOOKUP($F2213,'(참고)타워 스텟 가치'!$B$7:$L$11,AA$2,0)+(VLOOKUP($F2213,'(참고)타워 스텟 가치'!$B$7:$L$11,AA$2,0)*$E2213)</f>
        <v>177.80000000000143</v>
      </c>
      <c r="AB2213">
        <f>SUM('스테이지별 몬스터 스텟'!S2213*'(참고)타워 스텟 가치'!$Q$17,'스테이지별 몬스터 스텟'!T2213*'(참고)타워 스텟 가치'!$R$17,'스테이지별 몬스터 스텟'!U2213*'(참고)타워 스텟 가치'!$S$17,'스테이지별 몬스터 스텟'!V2213*'(참고)타워 스텟 가치'!$T$17,'스테이지별 몬스터 스텟'!W2213*'(참고)타워 스텟 가치'!$U$17,'스테이지별 몬스터 스텟'!X2213*'(참고)타워 스텟 가치'!$V$17,'스테이지별 몬스터 스텟'!Y2213*'(참고)타워 스텟 가치'!$W$17,'스테이지별 몬스터 스텟'!Z2213*'(참고)타워 스텟 가치'!$X$17,'스테이지별 몬스터 스텟'!AA2213*'(참고)타워 스텟 가치'!$Y$17)</f>
        <v>1377564.3962500112</v>
      </c>
      <c r="AC2213">
        <v>2</v>
      </c>
      <c r="AD2213">
        <f>VLOOKUP($F2213,'(참고)타워 스텟 가치'!$B$12:$L$16,AD$2,0)+(VLOOKUP($F2213,'(참고)타워 스텟 가치'!$B$12:$L$16,AD$2,0)*$E2213)</f>
        <v>1500.1875000000121</v>
      </c>
      <c r="AE2213">
        <f>VLOOKUP($F2213,'(참고)타워 스텟 가치'!$B$12:$L$16,AE$2,0)+(VLOOKUP($F2213,'(참고)타워 스텟 가치'!$B$12:$L$16,AE$2,0)*$E2213)</f>
        <v>1800.2250000000145</v>
      </c>
      <c r="AF2213">
        <f>VLOOKUP($F2213,'(참고)타워 스텟 가치'!$B$12:$L$16,AF$2,0)+(VLOOKUP($F2213,'(참고)타워 스텟 가치'!$B$12:$L$16,AF$2,0)*$E2213)</f>
        <v>889000.00000000722</v>
      </c>
      <c r="AG2213">
        <f>VLOOKUP($F2213,'(참고)타워 스텟 가치'!$B$12:$L$16,AG$2,0)+(VLOOKUP($F2213,'(참고)타워 스텟 가치'!$B$12:$L$16,AG$2,0)*$E2213)</f>
        <v>9001.1250000000728</v>
      </c>
      <c r="AH2213">
        <f>VLOOKUP($F2213,'(참고)타워 스텟 가치'!$B$12:$L$16,AH$2,0)+(VLOOKUP($F2213,'(참고)타워 스텟 가치'!$B$12:$L$16,AH$2,0)*$E2213)</f>
        <v>300.03750000000241</v>
      </c>
      <c r="AI2213">
        <f>VLOOKUP($F2213,'(참고)타워 스텟 가치'!$B$12:$L$16,AI$2,0)+(VLOOKUP($F2213,'(참고)타워 스텟 가치'!$B$12:$L$16,AI$2,0)*$E2213)</f>
        <v>53.340000000000423</v>
      </c>
      <c r="AJ2213">
        <f>VLOOKUP($F2213,'(참고)타워 스텟 가치'!$B$12:$L$16,AJ$2,0)+(VLOOKUP($F2213,'(참고)타워 스텟 가치'!$B$12:$L$16,AJ$2,0)*$E2213)</f>
        <v>0</v>
      </c>
      <c r="AK2213">
        <f>VLOOKUP($F2213,'(참고)타워 스텟 가치'!$B$12:$L$16,AK$2,0)+(VLOOKUP($F2213,'(참고)타워 스텟 가치'!$B$12:$L$16,AK$2,0)*$E2213)</f>
        <v>0</v>
      </c>
      <c r="AL2213">
        <f>VLOOKUP($F2213,'(참고)타워 스텟 가치'!$B$12:$L$16,AL$2,0)+(VLOOKUP($F2213,'(참고)타워 스텟 가치'!$B$12:$L$16,AL$2,0)*$E2213)</f>
        <v>355.60000000000286</v>
      </c>
      <c r="AM2213">
        <f>SUM('스테이지별 몬스터 스텟'!AD2213*'(참고)타워 스텟 가치'!$Q$17,'스테이지별 몬스터 스텟'!AE2213*'(참고)타워 스텟 가치'!$R$17,'스테이지별 몬스터 스텟'!AF2213*'(참고)타워 스텟 가치'!$S$17,'스테이지별 몬스터 스텟'!AG2213*'(참고)타워 스텟 가치'!$T$17,'스테이지별 몬스터 스텟'!AH2213*'(참고)타워 스텟 가치'!$U$17,'스테이지별 몬스터 스텟'!AI2213*'(참고)타워 스텟 가치'!$V$17,'스테이지별 몬스터 스텟'!AJ2213*'(참고)타워 스텟 가치'!$W$17,'스테이지별 몬스터 스텟'!AK2213*'(참고)타워 스텟 가치'!$X$17,'스테이지별 몬스터 스텟'!AL2213*'(참고)타워 스텟 가치'!$Y$17)</f>
        <v>1358567.5775000111</v>
      </c>
      <c r="AN2213">
        <v>3</v>
      </c>
    </row>
    <row r="2214" spans="3:40" x14ac:dyDescent="0.3">
      <c r="C2214">
        <v>5</v>
      </c>
      <c r="D2214">
        <f t="shared" si="104"/>
        <v>442</v>
      </c>
      <c r="E2214" s="52">
        <f>VLOOKUP(D2214,'스테이지별 난이도 설정'!B:C,2,0)</f>
        <v>176.80000000000143</v>
      </c>
      <c r="F2214" t="str">
        <f t="shared" si="105"/>
        <v>스페셜</v>
      </c>
      <c r="G2214">
        <f t="shared" si="103"/>
        <v>6</v>
      </c>
      <c r="H2214">
        <f>VLOOKUP($F2214,'(참고)타워 스텟 가치'!$B$2:$L$6,H$2,0)+(VLOOKUP($F2214,'(참고)타워 스텟 가치'!$B$2:$L$6,H$2,0)*$E2214)</f>
        <v>6750.8437500000546</v>
      </c>
      <c r="I2214">
        <f>VLOOKUP($F2214,'(참고)타워 스텟 가치'!$B$2:$L$6,I$2,0)+(VLOOKUP($F2214,'(참고)타워 스텟 가치'!$B$2:$L$6,I$2,0)*$E2214)</f>
        <v>1350.168750000011</v>
      </c>
      <c r="J2214">
        <f>VLOOKUP($F2214,'(참고)타워 스텟 가치'!$B$2:$L$6,J$2,0)+(VLOOKUP($F2214,'(참고)타워 스텟 가치'!$B$2:$L$6,J$2,0)*$E2214)</f>
        <v>889000.00000000722</v>
      </c>
      <c r="K2214">
        <f>VLOOKUP($F2214,'(참고)타워 스텟 가치'!$B$2:$L$6,K$2,0)+(VLOOKUP($F2214,'(참고)타워 스텟 가치'!$B$2:$L$6,K$2,0)*$E2214)</f>
        <v>27003.375000000218</v>
      </c>
      <c r="L2214">
        <f>VLOOKUP($F2214,'(참고)타워 스텟 가치'!$B$2:$L$6,L$2,0)+(VLOOKUP($F2214,'(참고)타워 스텟 가치'!$B$2:$L$6,L$2,0)*$E2214)</f>
        <v>450.05625000000362</v>
      </c>
      <c r="M2214">
        <f>VLOOKUP($F2214,'(참고)타워 스텟 가치'!$B$2:$L$6,M$2,0)+(VLOOKUP($F2214,'(참고)타워 스텟 가치'!$B$2:$L$6,M$2,0)*$E2214)</f>
        <v>53.340000000000423</v>
      </c>
      <c r="N2214">
        <f>VLOOKUP($F2214,'(참고)타워 스텟 가치'!$B$2:$L$6,N$2,0)+(VLOOKUP($F2214,'(참고)타워 스텟 가치'!$B$2:$L$6,N$2,0)*$E2214)</f>
        <v>0</v>
      </c>
      <c r="O2214">
        <f>VLOOKUP($F2214,'(참고)타워 스텟 가치'!$B$2:$L$6,O$2,0)+(VLOOKUP($F2214,'(참고)타워 스텟 가치'!$B$2:$L$6,O$2,0)*$E2214)</f>
        <v>0</v>
      </c>
      <c r="P2214">
        <f>VLOOKUP($F2214,'(참고)타워 스텟 가치'!$B$2:$L$6,P$2,0)+(VLOOKUP($F2214,'(참고)타워 스텟 가치'!$B$2:$L$6,P$2,0)*$E2214)</f>
        <v>177.80000000000143</v>
      </c>
      <c r="Q2214">
        <f>SUM('스테이지별 몬스터 스텟'!H2214*'(참고)타워 스텟 가치'!$Q$17,'스테이지별 몬스터 스텟'!I2214*'(참고)타워 스텟 가치'!$R$17,'스테이지별 몬스터 스텟'!J2214*'(참고)타워 스텟 가치'!$S$17,'스테이지별 몬스터 스텟'!K2214*'(참고)타워 스텟 가치'!$T$17,'스테이지별 몬스터 스텟'!L2214*'(참고)타워 스텟 가치'!$U$17,'스테이지별 몬스터 스텟'!M2214*'(참고)타워 스텟 가치'!$V$17,'스테이지별 몬스터 스텟'!N2214*'(참고)타워 스텟 가치'!$W$17,'스테이지별 몬스터 스텟'!O2214*'(참고)타워 스텟 가치'!$X$17,'스테이지별 몬스터 스텟'!P2214*'(참고)타워 스텟 가치'!$Y$17)</f>
        <v>1404342.7431250114</v>
      </c>
      <c r="R2214">
        <v>1</v>
      </c>
      <c r="S2214">
        <f>VLOOKUP($F2214,'(참고)타워 스텟 가치'!$B$7:$L$11,S$2,0)+(VLOOKUP($F2214,'(참고)타워 스텟 가치'!$B$7:$L$11,S$2,0)*$E2214)</f>
        <v>2250.2812500000182</v>
      </c>
      <c r="T2214">
        <f>VLOOKUP($F2214,'(참고)타워 스텟 가치'!$B$7:$L$11,T$2,0)+(VLOOKUP($F2214,'(참고)타워 스텟 가치'!$B$7:$L$11,T$2,0)*$E2214)</f>
        <v>4050.5062500000327</v>
      </c>
      <c r="U2214">
        <f>VLOOKUP($F2214,'(참고)타워 스텟 가치'!$B$7:$L$11,U$2,0)+(VLOOKUP($F2214,'(참고)타워 스텟 가치'!$B$7:$L$11,U$2,0)*$E2214)</f>
        <v>889000.00000000722</v>
      </c>
      <c r="V2214">
        <f>VLOOKUP($F2214,'(참고)타워 스텟 가치'!$B$7:$L$11,V$2,0)+(VLOOKUP($F2214,'(참고)타워 스텟 가치'!$B$7:$L$11,V$2,0)*$E2214)</f>
        <v>27003.375000000218</v>
      </c>
      <c r="W2214">
        <f>VLOOKUP($F2214,'(참고)타워 스텟 가치'!$B$7:$L$11,W$2,0)+(VLOOKUP($F2214,'(참고)타워 스텟 가치'!$B$7:$L$11,W$2,0)*$E2214)</f>
        <v>450.05625000000362</v>
      </c>
      <c r="X2214">
        <f>VLOOKUP($F2214,'(참고)타워 스텟 가치'!$B$7:$L$11,X$2,0)+(VLOOKUP($F2214,'(참고)타워 스텟 가치'!$B$7:$L$11,X$2,0)*$E2214)</f>
        <v>53.340000000000423</v>
      </c>
      <c r="Y2214">
        <f>VLOOKUP($F2214,'(참고)타워 스텟 가치'!$B$7:$L$11,Y$2,0)+(VLOOKUP($F2214,'(참고)타워 스텟 가치'!$B$7:$L$11,Y$2,0)*$E2214)</f>
        <v>0</v>
      </c>
      <c r="Z2214">
        <f>VLOOKUP($F2214,'(참고)타워 스텟 가치'!$B$7:$L$11,Z$2,0)+(VLOOKUP($F2214,'(참고)타워 스텟 가치'!$B$7:$L$11,Z$2,0)*$E2214)</f>
        <v>0</v>
      </c>
      <c r="AA2214">
        <f>VLOOKUP($F2214,'(참고)타워 스텟 가치'!$B$7:$L$11,AA$2,0)+(VLOOKUP($F2214,'(참고)타워 스텟 가치'!$B$7:$L$11,AA$2,0)*$E2214)</f>
        <v>177.80000000000143</v>
      </c>
      <c r="AB2214">
        <f>SUM('스테이지별 몬스터 스텟'!S2214*'(참고)타워 스텟 가치'!$Q$17,'스테이지별 몬스터 스텟'!T2214*'(참고)타워 스텟 가치'!$R$17,'스테이지별 몬스터 스텟'!U2214*'(참고)타워 스텟 가치'!$S$17,'스테이지별 몬스터 스텟'!V2214*'(참고)타워 스텟 가치'!$T$17,'스테이지별 몬스터 스텟'!W2214*'(참고)타워 스텟 가치'!$U$17,'스테이지별 몬스터 스텟'!X2214*'(참고)타워 스텟 가치'!$V$17,'스테이지별 몬스터 스텟'!Y2214*'(참고)타워 스텟 가치'!$W$17,'스테이지별 몬스터 스텟'!Z2214*'(참고)타워 스텟 가치'!$X$17,'스테이지별 몬스터 스텟'!AA2214*'(참고)타워 스텟 가치'!$Y$17)</f>
        <v>1399392.1243750115</v>
      </c>
      <c r="AC2214">
        <v>2</v>
      </c>
      <c r="AD2214">
        <f>VLOOKUP($F2214,'(참고)타워 스텟 가치'!$B$12:$L$16,AD$2,0)+(VLOOKUP($F2214,'(참고)타워 스텟 가치'!$B$12:$L$16,AD$2,0)*$E2214)</f>
        <v>2250.2812500000182</v>
      </c>
      <c r="AE2214">
        <f>VLOOKUP($F2214,'(참고)타워 스텟 가치'!$B$12:$L$16,AE$2,0)+(VLOOKUP($F2214,'(참고)타워 스텟 가치'!$B$12:$L$16,AE$2,0)*$E2214)</f>
        <v>2700.3375000000219</v>
      </c>
      <c r="AF2214">
        <f>VLOOKUP($F2214,'(참고)타워 스텟 가치'!$B$12:$L$16,AF$2,0)+(VLOOKUP($F2214,'(참고)타워 스텟 가치'!$B$12:$L$16,AF$2,0)*$E2214)</f>
        <v>889000.00000000722</v>
      </c>
      <c r="AG2214">
        <f>VLOOKUP($F2214,'(참고)타워 스텟 가치'!$B$12:$L$16,AG$2,0)+(VLOOKUP($F2214,'(참고)타워 스텟 가치'!$B$12:$L$16,AG$2,0)*$E2214)</f>
        <v>13501.687500000109</v>
      </c>
      <c r="AH2214">
        <f>VLOOKUP($F2214,'(참고)타워 스텟 가치'!$B$12:$L$16,AH$2,0)+(VLOOKUP($F2214,'(참고)타워 스텟 가치'!$B$12:$L$16,AH$2,0)*$E2214)</f>
        <v>450.05625000000362</v>
      </c>
      <c r="AI2214">
        <f>VLOOKUP($F2214,'(참고)타워 스텟 가치'!$B$12:$L$16,AI$2,0)+(VLOOKUP($F2214,'(참고)타워 스텟 가치'!$B$12:$L$16,AI$2,0)*$E2214)</f>
        <v>53.340000000000423</v>
      </c>
      <c r="AJ2214">
        <f>VLOOKUP($F2214,'(참고)타워 스텟 가치'!$B$12:$L$16,AJ$2,0)+(VLOOKUP($F2214,'(참고)타워 스텟 가치'!$B$12:$L$16,AJ$2,0)*$E2214)</f>
        <v>0</v>
      </c>
      <c r="AK2214">
        <f>VLOOKUP($F2214,'(참고)타워 스텟 가치'!$B$12:$L$16,AK$2,0)+(VLOOKUP($F2214,'(참고)타워 스텟 가치'!$B$12:$L$16,AK$2,0)*$E2214)</f>
        <v>0</v>
      </c>
      <c r="AL2214">
        <f>VLOOKUP($F2214,'(참고)타워 스텟 가치'!$B$12:$L$16,AL$2,0)+(VLOOKUP($F2214,'(참고)타워 스텟 가치'!$B$12:$L$16,AL$2,0)*$E2214)</f>
        <v>355.60000000000286</v>
      </c>
      <c r="AM2214">
        <f>SUM('스테이지별 몬스터 스텟'!AD2214*'(참고)타워 스텟 가치'!$Q$17,'스테이지별 몬스터 스텟'!AE2214*'(참고)타워 스텟 가치'!$R$17,'스테이지별 몬스터 스텟'!AF2214*'(참고)타워 스텟 가치'!$S$17,'스테이지별 몬스터 스텟'!AG2214*'(참고)타워 스텟 가치'!$T$17,'스테이지별 몬스터 스텟'!AH2214*'(참고)타워 스텟 가치'!$U$17,'스테이지별 몬스터 스텟'!AI2214*'(참고)타워 스텟 가치'!$V$17,'스테이지별 몬스터 스텟'!AJ2214*'(참고)타워 스텟 가치'!$W$17,'스테이지별 몬스터 스텟'!AK2214*'(참고)타워 스텟 가치'!$X$17,'스테이지별 몬스터 스텟'!AL2214*'(참고)타워 스텟 가치'!$Y$17)</f>
        <v>1370719.0962500111</v>
      </c>
      <c r="AN2214">
        <v>3</v>
      </c>
    </row>
    <row r="2215" spans="3:40" x14ac:dyDescent="0.3">
      <c r="C2215">
        <v>1</v>
      </c>
      <c r="D2215">
        <f t="shared" si="104"/>
        <v>443</v>
      </c>
      <c r="E2215" s="52">
        <f>VLOOKUP(D2215,'스테이지별 난이도 설정'!B:C,2,0)</f>
        <v>177.20000000000144</v>
      </c>
      <c r="F2215" t="str">
        <f t="shared" si="105"/>
        <v>일반</v>
      </c>
      <c r="G2215">
        <f t="shared" si="103"/>
        <v>6</v>
      </c>
      <c r="H2215">
        <f>VLOOKUP($F2215,'(참고)타워 스텟 가치'!$B$2:$L$6,H$2,0)+(VLOOKUP($F2215,'(참고)타워 스텟 가치'!$B$2:$L$6,H$2,0)*$E2215)</f>
        <v>1336.5000000000107</v>
      </c>
      <c r="I2215">
        <f>VLOOKUP($F2215,'(참고)타워 스텟 가치'!$B$2:$L$6,I$2,0)+(VLOOKUP($F2215,'(참고)타워 스텟 가치'!$B$2:$L$6,I$2,0)*$E2215)</f>
        <v>267.30000000000217</v>
      </c>
      <c r="J2215">
        <f>VLOOKUP($F2215,'(참고)타워 스텟 가치'!$B$2:$L$6,J$2,0)+(VLOOKUP($F2215,'(참고)타워 스텟 가치'!$B$2:$L$6,J$2,0)*$E2215)</f>
        <v>891000.00000000722</v>
      </c>
      <c r="K2215">
        <f>VLOOKUP($F2215,'(참고)타워 스텟 가치'!$B$2:$L$6,K$2,0)+(VLOOKUP($F2215,'(참고)타워 스텟 가치'!$B$2:$L$6,K$2,0)*$E2215)</f>
        <v>5346.0000000000427</v>
      </c>
      <c r="L2215">
        <f>VLOOKUP($F2215,'(참고)타워 스텟 가치'!$B$2:$L$6,L$2,0)+(VLOOKUP($F2215,'(참고)타워 스텟 가치'!$B$2:$L$6,L$2,0)*$E2215)</f>
        <v>89.100000000000719</v>
      </c>
      <c r="M2215">
        <f>VLOOKUP($F2215,'(참고)타워 스텟 가치'!$B$2:$L$6,M$2,0)+(VLOOKUP($F2215,'(참고)타워 스텟 가치'!$B$2:$L$6,M$2,0)*$E2215)</f>
        <v>53.460000000000427</v>
      </c>
      <c r="N2215">
        <f>VLOOKUP($F2215,'(참고)타워 스텟 가치'!$B$2:$L$6,N$2,0)+(VLOOKUP($F2215,'(참고)타워 스텟 가치'!$B$2:$L$6,N$2,0)*$E2215)</f>
        <v>0</v>
      </c>
      <c r="O2215">
        <f>VLOOKUP($F2215,'(참고)타워 스텟 가치'!$B$2:$L$6,O$2,0)+(VLOOKUP($F2215,'(참고)타워 스텟 가치'!$B$2:$L$6,O$2,0)*$E2215)</f>
        <v>0</v>
      </c>
      <c r="P2215">
        <f>VLOOKUP($F2215,'(참고)타워 스텟 가치'!$B$2:$L$6,P$2,0)+(VLOOKUP($F2215,'(참고)타워 스텟 가치'!$B$2:$L$6,P$2,0)*$E2215)</f>
        <v>124.740000000001</v>
      </c>
      <c r="Q2215">
        <f>SUM('스테이지별 몬스터 스텟'!H2215*'(참고)타워 스텟 가치'!$Q$17,'스테이지별 몬스터 스텟'!I2215*'(참고)타워 스텟 가치'!$R$17,'스테이지별 몬스터 스텟'!J2215*'(참고)타워 스텟 가치'!$S$17,'스테이지별 몬스터 스텟'!K2215*'(참고)타워 스텟 가치'!$T$17,'스테이지별 몬스터 스텟'!L2215*'(참고)타워 스텟 가치'!$U$17,'스테이지별 몬스터 스텟'!M2215*'(참고)타워 스텟 가치'!$V$17,'스테이지별 몬스터 스텟'!N2215*'(참고)타워 스텟 가치'!$W$17,'스테이지별 몬스터 스텟'!O2215*'(참고)타워 스텟 가치'!$X$17,'스테이지별 몬스터 스텟'!P2215*'(참고)타워 스텟 가치'!$Y$17)</f>
        <v>1350747.0900000106</v>
      </c>
      <c r="R2215">
        <v>1</v>
      </c>
      <c r="S2215">
        <f>VLOOKUP($F2215,'(참고)타워 스텟 가치'!$B$7:$L$11,S$2,0)+(VLOOKUP($F2215,'(참고)타워 스텟 가치'!$B$7:$L$11,S$2,0)*$E2215)</f>
        <v>445.50000000000358</v>
      </c>
      <c r="T2215">
        <f>VLOOKUP($F2215,'(참고)타워 스텟 가치'!$B$7:$L$11,T$2,0)+(VLOOKUP($F2215,'(참고)타워 스텟 가치'!$B$7:$L$11,T$2,0)*$E2215)</f>
        <v>801.90000000000646</v>
      </c>
      <c r="U2215">
        <f>VLOOKUP($F2215,'(참고)타워 스텟 가치'!$B$7:$L$11,U$2,0)+(VLOOKUP($F2215,'(참고)타워 스텟 가치'!$B$7:$L$11,U$2,0)*$E2215)</f>
        <v>891000.00000000722</v>
      </c>
      <c r="V2215">
        <f>VLOOKUP($F2215,'(참고)타워 스텟 가치'!$B$7:$L$11,V$2,0)+(VLOOKUP($F2215,'(참고)타워 스텟 가치'!$B$7:$L$11,V$2,0)*$E2215)</f>
        <v>5346.0000000000427</v>
      </c>
      <c r="W2215">
        <f>VLOOKUP($F2215,'(참고)타워 스텟 가치'!$B$7:$L$11,W$2,0)+(VLOOKUP($F2215,'(참고)타워 스텟 가치'!$B$7:$L$11,W$2,0)*$E2215)</f>
        <v>89.100000000000719</v>
      </c>
      <c r="X2215">
        <f>VLOOKUP($F2215,'(참고)타워 스텟 가치'!$B$7:$L$11,X$2,0)+(VLOOKUP($F2215,'(참고)타워 스텟 가치'!$B$7:$L$11,X$2,0)*$E2215)</f>
        <v>53.460000000000427</v>
      </c>
      <c r="Y2215">
        <f>VLOOKUP($F2215,'(참고)타워 스텟 가치'!$B$7:$L$11,Y$2,0)+(VLOOKUP($F2215,'(참고)타워 스텟 가치'!$B$7:$L$11,Y$2,0)*$E2215)</f>
        <v>0</v>
      </c>
      <c r="Z2215">
        <f>VLOOKUP($F2215,'(참고)타워 스텟 가치'!$B$7:$L$11,Z$2,0)+(VLOOKUP($F2215,'(참고)타워 스텟 가치'!$B$7:$L$11,Z$2,0)*$E2215)</f>
        <v>0</v>
      </c>
      <c r="AA2215">
        <f>VLOOKUP($F2215,'(참고)타워 스텟 가치'!$B$7:$L$11,AA$2,0)+(VLOOKUP($F2215,'(참고)타워 스텟 가치'!$B$7:$L$11,AA$2,0)*$E2215)</f>
        <v>124.740000000001</v>
      </c>
      <c r="AB2215">
        <f>SUM('스테이지별 몬스터 스텟'!S2215*'(참고)타워 스텟 가치'!$Q$17,'스테이지별 몬스터 스텟'!T2215*'(참고)타워 스텟 가치'!$R$17,'스테이지별 몬스터 스텟'!U2215*'(참고)타워 스텟 가치'!$S$17,'스테이지별 몬스터 스텟'!V2215*'(참고)타워 스텟 가치'!$T$17,'스테이지별 몬스터 스텟'!W2215*'(참고)타워 스텟 가치'!$U$17,'스테이지별 몬스터 스텟'!X2215*'(참고)타워 스텟 가치'!$V$17,'스테이지별 몬스터 스텟'!Y2215*'(참고)타워 스텟 가치'!$W$17,'스테이지별 몬스터 스텟'!Z2215*'(참고)타워 스텟 가치'!$X$17,'스테이지별 몬스터 스텟'!AA2215*'(참고)타워 스텟 가치'!$Y$17)</f>
        <v>1349766.9900000107</v>
      </c>
      <c r="AC2215">
        <v>2</v>
      </c>
      <c r="AD2215">
        <f>VLOOKUP($F2215,'(참고)타워 스텟 가치'!$B$12:$L$16,AD$2,0)+(VLOOKUP($F2215,'(참고)타워 스텟 가치'!$B$12:$L$16,AD$2,0)*$E2215)</f>
        <v>445.50000000000358</v>
      </c>
      <c r="AE2215">
        <f>VLOOKUP($F2215,'(참고)타워 스텟 가치'!$B$12:$L$16,AE$2,0)+(VLOOKUP($F2215,'(참고)타워 스텟 가치'!$B$12:$L$16,AE$2,0)*$E2215)</f>
        <v>534.60000000000434</v>
      </c>
      <c r="AF2215">
        <f>VLOOKUP($F2215,'(참고)타워 스텟 가치'!$B$12:$L$16,AF$2,0)+(VLOOKUP($F2215,'(참고)타워 스텟 가치'!$B$12:$L$16,AF$2,0)*$E2215)</f>
        <v>891000.00000000722</v>
      </c>
      <c r="AG2215">
        <f>VLOOKUP($F2215,'(참고)타워 스텟 가치'!$B$12:$L$16,AG$2,0)+(VLOOKUP($F2215,'(참고)타워 스텟 가치'!$B$12:$L$16,AG$2,0)*$E2215)</f>
        <v>2673.0000000000214</v>
      </c>
      <c r="AH2215">
        <f>VLOOKUP($F2215,'(참고)타워 스텟 가치'!$B$12:$L$16,AH$2,0)+(VLOOKUP($F2215,'(참고)타워 스텟 가치'!$B$12:$L$16,AH$2,0)*$E2215)</f>
        <v>89.100000000000719</v>
      </c>
      <c r="AI2215">
        <f>VLOOKUP($F2215,'(참고)타워 스텟 가치'!$B$12:$L$16,AI$2,0)+(VLOOKUP($F2215,'(참고)타워 스텟 가치'!$B$12:$L$16,AI$2,0)*$E2215)</f>
        <v>53.460000000000427</v>
      </c>
      <c r="AJ2215">
        <f>VLOOKUP($F2215,'(참고)타워 스텟 가치'!$B$12:$L$16,AJ$2,0)+(VLOOKUP($F2215,'(참고)타워 스텟 가치'!$B$12:$L$16,AJ$2,0)*$E2215)</f>
        <v>0</v>
      </c>
      <c r="AK2215">
        <f>VLOOKUP($F2215,'(참고)타워 스텟 가치'!$B$12:$L$16,AK$2,0)+(VLOOKUP($F2215,'(참고)타워 스텟 가치'!$B$12:$L$16,AK$2,0)*$E2215)</f>
        <v>0</v>
      </c>
      <c r="AL2215">
        <f>VLOOKUP($F2215,'(참고)타워 스텟 가치'!$B$12:$L$16,AL$2,0)+(VLOOKUP($F2215,'(참고)타워 스텟 가치'!$B$12:$L$16,AL$2,0)*$E2215)</f>
        <v>249.48000000000201</v>
      </c>
      <c r="AM2215">
        <f>SUM('스테이지별 몬스터 스텟'!AD2215*'(참고)타워 스텟 가치'!$Q$17,'스테이지별 몬스터 스텟'!AE2215*'(참고)타워 스텟 가치'!$R$17,'스테이지별 몬스터 스텟'!AF2215*'(참고)타워 스텟 가치'!$S$17,'스테이지별 몬스터 스텟'!AG2215*'(참고)타워 스텟 가치'!$T$17,'스테이지별 몬스터 스텟'!AH2215*'(참고)타워 스텟 가치'!$U$17,'스테이지별 몬스터 스텟'!AI2215*'(참고)타워 스텟 가치'!$V$17,'스테이지별 몬스터 스텟'!AJ2215*'(참고)타워 스텟 가치'!$W$17,'스테이지별 몬스터 스텟'!AK2215*'(참고)타워 스텟 가치'!$X$17,'스테이지별 몬스터 스텟'!AL2215*'(참고)타워 스텟 가치'!$Y$17)</f>
        <v>1344269.5200000105</v>
      </c>
      <c r="AN2215">
        <v>3</v>
      </c>
    </row>
    <row r="2216" spans="3:40" x14ac:dyDescent="0.3">
      <c r="C2216">
        <v>2</v>
      </c>
      <c r="D2216">
        <f t="shared" si="104"/>
        <v>443</v>
      </c>
      <c r="E2216" s="52">
        <f>VLOOKUP(D2216,'스테이지별 난이도 설정'!B:C,2,0)</f>
        <v>177.20000000000144</v>
      </c>
      <c r="F2216" t="str">
        <f t="shared" si="105"/>
        <v>레어</v>
      </c>
      <c r="G2216">
        <f t="shared" si="103"/>
        <v>6</v>
      </c>
      <c r="H2216">
        <f>VLOOKUP($F2216,'(참고)타워 스텟 가치'!$B$2:$L$6,H$2,0)+(VLOOKUP($F2216,'(참고)타워 스텟 가치'!$B$2:$L$6,H$2,0)*$E2216)</f>
        <v>2004.7500000000161</v>
      </c>
      <c r="I2216">
        <f>VLOOKUP($F2216,'(참고)타워 스텟 가치'!$B$2:$L$6,I$2,0)+(VLOOKUP($F2216,'(참고)타워 스텟 가치'!$B$2:$L$6,I$2,0)*$E2216)</f>
        <v>400.95000000000323</v>
      </c>
      <c r="J2216">
        <f>VLOOKUP($F2216,'(참고)타워 스텟 가치'!$B$2:$L$6,J$2,0)+(VLOOKUP($F2216,'(참고)타워 스텟 가치'!$B$2:$L$6,J$2,0)*$E2216)</f>
        <v>891000.00000000722</v>
      </c>
      <c r="K2216">
        <f>VLOOKUP($F2216,'(참고)타워 스텟 가치'!$B$2:$L$6,K$2,0)+(VLOOKUP($F2216,'(참고)타워 스텟 가치'!$B$2:$L$6,K$2,0)*$E2216)</f>
        <v>8019.0000000000646</v>
      </c>
      <c r="L2216">
        <f>VLOOKUP($F2216,'(참고)타워 스텟 가치'!$B$2:$L$6,L$2,0)+(VLOOKUP($F2216,'(참고)타워 스텟 가치'!$B$2:$L$6,L$2,0)*$E2216)</f>
        <v>133.65000000000109</v>
      </c>
      <c r="M2216">
        <f>VLOOKUP($F2216,'(참고)타워 스텟 가치'!$B$2:$L$6,M$2,0)+(VLOOKUP($F2216,'(참고)타워 스텟 가치'!$B$2:$L$6,M$2,0)*$E2216)</f>
        <v>53.460000000000427</v>
      </c>
      <c r="N2216">
        <f>VLOOKUP($F2216,'(참고)타워 스텟 가치'!$B$2:$L$6,N$2,0)+(VLOOKUP($F2216,'(참고)타워 스텟 가치'!$B$2:$L$6,N$2,0)*$E2216)</f>
        <v>0</v>
      </c>
      <c r="O2216">
        <f>VLOOKUP($F2216,'(참고)타워 스텟 가치'!$B$2:$L$6,O$2,0)+(VLOOKUP($F2216,'(참고)타워 스텟 가치'!$B$2:$L$6,O$2,0)*$E2216)</f>
        <v>0</v>
      </c>
      <c r="P2216">
        <f>VLOOKUP($F2216,'(참고)타워 스텟 가치'!$B$2:$L$6,P$2,0)+(VLOOKUP($F2216,'(참고)타워 스텟 가치'!$B$2:$L$6,P$2,0)*$E2216)</f>
        <v>124.740000000001</v>
      </c>
      <c r="Q2216">
        <f>SUM('스테이지별 몬스터 스텟'!H2216*'(참고)타워 스텟 가치'!$Q$17,'스테이지별 몬스터 스텟'!I2216*'(참고)타워 스텟 가치'!$R$17,'스테이지별 몬스터 스텟'!J2216*'(참고)타워 스텟 가치'!$S$17,'스테이지별 몬스터 스텟'!K2216*'(참고)타워 스텟 가치'!$T$17,'스테이지별 몬스터 스텟'!L2216*'(참고)타워 스텟 가치'!$U$17,'스테이지별 몬스터 스텟'!M2216*'(참고)타워 스텟 가치'!$V$17,'스테이지별 몬스터 스텟'!N2216*'(참고)타워 스텟 가치'!$W$17,'스테이지별 몬스터 스텟'!O2216*'(참고)타워 스텟 가치'!$X$17,'스테이지별 몬스터 스텟'!P2216*'(참고)타워 스텟 가치'!$Y$17)</f>
        <v>1357719.165000011</v>
      </c>
      <c r="R2216">
        <v>1</v>
      </c>
      <c r="S2216">
        <f>VLOOKUP($F2216,'(참고)타워 스텟 가치'!$B$7:$L$11,S$2,0)+(VLOOKUP($F2216,'(참고)타워 스텟 가치'!$B$7:$L$11,S$2,0)*$E2216)</f>
        <v>668.25000000000534</v>
      </c>
      <c r="T2216">
        <f>VLOOKUP($F2216,'(참고)타워 스텟 가치'!$B$7:$L$11,T$2,0)+(VLOOKUP($F2216,'(참고)타워 스텟 가치'!$B$7:$L$11,T$2,0)*$E2216)</f>
        <v>1202.8500000000097</v>
      </c>
      <c r="U2216">
        <f>VLOOKUP($F2216,'(참고)타워 스텟 가치'!$B$7:$L$11,U$2,0)+(VLOOKUP($F2216,'(참고)타워 스텟 가치'!$B$7:$L$11,U$2,0)*$E2216)</f>
        <v>891000.00000000722</v>
      </c>
      <c r="V2216">
        <f>VLOOKUP($F2216,'(참고)타워 스텟 가치'!$B$7:$L$11,V$2,0)+(VLOOKUP($F2216,'(참고)타워 스텟 가치'!$B$7:$L$11,V$2,0)*$E2216)</f>
        <v>8019.0000000000646</v>
      </c>
      <c r="W2216">
        <f>VLOOKUP($F2216,'(참고)타워 스텟 가치'!$B$7:$L$11,W$2,0)+(VLOOKUP($F2216,'(참고)타워 스텟 가치'!$B$7:$L$11,W$2,0)*$E2216)</f>
        <v>133.65000000000109</v>
      </c>
      <c r="X2216">
        <f>VLOOKUP($F2216,'(참고)타워 스텟 가치'!$B$7:$L$11,X$2,0)+(VLOOKUP($F2216,'(참고)타워 스텟 가치'!$B$7:$L$11,X$2,0)*$E2216)</f>
        <v>53.460000000000427</v>
      </c>
      <c r="Y2216">
        <f>VLOOKUP($F2216,'(참고)타워 스텟 가치'!$B$7:$L$11,Y$2,0)+(VLOOKUP($F2216,'(참고)타워 스텟 가치'!$B$7:$L$11,Y$2,0)*$E2216)</f>
        <v>0</v>
      </c>
      <c r="Z2216">
        <f>VLOOKUP($F2216,'(참고)타워 스텟 가치'!$B$7:$L$11,Z$2,0)+(VLOOKUP($F2216,'(참고)타워 스텟 가치'!$B$7:$L$11,Z$2,0)*$E2216)</f>
        <v>0</v>
      </c>
      <c r="AA2216">
        <f>VLOOKUP($F2216,'(참고)타워 스텟 가치'!$B$7:$L$11,AA$2,0)+(VLOOKUP($F2216,'(참고)타워 스텟 가치'!$B$7:$L$11,AA$2,0)*$E2216)</f>
        <v>124.740000000001</v>
      </c>
      <c r="AB2216">
        <f>SUM('스테이지별 몬스터 스텟'!S2216*'(참고)타워 스텟 가치'!$Q$17,'스테이지별 몬스터 스텟'!T2216*'(참고)타워 스텟 가치'!$R$17,'스테이지별 몬스터 스텟'!U2216*'(참고)타워 스텟 가치'!$S$17,'스테이지별 몬스터 스텟'!V2216*'(참고)타워 스텟 가치'!$T$17,'스테이지별 몬스터 스텟'!W2216*'(참고)타워 스텟 가치'!$U$17,'스테이지별 몬스터 스텟'!X2216*'(참고)타워 스텟 가치'!$V$17,'스테이지별 몬스터 스텟'!Y2216*'(참고)타워 스텟 가치'!$W$17,'스테이지별 몬스터 스텟'!Z2216*'(참고)타워 스텟 가치'!$X$17,'스테이지별 몬스터 스텟'!AA2216*'(참고)타워 스텟 가치'!$Y$17)</f>
        <v>1356249.0150000111</v>
      </c>
      <c r="AC2216">
        <v>2</v>
      </c>
      <c r="AD2216">
        <f>VLOOKUP($F2216,'(참고)타워 스텟 가치'!$B$12:$L$16,AD$2,0)+(VLOOKUP($F2216,'(참고)타워 스텟 가치'!$B$12:$L$16,AD$2,0)*$E2216)</f>
        <v>668.25000000000534</v>
      </c>
      <c r="AE2216">
        <f>VLOOKUP($F2216,'(참고)타워 스텟 가치'!$B$12:$L$16,AE$2,0)+(VLOOKUP($F2216,'(참고)타워 스텟 가치'!$B$12:$L$16,AE$2,0)*$E2216)</f>
        <v>801.90000000000646</v>
      </c>
      <c r="AF2216">
        <f>VLOOKUP($F2216,'(참고)타워 스텟 가치'!$B$12:$L$16,AF$2,0)+(VLOOKUP($F2216,'(참고)타워 스텟 가치'!$B$12:$L$16,AF$2,0)*$E2216)</f>
        <v>891000.00000000722</v>
      </c>
      <c r="AG2216">
        <f>VLOOKUP($F2216,'(참고)타워 스텟 가치'!$B$12:$L$16,AG$2,0)+(VLOOKUP($F2216,'(참고)타워 스텟 가치'!$B$12:$L$16,AG$2,0)*$E2216)</f>
        <v>4009.5000000000323</v>
      </c>
      <c r="AH2216">
        <f>VLOOKUP($F2216,'(참고)타워 스텟 가치'!$B$12:$L$16,AH$2,0)+(VLOOKUP($F2216,'(참고)타워 스텟 가치'!$B$12:$L$16,AH$2,0)*$E2216)</f>
        <v>133.65000000000109</v>
      </c>
      <c r="AI2216">
        <f>VLOOKUP($F2216,'(참고)타워 스텟 가치'!$B$12:$L$16,AI$2,0)+(VLOOKUP($F2216,'(참고)타워 스텟 가치'!$B$12:$L$16,AI$2,0)*$E2216)</f>
        <v>53.460000000000427</v>
      </c>
      <c r="AJ2216">
        <f>VLOOKUP($F2216,'(참고)타워 스텟 가치'!$B$12:$L$16,AJ$2,0)+(VLOOKUP($F2216,'(참고)타워 스텟 가치'!$B$12:$L$16,AJ$2,0)*$E2216)</f>
        <v>0</v>
      </c>
      <c r="AK2216">
        <f>VLOOKUP($F2216,'(참고)타워 스텟 가치'!$B$12:$L$16,AK$2,0)+(VLOOKUP($F2216,'(참고)타워 스텟 가치'!$B$12:$L$16,AK$2,0)*$E2216)</f>
        <v>0</v>
      </c>
      <c r="AL2216">
        <f>VLOOKUP($F2216,'(참고)타워 스텟 가치'!$B$12:$L$16,AL$2,0)+(VLOOKUP($F2216,'(참고)타워 스텟 가치'!$B$12:$L$16,AL$2,0)*$E2216)</f>
        <v>249.48000000000201</v>
      </c>
      <c r="AM2216">
        <f>SUM('스테이지별 몬스터 스텟'!AD2216*'(참고)타워 스텟 가치'!$Q$17,'스테이지별 몬스터 스텟'!AE2216*'(참고)타워 스텟 가치'!$R$17,'스테이지별 몬스터 스텟'!AF2216*'(참고)타워 스텟 가치'!$S$17,'스테이지별 몬스터 스텟'!AG2216*'(참고)타워 스텟 가치'!$T$17,'스테이지별 몬스터 스텟'!AH2216*'(참고)타워 스텟 가치'!$U$17,'스테이지별 몬스터 스텟'!AI2216*'(참고)타워 스텟 가치'!$V$17,'스테이지별 몬스터 스텟'!AJ2216*'(참고)타워 스텟 가치'!$W$17,'스테이지별 몬스터 스텟'!AK2216*'(참고)타워 스텟 가치'!$X$17,'스테이지별 몬스터 스텟'!AL2216*'(참고)타워 스텟 가치'!$Y$17)</f>
        <v>1347878.0700000108</v>
      </c>
      <c r="AN2216">
        <v>3</v>
      </c>
    </row>
    <row r="2217" spans="3:40" x14ac:dyDescent="0.3">
      <c r="C2217">
        <v>3</v>
      </c>
      <c r="D2217">
        <f t="shared" si="104"/>
        <v>443</v>
      </c>
      <c r="E2217" s="52">
        <f>VLOOKUP(D2217,'스테이지별 난이도 설정'!B:C,2,0)</f>
        <v>177.20000000000144</v>
      </c>
      <c r="F2217" t="str">
        <f t="shared" si="105"/>
        <v>에픽</v>
      </c>
      <c r="G2217">
        <f t="shared" si="103"/>
        <v>6</v>
      </c>
      <c r="H2217">
        <f>VLOOKUP($F2217,'(참고)타워 스텟 가치'!$B$2:$L$6,H$2,0)+(VLOOKUP($F2217,'(참고)타워 스텟 가치'!$B$2:$L$6,H$2,0)*$E2217)</f>
        <v>3007.1250000000241</v>
      </c>
      <c r="I2217">
        <f>VLOOKUP($F2217,'(참고)타워 스텟 가치'!$B$2:$L$6,I$2,0)+(VLOOKUP($F2217,'(참고)타워 스텟 가치'!$B$2:$L$6,I$2,0)*$E2217)</f>
        <v>601.42500000000484</v>
      </c>
      <c r="J2217">
        <f>VLOOKUP($F2217,'(참고)타워 스텟 가치'!$B$2:$L$6,J$2,0)+(VLOOKUP($F2217,'(참고)타워 스텟 가치'!$B$2:$L$6,J$2,0)*$E2217)</f>
        <v>891000.00000000722</v>
      </c>
      <c r="K2217">
        <f>VLOOKUP($F2217,'(참고)타워 스텟 가치'!$B$2:$L$6,K$2,0)+(VLOOKUP($F2217,'(참고)타워 스텟 가치'!$B$2:$L$6,K$2,0)*$E2217)</f>
        <v>12028.500000000096</v>
      </c>
      <c r="L2217">
        <f>VLOOKUP($F2217,'(참고)타워 스텟 가치'!$B$2:$L$6,L$2,0)+(VLOOKUP($F2217,'(참고)타워 스텟 가치'!$B$2:$L$6,L$2,0)*$E2217)</f>
        <v>200.47500000000161</v>
      </c>
      <c r="M2217">
        <f>VLOOKUP($F2217,'(참고)타워 스텟 가치'!$B$2:$L$6,M$2,0)+(VLOOKUP($F2217,'(참고)타워 스텟 가치'!$B$2:$L$6,M$2,0)*$E2217)</f>
        <v>53.460000000000427</v>
      </c>
      <c r="N2217">
        <f>VLOOKUP($F2217,'(참고)타워 스텟 가치'!$B$2:$L$6,N$2,0)+(VLOOKUP($F2217,'(참고)타워 스텟 가치'!$B$2:$L$6,N$2,0)*$E2217)</f>
        <v>0</v>
      </c>
      <c r="O2217">
        <f>VLOOKUP($F2217,'(참고)타워 스텟 가치'!$B$2:$L$6,O$2,0)+(VLOOKUP($F2217,'(참고)타워 스텟 가치'!$B$2:$L$6,O$2,0)*$E2217)</f>
        <v>0</v>
      </c>
      <c r="P2217">
        <f>VLOOKUP($F2217,'(참고)타워 스텟 가치'!$B$2:$L$6,P$2,0)+(VLOOKUP($F2217,'(참고)타워 스텟 가치'!$B$2:$L$6,P$2,0)*$E2217)</f>
        <v>124.740000000001</v>
      </c>
      <c r="Q2217">
        <f>SUM('스테이지별 몬스터 스텟'!H2217*'(참고)타워 스텟 가치'!$Q$17,'스테이지별 몬스터 스텟'!I2217*'(참고)타워 스텟 가치'!$R$17,'스테이지별 몬스터 스텟'!J2217*'(참고)타워 스텟 가치'!$S$17,'스테이지별 몬스터 스텟'!K2217*'(참고)타워 스텟 가치'!$T$17,'스테이지별 몬스터 스텟'!L2217*'(참고)타워 스텟 가치'!$U$17,'스테이지별 몬스터 스텟'!M2217*'(참고)타워 스텟 가치'!$V$17,'스테이지별 몬스터 스텟'!N2217*'(참고)타워 스텟 가치'!$W$17,'스테이지별 몬스터 스텟'!O2217*'(참고)타워 스텟 가치'!$X$17,'스테이지별 몬스터 스텟'!P2217*'(참고)타워 스텟 가치'!$Y$17)</f>
        <v>1368177.2775000108</v>
      </c>
      <c r="R2217">
        <v>1</v>
      </c>
      <c r="S2217">
        <f>VLOOKUP($F2217,'(참고)타워 스텟 가치'!$B$7:$L$11,S$2,0)+(VLOOKUP($F2217,'(참고)타워 스텟 가치'!$B$7:$L$11,S$2,0)*$E2217)</f>
        <v>1002.3750000000081</v>
      </c>
      <c r="T2217">
        <f>VLOOKUP($F2217,'(참고)타워 스텟 가치'!$B$7:$L$11,T$2,0)+(VLOOKUP($F2217,'(참고)타워 스텟 가치'!$B$7:$L$11,T$2,0)*$E2217)</f>
        <v>1804.2750000000146</v>
      </c>
      <c r="U2217">
        <f>VLOOKUP($F2217,'(참고)타워 스텟 가치'!$B$7:$L$11,U$2,0)+(VLOOKUP($F2217,'(참고)타워 스텟 가치'!$B$7:$L$11,U$2,0)*$E2217)</f>
        <v>891000.00000000722</v>
      </c>
      <c r="V2217">
        <f>VLOOKUP($F2217,'(참고)타워 스텟 가치'!$B$7:$L$11,V$2,0)+(VLOOKUP($F2217,'(참고)타워 스텟 가치'!$B$7:$L$11,V$2,0)*$E2217)</f>
        <v>12028.500000000096</v>
      </c>
      <c r="W2217">
        <f>VLOOKUP($F2217,'(참고)타워 스텟 가치'!$B$7:$L$11,W$2,0)+(VLOOKUP($F2217,'(참고)타워 스텟 가치'!$B$7:$L$11,W$2,0)*$E2217)</f>
        <v>200.47500000000161</v>
      </c>
      <c r="X2217">
        <f>VLOOKUP($F2217,'(참고)타워 스텟 가치'!$B$7:$L$11,X$2,0)+(VLOOKUP($F2217,'(참고)타워 스텟 가치'!$B$7:$L$11,X$2,0)*$E2217)</f>
        <v>53.460000000000427</v>
      </c>
      <c r="Y2217">
        <f>VLOOKUP($F2217,'(참고)타워 스텟 가치'!$B$7:$L$11,Y$2,0)+(VLOOKUP($F2217,'(참고)타워 스텟 가치'!$B$7:$L$11,Y$2,0)*$E2217)</f>
        <v>0</v>
      </c>
      <c r="Z2217">
        <f>VLOOKUP($F2217,'(참고)타워 스텟 가치'!$B$7:$L$11,Z$2,0)+(VLOOKUP($F2217,'(참고)타워 스텟 가치'!$B$7:$L$11,Z$2,0)*$E2217)</f>
        <v>0</v>
      </c>
      <c r="AA2217">
        <f>VLOOKUP($F2217,'(참고)타워 스텟 가치'!$B$7:$L$11,AA$2,0)+(VLOOKUP($F2217,'(참고)타워 스텟 가치'!$B$7:$L$11,AA$2,0)*$E2217)</f>
        <v>124.740000000001</v>
      </c>
      <c r="AB2217">
        <f>SUM('스테이지별 몬스터 스텟'!S2217*'(참고)타워 스텟 가치'!$Q$17,'스테이지별 몬스터 스텟'!T2217*'(참고)타워 스텟 가치'!$R$17,'스테이지별 몬스터 스텟'!U2217*'(참고)타워 스텟 가치'!$S$17,'스테이지별 몬스터 스텟'!V2217*'(참고)타워 스텟 가치'!$T$17,'스테이지별 몬스터 스텟'!W2217*'(참고)타워 스텟 가치'!$U$17,'스테이지별 몬스터 스텟'!X2217*'(참고)타워 스텟 가치'!$V$17,'스테이지별 몬스터 스텟'!Y2217*'(참고)타워 스텟 가치'!$W$17,'스테이지별 몬스터 스텟'!Z2217*'(참고)타워 스텟 가치'!$X$17,'스테이지별 몬스터 스텟'!AA2217*'(참고)타워 스텟 가치'!$Y$17)</f>
        <v>1365972.0525000109</v>
      </c>
      <c r="AC2217">
        <v>2</v>
      </c>
      <c r="AD2217">
        <f>VLOOKUP($F2217,'(참고)타워 스텟 가치'!$B$12:$L$16,AD$2,0)+(VLOOKUP($F2217,'(참고)타워 스텟 가치'!$B$12:$L$16,AD$2,0)*$E2217)</f>
        <v>1002.3750000000081</v>
      </c>
      <c r="AE2217">
        <f>VLOOKUP($F2217,'(참고)타워 스텟 가치'!$B$12:$L$16,AE$2,0)+(VLOOKUP($F2217,'(참고)타워 스텟 가치'!$B$12:$L$16,AE$2,0)*$E2217)</f>
        <v>1202.8500000000097</v>
      </c>
      <c r="AF2217">
        <f>VLOOKUP($F2217,'(참고)타워 스텟 가치'!$B$12:$L$16,AF$2,0)+(VLOOKUP($F2217,'(참고)타워 스텟 가치'!$B$12:$L$16,AF$2,0)*$E2217)</f>
        <v>891000.00000000722</v>
      </c>
      <c r="AG2217">
        <f>VLOOKUP($F2217,'(참고)타워 스텟 가치'!$B$12:$L$16,AG$2,0)+(VLOOKUP($F2217,'(참고)타워 스텟 가치'!$B$12:$L$16,AG$2,0)*$E2217)</f>
        <v>6014.2500000000482</v>
      </c>
      <c r="AH2217">
        <f>VLOOKUP($F2217,'(참고)타워 스텟 가치'!$B$12:$L$16,AH$2,0)+(VLOOKUP($F2217,'(참고)타워 스텟 가치'!$B$12:$L$16,AH$2,0)*$E2217)</f>
        <v>200.47500000000161</v>
      </c>
      <c r="AI2217">
        <f>VLOOKUP($F2217,'(참고)타워 스텟 가치'!$B$12:$L$16,AI$2,0)+(VLOOKUP($F2217,'(참고)타워 스텟 가치'!$B$12:$L$16,AI$2,0)*$E2217)</f>
        <v>53.460000000000427</v>
      </c>
      <c r="AJ2217">
        <f>VLOOKUP($F2217,'(참고)타워 스텟 가치'!$B$12:$L$16,AJ$2,0)+(VLOOKUP($F2217,'(참고)타워 스텟 가치'!$B$12:$L$16,AJ$2,0)*$E2217)</f>
        <v>0</v>
      </c>
      <c r="AK2217">
        <f>VLOOKUP($F2217,'(참고)타워 스텟 가치'!$B$12:$L$16,AK$2,0)+(VLOOKUP($F2217,'(참고)타워 스텟 가치'!$B$12:$L$16,AK$2,0)*$E2217)</f>
        <v>0</v>
      </c>
      <c r="AL2217">
        <f>VLOOKUP($F2217,'(참고)타워 스텟 가치'!$B$12:$L$16,AL$2,0)+(VLOOKUP($F2217,'(참고)타워 스텟 가치'!$B$12:$L$16,AL$2,0)*$E2217)</f>
        <v>249.48000000000201</v>
      </c>
      <c r="AM2217">
        <f>SUM('스테이지별 몬스터 스텟'!AD2217*'(참고)타워 스텟 가치'!$Q$17,'스테이지별 몬스터 스텟'!AE2217*'(참고)타워 스텟 가치'!$R$17,'스테이지별 몬스터 스텟'!AF2217*'(참고)타워 스텟 가치'!$S$17,'스테이지별 몬스터 스텟'!AG2217*'(참고)타워 스텟 가치'!$T$17,'스테이지별 몬스터 스텟'!AH2217*'(참고)타워 스텟 가치'!$U$17,'스테이지별 몬스터 스텟'!AI2217*'(참고)타워 스텟 가치'!$V$17,'스테이지별 몬스터 스텟'!AJ2217*'(참고)타워 스텟 가치'!$W$17,'스테이지별 몬스터 스텟'!AK2217*'(참고)타워 스텟 가치'!$X$17,'스테이지별 몬스터 스텟'!AL2217*'(참고)타워 스텟 가치'!$Y$17)</f>
        <v>1353290.8950000107</v>
      </c>
      <c r="AN2217">
        <v>3</v>
      </c>
    </row>
    <row r="2218" spans="3:40" x14ac:dyDescent="0.3">
      <c r="C2218">
        <v>4</v>
      </c>
      <c r="D2218">
        <f t="shared" si="104"/>
        <v>443</v>
      </c>
      <c r="E2218" s="52">
        <f>VLOOKUP(D2218,'스테이지별 난이도 설정'!B:C,2,0)</f>
        <v>177.20000000000144</v>
      </c>
      <c r="F2218" t="str">
        <f t="shared" si="105"/>
        <v>유니크</v>
      </c>
      <c r="G2218">
        <f t="shared" si="103"/>
        <v>6</v>
      </c>
      <c r="H2218">
        <f>VLOOKUP($F2218,'(참고)타워 스텟 가치'!$B$2:$L$6,H$2,0)+(VLOOKUP($F2218,'(참고)타워 스텟 가치'!$B$2:$L$6,H$2,0)*$E2218)</f>
        <v>4510.6875000000364</v>
      </c>
      <c r="I2218">
        <f>VLOOKUP($F2218,'(참고)타워 스텟 가치'!$B$2:$L$6,I$2,0)+(VLOOKUP($F2218,'(참고)타워 스텟 가치'!$B$2:$L$6,I$2,0)*$E2218)</f>
        <v>902.13750000000732</v>
      </c>
      <c r="J2218">
        <f>VLOOKUP($F2218,'(참고)타워 스텟 가치'!$B$2:$L$6,J$2,0)+(VLOOKUP($F2218,'(참고)타워 스텟 가치'!$B$2:$L$6,J$2,0)*$E2218)</f>
        <v>891000.00000000722</v>
      </c>
      <c r="K2218">
        <f>VLOOKUP($F2218,'(참고)타워 스텟 가치'!$B$2:$L$6,K$2,0)+(VLOOKUP($F2218,'(참고)타워 스텟 가치'!$B$2:$L$6,K$2,0)*$E2218)</f>
        <v>18042.750000000146</v>
      </c>
      <c r="L2218">
        <f>VLOOKUP($F2218,'(참고)타워 스텟 가치'!$B$2:$L$6,L$2,0)+(VLOOKUP($F2218,'(참고)타워 스텟 가치'!$B$2:$L$6,L$2,0)*$E2218)</f>
        <v>300.71250000000242</v>
      </c>
      <c r="M2218">
        <f>VLOOKUP($F2218,'(참고)타워 스텟 가치'!$B$2:$L$6,M$2,0)+(VLOOKUP($F2218,'(참고)타워 스텟 가치'!$B$2:$L$6,M$2,0)*$E2218)</f>
        <v>53.460000000000427</v>
      </c>
      <c r="N2218">
        <f>VLOOKUP($F2218,'(참고)타워 스텟 가치'!$B$2:$L$6,N$2,0)+(VLOOKUP($F2218,'(참고)타워 스텟 가치'!$B$2:$L$6,N$2,0)*$E2218)</f>
        <v>0</v>
      </c>
      <c r="O2218">
        <f>VLOOKUP($F2218,'(참고)타워 스텟 가치'!$B$2:$L$6,O$2,0)+(VLOOKUP($F2218,'(참고)타워 스텟 가치'!$B$2:$L$6,O$2,0)*$E2218)</f>
        <v>0</v>
      </c>
      <c r="P2218">
        <f>VLOOKUP($F2218,'(참고)타워 스텟 가치'!$B$2:$L$6,P$2,0)+(VLOOKUP($F2218,'(참고)타워 스텟 가치'!$B$2:$L$6,P$2,0)*$E2218)</f>
        <v>178.20000000000144</v>
      </c>
      <c r="Q2218">
        <f>SUM('스테이지별 몬스터 스텟'!H2218*'(참고)타워 스텟 가치'!$Q$17,'스테이지별 몬스터 스텟'!I2218*'(참고)타워 스텟 가치'!$R$17,'스테이지별 몬스터 스텟'!J2218*'(참고)타워 스텟 가치'!$S$17,'스테이지별 몬스터 스텟'!K2218*'(참고)타워 스텟 가치'!$T$17,'스테이지별 몬스터 스텟'!L2218*'(참고)타워 스텟 가치'!$U$17,'스테이지별 몬스터 스텟'!M2218*'(참고)타워 스텟 가치'!$V$17,'스테이지별 몬스터 스텟'!N2218*'(참고)타워 스텟 가치'!$W$17,'스테이지별 몬스터 스텟'!O2218*'(참고)타워 스텟 가치'!$X$17,'스테이지별 몬스터 스텟'!P2218*'(참고)타워 스텟 가치'!$Y$17)</f>
        <v>1383971.3662500109</v>
      </c>
      <c r="R2218">
        <v>1</v>
      </c>
      <c r="S2218">
        <f>VLOOKUP($F2218,'(참고)타워 스텟 가치'!$B$7:$L$11,S$2,0)+(VLOOKUP($F2218,'(참고)타워 스텟 가치'!$B$7:$L$11,S$2,0)*$E2218)</f>
        <v>1503.5625000000121</v>
      </c>
      <c r="T2218">
        <f>VLOOKUP($F2218,'(참고)타워 스텟 가치'!$B$7:$L$11,T$2,0)+(VLOOKUP($F2218,'(참고)타워 스텟 가치'!$B$7:$L$11,T$2,0)*$E2218)</f>
        <v>2706.4125000000217</v>
      </c>
      <c r="U2218">
        <f>VLOOKUP($F2218,'(참고)타워 스텟 가치'!$B$7:$L$11,U$2,0)+(VLOOKUP($F2218,'(참고)타워 스텟 가치'!$B$7:$L$11,U$2,0)*$E2218)</f>
        <v>891000.00000000722</v>
      </c>
      <c r="V2218">
        <f>VLOOKUP($F2218,'(참고)타워 스텟 가치'!$B$7:$L$11,V$2,0)+(VLOOKUP($F2218,'(참고)타워 스텟 가치'!$B$7:$L$11,V$2,0)*$E2218)</f>
        <v>18042.750000000146</v>
      </c>
      <c r="W2218">
        <f>VLOOKUP($F2218,'(참고)타워 스텟 가치'!$B$7:$L$11,W$2,0)+(VLOOKUP($F2218,'(참고)타워 스텟 가치'!$B$7:$L$11,W$2,0)*$E2218)</f>
        <v>300.71250000000242</v>
      </c>
      <c r="X2218">
        <f>VLOOKUP($F2218,'(참고)타워 스텟 가치'!$B$7:$L$11,X$2,0)+(VLOOKUP($F2218,'(참고)타워 스텟 가치'!$B$7:$L$11,X$2,0)*$E2218)</f>
        <v>53.460000000000427</v>
      </c>
      <c r="Y2218">
        <f>VLOOKUP($F2218,'(참고)타워 스텟 가치'!$B$7:$L$11,Y$2,0)+(VLOOKUP($F2218,'(참고)타워 스텟 가치'!$B$7:$L$11,Y$2,0)*$E2218)</f>
        <v>0</v>
      </c>
      <c r="Z2218">
        <f>VLOOKUP($F2218,'(참고)타워 스텟 가치'!$B$7:$L$11,Z$2,0)+(VLOOKUP($F2218,'(참고)타워 스텟 가치'!$B$7:$L$11,Z$2,0)*$E2218)</f>
        <v>0</v>
      </c>
      <c r="AA2218">
        <f>VLOOKUP($F2218,'(참고)타워 스텟 가치'!$B$7:$L$11,AA$2,0)+(VLOOKUP($F2218,'(참고)타워 스텟 가치'!$B$7:$L$11,AA$2,0)*$E2218)</f>
        <v>178.20000000000144</v>
      </c>
      <c r="AB2218">
        <f>SUM('스테이지별 몬스터 스텟'!S2218*'(참고)타워 스텟 가치'!$Q$17,'스테이지별 몬스터 스텟'!T2218*'(참고)타워 스텟 가치'!$R$17,'스테이지별 몬스터 스텟'!U2218*'(참고)타워 스텟 가치'!$S$17,'스테이지별 몬스터 스텟'!V2218*'(참고)타워 스텟 가치'!$T$17,'스테이지별 몬스터 스텟'!W2218*'(참고)타워 스텟 가치'!$U$17,'스테이지별 몬스터 스텟'!X2218*'(참고)타워 스텟 가치'!$V$17,'스테이지별 몬스터 스텟'!Y2218*'(참고)타워 스텟 가치'!$W$17,'스테이지별 몬스터 스텟'!Z2218*'(참고)타워 스텟 가치'!$X$17,'스테이지별 몬스터 스텟'!AA2218*'(참고)타워 스텟 가치'!$Y$17)</f>
        <v>1380663.528750011</v>
      </c>
      <c r="AC2218">
        <v>2</v>
      </c>
      <c r="AD2218">
        <f>VLOOKUP($F2218,'(참고)타워 스텟 가치'!$B$12:$L$16,AD$2,0)+(VLOOKUP($F2218,'(참고)타워 스텟 가치'!$B$12:$L$16,AD$2,0)*$E2218)</f>
        <v>1503.5625000000121</v>
      </c>
      <c r="AE2218">
        <f>VLOOKUP($F2218,'(참고)타워 스텟 가치'!$B$12:$L$16,AE$2,0)+(VLOOKUP($F2218,'(참고)타워 스텟 가치'!$B$12:$L$16,AE$2,0)*$E2218)</f>
        <v>1804.2750000000146</v>
      </c>
      <c r="AF2218">
        <f>VLOOKUP($F2218,'(참고)타워 스텟 가치'!$B$12:$L$16,AF$2,0)+(VLOOKUP($F2218,'(참고)타워 스텟 가치'!$B$12:$L$16,AF$2,0)*$E2218)</f>
        <v>891000.00000000722</v>
      </c>
      <c r="AG2218">
        <f>VLOOKUP($F2218,'(참고)타워 스텟 가치'!$B$12:$L$16,AG$2,0)+(VLOOKUP($F2218,'(참고)타워 스텟 가치'!$B$12:$L$16,AG$2,0)*$E2218)</f>
        <v>9021.3750000000728</v>
      </c>
      <c r="AH2218">
        <f>VLOOKUP($F2218,'(참고)타워 스텟 가치'!$B$12:$L$16,AH$2,0)+(VLOOKUP($F2218,'(참고)타워 스텟 가치'!$B$12:$L$16,AH$2,0)*$E2218)</f>
        <v>300.71250000000242</v>
      </c>
      <c r="AI2218">
        <f>VLOOKUP($F2218,'(참고)타워 스텟 가치'!$B$12:$L$16,AI$2,0)+(VLOOKUP($F2218,'(참고)타워 스텟 가치'!$B$12:$L$16,AI$2,0)*$E2218)</f>
        <v>53.460000000000427</v>
      </c>
      <c r="AJ2218">
        <f>VLOOKUP($F2218,'(참고)타워 스텟 가치'!$B$12:$L$16,AJ$2,0)+(VLOOKUP($F2218,'(참고)타워 스텟 가치'!$B$12:$L$16,AJ$2,0)*$E2218)</f>
        <v>0</v>
      </c>
      <c r="AK2218">
        <f>VLOOKUP($F2218,'(참고)타워 스텟 가치'!$B$12:$L$16,AK$2,0)+(VLOOKUP($F2218,'(참고)타워 스텟 가치'!$B$12:$L$16,AK$2,0)*$E2218)</f>
        <v>0</v>
      </c>
      <c r="AL2218">
        <f>VLOOKUP($F2218,'(참고)타워 스텟 가치'!$B$12:$L$16,AL$2,0)+(VLOOKUP($F2218,'(참고)타워 스텟 가치'!$B$12:$L$16,AL$2,0)*$E2218)</f>
        <v>356.40000000000288</v>
      </c>
      <c r="AM2218">
        <f>SUM('스테이지별 몬스터 스텟'!AD2218*'(참고)타워 스텟 가치'!$Q$17,'스테이지별 몬스터 스텟'!AE2218*'(참고)타워 스텟 가치'!$R$17,'스테이지별 몬스터 스텟'!AF2218*'(참고)타워 스텟 가치'!$S$17,'스테이지별 몬스터 스텟'!AG2218*'(참고)타워 스텟 가치'!$T$17,'스테이지별 몬스터 스텟'!AH2218*'(참고)타워 스텟 가치'!$U$17,'스테이지별 몬스터 스텟'!AI2218*'(참고)타워 스텟 가치'!$V$17,'스테이지별 몬스터 스텟'!AJ2218*'(참고)타워 스텟 가치'!$W$17,'스테이지별 몬스터 스텟'!AK2218*'(참고)타워 스텟 가치'!$X$17,'스테이지별 몬스터 스텟'!AL2218*'(참고)타워 스텟 가치'!$Y$17)</f>
        <v>1361623.9725000111</v>
      </c>
      <c r="AN2218">
        <v>3</v>
      </c>
    </row>
    <row r="2219" spans="3:40" x14ac:dyDescent="0.3">
      <c r="C2219">
        <v>5</v>
      </c>
      <c r="D2219">
        <f t="shared" si="104"/>
        <v>443</v>
      </c>
      <c r="E2219" s="52">
        <f>VLOOKUP(D2219,'스테이지별 난이도 설정'!B:C,2,0)</f>
        <v>177.20000000000144</v>
      </c>
      <c r="F2219" t="str">
        <f t="shared" si="105"/>
        <v>스페셜</v>
      </c>
      <c r="G2219">
        <f t="shared" si="103"/>
        <v>6</v>
      </c>
      <c r="H2219">
        <f>VLOOKUP($F2219,'(참고)타워 스텟 가치'!$B$2:$L$6,H$2,0)+(VLOOKUP($F2219,'(참고)타워 스텟 가치'!$B$2:$L$6,H$2,0)*$E2219)</f>
        <v>6766.0312500000546</v>
      </c>
      <c r="I2219">
        <f>VLOOKUP($F2219,'(참고)타워 스텟 가치'!$B$2:$L$6,I$2,0)+(VLOOKUP($F2219,'(참고)타워 스텟 가치'!$B$2:$L$6,I$2,0)*$E2219)</f>
        <v>1353.2062500000109</v>
      </c>
      <c r="J2219">
        <f>VLOOKUP($F2219,'(참고)타워 스텟 가치'!$B$2:$L$6,J$2,0)+(VLOOKUP($F2219,'(참고)타워 스텟 가치'!$B$2:$L$6,J$2,0)*$E2219)</f>
        <v>891000.00000000722</v>
      </c>
      <c r="K2219">
        <f>VLOOKUP($F2219,'(참고)타워 스텟 가치'!$B$2:$L$6,K$2,0)+(VLOOKUP($F2219,'(참고)타워 스텟 가치'!$B$2:$L$6,K$2,0)*$E2219)</f>
        <v>27064.125000000218</v>
      </c>
      <c r="L2219">
        <f>VLOOKUP($F2219,'(참고)타워 스텟 가치'!$B$2:$L$6,L$2,0)+(VLOOKUP($F2219,'(참고)타워 스텟 가치'!$B$2:$L$6,L$2,0)*$E2219)</f>
        <v>451.06875000000366</v>
      </c>
      <c r="M2219">
        <f>VLOOKUP($F2219,'(참고)타워 스텟 가치'!$B$2:$L$6,M$2,0)+(VLOOKUP($F2219,'(참고)타워 스텟 가치'!$B$2:$L$6,M$2,0)*$E2219)</f>
        <v>53.460000000000427</v>
      </c>
      <c r="N2219">
        <f>VLOOKUP($F2219,'(참고)타워 스텟 가치'!$B$2:$L$6,N$2,0)+(VLOOKUP($F2219,'(참고)타워 스텟 가치'!$B$2:$L$6,N$2,0)*$E2219)</f>
        <v>0</v>
      </c>
      <c r="O2219">
        <f>VLOOKUP($F2219,'(참고)타워 스텟 가치'!$B$2:$L$6,O$2,0)+(VLOOKUP($F2219,'(참고)타워 스텟 가치'!$B$2:$L$6,O$2,0)*$E2219)</f>
        <v>0</v>
      </c>
      <c r="P2219">
        <f>VLOOKUP($F2219,'(참고)타워 스텟 가치'!$B$2:$L$6,P$2,0)+(VLOOKUP($F2219,'(참고)타워 스텟 가치'!$B$2:$L$6,P$2,0)*$E2219)</f>
        <v>178.20000000000144</v>
      </c>
      <c r="Q2219">
        <f>SUM('스테이지별 몬스터 스텟'!H2219*'(참고)타워 스텟 가치'!$Q$17,'스테이지별 몬스터 스텟'!I2219*'(참고)타워 스텟 가치'!$R$17,'스테이지별 몬스터 스텟'!J2219*'(참고)타워 스텟 가치'!$S$17,'스테이지별 몬스터 스텟'!K2219*'(참고)타워 스텟 가치'!$T$17,'스테이지별 몬스터 스텟'!L2219*'(참고)타워 스텟 가치'!$U$17,'스테이지별 몬스터 스텟'!M2219*'(참고)타워 스텟 가치'!$V$17,'스테이지별 몬스터 스텟'!N2219*'(참고)타워 스텟 가치'!$W$17,'스테이지별 몬스터 스텟'!O2219*'(참고)타워 스텟 가치'!$X$17,'스테이지별 몬스터 스텟'!P2219*'(참고)타워 스텟 가치'!$Y$17)</f>
        <v>1407502.1193750112</v>
      </c>
      <c r="R2219">
        <v>1</v>
      </c>
      <c r="S2219">
        <f>VLOOKUP($F2219,'(참고)타워 스텟 가치'!$B$7:$L$11,S$2,0)+(VLOOKUP($F2219,'(참고)타워 스텟 가치'!$B$7:$L$11,S$2,0)*$E2219)</f>
        <v>2255.3437500000182</v>
      </c>
      <c r="T2219">
        <f>VLOOKUP($F2219,'(참고)타워 스텟 가치'!$B$7:$L$11,T$2,0)+(VLOOKUP($F2219,'(참고)타워 스텟 가치'!$B$7:$L$11,T$2,0)*$E2219)</f>
        <v>4059.6187500000328</v>
      </c>
      <c r="U2219">
        <f>VLOOKUP($F2219,'(참고)타워 스텟 가치'!$B$7:$L$11,U$2,0)+(VLOOKUP($F2219,'(참고)타워 스텟 가치'!$B$7:$L$11,U$2,0)*$E2219)</f>
        <v>891000.00000000722</v>
      </c>
      <c r="V2219">
        <f>VLOOKUP($F2219,'(참고)타워 스텟 가치'!$B$7:$L$11,V$2,0)+(VLOOKUP($F2219,'(참고)타워 스텟 가치'!$B$7:$L$11,V$2,0)*$E2219)</f>
        <v>27064.125000000218</v>
      </c>
      <c r="W2219">
        <f>VLOOKUP($F2219,'(참고)타워 스텟 가치'!$B$7:$L$11,W$2,0)+(VLOOKUP($F2219,'(참고)타워 스텟 가치'!$B$7:$L$11,W$2,0)*$E2219)</f>
        <v>451.06875000000366</v>
      </c>
      <c r="X2219">
        <f>VLOOKUP($F2219,'(참고)타워 스텟 가치'!$B$7:$L$11,X$2,0)+(VLOOKUP($F2219,'(참고)타워 스텟 가치'!$B$7:$L$11,X$2,0)*$E2219)</f>
        <v>53.460000000000427</v>
      </c>
      <c r="Y2219">
        <f>VLOOKUP($F2219,'(참고)타워 스텟 가치'!$B$7:$L$11,Y$2,0)+(VLOOKUP($F2219,'(참고)타워 스텟 가치'!$B$7:$L$11,Y$2,0)*$E2219)</f>
        <v>0</v>
      </c>
      <c r="Z2219">
        <f>VLOOKUP($F2219,'(참고)타워 스텟 가치'!$B$7:$L$11,Z$2,0)+(VLOOKUP($F2219,'(참고)타워 스텟 가치'!$B$7:$L$11,Z$2,0)*$E2219)</f>
        <v>0</v>
      </c>
      <c r="AA2219">
        <f>VLOOKUP($F2219,'(참고)타워 스텟 가치'!$B$7:$L$11,AA$2,0)+(VLOOKUP($F2219,'(참고)타워 스텟 가치'!$B$7:$L$11,AA$2,0)*$E2219)</f>
        <v>178.20000000000144</v>
      </c>
      <c r="AB2219">
        <f>SUM('스테이지별 몬스터 스텟'!S2219*'(참고)타워 스텟 가치'!$Q$17,'스테이지별 몬스터 스텟'!T2219*'(참고)타워 스텟 가치'!$R$17,'스테이지별 몬스터 스텟'!U2219*'(참고)타워 스텟 가치'!$S$17,'스테이지별 몬스터 스텟'!V2219*'(참고)타워 스텟 가치'!$T$17,'스테이지별 몬스터 스텟'!W2219*'(참고)타워 스텟 가치'!$U$17,'스테이지별 몬스터 스텟'!X2219*'(참고)타워 스텟 가치'!$V$17,'스테이지별 몬스터 스텟'!Y2219*'(참고)타워 스텟 가치'!$W$17,'스테이지별 몬스터 스텟'!Z2219*'(참고)타워 스텟 가치'!$X$17,'스테이지별 몬스터 스텟'!AA2219*'(참고)타워 스텟 가치'!$Y$17)</f>
        <v>1402540.3631250111</v>
      </c>
      <c r="AC2219">
        <v>2</v>
      </c>
      <c r="AD2219">
        <f>VLOOKUP($F2219,'(참고)타워 스텟 가치'!$B$12:$L$16,AD$2,0)+(VLOOKUP($F2219,'(참고)타워 스텟 가치'!$B$12:$L$16,AD$2,0)*$E2219)</f>
        <v>2255.3437500000182</v>
      </c>
      <c r="AE2219">
        <f>VLOOKUP($F2219,'(참고)타워 스텟 가치'!$B$12:$L$16,AE$2,0)+(VLOOKUP($F2219,'(참고)타워 스텟 가치'!$B$12:$L$16,AE$2,0)*$E2219)</f>
        <v>2706.4125000000217</v>
      </c>
      <c r="AF2219">
        <f>VLOOKUP($F2219,'(참고)타워 스텟 가치'!$B$12:$L$16,AF$2,0)+(VLOOKUP($F2219,'(참고)타워 스텟 가치'!$B$12:$L$16,AF$2,0)*$E2219)</f>
        <v>891000.00000000722</v>
      </c>
      <c r="AG2219">
        <f>VLOOKUP($F2219,'(참고)타워 스텟 가치'!$B$12:$L$16,AG$2,0)+(VLOOKUP($F2219,'(참고)타워 스텟 가치'!$B$12:$L$16,AG$2,0)*$E2219)</f>
        <v>13532.062500000109</v>
      </c>
      <c r="AH2219">
        <f>VLOOKUP($F2219,'(참고)타워 스텟 가치'!$B$12:$L$16,AH$2,0)+(VLOOKUP($F2219,'(참고)타워 스텟 가치'!$B$12:$L$16,AH$2,0)*$E2219)</f>
        <v>451.06875000000366</v>
      </c>
      <c r="AI2219">
        <f>VLOOKUP($F2219,'(참고)타워 스텟 가치'!$B$12:$L$16,AI$2,0)+(VLOOKUP($F2219,'(참고)타워 스텟 가치'!$B$12:$L$16,AI$2,0)*$E2219)</f>
        <v>53.460000000000427</v>
      </c>
      <c r="AJ2219">
        <f>VLOOKUP($F2219,'(참고)타워 스텟 가치'!$B$12:$L$16,AJ$2,0)+(VLOOKUP($F2219,'(참고)타워 스텟 가치'!$B$12:$L$16,AJ$2,0)*$E2219)</f>
        <v>0</v>
      </c>
      <c r="AK2219">
        <f>VLOOKUP($F2219,'(참고)타워 스텟 가치'!$B$12:$L$16,AK$2,0)+(VLOOKUP($F2219,'(참고)타워 스텟 가치'!$B$12:$L$16,AK$2,0)*$E2219)</f>
        <v>0</v>
      </c>
      <c r="AL2219">
        <f>VLOOKUP($F2219,'(참고)타워 스텟 가치'!$B$12:$L$16,AL$2,0)+(VLOOKUP($F2219,'(참고)타워 스텟 가치'!$B$12:$L$16,AL$2,0)*$E2219)</f>
        <v>356.40000000000288</v>
      </c>
      <c r="AM2219">
        <f>SUM('스테이지별 몬스터 스텟'!AD2219*'(참고)타워 스텟 가치'!$Q$17,'스테이지별 몬스터 스텟'!AE2219*'(참고)타워 스텟 가치'!$R$17,'스테이지별 몬스터 스텟'!AF2219*'(참고)타워 스텟 가치'!$S$17,'스테이지별 몬스터 스텟'!AG2219*'(참고)타워 스텟 가치'!$T$17,'스테이지별 몬스터 스텟'!AH2219*'(참고)타워 스텟 가치'!$U$17,'스테이지별 몬스터 스텟'!AI2219*'(참고)타워 스텟 가치'!$V$17,'스테이지별 몬스터 스텟'!AJ2219*'(참고)타워 스텟 가치'!$W$17,'스테이지별 몬스터 스텟'!AK2219*'(참고)타워 스텟 가치'!$X$17,'스테이지별 몬스터 스텟'!AL2219*'(참고)타워 스텟 가치'!$Y$17)</f>
        <v>1373802.828750011</v>
      </c>
      <c r="AN2219">
        <v>3</v>
      </c>
    </row>
    <row r="2220" spans="3:40" x14ac:dyDescent="0.3">
      <c r="C2220">
        <v>1</v>
      </c>
      <c r="D2220">
        <f t="shared" si="104"/>
        <v>444</v>
      </c>
      <c r="E2220" s="52">
        <f>VLOOKUP(D2220,'스테이지별 난이도 설정'!B:C,2,0)</f>
        <v>177.60000000000144</v>
      </c>
      <c r="F2220" t="str">
        <f t="shared" si="105"/>
        <v>일반</v>
      </c>
      <c r="G2220">
        <f t="shared" si="103"/>
        <v>6</v>
      </c>
      <c r="H2220">
        <f>VLOOKUP($F2220,'(참고)타워 스텟 가치'!$B$2:$L$6,H$2,0)+(VLOOKUP($F2220,'(참고)타워 스텟 가치'!$B$2:$L$6,H$2,0)*$E2220)</f>
        <v>1339.5000000000109</v>
      </c>
      <c r="I2220">
        <f>VLOOKUP($F2220,'(참고)타워 스텟 가치'!$B$2:$L$6,I$2,0)+(VLOOKUP($F2220,'(참고)타워 스텟 가치'!$B$2:$L$6,I$2,0)*$E2220)</f>
        <v>267.90000000000214</v>
      </c>
      <c r="J2220">
        <f>VLOOKUP($F2220,'(참고)타워 스텟 가치'!$B$2:$L$6,J$2,0)+(VLOOKUP($F2220,'(참고)타워 스텟 가치'!$B$2:$L$6,J$2,0)*$E2220)</f>
        <v>893000.00000000722</v>
      </c>
      <c r="K2220">
        <f>VLOOKUP($F2220,'(참고)타워 스텟 가치'!$B$2:$L$6,K$2,0)+(VLOOKUP($F2220,'(참고)타워 스텟 가치'!$B$2:$L$6,K$2,0)*$E2220)</f>
        <v>5358.0000000000437</v>
      </c>
      <c r="L2220">
        <f>VLOOKUP($F2220,'(참고)타워 스텟 가치'!$B$2:$L$6,L$2,0)+(VLOOKUP($F2220,'(참고)타워 스텟 가치'!$B$2:$L$6,L$2,0)*$E2220)</f>
        <v>89.300000000000722</v>
      </c>
      <c r="M2220">
        <f>VLOOKUP($F2220,'(참고)타워 스텟 가치'!$B$2:$L$6,M$2,0)+(VLOOKUP($F2220,'(참고)타워 스텟 가치'!$B$2:$L$6,M$2,0)*$E2220)</f>
        <v>53.580000000000432</v>
      </c>
      <c r="N2220">
        <f>VLOOKUP($F2220,'(참고)타워 스텟 가치'!$B$2:$L$6,N$2,0)+(VLOOKUP($F2220,'(참고)타워 스텟 가치'!$B$2:$L$6,N$2,0)*$E2220)</f>
        <v>0</v>
      </c>
      <c r="O2220">
        <f>VLOOKUP($F2220,'(참고)타워 스텟 가치'!$B$2:$L$6,O$2,0)+(VLOOKUP($F2220,'(참고)타워 스텟 가치'!$B$2:$L$6,O$2,0)*$E2220)</f>
        <v>0</v>
      </c>
      <c r="P2220">
        <f>VLOOKUP($F2220,'(참고)타워 스텟 가치'!$B$2:$L$6,P$2,0)+(VLOOKUP($F2220,'(참고)타워 스텟 가치'!$B$2:$L$6,P$2,0)*$E2220)</f>
        <v>125.020000000001</v>
      </c>
      <c r="Q2220">
        <f>SUM('스테이지별 몬스터 스텟'!H2220*'(참고)타워 스텟 가치'!$Q$17,'스테이지별 몬스터 스텟'!I2220*'(참고)타워 스텟 가치'!$R$17,'스테이지별 몬스터 스텟'!J2220*'(참고)타워 스텟 가치'!$S$17,'스테이지별 몬스터 스텟'!K2220*'(참고)타워 스텟 가치'!$T$17,'스테이지별 몬스터 스텟'!L2220*'(참고)타워 스텟 가치'!$U$17,'스테이지별 몬스터 스텟'!M2220*'(참고)타워 스텟 가치'!$V$17,'스테이지별 몬스터 스텟'!N2220*'(참고)타워 스텟 가치'!$W$17,'스테이지별 몬스터 스텟'!O2220*'(참고)타워 스텟 가치'!$X$17,'스테이지별 몬스터 스텟'!P2220*'(참고)타워 스텟 가치'!$Y$17)</f>
        <v>1353779.070000011</v>
      </c>
      <c r="R2220">
        <v>1</v>
      </c>
      <c r="S2220">
        <f>VLOOKUP($F2220,'(참고)타워 스텟 가치'!$B$7:$L$11,S$2,0)+(VLOOKUP($F2220,'(참고)타워 스텟 가치'!$B$7:$L$11,S$2,0)*$E2220)</f>
        <v>446.50000000000364</v>
      </c>
      <c r="T2220">
        <f>VLOOKUP($F2220,'(참고)타워 스텟 가치'!$B$7:$L$11,T$2,0)+(VLOOKUP($F2220,'(참고)타워 스텟 가치'!$B$7:$L$11,T$2,0)*$E2220)</f>
        <v>803.70000000000653</v>
      </c>
      <c r="U2220">
        <f>VLOOKUP($F2220,'(참고)타워 스텟 가치'!$B$7:$L$11,U$2,0)+(VLOOKUP($F2220,'(참고)타워 스텟 가치'!$B$7:$L$11,U$2,0)*$E2220)</f>
        <v>893000.00000000722</v>
      </c>
      <c r="V2220">
        <f>VLOOKUP($F2220,'(참고)타워 스텟 가치'!$B$7:$L$11,V$2,0)+(VLOOKUP($F2220,'(참고)타워 스텟 가치'!$B$7:$L$11,V$2,0)*$E2220)</f>
        <v>5358.0000000000437</v>
      </c>
      <c r="W2220">
        <f>VLOOKUP($F2220,'(참고)타워 스텟 가치'!$B$7:$L$11,W$2,0)+(VLOOKUP($F2220,'(참고)타워 스텟 가치'!$B$7:$L$11,W$2,0)*$E2220)</f>
        <v>89.300000000000722</v>
      </c>
      <c r="X2220">
        <f>VLOOKUP($F2220,'(참고)타워 스텟 가치'!$B$7:$L$11,X$2,0)+(VLOOKUP($F2220,'(참고)타워 스텟 가치'!$B$7:$L$11,X$2,0)*$E2220)</f>
        <v>53.580000000000432</v>
      </c>
      <c r="Y2220">
        <f>VLOOKUP($F2220,'(참고)타워 스텟 가치'!$B$7:$L$11,Y$2,0)+(VLOOKUP($F2220,'(참고)타워 스텟 가치'!$B$7:$L$11,Y$2,0)*$E2220)</f>
        <v>0</v>
      </c>
      <c r="Z2220">
        <f>VLOOKUP($F2220,'(참고)타워 스텟 가치'!$B$7:$L$11,Z$2,0)+(VLOOKUP($F2220,'(참고)타워 스텟 가치'!$B$7:$L$11,Z$2,0)*$E2220)</f>
        <v>0</v>
      </c>
      <c r="AA2220">
        <f>VLOOKUP($F2220,'(참고)타워 스텟 가치'!$B$7:$L$11,AA$2,0)+(VLOOKUP($F2220,'(참고)타워 스텟 가치'!$B$7:$L$11,AA$2,0)*$E2220)</f>
        <v>125.020000000001</v>
      </c>
      <c r="AB2220">
        <f>SUM('스테이지별 몬스터 스텟'!S2220*'(참고)타워 스텟 가치'!$Q$17,'스테이지별 몬스터 스텟'!T2220*'(참고)타워 스텟 가치'!$R$17,'스테이지별 몬스터 스텟'!U2220*'(참고)타워 스텟 가치'!$S$17,'스테이지별 몬스터 스텟'!V2220*'(참고)타워 스텟 가치'!$T$17,'스테이지별 몬스터 스텟'!W2220*'(참고)타워 스텟 가치'!$U$17,'스테이지별 몬스터 스텟'!X2220*'(참고)타워 스텟 가치'!$V$17,'스테이지별 몬스터 스텟'!Y2220*'(참고)타워 스텟 가치'!$W$17,'스테이지별 몬스터 스텟'!Z2220*'(참고)타워 스텟 가치'!$X$17,'스테이지별 몬스터 스텟'!AA2220*'(참고)타워 스텟 가치'!$Y$17)</f>
        <v>1352796.770000011</v>
      </c>
      <c r="AC2220">
        <v>2</v>
      </c>
      <c r="AD2220">
        <f>VLOOKUP($F2220,'(참고)타워 스텟 가치'!$B$12:$L$16,AD$2,0)+(VLOOKUP($F2220,'(참고)타워 스텟 가치'!$B$12:$L$16,AD$2,0)*$E2220)</f>
        <v>446.50000000000364</v>
      </c>
      <c r="AE2220">
        <f>VLOOKUP($F2220,'(참고)타워 스텟 가치'!$B$12:$L$16,AE$2,0)+(VLOOKUP($F2220,'(참고)타워 스텟 가치'!$B$12:$L$16,AE$2,0)*$E2220)</f>
        <v>535.80000000000427</v>
      </c>
      <c r="AF2220">
        <f>VLOOKUP($F2220,'(참고)타워 스텟 가치'!$B$12:$L$16,AF$2,0)+(VLOOKUP($F2220,'(참고)타워 스텟 가치'!$B$12:$L$16,AF$2,0)*$E2220)</f>
        <v>893000.00000000722</v>
      </c>
      <c r="AG2220">
        <f>VLOOKUP($F2220,'(참고)타워 스텟 가치'!$B$12:$L$16,AG$2,0)+(VLOOKUP($F2220,'(참고)타워 스텟 가치'!$B$12:$L$16,AG$2,0)*$E2220)</f>
        <v>2679.0000000000218</v>
      </c>
      <c r="AH2220">
        <f>VLOOKUP($F2220,'(참고)타워 스텟 가치'!$B$12:$L$16,AH$2,0)+(VLOOKUP($F2220,'(참고)타워 스텟 가치'!$B$12:$L$16,AH$2,0)*$E2220)</f>
        <v>89.300000000000722</v>
      </c>
      <c r="AI2220">
        <f>VLOOKUP($F2220,'(참고)타워 스텟 가치'!$B$12:$L$16,AI$2,0)+(VLOOKUP($F2220,'(참고)타워 스텟 가치'!$B$12:$L$16,AI$2,0)*$E2220)</f>
        <v>53.580000000000432</v>
      </c>
      <c r="AJ2220">
        <f>VLOOKUP($F2220,'(참고)타워 스텟 가치'!$B$12:$L$16,AJ$2,0)+(VLOOKUP($F2220,'(참고)타워 스텟 가치'!$B$12:$L$16,AJ$2,0)*$E2220)</f>
        <v>0</v>
      </c>
      <c r="AK2220">
        <f>VLOOKUP($F2220,'(참고)타워 스텟 가치'!$B$12:$L$16,AK$2,0)+(VLOOKUP($F2220,'(참고)타워 스텟 가치'!$B$12:$L$16,AK$2,0)*$E2220)</f>
        <v>0</v>
      </c>
      <c r="AL2220">
        <f>VLOOKUP($F2220,'(참고)타워 스텟 가치'!$B$12:$L$16,AL$2,0)+(VLOOKUP($F2220,'(참고)타워 스텟 가치'!$B$12:$L$16,AL$2,0)*$E2220)</f>
        <v>250.04000000000201</v>
      </c>
      <c r="AM2220">
        <f>SUM('스테이지별 몬스터 스텟'!AD2220*'(참고)타워 스텟 가치'!$Q$17,'스테이지별 몬스터 스텟'!AE2220*'(참고)타워 스텟 가치'!$R$17,'스테이지별 몬스터 스텟'!AF2220*'(참고)타워 스텟 가치'!$S$17,'스테이지별 몬스터 스텟'!AG2220*'(참고)타워 스텟 가치'!$T$17,'스테이지별 몬스터 스텟'!AH2220*'(참고)타워 스텟 가치'!$U$17,'스테이지별 몬스터 스텟'!AI2220*'(참고)타워 스텟 가치'!$V$17,'스테이지별 몬스터 스텟'!AJ2220*'(참고)타워 스텟 가치'!$W$17,'스테이지별 몬스터 스텟'!AK2220*'(참고)타워 스텟 가치'!$X$17,'스테이지별 몬스터 스텟'!AL2220*'(참고)타워 스텟 가치'!$Y$17)</f>
        <v>1347286.9600000109</v>
      </c>
      <c r="AN2220">
        <v>3</v>
      </c>
    </row>
    <row r="2221" spans="3:40" x14ac:dyDescent="0.3">
      <c r="C2221">
        <v>2</v>
      </c>
      <c r="D2221">
        <f t="shared" si="104"/>
        <v>444</v>
      </c>
      <c r="E2221" s="52">
        <f>VLOOKUP(D2221,'스테이지별 난이도 설정'!B:C,2,0)</f>
        <v>177.60000000000144</v>
      </c>
      <c r="F2221" t="str">
        <f t="shared" si="105"/>
        <v>레어</v>
      </c>
      <c r="G2221">
        <f t="shared" si="103"/>
        <v>6</v>
      </c>
      <c r="H2221">
        <f>VLOOKUP($F2221,'(참고)타워 스텟 가치'!$B$2:$L$6,H$2,0)+(VLOOKUP($F2221,'(참고)타워 스텟 가치'!$B$2:$L$6,H$2,0)*$E2221)</f>
        <v>2009.2500000000161</v>
      </c>
      <c r="I2221">
        <f>VLOOKUP($F2221,'(참고)타워 스텟 가치'!$B$2:$L$6,I$2,0)+(VLOOKUP($F2221,'(참고)타워 스텟 가치'!$B$2:$L$6,I$2,0)*$E2221)</f>
        <v>401.85000000000326</v>
      </c>
      <c r="J2221">
        <f>VLOOKUP($F2221,'(참고)타워 스텟 가치'!$B$2:$L$6,J$2,0)+(VLOOKUP($F2221,'(참고)타워 스텟 가치'!$B$2:$L$6,J$2,0)*$E2221)</f>
        <v>893000.00000000722</v>
      </c>
      <c r="K2221">
        <f>VLOOKUP($F2221,'(참고)타워 스텟 가치'!$B$2:$L$6,K$2,0)+(VLOOKUP($F2221,'(참고)타워 스텟 가치'!$B$2:$L$6,K$2,0)*$E2221)</f>
        <v>8037.0000000000646</v>
      </c>
      <c r="L2221">
        <f>VLOOKUP($F2221,'(참고)타워 스텟 가치'!$B$2:$L$6,L$2,0)+(VLOOKUP($F2221,'(참고)타워 스텟 가치'!$B$2:$L$6,L$2,0)*$E2221)</f>
        <v>133.95000000000107</v>
      </c>
      <c r="M2221">
        <f>VLOOKUP($F2221,'(참고)타워 스텟 가치'!$B$2:$L$6,M$2,0)+(VLOOKUP($F2221,'(참고)타워 스텟 가치'!$B$2:$L$6,M$2,0)*$E2221)</f>
        <v>53.580000000000432</v>
      </c>
      <c r="N2221">
        <f>VLOOKUP($F2221,'(참고)타워 스텟 가치'!$B$2:$L$6,N$2,0)+(VLOOKUP($F2221,'(참고)타워 스텟 가치'!$B$2:$L$6,N$2,0)*$E2221)</f>
        <v>0</v>
      </c>
      <c r="O2221">
        <f>VLOOKUP($F2221,'(참고)타워 스텟 가치'!$B$2:$L$6,O$2,0)+(VLOOKUP($F2221,'(참고)타워 스텟 가치'!$B$2:$L$6,O$2,0)*$E2221)</f>
        <v>0</v>
      </c>
      <c r="P2221">
        <f>VLOOKUP($F2221,'(참고)타워 스텟 가치'!$B$2:$L$6,P$2,0)+(VLOOKUP($F2221,'(참고)타워 스텟 가치'!$B$2:$L$6,P$2,0)*$E2221)</f>
        <v>125.020000000001</v>
      </c>
      <c r="Q2221">
        <f>SUM('스테이지별 몬스터 스텟'!H2221*'(참고)타워 스텟 가치'!$Q$17,'스테이지별 몬스터 스텟'!I2221*'(참고)타워 스텟 가치'!$R$17,'스테이지별 몬스터 스텟'!J2221*'(참고)타워 스텟 가치'!$S$17,'스테이지별 몬스터 스텟'!K2221*'(참고)타워 스텟 가치'!$T$17,'스테이지별 몬스터 스텟'!L2221*'(참고)타워 스텟 가치'!$U$17,'스테이지별 몬스터 스텟'!M2221*'(참고)타워 스텟 가치'!$V$17,'스테이지별 몬스터 스텟'!N2221*'(참고)타워 스텟 가치'!$W$17,'스테이지별 몬스터 스텟'!O2221*'(참고)타워 스텟 가치'!$X$17,'스테이지별 몬스터 스텟'!P2221*'(참고)타워 스텟 가치'!$Y$17)</f>
        <v>1360766.7950000111</v>
      </c>
      <c r="R2221">
        <v>1</v>
      </c>
      <c r="S2221">
        <f>VLOOKUP($F2221,'(참고)타워 스텟 가치'!$B$7:$L$11,S$2,0)+(VLOOKUP($F2221,'(참고)타워 스텟 가치'!$B$7:$L$11,S$2,0)*$E2221)</f>
        <v>669.75000000000546</v>
      </c>
      <c r="T2221">
        <f>VLOOKUP($F2221,'(참고)타워 스텟 가치'!$B$7:$L$11,T$2,0)+(VLOOKUP($F2221,'(참고)타워 스텟 가치'!$B$7:$L$11,T$2,0)*$E2221)</f>
        <v>1205.5500000000097</v>
      </c>
      <c r="U2221">
        <f>VLOOKUP($F2221,'(참고)타워 스텟 가치'!$B$7:$L$11,U$2,0)+(VLOOKUP($F2221,'(참고)타워 스텟 가치'!$B$7:$L$11,U$2,0)*$E2221)</f>
        <v>893000.00000000722</v>
      </c>
      <c r="V2221">
        <f>VLOOKUP($F2221,'(참고)타워 스텟 가치'!$B$7:$L$11,V$2,0)+(VLOOKUP($F2221,'(참고)타워 스텟 가치'!$B$7:$L$11,V$2,0)*$E2221)</f>
        <v>8037.0000000000646</v>
      </c>
      <c r="W2221">
        <f>VLOOKUP($F2221,'(참고)타워 스텟 가치'!$B$7:$L$11,W$2,0)+(VLOOKUP($F2221,'(참고)타워 스텟 가치'!$B$7:$L$11,W$2,0)*$E2221)</f>
        <v>133.95000000000107</v>
      </c>
      <c r="X2221">
        <f>VLOOKUP($F2221,'(참고)타워 스텟 가치'!$B$7:$L$11,X$2,0)+(VLOOKUP($F2221,'(참고)타워 스텟 가치'!$B$7:$L$11,X$2,0)*$E2221)</f>
        <v>53.580000000000432</v>
      </c>
      <c r="Y2221">
        <f>VLOOKUP($F2221,'(참고)타워 스텟 가치'!$B$7:$L$11,Y$2,0)+(VLOOKUP($F2221,'(참고)타워 스텟 가치'!$B$7:$L$11,Y$2,0)*$E2221)</f>
        <v>0</v>
      </c>
      <c r="Z2221">
        <f>VLOOKUP($F2221,'(참고)타워 스텟 가치'!$B$7:$L$11,Z$2,0)+(VLOOKUP($F2221,'(참고)타워 스텟 가치'!$B$7:$L$11,Z$2,0)*$E2221)</f>
        <v>0</v>
      </c>
      <c r="AA2221">
        <f>VLOOKUP($F2221,'(참고)타워 스텟 가치'!$B$7:$L$11,AA$2,0)+(VLOOKUP($F2221,'(참고)타워 스텟 가치'!$B$7:$L$11,AA$2,0)*$E2221)</f>
        <v>125.020000000001</v>
      </c>
      <c r="AB2221">
        <f>SUM('스테이지별 몬스터 스텟'!S2221*'(참고)타워 스텟 가치'!$Q$17,'스테이지별 몬스터 스텟'!T2221*'(참고)타워 스텟 가치'!$R$17,'스테이지별 몬스터 스텟'!U2221*'(참고)타워 스텟 가치'!$S$17,'스테이지별 몬스터 스텟'!V2221*'(참고)타워 스텟 가치'!$T$17,'스테이지별 몬스터 스텟'!W2221*'(참고)타워 스텟 가치'!$U$17,'스테이지별 몬스터 스텟'!X2221*'(참고)타워 스텟 가치'!$V$17,'스테이지별 몬스터 스텟'!Y2221*'(참고)타워 스텟 가치'!$W$17,'스테이지별 몬스터 스텟'!Z2221*'(참고)타워 스텟 가치'!$X$17,'스테이지별 몬스터 스텟'!AA2221*'(참고)타워 스텟 가치'!$Y$17)</f>
        <v>1359293.3450000109</v>
      </c>
      <c r="AC2221">
        <v>2</v>
      </c>
      <c r="AD2221">
        <f>VLOOKUP($F2221,'(참고)타워 스텟 가치'!$B$12:$L$16,AD$2,0)+(VLOOKUP($F2221,'(참고)타워 스텟 가치'!$B$12:$L$16,AD$2,0)*$E2221)</f>
        <v>669.75000000000546</v>
      </c>
      <c r="AE2221">
        <f>VLOOKUP($F2221,'(참고)타워 스텟 가치'!$B$12:$L$16,AE$2,0)+(VLOOKUP($F2221,'(참고)타워 스텟 가치'!$B$12:$L$16,AE$2,0)*$E2221)</f>
        <v>803.70000000000653</v>
      </c>
      <c r="AF2221">
        <f>VLOOKUP($F2221,'(참고)타워 스텟 가치'!$B$12:$L$16,AF$2,0)+(VLOOKUP($F2221,'(참고)타워 스텟 가치'!$B$12:$L$16,AF$2,0)*$E2221)</f>
        <v>893000.00000000722</v>
      </c>
      <c r="AG2221">
        <f>VLOOKUP($F2221,'(참고)타워 스텟 가치'!$B$12:$L$16,AG$2,0)+(VLOOKUP($F2221,'(참고)타워 스텟 가치'!$B$12:$L$16,AG$2,0)*$E2221)</f>
        <v>4018.5000000000323</v>
      </c>
      <c r="AH2221">
        <f>VLOOKUP($F2221,'(참고)타워 스텟 가치'!$B$12:$L$16,AH$2,0)+(VLOOKUP($F2221,'(참고)타워 스텟 가치'!$B$12:$L$16,AH$2,0)*$E2221)</f>
        <v>133.95000000000107</v>
      </c>
      <c r="AI2221">
        <f>VLOOKUP($F2221,'(참고)타워 스텟 가치'!$B$12:$L$16,AI$2,0)+(VLOOKUP($F2221,'(참고)타워 스텟 가치'!$B$12:$L$16,AI$2,0)*$E2221)</f>
        <v>53.580000000000432</v>
      </c>
      <c r="AJ2221">
        <f>VLOOKUP($F2221,'(참고)타워 스텟 가치'!$B$12:$L$16,AJ$2,0)+(VLOOKUP($F2221,'(참고)타워 스텟 가치'!$B$12:$L$16,AJ$2,0)*$E2221)</f>
        <v>0</v>
      </c>
      <c r="AK2221">
        <f>VLOOKUP($F2221,'(참고)타워 스텟 가치'!$B$12:$L$16,AK$2,0)+(VLOOKUP($F2221,'(참고)타워 스텟 가치'!$B$12:$L$16,AK$2,0)*$E2221)</f>
        <v>0</v>
      </c>
      <c r="AL2221">
        <f>VLOOKUP($F2221,'(참고)타워 스텟 가치'!$B$12:$L$16,AL$2,0)+(VLOOKUP($F2221,'(참고)타워 스텟 가치'!$B$12:$L$16,AL$2,0)*$E2221)</f>
        <v>250.04000000000201</v>
      </c>
      <c r="AM2221">
        <f>SUM('스테이지별 몬스터 스텟'!AD2221*'(참고)타워 스텟 가치'!$Q$17,'스테이지별 몬스터 스텟'!AE2221*'(참고)타워 스텟 가치'!$R$17,'스테이지별 몬스터 스텟'!AF2221*'(참고)타워 스텟 가치'!$S$17,'스테이지별 몬스터 스텟'!AG2221*'(참고)타워 스텟 가치'!$T$17,'스테이지별 몬스터 스텟'!AH2221*'(참고)타워 스텟 가치'!$U$17,'스테이지별 몬스터 스텟'!AI2221*'(참고)타워 스텟 가치'!$V$17,'스테이지별 몬스터 스텟'!AJ2221*'(참고)타워 스텟 가치'!$W$17,'스테이지별 몬스터 스텟'!AK2221*'(참고)타워 스텟 가치'!$X$17,'스테이지별 몬스터 스텟'!AL2221*'(참고)타워 스텟 가치'!$Y$17)</f>
        <v>1350903.6100000108</v>
      </c>
      <c r="AN2221">
        <v>3</v>
      </c>
    </row>
    <row r="2222" spans="3:40" x14ac:dyDescent="0.3">
      <c r="C2222">
        <v>3</v>
      </c>
      <c r="D2222">
        <f t="shared" si="104"/>
        <v>444</v>
      </c>
      <c r="E2222" s="52">
        <f>VLOOKUP(D2222,'스테이지별 난이도 설정'!B:C,2,0)</f>
        <v>177.60000000000144</v>
      </c>
      <c r="F2222" t="str">
        <f t="shared" si="105"/>
        <v>에픽</v>
      </c>
      <c r="G2222">
        <f t="shared" si="103"/>
        <v>6</v>
      </c>
      <c r="H2222">
        <f>VLOOKUP($F2222,'(참고)타워 스텟 가치'!$B$2:$L$6,H$2,0)+(VLOOKUP($F2222,'(참고)타워 스텟 가치'!$B$2:$L$6,H$2,0)*$E2222)</f>
        <v>3013.8750000000246</v>
      </c>
      <c r="I2222">
        <f>VLOOKUP($F2222,'(참고)타워 스텟 가치'!$B$2:$L$6,I$2,0)+(VLOOKUP($F2222,'(참고)타워 스텟 가치'!$B$2:$L$6,I$2,0)*$E2222)</f>
        <v>602.77500000000487</v>
      </c>
      <c r="J2222">
        <f>VLOOKUP($F2222,'(참고)타워 스텟 가치'!$B$2:$L$6,J$2,0)+(VLOOKUP($F2222,'(참고)타워 스텟 가치'!$B$2:$L$6,J$2,0)*$E2222)</f>
        <v>893000.00000000722</v>
      </c>
      <c r="K2222">
        <f>VLOOKUP($F2222,'(참고)타워 스텟 가치'!$B$2:$L$6,K$2,0)+(VLOOKUP($F2222,'(참고)타워 스텟 가치'!$B$2:$L$6,K$2,0)*$E2222)</f>
        <v>12055.500000000098</v>
      </c>
      <c r="L2222">
        <f>VLOOKUP($F2222,'(참고)타워 스텟 가치'!$B$2:$L$6,L$2,0)+(VLOOKUP($F2222,'(참고)타워 스텟 가치'!$B$2:$L$6,L$2,0)*$E2222)</f>
        <v>200.92500000000163</v>
      </c>
      <c r="M2222">
        <f>VLOOKUP($F2222,'(참고)타워 스텟 가치'!$B$2:$L$6,M$2,0)+(VLOOKUP($F2222,'(참고)타워 스텟 가치'!$B$2:$L$6,M$2,0)*$E2222)</f>
        <v>53.580000000000432</v>
      </c>
      <c r="N2222">
        <f>VLOOKUP($F2222,'(참고)타워 스텟 가치'!$B$2:$L$6,N$2,0)+(VLOOKUP($F2222,'(참고)타워 스텟 가치'!$B$2:$L$6,N$2,0)*$E2222)</f>
        <v>0</v>
      </c>
      <c r="O2222">
        <f>VLOOKUP($F2222,'(참고)타워 스텟 가치'!$B$2:$L$6,O$2,0)+(VLOOKUP($F2222,'(참고)타워 스텟 가치'!$B$2:$L$6,O$2,0)*$E2222)</f>
        <v>0</v>
      </c>
      <c r="P2222">
        <f>VLOOKUP($F2222,'(참고)타워 스텟 가치'!$B$2:$L$6,P$2,0)+(VLOOKUP($F2222,'(참고)타워 스텟 가치'!$B$2:$L$6,P$2,0)*$E2222)</f>
        <v>125.020000000001</v>
      </c>
      <c r="Q2222">
        <f>SUM('스테이지별 몬스터 스텟'!H2222*'(참고)타워 스텟 가치'!$Q$17,'스테이지별 몬스터 스텟'!I2222*'(참고)타워 스텟 가치'!$R$17,'스테이지별 몬스터 스텟'!J2222*'(참고)타워 스텟 가치'!$S$17,'스테이지별 몬스터 스텟'!K2222*'(참고)타워 스텟 가치'!$T$17,'스테이지별 몬스터 스텟'!L2222*'(참고)타워 스텟 가치'!$U$17,'스테이지별 몬스터 스텟'!M2222*'(참고)타워 스텟 가치'!$V$17,'스테이지별 몬스터 스텟'!N2222*'(참고)타워 스텟 가치'!$W$17,'스테이지별 몬스터 스텟'!O2222*'(참고)타워 스텟 가치'!$X$17,'스테이지별 몬스터 스텟'!P2222*'(참고)타워 스텟 가치'!$Y$17)</f>
        <v>1371248.3825000112</v>
      </c>
      <c r="R2222">
        <v>1</v>
      </c>
      <c r="S2222">
        <f>VLOOKUP($F2222,'(참고)타워 스텟 가치'!$B$7:$L$11,S$2,0)+(VLOOKUP($F2222,'(참고)타워 스텟 가치'!$B$7:$L$11,S$2,0)*$E2222)</f>
        <v>1004.6250000000081</v>
      </c>
      <c r="T2222">
        <f>VLOOKUP($F2222,'(참고)타워 스텟 가치'!$B$7:$L$11,T$2,0)+(VLOOKUP($F2222,'(참고)타워 스텟 가치'!$B$7:$L$11,T$2,0)*$E2222)</f>
        <v>1808.3250000000146</v>
      </c>
      <c r="U2222">
        <f>VLOOKUP($F2222,'(참고)타워 스텟 가치'!$B$7:$L$11,U$2,0)+(VLOOKUP($F2222,'(참고)타워 스텟 가치'!$B$7:$L$11,U$2,0)*$E2222)</f>
        <v>893000.00000000722</v>
      </c>
      <c r="V2222">
        <f>VLOOKUP($F2222,'(참고)타워 스텟 가치'!$B$7:$L$11,V$2,0)+(VLOOKUP($F2222,'(참고)타워 스텟 가치'!$B$7:$L$11,V$2,0)*$E2222)</f>
        <v>12055.500000000098</v>
      </c>
      <c r="W2222">
        <f>VLOOKUP($F2222,'(참고)타워 스텟 가치'!$B$7:$L$11,W$2,0)+(VLOOKUP($F2222,'(참고)타워 스텟 가치'!$B$7:$L$11,W$2,0)*$E2222)</f>
        <v>200.92500000000163</v>
      </c>
      <c r="X2222">
        <f>VLOOKUP($F2222,'(참고)타워 스텟 가치'!$B$7:$L$11,X$2,0)+(VLOOKUP($F2222,'(참고)타워 스텟 가치'!$B$7:$L$11,X$2,0)*$E2222)</f>
        <v>53.580000000000432</v>
      </c>
      <c r="Y2222">
        <f>VLOOKUP($F2222,'(참고)타워 스텟 가치'!$B$7:$L$11,Y$2,0)+(VLOOKUP($F2222,'(참고)타워 스텟 가치'!$B$7:$L$11,Y$2,0)*$E2222)</f>
        <v>0</v>
      </c>
      <c r="Z2222">
        <f>VLOOKUP($F2222,'(참고)타워 스텟 가치'!$B$7:$L$11,Z$2,0)+(VLOOKUP($F2222,'(참고)타워 스텟 가치'!$B$7:$L$11,Z$2,0)*$E2222)</f>
        <v>0</v>
      </c>
      <c r="AA2222">
        <f>VLOOKUP($F2222,'(참고)타워 스텟 가치'!$B$7:$L$11,AA$2,0)+(VLOOKUP($F2222,'(참고)타워 스텟 가치'!$B$7:$L$11,AA$2,0)*$E2222)</f>
        <v>125.020000000001</v>
      </c>
      <c r="AB2222">
        <f>SUM('스테이지별 몬스터 스텟'!S2222*'(참고)타워 스텟 가치'!$Q$17,'스테이지별 몬스터 스텟'!T2222*'(참고)타워 스텟 가치'!$R$17,'스테이지별 몬스터 스텟'!U2222*'(참고)타워 스텟 가치'!$S$17,'스테이지별 몬스터 스텟'!V2222*'(참고)타워 스텟 가치'!$T$17,'스테이지별 몬스터 스텟'!W2222*'(참고)타워 스텟 가치'!$U$17,'스테이지별 몬스터 스텟'!X2222*'(참고)타워 스텟 가치'!$V$17,'스테이지별 몬스터 스텟'!Y2222*'(참고)타워 스텟 가치'!$W$17,'스테이지별 몬스터 스텟'!Z2222*'(참고)타워 스텟 가치'!$X$17,'스테이지별 몬스터 스텟'!AA2222*'(참고)타워 스텟 가치'!$Y$17)</f>
        <v>1369038.2075000112</v>
      </c>
      <c r="AC2222">
        <v>2</v>
      </c>
      <c r="AD2222">
        <f>VLOOKUP($F2222,'(참고)타워 스텟 가치'!$B$12:$L$16,AD$2,0)+(VLOOKUP($F2222,'(참고)타워 스텟 가치'!$B$12:$L$16,AD$2,0)*$E2222)</f>
        <v>1004.6250000000081</v>
      </c>
      <c r="AE2222">
        <f>VLOOKUP($F2222,'(참고)타워 스텟 가치'!$B$12:$L$16,AE$2,0)+(VLOOKUP($F2222,'(참고)타워 스텟 가치'!$B$12:$L$16,AE$2,0)*$E2222)</f>
        <v>1205.5500000000097</v>
      </c>
      <c r="AF2222">
        <f>VLOOKUP($F2222,'(참고)타워 스텟 가치'!$B$12:$L$16,AF$2,0)+(VLOOKUP($F2222,'(참고)타워 스텟 가치'!$B$12:$L$16,AF$2,0)*$E2222)</f>
        <v>893000.00000000722</v>
      </c>
      <c r="AG2222">
        <f>VLOOKUP($F2222,'(참고)타워 스텟 가치'!$B$12:$L$16,AG$2,0)+(VLOOKUP($F2222,'(참고)타워 스텟 가치'!$B$12:$L$16,AG$2,0)*$E2222)</f>
        <v>6027.7500000000491</v>
      </c>
      <c r="AH2222">
        <f>VLOOKUP($F2222,'(참고)타워 스텟 가치'!$B$12:$L$16,AH$2,0)+(VLOOKUP($F2222,'(참고)타워 스텟 가치'!$B$12:$L$16,AH$2,0)*$E2222)</f>
        <v>200.92500000000163</v>
      </c>
      <c r="AI2222">
        <f>VLOOKUP($F2222,'(참고)타워 스텟 가치'!$B$12:$L$16,AI$2,0)+(VLOOKUP($F2222,'(참고)타워 스텟 가치'!$B$12:$L$16,AI$2,0)*$E2222)</f>
        <v>53.580000000000432</v>
      </c>
      <c r="AJ2222">
        <f>VLOOKUP($F2222,'(참고)타워 스텟 가치'!$B$12:$L$16,AJ$2,0)+(VLOOKUP($F2222,'(참고)타워 스텟 가치'!$B$12:$L$16,AJ$2,0)*$E2222)</f>
        <v>0</v>
      </c>
      <c r="AK2222">
        <f>VLOOKUP($F2222,'(참고)타워 스텟 가치'!$B$12:$L$16,AK$2,0)+(VLOOKUP($F2222,'(참고)타워 스텟 가치'!$B$12:$L$16,AK$2,0)*$E2222)</f>
        <v>0</v>
      </c>
      <c r="AL2222">
        <f>VLOOKUP($F2222,'(참고)타워 스텟 가치'!$B$12:$L$16,AL$2,0)+(VLOOKUP($F2222,'(참고)타워 스텟 가치'!$B$12:$L$16,AL$2,0)*$E2222)</f>
        <v>250.04000000000201</v>
      </c>
      <c r="AM2222">
        <f>SUM('스테이지별 몬스터 스텟'!AD2222*'(참고)타워 스텟 가치'!$Q$17,'스테이지별 몬스터 스텟'!AE2222*'(참고)타워 스텟 가치'!$R$17,'스테이지별 몬스터 스텟'!AF2222*'(참고)타워 스텟 가치'!$S$17,'스테이지별 몬스터 스텟'!AG2222*'(참고)타워 스텟 가치'!$T$17,'스테이지별 몬스터 스텟'!AH2222*'(참고)타워 스텟 가치'!$U$17,'스테이지별 몬스터 스텟'!AI2222*'(참고)타워 스텟 가치'!$V$17,'스테이지별 몬스터 스텟'!AJ2222*'(참고)타워 스텟 가치'!$W$17,'스테이지별 몬스터 스텟'!AK2222*'(참고)타워 스텟 가치'!$X$17,'스테이지별 몬스터 스텟'!AL2222*'(참고)타워 스텟 가치'!$Y$17)</f>
        <v>1356328.5850000109</v>
      </c>
      <c r="AN2222">
        <v>3</v>
      </c>
    </row>
    <row r="2223" spans="3:40" x14ac:dyDescent="0.3">
      <c r="C2223">
        <v>4</v>
      </c>
      <c r="D2223">
        <f t="shared" si="104"/>
        <v>444</v>
      </c>
      <c r="E2223" s="52">
        <f>VLOOKUP(D2223,'스테이지별 난이도 설정'!B:C,2,0)</f>
        <v>177.60000000000144</v>
      </c>
      <c r="F2223" t="str">
        <f t="shared" si="105"/>
        <v>유니크</v>
      </c>
      <c r="G2223">
        <f t="shared" si="103"/>
        <v>6</v>
      </c>
      <c r="H2223">
        <f>VLOOKUP($F2223,'(참고)타워 스텟 가치'!$B$2:$L$6,H$2,0)+(VLOOKUP($F2223,'(참고)타워 스텟 가치'!$B$2:$L$6,H$2,0)*$E2223)</f>
        <v>4520.8125000000364</v>
      </c>
      <c r="I2223">
        <f>VLOOKUP($F2223,'(참고)타워 스텟 가치'!$B$2:$L$6,I$2,0)+(VLOOKUP($F2223,'(참고)타워 스텟 가치'!$B$2:$L$6,I$2,0)*$E2223)</f>
        <v>904.1625000000073</v>
      </c>
      <c r="J2223">
        <f>VLOOKUP($F2223,'(참고)타워 스텟 가치'!$B$2:$L$6,J$2,0)+(VLOOKUP($F2223,'(참고)타워 스텟 가치'!$B$2:$L$6,J$2,0)*$E2223)</f>
        <v>893000.00000000722</v>
      </c>
      <c r="K2223">
        <f>VLOOKUP($F2223,'(참고)타워 스텟 가치'!$B$2:$L$6,K$2,0)+(VLOOKUP($F2223,'(참고)타워 스텟 가치'!$B$2:$L$6,K$2,0)*$E2223)</f>
        <v>18083.250000000146</v>
      </c>
      <c r="L2223">
        <f>VLOOKUP($F2223,'(참고)타워 스텟 가치'!$B$2:$L$6,L$2,0)+(VLOOKUP($F2223,'(참고)타워 스텟 가치'!$B$2:$L$6,L$2,0)*$E2223)</f>
        <v>301.38750000000243</v>
      </c>
      <c r="M2223">
        <f>VLOOKUP($F2223,'(참고)타워 스텟 가치'!$B$2:$L$6,M$2,0)+(VLOOKUP($F2223,'(참고)타워 스텟 가치'!$B$2:$L$6,M$2,0)*$E2223)</f>
        <v>53.580000000000432</v>
      </c>
      <c r="N2223">
        <f>VLOOKUP($F2223,'(참고)타워 스텟 가치'!$B$2:$L$6,N$2,0)+(VLOOKUP($F2223,'(참고)타워 스텟 가치'!$B$2:$L$6,N$2,0)*$E2223)</f>
        <v>0</v>
      </c>
      <c r="O2223">
        <f>VLOOKUP($F2223,'(참고)타워 스텟 가치'!$B$2:$L$6,O$2,0)+(VLOOKUP($F2223,'(참고)타워 스텟 가치'!$B$2:$L$6,O$2,0)*$E2223)</f>
        <v>0</v>
      </c>
      <c r="P2223">
        <f>VLOOKUP($F2223,'(참고)타워 스텟 가치'!$B$2:$L$6,P$2,0)+(VLOOKUP($F2223,'(참고)타워 스텟 가치'!$B$2:$L$6,P$2,0)*$E2223)</f>
        <v>178.60000000000144</v>
      </c>
      <c r="Q2223">
        <f>SUM('스테이지별 몬스터 스텟'!H2223*'(참고)타워 스텟 가치'!$Q$17,'스테이지별 몬스터 스텟'!I2223*'(참고)타워 스텟 가치'!$R$17,'스테이지별 몬스터 스텟'!J2223*'(참고)타워 스텟 가치'!$S$17,'스테이지별 몬스터 스텟'!K2223*'(참고)타워 스텟 가치'!$T$17,'스테이지별 몬스터 스텟'!L2223*'(참고)타워 스텟 가치'!$U$17,'스테이지별 몬스터 스텟'!M2223*'(참고)타워 스텟 가치'!$V$17,'스테이지별 몬스터 스텟'!N2223*'(참고)타워 스텟 가치'!$W$17,'스테이지별 몬스터 스텟'!O2223*'(참고)타워 스텟 가치'!$X$17,'스테이지별 몬스터 스텟'!P2223*'(참고)타워 스텟 가치'!$Y$17)</f>
        <v>1387077.923750011</v>
      </c>
      <c r="R2223">
        <v>1</v>
      </c>
      <c r="S2223">
        <f>VLOOKUP($F2223,'(참고)타워 스텟 가치'!$B$7:$L$11,S$2,0)+(VLOOKUP($F2223,'(참고)타워 스텟 가치'!$B$7:$L$11,S$2,0)*$E2223)</f>
        <v>1506.9375000000123</v>
      </c>
      <c r="T2223">
        <f>VLOOKUP($F2223,'(참고)타워 스텟 가치'!$B$7:$L$11,T$2,0)+(VLOOKUP($F2223,'(참고)타워 스텟 가치'!$B$7:$L$11,T$2,0)*$E2223)</f>
        <v>2712.487500000022</v>
      </c>
      <c r="U2223">
        <f>VLOOKUP($F2223,'(참고)타워 스텟 가치'!$B$7:$L$11,U$2,0)+(VLOOKUP($F2223,'(참고)타워 스텟 가치'!$B$7:$L$11,U$2,0)*$E2223)</f>
        <v>893000.00000000722</v>
      </c>
      <c r="V2223">
        <f>VLOOKUP($F2223,'(참고)타워 스텟 가치'!$B$7:$L$11,V$2,0)+(VLOOKUP($F2223,'(참고)타워 스텟 가치'!$B$7:$L$11,V$2,0)*$E2223)</f>
        <v>18083.250000000146</v>
      </c>
      <c r="W2223">
        <f>VLOOKUP($F2223,'(참고)타워 스텟 가치'!$B$7:$L$11,W$2,0)+(VLOOKUP($F2223,'(참고)타워 스텟 가치'!$B$7:$L$11,W$2,0)*$E2223)</f>
        <v>301.38750000000243</v>
      </c>
      <c r="X2223">
        <f>VLOOKUP($F2223,'(참고)타워 스텟 가치'!$B$7:$L$11,X$2,0)+(VLOOKUP($F2223,'(참고)타워 스텟 가치'!$B$7:$L$11,X$2,0)*$E2223)</f>
        <v>53.580000000000432</v>
      </c>
      <c r="Y2223">
        <f>VLOOKUP($F2223,'(참고)타워 스텟 가치'!$B$7:$L$11,Y$2,0)+(VLOOKUP($F2223,'(참고)타워 스텟 가치'!$B$7:$L$11,Y$2,0)*$E2223)</f>
        <v>0</v>
      </c>
      <c r="Z2223">
        <f>VLOOKUP($F2223,'(참고)타워 스텟 가치'!$B$7:$L$11,Z$2,0)+(VLOOKUP($F2223,'(참고)타워 스텟 가치'!$B$7:$L$11,Z$2,0)*$E2223)</f>
        <v>0</v>
      </c>
      <c r="AA2223">
        <f>VLOOKUP($F2223,'(참고)타워 스텟 가치'!$B$7:$L$11,AA$2,0)+(VLOOKUP($F2223,'(참고)타워 스텟 가치'!$B$7:$L$11,AA$2,0)*$E2223)</f>
        <v>178.60000000000144</v>
      </c>
      <c r="AB2223">
        <f>SUM('스테이지별 몬스터 스텟'!S2223*'(참고)타워 스텟 가치'!$Q$17,'스테이지별 몬스터 스텟'!T2223*'(참고)타워 스텟 가치'!$R$17,'스테이지별 몬스터 스텟'!U2223*'(참고)타워 스텟 가치'!$S$17,'스테이지별 몬스터 스텟'!V2223*'(참고)타워 스텟 가치'!$T$17,'스테이지별 몬스터 스텟'!W2223*'(참고)타워 스텟 가치'!$U$17,'스테이지별 몬스터 스텟'!X2223*'(참고)타워 스텟 가치'!$V$17,'스테이지별 몬스터 스텟'!Y2223*'(참고)타워 스텟 가치'!$W$17,'스테이지별 몬스터 스텟'!Z2223*'(참고)타워 스텟 가치'!$X$17,'스테이지별 몬스터 스텟'!AA2223*'(참고)타워 스텟 가치'!$Y$17)</f>
        <v>1383762.6612500108</v>
      </c>
      <c r="AC2223">
        <v>2</v>
      </c>
      <c r="AD2223">
        <f>VLOOKUP($F2223,'(참고)타워 스텟 가치'!$B$12:$L$16,AD$2,0)+(VLOOKUP($F2223,'(참고)타워 스텟 가치'!$B$12:$L$16,AD$2,0)*$E2223)</f>
        <v>1506.9375000000123</v>
      </c>
      <c r="AE2223">
        <f>VLOOKUP($F2223,'(참고)타워 스텟 가치'!$B$12:$L$16,AE$2,0)+(VLOOKUP($F2223,'(참고)타워 스텟 가치'!$B$12:$L$16,AE$2,0)*$E2223)</f>
        <v>1808.3250000000146</v>
      </c>
      <c r="AF2223">
        <f>VLOOKUP($F2223,'(참고)타워 스텟 가치'!$B$12:$L$16,AF$2,0)+(VLOOKUP($F2223,'(참고)타워 스텟 가치'!$B$12:$L$16,AF$2,0)*$E2223)</f>
        <v>893000.00000000722</v>
      </c>
      <c r="AG2223">
        <f>VLOOKUP($F2223,'(참고)타워 스텟 가치'!$B$12:$L$16,AG$2,0)+(VLOOKUP($F2223,'(참고)타워 스텟 가치'!$B$12:$L$16,AG$2,0)*$E2223)</f>
        <v>9041.6250000000728</v>
      </c>
      <c r="AH2223">
        <f>VLOOKUP($F2223,'(참고)타워 스텟 가치'!$B$12:$L$16,AH$2,0)+(VLOOKUP($F2223,'(참고)타워 스텟 가치'!$B$12:$L$16,AH$2,0)*$E2223)</f>
        <v>301.38750000000243</v>
      </c>
      <c r="AI2223">
        <f>VLOOKUP($F2223,'(참고)타워 스텟 가치'!$B$12:$L$16,AI$2,0)+(VLOOKUP($F2223,'(참고)타워 스텟 가치'!$B$12:$L$16,AI$2,0)*$E2223)</f>
        <v>53.580000000000432</v>
      </c>
      <c r="AJ2223">
        <f>VLOOKUP($F2223,'(참고)타워 스텟 가치'!$B$12:$L$16,AJ$2,0)+(VLOOKUP($F2223,'(참고)타워 스텟 가치'!$B$12:$L$16,AJ$2,0)*$E2223)</f>
        <v>0</v>
      </c>
      <c r="AK2223">
        <f>VLOOKUP($F2223,'(참고)타워 스텟 가치'!$B$12:$L$16,AK$2,0)+(VLOOKUP($F2223,'(참고)타워 스텟 가치'!$B$12:$L$16,AK$2,0)*$E2223)</f>
        <v>0</v>
      </c>
      <c r="AL2223">
        <f>VLOOKUP($F2223,'(참고)타워 스텟 가치'!$B$12:$L$16,AL$2,0)+(VLOOKUP($F2223,'(참고)타워 스텟 가치'!$B$12:$L$16,AL$2,0)*$E2223)</f>
        <v>357.20000000000289</v>
      </c>
      <c r="AM2223">
        <f>SUM('스테이지별 몬스터 스텟'!AD2223*'(참고)타워 스텟 가치'!$Q$17,'스테이지별 몬스터 스텟'!AE2223*'(참고)타워 스텟 가치'!$R$17,'스테이지별 몬스터 스텟'!AF2223*'(참고)타워 스텟 가치'!$S$17,'스테이지별 몬스터 스텟'!AG2223*'(참고)타워 스텟 가치'!$T$17,'스테이지별 몬스터 스텟'!AH2223*'(참고)타워 스텟 가치'!$U$17,'스테이지별 몬스터 스텟'!AI2223*'(참고)타워 스텟 가치'!$V$17,'스테이지별 몬스터 스텟'!AJ2223*'(참고)타워 스텟 가치'!$W$17,'스테이지별 몬스터 스텟'!AK2223*'(참고)타워 스텟 가치'!$X$17,'스테이지별 몬스터 스텟'!AL2223*'(참고)타워 스텟 가치'!$Y$17)</f>
        <v>1364680.3675000109</v>
      </c>
      <c r="AN2223">
        <v>3</v>
      </c>
    </row>
    <row r="2224" spans="3:40" x14ac:dyDescent="0.3">
      <c r="C2224">
        <v>5</v>
      </c>
      <c r="D2224">
        <f t="shared" si="104"/>
        <v>444</v>
      </c>
      <c r="E2224" s="52">
        <f>VLOOKUP(D2224,'스테이지별 난이도 설정'!B:C,2,0)</f>
        <v>177.60000000000144</v>
      </c>
      <c r="F2224" t="str">
        <f t="shared" si="105"/>
        <v>스페셜</v>
      </c>
      <c r="G2224">
        <f t="shared" si="103"/>
        <v>6</v>
      </c>
      <c r="H2224">
        <f>VLOOKUP($F2224,'(참고)타워 스텟 가치'!$B$2:$L$6,H$2,0)+(VLOOKUP($F2224,'(참고)타워 스텟 가치'!$B$2:$L$6,H$2,0)*$E2224)</f>
        <v>6781.2187500000546</v>
      </c>
      <c r="I2224">
        <f>VLOOKUP($F2224,'(참고)타워 스텟 가치'!$B$2:$L$6,I$2,0)+(VLOOKUP($F2224,'(참고)타워 스텟 가치'!$B$2:$L$6,I$2,0)*$E2224)</f>
        <v>1356.243750000011</v>
      </c>
      <c r="J2224">
        <f>VLOOKUP($F2224,'(참고)타워 스텟 가치'!$B$2:$L$6,J$2,0)+(VLOOKUP($F2224,'(참고)타워 스텟 가치'!$B$2:$L$6,J$2,0)*$E2224)</f>
        <v>893000.00000000722</v>
      </c>
      <c r="K2224">
        <f>VLOOKUP($F2224,'(참고)타워 스텟 가치'!$B$2:$L$6,K$2,0)+(VLOOKUP($F2224,'(참고)타워 스텟 가치'!$B$2:$L$6,K$2,0)*$E2224)</f>
        <v>27124.875000000218</v>
      </c>
      <c r="L2224">
        <f>VLOOKUP($F2224,'(참고)타워 스텟 가치'!$B$2:$L$6,L$2,0)+(VLOOKUP($F2224,'(참고)타워 스텟 가치'!$B$2:$L$6,L$2,0)*$E2224)</f>
        <v>452.08125000000365</v>
      </c>
      <c r="M2224">
        <f>VLOOKUP($F2224,'(참고)타워 스텟 가치'!$B$2:$L$6,M$2,0)+(VLOOKUP($F2224,'(참고)타워 스텟 가치'!$B$2:$L$6,M$2,0)*$E2224)</f>
        <v>53.580000000000432</v>
      </c>
      <c r="N2224">
        <f>VLOOKUP($F2224,'(참고)타워 스텟 가치'!$B$2:$L$6,N$2,0)+(VLOOKUP($F2224,'(참고)타워 스텟 가치'!$B$2:$L$6,N$2,0)*$E2224)</f>
        <v>0</v>
      </c>
      <c r="O2224">
        <f>VLOOKUP($F2224,'(참고)타워 스텟 가치'!$B$2:$L$6,O$2,0)+(VLOOKUP($F2224,'(참고)타워 스텟 가치'!$B$2:$L$6,O$2,0)*$E2224)</f>
        <v>0</v>
      </c>
      <c r="P2224">
        <f>VLOOKUP($F2224,'(참고)타워 스텟 가치'!$B$2:$L$6,P$2,0)+(VLOOKUP($F2224,'(참고)타워 스텟 가치'!$B$2:$L$6,P$2,0)*$E2224)</f>
        <v>178.60000000000144</v>
      </c>
      <c r="Q2224">
        <f>SUM('스테이지별 몬스터 스텟'!H2224*'(참고)타워 스텟 가치'!$Q$17,'스테이지별 몬스터 스텟'!I2224*'(참고)타워 스텟 가치'!$R$17,'스테이지별 몬스터 스텟'!J2224*'(참고)타워 스텟 가치'!$S$17,'스테이지별 몬스터 스텟'!K2224*'(참고)타워 스텟 가치'!$T$17,'스테이지별 몬스터 스텟'!L2224*'(참고)타워 스텟 가치'!$U$17,'스테이지별 몬스터 스텟'!M2224*'(참고)타워 스텟 가치'!$V$17,'스테이지별 몬스터 스텟'!N2224*'(참고)타워 스텟 가치'!$W$17,'스테이지별 몬스터 스텟'!O2224*'(참고)타워 스텟 가치'!$X$17,'스테이지별 몬스터 스텟'!P2224*'(참고)타워 스텟 가치'!$Y$17)</f>
        <v>1410661.4956250114</v>
      </c>
      <c r="R2224">
        <v>1</v>
      </c>
      <c r="S2224">
        <f>VLOOKUP($F2224,'(참고)타워 스텟 가치'!$B$7:$L$11,S$2,0)+(VLOOKUP($F2224,'(참고)타워 스텟 가치'!$B$7:$L$11,S$2,0)*$E2224)</f>
        <v>2260.4062500000182</v>
      </c>
      <c r="T2224">
        <f>VLOOKUP($F2224,'(참고)타워 스텟 가치'!$B$7:$L$11,T$2,0)+(VLOOKUP($F2224,'(참고)타워 스텟 가치'!$B$7:$L$11,T$2,0)*$E2224)</f>
        <v>4068.731250000033</v>
      </c>
      <c r="U2224">
        <f>VLOOKUP($F2224,'(참고)타워 스텟 가치'!$B$7:$L$11,U$2,0)+(VLOOKUP($F2224,'(참고)타워 스텟 가치'!$B$7:$L$11,U$2,0)*$E2224)</f>
        <v>893000.00000000722</v>
      </c>
      <c r="V2224">
        <f>VLOOKUP($F2224,'(참고)타워 스텟 가치'!$B$7:$L$11,V$2,0)+(VLOOKUP($F2224,'(참고)타워 스텟 가치'!$B$7:$L$11,V$2,0)*$E2224)</f>
        <v>27124.875000000218</v>
      </c>
      <c r="W2224">
        <f>VLOOKUP($F2224,'(참고)타워 스텟 가치'!$B$7:$L$11,W$2,0)+(VLOOKUP($F2224,'(참고)타워 스텟 가치'!$B$7:$L$11,W$2,0)*$E2224)</f>
        <v>452.08125000000365</v>
      </c>
      <c r="X2224">
        <f>VLOOKUP($F2224,'(참고)타워 스텟 가치'!$B$7:$L$11,X$2,0)+(VLOOKUP($F2224,'(참고)타워 스텟 가치'!$B$7:$L$11,X$2,0)*$E2224)</f>
        <v>53.580000000000432</v>
      </c>
      <c r="Y2224">
        <f>VLOOKUP($F2224,'(참고)타워 스텟 가치'!$B$7:$L$11,Y$2,0)+(VLOOKUP($F2224,'(참고)타워 스텟 가치'!$B$7:$L$11,Y$2,0)*$E2224)</f>
        <v>0</v>
      </c>
      <c r="Z2224">
        <f>VLOOKUP($F2224,'(참고)타워 스텟 가치'!$B$7:$L$11,Z$2,0)+(VLOOKUP($F2224,'(참고)타워 스텟 가치'!$B$7:$L$11,Z$2,0)*$E2224)</f>
        <v>0</v>
      </c>
      <c r="AA2224">
        <f>VLOOKUP($F2224,'(참고)타워 스텟 가치'!$B$7:$L$11,AA$2,0)+(VLOOKUP($F2224,'(참고)타워 스텟 가치'!$B$7:$L$11,AA$2,0)*$E2224)</f>
        <v>178.60000000000144</v>
      </c>
      <c r="AB2224">
        <f>SUM('스테이지별 몬스터 스텟'!S2224*'(참고)타워 스텟 가치'!$Q$17,'스테이지별 몬스터 스텟'!T2224*'(참고)타워 스텟 가치'!$R$17,'스테이지별 몬스터 스텟'!U2224*'(참고)타워 스텟 가치'!$S$17,'스테이지별 몬스터 스텟'!V2224*'(참고)타워 스텟 가치'!$T$17,'스테이지별 몬스터 스텟'!W2224*'(참고)타워 스텟 가치'!$U$17,'스테이지별 몬스터 스텟'!X2224*'(참고)타워 스텟 가치'!$V$17,'스테이지별 몬스터 스텟'!Y2224*'(참고)타워 스텟 가치'!$W$17,'스테이지별 몬스터 스텟'!Z2224*'(참고)타워 스텟 가치'!$X$17,'스테이지별 몬스터 스텟'!AA2224*'(참고)타워 스텟 가치'!$Y$17)</f>
        <v>1405688.6018750113</v>
      </c>
      <c r="AC2224">
        <v>2</v>
      </c>
      <c r="AD2224">
        <f>VLOOKUP($F2224,'(참고)타워 스텟 가치'!$B$12:$L$16,AD$2,0)+(VLOOKUP($F2224,'(참고)타워 스텟 가치'!$B$12:$L$16,AD$2,0)*$E2224)</f>
        <v>2260.4062500000182</v>
      </c>
      <c r="AE2224">
        <f>VLOOKUP($F2224,'(참고)타워 스텟 가치'!$B$12:$L$16,AE$2,0)+(VLOOKUP($F2224,'(참고)타워 스텟 가치'!$B$12:$L$16,AE$2,0)*$E2224)</f>
        <v>2712.487500000022</v>
      </c>
      <c r="AF2224">
        <f>VLOOKUP($F2224,'(참고)타워 스텟 가치'!$B$12:$L$16,AF$2,0)+(VLOOKUP($F2224,'(참고)타워 스텟 가치'!$B$12:$L$16,AF$2,0)*$E2224)</f>
        <v>893000.00000000722</v>
      </c>
      <c r="AG2224">
        <f>VLOOKUP($F2224,'(참고)타워 스텟 가치'!$B$12:$L$16,AG$2,0)+(VLOOKUP($F2224,'(참고)타워 스텟 가치'!$B$12:$L$16,AG$2,0)*$E2224)</f>
        <v>13562.437500000109</v>
      </c>
      <c r="AH2224">
        <f>VLOOKUP($F2224,'(참고)타워 스텟 가치'!$B$12:$L$16,AH$2,0)+(VLOOKUP($F2224,'(참고)타워 스텟 가치'!$B$12:$L$16,AH$2,0)*$E2224)</f>
        <v>452.08125000000365</v>
      </c>
      <c r="AI2224">
        <f>VLOOKUP($F2224,'(참고)타워 스텟 가치'!$B$12:$L$16,AI$2,0)+(VLOOKUP($F2224,'(참고)타워 스텟 가치'!$B$12:$L$16,AI$2,0)*$E2224)</f>
        <v>53.580000000000432</v>
      </c>
      <c r="AJ2224">
        <f>VLOOKUP($F2224,'(참고)타워 스텟 가치'!$B$12:$L$16,AJ$2,0)+(VLOOKUP($F2224,'(참고)타워 스텟 가치'!$B$12:$L$16,AJ$2,0)*$E2224)</f>
        <v>0</v>
      </c>
      <c r="AK2224">
        <f>VLOOKUP($F2224,'(참고)타워 스텟 가치'!$B$12:$L$16,AK$2,0)+(VLOOKUP($F2224,'(참고)타워 스텟 가치'!$B$12:$L$16,AK$2,0)*$E2224)</f>
        <v>0</v>
      </c>
      <c r="AL2224">
        <f>VLOOKUP($F2224,'(참고)타워 스텟 가치'!$B$12:$L$16,AL$2,0)+(VLOOKUP($F2224,'(참고)타워 스텟 가치'!$B$12:$L$16,AL$2,0)*$E2224)</f>
        <v>357.20000000000289</v>
      </c>
      <c r="AM2224">
        <f>SUM('스테이지별 몬스터 스텟'!AD2224*'(참고)타워 스텟 가치'!$Q$17,'스테이지별 몬스터 스텟'!AE2224*'(참고)타워 스텟 가치'!$R$17,'스테이지별 몬스터 스텟'!AF2224*'(참고)타워 스텟 가치'!$S$17,'스테이지별 몬스터 스텟'!AG2224*'(참고)타워 스텟 가치'!$T$17,'스테이지별 몬스터 스텟'!AH2224*'(참고)타워 스텟 가치'!$U$17,'스테이지별 몬스터 스텟'!AI2224*'(참고)타워 스텟 가치'!$V$17,'스테이지별 몬스터 스텟'!AJ2224*'(참고)타워 스텟 가치'!$W$17,'스테이지별 몬스터 스텟'!AK2224*'(참고)타워 스텟 가치'!$X$17,'스테이지별 몬스터 스텟'!AL2224*'(참고)타워 스텟 가치'!$Y$17)</f>
        <v>1376886.5612500112</v>
      </c>
      <c r="AN2224">
        <v>3</v>
      </c>
    </row>
    <row r="2225" spans="3:40" x14ac:dyDescent="0.3">
      <c r="C2225">
        <v>1</v>
      </c>
      <c r="D2225">
        <f t="shared" si="104"/>
        <v>445</v>
      </c>
      <c r="E2225" s="52">
        <f>VLOOKUP(D2225,'스테이지별 난이도 설정'!B:C,2,0)</f>
        <v>178.00000000000145</v>
      </c>
      <c r="F2225" t="str">
        <f t="shared" si="105"/>
        <v>일반</v>
      </c>
      <c r="G2225">
        <f t="shared" si="103"/>
        <v>6</v>
      </c>
      <c r="H2225">
        <f>VLOOKUP($F2225,'(참고)타워 스텟 가치'!$B$2:$L$6,H$2,0)+(VLOOKUP($F2225,'(참고)타워 스텟 가치'!$B$2:$L$6,H$2,0)*$E2225)</f>
        <v>1342.5000000000109</v>
      </c>
      <c r="I2225">
        <f>VLOOKUP($F2225,'(참고)타워 스텟 가치'!$B$2:$L$6,I$2,0)+(VLOOKUP($F2225,'(참고)타워 스텟 가치'!$B$2:$L$6,I$2,0)*$E2225)</f>
        <v>268.50000000000216</v>
      </c>
      <c r="J2225">
        <f>VLOOKUP($F2225,'(참고)타워 스텟 가치'!$B$2:$L$6,J$2,0)+(VLOOKUP($F2225,'(참고)타워 스텟 가치'!$B$2:$L$6,J$2,0)*$E2225)</f>
        <v>895000.00000000722</v>
      </c>
      <c r="K2225">
        <f>VLOOKUP($F2225,'(참고)타워 스텟 가치'!$B$2:$L$6,K$2,0)+(VLOOKUP($F2225,'(참고)타워 스텟 가치'!$B$2:$L$6,K$2,0)*$E2225)</f>
        <v>5370.0000000000437</v>
      </c>
      <c r="L2225">
        <f>VLOOKUP($F2225,'(참고)타워 스텟 가치'!$B$2:$L$6,L$2,0)+(VLOOKUP($F2225,'(참고)타워 스텟 가치'!$B$2:$L$6,L$2,0)*$E2225)</f>
        <v>89.500000000000725</v>
      </c>
      <c r="M2225">
        <f>VLOOKUP($F2225,'(참고)타워 스텟 가치'!$B$2:$L$6,M$2,0)+(VLOOKUP($F2225,'(참고)타워 스텟 가치'!$B$2:$L$6,M$2,0)*$E2225)</f>
        <v>53.700000000000429</v>
      </c>
      <c r="N2225">
        <f>VLOOKUP($F2225,'(참고)타워 스텟 가치'!$B$2:$L$6,N$2,0)+(VLOOKUP($F2225,'(참고)타워 스텟 가치'!$B$2:$L$6,N$2,0)*$E2225)</f>
        <v>0</v>
      </c>
      <c r="O2225">
        <f>VLOOKUP($F2225,'(참고)타워 스텟 가치'!$B$2:$L$6,O$2,0)+(VLOOKUP($F2225,'(참고)타워 스텟 가치'!$B$2:$L$6,O$2,0)*$E2225)</f>
        <v>0</v>
      </c>
      <c r="P2225">
        <f>VLOOKUP($F2225,'(참고)타워 스텟 가치'!$B$2:$L$6,P$2,0)+(VLOOKUP($F2225,'(참고)타워 스텟 가치'!$B$2:$L$6,P$2,0)*$E2225)</f>
        <v>125.30000000000101</v>
      </c>
      <c r="Q2225">
        <f>SUM('스테이지별 몬스터 스텟'!H2225*'(참고)타워 스텟 가치'!$Q$17,'스테이지별 몬스터 스텟'!I2225*'(참고)타워 스텟 가치'!$R$17,'스테이지별 몬스터 스텟'!J2225*'(참고)타워 스텟 가치'!$S$17,'스테이지별 몬스터 스텟'!K2225*'(참고)타워 스텟 가치'!$T$17,'스테이지별 몬스터 스텟'!L2225*'(참고)타워 스텟 가치'!$U$17,'스테이지별 몬스터 스텟'!M2225*'(참고)타워 스텟 가치'!$V$17,'스테이지별 몬스터 스텟'!N2225*'(참고)타워 스텟 가치'!$W$17,'스테이지별 몬스터 스텟'!O2225*'(참고)타워 스텟 가치'!$X$17,'스테이지별 몬스터 스텟'!P2225*'(참고)타워 스텟 가치'!$Y$17)</f>
        <v>1356811.0500000108</v>
      </c>
      <c r="R2225">
        <v>1</v>
      </c>
      <c r="S2225">
        <f>VLOOKUP($F2225,'(참고)타워 스텟 가치'!$B$7:$L$11,S$2,0)+(VLOOKUP($F2225,'(참고)타워 스텟 가치'!$B$7:$L$11,S$2,0)*$E2225)</f>
        <v>447.50000000000364</v>
      </c>
      <c r="T2225">
        <f>VLOOKUP($F2225,'(참고)타워 스텟 가치'!$B$7:$L$11,T$2,0)+(VLOOKUP($F2225,'(참고)타워 스텟 가치'!$B$7:$L$11,T$2,0)*$E2225)</f>
        <v>805.50000000000648</v>
      </c>
      <c r="U2225">
        <f>VLOOKUP($F2225,'(참고)타워 스텟 가치'!$B$7:$L$11,U$2,0)+(VLOOKUP($F2225,'(참고)타워 스텟 가치'!$B$7:$L$11,U$2,0)*$E2225)</f>
        <v>895000.00000000722</v>
      </c>
      <c r="V2225">
        <f>VLOOKUP($F2225,'(참고)타워 스텟 가치'!$B$7:$L$11,V$2,0)+(VLOOKUP($F2225,'(참고)타워 스텟 가치'!$B$7:$L$11,V$2,0)*$E2225)</f>
        <v>5370.0000000000437</v>
      </c>
      <c r="W2225">
        <f>VLOOKUP($F2225,'(참고)타워 스텟 가치'!$B$7:$L$11,W$2,0)+(VLOOKUP($F2225,'(참고)타워 스텟 가치'!$B$7:$L$11,W$2,0)*$E2225)</f>
        <v>89.500000000000725</v>
      </c>
      <c r="X2225">
        <f>VLOOKUP($F2225,'(참고)타워 스텟 가치'!$B$7:$L$11,X$2,0)+(VLOOKUP($F2225,'(참고)타워 스텟 가치'!$B$7:$L$11,X$2,0)*$E2225)</f>
        <v>53.700000000000429</v>
      </c>
      <c r="Y2225">
        <f>VLOOKUP($F2225,'(참고)타워 스텟 가치'!$B$7:$L$11,Y$2,0)+(VLOOKUP($F2225,'(참고)타워 스텟 가치'!$B$7:$L$11,Y$2,0)*$E2225)</f>
        <v>0</v>
      </c>
      <c r="Z2225">
        <f>VLOOKUP($F2225,'(참고)타워 스텟 가치'!$B$7:$L$11,Z$2,0)+(VLOOKUP($F2225,'(참고)타워 스텟 가치'!$B$7:$L$11,Z$2,0)*$E2225)</f>
        <v>0</v>
      </c>
      <c r="AA2225">
        <f>VLOOKUP($F2225,'(참고)타워 스텟 가치'!$B$7:$L$11,AA$2,0)+(VLOOKUP($F2225,'(참고)타워 스텟 가치'!$B$7:$L$11,AA$2,0)*$E2225)</f>
        <v>125.30000000000101</v>
      </c>
      <c r="AB2225">
        <f>SUM('스테이지별 몬스터 스텟'!S2225*'(참고)타워 스텟 가치'!$Q$17,'스테이지별 몬스터 스텟'!T2225*'(참고)타워 스텟 가치'!$R$17,'스테이지별 몬스터 스텟'!U2225*'(참고)타워 스텟 가치'!$S$17,'스테이지별 몬스터 스텟'!V2225*'(참고)타워 스텟 가치'!$T$17,'스테이지별 몬스터 스텟'!W2225*'(참고)타워 스텟 가치'!$U$17,'스테이지별 몬스터 스텟'!X2225*'(참고)타워 스텟 가치'!$V$17,'스테이지별 몬스터 스텟'!Y2225*'(참고)타워 스텟 가치'!$W$17,'스테이지별 몬스터 스텟'!Z2225*'(참고)타워 스텟 가치'!$X$17,'스테이지별 몬스터 스텟'!AA2225*'(참고)타워 스텟 가치'!$Y$17)</f>
        <v>1355826.5500000108</v>
      </c>
      <c r="AC2225">
        <v>2</v>
      </c>
      <c r="AD2225">
        <f>VLOOKUP($F2225,'(참고)타워 스텟 가치'!$B$12:$L$16,AD$2,0)+(VLOOKUP($F2225,'(참고)타워 스텟 가치'!$B$12:$L$16,AD$2,0)*$E2225)</f>
        <v>447.50000000000364</v>
      </c>
      <c r="AE2225">
        <f>VLOOKUP($F2225,'(참고)타워 스텟 가치'!$B$12:$L$16,AE$2,0)+(VLOOKUP($F2225,'(참고)타워 스텟 가치'!$B$12:$L$16,AE$2,0)*$E2225)</f>
        <v>537.00000000000432</v>
      </c>
      <c r="AF2225">
        <f>VLOOKUP($F2225,'(참고)타워 스텟 가치'!$B$12:$L$16,AF$2,0)+(VLOOKUP($F2225,'(참고)타워 스텟 가치'!$B$12:$L$16,AF$2,0)*$E2225)</f>
        <v>895000.00000000722</v>
      </c>
      <c r="AG2225">
        <f>VLOOKUP($F2225,'(참고)타워 스텟 가치'!$B$12:$L$16,AG$2,0)+(VLOOKUP($F2225,'(참고)타워 스텟 가치'!$B$12:$L$16,AG$2,0)*$E2225)</f>
        <v>2685.0000000000218</v>
      </c>
      <c r="AH2225">
        <f>VLOOKUP($F2225,'(참고)타워 스텟 가치'!$B$12:$L$16,AH$2,0)+(VLOOKUP($F2225,'(참고)타워 스텟 가치'!$B$12:$L$16,AH$2,0)*$E2225)</f>
        <v>89.500000000000725</v>
      </c>
      <c r="AI2225">
        <f>VLOOKUP($F2225,'(참고)타워 스텟 가치'!$B$12:$L$16,AI$2,0)+(VLOOKUP($F2225,'(참고)타워 스텟 가치'!$B$12:$L$16,AI$2,0)*$E2225)</f>
        <v>53.700000000000429</v>
      </c>
      <c r="AJ2225">
        <f>VLOOKUP($F2225,'(참고)타워 스텟 가치'!$B$12:$L$16,AJ$2,0)+(VLOOKUP($F2225,'(참고)타워 스텟 가치'!$B$12:$L$16,AJ$2,0)*$E2225)</f>
        <v>0</v>
      </c>
      <c r="AK2225">
        <f>VLOOKUP($F2225,'(참고)타워 스텟 가치'!$B$12:$L$16,AK$2,0)+(VLOOKUP($F2225,'(참고)타워 스텟 가치'!$B$12:$L$16,AK$2,0)*$E2225)</f>
        <v>0</v>
      </c>
      <c r="AL2225">
        <f>VLOOKUP($F2225,'(참고)타워 스텟 가치'!$B$12:$L$16,AL$2,0)+(VLOOKUP($F2225,'(참고)타워 스텟 가치'!$B$12:$L$16,AL$2,0)*$E2225)</f>
        <v>250.60000000000201</v>
      </c>
      <c r="AM2225">
        <f>SUM('스테이지별 몬스터 스텟'!AD2225*'(참고)타워 스텟 가치'!$Q$17,'스테이지별 몬스터 스텟'!AE2225*'(참고)타워 스텟 가치'!$R$17,'스테이지별 몬스터 스텟'!AF2225*'(참고)타워 스텟 가치'!$S$17,'스테이지별 몬스터 스텟'!AG2225*'(참고)타워 스텟 가치'!$T$17,'스테이지별 몬스터 스텟'!AH2225*'(참고)타워 스텟 가치'!$U$17,'스테이지별 몬스터 스텟'!AI2225*'(참고)타워 스텟 가치'!$V$17,'스테이지별 몬스터 스텟'!AJ2225*'(참고)타워 스텟 가치'!$W$17,'스테이지별 몬스터 스텟'!AK2225*'(참고)타워 스텟 가치'!$X$17,'스테이지별 몬스터 스텟'!AL2225*'(참고)타워 스텟 가치'!$Y$17)</f>
        <v>1350304.4000000106</v>
      </c>
      <c r="AN2225">
        <v>3</v>
      </c>
    </row>
    <row r="2226" spans="3:40" x14ac:dyDescent="0.3">
      <c r="C2226">
        <v>2</v>
      </c>
      <c r="D2226">
        <f t="shared" si="104"/>
        <v>445</v>
      </c>
      <c r="E2226" s="52">
        <f>VLOOKUP(D2226,'스테이지별 난이도 설정'!B:C,2,0)</f>
        <v>178.00000000000145</v>
      </c>
      <c r="F2226" t="str">
        <f t="shared" si="105"/>
        <v>레어</v>
      </c>
      <c r="G2226">
        <f t="shared" si="103"/>
        <v>6</v>
      </c>
      <c r="H2226">
        <f>VLOOKUP($F2226,'(참고)타워 스텟 가치'!$B$2:$L$6,H$2,0)+(VLOOKUP($F2226,'(참고)타워 스텟 가치'!$B$2:$L$6,H$2,0)*$E2226)</f>
        <v>2013.7500000000164</v>
      </c>
      <c r="I2226">
        <f>VLOOKUP($F2226,'(참고)타워 스텟 가치'!$B$2:$L$6,I$2,0)+(VLOOKUP($F2226,'(참고)타워 스텟 가치'!$B$2:$L$6,I$2,0)*$E2226)</f>
        <v>402.75000000000324</v>
      </c>
      <c r="J2226">
        <f>VLOOKUP($F2226,'(참고)타워 스텟 가치'!$B$2:$L$6,J$2,0)+(VLOOKUP($F2226,'(참고)타워 스텟 가치'!$B$2:$L$6,J$2,0)*$E2226)</f>
        <v>895000.00000000722</v>
      </c>
      <c r="K2226">
        <f>VLOOKUP($F2226,'(참고)타워 스텟 가치'!$B$2:$L$6,K$2,0)+(VLOOKUP($F2226,'(참고)타워 스텟 가치'!$B$2:$L$6,K$2,0)*$E2226)</f>
        <v>8055.0000000000655</v>
      </c>
      <c r="L2226">
        <f>VLOOKUP($F2226,'(참고)타워 스텟 가치'!$B$2:$L$6,L$2,0)+(VLOOKUP($F2226,'(참고)타워 스텟 가치'!$B$2:$L$6,L$2,0)*$E2226)</f>
        <v>134.25000000000108</v>
      </c>
      <c r="M2226">
        <f>VLOOKUP($F2226,'(참고)타워 스텟 가치'!$B$2:$L$6,M$2,0)+(VLOOKUP($F2226,'(참고)타워 스텟 가치'!$B$2:$L$6,M$2,0)*$E2226)</f>
        <v>53.700000000000429</v>
      </c>
      <c r="N2226">
        <f>VLOOKUP($F2226,'(참고)타워 스텟 가치'!$B$2:$L$6,N$2,0)+(VLOOKUP($F2226,'(참고)타워 스텟 가치'!$B$2:$L$6,N$2,0)*$E2226)</f>
        <v>0</v>
      </c>
      <c r="O2226">
        <f>VLOOKUP($F2226,'(참고)타워 스텟 가치'!$B$2:$L$6,O$2,0)+(VLOOKUP($F2226,'(참고)타워 스텟 가치'!$B$2:$L$6,O$2,0)*$E2226)</f>
        <v>0</v>
      </c>
      <c r="P2226">
        <f>VLOOKUP($F2226,'(참고)타워 스텟 가치'!$B$2:$L$6,P$2,0)+(VLOOKUP($F2226,'(참고)타워 스텟 가치'!$B$2:$L$6,P$2,0)*$E2226)</f>
        <v>125.30000000000101</v>
      </c>
      <c r="Q2226">
        <f>SUM('스테이지별 몬스터 스텟'!H2226*'(참고)타워 스텟 가치'!$Q$17,'스테이지별 몬스터 스텟'!I2226*'(참고)타워 스텟 가치'!$R$17,'스테이지별 몬스터 스텟'!J2226*'(참고)타워 스텟 가치'!$S$17,'스테이지별 몬스터 스텟'!K2226*'(참고)타워 스텟 가치'!$T$17,'스테이지별 몬스터 스텟'!L2226*'(참고)타워 스텟 가치'!$U$17,'스테이지별 몬스터 스텟'!M2226*'(참고)타워 스텟 가치'!$V$17,'스테이지별 몬스터 스텟'!N2226*'(참고)타워 스텟 가치'!$W$17,'스테이지별 몬스터 스텟'!O2226*'(참고)타워 스텟 가치'!$X$17,'스테이지별 몬스터 스텟'!P2226*'(참고)타워 스텟 가치'!$Y$17)</f>
        <v>1363814.425000011</v>
      </c>
      <c r="R2226">
        <v>1</v>
      </c>
      <c r="S2226">
        <f>VLOOKUP($F2226,'(참고)타워 스텟 가치'!$B$7:$L$11,S$2,0)+(VLOOKUP($F2226,'(참고)타워 스텟 가치'!$B$7:$L$11,S$2,0)*$E2226)</f>
        <v>671.25000000000546</v>
      </c>
      <c r="T2226">
        <f>VLOOKUP($F2226,'(참고)타워 스텟 가치'!$B$7:$L$11,T$2,0)+(VLOOKUP($F2226,'(참고)타워 스텟 가치'!$B$7:$L$11,T$2,0)*$E2226)</f>
        <v>1208.2500000000098</v>
      </c>
      <c r="U2226">
        <f>VLOOKUP($F2226,'(참고)타워 스텟 가치'!$B$7:$L$11,U$2,0)+(VLOOKUP($F2226,'(참고)타워 스텟 가치'!$B$7:$L$11,U$2,0)*$E2226)</f>
        <v>895000.00000000722</v>
      </c>
      <c r="V2226">
        <f>VLOOKUP($F2226,'(참고)타워 스텟 가치'!$B$7:$L$11,V$2,0)+(VLOOKUP($F2226,'(참고)타워 스텟 가치'!$B$7:$L$11,V$2,0)*$E2226)</f>
        <v>8055.0000000000655</v>
      </c>
      <c r="W2226">
        <f>VLOOKUP($F2226,'(참고)타워 스텟 가치'!$B$7:$L$11,W$2,0)+(VLOOKUP($F2226,'(참고)타워 스텟 가치'!$B$7:$L$11,W$2,0)*$E2226)</f>
        <v>134.25000000000108</v>
      </c>
      <c r="X2226">
        <f>VLOOKUP($F2226,'(참고)타워 스텟 가치'!$B$7:$L$11,X$2,0)+(VLOOKUP($F2226,'(참고)타워 스텟 가치'!$B$7:$L$11,X$2,0)*$E2226)</f>
        <v>53.700000000000429</v>
      </c>
      <c r="Y2226">
        <f>VLOOKUP($F2226,'(참고)타워 스텟 가치'!$B$7:$L$11,Y$2,0)+(VLOOKUP($F2226,'(참고)타워 스텟 가치'!$B$7:$L$11,Y$2,0)*$E2226)</f>
        <v>0</v>
      </c>
      <c r="Z2226">
        <f>VLOOKUP($F2226,'(참고)타워 스텟 가치'!$B$7:$L$11,Z$2,0)+(VLOOKUP($F2226,'(참고)타워 스텟 가치'!$B$7:$L$11,Z$2,0)*$E2226)</f>
        <v>0</v>
      </c>
      <c r="AA2226">
        <f>VLOOKUP($F2226,'(참고)타워 스텟 가치'!$B$7:$L$11,AA$2,0)+(VLOOKUP($F2226,'(참고)타워 스텟 가치'!$B$7:$L$11,AA$2,0)*$E2226)</f>
        <v>125.30000000000101</v>
      </c>
      <c r="AB2226">
        <f>SUM('스테이지별 몬스터 스텟'!S2226*'(참고)타워 스텟 가치'!$Q$17,'스테이지별 몬스터 스텟'!T2226*'(참고)타워 스텟 가치'!$R$17,'스테이지별 몬스터 스텟'!U2226*'(참고)타워 스텟 가치'!$S$17,'스테이지별 몬스터 스텟'!V2226*'(참고)타워 스텟 가치'!$T$17,'스테이지별 몬스터 스텟'!W2226*'(참고)타워 스텟 가치'!$U$17,'스테이지별 몬스터 스텟'!X2226*'(참고)타워 스텟 가치'!$V$17,'스테이지별 몬스터 스텟'!Y2226*'(참고)타워 스텟 가치'!$W$17,'스테이지별 몬스터 스텟'!Z2226*'(참고)타워 스텟 가치'!$X$17,'스테이지별 몬스터 스텟'!AA2226*'(참고)타워 스텟 가치'!$Y$17)</f>
        <v>1362337.675000011</v>
      </c>
      <c r="AC2226">
        <v>2</v>
      </c>
      <c r="AD2226">
        <f>VLOOKUP($F2226,'(참고)타워 스텟 가치'!$B$12:$L$16,AD$2,0)+(VLOOKUP($F2226,'(참고)타워 스텟 가치'!$B$12:$L$16,AD$2,0)*$E2226)</f>
        <v>671.25000000000546</v>
      </c>
      <c r="AE2226">
        <f>VLOOKUP($F2226,'(참고)타워 스텟 가치'!$B$12:$L$16,AE$2,0)+(VLOOKUP($F2226,'(참고)타워 스텟 가치'!$B$12:$L$16,AE$2,0)*$E2226)</f>
        <v>805.50000000000648</v>
      </c>
      <c r="AF2226">
        <f>VLOOKUP($F2226,'(참고)타워 스텟 가치'!$B$12:$L$16,AF$2,0)+(VLOOKUP($F2226,'(참고)타워 스텟 가치'!$B$12:$L$16,AF$2,0)*$E2226)</f>
        <v>895000.00000000722</v>
      </c>
      <c r="AG2226">
        <f>VLOOKUP($F2226,'(참고)타워 스텟 가치'!$B$12:$L$16,AG$2,0)+(VLOOKUP($F2226,'(참고)타워 스텟 가치'!$B$12:$L$16,AG$2,0)*$E2226)</f>
        <v>4027.5000000000327</v>
      </c>
      <c r="AH2226">
        <f>VLOOKUP($F2226,'(참고)타워 스텟 가치'!$B$12:$L$16,AH$2,0)+(VLOOKUP($F2226,'(참고)타워 스텟 가치'!$B$12:$L$16,AH$2,0)*$E2226)</f>
        <v>134.25000000000108</v>
      </c>
      <c r="AI2226">
        <f>VLOOKUP($F2226,'(참고)타워 스텟 가치'!$B$12:$L$16,AI$2,0)+(VLOOKUP($F2226,'(참고)타워 스텟 가치'!$B$12:$L$16,AI$2,0)*$E2226)</f>
        <v>53.700000000000429</v>
      </c>
      <c r="AJ2226">
        <f>VLOOKUP($F2226,'(참고)타워 스텟 가치'!$B$12:$L$16,AJ$2,0)+(VLOOKUP($F2226,'(참고)타워 스텟 가치'!$B$12:$L$16,AJ$2,0)*$E2226)</f>
        <v>0</v>
      </c>
      <c r="AK2226">
        <f>VLOOKUP($F2226,'(참고)타워 스텟 가치'!$B$12:$L$16,AK$2,0)+(VLOOKUP($F2226,'(참고)타워 스텟 가치'!$B$12:$L$16,AK$2,0)*$E2226)</f>
        <v>0</v>
      </c>
      <c r="AL2226">
        <f>VLOOKUP($F2226,'(참고)타워 스텟 가치'!$B$12:$L$16,AL$2,0)+(VLOOKUP($F2226,'(참고)타워 스텟 가치'!$B$12:$L$16,AL$2,0)*$E2226)</f>
        <v>250.60000000000201</v>
      </c>
      <c r="AM2226">
        <f>SUM('스테이지별 몬스터 스텟'!AD2226*'(참고)타워 스텟 가치'!$Q$17,'스테이지별 몬스터 스텟'!AE2226*'(참고)타워 스텟 가치'!$R$17,'스테이지별 몬스터 스텟'!AF2226*'(참고)타워 스텟 가치'!$S$17,'스테이지별 몬스터 스텟'!AG2226*'(참고)타워 스텟 가치'!$T$17,'스테이지별 몬스터 스텟'!AH2226*'(참고)타워 스텟 가치'!$U$17,'스테이지별 몬스터 스텟'!AI2226*'(참고)타워 스텟 가치'!$V$17,'스테이지별 몬스터 스텟'!AJ2226*'(참고)타워 스텟 가치'!$W$17,'스테이지별 몬스터 스텟'!AK2226*'(참고)타워 스텟 가치'!$X$17,'스테이지별 몬스터 스텟'!AL2226*'(참고)타워 스텟 가치'!$Y$17)</f>
        <v>1353929.1500000106</v>
      </c>
      <c r="AN2226">
        <v>3</v>
      </c>
    </row>
    <row r="2227" spans="3:40" x14ac:dyDescent="0.3">
      <c r="C2227">
        <v>3</v>
      </c>
      <c r="D2227">
        <f t="shared" si="104"/>
        <v>445</v>
      </c>
      <c r="E2227" s="52">
        <f>VLOOKUP(D2227,'스테이지별 난이도 설정'!B:C,2,0)</f>
        <v>178.00000000000145</v>
      </c>
      <c r="F2227" t="str">
        <f t="shared" si="105"/>
        <v>에픽</v>
      </c>
      <c r="G2227">
        <f t="shared" si="103"/>
        <v>6</v>
      </c>
      <c r="H2227">
        <f>VLOOKUP($F2227,'(참고)타워 스텟 가치'!$B$2:$L$6,H$2,0)+(VLOOKUP($F2227,'(참고)타워 스텟 가치'!$B$2:$L$6,H$2,0)*$E2227)</f>
        <v>3020.6250000000246</v>
      </c>
      <c r="I2227">
        <f>VLOOKUP($F2227,'(참고)타워 스텟 가치'!$B$2:$L$6,I$2,0)+(VLOOKUP($F2227,'(참고)타워 스텟 가치'!$B$2:$L$6,I$2,0)*$E2227)</f>
        <v>604.12500000000489</v>
      </c>
      <c r="J2227">
        <f>VLOOKUP($F2227,'(참고)타워 스텟 가치'!$B$2:$L$6,J$2,0)+(VLOOKUP($F2227,'(참고)타워 스텟 가치'!$B$2:$L$6,J$2,0)*$E2227)</f>
        <v>895000.00000000722</v>
      </c>
      <c r="K2227">
        <f>VLOOKUP($F2227,'(참고)타워 스텟 가치'!$B$2:$L$6,K$2,0)+(VLOOKUP($F2227,'(참고)타워 스텟 가치'!$B$2:$L$6,K$2,0)*$E2227)</f>
        <v>12082.500000000098</v>
      </c>
      <c r="L2227">
        <f>VLOOKUP($F2227,'(참고)타워 스텟 가치'!$B$2:$L$6,L$2,0)+(VLOOKUP($F2227,'(참고)타워 스텟 가치'!$B$2:$L$6,L$2,0)*$E2227)</f>
        <v>201.37500000000162</v>
      </c>
      <c r="M2227">
        <f>VLOOKUP($F2227,'(참고)타워 스텟 가치'!$B$2:$L$6,M$2,0)+(VLOOKUP($F2227,'(참고)타워 스텟 가치'!$B$2:$L$6,M$2,0)*$E2227)</f>
        <v>53.700000000000429</v>
      </c>
      <c r="N2227">
        <f>VLOOKUP($F2227,'(참고)타워 스텟 가치'!$B$2:$L$6,N$2,0)+(VLOOKUP($F2227,'(참고)타워 스텟 가치'!$B$2:$L$6,N$2,0)*$E2227)</f>
        <v>0</v>
      </c>
      <c r="O2227">
        <f>VLOOKUP($F2227,'(참고)타워 스텟 가치'!$B$2:$L$6,O$2,0)+(VLOOKUP($F2227,'(참고)타워 스텟 가치'!$B$2:$L$6,O$2,0)*$E2227)</f>
        <v>0</v>
      </c>
      <c r="P2227">
        <f>VLOOKUP($F2227,'(참고)타워 스텟 가치'!$B$2:$L$6,P$2,0)+(VLOOKUP($F2227,'(참고)타워 스텟 가치'!$B$2:$L$6,P$2,0)*$E2227)</f>
        <v>125.30000000000101</v>
      </c>
      <c r="Q2227">
        <f>SUM('스테이지별 몬스터 스텟'!H2227*'(참고)타워 스텟 가치'!$Q$17,'스테이지별 몬스터 스텟'!I2227*'(참고)타워 스텟 가치'!$R$17,'스테이지별 몬스터 스텟'!J2227*'(참고)타워 스텟 가치'!$S$17,'스테이지별 몬스터 스텟'!K2227*'(참고)타워 스텟 가치'!$T$17,'스테이지별 몬스터 스텟'!L2227*'(참고)타워 스텟 가치'!$U$17,'스테이지별 몬스터 스텟'!M2227*'(참고)타워 스텟 가치'!$V$17,'스테이지별 몬스터 스텟'!N2227*'(참고)타워 스텟 가치'!$W$17,'스테이지별 몬스터 스텟'!O2227*'(참고)타워 스텟 가치'!$X$17,'스테이지별 몬스터 스텟'!P2227*'(참고)타워 스텟 가치'!$Y$17)</f>
        <v>1374319.487500011</v>
      </c>
      <c r="R2227">
        <v>1</v>
      </c>
      <c r="S2227">
        <f>VLOOKUP($F2227,'(참고)타워 스텟 가치'!$B$7:$L$11,S$2,0)+(VLOOKUP($F2227,'(참고)타워 스텟 가치'!$B$7:$L$11,S$2,0)*$E2227)</f>
        <v>1006.8750000000082</v>
      </c>
      <c r="T2227">
        <f>VLOOKUP($F2227,'(참고)타워 스텟 가치'!$B$7:$L$11,T$2,0)+(VLOOKUP($F2227,'(참고)타워 스텟 가치'!$B$7:$L$11,T$2,0)*$E2227)</f>
        <v>1812.3750000000148</v>
      </c>
      <c r="U2227">
        <f>VLOOKUP($F2227,'(참고)타워 스텟 가치'!$B$7:$L$11,U$2,0)+(VLOOKUP($F2227,'(참고)타워 스텟 가치'!$B$7:$L$11,U$2,0)*$E2227)</f>
        <v>895000.00000000722</v>
      </c>
      <c r="V2227">
        <f>VLOOKUP($F2227,'(참고)타워 스텟 가치'!$B$7:$L$11,V$2,0)+(VLOOKUP($F2227,'(참고)타워 스텟 가치'!$B$7:$L$11,V$2,0)*$E2227)</f>
        <v>12082.500000000098</v>
      </c>
      <c r="W2227">
        <f>VLOOKUP($F2227,'(참고)타워 스텟 가치'!$B$7:$L$11,W$2,0)+(VLOOKUP($F2227,'(참고)타워 스텟 가치'!$B$7:$L$11,W$2,0)*$E2227)</f>
        <v>201.37500000000162</v>
      </c>
      <c r="X2227">
        <f>VLOOKUP($F2227,'(참고)타워 스텟 가치'!$B$7:$L$11,X$2,0)+(VLOOKUP($F2227,'(참고)타워 스텟 가치'!$B$7:$L$11,X$2,0)*$E2227)</f>
        <v>53.700000000000429</v>
      </c>
      <c r="Y2227">
        <f>VLOOKUP($F2227,'(참고)타워 스텟 가치'!$B$7:$L$11,Y$2,0)+(VLOOKUP($F2227,'(참고)타워 스텟 가치'!$B$7:$L$11,Y$2,0)*$E2227)</f>
        <v>0</v>
      </c>
      <c r="Z2227">
        <f>VLOOKUP($F2227,'(참고)타워 스텟 가치'!$B$7:$L$11,Z$2,0)+(VLOOKUP($F2227,'(참고)타워 스텟 가치'!$B$7:$L$11,Z$2,0)*$E2227)</f>
        <v>0</v>
      </c>
      <c r="AA2227">
        <f>VLOOKUP($F2227,'(참고)타워 스텟 가치'!$B$7:$L$11,AA$2,0)+(VLOOKUP($F2227,'(참고)타워 스텟 가치'!$B$7:$L$11,AA$2,0)*$E2227)</f>
        <v>125.30000000000101</v>
      </c>
      <c r="AB2227">
        <f>SUM('스테이지별 몬스터 스텟'!S2227*'(참고)타워 스텟 가치'!$Q$17,'스테이지별 몬스터 스텟'!T2227*'(참고)타워 스텟 가치'!$R$17,'스테이지별 몬스터 스텟'!U2227*'(참고)타워 스텟 가치'!$S$17,'스테이지별 몬스터 스텟'!V2227*'(참고)타워 스텟 가치'!$T$17,'스테이지별 몬스터 스텟'!W2227*'(참고)타워 스텟 가치'!$U$17,'스테이지별 몬스터 스텟'!X2227*'(참고)타워 스텟 가치'!$V$17,'스테이지별 몬스터 스텟'!Y2227*'(참고)타워 스텟 가치'!$W$17,'스테이지별 몬스터 스텟'!Z2227*'(참고)타워 스텟 가치'!$X$17,'스테이지별 몬스터 스텟'!AA2227*'(참고)타워 스텟 가치'!$Y$17)</f>
        <v>1372104.362500011</v>
      </c>
      <c r="AC2227">
        <v>2</v>
      </c>
      <c r="AD2227">
        <f>VLOOKUP($F2227,'(참고)타워 스텟 가치'!$B$12:$L$16,AD$2,0)+(VLOOKUP($F2227,'(참고)타워 스텟 가치'!$B$12:$L$16,AD$2,0)*$E2227)</f>
        <v>1006.8750000000082</v>
      </c>
      <c r="AE2227">
        <f>VLOOKUP($F2227,'(참고)타워 스텟 가치'!$B$12:$L$16,AE$2,0)+(VLOOKUP($F2227,'(참고)타워 스텟 가치'!$B$12:$L$16,AE$2,0)*$E2227)</f>
        <v>1208.2500000000098</v>
      </c>
      <c r="AF2227">
        <f>VLOOKUP($F2227,'(참고)타워 스텟 가치'!$B$12:$L$16,AF$2,0)+(VLOOKUP($F2227,'(참고)타워 스텟 가치'!$B$12:$L$16,AF$2,0)*$E2227)</f>
        <v>895000.00000000722</v>
      </c>
      <c r="AG2227">
        <f>VLOOKUP($F2227,'(참고)타워 스텟 가치'!$B$12:$L$16,AG$2,0)+(VLOOKUP($F2227,'(참고)타워 스텟 가치'!$B$12:$L$16,AG$2,0)*$E2227)</f>
        <v>6041.2500000000491</v>
      </c>
      <c r="AH2227">
        <f>VLOOKUP($F2227,'(참고)타워 스텟 가치'!$B$12:$L$16,AH$2,0)+(VLOOKUP($F2227,'(참고)타워 스텟 가치'!$B$12:$L$16,AH$2,0)*$E2227)</f>
        <v>201.37500000000162</v>
      </c>
      <c r="AI2227">
        <f>VLOOKUP($F2227,'(참고)타워 스텟 가치'!$B$12:$L$16,AI$2,0)+(VLOOKUP($F2227,'(참고)타워 스텟 가치'!$B$12:$L$16,AI$2,0)*$E2227)</f>
        <v>53.700000000000429</v>
      </c>
      <c r="AJ2227">
        <f>VLOOKUP($F2227,'(참고)타워 스텟 가치'!$B$12:$L$16,AJ$2,0)+(VLOOKUP($F2227,'(참고)타워 스텟 가치'!$B$12:$L$16,AJ$2,0)*$E2227)</f>
        <v>0</v>
      </c>
      <c r="AK2227">
        <f>VLOOKUP($F2227,'(참고)타워 스텟 가치'!$B$12:$L$16,AK$2,0)+(VLOOKUP($F2227,'(참고)타워 스텟 가치'!$B$12:$L$16,AK$2,0)*$E2227)</f>
        <v>0</v>
      </c>
      <c r="AL2227">
        <f>VLOOKUP($F2227,'(참고)타워 스텟 가치'!$B$12:$L$16,AL$2,0)+(VLOOKUP($F2227,'(참고)타워 스텟 가치'!$B$12:$L$16,AL$2,0)*$E2227)</f>
        <v>250.60000000000201</v>
      </c>
      <c r="AM2227">
        <f>SUM('스테이지별 몬스터 스텟'!AD2227*'(참고)타워 스텟 가치'!$Q$17,'스테이지별 몬스터 스텟'!AE2227*'(참고)타워 스텟 가치'!$R$17,'스테이지별 몬스터 스텟'!AF2227*'(참고)타워 스텟 가치'!$S$17,'스테이지별 몬스터 스텟'!AG2227*'(참고)타워 스텟 가치'!$T$17,'스테이지별 몬스터 스텟'!AH2227*'(참고)타워 스텟 가치'!$U$17,'스테이지별 몬스터 스텟'!AI2227*'(참고)타워 스텟 가치'!$V$17,'스테이지별 몬스터 스텟'!AJ2227*'(참고)타워 스텟 가치'!$W$17,'스테이지별 몬스터 스텟'!AK2227*'(참고)타워 스텟 가치'!$X$17,'스테이지별 몬스터 스텟'!AL2227*'(참고)타워 스텟 가치'!$Y$17)</f>
        <v>1359366.2750000106</v>
      </c>
      <c r="AN2227">
        <v>3</v>
      </c>
    </row>
    <row r="2228" spans="3:40" x14ac:dyDescent="0.3">
      <c r="C2228">
        <v>4</v>
      </c>
      <c r="D2228">
        <f t="shared" si="104"/>
        <v>445</v>
      </c>
      <c r="E2228" s="52">
        <f>VLOOKUP(D2228,'스테이지별 난이도 설정'!B:C,2,0)</f>
        <v>178.00000000000145</v>
      </c>
      <c r="F2228" t="str">
        <f t="shared" si="105"/>
        <v>유니크</v>
      </c>
      <c r="G2228">
        <f t="shared" si="103"/>
        <v>6</v>
      </c>
      <c r="H2228">
        <f>VLOOKUP($F2228,'(참고)타워 스텟 가치'!$B$2:$L$6,H$2,0)+(VLOOKUP($F2228,'(참고)타워 스텟 가치'!$B$2:$L$6,H$2,0)*$E2228)</f>
        <v>4530.9375000000364</v>
      </c>
      <c r="I2228">
        <f>VLOOKUP($F2228,'(참고)타워 스텟 가치'!$B$2:$L$6,I$2,0)+(VLOOKUP($F2228,'(참고)타워 스텟 가치'!$B$2:$L$6,I$2,0)*$E2228)</f>
        <v>906.18750000000739</v>
      </c>
      <c r="J2228">
        <f>VLOOKUP($F2228,'(참고)타워 스텟 가치'!$B$2:$L$6,J$2,0)+(VLOOKUP($F2228,'(참고)타워 스텟 가치'!$B$2:$L$6,J$2,0)*$E2228)</f>
        <v>895000.00000000722</v>
      </c>
      <c r="K2228">
        <f>VLOOKUP($F2228,'(참고)타워 스텟 가치'!$B$2:$L$6,K$2,0)+(VLOOKUP($F2228,'(참고)타워 스텟 가치'!$B$2:$L$6,K$2,0)*$E2228)</f>
        <v>18123.750000000146</v>
      </c>
      <c r="L2228">
        <f>VLOOKUP($F2228,'(참고)타워 스텟 가치'!$B$2:$L$6,L$2,0)+(VLOOKUP($F2228,'(참고)타워 스텟 가치'!$B$2:$L$6,L$2,0)*$E2228)</f>
        <v>302.06250000000244</v>
      </c>
      <c r="M2228">
        <f>VLOOKUP($F2228,'(참고)타워 스텟 가치'!$B$2:$L$6,M$2,0)+(VLOOKUP($F2228,'(참고)타워 스텟 가치'!$B$2:$L$6,M$2,0)*$E2228)</f>
        <v>53.700000000000429</v>
      </c>
      <c r="N2228">
        <f>VLOOKUP($F2228,'(참고)타워 스텟 가치'!$B$2:$L$6,N$2,0)+(VLOOKUP($F2228,'(참고)타워 스텟 가치'!$B$2:$L$6,N$2,0)*$E2228)</f>
        <v>0</v>
      </c>
      <c r="O2228">
        <f>VLOOKUP($F2228,'(참고)타워 스텟 가치'!$B$2:$L$6,O$2,0)+(VLOOKUP($F2228,'(참고)타워 스텟 가치'!$B$2:$L$6,O$2,0)*$E2228)</f>
        <v>0</v>
      </c>
      <c r="P2228">
        <f>VLOOKUP($F2228,'(참고)타워 스텟 가치'!$B$2:$L$6,P$2,0)+(VLOOKUP($F2228,'(참고)타워 스텟 가치'!$B$2:$L$6,P$2,0)*$E2228)</f>
        <v>179.00000000000145</v>
      </c>
      <c r="Q2228">
        <f>SUM('스테이지별 몬스터 스텟'!H2228*'(참고)타워 스텟 가치'!$Q$17,'스테이지별 몬스터 스텟'!I2228*'(참고)타워 스텟 가치'!$R$17,'스테이지별 몬스터 스텟'!J2228*'(참고)타워 스텟 가치'!$S$17,'스테이지별 몬스터 스텟'!K2228*'(참고)타워 스텟 가치'!$T$17,'스테이지별 몬스터 스텟'!L2228*'(참고)타워 스텟 가치'!$U$17,'스테이지별 몬스터 스텟'!M2228*'(참고)타워 스텟 가치'!$V$17,'스테이지별 몬스터 스텟'!N2228*'(참고)타워 스텟 가치'!$W$17,'스테이지별 몬스터 스텟'!O2228*'(참고)타워 스텟 가치'!$X$17,'스테이지별 몬스터 스텟'!P2228*'(참고)타워 스텟 가치'!$Y$17)</f>
        <v>1390184.4812500109</v>
      </c>
      <c r="R2228">
        <v>1</v>
      </c>
      <c r="S2228">
        <f>VLOOKUP($F2228,'(참고)타워 스텟 가치'!$B$7:$L$11,S$2,0)+(VLOOKUP($F2228,'(참고)타워 스텟 가치'!$B$7:$L$11,S$2,0)*$E2228)</f>
        <v>1510.3125000000123</v>
      </c>
      <c r="T2228">
        <f>VLOOKUP($F2228,'(참고)타워 스텟 가치'!$B$7:$L$11,T$2,0)+(VLOOKUP($F2228,'(참고)타워 스텟 가치'!$B$7:$L$11,T$2,0)*$E2228)</f>
        <v>2718.5625000000218</v>
      </c>
      <c r="U2228">
        <f>VLOOKUP($F2228,'(참고)타워 스텟 가치'!$B$7:$L$11,U$2,0)+(VLOOKUP($F2228,'(참고)타워 스텟 가치'!$B$7:$L$11,U$2,0)*$E2228)</f>
        <v>895000.00000000722</v>
      </c>
      <c r="V2228">
        <f>VLOOKUP($F2228,'(참고)타워 스텟 가치'!$B$7:$L$11,V$2,0)+(VLOOKUP($F2228,'(참고)타워 스텟 가치'!$B$7:$L$11,V$2,0)*$E2228)</f>
        <v>18123.750000000146</v>
      </c>
      <c r="W2228">
        <f>VLOOKUP($F2228,'(참고)타워 스텟 가치'!$B$7:$L$11,W$2,0)+(VLOOKUP($F2228,'(참고)타워 스텟 가치'!$B$7:$L$11,W$2,0)*$E2228)</f>
        <v>302.06250000000244</v>
      </c>
      <c r="X2228">
        <f>VLOOKUP($F2228,'(참고)타워 스텟 가치'!$B$7:$L$11,X$2,0)+(VLOOKUP($F2228,'(참고)타워 스텟 가치'!$B$7:$L$11,X$2,0)*$E2228)</f>
        <v>53.700000000000429</v>
      </c>
      <c r="Y2228">
        <f>VLOOKUP($F2228,'(참고)타워 스텟 가치'!$B$7:$L$11,Y$2,0)+(VLOOKUP($F2228,'(참고)타워 스텟 가치'!$B$7:$L$11,Y$2,0)*$E2228)</f>
        <v>0</v>
      </c>
      <c r="Z2228">
        <f>VLOOKUP($F2228,'(참고)타워 스텟 가치'!$B$7:$L$11,Z$2,0)+(VLOOKUP($F2228,'(참고)타워 스텟 가치'!$B$7:$L$11,Z$2,0)*$E2228)</f>
        <v>0</v>
      </c>
      <c r="AA2228">
        <f>VLOOKUP($F2228,'(참고)타워 스텟 가치'!$B$7:$L$11,AA$2,0)+(VLOOKUP($F2228,'(참고)타워 스텟 가치'!$B$7:$L$11,AA$2,0)*$E2228)</f>
        <v>179.00000000000145</v>
      </c>
      <c r="AB2228">
        <f>SUM('스테이지별 몬스터 스텟'!S2228*'(참고)타워 스텟 가치'!$Q$17,'스테이지별 몬스터 스텟'!T2228*'(참고)타워 스텟 가치'!$R$17,'스테이지별 몬스터 스텟'!U2228*'(참고)타워 스텟 가치'!$S$17,'스테이지별 몬스터 스텟'!V2228*'(참고)타워 스텟 가치'!$T$17,'스테이지별 몬스터 스텟'!W2228*'(참고)타워 스텟 가치'!$U$17,'스테이지별 몬스터 스텟'!X2228*'(참고)타워 스텟 가치'!$V$17,'스테이지별 몬스터 스텟'!Y2228*'(참고)타워 스텟 가치'!$W$17,'스테이지별 몬스터 스텟'!Z2228*'(참고)타워 스텟 가치'!$X$17,'스테이지별 몬스터 스텟'!AA2228*'(참고)타워 스텟 가치'!$Y$17)</f>
        <v>1386861.7937500109</v>
      </c>
      <c r="AC2228">
        <v>2</v>
      </c>
      <c r="AD2228">
        <f>VLOOKUP($F2228,'(참고)타워 스텟 가치'!$B$12:$L$16,AD$2,0)+(VLOOKUP($F2228,'(참고)타워 스텟 가치'!$B$12:$L$16,AD$2,0)*$E2228)</f>
        <v>1510.3125000000123</v>
      </c>
      <c r="AE2228">
        <f>VLOOKUP($F2228,'(참고)타워 스텟 가치'!$B$12:$L$16,AE$2,0)+(VLOOKUP($F2228,'(참고)타워 스텟 가치'!$B$12:$L$16,AE$2,0)*$E2228)</f>
        <v>1812.3750000000148</v>
      </c>
      <c r="AF2228">
        <f>VLOOKUP($F2228,'(참고)타워 스텟 가치'!$B$12:$L$16,AF$2,0)+(VLOOKUP($F2228,'(참고)타워 스텟 가치'!$B$12:$L$16,AF$2,0)*$E2228)</f>
        <v>895000.00000000722</v>
      </c>
      <c r="AG2228">
        <f>VLOOKUP($F2228,'(참고)타워 스텟 가치'!$B$12:$L$16,AG$2,0)+(VLOOKUP($F2228,'(참고)타워 스텟 가치'!$B$12:$L$16,AG$2,0)*$E2228)</f>
        <v>9061.8750000000728</v>
      </c>
      <c r="AH2228">
        <f>VLOOKUP($F2228,'(참고)타워 스텟 가치'!$B$12:$L$16,AH$2,0)+(VLOOKUP($F2228,'(참고)타워 스텟 가치'!$B$12:$L$16,AH$2,0)*$E2228)</f>
        <v>302.06250000000244</v>
      </c>
      <c r="AI2228">
        <f>VLOOKUP($F2228,'(참고)타워 스텟 가치'!$B$12:$L$16,AI$2,0)+(VLOOKUP($F2228,'(참고)타워 스텟 가치'!$B$12:$L$16,AI$2,0)*$E2228)</f>
        <v>53.700000000000429</v>
      </c>
      <c r="AJ2228">
        <f>VLOOKUP($F2228,'(참고)타워 스텟 가치'!$B$12:$L$16,AJ$2,0)+(VLOOKUP($F2228,'(참고)타워 스텟 가치'!$B$12:$L$16,AJ$2,0)*$E2228)</f>
        <v>0</v>
      </c>
      <c r="AK2228">
        <f>VLOOKUP($F2228,'(참고)타워 스텟 가치'!$B$12:$L$16,AK$2,0)+(VLOOKUP($F2228,'(참고)타워 스텟 가치'!$B$12:$L$16,AK$2,0)*$E2228)</f>
        <v>0</v>
      </c>
      <c r="AL2228">
        <f>VLOOKUP($F2228,'(참고)타워 스텟 가치'!$B$12:$L$16,AL$2,0)+(VLOOKUP($F2228,'(참고)타워 스텟 가치'!$B$12:$L$16,AL$2,0)*$E2228)</f>
        <v>358.0000000000029</v>
      </c>
      <c r="AM2228">
        <f>SUM('스테이지별 몬스터 스텟'!AD2228*'(참고)타워 스텟 가치'!$Q$17,'스테이지별 몬스터 스텟'!AE2228*'(참고)타워 스텟 가치'!$R$17,'스테이지별 몬스터 스텟'!AF2228*'(참고)타워 스텟 가치'!$S$17,'스테이지별 몬스터 스텟'!AG2228*'(참고)타워 스텟 가치'!$T$17,'스테이지별 몬스터 스텟'!AH2228*'(참고)타워 스텟 가치'!$U$17,'스테이지별 몬스터 스텟'!AI2228*'(참고)타워 스텟 가치'!$V$17,'스테이지별 몬스터 스텟'!AJ2228*'(참고)타워 스텟 가치'!$W$17,'스테이지별 몬스터 스텟'!AK2228*'(참고)타워 스텟 가치'!$X$17,'스테이지별 몬스터 스텟'!AL2228*'(참고)타워 스텟 가치'!$Y$17)</f>
        <v>1367736.7625000109</v>
      </c>
      <c r="AN2228">
        <v>3</v>
      </c>
    </row>
    <row r="2229" spans="3:40" x14ac:dyDescent="0.3">
      <c r="C2229">
        <v>5</v>
      </c>
      <c r="D2229">
        <f t="shared" si="104"/>
        <v>445</v>
      </c>
      <c r="E2229" s="52">
        <f>VLOOKUP(D2229,'스테이지별 난이도 설정'!B:C,2,0)</f>
        <v>178.00000000000145</v>
      </c>
      <c r="F2229" t="str">
        <f t="shared" si="105"/>
        <v>스페셜</v>
      </c>
      <c r="G2229">
        <f t="shared" si="103"/>
        <v>6</v>
      </c>
      <c r="H2229">
        <f>VLOOKUP($F2229,'(참고)타워 스텟 가치'!$B$2:$L$6,H$2,0)+(VLOOKUP($F2229,'(참고)타워 스텟 가치'!$B$2:$L$6,H$2,0)*$E2229)</f>
        <v>6796.4062500000555</v>
      </c>
      <c r="I2229">
        <f>VLOOKUP($F2229,'(참고)타워 스텟 가치'!$B$2:$L$6,I$2,0)+(VLOOKUP($F2229,'(참고)타워 스텟 가치'!$B$2:$L$6,I$2,0)*$E2229)</f>
        <v>1359.2812500000109</v>
      </c>
      <c r="J2229">
        <f>VLOOKUP($F2229,'(참고)타워 스텟 가치'!$B$2:$L$6,J$2,0)+(VLOOKUP($F2229,'(참고)타워 스텟 가치'!$B$2:$L$6,J$2,0)*$E2229)</f>
        <v>895000.00000000722</v>
      </c>
      <c r="K2229">
        <f>VLOOKUP($F2229,'(참고)타워 스텟 가치'!$B$2:$L$6,K$2,0)+(VLOOKUP($F2229,'(참고)타워 스텟 가치'!$B$2:$L$6,K$2,0)*$E2229)</f>
        <v>27185.625000000222</v>
      </c>
      <c r="L2229">
        <f>VLOOKUP($F2229,'(참고)타워 스텟 가치'!$B$2:$L$6,L$2,0)+(VLOOKUP($F2229,'(참고)타워 스텟 가치'!$B$2:$L$6,L$2,0)*$E2229)</f>
        <v>453.09375000000369</v>
      </c>
      <c r="M2229">
        <f>VLOOKUP($F2229,'(참고)타워 스텟 가치'!$B$2:$L$6,M$2,0)+(VLOOKUP($F2229,'(참고)타워 스텟 가치'!$B$2:$L$6,M$2,0)*$E2229)</f>
        <v>53.700000000000429</v>
      </c>
      <c r="N2229">
        <f>VLOOKUP($F2229,'(참고)타워 스텟 가치'!$B$2:$L$6,N$2,0)+(VLOOKUP($F2229,'(참고)타워 스텟 가치'!$B$2:$L$6,N$2,0)*$E2229)</f>
        <v>0</v>
      </c>
      <c r="O2229">
        <f>VLOOKUP($F2229,'(참고)타워 스텟 가치'!$B$2:$L$6,O$2,0)+(VLOOKUP($F2229,'(참고)타워 스텟 가치'!$B$2:$L$6,O$2,0)*$E2229)</f>
        <v>0</v>
      </c>
      <c r="P2229">
        <f>VLOOKUP($F2229,'(참고)타워 스텟 가치'!$B$2:$L$6,P$2,0)+(VLOOKUP($F2229,'(참고)타워 스텟 가치'!$B$2:$L$6,P$2,0)*$E2229)</f>
        <v>179.00000000000145</v>
      </c>
      <c r="Q2229">
        <f>SUM('스테이지별 몬스터 스텟'!H2229*'(참고)타워 스텟 가치'!$Q$17,'스테이지별 몬스터 스텟'!I2229*'(참고)타워 스텟 가치'!$R$17,'스테이지별 몬스터 스텟'!J2229*'(참고)타워 스텟 가치'!$S$17,'스테이지별 몬스터 스텟'!K2229*'(참고)타워 스텟 가치'!$T$17,'스테이지별 몬스터 스텟'!L2229*'(참고)타워 스텟 가치'!$U$17,'스테이지별 몬스터 스텟'!M2229*'(참고)타워 스텟 가치'!$V$17,'스테이지별 몬스터 스텟'!N2229*'(참고)타워 스텟 가치'!$W$17,'스테이지별 몬스터 스텟'!O2229*'(참고)타워 스텟 가치'!$X$17,'스테이지별 몬스터 스텟'!P2229*'(참고)타워 스텟 가치'!$Y$17)</f>
        <v>1413820.8718750114</v>
      </c>
      <c r="R2229">
        <v>1</v>
      </c>
      <c r="S2229">
        <f>VLOOKUP($F2229,'(참고)타워 스텟 가치'!$B$7:$L$11,S$2,0)+(VLOOKUP($F2229,'(참고)타워 스텟 가치'!$B$7:$L$11,S$2,0)*$E2229)</f>
        <v>2265.4687500000182</v>
      </c>
      <c r="T2229">
        <f>VLOOKUP($F2229,'(참고)타워 스텟 가치'!$B$7:$L$11,T$2,0)+(VLOOKUP($F2229,'(참고)타워 스텟 가치'!$B$7:$L$11,T$2,0)*$E2229)</f>
        <v>4077.8437500000332</v>
      </c>
      <c r="U2229">
        <f>VLOOKUP($F2229,'(참고)타워 스텟 가치'!$B$7:$L$11,U$2,0)+(VLOOKUP($F2229,'(참고)타워 스텟 가치'!$B$7:$L$11,U$2,0)*$E2229)</f>
        <v>895000.00000000722</v>
      </c>
      <c r="V2229">
        <f>VLOOKUP($F2229,'(참고)타워 스텟 가치'!$B$7:$L$11,V$2,0)+(VLOOKUP($F2229,'(참고)타워 스텟 가치'!$B$7:$L$11,V$2,0)*$E2229)</f>
        <v>27185.625000000222</v>
      </c>
      <c r="W2229">
        <f>VLOOKUP($F2229,'(참고)타워 스텟 가치'!$B$7:$L$11,W$2,0)+(VLOOKUP($F2229,'(참고)타워 스텟 가치'!$B$7:$L$11,W$2,0)*$E2229)</f>
        <v>453.09375000000369</v>
      </c>
      <c r="X2229">
        <f>VLOOKUP($F2229,'(참고)타워 스텟 가치'!$B$7:$L$11,X$2,0)+(VLOOKUP($F2229,'(참고)타워 스텟 가치'!$B$7:$L$11,X$2,0)*$E2229)</f>
        <v>53.700000000000429</v>
      </c>
      <c r="Y2229">
        <f>VLOOKUP($F2229,'(참고)타워 스텟 가치'!$B$7:$L$11,Y$2,0)+(VLOOKUP($F2229,'(참고)타워 스텟 가치'!$B$7:$L$11,Y$2,0)*$E2229)</f>
        <v>0</v>
      </c>
      <c r="Z2229">
        <f>VLOOKUP($F2229,'(참고)타워 스텟 가치'!$B$7:$L$11,Z$2,0)+(VLOOKUP($F2229,'(참고)타워 스텟 가치'!$B$7:$L$11,Z$2,0)*$E2229)</f>
        <v>0</v>
      </c>
      <c r="AA2229">
        <f>VLOOKUP($F2229,'(참고)타워 스텟 가치'!$B$7:$L$11,AA$2,0)+(VLOOKUP($F2229,'(참고)타워 스텟 가치'!$B$7:$L$11,AA$2,0)*$E2229)</f>
        <v>179.00000000000145</v>
      </c>
      <c r="AB2229">
        <f>SUM('스테이지별 몬스터 스텟'!S2229*'(참고)타워 스텟 가치'!$Q$17,'스테이지별 몬스터 스텟'!T2229*'(참고)타워 스텟 가치'!$R$17,'스테이지별 몬스터 스텟'!U2229*'(참고)타워 스텟 가치'!$S$17,'스테이지별 몬스터 스텟'!V2229*'(참고)타워 스텟 가치'!$T$17,'스테이지별 몬스터 스텟'!W2229*'(참고)타워 스텟 가치'!$U$17,'스테이지별 몬스터 스텟'!X2229*'(참고)타워 스텟 가치'!$V$17,'스테이지별 몬스터 스텟'!Y2229*'(참고)타워 스텟 가치'!$W$17,'스테이지별 몬스터 스텟'!Z2229*'(참고)타워 스텟 가치'!$X$17,'스테이지별 몬스터 스텟'!AA2229*'(참고)타워 스텟 가치'!$Y$17)</f>
        <v>1408836.8406250111</v>
      </c>
      <c r="AC2229">
        <v>2</v>
      </c>
      <c r="AD2229">
        <f>VLOOKUP($F2229,'(참고)타워 스텟 가치'!$B$12:$L$16,AD$2,0)+(VLOOKUP($F2229,'(참고)타워 스텟 가치'!$B$12:$L$16,AD$2,0)*$E2229)</f>
        <v>2265.4687500000182</v>
      </c>
      <c r="AE2229">
        <f>VLOOKUP($F2229,'(참고)타워 스텟 가치'!$B$12:$L$16,AE$2,0)+(VLOOKUP($F2229,'(참고)타워 스텟 가치'!$B$12:$L$16,AE$2,0)*$E2229)</f>
        <v>2718.5625000000218</v>
      </c>
      <c r="AF2229">
        <f>VLOOKUP($F2229,'(참고)타워 스텟 가치'!$B$12:$L$16,AF$2,0)+(VLOOKUP($F2229,'(참고)타워 스텟 가치'!$B$12:$L$16,AF$2,0)*$E2229)</f>
        <v>895000.00000000722</v>
      </c>
      <c r="AG2229">
        <f>VLOOKUP($F2229,'(참고)타워 스텟 가치'!$B$12:$L$16,AG$2,0)+(VLOOKUP($F2229,'(참고)타워 스텟 가치'!$B$12:$L$16,AG$2,0)*$E2229)</f>
        <v>13592.812500000111</v>
      </c>
      <c r="AH2229">
        <f>VLOOKUP($F2229,'(참고)타워 스텟 가치'!$B$12:$L$16,AH$2,0)+(VLOOKUP($F2229,'(참고)타워 스텟 가치'!$B$12:$L$16,AH$2,0)*$E2229)</f>
        <v>453.09375000000369</v>
      </c>
      <c r="AI2229">
        <f>VLOOKUP($F2229,'(참고)타워 스텟 가치'!$B$12:$L$16,AI$2,0)+(VLOOKUP($F2229,'(참고)타워 스텟 가치'!$B$12:$L$16,AI$2,0)*$E2229)</f>
        <v>53.700000000000429</v>
      </c>
      <c r="AJ2229">
        <f>VLOOKUP($F2229,'(참고)타워 스텟 가치'!$B$12:$L$16,AJ$2,0)+(VLOOKUP($F2229,'(참고)타워 스텟 가치'!$B$12:$L$16,AJ$2,0)*$E2229)</f>
        <v>0</v>
      </c>
      <c r="AK2229">
        <f>VLOOKUP($F2229,'(참고)타워 스텟 가치'!$B$12:$L$16,AK$2,0)+(VLOOKUP($F2229,'(참고)타워 스텟 가치'!$B$12:$L$16,AK$2,0)*$E2229)</f>
        <v>0</v>
      </c>
      <c r="AL2229">
        <f>VLOOKUP($F2229,'(참고)타워 스텟 가치'!$B$12:$L$16,AL$2,0)+(VLOOKUP($F2229,'(참고)타워 스텟 가치'!$B$12:$L$16,AL$2,0)*$E2229)</f>
        <v>358.0000000000029</v>
      </c>
      <c r="AM2229">
        <f>SUM('스테이지별 몬스터 스텟'!AD2229*'(참고)타워 스텟 가치'!$Q$17,'스테이지별 몬스터 스텟'!AE2229*'(참고)타워 스텟 가치'!$R$17,'스테이지별 몬스터 스텟'!AF2229*'(참고)타워 스텟 가치'!$S$17,'스테이지별 몬스터 스텟'!AG2229*'(참고)타워 스텟 가치'!$T$17,'스테이지별 몬스터 스텟'!AH2229*'(참고)타워 스텟 가치'!$U$17,'스테이지별 몬스터 스텟'!AI2229*'(참고)타워 스텟 가치'!$V$17,'스테이지별 몬스터 스텟'!AJ2229*'(참고)타워 스텟 가치'!$W$17,'스테이지별 몬스터 스텟'!AK2229*'(참고)타워 스텟 가치'!$X$17,'스테이지별 몬스터 스텟'!AL2229*'(참고)타워 스텟 가치'!$Y$17)</f>
        <v>1379970.2937500109</v>
      </c>
      <c r="AN2229">
        <v>3</v>
      </c>
    </row>
    <row r="2230" spans="3:40" x14ac:dyDescent="0.3">
      <c r="C2230">
        <v>1</v>
      </c>
      <c r="D2230">
        <f t="shared" si="104"/>
        <v>446</v>
      </c>
      <c r="E2230" s="52">
        <f>VLOOKUP(D2230,'스테이지별 난이도 설정'!B:C,2,0)</f>
        <v>178.40000000000146</v>
      </c>
      <c r="F2230" t="str">
        <f t="shared" si="105"/>
        <v>일반</v>
      </c>
      <c r="G2230">
        <f t="shared" si="103"/>
        <v>6</v>
      </c>
      <c r="H2230">
        <f>VLOOKUP($F2230,'(참고)타워 스텟 가치'!$B$2:$L$6,H$2,0)+(VLOOKUP($F2230,'(참고)타워 스텟 가치'!$B$2:$L$6,H$2,0)*$E2230)</f>
        <v>1345.5000000000109</v>
      </c>
      <c r="I2230">
        <f>VLOOKUP($F2230,'(참고)타워 스텟 가치'!$B$2:$L$6,I$2,0)+(VLOOKUP($F2230,'(참고)타워 스텟 가치'!$B$2:$L$6,I$2,0)*$E2230)</f>
        <v>269.10000000000218</v>
      </c>
      <c r="J2230">
        <f>VLOOKUP($F2230,'(참고)타워 스텟 가치'!$B$2:$L$6,J$2,0)+(VLOOKUP($F2230,'(참고)타워 스텟 가치'!$B$2:$L$6,J$2,0)*$E2230)</f>
        <v>897000.00000000722</v>
      </c>
      <c r="K2230">
        <f>VLOOKUP($F2230,'(참고)타워 스텟 가치'!$B$2:$L$6,K$2,0)+(VLOOKUP($F2230,'(참고)타워 스텟 가치'!$B$2:$L$6,K$2,0)*$E2230)</f>
        <v>5382.0000000000437</v>
      </c>
      <c r="L2230">
        <f>VLOOKUP($F2230,'(참고)타워 스텟 가치'!$B$2:$L$6,L$2,0)+(VLOOKUP($F2230,'(참고)타워 스텟 가치'!$B$2:$L$6,L$2,0)*$E2230)</f>
        <v>89.700000000000728</v>
      </c>
      <c r="M2230">
        <f>VLOOKUP($F2230,'(참고)타워 스텟 가치'!$B$2:$L$6,M$2,0)+(VLOOKUP($F2230,'(참고)타워 스텟 가치'!$B$2:$L$6,M$2,0)*$E2230)</f>
        <v>53.820000000000434</v>
      </c>
      <c r="N2230">
        <f>VLOOKUP($F2230,'(참고)타워 스텟 가치'!$B$2:$L$6,N$2,0)+(VLOOKUP($F2230,'(참고)타워 스텟 가치'!$B$2:$L$6,N$2,0)*$E2230)</f>
        <v>0</v>
      </c>
      <c r="O2230">
        <f>VLOOKUP($F2230,'(참고)타워 스텟 가치'!$B$2:$L$6,O$2,0)+(VLOOKUP($F2230,'(참고)타워 스텟 가치'!$B$2:$L$6,O$2,0)*$E2230)</f>
        <v>0</v>
      </c>
      <c r="P2230">
        <f>VLOOKUP($F2230,'(참고)타워 스텟 가치'!$B$2:$L$6,P$2,0)+(VLOOKUP($F2230,'(참고)타워 스텟 가치'!$B$2:$L$6,P$2,0)*$E2230)</f>
        <v>125.58000000000101</v>
      </c>
      <c r="Q2230">
        <f>SUM('스테이지별 몬스터 스텟'!H2230*'(참고)타워 스텟 가치'!$Q$17,'스테이지별 몬스터 스텟'!I2230*'(참고)타워 스텟 가치'!$R$17,'스테이지별 몬스터 스텟'!J2230*'(참고)타워 스텟 가치'!$S$17,'스테이지별 몬스터 스텟'!K2230*'(참고)타워 스텟 가치'!$T$17,'스테이지별 몬스터 스텟'!L2230*'(참고)타워 스텟 가치'!$U$17,'스테이지별 몬스터 스텟'!M2230*'(참고)타워 스텟 가치'!$V$17,'스테이지별 몬스터 스텟'!N2230*'(참고)타워 스텟 가치'!$W$17,'스테이지별 몬스터 스텟'!O2230*'(참고)타워 스텟 가치'!$X$17,'스테이지별 몬스터 스텟'!P2230*'(참고)타워 스텟 가치'!$Y$17)</f>
        <v>1359843.0300000107</v>
      </c>
      <c r="R2230">
        <v>1</v>
      </c>
      <c r="S2230">
        <f>VLOOKUP($F2230,'(참고)타워 스텟 가치'!$B$7:$L$11,S$2,0)+(VLOOKUP($F2230,'(참고)타워 스텟 가치'!$B$7:$L$11,S$2,0)*$E2230)</f>
        <v>448.50000000000364</v>
      </c>
      <c r="T2230">
        <f>VLOOKUP($F2230,'(참고)타워 스텟 가치'!$B$7:$L$11,T$2,0)+(VLOOKUP($F2230,'(참고)타워 스텟 가치'!$B$7:$L$11,T$2,0)*$E2230)</f>
        <v>807.30000000000655</v>
      </c>
      <c r="U2230">
        <f>VLOOKUP($F2230,'(참고)타워 스텟 가치'!$B$7:$L$11,U$2,0)+(VLOOKUP($F2230,'(참고)타워 스텟 가치'!$B$7:$L$11,U$2,0)*$E2230)</f>
        <v>897000.00000000722</v>
      </c>
      <c r="V2230">
        <f>VLOOKUP($F2230,'(참고)타워 스텟 가치'!$B$7:$L$11,V$2,0)+(VLOOKUP($F2230,'(참고)타워 스텟 가치'!$B$7:$L$11,V$2,0)*$E2230)</f>
        <v>5382.0000000000437</v>
      </c>
      <c r="W2230">
        <f>VLOOKUP($F2230,'(참고)타워 스텟 가치'!$B$7:$L$11,W$2,0)+(VLOOKUP($F2230,'(참고)타워 스텟 가치'!$B$7:$L$11,W$2,0)*$E2230)</f>
        <v>89.700000000000728</v>
      </c>
      <c r="X2230">
        <f>VLOOKUP($F2230,'(참고)타워 스텟 가치'!$B$7:$L$11,X$2,0)+(VLOOKUP($F2230,'(참고)타워 스텟 가치'!$B$7:$L$11,X$2,0)*$E2230)</f>
        <v>53.820000000000434</v>
      </c>
      <c r="Y2230">
        <f>VLOOKUP($F2230,'(참고)타워 스텟 가치'!$B$7:$L$11,Y$2,0)+(VLOOKUP($F2230,'(참고)타워 스텟 가치'!$B$7:$L$11,Y$2,0)*$E2230)</f>
        <v>0</v>
      </c>
      <c r="Z2230">
        <f>VLOOKUP($F2230,'(참고)타워 스텟 가치'!$B$7:$L$11,Z$2,0)+(VLOOKUP($F2230,'(참고)타워 스텟 가치'!$B$7:$L$11,Z$2,0)*$E2230)</f>
        <v>0</v>
      </c>
      <c r="AA2230">
        <f>VLOOKUP($F2230,'(참고)타워 스텟 가치'!$B$7:$L$11,AA$2,0)+(VLOOKUP($F2230,'(참고)타워 스텟 가치'!$B$7:$L$11,AA$2,0)*$E2230)</f>
        <v>125.58000000000101</v>
      </c>
      <c r="AB2230">
        <f>SUM('스테이지별 몬스터 스텟'!S2230*'(참고)타워 스텟 가치'!$Q$17,'스테이지별 몬스터 스텟'!T2230*'(참고)타워 스텟 가치'!$R$17,'스테이지별 몬스터 스텟'!U2230*'(참고)타워 스텟 가치'!$S$17,'스테이지별 몬스터 스텟'!V2230*'(참고)타워 스텟 가치'!$T$17,'스테이지별 몬스터 스텟'!W2230*'(참고)타워 스텟 가치'!$U$17,'스테이지별 몬스터 스텟'!X2230*'(참고)타워 스텟 가치'!$V$17,'스테이지별 몬스터 스텟'!Y2230*'(참고)타워 스텟 가치'!$W$17,'스테이지별 몬스터 스텟'!Z2230*'(참고)타워 스텟 가치'!$X$17,'스테이지별 몬스터 스텟'!AA2230*'(참고)타워 스텟 가치'!$Y$17)</f>
        <v>1358856.3300000106</v>
      </c>
      <c r="AC2230">
        <v>2</v>
      </c>
      <c r="AD2230">
        <f>VLOOKUP($F2230,'(참고)타워 스텟 가치'!$B$12:$L$16,AD$2,0)+(VLOOKUP($F2230,'(참고)타워 스텟 가치'!$B$12:$L$16,AD$2,0)*$E2230)</f>
        <v>448.50000000000364</v>
      </c>
      <c r="AE2230">
        <f>VLOOKUP($F2230,'(참고)타워 스텟 가치'!$B$12:$L$16,AE$2,0)+(VLOOKUP($F2230,'(참고)타워 스텟 가치'!$B$12:$L$16,AE$2,0)*$E2230)</f>
        <v>538.20000000000437</v>
      </c>
      <c r="AF2230">
        <f>VLOOKUP($F2230,'(참고)타워 스텟 가치'!$B$12:$L$16,AF$2,0)+(VLOOKUP($F2230,'(참고)타워 스텟 가치'!$B$12:$L$16,AF$2,0)*$E2230)</f>
        <v>897000.00000000722</v>
      </c>
      <c r="AG2230">
        <f>VLOOKUP($F2230,'(참고)타워 스텟 가치'!$B$12:$L$16,AG$2,0)+(VLOOKUP($F2230,'(참고)타워 스텟 가치'!$B$12:$L$16,AG$2,0)*$E2230)</f>
        <v>2691.0000000000218</v>
      </c>
      <c r="AH2230">
        <f>VLOOKUP($F2230,'(참고)타워 스텟 가치'!$B$12:$L$16,AH$2,0)+(VLOOKUP($F2230,'(참고)타워 스텟 가치'!$B$12:$L$16,AH$2,0)*$E2230)</f>
        <v>89.700000000000728</v>
      </c>
      <c r="AI2230">
        <f>VLOOKUP($F2230,'(참고)타워 스텟 가치'!$B$12:$L$16,AI$2,0)+(VLOOKUP($F2230,'(참고)타워 스텟 가치'!$B$12:$L$16,AI$2,0)*$E2230)</f>
        <v>53.820000000000434</v>
      </c>
      <c r="AJ2230">
        <f>VLOOKUP($F2230,'(참고)타워 스텟 가치'!$B$12:$L$16,AJ$2,0)+(VLOOKUP($F2230,'(참고)타워 스텟 가치'!$B$12:$L$16,AJ$2,0)*$E2230)</f>
        <v>0</v>
      </c>
      <c r="AK2230">
        <f>VLOOKUP($F2230,'(참고)타워 스텟 가치'!$B$12:$L$16,AK$2,0)+(VLOOKUP($F2230,'(참고)타워 스텟 가치'!$B$12:$L$16,AK$2,0)*$E2230)</f>
        <v>0</v>
      </c>
      <c r="AL2230">
        <f>VLOOKUP($F2230,'(참고)타워 스텟 가치'!$B$12:$L$16,AL$2,0)+(VLOOKUP($F2230,'(참고)타워 스텟 가치'!$B$12:$L$16,AL$2,0)*$E2230)</f>
        <v>251.16000000000201</v>
      </c>
      <c r="AM2230">
        <f>SUM('스테이지별 몬스터 스텟'!AD2230*'(참고)타워 스텟 가치'!$Q$17,'스테이지별 몬스터 스텟'!AE2230*'(참고)타워 스텟 가치'!$R$17,'스테이지별 몬스터 스텟'!AF2230*'(참고)타워 스텟 가치'!$S$17,'스테이지별 몬스터 스텟'!AG2230*'(참고)타워 스텟 가치'!$T$17,'스테이지별 몬스터 스텟'!AH2230*'(참고)타워 스텟 가치'!$U$17,'스테이지별 몬스터 스텟'!AI2230*'(참고)타워 스텟 가치'!$V$17,'스테이지별 몬스터 스텟'!AJ2230*'(참고)타워 스텟 가치'!$W$17,'스테이지별 몬스터 스텟'!AK2230*'(참고)타워 스텟 가치'!$X$17,'스테이지별 몬스터 스텟'!AL2230*'(참고)타워 스텟 가치'!$Y$17)</f>
        <v>1353321.8400000108</v>
      </c>
      <c r="AN2230">
        <v>3</v>
      </c>
    </row>
    <row r="2231" spans="3:40" x14ac:dyDescent="0.3">
      <c r="C2231">
        <v>2</v>
      </c>
      <c r="D2231">
        <f t="shared" si="104"/>
        <v>446</v>
      </c>
      <c r="E2231" s="52">
        <f>VLOOKUP(D2231,'스테이지별 난이도 설정'!B:C,2,0)</f>
        <v>178.40000000000146</v>
      </c>
      <c r="F2231" t="str">
        <f t="shared" si="105"/>
        <v>레어</v>
      </c>
      <c r="G2231">
        <f t="shared" si="103"/>
        <v>6</v>
      </c>
      <c r="H2231">
        <f>VLOOKUP($F2231,'(참고)타워 스텟 가치'!$B$2:$L$6,H$2,0)+(VLOOKUP($F2231,'(참고)타워 스텟 가치'!$B$2:$L$6,H$2,0)*$E2231)</f>
        <v>2018.2500000000164</v>
      </c>
      <c r="I2231">
        <f>VLOOKUP($F2231,'(참고)타워 스텟 가치'!$B$2:$L$6,I$2,0)+(VLOOKUP($F2231,'(참고)타워 스텟 가치'!$B$2:$L$6,I$2,0)*$E2231)</f>
        <v>403.65000000000327</v>
      </c>
      <c r="J2231">
        <f>VLOOKUP($F2231,'(참고)타워 스텟 가치'!$B$2:$L$6,J$2,0)+(VLOOKUP($F2231,'(참고)타워 스텟 가치'!$B$2:$L$6,J$2,0)*$E2231)</f>
        <v>897000.00000000722</v>
      </c>
      <c r="K2231">
        <f>VLOOKUP($F2231,'(참고)타워 스텟 가치'!$B$2:$L$6,K$2,0)+(VLOOKUP($F2231,'(참고)타워 스텟 가치'!$B$2:$L$6,K$2,0)*$E2231)</f>
        <v>8073.0000000000655</v>
      </c>
      <c r="L2231">
        <f>VLOOKUP($F2231,'(참고)타워 스텟 가치'!$B$2:$L$6,L$2,0)+(VLOOKUP($F2231,'(참고)타워 스텟 가치'!$B$2:$L$6,L$2,0)*$E2231)</f>
        <v>134.55000000000109</v>
      </c>
      <c r="M2231">
        <f>VLOOKUP($F2231,'(참고)타워 스텟 가치'!$B$2:$L$6,M$2,0)+(VLOOKUP($F2231,'(참고)타워 스텟 가치'!$B$2:$L$6,M$2,0)*$E2231)</f>
        <v>53.820000000000434</v>
      </c>
      <c r="N2231">
        <f>VLOOKUP($F2231,'(참고)타워 스텟 가치'!$B$2:$L$6,N$2,0)+(VLOOKUP($F2231,'(참고)타워 스텟 가치'!$B$2:$L$6,N$2,0)*$E2231)</f>
        <v>0</v>
      </c>
      <c r="O2231">
        <f>VLOOKUP($F2231,'(참고)타워 스텟 가치'!$B$2:$L$6,O$2,0)+(VLOOKUP($F2231,'(참고)타워 스텟 가치'!$B$2:$L$6,O$2,0)*$E2231)</f>
        <v>0</v>
      </c>
      <c r="P2231">
        <f>VLOOKUP($F2231,'(참고)타워 스텟 가치'!$B$2:$L$6,P$2,0)+(VLOOKUP($F2231,'(참고)타워 스텟 가치'!$B$2:$L$6,P$2,0)*$E2231)</f>
        <v>125.58000000000101</v>
      </c>
      <c r="Q2231">
        <f>SUM('스테이지별 몬스터 스텟'!H2231*'(참고)타워 스텟 가치'!$Q$17,'스테이지별 몬스터 스텟'!I2231*'(참고)타워 스텟 가치'!$R$17,'스테이지별 몬스터 스텟'!J2231*'(참고)타워 스텟 가치'!$S$17,'스테이지별 몬스터 스텟'!K2231*'(참고)타워 스텟 가치'!$T$17,'스테이지별 몬스터 스텟'!L2231*'(참고)타워 스텟 가치'!$U$17,'스테이지별 몬스터 스텟'!M2231*'(참고)타워 스텟 가치'!$V$17,'스테이지별 몬스터 스텟'!N2231*'(참고)타워 스텟 가치'!$W$17,'스테이지별 몬스터 스텟'!O2231*'(참고)타워 스텟 가치'!$X$17,'스테이지별 몬스터 스텟'!P2231*'(참고)타워 스텟 가치'!$Y$17)</f>
        <v>1366862.0550000111</v>
      </c>
      <c r="R2231">
        <v>1</v>
      </c>
      <c r="S2231">
        <f>VLOOKUP($F2231,'(참고)타워 스텟 가치'!$B$7:$L$11,S$2,0)+(VLOOKUP($F2231,'(참고)타워 스텟 가치'!$B$7:$L$11,S$2,0)*$E2231)</f>
        <v>672.75000000000546</v>
      </c>
      <c r="T2231">
        <f>VLOOKUP($F2231,'(참고)타워 스텟 가치'!$B$7:$L$11,T$2,0)+(VLOOKUP($F2231,'(참고)타워 스텟 가치'!$B$7:$L$11,T$2,0)*$E2231)</f>
        <v>1210.9500000000098</v>
      </c>
      <c r="U2231">
        <f>VLOOKUP($F2231,'(참고)타워 스텟 가치'!$B$7:$L$11,U$2,0)+(VLOOKUP($F2231,'(참고)타워 스텟 가치'!$B$7:$L$11,U$2,0)*$E2231)</f>
        <v>897000.00000000722</v>
      </c>
      <c r="V2231">
        <f>VLOOKUP($F2231,'(참고)타워 스텟 가치'!$B$7:$L$11,V$2,0)+(VLOOKUP($F2231,'(참고)타워 스텟 가치'!$B$7:$L$11,V$2,0)*$E2231)</f>
        <v>8073.0000000000655</v>
      </c>
      <c r="W2231">
        <f>VLOOKUP($F2231,'(참고)타워 스텟 가치'!$B$7:$L$11,W$2,0)+(VLOOKUP($F2231,'(참고)타워 스텟 가치'!$B$7:$L$11,W$2,0)*$E2231)</f>
        <v>134.55000000000109</v>
      </c>
      <c r="X2231">
        <f>VLOOKUP($F2231,'(참고)타워 스텟 가치'!$B$7:$L$11,X$2,0)+(VLOOKUP($F2231,'(참고)타워 스텟 가치'!$B$7:$L$11,X$2,0)*$E2231)</f>
        <v>53.820000000000434</v>
      </c>
      <c r="Y2231">
        <f>VLOOKUP($F2231,'(참고)타워 스텟 가치'!$B$7:$L$11,Y$2,0)+(VLOOKUP($F2231,'(참고)타워 스텟 가치'!$B$7:$L$11,Y$2,0)*$E2231)</f>
        <v>0</v>
      </c>
      <c r="Z2231">
        <f>VLOOKUP($F2231,'(참고)타워 스텟 가치'!$B$7:$L$11,Z$2,0)+(VLOOKUP($F2231,'(참고)타워 스텟 가치'!$B$7:$L$11,Z$2,0)*$E2231)</f>
        <v>0</v>
      </c>
      <c r="AA2231">
        <f>VLOOKUP($F2231,'(참고)타워 스텟 가치'!$B$7:$L$11,AA$2,0)+(VLOOKUP($F2231,'(참고)타워 스텟 가치'!$B$7:$L$11,AA$2,0)*$E2231)</f>
        <v>125.58000000000101</v>
      </c>
      <c r="AB2231">
        <f>SUM('스테이지별 몬스터 스텟'!S2231*'(참고)타워 스텟 가치'!$Q$17,'스테이지별 몬스터 스텟'!T2231*'(참고)타워 스텟 가치'!$R$17,'스테이지별 몬스터 스텟'!U2231*'(참고)타워 스텟 가치'!$S$17,'스테이지별 몬스터 스텟'!V2231*'(참고)타워 스텟 가치'!$T$17,'스테이지별 몬스터 스텟'!W2231*'(참고)타워 스텟 가치'!$U$17,'스테이지별 몬스터 스텟'!X2231*'(참고)타워 스텟 가치'!$V$17,'스테이지별 몬스터 스텟'!Y2231*'(참고)타워 스텟 가치'!$W$17,'스테이지별 몬스터 스텟'!Z2231*'(참고)타워 스텟 가치'!$X$17,'스테이지별 몬스터 스텟'!AA2231*'(참고)타워 스텟 가치'!$Y$17)</f>
        <v>1365382.0050000111</v>
      </c>
      <c r="AC2231">
        <v>2</v>
      </c>
      <c r="AD2231">
        <f>VLOOKUP($F2231,'(참고)타워 스텟 가치'!$B$12:$L$16,AD$2,0)+(VLOOKUP($F2231,'(참고)타워 스텟 가치'!$B$12:$L$16,AD$2,0)*$E2231)</f>
        <v>672.75000000000546</v>
      </c>
      <c r="AE2231">
        <f>VLOOKUP($F2231,'(참고)타워 스텟 가치'!$B$12:$L$16,AE$2,0)+(VLOOKUP($F2231,'(참고)타워 스텟 가치'!$B$12:$L$16,AE$2,0)*$E2231)</f>
        <v>807.30000000000655</v>
      </c>
      <c r="AF2231">
        <f>VLOOKUP($F2231,'(참고)타워 스텟 가치'!$B$12:$L$16,AF$2,0)+(VLOOKUP($F2231,'(참고)타워 스텟 가치'!$B$12:$L$16,AF$2,0)*$E2231)</f>
        <v>897000.00000000722</v>
      </c>
      <c r="AG2231">
        <f>VLOOKUP($F2231,'(참고)타워 스텟 가치'!$B$12:$L$16,AG$2,0)+(VLOOKUP($F2231,'(참고)타워 스텟 가치'!$B$12:$L$16,AG$2,0)*$E2231)</f>
        <v>4036.5000000000327</v>
      </c>
      <c r="AH2231">
        <f>VLOOKUP($F2231,'(참고)타워 스텟 가치'!$B$12:$L$16,AH$2,0)+(VLOOKUP($F2231,'(참고)타워 스텟 가치'!$B$12:$L$16,AH$2,0)*$E2231)</f>
        <v>134.55000000000109</v>
      </c>
      <c r="AI2231">
        <f>VLOOKUP($F2231,'(참고)타워 스텟 가치'!$B$12:$L$16,AI$2,0)+(VLOOKUP($F2231,'(참고)타워 스텟 가치'!$B$12:$L$16,AI$2,0)*$E2231)</f>
        <v>53.820000000000434</v>
      </c>
      <c r="AJ2231">
        <f>VLOOKUP($F2231,'(참고)타워 스텟 가치'!$B$12:$L$16,AJ$2,0)+(VLOOKUP($F2231,'(참고)타워 스텟 가치'!$B$12:$L$16,AJ$2,0)*$E2231)</f>
        <v>0</v>
      </c>
      <c r="AK2231">
        <f>VLOOKUP($F2231,'(참고)타워 스텟 가치'!$B$12:$L$16,AK$2,0)+(VLOOKUP($F2231,'(참고)타워 스텟 가치'!$B$12:$L$16,AK$2,0)*$E2231)</f>
        <v>0</v>
      </c>
      <c r="AL2231">
        <f>VLOOKUP($F2231,'(참고)타워 스텟 가치'!$B$12:$L$16,AL$2,0)+(VLOOKUP($F2231,'(참고)타워 스텟 가치'!$B$12:$L$16,AL$2,0)*$E2231)</f>
        <v>251.16000000000201</v>
      </c>
      <c r="AM2231">
        <f>SUM('스테이지별 몬스터 스텟'!AD2231*'(참고)타워 스텟 가치'!$Q$17,'스테이지별 몬스터 스텟'!AE2231*'(참고)타워 스텟 가치'!$R$17,'스테이지별 몬스터 스텟'!AF2231*'(참고)타워 스텟 가치'!$S$17,'스테이지별 몬스터 스텟'!AG2231*'(참고)타워 스텟 가치'!$T$17,'스테이지별 몬스터 스텟'!AH2231*'(참고)타워 스텟 가치'!$U$17,'스테이지별 몬스터 스텟'!AI2231*'(참고)타워 스텟 가치'!$V$17,'스테이지별 몬스터 스텟'!AJ2231*'(참고)타워 스텟 가치'!$W$17,'스테이지별 몬스터 스텟'!AK2231*'(참고)타워 스텟 가치'!$X$17,'스테이지별 몬스터 스텟'!AL2231*'(참고)타워 스텟 가치'!$Y$17)</f>
        <v>1356954.6900000109</v>
      </c>
      <c r="AN2231">
        <v>3</v>
      </c>
    </row>
    <row r="2232" spans="3:40" x14ac:dyDescent="0.3">
      <c r="C2232">
        <v>3</v>
      </c>
      <c r="D2232">
        <f t="shared" si="104"/>
        <v>446</v>
      </c>
      <c r="E2232" s="52">
        <f>VLOOKUP(D2232,'스테이지별 난이도 설정'!B:C,2,0)</f>
        <v>178.40000000000146</v>
      </c>
      <c r="F2232" t="str">
        <f t="shared" si="105"/>
        <v>에픽</v>
      </c>
      <c r="G2232">
        <f t="shared" si="103"/>
        <v>6</v>
      </c>
      <c r="H2232">
        <f>VLOOKUP($F2232,'(참고)타워 스텟 가치'!$B$2:$L$6,H$2,0)+(VLOOKUP($F2232,'(참고)타워 스텟 가치'!$B$2:$L$6,H$2,0)*$E2232)</f>
        <v>3027.3750000000246</v>
      </c>
      <c r="I2232">
        <f>VLOOKUP($F2232,'(참고)타워 스텟 가치'!$B$2:$L$6,I$2,0)+(VLOOKUP($F2232,'(참고)타워 스텟 가치'!$B$2:$L$6,I$2,0)*$E2232)</f>
        <v>605.47500000000491</v>
      </c>
      <c r="J2232">
        <f>VLOOKUP($F2232,'(참고)타워 스텟 가치'!$B$2:$L$6,J$2,0)+(VLOOKUP($F2232,'(참고)타워 스텟 가치'!$B$2:$L$6,J$2,0)*$E2232)</f>
        <v>897000.00000000722</v>
      </c>
      <c r="K2232">
        <f>VLOOKUP($F2232,'(참고)타워 스텟 가치'!$B$2:$L$6,K$2,0)+(VLOOKUP($F2232,'(참고)타워 스텟 가치'!$B$2:$L$6,K$2,0)*$E2232)</f>
        <v>12109.500000000098</v>
      </c>
      <c r="L2232">
        <f>VLOOKUP($F2232,'(참고)타워 스텟 가치'!$B$2:$L$6,L$2,0)+(VLOOKUP($F2232,'(참고)타워 스텟 가치'!$B$2:$L$6,L$2,0)*$E2232)</f>
        <v>201.82500000000164</v>
      </c>
      <c r="M2232">
        <f>VLOOKUP($F2232,'(참고)타워 스텟 가치'!$B$2:$L$6,M$2,0)+(VLOOKUP($F2232,'(참고)타워 스텟 가치'!$B$2:$L$6,M$2,0)*$E2232)</f>
        <v>53.820000000000434</v>
      </c>
      <c r="N2232">
        <f>VLOOKUP($F2232,'(참고)타워 스텟 가치'!$B$2:$L$6,N$2,0)+(VLOOKUP($F2232,'(참고)타워 스텟 가치'!$B$2:$L$6,N$2,0)*$E2232)</f>
        <v>0</v>
      </c>
      <c r="O2232">
        <f>VLOOKUP($F2232,'(참고)타워 스텟 가치'!$B$2:$L$6,O$2,0)+(VLOOKUP($F2232,'(참고)타워 스텟 가치'!$B$2:$L$6,O$2,0)*$E2232)</f>
        <v>0</v>
      </c>
      <c r="P2232">
        <f>VLOOKUP($F2232,'(참고)타워 스텟 가치'!$B$2:$L$6,P$2,0)+(VLOOKUP($F2232,'(참고)타워 스텟 가치'!$B$2:$L$6,P$2,0)*$E2232)</f>
        <v>125.58000000000101</v>
      </c>
      <c r="Q2232">
        <f>SUM('스테이지별 몬스터 스텟'!H2232*'(참고)타워 스텟 가치'!$Q$17,'스테이지별 몬스터 스텟'!I2232*'(참고)타워 스텟 가치'!$R$17,'스테이지별 몬스터 스텟'!J2232*'(참고)타워 스텟 가치'!$S$17,'스테이지별 몬스터 스텟'!K2232*'(참고)타워 스텟 가치'!$T$17,'스테이지별 몬스터 스텟'!L2232*'(참고)타워 스텟 가치'!$U$17,'스테이지별 몬스터 스텟'!M2232*'(참고)타워 스텟 가치'!$V$17,'스테이지별 몬스터 스텟'!N2232*'(참고)타워 스텟 가치'!$W$17,'스테이지별 몬스터 스텟'!O2232*'(참고)타워 스텟 가치'!$X$17,'스테이지별 몬스터 스텟'!P2232*'(참고)타워 스텟 가치'!$Y$17)</f>
        <v>1377390.592500011</v>
      </c>
      <c r="R2232">
        <v>1</v>
      </c>
      <c r="S2232">
        <f>VLOOKUP($F2232,'(참고)타워 스텟 가치'!$B$7:$L$11,S$2,0)+(VLOOKUP($F2232,'(참고)타워 스텟 가치'!$B$7:$L$11,S$2,0)*$E2232)</f>
        <v>1009.1250000000082</v>
      </c>
      <c r="T2232">
        <f>VLOOKUP($F2232,'(참고)타워 스텟 가치'!$B$7:$L$11,T$2,0)+(VLOOKUP($F2232,'(참고)타워 스텟 가치'!$B$7:$L$11,T$2,0)*$E2232)</f>
        <v>1816.4250000000147</v>
      </c>
      <c r="U2232">
        <f>VLOOKUP($F2232,'(참고)타워 스텟 가치'!$B$7:$L$11,U$2,0)+(VLOOKUP($F2232,'(참고)타워 스텟 가치'!$B$7:$L$11,U$2,0)*$E2232)</f>
        <v>897000.00000000722</v>
      </c>
      <c r="V2232">
        <f>VLOOKUP($F2232,'(참고)타워 스텟 가치'!$B$7:$L$11,V$2,0)+(VLOOKUP($F2232,'(참고)타워 스텟 가치'!$B$7:$L$11,V$2,0)*$E2232)</f>
        <v>12109.500000000098</v>
      </c>
      <c r="W2232">
        <f>VLOOKUP($F2232,'(참고)타워 스텟 가치'!$B$7:$L$11,W$2,0)+(VLOOKUP($F2232,'(참고)타워 스텟 가치'!$B$7:$L$11,W$2,0)*$E2232)</f>
        <v>201.82500000000164</v>
      </c>
      <c r="X2232">
        <f>VLOOKUP($F2232,'(참고)타워 스텟 가치'!$B$7:$L$11,X$2,0)+(VLOOKUP($F2232,'(참고)타워 스텟 가치'!$B$7:$L$11,X$2,0)*$E2232)</f>
        <v>53.820000000000434</v>
      </c>
      <c r="Y2232">
        <f>VLOOKUP($F2232,'(참고)타워 스텟 가치'!$B$7:$L$11,Y$2,0)+(VLOOKUP($F2232,'(참고)타워 스텟 가치'!$B$7:$L$11,Y$2,0)*$E2232)</f>
        <v>0</v>
      </c>
      <c r="Z2232">
        <f>VLOOKUP($F2232,'(참고)타워 스텟 가치'!$B$7:$L$11,Z$2,0)+(VLOOKUP($F2232,'(참고)타워 스텟 가치'!$B$7:$L$11,Z$2,0)*$E2232)</f>
        <v>0</v>
      </c>
      <c r="AA2232">
        <f>VLOOKUP($F2232,'(참고)타워 스텟 가치'!$B$7:$L$11,AA$2,0)+(VLOOKUP($F2232,'(참고)타워 스텟 가치'!$B$7:$L$11,AA$2,0)*$E2232)</f>
        <v>125.58000000000101</v>
      </c>
      <c r="AB2232">
        <f>SUM('스테이지별 몬스터 스텟'!S2232*'(참고)타워 스텟 가치'!$Q$17,'스테이지별 몬스터 스텟'!T2232*'(참고)타워 스텟 가치'!$R$17,'스테이지별 몬스터 스텟'!U2232*'(참고)타워 스텟 가치'!$S$17,'스테이지별 몬스터 스텟'!V2232*'(참고)타워 스텟 가치'!$T$17,'스테이지별 몬스터 스텟'!W2232*'(참고)타워 스텟 가치'!$U$17,'스테이지별 몬스터 스텟'!X2232*'(참고)타워 스텟 가치'!$V$17,'스테이지별 몬스터 스텟'!Y2232*'(참고)타워 스텟 가치'!$W$17,'스테이지별 몬스터 스텟'!Z2232*'(참고)타워 스텟 가치'!$X$17,'스테이지별 몬스터 스텟'!AA2232*'(참고)타워 스텟 가치'!$Y$17)</f>
        <v>1375170.5175000108</v>
      </c>
      <c r="AC2232">
        <v>2</v>
      </c>
      <c r="AD2232">
        <f>VLOOKUP($F2232,'(참고)타워 스텟 가치'!$B$12:$L$16,AD$2,0)+(VLOOKUP($F2232,'(참고)타워 스텟 가치'!$B$12:$L$16,AD$2,0)*$E2232)</f>
        <v>1009.1250000000082</v>
      </c>
      <c r="AE2232">
        <f>VLOOKUP($F2232,'(참고)타워 스텟 가치'!$B$12:$L$16,AE$2,0)+(VLOOKUP($F2232,'(참고)타워 스텟 가치'!$B$12:$L$16,AE$2,0)*$E2232)</f>
        <v>1210.9500000000098</v>
      </c>
      <c r="AF2232">
        <f>VLOOKUP($F2232,'(참고)타워 스텟 가치'!$B$12:$L$16,AF$2,0)+(VLOOKUP($F2232,'(참고)타워 스텟 가치'!$B$12:$L$16,AF$2,0)*$E2232)</f>
        <v>897000.00000000722</v>
      </c>
      <c r="AG2232">
        <f>VLOOKUP($F2232,'(참고)타워 스텟 가치'!$B$12:$L$16,AG$2,0)+(VLOOKUP($F2232,'(참고)타워 스텟 가치'!$B$12:$L$16,AG$2,0)*$E2232)</f>
        <v>6054.7500000000491</v>
      </c>
      <c r="AH2232">
        <f>VLOOKUP($F2232,'(참고)타워 스텟 가치'!$B$12:$L$16,AH$2,0)+(VLOOKUP($F2232,'(참고)타워 스텟 가치'!$B$12:$L$16,AH$2,0)*$E2232)</f>
        <v>201.82500000000164</v>
      </c>
      <c r="AI2232">
        <f>VLOOKUP($F2232,'(참고)타워 스텟 가치'!$B$12:$L$16,AI$2,0)+(VLOOKUP($F2232,'(참고)타워 스텟 가치'!$B$12:$L$16,AI$2,0)*$E2232)</f>
        <v>53.820000000000434</v>
      </c>
      <c r="AJ2232">
        <f>VLOOKUP($F2232,'(참고)타워 스텟 가치'!$B$12:$L$16,AJ$2,0)+(VLOOKUP($F2232,'(참고)타워 스텟 가치'!$B$12:$L$16,AJ$2,0)*$E2232)</f>
        <v>0</v>
      </c>
      <c r="AK2232">
        <f>VLOOKUP($F2232,'(참고)타워 스텟 가치'!$B$12:$L$16,AK$2,0)+(VLOOKUP($F2232,'(참고)타워 스텟 가치'!$B$12:$L$16,AK$2,0)*$E2232)</f>
        <v>0</v>
      </c>
      <c r="AL2232">
        <f>VLOOKUP($F2232,'(참고)타워 스텟 가치'!$B$12:$L$16,AL$2,0)+(VLOOKUP($F2232,'(참고)타워 스텟 가치'!$B$12:$L$16,AL$2,0)*$E2232)</f>
        <v>251.16000000000201</v>
      </c>
      <c r="AM2232">
        <f>SUM('스테이지별 몬스터 스텟'!AD2232*'(참고)타워 스텟 가치'!$Q$17,'스테이지별 몬스터 스텟'!AE2232*'(참고)타워 스텟 가치'!$R$17,'스테이지별 몬스터 스텟'!AF2232*'(참고)타워 스텟 가치'!$S$17,'스테이지별 몬스터 스텟'!AG2232*'(참고)타워 스텟 가치'!$T$17,'스테이지별 몬스터 스텟'!AH2232*'(참고)타워 스텟 가치'!$U$17,'스테이지별 몬스터 스텟'!AI2232*'(참고)타워 스텟 가치'!$V$17,'스테이지별 몬스터 스텟'!AJ2232*'(참고)타워 스텟 가치'!$W$17,'스테이지별 몬스터 스텟'!AK2232*'(참고)타워 스텟 가치'!$X$17,'스테이지별 몬스터 스텟'!AL2232*'(참고)타워 스텟 가치'!$Y$17)</f>
        <v>1362403.9650000108</v>
      </c>
      <c r="AN2232">
        <v>3</v>
      </c>
    </row>
    <row r="2233" spans="3:40" x14ac:dyDescent="0.3">
      <c r="C2233">
        <v>4</v>
      </c>
      <c r="D2233">
        <f t="shared" si="104"/>
        <v>446</v>
      </c>
      <c r="E2233" s="52">
        <f>VLOOKUP(D2233,'스테이지별 난이도 설정'!B:C,2,0)</f>
        <v>178.40000000000146</v>
      </c>
      <c r="F2233" t="str">
        <f t="shared" si="105"/>
        <v>유니크</v>
      </c>
      <c r="G2233">
        <f t="shared" si="103"/>
        <v>6</v>
      </c>
      <c r="H2233">
        <f>VLOOKUP($F2233,'(참고)타워 스텟 가치'!$B$2:$L$6,H$2,0)+(VLOOKUP($F2233,'(참고)타워 스텟 가치'!$B$2:$L$6,H$2,0)*$E2233)</f>
        <v>4541.0625000000364</v>
      </c>
      <c r="I2233">
        <f>VLOOKUP($F2233,'(참고)타워 스텟 가치'!$B$2:$L$6,I$2,0)+(VLOOKUP($F2233,'(참고)타워 스텟 가치'!$B$2:$L$6,I$2,0)*$E2233)</f>
        <v>908.21250000000737</v>
      </c>
      <c r="J2233">
        <f>VLOOKUP($F2233,'(참고)타워 스텟 가치'!$B$2:$L$6,J$2,0)+(VLOOKUP($F2233,'(참고)타워 스텟 가치'!$B$2:$L$6,J$2,0)*$E2233)</f>
        <v>897000.00000000722</v>
      </c>
      <c r="K2233">
        <f>VLOOKUP($F2233,'(참고)타워 스텟 가치'!$B$2:$L$6,K$2,0)+(VLOOKUP($F2233,'(참고)타워 스텟 가치'!$B$2:$L$6,K$2,0)*$E2233)</f>
        <v>18164.250000000146</v>
      </c>
      <c r="L2233">
        <f>VLOOKUP($F2233,'(참고)타워 스텟 가치'!$B$2:$L$6,L$2,0)+(VLOOKUP($F2233,'(참고)타워 스텟 가치'!$B$2:$L$6,L$2,0)*$E2233)</f>
        <v>302.73750000000246</v>
      </c>
      <c r="M2233">
        <f>VLOOKUP($F2233,'(참고)타워 스텟 가치'!$B$2:$L$6,M$2,0)+(VLOOKUP($F2233,'(참고)타워 스텟 가치'!$B$2:$L$6,M$2,0)*$E2233)</f>
        <v>53.820000000000434</v>
      </c>
      <c r="N2233">
        <f>VLOOKUP($F2233,'(참고)타워 스텟 가치'!$B$2:$L$6,N$2,0)+(VLOOKUP($F2233,'(참고)타워 스텟 가치'!$B$2:$L$6,N$2,0)*$E2233)</f>
        <v>0</v>
      </c>
      <c r="O2233">
        <f>VLOOKUP($F2233,'(참고)타워 스텟 가치'!$B$2:$L$6,O$2,0)+(VLOOKUP($F2233,'(참고)타워 스텟 가치'!$B$2:$L$6,O$2,0)*$E2233)</f>
        <v>0</v>
      </c>
      <c r="P2233">
        <f>VLOOKUP($F2233,'(참고)타워 스텟 가치'!$B$2:$L$6,P$2,0)+(VLOOKUP($F2233,'(참고)타워 스텟 가치'!$B$2:$L$6,P$2,0)*$E2233)</f>
        <v>179.40000000000146</v>
      </c>
      <c r="Q2233">
        <f>SUM('스테이지별 몬스터 스텟'!H2233*'(참고)타워 스텟 가치'!$Q$17,'스테이지별 몬스터 스텟'!I2233*'(참고)타워 스텟 가치'!$R$17,'스테이지별 몬스터 스텟'!J2233*'(참고)타워 스텟 가치'!$S$17,'스테이지별 몬스터 스텟'!K2233*'(참고)타워 스텟 가치'!$T$17,'스테이지별 몬스터 스텟'!L2233*'(참고)타워 스텟 가치'!$U$17,'스테이지별 몬스터 스텟'!M2233*'(참고)타워 스텟 가치'!$V$17,'스테이지별 몬스터 스텟'!N2233*'(참고)타워 스텟 가치'!$W$17,'스테이지별 몬스터 스텟'!O2233*'(참고)타워 스텟 가치'!$X$17,'스테이지별 몬스터 스텟'!P2233*'(참고)타워 스텟 가치'!$Y$17)</f>
        <v>1393291.0387500112</v>
      </c>
      <c r="R2233">
        <v>1</v>
      </c>
      <c r="S2233">
        <f>VLOOKUP($F2233,'(참고)타워 스텟 가치'!$B$7:$L$11,S$2,0)+(VLOOKUP($F2233,'(참고)타워 스텟 가치'!$B$7:$L$11,S$2,0)*$E2233)</f>
        <v>1513.6875000000123</v>
      </c>
      <c r="T2233">
        <f>VLOOKUP($F2233,'(참고)타워 스텟 가치'!$B$7:$L$11,T$2,0)+(VLOOKUP($F2233,'(참고)타워 스텟 가치'!$B$7:$L$11,T$2,0)*$E2233)</f>
        <v>2724.6375000000221</v>
      </c>
      <c r="U2233">
        <f>VLOOKUP($F2233,'(참고)타워 스텟 가치'!$B$7:$L$11,U$2,0)+(VLOOKUP($F2233,'(참고)타워 스텟 가치'!$B$7:$L$11,U$2,0)*$E2233)</f>
        <v>897000.00000000722</v>
      </c>
      <c r="V2233">
        <f>VLOOKUP($F2233,'(참고)타워 스텟 가치'!$B$7:$L$11,V$2,0)+(VLOOKUP($F2233,'(참고)타워 스텟 가치'!$B$7:$L$11,V$2,0)*$E2233)</f>
        <v>18164.250000000146</v>
      </c>
      <c r="W2233">
        <f>VLOOKUP($F2233,'(참고)타워 스텟 가치'!$B$7:$L$11,W$2,0)+(VLOOKUP($F2233,'(참고)타워 스텟 가치'!$B$7:$L$11,W$2,0)*$E2233)</f>
        <v>302.73750000000246</v>
      </c>
      <c r="X2233">
        <f>VLOOKUP($F2233,'(참고)타워 스텟 가치'!$B$7:$L$11,X$2,0)+(VLOOKUP($F2233,'(참고)타워 스텟 가치'!$B$7:$L$11,X$2,0)*$E2233)</f>
        <v>53.820000000000434</v>
      </c>
      <c r="Y2233">
        <f>VLOOKUP($F2233,'(참고)타워 스텟 가치'!$B$7:$L$11,Y$2,0)+(VLOOKUP($F2233,'(참고)타워 스텟 가치'!$B$7:$L$11,Y$2,0)*$E2233)</f>
        <v>0</v>
      </c>
      <c r="Z2233">
        <f>VLOOKUP($F2233,'(참고)타워 스텟 가치'!$B$7:$L$11,Z$2,0)+(VLOOKUP($F2233,'(참고)타워 스텟 가치'!$B$7:$L$11,Z$2,0)*$E2233)</f>
        <v>0</v>
      </c>
      <c r="AA2233">
        <f>VLOOKUP($F2233,'(참고)타워 스텟 가치'!$B$7:$L$11,AA$2,0)+(VLOOKUP($F2233,'(참고)타워 스텟 가치'!$B$7:$L$11,AA$2,0)*$E2233)</f>
        <v>179.40000000000146</v>
      </c>
      <c r="AB2233">
        <f>SUM('스테이지별 몬스터 스텟'!S2233*'(참고)타워 스텟 가치'!$Q$17,'스테이지별 몬스터 스텟'!T2233*'(참고)타워 스텟 가치'!$R$17,'스테이지별 몬스터 스텟'!U2233*'(참고)타워 스텟 가치'!$S$17,'스테이지별 몬스터 스텟'!V2233*'(참고)타워 스텟 가치'!$T$17,'스테이지별 몬스터 스텟'!W2233*'(참고)타워 스텟 가치'!$U$17,'스테이지별 몬스터 스텟'!X2233*'(참고)타워 스텟 가치'!$V$17,'스테이지별 몬스터 스텟'!Y2233*'(참고)타워 스텟 가치'!$W$17,'스테이지별 몬스터 스텟'!Z2233*'(참고)타워 스텟 가치'!$X$17,'스테이지별 몬스터 스텟'!AA2233*'(참고)타워 스텟 가치'!$Y$17)</f>
        <v>1389960.9262500112</v>
      </c>
      <c r="AC2233">
        <v>2</v>
      </c>
      <c r="AD2233">
        <f>VLOOKUP($F2233,'(참고)타워 스텟 가치'!$B$12:$L$16,AD$2,0)+(VLOOKUP($F2233,'(참고)타워 스텟 가치'!$B$12:$L$16,AD$2,0)*$E2233)</f>
        <v>1513.6875000000123</v>
      </c>
      <c r="AE2233">
        <f>VLOOKUP($F2233,'(참고)타워 스텟 가치'!$B$12:$L$16,AE$2,0)+(VLOOKUP($F2233,'(참고)타워 스텟 가치'!$B$12:$L$16,AE$2,0)*$E2233)</f>
        <v>1816.4250000000147</v>
      </c>
      <c r="AF2233">
        <f>VLOOKUP($F2233,'(참고)타워 스텟 가치'!$B$12:$L$16,AF$2,0)+(VLOOKUP($F2233,'(참고)타워 스텟 가치'!$B$12:$L$16,AF$2,0)*$E2233)</f>
        <v>897000.00000000722</v>
      </c>
      <c r="AG2233">
        <f>VLOOKUP($F2233,'(참고)타워 스텟 가치'!$B$12:$L$16,AG$2,0)+(VLOOKUP($F2233,'(참고)타워 스텟 가치'!$B$12:$L$16,AG$2,0)*$E2233)</f>
        <v>9082.1250000000728</v>
      </c>
      <c r="AH2233">
        <f>VLOOKUP($F2233,'(참고)타워 스텟 가치'!$B$12:$L$16,AH$2,0)+(VLOOKUP($F2233,'(참고)타워 스텟 가치'!$B$12:$L$16,AH$2,0)*$E2233)</f>
        <v>302.73750000000246</v>
      </c>
      <c r="AI2233">
        <f>VLOOKUP($F2233,'(참고)타워 스텟 가치'!$B$12:$L$16,AI$2,0)+(VLOOKUP($F2233,'(참고)타워 스텟 가치'!$B$12:$L$16,AI$2,0)*$E2233)</f>
        <v>53.820000000000434</v>
      </c>
      <c r="AJ2233">
        <f>VLOOKUP($F2233,'(참고)타워 스텟 가치'!$B$12:$L$16,AJ$2,0)+(VLOOKUP($F2233,'(참고)타워 스텟 가치'!$B$12:$L$16,AJ$2,0)*$E2233)</f>
        <v>0</v>
      </c>
      <c r="AK2233">
        <f>VLOOKUP($F2233,'(참고)타워 스텟 가치'!$B$12:$L$16,AK$2,0)+(VLOOKUP($F2233,'(참고)타워 스텟 가치'!$B$12:$L$16,AK$2,0)*$E2233)</f>
        <v>0</v>
      </c>
      <c r="AL2233">
        <f>VLOOKUP($F2233,'(참고)타워 스텟 가치'!$B$12:$L$16,AL$2,0)+(VLOOKUP($F2233,'(참고)타워 스텟 가치'!$B$12:$L$16,AL$2,0)*$E2233)</f>
        <v>358.80000000000291</v>
      </c>
      <c r="AM2233">
        <f>SUM('스테이지별 몬스터 스텟'!AD2233*'(참고)타워 스텟 가치'!$Q$17,'스테이지별 몬스터 스텟'!AE2233*'(참고)타워 스텟 가치'!$R$17,'스테이지별 몬스터 스텟'!AF2233*'(참고)타워 스텟 가치'!$S$17,'스테이지별 몬스터 스텟'!AG2233*'(참고)타워 스텟 가치'!$T$17,'스테이지별 몬스터 스텟'!AH2233*'(참고)타워 스텟 가치'!$U$17,'스테이지별 몬스터 스텟'!AI2233*'(참고)타워 스텟 가치'!$V$17,'스테이지별 몬스터 스텟'!AJ2233*'(참고)타워 스텟 가치'!$W$17,'스테이지별 몬스터 스텟'!AK2233*'(참고)타워 스텟 가치'!$X$17,'스테이지별 몬스터 스텟'!AL2233*'(참고)타워 스텟 가치'!$Y$17)</f>
        <v>1370793.1575000111</v>
      </c>
      <c r="AN2233">
        <v>3</v>
      </c>
    </row>
    <row r="2234" spans="3:40" x14ac:dyDescent="0.3">
      <c r="C2234">
        <v>5</v>
      </c>
      <c r="D2234">
        <f t="shared" si="104"/>
        <v>446</v>
      </c>
      <c r="E2234" s="52">
        <f>VLOOKUP(D2234,'스테이지별 난이도 설정'!B:C,2,0)</f>
        <v>178.40000000000146</v>
      </c>
      <c r="F2234" t="str">
        <f t="shared" si="105"/>
        <v>스페셜</v>
      </c>
      <c r="G2234">
        <f t="shared" si="103"/>
        <v>6</v>
      </c>
      <c r="H2234">
        <f>VLOOKUP($F2234,'(참고)타워 스텟 가치'!$B$2:$L$6,H$2,0)+(VLOOKUP($F2234,'(참고)타워 스텟 가치'!$B$2:$L$6,H$2,0)*$E2234)</f>
        <v>6811.5937500000555</v>
      </c>
      <c r="I2234">
        <f>VLOOKUP($F2234,'(참고)타워 스텟 가치'!$B$2:$L$6,I$2,0)+(VLOOKUP($F2234,'(참고)타워 스텟 가치'!$B$2:$L$6,I$2,0)*$E2234)</f>
        <v>1362.3187500000111</v>
      </c>
      <c r="J2234">
        <f>VLOOKUP($F2234,'(참고)타워 스텟 가치'!$B$2:$L$6,J$2,0)+(VLOOKUP($F2234,'(참고)타워 스텟 가치'!$B$2:$L$6,J$2,0)*$E2234)</f>
        <v>897000.00000000722</v>
      </c>
      <c r="K2234">
        <f>VLOOKUP($F2234,'(참고)타워 스텟 가치'!$B$2:$L$6,K$2,0)+(VLOOKUP($F2234,'(참고)타워 스텟 가치'!$B$2:$L$6,K$2,0)*$E2234)</f>
        <v>27246.375000000222</v>
      </c>
      <c r="L2234">
        <f>VLOOKUP($F2234,'(참고)타워 스텟 가치'!$B$2:$L$6,L$2,0)+(VLOOKUP($F2234,'(참고)타워 스텟 가치'!$B$2:$L$6,L$2,0)*$E2234)</f>
        <v>454.10625000000368</v>
      </c>
      <c r="M2234">
        <f>VLOOKUP($F2234,'(참고)타워 스텟 가치'!$B$2:$L$6,M$2,0)+(VLOOKUP($F2234,'(참고)타워 스텟 가치'!$B$2:$L$6,M$2,0)*$E2234)</f>
        <v>53.820000000000434</v>
      </c>
      <c r="N2234">
        <f>VLOOKUP($F2234,'(참고)타워 스텟 가치'!$B$2:$L$6,N$2,0)+(VLOOKUP($F2234,'(참고)타워 스텟 가치'!$B$2:$L$6,N$2,0)*$E2234)</f>
        <v>0</v>
      </c>
      <c r="O2234">
        <f>VLOOKUP($F2234,'(참고)타워 스텟 가치'!$B$2:$L$6,O$2,0)+(VLOOKUP($F2234,'(참고)타워 스텟 가치'!$B$2:$L$6,O$2,0)*$E2234)</f>
        <v>0</v>
      </c>
      <c r="P2234">
        <f>VLOOKUP($F2234,'(참고)타워 스텟 가치'!$B$2:$L$6,P$2,0)+(VLOOKUP($F2234,'(참고)타워 스텟 가치'!$B$2:$L$6,P$2,0)*$E2234)</f>
        <v>179.40000000000146</v>
      </c>
      <c r="Q2234">
        <f>SUM('스테이지별 몬스터 스텟'!H2234*'(참고)타워 스텟 가치'!$Q$17,'스테이지별 몬스터 스텟'!I2234*'(참고)타워 스텟 가치'!$R$17,'스테이지별 몬스터 스텟'!J2234*'(참고)타워 스텟 가치'!$S$17,'스테이지별 몬스터 스텟'!K2234*'(참고)타워 스텟 가치'!$T$17,'스테이지별 몬스터 스텟'!L2234*'(참고)타워 스텟 가치'!$U$17,'스테이지별 몬스터 스텟'!M2234*'(참고)타워 스텟 가치'!$V$17,'스테이지별 몬스터 스텟'!N2234*'(참고)타워 스텟 가치'!$W$17,'스테이지별 몬스터 스텟'!O2234*'(참고)타워 스텟 가치'!$X$17,'스테이지별 몬스터 스텟'!P2234*'(참고)타워 스텟 가치'!$Y$17)</f>
        <v>1416980.2481250113</v>
      </c>
      <c r="R2234">
        <v>1</v>
      </c>
      <c r="S2234">
        <f>VLOOKUP($F2234,'(참고)타워 스텟 가치'!$B$7:$L$11,S$2,0)+(VLOOKUP($F2234,'(참고)타워 스텟 가치'!$B$7:$L$11,S$2,0)*$E2234)</f>
        <v>2270.5312500000182</v>
      </c>
      <c r="T2234">
        <f>VLOOKUP($F2234,'(참고)타워 스텟 가치'!$B$7:$L$11,T$2,0)+(VLOOKUP($F2234,'(참고)타워 스텟 가치'!$B$7:$L$11,T$2,0)*$E2234)</f>
        <v>4086.9562500000329</v>
      </c>
      <c r="U2234">
        <f>VLOOKUP($F2234,'(참고)타워 스텟 가치'!$B$7:$L$11,U$2,0)+(VLOOKUP($F2234,'(참고)타워 스텟 가치'!$B$7:$L$11,U$2,0)*$E2234)</f>
        <v>897000.00000000722</v>
      </c>
      <c r="V2234">
        <f>VLOOKUP($F2234,'(참고)타워 스텟 가치'!$B$7:$L$11,V$2,0)+(VLOOKUP($F2234,'(참고)타워 스텟 가치'!$B$7:$L$11,V$2,0)*$E2234)</f>
        <v>27246.375000000222</v>
      </c>
      <c r="W2234">
        <f>VLOOKUP($F2234,'(참고)타워 스텟 가치'!$B$7:$L$11,W$2,0)+(VLOOKUP($F2234,'(참고)타워 스텟 가치'!$B$7:$L$11,W$2,0)*$E2234)</f>
        <v>454.10625000000368</v>
      </c>
      <c r="X2234">
        <f>VLOOKUP($F2234,'(참고)타워 스텟 가치'!$B$7:$L$11,X$2,0)+(VLOOKUP($F2234,'(참고)타워 스텟 가치'!$B$7:$L$11,X$2,0)*$E2234)</f>
        <v>53.820000000000434</v>
      </c>
      <c r="Y2234">
        <f>VLOOKUP($F2234,'(참고)타워 스텟 가치'!$B$7:$L$11,Y$2,0)+(VLOOKUP($F2234,'(참고)타워 스텟 가치'!$B$7:$L$11,Y$2,0)*$E2234)</f>
        <v>0</v>
      </c>
      <c r="Z2234">
        <f>VLOOKUP($F2234,'(참고)타워 스텟 가치'!$B$7:$L$11,Z$2,0)+(VLOOKUP($F2234,'(참고)타워 스텟 가치'!$B$7:$L$11,Z$2,0)*$E2234)</f>
        <v>0</v>
      </c>
      <c r="AA2234">
        <f>VLOOKUP($F2234,'(참고)타워 스텟 가치'!$B$7:$L$11,AA$2,0)+(VLOOKUP($F2234,'(참고)타워 스텟 가치'!$B$7:$L$11,AA$2,0)*$E2234)</f>
        <v>179.40000000000146</v>
      </c>
      <c r="AB2234">
        <f>SUM('스테이지별 몬스터 스텟'!S2234*'(참고)타워 스텟 가치'!$Q$17,'스테이지별 몬스터 스텟'!T2234*'(참고)타워 스텟 가치'!$R$17,'스테이지별 몬스터 스텟'!U2234*'(참고)타워 스텟 가치'!$S$17,'스테이지별 몬스터 스텟'!V2234*'(참고)타워 스텟 가치'!$T$17,'스테이지별 몬스터 스텟'!W2234*'(참고)타워 스텟 가치'!$U$17,'스테이지별 몬스터 스텟'!X2234*'(참고)타워 스텟 가치'!$V$17,'스테이지별 몬스터 스텟'!Y2234*'(참고)타워 스텟 가치'!$W$17,'스테이지별 몬스터 스텟'!Z2234*'(참고)타워 스텟 가치'!$X$17,'스테이지별 몬스터 스텟'!AA2234*'(참고)타워 스텟 가치'!$Y$17)</f>
        <v>1411985.0793750114</v>
      </c>
      <c r="AC2234">
        <v>2</v>
      </c>
      <c r="AD2234">
        <f>VLOOKUP($F2234,'(참고)타워 스텟 가치'!$B$12:$L$16,AD$2,0)+(VLOOKUP($F2234,'(참고)타워 스텟 가치'!$B$12:$L$16,AD$2,0)*$E2234)</f>
        <v>2270.5312500000182</v>
      </c>
      <c r="AE2234">
        <f>VLOOKUP($F2234,'(참고)타워 스텟 가치'!$B$12:$L$16,AE$2,0)+(VLOOKUP($F2234,'(참고)타워 스텟 가치'!$B$12:$L$16,AE$2,0)*$E2234)</f>
        <v>2724.6375000000221</v>
      </c>
      <c r="AF2234">
        <f>VLOOKUP($F2234,'(참고)타워 스텟 가치'!$B$12:$L$16,AF$2,0)+(VLOOKUP($F2234,'(참고)타워 스텟 가치'!$B$12:$L$16,AF$2,0)*$E2234)</f>
        <v>897000.00000000722</v>
      </c>
      <c r="AG2234">
        <f>VLOOKUP($F2234,'(참고)타워 스텟 가치'!$B$12:$L$16,AG$2,0)+(VLOOKUP($F2234,'(참고)타워 스텟 가치'!$B$12:$L$16,AG$2,0)*$E2234)</f>
        <v>13623.187500000111</v>
      </c>
      <c r="AH2234">
        <f>VLOOKUP($F2234,'(참고)타워 스텟 가치'!$B$12:$L$16,AH$2,0)+(VLOOKUP($F2234,'(참고)타워 스텟 가치'!$B$12:$L$16,AH$2,0)*$E2234)</f>
        <v>454.10625000000368</v>
      </c>
      <c r="AI2234">
        <f>VLOOKUP($F2234,'(참고)타워 스텟 가치'!$B$12:$L$16,AI$2,0)+(VLOOKUP($F2234,'(참고)타워 스텟 가치'!$B$12:$L$16,AI$2,0)*$E2234)</f>
        <v>53.820000000000434</v>
      </c>
      <c r="AJ2234">
        <f>VLOOKUP($F2234,'(참고)타워 스텟 가치'!$B$12:$L$16,AJ$2,0)+(VLOOKUP($F2234,'(참고)타워 스텟 가치'!$B$12:$L$16,AJ$2,0)*$E2234)</f>
        <v>0</v>
      </c>
      <c r="AK2234">
        <f>VLOOKUP($F2234,'(참고)타워 스텟 가치'!$B$12:$L$16,AK$2,0)+(VLOOKUP($F2234,'(참고)타워 스텟 가치'!$B$12:$L$16,AK$2,0)*$E2234)</f>
        <v>0</v>
      </c>
      <c r="AL2234">
        <f>VLOOKUP($F2234,'(참고)타워 스텟 가치'!$B$12:$L$16,AL$2,0)+(VLOOKUP($F2234,'(참고)타워 스텟 가치'!$B$12:$L$16,AL$2,0)*$E2234)</f>
        <v>358.80000000000291</v>
      </c>
      <c r="AM2234">
        <f>SUM('스테이지별 몬스터 스텟'!AD2234*'(참고)타워 스텟 가치'!$Q$17,'스테이지별 몬스터 스텟'!AE2234*'(참고)타워 스텟 가치'!$R$17,'스테이지별 몬스터 스텟'!AF2234*'(참고)타워 스텟 가치'!$S$17,'스테이지별 몬스터 스텟'!AG2234*'(참고)타워 스텟 가치'!$T$17,'스테이지별 몬스터 스텟'!AH2234*'(참고)타워 스텟 가치'!$U$17,'스테이지별 몬스터 스텟'!AI2234*'(참고)타워 스텟 가치'!$V$17,'스테이지별 몬스터 스텟'!AJ2234*'(참고)타워 스텟 가치'!$W$17,'스테이지별 몬스터 스텟'!AK2234*'(참고)타워 스텟 가치'!$X$17,'스테이지별 몬스터 스텟'!AL2234*'(참고)타워 스텟 가치'!$Y$17)</f>
        <v>1383054.0262500111</v>
      </c>
      <c r="AN2234">
        <v>3</v>
      </c>
    </row>
    <row r="2235" spans="3:40" x14ac:dyDescent="0.3">
      <c r="C2235">
        <v>1</v>
      </c>
      <c r="D2235">
        <f t="shared" si="104"/>
        <v>447</v>
      </c>
      <c r="E2235" s="52">
        <f>VLOOKUP(D2235,'스테이지별 난이도 설정'!B:C,2,0)</f>
        <v>178.80000000000146</v>
      </c>
      <c r="F2235" t="str">
        <f t="shared" si="105"/>
        <v>일반</v>
      </c>
      <c r="G2235">
        <f t="shared" si="103"/>
        <v>6</v>
      </c>
      <c r="H2235">
        <f>VLOOKUP($F2235,'(참고)타워 스텟 가치'!$B$2:$L$6,H$2,0)+(VLOOKUP($F2235,'(참고)타워 스텟 가치'!$B$2:$L$6,H$2,0)*$E2235)</f>
        <v>1348.5000000000109</v>
      </c>
      <c r="I2235">
        <f>VLOOKUP($F2235,'(참고)타워 스텟 가치'!$B$2:$L$6,I$2,0)+(VLOOKUP($F2235,'(참고)타워 스텟 가치'!$B$2:$L$6,I$2,0)*$E2235)</f>
        <v>269.70000000000221</v>
      </c>
      <c r="J2235">
        <f>VLOOKUP($F2235,'(참고)타워 스텟 가치'!$B$2:$L$6,J$2,0)+(VLOOKUP($F2235,'(참고)타워 스텟 가치'!$B$2:$L$6,J$2,0)*$E2235)</f>
        <v>899000.00000000733</v>
      </c>
      <c r="K2235">
        <f>VLOOKUP($F2235,'(참고)타워 스텟 가치'!$B$2:$L$6,K$2,0)+(VLOOKUP($F2235,'(참고)타워 스텟 가치'!$B$2:$L$6,K$2,0)*$E2235)</f>
        <v>5394.0000000000437</v>
      </c>
      <c r="L2235">
        <f>VLOOKUP($F2235,'(참고)타워 스텟 가치'!$B$2:$L$6,L$2,0)+(VLOOKUP($F2235,'(참고)타워 스텟 가치'!$B$2:$L$6,L$2,0)*$E2235)</f>
        <v>89.90000000000073</v>
      </c>
      <c r="M2235">
        <f>VLOOKUP($F2235,'(참고)타워 스텟 가치'!$B$2:$L$6,M$2,0)+(VLOOKUP($F2235,'(참고)타워 스텟 가치'!$B$2:$L$6,M$2,0)*$E2235)</f>
        <v>53.940000000000431</v>
      </c>
      <c r="N2235">
        <f>VLOOKUP($F2235,'(참고)타워 스텟 가치'!$B$2:$L$6,N$2,0)+(VLOOKUP($F2235,'(참고)타워 스텟 가치'!$B$2:$L$6,N$2,0)*$E2235)</f>
        <v>0</v>
      </c>
      <c r="O2235">
        <f>VLOOKUP($F2235,'(참고)타워 스텟 가치'!$B$2:$L$6,O$2,0)+(VLOOKUP($F2235,'(참고)타워 스텟 가치'!$B$2:$L$6,O$2,0)*$E2235)</f>
        <v>0</v>
      </c>
      <c r="P2235">
        <f>VLOOKUP($F2235,'(참고)타워 스텟 가치'!$B$2:$L$6,P$2,0)+(VLOOKUP($F2235,'(참고)타워 스텟 가치'!$B$2:$L$6,P$2,0)*$E2235)</f>
        <v>125.86000000000102</v>
      </c>
      <c r="Q2235">
        <f>SUM('스테이지별 몬스터 스텟'!H2235*'(참고)타워 스텟 가치'!$Q$17,'스테이지별 몬스터 스텟'!I2235*'(참고)타워 스텟 가치'!$R$17,'스테이지별 몬스터 스텟'!J2235*'(참고)타워 스텟 가치'!$S$17,'스테이지별 몬스터 스텟'!K2235*'(참고)타워 스텟 가치'!$T$17,'스테이지별 몬스터 스텟'!L2235*'(참고)타워 스텟 가치'!$U$17,'스테이지별 몬스터 스텟'!M2235*'(참고)타워 스텟 가치'!$V$17,'스테이지별 몬스터 스텟'!N2235*'(참고)타워 스텟 가치'!$W$17,'스테이지별 몬스터 스텟'!O2235*'(참고)타워 스텟 가치'!$X$17,'스테이지별 몬스터 스텟'!P2235*'(참고)타워 스텟 가치'!$Y$17)</f>
        <v>1362875.010000011</v>
      </c>
      <c r="R2235">
        <v>1</v>
      </c>
      <c r="S2235">
        <f>VLOOKUP($F2235,'(참고)타워 스텟 가치'!$B$7:$L$11,S$2,0)+(VLOOKUP($F2235,'(참고)타워 스텟 가치'!$B$7:$L$11,S$2,0)*$E2235)</f>
        <v>449.50000000000364</v>
      </c>
      <c r="T2235">
        <f>VLOOKUP($F2235,'(참고)타워 스텟 가치'!$B$7:$L$11,T$2,0)+(VLOOKUP($F2235,'(참고)타워 스텟 가치'!$B$7:$L$11,T$2,0)*$E2235)</f>
        <v>809.10000000000662</v>
      </c>
      <c r="U2235">
        <f>VLOOKUP($F2235,'(참고)타워 스텟 가치'!$B$7:$L$11,U$2,0)+(VLOOKUP($F2235,'(참고)타워 스텟 가치'!$B$7:$L$11,U$2,0)*$E2235)</f>
        <v>899000.00000000733</v>
      </c>
      <c r="V2235">
        <f>VLOOKUP($F2235,'(참고)타워 스텟 가치'!$B$7:$L$11,V$2,0)+(VLOOKUP($F2235,'(참고)타워 스텟 가치'!$B$7:$L$11,V$2,0)*$E2235)</f>
        <v>5394.0000000000437</v>
      </c>
      <c r="W2235">
        <f>VLOOKUP($F2235,'(참고)타워 스텟 가치'!$B$7:$L$11,W$2,0)+(VLOOKUP($F2235,'(참고)타워 스텟 가치'!$B$7:$L$11,W$2,0)*$E2235)</f>
        <v>89.90000000000073</v>
      </c>
      <c r="X2235">
        <f>VLOOKUP($F2235,'(참고)타워 스텟 가치'!$B$7:$L$11,X$2,0)+(VLOOKUP($F2235,'(참고)타워 스텟 가치'!$B$7:$L$11,X$2,0)*$E2235)</f>
        <v>53.940000000000431</v>
      </c>
      <c r="Y2235">
        <f>VLOOKUP($F2235,'(참고)타워 스텟 가치'!$B$7:$L$11,Y$2,0)+(VLOOKUP($F2235,'(참고)타워 스텟 가치'!$B$7:$L$11,Y$2,0)*$E2235)</f>
        <v>0</v>
      </c>
      <c r="Z2235">
        <f>VLOOKUP($F2235,'(참고)타워 스텟 가치'!$B$7:$L$11,Z$2,0)+(VLOOKUP($F2235,'(참고)타워 스텟 가치'!$B$7:$L$11,Z$2,0)*$E2235)</f>
        <v>0</v>
      </c>
      <c r="AA2235">
        <f>VLOOKUP($F2235,'(참고)타워 스텟 가치'!$B$7:$L$11,AA$2,0)+(VLOOKUP($F2235,'(참고)타워 스텟 가치'!$B$7:$L$11,AA$2,0)*$E2235)</f>
        <v>125.86000000000102</v>
      </c>
      <c r="AB2235">
        <f>SUM('스테이지별 몬스터 스텟'!S2235*'(참고)타워 스텟 가치'!$Q$17,'스테이지별 몬스터 스텟'!T2235*'(참고)타워 스텟 가치'!$R$17,'스테이지별 몬스터 스텟'!U2235*'(참고)타워 스텟 가치'!$S$17,'스테이지별 몬스터 스텟'!V2235*'(참고)타워 스텟 가치'!$T$17,'스테이지별 몬스터 스텟'!W2235*'(참고)타워 스텟 가치'!$U$17,'스테이지별 몬스터 스텟'!X2235*'(참고)타워 스텟 가치'!$V$17,'스테이지별 몬스터 스텟'!Y2235*'(참고)타워 스텟 가치'!$W$17,'스테이지별 몬스터 스텟'!Z2235*'(참고)타워 스텟 가치'!$X$17,'스테이지별 몬스터 스텟'!AA2235*'(참고)타워 스텟 가치'!$Y$17)</f>
        <v>1361886.1100000108</v>
      </c>
      <c r="AC2235">
        <v>2</v>
      </c>
      <c r="AD2235">
        <f>VLOOKUP($F2235,'(참고)타워 스텟 가치'!$B$12:$L$16,AD$2,0)+(VLOOKUP($F2235,'(참고)타워 스텟 가치'!$B$12:$L$16,AD$2,0)*$E2235)</f>
        <v>449.50000000000364</v>
      </c>
      <c r="AE2235">
        <f>VLOOKUP($F2235,'(참고)타워 스텟 가치'!$B$12:$L$16,AE$2,0)+(VLOOKUP($F2235,'(참고)타워 스텟 가치'!$B$12:$L$16,AE$2,0)*$E2235)</f>
        <v>539.40000000000441</v>
      </c>
      <c r="AF2235">
        <f>VLOOKUP($F2235,'(참고)타워 스텟 가치'!$B$12:$L$16,AF$2,0)+(VLOOKUP($F2235,'(참고)타워 스텟 가치'!$B$12:$L$16,AF$2,0)*$E2235)</f>
        <v>899000.00000000733</v>
      </c>
      <c r="AG2235">
        <f>VLOOKUP($F2235,'(참고)타워 스텟 가치'!$B$12:$L$16,AG$2,0)+(VLOOKUP($F2235,'(참고)타워 스텟 가치'!$B$12:$L$16,AG$2,0)*$E2235)</f>
        <v>2697.0000000000218</v>
      </c>
      <c r="AH2235">
        <f>VLOOKUP($F2235,'(참고)타워 스텟 가치'!$B$12:$L$16,AH$2,0)+(VLOOKUP($F2235,'(참고)타워 스텟 가치'!$B$12:$L$16,AH$2,0)*$E2235)</f>
        <v>89.90000000000073</v>
      </c>
      <c r="AI2235">
        <f>VLOOKUP($F2235,'(참고)타워 스텟 가치'!$B$12:$L$16,AI$2,0)+(VLOOKUP($F2235,'(참고)타워 스텟 가치'!$B$12:$L$16,AI$2,0)*$E2235)</f>
        <v>53.940000000000431</v>
      </c>
      <c r="AJ2235">
        <f>VLOOKUP($F2235,'(참고)타워 스텟 가치'!$B$12:$L$16,AJ$2,0)+(VLOOKUP($F2235,'(참고)타워 스텟 가치'!$B$12:$L$16,AJ$2,0)*$E2235)</f>
        <v>0</v>
      </c>
      <c r="AK2235">
        <f>VLOOKUP($F2235,'(참고)타워 스텟 가치'!$B$12:$L$16,AK$2,0)+(VLOOKUP($F2235,'(참고)타워 스텟 가치'!$B$12:$L$16,AK$2,0)*$E2235)</f>
        <v>0</v>
      </c>
      <c r="AL2235">
        <f>VLOOKUP($F2235,'(참고)타워 스텟 가치'!$B$12:$L$16,AL$2,0)+(VLOOKUP($F2235,'(참고)타워 스텟 가치'!$B$12:$L$16,AL$2,0)*$E2235)</f>
        <v>251.72000000000205</v>
      </c>
      <c r="AM2235">
        <f>SUM('스테이지별 몬스터 스텟'!AD2235*'(참고)타워 스텟 가치'!$Q$17,'스테이지별 몬스터 스텟'!AE2235*'(참고)타워 스텟 가치'!$R$17,'스테이지별 몬스터 스텟'!AF2235*'(참고)타워 스텟 가치'!$S$17,'스테이지별 몬스터 스텟'!AG2235*'(참고)타워 스텟 가치'!$T$17,'스테이지별 몬스터 스텟'!AH2235*'(참고)타워 스텟 가치'!$U$17,'스테이지별 몬스터 스텟'!AI2235*'(참고)타워 스텟 가치'!$V$17,'스테이지별 몬스터 스텟'!AJ2235*'(참고)타워 스텟 가치'!$W$17,'스테이지별 몬스터 스텟'!AK2235*'(참고)타워 스텟 가치'!$X$17,'스테이지별 몬스터 스텟'!AL2235*'(참고)타워 스텟 가치'!$Y$17)</f>
        <v>1356339.280000011</v>
      </c>
      <c r="AN2235">
        <v>3</v>
      </c>
    </row>
    <row r="2236" spans="3:40" x14ac:dyDescent="0.3">
      <c r="C2236">
        <v>2</v>
      </c>
      <c r="D2236">
        <f t="shared" si="104"/>
        <v>447</v>
      </c>
      <c r="E2236" s="52">
        <f>VLOOKUP(D2236,'스테이지별 난이도 설정'!B:C,2,0)</f>
        <v>178.80000000000146</v>
      </c>
      <c r="F2236" t="str">
        <f t="shared" si="105"/>
        <v>레어</v>
      </c>
      <c r="G2236">
        <f t="shared" si="103"/>
        <v>6</v>
      </c>
      <c r="H2236">
        <f>VLOOKUP($F2236,'(참고)타워 스텟 가치'!$B$2:$L$6,H$2,0)+(VLOOKUP($F2236,'(참고)타워 스텟 가치'!$B$2:$L$6,H$2,0)*$E2236)</f>
        <v>2022.7500000000164</v>
      </c>
      <c r="I2236">
        <f>VLOOKUP($F2236,'(참고)타워 스텟 가치'!$B$2:$L$6,I$2,0)+(VLOOKUP($F2236,'(참고)타워 스텟 가치'!$B$2:$L$6,I$2,0)*$E2236)</f>
        <v>404.55000000000331</v>
      </c>
      <c r="J2236">
        <f>VLOOKUP($F2236,'(참고)타워 스텟 가치'!$B$2:$L$6,J$2,0)+(VLOOKUP($F2236,'(참고)타워 스텟 가치'!$B$2:$L$6,J$2,0)*$E2236)</f>
        <v>899000.00000000733</v>
      </c>
      <c r="K2236">
        <f>VLOOKUP($F2236,'(참고)타워 스텟 가치'!$B$2:$L$6,K$2,0)+(VLOOKUP($F2236,'(참고)타워 스텟 가치'!$B$2:$L$6,K$2,0)*$E2236)</f>
        <v>8091.0000000000655</v>
      </c>
      <c r="L2236">
        <f>VLOOKUP($F2236,'(참고)타워 스텟 가치'!$B$2:$L$6,L$2,0)+(VLOOKUP($F2236,'(참고)타워 스텟 가치'!$B$2:$L$6,L$2,0)*$E2236)</f>
        <v>134.8500000000011</v>
      </c>
      <c r="M2236">
        <f>VLOOKUP($F2236,'(참고)타워 스텟 가치'!$B$2:$L$6,M$2,0)+(VLOOKUP($F2236,'(참고)타워 스텟 가치'!$B$2:$L$6,M$2,0)*$E2236)</f>
        <v>53.940000000000431</v>
      </c>
      <c r="N2236">
        <f>VLOOKUP($F2236,'(참고)타워 스텟 가치'!$B$2:$L$6,N$2,0)+(VLOOKUP($F2236,'(참고)타워 스텟 가치'!$B$2:$L$6,N$2,0)*$E2236)</f>
        <v>0</v>
      </c>
      <c r="O2236">
        <f>VLOOKUP($F2236,'(참고)타워 스텟 가치'!$B$2:$L$6,O$2,0)+(VLOOKUP($F2236,'(참고)타워 스텟 가치'!$B$2:$L$6,O$2,0)*$E2236)</f>
        <v>0</v>
      </c>
      <c r="P2236">
        <f>VLOOKUP($F2236,'(참고)타워 스텟 가치'!$B$2:$L$6,P$2,0)+(VLOOKUP($F2236,'(참고)타워 스텟 가치'!$B$2:$L$6,P$2,0)*$E2236)</f>
        <v>125.86000000000102</v>
      </c>
      <c r="Q2236">
        <f>SUM('스테이지별 몬스터 스텟'!H2236*'(참고)타워 스텟 가치'!$Q$17,'스테이지별 몬스터 스텟'!I2236*'(참고)타워 스텟 가치'!$R$17,'스테이지별 몬스터 스텟'!J2236*'(참고)타워 스텟 가치'!$S$17,'스테이지별 몬스터 스텟'!K2236*'(참고)타워 스텟 가치'!$T$17,'스테이지별 몬스터 스텟'!L2236*'(참고)타워 스텟 가치'!$U$17,'스테이지별 몬스터 스텟'!M2236*'(참고)타워 스텟 가치'!$V$17,'스테이지별 몬스터 스텟'!N2236*'(참고)타워 스텟 가치'!$W$17,'스테이지별 몬스터 스텟'!O2236*'(참고)타워 스텟 가치'!$X$17,'스테이지별 몬스터 스텟'!P2236*'(참고)타워 스텟 가치'!$Y$17)</f>
        <v>1369909.685000011</v>
      </c>
      <c r="R2236">
        <v>1</v>
      </c>
      <c r="S2236">
        <f>VLOOKUP($F2236,'(참고)타워 스텟 가치'!$B$7:$L$11,S$2,0)+(VLOOKUP($F2236,'(참고)타워 스텟 가치'!$B$7:$L$11,S$2,0)*$E2236)</f>
        <v>674.25000000000546</v>
      </c>
      <c r="T2236">
        <f>VLOOKUP($F2236,'(참고)타워 스텟 가치'!$B$7:$L$11,T$2,0)+(VLOOKUP($F2236,'(참고)타워 스텟 가치'!$B$7:$L$11,T$2,0)*$E2236)</f>
        <v>1213.6500000000099</v>
      </c>
      <c r="U2236">
        <f>VLOOKUP($F2236,'(참고)타워 스텟 가치'!$B$7:$L$11,U$2,0)+(VLOOKUP($F2236,'(참고)타워 스텟 가치'!$B$7:$L$11,U$2,0)*$E2236)</f>
        <v>899000.00000000733</v>
      </c>
      <c r="V2236">
        <f>VLOOKUP($F2236,'(참고)타워 스텟 가치'!$B$7:$L$11,V$2,0)+(VLOOKUP($F2236,'(참고)타워 스텟 가치'!$B$7:$L$11,V$2,0)*$E2236)</f>
        <v>8091.0000000000655</v>
      </c>
      <c r="W2236">
        <f>VLOOKUP($F2236,'(참고)타워 스텟 가치'!$B$7:$L$11,W$2,0)+(VLOOKUP($F2236,'(참고)타워 스텟 가치'!$B$7:$L$11,W$2,0)*$E2236)</f>
        <v>134.8500000000011</v>
      </c>
      <c r="X2236">
        <f>VLOOKUP($F2236,'(참고)타워 스텟 가치'!$B$7:$L$11,X$2,0)+(VLOOKUP($F2236,'(참고)타워 스텟 가치'!$B$7:$L$11,X$2,0)*$E2236)</f>
        <v>53.940000000000431</v>
      </c>
      <c r="Y2236">
        <f>VLOOKUP($F2236,'(참고)타워 스텟 가치'!$B$7:$L$11,Y$2,0)+(VLOOKUP($F2236,'(참고)타워 스텟 가치'!$B$7:$L$11,Y$2,0)*$E2236)</f>
        <v>0</v>
      </c>
      <c r="Z2236">
        <f>VLOOKUP($F2236,'(참고)타워 스텟 가치'!$B$7:$L$11,Z$2,0)+(VLOOKUP($F2236,'(참고)타워 스텟 가치'!$B$7:$L$11,Z$2,0)*$E2236)</f>
        <v>0</v>
      </c>
      <c r="AA2236">
        <f>VLOOKUP($F2236,'(참고)타워 스텟 가치'!$B$7:$L$11,AA$2,0)+(VLOOKUP($F2236,'(참고)타워 스텟 가치'!$B$7:$L$11,AA$2,0)*$E2236)</f>
        <v>125.86000000000102</v>
      </c>
      <c r="AB2236">
        <f>SUM('스테이지별 몬스터 스텟'!S2236*'(참고)타워 스텟 가치'!$Q$17,'스테이지별 몬스터 스텟'!T2236*'(참고)타워 스텟 가치'!$R$17,'스테이지별 몬스터 스텟'!U2236*'(참고)타워 스텟 가치'!$S$17,'스테이지별 몬스터 스텟'!V2236*'(참고)타워 스텟 가치'!$T$17,'스테이지별 몬스터 스텟'!W2236*'(참고)타워 스텟 가치'!$U$17,'스테이지별 몬스터 스텟'!X2236*'(참고)타워 스텟 가치'!$V$17,'스테이지별 몬스터 스텟'!Y2236*'(참고)타워 스텟 가치'!$W$17,'스테이지별 몬스터 스텟'!Z2236*'(참고)타워 스텟 가치'!$X$17,'스테이지별 몬스터 스텟'!AA2236*'(참고)타워 스텟 가치'!$Y$17)</f>
        <v>1368426.3350000111</v>
      </c>
      <c r="AC2236">
        <v>2</v>
      </c>
      <c r="AD2236">
        <f>VLOOKUP($F2236,'(참고)타워 스텟 가치'!$B$12:$L$16,AD$2,0)+(VLOOKUP($F2236,'(참고)타워 스텟 가치'!$B$12:$L$16,AD$2,0)*$E2236)</f>
        <v>674.25000000000546</v>
      </c>
      <c r="AE2236">
        <f>VLOOKUP($F2236,'(참고)타워 스텟 가치'!$B$12:$L$16,AE$2,0)+(VLOOKUP($F2236,'(참고)타워 스텟 가치'!$B$12:$L$16,AE$2,0)*$E2236)</f>
        <v>809.10000000000662</v>
      </c>
      <c r="AF2236">
        <f>VLOOKUP($F2236,'(참고)타워 스텟 가치'!$B$12:$L$16,AF$2,0)+(VLOOKUP($F2236,'(참고)타워 스텟 가치'!$B$12:$L$16,AF$2,0)*$E2236)</f>
        <v>899000.00000000733</v>
      </c>
      <c r="AG2236">
        <f>VLOOKUP($F2236,'(참고)타워 스텟 가치'!$B$12:$L$16,AG$2,0)+(VLOOKUP($F2236,'(참고)타워 스텟 가치'!$B$12:$L$16,AG$2,0)*$E2236)</f>
        <v>4045.5000000000327</v>
      </c>
      <c r="AH2236">
        <f>VLOOKUP($F2236,'(참고)타워 스텟 가치'!$B$12:$L$16,AH$2,0)+(VLOOKUP($F2236,'(참고)타워 스텟 가치'!$B$12:$L$16,AH$2,0)*$E2236)</f>
        <v>134.8500000000011</v>
      </c>
      <c r="AI2236">
        <f>VLOOKUP($F2236,'(참고)타워 스텟 가치'!$B$12:$L$16,AI$2,0)+(VLOOKUP($F2236,'(참고)타워 스텟 가치'!$B$12:$L$16,AI$2,0)*$E2236)</f>
        <v>53.940000000000431</v>
      </c>
      <c r="AJ2236">
        <f>VLOOKUP($F2236,'(참고)타워 스텟 가치'!$B$12:$L$16,AJ$2,0)+(VLOOKUP($F2236,'(참고)타워 스텟 가치'!$B$12:$L$16,AJ$2,0)*$E2236)</f>
        <v>0</v>
      </c>
      <c r="AK2236">
        <f>VLOOKUP($F2236,'(참고)타워 스텟 가치'!$B$12:$L$16,AK$2,0)+(VLOOKUP($F2236,'(참고)타워 스텟 가치'!$B$12:$L$16,AK$2,0)*$E2236)</f>
        <v>0</v>
      </c>
      <c r="AL2236">
        <f>VLOOKUP($F2236,'(참고)타워 스텟 가치'!$B$12:$L$16,AL$2,0)+(VLOOKUP($F2236,'(참고)타워 스텟 가치'!$B$12:$L$16,AL$2,0)*$E2236)</f>
        <v>251.72000000000205</v>
      </c>
      <c r="AM2236">
        <f>SUM('스테이지별 몬스터 스텟'!AD2236*'(참고)타워 스텟 가치'!$Q$17,'스테이지별 몬스터 스텟'!AE2236*'(참고)타워 스텟 가치'!$R$17,'스테이지별 몬스터 스텟'!AF2236*'(참고)타워 스텟 가치'!$S$17,'스테이지별 몬스터 스텟'!AG2236*'(참고)타워 스텟 가치'!$T$17,'스테이지별 몬스터 스텟'!AH2236*'(참고)타워 스텟 가치'!$U$17,'스테이지별 몬스터 스텟'!AI2236*'(참고)타워 스텟 가치'!$V$17,'스테이지별 몬스터 스텟'!AJ2236*'(참고)타워 스텟 가치'!$W$17,'스테이지별 몬스터 스텟'!AK2236*'(참고)타워 스텟 가치'!$X$17,'스테이지별 몬스터 스텟'!AL2236*'(참고)타워 스텟 가치'!$Y$17)</f>
        <v>1359980.2300000107</v>
      </c>
      <c r="AN2236">
        <v>3</v>
      </c>
    </row>
    <row r="2237" spans="3:40" x14ac:dyDescent="0.3">
      <c r="C2237">
        <v>3</v>
      </c>
      <c r="D2237">
        <f t="shared" si="104"/>
        <v>447</v>
      </c>
      <c r="E2237" s="52">
        <f>VLOOKUP(D2237,'스테이지별 난이도 설정'!B:C,2,0)</f>
        <v>178.80000000000146</v>
      </c>
      <c r="F2237" t="str">
        <f t="shared" si="105"/>
        <v>에픽</v>
      </c>
      <c r="G2237">
        <f t="shared" si="103"/>
        <v>6</v>
      </c>
      <c r="H2237">
        <f>VLOOKUP($F2237,'(참고)타워 스텟 가치'!$B$2:$L$6,H$2,0)+(VLOOKUP($F2237,'(참고)타워 스텟 가치'!$B$2:$L$6,H$2,0)*$E2237)</f>
        <v>3034.1250000000246</v>
      </c>
      <c r="I2237">
        <f>VLOOKUP($F2237,'(참고)타워 스텟 가치'!$B$2:$L$6,I$2,0)+(VLOOKUP($F2237,'(참고)타워 스텟 가치'!$B$2:$L$6,I$2,0)*$E2237)</f>
        <v>606.82500000000493</v>
      </c>
      <c r="J2237">
        <f>VLOOKUP($F2237,'(참고)타워 스텟 가치'!$B$2:$L$6,J$2,0)+(VLOOKUP($F2237,'(참고)타워 스텟 가치'!$B$2:$L$6,J$2,0)*$E2237)</f>
        <v>899000.00000000733</v>
      </c>
      <c r="K2237">
        <f>VLOOKUP($F2237,'(참고)타워 스텟 가치'!$B$2:$L$6,K$2,0)+(VLOOKUP($F2237,'(참고)타워 스텟 가치'!$B$2:$L$6,K$2,0)*$E2237)</f>
        <v>12136.500000000098</v>
      </c>
      <c r="L2237">
        <f>VLOOKUP($F2237,'(참고)타워 스텟 가치'!$B$2:$L$6,L$2,0)+(VLOOKUP($F2237,'(참고)타워 스텟 가치'!$B$2:$L$6,L$2,0)*$E2237)</f>
        <v>202.27500000000165</v>
      </c>
      <c r="M2237">
        <f>VLOOKUP($F2237,'(참고)타워 스텟 가치'!$B$2:$L$6,M$2,0)+(VLOOKUP($F2237,'(참고)타워 스텟 가치'!$B$2:$L$6,M$2,0)*$E2237)</f>
        <v>53.940000000000431</v>
      </c>
      <c r="N2237">
        <f>VLOOKUP($F2237,'(참고)타워 스텟 가치'!$B$2:$L$6,N$2,0)+(VLOOKUP($F2237,'(참고)타워 스텟 가치'!$B$2:$L$6,N$2,0)*$E2237)</f>
        <v>0</v>
      </c>
      <c r="O2237">
        <f>VLOOKUP($F2237,'(참고)타워 스텟 가치'!$B$2:$L$6,O$2,0)+(VLOOKUP($F2237,'(참고)타워 스텟 가치'!$B$2:$L$6,O$2,0)*$E2237)</f>
        <v>0</v>
      </c>
      <c r="P2237">
        <f>VLOOKUP($F2237,'(참고)타워 스텟 가치'!$B$2:$L$6,P$2,0)+(VLOOKUP($F2237,'(참고)타워 스텟 가치'!$B$2:$L$6,P$2,0)*$E2237)</f>
        <v>125.86000000000102</v>
      </c>
      <c r="Q2237">
        <f>SUM('스테이지별 몬스터 스텟'!H2237*'(참고)타워 스텟 가치'!$Q$17,'스테이지별 몬스터 스텟'!I2237*'(참고)타워 스텟 가치'!$R$17,'스테이지별 몬스터 스텟'!J2237*'(참고)타워 스텟 가치'!$S$17,'스테이지별 몬스터 스텟'!K2237*'(참고)타워 스텟 가치'!$T$17,'스테이지별 몬스터 스텟'!L2237*'(참고)타워 스텟 가치'!$U$17,'스테이지별 몬스터 스텟'!M2237*'(참고)타워 스텟 가치'!$V$17,'스테이지별 몬스터 스텟'!N2237*'(참고)타워 스텟 가치'!$W$17,'스테이지별 몬스터 스텟'!O2237*'(참고)타워 스텟 가치'!$X$17,'스테이지별 몬스터 스텟'!P2237*'(참고)타워 스텟 가치'!$Y$17)</f>
        <v>1380461.6975000112</v>
      </c>
      <c r="R2237">
        <v>1</v>
      </c>
      <c r="S2237">
        <f>VLOOKUP($F2237,'(참고)타워 스텟 가치'!$B$7:$L$11,S$2,0)+(VLOOKUP($F2237,'(참고)타워 스텟 가치'!$B$7:$L$11,S$2,0)*$E2237)</f>
        <v>1011.3750000000082</v>
      </c>
      <c r="T2237">
        <f>VLOOKUP($F2237,'(참고)타워 스텟 가치'!$B$7:$L$11,T$2,0)+(VLOOKUP($F2237,'(참고)타워 스텟 가치'!$B$7:$L$11,T$2,0)*$E2237)</f>
        <v>1820.4750000000147</v>
      </c>
      <c r="U2237">
        <f>VLOOKUP($F2237,'(참고)타워 스텟 가치'!$B$7:$L$11,U$2,0)+(VLOOKUP($F2237,'(참고)타워 스텟 가치'!$B$7:$L$11,U$2,0)*$E2237)</f>
        <v>899000.00000000733</v>
      </c>
      <c r="V2237">
        <f>VLOOKUP($F2237,'(참고)타워 스텟 가치'!$B$7:$L$11,V$2,0)+(VLOOKUP($F2237,'(참고)타워 스텟 가치'!$B$7:$L$11,V$2,0)*$E2237)</f>
        <v>12136.500000000098</v>
      </c>
      <c r="W2237">
        <f>VLOOKUP($F2237,'(참고)타워 스텟 가치'!$B$7:$L$11,W$2,0)+(VLOOKUP($F2237,'(참고)타워 스텟 가치'!$B$7:$L$11,W$2,0)*$E2237)</f>
        <v>202.27500000000165</v>
      </c>
      <c r="X2237">
        <f>VLOOKUP($F2237,'(참고)타워 스텟 가치'!$B$7:$L$11,X$2,0)+(VLOOKUP($F2237,'(참고)타워 스텟 가치'!$B$7:$L$11,X$2,0)*$E2237)</f>
        <v>53.940000000000431</v>
      </c>
      <c r="Y2237">
        <f>VLOOKUP($F2237,'(참고)타워 스텟 가치'!$B$7:$L$11,Y$2,0)+(VLOOKUP($F2237,'(참고)타워 스텟 가치'!$B$7:$L$11,Y$2,0)*$E2237)</f>
        <v>0</v>
      </c>
      <c r="Z2237">
        <f>VLOOKUP($F2237,'(참고)타워 스텟 가치'!$B$7:$L$11,Z$2,0)+(VLOOKUP($F2237,'(참고)타워 스텟 가치'!$B$7:$L$11,Z$2,0)*$E2237)</f>
        <v>0</v>
      </c>
      <c r="AA2237">
        <f>VLOOKUP($F2237,'(참고)타워 스텟 가치'!$B$7:$L$11,AA$2,0)+(VLOOKUP($F2237,'(참고)타워 스텟 가치'!$B$7:$L$11,AA$2,0)*$E2237)</f>
        <v>125.86000000000102</v>
      </c>
      <c r="AB2237">
        <f>SUM('스테이지별 몬스터 스텟'!S2237*'(참고)타워 스텟 가치'!$Q$17,'스테이지별 몬스터 스텟'!T2237*'(참고)타워 스텟 가치'!$R$17,'스테이지별 몬스터 스텟'!U2237*'(참고)타워 스텟 가치'!$S$17,'스테이지별 몬스터 스텟'!V2237*'(참고)타워 스텟 가치'!$T$17,'스테이지별 몬스터 스텟'!W2237*'(참고)타워 스텟 가치'!$U$17,'스테이지별 몬스터 스텟'!X2237*'(참고)타워 스텟 가치'!$V$17,'스테이지별 몬스터 스텟'!Y2237*'(참고)타워 스텟 가치'!$W$17,'스테이지별 몬스터 스텟'!Z2237*'(참고)타워 스텟 가치'!$X$17,'스테이지별 몬스터 스텟'!AA2237*'(참고)타워 스텟 가치'!$Y$17)</f>
        <v>1378236.6725000113</v>
      </c>
      <c r="AC2237">
        <v>2</v>
      </c>
      <c r="AD2237">
        <f>VLOOKUP($F2237,'(참고)타워 스텟 가치'!$B$12:$L$16,AD$2,0)+(VLOOKUP($F2237,'(참고)타워 스텟 가치'!$B$12:$L$16,AD$2,0)*$E2237)</f>
        <v>1011.3750000000082</v>
      </c>
      <c r="AE2237">
        <f>VLOOKUP($F2237,'(참고)타워 스텟 가치'!$B$12:$L$16,AE$2,0)+(VLOOKUP($F2237,'(참고)타워 스텟 가치'!$B$12:$L$16,AE$2,0)*$E2237)</f>
        <v>1213.6500000000099</v>
      </c>
      <c r="AF2237">
        <f>VLOOKUP($F2237,'(참고)타워 스텟 가치'!$B$12:$L$16,AF$2,0)+(VLOOKUP($F2237,'(참고)타워 스텟 가치'!$B$12:$L$16,AF$2,0)*$E2237)</f>
        <v>899000.00000000733</v>
      </c>
      <c r="AG2237">
        <f>VLOOKUP($F2237,'(참고)타워 스텟 가치'!$B$12:$L$16,AG$2,0)+(VLOOKUP($F2237,'(참고)타워 스텟 가치'!$B$12:$L$16,AG$2,0)*$E2237)</f>
        <v>6068.2500000000491</v>
      </c>
      <c r="AH2237">
        <f>VLOOKUP($F2237,'(참고)타워 스텟 가치'!$B$12:$L$16,AH$2,0)+(VLOOKUP($F2237,'(참고)타워 스텟 가치'!$B$12:$L$16,AH$2,0)*$E2237)</f>
        <v>202.27500000000165</v>
      </c>
      <c r="AI2237">
        <f>VLOOKUP($F2237,'(참고)타워 스텟 가치'!$B$12:$L$16,AI$2,0)+(VLOOKUP($F2237,'(참고)타워 스텟 가치'!$B$12:$L$16,AI$2,0)*$E2237)</f>
        <v>53.940000000000431</v>
      </c>
      <c r="AJ2237">
        <f>VLOOKUP($F2237,'(참고)타워 스텟 가치'!$B$12:$L$16,AJ$2,0)+(VLOOKUP($F2237,'(참고)타워 스텟 가치'!$B$12:$L$16,AJ$2,0)*$E2237)</f>
        <v>0</v>
      </c>
      <c r="AK2237">
        <f>VLOOKUP($F2237,'(참고)타워 스텟 가치'!$B$12:$L$16,AK$2,0)+(VLOOKUP($F2237,'(참고)타워 스텟 가치'!$B$12:$L$16,AK$2,0)*$E2237)</f>
        <v>0</v>
      </c>
      <c r="AL2237">
        <f>VLOOKUP($F2237,'(참고)타워 스텟 가치'!$B$12:$L$16,AL$2,0)+(VLOOKUP($F2237,'(참고)타워 스텟 가치'!$B$12:$L$16,AL$2,0)*$E2237)</f>
        <v>251.72000000000205</v>
      </c>
      <c r="AM2237">
        <f>SUM('스테이지별 몬스터 스텟'!AD2237*'(참고)타워 스텟 가치'!$Q$17,'스테이지별 몬스터 스텟'!AE2237*'(참고)타워 스텟 가치'!$R$17,'스테이지별 몬스터 스텟'!AF2237*'(참고)타워 스텟 가치'!$S$17,'스테이지별 몬스터 스텟'!AG2237*'(참고)타워 스텟 가치'!$T$17,'스테이지별 몬스터 스텟'!AH2237*'(참고)타워 스텟 가치'!$U$17,'스테이지별 몬스터 스텟'!AI2237*'(참고)타워 스텟 가치'!$V$17,'스테이지별 몬스터 스텟'!AJ2237*'(참고)타워 스텟 가치'!$W$17,'스테이지별 몬스터 스텟'!AK2237*'(참고)타워 스텟 가치'!$X$17,'스테이지별 몬스터 스텟'!AL2237*'(참고)타워 스텟 가치'!$Y$17)</f>
        <v>1365441.655000011</v>
      </c>
      <c r="AN2237">
        <v>3</v>
      </c>
    </row>
    <row r="2238" spans="3:40" x14ac:dyDescent="0.3">
      <c r="C2238">
        <v>4</v>
      </c>
      <c r="D2238">
        <f t="shared" si="104"/>
        <v>447</v>
      </c>
      <c r="E2238" s="52">
        <f>VLOOKUP(D2238,'스테이지별 난이도 설정'!B:C,2,0)</f>
        <v>178.80000000000146</v>
      </c>
      <c r="F2238" t="str">
        <f t="shared" si="105"/>
        <v>유니크</v>
      </c>
      <c r="G2238">
        <f t="shared" si="103"/>
        <v>6</v>
      </c>
      <c r="H2238">
        <f>VLOOKUP($F2238,'(참고)타워 스텟 가치'!$B$2:$L$6,H$2,0)+(VLOOKUP($F2238,'(참고)타워 스텟 가치'!$B$2:$L$6,H$2,0)*$E2238)</f>
        <v>4551.1875000000373</v>
      </c>
      <c r="I2238">
        <f>VLOOKUP($F2238,'(참고)타워 스텟 가치'!$B$2:$L$6,I$2,0)+(VLOOKUP($F2238,'(참고)타워 스텟 가치'!$B$2:$L$6,I$2,0)*$E2238)</f>
        <v>910.23750000000734</v>
      </c>
      <c r="J2238">
        <f>VLOOKUP($F2238,'(참고)타워 스텟 가치'!$B$2:$L$6,J$2,0)+(VLOOKUP($F2238,'(참고)타워 스텟 가치'!$B$2:$L$6,J$2,0)*$E2238)</f>
        <v>899000.00000000733</v>
      </c>
      <c r="K2238">
        <f>VLOOKUP($F2238,'(참고)타워 스텟 가치'!$B$2:$L$6,K$2,0)+(VLOOKUP($F2238,'(참고)타워 스텟 가치'!$B$2:$L$6,K$2,0)*$E2238)</f>
        <v>18204.750000000149</v>
      </c>
      <c r="L2238">
        <f>VLOOKUP($F2238,'(참고)타워 스텟 가치'!$B$2:$L$6,L$2,0)+(VLOOKUP($F2238,'(참고)타워 스텟 가치'!$B$2:$L$6,L$2,0)*$E2238)</f>
        <v>303.41250000000247</v>
      </c>
      <c r="M2238">
        <f>VLOOKUP($F2238,'(참고)타워 스텟 가치'!$B$2:$L$6,M$2,0)+(VLOOKUP($F2238,'(참고)타워 스텟 가치'!$B$2:$L$6,M$2,0)*$E2238)</f>
        <v>53.940000000000431</v>
      </c>
      <c r="N2238">
        <f>VLOOKUP($F2238,'(참고)타워 스텟 가치'!$B$2:$L$6,N$2,0)+(VLOOKUP($F2238,'(참고)타워 스텟 가치'!$B$2:$L$6,N$2,0)*$E2238)</f>
        <v>0</v>
      </c>
      <c r="O2238">
        <f>VLOOKUP($F2238,'(참고)타워 스텟 가치'!$B$2:$L$6,O$2,0)+(VLOOKUP($F2238,'(참고)타워 스텟 가치'!$B$2:$L$6,O$2,0)*$E2238)</f>
        <v>0</v>
      </c>
      <c r="P2238">
        <f>VLOOKUP($F2238,'(참고)타워 스텟 가치'!$B$2:$L$6,P$2,0)+(VLOOKUP($F2238,'(참고)타워 스텟 가치'!$B$2:$L$6,P$2,0)*$E2238)</f>
        <v>179.80000000000146</v>
      </c>
      <c r="Q2238">
        <f>SUM('스테이지별 몬스터 스텟'!H2238*'(참고)타워 스텟 가치'!$Q$17,'스테이지별 몬스터 스텟'!I2238*'(참고)타워 스텟 가치'!$R$17,'스테이지별 몬스터 스텟'!J2238*'(참고)타워 스텟 가치'!$S$17,'스테이지별 몬스터 스텟'!K2238*'(참고)타워 스텟 가치'!$T$17,'스테이지별 몬스터 스텟'!L2238*'(참고)타워 스텟 가치'!$U$17,'스테이지별 몬스터 스텟'!M2238*'(참고)타워 스텟 가치'!$V$17,'스테이지별 몬스터 스텟'!N2238*'(참고)타워 스텟 가치'!$W$17,'스테이지별 몬스터 스텟'!O2238*'(참고)타워 스텟 가치'!$X$17,'스테이지별 몬스터 스텟'!P2238*'(참고)타워 스텟 가치'!$Y$17)</f>
        <v>1396397.5962500114</v>
      </c>
      <c r="R2238">
        <v>1</v>
      </c>
      <c r="S2238">
        <f>VLOOKUP($F2238,'(참고)타워 스텟 가치'!$B$7:$L$11,S$2,0)+(VLOOKUP($F2238,'(참고)타워 스텟 가치'!$B$7:$L$11,S$2,0)*$E2238)</f>
        <v>1517.0625000000123</v>
      </c>
      <c r="T2238">
        <f>VLOOKUP($F2238,'(참고)타워 스텟 가치'!$B$7:$L$11,T$2,0)+(VLOOKUP($F2238,'(참고)타워 스텟 가치'!$B$7:$L$11,T$2,0)*$E2238)</f>
        <v>2730.7125000000224</v>
      </c>
      <c r="U2238">
        <f>VLOOKUP($F2238,'(참고)타워 스텟 가치'!$B$7:$L$11,U$2,0)+(VLOOKUP($F2238,'(참고)타워 스텟 가치'!$B$7:$L$11,U$2,0)*$E2238)</f>
        <v>899000.00000000733</v>
      </c>
      <c r="V2238">
        <f>VLOOKUP($F2238,'(참고)타워 스텟 가치'!$B$7:$L$11,V$2,0)+(VLOOKUP($F2238,'(참고)타워 스텟 가치'!$B$7:$L$11,V$2,0)*$E2238)</f>
        <v>18204.750000000149</v>
      </c>
      <c r="W2238">
        <f>VLOOKUP($F2238,'(참고)타워 스텟 가치'!$B$7:$L$11,W$2,0)+(VLOOKUP($F2238,'(참고)타워 스텟 가치'!$B$7:$L$11,W$2,0)*$E2238)</f>
        <v>303.41250000000247</v>
      </c>
      <c r="X2238">
        <f>VLOOKUP($F2238,'(참고)타워 스텟 가치'!$B$7:$L$11,X$2,0)+(VLOOKUP($F2238,'(참고)타워 스텟 가치'!$B$7:$L$11,X$2,0)*$E2238)</f>
        <v>53.940000000000431</v>
      </c>
      <c r="Y2238">
        <f>VLOOKUP($F2238,'(참고)타워 스텟 가치'!$B$7:$L$11,Y$2,0)+(VLOOKUP($F2238,'(참고)타워 스텟 가치'!$B$7:$L$11,Y$2,0)*$E2238)</f>
        <v>0</v>
      </c>
      <c r="Z2238">
        <f>VLOOKUP($F2238,'(참고)타워 스텟 가치'!$B$7:$L$11,Z$2,0)+(VLOOKUP($F2238,'(참고)타워 스텟 가치'!$B$7:$L$11,Z$2,0)*$E2238)</f>
        <v>0</v>
      </c>
      <c r="AA2238">
        <f>VLOOKUP($F2238,'(참고)타워 스텟 가치'!$B$7:$L$11,AA$2,0)+(VLOOKUP($F2238,'(참고)타워 스텟 가치'!$B$7:$L$11,AA$2,0)*$E2238)</f>
        <v>179.80000000000146</v>
      </c>
      <c r="AB2238">
        <f>SUM('스테이지별 몬스터 스텟'!S2238*'(참고)타워 스텟 가치'!$Q$17,'스테이지별 몬스터 스텟'!T2238*'(참고)타워 스텟 가치'!$R$17,'스테이지별 몬스터 스텟'!U2238*'(참고)타워 스텟 가치'!$S$17,'스테이지별 몬스터 스텟'!V2238*'(참고)타워 스텟 가치'!$T$17,'스테이지별 몬스터 스텟'!W2238*'(참고)타워 스텟 가치'!$U$17,'스테이지별 몬스터 스텟'!X2238*'(참고)타워 스텟 가치'!$V$17,'스테이지별 몬스터 스텟'!Y2238*'(참고)타워 스텟 가치'!$W$17,'스테이지별 몬스터 스텟'!Z2238*'(참고)타워 스텟 가치'!$X$17,'스테이지별 몬스터 스텟'!AA2238*'(참고)타워 스텟 가치'!$Y$17)</f>
        <v>1393060.0587500113</v>
      </c>
      <c r="AC2238">
        <v>2</v>
      </c>
      <c r="AD2238">
        <f>VLOOKUP($F2238,'(참고)타워 스텟 가치'!$B$12:$L$16,AD$2,0)+(VLOOKUP($F2238,'(참고)타워 스텟 가치'!$B$12:$L$16,AD$2,0)*$E2238)</f>
        <v>1517.0625000000123</v>
      </c>
      <c r="AE2238">
        <f>VLOOKUP($F2238,'(참고)타워 스텟 가치'!$B$12:$L$16,AE$2,0)+(VLOOKUP($F2238,'(참고)타워 스텟 가치'!$B$12:$L$16,AE$2,0)*$E2238)</f>
        <v>1820.4750000000147</v>
      </c>
      <c r="AF2238">
        <f>VLOOKUP($F2238,'(참고)타워 스텟 가치'!$B$12:$L$16,AF$2,0)+(VLOOKUP($F2238,'(참고)타워 스텟 가치'!$B$12:$L$16,AF$2,0)*$E2238)</f>
        <v>899000.00000000733</v>
      </c>
      <c r="AG2238">
        <f>VLOOKUP($F2238,'(참고)타워 스텟 가치'!$B$12:$L$16,AG$2,0)+(VLOOKUP($F2238,'(참고)타워 스텟 가치'!$B$12:$L$16,AG$2,0)*$E2238)</f>
        <v>9102.3750000000746</v>
      </c>
      <c r="AH2238">
        <f>VLOOKUP($F2238,'(참고)타워 스텟 가치'!$B$12:$L$16,AH$2,0)+(VLOOKUP($F2238,'(참고)타워 스텟 가치'!$B$12:$L$16,AH$2,0)*$E2238)</f>
        <v>303.41250000000247</v>
      </c>
      <c r="AI2238">
        <f>VLOOKUP($F2238,'(참고)타워 스텟 가치'!$B$12:$L$16,AI$2,0)+(VLOOKUP($F2238,'(참고)타워 스텟 가치'!$B$12:$L$16,AI$2,0)*$E2238)</f>
        <v>53.940000000000431</v>
      </c>
      <c r="AJ2238">
        <f>VLOOKUP($F2238,'(참고)타워 스텟 가치'!$B$12:$L$16,AJ$2,0)+(VLOOKUP($F2238,'(참고)타워 스텟 가치'!$B$12:$L$16,AJ$2,0)*$E2238)</f>
        <v>0</v>
      </c>
      <c r="AK2238">
        <f>VLOOKUP($F2238,'(참고)타워 스텟 가치'!$B$12:$L$16,AK$2,0)+(VLOOKUP($F2238,'(참고)타워 스텟 가치'!$B$12:$L$16,AK$2,0)*$E2238)</f>
        <v>0</v>
      </c>
      <c r="AL2238">
        <f>VLOOKUP($F2238,'(참고)타워 스텟 가치'!$B$12:$L$16,AL$2,0)+(VLOOKUP($F2238,'(참고)타워 스텟 가치'!$B$12:$L$16,AL$2,0)*$E2238)</f>
        <v>359.60000000000292</v>
      </c>
      <c r="AM2238">
        <f>SUM('스테이지별 몬스터 스텟'!AD2238*'(참고)타워 스텟 가치'!$Q$17,'스테이지별 몬스터 스텟'!AE2238*'(참고)타워 스텟 가치'!$R$17,'스테이지별 몬스터 스텟'!AF2238*'(참고)타워 스텟 가치'!$S$17,'스테이지별 몬스터 스텟'!AG2238*'(참고)타워 스텟 가치'!$T$17,'스테이지별 몬스터 스텟'!AH2238*'(참고)타워 스텟 가치'!$U$17,'스테이지별 몬스터 스텟'!AI2238*'(참고)타워 스텟 가치'!$V$17,'스테이지별 몬스터 스텟'!AJ2238*'(참고)타워 스텟 가치'!$W$17,'스테이지별 몬스터 스텟'!AK2238*'(참고)타워 스텟 가치'!$X$17,'스테이지별 몬스터 스텟'!AL2238*'(참고)타워 스텟 가치'!$Y$17)</f>
        <v>1373849.5525000112</v>
      </c>
      <c r="AN2238">
        <v>3</v>
      </c>
    </row>
    <row r="2239" spans="3:40" x14ac:dyDescent="0.3">
      <c r="C2239">
        <v>5</v>
      </c>
      <c r="D2239">
        <f t="shared" si="104"/>
        <v>447</v>
      </c>
      <c r="E2239" s="52">
        <f>VLOOKUP(D2239,'스테이지별 난이도 설정'!B:C,2,0)</f>
        <v>178.80000000000146</v>
      </c>
      <c r="F2239" t="str">
        <f t="shared" si="105"/>
        <v>스페셜</v>
      </c>
      <c r="G2239">
        <f t="shared" si="103"/>
        <v>6</v>
      </c>
      <c r="H2239">
        <f>VLOOKUP($F2239,'(참고)타워 스텟 가치'!$B$2:$L$6,H$2,0)+(VLOOKUP($F2239,'(참고)타워 스텟 가치'!$B$2:$L$6,H$2,0)*$E2239)</f>
        <v>6826.7812500000555</v>
      </c>
      <c r="I2239">
        <f>VLOOKUP($F2239,'(참고)타워 스텟 가치'!$B$2:$L$6,I$2,0)+(VLOOKUP($F2239,'(참고)타워 스텟 가치'!$B$2:$L$6,I$2,0)*$E2239)</f>
        <v>1365.3562500000112</v>
      </c>
      <c r="J2239">
        <f>VLOOKUP($F2239,'(참고)타워 스텟 가치'!$B$2:$L$6,J$2,0)+(VLOOKUP($F2239,'(참고)타워 스텟 가치'!$B$2:$L$6,J$2,0)*$E2239)</f>
        <v>899000.00000000733</v>
      </c>
      <c r="K2239">
        <f>VLOOKUP($F2239,'(참고)타워 스텟 가치'!$B$2:$L$6,K$2,0)+(VLOOKUP($F2239,'(참고)타워 스텟 가치'!$B$2:$L$6,K$2,0)*$E2239)</f>
        <v>27307.125000000222</v>
      </c>
      <c r="L2239">
        <f>VLOOKUP($F2239,'(참고)타워 스텟 가치'!$B$2:$L$6,L$2,0)+(VLOOKUP($F2239,'(참고)타워 스텟 가치'!$B$2:$L$6,L$2,0)*$E2239)</f>
        <v>455.11875000000367</v>
      </c>
      <c r="M2239">
        <f>VLOOKUP($F2239,'(참고)타워 스텟 가치'!$B$2:$L$6,M$2,0)+(VLOOKUP($F2239,'(참고)타워 스텟 가치'!$B$2:$L$6,M$2,0)*$E2239)</f>
        <v>53.940000000000431</v>
      </c>
      <c r="N2239">
        <f>VLOOKUP($F2239,'(참고)타워 스텟 가치'!$B$2:$L$6,N$2,0)+(VLOOKUP($F2239,'(참고)타워 스텟 가치'!$B$2:$L$6,N$2,0)*$E2239)</f>
        <v>0</v>
      </c>
      <c r="O2239">
        <f>VLOOKUP($F2239,'(참고)타워 스텟 가치'!$B$2:$L$6,O$2,0)+(VLOOKUP($F2239,'(참고)타워 스텟 가치'!$B$2:$L$6,O$2,0)*$E2239)</f>
        <v>0</v>
      </c>
      <c r="P2239">
        <f>VLOOKUP($F2239,'(참고)타워 스텟 가치'!$B$2:$L$6,P$2,0)+(VLOOKUP($F2239,'(참고)타워 스텟 가치'!$B$2:$L$6,P$2,0)*$E2239)</f>
        <v>179.80000000000146</v>
      </c>
      <c r="Q2239">
        <f>SUM('스테이지별 몬스터 스텟'!H2239*'(참고)타워 스텟 가치'!$Q$17,'스테이지별 몬스터 스텟'!I2239*'(참고)타워 스텟 가치'!$R$17,'스테이지별 몬스터 스텟'!J2239*'(참고)타워 스텟 가치'!$S$17,'스테이지별 몬스터 스텟'!K2239*'(참고)타워 스텟 가치'!$T$17,'스테이지별 몬스터 스텟'!L2239*'(참고)타워 스텟 가치'!$U$17,'스테이지별 몬스터 스텟'!M2239*'(참고)타워 스텟 가치'!$V$17,'스테이지별 몬스터 스텟'!N2239*'(참고)타워 스텟 가치'!$W$17,'스테이지별 몬스터 스텟'!O2239*'(참고)타워 스텟 가치'!$X$17,'스테이지별 몬스터 스텟'!P2239*'(참고)타워 스텟 가치'!$Y$17)</f>
        <v>1420139.6243750115</v>
      </c>
      <c r="R2239">
        <v>1</v>
      </c>
      <c r="S2239">
        <f>VLOOKUP($F2239,'(참고)타워 스텟 가치'!$B$7:$L$11,S$2,0)+(VLOOKUP($F2239,'(참고)타워 스텟 가치'!$B$7:$L$11,S$2,0)*$E2239)</f>
        <v>2275.5937500000186</v>
      </c>
      <c r="T2239">
        <f>VLOOKUP($F2239,'(참고)타워 스텟 가치'!$B$7:$L$11,T$2,0)+(VLOOKUP($F2239,'(참고)타워 스텟 가치'!$B$7:$L$11,T$2,0)*$E2239)</f>
        <v>4096.0687500000331</v>
      </c>
      <c r="U2239">
        <f>VLOOKUP($F2239,'(참고)타워 스텟 가치'!$B$7:$L$11,U$2,0)+(VLOOKUP($F2239,'(참고)타워 스텟 가치'!$B$7:$L$11,U$2,0)*$E2239)</f>
        <v>899000.00000000733</v>
      </c>
      <c r="V2239">
        <f>VLOOKUP($F2239,'(참고)타워 스텟 가치'!$B$7:$L$11,V$2,0)+(VLOOKUP($F2239,'(참고)타워 스텟 가치'!$B$7:$L$11,V$2,0)*$E2239)</f>
        <v>27307.125000000222</v>
      </c>
      <c r="W2239">
        <f>VLOOKUP($F2239,'(참고)타워 스텟 가치'!$B$7:$L$11,W$2,0)+(VLOOKUP($F2239,'(참고)타워 스텟 가치'!$B$7:$L$11,W$2,0)*$E2239)</f>
        <v>455.11875000000367</v>
      </c>
      <c r="X2239">
        <f>VLOOKUP($F2239,'(참고)타워 스텟 가치'!$B$7:$L$11,X$2,0)+(VLOOKUP($F2239,'(참고)타워 스텟 가치'!$B$7:$L$11,X$2,0)*$E2239)</f>
        <v>53.940000000000431</v>
      </c>
      <c r="Y2239">
        <f>VLOOKUP($F2239,'(참고)타워 스텟 가치'!$B$7:$L$11,Y$2,0)+(VLOOKUP($F2239,'(참고)타워 스텟 가치'!$B$7:$L$11,Y$2,0)*$E2239)</f>
        <v>0</v>
      </c>
      <c r="Z2239">
        <f>VLOOKUP($F2239,'(참고)타워 스텟 가치'!$B$7:$L$11,Z$2,0)+(VLOOKUP($F2239,'(참고)타워 스텟 가치'!$B$7:$L$11,Z$2,0)*$E2239)</f>
        <v>0</v>
      </c>
      <c r="AA2239">
        <f>VLOOKUP($F2239,'(참고)타워 스텟 가치'!$B$7:$L$11,AA$2,0)+(VLOOKUP($F2239,'(참고)타워 스텟 가치'!$B$7:$L$11,AA$2,0)*$E2239)</f>
        <v>179.80000000000146</v>
      </c>
      <c r="AB2239">
        <f>SUM('스테이지별 몬스터 스텟'!S2239*'(참고)타워 스텟 가치'!$Q$17,'스테이지별 몬스터 스텟'!T2239*'(참고)타워 스텟 가치'!$R$17,'스테이지별 몬스터 스텟'!U2239*'(참고)타워 스텟 가치'!$S$17,'스테이지별 몬스터 스텟'!V2239*'(참고)타워 스텟 가치'!$T$17,'스테이지별 몬스터 스텟'!W2239*'(참고)타워 스텟 가치'!$U$17,'스테이지별 몬스터 스텟'!X2239*'(참고)타워 스텟 가치'!$V$17,'스테이지별 몬스터 스텟'!Y2239*'(참고)타워 스텟 가치'!$W$17,'스테이지별 몬스터 스텟'!Z2239*'(참고)타워 스텟 가치'!$X$17,'스테이지별 몬스터 스텟'!AA2239*'(참고)타워 스텟 가치'!$Y$17)</f>
        <v>1415133.3181250116</v>
      </c>
      <c r="AC2239">
        <v>2</v>
      </c>
      <c r="AD2239">
        <f>VLOOKUP($F2239,'(참고)타워 스텟 가치'!$B$12:$L$16,AD$2,0)+(VLOOKUP($F2239,'(참고)타워 스텟 가치'!$B$12:$L$16,AD$2,0)*$E2239)</f>
        <v>2275.5937500000186</v>
      </c>
      <c r="AE2239">
        <f>VLOOKUP($F2239,'(참고)타워 스텟 가치'!$B$12:$L$16,AE$2,0)+(VLOOKUP($F2239,'(참고)타워 스텟 가치'!$B$12:$L$16,AE$2,0)*$E2239)</f>
        <v>2730.7125000000224</v>
      </c>
      <c r="AF2239">
        <f>VLOOKUP($F2239,'(참고)타워 스텟 가치'!$B$12:$L$16,AF$2,0)+(VLOOKUP($F2239,'(참고)타워 스텟 가치'!$B$12:$L$16,AF$2,0)*$E2239)</f>
        <v>899000.00000000733</v>
      </c>
      <c r="AG2239">
        <f>VLOOKUP($F2239,'(참고)타워 스텟 가치'!$B$12:$L$16,AG$2,0)+(VLOOKUP($F2239,'(참고)타워 스텟 가치'!$B$12:$L$16,AG$2,0)*$E2239)</f>
        <v>13653.562500000111</v>
      </c>
      <c r="AH2239">
        <f>VLOOKUP($F2239,'(참고)타워 스텟 가치'!$B$12:$L$16,AH$2,0)+(VLOOKUP($F2239,'(참고)타워 스텟 가치'!$B$12:$L$16,AH$2,0)*$E2239)</f>
        <v>455.11875000000367</v>
      </c>
      <c r="AI2239">
        <f>VLOOKUP($F2239,'(참고)타워 스텟 가치'!$B$12:$L$16,AI$2,0)+(VLOOKUP($F2239,'(참고)타워 스텟 가치'!$B$12:$L$16,AI$2,0)*$E2239)</f>
        <v>53.940000000000431</v>
      </c>
      <c r="AJ2239">
        <f>VLOOKUP($F2239,'(참고)타워 스텟 가치'!$B$12:$L$16,AJ$2,0)+(VLOOKUP($F2239,'(참고)타워 스텟 가치'!$B$12:$L$16,AJ$2,0)*$E2239)</f>
        <v>0</v>
      </c>
      <c r="AK2239">
        <f>VLOOKUP($F2239,'(참고)타워 스텟 가치'!$B$12:$L$16,AK$2,0)+(VLOOKUP($F2239,'(참고)타워 스텟 가치'!$B$12:$L$16,AK$2,0)*$E2239)</f>
        <v>0</v>
      </c>
      <c r="AL2239">
        <f>VLOOKUP($F2239,'(참고)타워 스텟 가치'!$B$12:$L$16,AL$2,0)+(VLOOKUP($F2239,'(참고)타워 스텟 가치'!$B$12:$L$16,AL$2,0)*$E2239)</f>
        <v>359.60000000000292</v>
      </c>
      <c r="AM2239">
        <f>SUM('스테이지별 몬스터 스텟'!AD2239*'(참고)타워 스텟 가치'!$Q$17,'스테이지별 몬스터 스텟'!AE2239*'(참고)타워 스텟 가치'!$R$17,'스테이지별 몬스터 스텟'!AF2239*'(참고)타워 스텟 가치'!$S$17,'스테이지별 몬스터 스텟'!AG2239*'(참고)타워 스텟 가치'!$T$17,'스테이지별 몬스터 스텟'!AH2239*'(참고)타워 스텟 가치'!$U$17,'스테이지별 몬스터 스텟'!AI2239*'(참고)타워 스텟 가치'!$V$17,'스테이지별 몬스터 스텟'!AJ2239*'(참고)타워 스텟 가치'!$W$17,'스테이지별 몬스터 스텟'!AK2239*'(참고)타워 스텟 가치'!$X$17,'스테이지별 몬스터 스텟'!AL2239*'(참고)타워 스텟 가치'!$Y$17)</f>
        <v>1386137.7587500112</v>
      </c>
      <c r="AN2239">
        <v>3</v>
      </c>
    </row>
    <row r="2240" spans="3:40" x14ac:dyDescent="0.3">
      <c r="C2240">
        <v>1</v>
      </c>
      <c r="D2240">
        <f t="shared" si="104"/>
        <v>448</v>
      </c>
      <c r="E2240" s="52">
        <f>VLOOKUP(D2240,'스테이지별 난이도 설정'!B:C,2,0)</f>
        <v>179.20000000000147</v>
      </c>
      <c r="F2240" t="str">
        <f t="shared" si="105"/>
        <v>일반</v>
      </c>
      <c r="G2240">
        <f t="shared" si="103"/>
        <v>6</v>
      </c>
      <c r="H2240">
        <f>VLOOKUP($F2240,'(참고)타워 스텟 가치'!$B$2:$L$6,H$2,0)+(VLOOKUP($F2240,'(참고)타워 스텟 가치'!$B$2:$L$6,H$2,0)*$E2240)</f>
        <v>1351.5000000000109</v>
      </c>
      <c r="I2240">
        <f>VLOOKUP($F2240,'(참고)타워 스텟 가치'!$B$2:$L$6,I$2,0)+(VLOOKUP($F2240,'(참고)타워 스텟 가치'!$B$2:$L$6,I$2,0)*$E2240)</f>
        <v>270.30000000000223</v>
      </c>
      <c r="J2240">
        <f>VLOOKUP($F2240,'(참고)타워 스텟 가치'!$B$2:$L$6,J$2,0)+(VLOOKUP($F2240,'(참고)타워 스텟 가치'!$B$2:$L$6,J$2,0)*$E2240)</f>
        <v>901000.00000000733</v>
      </c>
      <c r="K2240">
        <f>VLOOKUP($F2240,'(참고)타워 스텟 가치'!$B$2:$L$6,K$2,0)+(VLOOKUP($F2240,'(참고)타워 스텟 가치'!$B$2:$L$6,K$2,0)*$E2240)</f>
        <v>5406.0000000000437</v>
      </c>
      <c r="L2240">
        <f>VLOOKUP($F2240,'(참고)타워 스텟 가치'!$B$2:$L$6,L$2,0)+(VLOOKUP($F2240,'(참고)타워 스텟 가치'!$B$2:$L$6,L$2,0)*$E2240)</f>
        <v>90.100000000000733</v>
      </c>
      <c r="M2240">
        <f>VLOOKUP($F2240,'(참고)타워 스텟 가치'!$B$2:$L$6,M$2,0)+(VLOOKUP($F2240,'(참고)타워 스텟 가치'!$B$2:$L$6,M$2,0)*$E2240)</f>
        <v>54.060000000000436</v>
      </c>
      <c r="N2240">
        <f>VLOOKUP($F2240,'(참고)타워 스텟 가치'!$B$2:$L$6,N$2,0)+(VLOOKUP($F2240,'(참고)타워 스텟 가치'!$B$2:$L$6,N$2,0)*$E2240)</f>
        <v>0</v>
      </c>
      <c r="O2240">
        <f>VLOOKUP($F2240,'(참고)타워 스텟 가치'!$B$2:$L$6,O$2,0)+(VLOOKUP($F2240,'(참고)타워 스텟 가치'!$B$2:$L$6,O$2,0)*$E2240)</f>
        <v>0</v>
      </c>
      <c r="P2240">
        <f>VLOOKUP($F2240,'(참고)타워 스텟 가치'!$B$2:$L$6,P$2,0)+(VLOOKUP($F2240,'(참고)타워 스텟 가치'!$B$2:$L$6,P$2,0)*$E2240)</f>
        <v>126.14000000000102</v>
      </c>
      <c r="Q2240">
        <f>SUM('스테이지별 몬스터 스텟'!H2240*'(참고)타워 스텟 가치'!$Q$17,'스테이지별 몬스터 스텟'!I2240*'(참고)타워 스텟 가치'!$R$17,'스테이지별 몬스터 스텟'!J2240*'(참고)타워 스텟 가치'!$S$17,'스테이지별 몬스터 스텟'!K2240*'(참고)타워 스텟 가치'!$T$17,'스테이지별 몬스터 스텟'!L2240*'(참고)타워 스텟 가치'!$U$17,'스테이지별 몬스터 스텟'!M2240*'(참고)타워 스텟 가치'!$V$17,'스테이지별 몬스터 스텟'!N2240*'(참고)타워 스텟 가치'!$W$17,'스테이지별 몬스터 스텟'!O2240*'(참고)타워 스텟 가치'!$X$17,'스테이지별 몬스터 스텟'!P2240*'(참고)타워 스텟 가치'!$Y$17)</f>
        <v>1365906.9900000109</v>
      </c>
      <c r="R2240">
        <v>1</v>
      </c>
      <c r="S2240">
        <f>VLOOKUP($F2240,'(참고)타워 스텟 가치'!$B$7:$L$11,S$2,0)+(VLOOKUP($F2240,'(참고)타워 스텟 가치'!$B$7:$L$11,S$2,0)*$E2240)</f>
        <v>450.50000000000364</v>
      </c>
      <c r="T2240">
        <f>VLOOKUP($F2240,'(참고)타워 스텟 가치'!$B$7:$L$11,T$2,0)+(VLOOKUP($F2240,'(참고)타워 스텟 가치'!$B$7:$L$11,T$2,0)*$E2240)</f>
        <v>810.90000000000657</v>
      </c>
      <c r="U2240">
        <f>VLOOKUP($F2240,'(참고)타워 스텟 가치'!$B$7:$L$11,U$2,0)+(VLOOKUP($F2240,'(참고)타워 스텟 가치'!$B$7:$L$11,U$2,0)*$E2240)</f>
        <v>901000.00000000733</v>
      </c>
      <c r="V2240">
        <f>VLOOKUP($F2240,'(참고)타워 스텟 가치'!$B$7:$L$11,V$2,0)+(VLOOKUP($F2240,'(참고)타워 스텟 가치'!$B$7:$L$11,V$2,0)*$E2240)</f>
        <v>5406.0000000000437</v>
      </c>
      <c r="W2240">
        <f>VLOOKUP($F2240,'(참고)타워 스텟 가치'!$B$7:$L$11,W$2,0)+(VLOOKUP($F2240,'(참고)타워 스텟 가치'!$B$7:$L$11,W$2,0)*$E2240)</f>
        <v>90.100000000000733</v>
      </c>
      <c r="X2240">
        <f>VLOOKUP($F2240,'(참고)타워 스텟 가치'!$B$7:$L$11,X$2,0)+(VLOOKUP($F2240,'(참고)타워 스텟 가치'!$B$7:$L$11,X$2,0)*$E2240)</f>
        <v>54.060000000000436</v>
      </c>
      <c r="Y2240">
        <f>VLOOKUP($F2240,'(참고)타워 스텟 가치'!$B$7:$L$11,Y$2,0)+(VLOOKUP($F2240,'(참고)타워 스텟 가치'!$B$7:$L$11,Y$2,0)*$E2240)</f>
        <v>0</v>
      </c>
      <c r="Z2240">
        <f>VLOOKUP($F2240,'(참고)타워 스텟 가치'!$B$7:$L$11,Z$2,0)+(VLOOKUP($F2240,'(참고)타워 스텟 가치'!$B$7:$L$11,Z$2,0)*$E2240)</f>
        <v>0</v>
      </c>
      <c r="AA2240">
        <f>VLOOKUP($F2240,'(참고)타워 스텟 가치'!$B$7:$L$11,AA$2,0)+(VLOOKUP($F2240,'(참고)타워 스텟 가치'!$B$7:$L$11,AA$2,0)*$E2240)</f>
        <v>126.14000000000102</v>
      </c>
      <c r="AB2240">
        <f>SUM('스테이지별 몬스터 스텟'!S2240*'(참고)타워 스텟 가치'!$Q$17,'스테이지별 몬스터 스텟'!T2240*'(참고)타워 스텟 가치'!$R$17,'스테이지별 몬스터 스텟'!U2240*'(참고)타워 스텟 가치'!$S$17,'스테이지별 몬스터 스텟'!V2240*'(참고)타워 스텟 가치'!$T$17,'스테이지별 몬스터 스텟'!W2240*'(참고)타워 스텟 가치'!$U$17,'스테이지별 몬스터 스텟'!X2240*'(참고)타워 스텟 가치'!$V$17,'스테이지별 몬스터 스텟'!Y2240*'(참고)타워 스텟 가치'!$W$17,'스테이지별 몬스터 스텟'!Z2240*'(참고)타워 스텟 가치'!$X$17,'스테이지별 몬스터 스텟'!AA2240*'(참고)타워 스텟 가치'!$Y$17)</f>
        <v>1364915.8900000111</v>
      </c>
      <c r="AC2240">
        <v>2</v>
      </c>
      <c r="AD2240">
        <f>VLOOKUP($F2240,'(참고)타워 스텟 가치'!$B$12:$L$16,AD$2,0)+(VLOOKUP($F2240,'(참고)타워 스텟 가치'!$B$12:$L$16,AD$2,0)*$E2240)</f>
        <v>450.50000000000364</v>
      </c>
      <c r="AE2240">
        <f>VLOOKUP($F2240,'(참고)타워 스텟 가치'!$B$12:$L$16,AE$2,0)+(VLOOKUP($F2240,'(참고)타워 스텟 가치'!$B$12:$L$16,AE$2,0)*$E2240)</f>
        <v>540.60000000000446</v>
      </c>
      <c r="AF2240">
        <f>VLOOKUP($F2240,'(참고)타워 스텟 가치'!$B$12:$L$16,AF$2,0)+(VLOOKUP($F2240,'(참고)타워 스텟 가치'!$B$12:$L$16,AF$2,0)*$E2240)</f>
        <v>901000.00000000733</v>
      </c>
      <c r="AG2240">
        <f>VLOOKUP($F2240,'(참고)타워 스텟 가치'!$B$12:$L$16,AG$2,0)+(VLOOKUP($F2240,'(참고)타워 스텟 가치'!$B$12:$L$16,AG$2,0)*$E2240)</f>
        <v>2703.0000000000218</v>
      </c>
      <c r="AH2240">
        <f>VLOOKUP($F2240,'(참고)타워 스텟 가치'!$B$12:$L$16,AH$2,0)+(VLOOKUP($F2240,'(참고)타워 스텟 가치'!$B$12:$L$16,AH$2,0)*$E2240)</f>
        <v>90.100000000000733</v>
      </c>
      <c r="AI2240">
        <f>VLOOKUP($F2240,'(참고)타워 스텟 가치'!$B$12:$L$16,AI$2,0)+(VLOOKUP($F2240,'(참고)타워 스텟 가치'!$B$12:$L$16,AI$2,0)*$E2240)</f>
        <v>54.060000000000436</v>
      </c>
      <c r="AJ2240">
        <f>VLOOKUP($F2240,'(참고)타워 스텟 가치'!$B$12:$L$16,AJ$2,0)+(VLOOKUP($F2240,'(참고)타워 스텟 가치'!$B$12:$L$16,AJ$2,0)*$E2240)</f>
        <v>0</v>
      </c>
      <c r="AK2240">
        <f>VLOOKUP($F2240,'(참고)타워 스텟 가치'!$B$12:$L$16,AK$2,0)+(VLOOKUP($F2240,'(참고)타워 스텟 가치'!$B$12:$L$16,AK$2,0)*$E2240)</f>
        <v>0</v>
      </c>
      <c r="AL2240">
        <f>VLOOKUP($F2240,'(참고)타워 스텟 가치'!$B$12:$L$16,AL$2,0)+(VLOOKUP($F2240,'(참고)타워 스텟 가치'!$B$12:$L$16,AL$2,0)*$E2240)</f>
        <v>252.28000000000205</v>
      </c>
      <c r="AM2240">
        <f>SUM('스테이지별 몬스터 스텟'!AD2240*'(참고)타워 스텟 가치'!$Q$17,'스테이지별 몬스터 스텟'!AE2240*'(참고)타워 스텟 가치'!$R$17,'스테이지별 몬스터 스텟'!AF2240*'(참고)타워 스텟 가치'!$S$17,'스테이지별 몬스터 스텟'!AG2240*'(참고)타워 스텟 가치'!$T$17,'스테이지별 몬스터 스텟'!AH2240*'(참고)타워 스텟 가치'!$U$17,'스테이지별 몬스터 스텟'!AI2240*'(참고)타워 스텟 가치'!$V$17,'스테이지별 몬스터 스텟'!AJ2240*'(참고)타워 스텟 가치'!$W$17,'스테이지별 몬스터 스텟'!AK2240*'(참고)타워 스텟 가치'!$X$17,'스테이지별 몬스터 스텟'!AL2240*'(참고)타워 스텟 가치'!$Y$17)</f>
        <v>1359356.7200000109</v>
      </c>
      <c r="AN2240">
        <v>3</v>
      </c>
    </row>
    <row r="2241" spans="3:40" x14ac:dyDescent="0.3">
      <c r="C2241">
        <v>2</v>
      </c>
      <c r="D2241">
        <f t="shared" si="104"/>
        <v>448</v>
      </c>
      <c r="E2241" s="52">
        <f>VLOOKUP(D2241,'스테이지별 난이도 설정'!B:C,2,0)</f>
        <v>179.20000000000147</v>
      </c>
      <c r="F2241" t="str">
        <f t="shared" si="105"/>
        <v>레어</v>
      </c>
      <c r="G2241">
        <f t="shared" si="103"/>
        <v>6</v>
      </c>
      <c r="H2241">
        <f>VLOOKUP($F2241,'(참고)타워 스텟 가치'!$B$2:$L$6,H$2,0)+(VLOOKUP($F2241,'(참고)타워 스텟 가치'!$B$2:$L$6,H$2,0)*$E2241)</f>
        <v>2027.2500000000166</v>
      </c>
      <c r="I2241">
        <f>VLOOKUP($F2241,'(참고)타워 스텟 가치'!$B$2:$L$6,I$2,0)+(VLOOKUP($F2241,'(참고)타워 스텟 가치'!$B$2:$L$6,I$2,0)*$E2241)</f>
        <v>405.45000000000329</v>
      </c>
      <c r="J2241">
        <f>VLOOKUP($F2241,'(참고)타워 스텟 가치'!$B$2:$L$6,J$2,0)+(VLOOKUP($F2241,'(참고)타워 스텟 가치'!$B$2:$L$6,J$2,0)*$E2241)</f>
        <v>901000.00000000733</v>
      </c>
      <c r="K2241">
        <f>VLOOKUP($F2241,'(참고)타워 스텟 가치'!$B$2:$L$6,K$2,0)+(VLOOKUP($F2241,'(참고)타워 스텟 가치'!$B$2:$L$6,K$2,0)*$E2241)</f>
        <v>8109.0000000000664</v>
      </c>
      <c r="L2241">
        <f>VLOOKUP($F2241,'(참고)타워 스텟 가치'!$B$2:$L$6,L$2,0)+(VLOOKUP($F2241,'(참고)타워 스텟 가치'!$B$2:$L$6,L$2,0)*$E2241)</f>
        <v>135.15000000000111</v>
      </c>
      <c r="M2241">
        <f>VLOOKUP($F2241,'(참고)타워 스텟 가치'!$B$2:$L$6,M$2,0)+(VLOOKUP($F2241,'(참고)타워 스텟 가치'!$B$2:$L$6,M$2,0)*$E2241)</f>
        <v>54.060000000000436</v>
      </c>
      <c r="N2241">
        <f>VLOOKUP($F2241,'(참고)타워 스텟 가치'!$B$2:$L$6,N$2,0)+(VLOOKUP($F2241,'(참고)타워 스텟 가치'!$B$2:$L$6,N$2,0)*$E2241)</f>
        <v>0</v>
      </c>
      <c r="O2241">
        <f>VLOOKUP($F2241,'(참고)타워 스텟 가치'!$B$2:$L$6,O$2,0)+(VLOOKUP($F2241,'(참고)타워 스텟 가치'!$B$2:$L$6,O$2,0)*$E2241)</f>
        <v>0</v>
      </c>
      <c r="P2241">
        <f>VLOOKUP($F2241,'(참고)타워 스텟 가치'!$B$2:$L$6,P$2,0)+(VLOOKUP($F2241,'(참고)타워 스텟 가치'!$B$2:$L$6,P$2,0)*$E2241)</f>
        <v>126.14000000000102</v>
      </c>
      <c r="Q2241">
        <f>SUM('스테이지별 몬스터 스텟'!H2241*'(참고)타워 스텟 가치'!$Q$17,'스테이지별 몬스터 스텟'!I2241*'(참고)타워 스텟 가치'!$R$17,'스테이지별 몬스터 스텟'!J2241*'(참고)타워 스텟 가치'!$S$17,'스테이지별 몬스터 스텟'!K2241*'(참고)타워 스텟 가치'!$T$17,'스테이지별 몬스터 스텟'!L2241*'(참고)타워 스텟 가치'!$U$17,'스테이지별 몬스터 스텟'!M2241*'(참고)타워 스텟 가치'!$V$17,'스테이지별 몬스터 스텟'!N2241*'(참고)타워 스텟 가치'!$W$17,'스테이지별 몬스터 스텟'!O2241*'(참고)타워 스텟 가치'!$X$17,'스테이지별 몬스터 스텟'!P2241*'(참고)타워 스텟 가치'!$Y$17)</f>
        <v>1372957.3150000114</v>
      </c>
      <c r="R2241">
        <v>1</v>
      </c>
      <c r="S2241">
        <f>VLOOKUP($F2241,'(참고)타워 스텟 가치'!$B$7:$L$11,S$2,0)+(VLOOKUP($F2241,'(참고)타워 스텟 가치'!$B$7:$L$11,S$2,0)*$E2241)</f>
        <v>675.75000000000546</v>
      </c>
      <c r="T2241">
        <f>VLOOKUP($F2241,'(참고)타워 스텟 가치'!$B$7:$L$11,T$2,0)+(VLOOKUP($F2241,'(참고)타워 스텟 가치'!$B$7:$L$11,T$2,0)*$E2241)</f>
        <v>1216.3500000000099</v>
      </c>
      <c r="U2241">
        <f>VLOOKUP($F2241,'(참고)타워 스텟 가치'!$B$7:$L$11,U$2,0)+(VLOOKUP($F2241,'(참고)타워 스텟 가치'!$B$7:$L$11,U$2,0)*$E2241)</f>
        <v>901000.00000000733</v>
      </c>
      <c r="V2241">
        <f>VLOOKUP($F2241,'(참고)타워 스텟 가치'!$B$7:$L$11,V$2,0)+(VLOOKUP($F2241,'(참고)타워 스텟 가치'!$B$7:$L$11,V$2,0)*$E2241)</f>
        <v>8109.0000000000664</v>
      </c>
      <c r="W2241">
        <f>VLOOKUP($F2241,'(참고)타워 스텟 가치'!$B$7:$L$11,W$2,0)+(VLOOKUP($F2241,'(참고)타워 스텟 가치'!$B$7:$L$11,W$2,0)*$E2241)</f>
        <v>135.15000000000111</v>
      </c>
      <c r="X2241">
        <f>VLOOKUP($F2241,'(참고)타워 스텟 가치'!$B$7:$L$11,X$2,0)+(VLOOKUP($F2241,'(참고)타워 스텟 가치'!$B$7:$L$11,X$2,0)*$E2241)</f>
        <v>54.060000000000436</v>
      </c>
      <c r="Y2241">
        <f>VLOOKUP($F2241,'(참고)타워 스텟 가치'!$B$7:$L$11,Y$2,0)+(VLOOKUP($F2241,'(참고)타워 스텟 가치'!$B$7:$L$11,Y$2,0)*$E2241)</f>
        <v>0</v>
      </c>
      <c r="Z2241">
        <f>VLOOKUP($F2241,'(참고)타워 스텟 가치'!$B$7:$L$11,Z$2,0)+(VLOOKUP($F2241,'(참고)타워 스텟 가치'!$B$7:$L$11,Z$2,0)*$E2241)</f>
        <v>0</v>
      </c>
      <c r="AA2241">
        <f>VLOOKUP($F2241,'(참고)타워 스텟 가치'!$B$7:$L$11,AA$2,0)+(VLOOKUP($F2241,'(참고)타워 스텟 가치'!$B$7:$L$11,AA$2,0)*$E2241)</f>
        <v>126.14000000000102</v>
      </c>
      <c r="AB2241">
        <f>SUM('스테이지별 몬스터 스텟'!S2241*'(참고)타워 스텟 가치'!$Q$17,'스테이지별 몬스터 스텟'!T2241*'(참고)타워 스텟 가치'!$R$17,'스테이지별 몬스터 스텟'!U2241*'(참고)타워 스텟 가치'!$S$17,'스테이지별 몬스터 스텟'!V2241*'(참고)타워 스텟 가치'!$T$17,'스테이지별 몬스터 스텟'!W2241*'(참고)타워 스텟 가치'!$U$17,'스테이지별 몬스터 스텟'!X2241*'(참고)타워 스텟 가치'!$V$17,'스테이지별 몬스터 스텟'!Y2241*'(참고)타워 스텟 가치'!$W$17,'스테이지별 몬스터 스텟'!Z2241*'(참고)타워 스텟 가치'!$X$17,'스테이지별 몬스터 스텟'!AA2241*'(참고)타워 스텟 가치'!$Y$17)</f>
        <v>1371470.6650000114</v>
      </c>
      <c r="AC2241">
        <v>2</v>
      </c>
      <c r="AD2241">
        <f>VLOOKUP($F2241,'(참고)타워 스텟 가치'!$B$12:$L$16,AD$2,0)+(VLOOKUP($F2241,'(참고)타워 스텟 가치'!$B$12:$L$16,AD$2,0)*$E2241)</f>
        <v>675.75000000000546</v>
      </c>
      <c r="AE2241">
        <f>VLOOKUP($F2241,'(참고)타워 스텟 가치'!$B$12:$L$16,AE$2,0)+(VLOOKUP($F2241,'(참고)타워 스텟 가치'!$B$12:$L$16,AE$2,0)*$E2241)</f>
        <v>810.90000000000657</v>
      </c>
      <c r="AF2241">
        <f>VLOOKUP($F2241,'(참고)타워 스텟 가치'!$B$12:$L$16,AF$2,0)+(VLOOKUP($F2241,'(참고)타워 스텟 가치'!$B$12:$L$16,AF$2,0)*$E2241)</f>
        <v>901000.00000000733</v>
      </c>
      <c r="AG2241">
        <f>VLOOKUP($F2241,'(참고)타워 스텟 가치'!$B$12:$L$16,AG$2,0)+(VLOOKUP($F2241,'(참고)타워 스텟 가치'!$B$12:$L$16,AG$2,0)*$E2241)</f>
        <v>4054.5000000000332</v>
      </c>
      <c r="AH2241">
        <f>VLOOKUP($F2241,'(참고)타워 스텟 가치'!$B$12:$L$16,AH$2,0)+(VLOOKUP($F2241,'(참고)타워 스텟 가치'!$B$12:$L$16,AH$2,0)*$E2241)</f>
        <v>135.15000000000111</v>
      </c>
      <c r="AI2241">
        <f>VLOOKUP($F2241,'(참고)타워 스텟 가치'!$B$12:$L$16,AI$2,0)+(VLOOKUP($F2241,'(참고)타워 스텟 가치'!$B$12:$L$16,AI$2,0)*$E2241)</f>
        <v>54.060000000000436</v>
      </c>
      <c r="AJ2241">
        <f>VLOOKUP($F2241,'(참고)타워 스텟 가치'!$B$12:$L$16,AJ$2,0)+(VLOOKUP($F2241,'(참고)타워 스텟 가치'!$B$12:$L$16,AJ$2,0)*$E2241)</f>
        <v>0</v>
      </c>
      <c r="AK2241">
        <f>VLOOKUP($F2241,'(참고)타워 스텟 가치'!$B$12:$L$16,AK$2,0)+(VLOOKUP($F2241,'(참고)타워 스텟 가치'!$B$12:$L$16,AK$2,0)*$E2241)</f>
        <v>0</v>
      </c>
      <c r="AL2241">
        <f>VLOOKUP($F2241,'(참고)타워 스텟 가치'!$B$12:$L$16,AL$2,0)+(VLOOKUP($F2241,'(참고)타워 스텟 가치'!$B$12:$L$16,AL$2,0)*$E2241)</f>
        <v>252.28000000000205</v>
      </c>
      <c r="AM2241">
        <f>SUM('스테이지별 몬스터 스텟'!AD2241*'(참고)타워 스텟 가치'!$Q$17,'스테이지별 몬스터 스텟'!AE2241*'(참고)타워 스텟 가치'!$R$17,'스테이지별 몬스터 스텟'!AF2241*'(참고)타워 스텟 가치'!$S$17,'스테이지별 몬스터 스텟'!AG2241*'(참고)타워 스텟 가치'!$T$17,'스테이지별 몬스터 스텟'!AH2241*'(참고)타워 스텟 가치'!$U$17,'스테이지별 몬스터 스텟'!AI2241*'(참고)타워 스텟 가치'!$V$17,'스테이지별 몬스터 스텟'!AJ2241*'(참고)타워 스텟 가치'!$W$17,'스테이지별 몬스터 스텟'!AK2241*'(참고)타워 스텟 가치'!$X$17,'스테이지별 몬스터 스텟'!AL2241*'(참고)타워 스텟 가치'!$Y$17)</f>
        <v>1363005.7700000112</v>
      </c>
      <c r="AN2241">
        <v>3</v>
      </c>
    </row>
    <row r="2242" spans="3:40" x14ac:dyDescent="0.3">
      <c r="C2242">
        <v>3</v>
      </c>
      <c r="D2242">
        <f t="shared" si="104"/>
        <v>448</v>
      </c>
      <c r="E2242" s="52">
        <f>VLOOKUP(D2242,'스테이지별 난이도 설정'!B:C,2,0)</f>
        <v>179.20000000000147</v>
      </c>
      <c r="F2242" t="str">
        <f t="shared" si="105"/>
        <v>에픽</v>
      </c>
      <c r="G2242">
        <f t="shared" si="103"/>
        <v>6</v>
      </c>
      <c r="H2242">
        <f>VLOOKUP($F2242,'(참고)타워 스텟 가치'!$B$2:$L$6,H$2,0)+(VLOOKUP($F2242,'(참고)타워 스텟 가치'!$B$2:$L$6,H$2,0)*$E2242)</f>
        <v>3040.8750000000246</v>
      </c>
      <c r="I2242">
        <f>VLOOKUP($F2242,'(참고)타워 스텟 가치'!$B$2:$L$6,I$2,0)+(VLOOKUP($F2242,'(참고)타워 스텟 가치'!$B$2:$L$6,I$2,0)*$E2242)</f>
        <v>608.17500000000496</v>
      </c>
      <c r="J2242">
        <f>VLOOKUP($F2242,'(참고)타워 스텟 가치'!$B$2:$L$6,J$2,0)+(VLOOKUP($F2242,'(참고)타워 스텟 가치'!$B$2:$L$6,J$2,0)*$E2242)</f>
        <v>901000.00000000733</v>
      </c>
      <c r="K2242">
        <f>VLOOKUP($F2242,'(참고)타워 스텟 가치'!$B$2:$L$6,K$2,0)+(VLOOKUP($F2242,'(참고)타워 스텟 가치'!$B$2:$L$6,K$2,0)*$E2242)</f>
        <v>12163.500000000098</v>
      </c>
      <c r="L2242">
        <f>VLOOKUP($F2242,'(참고)타워 스텟 가치'!$B$2:$L$6,L$2,0)+(VLOOKUP($F2242,'(참고)타워 스텟 가치'!$B$2:$L$6,L$2,0)*$E2242)</f>
        <v>202.72500000000164</v>
      </c>
      <c r="M2242">
        <f>VLOOKUP($F2242,'(참고)타워 스텟 가치'!$B$2:$L$6,M$2,0)+(VLOOKUP($F2242,'(참고)타워 스텟 가치'!$B$2:$L$6,M$2,0)*$E2242)</f>
        <v>54.060000000000436</v>
      </c>
      <c r="N2242">
        <f>VLOOKUP($F2242,'(참고)타워 스텟 가치'!$B$2:$L$6,N$2,0)+(VLOOKUP($F2242,'(참고)타워 스텟 가치'!$B$2:$L$6,N$2,0)*$E2242)</f>
        <v>0</v>
      </c>
      <c r="O2242">
        <f>VLOOKUP($F2242,'(참고)타워 스텟 가치'!$B$2:$L$6,O$2,0)+(VLOOKUP($F2242,'(참고)타워 스텟 가치'!$B$2:$L$6,O$2,0)*$E2242)</f>
        <v>0</v>
      </c>
      <c r="P2242">
        <f>VLOOKUP($F2242,'(참고)타워 스텟 가치'!$B$2:$L$6,P$2,0)+(VLOOKUP($F2242,'(참고)타워 스텟 가치'!$B$2:$L$6,P$2,0)*$E2242)</f>
        <v>126.14000000000102</v>
      </c>
      <c r="Q2242">
        <f>SUM('스테이지별 몬스터 스텟'!H2242*'(참고)타워 스텟 가치'!$Q$17,'스테이지별 몬스터 스텟'!I2242*'(참고)타워 스텟 가치'!$R$17,'스테이지별 몬스터 스텟'!J2242*'(참고)타워 스텟 가치'!$S$17,'스테이지별 몬스터 스텟'!K2242*'(참고)타워 스텟 가치'!$T$17,'스테이지별 몬스터 스텟'!L2242*'(참고)타워 스텟 가치'!$U$17,'스테이지별 몬스터 스텟'!M2242*'(참고)타워 스텟 가치'!$V$17,'스테이지별 몬스터 스텟'!N2242*'(참고)타워 스텟 가치'!$W$17,'스테이지별 몬스터 스텟'!O2242*'(참고)타워 스텟 가치'!$X$17,'스테이지별 몬스터 스텟'!P2242*'(참고)타워 스텟 가치'!$Y$17)</f>
        <v>1383532.8025000112</v>
      </c>
      <c r="R2242">
        <v>1</v>
      </c>
      <c r="S2242">
        <f>VLOOKUP($F2242,'(참고)타워 스텟 가치'!$B$7:$L$11,S$2,0)+(VLOOKUP($F2242,'(참고)타워 스텟 가치'!$B$7:$L$11,S$2,0)*$E2242)</f>
        <v>1013.6250000000083</v>
      </c>
      <c r="T2242">
        <f>VLOOKUP($F2242,'(참고)타워 스텟 가치'!$B$7:$L$11,T$2,0)+(VLOOKUP($F2242,'(참고)타워 스텟 가치'!$B$7:$L$11,T$2,0)*$E2242)</f>
        <v>1824.5250000000149</v>
      </c>
      <c r="U2242">
        <f>VLOOKUP($F2242,'(참고)타워 스텟 가치'!$B$7:$L$11,U$2,0)+(VLOOKUP($F2242,'(참고)타워 스텟 가치'!$B$7:$L$11,U$2,0)*$E2242)</f>
        <v>901000.00000000733</v>
      </c>
      <c r="V2242">
        <f>VLOOKUP($F2242,'(참고)타워 스텟 가치'!$B$7:$L$11,V$2,0)+(VLOOKUP($F2242,'(참고)타워 스텟 가치'!$B$7:$L$11,V$2,0)*$E2242)</f>
        <v>12163.500000000098</v>
      </c>
      <c r="W2242">
        <f>VLOOKUP($F2242,'(참고)타워 스텟 가치'!$B$7:$L$11,W$2,0)+(VLOOKUP($F2242,'(참고)타워 스텟 가치'!$B$7:$L$11,W$2,0)*$E2242)</f>
        <v>202.72500000000164</v>
      </c>
      <c r="X2242">
        <f>VLOOKUP($F2242,'(참고)타워 스텟 가치'!$B$7:$L$11,X$2,0)+(VLOOKUP($F2242,'(참고)타워 스텟 가치'!$B$7:$L$11,X$2,0)*$E2242)</f>
        <v>54.060000000000436</v>
      </c>
      <c r="Y2242">
        <f>VLOOKUP($F2242,'(참고)타워 스텟 가치'!$B$7:$L$11,Y$2,0)+(VLOOKUP($F2242,'(참고)타워 스텟 가치'!$B$7:$L$11,Y$2,0)*$E2242)</f>
        <v>0</v>
      </c>
      <c r="Z2242">
        <f>VLOOKUP($F2242,'(참고)타워 스텟 가치'!$B$7:$L$11,Z$2,0)+(VLOOKUP($F2242,'(참고)타워 스텟 가치'!$B$7:$L$11,Z$2,0)*$E2242)</f>
        <v>0</v>
      </c>
      <c r="AA2242">
        <f>VLOOKUP($F2242,'(참고)타워 스텟 가치'!$B$7:$L$11,AA$2,0)+(VLOOKUP($F2242,'(참고)타워 스텟 가치'!$B$7:$L$11,AA$2,0)*$E2242)</f>
        <v>126.14000000000102</v>
      </c>
      <c r="AB2242">
        <f>SUM('스테이지별 몬스터 스텟'!S2242*'(참고)타워 스텟 가치'!$Q$17,'스테이지별 몬스터 스텟'!T2242*'(참고)타워 스텟 가치'!$R$17,'스테이지별 몬스터 스텟'!U2242*'(참고)타워 스텟 가치'!$S$17,'스테이지별 몬스터 스텟'!V2242*'(참고)타워 스텟 가치'!$T$17,'스테이지별 몬스터 스텟'!W2242*'(참고)타워 스텟 가치'!$U$17,'스테이지별 몬스터 스텟'!X2242*'(참고)타워 스텟 가치'!$V$17,'스테이지별 몬스터 스텟'!Y2242*'(참고)타워 스텟 가치'!$W$17,'스테이지별 몬스터 스텟'!Z2242*'(참고)타워 스텟 가치'!$X$17,'스테이지별 몬스터 스텟'!AA2242*'(참고)타워 스텟 가치'!$Y$17)</f>
        <v>1381302.8275000113</v>
      </c>
      <c r="AC2242">
        <v>2</v>
      </c>
      <c r="AD2242">
        <f>VLOOKUP($F2242,'(참고)타워 스텟 가치'!$B$12:$L$16,AD$2,0)+(VLOOKUP($F2242,'(참고)타워 스텟 가치'!$B$12:$L$16,AD$2,0)*$E2242)</f>
        <v>1013.6250000000083</v>
      </c>
      <c r="AE2242">
        <f>VLOOKUP($F2242,'(참고)타워 스텟 가치'!$B$12:$L$16,AE$2,0)+(VLOOKUP($F2242,'(참고)타워 스텟 가치'!$B$12:$L$16,AE$2,0)*$E2242)</f>
        <v>1216.3500000000099</v>
      </c>
      <c r="AF2242">
        <f>VLOOKUP($F2242,'(참고)타워 스텟 가치'!$B$12:$L$16,AF$2,0)+(VLOOKUP($F2242,'(참고)타워 스텟 가치'!$B$12:$L$16,AF$2,0)*$E2242)</f>
        <v>901000.00000000733</v>
      </c>
      <c r="AG2242">
        <f>VLOOKUP($F2242,'(참고)타워 스텟 가치'!$B$12:$L$16,AG$2,0)+(VLOOKUP($F2242,'(참고)타워 스텟 가치'!$B$12:$L$16,AG$2,0)*$E2242)</f>
        <v>6081.7500000000491</v>
      </c>
      <c r="AH2242">
        <f>VLOOKUP($F2242,'(참고)타워 스텟 가치'!$B$12:$L$16,AH$2,0)+(VLOOKUP($F2242,'(참고)타워 스텟 가치'!$B$12:$L$16,AH$2,0)*$E2242)</f>
        <v>202.72500000000164</v>
      </c>
      <c r="AI2242">
        <f>VLOOKUP($F2242,'(참고)타워 스텟 가치'!$B$12:$L$16,AI$2,0)+(VLOOKUP($F2242,'(참고)타워 스텟 가치'!$B$12:$L$16,AI$2,0)*$E2242)</f>
        <v>54.060000000000436</v>
      </c>
      <c r="AJ2242">
        <f>VLOOKUP($F2242,'(참고)타워 스텟 가치'!$B$12:$L$16,AJ$2,0)+(VLOOKUP($F2242,'(참고)타워 스텟 가치'!$B$12:$L$16,AJ$2,0)*$E2242)</f>
        <v>0</v>
      </c>
      <c r="AK2242">
        <f>VLOOKUP($F2242,'(참고)타워 스텟 가치'!$B$12:$L$16,AK$2,0)+(VLOOKUP($F2242,'(참고)타워 스텟 가치'!$B$12:$L$16,AK$2,0)*$E2242)</f>
        <v>0</v>
      </c>
      <c r="AL2242">
        <f>VLOOKUP($F2242,'(참고)타워 스텟 가치'!$B$12:$L$16,AL$2,0)+(VLOOKUP($F2242,'(참고)타워 스텟 가치'!$B$12:$L$16,AL$2,0)*$E2242)</f>
        <v>252.28000000000205</v>
      </c>
      <c r="AM2242">
        <f>SUM('스테이지별 몬스터 스텟'!AD2242*'(참고)타워 스텟 가치'!$Q$17,'스테이지별 몬스터 스텟'!AE2242*'(참고)타워 스텟 가치'!$R$17,'스테이지별 몬스터 스텟'!AF2242*'(참고)타워 스텟 가치'!$S$17,'스테이지별 몬스터 스텟'!AG2242*'(참고)타워 스텟 가치'!$T$17,'스테이지별 몬스터 스텟'!AH2242*'(참고)타워 스텟 가치'!$U$17,'스테이지별 몬스터 스텟'!AI2242*'(참고)타워 스텟 가치'!$V$17,'스테이지별 몬스터 스텟'!AJ2242*'(참고)타워 스텟 가치'!$W$17,'스테이지별 몬스터 스텟'!AK2242*'(참고)타워 스텟 가치'!$X$17,'스테이지별 몬스터 스텟'!AL2242*'(참고)타워 스텟 가치'!$Y$17)</f>
        <v>1368479.3450000111</v>
      </c>
      <c r="AN2242">
        <v>3</v>
      </c>
    </row>
    <row r="2243" spans="3:40" x14ac:dyDescent="0.3">
      <c r="C2243">
        <v>4</v>
      </c>
      <c r="D2243">
        <f t="shared" si="104"/>
        <v>448</v>
      </c>
      <c r="E2243" s="52">
        <f>VLOOKUP(D2243,'스테이지별 난이도 설정'!B:C,2,0)</f>
        <v>179.20000000000147</v>
      </c>
      <c r="F2243" t="str">
        <f t="shared" si="105"/>
        <v>유니크</v>
      </c>
      <c r="G2243">
        <f t="shared" si="103"/>
        <v>6</v>
      </c>
      <c r="H2243">
        <f>VLOOKUP($F2243,'(참고)타워 스텟 가치'!$B$2:$L$6,H$2,0)+(VLOOKUP($F2243,'(참고)타워 스텟 가치'!$B$2:$L$6,H$2,0)*$E2243)</f>
        <v>4561.3125000000373</v>
      </c>
      <c r="I2243">
        <f>VLOOKUP($F2243,'(참고)타워 스텟 가치'!$B$2:$L$6,I$2,0)+(VLOOKUP($F2243,'(참고)타워 스텟 가치'!$B$2:$L$6,I$2,0)*$E2243)</f>
        <v>912.26250000000744</v>
      </c>
      <c r="J2243">
        <f>VLOOKUP($F2243,'(참고)타워 스텟 가치'!$B$2:$L$6,J$2,0)+(VLOOKUP($F2243,'(참고)타워 스텟 가치'!$B$2:$L$6,J$2,0)*$E2243)</f>
        <v>901000.00000000733</v>
      </c>
      <c r="K2243">
        <f>VLOOKUP($F2243,'(참고)타워 스텟 가치'!$B$2:$L$6,K$2,0)+(VLOOKUP($F2243,'(참고)타워 스텟 가치'!$B$2:$L$6,K$2,0)*$E2243)</f>
        <v>18245.250000000149</v>
      </c>
      <c r="L2243">
        <f>VLOOKUP($F2243,'(참고)타워 스텟 가치'!$B$2:$L$6,L$2,0)+(VLOOKUP($F2243,'(참고)타워 스텟 가치'!$B$2:$L$6,L$2,0)*$E2243)</f>
        <v>304.08750000000248</v>
      </c>
      <c r="M2243">
        <f>VLOOKUP($F2243,'(참고)타워 스텟 가치'!$B$2:$L$6,M$2,0)+(VLOOKUP($F2243,'(참고)타워 스텟 가치'!$B$2:$L$6,M$2,0)*$E2243)</f>
        <v>54.060000000000436</v>
      </c>
      <c r="N2243">
        <f>VLOOKUP($F2243,'(참고)타워 스텟 가치'!$B$2:$L$6,N$2,0)+(VLOOKUP($F2243,'(참고)타워 스텟 가치'!$B$2:$L$6,N$2,0)*$E2243)</f>
        <v>0</v>
      </c>
      <c r="O2243">
        <f>VLOOKUP($F2243,'(참고)타워 스텟 가치'!$B$2:$L$6,O$2,0)+(VLOOKUP($F2243,'(참고)타워 스텟 가치'!$B$2:$L$6,O$2,0)*$E2243)</f>
        <v>0</v>
      </c>
      <c r="P2243">
        <f>VLOOKUP($F2243,'(참고)타워 스텟 가치'!$B$2:$L$6,P$2,0)+(VLOOKUP($F2243,'(참고)타워 스텟 가치'!$B$2:$L$6,P$2,0)*$E2243)</f>
        <v>180.20000000000147</v>
      </c>
      <c r="Q2243">
        <f>SUM('스테이지별 몬스터 스텟'!H2243*'(참고)타워 스텟 가치'!$Q$17,'스테이지별 몬스터 스텟'!I2243*'(참고)타워 스텟 가치'!$R$17,'스테이지별 몬스터 스텟'!J2243*'(참고)타워 스텟 가치'!$S$17,'스테이지별 몬스터 스텟'!K2243*'(참고)타워 스텟 가치'!$T$17,'스테이지별 몬스터 스텟'!L2243*'(참고)타워 스텟 가치'!$U$17,'스테이지별 몬스터 스텟'!M2243*'(참고)타워 스텟 가치'!$V$17,'스테이지별 몬스터 스텟'!N2243*'(참고)타워 스텟 가치'!$W$17,'스테이지별 몬스터 스텟'!O2243*'(참고)타워 스텟 가치'!$X$17,'스테이지별 몬스터 스텟'!P2243*'(참고)타워 스텟 가치'!$Y$17)</f>
        <v>1399504.1537500112</v>
      </c>
      <c r="R2243">
        <v>1</v>
      </c>
      <c r="S2243">
        <f>VLOOKUP($F2243,'(참고)타워 스텟 가치'!$B$7:$L$11,S$2,0)+(VLOOKUP($F2243,'(참고)타워 스텟 가치'!$B$7:$L$11,S$2,0)*$E2243)</f>
        <v>1520.4375000000123</v>
      </c>
      <c r="T2243">
        <f>VLOOKUP($F2243,'(참고)타워 스텟 가치'!$B$7:$L$11,T$2,0)+(VLOOKUP($F2243,'(참고)타워 스텟 가치'!$B$7:$L$11,T$2,0)*$E2243)</f>
        <v>2736.7875000000222</v>
      </c>
      <c r="U2243">
        <f>VLOOKUP($F2243,'(참고)타워 스텟 가치'!$B$7:$L$11,U$2,0)+(VLOOKUP($F2243,'(참고)타워 스텟 가치'!$B$7:$L$11,U$2,0)*$E2243)</f>
        <v>901000.00000000733</v>
      </c>
      <c r="V2243">
        <f>VLOOKUP($F2243,'(참고)타워 스텟 가치'!$B$7:$L$11,V$2,0)+(VLOOKUP($F2243,'(참고)타워 스텟 가치'!$B$7:$L$11,V$2,0)*$E2243)</f>
        <v>18245.250000000149</v>
      </c>
      <c r="W2243">
        <f>VLOOKUP($F2243,'(참고)타워 스텟 가치'!$B$7:$L$11,W$2,0)+(VLOOKUP($F2243,'(참고)타워 스텟 가치'!$B$7:$L$11,W$2,0)*$E2243)</f>
        <v>304.08750000000248</v>
      </c>
      <c r="X2243">
        <f>VLOOKUP($F2243,'(참고)타워 스텟 가치'!$B$7:$L$11,X$2,0)+(VLOOKUP($F2243,'(참고)타워 스텟 가치'!$B$7:$L$11,X$2,0)*$E2243)</f>
        <v>54.060000000000436</v>
      </c>
      <c r="Y2243">
        <f>VLOOKUP($F2243,'(참고)타워 스텟 가치'!$B$7:$L$11,Y$2,0)+(VLOOKUP($F2243,'(참고)타워 스텟 가치'!$B$7:$L$11,Y$2,0)*$E2243)</f>
        <v>0</v>
      </c>
      <c r="Z2243">
        <f>VLOOKUP($F2243,'(참고)타워 스텟 가치'!$B$7:$L$11,Z$2,0)+(VLOOKUP($F2243,'(참고)타워 스텟 가치'!$B$7:$L$11,Z$2,0)*$E2243)</f>
        <v>0</v>
      </c>
      <c r="AA2243">
        <f>VLOOKUP($F2243,'(참고)타워 스텟 가치'!$B$7:$L$11,AA$2,0)+(VLOOKUP($F2243,'(참고)타워 스텟 가치'!$B$7:$L$11,AA$2,0)*$E2243)</f>
        <v>180.20000000000147</v>
      </c>
      <c r="AB2243">
        <f>SUM('스테이지별 몬스터 스텟'!S2243*'(참고)타워 스텟 가치'!$Q$17,'스테이지별 몬스터 스텟'!T2243*'(참고)타워 스텟 가치'!$R$17,'스테이지별 몬스터 스텟'!U2243*'(참고)타워 스텟 가치'!$S$17,'스테이지별 몬스터 스텟'!V2243*'(참고)타워 스텟 가치'!$T$17,'스테이지별 몬스터 스텟'!W2243*'(참고)타워 스텟 가치'!$U$17,'스테이지별 몬스터 스텟'!X2243*'(참고)타워 스텟 가치'!$V$17,'스테이지별 몬스터 스텟'!Y2243*'(참고)타워 스텟 가치'!$W$17,'스테이지별 몬스터 스텟'!Z2243*'(참고)타워 스텟 가치'!$X$17,'스테이지별 몬스터 스텟'!AA2243*'(참고)타워 스텟 가치'!$Y$17)</f>
        <v>1396159.1912500113</v>
      </c>
      <c r="AC2243">
        <v>2</v>
      </c>
      <c r="AD2243">
        <f>VLOOKUP($F2243,'(참고)타워 스텟 가치'!$B$12:$L$16,AD$2,0)+(VLOOKUP($F2243,'(참고)타워 스텟 가치'!$B$12:$L$16,AD$2,0)*$E2243)</f>
        <v>1520.4375000000123</v>
      </c>
      <c r="AE2243">
        <f>VLOOKUP($F2243,'(참고)타워 스텟 가치'!$B$12:$L$16,AE$2,0)+(VLOOKUP($F2243,'(참고)타워 스텟 가치'!$B$12:$L$16,AE$2,0)*$E2243)</f>
        <v>1824.5250000000149</v>
      </c>
      <c r="AF2243">
        <f>VLOOKUP($F2243,'(참고)타워 스텟 가치'!$B$12:$L$16,AF$2,0)+(VLOOKUP($F2243,'(참고)타워 스텟 가치'!$B$12:$L$16,AF$2,0)*$E2243)</f>
        <v>901000.00000000733</v>
      </c>
      <c r="AG2243">
        <f>VLOOKUP($F2243,'(참고)타워 스텟 가치'!$B$12:$L$16,AG$2,0)+(VLOOKUP($F2243,'(참고)타워 스텟 가치'!$B$12:$L$16,AG$2,0)*$E2243)</f>
        <v>9122.6250000000746</v>
      </c>
      <c r="AH2243">
        <f>VLOOKUP($F2243,'(참고)타워 스텟 가치'!$B$12:$L$16,AH$2,0)+(VLOOKUP($F2243,'(참고)타워 스텟 가치'!$B$12:$L$16,AH$2,0)*$E2243)</f>
        <v>304.08750000000248</v>
      </c>
      <c r="AI2243">
        <f>VLOOKUP($F2243,'(참고)타워 스텟 가치'!$B$12:$L$16,AI$2,0)+(VLOOKUP($F2243,'(참고)타워 스텟 가치'!$B$12:$L$16,AI$2,0)*$E2243)</f>
        <v>54.060000000000436</v>
      </c>
      <c r="AJ2243">
        <f>VLOOKUP($F2243,'(참고)타워 스텟 가치'!$B$12:$L$16,AJ$2,0)+(VLOOKUP($F2243,'(참고)타워 스텟 가치'!$B$12:$L$16,AJ$2,0)*$E2243)</f>
        <v>0</v>
      </c>
      <c r="AK2243">
        <f>VLOOKUP($F2243,'(참고)타워 스텟 가치'!$B$12:$L$16,AK$2,0)+(VLOOKUP($F2243,'(참고)타워 스텟 가치'!$B$12:$L$16,AK$2,0)*$E2243)</f>
        <v>0</v>
      </c>
      <c r="AL2243">
        <f>VLOOKUP($F2243,'(참고)타워 스텟 가치'!$B$12:$L$16,AL$2,0)+(VLOOKUP($F2243,'(참고)타워 스텟 가치'!$B$12:$L$16,AL$2,0)*$E2243)</f>
        <v>360.40000000000293</v>
      </c>
      <c r="AM2243">
        <f>SUM('스테이지별 몬스터 스텟'!AD2243*'(참고)타워 스텟 가치'!$Q$17,'스테이지별 몬스터 스텟'!AE2243*'(참고)타워 스텟 가치'!$R$17,'스테이지별 몬스터 스텟'!AF2243*'(참고)타워 스텟 가치'!$S$17,'스테이지별 몬스터 스텟'!AG2243*'(참고)타워 스텟 가치'!$T$17,'스테이지별 몬스터 스텟'!AH2243*'(참고)타워 스텟 가치'!$U$17,'스테이지별 몬스터 스텟'!AI2243*'(참고)타워 스텟 가치'!$V$17,'스테이지별 몬스터 스텟'!AJ2243*'(참고)타워 스텟 가치'!$W$17,'스테이지별 몬스터 스텟'!AK2243*'(참고)타워 스텟 가치'!$X$17,'스테이지별 몬스터 스텟'!AL2243*'(참고)타워 스텟 가치'!$Y$17)</f>
        <v>1376905.9475000114</v>
      </c>
      <c r="AN2243">
        <v>3</v>
      </c>
    </row>
    <row r="2244" spans="3:40" x14ac:dyDescent="0.3">
      <c r="C2244">
        <v>5</v>
      </c>
      <c r="D2244">
        <f t="shared" si="104"/>
        <v>448</v>
      </c>
      <c r="E2244" s="52">
        <f>VLOOKUP(D2244,'스테이지별 난이도 설정'!B:C,2,0)</f>
        <v>179.20000000000147</v>
      </c>
      <c r="F2244" t="str">
        <f t="shared" si="105"/>
        <v>스페셜</v>
      </c>
      <c r="G2244">
        <f t="shared" si="103"/>
        <v>6</v>
      </c>
      <c r="H2244">
        <f>VLOOKUP($F2244,'(참고)타워 스텟 가치'!$B$2:$L$6,H$2,0)+(VLOOKUP($F2244,'(참고)타워 스텟 가치'!$B$2:$L$6,H$2,0)*$E2244)</f>
        <v>6841.9687500000555</v>
      </c>
      <c r="I2244">
        <f>VLOOKUP($F2244,'(참고)타워 스텟 가치'!$B$2:$L$6,I$2,0)+(VLOOKUP($F2244,'(참고)타워 스텟 가치'!$B$2:$L$6,I$2,0)*$E2244)</f>
        <v>1368.3937500000111</v>
      </c>
      <c r="J2244">
        <f>VLOOKUP($F2244,'(참고)타워 스텟 가치'!$B$2:$L$6,J$2,0)+(VLOOKUP($F2244,'(참고)타워 스텟 가치'!$B$2:$L$6,J$2,0)*$E2244)</f>
        <v>901000.00000000733</v>
      </c>
      <c r="K2244">
        <f>VLOOKUP($F2244,'(참고)타워 스텟 가치'!$B$2:$L$6,K$2,0)+(VLOOKUP($F2244,'(참고)타워 스텟 가치'!$B$2:$L$6,K$2,0)*$E2244)</f>
        <v>27367.875000000222</v>
      </c>
      <c r="L2244">
        <f>VLOOKUP($F2244,'(참고)타워 스텟 가치'!$B$2:$L$6,L$2,0)+(VLOOKUP($F2244,'(참고)타워 스텟 가치'!$B$2:$L$6,L$2,0)*$E2244)</f>
        <v>456.13125000000372</v>
      </c>
      <c r="M2244">
        <f>VLOOKUP($F2244,'(참고)타워 스텟 가치'!$B$2:$L$6,M$2,0)+(VLOOKUP($F2244,'(참고)타워 스텟 가치'!$B$2:$L$6,M$2,0)*$E2244)</f>
        <v>54.060000000000436</v>
      </c>
      <c r="N2244">
        <f>VLOOKUP($F2244,'(참고)타워 스텟 가치'!$B$2:$L$6,N$2,0)+(VLOOKUP($F2244,'(참고)타워 스텟 가치'!$B$2:$L$6,N$2,0)*$E2244)</f>
        <v>0</v>
      </c>
      <c r="O2244">
        <f>VLOOKUP($F2244,'(참고)타워 스텟 가치'!$B$2:$L$6,O$2,0)+(VLOOKUP($F2244,'(참고)타워 스텟 가치'!$B$2:$L$6,O$2,0)*$E2244)</f>
        <v>0</v>
      </c>
      <c r="P2244">
        <f>VLOOKUP($F2244,'(참고)타워 스텟 가치'!$B$2:$L$6,P$2,0)+(VLOOKUP($F2244,'(참고)타워 스텟 가치'!$B$2:$L$6,P$2,0)*$E2244)</f>
        <v>180.20000000000147</v>
      </c>
      <c r="Q2244">
        <f>SUM('스테이지별 몬스터 스텟'!H2244*'(참고)타워 스텟 가치'!$Q$17,'스테이지별 몬스터 스텟'!I2244*'(참고)타워 스텟 가치'!$R$17,'스테이지별 몬스터 스텟'!J2244*'(참고)타워 스텟 가치'!$S$17,'스테이지별 몬스터 스텟'!K2244*'(참고)타워 스텟 가치'!$T$17,'스테이지별 몬스터 스텟'!L2244*'(참고)타워 스텟 가치'!$U$17,'스테이지별 몬스터 스텟'!M2244*'(참고)타워 스텟 가치'!$V$17,'스테이지별 몬스터 스텟'!N2244*'(참고)타워 스텟 가치'!$W$17,'스테이지별 몬스터 스텟'!O2244*'(참고)타워 스텟 가치'!$X$17,'스테이지별 몬스터 스텟'!P2244*'(참고)타워 스텟 가치'!$Y$17)</f>
        <v>1423299.0006250115</v>
      </c>
      <c r="R2244">
        <v>1</v>
      </c>
      <c r="S2244">
        <f>VLOOKUP($F2244,'(참고)타워 스텟 가치'!$B$7:$L$11,S$2,0)+(VLOOKUP($F2244,'(참고)타워 스텟 가치'!$B$7:$L$11,S$2,0)*$E2244)</f>
        <v>2280.6562500000186</v>
      </c>
      <c r="T2244">
        <f>VLOOKUP($F2244,'(참고)타워 스텟 가치'!$B$7:$L$11,T$2,0)+(VLOOKUP($F2244,'(참고)타워 스텟 가치'!$B$7:$L$11,T$2,0)*$E2244)</f>
        <v>4105.1812500000333</v>
      </c>
      <c r="U2244">
        <f>VLOOKUP($F2244,'(참고)타워 스텟 가치'!$B$7:$L$11,U$2,0)+(VLOOKUP($F2244,'(참고)타워 스텟 가치'!$B$7:$L$11,U$2,0)*$E2244)</f>
        <v>901000.00000000733</v>
      </c>
      <c r="V2244">
        <f>VLOOKUP($F2244,'(참고)타워 스텟 가치'!$B$7:$L$11,V$2,0)+(VLOOKUP($F2244,'(참고)타워 스텟 가치'!$B$7:$L$11,V$2,0)*$E2244)</f>
        <v>27367.875000000222</v>
      </c>
      <c r="W2244">
        <f>VLOOKUP($F2244,'(참고)타워 스텟 가치'!$B$7:$L$11,W$2,0)+(VLOOKUP($F2244,'(참고)타워 스텟 가치'!$B$7:$L$11,W$2,0)*$E2244)</f>
        <v>456.13125000000372</v>
      </c>
      <c r="X2244">
        <f>VLOOKUP($F2244,'(참고)타워 스텟 가치'!$B$7:$L$11,X$2,0)+(VLOOKUP($F2244,'(참고)타워 스텟 가치'!$B$7:$L$11,X$2,0)*$E2244)</f>
        <v>54.060000000000436</v>
      </c>
      <c r="Y2244">
        <f>VLOOKUP($F2244,'(참고)타워 스텟 가치'!$B$7:$L$11,Y$2,0)+(VLOOKUP($F2244,'(참고)타워 스텟 가치'!$B$7:$L$11,Y$2,0)*$E2244)</f>
        <v>0</v>
      </c>
      <c r="Z2244">
        <f>VLOOKUP($F2244,'(참고)타워 스텟 가치'!$B$7:$L$11,Z$2,0)+(VLOOKUP($F2244,'(참고)타워 스텟 가치'!$B$7:$L$11,Z$2,0)*$E2244)</f>
        <v>0</v>
      </c>
      <c r="AA2244">
        <f>VLOOKUP($F2244,'(참고)타워 스텟 가치'!$B$7:$L$11,AA$2,0)+(VLOOKUP($F2244,'(참고)타워 스텟 가치'!$B$7:$L$11,AA$2,0)*$E2244)</f>
        <v>180.20000000000147</v>
      </c>
      <c r="AB2244">
        <f>SUM('스테이지별 몬스터 스텟'!S2244*'(참고)타워 스텟 가치'!$Q$17,'스테이지별 몬스터 스텟'!T2244*'(참고)타워 스텟 가치'!$R$17,'스테이지별 몬스터 스텟'!U2244*'(참고)타워 스텟 가치'!$S$17,'스테이지별 몬스터 스텟'!V2244*'(참고)타워 스텟 가치'!$T$17,'스테이지별 몬스터 스텟'!W2244*'(참고)타워 스텟 가치'!$U$17,'스테이지별 몬스터 스텟'!X2244*'(참고)타워 스텟 가치'!$V$17,'스테이지별 몬스터 스텟'!Y2244*'(참고)타워 스텟 가치'!$W$17,'스테이지별 몬스터 스텟'!Z2244*'(참고)타워 스텟 가치'!$X$17,'스테이지별 몬스터 스텟'!AA2244*'(참고)타워 스텟 가치'!$Y$17)</f>
        <v>1418281.5568750114</v>
      </c>
      <c r="AC2244">
        <v>2</v>
      </c>
      <c r="AD2244">
        <f>VLOOKUP($F2244,'(참고)타워 스텟 가치'!$B$12:$L$16,AD$2,0)+(VLOOKUP($F2244,'(참고)타워 스텟 가치'!$B$12:$L$16,AD$2,0)*$E2244)</f>
        <v>2280.6562500000186</v>
      </c>
      <c r="AE2244">
        <f>VLOOKUP($F2244,'(참고)타워 스텟 가치'!$B$12:$L$16,AE$2,0)+(VLOOKUP($F2244,'(참고)타워 스텟 가치'!$B$12:$L$16,AE$2,0)*$E2244)</f>
        <v>2736.7875000000222</v>
      </c>
      <c r="AF2244">
        <f>VLOOKUP($F2244,'(참고)타워 스텟 가치'!$B$12:$L$16,AF$2,0)+(VLOOKUP($F2244,'(참고)타워 스텟 가치'!$B$12:$L$16,AF$2,0)*$E2244)</f>
        <v>901000.00000000733</v>
      </c>
      <c r="AG2244">
        <f>VLOOKUP($F2244,'(참고)타워 스텟 가치'!$B$12:$L$16,AG$2,0)+(VLOOKUP($F2244,'(참고)타워 스텟 가치'!$B$12:$L$16,AG$2,0)*$E2244)</f>
        <v>13683.937500000111</v>
      </c>
      <c r="AH2244">
        <f>VLOOKUP($F2244,'(참고)타워 스텟 가치'!$B$12:$L$16,AH$2,0)+(VLOOKUP($F2244,'(참고)타워 스텟 가치'!$B$12:$L$16,AH$2,0)*$E2244)</f>
        <v>456.13125000000372</v>
      </c>
      <c r="AI2244">
        <f>VLOOKUP($F2244,'(참고)타워 스텟 가치'!$B$12:$L$16,AI$2,0)+(VLOOKUP($F2244,'(참고)타워 스텟 가치'!$B$12:$L$16,AI$2,0)*$E2244)</f>
        <v>54.060000000000436</v>
      </c>
      <c r="AJ2244">
        <f>VLOOKUP($F2244,'(참고)타워 스텟 가치'!$B$12:$L$16,AJ$2,0)+(VLOOKUP($F2244,'(참고)타워 스텟 가치'!$B$12:$L$16,AJ$2,0)*$E2244)</f>
        <v>0</v>
      </c>
      <c r="AK2244">
        <f>VLOOKUP($F2244,'(참고)타워 스텟 가치'!$B$12:$L$16,AK$2,0)+(VLOOKUP($F2244,'(참고)타워 스텟 가치'!$B$12:$L$16,AK$2,0)*$E2244)</f>
        <v>0</v>
      </c>
      <c r="AL2244">
        <f>VLOOKUP($F2244,'(참고)타워 스텟 가치'!$B$12:$L$16,AL$2,0)+(VLOOKUP($F2244,'(참고)타워 스텟 가치'!$B$12:$L$16,AL$2,0)*$E2244)</f>
        <v>360.40000000000293</v>
      </c>
      <c r="AM2244">
        <f>SUM('스테이지별 몬스터 스텟'!AD2244*'(참고)타워 스텟 가치'!$Q$17,'스테이지별 몬스터 스텟'!AE2244*'(참고)타워 스텟 가치'!$R$17,'스테이지별 몬스터 스텟'!AF2244*'(참고)타워 스텟 가치'!$S$17,'스테이지별 몬스터 스텟'!AG2244*'(참고)타워 스텟 가치'!$T$17,'스테이지별 몬스터 스텟'!AH2244*'(참고)타워 스텟 가치'!$U$17,'스테이지별 몬스터 스텟'!AI2244*'(참고)타워 스텟 가치'!$V$17,'스테이지별 몬스터 스텟'!AJ2244*'(참고)타워 스텟 가치'!$W$17,'스테이지별 몬스터 스텟'!AK2244*'(참고)타워 스텟 가치'!$X$17,'스테이지별 몬스터 스텟'!AL2244*'(참고)타워 스텟 가치'!$Y$17)</f>
        <v>1389221.4912500114</v>
      </c>
      <c r="AN2244">
        <v>3</v>
      </c>
    </row>
    <row r="2245" spans="3:40" x14ac:dyDescent="0.3">
      <c r="C2245">
        <v>1</v>
      </c>
      <c r="D2245">
        <f t="shared" si="104"/>
        <v>449</v>
      </c>
      <c r="E2245" s="52">
        <f>VLOOKUP(D2245,'스테이지별 난이도 설정'!B:C,2,0)</f>
        <v>179.60000000000147</v>
      </c>
      <c r="F2245" t="str">
        <f t="shared" si="105"/>
        <v>일반</v>
      </c>
      <c r="G2245">
        <f t="shared" si="103"/>
        <v>6</v>
      </c>
      <c r="H2245">
        <f>VLOOKUP($F2245,'(참고)타워 스텟 가치'!$B$2:$L$6,H$2,0)+(VLOOKUP($F2245,'(참고)타워 스텟 가치'!$B$2:$L$6,H$2,0)*$E2245)</f>
        <v>1354.5000000000111</v>
      </c>
      <c r="I2245">
        <f>VLOOKUP($F2245,'(참고)타워 스텟 가치'!$B$2:$L$6,I$2,0)+(VLOOKUP($F2245,'(참고)타워 스텟 가치'!$B$2:$L$6,I$2,0)*$E2245)</f>
        <v>270.90000000000219</v>
      </c>
      <c r="J2245">
        <f>VLOOKUP($F2245,'(참고)타워 스텟 가치'!$B$2:$L$6,J$2,0)+(VLOOKUP($F2245,'(참고)타워 스텟 가치'!$B$2:$L$6,J$2,0)*$E2245)</f>
        <v>903000.00000000733</v>
      </c>
      <c r="K2245">
        <f>VLOOKUP($F2245,'(참고)타워 스텟 가치'!$B$2:$L$6,K$2,0)+(VLOOKUP($F2245,'(참고)타워 스텟 가치'!$B$2:$L$6,K$2,0)*$E2245)</f>
        <v>5418.0000000000446</v>
      </c>
      <c r="L2245">
        <f>VLOOKUP($F2245,'(참고)타워 스텟 가치'!$B$2:$L$6,L$2,0)+(VLOOKUP($F2245,'(참고)타워 스텟 가치'!$B$2:$L$6,L$2,0)*$E2245)</f>
        <v>90.300000000000736</v>
      </c>
      <c r="M2245">
        <f>VLOOKUP($F2245,'(참고)타워 스텟 가치'!$B$2:$L$6,M$2,0)+(VLOOKUP($F2245,'(참고)타워 스텟 가치'!$B$2:$L$6,M$2,0)*$E2245)</f>
        <v>54.18000000000044</v>
      </c>
      <c r="N2245">
        <f>VLOOKUP($F2245,'(참고)타워 스텟 가치'!$B$2:$L$6,N$2,0)+(VLOOKUP($F2245,'(참고)타워 스텟 가치'!$B$2:$L$6,N$2,0)*$E2245)</f>
        <v>0</v>
      </c>
      <c r="O2245">
        <f>VLOOKUP($F2245,'(참고)타워 스텟 가치'!$B$2:$L$6,O$2,0)+(VLOOKUP($F2245,'(참고)타워 스텟 가치'!$B$2:$L$6,O$2,0)*$E2245)</f>
        <v>0</v>
      </c>
      <c r="P2245">
        <f>VLOOKUP($F2245,'(참고)타워 스텟 가치'!$B$2:$L$6,P$2,0)+(VLOOKUP($F2245,'(참고)타워 스텟 가치'!$B$2:$L$6,P$2,0)*$E2245)</f>
        <v>126.42000000000102</v>
      </c>
      <c r="Q2245">
        <f>SUM('스테이지별 몬스터 스텟'!H2245*'(참고)타워 스텟 가치'!$Q$17,'스테이지별 몬스터 스텟'!I2245*'(참고)타워 스텟 가치'!$R$17,'스테이지별 몬스터 스텟'!J2245*'(참고)타워 스텟 가치'!$S$17,'스테이지별 몬스터 스텟'!K2245*'(참고)타워 스텟 가치'!$T$17,'스테이지별 몬스터 스텟'!L2245*'(참고)타워 스텟 가치'!$U$17,'스테이지별 몬스터 스텟'!M2245*'(참고)타워 스텟 가치'!$V$17,'스테이지별 몬스터 스텟'!N2245*'(참고)타워 스텟 가치'!$W$17,'스테이지별 몬스터 스텟'!O2245*'(참고)타워 스텟 가치'!$X$17,'스테이지별 몬스터 스텟'!P2245*'(참고)타워 스텟 가치'!$Y$17)</f>
        <v>1368938.9700000111</v>
      </c>
      <c r="R2245">
        <v>1</v>
      </c>
      <c r="S2245">
        <f>VLOOKUP($F2245,'(참고)타워 스텟 가치'!$B$7:$L$11,S$2,0)+(VLOOKUP($F2245,'(참고)타워 스텟 가치'!$B$7:$L$11,S$2,0)*$E2245)</f>
        <v>451.50000000000369</v>
      </c>
      <c r="T2245">
        <f>VLOOKUP($F2245,'(참고)타워 스텟 가치'!$B$7:$L$11,T$2,0)+(VLOOKUP($F2245,'(참고)타워 스텟 가치'!$B$7:$L$11,T$2,0)*$E2245)</f>
        <v>812.70000000000664</v>
      </c>
      <c r="U2245">
        <f>VLOOKUP($F2245,'(참고)타워 스텟 가치'!$B$7:$L$11,U$2,0)+(VLOOKUP($F2245,'(참고)타워 스텟 가치'!$B$7:$L$11,U$2,0)*$E2245)</f>
        <v>903000.00000000733</v>
      </c>
      <c r="V2245">
        <f>VLOOKUP($F2245,'(참고)타워 스텟 가치'!$B$7:$L$11,V$2,0)+(VLOOKUP($F2245,'(참고)타워 스텟 가치'!$B$7:$L$11,V$2,0)*$E2245)</f>
        <v>5418.0000000000446</v>
      </c>
      <c r="W2245">
        <f>VLOOKUP($F2245,'(참고)타워 스텟 가치'!$B$7:$L$11,W$2,0)+(VLOOKUP($F2245,'(참고)타워 스텟 가치'!$B$7:$L$11,W$2,0)*$E2245)</f>
        <v>90.300000000000736</v>
      </c>
      <c r="X2245">
        <f>VLOOKUP($F2245,'(참고)타워 스텟 가치'!$B$7:$L$11,X$2,0)+(VLOOKUP($F2245,'(참고)타워 스텟 가치'!$B$7:$L$11,X$2,0)*$E2245)</f>
        <v>54.18000000000044</v>
      </c>
      <c r="Y2245">
        <f>VLOOKUP($F2245,'(참고)타워 스텟 가치'!$B$7:$L$11,Y$2,0)+(VLOOKUP($F2245,'(참고)타워 스텟 가치'!$B$7:$L$11,Y$2,0)*$E2245)</f>
        <v>0</v>
      </c>
      <c r="Z2245">
        <f>VLOOKUP($F2245,'(참고)타워 스텟 가치'!$B$7:$L$11,Z$2,0)+(VLOOKUP($F2245,'(참고)타워 스텟 가치'!$B$7:$L$11,Z$2,0)*$E2245)</f>
        <v>0</v>
      </c>
      <c r="AA2245">
        <f>VLOOKUP($F2245,'(참고)타워 스텟 가치'!$B$7:$L$11,AA$2,0)+(VLOOKUP($F2245,'(참고)타워 스텟 가치'!$B$7:$L$11,AA$2,0)*$E2245)</f>
        <v>126.42000000000102</v>
      </c>
      <c r="AB2245">
        <f>SUM('스테이지별 몬스터 스텟'!S2245*'(참고)타워 스텟 가치'!$Q$17,'스테이지별 몬스터 스텟'!T2245*'(참고)타워 스텟 가치'!$R$17,'스테이지별 몬스터 스텟'!U2245*'(참고)타워 스텟 가치'!$S$17,'스테이지별 몬스터 스텟'!V2245*'(참고)타워 스텟 가치'!$T$17,'스테이지별 몬스터 스텟'!W2245*'(참고)타워 스텟 가치'!$U$17,'스테이지별 몬스터 스텟'!X2245*'(참고)타워 스텟 가치'!$V$17,'스테이지별 몬스터 스텟'!Y2245*'(참고)타워 스텟 가치'!$W$17,'스테이지별 몬스터 스텟'!Z2245*'(참고)타워 스텟 가치'!$X$17,'스테이지별 몬스터 스텟'!AA2245*'(참고)타워 스텟 가치'!$Y$17)</f>
        <v>1367945.6700000111</v>
      </c>
      <c r="AC2245">
        <v>2</v>
      </c>
      <c r="AD2245">
        <f>VLOOKUP($F2245,'(참고)타워 스텟 가치'!$B$12:$L$16,AD$2,0)+(VLOOKUP($F2245,'(참고)타워 스텟 가치'!$B$12:$L$16,AD$2,0)*$E2245)</f>
        <v>451.50000000000369</v>
      </c>
      <c r="AE2245">
        <f>VLOOKUP($F2245,'(참고)타워 스텟 가치'!$B$12:$L$16,AE$2,0)+(VLOOKUP($F2245,'(참고)타워 스텟 가치'!$B$12:$L$16,AE$2,0)*$E2245)</f>
        <v>541.80000000000439</v>
      </c>
      <c r="AF2245">
        <f>VLOOKUP($F2245,'(참고)타워 스텟 가치'!$B$12:$L$16,AF$2,0)+(VLOOKUP($F2245,'(참고)타워 스텟 가치'!$B$12:$L$16,AF$2,0)*$E2245)</f>
        <v>903000.00000000733</v>
      </c>
      <c r="AG2245">
        <f>VLOOKUP($F2245,'(참고)타워 스텟 가치'!$B$12:$L$16,AG$2,0)+(VLOOKUP($F2245,'(참고)타워 스텟 가치'!$B$12:$L$16,AG$2,0)*$E2245)</f>
        <v>2709.0000000000223</v>
      </c>
      <c r="AH2245">
        <f>VLOOKUP($F2245,'(참고)타워 스텟 가치'!$B$12:$L$16,AH$2,0)+(VLOOKUP($F2245,'(참고)타워 스텟 가치'!$B$12:$L$16,AH$2,0)*$E2245)</f>
        <v>90.300000000000736</v>
      </c>
      <c r="AI2245">
        <f>VLOOKUP($F2245,'(참고)타워 스텟 가치'!$B$12:$L$16,AI$2,0)+(VLOOKUP($F2245,'(참고)타워 스텟 가치'!$B$12:$L$16,AI$2,0)*$E2245)</f>
        <v>54.18000000000044</v>
      </c>
      <c r="AJ2245">
        <f>VLOOKUP($F2245,'(참고)타워 스텟 가치'!$B$12:$L$16,AJ$2,0)+(VLOOKUP($F2245,'(참고)타워 스텟 가치'!$B$12:$L$16,AJ$2,0)*$E2245)</f>
        <v>0</v>
      </c>
      <c r="AK2245">
        <f>VLOOKUP($F2245,'(참고)타워 스텟 가치'!$B$12:$L$16,AK$2,0)+(VLOOKUP($F2245,'(참고)타워 스텟 가치'!$B$12:$L$16,AK$2,0)*$E2245)</f>
        <v>0</v>
      </c>
      <c r="AL2245">
        <f>VLOOKUP($F2245,'(참고)타워 스텟 가치'!$B$12:$L$16,AL$2,0)+(VLOOKUP($F2245,'(참고)타워 스텟 가치'!$B$12:$L$16,AL$2,0)*$E2245)</f>
        <v>252.84000000000205</v>
      </c>
      <c r="AM2245">
        <f>SUM('스테이지별 몬스터 스텟'!AD2245*'(참고)타워 스텟 가치'!$Q$17,'스테이지별 몬스터 스텟'!AE2245*'(참고)타워 스텟 가치'!$R$17,'스테이지별 몬스터 스텟'!AF2245*'(참고)타워 스텟 가치'!$S$17,'스테이지별 몬스터 스텟'!AG2245*'(참고)타워 스텟 가치'!$T$17,'스테이지별 몬스터 스텟'!AH2245*'(참고)타워 스텟 가치'!$U$17,'스테이지별 몬스터 스텟'!AI2245*'(참고)타워 스텟 가치'!$V$17,'스테이지별 몬스터 스텟'!AJ2245*'(참고)타워 스텟 가치'!$W$17,'스테이지별 몬스터 스텟'!AK2245*'(참고)타워 스텟 가치'!$X$17,'스테이지별 몬스터 스텟'!AL2245*'(참고)타워 스텟 가치'!$Y$17)</f>
        <v>1362374.1600000109</v>
      </c>
      <c r="AN2245">
        <v>3</v>
      </c>
    </row>
    <row r="2246" spans="3:40" x14ac:dyDescent="0.3">
      <c r="C2246">
        <v>2</v>
      </c>
      <c r="D2246">
        <f t="shared" si="104"/>
        <v>449</v>
      </c>
      <c r="E2246" s="52">
        <f>VLOOKUP(D2246,'스테이지별 난이도 설정'!B:C,2,0)</f>
        <v>179.60000000000147</v>
      </c>
      <c r="F2246" t="str">
        <f t="shared" si="105"/>
        <v>레어</v>
      </c>
      <c r="G2246">
        <f t="shared" ref="G2246:G2309" si="106">SUM(R2246,AC2246,AN2246)</f>
        <v>6</v>
      </c>
      <c r="H2246">
        <f>VLOOKUP($F2246,'(참고)타워 스텟 가치'!$B$2:$L$6,H$2,0)+(VLOOKUP($F2246,'(참고)타워 스텟 가치'!$B$2:$L$6,H$2,0)*$E2246)</f>
        <v>2031.7500000000166</v>
      </c>
      <c r="I2246">
        <f>VLOOKUP($F2246,'(참고)타워 스텟 가치'!$B$2:$L$6,I$2,0)+(VLOOKUP($F2246,'(참고)타워 스텟 가치'!$B$2:$L$6,I$2,0)*$E2246)</f>
        <v>406.35000000000332</v>
      </c>
      <c r="J2246">
        <f>VLOOKUP($F2246,'(참고)타워 스텟 가치'!$B$2:$L$6,J$2,0)+(VLOOKUP($F2246,'(참고)타워 스텟 가치'!$B$2:$L$6,J$2,0)*$E2246)</f>
        <v>903000.00000000733</v>
      </c>
      <c r="K2246">
        <f>VLOOKUP($F2246,'(참고)타워 스텟 가치'!$B$2:$L$6,K$2,0)+(VLOOKUP($F2246,'(참고)타워 스텟 가치'!$B$2:$L$6,K$2,0)*$E2246)</f>
        <v>8127.0000000000664</v>
      </c>
      <c r="L2246">
        <f>VLOOKUP($F2246,'(참고)타워 스텟 가치'!$B$2:$L$6,L$2,0)+(VLOOKUP($F2246,'(참고)타워 스텟 가치'!$B$2:$L$6,L$2,0)*$E2246)</f>
        <v>135.4500000000011</v>
      </c>
      <c r="M2246">
        <f>VLOOKUP($F2246,'(참고)타워 스텟 가치'!$B$2:$L$6,M$2,0)+(VLOOKUP($F2246,'(참고)타워 스텟 가치'!$B$2:$L$6,M$2,0)*$E2246)</f>
        <v>54.18000000000044</v>
      </c>
      <c r="N2246">
        <f>VLOOKUP($F2246,'(참고)타워 스텟 가치'!$B$2:$L$6,N$2,0)+(VLOOKUP($F2246,'(참고)타워 스텟 가치'!$B$2:$L$6,N$2,0)*$E2246)</f>
        <v>0</v>
      </c>
      <c r="O2246">
        <f>VLOOKUP($F2246,'(참고)타워 스텟 가치'!$B$2:$L$6,O$2,0)+(VLOOKUP($F2246,'(참고)타워 스텟 가치'!$B$2:$L$6,O$2,0)*$E2246)</f>
        <v>0</v>
      </c>
      <c r="P2246">
        <f>VLOOKUP($F2246,'(참고)타워 스텟 가치'!$B$2:$L$6,P$2,0)+(VLOOKUP($F2246,'(참고)타워 스텟 가치'!$B$2:$L$6,P$2,0)*$E2246)</f>
        <v>126.42000000000102</v>
      </c>
      <c r="Q2246">
        <f>SUM('스테이지별 몬스터 스텟'!H2246*'(참고)타워 스텟 가치'!$Q$17,'스테이지별 몬스터 스텟'!I2246*'(참고)타워 스텟 가치'!$R$17,'스테이지별 몬스터 스텟'!J2246*'(참고)타워 스텟 가치'!$S$17,'스테이지별 몬스터 스텟'!K2246*'(참고)타워 스텟 가치'!$T$17,'스테이지별 몬스터 스텟'!L2246*'(참고)타워 스텟 가치'!$U$17,'스테이지별 몬스터 스텟'!M2246*'(참고)타워 스텟 가치'!$V$17,'스테이지별 몬스터 스텟'!N2246*'(참고)타워 스텟 가치'!$W$17,'스테이지별 몬스터 스텟'!O2246*'(참고)타워 스텟 가치'!$X$17,'스테이지별 몬스터 스텟'!P2246*'(참고)타워 스텟 가치'!$Y$17)</f>
        <v>1376004.9450000112</v>
      </c>
      <c r="R2246">
        <v>1</v>
      </c>
      <c r="S2246">
        <f>VLOOKUP($F2246,'(참고)타워 스텟 가치'!$B$7:$L$11,S$2,0)+(VLOOKUP($F2246,'(참고)타워 스텟 가치'!$B$7:$L$11,S$2,0)*$E2246)</f>
        <v>677.25000000000557</v>
      </c>
      <c r="T2246">
        <f>VLOOKUP($F2246,'(참고)타워 스텟 가치'!$B$7:$L$11,T$2,0)+(VLOOKUP($F2246,'(참고)타워 스텟 가치'!$B$7:$L$11,T$2,0)*$E2246)</f>
        <v>1219.05000000001</v>
      </c>
      <c r="U2246">
        <f>VLOOKUP($F2246,'(참고)타워 스텟 가치'!$B$7:$L$11,U$2,0)+(VLOOKUP($F2246,'(참고)타워 스텟 가치'!$B$7:$L$11,U$2,0)*$E2246)</f>
        <v>903000.00000000733</v>
      </c>
      <c r="V2246">
        <f>VLOOKUP($F2246,'(참고)타워 스텟 가치'!$B$7:$L$11,V$2,0)+(VLOOKUP($F2246,'(참고)타워 스텟 가치'!$B$7:$L$11,V$2,0)*$E2246)</f>
        <v>8127.0000000000664</v>
      </c>
      <c r="W2246">
        <f>VLOOKUP($F2246,'(참고)타워 스텟 가치'!$B$7:$L$11,W$2,0)+(VLOOKUP($F2246,'(참고)타워 스텟 가치'!$B$7:$L$11,W$2,0)*$E2246)</f>
        <v>135.4500000000011</v>
      </c>
      <c r="X2246">
        <f>VLOOKUP($F2246,'(참고)타워 스텟 가치'!$B$7:$L$11,X$2,0)+(VLOOKUP($F2246,'(참고)타워 스텟 가치'!$B$7:$L$11,X$2,0)*$E2246)</f>
        <v>54.18000000000044</v>
      </c>
      <c r="Y2246">
        <f>VLOOKUP($F2246,'(참고)타워 스텟 가치'!$B$7:$L$11,Y$2,0)+(VLOOKUP($F2246,'(참고)타워 스텟 가치'!$B$7:$L$11,Y$2,0)*$E2246)</f>
        <v>0</v>
      </c>
      <c r="Z2246">
        <f>VLOOKUP($F2246,'(참고)타워 스텟 가치'!$B$7:$L$11,Z$2,0)+(VLOOKUP($F2246,'(참고)타워 스텟 가치'!$B$7:$L$11,Z$2,0)*$E2246)</f>
        <v>0</v>
      </c>
      <c r="AA2246">
        <f>VLOOKUP($F2246,'(참고)타워 스텟 가치'!$B$7:$L$11,AA$2,0)+(VLOOKUP($F2246,'(참고)타워 스텟 가치'!$B$7:$L$11,AA$2,0)*$E2246)</f>
        <v>126.42000000000102</v>
      </c>
      <c r="AB2246">
        <f>SUM('스테이지별 몬스터 스텟'!S2246*'(참고)타워 스텟 가치'!$Q$17,'스테이지별 몬스터 스텟'!T2246*'(참고)타워 스텟 가치'!$R$17,'스테이지별 몬스터 스텟'!U2246*'(참고)타워 스텟 가치'!$S$17,'스테이지별 몬스터 스텟'!V2246*'(참고)타워 스텟 가치'!$T$17,'스테이지별 몬스터 스텟'!W2246*'(참고)타워 스텟 가치'!$U$17,'스테이지별 몬스터 스텟'!X2246*'(참고)타워 스텟 가치'!$V$17,'스테이지별 몬스터 스텟'!Y2246*'(참고)타워 스텟 가치'!$W$17,'스테이지별 몬스터 스텟'!Z2246*'(참고)타워 스텟 가치'!$X$17,'스테이지별 몬스터 스텟'!AA2246*'(참고)타워 스텟 가치'!$Y$17)</f>
        <v>1374514.9950000111</v>
      </c>
      <c r="AC2246">
        <v>2</v>
      </c>
      <c r="AD2246">
        <f>VLOOKUP($F2246,'(참고)타워 스텟 가치'!$B$12:$L$16,AD$2,0)+(VLOOKUP($F2246,'(참고)타워 스텟 가치'!$B$12:$L$16,AD$2,0)*$E2246)</f>
        <v>677.25000000000557</v>
      </c>
      <c r="AE2246">
        <f>VLOOKUP($F2246,'(참고)타워 스텟 가치'!$B$12:$L$16,AE$2,0)+(VLOOKUP($F2246,'(참고)타워 스텟 가치'!$B$12:$L$16,AE$2,0)*$E2246)</f>
        <v>812.70000000000664</v>
      </c>
      <c r="AF2246">
        <f>VLOOKUP($F2246,'(참고)타워 스텟 가치'!$B$12:$L$16,AF$2,0)+(VLOOKUP($F2246,'(참고)타워 스텟 가치'!$B$12:$L$16,AF$2,0)*$E2246)</f>
        <v>903000.00000000733</v>
      </c>
      <c r="AG2246">
        <f>VLOOKUP($F2246,'(참고)타워 스텟 가치'!$B$12:$L$16,AG$2,0)+(VLOOKUP($F2246,'(참고)타워 스텟 가치'!$B$12:$L$16,AG$2,0)*$E2246)</f>
        <v>4063.5000000000332</v>
      </c>
      <c r="AH2246">
        <f>VLOOKUP($F2246,'(참고)타워 스텟 가치'!$B$12:$L$16,AH$2,0)+(VLOOKUP($F2246,'(참고)타워 스텟 가치'!$B$12:$L$16,AH$2,0)*$E2246)</f>
        <v>135.4500000000011</v>
      </c>
      <c r="AI2246">
        <f>VLOOKUP($F2246,'(참고)타워 스텟 가치'!$B$12:$L$16,AI$2,0)+(VLOOKUP($F2246,'(참고)타워 스텟 가치'!$B$12:$L$16,AI$2,0)*$E2246)</f>
        <v>54.18000000000044</v>
      </c>
      <c r="AJ2246">
        <f>VLOOKUP($F2246,'(참고)타워 스텟 가치'!$B$12:$L$16,AJ$2,0)+(VLOOKUP($F2246,'(참고)타워 스텟 가치'!$B$12:$L$16,AJ$2,0)*$E2246)</f>
        <v>0</v>
      </c>
      <c r="AK2246">
        <f>VLOOKUP($F2246,'(참고)타워 스텟 가치'!$B$12:$L$16,AK$2,0)+(VLOOKUP($F2246,'(참고)타워 스텟 가치'!$B$12:$L$16,AK$2,0)*$E2246)</f>
        <v>0</v>
      </c>
      <c r="AL2246">
        <f>VLOOKUP($F2246,'(참고)타워 스텟 가치'!$B$12:$L$16,AL$2,0)+(VLOOKUP($F2246,'(참고)타워 스텟 가치'!$B$12:$L$16,AL$2,0)*$E2246)</f>
        <v>252.84000000000205</v>
      </c>
      <c r="AM2246">
        <f>SUM('스테이지별 몬스터 스텟'!AD2246*'(참고)타워 스텟 가치'!$Q$17,'스테이지별 몬스터 스텟'!AE2246*'(참고)타워 스텟 가치'!$R$17,'스테이지별 몬스터 스텟'!AF2246*'(참고)타워 스텟 가치'!$S$17,'스테이지별 몬스터 스텟'!AG2246*'(참고)타워 스텟 가치'!$T$17,'스테이지별 몬스터 스텟'!AH2246*'(참고)타워 스텟 가치'!$U$17,'스테이지별 몬스터 스텟'!AI2246*'(참고)타워 스텟 가치'!$V$17,'스테이지별 몬스터 스텟'!AJ2246*'(참고)타워 스텟 가치'!$W$17,'스테이지별 몬스터 스텟'!AK2246*'(참고)타워 스텟 가치'!$X$17,'스테이지별 몬스터 스텟'!AL2246*'(참고)타워 스텟 가치'!$Y$17)</f>
        <v>1366031.3100000108</v>
      </c>
      <c r="AN2246">
        <v>3</v>
      </c>
    </row>
    <row r="2247" spans="3:40" x14ac:dyDescent="0.3">
      <c r="C2247">
        <v>3</v>
      </c>
      <c r="D2247">
        <f t="shared" si="104"/>
        <v>449</v>
      </c>
      <c r="E2247" s="52">
        <f>VLOOKUP(D2247,'스테이지별 난이도 설정'!B:C,2,0)</f>
        <v>179.60000000000147</v>
      </c>
      <c r="F2247" t="str">
        <f t="shared" si="105"/>
        <v>에픽</v>
      </c>
      <c r="G2247">
        <f t="shared" si="106"/>
        <v>6</v>
      </c>
      <c r="H2247">
        <f>VLOOKUP($F2247,'(참고)타워 스텟 가치'!$B$2:$L$6,H$2,0)+(VLOOKUP($F2247,'(참고)타워 스텟 가치'!$B$2:$L$6,H$2,0)*$E2247)</f>
        <v>3047.625000000025</v>
      </c>
      <c r="I2247">
        <f>VLOOKUP($F2247,'(참고)타워 스텟 가치'!$B$2:$L$6,I$2,0)+(VLOOKUP($F2247,'(참고)타워 스텟 가치'!$B$2:$L$6,I$2,0)*$E2247)</f>
        <v>609.52500000000498</v>
      </c>
      <c r="J2247">
        <f>VLOOKUP($F2247,'(참고)타워 스텟 가치'!$B$2:$L$6,J$2,0)+(VLOOKUP($F2247,'(참고)타워 스텟 가치'!$B$2:$L$6,J$2,0)*$E2247)</f>
        <v>903000.00000000733</v>
      </c>
      <c r="K2247">
        <f>VLOOKUP($F2247,'(참고)타워 스텟 가치'!$B$2:$L$6,K$2,0)+(VLOOKUP($F2247,'(참고)타워 스텟 가치'!$B$2:$L$6,K$2,0)*$E2247)</f>
        <v>12190.5000000001</v>
      </c>
      <c r="L2247">
        <f>VLOOKUP($F2247,'(참고)타워 스텟 가치'!$B$2:$L$6,L$2,0)+(VLOOKUP($F2247,'(참고)타워 스텟 가치'!$B$2:$L$6,L$2,0)*$E2247)</f>
        <v>203.17500000000166</v>
      </c>
      <c r="M2247">
        <f>VLOOKUP($F2247,'(참고)타워 스텟 가치'!$B$2:$L$6,M$2,0)+(VLOOKUP($F2247,'(참고)타워 스텟 가치'!$B$2:$L$6,M$2,0)*$E2247)</f>
        <v>54.18000000000044</v>
      </c>
      <c r="N2247">
        <f>VLOOKUP($F2247,'(참고)타워 스텟 가치'!$B$2:$L$6,N$2,0)+(VLOOKUP($F2247,'(참고)타워 스텟 가치'!$B$2:$L$6,N$2,0)*$E2247)</f>
        <v>0</v>
      </c>
      <c r="O2247">
        <f>VLOOKUP($F2247,'(참고)타워 스텟 가치'!$B$2:$L$6,O$2,0)+(VLOOKUP($F2247,'(참고)타워 스텟 가치'!$B$2:$L$6,O$2,0)*$E2247)</f>
        <v>0</v>
      </c>
      <c r="P2247">
        <f>VLOOKUP($F2247,'(참고)타워 스텟 가치'!$B$2:$L$6,P$2,0)+(VLOOKUP($F2247,'(참고)타워 스텟 가치'!$B$2:$L$6,P$2,0)*$E2247)</f>
        <v>126.42000000000102</v>
      </c>
      <c r="Q2247">
        <f>SUM('스테이지별 몬스터 스텟'!H2247*'(참고)타워 스텟 가치'!$Q$17,'스테이지별 몬스터 스텟'!I2247*'(참고)타워 스텟 가치'!$R$17,'스테이지별 몬스터 스텟'!J2247*'(참고)타워 스텟 가치'!$S$17,'스테이지별 몬스터 스텟'!K2247*'(참고)타워 스텟 가치'!$T$17,'스테이지별 몬스터 스텟'!L2247*'(참고)타워 스텟 가치'!$U$17,'스테이지별 몬스터 스텟'!M2247*'(참고)타워 스텟 가치'!$V$17,'스테이지별 몬스터 스텟'!N2247*'(참고)타워 스텟 가치'!$W$17,'스테이지별 몬스터 스텟'!O2247*'(참고)타워 스텟 가치'!$X$17,'스테이지별 몬스터 스텟'!P2247*'(참고)타워 스텟 가치'!$Y$17)</f>
        <v>1386603.9075000114</v>
      </c>
      <c r="R2247">
        <v>1</v>
      </c>
      <c r="S2247">
        <f>VLOOKUP($F2247,'(참고)타워 스텟 가치'!$B$7:$L$11,S$2,0)+(VLOOKUP($F2247,'(참고)타워 스텟 가치'!$B$7:$L$11,S$2,0)*$E2247)</f>
        <v>1015.8750000000083</v>
      </c>
      <c r="T2247">
        <f>VLOOKUP($F2247,'(참고)타워 스텟 가치'!$B$7:$L$11,T$2,0)+(VLOOKUP($F2247,'(참고)타워 스텟 가치'!$B$7:$L$11,T$2,0)*$E2247)</f>
        <v>1828.5750000000148</v>
      </c>
      <c r="U2247">
        <f>VLOOKUP($F2247,'(참고)타워 스텟 가치'!$B$7:$L$11,U$2,0)+(VLOOKUP($F2247,'(참고)타워 스텟 가치'!$B$7:$L$11,U$2,0)*$E2247)</f>
        <v>903000.00000000733</v>
      </c>
      <c r="V2247">
        <f>VLOOKUP($F2247,'(참고)타워 스텟 가치'!$B$7:$L$11,V$2,0)+(VLOOKUP($F2247,'(참고)타워 스텟 가치'!$B$7:$L$11,V$2,0)*$E2247)</f>
        <v>12190.5000000001</v>
      </c>
      <c r="W2247">
        <f>VLOOKUP($F2247,'(참고)타워 스텟 가치'!$B$7:$L$11,W$2,0)+(VLOOKUP($F2247,'(참고)타워 스텟 가치'!$B$7:$L$11,W$2,0)*$E2247)</f>
        <v>203.17500000000166</v>
      </c>
      <c r="X2247">
        <f>VLOOKUP($F2247,'(참고)타워 스텟 가치'!$B$7:$L$11,X$2,0)+(VLOOKUP($F2247,'(참고)타워 스텟 가치'!$B$7:$L$11,X$2,0)*$E2247)</f>
        <v>54.18000000000044</v>
      </c>
      <c r="Y2247">
        <f>VLOOKUP($F2247,'(참고)타워 스텟 가치'!$B$7:$L$11,Y$2,0)+(VLOOKUP($F2247,'(참고)타워 스텟 가치'!$B$7:$L$11,Y$2,0)*$E2247)</f>
        <v>0</v>
      </c>
      <c r="Z2247">
        <f>VLOOKUP($F2247,'(참고)타워 스텟 가치'!$B$7:$L$11,Z$2,0)+(VLOOKUP($F2247,'(참고)타워 스텟 가치'!$B$7:$L$11,Z$2,0)*$E2247)</f>
        <v>0</v>
      </c>
      <c r="AA2247">
        <f>VLOOKUP($F2247,'(참고)타워 스텟 가치'!$B$7:$L$11,AA$2,0)+(VLOOKUP($F2247,'(참고)타워 스텟 가치'!$B$7:$L$11,AA$2,0)*$E2247)</f>
        <v>126.42000000000102</v>
      </c>
      <c r="AB2247">
        <f>SUM('스테이지별 몬스터 스텟'!S2247*'(참고)타워 스텟 가치'!$Q$17,'스테이지별 몬스터 스텟'!T2247*'(참고)타워 스텟 가치'!$R$17,'스테이지별 몬스터 스텟'!U2247*'(참고)타워 스텟 가치'!$S$17,'스테이지별 몬스터 스텟'!V2247*'(참고)타워 스텟 가치'!$T$17,'스테이지별 몬스터 스텟'!W2247*'(참고)타워 스텟 가치'!$U$17,'스테이지별 몬스터 스텟'!X2247*'(참고)타워 스텟 가치'!$V$17,'스테이지별 몬스터 스텟'!Y2247*'(참고)타워 스텟 가치'!$W$17,'스테이지별 몬스터 스텟'!Z2247*'(참고)타워 스텟 가치'!$X$17,'스테이지별 몬스터 스텟'!AA2247*'(참고)타워 스텟 가치'!$Y$17)</f>
        <v>1384368.9825000113</v>
      </c>
      <c r="AC2247">
        <v>2</v>
      </c>
      <c r="AD2247">
        <f>VLOOKUP($F2247,'(참고)타워 스텟 가치'!$B$12:$L$16,AD$2,0)+(VLOOKUP($F2247,'(참고)타워 스텟 가치'!$B$12:$L$16,AD$2,0)*$E2247)</f>
        <v>1015.8750000000083</v>
      </c>
      <c r="AE2247">
        <f>VLOOKUP($F2247,'(참고)타워 스텟 가치'!$B$12:$L$16,AE$2,0)+(VLOOKUP($F2247,'(참고)타워 스텟 가치'!$B$12:$L$16,AE$2,0)*$E2247)</f>
        <v>1219.05000000001</v>
      </c>
      <c r="AF2247">
        <f>VLOOKUP($F2247,'(참고)타워 스텟 가치'!$B$12:$L$16,AF$2,0)+(VLOOKUP($F2247,'(참고)타워 스텟 가치'!$B$12:$L$16,AF$2,0)*$E2247)</f>
        <v>903000.00000000733</v>
      </c>
      <c r="AG2247">
        <f>VLOOKUP($F2247,'(참고)타워 스텟 가치'!$B$12:$L$16,AG$2,0)+(VLOOKUP($F2247,'(참고)타워 스텟 가치'!$B$12:$L$16,AG$2,0)*$E2247)</f>
        <v>6095.25000000005</v>
      </c>
      <c r="AH2247">
        <f>VLOOKUP($F2247,'(참고)타워 스텟 가치'!$B$12:$L$16,AH$2,0)+(VLOOKUP($F2247,'(참고)타워 스텟 가치'!$B$12:$L$16,AH$2,0)*$E2247)</f>
        <v>203.17500000000166</v>
      </c>
      <c r="AI2247">
        <f>VLOOKUP($F2247,'(참고)타워 스텟 가치'!$B$12:$L$16,AI$2,0)+(VLOOKUP($F2247,'(참고)타워 스텟 가치'!$B$12:$L$16,AI$2,0)*$E2247)</f>
        <v>54.18000000000044</v>
      </c>
      <c r="AJ2247">
        <f>VLOOKUP($F2247,'(참고)타워 스텟 가치'!$B$12:$L$16,AJ$2,0)+(VLOOKUP($F2247,'(참고)타워 스텟 가치'!$B$12:$L$16,AJ$2,0)*$E2247)</f>
        <v>0</v>
      </c>
      <c r="AK2247">
        <f>VLOOKUP($F2247,'(참고)타워 스텟 가치'!$B$12:$L$16,AK$2,0)+(VLOOKUP($F2247,'(참고)타워 스텟 가치'!$B$12:$L$16,AK$2,0)*$E2247)</f>
        <v>0</v>
      </c>
      <c r="AL2247">
        <f>VLOOKUP($F2247,'(참고)타워 스텟 가치'!$B$12:$L$16,AL$2,0)+(VLOOKUP($F2247,'(참고)타워 스텟 가치'!$B$12:$L$16,AL$2,0)*$E2247)</f>
        <v>252.84000000000205</v>
      </c>
      <c r="AM2247">
        <f>SUM('스테이지별 몬스터 스텟'!AD2247*'(참고)타워 스텟 가치'!$Q$17,'스테이지별 몬스터 스텟'!AE2247*'(참고)타워 스텟 가치'!$R$17,'스테이지별 몬스터 스텟'!AF2247*'(참고)타워 스텟 가치'!$S$17,'스테이지별 몬스터 스텟'!AG2247*'(참고)타워 스텟 가치'!$T$17,'스테이지별 몬스터 스텟'!AH2247*'(참고)타워 스텟 가치'!$U$17,'스테이지별 몬스터 스텟'!AI2247*'(참고)타워 스텟 가치'!$V$17,'스테이지별 몬스터 스텟'!AJ2247*'(참고)타워 스텟 가치'!$W$17,'스테이지별 몬스터 스텟'!AK2247*'(참고)타워 스텟 가치'!$X$17,'스테이지별 몬스터 스텟'!AL2247*'(참고)타워 스텟 가치'!$Y$17)</f>
        <v>1371517.0350000109</v>
      </c>
      <c r="AN2247">
        <v>3</v>
      </c>
    </row>
    <row r="2248" spans="3:40" x14ac:dyDescent="0.3">
      <c r="C2248">
        <v>4</v>
      </c>
      <c r="D2248">
        <f t="shared" si="104"/>
        <v>449</v>
      </c>
      <c r="E2248" s="52">
        <f>VLOOKUP(D2248,'스테이지별 난이도 설정'!B:C,2,0)</f>
        <v>179.60000000000147</v>
      </c>
      <c r="F2248" t="str">
        <f t="shared" si="105"/>
        <v>유니크</v>
      </c>
      <c r="G2248">
        <f t="shared" si="106"/>
        <v>6</v>
      </c>
      <c r="H2248">
        <f>VLOOKUP($F2248,'(참고)타워 스텟 가치'!$B$2:$L$6,H$2,0)+(VLOOKUP($F2248,'(참고)타워 스텟 가치'!$B$2:$L$6,H$2,0)*$E2248)</f>
        <v>4571.4375000000373</v>
      </c>
      <c r="I2248">
        <f>VLOOKUP($F2248,'(참고)타워 스텟 가치'!$B$2:$L$6,I$2,0)+(VLOOKUP($F2248,'(참고)타워 스텟 가치'!$B$2:$L$6,I$2,0)*$E2248)</f>
        <v>914.28750000000741</v>
      </c>
      <c r="J2248">
        <f>VLOOKUP($F2248,'(참고)타워 스텟 가치'!$B$2:$L$6,J$2,0)+(VLOOKUP($F2248,'(참고)타워 스텟 가치'!$B$2:$L$6,J$2,0)*$E2248)</f>
        <v>903000.00000000733</v>
      </c>
      <c r="K2248">
        <f>VLOOKUP($F2248,'(참고)타워 스텟 가치'!$B$2:$L$6,K$2,0)+(VLOOKUP($F2248,'(참고)타워 스텟 가치'!$B$2:$L$6,K$2,0)*$E2248)</f>
        <v>18285.750000000149</v>
      </c>
      <c r="L2248">
        <f>VLOOKUP($F2248,'(참고)타워 스텟 가치'!$B$2:$L$6,L$2,0)+(VLOOKUP($F2248,'(참고)타워 스텟 가치'!$B$2:$L$6,L$2,0)*$E2248)</f>
        <v>304.76250000000249</v>
      </c>
      <c r="M2248">
        <f>VLOOKUP($F2248,'(참고)타워 스텟 가치'!$B$2:$L$6,M$2,0)+(VLOOKUP($F2248,'(참고)타워 스텟 가치'!$B$2:$L$6,M$2,0)*$E2248)</f>
        <v>54.18000000000044</v>
      </c>
      <c r="N2248">
        <f>VLOOKUP($F2248,'(참고)타워 스텟 가치'!$B$2:$L$6,N$2,0)+(VLOOKUP($F2248,'(참고)타워 스텟 가치'!$B$2:$L$6,N$2,0)*$E2248)</f>
        <v>0</v>
      </c>
      <c r="O2248">
        <f>VLOOKUP($F2248,'(참고)타워 스텟 가치'!$B$2:$L$6,O$2,0)+(VLOOKUP($F2248,'(참고)타워 스텟 가치'!$B$2:$L$6,O$2,0)*$E2248)</f>
        <v>0</v>
      </c>
      <c r="P2248">
        <f>VLOOKUP($F2248,'(참고)타워 스텟 가치'!$B$2:$L$6,P$2,0)+(VLOOKUP($F2248,'(참고)타워 스텟 가치'!$B$2:$L$6,P$2,0)*$E2248)</f>
        <v>180.60000000000147</v>
      </c>
      <c r="Q2248">
        <f>SUM('스테이지별 몬스터 스텟'!H2248*'(참고)타워 스텟 가치'!$Q$17,'스테이지별 몬스터 스텟'!I2248*'(참고)타워 스텟 가치'!$R$17,'스테이지별 몬스터 스텟'!J2248*'(참고)타워 스텟 가치'!$S$17,'스테이지별 몬스터 스텟'!K2248*'(참고)타워 스텟 가치'!$T$17,'스테이지별 몬스터 스텟'!L2248*'(참고)타워 스텟 가치'!$U$17,'스테이지별 몬스터 스텟'!M2248*'(참고)타워 스텟 가치'!$V$17,'스테이지별 몬스터 스텟'!N2248*'(참고)타워 스텟 가치'!$W$17,'스테이지별 몬스터 스텟'!O2248*'(참고)타워 스텟 가치'!$X$17,'스테이지별 몬스터 스텟'!P2248*'(참고)타워 스텟 가치'!$Y$17)</f>
        <v>1402610.7112500111</v>
      </c>
      <c r="R2248">
        <v>1</v>
      </c>
      <c r="S2248">
        <f>VLOOKUP($F2248,'(참고)타워 스텟 가치'!$B$7:$L$11,S$2,0)+(VLOOKUP($F2248,'(참고)타워 스텟 가치'!$B$7:$L$11,S$2,0)*$E2248)</f>
        <v>1523.8125000000125</v>
      </c>
      <c r="T2248">
        <f>VLOOKUP($F2248,'(참고)타워 스텟 가치'!$B$7:$L$11,T$2,0)+(VLOOKUP($F2248,'(참고)타워 스텟 가치'!$B$7:$L$11,T$2,0)*$E2248)</f>
        <v>2742.8625000000225</v>
      </c>
      <c r="U2248">
        <f>VLOOKUP($F2248,'(참고)타워 스텟 가치'!$B$7:$L$11,U$2,0)+(VLOOKUP($F2248,'(참고)타워 스텟 가치'!$B$7:$L$11,U$2,0)*$E2248)</f>
        <v>903000.00000000733</v>
      </c>
      <c r="V2248">
        <f>VLOOKUP($F2248,'(참고)타워 스텟 가치'!$B$7:$L$11,V$2,0)+(VLOOKUP($F2248,'(참고)타워 스텟 가치'!$B$7:$L$11,V$2,0)*$E2248)</f>
        <v>18285.750000000149</v>
      </c>
      <c r="W2248">
        <f>VLOOKUP($F2248,'(참고)타워 스텟 가치'!$B$7:$L$11,W$2,0)+(VLOOKUP($F2248,'(참고)타워 스텟 가치'!$B$7:$L$11,W$2,0)*$E2248)</f>
        <v>304.76250000000249</v>
      </c>
      <c r="X2248">
        <f>VLOOKUP($F2248,'(참고)타워 스텟 가치'!$B$7:$L$11,X$2,0)+(VLOOKUP($F2248,'(참고)타워 스텟 가치'!$B$7:$L$11,X$2,0)*$E2248)</f>
        <v>54.18000000000044</v>
      </c>
      <c r="Y2248">
        <f>VLOOKUP($F2248,'(참고)타워 스텟 가치'!$B$7:$L$11,Y$2,0)+(VLOOKUP($F2248,'(참고)타워 스텟 가치'!$B$7:$L$11,Y$2,0)*$E2248)</f>
        <v>0</v>
      </c>
      <c r="Z2248">
        <f>VLOOKUP($F2248,'(참고)타워 스텟 가치'!$B$7:$L$11,Z$2,0)+(VLOOKUP($F2248,'(참고)타워 스텟 가치'!$B$7:$L$11,Z$2,0)*$E2248)</f>
        <v>0</v>
      </c>
      <c r="AA2248">
        <f>VLOOKUP($F2248,'(참고)타워 스텟 가치'!$B$7:$L$11,AA$2,0)+(VLOOKUP($F2248,'(참고)타워 스텟 가치'!$B$7:$L$11,AA$2,0)*$E2248)</f>
        <v>180.60000000000147</v>
      </c>
      <c r="AB2248">
        <f>SUM('스테이지별 몬스터 스텟'!S2248*'(참고)타워 스텟 가치'!$Q$17,'스테이지별 몬스터 스텟'!T2248*'(참고)타워 스텟 가치'!$R$17,'스테이지별 몬스터 스텟'!U2248*'(참고)타워 스텟 가치'!$S$17,'스테이지별 몬스터 스텟'!V2248*'(참고)타워 스텟 가치'!$T$17,'스테이지별 몬스터 스텟'!W2248*'(참고)타워 스텟 가치'!$U$17,'스테이지별 몬스터 스텟'!X2248*'(참고)타워 스텟 가치'!$V$17,'스테이지별 몬스터 스텟'!Y2248*'(참고)타워 스텟 가치'!$W$17,'스테이지별 몬스터 스텟'!Z2248*'(참고)타워 스텟 가치'!$X$17,'스테이지별 몬스터 스텟'!AA2248*'(참고)타워 스텟 가치'!$Y$17)</f>
        <v>1399258.3237500109</v>
      </c>
      <c r="AC2248">
        <v>2</v>
      </c>
      <c r="AD2248">
        <f>VLOOKUP($F2248,'(참고)타워 스텟 가치'!$B$12:$L$16,AD$2,0)+(VLOOKUP($F2248,'(참고)타워 스텟 가치'!$B$12:$L$16,AD$2,0)*$E2248)</f>
        <v>1523.8125000000125</v>
      </c>
      <c r="AE2248">
        <f>VLOOKUP($F2248,'(참고)타워 스텟 가치'!$B$12:$L$16,AE$2,0)+(VLOOKUP($F2248,'(참고)타워 스텟 가치'!$B$12:$L$16,AE$2,0)*$E2248)</f>
        <v>1828.5750000000148</v>
      </c>
      <c r="AF2248">
        <f>VLOOKUP($F2248,'(참고)타워 스텟 가치'!$B$12:$L$16,AF$2,0)+(VLOOKUP($F2248,'(참고)타워 스텟 가치'!$B$12:$L$16,AF$2,0)*$E2248)</f>
        <v>903000.00000000733</v>
      </c>
      <c r="AG2248">
        <f>VLOOKUP($F2248,'(참고)타워 스텟 가치'!$B$12:$L$16,AG$2,0)+(VLOOKUP($F2248,'(참고)타워 스텟 가치'!$B$12:$L$16,AG$2,0)*$E2248)</f>
        <v>9142.8750000000746</v>
      </c>
      <c r="AH2248">
        <f>VLOOKUP($F2248,'(참고)타워 스텟 가치'!$B$12:$L$16,AH$2,0)+(VLOOKUP($F2248,'(참고)타워 스텟 가치'!$B$12:$L$16,AH$2,0)*$E2248)</f>
        <v>304.76250000000249</v>
      </c>
      <c r="AI2248">
        <f>VLOOKUP($F2248,'(참고)타워 스텟 가치'!$B$12:$L$16,AI$2,0)+(VLOOKUP($F2248,'(참고)타워 스텟 가치'!$B$12:$L$16,AI$2,0)*$E2248)</f>
        <v>54.18000000000044</v>
      </c>
      <c r="AJ2248">
        <f>VLOOKUP($F2248,'(참고)타워 스텟 가치'!$B$12:$L$16,AJ$2,0)+(VLOOKUP($F2248,'(참고)타워 스텟 가치'!$B$12:$L$16,AJ$2,0)*$E2248)</f>
        <v>0</v>
      </c>
      <c r="AK2248">
        <f>VLOOKUP($F2248,'(참고)타워 스텟 가치'!$B$12:$L$16,AK$2,0)+(VLOOKUP($F2248,'(참고)타워 스텟 가치'!$B$12:$L$16,AK$2,0)*$E2248)</f>
        <v>0</v>
      </c>
      <c r="AL2248">
        <f>VLOOKUP($F2248,'(참고)타워 스텟 가치'!$B$12:$L$16,AL$2,0)+(VLOOKUP($F2248,'(참고)타워 스텟 가치'!$B$12:$L$16,AL$2,0)*$E2248)</f>
        <v>361.20000000000294</v>
      </c>
      <c r="AM2248">
        <f>SUM('스테이지별 몬스터 스텟'!AD2248*'(참고)타워 스텟 가치'!$Q$17,'스테이지별 몬스터 스텟'!AE2248*'(참고)타워 스텟 가치'!$R$17,'스테이지별 몬스터 스텟'!AF2248*'(참고)타워 스텟 가치'!$S$17,'스테이지별 몬스터 스텟'!AG2248*'(참고)타워 스텟 가치'!$T$17,'스테이지별 몬스터 스텟'!AH2248*'(참고)타워 스텟 가치'!$U$17,'스테이지별 몬스터 스텟'!AI2248*'(참고)타워 스텟 가치'!$V$17,'스테이지별 몬스터 스텟'!AJ2248*'(참고)타워 스텟 가치'!$W$17,'스테이지별 몬스터 스텟'!AK2248*'(참고)타워 스텟 가치'!$X$17,'스테이지별 몬스터 스텟'!AL2248*'(참고)타워 스텟 가치'!$Y$17)</f>
        <v>1379962.342500011</v>
      </c>
      <c r="AN2248">
        <v>3</v>
      </c>
    </row>
    <row r="2249" spans="3:40" x14ac:dyDescent="0.3">
      <c r="C2249">
        <v>5</v>
      </c>
      <c r="D2249">
        <f t="shared" si="104"/>
        <v>449</v>
      </c>
      <c r="E2249" s="52">
        <f>VLOOKUP(D2249,'스테이지별 난이도 설정'!B:C,2,0)</f>
        <v>179.60000000000147</v>
      </c>
      <c r="F2249" t="str">
        <f t="shared" si="105"/>
        <v>스페셜</v>
      </c>
      <c r="G2249">
        <f t="shared" si="106"/>
        <v>6</v>
      </c>
      <c r="H2249">
        <f>VLOOKUP($F2249,'(참고)타워 스텟 가치'!$B$2:$L$6,H$2,0)+(VLOOKUP($F2249,'(참고)타워 스텟 가치'!$B$2:$L$6,H$2,0)*$E2249)</f>
        <v>6857.1562500000555</v>
      </c>
      <c r="I2249">
        <f>VLOOKUP($F2249,'(참고)타워 스텟 가치'!$B$2:$L$6,I$2,0)+(VLOOKUP($F2249,'(참고)타워 스텟 가치'!$B$2:$L$6,I$2,0)*$E2249)</f>
        <v>1371.4312500000112</v>
      </c>
      <c r="J2249">
        <f>VLOOKUP($F2249,'(참고)타워 스텟 가치'!$B$2:$L$6,J$2,0)+(VLOOKUP($F2249,'(참고)타워 스텟 가치'!$B$2:$L$6,J$2,0)*$E2249)</f>
        <v>903000.00000000733</v>
      </c>
      <c r="K2249">
        <f>VLOOKUP($F2249,'(참고)타워 스텟 가치'!$B$2:$L$6,K$2,0)+(VLOOKUP($F2249,'(참고)타워 스텟 가치'!$B$2:$L$6,K$2,0)*$E2249)</f>
        <v>27428.625000000222</v>
      </c>
      <c r="L2249">
        <f>VLOOKUP($F2249,'(참고)타워 스텟 가치'!$B$2:$L$6,L$2,0)+(VLOOKUP($F2249,'(참고)타워 스텟 가치'!$B$2:$L$6,L$2,0)*$E2249)</f>
        <v>457.14375000000371</v>
      </c>
      <c r="M2249">
        <f>VLOOKUP($F2249,'(참고)타워 스텟 가치'!$B$2:$L$6,M$2,0)+(VLOOKUP($F2249,'(참고)타워 스텟 가치'!$B$2:$L$6,M$2,0)*$E2249)</f>
        <v>54.18000000000044</v>
      </c>
      <c r="N2249">
        <f>VLOOKUP($F2249,'(참고)타워 스텟 가치'!$B$2:$L$6,N$2,0)+(VLOOKUP($F2249,'(참고)타워 스텟 가치'!$B$2:$L$6,N$2,0)*$E2249)</f>
        <v>0</v>
      </c>
      <c r="O2249">
        <f>VLOOKUP($F2249,'(참고)타워 스텟 가치'!$B$2:$L$6,O$2,0)+(VLOOKUP($F2249,'(참고)타워 스텟 가치'!$B$2:$L$6,O$2,0)*$E2249)</f>
        <v>0</v>
      </c>
      <c r="P2249">
        <f>VLOOKUP($F2249,'(참고)타워 스텟 가치'!$B$2:$L$6,P$2,0)+(VLOOKUP($F2249,'(참고)타워 스텟 가치'!$B$2:$L$6,P$2,0)*$E2249)</f>
        <v>180.60000000000147</v>
      </c>
      <c r="Q2249">
        <f>SUM('스테이지별 몬스터 스텟'!H2249*'(참고)타워 스텟 가치'!$Q$17,'스테이지별 몬스터 스텟'!I2249*'(참고)타워 스텟 가치'!$R$17,'스테이지별 몬스터 스텟'!J2249*'(참고)타워 스텟 가치'!$S$17,'스테이지별 몬스터 스텟'!K2249*'(참고)타워 스텟 가치'!$T$17,'스테이지별 몬스터 스텟'!L2249*'(참고)타워 스텟 가치'!$U$17,'스테이지별 몬스터 스텟'!M2249*'(참고)타워 스텟 가치'!$V$17,'스테이지별 몬스터 스텟'!N2249*'(참고)타워 스텟 가치'!$W$17,'스테이지별 몬스터 스텟'!O2249*'(참고)타워 스텟 가치'!$X$17,'스테이지별 몬스터 스텟'!P2249*'(참고)타워 스텟 가치'!$Y$17)</f>
        <v>1426458.3768750115</v>
      </c>
      <c r="R2249">
        <v>1</v>
      </c>
      <c r="S2249">
        <f>VLOOKUP($F2249,'(참고)타워 스텟 가치'!$B$7:$L$11,S$2,0)+(VLOOKUP($F2249,'(참고)타워 스텟 가치'!$B$7:$L$11,S$2,0)*$E2249)</f>
        <v>2285.7187500000186</v>
      </c>
      <c r="T2249">
        <f>VLOOKUP($F2249,'(참고)타워 스텟 가치'!$B$7:$L$11,T$2,0)+(VLOOKUP($F2249,'(참고)타워 스텟 가치'!$B$7:$L$11,T$2,0)*$E2249)</f>
        <v>4114.2937500000335</v>
      </c>
      <c r="U2249">
        <f>VLOOKUP($F2249,'(참고)타워 스텟 가치'!$B$7:$L$11,U$2,0)+(VLOOKUP($F2249,'(참고)타워 스텟 가치'!$B$7:$L$11,U$2,0)*$E2249)</f>
        <v>903000.00000000733</v>
      </c>
      <c r="V2249">
        <f>VLOOKUP($F2249,'(참고)타워 스텟 가치'!$B$7:$L$11,V$2,0)+(VLOOKUP($F2249,'(참고)타워 스텟 가치'!$B$7:$L$11,V$2,0)*$E2249)</f>
        <v>27428.625000000222</v>
      </c>
      <c r="W2249">
        <f>VLOOKUP($F2249,'(참고)타워 스텟 가치'!$B$7:$L$11,W$2,0)+(VLOOKUP($F2249,'(참고)타워 스텟 가치'!$B$7:$L$11,W$2,0)*$E2249)</f>
        <v>457.14375000000371</v>
      </c>
      <c r="X2249">
        <f>VLOOKUP($F2249,'(참고)타워 스텟 가치'!$B$7:$L$11,X$2,0)+(VLOOKUP($F2249,'(참고)타워 스텟 가치'!$B$7:$L$11,X$2,0)*$E2249)</f>
        <v>54.18000000000044</v>
      </c>
      <c r="Y2249">
        <f>VLOOKUP($F2249,'(참고)타워 스텟 가치'!$B$7:$L$11,Y$2,0)+(VLOOKUP($F2249,'(참고)타워 스텟 가치'!$B$7:$L$11,Y$2,0)*$E2249)</f>
        <v>0</v>
      </c>
      <c r="Z2249">
        <f>VLOOKUP($F2249,'(참고)타워 스텟 가치'!$B$7:$L$11,Z$2,0)+(VLOOKUP($F2249,'(참고)타워 스텟 가치'!$B$7:$L$11,Z$2,0)*$E2249)</f>
        <v>0</v>
      </c>
      <c r="AA2249">
        <f>VLOOKUP($F2249,'(참고)타워 스텟 가치'!$B$7:$L$11,AA$2,0)+(VLOOKUP($F2249,'(참고)타워 스텟 가치'!$B$7:$L$11,AA$2,0)*$E2249)</f>
        <v>180.60000000000147</v>
      </c>
      <c r="AB2249">
        <f>SUM('스테이지별 몬스터 스텟'!S2249*'(참고)타워 스텟 가치'!$Q$17,'스테이지별 몬스터 스텟'!T2249*'(참고)타워 스텟 가치'!$R$17,'스테이지별 몬스터 스텟'!U2249*'(참고)타워 스텟 가치'!$S$17,'스테이지별 몬스터 스텟'!V2249*'(참고)타워 스텟 가치'!$T$17,'스테이지별 몬스터 스텟'!W2249*'(참고)타워 스텟 가치'!$U$17,'스테이지별 몬스터 스텟'!X2249*'(참고)타워 스텟 가치'!$V$17,'스테이지별 몬스터 스텟'!Y2249*'(참고)타워 스텟 가치'!$W$17,'스테이지별 몬스터 스텟'!Z2249*'(참고)타워 스텟 가치'!$X$17,'스테이지별 몬스터 스텟'!AA2249*'(참고)타워 스텟 가치'!$Y$17)</f>
        <v>1421429.7956250114</v>
      </c>
      <c r="AC2249">
        <v>2</v>
      </c>
      <c r="AD2249">
        <f>VLOOKUP($F2249,'(참고)타워 스텟 가치'!$B$12:$L$16,AD$2,0)+(VLOOKUP($F2249,'(참고)타워 스텟 가치'!$B$12:$L$16,AD$2,0)*$E2249)</f>
        <v>2285.7187500000186</v>
      </c>
      <c r="AE2249">
        <f>VLOOKUP($F2249,'(참고)타워 스텟 가치'!$B$12:$L$16,AE$2,0)+(VLOOKUP($F2249,'(참고)타워 스텟 가치'!$B$12:$L$16,AE$2,0)*$E2249)</f>
        <v>2742.8625000000225</v>
      </c>
      <c r="AF2249">
        <f>VLOOKUP($F2249,'(참고)타워 스텟 가치'!$B$12:$L$16,AF$2,0)+(VLOOKUP($F2249,'(참고)타워 스텟 가치'!$B$12:$L$16,AF$2,0)*$E2249)</f>
        <v>903000.00000000733</v>
      </c>
      <c r="AG2249">
        <f>VLOOKUP($F2249,'(참고)타워 스텟 가치'!$B$12:$L$16,AG$2,0)+(VLOOKUP($F2249,'(참고)타워 스텟 가치'!$B$12:$L$16,AG$2,0)*$E2249)</f>
        <v>13714.312500000111</v>
      </c>
      <c r="AH2249">
        <f>VLOOKUP($F2249,'(참고)타워 스텟 가치'!$B$12:$L$16,AH$2,0)+(VLOOKUP($F2249,'(참고)타워 스텟 가치'!$B$12:$L$16,AH$2,0)*$E2249)</f>
        <v>457.14375000000371</v>
      </c>
      <c r="AI2249">
        <f>VLOOKUP($F2249,'(참고)타워 스텟 가치'!$B$12:$L$16,AI$2,0)+(VLOOKUP($F2249,'(참고)타워 스텟 가치'!$B$12:$L$16,AI$2,0)*$E2249)</f>
        <v>54.18000000000044</v>
      </c>
      <c r="AJ2249">
        <f>VLOOKUP($F2249,'(참고)타워 스텟 가치'!$B$12:$L$16,AJ$2,0)+(VLOOKUP($F2249,'(참고)타워 스텟 가치'!$B$12:$L$16,AJ$2,0)*$E2249)</f>
        <v>0</v>
      </c>
      <c r="AK2249">
        <f>VLOOKUP($F2249,'(참고)타워 스텟 가치'!$B$12:$L$16,AK$2,0)+(VLOOKUP($F2249,'(참고)타워 스텟 가치'!$B$12:$L$16,AK$2,0)*$E2249)</f>
        <v>0</v>
      </c>
      <c r="AL2249">
        <f>VLOOKUP($F2249,'(참고)타워 스텟 가치'!$B$12:$L$16,AL$2,0)+(VLOOKUP($F2249,'(참고)타워 스텟 가치'!$B$12:$L$16,AL$2,0)*$E2249)</f>
        <v>361.20000000000294</v>
      </c>
      <c r="AM2249">
        <f>SUM('스테이지별 몬스터 스텟'!AD2249*'(참고)타워 스텟 가치'!$Q$17,'스테이지별 몬스터 스텟'!AE2249*'(참고)타워 스텟 가치'!$R$17,'스테이지별 몬스터 스텟'!AF2249*'(참고)타워 스텟 가치'!$S$17,'스테이지별 몬스터 스텟'!AG2249*'(참고)타워 스텟 가치'!$T$17,'스테이지별 몬스터 스텟'!AH2249*'(참고)타워 스텟 가치'!$U$17,'스테이지별 몬스터 스텟'!AI2249*'(참고)타워 스텟 가치'!$V$17,'스테이지별 몬스터 스텟'!AJ2249*'(참고)타워 스텟 가치'!$W$17,'스테이지별 몬스터 스텟'!AK2249*'(참고)타워 스텟 가치'!$X$17,'스테이지별 몬스터 스텟'!AL2249*'(참고)타워 스텟 가치'!$Y$17)</f>
        <v>1392305.2237500111</v>
      </c>
      <c r="AN2249">
        <v>3</v>
      </c>
    </row>
    <row r="2250" spans="3:40" x14ac:dyDescent="0.3">
      <c r="C2250">
        <v>1</v>
      </c>
      <c r="D2250">
        <f t="shared" si="104"/>
        <v>450</v>
      </c>
      <c r="E2250" s="52">
        <f>VLOOKUP(D2250,'스테이지별 난이도 설정'!B:C,2,0)</f>
        <v>180.00000000000148</v>
      </c>
      <c r="F2250" t="str">
        <f t="shared" si="105"/>
        <v>일반</v>
      </c>
      <c r="G2250">
        <f t="shared" si="106"/>
        <v>6</v>
      </c>
      <c r="H2250">
        <f>VLOOKUP($F2250,'(참고)타워 스텟 가치'!$B$2:$L$6,H$2,0)+(VLOOKUP($F2250,'(참고)타워 스텟 가치'!$B$2:$L$6,H$2,0)*$E2250)</f>
        <v>1357.5000000000111</v>
      </c>
      <c r="I2250">
        <f>VLOOKUP($F2250,'(참고)타워 스텟 가치'!$B$2:$L$6,I$2,0)+(VLOOKUP($F2250,'(참고)타워 스텟 가치'!$B$2:$L$6,I$2,0)*$E2250)</f>
        <v>271.50000000000222</v>
      </c>
      <c r="J2250">
        <f>VLOOKUP($F2250,'(참고)타워 스텟 가치'!$B$2:$L$6,J$2,0)+(VLOOKUP($F2250,'(참고)타워 스텟 가치'!$B$2:$L$6,J$2,0)*$E2250)</f>
        <v>905000.00000000733</v>
      </c>
      <c r="K2250">
        <f>VLOOKUP($F2250,'(참고)타워 스텟 가치'!$B$2:$L$6,K$2,0)+(VLOOKUP($F2250,'(참고)타워 스텟 가치'!$B$2:$L$6,K$2,0)*$E2250)</f>
        <v>5430.0000000000446</v>
      </c>
      <c r="L2250">
        <f>VLOOKUP($F2250,'(참고)타워 스텟 가치'!$B$2:$L$6,L$2,0)+(VLOOKUP($F2250,'(참고)타워 스텟 가치'!$B$2:$L$6,L$2,0)*$E2250)</f>
        <v>90.500000000000739</v>
      </c>
      <c r="M2250">
        <f>VLOOKUP($F2250,'(참고)타워 스텟 가치'!$B$2:$L$6,M$2,0)+(VLOOKUP($F2250,'(참고)타워 스텟 가치'!$B$2:$L$6,M$2,0)*$E2250)</f>
        <v>54.300000000000438</v>
      </c>
      <c r="N2250">
        <f>VLOOKUP($F2250,'(참고)타워 스텟 가치'!$B$2:$L$6,N$2,0)+(VLOOKUP($F2250,'(참고)타워 스텟 가치'!$B$2:$L$6,N$2,0)*$E2250)</f>
        <v>0</v>
      </c>
      <c r="O2250">
        <f>VLOOKUP($F2250,'(참고)타워 스텟 가치'!$B$2:$L$6,O$2,0)+(VLOOKUP($F2250,'(참고)타워 스텟 가치'!$B$2:$L$6,O$2,0)*$E2250)</f>
        <v>0</v>
      </c>
      <c r="P2250">
        <f>VLOOKUP($F2250,'(참고)타워 스텟 가치'!$B$2:$L$6,P$2,0)+(VLOOKUP($F2250,'(참고)타워 스텟 가치'!$B$2:$L$6,P$2,0)*$E2250)</f>
        <v>126.70000000000103</v>
      </c>
      <c r="Q2250">
        <f>SUM('스테이지별 몬스터 스텟'!H2250*'(참고)타워 스텟 가치'!$Q$17,'스테이지별 몬스터 스텟'!I2250*'(참고)타워 스텟 가치'!$R$17,'스테이지별 몬스터 스텟'!J2250*'(참고)타워 스텟 가치'!$S$17,'스테이지별 몬스터 스텟'!K2250*'(참고)타워 스텟 가치'!$T$17,'스테이지별 몬스터 스텟'!L2250*'(참고)타워 스텟 가치'!$U$17,'스테이지별 몬스터 스텟'!M2250*'(참고)타워 스텟 가치'!$V$17,'스테이지별 몬스터 스텟'!N2250*'(참고)타워 스텟 가치'!$W$17,'스테이지별 몬스터 스텟'!O2250*'(참고)타워 스텟 가치'!$X$17,'스테이지별 몬스터 스텟'!P2250*'(참고)타워 스텟 가치'!$Y$17)</f>
        <v>1371970.9500000109</v>
      </c>
      <c r="R2250">
        <v>1</v>
      </c>
      <c r="S2250">
        <f>VLOOKUP($F2250,'(참고)타워 스텟 가치'!$B$7:$L$11,S$2,0)+(VLOOKUP($F2250,'(참고)타워 스텟 가치'!$B$7:$L$11,S$2,0)*$E2250)</f>
        <v>452.50000000000369</v>
      </c>
      <c r="T2250">
        <f>VLOOKUP($F2250,'(참고)타워 스텟 가치'!$B$7:$L$11,T$2,0)+(VLOOKUP($F2250,'(참고)타워 스텟 가치'!$B$7:$L$11,T$2,0)*$E2250)</f>
        <v>814.50000000000659</v>
      </c>
      <c r="U2250">
        <f>VLOOKUP($F2250,'(참고)타워 스텟 가치'!$B$7:$L$11,U$2,0)+(VLOOKUP($F2250,'(참고)타워 스텟 가치'!$B$7:$L$11,U$2,0)*$E2250)</f>
        <v>905000.00000000733</v>
      </c>
      <c r="V2250">
        <f>VLOOKUP($F2250,'(참고)타워 스텟 가치'!$B$7:$L$11,V$2,0)+(VLOOKUP($F2250,'(참고)타워 스텟 가치'!$B$7:$L$11,V$2,0)*$E2250)</f>
        <v>5430.0000000000446</v>
      </c>
      <c r="W2250">
        <f>VLOOKUP($F2250,'(참고)타워 스텟 가치'!$B$7:$L$11,W$2,0)+(VLOOKUP($F2250,'(참고)타워 스텟 가치'!$B$7:$L$11,W$2,0)*$E2250)</f>
        <v>90.500000000000739</v>
      </c>
      <c r="X2250">
        <f>VLOOKUP($F2250,'(참고)타워 스텟 가치'!$B$7:$L$11,X$2,0)+(VLOOKUP($F2250,'(참고)타워 스텟 가치'!$B$7:$L$11,X$2,0)*$E2250)</f>
        <v>54.300000000000438</v>
      </c>
      <c r="Y2250">
        <f>VLOOKUP($F2250,'(참고)타워 스텟 가치'!$B$7:$L$11,Y$2,0)+(VLOOKUP($F2250,'(참고)타워 스텟 가치'!$B$7:$L$11,Y$2,0)*$E2250)</f>
        <v>0</v>
      </c>
      <c r="Z2250">
        <f>VLOOKUP($F2250,'(참고)타워 스텟 가치'!$B$7:$L$11,Z$2,0)+(VLOOKUP($F2250,'(참고)타워 스텟 가치'!$B$7:$L$11,Z$2,0)*$E2250)</f>
        <v>0</v>
      </c>
      <c r="AA2250">
        <f>VLOOKUP($F2250,'(참고)타워 스텟 가치'!$B$7:$L$11,AA$2,0)+(VLOOKUP($F2250,'(참고)타워 스텟 가치'!$B$7:$L$11,AA$2,0)*$E2250)</f>
        <v>126.70000000000103</v>
      </c>
      <c r="AB2250">
        <f>SUM('스테이지별 몬스터 스텟'!S2250*'(참고)타워 스텟 가치'!$Q$17,'스테이지별 몬스터 스텟'!T2250*'(참고)타워 스텟 가치'!$R$17,'스테이지별 몬스터 스텟'!U2250*'(참고)타워 스텟 가치'!$S$17,'스테이지별 몬스터 스텟'!V2250*'(참고)타워 스텟 가치'!$T$17,'스테이지별 몬스터 스텟'!W2250*'(참고)타워 스텟 가치'!$U$17,'스테이지별 몬스터 스텟'!X2250*'(참고)타워 스텟 가치'!$V$17,'스테이지별 몬스터 스텟'!Y2250*'(참고)타워 스텟 가치'!$W$17,'스테이지별 몬스터 스텟'!Z2250*'(참고)타워 스텟 가치'!$X$17,'스테이지별 몬스터 스텟'!AA2250*'(참고)타워 스텟 가치'!$Y$17)</f>
        <v>1370975.4500000109</v>
      </c>
      <c r="AC2250">
        <v>2</v>
      </c>
      <c r="AD2250">
        <f>VLOOKUP($F2250,'(참고)타워 스텟 가치'!$B$12:$L$16,AD$2,0)+(VLOOKUP($F2250,'(참고)타워 스텟 가치'!$B$12:$L$16,AD$2,0)*$E2250)</f>
        <v>452.50000000000369</v>
      </c>
      <c r="AE2250">
        <f>VLOOKUP($F2250,'(참고)타워 스텟 가치'!$B$12:$L$16,AE$2,0)+(VLOOKUP($F2250,'(참고)타워 스텟 가치'!$B$12:$L$16,AE$2,0)*$E2250)</f>
        <v>543.00000000000443</v>
      </c>
      <c r="AF2250">
        <f>VLOOKUP($F2250,'(참고)타워 스텟 가치'!$B$12:$L$16,AF$2,0)+(VLOOKUP($F2250,'(참고)타워 스텟 가치'!$B$12:$L$16,AF$2,0)*$E2250)</f>
        <v>905000.00000000733</v>
      </c>
      <c r="AG2250">
        <f>VLOOKUP($F2250,'(참고)타워 스텟 가치'!$B$12:$L$16,AG$2,0)+(VLOOKUP($F2250,'(참고)타워 스텟 가치'!$B$12:$L$16,AG$2,0)*$E2250)</f>
        <v>2715.0000000000223</v>
      </c>
      <c r="AH2250">
        <f>VLOOKUP($F2250,'(참고)타워 스텟 가치'!$B$12:$L$16,AH$2,0)+(VLOOKUP($F2250,'(참고)타워 스텟 가치'!$B$12:$L$16,AH$2,0)*$E2250)</f>
        <v>90.500000000000739</v>
      </c>
      <c r="AI2250">
        <f>VLOOKUP($F2250,'(참고)타워 스텟 가치'!$B$12:$L$16,AI$2,0)+(VLOOKUP($F2250,'(참고)타워 스텟 가치'!$B$12:$L$16,AI$2,0)*$E2250)</f>
        <v>54.300000000000438</v>
      </c>
      <c r="AJ2250">
        <f>VLOOKUP($F2250,'(참고)타워 스텟 가치'!$B$12:$L$16,AJ$2,0)+(VLOOKUP($F2250,'(참고)타워 스텟 가치'!$B$12:$L$16,AJ$2,0)*$E2250)</f>
        <v>0</v>
      </c>
      <c r="AK2250">
        <f>VLOOKUP($F2250,'(참고)타워 스텟 가치'!$B$12:$L$16,AK$2,0)+(VLOOKUP($F2250,'(참고)타워 스텟 가치'!$B$12:$L$16,AK$2,0)*$E2250)</f>
        <v>0</v>
      </c>
      <c r="AL2250">
        <f>VLOOKUP($F2250,'(참고)타워 스텟 가치'!$B$12:$L$16,AL$2,0)+(VLOOKUP($F2250,'(참고)타워 스텟 가치'!$B$12:$L$16,AL$2,0)*$E2250)</f>
        <v>253.40000000000205</v>
      </c>
      <c r="AM2250">
        <f>SUM('스테이지별 몬스터 스텟'!AD2250*'(참고)타워 스텟 가치'!$Q$17,'스테이지별 몬스터 스텟'!AE2250*'(참고)타워 스텟 가치'!$R$17,'스테이지별 몬스터 스텟'!AF2250*'(참고)타워 스텟 가치'!$S$17,'스테이지별 몬스터 스텟'!AG2250*'(참고)타워 스텟 가치'!$T$17,'스테이지별 몬스터 스텟'!AH2250*'(참고)타워 스텟 가치'!$U$17,'스테이지별 몬스터 스텟'!AI2250*'(참고)타워 스텟 가치'!$V$17,'스테이지별 몬스터 스텟'!AJ2250*'(참고)타워 스텟 가치'!$W$17,'스테이지별 몬스터 스텟'!AK2250*'(참고)타워 스텟 가치'!$X$17,'스테이지별 몬스터 스텟'!AL2250*'(참고)타워 스텟 가치'!$Y$17)</f>
        <v>1365391.600000011</v>
      </c>
      <c r="AN2250">
        <v>3</v>
      </c>
    </row>
    <row r="2251" spans="3:40" x14ac:dyDescent="0.3">
      <c r="C2251">
        <v>2</v>
      </c>
      <c r="D2251">
        <f t="shared" si="104"/>
        <v>450</v>
      </c>
      <c r="E2251" s="52">
        <f>VLOOKUP(D2251,'스테이지별 난이도 설정'!B:C,2,0)</f>
        <v>180.00000000000148</v>
      </c>
      <c r="F2251" t="str">
        <f t="shared" si="105"/>
        <v>레어</v>
      </c>
      <c r="G2251">
        <f t="shared" si="106"/>
        <v>6</v>
      </c>
      <c r="H2251">
        <f>VLOOKUP($F2251,'(참고)타워 스텟 가치'!$B$2:$L$6,H$2,0)+(VLOOKUP($F2251,'(참고)타워 스텟 가치'!$B$2:$L$6,H$2,0)*$E2251)</f>
        <v>2036.2500000000166</v>
      </c>
      <c r="I2251">
        <f>VLOOKUP($F2251,'(참고)타워 스텟 가치'!$B$2:$L$6,I$2,0)+(VLOOKUP($F2251,'(참고)타워 스텟 가치'!$B$2:$L$6,I$2,0)*$E2251)</f>
        <v>407.2500000000033</v>
      </c>
      <c r="J2251">
        <f>VLOOKUP($F2251,'(참고)타워 스텟 가치'!$B$2:$L$6,J$2,0)+(VLOOKUP($F2251,'(참고)타워 스텟 가치'!$B$2:$L$6,J$2,0)*$E2251)</f>
        <v>905000.00000000733</v>
      </c>
      <c r="K2251">
        <f>VLOOKUP($F2251,'(참고)타워 스텟 가치'!$B$2:$L$6,K$2,0)+(VLOOKUP($F2251,'(참고)타워 스텟 가치'!$B$2:$L$6,K$2,0)*$E2251)</f>
        <v>8145.0000000000664</v>
      </c>
      <c r="L2251">
        <f>VLOOKUP($F2251,'(참고)타워 스텟 가치'!$B$2:$L$6,L$2,0)+(VLOOKUP($F2251,'(참고)타워 스텟 가치'!$B$2:$L$6,L$2,0)*$E2251)</f>
        <v>135.75000000000111</v>
      </c>
      <c r="M2251">
        <f>VLOOKUP($F2251,'(참고)타워 스텟 가치'!$B$2:$L$6,M$2,0)+(VLOOKUP($F2251,'(참고)타워 스텟 가치'!$B$2:$L$6,M$2,0)*$E2251)</f>
        <v>54.300000000000438</v>
      </c>
      <c r="N2251">
        <f>VLOOKUP($F2251,'(참고)타워 스텟 가치'!$B$2:$L$6,N$2,0)+(VLOOKUP($F2251,'(참고)타워 스텟 가치'!$B$2:$L$6,N$2,0)*$E2251)</f>
        <v>0</v>
      </c>
      <c r="O2251">
        <f>VLOOKUP($F2251,'(참고)타워 스텟 가치'!$B$2:$L$6,O$2,0)+(VLOOKUP($F2251,'(참고)타워 스텟 가치'!$B$2:$L$6,O$2,0)*$E2251)</f>
        <v>0</v>
      </c>
      <c r="P2251">
        <f>VLOOKUP($F2251,'(참고)타워 스텟 가치'!$B$2:$L$6,P$2,0)+(VLOOKUP($F2251,'(참고)타워 스텟 가치'!$B$2:$L$6,P$2,0)*$E2251)</f>
        <v>126.70000000000103</v>
      </c>
      <c r="Q2251">
        <f>SUM('스테이지별 몬스터 스텟'!H2251*'(참고)타워 스텟 가치'!$Q$17,'스테이지별 몬스터 스텟'!I2251*'(참고)타워 스텟 가치'!$R$17,'스테이지별 몬스터 스텟'!J2251*'(참고)타워 스텟 가치'!$S$17,'스테이지별 몬스터 스텟'!K2251*'(참고)타워 스텟 가치'!$T$17,'스테이지별 몬스터 스텟'!L2251*'(참고)타워 스텟 가치'!$U$17,'스테이지별 몬스터 스텟'!M2251*'(참고)타워 스텟 가치'!$V$17,'스테이지별 몬스터 스텟'!N2251*'(참고)타워 스텟 가치'!$W$17,'스테이지별 몬스터 스텟'!O2251*'(참고)타워 스텟 가치'!$X$17,'스테이지별 몬스터 스텟'!P2251*'(참고)타워 스텟 가치'!$Y$17)</f>
        <v>1379052.5750000111</v>
      </c>
      <c r="R2251">
        <v>1</v>
      </c>
      <c r="S2251">
        <f>VLOOKUP($F2251,'(참고)타워 스텟 가치'!$B$7:$L$11,S$2,0)+(VLOOKUP($F2251,'(참고)타워 스텟 가치'!$B$7:$L$11,S$2,0)*$E2251)</f>
        <v>678.75000000000557</v>
      </c>
      <c r="T2251">
        <f>VLOOKUP($F2251,'(참고)타워 스텟 가치'!$B$7:$L$11,T$2,0)+(VLOOKUP($F2251,'(참고)타워 스텟 가치'!$B$7:$L$11,T$2,0)*$E2251)</f>
        <v>1221.75000000001</v>
      </c>
      <c r="U2251">
        <f>VLOOKUP($F2251,'(참고)타워 스텟 가치'!$B$7:$L$11,U$2,0)+(VLOOKUP($F2251,'(참고)타워 스텟 가치'!$B$7:$L$11,U$2,0)*$E2251)</f>
        <v>905000.00000000733</v>
      </c>
      <c r="V2251">
        <f>VLOOKUP($F2251,'(참고)타워 스텟 가치'!$B$7:$L$11,V$2,0)+(VLOOKUP($F2251,'(참고)타워 스텟 가치'!$B$7:$L$11,V$2,0)*$E2251)</f>
        <v>8145.0000000000664</v>
      </c>
      <c r="W2251">
        <f>VLOOKUP($F2251,'(참고)타워 스텟 가치'!$B$7:$L$11,W$2,0)+(VLOOKUP($F2251,'(참고)타워 스텟 가치'!$B$7:$L$11,W$2,0)*$E2251)</f>
        <v>135.75000000000111</v>
      </c>
      <c r="X2251">
        <f>VLOOKUP($F2251,'(참고)타워 스텟 가치'!$B$7:$L$11,X$2,0)+(VLOOKUP($F2251,'(참고)타워 스텟 가치'!$B$7:$L$11,X$2,0)*$E2251)</f>
        <v>54.300000000000438</v>
      </c>
      <c r="Y2251">
        <f>VLOOKUP($F2251,'(참고)타워 스텟 가치'!$B$7:$L$11,Y$2,0)+(VLOOKUP($F2251,'(참고)타워 스텟 가치'!$B$7:$L$11,Y$2,0)*$E2251)</f>
        <v>0</v>
      </c>
      <c r="Z2251">
        <f>VLOOKUP($F2251,'(참고)타워 스텟 가치'!$B$7:$L$11,Z$2,0)+(VLOOKUP($F2251,'(참고)타워 스텟 가치'!$B$7:$L$11,Z$2,0)*$E2251)</f>
        <v>0</v>
      </c>
      <c r="AA2251">
        <f>VLOOKUP($F2251,'(참고)타워 스텟 가치'!$B$7:$L$11,AA$2,0)+(VLOOKUP($F2251,'(참고)타워 스텟 가치'!$B$7:$L$11,AA$2,0)*$E2251)</f>
        <v>126.70000000000103</v>
      </c>
      <c r="AB2251">
        <f>SUM('스테이지별 몬스터 스텟'!S2251*'(참고)타워 스텟 가치'!$Q$17,'스테이지별 몬스터 스텟'!T2251*'(참고)타워 스텟 가치'!$R$17,'스테이지별 몬스터 스텟'!U2251*'(참고)타워 스텟 가치'!$S$17,'스테이지별 몬스터 스텟'!V2251*'(참고)타워 스텟 가치'!$T$17,'스테이지별 몬스터 스텟'!W2251*'(참고)타워 스텟 가치'!$U$17,'스테이지별 몬스터 스텟'!X2251*'(참고)타워 스텟 가치'!$V$17,'스테이지별 몬스터 스텟'!Y2251*'(참고)타워 스텟 가치'!$W$17,'스테이지별 몬스터 스텟'!Z2251*'(참고)타워 스텟 가치'!$X$17,'스테이지별 몬스터 스텟'!AA2251*'(참고)타워 스텟 가치'!$Y$17)</f>
        <v>1377559.3250000111</v>
      </c>
      <c r="AC2251">
        <v>2</v>
      </c>
      <c r="AD2251">
        <f>VLOOKUP($F2251,'(참고)타워 스텟 가치'!$B$12:$L$16,AD$2,0)+(VLOOKUP($F2251,'(참고)타워 스텟 가치'!$B$12:$L$16,AD$2,0)*$E2251)</f>
        <v>678.75000000000557</v>
      </c>
      <c r="AE2251">
        <f>VLOOKUP($F2251,'(참고)타워 스텟 가치'!$B$12:$L$16,AE$2,0)+(VLOOKUP($F2251,'(참고)타워 스텟 가치'!$B$12:$L$16,AE$2,0)*$E2251)</f>
        <v>814.50000000000659</v>
      </c>
      <c r="AF2251">
        <f>VLOOKUP($F2251,'(참고)타워 스텟 가치'!$B$12:$L$16,AF$2,0)+(VLOOKUP($F2251,'(참고)타워 스텟 가치'!$B$12:$L$16,AF$2,0)*$E2251)</f>
        <v>905000.00000000733</v>
      </c>
      <c r="AG2251">
        <f>VLOOKUP($F2251,'(참고)타워 스텟 가치'!$B$12:$L$16,AG$2,0)+(VLOOKUP($F2251,'(참고)타워 스텟 가치'!$B$12:$L$16,AG$2,0)*$E2251)</f>
        <v>4072.5000000000332</v>
      </c>
      <c r="AH2251">
        <f>VLOOKUP($F2251,'(참고)타워 스텟 가치'!$B$12:$L$16,AH$2,0)+(VLOOKUP($F2251,'(참고)타워 스텟 가치'!$B$12:$L$16,AH$2,0)*$E2251)</f>
        <v>135.75000000000111</v>
      </c>
      <c r="AI2251">
        <f>VLOOKUP($F2251,'(참고)타워 스텟 가치'!$B$12:$L$16,AI$2,0)+(VLOOKUP($F2251,'(참고)타워 스텟 가치'!$B$12:$L$16,AI$2,0)*$E2251)</f>
        <v>54.300000000000438</v>
      </c>
      <c r="AJ2251">
        <f>VLOOKUP($F2251,'(참고)타워 스텟 가치'!$B$12:$L$16,AJ$2,0)+(VLOOKUP($F2251,'(참고)타워 스텟 가치'!$B$12:$L$16,AJ$2,0)*$E2251)</f>
        <v>0</v>
      </c>
      <c r="AK2251">
        <f>VLOOKUP($F2251,'(참고)타워 스텟 가치'!$B$12:$L$16,AK$2,0)+(VLOOKUP($F2251,'(참고)타워 스텟 가치'!$B$12:$L$16,AK$2,0)*$E2251)</f>
        <v>0</v>
      </c>
      <c r="AL2251">
        <f>VLOOKUP($F2251,'(참고)타워 스텟 가치'!$B$12:$L$16,AL$2,0)+(VLOOKUP($F2251,'(참고)타워 스텟 가치'!$B$12:$L$16,AL$2,0)*$E2251)</f>
        <v>253.40000000000205</v>
      </c>
      <c r="AM2251">
        <f>SUM('스테이지별 몬스터 스텟'!AD2251*'(참고)타워 스텟 가치'!$Q$17,'스테이지별 몬스터 스텟'!AE2251*'(참고)타워 스텟 가치'!$R$17,'스테이지별 몬스터 스텟'!AF2251*'(참고)타워 스텟 가치'!$S$17,'스테이지별 몬스터 스텟'!AG2251*'(참고)타워 스텟 가치'!$T$17,'스테이지별 몬스터 스텟'!AH2251*'(참고)타워 스텟 가치'!$U$17,'스테이지별 몬스터 스텟'!AI2251*'(참고)타워 스텟 가치'!$V$17,'스테이지별 몬스터 스텟'!AJ2251*'(참고)타워 스텟 가치'!$W$17,'스테이지별 몬스터 스텟'!AK2251*'(참고)타워 스텟 가치'!$X$17,'스테이지별 몬스터 스텟'!AL2251*'(참고)타워 스텟 가치'!$Y$17)</f>
        <v>1369056.850000011</v>
      </c>
      <c r="AN2251">
        <v>3</v>
      </c>
    </row>
    <row r="2252" spans="3:40" x14ac:dyDescent="0.3">
      <c r="C2252">
        <v>3</v>
      </c>
      <c r="D2252">
        <f t="shared" si="104"/>
        <v>450</v>
      </c>
      <c r="E2252" s="52">
        <f>VLOOKUP(D2252,'스테이지별 난이도 설정'!B:C,2,0)</f>
        <v>180.00000000000148</v>
      </c>
      <c r="F2252" t="str">
        <f t="shared" si="105"/>
        <v>에픽</v>
      </c>
      <c r="G2252">
        <f t="shared" si="106"/>
        <v>6</v>
      </c>
      <c r="H2252">
        <f>VLOOKUP($F2252,'(참고)타워 스텟 가치'!$B$2:$L$6,H$2,0)+(VLOOKUP($F2252,'(참고)타워 스텟 가치'!$B$2:$L$6,H$2,0)*$E2252)</f>
        <v>3054.375000000025</v>
      </c>
      <c r="I2252">
        <f>VLOOKUP($F2252,'(참고)타워 스텟 가치'!$B$2:$L$6,I$2,0)+(VLOOKUP($F2252,'(참고)타워 스텟 가치'!$B$2:$L$6,I$2,0)*$E2252)</f>
        <v>610.875000000005</v>
      </c>
      <c r="J2252">
        <f>VLOOKUP($F2252,'(참고)타워 스텟 가치'!$B$2:$L$6,J$2,0)+(VLOOKUP($F2252,'(참고)타워 스텟 가치'!$B$2:$L$6,J$2,0)*$E2252)</f>
        <v>905000.00000000733</v>
      </c>
      <c r="K2252">
        <f>VLOOKUP($F2252,'(참고)타워 스텟 가치'!$B$2:$L$6,K$2,0)+(VLOOKUP($F2252,'(참고)타워 스텟 가치'!$B$2:$L$6,K$2,0)*$E2252)</f>
        <v>12217.5000000001</v>
      </c>
      <c r="L2252">
        <f>VLOOKUP($F2252,'(참고)타워 스텟 가치'!$B$2:$L$6,L$2,0)+(VLOOKUP($F2252,'(참고)타워 스텟 가치'!$B$2:$L$6,L$2,0)*$E2252)</f>
        <v>203.62500000000165</v>
      </c>
      <c r="M2252">
        <f>VLOOKUP($F2252,'(참고)타워 스텟 가치'!$B$2:$L$6,M$2,0)+(VLOOKUP($F2252,'(참고)타워 스텟 가치'!$B$2:$L$6,M$2,0)*$E2252)</f>
        <v>54.300000000000438</v>
      </c>
      <c r="N2252">
        <f>VLOOKUP($F2252,'(참고)타워 스텟 가치'!$B$2:$L$6,N$2,0)+(VLOOKUP($F2252,'(참고)타워 스텟 가치'!$B$2:$L$6,N$2,0)*$E2252)</f>
        <v>0</v>
      </c>
      <c r="O2252">
        <f>VLOOKUP($F2252,'(참고)타워 스텟 가치'!$B$2:$L$6,O$2,0)+(VLOOKUP($F2252,'(참고)타워 스텟 가치'!$B$2:$L$6,O$2,0)*$E2252)</f>
        <v>0</v>
      </c>
      <c r="P2252">
        <f>VLOOKUP($F2252,'(참고)타워 스텟 가치'!$B$2:$L$6,P$2,0)+(VLOOKUP($F2252,'(참고)타워 스텟 가치'!$B$2:$L$6,P$2,0)*$E2252)</f>
        <v>126.70000000000103</v>
      </c>
      <c r="Q2252">
        <f>SUM('스테이지별 몬스터 스텟'!H2252*'(참고)타워 스텟 가치'!$Q$17,'스테이지별 몬스터 스텟'!I2252*'(참고)타워 스텟 가치'!$R$17,'스테이지별 몬스터 스텟'!J2252*'(참고)타워 스텟 가치'!$S$17,'스테이지별 몬스터 스텟'!K2252*'(참고)타워 스텟 가치'!$T$17,'스테이지별 몬스터 스텟'!L2252*'(참고)타워 스텟 가치'!$U$17,'스테이지별 몬스터 스텟'!M2252*'(참고)타워 스텟 가치'!$V$17,'스테이지별 몬스터 스텟'!N2252*'(참고)타워 스텟 가치'!$W$17,'스테이지별 몬스터 스텟'!O2252*'(참고)타워 스텟 가치'!$X$17,'스테이지별 몬스터 스텟'!P2252*'(참고)타워 스텟 가치'!$Y$17)</f>
        <v>1389675.0125000111</v>
      </c>
      <c r="R2252">
        <v>1</v>
      </c>
      <c r="S2252">
        <f>VLOOKUP($F2252,'(참고)타워 스텟 가치'!$B$7:$L$11,S$2,0)+(VLOOKUP($F2252,'(참고)타워 스텟 가치'!$B$7:$L$11,S$2,0)*$E2252)</f>
        <v>1018.1250000000083</v>
      </c>
      <c r="T2252">
        <f>VLOOKUP($F2252,'(참고)타워 스텟 가치'!$B$7:$L$11,T$2,0)+(VLOOKUP($F2252,'(참고)타워 스텟 가치'!$B$7:$L$11,T$2,0)*$E2252)</f>
        <v>1832.625000000015</v>
      </c>
      <c r="U2252">
        <f>VLOOKUP($F2252,'(참고)타워 스텟 가치'!$B$7:$L$11,U$2,0)+(VLOOKUP($F2252,'(참고)타워 스텟 가치'!$B$7:$L$11,U$2,0)*$E2252)</f>
        <v>905000.00000000733</v>
      </c>
      <c r="V2252">
        <f>VLOOKUP($F2252,'(참고)타워 스텟 가치'!$B$7:$L$11,V$2,0)+(VLOOKUP($F2252,'(참고)타워 스텟 가치'!$B$7:$L$11,V$2,0)*$E2252)</f>
        <v>12217.5000000001</v>
      </c>
      <c r="W2252">
        <f>VLOOKUP($F2252,'(참고)타워 스텟 가치'!$B$7:$L$11,W$2,0)+(VLOOKUP($F2252,'(참고)타워 스텟 가치'!$B$7:$L$11,W$2,0)*$E2252)</f>
        <v>203.62500000000165</v>
      </c>
      <c r="X2252">
        <f>VLOOKUP($F2252,'(참고)타워 스텟 가치'!$B$7:$L$11,X$2,0)+(VLOOKUP($F2252,'(참고)타워 스텟 가치'!$B$7:$L$11,X$2,0)*$E2252)</f>
        <v>54.300000000000438</v>
      </c>
      <c r="Y2252">
        <f>VLOOKUP($F2252,'(참고)타워 스텟 가치'!$B$7:$L$11,Y$2,0)+(VLOOKUP($F2252,'(참고)타워 스텟 가치'!$B$7:$L$11,Y$2,0)*$E2252)</f>
        <v>0</v>
      </c>
      <c r="Z2252">
        <f>VLOOKUP($F2252,'(참고)타워 스텟 가치'!$B$7:$L$11,Z$2,0)+(VLOOKUP($F2252,'(참고)타워 스텟 가치'!$B$7:$L$11,Z$2,0)*$E2252)</f>
        <v>0</v>
      </c>
      <c r="AA2252">
        <f>VLOOKUP($F2252,'(참고)타워 스텟 가치'!$B$7:$L$11,AA$2,0)+(VLOOKUP($F2252,'(참고)타워 스텟 가치'!$B$7:$L$11,AA$2,0)*$E2252)</f>
        <v>126.70000000000103</v>
      </c>
      <c r="AB2252">
        <f>SUM('스테이지별 몬스터 스텟'!S2252*'(참고)타워 스텟 가치'!$Q$17,'스테이지별 몬스터 스텟'!T2252*'(참고)타워 스텟 가치'!$R$17,'스테이지별 몬스터 스텟'!U2252*'(참고)타워 스텟 가치'!$S$17,'스테이지별 몬스터 스텟'!V2252*'(참고)타워 스텟 가치'!$T$17,'스테이지별 몬스터 스텟'!W2252*'(참고)타워 스텟 가치'!$U$17,'스테이지별 몬스터 스텟'!X2252*'(참고)타워 스텟 가치'!$V$17,'스테이지별 몬스터 스텟'!Y2252*'(참고)타워 스텟 가치'!$W$17,'스테이지별 몬스터 스텟'!Z2252*'(참고)타워 스텟 가치'!$X$17,'스테이지별 몬스터 스텟'!AA2252*'(참고)타워 스텟 가치'!$Y$17)</f>
        <v>1387435.1375000111</v>
      </c>
      <c r="AC2252">
        <v>2</v>
      </c>
      <c r="AD2252">
        <f>VLOOKUP($F2252,'(참고)타워 스텟 가치'!$B$12:$L$16,AD$2,0)+(VLOOKUP($F2252,'(참고)타워 스텟 가치'!$B$12:$L$16,AD$2,0)*$E2252)</f>
        <v>1018.1250000000083</v>
      </c>
      <c r="AE2252">
        <f>VLOOKUP($F2252,'(참고)타워 스텟 가치'!$B$12:$L$16,AE$2,0)+(VLOOKUP($F2252,'(참고)타워 스텟 가치'!$B$12:$L$16,AE$2,0)*$E2252)</f>
        <v>1221.75000000001</v>
      </c>
      <c r="AF2252">
        <f>VLOOKUP($F2252,'(참고)타워 스텟 가치'!$B$12:$L$16,AF$2,0)+(VLOOKUP($F2252,'(참고)타워 스텟 가치'!$B$12:$L$16,AF$2,0)*$E2252)</f>
        <v>905000.00000000733</v>
      </c>
      <c r="AG2252">
        <f>VLOOKUP($F2252,'(참고)타워 스텟 가치'!$B$12:$L$16,AG$2,0)+(VLOOKUP($F2252,'(참고)타워 스텟 가치'!$B$12:$L$16,AG$2,0)*$E2252)</f>
        <v>6108.75000000005</v>
      </c>
      <c r="AH2252">
        <f>VLOOKUP($F2252,'(참고)타워 스텟 가치'!$B$12:$L$16,AH$2,0)+(VLOOKUP($F2252,'(참고)타워 스텟 가치'!$B$12:$L$16,AH$2,0)*$E2252)</f>
        <v>203.62500000000165</v>
      </c>
      <c r="AI2252">
        <f>VLOOKUP($F2252,'(참고)타워 스텟 가치'!$B$12:$L$16,AI$2,0)+(VLOOKUP($F2252,'(참고)타워 스텟 가치'!$B$12:$L$16,AI$2,0)*$E2252)</f>
        <v>54.300000000000438</v>
      </c>
      <c r="AJ2252">
        <f>VLOOKUP($F2252,'(참고)타워 스텟 가치'!$B$12:$L$16,AJ$2,0)+(VLOOKUP($F2252,'(참고)타워 스텟 가치'!$B$12:$L$16,AJ$2,0)*$E2252)</f>
        <v>0</v>
      </c>
      <c r="AK2252">
        <f>VLOOKUP($F2252,'(참고)타워 스텟 가치'!$B$12:$L$16,AK$2,0)+(VLOOKUP($F2252,'(참고)타워 스텟 가치'!$B$12:$L$16,AK$2,0)*$E2252)</f>
        <v>0</v>
      </c>
      <c r="AL2252">
        <f>VLOOKUP($F2252,'(참고)타워 스텟 가치'!$B$12:$L$16,AL$2,0)+(VLOOKUP($F2252,'(참고)타워 스텟 가치'!$B$12:$L$16,AL$2,0)*$E2252)</f>
        <v>253.40000000000205</v>
      </c>
      <c r="AM2252">
        <f>SUM('스테이지별 몬스터 스텟'!AD2252*'(참고)타워 스텟 가치'!$Q$17,'스테이지별 몬스터 스텟'!AE2252*'(참고)타워 스텟 가치'!$R$17,'스테이지별 몬스터 스텟'!AF2252*'(참고)타워 스텟 가치'!$S$17,'스테이지별 몬스터 스텟'!AG2252*'(참고)타워 스텟 가치'!$T$17,'스테이지별 몬스터 스텟'!AH2252*'(참고)타워 스텟 가치'!$U$17,'스테이지별 몬스터 스텟'!AI2252*'(참고)타워 스텟 가치'!$V$17,'스테이지별 몬스터 스텟'!AJ2252*'(참고)타워 스텟 가치'!$W$17,'스테이지별 몬스터 스텟'!AK2252*'(참고)타워 스텟 가치'!$X$17,'스테이지별 몬스터 스텟'!AL2252*'(참고)타워 스텟 가치'!$Y$17)</f>
        <v>1374554.725000011</v>
      </c>
      <c r="AN2252">
        <v>3</v>
      </c>
    </row>
    <row r="2253" spans="3:40" x14ac:dyDescent="0.3">
      <c r="C2253">
        <v>4</v>
      </c>
      <c r="D2253">
        <f t="shared" si="104"/>
        <v>450</v>
      </c>
      <c r="E2253" s="52">
        <f>VLOOKUP(D2253,'스테이지별 난이도 설정'!B:C,2,0)</f>
        <v>180.00000000000148</v>
      </c>
      <c r="F2253" t="str">
        <f t="shared" si="105"/>
        <v>유니크</v>
      </c>
      <c r="G2253">
        <f t="shared" si="106"/>
        <v>6</v>
      </c>
      <c r="H2253">
        <f>VLOOKUP($F2253,'(참고)타워 스텟 가치'!$B$2:$L$6,H$2,0)+(VLOOKUP($F2253,'(참고)타워 스텟 가치'!$B$2:$L$6,H$2,0)*$E2253)</f>
        <v>4581.5625000000373</v>
      </c>
      <c r="I2253">
        <f>VLOOKUP($F2253,'(참고)타워 스텟 가치'!$B$2:$L$6,I$2,0)+(VLOOKUP($F2253,'(참고)타워 스텟 가치'!$B$2:$L$6,I$2,0)*$E2253)</f>
        <v>916.3125000000075</v>
      </c>
      <c r="J2253">
        <f>VLOOKUP($F2253,'(참고)타워 스텟 가치'!$B$2:$L$6,J$2,0)+(VLOOKUP($F2253,'(참고)타워 스텟 가치'!$B$2:$L$6,J$2,0)*$E2253)</f>
        <v>905000.00000000733</v>
      </c>
      <c r="K2253">
        <f>VLOOKUP($F2253,'(참고)타워 스텟 가치'!$B$2:$L$6,K$2,0)+(VLOOKUP($F2253,'(참고)타워 스텟 가치'!$B$2:$L$6,K$2,0)*$E2253)</f>
        <v>18326.250000000149</v>
      </c>
      <c r="L2253">
        <f>VLOOKUP($F2253,'(참고)타워 스텟 가치'!$B$2:$L$6,L$2,0)+(VLOOKUP($F2253,'(참고)타워 스텟 가치'!$B$2:$L$6,L$2,0)*$E2253)</f>
        <v>305.4375000000025</v>
      </c>
      <c r="M2253">
        <f>VLOOKUP($F2253,'(참고)타워 스텟 가치'!$B$2:$L$6,M$2,0)+(VLOOKUP($F2253,'(참고)타워 스텟 가치'!$B$2:$L$6,M$2,0)*$E2253)</f>
        <v>54.300000000000438</v>
      </c>
      <c r="N2253">
        <f>VLOOKUP($F2253,'(참고)타워 스텟 가치'!$B$2:$L$6,N$2,0)+(VLOOKUP($F2253,'(참고)타워 스텟 가치'!$B$2:$L$6,N$2,0)*$E2253)</f>
        <v>0</v>
      </c>
      <c r="O2253">
        <f>VLOOKUP($F2253,'(참고)타워 스텟 가치'!$B$2:$L$6,O$2,0)+(VLOOKUP($F2253,'(참고)타워 스텟 가치'!$B$2:$L$6,O$2,0)*$E2253)</f>
        <v>0</v>
      </c>
      <c r="P2253">
        <f>VLOOKUP($F2253,'(참고)타워 스텟 가치'!$B$2:$L$6,P$2,0)+(VLOOKUP($F2253,'(참고)타워 스텟 가치'!$B$2:$L$6,P$2,0)*$E2253)</f>
        <v>181.00000000000148</v>
      </c>
      <c r="Q2253">
        <f>SUM('스테이지별 몬스터 스텟'!H2253*'(참고)타워 스텟 가치'!$Q$17,'스테이지별 몬스터 스텟'!I2253*'(참고)타워 스텟 가치'!$R$17,'스테이지별 몬스터 스텟'!J2253*'(참고)타워 스텟 가치'!$S$17,'스테이지별 몬스터 스텟'!K2253*'(참고)타워 스텟 가치'!$T$17,'스테이지별 몬스터 스텟'!L2253*'(참고)타워 스텟 가치'!$U$17,'스테이지별 몬스터 스텟'!M2253*'(참고)타워 스텟 가치'!$V$17,'스테이지별 몬스터 스텟'!N2253*'(참고)타워 스텟 가치'!$W$17,'스테이지별 몬스터 스텟'!O2253*'(참고)타워 스텟 가치'!$X$17,'스테이지별 몬스터 스텟'!P2253*'(참고)타워 스텟 가치'!$Y$17)</f>
        <v>1405717.2687500112</v>
      </c>
      <c r="R2253">
        <v>1</v>
      </c>
      <c r="S2253">
        <f>VLOOKUP($F2253,'(참고)타워 스텟 가치'!$B$7:$L$11,S$2,0)+(VLOOKUP($F2253,'(참고)타워 스텟 가치'!$B$7:$L$11,S$2,0)*$E2253)</f>
        <v>1527.1875000000125</v>
      </c>
      <c r="T2253">
        <f>VLOOKUP($F2253,'(참고)타워 스텟 가치'!$B$7:$L$11,T$2,0)+(VLOOKUP($F2253,'(참고)타워 스텟 가치'!$B$7:$L$11,T$2,0)*$E2253)</f>
        <v>2748.9375000000223</v>
      </c>
      <c r="U2253">
        <f>VLOOKUP($F2253,'(참고)타워 스텟 가치'!$B$7:$L$11,U$2,0)+(VLOOKUP($F2253,'(참고)타워 스텟 가치'!$B$7:$L$11,U$2,0)*$E2253)</f>
        <v>905000.00000000733</v>
      </c>
      <c r="V2253">
        <f>VLOOKUP($F2253,'(참고)타워 스텟 가치'!$B$7:$L$11,V$2,0)+(VLOOKUP($F2253,'(참고)타워 스텟 가치'!$B$7:$L$11,V$2,0)*$E2253)</f>
        <v>18326.250000000149</v>
      </c>
      <c r="W2253">
        <f>VLOOKUP($F2253,'(참고)타워 스텟 가치'!$B$7:$L$11,W$2,0)+(VLOOKUP($F2253,'(참고)타워 스텟 가치'!$B$7:$L$11,W$2,0)*$E2253)</f>
        <v>305.4375000000025</v>
      </c>
      <c r="X2253">
        <f>VLOOKUP($F2253,'(참고)타워 스텟 가치'!$B$7:$L$11,X$2,0)+(VLOOKUP($F2253,'(참고)타워 스텟 가치'!$B$7:$L$11,X$2,0)*$E2253)</f>
        <v>54.300000000000438</v>
      </c>
      <c r="Y2253">
        <f>VLOOKUP($F2253,'(참고)타워 스텟 가치'!$B$7:$L$11,Y$2,0)+(VLOOKUP($F2253,'(참고)타워 스텟 가치'!$B$7:$L$11,Y$2,0)*$E2253)</f>
        <v>0</v>
      </c>
      <c r="Z2253">
        <f>VLOOKUP($F2253,'(참고)타워 스텟 가치'!$B$7:$L$11,Z$2,0)+(VLOOKUP($F2253,'(참고)타워 스텟 가치'!$B$7:$L$11,Z$2,0)*$E2253)</f>
        <v>0</v>
      </c>
      <c r="AA2253">
        <f>VLOOKUP($F2253,'(참고)타워 스텟 가치'!$B$7:$L$11,AA$2,0)+(VLOOKUP($F2253,'(참고)타워 스텟 가치'!$B$7:$L$11,AA$2,0)*$E2253)</f>
        <v>181.00000000000148</v>
      </c>
      <c r="AB2253">
        <f>SUM('스테이지별 몬스터 스텟'!S2253*'(참고)타워 스텟 가치'!$Q$17,'스테이지별 몬스터 스텟'!T2253*'(참고)타워 스텟 가치'!$R$17,'스테이지별 몬스터 스텟'!U2253*'(참고)타워 스텟 가치'!$S$17,'스테이지별 몬스터 스텟'!V2253*'(참고)타워 스텟 가치'!$T$17,'스테이지별 몬스터 스텟'!W2253*'(참고)타워 스텟 가치'!$U$17,'스테이지별 몬스터 스텟'!X2253*'(참고)타워 스텟 가치'!$V$17,'스테이지별 몬스터 스텟'!Y2253*'(참고)타워 스텟 가치'!$W$17,'스테이지별 몬스터 스텟'!Z2253*'(참고)타워 스텟 가치'!$X$17,'스테이지별 몬스터 스텟'!AA2253*'(참고)타워 스텟 가치'!$Y$17)</f>
        <v>1402357.4562500112</v>
      </c>
      <c r="AC2253">
        <v>2</v>
      </c>
      <c r="AD2253">
        <f>VLOOKUP($F2253,'(참고)타워 스텟 가치'!$B$12:$L$16,AD$2,0)+(VLOOKUP($F2253,'(참고)타워 스텟 가치'!$B$12:$L$16,AD$2,0)*$E2253)</f>
        <v>1527.1875000000125</v>
      </c>
      <c r="AE2253">
        <f>VLOOKUP($F2253,'(참고)타워 스텟 가치'!$B$12:$L$16,AE$2,0)+(VLOOKUP($F2253,'(참고)타워 스텟 가치'!$B$12:$L$16,AE$2,0)*$E2253)</f>
        <v>1832.625000000015</v>
      </c>
      <c r="AF2253">
        <f>VLOOKUP($F2253,'(참고)타워 스텟 가치'!$B$12:$L$16,AF$2,0)+(VLOOKUP($F2253,'(참고)타워 스텟 가치'!$B$12:$L$16,AF$2,0)*$E2253)</f>
        <v>905000.00000000733</v>
      </c>
      <c r="AG2253">
        <f>VLOOKUP($F2253,'(참고)타워 스텟 가치'!$B$12:$L$16,AG$2,0)+(VLOOKUP($F2253,'(참고)타워 스텟 가치'!$B$12:$L$16,AG$2,0)*$E2253)</f>
        <v>9163.1250000000746</v>
      </c>
      <c r="AH2253">
        <f>VLOOKUP($F2253,'(참고)타워 스텟 가치'!$B$12:$L$16,AH$2,0)+(VLOOKUP($F2253,'(참고)타워 스텟 가치'!$B$12:$L$16,AH$2,0)*$E2253)</f>
        <v>305.4375000000025</v>
      </c>
      <c r="AI2253">
        <f>VLOOKUP($F2253,'(참고)타워 스텟 가치'!$B$12:$L$16,AI$2,0)+(VLOOKUP($F2253,'(참고)타워 스텟 가치'!$B$12:$L$16,AI$2,0)*$E2253)</f>
        <v>54.300000000000438</v>
      </c>
      <c r="AJ2253">
        <f>VLOOKUP($F2253,'(참고)타워 스텟 가치'!$B$12:$L$16,AJ$2,0)+(VLOOKUP($F2253,'(참고)타워 스텟 가치'!$B$12:$L$16,AJ$2,0)*$E2253)</f>
        <v>0</v>
      </c>
      <c r="AK2253">
        <f>VLOOKUP($F2253,'(참고)타워 스텟 가치'!$B$12:$L$16,AK$2,0)+(VLOOKUP($F2253,'(참고)타워 스텟 가치'!$B$12:$L$16,AK$2,0)*$E2253)</f>
        <v>0</v>
      </c>
      <c r="AL2253">
        <f>VLOOKUP($F2253,'(참고)타워 스텟 가치'!$B$12:$L$16,AL$2,0)+(VLOOKUP($F2253,'(참고)타워 스텟 가치'!$B$12:$L$16,AL$2,0)*$E2253)</f>
        <v>362.00000000000296</v>
      </c>
      <c r="AM2253">
        <f>SUM('스테이지별 몬스터 스텟'!AD2253*'(참고)타워 스텟 가치'!$Q$17,'스테이지별 몬스터 스텟'!AE2253*'(참고)타워 스텟 가치'!$R$17,'스테이지별 몬스터 스텟'!AF2253*'(참고)타워 스텟 가치'!$S$17,'스테이지별 몬스터 스텟'!AG2253*'(참고)타워 스텟 가치'!$T$17,'스테이지별 몬스터 스텟'!AH2253*'(참고)타워 스텟 가치'!$U$17,'스테이지별 몬스터 스텟'!AI2253*'(참고)타워 스텟 가치'!$V$17,'스테이지별 몬스터 스텟'!AJ2253*'(참고)타워 스텟 가치'!$W$17,'스테이지별 몬스터 스텟'!AK2253*'(참고)타워 스텟 가치'!$X$17,'스테이지별 몬스터 스텟'!AL2253*'(참고)타워 스텟 가치'!$Y$17)</f>
        <v>1383018.7375000112</v>
      </c>
      <c r="AN2253">
        <v>3</v>
      </c>
    </row>
    <row r="2254" spans="3:40" x14ac:dyDescent="0.3">
      <c r="C2254">
        <v>5</v>
      </c>
      <c r="D2254">
        <f t="shared" si="104"/>
        <v>450</v>
      </c>
      <c r="E2254" s="52">
        <f>VLOOKUP(D2254,'스테이지별 난이도 설정'!B:C,2,0)</f>
        <v>180.00000000000148</v>
      </c>
      <c r="F2254" t="str">
        <f t="shared" si="105"/>
        <v>스페셜</v>
      </c>
      <c r="G2254">
        <f t="shared" si="106"/>
        <v>6</v>
      </c>
      <c r="H2254">
        <f>VLOOKUP($F2254,'(참고)타워 스텟 가치'!$B$2:$L$6,H$2,0)+(VLOOKUP($F2254,'(참고)타워 스텟 가치'!$B$2:$L$6,H$2,0)*$E2254)</f>
        <v>6872.3437500000564</v>
      </c>
      <c r="I2254">
        <f>VLOOKUP($F2254,'(참고)타워 스텟 가치'!$B$2:$L$6,I$2,0)+(VLOOKUP($F2254,'(참고)타워 스텟 가치'!$B$2:$L$6,I$2,0)*$E2254)</f>
        <v>1374.4687500000111</v>
      </c>
      <c r="J2254">
        <f>VLOOKUP($F2254,'(참고)타워 스텟 가치'!$B$2:$L$6,J$2,0)+(VLOOKUP($F2254,'(참고)타워 스텟 가치'!$B$2:$L$6,J$2,0)*$E2254)</f>
        <v>905000.00000000733</v>
      </c>
      <c r="K2254">
        <f>VLOOKUP($F2254,'(참고)타워 스텟 가치'!$B$2:$L$6,K$2,0)+(VLOOKUP($F2254,'(참고)타워 스텟 가치'!$B$2:$L$6,K$2,0)*$E2254)</f>
        <v>27489.375000000226</v>
      </c>
      <c r="L2254">
        <f>VLOOKUP($F2254,'(참고)타워 스텟 가치'!$B$2:$L$6,L$2,0)+(VLOOKUP($F2254,'(참고)타워 스텟 가치'!$B$2:$L$6,L$2,0)*$E2254)</f>
        <v>458.15625000000375</v>
      </c>
      <c r="M2254">
        <f>VLOOKUP($F2254,'(참고)타워 스텟 가치'!$B$2:$L$6,M$2,0)+(VLOOKUP($F2254,'(참고)타워 스텟 가치'!$B$2:$L$6,M$2,0)*$E2254)</f>
        <v>54.300000000000438</v>
      </c>
      <c r="N2254">
        <f>VLOOKUP($F2254,'(참고)타워 스텟 가치'!$B$2:$L$6,N$2,0)+(VLOOKUP($F2254,'(참고)타워 스텟 가치'!$B$2:$L$6,N$2,0)*$E2254)</f>
        <v>0</v>
      </c>
      <c r="O2254">
        <f>VLOOKUP($F2254,'(참고)타워 스텟 가치'!$B$2:$L$6,O$2,0)+(VLOOKUP($F2254,'(참고)타워 스텟 가치'!$B$2:$L$6,O$2,0)*$E2254)</f>
        <v>0</v>
      </c>
      <c r="P2254">
        <f>VLOOKUP($F2254,'(참고)타워 스텟 가치'!$B$2:$L$6,P$2,0)+(VLOOKUP($F2254,'(참고)타워 스텟 가치'!$B$2:$L$6,P$2,0)*$E2254)</f>
        <v>181.00000000000148</v>
      </c>
      <c r="Q2254">
        <f>SUM('스테이지별 몬스터 스텟'!H2254*'(참고)타워 스텟 가치'!$Q$17,'스테이지별 몬스터 스텟'!I2254*'(참고)타워 스텟 가치'!$R$17,'스테이지별 몬스터 스텟'!J2254*'(참고)타워 스텟 가치'!$S$17,'스테이지별 몬스터 스텟'!K2254*'(참고)타워 스텟 가치'!$T$17,'스테이지별 몬스터 스텟'!L2254*'(참고)타워 스텟 가치'!$U$17,'스테이지별 몬스터 스텟'!M2254*'(참고)타워 스텟 가치'!$V$17,'스테이지별 몬스터 스텟'!N2254*'(참고)타워 스텟 가치'!$W$17,'스테이지별 몬스터 스텟'!O2254*'(참고)타워 스텟 가치'!$X$17,'스테이지별 몬스터 스텟'!P2254*'(참고)타워 스텟 가치'!$Y$17)</f>
        <v>1429617.7531250117</v>
      </c>
      <c r="R2254">
        <v>1</v>
      </c>
      <c r="S2254">
        <f>VLOOKUP($F2254,'(참고)타워 스텟 가치'!$B$7:$L$11,S$2,0)+(VLOOKUP($F2254,'(참고)타워 스텟 가치'!$B$7:$L$11,S$2,0)*$E2254)</f>
        <v>2290.7812500000186</v>
      </c>
      <c r="T2254">
        <f>VLOOKUP($F2254,'(참고)타워 스텟 가치'!$B$7:$L$11,T$2,0)+(VLOOKUP($F2254,'(참고)타워 스텟 가치'!$B$7:$L$11,T$2,0)*$E2254)</f>
        <v>4123.4062500000337</v>
      </c>
      <c r="U2254">
        <f>VLOOKUP($F2254,'(참고)타워 스텟 가치'!$B$7:$L$11,U$2,0)+(VLOOKUP($F2254,'(참고)타워 스텟 가치'!$B$7:$L$11,U$2,0)*$E2254)</f>
        <v>905000.00000000733</v>
      </c>
      <c r="V2254">
        <f>VLOOKUP($F2254,'(참고)타워 스텟 가치'!$B$7:$L$11,V$2,0)+(VLOOKUP($F2254,'(참고)타워 스텟 가치'!$B$7:$L$11,V$2,0)*$E2254)</f>
        <v>27489.375000000226</v>
      </c>
      <c r="W2254">
        <f>VLOOKUP($F2254,'(참고)타워 스텟 가치'!$B$7:$L$11,W$2,0)+(VLOOKUP($F2254,'(참고)타워 스텟 가치'!$B$7:$L$11,W$2,0)*$E2254)</f>
        <v>458.15625000000375</v>
      </c>
      <c r="X2254">
        <f>VLOOKUP($F2254,'(참고)타워 스텟 가치'!$B$7:$L$11,X$2,0)+(VLOOKUP($F2254,'(참고)타워 스텟 가치'!$B$7:$L$11,X$2,0)*$E2254)</f>
        <v>54.300000000000438</v>
      </c>
      <c r="Y2254">
        <f>VLOOKUP($F2254,'(참고)타워 스텟 가치'!$B$7:$L$11,Y$2,0)+(VLOOKUP($F2254,'(참고)타워 스텟 가치'!$B$7:$L$11,Y$2,0)*$E2254)</f>
        <v>0</v>
      </c>
      <c r="Z2254">
        <f>VLOOKUP($F2254,'(참고)타워 스텟 가치'!$B$7:$L$11,Z$2,0)+(VLOOKUP($F2254,'(참고)타워 스텟 가치'!$B$7:$L$11,Z$2,0)*$E2254)</f>
        <v>0</v>
      </c>
      <c r="AA2254">
        <f>VLOOKUP($F2254,'(참고)타워 스텟 가치'!$B$7:$L$11,AA$2,0)+(VLOOKUP($F2254,'(참고)타워 스텟 가치'!$B$7:$L$11,AA$2,0)*$E2254)</f>
        <v>181.00000000000148</v>
      </c>
      <c r="AB2254">
        <f>SUM('스테이지별 몬스터 스텟'!S2254*'(참고)타워 스텟 가치'!$Q$17,'스테이지별 몬스터 스텟'!T2254*'(참고)타워 스텟 가치'!$R$17,'스테이지별 몬스터 스텟'!U2254*'(참고)타워 스텟 가치'!$S$17,'스테이지별 몬스터 스텟'!V2254*'(참고)타워 스텟 가치'!$T$17,'스테이지별 몬스터 스텟'!W2254*'(참고)타워 스텟 가치'!$U$17,'스테이지별 몬스터 스텟'!X2254*'(참고)타워 스텟 가치'!$V$17,'스테이지별 몬스터 스텟'!Y2254*'(참고)타워 스텟 가치'!$W$17,'스테이지별 몬스터 스텟'!Z2254*'(참고)타워 스텟 가치'!$X$17,'스테이지별 몬스터 스텟'!AA2254*'(참고)타워 스텟 가치'!$Y$17)</f>
        <v>1424578.0343750115</v>
      </c>
      <c r="AC2254">
        <v>2</v>
      </c>
      <c r="AD2254">
        <f>VLOOKUP($F2254,'(참고)타워 스텟 가치'!$B$12:$L$16,AD$2,0)+(VLOOKUP($F2254,'(참고)타워 스텟 가치'!$B$12:$L$16,AD$2,0)*$E2254)</f>
        <v>2290.7812500000186</v>
      </c>
      <c r="AE2254">
        <f>VLOOKUP($F2254,'(참고)타워 스텟 가치'!$B$12:$L$16,AE$2,0)+(VLOOKUP($F2254,'(참고)타워 스텟 가치'!$B$12:$L$16,AE$2,0)*$E2254)</f>
        <v>2748.9375000000223</v>
      </c>
      <c r="AF2254">
        <f>VLOOKUP($F2254,'(참고)타워 스텟 가치'!$B$12:$L$16,AF$2,0)+(VLOOKUP($F2254,'(참고)타워 스텟 가치'!$B$12:$L$16,AF$2,0)*$E2254)</f>
        <v>905000.00000000733</v>
      </c>
      <c r="AG2254">
        <f>VLOOKUP($F2254,'(참고)타워 스텟 가치'!$B$12:$L$16,AG$2,0)+(VLOOKUP($F2254,'(참고)타워 스텟 가치'!$B$12:$L$16,AG$2,0)*$E2254)</f>
        <v>13744.687500000113</v>
      </c>
      <c r="AH2254">
        <f>VLOOKUP($F2254,'(참고)타워 스텟 가치'!$B$12:$L$16,AH$2,0)+(VLOOKUP($F2254,'(참고)타워 스텟 가치'!$B$12:$L$16,AH$2,0)*$E2254)</f>
        <v>458.15625000000375</v>
      </c>
      <c r="AI2254">
        <f>VLOOKUP($F2254,'(참고)타워 스텟 가치'!$B$12:$L$16,AI$2,0)+(VLOOKUP($F2254,'(참고)타워 스텟 가치'!$B$12:$L$16,AI$2,0)*$E2254)</f>
        <v>54.300000000000438</v>
      </c>
      <c r="AJ2254">
        <f>VLOOKUP($F2254,'(참고)타워 스텟 가치'!$B$12:$L$16,AJ$2,0)+(VLOOKUP($F2254,'(참고)타워 스텟 가치'!$B$12:$L$16,AJ$2,0)*$E2254)</f>
        <v>0</v>
      </c>
      <c r="AK2254">
        <f>VLOOKUP($F2254,'(참고)타워 스텟 가치'!$B$12:$L$16,AK$2,0)+(VLOOKUP($F2254,'(참고)타워 스텟 가치'!$B$12:$L$16,AK$2,0)*$E2254)</f>
        <v>0</v>
      </c>
      <c r="AL2254">
        <f>VLOOKUP($F2254,'(참고)타워 스텟 가치'!$B$12:$L$16,AL$2,0)+(VLOOKUP($F2254,'(참고)타워 스텟 가치'!$B$12:$L$16,AL$2,0)*$E2254)</f>
        <v>362.00000000000296</v>
      </c>
      <c r="AM2254">
        <f>SUM('스테이지별 몬스터 스텟'!AD2254*'(참고)타워 스텟 가치'!$Q$17,'스테이지별 몬스터 스텟'!AE2254*'(참고)타워 스텟 가치'!$R$17,'스테이지별 몬스터 스텟'!AF2254*'(참고)타워 스텟 가치'!$S$17,'스테이지별 몬스터 스텟'!AG2254*'(참고)타워 스텟 가치'!$T$17,'스테이지별 몬스터 스텟'!AH2254*'(참고)타워 스텟 가치'!$U$17,'스테이지별 몬스터 스텟'!AI2254*'(참고)타워 스텟 가치'!$V$17,'스테이지별 몬스터 스텟'!AJ2254*'(참고)타워 스텟 가치'!$W$17,'스테이지별 몬스터 스텟'!AK2254*'(참고)타워 스텟 가치'!$X$17,'스테이지별 몬스터 스텟'!AL2254*'(참고)타워 스텟 가치'!$Y$17)</f>
        <v>1395388.9562500112</v>
      </c>
      <c r="AN2254">
        <v>3</v>
      </c>
    </row>
    <row r="2255" spans="3:40" x14ac:dyDescent="0.3">
      <c r="C2255">
        <v>1</v>
      </c>
      <c r="D2255">
        <f t="shared" si="104"/>
        <v>451</v>
      </c>
      <c r="E2255" s="52">
        <f>VLOOKUP(D2255,'스테이지별 난이도 설정'!B:C,2,0)</f>
        <v>180.40000000000148</v>
      </c>
      <c r="F2255" t="str">
        <f t="shared" si="105"/>
        <v>일반</v>
      </c>
      <c r="G2255">
        <f t="shared" si="106"/>
        <v>6</v>
      </c>
      <c r="H2255">
        <f>VLOOKUP($F2255,'(참고)타워 스텟 가치'!$B$2:$L$6,H$2,0)+(VLOOKUP($F2255,'(참고)타워 스텟 가치'!$B$2:$L$6,H$2,0)*$E2255)</f>
        <v>1360.5000000000111</v>
      </c>
      <c r="I2255">
        <f>VLOOKUP($F2255,'(참고)타워 스텟 가치'!$B$2:$L$6,I$2,0)+(VLOOKUP($F2255,'(참고)타워 스텟 가치'!$B$2:$L$6,I$2,0)*$E2255)</f>
        <v>272.10000000000224</v>
      </c>
      <c r="J2255">
        <f>VLOOKUP($F2255,'(참고)타워 스텟 가치'!$B$2:$L$6,J$2,0)+(VLOOKUP($F2255,'(참고)타워 스텟 가치'!$B$2:$L$6,J$2,0)*$E2255)</f>
        <v>907000.00000000745</v>
      </c>
      <c r="K2255">
        <f>VLOOKUP($F2255,'(참고)타워 스텟 가치'!$B$2:$L$6,K$2,0)+(VLOOKUP($F2255,'(참고)타워 스텟 가치'!$B$2:$L$6,K$2,0)*$E2255)</f>
        <v>5442.0000000000446</v>
      </c>
      <c r="L2255">
        <f>VLOOKUP($F2255,'(참고)타워 스텟 가치'!$B$2:$L$6,L$2,0)+(VLOOKUP($F2255,'(참고)타워 스텟 가치'!$B$2:$L$6,L$2,0)*$E2255)</f>
        <v>90.700000000000742</v>
      </c>
      <c r="M2255">
        <f>VLOOKUP($F2255,'(참고)타워 스텟 가치'!$B$2:$L$6,M$2,0)+(VLOOKUP($F2255,'(참고)타워 스텟 가치'!$B$2:$L$6,M$2,0)*$E2255)</f>
        <v>54.420000000000442</v>
      </c>
      <c r="N2255">
        <f>VLOOKUP($F2255,'(참고)타워 스텟 가치'!$B$2:$L$6,N$2,0)+(VLOOKUP($F2255,'(참고)타워 스텟 가치'!$B$2:$L$6,N$2,0)*$E2255)</f>
        <v>0</v>
      </c>
      <c r="O2255">
        <f>VLOOKUP($F2255,'(참고)타워 스텟 가치'!$B$2:$L$6,O$2,0)+(VLOOKUP($F2255,'(참고)타워 스텟 가치'!$B$2:$L$6,O$2,0)*$E2255)</f>
        <v>0</v>
      </c>
      <c r="P2255">
        <f>VLOOKUP($F2255,'(참고)타워 스텟 가치'!$B$2:$L$6,P$2,0)+(VLOOKUP($F2255,'(참고)타워 스텟 가치'!$B$2:$L$6,P$2,0)*$E2255)</f>
        <v>126.98000000000103</v>
      </c>
      <c r="Q2255">
        <f>SUM('스테이지별 몬스터 스텟'!H2255*'(참고)타워 스텟 가치'!$Q$17,'스테이지별 몬스터 스텟'!I2255*'(참고)타워 스텟 가치'!$R$17,'스테이지별 몬스터 스텟'!J2255*'(참고)타워 스텟 가치'!$S$17,'스테이지별 몬스터 스텟'!K2255*'(참고)타워 스텟 가치'!$T$17,'스테이지별 몬스터 스텟'!L2255*'(참고)타워 스텟 가치'!$U$17,'스테이지별 몬스터 스텟'!M2255*'(참고)타워 스텟 가치'!$V$17,'스테이지별 몬스터 스텟'!N2255*'(참고)타워 스텟 가치'!$W$17,'스테이지별 몬스터 스텟'!O2255*'(참고)타워 스텟 가치'!$X$17,'스테이지별 몬스터 스텟'!P2255*'(참고)타워 스텟 가치'!$Y$17)</f>
        <v>1375002.9300000111</v>
      </c>
      <c r="R2255">
        <v>1</v>
      </c>
      <c r="S2255">
        <f>VLOOKUP($F2255,'(참고)타워 스텟 가치'!$B$7:$L$11,S$2,0)+(VLOOKUP($F2255,'(참고)타워 스텟 가치'!$B$7:$L$11,S$2,0)*$E2255)</f>
        <v>453.50000000000369</v>
      </c>
      <c r="T2255">
        <f>VLOOKUP($F2255,'(참고)타워 스텟 가치'!$B$7:$L$11,T$2,0)+(VLOOKUP($F2255,'(참고)타워 스텟 가치'!$B$7:$L$11,T$2,0)*$E2255)</f>
        <v>816.30000000000666</v>
      </c>
      <c r="U2255">
        <f>VLOOKUP($F2255,'(참고)타워 스텟 가치'!$B$7:$L$11,U$2,0)+(VLOOKUP($F2255,'(참고)타워 스텟 가치'!$B$7:$L$11,U$2,0)*$E2255)</f>
        <v>907000.00000000745</v>
      </c>
      <c r="V2255">
        <f>VLOOKUP($F2255,'(참고)타워 스텟 가치'!$B$7:$L$11,V$2,0)+(VLOOKUP($F2255,'(참고)타워 스텟 가치'!$B$7:$L$11,V$2,0)*$E2255)</f>
        <v>5442.0000000000446</v>
      </c>
      <c r="W2255">
        <f>VLOOKUP($F2255,'(참고)타워 스텟 가치'!$B$7:$L$11,W$2,0)+(VLOOKUP($F2255,'(참고)타워 스텟 가치'!$B$7:$L$11,W$2,0)*$E2255)</f>
        <v>90.700000000000742</v>
      </c>
      <c r="X2255">
        <f>VLOOKUP($F2255,'(참고)타워 스텟 가치'!$B$7:$L$11,X$2,0)+(VLOOKUP($F2255,'(참고)타워 스텟 가치'!$B$7:$L$11,X$2,0)*$E2255)</f>
        <v>54.420000000000442</v>
      </c>
      <c r="Y2255">
        <f>VLOOKUP($F2255,'(참고)타워 스텟 가치'!$B$7:$L$11,Y$2,0)+(VLOOKUP($F2255,'(참고)타워 스텟 가치'!$B$7:$L$11,Y$2,0)*$E2255)</f>
        <v>0</v>
      </c>
      <c r="Z2255">
        <f>VLOOKUP($F2255,'(참고)타워 스텟 가치'!$B$7:$L$11,Z$2,0)+(VLOOKUP($F2255,'(참고)타워 스텟 가치'!$B$7:$L$11,Z$2,0)*$E2255)</f>
        <v>0</v>
      </c>
      <c r="AA2255">
        <f>VLOOKUP($F2255,'(참고)타워 스텟 가치'!$B$7:$L$11,AA$2,0)+(VLOOKUP($F2255,'(참고)타워 스텟 가치'!$B$7:$L$11,AA$2,0)*$E2255)</f>
        <v>126.98000000000103</v>
      </c>
      <c r="AB2255">
        <f>SUM('스테이지별 몬스터 스텟'!S2255*'(참고)타워 스텟 가치'!$Q$17,'스테이지별 몬스터 스텟'!T2255*'(참고)타워 스텟 가치'!$R$17,'스테이지별 몬스터 스텟'!U2255*'(참고)타워 스텟 가치'!$S$17,'스테이지별 몬스터 스텟'!V2255*'(참고)타워 스텟 가치'!$T$17,'스테이지별 몬스터 스텟'!W2255*'(참고)타워 스텟 가치'!$U$17,'스테이지별 몬스터 스텟'!X2255*'(참고)타워 스텟 가치'!$V$17,'스테이지별 몬스터 스텟'!Y2255*'(참고)타워 스텟 가치'!$W$17,'스테이지별 몬스터 스텟'!Z2255*'(참고)타워 스텟 가치'!$X$17,'스테이지별 몬스터 스텟'!AA2255*'(참고)타워 스텟 가치'!$Y$17)</f>
        <v>1374005.2300000109</v>
      </c>
      <c r="AC2255">
        <v>2</v>
      </c>
      <c r="AD2255">
        <f>VLOOKUP($F2255,'(참고)타워 스텟 가치'!$B$12:$L$16,AD$2,0)+(VLOOKUP($F2255,'(참고)타워 스텟 가치'!$B$12:$L$16,AD$2,0)*$E2255)</f>
        <v>453.50000000000369</v>
      </c>
      <c r="AE2255">
        <f>VLOOKUP($F2255,'(참고)타워 스텟 가치'!$B$12:$L$16,AE$2,0)+(VLOOKUP($F2255,'(참고)타워 스텟 가치'!$B$12:$L$16,AE$2,0)*$E2255)</f>
        <v>544.20000000000448</v>
      </c>
      <c r="AF2255">
        <f>VLOOKUP($F2255,'(참고)타워 스텟 가치'!$B$12:$L$16,AF$2,0)+(VLOOKUP($F2255,'(참고)타워 스텟 가치'!$B$12:$L$16,AF$2,0)*$E2255)</f>
        <v>907000.00000000745</v>
      </c>
      <c r="AG2255">
        <f>VLOOKUP($F2255,'(참고)타워 스텟 가치'!$B$12:$L$16,AG$2,0)+(VLOOKUP($F2255,'(참고)타워 스텟 가치'!$B$12:$L$16,AG$2,0)*$E2255)</f>
        <v>2721.0000000000223</v>
      </c>
      <c r="AH2255">
        <f>VLOOKUP($F2255,'(참고)타워 스텟 가치'!$B$12:$L$16,AH$2,0)+(VLOOKUP($F2255,'(참고)타워 스텟 가치'!$B$12:$L$16,AH$2,0)*$E2255)</f>
        <v>90.700000000000742</v>
      </c>
      <c r="AI2255">
        <f>VLOOKUP($F2255,'(참고)타워 스텟 가치'!$B$12:$L$16,AI$2,0)+(VLOOKUP($F2255,'(참고)타워 스텟 가치'!$B$12:$L$16,AI$2,0)*$E2255)</f>
        <v>54.420000000000442</v>
      </c>
      <c r="AJ2255">
        <f>VLOOKUP($F2255,'(참고)타워 스텟 가치'!$B$12:$L$16,AJ$2,0)+(VLOOKUP($F2255,'(참고)타워 스텟 가치'!$B$12:$L$16,AJ$2,0)*$E2255)</f>
        <v>0</v>
      </c>
      <c r="AK2255">
        <f>VLOOKUP($F2255,'(참고)타워 스텟 가치'!$B$12:$L$16,AK$2,0)+(VLOOKUP($F2255,'(참고)타워 스텟 가치'!$B$12:$L$16,AK$2,0)*$E2255)</f>
        <v>0</v>
      </c>
      <c r="AL2255">
        <f>VLOOKUP($F2255,'(참고)타워 스텟 가치'!$B$12:$L$16,AL$2,0)+(VLOOKUP($F2255,'(참고)타워 스텟 가치'!$B$12:$L$16,AL$2,0)*$E2255)</f>
        <v>253.96000000000205</v>
      </c>
      <c r="AM2255">
        <f>SUM('스테이지별 몬스터 스텟'!AD2255*'(참고)타워 스텟 가치'!$Q$17,'스테이지별 몬스터 스텟'!AE2255*'(참고)타워 스텟 가치'!$R$17,'스테이지별 몬스터 스텟'!AF2255*'(참고)타워 스텟 가치'!$S$17,'스테이지별 몬스터 스텟'!AG2255*'(참고)타워 스텟 가치'!$T$17,'스테이지별 몬스터 스텟'!AH2255*'(참고)타워 스텟 가치'!$U$17,'스테이지별 몬스터 스텟'!AI2255*'(참고)타워 스텟 가치'!$V$17,'스테이지별 몬스터 스텟'!AJ2255*'(참고)타워 스텟 가치'!$W$17,'스테이지별 몬스터 스텟'!AK2255*'(참고)타워 스텟 가치'!$X$17,'스테이지별 몬스터 스텟'!AL2255*'(참고)타워 스텟 가치'!$Y$17)</f>
        <v>1368409.040000011</v>
      </c>
      <c r="AN2255">
        <v>3</v>
      </c>
    </row>
    <row r="2256" spans="3:40" x14ac:dyDescent="0.3">
      <c r="C2256">
        <v>2</v>
      </c>
      <c r="D2256">
        <f t="shared" ref="D2256:D2319" si="107">D2251+1</f>
        <v>451</v>
      </c>
      <c r="E2256" s="52">
        <f>VLOOKUP(D2256,'스테이지별 난이도 설정'!B:C,2,0)</f>
        <v>180.40000000000148</v>
      </c>
      <c r="F2256" t="str">
        <f t="shared" ref="F2256:F2319" si="108">F2251</f>
        <v>레어</v>
      </c>
      <c r="G2256">
        <f t="shared" si="106"/>
        <v>6</v>
      </c>
      <c r="H2256">
        <f>VLOOKUP($F2256,'(참고)타워 스텟 가치'!$B$2:$L$6,H$2,0)+(VLOOKUP($F2256,'(참고)타워 스텟 가치'!$B$2:$L$6,H$2,0)*$E2256)</f>
        <v>2040.7500000000166</v>
      </c>
      <c r="I2256">
        <f>VLOOKUP($F2256,'(참고)타워 스텟 가치'!$B$2:$L$6,I$2,0)+(VLOOKUP($F2256,'(참고)타워 스텟 가치'!$B$2:$L$6,I$2,0)*$E2256)</f>
        <v>408.15000000000333</v>
      </c>
      <c r="J2256">
        <f>VLOOKUP($F2256,'(참고)타워 스텟 가치'!$B$2:$L$6,J$2,0)+(VLOOKUP($F2256,'(참고)타워 스텟 가치'!$B$2:$L$6,J$2,0)*$E2256)</f>
        <v>907000.00000000745</v>
      </c>
      <c r="K2256">
        <f>VLOOKUP($F2256,'(참고)타워 스텟 가치'!$B$2:$L$6,K$2,0)+(VLOOKUP($F2256,'(참고)타워 스텟 가치'!$B$2:$L$6,K$2,0)*$E2256)</f>
        <v>8163.0000000000664</v>
      </c>
      <c r="L2256">
        <f>VLOOKUP($F2256,'(참고)타워 스텟 가치'!$B$2:$L$6,L$2,0)+(VLOOKUP($F2256,'(참고)타워 스텟 가치'!$B$2:$L$6,L$2,0)*$E2256)</f>
        <v>136.05000000000112</v>
      </c>
      <c r="M2256">
        <f>VLOOKUP($F2256,'(참고)타워 스텟 가치'!$B$2:$L$6,M$2,0)+(VLOOKUP($F2256,'(참고)타워 스텟 가치'!$B$2:$L$6,M$2,0)*$E2256)</f>
        <v>54.420000000000442</v>
      </c>
      <c r="N2256">
        <f>VLOOKUP($F2256,'(참고)타워 스텟 가치'!$B$2:$L$6,N$2,0)+(VLOOKUP($F2256,'(참고)타워 스텟 가치'!$B$2:$L$6,N$2,0)*$E2256)</f>
        <v>0</v>
      </c>
      <c r="O2256">
        <f>VLOOKUP($F2256,'(참고)타워 스텟 가치'!$B$2:$L$6,O$2,0)+(VLOOKUP($F2256,'(참고)타워 스텟 가치'!$B$2:$L$6,O$2,0)*$E2256)</f>
        <v>0</v>
      </c>
      <c r="P2256">
        <f>VLOOKUP($F2256,'(참고)타워 스텟 가치'!$B$2:$L$6,P$2,0)+(VLOOKUP($F2256,'(참고)타워 스텟 가치'!$B$2:$L$6,P$2,0)*$E2256)</f>
        <v>126.98000000000103</v>
      </c>
      <c r="Q2256">
        <f>SUM('스테이지별 몬스터 스텟'!H2256*'(참고)타워 스텟 가치'!$Q$17,'스테이지별 몬스터 스텟'!I2256*'(참고)타워 스텟 가치'!$R$17,'스테이지별 몬스터 스텟'!J2256*'(참고)타워 스텟 가치'!$S$17,'스테이지별 몬스터 스텟'!K2256*'(참고)타워 스텟 가치'!$T$17,'스테이지별 몬스터 스텟'!L2256*'(참고)타워 스텟 가치'!$U$17,'스테이지별 몬스터 스텟'!M2256*'(참고)타워 스텟 가치'!$V$17,'스테이지별 몬스터 스텟'!N2256*'(참고)타워 스텟 가치'!$W$17,'스테이지별 몬스터 스텟'!O2256*'(참고)타워 스텟 가치'!$X$17,'스테이지별 몬스터 스텟'!P2256*'(참고)타워 스텟 가치'!$Y$17)</f>
        <v>1382100.2050000115</v>
      </c>
      <c r="R2256">
        <v>1</v>
      </c>
      <c r="S2256">
        <f>VLOOKUP($F2256,'(참고)타워 스텟 가치'!$B$7:$L$11,S$2,0)+(VLOOKUP($F2256,'(참고)타워 스텟 가치'!$B$7:$L$11,S$2,0)*$E2256)</f>
        <v>680.25000000000557</v>
      </c>
      <c r="T2256">
        <f>VLOOKUP($F2256,'(참고)타워 스텟 가치'!$B$7:$L$11,T$2,0)+(VLOOKUP($F2256,'(참고)타워 스텟 가치'!$B$7:$L$11,T$2,0)*$E2256)</f>
        <v>1224.45000000001</v>
      </c>
      <c r="U2256">
        <f>VLOOKUP($F2256,'(참고)타워 스텟 가치'!$B$7:$L$11,U$2,0)+(VLOOKUP($F2256,'(참고)타워 스텟 가치'!$B$7:$L$11,U$2,0)*$E2256)</f>
        <v>907000.00000000745</v>
      </c>
      <c r="V2256">
        <f>VLOOKUP($F2256,'(참고)타워 스텟 가치'!$B$7:$L$11,V$2,0)+(VLOOKUP($F2256,'(참고)타워 스텟 가치'!$B$7:$L$11,V$2,0)*$E2256)</f>
        <v>8163.0000000000664</v>
      </c>
      <c r="W2256">
        <f>VLOOKUP($F2256,'(참고)타워 스텟 가치'!$B$7:$L$11,W$2,0)+(VLOOKUP($F2256,'(참고)타워 스텟 가치'!$B$7:$L$11,W$2,0)*$E2256)</f>
        <v>136.05000000000112</v>
      </c>
      <c r="X2256">
        <f>VLOOKUP($F2256,'(참고)타워 스텟 가치'!$B$7:$L$11,X$2,0)+(VLOOKUP($F2256,'(참고)타워 스텟 가치'!$B$7:$L$11,X$2,0)*$E2256)</f>
        <v>54.420000000000442</v>
      </c>
      <c r="Y2256">
        <f>VLOOKUP($F2256,'(참고)타워 스텟 가치'!$B$7:$L$11,Y$2,0)+(VLOOKUP($F2256,'(참고)타워 스텟 가치'!$B$7:$L$11,Y$2,0)*$E2256)</f>
        <v>0</v>
      </c>
      <c r="Z2256">
        <f>VLOOKUP($F2256,'(참고)타워 스텟 가치'!$B$7:$L$11,Z$2,0)+(VLOOKUP($F2256,'(참고)타워 스텟 가치'!$B$7:$L$11,Z$2,0)*$E2256)</f>
        <v>0</v>
      </c>
      <c r="AA2256">
        <f>VLOOKUP($F2256,'(참고)타워 스텟 가치'!$B$7:$L$11,AA$2,0)+(VLOOKUP($F2256,'(참고)타워 스텟 가치'!$B$7:$L$11,AA$2,0)*$E2256)</f>
        <v>126.98000000000103</v>
      </c>
      <c r="AB2256">
        <f>SUM('스테이지별 몬스터 스텟'!S2256*'(참고)타워 스텟 가치'!$Q$17,'스테이지별 몬스터 스텟'!T2256*'(참고)타워 스텟 가치'!$R$17,'스테이지별 몬스터 스텟'!U2256*'(참고)타워 스텟 가치'!$S$17,'스테이지별 몬스터 스텟'!V2256*'(참고)타워 스텟 가치'!$T$17,'스테이지별 몬스터 스텟'!W2256*'(참고)타워 스텟 가치'!$U$17,'스테이지별 몬스터 스텟'!X2256*'(참고)타워 스텟 가치'!$V$17,'스테이지별 몬스터 스텟'!Y2256*'(참고)타워 스텟 가치'!$W$17,'스테이지별 몬스터 스텟'!Z2256*'(참고)타워 스텟 가치'!$X$17,'스테이지별 몬스터 스텟'!AA2256*'(참고)타워 스텟 가치'!$Y$17)</f>
        <v>1380603.6550000114</v>
      </c>
      <c r="AC2256">
        <v>2</v>
      </c>
      <c r="AD2256">
        <f>VLOOKUP($F2256,'(참고)타워 스텟 가치'!$B$12:$L$16,AD$2,0)+(VLOOKUP($F2256,'(참고)타워 스텟 가치'!$B$12:$L$16,AD$2,0)*$E2256)</f>
        <v>680.25000000000557</v>
      </c>
      <c r="AE2256">
        <f>VLOOKUP($F2256,'(참고)타워 스텟 가치'!$B$12:$L$16,AE$2,0)+(VLOOKUP($F2256,'(참고)타워 스텟 가치'!$B$12:$L$16,AE$2,0)*$E2256)</f>
        <v>816.30000000000666</v>
      </c>
      <c r="AF2256">
        <f>VLOOKUP($F2256,'(참고)타워 스텟 가치'!$B$12:$L$16,AF$2,0)+(VLOOKUP($F2256,'(참고)타워 스텟 가치'!$B$12:$L$16,AF$2,0)*$E2256)</f>
        <v>907000.00000000745</v>
      </c>
      <c r="AG2256">
        <f>VLOOKUP($F2256,'(참고)타워 스텟 가치'!$B$12:$L$16,AG$2,0)+(VLOOKUP($F2256,'(참고)타워 스텟 가치'!$B$12:$L$16,AG$2,0)*$E2256)</f>
        <v>4081.5000000000332</v>
      </c>
      <c r="AH2256">
        <f>VLOOKUP($F2256,'(참고)타워 스텟 가치'!$B$12:$L$16,AH$2,0)+(VLOOKUP($F2256,'(참고)타워 스텟 가치'!$B$12:$L$16,AH$2,0)*$E2256)</f>
        <v>136.05000000000112</v>
      </c>
      <c r="AI2256">
        <f>VLOOKUP($F2256,'(참고)타워 스텟 가치'!$B$12:$L$16,AI$2,0)+(VLOOKUP($F2256,'(참고)타워 스텟 가치'!$B$12:$L$16,AI$2,0)*$E2256)</f>
        <v>54.420000000000442</v>
      </c>
      <c r="AJ2256">
        <f>VLOOKUP($F2256,'(참고)타워 스텟 가치'!$B$12:$L$16,AJ$2,0)+(VLOOKUP($F2256,'(참고)타워 스텟 가치'!$B$12:$L$16,AJ$2,0)*$E2256)</f>
        <v>0</v>
      </c>
      <c r="AK2256">
        <f>VLOOKUP($F2256,'(참고)타워 스텟 가치'!$B$12:$L$16,AK$2,0)+(VLOOKUP($F2256,'(참고)타워 스텟 가치'!$B$12:$L$16,AK$2,0)*$E2256)</f>
        <v>0</v>
      </c>
      <c r="AL2256">
        <f>VLOOKUP($F2256,'(참고)타워 스텟 가치'!$B$12:$L$16,AL$2,0)+(VLOOKUP($F2256,'(참고)타워 스텟 가치'!$B$12:$L$16,AL$2,0)*$E2256)</f>
        <v>253.96000000000205</v>
      </c>
      <c r="AM2256">
        <f>SUM('스테이지별 몬스터 스텟'!AD2256*'(참고)타워 스텟 가치'!$Q$17,'스테이지별 몬스터 스텟'!AE2256*'(참고)타워 스텟 가치'!$R$17,'스테이지별 몬스터 스텟'!AF2256*'(참고)타워 스텟 가치'!$S$17,'스테이지별 몬스터 스텟'!AG2256*'(참고)타워 스텟 가치'!$T$17,'스테이지별 몬스터 스텟'!AH2256*'(참고)타워 스텟 가치'!$U$17,'스테이지별 몬스터 스텟'!AI2256*'(참고)타워 스텟 가치'!$V$17,'스테이지별 몬스터 스텟'!AJ2256*'(참고)타워 스텟 가치'!$W$17,'스테이지별 몬스터 스텟'!AK2256*'(참고)타워 스텟 가치'!$X$17,'스테이지별 몬스터 스텟'!AL2256*'(참고)타워 스텟 가치'!$Y$17)</f>
        <v>1372082.3900000111</v>
      </c>
      <c r="AN2256">
        <v>3</v>
      </c>
    </row>
    <row r="2257" spans="3:40" x14ac:dyDescent="0.3">
      <c r="C2257">
        <v>3</v>
      </c>
      <c r="D2257">
        <f t="shared" si="107"/>
        <v>451</v>
      </c>
      <c r="E2257" s="52">
        <f>VLOOKUP(D2257,'스테이지별 난이도 설정'!B:C,2,0)</f>
        <v>180.40000000000148</v>
      </c>
      <c r="F2257" t="str">
        <f t="shared" si="108"/>
        <v>에픽</v>
      </c>
      <c r="G2257">
        <f t="shared" si="106"/>
        <v>6</v>
      </c>
      <c r="H2257">
        <f>VLOOKUP($F2257,'(참고)타워 스텟 가치'!$B$2:$L$6,H$2,0)+(VLOOKUP($F2257,'(참고)타워 스텟 가치'!$B$2:$L$6,H$2,0)*$E2257)</f>
        <v>3061.125000000025</v>
      </c>
      <c r="I2257">
        <f>VLOOKUP($F2257,'(참고)타워 스텟 가치'!$B$2:$L$6,I$2,0)+(VLOOKUP($F2257,'(참고)타워 스텟 가치'!$B$2:$L$6,I$2,0)*$E2257)</f>
        <v>612.22500000000502</v>
      </c>
      <c r="J2257">
        <f>VLOOKUP($F2257,'(참고)타워 스텟 가치'!$B$2:$L$6,J$2,0)+(VLOOKUP($F2257,'(참고)타워 스텟 가치'!$B$2:$L$6,J$2,0)*$E2257)</f>
        <v>907000.00000000745</v>
      </c>
      <c r="K2257">
        <f>VLOOKUP($F2257,'(참고)타워 스텟 가치'!$B$2:$L$6,K$2,0)+(VLOOKUP($F2257,'(참고)타워 스텟 가치'!$B$2:$L$6,K$2,0)*$E2257)</f>
        <v>12244.5000000001</v>
      </c>
      <c r="L2257">
        <f>VLOOKUP($F2257,'(참고)타워 스텟 가치'!$B$2:$L$6,L$2,0)+(VLOOKUP($F2257,'(참고)타워 스텟 가치'!$B$2:$L$6,L$2,0)*$E2257)</f>
        <v>204.07500000000167</v>
      </c>
      <c r="M2257">
        <f>VLOOKUP($F2257,'(참고)타워 스텟 가치'!$B$2:$L$6,M$2,0)+(VLOOKUP($F2257,'(참고)타워 스텟 가치'!$B$2:$L$6,M$2,0)*$E2257)</f>
        <v>54.420000000000442</v>
      </c>
      <c r="N2257">
        <f>VLOOKUP($F2257,'(참고)타워 스텟 가치'!$B$2:$L$6,N$2,0)+(VLOOKUP($F2257,'(참고)타워 스텟 가치'!$B$2:$L$6,N$2,0)*$E2257)</f>
        <v>0</v>
      </c>
      <c r="O2257">
        <f>VLOOKUP($F2257,'(참고)타워 스텟 가치'!$B$2:$L$6,O$2,0)+(VLOOKUP($F2257,'(참고)타워 스텟 가치'!$B$2:$L$6,O$2,0)*$E2257)</f>
        <v>0</v>
      </c>
      <c r="P2257">
        <f>VLOOKUP($F2257,'(참고)타워 스텟 가치'!$B$2:$L$6,P$2,0)+(VLOOKUP($F2257,'(참고)타워 스텟 가치'!$B$2:$L$6,P$2,0)*$E2257)</f>
        <v>126.98000000000103</v>
      </c>
      <c r="Q2257">
        <f>SUM('스테이지별 몬스터 스텟'!H2257*'(참고)타워 스텟 가치'!$Q$17,'스테이지별 몬스터 스텟'!I2257*'(참고)타워 스텟 가치'!$R$17,'스테이지별 몬스터 스텟'!J2257*'(참고)타워 스텟 가치'!$S$17,'스테이지별 몬스터 스텟'!K2257*'(참고)타워 스텟 가치'!$T$17,'스테이지별 몬스터 스텟'!L2257*'(참고)타워 스텟 가치'!$U$17,'스테이지별 몬스터 스텟'!M2257*'(참고)타워 스텟 가치'!$V$17,'스테이지별 몬스터 스텟'!N2257*'(참고)타워 스텟 가치'!$W$17,'스테이지별 몬스터 스텟'!O2257*'(참고)타워 스텟 가치'!$X$17,'스테이지별 몬스터 스텟'!P2257*'(참고)타워 스텟 가치'!$Y$17)</f>
        <v>1392746.1175000113</v>
      </c>
      <c r="R2257">
        <v>1</v>
      </c>
      <c r="S2257">
        <f>VLOOKUP($F2257,'(참고)타워 스텟 가치'!$B$7:$L$11,S$2,0)+(VLOOKUP($F2257,'(참고)타워 스텟 가치'!$B$7:$L$11,S$2,0)*$E2257)</f>
        <v>1020.3750000000083</v>
      </c>
      <c r="T2257">
        <f>VLOOKUP($F2257,'(참고)타워 스텟 가치'!$B$7:$L$11,T$2,0)+(VLOOKUP($F2257,'(참고)타워 스텟 가치'!$B$7:$L$11,T$2,0)*$E2257)</f>
        <v>1836.675000000015</v>
      </c>
      <c r="U2257">
        <f>VLOOKUP($F2257,'(참고)타워 스텟 가치'!$B$7:$L$11,U$2,0)+(VLOOKUP($F2257,'(참고)타워 스텟 가치'!$B$7:$L$11,U$2,0)*$E2257)</f>
        <v>907000.00000000745</v>
      </c>
      <c r="V2257">
        <f>VLOOKUP($F2257,'(참고)타워 스텟 가치'!$B$7:$L$11,V$2,0)+(VLOOKUP($F2257,'(참고)타워 스텟 가치'!$B$7:$L$11,V$2,0)*$E2257)</f>
        <v>12244.5000000001</v>
      </c>
      <c r="W2257">
        <f>VLOOKUP($F2257,'(참고)타워 스텟 가치'!$B$7:$L$11,W$2,0)+(VLOOKUP($F2257,'(참고)타워 스텟 가치'!$B$7:$L$11,W$2,0)*$E2257)</f>
        <v>204.07500000000167</v>
      </c>
      <c r="X2257">
        <f>VLOOKUP($F2257,'(참고)타워 스텟 가치'!$B$7:$L$11,X$2,0)+(VLOOKUP($F2257,'(참고)타워 스텟 가치'!$B$7:$L$11,X$2,0)*$E2257)</f>
        <v>54.420000000000442</v>
      </c>
      <c r="Y2257">
        <f>VLOOKUP($F2257,'(참고)타워 스텟 가치'!$B$7:$L$11,Y$2,0)+(VLOOKUP($F2257,'(참고)타워 스텟 가치'!$B$7:$L$11,Y$2,0)*$E2257)</f>
        <v>0</v>
      </c>
      <c r="Z2257">
        <f>VLOOKUP($F2257,'(참고)타워 스텟 가치'!$B$7:$L$11,Z$2,0)+(VLOOKUP($F2257,'(참고)타워 스텟 가치'!$B$7:$L$11,Z$2,0)*$E2257)</f>
        <v>0</v>
      </c>
      <c r="AA2257">
        <f>VLOOKUP($F2257,'(참고)타워 스텟 가치'!$B$7:$L$11,AA$2,0)+(VLOOKUP($F2257,'(참고)타워 스텟 가치'!$B$7:$L$11,AA$2,0)*$E2257)</f>
        <v>126.98000000000103</v>
      </c>
      <c r="AB2257">
        <f>SUM('스테이지별 몬스터 스텟'!S2257*'(참고)타워 스텟 가치'!$Q$17,'스테이지별 몬스터 스텟'!T2257*'(참고)타워 스텟 가치'!$R$17,'스테이지별 몬스터 스텟'!U2257*'(참고)타워 스텟 가치'!$S$17,'스테이지별 몬스터 스텟'!V2257*'(참고)타워 스텟 가치'!$T$17,'스테이지별 몬스터 스텟'!W2257*'(참고)타워 스텟 가치'!$U$17,'스테이지별 몬스터 스텟'!X2257*'(참고)타워 스텟 가치'!$V$17,'스테이지별 몬스터 스텟'!Y2257*'(참고)타워 스텟 가치'!$W$17,'스테이지별 몬스터 스텟'!Z2257*'(참고)타워 스텟 가치'!$X$17,'스테이지별 몬스터 스텟'!AA2257*'(참고)타워 스텟 가치'!$Y$17)</f>
        <v>1390501.2925000112</v>
      </c>
      <c r="AC2257">
        <v>2</v>
      </c>
      <c r="AD2257">
        <f>VLOOKUP($F2257,'(참고)타워 스텟 가치'!$B$12:$L$16,AD$2,0)+(VLOOKUP($F2257,'(참고)타워 스텟 가치'!$B$12:$L$16,AD$2,0)*$E2257)</f>
        <v>1020.3750000000083</v>
      </c>
      <c r="AE2257">
        <f>VLOOKUP($F2257,'(참고)타워 스텟 가치'!$B$12:$L$16,AE$2,0)+(VLOOKUP($F2257,'(참고)타워 스텟 가치'!$B$12:$L$16,AE$2,0)*$E2257)</f>
        <v>1224.45000000001</v>
      </c>
      <c r="AF2257">
        <f>VLOOKUP($F2257,'(참고)타워 스텟 가치'!$B$12:$L$16,AF$2,0)+(VLOOKUP($F2257,'(참고)타워 스텟 가치'!$B$12:$L$16,AF$2,0)*$E2257)</f>
        <v>907000.00000000745</v>
      </c>
      <c r="AG2257">
        <f>VLOOKUP($F2257,'(참고)타워 스텟 가치'!$B$12:$L$16,AG$2,0)+(VLOOKUP($F2257,'(참고)타워 스텟 가치'!$B$12:$L$16,AG$2,0)*$E2257)</f>
        <v>6122.25000000005</v>
      </c>
      <c r="AH2257">
        <f>VLOOKUP($F2257,'(참고)타워 스텟 가치'!$B$12:$L$16,AH$2,0)+(VLOOKUP($F2257,'(참고)타워 스텟 가치'!$B$12:$L$16,AH$2,0)*$E2257)</f>
        <v>204.07500000000167</v>
      </c>
      <c r="AI2257">
        <f>VLOOKUP($F2257,'(참고)타워 스텟 가치'!$B$12:$L$16,AI$2,0)+(VLOOKUP($F2257,'(참고)타워 스텟 가치'!$B$12:$L$16,AI$2,0)*$E2257)</f>
        <v>54.420000000000442</v>
      </c>
      <c r="AJ2257">
        <f>VLOOKUP($F2257,'(참고)타워 스텟 가치'!$B$12:$L$16,AJ$2,0)+(VLOOKUP($F2257,'(참고)타워 스텟 가치'!$B$12:$L$16,AJ$2,0)*$E2257)</f>
        <v>0</v>
      </c>
      <c r="AK2257">
        <f>VLOOKUP($F2257,'(참고)타워 스텟 가치'!$B$12:$L$16,AK$2,0)+(VLOOKUP($F2257,'(참고)타워 스텟 가치'!$B$12:$L$16,AK$2,0)*$E2257)</f>
        <v>0</v>
      </c>
      <c r="AL2257">
        <f>VLOOKUP($F2257,'(참고)타워 스텟 가치'!$B$12:$L$16,AL$2,0)+(VLOOKUP($F2257,'(참고)타워 스텟 가치'!$B$12:$L$16,AL$2,0)*$E2257)</f>
        <v>253.96000000000205</v>
      </c>
      <c r="AM2257">
        <f>SUM('스테이지별 몬스터 스텟'!AD2257*'(참고)타워 스텟 가치'!$Q$17,'스테이지별 몬스터 스텟'!AE2257*'(참고)타워 스텟 가치'!$R$17,'스테이지별 몬스터 스텟'!AF2257*'(참고)타워 스텟 가치'!$S$17,'스테이지별 몬스터 스텟'!AG2257*'(참고)타워 스텟 가치'!$T$17,'스테이지별 몬스터 스텟'!AH2257*'(참고)타워 스텟 가치'!$U$17,'스테이지별 몬스터 스텟'!AI2257*'(참고)타워 스텟 가치'!$V$17,'스테이지별 몬스터 스텟'!AJ2257*'(참고)타워 스텟 가치'!$W$17,'스테이지별 몬스터 스텟'!AK2257*'(참고)타워 스텟 가치'!$X$17,'스테이지별 몬스터 스텟'!AL2257*'(참고)타워 스텟 가치'!$Y$17)</f>
        <v>1377592.415000011</v>
      </c>
      <c r="AN2257">
        <v>3</v>
      </c>
    </row>
    <row r="2258" spans="3:40" x14ac:dyDescent="0.3">
      <c r="C2258">
        <v>4</v>
      </c>
      <c r="D2258">
        <f t="shared" si="107"/>
        <v>451</v>
      </c>
      <c r="E2258" s="52">
        <f>VLOOKUP(D2258,'스테이지별 난이도 설정'!B:C,2,0)</f>
        <v>180.40000000000148</v>
      </c>
      <c r="F2258" t="str">
        <f t="shared" si="108"/>
        <v>유니크</v>
      </c>
      <c r="G2258">
        <f t="shared" si="106"/>
        <v>6</v>
      </c>
      <c r="H2258">
        <f>VLOOKUP($F2258,'(참고)타워 스텟 가치'!$B$2:$L$6,H$2,0)+(VLOOKUP($F2258,'(참고)타워 스텟 가치'!$B$2:$L$6,H$2,0)*$E2258)</f>
        <v>4591.6875000000373</v>
      </c>
      <c r="I2258">
        <f>VLOOKUP($F2258,'(참고)타워 스텟 가치'!$B$2:$L$6,I$2,0)+(VLOOKUP($F2258,'(참고)타워 스텟 가치'!$B$2:$L$6,I$2,0)*$E2258)</f>
        <v>918.33750000000748</v>
      </c>
      <c r="J2258">
        <f>VLOOKUP($F2258,'(참고)타워 스텟 가치'!$B$2:$L$6,J$2,0)+(VLOOKUP($F2258,'(참고)타워 스텟 가치'!$B$2:$L$6,J$2,0)*$E2258)</f>
        <v>907000.00000000745</v>
      </c>
      <c r="K2258">
        <f>VLOOKUP($F2258,'(참고)타워 스텟 가치'!$B$2:$L$6,K$2,0)+(VLOOKUP($F2258,'(참고)타워 스텟 가치'!$B$2:$L$6,K$2,0)*$E2258)</f>
        <v>18366.750000000149</v>
      </c>
      <c r="L2258">
        <f>VLOOKUP($F2258,'(참고)타워 스텟 가치'!$B$2:$L$6,L$2,0)+(VLOOKUP($F2258,'(참고)타워 스텟 가치'!$B$2:$L$6,L$2,0)*$E2258)</f>
        <v>306.11250000000251</v>
      </c>
      <c r="M2258">
        <f>VLOOKUP($F2258,'(참고)타워 스텟 가치'!$B$2:$L$6,M$2,0)+(VLOOKUP($F2258,'(참고)타워 스텟 가치'!$B$2:$L$6,M$2,0)*$E2258)</f>
        <v>54.420000000000442</v>
      </c>
      <c r="N2258">
        <f>VLOOKUP($F2258,'(참고)타워 스텟 가치'!$B$2:$L$6,N$2,0)+(VLOOKUP($F2258,'(참고)타워 스텟 가치'!$B$2:$L$6,N$2,0)*$E2258)</f>
        <v>0</v>
      </c>
      <c r="O2258">
        <f>VLOOKUP($F2258,'(참고)타워 스텟 가치'!$B$2:$L$6,O$2,0)+(VLOOKUP($F2258,'(참고)타워 스텟 가치'!$B$2:$L$6,O$2,0)*$E2258)</f>
        <v>0</v>
      </c>
      <c r="P2258">
        <f>VLOOKUP($F2258,'(참고)타워 스텟 가치'!$B$2:$L$6,P$2,0)+(VLOOKUP($F2258,'(참고)타워 스텟 가치'!$B$2:$L$6,P$2,0)*$E2258)</f>
        <v>181.40000000000148</v>
      </c>
      <c r="Q2258">
        <f>SUM('스테이지별 몬스터 스텟'!H2258*'(참고)타워 스텟 가치'!$Q$17,'스테이지별 몬스터 스텟'!I2258*'(참고)타워 스텟 가치'!$R$17,'스테이지별 몬스터 스텟'!J2258*'(참고)타워 스텟 가치'!$S$17,'스테이지별 몬스터 스텟'!K2258*'(참고)타워 스텟 가치'!$T$17,'스테이지별 몬스터 스텟'!L2258*'(참고)타워 스텟 가치'!$U$17,'스테이지별 몬스터 스텟'!M2258*'(참고)타워 스텟 가치'!$V$17,'스테이지별 몬스터 스텟'!N2258*'(참고)타워 스텟 가치'!$W$17,'스테이지별 몬스터 스텟'!O2258*'(참고)타워 스텟 가치'!$X$17,'스테이지별 몬스터 스텟'!P2258*'(참고)타워 스텟 가치'!$Y$17)</f>
        <v>1408823.8262500116</v>
      </c>
      <c r="R2258">
        <v>1</v>
      </c>
      <c r="S2258">
        <f>VLOOKUP($F2258,'(참고)타워 스텟 가치'!$B$7:$L$11,S$2,0)+(VLOOKUP($F2258,'(참고)타워 스텟 가치'!$B$7:$L$11,S$2,0)*$E2258)</f>
        <v>1530.5625000000125</v>
      </c>
      <c r="T2258">
        <f>VLOOKUP($F2258,'(참고)타워 스텟 가치'!$B$7:$L$11,T$2,0)+(VLOOKUP($F2258,'(참고)타워 스텟 가치'!$B$7:$L$11,T$2,0)*$E2258)</f>
        <v>2755.0125000000226</v>
      </c>
      <c r="U2258">
        <f>VLOOKUP($F2258,'(참고)타워 스텟 가치'!$B$7:$L$11,U$2,0)+(VLOOKUP($F2258,'(참고)타워 스텟 가치'!$B$7:$L$11,U$2,0)*$E2258)</f>
        <v>907000.00000000745</v>
      </c>
      <c r="V2258">
        <f>VLOOKUP($F2258,'(참고)타워 스텟 가치'!$B$7:$L$11,V$2,0)+(VLOOKUP($F2258,'(참고)타워 스텟 가치'!$B$7:$L$11,V$2,0)*$E2258)</f>
        <v>18366.750000000149</v>
      </c>
      <c r="W2258">
        <f>VLOOKUP($F2258,'(참고)타워 스텟 가치'!$B$7:$L$11,W$2,0)+(VLOOKUP($F2258,'(참고)타워 스텟 가치'!$B$7:$L$11,W$2,0)*$E2258)</f>
        <v>306.11250000000251</v>
      </c>
      <c r="X2258">
        <f>VLOOKUP($F2258,'(참고)타워 스텟 가치'!$B$7:$L$11,X$2,0)+(VLOOKUP($F2258,'(참고)타워 스텟 가치'!$B$7:$L$11,X$2,0)*$E2258)</f>
        <v>54.420000000000442</v>
      </c>
      <c r="Y2258">
        <f>VLOOKUP($F2258,'(참고)타워 스텟 가치'!$B$7:$L$11,Y$2,0)+(VLOOKUP($F2258,'(참고)타워 스텟 가치'!$B$7:$L$11,Y$2,0)*$E2258)</f>
        <v>0</v>
      </c>
      <c r="Z2258">
        <f>VLOOKUP($F2258,'(참고)타워 스텟 가치'!$B$7:$L$11,Z$2,0)+(VLOOKUP($F2258,'(참고)타워 스텟 가치'!$B$7:$L$11,Z$2,0)*$E2258)</f>
        <v>0</v>
      </c>
      <c r="AA2258">
        <f>VLOOKUP($F2258,'(참고)타워 스텟 가치'!$B$7:$L$11,AA$2,0)+(VLOOKUP($F2258,'(참고)타워 스텟 가치'!$B$7:$L$11,AA$2,0)*$E2258)</f>
        <v>181.40000000000148</v>
      </c>
      <c r="AB2258">
        <f>SUM('스테이지별 몬스터 스텟'!S2258*'(참고)타워 스텟 가치'!$Q$17,'스테이지별 몬스터 스텟'!T2258*'(참고)타워 스텟 가치'!$R$17,'스테이지별 몬스터 스텟'!U2258*'(참고)타워 스텟 가치'!$S$17,'스테이지별 몬스터 스텟'!V2258*'(참고)타워 스텟 가치'!$T$17,'스테이지별 몬스터 스텟'!W2258*'(참고)타워 스텟 가치'!$U$17,'스테이지별 몬스터 스텟'!X2258*'(참고)타워 스텟 가치'!$V$17,'스테이지별 몬스터 스텟'!Y2258*'(참고)타워 스텟 가치'!$W$17,'스테이지별 몬스터 스텟'!Z2258*'(참고)타워 스텟 가치'!$X$17,'스테이지별 몬스터 스텟'!AA2258*'(참고)타워 스텟 가치'!$Y$17)</f>
        <v>1405456.5887500115</v>
      </c>
      <c r="AC2258">
        <v>2</v>
      </c>
      <c r="AD2258">
        <f>VLOOKUP($F2258,'(참고)타워 스텟 가치'!$B$12:$L$16,AD$2,0)+(VLOOKUP($F2258,'(참고)타워 스텟 가치'!$B$12:$L$16,AD$2,0)*$E2258)</f>
        <v>1530.5625000000125</v>
      </c>
      <c r="AE2258">
        <f>VLOOKUP($F2258,'(참고)타워 스텟 가치'!$B$12:$L$16,AE$2,0)+(VLOOKUP($F2258,'(참고)타워 스텟 가치'!$B$12:$L$16,AE$2,0)*$E2258)</f>
        <v>1836.675000000015</v>
      </c>
      <c r="AF2258">
        <f>VLOOKUP($F2258,'(참고)타워 스텟 가치'!$B$12:$L$16,AF$2,0)+(VLOOKUP($F2258,'(참고)타워 스텟 가치'!$B$12:$L$16,AF$2,0)*$E2258)</f>
        <v>907000.00000000745</v>
      </c>
      <c r="AG2258">
        <f>VLOOKUP($F2258,'(참고)타워 스텟 가치'!$B$12:$L$16,AG$2,0)+(VLOOKUP($F2258,'(참고)타워 스텟 가치'!$B$12:$L$16,AG$2,0)*$E2258)</f>
        <v>9183.3750000000746</v>
      </c>
      <c r="AH2258">
        <f>VLOOKUP($F2258,'(참고)타워 스텟 가치'!$B$12:$L$16,AH$2,0)+(VLOOKUP($F2258,'(참고)타워 스텟 가치'!$B$12:$L$16,AH$2,0)*$E2258)</f>
        <v>306.11250000000251</v>
      </c>
      <c r="AI2258">
        <f>VLOOKUP($F2258,'(참고)타워 스텟 가치'!$B$12:$L$16,AI$2,0)+(VLOOKUP($F2258,'(참고)타워 스텟 가치'!$B$12:$L$16,AI$2,0)*$E2258)</f>
        <v>54.420000000000442</v>
      </c>
      <c r="AJ2258">
        <f>VLOOKUP($F2258,'(참고)타워 스텟 가치'!$B$12:$L$16,AJ$2,0)+(VLOOKUP($F2258,'(참고)타워 스텟 가치'!$B$12:$L$16,AJ$2,0)*$E2258)</f>
        <v>0</v>
      </c>
      <c r="AK2258">
        <f>VLOOKUP($F2258,'(참고)타워 스텟 가치'!$B$12:$L$16,AK$2,0)+(VLOOKUP($F2258,'(참고)타워 스텟 가치'!$B$12:$L$16,AK$2,0)*$E2258)</f>
        <v>0</v>
      </c>
      <c r="AL2258">
        <f>VLOOKUP($F2258,'(참고)타워 스텟 가치'!$B$12:$L$16,AL$2,0)+(VLOOKUP($F2258,'(참고)타워 스텟 가치'!$B$12:$L$16,AL$2,0)*$E2258)</f>
        <v>362.80000000000297</v>
      </c>
      <c r="AM2258">
        <f>SUM('스테이지별 몬스터 스텟'!AD2258*'(참고)타워 스텟 가치'!$Q$17,'스테이지별 몬스터 스텟'!AE2258*'(참고)타워 스텟 가치'!$R$17,'스테이지별 몬스터 스텟'!AF2258*'(참고)타워 스텟 가치'!$S$17,'스테이지별 몬스터 스텟'!AG2258*'(참고)타워 스텟 가치'!$T$17,'스테이지별 몬스터 스텟'!AH2258*'(참고)타워 스텟 가치'!$U$17,'스테이지별 몬스터 스텟'!AI2258*'(참고)타워 스텟 가치'!$V$17,'스테이지별 몬스터 스텟'!AJ2258*'(참고)타워 스텟 가치'!$W$17,'스테이지별 몬스터 스텟'!AK2258*'(참고)타워 스텟 가치'!$X$17,'스테이지별 몬스터 스텟'!AL2258*'(참고)타워 스텟 가치'!$Y$17)</f>
        <v>1386075.1325000115</v>
      </c>
      <c r="AN2258">
        <v>3</v>
      </c>
    </row>
    <row r="2259" spans="3:40" x14ac:dyDescent="0.3">
      <c r="C2259">
        <v>5</v>
      </c>
      <c r="D2259">
        <f t="shared" si="107"/>
        <v>451</v>
      </c>
      <c r="E2259" s="52">
        <f>VLOOKUP(D2259,'스테이지별 난이도 설정'!B:C,2,0)</f>
        <v>180.40000000000148</v>
      </c>
      <c r="F2259" t="str">
        <f t="shared" si="108"/>
        <v>스페셜</v>
      </c>
      <c r="G2259">
        <f t="shared" si="106"/>
        <v>6</v>
      </c>
      <c r="H2259">
        <f>VLOOKUP($F2259,'(참고)타워 스텟 가치'!$B$2:$L$6,H$2,0)+(VLOOKUP($F2259,'(참고)타워 스텟 가치'!$B$2:$L$6,H$2,0)*$E2259)</f>
        <v>6887.5312500000564</v>
      </c>
      <c r="I2259">
        <f>VLOOKUP($F2259,'(참고)타워 스텟 가치'!$B$2:$L$6,I$2,0)+(VLOOKUP($F2259,'(참고)타워 스텟 가치'!$B$2:$L$6,I$2,0)*$E2259)</f>
        <v>1377.5062500000113</v>
      </c>
      <c r="J2259">
        <f>VLOOKUP($F2259,'(참고)타워 스텟 가치'!$B$2:$L$6,J$2,0)+(VLOOKUP($F2259,'(참고)타워 스텟 가치'!$B$2:$L$6,J$2,0)*$E2259)</f>
        <v>907000.00000000745</v>
      </c>
      <c r="K2259">
        <f>VLOOKUP($F2259,'(참고)타워 스텟 가치'!$B$2:$L$6,K$2,0)+(VLOOKUP($F2259,'(참고)타워 스텟 가치'!$B$2:$L$6,K$2,0)*$E2259)</f>
        <v>27550.125000000226</v>
      </c>
      <c r="L2259">
        <f>VLOOKUP($F2259,'(참고)타워 스텟 가치'!$B$2:$L$6,L$2,0)+(VLOOKUP($F2259,'(참고)타워 스텟 가치'!$B$2:$L$6,L$2,0)*$E2259)</f>
        <v>459.16875000000374</v>
      </c>
      <c r="M2259">
        <f>VLOOKUP($F2259,'(참고)타워 스텟 가치'!$B$2:$L$6,M$2,0)+(VLOOKUP($F2259,'(참고)타워 스텟 가치'!$B$2:$L$6,M$2,0)*$E2259)</f>
        <v>54.420000000000442</v>
      </c>
      <c r="N2259">
        <f>VLOOKUP($F2259,'(참고)타워 스텟 가치'!$B$2:$L$6,N$2,0)+(VLOOKUP($F2259,'(참고)타워 스텟 가치'!$B$2:$L$6,N$2,0)*$E2259)</f>
        <v>0</v>
      </c>
      <c r="O2259">
        <f>VLOOKUP($F2259,'(참고)타워 스텟 가치'!$B$2:$L$6,O$2,0)+(VLOOKUP($F2259,'(참고)타워 스텟 가치'!$B$2:$L$6,O$2,0)*$E2259)</f>
        <v>0</v>
      </c>
      <c r="P2259">
        <f>VLOOKUP($F2259,'(참고)타워 스텟 가치'!$B$2:$L$6,P$2,0)+(VLOOKUP($F2259,'(참고)타워 스텟 가치'!$B$2:$L$6,P$2,0)*$E2259)</f>
        <v>181.40000000000148</v>
      </c>
      <c r="Q2259">
        <f>SUM('스테이지별 몬스터 스텟'!H2259*'(참고)타워 스텟 가치'!$Q$17,'스테이지별 몬스터 스텟'!I2259*'(참고)타워 스텟 가치'!$R$17,'스테이지별 몬스터 스텟'!J2259*'(참고)타워 스텟 가치'!$S$17,'스테이지별 몬스터 스텟'!K2259*'(참고)타워 스텟 가치'!$T$17,'스테이지별 몬스터 스텟'!L2259*'(참고)타워 스텟 가치'!$U$17,'스테이지별 몬스터 스텟'!M2259*'(참고)타워 스텟 가치'!$V$17,'스테이지별 몬스터 스텟'!N2259*'(참고)타워 스텟 가치'!$W$17,'스테이지별 몬스터 스텟'!O2259*'(참고)타워 스텟 가치'!$X$17,'스테이지별 몬스터 스텟'!P2259*'(참고)타워 스텟 가치'!$Y$17)</f>
        <v>1432777.1293750117</v>
      </c>
      <c r="R2259">
        <v>1</v>
      </c>
      <c r="S2259">
        <f>VLOOKUP($F2259,'(참고)타워 스텟 가치'!$B$7:$L$11,S$2,0)+(VLOOKUP($F2259,'(참고)타워 스텟 가치'!$B$7:$L$11,S$2,0)*$E2259)</f>
        <v>2295.8437500000186</v>
      </c>
      <c r="T2259">
        <f>VLOOKUP($F2259,'(참고)타워 스텟 가치'!$B$7:$L$11,T$2,0)+(VLOOKUP($F2259,'(참고)타워 스텟 가치'!$B$7:$L$11,T$2,0)*$E2259)</f>
        <v>4132.5187500000338</v>
      </c>
      <c r="U2259">
        <f>VLOOKUP($F2259,'(참고)타워 스텟 가치'!$B$7:$L$11,U$2,0)+(VLOOKUP($F2259,'(참고)타워 스텟 가치'!$B$7:$L$11,U$2,0)*$E2259)</f>
        <v>907000.00000000745</v>
      </c>
      <c r="V2259">
        <f>VLOOKUP($F2259,'(참고)타워 스텟 가치'!$B$7:$L$11,V$2,0)+(VLOOKUP($F2259,'(참고)타워 스텟 가치'!$B$7:$L$11,V$2,0)*$E2259)</f>
        <v>27550.125000000226</v>
      </c>
      <c r="W2259">
        <f>VLOOKUP($F2259,'(참고)타워 스텟 가치'!$B$7:$L$11,W$2,0)+(VLOOKUP($F2259,'(참고)타워 스텟 가치'!$B$7:$L$11,W$2,0)*$E2259)</f>
        <v>459.16875000000374</v>
      </c>
      <c r="X2259">
        <f>VLOOKUP($F2259,'(참고)타워 스텟 가치'!$B$7:$L$11,X$2,0)+(VLOOKUP($F2259,'(참고)타워 스텟 가치'!$B$7:$L$11,X$2,0)*$E2259)</f>
        <v>54.420000000000442</v>
      </c>
      <c r="Y2259">
        <f>VLOOKUP($F2259,'(참고)타워 스텟 가치'!$B$7:$L$11,Y$2,0)+(VLOOKUP($F2259,'(참고)타워 스텟 가치'!$B$7:$L$11,Y$2,0)*$E2259)</f>
        <v>0</v>
      </c>
      <c r="Z2259">
        <f>VLOOKUP($F2259,'(참고)타워 스텟 가치'!$B$7:$L$11,Z$2,0)+(VLOOKUP($F2259,'(참고)타워 스텟 가치'!$B$7:$L$11,Z$2,0)*$E2259)</f>
        <v>0</v>
      </c>
      <c r="AA2259">
        <f>VLOOKUP($F2259,'(참고)타워 스텟 가치'!$B$7:$L$11,AA$2,0)+(VLOOKUP($F2259,'(참고)타워 스텟 가치'!$B$7:$L$11,AA$2,0)*$E2259)</f>
        <v>181.40000000000148</v>
      </c>
      <c r="AB2259">
        <f>SUM('스테이지별 몬스터 스텟'!S2259*'(참고)타워 스텟 가치'!$Q$17,'스테이지별 몬스터 스텟'!T2259*'(참고)타워 스텟 가치'!$R$17,'스테이지별 몬스터 스텟'!U2259*'(참고)타워 스텟 가치'!$S$17,'스테이지별 몬스터 스텟'!V2259*'(참고)타워 스텟 가치'!$T$17,'스테이지별 몬스터 스텟'!W2259*'(참고)타워 스텟 가치'!$U$17,'스테이지별 몬스터 스텟'!X2259*'(참고)타워 스텟 가치'!$V$17,'스테이지별 몬스터 스텟'!Y2259*'(참고)타워 스텟 가치'!$W$17,'스테이지별 몬스터 스텟'!Z2259*'(참고)타워 스텟 가치'!$X$17,'스테이지별 몬스터 스텟'!AA2259*'(참고)타워 스텟 가치'!$Y$17)</f>
        <v>1427726.2731250117</v>
      </c>
      <c r="AC2259">
        <v>2</v>
      </c>
      <c r="AD2259">
        <f>VLOOKUP($F2259,'(참고)타워 스텟 가치'!$B$12:$L$16,AD$2,0)+(VLOOKUP($F2259,'(참고)타워 스텟 가치'!$B$12:$L$16,AD$2,0)*$E2259)</f>
        <v>2295.8437500000186</v>
      </c>
      <c r="AE2259">
        <f>VLOOKUP($F2259,'(참고)타워 스텟 가치'!$B$12:$L$16,AE$2,0)+(VLOOKUP($F2259,'(참고)타워 스텟 가치'!$B$12:$L$16,AE$2,0)*$E2259)</f>
        <v>2755.0125000000226</v>
      </c>
      <c r="AF2259">
        <f>VLOOKUP($F2259,'(참고)타워 스텟 가치'!$B$12:$L$16,AF$2,0)+(VLOOKUP($F2259,'(참고)타워 스텟 가치'!$B$12:$L$16,AF$2,0)*$E2259)</f>
        <v>907000.00000000745</v>
      </c>
      <c r="AG2259">
        <f>VLOOKUP($F2259,'(참고)타워 스텟 가치'!$B$12:$L$16,AG$2,0)+(VLOOKUP($F2259,'(참고)타워 스텟 가치'!$B$12:$L$16,AG$2,0)*$E2259)</f>
        <v>13775.062500000113</v>
      </c>
      <c r="AH2259">
        <f>VLOOKUP($F2259,'(참고)타워 스텟 가치'!$B$12:$L$16,AH$2,0)+(VLOOKUP($F2259,'(참고)타워 스텟 가치'!$B$12:$L$16,AH$2,0)*$E2259)</f>
        <v>459.16875000000374</v>
      </c>
      <c r="AI2259">
        <f>VLOOKUP($F2259,'(참고)타워 스텟 가치'!$B$12:$L$16,AI$2,0)+(VLOOKUP($F2259,'(참고)타워 스텟 가치'!$B$12:$L$16,AI$2,0)*$E2259)</f>
        <v>54.420000000000442</v>
      </c>
      <c r="AJ2259">
        <f>VLOOKUP($F2259,'(참고)타워 스텟 가치'!$B$12:$L$16,AJ$2,0)+(VLOOKUP($F2259,'(참고)타워 스텟 가치'!$B$12:$L$16,AJ$2,0)*$E2259)</f>
        <v>0</v>
      </c>
      <c r="AK2259">
        <f>VLOOKUP($F2259,'(참고)타워 스텟 가치'!$B$12:$L$16,AK$2,0)+(VLOOKUP($F2259,'(참고)타워 스텟 가치'!$B$12:$L$16,AK$2,0)*$E2259)</f>
        <v>0</v>
      </c>
      <c r="AL2259">
        <f>VLOOKUP($F2259,'(참고)타워 스텟 가치'!$B$12:$L$16,AL$2,0)+(VLOOKUP($F2259,'(참고)타워 스텟 가치'!$B$12:$L$16,AL$2,0)*$E2259)</f>
        <v>362.80000000000297</v>
      </c>
      <c r="AM2259">
        <f>SUM('스테이지별 몬스터 스텟'!AD2259*'(참고)타워 스텟 가치'!$Q$17,'스테이지별 몬스터 스텟'!AE2259*'(참고)타워 스텟 가치'!$R$17,'스테이지별 몬스터 스텟'!AF2259*'(참고)타워 스텟 가치'!$S$17,'스테이지별 몬스터 스텟'!AG2259*'(참고)타워 스텟 가치'!$T$17,'스테이지별 몬스터 스텟'!AH2259*'(참고)타워 스텟 가치'!$U$17,'스테이지별 몬스터 스텟'!AI2259*'(참고)타워 스텟 가치'!$V$17,'스테이지별 몬스터 스텟'!AJ2259*'(참고)타워 스텟 가치'!$W$17,'스테이지별 몬스터 스텟'!AK2259*'(참고)타워 스텟 가치'!$X$17,'스테이지별 몬스터 스텟'!AL2259*'(참고)타워 스텟 가치'!$Y$17)</f>
        <v>1398472.6887500114</v>
      </c>
      <c r="AN2259">
        <v>3</v>
      </c>
    </row>
    <row r="2260" spans="3:40" x14ac:dyDescent="0.3">
      <c r="C2260">
        <v>1</v>
      </c>
      <c r="D2260">
        <f t="shared" si="107"/>
        <v>452</v>
      </c>
      <c r="E2260" s="52">
        <f>VLOOKUP(D2260,'스테이지별 난이도 설정'!B:C,2,0)</f>
        <v>180.80000000000149</v>
      </c>
      <c r="F2260" t="str">
        <f t="shared" si="108"/>
        <v>일반</v>
      </c>
      <c r="G2260">
        <f t="shared" si="106"/>
        <v>6</v>
      </c>
      <c r="H2260">
        <f>VLOOKUP($F2260,'(참고)타워 스텟 가치'!$B$2:$L$6,H$2,0)+(VLOOKUP($F2260,'(참고)타워 스텟 가치'!$B$2:$L$6,H$2,0)*$E2260)</f>
        <v>1363.5000000000111</v>
      </c>
      <c r="I2260">
        <f>VLOOKUP($F2260,'(참고)타워 스텟 가치'!$B$2:$L$6,I$2,0)+(VLOOKUP($F2260,'(참고)타워 스텟 가치'!$B$2:$L$6,I$2,0)*$E2260)</f>
        <v>272.70000000000221</v>
      </c>
      <c r="J2260">
        <f>VLOOKUP($F2260,'(참고)타워 스텟 가치'!$B$2:$L$6,J$2,0)+(VLOOKUP($F2260,'(참고)타워 스텟 가치'!$B$2:$L$6,J$2,0)*$E2260)</f>
        <v>909000.00000000745</v>
      </c>
      <c r="K2260">
        <f>VLOOKUP($F2260,'(참고)타워 스텟 가치'!$B$2:$L$6,K$2,0)+(VLOOKUP($F2260,'(참고)타워 스텟 가치'!$B$2:$L$6,K$2,0)*$E2260)</f>
        <v>5454.0000000000446</v>
      </c>
      <c r="L2260">
        <f>VLOOKUP($F2260,'(참고)타워 스텟 가치'!$B$2:$L$6,L$2,0)+(VLOOKUP($F2260,'(참고)타워 스텟 가치'!$B$2:$L$6,L$2,0)*$E2260)</f>
        <v>90.900000000000745</v>
      </c>
      <c r="M2260">
        <f>VLOOKUP($F2260,'(참고)타워 스텟 가치'!$B$2:$L$6,M$2,0)+(VLOOKUP($F2260,'(참고)타워 스텟 가치'!$B$2:$L$6,M$2,0)*$E2260)</f>
        <v>54.54000000000044</v>
      </c>
      <c r="N2260">
        <f>VLOOKUP($F2260,'(참고)타워 스텟 가치'!$B$2:$L$6,N$2,0)+(VLOOKUP($F2260,'(참고)타워 스텟 가치'!$B$2:$L$6,N$2,0)*$E2260)</f>
        <v>0</v>
      </c>
      <c r="O2260">
        <f>VLOOKUP($F2260,'(참고)타워 스텟 가치'!$B$2:$L$6,O$2,0)+(VLOOKUP($F2260,'(참고)타워 스텟 가치'!$B$2:$L$6,O$2,0)*$E2260)</f>
        <v>0</v>
      </c>
      <c r="P2260">
        <f>VLOOKUP($F2260,'(참고)타워 스텟 가치'!$B$2:$L$6,P$2,0)+(VLOOKUP($F2260,'(참고)타워 스텟 가치'!$B$2:$L$6,P$2,0)*$E2260)</f>
        <v>127.26000000000104</v>
      </c>
      <c r="Q2260">
        <f>SUM('스테이지별 몬스터 스텟'!H2260*'(참고)타워 스텟 가치'!$Q$17,'스테이지별 몬스터 스텟'!I2260*'(참고)타워 스텟 가치'!$R$17,'스테이지별 몬스터 스텟'!J2260*'(참고)타워 스텟 가치'!$S$17,'스테이지별 몬스터 스텟'!K2260*'(참고)타워 스텟 가치'!$T$17,'스테이지별 몬스터 스텟'!L2260*'(참고)타워 스텟 가치'!$U$17,'스테이지별 몬스터 스텟'!M2260*'(참고)타워 스텟 가치'!$V$17,'스테이지별 몬스터 스텟'!N2260*'(참고)타워 스텟 가치'!$W$17,'스테이지별 몬스터 스텟'!O2260*'(참고)타워 스텟 가치'!$X$17,'스테이지별 몬스터 스텟'!P2260*'(참고)타워 스텟 가치'!$Y$17)</f>
        <v>1378034.9100000113</v>
      </c>
      <c r="R2260">
        <v>1</v>
      </c>
      <c r="S2260">
        <f>VLOOKUP($F2260,'(참고)타워 스텟 가치'!$B$7:$L$11,S$2,0)+(VLOOKUP($F2260,'(참고)타워 스텟 가치'!$B$7:$L$11,S$2,0)*$E2260)</f>
        <v>454.50000000000375</v>
      </c>
      <c r="T2260">
        <f>VLOOKUP($F2260,'(참고)타워 스텟 가치'!$B$7:$L$11,T$2,0)+(VLOOKUP($F2260,'(참고)타워 스텟 가치'!$B$7:$L$11,T$2,0)*$E2260)</f>
        <v>818.10000000000673</v>
      </c>
      <c r="U2260">
        <f>VLOOKUP($F2260,'(참고)타워 스텟 가치'!$B$7:$L$11,U$2,0)+(VLOOKUP($F2260,'(참고)타워 스텟 가치'!$B$7:$L$11,U$2,0)*$E2260)</f>
        <v>909000.00000000745</v>
      </c>
      <c r="V2260">
        <f>VLOOKUP($F2260,'(참고)타워 스텟 가치'!$B$7:$L$11,V$2,0)+(VLOOKUP($F2260,'(참고)타워 스텟 가치'!$B$7:$L$11,V$2,0)*$E2260)</f>
        <v>5454.0000000000446</v>
      </c>
      <c r="W2260">
        <f>VLOOKUP($F2260,'(참고)타워 스텟 가치'!$B$7:$L$11,W$2,0)+(VLOOKUP($F2260,'(참고)타워 스텟 가치'!$B$7:$L$11,W$2,0)*$E2260)</f>
        <v>90.900000000000745</v>
      </c>
      <c r="X2260">
        <f>VLOOKUP($F2260,'(참고)타워 스텟 가치'!$B$7:$L$11,X$2,0)+(VLOOKUP($F2260,'(참고)타워 스텟 가치'!$B$7:$L$11,X$2,0)*$E2260)</f>
        <v>54.54000000000044</v>
      </c>
      <c r="Y2260">
        <f>VLOOKUP($F2260,'(참고)타워 스텟 가치'!$B$7:$L$11,Y$2,0)+(VLOOKUP($F2260,'(참고)타워 스텟 가치'!$B$7:$L$11,Y$2,0)*$E2260)</f>
        <v>0</v>
      </c>
      <c r="Z2260">
        <f>VLOOKUP($F2260,'(참고)타워 스텟 가치'!$B$7:$L$11,Z$2,0)+(VLOOKUP($F2260,'(참고)타워 스텟 가치'!$B$7:$L$11,Z$2,0)*$E2260)</f>
        <v>0</v>
      </c>
      <c r="AA2260">
        <f>VLOOKUP($F2260,'(참고)타워 스텟 가치'!$B$7:$L$11,AA$2,0)+(VLOOKUP($F2260,'(참고)타워 스텟 가치'!$B$7:$L$11,AA$2,0)*$E2260)</f>
        <v>127.26000000000104</v>
      </c>
      <c r="AB2260">
        <f>SUM('스테이지별 몬스터 스텟'!S2260*'(참고)타워 스텟 가치'!$Q$17,'스테이지별 몬스터 스텟'!T2260*'(참고)타워 스텟 가치'!$R$17,'스테이지별 몬스터 스텟'!U2260*'(참고)타워 스텟 가치'!$S$17,'스테이지별 몬스터 스텟'!V2260*'(참고)타워 스텟 가치'!$T$17,'스테이지별 몬스터 스텟'!W2260*'(참고)타워 스텟 가치'!$U$17,'스테이지별 몬스터 스텟'!X2260*'(참고)타워 스텟 가치'!$V$17,'스테이지별 몬스터 스텟'!Y2260*'(참고)타워 스텟 가치'!$W$17,'스테이지별 몬스터 스텟'!Z2260*'(참고)타워 스텟 가치'!$X$17,'스테이지별 몬스터 스텟'!AA2260*'(참고)타워 스텟 가치'!$Y$17)</f>
        <v>1377035.0100000112</v>
      </c>
      <c r="AC2260">
        <v>2</v>
      </c>
      <c r="AD2260">
        <f>VLOOKUP($F2260,'(참고)타워 스텟 가치'!$B$12:$L$16,AD$2,0)+(VLOOKUP($F2260,'(참고)타워 스텟 가치'!$B$12:$L$16,AD$2,0)*$E2260)</f>
        <v>454.50000000000375</v>
      </c>
      <c r="AE2260">
        <f>VLOOKUP($F2260,'(참고)타워 스텟 가치'!$B$12:$L$16,AE$2,0)+(VLOOKUP($F2260,'(참고)타워 스텟 가치'!$B$12:$L$16,AE$2,0)*$E2260)</f>
        <v>545.40000000000441</v>
      </c>
      <c r="AF2260">
        <f>VLOOKUP($F2260,'(참고)타워 스텟 가치'!$B$12:$L$16,AF$2,0)+(VLOOKUP($F2260,'(참고)타워 스텟 가치'!$B$12:$L$16,AF$2,0)*$E2260)</f>
        <v>909000.00000000745</v>
      </c>
      <c r="AG2260">
        <f>VLOOKUP($F2260,'(참고)타워 스텟 가치'!$B$12:$L$16,AG$2,0)+(VLOOKUP($F2260,'(참고)타워 스텟 가치'!$B$12:$L$16,AG$2,0)*$E2260)</f>
        <v>2727.0000000000223</v>
      </c>
      <c r="AH2260">
        <f>VLOOKUP($F2260,'(참고)타워 스텟 가치'!$B$12:$L$16,AH$2,0)+(VLOOKUP($F2260,'(참고)타워 스텟 가치'!$B$12:$L$16,AH$2,0)*$E2260)</f>
        <v>90.900000000000745</v>
      </c>
      <c r="AI2260">
        <f>VLOOKUP($F2260,'(참고)타워 스텟 가치'!$B$12:$L$16,AI$2,0)+(VLOOKUP($F2260,'(참고)타워 스텟 가치'!$B$12:$L$16,AI$2,0)*$E2260)</f>
        <v>54.54000000000044</v>
      </c>
      <c r="AJ2260">
        <f>VLOOKUP($F2260,'(참고)타워 스텟 가치'!$B$12:$L$16,AJ$2,0)+(VLOOKUP($F2260,'(참고)타워 스텟 가치'!$B$12:$L$16,AJ$2,0)*$E2260)</f>
        <v>0</v>
      </c>
      <c r="AK2260">
        <f>VLOOKUP($F2260,'(참고)타워 스텟 가치'!$B$12:$L$16,AK$2,0)+(VLOOKUP($F2260,'(참고)타워 스텟 가치'!$B$12:$L$16,AK$2,0)*$E2260)</f>
        <v>0</v>
      </c>
      <c r="AL2260">
        <f>VLOOKUP($F2260,'(참고)타워 스텟 가치'!$B$12:$L$16,AL$2,0)+(VLOOKUP($F2260,'(참고)타워 스텟 가치'!$B$12:$L$16,AL$2,0)*$E2260)</f>
        <v>254.52000000000209</v>
      </c>
      <c r="AM2260">
        <f>SUM('스테이지별 몬스터 스텟'!AD2260*'(참고)타워 스텟 가치'!$Q$17,'스테이지별 몬스터 스텟'!AE2260*'(참고)타워 스텟 가치'!$R$17,'스테이지별 몬스터 스텟'!AF2260*'(참고)타워 스텟 가치'!$S$17,'스테이지별 몬스터 스텟'!AG2260*'(참고)타워 스텟 가치'!$T$17,'스테이지별 몬스터 스텟'!AH2260*'(참고)타워 스텟 가치'!$U$17,'스테이지별 몬스터 스텟'!AI2260*'(참고)타워 스텟 가치'!$V$17,'스테이지별 몬스터 스텟'!AJ2260*'(참고)타워 스텟 가치'!$W$17,'스테이지별 몬스터 스텟'!AK2260*'(참고)타워 스텟 가치'!$X$17,'스테이지별 몬스터 스텟'!AL2260*'(참고)타워 스텟 가치'!$Y$17)</f>
        <v>1371426.4800000114</v>
      </c>
      <c r="AN2260">
        <v>3</v>
      </c>
    </row>
    <row r="2261" spans="3:40" x14ac:dyDescent="0.3">
      <c r="C2261">
        <v>2</v>
      </c>
      <c r="D2261">
        <f t="shared" si="107"/>
        <v>452</v>
      </c>
      <c r="E2261" s="52">
        <f>VLOOKUP(D2261,'스테이지별 난이도 설정'!B:C,2,0)</f>
        <v>180.80000000000149</v>
      </c>
      <c r="F2261" t="str">
        <f t="shared" si="108"/>
        <v>레어</v>
      </c>
      <c r="G2261">
        <f t="shared" si="106"/>
        <v>6</v>
      </c>
      <c r="H2261">
        <f>VLOOKUP($F2261,'(참고)타워 스텟 가치'!$B$2:$L$6,H$2,0)+(VLOOKUP($F2261,'(참고)타워 스텟 가치'!$B$2:$L$6,H$2,0)*$E2261)</f>
        <v>2045.2500000000168</v>
      </c>
      <c r="I2261">
        <f>VLOOKUP($F2261,'(참고)타워 스텟 가치'!$B$2:$L$6,I$2,0)+(VLOOKUP($F2261,'(참고)타워 스텟 가치'!$B$2:$L$6,I$2,0)*$E2261)</f>
        <v>409.05000000000337</v>
      </c>
      <c r="J2261">
        <f>VLOOKUP($F2261,'(참고)타워 스텟 가치'!$B$2:$L$6,J$2,0)+(VLOOKUP($F2261,'(참고)타워 스텟 가치'!$B$2:$L$6,J$2,0)*$E2261)</f>
        <v>909000.00000000745</v>
      </c>
      <c r="K2261">
        <f>VLOOKUP($F2261,'(참고)타워 스텟 가치'!$B$2:$L$6,K$2,0)+(VLOOKUP($F2261,'(참고)타워 스텟 가치'!$B$2:$L$6,K$2,0)*$E2261)</f>
        <v>8181.0000000000673</v>
      </c>
      <c r="L2261">
        <f>VLOOKUP($F2261,'(참고)타워 스텟 가치'!$B$2:$L$6,L$2,0)+(VLOOKUP($F2261,'(참고)타워 스텟 가치'!$B$2:$L$6,L$2,0)*$E2261)</f>
        <v>136.3500000000011</v>
      </c>
      <c r="M2261">
        <f>VLOOKUP($F2261,'(참고)타워 스텟 가치'!$B$2:$L$6,M$2,0)+(VLOOKUP($F2261,'(참고)타워 스텟 가치'!$B$2:$L$6,M$2,0)*$E2261)</f>
        <v>54.54000000000044</v>
      </c>
      <c r="N2261">
        <f>VLOOKUP($F2261,'(참고)타워 스텟 가치'!$B$2:$L$6,N$2,0)+(VLOOKUP($F2261,'(참고)타워 스텟 가치'!$B$2:$L$6,N$2,0)*$E2261)</f>
        <v>0</v>
      </c>
      <c r="O2261">
        <f>VLOOKUP($F2261,'(참고)타워 스텟 가치'!$B$2:$L$6,O$2,0)+(VLOOKUP($F2261,'(참고)타워 스텟 가치'!$B$2:$L$6,O$2,0)*$E2261)</f>
        <v>0</v>
      </c>
      <c r="P2261">
        <f>VLOOKUP($F2261,'(참고)타워 스텟 가치'!$B$2:$L$6,P$2,0)+(VLOOKUP($F2261,'(참고)타워 스텟 가치'!$B$2:$L$6,P$2,0)*$E2261)</f>
        <v>127.26000000000104</v>
      </c>
      <c r="Q2261">
        <f>SUM('스테이지별 몬스터 스텟'!H2261*'(참고)타워 스텟 가치'!$Q$17,'스테이지별 몬스터 스텟'!I2261*'(참고)타워 스텟 가치'!$R$17,'스테이지별 몬스터 스텟'!J2261*'(참고)타워 스텟 가치'!$S$17,'스테이지별 몬스터 스텟'!K2261*'(참고)타워 스텟 가치'!$T$17,'스테이지별 몬스터 스텟'!L2261*'(참고)타워 스텟 가치'!$U$17,'스테이지별 몬스터 스텟'!M2261*'(참고)타워 스텟 가치'!$V$17,'스테이지별 몬스터 스텟'!N2261*'(참고)타워 스텟 가치'!$W$17,'스테이지별 몬스터 스텟'!O2261*'(참고)타워 스텟 가치'!$X$17,'스테이지별 몬스터 스텟'!P2261*'(참고)타워 스텟 가치'!$Y$17)</f>
        <v>1385147.8350000114</v>
      </c>
      <c r="R2261">
        <v>1</v>
      </c>
      <c r="S2261">
        <f>VLOOKUP($F2261,'(참고)타워 스텟 가치'!$B$7:$L$11,S$2,0)+(VLOOKUP($F2261,'(참고)타워 스텟 가치'!$B$7:$L$11,S$2,0)*$E2261)</f>
        <v>681.75000000000557</v>
      </c>
      <c r="T2261">
        <f>VLOOKUP($F2261,'(참고)타워 스텟 가치'!$B$7:$L$11,T$2,0)+(VLOOKUP($F2261,'(참고)타워 스텟 가치'!$B$7:$L$11,T$2,0)*$E2261)</f>
        <v>1227.1500000000101</v>
      </c>
      <c r="U2261">
        <f>VLOOKUP($F2261,'(참고)타워 스텟 가치'!$B$7:$L$11,U$2,0)+(VLOOKUP($F2261,'(참고)타워 스텟 가치'!$B$7:$L$11,U$2,0)*$E2261)</f>
        <v>909000.00000000745</v>
      </c>
      <c r="V2261">
        <f>VLOOKUP($F2261,'(참고)타워 스텟 가치'!$B$7:$L$11,V$2,0)+(VLOOKUP($F2261,'(참고)타워 스텟 가치'!$B$7:$L$11,V$2,0)*$E2261)</f>
        <v>8181.0000000000673</v>
      </c>
      <c r="W2261">
        <f>VLOOKUP($F2261,'(참고)타워 스텟 가치'!$B$7:$L$11,W$2,0)+(VLOOKUP($F2261,'(참고)타워 스텟 가치'!$B$7:$L$11,W$2,0)*$E2261)</f>
        <v>136.3500000000011</v>
      </c>
      <c r="X2261">
        <f>VLOOKUP($F2261,'(참고)타워 스텟 가치'!$B$7:$L$11,X$2,0)+(VLOOKUP($F2261,'(참고)타워 스텟 가치'!$B$7:$L$11,X$2,0)*$E2261)</f>
        <v>54.54000000000044</v>
      </c>
      <c r="Y2261">
        <f>VLOOKUP($F2261,'(참고)타워 스텟 가치'!$B$7:$L$11,Y$2,0)+(VLOOKUP($F2261,'(참고)타워 스텟 가치'!$B$7:$L$11,Y$2,0)*$E2261)</f>
        <v>0</v>
      </c>
      <c r="Z2261">
        <f>VLOOKUP($F2261,'(참고)타워 스텟 가치'!$B$7:$L$11,Z$2,0)+(VLOOKUP($F2261,'(참고)타워 스텟 가치'!$B$7:$L$11,Z$2,0)*$E2261)</f>
        <v>0</v>
      </c>
      <c r="AA2261">
        <f>VLOOKUP($F2261,'(참고)타워 스텟 가치'!$B$7:$L$11,AA$2,0)+(VLOOKUP($F2261,'(참고)타워 스텟 가치'!$B$7:$L$11,AA$2,0)*$E2261)</f>
        <v>127.26000000000104</v>
      </c>
      <c r="AB2261">
        <f>SUM('스테이지별 몬스터 스텟'!S2261*'(참고)타워 스텟 가치'!$Q$17,'스테이지별 몬스터 스텟'!T2261*'(참고)타워 스텟 가치'!$R$17,'스테이지별 몬스터 스텟'!U2261*'(참고)타워 스텟 가치'!$S$17,'스테이지별 몬스터 스텟'!V2261*'(참고)타워 스텟 가치'!$T$17,'스테이지별 몬스터 스텟'!W2261*'(참고)타워 스텟 가치'!$U$17,'스테이지별 몬스터 스텟'!X2261*'(참고)타워 스텟 가치'!$V$17,'스테이지별 몬스터 스텟'!Y2261*'(참고)타워 스텟 가치'!$W$17,'스테이지별 몬스터 스텟'!Z2261*'(참고)타워 스텟 가치'!$X$17,'스테이지별 몬스터 스텟'!AA2261*'(참고)타워 스텟 가치'!$Y$17)</f>
        <v>1383647.9850000115</v>
      </c>
      <c r="AC2261">
        <v>2</v>
      </c>
      <c r="AD2261">
        <f>VLOOKUP($F2261,'(참고)타워 스텟 가치'!$B$12:$L$16,AD$2,0)+(VLOOKUP($F2261,'(참고)타워 스텟 가치'!$B$12:$L$16,AD$2,0)*$E2261)</f>
        <v>681.75000000000557</v>
      </c>
      <c r="AE2261">
        <f>VLOOKUP($F2261,'(참고)타워 스텟 가치'!$B$12:$L$16,AE$2,0)+(VLOOKUP($F2261,'(참고)타워 스텟 가치'!$B$12:$L$16,AE$2,0)*$E2261)</f>
        <v>818.10000000000673</v>
      </c>
      <c r="AF2261">
        <f>VLOOKUP($F2261,'(참고)타워 스텟 가치'!$B$12:$L$16,AF$2,0)+(VLOOKUP($F2261,'(참고)타워 스텟 가치'!$B$12:$L$16,AF$2,0)*$E2261)</f>
        <v>909000.00000000745</v>
      </c>
      <c r="AG2261">
        <f>VLOOKUP($F2261,'(참고)타워 스텟 가치'!$B$12:$L$16,AG$2,0)+(VLOOKUP($F2261,'(참고)타워 스텟 가치'!$B$12:$L$16,AG$2,0)*$E2261)</f>
        <v>4090.5000000000337</v>
      </c>
      <c r="AH2261">
        <f>VLOOKUP($F2261,'(참고)타워 스텟 가치'!$B$12:$L$16,AH$2,0)+(VLOOKUP($F2261,'(참고)타워 스텟 가치'!$B$12:$L$16,AH$2,0)*$E2261)</f>
        <v>136.3500000000011</v>
      </c>
      <c r="AI2261">
        <f>VLOOKUP($F2261,'(참고)타워 스텟 가치'!$B$12:$L$16,AI$2,0)+(VLOOKUP($F2261,'(참고)타워 스텟 가치'!$B$12:$L$16,AI$2,0)*$E2261)</f>
        <v>54.54000000000044</v>
      </c>
      <c r="AJ2261">
        <f>VLOOKUP($F2261,'(참고)타워 스텟 가치'!$B$12:$L$16,AJ$2,0)+(VLOOKUP($F2261,'(참고)타워 스텟 가치'!$B$12:$L$16,AJ$2,0)*$E2261)</f>
        <v>0</v>
      </c>
      <c r="AK2261">
        <f>VLOOKUP($F2261,'(참고)타워 스텟 가치'!$B$12:$L$16,AK$2,0)+(VLOOKUP($F2261,'(참고)타워 스텟 가치'!$B$12:$L$16,AK$2,0)*$E2261)</f>
        <v>0</v>
      </c>
      <c r="AL2261">
        <f>VLOOKUP($F2261,'(참고)타워 스텟 가치'!$B$12:$L$16,AL$2,0)+(VLOOKUP($F2261,'(참고)타워 스텟 가치'!$B$12:$L$16,AL$2,0)*$E2261)</f>
        <v>254.52000000000209</v>
      </c>
      <c r="AM2261">
        <f>SUM('스테이지별 몬스터 스텟'!AD2261*'(참고)타워 스텟 가치'!$Q$17,'스테이지별 몬스터 스텟'!AE2261*'(참고)타워 스텟 가치'!$R$17,'스테이지별 몬스터 스텟'!AF2261*'(참고)타워 스텟 가치'!$S$17,'스테이지별 몬스터 스텟'!AG2261*'(참고)타워 스텟 가치'!$T$17,'스테이지별 몬스터 스텟'!AH2261*'(참고)타워 스텟 가치'!$U$17,'스테이지별 몬스터 스텟'!AI2261*'(참고)타워 스텟 가치'!$V$17,'스테이지별 몬스터 스텟'!AJ2261*'(참고)타워 스텟 가치'!$W$17,'스테이지별 몬스터 스텟'!AK2261*'(참고)타워 스텟 가치'!$X$17,'스테이지별 몬스터 스텟'!AL2261*'(참고)타워 스텟 가치'!$Y$17)</f>
        <v>1375107.9300000111</v>
      </c>
      <c r="AN2261">
        <v>3</v>
      </c>
    </row>
    <row r="2262" spans="3:40" x14ac:dyDescent="0.3">
      <c r="C2262">
        <v>3</v>
      </c>
      <c r="D2262">
        <f t="shared" si="107"/>
        <v>452</v>
      </c>
      <c r="E2262" s="52">
        <f>VLOOKUP(D2262,'스테이지별 난이도 설정'!B:C,2,0)</f>
        <v>180.80000000000149</v>
      </c>
      <c r="F2262" t="str">
        <f t="shared" si="108"/>
        <v>에픽</v>
      </c>
      <c r="G2262">
        <f t="shared" si="106"/>
        <v>6</v>
      </c>
      <c r="H2262">
        <f>VLOOKUP($F2262,'(참고)타워 스텟 가치'!$B$2:$L$6,H$2,0)+(VLOOKUP($F2262,'(참고)타워 스텟 가치'!$B$2:$L$6,H$2,0)*$E2262)</f>
        <v>3067.875000000025</v>
      </c>
      <c r="I2262">
        <f>VLOOKUP($F2262,'(참고)타워 스텟 가치'!$B$2:$L$6,I$2,0)+(VLOOKUP($F2262,'(참고)타워 스텟 가치'!$B$2:$L$6,I$2,0)*$E2262)</f>
        <v>613.57500000000505</v>
      </c>
      <c r="J2262">
        <f>VLOOKUP($F2262,'(참고)타워 스텟 가치'!$B$2:$L$6,J$2,0)+(VLOOKUP($F2262,'(참고)타워 스텟 가치'!$B$2:$L$6,J$2,0)*$E2262)</f>
        <v>909000.00000000745</v>
      </c>
      <c r="K2262">
        <f>VLOOKUP($F2262,'(참고)타워 스텟 가치'!$B$2:$L$6,K$2,0)+(VLOOKUP($F2262,'(참고)타워 스텟 가치'!$B$2:$L$6,K$2,0)*$E2262)</f>
        <v>12271.5000000001</v>
      </c>
      <c r="L2262">
        <f>VLOOKUP($F2262,'(참고)타워 스텟 가치'!$B$2:$L$6,L$2,0)+(VLOOKUP($F2262,'(참고)타워 스텟 가치'!$B$2:$L$6,L$2,0)*$E2262)</f>
        <v>204.52500000000168</v>
      </c>
      <c r="M2262">
        <f>VLOOKUP($F2262,'(참고)타워 스텟 가치'!$B$2:$L$6,M$2,0)+(VLOOKUP($F2262,'(참고)타워 스텟 가치'!$B$2:$L$6,M$2,0)*$E2262)</f>
        <v>54.54000000000044</v>
      </c>
      <c r="N2262">
        <f>VLOOKUP($F2262,'(참고)타워 스텟 가치'!$B$2:$L$6,N$2,0)+(VLOOKUP($F2262,'(참고)타워 스텟 가치'!$B$2:$L$6,N$2,0)*$E2262)</f>
        <v>0</v>
      </c>
      <c r="O2262">
        <f>VLOOKUP($F2262,'(참고)타워 스텟 가치'!$B$2:$L$6,O$2,0)+(VLOOKUP($F2262,'(참고)타워 스텟 가치'!$B$2:$L$6,O$2,0)*$E2262)</f>
        <v>0</v>
      </c>
      <c r="P2262">
        <f>VLOOKUP($F2262,'(참고)타워 스텟 가치'!$B$2:$L$6,P$2,0)+(VLOOKUP($F2262,'(참고)타워 스텟 가치'!$B$2:$L$6,P$2,0)*$E2262)</f>
        <v>127.26000000000104</v>
      </c>
      <c r="Q2262">
        <f>SUM('스테이지별 몬스터 스텟'!H2262*'(참고)타워 스텟 가치'!$Q$17,'스테이지별 몬스터 스텟'!I2262*'(참고)타워 스텟 가치'!$R$17,'스테이지별 몬스터 스텟'!J2262*'(참고)타워 스텟 가치'!$S$17,'스테이지별 몬스터 스텟'!K2262*'(참고)타워 스텟 가치'!$T$17,'스테이지별 몬스터 스텟'!L2262*'(참고)타워 스텟 가치'!$U$17,'스테이지별 몬스터 스텟'!M2262*'(참고)타워 스텟 가치'!$V$17,'스테이지별 몬스터 스텟'!N2262*'(참고)타워 스텟 가치'!$W$17,'스테이지별 몬스터 스텟'!O2262*'(참고)타워 스텟 가치'!$X$17,'스테이지별 몬스터 스텟'!P2262*'(참고)타워 스텟 가치'!$Y$17)</f>
        <v>1395817.2225000116</v>
      </c>
      <c r="R2262">
        <v>1</v>
      </c>
      <c r="S2262">
        <f>VLOOKUP($F2262,'(참고)타워 스텟 가치'!$B$7:$L$11,S$2,0)+(VLOOKUP($F2262,'(참고)타워 스텟 가치'!$B$7:$L$11,S$2,0)*$E2262)</f>
        <v>1022.6250000000084</v>
      </c>
      <c r="T2262">
        <f>VLOOKUP($F2262,'(참고)타워 스텟 가치'!$B$7:$L$11,T$2,0)+(VLOOKUP($F2262,'(참고)타워 스텟 가치'!$B$7:$L$11,T$2,0)*$E2262)</f>
        <v>1840.7250000000151</v>
      </c>
      <c r="U2262">
        <f>VLOOKUP($F2262,'(참고)타워 스텟 가치'!$B$7:$L$11,U$2,0)+(VLOOKUP($F2262,'(참고)타워 스텟 가치'!$B$7:$L$11,U$2,0)*$E2262)</f>
        <v>909000.00000000745</v>
      </c>
      <c r="V2262">
        <f>VLOOKUP($F2262,'(참고)타워 스텟 가치'!$B$7:$L$11,V$2,0)+(VLOOKUP($F2262,'(참고)타워 스텟 가치'!$B$7:$L$11,V$2,0)*$E2262)</f>
        <v>12271.5000000001</v>
      </c>
      <c r="W2262">
        <f>VLOOKUP($F2262,'(참고)타워 스텟 가치'!$B$7:$L$11,W$2,0)+(VLOOKUP($F2262,'(참고)타워 스텟 가치'!$B$7:$L$11,W$2,0)*$E2262)</f>
        <v>204.52500000000168</v>
      </c>
      <c r="X2262">
        <f>VLOOKUP($F2262,'(참고)타워 스텟 가치'!$B$7:$L$11,X$2,0)+(VLOOKUP($F2262,'(참고)타워 스텟 가치'!$B$7:$L$11,X$2,0)*$E2262)</f>
        <v>54.54000000000044</v>
      </c>
      <c r="Y2262">
        <f>VLOOKUP($F2262,'(참고)타워 스텟 가치'!$B$7:$L$11,Y$2,0)+(VLOOKUP($F2262,'(참고)타워 스텟 가치'!$B$7:$L$11,Y$2,0)*$E2262)</f>
        <v>0</v>
      </c>
      <c r="Z2262">
        <f>VLOOKUP($F2262,'(참고)타워 스텟 가치'!$B$7:$L$11,Z$2,0)+(VLOOKUP($F2262,'(참고)타워 스텟 가치'!$B$7:$L$11,Z$2,0)*$E2262)</f>
        <v>0</v>
      </c>
      <c r="AA2262">
        <f>VLOOKUP($F2262,'(참고)타워 스텟 가치'!$B$7:$L$11,AA$2,0)+(VLOOKUP($F2262,'(참고)타워 스텟 가치'!$B$7:$L$11,AA$2,0)*$E2262)</f>
        <v>127.26000000000104</v>
      </c>
      <c r="AB2262">
        <f>SUM('스테이지별 몬스터 스텟'!S2262*'(참고)타워 스텟 가치'!$Q$17,'스테이지별 몬스터 스텟'!T2262*'(참고)타워 스텟 가치'!$R$17,'스테이지별 몬스터 스텟'!U2262*'(참고)타워 스텟 가치'!$S$17,'스테이지별 몬스터 스텟'!V2262*'(참고)타워 스텟 가치'!$T$17,'스테이지별 몬스터 스텟'!W2262*'(참고)타워 스텟 가치'!$U$17,'스테이지별 몬스터 스텟'!X2262*'(참고)타워 스텟 가치'!$V$17,'스테이지별 몬스터 스텟'!Y2262*'(참고)타워 스텟 가치'!$W$17,'스테이지별 몬스터 스텟'!Z2262*'(참고)타워 스텟 가치'!$X$17,'스테이지별 몬스터 스텟'!AA2262*'(참고)타워 스텟 가치'!$Y$17)</f>
        <v>1393567.4475000117</v>
      </c>
      <c r="AC2262">
        <v>2</v>
      </c>
      <c r="AD2262">
        <f>VLOOKUP($F2262,'(참고)타워 스텟 가치'!$B$12:$L$16,AD$2,0)+(VLOOKUP($F2262,'(참고)타워 스텟 가치'!$B$12:$L$16,AD$2,0)*$E2262)</f>
        <v>1022.6250000000084</v>
      </c>
      <c r="AE2262">
        <f>VLOOKUP($F2262,'(참고)타워 스텟 가치'!$B$12:$L$16,AE$2,0)+(VLOOKUP($F2262,'(참고)타워 스텟 가치'!$B$12:$L$16,AE$2,0)*$E2262)</f>
        <v>1227.1500000000101</v>
      </c>
      <c r="AF2262">
        <f>VLOOKUP($F2262,'(참고)타워 스텟 가치'!$B$12:$L$16,AF$2,0)+(VLOOKUP($F2262,'(참고)타워 스텟 가치'!$B$12:$L$16,AF$2,0)*$E2262)</f>
        <v>909000.00000000745</v>
      </c>
      <c r="AG2262">
        <f>VLOOKUP($F2262,'(참고)타워 스텟 가치'!$B$12:$L$16,AG$2,0)+(VLOOKUP($F2262,'(참고)타워 스텟 가치'!$B$12:$L$16,AG$2,0)*$E2262)</f>
        <v>6135.75000000005</v>
      </c>
      <c r="AH2262">
        <f>VLOOKUP($F2262,'(참고)타워 스텟 가치'!$B$12:$L$16,AH$2,0)+(VLOOKUP($F2262,'(참고)타워 스텟 가치'!$B$12:$L$16,AH$2,0)*$E2262)</f>
        <v>204.52500000000168</v>
      </c>
      <c r="AI2262">
        <f>VLOOKUP($F2262,'(참고)타워 스텟 가치'!$B$12:$L$16,AI$2,0)+(VLOOKUP($F2262,'(참고)타워 스텟 가치'!$B$12:$L$16,AI$2,0)*$E2262)</f>
        <v>54.54000000000044</v>
      </c>
      <c r="AJ2262">
        <f>VLOOKUP($F2262,'(참고)타워 스텟 가치'!$B$12:$L$16,AJ$2,0)+(VLOOKUP($F2262,'(참고)타워 스텟 가치'!$B$12:$L$16,AJ$2,0)*$E2262)</f>
        <v>0</v>
      </c>
      <c r="AK2262">
        <f>VLOOKUP($F2262,'(참고)타워 스텟 가치'!$B$12:$L$16,AK$2,0)+(VLOOKUP($F2262,'(참고)타워 스텟 가치'!$B$12:$L$16,AK$2,0)*$E2262)</f>
        <v>0</v>
      </c>
      <c r="AL2262">
        <f>VLOOKUP($F2262,'(참고)타워 스텟 가치'!$B$12:$L$16,AL$2,0)+(VLOOKUP($F2262,'(참고)타워 스텟 가치'!$B$12:$L$16,AL$2,0)*$E2262)</f>
        <v>254.52000000000209</v>
      </c>
      <c r="AM2262">
        <f>SUM('스테이지별 몬스터 스텟'!AD2262*'(참고)타워 스텟 가치'!$Q$17,'스테이지별 몬스터 스텟'!AE2262*'(참고)타워 스텟 가치'!$R$17,'스테이지별 몬스터 스텟'!AF2262*'(참고)타워 스텟 가치'!$S$17,'스테이지별 몬스터 스텟'!AG2262*'(참고)타워 스텟 가치'!$T$17,'스테이지별 몬스터 스텟'!AH2262*'(참고)타워 스텟 가치'!$U$17,'스테이지별 몬스터 스텟'!AI2262*'(참고)타워 스텟 가치'!$V$17,'스테이지별 몬스터 스텟'!AJ2262*'(참고)타워 스텟 가치'!$W$17,'스테이지별 몬스터 스텟'!AK2262*'(참고)타워 스텟 가치'!$X$17,'스테이지별 몬스터 스텟'!AL2262*'(참고)타워 스텟 가치'!$Y$17)</f>
        <v>1380630.1050000114</v>
      </c>
      <c r="AN2262">
        <v>3</v>
      </c>
    </row>
    <row r="2263" spans="3:40" x14ac:dyDescent="0.3">
      <c r="C2263">
        <v>4</v>
      </c>
      <c r="D2263">
        <f t="shared" si="107"/>
        <v>452</v>
      </c>
      <c r="E2263" s="52">
        <f>VLOOKUP(D2263,'스테이지별 난이도 설정'!B:C,2,0)</f>
        <v>180.80000000000149</v>
      </c>
      <c r="F2263" t="str">
        <f t="shared" si="108"/>
        <v>유니크</v>
      </c>
      <c r="G2263">
        <f t="shared" si="106"/>
        <v>6</v>
      </c>
      <c r="H2263">
        <f>VLOOKUP($F2263,'(참고)타워 스텟 가치'!$B$2:$L$6,H$2,0)+(VLOOKUP($F2263,'(참고)타워 스텟 가치'!$B$2:$L$6,H$2,0)*$E2263)</f>
        <v>4601.8125000000373</v>
      </c>
      <c r="I2263">
        <f>VLOOKUP($F2263,'(참고)타워 스텟 가치'!$B$2:$L$6,I$2,0)+(VLOOKUP($F2263,'(참고)타워 스텟 가치'!$B$2:$L$6,I$2,0)*$E2263)</f>
        <v>920.36250000000757</v>
      </c>
      <c r="J2263">
        <f>VLOOKUP($F2263,'(참고)타워 스텟 가치'!$B$2:$L$6,J$2,0)+(VLOOKUP($F2263,'(참고)타워 스텟 가치'!$B$2:$L$6,J$2,0)*$E2263)</f>
        <v>909000.00000000745</v>
      </c>
      <c r="K2263">
        <f>VLOOKUP($F2263,'(참고)타워 스텟 가치'!$B$2:$L$6,K$2,0)+(VLOOKUP($F2263,'(참고)타워 스텟 가치'!$B$2:$L$6,K$2,0)*$E2263)</f>
        <v>18407.250000000149</v>
      </c>
      <c r="L2263">
        <f>VLOOKUP($F2263,'(참고)타워 스텟 가치'!$B$2:$L$6,L$2,0)+(VLOOKUP($F2263,'(참고)타워 스텟 가치'!$B$2:$L$6,L$2,0)*$E2263)</f>
        <v>306.78750000000252</v>
      </c>
      <c r="M2263">
        <f>VLOOKUP($F2263,'(참고)타워 스텟 가치'!$B$2:$L$6,M$2,0)+(VLOOKUP($F2263,'(참고)타워 스텟 가치'!$B$2:$L$6,M$2,0)*$E2263)</f>
        <v>54.54000000000044</v>
      </c>
      <c r="N2263">
        <f>VLOOKUP($F2263,'(참고)타워 스텟 가치'!$B$2:$L$6,N$2,0)+(VLOOKUP($F2263,'(참고)타워 스텟 가치'!$B$2:$L$6,N$2,0)*$E2263)</f>
        <v>0</v>
      </c>
      <c r="O2263">
        <f>VLOOKUP($F2263,'(참고)타워 스텟 가치'!$B$2:$L$6,O$2,0)+(VLOOKUP($F2263,'(참고)타워 스텟 가치'!$B$2:$L$6,O$2,0)*$E2263)</f>
        <v>0</v>
      </c>
      <c r="P2263">
        <f>VLOOKUP($F2263,'(참고)타워 스텟 가치'!$B$2:$L$6,P$2,0)+(VLOOKUP($F2263,'(참고)타워 스텟 가치'!$B$2:$L$6,P$2,0)*$E2263)</f>
        <v>181.80000000000149</v>
      </c>
      <c r="Q2263">
        <f>SUM('스테이지별 몬스터 스텟'!H2263*'(참고)타워 스텟 가치'!$Q$17,'스테이지별 몬스터 스텟'!I2263*'(참고)타워 스텟 가치'!$R$17,'스테이지별 몬스터 스텟'!J2263*'(참고)타워 스텟 가치'!$S$17,'스테이지별 몬스터 스텟'!K2263*'(참고)타워 스텟 가치'!$T$17,'스테이지별 몬스터 스텟'!L2263*'(참고)타워 스텟 가치'!$U$17,'스테이지별 몬스터 스텟'!M2263*'(참고)타워 스텟 가치'!$V$17,'스테이지별 몬스터 스텟'!N2263*'(참고)타워 스텟 가치'!$W$17,'스테이지별 몬스터 스텟'!O2263*'(참고)타워 스텟 가치'!$X$17,'스테이지별 몬스터 스텟'!P2263*'(참고)타워 스텟 가치'!$Y$17)</f>
        <v>1411930.3837500117</v>
      </c>
      <c r="R2263">
        <v>1</v>
      </c>
      <c r="S2263">
        <f>VLOOKUP($F2263,'(참고)타워 스텟 가치'!$B$7:$L$11,S$2,0)+(VLOOKUP($F2263,'(참고)타워 스텟 가치'!$B$7:$L$11,S$2,0)*$E2263)</f>
        <v>1533.9375000000125</v>
      </c>
      <c r="T2263">
        <f>VLOOKUP($F2263,'(참고)타워 스텟 가치'!$B$7:$L$11,T$2,0)+(VLOOKUP($F2263,'(참고)타워 스텟 가치'!$B$7:$L$11,T$2,0)*$E2263)</f>
        <v>2761.0875000000228</v>
      </c>
      <c r="U2263">
        <f>VLOOKUP($F2263,'(참고)타워 스텟 가치'!$B$7:$L$11,U$2,0)+(VLOOKUP($F2263,'(참고)타워 스텟 가치'!$B$7:$L$11,U$2,0)*$E2263)</f>
        <v>909000.00000000745</v>
      </c>
      <c r="V2263">
        <f>VLOOKUP($F2263,'(참고)타워 스텟 가치'!$B$7:$L$11,V$2,0)+(VLOOKUP($F2263,'(참고)타워 스텟 가치'!$B$7:$L$11,V$2,0)*$E2263)</f>
        <v>18407.250000000149</v>
      </c>
      <c r="W2263">
        <f>VLOOKUP($F2263,'(참고)타워 스텟 가치'!$B$7:$L$11,W$2,0)+(VLOOKUP($F2263,'(참고)타워 스텟 가치'!$B$7:$L$11,W$2,0)*$E2263)</f>
        <v>306.78750000000252</v>
      </c>
      <c r="X2263">
        <f>VLOOKUP($F2263,'(참고)타워 스텟 가치'!$B$7:$L$11,X$2,0)+(VLOOKUP($F2263,'(참고)타워 스텟 가치'!$B$7:$L$11,X$2,0)*$E2263)</f>
        <v>54.54000000000044</v>
      </c>
      <c r="Y2263">
        <f>VLOOKUP($F2263,'(참고)타워 스텟 가치'!$B$7:$L$11,Y$2,0)+(VLOOKUP($F2263,'(참고)타워 스텟 가치'!$B$7:$L$11,Y$2,0)*$E2263)</f>
        <v>0</v>
      </c>
      <c r="Z2263">
        <f>VLOOKUP($F2263,'(참고)타워 스텟 가치'!$B$7:$L$11,Z$2,0)+(VLOOKUP($F2263,'(참고)타워 스텟 가치'!$B$7:$L$11,Z$2,0)*$E2263)</f>
        <v>0</v>
      </c>
      <c r="AA2263">
        <f>VLOOKUP($F2263,'(참고)타워 스텟 가치'!$B$7:$L$11,AA$2,0)+(VLOOKUP($F2263,'(참고)타워 스텟 가치'!$B$7:$L$11,AA$2,0)*$E2263)</f>
        <v>181.80000000000149</v>
      </c>
      <c r="AB2263">
        <f>SUM('스테이지별 몬스터 스텟'!S2263*'(참고)타워 스텟 가치'!$Q$17,'스테이지별 몬스터 스텟'!T2263*'(참고)타워 스텟 가치'!$R$17,'스테이지별 몬스터 스텟'!U2263*'(참고)타워 스텟 가치'!$S$17,'스테이지별 몬스터 스텟'!V2263*'(참고)타워 스텟 가치'!$T$17,'스테이지별 몬스터 스텟'!W2263*'(참고)타워 스텟 가치'!$U$17,'스테이지별 몬스터 스텟'!X2263*'(참고)타워 스텟 가치'!$V$17,'스테이지별 몬스터 스텟'!Y2263*'(참고)타워 스텟 가치'!$W$17,'스테이지별 몬스터 스텟'!Z2263*'(참고)타워 스텟 가치'!$X$17,'스테이지별 몬스터 스텟'!AA2263*'(참고)타워 스텟 가치'!$Y$17)</f>
        <v>1408555.7212500116</v>
      </c>
      <c r="AC2263">
        <v>2</v>
      </c>
      <c r="AD2263">
        <f>VLOOKUP($F2263,'(참고)타워 스텟 가치'!$B$12:$L$16,AD$2,0)+(VLOOKUP($F2263,'(참고)타워 스텟 가치'!$B$12:$L$16,AD$2,0)*$E2263)</f>
        <v>1533.9375000000125</v>
      </c>
      <c r="AE2263">
        <f>VLOOKUP($F2263,'(참고)타워 스텟 가치'!$B$12:$L$16,AE$2,0)+(VLOOKUP($F2263,'(참고)타워 스텟 가치'!$B$12:$L$16,AE$2,0)*$E2263)</f>
        <v>1840.7250000000151</v>
      </c>
      <c r="AF2263">
        <f>VLOOKUP($F2263,'(참고)타워 스텟 가치'!$B$12:$L$16,AF$2,0)+(VLOOKUP($F2263,'(참고)타워 스텟 가치'!$B$12:$L$16,AF$2,0)*$E2263)</f>
        <v>909000.00000000745</v>
      </c>
      <c r="AG2263">
        <f>VLOOKUP($F2263,'(참고)타워 스텟 가치'!$B$12:$L$16,AG$2,0)+(VLOOKUP($F2263,'(참고)타워 스텟 가치'!$B$12:$L$16,AG$2,0)*$E2263)</f>
        <v>9203.6250000000746</v>
      </c>
      <c r="AH2263">
        <f>VLOOKUP($F2263,'(참고)타워 스텟 가치'!$B$12:$L$16,AH$2,0)+(VLOOKUP($F2263,'(참고)타워 스텟 가치'!$B$12:$L$16,AH$2,0)*$E2263)</f>
        <v>306.78750000000252</v>
      </c>
      <c r="AI2263">
        <f>VLOOKUP($F2263,'(참고)타워 스텟 가치'!$B$12:$L$16,AI$2,0)+(VLOOKUP($F2263,'(참고)타워 스텟 가치'!$B$12:$L$16,AI$2,0)*$E2263)</f>
        <v>54.54000000000044</v>
      </c>
      <c r="AJ2263">
        <f>VLOOKUP($F2263,'(참고)타워 스텟 가치'!$B$12:$L$16,AJ$2,0)+(VLOOKUP($F2263,'(참고)타워 스텟 가치'!$B$12:$L$16,AJ$2,0)*$E2263)</f>
        <v>0</v>
      </c>
      <c r="AK2263">
        <f>VLOOKUP($F2263,'(참고)타워 스텟 가치'!$B$12:$L$16,AK$2,0)+(VLOOKUP($F2263,'(참고)타워 스텟 가치'!$B$12:$L$16,AK$2,0)*$E2263)</f>
        <v>0</v>
      </c>
      <c r="AL2263">
        <f>VLOOKUP($F2263,'(참고)타워 스텟 가치'!$B$12:$L$16,AL$2,0)+(VLOOKUP($F2263,'(참고)타워 스텟 가치'!$B$12:$L$16,AL$2,0)*$E2263)</f>
        <v>363.60000000000298</v>
      </c>
      <c r="AM2263">
        <f>SUM('스테이지별 몬스터 스텟'!AD2263*'(참고)타워 스텟 가치'!$Q$17,'스테이지별 몬스터 스텟'!AE2263*'(참고)타워 스텟 가치'!$R$17,'스테이지별 몬스터 스텟'!AF2263*'(참고)타워 스텟 가치'!$S$17,'스테이지별 몬스터 스텟'!AG2263*'(참고)타워 스텟 가치'!$T$17,'스테이지별 몬스터 스텟'!AH2263*'(참고)타워 스텟 가치'!$U$17,'스테이지별 몬스터 스텟'!AI2263*'(참고)타워 스텟 가치'!$V$17,'스테이지별 몬스터 스텟'!AJ2263*'(참고)타워 스텟 가치'!$W$17,'스테이지별 몬스터 스텟'!AK2263*'(참고)타워 스텟 가치'!$X$17,'스테이지별 몬스터 스텟'!AL2263*'(참고)타워 스텟 가치'!$Y$17)</f>
        <v>1389131.5275000115</v>
      </c>
      <c r="AN2263">
        <v>3</v>
      </c>
    </row>
    <row r="2264" spans="3:40" x14ac:dyDescent="0.3">
      <c r="C2264">
        <v>5</v>
      </c>
      <c r="D2264">
        <f t="shared" si="107"/>
        <v>452</v>
      </c>
      <c r="E2264" s="52">
        <f>VLOOKUP(D2264,'스테이지별 난이도 설정'!B:C,2,0)</f>
        <v>180.80000000000149</v>
      </c>
      <c r="F2264" t="str">
        <f t="shared" si="108"/>
        <v>스페셜</v>
      </c>
      <c r="G2264">
        <f t="shared" si="106"/>
        <v>6</v>
      </c>
      <c r="H2264">
        <f>VLOOKUP($F2264,'(참고)타워 스텟 가치'!$B$2:$L$6,H$2,0)+(VLOOKUP($F2264,'(참고)타워 스텟 가치'!$B$2:$L$6,H$2,0)*$E2264)</f>
        <v>6902.7187500000564</v>
      </c>
      <c r="I2264">
        <f>VLOOKUP($F2264,'(참고)타워 스텟 가치'!$B$2:$L$6,I$2,0)+(VLOOKUP($F2264,'(참고)타워 스텟 가치'!$B$2:$L$6,I$2,0)*$E2264)</f>
        <v>1380.5437500000114</v>
      </c>
      <c r="J2264">
        <f>VLOOKUP($F2264,'(참고)타워 스텟 가치'!$B$2:$L$6,J$2,0)+(VLOOKUP($F2264,'(참고)타워 스텟 가치'!$B$2:$L$6,J$2,0)*$E2264)</f>
        <v>909000.00000000745</v>
      </c>
      <c r="K2264">
        <f>VLOOKUP($F2264,'(참고)타워 스텟 가치'!$B$2:$L$6,K$2,0)+(VLOOKUP($F2264,'(참고)타워 스텟 가치'!$B$2:$L$6,K$2,0)*$E2264)</f>
        <v>27610.875000000226</v>
      </c>
      <c r="L2264">
        <f>VLOOKUP($F2264,'(참고)타워 스텟 가치'!$B$2:$L$6,L$2,0)+(VLOOKUP($F2264,'(참고)타워 스텟 가치'!$B$2:$L$6,L$2,0)*$E2264)</f>
        <v>460.18125000000379</v>
      </c>
      <c r="M2264">
        <f>VLOOKUP($F2264,'(참고)타워 스텟 가치'!$B$2:$L$6,M$2,0)+(VLOOKUP($F2264,'(참고)타워 스텟 가치'!$B$2:$L$6,M$2,0)*$E2264)</f>
        <v>54.54000000000044</v>
      </c>
      <c r="N2264">
        <f>VLOOKUP($F2264,'(참고)타워 스텟 가치'!$B$2:$L$6,N$2,0)+(VLOOKUP($F2264,'(참고)타워 스텟 가치'!$B$2:$L$6,N$2,0)*$E2264)</f>
        <v>0</v>
      </c>
      <c r="O2264">
        <f>VLOOKUP($F2264,'(참고)타워 스텟 가치'!$B$2:$L$6,O$2,0)+(VLOOKUP($F2264,'(참고)타워 스텟 가치'!$B$2:$L$6,O$2,0)*$E2264)</f>
        <v>0</v>
      </c>
      <c r="P2264">
        <f>VLOOKUP($F2264,'(참고)타워 스텟 가치'!$B$2:$L$6,P$2,0)+(VLOOKUP($F2264,'(참고)타워 스텟 가치'!$B$2:$L$6,P$2,0)*$E2264)</f>
        <v>181.80000000000149</v>
      </c>
      <c r="Q2264">
        <f>SUM('스테이지별 몬스터 스텟'!H2264*'(참고)타워 스텟 가치'!$Q$17,'스테이지별 몬스터 스텟'!I2264*'(참고)타워 스텟 가치'!$R$17,'스테이지별 몬스터 스텟'!J2264*'(참고)타워 스텟 가치'!$S$17,'스테이지별 몬스터 스텟'!K2264*'(참고)타워 스텟 가치'!$T$17,'스테이지별 몬스터 스텟'!L2264*'(참고)타워 스텟 가치'!$U$17,'스테이지별 몬스터 스텟'!M2264*'(참고)타워 스텟 가치'!$V$17,'스테이지별 몬스터 스텟'!N2264*'(참고)타워 스텟 가치'!$W$17,'스테이지별 몬스터 스텟'!O2264*'(참고)타워 스텟 가치'!$X$17,'스테이지별 몬스터 스텟'!P2264*'(참고)타워 스텟 가치'!$Y$17)</f>
        <v>1435936.5056250119</v>
      </c>
      <c r="R2264">
        <v>1</v>
      </c>
      <c r="S2264">
        <f>VLOOKUP($F2264,'(참고)타워 스텟 가치'!$B$7:$L$11,S$2,0)+(VLOOKUP($F2264,'(참고)타워 스텟 가치'!$B$7:$L$11,S$2,0)*$E2264)</f>
        <v>2300.9062500000186</v>
      </c>
      <c r="T2264">
        <f>VLOOKUP($F2264,'(참고)타워 스텟 가치'!$B$7:$L$11,T$2,0)+(VLOOKUP($F2264,'(참고)타워 스텟 가치'!$B$7:$L$11,T$2,0)*$E2264)</f>
        <v>4141.631250000034</v>
      </c>
      <c r="U2264">
        <f>VLOOKUP($F2264,'(참고)타워 스텟 가치'!$B$7:$L$11,U$2,0)+(VLOOKUP($F2264,'(참고)타워 스텟 가치'!$B$7:$L$11,U$2,0)*$E2264)</f>
        <v>909000.00000000745</v>
      </c>
      <c r="V2264">
        <f>VLOOKUP($F2264,'(참고)타워 스텟 가치'!$B$7:$L$11,V$2,0)+(VLOOKUP($F2264,'(참고)타워 스텟 가치'!$B$7:$L$11,V$2,0)*$E2264)</f>
        <v>27610.875000000226</v>
      </c>
      <c r="W2264">
        <f>VLOOKUP($F2264,'(참고)타워 스텟 가치'!$B$7:$L$11,W$2,0)+(VLOOKUP($F2264,'(참고)타워 스텟 가치'!$B$7:$L$11,W$2,0)*$E2264)</f>
        <v>460.18125000000379</v>
      </c>
      <c r="X2264">
        <f>VLOOKUP($F2264,'(참고)타워 스텟 가치'!$B$7:$L$11,X$2,0)+(VLOOKUP($F2264,'(참고)타워 스텟 가치'!$B$7:$L$11,X$2,0)*$E2264)</f>
        <v>54.54000000000044</v>
      </c>
      <c r="Y2264">
        <f>VLOOKUP($F2264,'(참고)타워 스텟 가치'!$B$7:$L$11,Y$2,0)+(VLOOKUP($F2264,'(참고)타워 스텟 가치'!$B$7:$L$11,Y$2,0)*$E2264)</f>
        <v>0</v>
      </c>
      <c r="Z2264">
        <f>VLOOKUP($F2264,'(참고)타워 스텟 가치'!$B$7:$L$11,Z$2,0)+(VLOOKUP($F2264,'(참고)타워 스텟 가치'!$B$7:$L$11,Z$2,0)*$E2264)</f>
        <v>0</v>
      </c>
      <c r="AA2264">
        <f>VLOOKUP($F2264,'(참고)타워 스텟 가치'!$B$7:$L$11,AA$2,0)+(VLOOKUP($F2264,'(참고)타워 스텟 가치'!$B$7:$L$11,AA$2,0)*$E2264)</f>
        <v>181.80000000000149</v>
      </c>
      <c r="AB2264">
        <f>SUM('스테이지별 몬스터 스텟'!S2264*'(참고)타워 스텟 가치'!$Q$17,'스테이지별 몬스터 스텟'!T2264*'(참고)타워 스텟 가치'!$R$17,'스테이지별 몬스터 스텟'!U2264*'(참고)타워 스텟 가치'!$S$17,'스테이지별 몬스터 스텟'!V2264*'(참고)타워 스텟 가치'!$T$17,'스테이지별 몬스터 스텟'!W2264*'(참고)타워 스텟 가치'!$U$17,'스테이지별 몬스터 스텟'!X2264*'(참고)타워 스텟 가치'!$V$17,'스테이지별 몬스터 스텟'!Y2264*'(참고)타워 스텟 가치'!$W$17,'스테이지별 몬스터 스텟'!Z2264*'(참고)타워 스텟 가치'!$X$17,'스테이지별 몬스터 스텟'!AA2264*'(참고)타워 스텟 가치'!$Y$17)</f>
        <v>1430874.511875012</v>
      </c>
      <c r="AC2264">
        <v>2</v>
      </c>
      <c r="AD2264">
        <f>VLOOKUP($F2264,'(참고)타워 스텟 가치'!$B$12:$L$16,AD$2,0)+(VLOOKUP($F2264,'(참고)타워 스텟 가치'!$B$12:$L$16,AD$2,0)*$E2264)</f>
        <v>2300.9062500000186</v>
      </c>
      <c r="AE2264">
        <f>VLOOKUP($F2264,'(참고)타워 스텟 가치'!$B$12:$L$16,AE$2,0)+(VLOOKUP($F2264,'(참고)타워 스텟 가치'!$B$12:$L$16,AE$2,0)*$E2264)</f>
        <v>2761.0875000000228</v>
      </c>
      <c r="AF2264">
        <f>VLOOKUP($F2264,'(참고)타워 스텟 가치'!$B$12:$L$16,AF$2,0)+(VLOOKUP($F2264,'(참고)타워 스텟 가치'!$B$12:$L$16,AF$2,0)*$E2264)</f>
        <v>909000.00000000745</v>
      </c>
      <c r="AG2264">
        <f>VLOOKUP($F2264,'(참고)타워 스텟 가치'!$B$12:$L$16,AG$2,0)+(VLOOKUP($F2264,'(참고)타워 스텟 가치'!$B$12:$L$16,AG$2,0)*$E2264)</f>
        <v>13805.437500000113</v>
      </c>
      <c r="AH2264">
        <f>VLOOKUP($F2264,'(참고)타워 스텟 가치'!$B$12:$L$16,AH$2,0)+(VLOOKUP($F2264,'(참고)타워 스텟 가치'!$B$12:$L$16,AH$2,0)*$E2264)</f>
        <v>460.18125000000379</v>
      </c>
      <c r="AI2264">
        <f>VLOOKUP($F2264,'(참고)타워 스텟 가치'!$B$12:$L$16,AI$2,0)+(VLOOKUP($F2264,'(참고)타워 스텟 가치'!$B$12:$L$16,AI$2,0)*$E2264)</f>
        <v>54.54000000000044</v>
      </c>
      <c r="AJ2264">
        <f>VLOOKUP($F2264,'(참고)타워 스텟 가치'!$B$12:$L$16,AJ$2,0)+(VLOOKUP($F2264,'(참고)타워 스텟 가치'!$B$12:$L$16,AJ$2,0)*$E2264)</f>
        <v>0</v>
      </c>
      <c r="AK2264">
        <f>VLOOKUP($F2264,'(참고)타워 스텟 가치'!$B$12:$L$16,AK$2,0)+(VLOOKUP($F2264,'(참고)타워 스텟 가치'!$B$12:$L$16,AK$2,0)*$E2264)</f>
        <v>0</v>
      </c>
      <c r="AL2264">
        <f>VLOOKUP($F2264,'(참고)타워 스텟 가치'!$B$12:$L$16,AL$2,0)+(VLOOKUP($F2264,'(참고)타워 스텟 가치'!$B$12:$L$16,AL$2,0)*$E2264)</f>
        <v>363.60000000000298</v>
      </c>
      <c r="AM2264">
        <f>SUM('스테이지별 몬스터 스텟'!AD2264*'(참고)타워 스텟 가치'!$Q$17,'스테이지별 몬스터 스텟'!AE2264*'(참고)타워 스텟 가치'!$R$17,'스테이지별 몬스터 스텟'!AF2264*'(참고)타워 스텟 가치'!$S$17,'스테이지별 몬스터 스텟'!AG2264*'(참고)타워 스텟 가치'!$T$17,'스테이지별 몬스터 스텟'!AH2264*'(참고)타워 스텟 가치'!$U$17,'스테이지별 몬스터 스텟'!AI2264*'(참고)타워 스텟 가치'!$V$17,'스테이지별 몬스터 스텟'!AJ2264*'(참고)타워 스텟 가치'!$W$17,'스테이지별 몬스터 스텟'!AK2264*'(참고)타워 스텟 가치'!$X$17,'스테이지별 몬스터 스텟'!AL2264*'(참고)타워 스텟 가치'!$Y$17)</f>
        <v>1401556.4212500115</v>
      </c>
      <c r="AN2264">
        <v>3</v>
      </c>
    </row>
    <row r="2265" spans="3:40" x14ac:dyDescent="0.3">
      <c r="C2265">
        <v>1</v>
      </c>
      <c r="D2265">
        <f t="shared" si="107"/>
        <v>453</v>
      </c>
      <c r="E2265" s="52">
        <f>VLOOKUP(D2265,'스테이지별 난이도 설정'!B:C,2,0)</f>
        <v>181.20000000000149</v>
      </c>
      <c r="F2265" t="str">
        <f t="shared" si="108"/>
        <v>일반</v>
      </c>
      <c r="G2265">
        <f t="shared" si="106"/>
        <v>6</v>
      </c>
      <c r="H2265">
        <f>VLOOKUP($F2265,'(참고)타워 스텟 가치'!$B$2:$L$6,H$2,0)+(VLOOKUP($F2265,'(참고)타워 스텟 가치'!$B$2:$L$6,H$2,0)*$E2265)</f>
        <v>1366.5000000000111</v>
      </c>
      <c r="I2265">
        <f>VLOOKUP($F2265,'(참고)타워 스텟 가치'!$B$2:$L$6,I$2,0)+(VLOOKUP($F2265,'(참고)타워 스텟 가치'!$B$2:$L$6,I$2,0)*$E2265)</f>
        <v>273.30000000000223</v>
      </c>
      <c r="J2265">
        <f>VLOOKUP($F2265,'(참고)타워 스텟 가치'!$B$2:$L$6,J$2,0)+(VLOOKUP($F2265,'(참고)타워 스텟 가치'!$B$2:$L$6,J$2,0)*$E2265)</f>
        <v>911000.00000000745</v>
      </c>
      <c r="K2265">
        <f>VLOOKUP($F2265,'(참고)타워 스텟 가치'!$B$2:$L$6,K$2,0)+(VLOOKUP($F2265,'(참고)타워 스텟 가치'!$B$2:$L$6,K$2,0)*$E2265)</f>
        <v>5466.0000000000446</v>
      </c>
      <c r="L2265">
        <f>VLOOKUP($F2265,'(참고)타워 스텟 가치'!$B$2:$L$6,L$2,0)+(VLOOKUP($F2265,'(참고)타워 스텟 가치'!$B$2:$L$6,L$2,0)*$E2265)</f>
        <v>91.100000000000747</v>
      </c>
      <c r="M2265">
        <f>VLOOKUP($F2265,'(참고)타워 스텟 가치'!$B$2:$L$6,M$2,0)+(VLOOKUP($F2265,'(참고)타워 스텟 가치'!$B$2:$L$6,M$2,0)*$E2265)</f>
        <v>54.660000000000444</v>
      </c>
      <c r="N2265">
        <f>VLOOKUP($F2265,'(참고)타워 스텟 가치'!$B$2:$L$6,N$2,0)+(VLOOKUP($F2265,'(참고)타워 스텟 가치'!$B$2:$L$6,N$2,0)*$E2265)</f>
        <v>0</v>
      </c>
      <c r="O2265">
        <f>VLOOKUP($F2265,'(참고)타워 스텟 가치'!$B$2:$L$6,O$2,0)+(VLOOKUP($F2265,'(참고)타워 스텟 가치'!$B$2:$L$6,O$2,0)*$E2265)</f>
        <v>0</v>
      </c>
      <c r="P2265">
        <f>VLOOKUP($F2265,'(참고)타워 스텟 가치'!$B$2:$L$6,P$2,0)+(VLOOKUP($F2265,'(참고)타워 스텟 가치'!$B$2:$L$6,P$2,0)*$E2265)</f>
        <v>127.54000000000104</v>
      </c>
      <c r="Q2265">
        <f>SUM('스테이지별 몬스터 스텟'!H2265*'(참고)타워 스텟 가치'!$Q$17,'스테이지별 몬스터 스텟'!I2265*'(참고)타워 스텟 가치'!$R$17,'스테이지별 몬스터 스텟'!J2265*'(참고)타워 스텟 가치'!$S$17,'스테이지별 몬스터 스텟'!K2265*'(참고)타워 스텟 가치'!$T$17,'스테이지별 몬스터 스텟'!L2265*'(참고)타워 스텟 가치'!$U$17,'스테이지별 몬스터 스텟'!M2265*'(참고)타워 스텟 가치'!$V$17,'스테이지별 몬스터 스텟'!N2265*'(참고)타워 스텟 가치'!$W$17,'스테이지별 몬스터 스텟'!O2265*'(참고)타워 스텟 가치'!$X$17,'스테이지별 몬스터 스텟'!P2265*'(참고)타워 스텟 가치'!$Y$17)</f>
        <v>1381066.8900000111</v>
      </c>
      <c r="R2265">
        <v>1</v>
      </c>
      <c r="S2265">
        <f>VLOOKUP($F2265,'(참고)타워 스텟 가치'!$B$7:$L$11,S$2,0)+(VLOOKUP($F2265,'(참고)타워 스텟 가치'!$B$7:$L$11,S$2,0)*$E2265)</f>
        <v>455.50000000000375</v>
      </c>
      <c r="T2265">
        <f>VLOOKUP($F2265,'(참고)타워 스텟 가치'!$B$7:$L$11,T$2,0)+(VLOOKUP($F2265,'(참고)타워 스텟 가치'!$B$7:$L$11,T$2,0)*$E2265)</f>
        <v>819.90000000000668</v>
      </c>
      <c r="U2265">
        <f>VLOOKUP($F2265,'(참고)타워 스텟 가치'!$B$7:$L$11,U$2,0)+(VLOOKUP($F2265,'(참고)타워 스텟 가치'!$B$7:$L$11,U$2,0)*$E2265)</f>
        <v>911000.00000000745</v>
      </c>
      <c r="V2265">
        <f>VLOOKUP($F2265,'(참고)타워 스텟 가치'!$B$7:$L$11,V$2,0)+(VLOOKUP($F2265,'(참고)타워 스텟 가치'!$B$7:$L$11,V$2,0)*$E2265)</f>
        <v>5466.0000000000446</v>
      </c>
      <c r="W2265">
        <f>VLOOKUP($F2265,'(참고)타워 스텟 가치'!$B$7:$L$11,W$2,0)+(VLOOKUP($F2265,'(참고)타워 스텟 가치'!$B$7:$L$11,W$2,0)*$E2265)</f>
        <v>91.100000000000747</v>
      </c>
      <c r="X2265">
        <f>VLOOKUP($F2265,'(참고)타워 스텟 가치'!$B$7:$L$11,X$2,0)+(VLOOKUP($F2265,'(참고)타워 스텟 가치'!$B$7:$L$11,X$2,0)*$E2265)</f>
        <v>54.660000000000444</v>
      </c>
      <c r="Y2265">
        <f>VLOOKUP($F2265,'(참고)타워 스텟 가치'!$B$7:$L$11,Y$2,0)+(VLOOKUP($F2265,'(참고)타워 스텟 가치'!$B$7:$L$11,Y$2,0)*$E2265)</f>
        <v>0</v>
      </c>
      <c r="Z2265">
        <f>VLOOKUP($F2265,'(참고)타워 스텟 가치'!$B$7:$L$11,Z$2,0)+(VLOOKUP($F2265,'(참고)타워 스텟 가치'!$B$7:$L$11,Z$2,0)*$E2265)</f>
        <v>0</v>
      </c>
      <c r="AA2265">
        <f>VLOOKUP($F2265,'(참고)타워 스텟 가치'!$B$7:$L$11,AA$2,0)+(VLOOKUP($F2265,'(참고)타워 스텟 가치'!$B$7:$L$11,AA$2,0)*$E2265)</f>
        <v>127.54000000000104</v>
      </c>
      <c r="AB2265">
        <f>SUM('스테이지별 몬스터 스텟'!S2265*'(참고)타워 스텟 가치'!$Q$17,'스테이지별 몬스터 스텟'!T2265*'(참고)타워 스텟 가치'!$R$17,'스테이지별 몬스터 스텟'!U2265*'(참고)타워 스텟 가치'!$S$17,'스테이지별 몬스터 스텟'!V2265*'(참고)타워 스텟 가치'!$T$17,'스테이지별 몬스터 스텟'!W2265*'(참고)타워 스텟 가치'!$U$17,'스테이지별 몬스터 스텟'!X2265*'(참고)타워 스텟 가치'!$V$17,'스테이지별 몬스터 스텟'!Y2265*'(참고)타워 스텟 가치'!$W$17,'스테이지별 몬스터 스텟'!Z2265*'(참고)타워 스텟 가치'!$X$17,'스테이지별 몬스터 스텟'!AA2265*'(참고)타워 스텟 가치'!$Y$17)</f>
        <v>1380064.7900000112</v>
      </c>
      <c r="AC2265">
        <v>2</v>
      </c>
      <c r="AD2265">
        <f>VLOOKUP($F2265,'(참고)타워 스텟 가치'!$B$12:$L$16,AD$2,0)+(VLOOKUP($F2265,'(참고)타워 스텟 가치'!$B$12:$L$16,AD$2,0)*$E2265)</f>
        <v>455.50000000000375</v>
      </c>
      <c r="AE2265">
        <f>VLOOKUP($F2265,'(참고)타워 스텟 가치'!$B$12:$L$16,AE$2,0)+(VLOOKUP($F2265,'(참고)타워 스텟 가치'!$B$12:$L$16,AE$2,0)*$E2265)</f>
        <v>546.60000000000446</v>
      </c>
      <c r="AF2265">
        <f>VLOOKUP($F2265,'(참고)타워 스텟 가치'!$B$12:$L$16,AF$2,0)+(VLOOKUP($F2265,'(참고)타워 스텟 가치'!$B$12:$L$16,AF$2,0)*$E2265)</f>
        <v>911000.00000000745</v>
      </c>
      <c r="AG2265">
        <f>VLOOKUP($F2265,'(참고)타워 스텟 가치'!$B$12:$L$16,AG$2,0)+(VLOOKUP($F2265,'(참고)타워 스텟 가치'!$B$12:$L$16,AG$2,0)*$E2265)</f>
        <v>2733.0000000000223</v>
      </c>
      <c r="AH2265">
        <f>VLOOKUP($F2265,'(참고)타워 스텟 가치'!$B$12:$L$16,AH$2,0)+(VLOOKUP($F2265,'(참고)타워 스텟 가치'!$B$12:$L$16,AH$2,0)*$E2265)</f>
        <v>91.100000000000747</v>
      </c>
      <c r="AI2265">
        <f>VLOOKUP($F2265,'(참고)타워 스텟 가치'!$B$12:$L$16,AI$2,0)+(VLOOKUP($F2265,'(참고)타워 스텟 가치'!$B$12:$L$16,AI$2,0)*$E2265)</f>
        <v>54.660000000000444</v>
      </c>
      <c r="AJ2265">
        <f>VLOOKUP($F2265,'(참고)타워 스텟 가치'!$B$12:$L$16,AJ$2,0)+(VLOOKUP($F2265,'(참고)타워 스텟 가치'!$B$12:$L$16,AJ$2,0)*$E2265)</f>
        <v>0</v>
      </c>
      <c r="AK2265">
        <f>VLOOKUP($F2265,'(참고)타워 스텟 가치'!$B$12:$L$16,AK$2,0)+(VLOOKUP($F2265,'(참고)타워 스텟 가치'!$B$12:$L$16,AK$2,0)*$E2265)</f>
        <v>0</v>
      </c>
      <c r="AL2265">
        <f>VLOOKUP($F2265,'(참고)타워 스텟 가치'!$B$12:$L$16,AL$2,0)+(VLOOKUP($F2265,'(참고)타워 스텟 가치'!$B$12:$L$16,AL$2,0)*$E2265)</f>
        <v>255.08000000000209</v>
      </c>
      <c r="AM2265">
        <f>SUM('스테이지별 몬스터 스텟'!AD2265*'(참고)타워 스텟 가치'!$Q$17,'스테이지별 몬스터 스텟'!AE2265*'(참고)타워 스텟 가치'!$R$17,'스테이지별 몬스터 스텟'!AF2265*'(참고)타워 스텟 가치'!$S$17,'스테이지별 몬스터 스텟'!AG2265*'(참고)타워 스텟 가치'!$T$17,'스테이지별 몬스터 스텟'!AH2265*'(참고)타워 스텟 가치'!$U$17,'스테이지별 몬스터 스텟'!AI2265*'(참고)타워 스텟 가치'!$V$17,'스테이지별 몬스터 스텟'!AJ2265*'(참고)타워 스텟 가치'!$W$17,'스테이지별 몬스터 스텟'!AK2265*'(참고)타워 스텟 가치'!$X$17,'스테이지별 몬스터 스텟'!AL2265*'(참고)타워 스텟 가치'!$Y$17)</f>
        <v>1374443.9200000109</v>
      </c>
      <c r="AN2265">
        <v>3</v>
      </c>
    </row>
    <row r="2266" spans="3:40" x14ac:dyDescent="0.3">
      <c r="C2266">
        <v>2</v>
      </c>
      <c r="D2266">
        <f t="shared" si="107"/>
        <v>453</v>
      </c>
      <c r="E2266" s="52">
        <f>VLOOKUP(D2266,'스테이지별 난이도 설정'!B:C,2,0)</f>
        <v>181.20000000000149</v>
      </c>
      <c r="F2266" t="str">
        <f t="shared" si="108"/>
        <v>레어</v>
      </c>
      <c r="G2266">
        <f t="shared" si="106"/>
        <v>6</v>
      </c>
      <c r="H2266">
        <f>VLOOKUP($F2266,'(참고)타워 스텟 가치'!$B$2:$L$6,H$2,0)+(VLOOKUP($F2266,'(참고)타워 스텟 가치'!$B$2:$L$6,H$2,0)*$E2266)</f>
        <v>2049.7500000000168</v>
      </c>
      <c r="I2266">
        <f>VLOOKUP($F2266,'(참고)타워 스텟 가치'!$B$2:$L$6,I$2,0)+(VLOOKUP($F2266,'(참고)타워 스텟 가치'!$B$2:$L$6,I$2,0)*$E2266)</f>
        <v>409.95000000000334</v>
      </c>
      <c r="J2266">
        <f>VLOOKUP($F2266,'(참고)타워 스텟 가치'!$B$2:$L$6,J$2,0)+(VLOOKUP($F2266,'(참고)타워 스텟 가치'!$B$2:$L$6,J$2,0)*$E2266)</f>
        <v>911000.00000000745</v>
      </c>
      <c r="K2266">
        <f>VLOOKUP($F2266,'(참고)타워 스텟 가치'!$B$2:$L$6,K$2,0)+(VLOOKUP($F2266,'(참고)타워 스텟 가치'!$B$2:$L$6,K$2,0)*$E2266)</f>
        <v>8199.0000000000673</v>
      </c>
      <c r="L2266">
        <f>VLOOKUP($F2266,'(참고)타워 스텟 가치'!$B$2:$L$6,L$2,0)+(VLOOKUP($F2266,'(참고)타워 스텟 가치'!$B$2:$L$6,L$2,0)*$E2266)</f>
        <v>136.65000000000111</v>
      </c>
      <c r="M2266">
        <f>VLOOKUP($F2266,'(참고)타워 스텟 가치'!$B$2:$L$6,M$2,0)+(VLOOKUP($F2266,'(참고)타워 스텟 가치'!$B$2:$L$6,M$2,0)*$E2266)</f>
        <v>54.660000000000444</v>
      </c>
      <c r="N2266">
        <f>VLOOKUP($F2266,'(참고)타워 스텟 가치'!$B$2:$L$6,N$2,0)+(VLOOKUP($F2266,'(참고)타워 스텟 가치'!$B$2:$L$6,N$2,0)*$E2266)</f>
        <v>0</v>
      </c>
      <c r="O2266">
        <f>VLOOKUP($F2266,'(참고)타워 스텟 가치'!$B$2:$L$6,O$2,0)+(VLOOKUP($F2266,'(참고)타워 스텟 가치'!$B$2:$L$6,O$2,0)*$E2266)</f>
        <v>0</v>
      </c>
      <c r="P2266">
        <f>VLOOKUP($F2266,'(참고)타워 스텟 가치'!$B$2:$L$6,P$2,0)+(VLOOKUP($F2266,'(참고)타워 스텟 가치'!$B$2:$L$6,P$2,0)*$E2266)</f>
        <v>127.54000000000104</v>
      </c>
      <c r="Q2266">
        <f>SUM('스테이지별 몬스터 스텟'!H2266*'(참고)타워 스텟 가치'!$Q$17,'스테이지별 몬스터 스텟'!I2266*'(참고)타워 스텟 가치'!$R$17,'스테이지별 몬스터 스텟'!J2266*'(참고)타워 스텟 가치'!$S$17,'스테이지별 몬스터 스텟'!K2266*'(참고)타워 스텟 가치'!$T$17,'스테이지별 몬스터 스텟'!L2266*'(참고)타워 스텟 가치'!$U$17,'스테이지별 몬스터 스텟'!M2266*'(참고)타워 스텟 가치'!$V$17,'스테이지별 몬스터 스텟'!N2266*'(참고)타워 스텟 가치'!$W$17,'스테이지별 몬스터 스텟'!O2266*'(참고)타워 스텟 가치'!$X$17,'스테이지별 몬스터 스텟'!P2266*'(참고)타워 스텟 가치'!$Y$17)</f>
        <v>1388195.4650000115</v>
      </c>
      <c r="R2266">
        <v>1</v>
      </c>
      <c r="S2266">
        <f>VLOOKUP($F2266,'(참고)타워 스텟 가치'!$B$7:$L$11,S$2,0)+(VLOOKUP($F2266,'(참고)타워 스텟 가치'!$B$7:$L$11,S$2,0)*$E2266)</f>
        <v>683.25000000000557</v>
      </c>
      <c r="T2266">
        <f>VLOOKUP($F2266,'(참고)타워 스텟 가치'!$B$7:$L$11,T$2,0)+(VLOOKUP($F2266,'(참고)타워 스텟 가치'!$B$7:$L$11,T$2,0)*$E2266)</f>
        <v>1229.8500000000101</v>
      </c>
      <c r="U2266">
        <f>VLOOKUP($F2266,'(참고)타워 스텟 가치'!$B$7:$L$11,U$2,0)+(VLOOKUP($F2266,'(참고)타워 스텟 가치'!$B$7:$L$11,U$2,0)*$E2266)</f>
        <v>911000.00000000745</v>
      </c>
      <c r="V2266">
        <f>VLOOKUP($F2266,'(참고)타워 스텟 가치'!$B$7:$L$11,V$2,0)+(VLOOKUP($F2266,'(참고)타워 스텟 가치'!$B$7:$L$11,V$2,0)*$E2266)</f>
        <v>8199.0000000000673</v>
      </c>
      <c r="W2266">
        <f>VLOOKUP($F2266,'(참고)타워 스텟 가치'!$B$7:$L$11,W$2,0)+(VLOOKUP($F2266,'(참고)타워 스텟 가치'!$B$7:$L$11,W$2,0)*$E2266)</f>
        <v>136.65000000000111</v>
      </c>
      <c r="X2266">
        <f>VLOOKUP($F2266,'(참고)타워 스텟 가치'!$B$7:$L$11,X$2,0)+(VLOOKUP($F2266,'(참고)타워 스텟 가치'!$B$7:$L$11,X$2,0)*$E2266)</f>
        <v>54.660000000000444</v>
      </c>
      <c r="Y2266">
        <f>VLOOKUP($F2266,'(참고)타워 스텟 가치'!$B$7:$L$11,Y$2,0)+(VLOOKUP($F2266,'(참고)타워 스텟 가치'!$B$7:$L$11,Y$2,0)*$E2266)</f>
        <v>0</v>
      </c>
      <c r="Z2266">
        <f>VLOOKUP($F2266,'(참고)타워 스텟 가치'!$B$7:$L$11,Z$2,0)+(VLOOKUP($F2266,'(참고)타워 스텟 가치'!$B$7:$L$11,Z$2,0)*$E2266)</f>
        <v>0</v>
      </c>
      <c r="AA2266">
        <f>VLOOKUP($F2266,'(참고)타워 스텟 가치'!$B$7:$L$11,AA$2,0)+(VLOOKUP($F2266,'(참고)타워 스텟 가치'!$B$7:$L$11,AA$2,0)*$E2266)</f>
        <v>127.54000000000104</v>
      </c>
      <c r="AB2266">
        <f>SUM('스테이지별 몬스터 스텟'!S2266*'(참고)타워 스텟 가치'!$Q$17,'스테이지별 몬스터 스텟'!T2266*'(참고)타워 스텟 가치'!$R$17,'스테이지별 몬스터 스텟'!U2266*'(참고)타워 스텟 가치'!$S$17,'스테이지별 몬스터 스텟'!V2266*'(참고)타워 스텟 가치'!$T$17,'스테이지별 몬스터 스텟'!W2266*'(참고)타워 스텟 가치'!$U$17,'스테이지별 몬스터 스텟'!X2266*'(참고)타워 스텟 가치'!$V$17,'스테이지별 몬스터 스텟'!Y2266*'(참고)타워 스텟 가치'!$W$17,'스테이지별 몬스터 스텟'!Z2266*'(참고)타워 스텟 가치'!$X$17,'스테이지별 몬스터 스텟'!AA2266*'(참고)타워 스텟 가치'!$Y$17)</f>
        <v>1386692.3150000116</v>
      </c>
      <c r="AC2266">
        <v>2</v>
      </c>
      <c r="AD2266">
        <f>VLOOKUP($F2266,'(참고)타워 스텟 가치'!$B$12:$L$16,AD$2,0)+(VLOOKUP($F2266,'(참고)타워 스텟 가치'!$B$12:$L$16,AD$2,0)*$E2266)</f>
        <v>683.25000000000557</v>
      </c>
      <c r="AE2266">
        <f>VLOOKUP($F2266,'(참고)타워 스텟 가치'!$B$12:$L$16,AE$2,0)+(VLOOKUP($F2266,'(참고)타워 스텟 가치'!$B$12:$L$16,AE$2,0)*$E2266)</f>
        <v>819.90000000000668</v>
      </c>
      <c r="AF2266">
        <f>VLOOKUP($F2266,'(참고)타워 스텟 가치'!$B$12:$L$16,AF$2,0)+(VLOOKUP($F2266,'(참고)타워 스텟 가치'!$B$12:$L$16,AF$2,0)*$E2266)</f>
        <v>911000.00000000745</v>
      </c>
      <c r="AG2266">
        <f>VLOOKUP($F2266,'(참고)타워 스텟 가치'!$B$12:$L$16,AG$2,0)+(VLOOKUP($F2266,'(참고)타워 스텟 가치'!$B$12:$L$16,AG$2,0)*$E2266)</f>
        <v>4099.5000000000337</v>
      </c>
      <c r="AH2266">
        <f>VLOOKUP($F2266,'(참고)타워 스텟 가치'!$B$12:$L$16,AH$2,0)+(VLOOKUP($F2266,'(참고)타워 스텟 가치'!$B$12:$L$16,AH$2,0)*$E2266)</f>
        <v>136.65000000000111</v>
      </c>
      <c r="AI2266">
        <f>VLOOKUP($F2266,'(참고)타워 스텟 가치'!$B$12:$L$16,AI$2,0)+(VLOOKUP($F2266,'(참고)타워 스텟 가치'!$B$12:$L$16,AI$2,0)*$E2266)</f>
        <v>54.660000000000444</v>
      </c>
      <c r="AJ2266">
        <f>VLOOKUP($F2266,'(참고)타워 스텟 가치'!$B$12:$L$16,AJ$2,0)+(VLOOKUP($F2266,'(참고)타워 스텟 가치'!$B$12:$L$16,AJ$2,0)*$E2266)</f>
        <v>0</v>
      </c>
      <c r="AK2266">
        <f>VLOOKUP($F2266,'(참고)타워 스텟 가치'!$B$12:$L$16,AK$2,0)+(VLOOKUP($F2266,'(참고)타워 스텟 가치'!$B$12:$L$16,AK$2,0)*$E2266)</f>
        <v>0</v>
      </c>
      <c r="AL2266">
        <f>VLOOKUP($F2266,'(참고)타워 스텟 가치'!$B$12:$L$16,AL$2,0)+(VLOOKUP($F2266,'(참고)타워 스텟 가치'!$B$12:$L$16,AL$2,0)*$E2266)</f>
        <v>255.08000000000209</v>
      </c>
      <c r="AM2266">
        <f>SUM('스테이지별 몬스터 스텟'!AD2266*'(참고)타워 스텟 가치'!$Q$17,'스테이지별 몬스터 스텟'!AE2266*'(참고)타워 스텟 가치'!$R$17,'스테이지별 몬스터 스텟'!AF2266*'(참고)타워 스텟 가치'!$S$17,'스테이지별 몬스터 스텟'!AG2266*'(참고)타워 스텟 가치'!$T$17,'스테이지별 몬스터 스텟'!AH2266*'(참고)타워 스텟 가치'!$U$17,'스테이지별 몬스터 스텟'!AI2266*'(참고)타워 스텟 가치'!$V$17,'스테이지별 몬스터 스텟'!AJ2266*'(참고)타워 스텟 가치'!$W$17,'스테이지별 몬스터 스텟'!AK2266*'(참고)타워 스텟 가치'!$X$17,'스테이지별 몬스터 스텟'!AL2266*'(참고)타워 스텟 가치'!$Y$17)</f>
        <v>1378133.4700000111</v>
      </c>
      <c r="AN2266">
        <v>3</v>
      </c>
    </row>
    <row r="2267" spans="3:40" x14ac:dyDescent="0.3">
      <c r="C2267">
        <v>3</v>
      </c>
      <c r="D2267">
        <f t="shared" si="107"/>
        <v>453</v>
      </c>
      <c r="E2267" s="52">
        <f>VLOOKUP(D2267,'스테이지별 난이도 설정'!B:C,2,0)</f>
        <v>181.20000000000149</v>
      </c>
      <c r="F2267" t="str">
        <f t="shared" si="108"/>
        <v>에픽</v>
      </c>
      <c r="G2267">
        <f t="shared" si="106"/>
        <v>6</v>
      </c>
      <c r="H2267">
        <f>VLOOKUP($F2267,'(참고)타워 스텟 가치'!$B$2:$L$6,H$2,0)+(VLOOKUP($F2267,'(참고)타워 스텟 가치'!$B$2:$L$6,H$2,0)*$E2267)</f>
        <v>3074.625000000025</v>
      </c>
      <c r="I2267">
        <f>VLOOKUP($F2267,'(참고)타워 스텟 가치'!$B$2:$L$6,I$2,0)+(VLOOKUP($F2267,'(참고)타워 스텟 가치'!$B$2:$L$6,I$2,0)*$E2267)</f>
        <v>614.92500000000507</v>
      </c>
      <c r="J2267">
        <f>VLOOKUP($F2267,'(참고)타워 스텟 가치'!$B$2:$L$6,J$2,0)+(VLOOKUP($F2267,'(참고)타워 스텟 가치'!$B$2:$L$6,J$2,0)*$E2267)</f>
        <v>911000.00000000745</v>
      </c>
      <c r="K2267">
        <f>VLOOKUP($F2267,'(참고)타워 스텟 가치'!$B$2:$L$6,K$2,0)+(VLOOKUP($F2267,'(참고)타워 스텟 가치'!$B$2:$L$6,K$2,0)*$E2267)</f>
        <v>12298.5000000001</v>
      </c>
      <c r="L2267">
        <f>VLOOKUP($F2267,'(참고)타워 스텟 가치'!$B$2:$L$6,L$2,0)+(VLOOKUP($F2267,'(참고)타워 스텟 가치'!$B$2:$L$6,L$2,0)*$E2267)</f>
        <v>204.97500000000167</v>
      </c>
      <c r="M2267">
        <f>VLOOKUP($F2267,'(참고)타워 스텟 가치'!$B$2:$L$6,M$2,0)+(VLOOKUP($F2267,'(참고)타워 스텟 가치'!$B$2:$L$6,M$2,0)*$E2267)</f>
        <v>54.660000000000444</v>
      </c>
      <c r="N2267">
        <f>VLOOKUP($F2267,'(참고)타워 스텟 가치'!$B$2:$L$6,N$2,0)+(VLOOKUP($F2267,'(참고)타워 스텟 가치'!$B$2:$L$6,N$2,0)*$E2267)</f>
        <v>0</v>
      </c>
      <c r="O2267">
        <f>VLOOKUP($F2267,'(참고)타워 스텟 가치'!$B$2:$L$6,O$2,0)+(VLOOKUP($F2267,'(참고)타워 스텟 가치'!$B$2:$L$6,O$2,0)*$E2267)</f>
        <v>0</v>
      </c>
      <c r="P2267">
        <f>VLOOKUP($F2267,'(참고)타워 스텟 가치'!$B$2:$L$6,P$2,0)+(VLOOKUP($F2267,'(참고)타워 스텟 가치'!$B$2:$L$6,P$2,0)*$E2267)</f>
        <v>127.54000000000104</v>
      </c>
      <c r="Q2267">
        <f>SUM('스테이지별 몬스터 스텟'!H2267*'(참고)타워 스텟 가치'!$Q$17,'스테이지별 몬스터 스텟'!I2267*'(참고)타워 스텟 가치'!$R$17,'스테이지별 몬스터 스텟'!J2267*'(참고)타워 스텟 가치'!$S$17,'스테이지별 몬스터 스텟'!K2267*'(참고)타워 스텟 가치'!$T$17,'스테이지별 몬스터 스텟'!L2267*'(참고)타워 스텟 가치'!$U$17,'스테이지별 몬스터 스텟'!M2267*'(참고)타워 스텟 가치'!$V$17,'스테이지별 몬스터 스텟'!N2267*'(참고)타워 스텟 가치'!$W$17,'스테이지별 몬스터 스텟'!O2267*'(참고)타워 스텟 가치'!$X$17,'스테이지별 몬스터 스텟'!P2267*'(참고)타워 스텟 가치'!$Y$17)</f>
        <v>1398888.3275000113</v>
      </c>
      <c r="R2267">
        <v>1</v>
      </c>
      <c r="S2267">
        <f>VLOOKUP($F2267,'(참고)타워 스텟 가치'!$B$7:$L$11,S$2,0)+(VLOOKUP($F2267,'(참고)타워 스텟 가치'!$B$7:$L$11,S$2,0)*$E2267)</f>
        <v>1024.8750000000084</v>
      </c>
      <c r="T2267">
        <f>VLOOKUP($F2267,'(참고)타워 스텟 가치'!$B$7:$L$11,T$2,0)+(VLOOKUP($F2267,'(참고)타워 스텟 가치'!$B$7:$L$11,T$2,0)*$E2267)</f>
        <v>1844.7750000000151</v>
      </c>
      <c r="U2267">
        <f>VLOOKUP($F2267,'(참고)타워 스텟 가치'!$B$7:$L$11,U$2,0)+(VLOOKUP($F2267,'(참고)타워 스텟 가치'!$B$7:$L$11,U$2,0)*$E2267)</f>
        <v>911000.00000000745</v>
      </c>
      <c r="V2267">
        <f>VLOOKUP($F2267,'(참고)타워 스텟 가치'!$B$7:$L$11,V$2,0)+(VLOOKUP($F2267,'(참고)타워 스텟 가치'!$B$7:$L$11,V$2,0)*$E2267)</f>
        <v>12298.5000000001</v>
      </c>
      <c r="W2267">
        <f>VLOOKUP($F2267,'(참고)타워 스텟 가치'!$B$7:$L$11,W$2,0)+(VLOOKUP($F2267,'(참고)타워 스텟 가치'!$B$7:$L$11,W$2,0)*$E2267)</f>
        <v>204.97500000000167</v>
      </c>
      <c r="X2267">
        <f>VLOOKUP($F2267,'(참고)타워 스텟 가치'!$B$7:$L$11,X$2,0)+(VLOOKUP($F2267,'(참고)타워 스텟 가치'!$B$7:$L$11,X$2,0)*$E2267)</f>
        <v>54.660000000000444</v>
      </c>
      <c r="Y2267">
        <f>VLOOKUP($F2267,'(참고)타워 스텟 가치'!$B$7:$L$11,Y$2,0)+(VLOOKUP($F2267,'(참고)타워 스텟 가치'!$B$7:$L$11,Y$2,0)*$E2267)</f>
        <v>0</v>
      </c>
      <c r="Z2267">
        <f>VLOOKUP($F2267,'(참고)타워 스텟 가치'!$B$7:$L$11,Z$2,0)+(VLOOKUP($F2267,'(참고)타워 스텟 가치'!$B$7:$L$11,Z$2,0)*$E2267)</f>
        <v>0</v>
      </c>
      <c r="AA2267">
        <f>VLOOKUP($F2267,'(참고)타워 스텟 가치'!$B$7:$L$11,AA$2,0)+(VLOOKUP($F2267,'(참고)타워 스텟 가치'!$B$7:$L$11,AA$2,0)*$E2267)</f>
        <v>127.54000000000104</v>
      </c>
      <c r="AB2267">
        <f>SUM('스테이지별 몬스터 스텟'!S2267*'(참고)타워 스텟 가치'!$Q$17,'스테이지별 몬스터 스텟'!T2267*'(참고)타워 스텟 가치'!$R$17,'스테이지별 몬스터 스텟'!U2267*'(참고)타워 스텟 가치'!$S$17,'스테이지별 몬스터 스텟'!V2267*'(참고)타워 스텟 가치'!$T$17,'스테이지별 몬스터 스텟'!W2267*'(참고)타워 스텟 가치'!$U$17,'스테이지별 몬스터 스텟'!X2267*'(참고)타워 스텟 가치'!$V$17,'스테이지별 몬스터 스텟'!Y2267*'(참고)타워 스텟 가치'!$W$17,'스테이지별 몬스터 스텟'!Z2267*'(참고)타워 스텟 가치'!$X$17,'스테이지별 몬스터 스텟'!AA2267*'(참고)타워 스텟 가치'!$Y$17)</f>
        <v>1396633.6025000114</v>
      </c>
      <c r="AC2267">
        <v>2</v>
      </c>
      <c r="AD2267">
        <f>VLOOKUP($F2267,'(참고)타워 스텟 가치'!$B$12:$L$16,AD$2,0)+(VLOOKUP($F2267,'(참고)타워 스텟 가치'!$B$12:$L$16,AD$2,0)*$E2267)</f>
        <v>1024.8750000000084</v>
      </c>
      <c r="AE2267">
        <f>VLOOKUP($F2267,'(참고)타워 스텟 가치'!$B$12:$L$16,AE$2,0)+(VLOOKUP($F2267,'(참고)타워 스텟 가치'!$B$12:$L$16,AE$2,0)*$E2267)</f>
        <v>1229.8500000000101</v>
      </c>
      <c r="AF2267">
        <f>VLOOKUP($F2267,'(참고)타워 스텟 가치'!$B$12:$L$16,AF$2,0)+(VLOOKUP($F2267,'(참고)타워 스텟 가치'!$B$12:$L$16,AF$2,0)*$E2267)</f>
        <v>911000.00000000745</v>
      </c>
      <c r="AG2267">
        <f>VLOOKUP($F2267,'(참고)타워 스텟 가치'!$B$12:$L$16,AG$2,0)+(VLOOKUP($F2267,'(참고)타워 스텟 가치'!$B$12:$L$16,AG$2,0)*$E2267)</f>
        <v>6149.25000000005</v>
      </c>
      <c r="AH2267">
        <f>VLOOKUP($F2267,'(참고)타워 스텟 가치'!$B$12:$L$16,AH$2,0)+(VLOOKUP($F2267,'(참고)타워 스텟 가치'!$B$12:$L$16,AH$2,0)*$E2267)</f>
        <v>204.97500000000167</v>
      </c>
      <c r="AI2267">
        <f>VLOOKUP($F2267,'(참고)타워 스텟 가치'!$B$12:$L$16,AI$2,0)+(VLOOKUP($F2267,'(참고)타워 스텟 가치'!$B$12:$L$16,AI$2,0)*$E2267)</f>
        <v>54.660000000000444</v>
      </c>
      <c r="AJ2267">
        <f>VLOOKUP($F2267,'(참고)타워 스텟 가치'!$B$12:$L$16,AJ$2,0)+(VLOOKUP($F2267,'(참고)타워 스텟 가치'!$B$12:$L$16,AJ$2,0)*$E2267)</f>
        <v>0</v>
      </c>
      <c r="AK2267">
        <f>VLOOKUP($F2267,'(참고)타워 스텟 가치'!$B$12:$L$16,AK$2,0)+(VLOOKUP($F2267,'(참고)타워 스텟 가치'!$B$12:$L$16,AK$2,0)*$E2267)</f>
        <v>0</v>
      </c>
      <c r="AL2267">
        <f>VLOOKUP($F2267,'(참고)타워 스텟 가치'!$B$12:$L$16,AL$2,0)+(VLOOKUP($F2267,'(참고)타워 스텟 가치'!$B$12:$L$16,AL$2,0)*$E2267)</f>
        <v>255.08000000000209</v>
      </c>
      <c r="AM2267">
        <f>SUM('스테이지별 몬스터 스텟'!AD2267*'(참고)타워 스텟 가치'!$Q$17,'스테이지별 몬스터 스텟'!AE2267*'(참고)타워 스텟 가치'!$R$17,'스테이지별 몬스터 스텟'!AF2267*'(참고)타워 스텟 가치'!$S$17,'스테이지별 몬스터 스텟'!AG2267*'(참고)타워 스텟 가치'!$T$17,'스테이지별 몬스터 스텟'!AH2267*'(참고)타워 스텟 가치'!$U$17,'스테이지별 몬스터 스텟'!AI2267*'(참고)타워 스텟 가치'!$V$17,'스테이지별 몬스터 스텟'!AJ2267*'(참고)타워 스텟 가치'!$W$17,'스테이지별 몬스터 스텟'!AK2267*'(참고)타워 스텟 가치'!$X$17,'스테이지별 몬스터 스텟'!AL2267*'(참고)타워 스텟 가치'!$Y$17)</f>
        <v>1383667.7950000111</v>
      </c>
      <c r="AN2267">
        <v>3</v>
      </c>
    </row>
    <row r="2268" spans="3:40" x14ac:dyDescent="0.3">
      <c r="C2268">
        <v>4</v>
      </c>
      <c r="D2268">
        <f t="shared" si="107"/>
        <v>453</v>
      </c>
      <c r="E2268" s="52">
        <f>VLOOKUP(D2268,'스테이지별 난이도 설정'!B:C,2,0)</f>
        <v>181.20000000000149</v>
      </c>
      <c r="F2268" t="str">
        <f t="shared" si="108"/>
        <v>유니크</v>
      </c>
      <c r="G2268">
        <f t="shared" si="106"/>
        <v>6</v>
      </c>
      <c r="H2268">
        <f>VLOOKUP($F2268,'(참고)타워 스텟 가치'!$B$2:$L$6,H$2,0)+(VLOOKUP($F2268,'(참고)타워 스텟 가치'!$B$2:$L$6,H$2,0)*$E2268)</f>
        <v>4611.9375000000382</v>
      </c>
      <c r="I2268">
        <f>VLOOKUP($F2268,'(참고)타워 스텟 가치'!$B$2:$L$6,I$2,0)+(VLOOKUP($F2268,'(참고)타워 스텟 가치'!$B$2:$L$6,I$2,0)*$E2268)</f>
        <v>922.38750000000755</v>
      </c>
      <c r="J2268">
        <f>VLOOKUP($F2268,'(참고)타워 스텟 가치'!$B$2:$L$6,J$2,0)+(VLOOKUP($F2268,'(참고)타워 스텟 가치'!$B$2:$L$6,J$2,0)*$E2268)</f>
        <v>911000.00000000745</v>
      </c>
      <c r="K2268">
        <f>VLOOKUP($F2268,'(참고)타워 스텟 가치'!$B$2:$L$6,K$2,0)+(VLOOKUP($F2268,'(참고)타워 스텟 가치'!$B$2:$L$6,K$2,0)*$E2268)</f>
        <v>18447.750000000153</v>
      </c>
      <c r="L2268">
        <f>VLOOKUP($F2268,'(참고)타워 스텟 가치'!$B$2:$L$6,L$2,0)+(VLOOKUP($F2268,'(참고)타워 스텟 가치'!$B$2:$L$6,L$2,0)*$E2268)</f>
        <v>307.46250000000254</v>
      </c>
      <c r="M2268">
        <f>VLOOKUP($F2268,'(참고)타워 스텟 가치'!$B$2:$L$6,M$2,0)+(VLOOKUP($F2268,'(참고)타워 스텟 가치'!$B$2:$L$6,M$2,0)*$E2268)</f>
        <v>54.660000000000444</v>
      </c>
      <c r="N2268">
        <f>VLOOKUP($F2268,'(참고)타워 스텟 가치'!$B$2:$L$6,N$2,0)+(VLOOKUP($F2268,'(참고)타워 스텟 가치'!$B$2:$L$6,N$2,0)*$E2268)</f>
        <v>0</v>
      </c>
      <c r="O2268">
        <f>VLOOKUP($F2268,'(참고)타워 스텟 가치'!$B$2:$L$6,O$2,0)+(VLOOKUP($F2268,'(참고)타워 스텟 가치'!$B$2:$L$6,O$2,0)*$E2268)</f>
        <v>0</v>
      </c>
      <c r="P2268">
        <f>VLOOKUP($F2268,'(참고)타워 스텟 가치'!$B$2:$L$6,P$2,0)+(VLOOKUP($F2268,'(참고)타워 스텟 가치'!$B$2:$L$6,P$2,0)*$E2268)</f>
        <v>182.20000000000149</v>
      </c>
      <c r="Q2268">
        <f>SUM('스테이지별 몬스터 스텟'!H2268*'(참고)타워 스텟 가치'!$Q$17,'스테이지별 몬스터 스텟'!I2268*'(참고)타워 스텟 가치'!$R$17,'스테이지별 몬스터 스텟'!J2268*'(참고)타워 스텟 가치'!$S$17,'스테이지별 몬스터 스텟'!K2268*'(참고)타워 스텟 가치'!$T$17,'스테이지별 몬스터 스텟'!L2268*'(참고)타워 스텟 가치'!$U$17,'스테이지별 몬스터 스텟'!M2268*'(참고)타워 스텟 가치'!$V$17,'스테이지별 몬스터 스텟'!N2268*'(참고)타워 스텟 가치'!$W$17,'스테이지별 몬스터 스텟'!O2268*'(참고)타워 스텟 가치'!$X$17,'스테이지별 몬스터 스텟'!P2268*'(참고)타워 스텟 가치'!$Y$17)</f>
        <v>1415036.9412500113</v>
      </c>
      <c r="R2268">
        <v>1</v>
      </c>
      <c r="S2268">
        <f>VLOOKUP($F2268,'(참고)타워 스텟 가치'!$B$7:$L$11,S$2,0)+(VLOOKUP($F2268,'(참고)타워 스텟 가치'!$B$7:$L$11,S$2,0)*$E2268)</f>
        <v>1537.3125000000125</v>
      </c>
      <c r="T2268">
        <f>VLOOKUP($F2268,'(참고)타워 스텟 가치'!$B$7:$L$11,T$2,0)+(VLOOKUP($F2268,'(참고)타워 스텟 가치'!$B$7:$L$11,T$2,0)*$E2268)</f>
        <v>2767.1625000000226</v>
      </c>
      <c r="U2268">
        <f>VLOOKUP($F2268,'(참고)타워 스텟 가치'!$B$7:$L$11,U$2,0)+(VLOOKUP($F2268,'(참고)타워 스텟 가치'!$B$7:$L$11,U$2,0)*$E2268)</f>
        <v>911000.00000000745</v>
      </c>
      <c r="V2268">
        <f>VLOOKUP($F2268,'(참고)타워 스텟 가치'!$B$7:$L$11,V$2,0)+(VLOOKUP($F2268,'(참고)타워 스텟 가치'!$B$7:$L$11,V$2,0)*$E2268)</f>
        <v>18447.750000000153</v>
      </c>
      <c r="W2268">
        <f>VLOOKUP($F2268,'(참고)타워 스텟 가치'!$B$7:$L$11,W$2,0)+(VLOOKUP($F2268,'(참고)타워 스텟 가치'!$B$7:$L$11,W$2,0)*$E2268)</f>
        <v>307.46250000000254</v>
      </c>
      <c r="X2268">
        <f>VLOOKUP($F2268,'(참고)타워 스텟 가치'!$B$7:$L$11,X$2,0)+(VLOOKUP($F2268,'(참고)타워 스텟 가치'!$B$7:$L$11,X$2,0)*$E2268)</f>
        <v>54.660000000000444</v>
      </c>
      <c r="Y2268">
        <f>VLOOKUP($F2268,'(참고)타워 스텟 가치'!$B$7:$L$11,Y$2,0)+(VLOOKUP($F2268,'(참고)타워 스텟 가치'!$B$7:$L$11,Y$2,0)*$E2268)</f>
        <v>0</v>
      </c>
      <c r="Z2268">
        <f>VLOOKUP($F2268,'(참고)타워 스텟 가치'!$B$7:$L$11,Z$2,0)+(VLOOKUP($F2268,'(참고)타워 스텟 가치'!$B$7:$L$11,Z$2,0)*$E2268)</f>
        <v>0</v>
      </c>
      <c r="AA2268">
        <f>VLOOKUP($F2268,'(참고)타워 스텟 가치'!$B$7:$L$11,AA$2,0)+(VLOOKUP($F2268,'(참고)타워 스텟 가치'!$B$7:$L$11,AA$2,0)*$E2268)</f>
        <v>182.20000000000149</v>
      </c>
      <c r="AB2268">
        <f>SUM('스테이지별 몬스터 스텟'!S2268*'(참고)타워 스텟 가치'!$Q$17,'스테이지별 몬스터 스텟'!T2268*'(참고)타워 스텟 가치'!$R$17,'스테이지별 몬스터 스텟'!U2268*'(참고)타워 스텟 가치'!$S$17,'스테이지별 몬스터 스텟'!V2268*'(참고)타워 스텟 가치'!$T$17,'스테이지별 몬스터 스텟'!W2268*'(참고)타워 스텟 가치'!$U$17,'스테이지별 몬스터 스텟'!X2268*'(참고)타워 스텟 가치'!$V$17,'스테이지별 몬스터 스텟'!Y2268*'(참고)타워 스텟 가치'!$W$17,'스테이지별 몬스터 스텟'!Z2268*'(참고)타워 스텟 가치'!$X$17,'스테이지별 몬스터 스텟'!AA2268*'(참고)타워 스텟 가치'!$Y$17)</f>
        <v>1411654.8537500114</v>
      </c>
      <c r="AC2268">
        <v>2</v>
      </c>
      <c r="AD2268">
        <f>VLOOKUP($F2268,'(참고)타워 스텟 가치'!$B$12:$L$16,AD$2,0)+(VLOOKUP($F2268,'(참고)타워 스텟 가치'!$B$12:$L$16,AD$2,0)*$E2268)</f>
        <v>1537.3125000000125</v>
      </c>
      <c r="AE2268">
        <f>VLOOKUP($F2268,'(참고)타워 스텟 가치'!$B$12:$L$16,AE$2,0)+(VLOOKUP($F2268,'(참고)타워 스텟 가치'!$B$12:$L$16,AE$2,0)*$E2268)</f>
        <v>1844.7750000000151</v>
      </c>
      <c r="AF2268">
        <f>VLOOKUP($F2268,'(참고)타워 스텟 가치'!$B$12:$L$16,AF$2,0)+(VLOOKUP($F2268,'(참고)타워 스텟 가치'!$B$12:$L$16,AF$2,0)*$E2268)</f>
        <v>911000.00000000745</v>
      </c>
      <c r="AG2268">
        <f>VLOOKUP($F2268,'(참고)타워 스텟 가치'!$B$12:$L$16,AG$2,0)+(VLOOKUP($F2268,'(참고)타워 스텟 가치'!$B$12:$L$16,AG$2,0)*$E2268)</f>
        <v>9223.8750000000764</v>
      </c>
      <c r="AH2268">
        <f>VLOOKUP($F2268,'(참고)타워 스텟 가치'!$B$12:$L$16,AH$2,0)+(VLOOKUP($F2268,'(참고)타워 스텟 가치'!$B$12:$L$16,AH$2,0)*$E2268)</f>
        <v>307.46250000000254</v>
      </c>
      <c r="AI2268">
        <f>VLOOKUP($F2268,'(참고)타워 스텟 가치'!$B$12:$L$16,AI$2,0)+(VLOOKUP($F2268,'(참고)타워 스텟 가치'!$B$12:$L$16,AI$2,0)*$E2268)</f>
        <v>54.660000000000444</v>
      </c>
      <c r="AJ2268">
        <f>VLOOKUP($F2268,'(참고)타워 스텟 가치'!$B$12:$L$16,AJ$2,0)+(VLOOKUP($F2268,'(참고)타워 스텟 가치'!$B$12:$L$16,AJ$2,0)*$E2268)</f>
        <v>0</v>
      </c>
      <c r="AK2268">
        <f>VLOOKUP($F2268,'(참고)타워 스텟 가치'!$B$12:$L$16,AK$2,0)+(VLOOKUP($F2268,'(참고)타워 스텟 가치'!$B$12:$L$16,AK$2,0)*$E2268)</f>
        <v>0</v>
      </c>
      <c r="AL2268">
        <f>VLOOKUP($F2268,'(참고)타워 스텟 가치'!$B$12:$L$16,AL$2,0)+(VLOOKUP($F2268,'(참고)타워 스텟 가치'!$B$12:$L$16,AL$2,0)*$E2268)</f>
        <v>364.40000000000299</v>
      </c>
      <c r="AM2268">
        <f>SUM('스테이지별 몬스터 스텟'!AD2268*'(참고)타워 스텟 가치'!$Q$17,'스테이지별 몬스터 스텟'!AE2268*'(참고)타워 스텟 가치'!$R$17,'스테이지별 몬스터 스텟'!AF2268*'(참고)타워 스텟 가치'!$S$17,'스테이지별 몬스터 스텟'!AG2268*'(참고)타워 스텟 가치'!$T$17,'스테이지별 몬스터 스텟'!AH2268*'(참고)타워 스텟 가치'!$U$17,'스테이지별 몬스터 스텟'!AI2268*'(참고)타워 스텟 가치'!$V$17,'스테이지별 몬스터 스텟'!AJ2268*'(참고)타워 스텟 가치'!$W$17,'스테이지별 몬스터 스텟'!AK2268*'(참고)타워 스텟 가치'!$X$17,'스테이지별 몬스터 스텟'!AL2268*'(참고)타워 스텟 가치'!$Y$17)</f>
        <v>1392187.9225000115</v>
      </c>
      <c r="AN2268">
        <v>3</v>
      </c>
    </row>
    <row r="2269" spans="3:40" x14ac:dyDescent="0.3">
      <c r="C2269">
        <v>5</v>
      </c>
      <c r="D2269">
        <f t="shared" si="107"/>
        <v>453</v>
      </c>
      <c r="E2269" s="52">
        <f>VLOOKUP(D2269,'스테이지별 난이도 설정'!B:C,2,0)</f>
        <v>181.20000000000149</v>
      </c>
      <c r="F2269" t="str">
        <f t="shared" si="108"/>
        <v>스페셜</v>
      </c>
      <c r="G2269">
        <f t="shared" si="106"/>
        <v>6</v>
      </c>
      <c r="H2269">
        <f>VLOOKUP($F2269,'(참고)타워 스텟 가치'!$B$2:$L$6,H$2,0)+(VLOOKUP($F2269,'(참고)타워 스텟 가치'!$B$2:$L$6,H$2,0)*$E2269)</f>
        <v>6917.9062500000564</v>
      </c>
      <c r="I2269">
        <f>VLOOKUP($F2269,'(참고)타워 스텟 가치'!$B$2:$L$6,I$2,0)+(VLOOKUP($F2269,'(참고)타워 스텟 가치'!$B$2:$L$6,I$2,0)*$E2269)</f>
        <v>1383.5812500000113</v>
      </c>
      <c r="J2269">
        <f>VLOOKUP($F2269,'(참고)타워 스텟 가치'!$B$2:$L$6,J$2,0)+(VLOOKUP($F2269,'(참고)타워 스텟 가치'!$B$2:$L$6,J$2,0)*$E2269)</f>
        <v>911000.00000000745</v>
      </c>
      <c r="K2269">
        <f>VLOOKUP($F2269,'(참고)타워 스텟 가치'!$B$2:$L$6,K$2,0)+(VLOOKUP($F2269,'(참고)타워 스텟 가치'!$B$2:$L$6,K$2,0)*$E2269)</f>
        <v>27671.625000000226</v>
      </c>
      <c r="L2269">
        <f>VLOOKUP($F2269,'(참고)타워 스텟 가치'!$B$2:$L$6,L$2,0)+(VLOOKUP($F2269,'(참고)타워 스텟 가치'!$B$2:$L$6,L$2,0)*$E2269)</f>
        <v>461.19375000000377</v>
      </c>
      <c r="M2269">
        <f>VLOOKUP($F2269,'(참고)타워 스텟 가치'!$B$2:$L$6,M$2,0)+(VLOOKUP($F2269,'(참고)타워 스텟 가치'!$B$2:$L$6,M$2,0)*$E2269)</f>
        <v>54.660000000000444</v>
      </c>
      <c r="N2269">
        <f>VLOOKUP($F2269,'(참고)타워 스텟 가치'!$B$2:$L$6,N$2,0)+(VLOOKUP($F2269,'(참고)타워 스텟 가치'!$B$2:$L$6,N$2,0)*$E2269)</f>
        <v>0</v>
      </c>
      <c r="O2269">
        <f>VLOOKUP($F2269,'(참고)타워 스텟 가치'!$B$2:$L$6,O$2,0)+(VLOOKUP($F2269,'(참고)타워 스텟 가치'!$B$2:$L$6,O$2,0)*$E2269)</f>
        <v>0</v>
      </c>
      <c r="P2269">
        <f>VLOOKUP($F2269,'(참고)타워 스텟 가치'!$B$2:$L$6,P$2,0)+(VLOOKUP($F2269,'(참고)타워 스텟 가치'!$B$2:$L$6,P$2,0)*$E2269)</f>
        <v>182.20000000000149</v>
      </c>
      <c r="Q2269">
        <f>SUM('스테이지별 몬스터 스텟'!H2269*'(참고)타워 스텟 가치'!$Q$17,'스테이지별 몬스터 스텟'!I2269*'(참고)타워 스텟 가치'!$R$17,'스테이지별 몬스터 스텟'!J2269*'(참고)타워 스텟 가치'!$S$17,'스테이지별 몬스터 스텟'!K2269*'(참고)타워 스텟 가치'!$T$17,'스테이지별 몬스터 스텟'!L2269*'(참고)타워 스텟 가치'!$U$17,'스테이지별 몬스터 스텟'!M2269*'(참고)타워 스텟 가치'!$V$17,'스테이지별 몬스터 스텟'!N2269*'(참고)타워 스텟 가치'!$W$17,'스테이지별 몬스터 스텟'!O2269*'(참고)타워 스텟 가치'!$X$17,'스테이지별 몬스터 스텟'!P2269*'(참고)타워 스텟 가치'!$Y$17)</f>
        <v>1439095.8818750116</v>
      </c>
      <c r="R2269">
        <v>1</v>
      </c>
      <c r="S2269">
        <f>VLOOKUP($F2269,'(참고)타워 스텟 가치'!$B$7:$L$11,S$2,0)+(VLOOKUP($F2269,'(참고)타워 스텟 가치'!$B$7:$L$11,S$2,0)*$E2269)</f>
        <v>2305.9687500000191</v>
      </c>
      <c r="T2269">
        <f>VLOOKUP($F2269,'(참고)타워 스텟 가치'!$B$7:$L$11,T$2,0)+(VLOOKUP($F2269,'(참고)타워 스텟 가치'!$B$7:$L$11,T$2,0)*$E2269)</f>
        <v>4150.7437500000342</v>
      </c>
      <c r="U2269">
        <f>VLOOKUP($F2269,'(참고)타워 스텟 가치'!$B$7:$L$11,U$2,0)+(VLOOKUP($F2269,'(참고)타워 스텟 가치'!$B$7:$L$11,U$2,0)*$E2269)</f>
        <v>911000.00000000745</v>
      </c>
      <c r="V2269">
        <f>VLOOKUP($F2269,'(참고)타워 스텟 가치'!$B$7:$L$11,V$2,0)+(VLOOKUP($F2269,'(참고)타워 스텟 가치'!$B$7:$L$11,V$2,0)*$E2269)</f>
        <v>27671.625000000226</v>
      </c>
      <c r="W2269">
        <f>VLOOKUP($F2269,'(참고)타워 스텟 가치'!$B$7:$L$11,W$2,0)+(VLOOKUP($F2269,'(참고)타워 스텟 가치'!$B$7:$L$11,W$2,0)*$E2269)</f>
        <v>461.19375000000377</v>
      </c>
      <c r="X2269">
        <f>VLOOKUP($F2269,'(참고)타워 스텟 가치'!$B$7:$L$11,X$2,0)+(VLOOKUP($F2269,'(참고)타워 스텟 가치'!$B$7:$L$11,X$2,0)*$E2269)</f>
        <v>54.660000000000444</v>
      </c>
      <c r="Y2269">
        <f>VLOOKUP($F2269,'(참고)타워 스텟 가치'!$B$7:$L$11,Y$2,0)+(VLOOKUP($F2269,'(참고)타워 스텟 가치'!$B$7:$L$11,Y$2,0)*$E2269)</f>
        <v>0</v>
      </c>
      <c r="Z2269">
        <f>VLOOKUP($F2269,'(참고)타워 스텟 가치'!$B$7:$L$11,Z$2,0)+(VLOOKUP($F2269,'(참고)타워 스텟 가치'!$B$7:$L$11,Z$2,0)*$E2269)</f>
        <v>0</v>
      </c>
      <c r="AA2269">
        <f>VLOOKUP($F2269,'(참고)타워 스텟 가치'!$B$7:$L$11,AA$2,0)+(VLOOKUP($F2269,'(참고)타워 스텟 가치'!$B$7:$L$11,AA$2,0)*$E2269)</f>
        <v>182.20000000000149</v>
      </c>
      <c r="AB2269">
        <f>SUM('스테이지별 몬스터 스텟'!S2269*'(참고)타워 스텟 가치'!$Q$17,'스테이지별 몬스터 스텟'!T2269*'(참고)타워 스텟 가치'!$R$17,'스테이지별 몬스터 스텟'!U2269*'(참고)타워 스텟 가치'!$S$17,'스테이지별 몬스터 스텟'!V2269*'(참고)타워 스텟 가치'!$T$17,'스테이지별 몬스터 스텟'!W2269*'(참고)타워 스텟 가치'!$U$17,'스테이지별 몬스터 스텟'!X2269*'(참고)타워 스텟 가치'!$V$17,'스테이지별 몬스터 스텟'!Y2269*'(참고)타워 스텟 가치'!$W$17,'스테이지별 몬스터 스텟'!Z2269*'(참고)타워 스텟 가치'!$X$17,'스테이지별 몬스터 스텟'!AA2269*'(참고)타워 스텟 가치'!$Y$17)</f>
        <v>1434022.7506250115</v>
      </c>
      <c r="AC2269">
        <v>2</v>
      </c>
      <c r="AD2269">
        <f>VLOOKUP($F2269,'(참고)타워 스텟 가치'!$B$12:$L$16,AD$2,0)+(VLOOKUP($F2269,'(참고)타워 스텟 가치'!$B$12:$L$16,AD$2,0)*$E2269)</f>
        <v>2305.9687500000191</v>
      </c>
      <c r="AE2269">
        <f>VLOOKUP($F2269,'(참고)타워 스텟 가치'!$B$12:$L$16,AE$2,0)+(VLOOKUP($F2269,'(참고)타워 스텟 가치'!$B$12:$L$16,AE$2,0)*$E2269)</f>
        <v>2767.1625000000226</v>
      </c>
      <c r="AF2269">
        <f>VLOOKUP($F2269,'(참고)타워 스텟 가치'!$B$12:$L$16,AF$2,0)+(VLOOKUP($F2269,'(참고)타워 스텟 가치'!$B$12:$L$16,AF$2,0)*$E2269)</f>
        <v>911000.00000000745</v>
      </c>
      <c r="AG2269">
        <f>VLOOKUP($F2269,'(참고)타워 스텟 가치'!$B$12:$L$16,AG$2,0)+(VLOOKUP($F2269,'(참고)타워 스텟 가치'!$B$12:$L$16,AG$2,0)*$E2269)</f>
        <v>13835.812500000113</v>
      </c>
      <c r="AH2269">
        <f>VLOOKUP($F2269,'(참고)타워 스텟 가치'!$B$12:$L$16,AH$2,0)+(VLOOKUP($F2269,'(참고)타워 스텟 가치'!$B$12:$L$16,AH$2,0)*$E2269)</f>
        <v>461.19375000000377</v>
      </c>
      <c r="AI2269">
        <f>VLOOKUP($F2269,'(참고)타워 스텟 가치'!$B$12:$L$16,AI$2,0)+(VLOOKUP($F2269,'(참고)타워 스텟 가치'!$B$12:$L$16,AI$2,0)*$E2269)</f>
        <v>54.660000000000444</v>
      </c>
      <c r="AJ2269">
        <f>VLOOKUP($F2269,'(참고)타워 스텟 가치'!$B$12:$L$16,AJ$2,0)+(VLOOKUP($F2269,'(참고)타워 스텟 가치'!$B$12:$L$16,AJ$2,0)*$E2269)</f>
        <v>0</v>
      </c>
      <c r="AK2269">
        <f>VLOOKUP($F2269,'(참고)타워 스텟 가치'!$B$12:$L$16,AK$2,0)+(VLOOKUP($F2269,'(참고)타워 스텟 가치'!$B$12:$L$16,AK$2,0)*$E2269)</f>
        <v>0</v>
      </c>
      <c r="AL2269">
        <f>VLOOKUP($F2269,'(참고)타워 스텟 가치'!$B$12:$L$16,AL$2,0)+(VLOOKUP($F2269,'(참고)타워 스텟 가치'!$B$12:$L$16,AL$2,0)*$E2269)</f>
        <v>364.40000000000299</v>
      </c>
      <c r="AM2269">
        <f>SUM('스테이지별 몬스터 스텟'!AD2269*'(참고)타워 스텟 가치'!$Q$17,'스테이지별 몬스터 스텟'!AE2269*'(참고)타워 스텟 가치'!$R$17,'스테이지별 몬스터 스텟'!AF2269*'(참고)타워 스텟 가치'!$S$17,'스테이지별 몬스터 스텟'!AG2269*'(참고)타워 스텟 가치'!$T$17,'스테이지별 몬스터 스텟'!AH2269*'(참고)타워 스텟 가치'!$U$17,'스테이지별 몬스터 스텟'!AI2269*'(참고)타워 스텟 가치'!$V$17,'스테이지별 몬스터 스텟'!AJ2269*'(참고)타워 스텟 가치'!$W$17,'스테이지별 몬스터 스텟'!AK2269*'(참고)타워 스텟 가치'!$X$17,'스테이지별 몬스터 스텟'!AL2269*'(참고)타워 스텟 가치'!$Y$17)</f>
        <v>1404640.1537500115</v>
      </c>
      <c r="AN2269">
        <v>3</v>
      </c>
    </row>
    <row r="2270" spans="3:40" x14ac:dyDescent="0.3">
      <c r="C2270">
        <v>1</v>
      </c>
      <c r="D2270">
        <f t="shared" si="107"/>
        <v>454</v>
      </c>
      <c r="E2270" s="52">
        <f>VLOOKUP(D2270,'스테이지별 난이도 설정'!B:C,2,0)</f>
        <v>181.6000000000015</v>
      </c>
      <c r="F2270" t="str">
        <f t="shared" si="108"/>
        <v>일반</v>
      </c>
      <c r="G2270">
        <f t="shared" si="106"/>
        <v>6</v>
      </c>
      <c r="H2270">
        <f>VLOOKUP($F2270,'(참고)타워 스텟 가치'!$B$2:$L$6,H$2,0)+(VLOOKUP($F2270,'(참고)타워 스텟 가치'!$B$2:$L$6,H$2,0)*$E2270)</f>
        <v>1369.5000000000114</v>
      </c>
      <c r="I2270">
        <f>VLOOKUP($F2270,'(참고)타워 스텟 가치'!$B$2:$L$6,I$2,0)+(VLOOKUP($F2270,'(참고)타워 스텟 가치'!$B$2:$L$6,I$2,0)*$E2270)</f>
        <v>273.90000000000225</v>
      </c>
      <c r="J2270">
        <f>VLOOKUP($F2270,'(참고)타워 스텟 가치'!$B$2:$L$6,J$2,0)+(VLOOKUP($F2270,'(참고)타워 스텟 가치'!$B$2:$L$6,J$2,0)*$E2270)</f>
        <v>913000.00000000745</v>
      </c>
      <c r="K2270">
        <f>VLOOKUP($F2270,'(참고)타워 스텟 가치'!$B$2:$L$6,K$2,0)+(VLOOKUP($F2270,'(참고)타워 스텟 가치'!$B$2:$L$6,K$2,0)*$E2270)</f>
        <v>5478.0000000000455</v>
      </c>
      <c r="L2270">
        <f>VLOOKUP($F2270,'(참고)타워 스텟 가치'!$B$2:$L$6,L$2,0)+(VLOOKUP($F2270,'(참고)타워 스텟 가치'!$B$2:$L$6,L$2,0)*$E2270)</f>
        <v>91.30000000000075</v>
      </c>
      <c r="M2270">
        <f>VLOOKUP($F2270,'(참고)타워 스텟 가치'!$B$2:$L$6,M$2,0)+(VLOOKUP($F2270,'(참고)타워 스텟 가치'!$B$2:$L$6,M$2,0)*$E2270)</f>
        <v>54.780000000000449</v>
      </c>
      <c r="N2270">
        <f>VLOOKUP($F2270,'(참고)타워 스텟 가치'!$B$2:$L$6,N$2,0)+(VLOOKUP($F2270,'(참고)타워 스텟 가치'!$B$2:$L$6,N$2,0)*$E2270)</f>
        <v>0</v>
      </c>
      <c r="O2270">
        <f>VLOOKUP($F2270,'(참고)타워 스텟 가치'!$B$2:$L$6,O$2,0)+(VLOOKUP($F2270,'(참고)타워 스텟 가치'!$B$2:$L$6,O$2,0)*$E2270)</f>
        <v>0</v>
      </c>
      <c r="P2270">
        <f>VLOOKUP($F2270,'(참고)타워 스텟 가치'!$B$2:$L$6,P$2,0)+(VLOOKUP($F2270,'(참고)타워 스텟 가치'!$B$2:$L$6,P$2,0)*$E2270)</f>
        <v>127.82000000000104</v>
      </c>
      <c r="Q2270">
        <f>SUM('스테이지별 몬스터 스텟'!H2270*'(참고)타워 스텟 가치'!$Q$17,'스테이지별 몬스터 스텟'!I2270*'(참고)타워 스텟 가치'!$R$17,'스테이지별 몬스터 스텟'!J2270*'(참고)타워 스텟 가치'!$S$17,'스테이지별 몬스터 스텟'!K2270*'(참고)타워 스텟 가치'!$T$17,'스테이지별 몬스터 스텟'!L2270*'(참고)타워 스텟 가치'!$U$17,'스테이지별 몬스터 스텟'!M2270*'(참고)타워 스텟 가치'!$V$17,'스테이지별 몬스터 스텟'!N2270*'(참고)타워 스텟 가치'!$W$17,'스테이지별 몬스터 스텟'!O2270*'(참고)타워 스텟 가치'!$X$17,'스테이지별 몬스터 스텟'!P2270*'(참고)타워 스텟 가치'!$Y$17)</f>
        <v>1384098.8700000113</v>
      </c>
      <c r="R2270">
        <v>1</v>
      </c>
      <c r="S2270">
        <f>VLOOKUP($F2270,'(참고)타워 스텟 가치'!$B$7:$L$11,S$2,0)+(VLOOKUP($F2270,'(참고)타워 스텟 가치'!$B$7:$L$11,S$2,0)*$E2270)</f>
        <v>456.50000000000375</v>
      </c>
      <c r="T2270">
        <f>VLOOKUP($F2270,'(참고)타워 스텟 가치'!$B$7:$L$11,T$2,0)+(VLOOKUP($F2270,'(참고)타워 스텟 가치'!$B$7:$L$11,T$2,0)*$E2270)</f>
        <v>821.70000000000675</v>
      </c>
      <c r="U2270">
        <f>VLOOKUP($F2270,'(참고)타워 스텟 가치'!$B$7:$L$11,U$2,0)+(VLOOKUP($F2270,'(참고)타워 스텟 가치'!$B$7:$L$11,U$2,0)*$E2270)</f>
        <v>913000.00000000745</v>
      </c>
      <c r="V2270">
        <f>VLOOKUP($F2270,'(참고)타워 스텟 가치'!$B$7:$L$11,V$2,0)+(VLOOKUP($F2270,'(참고)타워 스텟 가치'!$B$7:$L$11,V$2,0)*$E2270)</f>
        <v>5478.0000000000455</v>
      </c>
      <c r="W2270">
        <f>VLOOKUP($F2270,'(참고)타워 스텟 가치'!$B$7:$L$11,W$2,0)+(VLOOKUP($F2270,'(참고)타워 스텟 가치'!$B$7:$L$11,W$2,0)*$E2270)</f>
        <v>91.30000000000075</v>
      </c>
      <c r="X2270">
        <f>VLOOKUP($F2270,'(참고)타워 스텟 가치'!$B$7:$L$11,X$2,0)+(VLOOKUP($F2270,'(참고)타워 스텟 가치'!$B$7:$L$11,X$2,0)*$E2270)</f>
        <v>54.780000000000449</v>
      </c>
      <c r="Y2270">
        <f>VLOOKUP($F2270,'(참고)타워 스텟 가치'!$B$7:$L$11,Y$2,0)+(VLOOKUP($F2270,'(참고)타워 스텟 가치'!$B$7:$L$11,Y$2,0)*$E2270)</f>
        <v>0</v>
      </c>
      <c r="Z2270">
        <f>VLOOKUP($F2270,'(참고)타워 스텟 가치'!$B$7:$L$11,Z$2,0)+(VLOOKUP($F2270,'(참고)타워 스텟 가치'!$B$7:$L$11,Z$2,0)*$E2270)</f>
        <v>0</v>
      </c>
      <c r="AA2270">
        <f>VLOOKUP($F2270,'(참고)타워 스텟 가치'!$B$7:$L$11,AA$2,0)+(VLOOKUP($F2270,'(참고)타워 스텟 가치'!$B$7:$L$11,AA$2,0)*$E2270)</f>
        <v>127.82000000000104</v>
      </c>
      <c r="AB2270">
        <f>SUM('스테이지별 몬스터 스텟'!S2270*'(참고)타워 스텟 가치'!$Q$17,'스테이지별 몬스터 스텟'!T2270*'(참고)타워 스텟 가치'!$R$17,'스테이지별 몬스터 스텟'!U2270*'(참고)타워 스텟 가치'!$S$17,'스테이지별 몬스터 스텟'!V2270*'(참고)타워 스텟 가치'!$T$17,'스테이지별 몬스터 스텟'!W2270*'(참고)타워 스텟 가치'!$U$17,'스테이지별 몬스터 스텟'!X2270*'(참고)타워 스텟 가치'!$V$17,'스테이지별 몬스터 스텟'!Y2270*'(참고)타워 스텟 가치'!$W$17,'스테이지별 몬스터 스텟'!Z2270*'(참고)타워 스텟 가치'!$X$17,'스테이지별 몬스터 스텟'!AA2270*'(참고)타워 스텟 가치'!$Y$17)</f>
        <v>1383094.5700000112</v>
      </c>
      <c r="AC2270">
        <v>2</v>
      </c>
      <c r="AD2270">
        <f>VLOOKUP($F2270,'(참고)타워 스텟 가치'!$B$12:$L$16,AD$2,0)+(VLOOKUP($F2270,'(참고)타워 스텟 가치'!$B$12:$L$16,AD$2,0)*$E2270)</f>
        <v>456.50000000000375</v>
      </c>
      <c r="AE2270">
        <f>VLOOKUP($F2270,'(참고)타워 스텟 가치'!$B$12:$L$16,AE$2,0)+(VLOOKUP($F2270,'(참고)타워 스텟 가치'!$B$12:$L$16,AE$2,0)*$E2270)</f>
        <v>547.8000000000045</v>
      </c>
      <c r="AF2270">
        <f>VLOOKUP($F2270,'(참고)타워 스텟 가치'!$B$12:$L$16,AF$2,0)+(VLOOKUP($F2270,'(참고)타워 스텟 가치'!$B$12:$L$16,AF$2,0)*$E2270)</f>
        <v>913000.00000000745</v>
      </c>
      <c r="AG2270">
        <f>VLOOKUP($F2270,'(참고)타워 스텟 가치'!$B$12:$L$16,AG$2,0)+(VLOOKUP($F2270,'(참고)타워 스텟 가치'!$B$12:$L$16,AG$2,0)*$E2270)</f>
        <v>2739.0000000000227</v>
      </c>
      <c r="AH2270">
        <f>VLOOKUP($F2270,'(참고)타워 스텟 가치'!$B$12:$L$16,AH$2,0)+(VLOOKUP($F2270,'(참고)타워 스텟 가치'!$B$12:$L$16,AH$2,0)*$E2270)</f>
        <v>91.30000000000075</v>
      </c>
      <c r="AI2270">
        <f>VLOOKUP($F2270,'(참고)타워 스텟 가치'!$B$12:$L$16,AI$2,0)+(VLOOKUP($F2270,'(참고)타워 스텟 가치'!$B$12:$L$16,AI$2,0)*$E2270)</f>
        <v>54.780000000000449</v>
      </c>
      <c r="AJ2270">
        <f>VLOOKUP($F2270,'(참고)타워 스텟 가치'!$B$12:$L$16,AJ$2,0)+(VLOOKUP($F2270,'(참고)타워 스텟 가치'!$B$12:$L$16,AJ$2,0)*$E2270)</f>
        <v>0</v>
      </c>
      <c r="AK2270">
        <f>VLOOKUP($F2270,'(참고)타워 스텟 가치'!$B$12:$L$16,AK$2,0)+(VLOOKUP($F2270,'(참고)타워 스텟 가치'!$B$12:$L$16,AK$2,0)*$E2270)</f>
        <v>0</v>
      </c>
      <c r="AL2270">
        <f>VLOOKUP($F2270,'(참고)타워 스텟 가치'!$B$12:$L$16,AL$2,0)+(VLOOKUP($F2270,'(참고)타워 스텟 가치'!$B$12:$L$16,AL$2,0)*$E2270)</f>
        <v>255.64000000000209</v>
      </c>
      <c r="AM2270">
        <f>SUM('스테이지별 몬스터 스텟'!AD2270*'(참고)타워 스텟 가치'!$Q$17,'스테이지별 몬스터 스텟'!AE2270*'(참고)타워 스텟 가치'!$R$17,'스테이지별 몬스터 스텟'!AF2270*'(참고)타워 스텟 가치'!$S$17,'스테이지별 몬스터 스텟'!AG2270*'(참고)타워 스텟 가치'!$T$17,'스테이지별 몬스터 스텟'!AH2270*'(참고)타워 스텟 가치'!$U$17,'스테이지별 몬스터 스텟'!AI2270*'(참고)타워 스텟 가치'!$V$17,'스테이지별 몬스터 스텟'!AJ2270*'(참고)타워 스텟 가치'!$W$17,'스테이지별 몬스터 스텟'!AK2270*'(참고)타워 스텟 가치'!$X$17,'스테이지별 몬스터 스텟'!AL2270*'(참고)타워 스텟 가치'!$Y$17)</f>
        <v>1377461.3600000113</v>
      </c>
      <c r="AN2270">
        <v>3</v>
      </c>
    </row>
    <row r="2271" spans="3:40" x14ac:dyDescent="0.3">
      <c r="C2271">
        <v>2</v>
      </c>
      <c r="D2271">
        <f t="shared" si="107"/>
        <v>454</v>
      </c>
      <c r="E2271" s="52">
        <f>VLOOKUP(D2271,'스테이지별 난이도 설정'!B:C,2,0)</f>
        <v>181.6000000000015</v>
      </c>
      <c r="F2271" t="str">
        <f t="shared" si="108"/>
        <v>레어</v>
      </c>
      <c r="G2271">
        <f t="shared" si="106"/>
        <v>6</v>
      </c>
      <c r="H2271">
        <f>VLOOKUP($F2271,'(참고)타워 스텟 가치'!$B$2:$L$6,H$2,0)+(VLOOKUP($F2271,'(참고)타워 스텟 가치'!$B$2:$L$6,H$2,0)*$E2271)</f>
        <v>2054.2500000000168</v>
      </c>
      <c r="I2271">
        <f>VLOOKUP($F2271,'(참고)타워 스텟 가치'!$B$2:$L$6,I$2,0)+(VLOOKUP($F2271,'(참고)타워 스텟 가치'!$B$2:$L$6,I$2,0)*$E2271)</f>
        <v>410.85000000000338</v>
      </c>
      <c r="J2271">
        <f>VLOOKUP($F2271,'(참고)타워 스텟 가치'!$B$2:$L$6,J$2,0)+(VLOOKUP($F2271,'(참고)타워 스텟 가치'!$B$2:$L$6,J$2,0)*$E2271)</f>
        <v>913000.00000000745</v>
      </c>
      <c r="K2271">
        <f>VLOOKUP($F2271,'(참고)타워 스텟 가치'!$B$2:$L$6,K$2,0)+(VLOOKUP($F2271,'(참고)타워 스텟 가치'!$B$2:$L$6,K$2,0)*$E2271)</f>
        <v>8217.0000000000673</v>
      </c>
      <c r="L2271">
        <f>VLOOKUP($F2271,'(참고)타워 스텟 가치'!$B$2:$L$6,L$2,0)+(VLOOKUP($F2271,'(참고)타워 스텟 가치'!$B$2:$L$6,L$2,0)*$E2271)</f>
        <v>136.95000000000113</v>
      </c>
      <c r="M2271">
        <f>VLOOKUP($F2271,'(참고)타워 스텟 가치'!$B$2:$L$6,M$2,0)+(VLOOKUP($F2271,'(참고)타워 스텟 가치'!$B$2:$L$6,M$2,0)*$E2271)</f>
        <v>54.780000000000449</v>
      </c>
      <c r="N2271">
        <f>VLOOKUP($F2271,'(참고)타워 스텟 가치'!$B$2:$L$6,N$2,0)+(VLOOKUP($F2271,'(참고)타워 스텟 가치'!$B$2:$L$6,N$2,0)*$E2271)</f>
        <v>0</v>
      </c>
      <c r="O2271">
        <f>VLOOKUP($F2271,'(참고)타워 스텟 가치'!$B$2:$L$6,O$2,0)+(VLOOKUP($F2271,'(참고)타워 스텟 가치'!$B$2:$L$6,O$2,0)*$E2271)</f>
        <v>0</v>
      </c>
      <c r="P2271">
        <f>VLOOKUP($F2271,'(참고)타워 스텟 가치'!$B$2:$L$6,P$2,0)+(VLOOKUP($F2271,'(참고)타워 스텟 가치'!$B$2:$L$6,P$2,0)*$E2271)</f>
        <v>127.82000000000104</v>
      </c>
      <c r="Q2271">
        <f>SUM('스테이지별 몬스터 스텟'!H2271*'(참고)타워 스텟 가치'!$Q$17,'스테이지별 몬스터 스텟'!I2271*'(참고)타워 스텟 가치'!$R$17,'스테이지별 몬스터 스텟'!J2271*'(참고)타워 스텟 가치'!$S$17,'스테이지별 몬스터 스텟'!K2271*'(참고)타워 스텟 가치'!$T$17,'스테이지별 몬스터 스텟'!L2271*'(참고)타워 스텟 가치'!$U$17,'스테이지별 몬스터 스텟'!M2271*'(참고)타워 스텟 가치'!$V$17,'스테이지별 몬스터 스텟'!N2271*'(참고)타워 스텟 가치'!$W$17,'스테이지별 몬스터 스텟'!O2271*'(참고)타워 스텟 가치'!$X$17,'스테이지별 몬스터 스텟'!P2271*'(참고)타워 스텟 가치'!$Y$17)</f>
        <v>1391243.0950000114</v>
      </c>
      <c r="R2271">
        <v>1</v>
      </c>
      <c r="S2271">
        <f>VLOOKUP($F2271,'(참고)타워 스텟 가치'!$B$7:$L$11,S$2,0)+(VLOOKUP($F2271,'(참고)타워 스텟 가치'!$B$7:$L$11,S$2,0)*$E2271)</f>
        <v>684.75000000000568</v>
      </c>
      <c r="T2271">
        <f>VLOOKUP($F2271,'(참고)타워 스텟 가치'!$B$7:$L$11,T$2,0)+(VLOOKUP($F2271,'(참고)타워 스텟 가치'!$B$7:$L$11,T$2,0)*$E2271)</f>
        <v>1232.5500000000102</v>
      </c>
      <c r="U2271">
        <f>VLOOKUP($F2271,'(참고)타워 스텟 가치'!$B$7:$L$11,U$2,0)+(VLOOKUP($F2271,'(참고)타워 스텟 가치'!$B$7:$L$11,U$2,0)*$E2271)</f>
        <v>913000.00000000745</v>
      </c>
      <c r="V2271">
        <f>VLOOKUP($F2271,'(참고)타워 스텟 가치'!$B$7:$L$11,V$2,0)+(VLOOKUP($F2271,'(참고)타워 스텟 가치'!$B$7:$L$11,V$2,0)*$E2271)</f>
        <v>8217.0000000000673</v>
      </c>
      <c r="W2271">
        <f>VLOOKUP($F2271,'(참고)타워 스텟 가치'!$B$7:$L$11,W$2,0)+(VLOOKUP($F2271,'(참고)타워 스텟 가치'!$B$7:$L$11,W$2,0)*$E2271)</f>
        <v>136.95000000000113</v>
      </c>
      <c r="X2271">
        <f>VLOOKUP($F2271,'(참고)타워 스텟 가치'!$B$7:$L$11,X$2,0)+(VLOOKUP($F2271,'(참고)타워 스텟 가치'!$B$7:$L$11,X$2,0)*$E2271)</f>
        <v>54.780000000000449</v>
      </c>
      <c r="Y2271">
        <f>VLOOKUP($F2271,'(참고)타워 스텟 가치'!$B$7:$L$11,Y$2,0)+(VLOOKUP($F2271,'(참고)타워 스텟 가치'!$B$7:$L$11,Y$2,0)*$E2271)</f>
        <v>0</v>
      </c>
      <c r="Z2271">
        <f>VLOOKUP($F2271,'(참고)타워 스텟 가치'!$B$7:$L$11,Z$2,0)+(VLOOKUP($F2271,'(참고)타워 스텟 가치'!$B$7:$L$11,Z$2,0)*$E2271)</f>
        <v>0</v>
      </c>
      <c r="AA2271">
        <f>VLOOKUP($F2271,'(참고)타워 스텟 가치'!$B$7:$L$11,AA$2,0)+(VLOOKUP($F2271,'(참고)타워 스텟 가치'!$B$7:$L$11,AA$2,0)*$E2271)</f>
        <v>127.82000000000104</v>
      </c>
      <c r="AB2271">
        <f>SUM('스테이지별 몬스터 스텟'!S2271*'(참고)타워 스텟 가치'!$Q$17,'스테이지별 몬스터 스텟'!T2271*'(참고)타워 스텟 가치'!$R$17,'스테이지별 몬스터 스텟'!U2271*'(참고)타워 스텟 가치'!$S$17,'스테이지별 몬스터 스텟'!V2271*'(참고)타워 스텟 가치'!$T$17,'스테이지별 몬스터 스텟'!W2271*'(참고)타워 스텟 가치'!$U$17,'스테이지별 몬스터 스텟'!X2271*'(참고)타워 스텟 가치'!$V$17,'스테이지별 몬스터 스텟'!Y2271*'(참고)타워 스텟 가치'!$W$17,'스테이지별 몬스터 스텟'!Z2271*'(참고)타워 스텟 가치'!$X$17,'스테이지별 몬스터 스텟'!AA2271*'(참고)타워 스텟 가치'!$Y$17)</f>
        <v>1389736.6450000112</v>
      </c>
      <c r="AC2271">
        <v>2</v>
      </c>
      <c r="AD2271">
        <f>VLOOKUP($F2271,'(참고)타워 스텟 가치'!$B$12:$L$16,AD$2,0)+(VLOOKUP($F2271,'(참고)타워 스텟 가치'!$B$12:$L$16,AD$2,0)*$E2271)</f>
        <v>684.75000000000568</v>
      </c>
      <c r="AE2271">
        <f>VLOOKUP($F2271,'(참고)타워 스텟 가치'!$B$12:$L$16,AE$2,0)+(VLOOKUP($F2271,'(참고)타워 스텟 가치'!$B$12:$L$16,AE$2,0)*$E2271)</f>
        <v>821.70000000000675</v>
      </c>
      <c r="AF2271">
        <f>VLOOKUP($F2271,'(참고)타워 스텟 가치'!$B$12:$L$16,AF$2,0)+(VLOOKUP($F2271,'(참고)타워 스텟 가치'!$B$12:$L$16,AF$2,0)*$E2271)</f>
        <v>913000.00000000745</v>
      </c>
      <c r="AG2271">
        <f>VLOOKUP($F2271,'(참고)타워 스텟 가치'!$B$12:$L$16,AG$2,0)+(VLOOKUP($F2271,'(참고)타워 스텟 가치'!$B$12:$L$16,AG$2,0)*$E2271)</f>
        <v>4108.5000000000337</v>
      </c>
      <c r="AH2271">
        <f>VLOOKUP($F2271,'(참고)타워 스텟 가치'!$B$12:$L$16,AH$2,0)+(VLOOKUP($F2271,'(참고)타워 스텟 가치'!$B$12:$L$16,AH$2,0)*$E2271)</f>
        <v>136.95000000000113</v>
      </c>
      <c r="AI2271">
        <f>VLOOKUP($F2271,'(참고)타워 스텟 가치'!$B$12:$L$16,AI$2,0)+(VLOOKUP($F2271,'(참고)타워 스텟 가치'!$B$12:$L$16,AI$2,0)*$E2271)</f>
        <v>54.780000000000449</v>
      </c>
      <c r="AJ2271">
        <f>VLOOKUP($F2271,'(참고)타워 스텟 가치'!$B$12:$L$16,AJ$2,0)+(VLOOKUP($F2271,'(참고)타워 스텟 가치'!$B$12:$L$16,AJ$2,0)*$E2271)</f>
        <v>0</v>
      </c>
      <c r="AK2271">
        <f>VLOOKUP($F2271,'(참고)타워 스텟 가치'!$B$12:$L$16,AK$2,0)+(VLOOKUP($F2271,'(참고)타워 스텟 가치'!$B$12:$L$16,AK$2,0)*$E2271)</f>
        <v>0</v>
      </c>
      <c r="AL2271">
        <f>VLOOKUP($F2271,'(참고)타워 스텟 가치'!$B$12:$L$16,AL$2,0)+(VLOOKUP($F2271,'(참고)타워 스텟 가치'!$B$12:$L$16,AL$2,0)*$E2271)</f>
        <v>255.64000000000209</v>
      </c>
      <c r="AM2271">
        <f>SUM('스테이지별 몬스터 스텟'!AD2271*'(참고)타워 스텟 가치'!$Q$17,'스테이지별 몬스터 스텟'!AE2271*'(참고)타워 스텟 가치'!$R$17,'스테이지별 몬스터 스텟'!AF2271*'(참고)타워 스텟 가치'!$S$17,'스테이지별 몬스터 스텟'!AG2271*'(참고)타워 스텟 가치'!$T$17,'스테이지별 몬스터 스텟'!AH2271*'(참고)타워 스텟 가치'!$U$17,'스테이지별 몬스터 스텟'!AI2271*'(참고)타워 스텟 가치'!$V$17,'스테이지별 몬스터 스텟'!AJ2271*'(참고)타워 스텟 가치'!$W$17,'스테이지별 몬스터 스텟'!AK2271*'(참고)타워 스텟 가치'!$X$17,'스테이지별 몬스터 스텟'!AL2271*'(참고)타워 스텟 가치'!$Y$17)</f>
        <v>1381159.0100000112</v>
      </c>
      <c r="AN2271">
        <v>3</v>
      </c>
    </row>
    <row r="2272" spans="3:40" x14ac:dyDescent="0.3">
      <c r="C2272">
        <v>3</v>
      </c>
      <c r="D2272">
        <f t="shared" si="107"/>
        <v>454</v>
      </c>
      <c r="E2272" s="52">
        <f>VLOOKUP(D2272,'스테이지별 난이도 설정'!B:C,2,0)</f>
        <v>181.6000000000015</v>
      </c>
      <c r="F2272" t="str">
        <f t="shared" si="108"/>
        <v>에픽</v>
      </c>
      <c r="G2272">
        <f t="shared" si="106"/>
        <v>6</v>
      </c>
      <c r="H2272">
        <f>VLOOKUP($F2272,'(참고)타워 스텟 가치'!$B$2:$L$6,H$2,0)+(VLOOKUP($F2272,'(참고)타워 스텟 가치'!$B$2:$L$6,H$2,0)*$E2272)</f>
        <v>3081.3750000000255</v>
      </c>
      <c r="I2272">
        <f>VLOOKUP($F2272,'(참고)타워 스텟 가치'!$B$2:$L$6,I$2,0)+(VLOOKUP($F2272,'(참고)타워 스텟 가치'!$B$2:$L$6,I$2,0)*$E2272)</f>
        <v>616.27500000000509</v>
      </c>
      <c r="J2272">
        <f>VLOOKUP($F2272,'(참고)타워 스텟 가치'!$B$2:$L$6,J$2,0)+(VLOOKUP($F2272,'(참고)타워 스텟 가치'!$B$2:$L$6,J$2,0)*$E2272)</f>
        <v>913000.00000000745</v>
      </c>
      <c r="K2272">
        <f>VLOOKUP($F2272,'(참고)타워 스텟 가치'!$B$2:$L$6,K$2,0)+(VLOOKUP($F2272,'(참고)타워 스텟 가치'!$B$2:$L$6,K$2,0)*$E2272)</f>
        <v>12325.500000000102</v>
      </c>
      <c r="L2272">
        <f>VLOOKUP($F2272,'(참고)타워 스텟 가치'!$B$2:$L$6,L$2,0)+(VLOOKUP($F2272,'(참고)타워 스텟 가치'!$B$2:$L$6,L$2,0)*$E2272)</f>
        <v>205.42500000000169</v>
      </c>
      <c r="M2272">
        <f>VLOOKUP($F2272,'(참고)타워 스텟 가치'!$B$2:$L$6,M$2,0)+(VLOOKUP($F2272,'(참고)타워 스텟 가치'!$B$2:$L$6,M$2,0)*$E2272)</f>
        <v>54.780000000000449</v>
      </c>
      <c r="N2272">
        <f>VLOOKUP($F2272,'(참고)타워 스텟 가치'!$B$2:$L$6,N$2,0)+(VLOOKUP($F2272,'(참고)타워 스텟 가치'!$B$2:$L$6,N$2,0)*$E2272)</f>
        <v>0</v>
      </c>
      <c r="O2272">
        <f>VLOOKUP($F2272,'(참고)타워 스텟 가치'!$B$2:$L$6,O$2,0)+(VLOOKUP($F2272,'(참고)타워 스텟 가치'!$B$2:$L$6,O$2,0)*$E2272)</f>
        <v>0</v>
      </c>
      <c r="P2272">
        <f>VLOOKUP($F2272,'(참고)타워 스텟 가치'!$B$2:$L$6,P$2,0)+(VLOOKUP($F2272,'(참고)타워 스텟 가치'!$B$2:$L$6,P$2,0)*$E2272)</f>
        <v>127.82000000000104</v>
      </c>
      <c r="Q2272">
        <f>SUM('스테이지별 몬스터 스텟'!H2272*'(참고)타워 스텟 가치'!$Q$17,'스테이지별 몬스터 스텟'!I2272*'(참고)타워 스텟 가치'!$R$17,'스테이지별 몬스터 스텟'!J2272*'(참고)타워 스텟 가치'!$S$17,'스테이지별 몬스터 스텟'!K2272*'(참고)타워 스텟 가치'!$T$17,'스테이지별 몬스터 스텟'!L2272*'(참고)타워 스텟 가치'!$U$17,'스테이지별 몬스터 스텟'!M2272*'(참고)타워 스텟 가치'!$V$17,'스테이지별 몬스터 스텟'!N2272*'(참고)타워 스텟 가치'!$W$17,'스테이지별 몬스터 스텟'!O2272*'(참고)타워 스텟 가치'!$X$17,'스테이지별 몬스터 스텟'!P2272*'(참고)타워 스텟 가치'!$Y$17)</f>
        <v>1401959.4325000115</v>
      </c>
      <c r="R2272">
        <v>1</v>
      </c>
      <c r="S2272">
        <f>VLOOKUP($F2272,'(참고)타워 스텟 가치'!$B$7:$L$11,S$2,0)+(VLOOKUP($F2272,'(참고)타워 스텟 가치'!$B$7:$L$11,S$2,0)*$E2272)</f>
        <v>1027.1250000000084</v>
      </c>
      <c r="T2272">
        <f>VLOOKUP($F2272,'(참고)타워 스텟 가치'!$B$7:$L$11,T$2,0)+(VLOOKUP($F2272,'(참고)타워 스텟 가치'!$B$7:$L$11,T$2,0)*$E2272)</f>
        <v>1848.8250000000153</v>
      </c>
      <c r="U2272">
        <f>VLOOKUP($F2272,'(참고)타워 스텟 가치'!$B$7:$L$11,U$2,0)+(VLOOKUP($F2272,'(참고)타워 스텟 가치'!$B$7:$L$11,U$2,0)*$E2272)</f>
        <v>913000.00000000745</v>
      </c>
      <c r="V2272">
        <f>VLOOKUP($F2272,'(참고)타워 스텟 가치'!$B$7:$L$11,V$2,0)+(VLOOKUP($F2272,'(참고)타워 스텟 가치'!$B$7:$L$11,V$2,0)*$E2272)</f>
        <v>12325.500000000102</v>
      </c>
      <c r="W2272">
        <f>VLOOKUP($F2272,'(참고)타워 스텟 가치'!$B$7:$L$11,W$2,0)+(VLOOKUP($F2272,'(참고)타워 스텟 가치'!$B$7:$L$11,W$2,0)*$E2272)</f>
        <v>205.42500000000169</v>
      </c>
      <c r="X2272">
        <f>VLOOKUP($F2272,'(참고)타워 스텟 가치'!$B$7:$L$11,X$2,0)+(VLOOKUP($F2272,'(참고)타워 스텟 가치'!$B$7:$L$11,X$2,0)*$E2272)</f>
        <v>54.780000000000449</v>
      </c>
      <c r="Y2272">
        <f>VLOOKUP($F2272,'(참고)타워 스텟 가치'!$B$7:$L$11,Y$2,0)+(VLOOKUP($F2272,'(참고)타워 스텟 가치'!$B$7:$L$11,Y$2,0)*$E2272)</f>
        <v>0</v>
      </c>
      <c r="Z2272">
        <f>VLOOKUP($F2272,'(참고)타워 스텟 가치'!$B$7:$L$11,Z$2,0)+(VLOOKUP($F2272,'(참고)타워 스텟 가치'!$B$7:$L$11,Z$2,0)*$E2272)</f>
        <v>0</v>
      </c>
      <c r="AA2272">
        <f>VLOOKUP($F2272,'(참고)타워 스텟 가치'!$B$7:$L$11,AA$2,0)+(VLOOKUP($F2272,'(참고)타워 스텟 가치'!$B$7:$L$11,AA$2,0)*$E2272)</f>
        <v>127.82000000000104</v>
      </c>
      <c r="AB2272">
        <f>SUM('스테이지별 몬스터 스텟'!S2272*'(참고)타워 스텟 가치'!$Q$17,'스테이지별 몬스터 스텟'!T2272*'(참고)타워 스텟 가치'!$R$17,'스테이지별 몬스터 스텟'!U2272*'(참고)타워 스텟 가치'!$S$17,'스테이지별 몬스터 스텟'!V2272*'(참고)타워 스텟 가치'!$T$17,'스테이지별 몬스터 스텟'!W2272*'(참고)타워 스텟 가치'!$U$17,'스테이지별 몬스터 스텟'!X2272*'(참고)타워 스텟 가치'!$V$17,'스테이지별 몬스터 스텟'!Y2272*'(참고)타워 스텟 가치'!$W$17,'스테이지별 몬스터 스텟'!Z2272*'(참고)타워 스텟 가치'!$X$17,'스테이지별 몬스터 스텟'!AA2272*'(참고)타워 스텟 가치'!$Y$17)</f>
        <v>1399699.7575000115</v>
      </c>
      <c r="AC2272">
        <v>2</v>
      </c>
      <c r="AD2272">
        <f>VLOOKUP($F2272,'(참고)타워 스텟 가치'!$B$12:$L$16,AD$2,0)+(VLOOKUP($F2272,'(참고)타워 스텟 가치'!$B$12:$L$16,AD$2,0)*$E2272)</f>
        <v>1027.1250000000084</v>
      </c>
      <c r="AE2272">
        <f>VLOOKUP($F2272,'(참고)타워 스텟 가치'!$B$12:$L$16,AE$2,0)+(VLOOKUP($F2272,'(참고)타워 스텟 가치'!$B$12:$L$16,AE$2,0)*$E2272)</f>
        <v>1232.5500000000102</v>
      </c>
      <c r="AF2272">
        <f>VLOOKUP($F2272,'(참고)타워 스텟 가치'!$B$12:$L$16,AF$2,0)+(VLOOKUP($F2272,'(참고)타워 스텟 가치'!$B$12:$L$16,AF$2,0)*$E2272)</f>
        <v>913000.00000000745</v>
      </c>
      <c r="AG2272">
        <f>VLOOKUP($F2272,'(참고)타워 스텟 가치'!$B$12:$L$16,AG$2,0)+(VLOOKUP($F2272,'(참고)타워 스텟 가치'!$B$12:$L$16,AG$2,0)*$E2272)</f>
        <v>6162.7500000000509</v>
      </c>
      <c r="AH2272">
        <f>VLOOKUP($F2272,'(참고)타워 스텟 가치'!$B$12:$L$16,AH$2,0)+(VLOOKUP($F2272,'(참고)타워 스텟 가치'!$B$12:$L$16,AH$2,0)*$E2272)</f>
        <v>205.42500000000169</v>
      </c>
      <c r="AI2272">
        <f>VLOOKUP($F2272,'(참고)타워 스텟 가치'!$B$12:$L$16,AI$2,0)+(VLOOKUP($F2272,'(참고)타워 스텟 가치'!$B$12:$L$16,AI$2,0)*$E2272)</f>
        <v>54.780000000000449</v>
      </c>
      <c r="AJ2272">
        <f>VLOOKUP($F2272,'(참고)타워 스텟 가치'!$B$12:$L$16,AJ$2,0)+(VLOOKUP($F2272,'(참고)타워 스텟 가치'!$B$12:$L$16,AJ$2,0)*$E2272)</f>
        <v>0</v>
      </c>
      <c r="AK2272">
        <f>VLOOKUP($F2272,'(참고)타워 스텟 가치'!$B$12:$L$16,AK$2,0)+(VLOOKUP($F2272,'(참고)타워 스텟 가치'!$B$12:$L$16,AK$2,0)*$E2272)</f>
        <v>0</v>
      </c>
      <c r="AL2272">
        <f>VLOOKUP($F2272,'(참고)타워 스텟 가치'!$B$12:$L$16,AL$2,0)+(VLOOKUP($F2272,'(참고)타워 스텟 가치'!$B$12:$L$16,AL$2,0)*$E2272)</f>
        <v>255.64000000000209</v>
      </c>
      <c r="AM2272">
        <f>SUM('스테이지별 몬스터 스텟'!AD2272*'(참고)타워 스텟 가치'!$Q$17,'스테이지별 몬스터 스텟'!AE2272*'(참고)타워 스텟 가치'!$R$17,'스테이지별 몬스터 스텟'!AF2272*'(참고)타워 스텟 가치'!$S$17,'스테이지별 몬스터 스텟'!AG2272*'(참고)타워 스텟 가치'!$T$17,'스테이지별 몬스터 스텟'!AH2272*'(참고)타워 스텟 가치'!$U$17,'스테이지별 몬스터 스텟'!AI2272*'(참고)타워 스텟 가치'!$V$17,'스테이지별 몬스터 스텟'!AJ2272*'(참고)타워 스텟 가치'!$W$17,'스테이지별 몬스터 스텟'!AK2272*'(참고)타워 스텟 가치'!$X$17,'스테이지별 몬스터 스텟'!AL2272*'(참고)타워 스텟 가치'!$Y$17)</f>
        <v>1386705.4850000113</v>
      </c>
      <c r="AN2272">
        <v>3</v>
      </c>
    </row>
    <row r="2273" spans="3:40" x14ac:dyDescent="0.3">
      <c r="C2273">
        <v>4</v>
      </c>
      <c r="D2273">
        <f t="shared" si="107"/>
        <v>454</v>
      </c>
      <c r="E2273" s="52">
        <f>VLOOKUP(D2273,'스테이지별 난이도 설정'!B:C,2,0)</f>
        <v>181.6000000000015</v>
      </c>
      <c r="F2273" t="str">
        <f t="shared" si="108"/>
        <v>유니크</v>
      </c>
      <c r="G2273">
        <f t="shared" si="106"/>
        <v>6</v>
      </c>
      <c r="H2273">
        <f>VLOOKUP($F2273,'(참고)타워 스텟 가치'!$B$2:$L$6,H$2,0)+(VLOOKUP($F2273,'(참고)타워 스텟 가치'!$B$2:$L$6,H$2,0)*$E2273)</f>
        <v>4622.0625000000382</v>
      </c>
      <c r="I2273">
        <f>VLOOKUP($F2273,'(참고)타워 스텟 가치'!$B$2:$L$6,I$2,0)+(VLOOKUP($F2273,'(참고)타워 스텟 가치'!$B$2:$L$6,I$2,0)*$E2273)</f>
        <v>924.41250000000764</v>
      </c>
      <c r="J2273">
        <f>VLOOKUP($F2273,'(참고)타워 스텟 가치'!$B$2:$L$6,J$2,0)+(VLOOKUP($F2273,'(참고)타워 스텟 가치'!$B$2:$L$6,J$2,0)*$E2273)</f>
        <v>913000.00000000745</v>
      </c>
      <c r="K2273">
        <f>VLOOKUP($F2273,'(참고)타워 스텟 가치'!$B$2:$L$6,K$2,0)+(VLOOKUP($F2273,'(참고)타워 스텟 가치'!$B$2:$L$6,K$2,0)*$E2273)</f>
        <v>18488.250000000153</v>
      </c>
      <c r="L2273">
        <f>VLOOKUP($F2273,'(참고)타워 스텟 가치'!$B$2:$L$6,L$2,0)+(VLOOKUP($F2273,'(참고)타워 스텟 가치'!$B$2:$L$6,L$2,0)*$E2273)</f>
        <v>308.13750000000255</v>
      </c>
      <c r="M2273">
        <f>VLOOKUP($F2273,'(참고)타워 스텟 가치'!$B$2:$L$6,M$2,0)+(VLOOKUP($F2273,'(참고)타워 스텟 가치'!$B$2:$L$6,M$2,0)*$E2273)</f>
        <v>54.780000000000449</v>
      </c>
      <c r="N2273">
        <f>VLOOKUP($F2273,'(참고)타워 스텟 가치'!$B$2:$L$6,N$2,0)+(VLOOKUP($F2273,'(참고)타워 스텟 가치'!$B$2:$L$6,N$2,0)*$E2273)</f>
        <v>0</v>
      </c>
      <c r="O2273">
        <f>VLOOKUP($F2273,'(참고)타워 스텟 가치'!$B$2:$L$6,O$2,0)+(VLOOKUP($F2273,'(참고)타워 스텟 가치'!$B$2:$L$6,O$2,0)*$E2273)</f>
        <v>0</v>
      </c>
      <c r="P2273">
        <f>VLOOKUP($F2273,'(참고)타워 스텟 가치'!$B$2:$L$6,P$2,0)+(VLOOKUP($F2273,'(참고)타워 스텟 가치'!$B$2:$L$6,P$2,0)*$E2273)</f>
        <v>182.6000000000015</v>
      </c>
      <c r="Q2273">
        <f>SUM('스테이지별 몬스터 스텟'!H2273*'(참고)타워 스텟 가치'!$Q$17,'스테이지별 몬스터 스텟'!I2273*'(참고)타워 스텟 가치'!$R$17,'스테이지별 몬스터 스텟'!J2273*'(참고)타워 스텟 가치'!$S$17,'스테이지별 몬스터 스텟'!K2273*'(참고)타워 스텟 가치'!$T$17,'스테이지별 몬스터 스텟'!L2273*'(참고)타워 스텟 가치'!$U$17,'스테이지별 몬스터 스텟'!M2273*'(참고)타워 스텟 가치'!$V$17,'스테이지별 몬스터 스텟'!N2273*'(참고)타워 스텟 가치'!$W$17,'스테이지별 몬스터 스텟'!O2273*'(참고)타워 스텟 가치'!$X$17,'스테이지별 몬스터 스텟'!P2273*'(참고)타워 스텟 가치'!$Y$17)</f>
        <v>1418143.4987500114</v>
      </c>
      <c r="R2273">
        <v>1</v>
      </c>
      <c r="S2273">
        <f>VLOOKUP($F2273,'(참고)타워 스텟 가치'!$B$7:$L$11,S$2,0)+(VLOOKUP($F2273,'(참고)타워 스텟 가치'!$B$7:$L$11,S$2,0)*$E2273)</f>
        <v>1540.6875000000127</v>
      </c>
      <c r="T2273">
        <f>VLOOKUP($F2273,'(참고)타워 스텟 가치'!$B$7:$L$11,T$2,0)+(VLOOKUP($F2273,'(참고)타워 스텟 가치'!$B$7:$L$11,T$2,0)*$E2273)</f>
        <v>2773.2375000000229</v>
      </c>
      <c r="U2273">
        <f>VLOOKUP($F2273,'(참고)타워 스텟 가치'!$B$7:$L$11,U$2,0)+(VLOOKUP($F2273,'(참고)타워 스텟 가치'!$B$7:$L$11,U$2,0)*$E2273)</f>
        <v>913000.00000000745</v>
      </c>
      <c r="V2273">
        <f>VLOOKUP($F2273,'(참고)타워 스텟 가치'!$B$7:$L$11,V$2,0)+(VLOOKUP($F2273,'(참고)타워 스텟 가치'!$B$7:$L$11,V$2,0)*$E2273)</f>
        <v>18488.250000000153</v>
      </c>
      <c r="W2273">
        <f>VLOOKUP($F2273,'(참고)타워 스텟 가치'!$B$7:$L$11,W$2,0)+(VLOOKUP($F2273,'(참고)타워 스텟 가치'!$B$7:$L$11,W$2,0)*$E2273)</f>
        <v>308.13750000000255</v>
      </c>
      <c r="X2273">
        <f>VLOOKUP($F2273,'(참고)타워 스텟 가치'!$B$7:$L$11,X$2,0)+(VLOOKUP($F2273,'(참고)타워 스텟 가치'!$B$7:$L$11,X$2,0)*$E2273)</f>
        <v>54.780000000000449</v>
      </c>
      <c r="Y2273">
        <f>VLOOKUP($F2273,'(참고)타워 스텟 가치'!$B$7:$L$11,Y$2,0)+(VLOOKUP($F2273,'(참고)타워 스텟 가치'!$B$7:$L$11,Y$2,0)*$E2273)</f>
        <v>0</v>
      </c>
      <c r="Z2273">
        <f>VLOOKUP($F2273,'(참고)타워 스텟 가치'!$B$7:$L$11,Z$2,0)+(VLOOKUP($F2273,'(참고)타워 스텟 가치'!$B$7:$L$11,Z$2,0)*$E2273)</f>
        <v>0</v>
      </c>
      <c r="AA2273">
        <f>VLOOKUP($F2273,'(참고)타워 스텟 가치'!$B$7:$L$11,AA$2,0)+(VLOOKUP($F2273,'(참고)타워 스텟 가치'!$B$7:$L$11,AA$2,0)*$E2273)</f>
        <v>182.6000000000015</v>
      </c>
      <c r="AB2273">
        <f>SUM('스테이지별 몬스터 스텟'!S2273*'(참고)타워 스텟 가치'!$Q$17,'스테이지별 몬스터 스텟'!T2273*'(참고)타워 스텟 가치'!$R$17,'스테이지별 몬스터 스텟'!U2273*'(참고)타워 스텟 가치'!$S$17,'스테이지별 몬스터 스텟'!V2273*'(참고)타워 스텟 가치'!$T$17,'스테이지별 몬스터 스텟'!W2273*'(참고)타워 스텟 가치'!$U$17,'스테이지별 몬스터 스텟'!X2273*'(참고)타워 스텟 가치'!$V$17,'스테이지별 몬스터 스텟'!Y2273*'(참고)타워 스텟 가치'!$W$17,'스테이지별 몬스터 스텟'!Z2273*'(참고)타워 스텟 가치'!$X$17,'스테이지별 몬스터 스텟'!AA2273*'(참고)타워 스텟 가치'!$Y$17)</f>
        <v>1414753.9862500113</v>
      </c>
      <c r="AC2273">
        <v>2</v>
      </c>
      <c r="AD2273">
        <f>VLOOKUP($F2273,'(참고)타워 스텟 가치'!$B$12:$L$16,AD$2,0)+(VLOOKUP($F2273,'(참고)타워 스텟 가치'!$B$12:$L$16,AD$2,0)*$E2273)</f>
        <v>1540.6875000000127</v>
      </c>
      <c r="AE2273">
        <f>VLOOKUP($F2273,'(참고)타워 스텟 가치'!$B$12:$L$16,AE$2,0)+(VLOOKUP($F2273,'(참고)타워 스텟 가치'!$B$12:$L$16,AE$2,0)*$E2273)</f>
        <v>1848.8250000000153</v>
      </c>
      <c r="AF2273">
        <f>VLOOKUP($F2273,'(참고)타워 스텟 가치'!$B$12:$L$16,AF$2,0)+(VLOOKUP($F2273,'(참고)타워 스텟 가치'!$B$12:$L$16,AF$2,0)*$E2273)</f>
        <v>913000.00000000745</v>
      </c>
      <c r="AG2273">
        <f>VLOOKUP($F2273,'(참고)타워 스텟 가치'!$B$12:$L$16,AG$2,0)+(VLOOKUP($F2273,'(참고)타워 스텟 가치'!$B$12:$L$16,AG$2,0)*$E2273)</f>
        <v>9244.1250000000764</v>
      </c>
      <c r="AH2273">
        <f>VLOOKUP($F2273,'(참고)타워 스텟 가치'!$B$12:$L$16,AH$2,0)+(VLOOKUP($F2273,'(참고)타워 스텟 가치'!$B$12:$L$16,AH$2,0)*$E2273)</f>
        <v>308.13750000000255</v>
      </c>
      <c r="AI2273">
        <f>VLOOKUP($F2273,'(참고)타워 스텟 가치'!$B$12:$L$16,AI$2,0)+(VLOOKUP($F2273,'(참고)타워 스텟 가치'!$B$12:$L$16,AI$2,0)*$E2273)</f>
        <v>54.780000000000449</v>
      </c>
      <c r="AJ2273">
        <f>VLOOKUP($F2273,'(참고)타워 스텟 가치'!$B$12:$L$16,AJ$2,0)+(VLOOKUP($F2273,'(참고)타워 스텟 가치'!$B$12:$L$16,AJ$2,0)*$E2273)</f>
        <v>0</v>
      </c>
      <c r="AK2273">
        <f>VLOOKUP($F2273,'(참고)타워 스텟 가치'!$B$12:$L$16,AK$2,0)+(VLOOKUP($F2273,'(참고)타워 스텟 가치'!$B$12:$L$16,AK$2,0)*$E2273)</f>
        <v>0</v>
      </c>
      <c r="AL2273">
        <f>VLOOKUP($F2273,'(참고)타워 스텟 가치'!$B$12:$L$16,AL$2,0)+(VLOOKUP($F2273,'(참고)타워 스텟 가치'!$B$12:$L$16,AL$2,0)*$E2273)</f>
        <v>365.200000000003</v>
      </c>
      <c r="AM2273">
        <f>SUM('스테이지별 몬스터 스텟'!AD2273*'(참고)타워 스텟 가치'!$Q$17,'스테이지별 몬스터 스텟'!AE2273*'(참고)타워 스텟 가치'!$R$17,'스테이지별 몬스터 스텟'!AF2273*'(참고)타워 스텟 가치'!$S$17,'스테이지별 몬스터 스텟'!AG2273*'(참고)타워 스텟 가치'!$T$17,'스테이지별 몬스터 스텟'!AH2273*'(참고)타워 스텟 가치'!$U$17,'스테이지별 몬스터 스텟'!AI2273*'(참고)타워 스텟 가치'!$V$17,'스테이지별 몬스터 스텟'!AJ2273*'(참고)타워 스텟 가치'!$W$17,'스테이지별 몬스터 스텟'!AK2273*'(참고)타워 스텟 가치'!$X$17,'스테이지별 몬스터 스텟'!AL2273*'(참고)타워 스텟 가치'!$Y$17)</f>
        <v>1395244.3175000113</v>
      </c>
      <c r="AN2273">
        <v>3</v>
      </c>
    </row>
    <row r="2274" spans="3:40" x14ac:dyDescent="0.3">
      <c r="C2274">
        <v>5</v>
      </c>
      <c r="D2274">
        <f t="shared" si="107"/>
        <v>454</v>
      </c>
      <c r="E2274" s="52">
        <f>VLOOKUP(D2274,'스테이지별 난이도 설정'!B:C,2,0)</f>
        <v>181.6000000000015</v>
      </c>
      <c r="F2274" t="str">
        <f t="shared" si="108"/>
        <v>스페셜</v>
      </c>
      <c r="G2274">
        <f t="shared" si="106"/>
        <v>6</v>
      </c>
      <c r="H2274">
        <f>VLOOKUP($F2274,'(참고)타워 스텟 가치'!$B$2:$L$6,H$2,0)+(VLOOKUP($F2274,'(참고)타워 스텟 가치'!$B$2:$L$6,H$2,0)*$E2274)</f>
        <v>6933.0937500000573</v>
      </c>
      <c r="I2274">
        <f>VLOOKUP($F2274,'(참고)타워 스텟 가치'!$B$2:$L$6,I$2,0)+(VLOOKUP($F2274,'(참고)타워 스텟 가치'!$B$2:$L$6,I$2,0)*$E2274)</f>
        <v>1386.6187500000115</v>
      </c>
      <c r="J2274">
        <f>VLOOKUP($F2274,'(참고)타워 스텟 가치'!$B$2:$L$6,J$2,0)+(VLOOKUP($F2274,'(참고)타워 스텟 가치'!$B$2:$L$6,J$2,0)*$E2274)</f>
        <v>913000.00000000745</v>
      </c>
      <c r="K2274">
        <f>VLOOKUP($F2274,'(참고)타워 스텟 가치'!$B$2:$L$6,K$2,0)+(VLOOKUP($F2274,'(참고)타워 스텟 가치'!$B$2:$L$6,K$2,0)*$E2274)</f>
        <v>27732.375000000229</v>
      </c>
      <c r="L2274">
        <f>VLOOKUP($F2274,'(참고)타워 스텟 가치'!$B$2:$L$6,L$2,0)+(VLOOKUP($F2274,'(참고)타워 스텟 가치'!$B$2:$L$6,L$2,0)*$E2274)</f>
        <v>462.20625000000382</v>
      </c>
      <c r="M2274">
        <f>VLOOKUP($F2274,'(참고)타워 스텟 가치'!$B$2:$L$6,M$2,0)+(VLOOKUP($F2274,'(참고)타워 스텟 가치'!$B$2:$L$6,M$2,0)*$E2274)</f>
        <v>54.780000000000449</v>
      </c>
      <c r="N2274">
        <f>VLOOKUP($F2274,'(참고)타워 스텟 가치'!$B$2:$L$6,N$2,0)+(VLOOKUP($F2274,'(참고)타워 스텟 가치'!$B$2:$L$6,N$2,0)*$E2274)</f>
        <v>0</v>
      </c>
      <c r="O2274">
        <f>VLOOKUP($F2274,'(참고)타워 스텟 가치'!$B$2:$L$6,O$2,0)+(VLOOKUP($F2274,'(참고)타워 스텟 가치'!$B$2:$L$6,O$2,0)*$E2274)</f>
        <v>0</v>
      </c>
      <c r="P2274">
        <f>VLOOKUP($F2274,'(참고)타워 스텟 가치'!$B$2:$L$6,P$2,0)+(VLOOKUP($F2274,'(참고)타워 스텟 가치'!$B$2:$L$6,P$2,0)*$E2274)</f>
        <v>182.6000000000015</v>
      </c>
      <c r="Q2274">
        <f>SUM('스테이지별 몬스터 스텟'!H2274*'(참고)타워 스텟 가치'!$Q$17,'스테이지별 몬스터 스텟'!I2274*'(참고)타워 스텟 가치'!$R$17,'스테이지별 몬스터 스텟'!J2274*'(참고)타워 스텟 가치'!$S$17,'스테이지별 몬스터 스텟'!K2274*'(참고)타워 스텟 가치'!$T$17,'스테이지별 몬스터 스텟'!L2274*'(참고)타워 스텟 가치'!$U$17,'스테이지별 몬스터 스텟'!M2274*'(참고)타워 스텟 가치'!$V$17,'스테이지별 몬스터 스텟'!N2274*'(참고)타워 스텟 가치'!$W$17,'스테이지별 몬스터 스텟'!O2274*'(참고)타워 스텟 가치'!$X$17,'스테이지별 몬스터 스텟'!P2274*'(참고)타워 스텟 가치'!$Y$17)</f>
        <v>1442255.2581250118</v>
      </c>
      <c r="R2274">
        <v>1</v>
      </c>
      <c r="S2274">
        <f>VLOOKUP($F2274,'(참고)타워 스텟 가치'!$B$7:$L$11,S$2,0)+(VLOOKUP($F2274,'(참고)타워 스텟 가치'!$B$7:$L$11,S$2,0)*$E2274)</f>
        <v>2311.0312500000191</v>
      </c>
      <c r="T2274">
        <f>VLOOKUP($F2274,'(참고)타워 스텟 가치'!$B$7:$L$11,T$2,0)+(VLOOKUP($F2274,'(참고)타워 스텟 가치'!$B$7:$L$11,T$2,0)*$E2274)</f>
        <v>4159.8562500000344</v>
      </c>
      <c r="U2274">
        <f>VLOOKUP($F2274,'(참고)타워 스텟 가치'!$B$7:$L$11,U$2,0)+(VLOOKUP($F2274,'(참고)타워 스텟 가치'!$B$7:$L$11,U$2,0)*$E2274)</f>
        <v>913000.00000000745</v>
      </c>
      <c r="V2274">
        <f>VLOOKUP($F2274,'(참고)타워 스텟 가치'!$B$7:$L$11,V$2,0)+(VLOOKUP($F2274,'(참고)타워 스텟 가치'!$B$7:$L$11,V$2,0)*$E2274)</f>
        <v>27732.375000000229</v>
      </c>
      <c r="W2274">
        <f>VLOOKUP($F2274,'(참고)타워 스텟 가치'!$B$7:$L$11,W$2,0)+(VLOOKUP($F2274,'(참고)타워 스텟 가치'!$B$7:$L$11,W$2,0)*$E2274)</f>
        <v>462.20625000000382</v>
      </c>
      <c r="X2274">
        <f>VLOOKUP($F2274,'(참고)타워 스텟 가치'!$B$7:$L$11,X$2,0)+(VLOOKUP($F2274,'(참고)타워 스텟 가치'!$B$7:$L$11,X$2,0)*$E2274)</f>
        <v>54.780000000000449</v>
      </c>
      <c r="Y2274">
        <f>VLOOKUP($F2274,'(참고)타워 스텟 가치'!$B$7:$L$11,Y$2,0)+(VLOOKUP($F2274,'(참고)타워 스텟 가치'!$B$7:$L$11,Y$2,0)*$E2274)</f>
        <v>0</v>
      </c>
      <c r="Z2274">
        <f>VLOOKUP($F2274,'(참고)타워 스텟 가치'!$B$7:$L$11,Z$2,0)+(VLOOKUP($F2274,'(참고)타워 스텟 가치'!$B$7:$L$11,Z$2,0)*$E2274)</f>
        <v>0</v>
      </c>
      <c r="AA2274">
        <f>VLOOKUP($F2274,'(참고)타워 스텟 가치'!$B$7:$L$11,AA$2,0)+(VLOOKUP($F2274,'(참고)타워 스텟 가치'!$B$7:$L$11,AA$2,0)*$E2274)</f>
        <v>182.6000000000015</v>
      </c>
      <c r="AB2274">
        <f>SUM('스테이지별 몬스터 스텟'!S2274*'(참고)타워 스텟 가치'!$Q$17,'스테이지별 몬스터 스텟'!T2274*'(참고)타워 스텟 가치'!$R$17,'스테이지별 몬스터 스텟'!U2274*'(참고)타워 스텟 가치'!$S$17,'스테이지별 몬스터 스텟'!V2274*'(참고)타워 스텟 가치'!$T$17,'스테이지별 몬스터 스텟'!W2274*'(참고)타워 스텟 가치'!$U$17,'스테이지별 몬스터 스텟'!X2274*'(참고)타워 스텟 가치'!$V$17,'스테이지별 몬스터 스텟'!Y2274*'(참고)타워 스텟 가치'!$W$17,'스테이지별 몬스터 스텟'!Z2274*'(참고)타워 스텟 가치'!$X$17,'스테이지별 몬스터 스텟'!AA2274*'(참고)타워 스텟 가치'!$Y$17)</f>
        <v>1437170.9893750118</v>
      </c>
      <c r="AC2274">
        <v>2</v>
      </c>
      <c r="AD2274">
        <f>VLOOKUP($F2274,'(참고)타워 스텟 가치'!$B$12:$L$16,AD$2,0)+(VLOOKUP($F2274,'(참고)타워 스텟 가치'!$B$12:$L$16,AD$2,0)*$E2274)</f>
        <v>2311.0312500000191</v>
      </c>
      <c r="AE2274">
        <f>VLOOKUP($F2274,'(참고)타워 스텟 가치'!$B$12:$L$16,AE$2,0)+(VLOOKUP($F2274,'(참고)타워 스텟 가치'!$B$12:$L$16,AE$2,0)*$E2274)</f>
        <v>2773.2375000000229</v>
      </c>
      <c r="AF2274">
        <f>VLOOKUP($F2274,'(참고)타워 스텟 가치'!$B$12:$L$16,AF$2,0)+(VLOOKUP($F2274,'(참고)타워 스텟 가치'!$B$12:$L$16,AF$2,0)*$E2274)</f>
        <v>913000.00000000745</v>
      </c>
      <c r="AG2274">
        <f>VLOOKUP($F2274,'(참고)타워 스텟 가치'!$B$12:$L$16,AG$2,0)+(VLOOKUP($F2274,'(참고)타워 스텟 가치'!$B$12:$L$16,AG$2,0)*$E2274)</f>
        <v>13866.187500000115</v>
      </c>
      <c r="AH2274">
        <f>VLOOKUP($F2274,'(참고)타워 스텟 가치'!$B$12:$L$16,AH$2,0)+(VLOOKUP($F2274,'(참고)타워 스텟 가치'!$B$12:$L$16,AH$2,0)*$E2274)</f>
        <v>462.20625000000382</v>
      </c>
      <c r="AI2274">
        <f>VLOOKUP($F2274,'(참고)타워 스텟 가치'!$B$12:$L$16,AI$2,0)+(VLOOKUP($F2274,'(참고)타워 스텟 가치'!$B$12:$L$16,AI$2,0)*$E2274)</f>
        <v>54.780000000000449</v>
      </c>
      <c r="AJ2274">
        <f>VLOOKUP($F2274,'(참고)타워 스텟 가치'!$B$12:$L$16,AJ$2,0)+(VLOOKUP($F2274,'(참고)타워 스텟 가치'!$B$12:$L$16,AJ$2,0)*$E2274)</f>
        <v>0</v>
      </c>
      <c r="AK2274">
        <f>VLOOKUP($F2274,'(참고)타워 스텟 가치'!$B$12:$L$16,AK$2,0)+(VLOOKUP($F2274,'(참고)타워 스텟 가치'!$B$12:$L$16,AK$2,0)*$E2274)</f>
        <v>0</v>
      </c>
      <c r="AL2274">
        <f>VLOOKUP($F2274,'(참고)타워 스텟 가치'!$B$12:$L$16,AL$2,0)+(VLOOKUP($F2274,'(참고)타워 스텟 가치'!$B$12:$L$16,AL$2,0)*$E2274)</f>
        <v>365.200000000003</v>
      </c>
      <c r="AM2274">
        <f>SUM('스테이지별 몬스터 스텟'!AD2274*'(참고)타워 스텟 가치'!$Q$17,'스테이지별 몬스터 스텟'!AE2274*'(참고)타워 스텟 가치'!$R$17,'스테이지별 몬스터 스텟'!AF2274*'(참고)타워 스텟 가치'!$S$17,'스테이지별 몬스터 스텟'!AG2274*'(참고)타워 스텟 가치'!$T$17,'스테이지별 몬스터 스텟'!AH2274*'(참고)타워 스텟 가치'!$U$17,'스테이지별 몬스터 스텟'!AI2274*'(참고)타워 스텟 가치'!$V$17,'스테이지별 몬스터 스텟'!AJ2274*'(참고)타워 스텟 가치'!$W$17,'스테이지별 몬스터 스텟'!AK2274*'(참고)타워 스텟 가치'!$X$17,'스테이지별 몬스터 스텟'!AL2274*'(참고)타워 스텟 가치'!$Y$17)</f>
        <v>1407723.8862500116</v>
      </c>
      <c r="AN2274">
        <v>3</v>
      </c>
    </row>
    <row r="2275" spans="3:40" x14ac:dyDescent="0.3">
      <c r="C2275">
        <v>1</v>
      </c>
      <c r="D2275">
        <f t="shared" si="107"/>
        <v>455</v>
      </c>
      <c r="E2275" s="52">
        <f>VLOOKUP(D2275,'스테이지별 난이도 설정'!B:C,2,0)</f>
        <v>182.00000000000151</v>
      </c>
      <c r="F2275" t="str">
        <f t="shared" si="108"/>
        <v>일반</v>
      </c>
      <c r="G2275">
        <f t="shared" si="106"/>
        <v>6</v>
      </c>
      <c r="H2275">
        <f>VLOOKUP($F2275,'(참고)타워 스텟 가치'!$B$2:$L$6,H$2,0)+(VLOOKUP($F2275,'(참고)타워 스텟 가치'!$B$2:$L$6,H$2,0)*$E2275)</f>
        <v>1372.5000000000114</v>
      </c>
      <c r="I2275">
        <f>VLOOKUP($F2275,'(참고)타워 스텟 가치'!$B$2:$L$6,I$2,0)+(VLOOKUP($F2275,'(참고)타워 스텟 가치'!$B$2:$L$6,I$2,0)*$E2275)</f>
        <v>274.50000000000227</v>
      </c>
      <c r="J2275">
        <f>VLOOKUP($F2275,'(참고)타워 스텟 가치'!$B$2:$L$6,J$2,0)+(VLOOKUP($F2275,'(참고)타워 스텟 가치'!$B$2:$L$6,J$2,0)*$E2275)</f>
        <v>915000.00000000757</v>
      </c>
      <c r="K2275">
        <f>VLOOKUP($F2275,'(참고)타워 스텟 가치'!$B$2:$L$6,K$2,0)+(VLOOKUP($F2275,'(참고)타워 스텟 가치'!$B$2:$L$6,K$2,0)*$E2275)</f>
        <v>5490.0000000000455</v>
      </c>
      <c r="L2275">
        <f>VLOOKUP($F2275,'(참고)타워 스텟 가치'!$B$2:$L$6,L$2,0)+(VLOOKUP($F2275,'(참고)타워 스텟 가치'!$B$2:$L$6,L$2,0)*$E2275)</f>
        <v>91.500000000000753</v>
      </c>
      <c r="M2275">
        <f>VLOOKUP($F2275,'(참고)타워 스텟 가치'!$B$2:$L$6,M$2,0)+(VLOOKUP($F2275,'(참고)타워 스텟 가치'!$B$2:$L$6,M$2,0)*$E2275)</f>
        <v>54.900000000000446</v>
      </c>
      <c r="N2275">
        <f>VLOOKUP($F2275,'(참고)타워 스텟 가치'!$B$2:$L$6,N$2,0)+(VLOOKUP($F2275,'(참고)타워 스텟 가치'!$B$2:$L$6,N$2,0)*$E2275)</f>
        <v>0</v>
      </c>
      <c r="O2275">
        <f>VLOOKUP($F2275,'(참고)타워 스텟 가치'!$B$2:$L$6,O$2,0)+(VLOOKUP($F2275,'(참고)타워 스텟 가치'!$B$2:$L$6,O$2,0)*$E2275)</f>
        <v>0</v>
      </c>
      <c r="P2275">
        <f>VLOOKUP($F2275,'(참고)타워 스텟 가치'!$B$2:$L$6,P$2,0)+(VLOOKUP($F2275,'(참고)타워 스텟 가치'!$B$2:$L$6,P$2,0)*$E2275)</f>
        <v>128.10000000000105</v>
      </c>
      <c r="Q2275">
        <f>SUM('스테이지별 몬스터 스텟'!H2275*'(참고)타워 스텟 가치'!$Q$17,'스테이지별 몬스터 스텟'!I2275*'(참고)타워 스텟 가치'!$R$17,'스테이지별 몬스터 스텟'!J2275*'(참고)타워 스텟 가치'!$S$17,'스테이지별 몬스터 스텟'!K2275*'(참고)타워 스텟 가치'!$T$17,'스테이지별 몬스터 스텟'!L2275*'(참고)타워 스텟 가치'!$U$17,'스테이지별 몬스터 스텟'!M2275*'(참고)타워 스텟 가치'!$V$17,'스테이지별 몬스터 스텟'!N2275*'(참고)타워 스텟 가치'!$W$17,'스테이지별 몬스터 스텟'!O2275*'(참고)타워 스텟 가치'!$X$17,'스테이지별 몬스터 스텟'!P2275*'(참고)타워 스텟 가치'!$Y$17)</f>
        <v>1387130.8500000113</v>
      </c>
      <c r="R2275">
        <v>1</v>
      </c>
      <c r="S2275">
        <f>VLOOKUP($F2275,'(참고)타워 스텟 가치'!$B$7:$L$11,S$2,0)+(VLOOKUP($F2275,'(참고)타워 스텟 가치'!$B$7:$L$11,S$2,0)*$E2275)</f>
        <v>457.50000000000375</v>
      </c>
      <c r="T2275">
        <f>VLOOKUP($F2275,'(참고)타워 스텟 가치'!$B$7:$L$11,T$2,0)+(VLOOKUP($F2275,'(참고)타워 스텟 가치'!$B$7:$L$11,T$2,0)*$E2275)</f>
        <v>823.50000000000682</v>
      </c>
      <c r="U2275">
        <f>VLOOKUP($F2275,'(참고)타워 스텟 가치'!$B$7:$L$11,U$2,0)+(VLOOKUP($F2275,'(참고)타워 스텟 가치'!$B$7:$L$11,U$2,0)*$E2275)</f>
        <v>915000.00000000757</v>
      </c>
      <c r="V2275">
        <f>VLOOKUP($F2275,'(참고)타워 스텟 가치'!$B$7:$L$11,V$2,0)+(VLOOKUP($F2275,'(참고)타워 스텟 가치'!$B$7:$L$11,V$2,0)*$E2275)</f>
        <v>5490.0000000000455</v>
      </c>
      <c r="W2275">
        <f>VLOOKUP($F2275,'(참고)타워 스텟 가치'!$B$7:$L$11,W$2,0)+(VLOOKUP($F2275,'(참고)타워 스텟 가치'!$B$7:$L$11,W$2,0)*$E2275)</f>
        <v>91.500000000000753</v>
      </c>
      <c r="X2275">
        <f>VLOOKUP($F2275,'(참고)타워 스텟 가치'!$B$7:$L$11,X$2,0)+(VLOOKUP($F2275,'(참고)타워 스텟 가치'!$B$7:$L$11,X$2,0)*$E2275)</f>
        <v>54.900000000000446</v>
      </c>
      <c r="Y2275">
        <f>VLOOKUP($F2275,'(참고)타워 스텟 가치'!$B$7:$L$11,Y$2,0)+(VLOOKUP($F2275,'(참고)타워 스텟 가치'!$B$7:$L$11,Y$2,0)*$E2275)</f>
        <v>0</v>
      </c>
      <c r="Z2275">
        <f>VLOOKUP($F2275,'(참고)타워 스텟 가치'!$B$7:$L$11,Z$2,0)+(VLOOKUP($F2275,'(참고)타워 스텟 가치'!$B$7:$L$11,Z$2,0)*$E2275)</f>
        <v>0</v>
      </c>
      <c r="AA2275">
        <f>VLOOKUP($F2275,'(참고)타워 스텟 가치'!$B$7:$L$11,AA$2,0)+(VLOOKUP($F2275,'(참고)타워 스텟 가치'!$B$7:$L$11,AA$2,0)*$E2275)</f>
        <v>128.10000000000105</v>
      </c>
      <c r="AB2275">
        <f>SUM('스테이지별 몬스터 스텟'!S2275*'(참고)타워 스텟 가치'!$Q$17,'스테이지별 몬스터 스텟'!T2275*'(참고)타워 스텟 가치'!$R$17,'스테이지별 몬스터 스텟'!U2275*'(참고)타워 스텟 가치'!$S$17,'스테이지별 몬스터 스텟'!V2275*'(참고)타워 스텟 가치'!$T$17,'스테이지별 몬스터 스텟'!W2275*'(참고)타워 스텟 가치'!$U$17,'스테이지별 몬스터 스텟'!X2275*'(참고)타워 스텟 가치'!$V$17,'스테이지별 몬스터 스텟'!Y2275*'(참고)타워 스텟 가치'!$W$17,'스테이지별 몬스터 스텟'!Z2275*'(참고)타워 스텟 가치'!$X$17,'스테이지별 몬스터 스텟'!AA2275*'(참고)타워 스텟 가치'!$Y$17)</f>
        <v>1386124.3500000113</v>
      </c>
      <c r="AC2275">
        <v>2</v>
      </c>
      <c r="AD2275">
        <f>VLOOKUP($F2275,'(참고)타워 스텟 가치'!$B$12:$L$16,AD$2,0)+(VLOOKUP($F2275,'(참고)타워 스텟 가치'!$B$12:$L$16,AD$2,0)*$E2275)</f>
        <v>457.50000000000375</v>
      </c>
      <c r="AE2275">
        <f>VLOOKUP($F2275,'(참고)타워 스텟 가치'!$B$12:$L$16,AE$2,0)+(VLOOKUP($F2275,'(참고)타워 스텟 가치'!$B$12:$L$16,AE$2,0)*$E2275)</f>
        <v>549.00000000000455</v>
      </c>
      <c r="AF2275">
        <f>VLOOKUP($F2275,'(참고)타워 스텟 가치'!$B$12:$L$16,AF$2,0)+(VLOOKUP($F2275,'(참고)타워 스텟 가치'!$B$12:$L$16,AF$2,0)*$E2275)</f>
        <v>915000.00000000757</v>
      </c>
      <c r="AG2275">
        <f>VLOOKUP($F2275,'(참고)타워 스텟 가치'!$B$12:$L$16,AG$2,0)+(VLOOKUP($F2275,'(참고)타워 스텟 가치'!$B$12:$L$16,AG$2,0)*$E2275)</f>
        <v>2745.0000000000227</v>
      </c>
      <c r="AH2275">
        <f>VLOOKUP($F2275,'(참고)타워 스텟 가치'!$B$12:$L$16,AH$2,0)+(VLOOKUP($F2275,'(참고)타워 스텟 가치'!$B$12:$L$16,AH$2,0)*$E2275)</f>
        <v>91.500000000000753</v>
      </c>
      <c r="AI2275">
        <f>VLOOKUP($F2275,'(참고)타워 스텟 가치'!$B$12:$L$16,AI$2,0)+(VLOOKUP($F2275,'(참고)타워 스텟 가치'!$B$12:$L$16,AI$2,0)*$E2275)</f>
        <v>54.900000000000446</v>
      </c>
      <c r="AJ2275">
        <f>VLOOKUP($F2275,'(참고)타워 스텟 가치'!$B$12:$L$16,AJ$2,0)+(VLOOKUP($F2275,'(참고)타워 스텟 가치'!$B$12:$L$16,AJ$2,0)*$E2275)</f>
        <v>0</v>
      </c>
      <c r="AK2275">
        <f>VLOOKUP($F2275,'(참고)타워 스텟 가치'!$B$12:$L$16,AK$2,0)+(VLOOKUP($F2275,'(참고)타워 스텟 가치'!$B$12:$L$16,AK$2,0)*$E2275)</f>
        <v>0</v>
      </c>
      <c r="AL2275">
        <f>VLOOKUP($F2275,'(참고)타워 스텟 가치'!$B$12:$L$16,AL$2,0)+(VLOOKUP($F2275,'(참고)타워 스텟 가치'!$B$12:$L$16,AL$2,0)*$E2275)</f>
        <v>256.20000000000209</v>
      </c>
      <c r="AM2275">
        <f>SUM('스테이지별 몬스터 스텟'!AD2275*'(참고)타워 스텟 가치'!$Q$17,'스테이지별 몬스터 스텟'!AE2275*'(참고)타워 스텟 가치'!$R$17,'스테이지별 몬스터 스텟'!AF2275*'(참고)타워 스텟 가치'!$S$17,'스테이지별 몬스터 스텟'!AG2275*'(참고)타워 스텟 가치'!$T$17,'스테이지별 몬스터 스텟'!AH2275*'(참고)타워 스텟 가치'!$U$17,'스테이지별 몬스터 스텟'!AI2275*'(참고)타워 스텟 가치'!$V$17,'스테이지별 몬스터 스텟'!AJ2275*'(참고)타워 스텟 가치'!$W$17,'스테이지별 몬스터 스텟'!AK2275*'(참고)타워 스텟 가치'!$X$17,'스테이지별 몬스터 스텟'!AL2275*'(참고)타워 스텟 가치'!$Y$17)</f>
        <v>1380478.8000000112</v>
      </c>
      <c r="AN2275">
        <v>3</v>
      </c>
    </row>
    <row r="2276" spans="3:40" x14ac:dyDescent="0.3">
      <c r="C2276">
        <v>2</v>
      </c>
      <c r="D2276">
        <f t="shared" si="107"/>
        <v>455</v>
      </c>
      <c r="E2276" s="52">
        <f>VLOOKUP(D2276,'스테이지별 난이도 설정'!B:C,2,0)</f>
        <v>182.00000000000151</v>
      </c>
      <c r="F2276" t="str">
        <f t="shared" si="108"/>
        <v>레어</v>
      </c>
      <c r="G2276">
        <f t="shared" si="106"/>
        <v>6</v>
      </c>
      <c r="H2276">
        <f>VLOOKUP($F2276,'(참고)타워 스텟 가치'!$B$2:$L$6,H$2,0)+(VLOOKUP($F2276,'(참고)타워 스텟 가치'!$B$2:$L$6,H$2,0)*$E2276)</f>
        <v>2058.7500000000173</v>
      </c>
      <c r="I2276">
        <f>VLOOKUP($F2276,'(참고)타워 스텟 가치'!$B$2:$L$6,I$2,0)+(VLOOKUP($F2276,'(참고)타워 스텟 가치'!$B$2:$L$6,I$2,0)*$E2276)</f>
        <v>411.75000000000341</v>
      </c>
      <c r="J2276">
        <f>VLOOKUP($F2276,'(참고)타워 스텟 가치'!$B$2:$L$6,J$2,0)+(VLOOKUP($F2276,'(참고)타워 스텟 가치'!$B$2:$L$6,J$2,0)*$E2276)</f>
        <v>915000.00000000757</v>
      </c>
      <c r="K2276">
        <f>VLOOKUP($F2276,'(참고)타워 스텟 가치'!$B$2:$L$6,K$2,0)+(VLOOKUP($F2276,'(참고)타워 스텟 가치'!$B$2:$L$6,K$2,0)*$E2276)</f>
        <v>8235.0000000000691</v>
      </c>
      <c r="L2276">
        <f>VLOOKUP($F2276,'(참고)타워 스텟 가치'!$B$2:$L$6,L$2,0)+(VLOOKUP($F2276,'(참고)타워 스텟 가치'!$B$2:$L$6,L$2,0)*$E2276)</f>
        <v>137.25000000000114</v>
      </c>
      <c r="M2276">
        <f>VLOOKUP($F2276,'(참고)타워 스텟 가치'!$B$2:$L$6,M$2,0)+(VLOOKUP($F2276,'(참고)타워 스텟 가치'!$B$2:$L$6,M$2,0)*$E2276)</f>
        <v>54.900000000000446</v>
      </c>
      <c r="N2276">
        <f>VLOOKUP($F2276,'(참고)타워 스텟 가치'!$B$2:$L$6,N$2,0)+(VLOOKUP($F2276,'(참고)타워 스텟 가치'!$B$2:$L$6,N$2,0)*$E2276)</f>
        <v>0</v>
      </c>
      <c r="O2276">
        <f>VLOOKUP($F2276,'(참고)타워 스텟 가치'!$B$2:$L$6,O$2,0)+(VLOOKUP($F2276,'(참고)타워 스텟 가치'!$B$2:$L$6,O$2,0)*$E2276)</f>
        <v>0</v>
      </c>
      <c r="P2276">
        <f>VLOOKUP($F2276,'(참고)타워 스텟 가치'!$B$2:$L$6,P$2,0)+(VLOOKUP($F2276,'(참고)타워 스텟 가치'!$B$2:$L$6,P$2,0)*$E2276)</f>
        <v>128.10000000000105</v>
      </c>
      <c r="Q2276">
        <f>SUM('스테이지별 몬스터 스텟'!H2276*'(참고)타워 스텟 가치'!$Q$17,'스테이지별 몬스터 스텟'!I2276*'(참고)타워 스텟 가치'!$R$17,'스테이지별 몬스터 스텟'!J2276*'(참고)타워 스텟 가치'!$S$17,'스테이지별 몬스터 스텟'!K2276*'(참고)타워 스텟 가치'!$T$17,'스테이지별 몬스터 스텟'!L2276*'(참고)타워 스텟 가치'!$U$17,'스테이지별 몬스터 스텟'!M2276*'(참고)타워 스텟 가치'!$V$17,'스테이지별 몬스터 스텟'!N2276*'(참고)타워 스텟 가치'!$W$17,'스테이지별 몬스터 스텟'!O2276*'(참고)타워 스텟 가치'!$X$17,'스테이지별 몬스터 스텟'!P2276*'(참고)타워 스텟 가치'!$Y$17)</f>
        <v>1394290.7250000115</v>
      </c>
      <c r="R2276">
        <v>1</v>
      </c>
      <c r="S2276">
        <f>VLOOKUP($F2276,'(참고)타워 스텟 가치'!$B$7:$L$11,S$2,0)+(VLOOKUP($F2276,'(참고)타워 스텟 가치'!$B$7:$L$11,S$2,0)*$E2276)</f>
        <v>686.25000000000568</v>
      </c>
      <c r="T2276">
        <f>VLOOKUP($F2276,'(참고)타워 스텟 가치'!$B$7:$L$11,T$2,0)+(VLOOKUP($F2276,'(참고)타워 스텟 가치'!$B$7:$L$11,T$2,0)*$E2276)</f>
        <v>1235.2500000000102</v>
      </c>
      <c r="U2276">
        <f>VLOOKUP($F2276,'(참고)타워 스텟 가치'!$B$7:$L$11,U$2,0)+(VLOOKUP($F2276,'(참고)타워 스텟 가치'!$B$7:$L$11,U$2,0)*$E2276)</f>
        <v>915000.00000000757</v>
      </c>
      <c r="V2276">
        <f>VLOOKUP($F2276,'(참고)타워 스텟 가치'!$B$7:$L$11,V$2,0)+(VLOOKUP($F2276,'(참고)타워 스텟 가치'!$B$7:$L$11,V$2,0)*$E2276)</f>
        <v>8235.0000000000691</v>
      </c>
      <c r="W2276">
        <f>VLOOKUP($F2276,'(참고)타워 스텟 가치'!$B$7:$L$11,W$2,0)+(VLOOKUP($F2276,'(참고)타워 스텟 가치'!$B$7:$L$11,W$2,0)*$E2276)</f>
        <v>137.25000000000114</v>
      </c>
      <c r="X2276">
        <f>VLOOKUP($F2276,'(참고)타워 스텟 가치'!$B$7:$L$11,X$2,0)+(VLOOKUP($F2276,'(참고)타워 스텟 가치'!$B$7:$L$11,X$2,0)*$E2276)</f>
        <v>54.900000000000446</v>
      </c>
      <c r="Y2276">
        <f>VLOOKUP($F2276,'(참고)타워 스텟 가치'!$B$7:$L$11,Y$2,0)+(VLOOKUP($F2276,'(참고)타워 스텟 가치'!$B$7:$L$11,Y$2,0)*$E2276)</f>
        <v>0</v>
      </c>
      <c r="Z2276">
        <f>VLOOKUP($F2276,'(참고)타워 스텟 가치'!$B$7:$L$11,Z$2,0)+(VLOOKUP($F2276,'(참고)타워 스텟 가치'!$B$7:$L$11,Z$2,0)*$E2276)</f>
        <v>0</v>
      </c>
      <c r="AA2276">
        <f>VLOOKUP($F2276,'(참고)타워 스텟 가치'!$B$7:$L$11,AA$2,0)+(VLOOKUP($F2276,'(참고)타워 스텟 가치'!$B$7:$L$11,AA$2,0)*$E2276)</f>
        <v>128.10000000000105</v>
      </c>
      <c r="AB2276">
        <f>SUM('스테이지별 몬스터 스텟'!S2276*'(참고)타워 스텟 가치'!$Q$17,'스테이지별 몬스터 스텟'!T2276*'(참고)타워 스텟 가치'!$R$17,'스테이지별 몬스터 스텟'!U2276*'(참고)타워 스텟 가치'!$S$17,'스테이지별 몬스터 스텟'!V2276*'(참고)타워 스텟 가치'!$T$17,'스테이지별 몬스터 스텟'!W2276*'(참고)타워 스텟 가치'!$U$17,'스테이지별 몬스터 스텟'!X2276*'(참고)타워 스텟 가치'!$V$17,'스테이지별 몬스터 스텟'!Y2276*'(참고)타워 스텟 가치'!$W$17,'스테이지별 몬스터 스텟'!Z2276*'(참고)타워 스텟 가치'!$X$17,'스테이지별 몬스터 스텟'!AA2276*'(참고)타워 스텟 가치'!$Y$17)</f>
        <v>1392780.9750000115</v>
      </c>
      <c r="AC2276">
        <v>2</v>
      </c>
      <c r="AD2276">
        <f>VLOOKUP($F2276,'(참고)타워 스텟 가치'!$B$12:$L$16,AD$2,0)+(VLOOKUP($F2276,'(참고)타워 스텟 가치'!$B$12:$L$16,AD$2,0)*$E2276)</f>
        <v>686.25000000000568</v>
      </c>
      <c r="AE2276">
        <f>VLOOKUP($F2276,'(참고)타워 스텟 가치'!$B$12:$L$16,AE$2,0)+(VLOOKUP($F2276,'(참고)타워 스텟 가치'!$B$12:$L$16,AE$2,0)*$E2276)</f>
        <v>823.50000000000682</v>
      </c>
      <c r="AF2276">
        <f>VLOOKUP($F2276,'(참고)타워 스텟 가치'!$B$12:$L$16,AF$2,0)+(VLOOKUP($F2276,'(참고)타워 스텟 가치'!$B$12:$L$16,AF$2,0)*$E2276)</f>
        <v>915000.00000000757</v>
      </c>
      <c r="AG2276">
        <f>VLOOKUP($F2276,'(참고)타워 스텟 가치'!$B$12:$L$16,AG$2,0)+(VLOOKUP($F2276,'(참고)타워 스텟 가치'!$B$12:$L$16,AG$2,0)*$E2276)</f>
        <v>4117.5000000000346</v>
      </c>
      <c r="AH2276">
        <f>VLOOKUP($F2276,'(참고)타워 스텟 가치'!$B$12:$L$16,AH$2,0)+(VLOOKUP($F2276,'(참고)타워 스텟 가치'!$B$12:$L$16,AH$2,0)*$E2276)</f>
        <v>137.25000000000114</v>
      </c>
      <c r="AI2276">
        <f>VLOOKUP($F2276,'(참고)타워 스텟 가치'!$B$12:$L$16,AI$2,0)+(VLOOKUP($F2276,'(참고)타워 스텟 가치'!$B$12:$L$16,AI$2,0)*$E2276)</f>
        <v>54.900000000000446</v>
      </c>
      <c r="AJ2276">
        <f>VLOOKUP($F2276,'(참고)타워 스텟 가치'!$B$12:$L$16,AJ$2,0)+(VLOOKUP($F2276,'(참고)타워 스텟 가치'!$B$12:$L$16,AJ$2,0)*$E2276)</f>
        <v>0</v>
      </c>
      <c r="AK2276">
        <f>VLOOKUP($F2276,'(참고)타워 스텟 가치'!$B$12:$L$16,AK$2,0)+(VLOOKUP($F2276,'(참고)타워 스텟 가치'!$B$12:$L$16,AK$2,0)*$E2276)</f>
        <v>0</v>
      </c>
      <c r="AL2276">
        <f>VLOOKUP($F2276,'(참고)타워 스텟 가치'!$B$12:$L$16,AL$2,0)+(VLOOKUP($F2276,'(참고)타워 스텟 가치'!$B$12:$L$16,AL$2,0)*$E2276)</f>
        <v>256.20000000000209</v>
      </c>
      <c r="AM2276">
        <f>SUM('스테이지별 몬스터 스텟'!AD2276*'(참고)타워 스텟 가치'!$Q$17,'스테이지별 몬스터 스텟'!AE2276*'(참고)타워 스텟 가치'!$R$17,'스테이지별 몬스터 스텟'!AF2276*'(참고)타워 스텟 가치'!$S$17,'스테이지별 몬스터 스텟'!AG2276*'(참고)타워 스텟 가치'!$T$17,'스테이지별 몬스터 스텟'!AH2276*'(참고)타워 스텟 가치'!$U$17,'스테이지별 몬스터 스텟'!AI2276*'(참고)타워 스텟 가치'!$V$17,'스테이지별 몬스터 스텟'!AJ2276*'(참고)타워 스텟 가치'!$W$17,'스테이지별 몬스터 스텟'!AK2276*'(참고)타워 스텟 가치'!$X$17,'스테이지별 몬스터 스텟'!AL2276*'(참고)타워 스텟 가치'!$Y$17)</f>
        <v>1384184.5500000112</v>
      </c>
      <c r="AN2276">
        <v>3</v>
      </c>
    </row>
    <row r="2277" spans="3:40" x14ac:dyDescent="0.3">
      <c r="C2277">
        <v>3</v>
      </c>
      <c r="D2277">
        <f t="shared" si="107"/>
        <v>455</v>
      </c>
      <c r="E2277" s="52">
        <f>VLOOKUP(D2277,'스테이지별 난이도 설정'!B:C,2,0)</f>
        <v>182.00000000000151</v>
      </c>
      <c r="F2277" t="str">
        <f t="shared" si="108"/>
        <v>에픽</v>
      </c>
      <c r="G2277">
        <f t="shared" si="106"/>
        <v>6</v>
      </c>
      <c r="H2277">
        <f>VLOOKUP($F2277,'(참고)타워 스텟 가치'!$B$2:$L$6,H$2,0)+(VLOOKUP($F2277,'(참고)타워 스텟 가치'!$B$2:$L$6,H$2,0)*$E2277)</f>
        <v>3088.1250000000255</v>
      </c>
      <c r="I2277">
        <f>VLOOKUP($F2277,'(참고)타워 스텟 가치'!$B$2:$L$6,I$2,0)+(VLOOKUP($F2277,'(참고)타워 스텟 가치'!$B$2:$L$6,I$2,0)*$E2277)</f>
        <v>617.62500000000512</v>
      </c>
      <c r="J2277">
        <f>VLOOKUP($F2277,'(참고)타워 스텟 가치'!$B$2:$L$6,J$2,0)+(VLOOKUP($F2277,'(참고)타워 스텟 가치'!$B$2:$L$6,J$2,0)*$E2277)</f>
        <v>915000.00000000757</v>
      </c>
      <c r="K2277">
        <f>VLOOKUP($F2277,'(참고)타워 스텟 가치'!$B$2:$L$6,K$2,0)+(VLOOKUP($F2277,'(참고)타워 스텟 가치'!$B$2:$L$6,K$2,0)*$E2277)</f>
        <v>12352.500000000102</v>
      </c>
      <c r="L2277">
        <f>VLOOKUP($F2277,'(참고)타워 스텟 가치'!$B$2:$L$6,L$2,0)+(VLOOKUP($F2277,'(참고)타워 스텟 가치'!$B$2:$L$6,L$2,0)*$E2277)</f>
        <v>205.87500000000171</v>
      </c>
      <c r="M2277">
        <f>VLOOKUP($F2277,'(참고)타워 스텟 가치'!$B$2:$L$6,M$2,0)+(VLOOKUP($F2277,'(참고)타워 스텟 가치'!$B$2:$L$6,M$2,0)*$E2277)</f>
        <v>54.900000000000446</v>
      </c>
      <c r="N2277">
        <f>VLOOKUP($F2277,'(참고)타워 스텟 가치'!$B$2:$L$6,N$2,0)+(VLOOKUP($F2277,'(참고)타워 스텟 가치'!$B$2:$L$6,N$2,0)*$E2277)</f>
        <v>0</v>
      </c>
      <c r="O2277">
        <f>VLOOKUP($F2277,'(참고)타워 스텟 가치'!$B$2:$L$6,O$2,0)+(VLOOKUP($F2277,'(참고)타워 스텟 가치'!$B$2:$L$6,O$2,0)*$E2277)</f>
        <v>0</v>
      </c>
      <c r="P2277">
        <f>VLOOKUP($F2277,'(참고)타워 스텟 가치'!$B$2:$L$6,P$2,0)+(VLOOKUP($F2277,'(참고)타워 스텟 가치'!$B$2:$L$6,P$2,0)*$E2277)</f>
        <v>128.10000000000105</v>
      </c>
      <c r="Q2277">
        <f>SUM('스테이지별 몬스터 스텟'!H2277*'(참고)타워 스텟 가치'!$Q$17,'스테이지별 몬스터 스텟'!I2277*'(참고)타워 스텟 가치'!$R$17,'스테이지별 몬스터 스텟'!J2277*'(참고)타워 스텟 가치'!$S$17,'스테이지별 몬스터 스텟'!K2277*'(참고)타워 스텟 가치'!$T$17,'스테이지별 몬스터 스텟'!L2277*'(참고)타워 스텟 가치'!$U$17,'스테이지별 몬스터 스텟'!M2277*'(참고)타워 스텟 가치'!$V$17,'스테이지별 몬스터 스텟'!N2277*'(참고)타워 스텟 가치'!$W$17,'스테이지별 몬스터 스텟'!O2277*'(참고)타워 스텟 가치'!$X$17,'스테이지별 몬스터 스텟'!P2277*'(참고)타워 스텟 가치'!$Y$17)</f>
        <v>1405030.5375000115</v>
      </c>
      <c r="R2277">
        <v>1</v>
      </c>
      <c r="S2277">
        <f>VLOOKUP($F2277,'(참고)타워 스텟 가치'!$B$7:$L$11,S$2,0)+(VLOOKUP($F2277,'(참고)타워 스텟 가치'!$B$7:$L$11,S$2,0)*$E2277)</f>
        <v>1029.3750000000086</v>
      </c>
      <c r="T2277">
        <f>VLOOKUP($F2277,'(참고)타워 스텟 가치'!$B$7:$L$11,T$2,0)+(VLOOKUP($F2277,'(참고)타워 스텟 가치'!$B$7:$L$11,T$2,0)*$E2277)</f>
        <v>1852.8750000000152</v>
      </c>
      <c r="U2277">
        <f>VLOOKUP($F2277,'(참고)타워 스텟 가치'!$B$7:$L$11,U$2,0)+(VLOOKUP($F2277,'(참고)타워 스텟 가치'!$B$7:$L$11,U$2,0)*$E2277)</f>
        <v>915000.00000000757</v>
      </c>
      <c r="V2277">
        <f>VLOOKUP($F2277,'(참고)타워 스텟 가치'!$B$7:$L$11,V$2,0)+(VLOOKUP($F2277,'(참고)타워 스텟 가치'!$B$7:$L$11,V$2,0)*$E2277)</f>
        <v>12352.500000000102</v>
      </c>
      <c r="W2277">
        <f>VLOOKUP($F2277,'(참고)타워 스텟 가치'!$B$7:$L$11,W$2,0)+(VLOOKUP($F2277,'(참고)타워 스텟 가치'!$B$7:$L$11,W$2,0)*$E2277)</f>
        <v>205.87500000000171</v>
      </c>
      <c r="X2277">
        <f>VLOOKUP($F2277,'(참고)타워 스텟 가치'!$B$7:$L$11,X$2,0)+(VLOOKUP($F2277,'(참고)타워 스텟 가치'!$B$7:$L$11,X$2,0)*$E2277)</f>
        <v>54.900000000000446</v>
      </c>
      <c r="Y2277">
        <f>VLOOKUP($F2277,'(참고)타워 스텟 가치'!$B$7:$L$11,Y$2,0)+(VLOOKUP($F2277,'(참고)타워 스텟 가치'!$B$7:$L$11,Y$2,0)*$E2277)</f>
        <v>0</v>
      </c>
      <c r="Z2277">
        <f>VLOOKUP($F2277,'(참고)타워 스텟 가치'!$B$7:$L$11,Z$2,0)+(VLOOKUP($F2277,'(참고)타워 스텟 가치'!$B$7:$L$11,Z$2,0)*$E2277)</f>
        <v>0</v>
      </c>
      <c r="AA2277">
        <f>VLOOKUP($F2277,'(참고)타워 스텟 가치'!$B$7:$L$11,AA$2,0)+(VLOOKUP($F2277,'(참고)타워 스텟 가치'!$B$7:$L$11,AA$2,0)*$E2277)</f>
        <v>128.10000000000105</v>
      </c>
      <c r="AB2277">
        <f>SUM('스테이지별 몬스터 스텟'!S2277*'(참고)타워 스텟 가치'!$Q$17,'스테이지별 몬스터 스텟'!T2277*'(참고)타워 스텟 가치'!$R$17,'스테이지별 몬스터 스텟'!U2277*'(참고)타워 스텟 가치'!$S$17,'스테이지별 몬스터 스텟'!V2277*'(참고)타워 스텟 가치'!$T$17,'스테이지별 몬스터 스텟'!W2277*'(참고)타워 스텟 가치'!$U$17,'스테이지별 몬스터 스텟'!X2277*'(참고)타워 스텟 가치'!$V$17,'스테이지별 몬스터 스텟'!Y2277*'(참고)타워 스텟 가치'!$W$17,'스테이지별 몬스터 스텟'!Z2277*'(참고)타워 스텟 가치'!$X$17,'스테이지별 몬스터 스텟'!AA2277*'(참고)타워 스텟 가치'!$Y$17)</f>
        <v>1402765.9125000115</v>
      </c>
      <c r="AC2277">
        <v>2</v>
      </c>
      <c r="AD2277">
        <f>VLOOKUP($F2277,'(참고)타워 스텟 가치'!$B$12:$L$16,AD$2,0)+(VLOOKUP($F2277,'(참고)타워 스텟 가치'!$B$12:$L$16,AD$2,0)*$E2277)</f>
        <v>1029.3750000000086</v>
      </c>
      <c r="AE2277">
        <f>VLOOKUP($F2277,'(참고)타워 스텟 가치'!$B$12:$L$16,AE$2,0)+(VLOOKUP($F2277,'(참고)타워 스텟 가치'!$B$12:$L$16,AE$2,0)*$E2277)</f>
        <v>1235.2500000000102</v>
      </c>
      <c r="AF2277">
        <f>VLOOKUP($F2277,'(참고)타워 스텟 가치'!$B$12:$L$16,AF$2,0)+(VLOOKUP($F2277,'(참고)타워 스텟 가치'!$B$12:$L$16,AF$2,0)*$E2277)</f>
        <v>915000.00000000757</v>
      </c>
      <c r="AG2277">
        <f>VLOOKUP($F2277,'(참고)타워 스텟 가치'!$B$12:$L$16,AG$2,0)+(VLOOKUP($F2277,'(참고)타워 스텟 가치'!$B$12:$L$16,AG$2,0)*$E2277)</f>
        <v>6176.2500000000509</v>
      </c>
      <c r="AH2277">
        <f>VLOOKUP($F2277,'(참고)타워 스텟 가치'!$B$12:$L$16,AH$2,0)+(VLOOKUP($F2277,'(참고)타워 스텟 가치'!$B$12:$L$16,AH$2,0)*$E2277)</f>
        <v>205.87500000000171</v>
      </c>
      <c r="AI2277">
        <f>VLOOKUP($F2277,'(참고)타워 스텟 가치'!$B$12:$L$16,AI$2,0)+(VLOOKUP($F2277,'(참고)타워 스텟 가치'!$B$12:$L$16,AI$2,0)*$E2277)</f>
        <v>54.900000000000446</v>
      </c>
      <c r="AJ2277">
        <f>VLOOKUP($F2277,'(참고)타워 스텟 가치'!$B$12:$L$16,AJ$2,0)+(VLOOKUP($F2277,'(참고)타워 스텟 가치'!$B$12:$L$16,AJ$2,0)*$E2277)</f>
        <v>0</v>
      </c>
      <c r="AK2277">
        <f>VLOOKUP($F2277,'(참고)타워 스텟 가치'!$B$12:$L$16,AK$2,0)+(VLOOKUP($F2277,'(참고)타워 스텟 가치'!$B$12:$L$16,AK$2,0)*$E2277)</f>
        <v>0</v>
      </c>
      <c r="AL2277">
        <f>VLOOKUP($F2277,'(참고)타워 스텟 가치'!$B$12:$L$16,AL$2,0)+(VLOOKUP($F2277,'(참고)타워 스텟 가치'!$B$12:$L$16,AL$2,0)*$E2277)</f>
        <v>256.20000000000209</v>
      </c>
      <c r="AM2277">
        <f>SUM('스테이지별 몬스터 스텟'!AD2277*'(참고)타워 스텟 가치'!$Q$17,'스테이지별 몬스터 스텟'!AE2277*'(참고)타워 스텟 가치'!$R$17,'스테이지별 몬스터 스텟'!AF2277*'(참고)타워 스텟 가치'!$S$17,'스테이지별 몬스터 스텟'!AG2277*'(참고)타워 스텟 가치'!$T$17,'스테이지별 몬스터 스텟'!AH2277*'(참고)타워 스텟 가치'!$U$17,'스테이지별 몬스터 스텟'!AI2277*'(참고)타워 스텟 가치'!$V$17,'스테이지별 몬스터 스텟'!AJ2277*'(참고)타워 스텟 가치'!$W$17,'스테이지별 몬스터 스텟'!AK2277*'(참고)타워 스텟 가치'!$X$17,'스테이지별 몬스터 스텟'!AL2277*'(참고)타워 스텟 가치'!$Y$17)</f>
        <v>1389743.1750000112</v>
      </c>
      <c r="AN2277">
        <v>3</v>
      </c>
    </row>
    <row r="2278" spans="3:40" x14ac:dyDescent="0.3">
      <c r="C2278">
        <v>4</v>
      </c>
      <c r="D2278">
        <f t="shared" si="107"/>
        <v>455</v>
      </c>
      <c r="E2278" s="52">
        <f>VLOOKUP(D2278,'스테이지별 난이도 설정'!B:C,2,0)</f>
        <v>182.00000000000151</v>
      </c>
      <c r="F2278" t="str">
        <f t="shared" si="108"/>
        <v>유니크</v>
      </c>
      <c r="G2278">
        <f t="shared" si="106"/>
        <v>6</v>
      </c>
      <c r="H2278">
        <f>VLOOKUP($F2278,'(참고)타워 스텟 가치'!$B$2:$L$6,H$2,0)+(VLOOKUP($F2278,'(참고)타워 스텟 가치'!$B$2:$L$6,H$2,0)*$E2278)</f>
        <v>4632.1875000000382</v>
      </c>
      <c r="I2278">
        <f>VLOOKUP($F2278,'(참고)타워 스텟 가치'!$B$2:$L$6,I$2,0)+(VLOOKUP($F2278,'(참고)타워 스텟 가치'!$B$2:$L$6,I$2,0)*$E2278)</f>
        <v>926.43750000000762</v>
      </c>
      <c r="J2278">
        <f>VLOOKUP($F2278,'(참고)타워 스텟 가치'!$B$2:$L$6,J$2,0)+(VLOOKUP($F2278,'(참고)타워 스텟 가치'!$B$2:$L$6,J$2,0)*$E2278)</f>
        <v>915000.00000000757</v>
      </c>
      <c r="K2278">
        <f>VLOOKUP($F2278,'(참고)타워 스텟 가치'!$B$2:$L$6,K$2,0)+(VLOOKUP($F2278,'(참고)타워 스텟 가치'!$B$2:$L$6,K$2,0)*$E2278)</f>
        <v>18528.750000000153</v>
      </c>
      <c r="L2278">
        <f>VLOOKUP($F2278,'(참고)타워 스텟 가치'!$B$2:$L$6,L$2,0)+(VLOOKUP($F2278,'(참고)타워 스텟 가치'!$B$2:$L$6,L$2,0)*$E2278)</f>
        <v>308.81250000000256</v>
      </c>
      <c r="M2278">
        <f>VLOOKUP($F2278,'(참고)타워 스텟 가치'!$B$2:$L$6,M$2,0)+(VLOOKUP($F2278,'(참고)타워 스텟 가치'!$B$2:$L$6,M$2,0)*$E2278)</f>
        <v>54.900000000000446</v>
      </c>
      <c r="N2278">
        <f>VLOOKUP($F2278,'(참고)타워 스텟 가치'!$B$2:$L$6,N$2,0)+(VLOOKUP($F2278,'(참고)타워 스텟 가치'!$B$2:$L$6,N$2,0)*$E2278)</f>
        <v>0</v>
      </c>
      <c r="O2278">
        <f>VLOOKUP($F2278,'(참고)타워 스텟 가치'!$B$2:$L$6,O$2,0)+(VLOOKUP($F2278,'(참고)타워 스텟 가치'!$B$2:$L$6,O$2,0)*$E2278)</f>
        <v>0</v>
      </c>
      <c r="P2278">
        <f>VLOOKUP($F2278,'(참고)타워 스텟 가치'!$B$2:$L$6,P$2,0)+(VLOOKUP($F2278,'(참고)타워 스텟 가치'!$B$2:$L$6,P$2,0)*$E2278)</f>
        <v>183.00000000000151</v>
      </c>
      <c r="Q2278">
        <f>SUM('스테이지별 몬스터 스텟'!H2278*'(참고)타워 스텟 가치'!$Q$17,'스테이지별 몬스터 스텟'!I2278*'(참고)타워 스텟 가치'!$R$17,'스테이지별 몬스터 스텟'!J2278*'(참고)타워 스텟 가치'!$S$17,'스테이지별 몬스터 스텟'!K2278*'(참고)타워 스텟 가치'!$T$17,'스테이지별 몬스터 스텟'!L2278*'(참고)타워 스텟 가치'!$U$17,'스테이지별 몬스터 스텟'!M2278*'(참고)타워 스텟 가치'!$V$17,'스테이지별 몬스터 스텟'!N2278*'(참고)타워 스텟 가치'!$W$17,'스테이지별 몬스터 스텟'!O2278*'(참고)타워 스텟 가치'!$X$17,'스테이지별 몬스터 스텟'!P2278*'(참고)타워 스텟 가치'!$Y$17)</f>
        <v>1421250.0562500115</v>
      </c>
      <c r="R2278">
        <v>1</v>
      </c>
      <c r="S2278">
        <f>VLOOKUP($F2278,'(참고)타워 스텟 가치'!$B$7:$L$11,S$2,0)+(VLOOKUP($F2278,'(참고)타워 스텟 가치'!$B$7:$L$11,S$2,0)*$E2278)</f>
        <v>1544.0625000000127</v>
      </c>
      <c r="T2278">
        <f>VLOOKUP($F2278,'(참고)타워 스텟 가치'!$B$7:$L$11,T$2,0)+(VLOOKUP($F2278,'(참고)타워 스텟 가치'!$B$7:$L$11,T$2,0)*$E2278)</f>
        <v>2779.3125000000227</v>
      </c>
      <c r="U2278">
        <f>VLOOKUP($F2278,'(참고)타워 스텟 가치'!$B$7:$L$11,U$2,0)+(VLOOKUP($F2278,'(참고)타워 스텟 가치'!$B$7:$L$11,U$2,0)*$E2278)</f>
        <v>915000.00000000757</v>
      </c>
      <c r="V2278">
        <f>VLOOKUP($F2278,'(참고)타워 스텟 가치'!$B$7:$L$11,V$2,0)+(VLOOKUP($F2278,'(참고)타워 스텟 가치'!$B$7:$L$11,V$2,0)*$E2278)</f>
        <v>18528.750000000153</v>
      </c>
      <c r="W2278">
        <f>VLOOKUP($F2278,'(참고)타워 스텟 가치'!$B$7:$L$11,W$2,0)+(VLOOKUP($F2278,'(참고)타워 스텟 가치'!$B$7:$L$11,W$2,0)*$E2278)</f>
        <v>308.81250000000256</v>
      </c>
      <c r="X2278">
        <f>VLOOKUP($F2278,'(참고)타워 스텟 가치'!$B$7:$L$11,X$2,0)+(VLOOKUP($F2278,'(참고)타워 스텟 가치'!$B$7:$L$11,X$2,0)*$E2278)</f>
        <v>54.900000000000446</v>
      </c>
      <c r="Y2278">
        <f>VLOOKUP($F2278,'(참고)타워 스텟 가치'!$B$7:$L$11,Y$2,0)+(VLOOKUP($F2278,'(참고)타워 스텟 가치'!$B$7:$L$11,Y$2,0)*$E2278)</f>
        <v>0</v>
      </c>
      <c r="Z2278">
        <f>VLOOKUP($F2278,'(참고)타워 스텟 가치'!$B$7:$L$11,Z$2,0)+(VLOOKUP($F2278,'(참고)타워 스텟 가치'!$B$7:$L$11,Z$2,0)*$E2278)</f>
        <v>0</v>
      </c>
      <c r="AA2278">
        <f>VLOOKUP($F2278,'(참고)타워 스텟 가치'!$B$7:$L$11,AA$2,0)+(VLOOKUP($F2278,'(참고)타워 스텟 가치'!$B$7:$L$11,AA$2,0)*$E2278)</f>
        <v>183.00000000000151</v>
      </c>
      <c r="AB2278">
        <f>SUM('스테이지별 몬스터 스텟'!S2278*'(참고)타워 스텟 가치'!$Q$17,'스테이지별 몬스터 스텟'!T2278*'(참고)타워 스텟 가치'!$R$17,'스테이지별 몬스터 스텟'!U2278*'(참고)타워 스텟 가치'!$S$17,'스테이지별 몬스터 스텟'!V2278*'(참고)타워 스텟 가치'!$T$17,'스테이지별 몬스터 스텟'!W2278*'(참고)타워 스텟 가치'!$U$17,'스테이지별 몬스터 스텟'!X2278*'(참고)타워 스텟 가치'!$V$17,'스테이지별 몬스터 스텟'!Y2278*'(참고)타워 스텟 가치'!$W$17,'스테이지별 몬스터 스텟'!Z2278*'(참고)타워 스텟 가치'!$X$17,'스테이지별 몬스터 스텟'!AA2278*'(참고)타워 스텟 가치'!$Y$17)</f>
        <v>1417853.1187500115</v>
      </c>
      <c r="AC2278">
        <v>2</v>
      </c>
      <c r="AD2278">
        <f>VLOOKUP($F2278,'(참고)타워 스텟 가치'!$B$12:$L$16,AD$2,0)+(VLOOKUP($F2278,'(참고)타워 스텟 가치'!$B$12:$L$16,AD$2,0)*$E2278)</f>
        <v>1544.0625000000127</v>
      </c>
      <c r="AE2278">
        <f>VLOOKUP($F2278,'(참고)타워 스텟 가치'!$B$12:$L$16,AE$2,0)+(VLOOKUP($F2278,'(참고)타워 스텟 가치'!$B$12:$L$16,AE$2,0)*$E2278)</f>
        <v>1852.8750000000152</v>
      </c>
      <c r="AF2278">
        <f>VLOOKUP($F2278,'(참고)타워 스텟 가치'!$B$12:$L$16,AF$2,0)+(VLOOKUP($F2278,'(참고)타워 스텟 가치'!$B$12:$L$16,AF$2,0)*$E2278)</f>
        <v>915000.00000000757</v>
      </c>
      <c r="AG2278">
        <f>VLOOKUP($F2278,'(참고)타워 스텟 가치'!$B$12:$L$16,AG$2,0)+(VLOOKUP($F2278,'(참고)타워 스텟 가치'!$B$12:$L$16,AG$2,0)*$E2278)</f>
        <v>9264.3750000000764</v>
      </c>
      <c r="AH2278">
        <f>VLOOKUP($F2278,'(참고)타워 스텟 가치'!$B$12:$L$16,AH$2,0)+(VLOOKUP($F2278,'(참고)타워 스텟 가치'!$B$12:$L$16,AH$2,0)*$E2278)</f>
        <v>308.81250000000256</v>
      </c>
      <c r="AI2278">
        <f>VLOOKUP($F2278,'(참고)타워 스텟 가치'!$B$12:$L$16,AI$2,0)+(VLOOKUP($F2278,'(참고)타워 스텟 가치'!$B$12:$L$16,AI$2,0)*$E2278)</f>
        <v>54.900000000000446</v>
      </c>
      <c r="AJ2278">
        <f>VLOOKUP($F2278,'(참고)타워 스텟 가치'!$B$12:$L$16,AJ$2,0)+(VLOOKUP($F2278,'(참고)타워 스텟 가치'!$B$12:$L$16,AJ$2,0)*$E2278)</f>
        <v>0</v>
      </c>
      <c r="AK2278">
        <f>VLOOKUP($F2278,'(참고)타워 스텟 가치'!$B$12:$L$16,AK$2,0)+(VLOOKUP($F2278,'(참고)타워 스텟 가치'!$B$12:$L$16,AK$2,0)*$E2278)</f>
        <v>0</v>
      </c>
      <c r="AL2278">
        <f>VLOOKUP($F2278,'(참고)타워 스텟 가치'!$B$12:$L$16,AL$2,0)+(VLOOKUP($F2278,'(참고)타워 스텟 가치'!$B$12:$L$16,AL$2,0)*$E2278)</f>
        <v>366.00000000000301</v>
      </c>
      <c r="AM2278">
        <f>SUM('스테이지별 몬스터 스텟'!AD2278*'(참고)타워 스텟 가치'!$Q$17,'스테이지별 몬스터 스텟'!AE2278*'(참고)타워 스텟 가치'!$R$17,'스테이지별 몬스터 스텟'!AF2278*'(참고)타워 스텟 가치'!$S$17,'스테이지별 몬스터 스텟'!AG2278*'(참고)타워 스텟 가치'!$T$17,'스테이지별 몬스터 스텟'!AH2278*'(참고)타워 스텟 가치'!$U$17,'스테이지별 몬스터 스텟'!AI2278*'(참고)타워 스텟 가치'!$V$17,'스테이지별 몬스터 스텟'!AJ2278*'(참고)타워 스텟 가치'!$W$17,'스테이지별 몬스터 스텟'!AK2278*'(참고)타워 스텟 가치'!$X$17,'스테이지별 몬스터 스텟'!AL2278*'(참고)타워 스텟 가치'!$Y$17)</f>
        <v>1398300.7125000115</v>
      </c>
      <c r="AN2278">
        <v>3</v>
      </c>
    </row>
    <row r="2279" spans="3:40" x14ac:dyDescent="0.3">
      <c r="C2279">
        <v>5</v>
      </c>
      <c r="D2279">
        <f t="shared" si="107"/>
        <v>455</v>
      </c>
      <c r="E2279" s="52">
        <f>VLOOKUP(D2279,'스테이지별 난이도 설정'!B:C,2,0)</f>
        <v>182.00000000000151</v>
      </c>
      <c r="F2279" t="str">
        <f t="shared" si="108"/>
        <v>스페셜</v>
      </c>
      <c r="G2279">
        <f t="shared" si="106"/>
        <v>6</v>
      </c>
      <c r="H2279">
        <f>VLOOKUP($F2279,'(참고)타워 스텟 가치'!$B$2:$L$6,H$2,0)+(VLOOKUP($F2279,'(참고)타워 스텟 가치'!$B$2:$L$6,H$2,0)*$E2279)</f>
        <v>6948.2812500000573</v>
      </c>
      <c r="I2279">
        <f>VLOOKUP($F2279,'(참고)타워 스텟 가치'!$B$2:$L$6,I$2,0)+(VLOOKUP($F2279,'(참고)타워 스텟 가치'!$B$2:$L$6,I$2,0)*$E2279)</f>
        <v>1389.6562500000114</v>
      </c>
      <c r="J2279">
        <f>VLOOKUP($F2279,'(참고)타워 스텟 가치'!$B$2:$L$6,J$2,0)+(VLOOKUP($F2279,'(참고)타워 스텟 가치'!$B$2:$L$6,J$2,0)*$E2279)</f>
        <v>915000.00000000757</v>
      </c>
      <c r="K2279">
        <f>VLOOKUP($F2279,'(참고)타워 스텟 가치'!$B$2:$L$6,K$2,0)+(VLOOKUP($F2279,'(참고)타워 스텟 가치'!$B$2:$L$6,K$2,0)*$E2279)</f>
        <v>27793.125000000229</v>
      </c>
      <c r="L2279">
        <f>VLOOKUP($F2279,'(참고)타워 스텟 가치'!$B$2:$L$6,L$2,0)+(VLOOKUP($F2279,'(참고)타워 스텟 가치'!$B$2:$L$6,L$2,0)*$E2279)</f>
        <v>463.21875000000381</v>
      </c>
      <c r="M2279">
        <f>VLOOKUP($F2279,'(참고)타워 스텟 가치'!$B$2:$L$6,M$2,0)+(VLOOKUP($F2279,'(참고)타워 스텟 가치'!$B$2:$L$6,M$2,0)*$E2279)</f>
        <v>54.900000000000446</v>
      </c>
      <c r="N2279">
        <f>VLOOKUP($F2279,'(참고)타워 스텟 가치'!$B$2:$L$6,N$2,0)+(VLOOKUP($F2279,'(참고)타워 스텟 가치'!$B$2:$L$6,N$2,0)*$E2279)</f>
        <v>0</v>
      </c>
      <c r="O2279">
        <f>VLOOKUP($F2279,'(참고)타워 스텟 가치'!$B$2:$L$6,O$2,0)+(VLOOKUP($F2279,'(참고)타워 스텟 가치'!$B$2:$L$6,O$2,0)*$E2279)</f>
        <v>0</v>
      </c>
      <c r="P2279">
        <f>VLOOKUP($F2279,'(참고)타워 스텟 가치'!$B$2:$L$6,P$2,0)+(VLOOKUP($F2279,'(참고)타워 스텟 가치'!$B$2:$L$6,P$2,0)*$E2279)</f>
        <v>183.00000000000151</v>
      </c>
      <c r="Q2279">
        <f>SUM('스테이지별 몬스터 스텟'!H2279*'(참고)타워 스텟 가치'!$Q$17,'스테이지별 몬스터 스텟'!I2279*'(참고)타워 스텟 가치'!$R$17,'스테이지별 몬스터 스텟'!J2279*'(참고)타워 스텟 가치'!$S$17,'스테이지별 몬스터 스텟'!K2279*'(참고)타워 스텟 가치'!$T$17,'스테이지별 몬스터 스텟'!L2279*'(참고)타워 스텟 가치'!$U$17,'스테이지별 몬스터 스텟'!M2279*'(참고)타워 스텟 가치'!$V$17,'스테이지별 몬스터 스텟'!N2279*'(참고)타워 스텟 가치'!$W$17,'스테이지별 몬스터 스텟'!O2279*'(참고)타워 스텟 가치'!$X$17,'스테이지별 몬스터 스텟'!P2279*'(참고)타워 스텟 가치'!$Y$17)</f>
        <v>1445414.634375012</v>
      </c>
      <c r="R2279">
        <v>1</v>
      </c>
      <c r="S2279">
        <f>VLOOKUP($F2279,'(참고)타워 스텟 가치'!$B$7:$L$11,S$2,0)+(VLOOKUP($F2279,'(참고)타워 스텟 가치'!$B$7:$L$11,S$2,0)*$E2279)</f>
        <v>2316.0937500000191</v>
      </c>
      <c r="T2279">
        <f>VLOOKUP($F2279,'(참고)타워 스텟 가치'!$B$7:$L$11,T$2,0)+(VLOOKUP($F2279,'(참고)타워 스텟 가치'!$B$7:$L$11,T$2,0)*$E2279)</f>
        <v>4168.9687500000346</v>
      </c>
      <c r="U2279">
        <f>VLOOKUP($F2279,'(참고)타워 스텟 가치'!$B$7:$L$11,U$2,0)+(VLOOKUP($F2279,'(참고)타워 스텟 가치'!$B$7:$L$11,U$2,0)*$E2279)</f>
        <v>915000.00000000757</v>
      </c>
      <c r="V2279">
        <f>VLOOKUP($F2279,'(참고)타워 스텟 가치'!$B$7:$L$11,V$2,0)+(VLOOKUP($F2279,'(참고)타워 스텟 가치'!$B$7:$L$11,V$2,0)*$E2279)</f>
        <v>27793.125000000229</v>
      </c>
      <c r="W2279">
        <f>VLOOKUP($F2279,'(참고)타워 스텟 가치'!$B$7:$L$11,W$2,0)+(VLOOKUP($F2279,'(참고)타워 스텟 가치'!$B$7:$L$11,W$2,0)*$E2279)</f>
        <v>463.21875000000381</v>
      </c>
      <c r="X2279">
        <f>VLOOKUP($F2279,'(참고)타워 스텟 가치'!$B$7:$L$11,X$2,0)+(VLOOKUP($F2279,'(참고)타워 스텟 가치'!$B$7:$L$11,X$2,0)*$E2279)</f>
        <v>54.900000000000446</v>
      </c>
      <c r="Y2279">
        <f>VLOOKUP($F2279,'(참고)타워 스텟 가치'!$B$7:$L$11,Y$2,0)+(VLOOKUP($F2279,'(참고)타워 스텟 가치'!$B$7:$L$11,Y$2,0)*$E2279)</f>
        <v>0</v>
      </c>
      <c r="Z2279">
        <f>VLOOKUP($F2279,'(참고)타워 스텟 가치'!$B$7:$L$11,Z$2,0)+(VLOOKUP($F2279,'(참고)타워 스텟 가치'!$B$7:$L$11,Z$2,0)*$E2279)</f>
        <v>0</v>
      </c>
      <c r="AA2279">
        <f>VLOOKUP($F2279,'(참고)타워 스텟 가치'!$B$7:$L$11,AA$2,0)+(VLOOKUP($F2279,'(참고)타워 스텟 가치'!$B$7:$L$11,AA$2,0)*$E2279)</f>
        <v>183.00000000000151</v>
      </c>
      <c r="AB2279">
        <f>SUM('스테이지별 몬스터 스텟'!S2279*'(참고)타워 스텟 가치'!$Q$17,'스테이지별 몬스터 스텟'!T2279*'(참고)타워 스텟 가치'!$R$17,'스테이지별 몬스터 스텟'!U2279*'(참고)타워 스텟 가치'!$S$17,'스테이지별 몬스터 스텟'!V2279*'(참고)타워 스텟 가치'!$T$17,'스테이지별 몬스터 스텟'!W2279*'(참고)타워 스텟 가치'!$U$17,'스테이지별 몬스터 스텟'!X2279*'(참고)타워 스텟 가치'!$V$17,'스테이지별 몬스터 스텟'!Y2279*'(참고)타워 스텟 가치'!$W$17,'스테이지별 몬스터 스텟'!Z2279*'(참고)타워 스텟 가치'!$X$17,'스테이지별 몬스터 스텟'!AA2279*'(참고)타워 스텟 가치'!$Y$17)</f>
        <v>1440319.2281250118</v>
      </c>
      <c r="AC2279">
        <v>2</v>
      </c>
      <c r="AD2279">
        <f>VLOOKUP($F2279,'(참고)타워 스텟 가치'!$B$12:$L$16,AD$2,0)+(VLOOKUP($F2279,'(참고)타워 스텟 가치'!$B$12:$L$16,AD$2,0)*$E2279)</f>
        <v>2316.0937500000191</v>
      </c>
      <c r="AE2279">
        <f>VLOOKUP($F2279,'(참고)타워 스텟 가치'!$B$12:$L$16,AE$2,0)+(VLOOKUP($F2279,'(참고)타워 스텟 가치'!$B$12:$L$16,AE$2,0)*$E2279)</f>
        <v>2779.3125000000227</v>
      </c>
      <c r="AF2279">
        <f>VLOOKUP($F2279,'(참고)타워 스텟 가치'!$B$12:$L$16,AF$2,0)+(VLOOKUP($F2279,'(참고)타워 스텟 가치'!$B$12:$L$16,AF$2,0)*$E2279)</f>
        <v>915000.00000000757</v>
      </c>
      <c r="AG2279">
        <f>VLOOKUP($F2279,'(참고)타워 스텟 가치'!$B$12:$L$16,AG$2,0)+(VLOOKUP($F2279,'(참고)타워 스텟 가치'!$B$12:$L$16,AG$2,0)*$E2279)</f>
        <v>13896.562500000115</v>
      </c>
      <c r="AH2279">
        <f>VLOOKUP($F2279,'(참고)타워 스텟 가치'!$B$12:$L$16,AH$2,0)+(VLOOKUP($F2279,'(참고)타워 스텟 가치'!$B$12:$L$16,AH$2,0)*$E2279)</f>
        <v>463.21875000000381</v>
      </c>
      <c r="AI2279">
        <f>VLOOKUP($F2279,'(참고)타워 스텟 가치'!$B$12:$L$16,AI$2,0)+(VLOOKUP($F2279,'(참고)타워 스텟 가치'!$B$12:$L$16,AI$2,0)*$E2279)</f>
        <v>54.900000000000446</v>
      </c>
      <c r="AJ2279">
        <f>VLOOKUP($F2279,'(참고)타워 스텟 가치'!$B$12:$L$16,AJ$2,0)+(VLOOKUP($F2279,'(참고)타워 스텟 가치'!$B$12:$L$16,AJ$2,0)*$E2279)</f>
        <v>0</v>
      </c>
      <c r="AK2279">
        <f>VLOOKUP($F2279,'(참고)타워 스텟 가치'!$B$12:$L$16,AK$2,0)+(VLOOKUP($F2279,'(참고)타워 스텟 가치'!$B$12:$L$16,AK$2,0)*$E2279)</f>
        <v>0</v>
      </c>
      <c r="AL2279">
        <f>VLOOKUP($F2279,'(참고)타워 스텟 가치'!$B$12:$L$16,AL$2,0)+(VLOOKUP($F2279,'(참고)타워 스텟 가치'!$B$12:$L$16,AL$2,0)*$E2279)</f>
        <v>366.00000000000301</v>
      </c>
      <c r="AM2279">
        <f>SUM('스테이지별 몬스터 스텟'!AD2279*'(참고)타워 스텟 가치'!$Q$17,'스테이지별 몬스터 스텟'!AE2279*'(참고)타워 스텟 가치'!$R$17,'스테이지별 몬스터 스텟'!AF2279*'(참고)타워 스텟 가치'!$S$17,'스테이지별 몬스터 스텟'!AG2279*'(참고)타워 스텟 가치'!$T$17,'스테이지별 몬스터 스텟'!AH2279*'(참고)타워 스텟 가치'!$U$17,'스테이지별 몬스터 스텟'!AI2279*'(참고)타워 스텟 가치'!$V$17,'스테이지별 몬스터 스텟'!AJ2279*'(참고)타워 스텟 가치'!$W$17,'스테이지별 몬스터 스텟'!AK2279*'(참고)타워 스텟 가치'!$X$17,'스테이지별 몬스터 스텟'!AL2279*'(참고)타워 스텟 가치'!$Y$17)</f>
        <v>1410807.6187500115</v>
      </c>
      <c r="AN2279">
        <v>3</v>
      </c>
    </row>
    <row r="2280" spans="3:40" x14ac:dyDescent="0.3">
      <c r="C2280">
        <v>1</v>
      </c>
      <c r="D2280">
        <f t="shared" si="107"/>
        <v>456</v>
      </c>
      <c r="E2280" s="52">
        <f>VLOOKUP(D2280,'스테이지별 난이도 설정'!B:C,2,0)</f>
        <v>182.40000000000151</v>
      </c>
      <c r="F2280" t="str">
        <f t="shared" si="108"/>
        <v>일반</v>
      </c>
      <c r="G2280">
        <f t="shared" si="106"/>
        <v>6</v>
      </c>
      <c r="H2280">
        <f>VLOOKUP($F2280,'(참고)타워 스텟 가치'!$B$2:$L$6,H$2,0)+(VLOOKUP($F2280,'(참고)타워 스텟 가치'!$B$2:$L$6,H$2,0)*$E2280)</f>
        <v>1375.5000000000114</v>
      </c>
      <c r="I2280">
        <f>VLOOKUP($F2280,'(참고)타워 스텟 가치'!$B$2:$L$6,I$2,0)+(VLOOKUP($F2280,'(참고)타워 스텟 가치'!$B$2:$L$6,I$2,0)*$E2280)</f>
        <v>275.1000000000023</v>
      </c>
      <c r="J2280">
        <f>VLOOKUP($F2280,'(참고)타워 스텟 가치'!$B$2:$L$6,J$2,0)+(VLOOKUP($F2280,'(참고)타워 스텟 가치'!$B$2:$L$6,J$2,0)*$E2280)</f>
        <v>917000.00000000757</v>
      </c>
      <c r="K2280">
        <f>VLOOKUP($F2280,'(참고)타워 스텟 가치'!$B$2:$L$6,K$2,0)+(VLOOKUP($F2280,'(참고)타워 스텟 가치'!$B$2:$L$6,K$2,0)*$E2280)</f>
        <v>5502.0000000000455</v>
      </c>
      <c r="L2280">
        <f>VLOOKUP($F2280,'(참고)타워 스텟 가치'!$B$2:$L$6,L$2,0)+(VLOOKUP($F2280,'(참고)타워 스텟 가치'!$B$2:$L$6,L$2,0)*$E2280)</f>
        <v>91.700000000000756</v>
      </c>
      <c r="M2280">
        <f>VLOOKUP($F2280,'(참고)타워 스텟 가치'!$B$2:$L$6,M$2,0)+(VLOOKUP($F2280,'(참고)타워 스텟 가치'!$B$2:$L$6,M$2,0)*$E2280)</f>
        <v>55.020000000000451</v>
      </c>
      <c r="N2280">
        <f>VLOOKUP($F2280,'(참고)타워 스텟 가치'!$B$2:$L$6,N$2,0)+(VLOOKUP($F2280,'(참고)타워 스텟 가치'!$B$2:$L$6,N$2,0)*$E2280)</f>
        <v>0</v>
      </c>
      <c r="O2280">
        <f>VLOOKUP($F2280,'(참고)타워 스텟 가치'!$B$2:$L$6,O$2,0)+(VLOOKUP($F2280,'(참고)타워 스텟 가치'!$B$2:$L$6,O$2,0)*$E2280)</f>
        <v>0</v>
      </c>
      <c r="P2280">
        <f>VLOOKUP($F2280,'(참고)타워 스텟 가치'!$B$2:$L$6,P$2,0)+(VLOOKUP($F2280,'(참고)타워 스텟 가치'!$B$2:$L$6,P$2,0)*$E2280)</f>
        <v>128.38000000000105</v>
      </c>
      <c r="Q2280">
        <f>SUM('스테이지별 몬스터 스텟'!H2280*'(참고)타워 스텟 가치'!$Q$17,'스테이지별 몬스터 스텟'!I2280*'(참고)타워 스텟 가치'!$R$17,'스테이지별 몬스터 스텟'!J2280*'(참고)타워 스텟 가치'!$S$17,'스테이지별 몬스터 스텟'!K2280*'(참고)타워 스텟 가치'!$T$17,'스테이지별 몬스터 스텟'!L2280*'(참고)타워 스텟 가치'!$U$17,'스테이지별 몬스터 스텟'!M2280*'(참고)타워 스텟 가치'!$V$17,'스테이지별 몬스터 스텟'!N2280*'(참고)타워 스텟 가치'!$W$17,'스테이지별 몬스터 스텟'!O2280*'(참고)타워 스텟 가치'!$X$17,'스테이지별 몬스터 스텟'!P2280*'(참고)타워 스텟 가치'!$Y$17)</f>
        <v>1390162.8300000115</v>
      </c>
      <c r="R2280">
        <v>1</v>
      </c>
      <c r="S2280">
        <f>VLOOKUP($F2280,'(참고)타워 스텟 가치'!$B$7:$L$11,S$2,0)+(VLOOKUP($F2280,'(참고)타워 스텟 가치'!$B$7:$L$11,S$2,0)*$E2280)</f>
        <v>458.50000000000375</v>
      </c>
      <c r="T2280">
        <f>VLOOKUP($F2280,'(참고)타워 스텟 가치'!$B$7:$L$11,T$2,0)+(VLOOKUP($F2280,'(참고)타워 스텟 가치'!$B$7:$L$11,T$2,0)*$E2280)</f>
        <v>825.30000000000678</v>
      </c>
      <c r="U2280">
        <f>VLOOKUP($F2280,'(참고)타워 스텟 가치'!$B$7:$L$11,U$2,0)+(VLOOKUP($F2280,'(참고)타워 스텟 가치'!$B$7:$L$11,U$2,0)*$E2280)</f>
        <v>917000.00000000757</v>
      </c>
      <c r="V2280">
        <f>VLOOKUP($F2280,'(참고)타워 스텟 가치'!$B$7:$L$11,V$2,0)+(VLOOKUP($F2280,'(참고)타워 스텟 가치'!$B$7:$L$11,V$2,0)*$E2280)</f>
        <v>5502.0000000000455</v>
      </c>
      <c r="W2280">
        <f>VLOOKUP($F2280,'(참고)타워 스텟 가치'!$B$7:$L$11,W$2,0)+(VLOOKUP($F2280,'(참고)타워 스텟 가치'!$B$7:$L$11,W$2,0)*$E2280)</f>
        <v>91.700000000000756</v>
      </c>
      <c r="X2280">
        <f>VLOOKUP($F2280,'(참고)타워 스텟 가치'!$B$7:$L$11,X$2,0)+(VLOOKUP($F2280,'(참고)타워 스텟 가치'!$B$7:$L$11,X$2,0)*$E2280)</f>
        <v>55.020000000000451</v>
      </c>
      <c r="Y2280">
        <f>VLOOKUP($F2280,'(참고)타워 스텟 가치'!$B$7:$L$11,Y$2,0)+(VLOOKUP($F2280,'(참고)타워 스텟 가치'!$B$7:$L$11,Y$2,0)*$E2280)</f>
        <v>0</v>
      </c>
      <c r="Z2280">
        <f>VLOOKUP($F2280,'(참고)타워 스텟 가치'!$B$7:$L$11,Z$2,0)+(VLOOKUP($F2280,'(참고)타워 스텟 가치'!$B$7:$L$11,Z$2,0)*$E2280)</f>
        <v>0</v>
      </c>
      <c r="AA2280">
        <f>VLOOKUP($F2280,'(참고)타워 스텟 가치'!$B$7:$L$11,AA$2,0)+(VLOOKUP($F2280,'(참고)타워 스텟 가치'!$B$7:$L$11,AA$2,0)*$E2280)</f>
        <v>128.38000000000105</v>
      </c>
      <c r="AB2280">
        <f>SUM('스테이지별 몬스터 스텟'!S2280*'(참고)타워 스텟 가치'!$Q$17,'스테이지별 몬스터 스텟'!T2280*'(참고)타워 스텟 가치'!$R$17,'스테이지별 몬스터 스텟'!U2280*'(참고)타워 스텟 가치'!$S$17,'스테이지별 몬스터 스텟'!V2280*'(참고)타워 스텟 가치'!$T$17,'스테이지별 몬스터 스텟'!W2280*'(참고)타워 스텟 가치'!$U$17,'스테이지별 몬스터 스텟'!X2280*'(참고)타워 스텟 가치'!$V$17,'스테이지별 몬스터 스텟'!Y2280*'(참고)타워 스텟 가치'!$W$17,'스테이지별 몬스터 스텟'!Z2280*'(참고)타워 스텟 가치'!$X$17,'스테이지별 몬스터 스텟'!AA2280*'(참고)타워 스텟 가치'!$Y$17)</f>
        <v>1389154.1300000113</v>
      </c>
      <c r="AC2280">
        <v>2</v>
      </c>
      <c r="AD2280">
        <f>VLOOKUP($F2280,'(참고)타워 스텟 가치'!$B$12:$L$16,AD$2,0)+(VLOOKUP($F2280,'(참고)타워 스텟 가치'!$B$12:$L$16,AD$2,0)*$E2280)</f>
        <v>458.50000000000375</v>
      </c>
      <c r="AE2280">
        <f>VLOOKUP($F2280,'(참고)타워 스텟 가치'!$B$12:$L$16,AE$2,0)+(VLOOKUP($F2280,'(참고)타워 스텟 가치'!$B$12:$L$16,AE$2,0)*$E2280)</f>
        <v>550.20000000000459</v>
      </c>
      <c r="AF2280">
        <f>VLOOKUP($F2280,'(참고)타워 스텟 가치'!$B$12:$L$16,AF$2,0)+(VLOOKUP($F2280,'(참고)타워 스텟 가치'!$B$12:$L$16,AF$2,0)*$E2280)</f>
        <v>917000.00000000757</v>
      </c>
      <c r="AG2280">
        <f>VLOOKUP($F2280,'(참고)타워 스텟 가치'!$B$12:$L$16,AG$2,0)+(VLOOKUP($F2280,'(참고)타워 스텟 가치'!$B$12:$L$16,AG$2,0)*$E2280)</f>
        <v>2751.0000000000227</v>
      </c>
      <c r="AH2280">
        <f>VLOOKUP($F2280,'(참고)타워 스텟 가치'!$B$12:$L$16,AH$2,0)+(VLOOKUP($F2280,'(참고)타워 스텟 가치'!$B$12:$L$16,AH$2,0)*$E2280)</f>
        <v>91.700000000000756</v>
      </c>
      <c r="AI2280">
        <f>VLOOKUP($F2280,'(참고)타워 스텟 가치'!$B$12:$L$16,AI$2,0)+(VLOOKUP($F2280,'(참고)타워 스텟 가치'!$B$12:$L$16,AI$2,0)*$E2280)</f>
        <v>55.020000000000451</v>
      </c>
      <c r="AJ2280">
        <f>VLOOKUP($F2280,'(참고)타워 스텟 가치'!$B$12:$L$16,AJ$2,0)+(VLOOKUP($F2280,'(참고)타워 스텟 가치'!$B$12:$L$16,AJ$2,0)*$E2280)</f>
        <v>0</v>
      </c>
      <c r="AK2280">
        <f>VLOOKUP($F2280,'(참고)타워 스텟 가치'!$B$12:$L$16,AK$2,0)+(VLOOKUP($F2280,'(참고)타워 스텟 가치'!$B$12:$L$16,AK$2,0)*$E2280)</f>
        <v>0</v>
      </c>
      <c r="AL2280">
        <f>VLOOKUP($F2280,'(참고)타워 스텟 가치'!$B$12:$L$16,AL$2,0)+(VLOOKUP($F2280,'(참고)타워 스텟 가치'!$B$12:$L$16,AL$2,0)*$E2280)</f>
        <v>256.76000000000209</v>
      </c>
      <c r="AM2280">
        <f>SUM('스테이지별 몬스터 스텟'!AD2280*'(참고)타워 스텟 가치'!$Q$17,'스테이지별 몬스터 스텟'!AE2280*'(참고)타워 스텟 가치'!$R$17,'스테이지별 몬스터 스텟'!AF2280*'(참고)타워 스텟 가치'!$S$17,'스테이지별 몬스터 스텟'!AG2280*'(참고)타워 스텟 가치'!$T$17,'스테이지별 몬스터 스텟'!AH2280*'(참고)타워 스텟 가치'!$U$17,'스테이지별 몬스터 스텟'!AI2280*'(참고)타워 스텟 가치'!$V$17,'스테이지별 몬스터 스텟'!AJ2280*'(참고)타워 스텟 가치'!$W$17,'스테이지별 몬스터 스텟'!AK2280*'(참고)타워 스텟 가치'!$X$17,'스테이지별 몬스터 스텟'!AL2280*'(참고)타워 스텟 가치'!$Y$17)</f>
        <v>1383496.2400000114</v>
      </c>
      <c r="AN2280">
        <v>3</v>
      </c>
    </row>
    <row r="2281" spans="3:40" x14ac:dyDescent="0.3">
      <c r="C2281">
        <v>2</v>
      </c>
      <c r="D2281">
        <f t="shared" si="107"/>
        <v>456</v>
      </c>
      <c r="E2281" s="52">
        <f>VLOOKUP(D2281,'스테이지별 난이도 설정'!B:C,2,0)</f>
        <v>182.40000000000151</v>
      </c>
      <c r="F2281" t="str">
        <f t="shared" si="108"/>
        <v>레어</v>
      </c>
      <c r="G2281">
        <f t="shared" si="106"/>
        <v>6</v>
      </c>
      <c r="H2281">
        <f>VLOOKUP($F2281,'(참고)타워 스텟 가치'!$B$2:$L$6,H$2,0)+(VLOOKUP($F2281,'(참고)타워 스텟 가치'!$B$2:$L$6,H$2,0)*$E2281)</f>
        <v>2063.2500000000168</v>
      </c>
      <c r="I2281">
        <f>VLOOKUP($F2281,'(참고)타워 스텟 가치'!$B$2:$L$6,I$2,0)+(VLOOKUP($F2281,'(참고)타워 스텟 가치'!$B$2:$L$6,I$2,0)*$E2281)</f>
        <v>412.65000000000339</v>
      </c>
      <c r="J2281">
        <f>VLOOKUP($F2281,'(참고)타워 스텟 가치'!$B$2:$L$6,J$2,0)+(VLOOKUP($F2281,'(참고)타워 스텟 가치'!$B$2:$L$6,J$2,0)*$E2281)</f>
        <v>917000.00000000757</v>
      </c>
      <c r="K2281">
        <f>VLOOKUP($F2281,'(참고)타워 스텟 가치'!$B$2:$L$6,K$2,0)+(VLOOKUP($F2281,'(참고)타워 스텟 가치'!$B$2:$L$6,K$2,0)*$E2281)</f>
        <v>8253.0000000000673</v>
      </c>
      <c r="L2281">
        <f>VLOOKUP($F2281,'(참고)타워 스텟 가치'!$B$2:$L$6,L$2,0)+(VLOOKUP($F2281,'(참고)타워 스텟 가치'!$B$2:$L$6,L$2,0)*$E2281)</f>
        <v>137.55000000000115</v>
      </c>
      <c r="M2281">
        <f>VLOOKUP($F2281,'(참고)타워 스텟 가치'!$B$2:$L$6,M$2,0)+(VLOOKUP($F2281,'(참고)타워 스텟 가치'!$B$2:$L$6,M$2,0)*$E2281)</f>
        <v>55.020000000000451</v>
      </c>
      <c r="N2281">
        <f>VLOOKUP($F2281,'(참고)타워 스텟 가치'!$B$2:$L$6,N$2,0)+(VLOOKUP($F2281,'(참고)타워 스텟 가치'!$B$2:$L$6,N$2,0)*$E2281)</f>
        <v>0</v>
      </c>
      <c r="O2281">
        <f>VLOOKUP($F2281,'(참고)타워 스텟 가치'!$B$2:$L$6,O$2,0)+(VLOOKUP($F2281,'(참고)타워 스텟 가치'!$B$2:$L$6,O$2,0)*$E2281)</f>
        <v>0</v>
      </c>
      <c r="P2281">
        <f>VLOOKUP($F2281,'(참고)타워 스텟 가치'!$B$2:$L$6,P$2,0)+(VLOOKUP($F2281,'(참고)타워 스텟 가치'!$B$2:$L$6,P$2,0)*$E2281)</f>
        <v>128.38000000000105</v>
      </c>
      <c r="Q2281">
        <f>SUM('스테이지별 몬스터 스텟'!H2281*'(참고)타워 스텟 가치'!$Q$17,'스테이지별 몬스터 스텟'!I2281*'(참고)타워 스텟 가치'!$R$17,'스테이지별 몬스터 스텟'!J2281*'(참고)타워 스텟 가치'!$S$17,'스테이지별 몬스터 스텟'!K2281*'(참고)타워 스텟 가치'!$T$17,'스테이지별 몬스터 스텟'!L2281*'(참고)타워 스텟 가치'!$U$17,'스테이지별 몬스터 스텟'!M2281*'(참고)타워 스텟 가치'!$V$17,'스테이지별 몬스터 스텟'!N2281*'(참고)타워 스텟 가치'!$W$17,'스테이지별 몬스터 스텟'!O2281*'(참고)타워 스텟 가치'!$X$17,'스테이지별 몬스터 스텟'!P2281*'(참고)타워 스텟 가치'!$Y$17)</f>
        <v>1397338.3550000119</v>
      </c>
      <c r="R2281">
        <v>1</v>
      </c>
      <c r="S2281">
        <f>VLOOKUP($F2281,'(참고)타워 스텟 가치'!$B$7:$L$11,S$2,0)+(VLOOKUP($F2281,'(참고)타워 스텟 가치'!$B$7:$L$11,S$2,0)*$E2281)</f>
        <v>687.75000000000568</v>
      </c>
      <c r="T2281">
        <f>VLOOKUP($F2281,'(참고)타워 스텟 가치'!$B$7:$L$11,T$2,0)+(VLOOKUP($F2281,'(참고)타워 스텟 가치'!$B$7:$L$11,T$2,0)*$E2281)</f>
        <v>1237.9500000000103</v>
      </c>
      <c r="U2281">
        <f>VLOOKUP($F2281,'(참고)타워 스텟 가치'!$B$7:$L$11,U$2,0)+(VLOOKUP($F2281,'(참고)타워 스텟 가치'!$B$7:$L$11,U$2,0)*$E2281)</f>
        <v>917000.00000000757</v>
      </c>
      <c r="V2281">
        <f>VLOOKUP($F2281,'(참고)타워 스텟 가치'!$B$7:$L$11,V$2,0)+(VLOOKUP($F2281,'(참고)타워 스텟 가치'!$B$7:$L$11,V$2,0)*$E2281)</f>
        <v>8253.0000000000673</v>
      </c>
      <c r="W2281">
        <f>VLOOKUP($F2281,'(참고)타워 스텟 가치'!$B$7:$L$11,W$2,0)+(VLOOKUP($F2281,'(참고)타워 스텟 가치'!$B$7:$L$11,W$2,0)*$E2281)</f>
        <v>137.55000000000115</v>
      </c>
      <c r="X2281">
        <f>VLOOKUP($F2281,'(참고)타워 스텟 가치'!$B$7:$L$11,X$2,0)+(VLOOKUP($F2281,'(참고)타워 스텟 가치'!$B$7:$L$11,X$2,0)*$E2281)</f>
        <v>55.020000000000451</v>
      </c>
      <c r="Y2281">
        <f>VLOOKUP($F2281,'(참고)타워 스텟 가치'!$B$7:$L$11,Y$2,0)+(VLOOKUP($F2281,'(참고)타워 스텟 가치'!$B$7:$L$11,Y$2,0)*$E2281)</f>
        <v>0</v>
      </c>
      <c r="Z2281">
        <f>VLOOKUP($F2281,'(참고)타워 스텟 가치'!$B$7:$L$11,Z$2,0)+(VLOOKUP($F2281,'(참고)타워 스텟 가치'!$B$7:$L$11,Z$2,0)*$E2281)</f>
        <v>0</v>
      </c>
      <c r="AA2281">
        <f>VLOOKUP($F2281,'(참고)타워 스텟 가치'!$B$7:$L$11,AA$2,0)+(VLOOKUP($F2281,'(참고)타워 스텟 가치'!$B$7:$L$11,AA$2,0)*$E2281)</f>
        <v>128.38000000000105</v>
      </c>
      <c r="AB2281">
        <f>SUM('스테이지별 몬스터 스텟'!S2281*'(참고)타워 스텟 가치'!$Q$17,'스테이지별 몬스터 스텟'!T2281*'(참고)타워 스텟 가치'!$R$17,'스테이지별 몬스터 스텟'!U2281*'(참고)타워 스텟 가치'!$S$17,'스테이지별 몬스터 스텟'!V2281*'(참고)타워 스텟 가치'!$T$17,'스테이지별 몬스터 스텟'!W2281*'(참고)타워 스텟 가치'!$U$17,'스테이지별 몬스터 스텟'!X2281*'(참고)타워 스텟 가치'!$V$17,'스테이지별 몬스터 스텟'!Y2281*'(참고)타워 스텟 가치'!$W$17,'스테이지별 몬스터 스텟'!Z2281*'(참고)타워 스텟 가치'!$X$17,'스테이지별 몬스터 스텟'!AA2281*'(참고)타워 스텟 가치'!$Y$17)</f>
        <v>1395825.3050000118</v>
      </c>
      <c r="AC2281">
        <v>2</v>
      </c>
      <c r="AD2281">
        <f>VLOOKUP($F2281,'(참고)타워 스텟 가치'!$B$12:$L$16,AD$2,0)+(VLOOKUP($F2281,'(참고)타워 스텟 가치'!$B$12:$L$16,AD$2,0)*$E2281)</f>
        <v>687.75000000000568</v>
      </c>
      <c r="AE2281">
        <f>VLOOKUP($F2281,'(참고)타워 스텟 가치'!$B$12:$L$16,AE$2,0)+(VLOOKUP($F2281,'(참고)타워 스텟 가치'!$B$12:$L$16,AE$2,0)*$E2281)</f>
        <v>825.30000000000678</v>
      </c>
      <c r="AF2281">
        <f>VLOOKUP($F2281,'(참고)타워 스텟 가치'!$B$12:$L$16,AF$2,0)+(VLOOKUP($F2281,'(참고)타워 스텟 가치'!$B$12:$L$16,AF$2,0)*$E2281)</f>
        <v>917000.00000000757</v>
      </c>
      <c r="AG2281">
        <f>VLOOKUP($F2281,'(참고)타워 스텟 가치'!$B$12:$L$16,AG$2,0)+(VLOOKUP($F2281,'(참고)타워 스텟 가치'!$B$12:$L$16,AG$2,0)*$E2281)</f>
        <v>4126.5000000000337</v>
      </c>
      <c r="AH2281">
        <f>VLOOKUP($F2281,'(참고)타워 스텟 가치'!$B$12:$L$16,AH$2,0)+(VLOOKUP($F2281,'(참고)타워 스텟 가치'!$B$12:$L$16,AH$2,0)*$E2281)</f>
        <v>137.55000000000115</v>
      </c>
      <c r="AI2281">
        <f>VLOOKUP($F2281,'(참고)타워 스텟 가치'!$B$12:$L$16,AI$2,0)+(VLOOKUP($F2281,'(참고)타워 스텟 가치'!$B$12:$L$16,AI$2,0)*$E2281)</f>
        <v>55.020000000000451</v>
      </c>
      <c r="AJ2281">
        <f>VLOOKUP($F2281,'(참고)타워 스텟 가치'!$B$12:$L$16,AJ$2,0)+(VLOOKUP($F2281,'(참고)타워 스텟 가치'!$B$12:$L$16,AJ$2,0)*$E2281)</f>
        <v>0</v>
      </c>
      <c r="AK2281">
        <f>VLOOKUP($F2281,'(참고)타워 스텟 가치'!$B$12:$L$16,AK$2,0)+(VLOOKUP($F2281,'(참고)타워 스텟 가치'!$B$12:$L$16,AK$2,0)*$E2281)</f>
        <v>0</v>
      </c>
      <c r="AL2281">
        <f>VLOOKUP($F2281,'(참고)타워 스텟 가치'!$B$12:$L$16,AL$2,0)+(VLOOKUP($F2281,'(참고)타워 스텟 가치'!$B$12:$L$16,AL$2,0)*$E2281)</f>
        <v>256.76000000000209</v>
      </c>
      <c r="AM2281">
        <f>SUM('스테이지별 몬스터 스텟'!AD2281*'(참고)타워 스텟 가치'!$Q$17,'스테이지별 몬스터 스텟'!AE2281*'(참고)타워 스텟 가치'!$R$17,'스테이지별 몬스터 스텟'!AF2281*'(참고)타워 스텟 가치'!$S$17,'스테이지별 몬스터 스텟'!AG2281*'(참고)타워 스텟 가치'!$T$17,'스테이지별 몬스터 스텟'!AH2281*'(참고)타워 스텟 가치'!$U$17,'스테이지별 몬스터 스텟'!AI2281*'(참고)타워 스텟 가치'!$V$17,'스테이지별 몬스터 스텟'!AJ2281*'(참고)타워 스텟 가치'!$W$17,'스테이지별 몬스터 스텟'!AK2281*'(참고)타워 스텟 가치'!$X$17,'스테이지별 몬스터 스텟'!AL2281*'(참고)타워 스텟 가치'!$Y$17)</f>
        <v>1387210.0900000115</v>
      </c>
      <c r="AN2281">
        <v>3</v>
      </c>
    </row>
    <row r="2282" spans="3:40" x14ac:dyDescent="0.3">
      <c r="C2282">
        <v>3</v>
      </c>
      <c r="D2282">
        <f t="shared" si="107"/>
        <v>456</v>
      </c>
      <c r="E2282" s="52">
        <f>VLOOKUP(D2282,'스테이지별 난이도 설정'!B:C,2,0)</f>
        <v>182.40000000000151</v>
      </c>
      <c r="F2282" t="str">
        <f t="shared" si="108"/>
        <v>에픽</v>
      </c>
      <c r="G2282">
        <f t="shared" si="106"/>
        <v>6</v>
      </c>
      <c r="H2282">
        <f>VLOOKUP($F2282,'(참고)타워 스텟 가치'!$B$2:$L$6,H$2,0)+(VLOOKUP($F2282,'(참고)타워 스텟 가치'!$B$2:$L$6,H$2,0)*$E2282)</f>
        <v>3094.8750000000255</v>
      </c>
      <c r="I2282">
        <f>VLOOKUP($F2282,'(참고)타워 스텟 가치'!$B$2:$L$6,I$2,0)+(VLOOKUP($F2282,'(참고)타워 스텟 가치'!$B$2:$L$6,I$2,0)*$E2282)</f>
        <v>618.97500000000514</v>
      </c>
      <c r="J2282">
        <f>VLOOKUP($F2282,'(참고)타워 스텟 가치'!$B$2:$L$6,J$2,0)+(VLOOKUP($F2282,'(참고)타워 스텟 가치'!$B$2:$L$6,J$2,0)*$E2282)</f>
        <v>917000.00000000757</v>
      </c>
      <c r="K2282">
        <f>VLOOKUP($F2282,'(참고)타워 스텟 가치'!$B$2:$L$6,K$2,0)+(VLOOKUP($F2282,'(참고)타워 스텟 가치'!$B$2:$L$6,K$2,0)*$E2282)</f>
        <v>12379.500000000102</v>
      </c>
      <c r="L2282">
        <f>VLOOKUP($F2282,'(참고)타워 스텟 가치'!$B$2:$L$6,L$2,0)+(VLOOKUP($F2282,'(참고)타워 스텟 가치'!$B$2:$L$6,L$2,0)*$E2282)</f>
        <v>206.32500000000169</v>
      </c>
      <c r="M2282">
        <f>VLOOKUP($F2282,'(참고)타워 스텟 가치'!$B$2:$L$6,M$2,0)+(VLOOKUP($F2282,'(참고)타워 스텟 가치'!$B$2:$L$6,M$2,0)*$E2282)</f>
        <v>55.020000000000451</v>
      </c>
      <c r="N2282">
        <f>VLOOKUP($F2282,'(참고)타워 스텟 가치'!$B$2:$L$6,N$2,0)+(VLOOKUP($F2282,'(참고)타워 스텟 가치'!$B$2:$L$6,N$2,0)*$E2282)</f>
        <v>0</v>
      </c>
      <c r="O2282">
        <f>VLOOKUP($F2282,'(참고)타워 스텟 가치'!$B$2:$L$6,O$2,0)+(VLOOKUP($F2282,'(참고)타워 스텟 가치'!$B$2:$L$6,O$2,0)*$E2282)</f>
        <v>0</v>
      </c>
      <c r="P2282">
        <f>VLOOKUP($F2282,'(참고)타워 스텟 가치'!$B$2:$L$6,P$2,0)+(VLOOKUP($F2282,'(참고)타워 스텟 가치'!$B$2:$L$6,P$2,0)*$E2282)</f>
        <v>128.38000000000105</v>
      </c>
      <c r="Q2282">
        <f>SUM('스테이지별 몬스터 스텟'!H2282*'(참고)타워 스텟 가치'!$Q$17,'스테이지별 몬스터 스텟'!I2282*'(참고)타워 스텟 가치'!$R$17,'스테이지별 몬스터 스텟'!J2282*'(참고)타워 스텟 가치'!$S$17,'스테이지별 몬스터 스텟'!K2282*'(참고)타워 스텟 가치'!$T$17,'스테이지별 몬스터 스텟'!L2282*'(참고)타워 스텟 가치'!$U$17,'스테이지별 몬스터 스텟'!M2282*'(참고)타워 스텟 가치'!$V$17,'스테이지별 몬스터 스텟'!N2282*'(참고)타워 스텟 가치'!$W$17,'스테이지별 몬스터 스텟'!O2282*'(참고)타워 스텟 가치'!$X$17,'스테이지별 몬스터 스텟'!P2282*'(참고)타워 스텟 가치'!$Y$17)</f>
        <v>1408101.6425000117</v>
      </c>
      <c r="R2282">
        <v>1</v>
      </c>
      <c r="S2282">
        <f>VLOOKUP($F2282,'(참고)타워 스텟 가치'!$B$7:$L$11,S$2,0)+(VLOOKUP($F2282,'(참고)타워 스텟 가치'!$B$7:$L$11,S$2,0)*$E2282)</f>
        <v>1031.6250000000084</v>
      </c>
      <c r="T2282">
        <f>VLOOKUP($F2282,'(참고)타워 스텟 가치'!$B$7:$L$11,T$2,0)+(VLOOKUP($F2282,'(참고)타워 스텟 가치'!$B$7:$L$11,T$2,0)*$E2282)</f>
        <v>1856.9250000000154</v>
      </c>
      <c r="U2282">
        <f>VLOOKUP($F2282,'(참고)타워 스텟 가치'!$B$7:$L$11,U$2,0)+(VLOOKUP($F2282,'(참고)타워 스텟 가치'!$B$7:$L$11,U$2,0)*$E2282)</f>
        <v>917000.00000000757</v>
      </c>
      <c r="V2282">
        <f>VLOOKUP($F2282,'(참고)타워 스텟 가치'!$B$7:$L$11,V$2,0)+(VLOOKUP($F2282,'(참고)타워 스텟 가치'!$B$7:$L$11,V$2,0)*$E2282)</f>
        <v>12379.500000000102</v>
      </c>
      <c r="W2282">
        <f>VLOOKUP($F2282,'(참고)타워 스텟 가치'!$B$7:$L$11,W$2,0)+(VLOOKUP($F2282,'(참고)타워 스텟 가치'!$B$7:$L$11,W$2,0)*$E2282)</f>
        <v>206.32500000000169</v>
      </c>
      <c r="X2282">
        <f>VLOOKUP($F2282,'(참고)타워 스텟 가치'!$B$7:$L$11,X$2,0)+(VLOOKUP($F2282,'(참고)타워 스텟 가치'!$B$7:$L$11,X$2,0)*$E2282)</f>
        <v>55.020000000000451</v>
      </c>
      <c r="Y2282">
        <f>VLOOKUP($F2282,'(참고)타워 스텟 가치'!$B$7:$L$11,Y$2,0)+(VLOOKUP($F2282,'(참고)타워 스텟 가치'!$B$7:$L$11,Y$2,0)*$E2282)</f>
        <v>0</v>
      </c>
      <c r="Z2282">
        <f>VLOOKUP($F2282,'(참고)타워 스텟 가치'!$B$7:$L$11,Z$2,0)+(VLOOKUP($F2282,'(참고)타워 스텟 가치'!$B$7:$L$11,Z$2,0)*$E2282)</f>
        <v>0</v>
      </c>
      <c r="AA2282">
        <f>VLOOKUP($F2282,'(참고)타워 스텟 가치'!$B$7:$L$11,AA$2,0)+(VLOOKUP($F2282,'(참고)타워 스텟 가치'!$B$7:$L$11,AA$2,0)*$E2282)</f>
        <v>128.38000000000105</v>
      </c>
      <c r="AB2282">
        <f>SUM('스테이지별 몬스터 스텟'!S2282*'(참고)타워 스텟 가치'!$Q$17,'스테이지별 몬스터 스텟'!T2282*'(참고)타워 스텟 가치'!$R$17,'스테이지별 몬스터 스텟'!U2282*'(참고)타워 스텟 가치'!$S$17,'스테이지별 몬스터 스텟'!V2282*'(참고)타워 스텟 가치'!$T$17,'스테이지별 몬스터 스텟'!W2282*'(참고)타워 스텟 가치'!$U$17,'스테이지별 몬스터 스텟'!X2282*'(참고)타워 스텟 가치'!$V$17,'스테이지별 몬스터 스텟'!Y2282*'(참고)타워 스텟 가치'!$W$17,'스테이지별 몬스터 스텟'!Z2282*'(참고)타워 스텟 가치'!$X$17,'스테이지별 몬스터 스텟'!AA2282*'(참고)타워 스텟 가치'!$Y$17)</f>
        <v>1405832.0675000115</v>
      </c>
      <c r="AC2282">
        <v>2</v>
      </c>
      <c r="AD2282">
        <f>VLOOKUP($F2282,'(참고)타워 스텟 가치'!$B$12:$L$16,AD$2,0)+(VLOOKUP($F2282,'(참고)타워 스텟 가치'!$B$12:$L$16,AD$2,0)*$E2282)</f>
        <v>1031.6250000000084</v>
      </c>
      <c r="AE2282">
        <f>VLOOKUP($F2282,'(참고)타워 스텟 가치'!$B$12:$L$16,AE$2,0)+(VLOOKUP($F2282,'(참고)타워 스텟 가치'!$B$12:$L$16,AE$2,0)*$E2282)</f>
        <v>1237.9500000000103</v>
      </c>
      <c r="AF2282">
        <f>VLOOKUP($F2282,'(참고)타워 스텟 가치'!$B$12:$L$16,AF$2,0)+(VLOOKUP($F2282,'(참고)타워 스텟 가치'!$B$12:$L$16,AF$2,0)*$E2282)</f>
        <v>917000.00000000757</v>
      </c>
      <c r="AG2282">
        <f>VLOOKUP($F2282,'(참고)타워 스텟 가치'!$B$12:$L$16,AG$2,0)+(VLOOKUP($F2282,'(참고)타워 스텟 가치'!$B$12:$L$16,AG$2,0)*$E2282)</f>
        <v>6189.7500000000509</v>
      </c>
      <c r="AH2282">
        <f>VLOOKUP($F2282,'(참고)타워 스텟 가치'!$B$12:$L$16,AH$2,0)+(VLOOKUP($F2282,'(참고)타워 스텟 가치'!$B$12:$L$16,AH$2,0)*$E2282)</f>
        <v>206.32500000000169</v>
      </c>
      <c r="AI2282">
        <f>VLOOKUP($F2282,'(참고)타워 스텟 가치'!$B$12:$L$16,AI$2,0)+(VLOOKUP($F2282,'(참고)타워 스텟 가치'!$B$12:$L$16,AI$2,0)*$E2282)</f>
        <v>55.020000000000451</v>
      </c>
      <c r="AJ2282">
        <f>VLOOKUP($F2282,'(참고)타워 스텟 가치'!$B$12:$L$16,AJ$2,0)+(VLOOKUP($F2282,'(참고)타워 스텟 가치'!$B$12:$L$16,AJ$2,0)*$E2282)</f>
        <v>0</v>
      </c>
      <c r="AK2282">
        <f>VLOOKUP($F2282,'(참고)타워 스텟 가치'!$B$12:$L$16,AK$2,0)+(VLOOKUP($F2282,'(참고)타워 스텟 가치'!$B$12:$L$16,AK$2,0)*$E2282)</f>
        <v>0</v>
      </c>
      <c r="AL2282">
        <f>VLOOKUP($F2282,'(참고)타워 스텟 가치'!$B$12:$L$16,AL$2,0)+(VLOOKUP($F2282,'(참고)타워 스텟 가치'!$B$12:$L$16,AL$2,0)*$E2282)</f>
        <v>256.76000000000209</v>
      </c>
      <c r="AM2282">
        <f>SUM('스테이지별 몬스터 스텟'!AD2282*'(참고)타워 스텟 가치'!$Q$17,'스테이지별 몬스터 스텟'!AE2282*'(참고)타워 스텟 가치'!$R$17,'스테이지별 몬스터 스텟'!AF2282*'(참고)타워 스텟 가치'!$S$17,'스테이지별 몬스터 스텟'!AG2282*'(참고)타워 스텟 가치'!$T$17,'스테이지별 몬스터 스텟'!AH2282*'(참고)타워 스텟 가치'!$U$17,'스테이지별 몬스터 스텟'!AI2282*'(참고)타워 스텟 가치'!$V$17,'스테이지별 몬스터 스텟'!AJ2282*'(참고)타워 스텟 가치'!$W$17,'스테이지별 몬스터 스텟'!AK2282*'(참고)타워 스텟 가치'!$X$17,'스테이지별 몬스터 스텟'!AL2282*'(참고)타워 스텟 가치'!$Y$17)</f>
        <v>1392780.8650000114</v>
      </c>
      <c r="AN2282">
        <v>3</v>
      </c>
    </row>
    <row r="2283" spans="3:40" x14ac:dyDescent="0.3">
      <c r="C2283">
        <v>4</v>
      </c>
      <c r="D2283">
        <f t="shared" si="107"/>
        <v>456</v>
      </c>
      <c r="E2283" s="52">
        <f>VLOOKUP(D2283,'스테이지별 난이도 설정'!B:C,2,0)</f>
        <v>182.40000000000151</v>
      </c>
      <c r="F2283" t="str">
        <f t="shared" si="108"/>
        <v>유니크</v>
      </c>
      <c r="G2283">
        <f t="shared" si="106"/>
        <v>6</v>
      </c>
      <c r="H2283">
        <f>VLOOKUP($F2283,'(참고)타워 스텟 가치'!$B$2:$L$6,H$2,0)+(VLOOKUP($F2283,'(참고)타워 스텟 가치'!$B$2:$L$6,H$2,0)*$E2283)</f>
        <v>4642.3125000000382</v>
      </c>
      <c r="I2283">
        <f>VLOOKUP($F2283,'(참고)타워 스텟 가치'!$B$2:$L$6,I$2,0)+(VLOOKUP($F2283,'(참고)타워 스텟 가치'!$B$2:$L$6,I$2,0)*$E2283)</f>
        <v>928.46250000000771</v>
      </c>
      <c r="J2283">
        <f>VLOOKUP($F2283,'(참고)타워 스텟 가치'!$B$2:$L$6,J$2,0)+(VLOOKUP($F2283,'(참고)타워 스텟 가치'!$B$2:$L$6,J$2,0)*$E2283)</f>
        <v>917000.00000000757</v>
      </c>
      <c r="K2283">
        <f>VLOOKUP($F2283,'(참고)타워 스텟 가치'!$B$2:$L$6,K$2,0)+(VLOOKUP($F2283,'(참고)타워 스텟 가치'!$B$2:$L$6,K$2,0)*$E2283)</f>
        <v>18569.250000000153</v>
      </c>
      <c r="L2283">
        <f>VLOOKUP($F2283,'(참고)타워 스텟 가치'!$B$2:$L$6,L$2,0)+(VLOOKUP($F2283,'(참고)타워 스텟 가치'!$B$2:$L$6,L$2,0)*$E2283)</f>
        <v>309.48750000000257</v>
      </c>
      <c r="M2283">
        <f>VLOOKUP($F2283,'(참고)타워 스텟 가치'!$B$2:$L$6,M$2,0)+(VLOOKUP($F2283,'(참고)타워 스텟 가치'!$B$2:$L$6,M$2,0)*$E2283)</f>
        <v>55.020000000000451</v>
      </c>
      <c r="N2283">
        <f>VLOOKUP($F2283,'(참고)타워 스텟 가치'!$B$2:$L$6,N$2,0)+(VLOOKUP($F2283,'(참고)타워 스텟 가치'!$B$2:$L$6,N$2,0)*$E2283)</f>
        <v>0</v>
      </c>
      <c r="O2283">
        <f>VLOOKUP($F2283,'(참고)타워 스텟 가치'!$B$2:$L$6,O$2,0)+(VLOOKUP($F2283,'(참고)타워 스텟 가치'!$B$2:$L$6,O$2,0)*$E2283)</f>
        <v>0</v>
      </c>
      <c r="P2283">
        <f>VLOOKUP($F2283,'(참고)타워 스텟 가치'!$B$2:$L$6,P$2,0)+(VLOOKUP($F2283,'(참고)타워 스텟 가치'!$B$2:$L$6,P$2,0)*$E2283)</f>
        <v>183.40000000000151</v>
      </c>
      <c r="Q2283">
        <f>SUM('스테이지별 몬스터 스텟'!H2283*'(참고)타워 스텟 가치'!$Q$17,'스테이지별 몬스터 스텟'!I2283*'(참고)타워 스텟 가치'!$R$17,'스테이지별 몬스터 스텟'!J2283*'(참고)타워 스텟 가치'!$S$17,'스테이지별 몬스터 스텟'!K2283*'(참고)타워 스텟 가치'!$T$17,'스테이지별 몬스터 스텟'!L2283*'(참고)타워 스텟 가치'!$U$17,'스테이지별 몬스터 스텟'!M2283*'(참고)타워 스텟 가치'!$V$17,'스테이지별 몬스터 스텟'!N2283*'(참고)타워 스텟 가치'!$W$17,'스테이지별 몬스터 스텟'!O2283*'(참고)타워 스텟 가치'!$X$17,'스테이지별 몬스터 스텟'!P2283*'(참고)타워 스텟 가치'!$Y$17)</f>
        <v>1424356.6137500119</v>
      </c>
      <c r="R2283">
        <v>1</v>
      </c>
      <c r="S2283">
        <f>VLOOKUP($F2283,'(참고)타워 스텟 가치'!$B$7:$L$11,S$2,0)+(VLOOKUP($F2283,'(참고)타워 스텟 가치'!$B$7:$L$11,S$2,0)*$E2283)</f>
        <v>1547.4375000000127</v>
      </c>
      <c r="T2283">
        <f>VLOOKUP($F2283,'(참고)타워 스텟 가치'!$B$7:$L$11,T$2,0)+(VLOOKUP($F2283,'(참고)타워 스텟 가치'!$B$7:$L$11,T$2,0)*$E2283)</f>
        <v>2785.387500000023</v>
      </c>
      <c r="U2283">
        <f>VLOOKUP($F2283,'(참고)타워 스텟 가치'!$B$7:$L$11,U$2,0)+(VLOOKUP($F2283,'(참고)타워 스텟 가치'!$B$7:$L$11,U$2,0)*$E2283)</f>
        <v>917000.00000000757</v>
      </c>
      <c r="V2283">
        <f>VLOOKUP($F2283,'(참고)타워 스텟 가치'!$B$7:$L$11,V$2,0)+(VLOOKUP($F2283,'(참고)타워 스텟 가치'!$B$7:$L$11,V$2,0)*$E2283)</f>
        <v>18569.250000000153</v>
      </c>
      <c r="W2283">
        <f>VLOOKUP($F2283,'(참고)타워 스텟 가치'!$B$7:$L$11,W$2,0)+(VLOOKUP($F2283,'(참고)타워 스텟 가치'!$B$7:$L$11,W$2,0)*$E2283)</f>
        <v>309.48750000000257</v>
      </c>
      <c r="X2283">
        <f>VLOOKUP($F2283,'(참고)타워 스텟 가치'!$B$7:$L$11,X$2,0)+(VLOOKUP($F2283,'(참고)타워 스텟 가치'!$B$7:$L$11,X$2,0)*$E2283)</f>
        <v>55.020000000000451</v>
      </c>
      <c r="Y2283">
        <f>VLOOKUP($F2283,'(참고)타워 스텟 가치'!$B$7:$L$11,Y$2,0)+(VLOOKUP($F2283,'(참고)타워 스텟 가치'!$B$7:$L$11,Y$2,0)*$E2283)</f>
        <v>0</v>
      </c>
      <c r="Z2283">
        <f>VLOOKUP($F2283,'(참고)타워 스텟 가치'!$B$7:$L$11,Z$2,0)+(VLOOKUP($F2283,'(참고)타워 스텟 가치'!$B$7:$L$11,Z$2,0)*$E2283)</f>
        <v>0</v>
      </c>
      <c r="AA2283">
        <f>VLOOKUP($F2283,'(참고)타워 스텟 가치'!$B$7:$L$11,AA$2,0)+(VLOOKUP($F2283,'(참고)타워 스텟 가치'!$B$7:$L$11,AA$2,0)*$E2283)</f>
        <v>183.40000000000151</v>
      </c>
      <c r="AB2283">
        <f>SUM('스테이지별 몬스터 스텟'!S2283*'(참고)타워 스텟 가치'!$Q$17,'스테이지별 몬스터 스텟'!T2283*'(참고)타워 스텟 가치'!$R$17,'스테이지별 몬스터 스텟'!U2283*'(참고)타워 스텟 가치'!$S$17,'스테이지별 몬스터 스텟'!V2283*'(참고)타워 스텟 가치'!$T$17,'스테이지별 몬스터 스텟'!W2283*'(참고)타워 스텟 가치'!$U$17,'스테이지별 몬스터 스텟'!X2283*'(참고)타워 스텟 가치'!$V$17,'스테이지별 몬스터 스텟'!Y2283*'(참고)타워 스텟 가치'!$W$17,'스테이지별 몬스터 스텟'!Z2283*'(참고)타워 스텟 가치'!$X$17,'스테이지별 몬스터 스텟'!AA2283*'(참고)타워 스텟 가치'!$Y$17)</f>
        <v>1420952.2512500118</v>
      </c>
      <c r="AC2283">
        <v>2</v>
      </c>
      <c r="AD2283">
        <f>VLOOKUP($F2283,'(참고)타워 스텟 가치'!$B$12:$L$16,AD$2,0)+(VLOOKUP($F2283,'(참고)타워 스텟 가치'!$B$12:$L$16,AD$2,0)*$E2283)</f>
        <v>1547.4375000000127</v>
      </c>
      <c r="AE2283">
        <f>VLOOKUP($F2283,'(참고)타워 스텟 가치'!$B$12:$L$16,AE$2,0)+(VLOOKUP($F2283,'(참고)타워 스텟 가치'!$B$12:$L$16,AE$2,0)*$E2283)</f>
        <v>1856.9250000000154</v>
      </c>
      <c r="AF2283">
        <f>VLOOKUP($F2283,'(참고)타워 스텟 가치'!$B$12:$L$16,AF$2,0)+(VLOOKUP($F2283,'(참고)타워 스텟 가치'!$B$12:$L$16,AF$2,0)*$E2283)</f>
        <v>917000.00000000757</v>
      </c>
      <c r="AG2283">
        <f>VLOOKUP($F2283,'(참고)타워 스텟 가치'!$B$12:$L$16,AG$2,0)+(VLOOKUP($F2283,'(참고)타워 스텟 가치'!$B$12:$L$16,AG$2,0)*$E2283)</f>
        <v>9284.6250000000764</v>
      </c>
      <c r="AH2283">
        <f>VLOOKUP($F2283,'(참고)타워 스텟 가치'!$B$12:$L$16,AH$2,0)+(VLOOKUP($F2283,'(참고)타워 스텟 가치'!$B$12:$L$16,AH$2,0)*$E2283)</f>
        <v>309.48750000000257</v>
      </c>
      <c r="AI2283">
        <f>VLOOKUP($F2283,'(참고)타워 스텟 가치'!$B$12:$L$16,AI$2,0)+(VLOOKUP($F2283,'(참고)타워 스텟 가치'!$B$12:$L$16,AI$2,0)*$E2283)</f>
        <v>55.020000000000451</v>
      </c>
      <c r="AJ2283">
        <f>VLOOKUP($F2283,'(참고)타워 스텟 가치'!$B$12:$L$16,AJ$2,0)+(VLOOKUP($F2283,'(참고)타워 스텟 가치'!$B$12:$L$16,AJ$2,0)*$E2283)</f>
        <v>0</v>
      </c>
      <c r="AK2283">
        <f>VLOOKUP($F2283,'(참고)타워 스텟 가치'!$B$12:$L$16,AK$2,0)+(VLOOKUP($F2283,'(참고)타워 스텟 가치'!$B$12:$L$16,AK$2,0)*$E2283)</f>
        <v>0</v>
      </c>
      <c r="AL2283">
        <f>VLOOKUP($F2283,'(참고)타워 스텟 가치'!$B$12:$L$16,AL$2,0)+(VLOOKUP($F2283,'(참고)타워 스텟 가치'!$B$12:$L$16,AL$2,0)*$E2283)</f>
        <v>366.80000000000302</v>
      </c>
      <c r="AM2283">
        <f>SUM('스테이지별 몬스터 스텟'!AD2283*'(참고)타워 스텟 가치'!$Q$17,'스테이지별 몬스터 스텟'!AE2283*'(참고)타워 스텟 가치'!$R$17,'스테이지별 몬스터 스텟'!AF2283*'(참고)타워 스텟 가치'!$S$17,'스테이지별 몬스터 스텟'!AG2283*'(참고)타워 스텟 가치'!$T$17,'스테이지별 몬스터 스텟'!AH2283*'(참고)타워 스텟 가치'!$U$17,'스테이지별 몬스터 스텟'!AI2283*'(참고)타워 스텟 가치'!$V$17,'스테이지별 몬스터 스텟'!AJ2283*'(참고)타워 스텟 가치'!$W$17,'스테이지별 몬스터 스텟'!AK2283*'(참고)타워 스텟 가치'!$X$17,'스테이지별 몬스터 스텟'!AL2283*'(참고)타워 스텟 가치'!$Y$17)</f>
        <v>1401357.1075000118</v>
      </c>
      <c r="AN2283">
        <v>3</v>
      </c>
    </row>
    <row r="2284" spans="3:40" x14ac:dyDescent="0.3">
      <c r="C2284">
        <v>5</v>
      </c>
      <c r="D2284">
        <f t="shared" si="107"/>
        <v>456</v>
      </c>
      <c r="E2284" s="52">
        <f>VLOOKUP(D2284,'스테이지별 난이도 설정'!B:C,2,0)</f>
        <v>182.40000000000151</v>
      </c>
      <c r="F2284" t="str">
        <f t="shared" si="108"/>
        <v>스페셜</v>
      </c>
      <c r="G2284">
        <f t="shared" si="106"/>
        <v>6</v>
      </c>
      <c r="H2284">
        <f>VLOOKUP($F2284,'(참고)타워 스텟 가치'!$B$2:$L$6,H$2,0)+(VLOOKUP($F2284,'(참고)타워 스텟 가치'!$B$2:$L$6,H$2,0)*$E2284)</f>
        <v>6963.4687500000573</v>
      </c>
      <c r="I2284">
        <f>VLOOKUP($F2284,'(참고)타워 스텟 가치'!$B$2:$L$6,I$2,0)+(VLOOKUP($F2284,'(참고)타워 스텟 가치'!$B$2:$L$6,I$2,0)*$E2284)</f>
        <v>1392.6937500000115</v>
      </c>
      <c r="J2284">
        <f>VLOOKUP($F2284,'(참고)타워 스텟 가치'!$B$2:$L$6,J$2,0)+(VLOOKUP($F2284,'(참고)타워 스텟 가치'!$B$2:$L$6,J$2,0)*$E2284)</f>
        <v>917000.00000000757</v>
      </c>
      <c r="K2284">
        <f>VLOOKUP($F2284,'(참고)타워 스텟 가치'!$B$2:$L$6,K$2,0)+(VLOOKUP($F2284,'(참고)타워 스텟 가치'!$B$2:$L$6,K$2,0)*$E2284)</f>
        <v>27853.875000000229</v>
      </c>
      <c r="L2284">
        <f>VLOOKUP($F2284,'(참고)타워 스텟 가치'!$B$2:$L$6,L$2,0)+(VLOOKUP($F2284,'(참고)타워 스텟 가치'!$B$2:$L$6,L$2,0)*$E2284)</f>
        <v>464.23125000000385</v>
      </c>
      <c r="M2284">
        <f>VLOOKUP($F2284,'(참고)타워 스텟 가치'!$B$2:$L$6,M$2,0)+(VLOOKUP($F2284,'(참고)타워 스텟 가치'!$B$2:$L$6,M$2,0)*$E2284)</f>
        <v>55.020000000000451</v>
      </c>
      <c r="N2284">
        <f>VLOOKUP($F2284,'(참고)타워 스텟 가치'!$B$2:$L$6,N$2,0)+(VLOOKUP($F2284,'(참고)타워 스텟 가치'!$B$2:$L$6,N$2,0)*$E2284)</f>
        <v>0</v>
      </c>
      <c r="O2284">
        <f>VLOOKUP($F2284,'(참고)타워 스텟 가치'!$B$2:$L$6,O$2,0)+(VLOOKUP($F2284,'(참고)타워 스텟 가치'!$B$2:$L$6,O$2,0)*$E2284)</f>
        <v>0</v>
      </c>
      <c r="P2284">
        <f>VLOOKUP($F2284,'(참고)타워 스텟 가치'!$B$2:$L$6,P$2,0)+(VLOOKUP($F2284,'(참고)타워 스텟 가치'!$B$2:$L$6,P$2,0)*$E2284)</f>
        <v>183.40000000000151</v>
      </c>
      <c r="Q2284">
        <f>SUM('스테이지별 몬스터 스텟'!H2284*'(참고)타워 스텟 가치'!$Q$17,'스테이지별 몬스터 스텟'!I2284*'(참고)타워 스텟 가치'!$R$17,'스테이지별 몬스터 스텟'!J2284*'(참고)타워 스텟 가치'!$S$17,'스테이지별 몬스터 스텟'!K2284*'(참고)타워 스텟 가치'!$T$17,'스테이지별 몬스터 스텟'!L2284*'(참고)타워 스텟 가치'!$U$17,'스테이지별 몬스터 스텟'!M2284*'(참고)타워 스텟 가치'!$V$17,'스테이지별 몬스터 스텟'!N2284*'(참고)타워 스텟 가치'!$W$17,'스테이지별 몬스터 스텟'!O2284*'(참고)타워 스텟 가치'!$X$17,'스테이지별 몬스터 스텟'!P2284*'(참고)타워 스텟 가치'!$Y$17)</f>
        <v>1448574.010625012</v>
      </c>
      <c r="R2284">
        <v>1</v>
      </c>
      <c r="S2284">
        <f>VLOOKUP($F2284,'(참고)타워 스텟 가치'!$B$7:$L$11,S$2,0)+(VLOOKUP($F2284,'(참고)타워 스텟 가치'!$B$7:$L$11,S$2,0)*$E2284)</f>
        <v>2321.1562500000191</v>
      </c>
      <c r="T2284">
        <f>VLOOKUP($F2284,'(참고)타워 스텟 가치'!$B$7:$L$11,T$2,0)+(VLOOKUP($F2284,'(참고)타워 스텟 가치'!$B$7:$L$11,T$2,0)*$E2284)</f>
        <v>4178.0812500000347</v>
      </c>
      <c r="U2284">
        <f>VLOOKUP($F2284,'(참고)타워 스텟 가치'!$B$7:$L$11,U$2,0)+(VLOOKUP($F2284,'(참고)타워 스텟 가치'!$B$7:$L$11,U$2,0)*$E2284)</f>
        <v>917000.00000000757</v>
      </c>
      <c r="V2284">
        <f>VLOOKUP($F2284,'(참고)타워 스텟 가치'!$B$7:$L$11,V$2,0)+(VLOOKUP($F2284,'(참고)타워 스텟 가치'!$B$7:$L$11,V$2,0)*$E2284)</f>
        <v>27853.875000000229</v>
      </c>
      <c r="W2284">
        <f>VLOOKUP($F2284,'(참고)타워 스텟 가치'!$B$7:$L$11,W$2,0)+(VLOOKUP($F2284,'(참고)타워 스텟 가치'!$B$7:$L$11,W$2,0)*$E2284)</f>
        <v>464.23125000000385</v>
      </c>
      <c r="X2284">
        <f>VLOOKUP($F2284,'(참고)타워 스텟 가치'!$B$7:$L$11,X$2,0)+(VLOOKUP($F2284,'(참고)타워 스텟 가치'!$B$7:$L$11,X$2,0)*$E2284)</f>
        <v>55.020000000000451</v>
      </c>
      <c r="Y2284">
        <f>VLOOKUP($F2284,'(참고)타워 스텟 가치'!$B$7:$L$11,Y$2,0)+(VLOOKUP($F2284,'(참고)타워 스텟 가치'!$B$7:$L$11,Y$2,0)*$E2284)</f>
        <v>0</v>
      </c>
      <c r="Z2284">
        <f>VLOOKUP($F2284,'(참고)타워 스텟 가치'!$B$7:$L$11,Z$2,0)+(VLOOKUP($F2284,'(참고)타워 스텟 가치'!$B$7:$L$11,Z$2,0)*$E2284)</f>
        <v>0</v>
      </c>
      <c r="AA2284">
        <f>VLOOKUP($F2284,'(참고)타워 스텟 가치'!$B$7:$L$11,AA$2,0)+(VLOOKUP($F2284,'(참고)타워 스텟 가치'!$B$7:$L$11,AA$2,0)*$E2284)</f>
        <v>183.40000000000151</v>
      </c>
      <c r="AB2284">
        <f>SUM('스테이지별 몬스터 스텟'!S2284*'(참고)타워 스텟 가치'!$Q$17,'스테이지별 몬스터 스텟'!T2284*'(참고)타워 스텟 가치'!$R$17,'스테이지별 몬스터 스텟'!U2284*'(참고)타워 스텟 가치'!$S$17,'스테이지별 몬스터 스텟'!V2284*'(참고)타워 스텟 가치'!$T$17,'스테이지별 몬스터 스텟'!W2284*'(참고)타워 스텟 가치'!$U$17,'스테이지별 몬스터 스텟'!X2284*'(참고)타워 스텟 가치'!$V$17,'스테이지별 몬스터 스텟'!Y2284*'(참고)타워 스텟 가치'!$W$17,'스테이지별 몬스터 스텟'!Z2284*'(참고)타워 스텟 가치'!$X$17,'스테이지별 몬스터 스텟'!AA2284*'(참고)타워 스텟 가치'!$Y$17)</f>
        <v>1443467.466875012</v>
      </c>
      <c r="AC2284">
        <v>2</v>
      </c>
      <c r="AD2284">
        <f>VLOOKUP($F2284,'(참고)타워 스텟 가치'!$B$12:$L$16,AD$2,0)+(VLOOKUP($F2284,'(참고)타워 스텟 가치'!$B$12:$L$16,AD$2,0)*$E2284)</f>
        <v>2321.1562500000191</v>
      </c>
      <c r="AE2284">
        <f>VLOOKUP($F2284,'(참고)타워 스텟 가치'!$B$12:$L$16,AE$2,0)+(VLOOKUP($F2284,'(참고)타워 스텟 가치'!$B$12:$L$16,AE$2,0)*$E2284)</f>
        <v>2785.387500000023</v>
      </c>
      <c r="AF2284">
        <f>VLOOKUP($F2284,'(참고)타워 스텟 가치'!$B$12:$L$16,AF$2,0)+(VLOOKUP($F2284,'(참고)타워 스텟 가치'!$B$12:$L$16,AF$2,0)*$E2284)</f>
        <v>917000.00000000757</v>
      </c>
      <c r="AG2284">
        <f>VLOOKUP($F2284,'(참고)타워 스텟 가치'!$B$12:$L$16,AG$2,0)+(VLOOKUP($F2284,'(참고)타워 스텟 가치'!$B$12:$L$16,AG$2,0)*$E2284)</f>
        <v>13926.937500000115</v>
      </c>
      <c r="AH2284">
        <f>VLOOKUP($F2284,'(참고)타워 스텟 가치'!$B$12:$L$16,AH$2,0)+(VLOOKUP($F2284,'(참고)타워 스텟 가치'!$B$12:$L$16,AH$2,0)*$E2284)</f>
        <v>464.23125000000385</v>
      </c>
      <c r="AI2284">
        <f>VLOOKUP($F2284,'(참고)타워 스텟 가치'!$B$12:$L$16,AI$2,0)+(VLOOKUP($F2284,'(참고)타워 스텟 가치'!$B$12:$L$16,AI$2,0)*$E2284)</f>
        <v>55.020000000000451</v>
      </c>
      <c r="AJ2284">
        <f>VLOOKUP($F2284,'(참고)타워 스텟 가치'!$B$12:$L$16,AJ$2,0)+(VLOOKUP($F2284,'(참고)타워 스텟 가치'!$B$12:$L$16,AJ$2,0)*$E2284)</f>
        <v>0</v>
      </c>
      <c r="AK2284">
        <f>VLOOKUP($F2284,'(참고)타워 스텟 가치'!$B$12:$L$16,AK$2,0)+(VLOOKUP($F2284,'(참고)타워 스텟 가치'!$B$12:$L$16,AK$2,0)*$E2284)</f>
        <v>0</v>
      </c>
      <c r="AL2284">
        <f>VLOOKUP($F2284,'(참고)타워 스텟 가치'!$B$12:$L$16,AL$2,0)+(VLOOKUP($F2284,'(참고)타워 스텟 가치'!$B$12:$L$16,AL$2,0)*$E2284)</f>
        <v>366.80000000000302</v>
      </c>
      <c r="AM2284">
        <f>SUM('스테이지별 몬스터 스텟'!AD2284*'(참고)타워 스텟 가치'!$Q$17,'스테이지별 몬스터 스텟'!AE2284*'(참고)타워 스텟 가치'!$R$17,'스테이지별 몬스터 스텟'!AF2284*'(참고)타워 스텟 가치'!$S$17,'스테이지별 몬스터 스텟'!AG2284*'(참고)타워 스텟 가치'!$T$17,'스테이지별 몬스터 스텟'!AH2284*'(참고)타워 스텟 가치'!$U$17,'스테이지별 몬스터 스텟'!AI2284*'(참고)타워 스텟 가치'!$V$17,'스테이지별 몬스터 스텟'!AJ2284*'(참고)타워 스텟 가치'!$W$17,'스테이지별 몬스터 스텟'!AK2284*'(참고)타워 스텟 가치'!$X$17,'스테이지별 몬스터 스텟'!AL2284*'(참고)타워 스텟 가치'!$Y$17)</f>
        <v>1413891.3512500117</v>
      </c>
      <c r="AN2284">
        <v>3</v>
      </c>
    </row>
    <row r="2285" spans="3:40" x14ac:dyDescent="0.3">
      <c r="C2285">
        <v>1</v>
      </c>
      <c r="D2285">
        <f t="shared" si="107"/>
        <v>457</v>
      </c>
      <c r="E2285" s="52">
        <f>VLOOKUP(D2285,'스테이지별 난이도 설정'!B:C,2,0)</f>
        <v>182.80000000000152</v>
      </c>
      <c r="F2285" t="str">
        <f t="shared" si="108"/>
        <v>일반</v>
      </c>
      <c r="G2285">
        <f t="shared" si="106"/>
        <v>6</v>
      </c>
      <c r="H2285">
        <f>VLOOKUP($F2285,'(참고)타워 스텟 가치'!$B$2:$L$6,H$2,0)+(VLOOKUP($F2285,'(참고)타워 스텟 가치'!$B$2:$L$6,H$2,0)*$E2285)</f>
        <v>1378.5000000000114</v>
      </c>
      <c r="I2285">
        <f>VLOOKUP($F2285,'(참고)타워 스텟 가치'!$B$2:$L$6,I$2,0)+(VLOOKUP($F2285,'(참고)타워 스텟 가치'!$B$2:$L$6,I$2,0)*$E2285)</f>
        <v>275.70000000000226</v>
      </c>
      <c r="J2285">
        <f>VLOOKUP($F2285,'(참고)타워 스텟 가치'!$B$2:$L$6,J$2,0)+(VLOOKUP($F2285,'(참고)타워 스텟 가치'!$B$2:$L$6,J$2,0)*$E2285)</f>
        <v>919000.00000000757</v>
      </c>
      <c r="K2285">
        <f>VLOOKUP($F2285,'(참고)타워 스텟 가치'!$B$2:$L$6,K$2,0)+(VLOOKUP($F2285,'(참고)타워 스텟 가치'!$B$2:$L$6,K$2,0)*$E2285)</f>
        <v>5514.0000000000455</v>
      </c>
      <c r="L2285">
        <f>VLOOKUP($F2285,'(참고)타워 스텟 가치'!$B$2:$L$6,L$2,0)+(VLOOKUP($F2285,'(참고)타워 스텟 가치'!$B$2:$L$6,L$2,0)*$E2285)</f>
        <v>91.900000000000759</v>
      </c>
      <c r="M2285">
        <f>VLOOKUP($F2285,'(참고)타워 스텟 가치'!$B$2:$L$6,M$2,0)+(VLOOKUP($F2285,'(참고)타워 스텟 가치'!$B$2:$L$6,M$2,0)*$E2285)</f>
        <v>55.140000000000448</v>
      </c>
      <c r="N2285">
        <f>VLOOKUP($F2285,'(참고)타워 스텟 가치'!$B$2:$L$6,N$2,0)+(VLOOKUP($F2285,'(참고)타워 스텟 가치'!$B$2:$L$6,N$2,0)*$E2285)</f>
        <v>0</v>
      </c>
      <c r="O2285">
        <f>VLOOKUP($F2285,'(참고)타워 스텟 가치'!$B$2:$L$6,O$2,0)+(VLOOKUP($F2285,'(참고)타워 스텟 가치'!$B$2:$L$6,O$2,0)*$E2285)</f>
        <v>0</v>
      </c>
      <c r="P2285">
        <f>VLOOKUP($F2285,'(참고)타워 스텟 가치'!$B$2:$L$6,P$2,0)+(VLOOKUP($F2285,'(참고)타워 스텟 가치'!$B$2:$L$6,P$2,0)*$E2285)</f>
        <v>128.66000000000105</v>
      </c>
      <c r="Q2285">
        <f>SUM('스테이지별 몬스터 스텟'!H2285*'(참고)타워 스텟 가치'!$Q$17,'스테이지별 몬스터 스텟'!I2285*'(참고)타워 스텟 가치'!$R$17,'스테이지별 몬스터 스텟'!J2285*'(참고)타워 스텟 가치'!$S$17,'스테이지별 몬스터 스텟'!K2285*'(참고)타워 스텟 가치'!$T$17,'스테이지별 몬스터 스텟'!L2285*'(참고)타워 스텟 가치'!$U$17,'스테이지별 몬스터 스텟'!M2285*'(참고)타워 스텟 가치'!$V$17,'스테이지별 몬스터 스텟'!N2285*'(참고)타워 스텟 가치'!$W$17,'스테이지별 몬스터 스텟'!O2285*'(참고)타워 스텟 가치'!$X$17,'스테이지별 몬스터 스텟'!P2285*'(참고)타워 스텟 가치'!$Y$17)</f>
        <v>1393194.8100000115</v>
      </c>
      <c r="R2285">
        <v>1</v>
      </c>
      <c r="S2285">
        <f>VLOOKUP($F2285,'(참고)타워 스텟 가치'!$B$7:$L$11,S$2,0)+(VLOOKUP($F2285,'(참고)타워 스텟 가치'!$B$7:$L$11,S$2,0)*$E2285)</f>
        <v>459.50000000000381</v>
      </c>
      <c r="T2285">
        <f>VLOOKUP($F2285,'(참고)타워 스텟 가치'!$B$7:$L$11,T$2,0)+(VLOOKUP($F2285,'(참고)타워 스텟 가치'!$B$7:$L$11,T$2,0)*$E2285)</f>
        <v>827.10000000000684</v>
      </c>
      <c r="U2285">
        <f>VLOOKUP($F2285,'(참고)타워 스텟 가치'!$B$7:$L$11,U$2,0)+(VLOOKUP($F2285,'(참고)타워 스텟 가치'!$B$7:$L$11,U$2,0)*$E2285)</f>
        <v>919000.00000000757</v>
      </c>
      <c r="V2285">
        <f>VLOOKUP($F2285,'(참고)타워 스텟 가치'!$B$7:$L$11,V$2,0)+(VLOOKUP($F2285,'(참고)타워 스텟 가치'!$B$7:$L$11,V$2,0)*$E2285)</f>
        <v>5514.0000000000455</v>
      </c>
      <c r="W2285">
        <f>VLOOKUP($F2285,'(참고)타워 스텟 가치'!$B$7:$L$11,W$2,0)+(VLOOKUP($F2285,'(참고)타워 스텟 가치'!$B$7:$L$11,W$2,0)*$E2285)</f>
        <v>91.900000000000759</v>
      </c>
      <c r="X2285">
        <f>VLOOKUP($F2285,'(참고)타워 스텟 가치'!$B$7:$L$11,X$2,0)+(VLOOKUP($F2285,'(참고)타워 스텟 가치'!$B$7:$L$11,X$2,0)*$E2285)</f>
        <v>55.140000000000448</v>
      </c>
      <c r="Y2285">
        <f>VLOOKUP($F2285,'(참고)타워 스텟 가치'!$B$7:$L$11,Y$2,0)+(VLOOKUP($F2285,'(참고)타워 스텟 가치'!$B$7:$L$11,Y$2,0)*$E2285)</f>
        <v>0</v>
      </c>
      <c r="Z2285">
        <f>VLOOKUP($F2285,'(참고)타워 스텟 가치'!$B$7:$L$11,Z$2,0)+(VLOOKUP($F2285,'(참고)타워 스텟 가치'!$B$7:$L$11,Z$2,0)*$E2285)</f>
        <v>0</v>
      </c>
      <c r="AA2285">
        <f>VLOOKUP($F2285,'(참고)타워 스텟 가치'!$B$7:$L$11,AA$2,0)+(VLOOKUP($F2285,'(참고)타워 스텟 가치'!$B$7:$L$11,AA$2,0)*$E2285)</f>
        <v>128.66000000000105</v>
      </c>
      <c r="AB2285">
        <f>SUM('스테이지별 몬스터 스텟'!S2285*'(참고)타워 스텟 가치'!$Q$17,'스테이지별 몬스터 스텟'!T2285*'(참고)타워 스텟 가치'!$R$17,'스테이지별 몬스터 스텟'!U2285*'(참고)타워 스텟 가치'!$S$17,'스테이지별 몬스터 스텟'!V2285*'(참고)타워 스텟 가치'!$T$17,'스테이지별 몬스터 스텟'!W2285*'(참고)타워 스텟 가치'!$U$17,'스테이지별 몬스터 스텟'!X2285*'(참고)타워 스텟 가치'!$V$17,'스테이지별 몬스터 스텟'!Y2285*'(참고)타워 스텟 가치'!$W$17,'스테이지별 몬스터 스텟'!Z2285*'(참고)타워 스텟 가치'!$X$17,'스테이지별 몬스터 스텟'!AA2285*'(참고)타워 스텟 가치'!$Y$17)</f>
        <v>1392183.9100000113</v>
      </c>
      <c r="AC2285">
        <v>2</v>
      </c>
      <c r="AD2285">
        <f>VLOOKUP($F2285,'(참고)타워 스텟 가치'!$B$12:$L$16,AD$2,0)+(VLOOKUP($F2285,'(참고)타워 스텟 가치'!$B$12:$L$16,AD$2,0)*$E2285)</f>
        <v>459.50000000000381</v>
      </c>
      <c r="AE2285">
        <f>VLOOKUP($F2285,'(참고)타워 스텟 가치'!$B$12:$L$16,AE$2,0)+(VLOOKUP($F2285,'(참고)타워 스텟 가치'!$B$12:$L$16,AE$2,0)*$E2285)</f>
        <v>551.40000000000452</v>
      </c>
      <c r="AF2285">
        <f>VLOOKUP($F2285,'(참고)타워 스텟 가치'!$B$12:$L$16,AF$2,0)+(VLOOKUP($F2285,'(참고)타워 스텟 가치'!$B$12:$L$16,AF$2,0)*$E2285)</f>
        <v>919000.00000000757</v>
      </c>
      <c r="AG2285">
        <f>VLOOKUP($F2285,'(참고)타워 스텟 가치'!$B$12:$L$16,AG$2,0)+(VLOOKUP($F2285,'(참고)타워 스텟 가치'!$B$12:$L$16,AG$2,0)*$E2285)</f>
        <v>2757.0000000000227</v>
      </c>
      <c r="AH2285">
        <f>VLOOKUP($F2285,'(참고)타워 스텟 가치'!$B$12:$L$16,AH$2,0)+(VLOOKUP($F2285,'(참고)타워 스텟 가치'!$B$12:$L$16,AH$2,0)*$E2285)</f>
        <v>91.900000000000759</v>
      </c>
      <c r="AI2285">
        <f>VLOOKUP($F2285,'(참고)타워 스텟 가치'!$B$12:$L$16,AI$2,0)+(VLOOKUP($F2285,'(참고)타워 스텟 가치'!$B$12:$L$16,AI$2,0)*$E2285)</f>
        <v>55.140000000000448</v>
      </c>
      <c r="AJ2285">
        <f>VLOOKUP($F2285,'(참고)타워 스텟 가치'!$B$12:$L$16,AJ$2,0)+(VLOOKUP($F2285,'(참고)타워 스텟 가치'!$B$12:$L$16,AJ$2,0)*$E2285)</f>
        <v>0</v>
      </c>
      <c r="AK2285">
        <f>VLOOKUP($F2285,'(참고)타워 스텟 가치'!$B$12:$L$16,AK$2,0)+(VLOOKUP($F2285,'(참고)타워 스텟 가치'!$B$12:$L$16,AK$2,0)*$E2285)</f>
        <v>0</v>
      </c>
      <c r="AL2285">
        <f>VLOOKUP($F2285,'(참고)타워 스텟 가치'!$B$12:$L$16,AL$2,0)+(VLOOKUP($F2285,'(참고)타워 스텟 가치'!$B$12:$L$16,AL$2,0)*$E2285)</f>
        <v>257.3200000000021</v>
      </c>
      <c r="AM2285">
        <f>SUM('스테이지별 몬스터 스텟'!AD2285*'(참고)타워 스텟 가치'!$Q$17,'스테이지별 몬스터 스텟'!AE2285*'(참고)타워 스텟 가치'!$R$17,'스테이지별 몬스터 스텟'!AF2285*'(참고)타워 스텟 가치'!$S$17,'스테이지별 몬스터 스텟'!AG2285*'(참고)타워 스텟 가치'!$T$17,'스테이지별 몬스터 스텟'!AH2285*'(참고)타워 스텟 가치'!$U$17,'스테이지별 몬스터 스텟'!AI2285*'(참고)타워 스텟 가치'!$V$17,'스테이지별 몬스터 스텟'!AJ2285*'(참고)타워 스텟 가치'!$W$17,'스테이지별 몬스터 스텟'!AK2285*'(참고)타워 스텟 가치'!$X$17,'스테이지별 몬스터 스텟'!AL2285*'(참고)타워 스텟 가치'!$Y$17)</f>
        <v>1386513.6800000113</v>
      </c>
      <c r="AN2285">
        <v>3</v>
      </c>
    </row>
    <row r="2286" spans="3:40" x14ac:dyDescent="0.3">
      <c r="C2286">
        <v>2</v>
      </c>
      <c r="D2286">
        <f t="shared" si="107"/>
        <v>457</v>
      </c>
      <c r="E2286" s="52">
        <f>VLOOKUP(D2286,'스테이지별 난이도 설정'!B:C,2,0)</f>
        <v>182.80000000000152</v>
      </c>
      <c r="F2286" t="str">
        <f t="shared" si="108"/>
        <v>레어</v>
      </c>
      <c r="G2286">
        <f t="shared" si="106"/>
        <v>6</v>
      </c>
      <c r="H2286">
        <f>VLOOKUP($F2286,'(참고)타워 스텟 가치'!$B$2:$L$6,H$2,0)+(VLOOKUP($F2286,'(참고)타워 스텟 가치'!$B$2:$L$6,H$2,0)*$E2286)</f>
        <v>2067.7500000000173</v>
      </c>
      <c r="I2286">
        <f>VLOOKUP($F2286,'(참고)타워 스텟 가치'!$B$2:$L$6,I$2,0)+(VLOOKUP($F2286,'(참고)타워 스텟 가치'!$B$2:$L$6,I$2,0)*$E2286)</f>
        <v>413.55000000000342</v>
      </c>
      <c r="J2286">
        <f>VLOOKUP($F2286,'(참고)타워 스텟 가치'!$B$2:$L$6,J$2,0)+(VLOOKUP($F2286,'(참고)타워 스텟 가치'!$B$2:$L$6,J$2,0)*$E2286)</f>
        <v>919000.00000000757</v>
      </c>
      <c r="K2286">
        <f>VLOOKUP($F2286,'(참고)타워 스텟 가치'!$B$2:$L$6,K$2,0)+(VLOOKUP($F2286,'(참고)타워 스텟 가치'!$B$2:$L$6,K$2,0)*$E2286)</f>
        <v>8271.0000000000691</v>
      </c>
      <c r="L2286">
        <f>VLOOKUP($F2286,'(참고)타워 스텟 가치'!$B$2:$L$6,L$2,0)+(VLOOKUP($F2286,'(참고)타워 스텟 가치'!$B$2:$L$6,L$2,0)*$E2286)</f>
        <v>137.85000000000113</v>
      </c>
      <c r="M2286">
        <f>VLOOKUP($F2286,'(참고)타워 스텟 가치'!$B$2:$L$6,M$2,0)+(VLOOKUP($F2286,'(참고)타워 스텟 가치'!$B$2:$L$6,M$2,0)*$E2286)</f>
        <v>55.140000000000448</v>
      </c>
      <c r="N2286">
        <f>VLOOKUP($F2286,'(참고)타워 스텟 가치'!$B$2:$L$6,N$2,0)+(VLOOKUP($F2286,'(참고)타워 스텟 가치'!$B$2:$L$6,N$2,0)*$E2286)</f>
        <v>0</v>
      </c>
      <c r="O2286">
        <f>VLOOKUP($F2286,'(참고)타워 스텟 가치'!$B$2:$L$6,O$2,0)+(VLOOKUP($F2286,'(참고)타워 스텟 가치'!$B$2:$L$6,O$2,0)*$E2286)</f>
        <v>0</v>
      </c>
      <c r="P2286">
        <f>VLOOKUP($F2286,'(참고)타워 스텟 가치'!$B$2:$L$6,P$2,0)+(VLOOKUP($F2286,'(참고)타워 스텟 가치'!$B$2:$L$6,P$2,0)*$E2286)</f>
        <v>128.66000000000105</v>
      </c>
      <c r="Q2286">
        <f>SUM('스테이지별 몬스터 스텟'!H2286*'(참고)타워 스텟 가치'!$Q$17,'스테이지별 몬스터 스텟'!I2286*'(참고)타워 스텟 가치'!$R$17,'스테이지별 몬스터 스텟'!J2286*'(참고)타워 스텟 가치'!$S$17,'스테이지별 몬스터 스텟'!K2286*'(참고)타워 스텟 가치'!$T$17,'스테이지별 몬스터 스텟'!L2286*'(참고)타워 스텟 가치'!$U$17,'스테이지별 몬스터 스텟'!M2286*'(참고)타워 스텟 가치'!$V$17,'스테이지별 몬스터 스텟'!N2286*'(참고)타워 스텟 가치'!$W$17,'스테이지별 몬스터 스텟'!O2286*'(참고)타워 스텟 가치'!$X$17,'스테이지별 몬스터 스텟'!P2286*'(참고)타워 스텟 가치'!$Y$17)</f>
        <v>1400385.9850000115</v>
      </c>
      <c r="R2286">
        <v>1</v>
      </c>
      <c r="S2286">
        <f>VLOOKUP($F2286,'(참고)타워 스텟 가치'!$B$7:$L$11,S$2,0)+(VLOOKUP($F2286,'(참고)타워 스텟 가치'!$B$7:$L$11,S$2,0)*$E2286)</f>
        <v>689.25000000000568</v>
      </c>
      <c r="T2286">
        <f>VLOOKUP($F2286,'(참고)타워 스텟 가치'!$B$7:$L$11,T$2,0)+(VLOOKUP($F2286,'(참고)타워 스텟 가치'!$B$7:$L$11,T$2,0)*$E2286)</f>
        <v>1240.6500000000103</v>
      </c>
      <c r="U2286">
        <f>VLOOKUP($F2286,'(참고)타워 스텟 가치'!$B$7:$L$11,U$2,0)+(VLOOKUP($F2286,'(참고)타워 스텟 가치'!$B$7:$L$11,U$2,0)*$E2286)</f>
        <v>919000.00000000757</v>
      </c>
      <c r="V2286">
        <f>VLOOKUP($F2286,'(참고)타워 스텟 가치'!$B$7:$L$11,V$2,0)+(VLOOKUP($F2286,'(참고)타워 스텟 가치'!$B$7:$L$11,V$2,0)*$E2286)</f>
        <v>8271.0000000000691</v>
      </c>
      <c r="W2286">
        <f>VLOOKUP($F2286,'(참고)타워 스텟 가치'!$B$7:$L$11,W$2,0)+(VLOOKUP($F2286,'(참고)타워 스텟 가치'!$B$7:$L$11,W$2,0)*$E2286)</f>
        <v>137.85000000000113</v>
      </c>
      <c r="X2286">
        <f>VLOOKUP($F2286,'(참고)타워 스텟 가치'!$B$7:$L$11,X$2,0)+(VLOOKUP($F2286,'(참고)타워 스텟 가치'!$B$7:$L$11,X$2,0)*$E2286)</f>
        <v>55.140000000000448</v>
      </c>
      <c r="Y2286">
        <f>VLOOKUP($F2286,'(참고)타워 스텟 가치'!$B$7:$L$11,Y$2,0)+(VLOOKUP($F2286,'(참고)타워 스텟 가치'!$B$7:$L$11,Y$2,0)*$E2286)</f>
        <v>0</v>
      </c>
      <c r="Z2286">
        <f>VLOOKUP($F2286,'(참고)타워 스텟 가치'!$B$7:$L$11,Z$2,0)+(VLOOKUP($F2286,'(참고)타워 스텟 가치'!$B$7:$L$11,Z$2,0)*$E2286)</f>
        <v>0</v>
      </c>
      <c r="AA2286">
        <f>VLOOKUP($F2286,'(참고)타워 스텟 가치'!$B$7:$L$11,AA$2,0)+(VLOOKUP($F2286,'(참고)타워 스텟 가치'!$B$7:$L$11,AA$2,0)*$E2286)</f>
        <v>128.66000000000105</v>
      </c>
      <c r="AB2286">
        <f>SUM('스테이지별 몬스터 스텟'!S2286*'(참고)타워 스텟 가치'!$Q$17,'스테이지별 몬스터 스텟'!T2286*'(참고)타워 스텟 가치'!$R$17,'스테이지별 몬스터 스텟'!U2286*'(참고)타워 스텟 가치'!$S$17,'스테이지별 몬스터 스텟'!V2286*'(참고)타워 스텟 가치'!$T$17,'스테이지별 몬스터 스텟'!W2286*'(참고)타워 스텟 가치'!$U$17,'스테이지별 몬스터 스텟'!X2286*'(참고)타워 스텟 가치'!$V$17,'스테이지별 몬스터 스텟'!Y2286*'(참고)타워 스텟 가치'!$W$17,'스테이지별 몬스터 스텟'!Z2286*'(참고)타워 스텟 가치'!$X$17,'스테이지별 몬스터 스텟'!AA2286*'(참고)타워 스텟 가치'!$Y$17)</f>
        <v>1398869.6350000117</v>
      </c>
      <c r="AC2286">
        <v>2</v>
      </c>
      <c r="AD2286">
        <f>VLOOKUP($F2286,'(참고)타워 스텟 가치'!$B$12:$L$16,AD$2,0)+(VLOOKUP($F2286,'(참고)타워 스텟 가치'!$B$12:$L$16,AD$2,0)*$E2286)</f>
        <v>689.25000000000568</v>
      </c>
      <c r="AE2286">
        <f>VLOOKUP($F2286,'(참고)타워 스텟 가치'!$B$12:$L$16,AE$2,0)+(VLOOKUP($F2286,'(참고)타워 스텟 가치'!$B$12:$L$16,AE$2,0)*$E2286)</f>
        <v>827.10000000000684</v>
      </c>
      <c r="AF2286">
        <f>VLOOKUP($F2286,'(참고)타워 스텟 가치'!$B$12:$L$16,AF$2,0)+(VLOOKUP($F2286,'(참고)타워 스텟 가치'!$B$12:$L$16,AF$2,0)*$E2286)</f>
        <v>919000.00000000757</v>
      </c>
      <c r="AG2286">
        <f>VLOOKUP($F2286,'(참고)타워 스텟 가치'!$B$12:$L$16,AG$2,0)+(VLOOKUP($F2286,'(참고)타워 스텟 가치'!$B$12:$L$16,AG$2,0)*$E2286)</f>
        <v>4135.5000000000346</v>
      </c>
      <c r="AH2286">
        <f>VLOOKUP($F2286,'(참고)타워 스텟 가치'!$B$12:$L$16,AH$2,0)+(VLOOKUP($F2286,'(참고)타워 스텟 가치'!$B$12:$L$16,AH$2,0)*$E2286)</f>
        <v>137.85000000000113</v>
      </c>
      <c r="AI2286">
        <f>VLOOKUP($F2286,'(참고)타워 스텟 가치'!$B$12:$L$16,AI$2,0)+(VLOOKUP($F2286,'(참고)타워 스텟 가치'!$B$12:$L$16,AI$2,0)*$E2286)</f>
        <v>55.140000000000448</v>
      </c>
      <c r="AJ2286">
        <f>VLOOKUP($F2286,'(참고)타워 스텟 가치'!$B$12:$L$16,AJ$2,0)+(VLOOKUP($F2286,'(참고)타워 스텟 가치'!$B$12:$L$16,AJ$2,0)*$E2286)</f>
        <v>0</v>
      </c>
      <c r="AK2286">
        <f>VLOOKUP($F2286,'(참고)타워 스텟 가치'!$B$12:$L$16,AK$2,0)+(VLOOKUP($F2286,'(참고)타워 스텟 가치'!$B$12:$L$16,AK$2,0)*$E2286)</f>
        <v>0</v>
      </c>
      <c r="AL2286">
        <f>VLOOKUP($F2286,'(참고)타워 스텟 가치'!$B$12:$L$16,AL$2,0)+(VLOOKUP($F2286,'(참고)타워 스텟 가치'!$B$12:$L$16,AL$2,0)*$E2286)</f>
        <v>257.3200000000021</v>
      </c>
      <c r="AM2286">
        <f>SUM('스테이지별 몬스터 스텟'!AD2286*'(참고)타워 스텟 가치'!$Q$17,'스테이지별 몬스터 스텟'!AE2286*'(참고)타워 스텟 가치'!$R$17,'스테이지별 몬스터 스텟'!AF2286*'(참고)타워 스텟 가치'!$S$17,'스테이지별 몬스터 스텟'!AG2286*'(참고)타워 스텟 가치'!$T$17,'스테이지별 몬스터 스텟'!AH2286*'(참고)타워 스텟 가치'!$U$17,'스테이지별 몬스터 스텟'!AI2286*'(참고)타워 스텟 가치'!$V$17,'스테이지별 몬스터 스텟'!AJ2286*'(참고)타워 스텟 가치'!$W$17,'스테이지별 몬스터 스텟'!AK2286*'(참고)타워 스텟 가치'!$X$17,'스테이지별 몬스터 스텟'!AL2286*'(참고)타워 스텟 가치'!$Y$17)</f>
        <v>1390235.6300000111</v>
      </c>
      <c r="AN2286">
        <v>3</v>
      </c>
    </row>
    <row r="2287" spans="3:40" x14ac:dyDescent="0.3">
      <c r="C2287">
        <v>3</v>
      </c>
      <c r="D2287">
        <f t="shared" si="107"/>
        <v>457</v>
      </c>
      <c r="E2287" s="52">
        <f>VLOOKUP(D2287,'스테이지별 난이도 설정'!B:C,2,0)</f>
        <v>182.80000000000152</v>
      </c>
      <c r="F2287" t="str">
        <f t="shared" si="108"/>
        <v>에픽</v>
      </c>
      <c r="G2287">
        <f t="shared" si="106"/>
        <v>6</v>
      </c>
      <c r="H2287">
        <f>VLOOKUP($F2287,'(참고)타워 스텟 가치'!$B$2:$L$6,H$2,0)+(VLOOKUP($F2287,'(참고)타워 스텟 가치'!$B$2:$L$6,H$2,0)*$E2287)</f>
        <v>3101.6250000000255</v>
      </c>
      <c r="I2287">
        <f>VLOOKUP($F2287,'(참고)타워 스텟 가치'!$B$2:$L$6,I$2,0)+(VLOOKUP($F2287,'(참고)타워 스텟 가치'!$B$2:$L$6,I$2,0)*$E2287)</f>
        <v>620.32500000000516</v>
      </c>
      <c r="J2287">
        <f>VLOOKUP($F2287,'(참고)타워 스텟 가치'!$B$2:$L$6,J$2,0)+(VLOOKUP($F2287,'(참고)타워 스텟 가치'!$B$2:$L$6,J$2,0)*$E2287)</f>
        <v>919000.00000000757</v>
      </c>
      <c r="K2287">
        <f>VLOOKUP($F2287,'(참고)타워 스텟 가치'!$B$2:$L$6,K$2,0)+(VLOOKUP($F2287,'(참고)타워 스텟 가치'!$B$2:$L$6,K$2,0)*$E2287)</f>
        <v>12406.500000000102</v>
      </c>
      <c r="L2287">
        <f>VLOOKUP($F2287,'(참고)타워 스텟 가치'!$B$2:$L$6,L$2,0)+(VLOOKUP($F2287,'(참고)타워 스텟 가치'!$B$2:$L$6,L$2,0)*$E2287)</f>
        <v>206.77500000000171</v>
      </c>
      <c r="M2287">
        <f>VLOOKUP($F2287,'(참고)타워 스텟 가치'!$B$2:$L$6,M$2,0)+(VLOOKUP($F2287,'(참고)타워 스텟 가치'!$B$2:$L$6,M$2,0)*$E2287)</f>
        <v>55.140000000000448</v>
      </c>
      <c r="N2287">
        <f>VLOOKUP($F2287,'(참고)타워 스텟 가치'!$B$2:$L$6,N$2,0)+(VLOOKUP($F2287,'(참고)타워 스텟 가치'!$B$2:$L$6,N$2,0)*$E2287)</f>
        <v>0</v>
      </c>
      <c r="O2287">
        <f>VLOOKUP($F2287,'(참고)타워 스텟 가치'!$B$2:$L$6,O$2,0)+(VLOOKUP($F2287,'(참고)타워 스텟 가치'!$B$2:$L$6,O$2,0)*$E2287)</f>
        <v>0</v>
      </c>
      <c r="P2287">
        <f>VLOOKUP($F2287,'(참고)타워 스텟 가치'!$B$2:$L$6,P$2,0)+(VLOOKUP($F2287,'(참고)타워 스텟 가치'!$B$2:$L$6,P$2,0)*$E2287)</f>
        <v>128.66000000000105</v>
      </c>
      <c r="Q2287">
        <f>SUM('스테이지별 몬스터 스텟'!H2287*'(참고)타워 스텟 가치'!$Q$17,'스테이지별 몬스터 스텟'!I2287*'(참고)타워 스텟 가치'!$R$17,'스테이지별 몬스터 스텟'!J2287*'(참고)타워 스텟 가치'!$S$17,'스테이지별 몬스터 스텟'!K2287*'(참고)타워 스텟 가치'!$T$17,'스테이지별 몬스터 스텟'!L2287*'(참고)타워 스텟 가치'!$U$17,'스테이지별 몬스터 스텟'!M2287*'(참고)타워 스텟 가치'!$V$17,'스테이지별 몬스터 스텟'!N2287*'(참고)타워 스텟 가치'!$W$17,'스테이지별 몬스터 스텟'!O2287*'(참고)타워 스텟 가치'!$X$17,'스테이지별 몬스터 스텟'!P2287*'(참고)타워 스텟 가치'!$Y$17)</f>
        <v>1411172.7475000117</v>
      </c>
      <c r="R2287">
        <v>1</v>
      </c>
      <c r="S2287">
        <f>VLOOKUP($F2287,'(참고)타워 스텟 가치'!$B$7:$L$11,S$2,0)+(VLOOKUP($F2287,'(참고)타워 스텟 가치'!$B$7:$L$11,S$2,0)*$E2287)</f>
        <v>1033.8750000000086</v>
      </c>
      <c r="T2287">
        <f>VLOOKUP($F2287,'(참고)타워 스텟 가치'!$B$7:$L$11,T$2,0)+(VLOOKUP($F2287,'(참고)타워 스텟 가치'!$B$7:$L$11,T$2,0)*$E2287)</f>
        <v>1860.9750000000154</v>
      </c>
      <c r="U2287">
        <f>VLOOKUP($F2287,'(참고)타워 스텟 가치'!$B$7:$L$11,U$2,0)+(VLOOKUP($F2287,'(참고)타워 스텟 가치'!$B$7:$L$11,U$2,0)*$E2287)</f>
        <v>919000.00000000757</v>
      </c>
      <c r="V2287">
        <f>VLOOKUP($F2287,'(참고)타워 스텟 가치'!$B$7:$L$11,V$2,0)+(VLOOKUP($F2287,'(참고)타워 스텟 가치'!$B$7:$L$11,V$2,0)*$E2287)</f>
        <v>12406.500000000102</v>
      </c>
      <c r="W2287">
        <f>VLOOKUP($F2287,'(참고)타워 스텟 가치'!$B$7:$L$11,W$2,0)+(VLOOKUP($F2287,'(참고)타워 스텟 가치'!$B$7:$L$11,W$2,0)*$E2287)</f>
        <v>206.77500000000171</v>
      </c>
      <c r="X2287">
        <f>VLOOKUP($F2287,'(참고)타워 스텟 가치'!$B$7:$L$11,X$2,0)+(VLOOKUP($F2287,'(참고)타워 스텟 가치'!$B$7:$L$11,X$2,0)*$E2287)</f>
        <v>55.140000000000448</v>
      </c>
      <c r="Y2287">
        <f>VLOOKUP($F2287,'(참고)타워 스텟 가치'!$B$7:$L$11,Y$2,0)+(VLOOKUP($F2287,'(참고)타워 스텟 가치'!$B$7:$L$11,Y$2,0)*$E2287)</f>
        <v>0</v>
      </c>
      <c r="Z2287">
        <f>VLOOKUP($F2287,'(참고)타워 스텟 가치'!$B$7:$L$11,Z$2,0)+(VLOOKUP($F2287,'(참고)타워 스텟 가치'!$B$7:$L$11,Z$2,0)*$E2287)</f>
        <v>0</v>
      </c>
      <c r="AA2287">
        <f>VLOOKUP($F2287,'(참고)타워 스텟 가치'!$B$7:$L$11,AA$2,0)+(VLOOKUP($F2287,'(참고)타워 스텟 가치'!$B$7:$L$11,AA$2,0)*$E2287)</f>
        <v>128.66000000000105</v>
      </c>
      <c r="AB2287">
        <f>SUM('스테이지별 몬스터 스텟'!S2287*'(참고)타워 스텟 가치'!$Q$17,'스테이지별 몬스터 스텟'!T2287*'(참고)타워 스텟 가치'!$R$17,'스테이지별 몬스터 스텟'!U2287*'(참고)타워 스텟 가치'!$S$17,'스테이지별 몬스터 스텟'!V2287*'(참고)타워 스텟 가치'!$T$17,'스테이지별 몬스터 스텟'!W2287*'(참고)타워 스텟 가치'!$U$17,'스테이지별 몬스터 스텟'!X2287*'(참고)타워 스텟 가치'!$V$17,'스테이지별 몬스터 스텟'!Y2287*'(참고)타워 스텟 가치'!$W$17,'스테이지별 몬스터 스텟'!Z2287*'(참고)타워 스텟 가치'!$X$17,'스테이지별 몬스터 스텟'!AA2287*'(참고)타워 스텟 가치'!$Y$17)</f>
        <v>1408898.2225000118</v>
      </c>
      <c r="AC2287">
        <v>2</v>
      </c>
      <c r="AD2287">
        <f>VLOOKUP($F2287,'(참고)타워 스텟 가치'!$B$12:$L$16,AD$2,0)+(VLOOKUP($F2287,'(참고)타워 스텟 가치'!$B$12:$L$16,AD$2,0)*$E2287)</f>
        <v>1033.8750000000086</v>
      </c>
      <c r="AE2287">
        <f>VLOOKUP($F2287,'(참고)타워 스텟 가치'!$B$12:$L$16,AE$2,0)+(VLOOKUP($F2287,'(참고)타워 스텟 가치'!$B$12:$L$16,AE$2,0)*$E2287)</f>
        <v>1240.6500000000103</v>
      </c>
      <c r="AF2287">
        <f>VLOOKUP($F2287,'(참고)타워 스텟 가치'!$B$12:$L$16,AF$2,0)+(VLOOKUP($F2287,'(참고)타워 스텟 가치'!$B$12:$L$16,AF$2,0)*$E2287)</f>
        <v>919000.00000000757</v>
      </c>
      <c r="AG2287">
        <f>VLOOKUP($F2287,'(참고)타워 스텟 가치'!$B$12:$L$16,AG$2,0)+(VLOOKUP($F2287,'(참고)타워 스텟 가치'!$B$12:$L$16,AG$2,0)*$E2287)</f>
        <v>6203.2500000000509</v>
      </c>
      <c r="AH2287">
        <f>VLOOKUP($F2287,'(참고)타워 스텟 가치'!$B$12:$L$16,AH$2,0)+(VLOOKUP($F2287,'(참고)타워 스텟 가치'!$B$12:$L$16,AH$2,0)*$E2287)</f>
        <v>206.77500000000171</v>
      </c>
      <c r="AI2287">
        <f>VLOOKUP($F2287,'(참고)타워 스텟 가치'!$B$12:$L$16,AI$2,0)+(VLOOKUP($F2287,'(참고)타워 스텟 가치'!$B$12:$L$16,AI$2,0)*$E2287)</f>
        <v>55.140000000000448</v>
      </c>
      <c r="AJ2287">
        <f>VLOOKUP($F2287,'(참고)타워 스텟 가치'!$B$12:$L$16,AJ$2,0)+(VLOOKUP($F2287,'(참고)타워 스텟 가치'!$B$12:$L$16,AJ$2,0)*$E2287)</f>
        <v>0</v>
      </c>
      <c r="AK2287">
        <f>VLOOKUP($F2287,'(참고)타워 스텟 가치'!$B$12:$L$16,AK$2,0)+(VLOOKUP($F2287,'(참고)타워 스텟 가치'!$B$12:$L$16,AK$2,0)*$E2287)</f>
        <v>0</v>
      </c>
      <c r="AL2287">
        <f>VLOOKUP($F2287,'(참고)타워 스텟 가치'!$B$12:$L$16,AL$2,0)+(VLOOKUP($F2287,'(참고)타워 스텟 가치'!$B$12:$L$16,AL$2,0)*$E2287)</f>
        <v>257.3200000000021</v>
      </c>
      <c r="AM2287">
        <f>SUM('스테이지별 몬스터 스텟'!AD2287*'(참고)타워 스텟 가치'!$Q$17,'스테이지별 몬스터 스텟'!AE2287*'(참고)타워 스텟 가치'!$R$17,'스테이지별 몬스터 스텟'!AF2287*'(참고)타워 스텟 가치'!$S$17,'스테이지별 몬스터 스텟'!AG2287*'(참고)타워 스텟 가치'!$T$17,'스테이지별 몬스터 스텟'!AH2287*'(참고)타워 스텟 가치'!$U$17,'스테이지별 몬스터 스텟'!AI2287*'(참고)타워 스텟 가치'!$V$17,'스테이지별 몬스터 스텟'!AJ2287*'(참고)타워 스텟 가치'!$W$17,'스테이지별 몬스터 스텟'!AK2287*'(참고)타워 스텟 가치'!$X$17,'스테이지별 몬스터 스텟'!AL2287*'(참고)타워 스텟 가치'!$Y$17)</f>
        <v>1395818.5550000113</v>
      </c>
      <c r="AN2287">
        <v>3</v>
      </c>
    </row>
    <row r="2288" spans="3:40" x14ac:dyDescent="0.3">
      <c r="C2288">
        <v>4</v>
      </c>
      <c r="D2288">
        <f t="shared" si="107"/>
        <v>457</v>
      </c>
      <c r="E2288" s="52">
        <f>VLOOKUP(D2288,'스테이지별 난이도 설정'!B:C,2,0)</f>
        <v>182.80000000000152</v>
      </c>
      <c r="F2288" t="str">
        <f t="shared" si="108"/>
        <v>유니크</v>
      </c>
      <c r="G2288">
        <f t="shared" si="106"/>
        <v>6</v>
      </c>
      <c r="H2288">
        <f>VLOOKUP($F2288,'(참고)타워 스텟 가치'!$B$2:$L$6,H$2,0)+(VLOOKUP($F2288,'(참고)타워 스텟 가치'!$B$2:$L$6,H$2,0)*$E2288)</f>
        <v>4652.4375000000382</v>
      </c>
      <c r="I2288">
        <f>VLOOKUP($F2288,'(참고)타워 스텟 가치'!$B$2:$L$6,I$2,0)+(VLOOKUP($F2288,'(참고)타워 스텟 가치'!$B$2:$L$6,I$2,0)*$E2288)</f>
        <v>930.48750000000769</v>
      </c>
      <c r="J2288">
        <f>VLOOKUP($F2288,'(참고)타워 스텟 가치'!$B$2:$L$6,J$2,0)+(VLOOKUP($F2288,'(참고)타워 스텟 가치'!$B$2:$L$6,J$2,0)*$E2288)</f>
        <v>919000.00000000757</v>
      </c>
      <c r="K2288">
        <f>VLOOKUP($F2288,'(참고)타워 스텟 가치'!$B$2:$L$6,K$2,0)+(VLOOKUP($F2288,'(참고)타워 스텟 가치'!$B$2:$L$6,K$2,0)*$E2288)</f>
        <v>18609.750000000153</v>
      </c>
      <c r="L2288">
        <f>VLOOKUP($F2288,'(참고)타워 스텟 가치'!$B$2:$L$6,L$2,0)+(VLOOKUP($F2288,'(참고)타워 스텟 가치'!$B$2:$L$6,L$2,0)*$E2288)</f>
        <v>310.16250000000258</v>
      </c>
      <c r="M2288">
        <f>VLOOKUP($F2288,'(참고)타워 스텟 가치'!$B$2:$L$6,M$2,0)+(VLOOKUP($F2288,'(참고)타워 스텟 가치'!$B$2:$L$6,M$2,0)*$E2288)</f>
        <v>55.140000000000448</v>
      </c>
      <c r="N2288">
        <f>VLOOKUP($F2288,'(참고)타워 스텟 가치'!$B$2:$L$6,N$2,0)+(VLOOKUP($F2288,'(참고)타워 스텟 가치'!$B$2:$L$6,N$2,0)*$E2288)</f>
        <v>0</v>
      </c>
      <c r="O2288">
        <f>VLOOKUP($F2288,'(참고)타워 스텟 가치'!$B$2:$L$6,O$2,0)+(VLOOKUP($F2288,'(참고)타워 스텟 가치'!$B$2:$L$6,O$2,0)*$E2288)</f>
        <v>0</v>
      </c>
      <c r="P2288">
        <f>VLOOKUP($F2288,'(참고)타워 스텟 가치'!$B$2:$L$6,P$2,0)+(VLOOKUP($F2288,'(참고)타워 스텟 가치'!$B$2:$L$6,P$2,0)*$E2288)</f>
        <v>183.80000000000152</v>
      </c>
      <c r="Q2288">
        <f>SUM('스테이지별 몬스터 스텟'!H2288*'(참고)타워 스텟 가치'!$Q$17,'스테이지별 몬스터 스텟'!I2288*'(참고)타워 스텟 가치'!$R$17,'스테이지별 몬스터 스텟'!J2288*'(참고)타워 스텟 가치'!$S$17,'스테이지별 몬스터 스텟'!K2288*'(참고)타워 스텟 가치'!$T$17,'스테이지별 몬스터 스텟'!L2288*'(참고)타워 스텟 가치'!$U$17,'스테이지별 몬스터 스텟'!M2288*'(참고)타워 스텟 가치'!$V$17,'스테이지별 몬스터 스텟'!N2288*'(참고)타워 스텟 가치'!$W$17,'스테이지별 몬스터 스텟'!O2288*'(참고)타워 스텟 가치'!$X$17,'스테이지별 몬스터 스텟'!P2288*'(참고)타워 스텟 가치'!$Y$17)</f>
        <v>1427463.1712500118</v>
      </c>
      <c r="R2288">
        <v>1</v>
      </c>
      <c r="S2288">
        <f>VLOOKUP($F2288,'(참고)타워 스텟 가치'!$B$7:$L$11,S$2,0)+(VLOOKUP($F2288,'(참고)타워 스텟 가치'!$B$7:$L$11,S$2,0)*$E2288)</f>
        <v>1550.8125000000127</v>
      </c>
      <c r="T2288">
        <f>VLOOKUP($F2288,'(참고)타워 스텟 가치'!$B$7:$L$11,T$2,0)+(VLOOKUP($F2288,'(참고)타워 스텟 가치'!$B$7:$L$11,T$2,0)*$E2288)</f>
        <v>2791.4625000000228</v>
      </c>
      <c r="U2288">
        <f>VLOOKUP($F2288,'(참고)타워 스텟 가치'!$B$7:$L$11,U$2,0)+(VLOOKUP($F2288,'(참고)타워 스텟 가치'!$B$7:$L$11,U$2,0)*$E2288)</f>
        <v>919000.00000000757</v>
      </c>
      <c r="V2288">
        <f>VLOOKUP($F2288,'(참고)타워 스텟 가치'!$B$7:$L$11,V$2,0)+(VLOOKUP($F2288,'(참고)타워 스텟 가치'!$B$7:$L$11,V$2,0)*$E2288)</f>
        <v>18609.750000000153</v>
      </c>
      <c r="W2288">
        <f>VLOOKUP($F2288,'(참고)타워 스텟 가치'!$B$7:$L$11,W$2,0)+(VLOOKUP($F2288,'(참고)타워 스텟 가치'!$B$7:$L$11,W$2,0)*$E2288)</f>
        <v>310.16250000000258</v>
      </c>
      <c r="X2288">
        <f>VLOOKUP($F2288,'(참고)타워 스텟 가치'!$B$7:$L$11,X$2,0)+(VLOOKUP($F2288,'(참고)타워 스텟 가치'!$B$7:$L$11,X$2,0)*$E2288)</f>
        <v>55.140000000000448</v>
      </c>
      <c r="Y2288">
        <f>VLOOKUP($F2288,'(참고)타워 스텟 가치'!$B$7:$L$11,Y$2,0)+(VLOOKUP($F2288,'(참고)타워 스텟 가치'!$B$7:$L$11,Y$2,0)*$E2288)</f>
        <v>0</v>
      </c>
      <c r="Z2288">
        <f>VLOOKUP($F2288,'(참고)타워 스텟 가치'!$B$7:$L$11,Z$2,0)+(VLOOKUP($F2288,'(참고)타워 스텟 가치'!$B$7:$L$11,Z$2,0)*$E2288)</f>
        <v>0</v>
      </c>
      <c r="AA2288">
        <f>VLOOKUP($F2288,'(참고)타워 스텟 가치'!$B$7:$L$11,AA$2,0)+(VLOOKUP($F2288,'(참고)타워 스텟 가치'!$B$7:$L$11,AA$2,0)*$E2288)</f>
        <v>183.80000000000152</v>
      </c>
      <c r="AB2288">
        <f>SUM('스테이지별 몬스터 스텟'!S2288*'(참고)타워 스텟 가치'!$Q$17,'스테이지별 몬스터 스텟'!T2288*'(참고)타워 스텟 가치'!$R$17,'스테이지별 몬스터 스텟'!U2288*'(참고)타워 스텟 가치'!$S$17,'스테이지별 몬스터 스텟'!V2288*'(참고)타워 스텟 가치'!$T$17,'스테이지별 몬스터 스텟'!W2288*'(참고)타워 스텟 가치'!$U$17,'스테이지별 몬스터 스텟'!X2288*'(참고)타워 스텟 가치'!$V$17,'스테이지별 몬스터 스텟'!Y2288*'(참고)타워 스텟 가치'!$W$17,'스테이지별 몬스터 스텟'!Z2288*'(참고)타워 스텟 가치'!$X$17,'스테이지별 몬스터 스텟'!AA2288*'(참고)타워 스텟 가치'!$Y$17)</f>
        <v>1424051.3837500117</v>
      </c>
      <c r="AC2288">
        <v>2</v>
      </c>
      <c r="AD2288">
        <f>VLOOKUP($F2288,'(참고)타워 스텟 가치'!$B$12:$L$16,AD$2,0)+(VLOOKUP($F2288,'(참고)타워 스텟 가치'!$B$12:$L$16,AD$2,0)*$E2288)</f>
        <v>1550.8125000000127</v>
      </c>
      <c r="AE2288">
        <f>VLOOKUP($F2288,'(참고)타워 스텟 가치'!$B$12:$L$16,AE$2,0)+(VLOOKUP($F2288,'(참고)타워 스텟 가치'!$B$12:$L$16,AE$2,0)*$E2288)</f>
        <v>1860.9750000000154</v>
      </c>
      <c r="AF2288">
        <f>VLOOKUP($F2288,'(참고)타워 스텟 가치'!$B$12:$L$16,AF$2,0)+(VLOOKUP($F2288,'(참고)타워 스텟 가치'!$B$12:$L$16,AF$2,0)*$E2288)</f>
        <v>919000.00000000757</v>
      </c>
      <c r="AG2288">
        <f>VLOOKUP($F2288,'(참고)타워 스텟 가치'!$B$12:$L$16,AG$2,0)+(VLOOKUP($F2288,'(참고)타워 스텟 가치'!$B$12:$L$16,AG$2,0)*$E2288)</f>
        <v>9304.8750000000764</v>
      </c>
      <c r="AH2288">
        <f>VLOOKUP($F2288,'(참고)타워 스텟 가치'!$B$12:$L$16,AH$2,0)+(VLOOKUP($F2288,'(참고)타워 스텟 가치'!$B$12:$L$16,AH$2,0)*$E2288)</f>
        <v>310.16250000000258</v>
      </c>
      <c r="AI2288">
        <f>VLOOKUP($F2288,'(참고)타워 스텟 가치'!$B$12:$L$16,AI$2,0)+(VLOOKUP($F2288,'(참고)타워 스텟 가치'!$B$12:$L$16,AI$2,0)*$E2288)</f>
        <v>55.140000000000448</v>
      </c>
      <c r="AJ2288">
        <f>VLOOKUP($F2288,'(참고)타워 스텟 가치'!$B$12:$L$16,AJ$2,0)+(VLOOKUP($F2288,'(참고)타워 스텟 가치'!$B$12:$L$16,AJ$2,0)*$E2288)</f>
        <v>0</v>
      </c>
      <c r="AK2288">
        <f>VLOOKUP($F2288,'(참고)타워 스텟 가치'!$B$12:$L$16,AK$2,0)+(VLOOKUP($F2288,'(참고)타워 스텟 가치'!$B$12:$L$16,AK$2,0)*$E2288)</f>
        <v>0</v>
      </c>
      <c r="AL2288">
        <f>VLOOKUP($F2288,'(참고)타워 스텟 가치'!$B$12:$L$16,AL$2,0)+(VLOOKUP($F2288,'(참고)타워 스텟 가치'!$B$12:$L$16,AL$2,0)*$E2288)</f>
        <v>367.60000000000304</v>
      </c>
      <c r="AM2288">
        <f>SUM('스테이지별 몬스터 스텟'!AD2288*'(참고)타워 스텟 가치'!$Q$17,'스테이지별 몬스터 스텟'!AE2288*'(참고)타워 스텟 가치'!$R$17,'스테이지별 몬스터 스텟'!AF2288*'(참고)타워 스텟 가치'!$S$17,'스테이지별 몬스터 스텟'!AG2288*'(참고)타워 스텟 가치'!$T$17,'스테이지별 몬스터 스텟'!AH2288*'(참고)타워 스텟 가치'!$U$17,'스테이지별 몬스터 스텟'!AI2288*'(참고)타워 스텟 가치'!$V$17,'스테이지별 몬스터 스텟'!AJ2288*'(참고)타워 스텟 가치'!$W$17,'스테이지별 몬스터 스텟'!AK2288*'(참고)타워 스텟 가치'!$X$17,'스테이지별 몬스터 스텟'!AL2288*'(참고)타워 스텟 가치'!$Y$17)</f>
        <v>1404413.5025000116</v>
      </c>
      <c r="AN2288">
        <v>3</v>
      </c>
    </row>
    <row r="2289" spans="3:40" x14ac:dyDescent="0.3">
      <c r="C2289">
        <v>5</v>
      </c>
      <c r="D2289">
        <f t="shared" si="107"/>
        <v>457</v>
      </c>
      <c r="E2289" s="52">
        <f>VLOOKUP(D2289,'스테이지별 난이도 설정'!B:C,2,0)</f>
        <v>182.80000000000152</v>
      </c>
      <c r="F2289" t="str">
        <f t="shared" si="108"/>
        <v>스페셜</v>
      </c>
      <c r="G2289">
        <f t="shared" si="106"/>
        <v>6</v>
      </c>
      <c r="H2289">
        <f>VLOOKUP($F2289,'(참고)타워 스텟 가치'!$B$2:$L$6,H$2,0)+(VLOOKUP($F2289,'(참고)타워 스텟 가치'!$B$2:$L$6,H$2,0)*$E2289)</f>
        <v>6978.6562500000573</v>
      </c>
      <c r="I2289">
        <f>VLOOKUP($F2289,'(참고)타워 스텟 가치'!$B$2:$L$6,I$2,0)+(VLOOKUP($F2289,'(참고)타워 스텟 가치'!$B$2:$L$6,I$2,0)*$E2289)</f>
        <v>1395.7312500000114</v>
      </c>
      <c r="J2289">
        <f>VLOOKUP($F2289,'(참고)타워 스텟 가치'!$B$2:$L$6,J$2,0)+(VLOOKUP($F2289,'(참고)타워 스텟 가치'!$B$2:$L$6,J$2,0)*$E2289)</f>
        <v>919000.00000000757</v>
      </c>
      <c r="K2289">
        <f>VLOOKUP($F2289,'(참고)타워 스텟 가치'!$B$2:$L$6,K$2,0)+(VLOOKUP($F2289,'(참고)타워 스텟 가치'!$B$2:$L$6,K$2,0)*$E2289)</f>
        <v>27914.625000000229</v>
      </c>
      <c r="L2289">
        <f>VLOOKUP($F2289,'(참고)타워 스텟 가치'!$B$2:$L$6,L$2,0)+(VLOOKUP($F2289,'(참고)타워 스텟 가치'!$B$2:$L$6,L$2,0)*$E2289)</f>
        <v>465.24375000000384</v>
      </c>
      <c r="M2289">
        <f>VLOOKUP($F2289,'(참고)타워 스텟 가치'!$B$2:$L$6,M$2,0)+(VLOOKUP($F2289,'(참고)타워 스텟 가치'!$B$2:$L$6,M$2,0)*$E2289)</f>
        <v>55.140000000000448</v>
      </c>
      <c r="N2289">
        <f>VLOOKUP($F2289,'(참고)타워 스텟 가치'!$B$2:$L$6,N$2,0)+(VLOOKUP($F2289,'(참고)타워 스텟 가치'!$B$2:$L$6,N$2,0)*$E2289)</f>
        <v>0</v>
      </c>
      <c r="O2289">
        <f>VLOOKUP($F2289,'(참고)타워 스텟 가치'!$B$2:$L$6,O$2,0)+(VLOOKUP($F2289,'(참고)타워 스텟 가치'!$B$2:$L$6,O$2,0)*$E2289)</f>
        <v>0</v>
      </c>
      <c r="P2289">
        <f>VLOOKUP($F2289,'(참고)타워 스텟 가치'!$B$2:$L$6,P$2,0)+(VLOOKUP($F2289,'(참고)타워 스텟 가치'!$B$2:$L$6,P$2,0)*$E2289)</f>
        <v>183.80000000000152</v>
      </c>
      <c r="Q2289">
        <f>SUM('스테이지별 몬스터 스텟'!H2289*'(참고)타워 스텟 가치'!$Q$17,'스테이지별 몬스터 스텟'!I2289*'(참고)타워 스텟 가치'!$R$17,'스테이지별 몬스터 스텟'!J2289*'(참고)타워 스텟 가치'!$S$17,'스테이지별 몬스터 스텟'!K2289*'(참고)타워 스텟 가치'!$T$17,'스테이지별 몬스터 스텟'!L2289*'(참고)타워 스텟 가치'!$U$17,'스테이지별 몬스터 스텟'!M2289*'(참고)타워 스텟 가치'!$V$17,'스테이지별 몬스터 스텟'!N2289*'(참고)타워 스텟 가치'!$W$17,'스테이지별 몬스터 스텟'!O2289*'(참고)타워 스텟 가치'!$X$17,'스테이지별 몬스터 스텟'!P2289*'(참고)타워 스텟 가치'!$Y$17)</f>
        <v>1451733.386875012</v>
      </c>
      <c r="R2289">
        <v>1</v>
      </c>
      <c r="S2289">
        <f>VLOOKUP($F2289,'(참고)타워 스텟 가치'!$B$7:$L$11,S$2,0)+(VLOOKUP($F2289,'(참고)타워 스텟 가치'!$B$7:$L$11,S$2,0)*$E2289)</f>
        <v>2326.2187500000191</v>
      </c>
      <c r="T2289">
        <f>VLOOKUP($F2289,'(참고)타워 스텟 가치'!$B$7:$L$11,T$2,0)+(VLOOKUP($F2289,'(참고)타워 스텟 가치'!$B$7:$L$11,T$2,0)*$E2289)</f>
        <v>4187.1937500000349</v>
      </c>
      <c r="U2289">
        <f>VLOOKUP($F2289,'(참고)타워 스텟 가치'!$B$7:$L$11,U$2,0)+(VLOOKUP($F2289,'(참고)타워 스텟 가치'!$B$7:$L$11,U$2,0)*$E2289)</f>
        <v>919000.00000000757</v>
      </c>
      <c r="V2289">
        <f>VLOOKUP($F2289,'(참고)타워 스텟 가치'!$B$7:$L$11,V$2,0)+(VLOOKUP($F2289,'(참고)타워 스텟 가치'!$B$7:$L$11,V$2,0)*$E2289)</f>
        <v>27914.625000000229</v>
      </c>
      <c r="W2289">
        <f>VLOOKUP($F2289,'(참고)타워 스텟 가치'!$B$7:$L$11,W$2,0)+(VLOOKUP($F2289,'(참고)타워 스텟 가치'!$B$7:$L$11,W$2,0)*$E2289)</f>
        <v>465.24375000000384</v>
      </c>
      <c r="X2289">
        <f>VLOOKUP($F2289,'(참고)타워 스텟 가치'!$B$7:$L$11,X$2,0)+(VLOOKUP($F2289,'(참고)타워 스텟 가치'!$B$7:$L$11,X$2,0)*$E2289)</f>
        <v>55.140000000000448</v>
      </c>
      <c r="Y2289">
        <f>VLOOKUP($F2289,'(참고)타워 스텟 가치'!$B$7:$L$11,Y$2,0)+(VLOOKUP($F2289,'(참고)타워 스텟 가치'!$B$7:$L$11,Y$2,0)*$E2289)</f>
        <v>0</v>
      </c>
      <c r="Z2289">
        <f>VLOOKUP($F2289,'(참고)타워 스텟 가치'!$B$7:$L$11,Z$2,0)+(VLOOKUP($F2289,'(참고)타워 스텟 가치'!$B$7:$L$11,Z$2,0)*$E2289)</f>
        <v>0</v>
      </c>
      <c r="AA2289">
        <f>VLOOKUP($F2289,'(참고)타워 스텟 가치'!$B$7:$L$11,AA$2,0)+(VLOOKUP($F2289,'(참고)타워 스텟 가치'!$B$7:$L$11,AA$2,0)*$E2289)</f>
        <v>183.80000000000152</v>
      </c>
      <c r="AB2289">
        <f>SUM('스테이지별 몬스터 스텟'!S2289*'(참고)타워 스텟 가치'!$Q$17,'스테이지별 몬스터 스텟'!T2289*'(참고)타워 스텟 가치'!$R$17,'스테이지별 몬스터 스텟'!U2289*'(참고)타워 스텟 가치'!$S$17,'스테이지별 몬스터 스텟'!V2289*'(참고)타워 스텟 가치'!$T$17,'스테이지별 몬스터 스텟'!W2289*'(참고)타워 스텟 가치'!$U$17,'스테이지별 몬스터 스텟'!X2289*'(참고)타워 스텟 가치'!$V$17,'스테이지별 몬스터 스텟'!Y2289*'(참고)타워 스텟 가치'!$W$17,'스테이지별 몬스터 스텟'!Z2289*'(참고)타워 스텟 가치'!$X$17,'스테이지별 몬스터 스텟'!AA2289*'(참고)타워 스텟 가치'!$Y$17)</f>
        <v>1446615.7056250121</v>
      </c>
      <c r="AC2289">
        <v>2</v>
      </c>
      <c r="AD2289">
        <f>VLOOKUP($F2289,'(참고)타워 스텟 가치'!$B$12:$L$16,AD$2,0)+(VLOOKUP($F2289,'(참고)타워 스텟 가치'!$B$12:$L$16,AD$2,0)*$E2289)</f>
        <v>2326.2187500000191</v>
      </c>
      <c r="AE2289">
        <f>VLOOKUP($F2289,'(참고)타워 스텟 가치'!$B$12:$L$16,AE$2,0)+(VLOOKUP($F2289,'(참고)타워 스텟 가치'!$B$12:$L$16,AE$2,0)*$E2289)</f>
        <v>2791.4625000000228</v>
      </c>
      <c r="AF2289">
        <f>VLOOKUP($F2289,'(참고)타워 스텟 가치'!$B$12:$L$16,AF$2,0)+(VLOOKUP($F2289,'(참고)타워 스텟 가치'!$B$12:$L$16,AF$2,0)*$E2289)</f>
        <v>919000.00000000757</v>
      </c>
      <c r="AG2289">
        <f>VLOOKUP($F2289,'(참고)타워 스텟 가치'!$B$12:$L$16,AG$2,0)+(VLOOKUP($F2289,'(참고)타워 스텟 가치'!$B$12:$L$16,AG$2,0)*$E2289)</f>
        <v>13957.312500000115</v>
      </c>
      <c r="AH2289">
        <f>VLOOKUP($F2289,'(참고)타워 스텟 가치'!$B$12:$L$16,AH$2,0)+(VLOOKUP($F2289,'(참고)타워 스텟 가치'!$B$12:$L$16,AH$2,0)*$E2289)</f>
        <v>465.24375000000384</v>
      </c>
      <c r="AI2289">
        <f>VLOOKUP($F2289,'(참고)타워 스텟 가치'!$B$12:$L$16,AI$2,0)+(VLOOKUP($F2289,'(참고)타워 스텟 가치'!$B$12:$L$16,AI$2,0)*$E2289)</f>
        <v>55.140000000000448</v>
      </c>
      <c r="AJ2289">
        <f>VLOOKUP($F2289,'(참고)타워 스텟 가치'!$B$12:$L$16,AJ$2,0)+(VLOOKUP($F2289,'(참고)타워 스텟 가치'!$B$12:$L$16,AJ$2,0)*$E2289)</f>
        <v>0</v>
      </c>
      <c r="AK2289">
        <f>VLOOKUP($F2289,'(참고)타워 스텟 가치'!$B$12:$L$16,AK$2,0)+(VLOOKUP($F2289,'(참고)타워 스텟 가치'!$B$12:$L$16,AK$2,0)*$E2289)</f>
        <v>0</v>
      </c>
      <c r="AL2289">
        <f>VLOOKUP($F2289,'(참고)타워 스텟 가치'!$B$12:$L$16,AL$2,0)+(VLOOKUP($F2289,'(참고)타워 스텟 가치'!$B$12:$L$16,AL$2,0)*$E2289)</f>
        <v>367.60000000000304</v>
      </c>
      <c r="AM2289">
        <f>SUM('스테이지별 몬스터 스텟'!AD2289*'(참고)타워 스텟 가치'!$Q$17,'스테이지별 몬스터 스텟'!AE2289*'(참고)타워 스텟 가치'!$R$17,'스테이지별 몬스터 스텟'!AF2289*'(참고)타워 스텟 가치'!$S$17,'스테이지별 몬스터 스텟'!AG2289*'(참고)타워 스텟 가치'!$T$17,'스테이지별 몬스터 스텟'!AH2289*'(참고)타워 스텟 가치'!$U$17,'스테이지별 몬스터 스텟'!AI2289*'(참고)타워 스텟 가치'!$V$17,'스테이지별 몬스터 스텟'!AJ2289*'(참고)타워 스텟 가치'!$W$17,'스테이지별 몬스터 스텟'!AK2289*'(참고)타워 스텟 가치'!$X$17,'스테이지별 몬스터 스텟'!AL2289*'(참고)타워 스텟 가치'!$Y$17)</f>
        <v>1416975.0837500116</v>
      </c>
      <c r="AN2289">
        <v>3</v>
      </c>
    </row>
    <row r="2290" spans="3:40" x14ac:dyDescent="0.3">
      <c r="C2290">
        <v>1</v>
      </c>
      <c r="D2290">
        <f t="shared" si="107"/>
        <v>458</v>
      </c>
      <c r="E2290" s="52">
        <f>VLOOKUP(D2290,'스테이지별 난이도 설정'!B:C,2,0)</f>
        <v>183.20000000000152</v>
      </c>
      <c r="F2290" t="str">
        <f t="shared" si="108"/>
        <v>일반</v>
      </c>
      <c r="G2290">
        <f t="shared" si="106"/>
        <v>6</v>
      </c>
      <c r="H2290">
        <f>VLOOKUP($F2290,'(참고)타워 스텟 가치'!$B$2:$L$6,H$2,0)+(VLOOKUP($F2290,'(참고)타워 스텟 가치'!$B$2:$L$6,H$2,0)*$E2290)</f>
        <v>1381.5000000000114</v>
      </c>
      <c r="I2290">
        <f>VLOOKUP($F2290,'(참고)타워 스텟 가치'!$B$2:$L$6,I$2,0)+(VLOOKUP($F2290,'(참고)타워 스텟 가치'!$B$2:$L$6,I$2,0)*$E2290)</f>
        <v>276.30000000000229</v>
      </c>
      <c r="J2290">
        <f>VLOOKUP($F2290,'(참고)타워 스텟 가치'!$B$2:$L$6,J$2,0)+(VLOOKUP($F2290,'(참고)타워 스텟 가치'!$B$2:$L$6,J$2,0)*$E2290)</f>
        <v>921000.00000000757</v>
      </c>
      <c r="K2290">
        <f>VLOOKUP($F2290,'(참고)타워 스텟 가치'!$B$2:$L$6,K$2,0)+(VLOOKUP($F2290,'(참고)타워 스텟 가치'!$B$2:$L$6,K$2,0)*$E2290)</f>
        <v>5526.0000000000455</v>
      </c>
      <c r="L2290">
        <f>VLOOKUP($F2290,'(참고)타워 스텟 가치'!$B$2:$L$6,L$2,0)+(VLOOKUP($F2290,'(참고)타워 스텟 가치'!$B$2:$L$6,L$2,0)*$E2290)</f>
        <v>92.100000000000762</v>
      </c>
      <c r="M2290">
        <f>VLOOKUP($F2290,'(참고)타워 스텟 가치'!$B$2:$L$6,M$2,0)+(VLOOKUP($F2290,'(참고)타워 스텟 가치'!$B$2:$L$6,M$2,0)*$E2290)</f>
        <v>55.260000000000453</v>
      </c>
      <c r="N2290">
        <f>VLOOKUP($F2290,'(참고)타워 스텟 가치'!$B$2:$L$6,N$2,0)+(VLOOKUP($F2290,'(참고)타워 스텟 가치'!$B$2:$L$6,N$2,0)*$E2290)</f>
        <v>0</v>
      </c>
      <c r="O2290">
        <f>VLOOKUP($F2290,'(참고)타워 스텟 가치'!$B$2:$L$6,O$2,0)+(VLOOKUP($F2290,'(참고)타워 스텟 가치'!$B$2:$L$6,O$2,0)*$E2290)</f>
        <v>0</v>
      </c>
      <c r="P2290">
        <f>VLOOKUP($F2290,'(참고)타워 스텟 가치'!$B$2:$L$6,P$2,0)+(VLOOKUP($F2290,'(참고)타워 스텟 가치'!$B$2:$L$6,P$2,0)*$E2290)</f>
        <v>128.94000000000105</v>
      </c>
      <c r="Q2290">
        <f>SUM('스테이지별 몬스터 스텟'!H2290*'(참고)타워 스텟 가치'!$Q$17,'스테이지별 몬스터 스텟'!I2290*'(참고)타워 스텟 가치'!$R$17,'스테이지별 몬스터 스텟'!J2290*'(참고)타워 스텟 가치'!$S$17,'스테이지별 몬스터 스텟'!K2290*'(참고)타워 스텟 가치'!$T$17,'스테이지별 몬스터 스텟'!L2290*'(참고)타워 스텟 가치'!$U$17,'스테이지별 몬스터 스텟'!M2290*'(참고)타워 스텟 가치'!$V$17,'스테이지별 몬스터 스텟'!N2290*'(참고)타워 스텟 가치'!$W$17,'스테이지별 몬스터 스텟'!O2290*'(참고)타워 스텟 가치'!$X$17,'스테이지별 몬스터 스텟'!P2290*'(참고)타워 스텟 가치'!$Y$17)</f>
        <v>1396226.7900000112</v>
      </c>
      <c r="R2290">
        <v>1</v>
      </c>
      <c r="S2290">
        <f>VLOOKUP($F2290,'(참고)타워 스텟 가치'!$B$7:$L$11,S$2,0)+(VLOOKUP($F2290,'(참고)타워 스텟 가치'!$B$7:$L$11,S$2,0)*$E2290)</f>
        <v>460.50000000000381</v>
      </c>
      <c r="T2290">
        <f>VLOOKUP($F2290,'(참고)타워 스텟 가치'!$B$7:$L$11,T$2,0)+(VLOOKUP($F2290,'(참고)타워 스텟 가치'!$B$7:$L$11,T$2,0)*$E2290)</f>
        <v>828.90000000000691</v>
      </c>
      <c r="U2290">
        <f>VLOOKUP($F2290,'(참고)타워 스텟 가치'!$B$7:$L$11,U$2,0)+(VLOOKUP($F2290,'(참고)타워 스텟 가치'!$B$7:$L$11,U$2,0)*$E2290)</f>
        <v>921000.00000000757</v>
      </c>
      <c r="V2290">
        <f>VLOOKUP($F2290,'(참고)타워 스텟 가치'!$B$7:$L$11,V$2,0)+(VLOOKUP($F2290,'(참고)타워 스텟 가치'!$B$7:$L$11,V$2,0)*$E2290)</f>
        <v>5526.0000000000455</v>
      </c>
      <c r="W2290">
        <f>VLOOKUP($F2290,'(참고)타워 스텟 가치'!$B$7:$L$11,W$2,0)+(VLOOKUP($F2290,'(참고)타워 스텟 가치'!$B$7:$L$11,W$2,0)*$E2290)</f>
        <v>92.100000000000762</v>
      </c>
      <c r="X2290">
        <f>VLOOKUP($F2290,'(참고)타워 스텟 가치'!$B$7:$L$11,X$2,0)+(VLOOKUP($F2290,'(참고)타워 스텟 가치'!$B$7:$L$11,X$2,0)*$E2290)</f>
        <v>55.260000000000453</v>
      </c>
      <c r="Y2290">
        <f>VLOOKUP($F2290,'(참고)타워 스텟 가치'!$B$7:$L$11,Y$2,0)+(VLOOKUP($F2290,'(참고)타워 스텟 가치'!$B$7:$L$11,Y$2,0)*$E2290)</f>
        <v>0</v>
      </c>
      <c r="Z2290">
        <f>VLOOKUP($F2290,'(참고)타워 스텟 가치'!$B$7:$L$11,Z$2,0)+(VLOOKUP($F2290,'(참고)타워 스텟 가치'!$B$7:$L$11,Z$2,0)*$E2290)</f>
        <v>0</v>
      </c>
      <c r="AA2290">
        <f>VLOOKUP($F2290,'(참고)타워 스텟 가치'!$B$7:$L$11,AA$2,0)+(VLOOKUP($F2290,'(참고)타워 스텟 가치'!$B$7:$L$11,AA$2,0)*$E2290)</f>
        <v>128.94000000000105</v>
      </c>
      <c r="AB2290">
        <f>SUM('스테이지별 몬스터 스텟'!S2290*'(참고)타워 스텟 가치'!$Q$17,'스테이지별 몬스터 스텟'!T2290*'(참고)타워 스텟 가치'!$R$17,'스테이지별 몬스터 스텟'!U2290*'(참고)타워 스텟 가치'!$S$17,'스테이지별 몬스터 스텟'!V2290*'(참고)타워 스텟 가치'!$T$17,'스테이지별 몬스터 스텟'!W2290*'(참고)타워 스텟 가치'!$U$17,'스테이지별 몬스터 스텟'!X2290*'(참고)타워 스텟 가치'!$V$17,'스테이지별 몬스터 스텟'!Y2290*'(참고)타워 스텟 가치'!$W$17,'스테이지별 몬스터 스텟'!Z2290*'(참고)타워 스텟 가치'!$X$17,'스테이지별 몬스터 스텟'!AA2290*'(참고)타워 스텟 가치'!$Y$17)</f>
        <v>1395213.6900000114</v>
      </c>
      <c r="AC2290">
        <v>2</v>
      </c>
      <c r="AD2290">
        <f>VLOOKUP($F2290,'(참고)타워 스텟 가치'!$B$12:$L$16,AD$2,0)+(VLOOKUP($F2290,'(참고)타워 스텟 가치'!$B$12:$L$16,AD$2,0)*$E2290)</f>
        <v>460.50000000000381</v>
      </c>
      <c r="AE2290">
        <f>VLOOKUP($F2290,'(참고)타워 스텟 가치'!$B$12:$L$16,AE$2,0)+(VLOOKUP($F2290,'(참고)타워 스텟 가치'!$B$12:$L$16,AE$2,0)*$E2290)</f>
        <v>552.60000000000457</v>
      </c>
      <c r="AF2290">
        <f>VLOOKUP($F2290,'(참고)타워 스텟 가치'!$B$12:$L$16,AF$2,0)+(VLOOKUP($F2290,'(참고)타워 스텟 가치'!$B$12:$L$16,AF$2,0)*$E2290)</f>
        <v>921000.00000000757</v>
      </c>
      <c r="AG2290">
        <f>VLOOKUP($F2290,'(참고)타워 스텟 가치'!$B$12:$L$16,AG$2,0)+(VLOOKUP($F2290,'(참고)타워 스텟 가치'!$B$12:$L$16,AG$2,0)*$E2290)</f>
        <v>2763.0000000000227</v>
      </c>
      <c r="AH2290">
        <f>VLOOKUP($F2290,'(참고)타워 스텟 가치'!$B$12:$L$16,AH$2,0)+(VLOOKUP($F2290,'(참고)타워 스텟 가치'!$B$12:$L$16,AH$2,0)*$E2290)</f>
        <v>92.100000000000762</v>
      </c>
      <c r="AI2290">
        <f>VLOOKUP($F2290,'(참고)타워 스텟 가치'!$B$12:$L$16,AI$2,0)+(VLOOKUP($F2290,'(참고)타워 스텟 가치'!$B$12:$L$16,AI$2,0)*$E2290)</f>
        <v>55.260000000000453</v>
      </c>
      <c r="AJ2290">
        <f>VLOOKUP($F2290,'(참고)타워 스텟 가치'!$B$12:$L$16,AJ$2,0)+(VLOOKUP($F2290,'(참고)타워 스텟 가치'!$B$12:$L$16,AJ$2,0)*$E2290)</f>
        <v>0</v>
      </c>
      <c r="AK2290">
        <f>VLOOKUP($F2290,'(참고)타워 스텟 가치'!$B$12:$L$16,AK$2,0)+(VLOOKUP($F2290,'(참고)타워 스텟 가치'!$B$12:$L$16,AK$2,0)*$E2290)</f>
        <v>0</v>
      </c>
      <c r="AL2290">
        <f>VLOOKUP($F2290,'(참고)타워 스텟 가치'!$B$12:$L$16,AL$2,0)+(VLOOKUP($F2290,'(참고)타워 스텟 가치'!$B$12:$L$16,AL$2,0)*$E2290)</f>
        <v>257.8800000000021</v>
      </c>
      <c r="AM2290">
        <f>SUM('스테이지별 몬스터 스텟'!AD2290*'(참고)타워 스텟 가치'!$Q$17,'스테이지별 몬스터 스텟'!AE2290*'(참고)타워 스텟 가치'!$R$17,'스테이지별 몬스터 스텟'!AF2290*'(참고)타워 스텟 가치'!$S$17,'스테이지별 몬스터 스텟'!AG2290*'(참고)타워 스텟 가치'!$T$17,'스테이지별 몬스터 스텟'!AH2290*'(참고)타워 스텟 가치'!$U$17,'스테이지별 몬스터 스텟'!AI2290*'(참고)타워 스텟 가치'!$V$17,'스테이지별 몬스터 스텟'!AJ2290*'(참고)타워 스텟 가치'!$W$17,'스테이지별 몬스터 스텟'!AK2290*'(참고)타워 스텟 가치'!$X$17,'스테이지별 몬스터 스텟'!AL2290*'(참고)타워 스텟 가치'!$Y$17)</f>
        <v>1389531.1200000113</v>
      </c>
      <c r="AN2290">
        <v>3</v>
      </c>
    </row>
    <row r="2291" spans="3:40" x14ac:dyDescent="0.3">
      <c r="C2291">
        <v>2</v>
      </c>
      <c r="D2291">
        <f t="shared" si="107"/>
        <v>458</v>
      </c>
      <c r="E2291" s="52">
        <f>VLOOKUP(D2291,'스테이지별 난이도 설정'!B:C,2,0)</f>
        <v>183.20000000000152</v>
      </c>
      <c r="F2291" t="str">
        <f t="shared" si="108"/>
        <v>레어</v>
      </c>
      <c r="G2291">
        <f t="shared" si="106"/>
        <v>6</v>
      </c>
      <c r="H2291">
        <f>VLOOKUP($F2291,'(참고)타워 스텟 가치'!$B$2:$L$6,H$2,0)+(VLOOKUP($F2291,'(참고)타워 스텟 가치'!$B$2:$L$6,H$2,0)*$E2291)</f>
        <v>2072.2500000000173</v>
      </c>
      <c r="I2291">
        <f>VLOOKUP($F2291,'(참고)타워 스텟 가치'!$B$2:$L$6,I$2,0)+(VLOOKUP($F2291,'(참고)타워 스텟 가치'!$B$2:$L$6,I$2,0)*$E2291)</f>
        <v>414.45000000000346</v>
      </c>
      <c r="J2291">
        <f>VLOOKUP($F2291,'(참고)타워 스텟 가치'!$B$2:$L$6,J$2,0)+(VLOOKUP($F2291,'(참고)타워 스텟 가치'!$B$2:$L$6,J$2,0)*$E2291)</f>
        <v>921000.00000000757</v>
      </c>
      <c r="K2291">
        <f>VLOOKUP($F2291,'(참고)타워 스텟 가치'!$B$2:$L$6,K$2,0)+(VLOOKUP($F2291,'(참고)타워 스텟 가치'!$B$2:$L$6,K$2,0)*$E2291)</f>
        <v>8289.0000000000691</v>
      </c>
      <c r="L2291">
        <f>VLOOKUP($F2291,'(참고)타워 스텟 가치'!$B$2:$L$6,L$2,0)+(VLOOKUP($F2291,'(참고)타워 스텟 가치'!$B$2:$L$6,L$2,0)*$E2291)</f>
        <v>138.15000000000114</v>
      </c>
      <c r="M2291">
        <f>VLOOKUP($F2291,'(참고)타워 스텟 가치'!$B$2:$L$6,M$2,0)+(VLOOKUP($F2291,'(참고)타워 스텟 가치'!$B$2:$L$6,M$2,0)*$E2291)</f>
        <v>55.260000000000453</v>
      </c>
      <c r="N2291">
        <f>VLOOKUP($F2291,'(참고)타워 스텟 가치'!$B$2:$L$6,N$2,0)+(VLOOKUP($F2291,'(참고)타워 스텟 가치'!$B$2:$L$6,N$2,0)*$E2291)</f>
        <v>0</v>
      </c>
      <c r="O2291">
        <f>VLOOKUP($F2291,'(참고)타워 스텟 가치'!$B$2:$L$6,O$2,0)+(VLOOKUP($F2291,'(참고)타워 스텟 가치'!$B$2:$L$6,O$2,0)*$E2291)</f>
        <v>0</v>
      </c>
      <c r="P2291">
        <f>VLOOKUP($F2291,'(참고)타워 스텟 가치'!$B$2:$L$6,P$2,0)+(VLOOKUP($F2291,'(참고)타워 스텟 가치'!$B$2:$L$6,P$2,0)*$E2291)</f>
        <v>128.94000000000105</v>
      </c>
      <c r="Q2291">
        <f>SUM('스테이지별 몬스터 스텟'!H2291*'(참고)타워 스텟 가치'!$Q$17,'스테이지별 몬스터 스텟'!I2291*'(참고)타워 스텟 가치'!$R$17,'스테이지별 몬스터 스텟'!J2291*'(참고)타워 스텟 가치'!$S$17,'스테이지별 몬스터 스텟'!K2291*'(참고)타워 스텟 가치'!$T$17,'스테이지별 몬스터 스텟'!L2291*'(참고)타워 스텟 가치'!$U$17,'스테이지별 몬스터 스텟'!M2291*'(참고)타워 스텟 가치'!$V$17,'스테이지별 몬스터 스텟'!N2291*'(참고)타워 스텟 가치'!$W$17,'스테이지별 몬스터 스텟'!O2291*'(참고)타워 스텟 가치'!$X$17,'스테이지별 몬스터 스텟'!P2291*'(참고)타워 스텟 가치'!$Y$17)</f>
        <v>1403433.6150000116</v>
      </c>
      <c r="R2291">
        <v>1</v>
      </c>
      <c r="S2291">
        <f>VLOOKUP($F2291,'(참고)타워 스텟 가치'!$B$7:$L$11,S$2,0)+(VLOOKUP($F2291,'(참고)타워 스텟 가치'!$B$7:$L$11,S$2,0)*$E2291)</f>
        <v>690.75000000000568</v>
      </c>
      <c r="T2291">
        <f>VLOOKUP($F2291,'(참고)타워 스텟 가치'!$B$7:$L$11,T$2,0)+(VLOOKUP($F2291,'(참고)타워 스텟 가치'!$B$7:$L$11,T$2,0)*$E2291)</f>
        <v>1243.3500000000104</v>
      </c>
      <c r="U2291">
        <f>VLOOKUP($F2291,'(참고)타워 스텟 가치'!$B$7:$L$11,U$2,0)+(VLOOKUP($F2291,'(참고)타워 스텟 가치'!$B$7:$L$11,U$2,0)*$E2291)</f>
        <v>921000.00000000757</v>
      </c>
      <c r="V2291">
        <f>VLOOKUP($F2291,'(참고)타워 스텟 가치'!$B$7:$L$11,V$2,0)+(VLOOKUP($F2291,'(참고)타워 스텟 가치'!$B$7:$L$11,V$2,0)*$E2291)</f>
        <v>8289.0000000000691</v>
      </c>
      <c r="W2291">
        <f>VLOOKUP($F2291,'(참고)타워 스텟 가치'!$B$7:$L$11,W$2,0)+(VLOOKUP($F2291,'(참고)타워 스텟 가치'!$B$7:$L$11,W$2,0)*$E2291)</f>
        <v>138.15000000000114</v>
      </c>
      <c r="X2291">
        <f>VLOOKUP($F2291,'(참고)타워 스텟 가치'!$B$7:$L$11,X$2,0)+(VLOOKUP($F2291,'(참고)타워 스텟 가치'!$B$7:$L$11,X$2,0)*$E2291)</f>
        <v>55.260000000000453</v>
      </c>
      <c r="Y2291">
        <f>VLOOKUP($F2291,'(참고)타워 스텟 가치'!$B$7:$L$11,Y$2,0)+(VLOOKUP($F2291,'(참고)타워 스텟 가치'!$B$7:$L$11,Y$2,0)*$E2291)</f>
        <v>0</v>
      </c>
      <c r="Z2291">
        <f>VLOOKUP($F2291,'(참고)타워 스텟 가치'!$B$7:$L$11,Z$2,0)+(VLOOKUP($F2291,'(참고)타워 스텟 가치'!$B$7:$L$11,Z$2,0)*$E2291)</f>
        <v>0</v>
      </c>
      <c r="AA2291">
        <f>VLOOKUP($F2291,'(참고)타워 스텟 가치'!$B$7:$L$11,AA$2,0)+(VLOOKUP($F2291,'(참고)타워 스텟 가치'!$B$7:$L$11,AA$2,0)*$E2291)</f>
        <v>128.94000000000105</v>
      </c>
      <c r="AB2291">
        <f>SUM('스테이지별 몬스터 스텟'!S2291*'(참고)타워 스텟 가치'!$Q$17,'스테이지별 몬스터 스텟'!T2291*'(참고)타워 스텟 가치'!$R$17,'스테이지별 몬스터 스텟'!U2291*'(참고)타워 스텟 가치'!$S$17,'스테이지별 몬스터 스텟'!V2291*'(참고)타워 스텟 가치'!$T$17,'스테이지별 몬스터 스텟'!W2291*'(참고)타워 스텟 가치'!$U$17,'스테이지별 몬스터 스텟'!X2291*'(참고)타워 스텟 가치'!$V$17,'스테이지별 몬스터 스텟'!Y2291*'(참고)타워 스텟 가치'!$W$17,'스테이지별 몬스터 스텟'!Z2291*'(참고)타워 스텟 가치'!$X$17,'스테이지별 몬스터 스텟'!AA2291*'(참고)타워 스텟 가치'!$Y$17)</f>
        <v>1401913.9650000117</v>
      </c>
      <c r="AC2291">
        <v>2</v>
      </c>
      <c r="AD2291">
        <f>VLOOKUP($F2291,'(참고)타워 스텟 가치'!$B$12:$L$16,AD$2,0)+(VLOOKUP($F2291,'(참고)타워 스텟 가치'!$B$12:$L$16,AD$2,0)*$E2291)</f>
        <v>690.75000000000568</v>
      </c>
      <c r="AE2291">
        <f>VLOOKUP($F2291,'(참고)타워 스텟 가치'!$B$12:$L$16,AE$2,0)+(VLOOKUP($F2291,'(참고)타워 스텟 가치'!$B$12:$L$16,AE$2,0)*$E2291)</f>
        <v>828.90000000000691</v>
      </c>
      <c r="AF2291">
        <f>VLOOKUP($F2291,'(참고)타워 스텟 가치'!$B$12:$L$16,AF$2,0)+(VLOOKUP($F2291,'(참고)타워 스텟 가치'!$B$12:$L$16,AF$2,0)*$E2291)</f>
        <v>921000.00000000757</v>
      </c>
      <c r="AG2291">
        <f>VLOOKUP($F2291,'(참고)타워 스텟 가치'!$B$12:$L$16,AG$2,0)+(VLOOKUP($F2291,'(참고)타워 스텟 가치'!$B$12:$L$16,AG$2,0)*$E2291)</f>
        <v>4144.5000000000346</v>
      </c>
      <c r="AH2291">
        <f>VLOOKUP($F2291,'(참고)타워 스텟 가치'!$B$12:$L$16,AH$2,0)+(VLOOKUP($F2291,'(참고)타워 스텟 가치'!$B$12:$L$16,AH$2,0)*$E2291)</f>
        <v>138.15000000000114</v>
      </c>
      <c r="AI2291">
        <f>VLOOKUP($F2291,'(참고)타워 스텟 가치'!$B$12:$L$16,AI$2,0)+(VLOOKUP($F2291,'(참고)타워 스텟 가치'!$B$12:$L$16,AI$2,0)*$E2291)</f>
        <v>55.260000000000453</v>
      </c>
      <c r="AJ2291">
        <f>VLOOKUP($F2291,'(참고)타워 스텟 가치'!$B$12:$L$16,AJ$2,0)+(VLOOKUP($F2291,'(참고)타워 스텟 가치'!$B$12:$L$16,AJ$2,0)*$E2291)</f>
        <v>0</v>
      </c>
      <c r="AK2291">
        <f>VLOOKUP($F2291,'(참고)타워 스텟 가치'!$B$12:$L$16,AK$2,0)+(VLOOKUP($F2291,'(참고)타워 스텟 가치'!$B$12:$L$16,AK$2,0)*$E2291)</f>
        <v>0</v>
      </c>
      <c r="AL2291">
        <f>VLOOKUP($F2291,'(참고)타워 스텟 가치'!$B$12:$L$16,AL$2,0)+(VLOOKUP($F2291,'(참고)타워 스텟 가치'!$B$12:$L$16,AL$2,0)*$E2291)</f>
        <v>257.8800000000021</v>
      </c>
      <c r="AM2291">
        <f>SUM('스테이지별 몬스터 스텟'!AD2291*'(참고)타워 스텟 가치'!$Q$17,'스테이지별 몬스터 스텟'!AE2291*'(참고)타워 스텟 가치'!$R$17,'스테이지별 몬스터 스텟'!AF2291*'(참고)타워 스텟 가치'!$S$17,'스테이지별 몬스터 스텟'!AG2291*'(참고)타워 스텟 가치'!$T$17,'스테이지별 몬스터 스텟'!AH2291*'(참고)타워 스텟 가치'!$U$17,'스테이지별 몬스터 스텟'!AI2291*'(참고)타워 스텟 가치'!$V$17,'스테이지별 몬스터 스텟'!AJ2291*'(참고)타워 스텟 가치'!$W$17,'스테이지별 몬스터 스텟'!AK2291*'(참고)타워 스텟 가치'!$X$17,'스테이지별 몬스터 스텟'!AL2291*'(참고)타워 스텟 가치'!$Y$17)</f>
        <v>1393261.1700000116</v>
      </c>
      <c r="AN2291">
        <v>3</v>
      </c>
    </row>
    <row r="2292" spans="3:40" x14ac:dyDescent="0.3">
      <c r="C2292">
        <v>3</v>
      </c>
      <c r="D2292">
        <f t="shared" si="107"/>
        <v>458</v>
      </c>
      <c r="E2292" s="52">
        <f>VLOOKUP(D2292,'스테이지별 난이도 설정'!B:C,2,0)</f>
        <v>183.20000000000152</v>
      </c>
      <c r="F2292" t="str">
        <f t="shared" si="108"/>
        <v>에픽</v>
      </c>
      <c r="G2292">
        <f t="shared" si="106"/>
        <v>6</v>
      </c>
      <c r="H2292">
        <f>VLOOKUP($F2292,'(참고)타워 스텟 가치'!$B$2:$L$6,H$2,0)+(VLOOKUP($F2292,'(참고)타워 스텟 가치'!$B$2:$L$6,H$2,0)*$E2292)</f>
        <v>3108.3750000000259</v>
      </c>
      <c r="I2292">
        <f>VLOOKUP($F2292,'(참고)타워 스텟 가치'!$B$2:$L$6,I$2,0)+(VLOOKUP($F2292,'(참고)타워 스텟 가치'!$B$2:$L$6,I$2,0)*$E2292)</f>
        <v>621.67500000000518</v>
      </c>
      <c r="J2292">
        <f>VLOOKUP($F2292,'(참고)타워 스텟 가치'!$B$2:$L$6,J$2,0)+(VLOOKUP($F2292,'(참고)타워 스텟 가치'!$B$2:$L$6,J$2,0)*$E2292)</f>
        <v>921000.00000000757</v>
      </c>
      <c r="K2292">
        <f>VLOOKUP($F2292,'(참고)타워 스텟 가치'!$B$2:$L$6,K$2,0)+(VLOOKUP($F2292,'(참고)타워 스텟 가치'!$B$2:$L$6,K$2,0)*$E2292)</f>
        <v>12433.500000000104</v>
      </c>
      <c r="L2292">
        <f>VLOOKUP($F2292,'(참고)타워 스텟 가치'!$B$2:$L$6,L$2,0)+(VLOOKUP($F2292,'(참고)타워 스텟 가치'!$B$2:$L$6,L$2,0)*$E2292)</f>
        <v>207.22500000000173</v>
      </c>
      <c r="M2292">
        <f>VLOOKUP($F2292,'(참고)타워 스텟 가치'!$B$2:$L$6,M$2,0)+(VLOOKUP($F2292,'(참고)타워 스텟 가치'!$B$2:$L$6,M$2,0)*$E2292)</f>
        <v>55.260000000000453</v>
      </c>
      <c r="N2292">
        <f>VLOOKUP($F2292,'(참고)타워 스텟 가치'!$B$2:$L$6,N$2,0)+(VLOOKUP($F2292,'(참고)타워 스텟 가치'!$B$2:$L$6,N$2,0)*$E2292)</f>
        <v>0</v>
      </c>
      <c r="O2292">
        <f>VLOOKUP($F2292,'(참고)타워 스텟 가치'!$B$2:$L$6,O$2,0)+(VLOOKUP($F2292,'(참고)타워 스텟 가치'!$B$2:$L$6,O$2,0)*$E2292)</f>
        <v>0</v>
      </c>
      <c r="P2292">
        <f>VLOOKUP($F2292,'(참고)타워 스텟 가치'!$B$2:$L$6,P$2,0)+(VLOOKUP($F2292,'(참고)타워 스텟 가치'!$B$2:$L$6,P$2,0)*$E2292)</f>
        <v>128.94000000000105</v>
      </c>
      <c r="Q2292">
        <f>SUM('스테이지별 몬스터 스텟'!H2292*'(참고)타워 스텟 가치'!$Q$17,'스테이지별 몬스터 스텟'!I2292*'(참고)타워 스텟 가치'!$R$17,'스테이지별 몬스터 스텟'!J2292*'(참고)타워 스텟 가치'!$S$17,'스테이지별 몬스터 스텟'!K2292*'(참고)타워 스텟 가치'!$T$17,'스테이지별 몬스터 스텟'!L2292*'(참고)타워 스텟 가치'!$U$17,'스테이지별 몬스터 스텟'!M2292*'(참고)타워 스텟 가치'!$V$17,'스테이지별 몬스터 스텟'!N2292*'(참고)타워 스텟 가치'!$W$17,'스테이지별 몬스터 스텟'!O2292*'(참고)타워 스텟 가치'!$X$17,'스테이지별 몬스터 스텟'!P2292*'(참고)타워 스텟 가치'!$Y$17)</f>
        <v>1414243.8525000114</v>
      </c>
      <c r="R2292">
        <v>1</v>
      </c>
      <c r="S2292">
        <f>VLOOKUP($F2292,'(참고)타워 스텟 가치'!$B$7:$L$11,S$2,0)+(VLOOKUP($F2292,'(참고)타워 스텟 가치'!$B$7:$L$11,S$2,0)*$E2292)</f>
        <v>1036.1250000000086</v>
      </c>
      <c r="T2292">
        <f>VLOOKUP($F2292,'(참고)타워 스텟 가치'!$B$7:$L$11,T$2,0)+(VLOOKUP($F2292,'(참고)타워 스텟 가치'!$B$7:$L$11,T$2,0)*$E2292)</f>
        <v>1865.0250000000153</v>
      </c>
      <c r="U2292">
        <f>VLOOKUP($F2292,'(참고)타워 스텟 가치'!$B$7:$L$11,U$2,0)+(VLOOKUP($F2292,'(참고)타워 스텟 가치'!$B$7:$L$11,U$2,0)*$E2292)</f>
        <v>921000.00000000757</v>
      </c>
      <c r="V2292">
        <f>VLOOKUP($F2292,'(참고)타워 스텟 가치'!$B$7:$L$11,V$2,0)+(VLOOKUP($F2292,'(참고)타워 스텟 가치'!$B$7:$L$11,V$2,0)*$E2292)</f>
        <v>12433.500000000104</v>
      </c>
      <c r="W2292">
        <f>VLOOKUP($F2292,'(참고)타워 스텟 가치'!$B$7:$L$11,W$2,0)+(VLOOKUP($F2292,'(참고)타워 스텟 가치'!$B$7:$L$11,W$2,0)*$E2292)</f>
        <v>207.22500000000173</v>
      </c>
      <c r="X2292">
        <f>VLOOKUP($F2292,'(참고)타워 스텟 가치'!$B$7:$L$11,X$2,0)+(VLOOKUP($F2292,'(참고)타워 스텟 가치'!$B$7:$L$11,X$2,0)*$E2292)</f>
        <v>55.260000000000453</v>
      </c>
      <c r="Y2292">
        <f>VLOOKUP($F2292,'(참고)타워 스텟 가치'!$B$7:$L$11,Y$2,0)+(VLOOKUP($F2292,'(참고)타워 스텟 가치'!$B$7:$L$11,Y$2,0)*$E2292)</f>
        <v>0</v>
      </c>
      <c r="Z2292">
        <f>VLOOKUP($F2292,'(참고)타워 스텟 가치'!$B$7:$L$11,Z$2,0)+(VLOOKUP($F2292,'(참고)타워 스텟 가치'!$B$7:$L$11,Z$2,0)*$E2292)</f>
        <v>0</v>
      </c>
      <c r="AA2292">
        <f>VLOOKUP($F2292,'(참고)타워 스텟 가치'!$B$7:$L$11,AA$2,0)+(VLOOKUP($F2292,'(참고)타워 스텟 가치'!$B$7:$L$11,AA$2,0)*$E2292)</f>
        <v>128.94000000000105</v>
      </c>
      <c r="AB2292">
        <f>SUM('스테이지별 몬스터 스텟'!S2292*'(참고)타워 스텟 가치'!$Q$17,'스테이지별 몬스터 스텟'!T2292*'(참고)타워 스텟 가치'!$R$17,'스테이지별 몬스터 스텟'!U2292*'(참고)타워 스텟 가치'!$S$17,'스테이지별 몬스터 스텟'!V2292*'(참고)타워 스텟 가치'!$T$17,'스테이지별 몬스터 스텟'!W2292*'(참고)타워 스텟 가치'!$U$17,'스테이지별 몬스터 스텟'!X2292*'(참고)타워 스텟 가치'!$V$17,'스테이지별 몬스터 스텟'!Y2292*'(참고)타워 스텟 가치'!$W$17,'스테이지별 몬스터 스텟'!Z2292*'(참고)타워 스텟 가치'!$X$17,'스테이지별 몬스터 스텟'!AA2292*'(참고)타워 스텟 가치'!$Y$17)</f>
        <v>1411964.3775000116</v>
      </c>
      <c r="AC2292">
        <v>2</v>
      </c>
      <c r="AD2292">
        <f>VLOOKUP($F2292,'(참고)타워 스텟 가치'!$B$12:$L$16,AD$2,0)+(VLOOKUP($F2292,'(참고)타워 스텟 가치'!$B$12:$L$16,AD$2,0)*$E2292)</f>
        <v>1036.1250000000086</v>
      </c>
      <c r="AE2292">
        <f>VLOOKUP($F2292,'(참고)타워 스텟 가치'!$B$12:$L$16,AE$2,0)+(VLOOKUP($F2292,'(참고)타워 스텟 가치'!$B$12:$L$16,AE$2,0)*$E2292)</f>
        <v>1243.3500000000104</v>
      </c>
      <c r="AF2292">
        <f>VLOOKUP($F2292,'(참고)타워 스텟 가치'!$B$12:$L$16,AF$2,0)+(VLOOKUP($F2292,'(참고)타워 스텟 가치'!$B$12:$L$16,AF$2,0)*$E2292)</f>
        <v>921000.00000000757</v>
      </c>
      <c r="AG2292">
        <f>VLOOKUP($F2292,'(참고)타워 스텟 가치'!$B$12:$L$16,AG$2,0)+(VLOOKUP($F2292,'(참고)타워 스텟 가치'!$B$12:$L$16,AG$2,0)*$E2292)</f>
        <v>6216.7500000000518</v>
      </c>
      <c r="AH2292">
        <f>VLOOKUP($F2292,'(참고)타워 스텟 가치'!$B$12:$L$16,AH$2,0)+(VLOOKUP($F2292,'(참고)타워 스텟 가치'!$B$12:$L$16,AH$2,0)*$E2292)</f>
        <v>207.22500000000173</v>
      </c>
      <c r="AI2292">
        <f>VLOOKUP($F2292,'(참고)타워 스텟 가치'!$B$12:$L$16,AI$2,0)+(VLOOKUP($F2292,'(참고)타워 스텟 가치'!$B$12:$L$16,AI$2,0)*$E2292)</f>
        <v>55.260000000000453</v>
      </c>
      <c r="AJ2292">
        <f>VLOOKUP($F2292,'(참고)타워 스텟 가치'!$B$12:$L$16,AJ$2,0)+(VLOOKUP($F2292,'(참고)타워 스텟 가치'!$B$12:$L$16,AJ$2,0)*$E2292)</f>
        <v>0</v>
      </c>
      <c r="AK2292">
        <f>VLOOKUP($F2292,'(참고)타워 스텟 가치'!$B$12:$L$16,AK$2,0)+(VLOOKUP($F2292,'(참고)타워 스텟 가치'!$B$12:$L$16,AK$2,0)*$E2292)</f>
        <v>0</v>
      </c>
      <c r="AL2292">
        <f>VLOOKUP($F2292,'(참고)타워 스텟 가치'!$B$12:$L$16,AL$2,0)+(VLOOKUP($F2292,'(참고)타워 스텟 가치'!$B$12:$L$16,AL$2,0)*$E2292)</f>
        <v>257.8800000000021</v>
      </c>
      <c r="AM2292">
        <f>SUM('스테이지별 몬스터 스텟'!AD2292*'(참고)타워 스텟 가치'!$Q$17,'스테이지별 몬스터 스텟'!AE2292*'(참고)타워 스텟 가치'!$R$17,'스테이지별 몬스터 스텟'!AF2292*'(참고)타워 스텟 가치'!$S$17,'스테이지별 몬스터 스텟'!AG2292*'(참고)타워 스텟 가치'!$T$17,'스테이지별 몬스터 스텟'!AH2292*'(참고)타워 스텟 가치'!$U$17,'스테이지별 몬스터 스텟'!AI2292*'(참고)타워 스텟 가치'!$V$17,'스테이지별 몬스터 스텟'!AJ2292*'(참고)타워 스텟 가치'!$W$17,'스테이지별 몬스터 스텟'!AK2292*'(참고)타워 스텟 가치'!$X$17,'스테이지별 몬스터 스텟'!AL2292*'(참고)타워 스텟 가치'!$Y$17)</f>
        <v>1398856.2450000115</v>
      </c>
      <c r="AN2292">
        <v>3</v>
      </c>
    </row>
    <row r="2293" spans="3:40" x14ac:dyDescent="0.3">
      <c r="C2293">
        <v>4</v>
      </c>
      <c r="D2293">
        <f t="shared" si="107"/>
        <v>458</v>
      </c>
      <c r="E2293" s="52">
        <f>VLOOKUP(D2293,'스테이지별 난이도 설정'!B:C,2,0)</f>
        <v>183.20000000000152</v>
      </c>
      <c r="F2293" t="str">
        <f t="shared" si="108"/>
        <v>유니크</v>
      </c>
      <c r="G2293">
        <f t="shared" si="106"/>
        <v>6</v>
      </c>
      <c r="H2293">
        <f>VLOOKUP($F2293,'(참고)타워 스텟 가치'!$B$2:$L$6,H$2,0)+(VLOOKUP($F2293,'(참고)타워 스텟 가치'!$B$2:$L$6,H$2,0)*$E2293)</f>
        <v>4662.5625000000382</v>
      </c>
      <c r="I2293">
        <f>VLOOKUP($F2293,'(참고)타워 스텟 가치'!$B$2:$L$6,I$2,0)+(VLOOKUP($F2293,'(참고)타워 스텟 가치'!$B$2:$L$6,I$2,0)*$E2293)</f>
        <v>932.51250000000766</v>
      </c>
      <c r="J2293">
        <f>VLOOKUP($F2293,'(참고)타워 스텟 가치'!$B$2:$L$6,J$2,0)+(VLOOKUP($F2293,'(참고)타워 스텟 가치'!$B$2:$L$6,J$2,0)*$E2293)</f>
        <v>921000.00000000757</v>
      </c>
      <c r="K2293">
        <f>VLOOKUP($F2293,'(참고)타워 스텟 가치'!$B$2:$L$6,K$2,0)+(VLOOKUP($F2293,'(참고)타워 스텟 가치'!$B$2:$L$6,K$2,0)*$E2293)</f>
        <v>18650.250000000153</v>
      </c>
      <c r="L2293">
        <f>VLOOKUP($F2293,'(참고)타워 스텟 가치'!$B$2:$L$6,L$2,0)+(VLOOKUP($F2293,'(참고)타워 스텟 가치'!$B$2:$L$6,L$2,0)*$E2293)</f>
        <v>310.83750000000259</v>
      </c>
      <c r="M2293">
        <f>VLOOKUP($F2293,'(참고)타워 스텟 가치'!$B$2:$L$6,M$2,0)+(VLOOKUP($F2293,'(참고)타워 스텟 가치'!$B$2:$L$6,M$2,0)*$E2293)</f>
        <v>55.260000000000453</v>
      </c>
      <c r="N2293">
        <f>VLOOKUP($F2293,'(참고)타워 스텟 가치'!$B$2:$L$6,N$2,0)+(VLOOKUP($F2293,'(참고)타워 스텟 가치'!$B$2:$L$6,N$2,0)*$E2293)</f>
        <v>0</v>
      </c>
      <c r="O2293">
        <f>VLOOKUP($F2293,'(참고)타워 스텟 가치'!$B$2:$L$6,O$2,0)+(VLOOKUP($F2293,'(참고)타워 스텟 가치'!$B$2:$L$6,O$2,0)*$E2293)</f>
        <v>0</v>
      </c>
      <c r="P2293">
        <f>VLOOKUP($F2293,'(참고)타워 스텟 가치'!$B$2:$L$6,P$2,0)+(VLOOKUP($F2293,'(참고)타워 스텟 가치'!$B$2:$L$6,P$2,0)*$E2293)</f>
        <v>184.20000000000152</v>
      </c>
      <c r="Q2293">
        <f>SUM('스테이지별 몬스터 스텟'!H2293*'(참고)타워 스텟 가치'!$Q$17,'스테이지별 몬스터 스텟'!I2293*'(참고)타워 스텟 가치'!$R$17,'스테이지별 몬스터 스텟'!J2293*'(참고)타워 스텟 가치'!$S$17,'스테이지별 몬스터 스텟'!K2293*'(참고)타워 스텟 가치'!$T$17,'스테이지별 몬스터 스텟'!L2293*'(참고)타워 스텟 가치'!$U$17,'스테이지별 몬스터 스텟'!M2293*'(참고)타워 스텟 가치'!$V$17,'스테이지별 몬스터 스텟'!N2293*'(참고)타워 스텟 가치'!$W$17,'스테이지별 몬스터 스텟'!O2293*'(참고)타워 스텟 가치'!$X$17,'스테이지별 몬스터 스텟'!P2293*'(참고)타워 스텟 가치'!$Y$17)</f>
        <v>1430569.7287500117</v>
      </c>
      <c r="R2293">
        <v>1</v>
      </c>
      <c r="S2293">
        <f>VLOOKUP($F2293,'(참고)타워 스텟 가치'!$B$7:$L$11,S$2,0)+(VLOOKUP($F2293,'(참고)타워 스텟 가치'!$B$7:$L$11,S$2,0)*$E2293)</f>
        <v>1554.187500000013</v>
      </c>
      <c r="T2293">
        <f>VLOOKUP($F2293,'(참고)타워 스텟 가치'!$B$7:$L$11,T$2,0)+(VLOOKUP($F2293,'(참고)타워 스텟 가치'!$B$7:$L$11,T$2,0)*$E2293)</f>
        <v>2797.5375000000231</v>
      </c>
      <c r="U2293">
        <f>VLOOKUP($F2293,'(참고)타워 스텟 가치'!$B$7:$L$11,U$2,0)+(VLOOKUP($F2293,'(참고)타워 스텟 가치'!$B$7:$L$11,U$2,0)*$E2293)</f>
        <v>921000.00000000757</v>
      </c>
      <c r="V2293">
        <f>VLOOKUP($F2293,'(참고)타워 스텟 가치'!$B$7:$L$11,V$2,0)+(VLOOKUP($F2293,'(참고)타워 스텟 가치'!$B$7:$L$11,V$2,0)*$E2293)</f>
        <v>18650.250000000153</v>
      </c>
      <c r="W2293">
        <f>VLOOKUP($F2293,'(참고)타워 스텟 가치'!$B$7:$L$11,W$2,0)+(VLOOKUP($F2293,'(참고)타워 스텟 가치'!$B$7:$L$11,W$2,0)*$E2293)</f>
        <v>310.83750000000259</v>
      </c>
      <c r="X2293">
        <f>VLOOKUP($F2293,'(참고)타워 스텟 가치'!$B$7:$L$11,X$2,0)+(VLOOKUP($F2293,'(참고)타워 스텟 가치'!$B$7:$L$11,X$2,0)*$E2293)</f>
        <v>55.260000000000453</v>
      </c>
      <c r="Y2293">
        <f>VLOOKUP($F2293,'(참고)타워 스텟 가치'!$B$7:$L$11,Y$2,0)+(VLOOKUP($F2293,'(참고)타워 스텟 가치'!$B$7:$L$11,Y$2,0)*$E2293)</f>
        <v>0</v>
      </c>
      <c r="Z2293">
        <f>VLOOKUP($F2293,'(참고)타워 스텟 가치'!$B$7:$L$11,Z$2,0)+(VLOOKUP($F2293,'(참고)타워 스텟 가치'!$B$7:$L$11,Z$2,0)*$E2293)</f>
        <v>0</v>
      </c>
      <c r="AA2293">
        <f>VLOOKUP($F2293,'(참고)타워 스텟 가치'!$B$7:$L$11,AA$2,0)+(VLOOKUP($F2293,'(참고)타워 스텟 가치'!$B$7:$L$11,AA$2,0)*$E2293)</f>
        <v>184.20000000000152</v>
      </c>
      <c r="AB2293">
        <f>SUM('스테이지별 몬스터 스텟'!S2293*'(참고)타워 스텟 가치'!$Q$17,'스테이지별 몬스터 스텟'!T2293*'(참고)타워 스텟 가치'!$R$17,'스테이지별 몬스터 스텟'!U2293*'(참고)타워 스텟 가치'!$S$17,'스테이지별 몬스터 스텟'!V2293*'(참고)타워 스텟 가치'!$T$17,'스테이지별 몬스터 스텟'!W2293*'(참고)타워 스텟 가치'!$U$17,'스테이지별 몬스터 스텟'!X2293*'(참고)타워 스텟 가치'!$V$17,'스테이지별 몬스터 스텟'!Y2293*'(참고)타워 스텟 가치'!$W$17,'스테이지별 몬스터 스텟'!Z2293*'(참고)타워 스텟 가치'!$X$17,'스테이지별 몬스터 스텟'!AA2293*'(참고)타워 스텟 가치'!$Y$17)</f>
        <v>1427150.5162500117</v>
      </c>
      <c r="AC2293">
        <v>2</v>
      </c>
      <c r="AD2293">
        <f>VLOOKUP($F2293,'(참고)타워 스텟 가치'!$B$12:$L$16,AD$2,0)+(VLOOKUP($F2293,'(참고)타워 스텟 가치'!$B$12:$L$16,AD$2,0)*$E2293)</f>
        <v>1554.187500000013</v>
      </c>
      <c r="AE2293">
        <f>VLOOKUP($F2293,'(참고)타워 스텟 가치'!$B$12:$L$16,AE$2,0)+(VLOOKUP($F2293,'(참고)타워 스텟 가치'!$B$12:$L$16,AE$2,0)*$E2293)</f>
        <v>1865.0250000000153</v>
      </c>
      <c r="AF2293">
        <f>VLOOKUP($F2293,'(참고)타워 스텟 가치'!$B$12:$L$16,AF$2,0)+(VLOOKUP($F2293,'(참고)타워 스텟 가치'!$B$12:$L$16,AF$2,0)*$E2293)</f>
        <v>921000.00000000757</v>
      </c>
      <c r="AG2293">
        <f>VLOOKUP($F2293,'(참고)타워 스텟 가치'!$B$12:$L$16,AG$2,0)+(VLOOKUP($F2293,'(참고)타워 스텟 가치'!$B$12:$L$16,AG$2,0)*$E2293)</f>
        <v>9325.1250000000764</v>
      </c>
      <c r="AH2293">
        <f>VLOOKUP($F2293,'(참고)타워 스텟 가치'!$B$12:$L$16,AH$2,0)+(VLOOKUP($F2293,'(참고)타워 스텟 가치'!$B$12:$L$16,AH$2,0)*$E2293)</f>
        <v>310.83750000000259</v>
      </c>
      <c r="AI2293">
        <f>VLOOKUP($F2293,'(참고)타워 스텟 가치'!$B$12:$L$16,AI$2,0)+(VLOOKUP($F2293,'(참고)타워 스텟 가치'!$B$12:$L$16,AI$2,0)*$E2293)</f>
        <v>55.260000000000453</v>
      </c>
      <c r="AJ2293">
        <f>VLOOKUP($F2293,'(참고)타워 스텟 가치'!$B$12:$L$16,AJ$2,0)+(VLOOKUP($F2293,'(참고)타워 스텟 가치'!$B$12:$L$16,AJ$2,0)*$E2293)</f>
        <v>0</v>
      </c>
      <c r="AK2293">
        <f>VLOOKUP($F2293,'(참고)타워 스텟 가치'!$B$12:$L$16,AK$2,0)+(VLOOKUP($F2293,'(참고)타워 스텟 가치'!$B$12:$L$16,AK$2,0)*$E2293)</f>
        <v>0</v>
      </c>
      <c r="AL2293">
        <f>VLOOKUP($F2293,'(참고)타워 스텟 가치'!$B$12:$L$16,AL$2,0)+(VLOOKUP($F2293,'(참고)타워 스텟 가치'!$B$12:$L$16,AL$2,0)*$E2293)</f>
        <v>368.40000000000305</v>
      </c>
      <c r="AM2293">
        <f>SUM('스테이지별 몬스터 스텟'!AD2293*'(참고)타워 스텟 가치'!$Q$17,'스테이지별 몬스터 스텟'!AE2293*'(참고)타워 스텟 가치'!$R$17,'스테이지별 몬스터 스텟'!AF2293*'(참고)타워 스텟 가치'!$S$17,'스테이지별 몬스터 스텟'!AG2293*'(참고)타워 스텟 가치'!$T$17,'스테이지별 몬스터 스텟'!AH2293*'(참고)타워 스텟 가치'!$U$17,'스테이지별 몬스터 스텟'!AI2293*'(참고)타워 스텟 가치'!$V$17,'스테이지별 몬스터 스텟'!AJ2293*'(참고)타워 스텟 가치'!$W$17,'스테이지별 몬스터 스텟'!AK2293*'(참고)타워 스텟 가치'!$X$17,'스테이지별 몬스터 스텟'!AL2293*'(참고)타워 스텟 가치'!$Y$17)</f>
        <v>1407469.8975000118</v>
      </c>
      <c r="AN2293">
        <v>3</v>
      </c>
    </row>
    <row r="2294" spans="3:40" x14ac:dyDescent="0.3">
      <c r="C2294">
        <v>5</v>
      </c>
      <c r="D2294">
        <f t="shared" si="107"/>
        <v>458</v>
      </c>
      <c r="E2294" s="52">
        <f>VLOOKUP(D2294,'스테이지별 난이도 설정'!B:C,2,0)</f>
        <v>183.20000000000152</v>
      </c>
      <c r="F2294" t="str">
        <f t="shared" si="108"/>
        <v>스페셜</v>
      </c>
      <c r="G2294">
        <f t="shared" si="106"/>
        <v>6</v>
      </c>
      <c r="H2294">
        <f>VLOOKUP($F2294,'(참고)타워 스텟 가치'!$B$2:$L$6,H$2,0)+(VLOOKUP($F2294,'(참고)타워 스텟 가치'!$B$2:$L$6,H$2,0)*$E2294)</f>
        <v>6993.8437500000582</v>
      </c>
      <c r="I2294">
        <f>VLOOKUP($F2294,'(참고)타워 스텟 가치'!$B$2:$L$6,I$2,0)+(VLOOKUP($F2294,'(참고)타워 스텟 가치'!$B$2:$L$6,I$2,0)*$E2294)</f>
        <v>1398.7687500000116</v>
      </c>
      <c r="J2294">
        <f>VLOOKUP($F2294,'(참고)타워 스텟 가치'!$B$2:$L$6,J$2,0)+(VLOOKUP($F2294,'(참고)타워 스텟 가치'!$B$2:$L$6,J$2,0)*$E2294)</f>
        <v>921000.00000000757</v>
      </c>
      <c r="K2294">
        <f>VLOOKUP($F2294,'(참고)타워 스텟 가치'!$B$2:$L$6,K$2,0)+(VLOOKUP($F2294,'(참고)타워 스텟 가치'!$B$2:$L$6,K$2,0)*$E2294)</f>
        <v>27975.375000000233</v>
      </c>
      <c r="L2294">
        <f>VLOOKUP($F2294,'(참고)타워 스텟 가치'!$B$2:$L$6,L$2,0)+(VLOOKUP($F2294,'(참고)타워 스텟 가치'!$B$2:$L$6,L$2,0)*$E2294)</f>
        <v>466.25625000000383</v>
      </c>
      <c r="M2294">
        <f>VLOOKUP($F2294,'(참고)타워 스텟 가치'!$B$2:$L$6,M$2,0)+(VLOOKUP($F2294,'(참고)타워 스텟 가치'!$B$2:$L$6,M$2,0)*$E2294)</f>
        <v>55.260000000000453</v>
      </c>
      <c r="N2294">
        <f>VLOOKUP($F2294,'(참고)타워 스텟 가치'!$B$2:$L$6,N$2,0)+(VLOOKUP($F2294,'(참고)타워 스텟 가치'!$B$2:$L$6,N$2,0)*$E2294)</f>
        <v>0</v>
      </c>
      <c r="O2294">
        <f>VLOOKUP($F2294,'(참고)타워 스텟 가치'!$B$2:$L$6,O$2,0)+(VLOOKUP($F2294,'(참고)타워 스텟 가치'!$B$2:$L$6,O$2,0)*$E2294)</f>
        <v>0</v>
      </c>
      <c r="P2294">
        <f>VLOOKUP($F2294,'(참고)타워 스텟 가치'!$B$2:$L$6,P$2,0)+(VLOOKUP($F2294,'(참고)타워 스텟 가치'!$B$2:$L$6,P$2,0)*$E2294)</f>
        <v>184.20000000000152</v>
      </c>
      <c r="Q2294">
        <f>SUM('스테이지별 몬스터 스텟'!H2294*'(참고)타워 스텟 가치'!$Q$17,'스테이지별 몬스터 스텟'!I2294*'(참고)타워 스텟 가치'!$R$17,'스테이지별 몬스터 스텟'!J2294*'(참고)타워 스텟 가치'!$S$17,'스테이지별 몬스터 스텟'!K2294*'(참고)타워 스텟 가치'!$T$17,'스테이지별 몬스터 스텟'!L2294*'(참고)타워 스텟 가치'!$U$17,'스테이지별 몬스터 스텟'!M2294*'(참고)타워 스텟 가치'!$V$17,'스테이지별 몬스터 스텟'!N2294*'(참고)타워 스텟 가치'!$W$17,'스테이지별 몬스터 스텟'!O2294*'(참고)타워 스텟 가치'!$X$17,'스테이지별 몬스터 스텟'!P2294*'(참고)타워 스텟 가치'!$Y$17)</f>
        <v>1454892.7631250119</v>
      </c>
      <c r="R2294">
        <v>1</v>
      </c>
      <c r="S2294">
        <f>VLOOKUP($F2294,'(참고)타워 스텟 가치'!$B$7:$L$11,S$2,0)+(VLOOKUP($F2294,'(참고)타워 스텟 가치'!$B$7:$L$11,S$2,0)*$E2294)</f>
        <v>2331.2812500000191</v>
      </c>
      <c r="T2294">
        <f>VLOOKUP($F2294,'(참고)타워 스텟 가치'!$B$7:$L$11,T$2,0)+(VLOOKUP($F2294,'(참고)타워 스텟 가치'!$B$7:$L$11,T$2,0)*$E2294)</f>
        <v>4196.3062500000351</v>
      </c>
      <c r="U2294">
        <f>VLOOKUP($F2294,'(참고)타워 스텟 가치'!$B$7:$L$11,U$2,0)+(VLOOKUP($F2294,'(참고)타워 스텟 가치'!$B$7:$L$11,U$2,0)*$E2294)</f>
        <v>921000.00000000757</v>
      </c>
      <c r="V2294">
        <f>VLOOKUP($F2294,'(참고)타워 스텟 가치'!$B$7:$L$11,V$2,0)+(VLOOKUP($F2294,'(참고)타워 스텟 가치'!$B$7:$L$11,V$2,0)*$E2294)</f>
        <v>27975.375000000233</v>
      </c>
      <c r="W2294">
        <f>VLOOKUP($F2294,'(참고)타워 스텟 가치'!$B$7:$L$11,W$2,0)+(VLOOKUP($F2294,'(참고)타워 스텟 가치'!$B$7:$L$11,W$2,0)*$E2294)</f>
        <v>466.25625000000383</v>
      </c>
      <c r="X2294">
        <f>VLOOKUP($F2294,'(참고)타워 스텟 가치'!$B$7:$L$11,X$2,0)+(VLOOKUP($F2294,'(참고)타워 스텟 가치'!$B$7:$L$11,X$2,0)*$E2294)</f>
        <v>55.260000000000453</v>
      </c>
      <c r="Y2294">
        <f>VLOOKUP($F2294,'(참고)타워 스텟 가치'!$B$7:$L$11,Y$2,0)+(VLOOKUP($F2294,'(참고)타워 스텟 가치'!$B$7:$L$11,Y$2,0)*$E2294)</f>
        <v>0</v>
      </c>
      <c r="Z2294">
        <f>VLOOKUP($F2294,'(참고)타워 스텟 가치'!$B$7:$L$11,Z$2,0)+(VLOOKUP($F2294,'(참고)타워 스텟 가치'!$B$7:$L$11,Z$2,0)*$E2294)</f>
        <v>0</v>
      </c>
      <c r="AA2294">
        <f>VLOOKUP($F2294,'(참고)타워 스텟 가치'!$B$7:$L$11,AA$2,0)+(VLOOKUP($F2294,'(참고)타워 스텟 가치'!$B$7:$L$11,AA$2,0)*$E2294)</f>
        <v>184.20000000000152</v>
      </c>
      <c r="AB2294">
        <f>SUM('스테이지별 몬스터 스텟'!S2294*'(참고)타워 스텟 가치'!$Q$17,'스테이지별 몬스터 스텟'!T2294*'(참고)타워 스텟 가치'!$R$17,'스테이지별 몬스터 스텟'!U2294*'(참고)타워 스텟 가치'!$S$17,'스테이지별 몬스터 스텟'!V2294*'(참고)타워 스텟 가치'!$T$17,'스테이지별 몬스터 스텟'!W2294*'(참고)타워 스텟 가치'!$U$17,'스테이지별 몬스터 스텟'!X2294*'(참고)타워 스텟 가치'!$V$17,'스테이지별 몬스터 스텟'!Y2294*'(참고)타워 스텟 가치'!$W$17,'스테이지별 몬스터 스텟'!Z2294*'(참고)타워 스텟 가치'!$X$17,'스테이지별 몬스터 스텟'!AA2294*'(참고)타워 스텟 가치'!$Y$17)</f>
        <v>1449763.9443750118</v>
      </c>
      <c r="AC2294">
        <v>2</v>
      </c>
      <c r="AD2294">
        <f>VLOOKUP($F2294,'(참고)타워 스텟 가치'!$B$12:$L$16,AD$2,0)+(VLOOKUP($F2294,'(참고)타워 스텟 가치'!$B$12:$L$16,AD$2,0)*$E2294)</f>
        <v>2331.2812500000191</v>
      </c>
      <c r="AE2294">
        <f>VLOOKUP($F2294,'(참고)타워 스텟 가치'!$B$12:$L$16,AE$2,0)+(VLOOKUP($F2294,'(참고)타워 스텟 가치'!$B$12:$L$16,AE$2,0)*$E2294)</f>
        <v>2797.5375000000231</v>
      </c>
      <c r="AF2294">
        <f>VLOOKUP($F2294,'(참고)타워 스텟 가치'!$B$12:$L$16,AF$2,0)+(VLOOKUP($F2294,'(참고)타워 스텟 가치'!$B$12:$L$16,AF$2,0)*$E2294)</f>
        <v>921000.00000000757</v>
      </c>
      <c r="AG2294">
        <f>VLOOKUP($F2294,'(참고)타워 스텟 가치'!$B$12:$L$16,AG$2,0)+(VLOOKUP($F2294,'(참고)타워 스텟 가치'!$B$12:$L$16,AG$2,0)*$E2294)</f>
        <v>13987.687500000116</v>
      </c>
      <c r="AH2294">
        <f>VLOOKUP($F2294,'(참고)타워 스텟 가치'!$B$12:$L$16,AH$2,0)+(VLOOKUP($F2294,'(참고)타워 스텟 가치'!$B$12:$L$16,AH$2,0)*$E2294)</f>
        <v>466.25625000000383</v>
      </c>
      <c r="AI2294">
        <f>VLOOKUP($F2294,'(참고)타워 스텟 가치'!$B$12:$L$16,AI$2,0)+(VLOOKUP($F2294,'(참고)타워 스텟 가치'!$B$12:$L$16,AI$2,0)*$E2294)</f>
        <v>55.260000000000453</v>
      </c>
      <c r="AJ2294">
        <f>VLOOKUP($F2294,'(참고)타워 스텟 가치'!$B$12:$L$16,AJ$2,0)+(VLOOKUP($F2294,'(참고)타워 스텟 가치'!$B$12:$L$16,AJ$2,0)*$E2294)</f>
        <v>0</v>
      </c>
      <c r="AK2294">
        <f>VLOOKUP($F2294,'(참고)타워 스텟 가치'!$B$12:$L$16,AK$2,0)+(VLOOKUP($F2294,'(참고)타워 스텟 가치'!$B$12:$L$16,AK$2,0)*$E2294)</f>
        <v>0</v>
      </c>
      <c r="AL2294">
        <f>VLOOKUP($F2294,'(참고)타워 스텟 가치'!$B$12:$L$16,AL$2,0)+(VLOOKUP($F2294,'(참고)타워 스텟 가치'!$B$12:$L$16,AL$2,0)*$E2294)</f>
        <v>368.40000000000305</v>
      </c>
      <c r="AM2294">
        <f>SUM('스테이지별 몬스터 스텟'!AD2294*'(참고)타워 스텟 가치'!$Q$17,'스테이지별 몬스터 스텟'!AE2294*'(참고)타워 스텟 가치'!$R$17,'스테이지별 몬스터 스텟'!AF2294*'(참고)타워 스텟 가치'!$S$17,'스테이지별 몬스터 스텟'!AG2294*'(참고)타워 스텟 가치'!$T$17,'스테이지별 몬스터 스텟'!AH2294*'(참고)타워 스텟 가치'!$U$17,'스테이지별 몬스터 스텟'!AI2294*'(참고)타워 스텟 가치'!$V$17,'스테이지별 몬스터 스텟'!AJ2294*'(참고)타워 스텟 가치'!$W$17,'스테이지별 몬스터 스텟'!AK2294*'(참고)타워 스텟 가치'!$X$17,'스테이지별 몬스터 스텟'!AL2294*'(참고)타워 스텟 가치'!$Y$17)</f>
        <v>1420058.8162500118</v>
      </c>
      <c r="AN2294">
        <v>3</v>
      </c>
    </row>
    <row r="2295" spans="3:40" x14ac:dyDescent="0.3">
      <c r="C2295">
        <v>1</v>
      </c>
      <c r="D2295">
        <f t="shared" si="107"/>
        <v>459</v>
      </c>
      <c r="E2295" s="52">
        <f>VLOOKUP(D2295,'스테이지별 난이도 설정'!B:C,2,0)</f>
        <v>183.60000000000153</v>
      </c>
      <c r="F2295" t="str">
        <f t="shared" si="108"/>
        <v>일반</v>
      </c>
      <c r="G2295">
        <f t="shared" si="106"/>
        <v>6</v>
      </c>
      <c r="H2295">
        <f>VLOOKUP($F2295,'(참고)타워 스텟 가치'!$B$2:$L$6,H$2,0)+(VLOOKUP($F2295,'(참고)타워 스텟 가치'!$B$2:$L$6,H$2,0)*$E2295)</f>
        <v>1384.5000000000114</v>
      </c>
      <c r="I2295">
        <f>VLOOKUP($F2295,'(참고)타워 스텟 가치'!$B$2:$L$6,I$2,0)+(VLOOKUP($F2295,'(참고)타워 스텟 가치'!$B$2:$L$6,I$2,0)*$E2295)</f>
        <v>276.90000000000231</v>
      </c>
      <c r="J2295">
        <f>VLOOKUP($F2295,'(참고)타워 스텟 가치'!$B$2:$L$6,J$2,0)+(VLOOKUP($F2295,'(참고)타워 스텟 가치'!$B$2:$L$6,J$2,0)*$E2295)</f>
        <v>923000.00000000768</v>
      </c>
      <c r="K2295">
        <f>VLOOKUP($F2295,'(참고)타워 스텟 가치'!$B$2:$L$6,K$2,0)+(VLOOKUP($F2295,'(참고)타워 스텟 가치'!$B$2:$L$6,K$2,0)*$E2295)</f>
        <v>5538.0000000000455</v>
      </c>
      <c r="L2295">
        <f>VLOOKUP($F2295,'(참고)타워 스텟 가치'!$B$2:$L$6,L$2,0)+(VLOOKUP($F2295,'(참고)타워 스텟 가치'!$B$2:$L$6,L$2,0)*$E2295)</f>
        <v>92.300000000000765</v>
      </c>
      <c r="M2295">
        <f>VLOOKUP($F2295,'(참고)타워 스텟 가치'!$B$2:$L$6,M$2,0)+(VLOOKUP($F2295,'(참고)타워 스텟 가치'!$B$2:$L$6,M$2,0)*$E2295)</f>
        <v>55.380000000000457</v>
      </c>
      <c r="N2295">
        <f>VLOOKUP($F2295,'(참고)타워 스텟 가치'!$B$2:$L$6,N$2,0)+(VLOOKUP($F2295,'(참고)타워 스텟 가치'!$B$2:$L$6,N$2,0)*$E2295)</f>
        <v>0</v>
      </c>
      <c r="O2295">
        <f>VLOOKUP($F2295,'(참고)타워 스텟 가치'!$B$2:$L$6,O$2,0)+(VLOOKUP($F2295,'(참고)타워 스텟 가치'!$B$2:$L$6,O$2,0)*$E2295)</f>
        <v>0</v>
      </c>
      <c r="P2295">
        <f>VLOOKUP($F2295,'(참고)타워 스텟 가치'!$B$2:$L$6,P$2,0)+(VLOOKUP($F2295,'(참고)타워 스텟 가치'!$B$2:$L$6,P$2,0)*$E2295)</f>
        <v>129.22000000000105</v>
      </c>
      <c r="Q2295">
        <f>SUM('스테이지별 몬스터 스텟'!H2295*'(참고)타워 스텟 가치'!$Q$17,'스테이지별 몬스터 스텟'!I2295*'(참고)타워 스텟 가치'!$R$17,'스테이지별 몬스터 스텟'!J2295*'(참고)타워 스텟 가치'!$S$17,'스테이지별 몬스터 스텟'!K2295*'(참고)타워 스텟 가치'!$T$17,'스테이지별 몬스터 스텟'!L2295*'(참고)타워 스텟 가치'!$U$17,'스테이지별 몬스터 스텟'!M2295*'(참고)타워 스텟 가치'!$V$17,'스테이지별 몬스터 스텟'!N2295*'(참고)타워 스텟 가치'!$W$17,'스테이지별 몬스터 스텟'!O2295*'(참고)타워 스텟 가치'!$X$17,'스테이지별 몬스터 스텟'!P2295*'(참고)타워 스텟 가치'!$Y$17)</f>
        <v>1399258.7700000117</v>
      </c>
      <c r="R2295">
        <v>1</v>
      </c>
      <c r="S2295">
        <f>VLOOKUP($F2295,'(참고)타워 스텟 가치'!$B$7:$L$11,S$2,0)+(VLOOKUP($F2295,'(참고)타워 스텟 가치'!$B$7:$L$11,S$2,0)*$E2295)</f>
        <v>461.50000000000381</v>
      </c>
      <c r="T2295">
        <f>VLOOKUP($F2295,'(참고)타워 스텟 가치'!$B$7:$L$11,T$2,0)+(VLOOKUP($F2295,'(참고)타워 스텟 가치'!$B$7:$L$11,T$2,0)*$E2295)</f>
        <v>830.70000000000687</v>
      </c>
      <c r="U2295">
        <f>VLOOKUP($F2295,'(참고)타워 스텟 가치'!$B$7:$L$11,U$2,0)+(VLOOKUP($F2295,'(참고)타워 스텟 가치'!$B$7:$L$11,U$2,0)*$E2295)</f>
        <v>923000.00000000768</v>
      </c>
      <c r="V2295">
        <f>VLOOKUP($F2295,'(참고)타워 스텟 가치'!$B$7:$L$11,V$2,0)+(VLOOKUP($F2295,'(참고)타워 스텟 가치'!$B$7:$L$11,V$2,0)*$E2295)</f>
        <v>5538.0000000000455</v>
      </c>
      <c r="W2295">
        <f>VLOOKUP($F2295,'(참고)타워 스텟 가치'!$B$7:$L$11,W$2,0)+(VLOOKUP($F2295,'(참고)타워 스텟 가치'!$B$7:$L$11,W$2,0)*$E2295)</f>
        <v>92.300000000000765</v>
      </c>
      <c r="X2295">
        <f>VLOOKUP($F2295,'(참고)타워 스텟 가치'!$B$7:$L$11,X$2,0)+(VLOOKUP($F2295,'(참고)타워 스텟 가치'!$B$7:$L$11,X$2,0)*$E2295)</f>
        <v>55.380000000000457</v>
      </c>
      <c r="Y2295">
        <f>VLOOKUP($F2295,'(참고)타워 스텟 가치'!$B$7:$L$11,Y$2,0)+(VLOOKUP($F2295,'(참고)타워 스텟 가치'!$B$7:$L$11,Y$2,0)*$E2295)</f>
        <v>0</v>
      </c>
      <c r="Z2295">
        <f>VLOOKUP($F2295,'(참고)타워 스텟 가치'!$B$7:$L$11,Z$2,0)+(VLOOKUP($F2295,'(참고)타워 스텟 가치'!$B$7:$L$11,Z$2,0)*$E2295)</f>
        <v>0</v>
      </c>
      <c r="AA2295">
        <f>VLOOKUP($F2295,'(참고)타워 스텟 가치'!$B$7:$L$11,AA$2,0)+(VLOOKUP($F2295,'(참고)타워 스텟 가치'!$B$7:$L$11,AA$2,0)*$E2295)</f>
        <v>129.22000000000105</v>
      </c>
      <c r="AB2295">
        <f>SUM('스테이지별 몬스터 스텟'!S2295*'(참고)타워 스텟 가치'!$Q$17,'스테이지별 몬스터 스텟'!T2295*'(참고)타워 스텟 가치'!$R$17,'스테이지별 몬스터 스텟'!U2295*'(참고)타워 스텟 가치'!$S$17,'스테이지별 몬스터 스텟'!V2295*'(참고)타워 스텟 가치'!$T$17,'스테이지별 몬스터 스텟'!W2295*'(참고)타워 스텟 가치'!$U$17,'스테이지별 몬스터 스텟'!X2295*'(참고)타워 스텟 가치'!$V$17,'스테이지별 몬스터 스텟'!Y2295*'(참고)타워 스텟 가치'!$W$17,'스테이지별 몬스터 스텟'!Z2295*'(참고)타워 스텟 가치'!$X$17,'스테이지별 몬스터 스텟'!AA2295*'(참고)타워 스텟 가치'!$Y$17)</f>
        <v>1398243.4700000116</v>
      </c>
      <c r="AC2295">
        <v>2</v>
      </c>
      <c r="AD2295">
        <f>VLOOKUP($F2295,'(참고)타워 스텟 가치'!$B$12:$L$16,AD$2,0)+(VLOOKUP($F2295,'(참고)타워 스텟 가치'!$B$12:$L$16,AD$2,0)*$E2295)</f>
        <v>461.50000000000381</v>
      </c>
      <c r="AE2295">
        <f>VLOOKUP($F2295,'(참고)타워 스텟 가치'!$B$12:$L$16,AE$2,0)+(VLOOKUP($F2295,'(참고)타워 스텟 가치'!$B$12:$L$16,AE$2,0)*$E2295)</f>
        <v>553.80000000000462</v>
      </c>
      <c r="AF2295">
        <f>VLOOKUP($F2295,'(참고)타워 스텟 가치'!$B$12:$L$16,AF$2,0)+(VLOOKUP($F2295,'(참고)타워 스텟 가치'!$B$12:$L$16,AF$2,0)*$E2295)</f>
        <v>923000.00000000768</v>
      </c>
      <c r="AG2295">
        <f>VLOOKUP($F2295,'(참고)타워 스텟 가치'!$B$12:$L$16,AG$2,0)+(VLOOKUP($F2295,'(참고)타워 스텟 가치'!$B$12:$L$16,AG$2,0)*$E2295)</f>
        <v>2769.0000000000227</v>
      </c>
      <c r="AH2295">
        <f>VLOOKUP($F2295,'(참고)타워 스텟 가치'!$B$12:$L$16,AH$2,0)+(VLOOKUP($F2295,'(참고)타워 스텟 가치'!$B$12:$L$16,AH$2,0)*$E2295)</f>
        <v>92.300000000000765</v>
      </c>
      <c r="AI2295">
        <f>VLOOKUP($F2295,'(참고)타워 스텟 가치'!$B$12:$L$16,AI$2,0)+(VLOOKUP($F2295,'(참고)타워 스텟 가치'!$B$12:$L$16,AI$2,0)*$E2295)</f>
        <v>55.380000000000457</v>
      </c>
      <c r="AJ2295">
        <f>VLOOKUP($F2295,'(참고)타워 스텟 가치'!$B$12:$L$16,AJ$2,0)+(VLOOKUP($F2295,'(참고)타워 스텟 가치'!$B$12:$L$16,AJ$2,0)*$E2295)</f>
        <v>0</v>
      </c>
      <c r="AK2295">
        <f>VLOOKUP($F2295,'(참고)타워 스텟 가치'!$B$12:$L$16,AK$2,0)+(VLOOKUP($F2295,'(참고)타워 스텟 가치'!$B$12:$L$16,AK$2,0)*$E2295)</f>
        <v>0</v>
      </c>
      <c r="AL2295">
        <f>VLOOKUP($F2295,'(참고)타워 스텟 가치'!$B$12:$L$16,AL$2,0)+(VLOOKUP($F2295,'(참고)타워 스텟 가치'!$B$12:$L$16,AL$2,0)*$E2295)</f>
        <v>258.4400000000021</v>
      </c>
      <c r="AM2295">
        <f>SUM('스테이지별 몬스터 스텟'!AD2295*'(참고)타워 스텟 가치'!$Q$17,'스테이지별 몬스터 스텟'!AE2295*'(참고)타워 스텟 가치'!$R$17,'스테이지별 몬스터 스텟'!AF2295*'(참고)타워 스텟 가치'!$S$17,'스테이지별 몬스터 스텟'!AG2295*'(참고)타워 스텟 가치'!$T$17,'스테이지별 몬스터 스텟'!AH2295*'(참고)타워 스텟 가치'!$U$17,'스테이지별 몬스터 스텟'!AI2295*'(참고)타워 스텟 가치'!$V$17,'스테이지별 몬스터 스텟'!AJ2295*'(참고)타워 스텟 가치'!$W$17,'스테이지별 몬스터 스텟'!AK2295*'(참고)타워 스텟 가치'!$X$17,'스테이지별 몬스터 스텟'!AL2295*'(참고)타워 스텟 가치'!$Y$17)</f>
        <v>1392548.5600000115</v>
      </c>
      <c r="AN2295">
        <v>3</v>
      </c>
    </row>
    <row r="2296" spans="3:40" x14ac:dyDescent="0.3">
      <c r="C2296">
        <v>2</v>
      </c>
      <c r="D2296">
        <f t="shared" si="107"/>
        <v>459</v>
      </c>
      <c r="E2296" s="52">
        <f>VLOOKUP(D2296,'스테이지별 난이도 설정'!B:C,2,0)</f>
        <v>183.60000000000153</v>
      </c>
      <c r="F2296" t="str">
        <f t="shared" si="108"/>
        <v>레어</v>
      </c>
      <c r="G2296">
        <f t="shared" si="106"/>
        <v>6</v>
      </c>
      <c r="H2296">
        <f>VLOOKUP($F2296,'(참고)타워 스텟 가치'!$B$2:$L$6,H$2,0)+(VLOOKUP($F2296,'(참고)타워 스텟 가치'!$B$2:$L$6,H$2,0)*$E2296)</f>
        <v>2076.7500000000173</v>
      </c>
      <c r="I2296">
        <f>VLOOKUP($F2296,'(참고)타워 스텟 가치'!$B$2:$L$6,I$2,0)+(VLOOKUP($F2296,'(참고)타워 스텟 가치'!$B$2:$L$6,I$2,0)*$E2296)</f>
        <v>415.35000000000343</v>
      </c>
      <c r="J2296">
        <f>VLOOKUP($F2296,'(참고)타워 스텟 가치'!$B$2:$L$6,J$2,0)+(VLOOKUP($F2296,'(참고)타워 스텟 가치'!$B$2:$L$6,J$2,0)*$E2296)</f>
        <v>923000.00000000768</v>
      </c>
      <c r="K2296">
        <f>VLOOKUP($F2296,'(참고)타워 스텟 가치'!$B$2:$L$6,K$2,0)+(VLOOKUP($F2296,'(참고)타워 스텟 가치'!$B$2:$L$6,K$2,0)*$E2296)</f>
        <v>8307.0000000000691</v>
      </c>
      <c r="L2296">
        <f>VLOOKUP($F2296,'(참고)타워 스텟 가치'!$B$2:$L$6,L$2,0)+(VLOOKUP($F2296,'(참고)타워 스텟 가치'!$B$2:$L$6,L$2,0)*$E2296)</f>
        <v>138.45000000000115</v>
      </c>
      <c r="M2296">
        <f>VLOOKUP($F2296,'(참고)타워 스텟 가치'!$B$2:$L$6,M$2,0)+(VLOOKUP($F2296,'(참고)타워 스텟 가치'!$B$2:$L$6,M$2,0)*$E2296)</f>
        <v>55.380000000000457</v>
      </c>
      <c r="N2296">
        <f>VLOOKUP($F2296,'(참고)타워 스텟 가치'!$B$2:$L$6,N$2,0)+(VLOOKUP($F2296,'(참고)타워 스텟 가치'!$B$2:$L$6,N$2,0)*$E2296)</f>
        <v>0</v>
      </c>
      <c r="O2296">
        <f>VLOOKUP($F2296,'(참고)타워 스텟 가치'!$B$2:$L$6,O$2,0)+(VLOOKUP($F2296,'(참고)타워 스텟 가치'!$B$2:$L$6,O$2,0)*$E2296)</f>
        <v>0</v>
      </c>
      <c r="P2296">
        <f>VLOOKUP($F2296,'(참고)타워 스텟 가치'!$B$2:$L$6,P$2,0)+(VLOOKUP($F2296,'(참고)타워 스텟 가치'!$B$2:$L$6,P$2,0)*$E2296)</f>
        <v>129.22000000000105</v>
      </c>
      <c r="Q2296">
        <f>SUM('스테이지별 몬스터 스텟'!H2296*'(참고)타워 스텟 가치'!$Q$17,'스테이지별 몬스터 스텟'!I2296*'(참고)타워 스텟 가치'!$R$17,'스테이지별 몬스터 스텟'!J2296*'(참고)타워 스텟 가치'!$S$17,'스테이지별 몬스터 스텟'!K2296*'(참고)타워 스텟 가치'!$T$17,'스테이지별 몬스터 스텟'!L2296*'(참고)타워 스텟 가치'!$U$17,'스테이지별 몬스터 스텟'!M2296*'(참고)타워 스텟 가치'!$V$17,'스테이지별 몬스터 스텟'!N2296*'(참고)타워 스텟 가치'!$W$17,'스테이지별 몬스터 스텟'!O2296*'(참고)타워 스텟 가치'!$X$17,'스테이지별 몬스터 스텟'!P2296*'(참고)타워 스텟 가치'!$Y$17)</f>
        <v>1406481.2450000118</v>
      </c>
      <c r="R2296">
        <v>1</v>
      </c>
      <c r="S2296">
        <f>VLOOKUP($F2296,'(참고)타워 스텟 가치'!$B$7:$L$11,S$2,0)+(VLOOKUP($F2296,'(참고)타워 스텟 가치'!$B$7:$L$11,S$2,0)*$E2296)</f>
        <v>692.25000000000568</v>
      </c>
      <c r="T2296">
        <f>VLOOKUP($F2296,'(참고)타워 스텟 가치'!$B$7:$L$11,T$2,0)+(VLOOKUP($F2296,'(참고)타워 스텟 가치'!$B$7:$L$11,T$2,0)*$E2296)</f>
        <v>1246.0500000000104</v>
      </c>
      <c r="U2296">
        <f>VLOOKUP($F2296,'(참고)타워 스텟 가치'!$B$7:$L$11,U$2,0)+(VLOOKUP($F2296,'(참고)타워 스텟 가치'!$B$7:$L$11,U$2,0)*$E2296)</f>
        <v>923000.00000000768</v>
      </c>
      <c r="V2296">
        <f>VLOOKUP($F2296,'(참고)타워 스텟 가치'!$B$7:$L$11,V$2,0)+(VLOOKUP($F2296,'(참고)타워 스텟 가치'!$B$7:$L$11,V$2,0)*$E2296)</f>
        <v>8307.0000000000691</v>
      </c>
      <c r="W2296">
        <f>VLOOKUP($F2296,'(참고)타워 스텟 가치'!$B$7:$L$11,W$2,0)+(VLOOKUP($F2296,'(참고)타워 스텟 가치'!$B$7:$L$11,W$2,0)*$E2296)</f>
        <v>138.45000000000115</v>
      </c>
      <c r="X2296">
        <f>VLOOKUP($F2296,'(참고)타워 스텟 가치'!$B$7:$L$11,X$2,0)+(VLOOKUP($F2296,'(참고)타워 스텟 가치'!$B$7:$L$11,X$2,0)*$E2296)</f>
        <v>55.380000000000457</v>
      </c>
      <c r="Y2296">
        <f>VLOOKUP($F2296,'(참고)타워 스텟 가치'!$B$7:$L$11,Y$2,0)+(VLOOKUP($F2296,'(참고)타워 스텟 가치'!$B$7:$L$11,Y$2,0)*$E2296)</f>
        <v>0</v>
      </c>
      <c r="Z2296">
        <f>VLOOKUP($F2296,'(참고)타워 스텟 가치'!$B$7:$L$11,Z$2,0)+(VLOOKUP($F2296,'(참고)타워 스텟 가치'!$B$7:$L$11,Z$2,0)*$E2296)</f>
        <v>0</v>
      </c>
      <c r="AA2296">
        <f>VLOOKUP($F2296,'(참고)타워 스텟 가치'!$B$7:$L$11,AA$2,0)+(VLOOKUP($F2296,'(참고)타워 스텟 가치'!$B$7:$L$11,AA$2,0)*$E2296)</f>
        <v>129.22000000000105</v>
      </c>
      <c r="AB2296">
        <f>SUM('스테이지별 몬스터 스텟'!S2296*'(참고)타워 스텟 가치'!$Q$17,'스테이지별 몬스터 스텟'!T2296*'(참고)타워 스텟 가치'!$R$17,'스테이지별 몬스터 스텟'!U2296*'(참고)타워 스텟 가치'!$S$17,'스테이지별 몬스터 스텟'!V2296*'(참고)타워 스텟 가치'!$T$17,'스테이지별 몬스터 스텟'!W2296*'(참고)타워 스텟 가치'!$U$17,'스테이지별 몬스터 스텟'!X2296*'(참고)타워 스텟 가치'!$V$17,'스테이지별 몬스터 스텟'!Y2296*'(참고)타워 스텟 가치'!$W$17,'스테이지별 몬스터 스텟'!Z2296*'(참고)타워 스텟 가치'!$X$17,'스테이지별 몬스터 스텟'!AA2296*'(참고)타워 스텟 가치'!$Y$17)</f>
        <v>1404958.2950000116</v>
      </c>
      <c r="AC2296">
        <v>2</v>
      </c>
      <c r="AD2296">
        <f>VLOOKUP($F2296,'(참고)타워 스텟 가치'!$B$12:$L$16,AD$2,0)+(VLOOKUP($F2296,'(참고)타워 스텟 가치'!$B$12:$L$16,AD$2,0)*$E2296)</f>
        <v>692.25000000000568</v>
      </c>
      <c r="AE2296">
        <f>VLOOKUP($F2296,'(참고)타워 스텟 가치'!$B$12:$L$16,AE$2,0)+(VLOOKUP($F2296,'(참고)타워 스텟 가치'!$B$12:$L$16,AE$2,0)*$E2296)</f>
        <v>830.70000000000687</v>
      </c>
      <c r="AF2296">
        <f>VLOOKUP($F2296,'(참고)타워 스텟 가치'!$B$12:$L$16,AF$2,0)+(VLOOKUP($F2296,'(참고)타워 스텟 가치'!$B$12:$L$16,AF$2,0)*$E2296)</f>
        <v>923000.00000000768</v>
      </c>
      <c r="AG2296">
        <f>VLOOKUP($F2296,'(참고)타워 스텟 가치'!$B$12:$L$16,AG$2,0)+(VLOOKUP($F2296,'(참고)타워 스텟 가치'!$B$12:$L$16,AG$2,0)*$E2296)</f>
        <v>4153.5000000000346</v>
      </c>
      <c r="AH2296">
        <f>VLOOKUP($F2296,'(참고)타워 스텟 가치'!$B$12:$L$16,AH$2,0)+(VLOOKUP($F2296,'(참고)타워 스텟 가치'!$B$12:$L$16,AH$2,0)*$E2296)</f>
        <v>138.45000000000115</v>
      </c>
      <c r="AI2296">
        <f>VLOOKUP($F2296,'(참고)타워 스텟 가치'!$B$12:$L$16,AI$2,0)+(VLOOKUP($F2296,'(참고)타워 스텟 가치'!$B$12:$L$16,AI$2,0)*$E2296)</f>
        <v>55.380000000000457</v>
      </c>
      <c r="AJ2296">
        <f>VLOOKUP($F2296,'(참고)타워 스텟 가치'!$B$12:$L$16,AJ$2,0)+(VLOOKUP($F2296,'(참고)타워 스텟 가치'!$B$12:$L$16,AJ$2,0)*$E2296)</f>
        <v>0</v>
      </c>
      <c r="AK2296">
        <f>VLOOKUP($F2296,'(참고)타워 스텟 가치'!$B$12:$L$16,AK$2,0)+(VLOOKUP($F2296,'(참고)타워 스텟 가치'!$B$12:$L$16,AK$2,0)*$E2296)</f>
        <v>0</v>
      </c>
      <c r="AL2296">
        <f>VLOOKUP($F2296,'(참고)타워 스텟 가치'!$B$12:$L$16,AL$2,0)+(VLOOKUP($F2296,'(참고)타워 스텟 가치'!$B$12:$L$16,AL$2,0)*$E2296)</f>
        <v>258.4400000000021</v>
      </c>
      <c r="AM2296">
        <f>SUM('스테이지별 몬스터 스텟'!AD2296*'(참고)타워 스텟 가치'!$Q$17,'스테이지별 몬스터 스텟'!AE2296*'(참고)타워 스텟 가치'!$R$17,'스테이지별 몬스터 스텟'!AF2296*'(참고)타워 스텟 가치'!$S$17,'스테이지별 몬스터 스텟'!AG2296*'(참고)타워 스텟 가치'!$T$17,'스테이지별 몬스터 스텟'!AH2296*'(참고)타워 스텟 가치'!$U$17,'스테이지별 몬스터 스텟'!AI2296*'(참고)타워 스텟 가치'!$V$17,'스테이지별 몬스터 스텟'!AJ2296*'(참고)타워 스텟 가치'!$W$17,'스테이지별 몬스터 스텟'!AK2296*'(참고)타워 스텟 가치'!$X$17,'스테이지별 몬스터 스텟'!AL2296*'(참고)타워 스텟 가치'!$Y$17)</f>
        <v>1396286.7100000114</v>
      </c>
      <c r="AN2296">
        <v>3</v>
      </c>
    </row>
    <row r="2297" spans="3:40" x14ac:dyDescent="0.3">
      <c r="C2297">
        <v>3</v>
      </c>
      <c r="D2297">
        <f t="shared" si="107"/>
        <v>459</v>
      </c>
      <c r="E2297" s="52">
        <f>VLOOKUP(D2297,'스테이지별 난이도 설정'!B:C,2,0)</f>
        <v>183.60000000000153</v>
      </c>
      <c r="F2297" t="str">
        <f t="shared" si="108"/>
        <v>에픽</v>
      </c>
      <c r="G2297">
        <f t="shared" si="106"/>
        <v>6</v>
      </c>
      <c r="H2297">
        <f>VLOOKUP($F2297,'(참고)타워 스텟 가치'!$B$2:$L$6,H$2,0)+(VLOOKUP($F2297,'(참고)타워 스텟 가치'!$B$2:$L$6,H$2,0)*$E2297)</f>
        <v>3115.1250000000259</v>
      </c>
      <c r="I2297">
        <f>VLOOKUP($F2297,'(참고)타워 스텟 가치'!$B$2:$L$6,I$2,0)+(VLOOKUP($F2297,'(참고)타워 스텟 가치'!$B$2:$L$6,I$2,0)*$E2297)</f>
        <v>623.02500000000521</v>
      </c>
      <c r="J2297">
        <f>VLOOKUP($F2297,'(참고)타워 스텟 가치'!$B$2:$L$6,J$2,0)+(VLOOKUP($F2297,'(참고)타워 스텟 가치'!$B$2:$L$6,J$2,0)*$E2297)</f>
        <v>923000.00000000768</v>
      </c>
      <c r="K2297">
        <f>VLOOKUP($F2297,'(참고)타워 스텟 가치'!$B$2:$L$6,K$2,0)+(VLOOKUP($F2297,'(참고)타워 스텟 가치'!$B$2:$L$6,K$2,0)*$E2297)</f>
        <v>12460.500000000104</v>
      </c>
      <c r="L2297">
        <f>VLOOKUP($F2297,'(참고)타워 스텟 가치'!$B$2:$L$6,L$2,0)+(VLOOKUP($F2297,'(참고)타워 스텟 가치'!$B$2:$L$6,L$2,0)*$E2297)</f>
        <v>207.67500000000172</v>
      </c>
      <c r="M2297">
        <f>VLOOKUP($F2297,'(참고)타워 스텟 가치'!$B$2:$L$6,M$2,0)+(VLOOKUP($F2297,'(참고)타워 스텟 가치'!$B$2:$L$6,M$2,0)*$E2297)</f>
        <v>55.380000000000457</v>
      </c>
      <c r="N2297">
        <f>VLOOKUP($F2297,'(참고)타워 스텟 가치'!$B$2:$L$6,N$2,0)+(VLOOKUP($F2297,'(참고)타워 스텟 가치'!$B$2:$L$6,N$2,0)*$E2297)</f>
        <v>0</v>
      </c>
      <c r="O2297">
        <f>VLOOKUP($F2297,'(참고)타워 스텟 가치'!$B$2:$L$6,O$2,0)+(VLOOKUP($F2297,'(참고)타워 스텟 가치'!$B$2:$L$6,O$2,0)*$E2297)</f>
        <v>0</v>
      </c>
      <c r="P2297">
        <f>VLOOKUP($F2297,'(참고)타워 스텟 가치'!$B$2:$L$6,P$2,0)+(VLOOKUP($F2297,'(참고)타워 스텟 가치'!$B$2:$L$6,P$2,0)*$E2297)</f>
        <v>129.22000000000105</v>
      </c>
      <c r="Q2297">
        <f>SUM('스테이지별 몬스터 스텟'!H2297*'(참고)타워 스텟 가치'!$Q$17,'스테이지별 몬스터 스텟'!I2297*'(참고)타워 스텟 가치'!$R$17,'스테이지별 몬스터 스텟'!J2297*'(참고)타워 스텟 가치'!$S$17,'스테이지별 몬스터 스텟'!K2297*'(참고)타워 스텟 가치'!$T$17,'스테이지별 몬스터 스텟'!L2297*'(참고)타워 스텟 가치'!$U$17,'스테이지별 몬스터 스텟'!M2297*'(참고)타워 스텟 가치'!$V$17,'스테이지별 몬스터 스텟'!N2297*'(참고)타워 스텟 가치'!$W$17,'스테이지별 몬스터 스텟'!O2297*'(참고)타워 스텟 가치'!$X$17,'스테이지별 몬스터 스텟'!P2297*'(참고)타워 스텟 가치'!$Y$17)</f>
        <v>1417314.9575000119</v>
      </c>
      <c r="R2297">
        <v>1</v>
      </c>
      <c r="S2297">
        <f>VLOOKUP($F2297,'(참고)타워 스텟 가치'!$B$7:$L$11,S$2,0)+(VLOOKUP($F2297,'(참고)타워 스텟 가치'!$B$7:$L$11,S$2,0)*$E2297)</f>
        <v>1038.3750000000086</v>
      </c>
      <c r="T2297">
        <f>VLOOKUP($F2297,'(참고)타워 스텟 가치'!$B$7:$L$11,T$2,0)+(VLOOKUP($F2297,'(참고)타워 스텟 가치'!$B$7:$L$11,T$2,0)*$E2297)</f>
        <v>1869.0750000000155</v>
      </c>
      <c r="U2297">
        <f>VLOOKUP($F2297,'(참고)타워 스텟 가치'!$B$7:$L$11,U$2,0)+(VLOOKUP($F2297,'(참고)타워 스텟 가치'!$B$7:$L$11,U$2,0)*$E2297)</f>
        <v>923000.00000000768</v>
      </c>
      <c r="V2297">
        <f>VLOOKUP($F2297,'(참고)타워 스텟 가치'!$B$7:$L$11,V$2,0)+(VLOOKUP($F2297,'(참고)타워 스텟 가치'!$B$7:$L$11,V$2,0)*$E2297)</f>
        <v>12460.500000000104</v>
      </c>
      <c r="W2297">
        <f>VLOOKUP($F2297,'(참고)타워 스텟 가치'!$B$7:$L$11,W$2,0)+(VLOOKUP($F2297,'(참고)타워 스텟 가치'!$B$7:$L$11,W$2,0)*$E2297)</f>
        <v>207.67500000000172</v>
      </c>
      <c r="X2297">
        <f>VLOOKUP($F2297,'(참고)타워 스텟 가치'!$B$7:$L$11,X$2,0)+(VLOOKUP($F2297,'(참고)타워 스텟 가치'!$B$7:$L$11,X$2,0)*$E2297)</f>
        <v>55.380000000000457</v>
      </c>
      <c r="Y2297">
        <f>VLOOKUP($F2297,'(참고)타워 스텟 가치'!$B$7:$L$11,Y$2,0)+(VLOOKUP($F2297,'(참고)타워 스텟 가치'!$B$7:$L$11,Y$2,0)*$E2297)</f>
        <v>0</v>
      </c>
      <c r="Z2297">
        <f>VLOOKUP($F2297,'(참고)타워 스텟 가치'!$B$7:$L$11,Z$2,0)+(VLOOKUP($F2297,'(참고)타워 스텟 가치'!$B$7:$L$11,Z$2,0)*$E2297)</f>
        <v>0</v>
      </c>
      <c r="AA2297">
        <f>VLOOKUP($F2297,'(참고)타워 스텟 가치'!$B$7:$L$11,AA$2,0)+(VLOOKUP($F2297,'(참고)타워 스텟 가치'!$B$7:$L$11,AA$2,0)*$E2297)</f>
        <v>129.22000000000105</v>
      </c>
      <c r="AB2297">
        <f>SUM('스테이지별 몬스터 스텟'!S2297*'(참고)타워 스텟 가치'!$Q$17,'스테이지별 몬스터 스텟'!T2297*'(참고)타워 스텟 가치'!$R$17,'스테이지별 몬스터 스텟'!U2297*'(참고)타워 스텟 가치'!$S$17,'스테이지별 몬스터 스텟'!V2297*'(참고)타워 스텟 가치'!$T$17,'스테이지별 몬스터 스텟'!W2297*'(참고)타워 스텟 가치'!$U$17,'스테이지별 몬스터 스텟'!X2297*'(참고)타워 스텟 가치'!$V$17,'스테이지별 몬스터 스텟'!Y2297*'(참고)타워 스텟 가치'!$W$17,'스테이지별 몬스터 스텟'!Z2297*'(참고)타워 스텟 가치'!$X$17,'스테이지별 몬스터 스텟'!AA2297*'(참고)타워 스텟 가치'!$Y$17)</f>
        <v>1415030.5325000118</v>
      </c>
      <c r="AC2297">
        <v>2</v>
      </c>
      <c r="AD2297">
        <f>VLOOKUP($F2297,'(참고)타워 스텟 가치'!$B$12:$L$16,AD$2,0)+(VLOOKUP($F2297,'(참고)타워 스텟 가치'!$B$12:$L$16,AD$2,0)*$E2297)</f>
        <v>1038.3750000000086</v>
      </c>
      <c r="AE2297">
        <f>VLOOKUP($F2297,'(참고)타워 스텟 가치'!$B$12:$L$16,AE$2,0)+(VLOOKUP($F2297,'(참고)타워 스텟 가치'!$B$12:$L$16,AE$2,0)*$E2297)</f>
        <v>1246.0500000000104</v>
      </c>
      <c r="AF2297">
        <f>VLOOKUP($F2297,'(참고)타워 스텟 가치'!$B$12:$L$16,AF$2,0)+(VLOOKUP($F2297,'(참고)타워 스텟 가치'!$B$12:$L$16,AF$2,0)*$E2297)</f>
        <v>923000.00000000768</v>
      </c>
      <c r="AG2297">
        <f>VLOOKUP($F2297,'(참고)타워 스텟 가치'!$B$12:$L$16,AG$2,0)+(VLOOKUP($F2297,'(참고)타워 스텟 가치'!$B$12:$L$16,AG$2,0)*$E2297)</f>
        <v>6230.2500000000518</v>
      </c>
      <c r="AH2297">
        <f>VLOOKUP($F2297,'(참고)타워 스텟 가치'!$B$12:$L$16,AH$2,0)+(VLOOKUP($F2297,'(참고)타워 스텟 가치'!$B$12:$L$16,AH$2,0)*$E2297)</f>
        <v>207.67500000000172</v>
      </c>
      <c r="AI2297">
        <f>VLOOKUP($F2297,'(참고)타워 스텟 가치'!$B$12:$L$16,AI$2,0)+(VLOOKUP($F2297,'(참고)타워 스텟 가치'!$B$12:$L$16,AI$2,0)*$E2297)</f>
        <v>55.380000000000457</v>
      </c>
      <c r="AJ2297">
        <f>VLOOKUP($F2297,'(참고)타워 스텟 가치'!$B$12:$L$16,AJ$2,0)+(VLOOKUP($F2297,'(참고)타워 스텟 가치'!$B$12:$L$16,AJ$2,0)*$E2297)</f>
        <v>0</v>
      </c>
      <c r="AK2297">
        <f>VLOOKUP($F2297,'(참고)타워 스텟 가치'!$B$12:$L$16,AK$2,0)+(VLOOKUP($F2297,'(참고)타워 스텟 가치'!$B$12:$L$16,AK$2,0)*$E2297)</f>
        <v>0</v>
      </c>
      <c r="AL2297">
        <f>VLOOKUP($F2297,'(참고)타워 스텟 가치'!$B$12:$L$16,AL$2,0)+(VLOOKUP($F2297,'(참고)타워 스텟 가치'!$B$12:$L$16,AL$2,0)*$E2297)</f>
        <v>258.4400000000021</v>
      </c>
      <c r="AM2297">
        <f>SUM('스테이지별 몬스터 스텟'!AD2297*'(참고)타워 스텟 가치'!$Q$17,'스테이지별 몬스터 스텟'!AE2297*'(참고)타워 스텟 가치'!$R$17,'스테이지별 몬스터 스텟'!AF2297*'(참고)타워 스텟 가치'!$S$17,'스테이지별 몬스터 스텟'!AG2297*'(참고)타워 스텟 가치'!$T$17,'스테이지별 몬스터 스텟'!AH2297*'(참고)타워 스텟 가치'!$U$17,'스테이지별 몬스터 스텟'!AI2297*'(참고)타워 스텟 가치'!$V$17,'스테이지별 몬스터 스텟'!AJ2297*'(참고)타워 스텟 가치'!$W$17,'스테이지별 몬스터 스텟'!AK2297*'(참고)타워 스텟 가치'!$X$17,'스테이지별 몬스터 스텟'!AL2297*'(참고)타워 스텟 가치'!$Y$17)</f>
        <v>1401893.9350000115</v>
      </c>
      <c r="AN2297">
        <v>3</v>
      </c>
    </row>
    <row r="2298" spans="3:40" x14ac:dyDescent="0.3">
      <c r="C2298">
        <v>4</v>
      </c>
      <c r="D2298">
        <f t="shared" si="107"/>
        <v>459</v>
      </c>
      <c r="E2298" s="52">
        <f>VLOOKUP(D2298,'스테이지별 난이도 설정'!B:C,2,0)</f>
        <v>183.60000000000153</v>
      </c>
      <c r="F2298" t="str">
        <f t="shared" si="108"/>
        <v>유니크</v>
      </c>
      <c r="G2298">
        <f t="shared" si="106"/>
        <v>6</v>
      </c>
      <c r="H2298">
        <f>VLOOKUP($F2298,'(참고)타워 스텟 가치'!$B$2:$L$6,H$2,0)+(VLOOKUP($F2298,'(참고)타워 스텟 가치'!$B$2:$L$6,H$2,0)*$E2298)</f>
        <v>4672.6875000000391</v>
      </c>
      <c r="I2298">
        <f>VLOOKUP($F2298,'(참고)타워 스텟 가치'!$B$2:$L$6,I$2,0)+(VLOOKUP($F2298,'(참고)타워 스텟 가치'!$B$2:$L$6,I$2,0)*$E2298)</f>
        <v>934.53750000000775</v>
      </c>
      <c r="J2298">
        <f>VLOOKUP($F2298,'(참고)타워 스텟 가치'!$B$2:$L$6,J$2,0)+(VLOOKUP($F2298,'(참고)타워 스텟 가치'!$B$2:$L$6,J$2,0)*$E2298)</f>
        <v>923000.00000000768</v>
      </c>
      <c r="K2298">
        <f>VLOOKUP($F2298,'(참고)타워 스텟 가치'!$B$2:$L$6,K$2,0)+(VLOOKUP($F2298,'(참고)타워 스텟 가치'!$B$2:$L$6,K$2,0)*$E2298)</f>
        <v>18690.750000000156</v>
      </c>
      <c r="L2298">
        <f>VLOOKUP($F2298,'(참고)타워 스텟 가치'!$B$2:$L$6,L$2,0)+(VLOOKUP($F2298,'(참고)타워 스텟 가치'!$B$2:$L$6,L$2,0)*$E2298)</f>
        <v>311.5125000000026</v>
      </c>
      <c r="M2298">
        <f>VLOOKUP($F2298,'(참고)타워 스텟 가치'!$B$2:$L$6,M$2,0)+(VLOOKUP($F2298,'(참고)타워 스텟 가치'!$B$2:$L$6,M$2,0)*$E2298)</f>
        <v>55.380000000000457</v>
      </c>
      <c r="N2298">
        <f>VLOOKUP($F2298,'(참고)타워 스텟 가치'!$B$2:$L$6,N$2,0)+(VLOOKUP($F2298,'(참고)타워 스텟 가치'!$B$2:$L$6,N$2,0)*$E2298)</f>
        <v>0</v>
      </c>
      <c r="O2298">
        <f>VLOOKUP($F2298,'(참고)타워 스텟 가치'!$B$2:$L$6,O$2,0)+(VLOOKUP($F2298,'(참고)타워 스텟 가치'!$B$2:$L$6,O$2,0)*$E2298)</f>
        <v>0</v>
      </c>
      <c r="P2298">
        <f>VLOOKUP($F2298,'(참고)타워 스텟 가치'!$B$2:$L$6,P$2,0)+(VLOOKUP($F2298,'(참고)타워 스텟 가치'!$B$2:$L$6,P$2,0)*$E2298)</f>
        <v>184.60000000000153</v>
      </c>
      <c r="Q2298">
        <f>SUM('스테이지별 몬스터 스텟'!H2298*'(참고)타워 스텟 가치'!$Q$17,'스테이지별 몬스터 스텟'!I2298*'(참고)타워 스텟 가치'!$R$17,'스테이지별 몬스터 스텟'!J2298*'(참고)타워 스텟 가치'!$S$17,'스테이지별 몬스터 스텟'!K2298*'(참고)타워 스텟 가치'!$T$17,'스테이지별 몬스터 스텟'!L2298*'(참고)타워 스텟 가치'!$U$17,'스테이지별 몬스터 스텟'!M2298*'(참고)타워 스텟 가치'!$V$17,'스테이지별 몬스터 스텟'!N2298*'(참고)타워 스텟 가치'!$W$17,'스테이지별 몬스터 스텟'!O2298*'(참고)타워 스텟 가치'!$X$17,'스테이지별 몬스터 스텟'!P2298*'(참고)타워 스텟 가치'!$Y$17)</f>
        <v>1433676.2862500118</v>
      </c>
      <c r="R2298">
        <v>1</v>
      </c>
      <c r="S2298">
        <f>VLOOKUP($F2298,'(참고)타워 스텟 가치'!$B$7:$L$11,S$2,0)+(VLOOKUP($F2298,'(참고)타워 스텟 가치'!$B$7:$L$11,S$2,0)*$E2298)</f>
        <v>1557.562500000013</v>
      </c>
      <c r="T2298">
        <f>VLOOKUP($F2298,'(참고)타워 스텟 가치'!$B$7:$L$11,T$2,0)+(VLOOKUP($F2298,'(참고)타워 스텟 가치'!$B$7:$L$11,T$2,0)*$E2298)</f>
        <v>2803.6125000000234</v>
      </c>
      <c r="U2298">
        <f>VLOOKUP($F2298,'(참고)타워 스텟 가치'!$B$7:$L$11,U$2,0)+(VLOOKUP($F2298,'(참고)타워 스텟 가치'!$B$7:$L$11,U$2,0)*$E2298)</f>
        <v>923000.00000000768</v>
      </c>
      <c r="V2298">
        <f>VLOOKUP($F2298,'(참고)타워 스텟 가치'!$B$7:$L$11,V$2,0)+(VLOOKUP($F2298,'(참고)타워 스텟 가치'!$B$7:$L$11,V$2,0)*$E2298)</f>
        <v>18690.750000000156</v>
      </c>
      <c r="W2298">
        <f>VLOOKUP($F2298,'(참고)타워 스텟 가치'!$B$7:$L$11,W$2,0)+(VLOOKUP($F2298,'(참고)타워 스텟 가치'!$B$7:$L$11,W$2,0)*$E2298)</f>
        <v>311.5125000000026</v>
      </c>
      <c r="X2298">
        <f>VLOOKUP($F2298,'(참고)타워 스텟 가치'!$B$7:$L$11,X$2,0)+(VLOOKUP($F2298,'(참고)타워 스텟 가치'!$B$7:$L$11,X$2,0)*$E2298)</f>
        <v>55.380000000000457</v>
      </c>
      <c r="Y2298">
        <f>VLOOKUP($F2298,'(참고)타워 스텟 가치'!$B$7:$L$11,Y$2,0)+(VLOOKUP($F2298,'(참고)타워 스텟 가치'!$B$7:$L$11,Y$2,0)*$E2298)</f>
        <v>0</v>
      </c>
      <c r="Z2298">
        <f>VLOOKUP($F2298,'(참고)타워 스텟 가치'!$B$7:$L$11,Z$2,0)+(VLOOKUP($F2298,'(참고)타워 스텟 가치'!$B$7:$L$11,Z$2,0)*$E2298)</f>
        <v>0</v>
      </c>
      <c r="AA2298">
        <f>VLOOKUP($F2298,'(참고)타워 스텟 가치'!$B$7:$L$11,AA$2,0)+(VLOOKUP($F2298,'(참고)타워 스텟 가치'!$B$7:$L$11,AA$2,0)*$E2298)</f>
        <v>184.60000000000153</v>
      </c>
      <c r="AB2298">
        <f>SUM('스테이지별 몬스터 스텟'!S2298*'(참고)타워 스텟 가치'!$Q$17,'스테이지별 몬스터 스텟'!T2298*'(참고)타워 스텟 가치'!$R$17,'스테이지별 몬스터 스텟'!U2298*'(참고)타워 스텟 가치'!$S$17,'스테이지별 몬스터 스텟'!V2298*'(참고)타워 스텟 가치'!$T$17,'스테이지별 몬스터 스텟'!W2298*'(참고)타워 스텟 가치'!$U$17,'스테이지별 몬스터 스텟'!X2298*'(참고)타워 스텟 가치'!$V$17,'스테이지별 몬스터 스텟'!Y2298*'(참고)타워 스텟 가치'!$W$17,'스테이지별 몬스터 스텟'!Z2298*'(참고)타워 스텟 가치'!$X$17,'스테이지별 몬스터 스텟'!AA2298*'(참고)타워 스텟 가치'!$Y$17)</f>
        <v>1430249.6487500116</v>
      </c>
      <c r="AC2298">
        <v>2</v>
      </c>
      <c r="AD2298">
        <f>VLOOKUP($F2298,'(참고)타워 스텟 가치'!$B$12:$L$16,AD$2,0)+(VLOOKUP($F2298,'(참고)타워 스텟 가치'!$B$12:$L$16,AD$2,0)*$E2298)</f>
        <v>1557.562500000013</v>
      </c>
      <c r="AE2298">
        <f>VLOOKUP($F2298,'(참고)타워 스텟 가치'!$B$12:$L$16,AE$2,0)+(VLOOKUP($F2298,'(참고)타워 스텟 가치'!$B$12:$L$16,AE$2,0)*$E2298)</f>
        <v>1869.0750000000155</v>
      </c>
      <c r="AF2298">
        <f>VLOOKUP($F2298,'(참고)타워 스텟 가치'!$B$12:$L$16,AF$2,0)+(VLOOKUP($F2298,'(참고)타워 스텟 가치'!$B$12:$L$16,AF$2,0)*$E2298)</f>
        <v>923000.00000000768</v>
      </c>
      <c r="AG2298">
        <f>VLOOKUP($F2298,'(참고)타워 스텟 가치'!$B$12:$L$16,AG$2,0)+(VLOOKUP($F2298,'(참고)타워 스텟 가치'!$B$12:$L$16,AG$2,0)*$E2298)</f>
        <v>9345.3750000000782</v>
      </c>
      <c r="AH2298">
        <f>VLOOKUP($F2298,'(참고)타워 스텟 가치'!$B$12:$L$16,AH$2,0)+(VLOOKUP($F2298,'(참고)타워 스텟 가치'!$B$12:$L$16,AH$2,0)*$E2298)</f>
        <v>311.5125000000026</v>
      </c>
      <c r="AI2298">
        <f>VLOOKUP($F2298,'(참고)타워 스텟 가치'!$B$12:$L$16,AI$2,0)+(VLOOKUP($F2298,'(참고)타워 스텟 가치'!$B$12:$L$16,AI$2,0)*$E2298)</f>
        <v>55.380000000000457</v>
      </c>
      <c r="AJ2298">
        <f>VLOOKUP($F2298,'(참고)타워 스텟 가치'!$B$12:$L$16,AJ$2,0)+(VLOOKUP($F2298,'(참고)타워 스텟 가치'!$B$12:$L$16,AJ$2,0)*$E2298)</f>
        <v>0</v>
      </c>
      <c r="AK2298">
        <f>VLOOKUP($F2298,'(참고)타워 스텟 가치'!$B$12:$L$16,AK$2,0)+(VLOOKUP($F2298,'(참고)타워 스텟 가치'!$B$12:$L$16,AK$2,0)*$E2298)</f>
        <v>0</v>
      </c>
      <c r="AL2298">
        <f>VLOOKUP($F2298,'(참고)타워 스텟 가치'!$B$12:$L$16,AL$2,0)+(VLOOKUP($F2298,'(참고)타워 스텟 가치'!$B$12:$L$16,AL$2,0)*$E2298)</f>
        <v>369.20000000000306</v>
      </c>
      <c r="AM2298">
        <f>SUM('스테이지별 몬스터 스텟'!AD2298*'(참고)타워 스텟 가치'!$Q$17,'스테이지별 몬스터 스텟'!AE2298*'(참고)타워 스텟 가치'!$R$17,'스테이지별 몬스터 스텟'!AF2298*'(참고)타워 스텟 가치'!$S$17,'스테이지별 몬스터 스텟'!AG2298*'(참고)타워 스텟 가치'!$T$17,'스테이지별 몬스터 스텟'!AH2298*'(참고)타워 스텟 가치'!$U$17,'스테이지별 몬스터 스텟'!AI2298*'(참고)타워 스텟 가치'!$V$17,'스테이지별 몬스터 스텟'!AJ2298*'(참고)타워 스텟 가치'!$W$17,'스테이지별 몬스터 스텟'!AK2298*'(참고)타워 스텟 가치'!$X$17,'스테이지별 몬스터 스텟'!AL2298*'(참고)타워 스텟 가치'!$Y$17)</f>
        <v>1410526.2925000116</v>
      </c>
      <c r="AN2298">
        <v>3</v>
      </c>
    </row>
    <row r="2299" spans="3:40" x14ac:dyDescent="0.3">
      <c r="C2299">
        <v>5</v>
      </c>
      <c r="D2299">
        <f t="shared" si="107"/>
        <v>459</v>
      </c>
      <c r="E2299" s="52">
        <f>VLOOKUP(D2299,'스테이지별 난이도 설정'!B:C,2,0)</f>
        <v>183.60000000000153</v>
      </c>
      <c r="F2299" t="str">
        <f t="shared" si="108"/>
        <v>스페셜</v>
      </c>
      <c r="G2299">
        <f t="shared" si="106"/>
        <v>6</v>
      </c>
      <c r="H2299">
        <f>VLOOKUP($F2299,'(참고)타워 스텟 가치'!$B$2:$L$6,H$2,0)+(VLOOKUP($F2299,'(참고)타워 스텟 가치'!$B$2:$L$6,H$2,0)*$E2299)</f>
        <v>7009.0312500000582</v>
      </c>
      <c r="I2299">
        <f>VLOOKUP($F2299,'(참고)타워 스텟 가치'!$B$2:$L$6,I$2,0)+(VLOOKUP($F2299,'(참고)타워 스텟 가치'!$B$2:$L$6,I$2,0)*$E2299)</f>
        <v>1401.8062500000117</v>
      </c>
      <c r="J2299">
        <f>VLOOKUP($F2299,'(참고)타워 스텟 가치'!$B$2:$L$6,J$2,0)+(VLOOKUP($F2299,'(참고)타워 스텟 가치'!$B$2:$L$6,J$2,0)*$E2299)</f>
        <v>923000.00000000768</v>
      </c>
      <c r="K2299">
        <f>VLOOKUP($F2299,'(참고)타워 스텟 가치'!$B$2:$L$6,K$2,0)+(VLOOKUP($F2299,'(참고)타워 스텟 가치'!$B$2:$L$6,K$2,0)*$E2299)</f>
        <v>28036.125000000233</v>
      </c>
      <c r="L2299">
        <f>VLOOKUP($F2299,'(참고)타워 스텟 가치'!$B$2:$L$6,L$2,0)+(VLOOKUP($F2299,'(참고)타워 스텟 가치'!$B$2:$L$6,L$2,0)*$E2299)</f>
        <v>467.26875000000388</v>
      </c>
      <c r="M2299">
        <f>VLOOKUP($F2299,'(참고)타워 스텟 가치'!$B$2:$L$6,M$2,0)+(VLOOKUP($F2299,'(참고)타워 스텟 가치'!$B$2:$L$6,M$2,0)*$E2299)</f>
        <v>55.380000000000457</v>
      </c>
      <c r="N2299">
        <f>VLOOKUP($F2299,'(참고)타워 스텟 가치'!$B$2:$L$6,N$2,0)+(VLOOKUP($F2299,'(참고)타워 스텟 가치'!$B$2:$L$6,N$2,0)*$E2299)</f>
        <v>0</v>
      </c>
      <c r="O2299">
        <f>VLOOKUP($F2299,'(참고)타워 스텟 가치'!$B$2:$L$6,O$2,0)+(VLOOKUP($F2299,'(참고)타워 스텟 가치'!$B$2:$L$6,O$2,0)*$E2299)</f>
        <v>0</v>
      </c>
      <c r="P2299">
        <f>VLOOKUP($F2299,'(참고)타워 스텟 가치'!$B$2:$L$6,P$2,0)+(VLOOKUP($F2299,'(참고)타워 스텟 가치'!$B$2:$L$6,P$2,0)*$E2299)</f>
        <v>184.60000000000153</v>
      </c>
      <c r="Q2299">
        <f>SUM('스테이지별 몬스터 스텟'!H2299*'(참고)타워 스텟 가치'!$Q$17,'스테이지별 몬스터 스텟'!I2299*'(참고)타워 스텟 가치'!$R$17,'스테이지별 몬스터 스텟'!J2299*'(참고)타워 스텟 가치'!$S$17,'스테이지별 몬스터 스텟'!K2299*'(참고)타워 스텟 가치'!$T$17,'스테이지별 몬스터 스텟'!L2299*'(참고)타워 스텟 가치'!$U$17,'스테이지별 몬스터 스텟'!M2299*'(참고)타워 스텟 가치'!$V$17,'스테이지별 몬스터 스텟'!N2299*'(참고)타워 스텟 가치'!$W$17,'스테이지별 몬스터 스텟'!O2299*'(참고)타워 스텟 가치'!$X$17,'스테이지별 몬스터 스텟'!P2299*'(참고)타워 스텟 가치'!$Y$17)</f>
        <v>1458052.1393750121</v>
      </c>
      <c r="R2299">
        <v>1</v>
      </c>
      <c r="S2299">
        <f>VLOOKUP($F2299,'(참고)타워 스텟 가치'!$B$7:$L$11,S$2,0)+(VLOOKUP($F2299,'(참고)타워 스텟 가치'!$B$7:$L$11,S$2,0)*$E2299)</f>
        <v>2336.3437500000196</v>
      </c>
      <c r="T2299">
        <f>VLOOKUP($F2299,'(참고)타워 스텟 가치'!$B$7:$L$11,T$2,0)+(VLOOKUP($F2299,'(참고)타워 스텟 가치'!$B$7:$L$11,T$2,0)*$E2299)</f>
        <v>4205.4187500000353</v>
      </c>
      <c r="U2299">
        <f>VLOOKUP($F2299,'(참고)타워 스텟 가치'!$B$7:$L$11,U$2,0)+(VLOOKUP($F2299,'(참고)타워 스텟 가치'!$B$7:$L$11,U$2,0)*$E2299)</f>
        <v>923000.00000000768</v>
      </c>
      <c r="V2299">
        <f>VLOOKUP($F2299,'(참고)타워 스텟 가치'!$B$7:$L$11,V$2,0)+(VLOOKUP($F2299,'(참고)타워 스텟 가치'!$B$7:$L$11,V$2,0)*$E2299)</f>
        <v>28036.125000000233</v>
      </c>
      <c r="W2299">
        <f>VLOOKUP($F2299,'(참고)타워 스텟 가치'!$B$7:$L$11,W$2,0)+(VLOOKUP($F2299,'(참고)타워 스텟 가치'!$B$7:$L$11,W$2,0)*$E2299)</f>
        <v>467.26875000000388</v>
      </c>
      <c r="X2299">
        <f>VLOOKUP($F2299,'(참고)타워 스텟 가치'!$B$7:$L$11,X$2,0)+(VLOOKUP($F2299,'(참고)타워 스텟 가치'!$B$7:$L$11,X$2,0)*$E2299)</f>
        <v>55.380000000000457</v>
      </c>
      <c r="Y2299">
        <f>VLOOKUP($F2299,'(참고)타워 스텟 가치'!$B$7:$L$11,Y$2,0)+(VLOOKUP($F2299,'(참고)타워 스텟 가치'!$B$7:$L$11,Y$2,0)*$E2299)</f>
        <v>0</v>
      </c>
      <c r="Z2299">
        <f>VLOOKUP($F2299,'(참고)타워 스텟 가치'!$B$7:$L$11,Z$2,0)+(VLOOKUP($F2299,'(참고)타워 스텟 가치'!$B$7:$L$11,Z$2,0)*$E2299)</f>
        <v>0</v>
      </c>
      <c r="AA2299">
        <f>VLOOKUP($F2299,'(참고)타워 스텟 가치'!$B$7:$L$11,AA$2,0)+(VLOOKUP($F2299,'(참고)타워 스텟 가치'!$B$7:$L$11,AA$2,0)*$E2299)</f>
        <v>184.60000000000153</v>
      </c>
      <c r="AB2299">
        <f>SUM('스테이지별 몬스터 스텟'!S2299*'(참고)타워 스텟 가치'!$Q$17,'스테이지별 몬스터 스텟'!T2299*'(참고)타워 스텟 가치'!$R$17,'스테이지별 몬스터 스텟'!U2299*'(참고)타워 스텟 가치'!$S$17,'스테이지별 몬스터 스텟'!V2299*'(참고)타워 스텟 가치'!$T$17,'스테이지별 몬스터 스텟'!W2299*'(참고)타워 스텟 가치'!$U$17,'스테이지별 몬스터 스텟'!X2299*'(참고)타워 스텟 가치'!$V$17,'스테이지별 몬스터 스텟'!Y2299*'(참고)타워 스텟 가치'!$W$17,'스테이지별 몬스터 스텟'!Z2299*'(참고)타워 스텟 가치'!$X$17,'스테이지별 몬스터 스텟'!AA2299*'(참고)타워 스텟 가치'!$Y$17)</f>
        <v>1452912.1831250121</v>
      </c>
      <c r="AC2299">
        <v>2</v>
      </c>
      <c r="AD2299">
        <f>VLOOKUP($F2299,'(참고)타워 스텟 가치'!$B$12:$L$16,AD$2,0)+(VLOOKUP($F2299,'(참고)타워 스텟 가치'!$B$12:$L$16,AD$2,0)*$E2299)</f>
        <v>2336.3437500000196</v>
      </c>
      <c r="AE2299">
        <f>VLOOKUP($F2299,'(참고)타워 스텟 가치'!$B$12:$L$16,AE$2,0)+(VLOOKUP($F2299,'(참고)타워 스텟 가치'!$B$12:$L$16,AE$2,0)*$E2299)</f>
        <v>2803.6125000000234</v>
      </c>
      <c r="AF2299">
        <f>VLOOKUP($F2299,'(참고)타워 스텟 가치'!$B$12:$L$16,AF$2,0)+(VLOOKUP($F2299,'(참고)타워 스텟 가치'!$B$12:$L$16,AF$2,0)*$E2299)</f>
        <v>923000.00000000768</v>
      </c>
      <c r="AG2299">
        <f>VLOOKUP($F2299,'(참고)타워 스텟 가치'!$B$12:$L$16,AG$2,0)+(VLOOKUP($F2299,'(참고)타워 스텟 가치'!$B$12:$L$16,AG$2,0)*$E2299)</f>
        <v>14018.062500000116</v>
      </c>
      <c r="AH2299">
        <f>VLOOKUP($F2299,'(참고)타워 스텟 가치'!$B$12:$L$16,AH$2,0)+(VLOOKUP($F2299,'(참고)타워 스텟 가치'!$B$12:$L$16,AH$2,0)*$E2299)</f>
        <v>467.26875000000388</v>
      </c>
      <c r="AI2299">
        <f>VLOOKUP($F2299,'(참고)타워 스텟 가치'!$B$12:$L$16,AI$2,0)+(VLOOKUP($F2299,'(참고)타워 스텟 가치'!$B$12:$L$16,AI$2,0)*$E2299)</f>
        <v>55.380000000000457</v>
      </c>
      <c r="AJ2299">
        <f>VLOOKUP($F2299,'(참고)타워 스텟 가치'!$B$12:$L$16,AJ$2,0)+(VLOOKUP($F2299,'(참고)타워 스텟 가치'!$B$12:$L$16,AJ$2,0)*$E2299)</f>
        <v>0</v>
      </c>
      <c r="AK2299">
        <f>VLOOKUP($F2299,'(참고)타워 스텟 가치'!$B$12:$L$16,AK$2,0)+(VLOOKUP($F2299,'(참고)타워 스텟 가치'!$B$12:$L$16,AK$2,0)*$E2299)</f>
        <v>0</v>
      </c>
      <c r="AL2299">
        <f>VLOOKUP($F2299,'(참고)타워 스텟 가치'!$B$12:$L$16,AL$2,0)+(VLOOKUP($F2299,'(참고)타워 스텟 가치'!$B$12:$L$16,AL$2,0)*$E2299)</f>
        <v>369.20000000000306</v>
      </c>
      <c r="AM2299">
        <f>SUM('스테이지별 몬스터 스텟'!AD2299*'(참고)타워 스텟 가치'!$Q$17,'스테이지별 몬스터 스텟'!AE2299*'(참고)타워 스텟 가치'!$R$17,'스테이지별 몬스터 스텟'!AF2299*'(참고)타워 스텟 가치'!$S$17,'스테이지별 몬스터 스텟'!AG2299*'(참고)타워 스텟 가치'!$T$17,'스테이지별 몬스터 스텟'!AH2299*'(참고)타워 스텟 가치'!$U$17,'스테이지별 몬스터 스텟'!AI2299*'(참고)타워 스텟 가치'!$V$17,'스테이지별 몬스터 스텟'!AJ2299*'(참고)타워 스텟 가치'!$W$17,'스테이지별 몬스터 스텟'!AK2299*'(참고)타워 스텟 가치'!$X$17,'스테이지별 몬스터 스텟'!AL2299*'(참고)타워 스텟 가치'!$Y$17)</f>
        <v>1423142.5487500119</v>
      </c>
      <c r="AN2299">
        <v>3</v>
      </c>
    </row>
    <row r="2300" spans="3:40" x14ac:dyDescent="0.3">
      <c r="C2300">
        <v>1</v>
      </c>
      <c r="D2300">
        <f t="shared" si="107"/>
        <v>460</v>
      </c>
      <c r="E2300" s="52">
        <f>VLOOKUP(D2300,'스테이지별 난이도 설정'!B:C,2,0)</f>
        <v>184.00000000000153</v>
      </c>
      <c r="F2300" t="str">
        <f t="shared" si="108"/>
        <v>일반</v>
      </c>
      <c r="G2300">
        <f t="shared" si="106"/>
        <v>6</v>
      </c>
      <c r="H2300">
        <f>VLOOKUP($F2300,'(참고)타워 스텟 가치'!$B$2:$L$6,H$2,0)+(VLOOKUP($F2300,'(참고)타워 스텟 가치'!$B$2:$L$6,H$2,0)*$E2300)</f>
        <v>1387.5000000000116</v>
      </c>
      <c r="I2300">
        <f>VLOOKUP($F2300,'(참고)타워 스텟 가치'!$B$2:$L$6,I$2,0)+(VLOOKUP($F2300,'(참고)타워 스텟 가치'!$B$2:$L$6,I$2,0)*$E2300)</f>
        <v>277.50000000000227</v>
      </c>
      <c r="J2300">
        <f>VLOOKUP($F2300,'(참고)타워 스텟 가치'!$B$2:$L$6,J$2,0)+(VLOOKUP($F2300,'(참고)타워 스텟 가치'!$B$2:$L$6,J$2,0)*$E2300)</f>
        <v>925000.00000000768</v>
      </c>
      <c r="K2300">
        <f>VLOOKUP($F2300,'(참고)타워 스텟 가치'!$B$2:$L$6,K$2,0)+(VLOOKUP($F2300,'(참고)타워 스텟 가치'!$B$2:$L$6,K$2,0)*$E2300)</f>
        <v>5550.0000000000464</v>
      </c>
      <c r="L2300">
        <f>VLOOKUP($F2300,'(참고)타워 스텟 가치'!$B$2:$L$6,L$2,0)+(VLOOKUP($F2300,'(참고)타워 스텟 가치'!$B$2:$L$6,L$2,0)*$E2300)</f>
        <v>92.500000000000767</v>
      </c>
      <c r="M2300">
        <f>VLOOKUP($F2300,'(참고)타워 스텟 가치'!$B$2:$L$6,M$2,0)+(VLOOKUP($F2300,'(참고)타워 스텟 가치'!$B$2:$L$6,M$2,0)*$E2300)</f>
        <v>55.500000000000455</v>
      </c>
      <c r="N2300">
        <f>VLOOKUP($F2300,'(참고)타워 스텟 가치'!$B$2:$L$6,N$2,0)+(VLOOKUP($F2300,'(참고)타워 스텟 가치'!$B$2:$L$6,N$2,0)*$E2300)</f>
        <v>0</v>
      </c>
      <c r="O2300">
        <f>VLOOKUP($F2300,'(참고)타워 스텟 가치'!$B$2:$L$6,O$2,0)+(VLOOKUP($F2300,'(참고)타워 스텟 가치'!$B$2:$L$6,O$2,0)*$E2300)</f>
        <v>0</v>
      </c>
      <c r="P2300">
        <f>VLOOKUP($F2300,'(참고)타워 스텟 가치'!$B$2:$L$6,P$2,0)+(VLOOKUP($F2300,'(참고)타워 스텟 가치'!$B$2:$L$6,P$2,0)*$E2300)</f>
        <v>129.50000000000105</v>
      </c>
      <c r="Q2300">
        <f>SUM('스테이지별 몬스터 스텟'!H2300*'(참고)타워 스텟 가치'!$Q$17,'스테이지별 몬스터 스텟'!I2300*'(참고)타워 스텟 가치'!$R$17,'스테이지별 몬스터 스텟'!J2300*'(참고)타워 스텟 가치'!$S$17,'스테이지별 몬스터 스텟'!K2300*'(참고)타워 스텟 가치'!$T$17,'스테이지별 몬스터 스텟'!L2300*'(참고)타워 스텟 가치'!$U$17,'스테이지별 몬스터 스텟'!M2300*'(참고)타워 스텟 가치'!$V$17,'스테이지별 몬스터 스텟'!N2300*'(참고)타워 스텟 가치'!$W$17,'스테이지별 몬스터 스텟'!O2300*'(참고)타워 스텟 가치'!$X$17,'스테이지별 몬스터 스텟'!P2300*'(참고)타워 스텟 가치'!$Y$17)</f>
        <v>1402290.7500000116</v>
      </c>
      <c r="R2300">
        <v>1</v>
      </c>
      <c r="S2300">
        <f>VLOOKUP($F2300,'(참고)타워 스텟 가치'!$B$7:$L$11,S$2,0)+(VLOOKUP($F2300,'(참고)타워 스텟 가치'!$B$7:$L$11,S$2,0)*$E2300)</f>
        <v>462.50000000000387</v>
      </c>
      <c r="T2300">
        <f>VLOOKUP($F2300,'(참고)타워 스텟 가치'!$B$7:$L$11,T$2,0)+(VLOOKUP($F2300,'(참고)타워 스텟 가치'!$B$7:$L$11,T$2,0)*$E2300)</f>
        <v>832.50000000000693</v>
      </c>
      <c r="U2300">
        <f>VLOOKUP($F2300,'(참고)타워 스텟 가치'!$B$7:$L$11,U$2,0)+(VLOOKUP($F2300,'(참고)타워 스텟 가치'!$B$7:$L$11,U$2,0)*$E2300)</f>
        <v>925000.00000000768</v>
      </c>
      <c r="V2300">
        <f>VLOOKUP($F2300,'(참고)타워 스텟 가치'!$B$7:$L$11,V$2,0)+(VLOOKUP($F2300,'(참고)타워 스텟 가치'!$B$7:$L$11,V$2,0)*$E2300)</f>
        <v>5550.0000000000464</v>
      </c>
      <c r="W2300">
        <f>VLOOKUP($F2300,'(참고)타워 스텟 가치'!$B$7:$L$11,W$2,0)+(VLOOKUP($F2300,'(참고)타워 스텟 가치'!$B$7:$L$11,W$2,0)*$E2300)</f>
        <v>92.500000000000767</v>
      </c>
      <c r="X2300">
        <f>VLOOKUP($F2300,'(참고)타워 스텟 가치'!$B$7:$L$11,X$2,0)+(VLOOKUP($F2300,'(참고)타워 스텟 가치'!$B$7:$L$11,X$2,0)*$E2300)</f>
        <v>55.500000000000455</v>
      </c>
      <c r="Y2300">
        <f>VLOOKUP($F2300,'(참고)타워 스텟 가치'!$B$7:$L$11,Y$2,0)+(VLOOKUP($F2300,'(참고)타워 스텟 가치'!$B$7:$L$11,Y$2,0)*$E2300)</f>
        <v>0</v>
      </c>
      <c r="Z2300">
        <f>VLOOKUP($F2300,'(참고)타워 스텟 가치'!$B$7:$L$11,Z$2,0)+(VLOOKUP($F2300,'(참고)타워 스텟 가치'!$B$7:$L$11,Z$2,0)*$E2300)</f>
        <v>0</v>
      </c>
      <c r="AA2300">
        <f>VLOOKUP($F2300,'(참고)타워 스텟 가치'!$B$7:$L$11,AA$2,0)+(VLOOKUP($F2300,'(참고)타워 스텟 가치'!$B$7:$L$11,AA$2,0)*$E2300)</f>
        <v>129.50000000000105</v>
      </c>
      <c r="AB2300">
        <f>SUM('스테이지별 몬스터 스텟'!S2300*'(참고)타워 스텟 가치'!$Q$17,'스테이지별 몬스터 스텟'!T2300*'(참고)타워 스텟 가치'!$R$17,'스테이지별 몬스터 스텟'!U2300*'(참고)타워 스텟 가치'!$S$17,'스테이지별 몬스터 스텟'!V2300*'(참고)타워 스텟 가치'!$T$17,'스테이지별 몬스터 스텟'!W2300*'(참고)타워 스텟 가치'!$U$17,'스테이지별 몬스터 스텟'!X2300*'(참고)타워 스텟 가치'!$V$17,'스테이지별 몬스터 스텟'!Y2300*'(참고)타워 스텟 가치'!$W$17,'스테이지별 몬스터 스텟'!Z2300*'(참고)타워 스텟 가치'!$X$17,'스테이지별 몬스터 스텟'!AA2300*'(참고)타워 스텟 가치'!$Y$17)</f>
        <v>1401273.2500000116</v>
      </c>
      <c r="AC2300">
        <v>2</v>
      </c>
      <c r="AD2300">
        <f>VLOOKUP($F2300,'(참고)타워 스텟 가치'!$B$12:$L$16,AD$2,0)+(VLOOKUP($F2300,'(참고)타워 스텟 가치'!$B$12:$L$16,AD$2,0)*$E2300)</f>
        <v>462.50000000000387</v>
      </c>
      <c r="AE2300">
        <f>VLOOKUP($F2300,'(참고)타워 스텟 가치'!$B$12:$L$16,AE$2,0)+(VLOOKUP($F2300,'(참고)타워 스텟 가치'!$B$12:$L$16,AE$2,0)*$E2300)</f>
        <v>555.00000000000455</v>
      </c>
      <c r="AF2300">
        <f>VLOOKUP($F2300,'(참고)타워 스텟 가치'!$B$12:$L$16,AF$2,0)+(VLOOKUP($F2300,'(참고)타워 스텟 가치'!$B$12:$L$16,AF$2,0)*$E2300)</f>
        <v>925000.00000000768</v>
      </c>
      <c r="AG2300">
        <f>VLOOKUP($F2300,'(참고)타워 스텟 가치'!$B$12:$L$16,AG$2,0)+(VLOOKUP($F2300,'(참고)타워 스텟 가치'!$B$12:$L$16,AG$2,0)*$E2300)</f>
        <v>2775.0000000000232</v>
      </c>
      <c r="AH2300">
        <f>VLOOKUP($F2300,'(참고)타워 스텟 가치'!$B$12:$L$16,AH$2,0)+(VLOOKUP($F2300,'(참고)타워 스텟 가치'!$B$12:$L$16,AH$2,0)*$E2300)</f>
        <v>92.500000000000767</v>
      </c>
      <c r="AI2300">
        <f>VLOOKUP($F2300,'(참고)타워 스텟 가치'!$B$12:$L$16,AI$2,0)+(VLOOKUP($F2300,'(참고)타워 스텟 가치'!$B$12:$L$16,AI$2,0)*$E2300)</f>
        <v>55.500000000000455</v>
      </c>
      <c r="AJ2300">
        <f>VLOOKUP($F2300,'(참고)타워 스텟 가치'!$B$12:$L$16,AJ$2,0)+(VLOOKUP($F2300,'(참고)타워 스텟 가치'!$B$12:$L$16,AJ$2,0)*$E2300)</f>
        <v>0</v>
      </c>
      <c r="AK2300">
        <f>VLOOKUP($F2300,'(참고)타워 스텟 가치'!$B$12:$L$16,AK$2,0)+(VLOOKUP($F2300,'(참고)타워 스텟 가치'!$B$12:$L$16,AK$2,0)*$E2300)</f>
        <v>0</v>
      </c>
      <c r="AL2300">
        <f>VLOOKUP($F2300,'(참고)타워 스텟 가치'!$B$12:$L$16,AL$2,0)+(VLOOKUP($F2300,'(참고)타워 스텟 가치'!$B$12:$L$16,AL$2,0)*$E2300)</f>
        <v>259.0000000000021</v>
      </c>
      <c r="AM2300">
        <f>SUM('스테이지별 몬스터 스텟'!AD2300*'(참고)타워 스텟 가치'!$Q$17,'스테이지별 몬스터 스텟'!AE2300*'(참고)타워 스텟 가치'!$R$17,'스테이지별 몬스터 스텟'!AF2300*'(참고)타워 스텟 가치'!$S$17,'스테이지별 몬스터 스텟'!AG2300*'(참고)타워 스텟 가치'!$T$17,'스테이지별 몬스터 스텟'!AH2300*'(참고)타워 스텟 가치'!$U$17,'스테이지별 몬스터 스텟'!AI2300*'(참고)타워 스텟 가치'!$V$17,'스테이지별 몬스터 스텟'!AJ2300*'(참고)타워 스텟 가치'!$W$17,'스테이지별 몬스터 스텟'!AK2300*'(참고)타워 스텟 가치'!$X$17,'스테이지별 몬스터 스텟'!AL2300*'(참고)타워 스텟 가치'!$Y$17)</f>
        <v>1395566.0000000116</v>
      </c>
      <c r="AN2300">
        <v>3</v>
      </c>
    </row>
    <row r="2301" spans="3:40" x14ac:dyDescent="0.3">
      <c r="C2301">
        <v>2</v>
      </c>
      <c r="D2301">
        <f t="shared" si="107"/>
        <v>460</v>
      </c>
      <c r="E2301" s="52">
        <f>VLOOKUP(D2301,'스테이지별 난이도 설정'!B:C,2,0)</f>
        <v>184.00000000000153</v>
      </c>
      <c r="F2301" t="str">
        <f t="shared" si="108"/>
        <v>레어</v>
      </c>
      <c r="G2301">
        <f t="shared" si="106"/>
        <v>6</v>
      </c>
      <c r="H2301">
        <f>VLOOKUP($F2301,'(참고)타워 스텟 가치'!$B$2:$L$6,H$2,0)+(VLOOKUP($F2301,'(참고)타워 스텟 가치'!$B$2:$L$6,H$2,0)*$E2301)</f>
        <v>2081.2500000000173</v>
      </c>
      <c r="I2301">
        <f>VLOOKUP($F2301,'(참고)타워 스텟 가치'!$B$2:$L$6,I$2,0)+(VLOOKUP($F2301,'(참고)타워 스텟 가치'!$B$2:$L$6,I$2,0)*$E2301)</f>
        <v>416.25000000000347</v>
      </c>
      <c r="J2301">
        <f>VLOOKUP($F2301,'(참고)타워 스텟 가치'!$B$2:$L$6,J$2,0)+(VLOOKUP($F2301,'(참고)타워 스텟 가치'!$B$2:$L$6,J$2,0)*$E2301)</f>
        <v>925000.00000000768</v>
      </c>
      <c r="K2301">
        <f>VLOOKUP($F2301,'(참고)타워 스텟 가치'!$B$2:$L$6,K$2,0)+(VLOOKUP($F2301,'(참고)타워 스텟 가치'!$B$2:$L$6,K$2,0)*$E2301)</f>
        <v>8325.0000000000691</v>
      </c>
      <c r="L2301">
        <f>VLOOKUP($F2301,'(참고)타워 스텟 가치'!$B$2:$L$6,L$2,0)+(VLOOKUP($F2301,'(참고)타워 스텟 가치'!$B$2:$L$6,L$2,0)*$E2301)</f>
        <v>138.75000000000114</v>
      </c>
      <c r="M2301">
        <f>VLOOKUP($F2301,'(참고)타워 스텟 가치'!$B$2:$L$6,M$2,0)+(VLOOKUP($F2301,'(참고)타워 스텟 가치'!$B$2:$L$6,M$2,0)*$E2301)</f>
        <v>55.500000000000455</v>
      </c>
      <c r="N2301">
        <f>VLOOKUP($F2301,'(참고)타워 스텟 가치'!$B$2:$L$6,N$2,0)+(VLOOKUP($F2301,'(참고)타워 스텟 가치'!$B$2:$L$6,N$2,0)*$E2301)</f>
        <v>0</v>
      </c>
      <c r="O2301">
        <f>VLOOKUP($F2301,'(참고)타워 스텟 가치'!$B$2:$L$6,O$2,0)+(VLOOKUP($F2301,'(참고)타워 스텟 가치'!$B$2:$L$6,O$2,0)*$E2301)</f>
        <v>0</v>
      </c>
      <c r="P2301">
        <f>VLOOKUP($F2301,'(참고)타워 스텟 가치'!$B$2:$L$6,P$2,0)+(VLOOKUP($F2301,'(참고)타워 스텟 가치'!$B$2:$L$6,P$2,0)*$E2301)</f>
        <v>129.50000000000105</v>
      </c>
      <c r="Q2301">
        <f>SUM('스테이지별 몬스터 스텟'!H2301*'(참고)타워 스텟 가치'!$Q$17,'스테이지별 몬스터 스텟'!I2301*'(참고)타워 스텟 가치'!$R$17,'스테이지별 몬스터 스텟'!J2301*'(참고)타워 스텟 가치'!$S$17,'스테이지별 몬스터 스텟'!K2301*'(참고)타워 스텟 가치'!$T$17,'스테이지별 몬스터 스텟'!L2301*'(참고)타워 스텟 가치'!$U$17,'스테이지별 몬스터 스텟'!M2301*'(참고)타워 스텟 가치'!$V$17,'스테이지별 몬스터 스텟'!N2301*'(참고)타워 스텟 가치'!$W$17,'스테이지별 몬스터 스텟'!O2301*'(참고)타워 스텟 가치'!$X$17,'스테이지별 몬스터 스텟'!P2301*'(참고)타워 스텟 가치'!$Y$17)</f>
        <v>1409528.8750000119</v>
      </c>
      <c r="R2301">
        <v>1</v>
      </c>
      <c r="S2301">
        <f>VLOOKUP($F2301,'(참고)타워 스텟 가치'!$B$7:$L$11,S$2,0)+(VLOOKUP($F2301,'(참고)타워 스텟 가치'!$B$7:$L$11,S$2,0)*$E2301)</f>
        <v>693.7500000000058</v>
      </c>
      <c r="T2301">
        <f>VLOOKUP($F2301,'(참고)타워 스텟 가치'!$B$7:$L$11,T$2,0)+(VLOOKUP($F2301,'(참고)타워 스텟 가치'!$B$7:$L$11,T$2,0)*$E2301)</f>
        <v>1248.7500000000105</v>
      </c>
      <c r="U2301">
        <f>VLOOKUP($F2301,'(참고)타워 스텟 가치'!$B$7:$L$11,U$2,0)+(VLOOKUP($F2301,'(참고)타워 스텟 가치'!$B$7:$L$11,U$2,0)*$E2301)</f>
        <v>925000.00000000768</v>
      </c>
      <c r="V2301">
        <f>VLOOKUP($F2301,'(참고)타워 스텟 가치'!$B$7:$L$11,V$2,0)+(VLOOKUP($F2301,'(참고)타워 스텟 가치'!$B$7:$L$11,V$2,0)*$E2301)</f>
        <v>8325.0000000000691</v>
      </c>
      <c r="W2301">
        <f>VLOOKUP($F2301,'(참고)타워 스텟 가치'!$B$7:$L$11,W$2,0)+(VLOOKUP($F2301,'(참고)타워 스텟 가치'!$B$7:$L$11,W$2,0)*$E2301)</f>
        <v>138.75000000000114</v>
      </c>
      <c r="X2301">
        <f>VLOOKUP($F2301,'(참고)타워 스텟 가치'!$B$7:$L$11,X$2,0)+(VLOOKUP($F2301,'(참고)타워 스텟 가치'!$B$7:$L$11,X$2,0)*$E2301)</f>
        <v>55.500000000000455</v>
      </c>
      <c r="Y2301">
        <f>VLOOKUP($F2301,'(참고)타워 스텟 가치'!$B$7:$L$11,Y$2,0)+(VLOOKUP($F2301,'(참고)타워 스텟 가치'!$B$7:$L$11,Y$2,0)*$E2301)</f>
        <v>0</v>
      </c>
      <c r="Z2301">
        <f>VLOOKUP($F2301,'(참고)타워 스텟 가치'!$B$7:$L$11,Z$2,0)+(VLOOKUP($F2301,'(참고)타워 스텟 가치'!$B$7:$L$11,Z$2,0)*$E2301)</f>
        <v>0</v>
      </c>
      <c r="AA2301">
        <f>VLOOKUP($F2301,'(참고)타워 스텟 가치'!$B$7:$L$11,AA$2,0)+(VLOOKUP($F2301,'(참고)타워 스텟 가치'!$B$7:$L$11,AA$2,0)*$E2301)</f>
        <v>129.50000000000105</v>
      </c>
      <c r="AB2301">
        <f>SUM('스테이지별 몬스터 스텟'!S2301*'(참고)타워 스텟 가치'!$Q$17,'스테이지별 몬스터 스텟'!T2301*'(참고)타워 스텟 가치'!$R$17,'스테이지별 몬스터 스텟'!U2301*'(참고)타워 스텟 가치'!$S$17,'스테이지별 몬스터 스텟'!V2301*'(참고)타워 스텟 가치'!$T$17,'스테이지별 몬스터 스텟'!W2301*'(참고)타워 스텟 가치'!$U$17,'스테이지별 몬스터 스텟'!X2301*'(참고)타워 스텟 가치'!$V$17,'스테이지별 몬스터 스텟'!Y2301*'(참고)타워 스텟 가치'!$W$17,'스테이지별 몬스터 스텟'!Z2301*'(참고)타워 스텟 가치'!$X$17,'스테이지별 몬스터 스텟'!AA2301*'(참고)타워 스텟 가치'!$Y$17)</f>
        <v>1408002.6250000119</v>
      </c>
      <c r="AC2301">
        <v>2</v>
      </c>
      <c r="AD2301">
        <f>VLOOKUP($F2301,'(참고)타워 스텟 가치'!$B$12:$L$16,AD$2,0)+(VLOOKUP($F2301,'(참고)타워 스텟 가치'!$B$12:$L$16,AD$2,0)*$E2301)</f>
        <v>693.7500000000058</v>
      </c>
      <c r="AE2301">
        <f>VLOOKUP($F2301,'(참고)타워 스텟 가치'!$B$12:$L$16,AE$2,0)+(VLOOKUP($F2301,'(참고)타워 스텟 가치'!$B$12:$L$16,AE$2,0)*$E2301)</f>
        <v>832.50000000000693</v>
      </c>
      <c r="AF2301">
        <f>VLOOKUP($F2301,'(참고)타워 스텟 가치'!$B$12:$L$16,AF$2,0)+(VLOOKUP($F2301,'(참고)타워 스텟 가치'!$B$12:$L$16,AF$2,0)*$E2301)</f>
        <v>925000.00000000768</v>
      </c>
      <c r="AG2301">
        <f>VLOOKUP($F2301,'(참고)타워 스텟 가치'!$B$12:$L$16,AG$2,0)+(VLOOKUP($F2301,'(참고)타워 스텟 가치'!$B$12:$L$16,AG$2,0)*$E2301)</f>
        <v>4162.5000000000346</v>
      </c>
      <c r="AH2301">
        <f>VLOOKUP($F2301,'(참고)타워 스텟 가치'!$B$12:$L$16,AH$2,0)+(VLOOKUP($F2301,'(참고)타워 스텟 가치'!$B$12:$L$16,AH$2,0)*$E2301)</f>
        <v>138.75000000000114</v>
      </c>
      <c r="AI2301">
        <f>VLOOKUP($F2301,'(참고)타워 스텟 가치'!$B$12:$L$16,AI$2,0)+(VLOOKUP($F2301,'(참고)타워 스텟 가치'!$B$12:$L$16,AI$2,0)*$E2301)</f>
        <v>55.500000000000455</v>
      </c>
      <c r="AJ2301">
        <f>VLOOKUP($F2301,'(참고)타워 스텟 가치'!$B$12:$L$16,AJ$2,0)+(VLOOKUP($F2301,'(참고)타워 스텟 가치'!$B$12:$L$16,AJ$2,0)*$E2301)</f>
        <v>0</v>
      </c>
      <c r="AK2301">
        <f>VLOOKUP($F2301,'(참고)타워 스텟 가치'!$B$12:$L$16,AK$2,0)+(VLOOKUP($F2301,'(참고)타워 스텟 가치'!$B$12:$L$16,AK$2,0)*$E2301)</f>
        <v>0</v>
      </c>
      <c r="AL2301">
        <f>VLOOKUP($F2301,'(참고)타워 스텟 가치'!$B$12:$L$16,AL$2,0)+(VLOOKUP($F2301,'(참고)타워 스텟 가치'!$B$12:$L$16,AL$2,0)*$E2301)</f>
        <v>259.0000000000021</v>
      </c>
      <c r="AM2301">
        <f>SUM('스테이지별 몬스터 스텟'!AD2301*'(참고)타워 스텟 가치'!$Q$17,'스테이지별 몬스터 스텟'!AE2301*'(참고)타워 스텟 가치'!$R$17,'스테이지별 몬스터 스텟'!AF2301*'(참고)타워 스텟 가치'!$S$17,'스테이지별 몬스터 스텟'!AG2301*'(참고)타워 스텟 가치'!$T$17,'스테이지별 몬스터 스텟'!AH2301*'(참고)타워 스텟 가치'!$U$17,'스테이지별 몬스터 스텟'!AI2301*'(참고)타워 스텟 가치'!$V$17,'스테이지별 몬스터 스텟'!AJ2301*'(참고)타워 스텟 가치'!$W$17,'스테이지별 몬스터 스텟'!AK2301*'(참고)타워 스텟 가치'!$X$17,'스테이지별 몬스터 스텟'!AL2301*'(참고)타워 스텟 가치'!$Y$17)</f>
        <v>1399312.2500000116</v>
      </c>
      <c r="AN2301">
        <v>3</v>
      </c>
    </row>
    <row r="2302" spans="3:40" x14ac:dyDescent="0.3">
      <c r="C2302">
        <v>3</v>
      </c>
      <c r="D2302">
        <f t="shared" si="107"/>
        <v>460</v>
      </c>
      <c r="E2302" s="52">
        <f>VLOOKUP(D2302,'스테이지별 난이도 설정'!B:C,2,0)</f>
        <v>184.00000000000153</v>
      </c>
      <c r="F2302" t="str">
        <f t="shared" si="108"/>
        <v>에픽</v>
      </c>
      <c r="G2302">
        <f t="shared" si="106"/>
        <v>6</v>
      </c>
      <c r="H2302">
        <f>VLOOKUP($F2302,'(참고)타워 스텟 가치'!$B$2:$L$6,H$2,0)+(VLOOKUP($F2302,'(참고)타워 스텟 가치'!$B$2:$L$6,H$2,0)*$E2302)</f>
        <v>3121.8750000000259</v>
      </c>
      <c r="I2302">
        <f>VLOOKUP($F2302,'(참고)타워 스텟 가치'!$B$2:$L$6,I$2,0)+(VLOOKUP($F2302,'(참고)타워 스텟 가치'!$B$2:$L$6,I$2,0)*$E2302)</f>
        <v>624.37500000000523</v>
      </c>
      <c r="J2302">
        <f>VLOOKUP($F2302,'(참고)타워 스텟 가치'!$B$2:$L$6,J$2,0)+(VLOOKUP($F2302,'(참고)타워 스텟 가치'!$B$2:$L$6,J$2,0)*$E2302)</f>
        <v>925000.00000000768</v>
      </c>
      <c r="K2302">
        <f>VLOOKUP($F2302,'(참고)타워 스텟 가치'!$B$2:$L$6,K$2,0)+(VLOOKUP($F2302,'(참고)타워 스텟 가치'!$B$2:$L$6,K$2,0)*$E2302)</f>
        <v>12487.500000000104</v>
      </c>
      <c r="L2302">
        <f>VLOOKUP($F2302,'(참고)타워 스텟 가치'!$B$2:$L$6,L$2,0)+(VLOOKUP($F2302,'(참고)타워 스텟 가치'!$B$2:$L$6,L$2,0)*$E2302)</f>
        <v>208.12500000000173</v>
      </c>
      <c r="M2302">
        <f>VLOOKUP($F2302,'(참고)타워 스텟 가치'!$B$2:$L$6,M$2,0)+(VLOOKUP($F2302,'(참고)타워 스텟 가치'!$B$2:$L$6,M$2,0)*$E2302)</f>
        <v>55.500000000000455</v>
      </c>
      <c r="N2302">
        <f>VLOOKUP($F2302,'(참고)타워 스텟 가치'!$B$2:$L$6,N$2,0)+(VLOOKUP($F2302,'(참고)타워 스텟 가치'!$B$2:$L$6,N$2,0)*$E2302)</f>
        <v>0</v>
      </c>
      <c r="O2302">
        <f>VLOOKUP($F2302,'(참고)타워 스텟 가치'!$B$2:$L$6,O$2,0)+(VLOOKUP($F2302,'(참고)타워 스텟 가치'!$B$2:$L$6,O$2,0)*$E2302)</f>
        <v>0</v>
      </c>
      <c r="P2302">
        <f>VLOOKUP($F2302,'(참고)타워 스텟 가치'!$B$2:$L$6,P$2,0)+(VLOOKUP($F2302,'(참고)타워 스텟 가치'!$B$2:$L$6,P$2,0)*$E2302)</f>
        <v>129.50000000000105</v>
      </c>
      <c r="Q2302">
        <f>SUM('스테이지별 몬스터 스텟'!H2302*'(참고)타워 스텟 가치'!$Q$17,'스테이지별 몬스터 스텟'!I2302*'(참고)타워 스텟 가치'!$R$17,'스테이지별 몬스터 스텟'!J2302*'(참고)타워 스텟 가치'!$S$17,'스테이지별 몬스터 스텟'!K2302*'(참고)타워 스텟 가치'!$T$17,'스테이지별 몬스터 스텟'!L2302*'(참고)타워 스텟 가치'!$U$17,'스테이지별 몬스터 스텟'!M2302*'(참고)타워 스텟 가치'!$V$17,'스테이지별 몬스터 스텟'!N2302*'(참고)타워 스텟 가치'!$W$17,'스테이지별 몬스터 스텟'!O2302*'(참고)타워 스텟 가치'!$X$17,'스테이지별 몬스터 스텟'!P2302*'(참고)타워 스텟 가치'!$Y$17)</f>
        <v>1420386.0625000119</v>
      </c>
      <c r="R2302">
        <v>1</v>
      </c>
      <c r="S2302">
        <f>VLOOKUP($F2302,'(참고)타워 스텟 가치'!$B$7:$L$11,S$2,0)+(VLOOKUP($F2302,'(참고)타워 스텟 가치'!$B$7:$L$11,S$2,0)*$E2302)</f>
        <v>1040.6250000000086</v>
      </c>
      <c r="T2302">
        <f>VLOOKUP($F2302,'(참고)타워 스텟 가치'!$B$7:$L$11,T$2,0)+(VLOOKUP($F2302,'(참고)타워 스텟 가치'!$B$7:$L$11,T$2,0)*$E2302)</f>
        <v>1873.1250000000155</v>
      </c>
      <c r="U2302">
        <f>VLOOKUP($F2302,'(참고)타워 스텟 가치'!$B$7:$L$11,U$2,0)+(VLOOKUP($F2302,'(참고)타워 스텟 가치'!$B$7:$L$11,U$2,0)*$E2302)</f>
        <v>925000.00000000768</v>
      </c>
      <c r="V2302">
        <f>VLOOKUP($F2302,'(참고)타워 스텟 가치'!$B$7:$L$11,V$2,0)+(VLOOKUP($F2302,'(참고)타워 스텟 가치'!$B$7:$L$11,V$2,0)*$E2302)</f>
        <v>12487.500000000104</v>
      </c>
      <c r="W2302">
        <f>VLOOKUP($F2302,'(참고)타워 스텟 가치'!$B$7:$L$11,W$2,0)+(VLOOKUP($F2302,'(참고)타워 스텟 가치'!$B$7:$L$11,W$2,0)*$E2302)</f>
        <v>208.12500000000173</v>
      </c>
      <c r="X2302">
        <f>VLOOKUP($F2302,'(참고)타워 스텟 가치'!$B$7:$L$11,X$2,0)+(VLOOKUP($F2302,'(참고)타워 스텟 가치'!$B$7:$L$11,X$2,0)*$E2302)</f>
        <v>55.500000000000455</v>
      </c>
      <c r="Y2302">
        <f>VLOOKUP($F2302,'(참고)타워 스텟 가치'!$B$7:$L$11,Y$2,0)+(VLOOKUP($F2302,'(참고)타워 스텟 가치'!$B$7:$L$11,Y$2,0)*$E2302)</f>
        <v>0</v>
      </c>
      <c r="Z2302">
        <f>VLOOKUP($F2302,'(참고)타워 스텟 가치'!$B$7:$L$11,Z$2,0)+(VLOOKUP($F2302,'(참고)타워 스텟 가치'!$B$7:$L$11,Z$2,0)*$E2302)</f>
        <v>0</v>
      </c>
      <c r="AA2302">
        <f>VLOOKUP($F2302,'(참고)타워 스텟 가치'!$B$7:$L$11,AA$2,0)+(VLOOKUP($F2302,'(참고)타워 스텟 가치'!$B$7:$L$11,AA$2,0)*$E2302)</f>
        <v>129.50000000000105</v>
      </c>
      <c r="AB2302">
        <f>SUM('스테이지별 몬스터 스텟'!S2302*'(참고)타워 스텟 가치'!$Q$17,'스테이지별 몬스터 스텟'!T2302*'(참고)타워 스텟 가치'!$R$17,'스테이지별 몬스터 스텟'!U2302*'(참고)타워 스텟 가치'!$S$17,'스테이지별 몬스터 스텟'!V2302*'(참고)타워 스텟 가치'!$T$17,'스테이지별 몬스터 스텟'!W2302*'(참고)타워 스텟 가치'!$U$17,'스테이지별 몬스터 스텟'!X2302*'(참고)타워 스텟 가치'!$V$17,'스테이지별 몬스터 스텟'!Y2302*'(참고)타워 스텟 가치'!$W$17,'스테이지별 몬스터 스텟'!Z2302*'(참고)타워 스텟 가치'!$X$17,'스테이지별 몬스터 스텟'!AA2302*'(참고)타워 스텟 가치'!$Y$17)</f>
        <v>1418096.6875000119</v>
      </c>
      <c r="AC2302">
        <v>2</v>
      </c>
      <c r="AD2302">
        <f>VLOOKUP($F2302,'(참고)타워 스텟 가치'!$B$12:$L$16,AD$2,0)+(VLOOKUP($F2302,'(참고)타워 스텟 가치'!$B$12:$L$16,AD$2,0)*$E2302)</f>
        <v>1040.6250000000086</v>
      </c>
      <c r="AE2302">
        <f>VLOOKUP($F2302,'(참고)타워 스텟 가치'!$B$12:$L$16,AE$2,0)+(VLOOKUP($F2302,'(참고)타워 스텟 가치'!$B$12:$L$16,AE$2,0)*$E2302)</f>
        <v>1248.7500000000105</v>
      </c>
      <c r="AF2302">
        <f>VLOOKUP($F2302,'(참고)타워 스텟 가치'!$B$12:$L$16,AF$2,0)+(VLOOKUP($F2302,'(참고)타워 스텟 가치'!$B$12:$L$16,AF$2,0)*$E2302)</f>
        <v>925000.00000000768</v>
      </c>
      <c r="AG2302">
        <f>VLOOKUP($F2302,'(참고)타워 스텟 가치'!$B$12:$L$16,AG$2,0)+(VLOOKUP($F2302,'(참고)타워 스텟 가치'!$B$12:$L$16,AG$2,0)*$E2302)</f>
        <v>6243.7500000000518</v>
      </c>
      <c r="AH2302">
        <f>VLOOKUP($F2302,'(참고)타워 스텟 가치'!$B$12:$L$16,AH$2,0)+(VLOOKUP($F2302,'(참고)타워 스텟 가치'!$B$12:$L$16,AH$2,0)*$E2302)</f>
        <v>208.12500000000173</v>
      </c>
      <c r="AI2302">
        <f>VLOOKUP($F2302,'(참고)타워 스텟 가치'!$B$12:$L$16,AI$2,0)+(VLOOKUP($F2302,'(참고)타워 스텟 가치'!$B$12:$L$16,AI$2,0)*$E2302)</f>
        <v>55.500000000000455</v>
      </c>
      <c r="AJ2302">
        <f>VLOOKUP($F2302,'(참고)타워 스텟 가치'!$B$12:$L$16,AJ$2,0)+(VLOOKUP($F2302,'(참고)타워 스텟 가치'!$B$12:$L$16,AJ$2,0)*$E2302)</f>
        <v>0</v>
      </c>
      <c r="AK2302">
        <f>VLOOKUP($F2302,'(참고)타워 스텟 가치'!$B$12:$L$16,AK$2,0)+(VLOOKUP($F2302,'(참고)타워 스텟 가치'!$B$12:$L$16,AK$2,0)*$E2302)</f>
        <v>0</v>
      </c>
      <c r="AL2302">
        <f>VLOOKUP($F2302,'(참고)타워 스텟 가치'!$B$12:$L$16,AL$2,0)+(VLOOKUP($F2302,'(참고)타워 스텟 가치'!$B$12:$L$16,AL$2,0)*$E2302)</f>
        <v>259.0000000000021</v>
      </c>
      <c r="AM2302">
        <f>SUM('스테이지별 몬스터 스텟'!AD2302*'(참고)타워 스텟 가치'!$Q$17,'스테이지별 몬스터 스텟'!AE2302*'(참고)타워 스텟 가치'!$R$17,'스테이지별 몬스터 스텟'!AF2302*'(참고)타워 스텟 가치'!$S$17,'스테이지별 몬스터 스텟'!AG2302*'(참고)타워 스텟 가치'!$T$17,'스테이지별 몬스터 스텟'!AH2302*'(참고)타워 스텟 가치'!$U$17,'스테이지별 몬스터 스텟'!AI2302*'(참고)타워 스텟 가치'!$V$17,'스테이지별 몬스터 스텟'!AJ2302*'(참고)타워 스텟 가치'!$W$17,'스테이지별 몬스터 스텟'!AK2302*'(참고)타워 스텟 가치'!$X$17,'스테이지별 몬스터 스텟'!AL2302*'(참고)타워 스텟 가치'!$Y$17)</f>
        <v>1404931.6250000116</v>
      </c>
      <c r="AN2302">
        <v>3</v>
      </c>
    </row>
    <row r="2303" spans="3:40" x14ac:dyDescent="0.3">
      <c r="C2303">
        <v>4</v>
      </c>
      <c r="D2303">
        <f t="shared" si="107"/>
        <v>460</v>
      </c>
      <c r="E2303" s="52">
        <f>VLOOKUP(D2303,'스테이지별 난이도 설정'!B:C,2,0)</f>
        <v>184.00000000000153</v>
      </c>
      <c r="F2303" t="str">
        <f t="shared" si="108"/>
        <v>유니크</v>
      </c>
      <c r="G2303">
        <f t="shared" si="106"/>
        <v>6</v>
      </c>
      <c r="H2303">
        <f>VLOOKUP($F2303,'(참고)타워 스텟 가치'!$B$2:$L$6,H$2,0)+(VLOOKUP($F2303,'(참고)타워 스텟 가치'!$B$2:$L$6,H$2,0)*$E2303)</f>
        <v>4682.8125000000391</v>
      </c>
      <c r="I2303">
        <f>VLOOKUP($F2303,'(참고)타워 스텟 가치'!$B$2:$L$6,I$2,0)+(VLOOKUP($F2303,'(참고)타워 스텟 가치'!$B$2:$L$6,I$2,0)*$E2303)</f>
        <v>936.56250000000773</v>
      </c>
      <c r="J2303">
        <f>VLOOKUP($F2303,'(참고)타워 스텟 가치'!$B$2:$L$6,J$2,0)+(VLOOKUP($F2303,'(참고)타워 스텟 가치'!$B$2:$L$6,J$2,0)*$E2303)</f>
        <v>925000.00000000768</v>
      </c>
      <c r="K2303">
        <f>VLOOKUP($F2303,'(참고)타워 스텟 가치'!$B$2:$L$6,K$2,0)+(VLOOKUP($F2303,'(참고)타워 스텟 가치'!$B$2:$L$6,K$2,0)*$E2303)</f>
        <v>18731.250000000156</v>
      </c>
      <c r="L2303">
        <f>VLOOKUP($F2303,'(참고)타워 스텟 가치'!$B$2:$L$6,L$2,0)+(VLOOKUP($F2303,'(참고)타워 스텟 가치'!$B$2:$L$6,L$2,0)*$E2303)</f>
        <v>312.18750000000261</v>
      </c>
      <c r="M2303">
        <f>VLOOKUP($F2303,'(참고)타워 스텟 가치'!$B$2:$L$6,M$2,0)+(VLOOKUP($F2303,'(참고)타워 스텟 가치'!$B$2:$L$6,M$2,0)*$E2303)</f>
        <v>55.500000000000455</v>
      </c>
      <c r="N2303">
        <f>VLOOKUP($F2303,'(참고)타워 스텟 가치'!$B$2:$L$6,N$2,0)+(VLOOKUP($F2303,'(참고)타워 스텟 가치'!$B$2:$L$6,N$2,0)*$E2303)</f>
        <v>0</v>
      </c>
      <c r="O2303">
        <f>VLOOKUP($F2303,'(참고)타워 스텟 가치'!$B$2:$L$6,O$2,0)+(VLOOKUP($F2303,'(참고)타워 스텟 가치'!$B$2:$L$6,O$2,0)*$E2303)</f>
        <v>0</v>
      </c>
      <c r="P2303">
        <f>VLOOKUP($F2303,'(참고)타워 스텟 가치'!$B$2:$L$6,P$2,0)+(VLOOKUP($F2303,'(참고)타워 스텟 가치'!$B$2:$L$6,P$2,0)*$E2303)</f>
        <v>185.00000000000153</v>
      </c>
      <c r="Q2303">
        <f>SUM('스테이지별 몬스터 스텟'!H2303*'(참고)타워 스텟 가치'!$Q$17,'스테이지별 몬스터 스텟'!I2303*'(참고)타워 스텟 가치'!$R$17,'스테이지별 몬스터 스텟'!J2303*'(참고)타워 스텟 가치'!$S$17,'스테이지별 몬스터 스텟'!K2303*'(참고)타워 스텟 가치'!$T$17,'스테이지별 몬스터 스텟'!L2303*'(참고)타워 스텟 가치'!$U$17,'스테이지별 몬스터 스텟'!M2303*'(참고)타워 스텟 가치'!$V$17,'스테이지별 몬스터 스텟'!N2303*'(참고)타워 스텟 가치'!$W$17,'스테이지별 몬스터 스텟'!O2303*'(참고)타워 스텟 가치'!$X$17,'스테이지별 몬스터 스텟'!P2303*'(참고)타워 스텟 가치'!$Y$17)</f>
        <v>1436782.8437500119</v>
      </c>
      <c r="R2303">
        <v>1</v>
      </c>
      <c r="S2303">
        <f>VLOOKUP($F2303,'(참고)타워 스텟 가치'!$B$7:$L$11,S$2,0)+(VLOOKUP($F2303,'(참고)타워 스텟 가치'!$B$7:$L$11,S$2,0)*$E2303)</f>
        <v>1560.937500000013</v>
      </c>
      <c r="T2303">
        <f>VLOOKUP($F2303,'(참고)타워 스텟 가치'!$B$7:$L$11,T$2,0)+(VLOOKUP($F2303,'(참고)타워 스텟 가치'!$B$7:$L$11,T$2,0)*$E2303)</f>
        <v>2809.6875000000232</v>
      </c>
      <c r="U2303">
        <f>VLOOKUP($F2303,'(참고)타워 스텟 가치'!$B$7:$L$11,U$2,0)+(VLOOKUP($F2303,'(참고)타워 스텟 가치'!$B$7:$L$11,U$2,0)*$E2303)</f>
        <v>925000.00000000768</v>
      </c>
      <c r="V2303">
        <f>VLOOKUP($F2303,'(참고)타워 스텟 가치'!$B$7:$L$11,V$2,0)+(VLOOKUP($F2303,'(참고)타워 스텟 가치'!$B$7:$L$11,V$2,0)*$E2303)</f>
        <v>18731.250000000156</v>
      </c>
      <c r="W2303">
        <f>VLOOKUP($F2303,'(참고)타워 스텟 가치'!$B$7:$L$11,W$2,0)+(VLOOKUP($F2303,'(참고)타워 스텟 가치'!$B$7:$L$11,W$2,0)*$E2303)</f>
        <v>312.18750000000261</v>
      </c>
      <c r="X2303">
        <f>VLOOKUP($F2303,'(참고)타워 스텟 가치'!$B$7:$L$11,X$2,0)+(VLOOKUP($F2303,'(참고)타워 스텟 가치'!$B$7:$L$11,X$2,0)*$E2303)</f>
        <v>55.500000000000455</v>
      </c>
      <c r="Y2303">
        <f>VLOOKUP($F2303,'(참고)타워 스텟 가치'!$B$7:$L$11,Y$2,0)+(VLOOKUP($F2303,'(참고)타워 스텟 가치'!$B$7:$L$11,Y$2,0)*$E2303)</f>
        <v>0</v>
      </c>
      <c r="Z2303">
        <f>VLOOKUP($F2303,'(참고)타워 스텟 가치'!$B$7:$L$11,Z$2,0)+(VLOOKUP($F2303,'(참고)타워 스텟 가치'!$B$7:$L$11,Z$2,0)*$E2303)</f>
        <v>0</v>
      </c>
      <c r="AA2303">
        <f>VLOOKUP($F2303,'(참고)타워 스텟 가치'!$B$7:$L$11,AA$2,0)+(VLOOKUP($F2303,'(참고)타워 스텟 가치'!$B$7:$L$11,AA$2,0)*$E2303)</f>
        <v>185.00000000000153</v>
      </c>
      <c r="AB2303">
        <f>SUM('스테이지별 몬스터 스텟'!S2303*'(참고)타워 스텟 가치'!$Q$17,'스테이지별 몬스터 스텟'!T2303*'(참고)타워 스텟 가치'!$R$17,'스테이지별 몬스터 스텟'!U2303*'(참고)타워 스텟 가치'!$S$17,'스테이지별 몬스터 스텟'!V2303*'(참고)타워 스텟 가치'!$T$17,'스테이지별 몬스터 스텟'!W2303*'(참고)타워 스텟 가치'!$U$17,'스테이지별 몬스터 스텟'!X2303*'(참고)타워 스텟 가치'!$V$17,'스테이지별 몬스터 스텟'!Y2303*'(참고)타워 스텟 가치'!$W$17,'스테이지별 몬스터 스텟'!Z2303*'(참고)타워 스텟 가치'!$X$17,'스테이지별 몬스터 스텟'!AA2303*'(참고)타워 스텟 가치'!$Y$17)</f>
        <v>1433348.7812500119</v>
      </c>
      <c r="AC2303">
        <v>2</v>
      </c>
      <c r="AD2303">
        <f>VLOOKUP($F2303,'(참고)타워 스텟 가치'!$B$12:$L$16,AD$2,0)+(VLOOKUP($F2303,'(참고)타워 스텟 가치'!$B$12:$L$16,AD$2,0)*$E2303)</f>
        <v>1560.937500000013</v>
      </c>
      <c r="AE2303">
        <f>VLOOKUP($F2303,'(참고)타워 스텟 가치'!$B$12:$L$16,AE$2,0)+(VLOOKUP($F2303,'(참고)타워 스텟 가치'!$B$12:$L$16,AE$2,0)*$E2303)</f>
        <v>1873.1250000000155</v>
      </c>
      <c r="AF2303">
        <f>VLOOKUP($F2303,'(참고)타워 스텟 가치'!$B$12:$L$16,AF$2,0)+(VLOOKUP($F2303,'(참고)타워 스텟 가치'!$B$12:$L$16,AF$2,0)*$E2303)</f>
        <v>925000.00000000768</v>
      </c>
      <c r="AG2303">
        <f>VLOOKUP($F2303,'(참고)타워 스텟 가치'!$B$12:$L$16,AG$2,0)+(VLOOKUP($F2303,'(참고)타워 스텟 가치'!$B$12:$L$16,AG$2,0)*$E2303)</f>
        <v>9365.6250000000782</v>
      </c>
      <c r="AH2303">
        <f>VLOOKUP($F2303,'(참고)타워 스텟 가치'!$B$12:$L$16,AH$2,0)+(VLOOKUP($F2303,'(참고)타워 스텟 가치'!$B$12:$L$16,AH$2,0)*$E2303)</f>
        <v>312.18750000000261</v>
      </c>
      <c r="AI2303">
        <f>VLOOKUP($F2303,'(참고)타워 스텟 가치'!$B$12:$L$16,AI$2,0)+(VLOOKUP($F2303,'(참고)타워 스텟 가치'!$B$12:$L$16,AI$2,0)*$E2303)</f>
        <v>55.500000000000455</v>
      </c>
      <c r="AJ2303">
        <f>VLOOKUP($F2303,'(참고)타워 스텟 가치'!$B$12:$L$16,AJ$2,0)+(VLOOKUP($F2303,'(참고)타워 스텟 가치'!$B$12:$L$16,AJ$2,0)*$E2303)</f>
        <v>0</v>
      </c>
      <c r="AK2303">
        <f>VLOOKUP($F2303,'(참고)타워 스텟 가치'!$B$12:$L$16,AK$2,0)+(VLOOKUP($F2303,'(참고)타워 스텟 가치'!$B$12:$L$16,AK$2,0)*$E2303)</f>
        <v>0</v>
      </c>
      <c r="AL2303">
        <f>VLOOKUP($F2303,'(참고)타워 스텟 가치'!$B$12:$L$16,AL$2,0)+(VLOOKUP($F2303,'(참고)타워 스텟 가치'!$B$12:$L$16,AL$2,0)*$E2303)</f>
        <v>370.00000000000307</v>
      </c>
      <c r="AM2303">
        <f>SUM('스테이지별 몬스터 스텟'!AD2303*'(참고)타워 스텟 가치'!$Q$17,'스테이지별 몬스터 스텟'!AE2303*'(참고)타워 스텟 가치'!$R$17,'스테이지별 몬스터 스텟'!AF2303*'(참고)타워 스텟 가치'!$S$17,'스테이지별 몬스터 스텟'!AG2303*'(참고)타워 스텟 가치'!$T$17,'스테이지별 몬스터 스텟'!AH2303*'(참고)타워 스텟 가치'!$U$17,'스테이지별 몬스터 스텟'!AI2303*'(참고)타워 스텟 가치'!$V$17,'스테이지별 몬스터 스텟'!AJ2303*'(참고)타워 스텟 가치'!$W$17,'스테이지별 몬스터 스텟'!AK2303*'(참고)타워 스텟 가치'!$X$17,'스테이지별 몬스터 스텟'!AL2303*'(참고)타워 스텟 가치'!$Y$17)</f>
        <v>1413582.6875000119</v>
      </c>
      <c r="AN2303">
        <v>3</v>
      </c>
    </row>
    <row r="2304" spans="3:40" x14ac:dyDescent="0.3">
      <c r="C2304">
        <v>5</v>
      </c>
      <c r="D2304">
        <f t="shared" si="107"/>
        <v>460</v>
      </c>
      <c r="E2304" s="52">
        <f>VLOOKUP(D2304,'스테이지별 난이도 설정'!B:C,2,0)</f>
        <v>184.00000000000153</v>
      </c>
      <c r="F2304" t="str">
        <f t="shared" si="108"/>
        <v>스페셜</v>
      </c>
      <c r="G2304">
        <f t="shared" si="106"/>
        <v>6</v>
      </c>
      <c r="H2304">
        <f>VLOOKUP($F2304,'(참고)타워 스텟 가치'!$B$2:$L$6,H$2,0)+(VLOOKUP($F2304,'(참고)타워 스텟 가치'!$B$2:$L$6,H$2,0)*$E2304)</f>
        <v>7024.2187500000582</v>
      </c>
      <c r="I2304">
        <f>VLOOKUP($F2304,'(참고)타워 스텟 가치'!$B$2:$L$6,I$2,0)+(VLOOKUP($F2304,'(참고)타워 스텟 가치'!$B$2:$L$6,I$2,0)*$E2304)</f>
        <v>1404.8437500000116</v>
      </c>
      <c r="J2304">
        <f>VLOOKUP($F2304,'(참고)타워 스텟 가치'!$B$2:$L$6,J$2,0)+(VLOOKUP($F2304,'(참고)타워 스텟 가치'!$B$2:$L$6,J$2,0)*$E2304)</f>
        <v>925000.00000000768</v>
      </c>
      <c r="K2304">
        <f>VLOOKUP($F2304,'(참고)타워 스텟 가치'!$B$2:$L$6,K$2,0)+(VLOOKUP($F2304,'(참고)타워 스텟 가치'!$B$2:$L$6,K$2,0)*$E2304)</f>
        <v>28096.875000000233</v>
      </c>
      <c r="L2304">
        <f>VLOOKUP($F2304,'(참고)타워 스텟 가치'!$B$2:$L$6,L$2,0)+(VLOOKUP($F2304,'(참고)타워 스텟 가치'!$B$2:$L$6,L$2,0)*$E2304)</f>
        <v>468.28125000000387</v>
      </c>
      <c r="M2304">
        <f>VLOOKUP($F2304,'(참고)타워 스텟 가치'!$B$2:$L$6,M$2,0)+(VLOOKUP($F2304,'(참고)타워 스텟 가치'!$B$2:$L$6,M$2,0)*$E2304)</f>
        <v>55.500000000000455</v>
      </c>
      <c r="N2304">
        <f>VLOOKUP($F2304,'(참고)타워 스텟 가치'!$B$2:$L$6,N$2,0)+(VLOOKUP($F2304,'(참고)타워 스텟 가치'!$B$2:$L$6,N$2,0)*$E2304)</f>
        <v>0</v>
      </c>
      <c r="O2304">
        <f>VLOOKUP($F2304,'(참고)타워 스텟 가치'!$B$2:$L$6,O$2,0)+(VLOOKUP($F2304,'(참고)타워 스텟 가치'!$B$2:$L$6,O$2,0)*$E2304)</f>
        <v>0</v>
      </c>
      <c r="P2304">
        <f>VLOOKUP($F2304,'(참고)타워 스텟 가치'!$B$2:$L$6,P$2,0)+(VLOOKUP($F2304,'(참고)타워 스텟 가치'!$B$2:$L$6,P$2,0)*$E2304)</f>
        <v>185.00000000000153</v>
      </c>
      <c r="Q2304">
        <f>SUM('스테이지별 몬스터 스텟'!H2304*'(참고)타워 스텟 가치'!$Q$17,'스테이지별 몬스터 스텟'!I2304*'(참고)타워 스텟 가치'!$R$17,'스테이지별 몬스터 스텟'!J2304*'(참고)타워 스텟 가치'!$S$17,'스테이지별 몬스터 스텟'!K2304*'(참고)타워 스텟 가치'!$T$17,'스테이지별 몬스터 스텟'!L2304*'(참고)타워 스텟 가치'!$U$17,'스테이지별 몬스터 스텟'!M2304*'(참고)타워 스텟 가치'!$V$17,'스테이지별 몬스터 스텟'!N2304*'(참고)타워 스텟 가치'!$W$17,'스테이지별 몬스터 스텟'!O2304*'(참고)타워 스텟 가치'!$X$17,'스테이지별 몬스터 스텟'!P2304*'(참고)타워 스텟 가치'!$Y$17)</f>
        <v>1461211.5156250123</v>
      </c>
      <c r="R2304">
        <v>1</v>
      </c>
      <c r="S2304">
        <f>VLOOKUP($F2304,'(참고)타워 스텟 가치'!$B$7:$L$11,S$2,0)+(VLOOKUP($F2304,'(참고)타워 스텟 가치'!$B$7:$L$11,S$2,0)*$E2304)</f>
        <v>2341.4062500000196</v>
      </c>
      <c r="T2304">
        <f>VLOOKUP($F2304,'(참고)타워 스텟 가치'!$B$7:$L$11,T$2,0)+(VLOOKUP($F2304,'(참고)타워 스텟 가치'!$B$7:$L$11,T$2,0)*$E2304)</f>
        <v>4214.5312500000346</v>
      </c>
      <c r="U2304">
        <f>VLOOKUP($F2304,'(참고)타워 스텟 가치'!$B$7:$L$11,U$2,0)+(VLOOKUP($F2304,'(참고)타워 스텟 가치'!$B$7:$L$11,U$2,0)*$E2304)</f>
        <v>925000.00000000768</v>
      </c>
      <c r="V2304">
        <f>VLOOKUP($F2304,'(참고)타워 스텟 가치'!$B$7:$L$11,V$2,0)+(VLOOKUP($F2304,'(참고)타워 스텟 가치'!$B$7:$L$11,V$2,0)*$E2304)</f>
        <v>28096.875000000233</v>
      </c>
      <c r="W2304">
        <f>VLOOKUP($F2304,'(참고)타워 스텟 가치'!$B$7:$L$11,W$2,0)+(VLOOKUP($F2304,'(참고)타워 스텟 가치'!$B$7:$L$11,W$2,0)*$E2304)</f>
        <v>468.28125000000387</v>
      </c>
      <c r="X2304">
        <f>VLOOKUP($F2304,'(참고)타워 스텟 가치'!$B$7:$L$11,X$2,0)+(VLOOKUP($F2304,'(참고)타워 스텟 가치'!$B$7:$L$11,X$2,0)*$E2304)</f>
        <v>55.500000000000455</v>
      </c>
      <c r="Y2304">
        <f>VLOOKUP($F2304,'(참고)타워 스텟 가치'!$B$7:$L$11,Y$2,0)+(VLOOKUP($F2304,'(참고)타워 스텟 가치'!$B$7:$L$11,Y$2,0)*$E2304)</f>
        <v>0</v>
      </c>
      <c r="Z2304">
        <f>VLOOKUP($F2304,'(참고)타워 스텟 가치'!$B$7:$L$11,Z$2,0)+(VLOOKUP($F2304,'(참고)타워 스텟 가치'!$B$7:$L$11,Z$2,0)*$E2304)</f>
        <v>0</v>
      </c>
      <c r="AA2304">
        <f>VLOOKUP($F2304,'(참고)타워 스텟 가치'!$B$7:$L$11,AA$2,0)+(VLOOKUP($F2304,'(참고)타워 스텟 가치'!$B$7:$L$11,AA$2,0)*$E2304)</f>
        <v>185.00000000000153</v>
      </c>
      <c r="AB2304">
        <f>SUM('스테이지별 몬스터 스텟'!S2304*'(참고)타워 스텟 가치'!$Q$17,'스테이지별 몬스터 스텟'!T2304*'(참고)타워 스텟 가치'!$R$17,'스테이지별 몬스터 스텟'!U2304*'(참고)타워 스텟 가치'!$S$17,'스테이지별 몬스터 스텟'!V2304*'(참고)타워 스텟 가치'!$T$17,'스테이지별 몬스터 스텟'!W2304*'(참고)타워 스텟 가치'!$U$17,'스테이지별 몬스터 스텟'!X2304*'(참고)타워 스텟 가치'!$V$17,'스테이지별 몬스터 스텟'!Y2304*'(참고)타워 스텟 가치'!$W$17,'스테이지별 몬스터 스텟'!Z2304*'(참고)타워 스텟 가치'!$X$17,'스테이지별 몬스터 스텟'!AA2304*'(참고)타워 스텟 가치'!$Y$17)</f>
        <v>1456060.4218750121</v>
      </c>
      <c r="AC2304">
        <v>2</v>
      </c>
      <c r="AD2304">
        <f>VLOOKUP($F2304,'(참고)타워 스텟 가치'!$B$12:$L$16,AD$2,0)+(VLOOKUP($F2304,'(참고)타워 스텟 가치'!$B$12:$L$16,AD$2,0)*$E2304)</f>
        <v>2341.4062500000196</v>
      </c>
      <c r="AE2304">
        <f>VLOOKUP($F2304,'(참고)타워 스텟 가치'!$B$12:$L$16,AE$2,0)+(VLOOKUP($F2304,'(참고)타워 스텟 가치'!$B$12:$L$16,AE$2,0)*$E2304)</f>
        <v>2809.6875000000232</v>
      </c>
      <c r="AF2304">
        <f>VLOOKUP($F2304,'(참고)타워 스텟 가치'!$B$12:$L$16,AF$2,0)+(VLOOKUP($F2304,'(참고)타워 스텟 가치'!$B$12:$L$16,AF$2,0)*$E2304)</f>
        <v>925000.00000000768</v>
      </c>
      <c r="AG2304">
        <f>VLOOKUP($F2304,'(참고)타워 스텟 가치'!$B$12:$L$16,AG$2,0)+(VLOOKUP($F2304,'(참고)타워 스텟 가치'!$B$12:$L$16,AG$2,0)*$E2304)</f>
        <v>14048.437500000116</v>
      </c>
      <c r="AH2304">
        <f>VLOOKUP($F2304,'(참고)타워 스텟 가치'!$B$12:$L$16,AH$2,0)+(VLOOKUP($F2304,'(참고)타워 스텟 가치'!$B$12:$L$16,AH$2,0)*$E2304)</f>
        <v>468.28125000000387</v>
      </c>
      <c r="AI2304">
        <f>VLOOKUP($F2304,'(참고)타워 스텟 가치'!$B$12:$L$16,AI$2,0)+(VLOOKUP($F2304,'(참고)타워 스텟 가치'!$B$12:$L$16,AI$2,0)*$E2304)</f>
        <v>55.500000000000455</v>
      </c>
      <c r="AJ2304">
        <f>VLOOKUP($F2304,'(참고)타워 스텟 가치'!$B$12:$L$16,AJ$2,0)+(VLOOKUP($F2304,'(참고)타워 스텟 가치'!$B$12:$L$16,AJ$2,0)*$E2304)</f>
        <v>0</v>
      </c>
      <c r="AK2304">
        <f>VLOOKUP($F2304,'(참고)타워 스텟 가치'!$B$12:$L$16,AK$2,0)+(VLOOKUP($F2304,'(참고)타워 스텟 가치'!$B$12:$L$16,AK$2,0)*$E2304)</f>
        <v>0</v>
      </c>
      <c r="AL2304">
        <f>VLOOKUP($F2304,'(참고)타워 스텟 가치'!$B$12:$L$16,AL$2,0)+(VLOOKUP($F2304,'(참고)타워 스텟 가치'!$B$12:$L$16,AL$2,0)*$E2304)</f>
        <v>370.00000000000307</v>
      </c>
      <c r="AM2304">
        <f>SUM('스테이지별 몬스터 스텟'!AD2304*'(참고)타워 스텟 가치'!$Q$17,'스테이지별 몬스터 스텟'!AE2304*'(참고)타워 스텟 가치'!$R$17,'스테이지별 몬스터 스텟'!AF2304*'(참고)타워 스텟 가치'!$S$17,'스테이지별 몬스터 스텟'!AG2304*'(참고)타워 스텟 가치'!$T$17,'스테이지별 몬스터 스텟'!AH2304*'(참고)타워 스텟 가치'!$U$17,'스테이지별 몬스터 스텟'!AI2304*'(참고)타워 스텟 가치'!$V$17,'스테이지별 몬스터 스텟'!AJ2304*'(참고)타워 스텟 가치'!$W$17,'스테이지별 몬스터 스텟'!AK2304*'(참고)타워 스텟 가치'!$X$17,'스테이지별 몬스터 스텟'!AL2304*'(참고)타워 스텟 가치'!$Y$17)</f>
        <v>1426226.2812500119</v>
      </c>
      <c r="AN2304">
        <v>3</v>
      </c>
    </row>
    <row r="2305" spans="3:40" x14ac:dyDescent="0.3">
      <c r="C2305">
        <v>1</v>
      </c>
      <c r="D2305">
        <f t="shared" si="107"/>
        <v>461</v>
      </c>
      <c r="E2305" s="52">
        <f>VLOOKUP(D2305,'스테이지별 난이도 설정'!B:C,2,0)</f>
        <v>184.40000000000154</v>
      </c>
      <c r="F2305" t="str">
        <f t="shared" si="108"/>
        <v>일반</v>
      </c>
      <c r="G2305">
        <f t="shared" si="106"/>
        <v>6</v>
      </c>
      <c r="H2305">
        <f>VLOOKUP($F2305,'(참고)타워 스텟 가치'!$B$2:$L$6,H$2,0)+(VLOOKUP($F2305,'(참고)타워 스텟 가치'!$B$2:$L$6,H$2,0)*$E2305)</f>
        <v>1390.5000000000116</v>
      </c>
      <c r="I2305">
        <f>VLOOKUP($F2305,'(참고)타워 스텟 가치'!$B$2:$L$6,I$2,0)+(VLOOKUP($F2305,'(참고)타워 스텟 가치'!$B$2:$L$6,I$2,0)*$E2305)</f>
        <v>278.1000000000023</v>
      </c>
      <c r="J2305">
        <f>VLOOKUP($F2305,'(참고)타워 스텟 가치'!$B$2:$L$6,J$2,0)+(VLOOKUP($F2305,'(참고)타워 스텟 가치'!$B$2:$L$6,J$2,0)*$E2305)</f>
        <v>927000.00000000768</v>
      </c>
      <c r="K2305">
        <f>VLOOKUP($F2305,'(참고)타워 스텟 가치'!$B$2:$L$6,K$2,0)+(VLOOKUP($F2305,'(참고)타워 스텟 가치'!$B$2:$L$6,K$2,0)*$E2305)</f>
        <v>5562.0000000000464</v>
      </c>
      <c r="L2305">
        <f>VLOOKUP($F2305,'(참고)타워 스텟 가치'!$B$2:$L$6,L$2,0)+(VLOOKUP($F2305,'(참고)타워 스텟 가치'!$B$2:$L$6,L$2,0)*$E2305)</f>
        <v>92.70000000000077</v>
      </c>
      <c r="M2305">
        <f>VLOOKUP($F2305,'(참고)타워 스텟 가치'!$B$2:$L$6,M$2,0)+(VLOOKUP($F2305,'(참고)타워 스텟 가치'!$B$2:$L$6,M$2,0)*$E2305)</f>
        <v>55.620000000000459</v>
      </c>
      <c r="N2305">
        <f>VLOOKUP($F2305,'(참고)타워 스텟 가치'!$B$2:$L$6,N$2,0)+(VLOOKUP($F2305,'(참고)타워 스텟 가치'!$B$2:$L$6,N$2,0)*$E2305)</f>
        <v>0</v>
      </c>
      <c r="O2305">
        <f>VLOOKUP($F2305,'(참고)타워 스텟 가치'!$B$2:$L$6,O$2,0)+(VLOOKUP($F2305,'(참고)타워 스텟 가치'!$B$2:$L$6,O$2,0)*$E2305)</f>
        <v>0</v>
      </c>
      <c r="P2305">
        <f>VLOOKUP($F2305,'(참고)타워 스텟 가치'!$B$2:$L$6,P$2,0)+(VLOOKUP($F2305,'(참고)타워 스텟 가치'!$B$2:$L$6,P$2,0)*$E2305)</f>
        <v>129.78000000000105</v>
      </c>
      <c r="Q2305">
        <f>SUM('스테이지별 몬스터 스텟'!H2305*'(참고)타워 스텟 가치'!$Q$17,'스테이지별 몬스터 스텟'!I2305*'(참고)타워 스텟 가치'!$R$17,'스테이지별 몬스터 스텟'!J2305*'(참고)타워 스텟 가치'!$S$17,'스테이지별 몬스터 스텟'!K2305*'(참고)타워 스텟 가치'!$T$17,'스테이지별 몬스터 스텟'!L2305*'(참고)타워 스텟 가치'!$U$17,'스테이지별 몬스터 스텟'!M2305*'(참고)타워 스텟 가치'!$V$17,'스테이지별 몬스터 스텟'!N2305*'(참고)타워 스텟 가치'!$W$17,'스테이지별 몬스터 스텟'!O2305*'(참고)타워 스텟 가치'!$X$17,'스테이지별 몬스터 스텟'!P2305*'(참고)타워 스텟 가치'!$Y$17)</f>
        <v>1405322.7300000119</v>
      </c>
      <c r="R2305">
        <v>1</v>
      </c>
      <c r="S2305">
        <f>VLOOKUP($F2305,'(참고)타워 스텟 가치'!$B$7:$L$11,S$2,0)+(VLOOKUP($F2305,'(참고)타워 스텟 가치'!$B$7:$L$11,S$2,0)*$E2305)</f>
        <v>463.50000000000387</v>
      </c>
      <c r="T2305">
        <f>VLOOKUP($F2305,'(참고)타워 스텟 가치'!$B$7:$L$11,T$2,0)+(VLOOKUP($F2305,'(참고)타워 스텟 가치'!$B$7:$L$11,T$2,0)*$E2305)</f>
        <v>834.30000000000689</v>
      </c>
      <c r="U2305">
        <f>VLOOKUP($F2305,'(참고)타워 스텟 가치'!$B$7:$L$11,U$2,0)+(VLOOKUP($F2305,'(참고)타워 스텟 가치'!$B$7:$L$11,U$2,0)*$E2305)</f>
        <v>927000.00000000768</v>
      </c>
      <c r="V2305">
        <f>VLOOKUP($F2305,'(참고)타워 스텟 가치'!$B$7:$L$11,V$2,0)+(VLOOKUP($F2305,'(참고)타워 스텟 가치'!$B$7:$L$11,V$2,0)*$E2305)</f>
        <v>5562.0000000000464</v>
      </c>
      <c r="W2305">
        <f>VLOOKUP($F2305,'(참고)타워 스텟 가치'!$B$7:$L$11,W$2,0)+(VLOOKUP($F2305,'(참고)타워 스텟 가치'!$B$7:$L$11,W$2,0)*$E2305)</f>
        <v>92.70000000000077</v>
      </c>
      <c r="X2305">
        <f>VLOOKUP($F2305,'(참고)타워 스텟 가치'!$B$7:$L$11,X$2,0)+(VLOOKUP($F2305,'(참고)타워 스텟 가치'!$B$7:$L$11,X$2,0)*$E2305)</f>
        <v>55.620000000000459</v>
      </c>
      <c r="Y2305">
        <f>VLOOKUP($F2305,'(참고)타워 스텟 가치'!$B$7:$L$11,Y$2,0)+(VLOOKUP($F2305,'(참고)타워 스텟 가치'!$B$7:$L$11,Y$2,0)*$E2305)</f>
        <v>0</v>
      </c>
      <c r="Z2305">
        <f>VLOOKUP($F2305,'(참고)타워 스텟 가치'!$B$7:$L$11,Z$2,0)+(VLOOKUP($F2305,'(참고)타워 스텟 가치'!$B$7:$L$11,Z$2,0)*$E2305)</f>
        <v>0</v>
      </c>
      <c r="AA2305">
        <f>VLOOKUP($F2305,'(참고)타워 스텟 가치'!$B$7:$L$11,AA$2,0)+(VLOOKUP($F2305,'(참고)타워 스텟 가치'!$B$7:$L$11,AA$2,0)*$E2305)</f>
        <v>129.78000000000105</v>
      </c>
      <c r="AB2305">
        <f>SUM('스테이지별 몬스터 스텟'!S2305*'(참고)타워 스텟 가치'!$Q$17,'스테이지별 몬스터 스텟'!T2305*'(참고)타워 스텟 가치'!$R$17,'스테이지별 몬스터 스텟'!U2305*'(참고)타워 스텟 가치'!$S$17,'스테이지별 몬스터 스텟'!V2305*'(참고)타워 스텟 가치'!$T$17,'스테이지별 몬스터 스텟'!W2305*'(참고)타워 스텟 가치'!$U$17,'스테이지별 몬스터 스텟'!X2305*'(참고)타워 스텟 가치'!$V$17,'스테이지별 몬스터 스텟'!Y2305*'(참고)타워 스텟 가치'!$W$17,'스테이지별 몬스터 스텟'!Z2305*'(참고)타워 스텟 가치'!$X$17,'스테이지별 몬스터 스텟'!AA2305*'(참고)타워 스텟 가치'!$Y$17)</f>
        <v>1404303.0300000117</v>
      </c>
      <c r="AC2305">
        <v>2</v>
      </c>
      <c r="AD2305">
        <f>VLOOKUP($F2305,'(참고)타워 스텟 가치'!$B$12:$L$16,AD$2,0)+(VLOOKUP($F2305,'(참고)타워 스텟 가치'!$B$12:$L$16,AD$2,0)*$E2305)</f>
        <v>463.50000000000387</v>
      </c>
      <c r="AE2305">
        <f>VLOOKUP($F2305,'(참고)타워 스텟 가치'!$B$12:$L$16,AE$2,0)+(VLOOKUP($F2305,'(참고)타워 스텟 가치'!$B$12:$L$16,AE$2,0)*$E2305)</f>
        <v>556.20000000000459</v>
      </c>
      <c r="AF2305">
        <f>VLOOKUP($F2305,'(참고)타워 스텟 가치'!$B$12:$L$16,AF$2,0)+(VLOOKUP($F2305,'(참고)타워 스텟 가치'!$B$12:$L$16,AF$2,0)*$E2305)</f>
        <v>927000.00000000768</v>
      </c>
      <c r="AG2305">
        <f>VLOOKUP($F2305,'(참고)타워 스텟 가치'!$B$12:$L$16,AG$2,0)+(VLOOKUP($F2305,'(참고)타워 스텟 가치'!$B$12:$L$16,AG$2,0)*$E2305)</f>
        <v>2781.0000000000232</v>
      </c>
      <c r="AH2305">
        <f>VLOOKUP($F2305,'(참고)타워 스텟 가치'!$B$12:$L$16,AH$2,0)+(VLOOKUP($F2305,'(참고)타워 스텟 가치'!$B$12:$L$16,AH$2,0)*$E2305)</f>
        <v>92.70000000000077</v>
      </c>
      <c r="AI2305">
        <f>VLOOKUP($F2305,'(참고)타워 스텟 가치'!$B$12:$L$16,AI$2,0)+(VLOOKUP($F2305,'(참고)타워 스텟 가치'!$B$12:$L$16,AI$2,0)*$E2305)</f>
        <v>55.620000000000459</v>
      </c>
      <c r="AJ2305">
        <f>VLOOKUP($F2305,'(참고)타워 스텟 가치'!$B$12:$L$16,AJ$2,0)+(VLOOKUP($F2305,'(참고)타워 스텟 가치'!$B$12:$L$16,AJ$2,0)*$E2305)</f>
        <v>0</v>
      </c>
      <c r="AK2305">
        <f>VLOOKUP($F2305,'(참고)타워 스텟 가치'!$B$12:$L$16,AK$2,0)+(VLOOKUP($F2305,'(참고)타워 스텟 가치'!$B$12:$L$16,AK$2,0)*$E2305)</f>
        <v>0</v>
      </c>
      <c r="AL2305">
        <f>VLOOKUP($F2305,'(참고)타워 스텟 가치'!$B$12:$L$16,AL$2,0)+(VLOOKUP($F2305,'(참고)타워 스텟 가치'!$B$12:$L$16,AL$2,0)*$E2305)</f>
        <v>259.56000000000211</v>
      </c>
      <c r="AM2305">
        <f>SUM('스테이지별 몬스터 스텟'!AD2305*'(참고)타워 스텟 가치'!$Q$17,'스테이지별 몬스터 스텟'!AE2305*'(참고)타워 스텟 가치'!$R$17,'스테이지별 몬스터 스텟'!AF2305*'(참고)타워 스텟 가치'!$S$17,'스테이지별 몬스터 스텟'!AG2305*'(참고)타워 스텟 가치'!$T$17,'스테이지별 몬스터 스텟'!AH2305*'(참고)타워 스텟 가치'!$U$17,'스테이지별 몬스터 스텟'!AI2305*'(참고)타워 스텟 가치'!$V$17,'스테이지별 몬스터 스텟'!AJ2305*'(참고)타워 스텟 가치'!$W$17,'스테이지별 몬스터 스텟'!AK2305*'(참고)타워 스텟 가치'!$X$17,'스테이지별 몬스터 스텟'!AL2305*'(참고)타워 스텟 가치'!$Y$17)</f>
        <v>1398583.4400000118</v>
      </c>
      <c r="AN2305">
        <v>3</v>
      </c>
    </row>
    <row r="2306" spans="3:40" x14ac:dyDescent="0.3">
      <c r="C2306">
        <v>2</v>
      </c>
      <c r="D2306">
        <f t="shared" si="107"/>
        <v>461</v>
      </c>
      <c r="E2306" s="52">
        <f>VLOOKUP(D2306,'스테이지별 난이도 설정'!B:C,2,0)</f>
        <v>184.40000000000154</v>
      </c>
      <c r="F2306" t="str">
        <f t="shared" si="108"/>
        <v>레어</v>
      </c>
      <c r="G2306">
        <f t="shared" si="106"/>
        <v>6</v>
      </c>
      <c r="H2306">
        <f>VLOOKUP($F2306,'(참고)타워 스텟 가치'!$B$2:$L$6,H$2,0)+(VLOOKUP($F2306,'(참고)타워 스텟 가치'!$B$2:$L$6,H$2,0)*$E2306)</f>
        <v>2085.7500000000173</v>
      </c>
      <c r="I2306">
        <f>VLOOKUP($F2306,'(참고)타워 스텟 가치'!$B$2:$L$6,I$2,0)+(VLOOKUP($F2306,'(참고)타워 스텟 가치'!$B$2:$L$6,I$2,0)*$E2306)</f>
        <v>417.15000000000344</v>
      </c>
      <c r="J2306">
        <f>VLOOKUP($F2306,'(참고)타워 스텟 가치'!$B$2:$L$6,J$2,0)+(VLOOKUP($F2306,'(참고)타워 스텟 가치'!$B$2:$L$6,J$2,0)*$E2306)</f>
        <v>927000.00000000768</v>
      </c>
      <c r="K2306">
        <f>VLOOKUP($F2306,'(참고)타워 스텟 가치'!$B$2:$L$6,K$2,0)+(VLOOKUP($F2306,'(참고)타워 스텟 가치'!$B$2:$L$6,K$2,0)*$E2306)</f>
        <v>8343.0000000000691</v>
      </c>
      <c r="L2306">
        <f>VLOOKUP($F2306,'(참고)타워 스텟 가치'!$B$2:$L$6,L$2,0)+(VLOOKUP($F2306,'(참고)타워 스텟 가치'!$B$2:$L$6,L$2,0)*$E2306)</f>
        <v>139.05000000000115</v>
      </c>
      <c r="M2306">
        <f>VLOOKUP($F2306,'(참고)타워 스텟 가치'!$B$2:$L$6,M$2,0)+(VLOOKUP($F2306,'(참고)타워 스텟 가치'!$B$2:$L$6,M$2,0)*$E2306)</f>
        <v>55.620000000000459</v>
      </c>
      <c r="N2306">
        <f>VLOOKUP($F2306,'(참고)타워 스텟 가치'!$B$2:$L$6,N$2,0)+(VLOOKUP($F2306,'(참고)타워 스텟 가치'!$B$2:$L$6,N$2,0)*$E2306)</f>
        <v>0</v>
      </c>
      <c r="O2306">
        <f>VLOOKUP($F2306,'(참고)타워 스텟 가치'!$B$2:$L$6,O$2,0)+(VLOOKUP($F2306,'(참고)타워 스텟 가치'!$B$2:$L$6,O$2,0)*$E2306)</f>
        <v>0</v>
      </c>
      <c r="P2306">
        <f>VLOOKUP($F2306,'(참고)타워 스텟 가치'!$B$2:$L$6,P$2,0)+(VLOOKUP($F2306,'(참고)타워 스텟 가치'!$B$2:$L$6,P$2,0)*$E2306)</f>
        <v>129.78000000000105</v>
      </c>
      <c r="Q2306">
        <f>SUM('스테이지별 몬스터 스텟'!H2306*'(참고)타워 스텟 가치'!$Q$17,'스테이지별 몬스터 스텟'!I2306*'(참고)타워 스텟 가치'!$R$17,'스테이지별 몬스터 스텟'!J2306*'(참고)타워 스텟 가치'!$S$17,'스테이지별 몬스터 스텟'!K2306*'(참고)타워 스텟 가치'!$T$17,'스테이지별 몬스터 스텟'!L2306*'(참고)타워 스텟 가치'!$U$17,'스테이지별 몬스터 스텟'!M2306*'(참고)타워 스텟 가치'!$V$17,'스테이지별 몬스터 스텟'!N2306*'(참고)타워 스텟 가치'!$W$17,'스테이지별 몬스터 스텟'!O2306*'(참고)타워 스텟 가치'!$X$17,'스테이지별 몬스터 스텟'!P2306*'(참고)타워 스텟 가치'!$Y$17)</f>
        <v>1412576.5050000122</v>
      </c>
      <c r="R2306">
        <v>1</v>
      </c>
      <c r="S2306">
        <f>VLOOKUP($F2306,'(참고)타워 스텟 가치'!$B$7:$L$11,S$2,0)+(VLOOKUP($F2306,'(참고)타워 스텟 가치'!$B$7:$L$11,S$2,0)*$E2306)</f>
        <v>695.2500000000058</v>
      </c>
      <c r="T2306">
        <f>VLOOKUP($F2306,'(참고)타워 스텟 가치'!$B$7:$L$11,T$2,0)+(VLOOKUP($F2306,'(참고)타워 스텟 가치'!$B$7:$L$11,T$2,0)*$E2306)</f>
        <v>1251.4500000000105</v>
      </c>
      <c r="U2306">
        <f>VLOOKUP($F2306,'(참고)타워 스텟 가치'!$B$7:$L$11,U$2,0)+(VLOOKUP($F2306,'(참고)타워 스텟 가치'!$B$7:$L$11,U$2,0)*$E2306)</f>
        <v>927000.00000000768</v>
      </c>
      <c r="V2306">
        <f>VLOOKUP($F2306,'(참고)타워 스텟 가치'!$B$7:$L$11,V$2,0)+(VLOOKUP($F2306,'(참고)타워 스텟 가치'!$B$7:$L$11,V$2,0)*$E2306)</f>
        <v>8343.0000000000691</v>
      </c>
      <c r="W2306">
        <f>VLOOKUP($F2306,'(참고)타워 스텟 가치'!$B$7:$L$11,W$2,0)+(VLOOKUP($F2306,'(참고)타워 스텟 가치'!$B$7:$L$11,W$2,0)*$E2306)</f>
        <v>139.05000000000115</v>
      </c>
      <c r="X2306">
        <f>VLOOKUP($F2306,'(참고)타워 스텟 가치'!$B$7:$L$11,X$2,0)+(VLOOKUP($F2306,'(참고)타워 스텟 가치'!$B$7:$L$11,X$2,0)*$E2306)</f>
        <v>55.620000000000459</v>
      </c>
      <c r="Y2306">
        <f>VLOOKUP($F2306,'(참고)타워 스텟 가치'!$B$7:$L$11,Y$2,0)+(VLOOKUP($F2306,'(참고)타워 스텟 가치'!$B$7:$L$11,Y$2,0)*$E2306)</f>
        <v>0</v>
      </c>
      <c r="Z2306">
        <f>VLOOKUP($F2306,'(참고)타워 스텟 가치'!$B$7:$L$11,Z$2,0)+(VLOOKUP($F2306,'(참고)타워 스텟 가치'!$B$7:$L$11,Z$2,0)*$E2306)</f>
        <v>0</v>
      </c>
      <c r="AA2306">
        <f>VLOOKUP($F2306,'(참고)타워 스텟 가치'!$B$7:$L$11,AA$2,0)+(VLOOKUP($F2306,'(참고)타워 스텟 가치'!$B$7:$L$11,AA$2,0)*$E2306)</f>
        <v>129.78000000000105</v>
      </c>
      <c r="AB2306">
        <f>SUM('스테이지별 몬스터 스텟'!S2306*'(참고)타워 스텟 가치'!$Q$17,'스테이지별 몬스터 스텟'!T2306*'(참고)타워 스텟 가치'!$R$17,'스테이지별 몬스터 스텟'!U2306*'(참고)타워 스텟 가치'!$S$17,'스테이지별 몬스터 스텟'!V2306*'(참고)타워 스텟 가치'!$T$17,'스테이지별 몬스터 스텟'!W2306*'(참고)타워 스텟 가치'!$U$17,'스테이지별 몬스터 스텟'!X2306*'(참고)타워 스텟 가치'!$V$17,'스테이지별 몬스터 스텟'!Y2306*'(참고)타워 스텟 가치'!$W$17,'스테이지별 몬스터 스텟'!Z2306*'(참고)타워 스텟 가치'!$X$17,'스테이지별 몬스터 스텟'!AA2306*'(참고)타워 스텟 가치'!$Y$17)</f>
        <v>1411046.9550000122</v>
      </c>
      <c r="AC2306">
        <v>2</v>
      </c>
      <c r="AD2306">
        <f>VLOOKUP($F2306,'(참고)타워 스텟 가치'!$B$12:$L$16,AD$2,0)+(VLOOKUP($F2306,'(참고)타워 스텟 가치'!$B$12:$L$16,AD$2,0)*$E2306)</f>
        <v>695.2500000000058</v>
      </c>
      <c r="AE2306">
        <f>VLOOKUP($F2306,'(참고)타워 스텟 가치'!$B$12:$L$16,AE$2,0)+(VLOOKUP($F2306,'(참고)타워 스텟 가치'!$B$12:$L$16,AE$2,0)*$E2306)</f>
        <v>834.30000000000689</v>
      </c>
      <c r="AF2306">
        <f>VLOOKUP($F2306,'(참고)타워 스텟 가치'!$B$12:$L$16,AF$2,0)+(VLOOKUP($F2306,'(참고)타워 스텟 가치'!$B$12:$L$16,AF$2,0)*$E2306)</f>
        <v>927000.00000000768</v>
      </c>
      <c r="AG2306">
        <f>VLOOKUP($F2306,'(참고)타워 스텟 가치'!$B$12:$L$16,AG$2,0)+(VLOOKUP($F2306,'(참고)타워 스텟 가치'!$B$12:$L$16,AG$2,0)*$E2306)</f>
        <v>4171.5000000000346</v>
      </c>
      <c r="AH2306">
        <f>VLOOKUP($F2306,'(참고)타워 스텟 가치'!$B$12:$L$16,AH$2,0)+(VLOOKUP($F2306,'(참고)타워 스텟 가치'!$B$12:$L$16,AH$2,0)*$E2306)</f>
        <v>139.05000000000115</v>
      </c>
      <c r="AI2306">
        <f>VLOOKUP($F2306,'(참고)타워 스텟 가치'!$B$12:$L$16,AI$2,0)+(VLOOKUP($F2306,'(참고)타워 스텟 가치'!$B$12:$L$16,AI$2,0)*$E2306)</f>
        <v>55.620000000000459</v>
      </c>
      <c r="AJ2306">
        <f>VLOOKUP($F2306,'(참고)타워 스텟 가치'!$B$12:$L$16,AJ$2,0)+(VLOOKUP($F2306,'(참고)타워 스텟 가치'!$B$12:$L$16,AJ$2,0)*$E2306)</f>
        <v>0</v>
      </c>
      <c r="AK2306">
        <f>VLOOKUP($F2306,'(참고)타워 스텟 가치'!$B$12:$L$16,AK$2,0)+(VLOOKUP($F2306,'(참고)타워 스텟 가치'!$B$12:$L$16,AK$2,0)*$E2306)</f>
        <v>0</v>
      </c>
      <c r="AL2306">
        <f>VLOOKUP($F2306,'(참고)타워 스텟 가치'!$B$12:$L$16,AL$2,0)+(VLOOKUP($F2306,'(참고)타워 스텟 가치'!$B$12:$L$16,AL$2,0)*$E2306)</f>
        <v>259.56000000000211</v>
      </c>
      <c r="AM2306">
        <f>SUM('스테이지별 몬스터 스텟'!AD2306*'(참고)타워 스텟 가치'!$Q$17,'스테이지별 몬스터 스텟'!AE2306*'(참고)타워 스텟 가치'!$R$17,'스테이지별 몬스터 스텟'!AF2306*'(참고)타워 스텟 가치'!$S$17,'스테이지별 몬스터 스텟'!AG2306*'(참고)타워 스텟 가치'!$T$17,'스테이지별 몬스터 스텟'!AH2306*'(참고)타워 스텟 가치'!$U$17,'스테이지별 몬스터 스텟'!AI2306*'(참고)타워 스텟 가치'!$V$17,'스테이지별 몬스터 스텟'!AJ2306*'(참고)타워 스텟 가치'!$W$17,'스테이지별 몬스터 스텟'!AK2306*'(참고)타워 스텟 가치'!$X$17,'스테이지별 몬스터 스텟'!AL2306*'(참고)타워 스텟 가치'!$Y$17)</f>
        <v>1402337.7900000119</v>
      </c>
      <c r="AN2306">
        <v>3</v>
      </c>
    </row>
    <row r="2307" spans="3:40" x14ac:dyDescent="0.3">
      <c r="C2307">
        <v>3</v>
      </c>
      <c r="D2307">
        <f t="shared" si="107"/>
        <v>461</v>
      </c>
      <c r="E2307" s="52">
        <f>VLOOKUP(D2307,'스테이지별 난이도 설정'!B:C,2,0)</f>
        <v>184.40000000000154</v>
      </c>
      <c r="F2307" t="str">
        <f t="shared" si="108"/>
        <v>에픽</v>
      </c>
      <c r="G2307">
        <f t="shared" si="106"/>
        <v>6</v>
      </c>
      <c r="H2307">
        <f>VLOOKUP($F2307,'(참고)타워 스텟 가치'!$B$2:$L$6,H$2,0)+(VLOOKUP($F2307,'(참고)타워 스텟 가치'!$B$2:$L$6,H$2,0)*$E2307)</f>
        <v>3128.6250000000259</v>
      </c>
      <c r="I2307">
        <f>VLOOKUP($F2307,'(참고)타워 스텟 가치'!$B$2:$L$6,I$2,0)+(VLOOKUP($F2307,'(참고)타워 스텟 가치'!$B$2:$L$6,I$2,0)*$E2307)</f>
        <v>625.72500000000525</v>
      </c>
      <c r="J2307">
        <f>VLOOKUP($F2307,'(참고)타워 스텟 가치'!$B$2:$L$6,J$2,0)+(VLOOKUP($F2307,'(참고)타워 스텟 가치'!$B$2:$L$6,J$2,0)*$E2307)</f>
        <v>927000.00000000768</v>
      </c>
      <c r="K2307">
        <f>VLOOKUP($F2307,'(참고)타워 스텟 가치'!$B$2:$L$6,K$2,0)+(VLOOKUP($F2307,'(참고)타워 스텟 가치'!$B$2:$L$6,K$2,0)*$E2307)</f>
        <v>12514.500000000104</v>
      </c>
      <c r="L2307">
        <f>VLOOKUP($F2307,'(참고)타워 스텟 가치'!$B$2:$L$6,L$2,0)+(VLOOKUP($F2307,'(참고)타워 스텟 가치'!$B$2:$L$6,L$2,0)*$E2307)</f>
        <v>208.57500000000172</v>
      </c>
      <c r="M2307">
        <f>VLOOKUP($F2307,'(참고)타워 스텟 가치'!$B$2:$L$6,M$2,0)+(VLOOKUP($F2307,'(참고)타워 스텟 가치'!$B$2:$L$6,M$2,0)*$E2307)</f>
        <v>55.620000000000459</v>
      </c>
      <c r="N2307">
        <f>VLOOKUP($F2307,'(참고)타워 스텟 가치'!$B$2:$L$6,N$2,0)+(VLOOKUP($F2307,'(참고)타워 스텟 가치'!$B$2:$L$6,N$2,0)*$E2307)</f>
        <v>0</v>
      </c>
      <c r="O2307">
        <f>VLOOKUP($F2307,'(참고)타워 스텟 가치'!$B$2:$L$6,O$2,0)+(VLOOKUP($F2307,'(참고)타워 스텟 가치'!$B$2:$L$6,O$2,0)*$E2307)</f>
        <v>0</v>
      </c>
      <c r="P2307">
        <f>VLOOKUP($F2307,'(참고)타워 스텟 가치'!$B$2:$L$6,P$2,0)+(VLOOKUP($F2307,'(참고)타워 스텟 가치'!$B$2:$L$6,P$2,0)*$E2307)</f>
        <v>129.78000000000105</v>
      </c>
      <c r="Q2307">
        <f>SUM('스테이지별 몬스터 스텟'!H2307*'(참고)타워 스텟 가치'!$Q$17,'스테이지별 몬스터 스텟'!I2307*'(참고)타워 스텟 가치'!$R$17,'스테이지별 몬스터 스텟'!J2307*'(참고)타워 스텟 가치'!$S$17,'스테이지별 몬스터 스텟'!K2307*'(참고)타워 스텟 가치'!$T$17,'스테이지별 몬스터 스텟'!L2307*'(참고)타워 스텟 가치'!$U$17,'스테이지별 몬스터 스텟'!M2307*'(참고)타워 스텟 가치'!$V$17,'스테이지별 몬스터 스텟'!N2307*'(참고)타워 스텟 가치'!$W$17,'스테이지별 몬스터 스텟'!O2307*'(참고)타워 스텟 가치'!$X$17,'스테이지별 몬스터 스텟'!P2307*'(참고)타워 스텟 가치'!$Y$17)</f>
        <v>1423457.1675000121</v>
      </c>
      <c r="R2307">
        <v>1</v>
      </c>
      <c r="S2307">
        <f>VLOOKUP($F2307,'(참고)타워 스텟 가치'!$B$7:$L$11,S$2,0)+(VLOOKUP($F2307,'(참고)타워 스텟 가치'!$B$7:$L$11,S$2,0)*$E2307)</f>
        <v>1042.8750000000086</v>
      </c>
      <c r="T2307">
        <f>VLOOKUP($F2307,'(참고)타워 스텟 가치'!$B$7:$L$11,T$2,0)+(VLOOKUP($F2307,'(참고)타워 스텟 가치'!$B$7:$L$11,T$2,0)*$E2307)</f>
        <v>1877.1750000000156</v>
      </c>
      <c r="U2307">
        <f>VLOOKUP($F2307,'(참고)타워 스텟 가치'!$B$7:$L$11,U$2,0)+(VLOOKUP($F2307,'(참고)타워 스텟 가치'!$B$7:$L$11,U$2,0)*$E2307)</f>
        <v>927000.00000000768</v>
      </c>
      <c r="V2307">
        <f>VLOOKUP($F2307,'(참고)타워 스텟 가치'!$B$7:$L$11,V$2,0)+(VLOOKUP($F2307,'(참고)타워 스텟 가치'!$B$7:$L$11,V$2,0)*$E2307)</f>
        <v>12514.500000000104</v>
      </c>
      <c r="W2307">
        <f>VLOOKUP($F2307,'(참고)타워 스텟 가치'!$B$7:$L$11,W$2,0)+(VLOOKUP($F2307,'(참고)타워 스텟 가치'!$B$7:$L$11,W$2,0)*$E2307)</f>
        <v>208.57500000000172</v>
      </c>
      <c r="X2307">
        <f>VLOOKUP($F2307,'(참고)타워 스텟 가치'!$B$7:$L$11,X$2,0)+(VLOOKUP($F2307,'(참고)타워 스텟 가치'!$B$7:$L$11,X$2,0)*$E2307)</f>
        <v>55.620000000000459</v>
      </c>
      <c r="Y2307">
        <f>VLOOKUP($F2307,'(참고)타워 스텟 가치'!$B$7:$L$11,Y$2,0)+(VLOOKUP($F2307,'(참고)타워 스텟 가치'!$B$7:$L$11,Y$2,0)*$E2307)</f>
        <v>0</v>
      </c>
      <c r="Z2307">
        <f>VLOOKUP($F2307,'(참고)타워 스텟 가치'!$B$7:$L$11,Z$2,0)+(VLOOKUP($F2307,'(참고)타워 스텟 가치'!$B$7:$L$11,Z$2,0)*$E2307)</f>
        <v>0</v>
      </c>
      <c r="AA2307">
        <f>VLOOKUP($F2307,'(참고)타워 스텟 가치'!$B$7:$L$11,AA$2,0)+(VLOOKUP($F2307,'(참고)타워 스텟 가치'!$B$7:$L$11,AA$2,0)*$E2307)</f>
        <v>129.78000000000105</v>
      </c>
      <c r="AB2307">
        <f>SUM('스테이지별 몬스터 스텟'!S2307*'(참고)타워 스텟 가치'!$Q$17,'스테이지별 몬스터 스텟'!T2307*'(참고)타워 스텟 가치'!$R$17,'스테이지별 몬스터 스텟'!U2307*'(참고)타워 스텟 가치'!$S$17,'스테이지별 몬스터 스텟'!V2307*'(참고)타워 스텟 가치'!$T$17,'스테이지별 몬스터 스텟'!W2307*'(참고)타워 스텟 가치'!$U$17,'스테이지별 몬스터 스텟'!X2307*'(참고)타워 스텟 가치'!$V$17,'스테이지별 몬스터 스텟'!Y2307*'(참고)타워 스텟 가치'!$W$17,'스테이지별 몬스터 스텟'!Z2307*'(참고)타워 스텟 가치'!$X$17,'스테이지별 몬스터 스텟'!AA2307*'(참고)타워 스텟 가치'!$Y$17)</f>
        <v>1421162.8425000119</v>
      </c>
      <c r="AC2307">
        <v>2</v>
      </c>
      <c r="AD2307">
        <f>VLOOKUP($F2307,'(참고)타워 스텟 가치'!$B$12:$L$16,AD$2,0)+(VLOOKUP($F2307,'(참고)타워 스텟 가치'!$B$12:$L$16,AD$2,0)*$E2307)</f>
        <v>1042.8750000000086</v>
      </c>
      <c r="AE2307">
        <f>VLOOKUP($F2307,'(참고)타워 스텟 가치'!$B$12:$L$16,AE$2,0)+(VLOOKUP($F2307,'(참고)타워 스텟 가치'!$B$12:$L$16,AE$2,0)*$E2307)</f>
        <v>1251.4500000000105</v>
      </c>
      <c r="AF2307">
        <f>VLOOKUP($F2307,'(참고)타워 스텟 가치'!$B$12:$L$16,AF$2,0)+(VLOOKUP($F2307,'(참고)타워 스텟 가치'!$B$12:$L$16,AF$2,0)*$E2307)</f>
        <v>927000.00000000768</v>
      </c>
      <c r="AG2307">
        <f>VLOOKUP($F2307,'(참고)타워 스텟 가치'!$B$12:$L$16,AG$2,0)+(VLOOKUP($F2307,'(참고)타워 스텟 가치'!$B$12:$L$16,AG$2,0)*$E2307)</f>
        <v>6257.2500000000518</v>
      </c>
      <c r="AH2307">
        <f>VLOOKUP($F2307,'(참고)타워 스텟 가치'!$B$12:$L$16,AH$2,0)+(VLOOKUP($F2307,'(참고)타워 스텟 가치'!$B$12:$L$16,AH$2,0)*$E2307)</f>
        <v>208.57500000000172</v>
      </c>
      <c r="AI2307">
        <f>VLOOKUP($F2307,'(참고)타워 스텟 가치'!$B$12:$L$16,AI$2,0)+(VLOOKUP($F2307,'(참고)타워 스텟 가치'!$B$12:$L$16,AI$2,0)*$E2307)</f>
        <v>55.620000000000459</v>
      </c>
      <c r="AJ2307">
        <f>VLOOKUP($F2307,'(참고)타워 스텟 가치'!$B$12:$L$16,AJ$2,0)+(VLOOKUP($F2307,'(참고)타워 스텟 가치'!$B$12:$L$16,AJ$2,0)*$E2307)</f>
        <v>0</v>
      </c>
      <c r="AK2307">
        <f>VLOOKUP($F2307,'(참고)타워 스텟 가치'!$B$12:$L$16,AK$2,0)+(VLOOKUP($F2307,'(참고)타워 스텟 가치'!$B$12:$L$16,AK$2,0)*$E2307)</f>
        <v>0</v>
      </c>
      <c r="AL2307">
        <f>VLOOKUP($F2307,'(참고)타워 스텟 가치'!$B$12:$L$16,AL$2,0)+(VLOOKUP($F2307,'(참고)타워 스텟 가치'!$B$12:$L$16,AL$2,0)*$E2307)</f>
        <v>259.56000000000211</v>
      </c>
      <c r="AM2307">
        <f>SUM('스테이지별 몬스터 스텟'!AD2307*'(참고)타워 스텟 가치'!$Q$17,'스테이지별 몬스터 스텟'!AE2307*'(참고)타워 스텟 가치'!$R$17,'스테이지별 몬스터 스텟'!AF2307*'(참고)타워 스텟 가치'!$S$17,'스테이지별 몬스터 스텟'!AG2307*'(참고)타워 스텟 가치'!$T$17,'스테이지별 몬스터 스텟'!AH2307*'(참고)타워 스텟 가치'!$U$17,'스테이지별 몬스터 스텟'!AI2307*'(참고)타워 스텟 가치'!$V$17,'스테이지별 몬스터 스텟'!AJ2307*'(참고)타워 스텟 가치'!$W$17,'스테이지별 몬스터 스텟'!AK2307*'(참고)타워 스텟 가치'!$X$17,'스테이지별 몬스터 스텟'!AL2307*'(참고)타워 스텟 가치'!$Y$17)</f>
        <v>1407969.3150000118</v>
      </c>
      <c r="AN2307">
        <v>3</v>
      </c>
    </row>
    <row r="2308" spans="3:40" x14ac:dyDescent="0.3">
      <c r="C2308">
        <v>4</v>
      </c>
      <c r="D2308">
        <f t="shared" si="107"/>
        <v>461</v>
      </c>
      <c r="E2308" s="52">
        <f>VLOOKUP(D2308,'스테이지별 난이도 설정'!B:C,2,0)</f>
        <v>184.40000000000154</v>
      </c>
      <c r="F2308" t="str">
        <f t="shared" si="108"/>
        <v>유니크</v>
      </c>
      <c r="G2308">
        <f t="shared" si="106"/>
        <v>6</v>
      </c>
      <c r="H2308">
        <f>VLOOKUP($F2308,'(참고)타워 스텟 가치'!$B$2:$L$6,H$2,0)+(VLOOKUP($F2308,'(참고)타워 스텟 가치'!$B$2:$L$6,H$2,0)*$E2308)</f>
        <v>4692.9375000000391</v>
      </c>
      <c r="I2308">
        <f>VLOOKUP($F2308,'(참고)타워 스텟 가치'!$B$2:$L$6,I$2,0)+(VLOOKUP($F2308,'(참고)타워 스텟 가치'!$B$2:$L$6,I$2,0)*$E2308)</f>
        <v>938.58750000000782</v>
      </c>
      <c r="J2308">
        <f>VLOOKUP($F2308,'(참고)타워 스텟 가치'!$B$2:$L$6,J$2,0)+(VLOOKUP($F2308,'(참고)타워 스텟 가치'!$B$2:$L$6,J$2,0)*$E2308)</f>
        <v>927000.00000000768</v>
      </c>
      <c r="K2308">
        <f>VLOOKUP($F2308,'(참고)타워 스텟 가치'!$B$2:$L$6,K$2,0)+(VLOOKUP($F2308,'(참고)타워 스텟 가치'!$B$2:$L$6,K$2,0)*$E2308)</f>
        <v>18771.750000000156</v>
      </c>
      <c r="L2308">
        <f>VLOOKUP($F2308,'(참고)타워 스텟 가치'!$B$2:$L$6,L$2,0)+(VLOOKUP($F2308,'(참고)타워 스텟 가치'!$B$2:$L$6,L$2,0)*$E2308)</f>
        <v>312.86250000000263</v>
      </c>
      <c r="M2308">
        <f>VLOOKUP($F2308,'(참고)타워 스텟 가치'!$B$2:$L$6,M$2,0)+(VLOOKUP($F2308,'(참고)타워 스텟 가치'!$B$2:$L$6,M$2,0)*$E2308)</f>
        <v>55.620000000000459</v>
      </c>
      <c r="N2308">
        <f>VLOOKUP($F2308,'(참고)타워 스텟 가치'!$B$2:$L$6,N$2,0)+(VLOOKUP($F2308,'(참고)타워 스텟 가치'!$B$2:$L$6,N$2,0)*$E2308)</f>
        <v>0</v>
      </c>
      <c r="O2308">
        <f>VLOOKUP($F2308,'(참고)타워 스텟 가치'!$B$2:$L$6,O$2,0)+(VLOOKUP($F2308,'(참고)타워 스텟 가치'!$B$2:$L$6,O$2,0)*$E2308)</f>
        <v>0</v>
      </c>
      <c r="P2308">
        <f>VLOOKUP($F2308,'(참고)타워 스텟 가치'!$B$2:$L$6,P$2,0)+(VLOOKUP($F2308,'(참고)타워 스텟 가치'!$B$2:$L$6,P$2,0)*$E2308)</f>
        <v>185.40000000000154</v>
      </c>
      <c r="Q2308">
        <f>SUM('스테이지별 몬스터 스텟'!H2308*'(참고)타워 스텟 가치'!$Q$17,'스테이지별 몬스터 스텟'!I2308*'(참고)타워 스텟 가치'!$R$17,'스테이지별 몬스터 스텟'!J2308*'(참고)타워 스텟 가치'!$S$17,'스테이지별 몬스터 스텟'!K2308*'(참고)타워 스텟 가치'!$T$17,'스테이지별 몬스터 스텟'!L2308*'(참고)타워 스텟 가치'!$U$17,'스테이지별 몬스터 스텟'!M2308*'(참고)타워 스텟 가치'!$V$17,'스테이지별 몬스터 스텟'!N2308*'(참고)타워 스텟 가치'!$W$17,'스테이지별 몬스터 스텟'!O2308*'(참고)타워 스텟 가치'!$X$17,'스테이지별 몬스터 스텟'!P2308*'(참고)타워 스텟 가치'!$Y$17)</f>
        <v>1439889.4012500122</v>
      </c>
      <c r="R2308">
        <v>1</v>
      </c>
      <c r="S2308">
        <f>VLOOKUP($F2308,'(참고)타워 스텟 가치'!$B$7:$L$11,S$2,0)+(VLOOKUP($F2308,'(참고)타워 스텟 가치'!$B$7:$L$11,S$2,0)*$E2308)</f>
        <v>1564.312500000013</v>
      </c>
      <c r="T2308">
        <f>VLOOKUP($F2308,'(참고)타워 스텟 가치'!$B$7:$L$11,T$2,0)+(VLOOKUP($F2308,'(참고)타워 스텟 가치'!$B$7:$L$11,T$2,0)*$E2308)</f>
        <v>2815.7625000000235</v>
      </c>
      <c r="U2308">
        <f>VLOOKUP($F2308,'(참고)타워 스텟 가치'!$B$7:$L$11,U$2,0)+(VLOOKUP($F2308,'(참고)타워 스텟 가치'!$B$7:$L$11,U$2,0)*$E2308)</f>
        <v>927000.00000000768</v>
      </c>
      <c r="V2308">
        <f>VLOOKUP($F2308,'(참고)타워 스텟 가치'!$B$7:$L$11,V$2,0)+(VLOOKUP($F2308,'(참고)타워 스텟 가치'!$B$7:$L$11,V$2,0)*$E2308)</f>
        <v>18771.750000000156</v>
      </c>
      <c r="W2308">
        <f>VLOOKUP($F2308,'(참고)타워 스텟 가치'!$B$7:$L$11,W$2,0)+(VLOOKUP($F2308,'(참고)타워 스텟 가치'!$B$7:$L$11,W$2,0)*$E2308)</f>
        <v>312.86250000000263</v>
      </c>
      <c r="X2308">
        <f>VLOOKUP($F2308,'(참고)타워 스텟 가치'!$B$7:$L$11,X$2,0)+(VLOOKUP($F2308,'(참고)타워 스텟 가치'!$B$7:$L$11,X$2,0)*$E2308)</f>
        <v>55.620000000000459</v>
      </c>
      <c r="Y2308">
        <f>VLOOKUP($F2308,'(참고)타워 스텟 가치'!$B$7:$L$11,Y$2,0)+(VLOOKUP($F2308,'(참고)타워 스텟 가치'!$B$7:$L$11,Y$2,0)*$E2308)</f>
        <v>0</v>
      </c>
      <c r="Z2308">
        <f>VLOOKUP($F2308,'(참고)타워 스텟 가치'!$B$7:$L$11,Z$2,0)+(VLOOKUP($F2308,'(참고)타워 스텟 가치'!$B$7:$L$11,Z$2,0)*$E2308)</f>
        <v>0</v>
      </c>
      <c r="AA2308">
        <f>VLOOKUP($F2308,'(참고)타워 스텟 가치'!$B$7:$L$11,AA$2,0)+(VLOOKUP($F2308,'(참고)타워 스텟 가치'!$B$7:$L$11,AA$2,0)*$E2308)</f>
        <v>185.40000000000154</v>
      </c>
      <c r="AB2308">
        <f>SUM('스테이지별 몬스터 스텟'!S2308*'(참고)타워 스텟 가치'!$Q$17,'스테이지별 몬스터 스텟'!T2308*'(참고)타워 스텟 가치'!$R$17,'스테이지별 몬스터 스텟'!U2308*'(참고)타워 스텟 가치'!$S$17,'스테이지별 몬스터 스텟'!V2308*'(참고)타워 스텟 가치'!$T$17,'스테이지별 몬스터 스텟'!W2308*'(참고)타워 스텟 가치'!$U$17,'스테이지별 몬스터 스텟'!X2308*'(참고)타워 스텟 가치'!$V$17,'스테이지별 몬스터 스텟'!Y2308*'(참고)타워 스텟 가치'!$W$17,'스테이지별 몬스터 스텟'!Z2308*'(참고)타워 스텟 가치'!$X$17,'스테이지별 몬스터 스텟'!AA2308*'(참고)타워 스텟 가치'!$Y$17)</f>
        <v>1436447.9137500122</v>
      </c>
      <c r="AC2308">
        <v>2</v>
      </c>
      <c r="AD2308">
        <f>VLOOKUP($F2308,'(참고)타워 스텟 가치'!$B$12:$L$16,AD$2,0)+(VLOOKUP($F2308,'(참고)타워 스텟 가치'!$B$12:$L$16,AD$2,0)*$E2308)</f>
        <v>1564.312500000013</v>
      </c>
      <c r="AE2308">
        <f>VLOOKUP($F2308,'(참고)타워 스텟 가치'!$B$12:$L$16,AE$2,0)+(VLOOKUP($F2308,'(참고)타워 스텟 가치'!$B$12:$L$16,AE$2,0)*$E2308)</f>
        <v>1877.1750000000156</v>
      </c>
      <c r="AF2308">
        <f>VLOOKUP($F2308,'(참고)타워 스텟 가치'!$B$12:$L$16,AF$2,0)+(VLOOKUP($F2308,'(참고)타워 스텟 가치'!$B$12:$L$16,AF$2,0)*$E2308)</f>
        <v>927000.00000000768</v>
      </c>
      <c r="AG2308">
        <f>VLOOKUP($F2308,'(참고)타워 스텟 가치'!$B$12:$L$16,AG$2,0)+(VLOOKUP($F2308,'(참고)타워 스텟 가치'!$B$12:$L$16,AG$2,0)*$E2308)</f>
        <v>9385.8750000000782</v>
      </c>
      <c r="AH2308">
        <f>VLOOKUP($F2308,'(참고)타워 스텟 가치'!$B$12:$L$16,AH$2,0)+(VLOOKUP($F2308,'(참고)타워 스텟 가치'!$B$12:$L$16,AH$2,0)*$E2308)</f>
        <v>312.86250000000263</v>
      </c>
      <c r="AI2308">
        <f>VLOOKUP($F2308,'(참고)타워 스텟 가치'!$B$12:$L$16,AI$2,0)+(VLOOKUP($F2308,'(참고)타워 스텟 가치'!$B$12:$L$16,AI$2,0)*$E2308)</f>
        <v>55.620000000000459</v>
      </c>
      <c r="AJ2308">
        <f>VLOOKUP($F2308,'(참고)타워 스텟 가치'!$B$12:$L$16,AJ$2,0)+(VLOOKUP($F2308,'(참고)타워 스텟 가치'!$B$12:$L$16,AJ$2,0)*$E2308)</f>
        <v>0</v>
      </c>
      <c r="AK2308">
        <f>VLOOKUP($F2308,'(참고)타워 스텟 가치'!$B$12:$L$16,AK$2,0)+(VLOOKUP($F2308,'(참고)타워 스텟 가치'!$B$12:$L$16,AK$2,0)*$E2308)</f>
        <v>0</v>
      </c>
      <c r="AL2308">
        <f>VLOOKUP($F2308,'(참고)타워 스텟 가치'!$B$12:$L$16,AL$2,0)+(VLOOKUP($F2308,'(참고)타워 스텟 가치'!$B$12:$L$16,AL$2,0)*$E2308)</f>
        <v>370.80000000000308</v>
      </c>
      <c r="AM2308">
        <f>SUM('스테이지별 몬스터 스텟'!AD2308*'(참고)타워 스텟 가치'!$Q$17,'스테이지별 몬스터 스텟'!AE2308*'(참고)타워 스텟 가치'!$R$17,'스테이지별 몬스터 스텟'!AF2308*'(참고)타워 스텟 가치'!$S$17,'스테이지별 몬스터 스텟'!AG2308*'(참고)타워 스텟 가치'!$T$17,'스테이지별 몬스터 스텟'!AH2308*'(참고)타워 스텟 가치'!$U$17,'스테이지별 몬스터 스텟'!AI2308*'(참고)타워 스텟 가치'!$V$17,'스테이지별 몬스터 스텟'!AJ2308*'(참고)타워 스텟 가치'!$W$17,'스테이지별 몬스터 스텟'!AK2308*'(참고)타워 스텟 가치'!$X$17,'스테이지별 몬스터 스텟'!AL2308*'(참고)타워 스텟 가치'!$Y$17)</f>
        <v>1416639.0825000121</v>
      </c>
      <c r="AN2308">
        <v>3</v>
      </c>
    </row>
    <row r="2309" spans="3:40" x14ac:dyDescent="0.3">
      <c r="C2309">
        <v>5</v>
      </c>
      <c r="D2309">
        <f t="shared" si="107"/>
        <v>461</v>
      </c>
      <c r="E2309" s="52">
        <f>VLOOKUP(D2309,'스테이지별 난이도 설정'!B:C,2,0)</f>
        <v>184.40000000000154</v>
      </c>
      <c r="F2309" t="str">
        <f t="shared" si="108"/>
        <v>스페셜</v>
      </c>
      <c r="G2309">
        <f t="shared" si="106"/>
        <v>6</v>
      </c>
      <c r="H2309">
        <f>VLOOKUP($F2309,'(참고)타워 스텟 가치'!$B$2:$L$6,H$2,0)+(VLOOKUP($F2309,'(참고)타워 스텟 가치'!$B$2:$L$6,H$2,0)*$E2309)</f>
        <v>7039.4062500000582</v>
      </c>
      <c r="I2309">
        <f>VLOOKUP($F2309,'(참고)타워 스텟 가치'!$B$2:$L$6,I$2,0)+(VLOOKUP($F2309,'(참고)타워 스텟 가치'!$B$2:$L$6,I$2,0)*$E2309)</f>
        <v>1407.8812500000117</v>
      </c>
      <c r="J2309">
        <f>VLOOKUP($F2309,'(참고)타워 스텟 가치'!$B$2:$L$6,J$2,0)+(VLOOKUP($F2309,'(참고)타워 스텟 가치'!$B$2:$L$6,J$2,0)*$E2309)</f>
        <v>927000.00000000768</v>
      </c>
      <c r="K2309">
        <f>VLOOKUP($F2309,'(참고)타워 스텟 가치'!$B$2:$L$6,K$2,0)+(VLOOKUP($F2309,'(참고)타워 스텟 가치'!$B$2:$L$6,K$2,0)*$E2309)</f>
        <v>28157.625000000233</v>
      </c>
      <c r="L2309">
        <f>VLOOKUP($F2309,'(참고)타워 스텟 가치'!$B$2:$L$6,L$2,0)+(VLOOKUP($F2309,'(참고)타워 스텟 가치'!$B$2:$L$6,L$2,0)*$E2309)</f>
        <v>469.29375000000391</v>
      </c>
      <c r="M2309">
        <f>VLOOKUP($F2309,'(참고)타워 스텟 가치'!$B$2:$L$6,M$2,0)+(VLOOKUP($F2309,'(참고)타워 스텟 가치'!$B$2:$L$6,M$2,0)*$E2309)</f>
        <v>55.620000000000459</v>
      </c>
      <c r="N2309">
        <f>VLOOKUP($F2309,'(참고)타워 스텟 가치'!$B$2:$L$6,N$2,0)+(VLOOKUP($F2309,'(참고)타워 스텟 가치'!$B$2:$L$6,N$2,0)*$E2309)</f>
        <v>0</v>
      </c>
      <c r="O2309">
        <f>VLOOKUP($F2309,'(참고)타워 스텟 가치'!$B$2:$L$6,O$2,0)+(VLOOKUP($F2309,'(참고)타워 스텟 가치'!$B$2:$L$6,O$2,0)*$E2309)</f>
        <v>0</v>
      </c>
      <c r="P2309">
        <f>VLOOKUP($F2309,'(참고)타워 스텟 가치'!$B$2:$L$6,P$2,0)+(VLOOKUP($F2309,'(참고)타워 스텟 가치'!$B$2:$L$6,P$2,0)*$E2309)</f>
        <v>185.40000000000154</v>
      </c>
      <c r="Q2309">
        <f>SUM('스테이지별 몬스터 스텟'!H2309*'(참고)타워 스텟 가치'!$Q$17,'스테이지별 몬스터 스텟'!I2309*'(참고)타워 스텟 가치'!$R$17,'스테이지별 몬스터 스텟'!J2309*'(참고)타워 스텟 가치'!$S$17,'스테이지별 몬스터 스텟'!K2309*'(참고)타워 스텟 가치'!$T$17,'스테이지별 몬스터 스텟'!L2309*'(참고)타워 스텟 가치'!$U$17,'스테이지별 몬스터 스텟'!M2309*'(참고)타워 스텟 가치'!$V$17,'스테이지별 몬스터 스텟'!N2309*'(참고)타워 스텟 가치'!$W$17,'스테이지별 몬스터 스텟'!O2309*'(참고)타워 스텟 가치'!$X$17,'스테이지별 몬스터 스텟'!P2309*'(참고)타워 스텟 가치'!$Y$17)</f>
        <v>1464370.8918750123</v>
      </c>
      <c r="R2309">
        <v>1</v>
      </c>
      <c r="S2309">
        <f>VLOOKUP($F2309,'(참고)타워 스텟 가치'!$B$7:$L$11,S$2,0)+(VLOOKUP($F2309,'(참고)타워 스텟 가치'!$B$7:$L$11,S$2,0)*$E2309)</f>
        <v>2346.4687500000196</v>
      </c>
      <c r="T2309">
        <f>VLOOKUP($F2309,'(참고)타워 스텟 가치'!$B$7:$L$11,T$2,0)+(VLOOKUP($F2309,'(참고)타워 스텟 가치'!$B$7:$L$11,T$2,0)*$E2309)</f>
        <v>4223.6437500000347</v>
      </c>
      <c r="U2309">
        <f>VLOOKUP($F2309,'(참고)타워 스텟 가치'!$B$7:$L$11,U$2,0)+(VLOOKUP($F2309,'(참고)타워 스텟 가치'!$B$7:$L$11,U$2,0)*$E2309)</f>
        <v>927000.00000000768</v>
      </c>
      <c r="V2309">
        <f>VLOOKUP($F2309,'(참고)타워 스텟 가치'!$B$7:$L$11,V$2,0)+(VLOOKUP($F2309,'(참고)타워 스텟 가치'!$B$7:$L$11,V$2,0)*$E2309)</f>
        <v>28157.625000000233</v>
      </c>
      <c r="W2309">
        <f>VLOOKUP($F2309,'(참고)타워 스텟 가치'!$B$7:$L$11,W$2,0)+(VLOOKUP($F2309,'(참고)타워 스텟 가치'!$B$7:$L$11,W$2,0)*$E2309)</f>
        <v>469.29375000000391</v>
      </c>
      <c r="X2309">
        <f>VLOOKUP($F2309,'(참고)타워 스텟 가치'!$B$7:$L$11,X$2,0)+(VLOOKUP($F2309,'(참고)타워 스텟 가치'!$B$7:$L$11,X$2,0)*$E2309)</f>
        <v>55.620000000000459</v>
      </c>
      <c r="Y2309">
        <f>VLOOKUP($F2309,'(참고)타워 스텟 가치'!$B$7:$L$11,Y$2,0)+(VLOOKUP($F2309,'(참고)타워 스텟 가치'!$B$7:$L$11,Y$2,0)*$E2309)</f>
        <v>0</v>
      </c>
      <c r="Z2309">
        <f>VLOOKUP($F2309,'(참고)타워 스텟 가치'!$B$7:$L$11,Z$2,0)+(VLOOKUP($F2309,'(참고)타워 스텟 가치'!$B$7:$L$11,Z$2,0)*$E2309)</f>
        <v>0</v>
      </c>
      <c r="AA2309">
        <f>VLOOKUP($F2309,'(참고)타워 스텟 가치'!$B$7:$L$11,AA$2,0)+(VLOOKUP($F2309,'(참고)타워 스텟 가치'!$B$7:$L$11,AA$2,0)*$E2309)</f>
        <v>185.40000000000154</v>
      </c>
      <c r="AB2309">
        <f>SUM('스테이지별 몬스터 스텟'!S2309*'(참고)타워 스텟 가치'!$Q$17,'스테이지별 몬스터 스텟'!T2309*'(참고)타워 스텟 가치'!$R$17,'스테이지별 몬스터 스텟'!U2309*'(참고)타워 스텟 가치'!$S$17,'스테이지별 몬스터 스텟'!V2309*'(참고)타워 스텟 가치'!$T$17,'스테이지별 몬스터 스텟'!W2309*'(참고)타워 스텟 가치'!$U$17,'스테이지별 몬스터 스텟'!X2309*'(참고)타워 스텟 가치'!$V$17,'스테이지별 몬스터 스텟'!Y2309*'(참고)타워 스텟 가치'!$W$17,'스테이지별 몬스터 스텟'!Z2309*'(참고)타워 스텟 가치'!$X$17,'스테이지별 몬스터 스텟'!AA2309*'(참고)타워 스텟 가치'!$Y$17)</f>
        <v>1459208.6606250124</v>
      </c>
      <c r="AC2309">
        <v>2</v>
      </c>
      <c r="AD2309">
        <f>VLOOKUP($F2309,'(참고)타워 스텟 가치'!$B$12:$L$16,AD$2,0)+(VLOOKUP($F2309,'(참고)타워 스텟 가치'!$B$12:$L$16,AD$2,0)*$E2309)</f>
        <v>2346.4687500000196</v>
      </c>
      <c r="AE2309">
        <f>VLOOKUP($F2309,'(참고)타워 스텟 가치'!$B$12:$L$16,AE$2,0)+(VLOOKUP($F2309,'(참고)타워 스텟 가치'!$B$12:$L$16,AE$2,0)*$E2309)</f>
        <v>2815.7625000000235</v>
      </c>
      <c r="AF2309">
        <f>VLOOKUP($F2309,'(참고)타워 스텟 가치'!$B$12:$L$16,AF$2,0)+(VLOOKUP($F2309,'(참고)타워 스텟 가치'!$B$12:$L$16,AF$2,0)*$E2309)</f>
        <v>927000.00000000768</v>
      </c>
      <c r="AG2309">
        <f>VLOOKUP($F2309,'(참고)타워 스텟 가치'!$B$12:$L$16,AG$2,0)+(VLOOKUP($F2309,'(참고)타워 스텟 가치'!$B$12:$L$16,AG$2,0)*$E2309)</f>
        <v>14078.812500000116</v>
      </c>
      <c r="AH2309">
        <f>VLOOKUP($F2309,'(참고)타워 스텟 가치'!$B$12:$L$16,AH$2,0)+(VLOOKUP($F2309,'(참고)타워 스텟 가치'!$B$12:$L$16,AH$2,0)*$E2309)</f>
        <v>469.29375000000391</v>
      </c>
      <c r="AI2309">
        <f>VLOOKUP($F2309,'(참고)타워 스텟 가치'!$B$12:$L$16,AI$2,0)+(VLOOKUP($F2309,'(참고)타워 스텟 가치'!$B$12:$L$16,AI$2,0)*$E2309)</f>
        <v>55.620000000000459</v>
      </c>
      <c r="AJ2309">
        <f>VLOOKUP($F2309,'(참고)타워 스텟 가치'!$B$12:$L$16,AJ$2,0)+(VLOOKUP($F2309,'(참고)타워 스텟 가치'!$B$12:$L$16,AJ$2,0)*$E2309)</f>
        <v>0</v>
      </c>
      <c r="AK2309">
        <f>VLOOKUP($F2309,'(참고)타워 스텟 가치'!$B$12:$L$16,AK$2,0)+(VLOOKUP($F2309,'(참고)타워 스텟 가치'!$B$12:$L$16,AK$2,0)*$E2309)</f>
        <v>0</v>
      </c>
      <c r="AL2309">
        <f>VLOOKUP($F2309,'(참고)타워 스텟 가치'!$B$12:$L$16,AL$2,0)+(VLOOKUP($F2309,'(참고)타워 스텟 가치'!$B$12:$L$16,AL$2,0)*$E2309)</f>
        <v>370.80000000000308</v>
      </c>
      <c r="AM2309">
        <f>SUM('스테이지별 몬스터 스텟'!AD2309*'(참고)타워 스텟 가치'!$Q$17,'스테이지별 몬스터 스텟'!AE2309*'(참고)타워 스텟 가치'!$R$17,'스테이지별 몬스터 스텟'!AF2309*'(참고)타워 스텟 가치'!$S$17,'스테이지별 몬스터 스텟'!AG2309*'(참고)타워 스텟 가치'!$T$17,'스테이지별 몬스터 스텟'!AH2309*'(참고)타워 스텟 가치'!$U$17,'스테이지별 몬스터 스텟'!AI2309*'(참고)타워 스텟 가치'!$V$17,'스테이지별 몬스터 스텟'!AJ2309*'(참고)타워 스텟 가치'!$W$17,'스테이지별 몬스터 스텟'!AK2309*'(참고)타워 스텟 가치'!$X$17,'스테이지별 몬스터 스텟'!AL2309*'(참고)타워 스텟 가치'!$Y$17)</f>
        <v>1429310.013750012</v>
      </c>
      <c r="AN2309">
        <v>3</v>
      </c>
    </row>
    <row r="2310" spans="3:40" x14ac:dyDescent="0.3">
      <c r="C2310">
        <v>1</v>
      </c>
      <c r="D2310">
        <f t="shared" si="107"/>
        <v>462</v>
      </c>
      <c r="E2310" s="52">
        <f>VLOOKUP(D2310,'스테이지별 난이도 설정'!B:C,2,0)</f>
        <v>184.80000000000155</v>
      </c>
      <c r="F2310" t="str">
        <f t="shared" si="108"/>
        <v>일반</v>
      </c>
      <c r="G2310">
        <f t="shared" ref="G2310:G2373" si="109">SUM(R2310,AC2310,AN2310)</f>
        <v>6</v>
      </c>
      <c r="H2310">
        <f>VLOOKUP($F2310,'(참고)타워 스텟 가치'!$B$2:$L$6,H$2,0)+(VLOOKUP($F2310,'(참고)타워 스텟 가치'!$B$2:$L$6,H$2,0)*$E2310)</f>
        <v>1393.5000000000116</v>
      </c>
      <c r="I2310">
        <f>VLOOKUP($F2310,'(참고)타워 스텟 가치'!$B$2:$L$6,I$2,0)+(VLOOKUP($F2310,'(참고)타워 스텟 가치'!$B$2:$L$6,I$2,0)*$E2310)</f>
        <v>278.70000000000232</v>
      </c>
      <c r="J2310">
        <f>VLOOKUP($F2310,'(참고)타워 스텟 가치'!$B$2:$L$6,J$2,0)+(VLOOKUP($F2310,'(참고)타워 스텟 가치'!$B$2:$L$6,J$2,0)*$E2310)</f>
        <v>929000.00000000768</v>
      </c>
      <c r="K2310">
        <f>VLOOKUP($F2310,'(참고)타워 스텟 가치'!$B$2:$L$6,K$2,0)+(VLOOKUP($F2310,'(참고)타워 스텟 가치'!$B$2:$L$6,K$2,0)*$E2310)</f>
        <v>5574.0000000000464</v>
      </c>
      <c r="L2310">
        <f>VLOOKUP($F2310,'(참고)타워 스텟 가치'!$B$2:$L$6,L$2,0)+(VLOOKUP($F2310,'(참고)타워 스텟 가치'!$B$2:$L$6,L$2,0)*$E2310)</f>
        <v>92.900000000000773</v>
      </c>
      <c r="M2310">
        <f>VLOOKUP($F2310,'(참고)타워 스텟 가치'!$B$2:$L$6,M$2,0)+(VLOOKUP($F2310,'(참고)타워 스텟 가치'!$B$2:$L$6,M$2,0)*$E2310)</f>
        <v>55.740000000000457</v>
      </c>
      <c r="N2310">
        <f>VLOOKUP($F2310,'(참고)타워 스텟 가치'!$B$2:$L$6,N$2,0)+(VLOOKUP($F2310,'(참고)타워 스텟 가치'!$B$2:$L$6,N$2,0)*$E2310)</f>
        <v>0</v>
      </c>
      <c r="O2310">
        <f>VLOOKUP($F2310,'(참고)타워 스텟 가치'!$B$2:$L$6,O$2,0)+(VLOOKUP($F2310,'(참고)타워 스텟 가치'!$B$2:$L$6,O$2,0)*$E2310)</f>
        <v>0</v>
      </c>
      <c r="P2310">
        <f>VLOOKUP($F2310,'(참고)타워 스텟 가치'!$B$2:$L$6,P$2,0)+(VLOOKUP($F2310,'(참고)타워 스텟 가치'!$B$2:$L$6,P$2,0)*$E2310)</f>
        <v>130.06000000000105</v>
      </c>
      <c r="Q2310">
        <f>SUM('스테이지별 몬스터 스텟'!H2310*'(참고)타워 스텟 가치'!$Q$17,'스테이지별 몬스터 스텟'!I2310*'(참고)타워 스텟 가치'!$R$17,'스테이지별 몬스터 스텟'!J2310*'(참고)타워 스텟 가치'!$S$17,'스테이지별 몬스터 스텟'!K2310*'(참고)타워 스텟 가치'!$T$17,'스테이지별 몬스터 스텟'!L2310*'(참고)타워 스텟 가치'!$U$17,'스테이지별 몬스터 스텟'!M2310*'(참고)타워 스텟 가치'!$V$17,'스테이지별 몬스터 스텟'!N2310*'(참고)타워 스텟 가치'!$W$17,'스테이지별 몬스터 스텟'!O2310*'(참고)타워 스텟 가치'!$X$17,'스테이지별 몬스터 스텟'!P2310*'(참고)타워 스텟 가치'!$Y$17)</f>
        <v>1408354.7100000118</v>
      </c>
      <c r="R2310">
        <v>1</v>
      </c>
      <c r="S2310">
        <f>VLOOKUP($F2310,'(참고)타워 스텟 가치'!$B$7:$L$11,S$2,0)+(VLOOKUP($F2310,'(참고)타워 스텟 가치'!$B$7:$L$11,S$2,0)*$E2310)</f>
        <v>464.50000000000387</v>
      </c>
      <c r="T2310">
        <f>VLOOKUP($F2310,'(참고)타워 스텟 가치'!$B$7:$L$11,T$2,0)+(VLOOKUP($F2310,'(참고)타워 스텟 가치'!$B$7:$L$11,T$2,0)*$E2310)</f>
        <v>836.10000000000696</v>
      </c>
      <c r="U2310">
        <f>VLOOKUP($F2310,'(참고)타워 스텟 가치'!$B$7:$L$11,U$2,0)+(VLOOKUP($F2310,'(참고)타워 스텟 가치'!$B$7:$L$11,U$2,0)*$E2310)</f>
        <v>929000.00000000768</v>
      </c>
      <c r="V2310">
        <f>VLOOKUP($F2310,'(참고)타워 스텟 가치'!$B$7:$L$11,V$2,0)+(VLOOKUP($F2310,'(참고)타워 스텟 가치'!$B$7:$L$11,V$2,0)*$E2310)</f>
        <v>5574.0000000000464</v>
      </c>
      <c r="W2310">
        <f>VLOOKUP($F2310,'(참고)타워 스텟 가치'!$B$7:$L$11,W$2,0)+(VLOOKUP($F2310,'(참고)타워 스텟 가치'!$B$7:$L$11,W$2,0)*$E2310)</f>
        <v>92.900000000000773</v>
      </c>
      <c r="X2310">
        <f>VLOOKUP($F2310,'(참고)타워 스텟 가치'!$B$7:$L$11,X$2,0)+(VLOOKUP($F2310,'(참고)타워 스텟 가치'!$B$7:$L$11,X$2,0)*$E2310)</f>
        <v>55.740000000000457</v>
      </c>
      <c r="Y2310">
        <f>VLOOKUP($F2310,'(참고)타워 스텟 가치'!$B$7:$L$11,Y$2,0)+(VLOOKUP($F2310,'(참고)타워 스텟 가치'!$B$7:$L$11,Y$2,0)*$E2310)</f>
        <v>0</v>
      </c>
      <c r="Z2310">
        <f>VLOOKUP($F2310,'(참고)타워 스텟 가치'!$B$7:$L$11,Z$2,0)+(VLOOKUP($F2310,'(참고)타워 스텟 가치'!$B$7:$L$11,Z$2,0)*$E2310)</f>
        <v>0</v>
      </c>
      <c r="AA2310">
        <f>VLOOKUP($F2310,'(참고)타워 스텟 가치'!$B$7:$L$11,AA$2,0)+(VLOOKUP($F2310,'(참고)타워 스텟 가치'!$B$7:$L$11,AA$2,0)*$E2310)</f>
        <v>130.06000000000105</v>
      </c>
      <c r="AB2310">
        <f>SUM('스테이지별 몬스터 스텟'!S2310*'(참고)타워 스텟 가치'!$Q$17,'스테이지별 몬스터 스텟'!T2310*'(참고)타워 스텟 가치'!$R$17,'스테이지별 몬스터 스텟'!U2310*'(참고)타워 스텟 가치'!$S$17,'스테이지별 몬스터 스텟'!V2310*'(참고)타워 스텟 가치'!$T$17,'스테이지별 몬스터 스텟'!W2310*'(참고)타워 스텟 가치'!$U$17,'스테이지별 몬스터 스텟'!X2310*'(참고)타워 스텟 가치'!$V$17,'스테이지별 몬스터 스텟'!Y2310*'(참고)타워 스텟 가치'!$W$17,'스테이지별 몬스터 스텟'!Z2310*'(참고)타워 스텟 가치'!$X$17,'스테이지별 몬스터 스텟'!AA2310*'(참고)타워 스텟 가치'!$Y$17)</f>
        <v>1407332.8100000117</v>
      </c>
      <c r="AC2310">
        <v>2</v>
      </c>
      <c r="AD2310">
        <f>VLOOKUP($F2310,'(참고)타워 스텟 가치'!$B$12:$L$16,AD$2,0)+(VLOOKUP($F2310,'(참고)타워 스텟 가치'!$B$12:$L$16,AD$2,0)*$E2310)</f>
        <v>464.50000000000387</v>
      </c>
      <c r="AE2310">
        <f>VLOOKUP($F2310,'(참고)타워 스텟 가치'!$B$12:$L$16,AE$2,0)+(VLOOKUP($F2310,'(참고)타워 스텟 가치'!$B$12:$L$16,AE$2,0)*$E2310)</f>
        <v>557.40000000000464</v>
      </c>
      <c r="AF2310">
        <f>VLOOKUP($F2310,'(참고)타워 스텟 가치'!$B$12:$L$16,AF$2,0)+(VLOOKUP($F2310,'(참고)타워 스텟 가치'!$B$12:$L$16,AF$2,0)*$E2310)</f>
        <v>929000.00000000768</v>
      </c>
      <c r="AG2310">
        <f>VLOOKUP($F2310,'(참고)타워 스텟 가치'!$B$12:$L$16,AG$2,0)+(VLOOKUP($F2310,'(참고)타워 스텟 가치'!$B$12:$L$16,AG$2,0)*$E2310)</f>
        <v>2787.0000000000232</v>
      </c>
      <c r="AH2310">
        <f>VLOOKUP($F2310,'(참고)타워 스텟 가치'!$B$12:$L$16,AH$2,0)+(VLOOKUP($F2310,'(참고)타워 스텟 가치'!$B$12:$L$16,AH$2,0)*$E2310)</f>
        <v>92.900000000000773</v>
      </c>
      <c r="AI2310">
        <f>VLOOKUP($F2310,'(참고)타워 스텟 가치'!$B$12:$L$16,AI$2,0)+(VLOOKUP($F2310,'(참고)타워 스텟 가치'!$B$12:$L$16,AI$2,0)*$E2310)</f>
        <v>55.740000000000457</v>
      </c>
      <c r="AJ2310">
        <f>VLOOKUP($F2310,'(참고)타워 스텟 가치'!$B$12:$L$16,AJ$2,0)+(VLOOKUP($F2310,'(참고)타워 스텟 가치'!$B$12:$L$16,AJ$2,0)*$E2310)</f>
        <v>0</v>
      </c>
      <c r="AK2310">
        <f>VLOOKUP($F2310,'(참고)타워 스텟 가치'!$B$12:$L$16,AK$2,0)+(VLOOKUP($F2310,'(참고)타워 스텟 가치'!$B$12:$L$16,AK$2,0)*$E2310)</f>
        <v>0</v>
      </c>
      <c r="AL2310">
        <f>VLOOKUP($F2310,'(참고)타워 스텟 가치'!$B$12:$L$16,AL$2,0)+(VLOOKUP($F2310,'(참고)타워 스텟 가치'!$B$12:$L$16,AL$2,0)*$E2310)</f>
        <v>260.12000000000211</v>
      </c>
      <c r="AM2310">
        <f>SUM('스테이지별 몬스터 스텟'!AD2310*'(참고)타워 스텟 가치'!$Q$17,'스테이지별 몬스터 스텟'!AE2310*'(참고)타워 스텟 가치'!$R$17,'스테이지별 몬스터 스텟'!AF2310*'(참고)타워 스텟 가치'!$S$17,'스테이지별 몬스터 스텟'!AG2310*'(참고)타워 스텟 가치'!$T$17,'스테이지별 몬스터 스텟'!AH2310*'(참고)타워 스텟 가치'!$U$17,'스테이지별 몬스터 스텟'!AI2310*'(참고)타워 스텟 가치'!$V$17,'스테이지별 몬스터 스텟'!AJ2310*'(참고)타워 스텟 가치'!$W$17,'스테이지별 몬스터 스텟'!AK2310*'(참고)타워 스텟 가치'!$X$17,'스테이지별 몬스터 스텟'!AL2310*'(참고)타워 스텟 가치'!$Y$17)</f>
        <v>1401600.8800000118</v>
      </c>
      <c r="AN2310">
        <v>3</v>
      </c>
    </row>
    <row r="2311" spans="3:40" x14ac:dyDescent="0.3">
      <c r="C2311">
        <v>2</v>
      </c>
      <c r="D2311">
        <f t="shared" si="107"/>
        <v>462</v>
      </c>
      <c r="E2311" s="52">
        <f>VLOOKUP(D2311,'스테이지별 난이도 설정'!B:C,2,0)</f>
        <v>184.80000000000155</v>
      </c>
      <c r="F2311" t="str">
        <f t="shared" si="108"/>
        <v>레어</v>
      </c>
      <c r="G2311">
        <f t="shared" si="109"/>
        <v>6</v>
      </c>
      <c r="H2311">
        <f>VLOOKUP($F2311,'(참고)타워 스텟 가치'!$B$2:$L$6,H$2,0)+(VLOOKUP($F2311,'(참고)타워 스텟 가치'!$B$2:$L$6,H$2,0)*$E2311)</f>
        <v>2090.2500000000173</v>
      </c>
      <c r="I2311">
        <f>VLOOKUP($F2311,'(참고)타워 스텟 가치'!$B$2:$L$6,I$2,0)+(VLOOKUP($F2311,'(참고)타워 스텟 가치'!$B$2:$L$6,I$2,0)*$E2311)</f>
        <v>418.05000000000348</v>
      </c>
      <c r="J2311">
        <f>VLOOKUP($F2311,'(참고)타워 스텟 가치'!$B$2:$L$6,J$2,0)+(VLOOKUP($F2311,'(참고)타워 스텟 가치'!$B$2:$L$6,J$2,0)*$E2311)</f>
        <v>929000.00000000768</v>
      </c>
      <c r="K2311">
        <f>VLOOKUP($F2311,'(참고)타워 스텟 가치'!$B$2:$L$6,K$2,0)+(VLOOKUP($F2311,'(참고)타워 스텟 가치'!$B$2:$L$6,K$2,0)*$E2311)</f>
        <v>8361.0000000000691</v>
      </c>
      <c r="L2311">
        <f>VLOOKUP($F2311,'(참고)타워 스텟 가치'!$B$2:$L$6,L$2,0)+(VLOOKUP($F2311,'(참고)타워 스텟 가치'!$B$2:$L$6,L$2,0)*$E2311)</f>
        <v>139.35000000000116</v>
      </c>
      <c r="M2311">
        <f>VLOOKUP($F2311,'(참고)타워 스텟 가치'!$B$2:$L$6,M$2,0)+(VLOOKUP($F2311,'(참고)타워 스텟 가치'!$B$2:$L$6,M$2,0)*$E2311)</f>
        <v>55.740000000000457</v>
      </c>
      <c r="N2311">
        <f>VLOOKUP($F2311,'(참고)타워 스텟 가치'!$B$2:$L$6,N$2,0)+(VLOOKUP($F2311,'(참고)타워 스텟 가치'!$B$2:$L$6,N$2,0)*$E2311)</f>
        <v>0</v>
      </c>
      <c r="O2311">
        <f>VLOOKUP($F2311,'(참고)타워 스텟 가치'!$B$2:$L$6,O$2,0)+(VLOOKUP($F2311,'(참고)타워 스텟 가치'!$B$2:$L$6,O$2,0)*$E2311)</f>
        <v>0</v>
      </c>
      <c r="P2311">
        <f>VLOOKUP($F2311,'(참고)타워 스텟 가치'!$B$2:$L$6,P$2,0)+(VLOOKUP($F2311,'(참고)타워 스텟 가치'!$B$2:$L$6,P$2,0)*$E2311)</f>
        <v>130.06000000000105</v>
      </c>
      <c r="Q2311">
        <f>SUM('스테이지별 몬스터 스텟'!H2311*'(참고)타워 스텟 가치'!$Q$17,'스테이지별 몬스터 스텟'!I2311*'(참고)타워 스텟 가치'!$R$17,'스테이지별 몬스터 스텟'!J2311*'(참고)타워 스텟 가치'!$S$17,'스테이지별 몬스터 스텟'!K2311*'(참고)타워 스텟 가치'!$T$17,'스테이지별 몬스터 스텟'!L2311*'(참고)타워 스텟 가치'!$U$17,'스테이지별 몬스터 스텟'!M2311*'(참고)타워 스텟 가치'!$V$17,'스테이지별 몬스터 스텟'!N2311*'(참고)타워 스텟 가치'!$W$17,'스테이지별 몬스터 스텟'!O2311*'(참고)타워 스텟 가치'!$X$17,'스테이지별 몬스터 스텟'!P2311*'(참고)타워 스텟 가치'!$Y$17)</f>
        <v>1415624.1350000119</v>
      </c>
      <c r="R2311">
        <v>1</v>
      </c>
      <c r="S2311">
        <f>VLOOKUP($F2311,'(참고)타워 스텟 가치'!$B$7:$L$11,S$2,0)+(VLOOKUP($F2311,'(참고)타워 스텟 가치'!$B$7:$L$11,S$2,0)*$E2311)</f>
        <v>696.7500000000058</v>
      </c>
      <c r="T2311">
        <f>VLOOKUP($F2311,'(참고)타워 스텟 가치'!$B$7:$L$11,T$2,0)+(VLOOKUP($F2311,'(참고)타워 스텟 가치'!$B$7:$L$11,T$2,0)*$E2311)</f>
        <v>1254.1500000000106</v>
      </c>
      <c r="U2311">
        <f>VLOOKUP($F2311,'(참고)타워 스텟 가치'!$B$7:$L$11,U$2,0)+(VLOOKUP($F2311,'(참고)타워 스텟 가치'!$B$7:$L$11,U$2,0)*$E2311)</f>
        <v>929000.00000000768</v>
      </c>
      <c r="V2311">
        <f>VLOOKUP($F2311,'(참고)타워 스텟 가치'!$B$7:$L$11,V$2,0)+(VLOOKUP($F2311,'(참고)타워 스텟 가치'!$B$7:$L$11,V$2,0)*$E2311)</f>
        <v>8361.0000000000691</v>
      </c>
      <c r="W2311">
        <f>VLOOKUP($F2311,'(참고)타워 스텟 가치'!$B$7:$L$11,W$2,0)+(VLOOKUP($F2311,'(참고)타워 스텟 가치'!$B$7:$L$11,W$2,0)*$E2311)</f>
        <v>139.35000000000116</v>
      </c>
      <c r="X2311">
        <f>VLOOKUP($F2311,'(참고)타워 스텟 가치'!$B$7:$L$11,X$2,0)+(VLOOKUP($F2311,'(참고)타워 스텟 가치'!$B$7:$L$11,X$2,0)*$E2311)</f>
        <v>55.740000000000457</v>
      </c>
      <c r="Y2311">
        <f>VLOOKUP($F2311,'(참고)타워 스텟 가치'!$B$7:$L$11,Y$2,0)+(VLOOKUP($F2311,'(참고)타워 스텟 가치'!$B$7:$L$11,Y$2,0)*$E2311)</f>
        <v>0</v>
      </c>
      <c r="Z2311">
        <f>VLOOKUP($F2311,'(참고)타워 스텟 가치'!$B$7:$L$11,Z$2,0)+(VLOOKUP($F2311,'(참고)타워 스텟 가치'!$B$7:$L$11,Z$2,0)*$E2311)</f>
        <v>0</v>
      </c>
      <c r="AA2311">
        <f>VLOOKUP($F2311,'(참고)타워 스텟 가치'!$B$7:$L$11,AA$2,0)+(VLOOKUP($F2311,'(참고)타워 스텟 가치'!$B$7:$L$11,AA$2,0)*$E2311)</f>
        <v>130.06000000000105</v>
      </c>
      <c r="AB2311">
        <f>SUM('스테이지별 몬스터 스텟'!S2311*'(참고)타워 스텟 가치'!$Q$17,'스테이지별 몬스터 스텟'!T2311*'(참고)타워 스텟 가치'!$R$17,'스테이지별 몬스터 스텟'!U2311*'(참고)타워 스텟 가치'!$S$17,'스테이지별 몬스터 스텟'!V2311*'(참고)타워 스텟 가치'!$T$17,'스테이지별 몬스터 스텟'!W2311*'(참고)타워 스텟 가치'!$U$17,'스테이지별 몬스터 스텟'!X2311*'(참고)타워 스텟 가치'!$V$17,'스테이지별 몬스터 스텟'!Y2311*'(참고)타워 스텟 가치'!$W$17,'스테이지별 몬스터 스텟'!Z2311*'(참고)타워 스텟 가치'!$X$17,'스테이지별 몬스터 스텟'!AA2311*'(참고)타워 스텟 가치'!$Y$17)</f>
        <v>1414091.285000012</v>
      </c>
      <c r="AC2311">
        <v>2</v>
      </c>
      <c r="AD2311">
        <f>VLOOKUP($F2311,'(참고)타워 스텟 가치'!$B$12:$L$16,AD$2,0)+(VLOOKUP($F2311,'(참고)타워 스텟 가치'!$B$12:$L$16,AD$2,0)*$E2311)</f>
        <v>696.7500000000058</v>
      </c>
      <c r="AE2311">
        <f>VLOOKUP($F2311,'(참고)타워 스텟 가치'!$B$12:$L$16,AE$2,0)+(VLOOKUP($F2311,'(참고)타워 스텟 가치'!$B$12:$L$16,AE$2,0)*$E2311)</f>
        <v>836.10000000000696</v>
      </c>
      <c r="AF2311">
        <f>VLOOKUP($F2311,'(참고)타워 스텟 가치'!$B$12:$L$16,AF$2,0)+(VLOOKUP($F2311,'(참고)타워 스텟 가치'!$B$12:$L$16,AF$2,0)*$E2311)</f>
        <v>929000.00000000768</v>
      </c>
      <c r="AG2311">
        <f>VLOOKUP($F2311,'(참고)타워 스텟 가치'!$B$12:$L$16,AG$2,0)+(VLOOKUP($F2311,'(참고)타워 스텟 가치'!$B$12:$L$16,AG$2,0)*$E2311)</f>
        <v>4180.5000000000346</v>
      </c>
      <c r="AH2311">
        <f>VLOOKUP($F2311,'(참고)타워 스텟 가치'!$B$12:$L$16,AH$2,0)+(VLOOKUP($F2311,'(참고)타워 스텟 가치'!$B$12:$L$16,AH$2,0)*$E2311)</f>
        <v>139.35000000000116</v>
      </c>
      <c r="AI2311">
        <f>VLOOKUP($F2311,'(참고)타워 스텟 가치'!$B$12:$L$16,AI$2,0)+(VLOOKUP($F2311,'(참고)타워 스텟 가치'!$B$12:$L$16,AI$2,0)*$E2311)</f>
        <v>55.740000000000457</v>
      </c>
      <c r="AJ2311">
        <f>VLOOKUP($F2311,'(참고)타워 스텟 가치'!$B$12:$L$16,AJ$2,0)+(VLOOKUP($F2311,'(참고)타워 스텟 가치'!$B$12:$L$16,AJ$2,0)*$E2311)</f>
        <v>0</v>
      </c>
      <c r="AK2311">
        <f>VLOOKUP($F2311,'(참고)타워 스텟 가치'!$B$12:$L$16,AK$2,0)+(VLOOKUP($F2311,'(참고)타워 스텟 가치'!$B$12:$L$16,AK$2,0)*$E2311)</f>
        <v>0</v>
      </c>
      <c r="AL2311">
        <f>VLOOKUP($F2311,'(참고)타워 스텟 가치'!$B$12:$L$16,AL$2,0)+(VLOOKUP($F2311,'(참고)타워 스텟 가치'!$B$12:$L$16,AL$2,0)*$E2311)</f>
        <v>260.12000000000211</v>
      </c>
      <c r="AM2311">
        <f>SUM('스테이지별 몬스터 스텟'!AD2311*'(참고)타워 스텟 가치'!$Q$17,'스테이지별 몬스터 스텟'!AE2311*'(참고)타워 스텟 가치'!$R$17,'스테이지별 몬스터 스텟'!AF2311*'(참고)타워 스텟 가치'!$S$17,'스테이지별 몬스터 스텟'!AG2311*'(참고)타워 스텟 가치'!$T$17,'스테이지별 몬스터 스텟'!AH2311*'(참고)타워 스텟 가치'!$U$17,'스테이지별 몬스터 스텟'!AI2311*'(참고)타워 스텟 가치'!$V$17,'스테이지별 몬스터 스텟'!AJ2311*'(참고)타워 스텟 가치'!$W$17,'스테이지별 몬스터 스텟'!AK2311*'(참고)타워 스텟 가치'!$X$17,'스테이지별 몬스터 스텟'!AL2311*'(참고)타워 스텟 가치'!$Y$17)</f>
        <v>1405363.3300000115</v>
      </c>
      <c r="AN2311">
        <v>3</v>
      </c>
    </row>
    <row r="2312" spans="3:40" x14ac:dyDescent="0.3">
      <c r="C2312">
        <v>3</v>
      </c>
      <c r="D2312">
        <f t="shared" si="107"/>
        <v>462</v>
      </c>
      <c r="E2312" s="52">
        <f>VLOOKUP(D2312,'스테이지별 난이도 설정'!B:C,2,0)</f>
        <v>184.80000000000155</v>
      </c>
      <c r="F2312" t="str">
        <f t="shared" si="108"/>
        <v>에픽</v>
      </c>
      <c r="G2312">
        <f t="shared" si="109"/>
        <v>6</v>
      </c>
      <c r="H2312">
        <f>VLOOKUP($F2312,'(참고)타워 스텟 가치'!$B$2:$L$6,H$2,0)+(VLOOKUP($F2312,'(참고)타워 스텟 가치'!$B$2:$L$6,H$2,0)*$E2312)</f>
        <v>3135.3750000000259</v>
      </c>
      <c r="I2312">
        <f>VLOOKUP($F2312,'(참고)타워 스텟 가치'!$B$2:$L$6,I$2,0)+(VLOOKUP($F2312,'(참고)타워 스텟 가치'!$B$2:$L$6,I$2,0)*$E2312)</f>
        <v>627.07500000000528</v>
      </c>
      <c r="J2312">
        <f>VLOOKUP($F2312,'(참고)타워 스텟 가치'!$B$2:$L$6,J$2,0)+(VLOOKUP($F2312,'(참고)타워 스텟 가치'!$B$2:$L$6,J$2,0)*$E2312)</f>
        <v>929000.00000000768</v>
      </c>
      <c r="K2312">
        <f>VLOOKUP($F2312,'(참고)타워 스텟 가치'!$B$2:$L$6,K$2,0)+(VLOOKUP($F2312,'(참고)타워 스텟 가치'!$B$2:$L$6,K$2,0)*$E2312)</f>
        <v>12541.500000000104</v>
      </c>
      <c r="L2312">
        <f>VLOOKUP($F2312,'(참고)타워 스텟 가치'!$B$2:$L$6,L$2,0)+(VLOOKUP($F2312,'(참고)타워 스텟 가치'!$B$2:$L$6,L$2,0)*$E2312)</f>
        <v>209.02500000000174</v>
      </c>
      <c r="M2312">
        <f>VLOOKUP($F2312,'(참고)타워 스텟 가치'!$B$2:$L$6,M$2,0)+(VLOOKUP($F2312,'(참고)타워 스텟 가치'!$B$2:$L$6,M$2,0)*$E2312)</f>
        <v>55.740000000000457</v>
      </c>
      <c r="N2312">
        <f>VLOOKUP($F2312,'(참고)타워 스텟 가치'!$B$2:$L$6,N$2,0)+(VLOOKUP($F2312,'(참고)타워 스텟 가치'!$B$2:$L$6,N$2,0)*$E2312)</f>
        <v>0</v>
      </c>
      <c r="O2312">
        <f>VLOOKUP($F2312,'(참고)타워 스텟 가치'!$B$2:$L$6,O$2,0)+(VLOOKUP($F2312,'(참고)타워 스텟 가치'!$B$2:$L$6,O$2,0)*$E2312)</f>
        <v>0</v>
      </c>
      <c r="P2312">
        <f>VLOOKUP($F2312,'(참고)타워 스텟 가치'!$B$2:$L$6,P$2,0)+(VLOOKUP($F2312,'(참고)타워 스텟 가치'!$B$2:$L$6,P$2,0)*$E2312)</f>
        <v>130.06000000000105</v>
      </c>
      <c r="Q2312">
        <f>SUM('스테이지별 몬스터 스텟'!H2312*'(참고)타워 스텟 가치'!$Q$17,'스테이지별 몬스터 스텟'!I2312*'(참고)타워 스텟 가치'!$R$17,'스테이지별 몬스터 스텟'!J2312*'(참고)타워 스텟 가치'!$S$17,'스테이지별 몬스터 스텟'!K2312*'(참고)타워 스텟 가치'!$T$17,'스테이지별 몬스터 스텟'!L2312*'(참고)타워 스텟 가치'!$U$17,'스테이지별 몬스터 스텟'!M2312*'(참고)타워 스텟 가치'!$V$17,'스테이지별 몬스터 스텟'!N2312*'(참고)타워 스텟 가치'!$W$17,'스테이지별 몬스터 스텟'!O2312*'(참고)타워 스텟 가치'!$X$17,'스테이지별 몬스터 스텟'!P2312*'(참고)타워 스텟 가치'!$Y$17)</f>
        <v>1426528.2725000121</v>
      </c>
      <c r="R2312">
        <v>1</v>
      </c>
      <c r="S2312">
        <f>VLOOKUP($F2312,'(참고)타워 스텟 가치'!$B$7:$L$11,S$2,0)+(VLOOKUP($F2312,'(참고)타워 스텟 가치'!$B$7:$L$11,S$2,0)*$E2312)</f>
        <v>1045.1250000000086</v>
      </c>
      <c r="T2312">
        <f>VLOOKUP($F2312,'(참고)타워 스텟 가치'!$B$7:$L$11,T$2,0)+(VLOOKUP($F2312,'(참고)타워 스텟 가치'!$B$7:$L$11,T$2,0)*$E2312)</f>
        <v>1881.2250000000156</v>
      </c>
      <c r="U2312">
        <f>VLOOKUP($F2312,'(참고)타워 스텟 가치'!$B$7:$L$11,U$2,0)+(VLOOKUP($F2312,'(참고)타워 스텟 가치'!$B$7:$L$11,U$2,0)*$E2312)</f>
        <v>929000.00000000768</v>
      </c>
      <c r="V2312">
        <f>VLOOKUP($F2312,'(참고)타워 스텟 가치'!$B$7:$L$11,V$2,0)+(VLOOKUP($F2312,'(참고)타워 스텟 가치'!$B$7:$L$11,V$2,0)*$E2312)</f>
        <v>12541.500000000104</v>
      </c>
      <c r="W2312">
        <f>VLOOKUP($F2312,'(참고)타워 스텟 가치'!$B$7:$L$11,W$2,0)+(VLOOKUP($F2312,'(참고)타워 스텟 가치'!$B$7:$L$11,W$2,0)*$E2312)</f>
        <v>209.02500000000174</v>
      </c>
      <c r="X2312">
        <f>VLOOKUP($F2312,'(참고)타워 스텟 가치'!$B$7:$L$11,X$2,0)+(VLOOKUP($F2312,'(참고)타워 스텟 가치'!$B$7:$L$11,X$2,0)*$E2312)</f>
        <v>55.740000000000457</v>
      </c>
      <c r="Y2312">
        <f>VLOOKUP($F2312,'(참고)타워 스텟 가치'!$B$7:$L$11,Y$2,0)+(VLOOKUP($F2312,'(참고)타워 스텟 가치'!$B$7:$L$11,Y$2,0)*$E2312)</f>
        <v>0</v>
      </c>
      <c r="Z2312">
        <f>VLOOKUP($F2312,'(참고)타워 스텟 가치'!$B$7:$L$11,Z$2,0)+(VLOOKUP($F2312,'(참고)타워 스텟 가치'!$B$7:$L$11,Z$2,0)*$E2312)</f>
        <v>0</v>
      </c>
      <c r="AA2312">
        <f>VLOOKUP($F2312,'(참고)타워 스텟 가치'!$B$7:$L$11,AA$2,0)+(VLOOKUP($F2312,'(참고)타워 스텟 가치'!$B$7:$L$11,AA$2,0)*$E2312)</f>
        <v>130.06000000000105</v>
      </c>
      <c r="AB2312">
        <f>SUM('스테이지별 몬스터 스텟'!S2312*'(참고)타워 스텟 가치'!$Q$17,'스테이지별 몬스터 스텟'!T2312*'(참고)타워 스텟 가치'!$R$17,'스테이지별 몬스터 스텟'!U2312*'(참고)타워 스텟 가치'!$S$17,'스테이지별 몬스터 스텟'!V2312*'(참고)타워 스텟 가치'!$T$17,'스테이지별 몬스터 스텟'!W2312*'(참고)타워 스텟 가치'!$U$17,'스테이지별 몬스터 스텟'!X2312*'(참고)타워 스텟 가치'!$V$17,'스테이지별 몬스터 스텟'!Y2312*'(참고)타워 스텟 가치'!$W$17,'스테이지별 몬스터 스텟'!Z2312*'(참고)타워 스텟 가치'!$X$17,'스테이지별 몬스터 스텟'!AA2312*'(참고)타워 스텟 가치'!$Y$17)</f>
        <v>1424228.9975000122</v>
      </c>
      <c r="AC2312">
        <v>2</v>
      </c>
      <c r="AD2312">
        <f>VLOOKUP($F2312,'(참고)타워 스텟 가치'!$B$12:$L$16,AD$2,0)+(VLOOKUP($F2312,'(참고)타워 스텟 가치'!$B$12:$L$16,AD$2,0)*$E2312)</f>
        <v>1045.1250000000086</v>
      </c>
      <c r="AE2312">
        <f>VLOOKUP($F2312,'(참고)타워 스텟 가치'!$B$12:$L$16,AE$2,0)+(VLOOKUP($F2312,'(참고)타워 스텟 가치'!$B$12:$L$16,AE$2,0)*$E2312)</f>
        <v>1254.1500000000106</v>
      </c>
      <c r="AF2312">
        <f>VLOOKUP($F2312,'(참고)타워 스텟 가치'!$B$12:$L$16,AF$2,0)+(VLOOKUP($F2312,'(참고)타워 스텟 가치'!$B$12:$L$16,AF$2,0)*$E2312)</f>
        <v>929000.00000000768</v>
      </c>
      <c r="AG2312">
        <f>VLOOKUP($F2312,'(참고)타워 스텟 가치'!$B$12:$L$16,AG$2,0)+(VLOOKUP($F2312,'(참고)타워 스텟 가치'!$B$12:$L$16,AG$2,0)*$E2312)</f>
        <v>6270.7500000000518</v>
      </c>
      <c r="AH2312">
        <f>VLOOKUP($F2312,'(참고)타워 스텟 가치'!$B$12:$L$16,AH$2,0)+(VLOOKUP($F2312,'(참고)타워 스텟 가치'!$B$12:$L$16,AH$2,0)*$E2312)</f>
        <v>209.02500000000174</v>
      </c>
      <c r="AI2312">
        <f>VLOOKUP($F2312,'(참고)타워 스텟 가치'!$B$12:$L$16,AI$2,0)+(VLOOKUP($F2312,'(참고)타워 스텟 가치'!$B$12:$L$16,AI$2,0)*$E2312)</f>
        <v>55.740000000000457</v>
      </c>
      <c r="AJ2312">
        <f>VLOOKUP($F2312,'(참고)타워 스텟 가치'!$B$12:$L$16,AJ$2,0)+(VLOOKUP($F2312,'(참고)타워 스텟 가치'!$B$12:$L$16,AJ$2,0)*$E2312)</f>
        <v>0</v>
      </c>
      <c r="AK2312">
        <f>VLOOKUP($F2312,'(참고)타워 스텟 가치'!$B$12:$L$16,AK$2,0)+(VLOOKUP($F2312,'(참고)타워 스텟 가치'!$B$12:$L$16,AK$2,0)*$E2312)</f>
        <v>0</v>
      </c>
      <c r="AL2312">
        <f>VLOOKUP($F2312,'(참고)타워 스텟 가치'!$B$12:$L$16,AL$2,0)+(VLOOKUP($F2312,'(참고)타워 스텟 가치'!$B$12:$L$16,AL$2,0)*$E2312)</f>
        <v>260.12000000000211</v>
      </c>
      <c r="AM2312">
        <f>SUM('스테이지별 몬스터 스텟'!AD2312*'(참고)타워 스텟 가치'!$Q$17,'스테이지별 몬스터 스텟'!AE2312*'(참고)타워 스텟 가치'!$R$17,'스테이지별 몬스터 스텟'!AF2312*'(참고)타워 스텟 가치'!$S$17,'스테이지별 몬스터 스텟'!AG2312*'(참고)타워 스텟 가치'!$T$17,'스테이지별 몬스터 스텟'!AH2312*'(참고)타워 스텟 가치'!$U$17,'스테이지별 몬스터 스텟'!AI2312*'(참고)타워 스텟 가치'!$V$17,'스테이지별 몬스터 스텟'!AJ2312*'(참고)타워 스텟 가치'!$W$17,'스테이지별 몬스터 스텟'!AK2312*'(참고)타워 스텟 가치'!$X$17,'스테이지별 몬스터 스텟'!AL2312*'(참고)타워 스텟 가치'!$Y$17)</f>
        <v>1411007.0050000118</v>
      </c>
      <c r="AN2312">
        <v>3</v>
      </c>
    </row>
    <row r="2313" spans="3:40" x14ac:dyDescent="0.3">
      <c r="C2313">
        <v>4</v>
      </c>
      <c r="D2313">
        <f t="shared" si="107"/>
        <v>462</v>
      </c>
      <c r="E2313" s="52">
        <f>VLOOKUP(D2313,'스테이지별 난이도 설정'!B:C,2,0)</f>
        <v>184.80000000000155</v>
      </c>
      <c r="F2313" t="str">
        <f t="shared" si="108"/>
        <v>유니크</v>
      </c>
      <c r="G2313">
        <f t="shared" si="109"/>
        <v>6</v>
      </c>
      <c r="H2313">
        <f>VLOOKUP($F2313,'(참고)타워 스텟 가치'!$B$2:$L$6,H$2,0)+(VLOOKUP($F2313,'(참고)타워 스텟 가치'!$B$2:$L$6,H$2,0)*$E2313)</f>
        <v>4703.0625000000391</v>
      </c>
      <c r="I2313">
        <f>VLOOKUP($F2313,'(참고)타워 스텟 가치'!$B$2:$L$6,I$2,0)+(VLOOKUP($F2313,'(참고)타워 스텟 가치'!$B$2:$L$6,I$2,0)*$E2313)</f>
        <v>940.6125000000078</v>
      </c>
      <c r="J2313">
        <f>VLOOKUP($F2313,'(참고)타워 스텟 가치'!$B$2:$L$6,J$2,0)+(VLOOKUP($F2313,'(참고)타워 스텟 가치'!$B$2:$L$6,J$2,0)*$E2313)</f>
        <v>929000.00000000768</v>
      </c>
      <c r="K2313">
        <f>VLOOKUP($F2313,'(참고)타워 스텟 가치'!$B$2:$L$6,K$2,0)+(VLOOKUP($F2313,'(참고)타워 스텟 가치'!$B$2:$L$6,K$2,0)*$E2313)</f>
        <v>18812.250000000156</v>
      </c>
      <c r="L2313">
        <f>VLOOKUP($F2313,'(참고)타워 스텟 가치'!$B$2:$L$6,L$2,0)+(VLOOKUP($F2313,'(참고)타워 스텟 가치'!$B$2:$L$6,L$2,0)*$E2313)</f>
        <v>313.53750000000264</v>
      </c>
      <c r="M2313">
        <f>VLOOKUP($F2313,'(참고)타워 스텟 가치'!$B$2:$L$6,M$2,0)+(VLOOKUP($F2313,'(참고)타워 스텟 가치'!$B$2:$L$6,M$2,0)*$E2313)</f>
        <v>55.740000000000457</v>
      </c>
      <c r="N2313">
        <f>VLOOKUP($F2313,'(참고)타워 스텟 가치'!$B$2:$L$6,N$2,0)+(VLOOKUP($F2313,'(참고)타워 스텟 가치'!$B$2:$L$6,N$2,0)*$E2313)</f>
        <v>0</v>
      </c>
      <c r="O2313">
        <f>VLOOKUP($F2313,'(참고)타워 스텟 가치'!$B$2:$L$6,O$2,0)+(VLOOKUP($F2313,'(참고)타워 스텟 가치'!$B$2:$L$6,O$2,0)*$E2313)</f>
        <v>0</v>
      </c>
      <c r="P2313">
        <f>VLOOKUP($F2313,'(참고)타워 스텟 가치'!$B$2:$L$6,P$2,0)+(VLOOKUP($F2313,'(참고)타워 스텟 가치'!$B$2:$L$6,P$2,0)*$E2313)</f>
        <v>185.80000000000155</v>
      </c>
      <c r="Q2313">
        <f>SUM('스테이지별 몬스터 스텟'!H2313*'(참고)타워 스텟 가치'!$Q$17,'스테이지별 몬스터 스텟'!I2313*'(참고)타워 스텟 가치'!$R$17,'스테이지별 몬스터 스텟'!J2313*'(참고)타워 스텟 가치'!$S$17,'스테이지별 몬스터 스텟'!K2313*'(참고)타워 스텟 가치'!$T$17,'스테이지별 몬스터 스텟'!L2313*'(참고)타워 스텟 가치'!$U$17,'스테이지별 몬스터 스텟'!M2313*'(참고)타워 스텟 가치'!$V$17,'스테이지별 몬스터 스텟'!N2313*'(참고)타워 스텟 가치'!$W$17,'스테이지별 몬스터 스텟'!O2313*'(참고)타워 스텟 가치'!$X$17,'스테이지별 몬스터 스텟'!P2313*'(참고)타워 스텟 가치'!$Y$17)</f>
        <v>1442995.9587500121</v>
      </c>
      <c r="R2313">
        <v>1</v>
      </c>
      <c r="S2313">
        <f>VLOOKUP($F2313,'(참고)타워 스텟 가치'!$B$7:$L$11,S$2,0)+(VLOOKUP($F2313,'(참고)타워 스텟 가치'!$B$7:$L$11,S$2,0)*$E2313)</f>
        <v>1567.687500000013</v>
      </c>
      <c r="T2313">
        <f>VLOOKUP($F2313,'(참고)타워 스텟 가치'!$B$7:$L$11,T$2,0)+(VLOOKUP($F2313,'(참고)타워 스텟 가치'!$B$7:$L$11,T$2,0)*$E2313)</f>
        <v>2821.8375000000233</v>
      </c>
      <c r="U2313">
        <f>VLOOKUP($F2313,'(참고)타워 스텟 가치'!$B$7:$L$11,U$2,0)+(VLOOKUP($F2313,'(참고)타워 스텟 가치'!$B$7:$L$11,U$2,0)*$E2313)</f>
        <v>929000.00000000768</v>
      </c>
      <c r="V2313">
        <f>VLOOKUP($F2313,'(참고)타워 스텟 가치'!$B$7:$L$11,V$2,0)+(VLOOKUP($F2313,'(참고)타워 스텟 가치'!$B$7:$L$11,V$2,0)*$E2313)</f>
        <v>18812.250000000156</v>
      </c>
      <c r="W2313">
        <f>VLOOKUP($F2313,'(참고)타워 스텟 가치'!$B$7:$L$11,W$2,0)+(VLOOKUP($F2313,'(참고)타워 스텟 가치'!$B$7:$L$11,W$2,0)*$E2313)</f>
        <v>313.53750000000264</v>
      </c>
      <c r="X2313">
        <f>VLOOKUP($F2313,'(참고)타워 스텟 가치'!$B$7:$L$11,X$2,0)+(VLOOKUP($F2313,'(참고)타워 스텟 가치'!$B$7:$L$11,X$2,0)*$E2313)</f>
        <v>55.740000000000457</v>
      </c>
      <c r="Y2313">
        <f>VLOOKUP($F2313,'(참고)타워 스텟 가치'!$B$7:$L$11,Y$2,0)+(VLOOKUP($F2313,'(참고)타워 스텟 가치'!$B$7:$L$11,Y$2,0)*$E2313)</f>
        <v>0</v>
      </c>
      <c r="Z2313">
        <f>VLOOKUP($F2313,'(참고)타워 스텟 가치'!$B$7:$L$11,Z$2,0)+(VLOOKUP($F2313,'(참고)타워 스텟 가치'!$B$7:$L$11,Z$2,0)*$E2313)</f>
        <v>0</v>
      </c>
      <c r="AA2313">
        <f>VLOOKUP($F2313,'(참고)타워 스텟 가치'!$B$7:$L$11,AA$2,0)+(VLOOKUP($F2313,'(참고)타워 스텟 가치'!$B$7:$L$11,AA$2,0)*$E2313)</f>
        <v>185.80000000000155</v>
      </c>
      <c r="AB2313">
        <f>SUM('스테이지별 몬스터 스텟'!S2313*'(참고)타워 스텟 가치'!$Q$17,'스테이지별 몬스터 스텟'!T2313*'(참고)타워 스텟 가치'!$R$17,'스테이지별 몬스터 스텟'!U2313*'(참고)타워 스텟 가치'!$S$17,'스테이지별 몬스터 스텟'!V2313*'(참고)타워 스텟 가치'!$T$17,'스테이지별 몬스터 스텟'!W2313*'(참고)타워 스텟 가치'!$U$17,'스테이지별 몬스터 스텟'!X2313*'(참고)타워 스텟 가치'!$V$17,'스테이지별 몬스터 스텟'!Y2313*'(참고)타워 스텟 가치'!$W$17,'스테이지별 몬스터 스텟'!Z2313*'(참고)타워 스텟 가치'!$X$17,'스테이지별 몬스터 스텟'!AA2313*'(참고)타워 스텟 가치'!$Y$17)</f>
        <v>1439547.046250012</v>
      </c>
      <c r="AC2313">
        <v>2</v>
      </c>
      <c r="AD2313">
        <f>VLOOKUP($F2313,'(참고)타워 스텟 가치'!$B$12:$L$16,AD$2,0)+(VLOOKUP($F2313,'(참고)타워 스텟 가치'!$B$12:$L$16,AD$2,0)*$E2313)</f>
        <v>1567.687500000013</v>
      </c>
      <c r="AE2313">
        <f>VLOOKUP($F2313,'(참고)타워 스텟 가치'!$B$12:$L$16,AE$2,0)+(VLOOKUP($F2313,'(참고)타워 스텟 가치'!$B$12:$L$16,AE$2,0)*$E2313)</f>
        <v>1881.2250000000156</v>
      </c>
      <c r="AF2313">
        <f>VLOOKUP($F2313,'(참고)타워 스텟 가치'!$B$12:$L$16,AF$2,0)+(VLOOKUP($F2313,'(참고)타워 스텟 가치'!$B$12:$L$16,AF$2,0)*$E2313)</f>
        <v>929000.00000000768</v>
      </c>
      <c r="AG2313">
        <f>VLOOKUP($F2313,'(참고)타워 스텟 가치'!$B$12:$L$16,AG$2,0)+(VLOOKUP($F2313,'(참고)타워 스텟 가치'!$B$12:$L$16,AG$2,0)*$E2313)</f>
        <v>9406.1250000000782</v>
      </c>
      <c r="AH2313">
        <f>VLOOKUP($F2313,'(참고)타워 스텟 가치'!$B$12:$L$16,AH$2,0)+(VLOOKUP($F2313,'(참고)타워 스텟 가치'!$B$12:$L$16,AH$2,0)*$E2313)</f>
        <v>313.53750000000264</v>
      </c>
      <c r="AI2313">
        <f>VLOOKUP($F2313,'(참고)타워 스텟 가치'!$B$12:$L$16,AI$2,0)+(VLOOKUP($F2313,'(참고)타워 스텟 가치'!$B$12:$L$16,AI$2,0)*$E2313)</f>
        <v>55.740000000000457</v>
      </c>
      <c r="AJ2313">
        <f>VLOOKUP($F2313,'(참고)타워 스텟 가치'!$B$12:$L$16,AJ$2,0)+(VLOOKUP($F2313,'(참고)타워 스텟 가치'!$B$12:$L$16,AJ$2,0)*$E2313)</f>
        <v>0</v>
      </c>
      <c r="AK2313">
        <f>VLOOKUP($F2313,'(참고)타워 스텟 가치'!$B$12:$L$16,AK$2,0)+(VLOOKUP($F2313,'(참고)타워 스텟 가치'!$B$12:$L$16,AK$2,0)*$E2313)</f>
        <v>0</v>
      </c>
      <c r="AL2313">
        <f>VLOOKUP($F2313,'(참고)타워 스텟 가치'!$B$12:$L$16,AL$2,0)+(VLOOKUP($F2313,'(참고)타워 스텟 가치'!$B$12:$L$16,AL$2,0)*$E2313)</f>
        <v>371.60000000000309</v>
      </c>
      <c r="AM2313">
        <f>SUM('스테이지별 몬스터 스텟'!AD2313*'(참고)타워 스텟 가치'!$Q$17,'스테이지별 몬스터 스텟'!AE2313*'(참고)타워 스텟 가치'!$R$17,'스테이지별 몬스터 스텟'!AF2313*'(참고)타워 스텟 가치'!$S$17,'스테이지별 몬스터 스텟'!AG2313*'(참고)타워 스텟 가치'!$T$17,'스테이지별 몬스터 스텟'!AH2313*'(참고)타워 스텟 가치'!$U$17,'스테이지별 몬스터 스텟'!AI2313*'(참고)타워 스텟 가치'!$V$17,'스테이지별 몬스터 스텟'!AJ2313*'(참고)타워 스텟 가치'!$W$17,'스테이지별 몬스터 스텟'!AK2313*'(참고)타워 스텟 가치'!$X$17,'스테이지별 몬스터 스텟'!AL2313*'(참고)타워 스텟 가치'!$Y$17)</f>
        <v>1419695.4775000119</v>
      </c>
      <c r="AN2313">
        <v>3</v>
      </c>
    </row>
    <row r="2314" spans="3:40" x14ac:dyDescent="0.3">
      <c r="C2314">
        <v>5</v>
      </c>
      <c r="D2314">
        <f t="shared" si="107"/>
        <v>462</v>
      </c>
      <c r="E2314" s="52">
        <f>VLOOKUP(D2314,'스테이지별 난이도 설정'!B:C,2,0)</f>
        <v>184.80000000000155</v>
      </c>
      <c r="F2314" t="str">
        <f t="shared" si="108"/>
        <v>스페셜</v>
      </c>
      <c r="G2314">
        <f t="shared" si="109"/>
        <v>6</v>
      </c>
      <c r="H2314">
        <f>VLOOKUP($F2314,'(참고)타워 스텟 가치'!$B$2:$L$6,H$2,0)+(VLOOKUP($F2314,'(참고)타워 스텟 가치'!$B$2:$L$6,H$2,0)*$E2314)</f>
        <v>7054.5937500000591</v>
      </c>
      <c r="I2314">
        <f>VLOOKUP($F2314,'(참고)타워 스텟 가치'!$B$2:$L$6,I$2,0)+(VLOOKUP($F2314,'(참고)타워 스텟 가치'!$B$2:$L$6,I$2,0)*$E2314)</f>
        <v>1410.9187500000116</v>
      </c>
      <c r="J2314">
        <f>VLOOKUP($F2314,'(참고)타워 스텟 가치'!$B$2:$L$6,J$2,0)+(VLOOKUP($F2314,'(참고)타워 스텟 가치'!$B$2:$L$6,J$2,0)*$E2314)</f>
        <v>929000.00000000768</v>
      </c>
      <c r="K2314">
        <f>VLOOKUP($F2314,'(참고)타워 스텟 가치'!$B$2:$L$6,K$2,0)+(VLOOKUP($F2314,'(참고)타워 스텟 가치'!$B$2:$L$6,K$2,0)*$E2314)</f>
        <v>28218.375000000236</v>
      </c>
      <c r="L2314">
        <f>VLOOKUP($F2314,'(참고)타워 스텟 가치'!$B$2:$L$6,L$2,0)+(VLOOKUP($F2314,'(참고)타워 스텟 가치'!$B$2:$L$6,L$2,0)*$E2314)</f>
        <v>470.3062500000039</v>
      </c>
      <c r="M2314">
        <f>VLOOKUP($F2314,'(참고)타워 스텟 가치'!$B$2:$L$6,M$2,0)+(VLOOKUP($F2314,'(참고)타워 스텟 가치'!$B$2:$L$6,M$2,0)*$E2314)</f>
        <v>55.740000000000457</v>
      </c>
      <c r="N2314">
        <f>VLOOKUP($F2314,'(참고)타워 스텟 가치'!$B$2:$L$6,N$2,0)+(VLOOKUP($F2314,'(참고)타워 스텟 가치'!$B$2:$L$6,N$2,0)*$E2314)</f>
        <v>0</v>
      </c>
      <c r="O2314">
        <f>VLOOKUP($F2314,'(참고)타워 스텟 가치'!$B$2:$L$6,O$2,0)+(VLOOKUP($F2314,'(참고)타워 스텟 가치'!$B$2:$L$6,O$2,0)*$E2314)</f>
        <v>0</v>
      </c>
      <c r="P2314">
        <f>VLOOKUP($F2314,'(참고)타워 스텟 가치'!$B$2:$L$6,P$2,0)+(VLOOKUP($F2314,'(참고)타워 스텟 가치'!$B$2:$L$6,P$2,0)*$E2314)</f>
        <v>185.80000000000155</v>
      </c>
      <c r="Q2314">
        <f>SUM('스테이지별 몬스터 스텟'!H2314*'(참고)타워 스텟 가치'!$Q$17,'스테이지별 몬스터 스텟'!I2314*'(참고)타워 스텟 가치'!$R$17,'스테이지별 몬스터 스텟'!J2314*'(참고)타워 스텟 가치'!$S$17,'스테이지별 몬스터 스텟'!K2314*'(참고)타워 스텟 가치'!$T$17,'스테이지별 몬스터 스텟'!L2314*'(참고)타워 스텟 가치'!$U$17,'스테이지별 몬스터 스텟'!M2314*'(참고)타워 스텟 가치'!$V$17,'스테이지별 몬스터 스텟'!N2314*'(참고)타워 스텟 가치'!$W$17,'스테이지별 몬스터 스텟'!O2314*'(참고)타워 스텟 가치'!$X$17,'스테이지별 몬스터 스텟'!P2314*'(참고)타워 스텟 가치'!$Y$17)</f>
        <v>1467530.2681250123</v>
      </c>
      <c r="R2314">
        <v>1</v>
      </c>
      <c r="S2314">
        <f>VLOOKUP($F2314,'(참고)타워 스텟 가치'!$B$7:$L$11,S$2,0)+(VLOOKUP($F2314,'(참고)타워 스텟 가치'!$B$7:$L$11,S$2,0)*$E2314)</f>
        <v>2351.5312500000196</v>
      </c>
      <c r="T2314">
        <f>VLOOKUP($F2314,'(참고)타워 스텟 가치'!$B$7:$L$11,T$2,0)+(VLOOKUP($F2314,'(참고)타워 스텟 가치'!$B$7:$L$11,T$2,0)*$E2314)</f>
        <v>4232.7562500000349</v>
      </c>
      <c r="U2314">
        <f>VLOOKUP($F2314,'(참고)타워 스텟 가치'!$B$7:$L$11,U$2,0)+(VLOOKUP($F2314,'(참고)타워 스텟 가치'!$B$7:$L$11,U$2,0)*$E2314)</f>
        <v>929000.00000000768</v>
      </c>
      <c r="V2314">
        <f>VLOOKUP($F2314,'(참고)타워 스텟 가치'!$B$7:$L$11,V$2,0)+(VLOOKUP($F2314,'(참고)타워 스텟 가치'!$B$7:$L$11,V$2,0)*$E2314)</f>
        <v>28218.375000000236</v>
      </c>
      <c r="W2314">
        <f>VLOOKUP($F2314,'(참고)타워 스텟 가치'!$B$7:$L$11,W$2,0)+(VLOOKUP($F2314,'(참고)타워 스텟 가치'!$B$7:$L$11,W$2,0)*$E2314)</f>
        <v>470.3062500000039</v>
      </c>
      <c r="X2314">
        <f>VLOOKUP($F2314,'(참고)타워 스텟 가치'!$B$7:$L$11,X$2,0)+(VLOOKUP($F2314,'(참고)타워 스텟 가치'!$B$7:$L$11,X$2,0)*$E2314)</f>
        <v>55.740000000000457</v>
      </c>
      <c r="Y2314">
        <f>VLOOKUP($F2314,'(참고)타워 스텟 가치'!$B$7:$L$11,Y$2,0)+(VLOOKUP($F2314,'(참고)타워 스텟 가치'!$B$7:$L$11,Y$2,0)*$E2314)</f>
        <v>0</v>
      </c>
      <c r="Z2314">
        <f>VLOOKUP($F2314,'(참고)타워 스텟 가치'!$B$7:$L$11,Z$2,0)+(VLOOKUP($F2314,'(참고)타워 스텟 가치'!$B$7:$L$11,Z$2,0)*$E2314)</f>
        <v>0</v>
      </c>
      <c r="AA2314">
        <f>VLOOKUP($F2314,'(참고)타워 스텟 가치'!$B$7:$L$11,AA$2,0)+(VLOOKUP($F2314,'(참고)타워 스텟 가치'!$B$7:$L$11,AA$2,0)*$E2314)</f>
        <v>185.80000000000155</v>
      </c>
      <c r="AB2314">
        <f>SUM('스테이지별 몬스터 스텟'!S2314*'(참고)타워 스텟 가치'!$Q$17,'스테이지별 몬스터 스텟'!T2314*'(참고)타워 스텟 가치'!$R$17,'스테이지별 몬스터 스텟'!U2314*'(참고)타워 스텟 가치'!$S$17,'스테이지별 몬스터 스텟'!V2314*'(참고)타워 스텟 가치'!$T$17,'스테이지별 몬스터 스텟'!W2314*'(참고)타워 스텟 가치'!$U$17,'스테이지별 몬스터 스텟'!X2314*'(참고)타워 스텟 가치'!$V$17,'스테이지별 몬스터 스텟'!Y2314*'(참고)타워 스텟 가치'!$W$17,'스테이지별 몬스터 스텟'!Z2314*'(참고)타워 스텟 가치'!$X$17,'스테이지별 몬스터 스텟'!AA2314*'(참고)타워 스텟 가치'!$Y$17)</f>
        <v>1462356.8993750124</v>
      </c>
      <c r="AC2314">
        <v>2</v>
      </c>
      <c r="AD2314">
        <f>VLOOKUP($F2314,'(참고)타워 스텟 가치'!$B$12:$L$16,AD$2,0)+(VLOOKUP($F2314,'(참고)타워 스텟 가치'!$B$12:$L$16,AD$2,0)*$E2314)</f>
        <v>2351.5312500000196</v>
      </c>
      <c r="AE2314">
        <f>VLOOKUP($F2314,'(참고)타워 스텟 가치'!$B$12:$L$16,AE$2,0)+(VLOOKUP($F2314,'(참고)타워 스텟 가치'!$B$12:$L$16,AE$2,0)*$E2314)</f>
        <v>2821.8375000000233</v>
      </c>
      <c r="AF2314">
        <f>VLOOKUP($F2314,'(참고)타워 스텟 가치'!$B$12:$L$16,AF$2,0)+(VLOOKUP($F2314,'(참고)타워 스텟 가치'!$B$12:$L$16,AF$2,0)*$E2314)</f>
        <v>929000.00000000768</v>
      </c>
      <c r="AG2314">
        <f>VLOOKUP($F2314,'(참고)타워 스텟 가치'!$B$12:$L$16,AG$2,0)+(VLOOKUP($F2314,'(참고)타워 스텟 가치'!$B$12:$L$16,AG$2,0)*$E2314)</f>
        <v>14109.187500000118</v>
      </c>
      <c r="AH2314">
        <f>VLOOKUP($F2314,'(참고)타워 스텟 가치'!$B$12:$L$16,AH$2,0)+(VLOOKUP($F2314,'(참고)타워 스텟 가치'!$B$12:$L$16,AH$2,0)*$E2314)</f>
        <v>470.3062500000039</v>
      </c>
      <c r="AI2314">
        <f>VLOOKUP($F2314,'(참고)타워 스텟 가치'!$B$12:$L$16,AI$2,0)+(VLOOKUP($F2314,'(참고)타워 스텟 가치'!$B$12:$L$16,AI$2,0)*$E2314)</f>
        <v>55.740000000000457</v>
      </c>
      <c r="AJ2314">
        <f>VLOOKUP($F2314,'(참고)타워 스텟 가치'!$B$12:$L$16,AJ$2,0)+(VLOOKUP($F2314,'(참고)타워 스텟 가치'!$B$12:$L$16,AJ$2,0)*$E2314)</f>
        <v>0</v>
      </c>
      <c r="AK2314">
        <f>VLOOKUP($F2314,'(참고)타워 스텟 가치'!$B$12:$L$16,AK$2,0)+(VLOOKUP($F2314,'(참고)타워 스텟 가치'!$B$12:$L$16,AK$2,0)*$E2314)</f>
        <v>0</v>
      </c>
      <c r="AL2314">
        <f>VLOOKUP($F2314,'(참고)타워 스텟 가치'!$B$12:$L$16,AL$2,0)+(VLOOKUP($F2314,'(참고)타워 스텟 가치'!$B$12:$L$16,AL$2,0)*$E2314)</f>
        <v>371.60000000000309</v>
      </c>
      <c r="AM2314">
        <f>SUM('스테이지별 몬스터 스텟'!AD2314*'(참고)타워 스텟 가치'!$Q$17,'스테이지별 몬스터 스텟'!AE2314*'(참고)타워 스텟 가치'!$R$17,'스테이지별 몬스터 스텟'!AF2314*'(참고)타워 스텟 가치'!$S$17,'스테이지별 몬스터 스텟'!AG2314*'(참고)타워 스텟 가치'!$T$17,'스테이지별 몬스터 스텟'!AH2314*'(참고)타워 스텟 가치'!$U$17,'스테이지별 몬스터 스텟'!AI2314*'(참고)타워 스텟 가치'!$V$17,'스테이지별 몬스터 스텟'!AJ2314*'(참고)타워 스텟 가치'!$W$17,'스테이지별 몬스터 스텟'!AK2314*'(참고)타워 스텟 가치'!$X$17,'스테이지별 몬스터 스텟'!AL2314*'(참고)타워 스텟 가치'!$Y$17)</f>
        <v>1432393.746250012</v>
      </c>
      <c r="AN2314">
        <v>3</v>
      </c>
    </row>
    <row r="2315" spans="3:40" x14ac:dyDescent="0.3">
      <c r="C2315">
        <v>1</v>
      </c>
      <c r="D2315">
        <f t="shared" si="107"/>
        <v>463</v>
      </c>
      <c r="E2315" s="52">
        <f>VLOOKUP(D2315,'스테이지별 난이도 설정'!B:C,2,0)</f>
        <v>185.20000000000155</v>
      </c>
      <c r="F2315" t="str">
        <f t="shared" si="108"/>
        <v>일반</v>
      </c>
      <c r="G2315">
        <f t="shared" si="109"/>
        <v>6</v>
      </c>
      <c r="H2315">
        <f>VLOOKUP($F2315,'(참고)타워 스텟 가치'!$B$2:$L$6,H$2,0)+(VLOOKUP($F2315,'(참고)타워 스텟 가치'!$B$2:$L$6,H$2,0)*$E2315)</f>
        <v>1396.5000000000116</v>
      </c>
      <c r="I2315">
        <f>VLOOKUP($F2315,'(참고)타워 스텟 가치'!$B$2:$L$6,I$2,0)+(VLOOKUP($F2315,'(참고)타워 스텟 가치'!$B$2:$L$6,I$2,0)*$E2315)</f>
        <v>279.30000000000234</v>
      </c>
      <c r="J2315">
        <f>VLOOKUP($F2315,'(참고)타워 스텟 가치'!$B$2:$L$6,J$2,0)+(VLOOKUP($F2315,'(참고)타워 스텟 가치'!$B$2:$L$6,J$2,0)*$E2315)</f>
        <v>931000.0000000078</v>
      </c>
      <c r="K2315">
        <f>VLOOKUP($F2315,'(참고)타워 스텟 가치'!$B$2:$L$6,K$2,0)+(VLOOKUP($F2315,'(참고)타워 스텟 가치'!$B$2:$L$6,K$2,0)*$E2315)</f>
        <v>5586.0000000000464</v>
      </c>
      <c r="L2315">
        <f>VLOOKUP($F2315,'(참고)타워 스텟 가치'!$B$2:$L$6,L$2,0)+(VLOOKUP($F2315,'(참고)타워 스텟 가치'!$B$2:$L$6,L$2,0)*$E2315)</f>
        <v>93.100000000000776</v>
      </c>
      <c r="M2315">
        <f>VLOOKUP($F2315,'(참고)타워 스텟 가치'!$B$2:$L$6,M$2,0)+(VLOOKUP($F2315,'(참고)타워 스텟 가치'!$B$2:$L$6,M$2,0)*$E2315)</f>
        <v>55.860000000000461</v>
      </c>
      <c r="N2315">
        <f>VLOOKUP($F2315,'(참고)타워 스텟 가치'!$B$2:$L$6,N$2,0)+(VLOOKUP($F2315,'(참고)타워 스텟 가치'!$B$2:$L$6,N$2,0)*$E2315)</f>
        <v>0</v>
      </c>
      <c r="O2315">
        <f>VLOOKUP($F2315,'(참고)타워 스텟 가치'!$B$2:$L$6,O$2,0)+(VLOOKUP($F2315,'(참고)타워 스텟 가치'!$B$2:$L$6,O$2,0)*$E2315)</f>
        <v>0</v>
      </c>
      <c r="P2315">
        <f>VLOOKUP($F2315,'(참고)타워 스텟 가치'!$B$2:$L$6,P$2,0)+(VLOOKUP($F2315,'(참고)타워 스텟 가치'!$B$2:$L$6,P$2,0)*$E2315)</f>
        <v>130.34000000000106</v>
      </c>
      <c r="Q2315">
        <f>SUM('스테이지별 몬스터 스텟'!H2315*'(참고)타워 스텟 가치'!$Q$17,'스테이지별 몬스터 스텟'!I2315*'(참고)타워 스텟 가치'!$R$17,'스테이지별 몬스터 스텟'!J2315*'(참고)타워 스텟 가치'!$S$17,'스테이지별 몬스터 스텟'!K2315*'(참고)타워 스텟 가치'!$T$17,'스테이지별 몬스터 스텟'!L2315*'(참고)타워 스텟 가치'!$U$17,'스테이지별 몬스터 스텟'!M2315*'(참고)타워 스텟 가치'!$V$17,'스테이지별 몬스터 스텟'!N2315*'(참고)타워 스텟 가치'!$W$17,'스테이지별 몬스터 스텟'!O2315*'(참고)타워 스텟 가치'!$X$17,'스테이지별 몬스터 스텟'!P2315*'(참고)타워 스텟 가치'!$Y$17)</f>
        <v>1411386.6900000116</v>
      </c>
      <c r="R2315">
        <v>1</v>
      </c>
      <c r="S2315">
        <f>VLOOKUP($F2315,'(참고)타워 스텟 가치'!$B$7:$L$11,S$2,0)+(VLOOKUP($F2315,'(참고)타워 스텟 가치'!$B$7:$L$11,S$2,0)*$E2315)</f>
        <v>465.50000000000387</v>
      </c>
      <c r="T2315">
        <f>VLOOKUP($F2315,'(참고)타워 스텟 가치'!$B$7:$L$11,T$2,0)+(VLOOKUP($F2315,'(참고)타워 스텟 가치'!$B$7:$L$11,T$2,0)*$E2315)</f>
        <v>837.90000000000703</v>
      </c>
      <c r="U2315">
        <f>VLOOKUP($F2315,'(참고)타워 스텟 가치'!$B$7:$L$11,U$2,0)+(VLOOKUP($F2315,'(참고)타워 스텟 가치'!$B$7:$L$11,U$2,0)*$E2315)</f>
        <v>931000.0000000078</v>
      </c>
      <c r="V2315">
        <f>VLOOKUP($F2315,'(참고)타워 스텟 가치'!$B$7:$L$11,V$2,0)+(VLOOKUP($F2315,'(참고)타워 스텟 가치'!$B$7:$L$11,V$2,0)*$E2315)</f>
        <v>5586.0000000000464</v>
      </c>
      <c r="W2315">
        <f>VLOOKUP($F2315,'(참고)타워 스텟 가치'!$B$7:$L$11,W$2,0)+(VLOOKUP($F2315,'(참고)타워 스텟 가치'!$B$7:$L$11,W$2,0)*$E2315)</f>
        <v>93.100000000000776</v>
      </c>
      <c r="X2315">
        <f>VLOOKUP($F2315,'(참고)타워 스텟 가치'!$B$7:$L$11,X$2,0)+(VLOOKUP($F2315,'(참고)타워 스텟 가치'!$B$7:$L$11,X$2,0)*$E2315)</f>
        <v>55.860000000000461</v>
      </c>
      <c r="Y2315">
        <f>VLOOKUP($F2315,'(참고)타워 스텟 가치'!$B$7:$L$11,Y$2,0)+(VLOOKUP($F2315,'(참고)타워 스텟 가치'!$B$7:$L$11,Y$2,0)*$E2315)</f>
        <v>0</v>
      </c>
      <c r="Z2315">
        <f>VLOOKUP($F2315,'(참고)타워 스텟 가치'!$B$7:$L$11,Z$2,0)+(VLOOKUP($F2315,'(참고)타워 스텟 가치'!$B$7:$L$11,Z$2,0)*$E2315)</f>
        <v>0</v>
      </c>
      <c r="AA2315">
        <f>VLOOKUP($F2315,'(참고)타워 스텟 가치'!$B$7:$L$11,AA$2,0)+(VLOOKUP($F2315,'(참고)타워 스텟 가치'!$B$7:$L$11,AA$2,0)*$E2315)</f>
        <v>130.34000000000106</v>
      </c>
      <c r="AB2315">
        <f>SUM('스테이지별 몬스터 스텟'!S2315*'(참고)타워 스텟 가치'!$Q$17,'스테이지별 몬스터 스텟'!T2315*'(참고)타워 스텟 가치'!$R$17,'스테이지별 몬스터 스텟'!U2315*'(참고)타워 스텟 가치'!$S$17,'스테이지별 몬스터 스텟'!V2315*'(참고)타워 스텟 가치'!$T$17,'스테이지별 몬스터 스텟'!W2315*'(참고)타워 스텟 가치'!$U$17,'스테이지별 몬스터 스텟'!X2315*'(참고)타워 스텟 가치'!$V$17,'스테이지별 몬스터 스텟'!Y2315*'(참고)타워 스텟 가치'!$W$17,'스테이지별 몬스터 스텟'!Z2315*'(참고)타워 스텟 가치'!$X$17,'스테이지별 몬스터 스텟'!AA2315*'(참고)타워 스텟 가치'!$Y$17)</f>
        <v>1410362.5900000117</v>
      </c>
      <c r="AC2315">
        <v>2</v>
      </c>
      <c r="AD2315">
        <f>VLOOKUP($F2315,'(참고)타워 스텟 가치'!$B$12:$L$16,AD$2,0)+(VLOOKUP($F2315,'(참고)타워 스텟 가치'!$B$12:$L$16,AD$2,0)*$E2315)</f>
        <v>465.50000000000387</v>
      </c>
      <c r="AE2315">
        <f>VLOOKUP($F2315,'(참고)타워 스텟 가치'!$B$12:$L$16,AE$2,0)+(VLOOKUP($F2315,'(참고)타워 스텟 가치'!$B$12:$L$16,AE$2,0)*$E2315)</f>
        <v>558.60000000000468</v>
      </c>
      <c r="AF2315">
        <f>VLOOKUP($F2315,'(참고)타워 스텟 가치'!$B$12:$L$16,AF$2,0)+(VLOOKUP($F2315,'(참고)타워 스텟 가치'!$B$12:$L$16,AF$2,0)*$E2315)</f>
        <v>931000.0000000078</v>
      </c>
      <c r="AG2315">
        <f>VLOOKUP($F2315,'(참고)타워 스텟 가치'!$B$12:$L$16,AG$2,0)+(VLOOKUP($F2315,'(참고)타워 스텟 가치'!$B$12:$L$16,AG$2,0)*$E2315)</f>
        <v>2793.0000000000232</v>
      </c>
      <c r="AH2315">
        <f>VLOOKUP($F2315,'(참고)타워 스텟 가치'!$B$12:$L$16,AH$2,0)+(VLOOKUP($F2315,'(참고)타워 스텟 가치'!$B$12:$L$16,AH$2,0)*$E2315)</f>
        <v>93.100000000000776</v>
      </c>
      <c r="AI2315">
        <f>VLOOKUP($F2315,'(참고)타워 스텟 가치'!$B$12:$L$16,AI$2,0)+(VLOOKUP($F2315,'(참고)타워 스텟 가치'!$B$12:$L$16,AI$2,0)*$E2315)</f>
        <v>55.860000000000461</v>
      </c>
      <c r="AJ2315">
        <f>VLOOKUP($F2315,'(참고)타워 스텟 가치'!$B$12:$L$16,AJ$2,0)+(VLOOKUP($F2315,'(참고)타워 스텟 가치'!$B$12:$L$16,AJ$2,0)*$E2315)</f>
        <v>0</v>
      </c>
      <c r="AK2315">
        <f>VLOOKUP($F2315,'(참고)타워 스텟 가치'!$B$12:$L$16,AK$2,0)+(VLOOKUP($F2315,'(참고)타워 스텟 가치'!$B$12:$L$16,AK$2,0)*$E2315)</f>
        <v>0</v>
      </c>
      <c r="AL2315">
        <f>VLOOKUP($F2315,'(참고)타워 스텟 가치'!$B$12:$L$16,AL$2,0)+(VLOOKUP($F2315,'(참고)타워 스텟 가치'!$B$12:$L$16,AL$2,0)*$E2315)</f>
        <v>260.68000000000211</v>
      </c>
      <c r="AM2315">
        <f>SUM('스테이지별 몬스터 스텟'!AD2315*'(참고)타워 스텟 가치'!$Q$17,'스테이지별 몬스터 스텟'!AE2315*'(참고)타워 스텟 가치'!$R$17,'스테이지별 몬스터 스텟'!AF2315*'(참고)타워 스텟 가치'!$S$17,'스테이지별 몬스터 스텟'!AG2315*'(참고)타워 스텟 가치'!$T$17,'스테이지별 몬스터 스텟'!AH2315*'(참고)타워 스텟 가치'!$U$17,'스테이지별 몬스터 스텟'!AI2315*'(참고)타워 스텟 가치'!$V$17,'스테이지별 몬스터 스텟'!AJ2315*'(참고)타워 스텟 가치'!$W$17,'스테이지별 몬스터 스텟'!AK2315*'(참고)타워 스텟 가치'!$X$17,'스테이지별 몬스터 스텟'!AL2315*'(참고)타워 스텟 가치'!$Y$17)</f>
        <v>1404618.3200000117</v>
      </c>
      <c r="AN2315">
        <v>3</v>
      </c>
    </row>
    <row r="2316" spans="3:40" x14ac:dyDescent="0.3">
      <c r="C2316">
        <v>2</v>
      </c>
      <c r="D2316">
        <f t="shared" si="107"/>
        <v>463</v>
      </c>
      <c r="E2316" s="52">
        <f>VLOOKUP(D2316,'스테이지별 난이도 설정'!B:C,2,0)</f>
        <v>185.20000000000155</v>
      </c>
      <c r="F2316" t="str">
        <f t="shared" si="108"/>
        <v>레어</v>
      </c>
      <c r="G2316">
        <f t="shared" si="109"/>
        <v>6</v>
      </c>
      <c r="H2316">
        <f>VLOOKUP($F2316,'(참고)타워 스텟 가치'!$B$2:$L$6,H$2,0)+(VLOOKUP($F2316,'(참고)타워 스텟 가치'!$B$2:$L$6,H$2,0)*$E2316)</f>
        <v>2094.7500000000173</v>
      </c>
      <c r="I2316">
        <f>VLOOKUP($F2316,'(참고)타워 스텟 가치'!$B$2:$L$6,I$2,0)+(VLOOKUP($F2316,'(참고)타워 스텟 가치'!$B$2:$L$6,I$2,0)*$E2316)</f>
        <v>418.95000000000351</v>
      </c>
      <c r="J2316">
        <f>VLOOKUP($F2316,'(참고)타워 스텟 가치'!$B$2:$L$6,J$2,0)+(VLOOKUP($F2316,'(참고)타워 스텟 가치'!$B$2:$L$6,J$2,0)*$E2316)</f>
        <v>931000.0000000078</v>
      </c>
      <c r="K2316">
        <f>VLOOKUP($F2316,'(참고)타워 스텟 가치'!$B$2:$L$6,K$2,0)+(VLOOKUP($F2316,'(참고)타워 스텟 가치'!$B$2:$L$6,K$2,0)*$E2316)</f>
        <v>8379.0000000000691</v>
      </c>
      <c r="L2316">
        <f>VLOOKUP($F2316,'(참고)타워 스텟 가치'!$B$2:$L$6,L$2,0)+(VLOOKUP($F2316,'(참고)타워 스텟 가치'!$B$2:$L$6,L$2,0)*$E2316)</f>
        <v>139.65000000000117</v>
      </c>
      <c r="M2316">
        <f>VLOOKUP($F2316,'(참고)타워 스텟 가치'!$B$2:$L$6,M$2,0)+(VLOOKUP($F2316,'(참고)타워 스텟 가치'!$B$2:$L$6,M$2,0)*$E2316)</f>
        <v>55.860000000000461</v>
      </c>
      <c r="N2316">
        <f>VLOOKUP($F2316,'(참고)타워 스텟 가치'!$B$2:$L$6,N$2,0)+(VLOOKUP($F2316,'(참고)타워 스텟 가치'!$B$2:$L$6,N$2,0)*$E2316)</f>
        <v>0</v>
      </c>
      <c r="O2316">
        <f>VLOOKUP($F2316,'(참고)타워 스텟 가치'!$B$2:$L$6,O$2,0)+(VLOOKUP($F2316,'(참고)타워 스텟 가치'!$B$2:$L$6,O$2,0)*$E2316)</f>
        <v>0</v>
      </c>
      <c r="P2316">
        <f>VLOOKUP($F2316,'(참고)타워 스텟 가치'!$B$2:$L$6,P$2,0)+(VLOOKUP($F2316,'(참고)타워 스텟 가치'!$B$2:$L$6,P$2,0)*$E2316)</f>
        <v>130.34000000000106</v>
      </c>
      <c r="Q2316">
        <f>SUM('스테이지별 몬스터 스텟'!H2316*'(참고)타워 스텟 가치'!$Q$17,'스테이지별 몬스터 스텟'!I2316*'(참고)타워 스텟 가치'!$R$17,'스테이지별 몬스터 스텟'!J2316*'(참고)타워 스텟 가치'!$S$17,'스테이지별 몬스터 스텟'!K2316*'(참고)타워 스텟 가치'!$T$17,'스테이지별 몬스터 스텟'!L2316*'(참고)타워 스텟 가치'!$U$17,'스테이지별 몬스터 스텟'!M2316*'(참고)타워 스텟 가치'!$V$17,'스테이지별 몬스터 스텟'!N2316*'(참고)타워 스텟 가치'!$W$17,'스테이지별 몬스터 스텟'!O2316*'(참고)타워 스텟 가치'!$X$17,'스테이지별 몬스터 스텟'!P2316*'(참고)타워 스텟 가치'!$Y$17)</f>
        <v>1418671.765000012</v>
      </c>
      <c r="R2316">
        <v>1</v>
      </c>
      <c r="S2316">
        <f>VLOOKUP($F2316,'(참고)타워 스텟 가치'!$B$7:$L$11,S$2,0)+(VLOOKUP($F2316,'(참고)타워 스텟 가치'!$B$7:$L$11,S$2,0)*$E2316)</f>
        <v>698.2500000000058</v>
      </c>
      <c r="T2316">
        <f>VLOOKUP($F2316,'(참고)타워 스텟 가치'!$B$7:$L$11,T$2,0)+(VLOOKUP($F2316,'(참고)타워 스텟 가치'!$B$7:$L$11,T$2,0)*$E2316)</f>
        <v>1256.8500000000104</v>
      </c>
      <c r="U2316">
        <f>VLOOKUP($F2316,'(참고)타워 스텟 가치'!$B$7:$L$11,U$2,0)+(VLOOKUP($F2316,'(참고)타워 스텟 가치'!$B$7:$L$11,U$2,0)*$E2316)</f>
        <v>931000.0000000078</v>
      </c>
      <c r="V2316">
        <f>VLOOKUP($F2316,'(참고)타워 스텟 가치'!$B$7:$L$11,V$2,0)+(VLOOKUP($F2316,'(참고)타워 스텟 가치'!$B$7:$L$11,V$2,0)*$E2316)</f>
        <v>8379.0000000000691</v>
      </c>
      <c r="W2316">
        <f>VLOOKUP($F2316,'(참고)타워 스텟 가치'!$B$7:$L$11,W$2,0)+(VLOOKUP($F2316,'(참고)타워 스텟 가치'!$B$7:$L$11,W$2,0)*$E2316)</f>
        <v>139.65000000000117</v>
      </c>
      <c r="X2316">
        <f>VLOOKUP($F2316,'(참고)타워 스텟 가치'!$B$7:$L$11,X$2,0)+(VLOOKUP($F2316,'(참고)타워 스텟 가치'!$B$7:$L$11,X$2,0)*$E2316)</f>
        <v>55.860000000000461</v>
      </c>
      <c r="Y2316">
        <f>VLOOKUP($F2316,'(참고)타워 스텟 가치'!$B$7:$L$11,Y$2,0)+(VLOOKUP($F2316,'(참고)타워 스텟 가치'!$B$7:$L$11,Y$2,0)*$E2316)</f>
        <v>0</v>
      </c>
      <c r="Z2316">
        <f>VLOOKUP($F2316,'(참고)타워 스텟 가치'!$B$7:$L$11,Z$2,0)+(VLOOKUP($F2316,'(참고)타워 스텟 가치'!$B$7:$L$11,Z$2,0)*$E2316)</f>
        <v>0</v>
      </c>
      <c r="AA2316">
        <f>VLOOKUP($F2316,'(참고)타워 스텟 가치'!$B$7:$L$11,AA$2,0)+(VLOOKUP($F2316,'(참고)타워 스텟 가치'!$B$7:$L$11,AA$2,0)*$E2316)</f>
        <v>130.34000000000106</v>
      </c>
      <c r="AB2316">
        <f>SUM('스테이지별 몬스터 스텟'!S2316*'(참고)타워 스텟 가치'!$Q$17,'스테이지별 몬스터 스텟'!T2316*'(참고)타워 스텟 가치'!$R$17,'스테이지별 몬스터 스텟'!U2316*'(참고)타워 스텟 가치'!$S$17,'스테이지별 몬스터 스텟'!V2316*'(참고)타워 스텟 가치'!$T$17,'스테이지별 몬스터 스텟'!W2316*'(참고)타워 스텟 가치'!$U$17,'스테이지별 몬스터 스텟'!X2316*'(참고)타워 스텟 가치'!$V$17,'스테이지별 몬스터 스텟'!Y2316*'(참고)타워 스텟 가치'!$W$17,'스테이지별 몬스터 스텟'!Z2316*'(참고)타워 스텟 가치'!$X$17,'스테이지별 몬스터 스텟'!AA2316*'(참고)타워 스텟 가치'!$Y$17)</f>
        <v>1417135.6150000121</v>
      </c>
      <c r="AC2316">
        <v>2</v>
      </c>
      <c r="AD2316">
        <f>VLOOKUP($F2316,'(참고)타워 스텟 가치'!$B$12:$L$16,AD$2,0)+(VLOOKUP($F2316,'(참고)타워 스텟 가치'!$B$12:$L$16,AD$2,0)*$E2316)</f>
        <v>698.2500000000058</v>
      </c>
      <c r="AE2316">
        <f>VLOOKUP($F2316,'(참고)타워 스텟 가치'!$B$12:$L$16,AE$2,0)+(VLOOKUP($F2316,'(참고)타워 스텟 가치'!$B$12:$L$16,AE$2,0)*$E2316)</f>
        <v>837.90000000000703</v>
      </c>
      <c r="AF2316">
        <f>VLOOKUP($F2316,'(참고)타워 스텟 가치'!$B$12:$L$16,AF$2,0)+(VLOOKUP($F2316,'(참고)타워 스텟 가치'!$B$12:$L$16,AF$2,0)*$E2316)</f>
        <v>931000.0000000078</v>
      </c>
      <c r="AG2316">
        <f>VLOOKUP($F2316,'(참고)타워 스텟 가치'!$B$12:$L$16,AG$2,0)+(VLOOKUP($F2316,'(참고)타워 스텟 가치'!$B$12:$L$16,AG$2,0)*$E2316)</f>
        <v>4189.5000000000346</v>
      </c>
      <c r="AH2316">
        <f>VLOOKUP($F2316,'(참고)타워 스텟 가치'!$B$12:$L$16,AH$2,0)+(VLOOKUP($F2316,'(참고)타워 스텟 가치'!$B$12:$L$16,AH$2,0)*$E2316)</f>
        <v>139.65000000000117</v>
      </c>
      <c r="AI2316">
        <f>VLOOKUP($F2316,'(참고)타워 스텟 가치'!$B$12:$L$16,AI$2,0)+(VLOOKUP($F2316,'(참고)타워 스텟 가치'!$B$12:$L$16,AI$2,0)*$E2316)</f>
        <v>55.860000000000461</v>
      </c>
      <c r="AJ2316">
        <f>VLOOKUP($F2316,'(참고)타워 스텟 가치'!$B$12:$L$16,AJ$2,0)+(VLOOKUP($F2316,'(참고)타워 스텟 가치'!$B$12:$L$16,AJ$2,0)*$E2316)</f>
        <v>0</v>
      </c>
      <c r="AK2316">
        <f>VLOOKUP($F2316,'(참고)타워 스텟 가치'!$B$12:$L$16,AK$2,0)+(VLOOKUP($F2316,'(참고)타워 스텟 가치'!$B$12:$L$16,AK$2,0)*$E2316)</f>
        <v>0</v>
      </c>
      <c r="AL2316">
        <f>VLOOKUP($F2316,'(참고)타워 스텟 가치'!$B$12:$L$16,AL$2,0)+(VLOOKUP($F2316,'(참고)타워 스텟 가치'!$B$12:$L$16,AL$2,0)*$E2316)</f>
        <v>260.68000000000211</v>
      </c>
      <c r="AM2316">
        <f>SUM('스테이지별 몬스터 스텟'!AD2316*'(참고)타워 스텟 가치'!$Q$17,'스테이지별 몬스터 스텟'!AE2316*'(참고)타워 스텟 가치'!$R$17,'스테이지별 몬스터 스텟'!AF2316*'(참고)타워 스텟 가치'!$S$17,'스테이지별 몬스터 스텟'!AG2316*'(참고)타워 스텟 가치'!$T$17,'스테이지별 몬스터 스텟'!AH2316*'(참고)타워 스텟 가치'!$U$17,'스테이지별 몬스터 스텟'!AI2316*'(참고)타워 스텟 가치'!$V$17,'스테이지별 몬스터 스텟'!AJ2316*'(참고)타워 스텟 가치'!$W$17,'스테이지별 몬스터 스텟'!AK2316*'(참고)타워 스텟 가치'!$X$17,'스테이지별 몬스터 스텟'!AL2316*'(참고)타워 스텟 가치'!$Y$17)</f>
        <v>1408388.870000012</v>
      </c>
      <c r="AN2316">
        <v>3</v>
      </c>
    </row>
    <row r="2317" spans="3:40" x14ac:dyDescent="0.3">
      <c r="C2317">
        <v>3</v>
      </c>
      <c r="D2317">
        <f t="shared" si="107"/>
        <v>463</v>
      </c>
      <c r="E2317" s="52">
        <f>VLOOKUP(D2317,'스테이지별 난이도 설정'!B:C,2,0)</f>
        <v>185.20000000000155</v>
      </c>
      <c r="F2317" t="str">
        <f t="shared" si="108"/>
        <v>에픽</v>
      </c>
      <c r="G2317">
        <f t="shared" si="109"/>
        <v>6</v>
      </c>
      <c r="H2317">
        <f>VLOOKUP($F2317,'(참고)타워 스텟 가치'!$B$2:$L$6,H$2,0)+(VLOOKUP($F2317,'(참고)타워 스텟 가치'!$B$2:$L$6,H$2,0)*$E2317)</f>
        <v>3142.1250000000264</v>
      </c>
      <c r="I2317">
        <f>VLOOKUP($F2317,'(참고)타워 스텟 가치'!$B$2:$L$6,I$2,0)+(VLOOKUP($F2317,'(참고)타워 스텟 가치'!$B$2:$L$6,I$2,0)*$E2317)</f>
        <v>628.42500000000518</v>
      </c>
      <c r="J2317">
        <f>VLOOKUP($F2317,'(참고)타워 스텟 가치'!$B$2:$L$6,J$2,0)+(VLOOKUP($F2317,'(참고)타워 스텟 가치'!$B$2:$L$6,J$2,0)*$E2317)</f>
        <v>931000.0000000078</v>
      </c>
      <c r="K2317">
        <f>VLOOKUP($F2317,'(참고)타워 스텟 가치'!$B$2:$L$6,K$2,0)+(VLOOKUP($F2317,'(참고)타워 스텟 가치'!$B$2:$L$6,K$2,0)*$E2317)</f>
        <v>12568.500000000106</v>
      </c>
      <c r="L2317">
        <f>VLOOKUP($F2317,'(참고)타워 스텟 가치'!$B$2:$L$6,L$2,0)+(VLOOKUP($F2317,'(참고)타워 스텟 가치'!$B$2:$L$6,L$2,0)*$E2317)</f>
        <v>209.47500000000176</v>
      </c>
      <c r="M2317">
        <f>VLOOKUP($F2317,'(참고)타워 스텟 가치'!$B$2:$L$6,M$2,0)+(VLOOKUP($F2317,'(참고)타워 스텟 가치'!$B$2:$L$6,M$2,0)*$E2317)</f>
        <v>55.860000000000461</v>
      </c>
      <c r="N2317">
        <f>VLOOKUP($F2317,'(참고)타워 스텟 가치'!$B$2:$L$6,N$2,0)+(VLOOKUP($F2317,'(참고)타워 스텟 가치'!$B$2:$L$6,N$2,0)*$E2317)</f>
        <v>0</v>
      </c>
      <c r="O2317">
        <f>VLOOKUP($F2317,'(참고)타워 스텟 가치'!$B$2:$L$6,O$2,0)+(VLOOKUP($F2317,'(참고)타워 스텟 가치'!$B$2:$L$6,O$2,0)*$E2317)</f>
        <v>0</v>
      </c>
      <c r="P2317">
        <f>VLOOKUP($F2317,'(참고)타워 스텟 가치'!$B$2:$L$6,P$2,0)+(VLOOKUP($F2317,'(참고)타워 스텟 가치'!$B$2:$L$6,P$2,0)*$E2317)</f>
        <v>130.34000000000106</v>
      </c>
      <c r="Q2317">
        <f>SUM('스테이지별 몬스터 스텟'!H2317*'(참고)타워 스텟 가치'!$Q$17,'스테이지별 몬스터 스텟'!I2317*'(참고)타워 스텟 가치'!$R$17,'스테이지별 몬스터 스텟'!J2317*'(참고)타워 스텟 가치'!$S$17,'스테이지별 몬스터 스텟'!K2317*'(참고)타워 스텟 가치'!$T$17,'스테이지별 몬스터 스텟'!L2317*'(참고)타워 스텟 가치'!$U$17,'스테이지별 몬스터 스텟'!M2317*'(참고)타워 스텟 가치'!$V$17,'스테이지별 몬스터 스텟'!N2317*'(참고)타워 스텟 가치'!$W$17,'스테이지별 몬스터 스텟'!O2317*'(참고)타워 스텟 가치'!$X$17,'스테이지별 몬스터 스텟'!P2317*'(참고)타워 스텟 가치'!$Y$17)</f>
        <v>1429599.3775000118</v>
      </c>
      <c r="R2317">
        <v>1</v>
      </c>
      <c r="S2317">
        <f>VLOOKUP($F2317,'(참고)타워 스텟 가치'!$B$7:$L$11,S$2,0)+(VLOOKUP($F2317,'(참고)타워 스텟 가치'!$B$7:$L$11,S$2,0)*$E2317)</f>
        <v>1047.3750000000086</v>
      </c>
      <c r="T2317">
        <f>VLOOKUP($F2317,'(참고)타워 스텟 가치'!$B$7:$L$11,T$2,0)+(VLOOKUP($F2317,'(참고)타워 스텟 가치'!$B$7:$L$11,T$2,0)*$E2317)</f>
        <v>1885.2750000000158</v>
      </c>
      <c r="U2317">
        <f>VLOOKUP($F2317,'(참고)타워 스텟 가치'!$B$7:$L$11,U$2,0)+(VLOOKUP($F2317,'(참고)타워 스텟 가치'!$B$7:$L$11,U$2,0)*$E2317)</f>
        <v>931000.0000000078</v>
      </c>
      <c r="V2317">
        <f>VLOOKUP($F2317,'(참고)타워 스텟 가치'!$B$7:$L$11,V$2,0)+(VLOOKUP($F2317,'(참고)타워 스텟 가치'!$B$7:$L$11,V$2,0)*$E2317)</f>
        <v>12568.500000000106</v>
      </c>
      <c r="W2317">
        <f>VLOOKUP($F2317,'(참고)타워 스텟 가치'!$B$7:$L$11,W$2,0)+(VLOOKUP($F2317,'(참고)타워 스텟 가치'!$B$7:$L$11,W$2,0)*$E2317)</f>
        <v>209.47500000000176</v>
      </c>
      <c r="X2317">
        <f>VLOOKUP($F2317,'(참고)타워 스텟 가치'!$B$7:$L$11,X$2,0)+(VLOOKUP($F2317,'(참고)타워 스텟 가치'!$B$7:$L$11,X$2,0)*$E2317)</f>
        <v>55.860000000000461</v>
      </c>
      <c r="Y2317">
        <f>VLOOKUP($F2317,'(참고)타워 스텟 가치'!$B$7:$L$11,Y$2,0)+(VLOOKUP($F2317,'(참고)타워 스텟 가치'!$B$7:$L$11,Y$2,0)*$E2317)</f>
        <v>0</v>
      </c>
      <c r="Z2317">
        <f>VLOOKUP($F2317,'(참고)타워 스텟 가치'!$B$7:$L$11,Z$2,0)+(VLOOKUP($F2317,'(참고)타워 스텟 가치'!$B$7:$L$11,Z$2,0)*$E2317)</f>
        <v>0</v>
      </c>
      <c r="AA2317">
        <f>VLOOKUP($F2317,'(참고)타워 스텟 가치'!$B$7:$L$11,AA$2,0)+(VLOOKUP($F2317,'(참고)타워 스텟 가치'!$B$7:$L$11,AA$2,0)*$E2317)</f>
        <v>130.34000000000106</v>
      </c>
      <c r="AB2317">
        <f>SUM('스테이지별 몬스터 스텟'!S2317*'(참고)타워 스텟 가치'!$Q$17,'스테이지별 몬스터 스텟'!T2317*'(참고)타워 스텟 가치'!$R$17,'스테이지별 몬스터 스텟'!U2317*'(참고)타워 스텟 가치'!$S$17,'스테이지별 몬스터 스텟'!V2317*'(참고)타워 스텟 가치'!$T$17,'스테이지별 몬스터 스텟'!W2317*'(참고)타워 스텟 가치'!$U$17,'스테이지별 몬스터 스텟'!X2317*'(참고)타워 스텟 가치'!$V$17,'스테이지별 몬스터 스텟'!Y2317*'(참고)타워 스텟 가치'!$W$17,'스테이지별 몬스터 스텟'!Z2317*'(참고)타워 스텟 가치'!$X$17,'스테이지별 몬스터 스텟'!AA2317*'(참고)타워 스텟 가치'!$Y$17)</f>
        <v>1427295.152500012</v>
      </c>
      <c r="AC2317">
        <v>2</v>
      </c>
      <c r="AD2317">
        <f>VLOOKUP($F2317,'(참고)타워 스텟 가치'!$B$12:$L$16,AD$2,0)+(VLOOKUP($F2317,'(참고)타워 스텟 가치'!$B$12:$L$16,AD$2,0)*$E2317)</f>
        <v>1047.3750000000086</v>
      </c>
      <c r="AE2317">
        <f>VLOOKUP($F2317,'(참고)타워 스텟 가치'!$B$12:$L$16,AE$2,0)+(VLOOKUP($F2317,'(참고)타워 스텟 가치'!$B$12:$L$16,AE$2,0)*$E2317)</f>
        <v>1256.8500000000104</v>
      </c>
      <c r="AF2317">
        <f>VLOOKUP($F2317,'(참고)타워 스텟 가치'!$B$12:$L$16,AF$2,0)+(VLOOKUP($F2317,'(참고)타워 스텟 가치'!$B$12:$L$16,AF$2,0)*$E2317)</f>
        <v>931000.0000000078</v>
      </c>
      <c r="AG2317">
        <f>VLOOKUP($F2317,'(참고)타워 스텟 가치'!$B$12:$L$16,AG$2,0)+(VLOOKUP($F2317,'(참고)타워 스텟 가치'!$B$12:$L$16,AG$2,0)*$E2317)</f>
        <v>6284.2500000000528</v>
      </c>
      <c r="AH2317">
        <f>VLOOKUP($F2317,'(참고)타워 스텟 가치'!$B$12:$L$16,AH$2,0)+(VLOOKUP($F2317,'(참고)타워 스텟 가치'!$B$12:$L$16,AH$2,0)*$E2317)</f>
        <v>209.47500000000176</v>
      </c>
      <c r="AI2317">
        <f>VLOOKUP($F2317,'(참고)타워 스텟 가치'!$B$12:$L$16,AI$2,0)+(VLOOKUP($F2317,'(참고)타워 스텟 가치'!$B$12:$L$16,AI$2,0)*$E2317)</f>
        <v>55.860000000000461</v>
      </c>
      <c r="AJ2317">
        <f>VLOOKUP($F2317,'(참고)타워 스텟 가치'!$B$12:$L$16,AJ$2,0)+(VLOOKUP($F2317,'(참고)타워 스텟 가치'!$B$12:$L$16,AJ$2,0)*$E2317)</f>
        <v>0</v>
      </c>
      <c r="AK2317">
        <f>VLOOKUP($F2317,'(참고)타워 스텟 가치'!$B$12:$L$16,AK$2,0)+(VLOOKUP($F2317,'(참고)타워 스텟 가치'!$B$12:$L$16,AK$2,0)*$E2317)</f>
        <v>0</v>
      </c>
      <c r="AL2317">
        <f>VLOOKUP($F2317,'(참고)타워 스텟 가치'!$B$12:$L$16,AL$2,0)+(VLOOKUP($F2317,'(참고)타워 스텟 가치'!$B$12:$L$16,AL$2,0)*$E2317)</f>
        <v>260.68000000000211</v>
      </c>
      <c r="AM2317">
        <f>SUM('스테이지별 몬스터 스텟'!AD2317*'(참고)타워 스텟 가치'!$Q$17,'스테이지별 몬스터 스텟'!AE2317*'(참고)타워 스텟 가치'!$R$17,'스테이지별 몬스터 스텟'!AF2317*'(참고)타워 스텟 가치'!$S$17,'스테이지별 몬스터 스텟'!AG2317*'(참고)타워 스텟 가치'!$T$17,'스테이지별 몬스터 스텟'!AH2317*'(참고)타워 스텟 가치'!$U$17,'스테이지별 몬스터 스텟'!AI2317*'(참고)타워 스텟 가치'!$V$17,'스테이지별 몬스터 스텟'!AJ2317*'(참고)타워 스텟 가치'!$W$17,'스테이지별 몬스터 스텟'!AK2317*'(참고)타워 스텟 가치'!$X$17,'스테이지별 몬스터 스텟'!AL2317*'(참고)타워 스텟 가치'!$Y$17)</f>
        <v>1414044.6950000119</v>
      </c>
      <c r="AN2317">
        <v>3</v>
      </c>
    </row>
    <row r="2318" spans="3:40" x14ac:dyDescent="0.3">
      <c r="C2318">
        <v>4</v>
      </c>
      <c r="D2318">
        <f t="shared" si="107"/>
        <v>463</v>
      </c>
      <c r="E2318" s="52">
        <f>VLOOKUP(D2318,'스테이지별 난이도 설정'!B:C,2,0)</f>
        <v>185.20000000000155</v>
      </c>
      <c r="F2318" t="str">
        <f t="shared" si="108"/>
        <v>유니크</v>
      </c>
      <c r="G2318">
        <f t="shared" si="109"/>
        <v>6</v>
      </c>
      <c r="H2318">
        <f>VLOOKUP($F2318,'(참고)타워 스텟 가치'!$B$2:$L$6,H$2,0)+(VLOOKUP($F2318,'(참고)타워 스텟 가치'!$B$2:$L$6,H$2,0)*$E2318)</f>
        <v>4713.1875000000391</v>
      </c>
      <c r="I2318">
        <f>VLOOKUP($F2318,'(참고)타워 스텟 가치'!$B$2:$L$6,I$2,0)+(VLOOKUP($F2318,'(참고)타워 스텟 가치'!$B$2:$L$6,I$2,0)*$E2318)</f>
        <v>942.63750000000789</v>
      </c>
      <c r="J2318">
        <f>VLOOKUP($F2318,'(참고)타워 스텟 가치'!$B$2:$L$6,J$2,0)+(VLOOKUP($F2318,'(참고)타워 스텟 가치'!$B$2:$L$6,J$2,0)*$E2318)</f>
        <v>931000.0000000078</v>
      </c>
      <c r="K2318">
        <f>VLOOKUP($F2318,'(참고)타워 스텟 가치'!$B$2:$L$6,K$2,0)+(VLOOKUP($F2318,'(참고)타워 스텟 가치'!$B$2:$L$6,K$2,0)*$E2318)</f>
        <v>18852.750000000156</v>
      </c>
      <c r="L2318">
        <f>VLOOKUP($F2318,'(참고)타워 스텟 가치'!$B$2:$L$6,L$2,0)+(VLOOKUP($F2318,'(참고)타워 스텟 가치'!$B$2:$L$6,L$2,0)*$E2318)</f>
        <v>314.21250000000259</v>
      </c>
      <c r="M2318">
        <f>VLOOKUP($F2318,'(참고)타워 스텟 가치'!$B$2:$L$6,M$2,0)+(VLOOKUP($F2318,'(참고)타워 스텟 가치'!$B$2:$L$6,M$2,0)*$E2318)</f>
        <v>55.860000000000461</v>
      </c>
      <c r="N2318">
        <f>VLOOKUP($F2318,'(참고)타워 스텟 가치'!$B$2:$L$6,N$2,0)+(VLOOKUP($F2318,'(참고)타워 스텟 가치'!$B$2:$L$6,N$2,0)*$E2318)</f>
        <v>0</v>
      </c>
      <c r="O2318">
        <f>VLOOKUP($F2318,'(참고)타워 스텟 가치'!$B$2:$L$6,O$2,0)+(VLOOKUP($F2318,'(참고)타워 스텟 가치'!$B$2:$L$6,O$2,0)*$E2318)</f>
        <v>0</v>
      </c>
      <c r="P2318">
        <f>VLOOKUP($F2318,'(참고)타워 스텟 가치'!$B$2:$L$6,P$2,0)+(VLOOKUP($F2318,'(참고)타워 스텟 가치'!$B$2:$L$6,P$2,0)*$E2318)</f>
        <v>186.20000000000155</v>
      </c>
      <c r="Q2318">
        <f>SUM('스테이지별 몬스터 스텟'!H2318*'(참고)타워 스텟 가치'!$Q$17,'스테이지별 몬스터 스텟'!I2318*'(참고)타워 스텟 가치'!$R$17,'스테이지별 몬스터 스텟'!J2318*'(참고)타워 스텟 가치'!$S$17,'스테이지별 몬스터 스텟'!K2318*'(참고)타워 스텟 가치'!$T$17,'스테이지별 몬스터 스텟'!L2318*'(참고)타워 스텟 가치'!$U$17,'스테이지별 몬스터 스텟'!M2318*'(참고)타워 스텟 가치'!$V$17,'스테이지별 몬스터 스텟'!N2318*'(참고)타워 스텟 가치'!$W$17,'스테이지별 몬스터 스텟'!O2318*'(참고)타워 스텟 가치'!$X$17,'스테이지별 몬스터 스텟'!P2318*'(참고)타워 스텟 가치'!$Y$17)</f>
        <v>1446102.516250012</v>
      </c>
      <c r="R2318">
        <v>1</v>
      </c>
      <c r="S2318">
        <f>VLOOKUP($F2318,'(참고)타워 스텟 가치'!$B$7:$L$11,S$2,0)+(VLOOKUP($F2318,'(참고)타워 스텟 가치'!$B$7:$L$11,S$2,0)*$E2318)</f>
        <v>1571.0625000000132</v>
      </c>
      <c r="T2318">
        <f>VLOOKUP($F2318,'(참고)타워 스텟 가치'!$B$7:$L$11,T$2,0)+(VLOOKUP($F2318,'(참고)타워 스텟 가치'!$B$7:$L$11,T$2,0)*$E2318)</f>
        <v>2827.9125000000236</v>
      </c>
      <c r="U2318">
        <f>VLOOKUP($F2318,'(참고)타워 스텟 가치'!$B$7:$L$11,U$2,0)+(VLOOKUP($F2318,'(참고)타워 스텟 가치'!$B$7:$L$11,U$2,0)*$E2318)</f>
        <v>931000.0000000078</v>
      </c>
      <c r="V2318">
        <f>VLOOKUP($F2318,'(참고)타워 스텟 가치'!$B$7:$L$11,V$2,0)+(VLOOKUP($F2318,'(참고)타워 스텟 가치'!$B$7:$L$11,V$2,0)*$E2318)</f>
        <v>18852.750000000156</v>
      </c>
      <c r="W2318">
        <f>VLOOKUP($F2318,'(참고)타워 스텟 가치'!$B$7:$L$11,W$2,0)+(VLOOKUP($F2318,'(참고)타워 스텟 가치'!$B$7:$L$11,W$2,0)*$E2318)</f>
        <v>314.21250000000259</v>
      </c>
      <c r="X2318">
        <f>VLOOKUP($F2318,'(참고)타워 스텟 가치'!$B$7:$L$11,X$2,0)+(VLOOKUP($F2318,'(참고)타워 스텟 가치'!$B$7:$L$11,X$2,0)*$E2318)</f>
        <v>55.860000000000461</v>
      </c>
      <c r="Y2318">
        <f>VLOOKUP($F2318,'(참고)타워 스텟 가치'!$B$7:$L$11,Y$2,0)+(VLOOKUP($F2318,'(참고)타워 스텟 가치'!$B$7:$L$11,Y$2,0)*$E2318)</f>
        <v>0</v>
      </c>
      <c r="Z2318">
        <f>VLOOKUP($F2318,'(참고)타워 스텟 가치'!$B$7:$L$11,Z$2,0)+(VLOOKUP($F2318,'(참고)타워 스텟 가치'!$B$7:$L$11,Z$2,0)*$E2318)</f>
        <v>0</v>
      </c>
      <c r="AA2318">
        <f>VLOOKUP($F2318,'(참고)타워 스텟 가치'!$B$7:$L$11,AA$2,0)+(VLOOKUP($F2318,'(참고)타워 스텟 가치'!$B$7:$L$11,AA$2,0)*$E2318)</f>
        <v>186.20000000000155</v>
      </c>
      <c r="AB2318">
        <f>SUM('스테이지별 몬스터 스텟'!S2318*'(참고)타워 스텟 가치'!$Q$17,'스테이지별 몬스터 스텟'!T2318*'(참고)타워 스텟 가치'!$R$17,'스테이지별 몬스터 스텟'!U2318*'(참고)타워 스텟 가치'!$S$17,'스테이지별 몬스터 스텟'!V2318*'(참고)타워 스텟 가치'!$T$17,'스테이지별 몬스터 스텟'!W2318*'(참고)타워 스텟 가치'!$U$17,'스테이지별 몬스터 스텟'!X2318*'(참고)타워 스텟 가치'!$V$17,'스테이지별 몬스터 스텟'!Y2318*'(참고)타워 스텟 가치'!$W$17,'스테이지별 몬스터 스텟'!Z2318*'(참고)타워 스텟 가치'!$X$17,'스테이지별 몬스터 스텟'!AA2318*'(참고)타워 스텟 가치'!$Y$17)</f>
        <v>1442646.1787500121</v>
      </c>
      <c r="AC2318">
        <v>2</v>
      </c>
      <c r="AD2318">
        <f>VLOOKUP($F2318,'(참고)타워 스텟 가치'!$B$12:$L$16,AD$2,0)+(VLOOKUP($F2318,'(참고)타워 스텟 가치'!$B$12:$L$16,AD$2,0)*$E2318)</f>
        <v>1571.0625000000132</v>
      </c>
      <c r="AE2318">
        <f>VLOOKUP($F2318,'(참고)타워 스텟 가치'!$B$12:$L$16,AE$2,0)+(VLOOKUP($F2318,'(참고)타워 스텟 가치'!$B$12:$L$16,AE$2,0)*$E2318)</f>
        <v>1885.2750000000158</v>
      </c>
      <c r="AF2318">
        <f>VLOOKUP($F2318,'(참고)타워 스텟 가치'!$B$12:$L$16,AF$2,0)+(VLOOKUP($F2318,'(참고)타워 스텟 가치'!$B$12:$L$16,AF$2,0)*$E2318)</f>
        <v>931000.0000000078</v>
      </c>
      <c r="AG2318">
        <f>VLOOKUP($F2318,'(참고)타워 스텟 가치'!$B$12:$L$16,AG$2,0)+(VLOOKUP($F2318,'(참고)타워 스텟 가치'!$B$12:$L$16,AG$2,0)*$E2318)</f>
        <v>9426.3750000000782</v>
      </c>
      <c r="AH2318">
        <f>VLOOKUP($F2318,'(참고)타워 스텟 가치'!$B$12:$L$16,AH$2,0)+(VLOOKUP($F2318,'(참고)타워 스텟 가치'!$B$12:$L$16,AH$2,0)*$E2318)</f>
        <v>314.21250000000259</v>
      </c>
      <c r="AI2318">
        <f>VLOOKUP($F2318,'(참고)타워 스텟 가치'!$B$12:$L$16,AI$2,0)+(VLOOKUP($F2318,'(참고)타워 스텟 가치'!$B$12:$L$16,AI$2,0)*$E2318)</f>
        <v>55.860000000000461</v>
      </c>
      <c r="AJ2318">
        <f>VLOOKUP($F2318,'(참고)타워 스텟 가치'!$B$12:$L$16,AJ$2,0)+(VLOOKUP($F2318,'(참고)타워 스텟 가치'!$B$12:$L$16,AJ$2,0)*$E2318)</f>
        <v>0</v>
      </c>
      <c r="AK2318">
        <f>VLOOKUP($F2318,'(참고)타워 스텟 가치'!$B$12:$L$16,AK$2,0)+(VLOOKUP($F2318,'(참고)타워 스텟 가치'!$B$12:$L$16,AK$2,0)*$E2318)</f>
        <v>0</v>
      </c>
      <c r="AL2318">
        <f>VLOOKUP($F2318,'(참고)타워 스텟 가치'!$B$12:$L$16,AL$2,0)+(VLOOKUP($F2318,'(참고)타워 스텟 가치'!$B$12:$L$16,AL$2,0)*$E2318)</f>
        <v>372.4000000000031</v>
      </c>
      <c r="AM2318">
        <f>SUM('스테이지별 몬스터 스텟'!AD2318*'(참고)타워 스텟 가치'!$Q$17,'스테이지별 몬스터 스텟'!AE2318*'(참고)타워 스텟 가치'!$R$17,'스테이지별 몬스터 스텟'!AF2318*'(참고)타워 스텟 가치'!$S$17,'스테이지별 몬스터 스텟'!AG2318*'(참고)타워 스텟 가치'!$T$17,'스테이지별 몬스터 스텟'!AH2318*'(참고)타워 스텟 가치'!$U$17,'스테이지별 몬스터 스텟'!AI2318*'(참고)타워 스텟 가치'!$V$17,'스테이지별 몬스터 스텟'!AJ2318*'(참고)타워 스텟 가치'!$W$17,'스테이지별 몬스터 스텟'!AK2318*'(참고)타워 스텟 가치'!$X$17,'스테이지별 몬스터 스텟'!AL2318*'(참고)타워 스텟 가치'!$Y$17)</f>
        <v>1422751.8725000122</v>
      </c>
      <c r="AN2318">
        <v>3</v>
      </c>
    </row>
    <row r="2319" spans="3:40" x14ac:dyDescent="0.3">
      <c r="C2319">
        <v>5</v>
      </c>
      <c r="D2319">
        <f t="shared" si="107"/>
        <v>463</v>
      </c>
      <c r="E2319" s="52">
        <f>VLOOKUP(D2319,'스테이지별 난이도 설정'!B:C,2,0)</f>
        <v>185.20000000000155</v>
      </c>
      <c r="F2319" t="str">
        <f t="shared" si="108"/>
        <v>스페셜</v>
      </c>
      <c r="G2319">
        <f t="shared" si="109"/>
        <v>6</v>
      </c>
      <c r="H2319">
        <f>VLOOKUP($F2319,'(참고)타워 스텟 가치'!$B$2:$L$6,H$2,0)+(VLOOKUP($F2319,'(참고)타워 스텟 가치'!$B$2:$L$6,H$2,0)*$E2319)</f>
        <v>7069.7812500000591</v>
      </c>
      <c r="I2319">
        <f>VLOOKUP($F2319,'(참고)타워 스텟 가치'!$B$2:$L$6,I$2,0)+(VLOOKUP($F2319,'(참고)타워 스텟 가치'!$B$2:$L$6,I$2,0)*$E2319)</f>
        <v>1413.9562500000118</v>
      </c>
      <c r="J2319">
        <f>VLOOKUP($F2319,'(참고)타워 스텟 가치'!$B$2:$L$6,J$2,0)+(VLOOKUP($F2319,'(참고)타워 스텟 가치'!$B$2:$L$6,J$2,0)*$E2319)</f>
        <v>931000.0000000078</v>
      </c>
      <c r="K2319">
        <f>VLOOKUP($F2319,'(참고)타워 스텟 가치'!$B$2:$L$6,K$2,0)+(VLOOKUP($F2319,'(참고)타워 스텟 가치'!$B$2:$L$6,K$2,0)*$E2319)</f>
        <v>28279.125000000236</v>
      </c>
      <c r="L2319">
        <f>VLOOKUP($F2319,'(참고)타워 스텟 가치'!$B$2:$L$6,L$2,0)+(VLOOKUP($F2319,'(참고)타워 스텟 가치'!$B$2:$L$6,L$2,0)*$E2319)</f>
        <v>471.31875000000394</v>
      </c>
      <c r="M2319">
        <f>VLOOKUP($F2319,'(참고)타워 스텟 가치'!$B$2:$L$6,M$2,0)+(VLOOKUP($F2319,'(참고)타워 스텟 가치'!$B$2:$L$6,M$2,0)*$E2319)</f>
        <v>55.860000000000461</v>
      </c>
      <c r="N2319">
        <f>VLOOKUP($F2319,'(참고)타워 스텟 가치'!$B$2:$L$6,N$2,0)+(VLOOKUP($F2319,'(참고)타워 스텟 가치'!$B$2:$L$6,N$2,0)*$E2319)</f>
        <v>0</v>
      </c>
      <c r="O2319">
        <f>VLOOKUP($F2319,'(참고)타워 스텟 가치'!$B$2:$L$6,O$2,0)+(VLOOKUP($F2319,'(참고)타워 스텟 가치'!$B$2:$L$6,O$2,0)*$E2319)</f>
        <v>0</v>
      </c>
      <c r="P2319">
        <f>VLOOKUP($F2319,'(참고)타워 스텟 가치'!$B$2:$L$6,P$2,0)+(VLOOKUP($F2319,'(참고)타워 스텟 가치'!$B$2:$L$6,P$2,0)*$E2319)</f>
        <v>186.20000000000155</v>
      </c>
      <c r="Q2319">
        <f>SUM('스테이지별 몬스터 스텟'!H2319*'(참고)타워 스텟 가치'!$Q$17,'스테이지별 몬스터 스텟'!I2319*'(참고)타워 스텟 가치'!$R$17,'스테이지별 몬스터 스텟'!J2319*'(참고)타워 스텟 가치'!$S$17,'스테이지별 몬스터 스텟'!K2319*'(참고)타워 스텟 가치'!$T$17,'스테이지별 몬스터 스텟'!L2319*'(참고)타워 스텟 가치'!$U$17,'스테이지별 몬스터 스텟'!M2319*'(참고)타워 스텟 가치'!$V$17,'스테이지별 몬스터 스텟'!N2319*'(참고)타워 스텟 가치'!$W$17,'스테이지별 몬스터 스텟'!O2319*'(참고)타워 스텟 가치'!$X$17,'스테이지별 몬스터 스텟'!P2319*'(참고)타워 스텟 가치'!$Y$17)</f>
        <v>1470689.6443750123</v>
      </c>
      <c r="R2319">
        <v>1</v>
      </c>
      <c r="S2319">
        <f>VLOOKUP($F2319,'(참고)타워 스텟 가치'!$B$7:$L$11,S$2,0)+(VLOOKUP($F2319,'(참고)타워 스텟 가치'!$B$7:$L$11,S$2,0)*$E2319)</f>
        <v>2356.5937500000196</v>
      </c>
      <c r="T2319">
        <f>VLOOKUP($F2319,'(참고)타워 스텟 가치'!$B$7:$L$11,T$2,0)+(VLOOKUP($F2319,'(참고)타워 스텟 가치'!$B$7:$L$11,T$2,0)*$E2319)</f>
        <v>4241.8687500000351</v>
      </c>
      <c r="U2319">
        <f>VLOOKUP($F2319,'(참고)타워 스텟 가치'!$B$7:$L$11,U$2,0)+(VLOOKUP($F2319,'(참고)타워 스텟 가치'!$B$7:$L$11,U$2,0)*$E2319)</f>
        <v>931000.0000000078</v>
      </c>
      <c r="V2319">
        <f>VLOOKUP($F2319,'(참고)타워 스텟 가치'!$B$7:$L$11,V$2,0)+(VLOOKUP($F2319,'(참고)타워 스텟 가치'!$B$7:$L$11,V$2,0)*$E2319)</f>
        <v>28279.125000000236</v>
      </c>
      <c r="W2319">
        <f>VLOOKUP($F2319,'(참고)타워 스텟 가치'!$B$7:$L$11,W$2,0)+(VLOOKUP($F2319,'(참고)타워 스텟 가치'!$B$7:$L$11,W$2,0)*$E2319)</f>
        <v>471.31875000000394</v>
      </c>
      <c r="X2319">
        <f>VLOOKUP($F2319,'(참고)타워 스텟 가치'!$B$7:$L$11,X$2,0)+(VLOOKUP($F2319,'(참고)타워 스텟 가치'!$B$7:$L$11,X$2,0)*$E2319)</f>
        <v>55.860000000000461</v>
      </c>
      <c r="Y2319">
        <f>VLOOKUP($F2319,'(참고)타워 스텟 가치'!$B$7:$L$11,Y$2,0)+(VLOOKUP($F2319,'(참고)타워 스텟 가치'!$B$7:$L$11,Y$2,0)*$E2319)</f>
        <v>0</v>
      </c>
      <c r="Z2319">
        <f>VLOOKUP($F2319,'(참고)타워 스텟 가치'!$B$7:$L$11,Z$2,0)+(VLOOKUP($F2319,'(참고)타워 스텟 가치'!$B$7:$L$11,Z$2,0)*$E2319)</f>
        <v>0</v>
      </c>
      <c r="AA2319">
        <f>VLOOKUP($F2319,'(참고)타워 스텟 가치'!$B$7:$L$11,AA$2,0)+(VLOOKUP($F2319,'(참고)타워 스텟 가치'!$B$7:$L$11,AA$2,0)*$E2319)</f>
        <v>186.20000000000155</v>
      </c>
      <c r="AB2319">
        <f>SUM('스테이지별 몬스터 스텟'!S2319*'(참고)타워 스텟 가치'!$Q$17,'스테이지별 몬스터 스텟'!T2319*'(참고)타워 스텟 가치'!$R$17,'스테이지별 몬스터 스텟'!U2319*'(참고)타워 스텟 가치'!$S$17,'스테이지별 몬스터 스텟'!V2319*'(참고)타워 스텟 가치'!$T$17,'스테이지별 몬스터 스텟'!W2319*'(참고)타워 스텟 가치'!$U$17,'스테이지별 몬스터 스텟'!X2319*'(참고)타워 스텟 가치'!$V$17,'스테이지별 몬스터 스텟'!Y2319*'(참고)타워 스텟 가치'!$W$17,'스테이지별 몬스터 스텟'!Z2319*'(참고)타워 스텟 가치'!$X$17,'스테이지별 몬스터 스텟'!AA2319*'(참고)타워 스텟 가치'!$Y$17)</f>
        <v>1465505.1381250122</v>
      </c>
      <c r="AC2319">
        <v>2</v>
      </c>
      <c r="AD2319">
        <f>VLOOKUP($F2319,'(참고)타워 스텟 가치'!$B$12:$L$16,AD$2,0)+(VLOOKUP($F2319,'(참고)타워 스텟 가치'!$B$12:$L$16,AD$2,0)*$E2319)</f>
        <v>2356.5937500000196</v>
      </c>
      <c r="AE2319">
        <f>VLOOKUP($F2319,'(참고)타워 스텟 가치'!$B$12:$L$16,AE$2,0)+(VLOOKUP($F2319,'(참고)타워 스텟 가치'!$B$12:$L$16,AE$2,0)*$E2319)</f>
        <v>2827.9125000000236</v>
      </c>
      <c r="AF2319">
        <f>VLOOKUP($F2319,'(참고)타워 스텟 가치'!$B$12:$L$16,AF$2,0)+(VLOOKUP($F2319,'(참고)타워 스텟 가치'!$B$12:$L$16,AF$2,0)*$E2319)</f>
        <v>931000.0000000078</v>
      </c>
      <c r="AG2319">
        <f>VLOOKUP($F2319,'(참고)타워 스텟 가치'!$B$12:$L$16,AG$2,0)+(VLOOKUP($F2319,'(참고)타워 스텟 가치'!$B$12:$L$16,AG$2,0)*$E2319)</f>
        <v>14139.562500000118</v>
      </c>
      <c r="AH2319">
        <f>VLOOKUP($F2319,'(참고)타워 스텟 가치'!$B$12:$L$16,AH$2,0)+(VLOOKUP($F2319,'(참고)타워 스텟 가치'!$B$12:$L$16,AH$2,0)*$E2319)</f>
        <v>471.31875000000394</v>
      </c>
      <c r="AI2319">
        <f>VLOOKUP($F2319,'(참고)타워 스텟 가치'!$B$12:$L$16,AI$2,0)+(VLOOKUP($F2319,'(참고)타워 스텟 가치'!$B$12:$L$16,AI$2,0)*$E2319)</f>
        <v>55.860000000000461</v>
      </c>
      <c r="AJ2319">
        <f>VLOOKUP($F2319,'(참고)타워 스텟 가치'!$B$12:$L$16,AJ$2,0)+(VLOOKUP($F2319,'(참고)타워 스텟 가치'!$B$12:$L$16,AJ$2,0)*$E2319)</f>
        <v>0</v>
      </c>
      <c r="AK2319">
        <f>VLOOKUP($F2319,'(참고)타워 스텟 가치'!$B$12:$L$16,AK$2,0)+(VLOOKUP($F2319,'(참고)타워 스텟 가치'!$B$12:$L$16,AK$2,0)*$E2319)</f>
        <v>0</v>
      </c>
      <c r="AL2319">
        <f>VLOOKUP($F2319,'(참고)타워 스텟 가치'!$B$12:$L$16,AL$2,0)+(VLOOKUP($F2319,'(참고)타워 스텟 가치'!$B$12:$L$16,AL$2,0)*$E2319)</f>
        <v>372.4000000000031</v>
      </c>
      <c r="AM2319">
        <f>SUM('스테이지별 몬스터 스텟'!AD2319*'(참고)타워 스텟 가치'!$Q$17,'스테이지별 몬스터 스텟'!AE2319*'(참고)타워 스텟 가치'!$R$17,'스테이지별 몬스터 스텟'!AF2319*'(참고)타워 스텟 가치'!$S$17,'스테이지별 몬스터 스텟'!AG2319*'(참고)타워 스텟 가치'!$T$17,'스테이지별 몬스터 스텟'!AH2319*'(참고)타워 스텟 가치'!$U$17,'스테이지별 몬스터 스텟'!AI2319*'(참고)타워 스텟 가치'!$V$17,'스테이지별 몬스터 스텟'!AJ2319*'(참고)타워 스텟 가치'!$W$17,'스테이지별 몬스터 스텟'!AK2319*'(참고)타워 스텟 가치'!$X$17,'스테이지별 몬스터 스텟'!AL2319*'(참고)타워 스텟 가치'!$Y$17)</f>
        <v>1435477.4787500121</v>
      </c>
      <c r="AN2319">
        <v>3</v>
      </c>
    </row>
    <row r="2320" spans="3:40" x14ac:dyDescent="0.3">
      <c r="C2320">
        <v>1</v>
      </c>
      <c r="D2320">
        <f t="shared" ref="D2320:D2383" si="110">D2315+1</f>
        <v>464</v>
      </c>
      <c r="E2320" s="52">
        <f>VLOOKUP(D2320,'스테이지별 난이도 설정'!B:C,2,0)</f>
        <v>185.60000000000156</v>
      </c>
      <c r="F2320" t="str">
        <f t="shared" ref="F2320:F2383" si="111">F2315</f>
        <v>일반</v>
      </c>
      <c r="G2320">
        <f t="shared" si="109"/>
        <v>6</v>
      </c>
      <c r="H2320">
        <f>VLOOKUP($F2320,'(참고)타워 스텟 가치'!$B$2:$L$6,H$2,0)+(VLOOKUP($F2320,'(참고)타워 스텟 가치'!$B$2:$L$6,H$2,0)*$E2320)</f>
        <v>1399.5000000000116</v>
      </c>
      <c r="I2320">
        <f>VLOOKUP($F2320,'(참고)타워 스텟 가치'!$B$2:$L$6,I$2,0)+(VLOOKUP($F2320,'(참고)타워 스텟 가치'!$B$2:$L$6,I$2,0)*$E2320)</f>
        <v>279.90000000000236</v>
      </c>
      <c r="J2320">
        <f>VLOOKUP($F2320,'(참고)타워 스텟 가치'!$B$2:$L$6,J$2,0)+(VLOOKUP($F2320,'(참고)타워 스텟 가치'!$B$2:$L$6,J$2,0)*$E2320)</f>
        <v>933000.0000000078</v>
      </c>
      <c r="K2320">
        <f>VLOOKUP($F2320,'(참고)타워 스텟 가치'!$B$2:$L$6,K$2,0)+(VLOOKUP($F2320,'(참고)타워 스텟 가치'!$B$2:$L$6,K$2,0)*$E2320)</f>
        <v>5598.0000000000464</v>
      </c>
      <c r="L2320">
        <f>VLOOKUP($F2320,'(참고)타워 스텟 가치'!$B$2:$L$6,L$2,0)+(VLOOKUP($F2320,'(참고)타워 스텟 가치'!$B$2:$L$6,L$2,0)*$E2320)</f>
        <v>93.300000000000779</v>
      </c>
      <c r="M2320">
        <f>VLOOKUP($F2320,'(참고)타워 스텟 가치'!$B$2:$L$6,M$2,0)+(VLOOKUP($F2320,'(참고)타워 스텟 가치'!$B$2:$L$6,M$2,0)*$E2320)</f>
        <v>55.980000000000466</v>
      </c>
      <c r="N2320">
        <f>VLOOKUP($F2320,'(참고)타워 스텟 가치'!$B$2:$L$6,N$2,0)+(VLOOKUP($F2320,'(참고)타워 스텟 가치'!$B$2:$L$6,N$2,0)*$E2320)</f>
        <v>0</v>
      </c>
      <c r="O2320">
        <f>VLOOKUP($F2320,'(참고)타워 스텟 가치'!$B$2:$L$6,O$2,0)+(VLOOKUP($F2320,'(참고)타워 스텟 가치'!$B$2:$L$6,O$2,0)*$E2320)</f>
        <v>0</v>
      </c>
      <c r="P2320">
        <f>VLOOKUP($F2320,'(참고)타워 스텟 가치'!$B$2:$L$6,P$2,0)+(VLOOKUP($F2320,'(참고)타워 스텟 가치'!$B$2:$L$6,P$2,0)*$E2320)</f>
        <v>130.62000000000108</v>
      </c>
      <c r="Q2320">
        <f>SUM('스테이지별 몬스터 스텟'!H2320*'(참고)타워 스텟 가치'!$Q$17,'스테이지별 몬스터 스텟'!I2320*'(참고)타워 스텟 가치'!$R$17,'스테이지별 몬스터 스텟'!J2320*'(참고)타워 스텟 가치'!$S$17,'스테이지별 몬스터 스텟'!K2320*'(참고)타워 스텟 가치'!$T$17,'스테이지별 몬스터 스텟'!L2320*'(참고)타워 스텟 가치'!$U$17,'스테이지별 몬스터 스텟'!M2320*'(참고)타워 스텟 가치'!$V$17,'스테이지별 몬스터 스텟'!N2320*'(참고)타워 스텟 가치'!$W$17,'스테이지별 몬스터 스텟'!O2320*'(참고)타워 스텟 가치'!$X$17,'스테이지별 몬스터 스텟'!P2320*'(참고)타워 스텟 가치'!$Y$17)</f>
        <v>1414418.6700000118</v>
      </c>
      <c r="R2320">
        <v>1</v>
      </c>
      <c r="S2320">
        <f>VLOOKUP($F2320,'(참고)타워 스텟 가치'!$B$7:$L$11,S$2,0)+(VLOOKUP($F2320,'(참고)타워 스텟 가치'!$B$7:$L$11,S$2,0)*$E2320)</f>
        <v>466.50000000000387</v>
      </c>
      <c r="T2320">
        <f>VLOOKUP($F2320,'(참고)타워 스텟 가치'!$B$7:$L$11,T$2,0)+(VLOOKUP($F2320,'(참고)타워 스텟 가치'!$B$7:$L$11,T$2,0)*$E2320)</f>
        <v>839.70000000000698</v>
      </c>
      <c r="U2320">
        <f>VLOOKUP($F2320,'(참고)타워 스텟 가치'!$B$7:$L$11,U$2,0)+(VLOOKUP($F2320,'(참고)타워 스텟 가치'!$B$7:$L$11,U$2,0)*$E2320)</f>
        <v>933000.0000000078</v>
      </c>
      <c r="V2320">
        <f>VLOOKUP($F2320,'(참고)타워 스텟 가치'!$B$7:$L$11,V$2,0)+(VLOOKUP($F2320,'(참고)타워 스텟 가치'!$B$7:$L$11,V$2,0)*$E2320)</f>
        <v>5598.0000000000464</v>
      </c>
      <c r="W2320">
        <f>VLOOKUP($F2320,'(참고)타워 스텟 가치'!$B$7:$L$11,W$2,0)+(VLOOKUP($F2320,'(참고)타워 스텟 가치'!$B$7:$L$11,W$2,0)*$E2320)</f>
        <v>93.300000000000779</v>
      </c>
      <c r="X2320">
        <f>VLOOKUP($F2320,'(참고)타워 스텟 가치'!$B$7:$L$11,X$2,0)+(VLOOKUP($F2320,'(참고)타워 스텟 가치'!$B$7:$L$11,X$2,0)*$E2320)</f>
        <v>55.980000000000466</v>
      </c>
      <c r="Y2320">
        <f>VLOOKUP($F2320,'(참고)타워 스텟 가치'!$B$7:$L$11,Y$2,0)+(VLOOKUP($F2320,'(참고)타워 스텟 가치'!$B$7:$L$11,Y$2,0)*$E2320)</f>
        <v>0</v>
      </c>
      <c r="Z2320">
        <f>VLOOKUP($F2320,'(참고)타워 스텟 가치'!$B$7:$L$11,Z$2,0)+(VLOOKUP($F2320,'(참고)타워 스텟 가치'!$B$7:$L$11,Z$2,0)*$E2320)</f>
        <v>0</v>
      </c>
      <c r="AA2320">
        <f>VLOOKUP($F2320,'(참고)타워 스텟 가치'!$B$7:$L$11,AA$2,0)+(VLOOKUP($F2320,'(참고)타워 스텟 가치'!$B$7:$L$11,AA$2,0)*$E2320)</f>
        <v>130.62000000000108</v>
      </c>
      <c r="AB2320">
        <f>SUM('스테이지별 몬스터 스텟'!S2320*'(참고)타워 스텟 가치'!$Q$17,'스테이지별 몬스터 스텟'!T2320*'(참고)타워 스텟 가치'!$R$17,'스테이지별 몬스터 스텟'!U2320*'(참고)타워 스텟 가치'!$S$17,'스테이지별 몬스터 스텟'!V2320*'(참고)타워 스텟 가치'!$T$17,'스테이지별 몬스터 스텟'!W2320*'(참고)타워 스텟 가치'!$U$17,'스테이지별 몬스터 스텟'!X2320*'(참고)타워 스텟 가치'!$V$17,'스테이지별 몬스터 스텟'!Y2320*'(참고)타워 스텟 가치'!$W$17,'스테이지별 몬스터 스텟'!Z2320*'(참고)타워 스텟 가치'!$X$17,'스테이지별 몬스터 스텟'!AA2320*'(참고)타워 스텟 가치'!$Y$17)</f>
        <v>1413392.3700000118</v>
      </c>
      <c r="AC2320">
        <v>2</v>
      </c>
      <c r="AD2320">
        <f>VLOOKUP($F2320,'(참고)타워 스텟 가치'!$B$12:$L$16,AD$2,0)+(VLOOKUP($F2320,'(참고)타워 스텟 가치'!$B$12:$L$16,AD$2,0)*$E2320)</f>
        <v>466.50000000000387</v>
      </c>
      <c r="AE2320">
        <f>VLOOKUP($F2320,'(참고)타워 스텟 가치'!$B$12:$L$16,AE$2,0)+(VLOOKUP($F2320,'(참고)타워 스텟 가치'!$B$12:$L$16,AE$2,0)*$E2320)</f>
        <v>559.80000000000473</v>
      </c>
      <c r="AF2320">
        <f>VLOOKUP($F2320,'(참고)타워 스텟 가치'!$B$12:$L$16,AF$2,0)+(VLOOKUP($F2320,'(참고)타워 스텟 가치'!$B$12:$L$16,AF$2,0)*$E2320)</f>
        <v>933000.0000000078</v>
      </c>
      <c r="AG2320">
        <f>VLOOKUP($F2320,'(참고)타워 스텟 가치'!$B$12:$L$16,AG$2,0)+(VLOOKUP($F2320,'(참고)타워 스텟 가치'!$B$12:$L$16,AG$2,0)*$E2320)</f>
        <v>2799.0000000000232</v>
      </c>
      <c r="AH2320">
        <f>VLOOKUP($F2320,'(참고)타워 스텟 가치'!$B$12:$L$16,AH$2,0)+(VLOOKUP($F2320,'(참고)타워 스텟 가치'!$B$12:$L$16,AH$2,0)*$E2320)</f>
        <v>93.300000000000779</v>
      </c>
      <c r="AI2320">
        <f>VLOOKUP($F2320,'(참고)타워 스텟 가치'!$B$12:$L$16,AI$2,0)+(VLOOKUP($F2320,'(참고)타워 스텟 가치'!$B$12:$L$16,AI$2,0)*$E2320)</f>
        <v>55.980000000000466</v>
      </c>
      <c r="AJ2320">
        <f>VLOOKUP($F2320,'(참고)타워 스텟 가치'!$B$12:$L$16,AJ$2,0)+(VLOOKUP($F2320,'(참고)타워 스텟 가치'!$B$12:$L$16,AJ$2,0)*$E2320)</f>
        <v>0</v>
      </c>
      <c r="AK2320">
        <f>VLOOKUP($F2320,'(참고)타워 스텟 가치'!$B$12:$L$16,AK$2,0)+(VLOOKUP($F2320,'(참고)타워 스텟 가치'!$B$12:$L$16,AK$2,0)*$E2320)</f>
        <v>0</v>
      </c>
      <c r="AL2320">
        <f>VLOOKUP($F2320,'(참고)타워 스텟 가치'!$B$12:$L$16,AL$2,0)+(VLOOKUP($F2320,'(참고)타워 스텟 가치'!$B$12:$L$16,AL$2,0)*$E2320)</f>
        <v>261.24000000000217</v>
      </c>
      <c r="AM2320">
        <f>SUM('스테이지별 몬스터 스텟'!AD2320*'(참고)타워 스텟 가치'!$Q$17,'스테이지별 몬스터 스텟'!AE2320*'(참고)타워 스텟 가치'!$R$17,'스테이지별 몬스터 스텟'!AF2320*'(참고)타워 스텟 가치'!$S$17,'스테이지별 몬스터 스텟'!AG2320*'(참고)타워 스텟 가치'!$T$17,'스테이지별 몬스터 스텟'!AH2320*'(참고)타워 스텟 가치'!$U$17,'스테이지별 몬스터 스텟'!AI2320*'(참고)타워 스텟 가치'!$V$17,'스테이지별 몬스터 스텟'!AJ2320*'(참고)타워 스텟 가치'!$W$17,'스테이지별 몬스터 스텟'!AK2320*'(참고)타워 스텟 가치'!$X$17,'스테이지별 몬스터 스텟'!AL2320*'(참고)타워 스텟 가치'!$Y$17)</f>
        <v>1407635.7600000117</v>
      </c>
      <c r="AN2320">
        <v>3</v>
      </c>
    </row>
    <row r="2321" spans="3:40" x14ac:dyDescent="0.3">
      <c r="C2321">
        <v>2</v>
      </c>
      <c r="D2321">
        <f t="shared" si="110"/>
        <v>464</v>
      </c>
      <c r="E2321" s="52">
        <f>VLOOKUP(D2321,'스테이지별 난이도 설정'!B:C,2,0)</f>
        <v>185.60000000000156</v>
      </c>
      <c r="F2321" t="str">
        <f t="shared" si="111"/>
        <v>레어</v>
      </c>
      <c r="G2321">
        <f t="shared" si="109"/>
        <v>6</v>
      </c>
      <c r="H2321">
        <f>VLOOKUP($F2321,'(참고)타워 스텟 가치'!$B$2:$L$6,H$2,0)+(VLOOKUP($F2321,'(참고)타워 스텟 가치'!$B$2:$L$6,H$2,0)*$E2321)</f>
        <v>2099.2500000000177</v>
      </c>
      <c r="I2321">
        <f>VLOOKUP($F2321,'(참고)타워 스텟 가치'!$B$2:$L$6,I$2,0)+(VLOOKUP($F2321,'(참고)타워 스텟 가치'!$B$2:$L$6,I$2,0)*$E2321)</f>
        <v>419.85000000000349</v>
      </c>
      <c r="J2321">
        <f>VLOOKUP($F2321,'(참고)타워 스텟 가치'!$B$2:$L$6,J$2,0)+(VLOOKUP($F2321,'(참고)타워 스텟 가치'!$B$2:$L$6,J$2,0)*$E2321)</f>
        <v>933000.0000000078</v>
      </c>
      <c r="K2321">
        <f>VLOOKUP($F2321,'(참고)타워 스텟 가치'!$B$2:$L$6,K$2,0)+(VLOOKUP($F2321,'(참고)타워 스텟 가치'!$B$2:$L$6,K$2,0)*$E2321)</f>
        <v>8397.0000000000709</v>
      </c>
      <c r="L2321">
        <f>VLOOKUP($F2321,'(참고)타워 스텟 가치'!$B$2:$L$6,L$2,0)+(VLOOKUP($F2321,'(참고)타워 스텟 가치'!$B$2:$L$6,L$2,0)*$E2321)</f>
        <v>139.95000000000118</v>
      </c>
      <c r="M2321">
        <f>VLOOKUP($F2321,'(참고)타워 스텟 가치'!$B$2:$L$6,M$2,0)+(VLOOKUP($F2321,'(참고)타워 스텟 가치'!$B$2:$L$6,M$2,0)*$E2321)</f>
        <v>55.980000000000466</v>
      </c>
      <c r="N2321">
        <f>VLOOKUP($F2321,'(참고)타워 스텟 가치'!$B$2:$L$6,N$2,0)+(VLOOKUP($F2321,'(참고)타워 스텟 가치'!$B$2:$L$6,N$2,0)*$E2321)</f>
        <v>0</v>
      </c>
      <c r="O2321">
        <f>VLOOKUP($F2321,'(참고)타워 스텟 가치'!$B$2:$L$6,O$2,0)+(VLOOKUP($F2321,'(참고)타워 스텟 가치'!$B$2:$L$6,O$2,0)*$E2321)</f>
        <v>0</v>
      </c>
      <c r="P2321">
        <f>VLOOKUP($F2321,'(참고)타워 스텟 가치'!$B$2:$L$6,P$2,0)+(VLOOKUP($F2321,'(참고)타워 스텟 가치'!$B$2:$L$6,P$2,0)*$E2321)</f>
        <v>130.62000000000108</v>
      </c>
      <c r="Q2321">
        <f>SUM('스테이지별 몬스터 스텟'!H2321*'(참고)타워 스텟 가치'!$Q$17,'스테이지별 몬스터 스텟'!I2321*'(참고)타워 스텟 가치'!$R$17,'스테이지별 몬스터 스텟'!J2321*'(참고)타워 스텟 가치'!$S$17,'스테이지별 몬스터 스텟'!K2321*'(참고)타워 스텟 가치'!$T$17,'스테이지별 몬스터 스텟'!L2321*'(참고)타워 스텟 가치'!$U$17,'스테이지별 몬스터 스텟'!M2321*'(참고)타워 스텟 가치'!$V$17,'스테이지별 몬스터 스텟'!N2321*'(참고)타워 스텟 가치'!$W$17,'스테이지별 몬스터 스텟'!O2321*'(참고)타워 스텟 가치'!$X$17,'스테이지별 몬스터 스텟'!P2321*'(참고)타워 스텟 가치'!$Y$17)</f>
        <v>1421719.3950000119</v>
      </c>
      <c r="R2321">
        <v>1</v>
      </c>
      <c r="S2321">
        <f>VLOOKUP($F2321,'(참고)타워 스텟 가치'!$B$7:$L$11,S$2,0)+(VLOOKUP($F2321,'(참고)타워 스텟 가치'!$B$7:$L$11,S$2,0)*$E2321)</f>
        <v>699.7500000000058</v>
      </c>
      <c r="T2321">
        <f>VLOOKUP($F2321,'(참고)타워 스텟 가치'!$B$7:$L$11,T$2,0)+(VLOOKUP($F2321,'(참고)타워 스텟 가치'!$B$7:$L$11,T$2,0)*$E2321)</f>
        <v>1259.5500000000104</v>
      </c>
      <c r="U2321">
        <f>VLOOKUP($F2321,'(참고)타워 스텟 가치'!$B$7:$L$11,U$2,0)+(VLOOKUP($F2321,'(참고)타워 스텟 가치'!$B$7:$L$11,U$2,0)*$E2321)</f>
        <v>933000.0000000078</v>
      </c>
      <c r="V2321">
        <f>VLOOKUP($F2321,'(참고)타워 스텟 가치'!$B$7:$L$11,V$2,0)+(VLOOKUP($F2321,'(참고)타워 스텟 가치'!$B$7:$L$11,V$2,0)*$E2321)</f>
        <v>8397.0000000000709</v>
      </c>
      <c r="W2321">
        <f>VLOOKUP($F2321,'(참고)타워 스텟 가치'!$B$7:$L$11,W$2,0)+(VLOOKUP($F2321,'(참고)타워 스텟 가치'!$B$7:$L$11,W$2,0)*$E2321)</f>
        <v>139.95000000000118</v>
      </c>
      <c r="X2321">
        <f>VLOOKUP($F2321,'(참고)타워 스텟 가치'!$B$7:$L$11,X$2,0)+(VLOOKUP($F2321,'(참고)타워 스텟 가치'!$B$7:$L$11,X$2,0)*$E2321)</f>
        <v>55.980000000000466</v>
      </c>
      <c r="Y2321">
        <f>VLOOKUP($F2321,'(참고)타워 스텟 가치'!$B$7:$L$11,Y$2,0)+(VLOOKUP($F2321,'(참고)타워 스텟 가치'!$B$7:$L$11,Y$2,0)*$E2321)</f>
        <v>0</v>
      </c>
      <c r="Z2321">
        <f>VLOOKUP($F2321,'(참고)타워 스텟 가치'!$B$7:$L$11,Z$2,0)+(VLOOKUP($F2321,'(참고)타워 스텟 가치'!$B$7:$L$11,Z$2,0)*$E2321)</f>
        <v>0</v>
      </c>
      <c r="AA2321">
        <f>VLOOKUP($F2321,'(참고)타워 스텟 가치'!$B$7:$L$11,AA$2,0)+(VLOOKUP($F2321,'(참고)타워 스텟 가치'!$B$7:$L$11,AA$2,0)*$E2321)</f>
        <v>130.62000000000108</v>
      </c>
      <c r="AB2321">
        <f>SUM('스테이지별 몬스터 스텟'!S2321*'(참고)타워 스텟 가치'!$Q$17,'스테이지별 몬스터 스텟'!T2321*'(참고)타워 스텟 가치'!$R$17,'스테이지별 몬스터 스텟'!U2321*'(참고)타워 스텟 가치'!$S$17,'스테이지별 몬스터 스텟'!V2321*'(참고)타워 스텟 가치'!$T$17,'스테이지별 몬스터 스텟'!W2321*'(참고)타워 스텟 가치'!$U$17,'스테이지별 몬스터 스텟'!X2321*'(참고)타워 스텟 가치'!$V$17,'스테이지별 몬스터 스텟'!Y2321*'(참고)타워 스텟 가치'!$W$17,'스테이지별 몬스터 스텟'!Z2321*'(참고)타워 스텟 가치'!$X$17,'스테이지별 몬스터 스텟'!AA2321*'(참고)타워 스텟 가치'!$Y$17)</f>
        <v>1420179.9450000117</v>
      </c>
      <c r="AC2321">
        <v>2</v>
      </c>
      <c r="AD2321">
        <f>VLOOKUP($F2321,'(참고)타워 스텟 가치'!$B$12:$L$16,AD$2,0)+(VLOOKUP($F2321,'(참고)타워 스텟 가치'!$B$12:$L$16,AD$2,0)*$E2321)</f>
        <v>699.7500000000058</v>
      </c>
      <c r="AE2321">
        <f>VLOOKUP($F2321,'(참고)타워 스텟 가치'!$B$12:$L$16,AE$2,0)+(VLOOKUP($F2321,'(참고)타워 스텟 가치'!$B$12:$L$16,AE$2,0)*$E2321)</f>
        <v>839.70000000000698</v>
      </c>
      <c r="AF2321">
        <f>VLOOKUP($F2321,'(참고)타워 스텟 가치'!$B$12:$L$16,AF$2,0)+(VLOOKUP($F2321,'(참고)타워 스텟 가치'!$B$12:$L$16,AF$2,0)*$E2321)</f>
        <v>933000.0000000078</v>
      </c>
      <c r="AG2321">
        <f>VLOOKUP($F2321,'(참고)타워 스텟 가치'!$B$12:$L$16,AG$2,0)+(VLOOKUP($F2321,'(참고)타워 스텟 가치'!$B$12:$L$16,AG$2,0)*$E2321)</f>
        <v>4198.5000000000355</v>
      </c>
      <c r="AH2321">
        <f>VLOOKUP($F2321,'(참고)타워 스텟 가치'!$B$12:$L$16,AH$2,0)+(VLOOKUP($F2321,'(참고)타워 스텟 가치'!$B$12:$L$16,AH$2,0)*$E2321)</f>
        <v>139.95000000000118</v>
      </c>
      <c r="AI2321">
        <f>VLOOKUP($F2321,'(참고)타워 스텟 가치'!$B$12:$L$16,AI$2,0)+(VLOOKUP($F2321,'(참고)타워 스텟 가치'!$B$12:$L$16,AI$2,0)*$E2321)</f>
        <v>55.980000000000466</v>
      </c>
      <c r="AJ2321">
        <f>VLOOKUP($F2321,'(참고)타워 스텟 가치'!$B$12:$L$16,AJ$2,0)+(VLOOKUP($F2321,'(참고)타워 스텟 가치'!$B$12:$L$16,AJ$2,0)*$E2321)</f>
        <v>0</v>
      </c>
      <c r="AK2321">
        <f>VLOOKUP($F2321,'(참고)타워 스텟 가치'!$B$12:$L$16,AK$2,0)+(VLOOKUP($F2321,'(참고)타워 스텟 가치'!$B$12:$L$16,AK$2,0)*$E2321)</f>
        <v>0</v>
      </c>
      <c r="AL2321">
        <f>VLOOKUP($F2321,'(참고)타워 스텟 가치'!$B$12:$L$16,AL$2,0)+(VLOOKUP($F2321,'(참고)타워 스텟 가치'!$B$12:$L$16,AL$2,0)*$E2321)</f>
        <v>261.24000000000217</v>
      </c>
      <c r="AM2321">
        <f>SUM('스테이지별 몬스터 스텟'!AD2321*'(참고)타워 스텟 가치'!$Q$17,'스테이지별 몬스터 스텟'!AE2321*'(참고)타워 스텟 가치'!$R$17,'스테이지별 몬스터 스텟'!AF2321*'(참고)타워 스텟 가치'!$S$17,'스테이지별 몬스터 스텟'!AG2321*'(참고)타워 스텟 가치'!$T$17,'스테이지별 몬스터 스텟'!AH2321*'(참고)타워 스텟 가치'!$U$17,'스테이지별 몬스터 스텟'!AI2321*'(참고)타워 스텟 가치'!$V$17,'스테이지별 몬스터 스텟'!AJ2321*'(참고)타워 스텟 가치'!$W$17,'스테이지별 몬스터 스텟'!AK2321*'(참고)타워 스텟 가치'!$X$17,'스테이지별 몬스터 스텟'!AL2321*'(참고)타워 스텟 가치'!$Y$17)</f>
        <v>1411414.4100000116</v>
      </c>
      <c r="AN2321">
        <v>3</v>
      </c>
    </row>
    <row r="2322" spans="3:40" x14ac:dyDescent="0.3">
      <c r="C2322">
        <v>3</v>
      </c>
      <c r="D2322">
        <f t="shared" si="110"/>
        <v>464</v>
      </c>
      <c r="E2322" s="52">
        <f>VLOOKUP(D2322,'스테이지별 난이도 설정'!B:C,2,0)</f>
        <v>185.60000000000156</v>
      </c>
      <c r="F2322" t="str">
        <f t="shared" si="111"/>
        <v>에픽</v>
      </c>
      <c r="G2322">
        <f t="shared" si="109"/>
        <v>6</v>
      </c>
      <c r="H2322">
        <f>VLOOKUP($F2322,'(참고)타워 스텟 가치'!$B$2:$L$6,H$2,0)+(VLOOKUP($F2322,'(참고)타워 스텟 가치'!$B$2:$L$6,H$2,0)*$E2322)</f>
        <v>3148.8750000000264</v>
      </c>
      <c r="I2322">
        <f>VLOOKUP($F2322,'(참고)타워 스텟 가치'!$B$2:$L$6,I$2,0)+(VLOOKUP($F2322,'(참고)타워 스텟 가치'!$B$2:$L$6,I$2,0)*$E2322)</f>
        <v>629.77500000000521</v>
      </c>
      <c r="J2322">
        <f>VLOOKUP($F2322,'(참고)타워 스텟 가치'!$B$2:$L$6,J$2,0)+(VLOOKUP($F2322,'(참고)타워 스텟 가치'!$B$2:$L$6,J$2,0)*$E2322)</f>
        <v>933000.0000000078</v>
      </c>
      <c r="K2322">
        <f>VLOOKUP($F2322,'(참고)타워 스텟 가치'!$B$2:$L$6,K$2,0)+(VLOOKUP($F2322,'(참고)타워 스텟 가치'!$B$2:$L$6,K$2,0)*$E2322)</f>
        <v>12595.500000000106</v>
      </c>
      <c r="L2322">
        <f>VLOOKUP($F2322,'(참고)타워 스텟 가치'!$B$2:$L$6,L$2,0)+(VLOOKUP($F2322,'(참고)타워 스텟 가치'!$B$2:$L$6,L$2,0)*$E2322)</f>
        <v>209.92500000000175</v>
      </c>
      <c r="M2322">
        <f>VLOOKUP($F2322,'(참고)타워 스텟 가치'!$B$2:$L$6,M$2,0)+(VLOOKUP($F2322,'(참고)타워 스텟 가치'!$B$2:$L$6,M$2,0)*$E2322)</f>
        <v>55.980000000000466</v>
      </c>
      <c r="N2322">
        <f>VLOOKUP($F2322,'(참고)타워 스텟 가치'!$B$2:$L$6,N$2,0)+(VLOOKUP($F2322,'(참고)타워 스텟 가치'!$B$2:$L$6,N$2,0)*$E2322)</f>
        <v>0</v>
      </c>
      <c r="O2322">
        <f>VLOOKUP($F2322,'(참고)타워 스텟 가치'!$B$2:$L$6,O$2,0)+(VLOOKUP($F2322,'(참고)타워 스텟 가치'!$B$2:$L$6,O$2,0)*$E2322)</f>
        <v>0</v>
      </c>
      <c r="P2322">
        <f>VLOOKUP($F2322,'(참고)타워 스텟 가치'!$B$2:$L$6,P$2,0)+(VLOOKUP($F2322,'(참고)타워 스텟 가치'!$B$2:$L$6,P$2,0)*$E2322)</f>
        <v>130.62000000000108</v>
      </c>
      <c r="Q2322">
        <f>SUM('스테이지별 몬스터 스텟'!H2322*'(참고)타워 스텟 가치'!$Q$17,'스테이지별 몬스터 스텟'!I2322*'(참고)타워 스텟 가치'!$R$17,'스테이지별 몬스터 스텟'!J2322*'(참고)타워 스텟 가치'!$S$17,'스테이지별 몬스터 스텟'!K2322*'(참고)타워 스텟 가치'!$T$17,'스테이지별 몬스터 스텟'!L2322*'(참고)타워 스텟 가치'!$U$17,'스테이지별 몬스터 스텟'!M2322*'(참고)타워 스텟 가치'!$V$17,'스테이지별 몬스터 스텟'!N2322*'(참고)타워 스텟 가치'!$W$17,'스테이지별 몬스터 스텟'!O2322*'(참고)타워 스텟 가치'!$X$17,'스테이지별 몬스터 스텟'!P2322*'(참고)타워 스텟 가치'!$Y$17)</f>
        <v>1432670.482500012</v>
      </c>
      <c r="R2322">
        <v>1</v>
      </c>
      <c r="S2322">
        <f>VLOOKUP($F2322,'(참고)타워 스텟 가치'!$B$7:$L$11,S$2,0)+(VLOOKUP($F2322,'(참고)타워 스텟 가치'!$B$7:$L$11,S$2,0)*$E2322)</f>
        <v>1049.6250000000089</v>
      </c>
      <c r="T2322">
        <f>VLOOKUP($F2322,'(참고)타워 스텟 가치'!$B$7:$L$11,T$2,0)+(VLOOKUP($F2322,'(참고)타워 스텟 가치'!$B$7:$L$11,T$2,0)*$E2322)</f>
        <v>1889.3250000000157</v>
      </c>
      <c r="U2322">
        <f>VLOOKUP($F2322,'(참고)타워 스텟 가치'!$B$7:$L$11,U$2,0)+(VLOOKUP($F2322,'(참고)타워 스텟 가치'!$B$7:$L$11,U$2,0)*$E2322)</f>
        <v>933000.0000000078</v>
      </c>
      <c r="V2322">
        <f>VLOOKUP($F2322,'(참고)타워 스텟 가치'!$B$7:$L$11,V$2,0)+(VLOOKUP($F2322,'(참고)타워 스텟 가치'!$B$7:$L$11,V$2,0)*$E2322)</f>
        <v>12595.500000000106</v>
      </c>
      <c r="W2322">
        <f>VLOOKUP($F2322,'(참고)타워 스텟 가치'!$B$7:$L$11,W$2,0)+(VLOOKUP($F2322,'(참고)타워 스텟 가치'!$B$7:$L$11,W$2,0)*$E2322)</f>
        <v>209.92500000000175</v>
      </c>
      <c r="X2322">
        <f>VLOOKUP($F2322,'(참고)타워 스텟 가치'!$B$7:$L$11,X$2,0)+(VLOOKUP($F2322,'(참고)타워 스텟 가치'!$B$7:$L$11,X$2,0)*$E2322)</f>
        <v>55.980000000000466</v>
      </c>
      <c r="Y2322">
        <f>VLOOKUP($F2322,'(참고)타워 스텟 가치'!$B$7:$L$11,Y$2,0)+(VLOOKUP($F2322,'(참고)타워 스텟 가치'!$B$7:$L$11,Y$2,0)*$E2322)</f>
        <v>0</v>
      </c>
      <c r="Z2322">
        <f>VLOOKUP($F2322,'(참고)타워 스텟 가치'!$B$7:$L$11,Z$2,0)+(VLOOKUP($F2322,'(참고)타워 스텟 가치'!$B$7:$L$11,Z$2,0)*$E2322)</f>
        <v>0</v>
      </c>
      <c r="AA2322">
        <f>VLOOKUP($F2322,'(참고)타워 스텟 가치'!$B$7:$L$11,AA$2,0)+(VLOOKUP($F2322,'(참고)타워 스텟 가치'!$B$7:$L$11,AA$2,0)*$E2322)</f>
        <v>130.62000000000108</v>
      </c>
      <c r="AB2322">
        <f>SUM('스테이지별 몬스터 스텟'!S2322*'(참고)타워 스텟 가치'!$Q$17,'스테이지별 몬스터 스텟'!T2322*'(참고)타워 스텟 가치'!$R$17,'스테이지별 몬스터 스텟'!U2322*'(참고)타워 스텟 가치'!$S$17,'스테이지별 몬스터 스텟'!V2322*'(참고)타워 스텟 가치'!$T$17,'스테이지별 몬스터 스텟'!W2322*'(참고)타워 스텟 가치'!$U$17,'스테이지별 몬스터 스텟'!X2322*'(참고)타워 스텟 가치'!$V$17,'스테이지별 몬스터 스텟'!Y2322*'(참고)타워 스텟 가치'!$W$17,'스테이지별 몬스터 스텟'!Z2322*'(참고)타워 스텟 가치'!$X$17,'스테이지별 몬스터 스텟'!AA2322*'(참고)타워 스텟 가치'!$Y$17)</f>
        <v>1430361.307500012</v>
      </c>
      <c r="AC2322">
        <v>2</v>
      </c>
      <c r="AD2322">
        <f>VLOOKUP($F2322,'(참고)타워 스텟 가치'!$B$12:$L$16,AD$2,0)+(VLOOKUP($F2322,'(참고)타워 스텟 가치'!$B$12:$L$16,AD$2,0)*$E2322)</f>
        <v>1049.6250000000089</v>
      </c>
      <c r="AE2322">
        <f>VLOOKUP($F2322,'(참고)타워 스텟 가치'!$B$12:$L$16,AE$2,0)+(VLOOKUP($F2322,'(참고)타워 스텟 가치'!$B$12:$L$16,AE$2,0)*$E2322)</f>
        <v>1259.5500000000104</v>
      </c>
      <c r="AF2322">
        <f>VLOOKUP($F2322,'(참고)타워 스텟 가치'!$B$12:$L$16,AF$2,0)+(VLOOKUP($F2322,'(참고)타워 스텟 가치'!$B$12:$L$16,AF$2,0)*$E2322)</f>
        <v>933000.0000000078</v>
      </c>
      <c r="AG2322">
        <f>VLOOKUP($F2322,'(참고)타워 스텟 가치'!$B$12:$L$16,AG$2,0)+(VLOOKUP($F2322,'(참고)타워 스텟 가치'!$B$12:$L$16,AG$2,0)*$E2322)</f>
        <v>6297.7500000000528</v>
      </c>
      <c r="AH2322">
        <f>VLOOKUP($F2322,'(참고)타워 스텟 가치'!$B$12:$L$16,AH$2,0)+(VLOOKUP($F2322,'(참고)타워 스텟 가치'!$B$12:$L$16,AH$2,0)*$E2322)</f>
        <v>209.92500000000175</v>
      </c>
      <c r="AI2322">
        <f>VLOOKUP($F2322,'(참고)타워 스텟 가치'!$B$12:$L$16,AI$2,0)+(VLOOKUP($F2322,'(참고)타워 스텟 가치'!$B$12:$L$16,AI$2,0)*$E2322)</f>
        <v>55.980000000000466</v>
      </c>
      <c r="AJ2322">
        <f>VLOOKUP($F2322,'(참고)타워 스텟 가치'!$B$12:$L$16,AJ$2,0)+(VLOOKUP($F2322,'(참고)타워 스텟 가치'!$B$12:$L$16,AJ$2,0)*$E2322)</f>
        <v>0</v>
      </c>
      <c r="AK2322">
        <f>VLOOKUP($F2322,'(참고)타워 스텟 가치'!$B$12:$L$16,AK$2,0)+(VLOOKUP($F2322,'(참고)타워 스텟 가치'!$B$12:$L$16,AK$2,0)*$E2322)</f>
        <v>0</v>
      </c>
      <c r="AL2322">
        <f>VLOOKUP($F2322,'(참고)타워 스텟 가치'!$B$12:$L$16,AL$2,0)+(VLOOKUP($F2322,'(참고)타워 스텟 가치'!$B$12:$L$16,AL$2,0)*$E2322)</f>
        <v>261.24000000000217</v>
      </c>
      <c r="AM2322">
        <f>SUM('스테이지별 몬스터 스텟'!AD2322*'(참고)타워 스텟 가치'!$Q$17,'스테이지별 몬스터 스텟'!AE2322*'(참고)타워 스텟 가치'!$R$17,'스테이지별 몬스터 스텟'!AF2322*'(참고)타워 스텟 가치'!$S$17,'스테이지별 몬스터 스텟'!AG2322*'(참고)타워 스텟 가치'!$T$17,'스테이지별 몬스터 스텟'!AH2322*'(참고)타워 스텟 가치'!$U$17,'스테이지별 몬스터 스텟'!AI2322*'(참고)타워 스텟 가치'!$V$17,'스테이지별 몬스터 스텟'!AJ2322*'(참고)타워 스텟 가치'!$W$17,'스테이지별 몬스터 스텟'!AK2322*'(참고)타워 스텟 가치'!$X$17,'스테이지별 몬스터 스텟'!AL2322*'(참고)타워 스텟 가치'!$Y$17)</f>
        <v>1417082.3850000117</v>
      </c>
      <c r="AN2322">
        <v>3</v>
      </c>
    </row>
    <row r="2323" spans="3:40" x14ac:dyDescent="0.3">
      <c r="C2323">
        <v>4</v>
      </c>
      <c r="D2323">
        <f t="shared" si="110"/>
        <v>464</v>
      </c>
      <c r="E2323" s="52">
        <f>VLOOKUP(D2323,'스테이지별 난이도 설정'!B:C,2,0)</f>
        <v>185.60000000000156</v>
      </c>
      <c r="F2323" t="str">
        <f t="shared" si="111"/>
        <v>유니크</v>
      </c>
      <c r="G2323">
        <f t="shared" si="109"/>
        <v>6</v>
      </c>
      <c r="H2323">
        <f>VLOOKUP($F2323,'(참고)타워 스텟 가치'!$B$2:$L$6,H$2,0)+(VLOOKUP($F2323,'(참고)타워 스텟 가치'!$B$2:$L$6,H$2,0)*$E2323)</f>
        <v>4723.3125000000391</v>
      </c>
      <c r="I2323">
        <f>VLOOKUP($F2323,'(참고)타워 스텟 가치'!$B$2:$L$6,I$2,0)+(VLOOKUP($F2323,'(참고)타워 스텟 가치'!$B$2:$L$6,I$2,0)*$E2323)</f>
        <v>944.66250000000787</v>
      </c>
      <c r="J2323">
        <f>VLOOKUP($F2323,'(참고)타워 스텟 가치'!$B$2:$L$6,J$2,0)+(VLOOKUP($F2323,'(참고)타워 스텟 가치'!$B$2:$L$6,J$2,0)*$E2323)</f>
        <v>933000.0000000078</v>
      </c>
      <c r="K2323">
        <f>VLOOKUP($F2323,'(참고)타워 스텟 가치'!$B$2:$L$6,K$2,0)+(VLOOKUP($F2323,'(참고)타워 스텟 가치'!$B$2:$L$6,K$2,0)*$E2323)</f>
        <v>18893.250000000156</v>
      </c>
      <c r="L2323">
        <f>VLOOKUP($F2323,'(참고)타워 스텟 가치'!$B$2:$L$6,L$2,0)+(VLOOKUP($F2323,'(참고)타워 스텟 가치'!$B$2:$L$6,L$2,0)*$E2323)</f>
        <v>314.8875000000026</v>
      </c>
      <c r="M2323">
        <f>VLOOKUP($F2323,'(참고)타워 스텟 가치'!$B$2:$L$6,M$2,0)+(VLOOKUP($F2323,'(참고)타워 스텟 가치'!$B$2:$L$6,M$2,0)*$E2323)</f>
        <v>55.980000000000466</v>
      </c>
      <c r="N2323">
        <f>VLOOKUP($F2323,'(참고)타워 스텟 가치'!$B$2:$L$6,N$2,0)+(VLOOKUP($F2323,'(참고)타워 스텟 가치'!$B$2:$L$6,N$2,0)*$E2323)</f>
        <v>0</v>
      </c>
      <c r="O2323">
        <f>VLOOKUP($F2323,'(참고)타워 스텟 가치'!$B$2:$L$6,O$2,0)+(VLOOKUP($F2323,'(참고)타워 스텟 가치'!$B$2:$L$6,O$2,0)*$E2323)</f>
        <v>0</v>
      </c>
      <c r="P2323">
        <f>VLOOKUP($F2323,'(참고)타워 스텟 가치'!$B$2:$L$6,P$2,0)+(VLOOKUP($F2323,'(참고)타워 스텟 가치'!$B$2:$L$6,P$2,0)*$E2323)</f>
        <v>186.60000000000156</v>
      </c>
      <c r="Q2323">
        <f>SUM('스테이지별 몬스터 스텟'!H2323*'(참고)타워 스텟 가치'!$Q$17,'스테이지별 몬스터 스텟'!I2323*'(참고)타워 스텟 가치'!$R$17,'스테이지별 몬스터 스텟'!J2323*'(참고)타워 스텟 가치'!$S$17,'스테이지별 몬스터 스텟'!K2323*'(참고)타워 스텟 가치'!$T$17,'스테이지별 몬스터 스텟'!L2323*'(참고)타워 스텟 가치'!$U$17,'스테이지별 몬스터 스텟'!M2323*'(참고)타워 스텟 가치'!$V$17,'스테이지별 몬스터 스텟'!N2323*'(참고)타워 스텟 가치'!$W$17,'스테이지별 몬스터 스텟'!O2323*'(참고)타워 스텟 가치'!$X$17,'스테이지별 몬스터 스텟'!P2323*'(참고)타워 스텟 가치'!$Y$17)</f>
        <v>1449209.0737500119</v>
      </c>
      <c r="R2323">
        <v>1</v>
      </c>
      <c r="S2323">
        <f>VLOOKUP($F2323,'(참고)타워 스텟 가치'!$B$7:$L$11,S$2,0)+(VLOOKUP($F2323,'(참고)타워 스텟 가치'!$B$7:$L$11,S$2,0)*$E2323)</f>
        <v>1574.4375000000132</v>
      </c>
      <c r="T2323">
        <f>VLOOKUP($F2323,'(참고)타워 스텟 가치'!$B$7:$L$11,T$2,0)+(VLOOKUP($F2323,'(참고)타워 스텟 가치'!$B$7:$L$11,T$2,0)*$E2323)</f>
        <v>2833.9875000000238</v>
      </c>
      <c r="U2323">
        <f>VLOOKUP($F2323,'(참고)타워 스텟 가치'!$B$7:$L$11,U$2,0)+(VLOOKUP($F2323,'(참고)타워 스텟 가치'!$B$7:$L$11,U$2,0)*$E2323)</f>
        <v>933000.0000000078</v>
      </c>
      <c r="V2323">
        <f>VLOOKUP($F2323,'(참고)타워 스텟 가치'!$B$7:$L$11,V$2,0)+(VLOOKUP($F2323,'(참고)타워 스텟 가치'!$B$7:$L$11,V$2,0)*$E2323)</f>
        <v>18893.250000000156</v>
      </c>
      <c r="W2323">
        <f>VLOOKUP($F2323,'(참고)타워 스텟 가치'!$B$7:$L$11,W$2,0)+(VLOOKUP($F2323,'(참고)타워 스텟 가치'!$B$7:$L$11,W$2,0)*$E2323)</f>
        <v>314.8875000000026</v>
      </c>
      <c r="X2323">
        <f>VLOOKUP($F2323,'(참고)타워 스텟 가치'!$B$7:$L$11,X$2,0)+(VLOOKUP($F2323,'(참고)타워 스텟 가치'!$B$7:$L$11,X$2,0)*$E2323)</f>
        <v>55.980000000000466</v>
      </c>
      <c r="Y2323">
        <f>VLOOKUP($F2323,'(참고)타워 스텟 가치'!$B$7:$L$11,Y$2,0)+(VLOOKUP($F2323,'(참고)타워 스텟 가치'!$B$7:$L$11,Y$2,0)*$E2323)</f>
        <v>0</v>
      </c>
      <c r="Z2323">
        <f>VLOOKUP($F2323,'(참고)타워 스텟 가치'!$B$7:$L$11,Z$2,0)+(VLOOKUP($F2323,'(참고)타워 스텟 가치'!$B$7:$L$11,Z$2,0)*$E2323)</f>
        <v>0</v>
      </c>
      <c r="AA2323">
        <f>VLOOKUP($F2323,'(참고)타워 스텟 가치'!$B$7:$L$11,AA$2,0)+(VLOOKUP($F2323,'(참고)타워 스텟 가치'!$B$7:$L$11,AA$2,0)*$E2323)</f>
        <v>186.60000000000156</v>
      </c>
      <c r="AB2323">
        <f>SUM('스테이지별 몬스터 스텟'!S2323*'(참고)타워 스텟 가치'!$Q$17,'스테이지별 몬스터 스텟'!T2323*'(참고)타워 스텟 가치'!$R$17,'스테이지별 몬스터 스텟'!U2323*'(참고)타워 스텟 가치'!$S$17,'스테이지별 몬스터 스텟'!V2323*'(참고)타워 스텟 가치'!$T$17,'스테이지별 몬스터 스텟'!W2323*'(참고)타워 스텟 가치'!$U$17,'스테이지별 몬스터 스텟'!X2323*'(참고)타워 스텟 가치'!$V$17,'스테이지별 몬스터 스텟'!Y2323*'(참고)타워 스텟 가치'!$W$17,'스테이지별 몬스터 스텟'!Z2323*'(참고)타워 스텟 가치'!$X$17,'스테이지별 몬스터 스텟'!AA2323*'(참고)타워 스텟 가치'!$Y$17)</f>
        <v>1445745.3112500117</v>
      </c>
      <c r="AC2323">
        <v>2</v>
      </c>
      <c r="AD2323">
        <f>VLOOKUP($F2323,'(참고)타워 스텟 가치'!$B$12:$L$16,AD$2,0)+(VLOOKUP($F2323,'(참고)타워 스텟 가치'!$B$12:$L$16,AD$2,0)*$E2323)</f>
        <v>1574.4375000000132</v>
      </c>
      <c r="AE2323">
        <f>VLOOKUP($F2323,'(참고)타워 스텟 가치'!$B$12:$L$16,AE$2,0)+(VLOOKUP($F2323,'(참고)타워 스텟 가치'!$B$12:$L$16,AE$2,0)*$E2323)</f>
        <v>1889.3250000000157</v>
      </c>
      <c r="AF2323">
        <f>VLOOKUP($F2323,'(참고)타워 스텟 가치'!$B$12:$L$16,AF$2,0)+(VLOOKUP($F2323,'(참고)타워 스텟 가치'!$B$12:$L$16,AF$2,0)*$E2323)</f>
        <v>933000.0000000078</v>
      </c>
      <c r="AG2323">
        <f>VLOOKUP($F2323,'(참고)타워 스텟 가치'!$B$12:$L$16,AG$2,0)+(VLOOKUP($F2323,'(참고)타워 스텟 가치'!$B$12:$L$16,AG$2,0)*$E2323)</f>
        <v>9446.6250000000782</v>
      </c>
      <c r="AH2323">
        <f>VLOOKUP($F2323,'(참고)타워 스텟 가치'!$B$12:$L$16,AH$2,0)+(VLOOKUP($F2323,'(참고)타워 스텟 가치'!$B$12:$L$16,AH$2,0)*$E2323)</f>
        <v>314.8875000000026</v>
      </c>
      <c r="AI2323">
        <f>VLOOKUP($F2323,'(참고)타워 스텟 가치'!$B$12:$L$16,AI$2,0)+(VLOOKUP($F2323,'(참고)타워 스텟 가치'!$B$12:$L$16,AI$2,0)*$E2323)</f>
        <v>55.980000000000466</v>
      </c>
      <c r="AJ2323">
        <f>VLOOKUP($F2323,'(참고)타워 스텟 가치'!$B$12:$L$16,AJ$2,0)+(VLOOKUP($F2323,'(참고)타워 스텟 가치'!$B$12:$L$16,AJ$2,0)*$E2323)</f>
        <v>0</v>
      </c>
      <c r="AK2323">
        <f>VLOOKUP($F2323,'(참고)타워 스텟 가치'!$B$12:$L$16,AK$2,0)+(VLOOKUP($F2323,'(참고)타워 스텟 가치'!$B$12:$L$16,AK$2,0)*$E2323)</f>
        <v>0</v>
      </c>
      <c r="AL2323">
        <f>VLOOKUP($F2323,'(참고)타워 스텟 가치'!$B$12:$L$16,AL$2,0)+(VLOOKUP($F2323,'(참고)타워 스텟 가치'!$B$12:$L$16,AL$2,0)*$E2323)</f>
        <v>373.20000000000312</v>
      </c>
      <c r="AM2323">
        <f>SUM('스테이지별 몬스터 스텟'!AD2323*'(참고)타워 스텟 가치'!$Q$17,'스테이지별 몬스터 스텟'!AE2323*'(참고)타워 스텟 가치'!$R$17,'스테이지별 몬스터 스텟'!AF2323*'(참고)타워 스텟 가치'!$S$17,'스테이지별 몬스터 스텟'!AG2323*'(참고)타워 스텟 가치'!$T$17,'스테이지별 몬스터 스텟'!AH2323*'(참고)타워 스텟 가치'!$U$17,'스테이지별 몬스터 스텟'!AI2323*'(참고)타워 스텟 가치'!$V$17,'스테이지별 몬스터 스텟'!AJ2323*'(참고)타워 스텟 가치'!$W$17,'스테이지별 몬스터 스텟'!AK2323*'(참고)타워 스텟 가치'!$X$17,'스테이지별 몬스터 스텟'!AL2323*'(참고)타워 스텟 가치'!$Y$17)</f>
        <v>1425808.2675000117</v>
      </c>
      <c r="AN2323">
        <v>3</v>
      </c>
    </row>
    <row r="2324" spans="3:40" x14ac:dyDescent="0.3">
      <c r="C2324">
        <v>5</v>
      </c>
      <c r="D2324">
        <f t="shared" si="110"/>
        <v>464</v>
      </c>
      <c r="E2324" s="52">
        <f>VLOOKUP(D2324,'스테이지별 난이도 설정'!B:C,2,0)</f>
        <v>185.60000000000156</v>
      </c>
      <c r="F2324" t="str">
        <f t="shared" si="111"/>
        <v>스페셜</v>
      </c>
      <c r="G2324">
        <f t="shared" si="109"/>
        <v>6</v>
      </c>
      <c r="H2324">
        <f>VLOOKUP($F2324,'(참고)타워 스텟 가치'!$B$2:$L$6,H$2,0)+(VLOOKUP($F2324,'(참고)타워 스텟 가치'!$B$2:$L$6,H$2,0)*$E2324)</f>
        <v>7084.9687500000591</v>
      </c>
      <c r="I2324">
        <f>VLOOKUP($F2324,'(참고)타워 스텟 가치'!$B$2:$L$6,I$2,0)+(VLOOKUP($F2324,'(참고)타워 스텟 가치'!$B$2:$L$6,I$2,0)*$E2324)</f>
        <v>1416.9937500000119</v>
      </c>
      <c r="J2324">
        <f>VLOOKUP($F2324,'(참고)타워 스텟 가치'!$B$2:$L$6,J$2,0)+(VLOOKUP($F2324,'(참고)타워 스텟 가치'!$B$2:$L$6,J$2,0)*$E2324)</f>
        <v>933000.0000000078</v>
      </c>
      <c r="K2324">
        <f>VLOOKUP($F2324,'(참고)타워 스텟 가치'!$B$2:$L$6,K$2,0)+(VLOOKUP($F2324,'(참고)타워 스텟 가치'!$B$2:$L$6,K$2,0)*$E2324)</f>
        <v>28339.875000000236</v>
      </c>
      <c r="L2324">
        <f>VLOOKUP($F2324,'(참고)타워 스텟 가치'!$B$2:$L$6,L$2,0)+(VLOOKUP($F2324,'(참고)타워 스텟 가치'!$B$2:$L$6,L$2,0)*$E2324)</f>
        <v>472.33125000000393</v>
      </c>
      <c r="M2324">
        <f>VLOOKUP($F2324,'(참고)타워 스텟 가치'!$B$2:$L$6,M$2,0)+(VLOOKUP($F2324,'(참고)타워 스텟 가치'!$B$2:$L$6,M$2,0)*$E2324)</f>
        <v>55.980000000000466</v>
      </c>
      <c r="N2324">
        <f>VLOOKUP($F2324,'(참고)타워 스텟 가치'!$B$2:$L$6,N$2,0)+(VLOOKUP($F2324,'(참고)타워 스텟 가치'!$B$2:$L$6,N$2,0)*$E2324)</f>
        <v>0</v>
      </c>
      <c r="O2324">
        <f>VLOOKUP($F2324,'(참고)타워 스텟 가치'!$B$2:$L$6,O$2,0)+(VLOOKUP($F2324,'(참고)타워 스텟 가치'!$B$2:$L$6,O$2,0)*$E2324)</f>
        <v>0</v>
      </c>
      <c r="P2324">
        <f>VLOOKUP($F2324,'(참고)타워 스텟 가치'!$B$2:$L$6,P$2,0)+(VLOOKUP($F2324,'(참고)타워 스텟 가치'!$B$2:$L$6,P$2,0)*$E2324)</f>
        <v>186.60000000000156</v>
      </c>
      <c r="Q2324">
        <f>SUM('스테이지별 몬스터 스텟'!H2324*'(참고)타워 스텟 가치'!$Q$17,'스테이지별 몬스터 스텟'!I2324*'(참고)타워 스텟 가치'!$R$17,'스테이지별 몬스터 스텟'!J2324*'(참고)타워 스텟 가치'!$S$17,'스테이지별 몬스터 스텟'!K2324*'(참고)타워 스텟 가치'!$T$17,'스테이지별 몬스터 스텟'!L2324*'(참고)타워 스텟 가치'!$U$17,'스테이지별 몬스터 스텟'!M2324*'(참고)타워 스텟 가치'!$V$17,'스테이지별 몬스터 스텟'!N2324*'(참고)타워 스텟 가치'!$W$17,'스테이지별 몬스터 스텟'!O2324*'(참고)타워 스텟 가치'!$X$17,'스테이지별 몬스터 스텟'!P2324*'(참고)타워 스텟 가치'!$Y$17)</f>
        <v>1473849.0206250122</v>
      </c>
      <c r="R2324">
        <v>1</v>
      </c>
      <c r="S2324">
        <f>VLOOKUP($F2324,'(참고)타워 스텟 가치'!$B$7:$L$11,S$2,0)+(VLOOKUP($F2324,'(참고)타워 스텟 가치'!$B$7:$L$11,S$2,0)*$E2324)</f>
        <v>2361.6562500000196</v>
      </c>
      <c r="T2324">
        <f>VLOOKUP($F2324,'(참고)타워 스텟 가치'!$B$7:$L$11,T$2,0)+(VLOOKUP($F2324,'(참고)타워 스텟 가치'!$B$7:$L$11,T$2,0)*$E2324)</f>
        <v>4250.9812500000353</v>
      </c>
      <c r="U2324">
        <f>VLOOKUP($F2324,'(참고)타워 스텟 가치'!$B$7:$L$11,U$2,0)+(VLOOKUP($F2324,'(참고)타워 스텟 가치'!$B$7:$L$11,U$2,0)*$E2324)</f>
        <v>933000.0000000078</v>
      </c>
      <c r="V2324">
        <f>VLOOKUP($F2324,'(참고)타워 스텟 가치'!$B$7:$L$11,V$2,0)+(VLOOKUP($F2324,'(참고)타워 스텟 가치'!$B$7:$L$11,V$2,0)*$E2324)</f>
        <v>28339.875000000236</v>
      </c>
      <c r="W2324">
        <f>VLOOKUP($F2324,'(참고)타워 스텟 가치'!$B$7:$L$11,W$2,0)+(VLOOKUP($F2324,'(참고)타워 스텟 가치'!$B$7:$L$11,W$2,0)*$E2324)</f>
        <v>472.33125000000393</v>
      </c>
      <c r="X2324">
        <f>VLOOKUP($F2324,'(참고)타워 스텟 가치'!$B$7:$L$11,X$2,0)+(VLOOKUP($F2324,'(참고)타워 스텟 가치'!$B$7:$L$11,X$2,0)*$E2324)</f>
        <v>55.980000000000466</v>
      </c>
      <c r="Y2324">
        <f>VLOOKUP($F2324,'(참고)타워 스텟 가치'!$B$7:$L$11,Y$2,0)+(VLOOKUP($F2324,'(참고)타워 스텟 가치'!$B$7:$L$11,Y$2,0)*$E2324)</f>
        <v>0</v>
      </c>
      <c r="Z2324">
        <f>VLOOKUP($F2324,'(참고)타워 스텟 가치'!$B$7:$L$11,Z$2,0)+(VLOOKUP($F2324,'(참고)타워 스텟 가치'!$B$7:$L$11,Z$2,0)*$E2324)</f>
        <v>0</v>
      </c>
      <c r="AA2324">
        <f>VLOOKUP($F2324,'(참고)타워 스텟 가치'!$B$7:$L$11,AA$2,0)+(VLOOKUP($F2324,'(참고)타워 스텟 가치'!$B$7:$L$11,AA$2,0)*$E2324)</f>
        <v>186.60000000000156</v>
      </c>
      <c r="AB2324">
        <f>SUM('스테이지별 몬스터 스텟'!S2324*'(참고)타워 스텟 가치'!$Q$17,'스테이지별 몬스터 스텟'!T2324*'(참고)타워 스텟 가치'!$R$17,'스테이지별 몬스터 스텟'!U2324*'(참고)타워 스텟 가치'!$S$17,'스테이지별 몬스터 스텟'!V2324*'(참고)타워 스텟 가치'!$T$17,'스테이지별 몬스터 스텟'!W2324*'(참고)타워 스텟 가치'!$U$17,'스테이지별 몬스터 스텟'!X2324*'(참고)타워 스텟 가치'!$V$17,'스테이지별 몬스터 스텟'!Y2324*'(참고)타워 스텟 가치'!$W$17,'스테이지별 몬스터 스텟'!Z2324*'(참고)타워 스텟 가치'!$X$17,'스테이지별 몬스터 스텟'!AA2324*'(참고)타워 스텟 가치'!$Y$17)</f>
        <v>1468653.3768750122</v>
      </c>
      <c r="AC2324">
        <v>2</v>
      </c>
      <c r="AD2324">
        <f>VLOOKUP($F2324,'(참고)타워 스텟 가치'!$B$12:$L$16,AD$2,0)+(VLOOKUP($F2324,'(참고)타워 스텟 가치'!$B$12:$L$16,AD$2,0)*$E2324)</f>
        <v>2361.6562500000196</v>
      </c>
      <c r="AE2324">
        <f>VLOOKUP($F2324,'(참고)타워 스텟 가치'!$B$12:$L$16,AE$2,0)+(VLOOKUP($F2324,'(참고)타워 스텟 가치'!$B$12:$L$16,AE$2,0)*$E2324)</f>
        <v>2833.9875000000238</v>
      </c>
      <c r="AF2324">
        <f>VLOOKUP($F2324,'(참고)타워 스텟 가치'!$B$12:$L$16,AF$2,0)+(VLOOKUP($F2324,'(참고)타워 스텟 가치'!$B$12:$L$16,AF$2,0)*$E2324)</f>
        <v>933000.0000000078</v>
      </c>
      <c r="AG2324">
        <f>VLOOKUP($F2324,'(참고)타워 스텟 가치'!$B$12:$L$16,AG$2,0)+(VLOOKUP($F2324,'(참고)타워 스텟 가치'!$B$12:$L$16,AG$2,0)*$E2324)</f>
        <v>14169.937500000118</v>
      </c>
      <c r="AH2324">
        <f>VLOOKUP($F2324,'(참고)타워 스텟 가치'!$B$12:$L$16,AH$2,0)+(VLOOKUP($F2324,'(참고)타워 스텟 가치'!$B$12:$L$16,AH$2,0)*$E2324)</f>
        <v>472.33125000000393</v>
      </c>
      <c r="AI2324">
        <f>VLOOKUP($F2324,'(참고)타워 스텟 가치'!$B$12:$L$16,AI$2,0)+(VLOOKUP($F2324,'(참고)타워 스텟 가치'!$B$12:$L$16,AI$2,0)*$E2324)</f>
        <v>55.980000000000466</v>
      </c>
      <c r="AJ2324">
        <f>VLOOKUP($F2324,'(참고)타워 스텟 가치'!$B$12:$L$16,AJ$2,0)+(VLOOKUP($F2324,'(참고)타워 스텟 가치'!$B$12:$L$16,AJ$2,0)*$E2324)</f>
        <v>0</v>
      </c>
      <c r="AK2324">
        <f>VLOOKUP($F2324,'(참고)타워 스텟 가치'!$B$12:$L$16,AK$2,0)+(VLOOKUP($F2324,'(참고)타워 스텟 가치'!$B$12:$L$16,AK$2,0)*$E2324)</f>
        <v>0</v>
      </c>
      <c r="AL2324">
        <f>VLOOKUP($F2324,'(참고)타워 스텟 가치'!$B$12:$L$16,AL$2,0)+(VLOOKUP($F2324,'(참고)타워 스텟 가치'!$B$12:$L$16,AL$2,0)*$E2324)</f>
        <v>373.20000000000312</v>
      </c>
      <c r="AM2324">
        <f>SUM('스테이지별 몬스터 스텟'!AD2324*'(참고)타워 스텟 가치'!$Q$17,'스테이지별 몬스터 스텟'!AE2324*'(참고)타워 스텟 가치'!$R$17,'스테이지별 몬스터 스텟'!AF2324*'(참고)타워 스텟 가치'!$S$17,'스테이지별 몬스터 스텟'!AG2324*'(참고)타워 스텟 가치'!$T$17,'스테이지별 몬스터 스텟'!AH2324*'(참고)타워 스텟 가치'!$U$17,'스테이지별 몬스터 스텟'!AI2324*'(참고)타워 스텟 가치'!$V$17,'스테이지별 몬스터 스텟'!AJ2324*'(참고)타워 스텟 가치'!$W$17,'스테이지별 몬스터 스텟'!AK2324*'(참고)타워 스텟 가치'!$X$17,'스테이지별 몬스터 스텟'!AL2324*'(참고)타워 스텟 가치'!$Y$17)</f>
        <v>1438561.211250012</v>
      </c>
      <c r="AN2324">
        <v>3</v>
      </c>
    </row>
    <row r="2325" spans="3:40" x14ac:dyDescent="0.3">
      <c r="C2325">
        <v>1</v>
      </c>
      <c r="D2325">
        <f t="shared" si="110"/>
        <v>465</v>
      </c>
      <c r="E2325" s="52">
        <f>VLOOKUP(D2325,'스테이지별 난이도 설정'!B:C,2,0)</f>
        <v>186.00000000000156</v>
      </c>
      <c r="F2325" t="str">
        <f t="shared" si="111"/>
        <v>일반</v>
      </c>
      <c r="G2325">
        <f t="shared" si="109"/>
        <v>6</v>
      </c>
      <c r="H2325">
        <f>VLOOKUP($F2325,'(참고)타워 스텟 가치'!$B$2:$L$6,H$2,0)+(VLOOKUP($F2325,'(참고)타워 스텟 가치'!$B$2:$L$6,H$2,0)*$E2325)</f>
        <v>1402.5000000000118</v>
      </c>
      <c r="I2325">
        <f>VLOOKUP($F2325,'(참고)타워 스텟 가치'!$B$2:$L$6,I$2,0)+(VLOOKUP($F2325,'(참고)타워 스텟 가치'!$B$2:$L$6,I$2,0)*$E2325)</f>
        <v>280.50000000000233</v>
      </c>
      <c r="J2325">
        <f>VLOOKUP($F2325,'(참고)타워 스텟 가치'!$B$2:$L$6,J$2,0)+(VLOOKUP($F2325,'(참고)타워 스텟 가치'!$B$2:$L$6,J$2,0)*$E2325)</f>
        <v>935000.0000000078</v>
      </c>
      <c r="K2325">
        <f>VLOOKUP($F2325,'(참고)타워 스텟 가치'!$B$2:$L$6,K$2,0)+(VLOOKUP($F2325,'(참고)타워 스텟 가치'!$B$2:$L$6,K$2,0)*$E2325)</f>
        <v>5610.0000000000473</v>
      </c>
      <c r="L2325">
        <f>VLOOKUP($F2325,'(참고)타워 스텟 가치'!$B$2:$L$6,L$2,0)+(VLOOKUP($F2325,'(참고)타워 스텟 가치'!$B$2:$L$6,L$2,0)*$E2325)</f>
        <v>93.500000000000782</v>
      </c>
      <c r="M2325">
        <f>VLOOKUP($F2325,'(참고)타워 스텟 가치'!$B$2:$L$6,M$2,0)+(VLOOKUP($F2325,'(참고)타워 스텟 가치'!$B$2:$L$6,M$2,0)*$E2325)</f>
        <v>56.100000000000463</v>
      </c>
      <c r="N2325">
        <f>VLOOKUP($F2325,'(참고)타워 스텟 가치'!$B$2:$L$6,N$2,0)+(VLOOKUP($F2325,'(참고)타워 스텟 가치'!$B$2:$L$6,N$2,0)*$E2325)</f>
        <v>0</v>
      </c>
      <c r="O2325">
        <f>VLOOKUP($F2325,'(참고)타워 스텟 가치'!$B$2:$L$6,O$2,0)+(VLOOKUP($F2325,'(참고)타워 스텟 가치'!$B$2:$L$6,O$2,0)*$E2325)</f>
        <v>0</v>
      </c>
      <c r="P2325">
        <f>VLOOKUP($F2325,'(참고)타워 스텟 가치'!$B$2:$L$6,P$2,0)+(VLOOKUP($F2325,'(참고)타워 스텟 가치'!$B$2:$L$6,P$2,0)*$E2325)</f>
        <v>130.90000000000109</v>
      </c>
      <c r="Q2325">
        <f>SUM('스테이지별 몬스터 스텟'!H2325*'(참고)타워 스텟 가치'!$Q$17,'스테이지별 몬스터 스텟'!I2325*'(참고)타워 스텟 가치'!$R$17,'스테이지별 몬스터 스텟'!J2325*'(참고)타워 스텟 가치'!$S$17,'스테이지별 몬스터 스텟'!K2325*'(참고)타워 스텟 가치'!$T$17,'스테이지별 몬스터 스텟'!L2325*'(참고)타워 스텟 가치'!$U$17,'스테이지별 몬스터 스텟'!M2325*'(참고)타워 스텟 가치'!$V$17,'스테이지별 몬스터 스텟'!N2325*'(참고)타워 스텟 가치'!$W$17,'스테이지별 몬스터 스텟'!O2325*'(참고)타워 스텟 가치'!$X$17,'스테이지별 몬스터 스텟'!P2325*'(참고)타워 스텟 가치'!$Y$17)</f>
        <v>1417450.6500000118</v>
      </c>
      <c r="R2325">
        <v>1</v>
      </c>
      <c r="S2325">
        <f>VLOOKUP($F2325,'(참고)타워 스텟 가치'!$B$7:$L$11,S$2,0)+(VLOOKUP($F2325,'(참고)타워 스텟 가치'!$B$7:$L$11,S$2,0)*$E2325)</f>
        <v>467.50000000000392</v>
      </c>
      <c r="T2325">
        <f>VLOOKUP($F2325,'(참고)타워 스텟 가치'!$B$7:$L$11,T$2,0)+(VLOOKUP($F2325,'(참고)타워 스텟 가치'!$B$7:$L$11,T$2,0)*$E2325)</f>
        <v>841.50000000000705</v>
      </c>
      <c r="U2325">
        <f>VLOOKUP($F2325,'(참고)타워 스텟 가치'!$B$7:$L$11,U$2,0)+(VLOOKUP($F2325,'(참고)타워 스텟 가치'!$B$7:$L$11,U$2,0)*$E2325)</f>
        <v>935000.0000000078</v>
      </c>
      <c r="V2325">
        <f>VLOOKUP($F2325,'(참고)타워 스텟 가치'!$B$7:$L$11,V$2,0)+(VLOOKUP($F2325,'(참고)타워 스텟 가치'!$B$7:$L$11,V$2,0)*$E2325)</f>
        <v>5610.0000000000473</v>
      </c>
      <c r="W2325">
        <f>VLOOKUP($F2325,'(참고)타워 스텟 가치'!$B$7:$L$11,W$2,0)+(VLOOKUP($F2325,'(참고)타워 스텟 가치'!$B$7:$L$11,W$2,0)*$E2325)</f>
        <v>93.500000000000782</v>
      </c>
      <c r="X2325">
        <f>VLOOKUP($F2325,'(참고)타워 스텟 가치'!$B$7:$L$11,X$2,0)+(VLOOKUP($F2325,'(참고)타워 스텟 가치'!$B$7:$L$11,X$2,0)*$E2325)</f>
        <v>56.100000000000463</v>
      </c>
      <c r="Y2325">
        <f>VLOOKUP($F2325,'(참고)타워 스텟 가치'!$B$7:$L$11,Y$2,0)+(VLOOKUP($F2325,'(참고)타워 스텟 가치'!$B$7:$L$11,Y$2,0)*$E2325)</f>
        <v>0</v>
      </c>
      <c r="Z2325">
        <f>VLOOKUP($F2325,'(참고)타워 스텟 가치'!$B$7:$L$11,Z$2,0)+(VLOOKUP($F2325,'(참고)타워 스텟 가치'!$B$7:$L$11,Z$2,0)*$E2325)</f>
        <v>0</v>
      </c>
      <c r="AA2325">
        <f>VLOOKUP($F2325,'(참고)타워 스텟 가치'!$B$7:$L$11,AA$2,0)+(VLOOKUP($F2325,'(참고)타워 스텟 가치'!$B$7:$L$11,AA$2,0)*$E2325)</f>
        <v>130.90000000000109</v>
      </c>
      <c r="AB2325">
        <f>SUM('스테이지별 몬스터 스텟'!S2325*'(참고)타워 스텟 가치'!$Q$17,'스테이지별 몬스터 스텟'!T2325*'(참고)타워 스텟 가치'!$R$17,'스테이지별 몬스터 스텟'!U2325*'(참고)타워 스텟 가치'!$S$17,'스테이지별 몬스터 스텟'!V2325*'(참고)타워 스텟 가치'!$T$17,'스테이지별 몬스터 스텟'!W2325*'(참고)타워 스텟 가치'!$U$17,'스테이지별 몬스터 스텟'!X2325*'(참고)타워 스텟 가치'!$V$17,'스테이지별 몬스터 스텟'!Y2325*'(참고)타워 스텟 가치'!$W$17,'스테이지별 몬스터 스텟'!Z2325*'(참고)타워 스텟 가치'!$X$17,'스테이지별 몬스터 스텟'!AA2325*'(참고)타워 스텟 가치'!$Y$17)</f>
        <v>1416422.1500000118</v>
      </c>
      <c r="AC2325">
        <v>2</v>
      </c>
      <c r="AD2325">
        <f>VLOOKUP($F2325,'(참고)타워 스텟 가치'!$B$12:$L$16,AD$2,0)+(VLOOKUP($F2325,'(참고)타워 스텟 가치'!$B$12:$L$16,AD$2,0)*$E2325)</f>
        <v>467.50000000000392</v>
      </c>
      <c r="AE2325">
        <f>VLOOKUP($F2325,'(참고)타워 스텟 가치'!$B$12:$L$16,AE$2,0)+(VLOOKUP($F2325,'(참고)타워 스텟 가치'!$B$12:$L$16,AE$2,0)*$E2325)</f>
        <v>561.00000000000466</v>
      </c>
      <c r="AF2325">
        <f>VLOOKUP($F2325,'(참고)타워 스텟 가치'!$B$12:$L$16,AF$2,0)+(VLOOKUP($F2325,'(참고)타워 스텟 가치'!$B$12:$L$16,AF$2,0)*$E2325)</f>
        <v>935000.0000000078</v>
      </c>
      <c r="AG2325">
        <f>VLOOKUP($F2325,'(참고)타워 스텟 가치'!$B$12:$L$16,AG$2,0)+(VLOOKUP($F2325,'(참고)타워 스텟 가치'!$B$12:$L$16,AG$2,0)*$E2325)</f>
        <v>2805.0000000000236</v>
      </c>
      <c r="AH2325">
        <f>VLOOKUP($F2325,'(참고)타워 스텟 가치'!$B$12:$L$16,AH$2,0)+(VLOOKUP($F2325,'(참고)타워 스텟 가치'!$B$12:$L$16,AH$2,0)*$E2325)</f>
        <v>93.500000000000782</v>
      </c>
      <c r="AI2325">
        <f>VLOOKUP($F2325,'(참고)타워 스텟 가치'!$B$12:$L$16,AI$2,0)+(VLOOKUP($F2325,'(참고)타워 스텟 가치'!$B$12:$L$16,AI$2,0)*$E2325)</f>
        <v>56.100000000000463</v>
      </c>
      <c r="AJ2325">
        <f>VLOOKUP($F2325,'(참고)타워 스텟 가치'!$B$12:$L$16,AJ$2,0)+(VLOOKUP($F2325,'(참고)타워 스텟 가치'!$B$12:$L$16,AJ$2,0)*$E2325)</f>
        <v>0</v>
      </c>
      <c r="AK2325">
        <f>VLOOKUP($F2325,'(참고)타워 스텟 가치'!$B$12:$L$16,AK$2,0)+(VLOOKUP($F2325,'(참고)타워 스텟 가치'!$B$12:$L$16,AK$2,0)*$E2325)</f>
        <v>0</v>
      </c>
      <c r="AL2325">
        <f>VLOOKUP($F2325,'(참고)타워 스텟 가치'!$B$12:$L$16,AL$2,0)+(VLOOKUP($F2325,'(참고)타워 스텟 가치'!$B$12:$L$16,AL$2,0)*$E2325)</f>
        <v>261.80000000000217</v>
      </c>
      <c r="AM2325">
        <f>SUM('스테이지별 몬스터 스텟'!AD2325*'(참고)타워 스텟 가치'!$Q$17,'스테이지별 몬스터 스텟'!AE2325*'(참고)타워 스텟 가치'!$R$17,'스테이지별 몬스터 스텟'!AF2325*'(참고)타워 스텟 가치'!$S$17,'스테이지별 몬스터 스텟'!AG2325*'(참고)타워 스텟 가치'!$T$17,'스테이지별 몬스터 스텟'!AH2325*'(참고)타워 스텟 가치'!$U$17,'스테이지별 몬스터 스텟'!AI2325*'(참고)타워 스텟 가치'!$V$17,'스테이지별 몬스터 스텟'!AJ2325*'(참고)타워 스텟 가치'!$W$17,'스테이지별 몬스터 스텟'!AK2325*'(참고)타워 스텟 가치'!$X$17,'스테이지별 몬스터 스텟'!AL2325*'(참고)타워 스텟 가치'!$Y$17)</f>
        <v>1410653.2000000118</v>
      </c>
      <c r="AN2325">
        <v>3</v>
      </c>
    </row>
    <row r="2326" spans="3:40" x14ac:dyDescent="0.3">
      <c r="C2326">
        <v>2</v>
      </c>
      <c r="D2326">
        <f t="shared" si="110"/>
        <v>465</v>
      </c>
      <c r="E2326" s="52">
        <f>VLOOKUP(D2326,'스테이지별 난이도 설정'!B:C,2,0)</f>
        <v>186.00000000000156</v>
      </c>
      <c r="F2326" t="str">
        <f t="shared" si="111"/>
        <v>레어</v>
      </c>
      <c r="G2326">
        <f t="shared" si="109"/>
        <v>6</v>
      </c>
      <c r="H2326">
        <f>VLOOKUP($F2326,'(참고)타워 스텟 가치'!$B$2:$L$6,H$2,0)+(VLOOKUP($F2326,'(참고)타워 스텟 가치'!$B$2:$L$6,H$2,0)*$E2326)</f>
        <v>2103.7500000000177</v>
      </c>
      <c r="I2326">
        <f>VLOOKUP($F2326,'(참고)타워 스텟 가치'!$B$2:$L$6,I$2,0)+(VLOOKUP($F2326,'(참고)타워 스텟 가치'!$B$2:$L$6,I$2,0)*$E2326)</f>
        <v>420.75000000000352</v>
      </c>
      <c r="J2326">
        <f>VLOOKUP($F2326,'(참고)타워 스텟 가치'!$B$2:$L$6,J$2,0)+(VLOOKUP($F2326,'(참고)타워 스텟 가치'!$B$2:$L$6,J$2,0)*$E2326)</f>
        <v>935000.0000000078</v>
      </c>
      <c r="K2326">
        <f>VLOOKUP($F2326,'(참고)타워 스텟 가치'!$B$2:$L$6,K$2,0)+(VLOOKUP($F2326,'(참고)타워 스텟 가치'!$B$2:$L$6,K$2,0)*$E2326)</f>
        <v>8415.0000000000709</v>
      </c>
      <c r="L2326">
        <f>VLOOKUP($F2326,'(참고)타워 스텟 가치'!$B$2:$L$6,L$2,0)+(VLOOKUP($F2326,'(참고)타워 스텟 가치'!$B$2:$L$6,L$2,0)*$E2326)</f>
        <v>140.25000000000117</v>
      </c>
      <c r="M2326">
        <f>VLOOKUP($F2326,'(참고)타워 스텟 가치'!$B$2:$L$6,M$2,0)+(VLOOKUP($F2326,'(참고)타워 스텟 가치'!$B$2:$L$6,M$2,0)*$E2326)</f>
        <v>56.100000000000463</v>
      </c>
      <c r="N2326">
        <f>VLOOKUP($F2326,'(참고)타워 스텟 가치'!$B$2:$L$6,N$2,0)+(VLOOKUP($F2326,'(참고)타워 스텟 가치'!$B$2:$L$6,N$2,0)*$E2326)</f>
        <v>0</v>
      </c>
      <c r="O2326">
        <f>VLOOKUP($F2326,'(참고)타워 스텟 가치'!$B$2:$L$6,O$2,0)+(VLOOKUP($F2326,'(참고)타워 스텟 가치'!$B$2:$L$6,O$2,0)*$E2326)</f>
        <v>0</v>
      </c>
      <c r="P2326">
        <f>VLOOKUP($F2326,'(참고)타워 스텟 가치'!$B$2:$L$6,P$2,0)+(VLOOKUP($F2326,'(참고)타워 스텟 가치'!$B$2:$L$6,P$2,0)*$E2326)</f>
        <v>130.90000000000109</v>
      </c>
      <c r="Q2326">
        <f>SUM('스테이지별 몬스터 스텟'!H2326*'(참고)타워 스텟 가치'!$Q$17,'스테이지별 몬스터 스텟'!I2326*'(참고)타워 스텟 가치'!$R$17,'스테이지별 몬스터 스텟'!J2326*'(참고)타워 스텟 가치'!$S$17,'스테이지별 몬스터 스텟'!K2326*'(참고)타워 스텟 가치'!$T$17,'스테이지별 몬스터 스텟'!L2326*'(참고)타워 스텟 가치'!$U$17,'스테이지별 몬스터 스텟'!M2326*'(참고)타워 스텟 가치'!$V$17,'스테이지별 몬스터 스텟'!N2326*'(참고)타워 스텟 가치'!$W$17,'스테이지별 몬스터 스텟'!O2326*'(참고)타워 스텟 가치'!$X$17,'스테이지별 몬스터 스텟'!P2326*'(참고)타워 스텟 가치'!$Y$17)</f>
        <v>1424767.025000012</v>
      </c>
      <c r="R2326">
        <v>1</v>
      </c>
      <c r="S2326">
        <f>VLOOKUP($F2326,'(참고)타워 스텟 가치'!$B$7:$L$11,S$2,0)+(VLOOKUP($F2326,'(참고)타워 스텟 가치'!$B$7:$L$11,S$2,0)*$E2326)</f>
        <v>701.25000000000591</v>
      </c>
      <c r="T2326">
        <f>VLOOKUP($F2326,'(참고)타워 스텟 가치'!$B$7:$L$11,T$2,0)+(VLOOKUP($F2326,'(참고)타워 스텟 가치'!$B$7:$L$11,T$2,0)*$E2326)</f>
        <v>1262.2500000000105</v>
      </c>
      <c r="U2326">
        <f>VLOOKUP($F2326,'(참고)타워 스텟 가치'!$B$7:$L$11,U$2,0)+(VLOOKUP($F2326,'(참고)타워 스텟 가치'!$B$7:$L$11,U$2,0)*$E2326)</f>
        <v>935000.0000000078</v>
      </c>
      <c r="V2326">
        <f>VLOOKUP($F2326,'(참고)타워 스텟 가치'!$B$7:$L$11,V$2,0)+(VLOOKUP($F2326,'(참고)타워 스텟 가치'!$B$7:$L$11,V$2,0)*$E2326)</f>
        <v>8415.0000000000709</v>
      </c>
      <c r="W2326">
        <f>VLOOKUP($F2326,'(참고)타워 스텟 가치'!$B$7:$L$11,W$2,0)+(VLOOKUP($F2326,'(참고)타워 스텟 가치'!$B$7:$L$11,W$2,0)*$E2326)</f>
        <v>140.25000000000117</v>
      </c>
      <c r="X2326">
        <f>VLOOKUP($F2326,'(참고)타워 스텟 가치'!$B$7:$L$11,X$2,0)+(VLOOKUP($F2326,'(참고)타워 스텟 가치'!$B$7:$L$11,X$2,0)*$E2326)</f>
        <v>56.100000000000463</v>
      </c>
      <c r="Y2326">
        <f>VLOOKUP($F2326,'(참고)타워 스텟 가치'!$B$7:$L$11,Y$2,0)+(VLOOKUP($F2326,'(참고)타워 스텟 가치'!$B$7:$L$11,Y$2,0)*$E2326)</f>
        <v>0</v>
      </c>
      <c r="Z2326">
        <f>VLOOKUP($F2326,'(참고)타워 스텟 가치'!$B$7:$L$11,Z$2,0)+(VLOOKUP($F2326,'(참고)타워 스텟 가치'!$B$7:$L$11,Z$2,0)*$E2326)</f>
        <v>0</v>
      </c>
      <c r="AA2326">
        <f>VLOOKUP($F2326,'(참고)타워 스텟 가치'!$B$7:$L$11,AA$2,0)+(VLOOKUP($F2326,'(참고)타워 스텟 가치'!$B$7:$L$11,AA$2,0)*$E2326)</f>
        <v>130.90000000000109</v>
      </c>
      <c r="AB2326">
        <f>SUM('스테이지별 몬스터 스텟'!S2326*'(참고)타워 스텟 가치'!$Q$17,'스테이지별 몬스터 스텟'!T2326*'(참고)타워 스텟 가치'!$R$17,'스테이지별 몬스터 스텟'!U2326*'(참고)타워 스텟 가치'!$S$17,'스테이지별 몬스터 스텟'!V2326*'(참고)타워 스텟 가치'!$T$17,'스테이지별 몬스터 스텟'!W2326*'(참고)타워 스텟 가치'!$U$17,'스테이지별 몬스터 스텟'!X2326*'(참고)타워 스텟 가치'!$V$17,'스테이지별 몬스터 스텟'!Y2326*'(참고)타워 스텟 가치'!$W$17,'스테이지별 몬스터 스텟'!Z2326*'(참고)타워 스텟 가치'!$X$17,'스테이지별 몬스터 스텟'!AA2326*'(참고)타워 스텟 가치'!$Y$17)</f>
        <v>1423224.275000012</v>
      </c>
      <c r="AC2326">
        <v>2</v>
      </c>
      <c r="AD2326">
        <f>VLOOKUP($F2326,'(참고)타워 스텟 가치'!$B$12:$L$16,AD$2,0)+(VLOOKUP($F2326,'(참고)타워 스텟 가치'!$B$12:$L$16,AD$2,0)*$E2326)</f>
        <v>701.25000000000591</v>
      </c>
      <c r="AE2326">
        <f>VLOOKUP($F2326,'(참고)타워 스텟 가치'!$B$12:$L$16,AE$2,0)+(VLOOKUP($F2326,'(참고)타워 스텟 가치'!$B$12:$L$16,AE$2,0)*$E2326)</f>
        <v>841.50000000000705</v>
      </c>
      <c r="AF2326">
        <f>VLOOKUP($F2326,'(참고)타워 스텟 가치'!$B$12:$L$16,AF$2,0)+(VLOOKUP($F2326,'(참고)타워 스텟 가치'!$B$12:$L$16,AF$2,0)*$E2326)</f>
        <v>935000.0000000078</v>
      </c>
      <c r="AG2326">
        <f>VLOOKUP($F2326,'(참고)타워 스텟 가치'!$B$12:$L$16,AG$2,0)+(VLOOKUP($F2326,'(참고)타워 스텟 가치'!$B$12:$L$16,AG$2,0)*$E2326)</f>
        <v>4207.5000000000355</v>
      </c>
      <c r="AH2326">
        <f>VLOOKUP($F2326,'(참고)타워 스텟 가치'!$B$12:$L$16,AH$2,0)+(VLOOKUP($F2326,'(참고)타워 스텟 가치'!$B$12:$L$16,AH$2,0)*$E2326)</f>
        <v>140.25000000000117</v>
      </c>
      <c r="AI2326">
        <f>VLOOKUP($F2326,'(참고)타워 스텟 가치'!$B$12:$L$16,AI$2,0)+(VLOOKUP($F2326,'(참고)타워 스텟 가치'!$B$12:$L$16,AI$2,0)*$E2326)</f>
        <v>56.100000000000463</v>
      </c>
      <c r="AJ2326">
        <f>VLOOKUP($F2326,'(참고)타워 스텟 가치'!$B$12:$L$16,AJ$2,0)+(VLOOKUP($F2326,'(참고)타워 스텟 가치'!$B$12:$L$16,AJ$2,0)*$E2326)</f>
        <v>0</v>
      </c>
      <c r="AK2326">
        <f>VLOOKUP($F2326,'(참고)타워 스텟 가치'!$B$12:$L$16,AK$2,0)+(VLOOKUP($F2326,'(참고)타워 스텟 가치'!$B$12:$L$16,AK$2,0)*$E2326)</f>
        <v>0</v>
      </c>
      <c r="AL2326">
        <f>VLOOKUP($F2326,'(참고)타워 스텟 가치'!$B$12:$L$16,AL$2,0)+(VLOOKUP($F2326,'(참고)타워 스텟 가치'!$B$12:$L$16,AL$2,0)*$E2326)</f>
        <v>261.80000000000217</v>
      </c>
      <c r="AM2326">
        <f>SUM('스테이지별 몬스터 스텟'!AD2326*'(참고)타워 스텟 가치'!$Q$17,'스테이지별 몬스터 스텟'!AE2326*'(참고)타워 스텟 가치'!$R$17,'스테이지별 몬스터 스텟'!AF2326*'(참고)타워 스텟 가치'!$S$17,'스테이지별 몬스터 스텟'!AG2326*'(참고)타워 스텟 가치'!$T$17,'스테이지별 몬스터 스텟'!AH2326*'(참고)타워 스텟 가치'!$U$17,'스테이지별 몬스터 스텟'!AI2326*'(참고)타워 스텟 가치'!$V$17,'스테이지별 몬스터 스텟'!AJ2326*'(참고)타워 스텟 가치'!$W$17,'스테이지별 몬스터 스텟'!AK2326*'(참고)타워 스텟 가치'!$X$17,'스테이지별 몬스터 스텟'!AL2326*'(참고)타워 스텟 가치'!$Y$17)</f>
        <v>1414439.9500000118</v>
      </c>
      <c r="AN2326">
        <v>3</v>
      </c>
    </row>
    <row r="2327" spans="3:40" x14ac:dyDescent="0.3">
      <c r="C2327">
        <v>3</v>
      </c>
      <c r="D2327">
        <f t="shared" si="110"/>
        <v>465</v>
      </c>
      <c r="E2327" s="52">
        <f>VLOOKUP(D2327,'스테이지별 난이도 설정'!B:C,2,0)</f>
        <v>186.00000000000156</v>
      </c>
      <c r="F2327" t="str">
        <f t="shared" si="111"/>
        <v>에픽</v>
      </c>
      <c r="G2327">
        <f t="shared" si="109"/>
        <v>6</v>
      </c>
      <c r="H2327">
        <f>VLOOKUP($F2327,'(참고)타워 스텟 가치'!$B$2:$L$6,H$2,0)+(VLOOKUP($F2327,'(참고)타워 스텟 가치'!$B$2:$L$6,H$2,0)*$E2327)</f>
        <v>3155.6250000000264</v>
      </c>
      <c r="I2327">
        <f>VLOOKUP($F2327,'(참고)타워 스텟 가치'!$B$2:$L$6,I$2,0)+(VLOOKUP($F2327,'(참고)타워 스텟 가치'!$B$2:$L$6,I$2,0)*$E2327)</f>
        <v>631.12500000000523</v>
      </c>
      <c r="J2327">
        <f>VLOOKUP($F2327,'(참고)타워 스텟 가치'!$B$2:$L$6,J$2,0)+(VLOOKUP($F2327,'(참고)타워 스텟 가치'!$B$2:$L$6,J$2,0)*$E2327)</f>
        <v>935000.0000000078</v>
      </c>
      <c r="K2327">
        <f>VLOOKUP($F2327,'(참고)타워 스텟 가치'!$B$2:$L$6,K$2,0)+(VLOOKUP($F2327,'(참고)타워 스텟 가치'!$B$2:$L$6,K$2,0)*$E2327)</f>
        <v>12622.500000000106</v>
      </c>
      <c r="L2327">
        <f>VLOOKUP($F2327,'(참고)타워 스텟 가치'!$B$2:$L$6,L$2,0)+(VLOOKUP($F2327,'(참고)타워 스텟 가치'!$B$2:$L$6,L$2,0)*$E2327)</f>
        <v>210.37500000000176</v>
      </c>
      <c r="M2327">
        <f>VLOOKUP($F2327,'(참고)타워 스텟 가치'!$B$2:$L$6,M$2,0)+(VLOOKUP($F2327,'(참고)타워 스텟 가치'!$B$2:$L$6,M$2,0)*$E2327)</f>
        <v>56.100000000000463</v>
      </c>
      <c r="N2327">
        <f>VLOOKUP($F2327,'(참고)타워 스텟 가치'!$B$2:$L$6,N$2,0)+(VLOOKUP($F2327,'(참고)타워 스텟 가치'!$B$2:$L$6,N$2,0)*$E2327)</f>
        <v>0</v>
      </c>
      <c r="O2327">
        <f>VLOOKUP($F2327,'(참고)타워 스텟 가치'!$B$2:$L$6,O$2,0)+(VLOOKUP($F2327,'(참고)타워 스텟 가치'!$B$2:$L$6,O$2,0)*$E2327)</f>
        <v>0</v>
      </c>
      <c r="P2327">
        <f>VLOOKUP($F2327,'(참고)타워 스텟 가치'!$B$2:$L$6,P$2,0)+(VLOOKUP($F2327,'(참고)타워 스텟 가치'!$B$2:$L$6,P$2,0)*$E2327)</f>
        <v>130.90000000000109</v>
      </c>
      <c r="Q2327">
        <f>SUM('스테이지별 몬스터 스텟'!H2327*'(참고)타워 스텟 가치'!$Q$17,'스테이지별 몬스터 스텟'!I2327*'(참고)타워 스텟 가치'!$R$17,'스테이지별 몬스터 스텟'!J2327*'(참고)타워 스텟 가치'!$S$17,'스테이지별 몬스터 스텟'!K2327*'(참고)타워 스텟 가치'!$T$17,'스테이지별 몬스터 스텟'!L2327*'(참고)타워 스텟 가치'!$U$17,'스테이지별 몬스터 스텟'!M2327*'(참고)타워 스텟 가치'!$V$17,'스테이지별 몬스터 스텟'!N2327*'(참고)타워 스텟 가치'!$W$17,'스테이지별 몬스터 스텟'!O2327*'(참고)타워 스텟 가치'!$X$17,'스테이지별 몬스터 스텟'!P2327*'(참고)타워 스텟 가치'!$Y$17)</f>
        <v>1435741.587500012</v>
      </c>
      <c r="R2327">
        <v>1</v>
      </c>
      <c r="S2327">
        <f>VLOOKUP($F2327,'(참고)타워 스텟 가치'!$B$7:$L$11,S$2,0)+(VLOOKUP($F2327,'(참고)타워 스텟 가치'!$B$7:$L$11,S$2,0)*$E2327)</f>
        <v>1051.8750000000089</v>
      </c>
      <c r="T2327">
        <f>VLOOKUP($F2327,'(참고)타워 스텟 가치'!$B$7:$L$11,T$2,0)+(VLOOKUP($F2327,'(참고)타워 스텟 가치'!$B$7:$L$11,T$2,0)*$E2327)</f>
        <v>1893.3750000000159</v>
      </c>
      <c r="U2327">
        <f>VLOOKUP($F2327,'(참고)타워 스텟 가치'!$B$7:$L$11,U$2,0)+(VLOOKUP($F2327,'(참고)타워 스텟 가치'!$B$7:$L$11,U$2,0)*$E2327)</f>
        <v>935000.0000000078</v>
      </c>
      <c r="V2327">
        <f>VLOOKUP($F2327,'(참고)타워 스텟 가치'!$B$7:$L$11,V$2,0)+(VLOOKUP($F2327,'(참고)타워 스텟 가치'!$B$7:$L$11,V$2,0)*$E2327)</f>
        <v>12622.500000000106</v>
      </c>
      <c r="W2327">
        <f>VLOOKUP($F2327,'(참고)타워 스텟 가치'!$B$7:$L$11,W$2,0)+(VLOOKUP($F2327,'(참고)타워 스텟 가치'!$B$7:$L$11,W$2,0)*$E2327)</f>
        <v>210.37500000000176</v>
      </c>
      <c r="X2327">
        <f>VLOOKUP($F2327,'(참고)타워 스텟 가치'!$B$7:$L$11,X$2,0)+(VLOOKUP($F2327,'(참고)타워 스텟 가치'!$B$7:$L$11,X$2,0)*$E2327)</f>
        <v>56.100000000000463</v>
      </c>
      <c r="Y2327">
        <f>VLOOKUP($F2327,'(참고)타워 스텟 가치'!$B$7:$L$11,Y$2,0)+(VLOOKUP($F2327,'(참고)타워 스텟 가치'!$B$7:$L$11,Y$2,0)*$E2327)</f>
        <v>0</v>
      </c>
      <c r="Z2327">
        <f>VLOOKUP($F2327,'(참고)타워 스텟 가치'!$B$7:$L$11,Z$2,0)+(VLOOKUP($F2327,'(참고)타워 스텟 가치'!$B$7:$L$11,Z$2,0)*$E2327)</f>
        <v>0</v>
      </c>
      <c r="AA2327">
        <f>VLOOKUP($F2327,'(참고)타워 스텟 가치'!$B$7:$L$11,AA$2,0)+(VLOOKUP($F2327,'(참고)타워 스텟 가치'!$B$7:$L$11,AA$2,0)*$E2327)</f>
        <v>130.90000000000109</v>
      </c>
      <c r="AB2327">
        <f>SUM('스테이지별 몬스터 스텟'!S2327*'(참고)타워 스텟 가치'!$Q$17,'스테이지별 몬스터 스텟'!T2327*'(참고)타워 스텟 가치'!$R$17,'스테이지별 몬스터 스텟'!U2327*'(참고)타워 스텟 가치'!$S$17,'스테이지별 몬스터 스텟'!V2327*'(참고)타워 스텟 가치'!$T$17,'스테이지별 몬스터 스텟'!W2327*'(참고)타워 스텟 가치'!$U$17,'스테이지별 몬스터 스텟'!X2327*'(참고)타워 스텟 가치'!$V$17,'스테이지별 몬스터 스텟'!Y2327*'(참고)타워 스텟 가치'!$W$17,'스테이지별 몬스터 스텟'!Z2327*'(참고)타워 스텟 가치'!$X$17,'스테이지별 몬스터 스텟'!AA2327*'(참고)타워 스텟 가치'!$Y$17)</f>
        <v>1433427.462500012</v>
      </c>
      <c r="AC2327">
        <v>2</v>
      </c>
      <c r="AD2327">
        <f>VLOOKUP($F2327,'(참고)타워 스텟 가치'!$B$12:$L$16,AD$2,0)+(VLOOKUP($F2327,'(참고)타워 스텟 가치'!$B$12:$L$16,AD$2,0)*$E2327)</f>
        <v>1051.8750000000089</v>
      </c>
      <c r="AE2327">
        <f>VLOOKUP($F2327,'(참고)타워 스텟 가치'!$B$12:$L$16,AE$2,0)+(VLOOKUP($F2327,'(참고)타워 스텟 가치'!$B$12:$L$16,AE$2,0)*$E2327)</f>
        <v>1262.2500000000105</v>
      </c>
      <c r="AF2327">
        <f>VLOOKUP($F2327,'(참고)타워 스텟 가치'!$B$12:$L$16,AF$2,0)+(VLOOKUP($F2327,'(참고)타워 스텟 가치'!$B$12:$L$16,AF$2,0)*$E2327)</f>
        <v>935000.0000000078</v>
      </c>
      <c r="AG2327">
        <f>VLOOKUP($F2327,'(참고)타워 스텟 가치'!$B$12:$L$16,AG$2,0)+(VLOOKUP($F2327,'(참고)타워 스텟 가치'!$B$12:$L$16,AG$2,0)*$E2327)</f>
        <v>6311.2500000000528</v>
      </c>
      <c r="AH2327">
        <f>VLOOKUP($F2327,'(참고)타워 스텟 가치'!$B$12:$L$16,AH$2,0)+(VLOOKUP($F2327,'(참고)타워 스텟 가치'!$B$12:$L$16,AH$2,0)*$E2327)</f>
        <v>210.37500000000176</v>
      </c>
      <c r="AI2327">
        <f>VLOOKUP($F2327,'(참고)타워 스텟 가치'!$B$12:$L$16,AI$2,0)+(VLOOKUP($F2327,'(참고)타워 스텟 가치'!$B$12:$L$16,AI$2,0)*$E2327)</f>
        <v>56.100000000000463</v>
      </c>
      <c r="AJ2327">
        <f>VLOOKUP($F2327,'(참고)타워 스텟 가치'!$B$12:$L$16,AJ$2,0)+(VLOOKUP($F2327,'(참고)타워 스텟 가치'!$B$12:$L$16,AJ$2,0)*$E2327)</f>
        <v>0</v>
      </c>
      <c r="AK2327">
        <f>VLOOKUP($F2327,'(참고)타워 스텟 가치'!$B$12:$L$16,AK$2,0)+(VLOOKUP($F2327,'(참고)타워 스텟 가치'!$B$12:$L$16,AK$2,0)*$E2327)</f>
        <v>0</v>
      </c>
      <c r="AL2327">
        <f>VLOOKUP($F2327,'(참고)타워 스텟 가치'!$B$12:$L$16,AL$2,0)+(VLOOKUP($F2327,'(참고)타워 스텟 가치'!$B$12:$L$16,AL$2,0)*$E2327)</f>
        <v>261.80000000000217</v>
      </c>
      <c r="AM2327">
        <f>SUM('스테이지별 몬스터 스텟'!AD2327*'(참고)타워 스텟 가치'!$Q$17,'스테이지별 몬스터 스텟'!AE2327*'(참고)타워 스텟 가치'!$R$17,'스테이지별 몬스터 스텟'!AF2327*'(참고)타워 스텟 가치'!$S$17,'스테이지별 몬스터 스텟'!AG2327*'(참고)타워 스텟 가치'!$T$17,'스테이지별 몬스터 스텟'!AH2327*'(참고)타워 스텟 가치'!$U$17,'스테이지별 몬스터 스텟'!AI2327*'(참고)타워 스텟 가치'!$V$17,'스테이지별 몬스터 스텟'!AJ2327*'(참고)타워 스텟 가치'!$W$17,'스테이지별 몬스터 스텟'!AK2327*'(참고)타워 스텟 가치'!$X$17,'스테이지별 몬스터 스텟'!AL2327*'(참고)타워 스텟 가치'!$Y$17)</f>
        <v>1420120.0750000118</v>
      </c>
      <c r="AN2327">
        <v>3</v>
      </c>
    </row>
    <row r="2328" spans="3:40" x14ac:dyDescent="0.3">
      <c r="C2328">
        <v>4</v>
      </c>
      <c r="D2328">
        <f t="shared" si="110"/>
        <v>465</v>
      </c>
      <c r="E2328" s="52">
        <f>VLOOKUP(D2328,'스테이지별 난이도 설정'!B:C,2,0)</f>
        <v>186.00000000000156</v>
      </c>
      <c r="F2328" t="str">
        <f t="shared" si="111"/>
        <v>유니크</v>
      </c>
      <c r="G2328">
        <f t="shared" si="109"/>
        <v>6</v>
      </c>
      <c r="H2328">
        <f>VLOOKUP($F2328,'(참고)타워 스텟 가치'!$B$2:$L$6,H$2,0)+(VLOOKUP($F2328,'(참고)타워 스텟 가치'!$B$2:$L$6,H$2,0)*$E2328)</f>
        <v>4733.43750000004</v>
      </c>
      <c r="I2328">
        <f>VLOOKUP($F2328,'(참고)타워 스텟 가치'!$B$2:$L$6,I$2,0)+(VLOOKUP($F2328,'(참고)타워 스텟 가치'!$B$2:$L$6,I$2,0)*$E2328)</f>
        <v>946.68750000000796</v>
      </c>
      <c r="J2328">
        <f>VLOOKUP($F2328,'(참고)타워 스텟 가치'!$B$2:$L$6,J$2,0)+(VLOOKUP($F2328,'(참고)타워 스텟 가치'!$B$2:$L$6,J$2,0)*$E2328)</f>
        <v>935000.0000000078</v>
      </c>
      <c r="K2328">
        <f>VLOOKUP($F2328,'(참고)타워 스텟 가치'!$B$2:$L$6,K$2,0)+(VLOOKUP($F2328,'(참고)타워 스텟 가치'!$B$2:$L$6,K$2,0)*$E2328)</f>
        <v>18933.75000000016</v>
      </c>
      <c r="L2328">
        <f>VLOOKUP($F2328,'(참고)타워 스텟 가치'!$B$2:$L$6,L$2,0)+(VLOOKUP($F2328,'(참고)타워 스텟 가치'!$B$2:$L$6,L$2,0)*$E2328)</f>
        <v>315.56250000000261</v>
      </c>
      <c r="M2328">
        <f>VLOOKUP($F2328,'(참고)타워 스텟 가치'!$B$2:$L$6,M$2,0)+(VLOOKUP($F2328,'(참고)타워 스텟 가치'!$B$2:$L$6,M$2,0)*$E2328)</f>
        <v>56.100000000000463</v>
      </c>
      <c r="N2328">
        <f>VLOOKUP($F2328,'(참고)타워 스텟 가치'!$B$2:$L$6,N$2,0)+(VLOOKUP($F2328,'(참고)타워 스텟 가치'!$B$2:$L$6,N$2,0)*$E2328)</f>
        <v>0</v>
      </c>
      <c r="O2328">
        <f>VLOOKUP($F2328,'(참고)타워 스텟 가치'!$B$2:$L$6,O$2,0)+(VLOOKUP($F2328,'(참고)타워 스텟 가치'!$B$2:$L$6,O$2,0)*$E2328)</f>
        <v>0</v>
      </c>
      <c r="P2328">
        <f>VLOOKUP($F2328,'(참고)타워 스텟 가치'!$B$2:$L$6,P$2,0)+(VLOOKUP($F2328,'(참고)타워 스텟 가치'!$B$2:$L$6,P$2,0)*$E2328)</f>
        <v>187.00000000000156</v>
      </c>
      <c r="Q2328">
        <f>SUM('스테이지별 몬스터 스텟'!H2328*'(참고)타워 스텟 가치'!$Q$17,'스테이지별 몬스터 스텟'!I2328*'(참고)타워 스텟 가치'!$R$17,'스테이지별 몬스터 스텟'!J2328*'(참고)타워 스텟 가치'!$S$17,'스테이지별 몬스터 스텟'!K2328*'(참고)타워 스텟 가치'!$T$17,'스테이지별 몬스터 스텟'!L2328*'(참고)타워 스텟 가치'!$U$17,'스테이지별 몬스터 스텟'!M2328*'(참고)타워 스텟 가치'!$V$17,'스테이지별 몬스터 스텟'!N2328*'(참고)타워 스텟 가치'!$W$17,'스테이지별 몬스터 스텟'!O2328*'(참고)타워 스텟 가치'!$X$17,'스테이지별 몬스터 스텟'!P2328*'(참고)타워 스텟 가치'!$Y$17)</f>
        <v>1452315.631250012</v>
      </c>
      <c r="R2328">
        <v>1</v>
      </c>
      <c r="S2328">
        <f>VLOOKUP($F2328,'(참고)타워 스텟 가치'!$B$7:$L$11,S$2,0)+(VLOOKUP($F2328,'(참고)타워 스텟 가치'!$B$7:$L$11,S$2,0)*$E2328)</f>
        <v>1577.8125000000132</v>
      </c>
      <c r="T2328">
        <f>VLOOKUP($F2328,'(참고)타워 스텟 가치'!$B$7:$L$11,T$2,0)+(VLOOKUP($F2328,'(참고)타워 스텟 가치'!$B$7:$L$11,T$2,0)*$E2328)</f>
        <v>2840.0625000000236</v>
      </c>
      <c r="U2328">
        <f>VLOOKUP($F2328,'(참고)타워 스텟 가치'!$B$7:$L$11,U$2,0)+(VLOOKUP($F2328,'(참고)타워 스텟 가치'!$B$7:$L$11,U$2,0)*$E2328)</f>
        <v>935000.0000000078</v>
      </c>
      <c r="V2328">
        <f>VLOOKUP($F2328,'(참고)타워 스텟 가치'!$B$7:$L$11,V$2,0)+(VLOOKUP($F2328,'(참고)타워 스텟 가치'!$B$7:$L$11,V$2,0)*$E2328)</f>
        <v>18933.75000000016</v>
      </c>
      <c r="W2328">
        <f>VLOOKUP($F2328,'(참고)타워 스텟 가치'!$B$7:$L$11,W$2,0)+(VLOOKUP($F2328,'(참고)타워 스텟 가치'!$B$7:$L$11,W$2,0)*$E2328)</f>
        <v>315.56250000000261</v>
      </c>
      <c r="X2328">
        <f>VLOOKUP($F2328,'(참고)타워 스텟 가치'!$B$7:$L$11,X$2,0)+(VLOOKUP($F2328,'(참고)타워 스텟 가치'!$B$7:$L$11,X$2,0)*$E2328)</f>
        <v>56.100000000000463</v>
      </c>
      <c r="Y2328">
        <f>VLOOKUP($F2328,'(참고)타워 스텟 가치'!$B$7:$L$11,Y$2,0)+(VLOOKUP($F2328,'(참고)타워 스텟 가치'!$B$7:$L$11,Y$2,0)*$E2328)</f>
        <v>0</v>
      </c>
      <c r="Z2328">
        <f>VLOOKUP($F2328,'(참고)타워 스텟 가치'!$B$7:$L$11,Z$2,0)+(VLOOKUP($F2328,'(참고)타워 스텟 가치'!$B$7:$L$11,Z$2,0)*$E2328)</f>
        <v>0</v>
      </c>
      <c r="AA2328">
        <f>VLOOKUP($F2328,'(참고)타워 스텟 가치'!$B$7:$L$11,AA$2,0)+(VLOOKUP($F2328,'(참고)타워 스텟 가치'!$B$7:$L$11,AA$2,0)*$E2328)</f>
        <v>187.00000000000156</v>
      </c>
      <c r="AB2328">
        <f>SUM('스테이지별 몬스터 스텟'!S2328*'(참고)타워 스텟 가치'!$Q$17,'스테이지별 몬스터 스텟'!T2328*'(참고)타워 스텟 가치'!$R$17,'스테이지별 몬스터 스텟'!U2328*'(참고)타워 스텟 가치'!$S$17,'스테이지별 몬스터 스텟'!V2328*'(참고)타워 스텟 가치'!$T$17,'스테이지별 몬스터 스텟'!W2328*'(참고)타워 스텟 가치'!$U$17,'스테이지별 몬스터 스텟'!X2328*'(참고)타워 스텟 가치'!$V$17,'스테이지별 몬스터 스텟'!Y2328*'(참고)타워 스텟 가치'!$W$17,'스테이지별 몬스터 스텟'!Z2328*'(참고)타워 스텟 가치'!$X$17,'스테이지별 몬스터 스텟'!AA2328*'(참고)타워 스텟 가치'!$Y$17)</f>
        <v>1448844.443750012</v>
      </c>
      <c r="AC2328">
        <v>2</v>
      </c>
      <c r="AD2328">
        <f>VLOOKUP($F2328,'(참고)타워 스텟 가치'!$B$12:$L$16,AD$2,0)+(VLOOKUP($F2328,'(참고)타워 스텟 가치'!$B$12:$L$16,AD$2,0)*$E2328)</f>
        <v>1577.8125000000132</v>
      </c>
      <c r="AE2328">
        <f>VLOOKUP($F2328,'(참고)타워 스텟 가치'!$B$12:$L$16,AE$2,0)+(VLOOKUP($F2328,'(참고)타워 스텟 가치'!$B$12:$L$16,AE$2,0)*$E2328)</f>
        <v>1893.3750000000159</v>
      </c>
      <c r="AF2328">
        <f>VLOOKUP($F2328,'(참고)타워 스텟 가치'!$B$12:$L$16,AF$2,0)+(VLOOKUP($F2328,'(참고)타워 스텟 가치'!$B$12:$L$16,AF$2,0)*$E2328)</f>
        <v>935000.0000000078</v>
      </c>
      <c r="AG2328">
        <f>VLOOKUP($F2328,'(참고)타워 스텟 가치'!$B$12:$L$16,AG$2,0)+(VLOOKUP($F2328,'(참고)타워 스텟 가치'!$B$12:$L$16,AG$2,0)*$E2328)</f>
        <v>9466.87500000008</v>
      </c>
      <c r="AH2328">
        <f>VLOOKUP($F2328,'(참고)타워 스텟 가치'!$B$12:$L$16,AH$2,0)+(VLOOKUP($F2328,'(참고)타워 스텟 가치'!$B$12:$L$16,AH$2,0)*$E2328)</f>
        <v>315.56250000000261</v>
      </c>
      <c r="AI2328">
        <f>VLOOKUP($F2328,'(참고)타워 스텟 가치'!$B$12:$L$16,AI$2,0)+(VLOOKUP($F2328,'(참고)타워 스텟 가치'!$B$12:$L$16,AI$2,0)*$E2328)</f>
        <v>56.100000000000463</v>
      </c>
      <c r="AJ2328">
        <f>VLOOKUP($F2328,'(참고)타워 스텟 가치'!$B$12:$L$16,AJ$2,0)+(VLOOKUP($F2328,'(참고)타워 스텟 가치'!$B$12:$L$16,AJ$2,0)*$E2328)</f>
        <v>0</v>
      </c>
      <c r="AK2328">
        <f>VLOOKUP($F2328,'(참고)타워 스텟 가치'!$B$12:$L$16,AK$2,0)+(VLOOKUP($F2328,'(참고)타워 스텟 가치'!$B$12:$L$16,AK$2,0)*$E2328)</f>
        <v>0</v>
      </c>
      <c r="AL2328">
        <f>VLOOKUP($F2328,'(참고)타워 스텟 가치'!$B$12:$L$16,AL$2,0)+(VLOOKUP($F2328,'(참고)타워 스텟 가치'!$B$12:$L$16,AL$2,0)*$E2328)</f>
        <v>374.00000000000313</v>
      </c>
      <c r="AM2328">
        <f>SUM('스테이지별 몬스터 스텟'!AD2328*'(참고)타워 스텟 가치'!$Q$17,'스테이지별 몬스터 스텟'!AE2328*'(참고)타워 스텟 가치'!$R$17,'스테이지별 몬스터 스텟'!AF2328*'(참고)타워 스텟 가치'!$S$17,'스테이지별 몬스터 스텟'!AG2328*'(참고)타워 스텟 가치'!$T$17,'스테이지별 몬스터 스텟'!AH2328*'(참고)타워 스텟 가치'!$U$17,'스테이지별 몬스터 스텟'!AI2328*'(참고)타워 스텟 가치'!$V$17,'스테이지별 몬스터 스텟'!AJ2328*'(참고)타워 스텟 가치'!$W$17,'스테이지별 몬스터 스텟'!AK2328*'(참고)타워 스텟 가치'!$X$17,'스테이지별 몬스터 스텟'!AL2328*'(참고)타워 스텟 가치'!$Y$17)</f>
        <v>1428864.662500012</v>
      </c>
      <c r="AN2328">
        <v>3</v>
      </c>
    </row>
    <row r="2329" spans="3:40" x14ac:dyDescent="0.3">
      <c r="C2329">
        <v>5</v>
      </c>
      <c r="D2329">
        <f t="shared" si="110"/>
        <v>465</v>
      </c>
      <c r="E2329" s="52">
        <f>VLOOKUP(D2329,'스테이지별 난이도 설정'!B:C,2,0)</f>
        <v>186.00000000000156</v>
      </c>
      <c r="F2329" t="str">
        <f t="shared" si="111"/>
        <v>스페셜</v>
      </c>
      <c r="G2329">
        <f t="shared" si="109"/>
        <v>6</v>
      </c>
      <c r="H2329">
        <f>VLOOKUP($F2329,'(참고)타워 스텟 가치'!$B$2:$L$6,H$2,0)+(VLOOKUP($F2329,'(참고)타워 스텟 가치'!$B$2:$L$6,H$2,0)*$E2329)</f>
        <v>7100.1562500000591</v>
      </c>
      <c r="I2329">
        <f>VLOOKUP($F2329,'(참고)타워 스텟 가치'!$B$2:$L$6,I$2,0)+(VLOOKUP($F2329,'(참고)타워 스텟 가치'!$B$2:$L$6,I$2,0)*$E2329)</f>
        <v>1420.0312500000118</v>
      </c>
      <c r="J2329">
        <f>VLOOKUP($F2329,'(참고)타워 스텟 가치'!$B$2:$L$6,J$2,0)+(VLOOKUP($F2329,'(참고)타워 스텟 가치'!$B$2:$L$6,J$2,0)*$E2329)</f>
        <v>935000.0000000078</v>
      </c>
      <c r="K2329">
        <f>VLOOKUP($F2329,'(참고)타워 스텟 가치'!$B$2:$L$6,K$2,0)+(VLOOKUP($F2329,'(참고)타워 스텟 가치'!$B$2:$L$6,K$2,0)*$E2329)</f>
        <v>28400.625000000236</v>
      </c>
      <c r="L2329">
        <f>VLOOKUP($F2329,'(참고)타워 스텟 가치'!$B$2:$L$6,L$2,0)+(VLOOKUP($F2329,'(참고)타워 스텟 가치'!$B$2:$L$6,L$2,0)*$E2329)</f>
        <v>473.34375000000398</v>
      </c>
      <c r="M2329">
        <f>VLOOKUP($F2329,'(참고)타워 스텟 가치'!$B$2:$L$6,M$2,0)+(VLOOKUP($F2329,'(참고)타워 스텟 가치'!$B$2:$L$6,M$2,0)*$E2329)</f>
        <v>56.100000000000463</v>
      </c>
      <c r="N2329">
        <f>VLOOKUP($F2329,'(참고)타워 스텟 가치'!$B$2:$L$6,N$2,0)+(VLOOKUP($F2329,'(참고)타워 스텟 가치'!$B$2:$L$6,N$2,0)*$E2329)</f>
        <v>0</v>
      </c>
      <c r="O2329">
        <f>VLOOKUP($F2329,'(참고)타워 스텟 가치'!$B$2:$L$6,O$2,0)+(VLOOKUP($F2329,'(참고)타워 스텟 가치'!$B$2:$L$6,O$2,0)*$E2329)</f>
        <v>0</v>
      </c>
      <c r="P2329">
        <f>VLOOKUP($F2329,'(참고)타워 스텟 가치'!$B$2:$L$6,P$2,0)+(VLOOKUP($F2329,'(참고)타워 스텟 가치'!$B$2:$L$6,P$2,0)*$E2329)</f>
        <v>187.00000000000156</v>
      </c>
      <c r="Q2329">
        <f>SUM('스테이지별 몬스터 스텟'!H2329*'(참고)타워 스텟 가치'!$Q$17,'스테이지별 몬스터 스텟'!I2329*'(참고)타워 스텟 가치'!$R$17,'스테이지별 몬스터 스텟'!J2329*'(참고)타워 스텟 가치'!$S$17,'스테이지별 몬스터 스텟'!K2329*'(참고)타워 스텟 가치'!$T$17,'스테이지별 몬스터 스텟'!L2329*'(참고)타워 스텟 가치'!$U$17,'스테이지별 몬스터 스텟'!M2329*'(참고)타워 스텟 가치'!$V$17,'스테이지별 몬스터 스텟'!N2329*'(참고)타워 스텟 가치'!$W$17,'스테이지별 몬스터 스텟'!O2329*'(참고)타워 스텟 가치'!$X$17,'스테이지별 몬스터 스텟'!P2329*'(참고)타워 스텟 가치'!$Y$17)</f>
        <v>1477008.3968750124</v>
      </c>
      <c r="R2329">
        <v>1</v>
      </c>
      <c r="S2329">
        <f>VLOOKUP($F2329,'(참고)타워 스텟 가치'!$B$7:$L$11,S$2,0)+(VLOOKUP($F2329,'(참고)타워 스텟 가치'!$B$7:$L$11,S$2,0)*$E2329)</f>
        <v>2366.71875000002</v>
      </c>
      <c r="T2329">
        <f>VLOOKUP($F2329,'(참고)타워 스텟 가치'!$B$7:$L$11,T$2,0)+(VLOOKUP($F2329,'(참고)타워 스텟 가치'!$B$7:$L$11,T$2,0)*$E2329)</f>
        <v>4260.0937500000355</v>
      </c>
      <c r="U2329">
        <f>VLOOKUP($F2329,'(참고)타워 스텟 가치'!$B$7:$L$11,U$2,0)+(VLOOKUP($F2329,'(참고)타워 스텟 가치'!$B$7:$L$11,U$2,0)*$E2329)</f>
        <v>935000.0000000078</v>
      </c>
      <c r="V2329">
        <f>VLOOKUP($F2329,'(참고)타워 스텟 가치'!$B$7:$L$11,V$2,0)+(VLOOKUP($F2329,'(참고)타워 스텟 가치'!$B$7:$L$11,V$2,0)*$E2329)</f>
        <v>28400.625000000236</v>
      </c>
      <c r="W2329">
        <f>VLOOKUP($F2329,'(참고)타워 스텟 가치'!$B$7:$L$11,W$2,0)+(VLOOKUP($F2329,'(참고)타워 스텟 가치'!$B$7:$L$11,W$2,0)*$E2329)</f>
        <v>473.34375000000398</v>
      </c>
      <c r="X2329">
        <f>VLOOKUP($F2329,'(참고)타워 스텟 가치'!$B$7:$L$11,X$2,0)+(VLOOKUP($F2329,'(참고)타워 스텟 가치'!$B$7:$L$11,X$2,0)*$E2329)</f>
        <v>56.100000000000463</v>
      </c>
      <c r="Y2329">
        <f>VLOOKUP($F2329,'(참고)타워 스텟 가치'!$B$7:$L$11,Y$2,0)+(VLOOKUP($F2329,'(참고)타워 스텟 가치'!$B$7:$L$11,Y$2,0)*$E2329)</f>
        <v>0</v>
      </c>
      <c r="Z2329">
        <f>VLOOKUP($F2329,'(참고)타워 스텟 가치'!$B$7:$L$11,Z$2,0)+(VLOOKUP($F2329,'(참고)타워 스텟 가치'!$B$7:$L$11,Z$2,0)*$E2329)</f>
        <v>0</v>
      </c>
      <c r="AA2329">
        <f>VLOOKUP($F2329,'(참고)타워 스텟 가치'!$B$7:$L$11,AA$2,0)+(VLOOKUP($F2329,'(참고)타워 스텟 가치'!$B$7:$L$11,AA$2,0)*$E2329)</f>
        <v>187.00000000000156</v>
      </c>
      <c r="AB2329">
        <f>SUM('스테이지별 몬스터 스텟'!S2329*'(참고)타워 스텟 가치'!$Q$17,'스테이지별 몬스터 스텟'!T2329*'(참고)타워 스텟 가치'!$R$17,'스테이지별 몬스터 스텟'!U2329*'(참고)타워 스텟 가치'!$S$17,'스테이지별 몬스터 스텟'!V2329*'(참고)타워 스텟 가치'!$T$17,'스테이지별 몬스터 스텟'!W2329*'(참고)타워 스텟 가치'!$U$17,'스테이지별 몬스터 스텟'!X2329*'(참고)타워 스텟 가치'!$V$17,'스테이지별 몬스터 스텟'!Y2329*'(참고)타워 스텟 가치'!$W$17,'스테이지별 몬스터 스텟'!Z2329*'(참고)타워 스텟 가치'!$X$17,'스테이지별 몬스터 스텟'!AA2329*'(참고)타워 스텟 가치'!$Y$17)</f>
        <v>1471801.6156250122</v>
      </c>
      <c r="AC2329">
        <v>2</v>
      </c>
      <c r="AD2329">
        <f>VLOOKUP($F2329,'(참고)타워 스텟 가치'!$B$12:$L$16,AD$2,0)+(VLOOKUP($F2329,'(참고)타워 스텟 가치'!$B$12:$L$16,AD$2,0)*$E2329)</f>
        <v>2366.71875000002</v>
      </c>
      <c r="AE2329">
        <f>VLOOKUP($F2329,'(참고)타워 스텟 가치'!$B$12:$L$16,AE$2,0)+(VLOOKUP($F2329,'(참고)타워 스텟 가치'!$B$12:$L$16,AE$2,0)*$E2329)</f>
        <v>2840.0625000000236</v>
      </c>
      <c r="AF2329">
        <f>VLOOKUP($F2329,'(참고)타워 스텟 가치'!$B$12:$L$16,AF$2,0)+(VLOOKUP($F2329,'(참고)타워 스텟 가치'!$B$12:$L$16,AF$2,0)*$E2329)</f>
        <v>935000.0000000078</v>
      </c>
      <c r="AG2329">
        <f>VLOOKUP($F2329,'(참고)타워 스텟 가치'!$B$12:$L$16,AG$2,0)+(VLOOKUP($F2329,'(참고)타워 스텟 가치'!$B$12:$L$16,AG$2,0)*$E2329)</f>
        <v>14200.312500000118</v>
      </c>
      <c r="AH2329">
        <f>VLOOKUP($F2329,'(참고)타워 스텟 가치'!$B$12:$L$16,AH$2,0)+(VLOOKUP($F2329,'(참고)타워 스텟 가치'!$B$12:$L$16,AH$2,0)*$E2329)</f>
        <v>473.34375000000398</v>
      </c>
      <c r="AI2329">
        <f>VLOOKUP($F2329,'(참고)타워 스텟 가치'!$B$12:$L$16,AI$2,0)+(VLOOKUP($F2329,'(참고)타워 스텟 가치'!$B$12:$L$16,AI$2,0)*$E2329)</f>
        <v>56.100000000000463</v>
      </c>
      <c r="AJ2329">
        <f>VLOOKUP($F2329,'(참고)타워 스텟 가치'!$B$12:$L$16,AJ$2,0)+(VLOOKUP($F2329,'(참고)타워 스텟 가치'!$B$12:$L$16,AJ$2,0)*$E2329)</f>
        <v>0</v>
      </c>
      <c r="AK2329">
        <f>VLOOKUP($F2329,'(참고)타워 스텟 가치'!$B$12:$L$16,AK$2,0)+(VLOOKUP($F2329,'(참고)타워 스텟 가치'!$B$12:$L$16,AK$2,0)*$E2329)</f>
        <v>0</v>
      </c>
      <c r="AL2329">
        <f>VLOOKUP($F2329,'(참고)타워 스텟 가치'!$B$12:$L$16,AL$2,0)+(VLOOKUP($F2329,'(참고)타워 스텟 가치'!$B$12:$L$16,AL$2,0)*$E2329)</f>
        <v>374.00000000000313</v>
      </c>
      <c r="AM2329">
        <f>SUM('스테이지별 몬스터 스텟'!AD2329*'(참고)타워 스텟 가치'!$Q$17,'스테이지별 몬스터 스텟'!AE2329*'(참고)타워 스텟 가치'!$R$17,'스테이지별 몬스터 스텟'!AF2329*'(참고)타워 스텟 가치'!$S$17,'스테이지별 몬스터 스텟'!AG2329*'(참고)타워 스텟 가치'!$T$17,'스테이지별 몬스터 스텟'!AH2329*'(참고)타워 스텟 가치'!$U$17,'스테이지별 몬스터 스텟'!AI2329*'(참고)타워 스텟 가치'!$V$17,'스테이지별 몬스터 스텟'!AJ2329*'(참고)타워 스텟 가치'!$W$17,'스테이지별 몬스터 스텟'!AK2329*'(참고)타워 스텟 가치'!$X$17,'스테이지별 몬스터 스텟'!AL2329*'(참고)타워 스텟 가치'!$Y$17)</f>
        <v>1441644.943750012</v>
      </c>
      <c r="AN2329">
        <v>3</v>
      </c>
    </row>
    <row r="2330" spans="3:40" x14ac:dyDescent="0.3">
      <c r="C2330">
        <v>1</v>
      </c>
      <c r="D2330">
        <f t="shared" si="110"/>
        <v>466</v>
      </c>
      <c r="E2330" s="52">
        <f>VLOOKUP(D2330,'스테이지별 난이도 설정'!B:C,2,0)</f>
        <v>186.40000000000157</v>
      </c>
      <c r="F2330" t="str">
        <f t="shared" si="111"/>
        <v>일반</v>
      </c>
      <c r="G2330">
        <f t="shared" si="109"/>
        <v>6</v>
      </c>
      <c r="H2330">
        <f>VLOOKUP($F2330,'(참고)타워 스텟 가치'!$B$2:$L$6,H$2,0)+(VLOOKUP($F2330,'(참고)타워 스텟 가치'!$B$2:$L$6,H$2,0)*$E2330)</f>
        <v>1405.5000000000118</v>
      </c>
      <c r="I2330">
        <f>VLOOKUP($F2330,'(참고)타워 스텟 가치'!$B$2:$L$6,I$2,0)+(VLOOKUP($F2330,'(참고)타워 스텟 가치'!$B$2:$L$6,I$2,0)*$E2330)</f>
        <v>281.10000000000235</v>
      </c>
      <c r="J2330">
        <f>VLOOKUP($F2330,'(참고)타워 스텟 가치'!$B$2:$L$6,J$2,0)+(VLOOKUP($F2330,'(참고)타워 스텟 가치'!$B$2:$L$6,J$2,0)*$E2330)</f>
        <v>937000.0000000078</v>
      </c>
      <c r="K2330">
        <f>VLOOKUP($F2330,'(참고)타워 스텟 가치'!$B$2:$L$6,K$2,0)+(VLOOKUP($F2330,'(참고)타워 스텟 가치'!$B$2:$L$6,K$2,0)*$E2330)</f>
        <v>5622.0000000000473</v>
      </c>
      <c r="L2330">
        <f>VLOOKUP($F2330,'(참고)타워 스텟 가치'!$B$2:$L$6,L$2,0)+(VLOOKUP($F2330,'(참고)타워 스텟 가치'!$B$2:$L$6,L$2,0)*$E2330)</f>
        <v>93.700000000000784</v>
      </c>
      <c r="M2330">
        <f>VLOOKUP($F2330,'(참고)타워 스텟 가치'!$B$2:$L$6,M$2,0)+(VLOOKUP($F2330,'(참고)타워 스텟 가치'!$B$2:$L$6,M$2,0)*$E2330)</f>
        <v>56.220000000000468</v>
      </c>
      <c r="N2330">
        <f>VLOOKUP($F2330,'(참고)타워 스텟 가치'!$B$2:$L$6,N$2,0)+(VLOOKUP($F2330,'(참고)타워 스텟 가치'!$B$2:$L$6,N$2,0)*$E2330)</f>
        <v>0</v>
      </c>
      <c r="O2330">
        <f>VLOOKUP($F2330,'(참고)타워 스텟 가치'!$B$2:$L$6,O$2,0)+(VLOOKUP($F2330,'(참고)타워 스텟 가치'!$B$2:$L$6,O$2,0)*$E2330)</f>
        <v>0</v>
      </c>
      <c r="P2330">
        <f>VLOOKUP($F2330,'(참고)타워 스텟 가치'!$B$2:$L$6,P$2,0)+(VLOOKUP($F2330,'(참고)타워 스텟 가치'!$B$2:$L$6,P$2,0)*$E2330)</f>
        <v>131.18000000000109</v>
      </c>
      <c r="Q2330">
        <f>SUM('스테이지별 몬스터 스텟'!H2330*'(참고)타워 스텟 가치'!$Q$17,'스테이지별 몬스터 스텟'!I2330*'(참고)타워 스텟 가치'!$R$17,'스테이지별 몬스터 스텟'!J2330*'(참고)타워 스텟 가치'!$S$17,'스테이지별 몬스터 스텟'!K2330*'(참고)타워 스텟 가치'!$T$17,'스테이지별 몬스터 스텟'!L2330*'(참고)타워 스텟 가치'!$U$17,'스테이지별 몬스터 스텟'!M2330*'(참고)타워 스텟 가치'!$V$17,'스테이지별 몬스터 스텟'!N2330*'(참고)타워 스텟 가치'!$W$17,'스테이지별 몬스터 스텟'!O2330*'(참고)타워 스텟 가치'!$X$17,'스테이지별 몬스터 스텟'!P2330*'(참고)타워 스텟 가치'!$Y$17)</f>
        <v>1420482.6300000118</v>
      </c>
      <c r="R2330">
        <v>1</v>
      </c>
      <c r="S2330">
        <f>VLOOKUP($F2330,'(참고)타워 스텟 가치'!$B$7:$L$11,S$2,0)+(VLOOKUP($F2330,'(참고)타워 스텟 가치'!$B$7:$L$11,S$2,0)*$E2330)</f>
        <v>468.50000000000392</v>
      </c>
      <c r="T2330">
        <f>VLOOKUP($F2330,'(참고)타워 스텟 가치'!$B$7:$L$11,T$2,0)+(VLOOKUP($F2330,'(참고)타워 스텟 가치'!$B$7:$L$11,T$2,0)*$E2330)</f>
        <v>843.300000000007</v>
      </c>
      <c r="U2330">
        <f>VLOOKUP($F2330,'(참고)타워 스텟 가치'!$B$7:$L$11,U$2,0)+(VLOOKUP($F2330,'(참고)타워 스텟 가치'!$B$7:$L$11,U$2,0)*$E2330)</f>
        <v>937000.0000000078</v>
      </c>
      <c r="V2330">
        <f>VLOOKUP($F2330,'(참고)타워 스텟 가치'!$B$7:$L$11,V$2,0)+(VLOOKUP($F2330,'(참고)타워 스텟 가치'!$B$7:$L$11,V$2,0)*$E2330)</f>
        <v>5622.0000000000473</v>
      </c>
      <c r="W2330">
        <f>VLOOKUP($F2330,'(참고)타워 스텟 가치'!$B$7:$L$11,W$2,0)+(VLOOKUP($F2330,'(참고)타워 스텟 가치'!$B$7:$L$11,W$2,0)*$E2330)</f>
        <v>93.700000000000784</v>
      </c>
      <c r="X2330">
        <f>VLOOKUP($F2330,'(참고)타워 스텟 가치'!$B$7:$L$11,X$2,0)+(VLOOKUP($F2330,'(참고)타워 스텟 가치'!$B$7:$L$11,X$2,0)*$E2330)</f>
        <v>56.220000000000468</v>
      </c>
      <c r="Y2330">
        <f>VLOOKUP($F2330,'(참고)타워 스텟 가치'!$B$7:$L$11,Y$2,0)+(VLOOKUP($F2330,'(참고)타워 스텟 가치'!$B$7:$L$11,Y$2,0)*$E2330)</f>
        <v>0</v>
      </c>
      <c r="Z2330">
        <f>VLOOKUP($F2330,'(참고)타워 스텟 가치'!$B$7:$L$11,Z$2,0)+(VLOOKUP($F2330,'(참고)타워 스텟 가치'!$B$7:$L$11,Z$2,0)*$E2330)</f>
        <v>0</v>
      </c>
      <c r="AA2330">
        <f>VLOOKUP($F2330,'(참고)타워 스텟 가치'!$B$7:$L$11,AA$2,0)+(VLOOKUP($F2330,'(참고)타워 스텟 가치'!$B$7:$L$11,AA$2,0)*$E2330)</f>
        <v>131.18000000000109</v>
      </c>
      <c r="AB2330">
        <f>SUM('스테이지별 몬스터 스텟'!S2330*'(참고)타워 스텟 가치'!$Q$17,'스테이지별 몬스터 스텟'!T2330*'(참고)타워 스텟 가치'!$R$17,'스테이지별 몬스터 스텟'!U2330*'(참고)타워 스텟 가치'!$S$17,'스테이지별 몬스터 스텟'!V2330*'(참고)타워 스텟 가치'!$T$17,'스테이지별 몬스터 스텟'!W2330*'(참고)타워 스텟 가치'!$U$17,'스테이지별 몬스터 스텟'!X2330*'(참고)타워 스텟 가치'!$V$17,'스테이지별 몬스터 스텟'!Y2330*'(참고)타워 스텟 가치'!$W$17,'스테이지별 몬스터 스텟'!Z2330*'(참고)타워 스텟 가치'!$X$17,'스테이지별 몬스터 스텟'!AA2330*'(참고)타워 스텟 가치'!$Y$17)</f>
        <v>1419451.9300000116</v>
      </c>
      <c r="AC2330">
        <v>2</v>
      </c>
      <c r="AD2330">
        <f>VLOOKUP($F2330,'(참고)타워 스텟 가치'!$B$12:$L$16,AD$2,0)+(VLOOKUP($F2330,'(참고)타워 스텟 가치'!$B$12:$L$16,AD$2,0)*$E2330)</f>
        <v>468.50000000000392</v>
      </c>
      <c r="AE2330">
        <f>VLOOKUP($F2330,'(참고)타워 스텟 가치'!$B$12:$L$16,AE$2,0)+(VLOOKUP($F2330,'(참고)타워 스텟 가치'!$B$12:$L$16,AE$2,0)*$E2330)</f>
        <v>562.20000000000471</v>
      </c>
      <c r="AF2330">
        <f>VLOOKUP($F2330,'(참고)타워 스텟 가치'!$B$12:$L$16,AF$2,0)+(VLOOKUP($F2330,'(참고)타워 스텟 가치'!$B$12:$L$16,AF$2,0)*$E2330)</f>
        <v>937000.0000000078</v>
      </c>
      <c r="AG2330">
        <f>VLOOKUP($F2330,'(참고)타워 스텟 가치'!$B$12:$L$16,AG$2,0)+(VLOOKUP($F2330,'(참고)타워 스텟 가치'!$B$12:$L$16,AG$2,0)*$E2330)</f>
        <v>2811.0000000000236</v>
      </c>
      <c r="AH2330">
        <f>VLOOKUP($F2330,'(참고)타워 스텟 가치'!$B$12:$L$16,AH$2,0)+(VLOOKUP($F2330,'(참고)타워 스텟 가치'!$B$12:$L$16,AH$2,0)*$E2330)</f>
        <v>93.700000000000784</v>
      </c>
      <c r="AI2330">
        <f>VLOOKUP($F2330,'(참고)타워 스텟 가치'!$B$12:$L$16,AI$2,0)+(VLOOKUP($F2330,'(참고)타워 스텟 가치'!$B$12:$L$16,AI$2,0)*$E2330)</f>
        <v>56.220000000000468</v>
      </c>
      <c r="AJ2330">
        <f>VLOOKUP($F2330,'(참고)타워 스텟 가치'!$B$12:$L$16,AJ$2,0)+(VLOOKUP($F2330,'(참고)타워 스텟 가치'!$B$12:$L$16,AJ$2,0)*$E2330)</f>
        <v>0</v>
      </c>
      <c r="AK2330">
        <f>VLOOKUP($F2330,'(참고)타워 스텟 가치'!$B$12:$L$16,AK$2,0)+(VLOOKUP($F2330,'(참고)타워 스텟 가치'!$B$12:$L$16,AK$2,0)*$E2330)</f>
        <v>0</v>
      </c>
      <c r="AL2330">
        <f>VLOOKUP($F2330,'(참고)타워 스텟 가치'!$B$12:$L$16,AL$2,0)+(VLOOKUP($F2330,'(참고)타워 스텟 가치'!$B$12:$L$16,AL$2,0)*$E2330)</f>
        <v>262.36000000000217</v>
      </c>
      <c r="AM2330">
        <f>SUM('스테이지별 몬스터 스텟'!AD2330*'(참고)타워 스텟 가치'!$Q$17,'스테이지별 몬스터 스텟'!AE2330*'(참고)타워 스텟 가치'!$R$17,'스테이지별 몬스터 스텟'!AF2330*'(참고)타워 스텟 가치'!$S$17,'스테이지별 몬스터 스텟'!AG2330*'(참고)타워 스텟 가치'!$T$17,'스테이지별 몬스터 스텟'!AH2330*'(참고)타워 스텟 가치'!$U$17,'스테이지별 몬스터 스텟'!AI2330*'(참고)타워 스텟 가치'!$V$17,'스테이지별 몬스터 스텟'!AJ2330*'(참고)타워 스텟 가치'!$W$17,'스테이지별 몬스터 스텟'!AK2330*'(참고)타워 스텟 가치'!$X$17,'스테이지별 몬스터 스텟'!AL2330*'(참고)타워 스텟 가치'!$Y$17)</f>
        <v>1413670.6400000115</v>
      </c>
      <c r="AN2330">
        <v>3</v>
      </c>
    </row>
    <row r="2331" spans="3:40" x14ac:dyDescent="0.3">
      <c r="C2331">
        <v>2</v>
      </c>
      <c r="D2331">
        <f t="shared" si="110"/>
        <v>466</v>
      </c>
      <c r="E2331" s="52">
        <f>VLOOKUP(D2331,'스테이지별 난이도 설정'!B:C,2,0)</f>
        <v>186.40000000000157</v>
      </c>
      <c r="F2331" t="str">
        <f t="shared" si="111"/>
        <v>레어</v>
      </c>
      <c r="G2331">
        <f t="shared" si="109"/>
        <v>6</v>
      </c>
      <c r="H2331">
        <f>VLOOKUP($F2331,'(참고)타워 스텟 가치'!$B$2:$L$6,H$2,0)+(VLOOKUP($F2331,'(참고)타워 스텟 가치'!$B$2:$L$6,H$2,0)*$E2331)</f>
        <v>2108.2500000000177</v>
      </c>
      <c r="I2331">
        <f>VLOOKUP($F2331,'(참고)타워 스텟 가치'!$B$2:$L$6,I$2,0)+(VLOOKUP($F2331,'(참고)타워 스텟 가치'!$B$2:$L$6,I$2,0)*$E2331)</f>
        <v>421.6500000000035</v>
      </c>
      <c r="J2331">
        <f>VLOOKUP($F2331,'(참고)타워 스텟 가치'!$B$2:$L$6,J$2,0)+(VLOOKUP($F2331,'(참고)타워 스텟 가치'!$B$2:$L$6,J$2,0)*$E2331)</f>
        <v>937000.0000000078</v>
      </c>
      <c r="K2331">
        <f>VLOOKUP($F2331,'(참고)타워 스텟 가치'!$B$2:$L$6,K$2,0)+(VLOOKUP($F2331,'(참고)타워 스텟 가치'!$B$2:$L$6,K$2,0)*$E2331)</f>
        <v>8433.0000000000709</v>
      </c>
      <c r="L2331">
        <f>VLOOKUP($F2331,'(참고)타워 스텟 가치'!$B$2:$L$6,L$2,0)+(VLOOKUP($F2331,'(참고)타워 스텟 가치'!$B$2:$L$6,L$2,0)*$E2331)</f>
        <v>140.55000000000118</v>
      </c>
      <c r="M2331">
        <f>VLOOKUP($F2331,'(참고)타워 스텟 가치'!$B$2:$L$6,M$2,0)+(VLOOKUP($F2331,'(참고)타워 스텟 가치'!$B$2:$L$6,M$2,0)*$E2331)</f>
        <v>56.220000000000468</v>
      </c>
      <c r="N2331">
        <f>VLOOKUP($F2331,'(참고)타워 스텟 가치'!$B$2:$L$6,N$2,0)+(VLOOKUP($F2331,'(참고)타워 스텟 가치'!$B$2:$L$6,N$2,0)*$E2331)</f>
        <v>0</v>
      </c>
      <c r="O2331">
        <f>VLOOKUP($F2331,'(참고)타워 스텟 가치'!$B$2:$L$6,O$2,0)+(VLOOKUP($F2331,'(참고)타워 스텟 가치'!$B$2:$L$6,O$2,0)*$E2331)</f>
        <v>0</v>
      </c>
      <c r="P2331">
        <f>VLOOKUP($F2331,'(참고)타워 스텟 가치'!$B$2:$L$6,P$2,0)+(VLOOKUP($F2331,'(참고)타워 스텟 가치'!$B$2:$L$6,P$2,0)*$E2331)</f>
        <v>131.18000000000109</v>
      </c>
      <c r="Q2331">
        <f>SUM('스테이지별 몬스터 스텟'!H2331*'(참고)타워 스텟 가치'!$Q$17,'스테이지별 몬스터 스텟'!I2331*'(참고)타워 스텟 가치'!$R$17,'스테이지별 몬스터 스텟'!J2331*'(참고)타워 스텟 가치'!$S$17,'스테이지별 몬스터 스텟'!K2331*'(참고)타워 스텟 가치'!$T$17,'스테이지별 몬스터 스텟'!L2331*'(참고)타워 스텟 가치'!$U$17,'스테이지별 몬스터 스텟'!M2331*'(참고)타워 스텟 가치'!$V$17,'스테이지별 몬스터 스텟'!N2331*'(참고)타워 스텟 가치'!$W$17,'스테이지별 몬스터 스텟'!O2331*'(참고)타워 스텟 가치'!$X$17,'스테이지별 몬스터 스텟'!P2331*'(참고)타워 스텟 가치'!$Y$17)</f>
        <v>1427814.6550000121</v>
      </c>
      <c r="R2331">
        <v>1</v>
      </c>
      <c r="S2331">
        <f>VLOOKUP($F2331,'(참고)타워 스텟 가치'!$B$7:$L$11,S$2,0)+(VLOOKUP($F2331,'(참고)타워 스텟 가치'!$B$7:$L$11,S$2,0)*$E2331)</f>
        <v>702.75000000000591</v>
      </c>
      <c r="T2331">
        <f>VLOOKUP($F2331,'(참고)타워 스텟 가치'!$B$7:$L$11,T$2,0)+(VLOOKUP($F2331,'(참고)타워 스텟 가치'!$B$7:$L$11,T$2,0)*$E2331)</f>
        <v>1264.9500000000105</v>
      </c>
      <c r="U2331">
        <f>VLOOKUP($F2331,'(참고)타워 스텟 가치'!$B$7:$L$11,U$2,0)+(VLOOKUP($F2331,'(참고)타워 스텟 가치'!$B$7:$L$11,U$2,0)*$E2331)</f>
        <v>937000.0000000078</v>
      </c>
      <c r="V2331">
        <f>VLOOKUP($F2331,'(참고)타워 스텟 가치'!$B$7:$L$11,V$2,0)+(VLOOKUP($F2331,'(참고)타워 스텟 가치'!$B$7:$L$11,V$2,0)*$E2331)</f>
        <v>8433.0000000000709</v>
      </c>
      <c r="W2331">
        <f>VLOOKUP($F2331,'(참고)타워 스텟 가치'!$B$7:$L$11,W$2,0)+(VLOOKUP($F2331,'(참고)타워 스텟 가치'!$B$7:$L$11,W$2,0)*$E2331)</f>
        <v>140.55000000000118</v>
      </c>
      <c r="X2331">
        <f>VLOOKUP($F2331,'(참고)타워 스텟 가치'!$B$7:$L$11,X$2,0)+(VLOOKUP($F2331,'(참고)타워 스텟 가치'!$B$7:$L$11,X$2,0)*$E2331)</f>
        <v>56.220000000000468</v>
      </c>
      <c r="Y2331">
        <f>VLOOKUP($F2331,'(참고)타워 스텟 가치'!$B$7:$L$11,Y$2,0)+(VLOOKUP($F2331,'(참고)타워 스텟 가치'!$B$7:$L$11,Y$2,0)*$E2331)</f>
        <v>0</v>
      </c>
      <c r="Z2331">
        <f>VLOOKUP($F2331,'(참고)타워 스텟 가치'!$B$7:$L$11,Z$2,0)+(VLOOKUP($F2331,'(참고)타워 스텟 가치'!$B$7:$L$11,Z$2,0)*$E2331)</f>
        <v>0</v>
      </c>
      <c r="AA2331">
        <f>VLOOKUP($F2331,'(참고)타워 스텟 가치'!$B$7:$L$11,AA$2,0)+(VLOOKUP($F2331,'(참고)타워 스텟 가치'!$B$7:$L$11,AA$2,0)*$E2331)</f>
        <v>131.18000000000109</v>
      </c>
      <c r="AB2331">
        <f>SUM('스테이지별 몬스터 스텟'!S2331*'(참고)타워 스텟 가치'!$Q$17,'스테이지별 몬스터 스텟'!T2331*'(참고)타워 스텟 가치'!$R$17,'스테이지별 몬스터 스텟'!U2331*'(참고)타워 스텟 가치'!$S$17,'스테이지별 몬스터 스텟'!V2331*'(참고)타워 스텟 가치'!$T$17,'스테이지별 몬스터 스텟'!W2331*'(참고)타워 스텟 가치'!$U$17,'스테이지별 몬스터 스텟'!X2331*'(참고)타워 스텟 가치'!$V$17,'스테이지별 몬스터 스텟'!Y2331*'(참고)타워 스텟 가치'!$W$17,'스테이지별 몬스터 스텟'!Z2331*'(참고)타워 스텟 가치'!$X$17,'스테이지별 몬스터 스텟'!AA2331*'(참고)타워 스텟 가치'!$Y$17)</f>
        <v>1426268.6050000121</v>
      </c>
      <c r="AC2331">
        <v>2</v>
      </c>
      <c r="AD2331">
        <f>VLOOKUP($F2331,'(참고)타워 스텟 가치'!$B$12:$L$16,AD$2,0)+(VLOOKUP($F2331,'(참고)타워 스텟 가치'!$B$12:$L$16,AD$2,0)*$E2331)</f>
        <v>702.75000000000591</v>
      </c>
      <c r="AE2331">
        <f>VLOOKUP($F2331,'(참고)타워 스텟 가치'!$B$12:$L$16,AE$2,0)+(VLOOKUP($F2331,'(참고)타워 스텟 가치'!$B$12:$L$16,AE$2,0)*$E2331)</f>
        <v>843.300000000007</v>
      </c>
      <c r="AF2331">
        <f>VLOOKUP($F2331,'(참고)타워 스텟 가치'!$B$12:$L$16,AF$2,0)+(VLOOKUP($F2331,'(참고)타워 스텟 가치'!$B$12:$L$16,AF$2,0)*$E2331)</f>
        <v>937000.0000000078</v>
      </c>
      <c r="AG2331">
        <f>VLOOKUP($F2331,'(참고)타워 스텟 가치'!$B$12:$L$16,AG$2,0)+(VLOOKUP($F2331,'(참고)타워 스텟 가치'!$B$12:$L$16,AG$2,0)*$E2331)</f>
        <v>4216.5000000000355</v>
      </c>
      <c r="AH2331">
        <f>VLOOKUP($F2331,'(참고)타워 스텟 가치'!$B$12:$L$16,AH$2,0)+(VLOOKUP($F2331,'(참고)타워 스텟 가치'!$B$12:$L$16,AH$2,0)*$E2331)</f>
        <v>140.55000000000118</v>
      </c>
      <c r="AI2331">
        <f>VLOOKUP($F2331,'(참고)타워 스텟 가치'!$B$12:$L$16,AI$2,0)+(VLOOKUP($F2331,'(참고)타워 스텟 가치'!$B$12:$L$16,AI$2,0)*$E2331)</f>
        <v>56.220000000000468</v>
      </c>
      <c r="AJ2331">
        <f>VLOOKUP($F2331,'(참고)타워 스텟 가치'!$B$12:$L$16,AJ$2,0)+(VLOOKUP($F2331,'(참고)타워 스텟 가치'!$B$12:$L$16,AJ$2,0)*$E2331)</f>
        <v>0</v>
      </c>
      <c r="AK2331">
        <f>VLOOKUP($F2331,'(참고)타워 스텟 가치'!$B$12:$L$16,AK$2,0)+(VLOOKUP($F2331,'(참고)타워 스텟 가치'!$B$12:$L$16,AK$2,0)*$E2331)</f>
        <v>0</v>
      </c>
      <c r="AL2331">
        <f>VLOOKUP($F2331,'(참고)타워 스텟 가치'!$B$12:$L$16,AL$2,0)+(VLOOKUP($F2331,'(참고)타워 스텟 가치'!$B$12:$L$16,AL$2,0)*$E2331)</f>
        <v>262.36000000000217</v>
      </c>
      <c r="AM2331">
        <f>SUM('스테이지별 몬스터 스텟'!AD2331*'(참고)타워 스텟 가치'!$Q$17,'스테이지별 몬스터 스텟'!AE2331*'(참고)타워 스텟 가치'!$R$17,'스테이지별 몬스터 스텟'!AF2331*'(참고)타워 스텟 가치'!$S$17,'스테이지별 몬스터 스텟'!AG2331*'(참고)타워 스텟 가치'!$T$17,'스테이지별 몬스터 스텟'!AH2331*'(참고)타워 스텟 가치'!$U$17,'스테이지별 몬스터 스텟'!AI2331*'(참고)타워 스텟 가치'!$V$17,'스테이지별 몬스터 스텟'!AJ2331*'(참고)타워 스텟 가치'!$W$17,'스테이지별 몬스터 스텟'!AK2331*'(참고)타워 스텟 가치'!$X$17,'스테이지별 몬스터 스텟'!AL2331*'(참고)타워 스텟 가치'!$Y$17)</f>
        <v>1417465.4900000116</v>
      </c>
      <c r="AN2331">
        <v>3</v>
      </c>
    </row>
    <row r="2332" spans="3:40" x14ac:dyDescent="0.3">
      <c r="C2332">
        <v>3</v>
      </c>
      <c r="D2332">
        <f t="shared" si="110"/>
        <v>466</v>
      </c>
      <c r="E2332" s="52">
        <f>VLOOKUP(D2332,'스테이지별 난이도 설정'!B:C,2,0)</f>
        <v>186.40000000000157</v>
      </c>
      <c r="F2332" t="str">
        <f t="shared" si="111"/>
        <v>에픽</v>
      </c>
      <c r="G2332">
        <f t="shared" si="109"/>
        <v>6</v>
      </c>
      <c r="H2332">
        <f>VLOOKUP($F2332,'(참고)타워 스텟 가치'!$B$2:$L$6,H$2,0)+(VLOOKUP($F2332,'(참고)타워 스텟 가치'!$B$2:$L$6,H$2,0)*$E2332)</f>
        <v>3162.3750000000264</v>
      </c>
      <c r="I2332">
        <f>VLOOKUP($F2332,'(참고)타워 스텟 가치'!$B$2:$L$6,I$2,0)+(VLOOKUP($F2332,'(참고)타워 스텟 가치'!$B$2:$L$6,I$2,0)*$E2332)</f>
        <v>632.47500000000525</v>
      </c>
      <c r="J2332">
        <f>VLOOKUP($F2332,'(참고)타워 스텟 가치'!$B$2:$L$6,J$2,0)+(VLOOKUP($F2332,'(참고)타워 스텟 가치'!$B$2:$L$6,J$2,0)*$E2332)</f>
        <v>937000.0000000078</v>
      </c>
      <c r="K2332">
        <f>VLOOKUP($F2332,'(참고)타워 스텟 가치'!$B$2:$L$6,K$2,0)+(VLOOKUP($F2332,'(참고)타워 스텟 가치'!$B$2:$L$6,K$2,0)*$E2332)</f>
        <v>12649.500000000106</v>
      </c>
      <c r="L2332">
        <f>VLOOKUP($F2332,'(참고)타워 스텟 가치'!$B$2:$L$6,L$2,0)+(VLOOKUP($F2332,'(참고)타워 스텟 가치'!$B$2:$L$6,L$2,0)*$E2332)</f>
        <v>210.82500000000175</v>
      </c>
      <c r="M2332">
        <f>VLOOKUP($F2332,'(참고)타워 스텟 가치'!$B$2:$L$6,M$2,0)+(VLOOKUP($F2332,'(참고)타워 스텟 가치'!$B$2:$L$6,M$2,0)*$E2332)</f>
        <v>56.220000000000468</v>
      </c>
      <c r="N2332">
        <f>VLOOKUP($F2332,'(참고)타워 스텟 가치'!$B$2:$L$6,N$2,0)+(VLOOKUP($F2332,'(참고)타워 스텟 가치'!$B$2:$L$6,N$2,0)*$E2332)</f>
        <v>0</v>
      </c>
      <c r="O2332">
        <f>VLOOKUP($F2332,'(참고)타워 스텟 가치'!$B$2:$L$6,O$2,0)+(VLOOKUP($F2332,'(참고)타워 스텟 가치'!$B$2:$L$6,O$2,0)*$E2332)</f>
        <v>0</v>
      </c>
      <c r="P2332">
        <f>VLOOKUP($F2332,'(참고)타워 스텟 가치'!$B$2:$L$6,P$2,0)+(VLOOKUP($F2332,'(참고)타워 스텟 가치'!$B$2:$L$6,P$2,0)*$E2332)</f>
        <v>131.18000000000109</v>
      </c>
      <c r="Q2332">
        <f>SUM('스테이지별 몬스터 스텟'!H2332*'(참고)타워 스텟 가치'!$Q$17,'스테이지별 몬스터 스텟'!I2332*'(참고)타워 스텟 가치'!$R$17,'스테이지별 몬스터 스텟'!J2332*'(참고)타워 스텟 가치'!$S$17,'스테이지별 몬스터 스텟'!K2332*'(참고)타워 스텟 가치'!$T$17,'스테이지별 몬스터 스텟'!L2332*'(참고)타워 스텟 가치'!$U$17,'스테이지별 몬스터 스텟'!M2332*'(참고)타워 스텟 가치'!$V$17,'스테이지별 몬스터 스텟'!N2332*'(참고)타워 스텟 가치'!$W$17,'스테이지별 몬스터 스텟'!O2332*'(참고)타워 스텟 가치'!$X$17,'스테이지별 몬스터 스텟'!P2332*'(참고)타워 스텟 가치'!$Y$17)</f>
        <v>1438812.692500012</v>
      </c>
      <c r="R2332">
        <v>1</v>
      </c>
      <c r="S2332">
        <f>VLOOKUP($F2332,'(참고)타워 스텟 가치'!$B$7:$L$11,S$2,0)+(VLOOKUP($F2332,'(참고)타워 스텟 가치'!$B$7:$L$11,S$2,0)*$E2332)</f>
        <v>1054.1250000000089</v>
      </c>
      <c r="T2332">
        <f>VLOOKUP($F2332,'(참고)타워 스텟 가치'!$B$7:$L$11,T$2,0)+(VLOOKUP($F2332,'(참고)타워 스텟 가치'!$B$7:$L$11,T$2,0)*$E2332)</f>
        <v>1897.4250000000159</v>
      </c>
      <c r="U2332">
        <f>VLOOKUP($F2332,'(참고)타워 스텟 가치'!$B$7:$L$11,U$2,0)+(VLOOKUP($F2332,'(참고)타워 스텟 가치'!$B$7:$L$11,U$2,0)*$E2332)</f>
        <v>937000.0000000078</v>
      </c>
      <c r="V2332">
        <f>VLOOKUP($F2332,'(참고)타워 스텟 가치'!$B$7:$L$11,V$2,0)+(VLOOKUP($F2332,'(참고)타워 스텟 가치'!$B$7:$L$11,V$2,0)*$E2332)</f>
        <v>12649.500000000106</v>
      </c>
      <c r="W2332">
        <f>VLOOKUP($F2332,'(참고)타워 스텟 가치'!$B$7:$L$11,W$2,0)+(VLOOKUP($F2332,'(참고)타워 스텟 가치'!$B$7:$L$11,W$2,0)*$E2332)</f>
        <v>210.82500000000175</v>
      </c>
      <c r="X2332">
        <f>VLOOKUP($F2332,'(참고)타워 스텟 가치'!$B$7:$L$11,X$2,0)+(VLOOKUP($F2332,'(참고)타워 스텟 가치'!$B$7:$L$11,X$2,0)*$E2332)</f>
        <v>56.220000000000468</v>
      </c>
      <c r="Y2332">
        <f>VLOOKUP($F2332,'(참고)타워 스텟 가치'!$B$7:$L$11,Y$2,0)+(VLOOKUP($F2332,'(참고)타워 스텟 가치'!$B$7:$L$11,Y$2,0)*$E2332)</f>
        <v>0</v>
      </c>
      <c r="Z2332">
        <f>VLOOKUP($F2332,'(참고)타워 스텟 가치'!$B$7:$L$11,Z$2,0)+(VLOOKUP($F2332,'(참고)타워 스텟 가치'!$B$7:$L$11,Z$2,0)*$E2332)</f>
        <v>0</v>
      </c>
      <c r="AA2332">
        <f>VLOOKUP($F2332,'(참고)타워 스텟 가치'!$B$7:$L$11,AA$2,0)+(VLOOKUP($F2332,'(참고)타워 스텟 가치'!$B$7:$L$11,AA$2,0)*$E2332)</f>
        <v>131.18000000000109</v>
      </c>
      <c r="AB2332">
        <f>SUM('스테이지별 몬스터 스텟'!S2332*'(참고)타워 스텟 가치'!$Q$17,'스테이지별 몬스터 스텟'!T2332*'(참고)타워 스텟 가치'!$R$17,'스테이지별 몬스터 스텟'!U2332*'(참고)타워 스텟 가치'!$S$17,'스테이지별 몬스터 스텟'!V2332*'(참고)타워 스텟 가치'!$T$17,'스테이지별 몬스터 스텟'!W2332*'(참고)타워 스텟 가치'!$U$17,'스테이지별 몬스터 스텟'!X2332*'(참고)타워 스텟 가치'!$V$17,'스테이지별 몬스터 스텟'!Y2332*'(참고)타워 스텟 가치'!$W$17,'스테이지별 몬스터 스텟'!Z2332*'(참고)타워 스텟 가치'!$X$17,'스테이지별 몬스터 스텟'!AA2332*'(참고)타워 스텟 가치'!$Y$17)</f>
        <v>1436493.6175000118</v>
      </c>
      <c r="AC2332">
        <v>2</v>
      </c>
      <c r="AD2332">
        <f>VLOOKUP($F2332,'(참고)타워 스텟 가치'!$B$12:$L$16,AD$2,0)+(VLOOKUP($F2332,'(참고)타워 스텟 가치'!$B$12:$L$16,AD$2,0)*$E2332)</f>
        <v>1054.1250000000089</v>
      </c>
      <c r="AE2332">
        <f>VLOOKUP($F2332,'(참고)타워 스텟 가치'!$B$12:$L$16,AE$2,0)+(VLOOKUP($F2332,'(참고)타워 스텟 가치'!$B$12:$L$16,AE$2,0)*$E2332)</f>
        <v>1264.9500000000105</v>
      </c>
      <c r="AF2332">
        <f>VLOOKUP($F2332,'(참고)타워 스텟 가치'!$B$12:$L$16,AF$2,0)+(VLOOKUP($F2332,'(참고)타워 스텟 가치'!$B$12:$L$16,AF$2,0)*$E2332)</f>
        <v>937000.0000000078</v>
      </c>
      <c r="AG2332">
        <f>VLOOKUP($F2332,'(참고)타워 스텟 가치'!$B$12:$L$16,AG$2,0)+(VLOOKUP($F2332,'(참고)타워 스텟 가치'!$B$12:$L$16,AG$2,0)*$E2332)</f>
        <v>6324.7500000000528</v>
      </c>
      <c r="AH2332">
        <f>VLOOKUP($F2332,'(참고)타워 스텟 가치'!$B$12:$L$16,AH$2,0)+(VLOOKUP($F2332,'(참고)타워 스텟 가치'!$B$12:$L$16,AH$2,0)*$E2332)</f>
        <v>210.82500000000175</v>
      </c>
      <c r="AI2332">
        <f>VLOOKUP($F2332,'(참고)타워 스텟 가치'!$B$12:$L$16,AI$2,0)+(VLOOKUP($F2332,'(참고)타워 스텟 가치'!$B$12:$L$16,AI$2,0)*$E2332)</f>
        <v>56.220000000000468</v>
      </c>
      <c r="AJ2332">
        <f>VLOOKUP($F2332,'(참고)타워 스텟 가치'!$B$12:$L$16,AJ$2,0)+(VLOOKUP($F2332,'(참고)타워 스텟 가치'!$B$12:$L$16,AJ$2,0)*$E2332)</f>
        <v>0</v>
      </c>
      <c r="AK2332">
        <f>VLOOKUP($F2332,'(참고)타워 스텟 가치'!$B$12:$L$16,AK$2,0)+(VLOOKUP($F2332,'(참고)타워 스텟 가치'!$B$12:$L$16,AK$2,0)*$E2332)</f>
        <v>0</v>
      </c>
      <c r="AL2332">
        <f>VLOOKUP($F2332,'(참고)타워 스텟 가치'!$B$12:$L$16,AL$2,0)+(VLOOKUP($F2332,'(참고)타워 스텟 가치'!$B$12:$L$16,AL$2,0)*$E2332)</f>
        <v>262.36000000000217</v>
      </c>
      <c r="AM2332">
        <f>SUM('스테이지별 몬스터 스텟'!AD2332*'(참고)타워 스텟 가치'!$Q$17,'스테이지별 몬스터 스텟'!AE2332*'(참고)타워 스텟 가치'!$R$17,'스테이지별 몬스터 스텟'!AF2332*'(참고)타워 스텟 가치'!$S$17,'스테이지별 몬스터 스텟'!AG2332*'(참고)타워 스텟 가치'!$T$17,'스테이지별 몬스터 스텟'!AH2332*'(참고)타워 스텟 가치'!$U$17,'스테이지별 몬스터 스텟'!AI2332*'(참고)타워 스텟 가치'!$V$17,'스테이지별 몬스터 스텟'!AJ2332*'(참고)타워 스텟 가치'!$W$17,'스테이지별 몬스터 스텟'!AK2332*'(참고)타워 스텟 가치'!$X$17,'스테이지별 몬스터 스텟'!AL2332*'(참고)타워 스텟 가치'!$Y$17)</f>
        <v>1423157.7650000115</v>
      </c>
      <c r="AN2332">
        <v>3</v>
      </c>
    </row>
    <row r="2333" spans="3:40" x14ac:dyDescent="0.3">
      <c r="C2333">
        <v>4</v>
      </c>
      <c r="D2333">
        <f t="shared" si="110"/>
        <v>466</v>
      </c>
      <c r="E2333" s="52">
        <f>VLOOKUP(D2333,'스테이지별 난이도 설정'!B:C,2,0)</f>
        <v>186.40000000000157</v>
      </c>
      <c r="F2333" t="str">
        <f t="shared" si="111"/>
        <v>유니크</v>
      </c>
      <c r="G2333">
        <f t="shared" si="109"/>
        <v>6</v>
      </c>
      <c r="H2333">
        <f>VLOOKUP($F2333,'(참고)타워 스텟 가치'!$B$2:$L$6,H$2,0)+(VLOOKUP($F2333,'(참고)타워 스텟 가치'!$B$2:$L$6,H$2,0)*$E2333)</f>
        <v>4743.56250000004</v>
      </c>
      <c r="I2333">
        <f>VLOOKUP($F2333,'(참고)타워 스텟 가치'!$B$2:$L$6,I$2,0)+(VLOOKUP($F2333,'(참고)타워 스텟 가치'!$B$2:$L$6,I$2,0)*$E2333)</f>
        <v>948.71250000000794</v>
      </c>
      <c r="J2333">
        <f>VLOOKUP($F2333,'(참고)타워 스텟 가치'!$B$2:$L$6,J$2,0)+(VLOOKUP($F2333,'(참고)타워 스텟 가치'!$B$2:$L$6,J$2,0)*$E2333)</f>
        <v>937000.0000000078</v>
      </c>
      <c r="K2333">
        <f>VLOOKUP($F2333,'(참고)타워 스텟 가치'!$B$2:$L$6,K$2,0)+(VLOOKUP($F2333,'(참고)타워 스텟 가치'!$B$2:$L$6,K$2,0)*$E2333)</f>
        <v>18974.25000000016</v>
      </c>
      <c r="L2333">
        <f>VLOOKUP($F2333,'(참고)타워 스텟 가치'!$B$2:$L$6,L$2,0)+(VLOOKUP($F2333,'(참고)타워 스텟 가치'!$B$2:$L$6,L$2,0)*$E2333)</f>
        <v>316.23750000000263</v>
      </c>
      <c r="M2333">
        <f>VLOOKUP($F2333,'(참고)타워 스텟 가치'!$B$2:$L$6,M$2,0)+(VLOOKUP($F2333,'(참고)타워 스텟 가치'!$B$2:$L$6,M$2,0)*$E2333)</f>
        <v>56.220000000000468</v>
      </c>
      <c r="N2333">
        <f>VLOOKUP($F2333,'(참고)타워 스텟 가치'!$B$2:$L$6,N$2,0)+(VLOOKUP($F2333,'(참고)타워 스텟 가치'!$B$2:$L$6,N$2,0)*$E2333)</f>
        <v>0</v>
      </c>
      <c r="O2333">
        <f>VLOOKUP($F2333,'(참고)타워 스텟 가치'!$B$2:$L$6,O$2,0)+(VLOOKUP($F2333,'(참고)타워 스텟 가치'!$B$2:$L$6,O$2,0)*$E2333)</f>
        <v>0</v>
      </c>
      <c r="P2333">
        <f>VLOOKUP($F2333,'(참고)타워 스텟 가치'!$B$2:$L$6,P$2,0)+(VLOOKUP($F2333,'(참고)타워 스텟 가치'!$B$2:$L$6,P$2,0)*$E2333)</f>
        <v>187.40000000000157</v>
      </c>
      <c r="Q2333">
        <f>SUM('스테이지별 몬스터 스텟'!H2333*'(참고)타워 스텟 가치'!$Q$17,'스테이지별 몬스터 스텟'!I2333*'(참고)타워 스텟 가치'!$R$17,'스테이지별 몬스터 스텟'!J2333*'(참고)타워 스텟 가치'!$S$17,'스테이지별 몬스터 스텟'!K2333*'(참고)타워 스텟 가치'!$T$17,'스테이지별 몬스터 스텟'!L2333*'(참고)타워 스텟 가치'!$U$17,'스테이지별 몬스터 스텟'!M2333*'(참고)타워 스텟 가치'!$V$17,'스테이지별 몬스터 스텟'!N2333*'(참고)타워 스텟 가치'!$W$17,'스테이지별 몬스터 스텟'!O2333*'(참고)타워 스텟 가치'!$X$17,'스테이지별 몬스터 스텟'!P2333*'(참고)타워 스텟 가치'!$Y$17)</f>
        <v>1455422.1887500121</v>
      </c>
      <c r="R2333">
        <v>1</v>
      </c>
      <c r="S2333">
        <f>VLOOKUP($F2333,'(참고)타워 스텟 가치'!$B$7:$L$11,S$2,0)+(VLOOKUP($F2333,'(참고)타워 스텟 가치'!$B$7:$L$11,S$2,0)*$E2333)</f>
        <v>1581.1875000000132</v>
      </c>
      <c r="T2333">
        <f>VLOOKUP($F2333,'(참고)타워 스텟 가치'!$B$7:$L$11,T$2,0)+(VLOOKUP($F2333,'(참고)타워 스텟 가치'!$B$7:$L$11,T$2,0)*$E2333)</f>
        <v>2846.1375000000239</v>
      </c>
      <c r="U2333">
        <f>VLOOKUP($F2333,'(참고)타워 스텟 가치'!$B$7:$L$11,U$2,0)+(VLOOKUP($F2333,'(참고)타워 스텟 가치'!$B$7:$L$11,U$2,0)*$E2333)</f>
        <v>937000.0000000078</v>
      </c>
      <c r="V2333">
        <f>VLOOKUP($F2333,'(참고)타워 스텟 가치'!$B$7:$L$11,V$2,0)+(VLOOKUP($F2333,'(참고)타워 스텟 가치'!$B$7:$L$11,V$2,0)*$E2333)</f>
        <v>18974.25000000016</v>
      </c>
      <c r="W2333">
        <f>VLOOKUP($F2333,'(참고)타워 스텟 가치'!$B$7:$L$11,W$2,0)+(VLOOKUP($F2333,'(참고)타워 스텟 가치'!$B$7:$L$11,W$2,0)*$E2333)</f>
        <v>316.23750000000263</v>
      </c>
      <c r="X2333">
        <f>VLOOKUP($F2333,'(참고)타워 스텟 가치'!$B$7:$L$11,X$2,0)+(VLOOKUP($F2333,'(참고)타워 스텟 가치'!$B$7:$L$11,X$2,0)*$E2333)</f>
        <v>56.220000000000468</v>
      </c>
      <c r="Y2333">
        <f>VLOOKUP($F2333,'(참고)타워 스텟 가치'!$B$7:$L$11,Y$2,0)+(VLOOKUP($F2333,'(참고)타워 스텟 가치'!$B$7:$L$11,Y$2,0)*$E2333)</f>
        <v>0</v>
      </c>
      <c r="Z2333">
        <f>VLOOKUP($F2333,'(참고)타워 스텟 가치'!$B$7:$L$11,Z$2,0)+(VLOOKUP($F2333,'(참고)타워 스텟 가치'!$B$7:$L$11,Z$2,0)*$E2333)</f>
        <v>0</v>
      </c>
      <c r="AA2333">
        <f>VLOOKUP($F2333,'(참고)타워 스텟 가치'!$B$7:$L$11,AA$2,0)+(VLOOKUP($F2333,'(참고)타워 스텟 가치'!$B$7:$L$11,AA$2,0)*$E2333)</f>
        <v>187.40000000000157</v>
      </c>
      <c r="AB2333">
        <f>SUM('스테이지별 몬스터 스텟'!S2333*'(참고)타워 스텟 가치'!$Q$17,'스테이지별 몬스터 스텟'!T2333*'(참고)타워 스텟 가치'!$R$17,'스테이지별 몬스터 스텟'!U2333*'(참고)타워 스텟 가치'!$S$17,'스테이지별 몬스터 스텟'!V2333*'(참고)타워 스텟 가치'!$T$17,'스테이지별 몬스터 스텟'!W2333*'(참고)타워 스텟 가치'!$U$17,'스테이지별 몬스터 스텟'!X2333*'(참고)타워 스텟 가치'!$V$17,'스테이지별 몬스터 스텟'!Y2333*'(참고)타워 스텟 가치'!$W$17,'스테이지별 몬스터 스텟'!Z2333*'(참고)타워 스텟 가치'!$X$17,'스테이지별 몬스터 스텟'!AA2333*'(참고)타워 스텟 가치'!$Y$17)</f>
        <v>1451943.576250012</v>
      </c>
      <c r="AC2333">
        <v>2</v>
      </c>
      <c r="AD2333">
        <f>VLOOKUP($F2333,'(참고)타워 스텟 가치'!$B$12:$L$16,AD$2,0)+(VLOOKUP($F2333,'(참고)타워 스텟 가치'!$B$12:$L$16,AD$2,0)*$E2333)</f>
        <v>1581.1875000000132</v>
      </c>
      <c r="AE2333">
        <f>VLOOKUP($F2333,'(참고)타워 스텟 가치'!$B$12:$L$16,AE$2,0)+(VLOOKUP($F2333,'(참고)타워 스텟 가치'!$B$12:$L$16,AE$2,0)*$E2333)</f>
        <v>1897.4250000000159</v>
      </c>
      <c r="AF2333">
        <f>VLOOKUP($F2333,'(참고)타워 스텟 가치'!$B$12:$L$16,AF$2,0)+(VLOOKUP($F2333,'(참고)타워 스텟 가치'!$B$12:$L$16,AF$2,0)*$E2333)</f>
        <v>937000.0000000078</v>
      </c>
      <c r="AG2333">
        <f>VLOOKUP($F2333,'(참고)타워 스텟 가치'!$B$12:$L$16,AG$2,0)+(VLOOKUP($F2333,'(참고)타워 스텟 가치'!$B$12:$L$16,AG$2,0)*$E2333)</f>
        <v>9487.12500000008</v>
      </c>
      <c r="AH2333">
        <f>VLOOKUP($F2333,'(참고)타워 스텟 가치'!$B$12:$L$16,AH$2,0)+(VLOOKUP($F2333,'(참고)타워 스텟 가치'!$B$12:$L$16,AH$2,0)*$E2333)</f>
        <v>316.23750000000263</v>
      </c>
      <c r="AI2333">
        <f>VLOOKUP($F2333,'(참고)타워 스텟 가치'!$B$12:$L$16,AI$2,0)+(VLOOKUP($F2333,'(참고)타워 스텟 가치'!$B$12:$L$16,AI$2,0)*$E2333)</f>
        <v>56.220000000000468</v>
      </c>
      <c r="AJ2333">
        <f>VLOOKUP($F2333,'(참고)타워 스텟 가치'!$B$12:$L$16,AJ$2,0)+(VLOOKUP($F2333,'(참고)타워 스텟 가치'!$B$12:$L$16,AJ$2,0)*$E2333)</f>
        <v>0</v>
      </c>
      <c r="AK2333">
        <f>VLOOKUP($F2333,'(참고)타워 스텟 가치'!$B$12:$L$16,AK$2,0)+(VLOOKUP($F2333,'(참고)타워 스텟 가치'!$B$12:$L$16,AK$2,0)*$E2333)</f>
        <v>0</v>
      </c>
      <c r="AL2333">
        <f>VLOOKUP($F2333,'(참고)타워 스텟 가치'!$B$12:$L$16,AL$2,0)+(VLOOKUP($F2333,'(참고)타워 스텟 가치'!$B$12:$L$16,AL$2,0)*$E2333)</f>
        <v>374.80000000000314</v>
      </c>
      <c r="AM2333">
        <f>SUM('스테이지별 몬스터 스텟'!AD2333*'(참고)타워 스텟 가치'!$Q$17,'스테이지별 몬스터 스텟'!AE2333*'(참고)타워 스텟 가치'!$R$17,'스테이지별 몬스터 스텟'!AF2333*'(참고)타워 스텟 가치'!$S$17,'스테이지별 몬스터 스텟'!AG2333*'(참고)타워 스텟 가치'!$T$17,'스테이지별 몬스터 스텟'!AH2333*'(참고)타워 스텟 가치'!$U$17,'스테이지별 몬스터 스텟'!AI2333*'(참고)타워 스텟 가치'!$V$17,'스테이지별 몬스터 스텟'!AJ2333*'(참고)타워 스텟 가치'!$W$17,'스테이지별 몬스터 스텟'!AK2333*'(참고)타워 스텟 가치'!$X$17,'스테이지별 몬스터 스텟'!AL2333*'(참고)타워 스텟 가치'!$Y$17)</f>
        <v>1431921.057500012</v>
      </c>
      <c r="AN2333">
        <v>3</v>
      </c>
    </row>
    <row r="2334" spans="3:40" x14ac:dyDescent="0.3">
      <c r="C2334">
        <v>5</v>
      </c>
      <c r="D2334">
        <f t="shared" si="110"/>
        <v>466</v>
      </c>
      <c r="E2334" s="52">
        <f>VLOOKUP(D2334,'스테이지별 난이도 설정'!B:C,2,0)</f>
        <v>186.40000000000157</v>
      </c>
      <c r="F2334" t="str">
        <f t="shared" si="111"/>
        <v>스페셜</v>
      </c>
      <c r="G2334">
        <f t="shared" si="109"/>
        <v>6</v>
      </c>
      <c r="H2334">
        <f>VLOOKUP($F2334,'(참고)타워 스텟 가치'!$B$2:$L$6,H$2,0)+(VLOOKUP($F2334,'(참고)타워 스텟 가치'!$B$2:$L$6,H$2,0)*$E2334)</f>
        <v>7115.3437500000591</v>
      </c>
      <c r="I2334">
        <f>VLOOKUP($F2334,'(참고)타워 스텟 가치'!$B$2:$L$6,I$2,0)+(VLOOKUP($F2334,'(참고)타워 스텟 가치'!$B$2:$L$6,I$2,0)*$E2334)</f>
        <v>1423.068750000012</v>
      </c>
      <c r="J2334">
        <f>VLOOKUP($F2334,'(참고)타워 스텟 가치'!$B$2:$L$6,J$2,0)+(VLOOKUP($F2334,'(참고)타워 스텟 가치'!$B$2:$L$6,J$2,0)*$E2334)</f>
        <v>937000.0000000078</v>
      </c>
      <c r="K2334">
        <f>VLOOKUP($F2334,'(참고)타워 스텟 가치'!$B$2:$L$6,K$2,0)+(VLOOKUP($F2334,'(참고)타워 스텟 가치'!$B$2:$L$6,K$2,0)*$E2334)</f>
        <v>28461.375000000236</v>
      </c>
      <c r="L2334">
        <f>VLOOKUP($F2334,'(참고)타워 스텟 가치'!$B$2:$L$6,L$2,0)+(VLOOKUP($F2334,'(참고)타워 스텟 가치'!$B$2:$L$6,L$2,0)*$E2334)</f>
        <v>474.35625000000397</v>
      </c>
      <c r="M2334">
        <f>VLOOKUP($F2334,'(참고)타워 스텟 가치'!$B$2:$L$6,M$2,0)+(VLOOKUP($F2334,'(참고)타워 스텟 가치'!$B$2:$L$6,M$2,0)*$E2334)</f>
        <v>56.220000000000468</v>
      </c>
      <c r="N2334">
        <f>VLOOKUP($F2334,'(참고)타워 스텟 가치'!$B$2:$L$6,N$2,0)+(VLOOKUP($F2334,'(참고)타워 스텟 가치'!$B$2:$L$6,N$2,0)*$E2334)</f>
        <v>0</v>
      </c>
      <c r="O2334">
        <f>VLOOKUP($F2334,'(참고)타워 스텟 가치'!$B$2:$L$6,O$2,0)+(VLOOKUP($F2334,'(참고)타워 스텟 가치'!$B$2:$L$6,O$2,0)*$E2334)</f>
        <v>0</v>
      </c>
      <c r="P2334">
        <f>VLOOKUP($F2334,'(참고)타워 스텟 가치'!$B$2:$L$6,P$2,0)+(VLOOKUP($F2334,'(참고)타워 스텟 가치'!$B$2:$L$6,P$2,0)*$E2334)</f>
        <v>187.40000000000157</v>
      </c>
      <c r="Q2334">
        <f>SUM('스테이지별 몬스터 스텟'!H2334*'(참고)타워 스텟 가치'!$Q$17,'스테이지별 몬스터 스텟'!I2334*'(참고)타워 스텟 가치'!$R$17,'스테이지별 몬스터 스텟'!J2334*'(참고)타워 스텟 가치'!$S$17,'스테이지별 몬스터 스텟'!K2334*'(참고)타워 스텟 가치'!$T$17,'스테이지별 몬스터 스텟'!L2334*'(참고)타워 스텟 가치'!$U$17,'스테이지별 몬스터 스텟'!M2334*'(참고)타워 스텟 가치'!$V$17,'스테이지별 몬스터 스텟'!N2334*'(참고)타워 스텟 가치'!$W$17,'스테이지별 몬스터 스텟'!O2334*'(참고)타워 스텟 가치'!$X$17,'스테이지별 몬스터 스텟'!P2334*'(참고)타워 스텟 가치'!$Y$17)</f>
        <v>1480167.7731250122</v>
      </c>
      <c r="R2334">
        <v>1</v>
      </c>
      <c r="S2334">
        <f>VLOOKUP($F2334,'(참고)타워 스텟 가치'!$B$7:$L$11,S$2,0)+(VLOOKUP($F2334,'(참고)타워 스텟 가치'!$B$7:$L$11,S$2,0)*$E2334)</f>
        <v>2371.78125000002</v>
      </c>
      <c r="T2334">
        <f>VLOOKUP($F2334,'(참고)타워 스텟 가치'!$B$7:$L$11,T$2,0)+(VLOOKUP($F2334,'(참고)타워 스텟 가치'!$B$7:$L$11,T$2,0)*$E2334)</f>
        <v>4269.2062500000357</v>
      </c>
      <c r="U2334">
        <f>VLOOKUP($F2334,'(참고)타워 스텟 가치'!$B$7:$L$11,U$2,0)+(VLOOKUP($F2334,'(참고)타워 스텟 가치'!$B$7:$L$11,U$2,0)*$E2334)</f>
        <v>937000.0000000078</v>
      </c>
      <c r="V2334">
        <f>VLOOKUP($F2334,'(참고)타워 스텟 가치'!$B$7:$L$11,V$2,0)+(VLOOKUP($F2334,'(참고)타워 스텟 가치'!$B$7:$L$11,V$2,0)*$E2334)</f>
        <v>28461.375000000236</v>
      </c>
      <c r="W2334">
        <f>VLOOKUP($F2334,'(참고)타워 스텟 가치'!$B$7:$L$11,W$2,0)+(VLOOKUP($F2334,'(참고)타워 스텟 가치'!$B$7:$L$11,W$2,0)*$E2334)</f>
        <v>474.35625000000397</v>
      </c>
      <c r="X2334">
        <f>VLOOKUP($F2334,'(참고)타워 스텟 가치'!$B$7:$L$11,X$2,0)+(VLOOKUP($F2334,'(참고)타워 스텟 가치'!$B$7:$L$11,X$2,0)*$E2334)</f>
        <v>56.220000000000468</v>
      </c>
      <c r="Y2334">
        <f>VLOOKUP($F2334,'(참고)타워 스텟 가치'!$B$7:$L$11,Y$2,0)+(VLOOKUP($F2334,'(참고)타워 스텟 가치'!$B$7:$L$11,Y$2,0)*$E2334)</f>
        <v>0</v>
      </c>
      <c r="Z2334">
        <f>VLOOKUP($F2334,'(참고)타워 스텟 가치'!$B$7:$L$11,Z$2,0)+(VLOOKUP($F2334,'(참고)타워 스텟 가치'!$B$7:$L$11,Z$2,0)*$E2334)</f>
        <v>0</v>
      </c>
      <c r="AA2334">
        <f>VLOOKUP($F2334,'(참고)타워 스텟 가치'!$B$7:$L$11,AA$2,0)+(VLOOKUP($F2334,'(참고)타워 스텟 가치'!$B$7:$L$11,AA$2,0)*$E2334)</f>
        <v>187.40000000000157</v>
      </c>
      <c r="AB2334">
        <f>SUM('스테이지별 몬스터 스텟'!S2334*'(참고)타워 스텟 가치'!$Q$17,'스테이지별 몬스터 스텟'!T2334*'(참고)타워 스텟 가치'!$R$17,'스테이지별 몬스터 스텟'!U2334*'(참고)타워 스텟 가치'!$S$17,'스테이지별 몬스터 스텟'!V2334*'(참고)타워 스텟 가치'!$T$17,'스테이지별 몬스터 스텟'!W2334*'(참고)타워 스텟 가치'!$U$17,'스테이지별 몬스터 스텟'!X2334*'(참고)타워 스텟 가치'!$V$17,'스테이지별 몬스터 스텟'!Y2334*'(참고)타워 스텟 가치'!$W$17,'스테이지별 몬스터 스텟'!Z2334*'(참고)타워 스텟 가치'!$X$17,'스테이지별 몬스터 스텟'!AA2334*'(참고)타워 스텟 가치'!$Y$17)</f>
        <v>1474949.8543750122</v>
      </c>
      <c r="AC2334">
        <v>2</v>
      </c>
      <c r="AD2334">
        <f>VLOOKUP($F2334,'(참고)타워 스텟 가치'!$B$12:$L$16,AD$2,0)+(VLOOKUP($F2334,'(참고)타워 스텟 가치'!$B$12:$L$16,AD$2,0)*$E2334)</f>
        <v>2371.78125000002</v>
      </c>
      <c r="AE2334">
        <f>VLOOKUP($F2334,'(참고)타워 스텟 가치'!$B$12:$L$16,AE$2,0)+(VLOOKUP($F2334,'(참고)타워 스텟 가치'!$B$12:$L$16,AE$2,0)*$E2334)</f>
        <v>2846.1375000000239</v>
      </c>
      <c r="AF2334">
        <f>VLOOKUP($F2334,'(참고)타워 스텟 가치'!$B$12:$L$16,AF$2,0)+(VLOOKUP($F2334,'(참고)타워 스텟 가치'!$B$12:$L$16,AF$2,0)*$E2334)</f>
        <v>937000.0000000078</v>
      </c>
      <c r="AG2334">
        <f>VLOOKUP($F2334,'(참고)타워 스텟 가치'!$B$12:$L$16,AG$2,0)+(VLOOKUP($F2334,'(참고)타워 스텟 가치'!$B$12:$L$16,AG$2,0)*$E2334)</f>
        <v>14230.687500000118</v>
      </c>
      <c r="AH2334">
        <f>VLOOKUP($F2334,'(참고)타워 스텟 가치'!$B$12:$L$16,AH$2,0)+(VLOOKUP($F2334,'(참고)타워 스텟 가치'!$B$12:$L$16,AH$2,0)*$E2334)</f>
        <v>474.35625000000397</v>
      </c>
      <c r="AI2334">
        <f>VLOOKUP($F2334,'(참고)타워 스텟 가치'!$B$12:$L$16,AI$2,0)+(VLOOKUP($F2334,'(참고)타워 스텟 가치'!$B$12:$L$16,AI$2,0)*$E2334)</f>
        <v>56.220000000000468</v>
      </c>
      <c r="AJ2334">
        <f>VLOOKUP($F2334,'(참고)타워 스텟 가치'!$B$12:$L$16,AJ$2,0)+(VLOOKUP($F2334,'(참고)타워 스텟 가치'!$B$12:$L$16,AJ$2,0)*$E2334)</f>
        <v>0</v>
      </c>
      <c r="AK2334">
        <f>VLOOKUP($F2334,'(참고)타워 스텟 가치'!$B$12:$L$16,AK$2,0)+(VLOOKUP($F2334,'(참고)타워 스텟 가치'!$B$12:$L$16,AK$2,0)*$E2334)</f>
        <v>0</v>
      </c>
      <c r="AL2334">
        <f>VLOOKUP($F2334,'(참고)타워 스텟 가치'!$B$12:$L$16,AL$2,0)+(VLOOKUP($F2334,'(참고)타워 스텟 가치'!$B$12:$L$16,AL$2,0)*$E2334)</f>
        <v>374.80000000000314</v>
      </c>
      <c r="AM2334">
        <f>SUM('스테이지별 몬스터 스텟'!AD2334*'(참고)타워 스텟 가치'!$Q$17,'스테이지별 몬스터 스텟'!AE2334*'(참고)타워 스텟 가치'!$R$17,'스테이지별 몬스터 스텟'!AF2334*'(참고)타워 스텟 가치'!$S$17,'스테이지별 몬스터 스텟'!AG2334*'(참고)타워 스텟 가치'!$T$17,'스테이지별 몬스터 스텟'!AH2334*'(참고)타워 스텟 가치'!$U$17,'스테이지별 몬스터 스텟'!AI2334*'(참고)타워 스텟 가치'!$V$17,'스테이지별 몬스터 스텟'!AJ2334*'(참고)타워 스텟 가치'!$W$17,'스테이지별 몬스터 스텟'!AK2334*'(참고)타워 스텟 가치'!$X$17,'스테이지별 몬스터 스텟'!AL2334*'(참고)타워 스텟 가치'!$Y$17)</f>
        <v>1444728.6762500119</v>
      </c>
      <c r="AN2334">
        <v>3</v>
      </c>
    </row>
    <row r="2335" spans="3:40" x14ac:dyDescent="0.3">
      <c r="C2335">
        <v>1</v>
      </c>
      <c r="D2335">
        <f t="shared" si="110"/>
        <v>467</v>
      </c>
      <c r="E2335" s="52">
        <f>VLOOKUP(D2335,'스테이지별 난이도 설정'!B:C,2,0)</f>
        <v>186.80000000000157</v>
      </c>
      <c r="F2335" t="str">
        <f t="shared" si="111"/>
        <v>일반</v>
      </c>
      <c r="G2335">
        <f t="shared" si="109"/>
        <v>6</v>
      </c>
      <c r="H2335">
        <f>VLOOKUP($F2335,'(참고)타워 스텟 가치'!$B$2:$L$6,H$2,0)+(VLOOKUP($F2335,'(참고)타워 스텟 가치'!$B$2:$L$6,H$2,0)*$E2335)</f>
        <v>1408.5000000000118</v>
      </c>
      <c r="I2335">
        <f>VLOOKUP($F2335,'(참고)타워 스텟 가치'!$B$2:$L$6,I$2,0)+(VLOOKUP($F2335,'(참고)타워 스텟 가치'!$B$2:$L$6,I$2,0)*$E2335)</f>
        <v>281.70000000000238</v>
      </c>
      <c r="J2335">
        <f>VLOOKUP($F2335,'(참고)타워 스텟 가치'!$B$2:$L$6,J$2,0)+(VLOOKUP($F2335,'(참고)타워 스텟 가치'!$B$2:$L$6,J$2,0)*$E2335)</f>
        <v>939000.00000000792</v>
      </c>
      <c r="K2335">
        <f>VLOOKUP($F2335,'(참고)타워 스텟 가치'!$B$2:$L$6,K$2,0)+(VLOOKUP($F2335,'(참고)타워 스텟 가치'!$B$2:$L$6,K$2,0)*$E2335)</f>
        <v>5634.0000000000473</v>
      </c>
      <c r="L2335">
        <f>VLOOKUP($F2335,'(참고)타워 스텟 가치'!$B$2:$L$6,L$2,0)+(VLOOKUP($F2335,'(참고)타워 스텟 가치'!$B$2:$L$6,L$2,0)*$E2335)</f>
        <v>93.900000000000787</v>
      </c>
      <c r="M2335">
        <f>VLOOKUP($F2335,'(참고)타워 스텟 가치'!$B$2:$L$6,M$2,0)+(VLOOKUP($F2335,'(참고)타워 스텟 가치'!$B$2:$L$6,M$2,0)*$E2335)</f>
        <v>56.340000000000465</v>
      </c>
      <c r="N2335">
        <f>VLOOKUP($F2335,'(참고)타워 스텟 가치'!$B$2:$L$6,N$2,0)+(VLOOKUP($F2335,'(참고)타워 스텟 가치'!$B$2:$L$6,N$2,0)*$E2335)</f>
        <v>0</v>
      </c>
      <c r="O2335">
        <f>VLOOKUP($F2335,'(참고)타워 스텟 가치'!$B$2:$L$6,O$2,0)+(VLOOKUP($F2335,'(참고)타워 스텟 가치'!$B$2:$L$6,O$2,0)*$E2335)</f>
        <v>0</v>
      </c>
      <c r="P2335">
        <f>VLOOKUP($F2335,'(참고)타워 스텟 가치'!$B$2:$L$6,P$2,0)+(VLOOKUP($F2335,'(참고)타워 스텟 가치'!$B$2:$L$6,P$2,0)*$E2335)</f>
        <v>131.46000000000109</v>
      </c>
      <c r="Q2335">
        <f>SUM('스테이지별 몬스터 스텟'!H2335*'(참고)타워 스텟 가치'!$Q$17,'스테이지별 몬스터 스텟'!I2335*'(참고)타워 스텟 가치'!$R$17,'스테이지별 몬스터 스텟'!J2335*'(참고)타워 스텟 가치'!$S$17,'스테이지별 몬스터 스텟'!K2335*'(참고)타워 스텟 가치'!$T$17,'스테이지별 몬스터 스텟'!L2335*'(참고)타워 스텟 가치'!$U$17,'스테이지별 몬스터 스텟'!M2335*'(참고)타워 스텟 가치'!$V$17,'스테이지별 몬스터 스텟'!N2335*'(참고)타워 스텟 가치'!$W$17,'스테이지별 몬스터 스텟'!O2335*'(참고)타워 스텟 가치'!$X$17,'스테이지별 몬스터 스텟'!P2335*'(참고)타워 스텟 가치'!$Y$17)</f>
        <v>1423514.610000012</v>
      </c>
      <c r="R2335">
        <v>1</v>
      </c>
      <c r="S2335">
        <f>VLOOKUP($F2335,'(참고)타워 스텟 가치'!$B$7:$L$11,S$2,0)+(VLOOKUP($F2335,'(참고)타워 스텟 가치'!$B$7:$L$11,S$2,0)*$E2335)</f>
        <v>469.50000000000392</v>
      </c>
      <c r="T2335">
        <f>VLOOKUP($F2335,'(참고)타워 스텟 가치'!$B$7:$L$11,T$2,0)+(VLOOKUP($F2335,'(참고)타워 스텟 가치'!$B$7:$L$11,T$2,0)*$E2335)</f>
        <v>845.10000000000707</v>
      </c>
      <c r="U2335">
        <f>VLOOKUP($F2335,'(참고)타워 스텟 가치'!$B$7:$L$11,U$2,0)+(VLOOKUP($F2335,'(참고)타워 스텟 가치'!$B$7:$L$11,U$2,0)*$E2335)</f>
        <v>939000.00000000792</v>
      </c>
      <c r="V2335">
        <f>VLOOKUP($F2335,'(참고)타워 스텟 가치'!$B$7:$L$11,V$2,0)+(VLOOKUP($F2335,'(참고)타워 스텟 가치'!$B$7:$L$11,V$2,0)*$E2335)</f>
        <v>5634.0000000000473</v>
      </c>
      <c r="W2335">
        <f>VLOOKUP($F2335,'(참고)타워 스텟 가치'!$B$7:$L$11,W$2,0)+(VLOOKUP($F2335,'(참고)타워 스텟 가치'!$B$7:$L$11,W$2,0)*$E2335)</f>
        <v>93.900000000000787</v>
      </c>
      <c r="X2335">
        <f>VLOOKUP($F2335,'(참고)타워 스텟 가치'!$B$7:$L$11,X$2,0)+(VLOOKUP($F2335,'(참고)타워 스텟 가치'!$B$7:$L$11,X$2,0)*$E2335)</f>
        <v>56.340000000000465</v>
      </c>
      <c r="Y2335">
        <f>VLOOKUP($F2335,'(참고)타워 스텟 가치'!$B$7:$L$11,Y$2,0)+(VLOOKUP($F2335,'(참고)타워 스텟 가치'!$B$7:$L$11,Y$2,0)*$E2335)</f>
        <v>0</v>
      </c>
      <c r="Z2335">
        <f>VLOOKUP($F2335,'(참고)타워 스텟 가치'!$B$7:$L$11,Z$2,0)+(VLOOKUP($F2335,'(참고)타워 스텟 가치'!$B$7:$L$11,Z$2,0)*$E2335)</f>
        <v>0</v>
      </c>
      <c r="AA2335">
        <f>VLOOKUP($F2335,'(참고)타워 스텟 가치'!$B$7:$L$11,AA$2,0)+(VLOOKUP($F2335,'(참고)타워 스텟 가치'!$B$7:$L$11,AA$2,0)*$E2335)</f>
        <v>131.46000000000109</v>
      </c>
      <c r="AB2335">
        <f>SUM('스테이지별 몬스터 스텟'!S2335*'(참고)타워 스텟 가치'!$Q$17,'스테이지별 몬스터 스텟'!T2335*'(참고)타워 스텟 가치'!$R$17,'스테이지별 몬스터 스텟'!U2335*'(참고)타워 스텟 가치'!$S$17,'스테이지별 몬스터 스텟'!V2335*'(참고)타워 스텟 가치'!$T$17,'스테이지별 몬스터 스텟'!W2335*'(참고)타워 스텟 가치'!$U$17,'스테이지별 몬스터 스텟'!X2335*'(참고)타워 스텟 가치'!$V$17,'스테이지별 몬스터 스텟'!Y2335*'(참고)타워 스텟 가치'!$W$17,'스테이지별 몬스터 스텟'!Z2335*'(참고)타워 스텟 가치'!$X$17,'스테이지별 몬스터 스텟'!AA2335*'(참고)타워 스텟 가치'!$Y$17)</f>
        <v>1422481.7100000118</v>
      </c>
      <c r="AC2335">
        <v>2</v>
      </c>
      <c r="AD2335">
        <f>VLOOKUP($F2335,'(참고)타워 스텟 가치'!$B$12:$L$16,AD$2,0)+(VLOOKUP($F2335,'(참고)타워 스텟 가치'!$B$12:$L$16,AD$2,0)*$E2335)</f>
        <v>469.50000000000392</v>
      </c>
      <c r="AE2335">
        <f>VLOOKUP($F2335,'(참고)타워 스텟 가치'!$B$12:$L$16,AE$2,0)+(VLOOKUP($F2335,'(참고)타워 스텟 가치'!$B$12:$L$16,AE$2,0)*$E2335)</f>
        <v>563.40000000000475</v>
      </c>
      <c r="AF2335">
        <f>VLOOKUP($F2335,'(참고)타워 스텟 가치'!$B$12:$L$16,AF$2,0)+(VLOOKUP($F2335,'(참고)타워 스텟 가치'!$B$12:$L$16,AF$2,0)*$E2335)</f>
        <v>939000.00000000792</v>
      </c>
      <c r="AG2335">
        <f>VLOOKUP($F2335,'(참고)타워 스텟 가치'!$B$12:$L$16,AG$2,0)+(VLOOKUP($F2335,'(참고)타워 스텟 가치'!$B$12:$L$16,AG$2,0)*$E2335)</f>
        <v>2817.0000000000236</v>
      </c>
      <c r="AH2335">
        <f>VLOOKUP($F2335,'(참고)타워 스텟 가치'!$B$12:$L$16,AH$2,0)+(VLOOKUP($F2335,'(참고)타워 스텟 가치'!$B$12:$L$16,AH$2,0)*$E2335)</f>
        <v>93.900000000000787</v>
      </c>
      <c r="AI2335">
        <f>VLOOKUP($F2335,'(참고)타워 스텟 가치'!$B$12:$L$16,AI$2,0)+(VLOOKUP($F2335,'(참고)타워 스텟 가치'!$B$12:$L$16,AI$2,0)*$E2335)</f>
        <v>56.340000000000465</v>
      </c>
      <c r="AJ2335">
        <f>VLOOKUP($F2335,'(참고)타워 스텟 가치'!$B$12:$L$16,AJ$2,0)+(VLOOKUP($F2335,'(참고)타워 스텟 가치'!$B$12:$L$16,AJ$2,0)*$E2335)</f>
        <v>0</v>
      </c>
      <c r="AK2335">
        <f>VLOOKUP($F2335,'(참고)타워 스텟 가치'!$B$12:$L$16,AK$2,0)+(VLOOKUP($F2335,'(참고)타워 스텟 가치'!$B$12:$L$16,AK$2,0)*$E2335)</f>
        <v>0</v>
      </c>
      <c r="AL2335">
        <f>VLOOKUP($F2335,'(참고)타워 스텟 가치'!$B$12:$L$16,AL$2,0)+(VLOOKUP($F2335,'(참고)타워 스텟 가치'!$B$12:$L$16,AL$2,0)*$E2335)</f>
        <v>262.92000000000218</v>
      </c>
      <c r="AM2335">
        <f>SUM('스테이지별 몬스터 스텟'!AD2335*'(참고)타워 스텟 가치'!$Q$17,'스테이지별 몬스터 스텟'!AE2335*'(참고)타워 스텟 가치'!$R$17,'스테이지별 몬스터 스텟'!AF2335*'(참고)타워 스텟 가치'!$S$17,'스테이지별 몬스터 스텟'!AG2335*'(참고)타워 스텟 가치'!$T$17,'스테이지별 몬스터 스텟'!AH2335*'(참고)타워 스텟 가치'!$U$17,'스테이지별 몬스터 스텟'!AI2335*'(참고)타워 스텟 가치'!$V$17,'스테이지별 몬스터 스텟'!AJ2335*'(참고)타워 스텟 가치'!$W$17,'스테이지별 몬스터 스텟'!AK2335*'(참고)타워 스텟 가치'!$X$17,'스테이지별 몬스터 스텟'!AL2335*'(참고)타워 스텟 가치'!$Y$17)</f>
        <v>1416688.0800000122</v>
      </c>
      <c r="AN2335">
        <v>3</v>
      </c>
    </row>
    <row r="2336" spans="3:40" x14ac:dyDescent="0.3">
      <c r="C2336">
        <v>2</v>
      </c>
      <c r="D2336">
        <f t="shared" si="110"/>
        <v>467</v>
      </c>
      <c r="E2336" s="52">
        <f>VLOOKUP(D2336,'스테이지별 난이도 설정'!B:C,2,0)</f>
        <v>186.80000000000157</v>
      </c>
      <c r="F2336" t="str">
        <f t="shared" si="111"/>
        <v>레어</v>
      </c>
      <c r="G2336">
        <f t="shared" si="109"/>
        <v>6</v>
      </c>
      <c r="H2336">
        <f>VLOOKUP($F2336,'(참고)타워 스텟 가치'!$B$2:$L$6,H$2,0)+(VLOOKUP($F2336,'(참고)타워 스텟 가치'!$B$2:$L$6,H$2,0)*$E2336)</f>
        <v>2112.7500000000177</v>
      </c>
      <c r="I2336">
        <f>VLOOKUP($F2336,'(참고)타워 스텟 가치'!$B$2:$L$6,I$2,0)+(VLOOKUP($F2336,'(참고)타워 스텟 가치'!$B$2:$L$6,I$2,0)*$E2336)</f>
        <v>422.55000000000354</v>
      </c>
      <c r="J2336">
        <f>VLOOKUP($F2336,'(참고)타워 스텟 가치'!$B$2:$L$6,J$2,0)+(VLOOKUP($F2336,'(참고)타워 스텟 가치'!$B$2:$L$6,J$2,0)*$E2336)</f>
        <v>939000.00000000792</v>
      </c>
      <c r="K2336">
        <f>VLOOKUP($F2336,'(참고)타워 스텟 가치'!$B$2:$L$6,K$2,0)+(VLOOKUP($F2336,'(참고)타워 스텟 가치'!$B$2:$L$6,K$2,0)*$E2336)</f>
        <v>8451.0000000000709</v>
      </c>
      <c r="L2336">
        <f>VLOOKUP($F2336,'(참고)타워 스텟 가치'!$B$2:$L$6,L$2,0)+(VLOOKUP($F2336,'(참고)타워 스텟 가치'!$B$2:$L$6,L$2,0)*$E2336)</f>
        <v>140.85000000000119</v>
      </c>
      <c r="M2336">
        <f>VLOOKUP($F2336,'(참고)타워 스텟 가치'!$B$2:$L$6,M$2,0)+(VLOOKUP($F2336,'(참고)타워 스텟 가치'!$B$2:$L$6,M$2,0)*$E2336)</f>
        <v>56.340000000000465</v>
      </c>
      <c r="N2336">
        <f>VLOOKUP($F2336,'(참고)타워 스텟 가치'!$B$2:$L$6,N$2,0)+(VLOOKUP($F2336,'(참고)타워 스텟 가치'!$B$2:$L$6,N$2,0)*$E2336)</f>
        <v>0</v>
      </c>
      <c r="O2336">
        <f>VLOOKUP($F2336,'(참고)타워 스텟 가치'!$B$2:$L$6,O$2,0)+(VLOOKUP($F2336,'(참고)타워 스텟 가치'!$B$2:$L$6,O$2,0)*$E2336)</f>
        <v>0</v>
      </c>
      <c r="P2336">
        <f>VLOOKUP($F2336,'(참고)타워 스텟 가치'!$B$2:$L$6,P$2,0)+(VLOOKUP($F2336,'(참고)타워 스텟 가치'!$B$2:$L$6,P$2,0)*$E2336)</f>
        <v>131.46000000000109</v>
      </c>
      <c r="Q2336">
        <f>SUM('스테이지별 몬스터 스텟'!H2336*'(참고)타워 스텟 가치'!$Q$17,'스테이지별 몬스터 스텟'!I2336*'(참고)타워 스텟 가치'!$R$17,'스테이지별 몬스터 스텟'!J2336*'(참고)타워 스텟 가치'!$S$17,'스테이지별 몬스터 스텟'!K2336*'(참고)타워 스텟 가치'!$T$17,'스테이지별 몬스터 스텟'!L2336*'(참고)타워 스텟 가치'!$U$17,'스테이지별 몬스터 스텟'!M2336*'(참고)타워 스텟 가치'!$V$17,'스테이지별 몬스터 스텟'!N2336*'(참고)타워 스텟 가치'!$W$17,'스테이지별 몬스터 스텟'!O2336*'(참고)타워 스텟 가치'!$X$17,'스테이지별 몬스터 스텟'!P2336*'(참고)타워 스텟 가치'!$Y$17)</f>
        <v>1430862.285000012</v>
      </c>
      <c r="R2336">
        <v>1</v>
      </c>
      <c r="S2336">
        <f>VLOOKUP($F2336,'(참고)타워 스텟 가치'!$B$7:$L$11,S$2,0)+(VLOOKUP($F2336,'(참고)타워 스텟 가치'!$B$7:$L$11,S$2,0)*$E2336)</f>
        <v>704.25000000000591</v>
      </c>
      <c r="T2336">
        <f>VLOOKUP($F2336,'(참고)타워 스텟 가치'!$B$7:$L$11,T$2,0)+(VLOOKUP($F2336,'(참고)타워 스텟 가치'!$B$7:$L$11,T$2,0)*$E2336)</f>
        <v>1267.6500000000106</v>
      </c>
      <c r="U2336">
        <f>VLOOKUP($F2336,'(참고)타워 스텟 가치'!$B$7:$L$11,U$2,0)+(VLOOKUP($F2336,'(참고)타워 스텟 가치'!$B$7:$L$11,U$2,0)*$E2336)</f>
        <v>939000.00000000792</v>
      </c>
      <c r="V2336">
        <f>VLOOKUP($F2336,'(참고)타워 스텟 가치'!$B$7:$L$11,V$2,0)+(VLOOKUP($F2336,'(참고)타워 스텟 가치'!$B$7:$L$11,V$2,0)*$E2336)</f>
        <v>8451.0000000000709</v>
      </c>
      <c r="W2336">
        <f>VLOOKUP($F2336,'(참고)타워 스텟 가치'!$B$7:$L$11,W$2,0)+(VLOOKUP($F2336,'(참고)타워 스텟 가치'!$B$7:$L$11,W$2,0)*$E2336)</f>
        <v>140.85000000000119</v>
      </c>
      <c r="X2336">
        <f>VLOOKUP($F2336,'(참고)타워 스텟 가치'!$B$7:$L$11,X$2,0)+(VLOOKUP($F2336,'(참고)타워 스텟 가치'!$B$7:$L$11,X$2,0)*$E2336)</f>
        <v>56.340000000000465</v>
      </c>
      <c r="Y2336">
        <f>VLOOKUP($F2336,'(참고)타워 스텟 가치'!$B$7:$L$11,Y$2,0)+(VLOOKUP($F2336,'(참고)타워 스텟 가치'!$B$7:$L$11,Y$2,0)*$E2336)</f>
        <v>0</v>
      </c>
      <c r="Z2336">
        <f>VLOOKUP($F2336,'(참고)타워 스텟 가치'!$B$7:$L$11,Z$2,0)+(VLOOKUP($F2336,'(참고)타워 스텟 가치'!$B$7:$L$11,Z$2,0)*$E2336)</f>
        <v>0</v>
      </c>
      <c r="AA2336">
        <f>VLOOKUP($F2336,'(참고)타워 스텟 가치'!$B$7:$L$11,AA$2,0)+(VLOOKUP($F2336,'(참고)타워 스텟 가치'!$B$7:$L$11,AA$2,0)*$E2336)</f>
        <v>131.46000000000109</v>
      </c>
      <c r="AB2336">
        <f>SUM('스테이지별 몬스터 스텟'!S2336*'(참고)타워 스텟 가치'!$Q$17,'스테이지별 몬스터 스텟'!T2336*'(참고)타워 스텟 가치'!$R$17,'스테이지별 몬스터 스텟'!U2336*'(참고)타워 스텟 가치'!$S$17,'스테이지별 몬스터 스텟'!V2336*'(참고)타워 스텟 가치'!$T$17,'스테이지별 몬스터 스텟'!W2336*'(참고)타워 스텟 가치'!$U$17,'스테이지별 몬스터 스텟'!X2336*'(참고)타워 스텟 가치'!$V$17,'스테이지별 몬스터 스텟'!Y2336*'(참고)타워 스텟 가치'!$W$17,'스테이지별 몬스터 스텟'!Z2336*'(참고)타워 스텟 가치'!$X$17,'스테이지별 몬스터 스텟'!AA2336*'(참고)타워 스텟 가치'!$Y$17)</f>
        <v>1429312.9350000122</v>
      </c>
      <c r="AC2336">
        <v>2</v>
      </c>
      <c r="AD2336">
        <f>VLOOKUP($F2336,'(참고)타워 스텟 가치'!$B$12:$L$16,AD$2,0)+(VLOOKUP($F2336,'(참고)타워 스텟 가치'!$B$12:$L$16,AD$2,0)*$E2336)</f>
        <v>704.25000000000591</v>
      </c>
      <c r="AE2336">
        <f>VLOOKUP($F2336,'(참고)타워 스텟 가치'!$B$12:$L$16,AE$2,0)+(VLOOKUP($F2336,'(참고)타워 스텟 가치'!$B$12:$L$16,AE$2,0)*$E2336)</f>
        <v>845.10000000000707</v>
      </c>
      <c r="AF2336">
        <f>VLOOKUP($F2336,'(참고)타워 스텟 가치'!$B$12:$L$16,AF$2,0)+(VLOOKUP($F2336,'(참고)타워 스텟 가치'!$B$12:$L$16,AF$2,0)*$E2336)</f>
        <v>939000.00000000792</v>
      </c>
      <c r="AG2336">
        <f>VLOOKUP($F2336,'(참고)타워 스텟 가치'!$B$12:$L$16,AG$2,0)+(VLOOKUP($F2336,'(참고)타워 스텟 가치'!$B$12:$L$16,AG$2,0)*$E2336)</f>
        <v>4225.5000000000355</v>
      </c>
      <c r="AH2336">
        <f>VLOOKUP($F2336,'(참고)타워 스텟 가치'!$B$12:$L$16,AH$2,0)+(VLOOKUP($F2336,'(참고)타워 스텟 가치'!$B$12:$L$16,AH$2,0)*$E2336)</f>
        <v>140.85000000000119</v>
      </c>
      <c r="AI2336">
        <f>VLOOKUP($F2336,'(참고)타워 스텟 가치'!$B$12:$L$16,AI$2,0)+(VLOOKUP($F2336,'(참고)타워 스텟 가치'!$B$12:$L$16,AI$2,0)*$E2336)</f>
        <v>56.340000000000465</v>
      </c>
      <c r="AJ2336">
        <f>VLOOKUP($F2336,'(참고)타워 스텟 가치'!$B$12:$L$16,AJ$2,0)+(VLOOKUP($F2336,'(참고)타워 스텟 가치'!$B$12:$L$16,AJ$2,0)*$E2336)</f>
        <v>0</v>
      </c>
      <c r="AK2336">
        <f>VLOOKUP($F2336,'(참고)타워 스텟 가치'!$B$12:$L$16,AK$2,0)+(VLOOKUP($F2336,'(참고)타워 스텟 가치'!$B$12:$L$16,AK$2,0)*$E2336)</f>
        <v>0</v>
      </c>
      <c r="AL2336">
        <f>VLOOKUP($F2336,'(참고)타워 스텟 가치'!$B$12:$L$16,AL$2,0)+(VLOOKUP($F2336,'(참고)타워 스텟 가치'!$B$12:$L$16,AL$2,0)*$E2336)</f>
        <v>262.92000000000218</v>
      </c>
      <c r="AM2336">
        <f>SUM('스테이지별 몬스터 스텟'!AD2336*'(참고)타워 스텟 가치'!$Q$17,'스테이지별 몬스터 스텟'!AE2336*'(참고)타워 스텟 가치'!$R$17,'스테이지별 몬스터 스텟'!AF2336*'(참고)타워 스텟 가치'!$S$17,'스테이지별 몬스터 스텟'!AG2336*'(참고)타워 스텟 가치'!$T$17,'스테이지별 몬스터 스텟'!AH2336*'(참고)타워 스텟 가치'!$U$17,'스테이지별 몬스터 스텟'!AI2336*'(참고)타워 스텟 가치'!$V$17,'스테이지별 몬스터 스텟'!AJ2336*'(참고)타워 스텟 가치'!$W$17,'스테이지별 몬스터 스텟'!AK2336*'(참고)타워 스텟 가치'!$X$17,'스테이지별 몬스터 스텟'!AL2336*'(참고)타워 스텟 가치'!$Y$17)</f>
        <v>1420491.0300000119</v>
      </c>
      <c r="AN2336">
        <v>3</v>
      </c>
    </row>
    <row r="2337" spans="3:40" x14ac:dyDescent="0.3">
      <c r="C2337">
        <v>3</v>
      </c>
      <c r="D2337">
        <f t="shared" si="110"/>
        <v>467</v>
      </c>
      <c r="E2337" s="52">
        <f>VLOOKUP(D2337,'스테이지별 난이도 설정'!B:C,2,0)</f>
        <v>186.80000000000157</v>
      </c>
      <c r="F2337" t="str">
        <f t="shared" si="111"/>
        <v>에픽</v>
      </c>
      <c r="G2337">
        <f t="shared" si="109"/>
        <v>6</v>
      </c>
      <c r="H2337">
        <f>VLOOKUP($F2337,'(참고)타워 스텟 가치'!$B$2:$L$6,H$2,0)+(VLOOKUP($F2337,'(참고)타워 스텟 가치'!$B$2:$L$6,H$2,0)*$E2337)</f>
        <v>3169.1250000000264</v>
      </c>
      <c r="I2337">
        <f>VLOOKUP($F2337,'(참고)타워 스텟 가치'!$B$2:$L$6,I$2,0)+(VLOOKUP($F2337,'(참고)타워 스텟 가치'!$B$2:$L$6,I$2,0)*$E2337)</f>
        <v>633.82500000000528</v>
      </c>
      <c r="J2337">
        <f>VLOOKUP($F2337,'(참고)타워 스텟 가치'!$B$2:$L$6,J$2,0)+(VLOOKUP($F2337,'(참고)타워 스텟 가치'!$B$2:$L$6,J$2,0)*$E2337)</f>
        <v>939000.00000000792</v>
      </c>
      <c r="K2337">
        <f>VLOOKUP($F2337,'(참고)타워 스텟 가치'!$B$2:$L$6,K$2,0)+(VLOOKUP($F2337,'(참고)타워 스텟 가치'!$B$2:$L$6,K$2,0)*$E2337)</f>
        <v>12676.500000000106</v>
      </c>
      <c r="L2337">
        <f>VLOOKUP($F2337,'(참고)타워 스텟 가치'!$B$2:$L$6,L$2,0)+(VLOOKUP($F2337,'(참고)타워 스텟 가치'!$B$2:$L$6,L$2,0)*$E2337)</f>
        <v>211.27500000000177</v>
      </c>
      <c r="M2337">
        <f>VLOOKUP($F2337,'(참고)타워 스텟 가치'!$B$2:$L$6,M$2,0)+(VLOOKUP($F2337,'(참고)타워 스텟 가치'!$B$2:$L$6,M$2,0)*$E2337)</f>
        <v>56.340000000000465</v>
      </c>
      <c r="N2337">
        <f>VLOOKUP($F2337,'(참고)타워 스텟 가치'!$B$2:$L$6,N$2,0)+(VLOOKUP($F2337,'(참고)타워 스텟 가치'!$B$2:$L$6,N$2,0)*$E2337)</f>
        <v>0</v>
      </c>
      <c r="O2337">
        <f>VLOOKUP($F2337,'(참고)타워 스텟 가치'!$B$2:$L$6,O$2,0)+(VLOOKUP($F2337,'(참고)타워 스텟 가치'!$B$2:$L$6,O$2,0)*$E2337)</f>
        <v>0</v>
      </c>
      <c r="P2337">
        <f>VLOOKUP($F2337,'(참고)타워 스텟 가치'!$B$2:$L$6,P$2,0)+(VLOOKUP($F2337,'(참고)타워 스텟 가치'!$B$2:$L$6,P$2,0)*$E2337)</f>
        <v>131.46000000000109</v>
      </c>
      <c r="Q2337">
        <f>SUM('스테이지별 몬스터 스텟'!H2337*'(참고)타워 스텟 가치'!$Q$17,'스테이지별 몬스터 스텟'!I2337*'(참고)타워 스텟 가치'!$R$17,'스테이지별 몬스터 스텟'!J2337*'(참고)타워 스텟 가치'!$S$17,'스테이지별 몬스터 스텟'!K2337*'(참고)타워 스텟 가치'!$T$17,'스테이지별 몬스터 스텟'!L2337*'(참고)타워 스텟 가치'!$U$17,'스테이지별 몬스터 스텟'!M2337*'(참고)타워 스텟 가치'!$V$17,'스테이지별 몬스터 스텟'!N2337*'(참고)타워 스텟 가치'!$W$17,'스테이지별 몬스터 스텟'!O2337*'(참고)타워 스텟 가치'!$X$17,'스테이지별 몬스터 스텟'!P2337*'(참고)타워 스텟 가치'!$Y$17)</f>
        <v>1441883.7975000122</v>
      </c>
      <c r="R2337">
        <v>1</v>
      </c>
      <c r="S2337">
        <f>VLOOKUP($F2337,'(참고)타워 스텟 가치'!$B$7:$L$11,S$2,0)+(VLOOKUP($F2337,'(참고)타워 스텟 가치'!$B$7:$L$11,S$2,0)*$E2337)</f>
        <v>1056.3750000000089</v>
      </c>
      <c r="T2337">
        <f>VLOOKUP($F2337,'(참고)타워 스텟 가치'!$B$7:$L$11,T$2,0)+(VLOOKUP($F2337,'(참고)타워 스텟 가치'!$B$7:$L$11,T$2,0)*$E2337)</f>
        <v>1901.4750000000161</v>
      </c>
      <c r="U2337">
        <f>VLOOKUP($F2337,'(참고)타워 스텟 가치'!$B$7:$L$11,U$2,0)+(VLOOKUP($F2337,'(참고)타워 스텟 가치'!$B$7:$L$11,U$2,0)*$E2337)</f>
        <v>939000.00000000792</v>
      </c>
      <c r="V2337">
        <f>VLOOKUP($F2337,'(참고)타워 스텟 가치'!$B$7:$L$11,V$2,0)+(VLOOKUP($F2337,'(참고)타워 스텟 가치'!$B$7:$L$11,V$2,0)*$E2337)</f>
        <v>12676.500000000106</v>
      </c>
      <c r="W2337">
        <f>VLOOKUP($F2337,'(참고)타워 스텟 가치'!$B$7:$L$11,W$2,0)+(VLOOKUP($F2337,'(참고)타워 스텟 가치'!$B$7:$L$11,W$2,0)*$E2337)</f>
        <v>211.27500000000177</v>
      </c>
      <c r="X2337">
        <f>VLOOKUP($F2337,'(참고)타워 스텟 가치'!$B$7:$L$11,X$2,0)+(VLOOKUP($F2337,'(참고)타워 스텟 가치'!$B$7:$L$11,X$2,0)*$E2337)</f>
        <v>56.340000000000465</v>
      </c>
      <c r="Y2337">
        <f>VLOOKUP($F2337,'(참고)타워 스텟 가치'!$B$7:$L$11,Y$2,0)+(VLOOKUP($F2337,'(참고)타워 스텟 가치'!$B$7:$L$11,Y$2,0)*$E2337)</f>
        <v>0</v>
      </c>
      <c r="Z2337">
        <f>VLOOKUP($F2337,'(참고)타워 스텟 가치'!$B$7:$L$11,Z$2,0)+(VLOOKUP($F2337,'(참고)타워 스텟 가치'!$B$7:$L$11,Z$2,0)*$E2337)</f>
        <v>0</v>
      </c>
      <c r="AA2337">
        <f>VLOOKUP($F2337,'(참고)타워 스텟 가치'!$B$7:$L$11,AA$2,0)+(VLOOKUP($F2337,'(참고)타워 스텟 가치'!$B$7:$L$11,AA$2,0)*$E2337)</f>
        <v>131.46000000000109</v>
      </c>
      <c r="AB2337">
        <f>SUM('스테이지별 몬스터 스텟'!S2337*'(참고)타워 스텟 가치'!$Q$17,'스테이지별 몬스터 스텟'!T2337*'(참고)타워 스텟 가치'!$R$17,'스테이지별 몬스터 스텟'!U2337*'(참고)타워 스텟 가치'!$S$17,'스테이지별 몬스터 스텟'!V2337*'(참고)타워 스텟 가치'!$T$17,'스테이지별 몬스터 스텟'!W2337*'(참고)타워 스텟 가치'!$U$17,'스테이지별 몬스터 스텟'!X2337*'(참고)타워 스텟 가치'!$V$17,'스테이지별 몬스터 스텟'!Y2337*'(참고)타워 스텟 가치'!$W$17,'스테이지별 몬스터 스텟'!Z2337*'(참고)타워 스텟 가치'!$X$17,'스테이지별 몬스터 스텟'!AA2337*'(참고)타워 스텟 가치'!$Y$17)</f>
        <v>1439559.7725000123</v>
      </c>
      <c r="AC2337">
        <v>2</v>
      </c>
      <c r="AD2337">
        <f>VLOOKUP($F2337,'(참고)타워 스텟 가치'!$B$12:$L$16,AD$2,0)+(VLOOKUP($F2337,'(참고)타워 스텟 가치'!$B$12:$L$16,AD$2,0)*$E2337)</f>
        <v>1056.3750000000089</v>
      </c>
      <c r="AE2337">
        <f>VLOOKUP($F2337,'(참고)타워 스텟 가치'!$B$12:$L$16,AE$2,0)+(VLOOKUP($F2337,'(참고)타워 스텟 가치'!$B$12:$L$16,AE$2,0)*$E2337)</f>
        <v>1267.6500000000106</v>
      </c>
      <c r="AF2337">
        <f>VLOOKUP($F2337,'(참고)타워 스텟 가치'!$B$12:$L$16,AF$2,0)+(VLOOKUP($F2337,'(참고)타워 스텟 가치'!$B$12:$L$16,AF$2,0)*$E2337)</f>
        <v>939000.00000000792</v>
      </c>
      <c r="AG2337">
        <f>VLOOKUP($F2337,'(참고)타워 스텟 가치'!$B$12:$L$16,AG$2,0)+(VLOOKUP($F2337,'(참고)타워 스텟 가치'!$B$12:$L$16,AG$2,0)*$E2337)</f>
        <v>6338.2500000000528</v>
      </c>
      <c r="AH2337">
        <f>VLOOKUP($F2337,'(참고)타워 스텟 가치'!$B$12:$L$16,AH$2,0)+(VLOOKUP($F2337,'(참고)타워 스텟 가치'!$B$12:$L$16,AH$2,0)*$E2337)</f>
        <v>211.27500000000177</v>
      </c>
      <c r="AI2337">
        <f>VLOOKUP($F2337,'(참고)타워 스텟 가치'!$B$12:$L$16,AI$2,0)+(VLOOKUP($F2337,'(참고)타워 스텟 가치'!$B$12:$L$16,AI$2,0)*$E2337)</f>
        <v>56.340000000000465</v>
      </c>
      <c r="AJ2337">
        <f>VLOOKUP($F2337,'(참고)타워 스텟 가치'!$B$12:$L$16,AJ$2,0)+(VLOOKUP($F2337,'(참고)타워 스텟 가치'!$B$12:$L$16,AJ$2,0)*$E2337)</f>
        <v>0</v>
      </c>
      <c r="AK2337">
        <f>VLOOKUP($F2337,'(참고)타워 스텟 가치'!$B$12:$L$16,AK$2,0)+(VLOOKUP($F2337,'(참고)타워 스텟 가치'!$B$12:$L$16,AK$2,0)*$E2337)</f>
        <v>0</v>
      </c>
      <c r="AL2337">
        <f>VLOOKUP($F2337,'(참고)타워 스텟 가치'!$B$12:$L$16,AL$2,0)+(VLOOKUP($F2337,'(참고)타워 스텟 가치'!$B$12:$L$16,AL$2,0)*$E2337)</f>
        <v>262.92000000000218</v>
      </c>
      <c r="AM2337">
        <f>SUM('스테이지별 몬스터 스텟'!AD2337*'(참고)타워 스텟 가치'!$Q$17,'스테이지별 몬스터 스텟'!AE2337*'(참고)타워 스텟 가치'!$R$17,'스테이지별 몬스터 스텟'!AF2337*'(참고)타워 스텟 가치'!$S$17,'스테이지별 몬스터 스텟'!AG2337*'(참고)타워 스텟 가치'!$T$17,'스테이지별 몬스터 스텟'!AH2337*'(참고)타워 스텟 가치'!$U$17,'스테이지별 몬스터 스텟'!AI2337*'(참고)타워 스텟 가치'!$V$17,'스테이지별 몬스터 스텟'!AJ2337*'(참고)타워 스텟 가치'!$W$17,'스테이지별 몬스터 스텟'!AK2337*'(참고)타워 스텟 가치'!$X$17,'스테이지별 몬스터 스텟'!AL2337*'(참고)타워 스텟 가치'!$Y$17)</f>
        <v>1426195.4550000122</v>
      </c>
      <c r="AN2337">
        <v>3</v>
      </c>
    </row>
    <row r="2338" spans="3:40" x14ac:dyDescent="0.3">
      <c r="C2338">
        <v>4</v>
      </c>
      <c r="D2338">
        <f t="shared" si="110"/>
        <v>467</v>
      </c>
      <c r="E2338" s="52">
        <f>VLOOKUP(D2338,'스테이지별 난이도 설정'!B:C,2,0)</f>
        <v>186.80000000000157</v>
      </c>
      <c r="F2338" t="str">
        <f t="shared" si="111"/>
        <v>유니크</v>
      </c>
      <c r="G2338">
        <f t="shared" si="109"/>
        <v>6</v>
      </c>
      <c r="H2338">
        <f>VLOOKUP($F2338,'(참고)타워 스텟 가치'!$B$2:$L$6,H$2,0)+(VLOOKUP($F2338,'(참고)타워 스텟 가치'!$B$2:$L$6,H$2,0)*$E2338)</f>
        <v>4753.68750000004</v>
      </c>
      <c r="I2338">
        <f>VLOOKUP($F2338,'(참고)타워 스텟 가치'!$B$2:$L$6,I$2,0)+(VLOOKUP($F2338,'(참고)타워 스텟 가치'!$B$2:$L$6,I$2,0)*$E2338)</f>
        <v>950.73750000000803</v>
      </c>
      <c r="J2338">
        <f>VLOOKUP($F2338,'(참고)타워 스텟 가치'!$B$2:$L$6,J$2,0)+(VLOOKUP($F2338,'(참고)타워 스텟 가치'!$B$2:$L$6,J$2,0)*$E2338)</f>
        <v>939000.00000000792</v>
      </c>
      <c r="K2338">
        <f>VLOOKUP($F2338,'(참고)타워 스텟 가치'!$B$2:$L$6,K$2,0)+(VLOOKUP($F2338,'(참고)타워 스텟 가치'!$B$2:$L$6,K$2,0)*$E2338)</f>
        <v>19014.75000000016</v>
      </c>
      <c r="L2338">
        <f>VLOOKUP($F2338,'(참고)타워 스텟 가치'!$B$2:$L$6,L$2,0)+(VLOOKUP($F2338,'(참고)타워 스텟 가치'!$B$2:$L$6,L$2,0)*$E2338)</f>
        <v>316.91250000000264</v>
      </c>
      <c r="M2338">
        <f>VLOOKUP($F2338,'(참고)타워 스텟 가치'!$B$2:$L$6,M$2,0)+(VLOOKUP($F2338,'(참고)타워 스텟 가치'!$B$2:$L$6,M$2,0)*$E2338)</f>
        <v>56.340000000000465</v>
      </c>
      <c r="N2338">
        <f>VLOOKUP($F2338,'(참고)타워 스텟 가치'!$B$2:$L$6,N$2,0)+(VLOOKUP($F2338,'(참고)타워 스텟 가치'!$B$2:$L$6,N$2,0)*$E2338)</f>
        <v>0</v>
      </c>
      <c r="O2338">
        <f>VLOOKUP($F2338,'(참고)타워 스텟 가치'!$B$2:$L$6,O$2,0)+(VLOOKUP($F2338,'(참고)타워 스텟 가치'!$B$2:$L$6,O$2,0)*$E2338)</f>
        <v>0</v>
      </c>
      <c r="P2338">
        <f>VLOOKUP($F2338,'(참고)타워 스텟 가치'!$B$2:$L$6,P$2,0)+(VLOOKUP($F2338,'(참고)타워 스텟 가치'!$B$2:$L$6,P$2,0)*$E2338)</f>
        <v>187.80000000000157</v>
      </c>
      <c r="Q2338">
        <f>SUM('스테이지별 몬스터 스텟'!H2338*'(참고)타워 스텟 가치'!$Q$17,'스테이지별 몬스터 스텟'!I2338*'(참고)타워 스텟 가치'!$R$17,'스테이지별 몬스터 스텟'!J2338*'(참고)타워 스텟 가치'!$S$17,'스테이지별 몬스터 스텟'!K2338*'(참고)타워 스텟 가치'!$T$17,'스테이지별 몬스터 스텟'!L2338*'(참고)타워 스텟 가치'!$U$17,'스테이지별 몬스터 스텟'!M2338*'(참고)타워 스텟 가치'!$V$17,'스테이지별 몬스터 스텟'!N2338*'(참고)타워 스텟 가치'!$W$17,'스테이지별 몬스터 스텟'!O2338*'(참고)타워 스텟 가치'!$X$17,'스테이지별 몬스터 스텟'!P2338*'(참고)타워 스텟 가치'!$Y$17)</f>
        <v>1458528.7462500124</v>
      </c>
      <c r="R2338">
        <v>1</v>
      </c>
      <c r="S2338">
        <f>VLOOKUP($F2338,'(참고)타워 스텟 가치'!$B$7:$L$11,S$2,0)+(VLOOKUP($F2338,'(참고)타워 스텟 가치'!$B$7:$L$11,S$2,0)*$E2338)</f>
        <v>1584.5625000000132</v>
      </c>
      <c r="T2338">
        <f>VLOOKUP($F2338,'(참고)타워 스텟 가치'!$B$7:$L$11,T$2,0)+(VLOOKUP($F2338,'(참고)타워 스텟 가치'!$B$7:$L$11,T$2,0)*$E2338)</f>
        <v>2852.2125000000237</v>
      </c>
      <c r="U2338">
        <f>VLOOKUP($F2338,'(참고)타워 스텟 가치'!$B$7:$L$11,U$2,0)+(VLOOKUP($F2338,'(참고)타워 스텟 가치'!$B$7:$L$11,U$2,0)*$E2338)</f>
        <v>939000.00000000792</v>
      </c>
      <c r="V2338">
        <f>VLOOKUP($F2338,'(참고)타워 스텟 가치'!$B$7:$L$11,V$2,0)+(VLOOKUP($F2338,'(참고)타워 스텟 가치'!$B$7:$L$11,V$2,0)*$E2338)</f>
        <v>19014.75000000016</v>
      </c>
      <c r="W2338">
        <f>VLOOKUP($F2338,'(참고)타워 스텟 가치'!$B$7:$L$11,W$2,0)+(VLOOKUP($F2338,'(참고)타워 스텟 가치'!$B$7:$L$11,W$2,0)*$E2338)</f>
        <v>316.91250000000264</v>
      </c>
      <c r="X2338">
        <f>VLOOKUP($F2338,'(참고)타워 스텟 가치'!$B$7:$L$11,X$2,0)+(VLOOKUP($F2338,'(참고)타워 스텟 가치'!$B$7:$L$11,X$2,0)*$E2338)</f>
        <v>56.340000000000465</v>
      </c>
      <c r="Y2338">
        <f>VLOOKUP($F2338,'(참고)타워 스텟 가치'!$B$7:$L$11,Y$2,0)+(VLOOKUP($F2338,'(참고)타워 스텟 가치'!$B$7:$L$11,Y$2,0)*$E2338)</f>
        <v>0</v>
      </c>
      <c r="Z2338">
        <f>VLOOKUP($F2338,'(참고)타워 스텟 가치'!$B$7:$L$11,Z$2,0)+(VLOOKUP($F2338,'(참고)타워 스텟 가치'!$B$7:$L$11,Z$2,0)*$E2338)</f>
        <v>0</v>
      </c>
      <c r="AA2338">
        <f>VLOOKUP($F2338,'(참고)타워 스텟 가치'!$B$7:$L$11,AA$2,0)+(VLOOKUP($F2338,'(참고)타워 스텟 가치'!$B$7:$L$11,AA$2,0)*$E2338)</f>
        <v>187.80000000000157</v>
      </c>
      <c r="AB2338">
        <f>SUM('스테이지별 몬스터 스텟'!S2338*'(참고)타워 스텟 가치'!$Q$17,'스테이지별 몬스터 스텟'!T2338*'(참고)타워 스텟 가치'!$R$17,'스테이지별 몬스터 스텟'!U2338*'(참고)타워 스텟 가치'!$S$17,'스테이지별 몬스터 스텟'!V2338*'(참고)타워 스텟 가치'!$T$17,'스테이지별 몬스터 스텟'!W2338*'(참고)타워 스텟 가치'!$U$17,'스테이지별 몬스터 스텟'!X2338*'(참고)타워 스텟 가치'!$V$17,'스테이지별 몬스터 스텟'!Y2338*'(참고)타워 스텟 가치'!$W$17,'스테이지별 몬스터 스텟'!Z2338*'(참고)타워 스텟 가치'!$X$17,'스테이지별 몬스터 스텟'!AA2338*'(참고)타워 스텟 가치'!$Y$17)</f>
        <v>1455042.7087500123</v>
      </c>
      <c r="AC2338">
        <v>2</v>
      </c>
      <c r="AD2338">
        <f>VLOOKUP($F2338,'(참고)타워 스텟 가치'!$B$12:$L$16,AD$2,0)+(VLOOKUP($F2338,'(참고)타워 스텟 가치'!$B$12:$L$16,AD$2,0)*$E2338)</f>
        <v>1584.5625000000132</v>
      </c>
      <c r="AE2338">
        <f>VLOOKUP($F2338,'(참고)타워 스텟 가치'!$B$12:$L$16,AE$2,0)+(VLOOKUP($F2338,'(참고)타워 스텟 가치'!$B$12:$L$16,AE$2,0)*$E2338)</f>
        <v>1901.4750000000161</v>
      </c>
      <c r="AF2338">
        <f>VLOOKUP($F2338,'(참고)타워 스텟 가치'!$B$12:$L$16,AF$2,0)+(VLOOKUP($F2338,'(참고)타워 스텟 가치'!$B$12:$L$16,AF$2,0)*$E2338)</f>
        <v>939000.00000000792</v>
      </c>
      <c r="AG2338">
        <f>VLOOKUP($F2338,'(참고)타워 스텟 가치'!$B$12:$L$16,AG$2,0)+(VLOOKUP($F2338,'(참고)타워 스텟 가치'!$B$12:$L$16,AG$2,0)*$E2338)</f>
        <v>9507.37500000008</v>
      </c>
      <c r="AH2338">
        <f>VLOOKUP($F2338,'(참고)타워 스텟 가치'!$B$12:$L$16,AH$2,0)+(VLOOKUP($F2338,'(참고)타워 스텟 가치'!$B$12:$L$16,AH$2,0)*$E2338)</f>
        <v>316.91250000000264</v>
      </c>
      <c r="AI2338">
        <f>VLOOKUP($F2338,'(참고)타워 스텟 가치'!$B$12:$L$16,AI$2,0)+(VLOOKUP($F2338,'(참고)타워 스텟 가치'!$B$12:$L$16,AI$2,0)*$E2338)</f>
        <v>56.340000000000465</v>
      </c>
      <c r="AJ2338">
        <f>VLOOKUP($F2338,'(참고)타워 스텟 가치'!$B$12:$L$16,AJ$2,0)+(VLOOKUP($F2338,'(참고)타워 스텟 가치'!$B$12:$L$16,AJ$2,0)*$E2338)</f>
        <v>0</v>
      </c>
      <c r="AK2338">
        <f>VLOOKUP($F2338,'(참고)타워 스텟 가치'!$B$12:$L$16,AK$2,0)+(VLOOKUP($F2338,'(참고)타워 스텟 가치'!$B$12:$L$16,AK$2,0)*$E2338)</f>
        <v>0</v>
      </c>
      <c r="AL2338">
        <f>VLOOKUP($F2338,'(참고)타워 스텟 가치'!$B$12:$L$16,AL$2,0)+(VLOOKUP($F2338,'(참고)타워 스텟 가치'!$B$12:$L$16,AL$2,0)*$E2338)</f>
        <v>375.60000000000315</v>
      </c>
      <c r="AM2338">
        <f>SUM('스테이지별 몬스터 스텟'!AD2338*'(참고)타워 스텟 가치'!$Q$17,'스테이지별 몬스터 스텟'!AE2338*'(참고)타워 스텟 가치'!$R$17,'스테이지별 몬스터 스텟'!AF2338*'(참고)타워 스텟 가치'!$S$17,'스테이지별 몬스터 스텟'!AG2338*'(참고)타워 스텟 가치'!$T$17,'스테이지별 몬스터 스텟'!AH2338*'(참고)타워 스텟 가치'!$U$17,'스테이지별 몬스터 스텟'!AI2338*'(참고)타워 스텟 가치'!$V$17,'스테이지별 몬스터 스텟'!AJ2338*'(참고)타워 스텟 가치'!$W$17,'스테이지별 몬스터 스텟'!AK2338*'(참고)타워 스텟 가치'!$X$17,'스테이지별 몬스터 스텟'!AL2338*'(참고)타워 스텟 가치'!$Y$17)</f>
        <v>1434977.4525000122</v>
      </c>
      <c r="AN2338">
        <v>3</v>
      </c>
    </row>
    <row r="2339" spans="3:40" x14ac:dyDescent="0.3">
      <c r="C2339">
        <v>5</v>
      </c>
      <c r="D2339">
        <f t="shared" si="110"/>
        <v>467</v>
      </c>
      <c r="E2339" s="52">
        <f>VLOOKUP(D2339,'스테이지별 난이도 설정'!B:C,2,0)</f>
        <v>186.80000000000157</v>
      </c>
      <c r="F2339" t="str">
        <f t="shared" si="111"/>
        <v>스페셜</v>
      </c>
      <c r="G2339">
        <f t="shared" si="109"/>
        <v>6</v>
      </c>
      <c r="H2339">
        <f>VLOOKUP($F2339,'(참고)타워 스텟 가치'!$B$2:$L$6,H$2,0)+(VLOOKUP($F2339,'(참고)타워 스텟 가치'!$B$2:$L$6,H$2,0)*$E2339)</f>
        <v>7130.53125000006</v>
      </c>
      <c r="I2339">
        <f>VLOOKUP($F2339,'(참고)타워 스텟 가치'!$B$2:$L$6,I$2,0)+(VLOOKUP($F2339,'(참고)타워 스텟 가치'!$B$2:$L$6,I$2,0)*$E2339)</f>
        <v>1426.1062500000119</v>
      </c>
      <c r="J2339">
        <f>VLOOKUP($F2339,'(참고)타워 스텟 가치'!$B$2:$L$6,J$2,0)+(VLOOKUP($F2339,'(참고)타워 스텟 가치'!$B$2:$L$6,J$2,0)*$E2339)</f>
        <v>939000.00000000792</v>
      </c>
      <c r="K2339">
        <f>VLOOKUP($F2339,'(참고)타워 스텟 가치'!$B$2:$L$6,K$2,0)+(VLOOKUP($F2339,'(참고)타워 스텟 가치'!$B$2:$L$6,K$2,0)*$E2339)</f>
        <v>28522.12500000024</v>
      </c>
      <c r="L2339">
        <f>VLOOKUP($F2339,'(참고)타워 스텟 가치'!$B$2:$L$6,L$2,0)+(VLOOKUP($F2339,'(참고)타워 스텟 가치'!$B$2:$L$6,L$2,0)*$E2339)</f>
        <v>475.36875000000401</v>
      </c>
      <c r="M2339">
        <f>VLOOKUP($F2339,'(참고)타워 스텟 가치'!$B$2:$L$6,M$2,0)+(VLOOKUP($F2339,'(참고)타워 스텟 가치'!$B$2:$L$6,M$2,0)*$E2339)</f>
        <v>56.340000000000465</v>
      </c>
      <c r="N2339">
        <f>VLOOKUP($F2339,'(참고)타워 스텟 가치'!$B$2:$L$6,N$2,0)+(VLOOKUP($F2339,'(참고)타워 스텟 가치'!$B$2:$L$6,N$2,0)*$E2339)</f>
        <v>0</v>
      </c>
      <c r="O2339">
        <f>VLOOKUP($F2339,'(참고)타워 스텟 가치'!$B$2:$L$6,O$2,0)+(VLOOKUP($F2339,'(참고)타워 스텟 가치'!$B$2:$L$6,O$2,0)*$E2339)</f>
        <v>0</v>
      </c>
      <c r="P2339">
        <f>VLOOKUP($F2339,'(참고)타워 스텟 가치'!$B$2:$L$6,P$2,0)+(VLOOKUP($F2339,'(참고)타워 스텟 가치'!$B$2:$L$6,P$2,0)*$E2339)</f>
        <v>187.80000000000157</v>
      </c>
      <c r="Q2339">
        <f>SUM('스테이지별 몬스터 스텟'!H2339*'(참고)타워 스텟 가치'!$Q$17,'스테이지별 몬스터 스텟'!I2339*'(참고)타워 스텟 가치'!$R$17,'스테이지별 몬스터 스텟'!J2339*'(참고)타워 스텟 가치'!$S$17,'스테이지별 몬스터 스텟'!K2339*'(참고)타워 스텟 가치'!$T$17,'스테이지별 몬스터 스텟'!L2339*'(참고)타워 스텟 가치'!$U$17,'스테이지별 몬스터 스텟'!M2339*'(참고)타워 스텟 가치'!$V$17,'스테이지별 몬스터 스텟'!N2339*'(참고)타워 스텟 가치'!$W$17,'스테이지별 몬스터 스텟'!O2339*'(참고)타워 스텟 가치'!$X$17,'스테이지별 몬스터 스텟'!P2339*'(참고)타워 스텟 가치'!$Y$17)</f>
        <v>1483327.1493750126</v>
      </c>
      <c r="R2339">
        <v>1</v>
      </c>
      <c r="S2339">
        <f>VLOOKUP($F2339,'(참고)타워 스텟 가치'!$B$7:$L$11,S$2,0)+(VLOOKUP($F2339,'(참고)타워 스텟 가치'!$B$7:$L$11,S$2,0)*$E2339)</f>
        <v>2376.84375000002</v>
      </c>
      <c r="T2339">
        <f>VLOOKUP($F2339,'(참고)타워 스텟 가치'!$B$7:$L$11,T$2,0)+(VLOOKUP($F2339,'(참고)타워 스텟 가치'!$B$7:$L$11,T$2,0)*$E2339)</f>
        <v>4278.3187500000358</v>
      </c>
      <c r="U2339">
        <f>VLOOKUP($F2339,'(참고)타워 스텟 가치'!$B$7:$L$11,U$2,0)+(VLOOKUP($F2339,'(참고)타워 스텟 가치'!$B$7:$L$11,U$2,0)*$E2339)</f>
        <v>939000.00000000792</v>
      </c>
      <c r="V2339">
        <f>VLOOKUP($F2339,'(참고)타워 스텟 가치'!$B$7:$L$11,V$2,0)+(VLOOKUP($F2339,'(참고)타워 스텟 가치'!$B$7:$L$11,V$2,0)*$E2339)</f>
        <v>28522.12500000024</v>
      </c>
      <c r="W2339">
        <f>VLOOKUP($F2339,'(참고)타워 스텟 가치'!$B$7:$L$11,W$2,0)+(VLOOKUP($F2339,'(참고)타워 스텟 가치'!$B$7:$L$11,W$2,0)*$E2339)</f>
        <v>475.36875000000401</v>
      </c>
      <c r="X2339">
        <f>VLOOKUP($F2339,'(참고)타워 스텟 가치'!$B$7:$L$11,X$2,0)+(VLOOKUP($F2339,'(참고)타워 스텟 가치'!$B$7:$L$11,X$2,0)*$E2339)</f>
        <v>56.340000000000465</v>
      </c>
      <c r="Y2339">
        <f>VLOOKUP($F2339,'(참고)타워 스텟 가치'!$B$7:$L$11,Y$2,0)+(VLOOKUP($F2339,'(참고)타워 스텟 가치'!$B$7:$L$11,Y$2,0)*$E2339)</f>
        <v>0</v>
      </c>
      <c r="Z2339">
        <f>VLOOKUP($F2339,'(참고)타워 스텟 가치'!$B$7:$L$11,Z$2,0)+(VLOOKUP($F2339,'(참고)타워 스텟 가치'!$B$7:$L$11,Z$2,0)*$E2339)</f>
        <v>0</v>
      </c>
      <c r="AA2339">
        <f>VLOOKUP($F2339,'(참고)타워 스텟 가치'!$B$7:$L$11,AA$2,0)+(VLOOKUP($F2339,'(참고)타워 스텟 가치'!$B$7:$L$11,AA$2,0)*$E2339)</f>
        <v>187.80000000000157</v>
      </c>
      <c r="AB2339">
        <f>SUM('스테이지별 몬스터 스텟'!S2339*'(참고)타워 스텟 가치'!$Q$17,'스테이지별 몬스터 스텟'!T2339*'(참고)타워 스텟 가치'!$R$17,'스테이지별 몬스터 스텟'!U2339*'(참고)타워 스텟 가치'!$S$17,'스테이지별 몬스터 스텟'!V2339*'(참고)타워 스텟 가치'!$T$17,'스테이지별 몬스터 스텟'!W2339*'(참고)타워 스텟 가치'!$U$17,'스테이지별 몬스터 스텟'!X2339*'(참고)타워 스텟 가치'!$V$17,'스테이지별 몬스터 스텟'!Y2339*'(참고)타워 스텟 가치'!$W$17,'스테이지별 몬스터 스텟'!Z2339*'(참고)타워 스텟 가치'!$X$17,'스테이지별 몬스터 스텟'!AA2339*'(참고)타워 스텟 가치'!$Y$17)</f>
        <v>1478098.0931250127</v>
      </c>
      <c r="AC2339">
        <v>2</v>
      </c>
      <c r="AD2339">
        <f>VLOOKUP($F2339,'(참고)타워 스텟 가치'!$B$12:$L$16,AD$2,0)+(VLOOKUP($F2339,'(참고)타워 스텟 가치'!$B$12:$L$16,AD$2,0)*$E2339)</f>
        <v>2376.84375000002</v>
      </c>
      <c r="AE2339">
        <f>VLOOKUP($F2339,'(참고)타워 스텟 가치'!$B$12:$L$16,AE$2,0)+(VLOOKUP($F2339,'(참고)타워 스텟 가치'!$B$12:$L$16,AE$2,0)*$E2339)</f>
        <v>2852.2125000000237</v>
      </c>
      <c r="AF2339">
        <f>VLOOKUP($F2339,'(참고)타워 스텟 가치'!$B$12:$L$16,AF$2,0)+(VLOOKUP($F2339,'(참고)타워 스텟 가치'!$B$12:$L$16,AF$2,0)*$E2339)</f>
        <v>939000.00000000792</v>
      </c>
      <c r="AG2339">
        <f>VLOOKUP($F2339,'(참고)타워 스텟 가치'!$B$12:$L$16,AG$2,0)+(VLOOKUP($F2339,'(참고)타워 스텟 가치'!$B$12:$L$16,AG$2,0)*$E2339)</f>
        <v>14261.06250000012</v>
      </c>
      <c r="AH2339">
        <f>VLOOKUP($F2339,'(참고)타워 스텟 가치'!$B$12:$L$16,AH$2,0)+(VLOOKUP($F2339,'(참고)타워 스텟 가치'!$B$12:$L$16,AH$2,0)*$E2339)</f>
        <v>475.36875000000401</v>
      </c>
      <c r="AI2339">
        <f>VLOOKUP($F2339,'(참고)타워 스텟 가치'!$B$12:$L$16,AI$2,0)+(VLOOKUP($F2339,'(참고)타워 스텟 가치'!$B$12:$L$16,AI$2,0)*$E2339)</f>
        <v>56.340000000000465</v>
      </c>
      <c r="AJ2339">
        <f>VLOOKUP($F2339,'(참고)타워 스텟 가치'!$B$12:$L$16,AJ$2,0)+(VLOOKUP($F2339,'(참고)타워 스텟 가치'!$B$12:$L$16,AJ$2,0)*$E2339)</f>
        <v>0</v>
      </c>
      <c r="AK2339">
        <f>VLOOKUP($F2339,'(참고)타워 스텟 가치'!$B$12:$L$16,AK$2,0)+(VLOOKUP($F2339,'(참고)타워 스텟 가치'!$B$12:$L$16,AK$2,0)*$E2339)</f>
        <v>0</v>
      </c>
      <c r="AL2339">
        <f>VLOOKUP($F2339,'(참고)타워 스텟 가치'!$B$12:$L$16,AL$2,0)+(VLOOKUP($F2339,'(참고)타워 스텟 가치'!$B$12:$L$16,AL$2,0)*$E2339)</f>
        <v>375.60000000000315</v>
      </c>
      <c r="AM2339">
        <f>SUM('스테이지별 몬스터 스텟'!AD2339*'(참고)타워 스텟 가치'!$Q$17,'스테이지별 몬스터 스텟'!AE2339*'(참고)타워 스텟 가치'!$R$17,'스테이지별 몬스터 스텟'!AF2339*'(참고)타워 스텟 가치'!$S$17,'스테이지별 몬스터 스텟'!AG2339*'(참고)타워 스텟 가치'!$T$17,'스테이지별 몬스터 스텟'!AH2339*'(참고)타워 스텟 가치'!$U$17,'스테이지별 몬스터 스텟'!AI2339*'(참고)타워 스텟 가치'!$V$17,'스테이지별 몬스터 스텟'!AJ2339*'(참고)타워 스텟 가치'!$W$17,'스테이지별 몬스터 스텟'!AK2339*'(참고)타워 스텟 가치'!$X$17,'스테이지별 몬스터 스텟'!AL2339*'(참고)타워 스텟 가치'!$Y$17)</f>
        <v>1447812.4087500123</v>
      </c>
      <c r="AN2339">
        <v>3</v>
      </c>
    </row>
    <row r="2340" spans="3:40" x14ac:dyDescent="0.3">
      <c r="C2340">
        <v>1</v>
      </c>
      <c r="D2340">
        <f t="shared" si="110"/>
        <v>468</v>
      </c>
      <c r="E2340" s="52">
        <f>VLOOKUP(D2340,'스테이지별 난이도 설정'!B:C,2,0)</f>
        <v>187.20000000000158</v>
      </c>
      <c r="F2340" t="str">
        <f t="shared" si="111"/>
        <v>일반</v>
      </c>
      <c r="G2340">
        <f t="shared" si="109"/>
        <v>6</v>
      </c>
      <c r="H2340">
        <f>VLOOKUP($F2340,'(참고)타워 스텟 가치'!$B$2:$L$6,H$2,0)+(VLOOKUP($F2340,'(참고)타워 스텟 가치'!$B$2:$L$6,H$2,0)*$E2340)</f>
        <v>1411.5000000000118</v>
      </c>
      <c r="I2340">
        <f>VLOOKUP($F2340,'(참고)타워 스텟 가치'!$B$2:$L$6,I$2,0)+(VLOOKUP($F2340,'(참고)타워 스텟 가치'!$B$2:$L$6,I$2,0)*$E2340)</f>
        <v>282.30000000000234</v>
      </c>
      <c r="J2340">
        <f>VLOOKUP($F2340,'(참고)타워 스텟 가치'!$B$2:$L$6,J$2,0)+(VLOOKUP($F2340,'(참고)타워 스텟 가치'!$B$2:$L$6,J$2,0)*$E2340)</f>
        <v>941000.00000000792</v>
      </c>
      <c r="K2340">
        <f>VLOOKUP($F2340,'(참고)타워 스텟 가치'!$B$2:$L$6,K$2,0)+(VLOOKUP($F2340,'(참고)타워 스텟 가치'!$B$2:$L$6,K$2,0)*$E2340)</f>
        <v>5646.0000000000473</v>
      </c>
      <c r="L2340">
        <f>VLOOKUP($F2340,'(참고)타워 스텟 가치'!$B$2:$L$6,L$2,0)+(VLOOKUP($F2340,'(참고)타워 스텟 가치'!$B$2:$L$6,L$2,0)*$E2340)</f>
        <v>94.10000000000079</v>
      </c>
      <c r="M2340">
        <f>VLOOKUP($F2340,'(참고)타워 스텟 가치'!$B$2:$L$6,M$2,0)+(VLOOKUP($F2340,'(참고)타워 스텟 가치'!$B$2:$L$6,M$2,0)*$E2340)</f>
        <v>56.46000000000047</v>
      </c>
      <c r="N2340">
        <f>VLOOKUP($F2340,'(참고)타워 스텟 가치'!$B$2:$L$6,N$2,0)+(VLOOKUP($F2340,'(참고)타워 스텟 가치'!$B$2:$L$6,N$2,0)*$E2340)</f>
        <v>0</v>
      </c>
      <c r="O2340">
        <f>VLOOKUP($F2340,'(참고)타워 스텟 가치'!$B$2:$L$6,O$2,0)+(VLOOKUP($F2340,'(참고)타워 스텟 가치'!$B$2:$L$6,O$2,0)*$E2340)</f>
        <v>0</v>
      </c>
      <c r="P2340">
        <f>VLOOKUP($F2340,'(참고)타워 스텟 가치'!$B$2:$L$6,P$2,0)+(VLOOKUP($F2340,'(참고)타워 스텟 가치'!$B$2:$L$6,P$2,0)*$E2340)</f>
        <v>131.74000000000109</v>
      </c>
      <c r="Q2340">
        <f>SUM('스테이지별 몬스터 스텟'!H2340*'(참고)타워 스텟 가치'!$Q$17,'스테이지별 몬스터 스텟'!I2340*'(참고)타워 스텟 가치'!$R$17,'스테이지별 몬스터 스텟'!J2340*'(참고)타워 스텟 가치'!$S$17,'스테이지별 몬스터 스텟'!K2340*'(참고)타워 스텟 가치'!$T$17,'스테이지별 몬스터 스텟'!L2340*'(참고)타워 스텟 가치'!$U$17,'스테이지별 몬스터 스텟'!M2340*'(참고)타워 스텟 가치'!$V$17,'스테이지별 몬스터 스텟'!N2340*'(참고)타워 스텟 가치'!$W$17,'스테이지별 몬스터 스텟'!O2340*'(참고)타워 스텟 가치'!$X$17,'스테이지별 몬스터 스텟'!P2340*'(참고)타워 스텟 가치'!$Y$17)</f>
        <v>1426546.5900000117</v>
      </c>
      <c r="R2340">
        <v>1</v>
      </c>
      <c r="S2340">
        <f>VLOOKUP($F2340,'(참고)타워 스텟 가치'!$B$7:$L$11,S$2,0)+(VLOOKUP($F2340,'(참고)타워 스텟 가치'!$B$7:$L$11,S$2,0)*$E2340)</f>
        <v>470.50000000000398</v>
      </c>
      <c r="T2340">
        <f>VLOOKUP($F2340,'(참고)타워 스텟 가치'!$B$7:$L$11,T$2,0)+(VLOOKUP($F2340,'(참고)타워 스텟 가치'!$B$7:$L$11,T$2,0)*$E2340)</f>
        <v>846.90000000000714</v>
      </c>
      <c r="U2340">
        <f>VLOOKUP($F2340,'(참고)타워 스텟 가치'!$B$7:$L$11,U$2,0)+(VLOOKUP($F2340,'(참고)타워 스텟 가치'!$B$7:$L$11,U$2,0)*$E2340)</f>
        <v>941000.00000000792</v>
      </c>
      <c r="V2340">
        <f>VLOOKUP($F2340,'(참고)타워 스텟 가치'!$B$7:$L$11,V$2,0)+(VLOOKUP($F2340,'(참고)타워 스텟 가치'!$B$7:$L$11,V$2,0)*$E2340)</f>
        <v>5646.0000000000473</v>
      </c>
      <c r="W2340">
        <f>VLOOKUP($F2340,'(참고)타워 스텟 가치'!$B$7:$L$11,W$2,0)+(VLOOKUP($F2340,'(참고)타워 스텟 가치'!$B$7:$L$11,W$2,0)*$E2340)</f>
        <v>94.10000000000079</v>
      </c>
      <c r="X2340">
        <f>VLOOKUP($F2340,'(참고)타워 스텟 가치'!$B$7:$L$11,X$2,0)+(VLOOKUP($F2340,'(참고)타워 스텟 가치'!$B$7:$L$11,X$2,0)*$E2340)</f>
        <v>56.46000000000047</v>
      </c>
      <c r="Y2340">
        <f>VLOOKUP($F2340,'(참고)타워 스텟 가치'!$B$7:$L$11,Y$2,0)+(VLOOKUP($F2340,'(참고)타워 스텟 가치'!$B$7:$L$11,Y$2,0)*$E2340)</f>
        <v>0</v>
      </c>
      <c r="Z2340">
        <f>VLOOKUP($F2340,'(참고)타워 스텟 가치'!$B$7:$L$11,Z$2,0)+(VLOOKUP($F2340,'(참고)타워 스텟 가치'!$B$7:$L$11,Z$2,0)*$E2340)</f>
        <v>0</v>
      </c>
      <c r="AA2340">
        <f>VLOOKUP($F2340,'(참고)타워 스텟 가치'!$B$7:$L$11,AA$2,0)+(VLOOKUP($F2340,'(참고)타워 스텟 가치'!$B$7:$L$11,AA$2,0)*$E2340)</f>
        <v>131.74000000000109</v>
      </c>
      <c r="AB2340">
        <f>SUM('스테이지별 몬스터 스텟'!S2340*'(참고)타워 스텟 가치'!$Q$17,'스테이지별 몬스터 스텟'!T2340*'(참고)타워 스텟 가치'!$R$17,'스테이지별 몬스터 스텟'!U2340*'(참고)타워 스텟 가치'!$S$17,'스테이지별 몬스터 스텟'!V2340*'(참고)타워 스텟 가치'!$T$17,'스테이지별 몬스터 스텟'!W2340*'(참고)타워 스텟 가치'!$U$17,'스테이지별 몬스터 스텟'!X2340*'(참고)타워 스텟 가치'!$V$17,'스테이지별 몬스터 스텟'!Y2340*'(참고)타워 스텟 가치'!$W$17,'스테이지별 몬스터 스텟'!Z2340*'(참고)타워 스텟 가치'!$X$17,'스테이지별 몬스터 스텟'!AA2340*'(참고)타워 스텟 가치'!$Y$17)</f>
        <v>1425511.4900000119</v>
      </c>
      <c r="AC2340">
        <v>2</v>
      </c>
      <c r="AD2340">
        <f>VLOOKUP($F2340,'(참고)타워 스텟 가치'!$B$12:$L$16,AD$2,0)+(VLOOKUP($F2340,'(참고)타워 스텟 가치'!$B$12:$L$16,AD$2,0)*$E2340)</f>
        <v>470.50000000000398</v>
      </c>
      <c r="AE2340">
        <f>VLOOKUP($F2340,'(참고)타워 스텟 가치'!$B$12:$L$16,AE$2,0)+(VLOOKUP($F2340,'(참고)타워 스텟 가치'!$B$12:$L$16,AE$2,0)*$E2340)</f>
        <v>564.60000000000468</v>
      </c>
      <c r="AF2340">
        <f>VLOOKUP($F2340,'(참고)타워 스텟 가치'!$B$12:$L$16,AF$2,0)+(VLOOKUP($F2340,'(참고)타워 스텟 가치'!$B$12:$L$16,AF$2,0)*$E2340)</f>
        <v>941000.00000000792</v>
      </c>
      <c r="AG2340">
        <f>VLOOKUP($F2340,'(참고)타워 스텟 가치'!$B$12:$L$16,AG$2,0)+(VLOOKUP($F2340,'(참고)타워 스텟 가치'!$B$12:$L$16,AG$2,0)*$E2340)</f>
        <v>2823.0000000000236</v>
      </c>
      <c r="AH2340">
        <f>VLOOKUP($F2340,'(참고)타워 스텟 가치'!$B$12:$L$16,AH$2,0)+(VLOOKUP($F2340,'(참고)타워 스텟 가치'!$B$12:$L$16,AH$2,0)*$E2340)</f>
        <v>94.10000000000079</v>
      </c>
      <c r="AI2340">
        <f>VLOOKUP($F2340,'(참고)타워 스텟 가치'!$B$12:$L$16,AI$2,0)+(VLOOKUP($F2340,'(참고)타워 스텟 가치'!$B$12:$L$16,AI$2,0)*$E2340)</f>
        <v>56.46000000000047</v>
      </c>
      <c r="AJ2340">
        <f>VLOOKUP($F2340,'(참고)타워 스텟 가치'!$B$12:$L$16,AJ$2,0)+(VLOOKUP($F2340,'(참고)타워 스텟 가치'!$B$12:$L$16,AJ$2,0)*$E2340)</f>
        <v>0</v>
      </c>
      <c r="AK2340">
        <f>VLOOKUP($F2340,'(참고)타워 스텟 가치'!$B$12:$L$16,AK$2,0)+(VLOOKUP($F2340,'(참고)타워 스텟 가치'!$B$12:$L$16,AK$2,0)*$E2340)</f>
        <v>0</v>
      </c>
      <c r="AL2340">
        <f>VLOOKUP($F2340,'(참고)타워 스텟 가치'!$B$12:$L$16,AL$2,0)+(VLOOKUP($F2340,'(참고)타워 스텟 가치'!$B$12:$L$16,AL$2,0)*$E2340)</f>
        <v>263.48000000000218</v>
      </c>
      <c r="AM2340">
        <f>SUM('스테이지별 몬스터 스텟'!AD2340*'(참고)타워 스텟 가치'!$Q$17,'스테이지별 몬스터 스텟'!AE2340*'(참고)타워 스텟 가치'!$R$17,'스테이지별 몬스터 스텟'!AF2340*'(참고)타워 스텟 가치'!$S$17,'스테이지별 몬스터 스텟'!AG2340*'(참고)타워 스텟 가치'!$T$17,'스테이지별 몬스터 스텟'!AH2340*'(참고)타워 스텟 가치'!$U$17,'스테이지별 몬스터 스텟'!AI2340*'(참고)타워 스텟 가치'!$V$17,'스테이지별 몬스터 스텟'!AJ2340*'(참고)타워 스텟 가치'!$W$17,'스테이지별 몬스터 스텟'!AK2340*'(참고)타워 스텟 가치'!$X$17,'스테이지별 몬스터 스텟'!AL2340*'(참고)타워 스텟 가치'!$Y$17)</f>
        <v>1419705.5200000117</v>
      </c>
      <c r="AN2340">
        <v>3</v>
      </c>
    </row>
    <row r="2341" spans="3:40" x14ac:dyDescent="0.3">
      <c r="C2341">
        <v>2</v>
      </c>
      <c r="D2341">
        <f t="shared" si="110"/>
        <v>468</v>
      </c>
      <c r="E2341" s="52">
        <f>VLOOKUP(D2341,'스테이지별 난이도 설정'!B:C,2,0)</f>
        <v>187.20000000000158</v>
      </c>
      <c r="F2341" t="str">
        <f t="shared" si="111"/>
        <v>레어</v>
      </c>
      <c r="G2341">
        <f t="shared" si="109"/>
        <v>6</v>
      </c>
      <c r="H2341">
        <f>VLOOKUP($F2341,'(참고)타워 스텟 가치'!$B$2:$L$6,H$2,0)+(VLOOKUP($F2341,'(참고)타워 스텟 가치'!$B$2:$L$6,H$2,0)*$E2341)</f>
        <v>2117.2500000000177</v>
      </c>
      <c r="I2341">
        <f>VLOOKUP($F2341,'(참고)타워 스텟 가치'!$B$2:$L$6,I$2,0)+(VLOOKUP($F2341,'(참고)타워 스텟 가치'!$B$2:$L$6,I$2,0)*$E2341)</f>
        <v>423.45000000000357</v>
      </c>
      <c r="J2341">
        <f>VLOOKUP($F2341,'(참고)타워 스텟 가치'!$B$2:$L$6,J$2,0)+(VLOOKUP($F2341,'(참고)타워 스텟 가치'!$B$2:$L$6,J$2,0)*$E2341)</f>
        <v>941000.00000000792</v>
      </c>
      <c r="K2341">
        <f>VLOOKUP($F2341,'(참고)타워 스텟 가치'!$B$2:$L$6,K$2,0)+(VLOOKUP($F2341,'(참고)타워 스텟 가치'!$B$2:$L$6,K$2,0)*$E2341)</f>
        <v>8469.0000000000709</v>
      </c>
      <c r="L2341">
        <f>VLOOKUP($F2341,'(참고)타워 스텟 가치'!$B$2:$L$6,L$2,0)+(VLOOKUP($F2341,'(참고)타워 스텟 가치'!$B$2:$L$6,L$2,0)*$E2341)</f>
        <v>141.15000000000117</v>
      </c>
      <c r="M2341">
        <f>VLOOKUP($F2341,'(참고)타워 스텟 가치'!$B$2:$L$6,M$2,0)+(VLOOKUP($F2341,'(참고)타워 스텟 가치'!$B$2:$L$6,M$2,0)*$E2341)</f>
        <v>56.46000000000047</v>
      </c>
      <c r="N2341">
        <f>VLOOKUP($F2341,'(참고)타워 스텟 가치'!$B$2:$L$6,N$2,0)+(VLOOKUP($F2341,'(참고)타워 스텟 가치'!$B$2:$L$6,N$2,0)*$E2341)</f>
        <v>0</v>
      </c>
      <c r="O2341">
        <f>VLOOKUP($F2341,'(참고)타워 스텟 가치'!$B$2:$L$6,O$2,0)+(VLOOKUP($F2341,'(참고)타워 스텟 가치'!$B$2:$L$6,O$2,0)*$E2341)</f>
        <v>0</v>
      </c>
      <c r="P2341">
        <f>VLOOKUP($F2341,'(참고)타워 스텟 가치'!$B$2:$L$6,P$2,0)+(VLOOKUP($F2341,'(참고)타워 스텟 가치'!$B$2:$L$6,P$2,0)*$E2341)</f>
        <v>131.74000000000109</v>
      </c>
      <c r="Q2341">
        <f>SUM('스테이지별 몬스터 스텟'!H2341*'(참고)타워 스텟 가치'!$Q$17,'스테이지별 몬스터 스텟'!I2341*'(참고)타워 스텟 가치'!$R$17,'스테이지별 몬스터 스텟'!J2341*'(참고)타워 스텟 가치'!$S$17,'스테이지별 몬스터 스텟'!K2341*'(참고)타워 스텟 가치'!$T$17,'스테이지별 몬스터 스텟'!L2341*'(참고)타워 스텟 가치'!$U$17,'스테이지별 몬스터 스텟'!M2341*'(참고)타워 스텟 가치'!$V$17,'스테이지별 몬스터 스텟'!N2341*'(참고)타워 스텟 가치'!$W$17,'스테이지별 몬스터 스텟'!O2341*'(참고)타워 스텟 가치'!$X$17,'스테이지별 몬스터 스텟'!P2341*'(참고)타워 스텟 가치'!$Y$17)</f>
        <v>1433909.9150000121</v>
      </c>
      <c r="R2341">
        <v>1</v>
      </c>
      <c r="S2341">
        <f>VLOOKUP($F2341,'(참고)타워 스텟 가치'!$B$7:$L$11,S$2,0)+(VLOOKUP($F2341,'(참고)타워 스텟 가치'!$B$7:$L$11,S$2,0)*$E2341)</f>
        <v>705.75000000000591</v>
      </c>
      <c r="T2341">
        <f>VLOOKUP($F2341,'(참고)타워 스텟 가치'!$B$7:$L$11,T$2,0)+(VLOOKUP($F2341,'(참고)타워 스텟 가치'!$B$7:$L$11,T$2,0)*$E2341)</f>
        <v>1270.3500000000106</v>
      </c>
      <c r="U2341">
        <f>VLOOKUP($F2341,'(참고)타워 스텟 가치'!$B$7:$L$11,U$2,0)+(VLOOKUP($F2341,'(참고)타워 스텟 가치'!$B$7:$L$11,U$2,0)*$E2341)</f>
        <v>941000.00000000792</v>
      </c>
      <c r="V2341">
        <f>VLOOKUP($F2341,'(참고)타워 스텟 가치'!$B$7:$L$11,V$2,0)+(VLOOKUP($F2341,'(참고)타워 스텟 가치'!$B$7:$L$11,V$2,0)*$E2341)</f>
        <v>8469.0000000000709</v>
      </c>
      <c r="W2341">
        <f>VLOOKUP($F2341,'(참고)타워 스텟 가치'!$B$7:$L$11,W$2,0)+(VLOOKUP($F2341,'(참고)타워 스텟 가치'!$B$7:$L$11,W$2,0)*$E2341)</f>
        <v>141.15000000000117</v>
      </c>
      <c r="X2341">
        <f>VLOOKUP($F2341,'(참고)타워 스텟 가치'!$B$7:$L$11,X$2,0)+(VLOOKUP($F2341,'(참고)타워 스텟 가치'!$B$7:$L$11,X$2,0)*$E2341)</f>
        <v>56.46000000000047</v>
      </c>
      <c r="Y2341">
        <f>VLOOKUP($F2341,'(참고)타워 스텟 가치'!$B$7:$L$11,Y$2,0)+(VLOOKUP($F2341,'(참고)타워 스텟 가치'!$B$7:$L$11,Y$2,0)*$E2341)</f>
        <v>0</v>
      </c>
      <c r="Z2341">
        <f>VLOOKUP($F2341,'(참고)타워 스텟 가치'!$B$7:$L$11,Z$2,0)+(VLOOKUP($F2341,'(참고)타워 스텟 가치'!$B$7:$L$11,Z$2,0)*$E2341)</f>
        <v>0</v>
      </c>
      <c r="AA2341">
        <f>VLOOKUP($F2341,'(참고)타워 스텟 가치'!$B$7:$L$11,AA$2,0)+(VLOOKUP($F2341,'(참고)타워 스텟 가치'!$B$7:$L$11,AA$2,0)*$E2341)</f>
        <v>131.74000000000109</v>
      </c>
      <c r="AB2341">
        <f>SUM('스테이지별 몬스터 스텟'!S2341*'(참고)타워 스텟 가치'!$Q$17,'스테이지별 몬스터 스텟'!T2341*'(참고)타워 스텟 가치'!$R$17,'스테이지별 몬스터 스텟'!U2341*'(참고)타워 스텟 가치'!$S$17,'스테이지별 몬스터 스텟'!V2341*'(참고)타워 스텟 가치'!$T$17,'스테이지별 몬스터 스텟'!W2341*'(참고)타워 스텟 가치'!$U$17,'스테이지별 몬스터 스텟'!X2341*'(참고)타워 스텟 가치'!$V$17,'스테이지별 몬스터 스텟'!Y2341*'(참고)타워 스텟 가치'!$W$17,'스테이지별 몬스터 스텟'!Z2341*'(참고)타워 스텟 가치'!$X$17,'스테이지별 몬스터 스텟'!AA2341*'(참고)타워 스텟 가치'!$Y$17)</f>
        <v>1432357.2650000122</v>
      </c>
      <c r="AC2341">
        <v>2</v>
      </c>
      <c r="AD2341">
        <f>VLOOKUP($F2341,'(참고)타워 스텟 가치'!$B$12:$L$16,AD$2,0)+(VLOOKUP($F2341,'(참고)타워 스텟 가치'!$B$12:$L$16,AD$2,0)*$E2341)</f>
        <v>705.75000000000591</v>
      </c>
      <c r="AE2341">
        <f>VLOOKUP($F2341,'(참고)타워 스텟 가치'!$B$12:$L$16,AE$2,0)+(VLOOKUP($F2341,'(참고)타워 스텟 가치'!$B$12:$L$16,AE$2,0)*$E2341)</f>
        <v>846.90000000000714</v>
      </c>
      <c r="AF2341">
        <f>VLOOKUP($F2341,'(참고)타워 스텟 가치'!$B$12:$L$16,AF$2,0)+(VLOOKUP($F2341,'(참고)타워 스텟 가치'!$B$12:$L$16,AF$2,0)*$E2341)</f>
        <v>941000.00000000792</v>
      </c>
      <c r="AG2341">
        <f>VLOOKUP($F2341,'(참고)타워 스텟 가치'!$B$12:$L$16,AG$2,0)+(VLOOKUP($F2341,'(참고)타워 스텟 가치'!$B$12:$L$16,AG$2,0)*$E2341)</f>
        <v>4234.5000000000355</v>
      </c>
      <c r="AH2341">
        <f>VLOOKUP($F2341,'(참고)타워 스텟 가치'!$B$12:$L$16,AH$2,0)+(VLOOKUP($F2341,'(참고)타워 스텟 가치'!$B$12:$L$16,AH$2,0)*$E2341)</f>
        <v>141.15000000000117</v>
      </c>
      <c r="AI2341">
        <f>VLOOKUP($F2341,'(참고)타워 스텟 가치'!$B$12:$L$16,AI$2,0)+(VLOOKUP($F2341,'(참고)타워 스텟 가치'!$B$12:$L$16,AI$2,0)*$E2341)</f>
        <v>56.46000000000047</v>
      </c>
      <c r="AJ2341">
        <f>VLOOKUP($F2341,'(참고)타워 스텟 가치'!$B$12:$L$16,AJ$2,0)+(VLOOKUP($F2341,'(참고)타워 스텟 가치'!$B$12:$L$16,AJ$2,0)*$E2341)</f>
        <v>0</v>
      </c>
      <c r="AK2341">
        <f>VLOOKUP($F2341,'(참고)타워 스텟 가치'!$B$12:$L$16,AK$2,0)+(VLOOKUP($F2341,'(참고)타워 스텟 가치'!$B$12:$L$16,AK$2,0)*$E2341)</f>
        <v>0</v>
      </c>
      <c r="AL2341">
        <f>VLOOKUP($F2341,'(참고)타워 스텟 가치'!$B$12:$L$16,AL$2,0)+(VLOOKUP($F2341,'(참고)타워 스텟 가치'!$B$12:$L$16,AL$2,0)*$E2341)</f>
        <v>263.48000000000218</v>
      </c>
      <c r="AM2341">
        <f>SUM('스테이지별 몬스터 스텟'!AD2341*'(참고)타워 스텟 가치'!$Q$17,'스테이지별 몬스터 스텟'!AE2341*'(참고)타워 스텟 가치'!$R$17,'스테이지별 몬스터 스텟'!AF2341*'(참고)타워 스텟 가치'!$S$17,'스테이지별 몬스터 스텟'!AG2341*'(참고)타워 스텟 가치'!$T$17,'스테이지별 몬스터 스텟'!AH2341*'(참고)타워 스텟 가치'!$U$17,'스테이지별 몬스터 스텟'!AI2341*'(참고)타워 스텟 가치'!$V$17,'스테이지별 몬스터 스텟'!AJ2341*'(참고)타워 스텟 가치'!$W$17,'스테이지별 몬스터 스텟'!AK2341*'(참고)타워 스텟 가치'!$X$17,'스테이지별 몬스터 스텟'!AL2341*'(참고)타워 스텟 가치'!$Y$17)</f>
        <v>1423516.5700000119</v>
      </c>
      <c r="AN2341">
        <v>3</v>
      </c>
    </row>
    <row r="2342" spans="3:40" x14ac:dyDescent="0.3">
      <c r="C2342">
        <v>3</v>
      </c>
      <c r="D2342">
        <f t="shared" si="110"/>
        <v>468</v>
      </c>
      <c r="E2342" s="52">
        <f>VLOOKUP(D2342,'스테이지별 난이도 설정'!B:C,2,0)</f>
        <v>187.20000000000158</v>
      </c>
      <c r="F2342" t="str">
        <f t="shared" si="111"/>
        <v>에픽</v>
      </c>
      <c r="G2342">
        <f t="shared" si="109"/>
        <v>6</v>
      </c>
      <c r="H2342">
        <f>VLOOKUP($F2342,'(참고)타워 스텟 가치'!$B$2:$L$6,H$2,0)+(VLOOKUP($F2342,'(참고)타워 스텟 가치'!$B$2:$L$6,H$2,0)*$E2342)</f>
        <v>3175.8750000000268</v>
      </c>
      <c r="I2342">
        <f>VLOOKUP($F2342,'(참고)타워 스텟 가치'!$B$2:$L$6,I$2,0)+(VLOOKUP($F2342,'(참고)타워 스텟 가치'!$B$2:$L$6,I$2,0)*$E2342)</f>
        <v>635.1750000000053</v>
      </c>
      <c r="J2342">
        <f>VLOOKUP($F2342,'(참고)타워 스텟 가치'!$B$2:$L$6,J$2,0)+(VLOOKUP($F2342,'(참고)타워 스텟 가치'!$B$2:$L$6,J$2,0)*$E2342)</f>
        <v>941000.00000000792</v>
      </c>
      <c r="K2342">
        <f>VLOOKUP($F2342,'(참고)타워 스텟 가치'!$B$2:$L$6,K$2,0)+(VLOOKUP($F2342,'(참고)타워 스텟 가치'!$B$2:$L$6,K$2,0)*$E2342)</f>
        <v>12703.500000000107</v>
      </c>
      <c r="L2342">
        <f>VLOOKUP($F2342,'(참고)타워 스텟 가치'!$B$2:$L$6,L$2,0)+(VLOOKUP($F2342,'(참고)타워 스텟 가치'!$B$2:$L$6,L$2,0)*$E2342)</f>
        <v>211.72500000000178</v>
      </c>
      <c r="M2342">
        <f>VLOOKUP($F2342,'(참고)타워 스텟 가치'!$B$2:$L$6,M$2,0)+(VLOOKUP($F2342,'(참고)타워 스텟 가치'!$B$2:$L$6,M$2,0)*$E2342)</f>
        <v>56.46000000000047</v>
      </c>
      <c r="N2342">
        <f>VLOOKUP($F2342,'(참고)타워 스텟 가치'!$B$2:$L$6,N$2,0)+(VLOOKUP($F2342,'(참고)타워 스텟 가치'!$B$2:$L$6,N$2,0)*$E2342)</f>
        <v>0</v>
      </c>
      <c r="O2342">
        <f>VLOOKUP($F2342,'(참고)타워 스텟 가치'!$B$2:$L$6,O$2,0)+(VLOOKUP($F2342,'(참고)타워 스텟 가치'!$B$2:$L$6,O$2,0)*$E2342)</f>
        <v>0</v>
      </c>
      <c r="P2342">
        <f>VLOOKUP($F2342,'(참고)타워 스텟 가치'!$B$2:$L$6,P$2,0)+(VLOOKUP($F2342,'(참고)타워 스텟 가치'!$B$2:$L$6,P$2,0)*$E2342)</f>
        <v>131.74000000000109</v>
      </c>
      <c r="Q2342">
        <f>SUM('스테이지별 몬스터 스텟'!H2342*'(참고)타워 스텟 가치'!$Q$17,'스테이지별 몬스터 스텟'!I2342*'(참고)타워 스텟 가치'!$R$17,'스테이지별 몬스터 스텟'!J2342*'(참고)타워 스텟 가치'!$S$17,'스테이지별 몬스터 스텟'!K2342*'(참고)타워 스텟 가치'!$T$17,'스테이지별 몬스터 스텟'!L2342*'(참고)타워 스텟 가치'!$U$17,'스테이지별 몬스터 스텟'!M2342*'(참고)타워 스텟 가치'!$V$17,'스테이지별 몬스터 스텟'!N2342*'(참고)타워 스텟 가치'!$W$17,'스테이지별 몬스터 스텟'!O2342*'(참고)타워 스텟 가치'!$X$17,'스테이지별 몬스터 스텟'!P2342*'(참고)타워 스텟 가치'!$Y$17)</f>
        <v>1444954.902500012</v>
      </c>
      <c r="R2342">
        <v>1</v>
      </c>
      <c r="S2342">
        <f>VLOOKUP($F2342,'(참고)타워 스텟 가치'!$B$7:$L$11,S$2,0)+(VLOOKUP($F2342,'(참고)타워 스텟 가치'!$B$7:$L$11,S$2,0)*$E2342)</f>
        <v>1058.6250000000089</v>
      </c>
      <c r="T2342">
        <f>VLOOKUP($F2342,'(참고)타워 스텟 가치'!$B$7:$L$11,T$2,0)+(VLOOKUP($F2342,'(참고)타워 스텟 가치'!$B$7:$L$11,T$2,0)*$E2342)</f>
        <v>1905.525000000016</v>
      </c>
      <c r="U2342">
        <f>VLOOKUP($F2342,'(참고)타워 스텟 가치'!$B$7:$L$11,U$2,0)+(VLOOKUP($F2342,'(참고)타워 스텟 가치'!$B$7:$L$11,U$2,0)*$E2342)</f>
        <v>941000.00000000792</v>
      </c>
      <c r="V2342">
        <f>VLOOKUP($F2342,'(참고)타워 스텟 가치'!$B$7:$L$11,V$2,0)+(VLOOKUP($F2342,'(참고)타워 스텟 가치'!$B$7:$L$11,V$2,0)*$E2342)</f>
        <v>12703.500000000107</v>
      </c>
      <c r="W2342">
        <f>VLOOKUP($F2342,'(참고)타워 스텟 가치'!$B$7:$L$11,W$2,0)+(VLOOKUP($F2342,'(참고)타워 스텟 가치'!$B$7:$L$11,W$2,0)*$E2342)</f>
        <v>211.72500000000178</v>
      </c>
      <c r="X2342">
        <f>VLOOKUP($F2342,'(참고)타워 스텟 가치'!$B$7:$L$11,X$2,0)+(VLOOKUP($F2342,'(참고)타워 스텟 가치'!$B$7:$L$11,X$2,0)*$E2342)</f>
        <v>56.46000000000047</v>
      </c>
      <c r="Y2342">
        <f>VLOOKUP($F2342,'(참고)타워 스텟 가치'!$B$7:$L$11,Y$2,0)+(VLOOKUP($F2342,'(참고)타워 스텟 가치'!$B$7:$L$11,Y$2,0)*$E2342)</f>
        <v>0</v>
      </c>
      <c r="Z2342">
        <f>VLOOKUP($F2342,'(참고)타워 스텟 가치'!$B$7:$L$11,Z$2,0)+(VLOOKUP($F2342,'(참고)타워 스텟 가치'!$B$7:$L$11,Z$2,0)*$E2342)</f>
        <v>0</v>
      </c>
      <c r="AA2342">
        <f>VLOOKUP($F2342,'(참고)타워 스텟 가치'!$B$7:$L$11,AA$2,0)+(VLOOKUP($F2342,'(참고)타워 스텟 가치'!$B$7:$L$11,AA$2,0)*$E2342)</f>
        <v>131.74000000000109</v>
      </c>
      <c r="AB2342">
        <f>SUM('스테이지별 몬스터 스텟'!S2342*'(참고)타워 스텟 가치'!$Q$17,'스테이지별 몬스터 스텟'!T2342*'(참고)타워 스텟 가치'!$R$17,'스테이지별 몬스터 스텟'!U2342*'(참고)타워 스텟 가치'!$S$17,'스테이지별 몬스터 스텟'!V2342*'(참고)타워 스텟 가치'!$T$17,'스테이지별 몬스터 스텟'!W2342*'(참고)타워 스텟 가치'!$U$17,'스테이지별 몬스터 스텟'!X2342*'(참고)타워 스텟 가치'!$V$17,'스테이지별 몬스터 스텟'!Y2342*'(참고)타워 스텟 가치'!$W$17,'스테이지별 몬스터 스텟'!Z2342*'(참고)타워 스텟 가치'!$X$17,'스테이지별 몬스터 스텟'!AA2342*'(참고)타워 스텟 가치'!$Y$17)</f>
        <v>1442625.9275000121</v>
      </c>
      <c r="AC2342">
        <v>2</v>
      </c>
      <c r="AD2342">
        <f>VLOOKUP($F2342,'(참고)타워 스텟 가치'!$B$12:$L$16,AD$2,0)+(VLOOKUP($F2342,'(참고)타워 스텟 가치'!$B$12:$L$16,AD$2,0)*$E2342)</f>
        <v>1058.6250000000089</v>
      </c>
      <c r="AE2342">
        <f>VLOOKUP($F2342,'(참고)타워 스텟 가치'!$B$12:$L$16,AE$2,0)+(VLOOKUP($F2342,'(참고)타워 스텟 가치'!$B$12:$L$16,AE$2,0)*$E2342)</f>
        <v>1270.3500000000106</v>
      </c>
      <c r="AF2342">
        <f>VLOOKUP($F2342,'(참고)타워 스텟 가치'!$B$12:$L$16,AF$2,0)+(VLOOKUP($F2342,'(참고)타워 스텟 가치'!$B$12:$L$16,AF$2,0)*$E2342)</f>
        <v>941000.00000000792</v>
      </c>
      <c r="AG2342">
        <f>VLOOKUP($F2342,'(참고)타워 스텟 가치'!$B$12:$L$16,AG$2,0)+(VLOOKUP($F2342,'(참고)타워 스텟 가치'!$B$12:$L$16,AG$2,0)*$E2342)</f>
        <v>6351.7500000000537</v>
      </c>
      <c r="AH2342">
        <f>VLOOKUP($F2342,'(참고)타워 스텟 가치'!$B$12:$L$16,AH$2,0)+(VLOOKUP($F2342,'(참고)타워 스텟 가치'!$B$12:$L$16,AH$2,0)*$E2342)</f>
        <v>211.72500000000178</v>
      </c>
      <c r="AI2342">
        <f>VLOOKUP($F2342,'(참고)타워 스텟 가치'!$B$12:$L$16,AI$2,0)+(VLOOKUP($F2342,'(참고)타워 스텟 가치'!$B$12:$L$16,AI$2,0)*$E2342)</f>
        <v>56.46000000000047</v>
      </c>
      <c r="AJ2342">
        <f>VLOOKUP($F2342,'(참고)타워 스텟 가치'!$B$12:$L$16,AJ$2,0)+(VLOOKUP($F2342,'(참고)타워 스텟 가치'!$B$12:$L$16,AJ$2,0)*$E2342)</f>
        <v>0</v>
      </c>
      <c r="AK2342">
        <f>VLOOKUP($F2342,'(참고)타워 스텟 가치'!$B$12:$L$16,AK$2,0)+(VLOOKUP($F2342,'(참고)타워 스텟 가치'!$B$12:$L$16,AK$2,0)*$E2342)</f>
        <v>0</v>
      </c>
      <c r="AL2342">
        <f>VLOOKUP($F2342,'(참고)타워 스텟 가치'!$B$12:$L$16,AL$2,0)+(VLOOKUP($F2342,'(참고)타워 스텟 가치'!$B$12:$L$16,AL$2,0)*$E2342)</f>
        <v>263.48000000000218</v>
      </c>
      <c r="AM2342">
        <f>SUM('스테이지별 몬스터 스텟'!AD2342*'(참고)타워 스텟 가치'!$Q$17,'스테이지별 몬스터 스텟'!AE2342*'(참고)타워 스텟 가치'!$R$17,'스테이지별 몬스터 스텟'!AF2342*'(참고)타워 스텟 가치'!$S$17,'스테이지별 몬스터 스텟'!AG2342*'(참고)타워 스텟 가치'!$T$17,'스테이지별 몬스터 스텟'!AH2342*'(참고)타워 스텟 가치'!$U$17,'스테이지별 몬스터 스텟'!AI2342*'(참고)타워 스텟 가치'!$V$17,'스테이지별 몬스터 스텟'!AJ2342*'(참고)타워 스텟 가치'!$W$17,'스테이지별 몬스터 스텟'!AK2342*'(참고)타워 스텟 가치'!$X$17,'스테이지별 몬스터 스텟'!AL2342*'(참고)타워 스텟 가치'!$Y$17)</f>
        <v>1429233.1450000119</v>
      </c>
      <c r="AN2342">
        <v>3</v>
      </c>
    </row>
    <row r="2343" spans="3:40" x14ac:dyDescent="0.3">
      <c r="C2343">
        <v>4</v>
      </c>
      <c r="D2343">
        <f t="shared" si="110"/>
        <v>468</v>
      </c>
      <c r="E2343" s="52">
        <f>VLOOKUP(D2343,'스테이지별 난이도 설정'!B:C,2,0)</f>
        <v>187.20000000000158</v>
      </c>
      <c r="F2343" t="str">
        <f t="shared" si="111"/>
        <v>유니크</v>
      </c>
      <c r="G2343">
        <f t="shared" si="109"/>
        <v>6</v>
      </c>
      <c r="H2343">
        <f>VLOOKUP($F2343,'(참고)타워 스텟 가치'!$B$2:$L$6,H$2,0)+(VLOOKUP($F2343,'(참고)타워 스텟 가치'!$B$2:$L$6,H$2,0)*$E2343)</f>
        <v>4763.81250000004</v>
      </c>
      <c r="I2343">
        <f>VLOOKUP($F2343,'(참고)타워 스텟 가치'!$B$2:$L$6,I$2,0)+(VLOOKUP($F2343,'(참고)타워 스텟 가치'!$B$2:$L$6,I$2,0)*$E2343)</f>
        <v>952.762500000008</v>
      </c>
      <c r="J2343">
        <f>VLOOKUP($F2343,'(참고)타워 스텟 가치'!$B$2:$L$6,J$2,0)+(VLOOKUP($F2343,'(참고)타워 스텟 가치'!$B$2:$L$6,J$2,0)*$E2343)</f>
        <v>941000.00000000792</v>
      </c>
      <c r="K2343">
        <f>VLOOKUP($F2343,'(참고)타워 스텟 가치'!$B$2:$L$6,K$2,0)+(VLOOKUP($F2343,'(참고)타워 스텟 가치'!$B$2:$L$6,K$2,0)*$E2343)</f>
        <v>19055.25000000016</v>
      </c>
      <c r="L2343">
        <f>VLOOKUP($F2343,'(참고)타워 스텟 가치'!$B$2:$L$6,L$2,0)+(VLOOKUP($F2343,'(참고)타워 스텟 가치'!$B$2:$L$6,L$2,0)*$E2343)</f>
        <v>317.58750000000265</v>
      </c>
      <c r="M2343">
        <f>VLOOKUP($F2343,'(참고)타워 스텟 가치'!$B$2:$L$6,M$2,0)+(VLOOKUP($F2343,'(참고)타워 스텟 가치'!$B$2:$L$6,M$2,0)*$E2343)</f>
        <v>56.46000000000047</v>
      </c>
      <c r="N2343">
        <f>VLOOKUP($F2343,'(참고)타워 스텟 가치'!$B$2:$L$6,N$2,0)+(VLOOKUP($F2343,'(참고)타워 스텟 가치'!$B$2:$L$6,N$2,0)*$E2343)</f>
        <v>0</v>
      </c>
      <c r="O2343">
        <f>VLOOKUP($F2343,'(참고)타워 스텟 가치'!$B$2:$L$6,O$2,0)+(VLOOKUP($F2343,'(참고)타워 스텟 가치'!$B$2:$L$6,O$2,0)*$E2343)</f>
        <v>0</v>
      </c>
      <c r="P2343">
        <f>VLOOKUP($F2343,'(참고)타워 스텟 가치'!$B$2:$L$6,P$2,0)+(VLOOKUP($F2343,'(참고)타워 스텟 가치'!$B$2:$L$6,P$2,0)*$E2343)</f>
        <v>188.20000000000158</v>
      </c>
      <c r="Q2343">
        <f>SUM('스테이지별 몬스터 스텟'!H2343*'(참고)타워 스텟 가치'!$Q$17,'스테이지별 몬스터 스텟'!I2343*'(참고)타워 스텟 가치'!$R$17,'스테이지별 몬스터 스텟'!J2343*'(참고)타워 스텟 가치'!$S$17,'스테이지별 몬스터 스텟'!K2343*'(참고)타워 스텟 가치'!$T$17,'스테이지별 몬스터 스텟'!L2343*'(참고)타워 스텟 가치'!$U$17,'스테이지별 몬스터 스텟'!M2343*'(참고)타워 스텟 가치'!$V$17,'스테이지별 몬스터 스텟'!N2343*'(참고)타워 스텟 가치'!$W$17,'스테이지별 몬스터 스텟'!O2343*'(참고)타워 스텟 가치'!$X$17,'스테이지별 몬스터 스텟'!P2343*'(참고)타워 스텟 가치'!$Y$17)</f>
        <v>1461635.3037500121</v>
      </c>
      <c r="R2343">
        <v>1</v>
      </c>
      <c r="S2343">
        <f>VLOOKUP($F2343,'(참고)타워 스텟 가치'!$B$7:$L$11,S$2,0)+(VLOOKUP($F2343,'(참고)타워 스텟 가치'!$B$7:$L$11,S$2,0)*$E2343)</f>
        <v>1587.9375000000134</v>
      </c>
      <c r="T2343">
        <f>VLOOKUP($F2343,'(참고)타워 스텟 가치'!$B$7:$L$11,T$2,0)+(VLOOKUP($F2343,'(참고)타워 스텟 가치'!$B$7:$L$11,T$2,0)*$E2343)</f>
        <v>2858.287500000024</v>
      </c>
      <c r="U2343">
        <f>VLOOKUP($F2343,'(참고)타워 스텟 가치'!$B$7:$L$11,U$2,0)+(VLOOKUP($F2343,'(참고)타워 스텟 가치'!$B$7:$L$11,U$2,0)*$E2343)</f>
        <v>941000.00000000792</v>
      </c>
      <c r="V2343">
        <f>VLOOKUP($F2343,'(참고)타워 스텟 가치'!$B$7:$L$11,V$2,0)+(VLOOKUP($F2343,'(참고)타워 스텟 가치'!$B$7:$L$11,V$2,0)*$E2343)</f>
        <v>19055.25000000016</v>
      </c>
      <c r="W2343">
        <f>VLOOKUP($F2343,'(참고)타워 스텟 가치'!$B$7:$L$11,W$2,0)+(VLOOKUP($F2343,'(참고)타워 스텟 가치'!$B$7:$L$11,W$2,0)*$E2343)</f>
        <v>317.58750000000265</v>
      </c>
      <c r="X2343">
        <f>VLOOKUP($F2343,'(참고)타워 스텟 가치'!$B$7:$L$11,X$2,0)+(VLOOKUP($F2343,'(참고)타워 스텟 가치'!$B$7:$L$11,X$2,0)*$E2343)</f>
        <v>56.46000000000047</v>
      </c>
      <c r="Y2343">
        <f>VLOOKUP($F2343,'(참고)타워 스텟 가치'!$B$7:$L$11,Y$2,0)+(VLOOKUP($F2343,'(참고)타워 스텟 가치'!$B$7:$L$11,Y$2,0)*$E2343)</f>
        <v>0</v>
      </c>
      <c r="Z2343">
        <f>VLOOKUP($F2343,'(참고)타워 스텟 가치'!$B$7:$L$11,Z$2,0)+(VLOOKUP($F2343,'(참고)타워 스텟 가치'!$B$7:$L$11,Z$2,0)*$E2343)</f>
        <v>0</v>
      </c>
      <c r="AA2343">
        <f>VLOOKUP($F2343,'(참고)타워 스텟 가치'!$B$7:$L$11,AA$2,0)+(VLOOKUP($F2343,'(참고)타워 스텟 가치'!$B$7:$L$11,AA$2,0)*$E2343)</f>
        <v>188.20000000000158</v>
      </c>
      <c r="AB2343">
        <f>SUM('스테이지별 몬스터 스텟'!S2343*'(참고)타워 스텟 가치'!$Q$17,'스테이지별 몬스터 스텟'!T2343*'(참고)타워 스텟 가치'!$R$17,'스테이지별 몬스터 스텟'!U2343*'(참고)타워 스텟 가치'!$S$17,'스테이지별 몬스터 스텟'!V2343*'(참고)타워 스텟 가치'!$T$17,'스테이지별 몬스터 스텟'!W2343*'(참고)타워 스텟 가치'!$U$17,'스테이지별 몬스터 스텟'!X2343*'(참고)타워 스텟 가치'!$V$17,'스테이지별 몬스터 스텟'!Y2343*'(참고)타워 스텟 가치'!$W$17,'스테이지별 몬스터 스텟'!Z2343*'(참고)타워 스텟 가치'!$X$17,'스테이지별 몬스터 스텟'!AA2343*'(참고)타워 스텟 가치'!$Y$17)</f>
        <v>1458141.8412500122</v>
      </c>
      <c r="AC2343">
        <v>2</v>
      </c>
      <c r="AD2343">
        <f>VLOOKUP($F2343,'(참고)타워 스텟 가치'!$B$12:$L$16,AD$2,0)+(VLOOKUP($F2343,'(참고)타워 스텟 가치'!$B$12:$L$16,AD$2,0)*$E2343)</f>
        <v>1587.9375000000134</v>
      </c>
      <c r="AE2343">
        <f>VLOOKUP($F2343,'(참고)타워 스텟 가치'!$B$12:$L$16,AE$2,0)+(VLOOKUP($F2343,'(참고)타워 스텟 가치'!$B$12:$L$16,AE$2,0)*$E2343)</f>
        <v>1905.525000000016</v>
      </c>
      <c r="AF2343">
        <f>VLOOKUP($F2343,'(참고)타워 스텟 가치'!$B$12:$L$16,AF$2,0)+(VLOOKUP($F2343,'(참고)타워 스텟 가치'!$B$12:$L$16,AF$2,0)*$E2343)</f>
        <v>941000.00000000792</v>
      </c>
      <c r="AG2343">
        <f>VLOOKUP($F2343,'(참고)타워 스텟 가치'!$B$12:$L$16,AG$2,0)+(VLOOKUP($F2343,'(참고)타워 스텟 가치'!$B$12:$L$16,AG$2,0)*$E2343)</f>
        <v>9527.62500000008</v>
      </c>
      <c r="AH2343">
        <f>VLOOKUP($F2343,'(참고)타워 스텟 가치'!$B$12:$L$16,AH$2,0)+(VLOOKUP($F2343,'(참고)타워 스텟 가치'!$B$12:$L$16,AH$2,0)*$E2343)</f>
        <v>317.58750000000265</v>
      </c>
      <c r="AI2343">
        <f>VLOOKUP($F2343,'(참고)타워 스텟 가치'!$B$12:$L$16,AI$2,0)+(VLOOKUP($F2343,'(참고)타워 스텟 가치'!$B$12:$L$16,AI$2,0)*$E2343)</f>
        <v>56.46000000000047</v>
      </c>
      <c r="AJ2343">
        <f>VLOOKUP($F2343,'(참고)타워 스텟 가치'!$B$12:$L$16,AJ$2,0)+(VLOOKUP($F2343,'(참고)타워 스텟 가치'!$B$12:$L$16,AJ$2,0)*$E2343)</f>
        <v>0</v>
      </c>
      <c r="AK2343">
        <f>VLOOKUP($F2343,'(참고)타워 스텟 가치'!$B$12:$L$16,AK$2,0)+(VLOOKUP($F2343,'(참고)타워 스텟 가치'!$B$12:$L$16,AK$2,0)*$E2343)</f>
        <v>0</v>
      </c>
      <c r="AL2343">
        <f>VLOOKUP($F2343,'(참고)타워 스텟 가치'!$B$12:$L$16,AL$2,0)+(VLOOKUP($F2343,'(참고)타워 스텟 가치'!$B$12:$L$16,AL$2,0)*$E2343)</f>
        <v>376.40000000000316</v>
      </c>
      <c r="AM2343">
        <f>SUM('스테이지별 몬스터 스텟'!AD2343*'(참고)타워 스텟 가치'!$Q$17,'스테이지별 몬스터 스텟'!AE2343*'(참고)타워 스텟 가치'!$R$17,'스테이지별 몬스터 스텟'!AF2343*'(참고)타워 스텟 가치'!$S$17,'스테이지별 몬스터 스텟'!AG2343*'(참고)타워 스텟 가치'!$T$17,'스테이지별 몬스터 스텟'!AH2343*'(참고)타워 스텟 가치'!$U$17,'스테이지별 몬스터 스텟'!AI2343*'(참고)타워 스텟 가치'!$V$17,'스테이지별 몬스터 스텟'!AJ2343*'(참고)타워 스텟 가치'!$W$17,'스테이지별 몬스터 스텟'!AK2343*'(참고)타워 스텟 가치'!$X$17,'스테이지별 몬스터 스텟'!AL2343*'(참고)타워 스텟 가치'!$Y$17)</f>
        <v>1438033.8475000123</v>
      </c>
      <c r="AN2343">
        <v>3</v>
      </c>
    </row>
    <row r="2344" spans="3:40" x14ac:dyDescent="0.3">
      <c r="C2344">
        <v>5</v>
      </c>
      <c r="D2344">
        <f t="shared" si="110"/>
        <v>468</v>
      </c>
      <c r="E2344" s="52">
        <f>VLOOKUP(D2344,'스테이지별 난이도 설정'!B:C,2,0)</f>
        <v>187.20000000000158</v>
      </c>
      <c r="F2344" t="str">
        <f t="shared" si="111"/>
        <v>스페셜</v>
      </c>
      <c r="G2344">
        <f t="shared" si="109"/>
        <v>6</v>
      </c>
      <c r="H2344">
        <f>VLOOKUP($F2344,'(참고)타워 스텟 가치'!$B$2:$L$6,H$2,0)+(VLOOKUP($F2344,'(참고)타워 스텟 가치'!$B$2:$L$6,H$2,0)*$E2344)</f>
        <v>7145.71875000006</v>
      </c>
      <c r="I2344">
        <f>VLOOKUP($F2344,'(참고)타워 스텟 가치'!$B$2:$L$6,I$2,0)+(VLOOKUP($F2344,'(참고)타워 스텟 가치'!$B$2:$L$6,I$2,0)*$E2344)</f>
        <v>1429.143750000012</v>
      </c>
      <c r="J2344">
        <f>VLOOKUP($F2344,'(참고)타워 스텟 가치'!$B$2:$L$6,J$2,0)+(VLOOKUP($F2344,'(참고)타워 스텟 가치'!$B$2:$L$6,J$2,0)*$E2344)</f>
        <v>941000.00000000792</v>
      </c>
      <c r="K2344">
        <f>VLOOKUP($F2344,'(참고)타워 스텟 가치'!$B$2:$L$6,K$2,0)+(VLOOKUP($F2344,'(참고)타워 스텟 가치'!$B$2:$L$6,K$2,0)*$E2344)</f>
        <v>28582.87500000024</v>
      </c>
      <c r="L2344">
        <f>VLOOKUP($F2344,'(참고)타워 스텟 가치'!$B$2:$L$6,L$2,0)+(VLOOKUP($F2344,'(참고)타워 스텟 가치'!$B$2:$L$6,L$2,0)*$E2344)</f>
        <v>476.381250000004</v>
      </c>
      <c r="M2344">
        <f>VLOOKUP($F2344,'(참고)타워 스텟 가치'!$B$2:$L$6,M$2,0)+(VLOOKUP($F2344,'(참고)타워 스텟 가치'!$B$2:$L$6,M$2,0)*$E2344)</f>
        <v>56.46000000000047</v>
      </c>
      <c r="N2344">
        <f>VLOOKUP($F2344,'(참고)타워 스텟 가치'!$B$2:$L$6,N$2,0)+(VLOOKUP($F2344,'(참고)타워 스텟 가치'!$B$2:$L$6,N$2,0)*$E2344)</f>
        <v>0</v>
      </c>
      <c r="O2344">
        <f>VLOOKUP($F2344,'(참고)타워 스텟 가치'!$B$2:$L$6,O$2,0)+(VLOOKUP($F2344,'(참고)타워 스텟 가치'!$B$2:$L$6,O$2,0)*$E2344)</f>
        <v>0</v>
      </c>
      <c r="P2344">
        <f>VLOOKUP($F2344,'(참고)타워 스텟 가치'!$B$2:$L$6,P$2,0)+(VLOOKUP($F2344,'(참고)타워 스텟 가치'!$B$2:$L$6,P$2,0)*$E2344)</f>
        <v>188.20000000000158</v>
      </c>
      <c r="Q2344">
        <f>SUM('스테이지별 몬스터 스텟'!H2344*'(참고)타워 스텟 가치'!$Q$17,'스테이지별 몬스터 스텟'!I2344*'(참고)타워 스텟 가치'!$R$17,'스테이지별 몬스터 스텟'!J2344*'(참고)타워 스텟 가치'!$S$17,'스테이지별 몬스터 스텟'!K2344*'(참고)타워 스텟 가치'!$T$17,'스테이지별 몬스터 스텟'!L2344*'(참고)타워 스텟 가치'!$U$17,'스테이지별 몬스터 스텟'!M2344*'(참고)타워 스텟 가치'!$V$17,'스테이지별 몬스터 스텟'!N2344*'(참고)타워 스텟 가치'!$W$17,'스테이지별 몬스터 스텟'!O2344*'(참고)타워 스텟 가치'!$X$17,'스테이지별 몬스터 스텟'!P2344*'(참고)타워 스텟 가치'!$Y$17)</f>
        <v>1486486.5256250123</v>
      </c>
      <c r="R2344">
        <v>1</v>
      </c>
      <c r="S2344">
        <f>VLOOKUP($F2344,'(참고)타워 스텟 가치'!$B$7:$L$11,S$2,0)+(VLOOKUP($F2344,'(참고)타워 스텟 가치'!$B$7:$L$11,S$2,0)*$E2344)</f>
        <v>2381.90625000002</v>
      </c>
      <c r="T2344">
        <f>VLOOKUP($F2344,'(참고)타워 스텟 가치'!$B$7:$L$11,T$2,0)+(VLOOKUP($F2344,'(참고)타워 스텟 가치'!$B$7:$L$11,T$2,0)*$E2344)</f>
        <v>4287.431250000036</v>
      </c>
      <c r="U2344">
        <f>VLOOKUP($F2344,'(참고)타워 스텟 가치'!$B$7:$L$11,U$2,0)+(VLOOKUP($F2344,'(참고)타워 스텟 가치'!$B$7:$L$11,U$2,0)*$E2344)</f>
        <v>941000.00000000792</v>
      </c>
      <c r="V2344">
        <f>VLOOKUP($F2344,'(참고)타워 스텟 가치'!$B$7:$L$11,V$2,0)+(VLOOKUP($F2344,'(참고)타워 스텟 가치'!$B$7:$L$11,V$2,0)*$E2344)</f>
        <v>28582.87500000024</v>
      </c>
      <c r="W2344">
        <f>VLOOKUP($F2344,'(참고)타워 스텟 가치'!$B$7:$L$11,W$2,0)+(VLOOKUP($F2344,'(참고)타워 스텟 가치'!$B$7:$L$11,W$2,0)*$E2344)</f>
        <v>476.381250000004</v>
      </c>
      <c r="X2344">
        <f>VLOOKUP($F2344,'(참고)타워 스텟 가치'!$B$7:$L$11,X$2,0)+(VLOOKUP($F2344,'(참고)타워 스텟 가치'!$B$7:$L$11,X$2,0)*$E2344)</f>
        <v>56.46000000000047</v>
      </c>
      <c r="Y2344">
        <f>VLOOKUP($F2344,'(참고)타워 스텟 가치'!$B$7:$L$11,Y$2,0)+(VLOOKUP($F2344,'(참고)타워 스텟 가치'!$B$7:$L$11,Y$2,0)*$E2344)</f>
        <v>0</v>
      </c>
      <c r="Z2344">
        <f>VLOOKUP($F2344,'(참고)타워 스텟 가치'!$B$7:$L$11,Z$2,0)+(VLOOKUP($F2344,'(참고)타워 스텟 가치'!$B$7:$L$11,Z$2,0)*$E2344)</f>
        <v>0</v>
      </c>
      <c r="AA2344">
        <f>VLOOKUP($F2344,'(참고)타워 스텟 가치'!$B$7:$L$11,AA$2,0)+(VLOOKUP($F2344,'(참고)타워 스텟 가치'!$B$7:$L$11,AA$2,0)*$E2344)</f>
        <v>188.20000000000158</v>
      </c>
      <c r="AB2344">
        <f>SUM('스테이지별 몬스터 스텟'!S2344*'(참고)타워 스텟 가치'!$Q$17,'스테이지별 몬스터 스텟'!T2344*'(참고)타워 스텟 가치'!$R$17,'스테이지별 몬스터 스텟'!U2344*'(참고)타워 스텟 가치'!$S$17,'스테이지별 몬스터 스텟'!V2344*'(참고)타워 스텟 가치'!$T$17,'스테이지별 몬스터 스텟'!W2344*'(참고)타워 스텟 가치'!$U$17,'스테이지별 몬스터 스텟'!X2344*'(참고)타워 스텟 가치'!$V$17,'스테이지별 몬스터 스텟'!Y2344*'(참고)타워 스텟 가치'!$W$17,'스테이지별 몬스터 스텟'!Z2344*'(참고)타워 스텟 가치'!$X$17,'스테이지별 몬스터 스텟'!AA2344*'(참고)타워 스텟 가치'!$Y$17)</f>
        <v>1481246.3318750123</v>
      </c>
      <c r="AC2344">
        <v>2</v>
      </c>
      <c r="AD2344">
        <f>VLOOKUP($F2344,'(참고)타워 스텟 가치'!$B$12:$L$16,AD$2,0)+(VLOOKUP($F2344,'(참고)타워 스텟 가치'!$B$12:$L$16,AD$2,0)*$E2344)</f>
        <v>2381.90625000002</v>
      </c>
      <c r="AE2344">
        <f>VLOOKUP($F2344,'(참고)타워 스텟 가치'!$B$12:$L$16,AE$2,0)+(VLOOKUP($F2344,'(참고)타워 스텟 가치'!$B$12:$L$16,AE$2,0)*$E2344)</f>
        <v>2858.287500000024</v>
      </c>
      <c r="AF2344">
        <f>VLOOKUP($F2344,'(참고)타워 스텟 가치'!$B$12:$L$16,AF$2,0)+(VLOOKUP($F2344,'(참고)타워 스텟 가치'!$B$12:$L$16,AF$2,0)*$E2344)</f>
        <v>941000.00000000792</v>
      </c>
      <c r="AG2344">
        <f>VLOOKUP($F2344,'(참고)타워 스텟 가치'!$B$12:$L$16,AG$2,0)+(VLOOKUP($F2344,'(참고)타워 스텟 가치'!$B$12:$L$16,AG$2,0)*$E2344)</f>
        <v>14291.43750000012</v>
      </c>
      <c r="AH2344">
        <f>VLOOKUP($F2344,'(참고)타워 스텟 가치'!$B$12:$L$16,AH$2,0)+(VLOOKUP($F2344,'(참고)타워 스텟 가치'!$B$12:$L$16,AH$2,0)*$E2344)</f>
        <v>476.381250000004</v>
      </c>
      <c r="AI2344">
        <f>VLOOKUP($F2344,'(참고)타워 스텟 가치'!$B$12:$L$16,AI$2,0)+(VLOOKUP($F2344,'(참고)타워 스텟 가치'!$B$12:$L$16,AI$2,0)*$E2344)</f>
        <v>56.46000000000047</v>
      </c>
      <c r="AJ2344">
        <f>VLOOKUP($F2344,'(참고)타워 스텟 가치'!$B$12:$L$16,AJ$2,0)+(VLOOKUP($F2344,'(참고)타워 스텟 가치'!$B$12:$L$16,AJ$2,0)*$E2344)</f>
        <v>0</v>
      </c>
      <c r="AK2344">
        <f>VLOOKUP($F2344,'(참고)타워 스텟 가치'!$B$12:$L$16,AK$2,0)+(VLOOKUP($F2344,'(참고)타워 스텟 가치'!$B$12:$L$16,AK$2,0)*$E2344)</f>
        <v>0</v>
      </c>
      <c r="AL2344">
        <f>VLOOKUP($F2344,'(참고)타워 스텟 가치'!$B$12:$L$16,AL$2,0)+(VLOOKUP($F2344,'(참고)타워 스텟 가치'!$B$12:$L$16,AL$2,0)*$E2344)</f>
        <v>376.40000000000316</v>
      </c>
      <c r="AM2344">
        <f>SUM('스테이지별 몬스터 스텟'!AD2344*'(참고)타워 스텟 가치'!$Q$17,'스테이지별 몬스터 스텟'!AE2344*'(참고)타워 스텟 가치'!$R$17,'스테이지별 몬스터 스텟'!AF2344*'(참고)타워 스텟 가치'!$S$17,'스테이지별 몬스터 스텟'!AG2344*'(참고)타워 스텟 가치'!$T$17,'스테이지별 몬스터 스텟'!AH2344*'(참고)타워 스텟 가치'!$U$17,'스테이지별 몬스터 스텟'!AI2344*'(참고)타워 스텟 가치'!$V$17,'스테이지별 몬스터 스텟'!AJ2344*'(참고)타워 스텟 가치'!$W$17,'스테이지별 몬스터 스텟'!AK2344*'(참고)타워 스텟 가치'!$X$17,'스테이지별 몬스터 스텟'!AL2344*'(참고)타워 스텟 가치'!$Y$17)</f>
        <v>1450896.1412500122</v>
      </c>
      <c r="AN2344">
        <v>3</v>
      </c>
    </row>
    <row r="2345" spans="3:40" x14ac:dyDescent="0.3">
      <c r="C2345">
        <v>1</v>
      </c>
      <c r="D2345">
        <f t="shared" si="110"/>
        <v>469</v>
      </c>
      <c r="E2345" s="52">
        <f>VLOOKUP(D2345,'스테이지별 난이도 설정'!B:C,2,0)</f>
        <v>187.60000000000159</v>
      </c>
      <c r="F2345" t="str">
        <f t="shared" si="111"/>
        <v>일반</v>
      </c>
      <c r="G2345">
        <f t="shared" si="109"/>
        <v>6</v>
      </c>
      <c r="H2345">
        <f>VLOOKUP($F2345,'(참고)타워 스텟 가치'!$B$2:$L$6,H$2,0)+(VLOOKUP($F2345,'(참고)타워 스텟 가치'!$B$2:$L$6,H$2,0)*$E2345)</f>
        <v>1414.5000000000118</v>
      </c>
      <c r="I2345">
        <f>VLOOKUP($F2345,'(참고)타워 스텟 가치'!$B$2:$L$6,I$2,0)+(VLOOKUP($F2345,'(참고)타워 스텟 가치'!$B$2:$L$6,I$2,0)*$E2345)</f>
        <v>282.90000000000236</v>
      </c>
      <c r="J2345">
        <f>VLOOKUP($F2345,'(참고)타워 스텟 가치'!$B$2:$L$6,J$2,0)+(VLOOKUP($F2345,'(참고)타워 스텟 가치'!$B$2:$L$6,J$2,0)*$E2345)</f>
        <v>943000.00000000792</v>
      </c>
      <c r="K2345">
        <f>VLOOKUP($F2345,'(참고)타워 스텟 가치'!$B$2:$L$6,K$2,0)+(VLOOKUP($F2345,'(참고)타워 스텟 가치'!$B$2:$L$6,K$2,0)*$E2345)</f>
        <v>5658.0000000000473</v>
      </c>
      <c r="L2345">
        <f>VLOOKUP($F2345,'(참고)타워 스텟 가치'!$B$2:$L$6,L$2,0)+(VLOOKUP($F2345,'(참고)타워 스텟 가치'!$B$2:$L$6,L$2,0)*$E2345)</f>
        <v>94.300000000000793</v>
      </c>
      <c r="M2345">
        <f>VLOOKUP($F2345,'(참고)타워 스텟 가치'!$B$2:$L$6,M$2,0)+(VLOOKUP($F2345,'(참고)타워 스텟 가치'!$B$2:$L$6,M$2,0)*$E2345)</f>
        <v>56.580000000000474</v>
      </c>
      <c r="N2345">
        <f>VLOOKUP($F2345,'(참고)타워 스텟 가치'!$B$2:$L$6,N$2,0)+(VLOOKUP($F2345,'(참고)타워 스텟 가치'!$B$2:$L$6,N$2,0)*$E2345)</f>
        <v>0</v>
      </c>
      <c r="O2345">
        <f>VLOOKUP($F2345,'(참고)타워 스텟 가치'!$B$2:$L$6,O$2,0)+(VLOOKUP($F2345,'(참고)타워 스텟 가치'!$B$2:$L$6,O$2,0)*$E2345)</f>
        <v>0</v>
      </c>
      <c r="P2345">
        <f>VLOOKUP($F2345,'(참고)타워 스텟 가치'!$B$2:$L$6,P$2,0)+(VLOOKUP($F2345,'(참고)타워 스텟 가치'!$B$2:$L$6,P$2,0)*$E2345)</f>
        <v>132.02000000000109</v>
      </c>
      <c r="Q2345">
        <f>SUM('스테이지별 몬스터 스텟'!H2345*'(참고)타워 스텟 가치'!$Q$17,'스테이지별 몬스터 스텟'!I2345*'(참고)타워 스텟 가치'!$R$17,'스테이지별 몬스터 스텟'!J2345*'(참고)타워 스텟 가치'!$S$17,'스테이지별 몬스터 스텟'!K2345*'(참고)타워 스텟 가치'!$T$17,'스테이지별 몬스터 스텟'!L2345*'(참고)타워 스텟 가치'!$U$17,'스테이지별 몬스터 스텟'!M2345*'(참고)타워 스텟 가치'!$V$17,'스테이지별 몬스터 스텟'!N2345*'(참고)타워 스텟 가치'!$W$17,'스테이지별 몬스터 스텟'!O2345*'(참고)타워 스텟 가치'!$X$17,'스테이지별 몬스터 스텟'!P2345*'(참고)타워 스텟 가치'!$Y$17)</f>
        <v>1429578.5700000122</v>
      </c>
      <c r="R2345">
        <v>1</v>
      </c>
      <c r="S2345">
        <f>VLOOKUP($F2345,'(참고)타워 스텟 가치'!$B$7:$L$11,S$2,0)+(VLOOKUP($F2345,'(참고)타워 스텟 가치'!$B$7:$L$11,S$2,0)*$E2345)</f>
        <v>471.50000000000398</v>
      </c>
      <c r="T2345">
        <f>VLOOKUP($F2345,'(참고)타워 스텟 가치'!$B$7:$L$11,T$2,0)+(VLOOKUP($F2345,'(참고)타워 스텟 가치'!$B$7:$L$11,T$2,0)*$E2345)</f>
        <v>848.70000000000709</v>
      </c>
      <c r="U2345">
        <f>VLOOKUP($F2345,'(참고)타워 스텟 가치'!$B$7:$L$11,U$2,0)+(VLOOKUP($F2345,'(참고)타워 스텟 가치'!$B$7:$L$11,U$2,0)*$E2345)</f>
        <v>943000.00000000792</v>
      </c>
      <c r="V2345">
        <f>VLOOKUP($F2345,'(참고)타워 스텟 가치'!$B$7:$L$11,V$2,0)+(VLOOKUP($F2345,'(참고)타워 스텟 가치'!$B$7:$L$11,V$2,0)*$E2345)</f>
        <v>5658.0000000000473</v>
      </c>
      <c r="W2345">
        <f>VLOOKUP($F2345,'(참고)타워 스텟 가치'!$B$7:$L$11,W$2,0)+(VLOOKUP($F2345,'(참고)타워 스텟 가치'!$B$7:$L$11,W$2,0)*$E2345)</f>
        <v>94.300000000000793</v>
      </c>
      <c r="X2345">
        <f>VLOOKUP($F2345,'(참고)타워 스텟 가치'!$B$7:$L$11,X$2,0)+(VLOOKUP($F2345,'(참고)타워 스텟 가치'!$B$7:$L$11,X$2,0)*$E2345)</f>
        <v>56.580000000000474</v>
      </c>
      <c r="Y2345">
        <f>VLOOKUP($F2345,'(참고)타워 스텟 가치'!$B$7:$L$11,Y$2,0)+(VLOOKUP($F2345,'(참고)타워 스텟 가치'!$B$7:$L$11,Y$2,0)*$E2345)</f>
        <v>0</v>
      </c>
      <c r="Z2345">
        <f>VLOOKUP($F2345,'(참고)타워 스텟 가치'!$B$7:$L$11,Z$2,0)+(VLOOKUP($F2345,'(참고)타워 스텟 가치'!$B$7:$L$11,Z$2,0)*$E2345)</f>
        <v>0</v>
      </c>
      <c r="AA2345">
        <f>VLOOKUP($F2345,'(참고)타워 스텟 가치'!$B$7:$L$11,AA$2,0)+(VLOOKUP($F2345,'(참고)타워 스텟 가치'!$B$7:$L$11,AA$2,0)*$E2345)</f>
        <v>132.02000000000109</v>
      </c>
      <c r="AB2345">
        <f>SUM('스테이지별 몬스터 스텟'!S2345*'(참고)타워 스텟 가치'!$Q$17,'스테이지별 몬스터 스텟'!T2345*'(참고)타워 스텟 가치'!$R$17,'스테이지별 몬스터 스텟'!U2345*'(참고)타워 스텟 가치'!$S$17,'스테이지별 몬스터 스텟'!V2345*'(참고)타워 스텟 가치'!$T$17,'스테이지별 몬스터 스텟'!W2345*'(참고)타워 스텟 가치'!$U$17,'스테이지별 몬스터 스텟'!X2345*'(참고)타워 스텟 가치'!$V$17,'스테이지별 몬스터 스텟'!Y2345*'(참고)타워 스텟 가치'!$W$17,'스테이지별 몬스터 스텟'!Z2345*'(참고)타워 스텟 가치'!$X$17,'스테이지별 몬스터 스텟'!AA2345*'(참고)타워 스텟 가치'!$Y$17)</f>
        <v>1428541.2700000121</v>
      </c>
      <c r="AC2345">
        <v>2</v>
      </c>
      <c r="AD2345">
        <f>VLOOKUP($F2345,'(참고)타워 스텟 가치'!$B$12:$L$16,AD$2,0)+(VLOOKUP($F2345,'(참고)타워 스텟 가치'!$B$12:$L$16,AD$2,0)*$E2345)</f>
        <v>471.50000000000398</v>
      </c>
      <c r="AE2345">
        <f>VLOOKUP($F2345,'(참고)타워 스텟 가치'!$B$12:$L$16,AE$2,0)+(VLOOKUP($F2345,'(참고)타워 스텟 가치'!$B$12:$L$16,AE$2,0)*$E2345)</f>
        <v>565.80000000000473</v>
      </c>
      <c r="AF2345">
        <f>VLOOKUP($F2345,'(참고)타워 스텟 가치'!$B$12:$L$16,AF$2,0)+(VLOOKUP($F2345,'(참고)타워 스텟 가치'!$B$12:$L$16,AF$2,0)*$E2345)</f>
        <v>943000.00000000792</v>
      </c>
      <c r="AG2345">
        <f>VLOOKUP($F2345,'(참고)타워 스텟 가치'!$B$12:$L$16,AG$2,0)+(VLOOKUP($F2345,'(참고)타워 스텟 가치'!$B$12:$L$16,AG$2,0)*$E2345)</f>
        <v>2829.0000000000236</v>
      </c>
      <c r="AH2345">
        <f>VLOOKUP($F2345,'(참고)타워 스텟 가치'!$B$12:$L$16,AH$2,0)+(VLOOKUP($F2345,'(참고)타워 스텟 가치'!$B$12:$L$16,AH$2,0)*$E2345)</f>
        <v>94.300000000000793</v>
      </c>
      <c r="AI2345">
        <f>VLOOKUP($F2345,'(참고)타워 스텟 가치'!$B$12:$L$16,AI$2,0)+(VLOOKUP($F2345,'(참고)타워 스텟 가치'!$B$12:$L$16,AI$2,0)*$E2345)</f>
        <v>56.580000000000474</v>
      </c>
      <c r="AJ2345">
        <f>VLOOKUP($F2345,'(참고)타워 스텟 가치'!$B$12:$L$16,AJ$2,0)+(VLOOKUP($F2345,'(참고)타워 스텟 가치'!$B$12:$L$16,AJ$2,0)*$E2345)</f>
        <v>0</v>
      </c>
      <c r="AK2345">
        <f>VLOOKUP($F2345,'(참고)타워 스텟 가치'!$B$12:$L$16,AK$2,0)+(VLOOKUP($F2345,'(참고)타워 스텟 가치'!$B$12:$L$16,AK$2,0)*$E2345)</f>
        <v>0</v>
      </c>
      <c r="AL2345">
        <f>VLOOKUP($F2345,'(참고)타워 스텟 가치'!$B$12:$L$16,AL$2,0)+(VLOOKUP($F2345,'(참고)타워 스텟 가치'!$B$12:$L$16,AL$2,0)*$E2345)</f>
        <v>264.04000000000218</v>
      </c>
      <c r="AM2345">
        <f>SUM('스테이지별 몬스터 스텟'!AD2345*'(참고)타워 스텟 가치'!$Q$17,'스테이지별 몬스터 스텟'!AE2345*'(참고)타워 스텟 가치'!$R$17,'스테이지별 몬스터 스텟'!AF2345*'(참고)타워 스텟 가치'!$S$17,'스테이지별 몬스터 스텟'!AG2345*'(참고)타워 스텟 가치'!$T$17,'스테이지별 몬스터 스텟'!AH2345*'(참고)타워 스텟 가치'!$U$17,'스테이지별 몬스터 스텟'!AI2345*'(참고)타워 스텟 가치'!$V$17,'스테이지별 몬스터 스텟'!AJ2345*'(참고)타워 스텟 가치'!$W$17,'스테이지별 몬스터 스텟'!AK2345*'(참고)타워 스텟 가치'!$X$17,'스테이지별 몬스터 스텟'!AL2345*'(참고)타워 스텟 가치'!$Y$17)</f>
        <v>1422722.9600000121</v>
      </c>
      <c r="AN2345">
        <v>3</v>
      </c>
    </row>
    <row r="2346" spans="3:40" x14ac:dyDescent="0.3">
      <c r="C2346">
        <v>2</v>
      </c>
      <c r="D2346">
        <f t="shared" si="110"/>
        <v>469</v>
      </c>
      <c r="E2346" s="52">
        <f>VLOOKUP(D2346,'스테이지별 난이도 설정'!B:C,2,0)</f>
        <v>187.60000000000159</v>
      </c>
      <c r="F2346" t="str">
        <f t="shared" si="111"/>
        <v>레어</v>
      </c>
      <c r="G2346">
        <f t="shared" si="109"/>
        <v>6</v>
      </c>
      <c r="H2346">
        <f>VLOOKUP($F2346,'(참고)타워 스텟 가치'!$B$2:$L$6,H$2,0)+(VLOOKUP($F2346,'(참고)타워 스텟 가치'!$B$2:$L$6,H$2,0)*$E2346)</f>
        <v>2121.7500000000177</v>
      </c>
      <c r="I2346">
        <f>VLOOKUP($F2346,'(참고)타워 스텟 가치'!$B$2:$L$6,I$2,0)+(VLOOKUP($F2346,'(참고)타워 스텟 가치'!$B$2:$L$6,I$2,0)*$E2346)</f>
        <v>424.35000000000355</v>
      </c>
      <c r="J2346">
        <f>VLOOKUP($F2346,'(참고)타워 스텟 가치'!$B$2:$L$6,J$2,0)+(VLOOKUP($F2346,'(참고)타워 스텟 가치'!$B$2:$L$6,J$2,0)*$E2346)</f>
        <v>943000.00000000792</v>
      </c>
      <c r="K2346">
        <f>VLOOKUP($F2346,'(참고)타워 스텟 가치'!$B$2:$L$6,K$2,0)+(VLOOKUP($F2346,'(참고)타워 스텟 가치'!$B$2:$L$6,K$2,0)*$E2346)</f>
        <v>8487.0000000000709</v>
      </c>
      <c r="L2346">
        <f>VLOOKUP($F2346,'(참고)타워 스텟 가치'!$B$2:$L$6,L$2,0)+(VLOOKUP($F2346,'(참고)타워 스텟 가치'!$B$2:$L$6,L$2,0)*$E2346)</f>
        <v>141.45000000000118</v>
      </c>
      <c r="M2346">
        <f>VLOOKUP($F2346,'(참고)타워 스텟 가치'!$B$2:$L$6,M$2,0)+(VLOOKUP($F2346,'(참고)타워 스텟 가치'!$B$2:$L$6,M$2,0)*$E2346)</f>
        <v>56.580000000000474</v>
      </c>
      <c r="N2346">
        <f>VLOOKUP($F2346,'(참고)타워 스텟 가치'!$B$2:$L$6,N$2,0)+(VLOOKUP($F2346,'(참고)타워 스텟 가치'!$B$2:$L$6,N$2,0)*$E2346)</f>
        <v>0</v>
      </c>
      <c r="O2346">
        <f>VLOOKUP($F2346,'(참고)타워 스텟 가치'!$B$2:$L$6,O$2,0)+(VLOOKUP($F2346,'(참고)타워 스텟 가치'!$B$2:$L$6,O$2,0)*$E2346)</f>
        <v>0</v>
      </c>
      <c r="P2346">
        <f>VLOOKUP($F2346,'(참고)타워 스텟 가치'!$B$2:$L$6,P$2,0)+(VLOOKUP($F2346,'(참고)타워 스텟 가치'!$B$2:$L$6,P$2,0)*$E2346)</f>
        <v>132.02000000000109</v>
      </c>
      <c r="Q2346">
        <f>SUM('스테이지별 몬스터 스텟'!H2346*'(참고)타워 스텟 가치'!$Q$17,'스테이지별 몬스터 스텟'!I2346*'(참고)타워 스텟 가치'!$R$17,'스테이지별 몬스터 스텟'!J2346*'(참고)타워 스텟 가치'!$S$17,'스테이지별 몬스터 스텟'!K2346*'(참고)타워 스텟 가치'!$T$17,'스테이지별 몬스터 스텟'!L2346*'(참고)타워 스텟 가치'!$U$17,'스테이지별 몬스터 스텟'!M2346*'(참고)타워 스텟 가치'!$V$17,'스테이지별 몬스터 스텟'!N2346*'(참고)타워 스텟 가치'!$W$17,'스테이지별 몬스터 스텟'!O2346*'(참고)타워 스텟 가치'!$X$17,'스테이지별 몬스터 스텟'!P2346*'(참고)타워 스텟 가치'!$Y$17)</f>
        <v>1436957.5450000123</v>
      </c>
      <c r="R2346">
        <v>1</v>
      </c>
      <c r="S2346">
        <f>VLOOKUP($F2346,'(참고)타워 스텟 가치'!$B$7:$L$11,S$2,0)+(VLOOKUP($F2346,'(참고)타워 스텟 가치'!$B$7:$L$11,S$2,0)*$E2346)</f>
        <v>707.25000000000591</v>
      </c>
      <c r="T2346">
        <f>VLOOKUP($F2346,'(참고)타워 스텟 가치'!$B$7:$L$11,T$2,0)+(VLOOKUP($F2346,'(참고)타워 스텟 가치'!$B$7:$L$11,T$2,0)*$E2346)</f>
        <v>1273.0500000000106</v>
      </c>
      <c r="U2346">
        <f>VLOOKUP($F2346,'(참고)타워 스텟 가치'!$B$7:$L$11,U$2,0)+(VLOOKUP($F2346,'(참고)타워 스텟 가치'!$B$7:$L$11,U$2,0)*$E2346)</f>
        <v>943000.00000000792</v>
      </c>
      <c r="V2346">
        <f>VLOOKUP($F2346,'(참고)타워 스텟 가치'!$B$7:$L$11,V$2,0)+(VLOOKUP($F2346,'(참고)타워 스텟 가치'!$B$7:$L$11,V$2,0)*$E2346)</f>
        <v>8487.0000000000709</v>
      </c>
      <c r="W2346">
        <f>VLOOKUP($F2346,'(참고)타워 스텟 가치'!$B$7:$L$11,W$2,0)+(VLOOKUP($F2346,'(참고)타워 스텟 가치'!$B$7:$L$11,W$2,0)*$E2346)</f>
        <v>141.45000000000118</v>
      </c>
      <c r="X2346">
        <f>VLOOKUP($F2346,'(참고)타워 스텟 가치'!$B$7:$L$11,X$2,0)+(VLOOKUP($F2346,'(참고)타워 스텟 가치'!$B$7:$L$11,X$2,0)*$E2346)</f>
        <v>56.580000000000474</v>
      </c>
      <c r="Y2346">
        <f>VLOOKUP($F2346,'(참고)타워 스텟 가치'!$B$7:$L$11,Y$2,0)+(VLOOKUP($F2346,'(참고)타워 스텟 가치'!$B$7:$L$11,Y$2,0)*$E2346)</f>
        <v>0</v>
      </c>
      <c r="Z2346">
        <f>VLOOKUP($F2346,'(참고)타워 스텟 가치'!$B$7:$L$11,Z$2,0)+(VLOOKUP($F2346,'(참고)타워 스텟 가치'!$B$7:$L$11,Z$2,0)*$E2346)</f>
        <v>0</v>
      </c>
      <c r="AA2346">
        <f>VLOOKUP($F2346,'(참고)타워 스텟 가치'!$B$7:$L$11,AA$2,0)+(VLOOKUP($F2346,'(참고)타워 스텟 가치'!$B$7:$L$11,AA$2,0)*$E2346)</f>
        <v>132.02000000000109</v>
      </c>
      <c r="AB2346">
        <f>SUM('스테이지별 몬스터 스텟'!S2346*'(참고)타워 스텟 가치'!$Q$17,'스테이지별 몬스터 스텟'!T2346*'(참고)타워 스텟 가치'!$R$17,'스테이지별 몬스터 스텟'!U2346*'(참고)타워 스텟 가치'!$S$17,'스테이지별 몬스터 스텟'!V2346*'(참고)타워 스텟 가치'!$T$17,'스테이지별 몬스터 스텟'!W2346*'(참고)타워 스텟 가치'!$U$17,'스테이지별 몬스터 스텟'!X2346*'(참고)타워 스텟 가치'!$V$17,'스테이지별 몬스터 스텟'!Y2346*'(참고)타워 스텟 가치'!$W$17,'스테이지별 몬스터 스텟'!Z2346*'(참고)타워 스텟 가치'!$X$17,'스테이지별 몬스터 스텟'!AA2346*'(참고)타워 스텟 가치'!$Y$17)</f>
        <v>1435401.5950000121</v>
      </c>
      <c r="AC2346">
        <v>2</v>
      </c>
      <c r="AD2346">
        <f>VLOOKUP($F2346,'(참고)타워 스텟 가치'!$B$12:$L$16,AD$2,0)+(VLOOKUP($F2346,'(참고)타워 스텟 가치'!$B$12:$L$16,AD$2,0)*$E2346)</f>
        <v>707.25000000000591</v>
      </c>
      <c r="AE2346">
        <f>VLOOKUP($F2346,'(참고)타워 스텟 가치'!$B$12:$L$16,AE$2,0)+(VLOOKUP($F2346,'(참고)타워 스텟 가치'!$B$12:$L$16,AE$2,0)*$E2346)</f>
        <v>848.70000000000709</v>
      </c>
      <c r="AF2346">
        <f>VLOOKUP($F2346,'(참고)타워 스텟 가치'!$B$12:$L$16,AF$2,0)+(VLOOKUP($F2346,'(참고)타워 스텟 가치'!$B$12:$L$16,AF$2,0)*$E2346)</f>
        <v>943000.00000000792</v>
      </c>
      <c r="AG2346">
        <f>VLOOKUP($F2346,'(참고)타워 스텟 가치'!$B$12:$L$16,AG$2,0)+(VLOOKUP($F2346,'(참고)타워 스텟 가치'!$B$12:$L$16,AG$2,0)*$E2346)</f>
        <v>4243.5000000000355</v>
      </c>
      <c r="AH2346">
        <f>VLOOKUP($F2346,'(참고)타워 스텟 가치'!$B$12:$L$16,AH$2,0)+(VLOOKUP($F2346,'(참고)타워 스텟 가치'!$B$12:$L$16,AH$2,0)*$E2346)</f>
        <v>141.45000000000118</v>
      </c>
      <c r="AI2346">
        <f>VLOOKUP($F2346,'(참고)타워 스텟 가치'!$B$12:$L$16,AI$2,0)+(VLOOKUP($F2346,'(참고)타워 스텟 가치'!$B$12:$L$16,AI$2,0)*$E2346)</f>
        <v>56.580000000000474</v>
      </c>
      <c r="AJ2346">
        <f>VLOOKUP($F2346,'(참고)타워 스텟 가치'!$B$12:$L$16,AJ$2,0)+(VLOOKUP($F2346,'(참고)타워 스텟 가치'!$B$12:$L$16,AJ$2,0)*$E2346)</f>
        <v>0</v>
      </c>
      <c r="AK2346">
        <f>VLOOKUP($F2346,'(참고)타워 스텟 가치'!$B$12:$L$16,AK$2,0)+(VLOOKUP($F2346,'(참고)타워 스텟 가치'!$B$12:$L$16,AK$2,0)*$E2346)</f>
        <v>0</v>
      </c>
      <c r="AL2346">
        <f>VLOOKUP($F2346,'(참고)타워 스텟 가치'!$B$12:$L$16,AL$2,0)+(VLOOKUP($F2346,'(참고)타워 스텟 가치'!$B$12:$L$16,AL$2,0)*$E2346)</f>
        <v>264.04000000000218</v>
      </c>
      <c r="AM2346">
        <f>SUM('스테이지별 몬스터 스텟'!AD2346*'(참고)타워 스텟 가치'!$Q$17,'스테이지별 몬스터 스텟'!AE2346*'(참고)타워 스텟 가치'!$R$17,'스테이지별 몬스터 스텟'!AF2346*'(참고)타워 스텟 가치'!$S$17,'스테이지별 몬스터 스텟'!AG2346*'(참고)타워 스텟 가치'!$T$17,'스테이지별 몬스터 스텟'!AH2346*'(참고)타워 스텟 가치'!$U$17,'스테이지별 몬스터 스텟'!AI2346*'(참고)타워 스텟 가치'!$V$17,'스테이지별 몬스터 스텟'!AJ2346*'(참고)타워 스텟 가치'!$W$17,'스테이지별 몬스터 스텟'!AK2346*'(참고)타워 스텟 가치'!$X$17,'스테이지별 몬스터 스텟'!AL2346*'(참고)타워 스텟 가치'!$Y$17)</f>
        <v>1426542.110000012</v>
      </c>
      <c r="AN2346">
        <v>3</v>
      </c>
    </row>
    <row r="2347" spans="3:40" x14ac:dyDescent="0.3">
      <c r="C2347">
        <v>3</v>
      </c>
      <c r="D2347">
        <f t="shared" si="110"/>
        <v>469</v>
      </c>
      <c r="E2347" s="52">
        <f>VLOOKUP(D2347,'스테이지별 난이도 설정'!B:C,2,0)</f>
        <v>187.60000000000159</v>
      </c>
      <c r="F2347" t="str">
        <f t="shared" si="111"/>
        <v>에픽</v>
      </c>
      <c r="G2347">
        <f t="shared" si="109"/>
        <v>6</v>
      </c>
      <c r="H2347">
        <f>VLOOKUP($F2347,'(참고)타워 스텟 가치'!$B$2:$L$6,H$2,0)+(VLOOKUP($F2347,'(참고)타워 스텟 가치'!$B$2:$L$6,H$2,0)*$E2347)</f>
        <v>3182.6250000000268</v>
      </c>
      <c r="I2347">
        <f>VLOOKUP($F2347,'(참고)타워 스텟 가치'!$B$2:$L$6,I$2,0)+(VLOOKUP($F2347,'(참고)타워 스텟 가치'!$B$2:$L$6,I$2,0)*$E2347)</f>
        <v>636.52500000000532</v>
      </c>
      <c r="J2347">
        <f>VLOOKUP($F2347,'(참고)타워 스텟 가치'!$B$2:$L$6,J$2,0)+(VLOOKUP($F2347,'(참고)타워 스텟 가치'!$B$2:$L$6,J$2,0)*$E2347)</f>
        <v>943000.00000000792</v>
      </c>
      <c r="K2347">
        <f>VLOOKUP($F2347,'(참고)타워 스텟 가치'!$B$2:$L$6,K$2,0)+(VLOOKUP($F2347,'(참고)타워 스텟 가치'!$B$2:$L$6,K$2,0)*$E2347)</f>
        <v>12730.500000000107</v>
      </c>
      <c r="L2347">
        <f>VLOOKUP($F2347,'(참고)타워 스텟 가치'!$B$2:$L$6,L$2,0)+(VLOOKUP($F2347,'(참고)타워 스텟 가치'!$B$2:$L$6,L$2,0)*$E2347)</f>
        <v>212.17500000000177</v>
      </c>
      <c r="M2347">
        <f>VLOOKUP($F2347,'(참고)타워 스텟 가치'!$B$2:$L$6,M$2,0)+(VLOOKUP($F2347,'(참고)타워 스텟 가치'!$B$2:$L$6,M$2,0)*$E2347)</f>
        <v>56.580000000000474</v>
      </c>
      <c r="N2347">
        <f>VLOOKUP($F2347,'(참고)타워 스텟 가치'!$B$2:$L$6,N$2,0)+(VLOOKUP($F2347,'(참고)타워 스텟 가치'!$B$2:$L$6,N$2,0)*$E2347)</f>
        <v>0</v>
      </c>
      <c r="O2347">
        <f>VLOOKUP($F2347,'(참고)타워 스텟 가치'!$B$2:$L$6,O$2,0)+(VLOOKUP($F2347,'(참고)타워 스텟 가치'!$B$2:$L$6,O$2,0)*$E2347)</f>
        <v>0</v>
      </c>
      <c r="P2347">
        <f>VLOOKUP($F2347,'(참고)타워 스텟 가치'!$B$2:$L$6,P$2,0)+(VLOOKUP($F2347,'(참고)타워 스텟 가치'!$B$2:$L$6,P$2,0)*$E2347)</f>
        <v>132.02000000000109</v>
      </c>
      <c r="Q2347">
        <f>SUM('스테이지별 몬스터 스텟'!H2347*'(참고)타워 스텟 가치'!$Q$17,'스테이지별 몬스터 스텟'!I2347*'(참고)타워 스텟 가치'!$R$17,'스테이지별 몬스터 스텟'!J2347*'(참고)타워 스텟 가치'!$S$17,'스테이지별 몬스터 스텟'!K2347*'(참고)타워 스텟 가치'!$T$17,'스테이지별 몬스터 스텟'!L2347*'(참고)타워 스텟 가치'!$U$17,'스테이지별 몬스터 스텟'!M2347*'(참고)타워 스텟 가치'!$V$17,'스테이지별 몬스터 스텟'!N2347*'(참고)타워 스텟 가치'!$W$17,'스테이지별 몬스터 스텟'!O2347*'(참고)타워 스텟 가치'!$X$17,'스테이지별 몬스터 스텟'!P2347*'(참고)타워 스텟 가치'!$Y$17)</f>
        <v>1448026.0075000124</v>
      </c>
      <c r="R2347">
        <v>1</v>
      </c>
      <c r="S2347">
        <f>VLOOKUP($F2347,'(참고)타워 스텟 가치'!$B$7:$L$11,S$2,0)+(VLOOKUP($F2347,'(참고)타워 스텟 가치'!$B$7:$L$11,S$2,0)*$E2347)</f>
        <v>1060.8750000000089</v>
      </c>
      <c r="T2347">
        <f>VLOOKUP($F2347,'(참고)타워 스텟 가치'!$B$7:$L$11,T$2,0)+(VLOOKUP($F2347,'(참고)타워 스텟 가치'!$B$7:$L$11,T$2,0)*$E2347)</f>
        <v>1909.575000000016</v>
      </c>
      <c r="U2347">
        <f>VLOOKUP($F2347,'(참고)타워 스텟 가치'!$B$7:$L$11,U$2,0)+(VLOOKUP($F2347,'(참고)타워 스텟 가치'!$B$7:$L$11,U$2,0)*$E2347)</f>
        <v>943000.00000000792</v>
      </c>
      <c r="V2347">
        <f>VLOOKUP($F2347,'(참고)타워 스텟 가치'!$B$7:$L$11,V$2,0)+(VLOOKUP($F2347,'(참고)타워 스텟 가치'!$B$7:$L$11,V$2,0)*$E2347)</f>
        <v>12730.500000000107</v>
      </c>
      <c r="W2347">
        <f>VLOOKUP($F2347,'(참고)타워 스텟 가치'!$B$7:$L$11,W$2,0)+(VLOOKUP($F2347,'(참고)타워 스텟 가치'!$B$7:$L$11,W$2,0)*$E2347)</f>
        <v>212.17500000000177</v>
      </c>
      <c r="X2347">
        <f>VLOOKUP($F2347,'(참고)타워 스텟 가치'!$B$7:$L$11,X$2,0)+(VLOOKUP($F2347,'(참고)타워 스텟 가치'!$B$7:$L$11,X$2,0)*$E2347)</f>
        <v>56.580000000000474</v>
      </c>
      <c r="Y2347">
        <f>VLOOKUP($F2347,'(참고)타워 스텟 가치'!$B$7:$L$11,Y$2,0)+(VLOOKUP($F2347,'(참고)타워 스텟 가치'!$B$7:$L$11,Y$2,0)*$E2347)</f>
        <v>0</v>
      </c>
      <c r="Z2347">
        <f>VLOOKUP($F2347,'(참고)타워 스텟 가치'!$B$7:$L$11,Z$2,0)+(VLOOKUP($F2347,'(참고)타워 스텟 가치'!$B$7:$L$11,Z$2,0)*$E2347)</f>
        <v>0</v>
      </c>
      <c r="AA2347">
        <f>VLOOKUP($F2347,'(참고)타워 스텟 가치'!$B$7:$L$11,AA$2,0)+(VLOOKUP($F2347,'(참고)타워 스텟 가치'!$B$7:$L$11,AA$2,0)*$E2347)</f>
        <v>132.02000000000109</v>
      </c>
      <c r="AB2347">
        <f>SUM('스테이지별 몬스터 스텟'!S2347*'(참고)타워 스텟 가치'!$Q$17,'스테이지별 몬스터 스텟'!T2347*'(참고)타워 스텟 가치'!$R$17,'스테이지별 몬스터 스텟'!U2347*'(참고)타워 스텟 가치'!$S$17,'스테이지별 몬스터 스텟'!V2347*'(참고)타워 스텟 가치'!$T$17,'스테이지별 몬스터 스텟'!W2347*'(참고)타워 스텟 가치'!$U$17,'스테이지별 몬스터 스텟'!X2347*'(참고)타워 스텟 가치'!$V$17,'스테이지별 몬스터 스텟'!Y2347*'(참고)타워 스텟 가치'!$W$17,'스테이지별 몬스터 스텟'!Z2347*'(참고)타워 스텟 가치'!$X$17,'스테이지별 몬스터 스텟'!AA2347*'(참고)타워 스텟 가치'!$Y$17)</f>
        <v>1445692.0825000124</v>
      </c>
      <c r="AC2347">
        <v>2</v>
      </c>
      <c r="AD2347">
        <f>VLOOKUP($F2347,'(참고)타워 스텟 가치'!$B$12:$L$16,AD$2,0)+(VLOOKUP($F2347,'(참고)타워 스텟 가치'!$B$12:$L$16,AD$2,0)*$E2347)</f>
        <v>1060.8750000000089</v>
      </c>
      <c r="AE2347">
        <f>VLOOKUP($F2347,'(참고)타워 스텟 가치'!$B$12:$L$16,AE$2,0)+(VLOOKUP($F2347,'(참고)타워 스텟 가치'!$B$12:$L$16,AE$2,0)*$E2347)</f>
        <v>1273.0500000000106</v>
      </c>
      <c r="AF2347">
        <f>VLOOKUP($F2347,'(참고)타워 스텟 가치'!$B$12:$L$16,AF$2,0)+(VLOOKUP($F2347,'(참고)타워 스텟 가치'!$B$12:$L$16,AF$2,0)*$E2347)</f>
        <v>943000.00000000792</v>
      </c>
      <c r="AG2347">
        <f>VLOOKUP($F2347,'(참고)타워 스텟 가치'!$B$12:$L$16,AG$2,0)+(VLOOKUP($F2347,'(참고)타워 스텟 가치'!$B$12:$L$16,AG$2,0)*$E2347)</f>
        <v>6365.2500000000537</v>
      </c>
      <c r="AH2347">
        <f>VLOOKUP($F2347,'(참고)타워 스텟 가치'!$B$12:$L$16,AH$2,0)+(VLOOKUP($F2347,'(참고)타워 스텟 가치'!$B$12:$L$16,AH$2,0)*$E2347)</f>
        <v>212.17500000000177</v>
      </c>
      <c r="AI2347">
        <f>VLOOKUP($F2347,'(참고)타워 스텟 가치'!$B$12:$L$16,AI$2,0)+(VLOOKUP($F2347,'(참고)타워 스텟 가치'!$B$12:$L$16,AI$2,0)*$E2347)</f>
        <v>56.580000000000474</v>
      </c>
      <c r="AJ2347">
        <f>VLOOKUP($F2347,'(참고)타워 스텟 가치'!$B$12:$L$16,AJ$2,0)+(VLOOKUP($F2347,'(참고)타워 스텟 가치'!$B$12:$L$16,AJ$2,0)*$E2347)</f>
        <v>0</v>
      </c>
      <c r="AK2347">
        <f>VLOOKUP($F2347,'(참고)타워 스텟 가치'!$B$12:$L$16,AK$2,0)+(VLOOKUP($F2347,'(참고)타워 스텟 가치'!$B$12:$L$16,AK$2,0)*$E2347)</f>
        <v>0</v>
      </c>
      <c r="AL2347">
        <f>VLOOKUP($F2347,'(참고)타워 스텟 가치'!$B$12:$L$16,AL$2,0)+(VLOOKUP($F2347,'(참고)타워 스텟 가치'!$B$12:$L$16,AL$2,0)*$E2347)</f>
        <v>264.04000000000218</v>
      </c>
      <c r="AM2347">
        <f>SUM('스테이지별 몬스터 스텟'!AD2347*'(참고)타워 스텟 가치'!$Q$17,'스테이지별 몬스터 스텟'!AE2347*'(참고)타워 스텟 가치'!$R$17,'스테이지별 몬스터 스텟'!AF2347*'(참고)타워 스텟 가치'!$S$17,'스테이지별 몬스터 스텟'!AG2347*'(참고)타워 스텟 가치'!$T$17,'스테이지별 몬스터 스텟'!AH2347*'(참고)타워 스텟 가치'!$U$17,'스테이지별 몬스터 스텟'!AI2347*'(참고)타워 스텟 가치'!$V$17,'스테이지별 몬스터 스텟'!AJ2347*'(참고)타워 스텟 가치'!$W$17,'스테이지별 몬스터 스텟'!AK2347*'(참고)타워 스텟 가치'!$X$17,'스테이지별 몬스터 스텟'!AL2347*'(참고)타워 스텟 가치'!$Y$17)</f>
        <v>1432270.8350000121</v>
      </c>
      <c r="AN2347">
        <v>3</v>
      </c>
    </row>
    <row r="2348" spans="3:40" x14ac:dyDescent="0.3">
      <c r="C2348">
        <v>4</v>
      </c>
      <c r="D2348">
        <f t="shared" si="110"/>
        <v>469</v>
      </c>
      <c r="E2348" s="52">
        <f>VLOOKUP(D2348,'스테이지별 난이도 설정'!B:C,2,0)</f>
        <v>187.60000000000159</v>
      </c>
      <c r="F2348" t="str">
        <f t="shared" si="111"/>
        <v>유니크</v>
      </c>
      <c r="G2348">
        <f t="shared" si="109"/>
        <v>6</v>
      </c>
      <c r="H2348">
        <f>VLOOKUP($F2348,'(참고)타워 스텟 가치'!$B$2:$L$6,H$2,0)+(VLOOKUP($F2348,'(참고)타워 스텟 가치'!$B$2:$L$6,H$2,0)*$E2348)</f>
        <v>4773.93750000004</v>
      </c>
      <c r="I2348">
        <f>VLOOKUP($F2348,'(참고)타워 스텟 가치'!$B$2:$L$6,I$2,0)+(VLOOKUP($F2348,'(참고)타워 스텟 가치'!$B$2:$L$6,I$2,0)*$E2348)</f>
        <v>954.78750000000798</v>
      </c>
      <c r="J2348">
        <f>VLOOKUP($F2348,'(참고)타워 스텟 가치'!$B$2:$L$6,J$2,0)+(VLOOKUP($F2348,'(참고)타워 스텟 가치'!$B$2:$L$6,J$2,0)*$E2348)</f>
        <v>943000.00000000792</v>
      </c>
      <c r="K2348">
        <f>VLOOKUP($F2348,'(참고)타워 스텟 가치'!$B$2:$L$6,K$2,0)+(VLOOKUP($F2348,'(참고)타워 스텟 가치'!$B$2:$L$6,K$2,0)*$E2348)</f>
        <v>19095.75000000016</v>
      </c>
      <c r="L2348">
        <f>VLOOKUP($F2348,'(참고)타워 스텟 가치'!$B$2:$L$6,L$2,0)+(VLOOKUP($F2348,'(참고)타워 스텟 가치'!$B$2:$L$6,L$2,0)*$E2348)</f>
        <v>318.26250000000266</v>
      </c>
      <c r="M2348">
        <f>VLOOKUP($F2348,'(참고)타워 스텟 가치'!$B$2:$L$6,M$2,0)+(VLOOKUP($F2348,'(참고)타워 스텟 가치'!$B$2:$L$6,M$2,0)*$E2348)</f>
        <v>56.580000000000474</v>
      </c>
      <c r="N2348">
        <f>VLOOKUP($F2348,'(참고)타워 스텟 가치'!$B$2:$L$6,N$2,0)+(VLOOKUP($F2348,'(참고)타워 스텟 가치'!$B$2:$L$6,N$2,0)*$E2348)</f>
        <v>0</v>
      </c>
      <c r="O2348">
        <f>VLOOKUP($F2348,'(참고)타워 스텟 가치'!$B$2:$L$6,O$2,0)+(VLOOKUP($F2348,'(참고)타워 스텟 가치'!$B$2:$L$6,O$2,0)*$E2348)</f>
        <v>0</v>
      </c>
      <c r="P2348">
        <f>VLOOKUP($F2348,'(참고)타워 스텟 가치'!$B$2:$L$6,P$2,0)+(VLOOKUP($F2348,'(참고)타워 스텟 가치'!$B$2:$L$6,P$2,0)*$E2348)</f>
        <v>188.60000000000159</v>
      </c>
      <c r="Q2348">
        <f>SUM('스테이지별 몬스터 스텟'!H2348*'(참고)타워 스텟 가치'!$Q$17,'스테이지별 몬스터 스텟'!I2348*'(참고)타워 스텟 가치'!$R$17,'스테이지별 몬스터 스텟'!J2348*'(참고)타워 스텟 가치'!$S$17,'스테이지별 몬스터 스텟'!K2348*'(참고)타워 스텟 가치'!$T$17,'스테이지별 몬스터 스텟'!L2348*'(참고)타워 스텟 가치'!$U$17,'스테이지별 몬스터 스텟'!M2348*'(참고)타워 스텟 가치'!$V$17,'스테이지별 몬스터 스텟'!N2348*'(참고)타워 스텟 가치'!$W$17,'스테이지별 몬스터 스텟'!O2348*'(참고)타워 스텟 가치'!$X$17,'스테이지별 몬스터 스텟'!P2348*'(참고)타워 스텟 가치'!$Y$17)</f>
        <v>1464741.8612500122</v>
      </c>
      <c r="R2348">
        <v>1</v>
      </c>
      <c r="S2348">
        <f>VLOOKUP($F2348,'(참고)타워 스텟 가치'!$B$7:$L$11,S$2,0)+(VLOOKUP($F2348,'(참고)타워 스텟 가치'!$B$7:$L$11,S$2,0)*$E2348)</f>
        <v>1591.3125000000134</v>
      </c>
      <c r="T2348">
        <f>VLOOKUP($F2348,'(참고)타워 스텟 가치'!$B$7:$L$11,T$2,0)+(VLOOKUP($F2348,'(참고)타워 스텟 가치'!$B$7:$L$11,T$2,0)*$E2348)</f>
        <v>2864.3625000000243</v>
      </c>
      <c r="U2348">
        <f>VLOOKUP($F2348,'(참고)타워 스텟 가치'!$B$7:$L$11,U$2,0)+(VLOOKUP($F2348,'(참고)타워 스텟 가치'!$B$7:$L$11,U$2,0)*$E2348)</f>
        <v>943000.00000000792</v>
      </c>
      <c r="V2348">
        <f>VLOOKUP($F2348,'(참고)타워 스텟 가치'!$B$7:$L$11,V$2,0)+(VLOOKUP($F2348,'(참고)타워 스텟 가치'!$B$7:$L$11,V$2,0)*$E2348)</f>
        <v>19095.75000000016</v>
      </c>
      <c r="W2348">
        <f>VLOOKUP($F2348,'(참고)타워 스텟 가치'!$B$7:$L$11,W$2,0)+(VLOOKUP($F2348,'(참고)타워 스텟 가치'!$B$7:$L$11,W$2,0)*$E2348)</f>
        <v>318.26250000000266</v>
      </c>
      <c r="X2348">
        <f>VLOOKUP($F2348,'(참고)타워 스텟 가치'!$B$7:$L$11,X$2,0)+(VLOOKUP($F2348,'(참고)타워 스텟 가치'!$B$7:$L$11,X$2,0)*$E2348)</f>
        <v>56.580000000000474</v>
      </c>
      <c r="Y2348">
        <f>VLOOKUP($F2348,'(참고)타워 스텟 가치'!$B$7:$L$11,Y$2,0)+(VLOOKUP($F2348,'(참고)타워 스텟 가치'!$B$7:$L$11,Y$2,0)*$E2348)</f>
        <v>0</v>
      </c>
      <c r="Z2348">
        <f>VLOOKUP($F2348,'(참고)타워 스텟 가치'!$B$7:$L$11,Z$2,0)+(VLOOKUP($F2348,'(참고)타워 스텟 가치'!$B$7:$L$11,Z$2,0)*$E2348)</f>
        <v>0</v>
      </c>
      <c r="AA2348">
        <f>VLOOKUP($F2348,'(참고)타워 스텟 가치'!$B$7:$L$11,AA$2,0)+(VLOOKUP($F2348,'(참고)타워 스텟 가치'!$B$7:$L$11,AA$2,0)*$E2348)</f>
        <v>188.60000000000159</v>
      </c>
      <c r="AB2348">
        <f>SUM('스테이지별 몬스터 스텟'!S2348*'(참고)타워 스텟 가치'!$Q$17,'스테이지별 몬스터 스텟'!T2348*'(참고)타워 스텟 가치'!$R$17,'스테이지별 몬스터 스텟'!U2348*'(참고)타워 스텟 가치'!$S$17,'스테이지별 몬스터 스텟'!V2348*'(참고)타워 스텟 가치'!$T$17,'스테이지별 몬스터 스텟'!W2348*'(참고)타워 스텟 가치'!$U$17,'스테이지별 몬스터 스텟'!X2348*'(참고)타워 스텟 가치'!$V$17,'스테이지별 몬스터 스텟'!Y2348*'(참고)타워 스텟 가치'!$W$17,'스테이지별 몬스터 스텟'!Z2348*'(참고)타워 스텟 가치'!$X$17,'스테이지별 몬스터 스텟'!AA2348*'(참고)타워 스텟 가치'!$Y$17)</f>
        <v>1461240.973750012</v>
      </c>
      <c r="AC2348">
        <v>2</v>
      </c>
      <c r="AD2348">
        <f>VLOOKUP($F2348,'(참고)타워 스텟 가치'!$B$12:$L$16,AD$2,0)+(VLOOKUP($F2348,'(참고)타워 스텟 가치'!$B$12:$L$16,AD$2,0)*$E2348)</f>
        <v>1591.3125000000134</v>
      </c>
      <c r="AE2348">
        <f>VLOOKUP($F2348,'(참고)타워 스텟 가치'!$B$12:$L$16,AE$2,0)+(VLOOKUP($F2348,'(참고)타워 스텟 가치'!$B$12:$L$16,AE$2,0)*$E2348)</f>
        <v>1909.575000000016</v>
      </c>
      <c r="AF2348">
        <f>VLOOKUP($F2348,'(참고)타워 스텟 가치'!$B$12:$L$16,AF$2,0)+(VLOOKUP($F2348,'(참고)타워 스텟 가치'!$B$12:$L$16,AF$2,0)*$E2348)</f>
        <v>943000.00000000792</v>
      </c>
      <c r="AG2348">
        <f>VLOOKUP($F2348,'(참고)타워 스텟 가치'!$B$12:$L$16,AG$2,0)+(VLOOKUP($F2348,'(참고)타워 스텟 가치'!$B$12:$L$16,AG$2,0)*$E2348)</f>
        <v>9547.87500000008</v>
      </c>
      <c r="AH2348">
        <f>VLOOKUP($F2348,'(참고)타워 스텟 가치'!$B$12:$L$16,AH$2,0)+(VLOOKUP($F2348,'(참고)타워 스텟 가치'!$B$12:$L$16,AH$2,0)*$E2348)</f>
        <v>318.26250000000266</v>
      </c>
      <c r="AI2348">
        <f>VLOOKUP($F2348,'(참고)타워 스텟 가치'!$B$12:$L$16,AI$2,0)+(VLOOKUP($F2348,'(참고)타워 스텟 가치'!$B$12:$L$16,AI$2,0)*$E2348)</f>
        <v>56.580000000000474</v>
      </c>
      <c r="AJ2348">
        <f>VLOOKUP($F2348,'(참고)타워 스텟 가치'!$B$12:$L$16,AJ$2,0)+(VLOOKUP($F2348,'(참고)타워 스텟 가치'!$B$12:$L$16,AJ$2,0)*$E2348)</f>
        <v>0</v>
      </c>
      <c r="AK2348">
        <f>VLOOKUP($F2348,'(참고)타워 스텟 가치'!$B$12:$L$16,AK$2,0)+(VLOOKUP($F2348,'(참고)타워 스텟 가치'!$B$12:$L$16,AK$2,0)*$E2348)</f>
        <v>0</v>
      </c>
      <c r="AL2348">
        <f>VLOOKUP($F2348,'(참고)타워 스텟 가치'!$B$12:$L$16,AL$2,0)+(VLOOKUP($F2348,'(참고)타워 스텟 가치'!$B$12:$L$16,AL$2,0)*$E2348)</f>
        <v>377.20000000000317</v>
      </c>
      <c r="AM2348">
        <f>SUM('스테이지별 몬스터 스텟'!AD2348*'(참고)타워 스텟 가치'!$Q$17,'스테이지별 몬스터 스텟'!AE2348*'(참고)타워 스텟 가치'!$R$17,'스테이지별 몬스터 스텟'!AF2348*'(참고)타워 스텟 가치'!$S$17,'스테이지별 몬스터 스텟'!AG2348*'(참고)타워 스텟 가치'!$T$17,'스테이지별 몬스터 스텟'!AH2348*'(참고)타워 스텟 가치'!$U$17,'스테이지별 몬스터 스텟'!AI2348*'(참고)타워 스텟 가치'!$V$17,'스테이지별 몬스터 스텟'!AJ2348*'(참고)타워 스텟 가치'!$W$17,'스테이지별 몬스터 스텟'!AK2348*'(참고)타워 스텟 가치'!$X$17,'스테이지별 몬스터 스텟'!AL2348*'(참고)타워 스텟 가치'!$Y$17)</f>
        <v>1441090.242500012</v>
      </c>
      <c r="AN2348">
        <v>3</v>
      </c>
    </row>
    <row r="2349" spans="3:40" x14ac:dyDescent="0.3">
      <c r="C2349">
        <v>5</v>
      </c>
      <c r="D2349">
        <f t="shared" si="110"/>
        <v>469</v>
      </c>
      <c r="E2349" s="52">
        <f>VLOOKUP(D2349,'스테이지별 난이도 설정'!B:C,2,0)</f>
        <v>187.60000000000159</v>
      </c>
      <c r="F2349" t="str">
        <f t="shared" si="111"/>
        <v>스페셜</v>
      </c>
      <c r="G2349">
        <f t="shared" si="109"/>
        <v>6</v>
      </c>
      <c r="H2349">
        <f>VLOOKUP($F2349,'(참고)타워 스텟 가치'!$B$2:$L$6,H$2,0)+(VLOOKUP($F2349,'(참고)타워 스텟 가치'!$B$2:$L$6,H$2,0)*$E2349)</f>
        <v>7160.90625000006</v>
      </c>
      <c r="I2349">
        <f>VLOOKUP($F2349,'(참고)타워 스텟 가치'!$B$2:$L$6,I$2,0)+(VLOOKUP($F2349,'(참고)타워 스텟 가치'!$B$2:$L$6,I$2,0)*$E2349)</f>
        <v>1432.1812500000121</v>
      </c>
      <c r="J2349">
        <f>VLOOKUP($F2349,'(참고)타워 스텟 가치'!$B$2:$L$6,J$2,0)+(VLOOKUP($F2349,'(참고)타워 스텟 가치'!$B$2:$L$6,J$2,0)*$E2349)</f>
        <v>943000.00000000792</v>
      </c>
      <c r="K2349">
        <f>VLOOKUP($F2349,'(참고)타워 스텟 가치'!$B$2:$L$6,K$2,0)+(VLOOKUP($F2349,'(참고)타워 스텟 가치'!$B$2:$L$6,K$2,0)*$E2349)</f>
        <v>28643.62500000024</v>
      </c>
      <c r="L2349">
        <f>VLOOKUP($F2349,'(참고)타워 스텟 가치'!$B$2:$L$6,L$2,0)+(VLOOKUP($F2349,'(참고)타워 스텟 가치'!$B$2:$L$6,L$2,0)*$E2349)</f>
        <v>477.39375000000399</v>
      </c>
      <c r="M2349">
        <f>VLOOKUP($F2349,'(참고)타워 스텟 가치'!$B$2:$L$6,M$2,0)+(VLOOKUP($F2349,'(참고)타워 스텟 가치'!$B$2:$L$6,M$2,0)*$E2349)</f>
        <v>56.580000000000474</v>
      </c>
      <c r="N2349">
        <f>VLOOKUP($F2349,'(참고)타워 스텟 가치'!$B$2:$L$6,N$2,0)+(VLOOKUP($F2349,'(참고)타워 스텟 가치'!$B$2:$L$6,N$2,0)*$E2349)</f>
        <v>0</v>
      </c>
      <c r="O2349">
        <f>VLOOKUP($F2349,'(참고)타워 스텟 가치'!$B$2:$L$6,O$2,0)+(VLOOKUP($F2349,'(참고)타워 스텟 가치'!$B$2:$L$6,O$2,0)*$E2349)</f>
        <v>0</v>
      </c>
      <c r="P2349">
        <f>VLOOKUP($F2349,'(참고)타워 스텟 가치'!$B$2:$L$6,P$2,0)+(VLOOKUP($F2349,'(참고)타워 스텟 가치'!$B$2:$L$6,P$2,0)*$E2349)</f>
        <v>188.60000000000159</v>
      </c>
      <c r="Q2349">
        <f>SUM('스테이지별 몬스터 스텟'!H2349*'(참고)타워 스텟 가치'!$Q$17,'스테이지별 몬스터 스텟'!I2349*'(참고)타워 스텟 가치'!$R$17,'스테이지별 몬스터 스텟'!J2349*'(참고)타워 스텟 가치'!$S$17,'스테이지별 몬스터 스텟'!K2349*'(참고)타워 스텟 가치'!$T$17,'스테이지별 몬스터 스텟'!L2349*'(참고)타워 스텟 가치'!$U$17,'스테이지별 몬스터 스텟'!M2349*'(참고)타워 스텟 가치'!$V$17,'스테이지별 몬스터 스텟'!N2349*'(참고)타워 스텟 가치'!$W$17,'스테이지별 몬스터 스텟'!O2349*'(참고)타워 스텟 가치'!$X$17,'스테이지별 몬스터 스텟'!P2349*'(참고)타워 스텟 가치'!$Y$17)</f>
        <v>1489645.9018750126</v>
      </c>
      <c r="R2349">
        <v>1</v>
      </c>
      <c r="S2349">
        <f>VLOOKUP($F2349,'(참고)타워 스텟 가치'!$B$7:$L$11,S$2,0)+(VLOOKUP($F2349,'(참고)타워 스텟 가치'!$B$7:$L$11,S$2,0)*$E2349)</f>
        <v>2386.96875000002</v>
      </c>
      <c r="T2349">
        <f>VLOOKUP($F2349,'(참고)타워 스텟 가치'!$B$7:$L$11,T$2,0)+(VLOOKUP($F2349,'(참고)타워 스텟 가치'!$B$7:$L$11,T$2,0)*$E2349)</f>
        <v>4296.5437500000362</v>
      </c>
      <c r="U2349">
        <f>VLOOKUP($F2349,'(참고)타워 스텟 가치'!$B$7:$L$11,U$2,0)+(VLOOKUP($F2349,'(참고)타워 스텟 가치'!$B$7:$L$11,U$2,0)*$E2349)</f>
        <v>943000.00000000792</v>
      </c>
      <c r="V2349">
        <f>VLOOKUP($F2349,'(참고)타워 스텟 가치'!$B$7:$L$11,V$2,0)+(VLOOKUP($F2349,'(참고)타워 스텟 가치'!$B$7:$L$11,V$2,0)*$E2349)</f>
        <v>28643.62500000024</v>
      </c>
      <c r="W2349">
        <f>VLOOKUP($F2349,'(참고)타워 스텟 가치'!$B$7:$L$11,W$2,0)+(VLOOKUP($F2349,'(참고)타워 스텟 가치'!$B$7:$L$11,W$2,0)*$E2349)</f>
        <v>477.39375000000399</v>
      </c>
      <c r="X2349">
        <f>VLOOKUP($F2349,'(참고)타워 스텟 가치'!$B$7:$L$11,X$2,0)+(VLOOKUP($F2349,'(참고)타워 스텟 가치'!$B$7:$L$11,X$2,0)*$E2349)</f>
        <v>56.580000000000474</v>
      </c>
      <c r="Y2349">
        <f>VLOOKUP($F2349,'(참고)타워 스텟 가치'!$B$7:$L$11,Y$2,0)+(VLOOKUP($F2349,'(참고)타워 스텟 가치'!$B$7:$L$11,Y$2,0)*$E2349)</f>
        <v>0</v>
      </c>
      <c r="Z2349">
        <f>VLOOKUP($F2349,'(참고)타워 스텟 가치'!$B$7:$L$11,Z$2,0)+(VLOOKUP($F2349,'(참고)타워 스텟 가치'!$B$7:$L$11,Z$2,0)*$E2349)</f>
        <v>0</v>
      </c>
      <c r="AA2349">
        <f>VLOOKUP($F2349,'(참고)타워 스텟 가치'!$B$7:$L$11,AA$2,0)+(VLOOKUP($F2349,'(참고)타워 스텟 가치'!$B$7:$L$11,AA$2,0)*$E2349)</f>
        <v>188.60000000000159</v>
      </c>
      <c r="AB2349">
        <f>SUM('스테이지별 몬스터 스텟'!S2349*'(참고)타워 스텟 가치'!$Q$17,'스테이지별 몬스터 스텟'!T2349*'(참고)타워 스텟 가치'!$R$17,'스테이지별 몬스터 스텟'!U2349*'(참고)타워 스텟 가치'!$S$17,'스테이지별 몬스터 스텟'!V2349*'(참고)타워 스텟 가치'!$T$17,'스테이지별 몬스터 스텟'!W2349*'(참고)타워 스텟 가치'!$U$17,'스테이지별 몬스터 스텟'!X2349*'(참고)타워 스텟 가치'!$V$17,'스테이지별 몬스터 스텟'!Y2349*'(참고)타워 스텟 가치'!$W$17,'스테이지별 몬스터 스텟'!Z2349*'(참고)타워 스텟 가치'!$X$17,'스테이지별 몬스터 스텟'!AA2349*'(참고)타워 스텟 가치'!$Y$17)</f>
        <v>1484394.5706250125</v>
      </c>
      <c r="AC2349">
        <v>2</v>
      </c>
      <c r="AD2349">
        <f>VLOOKUP($F2349,'(참고)타워 스텟 가치'!$B$12:$L$16,AD$2,0)+(VLOOKUP($F2349,'(참고)타워 스텟 가치'!$B$12:$L$16,AD$2,0)*$E2349)</f>
        <v>2386.96875000002</v>
      </c>
      <c r="AE2349">
        <f>VLOOKUP($F2349,'(참고)타워 스텟 가치'!$B$12:$L$16,AE$2,0)+(VLOOKUP($F2349,'(참고)타워 스텟 가치'!$B$12:$L$16,AE$2,0)*$E2349)</f>
        <v>2864.3625000000243</v>
      </c>
      <c r="AF2349">
        <f>VLOOKUP($F2349,'(참고)타워 스텟 가치'!$B$12:$L$16,AF$2,0)+(VLOOKUP($F2349,'(참고)타워 스텟 가치'!$B$12:$L$16,AF$2,0)*$E2349)</f>
        <v>943000.00000000792</v>
      </c>
      <c r="AG2349">
        <f>VLOOKUP($F2349,'(참고)타워 스텟 가치'!$B$12:$L$16,AG$2,0)+(VLOOKUP($F2349,'(참고)타워 스텟 가치'!$B$12:$L$16,AG$2,0)*$E2349)</f>
        <v>14321.81250000012</v>
      </c>
      <c r="AH2349">
        <f>VLOOKUP($F2349,'(참고)타워 스텟 가치'!$B$12:$L$16,AH$2,0)+(VLOOKUP($F2349,'(참고)타워 스텟 가치'!$B$12:$L$16,AH$2,0)*$E2349)</f>
        <v>477.39375000000399</v>
      </c>
      <c r="AI2349">
        <f>VLOOKUP($F2349,'(참고)타워 스텟 가치'!$B$12:$L$16,AI$2,0)+(VLOOKUP($F2349,'(참고)타워 스텟 가치'!$B$12:$L$16,AI$2,0)*$E2349)</f>
        <v>56.580000000000474</v>
      </c>
      <c r="AJ2349">
        <f>VLOOKUP($F2349,'(참고)타워 스텟 가치'!$B$12:$L$16,AJ$2,0)+(VLOOKUP($F2349,'(참고)타워 스텟 가치'!$B$12:$L$16,AJ$2,0)*$E2349)</f>
        <v>0</v>
      </c>
      <c r="AK2349">
        <f>VLOOKUP($F2349,'(참고)타워 스텟 가치'!$B$12:$L$16,AK$2,0)+(VLOOKUP($F2349,'(참고)타워 스텟 가치'!$B$12:$L$16,AK$2,0)*$E2349)</f>
        <v>0</v>
      </c>
      <c r="AL2349">
        <f>VLOOKUP($F2349,'(참고)타워 스텟 가치'!$B$12:$L$16,AL$2,0)+(VLOOKUP($F2349,'(참고)타워 스텟 가치'!$B$12:$L$16,AL$2,0)*$E2349)</f>
        <v>377.20000000000317</v>
      </c>
      <c r="AM2349">
        <f>SUM('스테이지별 몬스터 스텟'!AD2349*'(참고)타워 스텟 가치'!$Q$17,'스테이지별 몬스터 스텟'!AE2349*'(참고)타워 스텟 가치'!$R$17,'스테이지별 몬스터 스텟'!AF2349*'(참고)타워 스텟 가치'!$S$17,'스테이지별 몬스터 스텟'!AG2349*'(참고)타워 스텟 가치'!$T$17,'스테이지별 몬스터 스텟'!AH2349*'(참고)타워 스텟 가치'!$U$17,'스테이지별 몬스터 스텟'!AI2349*'(참고)타워 스텟 가치'!$V$17,'스테이지별 몬스터 스텟'!AJ2349*'(참고)타워 스텟 가치'!$W$17,'스테이지별 몬스터 스텟'!AK2349*'(참고)타워 스텟 가치'!$X$17,'스테이지별 몬스터 스텟'!AL2349*'(참고)타워 스텟 가치'!$Y$17)</f>
        <v>1453979.8737500124</v>
      </c>
      <c r="AN2349">
        <v>3</v>
      </c>
    </row>
    <row r="2350" spans="3:40" x14ac:dyDescent="0.3">
      <c r="C2350">
        <v>1</v>
      </c>
      <c r="D2350">
        <f t="shared" si="110"/>
        <v>470</v>
      </c>
      <c r="E2350" s="52">
        <f>VLOOKUP(D2350,'스테이지별 난이도 설정'!B:C,2,0)</f>
        <v>188.00000000000159</v>
      </c>
      <c r="F2350" t="str">
        <f t="shared" si="111"/>
        <v>일반</v>
      </c>
      <c r="G2350">
        <f t="shared" si="109"/>
        <v>6</v>
      </c>
      <c r="H2350">
        <f>VLOOKUP($F2350,'(참고)타워 스텟 가치'!$B$2:$L$6,H$2,0)+(VLOOKUP($F2350,'(참고)타워 스텟 가치'!$B$2:$L$6,H$2,0)*$E2350)</f>
        <v>1417.5000000000118</v>
      </c>
      <c r="I2350">
        <f>VLOOKUP($F2350,'(참고)타워 스텟 가치'!$B$2:$L$6,I$2,0)+(VLOOKUP($F2350,'(참고)타워 스텟 가치'!$B$2:$L$6,I$2,0)*$E2350)</f>
        <v>283.50000000000239</v>
      </c>
      <c r="J2350">
        <f>VLOOKUP($F2350,'(참고)타워 스텟 가치'!$B$2:$L$6,J$2,0)+(VLOOKUP($F2350,'(참고)타워 스텟 가치'!$B$2:$L$6,J$2,0)*$E2350)</f>
        <v>945000.00000000792</v>
      </c>
      <c r="K2350">
        <f>VLOOKUP($F2350,'(참고)타워 스텟 가치'!$B$2:$L$6,K$2,0)+(VLOOKUP($F2350,'(참고)타워 스텟 가치'!$B$2:$L$6,K$2,0)*$E2350)</f>
        <v>5670.0000000000473</v>
      </c>
      <c r="L2350">
        <f>VLOOKUP($F2350,'(참고)타워 스텟 가치'!$B$2:$L$6,L$2,0)+(VLOOKUP($F2350,'(참고)타워 스텟 가치'!$B$2:$L$6,L$2,0)*$E2350)</f>
        <v>94.500000000000796</v>
      </c>
      <c r="M2350">
        <f>VLOOKUP($F2350,'(참고)타워 스텟 가치'!$B$2:$L$6,M$2,0)+(VLOOKUP($F2350,'(참고)타워 스텟 가치'!$B$2:$L$6,M$2,0)*$E2350)</f>
        <v>56.700000000000472</v>
      </c>
      <c r="N2350">
        <f>VLOOKUP($F2350,'(참고)타워 스텟 가치'!$B$2:$L$6,N$2,0)+(VLOOKUP($F2350,'(참고)타워 스텟 가치'!$B$2:$L$6,N$2,0)*$E2350)</f>
        <v>0</v>
      </c>
      <c r="O2350">
        <f>VLOOKUP($F2350,'(참고)타워 스텟 가치'!$B$2:$L$6,O$2,0)+(VLOOKUP($F2350,'(참고)타워 스텟 가치'!$B$2:$L$6,O$2,0)*$E2350)</f>
        <v>0</v>
      </c>
      <c r="P2350">
        <f>VLOOKUP($F2350,'(참고)타워 스텟 가치'!$B$2:$L$6,P$2,0)+(VLOOKUP($F2350,'(참고)타워 스텟 가치'!$B$2:$L$6,P$2,0)*$E2350)</f>
        <v>132.30000000000109</v>
      </c>
      <c r="Q2350">
        <f>SUM('스테이지별 몬스터 스텟'!H2350*'(참고)타워 스텟 가치'!$Q$17,'스테이지별 몬스터 스텟'!I2350*'(참고)타워 스텟 가치'!$R$17,'스테이지별 몬스터 스텟'!J2350*'(참고)타워 스텟 가치'!$S$17,'스테이지별 몬스터 스텟'!K2350*'(참고)타워 스텟 가치'!$T$17,'스테이지별 몬스터 스텟'!L2350*'(참고)타워 스텟 가치'!$U$17,'스테이지별 몬스터 스텟'!M2350*'(참고)타워 스텟 가치'!$V$17,'스테이지별 몬스터 스텟'!N2350*'(참고)타워 스텟 가치'!$W$17,'스테이지별 몬스터 스텟'!O2350*'(참고)타워 스텟 가치'!$X$17,'스테이지별 몬스터 스텟'!P2350*'(참고)타워 스텟 가치'!$Y$17)</f>
        <v>1432610.5500000119</v>
      </c>
      <c r="R2350">
        <v>1</v>
      </c>
      <c r="S2350">
        <f>VLOOKUP($F2350,'(참고)타워 스텟 가치'!$B$7:$L$11,S$2,0)+(VLOOKUP($F2350,'(참고)타워 스텟 가치'!$B$7:$L$11,S$2,0)*$E2350)</f>
        <v>472.50000000000398</v>
      </c>
      <c r="T2350">
        <f>VLOOKUP($F2350,'(참고)타워 스텟 가치'!$B$7:$L$11,T$2,0)+(VLOOKUP($F2350,'(참고)타워 스텟 가치'!$B$7:$L$11,T$2,0)*$E2350)</f>
        <v>850.50000000000716</v>
      </c>
      <c r="U2350">
        <f>VLOOKUP($F2350,'(참고)타워 스텟 가치'!$B$7:$L$11,U$2,0)+(VLOOKUP($F2350,'(참고)타워 스텟 가치'!$B$7:$L$11,U$2,0)*$E2350)</f>
        <v>945000.00000000792</v>
      </c>
      <c r="V2350">
        <f>VLOOKUP($F2350,'(참고)타워 스텟 가치'!$B$7:$L$11,V$2,0)+(VLOOKUP($F2350,'(참고)타워 스텟 가치'!$B$7:$L$11,V$2,0)*$E2350)</f>
        <v>5670.0000000000473</v>
      </c>
      <c r="W2350">
        <f>VLOOKUP($F2350,'(참고)타워 스텟 가치'!$B$7:$L$11,W$2,0)+(VLOOKUP($F2350,'(참고)타워 스텟 가치'!$B$7:$L$11,W$2,0)*$E2350)</f>
        <v>94.500000000000796</v>
      </c>
      <c r="X2350">
        <f>VLOOKUP($F2350,'(참고)타워 스텟 가치'!$B$7:$L$11,X$2,0)+(VLOOKUP($F2350,'(참고)타워 스텟 가치'!$B$7:$L$11,X$2,0)*$E2350)</f>
        <v>56.700000000000472</v>
      </c>
      <c r="Y2350">
        <f>VLOOKUP($F2350,'(참고)타워 스텟 가치'!$B$7:$L$11,Y$2,0)+(VLOOKUP($F2350,'(참고)타워 스텟 가치'!$B$7:$L$11,Y$2,0)*$E2350)</f>
        <v>0</v>
      </c>
      <c r="Z2350">
        <f>VLOOKUP($F2350,'(참고)타워 스텟 가치'!$B$7:$L$11,Z$2,0)+(VLOOKUP($F2350,'(참고)타워 스텟 가치'!$B$7:$L$11,Z$2,0)*$E2350)</f>
        <v>0</v>
      </c>
      <c r="AA2350">
        <f>VLOOKUP($F2350,'(참고)타워 스텟 가치'!$B$7:$L$11,AA$2,0)+(VLOOKUP($F2350,'(참고)타워 스텟 가치'!$B$7:$L$11,AA$2,0)*$E2350)</f>
        <v>132.30000000000109</v>
      </c>
      <c r="AB2350">
        <f>SUM('스테이지별 몬스터 스텟'!S2350*'(참고)타워 스텟 가치'!$Q$17,'스테이지별 몬스터 스텟'!T2350*'(참고)타워 스텟 가치'!$R$17,'스테이지별 몬스터 스텟'!U2350*'(참고)타워 스텟 가치'!$S$17,'스테이지별 몬스터 스텟'!V2350*'(참고)타워 스텟 가치'!$T$17,'스테이지별 몬스터 스텟'!W2350*'(참고)타워 스텟 가치'!$U$17,'스테이지별 몬스터 스텟'!X2350*'(참고)타워 스텟 가치'!$V$17,'스테이지별 몬스터 스텟'!Y2350*'(참고)타워 스텟 가치'!$W$17,'스테이지별 몬스터 스텟'!Z2350*'(참고)타워 스텟 가치'!$X$17,'스테이지별 몬스터 스텟'!AA2350*'(참고)타워 스텟 가치'!$Y$17)</f>
        <v>1431571.0500000119</v>
      </c>
      <c r="AC2350">
        <v>2</v>
      </c>
      <c r="AD2350">
        <f>VLOOKUP($F2350,'(참고)타워 스텟 가치'!$B$12:$L$16,AD$2,0)+(VLOOKUP($F2350,'(참고)타워 스텟 가치'!$B$12:$L$16,AD$2,0)*$E2350)</f>
        <v>472.50000000000398</v>
      </c>
      <c r="AE2350">
        <f>VLOOKUP($F2350,'(참고)타워 스텟 가치'!$B$12:$L$16,AE$2,0)+(VLOOKUP($F2350,'(참고)타워 스텟 가치'!$B$12:$L$16,AE$2,0)*$E2350)</f>
        <v>567.00000000000477</v>
      </c>
      <c r="AF2350">
        <f>VLOOKUP($F2350,'(참고)타워 스텟 가치'!$B$12:$L$16,AF$2,0)+(VLOOKUP($F2350,'(참고)타워 스텟 가치'!$B$12:$L$16,AF$2,0)*$E2350)</f>
        <v>945000.00000000792</v>
      </c>
      <c r="AG2350">
        <f>VLOOKUP($F2350,'(참고)타워 스텟 가치'!$B$12:$L$16,AG$2,0)+(VLOOKUP($F2350,'(참고)타워 스텟 가치'!$B$12:$L$16,AG$2,0)*$E2350)</f>
        <v>2835.0000000000236</v>
      </c>
      <c r="AH2350">
        <f>VLOOKUP($F2350,'(참고)타워 스텟 가치'!$B$12:$L$16,AH$2,0)+(VLOOKUP($F2350,'(참고)타워 스텟 가치'!$B$12:$L$16,AH$2,0)*$E2350)</f>
        <v>94.500000000000796</v>
      </c>
      <c r="AI2350">
        <f>VLOOKUP($F2350,'(참고)타워 스텟 가치'!$B$12:$L$16,AI$2,0)+(VLOOKUP($F2350,'(참고)타워 스텟 가치'!$B$12:$L$16,AI$2,0)*$E2350)</f>
        <v>56.700000000000472</v>
      </c>
      <c r="AJ2350">
        <f>VLOOKUP($F2350,'(참고)타워 스텟 가치'!$B$12:$L$16,AJ$2,0)+(VLOOKUP($F2350,'(참고)타워 스텟 가치'!$B$12:$L$16,AJ$2,0)*$E2350)</f>
        <v>0</v>
      </c>
      <c r="AK2350">
        <f>VLOOKUP($F2350,'(참고)타워 스텟 가치'!$B$12:$L$16,AK$2,0)+(VLOOKUP($F2350,'(참고)타워 스텟 가치'!$B$12:$L$16,AK$2,0)*$E2350)</f>
        <v>0</v>
      </c>
      <c r="AL2350">
        <f>VLOOKUP($F2350,'(참고)타워 스텟 가치'!$B$12:$L$16,AL$2,0)+(VLOOKUP($F2350,'(참고)타워 스텟 가치'!$B$12:$L$16,AL$2,0)*$E2350)</f>
        <v>264.60000000000218</v>
      </c>
      <c r="AM2350">
        <f>SUM('스테이지별 몬스터 스텟'!AD2350*'(참고)타워 스텟 가치'!$Q$17,'스테이지별 몬스터 스텟'!AE2350*'(참고)타워 스텟 가치'!$R$17,'스테이지별 몬스터 스텟'!AF2350*'(참고)타워 스텟 가치'!$S$17,'스테이지별 몬스터 스텟'!AG2350*'(참고)타워 스텟 가치'!$T$17,'스테이지별 몬스터 스텟'!AH2350*'(참고)타워 스텟 가치'!$U$17,'스테이지별 몬스터 스텟'!AI2350*'(참고)타워 스텟 가치'!$V$17,'스테이지별 몬스터 스텟'!AJ2350*'(참고)타워 스텟 가치'!$W$17,'스테이지별 몬스터 스텟'!AK2350*'(참고)타워 스텟 가치'!$X$17,'스테이지별 몬스터 스텟'!AL2350*'(참고)타워 스텟 가치'!$Y$17)</f>
        <v>1425740.4000000118</v>
      </c>
      <c r="AN2350">
        <v>3</v>
      </c>
    </row>
    <row r="2351" spans="3:40" x14ac:dyDescent="0.3">
      <c r="C2351">
        <v>2</v>
      </c>
      <c r="D2351">
        <f t="shared" si="110"/>
        <v>470</v>
      </c>
      <c r="E2351" s="52">
        <f>VLOOKUP(D2351,'스테이지별 난이도 설정'!B:C,2,0)</f>
        <v>188.00000000000159</v>
      </c>
      <c r="F2351" t="str">
        <f t="shared" si="111"/>
        <v>레어</v>
      </c>
      <c r="G2351">
        <f t="shared" si="109"/>
        <v>6</v>
      </c>
      <c r="H2351">
        <f>VLOOKUP($F2351,'(참고)타워 스텟 가치'!$B$2:$L$6,H$2,0)+(VLOOKUP($F2351,'(참고)타워 스텟 가치'!$B$2:$L$6,H$2,0)*$E2351)</f>
        <v>2126.2500000000177</v>
      </c>
      <c r="I2351">
        <f>VLOOKUP($F2351,'(참고)타워 스텟 가치'!$B$2:$L$6,I$2,0)+(VLOOKUP($F2351,'(참고)타워 스텟 가치'!$B$2:$L$6,I$2,0)*$E2351)</f>
        <v>425.25000000000358</v>
      </c>
      <c r="J2351">
        <f>VLOOKUP($F2351,'(참고)타워 스텟 가치'!$B$2:$L$6,J$2,0)+(VLOOKUP($F2351,'(참고)타워 스텟 가치'!$B$2:$L$6,J$2,0)*$E2351)</f>
        <v>945000.00000000792</v>
      </c>
      <c r="K2351">
        <f>VLOOKUP($F2351,'(참고)타워 스텟 가치'!$B$2:$L$6,K$2,0)+(VLOOKUP($F2351,'(참고)타워 스텟 가치'!$B$2:$L$6,K$2,0)*$E2351)</f>
        <v>8505.0000000000709</v>
      </c>
      <c r="L2351">
        <f>VLOOKUP($F2351,'(참고)타워 스텟 가치'!$B$2:$L$6,L$2,0)+(VLOOKUP($F2351,'(참고)타워 스텟 가치'!$B$2:$L$6,L$2,0)*$E2351)</f>
        <v>141.75000000000119</v>
      </c>
      <c r="M2351">
        <f>VLOOKUP($F2351,'(참고)타워 스텟 가치'!$B$2:$L$6,M$2,0)+(VLOOKUP($F2351,'(참고)타워 스텟 가치'!$B$2:$L$6,M$2,0)*$E2351)</f>
        <v>56.700000000000472</v>
      </c>
      <c r="N2351">
        <f>VLOOKUP($F2351,'(참고)타워 스텟 가치'!$B$2:$L$6,N$2,0)+(VLOOKUP($F2351,'(참고)타워 스텟 가치'!$B$2:$L$6,N$2,0)*$E2351)</f>
        <v>0</v>
      </c>
      <c r="O2351">
        <f>VLOOKUP($F2351,'(참고)타워 스텟 가치'!$B$2:$L$6,O$2,0)+(VLOOKUP($F2351,'(참고)타워 스텟 가치'!$B$2:$L$6,O$2,0)*$E2351)</f>
        <v>0</v>
      </c>
      <c r="P2351">
        <f>VLOOKUP($F2351,'(참고)타워 스텟 가치'!$B$2:$L$6,P$2,0)+(VLOOKUP($F2351,'(참고)타워 스텟 가치'!$B$2:$L$6,P$2,0)*$E2351)</f>
        <v>132.30000000000109</v>
      </c>
      <c r="Q2351">
        <f>SUM('스테이지별 몬스터 스텟'!H2351*'(참고)타워 스텟 가치'!$Q$17,'스테이지별 몬스터 스텟'!I2351*'(참고)타워 스텟 가치'!$R$17,'스테이지별 몬스터 스텟'!J2351*'(참고)타워 스텟 가치'!$S$17,'스테이지별 몬스터 스텟'!K2351*'(참고)타워 스텟 가치'!$T$17,'스테이지별 몬스터 스텟'!L2351*'(참고)타워 스텟 가치'!$U$17,'스테이지별 몬스터 스텟'!M2351*'(참고)타워 스텟 가치'!$V$17,'스테이지별 몬스터 스텟'!N2351*'(참고)타워 스텟 가치'!$W$17,'스테이지별 몬스터 스텟'!O2351*'(참고)타워 스텟 가치'!$X$17,'스테이지별 몬스터 스텟'!P2351*'(참고)타워 스텟 가치'!$Y$17)</f>
        <v>1440005.1750000122</v>
      </c>
      <c r="R2351">
        <v>1</v>
      </c>
      <c r="S2351">
        <f>VLOOKUP($F2351,'(참고)타워 스텟 가치'!$B$7:$L$11,S$2,0)+(VLOOKUP($F2351,'(참고)타워 스텟 가치'!$B$7:$L$11,S$2,0)*$E2351)</f>
        <v>708.75000000000591</v>
      </c>
      <c r="T2351">
        <f>VLOOKUP($F2351,'(참고)타워 스텟 가치'!$B$7:$L$11,T$2,0)+(VLOOKUP($F2351,'(참고)타워 스텟 가치'!$B$7:$L$11,T$2,0)*$E2351)</f>
        <v>1275.7500000000107</v>
      </c>
      <c r="U2351">
        <f>VLOOKUP($F2351,'(참고)타워 스텟 가치'!$B$7:$L$11,U$2,0)+(VLOOKUP($F2351,'(참고)타워 스텟 가치'!$B$7:$L$11,U$2,0)*$E2351)</f>
        <v>945000.00000000792</v>
      </c>
      <c r="V2351">
        <f>VLOOKUP($F2351,'(참고)타워 스텟 가치'!$B$7:$L$11,V$2,0)+(VLOOKUP($F2351,'(참고)타워 스텟 가치'!$B$7:$L$11,V$2,0)*$E2351)</f>
        <v>8505.0000000000709</v>
      </c>
      <c r="W2351">
        <f>VLOOKUP($F2351,'(참고)타워 스텟 가치'!$B$7:$L$11,W$2,0)+(VLOOKUP($F2351,'(참고)타워 스텟 가치'!$B$7:$L$11,W$2,0)*$E2351)</f>
        <v>141.75000000000119</v>
      </c>
      <c r="X2351">
        <f>VLOOKUP($F2351,'(참고)타워 스텟 가치'!$B$7:$L$11,X$2,0)+(VLOOKUP($F2351,'(참고)타워 스텟 가치'!$B$7:$L$11,X$2,0)*$E2351)</f>
        <v>56.700000000000472</v>
      </c>
      <c r="Y2351">
        <f>VLOOKUP($F2351,'(참고)타워 스텟 가치'!$B$7:$L$11,Y$2,0)+(VLOOKUP($F2351,'(참고)타워 스텟 가치'!$B$7:$L$11,Y$2,0)*$E2351)</f>
        <v>0</v>
      </c>
      <c r="Z2351">
        <f>VLOOKUP($F2351,'(참고)타워 스텟 가치'!$B$7:$L$11,Z$2,0)+(VLOOKUP($F2351,'(참고)타워 스텟 가치'!$B$7:$L$11,Z$2,0)*$E2351)</f>
        <v>0</v>
      </c>
      <c r="AA2351">
        <f>VLOOKUP($F2351,'(참고)타워 스텟 가치'!$B$7:$L$11,AA$2,0)+(VLOOKUP($F2351,'(참고)타워 스텟 가치'!$B$7:$L$11,AA$2,0)*$E2351)</f>
        <v>132.30000000000109</v>
      </c>
      <c r="AB2351">
        <f>SUM('스테이지별 몬스터 스텟'!S2351*'(참고)타워 스텟 가치'!$Q$17,'스테이지별 몬스터 스텟'!T2351*'(참고)타워 스텟 가치'!$R$17,'스테이지별 몬스터 스텟'!U2351*'(참고)타워 스텟 가치'!$S$17,'스테이지별 몬스터 스텟'!V2351*'(참고)타워 스텟 가치'!$T$17,'스테이지별 몬스터 스텟'!W2351*'(참고)타워 스텟 가치'!$U$17,'스테이지별 몬스터 스텟'!X2351*'(참고)타워 스텟 가치'!$V$17,'스테이지별 몬스터 스텟'!Y2351*'(참고)타워 스텟 가치'!$W$17,'스테이지별 몬스터 스텟'!Z2351*'(참고)타워 스텟 가치'!$X$17,'스테이지별 몬스터 스텟'!AA2351*'(참고)타워 스텟 가치'!$Y$17)</f>
        <v>1438445.9250000122</v>
      </c>
      <c r="AC2351">
        <v>2</v>
      </c>
      <c r="AD2351">
        <f>VLOOKUP($F2351,'(참고)타워 스텟 가치'!$B$12:$L$16,AD$2,0)+(VLOOKUP($F2351,'(참고)타워 스텟 가치'!$B$12:$L$16,AD$2,0)*$E2351)</f>
        <v>708.75000000000591</v>
      </c>
      <c r="AE2351">
        <f>VLOOKUP($F2351,'(참고)타워 스텟 가치'!$B$12:$L$16,AE$2,0)+(VLOOKUP($F2351,'(참고)타워 스텟 가치'!$B$12:$L$16,AE$2,0)*$E2351)</f>
        <v>850.50000000000716</v>
      </c>
      <c r="AF2351">
        <f>VLOOKUP($F2351,'(참고)타워 스텟 가치'!$B$12:$L$16,AF$2,0)+(VLOOKUP($F2351,'(참고)타워 스텟 가치'!$B$12:$L$16,AF$2,0)*$E2351)</f>
        <v>945000.00000000792</v>
      </c>
      <c r="AG2351">
        <f>VLOOKUP($F2351,'(참고)타워 스텟 가치'!$B$12:$L$16,AG$2,0)+(VLOOKUP($F2351,'(참고)타워 스텟 가치'!$B$12:$L$16,AG$2,0)*$E2351)</f>
        <v>4252.5000000000355</v>
      </c>
      <c r="AH2351">
        <f>VLOOKUP($F2351,'(참고)타워 스텟 가치'!$B$12:$L$16,AH$2,0)+(VLOOKUP($F2351,'(참고)타워 스텟 가치'!$B$12:$L$16,AH$2,0)*$E2351)</f>
        <v>141.75000000000119</v>
      </c>
      <c r="AI2351">
        <f>VLOOKUP($F2351,'(참고)타워 스텟 가치'!$B$12:$L$16,AI$2,0)+(VLOOKUP($F2351,'(참고)타워 스텟 가치'!$B$12:$L$16,AI$2,0)*$E2351)</f>
        <v>56.700000000000472</v>
      </c>
      <c r="AJ2351">
        <f>VLOOKUP($F2351,'(참고)타워 스텟 가치'!$B$12:$L$16,AJ$2,0)+(VLOOKUP($F2351,'(참고)타워 스텟 가치'!$B$12:$L$16,AJ$2,0)*$E2351)</f>
        <v>0</v>
      </c>
      <c r="AK2351">
        <f>VLOOKUP($F2351,'(참고)타워 스텟 가치'!$B$12:$L$16,AK$2,0)+(VLOOKUP($F2351,'(참고)타워 스텟 가치'!$B$12:$L$16,AK$2,0)*$E2351)</f>
        <v>0</v>
      </c>
      <c r="AL2351">
        <f>VLOOKUP($F2351,'(참고)타워 스텟 가치'!$B$12:$L$16,AL$2,0)+(VLOOKUP($F2351,'(참고)타워 스텟 가치'!$B$12:$L$16,AL$2,0)*$E2351)</f>
        <v>264.60000000000218</v>
      </c>
      <c r="AM2351">
        <f>SUM('스테이지별 몬스터 스텟'!AD2351*'(참고)타워 스텟 가치'!$Q$17,'스테이지별 몬스터 스텟'!AE2351*'(참고)타워 스텟 가치'!$R$17,'스테이지별 몬스터 스텟'!AF2351*'(참고)타워 스텟 가치'!$S$17,'스테이지별 몬스터 스텟'!AG2351*'(참고)타워 스텟 가치'!$T$17,'스테이지별 몬스터 스텟'!AH2351*'(참고)타워 스텟 가치'!$U$17,'스테이지별 몬스터 스텟'!AI2351*'(참고)타워 스텟 가치'!$V$17,'스테이지별 몬스터 스텟'!AJ2351*'(참고)타워 스텟 가치'!$W$17,'스테이지별 몬스터 스텟'!AK2351*'(참고)타워 스텟 가치'!$X$17,'스테이지별 몬스터 스텟'!AL2351*'(참고)타워 스텟 가치'!$Y$17)</f>
        <v>1429567.6500000118</v>
      </c>
      <c r="AN2351">
        <v>3</v>
      </c>
    </row>
    <row r="2352" spans="3:40" x14ac:dyDescent="0.3">
      <c r="C2352">
        <v>3</v>
      </c>
      <c r="D2352">
        <f t="shared" si="110"/>
        <v>470</v>
      </c>
      <c r="E2352" s="52">
        <f>VLOOKUP(D2352,'스테이지별 난이도 설정'!B:C,2,0)</f>
        <v>188.00000000000159</v>
      </c>
      <c r="F2352" t="str">
        <f t="shared" si="111"/>
        <v>에픽</v>
      </c>
      <c r="G2352">
        <f t="shared" si="109"/>
        <v>6</v>
      </c>
      <c r="H2352">
        <f>VLOOKUP($F2352,'(참고)타워 스텟 가치'!$B$2:$L$6,H$2,0)+(VLOOKUP($F2352,'(참고)타워 스텟 가치'!$B$2:$L$6,H$2,0)*$E2352)</f>
        <v>3189.3750000000268</v>
      </c>
      <c r="I2352">
        <f>VLOOKUP($F2352,'(참고)타워 스텟 가치'!$B$2:$L$6,I$2,0)+(VLOOKUP($F2352,'(참고)타워 스텟 가치'!$B$2:$L$6,I$2,0)*$E2352)</f>
        <v>637.87500000000534</v>
      </c>
      <c r="J2352">
        <f>VLOOKUP($F2352,'(참고)타워 스텟 가치'!$B$2:$L$6,J$2,0)+(VLOOKUP($F2352,'(참고)타워 스텟 가치'!$B$2:$L$6,J$2,0)*$E2352)</f>
        <v>945000.00000000792</v>
      </c>
      <c r="K2352">
        <f>VLOOKUP($F2352,'(참고)타워 스텟 가치'!$B$2:$L$6,K$2,0)+(VLOOKUP($F2352,'(참고)타워 스텟 가치'!$B$2:$L$6,K$2,0)*$E2352)</f>
        <v>12757.500000000107</v>
      </c>
      <c r="L2352">
        <f>VLOOKUP($F2352,'(참고)타워 스텟 가치'!$B$2:$L$6,L$2,0)+(VLOOKUP($F2352,'(참고)타워 스텟 가치'!$B$2:$L$6,L$2,0)*$E2352)</f>
        <v>212.62500000000179</v>
      </c>
      <c r="M2352">
        <f>VLOOKUP($F2352,'(참고)타워 스텟 가치'!$B$2:$L$6,M$2,0)+(VLOOKUP($F2352,'(참고)타워 스텟 가치'!$B$2:$L$6,M$2,0)*$E2352)</f>
        <v>56.700000000000472</v>
      </c>
      <c r="N2352">
        <f>VLOOKUP($F2352,'(참고)타워 스텟 가치'!$B$2:$L$6,N$2,0)+(VLOOKUP($F2352,'(참고)타워 스텟 가치'!$B$2:$L$6,N$2,0)*$E2352)</f>
        <v>0</v>
      </c>
      <c r="O2352">
        <f>VLOOKUP($F2352,'(참고)타워 스텟 가치'!$B$2:$L$6,O$2,0)+(VLOOKUP($F2352,'(참고)타워 스텟 가치'!$B$2:$L$6,O$2,0)*$E2352)</f>
        <v>0</v>
      </c>
      <c r="P2352">
        <f>VLOOKUP($F2352,'(참고)타워 스텟 가치'!$B$2:$L$6,P$2,0)+(VLOOKUP($F2352,'(참고)타워 스텟 가치'!$B$2:$L$6,P$2,0)*$E2352)</f>
        <v>132.30000000000109</v>
      </c>
      <c r="Q2352">
        <f>SUM('스테이지별 몬스터 스텟'!H2352*'(참고)타워 스텟 가치'!$Q$17,'스테이지별 몬스터 스텟'!I2352*'(참고)타워 스텟 가치'!$R$17,'스테이지별 몬스터 스텟'!J2352*'(참고)타워 스텟 가치'!$S$17,'스테이지별 몬스터 스텟'!K2352*'(참고)타워 스텟 가치'!$T$17,'스테이지별 몬스터 스텟'!L2352*'(참고)타워 스텟 가치'!$U$17,'스테이지별 몬스터 스텟'!M2352*'(참고)타워 스텟 가치'!$V$17,'스테이지별 몬스터 스텟'!N2352*'(참고)타워 스텟 가치'!$W$17,'스테이지별 몬스터 스텟'!O2352*'(참고)타워 스텟 가치'!$X$17,'스테이지별 몬스터 스텟'!P2352*'(참고)타워 스텟 가치'!$Y$17)</f>
        <v>1451097.1125000122</v>
      </c>
      <c r="R2352">
        <v>1</v>
      </c>
      <c r="S2352">
        <f>VLOOKUP($F2352,'(참고)타워 스텟 가치'!$B$7:$L$11,S$2,0)+(VLOOKUP($F2352,'(참고)타워 스텟 가치'!$B$7:$L$11,S$2,0)*$E2352)</f>
        <v>1063.1250000000089</v>
      </c>
      <c r="T2352">
        <f>VLOOKUP($F2352,'(참고)타워 스텟 가치'!$B$7:$L$11,T$2,0)+(VLOOKUP($F2352,'(참고)타워 스텟 가치'!$B$7:$L$11,T$2,0)*$E2352)</f>
        <v>1913.6250000000161</v>
      </c>
      <c r="U2352">
        <f>VLOOKUP($F2352,'(참고)타워 스텟 가치'!$B$7:$L$11,U$2,0)+(VLOOKUP($F2352,'(참고)타워 스텟 가치'!$B$7:$L$11,U$2,0)*$E2352)</f>
        <v>945000.00000000792</v>
      </c>
      <c r="V2352">
        <f>VLOOKUP($F2352,'(참고)타워 스텟 가치'!$B$7:$L$11,V$2,0)+(VLOOKUP($F2352,'(참고)타워 스텟 가치'!$B$7:$L$11,V$2,0)*$E2352)</f>
        <v>12757.500000000107</v>
      </c>
      <c r="W2352">
        <f>VLOOKUP($F2352,'(참고)타워 스텟 가치'!$B$7:$L$11,W$2,0)+(VLOOKUP($F2352,'(참고)타워 스텟 가치'!$B$7:$L$11,W$2,0)*$E2352)</f>
        <v>212.62500000000179</v>
      </c>
      <c r="X2352">
        <f>VLOOKUP($F2352,'(참고)타워 스텟 가치'!$B$7:$L$11,X$2,0)+(VLOOKUP($F2352,'(참고)타워 스텟 가치'!$B$7:$L$11,X$2,0)*$E2352)</f>
        <v>56.700000000000472</v>
      </c>
      <c r="Y2352">
        <f>VLOOKUP($F2352,'(참고)타워 스텟 가치'!$B$7:$L$11,Y$2,0)+(VLOOKUP($F2352,'(참고)타워 스텟 가치'!$B$7:$L$11,Y$2,0)*$E2352)</f>
        <v>0</v>
      </c>
      <c r="Z2352">
        <f>VLOOKUP($F2352,'(참고)타워 스텟 가치'!$B$7:$L$11,Z$2,0)+(VLOOKUP($F2352,'(참고)타워 스텟 가치'!$B$7:$L$11,Z$2,0)*$E2352)</f>
        <v>0</v>
      </c>
      <c r="AA2352">
        <f>VLOOKUP($F2352,'(참고)타워 스텟 가치'!$B$7:$L$11,AA$2,0)+(VLOOKUP($F2352,'(참고)타워 스텟 가치'!$B$7:$L$11,AA$2,0)*$E2352)</f>
        <v>132.30000000000109</v>
      </c>
      <c r="AB2352">
        <f>SUM('스테이지별 몬스터 스텟'!S2352*'(참고)타워 스텟 가치'!$Q$17,'스테이지별 몬스터 스텟'!T2352*'(참고)타워 스텟 가치'!$R$17,'스테이지별 몬스터 스텟'!U2352*'(참고)타워 스텟 가치'!$S$17,'스테이지별 몬스터 스텟'!V2352*'(참고)타워 스텟 가치'!$T$17,'스테이지별 몬스터 스텟'!W2352*'(참고)타워 스텟 가치'!$U$17,'스테이지별 몬스터 스텟'!X2352*'(참고)타워 스텟 가치'!$V$17,'스테이지별 몬스터 스텟'!Y2352*'(참고)타워 스텟 가치'!$W$17,'스테이지별 몬스터 스텟'!Z2352*'(참고)타워 스텟 가치'!$X$17,'스테이지별 몬스터 스텟'!AA2352*'(참고)타워 스텟 가치'!$Y$17)</f>
        <v>1448758.2375000122</v>
      </c>
      <c r="AC2352">
        <v>2</v>
      </c>
      <c r="AD2352">
        <f>VLOOKUP($F2352,'(참고)타워 스텟 가치'!$B$12:$L$16,AD$2,0)+(VLOOKUP($F2352,'(참고)타워 스텟 가치'!$B$12:$L$16,AD$2,0)*$E2352)</f>
        <v>1063.1250000000089</v>
      </c>
      <c r="AE2352">
        <f>VLOOKUP($F2352,'(참고)타워 스텟 가치'!$B$12:$L$16,AE$2,0)+(VLOOKUP($F2352,'(참고)타워 스텟 가치'!$B$12:$L$16,AE$2,0)*$E2352)</f>
        <v>1275.7500000000107</v>
      </c>
      <c r="AF2352">
        <f>VLOOKUP($F2352,'(참고)타워 스텟 가치'!$B$12:$L$16,AF$2,0)+(VLOOKUP($F2352,'(참고)타워 스텟 가치'!$B$12:$L$16,AF$2,0)*$E2352)</f>
        <v>945000.00000000792</v>
      </c>
      <c r="AG2352">
        <f>VLOOKUP($F2352,'(참고)타워 스텟 가치'!$B$12:$L$16,AG$2,0)+(VLOOKUP($F2352,'(참고)타워 스텟 가치'!$B$12:$L$16,AG$2,0)*$E2352)</f>
        <v>6378.7500000000537</v>
      </c>
      <c r="AH2352">
        <f>VLOOKUP($F2352,'(참고)타워 스텟 가치'!$B$12:$L$16,AH$2,0)+(VLOOKUP($F2352,'(참고)타워 스텟 가치'!$B$12:$L$16,AH$2,0)*$E2352)</f>
        <v>212.62500000000179</v>
      </c>
      <c r="AI2352">
        <f>VLOOKUP($F2352,'(참고)타워 스텟 가치'!$B$12:$L$16,AI$2,0)+(VLOOKUP($F2352,'(참고)타워 스텟 가치'!$B$12:$L$16,AI$2,0)*$E2352)</f>
        <v>56.700000000000472</v>
      </c>
      <c r="AJ2352">
        <f>VLOOKUP($F2352,'(참고)타워 스텟 가치'!$B$12:$L$16,AJ$2,0)+(VLOOKUP($F2352,'(참고)타워 스텟 가치'!$B$12:$L$16,AJ$2,0)*$E2352)</f>
        <v>0</v>
      </c>
      <c r="AK2352">
        <f>VLOOKUP($F2352,'(참고)타워 스텟 가치'!$B$12:$L$16,AK$2,0)+(VLOOKUP($F2352,'(참고)타워 스텟 가치'!$B$12:$L$16,AK$2,0)*$E2352)</f>
        <v>0</v>
      </c>
      <c r="AL2352">
        <f>VLOOKUP($F2352,'(참고)타워 스텟 가치'!$B$12:$L$16,AL$2,0)+(VLOOKUP($F2352,'(참고)타워 스텟 가치'!$B$12:$L$16,AL$2,0)*$E2352)</f>
        <v>264.60000000000218</v>
      </c>
      <c r="AM2352">
        <f>SUM('스테이지별 몬스터 스텟'!AD2352*'(참고)타워 스텟 가치'!$Q$17,'스테이지별 몬스터 스텟'!AE2352*'(참고)타워 스텟 가치'!$R$17,'스테이지별 몬스터 스텟'!AF2352*'(참고)타워 스텟 가치'!$S$17,'스테이지별 몬스터 스텟'!AG2352*'(참고)타워 스텟 가치'!$T$17,'스테이지별 몬스터 스텟'!AH2352*'(참고)타워 스텟 가치'!$U$17,'스테이지별 몬스터 스텟'!AI2352*'(참고)타워 스텟 가치'!$V$17,'스테이지별 몬스터 스텟'!AJ2352*'(참고)타워 스텟 가치'!$W$17,'스테이지별 몬스터 스텟'!AK2352*'(참고)타워 스텟 가치'!$X$17,'스테이지별 몬스터 스텟'!AL2352*'(참고)타워 스텟 가치'!$Y$17)</f>
        <v>1435308.5250000118</v>
      </c>
      <c r="AN2352">
        <v>3</v>
      </c>
    </row>
    <row r="2353" spans="3:40" x14ac:dyDescent="0.3">
      <c r="C2353">
        <v>4</v>
      </c>
      <c r="D2353">
        <f t="shared" si="110"/>
        <v>470</v>
      </c>
      <c r="E2353" s="52">
        <f>VLOOKUP(D2353,'스테이지별 난이도 설정'!B:C,2,0)</f>
        <v>188.00000000000159</v>
      </c>
      <c r="F2353" t="str">
        <f t="shared" si="111"/>
        <v>유니크</v>
      </c>
      <c r="G2353">
        <f t="shared" si="109"/>
        <v>6</v>
      </c>
      <c r="H2353">
        <f>VLOOKUP($F2353,'(참고)타워 스텟 가치'!$B$2:$L$6,H$2,0)+(VLOOKUP($F2353,'(참고)타워 스텟 가치'!$B$2:$L$6,H$2,0)*$E2353)</f>
        <v>4784.06250000004</v>
      </c>
      <c r="I2353">
        <f>VLOOKUP($F2353,'(참고)타워 스텟 가치'!$B$2:$L$6,I$2,0)+(VLOOKUP($F2353,'(참고)타워 스텟 가치'!$B$2:$L$6,I$2,0)*$E2353)</f>
        <v>956.81250000000807</v>
      </c>
      <c r="J2353">
        <f>VLOOKUP($F2353,'(참고)타워 스텟 가치'!$B$2:$L$6,J$2,0)+(VLOOKUP($F2353,'(참고)타워 스텟 가치'!$B$2:$L$6,J$2,0)*$E2353)</f>
        <v>945000.00000000792</v>
      </c>
      <c r="K2353">
        <f>VLOOKUP($F2353,'(참고)타워 스텟 가치'!$B$2:$L$6,K$2,0)+(VLOOKUP($F2353,'(참고)타워 스텟 가치'!$B$2:$L$6,K$2,0)*$E2353)</f>
        <v>19136.25000000016</v>
      </c>
      <c r="L2353">
        <f>VLOOKUP($F2353,'(참고)타워 스텟 가치'!$B$2:$L$6,L$2,0)+(VLOOKUP($F2353,'(참고)타워 스텟 가치'!$B$2:$L$6,L$2,0)*$E2353)</f>
        <v>318.93750000000267</v>
      </c>
      <c r="M2353">
        <f>VLOOKUP($F2353,'(참고)타워 스텟 가치'!$B$2:$L$6,M$2,0)+(VLOOKUP($F2353,'(참고)타워 스텟 가치'!$B$2:$L$6,M$2,0)*$E2353)</f>
        <v>56.700000000000472</v>
      </c>
      <c r="N2353">
        <f>VLOOKUP($F2353,'(참고)타워 스텟 가치'!$B$2:$L$6,N$2,0)+(VLOOKUP($F2353,'(참고)타워 스텟 가치'!$B$2:$L$6,N$2,0)*$E2353)</f>
        <v>0</v>
      </c>
      <c r="O2353">
        <f>VLOOKUP($F2353,'(참고)타워 스텟 가치'!$B$2:$L$6,O$2,0)+(VLOOKUP($F2353,'(참고)타워 스텟 가치'!$B$2:$L$6,O$2,0)*$E2353)</f>
        <v>0</v>
      </c>
      <c r="P2353">
        <f>VLOOKUP($F2353,'(참고)타워 스텟 가치'!$B$2:$L$6,P$2,0)+(VLOOKUP($F2353,'(참고)타워 스텟 가치'!$B$2:$L$6,P$2,0)*$E2353)</f>
        <v>189.00000000000159</v>
      </c>
      <c r="Q2353">
        <f>SUM('스테이지별 몬스터 스텟'!H2353*'(참고)타워 스텟 가치'!$Q$17,'스테이지별 몬스터 스텟'!I2353*'(참고)타워 스텟 가치'!$R$17,'스테이지별 몬스터 스텟'!J2353*'(참고)타워 스텟 가치'!$S$17,'스테이지별 몬스터 스텟'!K2353*'(참고)타워 스텟 가치'!$T$17,'스테이지별 몬스터 스텟'!L2353*'(참고)타워 스텟 가치'!$U$17,'스테이지별 몬스터 스텟'!M2353*'(참고)타워 스텟 가치'!$V$17,'스테이지별 몬스터 스텟'!N2353*'(참고)타워 스텟 가치'!$W$17,'스테이지별 몬스터 스텟'!O2353*'(참고)타워 스텟 가치'!$X$17,'스테이지별 몬스터 스텟'!P2353*'(참고)타워 스텟 가치'!$Y$17)</f>
        <v>1467848.4187500121</v>
      </c>
      <c r="R2353">
        <v>1</v>
      </c>
      <c r="S2353">
        <f>VLOOKUP($F2353,'(참고)타워 스텟 가치'!$B$7:$L$11,S$2,0)+(VLOOKUP($F2353,'(참고)타워 스텟 가치'!$B$7:$L$11,S$2,0)*$E2353)</f>
        <v>1594.6875000000134</v>
      </c>
      <c r="T2353">
        <f>VLOOKUP($F2353,'(참고)타워 스텟 가치'!$B$7:$L$11,T$2,0)+(VLOOKUP($F2353,'(참고)타워 스텟 가치'!$B$7:$L$11,T$2,0)*$E2353)</f>
        <v>2870.4375000000241</v>
      </c>
      <c r="U2353">
        <f>VLOOKUP($F2353,'(참고)타워 스텟 가치'!$B$7:$L$11,U$2,0)+(VLOOKUP($F2353,'(참고)타워 스텟 가치'!$B$7:$L$11,U$2,0)*$E2353)</f>
        <v>945000.00000000792</v>
      </c>
      <c r="V2353">
        <f>VLOOKUP($F2353,'(참고)타워 스텟 가치'!$B$7:$L$11,V$2,0)+(VLOOKUP($F2353,'(참고)타워 스텟 가치'!$B$7:$L$11,V$2,0)*$E2353)</f>
        <v>19136.25000000016</v>
      </c>
      <c r="W2353">
        <f>VLOOKUP($F2353,'(참고)타워 스텟 가치'!$B$7:$L$11,W$2,0)+(VLOOKUP($F2353,'(참고)타워 스텟 가치'!$B$7:$L$11,W$2,0)*$E2353)</f>
        <v>318.93750000000267</v>
      </c>
      <c r="X2353">
        <f>VLOOKUP($F2353,'(참고)타워 스텟 가치'!$B$7:$L$11,X$2,0)+(VLOOKUP($F2353,'(참고)타워 스텟 가치'!$B$7:$L$11,X$2,0)*$E2353)</f>
        <v>56.700000000000472</v>
      </c>
      <c r="Y2353">
        <f>VLOOKUP($F2353,'(참고)타워 스텟 가치'!$B$7:$L$11,Y$2,0)+(VLOOKUP($F2353,'(참고)타워 스텟 가치'!$B$7:$L$11,Y$2,0)*$E2353)</f>
        <v>0</v>
      </c>
      <c r="Z2353">
        <f>VLOOKUP($F2353,'(참고)타워 스텟 가치'!$B$7:$L$11,Z$2,0)+(VLOOKUP($F2353,'(참고)타워 스텟 가치'!$B$7:$L$11,Z$2,0)*$E2353)</f>
        <v>0</v>
      </c>
      <c r="AA2353">
        <f>VLOOKUP($F2353,'(참고)타워 스텟 가치'!$B$7:$L$11,AA$2,0)+(VLOOKUP($F2353,'(참고)타워 스텟 가치'!$B$7:$L$11,AA$2,0)*$E2353)</f>
        <v>189.00000000000159</v>
      </c>
      <c r="AB2353">
        <f>SUM('스테이지별 몬스터 스텟'!S2353*'(참고)타워 스텟 가치'!$Q$17,'스테이지별 몬스터 스텟'!T2353*'(참고)타워 스텟 가치'!$R$17,'스테이지별 몬스터 스텟'!U2353*'(참고)타워 스텟 가치'!$S$17,'스테이지별 몬스터 스텟'!V2353*'(참고)타워 스텟 가치'!$T$17,'스테이지별 몬스터 스텟'!W2353*'(참고)타워 스텟 가치'!$U$17,'스테이지별 몬스터 스텟'!X2353*'(참고)타워 스텟 가치'!$V$17,'스테이지별 몬스터 스텟'!Y2353*'(참고)타워 스텟 가치'!$W$17,'스테이지별 몬스터 스텟'!Z2353*'(참고)타워 스텟 가치'!$X$17,'스테이지별 몬스터 스텟'!AA2353*'(참고)타워 스텟 가치'!$Y$17)</f>
        <v>1464340.1062500121</v>
      </c>
      <c r="AC2353">
        <v>2</v>
      </c>
      <c r="AD2353">
        <f>VLOOKUP($F2353,'(참고)타워 스텟 가치'!$B$12:$L$16,AD$2,0)+(VLOOKUP($F2353,'(참고)타워 스텟 가치'!$B$12:$L$16,AD$2,0)*$E2353)</f>
        <v>1594.6875000000134</v>
      </c>
      <c r="AE2353">
        <f>VLOOKUP($F2353,'(참고)타워 스텟 가치'!$B$12:$L$16,AE$2,0)+(VLOOKUP($F2353,'(참고)타워 스텟 가치'!$B$12:$L$16,AE$2,0)*$E2353)</f>
        <v>1913.6250000000161</v>
      </c>
      <c r="AF2353">
        <f>VLOOKUP($F2353,'(참고)타워 스텟 가치'!$B$12:$L$16,AF$2,0)+(VLOOKUP($F2353,'(참고)타워 스텟 가치'!$B$12:$L$16,AF$2,0)*$E2353)</f>
        <v>945000.00000000792</v>
      </c>
      <c r="AG2353">
        <f>VLOOKUP($F2353,'(참고)타워 스텟 가치'!$B$12:$L$16,AG$2,0)+(VLOOKUP($F2353,'(참고)타워 스텟 가치'!$B$12:$L$16,AG$2,0)*$E2353)</f>
        <v>9568.12500000008</v>
      </c>
      <c r="AH2353">
        <f>VLOOKUP($F2353,'(참고)타워 스텟 가치'!$B$12:$L$16,AH$2,0)+(VLOOKUP($F2353,'(참고)타워 스텟 가치'!$B$12:$L$16,AH$2,0)*$E2353)</f>
        <v>318.93750000000267</v>
      </c>
      <c r="AI2353">
        <f>VLOOKUP($F2353,'(참고)타워 스텟 가치'!$B$12:$L$16,AI$2,0)+(VLOOKUP($F2353,'(참고)타워 스텟 가치'!$B$12:$L$16,AI$2,0)*$E2353)</f>
        <v>56.700000000000472</v>
      </c>
      <c r="AJ2353">
        <f>VLOOKUP($F2353,'(참고)타워 스텟 가치'!$B$12:$L$16,AJ$2,0)+(VLOOKUP($F2353,'(참고)타워 스텟 가치'!$B$12:$L$16,AJ$2,0)*$E2353)</f>
        <v>0</v>
      </c>
      <c r="AK2353">
        <f>VLOOKUP($F2353,'(참고)타워 스텟 가치'!$B$12:$L$16,AK$2,0)+(VLOOKUP($F2353,'(참고)타워 스텟 가치'!$B$12:$L$16,AK$2,0)*$E2353)</f>
        <v>0</v>
      </c>
      <c r="AL2353">
        <f>VLOOKUP($F2353,'(참고)타워 스텟 가치'!$B$12:$L$16,AL$2,0)+(VLOOKUP($F2353,'(참고)타워 스텟 가치'!$B$12:$L$16,AL$2,0)*$E2353)</f>
        <v>378.00000000000318</v>
      </c>
      <c r="AM2353">
        <f>SUM('스테이지별 몬스터 스텟'!AD2353*'(참고)타워 스텟 가치'!$Q$17,'스테이지별 몬스터 스텟'!AE2353*'(참고)타워 스텟 가치'!$R$17,'스테이지별 몬스터 스텟'!AF2353*'(참고)타워 스텟 가치'!$S$17,'스테이지별 몬스터 스텟'!AG2353*'(참고)타워 스텟 가치'!$T$17,'스테이지별 몬스터 스텟'!AH2353*'(참고)타워 스텟 가치'!$U$17,'스테이지별 몬스터 스텟'!AI2353*'(참고)타워 스텟 가치'!$V$17,'스테이지별 몬스터 스텟'!AJ2353*'(참고)타워 스텟 가치'!$W$17,'스테이지별 몬스터 스텟'!AK2353*'(참고)타워 스텟 가치'!$X$17,'스테이지별 몬스터 스텟'!AL2353*'(참고)타워 스텟 가치'!$Y$17)</f>
        <v>1444146.6375000121</v>
      </c>
      <c r="AN2353">
        <v>3</v>
      </c>
    </row>
    <row r="2354" spans="3:40" x14ac:dyDescent="0.3">
      <c r="C2354">
        <v>5</v>
      </c>
      <c r="D2354">
        <f t="shared" si="110"/>
        <v>470</v>
      </c>
      <c r="E2354" s="52">
        <f>VLOOKUP(D2354,'스테이지별 난이도 설정'!B:C,2,0)</f>
        <v>188.00000000000159</v>
      </c>
      <c r="F2354" t="str">
        <f t="shared" si="111"/>
        <v>스페셜</v>
      </c>
      <c r="G2354">
        <f t="shared" si="109"/>
        <v>6</v>
      </c>
      <c r="H2354">
        <f>VLOOKUP($F2354,'(참고)타워 스텟 가치'!$B$2:$L$6,H$2,0)+(VLOOKUP($F2354,'(참고)타워 스텟 가치'!$B$2:$L$6,H$2,0)*$E2354)</f>
        <v>7176.09375000006</v>
      </c>
      <c r="I2354">
        <f>VLOOKUP($F2354,'(참고)타워 스텟 가치'!$B$2:$L$6,I$2,0)+(VLOOKUP($F2354,'(참고)타워 스텟 가치'!$B$2:$L$6,I$2,0)*$E2354)</f>
        <v>1435.2187500000121</v>
      </c>
      <c r="J2354">
        <f>VLOOKUP($F2354,'(참고)타워 스텟 가치'!$B$2:$L$6,J$2,0)+(VLOOKUP($F2354,'(참고)타워 스텟 가치'!$B$2:$L$6,J$2,0)*$E2354)</f>
        <v>945000.00000000792</v>
      </c>
      <c r="K2354">
        <f>VLOOKUP($F2354,'(참고)타워 스텟 가치'!$B$2:$L$6,K$2,0)+(VLOOKUP($F2354,'(참고)타워 스텟 가치'!$B$2:$L$6,K$2,0)*$E2354)</f>
        <v>28704.37500000024</v>
      </c>
      <c r="L2354">
        <f>VLOOKUP($F2354,'(참고)타워 스텟 가치'!$B$2:$L$6,L$2,0)+(VLOOKUP($F2354,'(참고)타워 스텟 가치'!$B$2:$L$6,L$2,0)*$E2354)</f>
        <v>478.40625000000404</v>
      </c>
      <c r="M2354">
        <f>VLOOKUP($F2354,'(참고)타워 스텟 가치'!$B$2:$L$6,M$2,0)+(VLOOKUP($F2354,'(참고)타워 스텟 가치'!$B$2:$L$6,M$2,0)*$E2354)</f>
        <v>56.700000000000472</v>
      </c>
      <c r="N2354">
        <f>VLOOKUP($F2354,'(참고)타워 스텟 가치'!$B$2:$L$6,N$2,0)+(VLOOKUP($F2354,'(참고)타워 스텟 가치'!$B$2:$L$6,N$2,0)*$E2354)</f>
        <v>0</v>
      </c>
      <c r="O2354">
        <f>VLOOKUP($F2354,'(참고)타워 스텟 가치'!$B$2:$L$6,O$2,0)+(VLOOKUP($F2354,'(참고)타워 스텟 가치'!$B$2:$L$6,O$2,0)*$E2354)</f>
        <v>0</v>
      </c>
      <c r="P2354">
        <f>VLOOKUP($F2354,'(참고)타워 스텟 가치'!$B$2:$L$6,P$2,0)+(VLOOKUP($F2354,'(참고)타워 스텟 가치'!$B$2:$L$6,P$2,0)*$E2354)</f>
        <v>189.00000000000159</v>
      </c>
      <c r="Q2354">
        <f>SUM('스테이지별 몬스터 스텟'!H2354*'(참고)타워 스텟 가치'!$Q$17,'스테이지별 몬스터 스텟'!I2354*'(참고)타워 스텟 가치'!$R$17,'스테이지별 몬스터 스텟'!J2354*'(참고)타워 스텟 가치'!$S$17,'스테이지별 몬스터 스텟'!K2354*'(참고)타워 스텟 가치'!$T$17,'스테이지별 몬스터 스텟'!L2354*'(참고)타워 스텟 가치'!$U$17,'스테이지별 몬스터 스텟'!M2354*'(참고)타워 스텟 가치'!$V$17,'스테이지별 몬스터 스텟'!N2354*'(참고)타워 스텟 가치'!$W$17,'스테이지별 몬스터 스텟'!O2354*'(참고)타워 스텟 가치'!$X$17,'스테이지별 몬스터 스텟'!P2354*'(참고)타워 스텟 가치'!$Y$17)</f>
        <v>1492805.2781250125</v>
      </c>
      <c r="R2354">
        <v>1</v>
      </c>
      <c r="S2354">
        <f>VLOOKUP($F2354,'(참고)타워 스텟 가치'!$B$7:$L$11,S$2,0)+(VLOOKUP($F2354,'(참고)타워 스텟 가치'!$B$7:$L$11,S$2,0)*$E2354)</f>
        <v>2392.03125000002</v>
      </c>
      <c r="T2354">
        <f>VLOOKUP($F2354,'(참고)타워 스텟 가치'!$B$7:$L$11,T$2,0)+(VLOOKUP($F2354,'(참고)타워 스텟 가치'!$B$7:$L$11,T$2,0)*$E2354)</f>
        <v>4305.6562500000364</v>
      </c>
      <c r="U2354">
        <f>VLOOKUP($F2354,'(참고)타워 스텟 가치'!$B$7:$L$11,U$2,0)+(VLOOKUP($F2354,'(참고)타워 스텟 가치'!$B$7:$L$11,U$2,0)*$E2354)</f>
        <v>945000.00000000792</v>
      </c>
      <c r="V2354">
        <f>VLOOKUP($F2354,'(참고)타워 스텟 가치'!$B$7:$L$11,V$2,0)+(VLOOKUP($F2354,'(참고)타워 스텟 가치'!$B$7:$L$11,V$2,0)*$E2354)</f>
        <v>28704.37500000024</v>
      </c>
      <c r="W2354">
        <f>VLOOKUP($F2354,'(참고)타워 스텟 가치'!$B$7:$L$11,W$2,0)+(VLOOKUP($F2354,'(참고)타워 스텟 가치'!$B$7:$L$11,W$2,0)*$E2354)</f>
        <v>478.40625000000404</v>
      </c>
      <c r="X2354">
        <f>VLOOKUP($F2354,'(참고)타워 스텟 가치'!$B$7:$L$11,X$2,0)+(VLOOKUP($F2354,'(참고)타워 스텟 가치'!$B$7:$L$11,X$2,0)*$E2354)</f>
        <v>56.700000000000472</v>
      </c>
      <c r="Y2354">
        <f>VLOOKUP($F2354,'(참고)타워 스텟 가치'!$B$7:$L$11,Y$2,0)+(VLOOKUP($F2354,'(참고)타워 스텟 가치'!$B$7:$L$11,Y$2,0)*$E2354)</f>
        <v>0</v>
      </c>
      <c r="Z2354">
        <f>VLOOKUP($F2354,'(참고)타워 스텟 가치'!$B$7:$L$11,Z$2,0)+(VLOOKUP($F2354,'(참고)타워 스텟 가치'!$B$7:$L$11,Z$2,0)*$E2354)</f>
        <v>0</v>
      </c>
      <c r="AA2354">
        <f>VLOOKUP($F2354,'(참고)타워 스텟 가치'!$B$7:$L$11,AA$2,0)+(VLOOKUP($F2354,'(참고)타워 스텟 가치'!$B$7:$L$11,AA$2,0)*$E2354)</f>
        <v>189.00000000000159</v>
      </c>
      <c r="AB2354">
        <f>SUM('스테이지별 몬스터 스텟'!S2354*'(참고)타워 스텟 가치'!$Q$17,'스테이지별 몬스터 스텟'!T2354*'(참고)타워 스텟 가치'!$R$17,'스테이지별 몬스터 스텟'!U2354*'(참고)타워 스텟 가치'!$S$17,'스테이지별 몬스터 스텟'!V2354*'(참고)타워 스텟 가치'!$T$17,'스테이지별 몬스터 스텟'!W2354*'(참고)타워 스텟 가치'!$U$17,'스테이지별 몬스터 스텟'!X2354*'(참고)타워 스텟 가치'!$V$17,'스테이지별 몬스터 스텟'!Y2354*'(참고)타워 스텟 가치'!$W$17,'스테이지별 몬스터 스텟'!Z2354*'(참고)타워 스텟 가치'!$X$17,'스테이지별 몬스터 스텟'!AA2354*'(참고)타워 스텟 가치'!$Y$17)</f>
        <v>1487542.8093750123</v>
      </c>
      <c r="AC2354">
        <v>2</v>
      </c>
      <c r="AD2354">
        <f>VLOOKUP($F2354,'(참고)타워 스텟 가치'!$B$12:$L$16,AD$2,0)+(VLOOKUP($F2354,'(참고)타워 스텟 가치'!$B$12:$L$16,AD$2,0)*$E2354)</f>
        <v>2392.03125000002</v>
      </c>
      <c r="AE2354">
        <f>VLOOKUP($F2354,'(참고)타워 스텟 가치'!$B$12:$L$16,AE$2,0)+(VLOOKUP($F2354,'(참고)타워 스텟 가치'!$B$12:$L$16,AE$2,0)*$E2354)</f>
        <v>2870.4375000000241</v>
      </c>
      <c r="AF2354">
        <f>VLOOKUP($F2354,'(참고)타워 스텟 가치'!$B$12:$L$16,AF$2,0)+(VLOOKUP($F2354,'(참고)타워 스텟 가치'!$B$12:$L$16,AF$2,0)*$E2354)</f>
        <v>945000.00000000792</v>
      </c>
      <c r="AG2354">
        <f>VLOOKUP($F2354,'(참고)타워 스텟 가치'!$B$12:$L$16,AG$2,0)+(VLOOKUP($F2354,'(참고)타워 스텟 가치'!$B$12:$L$16,AG$2,0)*$E2354)</f>
        <v>14352.18750000012</v>
      </c>
      <c r="AH2354">
        <f>VLOOKUP($F2354,'(참고)타워 스텟 가치'!$B$12:$L$16,AH$2,0)+(VLOOKUP($F2354,'(참고)타워 스텟 가치'!$B$12:$L$16,AH$2,0)*$E2354)</f>
        <v>478.40625000000404</v>
      </c>
      <c r="AI2354">
        <f>VLOOKUP($F2354,'(참고)타워 스텟 가치'!$B$12:$L$16,AI$2,0)+(VLOOKUP($F2354,'(참고)타워 스텟 가치'!$B$12:$L$16,AI$2,0)*$E2354)</f>
        <v>56.700000000000472</v>
      </c>
      <c r="AJ2354">
        <f>VLOOKUP($F2354,'(참고)타워 스텟 가치'!$B$12:$L$16,AJ$2,0)+(VLOOKUP($F2354,'(참고)타워 스텟 가치'!$B$12:$L$16,AJ$2,0)*$E2354)</f>
        <v>0</v>
      </c>
      <c r="AK2354">
        <f>VLOOKUP($F2354,'(참고)타워 스텟 가치'!$B$12:$L$16,AK$2,0)+(VLOOKUP($F2354,'(참고)타워 스텟 가치'!$B$12:$L$16,AK$2,0)*$E2354)</f>
        <v>0</v>
      </c>
      <c r="AL2354">
        <f>VLOOKUP($F2354,'(참고)타워 스텟 가치'!$B$12:$L$16,AL$2,0)+(VLOOKUP($F2354,'(참고)타워 스텟 가치'!$B$12:$L$16,AL$2,0)*$E2354)</f>
        <v>378.00000000000318</v>
      </c>
      <c r="AM2354">
        <f>SUM('스테이지별 몬스터 스텟'!AD2354*'(참고)타워 스텟 가치'!$Q$17,'스테이지별 몬스터 스텟'!AE2354*'(참고)타워 스텟 가치'!$R$17,'스테이지별 몬스터 스텟'!AF2354*'(참고)타워 스텟 가치'!$S$17,'스테이지별 몬스터 스텟'!AG2354*'(참고)타워 스텟 가치'!$T$17,'스테이지별 몬스터 스텟'!AH2354*'(참고)타워 스텟 가치'!$U$17,'스테이지별 몬스터 스텟'!AI2354*'(참고)타워 스텟 가치'!$V$17,'스테이지별 몬스터 스텟'!AJ2354*'(참고)타워 스텟 가치'!$W$17,'스테이지별 몬스터 스텟'!AK2354*'(참고)타워 스텟 가치'!$X$17,'스테이지별 몬스터 스텟'!AL2354*'(참고)타워 스텟 가치'!$Y$17)</f>
        <v>1457063.6062500121</v>
      </c>
      <c r="AN2354">
        <v>3</v>
      </c>
    </row>
    <row r="2355" spans="3:40" x14ac:dyDescent="0.3">
      <c r="C2355">
        <v>1</v>
      </c>
      <c r="D2355">
        <f t="shared" si="110"/>
        <v>471</v>
      </c>
      <c r="E2355" s="52">
        <f>VLOOKUP(D2355,'스테이지별 난이도 설정'!B:C,2,0)</f>
        <v>188.4000000000016</v>
      </c>
      <c r="F2355" t="str">
        <f t="shared" si="111"/>
        <v>일반</v>
      </c>
      <c r="G2355">
        <f t="shared" si="109"/>
        <v>6</v>
      </c>
      <c r="H2355">
        <f>VLOOKUP($F2355,'(참고)타워 스텟 가치'!$B$2:$L$6,H$2,0)+(VLOOKUP($F2355,'(참고)타워 스텟 가치'!$B$2:$L$6,H$2,0)*$E2355)</f>
        <v>1420.5000000000121</v>
      </c>
      <c r="I2355">
        <f>VLOOKUP($F2355,'(참고)타워 스텟 가치'!$B$2:$L$6,I$2,0)+(VLOOKUP($F2355,'(참고)타워 스텟 가치'!$B$2:$L$6,I$2,0)*$E2355)</f>
        <v>284.10000000000241</v>
      </c>
      <c r="J2355">
        <f>VLOOKUP($F2355,'(참고)타워 스텟 가치'!$B$2:$L$6,J$2,0)+(VLOOKUP($F2355,'(참고)타워 스텟 가치'!$B$2:$L$6,J$2,0)*$E2355)</f>
        <v>947000.00000000803</v>
      </c>
      <c r="K2355">
        <f>VLOOKUP($F2355,'(참고)타워 스텟 가치'!$B$2:$L$6,K$2,0)+(VLOOKUP($F2355,'(참고)타워 스텟 가치'!$B$2:$L$6,K$2,0)*$E2355)</f>
        <v>5682.0000000000482</v>
      </c>
      <c r="L2355">
        <f>VLOOKUP($F2355,'(참고)타워 스텟 가치'!$B$2:$L$6,L$2,0)+(VLOOKUP($F2355,'(참고)타워 스텟 가치'!$B$2:$L$6,L$2,0)*$E2355)</f>
        <v>94.700000000000799</v>
      </c>
      <c r="M2355">
        <f>VLOOKUP($F2355,'(참고)타워 스텟 가치'!$B$2:$L$6,M$2,0)+(VLOOKUP($F2355,'(참고)타워 스텟 가치'!$B$2:$L$6,M$2,0)*$E2355)</f>
        <v>56.820000000000476</v>
      </c>
      <c r="N2355">
        <f>VLOOKUP($F2355,'(참고)타워 스텟 가치'!$B$2:$L$6,N$2,0)+(VLOOKUP($F2355,'(참고)타워 스텟 가치'!$B$2:$L$6,N$2,0)*$E2355)</f>
        <v>0</v>
      </c>
      <c r="O2355">
        <f>VLOOKUP($F2355,'(참고)타워 스텟 가치'!$B$2:$L$6,O$2,0)+(VLOOKUP($F2355,'(참고)타워 스텟 가치'!$B$2:$L$6,O$2,0)*$E2355)</f>
        <v>0</v>
      </c>
      <c r="P2355">
        <f>VLOOKUP($F2355,'(참고)타워 스텟 가치'!$B$2:$L$6,P$2,0)+(VLOOKUP($F2355,'(참고)타워 스텟 가치'!$B$2:$L$6,P$2,0)*$E2355)</f>
        <v>132.58000000000109</v>
      </c>
      <c r="Q2355">
        <f>SUM('스테이지별 몬스터 스텟'!H2355*'(참고)타워 스텟 가치'!$Q$17,'스테이지별 몬스터 스텟'!I2355*'(참고)타워 스텟 가치'!$R$17,'스테이지별 몬스터 스텟'!J2355*'(참고)타워 스텟 가치'!$S$17,'스테이지별 몬스터 스텟'!K2355*'(참고)타워 스텟 가치'!$T$17,'스테이지별 몬스터 스텟'!L2355*'(참고)타워 스텟 가치'!$U$17,'스테이지별 몬스터 스텟'!M2355*'(참고)타워 스텟 가치'!$V$17,'스테이지별 몬스터 스텟'!N2355*'(참고)타워 스텟 가치'!$W$17,'스테이지별 몬스터 스텟'!O2355*'(참고)타워 스텟 가치'!$X$17,'스테이지별 몬스터 스텟'!P2355*'(참고)타워 스텟 가치'!$Y$17)</f>
        <v>1435642.5300000121</v>
      </c>
      <c r="R2355">
        <v>1</v>
      </c>
      <c r="S2355">
        <f>VLOOKUP($F2355,'(참고)타워 스텟 가치'!$B$7:$L$11,S$2,0)+(VLOOKUP($F2355,'(참고)타워 스텟 가치'!$B$7:$L$11,S$2,0)*$E2355)</f>
        <v>473.50000000000398</v>
      </c>
      <c r="T2355">
        <f>VLOOKUP($F2355,'(참고)타워 스텟 가치'!$B$7:$L$11,T$2,0)+(VLOOKUP($F2355,'(참고)타워 스텟 가치'!$B$7:$L$11,T$2,0)*$E2355)</f>
        <v>852.30000000000723</v>
      </c>
      <c r="U2355">
        <f>VLOOKUP($F2355,'(참고)타워 스텟 가치'!$B$7:$L$11,U$2,0)+(VLOOKUP($F2355,'(참고)타워 스텟 가치'!$B$7:$L$11,U$2,0)*$E2355)</f>
        <v>947000.00000000803</v>
      </c>
      <c r="V2355">
        <f>VLOOKUP($F2355,'(참고)타워 스텟 가치'!$B$7:$L$11,V$2,0)+(VLOOKUP($F2355,'(참고)타워 스텟 가치'!$B$7:$L$11,V$2,0)*$E2355)</f>
        <v>5682.0000000000482</v>
      </c>
      <c r="W2355">
        <f>VLOOKUP($F2355,'(참고)타워 스텟 가치'!$B$7:$L$11,W$2,0)+(VLOOKUP($F2355,'(참고)타워 스텟 가치'!$B$7:$L$11,W$2,0)*$E2355)</f>
        <v>94.700000000000799</v>
      </c>
      <c r="X2355">
        <f>VLOOKUP($F2355,'(참고)타워 스텟 가치'!$B$7:$L$11,X$2,0)+(VLOOKUP($F2355,'(참고)타워 스텟 가치'!$B$7:$L$11,X$2,0)*$E2355)</f>
        <v>56.820000000000476</v>
      </c>
      <c r="Y2355">
        <f>VLOOKUP($F2355,'(참고)타워 스텟 가치'!$B$7:$L$11,Y$2,0)+(VLOOKUP($F2355,'(참고)타워 스텟 가치'!$B$7:$L$11,Y$2,0)*$E2355)</f>
        <v>0</v>
      </c>
      <c r="Z2355">
        <f>VLOOKUP($F2355,'(참고)타워 스텟 가치'!$B$7:$L$11,Z$2,0)+(VLOOKUP($F2355,'(참고)타워 스텟 가치'!$B$7:$L$11,Z$2,0)*$E2355)</f>
        <v>0</v>
      </c>
      <c r="AA2355">
        <f>VLOOKUP($F2355,'(참고)타워 스텟 가치'!$B$7:$L$11,AA$2,0)+(VLOOKUP($F2355,'(참고)타워 스텟 가치'!$B$7:$L$11,AA$2,0)*$E2355)</f>
        <v>132.58000000000109</v>
      </c>
      <c r="AB2355">
        <f>SUM('스테이지별 몬스터 스텟'!S2355*'(참고)타워 스텟 가치'!$Q$17,'스테이지별 몬스터 스텟'!T2355*'(참고)타워 스텟 가치'!$R$17,'스테이지별 몬스터 스텟'!U2355*'(참고)타워 스텟 가치'!$S$17,'스테이지별 몬스터 스텟'!V2355*'(참고)타워 스텟 가치'!$T$17,'스테이지별 몬스터 스텟'!W2355*'(참고)타워 스텟 가치'!$U$17,'스테이지별 몬스터 스텟'!X2355*'(참고)타워 스텟 가치'!$V$17,'스테이지별 몬스터 스텟'!Y2355*'(참고)타워 스텟 가치'!$W$17,'스테이지별 몬스터 스텟'!Z2355*'(참고)타워 스텟 가치'!$X$17,'스테이지별 몬스터 스텟'!AA2355*'(참고)타워 스텟 가치'!$Y$17)</f>
        <v>1434600.8300000119</v>
      </c>
      <c r="AC2355">
        <v>2</v>
      </c>
      <c r="AD2355">
        <f>VLOOKUP($F2355,'(참고)타워 스텟 가치'!$B$12:$L$16,AD$2,0)+(VLOOKUP($F2355,'(참고)타워 스텟 가치'!$B$12:$L$16,AD$2,0)*$E2355)</f>
        <v>473.50000000000398</v>
      </c>
      <c r="AE2355">
        <f>VLOOKUP($F2355,'(참고)타워 스텟 가치'!$B$12:$L$16,AE$2,0)+(VLOOKUP($F2355,'(참고)타워 스텟 가치'!$B$12:$L$16,AE$2,0)*$E2355)</f>
        <v>568.20000000000482</v>
      </c>
      <c r="AF2355">
        <f>VLOOKUP($F2355,'(참고)타워 스텟 가치'!$B$12:$L$16,AF$2,0)+(VLOOKUP($F2355,'(참고)타워 스텟 가치'!$B$12:$L$16,AF$2,0)*$E2355)</f>
        <v>947000.00000000803</v>
      </c>
      <c r="AG2355">
        <f>VLOOKUP($F2355,'(참고)타워 스텟 가치'!$B$12:$L$16,AG$2,0)+(VLOOKUP($F2355,'(참고)타워 스텟 가치'!$B$12:$L$16,AG$2,0)*$E2355)</f>
        <v>2841.0000000000241</v>
      </c>
      <c r="AH2355">
        <f>VLOOKUP($F2355,'(참고)타워 스텟 가치'!$B$12:$L$16,AH$2,0)+(VLOOKUP($F2355,'(참고)타워 스텟 가치'!$B$12:$L$16,AH$2,0)*$E2355)</f>
        <v>94.700000000000799</v>
      </c>
      <c r="AI2355">
        <f>VLOOKUP($F2355,'(참고)타워 스텟 가치'!$B$12:$L$16,AI$2,0)+(VLOOKUP($F2355,'(참고)타워 스텟 가치'!$B$12:$L$16,AI$2,0)*$E2355)</f>
        <v>56.820000000000476</v>
      </c>
      <c r="AJ2355">
        <f>VLOOKUP($F2355,'(참고)타워 스텟 가치'!$B$12:$L$16,AJ$2,0)+(VLOOKUP($F2355,'(참고)타워 스텟 가치'!$B$12:$L$16,AJ$2,0)*$E2355)</f>
        <v>0</v>
      </c>
      <c r="AK2355">
        <f>VLOOKUP($F2355,'(참고)타워 스텟 가치'!$B$12:$L$16,AK$2,0)+(VLOOKUP($F2355,'(참고)타워 스텟 가치'!$B$12:$L$16,AK$2,0)*$E2355)</f>
        <v>0</v>
      </c>
      <c r="AL2355">
        <f>VLOOKUP($F2355,'(참고)타워 스텟 가치'!$B$12:$L$16,AL$2,0)+(VLOOKUP($F2355,'(참고)타워 스텟 가치'!$B$12:$L$16,AL$2,0)*$E2355)</f>
        <v>265.16000000000219</v>
      </c>
      <c r="AM2355">
        <f>SUM('스테이지별 몬스터 스텟'!AD2355*'(참고)타워 스텟 가치'!$Q$17,'스테이지별 몬스터 스텟'!AE2355*'(참고)타워 스텟 가치'!$R$17,'스테이지별 몬스터 스텟'!AF2355*'(참고)타워 스텟 가치'!$S$17,'스테이지별 몬스터 스텟'!AG2355*'(참고)타워 스텟 가치'!$T$17,'스테이지별 몬스터 스텟'!AH2355*'(참고)타워 스텟 가치'!$U$17,'스테이지별 몬스터 스텟'!AI2355*'(참고)타워 스텟 가치'!$V$17,'스테이지별 몬스터 스텟'!AJ2355*'(참고)타워 스텟 가치'!$W$17,'스테이지별 몬스터 스텟'!AK2355*'(참고)타워 스텟 가치'!$X$17,'스테이지별 몬스터 스텟'!AL2355*'(참고)타워 스텟 가치'!$Y$17)</f>
        <v>1428757.8400000122</v>
      </c>
      <c r="AN2355">
        <v>3</v>
      </c>
    </row>
    <row r="2356" spans="3:40" x14ac:dyDescent="0.3">
      <c r="C2356">
        <v>2</v>
      </c>
      <c r="D2356">
        <f t="shared" si="110"/>
        <v>471</v>
      </c>
      <c r="E2356" s="52">
        <f>VLOOKUP(D2356,'스테이지별 난이도 설정'!B:C,2,0)</f>
        <v>188.4000000000016</v>
      </c>
      <c r="F2356" t="str">
        <f t="shared" si="111"/>
        <v>레어</v>
      </c>
      <c r="G2356">
        <f t="shared" si="109"/>
        <v>6</v>
      </c>
      <c r="H2356">
        <f>VLOOKUP($F2356,'(참고)타워 스텟 가치'!$B$2:$L$6,H$2,0)+(VLOOKUP($F2356,'(참고)타워 스텟 가치'!$B$2:$L$6,H$2,0)*$E2356)</f>
        <v>2130.7500000000182</v>
      </c>
      <c r="I2356">
        <f>VLOOKUP($F2356,'(참고)타워 스텟 가치'!$B$2:$L$6,I$2,0)+(VLOOKUP($F2356,'(참고)타워 스텟 가치'!$B$2:$L$6,I$2,0)*$E2356)</f>
        <v>426.15000000000362</v>
      </c>
      <c r="J2356">
        <f>VLOOKUP($F2356,'(참고)타워 스텟 가치'!$B$2:$L$6,J$2,0)+(VLOOKUP($F2356,'(참고)타워 스텟 가치'!$B$2:$L$6,J$2,0)*$E2356)</f>
        <v>947000.00000000803</v>
      </c>
      <c r="K2356">
        <f>VLOOKUP($F2356,'(참고)타워 스텟 가치'!$B$2:$L$6,K$2,0)+(VLOOKUP($F2356,'(참고)타워 스텟 가치'!$B$2:$L$6,K$2,0)*$E2356)</f>
        <v>8523.0000000000728</v>
      </c>
      <c r="L2356">
        <f>VLOOKUP($F2356,'(참고)타워 스텟 가치'!$B$2:$L$6,L$2,0)+(VLOOKUP($F2356,'(참고)타워 스텟 가치'!$B$2:$L$6,L$2,0)*$E2356)</f>
        <v>142.05000000000121</v>
      </c>
      <c r="M2356">
        <f>VLOOKUP($F2356,'(참고)타워 스텟 가치'!$B$2:$L$6,M$2,0)+(VLOOKUP($F2356,'(참고)타워 스텟 가치'!$B$2:$L$6,M$2,0)*$E2356)</f>
        <v>56.820000000000476</v>
      </c>
      <c r="N2356">
        <f>VLOOKUP($F2356,'(참고)타워 스텟 가치'!$B$2:$L$6,N$2,0)+(VLOOKUP($F2356,'(참고)타워 스텟 가치'!$B$2:$L$6,N$2,0)*$E2356)</f>
        <v>0</v>
      </c>
      <c r="O2356">
        <f>VLOOKUP($F2356,'(참고)타워 스텟 가치'!$B$2:$L$6,O$2,0)+(VLOOKUP($F2356,'(참고)타워 스텟 가치'!$B$2:$L$6,O$2,0)*$E2356)</f>
        <v>0</v>
      </c>
      <c r="P2356">
        <f>VLOOKUP($F2356,'(참고)타워 스텟 가치'!$B$2:$L$6,P$2,0)+(VLOOKUP($F2356,'(참고)타워 스텟 가치'!$B$2:$L$6,P$2,0)*$E2356)</f>
        <v>132.58000000000109</v>
      </c>
      <c r="Q2356">
        <f>SUM('스테이지별 몬스터 스텟'!H2356*'(참고)타워 스텟 가치'!$Q$17,'스테이지별 몬스터 스텟'!I2356*'(참고)타워 스텟 가치'!$R$17,'스테이지별 몬스터 스텟'!J2356*'(참고)타워 스텟 가치'!$S$17,'스테이지별 몬스터 스텟'!K2356*'(참고)타워 스텟 가치'!$T$17,'스테이지별 몬스터 스텟'!L2356*'(참고)타워 스텟 가치'!$U$17,'스테이지별 몬스터 스텟'!M2356*'(참고)타워 스텟 가치'!$V$17,'스테이지별 몬스터 스텟'!N2356*'(참고)타워 스텟 가치'!$W$17,'스테이지별 몬스터 스텟'!O2356*'(참고)타워 스텟 가치'!$X$17,'스테이지별 몬스터 스텟'!P2356*'(참고)타워 스텟 가치'!$Y$17)</f>
        <v>1443052.8050000125</v>
      </c>
      <c r="R2356">
        <v>1</v>
      </c>
      <c r="S2356">
        <f>VLOOKUP($F2356,'(참고)타워 스텟 가치'!$B$7:$L$11,S$2,0)+(VLOOKUP($F2356,'(참고)타워 스텟 가치'!$B$7:$L$11,S$2,0)*$E2356)</f>
        <v>710.25000000000603</v>
      </c>
      <c r="T2356">
        <f>VLOOKUP($F2356,'(참고)타워 스텟 가치'!$B$7:$L$11,T$2,0)+(VLOOKUP($F2356,'(참고)타워 스텟 가치'!$B$7:$L$11,T$2,0)*$E2356)</f>
        <v>1278.4500000000107</v>
      </c>
      <c r="U2356">
        <f>VLOOKUP($F2356,'(참고)타워 스텟 가치'!$B$7:$L$11,U$2,0)+(VLOOKUP($F2356,'(참고)타워 스텟 가치'!$B$7:$L$11,U$2,0)*$E2356)</f>
        <v>947000.00000000803</v>
      </c>
      <c r="V2356">
        <f>VLOOKUP($F2356,'(참고)타워 스텟 가치'!$B$7:$L$11,V$2,0)+(VLOOKUP($F2356,'(참고)타워 스텟 가치'!$B$7:$L$11,V$2,0)*$E2356)</f>
        <v>8523.0000000000728</v>
      </c>
      <c r="W2356">
        <f>VLOOKUP($F2356,'(참고)타워 스텟 가치'!$B$7:$L$11,W$2,0)+(VLOOKUP($F2356,'(참고)타워 스텟 가치'!$B$7:$L$11,W$2,0)*$E2356)</f>
        <v>142.05000000000121</v>
      </c>
      <c r="X2356">
        <f>VLOOKUP($F2356,'(참고)타워 스텟 가치'!$B$7:$L$11,X$2,0)+(VLOOKUP($F2356,'(참고)타워 스텟 가치'!$B$7:$L$11,X$2,0)*$E2356)</f>
        <v>56.820000000000476</v>
      </c>
      <c r="Y2356">
        <f>VLOOKUP($F2356,'(참고)타워 스텟 가치'!$B$7:$L$11,Y$2,0)+(VLOOKUP($F2356,'(참고)타워 스텟 가치'!$B$7:$L$11,Y$2,0)*$E2356)</f>
        <v>0</v>
      </c>
      <c r="Z2356">
        <f>VLOOKUP($F2356,'(참고)타워 스텟 가치'!$B$7:$L$11,Z$2,0)+(VLOOKUP($F2356,'(참고)타워 스텟 가치'!$B$7:$L$11,Z$2,0)*$E2356)</f>
        <v>0</v>
      </c>
      <c r="AA2356">
        <f>VLOOKUP($F2356,'(참고)타워 스텟 가치'!$B$7:$L$11,AA$2,0)+(VLOOKUP($F2356,'(참고)타워 스텟 가치'!$B$7:$L$11,AA$2,0)*$E2356)</f>
        <v>132.58000000000109</v>
      </c>
      <c r="AB2356">
        <f>SUM('스테이지별 몬스터 스텟'!S2356*'(참고)타워 스텟 가치'!$Q$17,'스테이지별 몬스터 스텟'!T2356*'(참고)타워 스텟 가치'!$R$17,'스테이지별 몬스터 스텟'!U2356*'(참고)타워 스텟 가치'!$S$17,'스테이지별 몬스터 스텟'!V2356*'(참고)타워 스텟 가치'!$T$17,'스테이지별 몬스터 스텟'!W2356*'(참고)타워 스텟 가치'!$U$17,'스테이지별 몬스터 스텟'!X2356*'(참고)타워 스텟 가치'!$V$17,'스테이지별 몬스터 스텟'!Y2356*'(참고)타워 스텟 가치'!$W$17,'스테이지별 몬스터 스텟'!Z2356*'(참고)타워 스텟 가치'!$X$17,'스테이지별 몬스터 스텟'!AA2356*'(참고)타워 스텟 가치'!$Y$17)</f>
        <v>1441490.2550000125</v>
      </c>
      <c r="AC2356">
        <v>2</v>
      </c>
      <c r="AD2356">
        <f>VLOOKUP($F2356,'(참고)타워 스텟 가치'!$B$12:$L$16,AD$2,0)+(VLOOKUP($F2356,'(참고)타워 스텟 가치'!$B$12:$L$16,AD$2,0)*$E2356)</f>
        <v>710.25000000000603</v>
      </c>
      <c r="AE2356">
        <f>VLOOKUP($F2356,'(참고)타워 스텟 가치'!$B$12:$L$16,AE$2,0)+(VLOOKUP($F2356,'(참고)타워 스텟 가치'!$B$12:$L$16,AE$2,0)*$E2356)</f>
        <v>852.30000000000723</v>
      </c>
      <c r="AF2356">
        <f>VLOOKUP($F2356,'(참고)타워 스텟 가치'!$B$12:$L$16,AF$2,0)+(VLOOKUP($F2356,'(참고)타워 스텟 가치'!$B$12:$L$16,AF$2,0)*$E2356)</f>
        <v>947000.00000000803</v>
      </c>
      <c r="AG2356">
        <f>VLOOKUP($F2356,'(참고)타워 스텟 가치'!$B$12:$L$16,AG$2,0)+(VLOOKUP($F2356,'(참고)타워 스텟 가치'!$B$12:$L$16,AG$2,0)*$E2356)</f>
        <v>4261.5000000000364</v>
      </c>
      <c r="AH2356">
        <f>VLOOKUP($F2356,'(참고)타워 스텟 가치'!$B$12:$L$16,AH$2,0)+(VLOOKUP($F2356,'(참고)타워 스텟 가치'!$B$12:$L$16,AH$2,0)*$E2356)</f>
        <v>142.05000000000121</v>
      </c>
      <c r="AI2356">
        <f>VLOOKUP($F2356,'(참고)타워 스텟 가치'!$B$12:$L$16,AI$2,0)+(VLOOKUP($F2356,'(참고)타워 스텟 가치'!$B$12:$L$16,AI$2,0)*$E2356)</f>
        <v>56.820000000000476</v>
      </c>
      <c r="AJ2356">
        <f>VLOOKUP($F2356,'(참고)타워 스텟 가치'!$B$12:$L$16,AJ$2,0)+(VLOOKUP($F2356,'(참고)타워 스텟 가치'!$B$12:$L$16,AJ$2,0)*$E2356)</f>
        <v>0</v>
      </c>
      <c r="AK2356">
        <f>VLOOKUP($F2356,'(참고)타워 스텟 가치'!$B$12:$L$16,AK$2,0)+(VLOOKUP($F2356,'(참고)타워 스텟 가치'!$B$12:$L$16,AK$2,0)*$E2356)</f>
        <v>0</v>
      </c>
      <c r="AL2356">
        <f>VLOOKUP($F2356,'(참고)타워 스텟 가치'!$B$12:$L$16,AL$2,0)+(VLOOKUP($F2356,'(참고)타워 스텟 가치'!$B$12:$L$16,AL$2,0)*$E2356)</f>
        <v>265.16000000000219</v>
      </c>
      <c r="AM2356">
        <f>SUM('스테이지별 몬스터 스텟'!AD2356*'(참고)타워 스텟 가치'!$Q$17,'스테이지별 몬스터 스텟'!AE2356*'(참고)타워 스텟 가치'!$R$17,'스테이지별 몬스터 스텟'!AF2356*'(참고)타워 스텟 가치'!$S$17,'스테이지별 몬스터 스텟'!AG2356*'(참고)타워 스텟 가치'!$T$17,'스테이지별 몬스터 스텟'!AH2356*'(참고)타워 스텟 가치'!$U$17,'스테이지별 몬스터 스텟'!AI2356*'(참고)타워 스텟 가치'!$V$17,'스테이지별 몬스터 스텟'!AJ2356*'(참고)타워 스텟 가치'!$W$17,'스테이지별 몬스터 스텟'!AK2356*'(참고)타워 스텟 가치'!$X$17,'스테이지별 몬스터 스텟'!AL2356*'(참고)타워 스텟 가치'!$Y$17)</f>
        <v>1432593.1900000123</v>
      </c>
      <c r="AN2356">
        <v>3</v>
      </c>
    </row>
    <row r="2357" spans="3:40" x14ac:dyDescent="0.3">
      <c r="C2357">
        <v>3</v>
      </c>
      <c r="D2357">
        <f t="shared" si="110"/>
        <v>471</v>
      </c>
      <c r="E2357" s="52">
        <f>VLOOKUP(D2357,'스테이지별 난이도 설정'!B:C,2,0)</f>
        <v>188.4000000000016</v>
      </c>
      <c r="F2357" t="str">
        <f t="shared" si="111"/>
        <v>에픽</v>
      </c>
      <c r="G2357">
        <f t="shared" si="109"/>
        <v>6</v>
      </c>
      <c r="H2357">
        <f>VLOOKUP($F2357,'(참고)타워 스텟 가치'!$B$2:$L$6,H$2,0)+(VLOOKUP($F2357,'(참고)타워 스텟 가치'!$B$2:$L$6,H$2,0)*$E2357)</f>
        <v>3196.1250000000268</v>
      </c>
      <c r="I2357">
        <f>VLOOKUP($F2357,'(참고)타워 스텟 가치'!$B$2:$L$6,I$2,0)+(VLOOKUP($F2357,'(참고)타워 스텟 가치'!$B$2:$L$6,I$2,0)*$E2357)</f>
        <v>639.22500000000537</v>
      </c>
      <c r="J2357">
        <f>VLOOKUP($F2357,'(참고)타워 스텟 가치'!$B$2:$L$6,J$2,0)+(VLOOKUP($F2357,'(참고)타워 스텟 가치'!$B$2:$L$6,J$2,0)*$E2357)</f>
        <v>947000.00000000803</v>
      </c>
      <c r="K2357">
        <f>VLOOKUP($F2357,'(참고)타워 스텟 가치'!$B$2:$L$6,K$2,0)+(VLOOKUP($F2357,'(참고)타워 스텟 가치'!$B$2:$L$6,K$2,0)*$E2357)</f>
        <v>12784.500000000107</v>
      </c>
      <c r="L2357">
        <f>VLOOKUP($F2357,'(참고)타워 스텟 가치'!$B$2:$L$6,L$2,0)+(VLOOKUP($F2357,'(참고)타워 스텟 가치'!$B$2:$L$6,L$2,0)*$E2357)</f>
        <v>213.07500000000181</v>
      </c>
      <c r="M2357">
        <f>VLOOKUP($F2357,'(참고)타워 스텟 가치'!$B$2:$L$6,M$2,0)+(VLOOKUP($F2357,'(참고)타워 스텟 가치'!$B$2:$L$6,M$2,0)*$E2357)</f>
        <v>56.820000000000476</v>
      </c>
      <c r="N2357">
        <f>VLOOKUP($F2357,'(참고)타워 스텟 가치'!$B$2:$L$6,N$2,0)+(VLOOKUP($F2357,'(참고)타워 스텟 가치'!$B$2:$L$6,N$2,0)*$E2357)</f>
        <v>0</v>
      </c>
      <c r="O2357">
        <f>VLOOKUP($F2357,'(참고)타워 스텟 가치'!$B$2:$L$6,O$2,0)+(VLOOKUP($F2357,'(참고)타워 스텟 가치'!$B$2:$L$6,O$2,0)*$E2357)</f>
        <v>0</v>
      </c>
      <c r="P2357">
        <f>VLOOKUP($F2357,'(참고)타워 스텟 가치'!$B$2:$L$6,P$2,0)+(VLOOKUP($F2357,'(참고)타워 스텟 가치'!$B$2:$L$6,P$2,0)*$E2357)</f>
        <v>132.58000000000109</v>
      </c>
      <c r="Q2357">
        <f>SUM('스테이지별 몬스터 스텟'!H2357*'(참고)타워 스텟 가치'!$Q$17,'스테이지별 몬스터 스텟'!I2357*'(참고)타워 스텟 가치'!$R$17,'스테이지별 몬스터 스텟'!J2357*'(참고)타워 스텟 가치'!$S$17,'스테이지별 몬스터 스텟'!K2357*'(참고)타워 스텟 가치'!$T$17,'스테이지별 몬스터 스텟'!L2357*'(참고)타워 스텟 가치'!$U$17,'스테이지별 몬스터 스텟'!M2357*'(참고)타워 스텟 가치'!$V$17,'스테이지별 몬스터 스텟'!N2357*'(참고)타워 스텟 가치'!$W$17,'스테이지별 몬스터 스텟'!O2357*'(참고)타워 스텟 가치'!$X$17,'스테이지별 몬스터 스텟'!P2357*'(참고)타워 스텟 가치'!$Y$17)</f>
        <v>1454168.2175000124</v>
      </c>
      <c r="R2357">
        <v>1</v>
      </c>
      <c r="S2357">
        <f>VLOOKUP($F2357,'(참고)타워 스텟 가치'!$B$7:$L$11,S$2,0)+(VLOOKUP($F2357,'(참고)타워 스텟 가치'!$B$7:$L$11,S$2,0)*$E2357)</f>
        <v>1065.3750000000091</v>
      </c>
      <c r="T2357">
        <f>VLOOKUP($F2357,'(참고)타워 스텟 가치'!$B$7:$L$11,T$2,0)+(VLOOKUP($F2357,'(참고)타워 스텟 가치'!$B$7:$L$11,T$2,0)*$E2357)</f>
        <v>1917.6750000000161</v>
      </c>
      <c r="U2357">
        <f>VLOOKUP($F2357,'(참고)타워 스텟 가치'!$B$7:$L$11,U$2,0)+(VLOOKUP($F2357,'(참고)타워 스텟 가치'!$B$7:$L$11,U$2,0)*$E2357)</f>
        <v>947000.00000000803</v>
      </c>
      <c r="V2357">
        <f>VLOOKUP($F2357,'(참고)타워 스텟 가치'!$B$7:$L$11,V$2,0)+(VLOOKUP($F2357,'(참고)타워 스텟 가치'!$B$7:$L$11,V$2,0)*$E2357)</f>
        <v>12784.500000000107</v>
      </c>
      <c r="W2357">
        <f>VLOOKUP($F2357,'(참고)타워 스텟 가치'!$B$7:$L$11,W$2,0)+(VLOOKUP($F2357,'(참고)타워 스텟 가치'!$B$7:$L$11,W$2,0)*$E2357)</f>
        <v>213.07500000000181</v>
      </c>
      <c r="X2357">
        <f>VLOOKUP($F2357,'(참고)타워 스텟 가치'!$B$7:$L$11,X$2,0)+(VLOOKUP($F2357,'(참고)타워 스텟 가치'!$B$7:$L$11,X$2,0)*$E2357)</f>
        <v>56.820000000000476</v>
      </c>
      <c r="Y2357">
        <f>VLOOKUP($F2357,'(참고)타워 스텟 가치'!$B$7:$L$11,Y$2,0)+(VLOOKUP($F2357,'(참고)타워 스텟 가치'!$B$7:$L$11,Y$2,0)*$E2357)</f>
        <v>0</v>
      </c>
      <c r="Z2357">
        <f>VLOOKUP($F2357,'(참고)타워 스텟 가치'!$B$7:$L$11,Z$2,0)+(VLOOKUP($F2357,'(참고)타워 스텟 가치'!$B$7:$L$11,Z$2,0)*$E2357)</f>
        <v>0</v>
      </c>
      <c r="AA2357">
        <f>VLOOKUP($F2357,'(참고)타워 스텟 가치'!$B$7:$L$11,AA$2,0)+(VLOOKUP($F2357,'(참고)타워 스텟 가치'!$B$7:$L$11,AA$2,0)*$E2357)</f>
        <v>132.58000000000109</v>
      </c>
      <c r="AB2357">
        <f>SUM('스테이지별 몬스터 스텟'!S2357*'(참고)타워 스텟 가치'!$Q$17,'스테이지별 몬스터 스텟'!T2357*'(참고)타워 스텟 가치'!$R$17,'스테이지별 몬스터 스텟'!U2357*'(참고)타워 스텟 가치'!$S$17,'스테이지별 몬스터 스텟'!V2357*'(참고)타워 스텟 가치'!$T$17,'스테이지별 몬스터 스텟'!W2357*'(참고)타워 스텟 가치'!$U$17,'스테이지별 몬스터 스텟'!X2357*'(참고)타워 스텟 가치'!$V$17,'스테이지별 몬스터 스텟'!Y2357*'(참고)타워 스텟 가치'!$W$17,'스테이지별 몬스터 스텟'!Z2357*'(참고)타워 스텟 가치'!$X$17,'스테이지별 몬스터 스텟'!AA2357*'(참고)타워 스텟 가치'!$Y$17)</f>
        <v>1451824.3925000122</v>
      </c>
      <c r="AC2357">
        <v>2</v>
      </c>
      <c r="AD2357">
        <f>VLOOKUP($F2357,'(참고)타워 스텟 가치'!$B$12:$L$16,AD$2,0)+(VLOOKUP($F2357,'(참고)타워 스텟 가치'!$B$12:$L$16,AD$2,0)*$E2357)</f>
        <v>1065.3750000000091</v>
      </c>
      <c r="AE2357">
        <f>VLOOKUP($F2357,'(참고)타워 스텟 가치'!$B$12:$L$16,AE$2,0)+(VLOOKUP($F2357,'(참고)타워 스텟 가치'!$B$12:$L$16,AE$2,0)*$E2357)</f>
        <v>1278.4500000000107</v>
      </c>
      <c r="AF2357">
        <f>VLOOKUP($F2357,'(참고)타워 스텟 가치'!$B$12:$L$16,AF$2,0)+(VLOOKUP($F2357,'(참고)타워 스텟 가치'!$B$12:$L$16,AF$2,0)*$E2357)</f>
        <v>947000.00000000803</v>
      </c>
      <c r="AG2357">
        <f>VLOOKUP($F2357,'(참고)타워 스텟 가치'!$B$12:$L$16,AG$2,0)+(VLOOKUP($F2357,'(참고)타워 스텟 가치'!$B$12:$L$16,AG$2,0)*$E2357)</f>
        <v>6392.2500000000537</v>
      </c>
      <c r="AH2357">
        <f>VLOOKUP($F2357,'(참고)타워 스텟 가치'!$B$12:$L$16,AH$2,0)+(VLOOKUP($F2357,'(참고)타워 스텟 가치'!$B$12:$L$16,AH$2,0)*$E2357)</f>
        <v>213.07500000000181</v>
      </c>
      <c r="AI2357">
        <f>VLOOKUP($F2357,'(참고)타워 스텟 가치'!$B$12:$L$16,AI$2,0)+(VLOOKUP($F2357,'(참고)타워 스텟 가치'!$B$12:$L$16,AI$2,0)*$E2357)</f>
        <v>56.820000000000476</v>
      </c>
      <c r="AJ2357">
        <f>VLOOKUP($F2357,'(참고)타워 스텟 가치'!$B$12:$L$16,AJ$2,0)+(VLOOKUP($F2357,'(참고)타워 스텟 가치'!$B$12:$L$16,AJ$2,0)*$E2357)</f>
        <v>0</v>
      </c>
      <c r="AK2357">
        <f>VLOOKUP($F2357,'(참고)타워 스텟 가치'!$B$12:$L$16,AK$2,0)+(VLOOKUP($F2357,'(참고)타워 스텟 가치'!$B$12:$L$16,AK$2,0)*$E2357)</f>
        <v>0</v>
      </c>
      <c r="AL2357">
        <f>VLOOKUP($F2357,'(참고)타워 스텟 가치'!$B$12:$L$16,AL$2,0)+(VLOOKUP($F2357,'(참고)타워 스텟 가치'!$B$12:$L$16,AL$2,0)*$E2357)</f>
        <v>265.16000000000219</v>
      </c>
      <c r="AM2357">
        <f>SUM('스테이지별 몬스터 스텟'!AD2357*'(참고)타워 스텟 가치'!$Q$17,'스테이지별 몬스터 스텟'!AE2357*'(참고)타워 스텟 가치'!$R$17,'스테이지별 몬스터 스텟'!AF2357*'(참고)타워 스텟 가치'!$S$17,'스테이지별 몬스터 스텟'!AG2357*'(참고)타워 스텟 가치'!$T$17,'스테이지별 몬스터 스텟'!AH2357*'(참고)타워 스텟 가치'!$U$17,'스테이지별 몬스터 스텟'!AI2357*'(참고)타워 스텟 가치'!$V$17,'스테이지별 몬스터 스텟'!AJ2357*'(참고)타워 스텟 가치'!$W$17,'스테이지별 몬스터 스텟'!AK2357*'(참고)타워 스텟 가치'!$X$17,'스테이지별 몬스터 스텟'!AL2357*'(참고)타워 스텟 가치'!$Y$17)</f>
        <v>1438346.2150000122</v>
      </c>
      <c r="AN2357">
        <v>3</v>
      </c>
    </row>
    <row r="2358" spans="3:40" x14ac:dyDescent="0.3">
      <c r="C2358">
        <v>4</v>
      </c>
      <c r="D2358">
        <f t="shared" si="110"/>
        <v>471</v>
      </c>
      <c r="E2358" s="52">
        <f>VLOOKUP(D2358,'스테이지별 난이도 설정'!B:C,2,0)</f>
        <v>188.4000000000016</v>
      </c>
      <c r="F2358" t="str">
        <f t="shared" si="111"/>
        <v>유니크</v>
      </c>
      <c r="G2358">
        <f t="shared" si="109"/>
        <v>6</v>
      </c>
      <c r="H2358">
        <f>VLOOKUP($F2358,'(참고)타워 스텟 가치'!$B$2:$L$6,H$2,0)+(VLOOKUP($F2358,'(참고)타워 스텟 가치'!$B$2:$L$6,H$2,0)*$E2358)</f>
        <v>4794.18750000004</v>
      </c>
      <c r="I2358">
        <f>VLOOKUP($F2358,'(참고)타워 스텟 가치'!$B$2:$L$6,I$2,0)+(VLOOKUP($F2358,'(참고)타워 스텟 가치'!$B$2:$L$6,I$2,0)*$E2358)</f>
        <v>958.83750000000805</v>
      </c>
      <c r="J2358">
        <f>VLOOKUP($F2358,'(참고)타워 스텟 가치'!$B$2:$L$6,J$2,0)+(VLOOKUP($F2358,'(참고)타워 스텟 가치'!$B$2:$L$6,J$2,0)*$E2358)</f>
        <v>947000.00000000803</v>
      </c>
      <c r="K2358">
        <f>VLOOKUP($F2358,'(참고)타워 스텟 가치'!$B$2:$L$6,K$2,0)+(VLOOKUP($F2358,'(참고)타워 스텟 가치'!$B$2:$L$6,K$2,0)*$E2358)</f>
        <v>19176.75000000016</v>
      </c>
      <c r="L2358">
        <f>VLOOKUP($F2358,'(참고)타워 스텟 가치'!$B$2:$L$6,L$2,0)+(VLOOKUP($F2358,'(참고)타워 스텟 가치'!$B$2:$L$6,L$2,0)*$E2358)</f>
        <v>319.61250000000268</v>
      </c>
      <c r="M2358">
        <f>VLOOKUP($F2358,'(참고)타워 스텟 가치'!$B$2:$L$6,M$2,0)+(VLOOKUP($F2358,'(참고)타워 스텟 가치'!$B$2:$L$6,M$2,0)*$E2358)</f>
        <v>56.820000000000476</v>
      </c>
      <c r="N2358">
        <f>VLOOKUP($F2358,'(참고)타워 스텟 가치'!$B$2:$L$6,N$2,0)+(VLOOKUP($F2358,'(참고)타워 스텟 가치'!$B$2:$L$6,N$2,0)*$E2358)</f>
        <v>0</v>
      </c>
      <c r="O2358">
        <f>VLOOKUP($F2358,'(참고)타워 스텟 가치'!$B$2:$L$6,O$2,0)+(VLOOKUP($F2358,'(참고)타워 스텟 가치'!$B$2:$L$6,O$2,0)*$E2358)</f>
        <v>0</v>
      </c>
      <c r="P2358">
        <f>VLOOKUP($F2358,'(참고)타워 스텟 가치'!$B$2:$L$6,P$2,0)+(VLOOKUP($F2358,'(참고)타워 스텟 가치'!$B$2:$L$6,P$2,0)*$E2358)</f>
        <v>189.4000000000016</v>
      </c>
      <c r="Q2358">
        <f>SUM('스테이지별 몬스터 스텟'!H2358*'(참고)타워 스텟 가치'!$Q$17,'스테이지별 몬스터 스텟'!I2358*'(참고)타워 스텟 가치'!$R$17,'스테이지별 몬스터 스텟'!J2358*'(참고)타워 스텟 가치'!$S$17,'스테이지별 몬스터 스텟'!K2358*'(참고)타워 스텟 가치'!$T$17,'스테이지별 몬스터 스텟'!L2358*'(참고)타워 스텟 가치'!$U$17,'스테이지별 몬스터 스텟'!M2358*'(참고)타워 스텟 가치'!$V$17,'스테이지별 몬스터 스텟'!N2358*'(참고)타워 스텟 가치'!$W$17,'스테이지별 몬스터 스텟'!O2358*'(참고)타워 스텟 가치'!$X$17,'스테이지별 몬스터 스텟'!P2358*'(참고)타워 스텟 가치'!$Y$17)</f>
        <v>1470954.9762500126</v>
      </c>
      <c r="R2358">
        <v>1</v>
      </c>
      <c r="S2358">
        <f>VLOOKUP($F2358,'(참고)타워 스텟 가치'!$B$7:$L$11,S$2,0)+(VLOOKUP($F2358,'(참고)타워 스텟 가치'!$B$7:$L$11,S$2,0)*$E2358)</f>
        <v>1598.0625000000134</v>
      </c>
      <c r="T2358">
        <f>VLOOKUP($F2358,'(참고)타워 스텟 가치'!$B$7:$L$11,T$2,0)+(VLOOKUP($F2358,'(참고)타워 스텟 가치'!$B$7:$L$11,T$2,0)*$E2358)</f>
        <v>2876.5125000000244</v>
      </c>
      <c r="U2358">
        <f>VLOOKUP($F2358,'(참고)타워 스텟 가치'!$B$7:$L$11,U$2,0)+(VLOOKUP($F2358,'(참고)타워 스텟 가치'!$B$7:$L$11,U$2,0)*$E2358)</f>
        <v>947000.00000000803</v>
      </c>
      <c r="V2358">
        <f>VLOOKUP($F2358,'(참고)타워 스텟 가치'!$B$7:$L$11,V$2,0)+(VLOOKUP($F2358,'(참고)타워 스텟 가치'!$B$7:$L$11,V$2,0)*$E2358)</f>
        <v>19176.75000000016</v>
      </c>
      <c r="W2358">
        <f>VLOOKUP($F2358,'(참고)타워 스텟 가치'!$B$7:$L$11,W$2,0)+(VLOOKUP($F2358,'(참고)타워 스텟 가치'!$B$7:$L$11,W$2,0)*$E2358)</f>
        <v>319.61250000000268</v>
      </c>
      <c r="X2358">
        <f>VLOOKUP($F2358,'(참고)타워 스텟 가치'!$B$7:$L$11,X$2,0)+(VLOOKUP($F2358,'(참고)타워 스텟 가치'!$B$7:$L$11,X$2,0)*$E2358)</f>
        <v>56.820000000000476</v>
      </c>
      <c r="Y2358">
        <f>VLOOKUP($F2358,'(참고)타워 스텟 가치'!$B$7:$L$11,Y$2,0)+(VLOOKUP($F2358,'(참고)타워 스텟 가치'!$B$7:$L$11,Y$2,0)*$E2358)</f>
        <v>0</v>
      </c>
      <c r="Z2358">
        <f>VLOOKUP($F2358,'(참고)타워 스텟 가치'!$B$7:$L$11,Z$2,0)+(VLOOKUP($F2358,'(참고)타워 스텟 가치'!$B$7:$L$11,Z$2,0)*$E2358)</f>
        <v>0</v>
      </c>
      <c r="AA2358">
        <f>VLOOKUP($F2358,'(참고)타워 스텟 가치'!$B$7:$L$11,AA$2,0)+(VLOOKUP($F2358,'(참고)타워 스텟 가치'!$B$7:$L$11,AA$2,0)*$E2358)</f>
        <v>189.4000000000016</v>
      </c>
      <c r="AB2358">
        <f>SUM('스테이지별 몬스터 스텟'!S2358*'(참고)타워 스텟 가치'!$Q$17,'스테이지별 몬스터 스텟'!T2358*'(참고)타워 스텟 가치'!$R$17,'스테이지별 몬스터 스텟'!U2358*'(참고)타워 스텟 가치'!$S$17,'스테이지별 몬스터 스텟'!V2358*'(참고)타워 스텟 가치'!$T$17,'스테이지별 몬스터 스텟'!W2358*'(참고)타워 스텟 가치'!$U$17,'스테이지별 몬스터 스텟'!X2358*'(참고)타워 스텟 가치'!$V$17,'스테이지별 몬스터 스텟'!Y2358*'(참고)타워 스텟 가치'!$W$17,'스테이지별 몬스터 스텟'!Z2358*'(참고)타워 스텟 가치'!$X$17,'스테이지별 몬스터 스텟'!AA2358*'(참고)타워 스텟 가치'!$Y$17)</f>
        <v>1467439.2387500126</v>
      </c>
      <c r="AC2358">
        <v>2</v>
      </c>
      <c r="AD2358">
        <f>VLOOKUP($F2358,'(참고)타워 스텟 가치'!$B$12:$L$16,AD$2,0)+(VLOOKUP($F2358,'(참고)타워 스텟 가치'!$B$12:$L$16,AD$2,0)*$E2358)</f>
        <v>1598.0625000000134</v>
      </c>
      <c r="AE2358">
        <f>VLOOKUP($F2358,'(참고)타워 스텟 가치'!$B$12:$L$16,AE$2,0)+(VLOOKUP($F2358,'(참고)타워 스텟 가치'!$B$12:$L$16,AE$2,0)*$E2358)</f>
        <v>1917.6750000000161</v>
      </c>
      <c r="AF2358">
        <f>VLOOKUP($F2358,'(참고)타워 스텟 가치'!$B$12:$L$16,AF$2,0)+(VLOOKUP($F2358,'(참고)타워 스텟 가치'!$B$12:$L$16,AF$2,0)*$E2358)</f>
        <v>947000.00000000803</v>
      </c>
      <c r="AG2358">
        <f>VLOOKUP($F2358,'(참고)타워 스텟 가치'!$B$12:$L$16,AG$2,0)+(VLOOKUP($F2358,'(참고)타워 스텟 가치'!$B$12:$L$16,AG$2,0)*$E2358)</f>
        <v>9588.37500000008</v>
      </c>
      <c r="AH2358">
        <f>VLOOKUP($F2358,'(참고)타워 스텟 가치'!$B$12:$L$16,AH$2,0)+(VLOOKUP($F2358,'(참고)타워 스텟 가치'!$B$12:$L$16,AH$2,0)*$E2358)</f>
        <v>319.61250000000268</v>
      </c>
      <c r="AI2358">
        <f>VLOOKUP($F2358,'(참고)타워 스텟 가치'!$B$12:$L$16,AI$2,0)+(VLOOKUP($F2358,'(참고)타워 스텟 가치'!$B$12:$L$16,AI$2,0)*$E2358)</f>
        <v>56.820000000000476</v>
      </c>
      <c r="AJ2358">
        <f>VLOOKUP($F2358,'(참고)타워 스텟 가치'!$B$12:$L$16,AJ$2,0)+(VLOOKUP($F2358,'(참고)타워 스텟 가치'!$B$12:$L$16,AJ$2,0)*$E2358)</f>
        <v>0</v>
      </c>
      <c r="AK2358">
        <f>VLOOKUP($F2358,'(참고)타워 스텟 가치'!$B$12:$L$16,AK$2,0)+(VLOOKUP($F2358,'(참고)타워 스텟 가치'!$B$12:$L$16,AK$2,0)*$E2358)</f>
        <v>0</v>
      </c>
      <c r="AL2358">
        <f>VLOOKUP($F2358,'(참고)타워 스텟 가치'!$B$12:$L$16,AL$2,0)+(VLOOKUP($F2358,'(참고)타워 스텟 가치'!$B$12:$L$16,AL$2,0)*$E2358)</f>
        <v>378.80000000000319</v>
      </c>
      <c r="AM2358">
        <f>SUM('스테이지별 몬스터 스텟'!AD2358*'(참고)타워 스텟 가치'!$Q$17,'스테이지별 몬스터 스텟'!AE2358*'(참고)타워 스텟 가치'!$R$17,'스테이지별 몬스터 스텟'!AF2358*'(참고)타워 스텟 가치'!$S$17,'스테이지별 몬스터 스텟'!AG2358*'(참고)타워 스텟 가치'!$T$17,'스테이지별 몬스터 스텟'!AH2358*'(참고)타워 스텟 가치'!$U$17,'스테이지별 몬스터 스텟'!AI2358*'(참고)타워 스텟 가치'!$V$17,'스테이지별 몬스터 스텟'!AJ2358*'(참고)타워 스텟 가치'!$W$17,'스테이지별 몬스터 스텟'!AK2358*'(참고)타워 스텟 가치'!$X$17,'스테이지별 몬스터 스텟'!AL2358*'(참고)타워 스텟 가치'!$Y$17)</f>
        <v>1447203.0325000125</v>
      </c>
      <c r="AN2358">
        <v>3</v>
      </c>
    </row>
    <row r="2359" spans="3:40" x14ac:dyDescent="0.3">
      <c r="C2359">
        <v>5</v>
      </c>
      <c r="D2359">
        <f t="shared" si="110"/>
        <v>471</v>
      </c>
      <c r="E2359" s="52">
        <f>VLOOKUP(D2359,'스테이지별 난이도 설정'!B:C,2,0)</f>
        <v>188.4000000000016</v>
      </c>
      <c r="F2359" t="str">
        <f t="shared" si="111"/>
        <v>스페셜</v>
      </c>
      <c r="G2359">
        <f t="shared" si="109"/>
        <v>6</v>
      </c>
      <c r="H2359">
        <f>VLOOKUP($F2359,'(참고)타워 스텟 가치'!$B$2:$L$6,H$2,0)+(VLOOKUP($F2359,'(참고)타워 스텟 가치'!$B$2:$L$6,H$2,0)*$E2359)</f>
        <v>7191.2812500000609</v>
      </c>
      <c r="I2359">
        <f>VLOOKUP($F2359,'(참고)타워 스텟 가치'!$B$2:$L$6,I$2,0)+(VLOOKUP($F2359,'(참고)타워 스텟 가치'!$B$2:$L$6,I$2,0)*$E2359)</f>
        <v>1438.2562500000122</v>
      </c>
      <c r="J2359">
        <f>VLOOKUP($F2359,'(참고)타워 스텟 가치'!$B$2:$L$6,J$2,0)+(VLOOKUP($F2359,'(참고)타워 스텟 가치'!$B$2:$L$6,J$2,0)*$E2359)</f>
        <v>947000.00000000803</v>
      </c>
      <c r="K2359">
        <f>VLOOKUP($F2359,'(참고)타워 스텟 가치'!$B$2:$L$6,K$2,0)+(VLOOKUP($F2359,'(참고)타워 스텟 가치'!$B$2:$L$6,K$2,0)*$E2359)</f>
        <v>28765.125000000244</v>
      </c>
      <c r="L2359">
        <f>VLOOKUP($F2359,'(참고)타워 스텟 가치'!$B$2:$L$6,L$2,0)+(VLOOKUP($F2359,'(참고)타워 스텟 가치'!$B$2:$L$6,L$2,0)*$E2359)</f>
        <v>479.41875000000402</v>
      </c>
      <c r="M2359">
        <f>VLOOKUP($F2359,'(참고)타워 스텟 가치'!$B$2:$L$6,M$2,0)+(VLOOKUP($F2359,'(참고)타워 스텟 가치'!$B$2:$L$6,M$2,0)*$E2359)</f>
        <v>56.820000000000476</v>
      </c>
      <c r="N2359">
        <f>VLOOKUP($F2359,'(참고)타워 스텟 가치'!$B$2:$L$6,N$2,0)+(VLOOKUP($F2359,'(참고)타워 스텟 가치'!$B$2:$L$6,N$2,0)*$E2359)</f>
        <v>0</v>
      </c>
      <c r="O2359">
        <f>VLOOKUP($F2359,'(참고)타워 스텟 가치'!$B$2:$L$6,O$2,0)+(VLOOKUP($F2359,'(참고)타워 스텟 가치'!$B$2:$L$6,O$2,0)*$E2359)</f>
        <v>0</v>
      </c>
      <c r="P2359">
        <f>VLOOKUP($F2359,'(참고)타워 스텟 가치'!$B$2:$L$6,P$2,0)+(VLOOKUP($F2359,'(참고)타워 스텟 가치'!$B$2:$L$6,P$2,0)*$E2359)</f>
        <v>189.4000000000016</v>
      </c>
      <c r="Q2359">
        <f>SUM('스테이지별 몬스터 스텟'!H2359*'(참고)타워 스텟 가치'!$Q$17,'스테이지별 몬스터 스텟'!I2359*'(참고)타워 스텟 가치'!$R$17,'스테이지별 몬스터 스텟'!J2359*'(참고)타워 스텟 가치'!$S$17,'스테이지별 몬스터 스텟'!K2359*'(참고)타워 스텟 가치'!$T$17,'스테이지별 몬스터 스텟'!L2359*'(참고)타워 스텟 가치'!$U$17,'스테이지별 몬스터 스텟'!M2359*'(참고)타워 스텟 가치'!$V$17,'스테이지별 몬스터 스텟'!N2359*'(참고)타워 스텟 가치'!$W$17,'스테이지별 몬스터 스텟'!O2359*'(참고)타워 스텟 가치'!$X$17,'스테이지별 몬스터 스텟'!P2359*'(참고)타워 스텟 가치'!$Y$17)</f>
        <v>1495964.6543750127</v>
      </c>
      <c r="R2359">
        <v>1</v>
      </c>
      <c r="S2359">
        <f>VLOOKUP($F2359,'(참고)타워 스텟 가치'!$B$7:$L$11,S$2,0)+(VLOOKUP($F2359,'(참고)타워 스텟 가치'!$B$7:$L$11,S$2,0)*$E2359)</f>
        <v>2397.09375000002</v>
      </c>
      <c r="T2359">
        <f>VLOOKUP($F2359,'(참고)타워 스텟 가치'!$B$7:$L$11,T$2,0)+(VLOOKUP($F2359,'(참고)타워 스텟 가치'!$B$7:$L$11,T$2,0)*$E2359)</f>
        <v>4314.7687500000366</v>
      </c>
      <c r="U2359">
        <f>VLOOKUP($F2359,'(참고)타워 스텟 가치'!$B$7:$L$11,U$2,0)+(VLOOKUP($F2359,'(참고)타워 스텟 가치'!$B$7:$L$11,U$2,0)*$E2359)</f>
        <v>947000.00000000803</v>
      </c>
      <c r="V2359">
        <f>VLOOKUP($F2359,'(참고)타워 스텟 가치'!$B$7:$L$11,V$2,0)+(VLOOKUP($F2359,'(참고)타워 스텟 가치'!$B$7:$L$11,V$2,0)*$E2359)</f>
        <v>28765.125000000244</v>
      </c>
      <c r="W2359">
        <f>VLOOKUP($F2359,'(참고)타워 스텟 가치'!$B$7:$L$11,W$2,0)+(VLOOKUP($F2359,'(참고)타워 스텟 가치'!$B$7:$L$11,W$2,0)*$E2359)</f>
        <v>479.41875000000402</v>
      </c>
      <c r="X2359">
        <f>VLOOKUP($F2359,'(참고)타워 스텟 가치'!$B$7:$L$11,X$2,0)+(VLOOKUP($F2359,'(참고)타워 스텟 가치'!$B$7:$L$11,X$2,0)*$E2359)</f>
        <v>56.820000000000476</v>
      </c>
      <c r="Y2359">
        <f>VLOOKUP($F2359,'(참고)타워 스텟 가치'!$B$7:$L$11,Y$2,0)+(VLOOKUP($F2359,'(참고)타워 스텟 가치'!$B$7:$L$11,Y$2,0)*$E2359)</f>
        <v>0</v>
      </c>
      <c r="Z2359">
        <f>VLOOKUP($F2359,'(참고)타워 스텟 가치'!$B$7:$L$11,Z$2,0)+(VLOOKUP($F2359,'(참고)타워 스텟 가치'!$B$7:$L$11,Z$2,0)*$E2359)</f>
        <v>0</v>
      </c>
      <c r="AA2359">
        <f>VLOOKUP($F2359,'(참고)타워 스텟 가치'!$B$7:$L$11,AA$2,0)+(VLOOKUP($F2359,'(참고)타워 스텟 가치'!$B$7:$L$11,AA$2,0)*$E2359)</f>
        <v>189.4000000000016</v>
      </c>
      <c r="AB2359">
        <f>SUM('스테이지별 몬스터 스텟'!S2359*'(참고)타워 스텟 가치'!$Q$17,'스테이지별 몬스터 스텟'!T2359*'(참고)타워 스텟 가치'!$R$17,'스테이지별 몬스터 스텟'!U2359*'(참고)타워 스텟 가치'!$S$17,'스테이지별 몬스터 스텟'!V2359*'(참고)타워 스텟 가치'!$T$17,'스테이지별 몬스터 스텟'!W2359*'(참고)타워 스텟 가치'!$U$17,'스테이지별 몬스터 스텟'!X2359*'(참고)타워 스텟 가치'!$V$17,'스테이지별 몬스터 스텟'!Y2359*'(참고)타워 스텟 가치'!$W$17,'스테이지별 몬스터 스텟'!Z2359*'(참고)타워 스텟 가치'!$X$17,'스테이지별 몬스터 스텟'!AA2359*'(참고)타워 스텟 가치'!$Y$17)</f>
        <v>1490691.0481250128</v>
      </c>
      <c r="AC2359">
        <v>2</v>
      </c>
      <c r="AD2359">
        <f>VLOOKUP($F2359,'(참고)타워 스텟 가치'!$B$12:$L$16,AD$2,0)+(VLOOKUP($F2359,'(참고)타워 스텟 가치'!$B$12:$L$16,AD$2,0)*$E2359)</f>
        <v>2397.09375000002</v>
      </c>
      <c r="AE2359">
        <f>VLOOKUP($F2359,'(참고)타워 스텟 가치'!$B$12:$L$16,AE$2,0)+(VLOOKUP($F2359,'(참고)타워 스텟 가치'!$B$12:$L$16,AE$2,0)*$E2359)</f>
        <v>2876.5125000000244</v>
      </c>
      <c r="AF2359">
        <f>VLOOKUP($F2359,'(참고)타워 스텟 가치'!$B$12:$L$16,AF$2,0)+(VLOOKUP($F2359,'(참고)타워 스텟 가치'!$B$12:$L$16,AF$2,0)*$E2359)</f>
        <v>947000.00000000803</v>
      </c>
      <c r="AG2359">
        <f>VLOOKUP($F2359,'(참고)타워 스텟 가치'!$B$12:$L$16,AG$2,0)+(VLOOKUP($F2359,'(참고)타워 스텟 가치'!$B$12:$L$16,AG$2,0)*$E2359)</f>
        <v>14382.562500000122</v>
      </c>
      <c r="AH2359">
        <f>VLOOKUP($F2359,'(참고)타워 스텟 가치'!$B$12:$L$16,AH$2,0)+(VLOOKUP($F2359,'(참고)타워 스텟 가치'!$B$12:$L$16,AH$2,0)*$E2359)</f>
        <v>479.41875000000402</v>
      </c>
      <c r="AI2359">
        <f>VLOOKUP($F2359,'(참고)타워 스텟 가치'!$B$12:$L$16,AI$2,0)+(VLOOKUP($F2359,'(참고)타워 스텟 가치'!$B$12:$L$16,AI$2,0)*$E2359)</f>
        <v>56.820000000000476</v>
      </c>
      <c r="AJ2359">
        <f>VLOOKUP($F2359,'(참고)타워 스텟 가치'!$B$12:$L$16,AJ$2,0)+(VLOOKUP($F2359,'(참고)타워 스텟 가치'!$B$12:$L$16,AJ$2,0)*$E2359)</f>
        <v>0</v>
      </c>
      <c r="AK2359">
        <f>VLOOKUP($F2359,'(참고)타워 스텟 가치'!$B$12:$L$16,AK$2,0)+(VLOOKUP($F2359,'(참고)타워 스텟 가치'!$B$12:$L$16,AK$2,0)*$E2359)</f>
        <v>0</v>
      </c>
      <c r="AL2359">
        <f>VLOOKUP($F2359,'(참고)타워 스텟 가치'!$B$12:$L$16,AL$2,0)+(VLOOKUP($F2359,'(참고)타워 스텟 가치'!$B$12:$L$16,AL$2,0)*$E2359)</f>
        <v>378.80000000000319</v>
      </c>
      <c r="AM2359">
        <f>SUM('스테이지별 몬스터 스텟'!AD2359*'(참고)타워 스텟 가치'!$Q$17,'스테이지별 몬스터 스텟'!AE2359*'(참고)타워 스텟 가치'!$R$17,'스테이지별 몬스터 스텟'!AF2359*'(참고)타워 스텟 가치'!$S$17,'스테이지별 몬스터 스텟'!AG2359*'(참고)타워 스텟 가치'!$T$17,'스테이지별 몬스터 스텟'!AH2359*'(참고)타워 스텟 가치'!$U$17,'스테이지별 몬스터 스텟'!AI2359*'(참고)타워 스텟 가치'!$V$17,'스테이지별 몬스터 스텟'!AJ2359*'(참고)타워 스텟 가치'!$W$17,'스테이지별 몬스터 스텟'!AK2359*'(참고)타워 스텟 가치'!$X$17,'스테이지별 몬스터 스텟'!AL2359*'(참고)타워 스텟 가치'!$Y$17)</f>
        <v>1460147.3387500125</v>
      </c>
      <c r="AN2359">
        <v>3</v>
      </c>
    </row>
    <row r="2360" spans="3:40" x14ac:dyDescent="0.3">
      <c r="C2360">
        <v>1</v>
      </c>
      <c r="D2360">
        <f t="shared" si="110"/>
        <v>472</v>
      </c>
      <c r="E2360" s="52">
        <f>VLOOKUP(D2360,'스테이지별 난이도 설정'!B:C,2,0)</f>
        <v>188.8000000000016</v>
      </c>
      <c r="F2360" t="str">
        <f t="shared" si="111"/>
        <v>일반</v>
      </c>
      <c r="G2360">
        <f t="shared" si="109"/>
        <v>6</v>
      </c>
      <c r="H2360">
        <f>VLOOKUP($F2360,'(참고)타워 스텟 가치'!$B$2:$L$6,H$2,0)+(VLOOKUP($F2360,'(참고)타워 스텟 가치'!$B$2:$L$6,H$2,0)*$E2360)</f>
        <v>1423.5000000000121</v>
      </c>
      <c r="I2360">
        <f>VLOOKUP($F2360,'(참고)타워 스텟 가치'!$B$2:$L$6,I$2,0)+(VLOOKUP($F2360,'(참고)타워 스텟 가치'!$B$2:$L$6,I$2,0)*$E2360)</f>
        <v>284.70000000000243</v>
      </c>
      <c r="J2360">
        <f>VLOOKUP($F2360,'(참고)타워 스텟 가치'!$B$2:$L$6,J$2,0)+(VLOOKUP($F2360,'(참고)타워 스텟 가치'!$B$2:$L$6,J$2,0)*$E2360)</f>
        <v>949000.00000000803</v>
      </c>
      <c r="K2360">
        <f>VLOOKUP($F2360,'(참고)타워 스텟 가치'!$B$2:$L$6,K$2,0)+(VLOOKUP($F2360,'(참고)타워 스텟 가치'!$B$2:$L$6,K$2,0)*$E2360)</f>
        <v>5694.0000000000482</v>
      </c>
      <c r="L2360">
        <f>VLOOKUP($F2360,'(참고)타워 스텟 가치'!$B$2:$L$6,L$2,0)+(VLOOKUP($F2360,'(참고)타워 스텟 가치'!$B$2:$L$6,L$2,0)*$E2360)</f>
        <v>94.900000000000801</v>
      </c>
      <c r="M2360">
        <f>VLOOKUP($F2360,'(참고)타워 스텟 가치'!$B$2:$L$6,M$2,0)+(VLOOKUP($F2360,'(참고)타워 스텟 가치'!$B$2:$L$6,M$2,0)*$E2360)</f>
        <v>56.940000000000474</v>
      </c>
      <c r="N2360">
        <f>VLOOKUP($F2360,'(참고)타워 스텟 가치'!$B$2:$L$6,N$2,0)+(VLOOKUP($F2360,'(참고)타워 스텟 가치'!$B$2:$L$6,N$2,0)*$E2360)</f>
        <v>0</v>
      </c>
      <c r="O2360">
        <f>VLOOKUP($F2360,'(참고)타워 스텟 가치'!$B$2:$L$6,O$2,0)+(VLOOKUP($F2360,'(참고)타워 스텟 가치'!$B$2:$L$6,O$2,0)*$E2360)</f>
        <v>0</v>
      </c>
      <c r="P2360">
        <f>VLOOKUP($F2360,'(참고)타워 스텟 가치'!$B$2:$L$6,P$2,0)+(VLOOKUP($F2360,'(참고)타워 스텟 가치'!$B$2:$L$6,P$2,0)*$E2360)</f>
        <v>132.86000000000109</v>
      </c>
      <c r="Q2360">
        <f>SUM('스테이지별 몬스터 스텟'!H2360*'(참고)타워 스텟 가치'!$Q$17,'스테이지별 몬스터 스텟'!I2360*'(참고)타워 스텟 가치'!$R$17,'스테이지별 몬스터 스텟'!J2360*'(참고)타워 스텟 가치'!$S$17,'스테이지별 몬스터 스텟'!K2360*'(참고)타워 스텟 가치'!$T$17,'스테이지별 몬스터 스텟'!L2360*'(참고)타워 스텟 가치'!$U$17,'스테이지별 몬스터 스텟'!M2360*'(참고)타워 스텟 가치'!$V$17,'스테이지별 몬스터 스텟'!N2360*'(참고)타워 스텟 가치'!$W$17,'스테이지별 몬스터 스텟'!O2360*'(참고)타워 스텟 가치'!$X$17,'스테이지별 몬스터 스텟'!P2360*'(참고)타워 스텟 가치'!$Y$17)</f>
        <v>1438674.5100000121</v>
      </c>
      <c r="R2360">
        <v>1</v>
      </c>
      <c r="S2360">
        <f>VLOOKUP($F2360,'(참고)타워 스텟 가치'!$B$7:$L$11,S$2,0)+(VLOOKUP($F2360,'(참고)타워 스텟 가치'!$B$7:$L$11,S$2,0)*$E2360)</f>
        <v>474.50000000000398</v>
      </c>
      <c r="T2360">
        <f>VLOOKUP($F2360,'(참고)타워 스텟 가치'!$B$7:$L$11,T$2,0)+(VLOOKUP($F2360,'(참고)타워 스텟 가치'!$B$7:$L$11,T$2,0)*$E2360)</f>
        <v>854.10000000000719</v>
      </c>
      <c r="U2360">
        <f>VLOOKUP($F2360,'(참고)타워 스텟 가치'!$B$7:$L$11,U$2,0)+(VLOOKUP($F2360,'(참고)타워 스텟 가치'!$B$7:$L$11,U$2,0)*$E2360)</f>
        <v>949000.00000000803</v>
      </c>
      <c r="V2360">
        <f>VLOOKUP($F2360,'(참고)타워 스텟 가치'!$B$7:$L$11,V$2,0)+(VLOOKUP($F2360,'(참고)타워 스텟 가치'!$B$7:$L$11,V$2,0)*$E2360)</f>
        <v>5694.0000000000482</v>
      </c>
      <c r="W2360">
        <f>VLOOKUP($F2360,'(참고)타워 스텟 가치'!$B$7:$L$11,W$2,0)+(VLOOKUP($F2360,'(참고)타워 스텟 가치'!$B$7:$L$11,W$2,0)*$E2360)</f>
        <v>94.900000000000801</v>
      </c>
      <c r="X2360">
        <f>VLOOKUP($F2360,'(참고)타워 스텟 가치'!$B$7:$L$11,X$2,0)+(VLOOKUP($F2360,'(참고)타워 스텟 가치'!$B$7:$L$11,X$2,0)*$E2360)</f>
        <v>56.940000000000474</v>
      </c>
      <c r="Y2360">
        <f>VLOOKUP($F2360,'(참고)타워 스텟 가치'!$B$7:$L$11,Y$2,0)+(VLOOKUP($F2360,'(참고)타워 스텟 가치'!$B$7:$L$11,Y$2,0)*$E2360)</f>
        <v>0</v>
      </c>
      <c r="Z2360">
        <f>VLOOKUP($F2360,'(참고)타워 스텟 가치'!$B$7:$L$11,Z$2,0)+(VLOOKUP($F2360,'(참고)타워 스텟 가치'!$B$7:$L$11,Z$2,0)*$E2360)</f>
        <v>0</v>
      </c>
      <c r="AA2360">
        <f>VLOOKUP($F2360,'(참고)타워 스텟 가치'!$B$7:$L$11,AA$2,0)+(VLOOKUP($F2360,'(참고)타워 스텟 가치'!$B$7:$L$11,AA$2,0)*$E2360)</f>
        <v>132.86000000000109</v>
      </c>
      <c r="AB2360">
        <f>SUM('스테이지별 몬스터 스텟'!S2360*'(참고)타워 스텟 가치'!$Q$17,'스테이지별 몬스터 스텟'!T2360*'(참고)타워 스텟 가치'!$R$17,'스테이지별 몬스터 스텟'!U2360*'(참고)타워 스텟 가치'!$S$17,'스테이지별 몬스터 스텟'!V2360*'(참고)타워 스텟 가치'!$T$17,'스테이지별 몬스터 스텟'!W2360*'(참고)타워 스텟 가치'!$U$17,'스테이지별 몬스터 스텟'!X2360*'(참고)타워 스텟 가치'!$V$17,'스테이지별 몬스터 스텟'!Y2360*'(참고)타워 스텟 가치'!$W$17,'스테이지별 몬스터 스텟'!Z2360*'(참고)타워 스텟 가치'!$X$17,'스테이지별 몬스터 스텟'!AA2360*'(참고)타워 스텟 가치'!$Y$17)</f>
        <v>1437630.610000012</v>
      </c>
      <c r="AC2360">
        <v>2</v>
      </c>
      <c r="AD2360">
        <f>VLOOKUP($F2360,'(참고)타워 스텟 가치'!$B$12:$L$16,AD$2,0)+(VLOOKUP($F2360,'(참고)타워 스텟 가치'!$B$12:$L$16,AD$2,0)*$E2360)</f>
        <v>474.50000000000398</v>
      </c>
      <c r="AE2360">
        <f>VLOOKUP($F2360,'(참고)타워 스텟 가치'!$B$12:$L$16,AE$2,0)+(VLOOKUP($F2360,'(참고)타워 스텟 가치'!$B$12:$L$16,AE$2,0)*$E2360)</f>
        <v>569.40000000000487</v>
      </c>
      <c r="AF2360">
        <f>VLOOKUP($F2360,'(참고)타워 스텟 가치'!$B$12:$L$16,AF$2,0)+(VLOOKUP($F2360,'(참고)타워 스텟 가치'!$B$12:$L$16,AF$2,0)*$E2360)</f>
        <v>949000.00000000803</v>
      </c>
      <c r="AG2360">
        <f>VLOOKUP($F2360,'(참고)타워 스텟 가치'!$B$12:$L$16,AG$2,0)+(VLOOKUP($F2360,'(참고)타워 스텟 가치'!$B$12:$L$16,AG$2,0)*$E2360)</f>
        <v>2847.0000000000241</v>
      </c>
      <c r="AH2360">
        <f>VLOOKUP($F2360,'(참고)타워 스텟 가치'!$B$12:$L$16,AH$2,0)+(VLOOKUP($F2360,'(참고)타워 스텟 가치'!$B$12:$L$16,AH$2,0)*$E2360)</f>
        <v>94.900000000000801</v>
      </c>
      <c r="AI2360">
        <f>VLOOKUP($F2360,'(참고)타워 스텟 가치'!$B$12:$L$16,AI$2,0)+(VLOOKUP($F2360,'(참고)타워 스텟 가치'!$B$12:$L$16,AI$2,0)*$E2360)</f>
        <v>56.940000000000474</v>
      </c>
      <c r="AJ2360">
        <f>VLOOKUP($F2360,'(참고)타워 스텟 가치'!$B$12:$L$16,AJ$2,0)+(VLOOKUP($F2360,'(참고)타워 스텟 가치'!$B$12:$L$16,AJ$2,0)*$E2360)</f>
        <v>0</v>
      </c>
      <c r="AK2360">
        <f>VLOOKUP($F2360,'(참고)타워 스텟 가치'!$B$12:$L$16,AK$2,0)+(VLOOKUP($F2360,'(참고)타워 스텟 가치'!$B$12:$L$16,AK$2,0)*$E2360)</f>
        <v>0</v>
      </c>
      <c r="AL2360">
        <f>VLOOKUP($F2360,'(참고)타워 스텟 가치'!$B$12:$L$16,AL$2,0)+(VLOOKUP($F2360,'(참고)타워 스텟 가치'!$B$12:$L$16,AL$2,0)*$E2360)</f>
        <v>265.72000000000219</v>
      </c>
      <c r="AM2360">
        <f>SUM('스테이지별 몬스터 스텟'!AD2360*'(참고)타워 스텟 가치'!$Q$17,'스테이지별 몬스터 스텟'!AE2360*'(참고)타워 스텟 가치'!$R$17,'스테이지별 몬스터 스텟'!AF2360*'(참고)타워 스텟 가치'!$S$17,'스테이지별 몬스터 스텟'!AG2360*'(참고)타워 스텟 가치'!$T$17,'스테이지별 몬스터 스텟'!AH2360*'(참고)타워 스텟 가치'!$U$17,'스테이지별 몬스터 스텟'!AI2360*'(참고)타워 스텟 가치'!$V$17,'스테이지별 몬스터 스텟'!AJ2360*'(참고)타워 스텟 가치'!$W$17,'스테이지별 몬스터 스텟'!AK2360*'(참고)타워 스텟 가치'!$X$17,'스테이지별 몬스터 스텟'!AL2360*'(참고)타워 스텟 가치'!$Y$17)</f>
        <v>1431775.2800000121</v>
      </c>
      <c r="AN2360">
        <v>3</v>
      </c>
    </row>
    <row r="2361" spans="3:40" x14ac:dyDescent="0.3">
      <c r="C2361">
        <v>2</v>
      </c>
      <c r="D2361">
        <f t="shared" si="110"/>
        <v>472</v>
      </c>
      <c r="E2361" s="52">
        <f>VLOOKUP(D2361,'스테이지별 난이도 설정'!B:C,2,0)</f>
        <v>188.8000000000016</v>
      </c>
      <c r="F2361" t="str">
        <f t="shared" si="111"/>
        <v>레어</v>
      </c>
      <c r="G2361">
        <f t="shared" si="109"/>
        <v>6</v>
      </c>
      <c r="H2361">
        <f>VLOOKUP($F2361,'(참고)타워 스텟 가치'!$B$2:$L$6,H$2,0)+(VLOOKUP($F2361,'(참고)타워 스텟 가치'!$B$2:$L$6,H$2,0)*$E2361)</f>
        <v>2135.2500000000182</v>
      </c>
      <c r="I2361">
        <f>VLOOKUP($F2361,'(참고)타워 스텟 가치'!$B$2:$L$6,I$2,0)+(VLOOKUP($F2361,'(참고)타워 스텟 가치'!$B$2:$L$6,I$2,0)*$E2361)</f>
        <v>427.05000000000359</v>
      </c>
      <c r="J2361">
        <f>VLOOKUP($F2361,'(참고)타워 스텟 가치'!$B$2:$L$6,J$2,0)+(VLOOKUP($F2361,'(참고)타워 스텟 가치'!$B$2:$L$6,J$2,0)*$E2361)</f>
        <v>949000.00000000803</v>
      </c>
      <c r="K2361">
        <f>VLOOKUP($F2361,'(참고)타워 스텟 가치'!$B$2:$L$6,K$2,0)+(VLOOKUP($F2361,'(참고)타워 스텟 가치'!$B$2:$L$6,K$2,0)*$E2361)</f>
        <v>8541.0000000000728</v>
      </c>
      <c r="L2361">
        <f>VLOOKUP($F2361,'(참고)타워 스텟 가치'!$B$2:$L$6,L$2,0)+(VLOOKUP($F2361,'(참고)타워 스텟 가치'!$B$2:$L$6,L$2,0)*$E2361)</f>
        <v>142.35000000000122</v>
      </c>
      <c r="M2361">
        <f>VLOOKUP($F2361,'(참고)타워 스텟 가치'!$B$2:$L$6,M$2,0)+(VLOOKUP($F2361,'(참고)타워 스텟 가치'!$B$2:$L$6,M$2,0)*$E2361)</f>
        <v>56.940000000000474</v>
      </c>
      <c r="N2361">
        <f>VLOOKUP($F2361,'(참고)타워 스텟 가치'!$B$2:$L$6,N$2,0)+(VLOOKUP($F2361,'(참고)타워 스텟 가치'!$B$2:$L$6,N$2,0)*$E2361)</f>
        <v>0</v>
      </c>
      <c r="O2361">
        <f>VLOOKUP($F2361,'(참고)타워 스텟 가치'!$B$2:$L$6,O$2,0)+(VLOOKUP($F2361,'(참고)타워 스텟 가치'!$B$2:$L$6,O$2,0)*$E2361)</f>
        <v>0</v>
      </c>
      <c r="P2361">
        <f>VLOOKUP($F2361,'(참고)타워 스텟 가치'!$B$2:$L$6,P$2,0)+(VLOOKUP($F2361,'(참고)타워 스텟 가치'!$B$2:$L$6,P$2,0)*$E2361)</f>
        <v>132.86000000000109</v>
      </c>
      <c r="Q2361">
        <f>SUM('스테이지별 몬스터 스텟'!H2361*'(참고)타워 스텟 가치'!$Q$17,'스테이지별 몬스터 스텟'!I2361*'(참고)타워 스텟 가치'!$R$17,'스테이지별 몬스터 스텟'!J2361*'(참고)타워 스텟 가치'!$S$17,'스테이지별 몬스터 스텟'!K2361*'(참고)타워 스텟 가치'!$T$17,'스테이지별 몬스터 스텟'!L2361*'(참고)타워 스텟 가치'!$U$17,'스테이지별 몬스터 스텟'!M2361*'(참고)타워 스텟 가치'!$V$17,'스테이지별 몬스터 스텟'!N2361*'(참고)타워 스텟 가치'!$W$17,'스테이지별 몬스터 스텟'!O2361*'(참고)타워 스텟 가치'!$X$17,'스테이지별 몬스터 스텟'!P2361*'(참고)타워 스텟 가치'!$Y$17)</f>
        <v>1446100.4350000122</v>
      </c>
      <c r="R2361">
        <v>1</v>
      </c>
      <c r="S2361">
        <f>VLOOKUP($F2361,'(참고)타워 스텟 가치'!$B$7:$L$11,S$2,0)+(VLOOKUP($F2361,'(참고)타워 스텟 가치'!$B$7:$L$11,S$2,0)*$E2361)</f>
        <v>711.75000000000603</v>
      </c>
      <c r="T2361">
        <f>VLOOKUP($F2361,'(참고)타워 스텟 가치'!$B$7:$L$11,T$2,0)+(VLOOKUP($F2361,'(참고)타워 스텟 가치'!$B$7:$L$11,T$2,0)*$E2361)</f>
        <v>1281.1500000000108</v>
      </c>
      <c r="U2361">
        <f>VLOOKUP($F2361,'(참고)타워 스텟 가치'!$B$7:$L$11,U$2,0)+(VLOOKUP($F2361,'(참고)타워 스텟 가치'!$B$7:$L$11,U$2,0)*$E2361)</f>
        <v>949000.00000000803</v>
      </c>
      <c r="V2361">
        <f>VLOOKUP($F2361,'(참고)타워 스텟 가치'!$B$7:$L$11,V$2,0)+(VLOOKUP($F2361,'(참고)타워 스텟 가치'!$B$7:$L$11,V$2,0)*$E2361)</f>
        <v>8541.0000000000728</v>
      </c>
      <c r="W2361">
        <f>VLOOKUP($F2361,'(참고)타워 스텟 가치'!$B$7:$L$11,W$2,0)+(VLOOKUP($F2361,'(참고)타워 스텟 가치'!$B$7:$L$11,W$2,0)*$E2361)</f>
        <v>142.35000000000122</v>
      </c>
      <c r="X2361">
        <f>VLOOKUP($F2361,'(참고)타워 스텟 가치'!$B$7:$L$11,X$2,0)+(VLOOKUP($F2361,'(참고)타워 스텟 가치'!$B$7:$L$11,X$2,0)*$E2361)</f>
        <v>56.940000000000474</v>
      </c>
      <c r="Y2361">
        <f>VLOOKUP($F2361,'(참고)타워 스텟 가치'!$B$7:$L$11,Y$2,0)+(VLOOKUP($F2361,'(참고)타워 스텟 가치'!$B$7:$L$11,Y$2,0)*$E2361)</f>
        <v>0</v>
      </c>
      <c r="Z2361">
        <f>VLOOKUP($F2361,'(참고)타워 스텟 가치'!$B$7:$L$11,Z$2,0)+(VLOOKUP($F2361,'(참고)타워 스텟 가치'!$B$7:$L$11,Z$2,0)*$E2361)</f>
        <v>0</v>
      </c>
      <c r="AA2361">
        <f>VLOOKUP($F2361,'(참고)타워 스텟 가치'!$B$7:$L$11,AA$2,0)+(VLOOKUP($F2361,'(참고)타워 스텟 가치'!$B$7:$L$11,AA$2,0)*$E2361)</f>
        <v>132.86000000000109</v>
      </c>
      <c r="AB2361">
        <f>SUM('스테이지별 몬스터 스텟'!S2361*'(참고)타워 스텟 가치'!$Q$17,'스테이지별 몬스터 스텟'!T2361*'(참고)타워 스텟 가치'!$R$17,'스테이지별 몬스터 스텟'!U2361*'(참고)타워 스텟 가치'!$S$17,'스테이지별 몬스터 스텟'!V2361*'(참고)타워 스텟 가치'!$T$17,'스테이지별 몬스터 스텟'!W2361*'(참고)타워 스텟 가치'!$U$17,'스테이지별 몬스터 스텟'!X2361*'(참고)타워 스텟 가치'!$V$17,'스테이지별 몬스터 스텟'!Y2361*'(참고)타워 스텟 가치'!$W$17,'스테이지별 몬스터 스텟'!Z2361*'(참고)타워 스텟 가치'!$X$17,'스테이지별 몬스터 스텟'!AA2361*'(참고)타워 스텟 가치'!$Y$17)</f>
        <v>1444534.5850000123</v>
      </c>
      <c r="AC2361">
        <v>2</v>
      </c>
      <c r="AD2361">
        <f>VLOOKUP($F2361,'(참고)타워 스텟 가치'!$B$12:$L$16,AD$2,0)+(VLOOKUP($F2361,'(참고)타워 스텟 가치'!$B$12:$L$16,AD$2,0)*$E2361)</f>
        <v>711.75000000000603</v>
      </c>
      <c r="AE2361">
        <f>VLOOKUP($F2361,'(참고)타워 스텟 가치'!$B$12:$L$16,AE$2,0)+(VLOOKUP($F2361,'(참고)타워 스텟 가치'!$B$12:$L$16,AE$2,0)*$E2361)</f>
        <v>854.10000000000719</v>
      </c>
      <c r="AF2361">
        <f>VLOOKUP($F2361,'(참고)타워 스텟 가치'!$B$12:$L$16,AF$2,0)+(VLOOKUP($F2361,'(참고)타워 스텟 가치'!$B$12:$L$16,AF$2,0)*$E2361)</f>
        <v>949000.00000000803</v>
      </c>
      <c r="AG2361">
        <f>VLOOKUP($F2361,'(참고)타워 스텟 가치'!$B$12:$L$16,AG$2,0)+(VLOOKUP($F2361,'(참고)타워 스텟 가치'!$B$12:$L$16,AG$2,0)*$E2361)</f>
        <v>4270.5000000000364</v>
      </c>
      <c r="AH2361">
        <f>VLOOKUP($F2361,'(참고)타워 스텟 가치'!$B$12:$L$16,AH$2,0)+(VLOOKUP($F2361,'(참고)타워 스텟 가치'!$B$12:$L$16,AH$2,0)*$E2361)</f>
        <v>142.35000000000122</v>
      </c>
      <c r="AI2361">
        <f>VLOOKUP($F2361,'(참고)타워 스텟 가치'!$B$12:$L$16,AI$2,0)+(VLOOKUP($F2361,'(참고)타워 스텟 가치'!$B$12:$L$16,AI$2,0)*$E2361)</f>
        <v>56.940000000000474</v>
      </c>
      <c r="AJ2361">
        <f>VLOOKUP($F2361,'(참고)타워 스텟 가치'!$B$12:$L$16,AJ$2,0)+(VLOOKUP($F2361,'(참고)타워 스텟 가치'!$B$12:$L$16,AJ$2,0)*$E2361)</f>
        <v>0</v>
      </c>
      <c r="AK2361">
        <f>VLOOKUP($F2361,'(참고)타워 스텟 가치'!$B$12:$L$16,AK$2,0)+(VLOOKUP($F2361,'(참고)타워 스텟 가치'!$B$12:$L$16,AK$2,0)*$E2361)</f>
        <v>0</v>
      </c>
      <c r="AL2361">
        <f>VLOOKUP($F2361,'(참고)타워 스텟 가치'!$B$12:$L$16,AL$2,0)+(VLOOKUP($F2361,'(참고)타워 스텟 가치'!$B$12:$L$16,AL$2,0)*$E2361)</f>
        <v>265.72000000000219</v>
      </c>
      <c r="AM2361">
        <f>SUM('스테이지별 몬스터 스텟'!AD2361*'(참고)타워 스텟 가치'!$Q$17,'스테이지별 몬스터 스텟'!AE2361*'(참고)타워 스텟 가치'!$R$17,'스테이지별 몬스터 스텟'!AF2361*'(참고)타워 스텟 가치'!$S$17,'스테이지별 몬스터 스텟'!AG2361*'(참고)타워 스텟 가치'!$T$17,'스테이지별 몬스터 스텟'!AH2361*'(참고)타워 스텟 가치'!$U$17,'스테이지별 몬스터 스텟'!AI2361*'(참고)타워 스텟 가치'!$V$17,'스테이지별 몬스터 스텟'!AJ2361*'(참고)타워 스텟 가치'!$W$17,'스테이지별 몬스터 스텟'!AK2361*'(참고)타워 스텟 가치'!$X$17,'스테이지별 몬스터 스텟'!AL2361*'(참고)타워 스텟 가치'!$Y$17)</f>
        <v>1435618.7300000119</v>
      </c>
      <c r="AN2361">
        <v>3</v>
      </c>
    </row>
    <row r="2362" spans="3:40" x14ac:dyDescent="0.3">
      <c r="C2362">
        <v>3</v>
      </c>
      <c r="D2362">
        <f t="shared" si="110"/>
        <v>472</v>
      </c>
      <c r="E2362" s="52">
        <f>VLOOKUP(D2362,'스테이지별 난이도 설정'!B:C,2,0)</f>
        <v>188.8000000000016</v>
      </c>
      <c r="F2362" t="str">
        <f t="shared" si="111"/>
        <v>에픽</v>
      </c>
      <c r="G2362">
        <f t="shared" si="109"/>
        <v>6</v>
      </c>
      <c r="H2362">
        <f>VLOOKUP($F2362,'(참고)타워 스텟 가치'!$B$2:$L$6,H$2,0)+(VLOOKUP($F2362,'(참고)타워 스텟 가치'!$B$2:$L$6,H$2,0)*$E2362)</f>
        <v>3202.8750000000268</v>
      </c>
      <c r="I2362">
        <f>VLOOKUP($F2362,'(참고)타워 스텟 가치'!$B$2:$L$6,I$2,0)+(VLOOKUP($F2362,'(참고)타워 스텟 가치'!$B$2:$L$6,I$2,0)*$E2362)</f>
        <v>640.57500000000539</v>
      </c>
      <c r="J2362">
        <f>VLOOKUP($F2362,'(참고)타워 스텟 가치'!$B$2:$L$6,J$2,0)+(VLOOKUP($F2362,'(참고)타워 스텟 가치'!$B$2:$L$6,J$2,0)*$E2362)</f>
        <v>949000.00000000803</v>
      </c>
      <c r="K2362">
        <f>VLOOKUP($F2362,'(참고)타워 스텟 가치'!$B$2:$L$6,K$2,0)+(VLOOKUP($F2362,'(참고)타워 스텟 가치'!$B$2:$L$6,K$2,0)*$E2362)</f>
        <v>12811.500000000107</v>
      </c>
      <c r="L2362">
        <f>VLOOKUP($F2362,'(참고)타워 스텟 가치'!$B$2:$L$6,L$2,0)+(VLOOKUP($F2362,'(참고)타워 스텟 가치'!$B$2:$L$6,L$2,0)*$E2362)</f>
        <v>213.5250000000018</v>
      </c>
      <c r="M2362">
        <f>VLOOKUP($F2362,'(참고)타워 스텟 가치'!$B$2:$L$6,M$2,0)+(VLOOKUP($F2362,'(참고)타워 스텟 가치'!$B$2:$L$6,M$2,0)*$E2362)</f>
        <v>56.940000000000474</v>
      </c>
      <c r="N2362">
        <f>VLOOKUP($F2362,'(참고)타워 스텟 가치'!$B$2:$L$6,N$2,0)+(VLOOKUP($F2362,'(참고)타워 스텟 가치'!$B$2:$L$6,N$2,0)*$E2362)</f>
        <v>0</v>
      </c>
      <c r="O2362">
        <f>VLOOKUP($F2362,'(참고)타워 스텟 가치'!$B$2:$L$6,O$2,0)+(VLOOKUP($F2362,'(참고)타워 스텟 가치'!$B$2:$L$6,O$2,0)*$E2362)</f>
        <v>0</v>
      </c>
      <c r="P2362">
        <f>VLOOKUP($F2362,'(참고)타워 스텟 가치'!$B$2:$L$6,P$2,0)+(VLOOKUP($F2362,'(참고)타워 스텟 가치'!$B$2:$L$6,P$2,0)*$E2362)</f>
        <v>132.86000000000109</v>
      </c>
      <c r="Q2362">
        <f>SUM('스테이지별 몬스터 스텟'!H2362*'(참고)타워 스텟 가치'!$Q$17,'스테이지별 몬스터 스텟'!I2362*'(참고)타워 스텟 가치'!$R$17,'스테이지별 몬스터 스텟'!J2362*'(참고)타워 스텟 가치'!$S$17,'스테이지별 몬스터 스텟'!K2362*'(참고)타워 스텟 가치'!$T$17,'스테이지별 몬스터 스텟'!L2362*'(참고)타워 스텟 가치'!$U$17,'스테이지별 몬스터 스텟'!M2362*'(참고)타워 스텟 가치'!$V$17,'스테이지별 몬스터 스텟'!N2362*'(참고)타워 스텟 가치'!$W$17,'스테이지별 몬스터 스텟'!O2362*'(참고)타워 스텟 가치'!$X$17,'스테이지별 몬스터 스텟'!P2362*'(참고)타워 스텟 가치'!$Y$17)</f>
        <v>1457239.3225000123</v>
      </c>
      <c r="R2362">
        <v>1</v>
      </c>
      <c r="S2362">
        <f>VLOOKUP($F2362,'(참고)타워 스텟 가치'!$B$7:$L$11,S$2,0)+(VLOOKUP($F2362,'(참고)타워 스텟 가치'!$B$7:$L$11,S$2,0)*$E2362)</f>
        <v>1067.6250000000091</v>
      </c>
      <c r="T2362">
        <f>VLOOKUP($F2362,'(참고)타워 스텟 가치'!$B$7:$L$11,T$2,0)+(VLOOKUP($F2362,'(참고)타워 스텟 가치'!$B$7:$L$11,T$2,0)*$E2362)</f>
        <v>1921.7250000000163</v>
      </c>
      <c r="U2362">
        <f>VLOOKUP($F2362,'(참고)타워 스텟 가치'!$B$7:$L$11,U$2,0)+(VLOOKUP($F2362,'(참고)타워 스텟 가치'!$B$7:$L$11,U$2,0)*$E2362)</f>
        <v>949000.00000000803</v>
      </c>
      <c r="V2362">
        <f>VLOOKUP($F2362,'(참고)타워 스텟 가치'!$B$7:$L$11,V$2,0)+(VLOOKUP($F2362,'(참고)타워 스텟 가치'!$B$7:$L$11,V$2,0)*$E2362)</f>
        <v>12811.500000000107</v>
      </c>
      <c r="W2362">
        <f>VLOOKUP($F2362,'(참고)타워 스텟 가치'!$B$7:$L$11,W$2,0)+(VLOOKUP($F2362,'(참고)타워 스텟 가치'!$B$7:$L$11,W$2,0)*$E2362)</f>
        <v>213.5250000000018</v>
      </c>
      <c r="X2362">
        <f>VLOOKUP($F2362,'(참고)타워 스텟 가치'!$B$7:$L$11,X$2,0)+(VLOOKUP($F2362,'(참고)타워 스텟 가치'!$B$7:$L$11,X$2,0)*$E2362)</f>
        <v>56.940000000000474</v>
      </c>
      <c r="Y2362">
        <f>VLOOKUP($F2362,'(참고)타워 스텟 가치'!$B$7:$L$11,Y$2,0)+(VLOOKUP($F2362,'(참고)타워 스텟 가치'!$B$7:$L$11,Y$2,0)*$E2362)</f>
        <v>0</v>
      </c>
      <c r="Z2362">
        <f>VLOOKUP($F2362,'(참고)타워 스텟 가치'!$B$7:$L$11,Z$2,0)+(VLOOKUP($F2362,'(참고)타워 스텟 가치'!$B$7:$L$11,Z$2,0)*$E2362)</f>
        <v>0</v>
      </c>
      <c r="AA2362">
        <f>VLOOKUP($F2362,'(참고)타워 스텟 가치'!$B$7:$L$11,AA$2,0)+(VLOOKUP($F2362,'(참고)타워 스텟 가치'!$B$7:$L$11,AA$2,0)*$E2362)</f>
        <v>132.86000000000109</v>
      </c>
      <c r="AB2362">
        <f>SUM('스테이지별 몬스터 스텟'!S2362*'(참고)타워 스텟 가치'!$Q$17,'스테이지별 몬스터 스텟'!T2362*'(참고)타워 스텟 가치'!$R$17,'스테이지별 몬스터 스텟'!U2362*'(참고)타워 스텟 가치'!$S$17,'스테이지별 몬스터 스텟'!V2362*'(참고)타워 스텟 가치'!$T$17,'스테이지별 몬스터 스텟'!W2362*'(참고)타워 스텟 가치'!$U$17,'스테이지별 몬스터 스텟'!X2362*'(참고)타워 스텟 가치'!$V$17,'스테이지별 몬스터 스텟'!Y2362*'(참고)타워 스텟 가치'!$W$17,'스테이지별 몬스터 스텟'!Z2362*'(참고)타워 스텟 가치'!$X$17,'스테이지별 몬스터 스텟'!AA2362*'(참고)타워 스텟 가치'!$Y$17)</f>
        <v>1454890.5475000124</v>
      </c>
      <c r="AC2362">
        <v>2</v>
      </c>
      <c r="AD2362">
        <f>VLOOKUP($F2362,'(참고)타워 스텟 가치'!$B$12:$L$16,AD$2,0)+(VLOOKUP($F2362,'(참고)타워 스텟 가치'!$B$12:$L$16,AD$2,0)*$E2362)</f>
        <v>1067.6250000000091</v>
      </c>
      <c r="AE2362">
        <f>VLOOKUP($F2362,'(참고)타워 스텟 가치'!$B$12:$L$16,AE$2,0)+(VLOOKUP($F2362,'(참고)타워 스텟 가치'!$B$12:$L$16,AE$2,0)*$E2362)</f>
        <v>1281.1500000000108</v>
      </c>
      <c r="AF2362">
        <f>VLOOKUP($F2362,'(참고)타워 스텟 가치'!$B$12:$L$16,AF$2,0)+(VLOOKUP($F2362,'(참고)타워 스텟 가치'!$B$12:$L$16,AF$2,0)*$E2362)</f>
        <v>949000.00000000803</v>
      </c>
      <c r="AG2362">
        <f>VLOOKUP($F2362,'(참고)타워 스텟 가치'!$B$12:$L$16,AG$2,0)+(VLOOKUP($F2362,'(참고)타워 스텟 가치'!$B$12:$L$16,AG$2,0)*$E2362)</f>
        <v>6405.7500000000537</v>
      </c>
      <c r="AH2362">
        <f>VLOOKUP($F2362,'(참고)타워 스텟 가치'!$B$12:$L$16,AH$2,0)+(VLOOKUP($F2362,'(참고)타워 스텟 가치'!$B$12:$L$16,AH$2,0)*$E2362)</f>
        <v>213.5250000000018</v>
      </c>
      <c r="AI2362">
        <f>VLOOKUP($F2362,'(참고)타워 스텟 가치'!$B$12:$L$16,AI$2,0)+(VLOOKUP($F2362,'(참고)타워 스텟 가치'!$B$12:$L$16,AI$2,0)*$E2362)</f>
        <v>56.940000000000474</v>
      </c>
      <c r="AJ2362">
        <f>VLOOKUP($F2362,'(참고)타워 스텟 가치'!$B$12:$L$16,AJ$2,0)+(VLOOKUP($F2362,'(참고)타워 스텟 가치'!$B$12:$L$16,AJ$2,0)*$E2362)</f>
        <v>0</v>
      </c>
      <c r="AK2362">
        <f>VLOOKUP($F2362,'(참고)타워 스텟 가치'!$B$12:$L$16,AK$2,0)+(VLOOKUP($F2362,'(참고)타워 스텟 가치'!$B$12:$L$16,AK$2,0)*$E2362)</f>
        <v>0</v>
      </c>
      <c r="AL2362">
        <f>VLOOKUP($F2362,'(참고)타워 스텟 가치'!$B$12:$L$16,AL$2,0)+(VLOOKUP($F2362,'(참고)타워 스텟 가치'!$B$12:$L$16,AL$2,0)*$E2362)</f>
        <v>265.72000000000219</v>
      </c>
      <c r="AM2362">
        <f>SUM('스테이지별 몬스터 스텟'!AD2362*'(참고)타워 스텟 가치'!$Q$17,'스테이지별 몬스터 스텟'!AE2362*'(참고)타워 스텟 가치'!$R$17,'스테이지별 몬스터 스텟'!AF2362*'(참고)타워 스텟 가치'!$S$17,'스테이지별 몬스터 스텟'!AG2362*'(참고)타워 스텟 가치'!$T$17,'스테이지별 몬스터 스텟'!AH2362*'(참고)타워 스텟 가치'!$U$17,'스테이지별 몬스터 스텟'!AI2362*'(참고)타워 스텟 가치'!$V$17,'스테이지별 몬스터 스텟'!AJ2362*'(참고)타워 스텟 가치'!$W$17,'스테이지별 몬스터 스텟'!AK2362*'(참고)타워 스텟 가치'!$X$17,'스테이지별 몬스터 스텟'!AL2362*'(참고)타워 스텟 가치'!$Y$17)</f>
        <v>1441383.9050000121</v>
      </c>
      <c r="AN2362">
        <v>3</v>
      </c>
    </row>
    <row r="2363" spans="3:40" x14ac:dyDescent="0.3">
      <c r="C2363">
        <v>4</v>
      </c>
      <c r="D2363">
        <f t="shared" si="110"/>
        <v>472</v>
      </c>
      <c r="E2363" s="52">
        <f>VLOOKUP(D2363,'스테이지별 난이도 설정'!B:C,2,0)</f>
        <v>188.8000000000016</v>
      </c>
      <c r="F2363" t="str">
        <f t="shared" si="111"/>
        <v>유니크</v>
      </c>
      <c r="G2363">
        <f t="shared" si="109"/>
        <v>6</v>
      </c>
      <c r="H2363">
        <f>VLOOKUP($F2363,'(참고)타워 스텟 가치'!$B$2:$L$6,H$2,0)+(VLOOKUP($F2363,'(참고)타워 스텟 가치'!$B$2:$L$6,H$2,0)*$E2363)</f>
        <v>4804.3125000000409</v>
      </c>
      <c r="I2363">
        <f>VLOOKUP($F2363,'(참고)타워 스텟 가치'!$B$2:$L$6,I$2,0)+(VLOOKUP($F2363,'(참고)타워 스텟 가치'!$B$2:$L$6,I$2,0)*$E2363)</f>
        <v>960.86250000000814</v>
      </c>
      <c r="J2363">
        <f>VLOOKUP($F2363,'(참고)타워 스텟 가치'!$B$2:$L$6,J$2,0)+(VLOOKUP($F2363,'(참고)타워 스텟 가치'!$B$2:$L$6,J$2,0)*$E2363)</f>
        <v>949000.00000000803</v>
      </c>
      <c r="K2363">
        <f>VLOOKUP($F2363,'(참고)타워 스텟 가치'!$B$2:$L$6,K$2,0)+(VLOOKUP($F2363,'(참고)타워 스텟 가치'!$B$2:$L$6,K$2,0)*$E2363)</f>
        <v>19217.250000000164</v>
      </c>
      <c r="L2363">
        <f>VLOOKUP($F2363,'(참고)타워 스텟 가치'!$B$2:$L$6,L$2,0)+(VLOOKUP($F2363,'(참고)타워 스텟 가치'!$B$2:$L$6,L$2,0)*$E2363)</f>
        <v>320.28750000000269</v>
      </c>
      <c r="M2363">
        <f>VLOOKUP($F2363,'(참고)타워 스텟 가치'!$B$2:$L$6,M$2,0)+(VLOOKUP($F2363,'(참고)타워 스텟 가치'!$B$2:$L$6,M$2,0)*$E2363)</f>
        <v>56.940000000000474</v>
      </c>
      <c r="N2363">
        <f>VLOOKUP($F2363,'(참고)타워 스텟 가치'!$B$2:$L$6,N$2,0)+(VLOOKUP($F2363,'(참고)타워 스텟 가치'!$B$2:$L$6,N$2,0)*$E2363)</f>
        <v>0</v>
      </c>
      <c r="O2363">
        <f>VLOOKUP($F2363,'(참고)타워 스텟 가치'!$B$2:$L$6,O$2,0)+(VLOOKUP($F2363,'(참고)타워 스텟 가치'!$B$2:$L$6,O$2,0)*$E2363)</f>
        <v>0</v>
      </c>
      <c r="P2363">
        <f>VLOOKUP($F2363,'(참고)타워 스텟 가치'!$B$2:$L$6,P$2,0)+(VLOOKUP($F2363,'(참고)타워 스텟 가치'!$B$2:$L$6,P$2,0)*$E2363)</f>
        <v>189.8000000000016</v>
      </c>
      <c r="Q2363">
        <f>SUM('스테이지별 몬스터 스텟'!H2363*'(참고)타워 스텟 가치'!$Q$17,'스테이지별 몬스터 스텟'!I2363*'(참고)타워 스텟 가치'!$R$17,'스테이지별 몬스터 스텟'!J2363*'(참고)타워 스텟 가치'!$S$17,'스테이지별 몬스터 스텟'!K2363*'(참고)타워 스텟 가치'!$T$17,'스테이지별 몬스터 스텟'!L2363*'(참고)타워 스텟 가치'!$U$17,'스테이지별 몬스터 스텟'!M2363*'(참고)타워 스텟 가치'!$V$17,'스테이지별 몬스터 스텟'!N2363*'(참고)타워 스텟 가치'!$W$17,'스테이지별 몬스터 스텟'!O2363*'(참고)타워 스텟 가치'!$X$17,'스테이지별 몬스터 스텟'!P2363*'(참고)타워 스텟 가치'!$Y$17)</f>
        <v>1474061.5337500125</v>
      </c>
      <c r="R2363">
        <v>1</v>
      </c>
      <c r="S2363">
        <f>VLOOKUP($F2363,'(참고)타워 스텟 가치'!$B$7:$L$11,S$2,0)+(VLOOKUP($F2363,'(참고)타워 스텟 가치'!$B$7:$L$11,S$2,0)*$E2363)</f>
        <v>1601.4375000000134</v>
      </c>
      <c r="T2363">
        <f>VLOOKUP($F2363,'(참고)타워 스텟 가치'!$B$7:$L$11,T$2,0)+(VLOOKUP($F2363,'(참고)타워 스텟 가치'!$B$7:$L$11,T$2,0)*$E2363)</f>
        <v>2882.5875000000242</v>
      </c>
      <c r="U2363">
        <f>VLOOKUP($F2363,'(참고)타워 스텟 가치'!$B$7:$L$11,U$2,0)+(VLOOKUP($F2363,'(참고)타워 스텟 가치'!$B$7:$L$11,U$2,0)*$E2363)</f>
        <v>949000.00000000803</v>
      </c>
      <c r="V2363">
        <f>VLOOKUP($F2363,'(참고)타워 스텟 가치'!$B$7:$L$11,V$2,0)+(VLOOKUP($F2363,'(참고)타워 스텟 가치'!$B$7:$L$11,V$2,0)*$E2363)</f>
        <v>19217.250000000164</v>
      </c>
      <c r="W2363">
        <f>VLOOKUP($F2363,'(참고)타워 스텟 가치'!$B$7:$L$11,W$2,0)+(VLOOKUP($F2363,'(참고)타워 스텟 가치'!$B$7:$L$11,W$2,0)*$E2363)</f>
        <v>320.28750000000269</v>
      </c>
      <c r="X2363">
        <f>VLOOKUP($F2363,'(참고)타워 스텟 가치'!$B$7:$L$11,X$2,0)+(VLOOKUP($F2363,'(참고)타워 스텟 가치'!$B$7:$L$11,X$2,0)*$E2363)</f>
        <v>56.940000000000474</v>
      </c>
      <c r="Y2363">
        <f>VLOOKUP($F2363,'(참고)타워 스텟 가치'!$B$7:$L$11,Y$2,0)+(VLOOKUP($F2363,'(참고)타워 스텟 가치'!$B$7:$L$11,Y$2,0)*$E2363)</f>
        <v>0</v>
      </c>
      <c r="Z2363">
        <f>VLOOKUP($F2363,'(참고)타워 스텟 가치'!$B$7:$L$11,Z$2,0)+(VLOOKUP($F2363,'(참고)타워 스텟 가치'!$B$7:$L$11,Z$2,0)*$E2363)</f>
        <v>0</v>
      </c>
      <c r="AA2363">
        <f>VLOOKUP($F2363,'(참고)타워 스텟 가치'!$B$7:$L$11,AA$2,0)+(VLOOKUP($F2363,'(참고)타워 스텟 가치'!$B$7:$L$11,AA$2,0)*$E2363)</f>
        <v>189.8000000000016</v>
      </c>
      <c r="AB2363">
        <f>SUM('스테이지별 몬스터 스텟'!S2363*'(참고)타워 스텟 가치'!$Q$17,'스테이지별 몬스터 스텟'!T2363*'(참고)타워 스텟 가치'!$R$17,'스테이지별 몬스터 스텟'!U2363*'(참고)타워 스텟 가치'!$S$17,'스테이지별 몬스터 스텟'!V2363*'(참고)타워 스텟 가치'!$T$17,'스테이지별 몬스터 스텟'!W2363*'(참고)타워 스텟 가치'!$U$17,'스테이지별 몬스터 스텟'!X2363*'(참고)타워 스텟 가치'!$V$17,'스테이지별 몬스터 스텟'!Y2363*'(참고)타워 스텟 가치'!$W$17,'스테이지별 몬스터 스텟'!Z2363*'(참고)타워 스텟 가치'!$X$17,'스테이지별 몬스터 스텟'!AA2363*'(참고)타워 스텟 가치'!$Y$17)</f>
        <v>1470538.3712500124</v>
      </c>
      <c r="AC2363">
        <v>2</v>
      </c>
      <c r="AD2363">
        <f>VLOOKUP($F2363,'(참고)타워 스텟 가치'!$B$12:$L$16,AD$2,0)+(VLOOKUP($F2363,'(참고)타워 스텟 가치'!$B$12:$L$16,AD$2,0)*$E2363)</f>
        <v>1601.4375000000134</v>
      </c>
      <c r="AE2363">
        <f>VLOOKUP($F2363,'(참고)타워 스텟 가치'!$B$12:$L$16,AE$2,0)+(VLOOKUP($F2363,'(참고)타워 스텟 가치'!$B$12:$L$16,AE$2,0)*$E2363)</f>
        <v>1921.7250000000163</v>
      </c>
      <c r="AF2363">
        <f>VLOOKUP($F2363,'(참고)타워 스텟 가치'!$B$12:$L$16,AF$2,0)+(VLOOKUP($F2363,'(참고)타워 스텟 가치'!$B$12:$L$16,AF$2,0)*$E2363)</f>
        <v>949000.00000000803</v>
      </c>
      <c r="AG2363">
        <f>VLOOKUP($F2363,'(참고)타워 스텟 가치'!$B$12:$L$16,AG$2,0)+(VLOOKUP($F2363,'(참고)타워 스텟 가치'!$B$12:$L$16,AG$2,0)*$E2363)</f>
        <v>9608.6250000000819</v>
      </c>
      <c r="AH2363">
        <f>VLOOKUP($F2363,'(참고)타워 스텟 가치'!$B$12:$L$16,AH$2,0)+(VLOOKUP($F2363,'(참고)타워 스텟 가치'!$B$12:$L$16,AH$2,0)*$E2363)</f>
        <v>320.28750000000269</v>
      </c>
      <c r="AI2363">
        <f>VLOOKUP($F2363,'(참고)타워 스텟 가치'!$B$12:$L$16,AI$2,0)+(VLOOKUP($F2363,'(참고)타워 스텟 가치'!$B$12:$L$16,AI$2,0)*$E2363)</f>
        <v>56.940000000000474</v>
      </c>
      <c r="AJ2363">
        <f>VLOOKUP($F2363,'(참고)타워 스텟 가치'!$B$12:$L$16,AJ$2,0)+(VLOOKUP($F2363,'(참고)타워 스텟 가치'!$B$12:$L$16,AJ$2,0)*$E2363)</f>
        <v>0</v>
      </c>
      <c r="AK2363">
        <f>VLOOKUP($F2363,'(참고)타워 스텟 가치'!$B$12:$L$16,AK$2,0)+(VLOOKUP($F2363,'(참고)타워 스텟 가치'!$B$12:$L$16,AK$2,0)*$E2363)</f>
        <v>0</v>
      </c>
      <c r="AL2363">
        <f>VLOOKUP($F2363,'(참고)타워 스텟 가치'!$B$12:$L$16,AL$2,0)+(VLOOKUP($F2363,'(참고)타워 스텟 가치'!$B$12:$L$16,AL$2,0)*$E2363)</f>
        <v>379.60000000000321</v>
      </c>
      <c r="AM2363">
        <f>SUM('스테이지별 몬스터 스텟'!AD2363*'(참고)타워 스텟 가치'!$Q$17,'스테이지별 몬스터 스텟'!AE2363*'(참고)타워 스텟 가치'!$R$17,'스테이지별 몬스터 스텟'!AF2363*'(참고)타워 스텟 가치'!$S$17,'스테이지별 몬스터 스텟'!AG2363*'(참고)타워 스텟 가치'!$T$17,'스테이지별 몬스터 스텟'!AH2363*'(참고)타워 스텟 가치'!$U$17,'스테이지별 몬스터 스텟'!AI2363*'(참고)타워 스텟 가치'!$V$17,'스테이지별 몬스터 스텟'!AJ2363*'(참고)타워 스텟 가치'!$W$17,'스테이지별 몬스터 스텟'!AK2363*'(참고)타워 스텟 가치'!$X$17,'스테이지별 몬스터 스텟'!AL2363*'(참고)타워 스텟 가치'!$Y$17)</f>
        <v>1450259.4275000123</v>
      </c>
      <c r="AN2363">
        <v>3</v>
      </c>
    </row>
    <row r="2364" spans="3:40" x14ac:dyDescent="0.3">
      <c r="C2364">
        <v>5</v>
      </c>
      <c r="D2364">
        <f t="shared" si="110"/>
        <v>472</v>
      </c>
      <c r="E2364" s="52">
        <f>VLOOKUP(D2364,'스테이지별 난이도 설정'!B:C,2,0)</f>
        <v>188.8000000000016</v>
      </c>
      <c r="F2364" t="str">
        <f t="shared" si="111"/>
        <v>스페셜</v>
      </c>
      <c r="G2364">
        <f t="shared" si="109"/>
        <v>6</v>
      </c>
      <c r="H2364">
        <f>VLOOKUP($F2364,'(참고)타워 스텟 가치'!$B$2:$L$6,H$2,0)+(VLOOKUP($F2364,'(참고)타워 스텟 가치'!$B$2:$L$6,H$2,0)*$E2364)</f>
        <v>7206.4687500000609</v>
      </c>
      <c r="I2364">
        <f>VLOOKUP($F2364,'(참고)타워 스텟 가치'!$B$2:$L$6,I$2,0)+(VLOOKUP($F2364,'(참고)타워 스텟 가치'!$B$2:$L$6,I$2,0)*$E2364)</f>
        <v>1441.2937500000121</v>
      </c>
      <c r="J2364">
        <f>VLOOKUP($F2364,'(참고)타워 스텟 가치'!$B$2:$L$6,J$2,0)+(VLOOKUP($F2364,'(참고)타워 스텟 가치'!$B$2:$L$6,J$2,0)*$E2364)</f>
        <v>949000.00000000803</v>
      </c>
      <c r="K2364">
        <f>VLOOKUP($F2364,'(참고)타워 스텟 가치'!$B$2:$L$6,K$2,0)+(VLOOKUP($F2364,'(참고)타워 스텟 가치'!$B$2:$L$6,K$2,0)*$E2364)</f>
        <v>28825.875000000244</v>
      </c>
      <c r="L2364">
        <f>VLOOKUP($F2364,'(참고)타워 스텟 가치'!$B$2:$L$6,L$2,0)+(VLOOKUP($F2364,'(참고)타워 스텟 가치'!$B$2:$L$6,L$2,0)*$E2364)</f>
        <v>480.43125000000407</v>
      </c>
      <c r="M2364">
        <f>VLOOKUP($F2364,'(참고)타워 스텟 가치'!$B$2:$L$6,M$2,0)+(VLOOKUP($F2364,'(참고)타워 스텟 가치'!$B$2:$L$6,M$2,0)*$E2364)</f>
        <v>56.940000000000474</v>
      </c>
      <c r="N2364">
        <f>VLOOKUP($F2364,'(참고)타워 스텟 가치'!$B$2:$L$6,N$2,0)+(VLOOKUP($F2364,'(참고)타워 스텟 가치'!$B$2:$L$6,N$2,0)*$E2364)</f>
        <v>0</v>
      </c>
      <c r="O2364">
        <f>VLOOKUP($F2364,'(참고)타워 스텟 가치'!$B$2:$L$6,O$2,0)+(VLOOKUP($F2364,'(참고)타워 스텟 가치'!$B$2:$L$6,O$2,0)*$E2364)</f>
        <v>0</v>
      </c>
      <c r="P2364">
        <f>VLOOKUP($F2364,'(참고)타워 스텟 가치'!$B$2:$L$6,P$2,0)+(VLOOKUP($F2364,'(참고)타워 스텟 가치'!$B$2:$L$6,P$2,0)*$E2364)</f>
        <v>189.8000000000016</v>
      </c>
      <c r="Q2364">
        <f>SUM('스테이지별 몬스터 스텟'!H2364*'(참고)타워 스텟 가치'!$Q$17,'스테이지별 몬스터 스텟'!I2364*'(참고)타워 스텟 가치'!$R$17,'스테이지별 몬스터 스텟'!J2364*'(참고)타워 스텟 가치'!$S$17,'스테이지별 몬스터 스텟'!K2364*'(참고)타워 스텟 가치'!$T$17,'스테이지별 몬스터 스텟'!L2364*'(참고)타워 스텟 가치'!$U$17,'스테이지별 몬스터 스텟'!M2364*'(참고)타워 스텟 가치'!$V$17,'스테이지별 몬스터 스텟'!N2364*'(참고)타워 스텟 가치'!$W$17,'스테이지별 몬스터 스텟'!O2364*'(참고)타워 스텟 가치'!$X$17,'스테이지별 몬스터 스텟'!P2364*'(참고)타워 스텟 가치'!$Y$17)</f>
        <v>1499124.0306250127</v>
      </c>
      <c r="R2364">
        <v>1</v>
      </c>
      <c r="S2364">
        <f>VLOOKUP($F2364,'(참고)타워 스텟 가치'!$B$7:$L$11,S$2,0)+(VLOOKUP($F2364,'(참고)타워 스텟 가치'!$B$7:$L$11,S$2,0)*$E2364)</f>
        <v>2402.1562500000205</v>
      </c>
      <c r="T2364">
        <f>VLOOKUP($F2364,'(참고)타워 스텟 가치'!$B$7:$L$11,T$2,0)+(VLOOKUP($F2364,'(참고)타워 스텟 가치'!$B$7:$L$11,T$2,0)*$E2364)</f>
        <v>4323.8812500000367</v>
      </c>
      <c r="U2364">
        <f>VLOOKUP($F2364,'(참고)타워 스텟 가치'!$B$7:$L$11,U$2,0)+(VLOOKUP($F2364,'(참고)타워 스텟 가치'!$B$7:$L$11,U$2,0)*$E2364)</f>
        <v>949000.00000000803</v>
      </c>
      <c r="V2364">
        <f>VLOOKUP($F2364,'(참고)타워 스텟 가치'!$B$7:$L$11,V$2,0)+(VLOOKUP($F2364,'(참고)타워 스텟 가치'!$B$7:$L$11,V$2,0)*$E2364)</f>
        <v>28825.875000000244</v>
      </c>
      <c r="W2364">
        <f>VLOOKUP($F2364,'(참고)타워 스텟 가치'!$B$7:$L$11,W$2,0)+(VLOOKUP($F2364,'(참고)타워 스텟 가치'!$B$7:$L$11,W$2,0)*$E2364)</f>
        <v>480.43125000000407</v>
      </c>
      <c r="X2364">
        <f>VLOOKUP($F2364,'(참고)타워 스텟 가치'!$B$7:$L$11,X$2,0)+(VLOOKUP($F2364,'(참고)타워 스텟 가치'!$B$7:$L$11,X$2,0)*$E2364)</f>
        <v>56.940000000000474</v>
      </c>
      <c r="Y2364">
        <f>VLOOKUP($F2364,'(참고)타워 스텟 가치'!$B$7:$L$11,Y$2,0)+(VLOOKUP($F2364,'(참고)타워 스텟 가치'!$B$7:$L$11,Y$2,0)*$E2364)</f>
        <v>0</v>
      </c>
      <c r="Z2364">
        <f>VLOOKUP($F2364,'(참고)타워 스텟 가치'!$B$7:$L$11,Z$2,0)+(VLOOKUP($F2364,'(참고)타워 스텟 가치'!$B$7:$L$11,Z$2,0)*$E2364)</f>
        <v>0</v>
      </c>
      <c r="AA2364">
        <f>VLOOKUP($F2364,'(참고)타워 스텟 가치'!$B$7:$L$11,AA$2,0)+(VLOOKUP($F2364,'(참고)타워 스텟 가치'!$B$7:$L$11,AA$2,0)*$E2364)</f>
        <v>189.8000000000016</v>
      </c>
      <c r="AB2364">
        <f>SUM('스테이지별 몬스터 스텟'!S2364*'(참고)타워 스텟 가치'!$Q$17,'스테이지별 몬스터 스텟'!T2364*'(참고)타워 스텟 가치'!$R$17,'스테이지별 몬스터 스텟'!U2364*'(참고)타워 스텟 가치'!$S$17,'스테이지별 몬스터 스텟'!V2364*'(참고)타워 스텟 가치'!$T$17,'스테이지별 몬스터 스텟'!W2364*'(참고)타워 스텟 가치'!$U$17,'스테이지별 몬스터 스텟'!X2364*'(참고)타워 스텟 가치'!$V$17,'스테이지별 몬스터 스텟'!Y2364*'(참고)타워 스텟 가치'!$W$17,'스테이지별 몬스터 스텟'!Z2364*'(참고)타워 스텟 가치'!$X$17,'스테이지별 몬스터 스텟'!AA2364*'(참고)타워 스텟 가치'!$Y$17)</f>
        <v>1493839.2868750128</v>
      </c>
      <c r="AC2364">
        <v>2</v>
      </c>
      <c r="AD2364">
        <f>VLOOKUP($F2364,'(참고)타워 스텟 가치'!$B$12:$L$16,AD$2,0)+(VLOOKUP($F2364,'(참고)타워 스텟 가치'!$B$12:$L$16,AD$2,0)*$E2364)</f>
        <v>2402.1562500000205</v>
      </c>
      <c r="AE2364">
        <f>VLOOKUP($F2364,'(참고)타워 스텟 가치'!$B$12:$L$16,AE$2,0)+(VLOOKUP($F2364,'(참고)타워 스텟 가치'!$B$12:$L$16,AE$2,0)*$E2364)</f>
        <v>2882.5875000000242</v>
      </c>
      <c r="AF2364">
        <f>VLOOKUP($F2364,'(참고)타워 스텟 가치'!$B$12:$L$16,AF$2,0)+(VLOOKUP($F2364,'(참고)타워 스텟 가치'!$B$12:$L$16,AF$2,0)*$E2364)</f>
        <v>949000.00000000803</v>
      </c>
      <c r="AG2364">
        <f>VLOOKUP($F2364,'(참고)타워 스텟 가치'!$B$12:$L$16,AG$2,0)+(VLOOKUP($F2364,'(참고)타워 스텟 가치'!$B$12:$L$16,AG$2,0)*$E2364)</f>
        <v>14412.937500000122</v>
      </c>
      <c r="AH2364">
        <f>VLOOKUP($F2364,'(참고)타워 스텟 가치'!$B$12:$L$16,AH$2,0)+(VLOOKUP($F2364,'(참고)타워 스텟 가치'!$B$12:$L$16,AH$2,0)*$E2364)</f>
        <v>480.43125000000407</v>
      </c>
      <c r="AI2364">
        <f>VLOOKUP($F2364,'(참고)타워 스텟 가치'!$B$12:$L$16,AI$2,0)+(VLOOKUP($F2364,'(참고)타워 스텟 가치'!$B$12:$L$16,AI$2,0)*$E2364)</f>
        <v>56.940000000000474</v>
      </c>
      <c r="AJ2364">
        <f>VLOOKUP($F2364,'(참고)타워 스텟 가치'!$B$12:$L$16,AJ$2,0)+(VLOOKUP($F2364,'(참고)타워 스텟 가치'!$B$12:$L$16,AJ$2,0)*$E2364)</f>
        <v>0</v>
      </c>
      <c r="AK2364">
        <f>VLOOKUP($F2364,'(참고)타워 스텟 가치'!$B$12:$L$16,AK$2,0)+(VLOOKUP($F2364,'(참고)타워 스텟 가치'!$B$12:$L$16,AK$2,0)*$E2364)</f>
        <v>0</v>
      </c>
      <c r="AL2364">
        <f>VLOOKUP($F2364,'(참고)타워 스텟 가치'!$B$12:$L$16,AL$2,0)+(VLOOKUP($F2364,'(참고)타워 스텟 가치'!$B$12:$L$16,AL$2,0)*$E2364)</f>
        <v>379.60000000000321</v>
      </c>
      <c r="AM2364">
        <f>SUM('스테이지별 몬스터 스텟'!AD2364*'(참고)타워 스텟 가치'!$Q$17,'스테이지별 몬스터 스텟'!AE2364*'(참고)타워 스텟 가치'!$R$17,'스테이지별 몬스터 스텟'!AF2364*'(참고)타워 스텟 가치'!$S$17,'스테이지별 몬스터 스텟'!AG2364*'(참고)타워 스텟 가치'!$T$17,'스테이지별 몬스터 스텟'!AH2364*'(참고)타워 스텟 가치'!$U$17,'스테이지별 몬스터 스텟'!AI2364*'(참고)타워 스텟 가치'!$V$17,'스테이지별 몬스터 스텟'!AJ2364*'(참고)타워 스텟 가치'!$W$17,'스테이지별 몬스터 스텟'!AK2364*'(참고)타워 스텟 가치'!$X$17,'스테이지별 몬스터 스텟'!AL2364*'(참고)타워 스텟 가치'!$Y$17)</f>
        <v>1463231.0712500124</v>
      </c>
      <c r="AN2364">
        <v>3</v>
      </c>
    </row>
    <row r="2365" spans="3:40" x14ac:dyDescent="0.3">
      <c r="C2365">
        <v>1</v>
      </c>
      <c r="D2365">
        <f t="shared" si="110"/>
        <v>473</v>
      </c>
      <c r="E2365" s="52">
        <f>VLOOKUP(D2365,'스테이지별 난이도 설정'!B:C,2,0)</f>
        <v>189.20000000000161</v>
      </c>
      <c r="F2365" t="str">
        <f t="shared" si="111"/>
        <v>일반</v>
      </c>
      <c r="G2365">
        <f t="shared" si="109"/>
        <v>6</v>
      </c>
      <c r="H2365">
        <f>VLOOKUP($F2365,'(참고)타워 스텟 가치'!$B$2:$L$6,H$2,0)+(VLOOKUP($F2365,'(참고)타워 스텟 가치'!$B$2:$L$6,H$2,0)*$E2365)</f>
        <v>1426.5000000000121</v>
      </c>
      <c r="I2365">
        <f>VLOOKUP($F2365,'(참고)타워 스텟 가치'!$B$2:$L$6,I$2,0)+(VLOOKUP($F2365,'(참고)타워 스텟 가치'!$B$2:$L$6,I$2,0)*$E2365)</f>
        <v>285.3000000000024</v>
      </c>
      <c r="J2365">
        <f>VLOOKUP($F2365,'(참고)타워 스텟 가치'!$B$2:$L$6,J$2,0)+(VLOOKUP($F2365,'(참고)타워 스텟 가치'!$B$2:$L$6,J$2,0)*$E2365)</f>
        <v>951000.00000000803</v>
      </c>
      <c r="K2365">
        <f>VLOOKUP($F2365,'(참고)타워 스텟 가치'!$B$2:$L$6,K$2,0)+(VLOOKUP($F2365,'(참고)타워 스텟 가치'!$B$2:$L$6,K$2,0)*$E2365)</f>
        <v>5706.0000000000482</v>
      </c>
      <c r="L2365">
        <f>VLOOKUP($F2365,'(참고)타워 스텟 가치'!$B$2:$L$6,L$2,0)+(VLOOKUP($F2365,'(참고)타워 스텟 가치'!$B$2:$L$6,L$2,0)*$E2365)</f>
        <v>95.100000000000804</v>
      </c>
      <c r="M2365">
        <f>VLOOKUP($F2365,'(참고)타워 스텟 가치'!$B$2:$L$6,M$2,0)+(VLOOKUP($F2365,'(참고)타워 스텟 가치'!$B$2:$L$6,M$2,0)*$E2365)</f>
        <v>57.060000000000478</v>
      </c>
      <c r="N2365">
        <f>VLOOKUP($F2365,'(참고)타워 스텟 가치'!$B$2:$L$6,N$2,0)+(VLOOKUP($F2365,'(참고)타워 스텟 가치'!$B$2:$L$6,N$2,0)*$E2365)</f>
        <v>0</v>
      </c>
      <c r="O2365">
        <f>VLOOKUP($F2365,'(참고)타워 스텟 가치'!$B$2:$L$6,O$2,0)+(VLOOKUP($F2365,'(참고)타워 스텟 가치'!$B$2:$L$6,O$2,0)*$E2365)</f>
        <v>0</v>
      </c>
      <c r="P2365">
        <f>VLOOKUP($F2365,'(참고)타워 스텟 가치'!$B$2:$L$6,P$2,0)+(VLOOKUP($F2365,'(참고)타워 스텟 가치'!$B$2:$L$6,P$2,0)*$E2365)</f>
        <v>133.14000000000109</v>
      </c>
      <c r="Q2365">
        <f>SUM('스테이지별 몬스터 스텟'!H2365*'(참고)타워 스텟 가치'!$Q$17,'스테이지별 몬스터 스텟'!I2365*'(참고)타워 스텟 가치'!$R$17,'스테이지별 몬스터 스텟'!J2365*'(참고)타워 스텟 가치'!$S$17,'스테이지별 몬스터 스텟'!K2365*'(참고)타워 스텟 가치'!$T$17,'스테이지별 몬스터 스텟'!L2365*'(참고)타워 스텟 가치'!$U$17,'스테이지별 몬스터 스텟'!M2365*'(참고)타워 스텟 가치'!$V$17,'스테이지별 몬스터 스텟'!N2365*'(참고)타워 스텟 가치'!$W$17,'스테이지별 몬스터 스텟'!O2365*'(참고)타워 스텟 가치'!$X$17,'스테이지별 몬스터 스텟'!P2365*'(참고)타워 스텟 가치'!$Y$17)</f>
        <v>1441706.4900000121</v>
      </c>
      <c r="R2365">
        <v>1</v>
      </c>
      <c r="S2365">
        <f>VLOOKUP($F2365,'(참고)타워 스텟 가치'!$B$7:$L$11,S$2,0)+(VLOOKUP($F2365,'(참고)타워 스텟 가치'!$B$7:$L$11,S$2,0)*$E2365)</f>
        <v>475.50000000000404</v>
      </c>
      <c r="T2365">
        <f>VLOOKUP($F2365,'(참고)타워 스텟 가치'!$B$7:$L$11,T$2,0)+(VLOOKUP($F2365,'(참고)타워 스텟 가치'!$B$7:$L$11,T$2,0)*$E2365)</f>
        <v>855.90000000000725</v>
      </c>
      <c r="U2365">
        <f>VLOOKUP($F2365,'(참고)타워 스텟 가치'!$B$7:$L$11,U$2,0)+(VLOOKUP($F2365,'(참고)타워 스텟 가치'!$B$7:$L$11,U$2,0)*$E2365)</f>
        <v>951000.00000000803</v>
      </c>
      <c r="V2365">
        <f>VLOOKUP($F2365,'(참고)타워 스텟 가치'!$B$7:$L$11,V$2,0)+(VLOOKUP($F2365,'(참고)타워 스텟 가치'!$B$7:$L$11,V$2,0)*$E2365)</f>
        <v>5706.0000000000482</v>
      </c>
      <c r="W2365">
        <f>VLOOKUP($F2365,'(참고)타워 스텟 가치'!$B$7:$L$11,W$2,0)+(VLOOKUP($F2365,'(참고)타워 스텟 가치'!$B$7:$L$11,W$2,0)*$E2365)</f>
        <v>95.100000000000804</v>
      </c>
      <c r="X2365">
        <f>VLOOKUP($F2365,'(참고)타워 스텟 가치'!$B$7:$L$11,X$2,0)+(VLOOKUP($F2365,'(참고)타워 스텟 가치'!$B$7:$L$11,X$2,0)*$E2365)</f>
        <v>57.060000000000478</v>
      </c>
      <c r="Y2365">
        <f>VLOOKUP($F2365,'(참고)타워 스텟 가치'!$B$7:$L$11,Y$2,0)+(VLOOKUP($F2365,'(참고)타워 스텟 가치'!$B$7:$L$11,Y$2,0)*$E2365)</f>
        <v>0</v>
      </c>
      <c r="Z2365">
        <f>VLOOKUP($F2365,'(참고)타워 스텟 가치'!$B$7:$L$11,Z$2,0)+(VLOOKUP($F2365,'(참고)타워 스텟 가치'!$B$7:$L$11,Z$2,0)*$E2365)</f>
        <v>0</v>
      </c>
      <c r="AA2365">
        <f>VLOOKUP($F2365,'(참고)타워 스텟 가치'!$B$7:$L$11,AA$2,0)+(VLOOKUP($F2365,'(참고)타워 스텟 가치'!$B$7:$L$11,AA$2,0)*$E2365)</f>
        <v>133.14000000000109</v>
      </c>
      <c r="AB2365">
        <f>SUM('스테이지별 몬스터 스텟'!S2365*'(참고)타워 스텟 가치'!$Q$17,'스테이지별 몬스터 스텟'!T2365*'(참고)타워 스텟 가치'!$R$17,'스테이지별 몬스터 스텟'!U2365*'(참고)타워 스텟 가치'!$S$17,'스테이지별 몬스터 스텟'!V2365*'(참고)타워 스텟 가치'!$T$17,'스테이지별 몬스터 스텟'!W2365*'(참고)타워 스텟 가치'!$U$17,'스테이지별 몬스터 스텟'!X2365*'(참고)타워 스텟 가치'!$V$17,'스테이지별 몬스터 스텟'!Y2365*'(참고)타워 스텟 가치'!$W$17,'스테이지별 몬스터 스텟'!Z2365*'(참고)타워 스텟 가치'!$X$17,'스테이지별 몬스터 스텟'!AA2365*'(참고)타워 스텟 가치'!$Y$17)</f>
        <v>1440660.3900000122</v>
      </c>
      <c r="AC2365">
        <v>2</v>
      </c>
      <c r="AD2365">
        <f>VLOOKUP($F2365,'(참고)타워 스텟 가치'!$B$12:$L$16,AD$2,0)+(VLOOKUP($F2365,'(참고)타워 스텟 가치'!$B$12:$L$16,AD$2,0)*$E2365)</f>
        <v>475.50000000000404</v>
      </c>
      <c r="AE2365">
        <f>VLOOKUP($F2365,'(참고)타워 스텟 가치'!$B$12:$L$16,AE$2,0)+(VLOOKUP($F2365,'(참고)타워 스텟 가치'!$B$12:$L$16,AE$2,0)*$E2365)</f>
        <v>570.6000000000048</v>
      </c>
      <c r="AF2365">
        <f>VLOOKUP($F2365,'(참고)타워 스텟 가치'!$B$12:$L$16,AF$2,0)+(VLOOKUP($F2365,'(참고)타워 스텟 가치'!$B$12:$L$16,AF$2,0)*$E2365)</f>
        <v>951000.00000000803</v>
      </c>
      <c r="AG2365">
        <f>VLOOKUP($F2365,'(참고)타워 스텟 가치'!$B$12:$L$16,AG$2,0)+(VLOOKUP($F2365,'(참고)타워 스텟 가치'!$B$12:$L$16,AG$2,0)*$E2365)</f>
        <v>2853.0000000000241</v>
      </c>
      <c r="AH2365">
        <f>VLOOKUP($F2365,'(참고)타워 스텟 가치'!$B$12:$L$16,AH$2,0)+(VLOOKUP($F2365,'(참고)타워 스텟 가치'!$B$12:$L$16,AH$2,0)*$E2365)</f>
        <v>95.100000000000804</v>
      </c>
      <c r="AI2365">
        <f>VLOOKUP($F2365,'(참고)타워 스텟 가치'!$B$12:$L$16,AI$2,0)+(VLOOKUP($F2365,'(참고)타워 스텟 가치'!$B$12:$L$16,AI$2,0)*$E2365)</f>
        <v>57.060000000000478</v>
      </c>
      <c r="AJ2365">
        <f>VLOOKUP($F2365,'(참고)타워 스텟 가치'!$B$12:$L$16,AJ$2,0)+(VLOOKUP($F2365,'(참고)타워 스텟 가치'!$B$12:$L$16,AJ$2,0)*$E2365)</f>
        <v>0</v>
      </c>
      <c r="AK2365">
        <f>VLOOKUP($F2365,'(참고)타워 스텟 가치'!$B$12:$L$16,AK$2,0)+(VLOOKUP($F2365,'(참고)타워 스텟 가치'!$B$12:$L$16,AK$2,0)*$E2365)</f>
        <v>0</v>
      </c>
      <c r="AL2365">
        <f>VLOOKUP($F2365,'(참고)타워 스텟 가치'!$B$12:$L$16,AL$2,0)+(VLOOKUP($F2365,'(참고)타워 스텟 가치'!$B$12:$L$16,AL$2,0)*$E2365)</f>
        <v>266.28000000000219</v>
      </c>
      <c r="AM2365">
        <f>SUM('스테이지별 몬스터 스텟'!AD2365*'(참고)타워 스텟 가치'!$Q$17,'스테이지별 몬스터 스텟'!AE2365*'(참고)타워 스텟 가치'!$R$17,'스테이지별 몬스터 스텟'!AF2365*'(참고)타워 스텟 가치'!$S$17,'스테이지별 몬스터 스텟'!AG2365*'(참고)타워 스텟 가치'!$T$17,'스테이지별 몬스터 스텟'!AH2365*'(참고)타워 스텟 가치'!$U$17,'스테이지별 몬스터 스텟'!AI2365*'(참고)타워 스텟 가치'!$V$17,'스테이지별 몬스터 스텟'!AJ2365*'(참고)타워 스텟 가치'!$W$17,'스테이지별 몬스터 스텟'!AK2365*'(참고)타워 스텟 가치'!$X$17,'스테이지별 몬스터 스텟'!AL2365*'(참고)타워 스텟 가치'!$Y$17)</f>
        <v>1434792.7200000121</v>
      </c>
      <c r="AN2365">
        <v>3</v>
      </c>
    </row>
    <row r="2366" spans="3:40" x14ac:dyDescent="0.3">
      <c r="C2366">
        <v>2</v>
      </c>
      <c r="D2366">
        <f t="shared" si="110"/>
        <v>473</v>
      </c>
      <c r="E2366" s="52">
        <f>VLOOKUP(D2366,'스테이지별 난이도 설정'!B:C,2,0)</f>
        <v>189.20000000000161</v>
      </c>
      <c r="F2366" t="str">
        <f t="shared" si="111"/>
        <v>레어</v>
      </c>
      <c r="G2366">
        <f t="shared" si="109"/>
        <v>6</v>
      </c>
      <c r="H2366">
        <f>VLOOKUP($F2366,'(참고)타워 스텟 가치'!$B$2:$L$6,H$2,0)+(VLOOKUP($F2366,'(참고)타워 스텟 가치'!$B$2:$L$6,H$2,0)*$E2366)</f>
        <v>2139.7500000000182</v>
      </c>
      <c r="I2366">
        <f>VLOOKUP($F2366,'(참고)타워 스텟 가치'!$B$2:$L$6,I$2,0)+(VLOOKUP($F2366,'(참고)타워 스텟 가치'!$B$2:$L$6,I$2,0)*$E2366)</f>
        <v>427.95000000000363</v>
      </c>
      <c r="J2366">
        <f>VLOOKUP($F2366,'(참고)타워 스텟 가치'!$B$2:$L$6,J$2,0)+(VLOOKUP($F2366,'(참고)타워 스텟 가치'!$B$2:$L$6,J$2,0)*$E2366)</f>
        <v>951000.00000000803</v>
      </c>
      <c r="K2366">
        <f>VLOOKUP($F2366,'(참고)타워 스텟 가치'!$B$2:$L$6,K$2,0)+(VLOOKUP($F2366,'(참고)타워 스텟 가치'!$B$2:$L$6,K$2,0)*$E2366)</f>
        <v>8559.0000000000728</v>
      </c>
      <c r="L2366">
        <f>VLOOKUP($F2366,'(참고)타워 스텟 가치'!$B$2:$L$6,L$2,0)+(VLOOKUP($F2366,'(참고)타워 스텟 가치'!$B$2:$L$6,L$2,0)*$E2366)</f>
        <v>142.6500000000012</v>
      </c>
      <c r="M2366">
        <f>VLOOKUP($F2366,'(참고)타워 스텟 가치'!$B$2:$L$6,M$2,0)+(VLOOKUP($F2366,'(참고)타워 스텟 가치'!$B$2:$L$6,M$2,0)*$E2366)</f>
        <v>57.060000000000478</v>
      </c>
      <c r="N2366">
        <f>VLOOKUP($F2366,'(참고)타워 스텟 가치'!$B$2:$L$6,N$2,0)+(VLOOKUP($F2366,'(참고)타워 스텟 가치'!$B$2:$L$6,N$2,0)*$E2366)</f>
        <v>0</v>
      </c>
      <c r="O2366">
        <f>VLOOKUP($F2366,'(참고)타워 스텟 가치'!$B$2:$L$6,O$2,0)+(VLOOKUP($F2366,'(참고)타워 스텟 가치'!$B$2:$L$6,O$2,0)*$E2366)</f>
        <v>0</v>
      </c>
      <c r="P2366">
        <f>VLOOKUP($F2366,'(참고)타워 스텟 가치'!$B$2:$L$6,P$2,0)+(VLOOKUP($F2366,'(참고)타워 스텟 가치'!$B$2:$L$6,P$2,0)*$E2366)</f>
        <v>133.14000000000109</v>
      </c>
      <c r="Q2366">
        <f>SUM('스테이지별 몬스터 스텟'!H2366*'(참고)타워 스텟 가치'!$Q$17,'스테이지별 몬스터 스텟'!I2366*'(참고)타워 스텟 가치'!$R$17,'스테이지별 몬스터 스텟'!J2366*'(참고)타워 스텟 가치'!$S$17,'스테이지별 몬스터 스텟'!K2366*'(참고)타워 스텟 가치'!$T$17,'스테이지별 몬스터 스텟'!L2366*'(참고)타워 스텟 가치'!$U$17,'스테이지별 몬스터 스텟'!M2366*'(참고)타워 스텟 가치'!$V$17,'스테이지별 몬스터 스텟'!N2366*'(참고)타워 스텟 가치'!$W$17,'스테이지별 몬스터 스텟'!O2366*'(참고)타워 스텟 가치'!$X$17,'스테이지별 몬스터 스텟'!P2366*'(참고)타워 스텟 가치'!$Y$17)</f>
        <v>1449148.0650000125</v>
      </c>
      <c r="R2366">
        <v>1</v>
      </c>
      <c r="S2366">
        <f>VLOOKUP($F2366,'(참고)타워 스텟 가치'!$B$7:$L$11,S$2,0)+(VLOOKUP($F2366,'(참고)타워 스텟 가치'!$B$7:$L$11,S$2,0)*$E2366)</f>
        <v>713.25000000000603</v>
      </c>
      <c r="T2366">
        <f>VLOOKUP($F2366,'(참고)타워 스텟 가치'!$B$7:$L$11,T$2,0)+(VLOOKUP($F2366,'(참고)타워 스텟 가치'!$B$7:$L$11,T$2,0)*$E2366)</f>
        <v>1283.8500000000108</v>
      </c>
      <c r="U2366">
        <f>VLOOKUP($F2366,'(참고)타워 스텟 가치'!$B$7:$L$11,U$2,0)+(VLOOKUP($F2366,'(참고)타워 스텟 가치'!$B$7:$L$11,U$2,0)*$E2366)</f>
        <v>951000.00000000803</v>
      </c>
      <c r="V2366">
        <f>VLOOKUP($F2366,'(참고)타워 스텟 가치'!$B$7:$L$11,V$2,0)+(VLOOKUP($F2366,'(참고)타워 스텟 가치'!$B$7:$L$11,V$2,0)*$E2366)</f>
        <v>8559.0000000000728</v>
      </c>
      <c r="W2366">
        <f>VLOOKUP($F2366,'(참고)타워 스텟 가치'!$B$7:$L$11,W$2,0)+(VLOOKUP($F2366,'(참고)타워 스텟 가치'!$B$7:$L$11,W$2,0)*$E2366)</f>
        <v>142.6500000000012</v>
      </c>
      <c r="X2366">
        <f>VLOOKUP($F2366,'(참고)타워 스텟 가치'!$B$7:$L$11,X$2,0)+(VLOOKUP($F2366,'(참고)타워 스텟 가치'!$B$7:$L$11,X$2,0)*$E2366)</f>
        <v>57.060000000000478</v>
      </c>
      <c r="Y2366">
        <f>VLOOKUP($F2366,'(참고)타워 스텟 가치'!$B$7:$L$11,Y$2,0)+(VLOOKUP($F2366,'(참고)타워 스텟 가치'!$B$7:$L$11,Y$2,0)*$E2366)</f>
        <v>0</v>
      </c>
      <c r="Z2366">
        <f>VLOOKUP($F2366,'(참고)타워 스텟 가치'!$B$7:$L$11,Z$2,0)+(VLOOKUP($F2366,'(참고)타워 스텟 가치'!$B$7:$L$11,Z$2,0)*$E2366)</f>
        <v>0</v>
      </c>
      <c r="AA2366">
        <f>VLOOKUP($F2366,'(참고)타워 스텟 가치'!$B$7:$L$11,AA$2,0)+(VLOOKUP($F2366,'(참고)타워 스텟 가치'!$B$7:$L$11,AA$2,0)*$E2366)</f>
        <v>133.14000000000109</v>
      </c>
      <c r="AB2366">
        <f>SUM('스테이지별 몬스터 스텟'!S2366*'(참고)타워 스텟 가치'!$Q$17,'스테이지별 몬스터 스텟'!T2366*'(참고)타워 스텟 가치'!$R$17,'스테이지별 몬스터 스텟'!U2366*'(참고)타워 스텟 가치'!$S$17,'스테이지별 몬스터 스텟'!V2366*'(참고)타워 스텟 가치'!$T$17,'스테이지별 몬스터 스텟'!W2366*'(참고)타워 스텟 가치'!$U$17,'스테이지별 몬스터 스텟'!X2366*'(참고)타워 스텟 가치'!$V$17,'스테이지별 몬스터 스텟'!Y2366*'(참고)타워 스텟 가치'!$W$17,'스테이지별 몬스터 스텟'!Z2366*'(참고)타워 스텟 가치'!$X$17,'스테이지별 몬스터 스텟'!AA2366*'(참고)타워 스텟 가치'!$Y$17)</f>
        <v>1447578.9150000126</v>
      </c>
      <c r="AC2366">
        <v>2</v>
      </c>
      <c r="AD2366">
        <f>VLOOKUP($F2366,'(참고)타워 스텟 가치'!$B$12:$L$16,AD$2,0)+(VLOOKUP($F2366,'(참고)타워 스텟 가치'!$B$12:$L$16,AD$2,0)*$E2366)</f>
        <v>713.25000000000603</v>
      </c>
      <c r="AE2366">
        <f>VLOOKUP($F2366,'(참고)타워 스텟 가치'!$B$12:$L$16,AE$2,0)+(VLOOKUP($F2366,'(참고)타워 스텟 가치'!$B$12:$L$16,AE$2,0)*$E2366)</f>
        <v>855.90000000000725</v>
      </c>
      <c r="AF2366">
        <f>VLOOKUP($F2366,'(참고)타워 스텟 가치'!$B$12:$L$16,AF$2,0)+(VLOOKUP($F2366,'(참고)타워 스텟 가치'!$B$12:$L$16,AF$2,0)*$E2366)</f>
        <v>951000.00000000803</v>
      </c>
      <c r="AG2366">
        <f>VLOOKUP($F2366,'(참고)타워 스텟 가치'!$B$12:$L$16,AG$2,0)+(VLOOKUP($F2366,'(참고)타워 스텟 가치'!$B$12:$L$16,AG$2,0)*$E2366)</f>
        <v>4279.5000000000364</v>
      </c>
      <c r="AH2366">
        <f>VLOOKUP($F2366,'(참고)타워 스텟 가치'!$B$12:$L$16,AH$2,0)+(VLOOKUP($F2366,'(참고)타워 스텟 가치'!$B$12:$L$16,AH$2,0)*$E2366)</f>
        <v>142.6500000000012</v>
      </c>
      <c r="AI2366">
        <f>VLOOKUP($F2366,'(참고)타워 스텟 가치'!$B$12:$L$16,AI$2,0)+(VLOOKUP($F2366,'(참고)타워 스텟 가치'!$B$12:$L$16,AI$2,0)*$E2366)</f>
        <v>57.060000000000478</v>
      </c>
      <c r="AJ2366">
        <f>VLOOKUP($F2366,'(참고)타워 스텟 가치'!$B$12:$L$16,AJ$2,0)+(VLOOKUP($F2366,'(참고)타워 스텟 가치'!$B$12:$L$16,AJ$2,0)*$E2366)</f>
        <v>0</v>
      </c>
      <c r="AK2366">
        <f>VLOOKUP($F2366,'(참고)타워 스텟 가치'!$B$12:$L$16,AK$2,0)+(VLOOKUP($F2366,'(참고)타워 스텟 가치'!$B$12:$L$16,AK$2,0)*$E2366)</f>
        <v>0</v>
      </c>
      <c r="AL2366">
        <f>VLOOKUP($F2366,'(참고)타워 스텟 가치'!$B$12:$L$16,AL$2,0)+(VLOOKUP($F2366,'(참고)타워 스텟 가치'!$B$12:$L$16,AL$2,0)*$E2366)</f>
        <v>266.28000000000219</v>
      </c>
      <c r="AM2366">
        <f>SUM('스테이지별 몬스터 스텟'!AD2366*'(참고)타워 스텟 가치'!$Q$17,'스테이지별 몬스터 스텟'!AE2366*'(참고)타워 스텟 가치'!$R$17,'스테이지별 몬스터 스텟'!AF2366*'(참고)타워 스텟 가치'!$S$17,'스테이지별 몬스터 스텟'!AG2366*'(참고)타워 스텟 가치'!$T$17,'스테이지별 몬스터 스텟'!AH2366*'(참고)타워 스텟 가치'!$U$17,'스테이지별 몬스터 스텟'!AI2366*'(참고)타워 스텟 가치'!$V$17,'스테이지별 몬스터 스텟'!AJ2366*'(참고)타워 스텟 가치'!$W$17,'스테이지별 몬스터 스텟'!AK2366*'(참고)타워 스텟 가치'!$X$17,'스테이지별 몬스터 스텟'!AL2366*'(참고)타워 스텟 가치'!$Y$17)</f>
        <v>1438644.2700000124</v>
      </c>
      <c r="AN2366">
        <v>3</v>
      </c>
    </row>
    <row r="2367" spans="3:40" x14ac:dyDescent="0.3">
      <c r="C2367">
        <v>3</v>
      </c>
      <c r="D2367">
        <f t="shared" si="110"/>
        <v>473</v>
      </c>
      <c r="E2367" s="52">
        <f>VLOOKUP(D2367,'스테이지별 난이도 설정'!B:C,2,0)</f>
        <v>189.20000000000161</v>
      </c>
      <c r="F2367" t="str">
        <f t="shared" si="111"/>
        <v>에픽</v>
      </c>
      <c r="G2367">
        <f t="shared" si="109"/>
        <v>6</v>
      </c>
      <c r="H2367">
        <f>VLOOKUP($F2367,'(참고)타워 스텟 가치'!$B$2:$L$6,H$2,0)+(VLOOKUP($F2367,'(참고)타워 스텟 가치'!$B$2:$L$6,H$2,0)*$E2367)</f>
        <v>3209.6250000000273</v>
      </c>
      <c r="I2367">
        <f>VLOOKUP($F2367,'(참고)타워 스텟 가치'!$B$2:$L$6,I$2,0)+(VLOOKUP($F2367,'(참고)타워 스텟 가치'!$B$2:$L$6,I$2,0)*$E2367)</f>
        <v>641.92500000000541</v>
      </c>
      <c r="J2367">
        <f>VLOOKUP($F2367,'(참고)타워 스텟 가치'!$B$2:$L$6,J$2,0)+(VLOOKUP($F2367,'(참고)타워 스텟 가치'!$B$2:$L$6,J$2,0)*$E2367)</f>
        <v>951000.00000000803</v>
      </c>
      <c r="K2367">
        <f>VLOOKUP($F2367,'(참고)타워 스텟 가치'!$B$2:$L$6,K$2,0)+(VLOOKUP($F2367,'(참고)타워 스텟 가치'!$B$2:$L$6,K$2,0)*$E2367)</f>
        <v>12838.500000000109</v>
      </c>
      <c r="L2367">
        <f>VLOOKUP($F2367,'(참고)타워 스텟 가치'!$B$2:$L$6,L$2,0)+(VLOOKUP($F2367,'(참고)타워 스텟 가치'!$B$2:$L$6,L$2,0)*$E2367)</f>
        <v>213.97500000000181</v>
      </c>
      <c r="M2367">
        <f>VLOOKUP($F2367,'(참고)타워 스텟 가치'!$B$2:$L$6,M$2,0)+(VLOOKUP($F2367,'(참고)타워 스텟 가치'!$B$2:$L$6,M$2,0)*$E2367)</f>
        <v>57.060000000000478</v>
      </c>
      <c r="N2367">
        <f>VLOOKUP($F2367,'(참고)타워 스텟 가치'!$B$2:$L$6,N$2,0)+(VLOOKUP($F2367,'(참고)타워 스텟 가치'!$B$2:$L$6,N$2,0)*$E2367)</f>
        <v>0</v>
      </c>
      <c r="O2367">
        <f>VLOOKUP($F2367,'(참고)타워 스텟 가치'!$B$2:$L$6,O$2,0)+(VLOOKUP($F2367,'(참고)타워 스텟 가치'!$B$2:$L$6,O$2,0)*$E2367)</f>
        <v>0</v>
      </c>
      <c r="P2367">
        <f>VLOOKUP($F2367,'(참고)타워 스텟 가치'!$B$2:$L$6,P$2,0)+(VLOOKUP($F2367,'(참고)타워 스텟 가치'!$B$2:$L$6,P$2,0)*$E2367)</f>
        <v>133.14000000000109</v>
      </c>
      <c r="Q2367">
        <f>SUM('스테이지별 몬스터 스텟'!H2367*'(참고)타워 스텟 가치'!$Q$17,'스테이지별 몬스터 스텟'!I2367*'(참고)타워 스텟 가치'!$R$17,'스테이지별 몬스터 스텟'!J2367*'(참고)타워 스텟 가치'!$S$17,'스테이지별 몬스터 스텟'!K2367*'(참고)타워 스텟 가치'!$T$17,'스테이지별 몬스터 스텟'!L2367*'(참고)타워 스텟 가치'!$U$17,'스테이지별 몬스터 스텟'!M2367*'(참고)타워 스텟 가치'!$V$17,'스테이지별 몬스터 스텟'!N2367*'(참고)타워 스텟 가치'!$W$17,'스테이지별 몬스터 스텟'!O2367*'(참고)타워 스텟 가치'!$X$17,'스테이지별 몬스터 스텟'!P2367*'(참고)타워 스텟 가치'!$Y$17)</f>
        <v>1460310.4275000123</v>
      </c>
      <c r="R2367">
        <v>1</v>
      </c>
      <c r="S2367">
        <f>VLOOKUP($F2367,'(참고)타워 스텟 가치'!$B$7:$L$11,S$2,0)+(VLOOKUP($F2367,'(참고)타워 스텟 가치'!$B$7:$L$11,S$2,0)*$E2367)</f>
        <v>1069.8750000000091</v>
      </c>
      <c r="T2367">
        <f>VLOOKUP($F2367,'(참고)타워 스텟 가치'!$B$7:$L$11,T$2,0)+(VLOOKUP($F2367,'(참고)타워 스텟 가치'!$B$7:$L$11,T$2,0)*$E2367)</f>
        <v>1925.7750000000162</v>
      </c>
      <c r="U2367">
        <f>VLOOKUP($F2367,'(참고)타워 스텟 가치'!$B$7:$L$11,U$2,0)+(VLOOKUP($F2367,'(참고)타워 스텟 가치'!$B$7:$L$11,U$2,0)*$E2367)</f>
        <v>951000.00000000803</v>
      </c>
      <c r="V2367">
        <f>VLOOKUP($F2367,'(참고)타워 스텟 가치'!$B$7:$L$11,V$2,0)+(VLOOKUP($F2367,'(참고)타워 스텟 가치'!$B$7:$L$11,V$2,0)*$E2367)</f>
        <v>12838.500000000109</v>
      </c>
      <c r="W2367">
        <f>VLOOKUP($F2367,'(참고)타워 스텟 가치'!$B$7:$L$11,W$2,0)+(VLOOKUP($F2367,'(참고)타워 스텟 가치'!$B$7:$L$11,W$2,0)*$E2367)</f>
        <v>213.97500000000181</v>
      </c>
      <c r="X2367">
        <f>VLOOKUP($F2367,'(참고)타워 스텟 가치'!$B$7:$L$11,X$2,0)+(VLOOKUP($F2367,'(참고)타워 스텟 가치'!$B$7:$L$11,X$2,0)*$E2367)</f>
        <v>57.060000000000478</v>
      </c>
      <c r="Y2367">
        <f>VLOOKUP($F2367,'(참고)타워 스텟 가치'!$B$7:$L$11,Y$2,0)+(VLOOKUP($F2367,'(참고)타워 스텟 가치'!$B$7:$L$11,Y$2,0)*$E2367)</f>
        <v>0</v>
      </c>
      <c r="Z2367">
        <f>VLOOKUP($F2367,'(참고)타워 스텟 가치'!$B$7:$L$11,Z$2,0)+(VLOOKUP($F2367,'(참고)타워 스텟 가치'!$B$7:$L$11,Z$2,0)*$E2367)</f>
        <v>0</v>
      </c>
      <c r="AA2367">
        <f>VLOOKUP($F2367,'(참고)타워 스텟 가치'!$B$7:$L$11,AA$2,0)+(VLOOKUP($F2367,'(참고)타워 스텟 가치'!$B$7:$L$11,AA$2,0)*$E2367)</f>
        <v>133.14000000000109</v>
      </c>
      <c r="AB2367">
        <f>SUM('스테이지별 몬스터 스텟'!S2367*'(참고)타워 스텟 가치'!$Q$17,'스테이지별 몬스터 스텟'!T2367*'(참고)타워 스텟 가치'!$R$17,'스테이지별 몬스터 스텟'!U2367*'(참고)타워 스텟 가치'!$S$17,'스테이지별 몬스터 스텟'!V2367*'(참고)타워 스텟 가치'!$T$17,'스테이지별 몬스터 스텟'!W2367*'(참고)타워 스텟 가치'!$U$17,'스테이지별 몬스터 스텟'!X2367*'(참고)타워 스텟 가치'!$V$17,'스테이지별 몬스터 스텟'!Y2367*'(참고)타워 스텟 가치'!$W$17,'스테이지별 몬스터 스텟'!Z2367*'(참고)타워 스텟 가치'!$X$17,'스테이지별 몬스터 스텟'!AA2367*'(참고)타워 스텟 가치'!$Y$17)</f>
        <v>1457956.7025000125</v>
      </c>
      <c r="AC2367">
        <v>2</v>
      </c>
      <c r="AD2367">
        <f>VLOOKUP($F2367,'(참고)타워 스텟 가치'!$B$12:$L$16,AD$2,0)+(VLOOKUP($F2367,'(참고)타워 스텟 가치'!$B$12:$L$16,AD$2,0)*$E2367)</f>
        <v>1069.8750000000091</v>
      </c>
      <c r="AE2367">
        <f>VLOOKUP($F2367,'(참고)타워 스텟 가치'!$B$12:$L$16,AE$2,0)+(VLOOKUP($F2367,'(참고)타워 스텟 가치'!$B$12:$L$16,AE$2,0)*$E2367)</f>
        <v>1283.8500000000108</v>
      </c>
      <c r="AF2367">
        <f>VLOOKUP($F2367,'(참고)타워 스텟 가치'!$B$12:$L$16,AF$2,0)+(VLOOKUP($F2367,'(참고)타워 스텟 가치'!$B$12:$L$16,AF$2,0)*$E2367)</f>
        <v>951000.00000000803</v>
      </c>
      <c r="AG2367">
        <f>VLOOKUP($F2367,'(참고)타워 스텟 가치'!$B$12:$L$16,AG$2,0)+(VLOOKUP($F2367,'(참고)타워 스텟 가치'!$B$12:$L$16,AG$2,0)*$E2367)</f>
        <v>6419.2500000000546</v>
      </c>
      <c r="AH2367">
        <f>VLOOKUP($F2367,'(참고)타워 스텟 가치'!$B$12:$L$16,AH$2,0)+(VLOOKUP($F2367,'(참고)타워 스텟 가치'!$B$12:$L$16,AH$2,0)*$E2367)</f>
        <v>213.97500000000181</v>
      </c>
      <c r="AI2367">
        <f>VLOOKUP($F2367,'(참고)타워 스텟 가치'!$B$12:$L$16,AI$2,0)+(VLOOKUP($F2367,'(참고)타워 스텟 가치'!$B$12:$L$16,AI$2,0)*$E2367)</f>
        <v>57.060000000000478</v>
      </c>
      <c r="AJ2367">
        <f>VLOOKUP($F2367,'(참고)타워 스텟 가치'!$B$12:$L$16,AJ$2,0)+(VLOOKUP($F2367,'(참고)타워 스텟 가치'!$B$12:$L$16,AJ$2,0)*$E2367)</f>
        <v>0</v>
      </c>
      <c r="AK2367">
        <f>VLOOKUP($F2367,'(참고)타워 스텟 가치'!$B$12:$L$16,AK$2,0)+(VLOOKUP($F2367,'(참고)타워 스텟 가치'!$B$12:$L$16,AK$2,0)*$E2367)</f>
        <v>0</v>
      </c>
      <c r="AL2367">
        <f>VLOOKUP($F2367,'(참고)타워 스텟 가치'!$B$12:$L$16,AL$2,0)+(VLOOKUP($F2367,'(참고)타워 스텟 가치'!$B$12:$L$16,AL$2,0)*$E2367)</f>
        <v>266.28000000000219</v>
      </c>
      <c r="AM2367">
        <f>SUM('스테이지별 몬스터 스텟'!AD2367*'(참고)타워 스텟 가치'!$Q$17,'스테이지별 몬스터 스텟'!AE2367*'(참고)타워 스텟 가치'!$R$17,'스테이지별 몬스터 스텟'!AF2367*'(참고)타워 스텟 가치'!$S$17,'스테이지별 몬스터 스텟'!AG2367*'(참고)타워 스텟 가치'!$T$17,'스테이지별 몬스터 스텟'!AH2367*'(참고)타워 스텟 가치'!$U$17,'스테이지별 몬스터 스텟'!AI2367*'(참고)타워 스텟 가치'!$V$17,'스테이지별 몬스터 스텟'!AJ2367*'(참고)타워 스텟 가치'!$W$17,'스테이지별 몬스터 스텟'!AK2367*'(참고)타워 스텟 가치'!$X$17,'스테이지별 몬스터 스텟'!AL2367*'(참고)타워 스텟 가치'!$Y$17)</f>
        <v>1444421.5950000123</v>
      </c>
      <c r="AN2367">
        <v>3</v>
      </c>
    </row>
    <row r="2368" spans="3:40" x14ac:dyDescent="0.3">
      <c r="C2368">
        <v>4</v>
      </c>
      <c r="D2368">
        <f t="shared" si="110"/>
        <v>473</v>
      </c>
      <c r="E2368" s="52">
        <f>VLOOKUP(D2368,'스테이지별 난이도 설정'!B:C,2,0)</f>
        <v>189.20000000000161</v>
      </c>
      <c r="F2368" t="str">
        <f t="shared" si="111"/>
        <v>유니크</v>
      </c>
      <c r="G2368">
        <f t="shared" si="109"/>
        <v>6</v>
      </c>
      <c r="H2368">
        <f>VLOOKUP($F2368,'(참고)타워 스텟 가치'!$B$2:$L$6,H$2,0)+(VLOOKUP($F2368,'(참고)타워 스텟 가치'!$B$2:$L$6,H$2,0)*$E2368)</f>
        <v>4814.4375000000409</v>
      </c>
      <c r="I2368">
        <f>VLOOKUP($F2368,'(참고)타워 스텟 가치'!$B$2:$L$6,I$2,0)+(VLOOKUP($F2368,'(참고)타워 스텟 가치'!$B$2:$L$6,I$2,0)*$E2368)</f>
        <v>962.88750000000812</v>
      </c>
      <c r="J2368">
        <f>VLOOKUP($F2368,'(참고)타워 스텟 가치'!$B$2:$L$6,J$2,0)+(VLOOKUP($F2368,'(참고)타워 스텟 가치'!$B$2:$L$6,J$2,0)*$E2368)</f>
        <v>951000.00000000803</v>
      </c>
      <c r="K2368">
        <f>VLOOKUP($F2368,'(참고)타워 스텟 가치'!$B$2:$L$6,K$2,0)+(VLOOKUP($F2368,'(참고)타워 스텟 가치'!$B$2:$L$6,K$2,0)*$E2368)</f>
        <v>19257.750000000164</v>
      </c>
      <c r="L2368">
        <f>VLOOKUP($F2368,'(참고)타워 스텟 가치'!$B$2:$L$6,L$2,0)+(VLOOKUP($F2368,'(참고)타워 스텟 가치'!$B$2:$L$6,L$2,0)*$E2368)</f>
        <v>320.96250000000271</v>
      </c>
      <c r="M2368">
        <f>VLOOKUP($F2368,'(참고)타워 스텟 가치'!$B$2:$L$6,M$2,0)+(VLOOKUP($F2368,'(참고)타워 스텟 가치'!$B$2:$L$6,M$2,0)*$E2368)</f>
        <v>57.060000000000478</v>
      </c>
      <c r="N2368">
        <f>VLOOKUP($F2368,'(참고)타워 스텟 가치'!$B$2:$L$6,N$2,0)+(VLOOKUP($F2368,'(참고)타워 스텟 가치'!$B$2:$L$6,N$2,0)*$E2368)</f>
        <v>0</v>
      </c>
      <c r="O2368">
        <f>VLOOKUP($F2368,'(참고)타워 스텟 가치'!$B$2:$L$6,O$2,0)+(VLOOKUP($F2368,'(참고)타워 스텟 가치'!$B$2:$L$6,O$2,0)*$E2368)</f>
        <v>0</v>
      </c>
      <c r="P2368">
        <f>VLOOKUP($F2368,'(참고)타워 스텟 가치'!$B$2:$L$6,P$2,0)+(VLOOKUP($F2368,'(참고)타워 스텟 가치'!$B$2:$L$6,P$2,0)*$E2368)</f>
        <v>190.20000000000161</v>
      </c>
      <c r="Q2368">
        <f>SUM('스테이지별 몬스터 스텟'!H2368*'(참고)타워 스텟 가치'!$Q$17,'스테이지별 몬스터 스텟'!I2368*'(참고)타워 스텟 가치'!$R$17,'스테이지별 몬스터 스텟'!J2368*'(참고)타워 스텟 가치'!$S$17,'스테이지별 몬스터 스텟'!K2368*'(참고)타워 스텟 가치'!$T$17,'스테이지별 몬스터 스텟'!L2368*'(참고)타워 스텟 가치'!$U$17,'스테이지별 몬스터 스텟'!M2368*'(참고)타워 스텟 가치'!$V$17,'스테이지별 몬스터 스텟'!N2368*'(참고)타워 스텟 가치'!$W$17,'스테이지별 몬스터 스텟'!O2368*'(참고)타워 스텟 가치'!$X$17,'스테이지별 몬스터 스텟'!P2368*'(참고)타워 스텟 가치'!$Y$17)</f>
        <v>1477168.0912500124</v>
      </c>
      <c r="R2368">
        <v>1</v>
      </c>
      <c r="S2368">
        <f>VLOOKUP($F2368,'(참고)타워 스텟 가치'!$B$7:$L$11,S$2,0)+(VLOOKUP($F2368,'(참고)타워 스텟 가치'!$B$7:$L$11,S$2,0)*$E2368)</f>
        <v>1604.8125000000136</v>
      </c>
      <c r="T2368">
        <f>VLOOKUP($F2368,'(참고)타워 스텟 가치'!$B$7:$L$11,T$2,0)+(VLOOKUP($F2368,'(참고)타워 스텟 가치'!$B$7:$L$11,T$2,0)*$E2368)</f>
        <v>2888.6625000000245</v>
      </c>
      <c r="U2368">
        <f>VLOOKUP($F2368,'(참고)타워 스텟 가치'!$B$7:$L$11,U$2,0)+(VLOOKUP($F2368,'(참고)타워 스텟 가치'!$B$7:$L$11,U$2,0)*$E2368)</f>
        <v>951000.00000000803</v>
      </c>
      <c r="V2368">
        <f>VLOOKUP($F2368,'(참고)타워 스텟 가치'!$B$7:$L$11,V$2,0)+(VLOOKUP($F2368,'(참고)타워 스텟 가치'!$B$7:$L$11,V$2,0)*$E2368)</f>
        <v>19257.750000000164</v>
      </c>
      <c r="W2368">
        <f>VLOOKUP($F2368,'(참고)타워 스텟 가치'!$B$7:$L$11,W$2,0)+(VLOOKUP($F2368,'(참고)타워 스텟 가치'!$B$7:$L$11,W$2,0)*$E2368)</f>
        <v>320.96250000000271</v>
      </c>
      <c r="X2368">
        <f>VLOOKUP($F2368,'(참고)타워 스텟 가치'!$B$7:$L$11,X$2,0)+(VLOOKUP($F2368,'(참고)타워 스텟 가치'!$B$7:$L$11,X$2,0)*$E2368)</f>
        <v>57.060000000000478</v>
      </c>
      <c r="Y2368">
        <f>VLOOKUP($F2368,'(참고)타워 스텟 가치'!$B$7:$L$11,Y$2,0)+(VLOOKUP($F2368,'(참고)타워 스텟 가치'!$B$7:$L$11,Y$2,0)*$E2368)</f>
        <v>0</v>
      </c>
      <c r="Z2368">
        <f>VLOOKUP($F2368,'(참고)타워 스텟 가치'!$B$7:$L$11,Z$2,0)+(VLOOKUP($F2368,'(참고)타워 스텟 가치'!$B$7:$L$11,Z$2,0)*$E2368)</f>
        <v>0</v>
      </c>
      <c r="AA2368">
        <f>VLOOKUP($F2368,'(참고)타워 스텟 가치'!$B$7:$L$11,AA$2,0)+(VLOOKUP($F2368,'(참고)타워 스텟 가치'!$B$7:$L$11,AA$2,0)*$E2368)</f>
        <v>190.20000000000161</v>
      </c>
      <c r="AB2368">
        <f>SUM('스테이지별 몬스터 스텟'!S2368*'(참고)타워 스텟 가치'!$Q$17,'스테이지별 몬스터 스텟'!T2368*'(참고)타워 스텟 가치'!$R$17,'스테이지별 몬스터 스텟'!U2368*'(참고)타워 스텟 가치'!$S$17,'스테이지별 몬스터 스텟'!V2368*'(참고)타워 스텟 가치'!$T$17,'스테이지별 몬스터 스텟'!W2368*'(참고)타워 스텟 가치'!$U$17,'스테이지별 몬스터 스텟'!X2368*'(참고)타워 스텟 가치'!$V$17,'스테이지별 몬스터 스텟'!Y2368*'(참고)타워 스텟 가치'!$W$17,'스테이지별 몬스터 스텟'!Z2368*'(참고)타워 스텟 가치'!$X$17,'스테이지별 몬스터 스텟'!AA2368*'(참고)타워 스텟 가치'!$Y$17)</f>
        <v>1473637.5037500125</v>
      </c>
      <c r="AC2368">
        <v>2</v>
      </c>
      <c r="AD2368">
        <f>VLOOKUP($F2368,'(참고)타워 스텟 가치'!$B$12:$L$16,AD$2,0)+(VLOOKUP($F2368,'(참고)타워 스텟 가치'!$B$12:$L$16,AD$2,0)*$E2368)</f>
        <v>1604.8125000000136</v>
      </c>
      <c r="AE2368">
        <f>VLOOKUP($F2368,'(참고)타워 스텟 가치'!$B$12:$L$16,AE$2,0)+(VLOOKUP($F2368,'(참고)타워 스텟 가치'!$B$12:$L$16,AE$2,0)*$E2368)</f>
        <v>1925.7750000000162</v>
      </c>
      <c r="AF2368">
        <f>VLOOKUP($F2368,'(참고)타워 스텟 가치'!$B$12:$L$16,AF$2,0)+(VLOOKUP($F2368,'(참고)타워 스텟 가치'!$B$12:$L$16,AF$2,0)*$E2368)</f>
        <v>951000.00000000803</v>
      </c>
      <c r="AG2368">
        <f>VLOOKUP($F2368,'(참고)타워 스텟 가치'!$B$12:$L$16,AG$2,0)+(VLOOKUP($F2368,'(참고)타워 스텟 가치'!$B$12:$L$16,AG$2,0)*$E2368)</f>
        <v>9628.8750000000819</v>
      </c>
      <c r="AH2368">
        <f>VLOOKUP($F2368,'(참고)타워 스텟 가치'!$B$12:$L$16,AH$2,0)+(VLOOKUP($F2368,'(참고)타워 스텟 가치'!$B$12:$L$16,AH$2,0)*$E2368)</f>
        <v>320.96250000000271</v>
      </c>
      <c r="AI2368">
        <f>VLOOKUP($F2368,'(참고)타워 스텟 가치'!$B$12:$L$16,AI$2,0)+(VLOOKUP($F2368,'(참고)타워 스텟 가치'!$B$12:$L$16,AI$2,0)*$E2368)</f>
        <v>57.060000000000478</v>
      </c>
      <c r="AJ2368">
        <f>VLOOKUP($F2368,'(참고)타워 스텟 가치'!$B$12:$L$16,AJ$2,0)+(VLOOKUP($F2368,'(참고)타워 스텟 가치'!$B$12:$L$16,AJ$2,0)*$E2368)</f>
        <v>0</v>
      </c>
      <c r="AK2368">
        <f>VLOOKUP($F2368,'(참고)타워 스텟 가치'!$B$12:$L$16,AK$2,0)+(VLOOKUP($F2368,'(참고)타워 스텟 가치'!$B$12:$L$16,AK$2,0)*$E2368)</f>
        <v>0</v>
      </c>
      <c r="AL2368">
        <f>VLOOKUP($F2368,'(참고)타워 스텟 가치'!$B$12:$L$16,AL$2,0)+(VLOOKUP($F2368,'(참고)타워 스텟 가치'!$B$12:$L$16,AL$2,0)*$E2368)</f>
        <v>380.40000000000322</v>
      </c>
      <c r="AM2368">
        <f>SUM('스테이지별 몬스터 스텟'!AD2368*'(참고)타워 스텟 가치'!$Q$17,'스테이지별 몬스터 스텟'!AE2368*'(참고)타워 스텟 가치'!$R$17,'스테이지별 몬스터 스텟'!AF2368*'(참고)타워 스텟 가치'!$S$17,'스테이지별 몬스터 스텟'!AG2368*'(참고)타워 스텟 가치'!$T$17,'스테이지별 몬스터 스텟'!AH2368*'(참고)타워 스텟 가치'!$U$17,'스테이지별 몬스터 스텟'!AI2368*'(참고)타워 스텟 가치'!$V$17,'스테이지별 몬스터 스텟'!AJ2368*'(참고)타워 스텟 가치'!$W$17,'스테이지별 몬스터 스텟'!AK2368*'(참고)타워 스텟 가치'!$X$17,'스테이지별 몬스터 스텟'!AL2368*'(참고)타워 스텟 가치'!$Y$17)</f>
        <v>1453315.8225000126</v>
      </c>
      <c r="AN2368">
        <v>3</v>
      </c>
    </row>
    <row r="2369" spans="3:40" x14ac:dyDescent="0.3">
      <c r="C2369">
        <v>5</v>
      </c>
      <c r="D2369">
        <f t="shared" si="110"/>
        <v>473</v>
      </c>
      <c r="E2369" s="52">
        <f>VLOOKUP(D2369,'스테이지별 난이도 설정'!B:C,2,0)</f>
        <v>189.20000000000161</v>
      </c>
      <c r="F2369" t="str">
        <f t="shared" si="111"/>
        <v>스페셜</v>
      </c>
      <c r="G2369">
        <f t="shared" si="109"/>
        <v>6</v>
      </c>
      <c r="H2369">
        <f>VLOOKUP($F2369,'(참고)타워 스텟 가치'!$B$2:$L$6,H$2,0)+(VLOOKUP($F2369,'(참고)타워 스텟 가치'!$B$2:$L$6,H$2,0)*$E2369)</f>
        <v>7221.6562500000609</v>
      </c>
      <c r="I2369">
        <f>VLOOKUP($F2369,'(참고)타워 스텟 가치'!$B$2:$L$6,I$2,0)+(VLOOKUP($F2369,'(참고)타워 스텟 가치'!$B$2:$L$6,I$2,0)*$E2369)</f>
        <v>1444.3312500000122</v>
      </c>
      <c r="J2369">
        <f>VLOOKUP($F2369,'(참고)타워 스텟 가치'!$B$2:$L$6,J$2,0)+(VLOOKUP($F2369,'(참고)타워 스텟 가치'!$B$2:$L$6,J$2,0)*$E2369)</f>
        <v>951000.00000000803</v>
      </c>
      <c r="K2369">
        <f>VLOOKUP($F2369,'(참고)타워 스텟 가치'!$B$2:$L$6,K$2,0)+(VLOOKUP($F2369,'(참고)타워 스텟 가치'!$B$2:$L$6,K$2,0)*$E2369)</f>
        <v>28886.625000000244</v>
      </c>
      <c r="L2369">
        <f>VLOOKUP($F2369,'(참고)타워 스텟 가치'!$B$2:$L$6,L$2,0)+(VLOOKUP($F2369,'(참고)타워 스텟 가치'!$B$2:$L$6,L$2,0)*$E2369)</f>
        <v>481.44375000000406</v>
      </c>
      <c r="M2369">
        <f>VLOOKUP($F2369,'(참고)타워 스텟 가치'!$B$2:$L$6,M$2,0)+(VLOOKUP($F2369,'(참고)타워 스텟 가치'!$B$2:$L$6,M$2,0)*$E2369)</f>
        <v>57.060000000000478</v>
      </c>
      <c r="N2369">
        <f>VLOOKUP($F2369,'(참고)타워 스텟 가치'!$B$2:$L$6,N$2,0)+(VLOOKUP($F2369,'(참고)타워 스텟 가치'!$B$2:$L$6,N$2,0)*$E2369)</f>
        <v>0</v>
      </c>
      <c r="O2369">
        <f>VLOOKUP($F2369,'(참고)타워 스텟 가치'!$B$2:$L$6,O$2,0)+(VLOOKUP($F2369,'(참고)타워 스텟 가치'!$B$2:$L$6,O$2,0)*$E2369)</f>
        <v>0</v>
      </c>
      <c r="P2369">
        <f>VLOOKUP($F2369,'(참고)타워 스텟 가치'!$B$2:$L$6,P$2,0)+(VLOOKUP($F2369,'(참고)타워 스텟 가치'!$B$2:$L$6,P$2,0)*$E2369)</f>
        <v>190.20000000000161</v>
      </c>
      <c r="Q2369">
        <f>SUM('스테이지별 몬스터 스텟'!H2369*'(참고)타워 스텟 가치'!$Q$17,'스테이지별 몬스터 스텟'!I2369*'(참고)타워 스텟 가치'!$R$17,'스테이지별 몬스터 스텟'!J2369*'(참고)타워 스텟 가치'!$S$17,'스테이지별 몬스터 스텟'!K2369*'(참고)타워 스텟 가치'!$T$17,'스테이지별 몬스터 스텟'!L2369*'(참고)타워 스텟 가치'!$U$17,'스테이지별 몬스터 스텟'!M2369*'(참고)타워 스텟 가치'!$V$17,'스테이지별 몬스터 스텟'!N2369*'(참고)타워 스텟 가치'!$W$17,'스테이지별 몬스터 스텟'!O2369*'(참고)타워 스텟 가치'!$X$17,'스테이지별 몬스터 스텟'!P2369*'(참고)타워 스텟 가치'!$Y$17)</f>
        <v>1502283.4068750127</v>
      </c>
      <c r="R2369">
        <v>1</v>
      </c>
      <c r="S2369">
        <f>VLOOKUP($F2369,'(참고)타워 스텟 가치'!$B$7:$L$11,S$2,0)+(VLOOKUP($F2369,'(참고)타워 스텟 가치'!$B$7:$L$11,S$2,0)*$E2369)</f>
        <v>2407.2187500000205</v>
      </c>
      <c r="T2369">
        <f>VLOOKUP($F2369,'(참고)타워 스텟 가치'!$B$7:$L$11,T$2,0)+(VLOOKUP($F2369,'(참고)타워 스텟 가치'!$B$7:$L$11,T$2,0)*$E2369)</f>
        <v>4332.9937500000369</v>
      </c>
      <c r="U2369">
        <f>VLOOKUP($F2369,'(참고)타워 스텟 가치'!$B$7:$L$11,U$2,0)+(VLOOKUP($F2369,'(참고)타워 스텟 가치'!$B$7:$L$11,U$2,0)*$E2369)</f>
        <v>951000.00000000803</v>
      </c>
      <c r="V2369">
        <f>VLOOKUP($F2369,'(참고)타워 스텟 가치'!$B$7:$L$11,V$2,0)+(VLOOKUP($F2369,'(참고)타워 스텟 가치'!$B$7:$L$11,V$2,0)*$E2369)</f>
        <v>28886.625000000244</v>
      </c>
      <c r="W2369">
        <f>VLOOKUP($F2369,'(참고)타워 스텟 가치'!$B$7:$L$11,W$2,0)+(VLOOKUP($F2369,'(참고)타워 스텟 가치'!$B$7:$L$11,W$2,0)*$E2369)</f>
        <v>481.44375000000406</v>
      </c>
      <c r="X2369">
        <f>VLOOKUP($F2369,'(참고)타워 스텟 가치'!$B$7:$L$11,X$2,0)+(VLOOKUP($F2369,'(참고)타워 스텟 가치'!$B$7:$L$11,X$2,0)*$E2369)</f>
        <v>57.060000000000478</v>
      </c>
      <c r="Y2369">
        <f>VLOOKUP($F2369,'(참고)타워 스텟 가치'!$B$7:$L$11,Y$2,0)+(VLOOKUP($F2369,'(참고)타워 스텟 가치'!$B$7:$L$11,Y$2,0)*$E2369)</f>
        <v>0</v>
      </c>
      <c r="Z2369">
        <f>VLOOKUP($F2369,'(참고)타워 스텟 가치'!$B$7:$L$11,Z$2,0)+(VLOOKUP($F2369,'(참고)타워 스텟 가치'!$B$7:$L$11,Z$2,0)*$E2369)</f>
        <v>0</v>
      </c>
      <c r="AA2369">
        <f>VLOOKUP($F2369,'(참고)타워 스텟 가치'!$B$7:$L$11,AA$2,0)+(VLOOKUP($F2369,'(참고)타워 스텟 가치'!$B$7:$L$11,AA$2,0)*$E2369)</f>
        <v>190.20000000000161</v>
      </c>
      <c r="AB2369">
        <f>SUM('스테이지별 몬스터 스텟'!S2369*'(참고)타워 스텟 가치'!$Q$17,'스테이지별 몬스터 스텟'!T2369*'(참고)타워 스텟 가치'!$R$17,'스테이지별 몬스터 스텟'!U2369*'(참고)타워 스텟 가치'!$S$17,'스테이지별 몬스터 스텟'!V2369*'(참고)타워 스텟 가치'!$T$17,'스테이지별 몬스터 스텟'!W2369*'(참고)타워 스텟 가치'!$U$17,'스테이지별 몬스터 스텟'!X2369*'(참고)타워 스텟 가치'!$V$17,'스테이지별 몬스터 스텟'!Y2369*'(참고)타워 스텟 가치'!$W$17,'스테이지별 몬스터 스텟'!Z2369*'(참고)타워 스텟 가치'!$X$17,'스테이지별 몬스터 스텟'!AA2369*'(참고)타워 스텟 가치'!$Y$17)</f>
        <v>1496987.5256250126</v>
      </c>
      <c r="AC2369">
        <v>2</v>
      </c>
      <c r="AD2369">
        <f>VLOOKUP($F2369,'(참고)타워 스텟 가치'!$B$12:$L$16,AD$2,0)+(VLOOKUP($F2369,'(참고)타워 스텟 가치'!$B$12:$L$16,AD$2,0)*$E2369)</f>
        <v>2407.2187500000205</v>
      </c>
      <c r="AE2369">
        <f>VLOOKUP($F2369,'(참고)타워 스텟 가치'!$B$12:$L$16,AE$2,0)+(VLOOKUP($F2369,'(참고)타워 스텟 가치'!$B$12:$L$16,AE$2,0)*$E2369)</f>
        <v>2888.6625000000245</v>
      </c>
      <c r="AF2369">
        <f>VLOOKUP($F2369,'(참고)타워 스텟 가치'!$B$12:$L$16,AF$2,0)+(VLOOKUP($F2369,'(참고)타워 스텟 가치'!$B$12:$L$16,AF$2,0)*$E2369)</f>
        <v>951000.00000000803</v>
      </c>
      <c r="AG2369">
        <f>VLOOKUP($F2369,'(참고)타워 스텟 가치'!$B$12:$L$16,AG$2,0)+(VLOOKUP($F2369,'(참고)타워 스텟 가치'!$B$12:$L$16,AG$2,0)*$E2369)</f>
        <v>14443.312500000122</v>
      </c>
      <c r="AH2369">
        <f>VLOOKUP($F2369,'(참고)타워 스텟 가치'!$B$12:$L$16,AH$2,0)+(VLOOKUP($F2369,'(참고)타워 스텟 가치'!$B$12:$L$16,AH$2,0)*$E2369)</f>
        <v>481.44375000000406</v>
      </c>
      <c r="AI2369">
        <f>VLOOKUP($F2369,'(참고)타워 스텟 가치'!$B$12:$L$16,AI$2,0)+(VLOOKUP($F2369,'(참고)타워 스텟 가치'!$B$12:$L$16,AI$2,0)*$E2369)</f>
        <v>57.060000000000478</v>
      </c>
      <c r="AJ2369">
        <f>VLOOKUP($F2369,'(참고)타워 스텟 가치'!$B$12:$L$16,AJ$2,0)+(VLOOKUP($F2369,'(참고)타워 스텟 가치'!$B$12:$L$16,AJ$2,0)*$E2369)</f>
        <v>0</v>
      </c>
      <c r="AK2369">
        <f>VLOOKUP($F2369,'(참고)타워 스텟 가치'!$B$12:$L$16,AK$2,0)+(VLOOKUP($F2369,'(참고)타워 스텟 가치'!$B$12:$L$16,AK$2,0)*$E2369)</f>
        <v>0</v>
      </c>
      <c r="AL2369">
        <f>VLOOKUP($F2369,'(참고)타워 스텟 가치'!$B$12:$L$16,AL$2,0)+(VLOOKUP($F2369,'(참고)타워 스텟 가치'!$B$12:$L$16,AL$2,0)*$E2369)</f>
        <v>380.40000000000322</v>
      </c>
      <c r="AM2369">
        <f>SUM('스테이지별 몬스터 스텟'!AD2369*'(참고)타워 스텟 가치'!$Q$17,'스테이지별 몬스터 스텟'!AE2369*'(참고)타워 스텟 가치'!$R$17,'스테이지별 몬스터 스텟'!AF2369*'(참고)타워 스텟 가치'!$S$17,'스테이지별 몬스터 스텟'!AG2369*'(참고)타워 스텟 가치'!$T$17,'스테이지별 몬스터 스텟'!AH2369*'(참고)타워 스텟 가치'!$U$17,'스테이지별 몬스터 스텟'!AI2369*'(참고)타워 스텟 가치'!$V$17,'스테이지별 몬스터 스텟'!AJ2369*'(참고)타워 스텟 가치'!$W$17,'스테이지별 몬스터 스텟'!AK2369*'(참고)타워 스텟 가치'!$X$17,'스테이지별 몬스터 스텟'!AL2369*'(참고)타워 스텟 가치'!$Y$17)</f>
        <v>1466314.8037500125</v>
      </c>
      <c r="AN2369">
        <v>3</v>
      </c>
    </row>
    <row r="2370" spans="3:40" x14ac:dyDescent="0.3">
      <c r="C2370">
        <v>1</v>
      </c>
      <c r="D2370">
        <f t="shared" si="110"/>
        <v>474</v>
      </c>
      <c r="E2370" s="52">
        <f>VLOOKUP(D2370,'스테이지별 난이도 설정'!B:C,2,0)</f>
        <v>189.60000000000161</v>
      </c>
      <c r="F2370" t="str">
        <f t="shared" si="111"/>
        <v>일반</v>
      </c>
      <c r="G2370">
        <f t="shared" si="109"/>
        <v>6</v>
      </c>
      <c r="H2370">
        <f>VLOOKUP($F2370,'(참고)타워 스텟 가치'!$B$2:$L$6,H$2,0)+(VLOOKUP($F2370,'(참고)타워 스텟 가치'!$B$2:$L$6,H$2,0)*$E2370)</f>
        <v>1429.5000000000121</v>
      </c>
      <c r="I2370">
        <f>VLOOKUP($F2370,'(참고)타워 스텟 가치'!$B$2:$L$6,I$2,0)+(VLOOKUP($F2370,'(참고)타워 스텟 가치'!$B$2:$L$6,I$2,0)*$E2370)</f>
        <v>285.90000000000242</v>
      </c>
      <c r="J2370">
        <f>VLOOKUP($F2370,'(참고)타워 스텟 가치'!$B$2:$L$6,J$2,0)+(VLOOKUP($F2370,'(참고)타워 스텟 가치'!$B$2:$L$6,J$2,0)*$E2370)</f>
        <v>953000.00000000803</v>
      </c>
      <c r="K2370">
        <f>VLOOKUP($F2370,'(참고)타워 스텟 가치'!$B$2:$L$6,K$2,0)+(VLOOKUP($F2370,'(참고)타워 스텟 가치'!$B$2:$L$6,K$2,0)*$E2370)</f>
        <v>5718.0000000000482</v>
      </c>
      <c r="L2370">
        <f>VLOOKUP($F2370,'(참고)타워 스텟 가치'!$B$2:$L$6,L$2,0)+(VLOOKUP($F2370,'(참고)타워 스텟 가치'!$B$2:$L$6,L$2,0)*$E2370)</f>
        <v>95.300000000000807</v>
      </c>
      <c r="M2370">
        <f>VLOOKUP($F2370,'(참고)타워 스텟 가치'!$B$2:$L$6,M$2,0)+(VLOOKUP($F2370,'(참고)타워 스텟 가치'!$B$2:$L$6,M$2,0)*$E2370)</f>
        <v>57.180000000000483</v>
      </c>
      <c r="N2370">
        <f>VLOOKUP($F2370,'(참고)타워 스텟 가치'!$B$2:$L$6,N$2,0)+(VLOOKUP($F2370,'(참고)타워 스텟 가치'!$B$2:$L$6,N$2,0)*$E2370)</f>
        <v>0</v>
      </c>
      <c r="O2370">
        <f>VLOOKUP($F2370,'(참고)타워 스텟 가치'!$B$2:$L$6,O$2,0)+(VLOOKUP($F2370,'(참고)타워 스텟 가치'!$B$2:$L$6,O$2,0)*$E2370)</f>
        <v>0</v>
      </c>
      <c r="P2370">
        <f>VLOOKUP($F2370,'(참고)타워 스텟 가치'!$B$2:$L$6,P$2,0)+(VLOOKUP($F2370,'(참고)타워 스텟 가치'!$B$2:$L$6,P$2,0)*$E2370)</f>
        <v>133.42000000000112</v>
      </c>
      <c r="Q2370">
        <f>SUM('스테이지별 몬스터 스텟'!H2370*'(참고)타워 스텟 가치'!$Q$17,'스테이지별 몬스터 스텟'!I2370*'(참고)타워 스텟 가치'!$R$17,'스테이지별 몬스터 스텟'!J2370*'(참고)타워 스텟 가치'!$S$17,'스테이지별 몬스터 스텟'!K2370*'(참고)타워 스텟 가치'!$T$17,'스테이지별 몬스터 스텟'!L2370*'(참고)타워 스텟 가치'!$U$17,'스테이지별 몬스터 스텟'!M2370*'(참고)타워 스텟 가치'!$V$17,'스테이지별 몬스터 스텟'!N2370*'(참고)타워 스텟 가치'!$W$17,'스테이지별 몬스터 스텟'!O2370*'(참고)타워 스텟 가치'!$X$17,'스테이지별 몬스터 스텟'!P2370*'(참고)타워 스텟 가치'!$Y$17)</f>
        <v>1444738.4700000123</v>
      </c>
      <c r="R2370">
        <v>1</v>
      </c>
      <c r="S2370">
        <f>VLOOKUP($F2370,'(참고)타워 스텟 가치'!$B$7:$L$11,S$2,0)+(VLOOKUP($F2370,'(참고)타워 스텟 가치'!$B$7:$L$11,S$2,0)*$E2370)</f>
        <v>476.50000000000404</v>
      </c>
      <c r="T2370">
        <f>VLOOKUP($F2370,'(참고)타워 스텟 가치'!$B$7:$L$11,T$2,0)+(VLOOKUP($F2370,'(참고)타워 스텟 가치'!$B$7:$L$11,T$2,0)*$E2370)</f>
        <v>857.70000000000732</v>
      </c>
      <c r="U2370">
        <f>VLOOKUP($F2370,'(참고)타워 스텟 가치'!$B$7:$L$11,U$2,0)+(VLOOKUP($F2370,'(참고)타워 스텟 가치'!$B$7:$L$11,U$2,0)*$E2370)</f>
        <v>953000.00000000803</v>
      </c>
      <c r="V2370">
        <f>VLOOKUP($F2370,'(참고)타워 스텟 가치'!$B$7:$L$11,V$2,0)+(VLOOKUP($F2370,'(참고)타워 스텟 가치'!$B$7:$L$11,V$2,0)*$E2370)</f>
        <v>5718.0000000000482</v>
      </c>
      <c r="W2370">
        <f>VLOOKUP($F2370,'(참고)타워 스텟 가치'!$B$7:$L$11,W$2,0)+(VLOOKUP($F2370,'(참고)타워 스텟 가치'!$B$7:$L$11,W$2,0)*$E2370)</f>
        <v>95.300000000000807</v>
      </c>
      <c r="X2370">
        <f>VLOOKUP($F2370,'(참고)타워 스텟 가치'!$B$7:$L$11,X$2,0)+(VLOOKUP($F2370,'(참고)타워 스텟 가치'!$B$7:$L$11,X$2,0)*$E2370)</f>
        <v>57.180000000000483</v>
      </c>
      <c r="Y2370">
        <f>VLOOKUP($F2370,'(참고)타워 스텟 가치'!$B$7:$L$11,Y$2,0)+(VLOOKUP($F2370,'(참고)타워 스텟 가치'!$B$7:$L$11,Y$2,0)*$E2370)</f>
        <v>0</v>
      </c>
      <c r="Z2370">
        <f>VLOOKUP($F2370,'(참고)타워 스텟 가치'!$B$7:$L$11,Z$2,0)+(VLOOKUP($F2370,'(참고)타워 스텟 가치'!$B$7:$L$11,Z$2,0)*$E2370)</f>
        <v>0</v>
      </c>
      <c r="AA2370">
        <f>VLOOKUP($F2370,'(참고)타워 스텟 가치'!$B$7:$L$11,AA$2,0)+(VLOOKUP($F2370,'(참고)타워 스텟 가치'!$B$7:$L$11,AA$2,0)*$E2370)</f>
        <v>133.42000000000112</v>
      </c>
      <c r="AB2370">
        <f>SUM('스테이지별 몬스터 스텟'!S2370*'(참고)타워 스텟 가치'!$Q$17,'스테이지별 몬스터 스텟'!T2370*'(참고)타워 스텟 가치'!$R$17,'스테이지별 몬스터 스텟'!U2370*'(참고)타워 스텟 가치'!$S$17,'스테이지별 몬스터 스텟'!V2370*'(참고)타워 스텟 가치'!$T$17,'스테이지별 몬스터 스텟'!W2370*'(참고)타워 스텟 가치'!$U$17,'스테이지별 몬스터 스텟'!X2370*'(참고)타워 스텟 가치'!$V$17,'스테이지별 몬스터 스텟'!Y2370*'(참고)타워 스텟 가치'!$W$17,'스테이지별 몬스터 스텟'!Z2370*'(참고)타워 스텟 가치'!$X$17,'스테이지별 몬스터 스텟'!AA2370*'(참고)타워 스텟 가치'!$Y$17)</f>
        <v>1443690.1700000123</v>
      </c>
      <c r="AC2370">
        <v>2</v>
      </c>
      <c r="AD2370">
        <f>VLOOKUP($F2370,'(참고)타워 스텟 가치'!$B$12:$L$16,AD$2,0)+(VLOOKUP($F2370,'(참고)타워 스텟 가치'!$B$12:$L$16,AD$2,0)*$E2370)</f>
        <v>476.50000000000404</v>
      </c>
      <c r="AE2370">
        <f>VLOOKUP($F2370,'(참고)타워 스텟 가치'!$B$12:$L$16,AE$2,0)+(VLOOKUP($F2370,'(참고)타워 스텟 가치'!$B$12:$L$16,AE$2,0)*$E2370)</f>
        <v>571.80000000000484</v>
      </c>
      <c r="AF2370">
        <f>VLOOKUP($F2370,'(참고)타워 스텟 가치'!$B$12:$L$16,AF$2,0)+(VLOOKUP($F2370,'(참고)타워 스텟 가치'!$B$12:$L$16,AF$2,0)*$E2370)</f>
        <v>953000.00000000803</v>
      </c>
      <c r="AG2370">
        <f>VLOOKUP($F2370,'(참고)타워 스텟 가치'!$B$12:$L$16,AG$2,0)+(VLOOKUP($F2370,'(참고)타워 스텟 가치'!$B$12:$L$16,AG$2,0)*$E2370)</f>
        <v>2859.0000000000241</v>
      </c>
      <c r="AH2370">
        <f>VLOOKUP($F2370,'(참고)타워 스텟 가치'!$B$12:$L$16,AH$2,0)+(VLOOKUP($F2370,'(참고)타워 스텟 가치'!$B$12:$L$16,AH$2,0)*$E2370)</f>
        <v>95.300000000000807</v>
      </c>
      <c r="AI2370">
        <f>VLOOKUP($F2370,'(참고)타워 스텟 가치'!$B$12:$L$16,AI$2,0)+(VLOOKUP($F2370,'(참고)타워 스텟 가치'!$B$12:$L$16,AI$2,0)*$E2370)</f>
        <v>57.180000000000483</v>
      </c>
      <c r="AJ2370">
        <f>VLOOKUP($F2370,'(참고)타워 스텟 가치'!$B$12:$L$16,AJ$2,0)+(VLOOKUP($F2370,'(참고)타워 스텟 가치'!$B$12:$L$16,AJ$2,0)*$E2370)</f>
        <v>0</v>
      </c>
      <c r="AK2370">
        <f>VLOOKUP($F2370,'(참고)타워 스텟 가치'!$B$12:$L$16,AK$2,0)+(VLOOKUP($F2370,'(참고)타워 스텟 가치'!$B$12:$L$16,AK$2,0)*$E2370)</f>
        <v>0</v>
      </c>
      <c r="AL2370">
        <f>VLOOKUP($F2370,'(참고)타워 스텟 가치'!$B$12:$L$16,AL$2,0)+(VLOOKUP($F2370,'(참고)타워 스텟 가치'!$B$12:$L$16,AL$2,0)*$E2370)</f>
        <v>266.84000000000225</v>
      </c>
      <c r="AM2370">
        <f>SUM('스테이지별 몬스터 스텟'!AD2370*'(참고)타워 스텟 가치'!$Q$17,'스테이지별 몬스터 스텟'!AE2370*'(참고)타워 스텟 가치'!$R$17,'스테이지별 몬스터 스텟'!AF2370*'(참고)타워 스텟 가치'!$S$17,'스테이지별 몬스터 스텟'!AG2370*'(참고)타워 스텟 가치'!$T$17,'스테이지별 몬스터 스텟'!AH2370*'(참고)타워 스텟 가치'!$U$17,'스테이지별 몬스터 스텟'!AI2370*'(참고)타워 스텟 가치'!$V$17,'스테이지별 몬스터 스텟'!AJ2370*'(참고)타워 스텟 가치'!$W$17,'스테이지별 몬스터 스텟'!AK2370*'(참고)타워 스텟 가치'!$X$17,'스테이지별 몬스터 스텟'!AL2370*'(참고)타워 스텟 가치'!$Y$17)</f>
        <v>1437810.160000012</v>
      </c>
      <c r="AN2370">
        <v>3</v>
      </c>
    </row>
    <row r="2371" spans="3:40" x14ac:dyDescent="0.3">
      <c r="C2371">
        <v>2</v>
      </c>
      <c r="D2371">
        <f t="shared" si="110"/>
        <v>474</v>
      </c>
      <c r="E2371" s="52">
        <f>VLOOKUP(D2371,'스테이지별 난이도 설정'!B:C,2,0)</f>
        <v>189.60000000000161</v>
      </c>
      <c r="F2371" t="str">
        <f t="shared" si="111"/>
        <v>레어</v>
      </c>
      <c r="G2371">
        <f t="shared" si="109"/>
        <v>6</v>
      </c>
      <c r="H2371">
        <f>VLOOKUP($F2371,'(참고)타워 스텟 가치'!$B$2:$L$6,H$2,0)+(VLOOKUP($F2371,'(참고)타워 스텟 가치'!$B$2:$L$6,H$2,0)*$E2371)</f>
        <v>2144.2500000000182</v>
      </c>
      <c r="I2371">
        <f>VLOOKUP($F2371,'(참고)타워 스텟 가치'!$B$2:$L$6,I$2,0)+(VLOOKUP($F2371,'(참고)타워 스텟 가치'!$B$2:$L$6,I$2,0)*$E2371)</f>
        <v>428.85000000000366</v>
      </c>
      <c r="J2371">
        <f>VLOOKUP($F2371,'(참고)타워 스텟 가치'!$B$2:$L$6,J$2,0)+(VLOOKUP($F2371,'(참고)타워 스텟 가치'!$B$2:$L$6,J$2,0)*$E2371)</f>
        <v>953000.00000000803</v>
      </c>
      <c r="K2371">
        <f>VLOOKUP($F2371,'(참고)타워 스텟 가치'!$B$2:$L$6,K$2,0)+(VLOOKUP($F2371,'(참고)타워 스텟 가치'!$B$2:$L$6,K$2,0)*$E2371)</f>
        <v>8577.0000000000728</v>
      </c>
      <c r="L2371">
        <f>VLOOKUP($F2371,'(참고)타워 스텟 가치'!$B$2:$L$6,L$2,0)+(VLOOKUP($F2371,'(참고)타워 스텟 가치'!$B$2:$L$6,L$2,0)*$E2371)</f>
        <v>142.95000000000121</v>
      </c>
      <c r="M2371">
        <f>VLOOKUP($F2371,'(참고)타워 스텟 가치'!$B$2:$L$6,M$2,0)+(VLOOKUP($F2371,'(참고)타워 스텟 가치'!$B$2:$L$6,M$2,0)*$E2371)</f>
        <v>57.180000000000483</v>
      </c>
      <c r="N2371">
        <f>VLOOKUP($F2371,'(참고)타워 스텟 가치'!$B$2:$L$6,N$2,0)+(VLOOKUP($F2371,'(참고)타워 스텟 가치'!$B$2:$L$6,N$2,0)*$E2371)</f>
        <v>0</v>
      </c>
      <c r="O2371">
        <f>VLOOKUP($F2371,'(참고)타워 스텟 가치'!$B$2:$L$6,O$2,0)+(VLOOKUP($F2371,'(참고)타워 스텟 가치'!$B$2:$L$6,O$2,0)*$E2371)</f>
        <v>0</v>
      </c>
      <c r="P2371">
        <f>VLOOKUP($F2371,'(참고)타워 스텟 가치'!$B$2:$L$6,P$2,0)+(VLOOKUP($F2371,'(참고)타워 스텟 가치'!$B$2:$L$6,P$2,0)*$E2371)</f>
        <v>133.42000000000112</v>
      </c>
      <c r="Q2371">
        <f>SUM('스테이지별 몬스터 스텟'!H2371*'(참고)타워 스텟 가치'!$Q$17,'스테이지별 몬스터 스텟'!I2371*'(참고)타워 스텟 가치'!$R$17,'스테이지별 몬스터 스텟'!J2371*'(참고)타워 스텟 가치'!$S$17,'스테이지별 몬스터 스텟'!K2371*'(참고)타워 스텟 가치'!$T$17,'스테이지별 몬스터 스텟'!L2371*'(참고)타워 스텟 가치'!$U$17,'스테이지별 몬스터 스텟'!M2371*'(참고)타워 스텟 가치'!$V$17,'스테이지별 몬스터 스텟'!N2371*'(참고)타워 스텟 가치'!$W$17,'스테이지별 몬스터 스텟'!O2371*'(참고)타워 스텟 가치'!$X$17,'스테이지별 몬스터 스텟'!P2371*'(참고)타워 스텟 가치'!$Y$17)</f>
        <v>1452195.6950000124</v>
      </c>
      <c r="R2371">
        <v>1</v>
      </c>
      <c r="S2371">
        <f>VLOOKUP($F2371,'(참고)타워 스텟 가치'!$B$7:$L$11,S$2,0)+(VLOOKUP($F2371,'(참고)타워 스텟 가치'!$B$7:$L$11,S$2,0)*$E2371)</f>
        <v>714.75000000000603</v>
      </c>
      <c r="T2371">
        <f>VLOOKUP($F2371,'(참고)타워 스텟 가치'!$B$7:$L$11,T$2,0)+(VLOOKUP($F2371,'(참고)타워 스텟 가치'!$B$7:$L$11,T$2,0)*$E2371)</f>
        <v>1286.5500000000109</v>
      </c>
      <c r="U2371">
        <f>VLOOKUP($F2371,'(참고)타워 스텟 가치'!$B$7:$L$11,U$2,0)+(VLOOKUP($F2371,'(참고)타워 스텟 가치'!$B$7:$L$11,U$2,0)*$E2371)</f>
        <v>953000.00000000803</v>
      </c>
      <c r="V2371">
        <f>VLOOKUP($F2371,'(참고)타워 스텟 가치'!$B$7:$L$11,V$2,0)+(VLOOKUP($F2371,'(참고)타워 스텟 가치'!$B$7:$L$11,V$2,0)*$E2371)</f>
        <v>8577.0000000000728</v>
      </c>
      <c r="W2371">
        <f>VLOOKUP($F2371,'(참고)타워 스텟 가치'!$B$7:$L$11,W$2,0)+(VLOOKUP($F2371,'(참고)타워 스텟 가치'!$B$7:$L$11,W$2,0)*$E2371)</f>
        <v>142.95000000000121</v>
      </c>
      <c r="X2371">
        <f>VLOOKUP($F2371,'(참고)타워 스텟 가치'!$B$7:$L$11,X$2,0)+(VLOOKUP($F2371,'(참고)타워 스텟 가치'!$B$7:$L$11,X$2,0)*$E2371)</f>
        <v>57.180000000000483</v>
      </c>
      <c r="Y2371">
        <f>VLOOKUP($F2371,'(참고)타워 스텟 가치'!$B$7:$L$11,Y$2,0)+(VLOOKUP($F2371,'(참고)타워 스텟 가치'!$B$7:$L$11,Y$2,0)*$E2371)</f>
        <v>0</v>
      </c>
      <c r="Z2371">
        <f>VLOOKUP($F2371,'(참고)타워 스텟 가치'!$B$7:$L$11,Z$2,0)+(VLOOKUP($F2371,'(참고)타워 스텟 가치'!$B$7:$L$11,Z$2,0)*$E2371)</f>
        <v>0</v>
      </c>
      <c r="AA2371">
        <f>VLOOKUP($F2371,'(참고)타워 스텟 가치'!$B$7:$L$11,AA$2,0)+(VLOOKUP($F2371,'(참고)타워 스텟 가치'!$B$7:$L$11,AA$2,0)*$E2371)</f>
        <v>133.42000000000112</v>
      </c>
      <c r="AB2371">
        <f>SUM('스테이지별 몬스터 스텟'!S2371*'(참고)타워 스텟 가치'!$Q$17,'스테이지별 몬스터 스텟'!T2371*'(참고)타워 스텟 가치'!$R$17,'스테이지별 몬스터 스텟'!U2371*'(참고)타워 스텟 가치'!$S$17,'스테이지별 몬스터 스텟'!V2371*'(참고)타워 스텟 가치'!$T$17,'스테이지별 몬스터 스텟'!W2371*'(참고)타워 스텟 가치'!$U$17,'스테이지별 몬스터 스텟'!X2371*'(참고)타워 스텟 가치'!$V$17,'스테이지별 몬스터 스텟'!Y2371*'(참고)타워 스텟 가치'!$W$17,'스테이지별 몬스터 스텟'!Z2371*'(참고)타워 스텟 가치'!$X$17,'스테이지별 몬스터 스텟'!AA2371*'(참고)타워 스텟 가치'!$Y$17)</f>
        <v>1450623.2450000122</v>
      </c>
      <c r="AC2371">
        <v>2</v>
      </c>
      <c r="AD2371">
        <f>VLOOKUP($F2371,'(참고)타워 스텟 가치'!$B$12:$L$16,AD$2,0)+(VLOOKUP($F2371,'(참고)타워 스텟 가치'!$B$12:$L$16,AD$2,0)*$E2371)</f>
        <v>714.75000000000603</v>
      </c>
      <c r="AE2371">
        <f>VLOOKUP($F2371,'(참고)타워 스텟 가치'!$B$12:$L$16,AE$2,0)+(VLOOKUP($F2371,'(참고)타워 스텟 가치'!$B$12:$L$16,AE$2,0)*$E2371)</f>
        <v>857.70000000000732</v>
      </c>
      <c r="AF2371">
        <f>VLOOKUP($F2371,'(참고)타워 스텟 가치'!$B$12:$L$16,AF$2,0)+(VLOOKUP($F2371,'(참고)타워 스텟 가치'!$B$12:$L$16,AF$2,0)*$E2371)</f>
        <v>953000.00000000803</v>
      </c>
      <c r="AG2371">
        <f>VLOOKUP($F2371,'(참고)타워 스텟 가치'!$B$12:$L$16,AG$2,0)+(VLOOKUP($F2371,'(참고)타워 스텟 가치'!$B$12:$L$16,AG$2,0)*$E2371)</f>
        <v>4288.5000000000364</v>
      </c>
      <c r="AH2371">
        <f>VLOOKUP($F2371,'(참고)타워 스텟 가치'!$B$12:$L$16,AH$2,0)+(VLOOKUP($F2371,'(참고)타워 스텟 가치'!$B$12:$L$16,AH$2,0)*$E2371)</f>
        <v>142.95000000000121</v>
      </c>
      <c r="AI2371">
        <f>VLOOKUP($F2371,'(참고)타워 스텟 가치'!$B$12:$L$16,AI$2,0)+(VLOOKUP($F2371,'(참고)타워 스텟 가치'!$B$12:$L$16,AI$2,0)*$E2371)</f>
        <v>57.180000000000483</v>
      </c>
      <c r="AJ2371">
        <f>VLOOKUP($F2371,'(참고)타워 스텟 가치'!$B$12:$L$16,AJ$2,0)+(VLOOKUP($F2371,'(참고)타워 스텟 가치'!$B$12:$L$16,AJ$2,0)*$E2371)</f>
        <v>0</v>
      </c>
      <c r="AK2371">
        <f>VLOOKUP($F2371,'(참고)타워 스텟 가치'!$B$12:$L$16,AK$2,0)+(VLOOKUP($F2371,'(참고)타워 스텟 가치'!$B$12:$L$16,AK$2,0)*$E2371)</f>
        <v>0</v>
      </c>
      <c r="AL2371">
        <f>VLOOKUP($F2371,'(참고)타워 스텟 가치'!$B$12:$L$16,AL$2,0)+(VLOOKUP($F2371,'(참고)타워 스텟 가치'!$B$12:$L$16,AL$2,0)*$E2371)</f>
        <v>266.84000000000225</v>
      </c>
      <c r="AM2371">
        <f>SUM('스테이지별 몬스터 스텟'!AD2371*'(참고)타워 스텟 가치'!$Q$17,'스테이지별 몬스터 스텟'!AE2371*'(참고)타워 스텟 가치'!$R$17,'스테이지별 몬스터 스텟'!AF2371*'(참고)타워 스텟 가치'!$S$17,'스테이지별 몬스터 스텟'!AG2371*'(참고)타워 스텟 가치'!$T$17,'스테이지별 몬스터 스텟'!AH2371*'(참고)타워 스텟 가치'!$U$17,'스테이지별 몬스터 스텟'!AI2371*'(참고)타워 스텟 가치'!$V$17,'스테이지별 몬스터 스텟'!AJ2371*'(참고)타워 스텟 가치'!$W$17,'스테이지별 몬스터 스텟'!AK2371*'(참고)타워 스텟 가치'!$X$17,'스테이지별 몬스터 스텟'!AL2371*'(참고)타워 스텟 가치'!$Y$17)</f>
        <v>1441669.8100000119</v>
      </c>
      <c r="AN2371">
        <v>3</v>
      </c>
    </row>
    <row r="2372" spans="3:40" x14ac:dyDescent="0.3">
      <c r="C2372">
        <v>3</v>
      </c>
      <c r="D2372">
        <f t="shared" si="110"/>
        <v>474</v>
      </c>
      <c r="E2372" s="52">
        <f>VLOOKUP(D2372,'스테이지별 난이도 설정'!B:C,2,0)</f>
        <v>189.60000000000161</v>
      </c>
      <c r="F2372" t="str">
        <f t="shared" si="111"/>
        <v>에픽</v>
      </c>
      <c r="G2372">
        <f t="shared" si="109"/>
        <v>6</v>
      </c>
      <c r="H2372">
        <f>VLOOKUP($F2372,'(참고)타워 스텟 가치'!$B$2:$L$6,H$2,0)+(VLOOKUP($F2372,'(참고)타워 스텟 가치'!$B$2:$L$6,H$2,0)*$E2372)</f>
        <v>3216.3750000000273</v>
      </c>
      <c r="I2372">
        <f>VLOOKUP($F2372,'(참고)타워 스텟 가치'!$B$2:$L$6,I$2,0)+(VLOOKUP($F2372,'(참고)타워 스텟 가치'!$B$2:$L$6,I$2,0)*$E2372)</f>
        <v>643.27500000000543</v>
      </c>
      <c r="J2372">
        <f>VLOOKUP($F2372,'(참고)타워 스텟 가치'!$B$2:$L$6,J$2,0)+(VLOOKUP($F2372,'(참고)타워 스텟 가치'!$B$2:$L$6,J$2,0)*$E2372)</f>
        <v>953000.00000000803</v>
      </c>
      <c r="K2372">
        <f>VLOOKUP($F2372,'(참고)타워 스텟 가치'!$B$2:$L$6,K$2,0)+(VLOOKUP($F2372,'(참고)타워 스텟 가치'!$B$2:$L$6,K$2,0)*$E2372)</f>
        <v>12865.500000000109</v>
      </c>
      <c r="L2372">
        <f>VLOOKUP($F2372,'(참고)타워 스텟 가치'!$B$2:$L$6,L$2,0)+(VLOOKUP($F2372,'(참고)타워 스텟 가치'!$B$2:$L$6,L$2,0)*$E2372)</f>
        <v>214.42500000000183</v>
      </c>
      <c r="M2372">
        <f>VLOOKUP($F2372,'(참고)타워 스텟 가치'!$B$2:$L$6,M$2,0)+(VLOOKUP($F2372,'(참고)타워 스텟 가치'!$B$2:$L$6,M$2,0)*$E2372)</f>
        <v>57.180000000000483</v>
      </c>
      <c r="N2372">
        <f>VLOOKUP($F2372,'(참고)타워 스텟 가치'!$B$2:$L$6,N$2,0)+(VLOOKUP($F2372,'(참고)타워 스텟 가치'!$B$2:$L$6,N$2,0)*$E2372)</f>
        <v>0</v>
      </c>
      <c r="O2372">
        <f>VLOOKUP($F2372,'(참고)타워 스텟 가치'!$B$2:$L$6,O$2,0)+(VLOOKUP($F2372,'(참고)타워 스텟 가치'!$B$2:$L$6,O$2,0)*$E2372)</f>
        <v>0</v>
      </c>
      <c r="P2372">
        <f>VLOOKUP($F2372,'(참고)타워 스텟 가치'!$B$2:$L$6,P$2,0)+(VLOOKUP($F2372,'(참고)타워 스텟 가치'!$B$2:$L$6,P$2,0)*$E2372)</f>
        <v>133.42000000000112</v>
      </c>
      <c r="Q2372">
        <f>SUM('스테이지별 몬스터 스텟'!H2372*'(참고)타워 스텟 가치'!$Q$17,'스테이지별 몬스터 스텟'!I2372*'(참고)타워 스텟 가치'!$R$17,'스테이지별 몬스터 스텟'!J2372*'(참고)타워 스텟 가치'!$S$17,'스테이지별 몬스터 스텟'!K2372*'(참고)타워 스텟 가치'!$T$17,'스테이지별 몬스터 스텟'!L2372*'(참고)타워 스텟 가치'!$U$17,'스테이지별 몬스터 스텟'!M2372*'(참고)타워 스텟 가치'!$V$17,'스테이지별 몬스터 스텟'!N2372*'(참고)타워 스텟 가치'!$W$17,'스테이지별 몬스터 스텟'!O2372*'(참고)타워 스텟 가치'!$X$17,'스테이지별 몬스터 스텟'!P2372*'(참고)타워 스텟 가치'!$Y$17)</f>
        <v>1463381.5325000125</v>
      </c>
      <c r="R2372">
        <v>1</v>
      </c>
      <c r="S2372">
        <f>VLOOKUP($F2372,'(참고)타워 스텟 가치'!$B$7:$L$11,S$2,0)+(VLOOKUP($F2372,'(참고)타워 스텟 가치'!$B$7:$L$11,S$2,0)*$E2372)</f>
        <v>1072.1250000000091</v>
      </c>
      <c r="T2372">
        <f>VLOOKUP($F2372,'(참고)타워 스텟 가치'!$B$7:$L$11,T$2,0)+(VLOOKUP($F2372,'(참고)타워 스텟 가치'!$B$7:$L$11,T$2,0)*$E2372)</f>
        <v>1929.8250000000164</v>
      </c>
      <c r="U2372">
        <f>VLOOKUP($F2372,'(참고)타워 스텟 가치'!$B$7:$L$11,U$2,0)+(VLOOKUP($F2372,'(참고)타워 스텟 가치'!$B$7:$L$11,U$2,0)*$E2372)</f>
        <v>953000.00000000803</v>
      </c>
      <c r="V2372">
        <f>VLOOKUP($F2372,'(참고)타워 스텟 가치'!$B$7:$L$11,V$2,0)+(VLOOKUP($F2372,'(참고)타워 스텟 가치'!$B$7:$L$11,V$2,0)*$E2372)</f>
        <v>12865.500000000109</v>
      </c>
      <c r="W2372">
        <f>VLOOKUP($F2372,'(참고)타워 스텟 가치'!$B$7:$L$11,W$2,0)+(VLOOKUP($F2372,'(참고)타워 스텟 가치'!$B$7:$L$11,W$2,0)*$E2372)</f>
        <v>214.42500000000183</v>
      </c>
      <c r="X2372">
        <f>VLOOKUP($F2372,'(참고)타워 스텟 가치'!$B$7:$L$11,X$2,0)+(VLOOKUP($F2372,'(참고)타워 스텟 가치'!$B$7:$L$11,X$2,0)*$E2372)</f>
        <v>57.180000000000483</v>
      </c>
      <c r="Y2372">
        <f>VLOOKUP($F2372,'(참고)타워 스텟 가치'!$B$7:$L$11,Y$2,0)+(VLOOKUP($F2372,'(참고)타워 스텟 가치'!$B$7:$L$11,Y$2,0)*$E2372)</f>
        <v>0</v>
      </c>
      <c r="Z2372">
        <f>VLOOKUP($F2372,'(참고)타워 스텟 가치'!$B$7:$L$11,Z$2,0)+(VLOOKUP($F2372,'(참고)타워 스텟 가치'!$B$7:$L$11,Z$2,0)*$E2372)</f>
        <v>0</v>
      </c>
      <c r="AA2372">
        <f>VLOOKUP($F2372,'(참고)타워 스텟 가치'!$B$7:$L$11,AA$2,0)+(VLOOKUP($F2372,'(참고)타워 스텟 가치'!$B$7:$L$11,AA$2,0)*$E2372)</f>
        <v>133.42000000000112</v>
      </c>
      <c r="AB2372">
        <f>SUM('스테이지별 몬스터 스텟'!S2372*'(참고)타워 스텟 가치'!$Q$17,'스테이지별 몬스터 스텟'!T2372*'(참고)타워 스텟 가치'!$R$17,'스테이지별 몬스터 스텟'!U2372*'(참고)타워 스텟 가치'!$S$17,'스테이지별 몬스터 스텟'!V2372*'(참고)타워 스텟 가치'!$T$17,'스테이지별 몬스터 스텟'!W2372*'(참고)타워 스텟 가치'!$U$17,'스테이지별 몬스터 스텟'!X2372*'(참고)타워 스텟 가치'!$V$17,'스테이지별 몬스터 스텟'!Y2372*'(참고)타워 스텟 가치'!$W$17,'스테이지별 몬스터 스텟'!Z2372*'(참고)타워 스텟 가치'!$X$17,'스테이지별 몬스터 스텟'!AA2372*'(참고)타워 스텟 가치'!$Y$17)</f>
        <v>1461022.8575000125</v>
      </c>
      <c r="AC2372">
        <v>2</v>
      </c>
      <c r="AD2372">
        <f>VLOOKUP($F2372,'(참고)타워 스텟 가치'!$B$12:$L$16,AD$2,0)+(VLOOKUP($F2372,'(참고)타워 스텟 가치'!$B$12:$L$16,AD$2,0)*$E2372)</f>
        <v>1072.1250000000091</v>
      </c>
      <c r="AE2372">
        <f>VLOOKUP($F2372,'(참고)타워 스텟 가치'!$B$12:$L$16,AE$2,0)+(VLOOKUP($F2372,'(참고)타워 스텟 가치'!$B$12:$L$16,AE$2,0)*$E2372)</f>
        <v>1286.5500000000109</v>
      </c>
      <c r="AF2372">
        <f>VLOOKUP($F2372,'(참고)타워 스텟 가치'!$B$12:$L$16,AF$2,0)+(VLOOKUP($F2372,'(참고)타워 스텟 가치'!$B$12:$L$16,AF$2,0)*$E2372)</f>
        <v>953000.00000000803</v>
      </c>
      <c r="AG2372">
        <f>VLOOKUP($F2372,'(참고)타워 스텟 가치'!$B$12:$L$16,AG$2,0)+(VLOOKUP($F2372,'(참고)타워 스텟 가치'!$B$12:$L$16,AG$2,0)*$E2372)</f>
        <v>6432.7500000000546</v>
      </c>
      <c r="AH2372">
        <f>VLOOKUP($F2372,'(참고)타워 스텟 가치'!$B$12:$L$16,AH$2,0)+(VLOOKUP($F2372,'(참고)타워 스텟 가치'!$B$12:$L$16,AH$2,0)*$E2372)</f>
        <v>214.42500000000183</v>
      </c>
      <c r="AI2372">
        <f>VLOOKUP($F2372,'(참고)타워 스텟 가치'!$B$12:$L$16,AI$2,0)+(VLOOKUP($F2372,'(참고)타워 스텟 가치'!$B$12:$L$16,AI$2,0)*$E2372)</f>
        <v>57.180000000000483</v>
      </c>
      <c r="AJ2372">
        <f>VLOOKUP($F2372,'(참고)타워 스텟 가치'!$B$12:$L$16,AJ$2,0)+(VLOOKUP($F2372,'(참고)타워 스텟 가치'!$B$12:$L$16,AJ$2,0)*$E2372)</f>
        <v>0</v>
      </c>
      <c r="AK2372">
        <f>VLOOKUP($F2372,'(참고)타워 스텟 가치'!$B$12:$L$16,AK$2,0)+(VLOOKUP($F2372,'(참고)타워 스텟 가치'!$B$12:$L$16,AK$2,0)*$E2372)</f>
        <v>0</v>
      </c>
      <c r="AL2372">
        <f>VLOOKUP($F2372,'(참고)타워 스텟 가치'!$B$12:$L$16,AL$2,0)+(VLOOKUP($F2372,'(참고)타워 스텟 가치'!$B$12:$L$16,AL$2,0)*$E2372)</f>
        <v>266.84000000000225</v>
      </c>
      <c r="AM2372">
        <f>SUM('스테이지별 몬스터 스텟'!AD2372*'(참고)타워 스텟 가치'!$Q$17,'스테이지별 몬스터 스텟'!AE2372*'(참고)타워 스텟 가치'!$R$17,'스테이지별 몬스터 스텟'!AF2372*'(참고)타워 스텟 가치'!$S$17,'스테이지별 몬스터 스텟'!AG2372*'(참고)타워 스텟 가치'!$T$17,'스테이지별 몬스터 스텟'!AH2372*'(참고)타워 스텟 가치'!$U$17,'스테이지별 몬스터 스텟'!AI2372*'(참고)타워 스텟 가치'!$V$17,'스테이지별 몬스터 스텟'!AJ2372*'(참고)타워 스텟 가치'!$W$17,'스테이지별 몬스터 스텟'!AK2372*'(참고)타워 스텟 가치'!$X$17,'스테이지별 몬스터 스텟'!AL2372*'(참고)타워 스텟 가치'!$Y$17)</f>
        <v>1447459.285000012</v>
      </c>
      <c r="AN2372">
        <v>3</v>
      </c>
    </row>
    <row r="2373" spans="3:40" x14ac:dyDescent="0.3">
      <c r="C2373">
        <v>4</v>
      </c>
      <c r="D2373">
        <f t="shared" si="110"/>
        <v>474</v>
      </c>
      <c r="E2373" s="52">
        <f>VLOOKUP(D2373,'스테이지별 난이도 설정'!B:C,2,0)</f>
        <v>189.60000000000161</v>
      </c>
      <c r="F2373" t="str">
        <f t="shared" si="111"/>
        <v>유니크</v>
      </c>
      <c r="G2373">
        <f t="shared" si="109"/>
        <v>6</v>
      </c>
      <c r="H2373">
        <f>VLOOKUP($F2373,'(참고)타워 스텟 가치'!$B$2:$L$6,H$2,0)+(VLOOKUP($F2373,'(참고)타워 스텟 가치'!$B$2:$L$6,H$2,0)*$E2373)</f>
        <v>4824.5625000000409</v>
      </c>
      <c r="I2373">
        <f>VLOOKUP($F2373,'(참고)타워 스텟 가치'!$B$2:$L$6,I$2,0)+(VLOOKUP($F2373,'(참고)타워 스텟 가치'!$B$2:$L$6,I$2,0)*$E2373)</f>
        <v>964.91250000000821</v>
      </c>
      <c r="J2373">
        <f>VLOOKUP($F2373,'(참고)타워 스텟 가치'!$B$2:$L$6,J$2,0)+(VLOOKUP($F2373,'(참고)타워 스텟 가치'!$B$2:$L$6,J$2,0)*$E2373)</f>
        <v>953000.00000000803</v>
      </c>
      <c r="K2373">
        <f>VLOOKUP($F2373,'(참고)타워 스텟 가치'!$B$2:$L$6,K$2,0)+(VLOOKUP($F2373,'(참고)타워 스텟 가치'!$B$2:$L$6,K$2,0)*$E2373)</f>
        <v>19298.250000000164</v>
      </c>
      <c r="L2373">
        <f>VLOOKUP($F2373,'(참고)타워 스텟 가치'!$B$2:$L$6,L$2,0)+(VLOOKUP($F2373,'(참고)타워 스텟 가치'!$B$2:$L$6,L$2,0)*$E2373)</f>
        <v>321.63750000000272</v>
      </c>
      <c r="M2373">
        <f>VLOOKUP($F2373,'(참고)타워 스텟 가치'!$B$2:$L$6,M$2,0)+(VLOOKUP($F2373,'(참고)타워 스텟 가치'!$B$2:$L$6,M$2,0)*$E2373)</f>
        <v>57.180000000000483</v>
      </c>
      <c r="N2373">
        <f>VLOOKUP($F2373,'(참고)타워 스텟 가치'!$B$2:$L$6,N$2,0)+(VLOOKUP($F2373,'(참고)타워 스텟 가치'!$B$2:$L$6,N$2,0)*$E2373)</f>
        <v>0</v>
      </c>
      <c r="O2373">
        <f>VLOOKUP($F2373,'(참고)타워 스텟 가치'!$B$2:$L$6,O$2,0)+(VLOOKUP($F2373,'(참고)타워 스텟 가치'!$B$2:$L$6,O$2,0)*$E2373)</f>
        <v>0</v>
      </c>
      <c r="P2373">
        <f>VLOOKUP($F2373,'(참고)타워 스텟 가치'!$B$2:$L$6,P$2,0)+(VLOOKUP($F2373,'(참고)타워 스텟 가치'!$B$2:$L$6,P$2,0)*$E2373)</f>
        <v>190.60000000000161</v>
      </c>
      <c r="Q2373">
        <f>SUM('스테이지별 몬스터 스텟'!H2373*'(참고)타워 스텟 가치'!$Q$17,'스테이지별 몬스터 스텟'!I2373*'(참고)타워 스텟 가치'!$R$17,'스테이지별 몬스터 스텟'!J2373*'(참고)타워 스텟 가치'!$S$17,'스테이지별 몬스터 스텟'!K2373*'(참고)타워 스텟 가치'!$T$17,'스테이지별 몬스터 스텟'!L2373*'(참고)타워 스텟 가치'!$U$17,'스테이지별 몬스터 스텟'!M2373*'(참고)타워 스텟 가치'!$V$17,'스테이지별 몬스터 스텟'!N2373*'(참고)타워 스텟 가치'!$W$17,'스테이지별 몬스터 스텟'!O2373*'(참고)타워 스텟 가치'!$X$17,'스테이지별 몬스터 스텟'!P2373*'(참고)타워 스텟 가치'!$Y$17)</f>
        <v>1480274.6487500123</v>
      </c>
      <c r="R2373">
        <v>1</v>
      </c>
      <c r="S2373">
        <f>VLOOKUP($F2373,'(참고)타워 스텟 가치'!$B$7:$L$11,S$2,0)+(VLOOKUP($F2373,'(참고)타워 스텟 가치'!$B$7:$L$11,S$2,0)*$E2373)</f>
        <v>1608.1875000000136</v>
      </c>
      <c r="T2373">
        <f>VLOOKUP($F2373,'(참고)타워 스텟 가치'!$B$7:$L$11,T$2,0)+(VLOOKUP($F2373,'(참고)타워 스텟 가치'!$B$7:$L$11,T$2,0)*$E2373)</f>
        <v>2894.7375000000247</v>
      </c>
      <c r="U2373">
        <f>VLOOKUP($F2373,'(참고)타워 스텟 가치'!$B$7:$L$11,U$2,0)+(VLOOKUP($F2373,'(참고)타워 스텟 가치'!$B$7:$L$11,U$2,0)*$E2373)</f>
        <v>953000.00000000803</v>
      </c>
      <c r="V2373">
        <f>VLOOKUP($F2373,'(참고)타워 스텟 가치'!$B$7:$L$11,V$2,0)+(VLOOKUP($F2373,'(참고)타워 스텟 가치'!$B$7:$L$11,V$2,0)*$E2373)</f>
        <v>19298.250000000164</v>
      </c>
      <c r="W2373">
        <f>VLOOKUP($F2373,'(참고)타워 스텟 가치'!$B$7:$L$11,W$2,0)+(VLOOKUP($F2373,'(참고)타워 스텟 가치'!$B$7:$L$11,W$2,0)*$E2373)</f>
        <v>321.63750000000272</v>
      </c>
      <c r="X2373">
        <f>VLOOKUP($F2373,'(참고)타워 스텟 가치'!$B$7:$L$11,X$2,0)+(VLOOKUP($F2373,'(참고)타워 스텟 가치'!$B$7:$L$11,X$2,0)*$E2373)</f>
        <v>57.180000000000483</v>
      </c>
      <c r="Y2373">
        <f>VLOOKUP($F2373,'(참고)타워 스텟 가치'!$B$7:$L$11,Y$2,0)+(VLOOKUP($F2373,'(참고)타워 스텟 가치'!$B$7:$L$11,Y$2,0)*$E2373)</f>
        <v>0</v>
      </c>
      <c r="Z2373">
        <f>VLOOKUP($F2373,'(참고)타워 스텟 가치'!$B$7:$L$11,Z$2,0)+(VLOOKUP($F2373,'(참고)타워 스텟 가치'!$B$7:$L$11,Z$2,0)*$E2373)</f>
        <v>0</v>
      </c>
      <c r="AA2373">
        <f>VLOOKUP($F2373,'(참고)타워 스텟 가치'!$B$7:$L$11,AA$2,0)+(VLOOKUP($F2373,'(참고)타워 스텟 가치'!$B$7:$L$11,AA$2,0)*$E2373)</f>
        <v>190.60000000000161</v>
      </c>
      <c r="AB2373">
        <f>SUM('스테이지별 몬스터 스텟'!S2373*'(참고)타워 스텟 가치'!$Q$17,'스테이지별 몬스터 스텟'!T2373*'(참고)타워 스텟 가치'!$R$17,'스테이지별 몬스터 스텟'!U2373*'(참고)타워 스텟 가치'!$S$17,'스테이지별 몬스터 스텟'!V2373*'(참고)타워 스텟 가치'!$T$17,'스테이지별 몬스터 스텟'!W2373*'(참고)타워 스텟 가치'!$U$17,'스테이지별 몬스터 스텟'!X2373*'(참고)타워 스텟 가치'!$V$17,'스테이지별 몬스터 스텟'!Y2373*'(참고)타워 스텟 가치'!$W$17,'스테이지별 몬스터 스텟'!Z2373*'(참고)타워 스텟 가치'!$X$17,'스테이지별 몬스터 스텟'!AA2373*'(참고)타워 스텟 가치'!$Y$17)</f>
        <v>1476736.6362500121</v>
      </c>
      <c r="AC2373">
        <v>2</v>
      </c>
      <c r="AD2373">
        <f>VLOOKUP($F2373,'(참고)타워 스텟 가치'!$B$12:$L$16,AD$2,0)+(VLOOKUP($F2373,'(참고)타워 스텟 가치'!$B$12:$L$16,AD$2,0)*$E2373)</f>
        <v>1608.1875000000136</v>
      </c>
      <c r="AE2373">
        <f>VLOOKUP($F2373,'(참고)타워 스텟 가치'!$B$12:$L$16,AE$2,0)+(VLOOKUP($F2373,'(참고)타워 스텟 가치'!$B$12:$L$16,AE$2,0)*$E2373)</f>
        <v>1929.8250000000164</v>
      </c>
      <c r="AF2373">
        <f>VLOOKUP($F2373,'(참고)타워 스텟 가치'!$B$12:$L$16,AF$2,0)+(VLOOKUP($F2373,'(참고)타워 스텟 가치'!$B$12:$L$16,AF$2,0)*$E2373)</f>
        <v>953000.00000000803</v>
      </c>
      <c r="AG2373">
        <f>VLOOKUP($F2373,'(참고)타워 스텟 가치'!$B$12:$L$16,AG$2,0)+(VLOOKUP($F2373,'(참고)타워 스텟 가치'!$B$12:$L$16,AG$2,0)*$E2373)</f>
        <v>9649.1250000000819</v>
      </c>
      <c r="AH2373">
        <f>VLOOKUP($F2373,'(참고)타워 스텟 가치'!$B$12:$L$16,AH$2,0)+(VLOOKUP($F2373,'(참고)타워 스텟 가치'!$B$12:$L$16,AH$2,0)*$E2373)</f>
        <v>321.63750000000272</v>
      </c>
      <c r="AI2373">
        <f>VLOOKUP($F2373,'(참고)타워 스텟 가치'!$B$12:$L$16,AI$2,0)+(VLOOKUP($F2373,'(참고)타워 스텟 가치'!$B$12:$L$16,AI$2,0)*$E2373)</f>
        <v>57.180000000000483</v>
      </c>
      <c r="AJ2373">
        <f>VLOOKUP($F2373,'(참고)타워 스텟 가치'!$B$12:$L$16,AJ$2,0)+(VLOOKUP($F2373,'(참고)타워 스텟 가치'!$B$12:$L$16,AJ$2,0)*$E2373)</f>
        <v>0</v>
      </c>
      <c r="AK2373">
        <f>VLOOKUP($F2373,'(참고)타워 스텟 가치'!$B$12:$L$16,AK$2,0)+(VLOOKUP($F2373,'(참고)타워 스텟 가치'!$B$12:$L$16,AK$2,0)*$E2373)</f>
        <v>0</v>
      </c>
      <c r="AL2373">
        <f>VLOOKUP($F2373,'(참고)타워 스텟 가치'!$B$12:$L$16,AL$2,0)+(VLOOKUP($F2373,'(참고)타워 스텟 가치'!$B$12:$L$16,AL$2,0)*$E2373)</f>
        <v>381.20000000000323</v>
      </c>
      <c r="AM2373">
        <f>SUM('스테이지별 몬스터 스텟'!AD2373*'(참고)타워 스텟 가치'!$Q$17,'스테이지별 몬스터 스텟'!AE2373*'(참고)타워 스텟 가치'!$R$17,'스테이지별 몬스터 스텟'!AF2373*'(참고)타워 스텟 가치'!$S$17,'스테이지별 몬스터 스텟'!AG2373*'(참고)타워 스텟 가치'!$T$17,'스테이지별 몬스터 스텟'!AH2373*'(참고)타워 스텟 가치'!$U$17,'스테이지별 몬스터 스텟'!AI2373*'(참고)타워 스텟 가치'!$V$17,'스테이지별 몬스터 스텟'!AJ2373*'(참고)타워 스텟 가치'!$W$17,'스테이지별 몬스터 스텟'!AK2373*'(참고)타워 스텟 가치'!$X$17,'스테이지별 몬스터 스텟'!AL2373*'(참고)타워 스텟 가치'!$Y$17)</f>
        <v>1456372.2175000121</v>
      </c>
      <c r="AN2373">
        <v>3</v>
      </c>
    </row>
    <row r="2374" spans="3:40" x14ac:dyDescent="0.3">
      <c r="C2374">
        <v>5</v>
      </c>
      <c r="D2374">
        <f t="shared" si="110"/>
        <v>474</v>
      </c>
      <c r="E2374" s="52">
        <f>VLOOKUP(D2374,'스테이지별 난이도 설정'!B:C,2,0)</f>
        <v>189.60000000000161</v>
      </c>
      <c r="F2374" t="str">
        <f t="shared" si="111"/>
        <v>스페셜</v>
      </c>
      <c r="G2374">
        <f t="shared" ref="G2374:G2437" si="112">SUM(R2374,AC2374,AN2374)</f>
        <v>6</v>
      </c>
      <c r="H2374">
        <f>VLOOKUP($F2374,'(참고)타워 스텟 가치'!$B$2:$L$6,H$2,0)+(VLOOKUP($F2374,'(참고)타워 스텟 가치'!$B$2:$L$6,H$2,0)*$E2374)</f>
        <v>7236.8437500000609</v>
      </c>
      <c r="I2374">
        <f>VLOOKUP($F2374,'(참고)타워 스텟 가치'!$B$2:$L$6,I$2,0)+(VLOOKUP($F2374,'(참고)타워 스텟 가치'!$B$2:$L$6,I$2,0)*$E2374)</f>
        <v>1447.3687500000124</v>
      </c>
      <c r="J2374">
        <f>VLOOKUP($F2374,'(참고)타워 스텟 가치'!$B$2:$L$6,J$2,0)+(VLOOKUP($F2374,'(참고)타워 스텟 가치'!$B$2:$L$6,J$2,0)*$E2374)</f>
        <v>953000.00000000803</v>
      </c>
      <c r="K2374">
        <f>VLOOKUP($F2374,'(참고)타워 스텟 가치'!$B$2:$L$6,K$2,0)+(VLOOKUP($F2374,'(참고)타워 스텟 가치'!$B$2:$L$6,K$2,0)*$E2374)</f>
        <v>28947.375000000244</v>
      </c>
      <c r="L2374">
        <f>VLOOKUP($F2374,'(참고)타워 스텟 가치'!$B$2:$L$6,L$2,0)+(VLOOKUP($F2374,'(참고)타워 스텟 가치'!$B$2:$L$6,L$2,0)*$E2374)</f>
        <v>482.4562500000041</v>
      </c>
      <c r="M2374">
        <f>VLOOKUP($F2374,'(참고)타워 스텟 가치'!$B$2:$L$6,M$2,0)+(VLOOKUP($F2374,'(참고)타워 스텟 가치'!$B$2:$L$6,M$2,0)*$E2374)</f>
        <v>57.180000000000483</v>
      </c>
      <c r="N2374">
        <f>VLOOKUP($F2374,'(참고)타워 스텟 가치'!$B$2:$L$6,N$2,0)+(VLOOKUP($F2374,'(참고)타워 스텟 가치'!$B$2:$L$6,N$2,0)*$E2374)</f>
        <v>0</v>
      </c>
      <c r="O2374">
        <f>VLOOKUP($F2374,'(참고)타워 스텟 가치'!$B$2:$L$6,O$2,0)+(VLOOKUP($F2374,'(참고)타워 스텟 가치'!$B$2:$L$6,O$2,0)*$E2374)</f>
        <v>0</v>
      </c>
      <c r="P2374">
        <f>VLOOKUP($F2374,'(참고)타워 스텟 가치'!$B$2:$L$6,P$2,0)+(VLOOKUP($F2374,'(참고)타워 스텟 가치'!$B$2:$L$6,P$2,0)*$E2374)</f>
        <v>190.60000000000161</v>
      </c>
      <c r="Q2374">
        <f>SUM('스테이지별 몬스터 스텟'!H2374*'(참고)타워 스텟 가치'!$Q$17,'스테이지별 몬스터 스텟'!I2374*'(참고)타워 스텟 가치'!$R$17,'스테이지별 몬스터 스텟'!J2374*'(참고)타워 스텟 가치'!$S$17,'스테이지별 몬스터 스텟'!K2374*'(참고)타워 스텟 가치'!$T$17,'스테이지별 몬스터 스텟'!L2374*'(참고)타워 스텟 가치'!$U$17,'스테이지별 몬스터 스텟'!M2374*'(참고)타워 스텟 가치'!$V$17,'스테이지별 몬스터 스텟'!N2374*'(참고)타워 스텟 가치'!$W$17,'스테이지별 몬스터 스텟'!O2374*'(참고)타워 스텟 가치'!$X$17,'스테이지별 몬스터 스텟'!P2374*'(참고)타워 스텟 가치'!$Y$17)</f>
        <v>1505442.7831250126</v>
      </c>
      <c r="R2374">
        <v>1</v>
      </c>
      <c r="S2374">
        <f>VLOOKUP($F2374,'(참고)타워 스텟 가치'!$B$7:$L$11,S$2,0)+(VLOOKUP($F2374,'(참고)타워 스텟 가치'!$B$7:$L$11,S$2,0)*$E2374)</f>
        <v>2412.2812500000205</v>
      </c>
      <c r="T2374">
        <f>VLOOKUP($F2374,'(참고)타워 스텟 가치'!$B$7:$L$11,T$2,0)+(VLOOKUP($F2374,'(참고)타워 스텟 가치'!$B$7:$L$11,T$2,0)*$E2374)</f>
        <v>4342.1062500000371</v>
      </c>
      <c r="U2374">
        <f>VLOOKUP($F2374,'(참고)타워 스텟 가치'!$B$7:$L$11,U$2,0)+(VLOOKUP($F2374,'(참고)타워 스텟 가치'!$B$7:$L$11,U$2,0)*$E2374)</f>
        <v>953000.00000000803</v>
      </c>
      <c r="V2374">
        <f>VLOOKUP($F2374,'(참고)타워 스텟 가치'!$B$7:$L$11,V$2,0)+(VLOOKUP($F2374,'(참고)타워 스텟 가치'!$B$7:$L$11,V$2,0)*$E2374)</f>
        <v>28947.375000000244</v>
      </c>
      <c r="W2374">
        <f>VLOOKUP($F2374,'(참고)타워 스텟 가치'!$B$7:$L$11,W$2,0)+(VLOOKUP($F2374,'(참고)타워 스텟 가치'!$B$7:$L$11,W$2,0)*$E2374)</f>
        <v>482.4562500000041</v>
      </c>
      <c r="X2374">
        <f>VLOOKUP($F2374,'(참고)타워 스텟 가치'!$B$7:$L$11,X$2,0)+(VLOOKUP($F2374,'(참고)타워 스텟 가치'!$B$7:$L$11,X$2,0)*$E2374)</f>
        <v>57.180000000000483</v>
      </c>
      <c r="Y2374">
        <f>VLOOKUP($F2374,'(참고)타워 스텟 가치'!$B$7:$L$11,Y$2,0)+(VLOOKUP($F2374,'(참고)타워 스텟 가치'!$B$7:$L$11,Y$2,0)*$E2374)</f>
        <v>0</v>
      </c>
      <c r="Z2374">
        <f>VLOOKUP($F2374,'(참고)타워 스텟 가치'!$B$7:$L$11,Z$2,0)+(VLOOKUP($F2374,'(참고)타워 스텟 가치'!$B$7:$L$11,Z$2,0)*$E2374)</f>
        <v>0</v>
      </c>
      <c r="AA2374">
        <f>VLOOKUP($F2374,'(참고)타워 스텟 가치'!$B$7:$L$11,AA$2,0)+(VLOOKUP($F2374,'(참고)타워 스텟 가치'!$B$7:$L$11,AA$2,0)*$E2374)</f>
        <v>190.60000000000161</v>
      </c>
      <c r="AB2374">
        <f>SUM('스테이지별 몬스터 스텟'!S2374*'(참고)타워 스텟 가치'!$Q$17,'스테이지별 몬스터 스텟'!T2374*'(참고)타워 스텟 가치'!$R$17,'스테이지별 몬스터 스텟'!U2374*'(참고)타워 스텟 가치'!$S$17,'스테이지별 몬스터 스텟'!V2374*'(참고)타워 스텟 가치'!$T$17,'스테이지별 몬스터 스텟'!W2374*'(참고)타워 스텟 가치'!$U$17,'스테이지별 몬스터 스텟'!X2374*'(참고)타워 스텟 가치'!$V$17,'스테이지별 몬스터 스텟'!Y2374*'(참고)타워 스텟 가치'!$W$17,'스테이지별 몬스터 스텟'!Z2374*'(참고)타워 스텟 가치'!$X$17,'스테이지별 몬스터 스텟'!AA2374*'(참고)타워 스텟 가치'!$Y$17)</f>
        <v>1500135.7643750126</v>
      </c>
      <c r="AC2374">
        <v>2</v>
      </c>
      <c r="AD2374">
        <f>VLOOKUP($F2374,'(참고)타워 스텟 가치'!$B$12:$L$16,AD$2,0)+(VLOOKUP($F2374,'(참고)타워 스텟 가치'!$B$12:$L$16,AD$2,0)*$E2374)</f>
        <v>2412.2812500000205</v>
      </c>
      <c r="AE2374">
        <f>VLOOKUP($F2374,'(참고)타워 스텟 가치'!$B$12:$L$16,AE$2,0)+(VLOOKUP($F2374,'(참고)타워 스텟 가치'!$B$12:$L$16,AE$2,0)*$E2374)</f>
        <v>2894.7375000000247</v>
      </c>
      <c r="AF2374">
        <f>VLOOKUP($F2374,'(참고)타워 스텟 가치'!$B$12:$L$16,AF$2,0)+(VLOOKUP($F2374,'(참고)타워 스텟 가치'!$B$12:$L$16,AF$2,0)*$E2374)</f>
        <v>953000.00000000803</v>
      </c>
      <c r="AG2374">
        <f>VLOOKUP($F2374,'(참고)타워 스텟 가치'!$B$12:$L$16,AG$2,0)+(VLOOKUP($F2374,'(참고)타워 스텟 가치'!$B$12:$L$16,AG$2,0)*$E2374)</f>
        <v>14473.687500000122</v>
      </c>
      <c r="AH2374">
        <f>VLOOKUP($F2374,'(참고)타워 스텟 가치'!$B$12:$L$16,AH$2,0)+(VLOOKUP($F2374,'(참고)타워 스텟 가치'!$B$12:$L$16,AH$2,0)*$E2374)</f>
        <v>482.4562500000041</v>
      </c>
      <c r="AI2374">
        <f>VLOOKUP($F2374,'(참고)타워 스텟 가치'!$B$12:$L$16,AI$2,0)+(VLOOKUP($F2374,'(참고)타워 스텟 가치'!$B$12:$L$16,AI$2,0)*$E2374)</f>
        <v>57.180000000000483</v>
      </c>
      <c r="AJ2374">
        <f>VLOOKUP($F2374,'(참고)타워 스텟 가치'!$B$12:$L$16,AJ$2,0)+(VLOOKUP($F2374,'(참고)타워 스텟 가치'!$B$12:$L$16,AJ$2,0)*$E2374)</f>
        <v>0</v>
      </c>
      <c r="AK2374">
        <f>VLOOKUP($F2374,'(참고)타워 스텟 가치'!$B$12:$L$16,AK$2,0)+(VLOOKUP($F2374,'(참고)타워 스텟 가치'!$B$12:$L$16,AK$2,0)*$E2374)</f>
        <v>0</v>
      </c>
      <c r="AL2374">
        <f>VLOOKUP($F2374,'(참고)타워 스텟 가치'!$B$12:$L$16,AL$2,0)+(VLOOKUP($F2374,'(참고)타워 스텟 가치'!$B$12:$L$16,AL$2,0)*$E2374)</f>
        <v>381.20000000000323</v>
      </c>
      <c r="AM2374">
        <f>SUM('스테이지별 몬스터 스텟'!AD2374*'(참고)타워 스텟 가치'!$Q$17,'스테이지별 몬스터 스텟'!AE2374*'(참고)타워 스텟 가치'!$R$17,'스테이지별 몬스터 스텟'!AF2374*'(참고)타워 스텟 가치'!$S$17,'스테이지별 몬스터 스텟'!AG2374*'(참고)타워 스텟 가치'!$T$17,'스테이지별 몬스터 스텟'!AH2374*'(참고)타워 스텟 가치'!$U$17,'스테이지별 몬스터 스텟'!AI2374*'(참고)타워 스텟 가치'!$V$17,'스테이지별 몬스터 스텟'!AJ2374*'(참고)타워 스텟 가치'!$W$17,'스테이지별 몬스터 스텟'!AK2374*'(참고)타워 스텟 가치'!$X$17,'스테이지별 몬스터 스텟'!AL2374*'(참고)타워 스텟 가치'!$Y$17)</f>
        <v>1469398.5362500125</v>
      </c>
      <c r="AN2374">
        <v>3</v>
      </c>
    </row>
    <row r="2375" spans="3:40" x14ac:dyDescent="0.3">
      <c r="C2375">
        <v>1</v>
      </c>
      <c r="D2375">
        <f t="shared" si="110"/>
        <v>475</v>
      </c>
      <c r="E2375" s="52">
        <f>VLOOKUP(D2375,'스테이지별 난이도 설정'!B:C,2,0)</f>
        <v>190.00000000000162</v>
      </c>
      <c r="F2375" t="str">
        <f t="shared" si="111"/>
        <v>일반</v>
      </c>
      <c r="G2375">
        <f t="shared" si="112"/>
        <v>6</v>
      </c>
      <c r="H2375">
        <f>VLOOKUP($F2375,'(참고)타워 스텟 가치'!$B$2:$L$6,H$2,0)+(VLOOKUP($F2375,'(참고)타워 스텟 가치'!$B$2:$L$6,H$2,0)*$E2375)</f>
        <v>1432.5000000000121</v>
      </c>
      <c r="I2375">
        <f>VLOOKUP($F2375,'(참고)타워 스텟 가치'!$B$2:$L$6,I$2,0)+(VLOOKUP($F2375,'(참고)타워 스텟 가치'!$B$2:$L$6,I$2,0)*$E2375)</f>
        <v>286.50000000000244</v>
      </c>
      <c r="J2375">
        <f>VLOOKUP($F2375,'(참고)타워 스텟 가치'!$B$2:$L$6,J$2,0)+(VLOOKUP($F2375,'(참고)타워 스텟 가치'!$B$2:$L$6,J$2,0)*$E2375)</f>
        <v>955000.00000000815</v>
      </c>
      <c r="K2375">
        <f>VLOOKUP($F2375,'(참고)타워 스텟 가치'!$B$2:$L$6,K$2,0)+(VLOOKUP($F2375,'(참고)타워 스텟 가치'!$B$2:$L$6,K$2,0)*$E2375)</f>
        <v>5730.0000000000482</v>
      </c>
      <c r="L2375">
        <f>VLOOKUP($F2375,'(참고)타워 스텟 가치'!$B$2:$L$6,L$2,0)+(VLOOKUP($F2375,'(참고)타워 스텟 가치'!$B$2:$L$6,L$2,0)*$E2375)</f>
        <v>95.50000000000081</v>
      </c>
      <c r="M2375">
        <f>VLOOKUP($F2375,'(참고)타워 스텟 가치'!$B$2:$L$6,M$2,0)+(VLOOKUP($F2375,'(참고)타워 스텟 가치'!$B$2:$L$6,M$2,0)*$E2375)</f>
        <v>57.30000000000048</v>
      </c>
      <c r="N2375">
        <f>VLOOKUP($F2375,'(참고)타워 스텟 가치'!$B$2:$L$6,N$2,0)+(VLOOKUP($F2375,'(참고)타워 스텟 가치'!$B$2:$L$6,N$2,0)*$E2375)</f>
        <v>0</v>
      </c>
      <c r="O2375">
        <f>VLOOKUP($F2375,'(참고)타워 스텟 가치'!$B$2:$L$6,O$2,0)+(VLOOKUP($F2375,'(참고)타워 스텟 가치'!$B$2:$L$6,O$2,0)*$E2375)</f>
        <v>0</v>
      </c>
      <c r="P2375">
        <f>VLOOKUP($F2375,'(참고)타워 스텟 가치'!$B$2:$L$6,P$2,0)+(VLOOKUP($F2375,'(참고)타워 스텟 가치'!$B$2:$L$6,P$2,0)*$E2375)</f>
        <v>133.70000000000113</v>
      </c>
      <c r="Q2375">
        <f>SUM('스테이지별 몬스터 스텟'!H2375*'(참고)타워 스텟 가치'!$Q$17,'스테이지별 몬스터 스텟'!I2375*'(참고)타워 스텟 가치'!$R$17,'스테이지별 몬스터 스텟'!J2375*'(참고)타워 스텟 가치'!$S$17,'스테이지별 몬스터 스텟'!K2375*'(참고)타워 스텟 가치'!$T$17,'스테이지별 몬스터 스텟'!L2375*'(참고)타워 스텟 가치'!$U$17,'스테이지별 몬스터 스텟'!M2375*'(참고)타워 스텟 가치'!$V$17,'스테이지별 몬스터 스텟'!N2375*'(참고)타워 스텟 가치'!$W$17,'스테이지별 몬스터 스텟'!O2375*'(참고)타워 스텟 가치'!$X$17,'스테이지별 몬스터 스텟'!P2375*'(참고)타워 스텟 가치'!$Y$17)</f>
        <v>1447770.4500000121</v>
      </c>
      <c r="R2375">
        <v>1</v>
      </c>
      <c r="S2375">
        <f>VLOOKUP($F2375,'(참고)타워 스텟 가치'!$B$7:$L$11,S$2,0)+(VLOOKUP($F2375,'(참고)타워 스텟 가치'!$B$7:$L$11,S$2,0)*$E2375)</f>
        <v>477.50000000000404</v>
      </c>
      <c r="T2375">
        <f>VLOOKUP($F2375,'(참고)타워 스텟 가치'!$B$7:$L$11,T$2,0)+(VLOOKUP($F2375,'(참고)타워 스텟 가치'!$B$7:$L$11,T$2,0)*$E2375)</f>
        <v>859.50000000000728</v>
      </c>
      <c r="U2375">
        <f>VLOOKUP($F2375,'(참고)타워 스텟 가치'!$B$7:$L$11,U$2,0)+(VLOOKUP($F2375,'(참고)타워 스텟 가치'!$B$7:$L$11,U$2,0)*$E2375)</f>
        <v>955000.00000000815</v>
      </c>
      <c r="V2375">
        <f>VLOOKUP($F2375,'(참고)타워 스텟 가치'!$B$7:$L$11,V$2,0)+(VLOOKUP($F2375,'(참고)타워 스텟 가치'!$B$7:$L$11,V$2,0)*$E2375)</f>
        <v>5730.0000000000482</v>
      </c>
      <c r="W2375">
        <f>VLOOKUP($F2375,'(참고)타워 스텟 가치'!$B$7:$L$11,W$2,0)+(VLOOKUP($F2375,'(참고)타워 스텟 가치'!$B$7:$L$11,W$2,0)*$E2375)</f>
        <v>95.50000000000081</v>
      </c>
      <c r="X2375">
        <f>VLOOKUP($F2375,'(참고)타워 스텟 가치'!$B$7:$L$11,X$2,0)+(VLOOKUP($F2375,'(참고)타워 스텟 가치'!$B$7:$L$11,X$2,0)*$E2375)</f>
        <v>57.30000000000048</v>
      </c>
      <c r="Y2375">
        <f>VLOOKUP($F2375,'(참고)타워 스텟 가치'!$B$7:$L$11,Y$2,0)+(VLOOKUP($F2375,'(참고)타워 스텟 가치'!$B$7:$L$11,Y$2,0)*$E2375)</f>
        <v>0</v>
      </c>
      <c r="Z2375">
        <f>VLOOKUP($F2375,'(참고)타워 스텟 가치'!$B$7:$L$11,Z$2,0)+(VLOOKUP($F2375,'(참고)타워 스텟 가치'!$B$7:$L$11,Z$2,0)*$E2375)</f>
        <v>0</v>
      </c>
      <c r="AA2375">
        <f>VLOOKUP($F2375,'(참고)타워 스텟 가치'!$B$7:$L$11,AA$2,0)+(VLOOKUP($F2375,'(참고)타워 스텟 가치'!$B$7:$L$11,AA$2,0)*$E2375)</f>
        <v>133.70000000000113</v>
      </c>
      <c r="AB2375">
        <f>SUM('스테이지별 몬스터 스텟'!S2375*'(참고)타워 스텟 가치'!$Q$17,'스테이지별 몬스터 스텟'!T2375*'(참고)타워 스텟 가치'!$R$17,'스테이지별 몬스터 스텟'!U2375*'(참고)타워 스텟 가치'!$S$17,'스테이지별 몬스터 스텟'!V2375*'(참고)타워 스텟 가치'!$T$17,'스테이지별 몬스터 스텟'!W2375*'(참고)타워 스텟 가치'!$U$17,'스테이지별 몬스터 스텟'!X2375*'(참고)타워 스텟 가치'!$V$17,'스테이지별 몬스터 스텟'!Y2375*'(참고)타워 스텟 가치'!$W$17,'스테이지별 몬스터 스텟'!Z2375*'(참고)타워 스텟 가치'!$X$17,'스테이지별 몬스터 스텟'!AA2375*'(참고)타워 스텟 가치'!$Y$17)</f>
        <v>1446719.9500000121</v>
      </c>
      <c r="AC2375">
        <v>2</v>
      </c>
      <c r="AD2375">
        <f>VLOOKUP($F2375,'(참고)타워 스텟 가치'!$B$12:$L$16,AD$2,0)+(VLOOKUP($F2375,'(참고)타워 스텟 가치'!$B$12:$L$16,AD$2,0)*$E2375)</f>
        <v>477.50000000000404</v>
      </c>
      <c r="AE2375">
        <f>VLOOKUP($F2375,'(참고)타워 스텟 가치'!$B$12:$L$16,AE$2,0)+(VLOOKUP($F2375,'(참고)타워 스텟 가치'!$B$12:$L$16,AE$2,0)*$E2375)</f>
        <v>573.00000000000489</v>
      </c>
      <c r="AF2375">
        <f>VLOOKUP($F2375,'(참고)타워 스텟 가치'!$B$12:$L$16,AF$2,0)+(VLOOKUP($F2375,'(참고)타워 스텟 가치'!$B$12:$L$16,AF$2,0)*$E2375)</f>
        <v>955000.00000000815</v>
      </c>
      <c r="AG2375">
        <f>VLOOKUP($F2375,'(참고)타워 스텟 가치'!$B$12:$L$16,AG$2,0)+(VLOOKUP($F2375,'(참고)타워 스텟 가치'!$B$12:$L$16,AG$2,0)*$E2375)</f>
        <v>2865.0000000000241</v>
      </c>
      <c r="AH2375">
        <f>VLOOKUP($F2375,'(참고)타워 스텟 가치'!$B$12:$L$16,AH$2,0)+(VLOOKUP($F2375,'(참고)타워 스텟 가치'!$B$12:$L$16,AH$2,0)*$E2375)</f>
        <v>95.50000000000081</v>
      </c>
      <c r="AI2375">
        <f>VLOOKUP($F2375,'(참고)타워 스텟 가치'!$B$12:$L$16,AI$2,0)+(VLOOKUP($F2375,'(참고)타워 스텟 가치'!$B$12:$L$16,AI$2,0)*$E2375)</f>
        <v>57.30000000000048</v>
      </c>
      <c r="AJ2375">
        <f>VLOOKUP($F2375,'(참고)타워 스텟 가치'!$B$12:$L$16,AJ$2,0)+(VLOOKUP($F2375,'(참고)타워 스텟 가치'!$B$12:$L$16,AJ$2,0)*$E2375)</f>
        <v>0</v>
      </c>
      <c r="AK2375">
        <f>VLOOKUP($F2375,'(참고)타워 스텟 가치'!$B$12:$L$16,AK$2,0)+(VLOOKUP($F2375,'(참고)타워 스텟 가치'!$B$12:$L$16,AK$2,0)*$E2375)</f>
        <v>0</v>
      </c>
      <c r="AL2375">
        <f>VLOOKUP($F2375,'(참고)타워 스텟 가치'!$B$12:$L$16,AL$2,0)+(VLOOKUP($F2375,'(참고)타워 스텟 가치'!$B$12:$L$16,AL$2,0)*$E2375)</f>
        <v>267.40000000000225</v>
      </c>
      <c r="AM2375">
        <f>SUM('스테이지별 몬스터 스텟'!AD2375*'(참고)타워 스텟 가치'!$Q$17,'스테이지별 몬스터 스텟'!AE2375*'(참고)타워 스텟 가치'!$R$17,'스테이지별 몬스터 스텟'!AF2375*'(참고)타워 스텟 가치'!$S$17,'스테이지별 몬스터 스텟'!AG2375*'(참고)타워 스텟 가치'!$T$17,'스테이지별 몬스터 스텟'!AH2375*'(참고)타워 스텟 가치'!$U$17,'스테이지별 몬스터 스텟'!AI2375*'(참고)타워 스텟 가치'!$V$17,'스테이지별 몬스터 스텟'!AJ2375*'(참고)타워 스텟 가치'!$W$17,'스테이지별 몬스터 스텟'!AK2375*'(참고)타워 스텟 가치'!$X$17,'스테이지별 몬스터 스텟'!AL2375*'(참고)타워 스텟 가치'!$Y$17)</f>
        <v>1440827.6000000122</v>
      </c>
      <c r="AN2375">
        <v>3</v>
      </c>
    </row>
    <row r="2376" spans="3:40" x14ac:dyDescent="0.3">
      <c r="C2376">
        <v>2</v>
      </c>
      <c r="D2376">
        <f t="shared" si="110"/>
        <v>475</v>
      </c>
      <c r="E2376" s="52">
        <f>VLOOKUP(D2376,'스테이지별 난이도 설정'!B:C,2,0)</f>
        <v>190.00000000000162</v>
      </c>
      <c r="F2376" t="str">
        <f t="shared" si="111"/>
        <v>레어</v>
      </c>
      <c r="G2376">
        <f t="shared" si="112"/>
        <v>6</v>
      </c>
      <c r="H2376">
        <f>VLOOKUP($F2376,'(참고)타워 스텟 가치'!$B$2:$L$6,H$2,0)+(VLOOKUP($F2376,'(참고)타워 스텟 가치'!$B$2:$L$6,H$2,0)*$E2376)</f>
        <v>2148.7500000000182</v>
      </c>
      <c r="I2376">
        <f>VLOOKUP($F2376,'(참고)타워 스텟 가치'!$B$2:$L$6,I$2,0)+(VLOOKUP($F2376,'(참고)타워 스텟 가치'!$B$2:$L$6,I$2,0)*$E2376)</f>
        <v>429.75000000000364</v>
      </c>
      <c r="J2376">
        <f>VLOOKUP($F2376,'(참고)타워 스텟 가치'!$B$2:$L$6,J$2,0)+(VLOOKUP($F2376,'(참고)타워 스텟 가치'!$B$2:$L$6,J$2,0)*$E2376)</f>
        <v>955000.00000000815</v>
      </c>
      <c r="K2376">
        <f>VLOOKUP($F2376,'(참고)타워 스텟 가치'!$B$2:$L$6,K$2,0)+(VLOOKUP($F2376,'(참고)타워 스텟 가치'!$B$2:$L$6,K$2,0)*$E2376)</f>
        <v>8595.0000000000728</v>
      </c>
      <c r="L2376">
        <f>VLOOKUP($F2376,'(참고)타워 스텟 가치'!$B$2:$L$6,L$2,0)+(VLOOKUP($F2376,'(참고)타워 스텟 가치'!$B$2:$L$6,L$2,0)*$E2376)</f>
        <v>143.25000000000122</v>
      </c>
      <c r="M2376">
        <f>VLOOKUP($F2376,'(참고)타워 스텟 가치'!$B$2:$L$6,M$2,0)+(VLOOKUP($F2376,'(참고)타워 스텟 가치'!$B$2:$L$6,M$2,0)*$E2376)</f>
        <v>57.30000000000048</v>
      </c>
      <c r="N2376">
        <f>VLOOKUP($F2376,'(참고)타워 스텟 가치'!$B$2:$L$6,N$2,0)+(VLOOKUP($F2376,'(참고)타워 스텟 가치'!$B$2:$L$6,N$2,0)*$E2376)</f>
        <v>0</v>
      </c>
      <c r="O2376">
        <f>VLOOKUP($F2376,'(참고)타워 스텟 가치'!$B$2:$L$6,O$2,0)+(VLOOKUP($F2376,'(참고)타워 스텟 가치'!$B$2:$L$6,O$2,0)*$E2376)</f>
        <v>0</v>
      </c>
      <c r="P2376">
        <f>VLOOKUP($F2376,'(참고)타워 스텟 가치'!$B$2:$L$6,P$2,0)+(VLOOKUP($F2376,'(참고)타워 스텟 가치'!$B$2:$L$6,P$2,0)*$E2376)</f>
        <v>133.70000000000113</v>
      </c>
      <c r="Q2376">
        <f>SUM('스테이지별 몬스터 스텟'!H2376*'(참고)타워 스텟 가치'!$Q$17,'스테이지별 몬스터 스텟'!I2376*'(참고)타워 스텟 가치'!$R$17,'스테이지별 몬스터 스텟'!J2376*'(참고)타워 스텟 가치'!$S$17,'스테이지별 몬스터 스텟'!K2376*'(참고)타워 스텟 가치'!$T$17,'스테이지별 몬스터 스텟'!L2376*'(참고)타워 스텟 가치'!$U$17,'스테이지별 몬스터 스텟'!M2376*'(참고)타워 스텟 가치'!$V$17,'스테이지별 몬스터 스텟'!N2376*'(참고)타워 스텟 가치'!$W$17,'스테이지별 몬스터 스텟'!O2376*'(참고)타워 스텟 가치'!$X$17,'스테이지별 몬스터 스텟'!P2376*'(참고)타워 스텟 가치'!$Y$17)</f>
        <v>1455243.3250000123</v>
      </c>
      <c r="R2376">
        <v>1</v>
      </c>
      <c r="S2376">
        <f>VLOOKUP($F2376,'(참고)타워 스텟 가치'!$B$7:$L$11,S$2,0)+(VLOOKUP($F2376,'(참고)타워 스텟 가치'!$B$7:$L$11,S$2,0)*$E2376)</f>
        <v>716.25000000000603</v>
      </c>
      <c r="T2376">
        <f>VLOOKUP($F2376,'(참고)타워 스텟 가치'!$B$7:$L$11,T$2,0)+(VLOOKUP($F2376,'(참고)타워 스텟 가치'!$B$7:$L$11,T$2,0)*$E2376)</f>
        <v>1289.2500000000109</v>
      </c>
      <c r="U2376">
        <f>VLOOKUP($F2376,'(참고)타워 스텟 가치'!$B$7:$L$11,U$2,0)+(VLOOKUP($F2376,'(참고)타워 스텟 가치'!$B$7:$L$11,U$2,0)*$E2376)</f>
        <v>955000.00000000815</v>
      </c>
      <c r="V2376">
        <f>VLOOKUP($F2376,'(참고)타워 스텟 가치'!$B$7:$L$11,V$2,0)+(VLOOKUP($F2376,'(참고)타워 스텟 가치'!$B$7:$L$11,V$2,0)*$E2376)</f>
        <v>8595.0000000000728</v>
      </c>
      <c r="W2376">
        <f>VLOOKUP($F2376,'(참고)타워 스텟 가치'!$B$7:$L$11,W$2,0)+(VLOOKUP($F2376,'(참고)타워 스텟 가치'!$B$7:$L$11,W$2,0)*$E2376)</f>
        <v>143.25000000000122</v>
      </c>
      <c r="X2376">
        <f>VLOOKUP($F2376,'(참고)타워 스텟 가치'!$B$7:$L$11,X$2,0)+(VLOOKUP($F2376,'(참고)타워 스텟 가치'!$B$7:$L$11,X$2,0)*$E2376)</f>
        <v>57.30000000000048</v>
      </c>
      <c r="Y2376">
        <f>VLOOKUP($F2376,'(참고)타워 스텟 가치'!$B$7:$L$11,Y$2,0)+(VLOOKUP($F2376,'(참고)타워 스텟 가치'!$B$7:$L$11,Y$2,0)*$E2376)</f>
        <v>0</v>
      </c>
      <c r="Z2376">
        <f>VLOOKUP($F2376,'(참고)타워 스텟 가치'!$B$7:$L$11,Z$2,0)+(VLOOKUP($F2376,'(참고)타워 스텟 가치'!$B$7:$L$11,Z$2,0)*$E2376)</f>
        <v>0</v>
      </c>
      <c r="AA2376">
        <f>VLOOKUP($F2376,'(참고)타워 스텟 가치'!$B$7:$L$11,AA$2,0)+(VLOOKUP($F2376,'(참고)타워 스텟 가치'!$B$7:$L$11,AA$2,0)*$E2376)</f>
        <v>133.70000000000113</v>
      </c>
      <c r="AB2376">
        <f>SUM('스테이지별 몬스터 스텟'!S2376*'(참고)타워 스텟 가치'!$Q$17,'스테이지별 몬스터 스텟'!T2376*'(참고)타워 스텟 가치'!$R$17,'스테이지별 몬스터 스텟'!U2376*'(참고)타워 스텟 가치'!$S$17,'스테이지별 몬스터 스텟'!V2376*'(참고)타워 스텟 가치'!$T$17,'스테이지별 몬스터 스텟'!W2376*'(참고)타워 스텟 가치'!$U$17,'스테이지별 몬스터 스텟'!X2376*'(참고)타워 스텟 가치'!$V$17,'스테이지별 몬스터 스텟'!Y2376*'(참고)타워 스텟 가치'!$W$17,'스테이지별 몬스터 스텟'!Z2376*'(참고)타워 스텟 가치'!$X$17,'스테이지별 몬스터 스텟'!AA2376*'(참고)타워 스텟 가치'!$Y$17)</f>
        <v>1453667.5750000123</v>
      </c>
      <c r="AC2376">
        <v>2</v>
      </c>
      <c r="AD2376">
        <f>VLOOKUP($F2376,'(참고)타워 스텟 가치'!$B$12:$L$16,AD$2,0)+(VLOOKUP($F2376,'(참고)타워 스텟 가치'!$B$12:$L$16,AD$2,0)*$E2376)</f>
        <v>716.25000000000603</v>
      </c>
      <c r="AE2376">
        <f>VLOOKUP($F2376,'(참고)타워 스텟 가치'!$B$12:$L$16,AE$2,0)+(VLOOKUP($F2376,'(참고)타워 스텟 가치'!$B$12:$L$16,AE$2,0)*$E2376)</f>
        <v>859.50000000000728</v>
      </c>
      <c r="AF2376">
        <f>VLOOKUP($F2376,'(참고)타워 스텟 가치'!$B$12:$L$16,AF$2,0)+(VLOOKUP($F2376,'(참고)타워 스텟 가치'!$B$12:$L$16,AF$2,0)*$E2376)</f>
        <v>955000.00000000815</v>
      </c>
      <c r="AG2376">
        <f>VLOOKUP($F2376,'(참고)타워 스텟 가치'!$B$12:$L$16,AG$2,0)+(VLOOKUP($F2376,'(참고)타워 스텟 가치'!$B$12:$L$16,AG$2,0)*$E2376)</f>
        <v>4297.5000000000364</v>
      </c>
      <c r="AH2376">
        <f>VLOOKUP($F2376,'(참고)타워 스텟 가치'!$B$12:$L$16,AH$2,0)+(VLOOKUP($F2376,'(참고)타워 스텟 가치'!$B$12:$L$16,AH$2,0)*$E2376)</f>
        <v>143.25000000000122</v>
      </c>
      <c r="AI2376">
        <f>VLOOKUP($F2376,'(참고)타워 스텟 가치'!$B$12:$L$16,AI$2,0)+(VLOOKUP($F2376,'(참고)타워 스텟 가치'!$B$12:$L$16,AI$2,0)*$E2376)</f>
        <v>57.30000000000048</v>
      </c>
      <c r="AJ2376">
        <f>VLOOKUP($F2376,'(참고)타워 스텟 가치'!$B$12:$L$16,AJ$2,0)+(VLOOKUP($F2376,'(참고)타워 스텟 가치'!$B$12:$L$16,AJ$2,0)*$E2376)</f>
        <v>0</v>
      </c>
      <c r="AK2376">
        <f>VLOOKUP($F2376,'(참고)타워 스텟 가치'!$B$12:$L$16,AK$2,0)+(VLOOKUP($F2376,'(참고)타워 스텟 가치'!$B$12:$L$16,AK$2,0)*$E2376)</f>
        <v>0</v>
      </c>
      <c r="AL2376">
        <f>VLOOKUP($F2376,'(참고)타워 스텟 가치'!$B$12:$L$16,AL$2,0)+(VLOOKUP($F2376,'(참고)타워 스텟 가치'!$B$12:$L$16,AL$2,0)*$E2376)</f>
        <v>267.40000000000225</v>
      </c>
      <c r="AM2376">
        <f>SUM('스테이지별 몬스터 스텟'!AD2376*'(참고)타워 스텟 가치'!$Q$17,'스테이지별 몬스터 스텟'!AE2376*'(참고)타워 스텟 가치'!$R$17,'스테이지별 몬스터 스텟'!AF2376*'(참고)타워 스텟 가치'!$S$17,'스테이지별 몬스터 스텟'!AG2376*'(참고)타워 스텟 가치'!$T$17,'스테이지별 몬스터 스텟'!AH2376*'(참고)타워 스텟 가치'!$U$17,'스테이지별 몬스터 스텟'!AI2376*'(참고)타워 스텟 가치'!$V$17,'스테이지별 몬스터 스텟'!AJ2376*'(참고)타워 스텟 가치'!$W$17,'스테이지별 몬스터 스텟'!AK2376*'(참고)타워 스텟 가치'!$X$17,'스테이지별 몬스터 스텟'!AL2376*'(참고)타워 스텟 가치'!$Y$17)</f>
        <v>1444695.3500000122</v>
      </c>
      <c r="AN2376">
        <v>3</v>
      </c>
    </row>
    <row r="2377" spans="3:40" x14ac:dyDescent="0.3">
      <c r="C2377">
        <v>3</v>
      </c>
      <c r="D2377">
        <f t="shared" si="110"/>
        <v>475</v>
      </c>
      <c r="E2377" s="52">
        <f>VLOOKUP(D2377,'스테이지별 난이도 설정'!B:C,2,0)</f>
        <v>190.00000000000162</v>
      </c>
      <c r="F2377" t="str">
        <f t="shared" si="111"/>
        <v>에픽</v>
      </c>
      <c r="G2377">
        <f t="shared" si="112"/>
        <v>6</v>
      </c>
      <c r="H2377">
        <f>VLOOKUP($F2377,'(참고)타워 스텟 가치'!$B$2:$L$6,H$2,0)+(VLOOKUP($F2377,'(참고)타워 스텟 가치'!$B$2:$L$6,H$2,0)*$E2377)</f>
        <v>3223.1250000000273</v>
      </c>
      <c r="I2377">
        <f>VLOOKUP($F2377,'(참고)타워 스텟 가치'!$B$2:$L$6,I$2,0)+(VLOOKUP($F2377,'(참고)타워 스텟 가치'!$B$2:$L$6,I$2,0)*$E2377)</f>
        <v>644.62500000000546</v>
      </c>
      <c r="J2377">
        <f>VLOOKUP($F2377,'(참고)타워 스텟 가치'!$B$2:$L$6,J$2,0)+(VLOOKUP($F2377,'(참고)타워 스텟 가치'!$B$2:$L$6,J$2,0)*$E2377)</f>
        <v>955000.00000000815</v>
      </c>
      <c r="K2377">
        <f>VLOOKUP($F2377,'(참고)타워 스텟 가치'!$B$2:$L$6,K$2,0)+(VLOOKUP($F2377,'(참고)타워 스텟 가치'!$B$2:$L$6,K$2,0)*$E2377)</f>
        <v>12892.500000000109</v>
      </c>
      <c r="L2377">
        <f>VLOOKUP($F2377,'(참고)타워 스텟 가치'!$B$2:$L$6,L$2,0)+(VLOOKUP($F2377,'(참고)타워 스텟 가치'!$B$2:$L$6,L$2,0)*$E2377)</f>
        <v>214.87500000000182</v>
      </c>
      <c r="M2377">
        <f>VLOOKUP($F2377,'(참고)타워 스텟 가치'!$B$2:$L$6,M$2,0)+(VLOOKUP($F2377,'(참고)타워 스텟 가치'!$B$2:$L$6,M$2,0)*$E2377)</f>
        <v>57.30000000000048</v>
      </c>
      <c r="N2377">
        <f>VLOOKUP($F2377,'(참고)타워 스텟 가치'!$B$2:$L$6,N$2,0)+(VLOOKUP($F2377,'(참고)타워 스텟 가치'!$B$2:$L$6,N$2,0)*$E2377)</f>
        <v>0</v>
      </c>
      <c r="O2377">
        <f>VLOOKUP($F2377,'(참고)타워 스텟 가치'!$B$2:$L$6,O$2,0)+(VLOOKUP($F2377,'(참고)타워 스텟 가치'!$B$2:$L$6,O$2,0)*$E2377)</f>
        <v>0</v>
      </c>
      <c r="P2377">
        <f>VLOOKUP($F2377,'(참고)타워 스텟 가치'!$B$2:$L$6,P$2,0)+(VLOOKUP($F2377,'(참고)타워 스텟 가치'!$B$2:$L$6,P$2,0)*$E2377)</f>
        <v>133.70000000000113</v>
      </c>
      <c r="Q2377">
        <f>SUM('스테이지별 몬스터 스텟'!H2377*'(참고)타워 스텟 가치'!$Q$17,'스테이지별 몬스터 스텟'!I2377*'(참고)타워 스텟 가치'!$R$17,'스테이지별 몬스터 스텟'!J2377*'(참고)타워 스텟 가치'!$S$17,'스테이지별 몬스터 스텟'!K2377*'(참고)타워 스텟 가치'!$T$17,'스테이지별 몬스터 스텟'!L2377*'(참고)타워 스텟 가치'!$U$17,'스테이지별 몬스터 스텟'!M2377*'(참고)타워 스텟 가치'!$V$17,'스테이지별 몬스터 스텟'!N2377*'(참고)타워 스텟 가치'!$W$17,'스테이지별 몬스터 스텟'!O2377*'(참고)타워 스텟 가치'!$X$17,'스테이지별 몬스터 스텟'!P2377*'(참고)타워 스텟 가치'!$Y$17)</f>
        <v>1466452.6375000123</v>
      </c>
      <c r="R2377">
        <v>1</v>
      </c>
      <c r="S2377">
        <f>VLOOKUP($F2377,'(참고)타워 스텟 가치'!$B$7:$L$11,S$2,0)+(VLOOKUP($F2377,'(참고)타워 스텟 가치'!$B$7:$L$11,S$2,0)*$E2377)</f>
        <v>1074.3750000000091</v>
      </c>
      <c r="T2377">
        <f>VLOOKUP($F2377,'(참고)타워 스텟 가치'!$B$7:$L$11,T$2,0)+(VLOOKUP($F2377,'(참고)타워 스텟 가치'!$B$7:$L$11,T$2,0)*$E2377)</f>
        <v>1933.8750000000164</v>
      </c>
      <c r="U2377">
        <f>VLOOKUP($F2377,'(참고)타워 스텟 가치'!$B$7:$L$11,U$2,0)+(VLOOKUP($F2377,'(참고)타워 스텟 가치'!$B$7:$L$11,U$2,0)*$E2377)</f>
        <v>955000.00000000815</v>
      </c>
      <c r="V2377">
        <f>VLOOKUP($F2377,'(참고)타워 스텟 가치'!$B$7:$L$11,V$2,0)+(VLOOKUP($F2377,'(참고)타워 스텟 가치'!$B$7:$L$11,V$2,0)*$E2377)</f>
        <v>12892.500000000109</v>
      </c>
      <c r="W2377">
        <f>VLOOKUP($F2377,'(참고)타워 스텟 가치'!$B$7:$L$11,W$2,0)+(VLOOKUP($F2377,'(참고)타워 스텟 가치'!$B$7:$L$11,W$2,0)*$E2377)</f>
        <v>214.87500000000182</v>
      </c>
      <c r="X2377">
        <f>VLOOKUP($F2377,'(참고)타워 스텟 가치'!$B$7:$L$11,X$2,0)+(VLOOKUP($F2377,'(참고)타워 스텟 가치'!$B$7:$L$11,X$2,0)*$E2377)</f>
        <v>57.30000000000048</v>
      </c>
      <c r="Y2377">
        <f>VLOOKUP($F2377,'(참고)타워 스텟 가치'!$B$7:$L$11,Y$2,0)+(VLOOKUP($F2377,'(참고)타워 스텟 가치'!$B$7:$L$11,Y$2,0)*$E2377)</f>
        <v>0</v>
      </c>
      <c r="Z2377">
        <f>VLOOKUP($F2377,'(참고)타워 스텟 가치'!$B$7:$L$11,Z$2,0)+(VLOOKUP($F2377,'(참고)타워 스텟 가치'!$B$7:$L$11,Z$2,0)*$E2377)</f>
        <v>0</v>
      </c>
      <c r="AA2377">
        <f>VLOOKUP($F2377,'(참고)타워 스텟 가치'!$B$7:$L$11,AA$2,0)+(VLOOKUP($F2377,'(참고)타워 스텟 가치'!$B$7:$L$11,AA$2,0)*$E2377)</f>
        <v>133.70000000000113</v>
      </c>
      <c r="AB2377">
        <f>SUM('스테이지별 몬스터 스텟'!S2377*'(참고)타워 스텟 가치'!$Q$17,'스테이지별 몬스터 스텟'!T2377*'(참고)타워 스텟 가치'!$R$17,'스테이지별 몬스터 스텟'!U2377*'(참고)타워 스텟 가치'!$S$17,'스테이지별 몬스터 스텟'!V2377*'(참고)타워 스텟 가치'!$T$17,'스테이지별 몬스터 스텟'!W2377*'(참고)타워 스텟 가치'!$U$17,'스테이지별 몬스터 스텟'!X2377*'(참고)타워 스텟 가치'!$V$17,'스테이지별 몬스터 스텟'!Y2377*'(참고)타워 스텟 가치'!$W$17,'스테이지별 몬스터 스텟'!Z2377*'(참고)타워 스텟 가치'!$X$17,'스테이지별 몬스터 스텟'!AA2377*'(참고)타워 스텟 가치'!$Y$17)</f>
        <v>1464089.0125000123</v>
      </c>
      <c r="AC2377">
        <v>2</v>
      </c>
      <c r="AD2377">
        <f>VLOOKUP($F2377,'(참고)타워 스텟 가치'!$B$12:$L$16,AD$2,0)+(VLOOKUP($F2377,'(참고)타워 스텟 가치'!$B$12:$L$16,AD$2,0)*$E2377)</f>
        <v>1074.3750000000091</v>
      </c>
      <c r="AE2377">
        <f>VLOOKUP($F2377,'(참고)타워 스텟 가치'!$B$12:$L$16,AE$2,0)+(VLOOKUP($F2377,'(참고)타워 스텟 가치'!$B$12:$L$16,AE$2,0)*$E2377)</f>
        <v>1289.2500000000109</v>
      </c>
      <c r="AF2377">
        <f>VLOOKUP($F2377,'(참고)타워 스텟 가치'!$B$12:$L$16,AF$2,0)+(VLOOKUP($F2377,'(참고)타워 스텟 가치'!$B$12:$L$16,AF$2,0)*$E2377)</f>
        <v>955000.00000000815</v>
      </c>
      <c r="AG2377">
        <f>VLOOKUP($F2377,'(참고)타워 스텟 가치'!$B$12:$L$16,AG$2,0)+(VLOOKUP($F2377,'(참고)타워 스텟 가치'!$B$12:$L$16,AG$2,0)*$E2377)</f>
        <v>6446.2500000000546</v>
      </c>
      <c r="AH2377">
        <f>VLOOKUP($F2377,'(참고)타워 스텟 가치'!$B$12:$L$16,AH$2,0)+(VLOOKUP($F2377,'(참고)타워 스텟 가치'!$B$12:$L$16,AH$2,0)*$E2377)</f>
        <v>214.87500000000182</v>
      </c>
      <c r="AI2377">
        <f>VLOOKUP($F2377,'(참고)타워 스텟 가치'!$B$12:$L$16,AI$2,0)+(VLOOKUP($F2377,'(참고)타워 스텟 가치'!$B$12:$L$16,AI$2,0)*$E2377)</f>
        <v>57.30000000000048</v>
      </c>
      <c r="AJ2377">
        <f>VLOOKUP($F2377,'(참고)타워 스텟 가치'!$B$12:$L$16,AJ$2,0)+(VLOOKUP($F2377,'(참고)타워 스텟 가치'!$B$12:$L$16,AJ$2,0)*$E2377)</f>
        <v>0</v>
      </c>
      <c r="AK2377">
        <f>VLOOKUP($F2377,'(참고)타워 스텟 가치'!$B$12:$L$16,AK$2,0)+(VLOOKUP($F2377,'(참고)타워 스텟 가치'!$B$12:$L$16,AK$2,0)*$E2377)</f>
        <v>0</v>
      </c>
      <c r="AL2377">
        <f>VLOOKUP($F2377,'(참고)타워 스텟 가치'!$B$12:$L$16,AL$2,0)+(VLOOKUP($F2377,'(참고)타워 스텟 가치'!$B$12:$L$16,AL$2,0)*$E2377)</f>
        <v>267.40000000000225</v>
      </c>
      <c r="AM2377">
        <f>SUM('스테이지별 몬스터 스텟'!AD2377*'(참고)타워 스텟 가치'!$Q$17,'스테이지별 몬스터 스텟'!AE2377*'(참고)타워 스텟 가치'!$R$17,'스테이지별 몬스터 스텟'!AF2377*'(참고)타워 스텟 가치'!$S$17,'스테이지별 몬스터 스텟'!AG2377*'(참고)타워 스텟 가치'!$T$17,'스테이지별 몬스터 스텟'!AH2377*'(참고)타워 스텟 가치'!$U$17,'스테이지별 몬스터 스텟'!AI2377*'(참고)타워 스텟 가치'!$V$17,'스테이지별 몬스터 스텟'!AJ2377*'(참고)타워 스텟 가치'!$W$17,'스테이지별 몬스터 스텟'!AK2377*'(참고)타워 스텟 가치'!$X$17,'스테이지별 몬스터 스텟'!AL2377*'(참고)타워 스텟 가치'!$Y$17)</f>
        <v>1450496.9750000122</v>
      </c>
      <c r="AN2377">
        <v>3</v>
      </c>
    </row>
    <row r="2378" spans="3:40" x14ac:dyDescent="0.3">
      <c r="C2378">
        <v>4</v>
      </c>
      <c r="D2378">
        <f t="shared" si="110"/>
        <v>475</v>
      </c>
      <c r="E2378" s="52">
        <f>VLOOKUP(D2378,'스테이지별 난이도 설정'!B:C,2,0)</f>
        <v>190.00000000000162</v>
      </c>
      <c r="F2378" t="str">
        <f t="shared" si="111"/>
        <v>유니크</v>
      </c>
      <c r="G2378">
        <f t="shared" si="112"/>
        <v>6</v>
      </c>
      <c r="H2378">
        <f>VLOOKUP($F2378,'(참고)타워 스텟 가치'!$B$2:$L$6,H$2,0)+(VLOOKUP($F2378,'(참고)타워 스텟 가치'!$B$2:$L$6,H$2,0)*$E2378)</f>
        <v>4834.6875000000409</v>
      </c>
      <c r="I2378">
        <f>VLOOKUP($F2378,'(참고)타워 스텟 가치'!$B$2:$L$6,I$2,0)+(VLOOKUP($F2378,'(참고)타워 스텟 가치'!$B$2:$L$6,I$2,0)*$E2378)</f>
        <v>966.93750000000819</v>
      </c>
      <c r="J2378">
        <f>VLOOKUP($F2378,'(참고)타워 스텟 가치'!$B$2:$L$6,J$2,0)+(VLOOKUP($F2378,'(참고)타워 스텟 가치'!$B$2:$L$6,J$2,0)*$E2378)</f>
        <v>955000.00000000815</v>
      </c>
      <c r="K2378">
        <f>VLOOKUP($F2378,'(참고)타워 스텟 가치'!$B$2:$L$6,K$2,0)+(VLOOKUP($F2378,'(참고)타워 스텟 가치'!$B$2:$L$6,K$2,0)*$E2378)</f>
        <v>19338.750000000164</v>
      </c>
      <c r="L2378">
        <f>VLOOKUP($F2378,'(참고)타워 스텟 가치'!$B$2:$L$6,L$2,0)+(VLOOKUP($F2378,'(참고)타워 스텟 가치'!$B$2:$L$6,L$2,0)*$E2378)</f>
        <v>322.31250000000273</v>
      </c>
      <c r="M2378">
        <f>VLOOKUP($F2378,'(참고)타워 스텟 가치'!$B$2:$L$6,M$2,0)+(VLOOKUP($F2378,'(참고)타워 스텟 가치'!$B$2:$L$6,M$2,0)*$E2378)</f>
        <v>57.30000000000048</v>
      </c>
      <c r="N2378">
        <f>VLOOKUP($F2378,'(참고)타워 스텟 가치'!$B$2:$L$6,N$2,0)+(VLOOKUP($F2378,'(참고)타워 스텟 가치'!$B$2:$L$6,N$2,0)*$E2378)</f>
        <v>0</v>
      </c>
      <c r="O2378">
        <f>VLOOKUP($F2378,'(참고)타워 스텟 가치'!$B$2:$L$6,O$2,0)+(VLOOKUP($F2378,'(참고)타워 스텟 가치'!$B$2:$L$6,O$2,0)*$E2378)</f>
        <v>0</v>
      </c>
      <c r="P2378">
        <f>VLOOKUP($F2378,'(참고)타워 스텟 가치'!$B$2:$L$6,P$2,0)+(VLOOKUP($F2378,'(참고)타워 스텟 가치'!$B$2:$L$6,P$2,0)*$E2378)</f>
        <v>191.00000000000162</v>
      </c>
      <c r="Q2378">
        <f>SUM('스테이지별 몬스터 스텟'!H2378*'(참고)타워 스텟 가치'!$Q$17,'스테이지별 몬스터 스텟'!I2378*'(참고)타워 스텟 가치'!$R$17,'스테이지별 몬스터 스텟'!J2378*'(참고)타워 스텟 가치'!$S$17,'스테이지별 몬스터 스텟'!K2378*'(참고)타워 스텟 가치'!$T$17,'스테이지별 몬스터 스텟'!L2378*'(참고)타워 스텟 가치'!$U$17,'스테이지별 몬스터 스텟'!M2378*'(참고)타워 스텟 가치'!$V$17,'스테이지별 몬스터 스텟'!N2378*'(참고)타워 스텟 가치'!$W$17,'스테이지별 몬스터 스텟'!O2378*'(참고)타워 스텟 가치'!$X$17,'스테이지별 몬스터 스텟'!P2378*'(참고)타워 스텟 가치'!$Y$17)</f>
        <v>1483381.2062500124</v>
      </c>
      <c r="R2378">
        <v>1</v>
      </c>
      <c r="S2378">
        <f>VLOOKUP($F2378,'(참고)타워 스텟 가치'!$B$7:$L$11,S$2,0)+(VLOOKUP($F2378,'(참고)타워 스텟 가치'!$B$7:$L$11,S$2,0)*$E2378)</f>
        <v>1611.5625000000136</v>
      </c>
      <c r="T2378">
        <f>VLOOKUP($F2378,'(참고)타워 스텟 가치'!$B$7:$L$11,T$2,0)+(VLOOKUP($F2378,'(참고)타워 스텟 가치'!$B$7:$L$11,T$2,0)*$E2378)</f>
        <v>2900.8125000000246</v>
      </c>
      <c r="U2378">
        <f>VLOOKUP($F2378,'(참고)타워 스텟 가치'!$B$7:$L$11,U$2,0)+(VLOOKUP($F2378,'(참고)타워 스텟 가치'!$B$7:$L$11,U$2,0)*$E2378)</f>
        <v>955000.00000000815</v>
      </c>
      <c r="V2378">
        <f>VLOOKUP($F2378,'(참고)타워 스텟 가치'!$B$7:$L$11,V$2,0)+(VLOOKUP($F2378,'(참고)타워 스텟 가치'!$B$7:$L$11,V$2,0)*$E2378)</f>
        <v>19338.750000000164</v>
      </c>
      <c r="W2378">
        <f>VLOOKUP($F2378,'(참고)타워 스텟 가치'!$B$7:$L$11,W$2,0)+(VLOOKUP($F2378,'(참고)타워 스텟 가치'!$B$7:$L$11,W$2,0)*$E2378)</f>
        <v>322.31250000000273</v>
      </c>
      <c r="X2378">
        <f>VLOOKUP($F2378,'(참고)타워 스텟 가치'!$B$7:$L$11,X$2,0)+(VLOOKUP($F2378,'(참고)타워 스텟 가치'!$B$7:$L$11,X$2,0)*$E2378)</f>
        <v>57.30000000000048</v>
      </c>
      <c r="Y2378">
        <f>VLOOKUP($F2378,'(참고)타워 스텟 가치'!$B$7:$L$11,Y$2,0)+(VLOOKUP($F2378,'(참고)타워 스텟 가치'!$B$7:$L$11,Y$2,0)*$E2378)</f>
        <v>0</v>
      </c>
      <c r="Z2378">
        <f>VLOOKUP($F2378,'(참고)타워 스텟 가치'!$B$7:$L$11,Z$2,0)+(VLOOKUP($F2378,'(참고)타워 스텟 가치'!$B$7:$L$11,Z$2,0)*$E2378)</f>
        <v>0</v>
      </c>
      <c r="AA2378">
        <f>VLOOKUP($F2378,'(참고)타워 스텟 가치'!$B$7:$L$11,AA$2,0)+(VLOOKUP($F2378,'(참고)타워 스텟 가치'!$B$7:$L$11,AA$2,0)*$E2378)</f>
        <v>191.00000000000162</v>
      </c>
      <c r="AB2378">
        <f>SUM('스테이지별 몬스터 스텟'!S2378*'(참고)타워 스텟 가치'!$Q$17,'스테이지별 몬스터 스텟'!T2378*'(참고)타워 스텟 가치'!$R$17,'스테이지별 몬스터 스텟'!U2378*'(참고)타워 스텟 가치'!$S$17,'스테이지별 몬스터 스텟'!V2378*'(참고)타워 스텟 가치'!$T$17,'스테이지별 몬스터 스텟'!W2378*'(참고)타워 스텟 가치'!$U$17,'스테이지별 몬스터 스텟'!X2378*'(참고)타워 스텟 가치'!$V$17,'스테이지별 몬스터 스텟'!Y2378*'(참고)타워 스텟 가치'!$W$17,'스테이지별 몬스터 스텟'!Z2378*'(참고)타워 스텟 가치'!$X$17,'스테이지별 몬스터 스텟'!AA2378*'(참고)타워 스텟 가치'!$Y$17)</f>
        <v>1479835.7687500124</v>
      </c>
      <c r="AC2378">
        <v>2</v>
      </c>
      <c r="AD2378">
        <f>VLOOKUP($F2378,'(참고)타워 스텟 가치'!$B$12:$L$16,AD$2,0)+(VLOOKUP($F2378,'(참고)타워 스텟 가치'!$B$12:$L$16,AD$2,0)*$E2378)</f>
        <v>1611.5625000000136</v>
      </c>
      <c r="AE2378">
        <f>VLOOKUP($F2378,'(참고)타워 스텟 가치'!$B$12:$L$16,AE$2,0)+(VLOOKUP($F2378,'(참고)타워 스텟 가치'!$B$12:$L$16,AE$2,0)*$E2378)</f>
        <v>1933.8750000000164</v>
      </c>
      <c r="AF2378">
        <f>VLOOKUP($F2378,'(참고)타워 스텟 가치'!$B$12:$L$16,AF$2,0)+(VLOOKUP($F2378,'(참고)타워 스텟 가치'!$B$12:$L$16,AF$2,0)*$E2378)</f>
        <v>955000.00000000815</v>
      </c>
      <c r="AG2378">
        <f>VLOOKUP($F2378,'(참고)타워 스텟 가치'!$B$12:$L$16,AG$2,0)+(VLOOKUP($F2378,'(참고)타워 스텟 가치'!$B$12:$L$16,AG$2,0)*$E2378)</f>
        <v>9669.3750000000819</v>
      </c>
      <c r="AH2378">
        <f>VLOOKUP($F2378,'(참고)타워 스텟 가치'!$B$12:$L$16,AH$2,0)+(VLOOKUP($F2378,'(참고)타워 스텟 가치'!$B$12:$L$16,AH$2,0)*$E2378)</f>
        <v>322.31250000000273</v>
      </c>
      <c r="AI2378">
        <f>VLOOKUP($F2378,'(참고)타워 스텟 가치'!$B$12:$L$16,AI$2,0)+(VLOOKUP($F2378,'(참고)타워 스텟 가치'!$B$12:$L$16,AI$2,0)*$E2378)</f>
        <v>57.30000000000048</v>
      </c>
      <c r="AJ2378">
        <f>VLOOKUP($F2378,'(참고)타워 스텟 가치'!$B$12:$L$16,AJ$2,0)+(VLOOKUP($F2378,'(참고)타워 스텟 가치'!$B$12:$L$16,AJ$2,0)*$E2378)</f>
        <v>0</v>
      </c>
      <c r="AK2378">
        <f>VLOOKUP($F2378,'(참고)타워 스텟 가치'!$B$12:$L$16,AK$2,0)+(VLOOKUP($F2378,'(참고)타워 스텟 가치'!$B$12:$L$16,AK$2,0)*$E2378)</f>
        <v>0</v>
      </c>
      <c r="AL2378">
        <f>VLOOKUP($F2378,'(참고)타워 스텟 가치'!$B$12:$L$16,AL$2,0)+(VLOOKUP($F2378,'(참고)타워 스텟 가치'!$B$12:$L$16,AL$2,0)*$E2378)</f>
        <v>382.00000000000324</v>
      </c>
      <c r="AM2378">
        <f>SUM('스테이지별 몬스터 스텟'!AD2378*'(참고)타워 스텟 가치'!$Q$17,'스테이지별 몬스터 스텟'!AE2378*'(참고)타워 스텟 가치'!$R$17,'스테이지별 몬스터 스텟'!AF2378*'(참고)타워 스텟 가치'!$S$17,'스테이지별 몬스터 스텟'!AG2378*'(참고)타워 스텟 가치'!$T$17,'스테이지별 몬스터 스텟'!AH2378*'(참고)타워 스텟 가치'!$U$17,'스테이지별 몬스터 스텟'!AI2378*'(참고)타워 스텟 가치'!$V$17,'스테이지별 몬스터 스텟'!AJ2378*'(참고)타워 스텟 가치'!$W$17,'스테이지별 몬스터 스텟'!AK2378*'(참고)타워 스텟 가치'!$X$17,'스테이지별 몬스터 스텟'!AL2378*'(참고)타워 스텟 가치'!$Y$17)</f>
        <v>1459428.6125000124</v>
      </c>
      <c r="AN2378">
        <v>3</v>
      </c>
    </row>
    <row r="2379" spans="3:40" x14ac:dyDescent="0.3">
      <c r="C2379">
        <v>5</v>
      </c>
      <c r="D2379">
        <f t="shared" si="110"/>
        <v>475</v>
      </c>
      <c r="E2379" s="52">
        <f>VLOOKUP(D2379,'스테이지별 난이도 설정'!B:C,2,0)</f>
        <v>190.00000000000162</v>
      </c>
      <c r="F2379" t="str">
        <f t="shared" si="111"/>
        <v>스페셜</v>
      </c>
      <c r="G2379">
        <f t="shared" si="112"/>
        <v>6</v>
      </c>
      <c r="H2379">
        <f>VLOOKUP($F2379,'(참고)타워 스텟 가치'!$B$2:$L$6,H$2,0)+(VLOOKUP($F2379,'(참고)타워 스텟 가치'!$B$2:$L$6,H$2,0)*$E2379)</f>
        <v>7252.0312500000618</v>
      </c>
      <c r="I2379">
        <f>VLOOKUP($F2379,'(참고)타워 스텟 가치'!$B$2:$L$6,I$2,0)+(VLOOKUP($F2379,'(참고)타워 스텟 가치'!$B$2:$L$6,I$2,0)*$E2379)</f>
        <v>1450.4062500000123</v>
      </c>
      <c r="J2379">
        <f>VLOOKUP($F2379,'(참고)타워 스텟 가치'!$B$2:$L$6,J$2,0)+(VLOOKUP($F2379,'(참고)타워 스텟 가치'!$B$2:$L$6,J$2,0)*$E2379)</f>
        <v>955000.00000000815</v>
      </c>
      <c r="K2379">
        <f>VLOOKUP($F2379,'(참고)타워 스텟 가치'!$B$2:$L$6,K$2,0)+(VLOOKUP($F2379,'(참고)타워 스텟 가치'!$B$2:$L$6,K$2,0)*$E2379)</f>
        <v>29008.125000000247</v>
      </c>
      <c r="L2379">
        <f>VLOOKUP($F2379,'(참고)타워 스텟 가치'!$B$2:$L$6,L$2,0)+(VLOOKUP($F2379,'(참고)타워 스텟 가치'!$B$2:$L$6,L$2,0)*$E2379)</f>
        <v>483.46875000000409</v>
      </c>
      <c r="M2379">
        <f>VLOOKUP($F2379,'(참고)타워 스텟 가치'!$B$2:$L$6,M$2,0)+(VLOOKUP($F2379,'(참고)타워 스텟 가치'!$B$2:$L$6,M$2,0)*$E2379)</f>
        <v>57.30000000000048</v>
      </c>
      <c r="N2379">
        <f>VLOOKUP($F2379,'(참고)타워 스텟 가치'!$B$2:$L$6,N$2,0)+(VLOOKUP($F2379,'(참고)타워 스텟 가치'!$B$2:$L$6,N$2,0)*$E2379)</f>
        <v>0</v>
      </c>
      <c r="O2379">
        <f>VLOOKUP($F2379,'(참고)타워 스텟 가치'!$B$2:$L$6,O$2,0)+(VLOOKUP($F2379,'(참고)타워 스텟 가치'!$B$2:$L$6,O$2,0)*$E2379)</f>
        <v>0</v>
      </c>
      <c r="P2379">
        <f>VLOOKUP($F2379,'(참고)타워 스텟 가치'!$B$2:$L$6,P$2,0)+(VLOOKUP($F2379,'(참고)타워 스텟 가치'!$B$2:$L$6,P$2,0)*$E2379)</f>
        <v>191.00000000000162</v>
      </c>
      <c r="Q2379">
        <f>SUM('스테이지별 몬스터 스텟'!H2379*'(참고)타워 스텟 가치'!$Q$17,'스테이지별 몬스터 스텟'!I2379*'(참고)타워 스텟 가치'!$R$17,'스테이지별 몬스터 스텟'!J2379*'(참고)타워 스텟 가치'!$S$17,'스테이지별 몬스터 스텟'!K2379*'(참고)타워 스텟 가치'!$T$17,'스테이지별 몬스터 스텟'!L2379*'(참고)타워 스텟 가치'!$U$17,'스테이지별 몬스터 스텟'!M2379*'(참고)타워 스텟 가치'!$V$17,'스테이지별 몬스터 스텟'!N2379*'(참고)타워 스텟 가치'!$W$17,'스테이지별 몬스터 스텟'!O2379*'(참고)타워 스텟 가치'!$X$17,'스테이지별 몬스터 스텟'!P2379*'(참고)타워 스텟 가치'!$Y$17)</f>
        <v>1508602.1593750129</v>
      </c>
      <c r="R2379">
        <v>1</v>
      </c>
      <c r="S2379">
        <f>VLOOKUP($F2379,'(참고)타워 스텟 가치'!$B$7:$L$11,S$2,0)+(VLOOKUP($F2379,'(참고)타워 스텟 가치'!$B$7:$L$11,S$2,0)*$E2379)</f>
        <v>2417.3437500000205</v>
      </c>
      <c r="T2379">
        <f>VLOOKUP($F2379,'(참고)타워 스텟 가치'!$B$7:$L$11,T$2,0)+(VLOOKUP($F2379,'(참고)타워 스텟 가치'!$B$7:$L$11,T$2,0)*$E2379)</f>
        <v>4351.2187500000373</v>
      </c>
      <c r="U2379">
        <f>VLOOKUP($F2379,'(참고)타워 스텟 가치'!$B$7:$L$11,U$2,0)+(VLOOKUP($F2379,'(참고)타워 스텟 가치'!$B$7:$L$11,U$2,0)*$E2379)</f>
        <v>955000.00000000815</v>
      </c>
      <c r="V2379">
        <f>VLOOKUP($F2379,'(참고)타워 스텟 가치'!$B$7:$L$11,V$2,0)+(VLOOKUP($F2379,'(참고)타워 스텟 가치'!$B$7:$L$11,V$2,0)*$E2379)</f>
        <v>29008.125000000247</v>
      </c>
      <c r="W2379">
        <f>VLOOKUP($F2379,'(참고)타워 스텟 가치'!$B$7:$L$11,W$2,0)+(VLOOKUP($F2379,'(참고)타워 스텟 가치'!$B$7:$L$11,W$2,0)*$E2379)</f>
        <v>483.46875000000409</v>
      </c>
      <c r="X2379">
        <f>VLOOKUP($F2379,'(참고)타워 스텟 가치'!$B$7:$L$11,X$2,0)+(VLOOKUP($F2379,'(참고)타워 스텟 가치'!$B$7:$L$11,X$2,0)*$E2379)</f>
        <v>57.30000000000048</v>
      </c>
      <c r="Y2379">
        <f>VLOOKUP($F2379,'(참고)타워 스텟 가치'!$B$7:$L$11,Y$2,0)+(VLOOKUP($F2379,'(참고)타워 스텟 가치'!$B$7:$L$11,Y$2,0)*$E2379)</f>
        <v>0</v>
      </c>
      <c r="Z2379">
        <f>VLOOKUP($F2379,'(참고)타워 스텟 가치'!$B$7:$L$11,Z$2,0)+(VLOOKUP($F2379,'(참고)타워 스텟 가치'!$B$7:$L$11,Z$2,0)*$E2379)</f>
        <v>0</v>
      </c>
      <c r="AA2379">
        <f>VLOOKUP($F2379,'(참고)타워 스텟 가치'!$B$7:$L$11,AA$2,0)+(VLOOKUP($F2379,'(참고)타워 스텟 가치'!$B$7:$L$11,AA$2,0)*$E2379)</f>
        <v>191.00000000000162</v>
      </c>
      <c r="AB2379">
        <f>SUM('스테이지별 몬스터 스텟'!S2379*'(참고)타워 스텟 가치'!$Q$17,'스테이지별 몬스터 스텟'!T2379*'(참고)타워 스텟 가치'!$R$17,'스테이지별 몬스터 스텟'!U2379*'(참고)타워 스텟 가치'!$S$17,'스테이지별 몬스터 스텟'!V2379*'(참고)타워 스텟 가치'!$T$17,'스테이지별 몬스터 스텟'!W2379*'(참고)타워 스텟 가치'!$U$17,'스테이지별 몬스터 스텟'!X2379*'(참고)타워 스텟 가치'!$V$17,'스테이지별 몬스터 스텟'!Y2379*'(참고)타워 스텟 가치'!$W$17,'스테이지별 몬스터 스텟'!Z2379*'(참고)타워 스텟 가치'!$X$17,'스테이지별 몬스터 스텟'!AA2379*'(참고)타워 스텟 가치'!$Y$17)</f>
        <v>1503284.0031250126</v>
      </c>
      <c r="AC2379">
        <v>2</v>
      </c>
      <c r="AD2379">
        <f>VLOOKUP($F2379,'(참고)타워 스텟 가치'!$B$12:$L$16,AD$2,0)+(VLOOKUP($F2379,'(참고)타워 스텟 가치'!$B$12:$L$16,AD$2,0)*$E2379)</f>
        <v>2417.3437500000205</v>
      </c>
      <c r="AE2379">
        <f>VLOOKUP($F2379,'(참고)타워 스텟 가치'!$B$12:$L$16,AE$2,0)+(VLOOKUP($F2379,'(참고)타워 스텟 가치'!$B$12:$L$16,AE$2,0)*$E2379)</f>
        <v>2900.8125000000246</v>
      </c>
      <c r="AF2379">
        <f>VLOOKUP($F2379,'(참고)타워 스텟 가치'!$B$12:$L$16,AF$2,0)+(VLOOKUP($F2379,'(참고)타워 스텟 가치'!$B$12:$L$16,AF$2,0)*$E2379)</f>
        <v>955000.00000000815</v>
      </c>
      <c r="AG2379">
        <f>VLOOKUP($F2379,'(참고)타워 스텟 가치'!$B$12:$L$16,AG$2,0)+(VLOOKUP($F2379,'(참고)타워 스텟 가치'!$B$12:$L$16,AG$2,0)*$E2379)</f>
        <v>14504.062500000124</v>
      </c>
      <c r="AH2379">
        <f>VLOOKUP($F2379,'(참고)타워 스텟 가치'!$B$12:$L$16,AH$2,0)+(VLOOKUP($F2379,'(참고)타워 스텟 가치'!$B$12:$L$16,AH$2,0)*$E2379)</f>
        <v>483.46875000000409</v>
      </c>
      <c r="AI2379">
        <f>VLOOKUP($F2379,'(참고)타워 스텟 가치'!$B$12:$L$16,AI$2,0)+(VLOOKUP($F2379,'(참고)타워 스텟 가치'!$B$12:$L$16,AI$2,0)*$E2379)</f>
        <v>57.30000000000048</v>
      </c>
      <c r="AJ2379">
        <f>VLOOKUP($F2379,'(참고)타워 스텟 가치'!$B$12:$L$16,AJ$2,0)+(VLOOKUP($F2379,'(참고)타워 스텟 가치'!$B$12:$L$16,AJ$2,0)*$E2379)</f>
        <v>0</v>
      </c>
      <c r="AK2379">
        <f>VLOOKUP($F2379,'(참고)타워 스텟 가치'!$B$12:$L$16,AK$2,0)+(VLOOKUP($F2379,'(참고)타워 스텟 가치'!$B$12:$L$16,AK$2,0)*$E2379)</f>
        <v>0</v>
      </c>
      <c r="AL2379">
        <f>VLOOKUP($F2379,'(참고)타워 스텟 가치'!$B$12:$L$16,AL$2,0)+(VLOOKUP($F2379,'(참고)타워 스텟 가치'!$B$12:$L$16,AL$2,0)*$E2379)</f>
        <v>382.00000000000324</v>
      </c>
      <c r="AM2379">
        <f>SUM('스테이지별 몬스터 스텟'!AD2379*'(참고)타워 스텟 가치'!$Q$17,'스테이지별 몬스터 스텟'!AE2379*'(참고)타워 스텟 가치'!$R$17,'스테이지별 몬스터 스텟'!AF2379*'(참고)타워 스텟 가치'!$S$17,'스테이지별 몬스터 스텟'!AG2379*'(참고)타워 스텟 가치'!$T$17,'스테이지별 몬스터 스텟'!AH2379*'(참고)타워 스텟 가치'!$U$17,'스테이지별 몬스터 스텟'!AI2379*'(참고)타워 스텟 가치'!$V$17,'스테이지별 몬스터 스텟'!AJ2379*'(참고)타워 스텟 가치'!$W$17,'스테이지별 몬스터 스텟'!AK2379*'(참고)타워 스텟 가치'!$X$17,'스테이지별 몬스터 스텟'!AL2379*'(참고)타워 스텟 가치'!$Y$17)</f>
        <v>1472482.2687500124</v>
      </c>
      <c r="AN2379">
        <v>3</v>
      </c>
    </row>
    <row r="2380" spans="3:40" x14ac:dyDescent="0.3">
      <c r="C2380">
        <v>1</v>
      </c>
      <c r="D2380">
        <f t="shared" si="110"/>
        <v>476</v>
      </c>
      <c r="E2380" s="52">
        <f>VLOOKUP(D2380,'스테이지별 난이도 설정'!B:C,2,0)</f>
        <v>190.40000000000163</v>
      </c>
      <c r="F2380" t="str">
        <f t="shared" si="111"/>
        <v>일반</v>
      </c>
      <c r="G2380">
        <f t="shared" si="112"/>
        <v>6</v>
      </c>
      <c r="H2380">
        <f>VLOOKUP($F2380,'(참고)타워 스텟 가치'!$B$2:$L$6,H$2,0)+(VLOOKUP($F2380,'(참고)타워 스텟 가치'!$B$2:$L$6,H$2,0)*$E2380)</f>
        <v>1435.5000000000123</v>
      </c>
      <c r="I2380">
        <f>VLOOKUP($F2380,'(참고)타워 스텟 가치'!$B$2:$L$6,I$2,0)+(VLOOKUP($F2380,'(참고)타워 스텟 가치'!$B$2:$L$6,I$2,0)*$E2380)</f>
        <v>287.10000000000241</v>
      </c>
      <c r="J2380">
        <f>VLOOKUP($F2380,'(참고)타워 스텟 가치'!$B$2:$L$6,J$2,0)+(VLOOKUP($F2380,'(참고)타워 스텟 가치'!$B$2:$L$6,J$2,0)*$E2380)</f>
        <v>957000.00000000815</v>
      </c>
      <c r="K2380">
        <f>VLOOKUP($F2380,'(참고)타워 스텟 가치'!$B$2:$L$6,K$2,0)+(VLOOKUP($F2380,'(참고)타워 스텟 가치'!$B$2:$L$6,K$2,0)*$E2380)</f>
        <v>5742.0000000000491</v>
      </c>
      <c r="L2380">
        <f>VLOOKUP($F2380,'(참고)타워 스텟 가치'!$B$2:$L$6,L$2,0)+(VLOOKUP($F2380,'(참고)타워 스텟 가치'!$B$2:$L$6,L$2,0)*$E2380)</f>
        <v>95.700000000000813</v>
      </c>
      <c r="M2380">
        <f>VLOOKUP($F2380,'(참고)타워 스텟 가치'!$B$2:$L$6,M$2,0)+(VLOOKUP($F2380,'(참고)타워 스텟 가치'!$B$2:$L$6,M$2,0)*$E2380)</f>
        <v>57.420000000000485</v>
      </c>
      <c r="N2380">
        <f>VLOOKUP($F2380,'(참고)타워 스텟 가치'!$B$2:$L$6,N$2,0)+(VLOOKUP($F2380,'(참고)타워 스텟 가치'!$B$2:$L$6,N$2,0)*$E2380)</f>
        <v>0</v>
      </c>
      <c r="O2380">
        <f>VLOOKUP($F2380,'(참고)타워 스텟 가치'!$B$2:$L$6,O$2,0)+(VLOOKUP($F2380,'(참고)타워 스텟 가치'!$B$2:$L$6,O$2,0)*$E2380)</f>
        <v>0</v>
      </c>
      <c r="P2380">
        <f>VLOOKUP($F2380,'(참고)타워 스텟 가치'!$B$2:$L$6,P$2,0)+(VLOOKUP($F2380,'(참고)타워 스텟 가치'!$B$2:$L$6,P$2,0)*$E2380)</f>
        <v>133.98000000000113</v>
      </c>
      <c r="Q2380">
        <f>SUM('스테이지별 몬스터 스텟'!H2380*'(참고)타워 스텟 가치'!$Q$17,'스테이지별 몬스터 스텟'!I2380*'(참고)타워 스텟 가치'!$R$17,'스테이지별 몬스터 스텟'!J2380*'(참고)타워 스텟 가치'!$S$17,'스테이지별 몬스터 스텟'!K2380*'(참고)타워 스텟 가치'!$T$17,'스테이지별 몬스터 스텟'!L2380*'(참고)타워 스텟 가치'!$U$17,'스테이지별 몬스터 스텟'!M2380*'(참고)타워 스텟 가치'!$V$17,'스테이지별 몬스터 스텟'!N2380*'(참고)타워 스텟 가치'!$W$17,'스테이지별 몬스터 스텟'!O2380*'(참고)타워 스텟 가치'!$X$17,'스테이지별 몬스터 스텟'!P2380*'(참고)타워 스텟 가치'!$Y$17)</f>
        <v>1450802.430000012</v>
      </c>
      <c r="R2380">
        <v>1</v>
      </c>
      <c r="S2380">
        <f>VLOOKUP($F2380,'(참고)타워 스텟 가치'!$B$7:$L$11,S$2,0)+(VLOOKUP($F2380,'(참고)타워 스텟 가치'!$B$7:$L$11,S$2,0)*$E2380)</f>
        <v>478.50000000000409</v>
      </c>
      <c r="T2380">
        <f>VLOOKUP($F2380,'(참고)타워 스텟 가치'!$B$7:$L$11,T$2,0)+(VLOOKUP($F2380,'(참고)타워 스텟 가치'!$B$7:$L$11,T$2,0)*$E2380)</f>
        <v>861.30000000000734</v>
      </c>
      <c r="U2380">
        <f>VLOOKUP($F2380,'(참고)타워 스텟 가치'!$B$7:$L$11,U$2,0)+(VLOOKUP($F2380,'(참고)타워 스텟 가치'!$B$7:$L$11,U$2,0)*$E2380)</f>
        <v>957000.00000000815</v>
      </c>
      <c r="V2380">
        <f>VLOOKUP($F2380,'(참고)타워 스텟 가치'!$B$7:$L$11,V$2,0)+(VLOOKUP($F2380,'(참고)타워 스텟 가치'!$B$7:$L$11,V$2,0)*$E2380)</f>
        <v>5742.0000000000491</v>
      </c>
      <c r="W2380">
        <f>VLOOKUP($F2380,'(참고)타워 스텟 가치'!$B$7:$L$11,W$2,0)+(VLOOKUP($F2380,'(참고)타워 스텟 가치'!$B$7:$L$11,W$2,0)*$E2380)</f>
        <v>95.700000000000813</v>
      </c>
      <c r="X2380">
        <f>VLOOKUP($F2380,'(참고)타워 스텟 가치'!$B$7:$L$11,X$2,0)+(VLOOKUP($F2380,'(참고)타워 스텟 가치'!$B$7:$L$11,X$2,0)*$E2380)</f>
        <v>57.420000000000485</v>
      </c>
      <c r="Y2380">
        <f>VLOOKUP($F2380,'(참고)타워 스텟 가치'!$B$7:$L$11,Y$2,0)+(VLOOKUP($F2380,'(참고)타워 스텟 가치'!$B$7:$L$11,Y$2,0)*$E2380)</f>
        <v>0</v>
      </c>
      <c r="Z2380">
        <f>VLOOKUP($F2380,'(참고)타워 스텟 가치'!$B$7:$L$11,Z$2,0)+(VLOOKUP($F2380,'(참고)타워 스텟 가치'!$B$7:$L$11,Z$2,0)*$E2380)</f>
        <v>0</v>
      </c>
      <c r="AA2380">
        <f>VLOOKUP($F2380,'(참고)타워 스텟 가치'!$B$7:$L$11,AA$2,0)+(VLOOKUP($F2380,'(참고)타워 스텟 가치'!$B$7:$L$11,AA$2,0)*$E2380)</f>
        <v>133.98000000000113</v>
      </c>
      <c r="AB2380">
        <f>SUM('스테이지별 몬스터 스텟'!S2380*'(참고)타워 스텟 가치'!$Q$17,'스테이지별 몬스터 스텟'!T2380*'(참고)타워 스텟 가치'!$R$17,'스테이지별 몬스터 스텟'!U2380*'(참고)타워 스텟 가치'!$S$17,'스테이지별 몬스터 스텟'!V2380*'(참고)타워 스텟 가치'!$T$17,'스테이지별 몬스터 스텟'!W2380*'(참고)타워 스텟 가치'!$U$17,'스테이지별 몬스터 스텟'!X2380*'(참고)타워 스텟 가치'!$V$17,'스테이지별 몬스터 스텟'!Y2380*'(참고)타워 스텟 가치'!$W$17,'스테이지별 몬스터 스텟'!Z2380*'(참고)타워 스텟 가치'!$X$17,'스테이지별 몬스터 스텟'!AA2380*'(참고)타워 스텟 가치'!$Y$17)</f>
        <v>1449749.7300000119</v>
      </c>
      <c r="AC2380">
        <v>2</v>
      </c>
      <c r="AD2380">
        <f>VLOOKUP($F2380,'(참고)타워 스텟 가치'!$B$12:$L$16,AD$2,0)+(VLOOKUP($F2380,'(참고)타워 스텟 가치'!$B$12:$L$16,AD$2,0)*$E2380)</f>
        <v>478.50000000000409</v>
      </c>
      <c r="AE2380">
        <f>VLOOKUP($F2380,'(참고)타워 스텟 가치'!$B$12:$L$16,AE$2,0)+(VLOOKUP($F2380,'(참고)타워 스텟 가치'!$B$12:$L$16,AE$2,0)*$E2380)</f>
        <v>574.20000000000482</v>
      </c>
      <c r="AF2380">
        <f>VLOOKUP($F2380,'(참고)타워 스텟 가치'!$B$12:$L$16,AF$2,0)+(VLOOKUP($F2380,'(참고)타워 스텟 가치'!$B$12:$L$16,AF$2,0)*$E2380)</f>
        <v>957000.00000000815</v>
      </c>
      <c r="AG2380">
        <f>VLOOKUP($F2380,'(참고)타워 스텟 가치'!$B$12:$L$16,AG$2,0)+(VLOOKUP($F2380,'(참고)타워 스텟 가치'!$B$12:$L$16,AG$2,0)*$E2380)</f>
        <v>2871.0000000000246</v>
      </c>
      <c r="AH2380">
        <f>VLOOKUP($F2380,'(참고)타워 스텟 가치'!$B$12:$L$16,AH$2,0)+(VLOOKUP($F2380,'(참고)타워 스텟 가치'!$B$12:$L$16,AH$2,0)*$E2380)</f>
        <v>95.700000000000813</v>
      </c>
      <c r="AI2380">
        <f>VLOOKUP($F2380,'(참고)타워 스텟 가치'!$B$12:$L$16,AI$2,0)+(VLOOKUP($F2380,'(참고)타워 스텟 가치'!$B$12:$L$16,AI$2,0)*$E2380)</f>
        <v>57.420000000000485</v>
      </c>
      <c r="AJ2380">
        <f>VLOOKUP($F2380,'(참고)타워 스텟 가치'!$B$12:$L$16,AJ$2,0)+(VLOOKUP($F2380,'(참고)타워 스텟 가치'!$B$12:$L$16,AJ$2,0)*$E2380)</f>
        <v>0</v>
      </c>
      <c r="AK2380">
        <f>VLOOKUP($F2380,'(참고)타워 스텟 가치'!$B$12:$L$16,AK$2,0)+(VLOOKUP($F2380,'(참고)타워 스텟 가치'!$B$12:$L$16,AK$2,0)*$E2380)</f>
        <v>0</v>
      </c>
      <c r="AL2380">
        <f>VLOOKUP($F2380,'(참고)타워 스텟 가치'!$B$12:$L$16,AL$2,0)+(VLOOKUP($F2380,'(참고)타워 스텟 가치'!$B$12:$L$16,AL$2,0)*$E2380)</f>
        <v>267.96000000000225</v>
      </c>
      <c r="AM2380">
        <f>SUM('스테이지별 몬스터 스텟'!AD2380*'(참고)타워 스텟 가치'!$Q$17,'스테이지별 몬스터 스텟'!AE2380*'(참고)타워 스텟 가치'!$R$17,'스테이지별 몬스터 스텟'!AF2380*'(참고)타워 스텟 가치'!$S$17,'스테이지별 몬스터 스텟'!AG2380*'(참고)타워 스텟 가치'!$T$17,'스테이지별 몬스터 스텟'!AH2380*'(참고)타워 스텟 가치'!$U$17,'스테이지별 몬스터 스텟'!AI2380*'(참고)타워 스텟 가치'!$V$17,'스테이지별 몬스터 스텟'!AJ2380*'(참고)타워 스텟 가치'!$W$17,'스테이지별 몬스터 스텟'!AK2380*'(참고)타워 스텟 가치'!$X$17,'스테이지별 몬스터 스텟'!AL2380*'(참고)타워 스텟 가치'!$Y$17)</f>
        <v>1443845.0400000119</v>
      </c>
      <c r="AN2380">
        <v>3</v>
      </c>
    </row>
    <row r="2381" spans="3:40" x14ac:dyDescent="0.3">
      <c r="C2381">
        <v>2</v>
      </c>
      <c r="D2381">
        <f t="shared" si="110"/>
        <v>476</v>
      </c>
      <c r="E2381" s="52">
        <f>VLOOKUP(D2381,'스테이지별 난이도 설정'!B:C,2,0)</f>
        <v>190.40000000000163</v>
      </c>
      <c r="F2381" t="str">
        <f t="shared" si="111"/>
        <v>레어</v>
      </c>
      <c r="G2381">
        <f t="shared" si="112"/>
        <v>6</v>
      </c>
      <c r="H2381">
        <f>VLOOKUP($F2381,'(참고)타워 스텟 가치'!$B$2:$L$6,H$2,0)+(VLOOKUP($F2381,'(참고)타워 스텟 가치'!$B$2:$L$6,H$2,0)*$E2381)</f>
        <v>2153.2500000000182</v>
      </c>
      <c r="I2381">
        <f>VLOOKUP($F2381,'(참고)타워 스텟 가치'!$B$2:$L$6,I$2,0)+(VLOOKUP($F2381,'(참고)타워 스텟 가치'!$B$2:$L$6,I$2,0)*$E2381)</f>
        <v>430.65000000000367</v>
      </c>
      <c r="J2381">
        <f>VLOOKUP($F2381,'(참고)타워 스텟 가치'!$B$2:$L$6,J$2,0)+(VLOOKUP($F2381,'(참고)타워 스텟 가치'!$B$2:$L$6,J$2,0)*$E2381)</f>
        <v>957000.00000000815</v>
      </c>
      <c r="K2381">
        <f>VLOOKUP($F2381,'(참고)타워 스텟 가치'!$B$2:$L$6,K$2,0)+(VLOOKUP($F2381,'(참고)타워 스텟 가치'!$B$2:$L$6,K$2,0)*$E2381)</f>
        <v>8613.0000000000728</v>
      </c>
      <c r="L2381">
        <f>VLOOKUP($F2381,'(참고)타워 스텟 가치'!$B$2:$L$6,L$2,0)+(VLOOKUP($F2381,'(참고)타워 스텟 가치'!$B$2:$L$6,L$2,0)*$E2381)</f>
        <v>143.55000000000121</v>
      </c>
      <c r="M2381">
        <f>VLOOKUP($F2381,'(참고)타워 스텟 가치'!$B$2:$L$6,M$2,0)+(VLOOKUP($F2381,'(참고)타워 스텟 가치'!$B$2:$L$6,M$2,0)*$E2381)</f>
        <v>57.420000000000485</v>
      </c>
      <c r="N2381">
        <f>VLOOKUP($F2381,'(참고)타워 스텟 가치'!$B$2:$L$6,N$2,0)+(VLOOKUP($F2381,'(참고)타워 스텟 가치'!$B$2:$L$6,N$2,0)*$E2381)</f>
        <v>0</v>
      </c>
      <c r="O2381">
        <f>VLOOKUP($F2381,'(참고)타워 스텟 가치'!$B$2:$L$6,O$2,0)+(VLOOKUP($F2381,'(참고)타워 스텟 가치'!$B$2:$L$6,O$2,0)*$E2381)</f>
        <v>0</v>
      </c>
      <c r="P2381">
        <f>VLOOKUP($F2381,'(참고)타워 스텟 가치'!$B$2:$L$6,P$2,0)+(VLOOKUP($F2381,'(참고)타워 스텟 가치'!$B$2:$L$6,P$2,0)*$E2381)</f>
        <v>133.98000000000113</v>
      </c>
      <c r="Q2381">
        <f>SUM('스테이지별 몬스터 스텟'!H2381*'(참고)타워 스텟 가치'!$Q$17,'스테이지별 몬스터 스텟'!I2381*'(참고)타워 스텟 가치'!$R$17,'스테이지별 몬스터 스텟'!J2381*'(참고)타워 스텟 가치'!$S$17,'스테이지별 몬스터 스텟'!K2381*'(참고)타워 스텟 가치'!$T$17,'스테이지별 몬스터 스텟'!L2381*'(참고)타워 스텟 가치'!$U$17,'스테이지별 몬스터 스텟'!M2381*'(참고)타워 스텟 가치'!$V$17,'스테이지별 몬스터 스텟'!N2381*'(참고)타워 스텟 가치'!$W$17,'스테이지별 몬스터 스텟'!O2381*'(참고)타워 스텟 가치'!$X$17,'스테이지별 몬스터 스텟'!P2381*'(참고)타워 스텟 가치'!$Y$17)</f>
        <v>1458290.9550000124</v>
      </c>
      <c r="R2381">
        <v>1</v>
      </c>
      <c r="S2381">
        <f>VLOOKUP($F2381,'(참고)타워 스텟 가치'!$B$7:$L$11,S$2,0)+(VLOOKUP($F2381,'(참고)타워 스텟 가치'!$B$7:$L$11,S$2,0)*$E2381)</f>
        <v>717.75000000000614</v>
      </c>
      <c r="T2381">
        <f>VLOOKUP($F2381,'(참고)타워 스텟 가치'!$B$7:$L$11,T$2,0)+(VLOOKUP($F2381,'(참고)타워 스텟 가치'!$B$7:$L$11,T$2,0)*$E2381)</f>
        <v>1291.950000000011</v>
      </c>
      <c r="U2381">
        <f>VLOOKUP($F2381,'(참고)타워 스텟 가치'!$B$7:$L$11,U$2,0)+(VLOOKUP($F2381,'(참고)타워 스텟 가치'!$B$7:$L$11,U$2,0)*$E2381)</f>
        <v>957000.00000000815</v>
      </c>
      <c r="V2381">
        <f>VLOOKUP($F2381,'(참고)타워 스텟 가치'!$B$7:$L$11,V$2,0)+(VLOOKUP($F2381,'(참고)타워 스텟 가치'!$B$7:$L$11,V$2,0)*$E2381)</f>
        <v>8613.0000000000728</v>
      </c>
      <c r="W2381">
        <f>VLOOKUP($F2381,'(참고)타워 스텟 가치'!$B$7:$L$11,W$2,0)+(VLOOKUP($F2381,'(참고)타워 스텟 가치'!$B$7:$L$11,W$2,0)*$E2381)</f>
        <v>143.55000000000121</v>
      </c>
      <c r="X2381">
        <f>VLOOKUP($F2381,'(참고)타워 스텟 가치'!$B$7:$L$11,X$2,0)+(VLOOKUP($F2381,'(참고)타워 스텟 가치'!$B$7:$L$11,X$2,0)*$E2381)</f>
        <v>57.420000000000485</v>
      </c>
      <c r="Y2381">
        <f>VLOOKUP($F2381,'(참고)타워 스텟 가치'!$B$7:$L$11,Y$2,0)+(VLOOKUP($F2381,'(참고)타워 스텟 가치'!$B$7:$L$11,Y$2,0)*$E2381)</f>
        <v>0</v>
      </c>
      <c r="Z2381">
        <f>VLOOKUP($F2381,'(참고)타워 스텟 가치'!$B$7:$L$11,Z$2,0)+(VLOOKUP($F2381,'(참고)타워 스텟 가치'!$B$7:$L$11,Z$2,0)*$E2381)</f>
        <v>0</v>
      </c>
      <c r="AA2381">
        <f>VLOOKUP($F2381,'(참고)타워 스텟 가치'!$B$7:$L$11,AA$2,0)+(VLOOKUP($F2381,'(참고)타워 스텟 가치'!$B$7:$L$11,AA$2,0)*$E2381)</f>
        <v>133.98000000000113</v>
      </c>
      <c r="AB2381">
        <f>SUM('스테이지별 몬스터 스텟'!S2381*'(참고)타워 스텟 가치'!$Q$17,'스테이지별 몬스터 스텟'!T2381*'(참고)타워 스텟 가치'!$R$17,'스테이지별 몬스터 스텟'!U2381*'(참고)타워 스텟 가치'!$S$17,'스테이지별 몬스터 스텟'!V2381*'(참고)타워 스텟 가치'!$T$17,'스테이지별 몬스터 스텟'!W2381*'(참고)타워 스텟 가치'!$U$17,'스테이지별 몬스터 스텟'!X2381*'(참고)타워 스텟 가치'!$V$17,'스테이지별 몬스터 스텟'!Y2381*'(참고)타워 스텟 가치'!$W$17,'스테이지별 몬스터 스텟'!Z2381*'(참고)타워 스텟 가치'!$X$17,'스테이지별 몬스터 스텟'!AA2381*'(참고)타워 스텟 가치'!$Y$17)</f>
        <v>1456711.9050000124</v>
      </c>
      <c r="AC2381">
        <v>2</v>
      </c>
      <c r="AD2381">
        <f>VLOOKUP($F2381,'(참고)타워 스텟 가치'!$B$12:$L$16,AD$2,0)+(VLOOKUP($F2381,'(참고)타워 스텟 가치'!$B$12:$L$16,AD$2,0)*$E2381)</f>
        <v>717.75000000000614</v>
      </c>
      <c r="AE2381">
        <f>VLOOKUP($F2381,'(참고)타워 스텟 가치'!$B$12:$L$16,AE$2,0)+(VLOOKUP($F2381,'(참고)타워 스텟 가치'!$B$12:$L$16,AE$2,0)*$E2381)</f>
        <v>861.30000000000734</v>
      </c>
      <c r="AF2381">
        <f>VLOOKUP($F2381,'(참고)타워 스텟 가치'!$B$12:$L$16,AF$2,0)+(VLOOKUP($F2381,'(참고)타워 스텟 가치'!$B$12:$L$16,AF$2,0)*$E2381)</f>
        <v>957000.00000000815</v>
      </c>
      <c r="AG2381">
        <f>VLOOKUP($F2381,'(참고)타워 스텟 가치'!$B$12:$L$16,AG$2,0)+(VLOOKUP($F2381,'(참고)타워 스텟 가치'!$B$12:$L$16,AG$2,0)*$E2381)</f>
        <v>4306.5000000000364</v>
      </c>
      <c r="AH2381">
        <f>VLOOKUP($F2381,'(참고)타워 스텟 가치'!$B$12:$L$16,AH$2,0)+(VLOOKUP($F2381,'(참고)타워 스텟 가치'!$B$12:$L$16,AH$2,0)*$E2381)</f>
        <v>143.55000000000121</v>
      </c>
      <c r="AI2381">
        <f>VLOOKUP($F2381,'(참고)타워 스텟 가치'!$B$12:$L$16,AI$2,0)+(VLOOKUP($F2381,'(참고)타워 스텟 가치'!$B$12:$L$16,AI$2,0)*$E2381)</f>
        <v>57.420000000000485</v>
      </c>
      <c r="AJ2381">
        <f>VLOOKUP($F2381,'(참고)타워 스텟 가치'!$B$12:$L$16,AJ$2,0)+(VLOOKUP($F2381,'(참고)타워 스텟 가치'!$B$12:$L$16,AJ$2,0)*$E2381)</f>
        <v>0</v>
      </c>
      <c r="AK2381">
        <f>VLOOKUP($F2381,'(참고)타워 스텟 가치'!$B$12:$L$16,AK$2,0)+(VLOOKUP($F2381,'(참고)타워 스텟 가치'!$B$12:$L$16,AK$2,0)*$E2381)</f>
        <v>0</v>
      </c>
      <c r="AL2381">
        <f>VLOOKUP($F2381,'(참고)타워 스텟 가치'!$B$12:$L$16,AL$2,0)+(VLOOKUP($F2381,'(참고)타워 스텟 가치'!$B$12:$L$16,AL$2,0)*$E2381)</f>
        <v>267.96000000000225</v>
      </c>
      <c r="AM2381">
        <f>SUM('스테이지별 몬스터 스텟'!AD2381*'(참고)타워 스텟 가치'!$Q$17,'스테이지별 몬스터 스텟'!AE2381*'(참고)타워 스텟 가치'!$R$17,'스테이지별 몬스터 스텟'!AF2381*'(참고)타워 스텟 가치'!$S$17,'스테이지별 몬스터 스텟'!AG2381*'(참고)타워 스텟 가치'!$T$17,'스테이지별 몬스터 스텟'!AH2381*'(참고)타워 스텟 가치'!$U$17,'스테이지별 몬스터 스텟'!AI2381*'(참고)타워 스텟 가치'!$V$17,'스테이지별 몬스터 스텟'!AJ2381*'(참고)타워 스텟 가치'!$W$17,'스테이지별 몬스터 스텟'!AK2381*'(참고)타워 스텟 가치'!$X$17,'스테이지별 몬스터 스텟'!AL2381*'(참고)타워 스텟 가치'!$Y$17)</f>
        <v>1447720.890000012</v>
      </c>
      <c r="AN2381">
        <v>3</v>
      </c>
    </row>
    <row r="2382" spans="3:40" x14ac:dyDescent="0.3">
      <c r="C2382">
        <v>3</v>
      </c>
      <c r="D2382">
        <f t="shared" si="110"/>
        <v>476</v>
      </c>
      <c r="E2382" s="52">
        <f>VLOOKUP(D2382,'스테이지별 난이도 설정'!B:C,2,0)</f>
        <v>190.40000000000163</v>
      </c>
      <c r="F2382" t="str">
        <f t="shared" si="111"/>
        <v>에픽</v>
      </c>
      <c r="G2382">
        <f t="shared" si="112"/>
        <v>6</v>
      </c>
      <c r="H2382">
        <f>VLOOKUP($F2382,'(참고)타워 스텟 가치'!$B$2:$L$6,H$2,0)+(VLOOKUP($F2382,'(참고)타워 스텟 가치'!$B$2:$L$6,H$2,0)*$E2382)</f>
        <v>3229.8750000000273</v>
      </c>
      <c r="I2382">
        <f>VLOOKUP($F2382,'(참고)타워 스텟 가치'!$B$2:$L$6,I$2,0)+(VLOOKUP($F2382,'(참고)타워 스텟 가치'!$B$2:$L$6,I$2,0)*$E2382)</f>
        <v>645.97500000000548</v>
      </c>
      <c r="J2382">
        <f>VLOOKUP($F2382,'(참고)타워 스텟 가치'!$B$2:$L$6,J$2,0)+(VLOOKUP($F2382,'(참고)타워 스텟 가치'!$B$2:$L$6,J$2,0)*$E2382)</f>
        <v>957000.00000000815</v>
      </c>
      <c r="K2382">
        <f>VLOOKUP($F2382,'(참고)타워 스텟 가치'!$B$2:$L$6,K$2,0)+(VLOOKUP($F2382,'(참고)타워 스텟 가치'!$B$2:$L$6,K$2,0)*$E2382)</f>
        <v>12919.500000000109</v>
      </c>
      <c r="L2382">
        <f>VLOOKUP($F2382,'(참고)타워 스텟 가치'!$B$2:$L$6,L$2,0)+(VLOOKUP($F2382,'(참고)타워 스텟 가치'!$B$2:$L$6,L$2,0)*$E2382)</f>
        <v>215.32500000000184</v>
      </c>
      <c r="M2382">
        <f>VLOOKUP($F2382,'(참고)타워 스텟 가치'!$B$2:$L$6,M$2,0)+(VLOOKUP($F2382,'(참고)타워 스텟 가치'!$B$2:$L$6,M$2,0)*$E2382)</f>
        <v>57.420000000000485</v>
      </c>
      <c r="N2382">
        <f>VLOOKUP($F2382,'(참고)타워 스텟 가치'!$B$2:$L$6,N$2,0)+(VLOOKUP($F2382,'(참고)타워 스텟 가치'!$B$2:$L$6,N$2,0)*$E2382)</f>
        <v>0</v>
      </c>
      <c r="O2382">
        <f>VLOOKUP($F2382,'(참고)타워 스텟 가치'!$B$2:$L$6,O$2,0)+(VLOOKUP($F2382,'(참고)타워 스텟 가치'!$B$2:$L$6,O$2,0)*$E2382)</f>
        <v>0</v>
      </c>
      <c r="P2382">
        <f>VLOOKUP($F2382,'(참고)타워 스텟 가치'!$B$2:$L$6,P$2,0)+(VLOOKUP($F2382,'(참고)타워 스텟 가치'!$B$2:$L$6,P$2,0)*$E2382)</f>
        <v>133.98000000000113</v>
      </c>
      <c r="Q2382">
        <f>SUM('스테이지별 몬스터 스텟'!H2382*'(참고)타워 스텟 가치'!$Q$17,'스테이지별 몬스터 스텟'!I2382*'(참고)타워 스텟 가치'!$R$17,'스테이지별 몬스터 스텟'!J2382*'(참고)타워 스텟 가치'!$S$17,'스테이지별 몬스터 스텟'!K2382*'(참고)타워 스텟 가치'!$T$17,'스테이지별 몬스터 스텟'!L2382*'(참고)타워 스텟 가치'!$U$17,'스테이지별 몬스터 스텟'!M2382*'(참고)타워 스텟 가치'!$V$17,'스테이지별 몬스터 스텟'!N2382*'(참고)타워 스텟 가치'!$W$17,'스테이지별 몬스터 스텟'!O2382*'(참고)타워 스텟 가치'!$X$17,'스테이지별 몬스터 스텟'!P2382*'(참고)타워 스텟 가치'!$Y$17)</f>
        <v>1469523.7425000123</v>
      </c>
      <c r="R2382">
        <v>1</v>
      </c>
      <c r="S2382">
        <f>VLOOKUP($F2382,'(참고)타워 스텟 가치'!$B$7:$L$11,S$2,0)+(VLOOKUP($F2382,'(참고)타워 스텟 가치'!$B$7:$L$11,S$2,0)*$E2382)</f>
        <v>1076.6250000000091</v>
      </c>
      <c r="T2382">
        <f>VLOOKUP($F2382,'(참고)타워 스텟 가치'!$B$7:$L$11,T$2,0)+(VLOOKUP($F2382,'(참고)타워 스텟 가치'!$B$7:$L$11,T$2,0)*$E2382)</f>
        <v>1937.9250000000166</v>
      </c>
      <c r="U2382">
        <f>VLOOKUP($F2382,'(참고)타워 스텟 가치'!$B$7:$L$11,U$2,0)+(VLOOKUP($F2382,'(참고)타워 스텟 가치'!$B$7:$L$11,U$2,0)*$E2382)</f>
        <v>957000.00000000815</v>
      </c>
      <c r="V2382">
        <f>VLOOKUP($F2382,'(참고)타워 스텟 가치'!$B$7:$L$11,V$2,0)+(VLOOKUP($F2382,'(참고)타워 스텟 가치'!$B$7:$L$11,V$2,0)*$E2382)</f>
        <v>12919.500000000109</v>
      </c>
      <c r="W2382">
        <f>VLOOKUP($F2382,'(참고)타워 스텟 가치'!$B$7:$L$11,W$2,0)+(VLOOKUP($F2382,'(참고)타워 스텟 가치'!$B$7:$L$11,W$2,0)*$E2382)</f>
        <v>215.32500000000184</v>
      </c>
      <c r="X2382">
        <f>VLOOKUP($F2382,'(참고)타워 스텟 가치'!$B$7:$L$11,X$2,0)+(VLOOKUP($F2382,'(참고)타워 스텟 가치'!$B$7:$L$11,X$2,0)*$E2382)</f>
        <v>57.420000000000485</v>
      </c>
      <c r="Y2382">
        <f>VLOOKUP($F2382,'(참고)타워 스텟 가치'!$B$7:$L$11,Y$2,0)+(VLOOKUP($F2382,'(참고)타워 스텟 가치'!$B$7:$L$11,Y$2,0)*$E2382)</f>
        <v>0</v>
      </c>
      <c r="Z2382">
        <f>VLOOKUP($F2382,'(참고)타워 스텟 가치'!$B$7:$L$11,Z$2,0)+(VLOOKUP($F2382,'(참고)타워 스텟 가치'!$B$7:$L$11,Z$2,0)*$E2382)</f>
        <v>0</v>
      </c>
      <c r="AA2382">
        <f>VLOOKUP($F2382,'(참고)타워 스텟 가치'!$B$7:$L$11,AA$2,0)+(VLOOKUP($F2382,'(참고)타워 스텟 가치'!$B$7:$L$11,AA$2,0)*$E2382)</f>
        <v>133.98000000000113</v>
      </c>
      <c r="AB2382">
        <f>SUM('스테이지별 몬스터 스텟'!S2382*'(참고)타워 스텟 가치'!$Q$17,'스테이지별 몬스터 스텟'!T2382*'(참고)타워 스텟 가치'!$R$17,'스테이지별 몬스터 스텟'!U2382*'(참고)타워 스텟 가치'!$S$17,'스테이지별 몬스터 스텟'!V2382*'(참고)타워 스텟 가치'!$T$17,'스테이지별 몬스터 스텟'!W2382*'(참고)타워 스텟 가치'!$U$17,'스테이지별 몬스터 스텟'!X2382*'(참고)타워 스텟 가치'!$V$17,'스테이지별 몬스터 스텟'!Y2382*'(참고)타워 스텟 가치'!$W$17,'스테이지별 몬스터 스텟'!Z2382*'(참고)타워 스텟 가치'!$X$17,'스테이지별 몬스터 스텟'!AA2382*'(참고)타워 스텟 가치'!$Y$17)</f>
        <v>1467155.1675000121</v>
      </c>
      <c r="AC2382">
        <v>2</v>
      </c>
      <c r="AD2382">
        <f>VLOOKUP($F2382,'(참고)타워 스텟 가치'!$B$12:$L$16,AD$2,0)+(VLOOKUP($F2382,'(참고)타워 스텟 가치'!$B$12:$L$16,AD$2,0)*$E2382)</f>
        <v>1076.6250000000091</v>
      </c>
      <c r="AE2382">
        <f>VLOOKUP($F2382,'(참고)타워 스텟 가치'!$B$12:$L$16,AE$2,0)+(VLOOKUP($F2382,'(참고)타워 스텟 가치'!$B$12:$L$16,AE$2,0)*$E2382)</f>
        <v>1291.950000000011</v>
      </c>
      <c r="AF2382">
        <f>VLOOKUP($F2382,'(참고)타워 스텟 가치'!$B$12:$L$16,AF$2,0)+(VLOOKUP($F2382,'(참고)타워 스텟 가치'!$B$12:$L$16,AF$2,0)*$E2382)</f>
        <v>957000.00000000815</v>
      </c>
      <c r="AG2382">
        <f>VLOOKUP($F2382,'(참고)타워 스텟 가치'!$B$12:$L$16,AG$2,0)+(VLOOKUP($F2382,'(참고)타워 스텟 가치'!$B$12:$L$16,AG$2,0)*$E2382)</f>
        <v>6459.7500000000546</v>
      </c>
      <c r="AH2382">
        <f>VLOOKUP($F2382,'(참고)타워 스텟 가치'!$B$12:$L$16,AH$2,0)+(VLOOKUP($F2382,'(참고)타워 스텟 가치'!$B$12:$L$16,AH$2,0)*$E2382)</f>
        <v>215.32500000000184</v>
      </c>
      <c r="AI2382">
        <f>VLOOKUP($F2382,'(참고)타워 스텟 가치'!$B$12:$L$16,AI$2,0)+(VLOOKUP($F2382,'(참고)타워 스텟 가치'!$B$12:$L$16,AI$2,0)*$E2382)</f>
        <v>57.420000000000485</v>
      </c>
      <c r="AJ2382">
        <f>VLOOKUP($F2382,'(참고)타워 스텟 가치'!$B$12:$L$16,AJ$2,0)+(VLOOKUP($F2382,'(참고)타워 스텟 가치'!$B$12:$L$16,AJ$2,0)*$E2382)</f>
        <v>0</v>
      </c>
      <c r="AK2382">
        <f>VLOOKUP($F2382,'(참고)타워 스텟 가치'!$B$12:$L$16,AK$2,0)+(VLOOKUP($F2382,'(참고)타워 스텟 가치'!$B$12:$L$16,AK$2,0)*$E2382)</f>
        <v>0</v>
      </c>
      <c r="AL2382">
        <f>VLOOKUP($F2382,'(참고)타워 스텟 가치'!$B$12:$L$16,AL$2,0)+(VLOOKUP($F2382,'(참고)타워 스텟 가치'!$B$12:$L$16,AL$2,0)*$E2382)</f>
        <v>267.96000000000225</v>
      </c>
      <c r="AM2382">
        <f>SUM('스테이지별 몬스터 스텟'!AD2382*'(참고)타워 스텟 가치'!$Q$17,'스테이지별 몬스터 스텟'!AE2382*'(참고)타워 스텟 가치'!$R$17,'스테이지별 몬스터 스텟'!AF2382*'(참고)타워 스텟 가치'!$S$17,'스테이지별 몬스터 스텟'!AG2382*'(참고)타워 스텟 가치'!$T$17,'스테이지별 몬스터 스텟'!AH2382*'(참고)타워 스텟 가치'!$U$17,'스테이지별 몬스터 스텟'!AI2382*'(참고)타워 스텟 가치'!$V$17,'스테이지별 몬스터 스텟'!AJ2382*'(참고)타워 스텟 가치'!$W$17,'스테이지별 몬스터 스텟'!AK2382*'(참고)타워 스텟 가치'!$X$17,'스테이지별 몬스터 스텟'!AL2382*'(참고)타워 스텟 가치'!$Y$17)</f>
        <v>1453534.6650000119</v>
      </c>
      <c r="AN2382">
        <v>3</v>
      </c>
    </row>
    <row r="2383" spans="3:40" x14ac:dyDescent="0.3">
      <c r="C2383">
        <v>4</v>
      </c>
      <c r="D2383">
        <f t="shared" si="110"/>
        <v>476</v>
      </c>
      <c r="E2383" s="52">
        <f>VLOOKUP(D2383,'스테이지별 난이도 설정'!B:C,2,0)</f>
        <v>190.40000000000163</v>
      </c>
      <c r="F2383" t="str">
        <f t="shared" si="111"/>
        <v>유니크</v>
      </c>
      <c r="G2383">
        <f t="shared" si="112"/>
        <v>6</v>
      </c>
      <c r="H2383">
        <f>VLOOKUP($F2383,'(참고)타워 스텟 가치'!$B$2:$L$6,H$2,0)+(VLOOKUP($F2383,'(참고)타워 스텟 가치'!$B$2:$L$6,H$2,0)*$E2383)</f>
        <v>4844.8125000000409</v>
      </c>
      <c r="I2383">
        <f>VLOOKUP($F2383,'(참고)타워 스텟 가치'!$B$2:$L$6,I$2,0)+(VLOOKUP($F2383,'(참고)타워 스텟 가치'!$B$2:$L$6,I$2,0)*$E2383)</f>
        <v>968.96250000000828</v>
      </c>
      <c r="J2383">
        <f>VLOOKUP($F2383,'(참고)타워 스텟 가치'!$B$2:$L$6,J$2,0)+(VLOOKUP($F2383,'(참고)타워 스텟 가치'!$B$2:$L$6,J$2,0)*$E2383)</f>
        <v>957000.00000000815</v>
      </c>
      <c r="K2383">
        <f>VLOOKUP($F2383,'(참고)타워 스텟 가치'!$B$2:$L$6,K$2,0)+(VLOOKUP($F2383,'(참고)타워 스텟 가치'!$B$2:$L$6,K$2,0)*$E2383)</f>
        <v>19379.250000000164</v>
      </c>
      <c r="L2383">
        <f>VLOOKUP($F2383,'(참고)타워 스텟 가치'!$B$2:$L$6,L$2,0)+(VLOOKUP($F2383,'(참고)타워 스텟 가치'!$B$2:$L$6,L$2,0)*$E2383)</f>
        <v>322.98750000000274</v>
      </c>
      <c r="M2383">
        <f>VLOOKUP($F2383,'(참고)타워 스텟 가치'!$B$2:$L$6,M$2,0)+(VLOOKUP($F2383,'(참고)타워 스텟 가치'!$B$2:$L$6,M$2,0)*$E2383)</f>
        <v>57.420000000000485</v>
      </c>
      <c r="N2383">
        <f>VLOOKUP($F2383,'(참고)타워 스텟 가치'!$B$2:$L$6,N$2,0)+(VLOOKUP($F2383,'(참고)타워 스텟 가치'!$B$2:$L$6,N$2,0)*$E2383)</f>
        <v>0</v>
      </c>
      <c r="O2383">
        <f>VLOOKUP($F2383,'(참고)타워 스텟 가치'!$B$2:$L$6,O$2,0)+(VLOOKUP($F2383,'(참고)타워 스텟 가치'!$B$2:$L$6,O$2,0)*$E2383)</f>
        <v>0</v>
      </c>
      <c r="P2383">
        <f>VLOOKUP($F2383,'(참고)타워 스텟 가치'!$B$2:$L$6,P$2,0)+(VLOOKUP($F2383,'(참고)타워 스텟 가치'!$B$2:$L$6,P$2,0)*$E2383)</f>
        <v>191.40000000000163</v>
      </c>
      <c r="Q2383">
        <f>SUM('스테이지별 몬스터 스텟'!H2383*'(참고)타워 스텟 가치'!$Q$17,'스테이지별 몬스터 스텟'!I2383*'(참고)타워 스텟 가치'!$R$17,'스테이지별 몬스터 스텟'!J2383*'(참고)타워 스텟 가치'!$S$17,'스테이지별 몬스터 스텟'!K2383*'(참고)타워 스텟 가치'!$T$17,'스테이지별 몬스터 스텟'!L2383*'(참고)타워 스텟 가치'!$U$17,'스테이지별 몬스터 스텟'!M2383*'(참고)타워 스텟 가치'!$V$17,'스테이지별 몬스터 스텟'!N2383*'(참고)타워 스텟 가치'!$W$17,'스테이지별 몬스터 스텟'!O2383*'(참고)타워 스텟 가치'!$X$17,'스테이지별 몬스터 스텟'!P2383*'(참고)타워 스텟 가치'!$Y$17)</f>
        <v>1486487.7637500125</v>
      </c>
      <c r="R2383">
        <v>1</v>
      </c>
      <c r="S2383">
        <f>VLOOKUP($F2383,'(참고)타워 스텟 가치'!$B$7:$L$11,S$2,0)+(VLOOKUP($F2383,'(참고)타워 스텟 가치'!$B$7:$L$11,S$2,0)*$E2383)</f>
        <v>1614.9375000000136</v>
      </c>
      <c r="T2383">
        <f>VLOOKUP($F2383,'(참고)타워 스텟 가치'!$B$7:$L$11,T$2,0)+(VLOOKUP($F2383,'(참고)타워 스텟 가치'!$B$7:$L$11,T$2,0)*$E2383)</f>
        <v>2906.8875000000248</v>
      </c>
      <c r="U2383">
        <f>VLOOKUP($F2383,'(참고)타워 스텟 가치'!$B$7:$L$11,U$2,0)+(VLOOKUP($F2383,'(참고)타워 스텟 가치'!$B$7:$L$11,U$2,0)*$E2383)</f>
        <v>957000.00000000815</v>
      </c>
      <c r="V2383">
        <f>VLOOKUP($F2383,'(참고)타워 스텟 가치'!$B$7:$L$11,V$2,0)+(VLOOKUP($F2383,'(참고)타워 스텟 가치'!$B$7:$L$11,V$2,0)*$E2383)</f>
        <v>19379.250000000164</v>
      </c>
      <c r="W2383">
        <f>VLOOKUP($F2383,'(참고)타워 스텟 가치'!$B$7:$L$11,W$2,0)+(VLOOKUP($F2383,'(참고)타워 스텟 가치'!$B$7:$L$11,W$2,0)*$E2383)</f>
        <v>322.98750000000274</v>
      </c>
      <c r="X2383">
        <f>VLOOKUP($F2383,'(참고)타워 스텟 가치'!$B$7:$L$11,X$2,0)+(VLOOKUP($F2383,'(참고)타워 스텟 가치'!$B$7:$L$11,X$2,0)*$E2383)</f>
        <v>57.420000000000485</v>
      </c>
      <c r="Y2383">
        <f>VLOOKUP($F2383,'(참고)타워 스텟 가치'!$B$7:$L$11,Y$2,0)+(VLOOKUP($F2383,'(참고)타워 스텟 가치'!$B$7:$L$11,Y$2,0)*$E2383)</f>
        <v>0</v>
      </c>
      <c r="Z2383">
        <f>VLOOKUP($F2383,'(참고)타워 스텟 가치'!$B$7:$L$11,Z$2,0)+(VLOOKUP($F2383,'(참고)타워 스텟 가치'!$B$7:$L$11,Z$2,0)*$E2383)</f>
        <v>0</v>
      </c>
      <c r="AA2383">
        <f>VLOOKUP($F2383,'(참고)타워 스텟 가치'!$B$7:$L$11,AA$2,0)+(VLOOKUP($F2383,'(참고)타워 스텟 가치'!$B$7:$L$11,AA$2,0)*$E2383)</f>
        <v>191.40000000000163</v>
      </c>
      <c r="AB2383">
        <f>SUM('스테이지별 몬스터 스텟'!S2383*'(참고)타워 스텟 가치'!$Q$17,'스테이지별 몬스터 스텟'!T2383*'(참고)타워 스텟 가치'!$R$17,'스테이지별 몬스터 스텟'!U2383*'(참고)타워 스텟 가치'!$S$17,'스테이지별 몬스터 스텟'!V2383*'(참고)타워 스텟 가치'!$T$17,'스테이지별 몬스터 스텟'!W2383*'(참고)타워 스텟 가치'!$U$17,'스테이지별 몬스터 스텟'!X2383*'(참고)타워 스텟 가치'!$V$17,'스테이지별 몬스터 스텟'!Y2383*'(참고)타워 스텟 가치'!$W$17,'스테이지별 몬스터 스텟'!Z2383*'(참고)타워 스텟 가치'!$X$17,'스테이지별 몬스터 스텟'!AA2383*'(참고)타워 스텟 가치'!$Y$17)</f>
        <v>1482934.9012500125</v>
      </c>
      <c r="AC2383">
        <v>2</v>
      </c>
      <c r="AD2383">
        <f>VLOOKUP($F2383,'(참고)타워 스텟 가치'!$B$12:$L$16,AD$2,0)+(VLOOKUP($F2383,'(참고)타워 스텟 가치'!$B$12:$L$16,AD$2,0)*$E2383)</f>
        <v>1614.9375000000136</v>
      </c>
      <c r="AE2383">
        <f>VLOOKUP($F2383,'(참고)타워 스텟 가치'!$B$12:$L$16,AE$2,0)+(VLOOKUP($F2383,'(참고)타워 스텟 가치'!$B$12:$L$16,AE$2,0)*$E2383)</f>
        <v>1937.9250000000166</v>
      </c>
      <c r="AF2383">
        <f>VLOOKUP($F2383,'(참고)타워 스텟 가치'!$B$12:$L$16,AF$2,0)+(VLOOKUP($F2383,'(참고)타워 스텟 가치'!$B$12:$L$16,AF$2,0)*$E2383)</f>
        <v>957000.00000000815</v>
      </c>
      <c r="AG2383">
        <f>VLOOKUP($F2383,'(참고)타워 스텟 가치'!$B$12:$L$16,AG$2,0)+(VLOOKUP($F2383,'(참고)타워 스텟 가치'!$B$12:$L$16,AG$2,0)*$E2383)</f>
        <v>9689.6250000000819</v>
      </c>
      <c r="AH2383">
        <f>VLOOKUP($F2383,'(참고)타워 스텟 가치'!$B$12:$L$16,AH$2,0)+(VLOOKUP($F2383,'(참고)타워 스텟 가치'!$B$12:$L$16,AH$2,0)*$E2383)</f>
        <v>322.98750000000274</v>
      </c>
      <c r="AI2383">
        <f>VLOOKUP($F2383,'(참고)타워 스텟 가치'!$B$12:$L$16,AI$2,0)+(VLOOKUP($F2383,'(참고)타워 스텟 가치'!$B$12:$L$16,AI$2,0)*$E2383)</f>
        <v>57.420000000000485</v>
      </c>
      <c r="AJ2383">
        <f>VLOOKUP($F2383,'(참고)타워 스텟 가치'!$B$12:$L$16,AJ$2,0)+(VLOOKUP($F2383,'(참고)타워 스텟 가치'!$B$12:$L$16,AJ$2,0)*$E2383)</f>
        <v>0</v>
      </c>
      <c r="AK2383">
        <f>VLOOKUP($F2383,'(참고)타워 스텟 가치'!$B$12:$L$16,AK$2,0)+(VLOOKUP($F2383,'(참고)타워 스텟 가치'!$B$12:$L$16,AK$2,0)*$E2383)</f>
        <v>0</v>
      </c>
      <c r="AL2383">
        <f>VLOOKUP($F2383,'(참고)타워 스텟 가치'!$B$12:$L$16,AL$2,0)+(VLOOKUP($F2383,'(참고)타워 스텟 가치'!$B$12:$L$16,AL$2,0)*$E2383)</f>
        <v>382.80000000000325</v>
      </c>
      <c r="AM2383">
        <f>SUM('스테이지별 몬스터 스텟'!AD2383*'(참고)타워 스텟 가치'!$Q$17,'스테이지별 몬스터 스텟'!AE2383*'(참고)타워 스텟 가치'!$R$17,'스테이지별 몬스터 스텟'!AF2383*'(참고)타워 스텟 가치'!$S$17,'스테이지별 몬스터 스텟'!AG2383*'(참고)타워 스텟 가치'!$T$17,'스테이지별 몬스터 스텟'!AH2383*'(참고)타워 스텟 가치'!$U$17,'스테이지별 몬스터 스텟'!AI2383*'(참고)타워 스텟 가치'!$V$17,'스테이지별 몬스터 스텟'!AJ2383*'(참고)타워 스텟 가치'!$W$17,'스테이지별 몬스터 스텟'!AK2383*'(참고)타워 스텟 가치'!$X$17,'스테이지별 몬스터 스텟'!AL2383*'(참고)타워 스텟 가치'!$Y$17)</f>
        <v>1462485.0075000124</v>
      </c>
      <c r="AN2383">
        <v>3</v>
      </c>
    </row>
    <row r="2384" spans="3:40" x14ac:dyDescent="0.3">
      <c r="C2384">
        <v>5</v>
      </c>
      <c r="D2384">
        <f t="shared" ref="D2384:D2447" si="113">D2379+1</f>
        <v>476</v>
      </c>
      <c r="E2384" s="52">
        <f>VLOOKUP(D2384,'스테이지별 난이도 설정'!B:C,2,0)</f>
        <v>190.40000000000163</v>
      </c>
      <c r="F2384" t="str">
        <f t="shared" ref="F2384:F2447" si="114">F2379</f>
        <v>스페셜</v>
      </c>
      <c r="G2384">
        <f t="shared" si="112"/>
        <v>6</v>
      </c>
      <c r="H2384">
        <f>VLOOKUP($F2384,'(참고)타워 스텟 가치'!$B$2:$L$6,H$2,0)+(VLOOKUP($F2384,'(참고)타워 스텟 가치'!$B$2:$L$6,H$2,0)*$E2384)</f>
        <v>7267.2187500000618</v>
      </c>
      <c r="I2384">
        <f>VLOOKUP($F2384,'(참고)타워 스텟 가치'!$B$2:$L$6,I$2,0)+(VLOOKUP($F2384,'(참고)타워 스텟 가치'!$B$2:$L$6,I$2,0)*$E2384)</f>
        <v>1453.4437500000124</v>
      </c>
      <c r="J2384">
        <f>VLOOKUP($F2384,'(참고)타워 스텟 가치'!$B$2:$L$6,J$2,0)+(VLOOKUP($F2384,'(참고)타워 스텟 가치'!$B$2:$L$6,J$2,0)*$E2384)</f>
        <v>957000.00000000815</v>
      </c>
      <c r="K2384">
        <f>VLOOKUP($F2384,'(참고)타워 스텟 가치'!$B$2:$L$6,K$2,0)+(VLOOKUP($F2384,'(참고)타워 스텟 가치'!$B$2:$L$6,K$2,0)*$E2384)</f>
        <v>29068.875000000247</v>
      </c>
      <c r="L2384">
        <f>VLOOKUP($F2384,'(참고)타워 스텟 가치'!$B$2:$L$6,L$2,0)+(VLOOKUP($F2384,'(참고)타워 스텟 가치'!$B$2:$L$6,L$2,0)*$E2384)</f>
        <v>484.48125000000414</v>
      </c>
      <c r="M2384">
        <f>VLOOKUP($F2384,'(참고)타워 스텟 가치'!$B$2:$L$6,M$2,0)+(VLOOKUP($F2384,'(참고)타워 스텟 가치'!$B$2:$L$6,M$2,0)*$E2384)</f>
        <v>57.420000000000485</v>
      </c>
      <c r="N2384">
        <f>VLOOKUP($F2384,'(참고)타워 스텟 가치'!$B$2:$L$6,N$2,0)+(VLOOKUP($F2384,'(참고)타워 스텟 가치'!$B$2:$L$6,N$2,0)*$E2384)</f>
        <v>0</v>
      </c>
      <c r="O2384">
        <f>VLOOKUP($F2384,'(참고)타워 스텟 가치'!$B$2:$L$6,O$2,0)+(VLOOKUP($F2384,'(참고)타워 스텟 가치'!$B$2:$L$6,O$2,0)*$E2384)</f>
        <v>0</v>
      </c>
      <c r="P2384">
        <f>VLOOKUP($F2384,'(참고)타워 스텟 가치'!$B$2:$L$6,P$2,0)+(VLOOKUP($F2384,'(참고)타워 스텟 가치'!$B$2:$L$6,P$2,0)*$E2384)</f>
        <v>191.40000000000163</v>
      </c>
      <c r="Q2384">
        <f>SUM('스테이지별 몬스터 스텟'!H2384*'(참고)타워 스텟 가치'!$Q$17,'스테이지별 몬스터 스텟'!I2384*'(참고)타워 스텟 가치'!$R$17,'스테이지별 몬스터 스텟'!J2384*'(참고)타워 스텟 가치'!$S$17,'스테이지별 몬스터 스텟'!K2384*'(참고)타워 스텟 가치'!$T$17,'스테이지별 몬스터 스텟'!L2384*'(참고)타워 스텟 가치'!$U$17,'스테이지별 몬스터 스텟'!M2384*'(참고)타워 스텟 가치'!$V$17,'스테이지별 몬스터 스텟'!N2384*'(참고)타워 스텟 가치'!$W$17,'스테이지별 몬스터 스텟'!O2384*'(참고)타워 스텟 가치'!$X$17,'스테이지별 몬스터 스텟'!P2384*'(참고)타워 스텟 가치'!$Y$17)</f>
        <v>1511761.5356250126</v>
      </c>
      <c r="R2384">
        <v>1</v>
      </c>
      <c r="S2384">
        <f>VLOOKUP($F2384,'(참고)타워 스텟 가치'!$B$7:$L$11,S$2,0)+(VLOOKUP($F2384,'(참고)타워 스텟 가치'!$B$7:$L$11,S$2,0)*$E2384)</f>
        <v>2422.4062500000205</v>
      </c>
      <c r="T2384">
        <f>VLOOKUP($F2384,'(참고)타워 스텟 가치'!$B$7:$L$11,T$2,0)+(VLOOKUP($F2384,'(참고)타워 스텟 가치'!$B$7:$L$11,T$2,0)*$E2384)</f>
        <v>4360.3312500000375</v>
      </c>
      <c r="U2384">
        <f>VLOOKUP($F2384,'(참고)타워 스텟 가치'!$B$7:$L$11,U$2,0)+(VLOOKUP($F2384,'(참고)타워 스텟 가치'!$B$7:$L$11,U$2,0)*$E2384)</f>
        <v>957000.00000000815</v>
      </c>
      <c r="V2384">
        <f>VLOOKUP($F2384,'(참고)타워 스텟 가치'!$B$7:$L$11,V$2,0)+(VLOOKUP($F2384,'(참고)타워 스텟 가치'!$B$7:$L$11,V$2,0)*$E2384)</f>
        <v>29068.875000000247</v>
      </c>
      <c r="W2384">
        <f>VLOOKUP($F2384,'(참고)타워 스텟 가치'!$B$7:$L$11,W$2,0)+(VLOOKUP($F2384,'(참고)타워 스텟 가치'!$B$7:$L$11,W$2,0)*$E2384)</f>
        <v>484.48125000000414</v>
      </c>
      <c r="X2384">
        <f>VLOOKUP($F2384,'(참고)타워 스텟 가치'!$B$7:$L$11,X$2,0)+(VLOOKUP($F2384,'(참고)타워 스텟 가치'!$B$7:$L$11,X$2,0)*$E2384)</f>
        <v>57.420000000000485</v>
      </c>
      <c r="Y2384">
        <f>VLOOKUP($F2384,'(참고)타워 스텟 가치'!$B$7:$L$11,Y$2,0)+(VLOOKUP($F2384,'(참고)타워 스텟 가치'!$B$7:$L$11,Y$2,0)*$E2384)</f>
        <v>0</v>
      </c>
      <c r="Z2384">
        <f>VLOOKUP($F2384,'(참고)타워 스텟 가치'!$B$7:$L$11,Z$2,0)+(VLOOKUP($F2384,'(참고)타워 스텟 가치'!$B$7:$L$11,Z$2,0)*$E2384)</f>
        <v>0</v>
      </c>
      <c r="AA2384">
        <f>VLOOKUP($F2384,'(참고)타워 스텟 가치'!$B$7:$L$11,AA$2,0)+(VLOOKUP($F2384,'(참고)타워 스텟 가치'!$B$7:$L$11,AA$2,0)*$E2384)</f>
        <v>191.40000000000163</v>
      </c>
      <c r="AB2384">
        <f>SUM('스테이지별 몬스터 스텟'!S2384*'(참고)타워 스텟 가치'!$Q$17,'스테이지별 몬스터 스텟'!T2384*'(참고)타워 스텟 가치'!$R$17,'스테이지별 몬스터 스텟'!U2384*'(참고)타워 스텟 가치'!$S$17,'스테이지별 몬스터 스텟'!V2384*'(참고)타워 스텟 가치'!$T$17,'스테이지별 몬스터 스텟'!W2384*'(참고)타워 스텟 가치'!$U$17,'스테이지별 몬스터 스텟'!X2384*'(참고)타워 스텟 가치'!$V$17,'스테이지별 몬스터 스텟'!Y2384*'(참고)타워 스텟 가치'!$W$17,'스테이지별 몬스터 스텟'!Z2384*'(참고)타워 스텟 가치'!$X$17,'스테이지별 몬스터 스텟'!AA2384*'(참고)타워 스텟 가치'!$Y$17)</f>
        <v>1506432.2418750126</v>
      </c>
      <c r="AC2384">
        <v>2</v>
      </c>
      <c r="AD2384">
        <f>VLOOKUP($F2384,'(참고)타워 스텟 가치'!$B$12:$L$16,AD$2,0)+(VLOOKUP($F2384,'(참고)타워 스텟 가치'!$B$12:$L$16,AD$2,0)*$E2384)</f>
        <v>2422.4062500000205</v>
      </c>
      <c r="AE2384">
        <f>VLOOKUP($F2384,'(참고)타워 스텟 가치'!$B$12:$L$16,AE$2,0)+(VLOOKUP($F2384,'(참고)타워 스텟 가치'!$B$12:$L$16,AE$2,0)*$E2384)</f>
        <v>2906.8875000000248</v>
      </c>
      <c r="AF2384">
        <f>VLOOKUP($F2384,'(참고)타워 스텟 가치'!$B$12:$L$16,AF$2,0)+(VLOOKUP($F2384,'(참고)타워 스텟 가치'!$B$12:$L$16,AF$2,0)*$E2384)</f>
        <v>957000.00000000815</v>
      </c>
      <c r="AG2384">
        <f>VLOOKUP($F2384,'(참고)타워 스텟 가치'!$B$12:$L$16,AG$2,0)+(VLOOKUP($F2384,'(참고)타워 스텟 가치'!$B$12:$L$16,AG$2,0)*$E2384)</f>
        <v>14534.437500000124</v>
      </c>
      <c r="AH2384">
        <f>VLOOKUP($F2384,'(참고)타워 스텟 가치'!$B$12:$L$16,AH$2,0)+(VLOOKUP($F2384,'(참고)타워 스텟 가치'!$B$12:$L$16,AH$2,0)*$E2384)</f>
        <v>484.48125000000414</v>
      </c>
      <c r="AI2384">
        <f>VLOOKUP($F2384,'(참고)타워 스텟 가치'!$B$12:$L$16,AI$2,0)+(VLOOKUP($F2384,'(참고)타워 스텟 가치'!$B$12:$L$16,AI$2,0)*$E2384)</f>
        <v>57.420000000000485</v>
      </c>
      <c r="AJ2384">
        <f>VLOOKUP($F2384,'(참고)타워 스텟 가치'!$B$12:$L$16,AJ$2,0)+(VLOOKUP($F2384,'(참고)타워 스텟 가치'!$B$12:$L$16,AJ$2,0)*$E2384)</f>
        <v>0</v>
      </c>
      <c r="AK2384">
        <f>VLOOKUP($F2384,'(참고)타워 스텟 가치'!$B$12:$L$16,AK$2,0)+(VLOOKUP($F2384,'(참고)타워 스텟 가치'!$B$12:$L$16,AK$2,0)*$E2384)</f>
        <v>0</v>
      </c>
      <c r="AL2384">
        <f>VLOOKUP($F2384,'(참고)타워 스텟 가치'!$B$12:$L$16,AL$2,0)+(VLOOKUP($F2384,'(참고)타워 스텟 가치'!$B$12:$L$16,AL$2,0)*$E2384)</f>
        <v>382.80000000000325</v>
      </c>
      <c r="AM2384">
        <f>SUM('스테이지별 몬스터 스텟'!AD2384*'(참고)타워 스텟 가치'!$Q$17,'스테이지별 몬스터 스텟'!AE2384*'(참고)타워 스텟 가치'!$R$17,'스테이지별 몬스터 스텟'!AF2384*'(참고)타워 스텟 가치'!$S$17,'스테이지별 몬스터 스텟'!AG2384*'(참고)타워 스텟 가치'!$T$17,'스테이지별 몬스터 스텟'!AH2384*'(참고)타워 스텟 가치'!$U$17,'스테이지별 몬스터 스텟'!AI2384*'(참고)타워 스텟 가치'!$V$17,'스테이지별 몬스터 스텟'!AJ2384*'(참고)타워 스텟 가치'!$W$17,'스테이지별 몬스터 스텟'!AK2384*'(참고)타워 스텟 가치'!$X$17,'스테이지별 몬스터 스텟'!AL2384*'(참고)타워 스텟 가치'!$Y$17)</f>
        <v>1475566.0012500123</v>
      </c>
      <c r="AN2384">
        <v>3</v>
      </c>
    </row>
    <row r="2385" spans="3:40" x14ac:dyDescent="0.3">
      <c r="C2385">
        <v>1</v>
      </c>
      <c r="D2385">
        <f t="shared" si="113"/>
        <v>477</v>
      </c>
      <c r="E2385" s="52">
        <f>VLOOKUP(D2385,'스테이지별 난이도 설정'!B:C,2,0)</f>
        <v>190.80000000000163</v>
      </c>
      <c r="F2385" t="str">
        <f t="shared" si="114"/>
        <v>일반</v>
      </c>
      <c r="G2385">
        <f t="shared" si="112"/>
        <v>6</v>
      </c>
      <c r="H2385">
        <f>VLOOKUP($F2385,'(참고)타워 스텟 가치'!$B$2:$L$6,H$2,0)+(VLOOKUP($F2385,'(참고)타워 스텟 가치'!$B$2:$L$6,H$2,0)*$E2385)</f>
        <v>1438.5000000000123</v>
      </c>
      <c r="I2385">
        <f>VLOOKUP($F2385,'(참고)타워 스텟 가치'!$B$2:$L$6,I$2,0)+(VLOOKUP($F2385,'(참고)타워 스텟 가치'!$B$2:$L$6,I$2,0)*$E2385)</f>
        <v>287.70000000000243</v>
      </c>
      <c r="J2385">
        <f>VLOOKUP($F2385,'(참고)타워 스텟 가치'!$B$2:$L$6,J$2,0)+(VLOOKUP($F2385,'(참고)타워 스텟 가치'!$B$2:$L$6,J$2,0)*$E2385)</f>
        <v>959000.00000000815</v>
      </c>
      <c r="K2385">
        <f>VLOOKUP($F2385,'(참고)타워 스텟 가치'!$B$2:$L$6,K$2,0)+(VLOOKUP($F2385,'(참고)타워 스텟 가치'!$B$2:$L$6,K$2,0)*$E2385)</f>
        <v>5754.0000000000491</v>
      </c>
      <c r="L2385">
        <f>VLOOKUP($F2385,'(참고)타워 스텟 가치'!$B$2:$L$6,L$2,0)+(VLOOKUP($F2385,'(참고)타워 스텟 가치'!$B$2:$L$6,L$2,0)*$E2385)</f>
        <v>95.900000000000816</v>
      </c>
      <c r="M2385">
        <f>VLOOKUP($F2385,'(참고)타워 스텟 가치'!$B$2:$L$6,M$2,0)+(VLOOKUP($F2385,'(참고)타워 스텟 가치'!$B$2:$L$6,M$2,0)*$E2385)</f>
        <v>57.540000000000482</v>
      </c>
      <c r="N2385">
        <f>VLOOKUP($F2385,'(참고)타워 스텟 가치'!$B$2:$L$6,N$2,0)+(VLOOKUP($F2385,'(참고)타워 스텟 가치'!$B$2:$L$6,N$2,0)*$E2385)</f>
        <v>0</v>
      </c>
      <c r="O2385">
        <f>VLOOKUP($F2385,'(참고)타워 스텟 가치'!$B$2:$L$6,O$2,0)+(VLOOKUP($F2385,'(참고)타워 스텟 가치'!$B$2:$L$6,O$2,0)*$E2385)</f>
        <v>0</v>
      </c>
      <c r="P2385">
        <f>VLOOKUP($F2385,'(참고)타워 스텟 가치'!$B$2:$L$6,P$2,0)+(VLOOKUP($F2385,'(참고)타워 스텟 가치'!$B$2:$L$6,P$2,0)*$E2385)</f>
        <v>134.26000000000113</v>
      </c>
      <c r="Q2385">
        <f>SUM('스테이지별 몬스터 스텟'!H2385*'(참고)타워 스텟 가치'!$Q$17,'스테이지별 몬스터 스텟'!I2385*'(참고)타워 스텟 가치'!$R$17,'스테이지별 몬스터 스텟'!J2385*'(참고)타워 스텟 가치'!$S$17,'스테이지별 몬스터 스텟'!K2385*'(참고)타워 스텟 가치'!$T$17,'스테이지별 몬스터 스텟'!L2385*'(참고)타워 스텟 가치'!$U$17,'스테이지별 몬스터 스텟'!M2385*'(참고)타워 스텟 가치'!$V$17,'스테이지별 몬스터 스텟'!N2385*'(참고)타워 스텟 가치'!$W$17,'스테이지별 몬스터 스텟'!O2385*'(참고)타워 스텟 가치'!$X$17,'스테이지별 몬스터 스텟'!P2385*'(참고)타워 스텟 가치'!$Y$17)</f>
        <v>1453834.4100000123</v>
      </c>
      <c r="R2385">
        <v>1</v>
      </c>
      <c r="S2385">
        <f>VLOOKUP($F2385,'(참고)타워 스텟 가치'!$B$7:$L$11,S$2,0)+(VLOOKUP($F2385,'(참고)타워 스텟 가치'!$B$7:$L$11,S$2,0)*$E2385)</f>
        <v>479.50000000000409</v>
      </c>
      <c r="T2385">
        <f>VLOOKUP($F2385,'(참고)타워 스텟 가치'!$B$7:$L$11,T$2,0)+(VLOOKUP($F2385,'(참고)타워 스텟 가치'!$B$7:$L$11,T$2,0)*$E2385)</f>
        <v>863.1000000000073</v>
      </c>
      <c r="U2385">
        <f>VLOOKUP($F2385,'(참고)타워 스텟 가치'!$B$7:$L$11,U$2,0)+(VLOOKUP($F2385,'(참고)타워 스텟 가치'!$B$7:$L$11,U$2,0)*$E2385)</f>
        <v>959000.00000000815</v>
      </c>
      <c r="V2385">
        <f>VLOOKUP($F2385,'(참고)타워 스텟 가치'!$B$7:$L$11,V$2,0)+(VLOOKUP($F2385,'(참고)타워 스텟 가치'!$B$7:$L$11,V$2,0)*$E2385)</f>
        <v>5754.0000000000491</v>
      </c>
      <c r="W2385">
        <f>VLOOKUP($F2385,'(참고)타워 스텟 가치'!$B$7:$L$11,W$2,0)+(VLOOKUP($F2385,'(참고)타워 스텟 가치'!$B$7:$L$11,W$2,0)*$E2385)</f>
        <v>95.900000000000816</v>
      </c>
      <c r="X2385">
        <f>VLOOKUP($F2385,'(참고)타워 스텟 가치'!$B$7:$L$11,X$2,0)+(VLOOKUP($F2385,'(참고)타워 스텟 가치'!$B$7:$L$11,X$2,0)*$E2385)</f>
        <v>57.540000000000482</v>
      </c>
      <c r="Y2385">
        <f>VLOOKUP($F2385,'(참고)타워 스텟 가치'!$B$7:$L$11,Y$2,0)+(VLOOKUP($F2385,'(참고)타워 스텟 가치'!$B$7:$L$11,Y$2,0)*$E2385)</f>
        <v>0</v>
      </c>
      <c r="Z2385">
        <f>VLOOKUP($F2385,'(참고)타워 스텟 가치'!$B$7:$L$11,Z$2,0)+(VLOOKUP($F2385,'(참고)타워 스텟 가치'!$B$7:$L$11,Z$2,0)*$E2385)</f>
        <v>0</v>
      </c>
      <c r="AA2385">
        <f>VLOOKUP($F2385,'(참고)타워 스텟 가치'!$B$7:$L$11,AA$2,0)+(VLOOKUP($F2385,'(참고)타워 스텟 가치'!$B$7:$L$11,AA$2,0)*$E2385)</f>
        <v>134.26000000000113</v>
      </c>
      <c r="AB2385">
        <f>SUM('스테이지별 몬스터 스텟'!S2385*'(참고)타워 스텟 가치'!$Q$17,'스테이지별 몬스터 스텟'!T2385*'(참고)타워 스텟 가치'!$R$17,'스테이지별 몬스터 스텟'!U2385*'(참고)타워 스텟 가치'!$S$17,'스테이지별 몬스터 스텟'!V2385*'(참고)타워 스텟 가치'!$T$17,'스테이지별 몬스터 스텟'!W2385*'(참고)타워 스텟 가치'!$U$17,'스테이지별 몬스터 스텟'!X2385*'(참고)타워 스텟 가치'!$V$17,'스테이지별 몬스터 스텟'!Y2385*'(참고)타워 스텟 가치'!$W$17,'스테이지별 몬스터 스텟'!Z2385*'(참고)타워 스텟 가치'!$X$17,'스테이지별 몬스터 스텟'!AA2385*'(참고)타워 스텟 가치'!$Y$17)</f>
        <v>1452779.5100000121</v>
      </c>
      <c r="AC2385">
        <v>2</v>
      </c>
      <c r="AD2385">
        <f>VLOOKUP($F2385,'(참고)타워 스텟 가치'!$B$12:$L$16,AD$2,0)+(VLOOKUP($F2385,'(참고)타워 스텟 가치'!$B$12:$L$16,AD$2,0)*$E2385)</f>
        <v>479.50000000000409</v>
      </c>
      <c r="AE2385">
        <f>VLOOKUP($F2385,'(참고)타워 스텟 가치'!$B$12:$L$16,AE$2,0)+(VLOOKUP($F2385,'(참고)타워 스텟 가치'!$B$12:$L$16,AE$2,0)*$E2385)</f>
        <v>575.40000000000487</v>
      </c>
      <c r="AF2385">
        <f>VLOOKUP($F2385,'(참고)타워 스텟 가치'!$B$12:$L$16,AF$2,0)+(VLOOKUP($F2385,'(참고)타워 스텟 가치'!$B$12:$L$16,AF$2,0)*$E2385)</f>
        <v>959000.00000000815</v>
      </c>
      <c r="AG2385">
        <f>VLOOKUP($F2385,'(참고)타워 스텟 가치'!$B$12:$L$16,AG$2,0)+(VLOOKUP($F2385,'(참고)타워 스텟 가치'!$B$12:$L$16,AG$2,0)*$E2385)</f>
        <v>2877.0000000000246</v>
      </c>
      <c r="AH2385">
        <f>VLOOKUP($F2385,'(참고)타워 스텟 가치'!$B$12:$L$16,AH$2,0)+(VLOOKUP($F2385,'(참고)타워 스텟 가치'!$B$12:$L$16,AH$2,0)*$E2385)</f>
        <v>95.900000000000816</v>
      </c>
      <c r="AI2385">
        <f>VLOOKUP($F2385,'(참고)타워 스텟 가치'!$B$12:$L$16,AI$2,0)+(VLOOKUP($F2385,'(참고)타워 스텟 가치'!$B$12:$L$16,AI$2,0)*$E2385)</f>
        <v>57.540000000000482</v>
      </c>
      <c r="AJ2385">
        <f>VLOOKUP($F2385,'(참고)타워 스텟 가치'!$B$12:$L$16,AJ$2,0)+(VLOOKUP($F2385,'(참고)타워 스텟 가치'!$B$12:$L$16,AJ$2,0)*$E2385)</f>
        <v>0</v>
      </c>
      <c r="AK2385">
        <f>VLOOKUP($F2385,'(참고)타워 스텟 가치'!$B$12:$L$16,AK$2,0)+(VLOOKUP($F2385,'(참고)타워 스텟 가치'!$B$12:$L$16,AK$2,0)*$E2385)</f>
        <v>0</v>
      </c>
      <c r="AL2385">
        <f>VLOOKUP($F2385,'(참고)타워 스텟 가치'!$B$12:$L$16,AL$2,0)+(VLOOKUP($F2385,'(참고)타워 스텟 가치'!$B$12:$L$16,AL$2,0)*$E2385)</f>
        <v>268.52000000000226</v>
      </c>
      <c r="AM2385">
        <f>SUM('스테이지별 몬스터 스텟'!AD2385*'(참고)타워 스텟 가치'!$Q$17,'스테이지별 몬스터 스텟'!AE2385*'(참고)타워 스텟 가치'!$R$17,'스테이지별 몬스터 스텟'!AF2385*'(참고)타워 스텟 가치'!$S$17,'스테이지별 몬스터 스텟'!AG2385*'(참고)타워 스텟 가치'!$T$17,'스테이지별 몬스터 스텟'!AH2385*'(참고)타워 스텟 가치'!$U$17,'스테이지별 몬스터 스텟'!AI2385*'(참고)타워 스텟 가치'!$V$17,'스테이지별 몬스터 스텟'!AJ2385*'(참고)타워 스텟 가치'!$W$17,'스테이지별 몬스터 스텟'!AK2385*'(참고)타워 스텟 가치'!$X$17,'스테이지별 몬스터 스텟'!AL2385*'(참고)타워 스텟 가치'!$Y$17)</f>
        <v>1446862.4800000123</v>
      </c>
      <c r="AN2385">
        <v>3</v>
      </c>
    </row>
    <row r="2386" spans="3:40" x14ac:dyDescent="0.3">
      <c r="C2386">
        <v>2</v>
      </c>
      <c r="D2386">
        <f t="shared" si="113"/>
        <v>477</v>
      </c>
      <c r="E2386" s="52">
        <f>VLOOKUP(D2386,'스테이지별 난이도 설정'!B:C,2,0)</f>
        <v>190.80000000000163</v>
      </c>
      <c r="F2386" t="str">
        <f t="shared" si="114"/>
        <v>레어</v>
      </c>
      <c r="G2386">
        <f t="shared" si="112"/>
        <v>6</v>
      </c>
      <c r="H2386">
        <f>VLOOKUP($F2386,'(참고)타워 스텟 가치'!$B$2:$L$6,H$2,0)+(VLOOKUP($F2386,'(참고)타워 스텟 가치'!$B$2:$L$6,H$2,0)*$E2386)</f>
        <v>2157.7500000000182</v>
      </c>
      <c r="I2386">
        <f>VLOOKUP($F2386,'(참고)타워 스텟 가치'!$B$2:$L$6,I$2,0)+(VLOOKUP($F2386,'(참고)타워 스텟 가치'!$B$2:$L$6,I$2,0)*$E2386)</f>
        <v>431.55000000000365</v>
      </c>
      <c r="J2386">
        <f>VLOOKUP($F2386,'(참고)타워 스텟 가치'!$B$2:$L$6,J$2,0)+(VLOOKUP($F2386,'(참고)타워 스텟 가치'!$B$2:$L$6,J$2,0)*$E2386)</f>
        <v>959000.00000000815</v>
      </c>
      <c r="K2386">
        <f>VLOOKUP($F2386,'(참고)타워 스텟 가치'!$B$2:$L$6,K$2,0)+(VLOOKUP($F2386,'(참고)타워 스텟 가치'!$B$2:$L$6,K$2,0)*$E2386)</f>
        <v>8631.0000000000728</v>
      </c>
      <c r="L2386">
        <f>VLOOKUP($F2386,'(참고)타워 스텟 가치'!$B$2:$L$6,L$2,0)+(VLOOKUP($F2386,'(참고)타워 스텟 가치'!$B$2:$L$6,L$2,0)*$E2386)</f>
        <v>143.85000000000122</v>
      </c>
      <c r="M2386">
        <f>VLOOKUP($F2386,'(참고)타워 스텟 가치'!$B$2:$L$6,M$2,0)+(VLOOKUP($F2386,'(참고)타워 스텟 가치'!$B$2:$L$6,M$2,0)*$E2386)</f>
        <v>57.540000000000482</v>
      </c>
      <c r="N2386">
        <f>VLOOKUP($F2386,'(참고)타워 스텟 가치'!$B$2:$L$6,N$2,0)+(VLOOKUP($F2386,'(참고)타워 스텟 가치'!$B$2:$L$6,N$2,0)*$E2386)</f>
        <v>0</v>
      </c>
      <c r="O2386">
        <f>VLOOKUP($F2386,'(참고)타워 스텟 가치'!$B$2:$L$6,O$2,0)+(VLOOKUP($F2386,'(참고)타워 스텟 가치'!$B$2:$L$6,O$2,0)*$E2386)</f>
        <v>0</v>
      </c>
      <c r="P2386">
        <f>VLOOKUP($F2386,'(참고)타워 스텟 가치'!$B$2:$L$6,P$2,0)+(VLOOKUP($F2386,'(참고)타워 스텟 가치'!$B$2:$L$6,P$2,0)*$E2386)</f>
        <v>134.26000000000113</v>
      </c>
      <c r="Q2386">
        <f>SUM('스테이지별 몬스터 스텟'!H2386*'(참고)타워 스텟 가치'!$Q$17,'스테이지별 몬스터 스텟'!I2386*'(참고)타워 스텟 가치'!$R$17,'스테이지별 몬스터 스텟'!J2386*'(참고)타워 스텟 가치'!$S$17,'스테이지별 몬스터 스텟'!K2386*'(참고)타워 스텟 가치'!$T$17,'스테이지별 몬스터 스텟'!L2386*'(참고)타워 스텟 가치'!$U$17,'스테이지별 몬스터 스텟'!M2386*'(참고)타워 스텟 가치'!$V$17,'스테이지별 몬스터 스텟'!N2386*'(참고)타워 스텟 가치'!$W$17,'스테이지별 몬스터 스텟'!O2386*'(참고)타워 스텟 가치'!$X$17,'스테이지별 몬스터 스텟'!P2386*'(참고)타워 스텟 가치'!$Y$17)</f>
        <v>1461338.5850000123</v>
      </c>
      <c r="R2386">
        <v>1</v>
      </c>
      <c r="S2386">
        <f>VLOOKUP($F2386,'(참고)타워 스텟 가치'!$B$7:$L$11,S$2,0)+(VLOOKUP($F2386,'(참고)타워 스텟 가치'!$B$7:$L$11,S$2,0)*$E2386)</f>
        <v>719.25000000000614</v>
      </c>
      <c r="T2386">
        <f>VLOOKUP($F2386,'(참고)타워 스텟 가치'!$B$7:$L$11,T$2,0)+(VLOOKUP($F2386,'(참고)타워 스텟 가치'!$B$7:$L$11,T$2,0)*$E2386)</f>
        <v>1294.650000000011</v>
      </c>
      <c r="U2386">
        <f>VLOOKUP($F2386,'(참고)타워 스텟 가치'!$B$7:$L$11,U$2,0)+(VLOOKUP($F2386,'(참고)타워 스텟 가치'!$B$7:$L$11,U$2,0)*$E2386)</f>
        <v>959000.00000000815</v>
      </c>
      <c r="V2386">
        <f>VLOOKUP($F2386,'(참고)타워 스텟 가치'!$B$7:$L$11,V$2,0)+(VLOOKUP($F2386,'(참고)타워 스텟 가치'!$B$7:$L$11,V$2,0)*$E2386)</f>
        <v>8631.0000000000728</v>
      </c>
      <c r="W2386">
        <f>VLOOKUP($F2386,'(참고)타워 스텟 가치'!$B$7:$L$11,W$2,0)+(VLOOKUP($F2386,'(참고)타워 스텟 가치'!$B$7:$L$11,W$2,0)*$E2386)</f>
        <v>143.85000000000122</v>
      </c>
      <c r="X2386">
        <f>VLOOKUP($F2386,'(참고)타워 스텟 가치'!$B$7:$L$11,X$2,0)+(VLOOKUP($F2386,'(참고)타워 스텟 가치'!$B$7:$L$11,X$2,0)*$E2386)</f>
        <v>57.540000000000482</v>
      </c>
      <c r="Y2386">
        <f>VLOOKUP($F2386,'(참고)타워 스텟 가치'!$B$7:$L$11,Y$2,0)+(VLOOKUP($F2386,'(참고)타워 스텟 가치'!$B$7:$L$11,Y$2,0)*$E2386)</f>
        <v>0</v>
      </c>
      <c r="Z2386">
        <f>VLOOKUP($F2386,'(참고)타워 스텟 가치'!$B$7:$L$11,Z$2,0)+(VLOOKUP($F2386,'(참고)타워 스텟 가치'!$B$7:$L$11,Z$2,0)*$E2386)</f>
        <v>0</v>
      </c>
      <c r="AA2386">
        <f>VLOOKUP($F2386,'(참고)타워 스텟 가치'!$B$7:$L$11,AA$2,0)+(VLOOKUP($F2386,'(참고)타워 스텟 가치'!$B$7:$L$11,AA$2,0)*$E2386)</f>
        <v>134.26000000000113</v>
      </c>
      <c r="AB2386">
        <f>SUM('스테이지별 몬스터 스텟'!S2386*'(참고)타워 스텟 가치'!$Q$17,'스테이지별 몬스터 스텟'!T2386*'(참고)타워 스텟 가치'!$R$17,'스테이지별 몬스터 스텟'!U2386*'(참고)타워 스텟 가치'!$S$17,'스테이지별 몬스터 스텟'!V2386*'(참고)타워 스텟 가치'!$T$17,'스테이지별 몬스터 스텟'!W2386*'(참고)타워 스텟 가치'!$U$17,'스테이지별 몬스터 스텟'!X2386*'(참고)타워 스텟 가치'!$V$17,'스테이지별 몬스터 스텟'!Y2386*'(참고)타워 스텟 가치'!$W$17,'스테이지별 몬스터 스텟'!Z2386*'(참고)타워 스텟 가치'!$X$17,'스테이지별 몬스터 스텟'!AA2386*'(참고)타워 스텟 가치'!$Y$17)</f>
        <v>1459756.2350000124</v>
      </c>
      <c r="AC2386">
        <v>2</v>
      </c>
      <c r="AD2386">
        <f>VLOOKUP($F2386,'(참고)타워 스텟 가치'!$B$12:$L$16,AD$2,0)+(VLOOKUP($F2386,'(참고)타워 스텟 가치'!$B$12:$L$16,AD$2,0)*$E2386)</f>
        <v>719.25000000000614</v>
      </c>
      <c r="AE2386">
        <f>VLOOKUP($F2386,'(참고)타워 스텟 가치'!$B$12:$L$16,AE$2,0)+(VLOOKUP($F2386,'(참고)타워 스텟 가치'!$B$12:$L$16,AE$2,0)*$E2386)</f>
        <v>863.1000000000073</v>
      </c>
      <c r="AF2386">
        <f>VLOOKUP($F2386,'(참고)타워 스텟 가치'!$B$12:$L$16,AF$2,0)+(VLOOKUP($F2386,'(참고)타워 스텟 가치'!$B$12:$L$16,AF$2,0)*$E2386)</f>
        <v>959000.00000000815</v>
      </c>
      <c r="AG2386">
        <f>VLOOKUP($F2386,'(참고)타워 스텟 가치'!$B$12:$L$16,AG$2,0)+(VLOOKUP($F2386,'(참고)타워 스텟 가치'!$B$12:$L$16,AG$2,0)*$E2386)</f>
        <v>4315.5000000000364</v>
      </c>
      <c r="AH2386">
        <f>VLOOKUP($F2386,'(참고)타워 스텟 가치'!$B$12:$L$16,AH$2,0)+(VLOOKUP($F2386,'(참고)타워 스텟 가치'!$B$12:$L$16,AH$2,0)*$E2386)</f>
        <v>143.85000000000122</v>
      </c>
      <c r="AI2386">
        <f>VLOOKUP($F2386,'(참고)타워 스텟 가치'!$B$12:$L$16,AI$2,0)+(VLOOKUP($F2386,'(참고)타워 스텟 가치'!$B$12:$L$16,AI$2,0)*$E2386)</f>
        <v>57.540000000000482</v>
      </c>
      <c r="AJ2386">
        <f>VLOOKUP($F2386,'(참고)타워 스텟 가치'!$B$12:$L$16,AJ$2,0)+(VLOOKUP($F2386,'(참고)타워 스텟 가치'!$B$12:$L$16,AJ$2,0)*$E2386)</f>
        <v>0</v>
      </c>
      <c r="AK2386">
        <f>VLOOKUP($F2386,'(참고)타워 스텟 가치'!$B$12:$L$16,AK$2,0)+(VLOOKUP($F2386,'(참고)타워 스텟 가치'!$B$12:$L$16,AK$2,0)*$E2386)</f>
        <v>0</v>
      </c>
      <c r="AL2386">
        <f>VLOOKUP($F2386,'(참고)타워 스텟 가치'!$B$12:$L$16,AL$2,0)+(VLOOKUP($F2386,'(참고)타워 스텟 가치'!$B$12:$L$16,AL$2,0)*$E2386)</f>
        <v>268.52000000000226</v>
      </c>
      <c r="AM2386">
        <f>SUM('스테이지별 몬스터 스텟'!AD2386*'(참고)타워 스텟 가치'!$Q$17,'스테이지별 몬스터 스텟'!AE2386*'(참고)타워 스텟 가치'!$R$17,'스테이지별 몬스터 스텟'!AF2386*'(참고)타워 스텟 가치'!$S$17,'스테이지별 몬스터 스텟'!AG2386*'(참고)타워 스텟 가치'!$T$17,'스테이지별 몬스터 스텟'!AH2386*'(참고)타워 스텟 가치'!$U$17,'스테이지별 몬스터 스텟'!AI2386*'(참고)타워 스텟 가치'!$V$17,'스테이지별 몬스터 스텟'!AJ2386*'(참고)타워 스텟 가치'!$W$17,'스테이지별 몬스터 스텟'!AK2386*'(참고)타워 스텟 가치'!$X$17,'스테이지별 몬스터 스텟'!AL2386*'(참고)타워 스텟 가치'!$Y$17)</f>
        <v>1450746.430000012</v>
      </c>
      <c r="AN2386">
        <v>3</v>
      </c>
    </row>
    <row r="2387" spans="3:40" x14ac:dyDescent="0.3">
      <c r="C2387">
        <v>3</v>
      </c>
      <c r="D2387">
        <f t="shared" si="113"/>
        <v>477</v>
      </c>
      <c r="E2387" s="52">
        <f>VLOOKUP(D2387,'스테이지별 난이도 설정'!B:C,2,0)</f>
        <v>190.80000000000163</v>
      </c>
      <c r="F2387" t="str">
        <f t="shared" si="114"/>
        <v>에픽</v>
      </c>
      <c r="G2387">
        <f t="shared" si="112"/>
        <v>6</v>
      </c>
      <c r="H2387">
        <f>VLOOKUP($F2387,'(참고)타워 스텟 가치'!$B$2:$L$6,H$2,0)+(VLOOKUP($F2387,'(참고)타워 스텟 가치'!$B$2:$L$6,H$2,0)*$E2387)</f>
        <v>3236.6250000000277</v>
      </c>
      <c r="I2387">
        <f>VLOOKUP($F2387,'(참고)타워 스텟 가치'!$B$2:$L$6,I$2,0)+(VLOOKUP($F2387,'(참고)타워 스텟 가치'!$B$2:$L$6,I$2,0)*$E2387)</f>
        <v>647.3250000000055</v>
      </c>
      <c r="J2387">
        <f>VLOOKUP($F2387,'(참고)타워 스텟 가치'!$B$2:$L$6,J$2,0)+(VLOOKUP($F2387,'(참고)타워 스텟 가치'!$B$2:$L$6,J$2,0)*$E2387)</f>
        <v>959000.00000000815</v>
      </c>
      <c r="K2387">
        <f>VLOOKUP($F2387,'(참고)타워 스텟 가치'!$B$2:$L$6,K$2,0)+(VLOOKUP($F2387,'(참고)타워 스텟 가치'!$B$2:$L$6,K$2,0)*$E2387)</f>
        <v>12946.500000000111</v>
      </c>
      <c r="L2387">
        <f>VLOOKUP($F2387,'(참고)타워 스텟 가치'!$B$2:$L$6,L$2,0)+(VLOOKUP($F2387,'(참고)타워 스텟 가치'!$B$2:$L$6,L$2,0)*$E2387)</f>
        <v>215.77500000000182</v>
      </c>
      <c r="M2387">
        <f>VLOOKUP($F2387,'(참고)타워 스텟 가치'!$B$2:$L$6,M$2,0)+(VLOOKUP($F2387,'(참고)타워 스텟 가치'!$B$2:$L$6,M$2,0)*$E2387)</f>
        <v>57.540000000000482</v>
      </c>
      <c r="N2387">
        <f>VLOOKUP($F2387,'(참고)타워 스텟 가치'!$B$2:$L$6,N$2,0)+(VLOOKUP($F2387,'(참고)타워 스텟 가치'!$B$2:$L$6,N$2,0)*$E2387)</f>
        <v>0</v>
      </c>
      <c r="O2387">
        <f>VLOOKUP($F2387,'(참고)타워 스텟 가치'!$B$2:$L$6,O$2,0)+(VLOOKUP($F2387,'(참고)타워 스텟 가치'!$B$2:$L$6,O$2,0)*$E2387)</f>
        <v>0</v>
      </c>
      <c r="P2387">
        <f>VLOOKUP($F2387,'(참고)타워 스텟 가치'!$B$2:$L$6,P$2,0)+(VLOOKUP($F2387,'(참고)타워 스텟 가치'!$B$2:$L$6,P$2,0)*$E2387)</f>
        <v>134.26000000000113</v>
      </c>
      <c r="Q2387">
        <f>SUM('스테이지별 몬스터 스텟'!H2387*'(참고)타워 스텟 가치'!$Q$17,'스테이지별 몬스터 스텟'!I2387*'(참고)타워 스텟 가치'!$R$17,'스테이지별 몬스터 스텟'!J2387*'(참고)타워 스텟 가치'!$S$17,'스테이지별 몬스터 스텟'!K2387*'(참고)타워 스텟 가치'!$T$17,'스테이지별 몬스터 스텟'!L2387*'(참고)타워 스텟 가치'!$U$17,'스테이지별 몬스터 스텟'!M2387*'(참고)타워 스텟 가치'!$V$17,'스테이지별 몬스터 스텟'!N2387*'(참고)타워 스텟 가치'!$W$17,'스테이지별 몬스터 스텟'!O2387*'(참고)타워 스텟 가치'!$X$17,'스테이지별 몬스터 스텟'!P2387*'(참고)타워 스텟 가치'!$Y$17)</f>
        <v>1472594.8475000125</v>
      </c>
      <c r="R2387">
        <v>1</v>
      </c>
      <c r="S2387">
        <f>VLOOKUP($F2387,'(참고)타워 스텟 가치'!$B$7:$L$11,S$2,0)+(VLOOKUP($F2387,'(참고)타워 스텟 가치'!$B$7:$L$11,S$2,0)*$E2387)</f>
        <v>1078.8750000000091</v>
      </c>
      <c r="T2387">
        <f>VLOOKUP($F2387,'(참고)타워 스텟 가치'!$B$7:$L$11,T$2,0)+(VLOOKUP($F2387,'(참고)타워 스텟 가치'!$B$7:$L$11,T$2,0)*$E2387)</f>
        <v>1941.9750000000165</v>
      </c>
      <c r="U2387">
        <f>VLOOKUP($F2387,'(참고)타워 스텟 가치'!$B$7:$L$11,U$2,0)+(VLOOKUP($F2387,'(참고)타워 스텟 가치'!$B$7:$L$11,U$2,0)*$E2387)</f>
        <v>959000.00000000815</v>
      </c>
      <c r="V2387">
        <f>VLOOKUP($F2387,'(참고)타워 스텟 가치'!$B$7:$L$11,V$2,0)+(VLOOKUP($F2387,'(참고)타워 스텟 가치'!$B$7:$L$11,V$2,0)*$E2387)</f>
        <v>12946.500000000111</v>
      </c>
      <c r="W2387">
        <f>VLOOKUP($F2387,'(참고)타워 스텟 가치'!$B$7:$L$11,W$2,0)+(VLOOKUP($F2387,'(참고)타워 스텟 가치'!$B$7:$L$11,W$2,0)*$E2387)</f>
        <v>215.77500000000182</v>
      </c>
      <c r="X2387">
        <f>VLOOKUP($F2387,'(참고)타워 스텟 가치'!$B$7:$L$11,X$2,0)+(VLOOKUP($F2387,'(참고)타워 스텟 가치'!$B$7:$L$11,X$2,0)*$E2387)</f>
        <v>57.540000000000482</v>
      </c>
      <c r="Y2387">
        <f>VLOOKUP($F2387,'(참고)타워 스텟 가치'!$B$7:$L$11,Y$2,0)+(VLOOKUP($F2387,'(참고)타워 스텟 가치'!$B$7:$L$11,Y$2,0)*$E2387)</f>
        <v>0</v>
      </c>
      <c r="Z2387">
        <f>VLOOKUP($F2387,'(참고)타워 스텟 가치'!$B$7:$L$11,Z$2,0)+(VLOOKUP($F2387,'(참고)타워 스텟 가치'!$B$7:$L$11,Z$2,0)*$E2387)</f>
        <v>0</v>
      </c>
      <c r="AA2387">
        <f>VLOOKUP($F2387,'(참고)타워 스텟 가치'!$B$7:$L$11,AA$2,0)+(VLOOKUP($F2387,'(참고)타워 스텟 가치'!$B$7:$L$11,AA$2,0)*$E2387)</f>
        <v>134.26000000000113</v>
      </c>
      <c r="AB2387">
        <f>SUM('스테이지별 몬스터 스텟'!S2387*'(참고)타워 스텟 가치'!$Q$17,'스테이지별 몬스터 스텟'!T2387*'(참고)타워 스텟 가치'!$R$17,'스테이지별 몬스터 스텟'!U2387*'(참고)타워 스텟 가치'!$S$17,'스테이지별 몬스터 스텟'!V2387*'(참고)타워 스텟 가치'!$T$17,'스테이지별 몬스터 스텟'!W2387*'(참고)타워 스텟 가치'!$U$17,'스테이지별 몬스터 스텟'!X2387*'(참고)타워 스텟 가치'!$V$17,'스테이지별 몬스터 스텟'!Y2387*'(참고)타워 스텟 가치'!$W$17,'스테이지별 몬스터 스텟'!Z2387*'(참고)타워 스텟 가치'!$X$17,'스테이지별 몬스터 스텟'!AA2387*'(참고)타워 스텟 가치'!$Y$17)</f>
        <v>1470221.3225000126</v>
      </c>
      <c r="AC2387">
        <v>2</v>
      </c>
      <c r="AD2387">
        <f>VLOOKUP($F2387,'(참고)타워 스텟 가치'!$B$12:$L$16,AD$2,0)+(VLOOKUP($F2387,'(참고)타워 스텟 가치'!$B$12:$L$16,AD$2,0)*$E2387)</f>
        <v>1078.8750000000091</v>
      </c>
      <c r="AE2387">
        <f>VLOOKUP($F2387,'(참고)타워 스텟 가치'!$B$12:$L$16,AE$2,0)+(VLOOKUP($F2387,'(참고)타워 스텟 가치'!$B$12:$L$16,AE$2,0)*$E2387)</f>
        <v>1294.650000000011</v>
      </c>
      <c r="AF2387">
        <f>VLOOKUP($F2387,'(참고)타워 스텟 가치'!$B$12:$L$16,AF$2,0)+(VLOOKUP($F2387,'(참고)타워 스텟 가치'!$B$12:$L$16,AF$2,0)*$E2387)</f>
        <v>959000.00000000815</v>
      </c>
      <c r="AG2387">
        <f>VLOOKUP($F2387,'(참고)타워 스텟 가치'!$B$12:$L$16,AG$2,0)+(VLOOKUP($F2387,'(참고)타워 스텟 가치'!$B$12:$L$16,AG$2,0)*$E2387)</f>
        <v>6473.2500000000555</v>
      </c>
      <c r="AH2387">
        <f>VLOOKUP($F2387,'(참고)타워 스텟 가치'!$B$12:$L$16,AH$2,0)+(VLOOKUP($F2387,'(참고)타워 스텟 가치'!$B$12:$L$16,AH$2,0)*$E2387)</f>
        <v>215.77500000000182</v>
      </c>
      <c r="AI2387">
        <f>VLOOKUP($F2387,'(참고)타워 스텟 가치'!$B$12:$L$16,AI$2,0)+(VLOOKUP($F2387,'(참고)타워 스텟 가치'!$B$12:$L$16,AI$2,0)*$E2387)</f>
        <v>57.540000000000482</v>
      </c>
      <c r="AJ2387">
        <f>VLOOKUP($F2387,'(참고)타워 스텟 가치'!$B$12:$L$16,AJ$2,0)+(VLOOKUP($F2387,'(참고)타워 스텟 가치'!$B$12:$L$16,AJ$2,0)*$E2387)</f>
        <v>0</v>
      </c>
      <c r="AK2387">
        <f>VLOOKUP($F2387,'(참고)타워 스텟 가치'!$B$12:$L$16,AK$2,0)+(VLOOKUP($F2387,'(참고)타워 스텟 가치'!$B$12:$L$16,AK$2,0)*$E2387)</f>
        <v>0</v>
      </c>
      <c r="AL2387">
        <f>VLOOKUP($F2387,'(참고)타워 스텟 가치'!$B$12:$L$16,AL$2,0)+(VLOOKUP($F2387,'(참고)타워 스텟 가치'!$B$12:$L$16,AL$2,0)*$E2387)</f>
        <v>268.52000000000226</v>
      </c>
      <c r="AM2387">
        <f>SUM('스테이지별 몬스터 스텟'!AD2387*'(참고)타워 스텟 가치'!$Q$17,'스테이지별 몬스터 스텟'!AE2387*'(참고)타워 스텟 가치'!$R$17,'스테이지별 몬스터 스텟'!AF2387*'(참고)타워 스텟 가치'!$S$17,'스테이지별 몬스터 스텟'!AG2387*'(참고)타워 스텟 가치'!$T$17,'스테이지별 몬스터 스텟'!AH2387*'(참고)타워 스텟 가치'!$U$17,'스테이지별 몬스터 스텟'!AI2387*'(참고)타워 스텟 가치'!$V$17,'스테이지별 몬스터 스텟'!AJ2387*'(참고)타워 스텟 가치'!$W$17,'스테이지별 몬스터 스텟'!AK2387*'(참고)타워 스텟 가치'!$X$17,'스테이지별 몬스터 스텟'!AL2387*'(참고)타워 스텟 가치'!$Y$17)</f>
        <v>1456572.3550000123</v>
      </c>
      <c r="AN2387">
        <v>3</v>
      </c>
    </row>
    <row r="2388" spans="3:40" x14ac:dyDescent="0.3">
      <c r="C2388">
        <v>4</v>
      </c>
      <c r="D2388">
        <f t="shared" si="113"/>
        <v>477</v>
      </c>
      <c r="E2388" s="52">
        <f>VLOOKUP(D2388,'스테이지별 난이도 설정'!B:C,2,0)</f>
        <v>190.80000000000163</v>
      </c>
      <c r="F2388" t="str">
        <f t="shared" si="114"/>
        <v>유니크</v>
      </c>
      <c r="G2388">
        <f t="shared" si="112"/>
        <v>6</v>
      </c>
      <c r="H2388">
        <f>VLOOKUP($F2388,'(참고)타워 스텟 가치'!$B$2:$L$6,H$2,0)+(VLOOKUP($F2388,'(참고)타워 스텟 가치'!$B$2:$L$6,H$2,0)*$E2388)</f>
        <v>4854.9375000000409</v>
      </c>
      <c r="I2388">
        <f>VLOOKUP($F2388,'(참고)타워 스텟 가치'!$B$2:$L$6,I$2,0)+(VLOOKUP($F2388,'(참고)타워 스텟 가치'!$B$2:$L$6,I$2,0)*$E2388)</f>
        <v>970.98750000000825</v>
      </c>
      <c r="J2388">
        <f>VLOOKUP($F2388,'(참고)타워 스텟 가치'!$B$2:$L$6,J$2,0)+(VLOOKUP($F2388,'(참고)타워 스텟 가치'!$B$2:$L$6,J$2,0)*$E2388)</f>
        <v>959000.00000000815</v>
      </c>
      <c r="K2388">
        <f>VLOOKUP($F2388,'(참고)타워 스텟 가치'!$B$2:$L$6,K$2,0)+(VLOOKUP($F2388,'(참고)타워 스텟 가치'!$B$2:$L$6,K$2,0)*$E2388)</f>
        <v>19419.750000000164</v>
      </c>
      <c r="L2388">
        <f>VLOOKUP($F2388,'(참고)타워 스텟 가치'!$B$2:$L$6,L$2,0)+(VLOOKUP($F2388,'(참고)타워 스텟 가치'!$B$2:$L$6,L$2,0)*$E2388)</f>
        <v>323.66250000000275</v>
      </c>
      <c r="M2388">
        <f>VLOOKUP($F2388,'(참고)타워 스텟 가치'!$B$2:$L$6,M$2,0)+(VLOOKUP($F2388,'(참고)타워 스텟 가치'!$B$2:$L$6,M$2,0)*$E2388)</f>
        <v>57.540000000000482</v>
      </c>
      <c r="N2388">
        <f>VLOOKUP($F2388,'(참고)타워 스텟 가치'!$B$2:$L$6,N$2,0)+(VLOOKUP($F2388,'(참고)타워 스텟 가치'!$B$2:$L$6,N$2,0)*$E2388)</f>
        <v>0</v>
      </c>
      <c r="O2388">
        <f>VLOOKUP($F2388,'(참고)타워 스텟 가치'!$B$2:$L$6,O$2,0)+(VLOOKUP($F2388,'(참고)타워 스텟 가치'!$B$2:$L$6,O$2,0)*$E2388)</f>
        <v>0</v>
      </c>
      <c r="P2388">
        <f>VLOOKUP($F2388,'(참고)타워 스텟 가치'!$B$2:$L$6,P$2,0)+(VLOOKUP($F2388,'(참고)타워 스텟 가치'!$B$2:$L$6,P$2,0)*$E2388)</f>
        <v>191.80000000000163</v>
      </c>
      <c r="Q2388">
        <f>SUM('스테이지별 몬스터 스텟'!H2388*'(참고)타워 스텟 가치'!$Q$17,'스테이지별 몬스터 스텟'!I2388*'(참고)타워 스텟 가치'!$R$17,'스테이지별 몬스터 스텟'!J2388*'(참고)타워 스텟 가치'!$S$17,'스테이지별 몬스터 스텟'!K2388*'(참고)타워 스텟 가치'!$T$17,'스테이지별 몬스터 스텟'!L2388*'(참고)타워 스텟 가치'!$U$17,'스테이지별 몬스터 스텟'!M2388*'(참고)타워 스텟 가치'!$V$17,'스테이지별 몬스터 스텟'!N2388*'(참고)타워 스텟 가치'!$W$17,'스테이지별 몬스터 스텟'!O2388*'(참고)타워 스텟 가치'!$X$17,'스테이지별 몬스터 스텟'!P2388*'(참고)타워 스텟 가치'!$Y$17)</f>
        <v>1489594.3212500126</v>
      </c>
      <c r="R2388">
        <v>1</v>
      </c>
      <c r="S2388">
        <f>VLOOKUP($F2388,'(참고)타워 스텟 가치'!$B$7:$L$11,S$2,0)+(VLOOKUP($F2388,'(참고)타워 스텟 가치'!$B$7:$L$11,S$2,0)*$E2388)</f>
        <v>1618.3125000000139</v>
      </c>
      <c r="T2388">
        <f>VLOOKUP($F2388,'(참고)타워 스텟 가치'!$B$7:$L$11,T$2,0)+(VLOOKUP($F2388,'(참고)타워 스텟 가치'!$B$7:$L$11,T$2,0)*$E2388)</f>
        <v>2912.9625000000246</v>
      </c>
      <c r="U2388">
        <f>VLOOKUP($F2388,'(참고)타워 스텟 가치'!$B$7:$L$11,U$2,0)+(VLOOKUP($F2388,'(참고)타워 스텟 가치'!$B$7:$L$11,U$2,0)*$E2388)</f>
        <v>959000.00000000815</v>
      </c>
      <c r="V2388">
        <f>VLOOKUP($F2388,'(참고)타워 스텟 가치'!$B$7:$L$11,V$2,0)+(VLOOKUP($F2388,'(참고)타워 스텟 가치'!$B$7:$L$11,V$2,0)*$E2388)</f>
        <v>19419.750000000164</v>
      </c>
      <c r="W2388">
        <f>VLOOKUP($F2388,'(참고)타워 스텟 가치'!$B$7:$L$11,W$2,0)+(VLOOKUP($F2388,'(참고)타워 스텟 가치'!$B$7:$L$11,W$2,0)*$E2388)</f>
        <v>323.66250000000275</v>
      </c>
      <c r="X2388">
        <f>VLOOKUP($F2388,'(참고)타워 스텟 가치'!$B$7:$L$11,X$2,0)+(VLOOKUP($F2388,'(참고)타워 스텟 가치'!$B$7:$L$11,X$2,0)*$E2388)</f>
        <v>57.540000000000482</v>
      </c>
      <c r="Y2388">
        <f>VLOOKUP($F2388,'(참고)타워 스텟 가치'!$B$7:$L$11,Y$2,0)+(VLOOKUP($F2388,'(참고)타워 스텟 가치'!$B$7:$L$11,Y$2,0)*$E2388)</f>
        <v>0</v>
      </c>
      <c r="Z2388">
        <f>VLOOKUP($F2388,'(참고)타워 스텟 가치'!$B$7:$L$11,Z$2,0)+(VLOOKUP($F2388,'(참고)타워 스텟 가치'!$B$7:$L$11,Z$2,0)*$E2388)</f>
        <v>0</v>
      </c>
      <c r="AA2388">
        <f>VLOOKUP($F2388,'(참고)타워 스텟 가치'!$B$7:$L$11,AA$2,0)+(VLOOKUP($F2388,'(참고)타워 스텟 가치'!$B$7:$L$11,AA$2,0)*$E2388)</f>
        <v>191.80000000000163</v>
      </c>
      <c r="AB2388">
        <f>SUM('스테이지별 몬스터 스텟'!S2388*'(참고)타워 스텟 가치'!$Q$17,'스테이지별 몬스터 스텟'!T2388*'(참고)타워 스텟 가치'!$R$17,'스테이지별 몬스터 스텟'!U2388*'(참고)타워 스텟 가치'!$S$17,'스테이지별 몬스터 스텟'!V2388*'(참고)타워 스텟 가치'!$T$17,'스테이지별 몬스터 스텟'!W2388*'(참고)타워 스텟 가치'!$U$17,'스테이지별 몬스터 스텟'!X2388*'(참고)타워 스텟 가치'!$V$17,'스테이지별 몬스터 스텟'!Y2388*'(참고)타워 스텟 가치'!$W$17,'스테이지별 몬스터 스텟'!Z2388*'(참고)타워 스텟 가치'!$X$17,'스테이지별 몬스터 스텟'!AA2388*'(참고)타워 스텟 가치'!$Y$17)</f>
        <v>1486034.0337500125</v>
      </c>
      <c r="AC2388">
        <v>2</v>
      </c>
      <c r="AD2388">
        <f>VLOOKUP($F2388,'(참고)타워 스텟 가치'!$B$12:$L$16,AD$2,0)+(VLOOKUP($F2388,'(참고)타워 스텟 가치'!$B$12:$L$16,AD$2,0)*$E2388)</f>
        <v>1618.3125000000139</v>
      </c>
      <c r="AE2388">
        <f>VLOOKUP($F2388,'(참고)타워 스텟 가치'!$B$12:$L$16,AE$2,0)+(VLOOKUP($F2388,'(참고)타워 스텟 가치'!$B$12:$L$16,AE$2,0)*$E2388)</f>
        <v>1941.9750000000165</v>
      </c>
      <c r="AF2388">
        <f>VLOOKUP($F2388,'(참고)타워 스텟 가치'!$B$12:$L$16,AF$2,0)+(VLOOKUP($F2388,'(참고)타워 스텟 가치'!$B$12:$L$16,AF$2,0)*$E2388)</f>
        <v>959000.00000000815</v>
      </c>
      <c r="AG2388">
        <f>VLOOKUP($F2388,'(참고)타워 스텟 가치'!$B$12:$L$16,AG$2,0)+(VLOOKUP($F2388,'(참고)타워 스텟 가치'!$B$12:$L$16,AG$2,0)*$E2388)</f>
        <v>9709.8750000000819</v>
      </c>
      <c r="AH2388">
        <f>VLOOKUP($F2388,'(참고)타워 스텟 가치'!$B$12:$L$16,AH$2,0)+(VLOOKUP($F2388,'(참고)타워 스텟 가치'!$B$12:$L$16,AH$2,0)*$E2388)</f>
        <v>323.66250000000275</v>
      </c>
      <c r="AI2388">
        <f>VLOOKUP($F2388,'(참고)타워 스텟 가치'!$B$12:$L$16,AI$2,0)+(VLOOKUP($F2388,'(참고)타워 스텟 가치'!$B$12:$L$16,AI$2,0)*$E2388)</f>
        <v>57.540000000000482</v>
      </c>
      <c r="AJ2388">
        <f>VLOOKUP($F2388,'(참고)타워 스텟 가치'!$B$12:$L$16,AJ$2,0)+(VLOOKUP($F2388,'(참고)타워 스텟 가치'!$B$12:$L$16,AJ$2,0)*$E2388)</f>
        <v>0</v>
      </c>
      <c r="AK2388">
        <f>VLOOKUP($F2388,'(참고)타워 스텟 가치'!$B$12:$L$16,AK$2,0)+(VLOOKUP($F2388,'(참고)타워 스텟 가치'!$B$12:$L$16,AK$2,0)*$E2388)</f>
        <v>0</v>
      </c>
      <c r="AL2388">
        <f>VLOOKUP($F2388,'(참고)타워 스텟 가치'!$B$12:$L$16,AL$2,0)+(VLOOKUP($F2388,'(참고)타워 스텟 가치'!$B$12:$L$16,AL$2,0)*$E2388)</f>
        <v>383.60000000000326</v>
      </c>
      <c r="AM2388">
        <f>SUM('스테이지별 몬스터 스텟'!AD2388*'(참고)타워 스텟 가치'!$Q$17,'스테이지별 몬스터 스텟'!AE2388*'(참고)타워 스텟 가치'!$R$17,'스테이지별 몬스터 스텟'!AF2388*'(참고)타워 스텟 가치'!$S$17,'스테이지별 몬스터 스텟'!AG2388*'(참고)타워 스텟 가치'!$T$17,'스테이지별 몬스터 스텟'!AH2388*'(참고)타워 스텟 가치'!$U$17,'스테이지별 몬스터 스텟'!AI2388*'(참고)타워 스텟 가치'!$V$17,'스테이지별 몬스터 스텟'!AJ2388*'(참고)타워 스텟 가치'!$W$17,'스테이지별 몬스터 스텟'!AK2388*'(참고)타워 스텟 가치'!$X$17,'스테이지별 몬스터 스텟'!AL2388*'(참고)타워 스텟 가치'!$Y$17)</f>
        <v>1465541.4025000124</v>
      </c>
      <c r="AN2388">
        <v>3</v>
      </c>
    </row>
    <row r="2389" spans="3:40" x14ac:dyDescent="0.3">
      <c r="C2389">
        <v>5</v>
      </c>
      <c r="D2389">
        <f t="shared" si="113"/>
        <v>477</v>
      </c>
      <c r="E2389" s="52">
        <f>VLOOKUP(D2389,'스테이지별 난이도 설정'!B:C,2,0)</f>
        <v>190.80000000000163</v>
      </c>
      <c r="F2389" t="str">
        <f t="shared" si="114"/>
        <v>스페셜</v>
      </c>
      <c r="G2389">
        <f t="shared" si="112"/>
        <v>6</v>
      </c>
      <c r="H2389">
        <f>VLOOKUP($F2389,'(참고)타워 스텟 가치'!$B$2:$L$6,H$2,0)+(VLOOKUP($F2389,'(참고)타워 스텟 가치'!$B$2:$L$6,H$2,0)*$E2389)</f>
        <v>7282.4062500000618</v>
      </c>
      <c r="I2389">
        <f>VLOOKUP($F2389,'(참고)타워 스텟 가치'!$B$2:$L$6,I$2,0)+(VLOOKUP($F2389,'(참고)타워 스텟 가치'!$B$2:$L$6,I$2,0)*$E2389)</f>
        <v>1456.4812500000123</v>
      </c>
      <c r="J2389">
        <f>VLOOKUP($F2389,'(참고)타워 스텟 가치'!$B$2:$L$6,J$2,0)+(VLOOKUP($F2389,'(참고)타워 스텟 가치'!$B$2:$L$6,J$2,0)*$E2389)</f>
        <v>959000.00000000815</v>
      </c>
      <c r="K2389">
        <f>VLOOKUP($F2389,'(참고)타워 스텟 가치'!$B$2:$L$6,K$2,0)+(VLOOKUP($F2389,'(참고)타워 스텟 가치'!$B$2:$L$6,K$2,0)*$E2389)</f>
        <v>29129.625000000247</v>
      </c>
      <c r="L2389">
        <f>VLOOKUP($F2389,'(참고)타워 스텟 가치'!$B$2:$L$6,L$2,0)+(VLOOKUP($F2389,'(참고)타워 스텟 가치'!$B$2:$L$6,L$2,0)*$E2389)</f>
        <v>485.49375000000413</v>
      </c>
      <c r="M2389">
        <f>VLOOKUP($F2389,'(참고)타워 스텟 가치'!$B$2:$L$6,M$2,0)+(VLOOKUP($F2389,'(참고)타워 스텟 가치'!$B$2:$L$6,M$2,0)*$E2389)</f>
        <v>57.540000000000482</v>
      </c>
      <c r="N2389">
        <f>VLOOKUP($F2389,'(참고)타워 스텟 가치'!$B$2:$L$6,N$2,0)+(VLOOKUP($F2389,'(참고)타워 스텟 가치'!$B$2:$L$6,N$2,0)*$E2389)</f>
        <v>0</v>
      </c>
      <c r="O2389">
        <f>VLOOKUP($F2389,'(참고)타워 스텟 가치'!$B$2:$L$6,O$2,0)+(VLOOKUP($F2389,'(참고)타워 스텟 가치'!$B$2:$L$6,O$2,0)*$E2389)</f>
        <v>0</v>
      </c>
      <c r="P2389">
        <f>VLOOKUP($F2389,'(참고)타워 스텟 가치'!$B$2:$L$6,P$2,0)+(VLOOKUP($F2389,'(참고)타워 스텟 가치'!$B$2:$L$6,P$2,0)*$E2389)</f>
        <v>191.80000000000163</v>
      </c>
      <c r="Q2389">
        <f>SUM('스테이지별 몬스터 스텟'!H2389*'(참고)타워 스텟 가치'!$Q$17,'스테이지별 몬스터 스텟'!I2389*'(참고)타워 스텟 가치'!$R$17,'스테이지별 몬스터 스텟'!J2389*'(참고)타워 스텟 가치'!$S$17,'스테이지별 몬스터 스텟'!K2389*'(참고)타워 스텟 가치'!$T$17,'스테이지별 몬스터 스텟'!L2389*'(참고)타워 스텟 가치'!$U$17,'스테이지별 몬스터 스텟'!M2389*'(참고)타워 스텟 가치'!$V$17,'스테이지별 몬스터 스텟'!N2389*'(참고)타워 스텟 가치'!$W$17,'스테이지별 몬스터 스텟'!O2389*'(참고)타워 스텟 가치'!$X$17,'스테이지별 몬스터 스텟'!P2389*'(참고)타워 스텟 가치'!$Y$17)</f>
        <v>1514920.9118750128</v>
      </c>
      <c r="R2389">
        <v>1</v>
      </c>
      <c r="S2389">
        <f>VLOOKUP($F2389,'(참고)타워 스텟 가치'!$B$7:$L$11,S$2,0)+(VLOOKUP($F2389,'(참고)타워 스텟 가치'!$B$7:$L$11,S$2,0)*$E2389)</f>
        <v>2427.4687500000205</v>
      </c>
      <c r="T2389">
        <f>VLOOKUP($F2389,'(참고)타워 스텟 가치'!$B$7:$L$11,T$2,0)+(VLOOKUP($F2389,'(참고)타워 스텟 가치'!$B$7:$L$11,T$2,0)*$E2389)</f>
        <v>4369.4437500000367</v>
      </c>
      <c r="U2389">
        <f>VLOOKUP($F2389,'(참고)타워 스텟 가치'!$B$7:$L$11,U$2,0)+(VLOOKUP($F2389,'(참고)타워 스텟 가치'!$B$7:$L$11,U$2,0)*$E2389)</f>
        <v>959000.00000000815</v>
      </c>
      <c r="V2389">
        <f>VLOOKUP($F2389,'(참고)타워 스텟 가치'!$B$7:$L$11,V$2,0)+(VLOOKUP($F2389,'(참고)타워 스텟 가치'!$B$7:$L$11,V$2,0)*$E2389)</f>
        <v>29129.625000000247</v>
      </c>
      <c r="W2389">
        <f>VLOOKUP($F2389,'(참고)타워 스텟 가치'!$B$7:$L$11,W$2,0)+(VLOOKUP($F2389,'(참고)타워 스텟 가치'!$B$7:$L$11,W$2,0)*$E2389)</f>
        <v>485.49375000000413</v>
      </c>
      <c r="X2389">
        <f>VLOOKUP($F2389,'(참고)타워 스텟 가치'!$B$7:$L$11,X$2,0)+(VLOOKUP($F2389,'(참고)타워 스텟 가치'!$B$7:$L$11,X$2,0)*$E2389)</f>
        <v>57.540000000000482</v>
      </c>
      <c r="Y2389">
        <f>VLOOKUP($F2389,'(참고)타워 스텟 가치'!$B$7:$L$11,Y$2,0)+(VLOOKUP($F2389,'(참고)타워 스텟 가치'!$B$7:$L$11,Y$2,0)*$E2389)</f>
        <v>0</v>
      </c>
      <c r="Z2389">
        <f>VLOOKUP($F2389,'(참고)타워 스텟 가치'!$B$7:$L$11,Z$2,0)+(VLOOKUP($F2389,'(참고)타워 스텟 가치'!$B$7:$L$11,Z$2,0)*$E2389)</f>
        <v>0</v>
      </c>
      <c r="AA2389">
        <f>VLOOKUP($F2389,'(참고)타워 스텟 가치'!$B$7:$L$11,AA$2,0)+(VLOOKUP($F2389,'(참고)타워 스텟 가치'!$B$7:$L$11,AA$2,0)*$E2389)</f>
        <v>191.80000000000163</v>
      </c>
      <c r="AB2389">
        <f>SUM('스테이지별 몬스터 스텟'!S2389*'(참고)타워 스텟 가치'!$Q$17,'스테이지별 몬스터 스텟'!T2389*'(참고)타워 스텟 가치'!$R$17,'스테이지별 몬스터 스텟'!U2389*'(참고)타워 스텟 가치'!$S$17,'스테이지별 몬스터 스텟'!V2389*'(참고)타워 스텟 가치'!$T$17,'스테이지별 몬스터 스텟'!W2389*'(참고)타워 스텟 가치'!$U$17,'스테이지별 몬스터 스텟'!X2389*'(참고)타워 스텟 가치'!$V$17,'스테이지별 몬스터 스텟'!Y2389*'(참고)타워 스텟 가치'!$W$17,'스테이지별 몬스터 스텟'!Z2389*'(참고)타워 스텟 가치'!$X$17,'스테이지별 몬스터 스텟'!AA2389*'(참고)타워 스텟 가치'!$Y$17)</f>
        <v>1509580.4806250129</v>
      </c>
      <c r="AC2389">
        <v>2</v>
      </c>
      <c r="AD2389">
        <f>VLOOKUP($F2389,'(참고)타워 스텟 가치'!$B$12:$L$16,AD$2,0)+(VLOOKUP($F2389,'(참고)타워 스텟 가치'!$B$12:$L$16,AD$2,0)*$E2389)</f>
        <v>2427.4687500000205</v>
      </c>
      <c r="AE2389">
        <f>VLOOKUP($F2389,'(참고)타워 스텟 가치'!$B$12:$L$16,AE$2,0)+(VLOOKUP($F2389,'(참고)타워 스텟 가치'!$B$12:$L$16,AE$2,0)*$E2389)</f>
        <v>2912.9625000000246</v>
      </c>
      <c r="AF2389">
        <f>VLOOKUP($F2389,'(참고)타워 스텟 가치'!$B$12:$L$16,AF$2,0)+(VLOOKUP($F2389,'(참고)타워 스텟 가치'!$B$12:$L$16,AF$2,0)*$E2389)</f>
        <v>959000.00000000815</v>
      </c>
      <c r="AG2389">
        <f>VLOOKUP($F2389,'(참고)타워 스텟 가치'!$B$12:$L$16,AG$2,0)+(VLOOKUP($F2389,'(참고)타워 스텟 가치'!$B$12:$L$16,AG$2,0)*$E2389)</f>
        <v>14564.812500000124</v>
      </c>
      <c r="AH2389">
        <f>VLOOKUP($F2389,'(참고)타워 스텟 가치'!$B$12:$L$16,AH$2,0)+(VLOOKUP($F2389,'(참고)타워 스텟 가치'!$B$12:$L$16,AH$2,0)*$E2389)</f>
        <v>485.49375000000413</v>
      </c>
      <c r="AI2389">
        <f>VLOOKUP($F2389,'(참고)타워 스텟 가치'!$B$12:$L$16,AI$2,0)+(VLOOKUP($F2389,'(참고)타워 스텟 가치'!$B$12:$L$16,AI$2,0)*$E2389)</f>
        <v>57.540000000000482</v>
      </c>
      <c r="AJ2389">
        <f>VLOOKUP($F2389,'(참고)타워 스텟 가치'!$B$12:$L$16,AJ$2,0)+(VLOOKUP($F2389,'(참고)타워 스텟 가치'!$B$12:$L$16,AJ$2,0)*$E2389)</f>
        <v>0</v>
      </c>
      <c r="AK2389">
        <f>VLOOKUP($F2389,'(참고)타워 스텟 가치'!$B$12:$L$16,AK$2,0)+(VLOOKUP($F2389,'(참고)타워 스텟 가치'!$B$12:$L$16,AK$2,0)*$E2389)</f>
        <v>0</v>
      </c>
      <c r="AL2389">
        <f>VLOOKUP($F2389,'(참고)타워 스텟 가치'!$B$12:$L$16,AL$2,0)+(VLOOKUP($F2389,'(참고)타워 스텟 가치'!$B$12:$L$16,AL$2,0)*$E2389)</f>
        <v>383.60000000000326</v>
      </c>
      <c r="AM2389">
        <f>SUM('스테이지별 몬스터 스텟'!AD2389*'(참고)타워 스텟 가치'!$Q$17,'스테이지별 몬스터 스텟'!AE2389*'(참고)타워 스텟 가치'!$R$17,'스테이지별 몬스터 스텟'!AF2389*'(참고)타워 스텟 가치'!$S$17,'스테이지별 몬스터 스텟'!AG2389*'(참고)타워 스텟 가치'!$T$17,'스테이지별 몬스터 스텟'!AH2389*'(참고)타워 스텟 가치'!$U$17,'스테이지별 몬스터 스텟'!AI2389*'(참고)타워 스텟 가치'!$V$17,'스테이지별 몬스터 스텟'!AJ2389*'(참고)타워 스텟 가치'!$W$17,'스테이지별 몬스터 스텟'!AK2389*'(참고)타워 스텟 가치'!$X$17,'스테이지별 몬스터 스텟'!AL2389*'(참고)타워 스텟 가치'!$Y$17)</f>
        <v>1478649.7337500125</v>
      </c>
      <c r="AN2389">
        <v>3</v>
      </c>
    </row>
    <row r="2390" spans="3:40" x14ac:dyDescent="0.3">
      <c r="C2390">
        <v>1</v>
      </c>
      <c r="D2390">
        <f t="shared" si="113"/>
        <v>478</v>
      </c>
      <c r="E2390" s="52">
        <f>VLOOKUP(D2390,'스테이지별 난이도 설정'!B:C,2,0)</f>
        <v>191.20000000000164</v>
      </c>
      <c r="F2390" t="str">
        <f t="shared" si="114"/>
        <v>일반</v>
      </c>
      <c r="G2390">
        <f t="shared" si="112"/>
        <v>6</v>
      </c>
      <c r="H2390">
        <f>VLOOKUP($F2390,'(참고)타워 스텟 가치'!$B$2:$L$6,H$2,0)+(VLOOKUP($F2390,'(참고)타워 스텟 가치'!$B$2:$L$6,H$2,0)*$E2390)</f>
        <v>1441.5000000000123</v>
      </c>
      <c r="I2390">
        <f>VLOOKUP($F2390,'(참고)타워 스텟 가치'!$B$2:$L$6,I$2,0)+(VLOOKUP($F2390,'(참고)타워 스텟 가치'!$B$2:$L$6,I$2,0)*$E2390)</f>
        <v>288.30000000000246</v>
      </c>
      <c r="J2390">
        <f>VLOOKUP($F2390,'(참고)타워 스텟 가치'!$B$2:$L$6,J$2,0)+(VLOOKUP($F2390,'(참고)타워 스텟 가치'!$B$2:$L$6,J$2,0)*$E2390)</f>
        <v>961000.00000000815</v>
      </c>
      <c r="K2390">
        <f>VLOOKUP($F2390,'(참고)타워 스텟 가치'!$B$2:$L$6,K$2,0)+(VLOOKUP($F2390,'(참고)타워 스텟 가치'!$B$2:$L$6,K$2,0)*$E2390)</f>
        <v>5766.0000000000491</v>
      </c>
      <c r="L2390">
        <f>VLOOKUP($F2390,'(참고)타워 스텟 가치'!$B$2:$L$6,L$2,0)+(VLOOKUP($F2390,'(참고)타워 스텟 가치'!$B$2:$L$6,L$2,0)*$E2390)</f>
        <v>96.100000000000819</v>
      </c>
      <c r="M2390">
        <f>VLOOKUP($F2390,'(참고)타워 스텟 가치'!$B$2:$L$6,M$2,0)+(VLOOKUP($F2390,'(참고)타워 스텟 가치'!$B$2:$L$6,M$2,0)*$E2390)</f>
        <v>57.660000000000487</v>
      </c>
      <c r="N2390">
        <f>VLOOKUP($F2390,'(참고)타워 스텟 가치'!$B$2:$L$6,N$2,0)+(VLOOKUP($F2390,'(참고)타워 스텟 가치'!$B$2:$L$6,N$2,0)*$E2390)</f>
        <v>0</v>
      </c>
      <c r="O2390">
        <f>VLOOKUP($F2390,'(참고)타워 스텟 가치'!$B$2:$L$6,O$2,0)+(VLOOKUP($F2390,'(참고)타워 스텟 가치'!$B$2:$L$6,O$2,0)*$E2390)</f>
        <v>0</v>
      </c>
      <c r="P2390">
        <f>VLOOKUP($F2390,'(참고)타워 스텟 가치'!$B$2:$L$6,P$2,0)+(VLOOKUP($F2390,'(참고)타워 스텟 가치'!$B$2:$L$6,P$2,0)*$E2390)</f>
        <v>134.54000000000113</v>
      </c>
      <c r="Q2390">
        <f>SUM('스테이지별 몬스터 스텟'!H2390*'(참고)타워 스텟 가치'!$Q$17,'스테이지별 몬스터 스텟'!I2390*'(참고)타워 스텟 가치'!$R$17,'스테이지별 몬스터 스텟'!J2390*'(참고)타워 스텟 가치'!$S$17,'스테이지별 몬스터 스텟'!K2390*'(참고)타워 스텟 가치'!$T$17,'스테이지별 몬스터 스텟'!L2390*'(참고)타워 스텟 가치'!$U$17,'스테이지별 몬스터 스텟'!M2390*'(참고)타워 스텟 가치'!$V$17,'스테이지별 몬스터 스텟'!N2390*'(참고)타워 스텟 가치'!$W$17,'스테이지별 몬스터 스텟'!O2390*'(참고)타워 스텟 가치'!$X$17,'스테이지별 몬스터 스텟'!P2390*'(참고)타워 스텟 가치'!$Y$17)</f>
        <v>1456866.390000012</v>
      </c>
      <c r="R2390">
        <v>1</v>
      </c>
      <c r="S2390">
        <f>VLOOKUP($F2390,'(참고)타워 스텟 가치'!$B$7:$L$11,S$2,0)+(VLOOKUP($F2390,'(참고)타워 스텟 가치'!$B$7:$L$11,S$2,0)*$E2390)</f>
        <v>480.50000000000409</v>
      </c>
      <c r="T2390">
        <f>VLOOKUP($F2390,'(참고)타워 스텟 가치'!$B$7:$L$11,T$2,0)+(VLOOKUP($F2390,'(참고)타워 스텟 가치'!$B$7:$L$11,T$2,0)*$E2390)</f>
        <v>864.90000000000737</v>
      </c>
      <c r="U2390">
        <f>VLOOKUP($F2390,'(참고)타워 스텟 가치'!$B$7:$L$11,U$2,0)+(VLOOKUP($F2390,'(참고)타워 스텟 가치'!$B$7:$L$11,U$2,0)*$E2390)</f>
        <v>961000.00000000815</v>
      </c>
      <c r="V2390">
        <f>VLOOKUP($F2390,'(참고)타워 스텟 가치'!$B$7:$L$11,V$2,0)+(VLOOKUP($F2390,'(참고)타워 스텟 가치'!$B$7:$L$11,V$2,0)*$E2390)</f>
        <v>5766.0000000000491</v>
      </c>
      <c r="W2390">
        <f>VLOOKUP($F2390,'(참고)타워 스텟 가치'!$B$7:$L$11,W$2,0)+(VLOOKUP($F2390,'(참고)타워 스텟 가치'!$B$7:$L$11,W$2,0)*$E2390)</f>
        <v>96.100000000000819</v>
      </c>
      <c r="X2390">
        <f>VLOOKUP($F2390,'(참고)타워 스텟 가치'!$B$7:$L$11,X$2,0)+(VLOOKUP($F2390,'(참고)타워 스텟 가치'!$B$7:$L$11,X$2,0)*$E2390)</f>
        <v>57.660000000000487</v>
      </c>
      <c r="Y2390">
        <f>VLOOKUP($F2390,'(참고)타워 스텟 가치'!$B$7:$L$11,Y$2,0)+(VLOOKUP($F2390,'(참고)타워 스텟 가치'!$B$7:$L$11,Y$2,0)*$E2390)</f>
        <v>0</v>
      </c>
      <c r="Z2390">
        <f>VLOOKUP($F2390,'(참고)타워 스텟 가치'!$B$7:$L$11,Z$2,0)+(VLOOKUP($F2390,'(참고)타워 스텟 가치'!$B$7:$L$11,Z$2,0)*$E2390)</f>
        <v>0</v>
      </c>
      <c r="AA2390">
        <f>VLOOKUP($F2390,'(참고)타워 스텟 가치'!$B$7:$L$11,AA$2,0)+(VLOOKUP($F2390,'(참고)타워 스텟 가치'!$B$7:$L$11,AA$2,0)*$E2390)</f>
        <v>134.54000000000113</v>
      </c>
      <c r="AB2390">
        <f>SUM('스테이지별 몬스터 스텟'!S2390*'(참고)타워 스텟 가치'!$Q$17,'스테이지별 몬스터 스텟'!T2390*'(참고)타워 스텟 가치'!$R$17,'스테이지별 몬스터 스텟'!U2390*'(참고)타워 스텟 가치'!$S$17,'스테이지별 몬스터 스텟'!V2390*'(참고)타워 스텟 가치'!$T$17,'스테이지별 몬스터 스텟'!W2390*'(참고)타워 스텟 가치'!$U$17,'스테이지별 몬스터 스텟'!X2390*'(참고)타워 스텟 가치'!$V$17,'스테이지별 몬스터 스텟'!Y2390*'(참고)타워 스텟 가치'!$W$17,'스테이지별 몬스터 스텟'!Z2390*'(참고)타워 스텟 가치'!$X$17,'스테이지별 몬스터 스텟'!AA2390*'(참고)타워 스텟 가치'!$Y$17)</f>
        <v>1455809.2900000121</v>
      </c>
      <c r="AC2390">
        <v>2</v>
      </c>
      <c r="AD2390">
        <f>VLOOKUP($F2390,'(참고)타워 스텟 가치'!$B$12:$L$16,AD$2,0)+(VLOOKUP($F2390,'(참고)타워 스텟 가치'!$B$12:$L$16,AD$2,0)*$E2390)</f>
        <v>480.50000000000409</v>
      </c>
      <c r="AE2390">
        <f>VLOOKUP($F2390,'(참고)타워 스텟 가치'!$B$12:$L$16,AE$2,0)+(VLOOKUP($F2390,'(참고)타워 스텟 가치'!$B$12:$L$16,AE$2,0)*$E2390)</f>
        <v>576.60000000000491</v>
      </c>
      <c r="AF2390">
        <f>VLOOKUP($F2390,'(참고)타워 스텟 가치'!$B$12:$L$16,AF$2,0)+(VLOOKUP($F2390,'(참고)타워 스텟 가치'!$B$12:$L$16,AF$2,0)*$E2390)</f>
        <v>961000.00000000815</v>
      </c>
      <c r="AG2390">
        <f>VLOOKUP($F2390,'(참고)타워 스텟 가치'!$B$12:$L$16,AG$2,0)+(VLOOKUP($F2390,'(참고)타워 스텟 가치'!$B$12:$L$16,AG$2,0)*$E2390)</f>
        <v>2883.0000000000246</v>
      </c>
      <c r="AH2390">
        <f>VLOOKUP($F2390,'(참고)타워 스텟 가치'!$B$12:$L$16,AH$2,0)+(VLOOKUP($F2390,'(참고)타워 스텟 가치'!$B$12:$L$16,AH$2,0)*$E2390)</f>
        <v>96.100000000000819</v>
      </c>
      <c r="AI2390">
        <f>VLOOKUP($F2390,'(참고)타워 스텟 가치'!$B$12:$L$16,AI$2,0)+(VLOOKUP($F2390,'(참고)타워 스텟 가치'!$B$12:$L$16,AI$2,0)*$E2390)</f>
        <v>57.660000000000487</v>
      </c>
      <c r="AJ2390">
        <f>VLOOKUP($F2390,'(참고)타워 스텟 가치'!$B$12:$L$16,AJ$2,0)+(VLOOKUP($F2390,'(참고)타워 스텟 가치'!$B$12:$L$16,AJ$2,0)*$E2390)</f>
        <v>0</v>
      </c>
      <c r="AK2390">
        <f>VLOOKUP($F2390,'(참고)타워 스텟 가치'!$B$12:$L$16,AK$2,0)+(VLOOKUP($F2390,'(참고)타워 스텟 가치'!$B$12:$L$16,AK$2,0)*$E2390)</f>
        <v>0</v>
      </c>
      <c r="AL2390">
        <f>VLOOKUP($F2390,'(참고)타워 스텟 가치'!$B$12:$L$16,AL$2,0)+(VLOOKUP($F2390,'(참고)타워 스텟 가치'!$B$12:$L$16,AL$2,0)*$E2390)</f>
        <v>269.08000000000226</v>
      </c>
      <c r="AM2390">
        <f>SUM('스테이지별 몬스터 스텟'!AD2390*'(참고)타워 스텟 가치'!$Q$17,'스테이지별 몬스터 스텟'!AE2390*'(참고)타워 스텟 가치'!$R$17,'스테이지별 몬스터 스텟'!AF2390*'(참고)타워 스텟 가치'!$S$17,'스테이지별 몬스터 스텟'!AG2390*'(참고)타워 스텟 가치'!$T$17,'스테이지별 몬스터 스텟'!AH2390*'(참고)타워 스텟 가치'!$U$17,'스테이지별 몬스터 스텟'!AI2390*'(참고)타워 스텟 가치'!$V$17,'스테이지별 몬스터 스텟'!AJ2390*'(참고)타워 스텟 가치'!$W$17,'스테이지별 몬스터 스텟'!AK2390*'(참고)타워 스텟 가치'!$X$17,'스테이지별 몬스터 스텟'!AL2390*'(참고)타워 스텟 가치'!$Y$17)</f>
        <v>1449879.9200000118</v>
      </c>
      <c r="AN2390">
        <v>3</v>
      </c>
    </row>
    <row r="2391" spans="3:40" x14ac:dyDescent="0.3">
      <c r="C2391">
        <v>2</v>
      </c>
      <c r="D2391">
        <f t="shared" si="113"/>
        <v>478</v>
      </c>
      <c r="E2391" s="52">
        <f>VLOOKUP(D2391,'스테이지별 난이도 설정'!B:C,2,0)</f>
        <v>191.20000000000164</v>
      </c>
      <c r="F2391" t="str">
        <f t="shared" si="114"/>
        <v>레어</v>
      </c>
      <c r="G2391">
        <f t="shared" si="112"/>
        <v>6</v>
      </c>
      <c r="H2391">
        <f>VLOOKUP($F2391,'(참고)타워 스텟 가치'!$B$2:$L$6,H$2,0)+(VLOOKUP($F2391,'(참고)타워 스텟 가치'!$B$2:$L$6,H$2,0)*$E2391)</f>
        <v>2162.2500000000182</v>
      </c>
      <c r="I2391">
        <f>VLOOKUP($F2391,'(참고)타워 스텟 가치'!$B$2:$L$6,I$2,0)+(VLOOKUP($F2391,'(참고)타워 스텟 가치'!$B$2:$L$6,I$2,0)*$E2391)</f>
        <v>432.45000000000368</v>
      </c>
      <c r="J2391">
        <f>VLOOKUP($F2391,'(참고)타워 스텟 가치'!$B$2:$L$6,J$2,0)+(VLOOKUP($F2391,'(참고)타워 스텟 가치'!$B$2:$L$6,J$2,0)*$E2391)</f>
        <v>961000.00000000815</v>
      </c>
      <c r="K2391">
        <f>VLOOKUP($F2391,'(참고)타워 스텟 가치'!$B$2:$L$6,K$2,0)+(VLOOKUP($F2391,'(참고)타워 스텟 가치'!$B$2:$L$6,K$2,0)*$E2391)</f>
        <v>8649.0000000000728</v>
      </c>
      <c r="L2391">
        <f>VLOOKUP($F2391,'(참고)타워 스텟 가치'!$B$2:$L$6,L$2,0)+(VLOOKUP($F2391,'(참고)타워 스텟 가치'!$B$2:$L$6,L$2,0)*$E2391)</f>
        <v>144.15000000000123</v>
      </c>
      <c r="M2391">
        <f>VLOOKUP($F2391,'(참고)타워 스텟 가치'!$B$2:$L$6,M$2,0)+(VLOOKUP($F2391,'(참고)타워 스텟 가치'!$B$2:$L$6,M$2,0)*$E2391)</f>
        <v>57.660000000000487</v>
      </c>
      <c r="N2391">
        <f>VLOOKUP($F2391,'(참고)타워 스텟 가치'!$B$2:$L$6,N$2,0)+(VLOOKUP($F2391,'(참고)타워 스텟 가치'!$B$2:$L$6,N$2,0)*$E2391)</f>
        <v>0</v>
      </c>
      <c r="O2391">
        <f>VLOOKUP($F2391,'(참고)타워 스텟 가치'!$B$2:$L$6,O$2,0)+(VLOOKUP($F2391,'(참고)타워 스텟 가치'!$B$2:$L$6,O$2,0)*$E2391)</f>
        <v>0</v>
      </c>
      <c r="P2391">
        <f>VLOOKUP($F2391,'(참고)타워 스텟 가치'!$B$2:$L$6,P$2,0)+(VLOOKUP($F2391,'(참고)타워 스텟 가치'!$B$2:$L$6,P$2,0)*$E2391)</f>
        <v>134.54000000000113</v>
      </c>
      <c r="Q2391">
        <f>SUM('스테이지별 몬스터 스텟'!H2391*'(참고)타워 스텟 가치'!$Q$17,'스테이지별 몬스터 스텟'!I2391*'(참고)타워 스텟 가치'!$R$17,'스테이지별 몬스터 스텟'!J2391*'(참고)타워 스텟 가치'!$S$17,'스테이지별 몬스터 스텟'!K2391*'(참고)타워 스텟 가치'!$T$17,'스테이지별 몬스터 스텟'!L2391*'(참고)타워 스텟 가치'!$U$17,'스테이지별 몬스터 스텟'!M2391*'(참고)타워 스텟 가치'!$V$17,'스테이지별 몬스터 스텟'!N2391*'(참고)타워 스텟 가치'!$W$17,'스테이지별 몬스터 스텟'!O2391*'(참고)타워 스텟 가치'!$X$17,'스테이지별 몬스터 스텟'!P2391*'(참고)타워 스텟 가치'!$Y$17)</f>
        <v>1464386.2150000124</v>
      </c>
      <c r="R2391">
        <v>1</v>
      </c>
      <c r="S2391">
        <f>VLOOKUP($F2391,'(참고)타워 스텟 가치'!$B$7:$L$11,S$2,0)+(VLOOKUP($F2391,'(참고)타워 스텟 가치'!$B$7:$L$11,S$2,0)*$E2391)</f>
        <v>720.75000000000614</v>
      </c>
      <c r="T2391">
        <f>VLOOKUP($F2391,'(참고)타워 스텟 가치'!$B$7:$L$11,T$2,0)+(VLOOKUP($F2391,'(참고)타워 스텟 가치'!$B$7:$L$11,T$2,0)*$E2391)</f>
        <v>1297.3500000000111</v>
      </c>
      <c r="U2391">
        <f>VLOOKUP($F2391,'(참고)타워 스텟 가치'!$B$7:$L$11,U$2,0)+(VLOOKUP($F2391,'(참고)타워 스텟 가치'!$B$7:$L$11,U$2,0)*$E2391)</f>
        <v>961000.00000000815</v>
      </c>
      <c r="V2391">
        <f>VLOOKUP($F2391,'(참고)타워 스텟 가치'!$B$7:$L$11,V$2,0)+(VLOOKUP($F2391,'(참고)타워 스텟 가치'!$B$7:$L$11,V$2,0)*$E2391)</f>
        <v>8649.0000000000728</v>
      </c>
      <c r="W2391">
        <f>VLOOKUP($F2391,'(참고)타워 스텟 가치'!$B$7:$L$11,W$2,0)+(VLOOKUP($F2391,'(참고)타워 스텟 가치'!$B$7:$L$11,W$2,0)*$E2391)</f>
        <v>144.15000000000123</v>
      </c>
      <c r="X2391">
        <f>VLOOKUP($F2391,'(참고)타워 스텟 가치'!$B$7:$L$11,X$2,0)+(VLOOKUP($F2391,'(참고)타워 스텟 가치'!$B$7:$L$11,X$2,0)*$E2391)</f>
        <v>57.660000000000487</v>
      </c>
      <c r="Y2391">
        <f>VLOOKUP($F2391,'(참고)타워 스텟 가치'!$B$7:$L$11,Y$2,0)+(VLOOKUP($F2391,'(참고)타워 스텟 가치'!$B$7:$L$11,Y$2,0)*$E2391)</f>
        <v>0</v>
      </c>
      <c r="Z2391">
        <f>VLOOKUP($F2391,'(참고)타워 스텟 가치'!$B$7:$L$11,Z$2,0)+(VLOOKUP($F2391,'(참고)타워 스텟 가치'!$B$7:$L$11,Z$2,0)*$E2391)</f>
        <v>0</v>
      </c>
      <c r="AA2391">
        <f>VLOOKUP($F2391,'(참고)타워 스텟 가치'!$B$7:$L$11,AA$2,0)+(VLOOKUP($F2391,'(참고)타워 스텟 가치'!$B$7:$L$11,AA$2,0)*$E2391)</f>
        <v>134.54000000000113</v>
      </c>
      <c r="AB2391">
        <f>SUM('스테이지별 몬스터 스텟'!S2391*'(참고)타워 스텟 가치'!$Q$17,'스테이지별 몬스터 스텟'!T2391*'(참고)타워 스텟 가치'!$R$17,'스테이지별 몬스터 스텟'!U2391*'(참고)타워 스텟 가치'!$S$17,'스테이지별 몬스터 스텟'!V2391*'(참고)타워 스텟 가치'!$T$17,'스테이지별 몬스터 스텟'!W2391*'(참고)타워 스텟 가치'!$U$17,'스테이지별 몬스터 스텟'!X2391*'(참고)타워 스텟 가치'!$V$17,'스테이지별 몬스터 스텟'!Y2391*'(참고)타워 스텟 가치'!$W$17,'스테이지별 몬스터 스텟'!Z2391*'(참고)타워 스텟 가치'!$X$17,'스테이지별 몬스터 스텟'!AA2391*'(참고)타워 스텟 가치'!$Y$17)</f>
        <v>1462800.5650000125</v>
      </c>
      <c r="AC2391">
        <v>2</v>
      </c>
      <c r="AD2391">
        <f>VLOOKUP($F2391,'(참고)타워 스텟 가치'!$B$12:$L$16,AD$2,0)+(VLOOKUP($F2391,'(참고)타워 스텟 가치'!$B$12:$L$16,AD$2,0)*$E2391)</f>
        <v>720.75000000000614</v>
      </c>
      <c r="AE2391">
        <f>VLOOKUP($F2391,'(참고)타워 스텟 가치'!$B$12:$L$16,AE$2,0)+(VLOOKUP($F2391,'(참고)타워 스텟 가치'!$B$12:$L$16,AE$2,0)*$E2391)</f>
        <v>864.90000000000737</v>
      </c>
      <c r="AF2391">
        <f>VLOOKUP($F2391,'(참고)타워 스텟 가치'!$B$12:$L$16,AF$2,0)+(VLOOKUP($F2391,'(참고)타워 스텟 가치'!$B$12:$L$16,AF$2,0)*$E2391)</f>
        <v>961000.00000000815</v>
      </c>
      <c r="AG2391">
        <f>VLOOKUP($F2391,'(참고)타워 스텟 가치'!$B$12:$L$16,AG$2,0)+(VLOOKUP($F2391,'(참고)타워 스텟 가치'!$B$12:$L$16,AG$2,0)*$E2391)</f>
        <v>4324.5000000000364</v>
      </c>
      <c r="AH2391">
        <f>VLOOKUP($F2391,'(참고)타워 스텟 가치'!$B$12:$L$16,AH$2,0)+(VLOOKUP($F2391,'(참고)타워 스텟 가치'!$B$12:$L$16,AH$2,0)*$E2391)</f>
        <v>144.15000000000123</v>
      </c>
      <c r="AI2391">
        <f>VLOOKUP($F2391,'(참고)타워 스텟 가치'!$B$12:$L$16,AI$2,0)+(VLOOKUP($F2391,'(참고)타워 스텟 가치'!$B$12:$L$16,AI$2,0)*$E2391)</f>
        <v>57.660000000000487</v>
      </c>
      <c r="AJ2391">
        <f>VLOOKUP($F2391,'(참고)타워 스텟 가치'!$B$12:$L$16,AJ$2,0)+(VLOOKUP($F2391,'(참고)타워 스텟 가치'!$B$12:$L$16,AJ$2,0)*$E2391)</f>
        <v>0</v>
      </c>
      <c r="AK2391">
        <f>VLOOKUP($F2391,'(참고)타워 스텟 가치'!$B$12:$L$16,AK$2,0)+(VLOOKUP($F2391,'(참고)타워 스텟 가치'!$B$12:$L$16,AK$2,0)*$E2391)</f>
        <v>0</v>
      </c>
      <c r="AL2391">
        <f>VLOOKUP($F2391,'(참고)타워 스텟 가치'!$B$12:$L$16,AL$2,0)+(VLOOKUP($F2391,'(참고)타워 스텟 가치'!$B$12:$L$16,AL$2,0)*$E2391)</f>
        <v>269.08000000000226</v>
      </c>
      <c r="AM2391">
        <f>SUM('스테이지별 몬스터 스텟'!AD2391*'(참고)타워 스텟 가치'!$Q$17,'스테이지별 몬스터 스텟'!AE2391*'(참고)타워 스텟 가치'!$R$17,'스테이지별 몬스터 스텟'!AF2391*'(참고)타워 스텟 가치'!$S$17,'스테이지별 몬스터 스텟'!AG2391*'(참고)타워 스텟 가치'!$T$17,'스테이지별 몬스터 스텟'!AH2391*'(참고)타워 스텟 가치'!$U$17,'스테이지별 몬스터 스텟'!AI2391*'(참고)타워 스텟 가치'!$V$17,'스테이지별 몬스터 스텟'!AJ2391*'(참고)타워 스텟 가치'!$W$17,'스테이지별 몬스터 스텟'!AK2391*'(참고)타워 스텟 가치'!$X$17,'스테이지별 몬스터 스텟'!AL2391*'(참고)타워 스텟 가치'!$Y$17)</f>
        <v>1453771.9700000121</v>
      </c>
      <c r="AN2391">
        <v>3</v>
      </c>
    </row>
    <row r="2392" spans="3:40" x14ac:dyDescent="0.3">
      <c r="C2392">
        <v>3</v>
      </c>
      <c r="D2392">
        <f t="shared" si="113"/>
        <v>478</v>
      </c>
      <c r="E2392" s="52">
        <f>VLOOKUP(D2392,'스테이지별 난이도 설정'!B:C,2,0)</f>
        <v>191.20000000000164</v>
      </c>
      <c r="F2392" t="str">
        <f t="shared" si="114"/>
        <v>에픽</v>
      </c>
      <c r="G2392">
        <f t="shared" si="112"/>
        <v>6</v>
      </c>
      <c r="H2392">
        <f>VLOOKUP($F2392,'(참고)타워 스텟 가치'!$B$2:$L$6,H$2,0)+(VLOOKUP($F2392,'(참고)타워 스텟 가치'!$B$2:$L$6,H$2,0)*$E2392)</f>
        <v>3243.3750000000277</v>
      </c>
      <c r="I2392">
        <f>VLOOKUP($F2392,'(참고)타워 스텟 가치'!$B$2:$L$6,I$2,0)+(VLOOKUP($F2392,'(참고)타워 스텟 가치'!$B$2:$L$6,I$2,0)*$E2392)</f>
        <v>648.67500000000553</v>
      </c>
      <c r="J2392">
        <f>VLOOKUP($F2392,'(참고)타워 스텟 가치'!$B$2:$L$6,J$2,0)+(VLOOKUP($F2392,'(참고)타워 스텟 가치'!$B$2:$L$6,J$2,0)*$E2392)</f>
        <v>961000.00000000815</v>
      </c>
      <c r="K2392">
        <f>VLOOKUP($F2392,'(참고)타워 스텟 가치'!$B$2:$L$6,K$2,0)+(VLOOKUP($F2392,'(참고)타워 스텟 가치'!$B$2:$L$6,K$2,0)*$E2392)</f>
        <v>12973.500000000111</v>
      </c>
      <c r="L2392">
        <f>VLOOKUP($F2392,'(참고)타워 스텟 가치'!$B$2:$L$6,L$2,0)+(VLOOKUP($F2392,'(참고)타워 스텟 가치'!$B$2:$L$6,L$2,0)*$E2392)</f>
        <v>216.22500000000184</v>
      </c>
      <c r="M2392">
        <f>VLOOKUP($F2392,'(참고)타워 스텟 가치'!$B$2:$L$6,M$2,0)+(VLOOKUP($F2392,'(참고)타워 스텟 가치'!$B$2:$L$6,M$2,0)*$E2392)</f>
        <v>57.660000000000487</v>
      </c>
      <c r="N2392">
        <f>VLOOKUP($F2392,'(참고)타워 스텟 가치'!$B$2:$L$6,N$2,0)+(VLOOKUP($F2392,'(참고)타워 스텟 가치'!$B$2:$L$6,N$2,0)*$E2392)</f>
        <v>0</v>
      </c>
      <c r="O2392">
        <f>VLOOKUP($F2392,'(참고)타워 스텟 가치'!$B$2:$L$6,O$2,0)+(VLOOKUP($F2392,'(참고)타워 스텟 가치'!$B$2:$L$6,O$2,0)*$E2392)</f>
        <v>0</v>
      </c>
      <c r="P2392">
        <f>VLOOKUP($F2392,'(참고)타워 스텟 가치'!$B$2:$L$6,P$2,0)+(VLOOKUP($F2392,'(참고)타워 스텟 가치'!$B$2:$L$6,P$2,0)*$E2392)</f>
        <v>134.54000000000113</v>
      </c>
      <c r="Q2392">
        <f>SUM('스테이지별 몬스터 스텟'!H2392*'(참고)타워 스텟 가치'!$Q$17,'스테이지별 몬스터 스텟'!I2392*'(참고)타워 스텟 가치'!$R$17,'스테이지별 몬스터 스텟'!J2392*'(참고)타워 스텟 가치'!$S$17,'스테이지별 몬스터 스텟'!K2392*'(참고)타워 스텟 가치'!$T$17,'스테이지별 몬스터 스텟'!L2392*'(참고)타워 스텟 가치'!$U$17,'스테이지별 몬스터 스텟'!M2392*'(참고)타워 스텟 가치'!$V$17,'스테이지별 몬스터 스텟'!N2392*'(참고)타워 스텟 가치'!$W$17,'스테이지별 몬스터 스텟'!O2392*'(참고)타워 스텟 가치'!$X$17,'스테이지별 몬스터 스텟'!P2392*'(참고)타워 스텟 가치'!$Y$17)</f>
        <v>1475665.9525000122</v>
      </c>
      <c r="R2392">
        <v>1</v>
      </c>
      <c r="S2392">
        <f>VLOOKUP($F2392,'(참고)타워 스텟 가치'!$B$7:$L$11,S$2,0)+(VLOOKUP($F2392,'(참고)타워 스텟 가치'!$B$7:$L$11,S$2,0)*$E2392)</f>
        <v>1081.1250000000091</v>
      </c>
      <c r="T2392">
        <f>VLOOKUP($F2392,'(참고)타워 스텟 가치'!$B$7:$L$11,T$2,0)+(VLOOKUP($F2392,'(참고)타워 스텟 가치'!$B$7:$L$11,T$2,0)*$E2392)</f>
        <v>1946.0250000000165</v>
      </c>
      <c r="U2392">
        <f>VLOOKUP($F2392,'(참고)타워 스텟 가치'!$B$7:$L$11,U$2,0)+(VLOOKUP($F2392,'(참고)타워 스텟 가치'!$B$7:$L$11,U$2,0)*$E2392)</f>
        <v>961000.00000000815</v>
      </c>
      <c r="V2392">
        <f>VLOOKUP($F2392,'(참고)타워 스텟 가치'!$B$7:$L$11,V$2,0)+(VLOOKUP($F2392,'(참고)타워 스텟 가치'!$B$7:$L$11,V$2,0)*$E2392)</f>
        <v>12973.500000000111</v>
      </c>
      <c r="W2392">
        <f>VLOOKUP($F2392,'(참고)타워 스텟 가치'!$B$7:$L$11,W$2,0)+(VLOOKUP($F2392,'(참고)타워 스텟 가치'!$B$7:$L$11,W$2,0)*$E2392)</f>
        <v>216.22500000000184</v>
      </c>
      <c r="X2392">
        <f>VLOOKUP($F2392,'(참고)타워 스텟 가치'!$B$7:$L$11,X$2,0)+(VLOOKUP($F2392,'(참고)타워 스텟 가치'!$B$7:$L$11,X$2,0)*$E2392)</f>
        <v>57.660000000000487</v>
      </c>
      <c r="Y2392">
        <f>VLOOKUP($F2392,'(참고)타워 스텟 가치'!$B$7:$L$11,Y$2,0)+(VLOOKUP($F2392,'(참고)타워 스텟 가치'!$B$7:$L$11,Y$2,0)*$E2392)</f>
        <v>0</v>
      </c>
      <c r="Z2392">
        <f>VLOOKUP($F2392,'(참고)타워 스텟 가치'!$B$7:$L$11,Z$2,0)+(VLOOKUP($F2392,'(참고)타워 스텟 가치'!$B$7:$L$11,Z$2,0)*$E2392)</f>
        <v>0</v>
      </c>
      <c r="AA2392">
        <f>VLOOKUP($F2392,'(참고)타워 스텟 가치'!$B$7:$L$11,AA$2,0)+(VLOOKUP($F2392,'(참고)타워 스텟 가치'!$B$7:$L$11,AA$2,0)*$E2392)</f>
        <v>134.54000000000113</v>
      </c>
      <c r="AB2392">
        <f>SUM('스테이지별 몬스터 스텟'!S2392*'(참고)타워 스텟 가치'!$Q$17,'스테이지별 몬스터 스텟'!T2392*'(참고)타워 스텟 가치'!$R$17,'스테이지별 몬스터 스텟'!U2392*'(참고)타워 스텟 가치'!$S$17,'스테이지별 몬스터 스텟'!V2392*'(참고)타워 스텟 가치'!$T$17,'스테이지별 몬스터 스텟'!W2392*'(참고)타워 스텟 가치'!$U$17,'스테이지별 몬스터 스텟'!X2392*'(참고)타워 스텟 가치'!$V$17,'스테이지별 몬스터 스텟'!Y2392*'(참고)타워 스텟 가치'!$W$17,'스테이지별 몬스터 스텟'!Z2392*'(참고)타워 스텟 가치'!$X$17,'스테이지별 몬스터 스텟'!AA2392*'(참고)타워 스텟 가치'!$Y$17)</f>
        <v>1473287.4775000124</v>
      </c>
      <c r="AC2392">
        <v>2</v>
      </c>
      <c r="AD2392">
        <f>VLOOKUP($F2392,'(참고)타워 스텟 가치'!$B$12:$L$16,AD$2,0)+(VLOOKUP($F2392,'(참고)타워 스텟 가치'!$B$12:$L$16,AD$2,0)*$E2392)</f>
        <v>1081.1250000000091</v>
      </c>
      <c r="AE2392">
        <f>VLOOKUP($F2392,'(참고)타워 스텟 가치'!$B$12:$L$16,AE$2,0)+(VLOOKUP($F2392,'(참고)타워 스텟 가치'!$B$12:$L$16,AE$2,0)*$E2392)</f>
        <v>1297.3500000000111</v>
      </c>
      <c r="AF2392">
        <f>VLOOKUP($F2392,'(참고)타워 스텟 가치'!$B$12:$L$16,AF$2,0)+(VLOOKUP($F2392,'(참고)타워 스텟 가치'!$B$12:$L$16,AF$2,0)*$E2392)</f>
        <v>961000.00000000815</v>
      </c>
      <c r="AG2392">
        <f>VLOOKUP($F2392,'(참고)타워 스텟 가치'!$B$12:$L$16,AG$2,0)+(VLOOKUP($F2392,'(참고)타워 스텟 가치'!$B$12:$L$16,AG$2,0)*$E2392)</f>
        <v>6486.7500000000555</v>
      </c>
      <c r="AH2392">
        <f>VLOOKUP($F2392,'(참고)타워 스텟 가치'!$B$12:$L$16,AH$2,0)+(VLOOKUP($F2392,'(참고)타워 스텟 가치'!$B$12:$L$16,AH$2,0)*$E2392)</f>
        <v>216.22500000000184</v>
      </c>
      <c r="AI2392">
        <f>VLOOKUP($F2392,'(참고)타워 스텟 가치'!$B$12:$L$16,AI$2,0)+(VLOOKUP($F2392,'(참고)타워 스텟 가치'!$B$12:$L$16,AI$2,0)*$E2392)</f>
        <v>57.660000000000487</v>
      </c>
      <c r="AJ2392">
        <f>VLOOKUP($F2392,'(참고)타워 스텟 가치'!$B$12:$L$16,AJ$2,0)+(VLOOKUP($F2392,'(참고)타워 스텟 가치'!$B$12:$L$16,AJ$2,0)*$E2392)</f>
        <v>0</v>
      </c>
      <c r="AK2392">
        <f>VLOOKUP($F2392,'(참고)타워 스텟 가치'!$B$12:$L$16,AK$2,0)+(VLOOKUP($F2392,'(참고)타워 스텟 가치'!$B$12:$L$16,AK$2,0)*$E2392)</f>
        <v>0</v>
      </c>
      <c r="AL2392">
        <f>VLOOKUP($F2392,'(참고)타워 스텟 가치'!$B$12:$L$16,AL$2,0)+(VLOOKUP($F2392,'(참고)타워 스텟 가치'!$B$12:$L$16,AL$2,0)*$E2392)</f>
        <v>269.08000000000226</v>
      </c>
      <c r="AM2392">
        <f>SUM('스테이지별 몬스터 스텟'!AD2392*'(참고)타워 스텟 가치'!$Q$17,'스테이지별 몬스터 스텟'!AE2392*'(참고)타워 스텟 가치'!$R$17,'스테이지별 몬스터 스텟'!AF2392*'(참고)타워 스텟 가치'!$S$17,'스테이지별 몬스터 스텟'!AG2392*'(참고)타워 스텟 가치'!$T$17,'스테이지별 몬스터 스텟'!AH2392*'(참고)타워 스텟 가치'!$U$17,'스테이지별 몬스터 스텟'!AI2392*'(참고)타워 스텟 가치'!$V$17,'스테이지별 몬스터 스텟'!AJ2392*'(참고)타워 스텟 가치'!$W$17,'스테이지별 몬스터 스텟'!AK2392*'(참고)타워 스텟 가치'!$X$17,'스테이지별 몬스터 스텟'!AL2392*'(참고)타워 스텟 가치'!$Y$17)</f>
        <v>1459610.045000012</v>
      </c>
      <c r="AN2392">
        <v>3</v>
      </c>
    </row>
    <row r="2393" spans="3:40" x14ac:dyDescent="0.3">
      <c r="C2393">
        <v>4</v>
      </c>
      <c r="D2393">
        <f t="shared" si="113"/>
        <v>478</v>
      </c>
      <c r="E2393" s="52">
        <f>VLOOKUP(D2393,'스테이지별 난이도 설정'!B:C,2,0)</f>
        <v>191.20000000000164</v>
      </c>
      <c r="F2393" t="str">
        <f t="shared" si="114"/>
        <v>유니크</v>
      </c>
      <c r="G2393">
        <f t="shared" si="112"/>
        <v>6</v>
      </c>
      <c r="H2393">
        <f>VLOOKUP($F2393,'(참고)타워 스텟 가치'!$B$2:$L$6,H$2,0)+(VLOOKUP($F2393,'(참고)타워 스텟 가치'!$B$2:$L$6,H$2,0)*$E2393)</f>
        <v>4865.0625000000418</v>
      </c>
      <c r="I2393">
        <f>VLOOKUP($F2393,'(참고)타워 스텟 가치'!$B$2:$L$6,I$2,0)+(VLOOKUP($F2393,'(참고)타워 스텟 가치'!$B$2:$L$6,I$2,0)*$E2393)</f>
        <v>973.01250000000823</v>
      </c>
      <c r="J2393">
        <f>VLOOKUP($F2393,'(참고)타워 스텟 가치'!$B$2:$L$6,J$2,0)+(VLOOKUP($F2393,'(참고)타워 스텟 가치'!$B$2:$L$6,J$2,0)*$E2393)</f>
        <v>961000.00000000815</v>
      </c>
      <c r="K2393">
        <f>VLOOKUP($F2393,'(참고)타워 스텟 가치'!$B$2:$L$6,K$2,0)+(VLOOKUP($F2393,'(참고)타워 스텟 가치'!$B$2:$L$6,K$2,0)*$E2393)</f>
        <v>19460.250000000167</v>
      </c>
      <c r="L2393">
        <f>VLOOKUP($F2393,'(참고)타워 스텟 가치'!$B$2:$L$6,L$2,0)+(VLOOKUP($F2393,'(참고)타워 스텟 가치'!$B$2:$L$6,L$2,0)*$E2393)</f>
        <v>324.33750000000276</v>
      </c>
      <c r="M2393">
        <f>VLOOKUP($F2393,'(참고)타워 스텟 가치'!$B$2:$L$6,M$2,0)+(VLOOKUP($F2393,'(참고)타워 스텟 가치'!$B$2:$L$6,M$2,0)*$E2393)</f>
        <v>57.660000000000487</v>
      </c>
      <c r="N2393">
        <f>VLOOKUP($F2393,'(참고)타워 스텟 가치'!$B$2:$L$6,N$2,0)+(VLOOKUP($F2393,'(참고)타워 스텟 가치'!$B$2:$L$6,N$2,0)*$E2393)</f>
        <v>0</v>
      </c>
      <c r="O2393">
        <f>VLOOKUP($F2393,'(참고)타워 스텟 가치'!$B$2:$L$6,O$2,0)+(VLOOKUP($F2393,'(참고)타워 스텟 가치'!$B$2:$L$6,O$2,0)*$E2393)</f>
        <v>0</v>
      </c>
      <c r="P2393">
        <f>VLOOKUP($F2393,'(참고)타워 스텟 가치'!$B$2:$L$6,P$2,0)+(VLOOKUP($F2393,'(참고)타워 스텟 가치'!$B$2:$L$6,P$2,0)*$E2393)</f>
        <v>192.20000000000164</v>
      </c>
      <c r="Q2393">
        <f>SUM('스테이지별 몬스터 스텟'!H2393*'(참고)타워 스텟 가치'!$Q$17,'스테이지별 몬스터 스텟'!I2393*'(참고)타워 스텟 가치'!$R$17,'스테이지별 몬스터 스텟'!J2393*'(참고)타워 스텟 가치'!$S$17,'스테이지별 몬스터 스텟'!K2393*'(참고)타워 스텟 가치'!$T$17,'스테이지별 몬스터 스텟'!L2393*'(참고)타워 스텟 가치'!$U$17,'스테이지별 몬스터 스텟'!M2393*'(참고)타워 스텟 가치'!$V$17,'스테이지별 몬스터 스텟'!N2393*'(참고)타워 스텟 가치'!$W$17,'스테이지별 몬스터 스텟'!O2393*'(참고)타워 스텟 가치'!$X$17,'스테이지별 몬스터 스텟'!P2393*'(참고)타워 스텟 가치'!$Y$17)</f>
        <v>1492700.8787500123</v>
      </c>
      <c r="R2393">
        <v>1</v>
      </c>
      <c r="S2393">
        <f>VLOOKUP($F2393,'(참고)타워 스텟 가치'!$B$7:$L$11,S$2,0)+(VLOOKUP($F2393,'(참고)타워 스텟 가치'!$B$7:$L$11,S$2,0)*$E2393)</f>
        <v>1621.6875000000139</v>
      </c>
      <c r="T2393">
        <f>VLOOKUP($F2393,'(참고)타워 스텟 가치'!$B$7:$L$11,T$2,0)+(VLOOKUP($F2393,'(참고)타워 스텟 가치'!$B$7:$L$11,T$2,0)*$E2393)</f>
        <v>2919.0375000000249</v>
      </c>
      <c r="U2393">
        <f>VLOOKUP($F2393,'(참고)타워 스텟 가치'!$B$7:$L$11,U$2,0)+(VLOOKUP($F2393,'(참고)타워 스텟 가치'!$B$7:$L$11,U$2,0)*$E2393)</f>
        <v>961000.00000000815</v>
      </c>
      <c r="V2393">
        <f>VLOOKUP($F2393,'(참고)타워 스텟 가치'!$B$7:$L$11,V$2,0)+(VLOOKUP($F2393,'(참고)타워 스텟 가치'!$B$7:$L$11,V$2,0)*$E2393)</f>
        <v>19460.250000000167</v>
      </c>
      <c r="W2393">
        <f>VLOOKUP($F2393,'(참고)타워 스텟 가치'!$B$7:$L$11,W$2,0)+(VLOOKUP($F2393,'(참고)타워 스텟 가치'!$B$7:$L$11,W$2,0)*$E2393)</f>
        <v>324.33750000000276</v>
      </c>
      <c r="X2393">
        <f>VLOOKUP($F2393,'(참고)타워 스텟 가치'!$B$7:$L$11,X$2,0)+(VLOOKUP($F2393,'(참고)타워 스텟 가치'!$B$7:$L$11,X$2,0)*$E2393)</f>
        <v>57.660000000000487</v>
      </c>
      <c r="Y2393">
        <f>VLOOKUP($F2393,'(참고)타워 스텟 가치'!$B$7:$L$11,Y$2,0)+(VLOOKUP($F2393,'(참고)타워 스텟 가치'!$B$7:$L$11,Y$2,0)*$E2393)</f>
        <v>0</v>
      </c>
      <c r="Z2393">
        <f>VLOOKUP($F2393,'(참고)타워 스텟 가치'!$B$7:$L$11,Z$2,0)+(VLOOKUP($F2393,'(참고)타워 스텟 가치'!$B$7:$L$11,Z$2,0)*$E2393)</f>
        <v>0</v>
      </c>
      <c r="AA2393">
        <f>VLOOKUP($F2393,'(참고)타워 스텟 가치'!$B$7:$L$11,AA$2,0)+(VLOOKUP($F2393,'(참고)타워 스텟 가치'!$B$7:$L$11,AA$2,0)*$E2393)</f>
        <v>192.20000000000164</v>
      </c>
      <c r="AB2393">
        <f>SUM('스테이지별 몬스터 스텟'!S2393*'(참고)타워 스텟 가치'!$Q$17,'스테이지별 몬스터 스텟'!T2393*'(참고)타워 스텟 가치'!$R$17,'스테이지별 몬스터 스텟'!U2393*'(참고)타워 스텟 가치'!$S$17,'스테이지별 몬스터 스텟'!V2393*'(참고)타워 스텟 가치'!$T$17,'스테이지별 몬스터 스텟'!W2393*'(참고)타워 스텟 가치'!$U$17,'스테이지별 몬스터 스텟'!X2393*'(참고)타워 스텟 가치'!$V$17,'스테이지별 몬스터 스텟'!Y2393*'(참고)타워 스텟 가치'!$W$17,'스테이지별 몬스터 스텟'!Z2393*'(참고)타워 스텟 가치'!$X$17,'스테이지별 몬스터 스텟'!AA2393*'(참고)타워 스텟 가치'!$Y$17)</f>
        <v>1489133.1662500123</v>
      </c>
      <c r="AC2393">
        <v>2</v>
      </c>
      <c r="AD2393">
        <f>VLOOKUP($F2393,'(참고)타워 스텟 가치'!$B$12:$L$16,AD$2,0)+(VLOOKUP($F2393,'(참고)타워 스텟 가치'!$B$12:$L$16,AD$2,0)*$E2393)</f>
        <v>1621.6875000000139</v>
      </c>
      <c r="AE2393">
        <f>VLOOKUP($F2393,'(참고)타워 스텟 가치'!$B$12:$L$16,AE$2,0)+(VLOOKUP($F2393,'(참고)타워 스텟 가치'!$B$12:$L$16,AE$2,0)*$E2393)</f>
        <v>1946.0250000000165</v>
      </c>
      <c r="AF2393">
        <f>VLOOKUP($F2393,'(참고)타워 스텟 가치'!$B$12:$L$16,AF$2,0)+(VLOOKUP($F2393,'(참고)타워 스텟 가치'!$B$12:$L$16,AF$2,0)*$E2393)</f>
        <v>961000.00000000815</v>
      </c>
      <c r="AG2393">
        <f>VLOOKUP($F2393,'(참고)타워 스텟 가치'!$B$12:$L$16,AG$2,0)+(VLOOKUP($F2393,'(참고)타워 스텟 가치'!$B$12:$L$16,AG$2,0)*$E2393)</f>
        <v>9730.1250000000837</v>
      </c>
      <c r="AH2393">
        <f>VLOOKUP($F2393,'(참고)타워 스텟 가치'!$B$12:$L$16,AH$2,0)+(VLOOKUP($F2393,'(참고)타워 스텟 가치'!$B$12:$L$16,AH$2,0)*$E2393)</f>
        <v>324.33750000000276</v>
      </c>
      <c r="AI2393">
        <f>VLOOKUP($F2393,'(참고)타워 스텟 가치'!$B$12:$L$16,AI$2,0)+(VLOOKUP($F2393,'(참고)타워 스텟 가치'!$B$12:$L$16,AI$2,0)*$E2393)</f>
        <v>57.660000000000487</v>
      </c>
      <c r="AJ2393">
        <f>VLOOKUP($F2393,'(참고)타워 스텟 가치'!$B$12:$L$16,AJ$2,0)+(VLOOKUP($F2393,'(참고)타워 스텟 가치'!$B$12:$L$16,AJ$2,0)*$E2393)</f>
        <v>0</v>
      </c>
      <c r="AK2393">
        <f>VLOOKUP($F2393,'(참고)타워 스텟 가치'!$B$12:$L$16,AK$2,0)+(VLOOKUP($F2393,'(참고)타워 스텟 가치'!$B$12:$L$16,AK$2,0)*$E2393)</f>
        <v>0</v>
      </c>
      <c r="AL2393">
        <f>VLOOKUP($F2393,'(참고)타워 스텟 가치'!$B$12:$L$16,AL$2,0)+(VLOOKUP($F2393,'(참고)타워 스텟 가치'!$B$12:$L$16,AL$2,0)*$E2393)</f>
        <v>384.40000000000327</v>
      </c>
      <c r="AM2393">
        <f>SUM('스테이지별 몬스터 스텟'!AD2393*'(참고)타워 스텟 가치'!$Q$17,'스테이지별 몬스터 스텟'!AE2393*'(참고)타워 스텟 가치'!$R$17,'스테이지별 몬스터 스텟'!AF2393*'(참고)타워 스텟 가치'!$S$17,'스테이지별 몬스터 스텟'!AG2393*'(참고)타워 스텟 가치'!$T$17,'스테이지별 몬스터 스텟'!AH2393*'(참고)타워 스텟 가치'!$U$17,'스테이지별 몬스터 스텟'!AI2393*'(참고)타워 스텟 가치'!$V$17,'스테이지별 몬스터 스텟'!AJ2393*'(참고)타워 스텟 가치'!$W$17,'스테이지별 몬스터 스텟'!AK2393*'(참고)타워 스텟 가치'!$X$17,'스테이지별 몬스터 스텟'!AL2393*'(참고)타워 스텟 가치'!$Y$17)</f>
        <v>1468597.7975000124</v>
      </c>
      <c r="AN2393">
        <v>3</v>
      </c>
    </row>
    <row r="2394" spans="3:40" x14ac:dyDescent="0.3">
      <c r="C2394">
        <v>5</v>
      </c>
      <c r="D2394">
        <f t="shared" si="113"/>
        <v>478</v>
      </c>
      <c r="E2394" s="52">
        <f>VLOOKUP(D2394,'스테이지별 난이도 설정'!B:C,2,0)</f>
        <v>191.20000000000164</v>
      </c>
      <c r="F2394" t="str">
        <f t="shared" si="114"/>
        <v>스페셜</v>
      </c>
      <c r="G2394">
        <f t="shared" si="112"/>
        <v>6</v>
      </c>
      <c r="H2394">
        <f>VLOOKUP($F2394,'(참고)타워 스텟 가치'!$B$2:$L$6,H$2,0)+(VLOOKUP($F2394,'(참고)타워 스텟 가치'!$B$2:$L$6,H$2,0)*$E2394)</f>
        <v>7297.5937500000618</v>
      </c>
      <c r="I2394">
        <f>VLOOKUP($F2394,'(참고)타워 스텟 가치'!$B$2:$L$6,I$2,0)+(VLOOKUP($F2394,'(참고)타워 스텟 가치'!$B$2:$L$6,I$2,0)*$E2394)</f>
        <v>1459.5187500000125</v>
      </c>
      <c r="J2394">
        <f>VLOOKUP($F2394,'(참고)타워 스텟 가치'!$B$2:$L$6,J$2,0)+(VLOOKUP($F2394,'(참고)타워 스텟 가치'!$B$2:$L$6,J$2,0)*$E2394)</f>
        <v>961000.00000000815</v>
      </c>
      <c r="K2394">
        <f>VLOOKUP($F2394,'(참고)타워 스텟 가치'!$B$2:$L$6,K$2,0)+(VLOOKUP($F2394,'(참고)타워 스텟 가치'!$B$2:$L$6,K$2,0)*$E2394)</f>
        <v>29190.375000000247</v>
      </c>
      <c r="L2394">
        <f>VLOOKUP($F2394,'(참고)타워 스텟 가치'!$B$2:$L$6,L$2,0)+(VLOOKUP($F2394,'(참고)타워 스텟 가치'!$B$2:$L$6,L$2,0)*$E2394)</f>
        <v>486.50625000000412</v>
      </c>
      <c r="M2394">
        <f>VLOOKUP($F2394,'(참고)타워 스텟 가치'!$B$2:$L$6,M$2,0)+(VLOOKUP($F2394,'(참고)타워 스텟 가치'!$B$2:$L$6,M$2,0)*$E2394)</f>
        <v>57.660000000000487</v>
      </c>
      <c r="N2394">
        <f>VLOOKUP($F2394,'(참고)타워 스텟 가치'!$B$2:$L$6,N$2,0)+(VLOOKUP($F2394,'(참고)타워 스텟 가치'!$B$2:$L$6,N$2,0)*$E2394)</f>
        <v>0</v>
      </c>
      <c r="O2394">
        <f>VLOOKUP($F2394,'(참고)타워 스텟 가치'!$B$2:$L$6,O$2,0)+(VLOOKUP($F2394,'(참고)타워 스텟 가치'!$B$2:$L$6,O$2,0)*$E2394)</f>
        <v>0</v>
      </c>
      <c r="P2394">
        <f>VLOOKUP($F2394,'(참고)타워 스텟 가치'!$B$2:$L$6,P$2,0)+(VLOOKUP($F2394,'(참고)타워 스텟 가치'!$B$2:$L$6,P$2,0)*$E2394)</f>
        <v>192.20000000000164</v>
      </c>
      <c r="Q2394">
        <f>SUM('스테이지별 몬스터 스텟'!H2394*'(참고)타워 스텟 가치'!$Q$17,'스테이지별 몬스터 스텟'!I2394*'(참고)타워 스텟 가치'!$R$17,'스테이지별 몬스터 스텟'!J2394*'(참고)타워 스텟 가치'!$S$17,'스테이지별 몬스터 스텟'!K2394*'(참고)타워 스텟 가치'!$T$17,'스테이지별 몬스터 스텟'!L2394*'(참고)타워 스텟 가치'!$U$17,'스테이지별 몬스터 스텟'!M2394*'(참고)타워 스텟 가치'!$V$17,'스테이지별 몬스터 스텟'!N2394*'(참고)타워 스텟 가치'!$W$17,'스테이지별 몬스터 스텟'!O2394*'(참고)타워 스텟 가치'!$X$17,'스테이지별 몬스터 스텟'!P2394*'(참고)타워 스텟 가치'!$Y$17)</f>
        <v>1518080.2881250125</v>
      </c>
      <c r="R2394">
        <v>1</v>
      </c>
      <c r="S2394">
        <f>VLOOKUP($F2394,'(참고)타워 스텟 가치'!$B$7:$L$11,S$2,0)+(VLOOKUP($F2394,'(참고)타워 스텟 가치'!$B$7:$L$11,S$2,0)*$E2394)</f>
        <v>2432.5312500000209</v>
      </c>
      <c r="T2394">
        <f>VLOOKUP($F2394,'(참고)타워 스텟 가치'!$B$7:$L$11,T$2,0)+(VLOOKUP($F2394,'(참고)타워 스텟 가치'!$B$7:$L$11,T$2,0)*$E2394)</f>
        <v>4378.5562500000369</v>
      </c>
      <c r="U2394">
        <f>VLOOKUP($F2394,'(참고)타워 스텟 가치'!$B$7:$L$11,U$2,0)+(VLOOKUP($F2394,'(참고)타워 스텟 가치'!$B$7:$L$11,U$2,0)*$E2394)</f>
        <v>961000.00000000815</v>
      </c>
      <c r="V2394">
        <f>VLOOKUP($F2394,'(참고)타워 스텟 가치'!$B$7:$L$11,V$2,0)+(VLOOKUP($F2394,'(참고)타워 스텟 가치'!$B$7:$L$11,V$2,0)*$E2394)</f>
        <v>29190.375000000247</v>
      </c>
      <c r="W2394">
        <f>VLOOKUP($F2394,'(참고)타워 스텟 가치'!$B$7:$L$11,W$2,0)+(VLOOKUP($F2394,'(참고)타워 스텟 가치'!$B$7:$L$11,W$2,0)*$E2394)</f>
        <v>486.50625000000412</v>
      </c>
      <c r="X2394">
        <f>VLOOKUP($F2394,'(참고)타워 스텟 가치'!$B$7:$L$11,X$2,0)+(VLOOKUP($F2394,'(참고)타워 스텟 가치'!$B$7:$L$11,X$2,0)*$E2394)</f>
        <v>57.660000000000487</v>
      </c>
      <c r="Y2394">
        <f>VLOOKUP($F2394,'(참고)타워 스텟 가치'!$B$7:$L$11,Y$2,0)+(VLOOKUP($F2394,'(참고)타워 스텟 가치'!$B$7:$L$11,Y$2,0)*$E2394)</f>
        <v>0</v>
      </c>
      <c r="Z2394">
        <f>VLOOKUP($F2394,'(참고)타워 스텟 가치'!$B$7:$L$11,Z$2,0)+(VLOOKUP($F2394,'(참고)타워 스텟 가치'!$B$7:$L$11,Z$2,0)*$E2394)</f>
        <v>0</v>
      </c>
      <c r="AA2394">
        <f>VLOOKUP($F2394,'(참고)타워 스텟 가치'!$B$7:$L$11,AA$2,0)+(VLOOKUP($F2394,'(참고)타워 스텟 가치'!$B$7:$L$11,AA$2,0)*$E2394)</f>
        <v>192.20000000000164</v>
      </c>
      <c r="AB2394">
        <f>SUM('스테이지별 몬스터 스텟'!S2394*'(참고)타워 스텟 가치'!$Q$17,'스테이지별 몬스터 스텟'!T2394*'(참고)타워 스텟 가치'!$R$17,'스테이지별 몬스터 스텟'!U2394*'(참고)타워 스텟 가치'!$S$17,'스테이지별 몬스터 스텟'!V2394*'(참고)타워 스텟 가치'!$T$17,'스테이지별 몬스터 스텟'!W2394*'(참고)타워 스텟 가치'!$U$17,'스테이지별 몬스터 스텟'!X2394*'(참고)타워 스텟 가치'!$V$17,'스테이지별 몬스터 스텟'!Y2394*'(참고)타워 스텟 가치'!$W$17,'스테이지별 몬스터 스텟'!Z2394*'(참고)타워 스텟 가치'!$X$17,'스테이지별 몬스터 스텟'!AA2394*'(참고)타워 스텟 가치'!$Y$17)</f>
        <v>1512728.7193750124</v>
      </c>
      <c r="AC2394">
        <v>2</v>
      </c>
      <c r="AD2394">
        <f>VLOOKUP($F2394,'(참고)타워 스텟 가치'!$B$12:$L$16,AD$2,0)+(VLOOKUP($F2394,'(참고)타워 스텟 가치'!$B$12:$L$16,AD$2,0)*$E2394)</f>
        <v>2432.5312500000209</v>
      </c>
      <c r="AE2394">
        <f>VLOOKUP($F2394,'(참고)타워 스텟 가치'!$B$12:$L$16,AE$2,0)+(VLOOKUP($F2394,'(참고)타워 스텟 가치'!$B$12:$L$16,AE$2,0)*$E2394)</f>
        <v>2919.0375000000249</v>
      </c>
      <c r="AF2394">
        <f>VLOOKUP($F2394,'(참고)타워 스텟 가치'!$B$12:$L$16,AF$2,0)+(VLOOKUP($F2394,'(참고)타워 스텟 가치'!$B$12:$L$16,AF$2,0)*$E2394)</f>
        <v>961000.00000000815</v>
      </c>
      <c r="AG2394">
        <f>VLOOKUP($F2394,'(참고)타워 스텟 가치'!$B$12:$L$16,AG$2,0)+(VLOOKUP($F2394,'(참고)타워 스텟 가치'!$B$12:$L$16,AG$2,0)*$E2394)</f>
        <v>14595.187500000124</v>
      </c>
      <c r="AH2394">
        <f>VLOOKUP($F2394,'(참고)타워 스텟 가치'!$B$12:$L$16,AH$2,0)+(VLOOKUP($F2394,'(참고)타워 스텟 가치'!$B$12:$L$16,AH$2,0)*$E2394)</f>
        <v>486.50625000000412</v>
      </c>
      <c r="AI2394">
        <f>VLOOKUP($F2394,'(참고)타워 스텟 가치'!$B$12:$L$16,AI$2,0)+(VLOOKUP($F2394,'(참고)타워 스텟 가치'!$B$12:$L$16,AI$2,0)*$E2394)</f>
        <v>57.660000000000487</v>
      </c>
      <c r="AJ2394">
        <f>VLOOKUP($F2394,'(참고)타워 스텟 가치'!$B$12:$L$16,AJ$2,0)+(VLOOKUP($F2394,'(참고)타워 스텟 가치'!$B$12:$L$16,AJ$2,0)*$E2394)</f>
        <v>0</v>
      </c>
      <c r="AK2394">
        <f>VLOOKUP($F2394,'(참고)타워 스텟 가치'!$B$12:$L$16,AK$2,0)+(VLOOKUP($F2394,'(참고)타워 스텟 가치'!$B$12:$L$16,AK$2,0)*$E2394)</f>
        <v>0</v>
      </c>
      <c r="AL2394">
        <f>VLOOKUP($F2394,'(참고)타워 스텟 가치'!$B$12:$L$16,AL$2,0)+(VLOOKUP($F2394,'(참고)타워 스텟 가치'!$B$12:$L$16,AL$2,0)*$E2394)</f>
        <v>384.40000000000327</v>
      </c>
      <c r="AM2394">
        <f>SUM('스테이지별 몬스터 스텟'!AD2394*'(참고)타워 스텟 가치'!$Q$17,'스테이지별 몬스터 스텟'!AE2394*'(참고)타워 스텟 가치'!$R$17,'스테이지별 몬스터 스텟'!AF2394*'(참고)타워 스텟 가치'!$S$17,'스테이지별 몬스터 스텟'!AG2394*'(참고)타워 스텟 가치'!$T$17,'스테이지별 몬스터 스텟'!AH2394*'(참고)타워 스텟 가치'!$U$17,'스테이지별 몬스터 스텟'!AI2394*'(참고)타워 스텟 가치'!$V$17,'스테이지별 몬스터 스텟'!AJ2394*'(참고)타워 스텟 가치'!$W$17,'스테이지별 몬스터 스텟'!AK2394*'(참고)타워 스텟 가치'!$X$17,'스테이지별 몬스터 스텟'!AL2394*'(참고)타워 스텟 가치'!$Y$17)</f>
        <v>1481733.4662500124</v>
      </c>
      <c r="AN2394">
        <v>3</v>
      </c>
    </row>
    <row r="2395" spans="3:40" x14ac:dyDescent="0.3">
      <c r="C2395">
        <v>1</v>
      </c>
      <c r="D2395">
        <f t="shared" si="113"/>
        <v>479</v>
      </c>
      <c r="E2395" s="52">
        <f>VLOOKUP(D2395,'스테이지별 난이도 설정'!B:C,2,0)</f>
        <v>191.60000000000164</v>
      </c>
      <c r="F2395" t="str">
        <f t="shared" si="114"/>
        <v>일반</v>
      </c>
      <c r="G2395">
        <f t="shared" si="112"/>
        <v>6</v>
      </c>
      <c r="H2395">
        <f>VLOOKUP($F2395,'(참고)타워 스텟 가치'!$B$2:$L$6,H$2,0)+(VLOOKUP($F2395,'(참고)타워 스텟 가치'!$B$2:$L$6,H$2,0)*$E2395)</f>
        <v>1444.5000000000123</v>
      </c>
      <c r="I2395">
        <f>VLOOKUP($F2395,'(참고)타워 스텟 가치'!$B$2:$L$6,I$2,0)+(VLOOKUP($F2395,'(참고)타워 스텟 가치'!$B$2:$L$6,I$2,0)*$E2395)</f>
        <v>288.90000000000248</v>
      </c>
      <c r="J2395">
        <f>VLOOKUP($F2395,'(참고)타워 스텟 가치'!$B$2:$L$6,J$2,0)+(VLOOKUP($F2395,'(참고)타워 스텟 가치'!$B$2:$L$6,J$2,0)*$E2395)</f>
        <v>963000.00000000827</v>
      </c>
      <c r="K2395">
        <f>VLOOKUP($F2395,'(참고)타워 스텟 가치'!$B$2:$L$6,K$2,0)+(VLOOKUP($F2395,'(참고)타워 스텟 가치'!$B$2:$L$6,K$2,0)*$E2395)</f>
        <v>5778.0000000000491</v>
      </c>
      <c r="L2395">
        <f>VLOOKUP($F2395,'(참고)타워 스텟 가치'!$B$2:$L$6,L$2,0)+(VLOOKUP($F2395,'(참고)타워 스텟 가치'!$B$2:$L$6,L$2,0)*$E2395)</f>
        <v>96.300000000000821</v>
      </c>
      <c r="M2395">
        <f>VLOOKUP($F2395,'(참고)타워 스텟 가치'!$B$2:$L$6,M$2,0)+(VLOOKUP($F2395,'(참고)타워 스텟 가치'!$B$2:$L$6,M$2,0)*$E2395)</f>
        <v>57.780000000000491</v>
      </c>
      <c r="N2395">
        <f>VLOOKUP($F2395,'(참고)타워 스텟 가치'!$B$2:$L$6,N$2,0)+(VLOOKUP($F2395,'(참고)타워 스텟 가치'!$B$2:$L$6,N$2,0)*$E2395)</f>
        <v>0</v>
      </c>
      <c r="O2395">
        <f>VLOOKUP($F2395,'(참고)타워 스텟 가치'!$B$2:$L$6,O$2,0)+(VLOOKUP($F2395,'(참고)타워 스텟 가치'!$B$2:$L$6,O$2,0)*$E2395)</f>
        <v>0</v>
      </c>
      <c r="P2395">
        <f>VLOOKUP($F2395,'(참고)타워 스텟 가치'!$B$2:$L$6,P$2,0)+(VLOOKUP($F2395,'(참고)타워 스텟 가치'!$B$2:$L$6,P$2,0)*$E2395)</f>
        <v>134.82000000000113</v>
      </c>
      <c r="Q2395">
        <f>SUM('스테이지별 몬스터 스텟'!H2395*'(참고)타워 스텟 가치'!$Q$17,'스테이지별 몬스터 스텟'!I2395*'(참고)타워 스텟 가치'!$R$17,'스테이지별 몬스터 스텟'!J2395*'(참고)타워 스텟 가치'!$S$17,'스테이지별 몬스터 스텟'!K2395*'(참고)타워 스텟 가치'!$T$17,'스테이지별 몬스터 스텟'!L2395*'(참고)타워 스텟 가치'!$U$17,'스테이지별 몬스터 스텟'!M2395*'(참고)타워 스텟 가치'!$V$17,'스테이지별 몬스터 스텟'!N2395*'(참고)타워 스텟 가치'!$W$17,'스테이지별 몬스터 스텟'!O2395*'(참고)타워 스텟 가치'!$X$17,'스테이지별 몬스터 스텟'!P2395*'(참고)타워 스텟 가치'!$Y$17)</f>
        <v>1459898.3700000125</v>
      </c>
      <c r="R2395">
        <v>1</v>
      </c>
      <c r="S2395">
        <f>VLOOKUP($F2395,'(참고)타워 스텟 가치'!$B$7:$L$11,S$2,0)+(VLOOKUP($F2395,'(참고)타워 스텟 가치'!$B$7:$L$11,S$2,0)*$E2395)</f>
        <v>481.50000000000409</v>
      </c>
      <c r="T2395">
        <f>VLOOKUP($F2395,'(참고)타워 스텟 가치'!$B$7:$L$11,T$2,0)+(VLOOKUP($F2395,'(참고)타워 스텟 가치'!$B$7:$L$11,T$2,0)*$E2395)</f>
        <v>866.70000000000744</v>
      </c>
      <c r="U2395">
        <f>VLOOKUP($F2395,'(참고)타워 스텟 가치'!$B$7:$L$11,U$2,0)+(VLOOKUP($F2395,'(참고)타워 스텟 가치'!$B$7:$L$11,U$2,0)*$E2395)</f>
        <v>963000.00000000827</v>
      </c>
      <c r="V2395">
        <f>VLOOKUP($F2395,'(참고)타워 스텟 가치'!$B$7:$L$11,V$2,0)+(VLOOKUP($F2395,'(참고)타워 스텟 가치'!$B$7:$L$11,V$2,0)*$E2395)</f>
        <v>5778.0000000000491</v>
      </c>
      <c r="W2395">
        <f>VLOOKUP($F2395,'(참고)타워 스텟 가치'!$B$7:$L$11,W$2,0)+(VLOOKUP($F2395,'(참고)타워 스텟 가치'!$B$7:$L$11,W$2,0)*$E2395)</f>
        <v>96.300000000000821</v>
      </c>
      <c r="X2395">
        <f>VLOOKUP($F2395,'(참고)타워 스텟 가치'!$B$7:$L$11,X$2,0)+(VLOOKUP($F2395,'(참고)타워 스텟 가치'!$B$7:$L$11,X$2,0)*$E2395)</f>
        <v>57.780000000000491</v>
      </c>
      <c r="Y2395">
        <f>VLOOKUP($F2395,'(참고)타워 스텟 가치'!$B$7:$L$11,Y$2,0)+(VLOOKUP($F2395,'(참고)타워 스텟 가치'!$B$7:$L$11,Y$2,0)*$E2395)</f>
        <v>0</v>
      </c>
      <c r="Z2395">
        <f>VLOOKUP($F2395,'(참고)타워 스텟 가치'!$B$7:$L$11,Z$2,0)+(VLOOKUP($F2395,'(참고)타워 스텟 가치'!$B$7:$L$11,Z$2,0)*$E2395)</f>
        <v>0</v>
      </c>
      <c r="AA2395">
        <f>VLOOKUP($F2395,'(참고)타워 스텟 가치'!$B$7:$L$11,AA$2,0)+(VLOOKUP($F2395,'(참고)타워 스텟 가치'!$B$7:$L$11,AA$2,0)*$E2395)</f>
        <v>134.82000000000113</v>
      </c>
      <c r="AB2395">
        <f>SUM('스테이지별 몬스터 스텟'!S2395*'(참고)타워 스텟 가치'!$Q$17,'스테이지별 몬스터 스텟'!T2395*'(참고)타워 스텟 가치'!$R$17,'스테이지별 몬스터 스텟'!U2395*'(참고)타워 스텟 가치'!$S$17,'스테이지별 몬스터 스텟'!V2395*'(참고)타워 스텟 가치'!$T$17,'스테이지별 몬스터 스텟'!W2395*'(참고)타워 스텟 가치'!$U$17,'스테이지별 몬스터 스텟'!X2395*'(참고)타워 스텟 가치'!$V$17,'스테이지별 몬스터 스텟'!Y2395*'(참고)타워 스텟 가치'!$W$17,'스테이지별 몬스터 스텟'!Z2395*'(참고)타워 스텟 가치'!$X$17,'스테이지별 몬스터 스텟'!AA2395*'(참고)타워 스텟 가치'!$Y$17)</f>
        <v>1458839.0700000124</v>
      </c>
      <c r="AC2395">
        <v>2</v>
      </c>
      <c r="AD2395">
        <f>VLOOKUP($F2395,'(참고)타워 스텟 가치'!$B$12:$L$16,AD$2,0)+(VLOOKUP($F2395,'(참고)타워 스텟 가치'!$B$12:$L$16,AD$2,0)*$E2395)</f>
        <v>481.50000000000409</v>
      </c>
      <c r="AE2395">
        <f>VLOOKUP($F2395,'(참고)타워 스텟 가치'!$B$12:$L$16,AE$2,0)+(VLOOKUP($F2395,'(참고)타워 스텟 가치'!$B$12:$L$16,AE$2,0)*$E2395)</f>
        <v>577.80000000000496</v>
      </c>
      <c r="AF2395">
        <f>VLOOKUP($F2395,'(참고)타워 스텟 가치'!$B$12:$L$16,AF$2,0)+(VLOOKUP($F2395,'(참고)타워 스텟 가치'!$B$12:$L$16,AF$2,0)*$E2395)</f>
        <v>963000.00000000827</v>
      </c>
      <c r="AG2395">
        <f>VLOOKUP($F2395,'(참고)타워 스텟 가치'!$B$12:$L$16,AG$2,0)+(VLOOKUP($F2395,'(참고)타워 스텟 가치'!$B$12:$L$16,AG$2,0)*$E2395)</f>
        <v>2889.0000000000246</v>
      </c>
      <c r="AH2395">
        <f>VLOOKUP($F2395,'(참고)타워 스텟 가치'!$B$12:$L$16,AH$2,0)+(VLOOKUP($F2395,'(참고)타워 스텟 가치'!$B$12:$L$16,AH$2,0)*$E2395)</f>
        <v>96.300000000000821</v>
      </c>
      <c r="AI2395">
        <f>VLOOKUP($F2395,'(참고)타워 스텟 가치'!$B$12:$L$16,AI$2,0)+(VLOOKUP($F2395,'(참고)타워 스텟 가치'!$B$12:$L$16,AI$2,0)*$E2395)</f>
        <v>57.780000000000491</v>
      </c>
      <c r="AJ2395">
        <f>VLOOKUP($F2395,'(참고)타워 스텟 가치'!$B$12:$L$16,AJ$2,0)+(VLOOKUP($F2395,'(참고)타워 스텟 가치'!$B$12:$L$16,AJ$2,0)*$E2395)</f>
        <v>0</v>
      </c>
      <c r="AK2395">
        <f>VLOOKUP($F2395,'(참고)타워 스텟 가치'!$B$12:$L$16,AK$2,0)+(VLOOKUP($F2395,'(참고)타워 스텟 가치'!$B$12:$L$16,AK$2,0)*$E2395)</f>
        <v>0</v>
      </c>
      <c r="AL2395">
        <f>VLOOKUP($F2395,'(참고)타워 스텟 가치'!$B$12:$L$16,AL$2,0)+(VLOOKUP($F2395,'(참고)타워 스텟 가치'!$B$12:$L$16,AL$2,0)*$E2395)</f>
        <v>269.64000000000226</v>
      </c>
      <c r="AM2395">
        <f>SUM('스테이지별 몬스터 스텟'!AD2395*'(참고)타워 스텟 가치'!$Q$17,'스테이지별 몬스터 스텟'!AE2395*'(참고)타워 스텟 가치'!$R$17,'스테이지별 몬스터 스텟'!AF2395*'(참고)타워 스텟 가치'!$S$17,'스테이지별 몬스터 스텟'!AG2395*'(참고)타워 스텟 가치'!$T$17,'스테이지별 몬스터 스텟'!AH2395*'(참고)타워 스텟 가치'!$U$17,'스테이지별 몬스터 스텟'!AI2395*'(참고)타워 스텟 가치'!$V$17,'스테이지별 몬스터 스텟'!AJ2395*'(참고)타워 스텟 가치'!$W$17,'스테이지별 몬스터 스텟'!AK2395*'(참고)타워 스텟 가치'!$X$17,'스테이지별 몬스터 스텟'!AL2395*'(참고)타워 스텟 가치'!$Y$17)</f>
        <v>1452897.3600000124</v>
      </c>
      <c r="AN2395">
        <v>3</v>
      </c>
    </row>
    <row r="2396" spans="3:40" x14ac:dyDescent="0.3">
      <c r="C2396">
        <v>2</v>
      </c>
      <c r="D2396">
        <f t="shared" si="113"/>
        <v>479</v>
      </c>
      <c r="E2396" s="52">
        <f>VLOOKUP(D2396,'스테이지별 난이도 설정'!B:C,2,0)</f>
        <v>191.60000000000164</v>
      </c>
      <c r="F2396" t="str">
        <f t="shared" si="114"/>
        <v>레어</v>
      </c>
      <c r="G2396">
        <f t="shared" si="112"/>
        <v>6</v>
      </c>
      <c r="H2396">
        <f>VLOOKUP($F2396,'(참고)타워 스텟 가치'!$B$2:$L$6,H$2,0)+(VLOOKUP($F2396,'(참고)타워 스텟 가치'!$B$2:$L$6,H$2,0)*$E2396)</f>
        <v>2166.7500000000186</v>
      </c>
      <c r="I2396">
        <f>VLOOKUP($F2396,'(참고)타워 스텟 가치'!$B$2:$L$6,I$2,0)+(VLOOKUP($F2396,'(참고)타워 스텟 가치'!$B$2:$L$6,I$2,0)*$E2396)</f>
        <v>433.35000000000372</v>
      </c>
      <c r="J2396">
        <f>VLOOKUP($F2396,'(참고)타워 스텟 가치'!$B$2:$L$6,J$2,0)+(VLOOKUP($F2396,'(참고)타워 스텟 가치'!$B$2:$L$6,J$2,0)*$E2396)</f>
        <v>963000.00000000827</v>
      </c>
      <c r="K2396">
        <f>VLOOKUP($F2396,'(참고)타워 스텟 가치'!$B$2:$L$6,K$2,0)+(VLOOKUP($F2396,'(참고)타워 스텟 가치'!$B$2:$L$6,K$2,0)*$E2396)</f>
        <v>8667.0000000000746</v>
      </c>
      <c r="L2396">
        <f>VLOOKUP($F2396,'(참고)타워 스텟 가치'!$B$2:$L$6,L$2,0)+(VLOOKUP($F2396,'(참고)타워 스텟 가치'!$B$2:$L$6,L$2,0)*$E2396)</f>
        <v>144.45000000000124</v>
      </c>
      <c r="M2396">
        <f>VLOOKUP($F2396,'(참고)타워 스텟 가치'!$B$2:$L$6,M$2,0)+(VLOOKUP($F2396,'(참고)타워 스텟 가치'!$B$2:$L$6,M$2,0)*$E2396)</f>
        <v>57.780000000000491</v>
      </c>
      <c r="N2396">
        <f>VLOOKUP($F2396,'(참고)타워 스텟 가치'!$B$2:$L$6,N$2,0)+(VLOOKUP($F2396,'(참고)타워 스텟 가치'!$B$2:$L$6,N$2,0)*$E2396)</f>
        <v>0</v>
      </c>
      <c r="O2396">
        <f>VLOOKUP($F2396,'(참고)타워 스텟 가치'!$B$2:$L$6,O$2,0)+(VLOOKUP($F2396,'(참고)타워 스텟 가치'!$B$2:$L$6,O$2,0)*$E2396)</f>
        <v>0</v>
      </c>
      <c r="P2396">
        <f>VLOOKUP($F2396,'(참고)타워 스텟 가치'!$B$2:$L$6,P$2,0)+(VLOOKUP($F2396,'(참고)타워 스텟 가치'!$B$2:$L$6,P$2,0)*$E2396)</f>
        <v>134.82000000000113</v>
      </c>
      <c r="Q2396">
        <f>SUM('스테이지별 몬스터 스텟'!H2396*'(참고)타워 스텟 가치'!$Q$17,'스테이지별 몬스터 스텟'!I2396*'(참고)타워 스텟 가치'!$R$17,'스테이지별 몬스터 스텟'!J2396*'(참고)타워 스텟 가치'!$S$17,'스테이지별 몬스터 스텟'!K2396*'(참고)타워 스텟 가치'!$T$17,'스테이지별 몬스터 스텟'!L2396*'(참고)타워 스텟 가치'!$U$17,'스테이지별 몬스터 스텟'!M2396*'(참고)타워 스텟 가치'!$V$17,'스테이지별 몬스터 스텟'!N2396*'(참고)타워 스텟 가치'!$W$17,'스테이지별 몬스터 스텟'!O2396*'(참고)타워 스텟 가치'!$X$17,'스테이지별 몬스터 스텟'!P2396*'(참고)타워 스텟 가치'!$Y$17)</f>
        <v>1467433.8450000125</v>
      </c>
      <c r="R2396">
        <v>1</v>
      </c>
      <c r="S2396">
        <f>VLOOKUP($F2396,'(참고)타워 스텟 가치'!$B$7:$L$11,S$2,0)+(VLOOKUP($F2396,'(참고)타워 스텟 가치'!$B$7:$L$11,S$2,0)*$E2396)</f>
        <v>722.25000000000614</v>
      </c>
      <c r="T2396">
        <f>VLOOKUP($F2396,'(참고)타워 스텟 가치'!$B$7:$L$11,T$2,0)+(VLOOKUP($F2396,'(참고)타워 스텟 가치'!$B$7:$L$11,T$2,0)*$E2396)</f>
        <v>1300.0500000000111</v>
      </c>
      <c r="U2396">
        <f>VLOOKUP($F2396,'(참고)타워 스텟 가치'!$B$7:$L$11,U$2,0)+(VLOOKUP($F2396,'(참고)타워 스텟 가치'!$B$7:$L$11,U$2,0)*$E2396)</f>
        <v>963000.00000000827</v>
      </c>
      <c r="V2396">
        <f>VLOOKUP($F2396,'(참고)타워 스텟 가치'!$B$7:$L$11,V$2,0)+(VLOOKUP($F2396,'(참고)타워 스텟 가치'!$B$7:$L$11,V$2,0)*$E2396)</f>
        <v>8667.0000000000746</v>
      </c>
      <c r="W2396">
        <f>VLOOKUP($F2396,'(참고)타워 스텟 가치'!$B$7:$L$11,W$2,0)+(VLOOKUP($F2396,'(참고)타워 스텟 가치'!$B$7:$L$11,W$2,0)*$E2396)</f>
        <v>144.45000000000124</v>
      </c>
      <c r="X2396">
        <f>VLOOKUP($F2396,'(참고)타워 스텟 가치'!$B$7:$L$11,X$2,0)+(VLOOKUP($F2396,'(참고)타워 스텟 가치'!$B$7:$L$11,X$2,0)*$E2396)</f>
        <v>57.780000000000491</v>
      </c>
      <c r="Y2396">
        <f>VLOOKUP($F2396,'(참고)타워 스텟 가치'!$B$7:$L$11,Y$2,0)+(VLOOKUP($F2396,'(참고)타워 스텟 가치'!$B$7:$L$11,Y$2,0)*$E2396)</f>
        <v>0</v>
      </c>
      <c r="Z2396">
        <f>VLOOKUP($F2396,'(참고)타워 스텟 가치'!$B$7:$L$11,Z$2,0)+(VLOOKUP($F2396,'(참고)타워 스텟 가치'!$B$7:$L$11,Z$2,0)*$E2396)</f>
        <v>0</v>
      </c>
      <c r="AA2396">
        <f>VLOOKUP($F2396,'(참고)타워 스텟 가치'!$B$7:$L$11,AA$2,0)+(VLOOKUP($F2396,'(참고)타워 스텟 가치'!$B$7:$L$11,AA$2,0)*$E2396)</f>
        <v>134.82000000000113</v>
      </c>
      <c r="AB2396">
        <f>SUM('스테이지별 몬스터 스텟'!S2396*'(참고)타워 스텟 가치'!$Q$17,'스테이지별 몬스터 스텟'!T2396*'(참고)타워 스텟 가치'!$R$17,'스테이지별 몬스터 스텟'!U2396*'(참고)타워 스텟 가치'!$S$17,'스테이지별 몬스터 스텟'!V2396*'(참고)타워 스텟 가치'!$T$17,'스테이지별 몬스터 스텟'!W2396*'(참고)타워 스텟 가치'!$U$17,'스테이지별 몬스터 스텟'!X2396*'(참고)타워 스텟 가치'!$V$17,'스테이지별 몬스터 스텟'!Y2396*'(참고)타워 스텟 가치'!$W$17,'스테이지별 몬스터 스텟'!Z2396*'(참고)타워 스텟 가치'!$X$17,'스테이지별 몬스터 스텟'!AA2396*'(참고)타워 스텟 가치'!$Y$17)</f>
        <v>1465844.8950000124</v>
      </c>
      <c r="AC2396">
        <v>2</v>
      </c>
      <c r="AD2396">
        <f>VLOOKUP($F2396,'(참고)타워 스텟 가치'!$B$12:$L$16,AD$2,0)+(VLOOKUP($F2396,'(참고)타워 스텟 가치'!$B$12:$L$16,AD$2,0)*$E2396)</f>
        <v>722.25000000000614</v>
      </c>
      <c r="AE2396">
        <f>VLOOKUP($F2396,'(참고)타워 스텟 가치'!$B$12:$L$16,AE$2,0)+(VLOOKUP($F2396,'(참고)타워 스텟 가치'!$B$12:$L$16,AE$2,0)*$E2396)</f>
        <v>866.70000000000744</v>
      </c>
      <c r="AF2396">
        <f>VLOOKUP($F2396,'(참고)타워 스텟 가치'!$B$12:$L$16,AF$2,0)+(VLOOKUP($F2396,'(참고)타워 스텟 가치'!$B$12:$L$16,AF$2,0)*$E2396)</f>
        <v>963000.00000000827</v>
      </c>
      <c r="AG2396">
        <f>VLOOKUP($F2396,'(참고)타워 스텟 가치'!$B$12:$L$16,AG$2,0)+(VLOOKUP($F2396,'(참고)타워 스텟 가치'!$B$12:$L$16,AG$2,0)*$E2396)</f>
        <v>4333.5000000000373</v>
      </c>
      <c r="AH2396">
        <f>VLOOKUP($F2396,'(참고)타워 스텟 가치'!$B$12:$L$16,AH$2,0)+(VLOOKUP($F2396,'(참고)타워 스텟 가치'!$B$12:$L$16,AH$2,0)*$E2396)</f>
        <v>144.45000000000124</v>
      </c>
      <c r="AI2396">
        <f>VLOOKUP($F2396,'(참고)타워 스텟 가치'!$B$12:$L$16,AI$2,0)+(VLOOKUP($F2396,'(참고)타워 스텟 가치'!$B$12:$L$16,AI$2,0)*$E2396)</f>
        <v>57.780000000000491</v>
      </c>
      <c r="AJ2396">
        <f>VLOOKUP($F2396,'(참고)타워 스텟 가치'!$B$12:$L$16,AJ$2,0)+(VLOOKUP($F2396,'(참고)타워 스텟 가치'!$B$12:$L$16,AJ$2,0)*$E2396)</f>
        <v>0</v>
      </c>
      <c r="AK2396">
        <f>VLOOKUP($F2396,'(참고)타워 스텟 가치'!$B$12:$L$16,AK$2,0)+(VLOOKUP($F2396,'(참고)타워 스텟 가치'!$B$12:$L$16,AK$2,0)*$E2396)</f>
        <v>0</v>
      </c>
      <c r="AL2396">
        <f>VLOOKUP($F2396,'(참고)타워 스텟 가치'!$B$12:$L$16,AL$2,0)+(VLOOKUP($F2396,'(참고)타워 스텟 가치'!$B$12:$L$16,AL$2,0)*$E2396)</f>
        <v>269.64000000000226</v>
      </c>
      <c r="AM2396">
        <f>SUM('스테이지별 몬스터 스텟'!AD2396*'(참고)타워 스텟 가치'!$Q$17,'스테이지별 몬스터 스텟'!AE2396*'(참고)타워 스텟 가치'!$R$17,'스테이지별 몬스터 스텟'!AF2396*'(참고)타워 스텟 가치'!$S$17,'스테이지별 몬스터 스텟'!AG2396*'(참고)타워 스텟 가치'!$T$17,'스테이지별 몬스터 스텟'!AH2396*'(참고)타워 스텟 가치'!$U$17,'스테이지별 몬스터 스텟'!AI2396*'(참고)타워 스텟 가치'!$V$17,'스테이지별 몬스터 스텟'!AJ2396*'(참고)타워 스텟 가치'!$W$17,'스테이지별 몬스터 스텟'!AK2396*'(참고)타워 스텟 가치'!$X$17,'스테이지별 몬스터 스텟'!AL2396*'(참고)타워 스텟 가치'!$Y$17)</f>
        <v>1456797.5100000123</v>
      </c>
      <c r="AN2396">
        <v>3</v>
      </c>
    </row>
    <row r="2397" spans="3:40" x14ac:dyDescent="0.3">
      <c r="C2397">
        <v>3</v>
      </c>
      <c r="D2397">
        <f t="shared" si="113"/>
        <v>479</v>
      </c>
      <c r="E2397" s="52">
        <f>VLOOKUP(D2397,'스테이지별 난이도 설정'!B:C,2,0)</f>
        <v>191.60000000000164</v>
      </c>
      <c r="F2397" t="str">
        <f t="shared" si="114"/>
        <v>에픽</v>
      </c>
      <c r="G2397">
        <f t="shared" si="112"/>
        <v>6</v>
      </c>
      <c r="H2397">
        <f>VLOOKUP($F2397,'(참고)타워 스텟 가치'!$B$2:$L$6,H$2,0)+(VLOOKUP($F2397,'(참고)타워 스텟 가치'!$B$2:$L$6,H$2,0)*$E2397)</f>
        <v>3250.1250000000277</v>
      </c>
      <c r="I2397">
        <f>VLOOKUP($F2397,'(참고)타워 스텟 가치'!$B$2:$L$6,I$2,0)+(VLOOKUP($F2397,'(참고)타워 스텟 가치'!$B$2:$L$6,I$2,0)*$E2397)</f>
        <v>650.02500000000555</v>
      </c>
      <c r="J2397">
        <f>VLOOKUP($F2397,'(참고)타워 스텟 가치'!$B$2:$L$6,J$2,0)+(VLOOKUP($F2397,'(참고)타워 스텟 가치'!$B$2:$L$6,J$2,0)*$E2397)</f>
        <v>963000.00000000827</v>
      </c>
      <c r="K2397">
        <f>VLOOKUP($F2397,'(참고)타워 스텟 가치'!$B$2:$L$6,K$2,0)+(VLOOKUP($F2397,'(참고)타워 스텟 가치'!$B$2:$L$6,K$2,0)*$E2397)</f>
        <v>13000.500000000111</v>
      </c>
      <c r="L2397">
        <f>VLOOKUP($F2397,'(참고)타워 스텟 가치'!$B$2:$L$6,L$2,0)+(VLOOKUP($F2397,'(참고)타워 스텟 가치'!$B$2:$L$6,L$2,0)*$E2397)</f>
        <v>216.67500000000186</v>
      </c>
      <c r="M2397">
        <f>VLOOKUP($F2397,'(참고)타워 스텟 가치'!$B$2:$L$6,M$2,0)+(VLOOKUP($F2397,'(참고)타워 스텟 가치'!$B$2:$L$6,M$2,0)*$E2397)</f>
        <v>57.780000000000491</v>
      </c>
      <c r="N2397">
        <f>VLOOKUP($F2397,'(참고)타워 스텟 가치'!$B$2:$L$6,N$2,0)+(VLOOKUP($F2397,'(참고)타워 스텟 가치'!$B$2:$L$6,N$2,0)*$E2397)</f>
        <v>0</v>
      </c>
      <c r="O2397">
        <f>VLOOKUP($F2397,'(참고)타워 스텟 가치'!$B$2:$L$6,O$2,0)+(VLOOKUP($F2397,'(참고)타워 스텟 가치'!$B$2:$L$6,O$2,0)*$E2397)</f>
        <v>0</v>
      </c>
      <c r="P2397">
        <f>VLOOKUP($F2397,'(참고)타워 스텟 가치'!$B$2:$L$6,P$2,0)+(VLOOKUP($F2397,'(참고)타워 스텟 가치'!$B$2:$L$6,P$2,0)*$E2397)</f>
        <v>134.82000000000113</v>
      </c>
      <c r="Q2397">
        <f>SUM('스테이지별 몬스터 스텟'!H2397*'(참고)타워 스텟 가치'!$Q$17,'스테이지별 몬스터 스텟'!I2397*'(참고)타워 스텟 가치'!$R$17,'스테이지별 몬스터 스텟'!J2397*'(참고)타워 스텟 가치'!$S$17,'스테이지별 몬스터 스텟'!K2397*'(참고)타워 스텟 가치'!$T$17,'스테이지별 몬스터 스텟'!L2397*'(참고)타워 스텟 가치'!$U$17,'스테이지별 몬스터 스텟'!M2397*'(참고)타워 스텟 가치'!$V$17,'스테이지별 몬스터 스텟'!N2397*'(참고)타워 스텟 가치'!$W$17,'스테이지별 몬스터 스텟'!O2397*'(참고)타워 스텟 가치'!$X$17,'스테이지별 몬스터 스텟'!P2397*'(참고)타워 스텟 가치'!$Y$17)</f>
        <v>1478737.0575000127</v>
      </c>
      <c r="R2397">
        <v>1</v>
      </c>
      <c r="S2397">
        <f>VLOOKUP($F2397,'(참고)타워 스텟 가치'!$B$7:$L$11,S$2,0)+(VLOOKUP($F2397,'(참고)타워 스텟 가치'!$B$7:$L$11,S$2,0)*$E2397)</f>
        <v>1083.3750000000093</v>
      </c>
      <c r="T2397">
        <f>VLOOKUP($F2397,'(참고)타워 스텟 가치'!$B$7:$L$11,T$2,0)+(VLOOKUP($F2397,'(참고)타워 스텟 가치'!$B$7:$L$11,T$2,0)*$E2397)</f>
        <v>1950.0750000000166</v>
      </c>
      <c r="U2397">
        <f>VLOOKUP($F2397,'(참고)타워 스텟 가치'!$B$7:$L$11,U$2,0)+(VLOOKUP($F2397,'(참고)타워 스텟 가치'!$B$7:$L$11,U$2,0)*$E2397)</f>
        <v>963000.00000000827</v>
      </c>
      <c r="V2397">
        <f>VLOOKUP($F2397,'(참고)타워 스텟 가치'!$B$7:$L$11,V$2,0)+(VLOOKUP($F2397,'(참고)타워 스텟 가치'!$B$7:$L$11,V$2,0)*$E2397)</f>
        <v>13000.500000000111</v>
      </c>
      <c r="W2397">
        <f>VLOOKUP($F2397,'(참고)타워 스텟 가치'!$B$7:$L$11,W$2,0)+(VLOOKUP($F2397,'(참고)타워 스텟 가치'!$B$7:$L$11,W$2,0)*$E2397)</f>
        <v>216.67500000000186</v>
      </c>
      <c r="X2397">
        <f>VLOOKUP($F2397,'(참고)타워 스텟 가치'!$B$7:$L$11,X$2,0)+(VLOOKUP($F2397,'(참고)타워 스텟 가치'!$B$7:$L$11,X$2,0)*$E2397)</f>
        <v>57.780000000000491</v>
      </c>
      <c r="Y2397">
        <f>VLOOKUP($F2397,'(참고)타워 스텟 가치'!$B$7:$L$11,Y$2,0)+(VLOOKUP($F2397,'(참고)타워 스텟 가치'!$B$7:$L$11,Y$2,0)*$E2397)</f>
        <v>0</v>
      </c>
      <c r="Z2397">
        <f>VLOOKUP($F2397,'(참고)타워 스텟 가치'!$B$7:$L$11,Z$2,0)+(VLOOKUP($F2397,'(참고)타워 스텟 가치'!$B$7:$L$11,Z$2,0)*$E2397)</f>
        <v>0</v>
      </c>
      <c r="AA2397">
        <f>VLOOKUP($F2397,'(참고)타워 스텟 가치'!$B$7:$L$11,AA$2,0)+(VLOOKUP($F2397,'(참고)타워 스텟 가치'!$B$7:$L$11,AA$2,0)*$E2397)</f>
        <v>134.82000000000113</v>
      </c>
      <c r="AB2397">
        <f>SUM('스테이지별 몬스터 스텟'!S2397*'(참고)타워 스텟 가치'!$Q$17,'스테이지별 몬스터 스텟'!T2397*'(참고)타워 스텟 가치'!$R$17,'스테이지별 몬스터 스텟'!U2397*'(참고)타워 스텟 가치'!$S$17,'스테이지별 몬스터 스텟'!V2397*'(참고)타워 스텟 가치'!$T$17,'스테이지별 몬스터 스텟'!W2397*'(참고)타워 스텟 가치'!$U$17,'스테이지별 몬스터 스텟'!X2397*'(참고)타워 스텟 가치'!$V$17,'스테이지별 몬스터 스텟'!Y2397*'(참고)타워 스텟 가치'!$W$17,'스테이지별 몬스터 스텟'!Z2397*'(참고)타워 스텟 가치'!$X$17,'스테이지별 몬스터 스텟'!AA2397*'(참고)타워 스텟 가치'!$Y$17)</f>
        <v>1476353.6325000126</v>
      </c>
      <c r="AC2397">
        <v>2</v>
      </c>
      <c r="AD2397">
        <f>VLOOKUP($F2397,'(참고)타워 스텟 가치'!$B$12:$L$16,AD$2,0)+(VLOOKUP($F2397,'(참고)타워 스텟 가치'!$B$12:$L$16,AD$2,0)*$E2397)</f>
        <v>1083.3750000000093</v>
      </c>
      <c r="AE2397">
        <f>VLOOKUP($F2397,'(참고)타워 스텟 가치'!$B$12:$L$16,AE$2,0)+(VLOOKUP($F2397,'(참고)타워 스텟 가치'!$B$12:$L$16,AE$2,0)*$E2397)</f>
        <v>1300.0500000000111</v>
      </c>
      <c r="AF2397">
        <f>VLOOKUP($F2397,'(참고)타워 스텟 가치'!$B$12:$L$16,AF$2,0)+(VLOOKUP($F2397,'(참고)타워 스텟 가치'!$B$12:$L$16,AF$2,0)*$E2397)</f>
        <v>963000.00000000827</v>
      </c>
      <c r="AG2397">
        <f>VLOOKUP($F2397,'(참고)타워 스텟 가치'!$B$12:$L$16,AG$2,0)+(VLOOKUP($F2397,'(참고)타워 스텟 가치'!$B$12:$L$16,AG$2,0)*$E2397)</f>
        <v>6500.2500000000555</v>
      </c>
      <c r="AH2397">
        <f>VLOOKUP($F2397,'(참고)타워 스텟 가치'!$B$12:$L$16,AH$2,0)+(VLOOKUP($F2397,'(참고)타워 스텟 가치'!$B$12:$L$16,AH$2,0)*$E2397)</f>
        <v>216.67500000000186</v>
      </c>
      <c r="AI2397">
        <f>VLOOKUP($F2397,'(참고)타워 스텟 가치'!$B$12:$L$16,AI$2,0)+(VLOOKUP($F2397,'(참고)타워 스텟 가치'!$B$12:$L$16,AI$2,0)*$E2397)</f>
        <v>57.780000000000491</v>
      </c>
      <c r="AJ2397">
        <f>VLOOKUP($F2397,'(참고)타워 스텟 가치'!$B$12:$L$16,AJ$2,0)+(VLOOKUP($F2397,'(참고)타워 스텟 가치'!$B$12:$L$16,AJ$2,0)*$E2397)</f>
        <v>0</v>
      </c>
      <c r="AK2397">
        <f>VLOOKUP($F2397,'(참고)타워 스텟 가치'!$B$12:$L$16,AK$2,0)+(VLOOKUP($F2397,'(참고)타워 스텟 가치'!$B$12:$L$16,AK$2,0)*$E2397)</f>
        <v>0</v>
      </c>
      <c r="AL2397">
        <f>VLOOKUP($F2397,'(참고)타워 스텟 가치'!$B$12:$L$16,AL$2,0)+(VLOOKUP($F2397,'(참고)타워 스텟 가치'!$B$12:$L$16,AL$2,0)*$E2397)</f>
        <v>269.64000000000226</v>
      </c>
      <c r="AM2397">
        <f>SUM('스테이지별 몬스터 스텟'!AD2397*'(참고)타워 스텟 가치'!$Q$17,'스테이지별 몬스터 스텟'!AE2397*'(참고)타워 스텟 가치'!$R$17,'스테이지별 몬스터 스텟'!AF2397*'(참고)타워 스텟 가치'!$S$17,'스테이지별 몬스터 스텟'!AG2397*'(참고)타워 스텟 가치'!$T$17,'스테이지별 몬스터 스텟'!AH2397*'(참고)타워 스텟 가치'!$U$17,'스테이지별 몬스터 스텟'!AI2397*'(참고)타워 스텟 가치'!$V$17,'스테이지별 몬스터 스텟'!AJ2397*'(참고)타워 스텟 가치'!$W$17,'스테이지별 몬스터 스텟'!AK2397*'(참고)타워 스텟 가치'!$X$17,'스테이지별 몬스터 스텟'!AL2397*'(참고)타워 스텟 가치'!$Y$17)</f>
        <v>1462647.7350000124</v>
      </c>
      <c r="AN2397">
        <v>3</v>
      </c>
    </row>
    <row r="2398" spans="3:40" x14ac:dyDescent="0.3">
      <c r="C2398">
        <v>4</v>
      </c>
      <c r="D2398">
        <f t="shared" si="113"/>
        <v>479</v>
      </c>
      <c r="E2398" s="52">
        <f>VLOOKUP(D2398,'스테이지별 난이도 설정'!B:C,2,0)</f>
        <v>191.60000000000164</v>
      </c>
      <c r="F2398" t="str">
        <f t="shared" si="114"/>
        <v>유니크</v>
      </c>
      <c r="G2398">
        <f t="shared" si="112"/>
        <v>6</v>
      </c>
      <c r="H2398">
        <f>VLOOKUP($F2398,'(참고)타워 스텟 가치'!$B$2:$L$6,H$2,0)+(VLOOKUP($F2398,'(참고)타워 스텟 가치'!$B$2:$L$6,H$2,0)*$E2398)</f>
        <v>4875.1875000000418</v>
      </c>
      <c r="I2398">
        <f>VLOOKUP($F2398,'(참고)타워 스텟 가치'!$B$2:$L$6,I$2,0)+(VLOOKUP($F2398,'(참고)타워 스텟 가치'!$B$2:$L$6,I$2,0)*$E2398)</f>
        <v>975.03750000000832</v>
      </c>
      <c r="J2398">
        <f>VLOOKUP($F2398,'(참고)타워 스텟 가치'!$B$2:$L$6,J$2,0)+(VLOOKUP($F2398,'(참고)타워 스텟 가치'!$B$2:$L$6,J$2,0)*$E2398)</f>
        <v>963000.00000000827</v>
      </c>
      <c r="K2398">
        <f>VLOOKUP($F2398,'(참고)타워 스텟 가치'!$B$2:$L$6,K$2,0)+(VLOOKUP($F2398,'(참고)타워 스텟 가치'!$B$2:$L$6,K$2,0)*$E2398)</f>
        <v>19500.750000000167</v>
      </c>
      <c r="L2398">
        <f>VLOOKUP($F2398,'(참고)타워 스텟 가치'!$B$2:$L$6,L$2,0)+(VLOOKUP($F2398,'(참고)타워 스텟 가치'!$B$2:$L$6,L$2,0)*$E2398)</f>
        <v>325.01250000000277</v>
      </c>
      <c r="M2398">
        <f>VLOOKUP($F2398,'(참고)타워 스텟 가치'!$B$2:$L$6,M$2,0)+(VLOOKUP($F2398,'(참고)타워 스텟 가치'!$B$2:$L$6,M$2,0)*$E2398)</f>
        <v>57.780000000000491</v>
      </c>
      <c r="N2398">
        <f>VLOOKUP($F2398,'(참고)타워 스텟 가치'!$B$2:$L$6,N$2,0)+(VLOOKUP($F2398,'(참고)타워 스텟 가치'!$B$2:$L$6,N$2,0)*$E2398)</f>
        <v>0</v>
      </c>
      <c r="O2398">
        <f>VLOOKUP($F2398,'(참고)타워 스텟 가치'!$B$2:$L$6,O$2,0)+(VLOOKUP($F2398,'(참고)타워 스텟 가치'!$B$2:$L$6,O$2,0)*$E2398)</f>
        <v>0</v>
      </c>
      <c r="P2398">
        <f>VLOOKUP($F2398,'(참고)타워 스텟 가치'!$B$2:$L$6,P$2,0)+(VLOOKUP($F2398,'(참고)타워 스텟 가치'!$B$2:$L$6,P$2,0)*$E2398)</f>
        <v>192.60000000000164</v>
      </c>
      <c r="Q2398">
        <f>SUM('스테이지별 몬스터 스텟'!H2398*'(참고)타워 스텟 가치'!$Q$17,'스테이지별 몬스터 스텟'!I2398*'(참고)타워 스텟 가치'!$R$17,'스테이지별 몬스터 스텟'!J2398*'(참고)타워 스텟 가치'!$S$17,'스테이지별 몬스터 스텟'!K2398*'(참고)타워 스텟 가치'!$T$17,'스테이지별 몬스터 스텟'!L2398*'(참고)타워 스텟 가치'!$U$17,'스테이지별 몬스터 스텟'!M2398*'(참고)타워 스텟 가치'!$V$17,'스테이지별 몬스터 스텟'!N2398*'(참고)타워 스텟 가치'!$W$17,'스테이지별 몬스터 스텟'!O2398*'(참고)타워 스텟 가치'!$X$17,'스테이지별 몬스터 스텟'!P2398*'(참고)타워 스텟 가치'!$Y$17)</f>
        <v>1495807.4362500126</v>
      </c>
      <c r="R2398">
        <v>1</v>
      </c>
      <c r="S2398">
        <f>VLOOKUP($F2398,'(참고)타워 스텟 가치'!$B$7:$L$11,S$2,0)+(VLOOKUP($F2398,'(참고)타워 스텟 가치'!$B$7:$L$11,S$2,0)*$E2398)</f>
        <v>1625.0625000000139</v>
      </c>
      <c r="T2398">
        <f>VLOOKUP($F2398,'(참고)타워 스텟 가치'!$B$7:$L$11,T$2,0)+(VLOOKUP($F2398,'(참고)타워 스텟 가치'!$B$7:$L$11,T$2,0)*$E2398)</f>
        <v>2925.1125000000247</v>
      </c>
      <c r="U2398">
        <f>VLOOKUP($F2398,'(참고)타워 스텟 가치'!$B$7:$L$11,U$2,0)+(VLOOKUP($F2398,'(참고)타워 스텟 가치'!$B$7:$L$11,U$2,0)*$E2398)</f>
        <v>963000.00000000827</v>
      </c>
      <c r="V2398">
        <f>VLOOKUP($F2398,'(참고)타워 스텟 가치'!$B$7:$L$11,V$2,0)+(VLOOKUP($F2398,'(참고)타워 스텟 가치'!$B$7:$L$11,V$2,0)*$E2398)</f>
        <v>19500.750000000167</v>
      </c>
      <c r="W2398">
        <f>VLOOKUP($F2398,'(참고)타워 스텟 가치'!$B$7:$L$11,W$2,0)+(VLOOKUP($F2398,'(참고)타워 스텟 가치'!$B$7:$L$11,W$2,0)*$E2398)</f>
        <v>325.01250000000277</v>
      </c>
      <c r="X2398">
        <f>VLOOKUP($F2398,'(참고)타워 스텟 가치'!$B$7:$L$11,X$2,0)+(VLOOKUP($F2398,'(참고)타워 스텟 가치'!$B$7:$L$11,X$2,0)*$E2398)</f>
        <v>57.780000000000491</v>
      </c>
      <c r="Y2398">
        <f>VLOOKUP($F2398,'(참고)타워 스텟 가치'!$B$7:$L$11,Y$2,0)+(VLOOKUP($F2398,'(참고)타워 스텟 가치'!$B$7:$L$11,Y$2,0)*$E2398)</f>
        <v>0</v>
      </c>
      <c r="Z2398">
        <f>VLOOKUP($F2398,'(참고)타워 스텟 가치'!$B$7:$L$11,Z$2,0)+(VLOOKUP($F2398,'(참고)타워 스텟 가치'!$B$7:$L$11,Z$2,0)*$E2398)</f>
        <v>0</v>
      </c>
      <c r="AA2398">
        <f>VLOOKUP($F2398,'(참고)타워 스텟 가치'!$B$7:$L$11,AA$2,0)+(VLOOKUP($F2398,'(참고)타워 스텟 가치'!$B$7:$L$11,AA$2,0)*$E2398)</f>
        <v>192.60000000000164</v>
      </c>
      <c r="AB2398">
        <f>SUM('스테이지별 몬스터 스텟'!S2398*'(참고)타워 스텟 가치'!$Q$17,'스테이지별 몬스터 스텟'!T2398*'(참고)타워 스텟 가치'!$R$17,'스테이지별 몬스터 스텟'!U2398*'(참고)타워 스텟 가치'!$S$17,'스테이지별 몬스터 스텟'!V2398*'(참고)타워 스텟 가치'!$T$17,'스테이지별 몬스터 스텟'!W2398*'(참고)타워 스텟 가치'!$U$17,'스테이지별 몬스터 스텟'!X2398*'(참고)타워 스텟 가치'!$V$17,'스테이지별 몬스터 스텟'!Y2398*'(참고)타워 스텟 가치'!$W$17,'스테이지별 몬스터 스텟'!Z2398*'(참고)타워 스텟 가치'!$X$17,'스테이지별 몬스터 스텟'!AA2398*'(참고)타워 스텟 가치'!$Y$17)</f>
        <v>1492232.2987500124</v>
      </c>
      <c r="AC2398">
        <v>2</v>
      </c>
      <c r="AD2398">
        <f>VLOOKUP($F2398,'(참고)타워 스텟 가치'!$B$12:$L$16,AD$2,0)+(VLOOKUP($F2398,'(참고)타워 스텟 가치'!$B$12:$L$16,AD$2,0)*$E2398)</f>
        <v>1625.0625000000139</v>
      </c>
      <c r="AE2398">
        <f>VLOOKUP($F2398,'(참고)타워 스텟 가치'!$B$12:$L$16,AE$2,0)+(VLOOKUP($F2398,'(참고)타워 스텟 가치'!$B$12:$L$16,AE$2,0)*$E2398)</f>
        <v>1950.0750000000166</v>
      </c>
      <c r="AF2398">
        <f>VLOOKUP($F2398,'(참고)타워 스텟 가치'!$B$12:$L$16,AF$2,0)+(VLOOKUP($F2398,'(참고)타워 스텟 가치'!$B$12:$L$16,AF$2,0)*$E2398)</f>
        <v>963000.00000000827</v>
      </c>
      <c r="AG2398">
        <f>VLOOKUP($F2398,'(참고)타워 스텟 가치'!$B$12:$L$16,AG$2,0)+(VLOOKUP($F2398,'(참고)타워 스텟 가치'!$B$12:$L$16,AG$2,0)*$E2398)</f>
        <v>9750.3750000000837</v>
      </c>
      <c r="AH2398">
        <f>VLOOKUP($F2398,'(참고)타워 스텟 가치'!$B$12:$L$16,AH$2,0)+(VLOOKUP($F2398,'(참고)타워 스텟 가치'!$B$12:$L$16,AH$2,0)*$E2398)</f>
        <v>325.01250000000277</v>
      </c>
      <c r="AI2398">
        <f>VLOOKUP($F2398,'(참고)타워 스텟 가치'!$B$12:$L$16,AI$2,0)+(VLOOKUP($F2398,'(참고)타워 스텟 가치'!$B$12:$L$16,AI$2,0)*$E2398)</f>
        <v>57.780000000000491</v>
      </c>
      <c r="AJ2398">
        <f>VLOOKUP($F2398,'(참고)타워 스텟 가치'!$B$12:$L$16,AJ$2,0)+(VLOOKUP($F2398,'(참고)타워 스텟 가치'!$B$12:$L$16,AJ$2,0)*$E2398)</f>
        <v>0</v>
      </c>
      <c r="AK2398">
        <f>VLOOKUP($F2398,'(참고)타워 스텟 가치'!$B$12:$L$16,AK$2,0)+(VLOOKUP($F2398,'(참고)타워 스텟 가치'!$B$12:$L$16,AK$2,0)*$E2398)</f>
        <v>0</v>
      </c>
      <c r="AL2398">
        <f>VLOOKUP($F2398,'(참고)타워 스텟 가치'!$B$12:$L$16,AL$2,0)+(VLOOKUP($F2398,'(참고)타워 스텟 가치'!$B$12:$L$16,AL$2,0)*$E2398)</f>
        <v>385.20000000000329</v>
      </c>
      <c r="AM2398">
        <f>SUM('스테이지별 몬스터 스텟'!AD2398*'(참고)타워 스텟 가치'!$Q$17,'스테이지별 몬스터 스텟'!AE2398*'(참고)타워 스텟 가치'!$R$17,'스테이지별 몬스터 스텟'!AF2398*'(참고)타워 스텟 가치'!$S$17,'스테이지별 몬스터 스텟'!AG2398*'(참고)타워 스텟 가치'!$T$17,'스테이지별 몬스터 스텟'!AH2398*'(참고)타워 스텟 가치'!$U$17,'스테이지별 몬스터 스텟'!AI2398*'(참고)타워 스텟 가치'!$V$17,'스테이지별 몬스터 스텟'!AJ2398*'(참고)타워 스텟 가치'!$W$17,'스테이지별 몬스터 스텟'!AK2398*'(참고)타워 스텟 가치'!$X$17,'스테이지별 몬스터 스텟'!AL2398*'(참고)타워 스텟 가치'!$Y$17)</f>
        <v>1471654.1925000125</v>
      </c>
      <c r="AN2398">
        <v>3</v>
      </c>
    </row>
    <row r="2399" spans="3:40" x14ac:dyDescent="0.3">
      <c r="C2399">
        <v>5</v>
      </c>
      <c r="D2399">
        <f t="shared" si="113"/>
        <v>479</v>
      </c>
      <c r="E2399" s="52">
        <f>VLOOKUP(D2399,'스테이지별 난이도 설정'!B:C,2,0)</f>
        <v>191.60000000000164</v>
      </c>
      <c r="F2399" t="str">
        <f t="shared" si="114"/>
        <v>스페셜</v>
      </c>
      <c r="G2399">
        <f t="shared" si="112"/>
        <v>6</v>
      </c>
      <c r="H2399">
        <f>VLOOKUP($F2399,'(참고)타워 스텟 가치'!$B$2:$L$6,H$2,0)+(VLOOKUP($F2399,'(참고)타워 스텟 가치'!$B$2:$L$6,H$2,0)*$E2399)</f>
        <v>7312.7812500000628</v>
      </c>
      <c r="I2399">
        <f>VLOOKUP($F2399,'(참고)타워 스텟 가치'!$B$2:$L$6,I$2,0)+(VLOOKUP($F2399,'(참고)타워 스텟 가치'!$B$2:$L$6,I$2,0)*$E2399)</f>
        <v>1462.5562500000124</v>
      </c>
      <c r="J2399">
        <f>VLOOKUP($F2399,'(참고)타워 스텟 가치'!$B$2:$L$6,J$2,0)+(VLOOKUP($F2399,'(참고)타워 스텟 가치'!$B$2:$L$6,J$2,0)*$E2399)</f>
        <v>963000.00000000827</v>
      </c>
      <c r="K2399">
        <f>VLOOKUP($F2399,'(참고)타워 스텟 가치'!$B$2:$L$6,K$2,0)+(VLOOKUP($F2399,'(참고)타워 스텟 가치'!$B$2:$L$6,K$2,0)*$E2399)</f>
        <v>29251.125000000251</v>
      </c>
      <c r="L2399">
        <f>VLOOKUP($F2399,'(참고)타워 스텟 가치'!$B$2:$L$6,L$2,0)+(VLOOKUP($F2399,'(참고)타워 스텟 가치'!$B$2:$L$6,L$2,0)*$E2399)</f>
        <v>487.51875000000416</v>
      </c>
      <c r="M2399">
        <f>VLOOKUP($F2399,'(참고)타워 스텟 가치'!$B$2:$L$6,M$2,0)+(VLOOKUP($F2399,'(참고)타워 스텟 가치'!$B$2:$L$6,M$2,0)*$E2399)</f>
        <v>57.780000000000491</v>
      </c>
      <c r="N2399">
        <f>VLOOKUP($F2399,'(참고)타워 스텟 가치'!$B$2:$L$6,N$2,0)+(VLOOKUP($F2399,'(참고)타워 스텟 가치'!$B$2:$L$6,N$2,0)*$E2399)</f>
        <v>0</v>
      </c>
      <c r="O2399">
        <f>VLOOKUP($F2399,'(참고)타워 스텟 가치'!$B$2:$L$6,O$2,0)+(VLOOKUP($F2399,'(참고)타워 스텟 가치'!$B$2:$L$6,O$2,0)*$E2399)</f>
        <v>0</v>
      </c>
      <c r="P2399">
        <f>VLOOKUP($F2399,'(참고)타워 스텟 가치'!$B$2:$L$6,P$2,0)+(VLOOKUP($F2399,'(참고)타워 스텟 가치'!$B$2:$L$6,P$2,0)*$E2399)</f>
        <v>192.60000000000164</v>
      </c>
      <c r="Q2399">
        <f>SUM('스테이지별 몬스터 스텟'!H2399*'(참고)타워 스텟 가치'!$Q$17,'스테이지별 몬스터 스텟'!I2399*'(참고)타워 스텟 가치'!$R$17,'스테이지별 몬스터 스텟'!J2399*'(참고)타워 스텟 가치'!$S$17,'스테이지별 몬스터 스텟'!K2399*'(참고)타워 스텟 가치'!$T$17,'스테이지별 몬스터 스텟'!L2399*'(참고)타워 스텟 가치'!$U$17,'스테이지별 몬스터 스텟'!M2399*'(참고)타워 스텟 가치'!$V$17,'스테이지별 몬스터 스텟'!N2399*'(참고)타워 스텟 가치'!$W$17,'스테이지별 몬스터 스텟'!O2399*'(참고)타워 스텟 가치'!$X$17,'스테이지별 몬스터 스텟'!P2399*'(참고)타워 스텟 가치'!$Y$17)</f>
        <v>1521239.664375013</v>
      </c>
      <c r="R2399">
        <v>1</v>
      </c>
      <c r="S2399">
        <f>VLOOKUP($F2399,'(참고)타워 스텟 가치'!$B$7:$L$11,S$2,0)+(VLOOKUP($F2399,'(참고)타워 스텟 가치'!$B$7:$L$11,S$2,0)*$E2399)</f>
        <v>2437.5937500000209</v>
      </c>
      <c r="T2399">
        <f>VLOOKUP($F2399,'(참고)타워 스텟 가치'!$B$7:$L$11,T$2,0)+(VLOOKUP($F2399,'(참고)타워 스텟 가치'!$B$7:$L$11,T$2,0)*$E2399)</f>
        <v>4387.6687500000371</v>
      </c>
      <c r="U2399">
        <f>VLOOKUP($F2399,'(참고)타워 스텟 가치'!$B$7:$L$11,U$2,0)+(VLOOKUP($F2399,'(참고)타워 스텟 가치'!$B$7:$L$11,U$2,0)*$E2399)</f>
        <v>963000.00000000827</v>
      </c>
      <c r="V2399">
        <f>VLOOKUP($F2399,'(참고)타워 스텟 가치'!$B$7:$L$11,V$2,0)+(VLOOKUP($F2399,'(참고)타워 스텟 가치'!$B$7:$L$11,V$2,0)*$E2399)</f>
        <v>29251.125000000251</v>
      </c>
      <c r="W2399">
        <f>VLOOKUP($F2399,'(참고)타워 스텟 가치'!$B$7:$L$11,W$2,0)+(VLOOKUP($F2399,'(참고)타워 스텟 가치'!$B$7:$L$11,W$2,0)*$E2399)</f>
        <v>487.51875000000416</v>
      </c>
      <c r="X2399">
        <f>VLOOKUP($F2399,'(참고)타워 스텟 가치'!$B$7:$L$11,X$2,0)+(VLOOKUP($F2399,'(참고)타워 스텟 가치'!$B$7:$L$11,X$2,0)*$E2399)</f>
        <v>57.780000000000491</v>
      </c>
      <c r="Y2399">
        <f>VLOOKUP($F2399,'(참고)타워 스텟 가치'!$B$7:$L$11,Y$2,0)+(VLOOKUP($F2399,'(참고)타워 스텟 가치'!$B$7:$L$11,Y$2,0)*$E2399)</f>
        <v>0</v>
      </c>
      <c r="Z2399">
        <f>VLOOKUP($F2399,'(참고)타워 스텟 가치'!$B$7:$L$11,Z$2,0)+(VLOOKUP($F2399,'(참고)타워 스텟 가치'!$B$7:$L$11,Z$2,0)*$E2399)</f>
        <v>0</v>
      </c>
      <c r="AA2399">
        <f>VLOOKUP($F2399,'(참고)타워 스텟 가치'!$B$7:$L$11,AA$2,0)+(VLOOKUP($F2399,'(참고)타워 스텟 가치'!$B$7:$L$11,AA$2,0)*$E2399)</f>
        <v>192.60000000000164</v>
      </c>
      <c r="AB2399">
        <f>SUM('스테이지별 몬스터 스텟'!S2399*'(참고)타워 스텟 가치'!$Q$17,'스테이지별 몬스터 스텟'!T2399*'(참고)타워 스텟 가치'!$R$17,'스테이지별 몬스터 스텟'!U2399*'(참고)타워 스텟 가치'!$S$17,'스테이지별 몬스터 스텟'!V2399*'(참고)타워 스텟 가치'!$T$17,'스테이지별 몬스터 스텟'!W2399*'(참고)타워 스텟 가치'!$U$17,'스테이지별 몬스터 스텟'!X2399*'(참고)타워 스텟 가치'!$V$17,'스테이지별 몬스터 스텟'!Y2399*'(참고)타워 스텟 가치'!$W$17,'스테이지별 몬스터 스텟'!Z2399*'(참고)타워 스텟 가치'!$X$17,'스테이지별 몬스터 스텟'!AA2399*'(참고)타워 스텟 가치'!$Y$17)</f>
        <v>1515876.9581250129</v>
      </c>
      <c r="AC2399">
        <v>2</v>
      </c>
      <c r="AD2399">
        <f>VLOOKUP($F2399,'(참고)타워 스텟 가치'!$B$12:$L$16,AD$2,0)+(VLOOKUP($F2399,'(참고)타워 스텟 가치'!$B$12:$L$16,AD$2,0)*$E2399)</f>
        <v>2437.5937500000209</v>
      </c>
      <c r="AE2399">
        <f>VLOOKUP($F2399,'(참고)타워 스텟 가치'!$B$12:$L$16,AE$2,0)+(VLOOKUP($F2399,'(참고)타워 스텟 가치'!$B$12:$L$16,AE$2,0)*$E2399)</f>
        <v>2925.1125000000247</v>
      </c>
      <c r="AF2399">
        <f>VLOOKUP($F2399,'(참고)타워 스텟 가치'!$B$12:$L$16,AF$2,0)+(VLOOKUP($F2399,'(참고)타워 스텟 가치'!$B$12:$L$16,AF$2,0)*$E2399)</f>
        <v>963000.00000000827</v>
      </c>
      <c r="AG2399">
        <f>VLOOKUP($F2399,'(참고)타워 스텟 가치'!$B$12:$L$16,AG$2,0)+(VLOOKUP($F2399,'(참고)타워 스텟 가치'!$B$12:$L$16,AG$2,0)*$E2399)</f>
        <v>14625.562500000126</v>
      </c>
      <c r="AH2399">
        <f>VLOOKUP($F2399,'(참고)타워 스텟 가치'!$B$12:$L$16,AH$2,0)+(VLOOKUP($F2399,'(참고)타워 스텟 가치'!$B$12:$L$16,AH$2,0)*$E2399)</f>
        <v>487.51875000000416</v>
      </c>
      <c r="AI2399">
        <f>VLOOKUP($F2399,'(참고)타워 스텟 가치'!$B$12:$L$16,AI$2,0)+(VLOOKUP($F2399,'(참고)타워 스텟 가치'!$B$12:$L$16,AI$2,0)*$E2399)</f>
        <v>57.780000000000491</v>
      </c>
      <c r="AJ2399">
        <f>VLOOKUP($F2399,'(참고)타워 스텟 가치'!$B$12:$L$16,AJ$2,0)+(VLOOKUP($F2399,'(참고)타워 스텟 가치'!$B$12:$L$16,AJ$2,0)*$E2399)</f>
        <v>0</v>
      </c>
      <c r="AK2399">
        <f>VLOOKUP($F2399,'(참고)타워 스텟 가치'!$B$12:$L$16,AK$2,0)+(VLOOKUP($F2399,'(참고)타워 스텟 가치'!$B$12:$L$16,AK$2,0)*$E2399)</f>
        <v>0</v>
      </c>
      <c r="AL2399">
        <f>VLOOKUP($F2399,'(참고)타워 스텟 가치'!$B$12:$L$16,AL$2,0)+(VLOOKUP($F2399,'(참고)타워 스텟 가치'!$B$12:$L$16,AL$2,0)*$E2399)</f>
        <v>385.20000000000329</v>
      </c>
      <c r="AM2399">
        <f>SUM('스테이지별 몬스터 스텟'!AD2399*'(참고)타워 스텟 가치'!$Q$17,'스테이지별 몬스터 스텟'!AE2399*'(참고)타워 스텟 가치'!$R$17,'스테이지별 몬스터 스텟'!AF2399*'(참고)타워 스텟 가치'!$S$17,'스테이지별 몬스터 스텟'!AG2399*'(참고)타워 스텟 가치'!$T$17,'스테이지별 몬스터 스텟'!AH2399*'(참고)타워 스텟 가치'!$U$17,'스테이지별 몬스터 스텟'!AI2399*'(참고)타워 스텟 가치'!$V$17,'스테이지별 몬스터 스텟'!AJ2399*'(참고)타워 스텟 가치'!$W$17,'스테이지별 몬스터 스텟'!AK2399*'(참고)타워 스텟 가치'!$X$17,'스테이지별 몬스터 스텟'!AL2399*'(참고)타워 스텟 가치'!$Y$17)</f>
        <v>1484817.1987500128</v>
      </c>
      <c r="AN2399">
        <v>3</v>
      </c>
    </row>
    <row r="2400" spans="3:40" x14ac:dyDescent="0.3">
      <c r="C2400">
        <v>1</v>
      </c>
      <c r="D2400">
        <f t="shared" si="113"/>
        <v>480</v>
      </c>
      <c r="E2400" s="52">
        <f>VLOOKUP(D2400,'스테이지별 난이도 설정'!B:C,2,0)</f>
        <v>192.00000000000165</v>
      </c>
      <c r="F2400" t="str">
        <f t="shared" si="114"/>
        <v>일반</v>
      </c>
      <c r="G2400">
        <f t="shared" si="112"/>
        <v>6</v>
      </c>
      <c r="H2400">
        <f>VLOOKUP($F2400,'(참고)타워 스텟 가치'!$B$2:$L$6,H$2,0)+(VLOOKUP($F2400,'(참고)타워 스텟 가치'!$B$2:$L$6,H$2,0)*$E2400)</f>
        <v>1447.5000000000123</v>
      </c>
      <c r="I2400">
        <f>VLOOKUP($F2400,'(참고)타워 스텟 가치'!$B$2:$L$6,I$2,0)+(VLOOKUP($F2400,'(참고)타워 스텟 가치'!$B$2:$L$6,I$2,0)*$E2400)</f>
        <v>289.5000000000025</v>
      </c>
      <c r="J2400">
        <f>VLOOKUP($F2400,'(참고)타워 스텟 가치'!$B$2:$L$6,J$2,0)+(VLOOKUP($F2400,'(참고)타워 스텟 가치'!$B$2:$L$6,J$2,0)*$E2400)</f>
        <v>965000.00000000827</v>
      </c>
      <c r="K2400">
        <f>VLOOKUP($F2400,'(참고)타워 스텟 가치'!$B$2:$L$6,K$2,0)+(VLOOKUP($F2400,'(참고)타워 스텟 가치'!$B$2:$L$6,K$2,0)*$E2400)</f>
        <v>5790.0000000000491</v>
      </c>
      <c r="L2400">
        <f>VLOOKUP($F2400,'(참고)타워 스텟 가치'!$B$2:$L$6,L$2,0)+(VLOOKUP($F2400,'(참고)타워 스텟 가치'!$B$2:$L$6,L$2,0)*$E2400)</f>
        <v>96.500000000000824</v>
      </c>
      <c r="M2400">
        <f>VLOOKUP($F2400,'(참고)타워 스텟 가치'!$B$2:$L$6,M$2,0)+(VLOOKUP($F2400,'(참고)타워 스텟 가치'!$B$2:$L$6,M$2,0)*$E2400)</f>
        <v>57.900000000000489</v>
      </c>
      <c r="N2400">
        <f>VLOOKUP($F2400,'(참고)타워 스텟 가치'!$B$2:$L$6,N$2,0)+(VLOOKUP($F2400,'(참고)타워 스텟 가치'!$B$2:$L$6,N$2,0)*$E2400)</f>
        <v>0</v>
      </c>
      <c r="O2400">
        <f>VLOOKUP($F2400,'(참고)타워 스텟 가치'!$B$2:$L$6,O$2,0)+(VLOOKUP($F2400,'(참고)타워 스텟 가치'!$B$2:$L$6,O$2,0)*$E2400)</f>
        <v>0</v>
      </c>
      <c r="P2400">
        <f>VLOOKUP($F2400,'(참고)타워 스텟 가치'!$B$2:$L$6,P$2,0)+(VLOOKUP($F2400,'(참고)타워 스텟 가치'!$B$2:$L$6,P$2,0)*$E2400)</f>
        <v>135.10000000000113</v>
      </c>
      <c r="Q2400">
        <f>SUM('스테이지별 몬스터 스텟'!H2400*'(참고)타워 스텟 가치'!$Q$17,'스테이지별 몬스터 스텟'!I2400*'(참고)타워 스텟 가치'!$R$17,'스테이지별 몬스터 스텟'!J2400*'(참고)타워 스텟 가치'!$S$17,'스테이지별 몬스터 스텟'!K2400*'(참고)타워 스텟 가치'!$T$17,'스테이지별 몬스터 스텟'!L2400*'(참고)타워 스텟 가치'!$U$17,'스테이지별 몬스터 스텟'!M2400*'(참고)타워 스텟 가치'!$V$17,'스테이지별 몬스터 스텟'!N2400*'(참고)타워 스텟 가치'!$W$17,'스테이지별 몬스터 스텟'!O2400*'(참고)타워 스텟 가치'!$X$17,'스테이지별 몬스터 스텟'!P2400*'(참고)타워 스텟 가치'!$Y$17)</f>
        <v>1462930.3500000122</v>
      </c>
      <c r="R2400">
        <v>1</v>
      </c>
      <c r="S2400">
        <f>VLOOKUP($F2400,'(참고)타워 스텟 가치'!$B$7:$L$11,S$2,0)+(VLOOKUP($F2400,'(참고)타워 스텟 가치'!$B$7:$L$11,S$2,0)*$E2400)</f>
        <v>482.50000000000409</v>
      </c>
      <c r="T2400">
        <f>VLOOKUP($F2400,'(참고)타워 스텟 가치'!$B$7:$L$11,T$2,0)+(VLOOKUP($F2400,'(참고)타워 스텟 가치'!$B$7:$L$11,T$2,0)*$E2400)</f>
        <v>868.50000000000739</v>
      </c>
      <c r="U2400">
        <f>VLOOKUP($F2400,'(참고)타워 스텟 가치'!$B$7:$L$11,U$2,0)+(VLOOKUP($F2400,'(참고)타워 스텟 가치'!$B$7:$L$11,U$2,0)*$E2400)</f>
        <v>965000.00000000827</v>
      </c>
      <c r="V2400">
        <f>VLOOKUP($F2400,'(참고)타워 스텟 가치'!$B$7:$L$11,V$2,0)+(VLOOKUP($F2400,'(참고)타워 스텟 가치'!$B$7:$L$11,V$2,0)*$E2400)</f>
        <v>5790.0000000000491</v>
      </c>
      <c r="W2400">
        <f>VLOOKUP($F2400,'(참고)타워 스텟 가치'!$B$7:$L$11,W$2,0)+(VLOOKUP($F2400,'(참고)타워 스텟 가치'!$B$7:$L$11,W$2,0)*$E2400)</f>
        <v>96.500000000000824</v>
      </c>
      <c r="X2400">
        <f>VLOOKUP($F2400,'(참고)타워 스텟 가치'!$B$7:$L$11,X$2,0)+(VLOOKUP($F2400,'(참고)타워 스텟 가치'!$B$7:$L$11,X$2,0)*$E2400)</f>
        <v>57.900000000000489</v>
      </c>
      <c r="Y2400">
        <f>VLOOKUP($F2400,'(참고)타워 스텟 가치'!$B$7:$L$11,Y$2,0)+(VLOOKUP($F2400,'(참고)타워 스텟 가치'!$B$7:$L$11,Y$2,0)*$E2400)</f>
        <v>0</v>
      </c>
      <c r="Z2400">
        <f>VLOOKUP($F2400,'(참고)타워 스텟 가치'!$B$7:$L$11,Z$2,0)+(VLOOKUP($F2400,'(참고)타워 스텟 가치'!$B$7:$L$11,Z$2,0)*$E2400)</f>
        <v>0</v>
      </c>
      <c r="AA2400">
        <f>VLOOKUP($F2400,'(참고)타워 스텟 가치'!$B$7:$L$11,AA$2,0)+(VLOOKUP($F2400,'(참고)타워 스텟 가치'!$B$7:$L$11,AA$2,0)*$E2400)</f>
        <v>135.10000000000113</v>
      </c>
      <c r="AB2400">
        <f>SUM('스테이지별 몬스터 스텟'!S2400*'(참고)타워 스텟 가치'!$Q$17,'스테이지별 몬스터 스텟'!T2400*'(참고)타워 스텟 가치'!$R$17,'스테이지별 몬스터 스텟'!U2400*'(참고)타워 스텟 가치'!$S$17,'스테이지별 몬스터 스텟'!V2400*'(참고)타워 스텟 가치'!$T$17,'스테이지별 몬스터 스텟'!W2400*'(참고)타워 스텟 가치'!$U$17,'스테이지별 몬스터 스텟'!X2400*'(참고)타워 스텟 가치'!$V$17,'스테이지별 몬스터 스텟'!Y2400*'(참고)타워 스텟 가치'!$W$17,'스테이지별 몬스터 스텟'!Z2400*'(참고)타워 스텟 가치'!$X$17,'스테이지별 몬스터 스텟'!AA2400*'(참고)타워 스텟 가치'!$Y$17)</f>
        <v>1461868.8500000122</v>
      </c>
      <c r="AC2400">
        <v>2</v>
      </c>
      <c r="AD2400">
        <f>VLOOKUP($F2400,'(참고)타워 스텟 가치'!$B$12:$L$16,AD$2,0)+(VLOOKUP($F2400,'(참고)타워 스텟 가치'!$B$12:$L$16,AD$2,0)*$E2400)</f>
        <v>482.50000000000409</v>
      </c>
      <c r="AE2400">
        <f>VLOOKUP($F2400,'(참고)타워 스텟 가치'!$B$12:$L$16,AE$2,0)+(VLOOKUP($F2400,'(참고)타워 스텟 가치'!$B$12:$L$16,AE$2,0)*$E2400)</f>
        <v>579.000000000005</v>
      </c>
      <c r="AF2400">
        <f>VLOOKUP($F2400,'(참고)타워 스텟 가치'!$B$12:$L$16,AF$2,0)+(VLOOKUP($F2400,'(참고)타워 스텟 가치'!$B$12:$L$16,AF$2,0)*$E2400)</f>
        <v>965000.00000000827</v>
      </c>
      <c r="AG2400">
        <f>VLOOKUP($F2400,'(참고)타워 스텟 가치'!$B$12:$L$16,AG$2,0)+(VLOOKUP($F2400,'(참고)타워 스텟 가치'!$B$12:$L$16,AG$2,0)*$E2400)</f>
        <v>2895.0000000000246</v>
      </c>
      <c r="AH2400">
        <f>VLOOKUP($F2400,'(참고)타워 스텟 가치'!$B$12:$L$16,AH$2,0)+(VLOOKUP($F2400,'(참고)타워 스텟 가치'!$B$12:$L$16,AH$2,0)*$E2400)</f>
        <v>96.500000000000824</v>
      </c>
      <c r="AI2400">
        <f>VLOOKUP($F2400,'(참고)타워 스텟 가치'!$B$12:$L$16,AI$2,0)+(VLOOKUP($F2400,'(참고)타워 스텟 가치'!$B$12:$L$16,AI$2,0)*$E2400)</f>
        <v>57.900000000000489</v>
      </c>
      <c r="AJ2400">
        <f>VLOOKUP($F2400,'(참고)타워 스텟 가치'!$B$12:$L$16,AJ$2,0)+(VLOOKUP($F2400,'(참고)타워 스텟 가치'!$B$12:$L$16,AJ$2,0)*$E2400)</f>
        <v>0</v>
      </c>
      <c r="AK2400">
        <f>VLOOKUP($F2400,'(참고)타워 스텟 가치'!$B$12:$L$16,AK$2,0)+(VLOOKUP($F2400,'(참고)타워 스텟 가치'!$B$12:$L$16,AK$2,0)*$E2400)</f>
        <v>0</v>
      </c>
      <c r="AL2400">
        <f>VLOOKUP($F2400,'(참고)타워 스텟 가치'!$B$12:$L$16,AL$2,0)+(VLOOKUP($F2400,'(참고)타워 스텟 가치'!$B$12:$L$16,AL$2,0)*$E2400)</f>
        <v>270.20000000000226</v>
      </c>
      <c r="AM2400">
        <f>SUM('스테이지별 몬스터 스텟'!AD2400*'(참고)타워 스텟 가치'!$Q$17,'스테이지별 몬스터 스텟'!AE2400*'(참고)타워 스텟 가치'!$R$17,'스테이지별 몬스터 스텟'!AF2400*'(참고)타워 스텟 가치'!$S$17,'스테이지별 몬스터 스텟'!AG2400*'(참고)타워 스텟 가치'!$T$17,'스테이지별 몬스터 스텟'!AH2400*'(참고)타워 스텟 가치'!$U$17,'스테이지별 몬스터 스텟'!AI2400*'(참고)타워 스텟 가치'!$V$17,'스테이지별 몬스터 스텟'!AJ2400*'(참고)타워 스텟 가치'!$W$17,'스테이지별 몬스터 스텟'!AK2400*'(참고)타워 스텟 가치'!$X$17,'스테이지별 몬스터 스텟'!AL2400*'(참고)타워 스텟 가치'!$Y$17)</f>
        <v>1455914.8000000122</v>
      </c>
      <c r="AN2400">
        <v>3</v>
      </c>
    </row>
    <row r="2401" spans="3:40" x14ac:dyDescent="0.3">
      <c r="C2401">
        <v>2</v>
      </c>
      <c r="D2401">
        <f t="shared" si="113"/>
        <v>480</v>
      </c>
      <c r="E2401" s="52">
        <f>VLOOKUP(D2401,'스테이지별 난이도 설정'!B:C,2,0)</f>
        <v>192.00000000000165</v>
      </c>
      <c r="F2401" t="str">
        <f t="shared" si="114"/>
        <v>레어</v>
      </c>
      <c r="G2401">
        <f t="shared" si="112"/>
        <v>6</v>
      </c>
      <c r="H2401">
        <f>VLOOKUP($F2401,'(참고)타워 스텟 가치'!$B$2:$L$6,H$2,0)+(VLOOKUP($F2401,'(참고)타워 스텟 가치'!$B$2:$L$6,H$2,0)*$E2401)</f>
        <v>2171.2500000000186</v>
      </c>
      <c r="I2401">
        <f>VLOOKUP($F2401,'(참고)타워 스텟 가치'!$B$2:$L$6,I$2,0)+(VLOOKUP($F2401,'(참고)타워 스텟 가치'!$B$2:$L$6,I$2,0)*$E2401)</f>
        <v>434.25000000000369</v>
      </c>
      <c r="J2401">
        <f>VLOOKUP($F2401,'(참고)타워 스텟 가치'!$B$2:$L$6,J$2,0)+(VLOOKUP($F2401,'(참고)타워 스텟 가치'!$B$2:$L$6,J$2,0)*$E2401)</f>
        <v>965000.00000000827</v>
      </c>
      <c r="K2401">
        <f>VLOOKUP($F2401,'(참고)타워 스텟 가치'!$B$2:$L$6,K$2,0)+(VLOOKUP($F2401,'(참고)타워 스텟 가치'!$B$2:$L$6,K$2,0)*$E2401)</f>
        <v>8685.0000000000746</v>
      </c>
      <c r="L2401">
        <f>VLOOKUP($F2401,'(참고)타워 스텟 가치'!$B$2:$L$6,L$2,0)+(VLOOKUP($F2401,'(참고)타워 스텟 가치'!$B$2:$L$6,L$2,0)*$E2401)</f>
        <v>144.75000000000125</v>
      </c>
      <c r="M2401">
        <f>VLOOKUP($F2401,'(참고)타워 스텟 가치'!$B$2:$L$6,M$2,0)+(VLOOKUP($F2401,'(참고)타워 스텟 가치'!$B$2:$L$6,M$2,0)*$E2401)</f>
        <v>57.900000000000489</v>
      </c>
      <c r="N2401">
        <f>VLOOKUP($F2401,'(참고)타워 스텟 가치'!$B$2:$L$6,N$2,0)+(VLOOKUP($F2401,'(참고)타워 스텟 가치'!$B$2:$L$6,N$2,0)*$E2401)</f>
        <v>0</v>
      </c>
      <c r="O2401">
        <f>VLOOKUP($F2401,'(참고)타워 스텟 가치'!$B$2:$L$6,O$2,0)+(VLOOKUP($F2401,'(참고)타워 스텟 가치'!$B$2:$L$6,O$2,0)*$E2401)</f>
        <v>0</v>
      </c>
      <c r="P2401">
        <f>VLOOKUP($F2401,'(참고)타워 스텟 가치'!$B$2:$L$6,P$2,0)+(VLOOKUP($F2401,'(참고)타워 스텟 가치'!$B$2:$L$6,P$2,0)*$E2401)</f>
        <v>135.10000000000113</v>
      </c>
      <c r="Q2401">
        <f>SUM('스테이지별 몬스터 스텟'!H2401*'(참고)타워 스텟 가치'!$Q$17,'스테이지별 몬스터 스텟'!I2401*'(참고)타워 스텟 가치'!$R$17,'스테이지별 몬스터 스텟'!J2401*'(참고)타워 스텟 가치'!$S$17,'스테이지별 몬스터 스텟'!K2401*'(참고)타워 스텟 가치'!$T$17,'스테이지별 몬스터 스텟'!L2401*'(참고)타워 스텟 가치'!$U$17,'스테이지별 몬스터 스텟'!M2401*'(참고)타워 스텟 가치'!$V$17,'스테이지별 몬스터 스텟'!N2401*'(참고)타워 스텟 가치'!$W$17,'스테이지별 몬스터 스텟'!O2401*'(참고)타워 스텟 가치'!$X$17,'스테이지별 몬스터 스텟'!P2401*'(참고)타워 스텟 가치'!$Y$17)</f>
        <v>1470481.4750000124</v>
      </c>
      <c r="R2401">
        <v>1</v>
      </c>
      <c r="S2401">
        <f>VLOOKUP($F2401,'(참고)타워 스텟 가치'!$B$7:$L$11,S$2,0)+(VLOOKUP($F2401,'(참고)타워 스텟 가치'!$B$7:$L$11,S$2,0)*$E2401)</f>
        <v>723.75000000000614</v>
      </c>
      <c r="T2401">
        <f>VLOOKUP($F2401,'(참고)타워 스텟 가치'!$B$7:$L$11,T$2,0)+(VLOOKUP($F2401,'(참고)타워 스텟 가치'!$B$7:$L$11,T$2,0)*$E2401)</f>
        <v>1302.7500000000111</v>
      </c>
      <c r="U2401">
        <f>VLOOKUP($F2401,'(참고)타워 스텟 가치'!$B$7:$L$11,U$2,0)+(VLOOKUP($F2401,'(참고)타워 스텟 가치'!$B$7:$L$11,U$2,0)*$E2401)</f>
        <v>965000.00000000827</v>
      </c>
      <c r="V2401">
        <f>VLOOKUP($F2401,'(참고)타워 스텟 가치'!$B$7:$L$11,V$2,0)+(VLOOKUP($F2401,'(참고)타워 스텟 가치'!$B$7:$L$11,V$2,0)*$E2401)</f>
        <v>8685.0000000000746</v>
      </c>
      <c r="W2401">
        <f>VLOOKUP($F2401,'(참고)타워 스텟 가치'!$B$7:$L$11,W$2,0)+(VLOOKUP($F2401,'(참고)타워 스텟 가치'!$B$7:$L$11,W$2,0)*$E2401)</f>
        <v>144.75000000000125</v>
      </c>
      <c r="X2401">
        <f>VLOOKUP($F2401,'(참고)타워 스텟 가치'!$B$7:$L$11,X$2,0)+(VLOOKUP($F2401,'(참고)타워 스텟 가치'!$B$7:$L$11,X$2,0)*$E2401)</f>
        <v>57.900000000000489</v>
      </c>
      <c r="Y2401">
        <f>VLOOKUP($F2401,'(참고)타워 스텟 가치'!$B$7:$L$11,Y$2,0)+(VLOOKUP($F2401,'(참고)타워 스텟 가치'!$B$7:$L$11,Y$2,0)*$E2401)</f>
        <v>0</v>
      </c>
      <c r="Z2401">
        <f>VLOOKUP($F2401,'(참고)타워 스텟 가치'!$B$7:$L$11,Z$2,0)+(VLOOKUP($F2401,'(참고)타워 스텟 가치'!$B$7:$L$11,Z$2,0)*$E2401)</f>
        <v>0</v>
      </c>
      <c r="AA2401">
        <f>VLOOKUP($F2401,'(참고)타워 스텟 가치'!$B$7:$L$11,AA$2,0)+(VLOOKUP($F2401,'(참고)타워 스텟 가치'!$B$7:$L$11,AA$2,0)*$E2401)</f>
        <v>135.10000000000113</v>
      </c>
      <c r="AB2401">
        <f>SUM('스테이지별 몬스터 스텟'!S2401*'(참고)타워 스텟 가치'!$Q$17,'스테이지별 몬스터 스텟'!T2401*'(참고)타워 스텟 가치'!$R$17,'스테이지별 몬스터 스텟'!U2401*'(참고)타워 스텟 가치'!$S$17,'스테이지별 몬스터 스텟'!V2401*'(참고)타워 스텟 가치'!$T$17,'스테이지별 몬스터 스텟'!W2401*'(참고)타워 스텟 가치'!$U$17,'스테이지별 몬스터 스텟'!X2401*'(참고)타워 스텟 가치'!$V$17,'스테이지별 몬스터 스텟'!Y2401*'(참고)타워 스텟 가치'!$W$17,'스테이지별 몬스터 스텟'!Z2401*'(참고)타워 스텟 가치'!$X$17,'스테이지별 몬스터 스텟'!AA2401*'(참고)타워 스텟 가치'!$Y$17)</f>
        <v>1468889.2250000124</v>
      </c>
      <c r="AC2401">
        <v>2</v>
      </c>
      <c r="AD2401">
        <f>VLOOKUP($F2401,'(참고)타워 스텟 가치'!$B$12:$L$16,AD$2,0)+(VLOOKUP($F2401,'(참고)타워 스텟 가치'!$B$12:$L$16,AD$2,0)*$E2401)</f>
        <v>723.75000000000614</v>
      </c>
      <c r="AE2401">
        <f>VLOOKUP($F2401,'(참고)타워 스텟 가치'!$B$12:$L$16,AE$2,0)+(VLOOKUP($F2401,'(참고)타워 스텟 가치'!$B$12:$L$16,AE$2,0)*$E2401)</f>
        <v>868.50000000000739</v>
      </c>
      <c r="AF2401">
        <f>VLOOKUP($F2401,'(참고)타워 스텟 가치'!$B$12:$L$16,AF$2,0)+(VLOOKUP($F2401,'(참고)타워 스텟 가치'!$B$12:$L$16,AF$2,0)*$E2401)</f>
        <v>965000.00000000827</v>
      </c>
      <c r="AG2401">
        <f>VLOOKUP($F2401,'(참고)타워 스텟 가치'!$B$12:$L$16,AG$2,0)+(VLOOKUP($F2401,'(참고)타워 스텟 가치'!$B$12:$L$16,AG$2,0)*$E2401)</f>
        <v>4342.5000000000373</v>
      </c>
      <c r="AH2401">
        <f>VLOOKUP($F2401,'(참고)타워 스텟 가치'!$B$12:$L$16,AH$2,0)+(VLOOKUP($F2401,'(참고)타워 스텟 가치'!$B$12:$L$16,AH$2,0)*$E2401)</f>
        <v>144.75000000000125</v>
      </c>
      <c r="AI2401">
        <f>VLOOKUP($F2401,'(참고)타워 스텟 가치'!$B$12:$L$16,AI$2,0)+(VLOOKUP($F2401,'(참고)타워 스텟 가치'!$B$12:$L$16,AI$2,0)*$E2401)</f>
        <v>57.900000000000489</v>
      </c>
      <c r="AJ2401">
        <f>VLOOKUP($F2401,'(참고)타워 스텟 가치'!$B$12:$L$16,AJ$2,0)+(VLOOKUP($F2401,'(참고)타워 스텟 가치'!$B$12:$L$16,AJ$2,0)*$E2401)</f>
        <v>0</v>
      </c>
      <c r="AK2401">
        <f>VLOOKUP($F2401,'(참고)타워 스텟 가치'!$B$12:$L$16,AK$2,0)+(VLOOKUP($F2401,'(참고)타워 스텟 가치'!$B$12:$L$16,AK$2,0)*$E2401)</f>
        <v>0</v>
      </c>
      <c r="AL2401">
        <f>VLOOKUP($F2401,'(참고)타워 스텟 가치'!$B$12:$L$16,AL$2,0)+(VLOOKUP($F2401,'(참고)타워 스텟 가치'!$B$12:$L$16,AL$2,0)*$E2401)</f>
        <v>270.20000000000226</v>
      </c>
      <c r="AM2401">
        <f>SUM('스테이지별 몬스터 스텟'!AD2401*'(참고)타워 스텟 가치'!$Q$17,'스테이지별 몬스터 스텟'!AE2401*'(참고)타워 스텟 가치'!$R$17,'스테이지별 몬스터 스텟'!AF2401*'(참고)타워 스텟 가치'!$S$17,'스테이지별 몬스터 스텟'!AG2401*'(참고)타워 스텟 가치'!$T$17,'스테이지별 몬스터 스텟'!AH2401*'(참고)타워 스텟 가치'!$U$17,'스테이지별 몬스터 스텟'!AI2401*'(참고)타워 스텟 가치'!$V$17,'스테이지별 몬스터 스텟'!AJ2401*'(참고)타워 스텟 가치'!$W$17,'스테이지별 몬스터 스텟'!AK2401*'(참고)타워 스텟 가치'!$X$17,'스테이지별 몬스터 스텟'!AL2401*'(참고)타워 스텟 가치'!$Y$17)</f>
        <v>1459823.0500000122</v>
      </c>
      <c r="AN2401">
        <v>3</v>
      </c>
    </row>
    <row r="2402" spans="3:40" x14ac:dyDescent="0.3">
      <c r="C2402">
        <v>3</v>
      </c>
      <c r="D2402">
        <f t="shared" si="113"/>
        <v>480</v>
      </c>
      <c r="E2402" s="52">
        <f>VLOOKUP(D2402,'스테이지별 난이도 설정'!B:C,2,0)</f>
        <v>192.00000000000165</v>
      </c>
      <c r="F2402" t="str">
        <f t="shared" si="114"/>
        <v>에픽</v>
      </c>
      <c r="G2402">
        <f t="shared" si="112"/>
        <v>6</v>
      </c>
      <c r="H2402">
        <f>VLOOKUP($F2402,'(참고)타워 스텟 가치'!$B$2:$L$6,H$2,0)+(VLOOKUP($F2402,'(참고)타워 스텟 가치'!$B$2:$L$6,H$2,0)*$E2402)</f>
        <v>3256.8750000000277</v>
      </c>
      <c r="I2402">
        <f>VLOOKUP($F2402,'(참고)타워 스텟 가치'!$B$2:$L$6,I$2,0)+(VLOOKUP($F2402,'(참고)타워 스텟 가치'!$B$2:$L$6,I$2,0)*$E2402)</f>
        <v>651.37500000000557</v>
      </c>
      <c r="J2402">
        <f>VLOOKUP($F2402,'(참고)타워 스텟 가치'!$B$2:$L$6,J$2,0)+(VLOOKUP($F2402,'(참고)타워 스텟 가치'!$B$2:$L$6,J$2,0)*$E2402)</f>
        <v>965000.00000000827</v>
      </c>
      <c r="K2402">
        <f>VLOOKUP($F2402,'(참고)타워 스텟 가치'!$B$2:$L$6,K$2,0)+(VLOOKUP($F2402,'(참고)타워 스텟 가치'!$B$2:$L$6,K$2,0)*$E2402)</f>
        <v>13027.500000000111</v>
      </c>
      <c r="L2402">
        <f>VLOOKUP($F2402,'(참고)타워 스텟 가치'!$B$2:$L$6,L$2,0)+(VLOOKUP($F2402,'(참고)타워 스텟 가치'!$B$2:$L$6,L$2,0)*$E2402)</f>
        <v>217.12500000000185</v>
      </c>
      <c r="M2402">
        <f>VLOOKUP($F2402,'(참고)타워 스텟 가치'!$B$2:$L$6,M$2,0)+(VLOOKUP($F2402,'(참고)타워 스텟 가치'!$B$2:$L$6,M$2,0)*$E2402)</f>
        <v>57.900000000000489</v>
      </c>
      <c r="N2402">
        <f>VLOOKUP($F2402,'(참고)타워 스텟 가치'!$B$2:$L$6,N$2,0)+(VLOOKUP($F2402,'(참고)타워 스텟 가치'!$B$2:$L$6,N$2,0)*$E2402)</f>
        <v>0</v>
      </c>
      <c r="O2402">
        <f>VLOOKUP($F2402,'(참고)타워 스텟 가치'!$B$2:$L$6,O$2,0)+(VLOOKUP($F2402,'(참고)타워 스텟 가치'!$B$2:$L$6,O$2,0)*$E2402)</f>
        <v>0</v>
      </c>
      <c r="P2402">
        <f>VLOOKUP($F2402,'(참고)타워 스텟 가치'!$B$2:$L$6,P$2,0)+(VLOOKUP($F2402,'(참고)타워 스텟 가치'!$B$2:$L$6,P$2,0)*$E2402)</f>
        <v>135.10000000000113</v>
      </c>
      <c r="Q2402">
        <f>SUM('스테이지별 몬스터 스텟'!H2402*'(참고)타워 스텟 가치'!$Q$17,'스테이지별 몬스터 스텟'!I2402*'(참고)타워 스텟 가치'!$R$17,'스테이지별 몬스터 스텟'!J2402*'(참고)타워 스텟 가치'!$S$17,'스테이지별 몬스터 스텟'!K2402*'(참고)타워 스텟 가치'!$T$17,'스테이지별 몬스터 스텟'!L2402*'(참고)타워 스텟 가치'!$U$17,'스테이지별 몬스터 스텟'!M2402*'(참고)타워 스텟 가치'!$V$17,'스테이지별 몬스터 스텟'!N2402*'(참고)타워 스텟 가치'!$W$17,'스테이지별 몬스터 스텟'!O2402*'(참고)타워 스텟 가치'!$X$17,'스테이지별 몬스터 스텟'!P2402*'(참고)타워 스텟 가치'!$Y$17)</f>
        <v>1481808.1625000124</v>
      </c>
      <c r="R2402">
        <v>1</v>
      </c>
      <c r="S2402">
        <f>VLOOKUP($F2402,'(참고)타워 스텟 가치'!$B$7:$L$11,S$2,0)+(VLOOKUP($F2402,'(참고)타워 스텟 가치'!$B$7:$L$11,S$2,0)*$E2402)</f>
        <v>1085.6250000000093</v>
      </c>
      <c r="T2402">
        <f>VLOOKUP($F2402,'(참고)타워 스텟 가치'!$B$7:$L$11,T$2,0)+(VLOOKUP($F2402,'(참고)타워 스텟 가치'!$B$7:$L$11,T$2,0)*$E2402)</f>
        <v>1954.1250000000166</v>
      </c>
      <c r="U2402">
        <f>VLOOKUP($F2402,'(참고)타워 스텟 가치'!$B$7:$L$11,U$2,0)+(VLOOKUP($F2402,'(참고)타워 스텟 가치'!$B$7:$L$11,U$2,0)*$E2402)</f>
        <v>965000.00000000827</v>
      </c>
      <c r="V2402">
        <f>VLOOKUP($F2402,'(참고)타워 스텟 가치'!$B$7:$L$11,V$2,0)+(VLOOKUP($F2402,'(참고)타워 스텟 가치'!$B$7:$L$11,V$2,0)*$E2402)</f>
        <v>13027.500000000111</v>
      </c>
      <c r="W2402">
        <f>VLOOKUP($F2402,'(참고)타워 스텟 가치'!$B$7:$L$11,W$2,0)+(VLOOKUP($F2402,'(참고)타워 스텟 가치'!$B$7:$L$11,W$2,0)*$E2402)</f>
        <v>217.12500000000185</v>
      </c>
      <c r="X2402">
        <f>VLOOKUP($F2402,'(참고)타워 스텟 가치'!$B$7:$L$11,X$2,0)+(VLOOKUP($F2402,'(참고)타워 스텟 가치'!$B$7:$L$11,X$2,0)*$E2402)</f>
        <v>57.900000000000489</v>
      </c>
      <c r="Y2402">
        <f>VLOOKUP($F2402,'(참고)타워 스텟 가치'!$B$7:$L$11,Y$2,0)+(VLOOKUP($F2402,'(참고)타워 스텟 가치'!$B$7:$L$11,Y$2,0)*$E2402)</f>
        <v>0</v>
      </c>
      <c r="Z2402">
        <f>VLOOKUP($F2402,'(참고)타워 스텟 가치'!$B$7:$L$11,Z$2,0)+(VLOOKUP($F2402,'(참고)타워 스텟 가치'!$B$7:$L$11,Z$2,0)*$E2402)</f>
        <v>0</v>
      </c>
      <c r="AA2402">
        <f>VLOOKUP($F2402,'(참고)타워 스텟 가치'!$B$7:$L$11,AA$2,0)+(VLOOKUP($F2402,'(참고)타워 스텟 가치'!$B$7:$L$11,AA$2,0)*$E2402)</f>
        <v>135.10000000000113</v>
      </c>
      <c r="AB2402">
        <f>SUM('스테이지별 몬스터 스텟'!S2402*'(참고)타워 스텟 가치'!$Q$17,'스테이지별 몬스터 스텟'!T2402*'(참고)타워 스텟 가치'!$R$17,'스테이지별 몬스터 스텟'!U2402*'(참고)타워 스텟 가치'!$S$17,'스테이지별 몬스터 스텟'!V2402*'(참고)타워 스텟 가치'!$T$17,'스테이지별 몬스터 스텟'!W2402*'(참고)타워 스텟 가치'!$U$17,'스테이지별 몬스터 스텟'!X2402*'(참고)타워 스텟 가치'!$V$17,'스테이지별 몬스터 스텟'!Y2402*'(참고)타워 스텟 가치'!$W$17,'스테이지별 몬스터 스텟'!Z2402*'(참고)타워 스텟 가치'!$X$17,'스테이지별 몬스터 스텟'!AA2402*'(참고)타워 스텟 가치'!$Y$17)</f>
        <v>1479419.7875000124</v>
      </c>
      <c r="AC2402">
        <v>2</v>
      </c>
      <c r="AD2402">
        <f>VLOOKUP($F2402,'(참고)타워 스텟 가치'!$B$12:$L$16,AD$2,0)+(VLOOKUP($F2402,'(참고)타워 스텟 가치'!$B$12:$L$16,AD$2,0)*$E2402)</f>
        <v>1085.6250000000093</v>
      </c>
      <c r="AE2402">
        <f>VLOOKUP($F2402,'(참고)타워 스텟 가치'!$B$12:$L$16,AE$2,0)+(VLOOKUP($F2402,'(참고)타워 스텟 가치'!$B$12:$L$16,AE$2,0)*$E2402)</f>
        <v>1302.7500000000111</v>
      </c>
      <c r="AF2402">
        <f>VLOOKUP($F2402,'(참고)타워 스텟 가치'!$B$12:$L$16,AF$2,0)+(VLOOKUP($F2402,'(참고)타워 스텟 가치'!$B$12:$L$16,AF$2,0)*$E2402)</f>
        <v>965000.00000000827</v>
      </c>
      <c r="AG2402">
        <f>VLOOKUP($F2402,'(참고)타워 스텟 가치'!$B$12:$L$16,AG$2,0)+(VLOOKUP($F2402,'(참고)타워 스텟 가치'!$B$12:$L$16,AG$2,0)*$E2402)</f>
        <v>6513.7500000000555</v>
      </c>
      <c r="AH2402">
        <f>VLOOKUP($F2402,'(참고)타워 스텟 가치'!$B$12:$L$16,AH$2,0)+(VLOOKUP($F2402,'(참고)타워 스텟 가치'!$B$12:$L$16,AH$2,0)*$E2402)</f>
        <v>217.12500000000185</v>
      </c>
      <c r="AI2402">
        <f>VLOOKUP($F2402,'(참고)타워 스텟 가치'!$B$12:$L$16,AI$2,0)+(VLOOKUP($F2402,'(참고)타워 스텟 가치'!$B$12:$L$16,AI$2,0)*$E2402)</f>
        <v>57.900000000000489</v>
      </c>
      <c r="AJ2402">
        <f>VLOOKUP($F2402,'(참고)타워 스텟 가치'!$B$12:$L$16,AJ$2,0)+(VLOOKUP($F2402,'(참고)타워 스텟 가치'!$B$12:$L$16,AJ$2,0)*$E2402)</f>
        <v>0</v>
      </c>
      <c r="AK2402">
        <f>VLOOKUP($F2402,'(참고)타워 스텟 가치'!$B$12:$L$16,AK$2,0)+(VLOOKUP($F2402,'(참고)타워 스텟 가치'!$B$12:$L$16,AK$2,0)*$E2402)</f>
        <v>0</v>
      </c>
      <c r="AL2402">
        <f>VLOOKUP($F2402,'(참고)타워 스텟 가치'!$B$12:$L$16,AL$2,0)+(VLOOKUP($F2402,'(참고)타워 스텟 가치'!$B$12:$L$16,AL$2,0)*$E2402)</f>
        <v>270.20000000000226</v>
      </c>
      <c r="AM2402">
        <f>SUM('스테이지별 몬스터 스텟'!AD2402*'(참고)타워 스텟 가치'!$Q$17,'스테이지별 몬스터 스텟'!AE2402*'(참고)타워 스텟 가치'!$R$17,'스테이지별 몬스터 스텟'!AF2402*'(참고)타워 스텟 가치'!$S$17,'스테이지별 몬스터 스텟'!AG2402*'(참고)타워 스텟 가치'!$T$17,'스테이지별 몬스터 스텟'!AH2402*'(참고)타워 스텟 가치'!$U$17,'스테이지별 몬스터 스텟'!AI2402*'(참고)타워 스텟 가치'!$V$17,'스테이지별 몬스터 스텟'!AJ2402*'(참고)타워 스텟 가치'!$W$17,'스테이지별 몬스터 스텟'!AK2402*'(참고)타워 스텟 가치'!$X$17,'스테이지별 몬스터 스텟'!AL2402*'(참고)타워 스텟 가치'!$Y$17)</f>
        <v>1465685.4250000122</v>
      </c>
      <c r="AN2402">
        <v>3</v>
      </c>
    </row>
    <row r="2403" spans="3:40" x14ac:dyDescent="0.3">
      <c r="C2403">
        <v>4</v>
      </c>
      <c r="D2403">
        <f t="shared" si="113"/>
        <v>480</v>
      </c>
      <c r="E2403" s="52">
        <f>VLOOKUP(D2403,'스테이지별 난이도 설정'!B:C,2,0)</f>
        <v>192.00000000000165</v>
      </c>
      <c r="F2403" t="str">
        <f t="shared" si="114"/>
        <v>유니크</v>
      </c>
      <c r="G2403">
        <f t="shared" si="112"/>
        <v>6</v>
      </c>
      <c r="H2403">
        <f>VLOOKUP($F2403,'(참고)타워 스텟 가치'!$B$2:$L$6,H$2,0)+(VLOOKUP($F2403,'(참고)타워 스텟 가치'!$B$2:$L$6,H$2,0)*$E2403)</f>
        <v>4885.3125000000418</v>
      </c>
      <c r="I2403">
        <f>VLOOKUP($F2403,'(참고)타워 스텟 가치'!$B$2:$L$6,I$2,0)+(VLOOKUP($F2403,'(참고)타워 스텟 가치'!$B$2:$L$6,I$2,0)*$E2403)</f>
        <v>977.0625000000083</v>
      </c>
      <c r="J2403">
        <f>VLOOKUP($F2403,'(참고)타워 스텟 가치'!$B$2:$L$6,J$2,0)+(VLOOKUP($F2403,'(참고)타워 스텟 가치'!$B$2:$L$6,J$2,0)*$E2403)</f>
        <v>965000.00000000827</v>
      </c>
      <c r="K2403">
        <f>VLOOKUP($F2403,'(참고)타워 스텟 가치'!$B$2:$L$6,K$2,0)+(VLOOKUP($F2403,'(참고)타워 스텟 가치'!$B$2:$L$6,K$2,0)*$E2403)</f>
        <v>19541.250000000167</v>
      </c>
      <c r="L2403">
        <f>VLOOKUP($F2403,'(참고)타워 스텟 가치'!$B$2:$L$6,L$2,0)+(VLOOKUP($F2403,'(참고)타워 스텟 가치'!$B$2:$L$6,L$2,0)*$E2403)</f>
        <v>325.68750000000279</v>
      </c>
      <c r="M2403">
        <f>VLOOKUP($F2403,'(참고)타워 스텟 가치'!$B$2:$L$6,M$2,0)+(VLOOKUP($F2403,'(참고)타워 스텟 가치'!$B$2:$L$6,M$2,0)*$E2403)</f>
        <v>57.900000000000489</v>
      </c>
      <c r="N2403">
        <f>VLOOKUP($F2403,'(참고)타워 스텟 가치'!$B$2:$L$6,N$2,0)+(VLOOKUP($F2403,'(참고)타워 스텟 가치'!$B$2:$L$6,N$2,0)*$E2403)</f>
        <v>0</v>
      </c>
      <c r="O2403">
        <f>VLOOKUP($F2403,'(참고)타워 스텟 가치'!$B$2:$L$6,O$2,0)+(VLOOKUP($F2403,'(참고)타워 스텟 가치'!$B$2:$L$6,O$2,0)*$E2403)</f>
        <v>0</v>
      </c>
      <c r="P2403">
        <f>VLOOKUP($F2403,'(참고)타워 스텟 가치'!$B$2:$L$6,P$2,0)+(VLOOKUP($F2403,'(참고)타워 스텟 가치'!$B$2:$L$6,P$2,0)*$E2403)</f>
        <v>193.00000000000165</v>
      </c>
      <c r="Q2403">
        <f>SUM('스테이지별 몬스터 스텟'!H2403*'(참고)타워 스텟 가치'!$Q$17,'스테이지별 몬스터 스텟'!I2403*'(참고)타워 스텟 가치'!$R$17,'스테이지별 몬스터 스텟'!J2403*'(참고)타워 스텟 가치'!$S$17,'스테이지별 몬스터 스텟'!K2403*'(참고)타워 스텟 가치'!$T$17,'스테이지별 몬스터 스텟'!L2403*'(참고)타워 스텟 가치'!$U$17,'스테이지별 몬스터 스텟'!M2403*'(참고)타워 스텟 가치'!$V$17,'스테이지별 몬스터 스텟'!N2403*'(참고)타워 스텟 가치'!$W$17,'스테이지별 몬스터 스텟'!O2403*'(참고)타워 스텟 가치'!$X$17,'스테이지별 몬스터 스텟'!P2403*'(참고)타워 스텟 가치'!$Y$17)</f>
        <v>1498913.9937500125</v>
      </c>
      <c r="R2403">
        <v>1</v>
      </c>
      <c r="S2403">
        <f>VLOOKUP($F2403,'(참고)타워 스텟 가치'!$B$7:$L$11,S$2,0)+(VLOOKUP($F2403,'(참고)타워 스텟 가치'!$B$7:$L$11,S$2,0)*$E2403)</f>
        <v>1628.4375000000139</v>
      </c>
      <c r="T2403">
        <f>VLOOKUP($F2403,'(참고)타워 스텟 가치'!$B$7:$L$11,T$2,0)+(VLOOKUP($F2403,'(참고)타워 스텟 가치'!$B$7:$L$11,T$2,0)*$E2403)</f>
        <v>2931.187500000025</v>
      </c>
      <c r="U2403">
        <f>VLOOKUP($F2403,'(참고)타워 스텟 가치'!$B$7:$L$11,U$2,0)+(VLOOKUP($F2403,'(참고)타워 스텟 가치'!$B$7:$L$11,U$2,0)*$E2403)</f>
        <v>965000.00000000827</v>
      </c>
      <c r="V2403">
        <f>VLOOKUP($F2403,'(참고)타워 스텟 가치'!$B$7:$L$11,V$2,0)+(VLOOKUP($F2403,'(참고)타워 스텟 가치'!$B$7:$L$11,V$2,0)*$E2403)</f>
        <v>19541.250000000167</v>
      </c>
      <c r="W2403">
        <f>VLOOKUP($F2403,'(참고)타워 스텟 가치'!$B$7:$L$11,W$2,0)+(VLOOKUP($F2403,'(참고)타워 스텟 가치'!$B$7:$L$11,W$2,0)*$E2403)</f>
        <v>325.68750000000279</v>
      </c>
      <c r="X2403">
        <f>VLOOKUP($F2403,'(참고)타워 스텟 가치'!$B$7:$L$11,X$2,0)+(VLOOKUP($F2403,'(참고)타워 스텟 가치'!$B$7:$L$11,X$2,0)*$E2403)</f>
        <v>57.900000000000489</v>
      </c>
      <c r="Y2403">
        <f>VLOOKUP($F2403,'(참고)타워 스텟 가치'!$B$7:$L$11,Y$2,0)+(VLOOKUP($F2403,'(참고)타워 스텟 가치'!$B$7:$L$11,Y$2,0)*$E2403)</f>
        <v>0</v>
      </c>
      <c r="Z2403">
        <f>VLOOKUP($F2403,'(참고)타워 스텟 가치'!$B$7:$L$11,Z$2,0)+(VLOOKUP($F2403,'(참고)타워 스텟 가치'!$B$7:$L$11,Z$2,0)*$E2403)</f>
        <v>0</v>
      </c>
      <c r="AA2403">
        <f>VLOOKUP($F2403,'(참고)타워 스텟 가치'!$B$7:$L$11,AA$2,0)+(VLOOKUP($F2403,'(참고)타워 스텟 가치'!$B$7:$L$11,AA$2,0)*$E2403)</f>
        <v>193.00000000000165</v>
      </c>
      <c r="AB2403">
        <f>SUM('스테이지별 몬스터 스텟'!S2403*'(참고)타워 스텟 가치'!$Q$17,'스테이지별 몬스터 스텟'!T2403*'(참고)타워 스텟 가치'!$R$17,'스테이지별 몬스터 스텟'!U2403*'(참고)타워 스텟 가치'!$S$17,'스테이지별 몬스터 스텟'!V2403*'(참고)타워 스텟 가치'!$T$17,'스테이지별 몬스터 스텟'!W2403*'(참고)타워 스텟 가치'!$U$17,'스테이지별 몬스터 스텟'!X2403*'(참고)타워 스텟 가치'!$V$17,'스테이지별 몬스터 스텟'!Y2403*'(참고)타워 스텟 가치'!$W$17,'스테이지별 몬스터 스텟'!Z2403*'(참고)타워 스텟 가치'!$X$17,'스테이지별 몬스터 스텟'!AA2403*'(참고)타워 스텟 가치'!$Y$17)</f>
        <v>1495331.4312500125</v>
      </c>
      <c r="AC2403">
        <v>2</v>
      </c>
      <c r="AD2403">
        <f>VLOOKUP($F2403,'(참고)타워 스텟 가치'!$B$12:$L$16,AD$2,0)+(VLOOKUP($F2403,'(참고)타워 스텟 가치'!$B$12:$L$16,AD$2,0)*$E2403)</f>
        <v>1628.4375000000139</v>
      </c>
      <c r="AE2403">
        <f>VLOOKUP($F2403,'(참고)타워 스텟 가치'!$B$12:$L$16,AE$2,0)+(VLOOKUP($F2403,'(참고)타워 스텟 가치'!$B$12:$L$16,AE$2,0)*$E2403)</f>
        <v>1954.1250000000166</v>
      </c>
      <c r="AF2403">
        <f>VLOOKUP($F2403,'(참고)타워 스텟 가치'!$B$12:$L$16,AF$2,0)+(VLOOKUP($F2403,'(참고)타워 스텟 가치'!$B$12:$L$16,AF$2,0)*$E2403)</f>
        <v>965000.00000000827</v>
      </c>
      <c r="AG2403">
        <f>VLOOKUP($F2403,'(참고)타워 스텟 가치'!$B$12:$L$16,AG$2,0)+(VLOOKUP($F2403,'(참고)타워 스텟 가치'!$B$12:$L$16,AG$2,0)*$E2403)</f>
        <v>9770.6250000000837</v>
      </c>
      <c r="AH2403">
        <f>VLOOKUP($F2403,'(참고)타워 스텟 가치'!$B$12:$L$16,AH$2,0)+(VLOOKUP($F2403,'(참고)타워 스텟 가치'!$B$12:$L$16,AH$2,0)*$E2403)</f>
        <v>325.68750000000279</v>
      </c>
      <c r="AI2403">
        <f>VLOOKUP($F2403,'(참고)타워 스텟 가치'!$B$12:$L$16,AI$2,0)+(VLOOKUP($F2403,'(참고)타워 스텟 가치'!$B$12:$L$16,AI$2,0)*$E2403)</f>
        <v>57.900000000000489</v>
      </c>
      <c r="AJ2403">
        <f>VLOOKUP($F2403,'(참고)타워 스텟 가치'!$B$12:$L$16,AJ$2,0)+(VLOOKUP($F2403,'(참고)타워 스텟 가치'!$B$12:$L$16,AJ$2,0)*$E2403)</f>
        <v>0</v>
      </c>
      <c r="AK2403">
        <f>VLOOKUP($F2403,'(참고)타워 스텟 가치'!$B$12:$L$16,AK$2,0)+(VLOOKUP($F2403,'(참고)타워 스텟 가치'!$B$12:$L$16,AK$2,0)*$E2403)</f>
        <v>0</v>
      </c>
      <c r="AL2403">
        <f>VLOOKUP($F2403,'(참고)타워 스텟 가치'!$B$12:$L$16,AL$2,0)+(VLOOKUP($F2403,'(참고)타워 스텟 가치'!$B$12:$L$16,AL$2,0)*$E2403)</f>
        <v>386.0000000000033</v>
      </c>
      <c r="AM2403">
        <f>SUM('스테이지별 몬스터 스텟'!AD2403*'(참고)타워 스텟 가치'!$Q$17,'스테이지별 몬스터 스텟'!AE2403*'(참고)타워 스텟 가치'!$R$17,'스테이지별 몬스터 스텟'!AF2403*'(참고)타워 스텟 가치'!$S$17,'스테이지별 몬스터 스텟'!AG2403*'(참고)타워 스텟 가치'!$T$17,'스테이지별 몬스터 스텟'!AH2403*'(참고)타워 스텟 가치'!$U$17,'스테이지별 몬스터 스텟'!AI2403*'(참고)타워 스텟 가치'!$V$17,'스테이지별 몬스터 스텟'!AJ2403*'(참고)타워 스텟 가치'!$W$17,'스테이지별 몬스터 스텟'!AK2403*'(참고)타워 스텟 가치'!$X$17,'스테이지별 몬스터 스텟'!AL2403*'(참고)타워 스텟 가치'!$Y$17)</f>
        <v>1474710.5875000125</v>
      </c>
      <c r="AN2403">
        <v>3</v>
      </c>
    </row>
    <row r="2404" spans="3:40" x14ac:dyDescent="0.3">
      <c r="C2404">
        <v>5</v>
      </c>
      <c r="D2404">
        <f t="shared" si="113"/>
        <v>480</v>
      </c>
      <c r="E2404" s="52">
        <f>VLOOKUP(D2404,'스테이지별 난이도 설정'!B:C,2,0)</f>
        <v>192.00000000000165</v>
      </c>
      <c r="F2404" t="str">
        <f t="shared" si="114"/>
        <v>스페셜</v>
      </c>
      <c r="G2404">
        <f t="shared" si="112"/>
        <v>6</v>
      </c>
      <c r="H2404">
        <f>VLOOKUP($F2404,'(참고)타워 스텟 가치'!$B$2:$L$6,H$2,0)+(VLOOKUP($F2404,'(참고)타워 스텟 가치'!$B$2:$L$6,H$2,0)*$E2404)</f>
        <v>7327.9687500000628</v>
      </c>
      <c r="I2404">
        <f>VLOOKUP($F2404,'(참고)타워 스텟 가치'!$B$2:$L$6,I$2,0)+(VLOOKUP($F2404,'(참고)타워 스텟 가치'!$B$2:$L$6,I$2,0)*$E2404)</f>
        <v>1465.5937500000125</v>
      </c>
      <c r="J2404">
        <f>VLOOKUP($F2404,'(참고)타워 스텟 가치'!$B$2:$L$6,J$2,0)+(VLOOKUP($F2404,'(참고)타워 스텟 가치'!$B$2:$L$6,J$2,0)*$E2404)</f>
        <v>965000.00000000827</v>
      </c>
      <c r="K2404">
        <f>VLOOKUP($F2404,'(참고)타워 스텟 가치'!$B$2:$L$6,K$2,0)+(VLOOKUP($F2404,'(참고)타워 스텟 가치'!$B$2:$L$6,K$2,0)*$E2404)</f>
        <v>29311.875000000251</v>
      </c>
      <c r="L2404">
        <f>VLOOKUP($F2404,'(참고)타워 스텟 가치'!$B$2:$L$6,L$2,0)+(VLOOKUP($F2404,'(참고)타워 스텟 가치'!$B$2:$L$6,L$2,0)*$E2404)</f>
        <v>488.53125000000415</v>
      </c>
      <c r="M2404">
        <f>VLOOKUP($F2404,'(참고)타워 스텟 가치'!$B$2:$L$6,M$2,0)+(VLOOKUP($F2404,'(참고)타워 스텟 가치'!$B$2:$L$6,M$2,0)*$E2404)</f>
        <v>57.900000000000489</v>
      </c>
      <c r="N2404">
        <f>VLOOKUP($F2404,'(참고)타워 스텟 가치'!$B$2:$L$6,N$2,0)+(VLOOKUP($F2404,'(참고)타워 스텟 가치'!$B$2:$L$6,N$2,0)*$E2404)</f>
        <v>0</v>
      </c>
      <c r="O2404">
        <f>VLOOKUP($F2404,'(참고)타워 스텟 가치'!$B$2:$L$6,O$2,0)+(VLOOKUP($F2404,'(참고)타워 스텟 가치'!$B$2:$L$6,O$2,0)*$E2404)</f>
        <v>0</v>
      </c>
      <c r="P2404">
        <f>VLOOKUP($F2404,'(참고)타워 스텟 가치'!$B$2:$L$6,P$2,0)+(VLOOKUP($F2404,'(참고)타워 스텟 가치'!$B$2:$L$6,P$2,0)*$E2404)</f>
        <v>193.00000000000165</v>
      </c>
      <c r="Q2404">
        <f>SUM('스테이지별 몬스터 스텟'!H2404*'(참고)타워 스텟 가치'!$Q$17,'스테이지별 몬스터 스텟'!I2404*'(참고)타워 스텟 가치'!$R$17,'스테이지별 몬스터 스텟'!J2404*'(참고)타워 스텟 가치'!$S$17,'스테이지별 몬스터 스텟'!K2404*'(참고)타워 스텟 가치'!$T$17,'스테이지별 몬스터 스텟'!L2404*'(참고)타워 스텟 가치'!$U$17,'스테이지별 몬스터 스텟'!M2404*'(참고)타워 스텟 가치'!$V$17,'스테이지별 몬스터 스텟'!N2404*'(참고)타워 스텟 가치'!$W$17,'스테이지별 몬스터 스텟'!O2404*'(참고)타워 스텟 가치'!$X$17,'스테이지별 몬스터 스텟'!P2404*'(참고)타워 스텟 가치'!$Y$17)</f>
        <v>1524399.0406250129</v>
      </c>
      <c r="R2404">
        <v>1</v>
      </c>
      <c r="S2404">
        <f>VLOOKUP($F2404,'(참고)타워 스텟 가치'!$B$7:$L$11,S$2,0)+(VLOOKUP($F2404,'(참고)타워 스텟 가치'!$B$7:$L$11,S$2,0)*$E2404)</f>
        <v>2442.6562500000209</v>
      </c>
      <c r="T2404">
        <f>VLOOKUP($F2404,'(참고)타워 스텟 가치'!$B$7:$L$11,T$2,0)+(VLOOKUP($F2404,'(참고)타워 스텟 가치'!$B$7:$L$11,T$2,0)*$E2404)</f>
        <v>4396.7812500000373</v>
      </c>
      <c r="U2404">
        <f>VLOOKUP($F2404,'(참고)타워 스텟 가치'!$B$7:$L$11,U$2,0)+(VLOOKUP($F2404,'(참고)타워 스텟 가치'!$B$7:$L$11,U$2,0)*$E2404)</f>
        <v>965000.00000000827</v>
      </c>
      <c r="V2404">
        <f>VLOOKUP($F2404,'(참고)타워 스텟 가치'!$B$7:$L$11,V$2,0)+(VLOOKUP($F2404,'(참고)타워 스텟 가치'!$B$7:$L$11,V$2,0)*$E2404)</f>
        <v>29311.875000000251</v>
      </c>
      <c r="W2404">
        <f>VLOOKUP($F2404,'(참고)타워 스텟 가치'!$B$7:$L$11,W$2,0)+(VLOOKUP($F2404,'(참고)타워 스텟 가치'!$B$7:$L$11,W$2,0)*$E2404)</f>
        <v>488.53125000000415</v>
      </c>
      <c r="X2404">
        <f>VLOOKUP($F2404,'(참고)타워 스텟 가치'!$B$7:$L$11,X$2,0)+(VLOOKUP($F2404,'(참고)타워 스텟 가치'!$B$7:$L$11,X$2,0)*$E2404)</f>
        <v>57.900000000000489</v>
      </c>
      <c r="Y2404">
        <f>VLOOKUP($F2404,'(참고)타워 스텟 가치'!$B$7:$L$11,Y$2,0)+(VLOOKUP($F2404,'(참고)타워 스텟 가치'!$B$7:$L$11,Y$2,0)*$E2404)</f>
        <v>0</v>
      </c>
      <c r="Z2404">
        <f>VLOOKUP($F2404,'(참고)타워 스텟 가치'!$B$7:$L$11,Z$2,0)+(VLOOKUP($F2404,'(참고)타워 스텟 가치'!$B$7:$L$11,Z$2,0)*$E2404)</f>
        <v>0</v>
      </c>
      <c r="AA2404">
        <f>VLOOKUP($F2404,'(참고)타워 스텟 가치'!$B$7:$L$11,AA$2,0)+(VLOOKUP($F2404,'(참고)타워 스텟 가치'!$B$7:$L$11,AA$2,0)*$E2404)</f>
        <v>193.00000000000165</v>
      </c>
      <c r="AB2404">
        <f>SUM('스테이지별 몬스터 스텟'!S2404*'(참고)타워 스텟 가치'!$Q$17,'스테이지별 몬스터 스텟'!T2404*'(참고)타워 스텟 가치'!$R$17,'스테이지별 몬스터 스텟'!U2404*'(참고)타워 스텟 가치'!$S$17,'스테이지별 몬스터 스텟'!V2404*'(참고)타워 스텟 가치'!$T$17,'스테이지별 몬스터 스텟'!W2404*'(참고)타워 스텟 가치'!$U$17,'스테이지별 몬스터 스텟'!X2404*'(참고)타워 스텟 가치'!$V$17,'스테이지별 몬스터 스텟'!Y2404*'(참고)타워 스텟 가치'!$W$17,'스테이지별 몬스터 스텟'!Z2404*'(참고)타워 스텟 가치'!$X$17,'스테이지별 몬스터 스텟'!AA2404*'(참고)타워 스텟 가치'!$Y$17)</f>
        <v>1519025.1968750127</v>
      </c>
      <c r="AC2404">
        <v>2</v>
      </c>
      <c r="AD2404">
        <f>VLOOKUP($F2404,'(참고)타워 스텟 가치'!$B$12:$L$16,AD$2,0)+(VLOOKUP($F2404,'(참고)타워 스텟 가치'!$B$12:$L$16,AD$2,0)*$E2404)</f>
        <v>2442.6562500000209</v>
      </c>
      <c r="AE2404">
        <f>VLOOKUP($F2404,'(참고)타워 스텟 가치'!$B$12:$L$16,AE$2,0)+(VLOOKUP($F2404,'(참고)타워 스텟 가치'!$B$12:$L$16,AE$2,0)*$E2404)</f>
        <v>2931.187500000025</v>
      </c>
      <c r="AF2404">
        <f>VLOOKUP($F2404,'(참고)타워 스텟 가치'!$B$12:$L$16,AF$2,0)+(VLOOKUP($F2404,'(참고)타워 스텟 가치'!$B$12:$L$16,AF$2,0)*$E2404)</f>
        <v>965000.00000000827</v>
      </c>
      <c r="AG2404">
        <f>VLOOKUP($F2404,'(참고)타워 스텟 가치'!$B$12:$L$16,AG$2,0)+(VLOOKUP($F2404,'(참고)타워 스텟 가치'!$B$12:$L$16,AG$2,0)*$E2404)</f>
        <v>14655.937500000126</v>
      </c>
      <c r="AH2404">
        <f>VLOOKUP($F2404,'(참고)타워 스텟 가치'!$B$12:$L$16,AH$2,0)+(VLOOKUP($F2404,'(참고)타워 스텟 가치'!$B$12:$L$16,AH$2,0)*$E2404)</f>
        <v>488.53125000000415</v>
      </c>
      <c r="AI2404">
        <f>VLOOKUP($F2404,'(참고)타워 스텟 가치'!$B$12:$L$16,AI$2,0)+(VLOOKUP($F2404,'(참고)타워 스텟 가치'!$B$12:$L$16,AI$2,0)*$E2404)</f>
        <v>57.900000000000489</v>
      </c>
      <c r="AJ2404">
        <f>VLOOKUP($F2404,'(참고)타워 스텟 가치'!$B$12:$L$16,AJ$2,0)+(VLOOKUP($F2404,'(참고)타워 스텟 가치'!$B$12:$L$16,AJ$2,0)*$E2404)</f>
        <v>0</v>
      </c>
      <c r="AK2404">
        <f>VLOOKUP($F2404,'(참고)타워 스텟 가치'!$B$12:$L$16,AK$2,0)+(VLOOKUP($F2404,'(참고)타워 스텟 가치'!$B$12:$L$16,AK$2,0)*$E2404)</f>
        <v>0</v>
      </c>
      <c r="AL2404">
        <f>VLOOKUP($F2404,'(참고)타워 스텟 가치'!$B$12:$L$16,AL$2,0)+(VLOOKUP($F2404,'(참고)타워 스텟 가치'!$B$12:$L$16,AL$2,0)*$E2404)</f>
        <v>386.0000000000033</v>
      </c>
      <c r="AM2404">
        <f>SUM('스테이지별 몬스터 스텟'!AD2404*'(참고)타워 스텟 가치'!$Q$17,'스테이지별 몬스터 스텟'!AE2404*'(참고)타워 스텟 가치'!$R$17,'스테이지별 몬스터 스텟'!AF2404*'(참고)타워 스텟 가치'!$S$17,'스테이지별 몬스터 스텟'!AG2404*'(참고)타워 스텟 가치'!$T$17,'스테이지별 몬스터 스텟'!AH2404*'(참고)타워 스텟 가치'!$U$17,'스테이지별 몬스터 스텟'!AI2404*'(참고)타워 스텟 가치'!$V$17,'스테이지별 몬스터 스텟'!AJ2404*'(참고)타워 스텟 가치'!$W$17,'스테이지별 몬스터 스텟'!AK2404*'(참고)타워 스텟 가치'!$X$17,'스테이지별 몬스터 스텟'!AL2404*'(참고)타워 스텟 가치'!$Y$17)</f>
        <v>1487900.9312500125</v>
      </c>
      <c r="AN2404">
        <v>3</v>
      </c>
    </row>
    <row r="2405" spans="3:40" x14ac:dyDescent="0.3">
      <c r="C2405">
        <v>1</v>
      </c>
      <c r="D2405">
        <f t="shared" si="113"/>
        <v>481</v>
      </c>
      <c r="E2405" s="52">
        <f>VLOOKUP(D2405,'스테이지별 난이도 설정'!B:C,2,0)</f>
        <v>192.40000000000165</v>
      </c>
      <c r="F2405" t="str">
        <f t="shared" si="114"/>
        <v>일반</v>
      </c>
      <c r="G2405">
        <f t="shared" si="112"/>
        <v>6</v>
      </c>
      <c r="H2405">
        <f>VLOOKUP($F2405,'(참고)타워 스텟 가치'!$B$2:$L$6,H$2,0)+(VLOOKUP($F2405,'(참고)타워 스텟 가치'!$B$2:$L$6,H$2,0)*$E2405)</f>
        <v>1450.5000000000125</v>
      </c>
      <c r="I2405">
        <f>VLOOKUP($F2405,'(참고)타워 스텟 가치'!$B$2:$L$6,I$2,0)+(VLOOKUP($F2405,'(참고)타워 스텟 가치'!$B$2:$L$6,I$2,0)*$E2405)</f>
        <v>290.10000000000247</v>
      </c>
      <c r="J2405">
        <f>VLOOKUP($F2405,'(참고)타워 스텟 가치'!$B$2:$L$6,J$2,0)+(VLOOKUP($F2405,'(참고)타워 스텟 가치'!$B$2:$L$6,J$2,0)*$E2405)</f>
        <v>967000.00000000827</v>
      </c>
      <c r="K2405">
        <f>VLOOKUP($F2405,'(참고)타워 스텟 가치'!$B$2:$L$6,K$2,0)+(VLOOKUP($F2405,'(참고)타워 스텟 가치'!$B$2:$L$6,K$2,0)*$E2405)</f>
        <v>5802.00000000005</v>
      </c>
      <c r="L2405">
        <f>VLOOKUP($F2405,'(참고)타워 스텟 가치'!$B$2:$L$6,L$2,0)+(VLOOKUP($F2405,'(참고)타워 스텟 가치'!$B$2:$L$6,L$2,0)*$E2405)</f>
        <v>96.700000000000827</v>
      </c>
      <c r="M2405">
        <f>VLOOKUP($F2405,'(참고)타워 스텟 가치'!$B$2:$L$6,M$2,0)+(VLOOKUP($F2405,'(참고)타워 스텟 가치'!$B$2:$L$6,M$2,0)*$E2405)</f>
        <v>58.020000000000493</v>
      </c>
      <c r="N2405">
        <f>VLOOKUP($F2405,'(참고)타워 스텟 가치'!$B$2:$L$6,N$2,0)+(VLOOKUP($F2405,'(참고)타워 스텟 가치'!$B$2:$L$6,N$2,0)*$E2405)</f>
        <v>0</v>
      </c>
      <c r="O2405">
        <f>VLOOKUP($F2405,'(참고)타워 스텟 가치'!$B$2:$L$6,O$2,0)+(VLOOKUP($F2405,'(참고)타워 스텟 가치'!$B$2:$L$6,O$2,0)*$E2405)</f>
        <v>0</v>
      </c>
      <c r="P2405">
        <f>VLOOKUP($F2405,'(참고)타워 스텟 가치'!$B$2:$L$6,P$2,0)+(VLOOKUP($F2405,'(참고)타워 스텟 가치'!$B$2:$L$6,P$2,0)*$E2405)</f>
        <v>135.38000000000113</v>
      </c>
      <c r="Q2405">
        <f>SUM('스테이지별 몬스터 스텟'!H2405*'(참고)타워 스텟 가치'!$Q$17,'스테이지별 몬스터 스텟'!I2405*'(참고)타워 스텟 가치'!$R$17,'스테이지별 몬스터 스텟'!J2405*'(참고)타워 스텟 가치'!$S$17,'스테이지별 몬스터 스텟'!K2405*'(참고)타워 스텟 가치'!$T$17,'스테이지별 몬스터 스텟'!L2405*'(참고)타워 스텟 가치'!$U$17,'스테이지별 몬스터 스텟'!M2405*'(참고)타워 스텟 가치'!$V$17,'스테이지별 몬스터 스텟'!N2405*'(참고)타워 스텟 가치'!$W$17,'스테이지별 몬스터 스텟'!O2405*'(참고)타워 스텟 가치'!$X$17,'스테이지별 몬스터 스텟'!P2405*'(참고)타워 스텟 가치'!$Y$17)</f>
        <v>1465962.3300000124</v>
      </c>
      <c r="R2405">
        <v>1</v>
      </c>
      <c r="S2405">
        <f>VLOOKUP($F2405,'(참고)타워 스텟 가치'!$B$7:$L$11,S$2,0)+(VLOOKUP($F2405,'(참고)타워 스텟 가치'!$B$7:$L$11,S$2,0)*$E2405)</f>
        <v>483.50000000000415</v>
      </c>
      <c r="T2405">
        <f>VLOOKUP($F2405,'(참고)타워 스텟 가치'!$B$7:$L$11,T$2,0)+(VLOOKUP($F2405,'(참고)타워 스텟 가치'!$B$7:$L$11,T$2,0)*$E2405)</f>
        <v>870.30000000000746</v>
      </c>
      <c r="U2405">
        <f>VLOOKUP($F2405,'(참고)타워 스텟 가치'!$B$7:$L$11,U$2,0)+(VLOOKUP($F2405,'(참고)타워 스텟 가치'!$B$7:$L$11,U$2,0)*$E2405)</f>
        <v>967000.00000000827</v>
      </c>
      <c r="V2405">
        <f>VLOOKUP($F2405,'(참고)타워 스텟 가치'!$B$7:$L$11,V$2,0)+(VLOOKUP($F2405,'(참고)타워 스텟 가치'!$B$7:$L$11,V$2,0)*$E2405)</f>
        <v>5802.00000000005</v>
      </c>
      <c r="W2405">
        <f>VLOOKUP($F2405,'(참고)타워 스텟 가치'!$B$7:$L$11,W$2,0)+(VLOOKUP($F2405,'(참고)타워 스텟 가치'!$B$7:$L$11,W$2,0)*$E2405)</f>
        <v>96.700000000000827</v>
      </c>
      <c r="X2405">
        <f>VLOOKUP($F2405,'(참고)타워 스텟 가치'!$B$7:$L$11,X$2,0)+(VLOOKUP($F2405,'(참고)타워 스텟 가치'!$B$7:$L$11,X$2,0)*$E2405)</f>
        <v>58.020000000000493</v>
      </c>
      <c r="Y2405">
        <f>VLOOKUP($F2405,'(참고)타워 스텟 가치'!$B$7:$L$11,Y$2,0)+(VLOOKUP($F2405,'(참고)타워 스텟 가치'!$B$7:$L$11,Y$2,0)*$E2405)</f>
        <v>0</v>
      </c>
      <c r="Z2405">
        <f>VLOOKUP($F2405,'(참고)타워 스텟 가치'!$B$7:$L$11,Z$2,0)+(VLOOKUP($F2405,'(참고)타워 스텟 가치'!$B$7:$L$11,Z$2,0)*$E2405)</f>
        <v>0</v>
      </c>
      <c r="AA2405">
        <f>VLOOKUP($F2405,'(참고)타워 스텟 가치'!$B$7:$L$11,AA$2,0)+(VLOOKUP($F2405,'(참고)타워 스텟 가치'!$B$7:$L$11,AA$2,0)*$E2405)</f>
        <v>135.38000000000113</v>
      </c>
      <c r="AB2405">
        <f>SUM('스테이지별 몬스터 스텟'!S2405*'(참고)타워 스텟 가치'!$Q$17,'스테이지별 몬스터 스텟'!T2405*'(참고)타워 스텟 가치'!$R$17,'스테이지별 몬스터 스텟'!U2405*'(참고)타워 스텟 가치'!$S$17,'스테이지별 몬스터 스텟'!V2405*'(참고)타워 스텟 가치'!$T$17,'스테이지별 몬스터 스텟'!W2405*'(참고)타워 스텟 가치'!$U$17,'스테이지별 몬스터 스텟'!X2405*'(참고)타워 스텟 가치'!$V$17,'스테이지별 몬스터 스텟'!Y2405*'(참고)타워 스텟 가치'!$W$17,'스테이지별 몬스터 스텟'!Z2405*'(참고)타워 스텟 가치'!$X$17,'스테이지별 몬스터 스텟'!AA2405*'(참고)타워 스텟 가치'!$Y$17)</f>
        <v>1464898.6300000122</v>
      </c>
      <c r="AC2405">
        <v>2</v>
      </c>
      <c r="AD2405">
        <f>VLOOKUP($F2405,'(참고)타워 스텟 가치'!$B$12:$L$16,AD$2,0)+(VLOOKUP($F2405,'(참고)타워 스텟 가치'!$B$12:$L$16,AD$2,0)*$E2405)</f>
        <v>483.50000000000415</v>
      </c>
      <c r="AE2405">
        <f>VLOOKUP($F2405,'(참고)타워 스텟 가치'!$B$12:$L$16,AE$2,0)+(VLOOKUP($F2405,'(참고)타워 스텟 가치'!$B$12:$L$16,AE$2,0)*$E2405)</f>
        <v>580.20000000000493</v>
      </c>
      <c r="AF2405">
        <f>VLOOKUP($F2405,'(참고)타워 스텟 가치'!$B$12:$L$16,AF$2,0)+(VLOOKUP($F2405,'(참고)타워 스텟 가치'!$B$12:$L$16,AF$2,0)*$E2405)</f>
        <v>967000.00000000827</v>
      </c>
      <c r="AG2405">
        <f>VLOOKUP($F2405,'(참고)타워 스텟 가치'!$B$12:$L$16,AG$2,0)+(VLOOKUP($F2405,'(참고)타워 스텟 가치'!$B$12:$L$16,AG$2,0)*$E2405)</f>
        <v>2901.000000000025</v>
      </c>
      <c r="AH2405">
        <f>VLOOKUP($F2405,'(참고)타워 스텟 가치'!$B$12:$L$16,AH$2,0)+(VLOOKUP($F2405,'(참고)타워 스텟 가치'!$B$12:$L$16,AH$2,0)*$E2405)</f>
        <v>96.700000000000827</v>
      </c>
      <c r="AI2405">
        <f>VLOOKUP($F2405,'(참고)타워 스텟 가치'!$B$12:$L$16,AI$2,0)+(VLOOKUP($F2405,'(참고)타워 스텟 가치'!$B$12:$L$16,AI$2,0)*$E2405)</f>
        <v>58.020000000000493</v>
      </c>
      <c r="AJ2405">
        <f>VLOOKUP($F2405,'(참고)타워 스텟 가치'!$B$12:$L$16,AJ$2,0)+(VLOOKUP($F2405,'(참고)타워 스텟 가치'!$B$12:$L$16,AJ$2,0)*$E2405)</f>
        <v>0</v>
      </c>
      <c r="AK2405">
        <f>VLOOKUP($F2405,'(참고)타워 스텟 가치'!$B$12:$L$16,AK$2,0)+(VLOOKUP($F2405,'(참고)타워 스텟 가치'!$B$12:$L$16,AK$2,0)*$E2405)</f>
        <v>0</v>
      </c>
      <c r="AL2405">
        <f>VLOOKUP($F2405,'(참고)타워 스텟 가치'!$B$12:$L$16,AL$2,0)+(VLOOKUP($F2405,'(참고)타워 스텟 가치'!$B$12:$L$16,AL$2,0)*$E2405)</f>
        <v>270.76000000000226</v>
      </c>
      <c r="AM2405">
        <f>SUM('스테이지별 몬스터 스텟'!AD2405*'(참고)타워 스텟 가치'!$Q$17,'스테이지별 몬스터 스텟'!AE2405*'(참고)타워 스텟 가치'!$R$17,'스테이지별 몬스터 스텟'!AF2405*'(참고)타워 스텟 가치'!$S$17,'스테이지별 몬스터 스텟'!AG2405*'(참고)타워 스텟 가치'!$T$17,'스테이지별 몬스터 스텟'!AH2405*'(참고)타워 스텟 가치'!$U$17,'스테이지별 몬스터 스텟'!AI2405*'(참고)타워 스텟 가치'!$V$17,'스테이지별 몬스터 스텟'!AJ2405*'(참고)타워 스텟 가치'!$W$17,'스테이지별 몬스터 스텟'!AK2405*'(참고)타워 스텟 가치'!$X$17,'스테이지별 몬스터 스텟'!AL2405*'(참고)타워 스텟 가치'!$Y$17)</f>
        <v>1458932.2400000123</v>
      </c>
      <c r="AN2405">
        <v>3</v>
      </c>
    </row>
    <row r="2406" spans="3:40" x14ac:dyDescent="0.3">
      <c r="C2406">
        <v>2</v>
      </c>
      <c r="D2406">
        <f t="shared" si="113"/>
        <v>481</v>
      </c>
      <c r="E2406" s="52">
        <f>VLOOKUP(D2406,'스테이지별 난이도 설정'!B:C,2,0)</f>
        <v>192.40000000000165</v>
      </c>
      <c r="F2406" t="str">
        <f t="shared" si="114"/>
        <v>레어</v>
      </c>
      <c r="G2406">
        <f t="shared" si="112"/>
        <v>6</v>
      </c>
      <c r="H2406">
        <f>VLOOKUP($F2406,'(참고)타워 스텟 가치'!$B$2:$L$6,H$2,0)+(VLOOKUP($F2406,'(참고)타워 스텟 가치'!$B$2:$L$6,H$2,0)*$E2406)</f>
        <v>2175.7500000000186</v>
      </c>
      <c r="I2406">
        <f>VLOOKUP($F2406,'(참고)타워 스텟 가치'!$B$2:$L$6,I$2,0)+(VLOOKUP($F2406,'(참고)타워 스텟 가치'!$B$2:$L$6,I$2,0)*$E2406)</f>
        <v>435.15000000000373</v>
      </c>
      <c r="J2406">
        <f>VLOOKUP($F2406,'(참고)타워 스텟 가치'!$B$2:$L$6,J$2,0)+(VLOOKUP($F2406,'(참고)타워 스텟 가치'!$B$2:$L$6,J$2,0)*$E2406)</f>
        <v>967000.00000000827</v>
      </c>
      <c r="K2406">
        <f>VLOOKUP($F2406,'(참고)타워 스텟 가치'!$B$2:$L$6,K$2,0)+(VLOOKUP($F2406,'(참고)타워 스텟 가치'!$B$2:$L$6,K$2,0)*$E2406)</f>
        <v>8703.0000000000746</v>
      </c>
      <c r="L2406">
        <f>VLOOKUP($F2406,'(참고)타워 스텟 가치'!$B$2:$L$6,L$2,0)+(VLOOKUP($F2406,'(참고)타워 스텟 가치'!$B$2:$L$6,L$2,0)*$E2406)</f>
        <v>145.05000000000123</v>
      </c>
      <c r="M2406">
        <f>VLOOKUP($F2406,'(참고)타워 스텟 가치'!$B$2:$L$6,M$2,0)+(VLOOKUP($F2406,'(참고)타워 스텟 가치'!$B$2:$L$6,M$2,0)*$E2406)</f>
        <v>58.020000000000493</v>
      </c>
      <c r="N2406">
        <f>VLOOKUP($F2406,'(참고)타워 스텟 가치'!$B$2:$L$6,N$2,0)+(VLOOKUP($F2406,'(참고)타워 스텟 가치'!$B$2:$L$6,N$2,0)*$E2406)</f>
        <v>0</v>
      </c>
      <c r="O2406">
        <f>VLOOKUP($F2406,'(참고)타워 스텟 가치'!$B$2:$L$6,O$2,0)+(VLOOKUP($F2406,'(참고)타워 스텟 가치'!$B$2:$L$6,O$2,0)*$E2406)</f>
        <v>0</v>
      </c>
      <c r="P2406">
        <f>VLOOKUP($F2406,'(참고)타워 스텟 가치'!$B$2:$L$6,P$2,0)+(VLOOKUP($F2406,'(참고)타워 스텟 가치'!$B$2:$L$6,P$2,0)*$E2406)</f>
        <v>135.38000000000113</v>
      </c>
      <c r="Q2406">
        <f>SUM('스테이지별 몬스터 스텟'!H2406*'(참고)타워 스텟 가치'!$Q$17,'스테이지별 몬스터 스텟'!I2406*'(참고)타워 스텟 가치'!$R$17,'스테이지별 몬스터 스텟'!J2406*'(참고)타워 스텟 가치'!$S$17,'스테이지별 몬스터 스텟'!K2406*'(참고)타워 스텟 가치'!$T$17,'스테이지별 몬스터 스텟'!L2406*'(참고)타워 스텟 가치'!$U$17,'스테이지별 몬스터 스텟'!M2406*'(참고)타워 스텟 가치'!$V$17,'스테이지별 몬스터 스텟'!N2406*'(참고)타워 스텟 가치'!$W$17,'스테이지별 몬스터 스텟'!O2406*'(참고)타워 스텟 가치'!$X$17,'스테이지별 몬스터 스텟'!P2406*'(참고)타워 스텟 가치'!$Y$17)</f>
        <v>1473529.1050000128</v>
      </c>
      <c r="R2406">
        <v>1</v>
      </c>
      <c r="S2406">
        <f>VLOOKUP($F2406,'(참고)타워 스텟 가치'!$B$7:$L$11,S$2,0)+(VLOOKUP($F2406,'(참고)타워 스텟 가치'!$B$7:$L$11,S$2,0)*$E2406)</f>
        <v>725.25000000000625</v>
      </c>
      <c r="T2406">
        <f>VLOOKUP($F2406,'(참고)타워 스텟 가치'!$B$7:$L$11,T$2,0)+(VLOOKUP($F2406,'(참고)타워 스텟 가치'!$B$7:$L$11,T$2,0)*$E2406)</f>
        <v>1305.4500000000112</v>
      </c>
      <c r="U2406">
        <f>VLOOKUP($F2406,'(참고)타워 스텟 가치'!$B$7:$L$11,U$2,0)+(VLOOKUP($F2406,'(참고)타워 스텟 가치'!$B$7:$L$11,U$2,0)*$E2406)</f>
        <v>967000.00000000827</v>
      </c>
      <c r="V2406">
        <f>VLOOKUP($F2406,'(참고)타워 스텟 가치'!$B$7:$L$11,V$2,0)+(VLOOKUP($F2406,'(참고)타워 스텟 가치'!$B$7:$L$11,V$2,0)*$E2406)</f>
        <v>8703.0000000000746</v>
      </c>
      <c r="W2406">
        <f>VLOOKUP($F2406,'(참고)타워 스텟 가치'!$B$7:$L$11,W$2,0)+(VLOOKUP($F2406,'(참고)타워 스텟 가치'!$B$7:$L$11,W$2,0)*$E2406)</f>
        <v>145.05000000000123</v>
      </c>
      <c r="X2406">
        <f>VLOOKUP($F2406,'(참고)타워 스텟 가치'!$B$7:$L$11,X$2,0)+(VLOOKUP($F2406,'(참고)타워 스텟 가치'!$B$7:$L$11,X$2,0)*$E2406)</f>
        <v>58.020000000000493</v>
      </c>
      <c r="Y2406">
        <f>VLOOKUP($F2406,'(참고)타워 스텟 가치'!$B$7:$L$11,Y$2,0)+(VLOOKUP($F2406,'(참고)타워 스텟 가치'!$B$7:$L$11,Y$2,0)*$E2406)</f>
        <v>0</v>
      </c>
      <c r="Z2406">
        <f>VLOOKUP($F2406,'(참고)타워 스텟 가치'!$B$7:$L$11,Z$2,0)+(VLOOKUP($F2406,'(참고)타워 스텟 가치'!$B$7:$L$11,Z$2,0)*$E2406)</f>
        <v>0</v>
      </c>
      <c r="AA2406">
        <f>VLOOKUP($F2406,'(참고)타워 스텟 가치'!$B$7:$L$11,AA$2,0)+(VLOOKUP($F2406,'(참고)타워 스텟 가치'!$B$7:$L$11,AA$2,0)*$E2406)</f>
        <v>135.38000000000113</v>
      </c>
      <c r="AB2406">
        <f>SUM('스테이지별 몬스터 스텟'!S2406*'(참고)타워 스텟 가치'!$Q$17,'스테이지별 몬스터 스텟'!T2406*'(참고)타워 스텟 가치'!$R$17,'스테이지별 몬스터 스텟'!U2406*'(참고)타워 스텟 가치'!$S$17,'스테이지별 몬스터 스텟'!V2406*'(참고)타워 스텟 가치'!$T$17,'스테이지별 몬스터 스텟'!W2406*'(참고)타워 스텟 가치'!$U$17,'스테이지별 몬스터 스텟'!X2406*'(참고)타워 스텟 가치'!$V$17,'스테이지별 몬스터 스텟'!Y2406*'(참고)타워 스텟 가치'!$W$17,'스테이지별 몬스터 스텟'!Z2406*'(참고)타워 스텟 가치'!$X$17,'스테이지별 몬스터 스텟'!AA2406*'(참고)타워 스텟 가치'!$Y$17)</f>
        <v>1471933.5550000127</v>
      </c>
      <c r="AC2406">
        <v>2</v>
      </c>
      <c r="AD2406">
        <f>VLOOKUP($F2406,'(참고)타워 스텟 가치'!$B$12:$L$16,AD$2,0)+(VLOOKUP($F2406,'(참고)타워 스텟 가치'!$B$12:$L$16,AD$2,0)*$E2406)</f>
        <v>725.25000000000625</v>
      </c>
      <c r="AE2406">
        <f>VLOOKUP($F2406,'(참고)타워 스텟 가치'!$B$12:$L$16,AE$2,0)+(VLOOKUP($F2406,'(참고)타워 스텟 가치'!$B$12:$L$16,AE$2,0)*$E2406)</f>
        <v>870.30000000000746</v>
      </c>
      <c r="AF2406">
        <f>VLOOKUP($F2406,'(참고)타워 스텟 가치'!$B$12:$L$16,AF$2,0)+(VLOOKUP($F2406,'(참고)타워 스텟 가치'!$B$12:$L$16,AF$2,0)*$E2406)</f>
        <v>967000.00000000827</v>
      </c>
      <c r="AG2406">
        <f>VLOOKUP($F2406,'(참고)타워 스텟 가치'!$B$12:$L$16,AG$2,0)+(VLOOKUP($F2406,'(참고)타워 스텟 가치'!$B$12:$L$16,AG$2,0)*$E2406)</f>
        <v>4351.5000000000373</v>
      </c>
      <c r="AH2406">
        <f>VLOOKUP($F2406,'(참고)타워 스텟 가치'!$B$12:$L$16,AH$2,0)+(VLOOKUP($F2406,'(참고)타워 스텟 가치'!$B$12:$L$16,AH$2,0)*$E2406)</f>
        <v>145.05000000000123</v>
      </c>
      <c r="AI2406">
        <f>VLOOKUP($F2406,'(참고)타워 스텟 가치'!$B$12:$L$16,AI$2,0)+(VLOOKUP($F2406,'(참고)타워 스텟 가치'!$B$12:$L$16,AI$2,0)*$E2406)</f>
        <v>58.020000000000493</v>
      </c>
      <c r="AJ2406">
        <f>VLOOKUP($F2406,'(참고)타워 스텟 가치'!$B$12:$L$16,AJ$2,0)+(VLOOKUP($F2406,'(참고)타워 스텟 가치'!$B$12:$L$16,AJ$2,0)*$E2406)</f>
        <v>0</v>
      </c>
      <c r="AK2406">
        <f>VLOOKUP($F2406,'(참고)타워 스텟 가치'!$B$12:$L$16,AK$2,0)+(VLOOKUP($F2406,'(참고)타워 스텟 가치'!$B$12:$L$16,AK$2,0)*$E2406)</f>
        <v>0</v>
      </c>
      <c r="AL2406">
        <f>VLOOKUP($F2406,'(참고)타워 스텟 가치'!$B$12:$L$16,AL$2,0)+(VLOOKUP($F2406,'(참고)타워 스텟 가치'!$B$12:$L$16,AL$2,0)*$E2406)</f>
        <v>270.76000000000226</v>
      </c>
      <c r="AM2406">
        <f>SUM('스테이지별 몬스터 스텟'!AD2406*'(참고)타워 스텟 가치'!$Q$17,'스테이지별 몬스터 스텟'!AE2406*'(참고)타워 스텟 가치'!$R$17,'스테이지별 몬스터 스텟'!AF2406*'(참고)타워 스텟 가치'!$S$17,'스테이지별 몬스터 스텟'!AG2406*'(참고)타워 스텟 가치'!$T$17,'스테이지별 몬스터 스텟'!AH2406*'(참고)타워 스텟 가치'!$U$17,'스테이지별 몬스터 스텟'!AI2406*'(참고)타워 스텟 가치'!$V$17,'스테이지별 몬스터 스텟'!AJ2406*'(참고)타워 스텟 가치'!$W$17,'스테이지별 몬스터 스텟'!AK2406*'(참고)타워 스텟 가치'!$X$17,'스테이지별 몬스터 스텟'!AL2406*'(참고)타워 스텟 가치'!$Y$17)</f>
        <v>1462848.5900000124</v>
      </c>
      <c r="AN2406">
        <v>3</v>
      </c>
    </row>
    <row r="2407" spans="3:40" x14ac:dyDescent="0.3">
      <c r="C2407">
        <v>3</v>
      </c>
      <c r="D2407">
        <f t="shared" si="113"/>
        <v>481</v>
      </c>
      <c r="E2407" s="52">
        <f>VLOOKUP(D2407,'스테이지별 난이도 설정'!B:C,2,0)</f>
        <v>192.40000000000165</v>
      </c>
      <c r="F2407" t="str">
        <f t="shared" si="114"/>
        <v>에픽</v>
      </c>
      <c r="G2407">
        <f t="shared" si="112"/>
        <v>6</v>
      </c>
      <c r="H2407">
        <f>VLOOKUP($F2407,'(참고)타워 스텟 가치'!$B$2:$L$6,H$2,0)+(VLOOKUP($F2407,'(참고)타워 스텟 가치'!$B$2:$L$6,H$2,0)*$E2407)</f>
        <v>3263.6250000000277</v>
      </c>
      <c r="I2407">
        <f>VLOOKUP($F2407,'(참고)타워 스텟 가치'!$B$2:$L$6,I$2,0)+(VLOOKUP($F2407,'(참고)타워 스텟 가치'!$B$2:$L$6,I$2,0)*$E2407)</f>
        <v>652.72500000000559</v>
      </c>
      <c r="J2407">
        <f>VLOOKUP($F2407,'(참고)타워 스텟 가치'!$B$2:$L$6,J$2,0)+(VLOOKUP($F2407,'(참고)타워 스텟 가치'!$B$2:$L$6,J$2,0)*$E2407)</f>
        <v>967000.00000000827</v>
      </c>
      <c r="K2407">
        <f>VLOOKUP($F2407,'(참고)타워 스텟 가치'!$B$2:$L$6,K$2,0)+(VLOOKUP($F2407,'(참고)타워 스텟 가치'!$B$2:$L$6,K$2,0)*$E2407)</f>
        <v>13054.500000000111</v>
      </c>
      <c r="L2407">
        <f>VLOOKUP($F2407,'(참고)타워 스텟 가치'!$B$2:$L$6,L$2,0)+(VLOOKUP($F2407,'(참고)타워 스텟 가치'!$B$2:$L$6,L$2,0)*$E2407)</f>
        <v>217.57500000000186</v>
      </c>
      <c r="M2407">
        <f>VLOOKUP($F2407,'(참고)타워 스텟 가치'!$B$2:$L$6,M$2,0)+(VLOOKUP($F2407,'(참고)타워 스텟 가치'!$B$2:$L$6,M$2,0)*$E2407)</f>
        <v>58.020000000000493</v>
      </c>
      <c r="N2407">
        <f>VLOOKUP($F2407,'(참고)타워 스텟 가치'!$B$2:$L$6,N$2,0)+(VLOOKUP($F2407,'(참고)타워 스텟 가치'!$B$2:$L$6,N$2,0)*$E2407)</f>
        <v>0</v>
      </c>
      <c r="O2407">
        <f>VLOOKUP($F2407,'(참고)타워 스텟 가치'!$B$2:$L$6,O$2,0)+(VLOOKUP($F2407,'(참고)타워 스텟 가치'!$B$2:$L$6,O$2,0)*$E2407)</f>
        <v>0</v>
      </c>
      <c r="P2407">
        <f>VLOOKUP($F2407,'(참고)타워 스텟 가치'!$B$2:$L$6,P$2,0)+(VLOOKUP($F2407,'(참고)타워 스텟 가치'!$B$2:$L$6,P$2,0)*$E2407)</f>
        <v>135.38000000000113</v>
      </c>
      <c r="Q2407">
        <f>SUM('스테이지별 몬스터 스텟'!H2407*'(참고)타워 스텟 가치'!$Q$17,'스테이지별 몬스터 스텟'!I2407*'(참고)타워 스텟 가치'!$R$17,'스테이지별 몬스터 스텟'!J2407*'(참고)타워 스텟 가치'!$S$17,'스테이지별 몬스터 스텟'!K2407*'(참고)타워 스텟 가치'!$T$17,'스테이지별 몬스터 스텟'!L2407*'(참고)타워 스텟 가치'!$U$17,'스테이지별 몬스터 스텟'!M2407*'(참고)타워 스텟 가치'!$V$17,'스테이지별 몬스터 스텟'!N2407*'(참고)타워 스텟 가치'!$W$17,'스테이지별 몬스터 스텟'!O2407*'(참고)타워 스텟 가치'!$X$17,'스테이지별 몬스터 스텟'!P2407*'(참고)타워 스텟 가치'!$Y$17)</f>
        <v>1484879.2675000126</v>
      </c>
      <c r="R2407">
        <v>1</v>
      </c>
      <c r="S2407">
        <f>VLOOKUP($F2407,'(참고)타워 스텟 가치'!$B$7:$L$11,S$2,0)+(VLOOKUP($F2407,'(참고)타워 스텟 가치'!$B$7:$L$11,S$2,0)*$E2407)</f>
        <v>1087.8750000000093</v>
      </c>
      <c r="T2407">
        <f>VLOOKUP($F2407,'(참고)타워 스텟 가치'!$B$7:$L$11,T$2,0)+(VLOOKUP($F2407,'(참고)타워 스텟 가치'!$B$7:$L$11,T$2,0)*$E2407)</f>
        <v>1958.1750000000168</v>
      </c>
      <c r="U2407">
        <f>VLOOKUP($F2407,'(참고)타워 스텟 가치'!$B$7:$L$11,U$2,0)+(VLOOKUP($F2407,'(참고)타워 스텟 가치'!$B$7:$L$11,U$2,0)*$E2407)</f>
        <v>967000.00000000827</v>
      </c>
      <c r="V2407">
        <f>VLOOKUP($F2407,'(참고)타워 스텟 가치'!$B$7:$L$11,V$2,0)+(VLOOKUP($F2407,'(참고)타워 스텟 가치'!$B$7:$L$11,V$2,0)*$E2407)</f>
        <v>13054.500000000111</v>
      </c>
      <c r="W2407">
        <f>VLOOKUP($F2407,'(참고)타워 스텟 가치'!$B$7:$L$11,W$2,0)+(VLOOKUP($F2407,'(참고)타워 스텟 가치'!$B$7:$L$11,W$2,0)*$E2407)</f>
        <v>217.57500000000186</v>
      </c>
      <c r="X2407">
        <f>VLOOKUP($F2407,'(참고)타워 스텟 가치'!$B$7:$L$11,X$2,0)+(VLOOKUP($F2407,'(참고)타워 스텟 가치'!$B$7:$L$11,X$2,0)*$E2407)</f>
        <v>58.020000000000493</v>
      </c>
      <c r="Y2407">
        <f>VLOOKUP($F2407,'(참고)타워 스텟 가치'!$B$7:$L$11,Y$2,0)+(VLOOKUP($F2407,'(참고)타워 스텟 가치'!$B$7:$L$11,Y$2,0)*$E2407)</f>
        <v>0</v>
      </c>
      <c r="Z2407">
        <f>VLOOKUP($F2407,'(참고)타워 스텟 가치'!$B$7:$L$11,Z$2,0)+(VLOOKUP($F2407,'(참고)타워 스텟 가치'!$B$7:$L$11,Z$2,0)*$E2407)</f>
        <v>0</v>
      </c>
      <c r="AA2407">
        <f>VLOOKUP($F2407,'(참고)타워 스텟 가치'!$B$7:$L$11,AA$2,0)+(VLOOKUP($F2407,'(참고)타워 스텟 가치'!$B$7:$L$11,AA$2,0)*$E2407)</f>
        <v>135.38000000000113</v>
      </c>
      <c r="AB2407">
        <f>SUM('스테이지별 몬스터 스텟'!S2407*'(참고)타워 스텟 가치'!$Q$17,'스테이지별 몬스터 스텟'!T2407*'(참고)타워 스텟 가치'!$R$17,'스테이지별 몬스터 스텟'!U2407*'(참고)타워 스텟 가치'!$S$17,'스테이지별 몬스터 스텟'!V2407*'(참고)타워 스텟 가치'!$T$17,'스테이지별 몬스터 스텟'!W2407*'(참고)타워 스텟 가치'!$U$17,'스테이지별 몬스터 스텟'!X2407*'(참고)타워 스텟 가치'!$V$17,'스테이지별 몬스터 스텟'!Y2407*'(참고)타워 스텟 가치'!$W$17,'스테이지별 몬스터 스텟'!Z2407*'(참고)타워 스텟 가치'!$X$17,'스테이지별 몬스터 스텟'!AA2407*'(참고)타워 스텟 가치'!$Y$17)</f>
        <v>1482485.9425000125</v>
      </c>
      <c r="AC2407">
        <v>2</v>
      </c>
      <c r="AD2407">
        <f>VLOOKUP($F2407,'(참고)타워 스텟 가치'!$B$12:$L$16,AD$2,0)+(VLOOKUP($F2407,'(참고)타워 스텟 가치'!$B$12:$L$16,AD$2,0)*$E2407)</f>
        <v>1087.8750000000093</v>
      </c>
      <c r="AE2407">
        <f>VLOOKUP($F2407,'(참고)타워 스텟 가치'!$B$12:$L$16,AE$2,0)+(VLOOKUP($F2407,'(참고)타워 스텟 가치'!$B$12:$L$16,AE$2,0)*$E2407)</f>
        <v>1305.4500000000112</v>
      </c>
      <c r="AF2407">
        <f>VLOOKUP($F2407,'(참고)타워 스텟 가치'!$B$12:$L$16,AF$2,0)+(VLOOKUP($F2407,'(참고)타워 스텟 가치'!$B$12:$L$16,AF$2,0)*$E2407)</f>
        <v>967000.00000000827</v>
      </c>
      <c r="AG2407">
        <f>VLOOKUP($F2407,'(참고)타워 스텟 가치'!$B$12:$L$16,AG$2,0)+(VLOOKUP($F2407,'(참고)타워 스텟 가치'!$B$12:$L$16,AG$2,0)*$E2407)</f>
        <v>6527.2500000000555</v>
      </c>
      <c r="AH2407">
        <f>VLOOKUP($F2407,'(참고)타워 스텟 가치'!$B$12:$L$16,AH$2,0)+(VLOOKUP($F2407,'(참고)타워 스텟 가치'!$B$12:$L$16,AH$2,0)*$E2407)</f>
        <v>217.57500000000186</v>
      </c>
      <c r="AI2407">
        <f>VLOOKUP($F2407,'(참고)타워 스텟 가치'!$B$12:$L$16,AI$2,0)+(VLOOKUP($F2407,'(참고)타워 스텟 가치'!$B$12:$L$16,AI$2,0)*$E2407)</f>
        <v>58.020000000000493</v>
      </c>
      <c r="AJ2407">
        <f>VLOOKUP($F2407,'(참고)타워 스텟 가치'!$B$12:$L$16,AJ$2,0)+(VLOOKUP($F2407,'(참고)타워 스텟 가치'!$B$12:$L$16,AJ$2,0)*$E2407)</f>
        <v>0</v>
      </c>
      <c r="AK2407">
        <f>VLOOKUP($F2407,'(참고)타워 스텟 가치'!$B$12:$L$16,AK$2,0)+(VLOOKUP($F2407,'(참고)타워 스텟 가치'!$B$12:$L$16,AK$2,0)*$E2407)</f>
        <v>0</v>
      </c>
      <c r="AL2407">
        <f>VLOOKUP($F2407,'(참고)타워 스텟 가치'!$B$12:$L$16,AL$2,0)+(VLOOKUP($F2407,'(참고)타워 스텟 가치'!$B$12:$L$16,AL$2,0)*$E2407)</f>
        <v>270.76000000000226</v>
      </c>
      <c r="AM2407">
        <f>SUM('스테이지별 몬스터 스텟'!AD2407*'(참고)타워 스텟 가치'!$Q$17,'스테이지별 몬스터 스텟'!AE2407*'(참고)타워 스텟 가치'!$R$17,'스테이지별 몬스터 스텟'!AF2407*'(참고)타워 스텟 가치'!$S$17,'스테이지별 몬스터 스텟'!AG2407*'(참고)타워 스텟 가치'!$T$17,'스테이지별 몬스터 스텟'!AH2407*'(참고)타워 스텟 가치'!$U$17,'스테이지별 몬스터 스텟'!AI2407*'(참고)타워 스텟 가치'!$V$17,'스테이지별 몬스터 스텟'!AJ2407*'(참고)타워 스텟 가치'!$W$17,'스테이지별 몬스터 스텟'!AK2407*'(참고)타워 스텟 가치'!$X$17,'스테이지별 몬스터 스텟'!AL2407*'(참고)타워 스텟 가치'!$Y$17)</f>
        <v>1468723.1150000123</v>
      </c>
      <c r="AN2407">
        <v>3</v>
      </c>
    </row>
    <row r="2408" spans="3:40" x14ac:dyDescent="0.3">
      <c r="C2408">
        <v>4</v>
      </c>
      <c r="D2408">
        <f t="shared" si="113"/>
        <v>481</v>
      </c>
      <c r="E2408" s="52">
        <f>VLOOKUP(D2408,'스테이지별 난이도 설정'!B:C,2,0)</f>
        <v>192.40000000000165</v>
      </c>
      <c r="F2408" t="str">
        <f t="shared" si="114"/>
        <v>유니크</v>
      </c>
      <c r="G2408">
        <f t="shared" si="112"/>
        <v>6</v>
      </c>
      <c r="H2408">
        <f>VLOOKUP($F2408,'(참고)타워 스텟 가치'!$B$2:$L$6,H$2,0)+(VLOOKUP($F2408,'(참고)타워 스텟 가치'!$B$2:$L$6,H$2,0)*$E2408)</f>
        <v>4895.4375000000418</v>
      </c>
      <c r="I2408">
        <f>VLOOKUP($F2408,'(참고)타워 스텟 가치'!$B$2:$L$6,I$2,0)+(VLOOKUP($F2408,'(참고)타워 스텟 가치'!$B$2:$L$6,I$2,0)*$E2408)</f>
        <v>979.08750000000839</v>
      </c>
      <c r="J2408">
        <f>VLOOKUP($F2408,'(참고)타워 스텟 가치'!$B$2:$L$6,J$2,0)+(VLOOKUP($F2408,'(참고)타워 스텟 가치'!$B$2:$L$6,J$2,0)*$E2408)</f>
        <v>967000.00000000827</v>
      </c>
      <c r="K2408">
        <f>VLOOKUP($F2408,'(참고)타워 스텟 가치'!$B$2:$L$6,K$2,0)+(VLOOKUP($F2408,'(참고)타워 스텟 가치'!$B$2:$L$6,K$2,0)*$E2408)</f>
        <v>19581.750000000167</v>
      </c>
      <c r="L2408">
        <f>VLOOKUP($F2408,'(참고)타워 스텟 가치'!$B$2:$L$6,L$2,0)+(VLOOKUP($F2408,'(참고)타워 스텟 가치'!$B$2:$L$6,L$2,0)*$E2408)</f>
        <v>326.3625000000028</v>
      </c>
      <c r="M2408">
        <f>VLOOKUP($F2408,'(참고)타워 스텟 가치'!$B$2:$L$6,M$2,0)+(VLOOKUP($F2408,'(참고)타워 스텟 가치'!$B$2:$L$6,M$2,0)*$E2408)</f>
        <v>58.020000000000493</v>
      </c>
      <c r="N2408">
        <f>VLOOKUP($F2408,'(참고)타워 스텟 가치'!$B$2:$L$6,N$2,0)+(VLOOKUP($F2408,'(참고)타워 스텟 가치'!$B$2:$L$6,N$2,0)*$E2408)</f>
        <v>0</v>
      </c>
      <c r="O2408">
        <f>VLOOKUP($F2408,'(참고)타워 스텟 가치'!$B$2:$L$6,O$2,0)+(VLOOKUP($F2408,'(참고)타워 스텟 가치'!$B$2:$L$6,O$2,0)*$E2408)</f>
        <v>0</v>
      </c>
      <c r="P2408">
        <f>VLOOKUP($F2408,'(참고)타워 스텟 가치'!$B$2:$L$6,P$2,0)+(VLOOKUP($F2408,'(참고)타워 스텟 가치'!$B$2:$L$6,P$2,0)*$E2408)</f>
        <v>193.40000000000165</v>
      </c>
      <c r="Q2408">
        <f>SUM('스테이지별 몬스터 스텟'!H2408*'(참고)타워 스텟 가치'!$Q$17,'스테이지별 몬스터 스텟'!I2408*'(참고)타워 스텟 가치'!$R$17,'스테이지별 몬스터 스텟'!J2408*'(참고)타워 스텟 가치'!$S$17,'스테이지별 몬스터 스텟'!K2408*'(참고)타워 스텟 가치'!$T$17,'스테이지별 몬스터 스텟'!L2408*'(참고)타워 스텟 가치'!$U$17,'스테이지별 몬스터 스텟'!M2408*'(참고)타워 스텟 가치'!$V$17,'스테이지별 몬스터 스텟'!N2408*'(참고)타워 스텟 가치'!$W$17,'스테이지별 몬스터 스텟'!O2408*'(참고)타워 스텟 가치'!$X$17,'스테이지별 몬스터 스텟'!P2408*'(참고)타워 스텟 가치'!$Y$17)</f>
        <v>1502020.5512500128</v>
      </c>
      <c r="R2408">
        <v>1</v>
      </c>
      <c r="S2408">
        <f>VLOOKUP($F2408,'(참고)타워 스텟 가치'!$B$7:$L$11,S$2,0)+(VLOOKUP($F2408,'(참고)타워 스텟 가치'!$B$7:$L$11,S$2,0)*$E2408)</f>
        <v>1631.8125000000139</v>
      </c>
      <c r="T2408">
        <f>VLOOKUP($F2408,'(참고)타워 스텟 가치'!$B$7:$L$11,T$2,0)+(VLOOKUP($F2408,'(참고)타워 스텟 가치'!$B$7:$L$11,T$2,0)*$E2408)</f>
        <v>2937.2625000000253</v>
      </c>
      <c r="U2408">
        <f>VLOOKUP($F2408,'(참고)타워 스텟 가치'!$B$7:$L$11,U$2,0)+(VLOOKUP($F2408,'(참고)타워 스텟 가치'!$B$7:$L$11,U$2,0)*$E2408)</f>
        <v>967000.00000000827</v>
      </c>
      <c r="V2408">
        <f>VLOOKUP($F2408,'(참고)타워 스텟 가치'!$B$7:$L$11,V$2,0)+(VLOOKUP($F2408,'(참고)타워 스텟 가치'!$B$7:$L$11,V$2,0)*$E2408)</f>
        <v>19581.750000000167</v>
      </c>
      <c r="W2408">
        <f>VLOOKUP($F2408,'(참고)타워 스텟 가치'!$B$7:$L$11,W$2,0)+(VLOOKUP($F2408,'(참고)타워 스텟 가치'!$B$7:$L$11,W$2,0)*$E2408)</f>
        <v>326.3625000000028</v>
      </c>
      <c r="X2408">
        <f>VLOOKUP($F2408,'(참고)타워 스텟 가치'!$B$7:$L$11,X$2,0)+(VLOOKUP($F2408,'(참고)타워 스텟 가치'!$B$7:$L$11,X$2,0)*$E2408)</f>
        <v>58.020000000000493</v>
      </c>
      <c r="Y2408">
        <f>VLOOKUP($F2408,'(참고)타워 스텟 가치'!$B$7:$L$11,Y$2,0)+(VLOOKUP($F2408,'(참고)타워 스텟 가치'!$B$7:$L$11,Y$2,0)*$E2408)</f>
        <v>0</v>
      </c>
      <c r="Z2408">
        <f>VLOOKUP($F2408,'(참고)타워 스텟 가치'!$B$7:$L$11,Z$2,0)+(VLOOKUP($F2408,'(참고)타워 스텟 가치'!$B$7:$L$11,Z$2,0)*$E2408)</f>
        <v>0</v>
      </c>
      <c r="AA2408">
        <f>VLOOKUP($F2408,'(참고)타워 스텟 가치'!$B$7:$L$11,AA$2,0)+(VLOOKUP($F2408,'(참고)타워 스텟 가치'!$B$7:$L$11,AA$2,0)*$E2408)</f>
        <v>193.40000000000165</v>
      </c>
      <c r="AB2408">
        <f>SUM('스테이지별 몬스터 스텟'!S2408*'(참고)타워 스텟 가치'!$Q$17,'스테이지별 몬스터 스텟'!T2408*'(참고)타워 스텟 가치'!$R$17,'스테이지별 몬스터 스텟'!U2408*'(참고)타워 스텟 가치'!$S$17,'스테이지별 몬스터 스텟'!V2408*'(참고)타워 스텟 가치'!$T$17,'스테이지별 몬스터 스텟'!W2408*'(참고)타워 스텟 가치'!$U$17,'스테이지별 몬스터 스텟'!X2408*'(참고)타워 스텟 가치'!$V$17,'스테이지별 몬스터 스텟'!Y2408*'(참고)타워 스텟 가치'!$W$17,'스테이지별 몬스터 스텟'!Z2408*'(참고)타워 스텟 가치'!$X$17,'스테이지별 몬스터 스텟'!AA2408*'(참고)타워 스텟 가치'!$Y$17)</f>
        <v>1498430.5637500128</v>
      </c>
      <c r="AC2408">
        <v>2</v>
      </c>
      <c r="AD2408">
        <f>VLOOKUP($F2408,'(참고)타워 스텟 가치'!$B$12:$L$16,AD$2,0)+(VLOOKUP($F2408,'(참고)타워 스텟 가치'!$B$12:$L$16,AD$2,0)*$E2408)</f>
        <v>1631.8125000000139</v>
      </c>
      <c r="AE2408">
        <f>VLOOKUP($F2408,'(참고)타워 스텟 가치'!$B$12:$L$16,AE$2,0)+(VLOOKUP($F2408,'(참고)타워 스텟 가치'!$B$12:$L$16,AE$2,0)*$E2408)</f>
        <v>1958.1750000000168</v>
      </c>
      <c r="AF2408">
        <f>VLOOKUP($F2408,'(참고)타워 스텟 가치'!$B$12:$L$16,AF$2,0)+(VLOOKUP($F2408,'(참고)타워 스텟 가치'!$B$12:$L$16,AF$2,0)*$E2408)</f>
        <v>967000.00000000827</v>
      </c>
      <c r="AG2408">
        <f>VLOOKUP($F2408,'(참고)타워 스텟 가치'!$B$12:$L$16,AG$2,0)+(VLOOKUP($F2408,'(참고)타워 스텟 가치'!$B$12:$L$16,AG$2,0)*$E2408)</f>
        <v>9790.8750000000837</v>
      </c>
      <c r="AH2408">
        <f>VLOOKUP($F2408,'(참고)타워 스텟 가치'!$B$12:$L$16,AH$2,0)+(VLOOKUP($F2408,'(참고)타워 스텟 가치'!$B$12:$L$16,AH$2,0)*$E2408)</f>
        <v>326.3625000000028</v>
      </c>
      <c r="AI2408">
        <f>VLOOKUP($F2408,'(참고)타워 스텟 가치'!$B$12:$L$16,AI$2,0)+(VLOOKUP($F2408,'(참고)타워 스텟 가치'!$B$12:$L$16,AI$2,0)*$E2408)</f>
        <v>58.020000000000493</v>
      </c>
      <c r="AJ2408">
        <f>VLOOKUP($F2408,'(참고)타워 스텟 가치'!$B$12:$L$16,AJ$2,0)+(VLOOKUP($F2408,'(참고)타워 스텟 가치'!$B$12:$L$16,AJ$2,0)*$E2408)</f>
        <v>0</v>
      </c>
      <c r="AK2408">
        <f>VLOOKUP($F2408,'(참고)타워 스텟 가치'!$B$12:$L$16,AK$2,0)+(VLOOKUP($F2408,'(참고)타워 스텟 가치'!$B$12:$L$16,AK$2,0)*$E2408)</f>
        <v>0</v>
      </c>
      <c r="AL2408">
        <f>VLOOKUP($F2408,'(참고)타워 스텟 가치'!$B$12:$L$16,AL$2,0)+(VLOOKUP($F2408,'(참고)타워 스텟 가치'!$B$12:$L$16,AL$2,0)*$E2408)</f>
        <v>386.80000000000331</v>
      </c>
      <c r="AM2408">
        <f>SUM('스테이지별 몬스터 스텟'!AD2408*'(참고)타워 스텟 가치'!$Q$17,'스테이지별 몬스터 스텟'!AE2408*'(참고)타워 스텟 가치'!$R$17,'스테이지별 몬스터 스텟'!AF2408*'(참고)타워 스텟 가치'!$S$17,'스테이지별 몬스터 스텟'!AG2408*'(참고)타워 스텟 가치'!$T$17,'스테이지별 몬스터 스텟'!AH2408*'(참고)타워 스텟 가치'!$U$17,'스테이지별 몬스터 스텟'!AI2408*'(참고)타워 스텟 가치'!$V$17,'스테이지별 몬스터 스텟'!AJ2408*'(참고)타워 스텟 가치'!$W$17,'스테이지별 몬스터 스텟'!AK2408*'(참고)타워 스텟 가치'!$X$17,'스테이지별 몬스터 스텟'!AL2408*'(참고)타워 스텟 가치'!$Y$17)</f>
        <v>1477766.9825000127</v>
      </c>
      <c r="AN2408">
        <v>3</v>
      </c>
    </row>
    <row r="2409" spans="3:40" x14ac:dyDescent="0.3">
      <c r="C2409">
        <v>5</v>
      </c>
      <c r="D2409">
        <f t="shared" si="113"/>
        <v>481</v>
      </c>
      <c r="E2409" s="52">
        <f>VLOOKUP(D2409,'스테이지별 난이도 설정'!B:C,2,0)</f>
        <v>192.40000000000165</v>
      </c>
      <c r="F2409" t="str">
        <f t="shared" si="114"/>
        <v>스페셜</v>
      </c>
      <c r="G2409">
        <f t="shared" si="112"/>
        <v>6</v>
      </c>
      <c r="H2409">
        <f>VLOOKUP($F2409,'(참고)타워 스텟 가치'!$B$2:$L$6,H$2,0)+(VLOOKUP($F2409,'(참고)타워 스텟 가치'!$B$2:$L$6,H$2,0)*$E2409)</f>
        <v>7343.1562500000628</v>
      </c>
      <c r="I2409">
        <f>VLOOKUP($F2409,'(참고)타워 스텟 가치'!$B$2:$L$6,I$2,0)+(VLOOKUP($F2409,'(참고)타워 스텟 가치'!$B$2:$L$6,I$2,0)*$E2409)</f>
        <v>1468.6312500000126</v>
      </c>
      <c r="J2409">
        <f>VLOOKUP($F2409,'(참고)타워 스텟 가치'!$B$2:$L$6,J$2,0)+(VLOOKUP($F2409,'(참고)타워 스텟 가치'!$B$2:$L$6,J$2,0)*$E2409)</f>
        <v>967000.00000000827</v>
      </c>
      <c r="K2409">
        <f>VLOOKUP($F2409,'(참고)타워 스텟 가치'!$B$2:$L$6,K$2,0)+(VLOOKUP($F2409,'(참고)타워 스텟 가치'!$B$2:$L$6,K$2,0)*$E2409)</f>
        <v>29372.625000000251</v>
      </c>
      <c r="L2409">
        <f>VLOOKUP($F2409,'(참고)타워 스텟 가치'!$B$2:$L$6,L$2,0)+(VLOOKUP($F2409,'(참고)타워 스텟 가치'!$B$2:$L$6,L$2,0)*$E2409)</f>
        <v>489.5437500000042</v>
      </c>
      <c r="M2409">
        <f>VLOOKUP($F2409,'(참고)타워 스텟 가치'!$B$2:$L$6,M$2,0)+(VLOOKUP($F2409,'(참고)타워 스텟 가치'!$B$2:$L$6,M$2,0)*$E2409)</f>
        <v>58.020000000000493</v>
      </c>
      <c r="N2409">
        <f>VLOOKUP($F2409,'(참고)타워 스텟 가치'!$B$2:$L$6,N$2,0)+(VLOOKUP($F2409,'(참고)타워 스텟 가치'!$B$2:$L$6,N$2,0)*$E2409)</f>
        <v>0</v>
      </c>
      <c r="O2409">
        <f>VLOOKUP($F2409,'(참고)타워 스텟 가치'!$B$2:$L$6,O$2,0)+(VLOOKUP($F2409,'(참고)타워 스텟 가치'!$B$2:$L$6,O$2,0)*$E2409)</f>
        <v>0</v>
      </c>
      <c r="P2409">
        <f>VLOOKUP($F2409,'(참고)타워 스텟 가치'!$B$2:$L$6,P$2,0)+(VLOOKUP($F2409,'(참고)타워 스텟 가치'!$B$2:$L$6,P$2,0)*$E2409)</f>
        <v>193.40000000000165</v>
      </c>
      <c r="Q2409">
        <f>SUM('스테이지별 몬스터 스텟'!H2409*'(참고)타워 스텟 가치'!$Q$17,'스테이지별 몬스터 스텟'!I2409*'(참고)타워 스텟 가치'!$R$17,'스테이지별 몬스터 스텟'!J2409*'(참고)타워 스텟 가치'!$S$17,'스테이지별 몬스터 스텟'!K2409*'(참고)타워 스텟 가치'!$T$17,'스테이지별 몬스터 스텟'!L2409*'(참고)타워 스텟 가치'!$U$17,'스테이지별 몬스터 스텟'!M2409*'(참고)타워 스텟 가치'!$V$17,'스테이지별 몬스터 스텟'!N2409*'(참고)타워 스텟 가치'!$W$17,'스테이지별 몬스터 스텟'!O2409*'(참고)타워 스텟 가치'!$X$17,'스테이지별 몬스터 스텟'!P2409*'(참고)타워 스텟 가치'!$Y$17)</f>
        <v>1527558.4168750129</v>
      </c>
      <c r="R2409">
        <v>1</v>
      </c>
      <c r="S2409">
        <f>VLOOKUP($F2409,'(참고)타워 스텟 가치'!$B$7:$L$11,S$2,0)+(VLOOKUP($F2409,'(참고)타워 스텟 가치'!$B$7:$L$11,S$2,0)*$E2409)</f>
        <v>2447.7187500000209</v>
      </c>
      <c r="T2409">
        <f>VLOOKUP($F2409,'(참고)타워 스텟 가치'!$B$7:$L$11,T$2,0)+(VLOOKUP($F2409,'(참고)타워 스텟 가치'!$B$7:$L$11,T$2,0)*$E2409)</f>
        <v>4405.8937500000375</v>
      </c>
      <c r="U2409">
        <f>VLOOKUP($F2409,'(참고)타워 스텟 가치'!$B$7:$L$11,U$2,0)+(VLOOKUP($F2409,'(참고)타워 스텟 가치'!$B$7:$L$11,U$2,0)*$E2409)</f>
        <v>967000.00000000827</v>
      </c>
      <c r="V2409">
        <f>VLOOKUP($F2409,'(참고)타워 스텟 가치'!$B$7:$L$11,V$2,0)+(VLOOKUP($F2409,'(참고)타워 스텟 가치'!$B$7:$L$11,V$2,0)*$E2409)</f>
        <v>29372.625000000251</v>
      </c>
      <c r="W2409">
        <f>VLOOKUP($F2409,'(참고)타워 스텟 가치'!$B$7:$L$11,W$2,0)+(VLOOKUP($F2409,'(참고)타워 스텟 가치'!$B$7:$L$11,W$2,0)*$E2409)</f>
        <v>489.5437500000042</v>
      </c>
      <c r="X2409">
        <f>VLOOKUP($F2409,'(참고)타워 스텟 가치'!$B$7:$L$11,X$2,0)+(VLOOKUP($F2409,'(참고)타워 스텟 가치'!$B$7:$L$11,X$2,0)*$E2409)</f>
        <v>58.020000000000493</v>
      </c>
      <c r="Y2409">
        <f>VLOOKUP($F2409,'(참고)타워 스텟 가치'!$B$7:$L$11,Y$2,0)+(VLOOKUP($F2409,'(참고)타워 스텟 가치'!$B$7:$L$11,Y$2,0)*$E2409)</f>
        <v>0</v>
      </c>
      <c r="Z2409">
        <f>VLOOKUP($F2409,'(참고)타워 스텟 가치'!$B$7:$L$11,Z$2,0)+(VLOOKUP($F2409,'(참고)타워 스텟 가치'!$B$7:$L$11,Z$2,0)*$E2409)</f>
        <v>0</v>
      </c>
      <c r="AA2409">
        <f>VLOOKUP($F2409,'(참고)타워 스텟 가치'!$B$7:$L$11,AA$2,0)+(VLOOKUP($F2409,'(참고)타워 스텟 가치'!$B$7:$L$11,AA$2,0)*$E2409)</f>
        <v>193.40000000000165</v>
      </c>
      <c r="AB2409">
        <f>SUM('스테이지별 몬스터 스텟'!S2409*'(참고)타워 스텟 가치'!$Q$17,'스테이지별 몬스터 스텟'!T2409*'(참고)타워 스텟 가치'!$R$17,'스테이지별 몬스터 스텟'!U2409*'(참고)타워 스텟 가치'!$S$17,'스테이지별 몬스터 스텟'!V2409*'(참고)타워 스텟 가치'!$T$17,'스테이지별 몬스터 스텟'!W2409*'(참고)타워 스텟 가치'!$U$17,'스테이지별 몬스터 스텟'!X2409*'(참고)타워 스텟 가치'!$V$17,'스테이지별 몬스터 스텟'!Y2409*'(참고)타워 스텟 가치'!$W$17,'스테이지별 몬스터 스텟'!Z2409*'(참고)타워 스텟 가치'!$X$17,'스테이지별 몬스터 스텟'!AA2409*'(참고)타워 스텟 가치'!$Y$17)</f>
        <v>1522173.435625013</v>
      </c>
      <c r="AC2409">
        <v>2</v>
      </c>
      <c r="AD2409">
        <f>VLOOKUP($F2409,'(참고)타워 스텟 가치'!$B$12:$L$16,AD$2,0)+(VLOOKUP($F2409,'(참고)타워 스텟 가치'!$B$12:$L$16,AD$2,0)*$E2409)</f>
        <v>2447.7187500000209</v>
      </c>
      <c r="AE2409">
        <f>VLOOKUP($F2409,'(참고)타워 스텟 가치'!$B$12:$L$16,AE$2,0)+(VLOOKUP($F2409,'(참고)타워 스텟 가치'!$B$12:$L$16,AE$2,0)*$E2409)</f>
        <v>2937.2625000000253</v>
      </c>
      <c r="AF2409">
        <f>VLOOKUP($F2409,'(참고)타워 스텟 가치'!$B$12:$L$16,AF$2,0)+(VLOOKUP($F2409,'(참고)타워 스텟 가치'!$B$12:$L$16,AF$2,0)*$E2409)</f>
        <v>967000.00000000827</v>
      </c>
      <c r="AG2409">
        <f>VLOOKUP($F2409,'(참고)타워 스텟 가치'!$B$12:$L$16,AG$2,0)+(VLOOKUP($F2409,'(참고)타워 스텟 가치'!$B$12:$L$16,AG$2,0)*$E2409)</f>
        <v>14686.312500000126</v>
      </c>
      <c r="AH2409">
        <f>VLOOKUP($F2409,'(참고)타워 스텟 가치'!$B$12:$L$16,AH$2,0)+(VLOOKUP($F2409,'(참고)타워 스텟 가치'!$B$12:$L$16,AH$2,0)*$E2409)</f>
        <v>489.5437500000042</v>
      </c>
      <c r="AI2409">
        <f>VLOOKUP($F2409,'(참고)타워 스텟 가치'!$B$12:$L$16,AI$2,0)+(VLOOKUP($F2409,'(참고)타워 스텟 가치'!$B$12:$L$16,AI$2,0)*$E2409)</f>
        <v>58.020000000000493</v>
      </c>
      <c r="AJ2409">
        <f>VLOOKUP($F2409,'(참고)타워 스텟 가치'!$B$12:$L$16,AJ$2,0)+(VLOOKUP($F2409,'(참고)타워 스텟 가치'!$B$12:$L$16,AJ$2,0)*$E2409)</f>
        <v>0</v>
      </c>
      <c r="AK2409">
        <f>VLOOKUP($F2409,'(참고)타워 스텟 가치'!$B$12:$L$16,AK$2,0)+(VLOOKUP($F2409,'(참고)타워 스텟 가치'!$B$12:$L$16,AK$2,0)*$E2409)</f>
        <v>0</v>
      </c>
      <c r="AL2409">
        <f>VLOOKUP($F2409,'(참고)타워 스텟 가치'!$B$12:$L$16,AL$2,0)+(VLOOKUP($F2409,'(참고)타워 스텟 가치'!$B$12:$L$16,AL$2,0)*$E2409)</f>
        <v>386.80000000000331</v>
      </c>
      <c r="AM2409">
        <f>SUM('스테이지별 몬스터 스텟'!AD2409*'(참고)타워 스텟 가치'!$Q$17,'스테이지별 몬스터 스텟'!AE2409*'(참고)타워 스텟 가치'!$R$17,'스테이지별 몬스터 스텟'!AF2409*'(참고)타워 스텟 가치'!$S$17,'스테이지별 몬스터 스텟'!AG2409*'(참고)타워 스텟 가치'!$T$17,'스테이지별 몬스터 스텟'!AH2409*'(참고)타워 스텟 가치'!$U$17,'스테이지별 몬스터 스텟'!AI2409*'(참고)타워 스텟 가치'!$V$17,'스테이지별 몬스터 스텟'!AJ2409*'(참고)타워 스텟 가치'!$W$17,'스테이지별 몬스터 스텟'!AK2409*'(참고)타워 스텟 가치'!$X$17,'스테이지별 몬스터 스텟'!AL2409*'(참고)타워 스텟 가치'!$Y$17)</f>
        <v>1490984.6637500126</v>
      </c>
      <c r="AN2409">
        <v>3</v>
      </c>
    </row>
    <row r="2410" spans="3:40" x14ac:dyDescent="0.3">
      <c r="C2410">
        <v>1</v>
      </c>
      <c r="D2410">
        <f t="shared" si="113"/>
        <v>482</v>
      </c>
      <c r="E2410" s="52">
        <f>VLOOKUP(D2410,'스테이지별 난이도 설정'!B:C,2,0)</f>
        <v>192.80000000000166</v>
      </c>
      <c r="F2410" t="str">
        <f t="shared" si="114"/>
        <v>일반</v>
      </c>
      <c r="G2410">
        <f t="shared" si="112"/>
        <v>6</v>
      </c>
      <c r="H2410">
        <f>VLOOKUP($F2410,'(참고)타워 스텟 가치'!$B$2:$L$6,H$2,0)+(VLOOKUP($F2410,'(참고)타워 스텟 가치'!$B$2:$L$6,H$2,0)*$E2410)</f>
        <v>1453.5000000000125</v>
      </c>
      <c r="I2410">
        <f>VLOOKUP($F2410,'(참고)타워 스텟 가치'!$B$2:$L$6,I$2,0)+(VLOOKUP($F2410,'(참고)타워 스텟 가치'!$B$2:$L$6,I$2,0)*$E2410)</f>
        <v>290.70000000000249</v>
      </c>
      <c r="J2410">
        <f>VLOOKUP($F2410,'(참고)타워 스텟 가치'!$B$2:$L$6,J$2,0)+(VLOOKUP($F2410,'(참고)타워 스텟 가치'!$B$2:$L$6,J$2,0)*$E2410)</f>
        <v>969000.00000000827</v>
      </c>
      <c r="K2410">
        <f>VLOOKUP($F2410,'(참고)타워 스텟 가치'!$B$2:$L$6,K$2,0)+(VLOOKUP($F2410,'(참고)타워 스텟 가치'!$B$2:$L$6,K$2,0)*$E2410)</f>
        <v>5814.00000000005</v>
      </c>
      <c r="L2410">
        <f>VLOOKUP($F2410,'(참고)타워 스텟 가치'!$B$2:$L$6,L$2,0)+(VLOOKUP($F2410,'(참고)타워 스텟 가치'!$B$2:$L$6,L$2,0)*$E2410)</f>
        <v>96.90000000000083</v>
      </c>
      <c r="M2410">
        <f>VLOOKUP($F2410,'(참고)타워 스텟 가치'!$B$2:$L$6,M$2,0)+(VLOOKUP($F2410,'(참고)타워 스텟 가치'!$B$2:$L$6,M$2,0)*$E2410)</f>
        <v>58.140000000000491</v>
      </c>
      <c r="N2410">
        <f>VLOOKUP($F2410,'(참고)타워 스텟 가치'!$B$2:$L$6,N$2,0)+(VLOOKUP($F2410,'(참고)타워 스텟 가치'!$B$2:$L$6,N$2,0)*$E2410)</f>
        <v>0</v>
      </c>
      <c r="O2410">
        <f>VLOOKUP($F2410,'(참고)타워 스텟 가치'!$B$2:$L$6,O$2,0)+(VLOOKUP($F2410,'(참고)타워 스텟 가치'!$B$2:$L$6,O$2,0)*$E2410)</f>
        <v>0</v>
      </c>
      <c r="P2410">
        <f>VLOOKUP($F2410,'(참고)타워 스텟 가치'!$B$2:$L$6,P$2,0)+(VLOOKUP($F2410,'(참고)타워 스텟 가치'!$B$2:$L$6,P$2,0)*$E2410)</f>
        <v>135.66000000000113</v>
      </c>
      <c r="Q2410">
        <f>SUM('스테이지별 몬스터 스텟'!H2410*'(참고)타워 스텟 가치'!$Q$17,'스테이지별 몬스터 스텟'!I2410*'(참고)타워 스텟 가치'!$R$17,'스테이지별 몬스터 스텟'!J2410*'(참고)타워 스텟 가치'!$S$17,'스테이지별 몬스터 스텟'!K2410*'(참고)타워 스텟 가치'!$T$17,'스테이지별 몬스터 스텟'!L2410*'(참고)타워 스텟 가치'!$U$17,'스테이지별 몬스터 스텟'!M2410*'(참고)타워 스텟 가치'!$V$17,'스테이지별 몬스터 스텟'!N2410*'(참고)타워 스텟 가치'!$W$17,'스테이지별 몬스터 스텟'!O2410*'(참고)타워 스텟 가치'!$X$17,'스테이지별 몬스터 스텟'!P2410*'(참고)타워 스텟 가치'!$Y$17)</f>
        <v>1468994.3100000124</v>
      </c>
      <c r="R2410">
        <v>1</v>
      </c>
      <c r="S2410">
        <f>VLOOKUP($F2410,'(참고)타워 스텟 가치'!$B$7:$L$11,S$2,0)+(VLOOKUP($F2410,'(참고)타워 스텟 가치'!$B$7:$L$11,S$2,0)*$E2410)</f>
        <v>484.50000000000415</v>
      </c>
      <c r="T2410">
        <f>VLOOKUP($F2410,'(참고)타워 스텟 가치'!$B$7:$L$11,T$2,0)+(VLOOKUP($F2410,'(참고)타워 스텟 가치'!$B$7:$L$11,T$2,0)*$E2410)</f>
        <v>872.10000000000741</v>
      </c>
      <c r="U2410">
        <f>VLOOKUP($F2410,'(참고)타워 스텟 가치'!$B$7:$L$11,U$2,0)+(VLOOKUP($F2410,'(참고)타워 스텟 가치'!$B$7:$L$11,U$2,0)*$E2410)</f>
        <v>969000.00000000827</v>
      </c>
      <c r="V2410">
        <f>VLOOKUP($F2410,'(참고)타워 스텟 가치'!$B$7:$L$11,V$2,0)+(VLOOKUP($F2410,'(참고)타워 스텟 가치'!$B$7:$L$11,V$2,0)*$E2410)</f>
        <v>5814.00000000005</v>
      </c>
      <c r="W2410">
        <f>VLOOKUP($F2410,'(참고)타워 스텟 가치'!$B$7:$L$11,W$2,0)+(VLOOKUP($F2410,'(참고)타워 스텟 가치'!$B$7:$L$11,W$2,0)*$E2410)</f>
        <v>96.90000000000083</v>
      </c>
      <c r="X2410">
        <f>VLOOKUP($F2410,'(참고)타워 스텟 가치'!$B$7:$L$11,X$2,0)+(VLOOKUP($F2410,'(참고)타워 스텟 가치'!$B$7:$L$11,X$2,0)*$E2410)</f>
        <v>58.140000000000491</v>
      </c>
      <c r="Y2410">
        <f>VLOOKUP($F2410,'(참고)타워 스텟 가치'!$B$7:$L$11,Y$2,0)+(VLOOKUP($F2410,'(참고)타워 스텟 가치'!$B$7:$L$11,Y$2,0)*$E2410)</f>
        <v>0</v>
      </c>
      <c r="Z2410">
        <f>VLOOKUP($F2410,'(참고)타워 스텟 가치'!$B$7:$L$11,Z$2,0)+(VLOOKUP($F2410,'(참고)타워 스텟 가치'!$B$7:$L$11,Z$2,0)*$E2410)</f>
        <v>0</v>
      </c>
      <c r="AA2410">
        <f>VLOOKUP($F2410,'(참고)타워 스텟 가치'!$B$7:$L$11,AA$2,0)+(VLOOKUP($F2410,'(참고)타워 스텟 가치'!$B$7:$L$11,AA$2,0)*$E2410)</f>
        <v>135.66000000000113</v>
      </c>
      <c r="AB2410">
        <f>SUM('스테이지별 몬스터 스텟'!S2410*'(참고)타워 스텟 가치'!$Q$17,'스테이지별 몬스터 스텟'!T2410*'(참고)타워 스텟 가치'!$R$17,'스테이지별 몬스터 스텟'!U2410*'(참고)타워 스텟 가치'!$S$17,'스테이지별 몬스터 스텟'!V2410*'(참고)타워 스텟 가치'!$T$17,'스테이지별 몬스터 스텟'!W2410*'(참고)타워 스텟 가치'!$U$17,'스테이지별 몬스터 스텟'!X2410*'(참고)타워 스텟 가치'!$V$17,'스테이지별 몬스터 스텟'!Y2410*'(참고)타워 스텟 가치'!$W$17,'스테이지별 몬스터 스텟'!Z2410*'(참고)타워 스텟 가치'!$X$17,'스테이지별 몬스터 스텟'!AA2410*'(참고)타워 스텟 가치'!$Y$17)</f>
        <v>1467928.4100000123</v>
      </c>
      <c r="AC2410">
        <v>2</v>
      </c>
      <c r="AD2410">
        <f>VLOOKUP($F2410,'(참고)타워 스텟 가치'!$B$12:$L$16,AD$2,0)+(VLOOKUP($F2410,'(참고)타워 스텟 가치'!$B$12:$L$16,AD$2,0)*$E2410)</f>
        <v>484.50000000000415</v>
      </c>
      <c r="AE2410">
        <f>VLOOKUP($F2410,'(참고)타워 스텟 가치'!$B$12:$L$16,AE$2,0)+(VLOOKUP($F2410,'(참고)타워 스텟 가치'!$B$12:$L$16,AE$2,0)*$E2410)</f>
        <v>581.40000000000498</v>
      </c>
      <c r="AF2410">
        <f>VLOOKUP($F2410,'(참고)타워 스텟 가치'!$B$12:$L$16,AF$2,0)+(VLOOKUP($F2410,'(참고)타워 스텟 가치'!$B$12:$L$16,AF$2,0)*$E2410)</f>
        <v>969000.00000000827</v>
      </c>
      <c r="AG2410">
        <f>VLOOKUP($F2410,'(참고)타워 스텟 가치'!$B$12:$L$16,AG$2,0)+(VLOOKUP($F2410,'(참고)타워 스텟 가치'!$B$12:$L$16,AG$2,0)*$E2410)</f>
        <v>2907.000000000025</v>
      </c>
      <c r="AH2410">
        <f>VLOOKUP($F2410,'(참고)타워 스텟 가치'!$B$12:$L$16,AH$2,0)+(VLOOKUP($F2410,'(참고)타워 스텟 가치'!$B$12:$L$16,AH$2,0)*$E2410)</f>
        <v>96.90000000000083</v>
      </c>
      <c r="AI2410">
        <f>VLOOKUP($F2410,'(참고)타워 스텟 가치'!$B$12:$L$16,AI$2,0)+(VLOOKUP($F2410,'(참고)타워 스텟 가치'!$B$12:$L$16,AI$2,0)*$E2410)</f>
        <v>58.140000000000491</v>
      </c>
      <c r="AJ2410">
        <f>VLOOKUP($F2410,'(참고)타워 스텟 가치'!$B$12:$L$16,AJ$2,0)+(VLOOKUP($F2410,'(참고)타워 스텟 가치'!$B$12:$L$16,AJ$2,0)*$E2410)</f>
        <v>0</v>
      </c>
      <c r="AK2410">
        <f>VLOOKUP($F2410,'(참고)타워 스텟 가치'!$B$12:$L$16,AK$2,0)+(VLOOKUP($F2410,'(참고)타워 스텟 가치'!$B$12:$L$16,AK$2,0)*$E2410)</f>
        <v>0</v>
      </c>
      <c r="AL2410">
        <f>VLOOKUP($F2410,'(참고)타워 스텟 가치'!$B$12:$L$16,AL$2,0)+(VLOOKUP($F2410,'(참고)타워 스텟 가치'!$B$12:$L$16,AL$2,0)*$E2410)</f>
        <v>271.32000000000227</v>
      </c>
      <c r="AM2410">
        <f>SUM('스테이지별 몬스터 스텟'!AD2410*'(참고)타워 스텟 가치'!$Q$17,'스테이지별 몬스터 스텟'!AE2410*'(참고)타워 스텟 가치'!$R$17,'스테이지별 몬스터 스텟'!AF2410*'(참고)타워 스텟 가치'!$S$17,'스테이지별 몬스터 스텟'!AG2410*'(참고)타워 스텟 가치'!$T$17,'스테이지별 몬스터 스텟'!AH2410*'(참고)타워 스텟 가치'!$U$17,'스테이지별 몬스터 스텟'!AI2410*'(참고)타워 스텟 가치'!$V$17,'스테이지별 몬스터 스텟'!AJ2410*'(참고)타워 스텟 가치'!$W$17,'스테이지별 몬스터 스텟'!AK2410*'(참고)타워 스텟 가치'!$X$17,'스테이지별 몬스터 스텟'!AL2410*'(참고)타워 스텟 가치'!$Y$17)</f>
        <v>1461949.6800000123</v>
      </c>
      <c r="AN2410">
        <v>3</v>
      </c>
    </row>
    <row r="2411" spans="3:40" x14ac:dyDescent="0.3">
      <c r="C2411">
        <v>2</v>
      </c>
      <c r="D2411">
        <f t="shared" si="113"/>
        <v>482</v>
      </c>
      <c r="E2411" s="52">
        <f>VLOOKUP(D2411,'스테이지별 난이도 설정'!B:C,2,0)</f>
        <v>192.80000000000166</v>
      </c>
      <c r="F2411" t="str">
        <f t="shared" si="114"/>
        <v>레어</v>
      </c>
      <c r="G2411">
        <f t="shared" si="112"/>
        <v>6</v>
      </c>
      <c r="H2411">
        <f>VLOOKUP($F2411,'(참고)타워 스텟 가치'!$B$2:$L$6,H$2,0)+(VLOOKUP($F2411,'(참고)타워 스텟 가치'!$B$2:$L$6,H$2,0)*$E2411)</f>
        <v>2180.2500000000186</v>
      </c>
      <c r="I2411">
        <f>VLOOKUP($F2411,'(참고)타워 스텟 가치'!$B$2:$L$6,I$2,0)+(VLOOKUP($F2411,'(참고)타워 스텟 가치'!$B$2:$L$6,I$2,0)*$E2411)</f>
        <v>436.05000000000371</v>
      </c>
      <c r="J2411">
        <f>VLOOKUP($F2411,'(참고)타워 스텟 가치'!$B$2:$L$6,J$2,0)+(VLOOKUP($F2411,'(참고)타워 스텟 가치'!$B$2:$L$6,J$2,0)*$E2411)</f>
        <v>969000.00000000827</v>
      </c>
      <c r="K2411">
        <f>VLOOKUP($F2411,'(참고)타워 스텟 가치'!$B$2:$L$6,K$2,0)+(VLOOKUP($F2411,'(참고)타워 스텟 가치'!$B$2:$L$6,K$2,0)*$E2411)</f>
        <v>8721.0000000000746</v>
      </c>
      <c r="L2411">
        <f>VLOOKUP($F2411,'(참고)타워 스텟 가치'!$B$2:$L$6,L$2,0)+(VLOOKUP($F2411,'(참고)타워 스텟 가치'!$B$2:$L$6,L$2,0)*$E2411)</f>
        <v>145.35000000000124</v>
      </c>
      <c r="M2411">
        <f>VLOOKUP($F2411,'(참고)타워 스텟 가치'!$B$2:$L$6,M$2,0)+(VLOOKUP($F2411,'(참고)타워 스텟 가치'!$B$2:$L$6,M$2,0)*$E2411)</f>
        <v>58.140000000000491</v>
      </c>
      <c r="N2411">
        <f>VLOOKUP($F2411,'(참고)타워 스텟 가치'!$B$2:$L$6,N$2,0)+(VLOOKUP($F2411,'(참고)타워 스텟 가치'!$B$2:$L$6,N$2,0)*$E2411)</f>
        <v>0</v>
      </c>
      <c r="O2411">
        <f>VLOOKUP($F2411,'(참고)타워 스텟 가치'!$B$2:$L$6,O$2,0)+(VLOOKUP($F2411,'(참고)타워 스텟 가치'!$B$2:$L$6,O$2,0)*$E2411)</f>
        <v>0</v>
      </c>
      <c r="P2411">
        <f>VLOOKUP($F2411,'(참고)타워 스텟 가치'!$B$2:$L$6,P$2,0)+(VLOOKUP($F2411,'(참고)타워 스텟 가치'!$B$2:$L$6,P$2,0)*$E2411)</f>
        <v>135.66000000000113</v>
      </c>
      <c r="Q2411">
        <f>SUM('스테이지별 몬스터 스텟'!H2411*'(참고)타워 스텟 가치'!$Q$17,'스테이지별 몬스터 스텟'!I2411*'(참고)타워 스텟 가치'!$R$17,'스테이지별 몬스터 스텟'!J2411*'(참고)타워 스텟 가치'!$S$17,'스테이지별 몬스터 스텟'!K2411*'(참고)타워 스텟 가치'!$T$17,'스테이지별 몬스터 스텟'!L2411*'(참고)타워 스텟 가치'!$U$17,'스테이지별 몬스터 스텟'!M2411*'(참고)타워 스텟 가치'!$V$17,'스테이지별 몬스터 스텟'!N2411*'(참고)타워 스텟 가치'!$W$17,'스테이지별 몬스터 스텟'!O2411*'(참고)타워 스텟 가치'!$X$17,'스테이지별 몬스터 스텟'!P2411*'(참고)타워 스텟 가치'!$Y$17)</f>
        <v>1476576.7350000124</v>
      </c>
      <c r="R2411">
        <v>1</v>
      </c>
      <c r="S2411">
        <f>VLOOKUP($F2411,'(참고)타워 스텟 가치'!$B$7:$L$11,S$2,0)+(VLOOKUP($F2411,'(참고)타워 스텟 가치'!$B$7:$L$11,S$2,0)*$E2411)</f>
        <v>726.75000000000625</v>
      </c>
      <c r="T2411">
        <f>VLOOKUP($F2411,'(참고)타워 스텟 가치'!$B$7:$L$11,T$2,0)+(VLOOKUP($F2411,'(참고)타워 스텟 가치'!$B$7:$L$11,T$2,0)*$E2411)</f>
        <v>1308.1500000000112</v>
      </c>
      <c r="U2411">
        <f>VLOOKUP($F2411,'(참고)타워 스텟 가치'!$B$7:$L$11,U$2,0)+(VLOOKUP($F2411,'(참고)타워 스텟 가치'!$B$7:$L$11,U$2,0)*$E2411)</f>
        <v>969000.00000000827</v>
      </c>
      <c r="V2411">
        <f>VLOOKUP($F2411,'(참고)타워 스텟 가치'!$B$7:$L$11,V$2,0)+(VLOOKUP($F2411,'(참고)타워 스텟 가치'!$B$7:$L$11,V$2,0)*$E2411)</f>
        <v>8721.0000000000746</v>
      </c>
      <c r="W2411">
        <f>VLOOKUP($F2411,'(참고)타워 스텟 가치'!$B$7:$L$11,W$2,0)+(VLOOKUP($F2411,'(참고)타워 스텟 가치'!$B$7:$L$11,W$2,0)*$E2411)</f>
        <v>145.35000000000124</v>
      </c>
      <c r="X2411">
        <f>VLOOKUP($F2411,'(참고)타워 스텟 가치'!$B$7:$L$11,X$2,0)+(VLOOKUP($F2411,'(참고)타워 스텟 가치'!$B$7:$L$11,X$2,0)*$E2411)</f>
        <v>58.140000000000491</v>
      </c>
      <c r="Y2411">
        <f>VLOOKUP($F2411,'(참고)타워 스텟 가치'!$B$7:$L$11,Y$2,0)+(VLOOKUP($F2411,'(참고)타워 스텟 가치'!$B$7:$L$11,Y$2,0)*$E2411)</f>
        <v>0</v>
      </c>
      <c r="Z2411">
        <f>VLOOKUP($F2411,'(참고)타워 스텟 가치'!$B$7:$L$11,Z$2,0)+(VLOOKUP($F2411,'(참고)타워 스텟 가치'!$B$7:$L$11,Z$2,0)*$E2411)</f>
        <v>0</v>
      </c>
      <c r="AA2411">
        <f>VLOOKUP($F2411,'(참고)타워 스텟 가치'!$B$7:$L$11,AA$2,0)+(VLOOKUP($F2411,'(참고)타워 스텟 가치'!$B$7:$L$11,AA$2,0)*$E2411)</f>
        <v>135.66000000000113</v>
      </c>
      <c r="AB2411">
        <f>SUM('스테이지별 몬스터 스텟'!S2411*'(참고)타워 스텟 가치'!$Q$17,'스테이지별 몬스터 스텟'!T2411*'(참고)타워 스텟 가치'!$R$17,'스테이지별 몬스터 스텟'!U2411*'(참고)타워 스텟 가치'!$S$17,'스테이지별 몬스터 스텟'!V2411*'(참고)타워 스텟 가치'!$T$17,'스테이지별 몬스터 스텟'!W2411*'(참고)타워 스텟 가치'!$U$17,'스테이지별 몬스터 스텟'!X2411*'(참고)타워 스텟 가치'!$V$17,'스테이지별 몬스터 스텟'!Y2411*'(참고)타워 스텟 가치'!$W$17,'스테이지별 몬스터 스텟'!Z2411*'(참고)타워 스텟 가치'!$X$17,'스테이지별 몬스터 스텟'!AA2411*'(참고)타워 스텟 가치'!$Y$17)</f>
        <v>1474977.8850000126</v>
      </c>
      <c r="AC2411">
        <v>2</v>
      </c>
      <c r="AD2411">
        <f>VLOOKUP($F2411,'(참고)타워 스텟 가치'!$B$12:$L$16,AD$2,0)+(VLOOKUP($F2411,'(참고)타워 스텟 가치'!$B$12:$L$16,AD$2,0)*$E2411)</f>
        <v>726.75000000000625</v>
      </c>
      <c r="AE2411">
        <f>VLOOKUP($F2411,'(참고)타워 스텟 가치'!$B$12:$L$16,AE$2,0)+(VLOOKUP($F2411,'(참고)타워 스텟 가치'!$B$12:$L$16,AE$2,0)*$E2411)</f>
        <v>872.10000000000741</v>
      </c>
      <c r="AF2411">
        <f>VLOOKUP($F2411,'(참고)타워 스텟 가치'!$B$12:$L$16,AF$2,0)+(VLOOKUP($F2411,'(참고)타워 스텟 가치'!$B$12:$L$16,AF$2,0)*$E2411)</f>
        <v>969000.00000000827</v>
      </c>
      <c r="AG2411">
        <f>VLOOKUP($F2411,'(참고)타워 스텟 가치'!$B$12:$L$16,AG$2,0)+(VLOOKUP($F2411,'(참고)타워 스텟 가치'!$B$12:$L$16,AG$2,0)*$E2411)</f>
        <v>4360.5000000000373</v>
      </c>
      <c r="AH2411">
        <f>VLOOKUP($F2411,'(참고)타워 스텟 가치'!$B$12:$L$16,AH$2,0)+(VLOOKUP($F2411,'(참고)타워 스텟 가치'!$B$12:$L$16,AH$2,0)*$E2411)</f>
        <v>145.35000000000124</v>
      </c>
      <c r="AI2411">
        <f>VLOOKUP($F2411,'(참고)타워 스텟 가치'!$B$12:$L$16,AI$2,0)+(VLOOKUP($F2411,'(참고)타워 스텟 가치'!$B$12:$L$16,AI$2,0)*$E2411)</f>
        <v>58.140000000000491</v>
      </c>
      <c r="AJ2411">
        <f>VLOOKUP($F2411,'(참고)타워 스텟 가치'!$B$12:$L$16,AJ$2,0)+(VLOOKUP($F2411,'(참고)타워 스텟 가치'!$B$12:$L$16,AJ$2,0)*$E2411)</f>
        <v>0</v>
      </c>
      <c r="AK2411">
        <f>VLOOKUP($F2411,'(참고)타워 스텟 가치'!$B$12:$L$16,AK$2,0)+(VLOOKUP($F2411,'(참고)타워 스텟 가치'!$B$12:$L$16,AK$2,0)*$E2411)</f>
        <v>0</v>
      </c>
      <c r="AL2411">
        <f>VLOOKUP($F2411,'(참고)타워 스텟 가치'!$B$12:$L$16,AL$2,0)+(VLOOKUP($F2411,'(참고)타워 스텟 가치'!$B$12:$L$16,AL$2,0)*$E2411)</f>
        <v>271.32000000000227</v>
      </c>
      <c r="AM2411">
        <f>SUM('스테이지별 몬스터 스텟'!AD2411*'(참고)타워 스텟 가치'!$Q$17,'스테이지별 몬스터 스텟'!AE2411*'(참고)타워 스텟 가치'!$R$17,'스테이지별 몬스터 스텟'!AF2411*'(참고)타워 스텟 가치'!$S$17,'스테이지별 몬스터 스텟'!AG2411*'(참고)타워 스텟 가치'!$T$17,'스테이지별 몬스터 스텟'!AH2411*'(참고)타워 스텟 가치'!$U$17,'스테이지별 몬스터 스텟'!AI2411*'(참고)타워 스텟 가치'!$V$17,'스테이지별 몬스터 스텟'!AJ2411*'(참고)타워 스텟 가치'!$W$17,'스테이지별 몬스터 스텟'!AK2411*'(참고)타워 스텟 가치'!$X$17,'스테이지별 몬스터 스텟'!AL2411*'(참고)타워 스텟 가치'!$Y$17)</f>
        <v>1465874.1300000122</v>
      </c>
      <c r="AN2411">
        <v>3</v>
      </c>
    </row>
    <row r="2412" spans="3:40" x14ac:dyDescent="0.3">
      <c r="C2412">
        <v>3</v>
      </c>
      <c r="D2412">
        <f t="shared" si="113"/>
        <v>482</v>
      </c>
      <c r="E2412" s="52">
        <f>VLOOKUP(D2412,'스테이지별 난이도 설정'!B:C,2,0)</f>
        <v>192.80000000000166</v>
      </c>
      <c r="F2412" t="str">
        <f t="shared" si="114"/>
        <v>에픽</v>
      </c>
      <c r="G2412">
        <f t="shared" si="112"/>
        <v>6</v>
      </c>
      <c r="H2412">
        <f>VLOOKUP($F2412,'(참고)타워 스텟 가치'!$B$2:$L$6,H$2,0)+(VLOOKUP($F2412,'(참고)타워 스텟 가치'!$B$2:$L$6,H$2,0)*$E2412)</f>
        <v>3270.3750000000282</v>
      </c>
      <c r="I2412">
        <f>VLOOKUP($F2412,'(참고)타워 스텟 가치'!$B$2:$L$6,I$2,0)+(VLOOKUP($F2412,'(참고)타워 스텟 가치'!$B$2:$L$6,I$2,0)*$E2412)</f>
        <v>654.07500000000562</v>
      </c>
      <c r="J2412">
        <f>VLOOKUP($F2412,'(참고)타워 스텟 가치'!$B$2:$L$6,J$2,0)+(VLOOKUP($F2412,'(참고)타워 스텟 가치'!$B$2:$L$6,J$2,0)*$E2412)</f>
        <v>969000.00000000827</v>
      </c>
      <c r="K2412">
        <f>VLOOKUP($F2412,'(참고)타워 스텟 가치'!$B$2:$L$6,K$2,0)+(VLOOKUP($F2412,'(참고)타워 스텟 가치'!$B$2:$L$6,K$2,0)*$E2412)</f>
        <v>13081.500000000113</v>
      </c>
      <c r="L2412">
        <f>VLOOKUP($F2412,'(참고)타워 스텟 가치'!$B$2:$L$6,L$2,0)+(VLOOKUP($F2412,'(참고)타워 스텟 가치'!$B$2:$L$6,L$2,0)*$E2412)</f>
        <v>218.02500000000185</v>
      </c>
      <c r="M2412">
        <f>VLOOKUP($F2412,'(참고)타워 스텟 가치'!$B$2:$L$6,M$2,0)+(VLOOKUP($F2412,'(참고)타워 스텟 가치'!$B$2:$L$6,M$2,0)*$E2412)</f>
        <v>58.140000000000491</v>
      </c>
      <c r="N2412">
        <f>VLOOKUP($F2412,'(참고)타워 스텟 가치'!$B$2:$L$6,N$2,0)+(VLOOKUP($F2412,'(참고)타워 스텟 가치'!$B$2:$L$6,N$2,0)*$E2412)</f>
        <v>0</v>
      </c>
      <c r="O2412">
        <f>VLOOKUP($F2412,'(참고)타워 스텟 가치'!$B$2:$L$6,O$2,0)+(VLOOKUP($F2412,'(참고)타워 스텟 가치'!$B$2:$L$6,O$2,0)*$E2412)</f>
        <v>0</v>
      </c>
      <c r="P2412">
        <f>VLOOKUP($F2412,'(참고)타워 스텟 가치'!$B$2:$L$6,P$2,0)+(VLOOKUP($F2412,'(참고)타워 스텟 가치'!$B$2:$L$6,P$2,0)*$E2412)</f>
        <v>135.66000000000113</v>
      </c>
      <c r="Q2412">
        <f>SUM('스테이지별 몬스터 스텟'!H2412*'(참고)타워 스텟 가치'!$Q$17,'스테이지별 몬스터 스텟'!I2412*'(참고)타워 스텟 가치'!$R$17,'스테이지별 몬스터 스텟'!J2412*'(참고)타워 스텟 가치'!$S$17,'스테이지별 몬스터 스텟'!K2412*'(참고)타워 스텟 가치'!$T$17,'스테이지별 몬스터 스텟'!L2412*'(참고)타워 스텟 가치'!$U$17,'스테이지별 몬스터 스텟'!M2412*'(참고)타워 스텟 가치'!$V$17,'스테이지별 몬스터 스텟'!N2412*'(참고)타워 스텟 가치'!$W$17,'스테이지별 몬스터 스텟'!O2412*'(참고)타워 스텟 가치'!$X$17,'스테이지별 몬스터 스텟'!P2412*'(참고)타워 스텟 가치'!$Y$17)</f>
        <v>1487950.3725000126</v>
      </c>
      <c r="R2412">
        <v>1</v>
      </c>
      <c r="S2412">
        <f>VLOOKUP($F2412,'(참고)타워 스텟 가치'!$B$7:$L$11,S$2,0)+(VLOOKUP($F2412,'(참고)타워 스텟 가치'!$B$7:$L$11,S$2,0)*$E2412)</f>
        <v>1090.1250000000093</v>
      </c>
      <c r="T2412">
        <f>VLOOKUP($F2412,'(참고)타워 스텟 가치'!$B$7:$L$11,T$2,0)+(VLOOKUP($F2412,'(참고)타워 스텟 가치'!$B$7:$L$11,T$2,0)*$E2412)</f>
        <v>1962.2250000000167</v>
      </c>
      <c r="U2412">
        <f>VLOOKUP($F2412,'(참고)타워 스텟 가치'!$B$7:$L$11,U$2,0)+(VLOOKUP($F2412,'(참고)타워 스텟 가치'!$B$7:$L$11,U$2,0)*$E2412)</f>
        <v>969000.00000000827</v>
      </c>
      <c r="V2412">
        <f>VLOOKUP($F2412,'(참고)타워 스텟 가치'!$B$7:$L$11,V$2,0)+(VLOOKUP($F2412,'(참고)타워 스텟 가치'!$B$7:$L$11,V$2,0)*$E2412)</f>
        <v>13081.500000000113</v>
      </c>
      <c r="W2412">
        <f>VLOOKUP($F2412,'(참고)타워 스텟 가치'!$B$7:$L$11,W$2,0)+(VLOOKUP($F2412,'(참고)타워 스텟 가치'!$B$7:$L$11,W$2,0)*$E2412)</f>
        <v>218.02500000000185</v>
      </c>
      <c r="X2412">
        <f>VLOOKUP($F2412,'(참고)타워 스텟 가치'!$B$7:$L$11,X$2,0)+(VLOOKUP($F2412,'(참고)타워 스텟 가치'!$B$7:$L$11,X$2,0)*$E2412)</f>
        <v>58.140000000000491</v>
      </c>
      <c r="Y2412">
        <f>VLOOKUP($F2412,'(참고)타워 스텟 가치'!$B$7:$L$11,Y$2,0)+(VLOOKUP($F2412,'(참고)타워 스텟 가치'!$B$7:$L$11,Y$2,0)*$E2412)</f>
        <v>0</v>
      </c>
      <c r="Z2412">
        <f>VLOOKUP($F2412,'(참고)타워 스텟 가치'!$B$7:$L$11,Z$2,0)+(VLOOKUP($F2412,'(참고)타워 스텟 가치'!$B$7:$L$11,Z$2,0)*$E2412)</f>
        <v>0</v>
      </c>
      <c r="AA2412">
        <f>VLOOKUP($F2412,'(참고)타워 스텟 가치'!$B$7:$L$11,AA$2,0)+(VLOOKUP($F2412,'(참고)타워 스텟 가치'!$B$7:$L$11,AA$2,0)*$E2412)</f>
        <v>135.66000000000113</v>
      </c>
      <c r="AB2412">
        <f>SUM('스테이지별 몬스터 스텟'!S2412*'(참고)타워 스텟 가치'!$Q$17,'스테이지별 몬스터 스텟'!T2412*'(참고)타워 스텟 가치'!$R$17,'스테이지별 몬스터 스텟'!U2412*'(참고)타워 스텟 가치'!$S$17,'스테이지별 몬스터 스텟'!V2412*'(참고)타워 스텟 가치'!$T$17,'스테이지별 몬스터 스텟'!W2412*'(참고)타워 스텟 가치'!$U$17,'스테이지별 몬스터 스텟'!X2412*'(참고)타워 스텟 가치'!$V$17,'스테이지별 몬스터 스텟'!Y2412*'(참고)타워 스텟 가치'!$W$17,'스테이지별 몬스터 스텟'!Z2412*'(참고)타워 스텟 가치'!$X$17,'스테이지별 몬스터 스텟'!AA2412*'(참고)타워 스텟 가치'!$Y$17)</f>
        <v>1485552.0975000127</v>
      </c>
      <c r="AC2412">
        <v>2</v>
      </c>
      <c r="AD2412">
        <f>VLOOKUP($F2412,'(참고)타워 스텟 가치'!$B$12:$L$16,AD$2,0)+(VLOOKUP($F2412,'(참고)타워 스텟 가치'!$B$12:$L$16,AD$2,0)*$E2412)</f>
        <v>1090.1250000000093</v>
      </c>
      <c r="AE2412">
        <f>VLOOKUP($F2412,'(참고)타워 스텟 가치'!$B$12:$L$16,AE$2,0)+(VLOOKUP($F2412,'(참고)타워 스텟 가치'!$B$12:$L$16,AE$2,0)*$E2412)</f>
        <v>1308.1500000000112</v>
      </c>
      <c r="AF2412">
        <f>VLOOKUP($F2412,'(참고)타워 스텟 가치'!$B$12:$L$16,AF$2,0)+(VLOOKUP($F2412,'(참고)타워 스텟 가치'!$B$12:$L$16,AF$2,0)*$E2412)</f>
        <v>969000.00000000827</v>
      </c>
      <c r="AG2412">
        <f>VLOOKUP($F2412,'(참고)타워 스텟 가치'!$B$12:$L$16,AG$2,0)+(VLOOKUP($F2412,'(참고)타워 스텟 가치'!$B$12:$L$16,AG$2,0)*$E2412)</f>
        <v>6540.7500000000564</v>
      </c>
      <c r="AH2412">
        <f>VLOOKUP($F2412,'(참고)타워 스텟 가치'!$B$12:$L$16,AH$2,0)+(VLOOKUP($F2412,'(참고)타워 스텟 가치'!$B$12:$L$16,AH$2,0)*$E2412)</f>
        <v>218.02500000000185</v>
      </c>
      <c r="AI2412">
        <f>VLOOKUP($F2412,'(참고)타워 스텟 가치'!$B$12:$L$16,AI$2,0)+(VLOOKUP($F2412,'(참고)타워 스텟 가치'!$B$12:$L$16,AI$2,0)*$E2412)</f>
        <v>58.140000000000491</v>
      </c>
      <c r="AJ2412">
        <f>VLOOKUP($F2412,'(참고)타워 스텟 가치'!$B$12:$L$16,AJ$2,0)+(VLOOKUP($F2412,'(참고)타워 스텟 가치'!$B$12:$L$16,AJ$2,0)*$E2412)</f>
        <v>0</v>
      </c>
      <c r="AK2412">
        <f>VLOOKUP($F2412,'(참고)타워 스텟 가치'!$B$12:$L$16,AK$2,0)+(VLOOKUP($F2412,'(참고)타워 스텟 가치'!$B$12:$L$16,AK$2,0)*$E2412)</f>
        <v>0</v>
      </c>
      <c r="AL2412">
        <f>VLOOKUP($F2412,'(참고)타워 스텟 가치'!$B$12:$L$16,AL$2,0)+(VLOOKUP($F2412,'(참고)타워 스텟 가치'!$B$12:$L$16,AL$2,0)*$E2412)</f>
        <v>271.32000000000227</v>
      </c>
      <c r="AM2412">
        <f>SUM('스테이지별 몬스터 스텟'!AD2412*'(참고)타워 스텟 가치'!$Q$17,'스테이지별 몬스터 스텟'!AE2412*'(참고)타워 스텟 가치'!$R$17,'스테이지별 몬스터 스텟'!AF2412*'(참고)타워 스텟 가치'!$S$17,'스테이지별 몬스터 스텟'!AG2412*'(참고)타워 스텟 가치'!$T$17,'스테이지별 몬스터 스텟'!AH2412*'(참고)타워 스텟 가치'!$U$17,'스테이지별 몬스터 스텟'!AI2412*'(참고)타워 스텟 가치'!$V$17,'스테이지별 몬스터 스텟'!AJ2412*'(참고)타워 스텟 가치'!$W$17,'스테이지별 몬스터 스텟'!AK2412*'(참고)타워 스텟 가치'!$X$17,'스테이지별 몬스터 스텟'!AL2412*'(참고)타워 스텟 가치'!$Y$17)</f>
        <v>1471760.8050000123</v>
      </c>
      <c r="AN2412">
        <v>3</v>
      </c>
    </row>
    <row r="2413" spans="3:40" x14ac:dyDescent="0.3">
      <c r="C2413">
        <v>4</v>
      </c>
      <c r="D2413">
        <f t="shared" si="113"/>
        <v>482</v>
      </c>
      <c r="E2413" s="52">
        <f>VLOOKUP(D2413,'스테이지별 난이도 설정'!B:C,2,0)</f>
        <v>192.80000000000166</v>
      </c>
      <c r="F2413" t="str">
        <f t="shared" si="114"/>
        <v>유니크</v>
      </c>
      <c r="G2413">
        <f t="shared" si="112"/>
        <v>6</v>
      </c>
      <c r="H2413">
        <f>VLOOKUP($F2413,'(참고)타워 스텟 가치'!$B$2:$L$6,H$2,0)+(VLOOKUP($F2413,'(참고)타워 스텟 가치'!$B$2:$L$6,H$2,0)*$E2413)</f>
        <v>4905.5625000000418</v>
      </c>
      <c r="I2413">
        <f>VLOOKUP($F2413,'(참고)타워 스텟 가치'!$B$2:$L$6,I$2,0)+(VLOOKUP($F2413,'(참고)타워 스텟 가치'!$B$2:$L$6,I$2,0)*$E2413)</f>
        <v>981.11250000000837</v>
      </c>
      <c r="J2413">
        <f>VLOOKUP($F2413,'(참고)타워 스텟 가치'!$B$2:$L$6,J$2,0)+(VLOOKUP($F2413,'(참고)타워 스텟 가치'!$B$2:$L$6,J$2,0)*$E2413)</f>
        <v>969000.00000000827</v>
      </c>
      <c r="K2413">
        <f>VLOOKUP($F2413,'(참고)타워 스텟 가치'!$B$2:$L$6,K$2,0)+(VLOOKUP($F2413,'(참고)타워 스텟 가치'!$B$2:$L$6,K$2,0)*$E2413)</f>
        <v>19622.250000000167</v>
      </c>
      <c r="L2413">
        <f>VLOOKUP($F2413,'(참고)타워 스텟 가치'!$B$2:$L$6,L$2,0)+(VLOOKUP($F2413,'(참고)타워 스텟 가치'!$B$2:$L$6,L$2,0)*$E2413)</f>
        <v>327.03750000000281</v>
      </c>
      <c r="M2413">
        <f>VLOOKUP($F2413,'(참고)타워 스텟 가치'!$B$2:$L$6,M$2,0)+(VLOOKUP($F2413,'(참고)타워 스텟 가치'!$B$2:$L$6,M$2,0)*$E2413)</f>
        <v>58.140000000000491</v>
      </c>
      <c r="N2413">
        <f>VLOOKUP($F2413,'(참고)타워 스텟 가치'!$B$2:$L$6,N$2,0)+(VLOOKUP($F2413,'(참고)타워 스텟 가치'!$B$2:$L$6,N$2,0)*$E2413)</f>
        <v>0</v>
      </c>
      <c r="O2413">
        <f>VLOOKUP($F2413,'(참고)타워 스텟 가치'!$B$2:$L$6,O$2,0)+(VLOOKUP($F2413,'(참고)타워 스텟 가치'!$B$2:$L$6,O$2,0)*$E2413)</f>
        <v>0</v>
      </c>
      <c r="P2413">
        <f>VLOOKUP($F2413,'(참고)타워 스텟 가치'!$B$2:$L$6,P$2,0)+(VLOOKUP($F2413,'(참고)타워 스텟 가치'!$B$2:$L$6,P$2,0)*$E2413)</f>
        <v>193.80000000000166</v>
      </c>
      <c r="Q2413">
        <f>SUM('스테이지별 몬스터 스텟'!H2413*'(참고)타워 스텟 가치'!$Q$17,'스테이지별 몬스터 스텟'!I2413*'(참고)타워 스텟 가치'!$R$17,'스테이지별 몬스터 스텟'!J2413*'(참고)타워 스텟 가치'!$S$17,'스테이지별 몬스터 스텟'!K2413*'(참고)타워 스텟 가치'!$T$17,'스테이지별 몬스터 스텟'!L2413*'(참고)타워 스텟 가치'!$U$17,'스테이지별 몬스터 스텟'!M2413*'(참고)타워 스텟 가치'!$V$17,'스테이지별 몬스터 스텟'!N2413*'(참고)타워 스텟 가치'!$W$17,'스테이지별 몬스터 스텟'!O2413*'(참고)타워 스텟 가치'!$X$17,'스테이지별 몬스터 스텟'!P2413*'(참고)타워 스텟 가치'!$Y$17)</f>
        <v>1505127.1087500127</v>
      </c>
      <c r="R2413">
        <v>1</v>
      </c>
      <c r="S2413">
        <f>VLOOKUP($F2413,'(참고)타워 스텟 가치'!$B$7:$L$11,S$2,0)+(VLOOKUP($F2413,'(참고)타워 스텟 가치'!$B$7:$L$11,S$2,0)*$E2413)</f>
        <v>1635.1875000000141</v>
      </c>
      <c r="T2413">
        <f>VLOOKUP($F2413,'(참고)타워 스텟 가치'!$B$7:$L$11,T$2,0)+(VLOOKUP($F2413,'(참고)타워 스텟 가치'!$B$7:$L$11,T$2,0)*$E2413)</f>
        <v>2943.3375000000251</v>
      </c>
      <c r="U2413">
        <f>VLOOKUP($F2413,'(참고)타워 스텟 가치'!$B$7:$L$11,U$2,0)+(VLOOKUP($F2413,'(참고)타워 스텟 가치'!$B$7:$L$11,U$2,0)*$E2413)</f>
        <v>969000.00000000827</v>
      </c>
      <c r="V2413">
        <f>VLOOKUP($F2413,'(참고)타워 스텟 가치'!$B$7:$L$11,V$2,0)+(VLOOKUP($F2413,'(참고)타워 스텟 가치'!$B$7:$L$11,V$2,0)*$E2413)</f>
        <v>19622.250000000167</v>
      </c>
      <c r="W2413">
        <f>VLOOKUP($F2413,'(참고)타워 스텟 가치'!$B$7:$L$11,W$2,0)+(VLOOKUP($F2413,'(참고)타워 스텟 가치'!$B$7:$L$11,W$2,0)*$E2413)</f>
        <v>327.03750000000281</v>
      </c>
      <c r="X2413">
        <f>VLOOKUP($F2413,'(참고)타워 스텟 가치'!$B$7:$L$11,X$2,0)+(VLOOKUP($F2413,'(참고)타워 스텟 가치'!$B$7:$L$11,X$2,0)*$E2413)</f>
        <v>58.140000000000491</v>
      </c>
      <c r="Y2413">
        <f>VLOOKUP($F2413,'(참고)타워 스텟 가치'!$B$7:$L$11,Y$2,0)+(VLOOKUP($F2413,'(참고)타워 스텟 가치'!$B$7:$L$11,Y$2,0)*$E2413)</f>
        <v>0</v>
      </c>
      <c r="Z2413">
        <f>VLOOKUP($F2413,'(참고)타워 스텟 가치'!$B$7:$L$11,Z$2,0)+(VLOOKUP($F2413,'(참고)타워 스텟 가치'!$B$7:$L$11,Z$2,0)*$E2413)</f>
        <v>0</v>
      </c>
      <c r="AA2413">
        <f>VLOOKUP($F2413,'(참고)타워 스텟 가치'!$B$7:$L$11,AA$2,0)+(VLOOKUP($F2413,'(참고)타워 스텟 가치'!$B$7:$L$11,AA$2,0)*$E2413)</f>
        <v>193.80000000000166</v>
      </c>
      <c r="AB2413">
        <f>SUM('스테이지별 몬스터 스텟'!S2413*'(참고)타워 스텟 가치'!$Q$17,'스테이지별 몬스터 스텟'!T2413*'(참고)타워 스텟 가치'!$R$17,'스테이지별 몬스터 스텟'!U2413*'(참고)타워 스텟 가치'!$S$17,'스테이지별 몬스터 스텟'!V2413*'(참고)타워 스텟 가치'!$T$17,'스테이지별 몬스터 스텟'!W2413*'(참고)타워 스텟 가치'!$U$17,'스테이지별 몬스터 스텟'!X2413*'(참고)타워 스텟 가치'!$V$17,'스테이지별 몬스터 스텟'!Y2413*'(참고)타워 스텟 가치'!$W$17,'스테이지별 몬스터 스텟'!Z2413*'(참고)타워 스텟 가치'!$X$17,'스테이지별 몬스터 스텟'!AA2413*'(참고)타워 스텟 가치'!$Y$17)</f>
        <v>1501529.6962500126</v>
      </c>
      <c r="AC2413">
        <v>2</v>
      </c>
      <c r="AD2413">
        <f>VLOOKUP($F2413,'(참고)타워 스텟 가치'!$B$12:$L$16,AD$2,0)+(VLOOKUP($F2413,'(참고)타워 스텟 가치'!$B$12:$L$16,AD$2,0)*$E2413)</f>
        <v>1635.1875000000141</v>
      </c>
      <c r="AE2413">
        <f>VLOOKUP($F2413,'(참고)타워 스텟 가치'!$B$12:$L$16,AE$2,0)+(VLOOKUP($F2413,'(참고)타워 스텟 가치'!$B$12:$L$16,AE$2,0)*$E2413)</f>
        <v>1962.2250000000167</v>
      </c>
      <c r="AF2413">
        <f>VLOOKUP($F2413,'(참고)타워 스텟 가치'!$B$12:$L$16,AF$2,0)+(VLOOKUP($F2413,'(참고)타워 스텟 가치'!$B$12:$L$16,AF$2,0)*$E2413)</f>
        <v>969000.00000000827</v>
      </c>
      <c r="AG2413">
        <f>VLOOKUP($F2413,'(참고)타워 스텟 가치'!$B$12:$L$16,AG$2,0)+(VLOOKUP($F2413,'(참고)타워 스텟 가치'!$B$12:$L$16,AG$2,0)*$E2413)</f>
        <v>9811.1250000000837</v>
      </c>
      <c r="AH2413">
        <f>VLOOKUP($F2413,'(참고)타워 스텟 가치'!$B$12:$L$16,AH$2,0)+(VLOOKUP($F2413,'(참고)타워 스텟 가치'!$B$12:$L$16,AH$2,0)*$E2413)</f>
        <v>327.03750000000281</v>
      </c>
      <c r="AI2413">
        <f>VLOOKUP($F2413,'(참고)타워 스텟 가치'!$B$12:$L$16,AI$2,0)+(VLOOKUP($F2413,'(참고)타워 스텟 가치'!$B$12:$L$16,AI$2,0)*$E2413)</f>
        <v>58.140000000000491</v>
      </c>
      <c r="AJ2413">
        <f>VLOOKUP($F2413,'(참고)타워 스텟 가치'!$B$12:$L$16,AJ$2,0)+(VLOOKUP($F2413,'(참고)타워 스텟 가치'!$B$12:$L$16,AJ$2,0)*$E2413)</f>
        <v>0</v>
      </c>
      <c r="AK2413">
        <f>VLOOKUP($F2413,'(참고)타워 스텟 가치'!$B$12:$L$16,AK$2,0)+(VLOOKUP($F2413,'(참고)타워 스텟 가치'!$B$12:$L$16,AK$2,0)*$E2413)</f>
        <v>0</v>
      </c>
      <c r="AL2413">
        <f>VLOOKUP($F2413,'(참고)타워 스텟 가치'!$B$12:$L$16,AL$2,0)+(VLOOKUP($F2413,'(참고)타워 스텟 가치'!$B$12:$L$16,AL$2,0)*$E2413)</f>
        <v>387.60000000000332</v>
      </c>
      <c r="AM2413">
        <f>SUM('스테이지별 몬스터 스텟'!AD2413*'(참고)타워 스텟 가치'!$Q$17,'스테이지별 몬스터 스텟'!AE2413*'(참고)타워 스텟 가치'!$R$17,'스테이지별 몬스터 스텟'!AF2413*'(참고)타워 스텟 가치'!$S$17,'스테이지별 몬스터 스텟'!AG2413*'(참고)타워 스텟 가치'!$T$17,'스테이지별 몬스터 스텟'!AH2413*'(참고)타워 스텟 가치'!$U$17,'스테이지별 몬스터 스텟'!AI2413*'(참고)타워 스텟 가치'!$V$17,'스테이지별 몬스터 스텟'!AJ2413*'(참고)타워 스텟 가치'!$W$17,'스테이지별 몬스터 스텟'!AK2413*'(참고)타워 스텟 가치'!$X$17,'스테이지별 몬스터 스텟'!AL2413*'(참고)타워 스텟 가치'!$Y$17)</f>
        <v>1480823.3775000125</v>
      </c>
      <c r="AN2413">
        <v>3</v>
      </c>
    </row>
    <row r="2414" spans="3:40" x14ac:dyDescent="0.3">
      <c r="C2414">
        <v>5</v>
      </c>
      <c r="D2414">
        <f t="shared" si="113"/>
        <v>482</v>
      </c>
      <c r="E2414" s="52">
        <f>VLOOKUP(D2414,'스테이지별 난이도 설정'!B:C,2,0)</f>
        <v>192.80000000000166</v>
      </c>
      <c r="F2414" t="str">
        <f t="shared" si="114"/>
        <v>스페셜</v>
      </c>
      <c r="G2414">
        <f t="shared" si="112"/>
        <v>6</v>
      </c>
      <c r="H2414">
        <f>VLOOKUP($F2414,'(참고)타워 스텟 가치'!$B$2:$L$6,H$2,0)+(VLOOKUP($F2414,'(참고)타워 스텟 가치'!$B$2:$L$6,H$2,0)*$E2414)</f>
        <v>7358.3437500000628</v>
      </c>
      <c r="I2414">
        <f>VLOOKUP($F2414,'(참고)타워 스텟 가치'!$B$2:$L$6,I$2,0)+(VLOOKUP($F2414,'(참고)타워 스텟 가치'!$B$2:$L$6,I$2,0)*$E2414)</f>
        <v>1471.6687500000126</v>
      </c>
      <c r="J2414">
        <f>VLOOKUP($F2414,'(참고)타워 스텟 가치'!$B$2:$L$6,J$2,0)+(VLOOKUP($F2414,'(참고)타워 스텟 가치'!$B$2:$L$6,J$2,0)*$E2414)</f>
        <v>969000.00000000827</v>
      </c>
      <c r="K2414">
        <f>VLOOKUP($F2414,'(참고)타워 스텟 가치'!$B$2:$L$6,K$2,0)+(VLOOKUP($F2414,'(참고)타워 스텟 가치'!$B$2:$L$6,K$2,0)*$E2414)</f>
        <v>29433.375000000251</v>
      </c>
      <c r="L2414">
        <f>VLOOKUP($F2414,'(참고)타워 스텟 가치'!$B$2:$L$6,L$2,0)+(VLOOKUP($F2414,'(참고)타워 스텟 가치'!$B$2:$L$6,L$2,0)*$E2414)</f>
        <v>490.55625000000418</v>
      </c>
      <c r="M2414">
        <f>VLOOKUP($F2414,'(참고)타워 스텟 가치'!$B$2:$L$6,M$2,0)+(VLOOKUP($F2414,'(참고)타워 스텟 가치'!$B$2:$L$6,M$2,0)*$E2414)</f>
        <v>58.140000000000491</v>
      </c>
      <c r="N2414">
        <f>VLOOKUP($F2414,'(참고)타워 스텟 가치'!$B$2:$L$6,N$2,0)+(VLOOKUP($F2414,'(참고)타워 스텟 가치'!$B$2:$L$6,N$2,0)*$E2414)</f>
        <v>0</v>
      </c>
      <c r="O2414">
        <f>VLOOKUP($F2414,'(참고)타워 스텟 가치'!$B$2:$L$6,O$2,0)+(VLOOKUP($F2414,'(참고)타워 스텟 가치'!$B$2:$L$6,O$2,0)*$E2414)</f>
        <v>0</v>
      </c>
      <c r="P2414">
        <f>VLOOKUP($F2414,'(참고)타워 스텟 가치'!$B$2:$L$6,P$2,0)+(VLOOKUP($F2414,'(참고)타워 스텟 가치'!$B$2:$L$6,P$2,0)*$E2414)</f>
        <v>193.80000000000166</v>
      </c>
      <c r="Q2414">
        <f>SUM('스테이지별 몬스터 스텟'!H2414*'(참고)타워 스텟 가치'!$Q$17,'스테이지별 몬스터 스텟'!I2414*'(참고)타워 스텟 가치'!$R$17,'스테이지별 몬스터 스텟'!J2414*'(참고)타워 스텟 가치'!$S$17,'스테이지별 몬스터 스텟'!K2414*'(참고)타워 스텟 가치'!$T$17,'스테이지별 몬스터 스텟'!L2414*'(참고)타워 스텟 가치'!$U$17,'스테이지별 몬스터 스텟'!M2414*'(참고)타워 스텟 가치'!$V$17,'스테이지별 몬스터 스텟'!N2414*'(참고)타워 스텟 가치'!$W$17,'스테이지별 몬스터 스텟'!O2414*'(참고)타워 스텟 가치'!$X$17,'스테이지별 몬스터 스텟'!P2414*'(참고)타워 스텟 가치'!$Y$17)</f>
        <v>1530717.7931250129</v>
      </c>
      <c r="R2414">
        <v>1</v>
      </c>
      <c r="S2414">
        <f>VLOOKUP($F2414,'(참고)타워 스텟 가치'!$B$7:$L$11,S$2,0)+(VLOOKUP($F2414,'(참고)타워 스텟 가치'!$B$7:$L$11,S$2,0)*$E2414)</f>
        <v>2452.7812500000209</v>
      </c>
      <c r="T2414">
        <f>VLOOKUP($F2414,'(참고)타워 스텟 가치'!$B$7:$L$11,T$2,0)+(VLOOKUP($F2414,'(참고)타워 스텟 가치'!$B$7:$L$11,T$2,0)*$E2414)</f>
        <v>4415.0062500000377</v>
      </c>
      <c r="U2414">
        <f>VLOOKUP($F2414,'(참고)타워 스텟 가치'!$B$7:$L$11,U$2,0)+(VLOOKUP($F2414,'(참고)타워 스텟 가치'!$B$7:$L$11,U$2,0)*$E2414)</f>
        <v>969000.00000000827</v>
      </c>
      <c r="V2414">
        <f>VLOOKUP($F2414,'(참고)타워 스텟 가치'!$B$7:$L$11,V$2,0)+(VLOOKUP($F2414,'(참고)타워 스텟 가치'!$B$7:$L$11,V$2,0)*$E2414)</f>
        <v>29433.375000000251</v>
      </c>
      <c r="W2414">
        <f>VLOOKUP($F2414,'(참고)타워 스텟 가치'!$B$7:$L$11,W$2,0)+(VLOOKUP($F2414,'(참고)타워 스텟 가치'!$B$7:$L$11,W$2,0)*$E2414)</f>
        <v>490.55625000000418</v>
      </c>
      <c r="X2414">
        <f>VLOOKUP($F2414,'(참고)타워 스텟 가치'!$B$7:$L$11,X$2,0)+(VLOOKUP($F2414,'(참고)타워 스텟 가치'!$B$7:$L$11,X$2,0)*$E2414)</f>
        <v>58.140000000000491</v>
      </c>
      <c r="Y2414">
        <f>VLOOKUP($F2414,'(참고)타워 스텟 가치'!$B$7:$L$11,Y$2,0)+(VLOOKUP($F2414,'(참고)타워 스텟 가치'!$B$7:$L$11,Y$2,0)*$E2414)</f>
        <v>0</v>
      </c>
      <c r="Z2414">
        <f>VLOOKUP($F2414,'(참고)타워 스텟 가치'!$B$7:$L$11,Z$2,0)+(VLOOKUP($F2414,'(참고)타워 스텟 가치'!$B$7:$L$11,Z$2,0)*$E2414)</f>
        <v>0</v>
      </c>
      <c r="AA2414">
        <f>VLOOKUP($F2414,'(참고)타워 스텟 가치'!$B$7:$L$11,AA$2,0)+(VLOOKUP($F2414,'(참고)타워 스텟 가치'!$B$7:$L$11,AA$2,0)*$E2414)</f>
        <v>193.80000000000166</v>
      </c>
      <c r="AB2414">
        <f>SUM('스테이지별 몬스터 스텟'!S2414*'(참고)타워 스텟 가치'!$Q$17,'스테이지별 몬스터 스텟'!T2414*'(참고)타워 스텟 가치'!$R$17,'스테이지별 몬스터 스텟'!U2414*'(참고)타워 스텟 가치'!$S$17,'스테이지별 몬스터 스텟'!V2414*'(참고)타워 스텟 가치'!$T$17,'스테이지별 몬스터 스텟'!W2414*'(참고)타워 스텟 가치'!$U$17,'스테이지별 몬스터 스텟'!X2414*'(참고)타워 스텟 가치'!$V$17,'스테이지별 몬스터 스텟'!Y2414*'(참고)타워 스텟 가치'!$W$17,'스테이지별 몬스터 스텟'!Z2414*'(참고)타워 스텟 가치'!$X$17,'스테이지별 몬스터 스텟'!AA2414*'(참고)타워 스텟 가치'!$Y$17)</f>
        <v>1525321.674375013</v>
      </c>
      <c r="AC2414">
        <v>2</v>
      </c>
      <c r="AD2414">
        <f>VLOOKUP($F2414,'(참고)타워 스텟 가치'!$B$12:$L$16,AD$2,0)+(VLOOKUP($F2414,'(참고)타워 스텟 가치'!$B$12:$L$16,AD$2,0)*$E2414)</f>
        <v>2452.7812500000209</v>
      </c>
      <c r="AE2414">
        <f>VLOOKUP($F2414,'(참고)타워 스텟 가치'!$B$12:$L$16,AE$2,0)+(VLOOKUP($F2414,'(참고)타워 스텟 가치'!$B$12:$L$16,AE$2,0)*$E2414)</f>
        <v>2943.3375000000251</v>
      </c>
      <c r="AF2414">
        <f>VLOOKUP($F2414,'(참고)타워 스텟 가치'!$B$12:$L$16,AF$2,0)+(VLOOKUP($F2414,'(참고)타워 스텟 가치'!$B$12:$L$16,AF$2,0)*$E2414)</f>
        <v>969000.00000000827</v>
      </c>
      <c r="AG2414">
        <f>VLOOKUP($F2414,'(참고)타워 스텟 가치'!$B$12:$L$16,AG$2,0)+(VLOOKUP($F2414,'(참고)타워 스텟 가치'!$B$12:$L$16,AG$2,0)*$E2414)</f>
        <v>14716.687500000126</v>
      </c>
      <c r="AH2414">
        <f>VLOOKUP($F2414,'(참고)타워 스텟 가치'!$B$12:$L$16,AH$2,0)+(VLOOKUP($F2414,'(참고)타워 스텟 가치'!$B$12:$L$16,AH$2,0)*$E2414)</f>
        <v>490.55625000000418</v>
      </c>
      <c r="AI2414">
        <f>VLOOKUP($F2414,'(참고)타워 스텟 가치'!$B$12:$L$16,AI$2,0)+(VLOOKUP($F2414,'(참고)타워 스텟 가치'!$B$12:$L$16,AI$2,0)*$E2414)</f>
        <v>58.140000000000491</v>
      </c>
      <c r="AJ2414">
        <f>VLOOKUP($F2414,'(참고)타워 스텟 가치'!$B$12:$L$16,AJ$2,0)+(VLOOKUP($F2414,'(참고)타워 스텟 가치'!$B$12:$L$16,AJ$2,0)*$E2414)</f>
        <v>0</v>
      </c>
      <c r="AK2414">
        <f>VLOOKUP($F2414,'(참고)타워 스텟 가치'!$B$12:$L$16,AK$2,0)+(VLOOKUP($F2414,'(참고)타워 스텟 가치'!$B$12:$L$16,AK$2,0)*$E2414)</f>
        <v>0</v>
      </c>
      <c r="AL2414">
        <f>VLOOKUP($F2414,'(참고)타워 스텟 가치'!$B$12:$L$16,AL$2,0)+(VLOOKUP($F2414,'(참고)타워 스텟 가치'!$B$12:$L$16,AL$2,0)*$E2414)</f>
        <v>387.60000000000332</v>
      </c>
      <c r="AM2414">
        <f>SUM('스테이지별 몬스터 스텟'!AD2414*'(참고)타워 스텟 가치'!$Q$17,'스테이지별 몬스터 스텟'!AE2414*'(참고)타워 스텟 가치'!$R$17,'스테이지별 몬스터 스텟'!AF2414*'(참고)타워 스텟 가치'!$S$17,'스테이지별 몬스터 스텟'!AG2414*'(참고)타워 스텟 가치'!$T$17,'스테이지별 몬스터 스텟'!AH2414*'(참고)타워 스텟 가치'!$U$17,'스테이지별 몬스터 스텟'!AI2414*'(참고)타워 스텟 가치'!$V$17,'스테이지별 몬스터 스텟'!AJ2414*'(참고)타워 스텟 가치'!$W$17,'스테이지별 몬스터 스텟'!AK2414*'(참고)타워 스텟 가치'!$X$17,'스테이지별 몬스터 스텟'!AL2414*'(참고)타워 스텟 가치'!$Y$17)</f>
        <v>1494068.3962500126</v>
      </c>
      <c r="AN2414">
        <v>3</v>
      </c>
    </row>
    <row r="2415" spans="3:40" x14ac:dyDescent="0.3">
      <c r="C2415">
        <v>1</v>
      </c>
      <c r="D2415">
        <f t="shared" si="113"/>
        <v>483</v>
      </c>
      <c r="E2415" s="52">
        <f>VLOOKUP(D2415,'스테이지별 난이도 설정'!B:C,2,0)</f>
        <v>193.20000000000167</v>
      </c>
      <c r="F2415" t="str">
        <f t="shared" si="114"/>
        <v>일반</v>
      </c>
      <c r="G2415">
        <f t="shared" si="112"/>
        <v>6</v>
      </c>
      <c r="H2415">
        <f>VLOOKUP($F2415,'(참고)타워 스텟 가치'!$B$2:$L$6,H$2,0)+(VLOOKUP($F2415,'(참고)타워 스텟 가치'!$B$2:$L$6,H$2,0)*$E2415)</f>
        <v>1456.5000000000125</v>
      </c>
      <c r="I2415">
        <f>VLOOKUP($F2415,'(참고)타워 스텟 가치'!$B$2:$L$6,I$2,0)+(VLOOKUP($F2415,'(참고)타워 스텟 가치'!$B$2:$L$6,I$2,0)*$E2415)</f>
        <v>291.30000000000251</v>
      </c>
      <c r="J2415">
        <f>VLOOKUP($F2415,'(참고)타워 스텟 가치'!$B$2:$L$6,J$2,0)+(VLOOKUP($F2415,'(참고)타워 스텟 가치'!$B$2:$L$6,J$2,0)*$E2415)</f>
        <v>971000.00000000838</v>
      </c>
      <c r="K2415">
        <f>VLOOKUP($F2415,'(참고)타워 스텟 가치'!$B$2:$L$6,K$2,0)+(VLOOKUP($F2415,'(참고)타워 스텟 가치'!$B$2:$L$6,K$2,0)*$E2415)</f>
        <v>5826.00000000005</v>
      </c>
      <c r="L2415">
        <f>VLOOKUP($F2415,'(참고)타워 스텟 가치'!$B$2:$L$6,L$2,0)+(VLOOKUP($F2415,'(참고)타워 스텟 가치'!$B$2:$L$6,L$2,0)*$E2415)</f>
        <v>97.100000000000833</v>
      </c>
      <c r="M2415">
        <f>VLOOKUP($F2415,'(참고)타워 스텟 가치'!$B$2:$L$6,M$2,0)+(VLOOKUP($F2415,'(참고)타워 스텟 가치'!$B$2:$L$6,M$2,0)*$E2415)</f>
        <v>58.260000000000495</v>
      </c>
      <c r="N2415">
        <f>VLOOKUP($F2415,'(참고)타워 스텟 가치'!$B$2:$L$6,N$2,0)+(VLOOKUP($F2415,'(참고)타워 스텟 가치'!$B$2:$L$6,N$2,0)*$E2415)</f>
        <v>0</v>
      </c>
      <c r="O2415">
        <f>VLOOKUP($F2415,'(참고)타워 스텟 가치'!$B$2:$L$6,O$2,0)+(VLOOKUP($F2415,'(참고)타워 스텟 가치'!$B$2:$L$6,O$2,0)*$E2415)</f>
        <v>0</v>
      </c>
      <c r="P2415">
        <f>VLOOKUP($F2415,'(참고)타워 스텟 가치'!$B$2:$L$6,P$2,0)+(VLOOKUP($F2415,'(참고)타워 스텟 가치'!$B$2:$L$6,P$2,0)*$E2415)</f>
        <v>135.94000000000113</v>
      </c>
      <c r="Q2415">
        <f>SUM('스테이지별 몬스터 스텟'!H2415*'(참고)타워 스텟 가치'!$Q$17,'스테이지별 몬스터 스텟'!I2415*'(참고)타워 스텟 가치'!$R$17,'스테이지별 몬스터 스텟'!J2415*'(참고)타워 스텟 가치'!$S$17,'스테이지별 몬스터 스텟'!K2415*'(참고)타워 스텟 가치'!$T$17,'스테이지별 몬스터 스텟'!L2415*'(참고)타워 스텟 가치'!$U$17,'스테이지별 몬스터 스텟'!M2415*'(참고)타워 스텟 가치'!$V$17,'스테이지별 몬스터 스텟'!N2415*'(참고)타워 스텟 가치'!$W$17,'스테이지별 몬스터 스텟'!O2415*'(참고)타워 스텟 가치'!$X$17,'스테이지별 몬스터 스텟'!P2415*'(참고)타워 스텟 가치'!$Y$17)</f>
        <v>1472026.2900000124</v>
      </c>
      <c r="R2415">
        <v>1</v>
      </c>
      <c r="S2415">
        <f>VLOOKUP($F2415,'(참고)타워 스텟 가치'!$B$7:$L$11,S$2,0)+(VLOOKUP($F2415,'(참고)타워 스텟 가치'!$B$7:$L$11,S$2,0)*$E2415)</f>
        <v>485.50000000000415</v>
      </c>
      <c r="T2415">
        <f>VLOOKUP($F2415,'(참고)타워 스텟 가치'!$B$7:$L$11,T$2,0)+(VLOOKUP($F2415,'(참고)타워 스텟 가치'!$B$7:$L$11,T$2,0)*$E2415)</f>
        <v>873.90000000000748</v>
      </c>
      <c r="U2415">
        <f>VLOOKUP($F2415,'(참고)타워 스텟 가치'!$B$7:$L$11,U$2,0)+(VLOOKUP($F2415,'(참고)타워 스텟 가치'!$B$7:$L$11,U$2,0)*$E2415)</f>
        <v>971000.00000000838</v>
      </c>
      <c r="V2415">
        <f>VLOOKUP($F2415,'(참고)타워 스텟 가치'!$B$7:$L$11,V$2,0)+(VLOOKUP($F2415,'(참고)타워 스텟 가치'!$B$7:$L$11,V$2,0)*$E2415)</f>
        <v>5826.00000000005</v>
      </c>
      <c r="W2415">
        <f>VLOOKUP($F2415,'(참고)타워 스텟 가치'!$B$7:$L$11,W$2,0)+(VLOOKUP($F2415,'(참고)타워 스텟 가치'!$B$7:$L$11,W$2,0)*$E2415)</f>
        <v>97.100000000000833</v>
      </c>
      <c r="X2415">
        <f>VLOOKUP($F2415,'(참고)타워 스텟 가치'!$B$7:$L$11,X$2,0)+(VLOOKUP($F2415,'(참고)타워 스텟 가치'!$B$7:$L$11,X$2,0)*$E2415)</f>
        <v>58.260000000000495</v>
      </c>
      <c r="Y2415">
        <f>VLOOKUP($F2415,'(참고)타워 스텟 가치'!$B$7:$L$11,Y$2,0)+(VLOOKUP($F2415,'(참고)타워 스텟 가치'!$B$7:$L$11,Y$2,0)*$E2415)</f>
        <v>0</v>
      </c>
      <c r="Z2415">
        <f>VLOOKUP($F2415,'(참고)타워 스텟 가치'!$B$7:$L$11,Z$2,0)+(VLOOKUP($F2415,'(참고)타워 스텟 가치'!$B$7:$L$11,Z$2,0)*$E2415)</f>
        <v>0</v>
      </c>
      <c r="AA2415">
        <f>VLOOKUP($F2415,'(참고)타워 스텟 가치'!$B$7:$L$11,AA$2,0)+(VLOOKUP($F2415,'(참고)타워 스텟 가치'!$B$7:$L$11,AA$2,0)*$E2415)</f>
        <v>135.94000000000113</v>
      </c>
      <c r="AB2415">
        <f>SUM('스테이지별 몬스터 스텟'!S2415*'(참고)타워 스텟 가치'!$Q$17,'스테이지별 몬스터 스텟'!T2415*'(참고)타워 스텟 가치'!$R$17,'스테이지별 몬스터 스텟'!U2415*'(참고)타워 스텟 가치'!$S$17,'스테이지별 몬스터 스텟'!V2415*'(참고)타워 스텟 가치'!$T$17,'스테이지별 몬스터 스텟'!W2415*'(참고)타워 스텟 가치'!$U$17,'스테이지별 몬스터 스텟'!X2415*'(참고)타워 스텟 가치'!$V$17,'스테이지별 몬스터 스텟'!Y2415*'(참고)타워 스텟 가치'!$W$17,'스테이지별 몬스터 스텟'!Z2415*'(참고)타워 스텟 가치'!$X$17,'스테이지별 몬스터 스텟'!AA2415*'(참고)타워 스텟 가치'!$Y$17)</f>
        <v>1470958.1900000125</v>
      </c>
      <c r="AC2415">
        <v>2</v>
      </c>
      <c r="AD2415">
        <f>VLOOKUP($F2415,'(참고)타워 스텟 가치'!$B$12:$L$16,AD$2,0)+(VLOOKUP($F2415,'(참고)타워 스텟 가치'!$B$12:$L$16,AD$2,0)*$E2415)</f>
        <v>485.50000000000415</v>
      </c>
      <c r="AE2415">
        <f>VLOOKUP($F2415,'(참고)타워 스텟 가치'!$B$12:$L$16,AE$2,0)+(VLOOKUP($F2415,'(참고)타워 스텟 가치'!$B$12:$L$16,AE$2,0)*$E2415)</f>
        <v>582.60000000000502</v>
      </c>
      <c r="AF2415">
        <f>VLOOKUP($F2415,'(참고)타워 스텟 가치'!$B$12:$L$16,AF$2,0)+(VLOOKUP($F2415,'(참고)타워 스텟 가치'!$B$12:$L$16,AF$2,0)*$E2415)</f>
        <v>971000.00000000838</v>
      </c>
      <c r="AG2415">
        <f>VLOOKUP($F2415,'(참고)타워 스텟 가치'!$B$12:$L$16,AG$2,0)+(VLOOKUP($F2415,'(참고)타워 스텟 가치'!$B$12:$L$16,AG$2,0)*$E2415)</f>
        <v>2913.000000000025</v>
      </c>
      <c r="AH2415">
        <f>VLOOKUP($F2415,'(참고)타워 스텟 가치'!$B$12:$L$16,AH$2,0)+(VLOOKUP($F2415,'(참고)타워 스텟 가치'!$B$12:$L$16,AH$2,0)*$E2415)</f>
        <v>97.100000000000833</v>
      </c>
      <c r="AI2415">
        <f>VLOOKUP($F2415,'(참고)타워 스텟 가치'!$B$12:$L$16,AI$2,0)+(VLOOKUP($F2415,'(참고)타워 스텟 가치'!$B$12:$L$16,AI$2,0)*$E2415)</f>
        <v>58.260000000000495</v>
      </c>
      <c r="AJ2415">
        <f>VLOOKUP($F2415,'(참고)타워 스텟 가치'!$B$12:$L$16,AJ$2,0)+(VLOOKUP($F2415,'(참고)타워 스텟 가치'!$B$12:$L$16,AJ$2,0)*$E2415)</f>
        <v>0</v>
      </c>
      <c r="AK2415">
        <f>VLOOKUP($F2415,'(참고)타워 스텟 가치'!$B$12:$L$16,AK$2,0)+(VLOOKUP($F2415,'(참고)타워 스텟 가치'!$B$12:$L$16,AK$2,0)*$E2415)</f>
        <v>0</v>
      </c>
      <c r="AL2415">
        <f>VLOOKUP($F2415,'(참고)타워 스텟 가치'!$B$12:$L$16,AL$2,0)+(VLOOKUP($F2415,'(참고)타워 스텟 가치'!$B$12:$L$16,AL$2,0)*$E2415)</f>
        <v>271.88000000000227</v>
      </c>
      <c r="AM2415">
        <f>SUM('스테이지별 몬스터 스텟'!AD2415*'(참고)타워 스텟 가치'!$Q$17,'스테이지별 몬스터 스텟'!AE2415*'(참고)타워 스텟 가치'!$R$17,'스테이지별 몬스터 스텟'!AF2415*'(참고)타워 스텟 가치'!$S$17,'스테이지별 몬스터 스텟'!AG2415*'(참고)타워 스텟 가치'!$T$17,'스테이지별 몬스터 스텟'!AH2415*'(참고)타워 스텟 가치'!$U$17,'스테이지별 몬스터 스텟'!AI2415*'(참고)타워 스텟 가치'!$V$17,'스테이지별 몬스터 스텟'!AJ2415*'(참고)타워 스텟 가치'!$W$17,'스테이지별 몬스터 스텟'!AK2415*'(참고)타워 스텟 가치'!$X$17,'스테이지별 몬스터 스텟'!AL2415*'(참고)타워 스텟 가치'!$Y$17)</f>
        <v>1464967.1200000125</v>
      </c>
      <c r="AN2415">
        <v>3</v>
      </c>
    </row>
    <row r="2416" spans="3:40" x14ac:dyDescent="0.3">
      <c r="C2416">
        <v>2</v>
      </c>
      <c r="D2416">
        <f t="shared" si="113"/>
        <v>483</v>
      </c>
      <c r="E2416" s="52">
        <f>VLOOKUP(D2416,'스테이지별 난이도 설정'!B:C,2,0)</f>
        <v>193.20000000000167</v>
      </c>
      <c r="F2416" t="str">
        <f t="shared" si="114"/>
        <v>레어</v>
      </c>
      <c r="G2416">
        <f t="shared" si="112"/>
        <v>6</v>
      </c>
      <c r="H2416">
        <f>VLOOKUP($F2416,'(참고)타워 스텟 가치'!$B$2:$L$6,H$2,0)+(VLOOKUP($F2416,'(참고)타워 스텟 가치'!$B$2:$L$6,H$2,0)*$E2416)</f>
        <v>2184.7500000000186</v>
      </c>
      <c r="I2416">
        <f>VLOOKUP($F2416,'(참고)타워 스텟 가치'!$B$2:$L$6,I$2,0)+(VLOOKUP($F2416,'(참고)타워 스텟 가치'!$B$2:$L$6,I$2,0)*$E2416)</f>
        <v>436.95000000000374</v>
      </c>
      <c r="J2416">
        <f>VLOOKUP($F2416,'(참고)타워 스텟 가치'!$B$2:$L$6,J$2,0)+(VLOOKUP($F2416,'(참고)타워 스텟 가치'!$B$2:$L$6,J$2,0)*$E2416)</f>
        <v>971000.00000000838</v>
      </c>
      <c r="K2416">
        <f>VLOOKUP($F2416,'(참고)타워 스텟 가치'!$B$2:$L$6,K$2,0)+(VLOOKUP($F2416,'(참고)타워 스텟 가치'!$B$2:$L$6,K$2,0)*$E2416)</f>
        <v>8739.0000000000746</v>
      </c>
      <c r="L2416">
        <f>VLOOKUP($F2416,'(참고)타워 스텟 가치'!$B$2:$L$6,L$2,0)+(VLOOKUP($F2416,'(참고)타워 스텟 가치'!$B$2:$L$6,L$2,0)*$E2416)</f>
        <v>145.65000000000126</v>
      </c>
      <c r="M2416">
        <f>VLOOKUP($F2416,'(참고)타워 스텟 가치'!$B$2:$L$6,M$2,0)+(VLOOKUP($F2416,'(참고)타워 스텟 가치'!$B$2:$L$6,M$2,0)*$E2416)</f>
        <v>58.260000000000495</v>
      </c>
      <c r="N2416">
        <f>VLOOKUP($F2416,'(참고)타워 스텟 가치'!$B$2:$L$6,N$2,0)+(VLOOKUP($F2416,'(참고)타워 스텟 가치'!$B$2:$L$6,N$2,0)*$E2416)</f>
        <v>0</v>
      </c>
      <c r="O2416">
        <f>VLOOKUP($F2416,'(참고)타워 스텟 가치'!$B$2:$L$6,O$2,0)+(VLOOKUP($F2416,'(참고)타워 스텟 가치'!$B$2:$L$6,O$2,0)*$E2416)</f>
        <v>0</v>
      </c>
      <c r="P2416">
        <f>VLOOKUP($F2416,'(참고)타워 스텟 가치'!$B$2:$L$6,P$2,0)+(VLOOKUP($F2416,'(참고)타워 스텟 가치'!$B$2:$L$6,P$2,0)*$E2416)</f>
        <v>135.94000000000113</v>
      </c>
      <c r="Q2416">
        <f>SUM('스테이지별 몬스터 스텟'!H2416*'(참고)타워 스텟 가치'!$Q$17,'스테이지별 몬스터 스텟'!I2416*'(참고)타워 스텟 가치'!$R$17,'스테이지별 몬스터 스텟'!J2416*'(참고)타워 스텟 가치'!$S$17,'스테이지별 몬스터 스텟'!K2416*'(참고)타워 스텟 가치'!$T$17,'스테이지별 몬스터 스텟'!L2416*'(참고)타워 스텟 가치'!$U$17,'스테이지별 몬스터 스텟'!M2416*'(참고)타워 스텟 가치'!$V$17,'스테이지별 몬스터 스텟'!N2416*'(참고)타워 스텟 가치'!$W$17,'스테이지별 몬스터 스텟'!O2416*'(참고)타워 스텟 가치'!$X$17,'스테이지별 몬스터 스텟'!P2416*'(참고)타워 스텟 가치'!$Y$17)</f>
        <v>1479624.3650000128</v>
      </c>
      <c r="R2416">
        <v>1</v>
      </c>
      <c r="S2416">
        <f>VLOOKUP($F2416,'(참고)타워 스텟 가치'!$B$7:$L$11,S$2,0)+(VLOOKUP($F2416,'(참고)타워 스텟 가치'!$B$7:$L$11,S$2,0)*$E2416)</f>
        <v>728.25000000000625</v>
      </c>
      <c r="T2416">
        <f>VLOOKUP($F2416,'(참고)타워 스텟 가치'!$B$7:$L$11,T$2,0)+(VLOOKUP($F2416,'(참고)타워 스텟 가치'!$B$7:$L$11,T$2,0)*$E2416)</f>
        <v>1310.8500000000113</v>
      </c>
      <c r="U2416">
        <f>VLOOKUP($F2416,'(참고)타워 스텟 가치'!$B$7:$L$11,U$2,0)+(VLOOKUP($F2416,'(참고)타워 스텟 가치'!$B$7:$L$11,U$2,0)*$E2416)</f>
        <v>971000.00000000838</v>
      </c>
      <c r="V2416">
        <f>VLOOKUP($F2416,'(참고)타워 스텟 가치'!$B$7:$L$11,V$2,0)+(VLOOKUP($F2416,'(참고)타워 스텟 가치'!$B$7:$L$11,V$2,0)*$E2416)</f>
        <v>8739.0000000000746</v>
      </c>
      <c r="W2416">
        <f>VLOOKUP($F2416,'(참고)타워 스텟 가치'!$B$7:$L$11,W$2,0)+(VLOOKUP($F2416,'(참고)타워 스텟 가치'!$B$7:$L$11,W$2,0)*$E2416)</f>
        <v>145.65000000000126</v>
      </c>
      <c r="X2416">
        <f>VLOOKUP($F2416,'(참고)타워 스텟 가치'!$B$7:$L$11,X$2,0)+(VLOOKUP($F2416,'(참고)타워 스텟 가치'!$B$7:$L$11,X$2,0)*$E2416)</f>
        <v>58.260000000000495</v>
      </c>
      <c r="Y2416">
        <f>VLOOKUP($F2416,'(참고)타워 스텟 가치'!$B$7:$L$11,Y$2,0)+(VLOOKUP($F2416,'(참고)타워 스텟 가치'!$B$7:$L$11,Y$2,0)*$E2416)</f>
        <v>0</v>
      </c>
      <c r="Z2416">
        <f>VLOOKUP($F2416,'(참고)타워 스텟 가치'!$B$7:$L$11,Z$2,0)+(VLOOKUP($F2416,'(참고)타워 스텟 가치'!$B$7:$L$11,Z$2,0)*$E2416)</f>
        <v>0</v>
      </c>
      <c r="AA2416">
        <f>VLOOKUP($F2416,'(참고)타워 스텟 가치'!$B$7:$L$11,AA$2,0)+(VLOOKUP($F2416,'(참고)타워 스텟 가치'!$B$7:$L$11,AA$2,0)*$E2416)</f>
        <v>135.94000000000113</v>
      </c>
      <c r="AB2416">
        <f>SUM('스테이지별 몬스터 스텟'!S2416*'(참고)타워 스텟 가치'!$Q$17,'스테이지별 몬스터 스텟'!T2416*'(참고)타워 스텟 가치'!$R$17,'스테이지별 몬스터 스텟'!U2416*'(참고)타워 스텟 가치'!$S$17,'스테이지별 몬스터 스텟'!V2416*'(참고)타워 스텟 가치'!$T$17,'스테이지별 몬스터 스텟'!W2416*'(참고)타워 스텟 가치'!$U$17,'스테이지별 몬스터 스텟'!X2416*'(참고)타워 스텟 가치'!$V$17,'스테이지별 몬스터 스텟'!Y2416*'(참고)타워 스텟 가치'!$W$17,'스테이지별 몬스터 스텟'!Z2416*'(참고)타워 스텟 가치'!$X$17,'스테이지별 몬스터 스텟'!AA2416*'(참고)타워 스텟 가치'!$Y$17)</f>
        <v>1478022.2150000129</v>
      </c>
      <c r="AC2416">
        <v>2</v>
      </c>
      <c r="AD2416">
        <f>VLOOKUP($F2416,'(참고)타워 스텟 가치'!$B$12:$L$16,AD$2,0)+(VLOOKUP($F2416,'(참고)타워 스텟 가치'!$B$12:$L$16,AD$2,0)*$E2416)</f>
        <v>728.25000000000625</v>
      </c>
      <c r="AE2416">
        <f>VLOOKUP($F2416,'(참고)타워 스텟 가치'!$B$12:$L$16,AE$2,0)+(VLOOKUP($F2416,'(참고)타워 스텟 가치'!$B$12:$L$16,AE$2,0)*$E2416)</f>
        <v>873.90000000000748</v>
      </c>
      <c r="AF2416">
        <f>VLOOKUP($F2416,'(참고)타워 스텟 가치'!$B$12:$L$16,AF$2,0)+(VLOOKUP($F2416,'(참고)타워 스텟 가치'!$B$12:$L$16,AF$2,0)*$E2416)</f>
        <v>971000.00000000838</v>
      </c>
      <c r="AG2416">
        <f>VLOOKUP($F2416,'(참고)타워 스텟 가치'!$B$12:$L$16,AG$2,0)+(VLOOKUP($F2416,'(참고)타워 스텟 가치'!$B$12:$L$16,AG$2,0)*$E2416)</f>
        <v>4369.5000000000373</v>
      </c>
      <c r="AH2416">
        <f>VLOOKUP($F2416,'(참고)타워 스텟 가치'!$B$12:$L$16,AH$2,0)+(VLOOKUP($F2416,'(참고)타워 스텟 가치'!$B$12:$L$16,AH$2,0)*$E2416)</f>
        <v>145.65000000000126</v>
      </c>
      <c r="AI2416">
        <f>VLOOKUP($F2416,'(참고)타워 스텟 가치'!$B$12:$L$16,AI$2,0)+(VLOOKUP($F2416,'(참고)타워 스텟 가치'!$B$12:$L$16,AI$2,0)*$E2416)</f>
        <v>58.260000000000495</v>
      </c>
      <c r="AJ2416">
        <f>VLOOKUP($F2416,'(참고)타워 스텟 가치'!$B$12:$L$16,AJ$2,0)+(VLOOKUP($F2416,'(참고)타워 스텟 가치'!$B$12:$L$16,AJ$2,0)*$E2416)</f>
        <v>0</v>
      </c>
      <c r="AK2416">
        <f>VLOOKUP($F2416,'(참고)타워 스텟 가치'!$B$12:$L$16,AK$2,0)+(VLOOKUP($F2416,'(참고)타워 스텟 가치'!$B$12:$L$16,AK$2,0)*$E2416)</f>
        <v>0</v>
      </c>
      <c r="AL2416">
        <f>VLOOKUP($F2416,'(참고)타워 스텟 가치'!$B$12:$L$16,AL$2,0)+(VLOOKUP($F2416,'(참고)타워 스텟 가치'!$B$12:$L$16,AL$2,0)*$E2416)</f>
        <v>271.88000000000227</v>
      </c>
      <c r="AM2416">
        <f>SUM('스테이지별 몬스터 스텟'!AD2416*'(참고)타워 스텟 가치'!$Q$17,'스테이지별 몬스터 스텟'!AE2416*'(참고)타워 스텟 가치'!$R$17,'스테이지별 몬스터 스텟'!AF2416*'(참고)타워 스텟 가치'!$S$17,'스테이지별 몬스터 스텟'!AG2416*'(참고)타워 스텟 가치'!$T$17,'스테이지별 몬스터 스텟'!AH2416*'(참고)타워 스텟 가치'!$U$17,'스테이지별 몬스터 스텟'!AI2416*'(참고)타워 스텟 가치'!$V$17,'스테이지별 몬스터 스텟'!AJ2416*'(참고)타워 스텟 가치'!$W$17,'스테이지별 몬스터 스텟'!AK2416*'(참고)타워 스텟 가치'!$X$17,'스테이지별 몬스터 스텟'!AL2416*'(참고)타워 스텟 가치'!$Y$17)</f>
        <v>1468899.6700000127</v>
      </c>
      <c r="AN2416">
        <v>3</v>
      </c>
    </row>
    <row r="2417" spans="3:40" x14ac:dyDescent="0.3">
      <c r="C2417">
        <v>3</v>
      </c>
      <c r="D2417">
        <f t="shared" si="113"/>
        <v>483</v>
      </c>
      <c r="E2417" s="52">
        <f>VLOOKUP(D2417,'스테이지별 난이도 설정'!B:C,2,0)</f>
        <v>193.20000000000167</v>
      </c>
      <c r="F2417" t="str">
        <f t="shared" si="114"/>
        <v>에픽</v>
      </c>
      <c r="G2417">
        <f t="shared" si="112"/>
        <v>6</v>
      </c>
      <c r="H2417">
        <f>VLOOKUP($F2417,'(참고)타워 스텟 가치'!$B$2:$L$6,H$2,0)+(VLOOKUP($F2417,'(참고)타워 스텟 가치'!$B$2:$L$6,H$2,0)*$E2417)</f>
        <v>3277.1250000000282</v>
      </c>
      <c r="I2417">
        <f>VLOOKUP($F2417,'(참고)타워 스텟 가치'!$B$2:$L$6,I$2,0)+(VLOOKUP($F2417,'(참고)타워 스텟 가치'!$B$2:$L$6,I$2,0)*$E2417)</f>
        <v>655.42500000000564</v>
      </c>
      <c r="J2417">
        <f>VLOOKUP($F2417,'(참고)타워 스텟 가치'!$B$2:$L$6,J$2,0)+(VLOOKUP($F2417,'(참고)타워 스텟 가치'!$B$2:$L$6,J$2,0)*$E2417)</f>
        <v>971000.00000000838</v>
      </c>
      <c r="K2417">
        <f>VLOOKUP($F2417,'(참고)타워 스텟 가치'!$B$2:$L$6,K$2,0)+(VLOOKUP($F2417,'(참고)타워 스텟 가치'!$B$2:$L$6,K$2,0)*$E2417)</f>
        <v>13108.500000000113</v>
      </c>
      <c r="L2417">
        <f>VLOOKUP($F2417,'(참고)타워 스텟 가치'!$B$2:$L$6,L$2,0)+(VLOOKUP($F2417,'(참고)타워 스텟 가치'!$B$2:$L$6,L$2,0)*$E2417)</f>
        <v>218.47500000000187</v>
      </c>
      <c r="M2417">
        <f>VLOOKUP($F2417,'(참고)타워 스텟 가치'!$B$2:$L$6,M$2,0)+(VLOOKUP($F2417,'(참고)타워 스텟 가치'!$B$2:$L$6,M$2,0)*$E2417)</f>
        <v>58.260000000000495</v>
      </c>
      <c r="N2417">
        <f>VLOOKUP($F2417,'(참고)타워 스텟 가치'!$B$2:$L$6,N$2,0)+(VLOOKUP($F2417,'(참고)타워 스텟 가치'!$B$2:$L$6,N$2,0)*$E2417)</f>
        <v>0</v>
      </c>
      <c r="O2417">
        <f>VLOOKUP($F2417,'(참고)타워 스텟 가치'!$B$2:$L$6,O$2,0)+(VLOOKUP($F2417,'(참고)타워 스텟 가치'!$B$2:$L$6,O$2,0)*$E2417)</f>
        <v>0</v>
      </c>
      <c r="P2417">
        <f>VLOOKUP($F2417,'(참고)타워 스텟 가치'!$B$2:$L$6,P$2,0)+(VLOOKUP($F2417,'(참고)타워 스텟 가치'!$B$2:$L$6,P$2,0)*$E2417)</f>
        <v>135.94000000000113</v>
      </c>
      <c r="Q2417">
        <f>SUM('스테이지별 몬스터 스텟'!H2417*'(참고)타워 스텟 가치'!$Q$17,'스테이지별 몬스터 스텟'!I2417*'(참고)타워 스텟 가치'!$R$17,'스테이지별 몬스터 스텟'!J2417*'(참고)타워 스텟 가치'!$S$17,'스테이지별 몬스터 스텟'!K2417*'(참고)타워 스텟 가치'!$T$17,'스테이지별 몬스터 스텟'!L2417*'(참고)타워 스텟 가치'!$U$17,'스테이지별 몬스터 스텟'!M2417*'(참고)타워 스텟 가치'!$V$17,'스테이지별 몬스터 스텟'!N2417*'(참고)타워 스텟 가치'!$W$17,'스테이지별 몬스터 스텟'!O2417*'(참고)타워 스텟 가치'!$X$17,'스테이지별 몬스터 스텟'!P2417*'(참고)타워 스텟 가치'!$Y$17)</f>
        <v>1491021.4775000126</v>
      </c>
      <c r="R2417">
        <v>1</v>
      </c>
      <c r="S2417">
        <f>VLOOKUP($F2417,'(참고)타워 스텟 가치'!$B$7:$L$11,S$2,0)+(VLOOKUP($F2417,'(참고)타워 스텟 가치'!$B$7:$L$11,S$2,0)*$E2417)</f>
        <v>1092.3750000000093</v>
      </c>
      <c r="T2417">
        <f>VLOOKUP($F2417,'(참고)타워 스텟 가치'!$B$7:$L$11,T$2,0)+(VLOOKUP($F2417,'(참고)타워 스텟 가치'!$B$7:$L$11,T$2,0)*$E2417)</f>
        <v>1966.2750000000169</v>
      </c>
      <c r="U2417">
        <f>VLOOKUP($F2417,'(참고)타워 스텟 가치'!$B$7:$L$11,U$2,0)+(VLOOKUP($F2417,'(참고)타워 스텟 가치'!$B$7:$L$11,U$2,0)*$E2417)</f>
        <v>971000.00000000838</v>
      </c>
      <c r="V2417">
        <f>VLOOKUP($F2417,'(참고)타워 스텟 가치'!$B$7:$L$11,V$2,0)+(VLOOKUP($F2417,'(참고)타워 스텟 가치'!$B$7:$L$11,V$2,0)*$E2417)</f>
        <v>13108.500000000113</v>
      </c>
      <c r="W2417">
        <f>VLOOKUP($F2417,'(참고)타워 스텟 가치'!$B$7:$L$11,W$2,0)+(VLOOKUP($F2417,'(참고)타워 스텟 가치'!$B$7:$L$11,W$2,0)*$E2417)</f>
        <v>218.47500000000187</v>
      </c>
      <c r="X2417">
        <f>VLOOKUP($F2417,'(참고)타워 스텟 가치'!$B$7:$L$11,X$2,0)+(VLOOKUP($F2417,'(참고)타워 스텟 가치'!$B$7:$L$11,X$2,0)*$E2417)</f>
        <v>58.260000000000495</v>
      </c>
      <c r="Y2417">
        <f>VLOOKUP($F2417,'(참고)타워 스텟 가치'!$B$7:$L$11,Y$2,0)+(VLOOKUP($F2417,'(참고)타워 스텟 가치'!$B$7:$L$11,Y$2,0)*$E2417)</f>
        <v>0</v>
      </c>
      <c r="Z2417">
        <f>VLOOKUP($F2417,'(참고)타워 스텟 가치'!$B$7:$L$11,Z$2,0)+(VLOOKUP($F2417,'(참고)타워 스텟 가치'!$B$7:$L$11,Z$2,0)*$E2417)</f>
        <v>0</v>
      </c>
      <c r="AA2417">
        <f>VLOOKUP($F2417,'(참고)타워 스텟 가치'!$B$7:$L$11,AA$2,0)+(VLOOKUP($F2417,'(참고)타워 스텟 가치'!$B$7:$L$11,AA$2,0)*$E2417)</f>
        <v>135.94000000000113</v>
      </c>
      <c r="AB2417">
        <f>SUM('스테이지별 몬스터 스텟'!S2417*'(참고)타워 스텟 가치'!$Q$17,'스테이지별 몬스터 스텟'!T2417*'(참고)타워 스텟 가치'!$R$17,'스테이지별 몬스터 스텟'!U2417*'(참고)타워 스텟 가치'!$S$17,'스테이지별 몬스터 스텟'!V2417*'(참고)타워 스텟 가치'!$T$17,'스테이지별 몬스터 스텟'!W2417*'(참고)타워 스텟 가치'!$U$17,'스테이지별 몬스터 스텟'!X2417*'(참고)타워 스텟 가치'!$V$17,'스테이지별 몬스터 스텟'!Y2417*'(참고)타워 스텟 가치'!$W$17,'스테이지별 몬스터 스텟'!Z2417*'(참고)타워 스텟 가치'!$X$17,'스테이지별 몬스터 스텟'!AA2417*'(참고)타워 스텟 가치'!$Y$17)</f>
        <v>1488618.2525000127</v>
      </c>
      <c r="AC2417">
        <v>2</v>
      </c>
      <c r="AD2417">
        <f>VLOOKUP($F2417,'(참고)타워 스텟 가치'!$B$12:$L$16,AD$2,0)+(VLOOKUP($F2417,'(참고)타워 스텟 가치'!$B$12:$L$16,AD$2,0)*$E2417)</f>
        <v>1092.3750000000093</v>
      </c>
      <c r="AE2417">
        <f>VLOOKUP($F2417,'(참고)타워 스텟 가치'!$B$12:$L$16,AE$2,0)+(VLOOKUP($F2417,'(참고)타워 스텟 가치'!$B$12:$L$16,AE$2,0)*$E2417)</f>
        <v>1310.8500000000113</v>
      </c>
      <c r="AF2417">
        <f>VLOOKUP($F2417,'(참고)타워 스텟 가치'!$B$12:$L$16,AF$2,0)+(VLOOKUP($F2417,'(참고)타워 스텟 가치'!$B$12:$L$16,AF$2,0)*$E2417)</f>
        <v>971000.00000000838</v>
      </c>
      <c r="AG2417">
        <f>VLOOKUP($F2417,'(참고)타워 스텟 가치'!$B$12:$L$16,AG$2,0)+(VLOOKUP($F2417,'(참고)타워 스텟 가치'!$B$12:$L$16,AG$2,0)*$E2417)</f>
        <v>6554.2500000000564</v>
      </c>
      <c r="AH2417">
        <f>VLOOKUP($F2417,'(참고)타워 스텟 가치'!$B$12:$L$16,AH$2,0)+(VLOOKUP($F2417,'(참고)타워 스텟 가치'!$B$12:$L$16,AH$2,0)*$E2417)</f>
        <v>218.47500000000187</v>
      </c>
      <c r="AI2417">
        <f>VLOOKUP($F2417,'(참고)타워 스텟 가치'!$B$12:$L$16,AI$2,0)+(VLOOKUP($F2417,'(참고)타워 스텟 가치'!$B$12:$L$16,AI$2,0)*$E2417)</f>
        <v>58.260000000000495</v>
      </c>
      <c r="AJ2417">
        <f>VLOOKUP($F2417,'(참고)타워 스텟 가치'!$B$12:$L$16,AJ$2,0)+(VLOOKUP($F2417,'(참고)타워 스텟 가치'!$B$12:$L$16,AJ$2,0)*$E2417)</f>
        <v>0</v>
      </c>
      <c r="AK2417">
        <f>VLOOKUP($F2417,'(참고)타워 스텟 가치'!$B$12:$L$16,AK$2,0)+(VLOOKUP($F2417,'(참고)타워 스텟 가치'!$B$12:$L$16,AK$2,0)*$E2417)</f>
        <v>0</v>
      </c>
      <c r="AL2417">
        <f>VLOOKUP($F2417,'(참고)타워 스텟 가치'!$B$12:$L$16,AL$2,0)+(VLOOKUP($F2417,'(참고)타워 스텟 가치'!$B$12:$L$16,AL$2,0)*$E2417)</f>
        <v>271.88000000000227</v>
      </c>
      <c r="AM2417">
        <f>SUM('스테이지별 몬스터 스텟'!AD2417*'(참고)타워 스텟 가치'!$Q$17,'스테이지별 몬스터 스텟'!AE2417*'(참고)타워 스텟 가치'!$R$17,'스테이지별 몬스터 스텟'!AF2417*'(참고)타워 스텟 가치'!$S$17,'스테이지별 몬스터 스텟'!AG2417*'(참고)타워 스텟 가치'!$T$17,'스테이지별 몬스터 스텟'!AH2417*'(참고)타워 스텟 가치'!$U$17,'스테이지별 몬스터 스텟'!AI2417*'(참고)타워 스텟 가치'!$V$17,'스테이지별 몬스터 스텟'!AJ2417*'(참고)타워 스텟 가치'!$W$17,'스테이지별 몬스터 스텟'!AK2417*'(참고)타워 스텟 가치'!$X$17,'스테이지별 몬스터 스텟'!AL2417*'(참고)타워 스텟 가치'!$Y$17)</f>
        <v>1474798.4950000127</v>
      </c>
      <c r="AN2417">
        <v>3</v>
      </c>
    </row>
    <row r="2418" spans="3:40" x14ac:dyDescent="0.3">
      <c r="C2418">
        <v>4</v>
      </c>
      <c r="D2418">
        <f t="shared" si="113"/>
        <v>483</v>
      </c>
      <c r="E2418" s="52">
        <f>VLOOKUP(D2418,'스테이지별 난이도 설정'!B:C,2,0)</f>
        <v>193.20000000000167</v>
      </c>
      <c r="F2418" t="str">
        <f t="shared" si="114"/>
        <v>유니크</v>
      </c>
      <c r="G2418">
        <f t="shared" si="112"/>
        <v>6</v>
      </c>
      <c r="H2418">
        <f>VLOOKUP($F2418,'(참고)타워 스텟 가치'!$B$2:$L$6,H$2,0)+(VLOOKUP($F2418,'(참고)타워 스텟 가치'!$B$2:$L$6,H$2,0)*$E2418)</f>
        <v>4915.6875000000418</v>
      </c>
      <c r="I2418">
        <f>VLOOKUP($F2418,'(참고)타워 스텟 가치'!$B$2:$L$6,I$2,0)+(VLOOKUP($F2418,'(참고)타워 스텟 가치'!$B$2:$L$6,I$2,0)*$E2418)</f>
        <v>983.13750000000846</v>
      </c>
      <c r="J2418">
        <f>VLOOKUP($F2418,'(참고)타워 스텟 가치'!$B$2:$L$6,J$2,0)+(VLOOKUP($F2418,'(참고)타워 스텟 가치'!$B$2:$L$6,J$2,0)*$E2418)</f>
        <v>971000.00000000838</v>
      </c>
      <c r="K2418">
        <f>VLOOKUP($F2418,'(참고)타워 스텟 가치'!$B$2:$L$6,K$2,0)+(VLOOKUP($F2418,'(참고)타워 스텟 가치'!$B$2:$L$6,K$2,0)*$E2418)</f>
        <v>19662.750000000167</v>
      </c>
      <c r="L2418">
        <f>VLOOKUP($F2418,'(참고)타워 스텟 가치'!$B$2:$L$6,L$2,0)+(VLOOKUP($F2418,'(참고)타워 스텟 가치'!$B$2:$L$6,L$2,0)*$E2418)</f>
        <v>327.71250000000282</v>
      </c>
      <c r="M2418">
        <f>VLOOKUP($F2418,'(참고)타워 스텟 가치'!$B$2:$L$6,M$2,0)+(VLOOKUP($F2418,'(참고)타워 스텟 가치'!$B$2:$L$6,M$2,0)*$E2418)</f>
        <v>58.260000000000495</v>
      </c>
      <c r="N2418">
        <f>VLOOKUP($F2418,'(참고)타워 스텟 가치'!$B$2:$L$6,N$2,0)+(VLOOKUP($F2418,'(참고)타워 스텟 가치'!$B$2:$L$6,N$2,0)*$E2418)</f>
        <v>0</v>
      </c>
      <c r="O2418">
        <f>VLOOKUP($F2418,'(참고)타워 스텟 가치'!$B$2:$L$6,O$2,0)+(VLOOKUP($F2418,'(참고)타워 스텟 가치'!$B$2:$L$6,O$2,0)*$E2418)</f>
        <v>0</v>
      </c>
      <c r="P2418">
        <f>VLOOKUP($F2418,'(참고)타워 스텟 가치'!$B$2:$L$6,P$2,0)+(VLOOKUP($F2418,'(참고)타워 스텟 가치'!$B$2:$L$6,P$2,0)*$E2418)</f>
        <v>194.20000000000167</v>
      </c>
      <c r="Q2418">
        <f>SUM('스테이지별 몬스터 스텟'!H2418*'(참고)타워 스텟 가치'!$Q$17,'스테이지별 몬스터 스텟'!I2418*'(참고)타워 스텟 가치'!$R$17,'스테이지별 몬스터 스텟'!J2418*'(참고)타워 스텟 가치'!$S$17,'스테이지별 몬스터 스텟'!K2418*'(참고)타워 스텟 가치'!$T$17,'스테이지별 몬스터 스텟'!L2418*'(참고)타워 스텟 가치'!$U$17,'스테이지별 몬스터 스텟'!M2418*'(참고)타워 스텟 가치'!$V$17,'스테이지별 몬스터 스텟'!N2418*'(참고)타워 스텟 가치'!$W$17,'스테이지별 몬스터 스텟'!O2418*'(참고)타워 스텟 가치'!$X$17,'스테이지별 몬스터 스텟'!P2418*'(참고)타워 스텟 가치'!$Y$17)</f>
        <v>1508233.6662500128</v>
      </c>
      <c r="R2418">
        <v>1</v>
      </c>
      <c r="S2418">
        <f>VLOOKUP($F2418,'(참고)타워 스텟 가치'!$B$7:$L$11,S$2,0)+(VLOOKUP($F2418,'(참고)타워 스텟 가치'!$B$7:$L$11,S$2,0)*$E2418)</f>
        <v>1638.5625000000141</v>
      </c>
      <c r="T2418">
        <f>VLOOKUP($F2418,'(참고)타워 스텟 가치'!$B$7:$L$11,T$2,0)+(VLOOKUP($F2418,'(참고)타워 스텟 가치'!$B$7:$L$11,T$2,0)*$E2418)</f>
        <v>2949.4125000000254</v>
      </c>
      <c r="U2418">
        <f>VLOOKUP($F2418,'(참고)타워 스텟 가치'!$B$7:$L$11,U$2,0)+(VLOOKUP($F2418,'(참고)타워 스텟 가치'!$B$7:$L$11,U$2,0)*$E2418)</f>
        <v>971000.00000000838</v>
      </c>
      <c r="V2418">
        <f>VLOOKUP($F2418,'(참고)타워 스텟 가치'!$B$7:$L$11,V$2,0)+(VLOOKUP($F2418,'(참고)타워 스텟 가치'!$B$7:$L$11,V$2,0)*$E2418)</f>
        <v>19662.750000000167</v>
      </c>
      <c r="W2418">
        <f>VLOOKUP($F2418,'(참고)타워 스텟 가치'!$B$7:$L$11,W$2,0)+(VLOOKUP($F2418,'(참고)타워 스텟 가치'!$B$7:$L$11,W$2,0)*$E2418)</f>
        <v>327.71250000000282</v>
      </c>
      <c r="X2418">
        <f>VLOOKUP($F2418,'(참고)타워 스텟 가치'!$B$7:$L$11,X$2,0)+(VLOOKUP($F2418,'(참고)타워 스텟 가치'!$B$7:$L$11,X$2,0)*$E2418)</f>
        <v>58.260000000000495</v>
      </c>
      <c r="Y2418">
        <f>VLOOKUP($F2418,'(참고)타워 스텟 가치'!$B$7:$L$11,Y$2,0)+(VLOOKUP($F2418,'(참고)타워 스텟 가치'!$B$7:$L$11,Y$2,0)*$E2418)</f>
        <v>0</v>
      </c>
      <c r="Z2418">
        <f>VLOOKUP($F2418,'(참고)타워 스텟 가치'!$B$7:$L$11,Z$2,0)+(VLOOKUP($F2418,'(참고)타워 스텟 가치'!$B$7:$L$11,Z$2,0)*$E2418)</f>
        <v>0</v>
      </c>
      <c r="AA2418">
        <f>VLOOKUP($F2418,'(참고)타워 스텟 가치'!$B$7:$L$11,AA$2,0)+(VLOOKUP($F2418,'(참고)타워 스텟 가치'!$B$7:$L$11,AA$2,0)*$E2418)</f>
        <v>194.20000000000167</v>
      </c>
      <c r="AB2418">
        <f>SUM('스테이지별 몬스터 스텟'!S2418*'(참고)타워 스텟 가치'!$Q$17,'스테이지별 몬스터 스텟'!T2418*'(참고)타워 스텟 가치'!$R$17,'스테이지별 몬스터 스텟'!U2418*'(참고)타워 스텟 가치'!$S$17,'스테이지별 몬스터 스텟'!V2418*'(참고)타워 스텟 가치'!$T$17,'스테이지별 몬스터 스텟'!W2418*'(참고)타워 스텟 가치'!$U$17,'스테이지별 몬스터 스텟'!X2418*'(참고)타워 스텟 가치'!$V$17,'스테이지별 몬스터 스텟'!Y2418*'(참고)타워 스텟 가치'!$W$17,'스테이지별 몬스터 스텟'!Z2418*'(참고)타워 스텟 가치'!$X$17,'스테이지별 몬스터 스텟'!AA2418*'(참고)타워 스텟 가치'!$Y$17)</f>
        <v>1504628.8287500129</v>
      </c>
      <c r="AC2418">
        <v>2</v>
      </c>
      <c r="AD2418">
        <f>VLOOKUP($F2418,'(참고)타워 스텟 가치'!$B$12:$L$16,AD$2,0)+(VLOOKUP($F2418,'(참고)타워 스텟 가치'!$B$12:$L$16,AD$2,0)*$E2418)</f>
        <v>1638.5625000000141</v>
      </c>
      <c r="AE2418">
        <f>VLOOKUP($F2418,'(참고)타워 스텟 가치'!$B$12:$L$16,AE$2,0)+(VLOOKUP($F2418,'(참고)타워 스텟 가치'!$B$12:$L$16,AE$2,0)*$E2418)</f>
        <v>1966.2750000000169</v>
      </c>
      <c r="AF2418">
        <f>VLOOKUP($F2418,'(참고)타워 스텟 가치'!$B$12:$L$16,AF$2,0)+(VLOOKUP($F2418,'(참고)타워 스텟 가치'!$B$12:$L$16,AF$2,0)*$E2418)</f>
        <v>971000.00000000838</v>
      </c>
      <c r="AG2418">
        <f>VLOOKUP($F2418,'(참고)타워 스텟 가치'!$B$12:$L$16,AG$2,0)+(VLOOKUP($F2418,'(참고)타워 스텟 가치'!$B$12:$L$16,AG$2,0)*$E2418)</f>
        <v>9831.3750000000837</v>
      </c>
      <c r="AH2418">
        <f>VLOOKUP($F2418,'(참고)타워 스텟 가치'!$B$12:$L$16,AH$2,0)+(VLOOKUP($F2418,'(참고)타워 스텟 가치'!$B$12:$L$16,AH$2,0)*$E2418)</f>
        <v>327.71250000000282</v>
      </c>
      <c r="AI2418">
        <f>VLOOKUP($F2418,'(참고)타워 스텟 가치'!$B$12:$L$16,AI$2,0)+(VLOOKUP($F2418,'(참고)타워 스텟 가치'!$B$12:$L$16,AI$2,0)*$E2418)</f>
        <v>58.260000000000495</v>
      </c>
      <c r="AJ2418">
        <f>VLOOKUP($F2418,'(참고)타워 스텟 가치'!$B$12:$L$16,AJ$2,0)+(VLOOKUP($F2418,'(참고)타워 스텟 가치'!$B$12:$L$16,AJ$2,0)*$E2418)</f>
        <v>0</v>
      </c>
      <c r="AK2418">
        <f>VLOOKUP($F2418,'(참고)타워 스텟 가치'!$B$12:$L$16,AK$2,0)+(VLOOKUP($F2418,'(참고)타워 스텟 가치'!$B$12:$L$16,AK$2,0)*$E2418)</f>
        <v>0</v>
      </c>
      <c r="AL2418">
        <f>VLOOKUP($F2418,'(참고)타워 스텟 가치'!$B$12:$L$16,AL$2,0)+(VLOOKUP($F2418,'(참고)타워 스텟 가치'!$B$12:$L$16,AL$2,0)*$E2418)</f>
        <v>388.40000000000333</v>
      </c>
      <c r="AM2418">
        <f>SUM('스테이지별 몬스터 스텟'!AD2418*'(참고)타워 스텟 가치'!$Q$17,'스테이지별 몬스터 스텟'!AE2418*'(참고)타워 스텟 가치'!$R$17,'스테이지별 몬스터 스텟'!AF2418*'(참고)타워 스텟 가치'!$S$17,'스테이지별 몬스터 스텟'!AG2418*'(참고)타워 스텟 가치'!$T$17,'스테이지별 몬스터 스텟'!AH2418*'(참고)타워 스텟 가치'!$U$17,'스테이지별 몬스터 스텟'!AI2418*'(참고)타워 스텟 가치'!$V$17,'스테이지별 몬스터 스텟'!AJ2418*'(참고)타워 스텟 가치'!$W$17,'스테이지별 몬스터 스텟'!AK2418*'(참고)타워 스텟 가치'!$X$17,'스테이지별 몬스터 스텟'!AL2418*'(참고)타워 스텟 가치'!$Y$17)</f>
        <v>1483879.772500013</v>
      </c>
      <c r="AN2418">
        <v>3</v>
      </c>
    </row>
    <row r="2419" spans="3:40" x14ac:dyDescent="0.3">
      <c r="C2419">
        <v>5</v>
      </c>
      <c r="D2419">
        <f t="shared" si="113"/>
        <v>483</v>
      </c>
      <c r="E2419" s="52">
        <f>VLOOKUP(D2419,'스테이지별 난이도 설정'!B:C,2,0)</f>
        <v>193.20000000000167</v>
      </c>
      <c r="F2419" t="str">
        <f t="shared" si="114"/>
        <v>스페셜</v>
      </c>
      <c r="G2419">
        <f t="shared" si="112"/>
        <v>6</v>
      </c>
      <c r="H2419">
        <f>VLOOKUP($F2419,'(참고)타워 스텟 가치'!$B$2:$L$6,H$2,0)+(VLOOKUP($F2419,'(참고)타워 스텟 가치'!$B$2:$L$6,H$2,0)*$E2419)</f>
        <v>7373.5312500000637</v>
      </c>
      <c r="I2419">
        <f>VLOOKUP($F2419,'(참고)타워 스텟 가치'!$B$2:$L$6,I$2,0)+(VLOOKUP($F2419,'(참고)타워 스텟 가치'!$B$2:$L$6,I$2,0)*$E2419)</f>
        <v>1474.7062500000127</v>
      </c>
      <c r="J2419">
        <f>VLOOKUP($F2419,'(참고)타워 스텟 가치'!$B$2:$L$6,J$2,0)+(VLOOKUP($F2419,'(참고)타워 스텟 가치'!$B$2:$L$6,J$2,0)*$E2419)</f>
        <v>971000.00000000838</v>
      </c>
      <c r="K2419">
        <f>VLOOKUP($F2419,'(참고)타워 스텟 가치'!$B$2:$L$6,K$2,0)+(VLOOKUP($F2419,'(참고)타워 스텟 가치'!$B$2:$L$6,K$2,0)*$E2419)</f>
        <v>29494.125000000255</v>
      </c>
      <c r="L2419">
        <f>VLOOKUP($F2419,'(참고)타워 스텟 가치'!$B$2:$L$6,L$2,0)+(VLOOKUP($F2419,'(참고)타워 스텟 가치'!$B$2:$L$6,L$2,0)*$E2419)</f>
        <v>491.56875000000423</v>
      </c>
      <c r="M2419">
        <f>VLOOKUP($F2419,'(참고)타워 스텟 가치'!$B$2:$L$6,M$2,0)+(VLOOKUP($F2419,'(참고)타워 스텟 가치'!$B$2:$L$6,M$2,0)*$E2419)</f>
        <v>58.260000000000495</v>
      </c>
      <c r="N2419">
        <f>VLOOKUP($F2419,'(참고)타워 스텟 가치'!$B$2:$L$6,N$2,0)+(VLOOKUP($F2419,'(참고)타워 스텟 가치'!$B$2:$L$6,N$2,0)*$E2419)</f>
        <v>0</v>
      </c>
      <c r="O2419">
        <f>VLOOKUP($F2419,'(참고)타워 스텟 가치'!$B$2:$L$6,O$2,0)+(VLOOKUP($F2419,'(참고)타워 스텟 가치'!$B$2:$L$6,O$2,0)*$E2419)</f>
        <v>0</v>
      </c>
      <c r="P2419">
        <f>VLOOKUP($F2419,'(참고)타워 스텟 가치'!$B$2:$L$6,P$2,0)+(VLOOKUP($F2419,'(참고)타워 스텟 가치'!$B$2:$L$6,P$2,0)*$E2419)</f>
        <v>194.20000000000167</v>
      </c>
      <c r="Q2419">
        <f>SUM('스테이지별 몬스터 스텟'!H2419*'(참고)타워 스텟 가치'!$Q$17,'스테이지별 몬스터 스텟'!I2419*'(참고)타워 스텟 가치'!$R$17,'스테이지별 몬스터 스텟'!J2419*'(참고)타워 스텟 가치'!$S$17,'스테이지별 몬스터 스텟'!K2419*'(참고)타워 스텟 가치'!$T$17,'스테이지별 몬스터 스텟'!L2419*'(참고)타워 스텟 가치'!$U$17,'스테이지별 몬스터 스텟'!M2419*'(참고)타워 스텟 가치'!$V$17,'스테이지별 몬스터 스텟'!N2419*'(참고)타워 스텟 가치'!$W$17,'스테이지별 몬스터 스텟'!O2419*'(참고)타워 스텟 가치'!$X$17,'스테이지별 몬스터 스텟'!P2419*'(참고)타워 스텟 가치'!$Y$17)</f>
        <v>1533877.1693750131</v>
      </c>
      <c r="R2419">
        <v>1</v>
      </c>
      <c r="S2419">
        <f>VLOOKUP($F2419,'(참고)타워 스텟 가치'!$B$7:$L$11,S$2,0)+(VLOOKUP($F2419,'(참고)타워 스텟 가치'!$B$7:$L$11,S$2,0)*$E2419)</f>
        <v>2457.8437500000209</v>
      </c>
      <c r="T2419">
        <f>VLOOKUP($F2419,'(참고)타워 스텟 가치'!$B$7:$L$11,T$2,0)+(VLOOKUP($F2419,'(참고)타워 스텟 가치'!$B$7:$L$11,T$2,0)*$E2419)</f>
        <v>4424.1187500000378</v>
      </c>
      <c r="U2419">
        <f>VLOOKUP($F2419,'(참고)타워 스텟 가치'!$B$7:$L$11,U$2,0)+(VLOOKUP($F2419,'(참고)타워 스텟 가치'!$B$7:$L$11,U$2,0)*$E2419)</f>
        <v>971000.00000000838</v>
      </c>
      <c r="V2419">
        <f>VLOOKUP($F2419,'(참고)타워 스텟 가치'!$B$7:$L$11,V$2,0)+(VLOOKUP($F2419,'(참고)타워 스텟 가치'!$B$7:$L$11,V$2,0)*$E2419)</f>
        <v>29494.125000000255</v>
      </c>
      <c r="W2419">
        <f>VLOOKUP($F2419,'(참고)타워 스텟 가치'!$B$7:$L$11,W$2,0)+(VLOOKUP($F2419,'(참고)타워 스텟 가치'!$B$7:$L$11,W$2,0)*$E2419)</f>
        <v>491.56875000000423</v>
      </c>
      <c r="X2419">
        <f>VLOOKUP($F2419,'(참고)타워 스텟 가치'!$B$7:$L$11,X$2,0)+(VLOOKUP($F2419,'(참고)타워 스텟 가치'!$B$7:$L$11,X$2,0)*$E2419)</f>
        <v>58.260000000000495</v>
      </c>
      <c r="Y2419">
        <f>VLOOKUP($F2419,'(참고)타워 스텟 가치'!$B$7:$L$11,Y$2,0)+(VLOOKUP($F2419,'(참고)타워 스텟 가치'!$B$7:$L$11,Y$2,0)*$E2419)</f>
        <v>0</v>
      </c>
      <c r="Z2419">
        <f>VLOOKUP($F2419,'(참고)타워 스텟 가치'!$B$7:$L$11,Z$2,0)+(VLOOKUP($F2419,'(참고)타워 스텟 가치'!$B$7:$L$11,Z$2,0)*$E2419)</f>
        <v>0</v>
      </c>
      <c r="AA2419">
        <f>VLOOKUP($F2419,'(참고)타워 스텟 가치'!$B$7:$L$11,AA$2,0)+(VLOOKUP($F2419,'(참고)타워 스텟 가치'!$B$7:$L$11,AA$2,0)*$E2419)</f>
        <v>194.20000000000167</v>
      </c>
      <c r="AB2419">
        <f>SUM('스테이지별 몬스터 스텟'!S2419*'(참고)타워 스텟 가치'!$Q$17,'스테이지별 몬스터 스텟'!T2419*'(참고)타워 스텟 가치'!$R$17,'스테이지별 몬스터 스텟'!U2419*'(참고)타워 스텟 가치'!$S$17,'스테이지별 몬스터 스텟'!V2419*'(참고)타워 스텟 가치'!$T$17,'스테이지별 몬스터 스텟'!W2419*'(참고)타워 스텟 가치'!$U$17,'스테이지별 몬스터 스텟'!X2419*'(참고)타워 스텟 가치'!$V$17,'스테이지별 몬스터 스텟'!Y2419*'(참고)타워 스텟 가치'!$W$17,'스테이지별 몬스터 스텟'!Z2419*'(참고)타워 스텟 가치'!$X$17,'스테이지별 몬스터 스텟'!AA2419*'(참고)타워 스텟 가치'!$Y$17)</f>
        <v>1528469.913125013</v>
      </c>
      <c r="AC2419">
        <v>2</v>
      </c>
      <c r="AD2419">
        <f>VLOOKUP($F2419,'(참고)타워 스텟 가치'!$B$12:$L$16,AD$2,0)+(VLOOKUP($F2419,'(참고)타워 스텟 가치'!$B$12:$L$16,AD$2,0)*$E2419)</f>
        <v>2457.8437500000209</v>
      </c>
      <c r="AE2419">
        <f>VLOOKUP($F2419,'(참고)타워 스텟 가치'!$B$12:$L$16,AE$2,0)+(VLOOKUP($F2419,'(참고)타워 스텟 가치'!$B$12:$L$16,AE$2,0)*$E2419)</f>
        <v>2949.4125000000254</v>
      </c>
      <c r="AF2419">
        <f>VLOOKUP($F2419,'(참고)타워 스텟 가치'!$B$12:$L$16,AF$2,0)+(VLOOKUP($F2419,'(참고)타워 스텟 가치'!$B$12:$L$16,AF$2,0)*$E2419)</f>
        <v>971000.00000000838</v>
      </c>
      <c r="AG2419">
        <f>VLOOKUP($F2419,'(참고)타워 스텟 가치'!$B$12:$L$16,AG$2,0)+(VLOOKUP($F2419,'(참고)타워 스텟 가치'!$B$12:$L$16,AG$2,0)*$E2419)</f>
        <v>14747.062500000127</v>
      </c>
      <c r="AH2419">
        <f>VLOOKUP($F2419,'(참고)타워 스텟 가치'!$B$12:$L$16,AH$2,0)+(VLOOKUP($F2419,'(참고)타워 스텟 가치'!$B$12:$L$16,AH$2,0)*$E2419)</f>
        <v>491.56875000000423</v>
      </c>
      <c r="AI2419">
        <f>VLOOKUP($F2419,'(참고)타워 스텟 가치'!$B$12:$L$16,AI$2,0)+(VLOOKUP($F2419,'(참고)타워 스텟 가치'!$B$12:$L$16,AI$2,0)*$E2419)</f>
        <v>58.260000000000495</v>
      </c>
      <c r="AJ2419">
        <f>VLOOKUP($F2419,'(참고)타워 스텟 가치'!$B$12:$L$16,AJ$2,0)+(VLOOKUP($F2419,'(참고)타워 스텟 가치'!$B$12:$L$16,AJ$2,0)*$E2419)</f>
        <v>0</v>
      </c>
      <c r="AK2419">
        <f>VLOOKUP($F2419,'(참고)타워 스텟 가치'!$B$12:$L$16,AK$2,0)+(VLOOKUP($F2419,'(참고)타워 스텟 가치'!$B$12:$L$16,AK$2,0)*$E2419)</f>
        <v>0</v>
      </c>
      <c r="AL2419">
        <f>VLOOKUP($F2419,'(참고)타워 스텟 가치'!$B$12:$L$16,AL$2,0)+(VLOOKUP($F2419,'(참고)타워 스텟 가치'!$B$12:$L$16,AL$2,0)*$E2419)</f>
        <v>388.40000000000333</v>
      </c>
      <c r="AM2419">
        <f>SUM('스테이지별 몬스터 스텟'!AD2419*'(참고)타워 스텟 가치'!$Q$17,'스테이지별 몬스터 스텟'!AE2419*'(참고)타워 스텟 가치'!$R$17,'스테이지별 몬스터 스텟'!AF2419*'(참고)타워 스텟 가치'!$S$17,'스테이지별 몬스터 스텟'!AG2419*'(참고)타워 스텟 가치'!$T$17,'스테이지별 몬스터 스텟'!AH2419*'(참고)타워 스텟 가치'!$U$17,'스테이지별 몬스터 스텟'!AI2419*'(참고)타워 스텟 가치'!$V$17,'스테이지별 몬스터 스텟'!AJ2419*'(참고)타워 스텟 가치'!$W$17,'스테이지별 몬스터 스텟'!AK2419*'(참고)타워 스텟 가치'!$X$17,'스테이지별 몬스터 스텟'!AL2419*'(참고)타워 스텟 가치'!$Y$17)</f>
        <v>1497152.128750013</v>
      </c>
      <c r="AN2419">
        <v>3</v>
      </c>
    </row>
    <row r="2420" spans="3:40" x14ac:dyDescent="0.3">
      <c r="C2420">
        <v>1</v>
      </c>
      <c r="D2420">
        <f t="shared" si="113"/>
        <v>484</v>
      </c>
      <c r="E2420" s="52">
        <f>VLOOKUP(D2420,'스테이지별 난이도 설정'!B:C,2,0)</f>
        <v>193.60000000000167</v>
      </c>
      <c r="F2420" t="str">
        <f t="shared" si="114"/>
        <v>일반</v>
      </c>
      <c r="G2420">
        <f t="shared" si="112"/>
        <v>6</v>
      </c>
      <c r="H2420">
        <f>VLOOKUP($F2420,'(참고)타워 스텟 가치'!$B$2:$L$6,H$2,0)+(VLOOKUP($F2420,'(참고)타워 스텟 가치'!$B$2:$L$6,H$2,0)*$E2420)</f>
        <v>1459.5000000000125</v>
      </c>
      <c r="I2420">
        <f>VLOOKUP($F2420,'(참고)타워 스텟 가치'!$B$2:$L$6,I$2,0)+(VLOOKUP($F2420,'(참고)타워 스텟 가치'!$B$2:$L$6,I$2,0)*$E2420)</f>
        <v>291.90000000000248</v>
      </c>
      <c r="J2420">
        <f>VLOOKUP($F2420,'(참고)타워 스텟 가치'!$B$2:$L$6,J$2,0)+(VLOOKUP($F2420,'(참고)타워 스텟 가치'!$B$2:$L$6,J$2,0)*$E2420)</f>
        <v>973000.00000000838</v>
      </c>
      <c r="K2420">
        <f>VLOOKUP($F2420,'(참고)타워 스텟 가치'!$B$2:$L$6,K$2,0)+(VLOOKUP($F2420,'(참고)타워 스텟 가치'!$B$2:$L$6,K$2,0)*$E2420)</f>
        <v>5838.00000000005</v>
      </c>
      <c r="L2420">
        <f>VLOOKUP($F2420,'(참고)타워 스텟 가치'!$B$2:$L$6,L$2,0)+(VLOOKUP($F2420,'(참고)타워 스텟 가치'!$B$2:$L$6,L$2,0)*$E2420)</f>
        <v>97.300000000000836</v>
      </c>
      <c r="M2420">
        <f>VLOOKUP($F2420,'(참고)타워 스텟 가치'!$B$2:$L$6,M$2,0)+(VLOOKUP($F2420,'(참고)타워 스텟 가치'!$B$2:$L$6,M$2,0)*$E2420)</f>
        <v>58.380000000000493</v>
      </c>
      <c r="N2420">
        <f>VLOOKUP($F2420,'(참고)타워 스텟 가치'!$B$2:$L$6,N$2,0)+(VLOOKUP($F2420,'(참고)타워 스텟 가치'!$B$2:$L$6,N$2,0)*$E2420)</f>
        <v>0</v>
      </c>
      <c r="O2420">
        <f>VLOOKUP($F2420,'(참고)타워 스텟 가치'!$B$2:$L$6,O$2,0)+(VLOOKUP($F2420,'(참고)타워 스텟 가치'!$B$2:$L$6,O$2,0)*$E2420)</f>
        <v>0</v>
      </c>
      <c r="P2420">
        <f>VLOOKUP($F2420,'(참고)타워 스텟 가치'!$B$2:$L$6,P$2,0)+(VLOOKUP($F2420,'(참고)타워 스텟 가치'!$B$2:$L$6,P$2,0)*$E2420)</f>
        <v>136.22000000000114</v>
      </c>
      <c r="Q2420">
        <f>SUM('스테이지별 몬스터 스텟'!H2420*'(참고)타워 스텟 가치'!$Q$17,'스테이지별 몬스터 스텟'!I2420*'(참고)타워 스텟 가치'!$R$17,'스테이지별 몬스터 스텟'!J2420*'(참고)타워 스텟 가치'!$S$17,'스테이지별 몬스터 스텟'!K2420*'(참고)타워 스텟 가치'!$T$17,'스테이지별 몬스터 스텟'!L2420*'(참고)타워 스텟 가치'!$U$17,'스테이지별 몬스터 스텟'!M2420*'(참고)타워 스텟 가치'!$V$17,'스테이지별 몬스터 스텟'!N2420*'(참고)타워 스텟 가치'!$W$17,'스테이지별 몬스터 스텟'!O2420*'(참고)타워 스텟 가치'!$X$17,'스테이지별 몬스터 스텟'!P2420*'(참고)타워 스텟 가치'!$Y$17)</f>
        <v>1475058.2700000126</v>
      </c>
      <c r="R2420">
        <v>1</v>
      </c>
      <c r="S2420">
        <f>VLOOKUP($F2420,'(참고)타워 스텟 가치'!$B$7:$L$11,S$2,0)+(VLOOKUP($F2420,'(참고)타워 스텟 가치'!$B$7:$L$11,S$2,0)*$E2420)</f>
        <v>486.50000000000421</v>
      </c>
      <c r="T2420">
        <f>VLOOKUP($F2420,'(참고)타워 스텟 가치'!$B$7:$L$11,T$2,0)+(VLOOKUP($F2420,'(참고)타워 스텟 가치'!$B$7:$L$11,T$2,0)*$E2420)</f>
        <v>875.70000000000755</v>
      </c>
      <c r="U2420">
        <f>VLOOKUP($F2420,'(참고)타워 스텟 가치'!$B$7:$L$11,U$2,0)+(VLOOKUP($F2420,'(참고)타워 스텟 가치'!$B$7:$L$11,U$2,0)*$E2420)</f>
        <v>973000.00000000838</v>
      </c>
      <c r="V2420">
        <f>VLOOKUP($F2420,'(참고)타워 스텟 가치'!$B$7:$L$11,V$2,0)+(VLOOKUP($F2420,'(참고)타워 스텟 가치'!$B$7:$L$11,V$2,0)*$E2420)</f>
        <v>5838.00000000005</v>
      </c>
      <c r="W2420">
        <f>VLOOKUP($F2420,'(참고)타워 스텟 가치'!$B$7:$L$11,W$2,0)+(VLOOKUP($F2420,'(참고)타워 스텟 가치'!$B$7:$L$11,W$2,0)*$E2420)</f>
        <v>97.300000000000836</v>
      </c>
      <c r="X2420">
        <f>VLOOKUP($F2420,'(참고)타워 스텟 가치'!$B$7:$L$11,X$2,0)+(VLOOKUP($F2420,'(참고)타워 스텟 가치'!$B$7:$L$11,X$2,0)*$E2420)</f>
        <v>58.380000000000493</v>
      </c>
      <c r="Y2420">
        <f>VLOOKUP($F2420,'(참고)타워 스텟 가치'!$B$7:$L$11,Y$2,0)+(VLOOKUP($F2420,'(참고)타워 스텟 가치'!$B$7:$L$11,Y$2,0)*$E2420)</f>
        <v>0</v>
      </c>
      <c r="Z2420">
        <f>VLOOKUP($F2420,'(참고)타워 스텟 가치'!$B$7:$L$11,Z$2,0)+(VLOOKUP($F2420,'(참고)타워 스텟 가치'!$B$7:$L$11,Z$2,0)*$E2420)</f>
        <v>0</v>
      </c>
      <c r="AA2420">
        <f>VLOOKUP($F2420,'(참고)타워 스텟 가치'!$B$7:$L$11,AA$2,0)+(VLOOKUP($F2420,'(참고)타워 스텟 가치'!$B$7:$L$11,AA$2,0)*$E2420)</f>
        <v>136.22000000000114</v>
      </c>
      <c r="AB2420">
        <f>SUM('스테이지별 몬스터 스텟'!S2420*'(참고)타워 스텟 가치'!$Q$17,'스테이지별 몬스터 스텟'!T2420*'(참고)타워 스텟 가치'!$R$17,'스테이지별 몬스터 스텟'!U2420*'(참고)타워 스텟 가치'!$S$17,'스테이지별 몬스터 스텟'!V2420*'(참고)타워 스텟 가치'!$T$17,'스테이지별 몬스터 스텟'!W2420*'(참고)타워 스텟 가치'!$U$17,'스테이지별 몬스터 스텟'!X2420*'(참고)타워 스텟 가치'!$V$17,'스테이지별 몬스터 스텟'!Y2420*'(참고)타워 스텟 가치'!$W$17,'스테이지별 몬스터 스텟'!Z2420*'(참고)타워 스텟 가치'!$X$17,'스테이지별 몬스터 스텟'!AA2420*'(참고)타워 스텟 가치'!$Y$17)</f>
        <v>1473987.9700000125</v>
      </c>
      <c r="AC2420">
        <v>2</v>
      </c>
      <c r="AD2420">
        <f>VLOOKUP($F2420,'(참고)타워 스텟 가치'!$B$12:$L$16,AD$2,0)+(VLOOKUP($F2420,'(참고)타워 스텟 가치'!$B$12:$L$16,AD$2,0)*$E2420)</f>
        <v>486.50000000000421</v>
      </c>
      <c r="AE2420">
        <f>VLOOKUP($F2420,'(참고)타워 스텟 가치'!$B$12:$L$16,AE$2,0)+(VLOOKUP($F2420,'(참고)타워 스텟 가치'!$B$12:$L$16,AE$2,0)*$E2420)</f>
        <v>583.80000000000496</v>
      </c>
      <c r="AF2420">
        <f>VLOOKUP($F2420,'(참고)타워 스텟 가치'!$B$12:$L$16,AF$2,0)+(VLOOKUP($F2420,'(참고)타워 스텟 가치'!$B$12:$L$16,AF$2,0)*$E2420)</f>
        <v>973000.00000000838</v>
      </c>
      <c r="AG2420">
        <f>VLOOKUP($F2420,'(참고)타워 스텟 가치'!$B$12:$L$16,AG$2,0)+(VLOOKUP($F2420,'(참고)타워 스텟 가치'!$B$12:$L$16,AG$2,0)*$E2420)</f>
        <v>2919.000000000025</v>
      </c>
      <c r="AH2420">
        <f>VLOOKUP($F2420,'(참고)타워 스텟 가치'!$B$12:$L$16,AH$2,0)+(VLOOKUP($F2420,'(참고)타워 스텟 가치'!$B$12:$L$16,AH$2,0)*$E2420)</f>
        <v>97.300000000000836</v>
      </c>
      <c r="AI2420">
        <f>VLOOKUP($F2420,'(참고)타워 스텟 가치'!$B$12:$L$16,AI$2,0)+(VLOOKUP($F2420,'(참고)타워 스텟 가치'!$B$12:$L$16,AI$2,0)*$E2420)</f>
        <v>58.380000000000493</v>
      </c>
      <c r="AJ2420">
        <f>VLOOKUP($F2420,'(참고)타워 스텟 가치'!$B$12:$L$16,AJ$2,0)+(VLOOKUP($F2420,'(참고)타워 스텟 가치'!$B$12:$L$16,AJ$2,0)*$E2420)</f>
        <v>0</v>
      </c>
      <c r="AK2420">
        <f>VLOOKUP($F2420,'(참고)타워 스텟 가치'!$B$12:$L$16,AK$2,0)+(VLOOKUP($F2420,'(참고)타워 스텟 가치'!$B$12:$L$16,AK$2,0)*$E2420)</f>
        <v>0</v>
      </c>
      <c r="AL2420">
        <f>VLOOKUP($F2420,'(참고)타워 스텟 가치'!$B$12:$L$16,AL$2,0)+(VLOOKUP($F2420,'(참고)타워 스텟 가치'!$B$12:$L$16,AL$2,0)*$E2420)</f>
        <v>272.44000000000227</v>
      </c>
      <c r="AM2420">
        <f>SUM('스테이지별 몬스터 스텟'!AD2420*'(참고)타워 스텟 가치'!$Q$17,'스테이지별 몬스터 스텟'!AE2420*'(참고)타워 스텟 가치'!$R$17,'스테이지별 몬스터 스텟'!AF2420*'(참고)타워 스텟 가치'!$S$17,'스테이지별 몬스터 스텟'!AG2420*'(참고)타워 스텟 가치'!$T$17,'스테이지별 몬스터 스텟'!AH2420*'(참고)타워 스텟 가치'!$U$17,'스테이지별 몬스터 스텟'!AI2420*'(참고)타워 스텟 가치'!$V$17,'스테이지별 몬스터 스텟'!AJ2420*'(참고)타워 스텟 가치'!$W$17,'스테이지별 몬스터 스텟'!AK2420*'(참고)타워 스텟 가치'!$X$17,'스테이지별 몬스터 스텟'!AL2420*'(참고)타워 스텟 가치'!$Y$17)</f>
        <v>1467984.5600000124</v>
      </c>
      <c r="AN2420">
        <v>3</v>
      </c>
    </row>
    <row r="2421" spans="3:40" x14ac:dyDescent="0.3">
      <c r="C2421">
        <v>2</v>
      </c>
      <c r="D2421">
        <f t="shared" si="113"/>
        <v>484</v>
      </c>
      <c r="E2421" s="52">
        <f>VLOOKUP(D2421,'스테이지별 난이도 설정'!B:C,2,0)</f>
        <v>193.60000000000167</v>
      </c>
      <c r="F2421" t="str">
        <f t="shared" si="114"/>
        <v>레어</v>
      </c>
      <c r="G2421">
        <f t="shared" si="112"/>
        <v>6</v>
      </c>
      <c r="H2421">
        <f>VLOOKUP($F2421,'(참고)타워 스텟 가치'!$B$2:$L$6,H$2,0)+(VLOOKUP($F2421,'(참고)타워 스텟 가치'!$B$2:$L$6,H$2,0)*$E2421)</f>
        <v>2189.2500000000186</v>
      </c>
      <c r="I2421">
        <f>VLOOKUP($F2421,'(참고)타워 스텟 가치'!$B$2:$L$6,I$2,0)+(VLOOKUP($F2421,'(참고)타워 스텟 가치'!$B$2:$L$6,I$2,0)*$E2421)</f>
        <v>437.85000000000377</v>
      </c>
      <c r="J2421">
        <f>VLOOKUP($F2421,'(참고)타워 스텟 가치'!$B$2:$L$6,J$2,0)+(VLOOKUP($F2421,'(참고)타워 스텟 가치'!$B$2:$L$6,J$2,0)*$E2421)</f>
        <v>973000.00000000838</v>
      </c>
      <c r="K2421">
        <f>VLOOKUP($F2421,'(참고)타워 스텟 가치'!$B$2:$L$6,K$2,0)+(VLOOKUP($F2421,'(참고)타워 스텟 가치'!$B$2:$L$6,K$2,0)*$E2421)</f>
        <v>8757.0000000000746</v>
      </c>
      <c r="L2421">
        <f>VLOOKUP($F2421,'(참고)타워 스텟 가치'!$B$2:$L$6,L$2,0)+(VLOOKUP($F2421,'(참고)타워 스텟 가치'!$B$2:$L$6,L$2,0)*$E2421)</f>
        <v>145.95000000000124</v>
      </c>
      <c r="M2421">
        <f>VLOOKUP($F2421,'(참고)타워 스텟 가치'!$B$2:$L$6,M$2,0)+(VLOOKUP($F2421,'(참고)타워 스텟 가치'!$B$2:$L$6,M$2,0)*$E2421)</f>
        <v>58.380000000000493</v>
      </c>
      <c r="N2421">
        <f>VLOOKUP($F2421,'(참고)타워 스텟 가치'!$B$2:$L$6,N$2,0)+(VLOOKUP($F2421,'(참고)타워 스텟 가치'!$B$2:$L$6,N$2,0)*$E2421)</f>
        <v>0</v>
      </c>
      <c r="O2421">
        <f>VLOOKUP($F2421,'(참고)타워 스텟 가치'!$B$2:$L$6,O$2,0)+(VLOOKUP($F2421,'(참고)타워 스텟 가치'!$B$2:$L$6,O$2,0)*$E2421)</f>
        <v>0</v>
      </c>
      <c r="P2421">
        <f>VLOOKUP($F2421,'(참고)타워 스텟 가치'!$B$2:$L$6,P$2,0)+(VLOOKUP($F2421,'(참고)타워 스텟 가치'!$B$2:$L$6,P$2,0)*$E2421)</f>
        <v>136.22000000000114</v>
      </c>
      <c r="Q2421">
        <f>SUM('스테이지별 몬스터 스텟'!H2421*'(참고)타워 스텟 가치'!$Q$17,'스테이지별 몬스터 스텟'!I2421*'(참고)타워 스텟 가치'!$R$17,'스테이지별 몬스터 스텟'!J2421*'(참고)타워 스텟 가치'!$S$17,'스테이지별 몬스터 스텟'!K2421*'(참고)타워 스텟 가치'!$T$17,'스테이지별 몬스터 스텟'!L2421*'(참고)타워 스텟 가치'!$U$17,'스테이지별 몬스터 스텟'!M2421*'(참고)타워 스텟 가치'!$V$17,'스테이지별 몬스터 스텟'!N2421*'(참고)타워 스텟 가치'!$W$17,'스테이지별 몬스터 스텟'!O2421*'(참고)타워 스텟 가치'!$X$17,'스테이지별 몬스터 스텟'!P2421*'(참고)타워 스텟 가치'!$Y$17)</f>
        <v>1482671.9950000127</v>
      </c>
      <c r="R2421">
        <v>1</v>
      </c>
      <c r="S2421">
        <f>VLOOKUP($F2421,'(참고)타워 스텟 가치'!$B$7:$L$11,S$2,0)+(VLOOKUP($F2421,'(참고)타워 스텟 가치'!$B$7:$L$11,S$2,0)*$E2421)</f>
        <v>729.75000000000625</v>
      </c>
      <c r="T2421">
        <f>VLOOKUP($F2421,'(참고)타워 스텟 가치'!$B$7:$L$11,T$2,0)+(VLOOKUP($F2421,'(참고)타워 스텟 가치'!$B$7:$L$11,T$2,0)*$E2421)</f>
        <v>1313.5500000000113</v>
      </c>
      <c r="U2421">
        <f>VLOOKUP($F2421,'(참고)타워 스텟 가치'!$B$7:$L$11,U$2,0)+(VLOOKUP($F2421,'(참고)타워 스텟 가치'!$B$7:$L$11,U$2,0)*$E2421)</f>
        <v>973000.00000000838</v>
      </c>
      <c r="V2421">
        <f>VLOOKUP($F2421,'(참고)타워 스텟 가치'!$B$7:$L$11,V$2,0)+(VLOOKUP($F2421,'(참고)타워 스텟 가치'!$B$7:$L$11,V$2,0)*$E2421)</f>
        <v>8757.0000000000746</v>
      </c>
      <c r="W2421">
        <f>VLOOKUP($F2421,'(참고)타워 스텟 가치'!$B$7:$L$11,W$2,0)+(VLOOKUP($F2421,'(참고)타워 스텟 가치'!$B$7:$L$11,W$2,0)*$E2421)</f>
        <v>145.95000000000124</v>
      </c>
      <c r="X2421">
        <f>VLOOKUP($F2421,'(참고)타워 스텟 가치'!$B$7:$L$11,X$2,0)+(VLOOKUP($F2421,'(참고)타워 스텟 가치'!$B$7:$L$11,X$2,0)*$E2421)</f>
        <v>58.380000000000493</v>
      </c>
      <c r="Y2421">
        <f>VLOOKUP($F2421,'(참고)타워 스텟 가치'!$B$7:$L$11,Y$2,0)+(VLOOKUP($F2421,'(참고)타워 스텟 가치'!$B$7:$L$11,Y$2,0)*$E2421)</f>
        <v>0</v>
      </c>
      <c r="Z2421">
        <f>VLOOKUP($F2421,'(참고)타워 스텟 가치'!$B$7:$L$11,Z$2,0)+(VLOOKUP($F2421,'(참고)타워 스텟 가치'!$B$7:$L$11,Z$2,0)*$E2421)</f>
        <v>0</v>
      </c>
      <c r="AA2421">
        <f>VLOOKUP($F2421,'(참고)타워 스텟 가치'!$B$7:$L$11,AA$2,0)+(VLOOKUP($F2421,'(참고)타워 스텟 가치'!$B$7:$L$11,AA$2,0)*$E2421)</f>
        <v>136.22000000000114</v>
      </c>
      <c r="AB2421">
        <f>SUM('스테이지별 몬스터 스텟'!S2421*'(참고)타워 스텟 가치'!$Q$17,'스테이지별 몬스터 스텟'!T2421*'(참고)타워 스텟 가치'!$R$17,'스테이지별 몬스터 스텟'!U2421*'(참고)타워 스텟 가치'!$S$17,'스테이지별 몬스터 스텟'!V2421*'(참고)타워 스텟 가치'!$T$17,'스테이지별 몬스터 스텟'!W2421*'(참고)타워 스텟 가치'!$U$17,'스테이지별 몬스터 스텟'!X2421*'(참고)타워 스텟 가치'!$V$17,'스테이지별 몬스터 스텟'!Y2421*'(참고)타워 스텟 가치'!$W$17,'스테이지별 몬스터 스텟'!Z2421*'(참고)타워 스텟 가치'!$X$17,'스테이지별 몬스터 스텟'!AA2421*'(참고)타워 스텟 가치'!$Y$17)</f>
        <v>1481066.5450000125</v>
      </c>
      <c r="AC2421">
        <v>2</v>
      </c>
      <c r="AD2421">
        <f>VLOOKUP($F2421,'(참고)타워 스텟 가치'!$B$12:$L$16,AD$2,0)+(VLOOKUP($F2421,'(참고)타워 스텟 가치'!$B$12:$L$16,AD$2,0)*$E2421)</f>
        <v>729.75000000000625</v>
      </c>
      <c r="AE2421">
        <f>VLOOKUP($F2421,'(참고)타워 스텟 가치'!$B$12:$L$16,AE$2,0)+(VLOOKUP($F2421,'(참고)타워 스텟 가치'!$B$12:$L$16,AE$2,0)*$E2421)</f>
        <v>875.70000000000755</v>
      </c>
      <c r="AF2421">
        <f>VLOOKUP($F2421,'(참고)타워 스텟 가치'!$B$12:$L$16,AF$2,0)+(VLOOKUP($F2421,'(참고)타워 스텟 가치'!$B$12:$L$16,AF$2,0)*$E2421)</f>
        <v>973000.00000000838</v>
      </c>
      <c r="AG2421">
        <f>VLOOKUP($F2421,'(참고)타워 스텟 가치'!$B$12:$L$16,AG$2,0)+(VLOOKUP($F2421,'(참고)타워 스텟 가치'!$B$12:$L$16,AG$2,0)*$E2421)</f>
        <v>4378.5000000000373</v>
      </c>
      <c r="AH2421">
        <f>VLOOKUP($F2421,'(참고)타워 스텟 가치'!$B$12:$L$16,AH$2,0)+(VLOOKUP($F2421,'(참고)타워 스텟 가치'!$B$12:$L$16,AH$2,0)*$E2421)</f>
        <v>145.95000000000124</v>
      </c>
      <c r="AI2421">
        <f>VLOOKUP($F2421,'(참고)타워 스텟 가치'!$B$12:$L$16,AI$2,0)+(VLOOKUP($F2421,'(참고)타워 스텟 가치'!$B$12:$L$16,AI$2,0)*$E2421)</f>
        <v>58.380000000000493</v>
      </c>
      <c r="AJ2421">
        <f>VLOOKUP($F2421,'(참고)타워 스텟 가치'!$B$12:$L$16,AJ$2,0)+(VLOOKUP($F2421,'(참고)타워 스텟 가치'!$B$12:$L$16,AJ$2,0)*$E2421)</f>
        <v>0</v>
      </c>
      <c r="AK2421">
        <f>VLOOKUP($F2421,'(참고)타워 스텟 가치'!$B$12:$L$16,AK$2,0)+(VLOOKUP($F2421,'(참고)타워 스텟 가치'!$B$12:$L$16,AK$2,0)*$E2421)</f>
        <v>0</v>
      </c>
      <c r="AL2421">
        <f>VLOOKUP($F2421,'(참고)타워 스텟 가치'!$B$12:$L$16,AL$2,0)+(VLOOKUP($F2421,'(참고)타워 스텟 가치'!$B$12:$L$16,AL$2,0)*$E2421)</f>
        <v>272.44000000000227</v>
      </c>
      <c r="AM2421">
        <f>SUM('스테이지별 몬스터 스텟'!AD2421*'(참고)타워 스텟 가치'!$Q$17,'스테이지별 몬스터 스텟'!AE2421*'(참고)타워 스텟 가치'!$R$17,'스테이지별 몬스터 스텟'!AF2421*'(참고)타워 스텟 가치'!$S$17,'스테이지별 몬스터 스텟'!AG2421*'(참고)타워 스텟 가치'!$T$17,'스테이지별 몬스터 스텟'!AH2421*'(참고)타워 스텟 가치'!$U$17,'스테이지별 몬스터 스텟'!AI2421*'(참고)타워 스텟 가치'!$V$17,'스테이지별 몬스터 스텟'!AJ2421*'(참고)타워 스텟 가치'!$W$17,'스테이지별 몬스터 스텟'!AK2421*'(참고)타워 스텟 가치'!$X$17,'스테이지별 몬스터 스텟'!AL2421*'(참고)타워 스텟 가치'!$Y$17)</f>
        <v>1471925.2100000123</v>
      </c>
      <c r="AN2421">
        <v>3</v>
      </c>
    </row>
    <row r="2422" spans="3:40" x14ac:dyDescent="0.3">
      <c r="C2422">
        <v>3</v>
      </c>
      <c r="D2422">
        <f t="shared" si="113"/>
        <v>484</v>
      </c>
      <c r="E2422" s="52">
        <f>VLOOKUP(D2422,'스테이지별 난이도 설정'!B:C,2,0)</f>
        <v>193.60000000000167</v>
      </c>
      <c r="F2422" t="str">
        <f t="shared" si="114"/>
        <v>에픽</v>
      </c>
      <c r="G2422">
        <f t="shared" si="112"/>
        <v>6</v>
      </c>
      <c r="H2422">
        <f>VLOOKUP($F2422,'(참고)타워 스텟 가치'!$B$2:$L$6,H$2,0)+(VLOOKUP($F2422,'(참고)타워 스텟 가치'!$B$2:$L$6,H$2,0)*$E2422)</f>
        <v>3283.8750000000282</v>
      </c>
      <c r="I2422">
        <f>VLOOKUP($F2422,'(참고)타워 스텟 가치'!$B$2:$L$6,I$2,0)+(VLOOKUP($F2422,'(참고)타워 스텟 가치'!$B$2:$L$6,I$2,0)*$E2422)</f>
        <v>656.77500000000566</v>
      </c>
      <c r="J2422">
        <f>VLOOKUP($F2422,'(참고)타워 스텟 가치'!$B$2:$L$6,J$2,0)+(VLOOKUP($F2422,'(참고)타워 스텟 가치'!$B$2:$L$6,J$2,0)*$E2422)</f>
        <v>973000.00000000838</v>
      </c>
      <c r="K2422">
        <f>VLOOKUP($F2422,'(참고)타워 스텟 가치'!$B$2:$L$6,K$2,0)+(VLOOKUP($F2422,'(참고)타워 스텟 가치'!$B$2:$L$6,K$2,0)*$E2422)</f>
        <v>13135.500000000113</v>
      </c>
      <c r="L2422">
        <f>VLOOKUP($F2422,'(참고)타워 스텟 가치'!$B$2:$L$6,L$2,0)+(VLOOKUP($F2422,'(참고)타워 스텟 가치'!$B$2:$L$6,L$2,0)*$E2422)</f>
        <v>218.92500000000189</v>
      </c>
      <c r="M2422">
        <f>VLOOKUP($F2422,'(참고)타워 스텟 가치'!$B$2:$L$6,M$2,0)+(VLOOKUP($F2422,'(참고)타워 스텟 가치'!$B$2:$L$6,M$2,0)*$E2422)</f>
        <v>58.380000000000493</v>
      </c>
      <c r="N2422">
        <f>VLOOKUP($F2422,'(참고)타워 스텟 가치'!$B$2:$L$6,N$2,0)+(VLOOKUP($F2422,'(참고)타워 스텟 가치'!$B$2:$L$6,N$2,0)*$E2422)</f>
        <v>0</v>
      </c>
      <c r="O2422">
        <f>VLOOKUP($F2422,'(참고)타워 스텟 가치'!$B$2:$L$6,O$2,0)+(VLOOKUP($F2422,'(참고)타워 스텟 가치'!$B$2:$L$6,O$2,0)*$E2422)</f>
        <v>0</v>
      </c>
      <c r="P2422">
        <f>VLOOKUP($F2422,'(참고)타워 스텟 가치'!$B$2:$L$6,P$2,0)+(VLOOKUP($F2422,'(참고)타워 스텟 가치'!$B$2:$L$6,P$2,0)*$E2422)</f>
        <v>136.22000000000114</v>
      </c>
      <c r="Q2422">
        <f>SUM('스테이지별 몬스터 스텟'!H2422*'(참고)타워 스텟 가치'!$Q$17,'스테이지별 몬스터 스텟'!I2422*'(참고)타워 스텟 가치'!$R$17,'스테이지별 몬스터 스텟'!J2422*'(참고)타워 스텟 가치'!$S$17,'스테이지별 몬스터 스텟'!K2422*'(참고)타워 스텟 가치'!$T$17,'스테이지별 몬스터 스텟'!L2422*'(참고)타워 스텟 가치'!$U$17,'스테이지별 몬스터 스텟'!M2422*'(참고)타워 스텟 가치'!$V$17,'스테이지별 몬스터 스텟'!N2422*'(참고)타워 스텟 가치'!$W$17,'스테이지별 몬스터 스텟'!O2422*'(참고)타워 스텟 가치'!$X$17,'스테이지별 몬스터 스텟'!P2422*'(참고)타워 스텟 가치'!$Y$17)</f>
        <v>1494092.5825000128</v>
      </c>
      <c r="R2422">
        <v>1</v>
      </c>
      <c r="S2422">
        <f>VLOOKUP($F2422,'(참고)타워 스텟 가치'!$B$7:$L$11,S$2,0)+(VLOOKUP($F2422,'(참고)타워 스텟 가치'!$B$7:$L$11,S$2,0)*$E2422)</f>
        <v>1094.6250000000093</v>
      </c>
      <c r="T2422">
        <f>VLOOKUP($F2422,'(참고)타워 스텟 가치'!$B$7:$L$11,T$2,0)+(VLOOKUP($F2422,'(참고)타워 스텟 가치'!$B$7:$L$11,T$2,0)*$E2422)</f>
        <v>1970.3250000000169</v>
      </c>
      <c r="U2422">
        <f>VLOOKUP($F2422,'(참고)타워 스텟 가치'!$B$7:$L$11,U$2,0)+(VLOOKUP($F2422,'(참고)타워 스텟 가치'!$B$7:$L$11,U$2,0)*$E2422)</f>
        <v>973000.00000000838</v>
      </c>
      <c r="V2422">
        <f>VLOOKUP($F2422,'(참고)타워 스텟 가치'!$B$7:$L$11,V$2,0)+(VLOOKUP($F2422,'(참고)타워 스텟 가치'!$B$7:$L$11,V$2,0)*$E2422)</f>
        <v>13135.500000000113</v>
      </c>
      <c r="W2422">
        <f>VLOOKUP($F2422,'(참고)타워 스텟 가치'!$B$7:$L$11,W$2,0)+(VLOOKUP($F2422,'(참고)타워 스텟 가치'!$B$7:$L$11,W$2,0)*$E2422)</f>
        <v>218.92500000000189</v>
      </c>
      <c r="X2422">
        <f>VLOOKUP($F2422,'(참고)타워 스텟 가치'!$B$7:$L$11,X$2,0)+(VLOOKUP($F2422,'(참고)타워 스텟 가치'!$B$7:$L$11,X$2,0)*$E2422)</f>
        <v>58.380000000000493</v>
      </c>
      <c r="Y2422">
        <f>VLOOKUP($F2422,'(참고)타워 스텟 가치'!$B$7:$L$11,Y$2,0)+(VLOOKUP($F2422,'(참고)타워 스텟 가치'!$B$7:$L$11,Y$2,0)*$E2422)</f>
        <v>0</v>
      </c>
      <c r="Z2422">
        <f>VLOOKUP($F2422,'(참고)타워 스텟 가치'!$B$7:$L$11,Z$2,0)+(VLOOKUP($F2422,'(참고)타워 스텟 가치'!$B$7:$L$11,Z$2,0)*$E2422)</f>
        <v>0</v>
      </c>
      <c r="AA2422">
        <f>VLOOKUP($F2422,'(참고)타워 스텟 가치'!$B$7:$L$11,AA$2,0)+(VLOOKUP($F2422,'(참고)타워 스텟 가치'!$B$7:$L$11,AA$2,0)*$E2422)</f>
        <v>136.22000000000114</v>
      </c>
      <c r="AB2422">
        <f>SUM('스테이지별 몬스터 스텟'!S2422*'(참고)타워 스텟 가치'!$Q$17,'스테이지별 몬스터 스텟'!T2422*'(참고)타워 스텟 가치'!$R$17,'스테이지별 몬스터 스텟'!U2422*'(참고)타워 스텟 가치'!$S$17,'스테이지별 몬스터 스텟'!V2422*'(참고)타워 스텟 가치'!$T$17,'스테이지별 몬스터 스텟'!W2422*'(참고)타워 스텟 가치'!$U$17,'스테이지별 몬스터 스텟'!X2422*'(참고)타워 스텟 가치'!$V$17,'스테이지별 몬스터 스텟'!Y2422*'(참고)타워 스텟 가치'!$W$17,'스테이지별 몬스터 스텟'!Z2422*'(참고)타워 스텟 가치'!$X$17,'스테이지별 몬스터 스텟'!AA2422*'(참고)타워 스텟 가치'!$Y$17)</f>
        <v>1491684.4075000128</v>
      </c>
      <c r="AC2422">
        <v>2</v>
      </c>
      <c r="AD2422">
        <f>VLOOKUP($F2422,'(참고)타워 스텟 가치'!$B$12:$L$16,AD$2,0)+(VLOOKUP($F2422,'(참고)타워 스텟 가치'!$B$12:$L$16,AD$2,0)*$E2422)</f>
        <v>1094.6250000000093</v>
      </c>
      <c r="AE2422">
        <f>VLOOKUP($F2422,'(참고)타워 스텟 가치'!$B$12:$L$16,AE$2,0)+(VLOOKUP($F2422,'(참고)타워 스텟 가치'!$B$12:$L$16,AE$2,0)*$E2422)</f>
        <v>1313.5500000000113</v>
      </c>
      <c r="AF2422">
        <f>VLOOKUP($F2422,'(참고)타워 스텟 가치'!$B$12:$L$16,AF$2,0)+(VLOOKUP($F2422,'(참고)타워 스텟 가치'!$B$12:$L$16,AF$2,0)*$E2422)</f>
        <v>973000.00000000838</v>
      </c>
      <c r="AG2422">
        <f>VLOOKUP($F2422,'(참고)타워 스텟 가치'!$B$12:$L$16,AG$2,0)+(VLOOKUP($F2422,'(참고)타워 스텟 가치'!$B$12:$L$16,AG$2,0)*$E2422)</f>
        <v>6567.7500000000564</v>
      </c>
      <c r="AH2422">
        <f>VLOOKUP($F2422,'(참고)타워 스텟 가치'!$B$12:$L$16,AH$2,0)+(VLOOKUP($F2422,'(참고)타워 스텟 가치'!$B$12:$L$16,AH$2,0)*$E2422)</f>
        <v>218.92500000000189</v>
      </c>
      <c r="AI2422">
        <f>VLOOKUP($F2422,'(참고)타워 스텟 가치'!$B$12:$L$16,AI$2,0)+(VLOOKUP($F2422,'(참고)타워 스텟 가치'!$B$12:$L$16,AI$2,0)*$E2422)</f>
        <v>58.380000000000493</v>
      </c>
      <c r="AJ2422">
        <f>VLOOKUP($F2422,'(참고)타워 스텟 가치'!$B$12:$L$16,AJ$2,0)+(VLOOKUP($F2422,'(참고)타워 스텟 가치'!$B$12:$L$16,AJ$2,0)*$E2422)</f>
        <v>0</v>
      </c>
      <c r="AK2422">
        <f>VLOOKUP($F2422,'(참고)타워 스텟 가치'!$B$12:$L$16,AK$2,0)+(VLOOKUP($F2422,'(참고)타워 스텟 가치'!$B$12:$L$16,AK$2,0)*$E2422)</f>
        <v>0</v>
      </c>
      <c r="AL2422">
        <f>VLOOKUP($F2422,'(참고)타워 스텟 가치'!$B$12:$L$16,AL$2,0)+(VLOOKUP($F2422,'(참고)타워 스텟 가치'!$B$12:$L$16,AL$2,0)*$E2422)</f>
        <v>272.44000000000227</v>
      </c>
      <c r="AM2422">
        <f>SUM('스테이지별 몬스터 스텟'!AD2422*'(참고)타워 스텟 가치'!$Q$17,'스테이지별 몬스터 스텟'!AE2422*'(참고)타워 스텟 가치'!$R$17,'스테이지별 몬스터 스텟'!AF2422*'(참고)타워 스텟 가치'!$S$17,'스테이지별 몬스터 스텟'!AG2422*'(참고)타워 스텟 가치'!$T$17,'스테이지별 몬스터 스텟'!AH2422*'(참고)타워 스텟 가치'!$U$17,'스테이지별 몬스터 스텟'!AI2422*'(참고)타워 스텟 가치'!$V$17,'스테이지별 몬스터 스텟'!AJ2422*'(참고)타워 스텟 가치'!$W$17,'스테이지별 몬스터 스텟'!AK2422*'(참고)타워 스텟 가치'!$X$17,'스테이지별 몬스터 스텟'!AL2422*'(참고)타워 스텟 가치'!$Y$17)</f>
        <v>1477836.1850000124</v>
      </c>
      <c r="AN2422">
        <v>3</v>
      </c>
    </row>
    <row r="2423" spans="3:40" x14ac:dyDescent="0.3">
      <c r="C2423">
        <v>4</v>
      </c>
      <c r="D2423">
        <f t="shared" si="113"/>
        <v>484</v>
      </c>
      <c r="E2423" s="52">
        <f>VLOOKUP(D2423,'스테이지별 난이도 설정'!B:C,2,0)</f>
        <v>193.60000000000167</v>
      </c>
      <c r="F2423" t="str">
        <f t="shared" si="114"/>
        <v>유니크</v>
      </c>
      <c r="G2423">
        <f t="shared" si="112"/>
        <v>6</v>
      </c>
      <c r="H2423">
        <f>VLOOKUP($F2423,'(참고)타워 스텟 가치'!$B$2:$L$6,H$2,0)+(VLOOKUP($F2423,'(참고)타워 스텟 가치'!$B$2:$L$6,H$2,0)*$E2423)</f>
        <v>4925.8125000000427</v>
      </c>
      <c r="I2423">
        <f>VLOOKUP($F2423,'(참고)타워 스텟 가치'!$B$2:$L$6,I$2,0)+(VLOOKUP($F2423,'(참고)타워 스텟 가치'!$B$2:$L$6,I$2,0)*$E2423)</f>
        <v>985.16250000000844</v>
      </c>
      <c r="J2423">
        <f>VLOOKUP($F2423,'(참고)타워 스텟 가치'!$B$2:$L$6,J$2,0)+(VLOOKUP($F2423,'(참고)타워 스텟 가치'!$B$2:$L$6,J$2,0)*$E2423)</f>
        <v>973000.00000000838</v>
      </c>
      <c r="K2423">
        <f>VLOOKUP($F2423,'(참고)타워 스텟 가치'!$B$2:$L$6,K$2,0)+(VLOOKUP($F2423,'(참고)타워 스텟 가치'!$B$2:$L$6,K$2,0)*$E2423)</f>
        <v>19703.250000000171</v>
      </c>
      <c r="L2423">
        <f>VLOOKUP($F2423,'(참고)타워 스텟 가치'!$B$2:$L$6,L$2,0)+(VLOOKUP($F2423,'(참고)타워 스텟 가치'!$B$2:$L$6,L$2,0)*$E2423)</f>
        <v>328.38750000000283</v>
      </c>
      <c r="M2423">
        <f>VLOOKUP($F2423,'(참고)타워 스텟 가치'!$B$2:$L$6,M$2,0)+(VLOOKUP($F2423,'(참고)타워 스텟 가치'!$B$2:$L$6,M$2,0)*$E2423)</f>
        <v>58.380000000000493</v>
      </c>
      <c r="N2423">
        <f>VLOOKUP($F2423,'(참고)타워 스텟 가치'!$B$2:$L$6,N$2,0)+(VLOOKUP($F2423,'(참고)타워 스텟 가치'!$B$2:$L$6,N$2,0)*$E2423)</f>
        <v>0</v>
      </c>
      <c r="O2423">
        <f>VLOOKUP($F2423,'(참고)타워 스텟 가치'!$B$2:$L$6,O$2,0)+(VLOOKUP($F2423,'(참고)타워 스텟 가치'!$B$2:$L$6,O$2,0)*$E2423)</f>
        <v>0</v>
      </c>
      <c r="P2423">
        <f>VLOOKUP($F2423,'(참고)타워 스텟 가치'!$B$2:$L$6,P$2,0)+(VLOOKUP($F2423,'(참고)타워 스텟 가치'!$B$2:$L$6,P$2,0)*$E2423)</f>
        <v>194.60000000000167</v>
      </c>
      <c r="Q2423">
        <f>SUM('스테이지별 몬스터 스텟'!H2423*'(참고)타워 스텟 가치'!$Q$17,'스테이지별 몬스터 스텟'!I2423*'(참고)타워 스텟 가치'!$R$17,'스테이지별 몬스터 스텟'!J2423*'(참고)타워 스텟 가치'!$S$17,'스테이지별 몬스터 스텟'!K2423*'(참고)타워 스텟 가치'!$T$17,'스테이지별 몬스터 스텟'!L2423*'(참고)타워 스텟 가치'!$U$17,'스테이지별 몬스터 스텟'!M2423*'(참고)타워 스텟 가치'!$V$17,'스테이지별 몬스터 스텟'!N2423*'(참고)타워 스텟 가치'!$W$17,'스테이지별 몬스터 스텟'!O2423*'(참고)타워 스텟 가치'!$X$17,'스테이지별 몬스터 스텟'!P2423*'(참고)타워 스텟 가치'!$Y$17)</f>
        <v>1511340.2237500127</v>
      </c>
      <c r="R2423">
        <v>1</v>
      </c>
      <c r="S2423">
        <f>VLOOKUP($F2423,'(참고)타워 스텟 가치'!$B$7:$L$11,S$2,0)+(VLOOKUP($F2423,'(참고)타워 스텟 가치'!$B$7:$L$11,S$2,0)*$E2423)</f>
        <v>1641.9375000000141</v>
      </c>
      <c r="T2423">
        <f>VLOOKUP($F2423,'(참고)타워 스텟 가치'!$B$7:$L$11,T$2,0)+(VLOOKUP($F2423,'(참고)타워 스텟 가치'!$B$7:$L$11,T$2,0)*$E2423)</f>
        <v>2955.4875000000252</v>
      </c>
      <c r="U2423">
        <f>VLOOKUP($F2423,'(참고)타워 스텟 가치'!$B$7:$L$11,U$2,0)+(VLOOKUP($F2423,'(참고)타워 스텟 가치'!$B$7:$L$11,U$2,0)*$E2423)</f>
        <v>973000.00000000838</v>
      </c>
      <c r="V2423">
        <f>VLOOKUP($F2423,'(참고)타워 스텟 가치'!$B$7:$L$11,V$2,0)+(VLOOKUP($F2423,'(참고)타워 스텟 가치'!$B$7:$L$11,V$2,0)*$E2423)</f>
        <v>19703.250000000171</v>
      </c>
      <c r="W2423">
        <f>VLOOKUP($F2423,'(참고)타워 스텟 가치'!$B$7:$L$11,W$2,0)+(VLOOKUP($F2423,'(참고)타워 스텟 가치'!$B$7:$L$11,W$2,0)*$E2423)</f>
        <v>328.38750000000283</v>
      </c>
      <c r="X2423">
        <f>VLOOKUP($F2423,'(참고)타워 스텟 가치'!$B$7:$L$11,X$2,0)+(VLOOKUP($F2423,'(참고)타워 스텟 가치'!$B$7:$L$11,X$2,0)*$E2423)</f>
        <v>58.380000000000493</v>
      </c>
      <c r="Y2423">
        <f>VLOOKUP($F2423,'(참고)타워 스텟 가치'!$B$7:$L$11,Y$2,0)+(VLOOKUP($F2423,'(참고)타워 스텟 가치'!$B$7:$L$11,Y$2,0)*$E2423)</f>
        <v>0</v>
      </c>
      <c r="Z2423">
        <f>VLOOKUP($F2423,'(참고)타워 스텟 가치'!$B$7:$L$11,Z$2,0)+(VLOOKUP($F2423,'(참고)타워 스텟 가치'!$B$7:$L$11,Z$2,0)*$E2423)</f>
        <v>0</v>
      </c>
      <c r="AA2423">
        <f>VLOOKUP($F2423,'(참고)타워 스텟 가치'!$B$7:$L$11,AA$2,0)+(VLOOKUP($F2423,'(참고)타워 스텟 가치'!$B$7:$L$11,AA$2,0)*$E2423)</f>
        <v>194.60000000000167</v>
      </c>
      <c r="AB2423">
        <f>SUM('스테이지별 몬스터 스텟'!S2423*'(참고)타워 스텟 가치'!$Q$17,'스테이지별 몬스터 스텟'!T2423*'(참고)타워 스텟 가치'!$R$17,'스테이지별 몬스터 스텟'!U2423*'(참고)타워 스텟 가치'!$S$17,'스테이지별 몬스터 스텟'!V2423*'(참고)타워 스텟 가치'!$T$17,'스테이지별 몬스터 스텟'!W2423*'(참고)타워 스텟 가치'!$U$17,'스테이지별 몬스터 스텟'!X2423*'(참고)타워 스텟 가치'!$V$17,'스테이지별 몬스터 스텟'!Y2423*'(참고)타워 스텟 가치'!$W$17,'스테이지별 몬스터 스텟'!Z2423*'(참고)타워 스텟 가치'!$X$17,'스테이지별 몬스터 스텟'!AA2423*'(참고)타워 스텟 가치'!$Y$17)</f>
        <v>1507727.9612500125</v>
      </c>
      <c r="AC2423">
        <v>2</v>
      </c>
      <c r="AD2423">
        <f>VLOOKUP($F2423,'(참고)타워 스텟 가치'!$B$12:$L$16,AD$2,0)+(VLOOKUP($F2423,'(참고)타워 스텟 가치'!$B$12:$L$16,AD$2,0)*$E2423)</f>
        <v>1641.9375000000141</v>
      </c>
      <c r="AE2423">
        <f>VLOOKUP($F2423,'(참고)타워 스텟 가치'!$B$12:$L$16,AE$2,0)+(VLOOKUP($F2423,'(참고)타워 스텟 가치'!$B$12:$L$16,AE$2,0)*$E2423)</f>
        <v>1970.3250000000169</v>
      </c>
      <c r="AF2423">
        <f>VLOOKUP($F2423,'(참고)타워 스텟 가치'!$B$12:$L$16,AF$2,0)+(VLOOKUP($F2423,'(참고)타워 스텟 가치'!$B$12:$L$16,AF$2,0)*$E2423)</f>
        <v>973000.00000000838</v>
      </c>
      <c r="AG2423">
        <f>VLOOKUP($F2423,'(참고)타워 스텟 가치'!$B$12:$L$16,AG$2,0)+(VLOOKUP($F2423,'(참고)타워 스텟 가치'!$B$12:$L$16,AG$2,0)*$E2423)</f>
        <v>9851.6250000000855</v>
      </c>
      <c r="AH2423">
        <f>VLOOKUP($F2423,'(참고)타워 스텟 가치'!$B$12:$L$16,AH$2,0)+(VLOOKUP($F2423,'(참고)타워 스텟 가치'!$B$12:$L$16,AH$2,0)*$E2423)</f>
        <v>328.38750000000283</v>
      </c>
      <c r="AI2423">
        <f>VLOOKUP($F2423,'(참고)타워 스텟 가치'!$B$12:$L$16,AI$2,0)+(VLOOKUP($F2423,'(참고)타워 스텟 가치'!$B$12:$L$16,AI$2,0)*$E2423)</f>
        <v>58.380000000000493</v>
      </c>
      <c r="AJ2423">
        <f>VLOOKUP($F2423,'(참고)타워 스텟 가치'!$B$12:$L$16,AJ$2,0)+(VLOOKUP($F2423,'(참고)타워 스텟 가치'!$B$12:$L$16,AJ$2,0)*$E2423)</f>
        <v>0</v>
      </c>
      <c r="AK2423">
        <f>VLOOKUP($F2423,'(참고)타워 스텟 가치'!$B$12:$L$16,AK$2,0)+(VLOOKUP($F2423,'(참고)타워 스텟 가치'!$B$12:$L$16,AK$2,0)*$E2423)</f>
        <v>0</v>
      </c>
      <c r="AL2423">
        <f>VLOOKUP($F2423,'(참고)타워 스텟 가치'!$B$12:$L$16,AL$2,0)+(VLOOKUP($F2423,'(참고)타워 스텟 가치'!$B$12:$L$16,AL$2,0)*$E2423)</f>
        <v>389.20000000000334</v>
      </c>
      <c r="AM2423">
        <f>SUM('스테이지별 몬스터 스텟'!AD2423*'(참고)타워 스텟 가치'!$Q$17,'스테이지별 몬스터 스텟'!AE2423*'(참고)타워 스텟 가치'!$R$17,'스테이지별 몬스터 스텟'!AF2423*'(참고)타워 스텟 가치'!$S$17,'스테이지별 몬스터 스텟'!AG2423*'(참고)타워 스텟 가치'!$T$17,'스테이지별 몬스터 스텟'!AH2423*'(참고)타워 스텟 가치'!$U$17,'스테이지별 몬스터 스텟'!AI2423*'(참고)타워 스텟 가치'!$V$17,'스테이지별 몬스터 스텟'!AJ2423*'(참고)타워 스텟 가치'!$W$17,'스테이지별 몬스터 스텟'!AK2423*'(참고)타워 스텟 가치'!$X$17,'스테이지별 몬스터 스텟'!AL2423*'(참고)타워 스텟 가치'!$Y$17)</f>
        <v>1486936.1675000126</v>
      </c>
      <c r="AN2423">
        <v>3</v>
      </c>
    </row>
    <row r="2424" spans="3:40" x14ac:dyDescent="0.3">
      <c r="C2424">
        <v>5</v>
      </c>
      <c r="D2424">
        <f t="shared" si="113"/>
        <v>484</v>
      </c>
      <c r="E2424" s="52">
        <f>VLOOKUP(D2424,'스테이지별 난이도 설정'!B:C,2,0)</f>
        <v>193.60000000000167</v>
      </c>
      <c r="F2424" t="str">
        <f t="shared" si="114"/>
        <v>스페셜</v>
      </c>
      <c r="G2424">
        <f t="shared" si="112"/>
        <v>6</v>
      </c>
      <c r="H2424">
        <f>VLOOKUP($F2424,'(참고)타워 스텟 가치'!$B$2:$L$6,H$2,0)+(VLOOKUP($F2424,'(참고)타워 스텟 가치'!$B$2:$L$6,H$2,0)*$E2424)</f>
        <v>7388.7187500000637</v>
      </c>
      <c r="I2424">
        <f>VLOOKUP($F2424,'(참고)타워 스텟 가치'!$B$2:$L$6,I$2,0)+(VLOOKUP($F2424,'(참고)타워 스텟 가치'!$B$2:$L$6,I$2,0)*$E2424)</f>
        <v>1477.7437500000126</v>
      </c>
      <c r="J2424">
        <f>VLOOKUP($F2424,'(참고)타워 스텟 가치'!$B$2:$L$6,J$2,0)+(VLOOKUP($F2424,'(참고)타워 스텟 가치'!$B$2:$L$6,J$2,0)*$E2424)</f>
        <v>973000.00000000838</v>
      </c>
      <c r="K2424">
        <f>VLOOKUP($F2424,'(참고)타워 스텟 가치'!$B$2:$L$6,K$2,0)+(VLOOKUP($F2424,'(참고)타워 스텟 가치'!$B$2:$L$6,K$2,0)*$E2424)</f>
        <v>29554.875000000255</v>
      </c>
      <c r="L2424">
        <f>VLOOKUP($F2424,'(참고)타워 스텟 가치'!$B$2:$L$6,L$2,0)+(VLOOKUP($F2424,'(참고)타워 스텟 가치'!$B$2:$L$6,L$2,0)*$E2424)</f>
        <v>492.58125000000422</v>
      </c>
      <c r="M2424">
        <f>VLOOKUP($F2424,'(참고)타워 스텟 가치'!$B$2:$L$6,M$2,0)+(VLOOKUP($F2424,'(참고)타워 스텟 가치'!$B$2:$L$6,M$2,0)*$E2424)</f>
        <v>58.380000000000493</v>
      </c>
      <c r="N2424">
        <f>VLOOKUP($F2424,'(참고)타워 스텟 가치'!$B$2:$L$6,N$2,0)+(VLOOKUP($F2424,'(참고)타워 스텟 가치'!$B$2:$L$6,N$2,0)*$E2424)</f>
        <v>0</v>
      </c>
      <c r="O2424">
        <f>VLOOKUP($F2424,'(참고)타워 스텟 가치'!$B$2:$L$6,O$2,0)+(VLOOKUP($F2424,'(참고)타워 스텟 가치'!$B$2:$L$6,O$2,0)*$E2424)</f>
        <v>0</v>
      </c>
      <c r="P2424">
        <f>VLOOKUP($F2424,'(참고)타워 스텟 가치'!$B$2:$L$6,P$2,0)+(VLOOKUP($F2424,'(참고)타워 스텟 가치'!$B$2:$L$6,P$2,0)*$E2424)</f>
        <v>194.60000000000167</v>
      </c>
      <c r="Q2424">
        <f>SUM('스테이지별 몬스터 스텟'!H2424*'(참고)타워 스텟 가치'!$Q$17,'스테이지별 몬스터 스텟'!I2424*'(참고)타워 스텟 가치'!$R$17,'스테이지별 몬스터 스텟'!J2424*'(참고)타워 스텟 가치'!$S$17,'스테이지별 몬스터 스텟'!K2424*'(참고)타워 스텟 가치'!$T$17,'스테이지별 몬스터 스텟'!L2424*'(참고)타워 스텟 가치'!$U$17,'스테이지별 몬스터 스텟'!M2424*'(참고)타워 스텟 가치'!$V$17,'스테이지별 몬스터 스텟'!N2424*'(참고)타워 스텟 가치'!$W$17,'스테이지별 몬스터 스텟'!O2424*'(참고)타워 스텟 가치'!$X$17,'스테이지별 몬스터 스텟'!P2424*'(참고)타워 스텟 가치'!$Y$17)</f>
        <v>1537036.5456250131</v>
      </c>
      <c r="R2424">
        <v>1</v>
      </c>
      <c r="S2424">
        <f>VLOOKUP($F2424,'(참고)타워 스텟 가치'!$B$7:$L$11,S$2,0)+(VLOOKUP($F2424,'(참고)타워 스텟 가치'!$B$7:$L$11,S$2,0)*$E2424)</f>
        <v>2462.9062500000214</v>
      </c>
      <c r="T2424">
        <f>VLOOKUP($F2424,'(참고)타워 스텟 가치'!$B$7:$L$11,T$2,0)+(VLOOKUP($F2424,'(참고)타워 스텟 가치'!$B$7:$L$11,T$2,0)*$E2424)</f>
        <v>4433.231250000038</v>
      </c>
      <c r="U2424">
        <f>VLOOKUP($F2424,'(참고)타워 스텟 가치'!$B$7:$L$11,U$2,0)+(VLOOKUP($F2424,'(참고)타워 스텟 가치'!$B$7:$L$11,U$2,0)*$E2424)</f>
        <v>973000.00000000838</v>
      </c>
      <c r="V2424">
        <f>VLOOKUP($F2424,'(참고)타워 스텟 가치'!$B$7:$L$11,V$2,0)+(VLOOKUP($F2424,'(참고)타워 스텟 가치'!$B$7:$L$11,V$2,0)*$E2424)</f>
        <v>29554.875000000255</v>
      </c>
      <c r="W2424">
        <f>VLOOKUP($F2424,'(참고)타워 스텟 가치'!$B$7:$L$11,W$2,0)+(VLOOKUP($F2424,'(참고)타워 스텟 가치'!$B$7:$L$11,W$2,0)*$E2424)</f>
        <v>492.58125000000422</v>
      </c>
      <c r="X2424">
        <f>VLOOKUP($F2424,'(참고)타워 스텟 가치'!$B$7:$L$11,X$2,0)+(VLOOKUP($F2424,'(참고)타워 스텟 가치'!$B$7:$L$11,X$2,0)*$E2424)</f>
        <v>58.380000000000493</v>
      </c>
      <c r="Y2424">
        <f>VLOOKUP($F2424,'(참고)타워 스텟 가치'!$B$7:$L$11,Y$2,0)+(VLOOKUP($F2424,'(참고)타워 스텟 가치'!$B$7:$L$11,Y$2,0)*$E2424)</f>
        <v>0</v>
      </c>
      <c r="Z2424">
        <f>VLOOKUP($F2424,'(참고)타워 스텟 가치'!$B$7:$L$11,Z$2,0)+(VLOOKUP($F2424,'(참고)타워 스텟 가치'!$B$7:$L$11,Z$2,0)*$E2424)</f>
        <v>0</v>
      </c>
      <c r="AA2424">
        <f>VLOOKUP($F2424,'(참고)타워 스텟 가치'!$B$7:$L$11,AA$2,0)+(VLOOKUP($F2424,'(참고)타워 스텟 가치'!$B$7:$L$11,AA$2,0)*$E2424)</f>
        <v>194.60000000000167</v>
      </c>
      <c r="AB2424">
        <f>SUM('스테이지별 몬스터 스텟'!S2424*'(참고)타워 스텟 가치'!$Q$17,'스테이지별 몬스터 스텟'!T2424*'(참고)타워 스텟 가치'!$R$17,'스테이지별 몬스터 스텟'!U2424*'(참고)타워 스텟 가치'!$S$17,'스테이지별 몬스터 스텟'!V2424*'(참고)타워 스텟 가치'!$T$17,'스테이지별 몬스터 스텟'!W2424*'(참고)타워 스텟 가치'!$U$17,'스테이지별 몬스터 스텟'!X2424*'(참고)타워 스텟 가치'!$V$17,'스테이지별 몬스터 스텟'!Y2424*'(참고)타워 스텟 가치'!$W$17,'스테이지별 몬스터 스텟'!Z2424*'(참고)타워 스텟 가치'!$X$17,'스테이지별 몬스터 스텟'!AA2424*'(참고)타워 스텟 가치'!$Y$17)</f>
        <v>1531618.151875013</v>
      </c>
      <c r="AC2424">
        <v>2</v>
      </c>
      <c r="AD2424">
        <f>VLOOKUP($F2424,'(참고)타워 스텟 가치'!$B$12:$L$16,AD$2,0)+(VLOOKUP($F2424,'(참고)타워 스텟 가치'!$B$12:$L$16,AD$2,0)*$E2424)</f>
        <v>2462.9062500000214</v>
      </c>
      <c r="AE2424">
        <f>VLOOKUP($F2424,'(참고)타워 스텟 가치'!$B$12:$L$16,AE$2,0)+(VLOOKUP($F2424,'(참고)타워 스텟 가치'!$B$12:$L$16,AE$2,0)*$E2424)</f>
        <v>2955.4875000000252</v>
      </c>
      <c r="AF2424">
        <f>VLOOKUP($F2424,'(참고)타워 스텟 가치'!$B$12:$L$16,AF$2,0)+(VLOOKUP($F2424,'(참고)타워 스텟 가치'!$B$12:$L$16,AF$2,0)*$E2424)</f>
        <v>973000.00000000838</v>
      </c>
      <c r="AG2424">
        <f>VLOOKUP($F2424,'(참고)타워 스텟 가치'!$B$12:$L$16,AG$2,0)+(VLOOKUP($F2424,'(참고)타워 스텟 가치'!$B$12:$L$16,AG$2,0)*$E2424)</f>
        <v>14777.437500000127</v>
      </c>
      <c r="AH2424">
        <f>VLOOKUP($F2424,'(참고)타워 스텟 가치'!$B$12:$L$16,AH$2,0)+(VLOOKUP($F2424,'(참고)타워 스텟 가치'!$B$12:$L$16,AH$2,0)*$E2424)</f>
        <v>492.58125000000422</v>
      </c>
      <c r="AI2424">
        <f>VLOOKUP($F2424,'(참고)타워 스텟 가치'!$B$12:$L$16,AI$2,0)+(VLOOKUP($F2424,'(참고)타워 스텟 가치'!$B$12:$L$16,AI$2,0)*$E2424)</f>
        <v>58.380000000000493</v>
      </c>
      <c r="AJ2424">
        <f>VLOOKUP($F2424,'(참고)타워 스텟 가치'!$B$12:$L$16,AJ$2,0)+(VLOOKUP($F2424,'(참고)타워 스텟 가치'!$B$12:$L$16,AJ$2,0)*$E2424)</f>
        <v>0</v>
      </c>
      <c r="AK2424">
        <f>VLOOKUP($F2424,'(참고)타워 스텟 가치'!$B$12:$L$16,AK$2,0)+(VLOOKUP($F2424,'(참고)타워 스텟 가치'!$B$12:$L$16,AK$2,0)*$E2424)</f>
        <v>0</v>
      </c>
      <c r="AL2424">
        <f>VLOOKUP($F2424,'(참고)타워 스텟 가치'!$B$12:$L$16,AL$2,0)+(VLOOKUP($F2424,'(참고)타워 스텟 가치'!$B$12:$L$16,AL$2,0)*$E2424)</f>
        <v>389.20000000000334</v>
      </c>
      <c r="AM2424">
        <f>SUM('스테이지별 몬스터 스텟'!AD2424*'(참고)타워 스텟 가치'!$Q$17,'스테이지별 몬스터 스텟'!AE2424*'(참고)타워 스텟 가치'!$R$17,'스테이지별 몬스터 스텟'!AF2424*'(참고)타워 스텟 가치'!$S$17,'스테이지별 몬스터 스텟'!AG2424*'(참고)타워 스텟 가치'!$T$17,'스테이지별 몬스터 스텟'!AH2424*'(참고)타워 스텟 가치'!$U$17,'스테이지별 몬스터 스텟'!AI2424*'(참고)타워 스텟 가치'!$V$17,'스테이지별 몬스터 스텟'!AJ2424*'(참고)타워 스텟 가치'!$W$17,'스테이지별 몬스터 스텟'!AK2424*'(참고)타워 스텟 가치'!$X$17,'스테이지별 몬스터 스텟'!AL2424*'(참고)타워 스텟 가치'!$Y$17)</f>
        <v>1500235.8612500129</v>
      </c>
      <c r="AN2424">
        <v>3</v>
      </c>
    </row>
    <row r="2425" spans="3:40" x14ac:dyDescent="0.3">
      <c r="C2425">
        <v>1</v>
      </c>
      <c r="D2425">
        <f t="shared" si="113"/>
        <v>485</v>
      </c>
      <c r="E2425" s="52">
        <f>VLOOKUP(D2425,'스테이지별 난이도 설정'!B:C,2,0)</f>
        <v>194.00000000000168</v>
      </c>
      <c r="F2425" t="str">
        <f t="shared" si="114"/>
        <v>일반</v>
      </c>
      <c r="G2425">
        <f t="shared" si="112"/>
        <v>6</v>
      </c>
      <c r="H2425">
        <f>VLOOKUP($F2425,'(참고)타워 스텟 가치'!$B$2:$L$6,H$2,0)+(VLOOKUP($F2425,'(참고)타워 스텟 가치'!$B$2:$L$6,H$2,0)*$E2425)</f>
        <v>1462.5000000000125</v>
      </c>
      <c r="I2425">
        <f>VLOOKUP($F2425,'(참고)타워 스텟 가치'!$B$2:$L$6,I$2,0)+(VLOOKUP($F2425,'(참고)타워 스텟 가치'!$B$2:$L$6,I$2,0)*$E2425)</f>
        <v>292.5000000000025</v>
      </c>
      <c r="J2425">
        <f>VLOOKUP($F2425,'(참고)타워 스텟 가치'!$B$2:$L$6,J$2,0)+(VLOOKUP($F2425,'(참고)타워 스텟 가치'!$B$2:$L$6,J$2,0)*$E2425)</f>
        <v>975000.00000000838</v>
      </c>
      <c r="K2425">
        <f>VLOOKUP($F2425,'(참고)타워 스텟 가치'!$B$2:$L$6,K$2,0)+(VLOOKUP($F2425,'(참고)타워 스텟 가치'!$B$2:$L$6,K$2,0)*$E2425)</f>
        <v>5850.00000000005</v>
      </c>
      <c r="L2425">
        <f>VLOOKUP($F2425,'(참고)타워 스텟 가치'!$B$2:$L$6,L$2,0)+(VLOOKUP($F2425,'(참고)타워 스텟 가치'!$B$2:$L$6,L$2,0)*$E2425)</f>
        <v>97.500000000000838</v>
      </c>
      <c r="M2425">
        <f>VLOOKUP($F2425,'(참고)타워 스텟 가치'!$B$2:$L$6,M$2,0)+(VLOOKUP($F2425,'(참고)타워 스텟 가치'!$B$2:$L$6,M$2,0)*$E2425)</f>
        <v>58.500000000000497</v>
      </c>
      <c r="N2425">
        <f>VLOOKUP($F2425,'(참고)타워 스텟 가치'!$B$2:$L$6,N$2,0)+(VLOOKUP($F2425,'(참고)타워 스텟 가치'!$B$2:$L$6,N$2,0)*$E2425)</f>
        <v>0</v>
      </c>
      <c r="O2425">
        <f>VLOOKUP($F2425,'(참고)타워 스텟 가치'!$B$2:$L$6,O$2,0)+(VLOOKUP($F2425,'(참고)타워 스텟 가치'!$B$2:$L$6,O$2,0)*$E2425)</f>
        <v>0</v>
      </c>
      <c r="P2425">
        <f>VLOOKUP($F2425,'(참고)타워 스텟 가치'!$B$2:$L$6,P$2,0)+(VLOOKUP($F2425,'(참고)타워 스텟 가치'!$B$2:$L$6,P$2,0)*$E2425)</f>
        <v>136.50000000000117</v>
      </c>
      <c r="Q2425">
        <f>SUM('스테이지별 몬스터 스텟'!H2425*'(참고)타워 스텟 가치'!$Q$17,'스테이지별 몬스터 스텟'!I2425*'(참고)타워 스텟 가치'!$R$17,'스테이지별 몬스터 스텟'!J2425*'(참고)타워 스텟 가치'!$S$17,'스테이지별 몬스터 스텟'!K2425*'(참고)타워 스텟 가치'!$T$17,'스테이지별 몬스터 스텟'!L2425*'(참고)타워 스텟 가치'!$U$17,'스테이지별 몬스터 스텟'!M2425*'(참고)타워 스텟 가치'!$V$17,'스테이지별 몬스터 스텟'!N2425*'(참고)타워 스텟 가치'!$W$17,'스테이지별 몬스터 스텟'!O2425*'(참고)타워 스텟 가치'!$X$17,'스테이지별 몬스터 스텟'!P2425*'(참고)타워 스텟 가치'!$Y$17)</f>
        <v>1478090.2500000126</v>
      </c>
      <c r="R2425">
        <v>1</v>
      </c>
      <c r="S2425">
        <f>VLOOKUP($F2425,'(참고)타워 스텟 가치'!$B$7:$L$11,S$2,0)+(VLOOKUP($F2425,'(참고)타워 스텟 가치'!$B$7:$L$11,S$2,0)*$E2425)</f>
        <v>487.50000000000421</v>
      </c>
      <c r="T2425">
        <f>VLOOKUP($F2425,'(참고)타워 스텟 가치'!$B$7:$L$11,T$2,0)+(VLOOKUP($F2425,'(참고)타워 스텟 가치'!$B$7:$L$11,T$2,0)*$E2425)</f>
        <v>877.5000000000075</v>
      </c>
      <c r="U2425">
        <f>VLOOKUP($F2425,'(참고)타워 스텟 가치'!$B$7:$L$11,U$2,0)+(VLOOKUP($F2425,'(참고)타워 스텟 가치'!$B$7:$L$11,U$2,0)*$E2425)</f>
        <v>975000.00000000838</v>
      </c>
      <c r="V2425">
        <f>VLOOKUP($F2425,'(참고)타워 스텟 가치'!$B$7:$L$11,V$2,0)+(VLOOKUP($F2425,'(참고)타워 스텟 가치'!$B$7:$L$11,V$2,0)*$E2425)</f>
        <v>5850.00000000005</v>
      </c>
      <c r="W2425">
        <f>VLOOKUP($F2425,'(참고)타워 스텟 가치'!$B$7:$L$11,W$2,0)+(VLOOKUP($F2425,'(참고)타워 스텟 가치'!$B$7:$L$11,W$2,0)*$E2425)</f>
        <v>97.500000000000838</v>
      </c>
      <c r="X2425">
        <f>VLOOKUP($F2425,'(참고)타워 스텟 가치'!$B$7:$L$11,X$2,0)+(VLOOKUP($F2425,'(참고)타워 스텟 가치'!$B$7:$L$11,X$2,0)*$E2425)</f>
        <v>58.500000000000497</v>
      </c>
      <c r="Y2425">
        <f>VLOOKUP($F2425,'(참고)타워 스텟 가치'!$B$7:$L$11,Y$2,0)+(VLOOKUP($F2425,'(참고)타워 스텟 가치'!$B$7:$L$11,Y$2,0)*$E2425)</f>
        <v>0</v>
      </c>
      <c r="Z2425">
        <f>VLOOKUP($F2425,'(참고)타워 스텟 가치'!$B$7:$L$11,Z$2,0)+(VLOOKUP($F2425,'(참고)타워 스텟 가치'!$B$7:$L$11,Z$2,0)*$E2425)</f>
        <v>0</v>
      </c>
      <c r="AA2425">
        <f>VLOOKUP($F2425,'(참고)타워 스텟 가치'!$B$7:$L$11,AA$2,0)+(VLOOKUP($F2425,'(참고)타워 스텟 가치'!$B$7:$L$11,AA$2,0)*$E2425)</f>
        <v>136.50000000000117</v>
      </c>
      <c r="AB2425">
        <f>SUM('스테이지별 몬스터 스텟'!S2425*'(참고)타워 스텟 가치'!$Q$17,'스테이지별 몬스터 스텟'!T2425*'(참고)타워 스텟 가치'!$R$17,'스테이지별 몬스터 스텟'!U2425*'(참고)타워 스텟 가치'!$S$17,'스테이지별 몬스터 스텟'!V2425*'(참고)타워 스텟 가치'!$T$17,'스테이지별 몬스터 스텟'!W2425*'(참고)타워 스텟 가치'!$U$17,'스테이지별 몬스터 스텟'!X2425*'(참고)타워 스텟 가치'!$V$17,'스테이지별 몬스터 스텟'!Y2425*'(참고)타워 스텟 가치'!$W$17,'스테이지별 몬스터 스텟'!Z2425*'(참고)타워 스텟 가치'!$X$17,'스테이지별 몬스터 스텟'!AA2425*'(참고)타워 스텟 가치'!$Y$17)</f>
        <v>1477017.7500000126</v>
      </c>
      <c r="AC2425">
        <v>2</v>
      </c>
      <c r="AD2425">
        <f>VLOOKUP($F2425,'(참고)타워 스텟 가치'!$B$12:$L$16,AD$2,0)+(VLOOKUP($F2425,'(참고)타워 스텟 가치'!$B$12:$L$16,AD$2,0)*$E2425)</f>
        <v>487.50000000000421</v>
      </c>
      <c r="AE2425">
        <f>VLOOKUP($F2425,'(참고)타워 스텟 가치'!$B$12:$L$16,AE$2,0)+(VLOOKUP($F2425,'(참고)타워 스텟 가치'!$B$12:$L$16,AE$2,0)*$E2425)</f>
        <v>585.000000000005</v>
      </c>
      <c r="AF2425">
        <f>VLOOKUP($F2425,'(참고)타워 스텟 가치'!$B$12:$L$16,AF$2,0)+(VLOOKUP($F2425,'(참고)타워 스텟 가치'!$B$12:$L$16,AF$2,0)*$E2425)</f>
        <v>975000.00000000838</v>
      </c>
      <c r="AG2425">
        <f>VLOOKUP($F2425,'(참고)타워 스텟 가치'!$B$12:$L$16,AG$2,0)+(VLOOKUP($F2425,'(참고)타워 스텟 가치'!$B$12:$L$16,AG$2,0)*$E2425)</f>
        <v>2925.000000000025</v>
      </c>
      <c r="AH2425">
        <f>VLOOKUP($F2425,'(참고)타워 스텟 가치'!$B$12:$L$16,AH$2,0)+(VLOOKUP($F2425,'(참고)타워 스텟 가치'!$B$12:$L$16,AH$2,0)*$E2425)</f>
        <v>97.500000000000838</v>
      </c>
      <c r="AI2425">
        <f>VLOOKUP($F2425,'(참고)타워 스텟 가치'!$B$12:$L$16,AI$2,0)+(VLOOKUP($F2425,'(참고)타워 스텟 가치'!$B$12:$L$16,AI$2,0)*$E2425)</f>
        <v>58.500000000000497</v>
      </c>
      <c r="AJ2425">
        <f>VLOOKUP($F2425,'(참고)타워 스텟 가치'!$B$12:$L$16,AJ$2,0)+(VLOOKUP($F2425,'(참고)타워 스텟 가치'!$B$12:$L$16,AJ$2,0)*$E2425)</f>
        <v>0</v>
      </c>
      <c r="AK2425">
        <f>VLOOKUP($F2425,'(참고)타워 스텟 가치'!$B$12:$L$16,AK$2,0)+(VLOOKUP($F2425,'(참고)타워 스텟 가치'!$B$12:$L$16,AK$2,0)*$E2425)</f>
        <v>0</v>
      </c>
      <c r="AL2425">
        <f>VLOOKUP($F2425,'(참고)타워 스텟 가치'!$B$12:$L$16,AL$2,0)+(VLOOKUP($F2425,'(참고)타워 스텟 가치'!$B$12:$L$16,AL$2,0)*$E2425)</f>
        <v>273.00000000000233</v>
      </c>
      <c r="AM2425">
        <f>SUM('스테이지별 몬스터 스텟'!AD2425*'(참고)타워 스텟 가치'!$Q$17,'스테이지별 몬스터 스텟'!AE2425*'(참고)타워 스텟 가치'!$R$17,'스테이지별 몬스터 스텟'!AF2425*'(참고)타워 스텟 가치'!$S$17,'스테이지별 몬스터 스텟'!AG2425*'(참고)타워 스텟 가치'!$T$17,'스테이지별 몬스터 스텟'!AH2425*'(참고)타워 스텟 가치'!$U$17,'스테이지별 몬스터 스텟'!AI2425*'(참고)타워 스텟 가치'!$V$17,'스테이지별 몬스터 스텟'!AJ2425*'(참고)타워 스텟 가치'!$W$17,'스테이지별 몬스터 스텟'!AK2425*'(참고)타워 스텟 가치'!$X$17,'스테이지별 몬스터 스텟'!AL2425*'(참고)타워 스텟 가치'!$Y$17)</f>
        <v>1471002.0000000126</v>
      </c>
      <c r="AN2425">
        <v>3</v>
      </c>
    </row>
    <row r="2426" spans="3:40" x14ac:dyDescent="0.3">
      <c r="C2426">
        <v>2</v>
      </c>
      <c r="D2426">
        <f t="shared" si="113"/>
        <v>485</v>
      </c>
      <c r="E2426" s="52">
        <f>VLOOKUP(D2426,'스테이지별 난이도 설정'!B:C,2,0)</f>
        <v>194.00000000000168</v>
      </c>
      <c r="F2426" t="str">
        <f t="shared" si="114"/>
        <v>레어</v>
      </c>
      <c r="G2426">
        <f t="shared" si="112"/>
        <v>6</v>
      </c>
      <c r="H2426">
        <f>VLOOKUP($F2426,'(참고)타워 스텟 가치'!$B$2:$L$6,H$2,0)+(VLOOKUP($F2426,'(참고)타워 스텟 가치'!$B$2:$L$6,H$2,0)*$E2426)</f>
        <v>2193.7500000000186</v>
      </c>
      <c r="I2426">
        <f>VLOOKUP($F2426,'(참고)타워 스텟 가치'!$B$2:$L$6,I$2,0)+(VLOOKUP($F2426,'(참고)타워 스텟 가치'!$B$2:$L$6,I$2,0)*$E2426)</f>
        <v>438.75000000000375</v>
      </c>
      <c r="J2426">
        <f>VLOOKUP($F2426,'(참고)타워 스텟 가치'!$B$2:$L$6,J$2,0)+(VLOOKUP($F2426,'(참고)타워 스텟 가치'!$B$2:$L$6,J$2,0)*$E2426)</f>
        <v>975000.00000000838</v>
      </c>
      <c r="K2426">
        <f>VLOOKUP($F2426,'(참고)타워 스텟 가치'!$B$2:$L$6,K$2,0)+(VLOOKUP($F2426,'(참고)타워 스텟 가치'!$B$2:$L$6,K$2,0)*$E2426)</f>
        <v>8775.0000000000746</v>
      </c>
      <c r="L2426">
        <f>VLOOKUP($F2426,'(참고)타워 스텟 가치'!$B$2:$L$6,L$2,0)+(VLOOKUP($F2426,'(참고)타워 스텟 가치'!$B$2:$L$6,L$2,0)*$E2426)</f>
        <v>146.25000000000125</v>
      </c>
      <c r="M2426">
        <f>VLOOKUP($F2426,'(참고)타워 스텟 가치'!$B$2:$L$6,M$2,0)+(VLOOKUP($F2426,'(참고)타워 스텟 가치'!$B$2:$L$6,M$2,0)*$E2426)</f>
        <v>58.500000000000497</v>
      </c>
      <c r="N2426">
        <f>VLOOKUP($F2426,'(참고)타워 스텟 가치'!$B$2:$L$6,N$2,0)+(VLOOKUP($F2426,'(참고)타워 스텟 가치'!$B$2:$L$6,N$2,0)*$E2426)</f>
        <v>0</v>
      </c>
      <c r="O2426">
        <f>VLOOKUP($F2426,'(참고)타워 스텟 가치'!$B$2:$L$6,O$2,0)+(VLOOKUP($F2426,'(참고)타워 스텟 가치'!$B$2:$L$6,O$2,0)*$E2426)</f>
        <v>0</v>
      </c>
      <c r="P2426">
        <f>VLOOKUP($F2426,'(참고)타워 스텟 가치'!$B$2:$L$6,P$2,0)+(VLOOKUP($F2426,'(참고)타워 스텟 가치'!$B$2:$L$6,P$2,0)*$E2426)</f>
        <v>136.50000000000117</v>
      </c>
      <c r="Q2426">
        <f>SUM('스테이지별 몬스터 스텟'!H2426*'(참고)타워 스텟 가치'!$Q$17,'스테이지별 몬스터 스텟'!I2426*'(참고)타워 스텟 가치'!$R$17,'스테이지별 몬스터 스텟'!J2426*'(참고)타워 스텟 가치'!$S$17,'스테이지별 몬스터 스텟'!K2426*'(참고)타워 스텟 가치'!$T$17,'스테이지별 몬스터 스텟'!L2426*'(참고)타워 스텟 가치'!$U$17,'스테이지별 몬스터 스텟'!M2426*'(참고)타워 스텟 가치'!$V$17,'스테이지별 몬스터 스텟'!N2426*'(참고)타워 스텟 가치'!$W$17,'스테이지별 몬스터 스텟'!O2426*'(참고)타워 스텟 가치'!$X$17,'스테이지별 몬스터 스텟'!P2426*'(참고)타워 스텟 가치'!$Y$17)</f>
        <v>1485719.6250000128</v>
      </c>
      <c r="R2426">
        <v>1</v>
      </c>
      <c r="S2426">
        <f>VLOOKUP($F2426,'(참고)타워 스텟 가치'!$B$7:$L$11,S$2,0)+(VLOOKUP($F2426,'(참고)타워 스텟 가치'!$B$7:$L$11,S$2,0)*$E2426)</f>
        <v>731.25000000000625</v>
      </c>
      <c r="T2426">
        <f>VLOOKUP($F2426,'(참고)타워 스텟 가치'!$B$7:$L$11,T$2,0)+(VLOOKUP($F2426,'(참고)타워 스텟 가치'!$B$7:$L$11,T$2,0)*$E2426)</f>
        <v>1316.2500000000114</v>
      </c>
      <c r="U2426">
        <f>VLOOKUP($F2426,'(참고)타워 스텟 가치'!$B$7:$L$11,U$2,0)+(VLOOKUP($F2426,'(참고)타워 스텟 가치'!$B$7:$L$11,U$2,0)*$E2426)</f>
        <v>975000.00000000838</v>
      </c>
      <c r="V2426">
        <f>VLOOKUP($F2426,'(참고)타워 스텟 가치'!$B$7:$L$11,V$2,0)+(VLOOKUP($F2426,'(참고)타워 스텟 가치'!$B$7:$L$11,V$2,0)*$E2426)</f>
        <v>8775.0000000000746</v>
      </c>
      <c r="W2426">
        <f>VLOOKUP($F2426,'(참고)타워 스텟 가치'!$B$7:$L$11,W$2,0)+(VLOOKUP($F2426,'(참고)타워 스텟 가치'!$B$7:$L$11,W$2,0)*$E2426)</f>
        <v>146.25000000000125</v>
      </c>
      <c r="X2426">
        <f>VLOOKUP($F2426,'(참고)타워 스텟 가치'!$B$7:$L$11,X$2,0)+(VLOOKUP($F2426,'(참고)타워 스텟 가치'!$B$7:$L$11,X$2,0)*$E2426)</f>
        <v>58.500000000000497</v>
      </c>
      <c r="Y2426">
        <f>VLOOKUP($F2426,'(참고)타워 스텟 가치'!$B$7:$L$11,Y$2,0)+(VLOOKUP($F2426,'(참고)타워 스텟 가치'!$B$7:$L$11,Y$2,0)*$E2426)</f>
        <v>0</v>
      </c>
      <c r="Z2426">
        <f>VLOOKUP($F2426,'(참고)타워 스텟 가치'!$B$7:$L$11,Z$2,0)+(VLOOKUP($F2426,'(참고)타워 스텟 가치'!$B$7:$L$11,Z$2,0)*$E2426)</f>
        <v>0</v>
      </c>
      <c r="AA2426">
        <f>VLOOKUP($F2426,'(참고)타워 스텟 가치'!$B$7:$L$11,AA$2,0)+(VLOOKUP($F2426,'(참고)타워 스텟 가치'!$B$7:$L$11,AA$2,0)*$E2426)</f>
        <v>136.50000000000117</v>
      </c>
      <c r="AB2426">
        <f>SUM('스테이지별 몬스터 스텟'!S2426*'(참고)타워 스텟 가치'!$Q$17,'스테이지별 몬스터 스텟'!T2426*'(참고)타워 스텟 가치'!$R$17,'스테이지별 몬스터 스텟'!U2426*'(참고)타워 스텟 가치'!$S$17,'스테이지별 몬스터 스텟'!V2426*'(참고)타워 스텟 가치'!$T$17,'스테이지별 몬스터 스텟'!W2426*'(참고)타워 스텟 가치'!$U$17,'스테이지별 몬스터 스텟'!X2426*'(참고)타워 스텟 가치'!$V$17,'스테이지별 몬스터 스텟'!Y2426*'(참고)타워 스텟 가치'!$W$17,'스테이지별 몬스터 스텟'!Z2426*'(참고)타워 스텟 가치'!$X$17,'스테이지별 몬스터 스텟'!AA2426*'(참고)타워 스텟 가치'!$Y$17)</f>
        <v>1484110.8750000128</v>
      </c>
      <c r="AC2426">
        <v>2</v>
      </c>
      <c r="AD2426">
        <f>VLOOKUP($F2426,'(참고)타워 스텟 가치'!$B$12:$L$16,AD$2,0)+(VLOOKUP($F2426,'(참고)타워 스텟 가치'!$B$12:$L$16,AD$2,0)*$E2426)</f>
        <v>731.25000000000625</v>
      </c>
      <c r="AE2426">
        <f>VLOOKUP($F2426,'(참고)타워 스텟 가치'!$B$12:$L$16,AE$2,0)+(VLOOKUP($F2426,'(참고)타워 스텟 가치'!$B$12:$L$16,AE$2,0)*$E2426)</f>
        <v>877.5000000000075</v>
      </c>
      <c r="AF2426">
        <f>VLOOKUP($F2426,'(참고)타워 스텟 가치'!$B$12:$L$16,AF$2,0)+(VLOOKUP($F2426,'(참고)타워 스텟 가치'!$B$12:$L$16,AF$2,0)*$E2426)</f>
        <v>975000.00000000838</v>
      </c>
      <c r="AG2426">
        <f>VLOOKUP($F2426,'(참고)타워 스텟 가치'!$B$12:$L$16,AG$2,0)+(VLOOKUP($F2426,'(참고)타워 스텟 가치'!$B$12:$L$16,AG$2,0)*$E2426)</f>
        <v>4387.5000000000373</v>
      </c>
      <c r="AH2426">
        <f>VLOOKUP($F2426,'(참고)타워 스텟 가치'!$B$12:$L$16,AH$2,0)+(VLOOKUP($F2426,'(참고)타워 스텟 가치'!$B$12:$L$16,AH$2,0)*$E2426)</f>
        <v>146.25000000000125</v>
      </c>
      <c r="AI2426">
        <f>VLOOKUP($F2426,'(참고)타워 스텟 가치'!$B$12:$L$16,AI$2,0)+(VLOOKUP($F2426,'(참고)타워 스텟 가치'!$B$12:$L$16,AI$2,0)*$E2426)</f>
        <v>58.500000000000497</v>
      </c>
      <c r="AJ2426">
        <f>VLOOKUP($F2426,'(참고)타워 스텟 가치'!$B$12:$L$16,AJ$2,0)+(VLOOKUP($F2426,'(참고)타워 스텟 가치'!$B$12:$L$16,AJ$2,0)*$E2426)</f>
        <v>0</v>
      </c>
      <c r="AK2426">
        <f>VLOOKUP($F2426,'(참고)타워 스텟 가치'!$B$12:$L$16,AK$2,0)+(VLOOKUP($F2426,'(참고)타워 스텟 가치'!$B$12:$L$16,AK$2,0)*$E2426)</f>
        <v>0</v>
      </c>
      <c r="AL2426">
        <f>VLOOKUP($F2426,'(참고)타워 스텟 가치'!$B$12:$L$16,AL$2,0)+(VLOOKUP($F2426,'(참고)타워 스텟 가치'!$B$12:$L$16,AL$2,0)*$E2426)</f>
        <v>273.00000000000233</v>
      </c>
      <c r="AM2426">
        <f>SUM('스테이지별 몬스터 스텟'!AD2426*'(참고)타워 스텟 가치'!$Q$17,'스테이지별 몬스터 스텟'!AE2426*'(참고)타워 스텟 가치'!$R$17,'스테이지별 몬스터 스텟'!AF2426*'(참고)타워 스텟 가치'!$S$17,'스테이지별 몬스터 스텟'!AG2426*'(참고)타워 스텟 가치'!$T$17,'스테이지별 몬스터 스텟'!AH2426*'(참고)타워 스텟 가치'!$U$17,'스테이지별 몬스터 스텟'!AI2426*'(참고)타워 스텟 가치'!$V$17,'스테이지별 몬스터 스텟'!AJ2426*'(참고)타워 스텟 가치'!$W$17,'스테이지별 몬스터 스텟'!AK2426*'(참고)타워 스텟 가치'!$X$17,'스테이지별 몬스터 스텟'!AL2426*'(참고)타워 스텟 가치'!$Y$17)</f>
        <v>1474950.7500000126</v>
      </c>
      <c r="AN2426">
        <v>3</v>
      </c>
    </row>
    <row r="2427" spans="3:40" x14ac:dyDescent="0.3">
      <c r="C2427">
        <v>3</v>
      </c>
      <c r="D2427">
        <f t="shared" si="113"/>
        <v>485</v>
      </c>
      <c r="E2427" s="52">
        <f>VLOOKUP(D2427,'스테이지별 난이도 설정'!B:C,2,0)</f>
        <v>194.00000000000168</v>
      </c>
      <c r="F2427" t="str">
        <f t="shared" si="114"/>
        <v>에픽</v>
      </c>
      <c r="G2427">
        <f t="shared" si="112"/>
        <v>6</v>
      </c>
      <c r="H2427">
        <f>VLOOKUP($F2427,'(참고)타워 스텟 가치'!$B$2:$L$6,H$2,0)+(VLOOKUP($F2427,'(참고)타워 스텟 가치'!$B$2:$L$6,H$2,0)*$E2427)</f>
        <v>3290.6250000000282</v>
      </c>
      <c r="I2427">
        <f>VLOOKUP($F2427,'(참고)타워 스텟 가치'!$B$2:$L$6,I$2,0)+(VLOOKUP($F2427,'(참고)타워 스텟 가치'!$B$2:$L$6,I$2,0)*$E2427)</f>
        <v>658.12500000000568</v>
      </c>
      <c r="J2427">
        <f>VLOOKUP($F2427,'(참고)타워 스텟 가치'!$B$2:$L$6,J$2,0)+(VLOOKUP($F2427,'(참고)타워 스텟 가치'!$B$2:$L$6,J$2,0)*$E2427)</f>
        <v>975000.00000000838</v>
      </c>
      <c r="K2427">
        <f>VLOOKUP($F2427,'(참고)타워 스텟 가치'!$B$2:$L$6,K$2,0)+(VLOOKUP($F2427,'(참고)타워 스텟 가치'!$B$2:$L$6,K$2,0)*$E2427)</f>
        <v>13162.500000000113</v>
      </c>
      <c r="L2427">
        <f>VLOOKUP($F2427,'(참고)타워 스텟 가치'!$B$2:$L$6,L$2,0)+(VLOOKUP($F2427,'(참고)타워 스텟 가치'!$B$2:$L$6,L$2,0)*$E2427)</f>
        <v>219.37500000000188</v>
      </c>
      <c r="M2427">
        <f>VLOOKUP($F2427,'(참고)타워 스텟 가치'!$B$2:$L$6,M$2,0)+(VLOOKUP($F2427,'(참고)타워 스텟 가치'!$B$2:$L$6,M$2,0)*$E2427)</f>
        <v>58.500000000000497</v>
      </c>
      <c r="N2427">
        <f>VLOOKUP($F2427,'(참고)타워 스텟 가치'!$B$2:$L$6,N$2,0)+(VLOOKUP($F2427,'(참고)타워 스텟 가치'!$B$2:$L$6,N$2,0)*$E2427)</f>
        <v>0</v>
      </c>
      <c r="O2427">
        <f>VLOOKUP($F2427,'(참고)타워 스텟 가치'!$B$2:$L$6,O$2,0)+(VLOOKUP($F2427,'(참고)타워 스텟 가치'!$B$2:$L$6,O$2,0)*$E2427)</f>
        <v>0</v>
      </c>
      <c r="P2427">
        <f>VLOOKUP($F2427,'(참고)타워 스텟 가치'!$B$2:$L$6,P$2,0)+(VLOOKUP($F2427,'(참고)타워 스텟 가치'!$B$2:$L$6,P$2,0)*$E2427)</f>
        <v>136.50000000000117</v>
      </c>
      <c r="Q2427">
        <f>SUM('스테이지별 몬스터 스텟'!H2427*'(참고)타워 스텟 가치'!$Q$17,'스테이지별 몬스터 스텟'!I2427*'(참고)타워 스텟 가치'!$R$17,'스테이지별 몬스터 스텟'!J2427*'(참고)타워 스텟 가치'!$S$17,'스테이지별 몬스터 스텟'!K2427*'(참고)타워 스텟 가치'!$T$17,'스테이지별 몬스터 스텟'!L2427*'(참고)타워 스텟 가치'!$U$17,'스테이지별 몬스터 스텟'!M2427*'(참고)타워 스텟 가치'!$V$17,'스테이지별 몬스터 스텟'!N2427*'(참고)타워 스텟 가치'!$W$17,'스테이지별 몬스터 스텟'!O2427*'(참고)타워 스텟 가치'!$X$17,'스테이지별 몬스터 스텟'!P2427*'(참고)타워 스텟 가치'!$Y$17)</f>
        <v>1497163.6875000128</v>
      </c>
      <c r="R2427">
        <v>1</v>
      </c>
      <c r="S2427">
        <f>VLOOKUP($F2427,'(참고)타워 스텟 가치'!$B$7:$L$11,S$2,0)+(VLOOKUP($F2427,'(참고)타워 스텟 가치'!$B$7:$L$11,S$2,0)*$E2427)</f>
        <v>1096.8750000000093</v>
      </c>
      <c r="T2427">
        <f>VLOOKUP($F2427,'(참고)타워 스텟 가치'!$B$7:$L$11,T$2,0)+(VLOOKUP($F2427,'(참고)타워 스텟 가치'!$B$7:$L$11,T$2,0)*$E2427)</f>
        <v>1974.3750000000171</v>
      </c>
      <c r="U2427">
        <f>VLOOKUP($F2427,'(참고)타워 스텟 가치'!$B$7:$L$11,U$2,0)+(VLOOKUP($F2427,'(참고)타워 스텟 가치'!$B$7:$L$11,U$2,0)*$E2427)</f>
        <v>975000.00000000838</v>
      </c>
      <c r="V2427">
        <f>VLOOKUP($F2427,'(참고)타워 스텟 가치'!$B$7:$L$11,V$2,0)+(VLOOKUP($F2427,'(참고)타워 스텟 가치'!$B$7:$L$11,V$2,0)*$E2427)</f>
        <v>13162.500000000113</v>
      </c>
      <c r="W2427">
        <f>VLOOKUP($F2427,'(참고)타워 스텟 가치'!$B$7:$L$11,W$2,0)+(VLOOKUP($F2427,'(참고)타워 스텟 가치'!$B$7:$L$11,W$2,0)*$E2427)</f>
        <v>219.37500000000188</v>
      </c>
      <c r="X2427">
        <f>VLOOKUP($F2427,'(참고)타워 스텟 가치'!$B$7:$L$11,X$2,0)+(VLOOKUP($F2427,'(참고)타워 스텟 가치'!$B$7:$L$11,X$2,0)*$E2427)</f>
        <v>58.500000000000497</v>
      </c>
      <c r="Y2427">
        <f>VLOOKUP($F2427,'(참고)타워 스텟 가치'!$B$7:$L$11,Y$2,0)+(VLOOKUP($F2427,'(참고)타워 스텟 가치'!$B$7:$L$11,Y$2,0)*$E2427)</f>
        <v>0</v>
      </c>
      <c r="Z2427">
        <f>VLOOKUP($F2427,'(참고)타워 스텟 가치'!$B$7:$L$11,Z$2,0)+(VLOOKUP($F2427,'(참고)타워 스텟 가치'!$B$7:$L$11,Z$2,0)*$E2427)</f>
        <v>0</v>
      </c>
      <c r="AA2427">
        <f>VLOOKUP($F2427,'(참고)타워 스텟 가치'!$B$7:$L$11,AA$2,0)+(VLOOKUP($F2427,'(참고)타워 스텟 가치'!$B$7:$L$11,AA$2,0)*$E2427)</f>
        <v>136.50000000000117</v>
      </c>
      <c r="AB2427">
        <f>SUM('스테이지별 몬스터 스텟'!S2427*'(참고)타워 스텟 가치'!$Q$17,'스테이지별 몬스터 스텟'!T2427*'(참고)타워 스텟 가치'!$R$17,'스테이지별 몬스터 스텟'!U2427*'(참고)타워 스텟 가치'!$S$17,'스테이지별 몬스터 스텟'!V2427*'(참고)타워 스텟 가치'!$T$17,'스테이지별 몬스터 스텟'!W2427*'(참고)타워 스텟 가치'!$U$17,'스테이지별 몬스터 스텟'!X2427*'(참고)타워 스텟 가치'!$V$17,'스테이지별 몬스터 스텟'!Y2427*'(참고)타워 스텟 가치'!$W$17,'스테이지별 몬스터 스텟'!Z2427*'(참고)타워 스텟 가치'!$X$17,'스테이지별 몬스터 스텟'!AA2427*'(참고)타워 스텟 가치'!$Y$17)</f>
        <v>1494750.5625000128</v>
      </c>
      <c r="AC2427">
        <v>2</v>
      </c>
      <c r="AD2427">
        <f>VLOOKUP($F2427,'(참고)타워 스텟 가치'!$B$12:$L$16,AD$2,0)+(VLOOKUP($F2427,'(참고)타워 스텟 가치'!$B$12:$L$16,AD$2,0)*$E2427)</f>
        <v>1096.8750000000093</v>
      </c>
      <c r="AE2427">
        <f>VLOOKUP($F2427,'(참고)타워 스텟 가치'!$B$12:$L$16,AE$2,0)+(VLOOKUP($F2427,'(참고)타워 스텟 가치'!$B$12:$L$16,AE$2,0)*$E2427)</f>
        <v>1316.2500000000114</v>
      </c>
      <c r="AF2427">
        <f>VLOOKUP($F2427,'(참고)타워 스텟 가치'!$B$12:$L$16,AF$2,0)+(VLOOKUP($F2427,'(참고)타워 스텟 가치'!$B$12:$L$16,AF$2,0)*$E2427)</f>
        <v>975000.00000000838</v>
      </c>
      <c r="AG2427">
        <f>VLOOKUP($F2427,'(참고)타워 스텟 가치'!$B$12:$L$16,AG$2,0)+(VLOOKUP($F2427,'(참고)타워 스텟 가치'!$B$12:$L$16,AG$2,0)*$E2427)</f>
        <v>6581.2500000000564</v>
      </c>
      <c r="AH2427">
        <f>VLOOKUP($F2427,'(참고)타워 스텟 가치'!$B$12:$L$16,AH$2,0)+(VLOOKUP($F2427,'(참고)타워 스텟 가치'!$B$12:$L$16,AH$2,0)*$E2427)</f>
        <v>219.37500000000188</v>
      </c>
      <c r="AI2427">
        <f>VLOOKUP($F2427,'(참고)타워 스텟 가치'!$B$12:$L$16,AI$2,0)+(VLOOKUP($F2427,'(참고)타워 스텟 가치'!$B$12:$L$16,AI$2,0)*$E2427)</f>
        <v>58.500000000000497</v>
      </c>
      <c r="AJ2427">
        <f>VLOOKUP($F2427,'(참고)타워 스텟 가치'!$B$12:$L$16,AJ$2,0)+(VLOOKUP($F2427,'(참고)타워 스텟 가치'!$B$12:$L$16,AJ$2,0)*$E2427)</f>
        <v>0</v>
      </c>
      <c r="AK2427">
        <f>VLOOKUP($F2427,'(참고)타워 스텟 가치'!$B$12:$L$16,AK$2,0)+(VLOOKUP($F2427,'(참고)타워 스텟 가치'!$B$12:$L$16,AK$2,0)*$E2427)</f>
        <v>0</v>
      </c>
      <c r="AL2427">
        <f>VLOOKUP($F2427,'(참고)타워 스텟 가치'!$B$12:$L$16,AL$2,0)+(VLOOKUP($F2427,'(참고)타워 스텟 가치'!$B$12:$L$16,AL$2,0)*$E2427)</f>
        <v>273.00000000000233</v>
      </c>
      <c r="AM2427">
        <f>SUM('스테이지별 몬스터 스텟'!AD2427*'(참고)타워 스텟 가치'!$Q$17,'스테이지별 몬스터 스텟'!AE2427*'(참고)타워 스텟 가치'!$R$17,'스테이지별 몬스터 스텟'!AF2427*'(참고)타워 스텟 가치'!$S$17,'스테이지별 몬스터 스텟'!AG2427*'(참고)타워 스텟 가치'!$T$17,'스테이지별 몬스터 스텟'!AH2427*'(참고)타워 스텟 가치'!$U$17,'스테이지별 몬스터 스텟'!AI2427*'(참고)타워 스텟 가치'!$V$17,'스테이지별 몬스터 스텟'!AJ2427*'(참고)타워 스텟 가치'!$W$17,'스테이지별 몬스터 스텟'!AK2427*'(참고)타워 스텟 가치'!$X$17,'스테이지별 몬스터 스텟'!AL2427*'(참고)타워 스텟 가치'!$Y$17)</f>
        <v>1480873.8750000126</v>
      </c>
      <c r="AN2427">
        <v>3</v>
      </c>
    </row>
    <row r="2428" spans="3:40" x14ac:dyDescent="0.3">
      <c r="C2428">
        <v>4</v>
      </c>
      <c r="D2428">
        <f t="shared" si="113"/>
        <v>485</v>
      </c>
      <c r="E2428" s="52">
        <f>VLOOKUP(D2428,'스테이지별 난이도 설정'!B:C,2,0)</f>
        <v>194.00000000000168</v>
      </c>
      <c r="F2428" t="str">
        <f t="shared" si="114"/>
        <v>유니크</v>
      </c>
      <c r="G2428">
        <f t="shared" si="112"/>
        <v>6</v>
      </c>
      <c r="H2428">
        <f>VLOOKUP($F2428,'(참고)타워 스텟 가치'!$B$2:$L$6,H$2,0)+(VLOOKUP($F2428,'(참고)타워 스텟 가치'!$B$2:$L$6,H$2,0)*$E2428)</f>
        <v>4935.9375000000427</v>
      </c>
      <c r="I2428">
        <f>VLOOKUP($F2428,'(참고)타워 스텟 가치'!$B$2:$L$6,I$2,0)+(VLOOKUP($F2428,'(참고)타워 스텟 가치'!$B$2:$L$6,I$2,0)*$E2428)</f>
        <v>987.18750000000853</v>
      </c>
      <c r="J2428">
        <f>VLOOKUP($F2428,'(참고)타워 스텟 가치'!$B$2:$L$6,J$2,0)+(VLOOKUP($F2428,'(참고)타워 스텟 가치'!$B$2:$L$6,J$2,0)*$E2428)</f>
        <v>975000.00000000838</v>
      </c>
      <c r="K2428">
        <f>VLOOKUP($F2428,'(참고)타워 스텟 가치'!$B$2:$L$6,K$2,0)+(VLOOKUP($F2428,'(참고)타워 스텟 가치'!$B$2:$L$6,K$2,0)*$E2428)</f>
        <v>19743.750000000171</v>
      </c>
      <c r="L2428">
        <f>VLOOKUP($F2428,'(참고)타워 스텟 가치'!$B$2:$L$6,L$2,0)+(VLOOKUP($F2428,'(참고)타워 스텟 가치'!$B$2:$L$6,L$2,0)*$E2428)</f>
        <v>329.06250000000284</v>
      </c>
      <c r="M2428">
        <f>VLOOKUP($F2428,'(참고)타워 스텟 가치'!$B$2:$L$6,M$2,0)+(VLOOKUP($F2428,'(참고)타워 스텟 가치'!$B$2:$L$6,M$2,0)*$E2428)</f>
        <v>58.500000000000497</v>
      </c>
      <c r="N2428">
        <f>VLOOKUP($F2428,'(참고)타워 스텟 가치'!$B$2:$L$6,N$2,0)+(VLOOKUP($F2428,'(참고)타워 스텟 가치'!$B$2:$L$6,N$2,0)*$E2428)</f>
        <v>0</v>
      </c>
      <c r="O2428">
        <f>VLOOKUP($F2428,'(참고)타워 스텟 가치'!$B$2:$L$6,O$2,0)+(VLOOKUP($F2428,'(참고)타워 스텟 가치'!$B$2:$L$6,O$2,0)*$E2428)</f>
        <v>0</v>
      </c>
      <c r="P2428">
        <f>VLOOKUP($F2428,'(참고)타워 스텟 가치'!$B$2:$L$6,P$2,0)+(VLOOKUP($F2428,'(참고)타워 스텟 가치'!$B$2:$L$6,P$2,0)*$E2428)</f>
        <v>195.00000000000168</v>
      </c>
      <c r="Q2428">
        <f>SUM('스테이지별 몬스터 스텟'!H2428*'(참고)타워 스텟 가치'!$Q$17,'스테이지별 몬스터 스텟'!I2428*'(참고)타워 스텟 가치'!$R$17,'스테이지별 몬스터 스텟'!J2428*'(참고)타워 스텟 가치'!$S$17,'스테이지별 몬스터 스텟'!K2428*'(참고)타워 스텟 가치'!$T$17,'스테이지별 몬스터 스텟'!L2428*'(참고)타워 스텟 가치'!$U$17,'스테이지별 몬스터 스텟'!M2428*'(참고)타워 스텟 가치'!$V$17,'스테이지별 몬스터 스텟'!N2428*'(참고)타워 스텟 가치'!$W$17,'스테이지별 몬스터 스텟'!O2428*'(참고)타워 스텟 가치'!$X$17,'스테이지별 몬스터 스텟'!P2428*'(참고)타워 스텟 가치'!$Y$17)</f>
        <v>1514446.7812500128</v>
      </c>
      <c r="R2428">
        <v>1</v>
      </c>
      <c r="S2428">
        <f>VLOOKUP($F2428,'(참고)타워 스텟 가치'!$B$7:$L$11,S$2,0)+(VLOOKUP($F2428,'(참고)타워 스텟 가치'!$B$7:$L$11,S$2,0)*$E2428)</f>
        <v>1645.3125000000141</v>
      </c>
      <c r="T2428">
        <f>VLOOKUP($F2428,'(참고)타워 스텟 가치'!$B$7:$L$11,T$2,0)+(VLOOKUP($F2428,'(참고)타워 스텟 가치'!$B$7:$L$11,T$2,0)*$E2428)</f>
        <v>2961.5625000000255</v>
      </c>
      <c r="U2428">
        <f>VLOOKUP($F2428,'(참고)타워 스텟 가치'!$B$7:$L$11,U$2,0)+(VLOOKUP($F2428,'(참고)타워 스텟 가치'!$B$7:$L$11,U$2,0)*$E2428)</f>
        <v>975000.00000000838</v>
      </c>
      <c r="V2428">
        <f>VLOOKUP($F2428,'(참고)타워 스텟 가치'!$B$7:$L$11,V$2,0)+(VLOOKUP($F2428,'(참고)타워 스텟 가치'!$B$7:$L$11,V$2,0)*$E2428)</f>
        <v>19743.750000000171</v>
      </c>
      <c r="W2428">
        <f>VLOOKUP($F2428,'(참고)타워 스텟 가치'!$B$7:$L$11,W$2,0)+(VLOOKUP($F2428,'(참고)타워 스텟 가치'!$B$7:$L$11,W$2,0)*$E2428)</f>
        <v>329.06250000000284</v>
      </c>
      <c r="X2428">
        <f>VLOOKUP($F2428,'(참고)타워 스텟 가치'!$B$7:$L$11,X$2,0)+(VLOOKUP($F2428,'(참고)타워 스텟 가치'!$B$7:$L$11,X$2,0)*$E2428)</f>
        <v>58.500000000000497</v>
      </c>
      <c r="Y2428">
        <f>VLOOKUP($F2428,'(참고)타워 스텟 가치'!$B$7:$L$11,Y$2,0)+(VLOOKUP($F2428,'(참고)타워 스텟 가치'!$B$7:$L$11,Y$2,0)*$E2428)</f>
        <v>0</v>
      </c>
      <c r="Z2428">
        <f>VLOOKUP($F2428,'(참고)타워 스텟 가치'!$B$7:$L$11,Z$2,0)+(VLOOKUP($F2428,'(참고)타워 스텟 가치'!$B$7:$L$11,Z$2,0)*$E2428)</f>
        <v>0</v>
      </c>
      <c r="AA2428">
        <f>VLOOKUP($F2428,'(참고)타워 스텟 가치'!$B$7:$L$11,AA$2,0)+(VLOOKUP($F2428,'(참고)타워 스텟 가치'!$B$7:$L$11,AA$2,0)*$E2428)</f>
        <v>195.00000000000168</v>
      </c>
      <c r="AB2428">
        <f>SUM('스테이지별 몬스터 스텟'!S2428*'(참고)타워 스텟 가치'!$Q$17,'스테이지별 몬스터 스텟'!T2428*'(참고)타워 스텟 가치'!$R$17,'스테이지별 몬스터 스텟'!U2428*'(참고)타워 스텟 가치'!$S$17,'스테이지별 몬스터 스텟'!V2428*'(참고)타워 스텟 가치'!$T$17,'스테이지별 몬스터 스텟'!W2428*'(참고)타워 스텟 가치'!$U$17,'스테이지별 몬스터 스텟'!X2428*'(참고)타워 스텟 가치'!$V$17,'스테이지별 몬스터 스텟'!Y2428*'(참고)타워 스텟 가치'!$W$17,'스테이지별 몬스터 스텟'!Z2428*'(참고)타워 스텟 가치'!$X$17,'스테이지별 몬스터 스텟'!AA2428*'(참고)타워 스텟 가치'!$Y$17)</f>
        <v>1510827.0937500128</v>
      </c>
      <c r="AC2428">
        <v>2</v>
      </c>
      <c r="AD2428">
        <f>VLOOKUP($F2428,'(참고)타워 스텟 가치'!$B$12:$L$16,AD$2,0)+(VLOOKUP($F2428,'(참고)타워 스텟 가치'!$B$12:$L$16,AD$2,0)*$E2428)</f>
        <v>1645.3125000000141</v>
      </c>
      <c r="AE2428">
        <f>VLOOKUP($F2428,'(참고)타워 스텟 가치'!$B$12:$L$16,AE$2,0)+(VLOOKUP($F2428,'(참고)타워 스텟 가치'!$B$12:$L$16,AE$2,0)*$E2428)</f>
        <v>1974.3750000000171</v>
      </c>
      <c r="AF2428">
        <f>VLOOKUP($F2428,'(참고)타워 스텟 가치'!$B$12:$L$16,AF$2,0)+(VLOOKUP($F2428,'(참고)타워 스텟 가치'!$B$12:$L$16,AF$2,0)*$E2428)</f>
        <v>975000.00000000838</v>
      </c>
      <c r="AG2428">
        <f>VLOOKUP($F2428,'(참고)타워 스텟 가치'!$B$12:$L$16,AG$2,0)+(VLOOKUP($F2428,'(참고)타워 스텟 가치'!$B$12:$L$16,AG$2,0)*$E2428)</f>
        <v>9871.8750000000855</v>
      </c>
      <c r="AH2428">
        <f>VLOOKUP($F2428,'(참고)타워 스텟 가치'!$B$12:$L$16,AH$2,0)+(VLOOKUP($F2428,'(참고)타워 스텟 가치'!$B$12:$L$16,AH$2,0)*$E2428)</f>
        <v>329.06250000000284</v>
      </c>
      <c r="AI2428">
        <f>VLOOKUP($F2428,'(참고)타워 스텟 가치'!$B$12:$L$16,AI$2,0)+(VLOOKUP($F2428,'(참고)타워 스텟 가치'!$B$12:$L$16,AI$2,0)*$E2428)</f>
        <v>58.500000000000497</v>
      </c>
      <c r="AJ2428">
        <f>VLOOKUP($F2428,'(참고)타워 스텟 가치'!$B$12:$L$16,AJ$2,0)+(VLOOKUP($F2428,'(참고)타워 스텟 가치'!$B$12:$L$16,AJ$2,0)*$E2428)</f>
        <v>0</v>
      </c>
      <c r="AK2428">
        <f>VLOOKUP($F2428,'(참고)타워 스텟 가치'!$B$12:$L$16,AK$2,0)+(VLOOKUP($F2428,'(참고)타워 스텟 가치'!$B$12:$L$16,AK$2,0)*$E2428)</f>
        <v>0</v>
      </c>
      <c r="AL2428">
        <f>VLOOKUP($F2428,'(참고)타워 스텟 가치'!$B$12:$L$16,AL$2,0)+(VLOOKUP($F2428,'(참고)타워 스텟 가치'!$B$12:$L$16,AL$2,0)*$E2428)</f>
        <v>390.00000000000335</v>
      </c>
      <c r="AM2428">
        <f>SUM('스테이지별 몬스터 스텟'!AD2428*'(참고)타워 스텟 가치'!$Q$17,'스테이지별 몬스터 스텟'!AE2428*'(참고)타워 스텟 가치'!$R$17,'스테이지별 몬스터 스텟'!AF2428*'(참고)타워 스텟 가치'!$S$17,'스테이지별 몬스터 스텟'!AG2428*'(참고)타워 스텟 가치'!$T$17,'스테이지별 몬스터 스텟'!AH2428*'(참고)타워 스텟 가치'!$U$17,'스테이지별 몬스터 스텟'!AI2428*'(참고)타워 스텟 가치'!$V$17,'스테이지별 몬스터 스텟'!AJ2428*'(참고)타워 스텟 가치'!$W$17,'스테이지별 몬스터 스텟'!AK2428*'(참고)타워 스텟 가치'!$X$17,'스테이지별 몬스터 스텟'!AL2428*'(참고)타워 스텟 가치'!$Y$17)</f>
        <v>1489992.5625000128</v>
      </c>
      <c r="AN2428">
        <v>3</v>
      </c>
    </row>
    <row r="2429" spans="3:40" x14ac:dyDescent="0.3">
      <c r="C2429">
        <v>5</v>
      </c>
      <c r="D2429">
        <f t="shared" si="113"/>
        <v>485</v>
      </c>
      <c r="E2429" s="52">
        <f>VLOOKUP(D2429,'스테이지별 난이도 설정'!B:C,2,0)</f>
        <v>194.00000000000168</v>
      </c>
      <c r="F2429" t="str">
        <f t="shared" si="114"/>
        <v>스페셜</v>
      </c>
      <c r="G2429">
        <f t="shared" si="112"/>
        <v>6</v>
      </c>
      <c r="H2429">
        <f>VLOOKUP($F2429,'(참고)타워 스텟 가치'!$B$2:$L$6,H$2,0)+(VLOOKUP($F2429,'(참고)타워 스텟 가치'!$B$2:$L$6,H$2,0)*$E2429)</f>
        <v>7403.9062500000637</v>
      </c>
      <c r="I2429">
        <f>VLOOKUP($F2429,'(참고)타워 스텟 가치'!$B$2:$L$6,I$2,0)+(VLOOKUP($F2429,'(참고)타워 스텟 가치'!$B$2:$L$6,I$2,0)*$E2429)</f>
        <v>1480.7812500000127</v>
      </c>
      <c r="J2429">
        <f>VLOOKUP($F2429,'(참고)타워 스텟 가치'!$B$2:$L$6,J$2,0)+(VLOOKUP($F2429,'(참고)타워 스텟 가치'!$B$2:$L$6,J$2,0)*$E2429)</f>
        <v>975000.00000000838</v>
      </c>
      <c r="K2429">
        <f>VLOOKUP($F2429,'(참고)타워 스텟 가치'!$B$2:$L$6,K$2,0)+(VLOOKUP($F2429,'(참고)타워 스텟 가치'!$B$2:$L$6,K$2,0)*$E2429)</f>
        <v>29615.625000000255</v>
      </c>
      <c r="L2429">
        <f>VLOOKUP($F2429,'(참고)타워 스텟 가치'!$B$2:$L$6,L$2,0)+(VLOOKUP($F2429,'(참고)타워 스텟 가치'!$B$2:$L$6,L$2,0)*$E2429)</f>
        <v>493.59375000000426</v>
      </c>
      <c r="M2429">
        <f>VLOOKUP($F2429,'(참고)타워 스텟 가치'!$B$2:$L$6,M$2,0)+(VLOOKUP($F2429,'(참고)타워 스텟 가치'!$B$2:$L$6,M$2,0)*$E2429)</f>
        <v>58.500000000000497</v>
      </c>
      <c r="N2429">
        <f>VLOOKUP($F2429,'(참고)타워 스텟 가치'!$B$2:$L$6,N$2,0)+(VLOOKUP($F2429,'(참고)타워 스텟 가치'!$B$2:$L$6,N$2,0)*$E2429)</f>
        <v>0</v>
      </c>
      <c r="O2429">
        <f>VLOOKUP($F2429,'(참고)타워 스텟 가치'!$B$2:$L$6,O$2,0)+(VLOOKUP($F2429,'(참고)타워 스텟 가치'!$B$2:$L$6,O$2,0)*$E2429)</f>
        <v>0</v>
      </c>
      <c r="P2429">
        <f>VLOOKUP($F2429,'(참고)타워 스텟 가치'!$B$2:$L$6,P$2,0)+(VLOOKUP($F2429,'(참고)타워 스텟 가치'!$B$2:$L$6,P$2,0)*$E2429)</f>
        <v>195.00000000000168</v>
      </c>
      <c r="Q2429">
        <f>SUM('스테이지별 몬스터 스텟'!H2429*'(참고)타워 스텟 가치'!$Q$17,'스테이지별 몬스터 스텟'!I2429*'(참고)타워 스텟 가치'!$R$17,'스테이지별 몬스터 스텟'!J2429*'(참고)타워 스텟 가치'!$S$17,'스테이지별 몬스터 스텟'!K2429*'(참고)타워 스텟 가치'!$T$17,'스테이지별 몬스터 스텟'!L2429*'(참고)타워 스텟 가치'!$U$17,'스테이지별 몬스터 스텟'!M2429*'(참고)타워 스텟 가치'!$V$17,'스테이지별 몬스터 스텟'!N2429*'(참고)타워 스텟 가치'!$W$17,'스테이지별 몬스터 스텟'!O2429*'(참고)타워 스텟 가치'!$X$17,'스테이지별 몬스터 스텟'!P2429*'(참고)타워 스텟 가치'!$Y$17)</f>
        <v>1540195.9218750133</v>
      </c>
      <c r="R2429">
        <v>1</v>
      </c>
      <c r="S2429">
        <f>VLOOKUP($F2429,'(참고)타워 스텟 가치'!$B$7:$L$11,S$2,0)+(VLOOKUP($F2429,'(참고)타워 스텟 가치'!$B$7:$L$11,S$2,0)*$E2429)</f>
        <v>2467.9687500000214</v>
      </c>
      <c r="T2429">
        <f>VLOOKUP($F2429,'(참고)타워 스텟 가치'!$B$7:$L$11,T$2,0)+(VLOOKUP($F2429,'(참고)타워 스텟 가치'!$B$7:$L$11,T$2,0)*$E2429)</f>
        <v>4442.3437500000382</v>
      </c>
      <c r="U2429">
        <f>VLOOKUP($F2429,'(참고)타워 스텟 가치'!$B$7:$L$11,U$2,0)+(VLOOKUP($F2429,'(참고)타워 스텟 가치'!$B$7:$L$11,U$2,0)*$E2429)</f>
        <v>975000.00000000838</v>
      </c>
      <c r="V2429">
        <f>VLOOKUP($F2429,'(참고)타워 스텟 가치'!$B$7:$L$11,V$2,0)+(VLOOKUP($F2429,'(참고)타워 스텟 가치'!$B$7:$L$11,V$2,0)*$E2429)</f>
        <v>29615.625000000255</v>
      </c>
      <c r="W2429">
        <f>VLOOKUP($F2429,'(참고)타워 스텟 가치'!$B$7:$L$11,W$2,0)+(VLOOKUP($F2429,'(참고)타워 스텟 가치'!$B$7:$L$11,W$2,0)*$E2429)</f>
        <v>493.59375000000426</v>
      </c>
      <c r="X2429">
        <f>VLOOKUP($F2429,'(참고)타워 스텟 가치'!$B$7:$L$11,X$2,0)+(VLOOKUP($F2429,'(참고)타워 스텟 가치'!$B$7:$L$11,X$2,0)*$E2429)</f>
        <v>58.500000000000497</v>
      </c>
      <c r="Y2429">
        <f>VLOOKUP($F2429,'(참고)타워 스텟 가치'!$B$7:$L$11,Y$2,0)+(VLOOKUP($F2429,'(참고)타워 스텟 가치'!$B$7:$L$11,Y$2,0)*$E2429)</f>
        <v>0</v>
      </c>
      <c r="Z2429">
        <f>VLOOKUP($F2429,'(참고)타워 스텟 가치'!$B$7:$L$11,Z$2,0)+(VLOOKUP($F2429,'(참고)타워 스텟 가치'!$B$7:$L$11,Z$2,0)*$E2429)</f>
        <v>0</v>
      </c>
      <c r="AA2429">
        <f>VLOOKUP($F2429,'(참고)타워 스텟 가치'!$B$7:$L$11,AA$2,0)+(VLOOKUP($F2429,'(참고)타워 스텟 가치'!$B$7:$L$11,AA$2,0)*$E2429)</f>
        <v>195.00000000000168</v>
      </c>
      <c r="AB2429">
        <f>SUM('스테이지별 몬스터 스텟'!S2429*'(참고)타워 스텟 가치'!$Q$17,'스테이지별 몬스터 스텟'!T2429*'(참고)타워 스텟 가치'!$R$17,'스테이지별 몬스터 스텟'!U2429*'(참고)타워 스텟 가치'!$S$17,'스테이지별 몬스터 스텟'!V2429*'(참고)타워 스텟 가치'!$T$17,'스테이지별 몬스터 스텟'!W2429*'(참고)타워 스텟 가치'!$U$17,'스테이지별 몬스터 스텟'!X2429*'(참고)타워 스텟 가치'!$V$17,'스테이지별 몬스터 스텟'!Y2429*'(참고)타워 스텟 가치'!$W$17,'스테이지별 몬스터 스텟'!Z2429*'(참고)타워 스텟 가치'!$X$17,'스테이지별 몬스터 스텟'!AA2429*'(참고)타워 스텟 가치'!$Y$17)</f>
        <v>1534766.390625013</v>
      </c>
      <c r="AC2429">
        <v>2</v>
      </c>
      <c r="AD2429">
        <f>VLOOKUP($F2429,'(참고)타워 스텟 가치'!$B$12:$L$16,AD$2,0)+(VLOOKUP($F2429,'(참고)타워 스텟 가치'!$B$12:$L$16,AD$2,0)*$E2429)</f>
        <v>2467.9687500000214</v>
      </c>
      <c r="AE2429">
        <f>VLOOKUP($F2429,'(참고)타워 스텟 가치'!$B$12:$L$16,AE$2,0)+(VLOOKUP($F2429,'(참고)타워 스텟 가치'!$B$12:$L$16,AE$2,0)*$E2429)</f>
        <v>2961.5625000000255</v>
      </c>
      <c r="AF2429">
        <f>VLOOKUP($F2429,'(참고)타워 스텟 가치'!$B$12:$L$16,AF$2,0)+(VLOOKUP($F2429,'(참고)타워 스텟 가치'!$B$12:$L$16,AF$2,0)*$E2429)</f>
        <v>975000.00000000838</v>
      </c>
      <c r="AG2429">
        <f>VLOOKUP($F2429,'(참고)타워 스텟 가치'!$B$12:$L$16,AG$2,0)+(VLOOKUP($F2429,'(참고)타워 스텟 가치'!$B$12:$L$16,AG$2,0)*$E2429)</f>
        <v>14807.812500000127</v>
      </c>
      <c r="AH2429">
        <f>VLOOKUP($F2429,'(참고)타워 스텟 가치'!$B$12:$L$16,AH$2,0)+(VLOOKUP($F2429,'(참고)타워 스텟 가치'!$B$12:$L$16,AH$2,0)*$E2429)</f>
        <v>493.59375000000426</v>
      </c>
      <c r="AI2429">
        <f>VLOOKUP($F2429,'(참고)타워 스텟 가치'!$B$12:$L$16,AI$2,0)+(VLOOKUP($F2429,'(참고)타워 스텟 가치'!$B$12:$L$16,AI$2,0)*$E2429)</f>
        <v>58.500000000000497</v>
      </c>
      <c r="AJ2429">
        <f>VLOOKUP($F2429,'(참고)타워 스텟 가치'!$B$12:$L$16,AJ$2,0)+(VLOOKUP($F2429,'(참고)타워 스텟 가치'!$B$12:$L$16,AJ$2,0)*$E2429)</f>
        <v>0</v>
      </c>
      <c r="AK2429">
        <f>VLOOKUP($F2429,'(참고)타워 스텟 가치'!$B$12:$L$16,AK$2,0)+(VLOOKUP($F2429,'(참고)타워 스텟 가치'!$B$12:$L$16,AK$2,0)*$E2429)</f>
        <v>0</v>
      </c>
      <c r="AL2429">
        <f>VLOOKUP($F2429,'(참고)타워 스텟 가치'!$B$12:$L$16,AL$2,0)+(VLOOKUP($F2429,'(참고)타워 스텟 가치'!$B$12:$L$16,AL$2,0)*$E2429)</f>
        <v>390.00000000000335</v>
      </c>
      <c r="AM2429">
        <f>SUM('스테이지별 몬스터 스텟'!AD2429*'(참고)타워 스텟 가치'!$Q$17,'스테이지별 몬스터 스텟'!AE2429*'(참고)타워 스텟 가치'!$R$17,'스테이지별 몬스터 스텟'!AF2429*'(참고)타워 스텟 가치'!$S$17,'스테이지별 몬스터 스텟'!AG2429*'(참고)타워 스텟 가치'!$T$17,'스테이지별 몬스터 스텟'!AH2429*'(참고)타워 스텟 가치'!$U$17,'스테이지별 몬스터 스텟'!AI2429*'(참고)타워 스텟 가치'!$V$17,'스테이지별 몬스터 스텟'!AJ2429*'(참고)타워 스텟 가치'!$W$17,'스테이지별 몬스터 스텟'!AK2429*'(참고)타워 스텟 가치'!$X$17,'스테이지별 몬스터 스텟'!AL2429*'(참고)타워 스텟 가치'!$Y$17)</f>
        <v>1503319.5937500128</v>
      </c>
      <c r="AN2429">
        <v>3</v>
      </c>
    </row>
    <row r="2430" spans="3:40" x14ac:dyDescent="0.3">
      <c r="C2430">
        <v>1</v>
      </c>
      <c r="D2430">
        <f t="shared" si="113"/>
        <v>486</v>
      </c>
      <c r="E2430" s="52">
        <f>VLOOKUP(D2430,'스테이지별 난이도 설정'!B:C,2,0)</f>
        <v>194.40000000000168</v>
      </c>
      <c r="F2430" t="str">
        <f t="shared" si="114"/>
        <v>일반</v>
      </c>
      <c r="G2430">
        <f t="shared" si="112"/>
        <v>6</v>
      </c>
      <c r="H2430">
        <f>VLOOKUP($F2430,'(참고)타워 스텟 가치'!$B$2:$L$6,H$2,0)+(VLOOKUP($F2430,'(참고)타워 스텟 가치'!$B$2:$L$6,H$2,0)*$E2430)</f>
        <v>1465.5000000000127</v>
      </c>
      <c r="I2430">
        <f>VLOOKUP($F2430,'(참고)타워 스텟 가치'!$B$2:$L$6,I$2,0)+(VLOOKUP($F2430,'(참고)타워 스텟 가치'!$B$2:$L$6,I$2,0)*$E2430)</f>
        <v>293.10000000000252</v>
      </c>
      <c r="J2430">
        <f>VLOOKUP($F2430,'(참고)타워 스텟 가치'!$B$2:$L$6,J$2,0)+(VLOOKUP($F2430,'(참고)타워 스텟 가치'!$B$2:$L$6,J$2,0)*$E2430)</f>
        <v>977000.00000000838</v>
      </c>
      <c r="K2430">
        <f>VLOOKUP($F2430,'(참고)타워 스텟 가치'!$B$2:$L$6,K$2,0)+(VLOOKUP($F2430,'(참고)타워 스텟 가치'!$B$2:$L$6,K$2,0)*$E2430)</f>
        <v>5862.0000000000509</v>
      </c>
      <c r="L2430">
        <f>VLOOKUP($F2430,'(참고)타워 스텟 가치'!$B$2:$L$6,L$2,0)+(VLOOKUP($F2430,'(참고)타워 스텟 가치'!$B$2:$L$6,L$2,0)*$E2430)</f>
        <v>97.700000000000841</v>
      </c>
      <c r="M2430">
        <f>VLOOKUP($F2430,'(참고)타워 스텟 가치'!$B$2:$L$6,M$2,0)+(VLOOKUP($F2430,'(참고)타워 스텟 가치'!$B$2:$L$6,M$2,0)*$E2430)</f>
        <v>58.620000000000502</v>
      </c>
      <c r="N2430">
        <f>VLOOKUP($F2430,'(참고)타워 스텟 가치'!$B$2:$L$6,N$2,0)+(VLOOKUP($F2430,'(참고)타워 스텟 가치'!$B$2:$L$6,N$2,0)*$E2430)</f>
        <v>0</v>
      </c>
      <c r="O2430">
        <f>VLOOKUP($F2430,'(참고)타워 스텟 가치'!$B$2:$L$6,O$2,0)+(VLOOKUP($F2430,'(참고)타워 스텟 가치'!$B$2:$L$6,O$2,0)*$E2430)</f>
        <v>0</v>
      </c>
      <c r="P2430">
        <f>VLOOKUP($F2430,'(참고)타워 스텟 가치'!$B$2:$L$6,P$2,0)+(VLOOKUP($F2430,'(참고)타워 스텟 가치'!$B$2:$L$6,P$2,0)*$E2430)</f>
        <v>136.78000000000117</v>
      </c>
      <c r="Q2430">
        <f>SUM('스테이지별 몬스터 스텟'!H2430*'(참고)타워 스텟 가치'!$Q$17,'스테이지별 몬스터 스텟'!I2430*'(참고)타워 스텟 가치'!$R$17,'스테이지별 몬스터 스텟'!J2430*'(참고)타워 스텟 가치'!$S$17,'스테이지별 몬스터 스텟'!K2430*'(참고)타워 스텟 가치'!$T$17,'스테이지별 몬스터 스텟'!L2430*'(참고)타워 스텟 가치'!$U$17,'스테이지별 몬스터 스텟'!M2430*'(참고)타워 스텟 가치'!$V$17,'스테이지별 몬스터 스텟'!N2430*'(참고)타워 스텟 가치'!$W$17,'스테이지별 몬스터 스텟'!O2430*'(참고)타워 스텟 가치'!$X$17,'스테이지별 몬스터 스텟'!P2430*'(참고)타워 스텟 가치'!$Y$17)</f>
        <v>1481122.2300000128</v>
      </c>
      <c r="R2430">
        <v>1</v>
      </c>
      <c r="S2430">
        <f>VLOOKUP($F2430,'(참고)타워 스텟 가치'!$B$7:$L$11,S$2,0)+(VLOOKUP($F2430,'(참고)타워 스텟 가치'!$B$7:$L$11,S$2,0)*$E2430)</f>
        <v>488.50000000000421</v>
      </c>
      <c r="T2430">
        <f>VLOOKUP($F2430,'(참고)타워 스텟 가치'!$B$7:$L$11,T$2,0)+(VLOOKUP($F2430,'(참고)타워 스텟 가치'!$B$7:$L$11,T$2,0)*$E2430)</f>
        <v>879.30000000000757</v>
      </c>
      <c r="U2430">
        <f>VLOOKUP($F2430,'(참고)타워 스텟 가치'!$B$7:$L$11,U$2,0)+(VLOOKUP($F2430,'(참고)타워 스텟 가치'!$B$7:$L$11,U$2,0)*$E2430)</f>
        <v>977000.00000000838</v>
      </c>
      <c r="V2430">
        <f>VLOOKUP($F2430,'(참고)타워 스텟 가치'!$B$7:$L$11,V$2,0)+(VLOOKUP($F2430,'(참고)타워 스텟 가치'!$B$7:$L$11,V$2,0)*$E2430)</f>
        <v>5862.0000000000509</v>
      </c>
      <c r="W2430">
        <f>VLOOKUP($F2430,'(참고)타워 스텟 가치'!$B$7:$L$11,W$2,0)+(VLOOKUP($F2430,'(참고)타워 스텟 가치'!$B$7:$L$11,W$2,0)*$E2430)</f>
        <v>97.700000000000841</v>
      </c>
      <c r="X2430">
        <f>VLOOKUP($F2430,'(참고)타워 스텟 가치'!$B$7:$L$11,X$2,0)+(VLOOKUP($F2430,'(참고)타워 스텟 가치'!$B$7:$L$11,X$2,0)*$E2430)</f>
        <v>58.620000000000502</v>
      </c>
      <c r="Y2430">
        <f>VLOOKUP($F2430,'(참고)타워 스텟 가치'!$B$7:$L$11,Y$2,0)+(VLOOKUP($F2430,'(참고)타워 스텟 가치'!$B$7:$L$11,Y$2,0)*$E2430)</f>
        <v>0</v>
      </c>
      <c r="Z2430">
        <f>VLOOKUP($F2430,'(참고)타워 스텟 가치'!$B$7:$L$11,Z$2,0)+(VLOOKUP($F2430,'(참고)타워 스텟 가치'!$B$7:$L$11,Z$2,0)*$E2430)</f>
        <v>0</v>
      </c>
      <c r="AA2430">
        <f>VLOOKUP($F2430,'(참고)타워 스텟 가치'!$B$7:$L$11,AA$2,0)+(VLOOKUP($F2430,'(참고)타워 스텟 가치'!$B$7:$L$11,AA$2,0)*$E2430)</f>
        <v>136.78000000000117</v>
      </c>
      <c r="AB2430">
        <f>SUM('스테이지별 몬스터 스텟'!S2430*'(참고)타워 스텟 가치'!$Q$17,'스테이지별 몬스터 스텟'!T2430*'(참고)타워 스텟 가치'!$R$17,'스테이지별 몬스터 스텟'!U2430*'(참고)타워 스텟 가치'!$S$17,'스테이지별 몬스터 스텟'!V2430*'(참고)타워 스텟 가치'!$T$17,'스테이지별 몬스터 스텟'!W2430*'(참고)타워 스텟 가치'!$U$17,'스테이지별 몬스터 스텟'!X2430*'(참고)타워 스텟 가치'!$V$17,'스테이지별 몬스터 스텟'!Y2430*'(참고)타워 스텟 가치'!$W$17,'스테이지별 몬스터 스텟'!Z2430*'(참고)타워 스텟 가치'!$X$17,'스테이지별 몬스터 스텟'!AA2430*'(참고)타워 스텟 가치'!$Y$17)</f>
        <v>1480047.5300000126</v>
      </c>
      <c r="AC2430">
        <v>2</v>
      </c>
      <c r="AD2430">
        <f>VLOOKUP($F2430,'(참고)타워 스텟 가치'!$B$12:$L$16,AD$2,0)+(VLOOKUP($F2430,'(참고)타워 스텟 가치'!$B$12:$L$16,AD$2,0)*$E2430)</f>
        <v>488.50000000000421</v>
      </c>
      <c r="AE2430">
        <f>VLOOKUP($F2430,'(참고)타워 스텟 가치'!$B$12:$L$16,AE$2,0)+(VLOOKUP($F2430,'(참고)타워 스텟 가치'!$B$12:$L$16,AE$2,0)*$E2430)</f>
        <v>586.20000000000505</v>
      </c>
      <c r="AF2430">
        <f>VLOOKUP($F2430,'(참고)타워 스텟 가치'!$B$12:$L$16,AF$2,0)+(VLOOKUP($F2430,'(참고)타워 스텟 가치'!$B$12:$L$16,AF$2,0)*$E2430)</f>
        <v>977000.00000000838</v>
      </c>
      <c r="AG2430">
        <f>VLOOKUP($F2430,'(참고)타워 스텟 가치'!$B$12:$L$16,AG$2,0)+(VLOOKUP($F2430,'(참고)타워 스텟 가치'!$B$12:$L$16,AG$2,0)*$E2430)</f>
        <v>2931.0000000000255</v>
      </c>
      <c r="AH2430">
        <f>VLOOKUP($F2430,'(참고)타워 스텟 가치'!$B$12:$L$16,AH$2,0)+(VLOOKUP($F2430,'(참고)타워 스텟 가치'!$B$12:$L$16,AH$2,0)*$E2430)</f>
        <v>97.700000000000841</v>
      </c>
      <c r="AI2430">
        <f>VLOOKUP($F2430,'(참고)타워 스텟 가치'!$B$12:$L$16,AI$2,0)+(VLOOKUP($F2430,'(참고)타워 스텟 가치'!$B$12:$L$16,AI$2,0)*$E2430)</f>
        <v>58.620000000000502</v>
      </c>
      <c r="AJ2430">
        <f>VLOOKUP($F2430,'(참고)타워 스텟 가치'!$B$12:$L$16,AJ$2,0)+(VLOOKUP($F2430,'(참고)타워 스텟 가치'!$B$12:$L$16,AJ$2,0)*$E2430)</f>
        <v>0</v>
      </c>
      <c r="AK2430">
        <f>VLOOKUP($F2430,'(참고)타워 스텟 가치'!$B$12:$L$16,AK$2,0)+(VLOOKUP($F2430,'(참고)타워 스텟 가치'!$B$12:$L$16,AK$2,0)*$E2430)</f>
        <v>0</v>
      </c>
      <c r="AL2430">
        <f>VLOOKUP($F2430,'(참고)타워 스텟 가치'!$B$12:$L$16,AL$2,0)+(VLOOKUP($F2430,'(참고)타워 스텟 가치'!$B$12:$L$16,AL$2,0)*$E2430)</f>
        <v>273.56000000000233</v>
      </c>
      <c r="AM2430">
        <f>SUM('스테이지별 몬스터 스텟'!AD2430*'(참고)타워 스텟 가치'!$Q$17,'스테이지별 몬스터 스텟'!AE2430*'(참고)타워 스텟 가치'!$R$17,'스테이지별 몬스터 스텟'!AF2430*'(참고)타워 스텟 가치'!$S$17,'스테이지별 몬스터 스텟'!AG2430*'(참고)타워 스텟 가치'!$T$17,'스테이지별 몬스터 스텟'!AH2430*'(참고)타워 스텟 가치'!$U$17,'스테이지별 몬스터 스텟'!AI2430*'(참고)타워 스텟 가치'!$V$17,'스테이지별 몬스터 스텟'!AJ2430*'(참고)타워 스텟 가치'!$W$17,'스테이지별 몬스터 스텟'!AK2430*'(참고)타워 스텟 가치'!$X$17,'스테이지별 몬스터 스텟'!AL2430*'(참고)타워 스텟 가치'!$Y$17)</f>
        <v>1474019.4400000127</v>
      </c>
      <c r="AN2430">
        <v>3</v>
      </c>
    </row>
    <row r="2431" spans="3:40" x14ac:dyDescent="0.3">
      <c r="C2431">
        <v>2</v>
      </c>
      <c r="D2431">
        <f t="shared" si="113"/>
        <v>486</v>
      </c>
      <c r="E2431" s="52">
        <f>VLOOKUP(D2431,'스테이지별 난이도 설정'!B:C,2,0)</f>
        <v>194.40000000000168</v>
      </c>
      <c r="F2431" t="str">
        <f t="shared" si="114"/>
        <v>레어</v>
      </c>
      <c r="G2431">
        <f t="shared" si="112"/>
        <v>6</v>
      </c>
      <c r="H2431">
        <f>VLOOKUP($F2431,'(참고)타워 스텟 가치'!$B$2:$L$6,H$2,0)+(VLOOKUP($F2431,'(참고)타워 스텟 가치'!$B$2:$L$6,H$2,0)*$E2431)</f>
        <v>2198.2500000000191</v>
      </c>
      <c r="I2431">
        <f>VLOOKUP($F2431,'(참고)타워 스텟 가치'!$B$2:$L$6,I$2,0)+(VLOOKUP($F2431,'(참고)타워 스텟 가치'!$B$2:$L$6,I$2,0)*$E2431)</f>
        <v>439.65000000000379</v>
      </c>
      <c r="J2431">
        <f>VLOOKUP($F2431,'(참고)타워 스텟 가치'!$B$2:$L$6,J$2,0)+(VLOOKUP($F2431,'(참고)타워 스텟 가치'!$B$2:$L$6,J$2,0)*$E2431)</f>
        <v>977000.00000000838</v>
      </c>
      <c r="K2431">
        <f>VLOOKUP($F2431,'(참고)타워 스텟 가치'!$B$2:$L$6,K$2,0)+(VLOOKUP($F2431,'(참고)타워 스텟 가치'!$B$2:$L$6,K$2,0)*$E2431)</f>
        <v>8793.0000000000764</v>
      </c>
      <c r="L2431">
        <f>VLOOKUP($F2431,'(참고)타워 스텟 가치'!$B$2:$L$6,L$2,0)+(VLOOKUP($F2431,'(참고)타워 스텟 가치'!$B$2:$L$6,L$2,0)*$E2431)</f>
        <v>146.55000000000126</v>
      </c>
      <c r="M2431">
        <f>VLOOKUP($F2431,'(참고)타워 스텟 가치'!$B$2:$L$6,M$2,0)+(VLOOKUP($F2431,'(참고)타워 스텟 가치'!$B$2:$L$6,M$2,0)*$E2431)</f>
        <v>58.620000000000502</v>
      </c>
      <c r="N2431">
        <f>VLOOKUP($F2431,'(참고)타워 스텟 가치'!$B$2:$L$6,N$2,0)+(VLOOKUP($F2431,'(참고)타워 스텟 가치'!$B$2:$L$6,N$2,0)*$E2431)</f>
        <v>0</v>
      </c>
      <c r="O2431">
        <f>VLOOKUP($F2431,'(참고)타워 스텟 가치'!$B$2:$L$6,O$2,0)+(VLOOKUP($F2431,'(참고)타워 스텟 가치'!$B$2:$L$6,O$2,0)*$E2431)</f>
        <v>0</v>
      </c>
      <c r="P2431">
        <f>VLOOKUP($F2431,'(참고)타워 스텟 가치'!$B$2:$L$6,P$2,0)+(VLOOKUP($F2431,'(참고)타워 스텟 가치'!$B$2:$L$6,P$2,0)*$E2431)</f>
        <v>136.78000000000117</v>
      </c>
      <c r="Q2431">
        <f>SUM('스테이지별 몬스터 스텟'!H2431*'(참고)타워 스텟 가치'!$Q$17,'스테이지별 몬스터 스텟'!I2431*'(참고)타워 스텟 가치'!$R$17,'스테이지별 몬스터 스텟'!J2431*'(참고)타워 스텟 가치'!$S$17,'스테이지별 몬스터 스텟'!K2431*'(참고)타워 스텟 가치'!$T$17,'스테이지별 몬스터 스텟'!L2431*'(참고)타워 스텟 가치'!$U$17,'스테이지별 몬스터 스텟'!M2431*'(참고)타워 스텟 가치'!$V$17,'스테이지별 몬스터 스텟'!N2431*'(참고)타워 스텟 가치'!$W$17,'스테이지별 몬스터 스텟'!O2431*'(참고)타워 스텟 가치'!$X$17,'스테이지별 몬스터 스텟'!P2431*'(참고)타워 스텟 가치'!$Y$17)</f>
        <v>1488767.2550000132</v>
      </c>
      <c r="R2431">
        <v>1</v>
      </c>
      <c r="S2431">
        <f>VLOOKUP($F2431,'(참고)타워 스텟 가치'!$B$7:$L$11,S$2,0)+(VLOOKUP($F2431,'(참고)타워 스텟 가치'!$B$7:$L$11,S$2,0)*$E2431)</f>
        <v>732.75000000000637</v>
      </c>
      <c r="T2431">
        <f>VLOOKUP($F2431,'(참고)타워 스텟 가치'!$B$7:$L$11,T$2,0)+(VLOOKUP($F2431,'(참고)타워 스텟 가치'!$B$7:$L$11,T$2,0)*$E2431)</f>
        <v>1318.9500000000114</v>
      </c>
      <c r="U2431">
        <f>VLOOKUP($F2431,'(참고)타워 스텟 가치'!$B$7:$L$11,U$2,0)+(VLOOKUP($F2431,'(참고)타워 스텟 가치'!$B$7:$L$11,U$2,0)*$E2431)</f>
        <v>977000.00000000838</v>
      </c>
      <c r="V2431">
        <f>VLOOKUP($F2431,'(참고)타워 스텟 가치'!$B$7:$L$11,V$2,0)+(VLOOKUP($F2431,'(참고)타워 스텟 가치'!$B$7:$L$11,V$2,0)*$E2431)</f>
        <v>8793.0000000000764</v>
      </c>
      <c r="W2431">
        <f>VLOOKUP($F2431,'(참고)타워 스텟 가치'!$B$7:$L$11,W$2,0)+(VLOOKUP($F2431,'(참고)타워 스텟 가치'!$B$7:$L$11,W$2,0)*$E2431)</f>
        <v>146.55000000000126</v>
      </c>
      <c r="X2431">
        <f>VLOOKUP($F2431,'(참고)타워 스텟 가치'!$B$7:$L$11,X$2,0)+(VLOOKUP($F2431,'(참고)타워 스텟 가치'!$B$7:$L$11,X$2,0)*$E2431)</f>
        <v>58.620000000000502</v>
      </c>
      <c r="Y2431">
        <f>VLOOKUP($F2431,'(참고)타워 스텟 가치'!$B$7:$L$11,Y$2,0)+(VLOOKUP($F2431,'(참고)타워 스텟 가치'!$B$7:$L$11,Y$2,0)*$E2431)</f>
        <v>0</v>
      </c>
      <c r="Z2431">
        <f>VLOOKUP($F2431,'(참고)타워 스텟 가치'!$B$7:$L$11,Z$2,0)+(VLOOKUP($F2431,'(참고)타워 스텟 가치'!$B$7:$L$11,Z$2,0)*$E2431)</f>
        <v>0</v>
      </c>
      <c r="AA2431">
        <f>VLOOKUP($F2431,'(참고)타워 스텟 가치'!$B$7:$L$11,AA$2,0)+(VLOOKUP($F2431,'(참고)타워 스텟 가치'!$B$7:$L$11,AA$2,0)*$E2431)</f>
        <v>136.78000000000117</v>
      </c>
      <c r="AB2431">
        <f>SUM('스테이지별 몬스터 스텟'!S2431*'(참고)타워 스텟 가치'!$Q$17,'스테이지별 몬스터 스텟'!T2431*'(참고)타워 스텟 가치'!$R$17,'스테이지별 몬스터 스텟'!U2431*'(참고)타워 스텟 가치'!$S$17,'스테이지별 몬스터 스텟'!V2431*'(참고)타워 스텟 가치'!$T$17,'스테이지별 몬스터 스텟'!W2431*'(참고)타워 스텟 가치'!$U$17,'스테이지별 몬스터 스텟'!X2431*'(참고)타워 스텟 가치'!$V$17,'스테이지별 몬스터 스텟'!Y2431*'(참고)타워 스텟 가치'!$W$17,'스테이지별 몬스터 스텟'!Z2431*'(참고)타워 스텟 가치'!$X$17,'스테이지별 몬스터 스텟'!AA2431*'(참고)타워 스텟 가치'!$Y$17)</f>
        <v>1487155.2050000131</v>
      </c>
      <c r="AC2431">
        <v>2</v>
      </c>
      <c r="AD2431">
        <f>VLOOKUP($F2431,'(참고)타워 스텟 가치'!$B$12:$L$16,AD$2,0)+(VLOOKUP($F2431,'(참고)타워 스텟 가치'!$B$12:$L$16,AD$2,0)*$E2431)</f>
        <v>732.75000000000637</v>
      </c>
      <c r="AE2431">
        <f>VLOOKUP($F2431,'(참고)타워 스텟 가치'!$B$12:$L$16,AE$2,0)+(VLOOKUP($F2431,'(참고)타워 스텟 가치'!$B$12:$L$16,AE$2,0)*$E2431)</f>
        <v>879.30000000000757</v>
      </c>
      <c r="AF2431">
        <f>VLOOKUP($F2431,'(참고)타워 스텟 가치'!$B$12:$L$16,AF$2,0)+(VLOOKUP($F2431,'(참고)타워 스텟 가치'!$B$12:$L$16,AF$2,0)*$E2431)</f>
        <v>977000.00000000838</v>
      </c>
      <c r="AG2431">
        <f>VLOOKUP($F2431,'(참고)타워 스텟 가치'!$B$12:$L$16,AG$2,0)+(VLOOKUP($F2431,'(참고)타워 스텟 가치'!$B$12:$L$16,AG$2,0)*$E2431)</f>
        <v>4396.5000000000382</v>
      </c>
      <c r="AH2431">
        <f>VLOOKUP($F2431,'(참고)타워 스텟 가치'!$B$12:$L$16,AH$2,0)+(VLOOKUP($F2431,'(참고)타워 스텟 가치'!$B$12:$L$16,AH$2,0)*$E2431)</f>
        <v>146.55000000000126</v>
      </c>
      <c r="AI2431">
        <f>VLOOKUP($F2431,'(참고)타워 스텟 가치'!$B$12:$L$16,AI$2,0)+(VLOOKUP($F2431,'(참고)타워 스텟 가치'!$B$12:$L$16,AI$2,0)*$E2431)</f>
        <v>58.620000000000502</v>
      </c>
      <c r="AJ2431">
        <f>VLOOKUP($F2431,'(참고)타워 스텟 가치'!$B$12:$L$16,AJ$2,0)+(VLOOKUP($F2431,'(참고)타워 스텟 가치'!$B$12:$L$16,AJ$2,0)*$E2431)</f>
        <v>0</v>
      </c>
      <c r="AK2431">
        <f>VLOOKUP($F2431,'(참고)타워 스텟 가치'!$B$12:$L$16,AK$2,0)+(VLOOKUP($F2431,'(참고)타워 스텟 가치'!$B$12:$L$16,AK$2,0)*$E2431)</f>
        <v>0</v>
      </c>
      <c r="AL2431">
        <f>VLOOKUP($F2431,'(참고)타워 스텟 가치'!$B$12:$L$16,AL$2,0)+(VLOOKUP($F2431,'(참고)타워 스텟 가치'!$B$12:$L$16,AL$2,0)*$E2431)</f>
        <v>273.56000000000233</v>
      </c>
      <c r="AM2431">
        <f>SUM('스테이지별 몬스터 스텟'!AD2431*'(참고)타워 스텟 가치'!$Q$17,'스테이지별 몬스터 스텟'!AE2431*'(참고)타워 스텟 가치'!$R$17,'스테이지별 몬스터 스텟'!AF2431*'(참고)타워 스텟 가치'!$S$17,'스테이지별 몬스터 스텟'!AG2431*'(참고)타워 스텟 가치'!$T$17,'스테이지별 몬스터 스텟'!AH2431*'(참고)타워 스텟 가치'!$U$17,'스테이지별 몬스터 스텟'!AI2431*'(참고)타워 스텟 가치'!$V$17,'스테이지별 몬스터 스텟'!AJ2431*'(참고)타워 스텟 가치'!$W$17,'스테이지별 몬스터 스텟'!AK2431*'(참고)타워 스텟 가치'!$X$17,'스테이지별 몬스터 스텟'!AL2431*'(참고)타워 스텟 가치'!$Y$17)</f>
        <v>1477976.2900000128</v>
      </c>
      <c r="AN2431">
        <v>3</v>
      </c>
    </row>
    <row r="2432" spans="3:40" x14ac:dyDescent="0.3">
      <c r="C2432">
        <v>3</v>
      </c>
      <c r="D2432">
        <f t="shared" si="113"/>
        <v>486</v>
      </c>
      <c r="E2432" s="52">
        <f>VLOOKUP(D2432,'스테이지별 난이도 설정'!B:C,2,0)</f>
        <v>194.40000000000168</v>
      </c>
      <c r="F2432" t="str">
        <f t="shared" si="114"/>
        <v>에픽</v>
      </c>
      <c r="G2432">
        <f t="shared" si="112"/>
        <v>6</v>
      </c>
      <c r="H2432">
        <f>VLOOKUP($F2432,'(참고)타워 스텟 가치'!$B$2:$L$6,H$2,0)+(VLOOKUP($F2432,'(참고)타워 스텟 가치'!$B$2:$L$6,H$2,0)*$E2432)</f>
        <v>3297.3750000000282</v>
      </c>
      <c r="I2432">
        <f>VLOOKUP($F2432,'(참고)타워 스텟 가치'!$B$2:$L$6,I$2,0)+(VLOOKUP($F2432,'(참고)타워 스텟 가치'!$B$2:$L$6,I$2,0)*$E2432)</f>
        <v>659.47500000000571</v>
      </c>
      <c r="J2432">
        <f>VLOOKUP($F2432,'(참고)타워 스텟 가치'!$B$2:$L$6,J$2,0)+(VLOOKUP($F2432,'(참고)타워 스텟 가치'!$B$2:$L$6,J$2,0)*$E2432)</f>
        <v>977000.00000000838</v>
      </c>
      <c r="K2432">
        <f>VLOOKUP($F2432,'(참고)타워 스텟 가치'!$B$2:$L$6,K$2,0)+(VLOOKUP($F2432,'(참고)타워 스텟 가치'!$B$2:$L$6,K$2,0)*$E2432)</f>
        <v>13189.500000000113</v>
      </c>
      <c r="L2432">
        <f>VLOOKUP($F2432,'(참고)타워 스텟 가치'!$B$2:$L$6,L$2,0)+(VLOOKUP($F2432,'(참고)타워 스텟 가치'!$B$2:$L$6,L$2,0)*$E2432)</f>
        <v>219.82500000000189</v>
      </c>
      <c r="M2432">
        <f>VLOOKUP($F2432,'(참고)타워 스텟 가치'!$B$2:$L$6,M$2,0)+(VLOOKUP($F2432,'(참고)타워 스텟 가치'!$B$2:$L$6,M$2,0)*$E2432)</f>
        <v>58.620000000000502</v>
      </c>
      <c r="N2432">
        <f>VLOOKUP($F2432,'(참고)타워 스텟 가치'!$B$2:$L$6,N$2,0)+(VLOOKUP($F2432,'(참고)타워 스텟 가치'!$B$2:$L$6,N$2,0)*$E2432)</f>
        <v>0</v>
      </c>
      <c r="O2432">
        <f>VLOOKUP($F2432,'(참고)타워 스텟 가치'!$B$2:$L$6,O$2,0)+(VLOOKUP($F2432,'(참고)타워 스텟 가치'!$B$2:$L$6,O$2,0)*$E2432)</f>
        <v>0</v>
      </c>
      <c r="P2432">
        <f>VLOOKUP($F2432,'(참고)타워 스텟 가치'!$B$2:$L$6,P$2,0)+(VLOOKUP($F2432,'(참고)타워 스텟 가치'!$B$2:$L$6,P$2,0)*$E2432)</f>
        <v>136.78000000000117</v>
      </c>
      <c r="Q2432">
        <f>SUM('스테이지별 몬스터 스텟'!H2432*'(참고)타워 스텟 가치'!$Q$17,'스테이지별 몬스터 스텟'!I2432*'(참고)타워 스텟 가치'!$R$17,'스테이지별 몬스터 스텟'!J2432*'(참고)타워 스텟 가치'!$S$17,'스테이지별 몬스터 스텟'!K2432*'(참고)타워 스텟 가치'!$T$17,'스테이지별 몬스터 스텟'!L2432*'(참고)타워 스텟 가치'!$U$17,'스테이지별 몬스터 스텟'!M2432*'(참고)타워 스텟 가치'!$V$17,'스테이지별 몬스터 스텟'!N2432*'(참고)타워 스텟 가치'!$W$17,'스테이지별 몬스터 스텟'!O2432*'(참고)타워 스텟 가치'!$X$17,'스테이지별 몬스터 스텟'!P2432*'(참고)타워 스텟 가치'!$Y$17)</f>
        <v>1500234.792500013</v>
      </c>
      <c r="R2432">
        <v>1</v>
      </c>
      <c r="S2432">
        <f>VLOOKUP($F2432,'(참고)타워 스텟 가치'!$B$7:$L$11,S$2,0)+(VLOOKUP($F2432,'(참고)타워 스텟 가치'!$B$7:$L$11,S$2,0)*$E2432)</f>
        <v>1099.1250000000095</v>
      </c>
      <c r="T2432">
        <f>VLOOKUP($F2432,'(참고)타워 스텟 가치'!$B$7:$L$11,T$2,0)+(VLOOKUP($F2432,'(참고)타워 스텟 가치'!$B$7:$L$11,T$2,0)*$E2432)</f>
        <v>1978.425000000017</v>
      </c>
      <c r="U2432">
        <f>VLOOKUP($F2432,'(참고)타워 스텟 가치'!$B$7:$L$11,U$2,0)+(VLOOKUP($F2432,'(참고)타워 스텟 가치'!$B$7:$L$11,U$2,0)*$E2432)</f>
        <v>977000.00000000838</v>
      </c>
      <c r="V2432">
        <f>VLOOKUP($F2432,'(참고)타워 스텟 가치'!$B$7:$L$11,V$2,0)+(VLOOKUP($F2432,'(참고)타워 스텟 가치'!$B$7:$L$11,V$2,0)*$E2432)</f>
        <v>13189.500000000113</v>
      </c>
      <c r="W2432">
        <f>VLOOKUP($F2432,'(참고)타워 스텟 가치'!$B$7:$L$11,W$2,0)+(VLOOKUP($F2432,'(참고)타워 스텟 가치'!$B$7:$L$11,W$2,0)*$E2432)</f>
        <v>219.82500000000189</v>
      </c>
      <c r="X2432">
        <f>VLOOKUP($F2432,'(참고)타워 스텟 가치'!$B$7:$L$11,X$2,0)+(VLOOKUP($F2432,'(참고)타워 스텟 가치'!$B$7:$L$11,X$2,0)*$E2432)</f>
        <v>58.620000000000502</v>
      </c>
      <c r="Y2432">
        <f>VLOOKUP($F2432,'(참고)타워 스텟 가치'!$B$7:$L$11,Y$2,0)+(VLOOKUP($F2432,'(참고)타워 스텟 가치'!$B$7:$L$11,Y$2,0)*$E2432)</f>
        <v>0</v>
      </c>
      <c r="Z2432">
        <f>VLOOKUP($F2432,'(참고)타워 스텟 가치'!$B$7:$L$11,Z$2,0)+(VLOOKUP($F2432,'(참고)타워 스텟 가치'!$B$7:$L$11,Z$2,0)*$E2432)</f>
        <v>0</v>
      </c>
      <c r="AA2432">
        <f>VLOOKUP($F2432,'(참고)타워 스텟 가치'!$B$7:$L$11,AA$2,0)+(VLOOKUP($F2432,'(참고)타워 스텟 가치'!$B$7:$L$11,AA$2,0)*$E2432)</f>
        <v>136.78000000000117</v>
      </c>
      <c r="AB2432">
        <f>SUM('스테이지별 몬스터 스텟'!S2432*'(참고)타워 스텟 가치'!$Q$17,'스테이지별 몬스터 스텟'!T2432*'(참고)타워 스텟 가치'!$R$17,'스테이지별 몬스터 스텟'!U2432*'(참고)타워 스텟 가치'!$S$17,'스테이지별 몬스터 스텟'!V2432*'(참고)타워 스텟 가치'!$T$17,'스테이지별 몬스터 스텟'!W2432*'(참고)타워 스텟 가치'!$U$17,'스테이지별 몬스터 스텟'!X2432*'(참고)타워 스텟 가치'!$V$17,'스테이지별 몬스터 스텟'!Y2432*'(참고)타워 스텟 가치'!$W$17,'스테이지별 몬스터 스텟'!Z2432*'(참고)타워 스텟 가치'!$X$17,'스테이지별 몬스터 스텟'!AA2432*'(참고)타워 스텟 가치'!$Y$17)</f>
        <v>1497816.7175000128</v>
      </c>
      <c r="AC2432">
        <v>2</v>
      </c>
      <c r="AD2432">
        <f>VLOOKUP($F2432,'(참고)타워 스텟 가치'!$B$12:$L$16,AD$2,0)+(VLOOKUP($F2432,'(참고)타워 스텟 가치'!$B$12:$L$16,AD$2,0)*$E2432)</f>
        <v>1099.1250000000095</v>
      </c>
      <c r="AE2432">
        <f>VLOOKUP($F2432,'(참고)타워 스텟 가치'!$B$12:$L$16,AE$2,0)+(VLOOKUP($F2432,'(참고)타워 스텟 가치'!$B$12:$L$16,AE$2,0)*$E2432)</f>
        <v>1318.9500000000114</v>
      </c>
      <c r="AF2432">
        <f>VLOOKUP($F2432,'(참고)타워 스텟 가치'!$B$12:$L$16,AF$2,0)+(VLOOKUP($F2432,'(참고)타워 스텟 가치'!$B$12:$L$16,AF$2,0)*$E2432)</f>
        <v>977000.00000000838</v>
      </c>
      <c r="AG2432">
        <f>VLOOKUP($F2432,'(참고)타워 스텟 가치'!$B$12:$L$16,AG$2,0)+(VLOOKUP($F2432,'(참고)타워 스텟 가치'!$B$12:$L$16,AG$2,0)*$E2432)</f>
        <v>6594.7500000000564</v>
      </c>
      <c r="AH2432">
        <f>VLOOKUP($F2432,'(참고)타워 스텟 가치'!$B$12:$L$16,AH$2,0)+(VLOOKUP($F2432,'(참고)타워 스텟 가치'!$B$12:$L$16,AH$2,0)*$E2432)</f>
        <v>219.82500000000189</v>
      </c>
      <c r="AI2432">
        <f>VLOOKUP($F2432,'(참고)타워 스텟 가치'!$B$12:$L$16,AI$2,0)+(VLOOKUP($F2432,'(참고)타워 스텟 가치'!$B$12:$L$16,AI$2,0)*$E2432)</f>
        <v>58.620000000000502</v>
      </c>
      <c r="AJ2432">
        <f>VLOOKUP($F2432,'(참고)타워 스텟 가치'!$B$12:$L$16,AJ$2,0)+(VLOOKUP($F2432,'(참고)타워 스텟 가치'!$B$12:$L$16,AJ$2,0)*$E2432)</f>
        <v>0</v>
      </c>
      <c r="AK2432">
        <f>VLOOKUP($F2432,'(참고)타워 스텟 가치'!$B$12:$L$16,AK$2,0)+(VLOOKUP($F2432,'(참고)타워 스텟 가치'!$B$12:$L$16,AK$2,0)*$E2432)</f>
        <v>0</v>
      </c>
      <c r="AL2432">
        <f>VLOOKUP($F2432,'(참고)타워 스텟 가치'!$B$12:$L$16,AL$2,0)+(VLOOKUP($F2432,'(참고)타워 스텟 가치'!$B$12:$L$16,AL$2,0)*$E2432)</f>
        <v>273.56000000000233</v>
      </c>
      <c r="AM2432">
        <f>SUM('스테이지별 몬스터 스텟'!AD2432*'(참고)타워 스텟 가치'!$Q$17,'스테이지별 몬스터 스텟'!AE2432*'(참고)타워 스텟 가치'!$R$17,'스테이지별 몬스터 스텟'!AF2432*'(참고)타워 스텟 가치'!$S$17,'스테이지별 몬스터 스텟'!AG2432*'(참고)타워 스텟 가치'!$T$17,'스테이지별 몬스터 스텟'!AH2432*'(참고)타워 스텟 가치'!$U$17,'스테이지별 몬스터 스텟'!AI2432*'(참고)타워 스텟 가치'!$V$17,'스테이지별 몬스터 스텟'!AJ2432*'(참고)타워 스텟 가치'!$W$17,'스테이지별 몬스터 스텟'!AK2432*'(참고)타워 스텟 가치'!$X$17,'스테이지별 몬스터 스텟'!AL2432*'(참고)타워 스텟 가치'!$Y$17)</f>
        <v>1483911.5650000127</v>
      </c>
      <c r="AN2432">
        <v>3</v>
      </c>
    </row>
    <row r="2433" spans="3:40" x14ac:dyDescent="0.3">
      <c r="C2433">
        <v>4</v>
      </c>
      <c r="D2433">
        <f t="shared" si="113"/>
        <v>486</v>
      </c>
      <c r="E2433" s="52">
        <f>VLOOKUP(D2433,'스테이지별 난이도 설정'!B:C,2,0)</f>
        <v>194.40000000000168</v>
      </c>
      <c r="F2433" t="str">
        <f t="shared" si="114"/>
        <v>유니크</v>
      </c>
      <c r="G2433">
        <f t="shared" si="112"/>
        <v>6</v>
      </c>
      <c r="H2433">
        <f>VLOOKUP($F2433,'(참고)타워 스텟 가치'!$B$2:$L$6,H$2,0)+(VLOOKUP($F2433,'(참고)타워 스텟 가치'!$B$2:$L$6,H$2,0)*$E2433)</f>
        <v>4946.0625000000427</v>
      </c>
      <c r="I2433">
        <f>VLOOKUP($F2433,'(참고)타워 스텟 가치'!$B$2:$L$6,I$2,0)+(VLOOKUP($F2433,'(참고)타워 스텟 가치'!$B$2:$L$6,I$2,0)*$E2433)</f>
        <v>989.2125000000085</v>
      </c>
      <c r="J2433">
        <f>VLOOKUP($F2433,'(참고)타워 스텟 가치'!$B$2:$L$6,J$2,0)+(VLOOKUP($F2433,'(참고)타워 스텟 가치'!$B$2:$L$6,J$2,0)*$E2433)</f>
        <v>977000.00000000838</v>
      </c>
      <c r="K2433">
        <f>VLOOKUP($F2433,'(참고)타워 스텟 가치'!$B$2:$L$6,K$2,0)+(VLOOKUP($F2433,'(참고)타워 스텟 가치'!$B$2:$L$6,K$2,0)*$E2433)</f>
        <v>19784.250000000171</v>
      </c>
      <c r="L2433">
        <f>VLOOKUP($F2433,'(참고)타워 스텟 가치'!$B$2:$L$6,L$2,0)+(VLOOKUP($F2433,'(참고)타워 스텟 가치'!$B$2:$L$6,L$2,0)*$E2433)</f>
        <v>329.73750000000285</v>
      </c>
      <c r="M2433">
        <f>VLOOKUP($F2433,'(참고)타워 스텟 가치'!$B$2:$L$6,M$2,0)+(VLOOKUP($F2433,'(참고)타워 스텟 가치'!$B$2:$L$6,M$2,0)*$E2433)</f>
        <v>58.620000000000502</v>
      </c>
      <c r="N2433">
        <f>VLOOKUP($F2433,'(참고)타워 스텟 가치'!$B$2:$L$6,N$2,0)+(VLOOKUP($F2433,'(참고)타워 스텟 가치'!$B$2:$L$6,N$2,0)*$E2433)</f>
        <v>0</v>
      </c>
      <c r="O2433">
        <f>VLOOKUP($F2433,'(참고)타워 스텟 가치'!$B$2:$L$6,O$2,0)+(VLOOKUP($F2433,'(참고)타워 스텟 가치'!$B$2:$L$6,O$2,0)*$E2433)</f>
        <v>0</v>
      </c>
      <c r="P2433">
        <f>VLOOKUP($F2433,'(참고)타워 스텟 가치'!$B$2:$L$6,P$2,0)+(VLOOKUP($F2433,'(참고)타워 스텟 가치'!$B$2:$L$6,P$2,0)*$E2433)</f>
        <v>195.40000000000168</v>
      </c>
      <c r="Q2433">
        <f>SUM('스테이지별 몬스터 스텟'!H2433*'(참고)타워 스텟 가치'!$Q$17,'스테이지별 몬스터 스텟'!I2433*'(참고)타워 스텟 가치'!$R$17,'스테이지별 몬스터 스텟'!J2433*'(참고)타워 스텟 가치'!$S$17,'스테이지별 몬스터 스텟'!K2433*'(참고)타워 스텟 가치'!$T$17,'스테이지별 몬스터 스텟'!L2433*'(참고)타워 스텟 가치'!$U$17,'스테이지별 몬스터 스텟'!M2433*'(참고)타워 스텟 가치'!$V$17,'스테이지별 몬스터 스텟'!N2433*'(참고)타워 스텟 가치'!$W$17,'스테이지별 몬스터 스텟'!O2433*'(참고)타워 스텟 가치'!$X$17,'스테이지별 몬스터 스텟'!P2433*'(참고)타워 스텟 가치'!$Y$17)</f>
        <v>1517553.3387500132</v>
      </c>
      <c r="R2433">
        <v>1</v>
      </c>
      <c r="S2433">
        <f>VLOOKUP($F2433,'(참고)타워 스텟 가치'!$B$7:$L$11,S$2,0)+(VLOOKUP($F2433,'(참고)타워 스텟 가치'!$B$7:$L$11,S$2,0)*$E2433)</f>
        <v>1648.6875000000141</v>
      </c>
      <c r="T2433">
        <f>VLOOKUP($F2433,'(참고)타워 스텟 가치'!$B$7:$L$11,T$2,0)+(VLOOKUP($F2433,'(참고)타워 스텟 가치'!$B$7:$L$11,T$2,0)*$E2433)</f>
        <v>2967.6375000000257</v>
      </c>
      <c r="U2433">
        <f>VLOOKUP($F2433,'(참고)타워 스텟 가치'!$B$7:$L$11,U$2,0)+(VLOOKUP($F2433,'(참고)타워 스텟 가치'!$B$7:$L$11,U$2,0)*$E2433)</f>
        <v>977000.00000000838</v>
      </c>
      <c r="V2433">
        <f>VLOOKUP($F2433,'(참고)타워 스텟 가치'!$B$7:$L$11,V$2,0)+(VLOOKUP($F2433,'(참고)타워 스텟 가치'!$B$7:$L$11,V$2,0)*$E2433)</f>
        <v>19784.250000000171</v>
      </c>
      <c r="W2433">
        <f>VLOOKUP($F2433,'(참고)타워 스텟 가치'!$B$7:$L$11,W$2,0)+(VLOOKUP($F2433,'(참고)타워 스텟 가치'!$B$7:$L$11,W$2,0)*$E2433)</f>
        <v>329.73750000000285</v>
      </c>
      <c r="X2433">
        <f>VLOOKUP($F2433,'(참고)타워 스텟 가치'!$B$7:$L$11,X$2,0)+(VLOOKUP($F2433,'(참고)타워 스텟 가치'!$B$7:$L$11,X$2,0)*$E2433)</f>
        <v>58.620000000000502</v>
      </c>
      <c r="Y2433">
        <f>VLOOKUP($F2433,'(참고)타워 스텟 가치'!$B$7:$L$11,Y$2,0)+(VLOOKUP($F2433,'(참고)타워 스텟 가치'!$B$7:$L$11,Y$2,0)*$E2433)</f>
        <v>0</v>
      </c>
      <c r="Z2433">
        <f>VLOOKUP($F2433,'(참고)타워 스텟 가치'!$B$7:$L$11,Z$2,0)+(VLOOKUP($F2433,'(참고)타워 스텟 가치'!$B$7:$L$11,Z$2,0)*$E2433)</f>
        <v>0</v>
      </c>
      <c r="AA2433">
        <f>VLOOKUP($F2433,'(참고)타워 스텟 가치'!$B$7:$L$11,AA$2,0)+(VLOOKUP($F2433,'(참고)타워 스텟 가치'!$B$7:$L$11,AA$2,0)*$E2433)</f>
        <v>195.40000000000168</v>
      </c>
      <c r="AB2433">
        <f>SUM('스테이지별 몬스터 스텟'!S2433*'(참고)타워 스텟 가치'!$Q$17,'스테이지별 몬스터 스텟'!T2433*'(참고)타워 스텟 가치'!$R$17,'스테이지별 몬스터 스텟'!U2433*'(참고)타워 스텟 가치'!$S$17,'스테이지별 몬스터 스텟'!V2433*'(참고)타워 스텟 가치'!$T$17,'스테이지별 몬스터 스텟'!W2433*'(참고)타워 스텟 가치'!$U$17,'스테이지별 몬스터 스텟'!X2433*'(참고)타워 스텟 가치'!$V$17,'스테이지별 몬스터 스텟'!Y2433*'(참고)타워 스텟 가치'!$W$17,'스테이지별 몬스터 스텟'!Z2433*'(참고)타워 스텟 가치'!$X$17,'스테이지별 몬스터 스텟'!AA2433*'(참고)타워 스텟 가치'!$Y$17)</f>
        <v>1513926.2262500131</v>
      </c>
      <c r="AC2433">
        <v>2</v>
      </c>
      <c r="AD2433">
        <f>VLOOKUP($F2433,'(참고)타워 스텟 가치'!$B$12:$L$16,AD$2,0)+(VLOOKUP($F2433,'(참고)타워 스텟 가치'!$B$12:$L$16,AD$2,0)*$E2433)</f>
        <v>1648.6875000000141</v>
      </c>
      <c r="AE2433">
        <f>VLOOKUP($F2433,'(참고)타워 스텟 가치'!$B$12:$L$16,AE$2,0)+(VLOOKUP($F2433,'(참고)타워 스텟 가치'!$B$12:$L$16,AE$2,0)*$E2433)</f>
        <v>1978.425000000017</v>
      </c>
      <c r="AF2433">
        <f>VLOOKUP($F2433,'(참고)타워 스텟 가치'!$B$12:$L$16,AF$2,0)+(VLOOKUP($F2433,'(참고)타워 스텟 가치'!$B$12:$L$16,AF$2,0)*$E2433)</f>
        <v>977000.00000000838</v>
      </c>
      <c r="AG2433">
        <f>VLOOKUP($F2433,'(참고)타워 스텟 가치'!$B$12:$L$16,AG$2,0)+(VLOOKUP($F2433,'(참고)타워 스텟 가치'!$B$12:$L$16,AG$2,0)*$E2433)</f>
        <v>9892.1250000000855</v>
      </c>
      <c r="AH2433">
        <f>VLOOKUP($F2433,'(참고)타워 스텟 가치'!$B$12:$L$16,AH$2,0)+(VLOOKUP($F2433,'(참고)타워 스텟 가치'!$B$12:$L$16,AH$2,0)*$E2433)</f>
        <v>329.73750000000285</v>
      </c>
      <c r="AI2433">
        <f>VLOOKUP($F2433,'(참고)타워 스텟 가치'!$B$12:$L$16,AI$2,0)+(VLOOKUP($F2433,'(참고)타워 스텟 가치'!$B$12:$L$16,AI$2,0)*$E2433)</f>
        <v>58.620000000000502</v>
      </c>
      <c r="AJ2433">
        <f>VLOOKUP($F2433,'(참고)타워 스텟 가치'!$B$12:$L$16,AJ$2,0)+(VLOOKUP($F2433,'(참고)타워 스텟 가치'!$B$12:$L$16,AJ$2,0)*$E2433)</f>
        <v>0</v>
      </c>
      <c r="AK2433">
        <f>VLOOKUP($F2433,'(참고)타워 스텟 가치'!$B$12:$L$16,AK$2,0)+(VLOOKUP($F2433,'(참고)타워 스텟 가치'!$B$12:$L$16,AK$2,0)*$E2433)</f>
        <v>0</v>
      </c>
      <c r="AL2433">
        <f>VLOOKUP($F2433,'(참고)타워 스텟 가치'!$B$12:$L$16,AL$2,0)+(VLOOKUP($F2433,'(참고)타워 스텟 가치'!$B$12:$L$16,AL$2,0)*$E2433)</f>
        <v>390.80000000000337</v>
      </c>
      <c r="AM2433">
        <f>SUM('스테이지별 몬스터 스텟'!AD2433*'(참고)타워 스텟 가치'!$Q$17,'스테이지별 몬스터 스텟'!AE2433*'(참고)타워 스텟 가치'!$R$17,'스테이지별 몬스터 스텟'!AF2433*'(참고)타워 스텟 가치'!$S$17,'스테이지별 몬스터 스텟'!AG2433*'(참고)타워 스텟 가치'!$T$17,'스테이지별 몬스터 스텟'!AH2433*'(참고)타워 스텟 가치'!$U$17,'스테이지별 몬스터 스텟'!AI2433*'(참고)타워 스텟 가치'!$V$17,'스테이지별 몬스터 스텟'!AJ2433*'(참고)타워 스텟 가치'!$W$17,'스테이지별 몬스터 스텟'!AK2433*'(참고)타워 스텟 가치'!$X$17,'스테이지별 몬스터 스텟'!AL2433*'(참고)타워 스텟 가치'!$Y$17)</f>
        <v>1493048.9575000131</v>
      </c>
      <c r="AN2433">
        <v>3</v>
      </c>
    </row>
    <row r="2434" spans="3:40" x14ac:dyDescent="0.3">
      <c r="C2434">
        <v>5</v>
      </c>
      <c r="D2434">
        <f t="shared" si="113"/>
        <v>486</v>
      </c>
      <c r="E2434" s="52">
        <f>VLOOKUP(D2434,'스테이지별 난이도 설정'!B:C,2,0)</f>
        <v>194.40000000000168</v>
      </c>
      <c r="F2434" t="str">
        <f t="shared" si="114"/>
        <v>스페셜</v>
      </c>
      <c r="G2434">
        <f t="shared" si="112"/>
        <v>6</v>
      </c>
      <c r="H2434">
        <f>VLOOKUP($F2434,'(참고)타워 스텟 가치'!$B$2:$L$6,H$2,0)+(VLOOKUP($F2434,'(참고)타워 스텟 가치'!$B$2:$L$6,H$2,0)*$E2434)</f>
        <v>7419.0937500000637</v>
      </c>
      <c r="I2434">
        <f>VLOOKUP($F2434,'(참고)타워 스텟 가치'!$B$2:$L$6,I$2,0)+(VLOOKUP($F2434,'(참고)타워 스텟 가치'!$B$2:$L$6,I$2,0)*$E2434)</f>
        <v>1483.8187500000129</v>
      </c>
      <c r="J2434">
        <f>VLOOKUP($F2434,'(참고)타워 스텟 가치'!$B$2:$L$6,J$2,0)+(VLOOKUP($F2434,'(참고)타워 스텟 가치'!$B$2:$L$6,J$2,0)*$E2434)</f>
        <v>977000.00000000838</v>
      </c>
      <c r="K2434">
        <f>VLOOKUP($F2434,'(참고)타워 스텟 가치'!$B$2:$L$6,K$2,0)+(VLOOKUP($F2434,'(참고)타워 스텟 가치'!$B$2:$L$6,K$2,0)*$E2434)</f>
        <v>29676.375000000255</v>
      </c>
      <c r="L2434">
        <f>VLOOKUP($F2434,'(참고)타워 스텟 가치'!$B$2:$L$6,L$2,0)+(VLOOKUP($F2434,'(참고)타워 스텟 가치'!$B$2:$L$6,L$2,0)*$E2434)</f>
        <v>494.60625000000425</v>
      </c>
      <c r="M2434">
        <f>VLOOKUP($F2434,'(참고)타워 스텟 가치'!$B$2:$L$6,M$2,0)+(VLOOKUP($F2434,'(참고)타워 스텟 가치'!$B$2:$L$6,M$2,0)*$E2434)</f>
        <v>58.620000000000502</v>
      </c>
      <c r="N2434">
        <f>VLOOKUP($F2434,'(참고)타워 스텟 가치'!$B$2:$L$6,N$2,0)+(VLOOKUP($F2434,'(참고)타워 스텟 가치'!$B$2:$L$6,N$2,0)*$E2434)</f>
        <v>0</v>
      </c>
      <c r="O2434">
        <f>VLOOKUP($F2434,'(참고)타워 스텟 가치'!$B$2:$L$6,O$2,0)+(VLOOKUP($F2434,'(참고)타워 스텟 가치'!$B$2:$L$6,O$2,0)*$E2434)</f>
        <v>0</v>
      </c>
      <c r="P2434">
        <f>VLOOKUP($F2434,'(참고)타워 스텟 가치'!$B$2:$L$6,P$2,0)+(VLOOKUP($F2434,'(참고)타워 스텟 가치'!$B$2:$L$6,P$2,0)*$E2434)</f>
        <v>195.40000000000168</v>
      </c>
      <c r="Q2434">
        <f>SUM('스테이지별 몬스터 스텟'!H2434*'(참고)타워 스텟 가치'!$Q$17,'스테이지별 몬스터 스텟'!I2434*'(참고)타워 스텟 가치'!$R$17,'스테이지별 몬스터 스텟'!J2434*'(참고)타워 스텟 가치'!$S$17,'스테이지별 몬스터 스텟'!K2434*'(참고)타워 스텟 가치'!$T$17,'스테이지별 몬스터 스텟'!L2434*'(참고)타워 스텟 가치'!$U$17,'스테이지별 몬스터 스텟'!M2434*'(참고)타워 스텟 가치'!$V$17,'스테이지별 몬스터 스텟'!N2434*'(참고)타워 스텟 가치'!$W$17,'스테이지별 몬스터 스텟'!O2434*'(참고)타워 스텟 가치'!$X$17,'스테이지별 몬스터 스텟'!P2434*'(참고)타워 스텟 가치'!$Y$17)</f>
        <v>1543355.2981250132</v>
      </c>
      <c r="R2434">
        <v>1</v>
      </c>
      <c r="S2434">
        <f>VLOOKUP($F2434,'(참고)타워 스텟 가치'!$B$7:$L$11,S$2,0)+(VLOOKUP($F2434,'(참고)타워 스텟 가치'!$B$7:$L$11,S$2,0)*$E2434)</f>
        <v>2473.0312500000214</v>
      </c>
      <c r="T2434">
        <f>VLOOKUP($F2434,'(참고)타워 스텟 가치'!$B$7:$L$11,T$2,0)+(VLOOKUP($F2434,'(참고)타워 스텟 가치'!$B$7:$L$11,T$2,0)*$E2434)</f>
        <v>4451.4562500000384</v>
      </c>
      <c r="U2434">
        <f>VLOOKUP($F2434,'(참고)타워 스텟 가치'!$B$7:$L$11,U$2,0)+(VLOOKUP($F2434,'(참고)타워 스텟 가치'!$B$7:$L$11,U$2,0)*$E2434)</f>
        <v>977000.00000000838</v>
      </c>
      <c r="V2434">
        <f>VLOOKUP($F2434,'(참고)타워 스텟 가치'!$B$7:$L$11,V$2,0)+(VLOOKUP($F2434,'(참고)타워 스텟 가치'!$B$7:$L$11,V$2,0)*$E2434)</f>
        <v>29676.375000000255</v>
      </c>
      <c r="W2434">
        <f>VLOOKUP($F2434,'(참고)타워 스텟 가치'!$B$7:$L$11,W$2,0)+(VLOOKUP($F2434,'(참고)타워 스텟 가치'!$B$7:$L$11,W$2,0)*$E2434)</f>
        <v>494.60625000000425</v>
      </c>
      <c r="X2434">
        <f>VLOOKUP($F2434,'(참고)타워 스텟 가치'!$B$7:$L$11,X$2,0)+(VLOOKUP($F2434,'(참고)타워 스텟 가치'!$B$7:$L$11,X$2,0)*$E2434)</f>
        <v>58.620000000000502</v>
      </c>
      <c r="Y2434">
        <f>VLOOKUP($F2434,'(참고)타워 스텟 가치'!$B$7:$L$11,Y$2,0)+(VLOOKUP($F2434,'(참고)타워 스텟 가치'!$B$7:$L$11,Y$2,0)*$E2434)</f>
        <v>0</v>
      </c>
      <c r="Z2434">
        <f>VLOOKUP($F2434,'(참고)타워 스텟 가치'!$B$7:$L$11,Z$2,0)+(VLOOKUP($F2434,'(참고)타워 스텟 가치'!$B$7:$L$11,Z$2,0)*$E2434)</f>
        <v>0</v>
      </c>
      <c r="AA2434">
        <f>VLOOKUP($F2434,'(참고)타워 스텟 가치'!$B$7:$L$11,AA$2,0)+(VLOOKUP($F2434,'(참고)타워 스텟 가치'!$B$7:$L$11,AA$2,0)*$E2434)</f>
        <v>195.40000000000168</v>
      </c>
      <c r="AB2434">
        <f>SUM('스테이지별 몬스터 스텟'!S2434*'(참고)타워 스텟 가치'!$Q$17,'스테이지별 몬스터 스텟'!T2434*'(참고)타워 스텟 가치'!$R$17,'스테이지별 몬스터 스텟'!U2434*'(참고)타워 스텟 가치'!$S$17,'스테이지별 몬스터 스텟'!V2434*'(참고)타워 스텟 가치'!$T$17,'스테이지별 몬스터 스텟'!W2434*'(참고)타워 스텟 가치'!$U$17,'스테이지별 몬스터 스텟'!X2434*'(참고)타워 스텟 가치'!$V$17,'스테이지별 몬스터 스텟'!Y2434*'(참고)타워 스텟 가치'!$W$17,'스테이지별 몬스터 스텟'!Z2434*'(참고)타워 스텟 가치'!$X$17,'스테이지별 몬스터 스텟'!AA2434*'(참고)타워 스텟 가치'!$Y$17)</f>
        <v>1537914.6293750133</v>
      </c>
      <c r="AC2434">
        <v>2</v>
      </c>
      <c r="AD2434">
        <f>VLOOKUP($F2434,'(참고)타워 스텟 가치'!$B$12:$L$16,AD$2,0)+(VLOOKUP($F2434,'(참고)타워 스텟 가치'!$B$12:$L$16,AD$2,0)*$E2434)</f>
        <v>2473.0312500000214</v>
      </c>
      <c r="AE2434">
        <f>VLOOKUP($F2434,'(참고)타워 스텟 가치'!$B$12:$L$16,AE$2,0)+(VLOOKUP($F2434,'(참고)타워 스텟 가치'!$B$12:$L$16,AE$2,0)*$E2434)</f>
        <v>2967.6375000000257</v>
      </c>
      <c r="AF2434">
        <f>VLOOKUP($F2434,'(참고)타워 스텟 가치'!$B$12:$L$16,AF$2,0)+(VLOOKUP($F2434,'(참고)타워 스텟 가치'!$B$12:$L$16,AF$2,0)*$E2434)</f>
        <v>977000.00000000838</v>
      </c>
      <c r="AG2434">
        <f>VLOOKUP($F2434,'(참고)타워 스텟 가치'!$B$12:$L$16,AG$2,0)+(VLOOKUP($F2434,'(참고)타워 스텟 가치'!$B$12:$L$16,AG$2,0)*$E2434)</f>
        <v>14838.187500000127</v>
      </c>
      <c r="AH2434">
        <f>VLOOKUP($F2434,'(참고)타워 스텟 가치'!$B$12:$L$16,AH$2,0)+(VLOOKUP($F2434,'(참고)타워 스텟 가치'!$B$12:$L$16,AH$2,0)*$E2434)</f>
        <v>494.60625000000425</v>
      </c>
      <c r="AI2434">
        <f>VLOOKUP($F2434,'(참고)타워 스텟 가치'!$B$12:$L$16,AI$2,0)+(VLOOKUP($F2434,'(참고)타워 스텟 가치'!$B$12:$L$16,AI$2,0)*$E2434)</f>
        <v>58.620000000000502</v>
      </c>
      <c r="AJ2434">
        <f>VLOOKUP($F2434,'(참고)타워 스텟 가치'!$B$12:$L$16,AJ$2,0)+(VLOOKUP($F2434,'(참고)타워 스텟 가치'!$B$12:$L$16,AJ$2,0)*$E2434)</f>
        <v>0</v>
      </c>
      <c r="AK2434">
        <f>VLOOKUP($F2434,'(참고)타워 스텟 가치'!$B$12:$L$16,AK$2,0)+(VLOOKUP($F2434,'(참고)타워 스텟 가치'!$B$12:$L$16,AK$2,0)*$E2434)</f>
        <v>0</v>
      </c>
      <c r="AL2434">
        <f>VLOOKUP($F2434,'(참고)타워 스텟 가치'!$B$12:$L$16,AL$2,0)+(VLOOKUP($F2434,'(참고)타워 스텟 가치'!$B$12:$L$16,AL$2,0)*$E2434)</f>
        <v>390.80000000000337</v>
      </c>
      <c r="AM2434">
        <f>SUM('스테이지별 몬스터 스텟'!AD2434*'(참고)타워 스텟 가치'!$Q$17,'스테이지별 몬스터 스텟'!AE2434*'(참고)타워 스텟 가치'!$R$17,'스테이지별 몬스터 스텟'!AF2434*'(참고)타워 스텟 가치'!$S$17,'스테이지별 몬스터 스텟'!AG2434*'(참고)타워 스텟 가치'!$T$17,'스테이지별 몬스터 스텟'!AH2434*'(참고)타워 스텟 가치'!$U$17,'스테이지별 몬스터 스텟'!AI2434*'(참고)타워 스텟 가치'!$V$17,'스테이지별 몬스터 스텟'!AJ2434*'(참고)타워 스텟 가치'!$W$17,'스테이지별 몬스터 스텟'!AK2434*'(참고)타워 스텟 가치'!$X$17,'스테이지별 몬스터 스텟'!AL2434*'(참고)타워 스텟 가치'!$Y$17)</f>
        <v>1506403.326250013</v>
      </c>
      <c r="AN2434">
        <v>3</v>
      </c>
    </row>
    <row r="2435" spans="3:40" x14ac:dyDescent="0.3">
      <c r="C2435">
        <v>1</v>
      </c>
      <c r="D2435">
        <f t="shared" si="113"/>
        <v>487</v>
      </c>
      <c r="E2435" s="52">
        <f>VLOOKUP(D2435,'스테이지별 난이도 설정'!B:C,2,0)</f>
        <v>194.80000000000169</v>
      </c>
      <c r="F2435" t="str">
        <f t="shared" si="114"/>
        <v>일반</v>
      </c>
      <c r="G2435">
        <f t="shared" si="112"/>
        <v>6</v>
      </c>
      <c r="H2435">
        <f>VLOOKUP($F2435,'(참고)타워 스텟 가치'!$B$2:$L$6,H$2,0)+(VLOOKUP($F2435,'(참고)타워 스텟 가치'!$B$2:$L$6,H$2,0)*$E2435)</f>
        <v>1468.5000000000127</v>
      </c>
      <c r="I2435">
        <f>VLOOKUP($F2435,'(참고)타워 스텟 가치'!$B$2:$L$6,I$2,0)+(VLOOKUP($F2435,'(참고)타워 스텟 가치'!$B$2:$L$6,I$2,0)*$E2435)</f>
        <v>293.70000000000255</v>
      </c>
      <c r="J2435">
        <f>VLOOKUP($F2435,'(참고)타워 스텟 가치'!$B$2:$L$6,J$2,0)+(VLOOKUP($F2435,'(참고)타워 스텟 가치'!$B$2:$L$6,J$2,0)*$E2435)</f>
        <v>979000.0000000085</v>
      </c>
      <c r="K2435">
        <f>VLOOKUP($F2435,'(참고)타워 스텟 가치'!$B$2:$L$6,K$2,0)+(VLOOKUP($F2435,'(참고)타워 스텟 가치'!$B$2:$L$6,K$2,0)*$E2435)</f>
        <v>5874.0000000000509</v>
      </c>
      <c r="L2435">
        <f>VLOOKUP($F2435,'(참고)타워 스텟 가치'!$B$2:$L$6,L$2,0)+(VLOOKUP($F2435,'(참고)타워 스텟 가치'!$B$2:$L$6,L$2,0)*$E2435)</f>
        <v>97.900000000000844</v>
      </c>
      <c r="M2435">
        <f>VLOOKUP($F2435,'(참고)타워 스텟 가치'!$B$2:$L$6,M$2,0)+(VLOOKUP($F2435,'(참고)타워 스텟 가치'!$B$2:$L$6,M$2,0)*$E2435)</f>
        <v>58.740000000000499</v>
      </c>
      <c r="N2435">
        <f>VLOOKUP($F2435,'(참고)타워 스텟 가치'!$B$2:$L$6,N$2,0)+(VLOOKUP($F2435,'(참고)타워 스텟 가치'!$B$2:$L$6,N$2,0)*$E2435)</f>
        <v>0</v>
      </c>
      <c r="O2435">
        <f>VLOOKUP($F2435,'(참고)타워 스텟 가치'!$B$2:$L$6,O$2,0)+(VLOOKUP($F2435,'(참고)타워 스텟 가치'!$B$2:$L$6,O$2,0)*$E2435)</f>
        <v>0</v>
      </c>
      <c r="P2435">
        <f>VLOOKUP($F2435,'(참고)타워 스텟 가치'!$B$2:$L$6,P$2,0)+(VLOOKUP($F2435,'(참고)타워 스텟 가치'!$B$2:$L$6,P$2,0)*$E2435)</f>
        <v>137.06000000000117</v>
      </c>
      <c r="Q2435">
        <f>SUM('스테이지별 몬스터 스텟'!H2435*'(참고)타워 스텟 가치'!$Q$17,'스테이지별 몬스터 스텟'!I2435*'(참고)타워 스텟 가치'!$R$17,'스테이지별 몬스터 스텟'!J2435*'(참고)타워 스텟 가치'!$S$17,'스테이지별 몬스터 스텟'!K2435*'(참고)타워 스텟 가치'!$T$17,'스테이지별 몬스터 스텟'!L2435*'(참고)타워 스텟 가치'!$U$17,'스테이지별 몬스터 스텟'!M2435*'(참고)타워 스텟 가치'!$V$17,'스테이지별 몬스터 스텟'!N2435*'(참고)타워 스텟 가치'!$W$17,'스테이지별 몬스터 스텟'!O2435*'(참고)타워 스텟 가치'!$X$17,'스테이지별 몬스터 스텟'!P2435*'(참고)타워 스텟 가치'!$Y$17)</f>
        <v>1484154.210000013</v>
      </c>
      <c r="R2435">
        <v>1</v>
      </c>
      <c r="S2435">
        <f>VLOOKUP($F2435,'(참고)타워 스텟 가치'!$B$7:$L$11,S$2,0)+(VLOOKUP($F2435,'(참고)타워 스텟 가치'!$B$7:$L$11,S$2,0)*$E2435)</f>
        <v>489.50000000000421</v>
      </c>
      <c r="T2435">
        <f>VLOOKUP($F2435,'(참고)타워 스텟 가치'!$B$7:$L$11,T$2,0)+(VLOOKUP($F2435,'(참고)타워 스텟 가치'!$B$7:$L$11,T$2,0)*$E2435)</f>
        <v>881.10000000000764</v>
      </c>
      <c r="U2435">
        <f>VLOOKUP($F2435,'(참고)타워 스텟 가치'!$B$7:$L$11,U$2,0)+(VLOOKUP($F2435,'(참고)타워 스텟 가치'!$B$7:$L$11,U$2,0)*$E2435)</f>
        <v>979000.0000000085</v>
      </c>
      <c r="V2435">
        <f>VLOOKUP($F2435,'(참고)타워 스텟 가치'!$B$7:$L$11,V$2,0)+(VLOOKUP($F2435,'(참고)타워 스텟 가치'!$B$7:$L$11,V$2,0)*$E2435)</f>
        <v>5874.0000000000509</v>
      </c>
      <c r="W2435">
        <f>VLOOKUP($F2435,'(참고)타워 스텟 가치'!$B$7:$L$11,W$2,0)+(VLOOKUP($F2435,'(참고)타워 스텟 가치'!$B$7:$L$11,W$2,0)*$E2435)</f>
        <v>97.900000000000844</v>
      </c>
      <c r="X2435">
        <f>VLOOKUP($F2435,'(참고)타워 스텟 가치'!$B$7:$L$11,X$2,0)+(VLOOKUP($F2435,'(참고)타워 스텟 가치'!$B$7:$L$11,X$2,0)*$E2435)</f>
        <v>58.740000000000499</v>
      </c>
      <c r="Y2435">
        <f>VLOOKUP($F2435,'(참고)타워 스텟 가치'!$B$7:$L$11,Y$2,0)+(VLOOKUP($F2435,'(참고)타워 스텟 가치'!$B$7:$L$11,Y$2,0)*$E2435)</f>
        <v>0</v>
      </c>
      <c r="Z2435">
        <f>VLOOKUP($F2435,'(참고)타워 스텟 가치'!$B$7:$L$11,Z$2,0)+(VLOOKUP($F2435,'(참고)타워 스텟 가치'!$B$7:$L$11,Z$2,0)*$E2435)</f>
        <v>0</v>
      </c>
      <c r="AA2435">
        <f>VLOOKUP($F2435,'(참고)타워 스텟 가치'!$B$7:$L$11,AA$2,0)+(VLOOKUP($F2435,'(참고)타워 스텟 가치'!$B$7:$L$11,AA$2,0)*$E2435)</f>
        <v>137.06000000000117</v>
      </c>
      <c r="AB2435">
        <f>SUM('스테이지별 몬스터 스텟'!S2435*'(참고)타워 스텟 가치'!$Q$17,'스테이지별 몬스터 스텟'!T2435*'(참고)타워 스텟 가치'!$R$17,'스테이지별 몬스터 스텟'!U2435*'(참고)타워 스텟 가치'!$S$17,'스테이지별 몬스터 스텟'!V2435*'(참고)타워 스텟 가치'!$T$17,'스테이지별 몬스터 스텟'!W2435*'(참고)타워 스텟 가치'!$U$17,'스테이지별 몬스터 스텟'!X2435*'(참고)타워 스텟 가치'!$V$17,'스테이지별 몬스터 스텟'!Y2435*'(참고)타워 스텟 가치'!$W$17,'스테이지별 몬스터 스텟'!Z2435*'(참고)타워 스텟 가치'!$X$17,'스테이지별 몬스터 스텟'!AA2435*'(참고)타워 스텟 가치'!$Y$17)</f>
        <v>1483077.3100000129</v>
      </c>
      <c r="AC2435">
        <v>2</v>
      </c>
      <c r="AD2435">
        <f>VLOOKUP($F2435,'(참고)타워 스텟 가치'!$B$12:$L$16,AD$2,0)+(VLOOKUP($F2435,'(참고)타워 스텟 가치'!$B$12:$L$16,AD$2,0)*$E2435)</f>
        <v>489.50000000000421</v>
      </c>
      <c r="AE2435">
        <f>VLOOKUP($F2435,'(참고)타워 스텟 가치'!$B$12:$L$16,AE$2,0)+(VLOOKUP($F2435,'(참고)타워 스텟 가치'!$B$12:$L$16,AE$2,0)*$E2435)</f>
        <v>587.40000000000509</v>
      </c>
      <c r="AF2435">
        <f>VLOOKUP($F2435,'(참고)타워 스텟 가치'!$B$12:$L$16,AF$2,0)+(VLOOKUP($F2435,'(참고)타워 스텟 가치'!$B$12:$L$16,AF$2,0)*$E2435)</f>
        <v>979000.0000000085</v>
      </c>
      <c r="AG2435">
        <f>VLOOKUP($F2435,'(참고)타워 스텟 가치'!$B$12:$L$16,AG$2,0)+(VLOOKUP($F2435,'(참고)타워 스텟 가치'!$B$12:$L$16,AG$2,0)*$E2435)</f>
        <v>2937.0000000000255</v>
      </c>
      <c r="AH2435">
        <f>VLOOKUP($F2435,'(참고)타워 스텟 가치'!$B$12:$L$16,AH$2,0)+(VLOOKUP($F2435,'(참고)타워 스텟 가치'!$B$12:$L$16,AH$2,0)*$E2435)</f>
        <v>97.900000000000844</v>
      </c>
      <c r="AI2435">
        <f>VLOOKUP($F2435,'(참고)타워 스텟 가치'!$B$12:$L$16,AI$2,0)+(VLOOKUP($F2435,'(참고)타워 스텟 가치'!$B$12:$L$16,AI$2,0)*$E2435)</f>
        <v>58.740000000000499</v>
      </c>
      <c r="AJ2435">
        <f>VLOOKUP($F2435,'(참고)타워 스텟 가치'!$B$12:$L$16,AJ$2,0)+(VLOOKUP($F2435,'(참고)타워 스텟 가치'!$B$12:$L$16,AJ$2,0)*$E2435)</f>
        <v>0</v>
      </c>
      <c r="AK2435">
        <f>VLOOKUP($F2435,'(참고)타워 스텟 가치'!$B$12:$L$16,AK$2,0)+(VLOOKUP($F2435,'(참고)타워 스텟 가치'!$B$12:$L$16,AK$2,0)*$E2435)</f>
        <v>0</v>
      </c>
      <c r="AL2435">
        <f>VLOOKUP($F2435,'(참고)타워 스텟 가치'!$B$12:$L$16,AL$2,0)+(VLOOKUP($F2435,'(참고)타워 스텟 가치'!$B$12:$L$16,AL$2,0)*$E2435)</f>
        <v>274.12000000000234</v>
      </c>
      <c r="AM2435">
        <f>SUM('스테이지별 몬스터 스텟'!AD2435*'(참고)타워 스텟 가치'!$Q$17,'스테이지별 몬스터 스텟'!AE2435*'(참고)타워 스텟 가치'!$R$17,'스테이지별 몬스터 스텟'!AF2435*'(참고)타워 스텟 가치'!$S$17,'스테이지별 몬스터 스텟'!AG2435*'(참고)타워 스텟 가치'!$T$17,'스테이지별 몬스터 스텟'!AH2435*'(참고)타워 스텟 가치'!$U$17,'스테이지별 몬스터 스텟'!AI2435*'(참고)타워 스텟 가치'!$V$17,'스테이지별 몬스터 스텟'!AJ2435*'(참고)타워 스텟 가치'!$W$17,'스테이지별 몬스터 스텟'!AK2435*'(참고)타워 스텟 가치'!$X$17,'스테이지별 몬스터 스텟'!AL2435*'(참고)타워 스텟 가치'!$Y$17)</f>
        <v>1477036.8800000129</v>
      </c>
      <c r="AN2435">
        <v>3</v>
      </c>
    </row>
    <row r="2436" spans="3:40" x14ac:dyDescent="0.3">
      <c r="C2436">
        <v>2</v>
      </c>
      <c r="D2436">
        <f t="shared" si="113"/>
        <v>487</v>
      </c>
      <c r="E2436" s="52">
        <f>VLOOKUP(D2436,'스테이지별 난이도 설정'!B:C,2,0)</f>
        <v>194.80000000000169</v>
      </c>
      <c r="F2436" t="str">
        <f t="shared" si="114"/>
        <v>레어</v>
      </c>
      <c r="G2436">
        <f t="shared" si="112"/>
        <v>6</v>
      </c>
      <c r="H2436">
        <f>VLOOKUP($F2436,'(참고)타워 스텟 가치'!$B$2:$L$6,H$2,0)+(VLOOKUP($F2436,'(참고)타워 스텟 가치'!$B$2:$L$6,H$2,0)*$E2436)</f>
        <v>2202.7500000000191</v>
      </c>
      <c r="I2436">
        <f>VLOOKUP($F2436,'(참고)타워 스텟 가치'!$B$2:$L$6,I$2,0)+(VLOOKUP($F2436,'(참고)타워 스텟 가치'!$B$2:$L$6,I$2,0)*$E2436)</f>
        <v>440.55000000000382</v>
      </c>
      <c r="J2436">
        <f>VLOOKUP($F2436,'(참고)타워 스텟 가치'!$B$2:$L$6,J$2,0)+(VLOOKUP($F2436,'(참고)타워 스텟 가치'!$B$2:$L$6,J$2,0)*$E2436)</f>
        <v>979000.0000000085</v>
      </c>
      <c r="K2436">
        <f>VLOOKUP($F2436,'(참고)타워 스텟 가치'!$B$2:$L$6,K$2,0)+(VLOOKUP($F2436,'(참고)타워 스텟 가치'!$B$2:$L$6,K$2,0)*$E2436)</f>
        <v>8811.0000000000764</v>
      </c>
      <c r="L2436">
        <f>VLOOKUP($F2436,'(참고)타워 스텟 가치'!$B$2:$L$6,L$2,0)+(VLOOKUP($F2436,'(참고)타워 스텟 가치'!$B$2:$L$6,L$2,0)*$E2436)</f>
        <v>146.85000000000127</v>
      </c>
      <c r="M2436">
        <f>VLOOKUP($F2436,'(참고)타워 스텟 가치'!$B$2:$L$6,M$2,0)+(VLOOKUP($F2436,'(참고)타워 스텟 가치'!$B$2:$L$6,M$2,0)*$E2436)</f>
        <v>58.740000000000499</v>
      </c>
      <c r="N2436">
        <f>VLOOKUP($F2436,'(참고)타워 스텟 가치'!$B$2:$L$6,N$2,0)+(VLOOKUP($F2436,'(참고)타워 스텟 가치'!$B$2:$L$6,N$2,0)*$E2436)</f>
        <v>0</v>
      </c>
      <c r="O2436">
        <f>VLOOKUP($F2436,'(참고)타워 스텟 가치'!$B$2:$L$6,O$2,0)+(VLOOKUP($F2436,'(참고)타워 스텟 가치'!$B$2:$L$6,O$2,0)*$E2436)</f>
        <v>0</v>
      </c>
      <c r="P2436">
        <f>VLOOKUP($F2436,'(참고)타워 스텟 가치'!$B$2:$L$6,P$2,0)+(VLOOKUP($F2436,'(참고)타워 스텟 가치'!$B$2:$L$6,P$2,0)*$E2436)</f>
        <v>137.06000000000117</v>
      </c>
      <c r="Q2436">
        <f>SUM('스테이지별 몬스터 스텟'!H2436*'(참고)타워 스텟 가치'!$Q$17,'스테이지별 몬스터 스텟'!I2436*'(참고)타워 스텟 가치'!$R$17,'스테이지별 몬스터 스텟'!J2436*'(참고)타워 스텟 가치'!$S$17,'스테이지별 몬스터 스텟'!K2436*'(참고)타워 스텟 가치'!$T$17,'스테이지별 몬스터 스텟'!L2436*'(참고)타워 스텟 가치'!$U$17,'스테이지별 몬스터 스텟'!M2436*'(참고)타워 스텟 가치'!$V$17,'스테이지별 몬스터 스텟'!N2436*'(참고)타워 스텟 가치'!$W$17,'스테이지별 몬스터 스텟'!O2436*'(참고)타워 스텟 가치'!$X$17,'스테이지별 몬스터 스텟'!P2436*'(참고)타워 스텟 가치'!$Y$17)</f>
        <v>1491814.885000013</v>
      </c>
      <c r="R2436">
        <v>1</v>
      </c>
      <c r="S2436">
        <f>VLOOKUP($F2436,'(참고)타워 스텟 가치'!$B$7:$L$11,S$2,0)+(VLOOKUP($F2436,'(참고)타워 스텟 가치'!$B$7:$L$11,S$2,0)*$E2436)</f>
        <v>734.25000000000637</v>
      </c>
      <c r="T2436">
        <f>VLOOKUP($F2436,'(참고)타워 스텟 가치'!$B$7:$L$11,T$2,0)+(VLOOKUP($F2436,'(참고)타워 스텟 가치'!$B$7:$L$11,T$2,0)*$E2436)</f>
        <v>1321.6500000000115</v>
      </c>
      <c r="U2436">
        <f>VLOOKUP($F2436,'(참고)타워 스텟 가치'!$B$7:$L$11,U$2,0)+(VLOOKUP($F2436,'(참고)타워 스텟 가치'!$B$7:$L$11,U$2,0)*$E2436)</f>
        <v>979000.0000000085</v>
      </c>
      <c r="V2436">
        <f>VLOOKUP($F2436,'(참고)타워 스텟 가치'!$B$7:$L$11,V$2,0)+(VLOOKUP($F2436,'(참고)타워 스텟 가치'!$B$7:$L$11,V$2,0)*$E2436)</f>
        <v>8811.0000000000764</v>
      </c>
      <c r="W2436">
        <f>VLOOKUP($F2436,'(참고)타워 스텟 가치'!$B$7:$L$11,W$2,0)+(VLOOKUP($F2436,'(참고)타워 스텟 가치'!$B$7:$L$11,W$2,0)*$E2436)</f>
        <v>146.85000000000127</v>
      </c>
      <c r="X2436">
        <f>VLOOKUP($F2436,'(참고)타워 스텟 가치'!$B$7:$L$11,X$2,0)+(VLOOKUP($F2436,'(참고)타워 스텟 가치'!$B$7:$L$11,X$2,0)*$E2436)</f>
        <v>58.740000000000499</v>
      </c>
      <c r="Y2436">
        <f>VLOOKUP($F2436,'(참고)타워 스텟 가치'!$B$7:$L$11,Y$2,0)+(VLOOKUP($F2436,'(참고)타워 스텟 가치'!$B$7:$L$11,Y$2,0)*$E2436)</f>
        <v>0</v>
      </c>
      <c r="Z2436">
        <f>VLOOKUP($F2436,'(참고)타워 스텟 가치'!$B$7:$L$11,Z$2,0)+(VLOOKUP($F2436,'(참고)타워 스텟 가치'!$B$7:$L$11,Z$2,0)*$E2436)</f>
        <v>0</v>
      </c>
      <c r="AA2436">
        <f>VLOOKUP($F2436,'(참고)타워 스텟 가치'!$B$7:$L$11,AA$2,0)+(VLOOKUP($F2436,'(참고)타워 스텟 가치'!$B$7:$L$11,AA$2,0)*$E2436)</f>
        <v>137.06000000000117</v>
      </c>
      <c r="AB2436">
        <f>SUM('스테이지별 몬스터 스텟'!S2436*'(참고)타워 스텟 가치'!$Q$17,'스테이지별 몬스터 스텟'!T2436*'(참고)타워 스텟 가치'!$R$17,'스테이지별 몬스터 스텟'!U2436*'(참고)타워 스텟 가치'!$S$17,'스테이지별 몬스터 스텟'!V2436*'(참고)타워 스텟 가치'!$T$17,'스테이지별 몬스터 스텟'!W2436*'(참고)타워 스텟 가치'!$U$17,'스테이지별 몬스터 스텟'!X2436*'(참고)타워 스텟 가치'!$V$17,'스테이지별 몬스터 스텟'!Y2436*'(참고)타워 스텟 가치'!$W$17,'스테이지별 몬스터 스텟'!Z2436*'(참고)타워 스텟 가치'!$X$17,'스테이지별 몬스터 스텟'!AA2436*'(참고)타워 스텟 가치'!$Y$17)</f>
        <v>1490199.5350000132</v>
      </c>
      <c r="AC2436">
        <v>2</v>
      </c>
      <c r="AD2436">
        <f>VLOOKUP($F2436,'(참고)타워 스텟 가치'!$B$12:$L$16,AD$2,0)+(VLOOKUP($F2436,'(참고)타워 스텟 가치'!$B$12:$L$16,AD$2,0)*$E2436)</f>
        <v>734.25000000000637</v>
      </c>
      <c r="AE2436">
        <f>VLOOKUP($F2436,'(참고)타워 스텟 가치'!$B$12:$L$16,AE$2,0)+(VLOOKUP($F2436,'(참고)타워 스텟 가치'!$B$12:$L$16,AE$2,0)*$E2436)</f>
        <v>881.10000000000764</v>
      </c>
      <c r="AF2436">
        <f>VLOOKUP($F2436,'(참고)타워 스텟 가치'!$B$12:$L$16,AF$2,0)+(VLOOKUP($F2436,'(참고)타워 스텟 가치'!$B$12:$L$16,AF$2,0)*$E2436)</f>
        <v>979000.0000000085</v>
      </c>
      <c r="AG2436">
        <f>VLOOKUP($F2436,'(참고)타워 스텟 가치'!$B$12:$L$16,AG$2,0)+(VLOOKUP($F2436,'(참고)타워 스텟 가치'!$B$12:$L$16,AG$2,0)*$E2436)</f>
        <v>4405.5000000000382</v>
      </c>
      <c r="AH2436">
        <f>VLOOKUP($F2436,'(참고)타워 스텟 가치'!$B$12:$L$16,AH$2,0)+(VLOOKUP($F2436,'(참고)타워 스텟 가치'!$B$12:$L$16,AH$2,0)*$E2436)</f>
        <v>146.85000000000127</v>
      </c>
      <c r="AI2436">
        <f>VLOOKUP($F2436,'(참고)타워 스텟 가치'!$B$12:$L$16,AI$2,0)+(VLOOKUP($F2436,'(참고)타워 스텟 가치'!$B$12:$L$16,AI$2,0)*$E2436)</f>
        <v>58.740000000000499</v>
      </c>
      <c r="AJ2436">
        <f>VLOOKUP($F2436,'(참고)타워 스텟 가치'!$B$12:$L$16,AJ$2,0)+(VLOOKUP($F2436,'(참고)타워 스텟 가치'!$B$12:$L$16,AJ$2,0)*$E2436)</f>
        <v>0</v>
      </c>
      <c r="AK2436">
        <f>VLOOKUP($F2436,'(참고)타워 스텟 가치'!$B$12:$L$16,AK$2,0)+(VLOOKUP($F2436,'(참고)타워 스텟 가치'!$B$12:$L$16,AK$2,0)*$E2436)</f>
        <v>0</v>
      </c>
      <c r="AL2436">
        <f>VLOOKUP($F2436,'(참고)타워 스텟 가치'!$B$12:$L$16,AL$2,0)+(VLOOKUP($F2436,'(참고)타워 스텟 가치'!$B$12:$L$16,AL$2,0)*$E2436)</f>
        <v>274.12000000000234</v>
      </c>
      <c r="AM2436">
        <f>SUM('스테이지별 몬스터 스텟'!AD2436*'(참고)타워 스텟 가치'!$Q$17,'스테이지별 몬스터 스텟'!AE2436*'(참고)타워 스텟 가치'!$R$17,'스테이지별 몬스터 스텟'!AF2436*'(참고)타워 스텟 가치'!$S$17,'스테이지별 몬스터 스텟'!AG2436*'(참고)타워 스텟 가치'!$T$17,'스테이지별 몬스터 스텟'!AH2436*'(참고)타워 스텟 가치'!$U$17,'스테이지별 몬스터 스텟'!AI2436*'(참고)타워 스텟 가치'!$V$17,'스테이지별 몬스터 스텟'!AJ2436*'(참고)타워 스텟 가치'!$W$17,'스테이지별 몬스터 스텟'!AK2436*'(참고)타워 스텟 가치'!$X$17,'스테이지별 몬스터 스텟'!AL2436*'(참고)타워 스텟 가치'!$Y$17)</f>
        <v>1481001.8300000129</v>
      </c>
      <c r="AN2436">
        <v>3</v>
      </c>
    </row>
    <row r="2437" spans="3:40" x14ac:dyDescent="0.3">
      <c r="C2437">
        <v>3</v>
      </c>
      <c r="D2437">
        <f t="shared" si="113"/>
        <v>487</v>
      </c>
      <c r="E2437" s="52">
        <f>VLOOKUP(D2437,'스테이지별 난이도 설정'!B:C,2,0)</f>
        <v>194.80000000000169</v>
      </c>
      <c r="F2437" t="str">
        <f t="shared" si="114"/>
        <v>에픽</v>
      </c>
      <c r="G2437">
        <f t="shared" si="112"/>
        <v>6</v>
      </c>
      <c r="H2437">
        <f>VLOOKUP($F2437,'(참고)타워 스텟 가치'!$B$2:$L$6,H$2,0)+(VLOOKUP($F2437,'(참고)타워 스텟 가치'!$B$2:$L$6,H$2,0)*$E2437)</f>
        <v>3304.1250000000286</v>
      </c>
      <c r="I2437">
        <f>VLOOKUP($F2437,'(참고)타워 스텟 가치'!$B$2:$L$6,I$2,0)+(VLOOKUP($F2437,'(참고)타워 스텟 가치'!$B$2:$L$6,I$2,0)*$E2437)</f>
        <v>660.82500000000573</v>
      </c>
      <c r="J2437">
        <f>VLOOKUP($F2437,'(참고)타워 스텟 가치'!$B$2:$L$6,J$2,0)+(VLOOKUP($F2437,'(참고)타워 스텟 가치'!$B$2:$L$6,J$2,0)*$E2437)</f>
        <v>979000.0000000085</v>
      </c>
      <c r="K2437">
        <f>VLOOKUP($F2437,'(참고)타워 스텟 가치'!$B$2:$L$6,K$2,0)+(VLOOKUP($F2437,'(참고)타워 스텟 가치'!$B$2:$L$6,K$2,0)*$E2437)</f>
        <v>13216.500000000115</v>
      </c>
      <c r="L2437">
        <f>VLOOKUP($F2437,'(참고)타워 스텟 가치'!$B$2:$L$6,L$2,0)+(VLOOKUP($F2437,'(참고)타워 스텟 가치'!$B$2:$L$6,L$2,0)*$E2437)</f>
        <v>220.27500000000191</v>
      </c>
      <c r="M2437">
        <f>VLOOKUP($F2437,'(참고)타워 스텟 가치'!$B$2:$L$6,M$2,0)+(VLOOKUP($F2437,'(참고)타워 스텟 가치'!$B$2:$L$6,M$2,0)*$E2437)</f>
        <v>58.740000000000499</v>
      </c>
      <c r="N2437">
        <f>VLOOKUP($F2437,'(참고)타워 스텟 가치'!$B$2:$L$6,N$2,0)+(VLOOKUP($F2437,'(참고)타워 스텟 가치'!$B$2:$L$6,N$2,0)*$E2437)</f>
        <v>0</v>
      </c>
      <c r="O2437">
        <f>VLOOKUP($F2437,'(참고)타워 스텟 가치'!$B$2:$L$6,O$2,0)+(VLOOKUP($F2437,'(참고)타워 스텟 가치'!$B$2:$L$6,O$2,0)*$E2437)</f>
        <v>0</v>
      </c>
      <c r="P2437">
        <f>VLOOKUP($F2437,'(참고)타워 스텟 가치'!$B$2:$L$6,P$2,0)+(VLOOKUP($F2437,'(참고)타워 스텟 가치'!$B$2:$L$6,P$2,0)*$E2437)</f>
        <v>137.06000000000117</v>
      </c>
      <c r="Q2437">
        <f>SUM('스테이지별 몬스터 스텟'!H2437*'(참고)타워 스텟 가치'!$Q$17,'스테이지별 몬스터 스텟'!I2437*'(참고)타워 스텟 가치'!$R$17,'스테이지별 몬스터 스텟'!J2437*'(참고)타워 스텟 가치'!$S$17,'스테이지별 몬스터 스텟'!K2437*'(참고)타워 스텟 가치'!$T$17,'스테이지별 몬스터 스텟'!L2437*'(참고)타워 스텟 가치'!$U$17,'스테이지별 몬스터 스텟'!M2437*'(참고)타워 스텟 가치'!$V$17,'스테이지별 몬스터 스텟'!N2437*'(참고)타워 스텟 가치'!$W$17,'스테이지별 몬스터 스텟'!O2437*'(참고)타워 스텟 가치'!$X$17,'스테이지별 몬스터 스텟'!P2437*'(참고)타워 스텟 가치'!$Y$17)</f>
        <v>1503305.8975000132</v>
      </c>
      <c r="R2437">
        <v>1</v>
      </c>
      <c r="S2437">
        <f>VLOOKUP($F2437,'(참고)타워 스텟 가치'!$B$7:$L$11,S$2,0)+(VLOOKUP($F2437,'(참고)타워 스텟 가치'!$B$7:$L$11,S$2,0)*$E2437)</f>
        <v>1101.3750000000095</v>
      </c>
      <c r="T2437">
        <f>VLOOKUP($F2437,'(참고)타워 스텟 가치'!$B$7:$L$11,T$2,0)+(VLOOKUP($F2437,'(참고)타워 스텟 가치'!$B$7:$L$11,T$2,0)*$E2437)</f>
        <v>1982.4750000000172</v>
      </c>
      <c r="U2437">
        <f>VLOOKUP($F2437,'(참고)타워 스텟 가치'!$B$7:$L$11,U$2,0)+(VLOOKUP($F2437,'(참고)타워 스텟 가치'!$B$7:$L$11,U$2,0)*$E2437)</f>
        <v>979000.0000000085</v>
      </c>
      <c r="V2437">
        <f>VLOOKUP($F2437,'(참고)타워 스텟 가치'!$B$7:$L$11,V$2,0)+(VLOOKUP($F2437,'(참고)타워 스텟 가치'!$B$7:$L$11,V$2,0)*$E2437)</f>
        <v>13216.500000000115</v>
      </c>
      <c r="W2437">
        <f>VLOOKUP($F2437,'(참고)타워 스텟 가치'!$B$7:$L$11,W$2,0)+(VLOOKUP($F2437,'(참고)타워 스텟 가치'!$B$7:$L$11,W$2,0)*$E2437)</f>
        <v>220.27500000000191</v>
      </c>
      <c r="X2437">
        <f>VLOOKUP($F2437,'(참고)타워 스텟 가치'!$B$7:$L$11,X$2,0)+(VLOOKUP($F2437,'(참고)타워 스텟 가치'!$B$7:$L$11,X$2,0)*$E2437)</f>
        <v>58.740000000000499</v>
      </c>
      <c r="Y2437">
        <f>VLOOKUP($F2437,'(참고)타워 스텟 가치'!$B$7:$L$11,Y$2,0)+(VLOOKUP($F2437,'(참고)타워 스텟 가치'!$B$7:$L$11,Y$2,0)*$E2437)</f>
        <v>0</v>
      </c>
      <c r="Z2437">
        <f>VLOOKUP($F2437,'(참고)타워 스텟 가치'!$B$7:$L$11,Z$2,0)+(VLOOKUP($F2437,'(참고)타워 스텟 가치'!$B$7:$L$11,Z$2,0)*$E2437)</f>
        <v>0</v>
      </c>
      <c r="AA2437">
        <f>VLOOKUP($F2437,'(참고)타워 스텟 가치'!$B$7:$L$11,AA$2,0)+(VLOOKUP($F2437,'(참고)타워 스텟 가치'!$B$7:$L$11,AA$2,0)*$E2437)</f>
        <v>137.06000000000117</v>
      </c>
      <c r="AB2437">
        <f>SUM('스테이지별 몬스터 스텟'!S2437*'(참고)타워 스텟 가치'!$Q$17,'스테이지별 몬스터 스텟'!T2437*'(참고)타워 스텟 가치'!$R$17,'스테이지별 몬스터 스텟'!U2437*'(참고)타워 스텟 가치'!$S$17,'스테이지별 몬스터 스텟'!V2437*'(참고)타워 스텟 가치'!$T$17,'스테이지별 몬스터 스텟'!W2437*'(참고)타워 스텟 가치'!$U$17,'스테이지별 몬스터 스텟'!X2437*'(참고)타워 스텟 가치'!$V$17,'스테이지별 몬스터 스텟'!Y2437*'(참고)타워 스텟 가치'!$W$17,'스테이지별 몬스터 스텟'!Z2437*'(참고)타워 스텟 가치'!$X$17,'스테이지별 몬스터 스텟'!AA2437*'(참고)타워 스텟 가치'!$Y$17)</f>
        <v>1500882.8725000133</v>
      </c>
      <c r="AC2437">
        <v>2</v>
      </c>
      <c r="AD2437">
        <f>VLOOKUP($F2437,'(참고)타워 스텟 가치'!$B$12:$L$16,AD$2,0)+(VLOOKUP($F2437,'(참고)타워 스텟 가치'!$B$12:$L$16,AD$2,0)*$E2437)</f>
        <v>1101.3750000000095</v>
      </c>
      <c r="AE2437">
        <f>VLOOKUP($F2437,'(참고)타워 스텟 가치'!$B$12:$L$16,AE$2,0)+(VLOOKUP($F2437,'(참고)타워 스텟 가치'!$B$12:$L$16,AE$2,0)*$E2437)</f>
        <v>1321.6500000000115</v>
      </c>
      <c r="AF2437">
        <f>VLOOKUP($F2437,'(참고)타워 스텟 가치'!$B$12:$L$16,AF$2,0)+(VLOOKUP($F2437,'(참고)타워 스텟 가치'!$B$12:$L$16,AF$2,0)*$E2437)</f>
        <v>979000.0000000085</v>
      </c>
      <c r="AG2437">
        <f>VLOOKUP($F2437,'(참고)타워 스텟 가치'!$B$12:$L$16,AG$2,0)+(VLOOKUP($F2437,'(참고)타워 스텟 가치'!$B$12:$L$16,AG$2,0)*$E2437)</f>
        <v>6608.2500000000573</v>
      </c>
      <c r="AH2437">
        <f>VLOOKUP($F2437,'(참고)타워 스텟 가치'!$B$12:$L$16,AH$2,0)+(VLOOKUP($F2437,'(참고)타워 스텟 가치'!$B$12:$L$16,AH$2,0)*$E2437)</f>
        <v>220.27500000000191</v>
      </c>
      <c r="AI2437">
        <f>VLOOKUP($F2437,'(참고)타워 스텟 가치'!$B$12:$L$16,AI$2,0)+(VLOOKUP($F2437,'(참고)타워 스텟 가치'!$B$12:$L$16,AI$2,0)*$E2437)</f>
        <v>58.740000000000499</v>
      </c>
      <c r="AJ2437">
        <f>VLOOKUP($F2437,'(참고)타워 스텟 가치'!$B$12:$L$16,AJ$2,0)+(VLOOKUP($F2437,'(참고)타워 스텟 가치'!$B$12:$L$16,AJ$2,0)*$E2437)</f>
        <v>0</v>
      </c>
      <c r="AK2437">
        <f>VLOOKUP($F2437,'(참고)타워 스텟 가치'!$B$12:$L$16,AK$2,0)+(VLOOKUP($F2437,'(참고)타워 스텟 가치'!$B$12:$L$16,AK$2,0)*$E2437)</f>
        <v>0</v>
      </c>
      <c r="AL2437">
        <f>VLOOKUP($F2437,'(참고)타워 스텟 가치'!$B$12:$L$16,AL$2,0)+(VLOOKUP($F2437,'(참고)타워 스텟 가치'!$B$12:$L$16,AL$2,0)*$E2437)</f>
        <v>274.12000000000234</v>
      </c>
      <c r="AM2437">
        <f>SUM('스테이지별 몬스터 스텟'!AD2437*'(참고)타워 스텟 가치'!$Q$17,'스테이지별 몬스터 스텟'!AE2437*'(참고)타워 스텟 가치'!$R$17,'스테이지별 몬스터 스텟'!AF2437*'(참고)타워 스텟 가치'!$S$17,'스테이지별 몬스터 스텟'!AG2437*'(참고)타워 스텟 가치'!$T$17,'스테이지별 몬스터 스텟'!AH2437*'(참고)타워 스텟 가치'!$U$17,'스테이지별 몬스터 스텟'!AI2437*'(참고)타워 스텟 가치'!$V$17,'스테이지별 몬스터 스텟'!AJ2437*'(참고)타워 스텟 가치'!$W$17,'스테이지별 몬스터 스텟'!AK2437*'(참고)타워 스텟 가치'!$X$17,'스테이지별 몬스터 스텟'!AL2437*'(참고)타워 스텟 가치'!$Y$17)</f>
        <v>1486949.2550000129</v>
      </c>
      <c r="AN2437">
        <v>3</v>
      </c>
    </row>
    <row r="2438" spans="3:40" x14ac:dyDescent="0.3">
      <c r="C2438">
        <v>4</v>
      </c>
      <c r="D2438">
        <f t="shared" si="113"/>
        <v>487</v>
      </c>
      <c r="E2438" s="52">
        <f>VLOOKUP(D2438,'스테이지별 난이도 설정'!B:C,2,0)</f>
        <v>194.80000000000169</v>
      </c>
      <c r="F2438" t="str">
        <f t="shared" si="114"/>
        <v>유니크</v>
      </c>
      <c r="G2438">
        <f t="shared" ref="G2438:G2501" si="115">SUM(R2438,AC2438,AN2438)</f>
        <v>6</v>
      </c>
      <c r="H2438">
        <f>VLOOKUP($F2438,'(참고)타워 스텟 가치'!$B$2:$L$6,H$2,0)+(VLOOKUP($F2438,'(참고)타워 스텟 가치'!$B$2:$L$6,H$2,0)*$E2438)</f>
        <v>4956.1875000000427</v>
      </c>
      <c r="I2438">
        <f>VLOOKUP($F2438,'(참고)타워 스텟 가치'!$B$2:$L$6,I$2,0)+(VLOOKUP($F2438,'(참고)타워 스텟 가치'!$B$2:$L$6,I$2,0)*$E2438)</f>
        <v>991.23750000000859</v>
      </c>
      <c r="J2438">
        <f>VLOOKUP($F2438,'(참고)타워 스텟 가치'!$B$2:$L$6,J$2,0)+(VLOOKUP($F2438,'(참고)타워 스텟 가치'!$B$2:$L$6,J$2,0)*$E2438)</f>
        <v>979000.0000000085</v>
      </c>
      <c r="K2438">
        <f>VLOOKUP($F2438,'(참고)타워 스텟 가치'!$B$2:$L$6,K$2,0)+(VLOOKUP($F2438,'(참고)타워 스텟 가치'!$B$2:$L$6,K$2,0)*$E2438)</f>
        <v>19824.750000000171</v>
      </c>
      <c r="L2438">
        <f>VLOOKUP($F2438,'(참고)타워 스텟 가치'!$B$2:$L$6,L$2,0)+(VLOOKUP($F2438,'(참고)타워 스텟 가치'!$B$2:$L$6,L$2,0)*$E2438)</f>
        <v>330.41250000000286</v>
      </c>
      <c r="M2438">
        <f>VLOOKUP($F2438,'(참고)타워 스텟 가치'!$B$2:$L$6,M$2,0)+(VLOOKUP($F2438,'(참고)타워 스텟 가치'!$B$2:$L$6,M$2,0)*$E2438)</f>
        <v>58.740000000000499</v>
      </c>
      <c r="N2438">
        <f>VLOOKUP($F2438,'(참고)타워 스텟 가치'!$B$2:$L$6,N$2,0)+(VLOOKUP($F2438,'(참고)타워 스텟 가치'!$B$2:$L$6,N$2,0)*$E2438)</f>
        <v>0</v>
      </c>
      <c r="O2438">
        <f>VLOOKUP($F2438,'(참고)타워 스텟 가치'!$B$2:$L$6,O$2,0)+(VLOOKUP($F2438,'(참고)타워 스텟 가치'!$B$2:$L$6,O$2,0)*$E2438)</f>
        <v>0</v>
      </c>
      <c r="P2438">
        <f>VLOOKUP($F2438,'(참고)타워 스텟 가치'!$B$2:$L$6,P$2,0)+(VLOOKUP($F2438,'(참고)타워 스텟 가치'!$B$2:$L$6,P$2,0)*$E2438)</f>
        <v>195.80000000000169</v>
      </c>
      <c r="Q2438">
        <f>SUM('스테이지별 몬스터 스텟'!H2438*'(참고)타워 스텟 가치'!$Q$17,'스테이지별 몬스터 스텟'!I2438*'(참고)타워 스텟 가치'!$R$17,'스테이지별 몬스터 스텟'!J2438*'(참고)타워 스텟 가치'!$S$17,'스테이지별 몬스터 스텟'!K2438*'(참고)타워 스텟 가치'!$T$17,'스테이지별 몬스터 스텟'!L2438*'(참고)타워 스텟 가치'!$U$17,'스테이지별 몬스터 스텟'!M2438*'(참고)타워 스텟 가치'!$V$17,'스테이지별 몬스터 스텟'!N2438*'(참고)타워 스텟 가치'!$W$17,'스테이지별 몬스터 스텟'!O2438*'(참고)타워 스텟 가치'!$X$17,'스테이지별 몬스터 스텟'!P2438*'(참고)타워 스텟 가치'!$Y$17)</f>
        <v>1520659.8962500133</v>
      </c>
      <c r="R2438">
        <v>1</v>
      </c>
      <c r="S2438">
        <f>VLOOKUP($F2438,'(참고)타워 스텟 가치'!$B$7:$L$11,S$2,0)+(VLOOKUP($F2438,'(참고)타워 스텟 가치'!$B$7:$L$11,S$2,0)*$E2438)</f>
        <v>1652.0625000000143</v>
      </c>
      <c r="T2438">
        <f>VLOOKUP($F2438,'(참고)타워 스텟 가치'!$B$7:$L$11,T$2,0)+(VLOOKUP($F2438,'(참고)타워 스텟 가치'!$B$7:$L$11,T$2,0)*$E2438)</f>
        <v>2973.7125000000256</v>
      </c>
      <c r="U2438">
        <f>VLOOKUP($F2438,'(참고)타워 스텟 가치'!$B$7:$L$11,U$2,0)+(VLOOKUP($F2438,'(참고)타워 스텟 가치'!$B$7:$L$11,U$2,0)*$E2438)</f>
        <v>979000.0000000085</v>
      </c>
      <c r="V2438">
        <f>VLOOKUP($F2438,'(참고)타워 스텟 가치'!$B$7:$L$11,V$2,0)+(VLOOKUP($F2438,'(참고)타워 스텟 가치'!$B$7:$L$11,V$2,0)*$E2438)</f>
        <v>19824.750000000171</v>
      </c>
      <c r="W2438">
        <f>VLOOKUP($F2438,'(참고)타워 스텟 가치'!$B$7:$L$11,W$2,0)+(VLOOKUP($F2438,'(참고)타워 스텟 가치'!$B$7:$L$11,W$2,0)*$E2438)</f>
        <v>330.41250000000286</v>
      </c>
      <c r="X2438">
        <f>VLOOKUP($F2438,'(참고)타워 스텟 가치'!$B$7:$L$11,X$2,0)+(VLOOKUP($F2438,'(참고)타워 스텟 가치'!$B$7:$L$11,X$2,0)*$E2438)</f>
        <v>58.740000000000499</v>
      </c>
      <c r="Y2438">
        <f>VLOOKUP($F2438,'(참고)타워 스텟 가치'!$B$7:$L$11,Y$2,0)+(VLOOKUP($F2438,'(참고)타워 스텟 가치'!$B$7:$L$11,Y$2,0)*$E2438)</f>
        <v>0</v>
      </c>
      <c r="Z2438">
        <f>VLOOKUP($F2438,'(참고)타워 스텟 가치'!$B$7:$L$11,Z$2,0)+(VLOOKUP($F2438,'(참고)타워 스텟 가치'!$B$7:$L$11,Z$2,0)*$E2438)</f>
        <v>0</v>
      </c>
      <c r="AA2438">
        <f>VLOOKUP($F2438,'(참고)타워 스텟 가치'!$B$7:$L$11,AA$2,0)+(VLOOKUP($F2438,'(참고)타워 스텟 가치'!$B$7:$L$11,AA$2,0)*$E2438)</f>
        <v>195.80000000000169</v>
      </c>
      <c r="AB2438">
        <f>SUM('스테이지별 몬스터 스텟'!S2438*'(참고)타워 스텟 가치'!$Q$17,'스테이지별 몬스터 스텟'!T2438*'(참고)타워 스텟 가치'!$R$17,'스테이지별 몬스터 스텟'!U2438*'(참고)타워 스텟 가치'!$S$17,'스테이지별 몬스터 스텟'!V2438*'(참고)타워 스텟 가치'!$T$17,'스테이지별 몬스터 스텟'!W2438*'(참고)타워 스텟 가치'!$U$17,'스테이지별 몬스터 스텟'!X2438*'(참고)타워 스텟 가치'!$V$17,'스테이지별 몬스터 스텟'!Y2438*'(참고)타워 스텟 가치'!$W$17,'스테이지별 몬스터 스텟'!Z2438*'(참고)타워 스텟 가치'!$X$17,'스테이지별 몬스터 스텟'!AA2438*'(참고)타워 스텟 가치'!$Y$17)</f>
        <v>1517025.3587500132</v>
      </c>
      <c r="AC2438">
        <v>2</v>
      </c>
      <c r="AD2438">
        <f>VLOOKUP($F2438,'(참고)타워 스텟 가치'!$B$12:$L$16,AD$2,0)+(VLOOKUP($F2438,'(참고)타워 스텟 가치'!$B$12:$L$16,AD$2,0)*$E2438)</f>
        <v>1652.0625000000143</v>
      </c>
      <c r="AE2438">
        <f>VLOOKUP($F2438,'(참고)타워 스텟 가치'!$B$12:$L$16,AE$2,0)+(VLOOKUP($F2438,'(참고)타워 스텟 가치'!$B$12:$L$16,AE$2,0)*$E2438)</f>
        <v>1982.4750000000172</v>
      </c>
      <c r="AF2438">
        <f>VLOOKUP($F2438,'(참고)타워 스텟 가치'!$B$12:$L$16,AF$2,0)+(VLOOKUP($F2438,'(참고)타워 스텟 가치'!$B$12:$L$16,AF$2,0)*$E2438)</f>
        <v>979000.0000000085</v>
      </c>
      <c r="AG2438">
        <f>VLOOKUP($F2438,'(참고)타워 스텟 가치'!$B$12:$L$16,AG$2,0)+(VLOOKUP($F2438,'(참고)타워 스텟 가치'!$B$12:$L$16,AG$2,0)*$E2438)</f>
        <v>9912.3750000000855</v>
      </c>
      <c r="AH2438">
        <f>VLOOKUP($F2438,'(참고)타워 스텟 가치'!$B$12:$L$16,AH$2,0)+(VLOOKUP($F2438,'(참고)타워 스텟 가치'!$B$12:$L$16,AH$2,0)*$E2438)</f>
        <v>330.41250000000286</v>
      </c>
      <c r="AI2438">
        <f>VLOOKUP($F2438,'(참고)타워 스텟 가치'!$B$12:$L$16,AI$2,0)+(VLOOKUP($F2438,'(참고)타워 스텟 가치'!$B$12:$L$16,AI$2,0)*$E2438)</f>
        <v>58.740000000000499</v>
      </c>
      <c r="AJ2438">
        <f>VLOOKUP($F2438,'(참고)타워 스텟 가치'!$B$12:$L$16,AJ$2,0)+(VLOOKUP($F2438,'(참고)타워 스텟 가치'!$B$12:$L$16,AJ$2,0)*$E2438)</f>
        <v>0</v>
      </c>
      <c r="AK2438">
        <f>VLOOKUP($F2438,'(참고)타워 스텟 가치'!$B$12:$L$16,AK$2,0)+(VLOOKUP($F2438,'(참고)타워 스텟 가치'!$B$12:$L$16,AK$2,0)*$E2438)</f>
        <v>0</v>
      </c>
      <c r="AL2438">
        <f>VLOOKUP($F2438,'(참고)타워 스텟 가치'!$B$12:$L$16,AL$2,0)+(VLOOKUP($F2438,'(참고)타워 스텟 가치'!$B$12:$L$16,AL$2,0)*$E2438)</f>
        <v>391.60000000000338</v>
      </c>
      <c r="AM2438">
        <f>SUM('스테이지별 몬스터 스텟'!AD2438*'(참고)타워 스텟 가치'!$Q$17,'스테이지별 몬스터 스텟'!AE2438*'(참고)타워 스텟 가치'!$R$17,'스테이지별 몬스터 스텟'!AF2438*'(참고)타워 스텟 가치'!$S$17,'스테이지별 몬스터 스텟'!AG2438*'(참고)타워 스텟 가치'!$T$17,'스테이지별 몬스터 스텟'!AH2438*'(참고)타워 스텟 가치'!$U$17,'스테이지별 몬스터 스텟'!AI2438*'(참고)타워 스텟 가치'!$V$17,'스테이지별 몬스터 스텟'!AJ2438*'(참고)타워 스텟 가치'!$W$17,'스테이지별 몬스터 스텟'!AK2438*'(참고)타워 스텟 가치'!$X$17,'스테이지별 몬스터 스텟'!AL2438*'(참고)타워 스텟 가치'!$Y$17)</f>
        <v>1496105.3525000131</v>
      </c>
      <c r="AN2438">
        <v>3</v>
      </c>
    </row>
    <row r="2439" spans="3:40" x14ac:dyDescent="0.3">
      <c r="C2439">
        <v>5</v>
      </c>
      <c r="D2439">
        <f t="shared" si="113"/>
        <v>487</v>
      </c>
      <c r="E2439" s="52">
        <f>VLOOKUP(D2439,'스테이지별 난이도 설정'!B:C,2,0)</f>
        <v>194.80000000000169</v>
      </c>
      <c r="F2439" t="str">
        <f t="shared" si="114"/>
        <v>스페셜</v>
      </c>
      <c r="G2439">
        <f t="shared" si="115"/>
        <v>6</v>
      </c>
      <c r="H2439">
        <f>VLOOKUP($F2439,'(참고)타워 스텟 가치'!$B$2:$L$6,H$2,0)+(VLOOKUP($F2439,'(참고)타워 스텟 가치'!$B$2:$L$6,H$2,0)*$E2439)</f>
        <v>7434.2812500000637</v>
      </c>
      <c r="I2439">
        <f>VLOOKUP($F2439,'(참고)타워 스텟 가치'!$B$2:$L$6,I$2,0)+(VLOOKUP($F2439,'(참고)타워 스텟 가치'!$B$2:$L$6,I$2,0)*$E2439)</f>
        <v>1486.8562500000128</v>
      </c>
      <c r="J2439">
        <f>VLOOKUP($F2439,'(참고)타워 스텟 가치'!$B$2:$L$6,J$2,0)+(VLOOKUP($F2439,'(참고)타워 스텟 가치'!$B$2:$L$6,J$2,0)*$E2439)</f>
        <v>979000.0000000085</v>
      </c>
      <c r="K2439">
        <f>VLOOKUP($F2439,'(참고)타워 스텟 가치'!$B$2:$L$6,K$2,0)+(VLOOKUP($F2439,'(참고)타워 스텟 가치'!$B$2:$L$6,K$2,0)*$E2439)</f>
        <v>29737.125000000255</v>
      </c>
      <c r="L2439">
        <f>VLOOKUP($F2439,'(참고)타워 스텟 가치'!$B$2:$L$6,L$2,0)+(VLOOKUP($F2439,'(참고)타워 스텟 가치'!$B$2:$L$6,L$2,0)*$E2439)</f>
        <v>495.6187500000043</v>
      </c>
      <c r="M2439">
        <f>VLOOKUP($F2439,'(참고)타워 스텟 가치'!$B$2:$L$6,M$2,0)+(VLOOKUP($F2439,'(참고)타워 스텟 가치'!$B$2:$L$6,M$2,0)*$E2439)</f>
        <v>58.740000000000499</v>
      </c>
      <c r="N2439">
        <f>VLOOKUP($F2439,'(참고)타워 스텟 가치'!$B$2:$L$6,N$2,0)+(VLOOKUP($F2439,'(참고)타워 스텟 가치'!$B$2:$L$6,N$2,0)*$E2439)</f>
        <v>0</v>
      </c>
      <c r="O2439">
        <f>VLOOKUP($F2439,'(참고)타워 스텟 가치'!$B$2:$L$6,O$2,0)+(VLOOKUP($F2439,'(참고)타워 스텟 가치'!$B$2:$L$6,O$2,0)*$E2439)</f>
        <v>0</v>
      </c>
      <c r="P2439">
        <f>VLOOKUP($F2439,'(참고)타워 스텟 가치'!$B$2:$L$6,P$2,0)+(VLOOKUP($F2439,'(참고)타워 스텟 가치'!$B$2:$L$6,P$2,0)*$E2439)</f>
        <v>195.80000000000169</v>
      </c>
      <c r="Q2439">
        <f>SUM('스테이지별 몬스터 스텟'!H2439*'(참고)타워 스텟 가치'!$Q$17,'스테이지별 몬스터 스텟'!I2439*'(참고)타워 스텟 가치'!$R$17,'스테이지별 몬스터 스텟'!J2439*'(참고)타워 스텟 가치'!$S$17,'스테이지별 몬스터 스텟'!K2439*'(참고)타워 스텟 가치'!$T$17,'스테이지별 몬스터 스텟'!L2439*'(참고)타워 스텟 가치'!$U$17,'스테이지별 몬스터 스텟'!M2439*'(참고)타워 스텟 가치'!$V$17,'스테이지별 몬스터 스텟'!N2439*'(참고)타워 스텟 가치'!$W$17,'스테이지별 몬스터 스텟'!O2439*'(참고)타워 스텟 가치'!$X$17,'스테이지별 몬스터 스텟'!P2439*'(참고)타워 스텟 가치'!$Y$17)</f>
        <v>1546514.6743750134</v>
      </c>
      <c r="R2439">
        <v>1</v>
      </c>
      <c r="S2439">
        <f>VLOOKUP($F2439,'(참고)타워 스텟 가치'!$B$7:$L$11,S$2,0)+(VLOOKUP($F2439,'(참고)타워 스텟 가치'!$B$7:$L$11,S$2,0)*$E2439)</f>
        <v>2478.0937500000214</v>
      </c>
      <c r="T2439">
        <f>VLOOKUP($F2439,'(참고)타워 스텟 가치'!$B$7:$L$11,T$2,0)+(VLOOKUP($F2439,'(참고)타워 스텟 가치'!$B$7:$L$11,T$2,0)*$E2439)</f>
        <v>4460.5687500000386</v>
      </c>
      <c r="U2439">
        <f>VLOOKUP($F2439,'(참고)타워 스텟 가치'!$B$7:$L$11,U$2,0)+(VLOOKUP($F2439,'(참고)타워 스텟 가치'!$B$7:$L$11,U$2,0)*$E2439)</f>
        <v>979000.0000000085</v>
      </c>
      <c r="V2439">
        <f>VLOOKUP($F2439,'(참고)타워 스텟 가치'!$B$7:$L$11,V$2,0)+(VLOOKUP($F2439,'(참고)타워 스텟 가치'!$B$7:$L$11,V$2,0)*$E2439)</f>
        <v>29737.125000000255</v>
      </c>
      <c r="W2439">
        <f>VLOOKUP($F2439,'(참고)타워 스텟 가치'!$B$7:$L$11,W$2,0)+(VLOOKUP($F2439,'(참고)타워 스텟 가치'!$B$7:$L$11,W$2,0)*$E2439)</f>
        <v>495.6187500000043</v>
      </c>
      <c r="X2439">
        <f>VLOOKUP($F2439,'(참고)타워 스텟 가치'!$B$7:$L$11,X$2,0)+(VLOOKUP($F2439,'(참고)타워 스텟 가치'!$B$7:$L$11,X$2,0)*$E2439)</f>
        <v>58.740000000000499</v>
      </c>
      <c r="Y2439">
        <f>VLOOKUP($F2439,'(참고)타워 스텟 가치'!$B$7:$L$11,Y$2,0)+(VLOOKUP($F2439,'(참고)타워 스텟 가치'!$B$7:$L$11,Y$2,0)*$E2439)</f>
        <v>0</v>
      </c>
      <c r="Z2439">
        <f>VLOOKUP($F2439,'(참고)타워 스텟 가치'!$B$7:$L$11,Z$2,0)+(VLOOKUP($F2439,'(참고)타워 스텟 가치'!$B$7:$L$11,Z$2,0)*$E2439)</f>
        <v>0</v>
      </c>
      <c r="AA2439">
        <f>VLOOKUP($F2439,'(참고)타워 스텟 가치'!$B$7:$L$11,AA$2,0)+(VLOOKUP($F2439,'(참고)타워 스텟 가치'!$B$7:$L$11,AA$2,0)*$E2439)</f>
        <v>195.80000000000169</v>
      </c>
      <c r="AB2439">
        <f>SUM('스테이지별 몬스터 스텟'!S2439*'(참고)타워 스텟 가치'!$Q$17,'스테이지별 몬스터 스텟'!T2439*'(참고)타워 스텟 가치'!$R$17,'스테이지별 몬스터 스텟'!U2439*'(참고)타워 스텟 가치'!$S$17,'스테이지별 몬스터 스텟'!V2439*'(참고)타워 스텟 가치'!$T$17,'스테이지별 몬스터 스텟'!W2439*'(참고)타워 스텟 가치'!$U$17,'스테이지별 몬스터 스텟'!X2439*'(참고)타워 스텟 가치'!$V$17,'스테이지별 몬스터 스텟'!Y2439*'(참고)타워 스텟 가치'!$W$17,'스테이지별 몬스터 스텟'!Z2439*'(참고)타워 스텟 가치'!$X$17,'스테이지별 몬스터 스텟'!AA2439*'(참고)타워 스텟 가치'!$Y$17)</f>
        <v>1541062.8681250135</v>
      </c>
      <c r="AC2439">
        <v>2</v>
      </c>
      <c r="AD2439">
        <f>VLOOKUP($F2439,'(참고)타워 스텟 가치'!$B$12:$L$16,AD$2,0)+(VLOOKUP($F2439,'(참고)타워 스텟 가치'!$B$12:$L$16,AD$2,0)*$E2439)</f>
        <v>2478.0937500000214</v>
      </c>
      <c r="AE2439">
        <f>VLOOKUP($F2439,'(참고)타워 스텟 가치'!$B$12:$L$16,AE$2,0)+(VLOOKUP($F2439,'(참고)타워 스텟 가치'!$B$12:$L$16,AE$2,0)*$E2439)</f>
        <v>2973.7125000000256</v>
      </c>
      <c r="AF2439">
        <f>VLOOKUP($F2439,'(참고)타워 스텟 가치'!$B$12:$L$16,AF$2,0)+(VLOOKUP($F2439,'(참고)타워 스텟 가치'!$B$12:$L$16,AF$2,0)*$E2439)</f>
        <v>979000.0000000085</v>
      </c>
      <c r="AG2439">
        <f>VLOOKUP($F2439,'(참고)타워 스텟 가치'!$B$12:$L$16,AG$2,0)+(VLOOKUP($F2439,'(참고)타워 스텟 가치'!$B$12:$L$16,AG$2,0)*$E2439)</f>
        <v>14868.562500000127</v>
      </c>
      <c r="AH2439">
        <f>VLOOKUP($F2439,'(참고)타워 스텟 가치'!$B$12:$L$16,AH$2,0)+(VLOOKUP($F2439,'(참고)타워 스텟 가치'!$B$12:$L$16,AH$2,0)*$E2439)</f>
        <v>495.6187500000043</v>
      </c>
      <c r="AI2439">
        <f>VLOOKUP($F2439,'(참고)타워 스텟 가치'!$B$12:$L$16,AI$2,0)+(VLOOKUP($F2439,'(참고)타워 스텟 가치'!$B$12:$L$16,AI$2,0)*$E2439)</f>
        <v>58.740000000000499</v>
      </c>
      <c r="AJ2439">
        <f>VLOOKUP($F2439,'(참고)타워 스텟 가치'!$B$12:$L$16,AJ$2,0)+(VLOOKUP($F2439,'(참고)타워 스텟 가치'!$B$12:$L$16,AJ$2,0)*$E2439)</f>
        <v>0</v>
      </c>
      <c r="AK2439">
        <f>VLOOKUP($F2439,'(참고)타워 스텟 가치'!$B$12:$L$16,AK$2,0)+(VLOOKUP($F2439,'(참고)타워 스텟 가치'!$B$12:$L$16,AK$2,0)*$E2439)</f>
        <v>0</v>
      </c>
      <c r="AL2439">
        <f>VLOOKUP($F2439,'(참고)타워 스텟 가치'!$B$12:$L$16,AL$2,0)+(VLOOKUP($F2439,'(참고)타워 스텟 가치'!$B$12:$L$16,AL$2,0)*$E2439)</f>
        <v>391.60000000000338</v>
      </c>
      <c r="AM2439">
        <f>SUM('스테이지별 몬스터 스텟'!AD2439*'(참고)타워 스텟 가치'!$Q$17,'스테이지별 몬스터 스텟'!AE2439*'(참고)타워 스텟 가치'!$R$17,'스테이지별 몬스터 스텟'!AF2439*'(참고)타워 스텟 가치'!$S$17,'스테이지별 몬스터 스텟'!AG2439*'(참고)타워 스텟 가치'!$T$17,'스테이지별 몬스터 스텟'!AH2439*'(참고)타워 스텟 가치'!$U$17,'스테이지별 몬스터 스텟'!AI2439*'(참고)타워 스텟 가치'!$V$17,'스테이지별 몬스터 스텟'!AJ2439*'(참고)타워 스텟 가치'!$W$17,'스테이지별 몬스터 스텟'!AK2439*'(참고)타워 스텟 가치'!$X$17,'스테이지별 몬스터 스텟'!AL2439*'(참고)타워 스텟 가치'!$Y$17)</f>
        <v>1509487.0587500131</v>
      </c>
      <c r="AN2439">
        <v>3</v>
      </c>
    </row>
    <row r="2440" spans="3:40" x14ac:dyDescent="0.3">
      <c r="C2440">
        <v>1</v>
      </c>
      <c r="D2440">
        <f t="shared" si="113"/>
        <v>488</v>
      </c>
      <c r="E2440" s="52">
        <f>VLOOKUP(D2440,'스테이지별 난이도 설정'!B:C,2,0)</f>
        <v>195.20000000000169</v>
      </c>
      <c r="F2440" t="str">
        <f t="shared" si="114"/>
        <v>일반</v>
      </c>
      <c r="G2440">
        <f t="shared" si="115"/>
        <v>6</v>
      </c>
      <c r="H2440">
        <f>VLOOKUP($F2440,'(참고)타워 스텟 가치'!$B$2:$L$6,H$2,0)+(VLOOKUP($F2440,'(참고)타워 스텟 가치'!$B$2:$L$6,H$2,0)*$E2440)</f>
        <v>1471.5000000000127</v>
      </c>
      <c r="I2440">
        <f>VLOOKUP($F2440,'(참고)타워 스텟 가치'!$B$2:$L$6,I$2,0)+(VLOOKUP($F2440,'(참고)타워 스텟 가치'!$B$2:$L$6,I$2,0)*$E2440)</f>
        <v>294.30000000000257</v>
      </c>
      <c r="J2440">
        <f>VLOOKUP($F2440,'(참고)타워 스텟 가치'!$B$2:$L$6,J$2,0)+(VLOOKUP($F2440,'(참고)타워 스텟 가치'!$B$2:$L$6,J$2,0)*$E2440)</f>
        <v>981000.0000000085</v>
      </c>
      <c r="K2440">
        <f>VLOOKUP($F2440,'(참고)타워 스텟 가치'!$B$2:$L$6,K$2,0)+(VLOOKUP($F2440,'(참고)타워 스텟 가치'!$B$2:$L$6,K$2,0)*$E2440)</f>
        <v>5886.0000000000509</v>
      </c>
      <c r="L2440">
        <f>VLOOKUP($F2440,'(참고)타워 스텟 가치'!$B$2:$L$6,L$2,0)+(VLOOKUP($F2440,'(참고)타워 스텟 가치'!$B$2:$L$6,L$2,0)*$E2440)</f>
        <v>98.100000000000847</v>
      </c>
      <c r="M2440">
        <f>VLOOKUP($F2440,'(참고)타워 스텟 가치'!$B$2:$L$6,M$2,0)+(VLOOKUP($F2440,'(참고)타워 스텟 가치'!$B$2:$L$6,M$2,0)*$E2440)</f>
        <v>58.860000000000504</v>
      </c>
      <c r="N2440">
        <f>VLOOKUP($F2440,'(참고)타워 스텟 가치'!$B$2:$L$6,N$2,0)+(VLOOKUP($F2440,'(참고)타워 스텟 가치'!$B$2:$L$6,N$2,0)*$E2440)</f>
        <v>0</v>
      </c>
      <c r="O2440">
        <f>VLOOKUP($F2440,'(참고)타워 스텟 가치'!$B$2:$L$6,O$2,0)+(VLOOKUP($F2440,'(참고)타워 스텟 가치'!$B$2:$L$6,O$2,0)*$E2440)</f>
        <v>0</v>
      </c>
      <c r="P2440">
        <f>VLOOKUP($F2440,'(참고)타워 스텟 가치'!$B$2:$L$6,P$2,0)+(VLOOKUP($F2440,'(참고)타워 스텟 가치'!$B$2:$L$6,P$2,0)*$E2440)</f>
        <v>137.34000000000117</v>
      </c>
      <c r="Q2440">
        <f>SUM('스테이지별 몬스터 스텟'!H2440*'(참고)타워 스텟 가치'!$Q$17,'스테이지별 몬스터 스텟'!I2440*'(참고)타워 스텟 가치'!$R$17,'스테이지별 몬스터 스텟'!J2440*'(참고)타워 스텟 가치'!$S$17,'스테이지별 몬스터 스텟'!K2440*'(참고)타워 스텟 가치'!$T$17,'스테이지별 몬스터 스텟'!L2440*'(참고)타워 스텟 가치'!$U$17,'스테이지별 몬스터 스텟'!M2440*'(참고)타워 스텟 가치'!$V$17,'스테이지별 몬스터 스텟'!N2440*'(참고)타워 스텟 가치'!$W$17,'스테이지별 몬스터 스텟'!O2440*'(참고)타워 스텟 가치'!$X$17,'스테이지별 몬스터 스텟'!P2440*'(참고)타워 스텟 가치'!$Y$17)</f>
        <v>1487186.1900000127</v>
      </c>
      <c r="R2440">
        <v>1</v>
      </c>
      <c r="S2440">
        <f>VLOOKUP($F2440,'(참고)타워 스텟 가치'!$B$7:$L$11,S$2,0)+(VLOOKUP($F2440,'(참고)타워 스텟 가치'!$B$7:$L$11,S$2,0)*$E2440)</f>
        <v>490.50000000000421</v>
      </c>
      <c r="T2440">
        <f>VLOOKUP($F2440,'(참고)타워 스텟 가치'!$B$7:$L$11,T$2,0)+(VLOOKUP($F2440,'(참고)타워 스텟 가치'!$B$7:$L$11,T$2,0)*$E2440)</f>
        <v>882.90000000000759</v>
      </c>
      <c r="U2440">
        <f>VLOOKUP($F2440,'(참고)타워 스텟 가치'!$B$7:$L$11,U$2,0)+(VLOOKUP($F2440,'(참고)타워 스텟 가치'!$B$7:$L$11,U$2,0)*$E2440)</f>
        <v>981000.0000000085</v>
      </c>
      <c r="V2440">
        <f>VLOOKUP($F2440,'(참고)타워 스텟 가치'!$B$7:$L$11,V$2,0)+(VLOOKUP($F2440,'(참고)타워 스텟 가치'!$B$7:$L$11,V$2,0)*$E2440)</f>
        <v>5886.0000000000509</v>
      </c>
      <c r="W2440">
        <f>VLOOKUP($F2440,'(참고)타워 스텟 가치'!$B$7:$L$11,W$2,0)+(VLOOKUP($F2440,'(참고)타워 스텟 가치'!$B$7:$L$11,W$2,0)*$E2440)</f>
        <v>98.100000000000847</v>
      </c>
      <c r="X2440">
        <f>VLOOKUP($F2440,'(참고)타워 스텟 가치'!$B$7:$L$11,X$2,0)+(VLOOKUP($F2440,'(참고)타워 스텟 가치'!$B$7:$L$11,X$2,0)*$E2440)</f>
        <v>58.860000000000504</v>
      </c>
      <c r="Y2440">
        <f>VLOOKUP($F2440,'(참고)타워 스텟 가치'!$B$7:$L$11,Y$2,0)+(VLOOKUP($F2440,'(참고)타워 스텟 가치'!$B$7:$L$11,Y$2,0)*$E2440)</f>
        <v>0</v>
      </c>
      <c r="Z2440">
        <f>VLOOKUP($F2440,'(참고)타워 스텟 가치'!$B$7:$L$11,Z$2,0)+(VLOOKUP($F2440,'(참고)타워 스텟 가치'!$B$7:$L$11,Z$2,0)*$E2440)</f>
        <v>0</v>
      </c>
      <c r="AA2440">
        <f>VLOOKUP($F2440,'(참고)타워 스텟 가치'!$B$7:$L$11,AA$2,0)+(VLOOKUP($F2440,'(참고)타워 스텟 가치'!$B$7:$L$11,AA$2,0)*$E2440)</f>
        <v>137.34000000000117</v>
      </c>
      <c r="AB2440">
        <f>SUM('스테이지별 몬스터 스텟'!S2440*'(참고)타워 스텟 가치'!$Q$17,'스테이지별 몬스터 스텟'!T2440*'(참고)타워 스텟 가치'!$R$17,'스테이지별 몬스터 스텟'!U2440*'(참고)타워 스텟 가치'!$S$17,'스테이지별 몬스터 스텟'!V2440*'(참고)타워 스텟 가치'!$T$17,'스테이지별 몬스터 스텟'!W2440*'(참고)타워 스텟 가치'!$U$17,'스테이지별 몬스터 스텟'!X2440*'(참고)타워 스텟 가치'!$V$17,'스테이지별 몬스터 스텟'!Y2440*'(참고)타워 스텟 가치'!$W$17,'스테이지별 몬스터 스텟'!Z2440*'(참고)타워 스텟 가치'!$X$17,'스테이지별 몬스터 스텟'!AA2440*'(참고)타워 스텟 가치'!$Y$17)</f>
        <v>1486107.0900000129</v>
      </c>
      <c r="AC2440">
        <v>2</v>
      </c>
      <c r="AD2440">
        <f>VLOOKUP($F2440,'(참고)타워 스텟 가치'!$B$12:$L$16,AD$2,0)+(VLOOKUP($F2440,'(참고)타워 스텟 가치'!$B$12:$L$16,AD$2,0)*$E2440)</f>
        <v>490.50000000000421</v>
      </c>
      <c r="AE2440">
        <f>VLOOKUP($F2440,'(참고)타워 스텟 가치'!$B$12:$L$16,AE$2,0)+(VLOOKUP($F2440,'(참고)타워 스텟 가치'!$B$12:$L$16,AE$2,0)*$E2440)</f>
        <v>588.60000000000514</v>
      </c>
      <c r="AF2440">
        <f>VLOOKUP($F2440,'(참고)타워 스텟 가치'!$B$12:$L$16,AF$2,0)+(VLOOKUP($F2440,'(참고)타워 스텟 가치'!$B$12:$L$16,AF$2,0)*$E2440)</f>
        <v>981000.0000000085</v>
      </c>
      <c r="AG2440">
        <f>VLOOKUP($F2440,'(참고)타워 스텟 가치'!$B$12:$L$16,AG$2,0)+(VLOOKUP($F2440,'(참고)타워 스텟 가치'!$B$12:$L$16,AG$2,0)*$E2440)</f>
        <v>2943.0000000000255</v>
      </c>
      <c r="AH2440">
        <f>VLOOKUP($F2440,'(참고)타워 스텟 가치'!$B$12:$L$16,AH$2,0)+(VLOOKUP($F2440,'(참고)타워 스텟 가치'!$B$12:$L$16,AH$2,0)*$E2440)</f>
        <v>98.100000000000847</v>
      </c>
      <c r="AI2440">
        <f>VLOOKUP($F2440,'(참고)타워 스텟 가치'!$B$12:$L$16,AI$2,0)+(VLOOKUP($F2440,'(참고)타워 스텟 가치'!$B$12:$L$16,AI$2,0)*$E2440)</f>
        <v>58.860000000000504</v>
      </c>
      <c r="AJ2440">
        <f>VLOOKUP($F2440,'(참고)타워 스텟 가치'!$B$12:$L$16,AJ$2,0)+(VLOOKUP($F2440,'(참고)타워 스텟 가치'!$B$12:$L$16,AJ$2,0)*$E2440)</f>
        <v>0</v>
      </c>
      <c r="AK2440">
        <f>VLOOKUP($F2440,'(참고)타워 스텟 가치'!$B$12:$L$16,AK$2,0)+(VLOOKUP($F2440,'(참고)타워 스텟 가치'!$B$12:$L$16,AK$2,0)*$E2440)</f>
        <v>0</v>
      </c>
      <c r="AL2440">
        <f>VLOOKUP($F2440,'(참고)타워 스텟 가치'!$B$12:$L$16,AL$2,0)+(VLOOKUP($F2440,'(참고)타워 스텟 가치'!$B$12:$L$16,AL$2,0)*$E2440)</f>
        <v>274.68000000000234</v>
      </c>
      <c r="AM2440">
        <f>SUM('스테이지별 몬스터 스텟'!AD2440*'(참고)타워 스텟 가치'!$Q$17,'스테이지별 몬스터 스텟'!AE2440*'(참고)타워 스텟 가치'!$R$17,'스테이지별 몬스터 스텟'!AF2440*'(참고)타워 스텟 가치'!$S$17,'스테이지별 몬스터 스텟'!AG2440*'(참고)타워 스텟 가치'!$T$17,'스테이지별 몬스터 스텟'!AH2440*'(참고)타워 스텟 가치'!$U$17,'스테이지별 몬스터 스텟'!AI2440*'(참고)타워 스텟 가치'!$V$17,'스테이지별 몬스터 스텟'!AJ2440*'(참고)타워 스텟 가치'!$W$17,'스테이지별 몬스터 스텟'!AK2440*'(참고)타워 스텟 가치'!$X$17,'스테이지별 몬스터 스텟'!AL2440*'(참고)타워 스텟 가치'!$Y$17)</f>
        <v>1480054.3200000129</v>
      </c>
      <c r="AN2440">
        <v>3</v>
      </c>
    </row>
    <row r="2441" spans="3:40" x14ac:dyDescent="0.3">
      <c r="C2441">
        <v>2</v>
      </c>
      <c r="D2441">
        <f t="shared" si="113"/>
        <v>488</v>
      </c>
      <c r="E2441" s="52">
        <f>VLOOKUP(D2441,'스테이지별 난이도 설정'!B:C,2,0)</f>
        <v>195.20000000000169</v>
      </c>
      <c r="F2441" t="str">
        <f t="shared" si="114"/>
        <v>레어</v>
      </c>
      <c r="G2441">
        <f t="shared" si="115"/>
        <v>6</v>
      </c>
      <c r="H2441">
        <f>VLOOKUP($F2441,'(참고)타워 스텟 가치'!$B$2:$L$6,H$2,0)+(VLOOKUP($F2441,'(참고)타워 스텟 가치'!$B$2:$L$6,H$2,0)*$E2441)</f>
        <v>2207.2500000000191</v>
      </c>
      <c r="I2441">
        <f>VLOOKUP($F2441,'(참고)타워 스텟 가치'!$B$2:$L$6,I$2,0)+(VLOOKUP($F2441,'(참고)타워 스텟 가치'!$B$2:$L$6,I$2,0)*$E2441)</f>
        <v>441.4500000000038</v>
      </c>
      <c r="J2441">
        <f>VLOOKUP($F2441,'(참고)타워 스텟 가치'!$B$2:$L$6,J$2,0)+(VLOOKUP($F2441,'(참고)타워 스텟 가치'!$B$2:$L$6,J$2,0)*$E2441)</f>
        <v>981000.0000000085</v>
      </c>
      <c r="K2441">
        <f>VLOOKUP($F2441,'(참고)타워 스텟 가치'!$B$2:$L$6,K$2,0)+(VLOOKUP($F2441,'(참고)타워 스텟 가치'!$B$2:$L$6,K$2,0)*$E2441)</f>
        <v>8829.0000000000764</v>
      </c>
      <c r="L2441">
        <f>VLOOKUP($F2441,'(참고)타워 스텟 가치'!$B$2:$L$6,L$2,0)+(VLOOKUP($F2441,'(참고)타워 스텟 가치'!$B$2:$L$6,L$2,0)*$E2441)</f>
        <v>147.15000000000128</v>
      </c>
      <c r="M2441">
        <f>VLOOKUP($F2441,'(참고)타워 스텟 가치'!$B$2:$L$6,M$2,0)+(VLOOKUP($F2441,'(참고)타워 스텟 가치'!$B$2:$L$6,M$2,0)*$E2441)</f>
        <v>58.860000000000504</v>
      </c>
      <c r="N2441">
        <f>VLOOKUP($F2441,'(참고)타워 스텟 가치'!$B$2:$L$6,N$2,0)+(VLOOKUP($F2441,'(참고)타워 스텟 가치'!$B$2:$L$6,N$2,0)*$E2441)</f>
        <v>0</v>
      </c>
      <c r="O2441">
        <f>VLOOKUP($F2441,'(참고)타워 스텟 가치'!$B$2:$L$6,O$2,0)+(VLOOKUP($F2441,'(참고)타워 스텟 가치'!$B$2:$L$6,O$2,0)*$E2441)</f>
        <v>0</v>
      </c>
      <c r="P2441">
        <f>VLOOKUP($F2441,'(참고)타워 스텟 가치'!$B$2:$L$6,P$2,0)+(VLOOKUP($F2441,'(참고)타워 스텟 가치'!$B$2:$L$6,P$2,0)*$E2441)</f>
        <v>137.34000000000117</v>
      </c>
      <c r="Q2441">
        <f>SUM('스테이지별 몬스터 스텟'!H2441*'(참고)타워 스텟 가치'!$Q$17,'스테이지별 몬스터 스텟'!I2441*'(참고)타워 스텟 가치'!$R$17,'스테이지별 몬스터 스텟'!J2441*'(참고)타워 스텟 가치'!$S$17,'스테이지별 몬스터 스텟'!K2441*'(참고)타워 스텟 가치'!$T$17,'스테이지별 몬스터 스텟'!L2441*'(참고)타워 스텟 가치'!$U$17,'스테이지별 몬스터 스텟'!M2441*'(참고)타워 스텟 가치'!$V$17,'스테이지별 몬스터 스텟'!N2441*'(참고)타워 스텟 가치'!$W$17,'스테이지별 몬스터 스텟'!O2441*'(참고)타워 스텟 가치'!$X$17,'스테이지별 몬스터 스텟'!P2441*'(참고)타워 스텟 가치'!$Y$17)</f>
        <v>1494862.5150000132</v>
      </c>
      <c r="R2441">
        <v>1</v>
      </c>
      <c r="S2441">
        <f>VLOOKUP($F2441,'(참고)타워 스텟 가치'!$B$7:$L$11,S$2,0)+(VLOOKUP($F2441,'(참고)타워 스텟 가치'!$B$7:$L$11,S$2,0)*$E2441)</f>
        <v>735.75000000000637</v>
      </c>
      <c r="T2441">
        <f>VLOOKUP($F2441,'(참고)타워 스텟 가치'!$B$7:$L$11,T$2,0)+(VLOOKUP($F2441,'(참고)타워 스텟 가치'!$B$7:$L$11,T$2,0)*$E2441)</f>
        <v>1324.3500000000115</v>
      </c>
      <c r="U2441">
        <f>VLOOKUP($F2441,'(참고)타워 스텟 가치'!$B$7:$L$11,U$2,0)+(VLOOKUP($F2441,'(참고)타워 스텟 가치'!$B$7:$L$11,U$2,0)*$E2441)</f>
        <v>981000.0000000085</v>
      </c>
      <c r="V2441">
        <f>VLOOKUP($F2441,'(참고)타워 스텟 가치'!$B$7:$L$11,V$2,0)+(VLOOKUP($F2441,'(참고)타워 스텟 가치'!$B$7:$L$11,V$2,0)*$E2441)</f>
        <v>8829.0000000000764</v>
      </c>
      <c r="W2441">
        <f>VLOOKUP($F2441,'(참고)타워 스텟 가치'!$B$7:$L$11,W$2,0)+(VLOOKUP($F2441,'(참고)타워 스텟 가치'!$B$7:$L$11,W$2,0)*$E2441)</f>
        <v>147.15000000000128</v>
      </c>
      <c r="X2441">
        <f>VLOOKUP($F2441,'(참고)타워 스텟 가치'!$B$7:$L$11,X$2,0)+(VLOOKUP($F2441,'(참고)타워 스텟 가치'!$B$7:$L$11,X$2,0)*$E2441)</f>
        <v>58.860000000000504</v>
      </c>
      <c r="Y2441">
        <f>VLOOKUP($F2441,'(참고)타워 스텟 가치'!$B$7:$L$11,Y$2,0)+(VLOOKUP($F2441,'(참고)타워 스텟 가치'!$B$7:$L$11,Y$2,0)*$E2441)</f>
        <v>0</v>
      </c>
      <c r="Z2441">
        <f>VLOOKUP($F2441,'(참고)타워 스텟 가치'!$B$7:$L$11,Z$2,0)+(VLOOKUP($F2441,'(참고)타워 스텟 가치'!$B$7:$L$11,Z$2,0)*$E2441)</f>
        <v>0</v>
      </c>
      <c r="AA2441">
        <f>VLOOKUP($F2441,'(참고)타워 스텟 가치'!$B$7:$L$11,AA$2,0)+(VLOOKUP($F2441,'(참고)타워 스텟 가치'!$B$7:$L$11,AA$2,0)*$E2441)</f>
        <v>137.34000000000117</v>
      </c>
      <c r="AB2441">
        <f>SUM('스테이지별 몬스터 스텟'!S2441*'(참고)타워 스텟 가치'!$Q$17,'스테이지별 몬스터 스텟'!T2441*'(참고)타워 스텟 가치'!$R$17,'스테이지별 몬스터 스텟'!U2441*'(참고)타워 스텟 가치'!$S$17,'스테이지별 몬스터 스텟'!V2441*'(참고)타워 스텟 가치'!$T$17,'스테이지별 몬스터 스텟'!W2441*'(참고)타워 스텟 가치'!$U$17,'스테이지별 몬스터 스텟'!X2441*'(참고)타워 스텟 가치'!$V$17,'스테이지별 몬스터 스텟'!Y2441*'(참고)타워 스텟 가치'!$W$17,'스테이지별 몬스터 스텟'!Z2441*'(참고)타워 스텟 가치'!$X$17,'스테이지별 몬스터 스텟'!AA2441*'(참고)타워 스텟 가치'!$Y$17)</f>
        <v>1493243.8650000133</v>
      </c>
      <c r="AC2441">
        <v>2</v>
      </c>
      <c r="AD2441">
        <f>VLOOKUP($F2441,'(참고)타워 스텟 가치'!$B$12:$L$16,AD$2,0)+(VLOOKUP($F2441,'(참고)타워 스텟 가치'!$B$12:$L$16,AD$2,0)*$E2441)</f>
        <v>735.75000000000637</v>
      </c>
      <c r="AE2441">
        <f>VLOOKUP($F2441,'(참고)타워 스텟 가치'!$B$12:$L$16,AE$2,0)+(VLOOKUP($F2441,'(참고)타워 스텟 가치'!$B$12:$L$16,AE$2,0)*$E2441)</f>
        <v>882.90000000000759</v>
      </c>
      <c r="AF2441">
        <f>VLOOKUP($F2441,'(참고)타워 스텟 가치'!$B$12:$L$16,AF$2,0)+(VLOOKUP($F2441,'(참고)타워 스텟 가치'!$B$12:$L$16,AF$2,0)*$E2441)</f>
        <v>981000.0000000085</v>
      </c>
      <c r="AG2441">
        <f>VLOOKUP($F2441,'(참고)타워 스텟 가치'!$B$12:$L$16,AG$2,0)+(VLOOKUP($F2441,'(참고)타워 스텟 가치'!$B$12:$L$16,AG$2,0)*$E2441)</f>
        <v>4414.5000000000382</v>
      </c>
      <c r="AH2441">
        <f>VLOOKUP($F2441,'(참고)타워 스텟 가치'!$B$12:$L$16,AH$2,0)+(VLOOKUP($F2441,'(참고)타워 스텟 가치'!$B$12:$L$16,AH$2,0)*$E2441)</f>
        <v>147.15000000000128</v>
      </c>
      <c r="AI2441">
        <f>VLOOKUP($F2441,'(참고)타워 스텟 가치'!$B$12:$L$16,AI$2,0)+(VLOOKUP($F2441,'(참고)타워 스텟 가치'!$B$12:$L$16,AI$2,0)*$E2441)</f>
        <v>58.860000000000504</v>
      </c>
      <c r="AJ2441">
        <f>VLOOKUP($F2441,'(참고)타워 스텟 가치'!$B$12:$L$16,AJ$2,0)+(VLOOKUP($F2441,'(참고)타워 스텟 가치'!$B$12:$L$16,AJ$2,0)*$E2441)</f>
        <v>0</v>
      </c>
      <c r="AK2441">
        <f>VLOOKUP($F2441,'(참고)타워 스텟 가치'!$B$12:$L$16,AK$2,0)+(VLOOKUP($F2441,'(참고)타워 스텟 가치'!$B$12:$L$16,AK$2,0)*$E2441)</f>
        <v>0</v>
      </c>
      <c r="AL2441">
        <f>VLOOKUP($F2441,'(참고)타워 스텟 가치'!$B$12:$L$16,AL$2,0)+(VLOOKUP($F2441,'(참고)타워 스텟 가치'!$B$12:$L$16,AL$2,0)*$E2441)</f>
        <v>274.68000000000234</v>
      </c>
      <c r="AM2441">
        <f>SUM('스테이지별 몬스터 스텟'!AD2441*'(참고)타워 스텟 가치'!$Q$17,'스테이지별 몬스터 스텟'!AE2441*'(참고)타워 스텟 가치'!$R$17,'스테이지별 몬스터 스텟'!AF2441*'(참고)타워 스텟 가치'!$S$17,'스테이지별 몬스터 스텟'!AG2441*'(참고)타워 스텟 가치'!$T$17,'스테이지별 몬스터 스텟'!AH2441*'(참고)타워 스텟 가치'!$U$17,'스테이지별 몬스터 스텟'!AI2441*'(참고)타워 스텟 가치'!$V$17,'스테이지별 몬스터 스텟'!AJ2441*'(참고)타워 스텟 가치'!$W$17,'스테이지별 몬스터 스텟'!AK2441*'(참고)타워 스텟 가치'!$X$17,'스테이지별 몬스터 스텟'!AL2441*'(참고)타워 스텟 가치'!$Y$17)</f>
        <v>1484027.3700000132</v>
      </c>
      <c r="AN2441">
        <v>3</v>
      </c>
    </row>
    <row r="2442" spans="3:40" x14ac:dyDescent="0.3">
      <c r="C2442">
        <v>3</v>
      </c>
      <c r="D2442">
        <f t="shared" si="113"/>
        <v>488</v>
      </c>
      <c r="E2442" s="52">
        <f>VLOOKUP(D2442,'스테이지별 난이도 설정'!B:C,2,0)</f>
        <v>195.20000000000169</v>
      </c>
      <c r="F2442" t="str">
        <f t="shared" si="114"/>
        <v>에픽</v>
      </c>
      <c r="G2442">
        <f t="shared" si="115"/>
        <v>6</v>
      </c>
      <c r="H2442">
        <f>VLOOKUP($F2442,'(참고)타워 스텟 가치'!$B$2:$L$6,H$2,0)+(VLOOKUP($F2442,'(참고)타워 스텟 가치'!$B$2:$L$6,H$2,0)*$E2442)</f>
        <v>3310.8750000000286</v>
      </c>
      <c r="I2442">
        <f>VLOOKUP($F2442,'(참고)타워 스텟 가치'!$B$2:$L$6,I$2,0)+(VLOOKUP($F2442,'(참고)타워 스텟 가치'!$B$2:$L$6,I$2,0)*$E2442)</f>
        <v>662.17500000000575</v>
      </c>
      <c r="J2442">
        <f>VLOOKUP($F2442,'(참고)타워 스텟 가치'!$B$2:$L$6,J$2,0)+(VLOOKUP($F2442,'(참고)타워 스텟 가치'!$B$2:$L$6,J$2,0)*$E2442)</f>
        <v>981000.0000000085</v>
      </c>
      <c r="K2442">
        <f>VLOOKUP($F2442,'(참고)타워 스텟 가치'!$B$2:$L$6,K$2,0)+(VLOOKUP($F2442,'(참고)타워 스텟 가치'!$B$2:$L$6,K$2,0)*$E2442)</f>
        <v>13243.500000000115</v>
      </c>
      <c r="L2442">
        <f>VLOOKUP($F2442,'(참고)타워 스텟 가치'!$B$2:$L$6,L$2,0)+(VLOOKUP($F2442,'(참고)타워 스텟 가치'!$B$2:$L$6,L$2,0)*$E2442)</f>
        <v>220.7250000000019</v>
      </c>
      <c r="M2442">
        <f>VLOOKUP($F2442,'(참고)타워 스텟 가치'!$B$2:$L$6,M$2,0)+(VLOOKUP($F2442,'(참고)타워 스텟 가치'!$B$2:$L$6,M$2,0)*$E2442)</f>
        <v>58.860000000000504</v>
      </c>
      <c r="N2442">
        <f>VLOOKUP($F2442,'(참고)타워 스텟 가치'!$B$2:$L$6,N$2,0)+(VLOOKUP($F2442,'(참고)타워 스텟 가치'!$B$2:$L$6,N$2,0)*$E2442)</f>
        <v>0</v>
      </c>
      <c r="O2442">
        <f>VLOOKUP($F2442,'(참고)타워 스텟 가치'!$B$2:$L$6,O$2,0)+(VLOOKUP($F2442,'(참고)타워 스텟 가치'!$B$2:$L$6,O$2,0)*$E2442)</f>
        <v>0</v>
      </c>
      <c r="P2442">
        <f>VLOOKUP($F2442,'(참고)타워 스텟 가치'!$B$2:$L$6,P$2,0)+(VLOOKUP($F2442,'(참고)타워 스텟 가치'!$B$2:$L$6,P$2,0)*$E2442)</f>
        <v>137.34000000000117</v>
      </c>
      <c r="Q2442">
        <f>SUM('스테이지별 몬스터 스텟'!H2442*'(참고)타워 스텟 가치'!$Q$17,'스테이지별 몬스터 스텟'!I2442*'(참고)타워 스텟 가치'!$R$17,'스테이지별 몬스터 스텟'!J2442*'(참고)타워 스텟 가치'!$S$17,'스테이지별 몬스터 스텟'!K2442*'(참고)타워 스텟 가치'!$T$17,'스테이지별 몬스터 스텟'!L2442*'(참고)타워 스텟 가치'!$U$17,'스테이지별 몬스터 스텟'!M2442*'(참고)타워 스텟 가치'!$V$17,'스테이지별 몬스터 스텟'!N2442*'(참고)타워 스텟 가치'!$W$17,'스테이지별 몬스터 스텟'!O2442*'(참고)타워 스텟 가치'!$X$17,'스테이지별 몬스터 스텟'!P2442*'(참고)타워 스텟 가치'!$Y$17)</f>
        <v>1506377.002500013</v>
      </c>
      <c r="R2442">
        <v>1</v>
      </c>
      <c r="S2442">
        <f>VLOOKUP($F2442,'(참고)타워 스텟 가치'!$B$7:$L$11,S$2,0)+(VLOOKUP($F2442,'(참고)타워 스텟 가치'!$B$7:$L$11,S$2,0)*$E2442)</f>
        <v>1103.6250000000095</v>
      </c>
      <c r="T2442">
        <f>VLOOKUP($F2442,'(참고)타워 스텟 가치'!$B$7:$L$11,T$2,0)+(VLOOKUP($F2442,'(참고)타워 스텟 가치'!$B$7:$L$11,T$2,0)*$E2442)</f>
        <v>1986.5250000000171</v>
      </c>
      <c r="U2442">
        <f>VLOOKUP($F2442,'(참고)타워 스텟 가치'!$B$7:$L$11,U$2,0)+(VLOOKUP($F2442,'(참고)타워 스텟 가치'!$B$7:$L$11,U$2,0)*$E2442)</f>
        <v>981000.0000000085</v>
      </c>
      <c r="V2442">
        <f>VLOOKUP($F2442,'(참고)타워 스텟 가치'!$B$7:$L$11,V$2,0)+(VLOOKUP($F2442,'(참고)타워 스텟 가치'!$B$7:$L$11,V$2,0)*$E2442)</f>
        <v>13243.500000000115</v>
      </c>
      <c r="W2442">
        <f>VLOOKUP($F2442,'(참고)타워 스텟 가치'!$B$7:$L$11,W$2,0)+(VLOOKUP($F2442,'(참고)타워 스텟 가치'!$B$7:$L$11,W$2,0)*$E2442)</f>
        <v>220.7250000000019</v>
      </c>
      <c r="X2442">
        <f>VLOOKUP($F2442,'(참고)타워 스텟 가치'!$B$7:$L$11,X$2,0)+(VLOOKUP($F2442,'(참고)타워 스텟 가치'!$B$7:$L$11,X$2,0)*$E2442)</f>
        <v>58.860000000000504</v>
      </c>
      <c r="Y2442">
        <f>VLOOKUP($F2442,'(참고)타워 스텟 가치'!$B$7:$L$11,Y$2,0)+(VLOOKUP($F2442,'(참고)타워 스텟 가치'!$B$7:$L$11,Y$2,0)*$E2442)</f>
        <v>0</v>
      </c>
      <c r="Z2442">
        <f>VLOOKUP($F2442,'(참고)타워 스텟 가치'!$B$7:$L$11,Z$2,0)+(VLOOKUP($F2442,'(참고)타워 스텟 가치'!$B$7:$L$11,Z$2,0)*$E2442)</f>
        <v>0</v>
      </c>
      <c r="AA2442">
        <f>VLOOKUP($F2442,'(참고)타워 스텟 가치'!$B$7:$L$11,AA$2,0)+(VLOOKUP($F2442,'(참고)타워 스텟 가치'!$B$7:$L$11,AA$2,0)*$E2442)</f>
        <v>137.34000000000117</v>
      </c>
      <c r="AB2442">
        <f>SUM('스테이지별 몬스터 스텟'!S2442*'(참고)타워 스텟 가치'!$Q$17,'스테이지별 몬스터 스텟'!T2442*'(참고)타워 스텟 가치'!$R$17,'스테이지별 몬스터 스텟'!U2442*'(참고)타워 스텟 가치'!$S$17,'스테이지별 몬스터 스텟'!V2442*'(참고)타워 스텟 가치'!$T$17,'스테이지별 몬스터 스텟'!W2442*'(참고)타워 스텟 가치'!$U$17,'스테이지별 몬스터 스텟'!X2442*'(참고)타워 스텟 가치'!$V$17,'스테이지별 몬스터 스텟'!Y2442*'(참고)타워 스텟 가치'!$W$17,'스테이지별 몬스터 스텟'!Z2442*'(참고)타워 스텟 가치'!$X$17,'스테이지별 몬스터 스텟'!AA2442*'(참고)타워 스텟 가치'!$Y$17)</f>
        <v>1503949.0275000131</v>
      </c>
      <c r="AC2442">
        <v>2</v>
      </c>
      <c r="AD2442">
        <f>VLOOKUP($F2442,'(참고)타워 스텟 가치'!$B$12:$L$16,AD$2,0)+(VLOOKUP($F2442,'(참고)타워 스텟 가치'!$B$12:$L$16,AD$2,0)*$E2442)</f>
        <v>1103.6250000000095</v>
      </c>
      <c r="AE2442">
        <f>VLOOKUP($F2442,'(참고)타워 스텟 가치'!$B$12:$L$16,AE$2,0)+(VLOOKUP($F2442,'(참고)타워 스텟 가치'!$B$12:$L$16,AE$2,0)*$E2442)</f>
        <v>1324.3500000000115</v>
      </c>
      <c r="AF2442">
        <f>VLOOKUP($F2442,'(참고)타워 스텟 가치'!$B$12:$L$16,AF$2,0)+(VLOOKUP($F2442,'(참고)타워 스텟 가치'!$B$12:$L$16,AF$2,0)*$E2442)</f>
        <v>981000.0000000085</v>
      </c>
      <c r="AG2442">
        <f>VLOOKUP($F2442,'(참고)타워 스텟 가치'!$B$12:$L$16,AG$2,0)+(VLOOKUP($F2442,'(참고)타워 스텟 가치'!$B$12:$L$16,AG$2,0)*$E2442)</f>
        <v>6621.7500000000573</v>
      </c>
      <c r="AH2442">
        <f>VLOOKUP($F2442,'(참고)타워 스텟 가치'!$B$12:$L$16,AH$2,0)+(VLOOKUP($F2442,'(참고)타워 스텟 가치'!$B$12:$L$16,AH$2,0)*$E2442)</f>
        <v>220.7250000000019</v>
      </c>
      <c r="AI2442">
        <f>VLOOKUP($F2442,'(참고)타워 스텟 가치'!$B$12:$L$16,AI$2,0)+(VLOOKUP($F2442,'(참고)타워 스텟 가치'!$B$12:$L$16,AI$2,0)*$E2442)</f>
        <v>58.860000000000504</v>
      </c>
      <c r="AJ2442">
        <f>VLOOKUP($F2442,'(참고)타워 스텟 가치'!$B$12:$L$16,AJ$2,0)+(VLOOKUP($F2442,'(참고)타워 스텟 가치'!$B$12:$L$16,AJ$2,0)*$E2442)</f>
        <v>0</v>
      </c>
      <c r="AK2442">
        <f>VLOOKUP($F2442,'(참고)타워 스텟 가치'!$B$12:$L$16,AK$2,0)+(VLOOKUP($F2442,'(참고)타워 스텟 가치'!$B$12:$L$16,AK$2,0)*$E2442)</f>
        <v>0</v>
      </c>
      <c r="AL2442">
        <f>VLOOKUP($F2442,'(참고)타워 스텟 가치'!$B$12:$L$16,AL$2,0)+(VLOOKUP($F2442,'(참고)타워 스텟 가치'!$B$12:$L$16,AL$2,0)*$E2442)</f>
        <v>274.68000000000234</v>
      </c>
      <c r="AM2442">
        <f>SUM('스테이지별 몬스터 스텟'!AD2442*'(참고)타워 스텟 가치'!$Q$17,'스테이지별 몬스터 스텟'!AE2442*'(참고)타워 스텟 가치'!$R$17,'스테이지별 몬스터 스텟'!AF2442*'(참고)타워 스텟 가치'!$S$17,'스테이지별 몬스터 스텟'!AG2442*'(참고)타워 스텟 가치'!$T$17,'스테이지별 몬스터 스텟'!AH2442*'(참고)타워 스텟 가치'!$U$17,'스테이지별 몬스터 스텟'!AI2442*'(참고)타워 스텟 가치'!$V$17,'스테이지별 몬스터 스텟'!AJ2442*'(참고)타워 스텟 가치'!$W$17,'스테이지별 몬스터 스텟'!AK2442*'(참고)타워 스텟 가치'!$X$17,'스테이지별 몬스터 스텟'!AL2442*'(참고)타워 스텟 가치'!$Y$17)</f>
        <v>1489986.9450000131</v>
      </c>
      <c r="AN2442">
        <v>3</v>
      </c>
    </row>
    <row r="2443" spans="3:40" x14ac:dyDescent="0.3">
      <c r="C2443">
        <v>4</v>
      </c>
      <c r="D2443">
        <f t="shared" si="113"/>
        <v>488</v>
      </c>
      <c r="E2443" s="52">
        <f>VLOOKUP(D2443,'스테이지별 난이도 설정'!B:C,2,0)</f>
        <v>195.20000000000169</v>
      </c>
      <c r="F2443" t="str">
        <f t="shared" si="114"/>
        <v>유니크</v>
      </c>
      <c r="G2443">
        <f t="shared" si="115"/>
        <v>6</v>
      </c>
      <c r="H2443">
        <f>VLOOKUP($F2443,'(참고)타워 스텟 가치'!$B$2:$L$6,H$2,0)+(VLOOKUP($F2443,'(참고)타워 스텟 가치'!$B$2:$L$6,H$2,0)*$E2443)</f>
        <v>4966.3125000000427</v>
      </c>
      <c r="I2443">
        <f>VLOOKUP($F2443,'(참고)타워 스텟 가치'!$B$2:$L$6,I$2,0)+(VLOOKUP($F2443,'(참고)타워 스텟 가치'!$B$2:$L$6,I$2,0)*$E2443)</f>
        <v>993.26250000000857</v>
      </c>
      <c r="J2443">
        <f>VLOOKUP($F2443,'(참고)타워 스텟 가치'!$B$2:$L$6,J$2,0)+(VLOOKUP($F2443,'(참고)타워 스텟 가치'!$B$2:$L$6,J$2,0)*$E2443)</f>
        <v>981000.0000000085</v>
      </c>
      <c r="K2443">
        <f>VLOOKUP($F2443,'(참고)타워 스텟 가치'!$B$2:$L$6,K$2,0)+(VLOOKUP($F2443,'(참고)타워 스텟 가치'!$B$2:$L$6,K$2,0)*$E2443)</f>
        <v>19865.250000000171</v>
      </c>
      <c r="L2443">
        <f>VLOOKUP($F2443,'(참고)타워 스텟 가치'!$B$2:$L$6,L$2,0)+(VLOOKUP($F2443,'(참고)타워 스텟 가치'!$B$2:$L$6,L$2,0)*$E2443)</f>
        <v>331.08750000000288</v>
      </c>
      <c r="M2443">
        <f>VLOOKUP($F2443,'(참고)타워 스텟 가치'!$B$2:$L$6,M$2,0)+(VLOOKUP($F2443,'(참고)타워 스텟 가치'!$B$2:$L$6,M$2,0)*$E2443)</f>
        <v>58.860000000000504</v>
      </c>
      <c r="N2443">
        <f>VLOOKUP($F2443,'(참고)타워 스텟 가치'!$B$2:$L$6,N$2,0)+(VLOOKUP($F2443,'(참고)타워 스텟 가치'!$B$2:$L$6,N$2,0)*$E2443)</f>
        <v>0</v>
      </c>
      <c r="O2443">
        <f>VLOOKUP($F2443,'(참고)타워 스텟 가치'!$B$2:$L$6,O$2,0)+(VLOOKUP($F2443,'(참고)타워 스텟 가치'!$B$2:$L$6,O$2,0)*$E2443)</f>
        <v>0</v>
      </c>
      <c r="P2443">
        <f>VLOOKUP($F2443,'(참고)타워 스텟 가치'!$B$2:$L$6,P$2,0)+(VLOOKUP($F2443,'(참고)타워 스텟 가치'!$B$2:$L$6,P$2,0)*$E2443)</f>
        <v>196.20000000000169</v>
      </c>
      <c r="Q2443">
        <f>SUM('스테이지별 몬스터 스텟'!H2443*'(참고)타워 스텟 가치'!$Q$17,'스테이지별 몬스터 스텟'!I2443*'(참고)타워 스텟 가치'!$R$17,'스테이지별 몬스터 스텟'!J2443*'(참고)타워 스텟 가치'!$S$17,'스테이지별 몬스터 스텟'!K2443*'(참고)타워 스텟 가치'!$T$17,'스테이지별 몬스터 스텟'!L2443*'(참고)타워 스텟 가치'!$U$17,'스테이지별 몬스터 스텟'!M2443*'(참고)타워 스텟 가치'!$V$17,'스테이지별 몬스터 스텟'!N2443*'(참고)타워 스텟 가치'!$W$17,'스테이지별 몬스터 스텟'!O2443*'(참고)타워 스텟 가치'!$X$17,'스테이지별 몬스터 스텟'!P2443*'(참고)타워 스텟 가치'!$Y$17)</f>
        <v>1523766.4537500131</v>
      </c>
      <c r="R2443">
        <v>1</v>
      </c>
      <c r="S2443">
        <f>VLOOKUP($F2443,'(참고)타워 스텟 가치'!$B$7:$L$11,S$2,0)+(VLOOKUP($F2443,'(참고)타워 스텟 가치'!$B$7:$L$11,S$2,0)*$E2443)</f>
        <v>1655.4375000000143</v>
      </c>
      <c r="T2443">
        <f>VLOOKUP($F2443,'(참고)타워 스텟 가치'!$B$7:$L$11,T$2,0)+(VLOOKUP($F2443,'(참고)타워 스텟 가치'!$B$7:$L$11,T$2,0)*$E2443)</f>
        <v>2979.7875000000258</v>
      </c>
      <c r="U2443">
        <f>VLOOKUP($F2443,'(참고)타워 스텟 가치'!$B$7:$L$11,U$2,0)+(VLOOKUP($F2443,'(참고)타워 스텟 가치'!$B$7:$L$11,U$2,0)*$E2443)</f>
        <v>981000.0000000085</v>
      </c>
      <c r="V2443">
        <f>VLOOKUP($F2443,'(참고)타워 스텟 가치'!$B$7:$L$11,V$2,0)+(VLOOKUP($F2443,'(참고)타워 스텟 가치'!$B$7:$L$11,V$2,0)*$E2443)</f>
        <v>19865.250000000171</v>
      </c>
      <c r="W2443">
        <f>VLOOKUP($F2443,'(참고)타워 스텟 가치'!$B$7:$L$11,W$2,0)+(VLOOKUP($F2443,'(참고)타워 스텟 가치'!$B$7:$L$11,W$2,0)*$E2443)</f>
        <v>331.08750000000288</v>
      </c>
      <c r="X2443">
        <f>VLOOKUP($F2443,'(참고)타워 스텟 가치'!$B$7:$L$11,X$2,0)+(VLOOKUP($F2443,'(참고)타워 스텟 가치'!$B$7:$L$11,X$2,0)*$E2443)</f>
        <v>58.860000000000504</v>
      </c>
      <c r="Y2443">
        <f>VLOOKUP($F2443,'(참고)타워 스텟 가치'!$B$7:$L$11,Y$2,0)+(VLOOKUP($F2443,'(참고)타워 스텟 가치'!$B$7:$L$11,Y$2,0)*$E2443)</f>
        <v>0</v>
      </c>
      <c r="Z2443">
        <f>VLOOKUP($F2443,'(참고)타워 스텟 가치'!$B$7:$L$11,Z$2,0)+(VLOOKUP($F2443,'(참고)타워 스텟 가치'!$B$7:$L$11,Z$2,0)*$E2443)</f>
        <v>0</v>
      </c>
      <c r="AA2443">
        <f>VLOOKUP($F2443,'(참고)타워 스텟 가치'!$B$7:$L$11,AA$2,0)+(VLOOKUP($F2443,'(참고)타워 스텟 가치'!$B$7:$L$11,AA$2,0)*$E2443)</f>
        <v>196.20000000000169</v>
      </c>
      <c r="AB2443">
        <f>SUM('스테이지별 몬스터 스텟'!S2443*'(참고)타워 스텟 가치'!$Q$17,'스테이지별 몬스터 스텟'!T2443*'(참고)타워 스텟 가치'!$R$17,'스테이지별 몬스터 스텟'!U2443*'(참고)타워 스텟 가치'!$S$17,'스테이지별 몬스터 스텟'!V2443*'(참고)타워 스텟 가치'!$T$17,'스테이지별 몬스터 스텟'!W2443*'(참고)타워 스텟 가치'!$U$17,'스테이지별 몬스터 스텟'!X2443*'(참고)타워 스텟 가치'!$V$17,'스테이지별 몬스터 스텟'!Y2443*'(참고)타워 스텟 가치'!$W$17,'스테이지별 몬스터 스텟'!Z2443*'(참고)타워 스텟 가치'!$X$17,'스테이지별 몬스터 스텟'!AA2443*'(참고)타워 스텟 가치'!$Y$17)</f>
        <v>1520124.4912500132</v>
      </c>
      <c r="AC2443">
        <v>2</v>
      </c>
      <c r="AD2443">
        <f>VLOOKUP($F2443,'(참고)타워 스텟 가치'!$B$12:$L$16,AD$2,0)+(VLOOKUP($F2443,'(참고)타워 스텟 가치'!$B$12:$L$16,AD$2,0)*$E2443)</f>
        <v>1655.4375000000143</v>
      </c>
      <c r="AE2443">
        <f>VLOOKUP($F2443,'(참고)타워 스텟 가치'!$B$12:$L$16,AE$2,0)+(VLOOKUP($F2443,'(참고)타워 스텟 가치'!$B$12:$L$16,AE$2,0)*$E2443)</f>
        <v>1986.5250000000171</v>
      </c>
      <c r="AF2443">
        <f>VLOOKUP($F2443,'(참고)타워 스텟 가치'!$B$12:$L$16,AF$2,0)+(VLOOKUP($F2443,'(참고)타워 스텟 가치'!$B$12:$L$16,AF$2,0)*$E2443)</f>
        <v>981000.0000000085</v>
      </c>
      <c r="AG2443">
        <f>VLOOKUP($F2443,'(참고)타워 스텟 가치'!$B$12:$L$16,AG$2,0)+(VLOOKUP($F2443,'(참고)타워 스텟 가치'!$B$12:$L$16,AG$2,0)*$E2443)</f>
        <v>9932.6250000000855</v>
      </c>
      <c r="AH2443">
        <f>VLOOKUP($F2443,'(참고)타워 스텟 가치'!$B$12:$L$16,AH$2,0)+(VLOOKUP($F2443,'(참고)타워 스텟 가치'!$B$12:$L$16,AH$2,0)*$E2443)</f>
        <v>331.08750000000288</v>
      </c>
      <c r="AI2443">
        <f>VLOOKUP($F2443,'(참고)타워 스텟 가치'!$B$12:$L$16,AI$2,0)+(VLOOKUP($F2443,'(참고)타워 스텟 가치'!$B$12:$L$16,AI$2,0)*$E2443)</f>
        <v>58.860000000000504</v>
      </c>
      <c r="AJ2443">
        <f>VLOOKUP($F2443,'(참고)타워 스텟 가치'!$B$12:$L$16,AJ$2,0)+(VLOOKUP($F2443,'(참고)타워 스텟 가치'!$B$12:$L$16,AJ$2,0)*$E2443)</f>
        <v>0</v>
      </c>
      <c r="AK2443">
        <f>VLOOKUP($F2443,'(참고)타워 스텟 가치'!$B$12:$L$16,AK$2,0)+(VLOOKUP($F2443,'(참고)타워 스텟 가치'!$B$12:$L$16,AK$2,0)*$E2443)</f>
        <v>0</v>
      </c>
      <c r="AL2443">
        <f>VLOOKUP($F2443,'(참고)타워 스텟 가치'!$B$12:$L$16,AL$2,0)+(VLOOKUP($F2443,'(참고)타워 스텟 가치'!$B$12:$L$16,AL$2,0)*$E2443)</f>
        <v>392.40000000000339</v>
      </c>
      <c r="AM2443">
        <f>SUM('스테이지별 몬스터 스텟'!AD2443*'(참고)타워 스텟 가치'!$Q$17,'스테이지별 몬스터 스텟'!AE2443*'(참고)타워 스텟 가치'!$R$17,'스테이지별 몬스터 스텟'!AF2443*'(참고)타워 스텟 가치'!$S$17,'스테이지별 몬스터 스텟'!AG2443*'(참고)타워 스텟 가치'!$T$17,'스테이지별 몬스터 스텟'!AH2443*'(참고)타워 스텟 가치'!$U$17,'스테이지별 몬스터 스텟'!AI2443*'(참고)타워 스텟 가치'!$V$17,'스테이지별 몬스터 스텟'!AJ2443*'(참고)타워 스텟 가치'!$W$17,'스테이지별 몬스터 스텟'!AK2443*'(참고)타워 스텟 가치'!$X$17,'스테이지별 몬스터 스텟'!AL2443*'(참고)타워 스텟 가치'!$Y$17)</f>
        <v>1499161.7475000133</v>
      </c>
      <c r="AN2443">
        <v>3</v>
      </c>
    </row>
    <row r="2444" spans="3:40" x14ac:dyDescent="0.3">
      <c r="C2444">
        <v>5</v>
      </c>
      <c r="D2444">
        <f t="shared" si="113"/>
        <v>488</v>
      </c>
      <c r="E2444" s="52">
        <f>VLOOKUP(D2444,'스테이지별 난이도 설정'!B:C,2,0)</f>
        <v>195.20000000000169</v>
      </c>
      <c r="F2444" t="str">
        <f t="shared" si="114"/>
        <v>스페셜</v>
      </c>
      <c r="G2444">
        <f t="shared" si="115"/>
        <v>6</v>
      </c>
      <c r="H2444">
        <f>VLOOKUP($F2444,'(참고)타워 스텟 가치'!$B$2:$L$6,H$2,0)+(VLOOKUP($F2444,'(참고)타워 스텟 가치'!$B$2:$L$6,H$2,0)*$E2444)</f>
        <v>7449.4687500000646</v>
      </c>
      <c r="I2444">
        <f>VLOOKUP($F2444,'(참고)타워 스텟 가치'!$B$2:$L$6,I$2,0)+(VLOOKUP($F2444,'(참고)타워 스텟 가치'!$B$2:$L$6,I$2,0)*$E2444)</f>
        <v>1489.8937500000129</v>
      </c>
      <c r="J2444">
        <f>VLOOKUP($F2444,'(참고)타워 스텟 가치'!$B$2:$L$6,J$2,0)+(VLOOKUP($F2444,'(참고)타워 스텟 가치'!$B$2:$L$6,J$2,0)*$E2444)</f>
        <v>981000.0000000085</v>
      </c>
      <c r="K2444">
        <f>VLOOKUP($F2444,'(참고)타워 스텟 가치'!$B$2:$L$6,K$2,0)+(VLOOKUP($F2444,'(참고)타워 스텟 가치'!$B$2:$L$6,K$2,0)*$E2444)</f>
        <v>29797.875000000258</v>
      </c>
      <c r="L2444">
        <f>VLOOKUP($F2444,'(참고)타워 스텟 가치'!$B$2:$L$6,L$2,0)+(VLOOKUP($F2444,'(참고)타워 스텟 가치'!$B$2:$L$6,L$2,0)*$E2444)</f>
        <v>496.63125000000429</v>
      </c>
      <c r="M2444">
        <f>VLOOKUP($F2444,'(참고)타워 스텟 가치'!$B$2:$L$6,M$2,0)+(VLOOKUP($F2444,'(참고)타워 스텟 가치'!$B$2:$L$6,M$2,0)*$E2444)</f>
        <v>58.860000000000504</v>
      </c>
      <c r="N2444">
        <f>VLOOKUP($F2444,'(참고)타워 스텟 가치'!$B$2:$L$6,N$2,0)+(VLOOKUP($F2444,'(참고)타워 스텟 가치'!$B$2:$L$6,N$2,0)*$E2444)</f>
        <v>0</v>
      </c>
      <c r="O2444">
        <f>VLOOKUP($F2444,'(참고)타워 스텟 가치'!$B$2:$L$6,O$2,0)+(VLOOKUP($F2444,'(참고)타워 스텟 가치'!$B$2:$L$6,O$2,0)*$E2444)</f>
        <v>0</v>
      </c>
      <c r="P2444">
        <f>VLOOKUP($F2444,'(참고)타워 스텟 가치'!$B$2:$L$6,P$2,0)+(VLOOKUP($F2444,'(참고)타워 스텟 가치'!$B$2:$L$6,P$2,0)*$E2444)</f>
        <v>196.20000000000169</v>
      </c>
      <c r="Q2444">
        <f>SUM('스테이지별 몬스터 스텟'!H2444*'(참고)타워 스텟 가치'!$Q$17,'스테이지별 몬스터 스텟'!I2444*'(참고)타워 스텟 가치'!$R$17,'스테이지별 몬스터 스텟'!J2444*'(참고)타워 스텟 가치'!$S$17,'스테이지별 몬스터 스텟'!K2444*'(참고)타워 스텟 가치'!$T$17,'스테이지별 몬스터 스텟'!L2444*'(참고)타워 스텟 가치'!$U$17,'스테이지별 몬스터 스텟'!M2444*'(참고)타워 스텟 가치'!$V$17,'스테이지별 몬스터 스텟'!N2444*'(참고)타워 스텟 가치'!$W$17,'스테이지별 몬스터 스텟'!O2444*'(참고)타워 스텟 가치'!$X$17,'스테이지별 몬스터 스텟'!P2444*'(참고)타워 스텟 가치'!$Y$17)</f>
        <v>1549674.0506250134</v>
      </c>
      <c r="R2444">
        <v>1</v>
      </c>
      <c r="S2444">
        <f>VLOOKUP($F2444,'(참고)타워 스텟 가치'!$B$7:$L$11,S$2,0)+(VLOOKUP($F2444,'(참고)타워 스텟 가치'!$B$7:$L$11,S$2,0)*$E2444)</f>
        <v>2483.1562500000214</v>
      </c>
      <c r="T2444">
        <f>VLOOKUP($F2444,'(참고)타워 스텟 가치'!$B$7:$L$11,T$2,0)+(VLOOKUP($F2444,'(참고)타워 스텟 가치'!$B$7:$L$11,T$2,0)*$E2444)</f>
        <v>4469.6812500000387</v>
      </c>
      <c r="U2444">
        <f>VLOOKUP($F2444,'(참고)타워 스텟 가치'!$B$7:$L$11,U$2,0)+(VLOOKUP($F2444,'(참고)타워 스텟 가치'!$B$7:$L$11,U$2,0)*$E2444)</f>
        <v>981000.0000000085</v>
      </c>
      <c r="V2444">
        <f>VLOOKUP($F2444,'(참고)타워 스텟 가치'!$B$7:$L$11,V$2,0)+(VLOOKUP($F2444,'(참고)타워 스텟 가치'!$B$7:$L$11,V$2,0)*$E2444)</f>
        <v>29797.875000000258</v>
      </c>
      <c r="W2444">
        <f>VLOOKUP($F2444,'(참고)타워 스텟 가치'!$B$7:$L$11,W$2,0)+(VLOOKUP($F2444,'(참고)타워 스텟 가치'!$B$7:$L$11,W$2,0)*$E2444)</f>
        <v>496.63125000000429</v>
      </c>
      <c r="X2444">
        <f>VLOOKUP($F2444,'(참고)타워 스텟 가치'!$B$7:$L$11,X$2,0)+(VLOOKUP($F2444,'(참고)타워 스텟 가치'!$B$7:$L$11,X$2,0)*$E2444)</f>
        <v>58.860000000000504</v>
      </c>
      <c r="Y2444">
        <f>VLOOKUP($F2444,'(참고)타워 스텟 가치'!$B$7:$L$11,Y$2,0)+(VLOOKUP($F2444,'(참고)타워 스텟 가치'!$B$7:$L$11,Y$2,0)*$E2444)</f>
        <v>0</v>
      </c>
      <c r="Z2444">
        <f>VLOOKUP($F2444,'(참고)타워 스텟 가치'!$B$7:$L$11,Z$2,0)+(VLOOKUP($F2444,'(참고)타워 스텟 가치'!$B$7:$L$11,Z$2,0)*$E2444)</f>
        <v>0</v>
      </c>
      <c r="AA2444">
        <f>VLOOKUP($F2444,'(참고)타워 스텟 가치'!$B$7:$L$11,AA$2,0)+(VLOOKUP($F2444,'(참고)타워 스텟 가치'!$B$7:$L$11,AA$2,0)*$E2444)</f>
        <v>196.20000000000169</v>
      </c>
      <c r="AB2444">
        <f>SUM('스테이지별 몬스터 스텟'!S2444*'(참고)타워 스텟 가치'!$Q$17,'스테이지별 몬스터 스텟'!T2444*'(참고)타워 스텟 가치'!$R$17,'스테이지별 몬스터 스텟'!U2444*'(참고)타워 스텟 가치'!$S$17,'스테이지별 몬스터 스텟'!V2444*'(참고)타워 스텟 가치'!$T$17,'스테이지별 몬스터 스텟'!W2444*'(참고)타워 스텟 가치'!$U$17,'스테이지별 몬스터 스텟'!X2444*'(참고)타워 스텟 가치'!$V$17,'스테이지별 몬스터 스텟'!Y2444*'(참고)타워 스텟 가치'!$W$17,'스테이지별 몬스터 스텟'!Z2444*'(참고)타워 스텟 가치'!$X$17,'스테이지별 몬스터 스텟'!AA2444*'(참고)타워 스텟 가치'!$Y$17)</f>
        <v>1544211.1068750133</v>
      </c>
      <c r="AC2444">
        <v>2</v>
      </c>
      <c r="AD2444">
        <f>VLOOKUP($F2444,'(참고)타워 스텟 가치'!$B$12:$L$16,AD$2,0)+(VLOOKUP($F2444,'(참고)타워 스텟 가치'!$B$12:$L$16,AD$2,0)*$E2444)</f>
        <v>2483.1562500000214</v>
      </c>
      <c r="AE2444">
        <f>VLOOKUP($F2444,'(참고)타워 스텟 가치'!$B$12:$L$16,AE$2,0)+(VLOOKUP($F2444,'(참고)타워 스텟 가치'!$B$12:$L$16,AE$2,0)*$E2444)</f>
        <v>2979.7875000000258</v>
      </c>
      <c r="AF2444">
        <f>VLOOKUP($F2444,'(참고)타워 스텟 가치'!$B$12:$L$16,AF$2,0)+(VLOOKUP($F2444,'(참고)타워 스텟 가치'!$B$12:$L$16,AF$2,0)*$E2444)</f>
        <v>981000.0000000085</v>
      </c>
      <c r="AG2444">
        <f>VLOOKUP($F2444,'(참고)타워 스텟 가치'!$B$12:$L$16,AG$2,0)+(VLOOKUP($F2444,'(참고)타워 스텟 가치'!$B$12:$L$16,AG$2,0)*$E2444)</f>
        <v>14898.937500000129</v>
      </c>
      <c r="AH2444">
        <f>VLOOKUP($F2444,'(참고)타워 스텟 가치'!$B$12:$L$16,AH$2,0)+(VLOOKUP($F2444,'(참고)타워 스텟 가치'!$B$12:$L$16,AH$2,0)*$E2444)</f>
        <v>496.63125000000429</v>
      </c>
      <c r="AI2444">
        <f>VLOOKUP($F2444,'(참고)타워 스텟 가치'!$B$12:$L$16,AI$2,0)+(VLOOKUP($F2444,'(참고)타워 스텟 가치'!$B$12:$L$16,AI$2,0)*$E2444)</f>
        <v>58.860000000000504</v>
      </c>
      <c r="AJ2444">
        <f>VLOOKUP($F2444,'(참고)타워 스텟 가치'!$B$12:$L$16,AJ$2,0)+(VLOOKUP($F2444,'(참고)타워 스텟 가치'!$B$12:$L$16,AJ$2,0)*$E2444)</f>
        <v>0</v>
      </c>
      <c r="AK2444">
        <f>VLOOKUP($F2444,'(참고)타워 스텟 가치'!$B$12:$L$16,AK$2,0)+(VLOOKUP($F2444,'(참고)타워 스텟 가치'!$B$12:$L$16,AK$2,0)*$E2444)</f>
        <v>0</v>
      </c>
      <c r="AL2444">
        <f>VLOOKUP($F2444,'(참고)타워 스텟 가치'!$B$12:$L$16,AL$2,0)+(VLOOKUP($F2444,'(참고)타워 스텟 가치'!$B$12:$L$16,AL$2,0)*$E2444)</f>
        <v>392.40000000000339</v>
      </c>
      <c r="AM2444">
        <f>SUM('스테이지별 몬스터 스텟'!AD2444*'(참고)타워 스텟 가치'!$Q$17,'스테이지별 몬스터 스텟'!AE2444*'(참고)타워 스텟 가치'!$R$17,'스테이지별 몬스터 스텟'!AF2444*'(참고)타워 스텟 가치'!$S$17,'스테이지별 몬스터 스텟'!AG2444*'(참고)타워 스텟 가치'!$T$17,'스테이지별 몬스터 스텟'!AH2444*'(참고)타워 스텟 가치'!$U$17,'스테이지별 몬스터 스텟'!AI2444*'(참고)타워 스텟 가치'!$V$17,'스테이지별 몬스터 스텟'!AJ2444*'(참고)타워 스텟 가치'!$W$17,'스테이지별 몬스터 스텟'!AK2444*'(참고)타워 스텟 가치'!$X$17,'스테이지별 몬스터 스텟'!AL2444*'(참고)타워 스텟 가치'!$Y$17)</f>
        <v>1512570.7912500133</v>
      </c>
      <c r="AN2444">
        <v>3</v>
      </c>
    </row>
    <row r="2445" spans="3:40" x14ac:dyDescent="0.3">
      <c r="C2445">
        <v>1</v>
      </c>
      <c r="D2445">
        <f t="shared" si="113"/>
        <v>489</v>
      </c>
      <c r="E2445" s="52">
        <f>VLOOKUP(D2445,'스테이지별 난이도 설정'!B:C,2,0)</f>
        <v>195.6000000000017</v>
      </c>
      <c r="F2445" t="str">
        <f t="shared" si="114"/>
        <v>일반</v>
      </c>
      <c r="G2445">
        <f t="shared" si="115"/>
        <v>6</v>
      </c>
      <c r="H2445">
        <f>VLOOKUP($F2445,'(참고)타워 스텟 가치'!$B$2:$L$6,H$2,0)+(VLOOKUP($F2445,'(참고)타워 스텟 가치'!$B$2:$L$6,H$2,0)*$E2445)</f>
        <v>1474.5000000000127</v>
      </c>
      <c r="I2445">
        <f>VLOOKUP($F2445,'(참고)타워 스텟 가치'!$B$2:$L$6,I$2,0)+(VLOOKUP($F2445,'(참고)타워 스텟 가치'!$B$2:$L$6,I$2,0)*$E2445)</f>
        <v>294.90000000000254</v>
      </c>
      <c r="J2445">
        <f>VLOOKUP($F2445,'(참고)타워 스텟 가치'!$B$2:$L$6,J$2,0)+(VLOOKUP($F2445,'(참고)타워 스텟 가치'!$B$2:$L$6,J$2,0)*$E2445)</f>
        <v>983000.0000000085</v>
      </c>
      <c r="K2445">
        <f>VLOOKUP($F2445,'(참고)타워 스텟 가치'!$B$2:$L$6,K$2,0)+(VLOOKUP($F2445,'(참고)타워 스텟 가치'!$B$2:$L$6,K$2,0)*$E2445)</f>
        <v>5898.0000000000509</v>
      </c>
      <c r="L2445">
        <f>VLOOKUP($F2445,'(참고)타워 스텟 가치'!$B$2:$L$6,L$2,0)+(VLOOKUP($F2445,'(참고)타워 스텟 가치'!$B$2:$L$6,L$2,0)*$E2445)</f>
        <v>98.30000000000085</v>
      </c>
      <c r="M2445">
        <f>VLOOKUP($F2445,'(참고)타워 스텟 가치'!$B$2:$L$6,M$2,0)+(VLOOKUP($F2445,'(참고)타워 스텟 가치'!$B$2:$L$6,M$2,0)*$E2445)</f>
        <v>58.980000000000501</v>
      </c>
      <c r="N2445">
        <f>VLOOKUP($F2445,'(참고)타워 스텟 가치'!$B$2:$L$6,N$2,0)+(VLOOKUP($F2445,'(참고)타워 스텟 가치'!$B$2:$L$6,N$2,0)*$E2445)</f>
        <v>0</v>
      </c>
      <c r="O2445">
        <f>VLOOKUP($F2445,'(참고)타워 스텟 가치'!$B$2:$L$6,O$2,0)+(VLOOKUP($F2445,'(참고)타워 스텟 가치'!$B$2:$L$6,O$2,0)*$E2445)</f>
        <v>0</v>
      </c>
      <c r="P2445">
        <f>VLOOKUP($F2445,'(참고)타워 스텟 가치'!$B$2:$L$6,P$2,0)+(VLOOKUP($F2445,'(참고)타워 스텟 가치'!$B$2:$L$6,P$2,0)*$E2445)</f>
        <v>137.62000000000117</v>
      </c>
      <c r="Q2445">
        <f>SUM('스테이지별 몬스터 스텟'!H2445*'(참고)타워 스텟 가치'!$Q$17,'스테이지별 몬스터 스텟'!I2445*'(참고)타워 스텟 가치'!$R$17,'스테이지별 몬스터 스텟'!J2445*'(참고)타워 스텟 가치'!$S$17,'스테이지별 몬스터 스텟'!K2445*'(참고)타워 스텟 가치'!$T$17,'스테이지별 몬스터 스텟'!L2445*'(참고)타워 스텟 가치'!$U$17,'스테이지별 몬스터 스텟'!M2445*'(참고)타워 스텟 가치'!$V$17,'스테이지별 몬스터 스텟'!N2445*'(참고)타워 스텟 가치'!$W$17,'스테이지별 몬스터 스텟'!O2445*'(참고)타워 스텟 가치'!$X$17,'스테이지별 몬스터 스텟'!P2445*'(참고)타워 스텟 가치'!$Y$17)</f>
        <v>1490218.170000013</v>
      </c>
      <c r="R2445">
        <v>1</v>
      </c>
      <c r="S2445">
        <f>VLOOKUP($F2445,'(참고)타워 스텟 가치'!$B$7:$L$11,S$2,0)+(VLOOKUP($F2445,'(참고)타워 스텟 가치'!$B$7:$L$11,S$2,0)*$E2445)</f>
        <v>491.50000000000426</v>
      </c>
      <c r="T2445">
        <f>VLOOKUP($F2445,'(참고)타워 스텟 가치'!$B$7:$L$11,T$2,0)+(VLOOKUP($F2445,'(참고)타워 스텟 가치'!$B$7:$L$11,T$2,0)*$E2445)</f>
        <v>884.70000000000766</v>
      </c>
      <c r="U2445">
        <f>VLOOKUP($F2445,'(참고)타워 스텟 가치'!$B$7:$L$11,U$2,0)+(VLOOKUP($F2445,'(참고)타워 스텟 가치'!$B$7:$L$11,U$2,0)*$E2445)</f>
        <v>983000.0000000085</v>
      </c>
      <c r="V2445">
        <f>VLOOKUP($F2445,'(참고)타워 스텟 가치'!$B$7:$L$11,V$2,0)+(VLOOKUP($F2445,'(참고)타워 스텟 가치'!$B$7:$L$11,V$2,0)*$E2445)</f>
        <v>5898.0000000000509</v>
      </c>
      <c r="W2445">
        <f>VLOOKUP($F2445,'(참고)타워 스텟 가치'!$B$7:$L$11,W$2,0)+(VLOOKUP($F2445,'(참고)타워 스텟 가치'!$B$7:$L$11,W$2,0)*$E2445)</f>
        <v>98.30000000000085</v>
      </c>
      <c r="X2445">
        <f>VLOOKUP($F2445,'(참고)타워 스텟 가치'!$B$7:$L$11,X$2,0)+(VLOOKUP($F2445,'(참고)타워 스텟 가치'!$B$7:$L$11,X$2,0)*$E2445)</f>
        <v>58.980000000000501</v>
      </c>
      <c r="Y2445">
        <f>VLOOKUP($F2445,'(참고)타워 스텟 가치'!$B$7:$L$11,Y$2,0)+(VLOOKUP($F2445,'(참고)타워 스텟 가치'!$B$7:$L$11,Y$2,0)*$E2445)</f>
        <v>0</v>
      </c>
      <c r="Z2445">
        <f>VLOOKUP($F2445,'(참고)타워 스텟 가치'!$B$7:$L$11,Z$2,0)+(VLOOKUP($F2445,'(참고)타워 스텟 가치'!$B$7:$L$11,Z$2,0)*$E2445)</f>
        <v>0</v>
      </c>
      <c r="AA2445">
        <f>VLOOKUP($F2445,'(참고)타워 스텟 가치'!$B$7:$L$11,AA$2,0)+(VLOOKUP($F2445,'(참고)타워 스텟 가치'!$B$7:$L$11,AA$2,0)*$E2445)</f>
        <v>137.62000000000117</v>
      </c>
      <c r="AB2445">
        <f>SUM('스테이지별 몬스터 스텟'!S2445*'(참고)타워 스텟 가치'!$Q$17,'스테이지별 몬스터 스텟'!T2445*'(참고)타워 스텟 가치'!$R$17,'스테이지별 몬스터 스텟'!U2445*'(참고)타워 스텟 가치'!$S$17,'스테이지별 몬스터 스텟'!V2445*'(참고)타워 스텟 가치'!$T$17,'스테이지별 몬스터 스텟'!W2445*'(참고)타워 스텟 가치'!$U$17,'스테이지별 몬스터 스텟'!X2445*'(참고)타워 스텟 가치'!$V$17,'스테이지별 몬스터 스텟'!Y2445*'(참고)타워 스텟 가치'!$W$17,'스테이지별 몬스터 스텟'!Z2445*'(참고)타워 스텟 가치'!$X$17,'스테이지별 몬스터 스텟'!AA2445*'(참고)타워 스텟 가치'!$Y$17)</f>
        <v>1489136.8700000129</v>
      </c>
      <c r="AC2445">
        <v>2</v>
      </c>
      <c r="AD2445">
        <f>VLOOKUP($F2445,'(참고)타워 스텟 가치'!$B$12:$L$16,AD$2,0)+(VLOOKUP($F2445,'(참고)타워 스텟 가치'!$B$12:$L$16,AD$2,0)*$E2445)</f>
        <v>491.50000000000426</v>
      </c>
      <c r="AE2445">
        <f>VLOOKUP($F2445,'(참고)타워 스텟 가치'!$B$12:$L$16,AE$2,0)+(VLOOKUP($F2445,'(참고)타워 스텟 가치'!$B$12:$L$16,AE$2,0)*$E2445)</f>
        <v>589.80000000000507</v>
      </c>
      <c r="AF2445">
        <f>VLOOKUP($F2445,'(참고)타워 스텟 가치'!$B$12:$L$16,AF$2,0)+(VLOOKUP($F2445,'(참고)타워 스텟 가치'!$B$12:$L$16,AF$2,0)*$E2445)</f>
        <v>983000.0000000085</v>
      </c>
      <c r="AG2445">
        <f>VLOOKUP($F2445,'(참고)타워 스텟 가치'!$B$12:$L$16,AG$2,0)+(VLOOKUP($F2445,'(참고)타워 스텟 가치'!$B$12:$L$16,AG$2,0)*$E2445)</f>
        <v>2949.0000000000255</v>
      </c>
      <c r="AH2445">
        <f>VLOOKUP($F2445,'(참고)타워 스텟 가치'!$B$12:$L$16,AH$2,0)+(VLOOKUP($F2445,'(참고)타워 스텟 가치'!$B$12:$L$16,AH$2,0)*$E2445)</f>
        <v>98.30000000000085</v>
      </c>
      <c r="AI2445">
        <f>VLOOKUP($F2445,'(참고)타워 스텟 가치'!$B$12:$L$16,AI$2,0)+(VLOOKUP($F2445,'(참고)타워 스텟 가치'!$B$12:$L$16,AI$2,0)*$E2445)</f>
        <v>58.980000000000501</v>
      </c>
      <c r="AJ2445">
        <f>VLOOKUP($F2445,'(참고)타워 스텟 가치'!$B$12:$L$16,AJ$2,0)+(VLOOKUP($F2445,'(참고)타워 스텟 가치'!$B$12:$L$16,AJ$2,0)*$E2445)</f>
        <v>0</v>
      </c>
      <c r="AK2445">
        <f>VLOOKUP($F2445,'(참고)타워 스텟 가치'!$B$12:$L$16,AK$2,0)+(VLOOKUP($F2445,'(참고)타워 스텟 가치'!$B$12:$L$16,AK$2,0)*$E2445)</f>
        <v>0</v>
      </c>
      <c r="AL2445">
        <f>VLOOKUP($F2445,'(참고)타워 스텟 가치'!$B$12:$L$16,AL$2,0)+(VLOOKUP($F2445,'(참고)타워 스텟 가치'!$B$12:$L$16,AL$2,0)*$E2445)</f>
        <v>275.24000000000234</v>
      </c>
      <c r="AM2445">
        <f>SUM('스테이지별 몬스터 스텟'!AD2445*'(참고)타워 스텟 가치'!$Q$17,'스테이지별 몬스터 스텟'!AE2445*'(참고)타워 스텟 가치'!$R$17,'스테이지별 몬스터 스텟'!AF2445*'(참고)타워 스텟 가치'!$S$17,'스테이지별 몬스터 스텟'!AG2445*'(참고)타워 스텟 가치'!$T$17,'스테이지별 몬스터 스텟'!AH2445*'(참고)타워 스텟 가치'!$U$17,'스테이지별 몬스터 스텟'!AI2445*'(참고)타워 스텟 가치'!$V$17,'스테이지별 몬스터 스텟'!AJ2445*'(참고)타워 스텟 가치'!$W$17,'스테이지별 몬스터 스텟'!AK2445*'(참고)타워 스텟 가치'!$X$17,'스테이지별 몬스터 스텟'!AL2445*'(참고)타워 스텟 가치'!$Y$17)</f>
        <v>1483071.7600000128</v>
      </c>
      <c r="AN2445">
        <v>3</v>
      </c>
    </row>
    <row r="2446" spans="3:40" x14ac:dyDescent="0.3">
      <c r="C2446">
        <v>2</v>
      </c>
      <c r="D2446">
        <f t="shared" si="113"/>
        <v>489</v>
      </c>
      <c r="E2446" s="52">
        <f>VLOOKUP(D2446,'스테이지별 난이도 설정'!B:C,2,0)</f>
        <v>195.6000000000017</v>
      </c>
      <c r="F2446" t="str">
        <f t="shared" si="114"/>
        <v>레어</v>
      </c>
      <c r="G2446">
        <f t="shared" si="115"/>
        <v>6</v>
      </c>
      <c r="H2446">
        <f>VLOOKUP($F2446,'(참고)타워 스텟 가치'!$B$2:$L$6,H$2,0)+(VLOOKUP($F2446,'(참고)타워 스텟 가치'!$B$2:$L$6,H$2,0)*$E2446)</f>
        <v>2211.7500000000191</v>
      </c>
      <c r="I2446">
        <f>VLOOKUP($F2446,'(참고)타워 스텟 가치'!$B$2:$L$6,I$2,0)+(VLOOKUP($F2446,'(참고)타워 스텟 가치'!$B$2:$L$6,I$2,0)*$E2446)</f>
        <v>442.35000000000383</v>
      </c>
      <c r="J2446">
        <f>VLOOKUP($F2446,'(참고)타워 스텟 가치'!$B$2:$L$6,J$2,0)+(VLOOKUP($F2446,'(참고)타워 스텟 가치'!$B$2:$L$6,J$2,0)*$E2446)</f>
        <v>983000.0000000085</v>
      </c>
      <c r="K2446">
        <f>VLOOKUP($F2446,'(참고)타워 스텟 가치'!$B$2:$L$6,K$2,0)+(VLOOKUP($F2446,'(참고)타워 스텟 가치'!$B$2:$L$6,K$2,0)*$E2446)</f>
        <v>8847.0000000000764</v>
      </c>
      <c r="L2446">
        <f>VLOOKUP($F2446,'(참고)타워 스텟 가치'!$B$2:$L$6,L$2,0)+(VLOOKUP($F2446,'(참고)타워 스텟 가치'!$B$2:$L$6,L$2,0)*$E2446)</f>
        <v>147.45000000000127</v>
      </c>
      <c r="M2446">
        <f>VLOOKUP($F2446,'(참고)타워 스텟 가치'!$B$2:$L$6,M$2,0)+(VLOOKUP($F2446,'(참고)타워 스텟 가치'!$B$2:$L$6,M$2,0)*$E2446)</f>
        <v>58.980000000000501</v>
      </c>
      <c r="N2446">
        <f>VLOOKUP($F2446,'(참고)타워 스텟 가치'!$B$2:$L$6,N$2,0)+(VLOOKUP($F2446,'(참고)타워 스텟 가치'!$B$2:$L$6,N$2,0)*$E2446)</f>
        <v>0</v>
      </c>
      <c r="O2446">
        <f>VLOOKUP($F2446,'(참고)타워 스텟 가치'!$B$2:$L$6,O$2,0)+(VLOOKUP($F2446,'(참고)타워 스텟 가치'!$B$2:$L$6,O$2,0)*$E2446)</f>
        <v>0</v>
      </c>
      <c r="P2446">
        <f>VLOOKUP($F2446,'(참고)타워 스텟 가치'!$B$2:$L$6,P$2,0)+(VLOOKUP($F2446,'(참고)타워 스텟 가치'!$B$2:$L$6,P$2,0)*$E2446)</f>
        <v>137.62000000000117</v>
      </c>
      <c r="Q2446">
        <f>SUM('스테이지별 몬스터 스텟'!H2446*'(참고)타워 스텟 가치'!$Q$17,'스테이지별 몬스터 스텟'!I2446*'(참고)타워 스텟 가치'!$R$17,'스테이지별 몬스터 스텟'!J2446*'(참고)타워 스텟 가치'!$S$17,'스테이지별 몬스터 스텟'!K2446*'(참고)타워 스텟 가치'!$T$17,'스테이지별 몬스터 스텟'!L2446*'(참고)타워 스텟 가치'!$U$17,'스테이지별 몬스터 스텟'!M2446*'(참고)타워 스텟 가치'!$V$17,'스테이지별 몬스터 스텟'!N2446*'(참고)타워 스텟 가치'!$W$17,'스테이지별 몬스터 스텟'!O2446*'(참고)타워 스텟 가치'!$X$17,'스테이지별 몬스터 스텟'!P2446*'(참고)타워 스텟 가치'!$Y$17)</f>
        <v>1497910.1450000131</v>
      </c>
      <c r="R2446">
        <v>1</v>
      </c>
      <c r="S2446">
        <f>VLOOKUP($F2446,'(참고)타워 스텟 가치'!$B$7:$L$11,S$2,0)+(VLOOKUP($F2446,'(참고)타워 스텟 가치'!$B$7:$L$11,S$2,0)*$E2446)</f>
        <v>737.25000000000637</v>
      </c>
      <c r="T2446">
        <f>VLOOKUP($F2446,'(참고)타워 스텟 가치'!$B$7:$L$11,T$2,0)+(VLOOKUP($F2446,'(참고)타워 스텟 가치'!$B$7:$L$11,T$2,0)*$E2446)</f>
        <v>1327.0500000000116</v>
      </c>
      <c r="U2446">
        <f>VLOOKUP($F2446,'(참고)타워 스텟 가치'!$B$7:$L$11,U$2,0)+(VLOOKUP($F2446,'(참고)타워 스텟 가치'!$B$7:$L$11,U$2,0)*$E2446)</f>
        <v>983000.0000000085</v>
      </c>
      <c r="V2446">
        <f>VLOOKUP($F2446,'(참고)타워 스텟 가치'!$B$7:$L$11,V$2,0)+(VLOOKUP($F2446,'(참고)타워 스텟 가치'!$B$7:$L$11,V$2,0)*$E2446)</f>
        <v>8847.0000000000764</v>
      </c>
      <c r="W2446">
        <f>VLOOKUP($F2446,'(참고)타워 스텟 가치'!$B$7:$L$11,W$2,0)+(VLOOKUP($F2446,'(참고)타워 스텟 가치'!$B$7:$L$11,W$2,0)*$E2446)</f>
        <v>147.45000000000127</v>
      </c>
      <c r="X2446">
        <f>VLOOKUP($F2446,'(참고)타워 스텟 가치'!$B$7:$L$11,X$2,0)+(VLOOKUP($F2446,'(참고)타워 스텟 가치'!$B$7:$L$11,X$2,0)*$E2446)</f>
        <v>58.980000000000501</v>
      </c>
      <c r="Y2446">
        <f>VLOOKUP($F2446,'(참고)타워 스텟 가치'!$B$7:$L$11,Y$2,0)+(VLOOKUP($F2446,'(참고)타워 스텟 가치'!$B$7:$L$11,Y$2,0)*$E2446)</f>
        <v>0</v>
      </c>
      <c r="Z2446">
        <f>VLOOKUP($F2446,'(참고)타워 스텟 가치'!$B$7:$L$11,Z$2,0)+(VLOOKUP($F2446,'(참고)타워 스텟 가치'!$B$7:$L$11,Z$2,0)*$E2446)</f>
        <v>0</v>
      </c>
      <c r="AA2446">
        <f>VLOOKUP($F2446,'(참고)타워 스텟 가치'!$B$7:$L$11,AA$2,0)+(VLOOKUP($F2446,'(참고)타워 스텟 가치'!$B$7:$L$11,AA$2,0)*$E2446)</f>
        <v>137.62000000000117</v>
      </c>
      <c r="AB2446">
        <f>SUM('스테이지별 몬스터 스텟'!S2446*'(참고)타워 스텟 가치'!$Q$17,'스테이지별 몬스터 스텟'!T2446*'(참고)타워 스텟 가치'!$R$17,'스테이지별 몬스터 스텟'!U2446*'(참고)타워 스텟 가치'!$S$17,'스테이지별 몬스터 스텟'!V2446*'(참고)타워 스텟 가치'!$T$17,'스테이지별 몬스터 스텟'!W2446*'(참고)타워 스텟 가치'!$U$17,'스테이지별 몬스터 스텟'!X2446*'(참고)타워 스텟 가치'!$V$17,'스테이지별 몬스터 스텟'!Y2446*'(참고)타워 스텟 가치'!$W$17,'스테이지별 몬스터 스텟'!Z2446*'(참고)타워 스텟 가치'!$X$17,'스테이지별 몬스터 스텟'!AA2446*'(참고)타워 스텟 가치'!$Y$17)</f>
        <v>1496288.1950000129</v>
      </c>
      <c r="AC2446">
        <v>2</v>
      </c>
      <c r="AD2446">
        <f>VLOOKUP($F2446,'(참고)타워 스텟 가치'!$B$12:$L$16,AD$2,0)+(VLOOKUP($F2446,'(참고)타워 스텟 가치'!$B$12:$L$16,AD$2,0)*$E2446)</f>
        <v>737.25000000000637</v>
      </c>
      <c r="AE2446">
        <f>VLOOKUP($F2446,'(참고)타워 스텟 가치'!$B$12:$L$16,AE$2,0)+(VLOOKUP($F2446,'(참고)타워 스텟 가치'!$B$12:$L$16,AE$2,0)*$E2446)</f>
        <v>884.70000000000766</v>
      </c>
      <c r="AF2446">
        <f>VLOOKUP($F2446,'(참고)타워 스텟 가치'!$B$12:$L$16,AF$2,0)+(VLOOKUP($F2446,'(참고)타워 스텟 가치'!$B$12:$L$16,AF$2,0)*$E2446)</f>
        <v>983000.0000000085</v>
      </c>
      <c r="AG2446">
        <f>VLOOKUP($F2446,'(참고)타워 스텟 가치'!$B$12:$L$16,AG$2,0)+(VLOOKUP($F2446,'(참고)타워 스텟 가치'!$B$12:$L$16,AG$2,0)*$E2446)</f>
        <v>4423.5000000000382</v>
      </c>
      <c r="AH2446">
        <f>VLOOKUP($F2446,'(참고)타워 스텟 가치'!$B$12:$L$16,AH$2,0)+(VLOOKUP($F2446,'(참고)타워 스텟 가치'!$B$12:$L$16,AH$2,0)*$E2446)</f>
        <v>147.45000000000127</v>
      </c>
      <c r="AI2446">
        <f>VLOOKUP($F2446,'(참고)타워 스텟 가치'!$B$12:$L$16,AI$2,0)+(VLOOKUP($F2446,'(참고)타워 스텟 가치'!$B$12:$L$16,AI$2,0)*$E2446)</f>
        <v>58.980000000000501</v>
      </c>
      <c r="AJ2446">
        <f>VLOOKUP($F2446,'(참고)타워 스텟 가치'!$B$12:$L$16,AJ$2,0)+(VLOOKUP($F2446,'(참고)타워 스텟 가치'!$B$12:$L$16,AJ$2,0)*$E2446)</f>
        <v>0</v>
      </c>
      <c r="AK2446">
        <f>VLOOKUP($F2446,'(참고)타워 스텟 가치'!$B$12:$L$16,AK$2,0)+(VLOOKUP($F2446,'(참고)타워 스텟 가치'!$B$12:$L$16,AK$2,0)*$E2446)</f>
        <v>0</v>
      </c>
      <c r="AL2446">
        <f>VLOOKUP($F2446,'(참고)타워 스텟 가치'!$B$12:$L$16,AL$2,0)+(VLOOKUP($F2446,'(참고)타워 스텟 가치'!$B$12:$L$16,AL$2,0)*$E2446)</f>
        <v>275.24000000000234</v>
      </c>
      <c r="AM2446">
        <f>SUM('스테이지별 몬스터 스텟'!AD2446*'(참고)타워 스텟 가치'!$Q$17,'스테이지별 몬스터 스텟'!AE2446*'(참고)타워 스텟 가치'!$R$17,'스테이지별 몬스터 스텟'!AF2446*'(참고)타워 스텟 가치'!$S$17,'스테이지별 몬스터 스텟'!AG2446*'(참고)타워 스텟 가치'!$T$17,'스테이지별 몬스터 스텟'!AH2446*'(참고)타워 스텟 가치'!$U$17,'스테이지별 몬스터 스텟'!AI2446*'(참고)타워 스텟 가치'!$V$17,'스테이지별 몬스터 스텟'!AJ2446*'(참고)타워 스텟 가치'!$W$17,'스테이지별 몬스터 스텟'!AK2446*'(참고)타워 스텟 가치'!$X$17,'스테이지별 몬스터 스텟'!AL2446*'(참고)타워 스텟 가치'!$Y$17)</f>
        <v>1487052.9100000127</v>
      </c>
      <c r="AN2446">
        <v>3</v>
      </c>
    </row>
    <row r="2447" spans="3:40" x14ac:dyDescent="0.3">
      <c r="C2447">
        <v>3</v>
      </c>
      <c r="D2447">
        <f t="shared" si="113"/>
        <v>489</v>
      </c>
      <c r="E2447" s="52">
        <f>VLOOKUP(D2447,'스테이지별 난이도 설정'!B:C,2,0)</f>
        <v>195.6000000000017</v>
      </c>
      <c r="F2447" t="str">
        <f t="shared" si="114"/>
        <v>에픽</v>
      </c>
      <c r="G2447">
        <f t="shared" si="115"/>
        <v>6</v>
      </c>
      <c r="H2447">
        <f>VLOOKUP($F2447,'(참고)타워 스텟 가치'!$B$2:$L$6,H$2,0)+(VLOOKUP($F2447,'(참고)타워 스텟 가치'!$B$2:$L$6,H$2,0)*$E2447)</f>
        <v>3317.6250000000286</v>
      </c>
      <c r="I2447">
        <f>VLOOKUP($F2447,'(참고)타워 스텟 가치'!$B$2:$L$6,I$2,0)+(VLOOKUP($F2447,'(참고)타워 스텟 가치'!$B$2:$L$6,I$2,0)*$E2447)</f>
        <v>663.52500000000578</v>
      </c>
      <c r="J2447">
        <f>VLOOKUP($F2447,'(참고)타워 스텟 가치'!$B$2:$L$6,J$2,0)+(VLOOKUP($F2447,'(참고)타워 스텟 가치'!$B$2:$L$6,J$2,0)*$E2447)</f>
        <v>983000.0000000085</v>
      </c>
      <c r="K2447">
        <f>VLOOKUP($F2447,'(참고)타워 스텟 가치'!$B$2:$L$6,K$2,0)+(VLOOKUP($F2447,'(참고)타워 스텟 가치'!$B$2:$L$6,K$2,0)*$E2447)</f>
        <v>13270.500000000115</v>
      </c>
      <c r="L2447">
        <f>VLOOKUP($F2447,'(참고)타워 스텟 가치'!$B$2:$L$6,L$2,0)+(VLOOKUP($F2447,'(참고)타워 스텟 가치'!$B$2:$L$6,L$2,0)*$E2447)</f>
        <v>221.17500000000192</v>
      </c>
      <c r="M2447">
        <f>VLOOKUP($F2447,'(참고)타워 스텟 가치'!$B$2:$L$6,M$2,0)+(VLOOKUP($F2447,'(참고)타워 스텟 가치'!$B$2:$L$6,M$2,0)*$E2447)</f>
        <v>58.980000000000501</v>
      </c>
      <c r="N2447">
        <f>VLOOKUP($F2447,'(참고)타워 스텟 가치'!$B$2:$L$6,N$2,0)+(VLOOKUP($F2447,'(참고)타워 스텟 가치'!$B$2:$L$6,N$2,0)*$E2447)</f>
        <v>0</v>
      </c>
      <c r="O2447">
        <f>VLOOKUP($F2447,'(참고)타워 스텟 가치'!$B$2:$L$6,O$2,0)+(VLOOKUP($F2447,'(참고)타워 스텟 가치'!$B$2:$L$6,O$2,0)*$E2447)</f>
        <v>0</v>
      </c>
      <c r="P2447">
        <f>VLOOKUP($F2447,'(참고)타워 스텟 가치'!$B$2:$L$6,P$2,0)+(VLOOKUP($F2447,'(참고)타워 스텟 가치'!$B$2:$L$6,P$2,0)*$E2447)</f>
        <v>137.62000000000117</v>
      </c>
      <c r="Q2447">
        <f>SUM('스테이지별 몬스터 스텟'!H2447*'(참고)타워 스텟 가치'!$Q$17,'스테이지별 몬스터 스텟'!I2447*'(참고)타워 스텟 가치'!$R$17,'스테이지별 몬스터 스텟'!J2447*'(참고)타워 스텟 가치'!$S$17,'스테이지별 몬스터 스텟'!K2447*'(참고)타워 스텟 가치'!$T$17,'스테이지별 몬스터 스텟'!L2447*'(참고)타워 스텟 가치'!$U$17,'스테이지별 몬스터 스텟'!M2447*'(참고)타워 스텟 가치'!$V$17,'스테이지별 몬스터 스텟'!N2447*'(참고)타워 스텟 가치'!$W$17,'스테이지별 몬스터 스텟'!O2447*'(참고)타워 스텟 가치'!$X$17,'스테이지별 몬스터 스텟'!P2447*'(참고)타워 스텟 가치'!$Y$17)</f>
        <v>1509448.1075000132</v>
      </c>
      <c r="R2447">
        <v>1</v>
      </c>
      <c r="S2447">
        <f>VLOOKUP($F2447,'(참고)타워 스텟 가치'!$B$7:$L$11,S$2,0)+(VLOOKUP($F2447,'(참고)타워 스텟 가치'!$B$7:$L$11,S$2,0)*$E2447)</f>
        <v>1105.8750000000095</v>
      </c>
      <c r="T2447">
        <f>VLOOKUP($F2447,'(참고)타워 스텟 가치'!$B$7:$L$11,T$2,0)+(VLOOKUP($F2447,'(참고)타워 스텟 가치'!$B$7:$L$11,T$2,0)*$E2447)</f>
        <v>1990.5750000000171</v>
      </c>
      <c r="U2447">
        <f>VLOOKUP($F2447,'(참고)타워 스텟 가치'!$B$7:$L$11,U$2,0)+(VLOOKUP($F2447,'(참고)타워 스텟 가치'!$B$7:$L$11,U$2,0)*$E2447)</f>
        <v>983000.0000000085</v>
      </c>
      <c r="V2447">
        <f>VLOOKUP($F2447,'(참고)타워 스텟 가치'!$B$7:$L$11,V$2,0)+(VLOOKUP($F2447,'(참고)타워 스텟 가치'!$B$7:$L$11,V$2,0)*$E2447)</f>
        <v>13270.500000000115</v>
      </c>
      <c r="W2447">
        <f>VLOOKUP($F2447,'(참고)타워 스텟 가치'!$B$7:$L$11,W$2,0)+(VLOOKUP($F2447,'(참고)타워 스텟 가치'!$B$7:$L$11,W$2,0)*$E2447)</f>
        <v>221.17500000000192</v>
      </c>
      <c r="X2447">
        <f>VLOOKUP($F2447,'(참고)타워 스텟 가치'!$B$7:$L$11,X$2,0)+(VLOOKUP($F2447,'(참고)타워 스텟 가치'!$B$7:$L$11,X$2,0)*$E2447)</f>
        <v>58.980000000000501</v>
      </c>
      <c r="Y2447">
        <f>VLOOKUP($F2447,'(참고)타워 스텟 가치'!$B$7:$L$11,Y$2,0)+(VLOOKUP($F2447,'(참고)타워 스텟 가치'!$B$7:$L$11,Y$2,0)*$E2447)</f>
        <v>0</v>
      </c>
      <c r="Z2447">
        <f>VLOOKUP($F2447,'(참고)타워 스텟 가치'!$B$7:$L$11,Z$2,0)+(VLOOKUP($F2447,'(참고)타워 스텟 가치'!$B$7:$L$11,Z$2,0)*$E2447)</f>
        <v>0</v>
      </c>
      <c r="AA2447">
        <f>VLOOKUP($F2447,'(참고)타워 스텟 가치'!$B$7:$L$11,AA$2,0)+(VLOOKUP($F2447,'(참고)타워 스텟 가치'!$B$7:$L$11,AA$2,0)*$E2447)</f>
        <v>137.62000000000117</v>
      </c>
      <c r="AB2447">
        <f>SUM('스테이지별 몬스터 스텟'!S2447*'(참고)타워 스텟 가치'!$Q$17,'스테이지별 몬스터 스텟'!T2447*'(참고)타워 스텟 가치'!$R$17,'스테이지별 몬스터 스텟'!U2447*'(참고)타워 스텟 가치'!$S$17,'스테이지별 몬스터 스텟'!V2447*'(참고)타워 스텟 가치'!$T$17,'스테이지별 몬스터 스텟'!W2447*'(참고)타워 스텟 가치'!$U$17,'스테이지별 몬스터 스텟'!X2447*'(참고)타워 스텟 가치'!$V$17,'스테이지별 몬스터 스텟'!Y2447*'(참고)타워 스텟 가치'!$W$17,'스테이지별 몬스터 스텟'!Z2447*'(참고)타워 스텟 가치'!$X$17,'스테이지별 몬스터 스텟'!AA2447*'(참고)타워 스텟 가치'!$Y$17)</f>
        <v>1507015.1825000132</v>
      </c>
      <c r="AC2447">
        <v>2</v>
      </c>
      <c r="AD2447">
        <f>VLOOKUP($F2447,'(참고)타워 스텟 가치'!$B$12:$L$16,AD$2,0)+(VLOOKUP($F2447,'(참고)타워 스텟 가치'!$B$12:$L$16,AD$2,0)*$E2447)</f>
        <v>1105.8750000000095</v>
      </c>
      <c r="AE2447">
        <f>VLOOKUP($F2447,'(참고)타워 스텟 가치'!$B$12:$L$16,AE$2,0)+(VLOOKUP($F2447,'(참고)타워 스텟 가치'!$B$12:$L$16,AE$2,0)*$E2447)</f>
        <v>1327.0500000000116</v>
      </c>
      <c r="AF2447">
        <f>VLOOKUP($F2447,'(참고)타워 스텟 가치'!$B$12:$L$16,AF$2,0)+(VLOOKUP($F2447,'(참고)타워 스텟 가치'!$B$12:$L$16,AF$2,0)*$E2447)</f>
        <v>983000.0000000085</v>
      </c>
      <c r="AG2447">
        <f>VLOOKUP($F2447,'(참고)타워 스텟 가치'!$B$12:$L$16,AG$2,0)+(VLOOKUP($F2447,'(참고)타워 스텟 가치'!$B$12:$L$16,AG$2,0)*$E2447)</f>
        <v>6635.2500000000573</v>
      </c>
      <c r="AH2447">
        <f>VLOOKUP($F2447,'(참고)타워 스텟 가치'!$B$12:$L$16,AH$2,0)+(VLOOKUP($F2447,'(참고)타워 스텟 가치'!$B$12:$L$16,AH$2,0)*$E2447)</f>
        <v>221.17500000000192</v>
      </c>
      <c r="AI2447">
        <f>VLOOKUP($F2447,'(참고)타워 스텟 가치'!$B$12:$L$16,AI$2,0)+(VLOOKUP($F2447,'(참고)타워 스텟 가치'!$B$12:$L$16,AI$2,0)*$E2447)</f>
        <v>58.980000000000501</v>
      </c>
      <c r="AJ2447">
        <f>VLOOKUP($F2447,'(참고)타워 스텟 가치'!$B$12:$L$16,AJ$2,0)+(VLOOKUP($F2447,'(참고)타워 스텟 가치'!$B$12:$L$16,AJ$2,0)*$E2447)</f>
        <v>0</v>
      </c>
      <c r="AK2447">
        <f>VLOOKUP($F2447,'(참고)타워 스텟 가치'!$B$12:$L$16,AK$2,0)+(VLOOKUP($F2447,'(참고)타워 스텟 가치'!$B$12:$L$16,AK$2,0)*$E2447)</f>
        <v>0</v>
      </c>
      <c r="AL2447">
        <f>VLOOKUP($F2447,'(참고)타워 스텟 가치'!$B$12:$L$16,AL$2,0)+(VLOOKUP($F2447,'(참고)타워 스텟 가치'!$B$12:$L$16,AL$2,0)*$E2447)</f>
        <v>275.24000000000234</v>
      </c>
      <c r="AM2447">
        <f>SUM('스테이지별 몬스터 스텟'!AD2447*'(참고)타워 스텟 가치'!$Q$17,'스테이지별 몬스터 스텟'!AE2447*'(참고)타워 스텟 가치'!$R$17,'스테이지별 몬스터 스텟'!AF2447*'(참고)타워 스텟 가치'!$S$17,'스테이지별 몬스터 스텟'!AG2447*'(참고)타워 스텟 가치'!$T$17,'스테이지별 몬스터 스텟'!AH2447*'(참고)타워 스텟 가치'!$U$17,'스테이지별 몬스터 스텟'!AI2447*'(참고)타워 스텟 가치'!$V$17,'스테이지별 몬스터 스텟'!AJ2447*'(참고)타워 스텟 가치'!$W$17,'스테이지별 몬스터 스텟'!AK2447*'(참고)타워 스텟 가치'!$X$17,'스테이지별 몬스터 스텟'!AL2447*'(참고)타워 스텟 가치'!$Y$17)</f>
        <v>1493024.6350000128</v>
      </c>
      <c r="AN2447">
        <v>3</v>
      </c>
    </row>
    <row r="2448" spans="3:40" x14ac:dyDescent="0.3">
      <c r="C2448">
        <v>4</v>
      </c>
      <c r="D2448">
        <f t="shared" ref="D2448:D2504" si="116">D2443+1</f>
        <v>489</v>
      </c>
      <c r="E2448" s="52">
        <f>VLOOKUP(D2448,'스테이지별 난이도 설정'!B:C,2,0)</f>
        <v>195.6000000000017</v>
      </c>
      <c r="F2448" t="str">
        <f t="shared" ref="F2448:F2504" si="117">F2443</f>
        <v>유니크</v>
      </c>
      <c r="G2448">
        <f t="shared" si="115"/>
        <v>6</v>
      </c>
      <c r="H2448">
        <f>VLOOKUP($F2448,'(참고)타워 스텟 가치'!$B$2:$L$6,H$2,0)+(VLOOKUP($F2448,'(참고)타워 스텟 가치'!$B$2:$L$6,H$2,0)*$E2448)</f>
        <v>4976.4375000000427</v>
      </c>
      <c r="I2448">
        <f>VLOOKUP($F2448,'(참고)타워 스텟 가치'!$B$2:$L$6,I$2,0)+(VLOOKUP($F2448,'(참고)타워 스텟 가치'!$B$2:$L$6,I$2,0)*$E2448)</f>
        <v>995.28750000000855</v>
      </c>
      <c r="J2448">
        <f>VLOOKUP($F2448,'(참고)타워 스텟 가치'!$B$2:$L$6,J$2,0)+(VLOOKUP($F2448,'(참고)타워 스텟 가치'!$B$2:$L$6,J$2,0)*$E2448)</f>
        <v>983000.0000000085</v>
      </c>
      <c r="K2448">
        <f>VLOOKUP($F2448,'(참고)타워 스텟 가치'!$B$2:$L$6,K$2,0)+(VLOOKUP($F2448,'(참고)타워 스텟 가치'!$B$2:$L$6,K$2,0)*$E2448)</f>
        <v>19905.750000000171</v>
      </c>
      <c r="L2448">
        <f>VLOOKUP($F2448,'(참고)타워 스텟 가치'!$B$2:$L$6,L$2,0)+(VLOOKUP($F2448,'(참고)타워 스텟 가치'!$B$2:$L$6,L$2,0)*$E2448)</f>
        <v>331.76250000000289</v>
      </c>
      <c r="M2448">
        <f>VLOOKUP($F2448,'(참고)타워 스텟 가치'!$B$2:$L$6,M$2,0)+(VLOOKUP($F2448,'(참고)타워 스텟 가치'!$B$2:$L$6,M$2,0)*$E2448)</f>
        <v>58.980000000000501</v>
      </c>
      <c r="N2448">
        <f>VLOOKUP($F2448,'(참고)타워 스텟 가치'!$B$2:$L$6,N$2,0)+(VLOOKUP($F2448,'(참고)타워 스텟 가치'!$B$2:$L$6,N$2,0)*$E2448)</f>
        <v>0</v>
      </c>
      <c r="O2448">
        <f>VLOOKUP($F2448,'(참고)타워 스텟 가치'!$B$2:$L$6,O$2,0)+(VLOOKUP($F2448,'(참고)타워 스텟 가치'!$B$2:$L$6,O$2,0)*$E2448)</f>
        <v>0</v>
      </c>
      <c r="P2448">
        <f>VLOOKUP($F2448,'(참고)타워 스텟 가치'!$B$2:$L$6,P$2,0)+(VLOOKUP($F2448,'(참고)타워 스텟 가치'!$B$2:$L$6,P$2,0)*$E2448)</f>
        <v>196.6000000000017</v>
      </c>
      <c r="Q2448">
        <f>SUM('스테이지별 몬스터 스텟'!H2448*'(참고)타워 스텟 가치'!$Q$17,'스테이지별 몬스터 스텟'!I2448*'(참고)타워 스텟 가치'!$R$17,'스테이지별 몬스터 스텟'!J2448*'(참고)타워 스텟 가치'!$S$17,'스테이지별 몬스터 스텟'!K2448*'(참고)타워 스텟 가치'!$T$17,'스테이지별 몬스터 스텟'!L2448*'(참고)타워 스텟 가치'!$U$17,'스테이지별 몬스터 스텟'!M2448*'(참고)타워 스텟 가치'!$V$17,'스테이지별 몬스터 스텟'!N2448*'(참고)타워 스텟 가치'!$W$17,'스테이지별 몬스터 스텟'!O2448*'(참고)타워 스텟 가치'!$X$17,'스테이지별 몬스터 스텟'!P2448*'(참고)타워 스텟 가치'!$Y$17)</f>
        <v>1526873.011250013</v>
      </c>
      <c r="R2448">
        <v>1</v>
      </c>
      <c r="S2448">
        <f>VLOOKUP($F2448,'(참고)타워 스텟 가치'!$B$7:$L$11,S$2,0)+(VLOOKUP($F2448,'(참고)타워 스텟 가치'!$B$7:$L$11,S$2,0)*$E2448)</f>
        <v>1658.8125000000143</v>
      </c>
      <c r="T2448">
        <f>VLOOKUP($F2448,'(참고)타워 스텟 가치'!$B$7:$L$11,T$2,0)+(VLOOKUP($F2448,'(참고)타워 스텟 가치'!$B$7:$L$11,T$2,0)*$E2448)</f>
        <v>2985.8625000000256</v>
      </c>
      <c r="U2448">
        <f>VLOOKUP($F2448,'(참고)타워 스텟 가치'!$B$7:$L$11,U$2,0)+(VLOOKUP($F2448,'(참고)타워 스텟 가치'!$B$7:$L$11,U$2,0)*$E2448)</f>
        <v>983000.0000000085</v>
      </c>
      <c r="V2448">
        <f>VLOOKUP($F2448,'(참고)타워 스텟 가치'!$B$7:$L$11,V$2,0)+(VLOOKUP($F2448,'(참고)타워 스텟 가치'!$B$7:$L$11,V$2,0)*$E2448)</f>
        <v>19905.750000000171</v>
      </c>
      <c r="W2448">
        <f>VLOOKUP($F2448,'(참고)타워 스텟 가치'!$B$7:$L$11,W$2,0)+(VLOOKUP($F2448,'(참고)타워 스텟 가치'!$B$7:$L$11,W$2,0)*$E2448)</f>
        <v>331.76250000000289</v>
      </c>
      <c r="X2448">
        <f>VLOOKUP($F2448,'(참고)타워 스텟 가치'!$B$7:$L$11,X$2,0)+(VLOOKUP($F2448,'(참고)타워 스텟 가치'!$B$7:$L$11,X$2,0)*$E2448)</f>
        <v>58.980000000000501</v>
      </c>
      <c r="Y2448">
        <f>VLOOKUP($F2448,'(참고)타워 스텟 가치'!$B$7:$L$11,Y$2,0)+(VLOOKUP($F2448,'(참고)타워 스텟 가치'!$B$7:$L$11,Y$2,0)*$E2448)</f>
        <v>0</v>
      </c>
      <c r="Z2448">
        <f>VLOOKUP($F2448,'(참고)타워 스텟 가치'!$B$7:$L$11,Z$2,0)+(VLOOKUP($F2448,'(참고)타워 스텟 가치'!$B$7:$L$11,Z$2,0)*$E2448)</f>
        <v>0</v>
      </c>
      <c r="AA2448">
        <f>VLOOKUP($F2448,'(참고)타워 스텟 가치'!$B$7:$L$11,AA$2,0)+(VLOOKUP($F2448,'(참고)타워 스텟 가치'!$B$7:$L$11,AA$2,0)*$E2448)</f>
        <v>196.6000000000017</v>
      </c>
      <c r="AB2448">
        <f>SUM('스테이지별 몬스터 스텟'!S2448*'(참고)타워 스텟 가치'!$Q$17,'스테이지별 몬스터 스텟'!T2448*'(참고)타워 스텟 가치'!$R$17,'스테이지별 몬스터 스텟'!U2448*'(참고)타워 스텟 가치'!$S$17,'스테이지별 몬스터 스텟'!V2448*'(참고)타워 스텟 가치'!$T$17,'스테이지별 몬스터 스텟'!W2448*'(참고)타워 스텟 가치'!$U$17,'스테이지별 몬스터 스텟'!X2448*'(참고)타워 스텟 가치'!$V$17,'스테이지별 몬스터 스텟'!Y2448*'(참고)타워 스텟 가치'!$W$17,'스테이지별 몬스터 스텟'!Z2448*'(참고)타워 스텟 가치'!$X$17,'스테이지별 몬스터 스텟'!AA2448*'(참고)타워 스텟 가치'!$Y$17)</f>
        <v>1523223.6237500128</v>
      </c>
      <c r="AC2448">
        <v>2</v>
      </c>
      <c r="AD2448">
        <f>VLOOKUP($F2448,'(참고)타워 스텟 가치'!$B$12:$L$16,AD$2,0)+(VLOOKUP($F2448,'(참고)타워 스텟 가치'!$B$12:$L$16,AD$2,0)*$E2448)</f>
        <v>1658.8125000000143</v>
      </c>
      <c r="AE2448">
        <f>VLOOKUP($F2448,'(참고)타워 스텟 가치'!$B$12:$L$16,AE$2,0)+(VLOOKUP($F2448,'(참고)타워 스텟 가치'!$B$12:$L$16,AE$2,0)*$E2448)</f>
        <v>1990.5750000000171</v>
      </c>
      <c r="AF2448">
        <f>VLOOKUP($F2448,'(참고)타워 스텟 가치'!$B$12:$L$16,AF$2,0)+(VLOOKUP($F2448,'(참고)타워 스텟 가치'!$B$12:$L$16,AF$2,0)*$E2448)</f>
        <v>983000.0000000085</v>
      </c>
      <c r="AG2448">
        <f>VLOOKUP($F2448,'(참고)타워 스텟 가치'!$B$12:$L$16,AG$2,0)+(VLOOKUP($F2448,'(참고)타워 스텟 가치'!$B$12:$L$16,AG$2,0)*$E2448)</f>
        <v>9952.8750000000855</v>
      </c>
      <c r="AH2448">
        <f>VLOOKUP($F2448,'(참고)타워 스텟 가치'!$B$12:$L$16,AH$2,0)+(VLOOKUP($F2448,'(참고)타워 스텟 가치'!$B$12:$L$16,AH$2,0)*$E2448)</f>
        <v>331.76250000000289</v>
      </c>
      <c r="AI2448">
        <f>VLOOKUP($F2448,'(참고)타워 스텟 가치'!$B$12:$L$16,AI$2,0)+(VLOOKUP($F2448,'(참고)타워 스텟 가치'!$B$12:$L$16,AI$2,0)*$E2448)</f>
        <v>58.980000000000501</v>
      </c>
      <c r="AJ2448">
        <f>VLOOKUP($F2448,'(참고)타워 스텟 가치'!$B$12:$L$16,AJ$2,0)+(VLOOKUP($F2448,'(참고)타워 스텟 가치'!$B$12:$L$16,AJ$2,0)*$E2448)</f>
        <v>0</v>
      </c>
      <c r="AK2448">
        <f>VLOOKUP($F2448,'(참고)타워 스텟 가치'!$B$12:$L$16,AK$2,0)+(VLOOKUP($F2448,'(참고)타워 스텟 가치'!$B$12:$L$16,AK$2,0)*$E2448)</f>
        <v>0</v>
      </c>
      <c r="AL2448">
        <f>VLOOKUP($F2448,'(참고)타워 스텟 가치'!$B$12:$L$16,AL$2,0)+(VLOOKUP($F2448,'(참고)타워 스텟 가치'!$B$12:$L$16,AL$2,0)*$E2448)</f>
        <v>393.2000000000034</v>
      </c>
      <c r="AM2448">
        <f>SUM('스테이지별 몬스터 스텟'!AD2448*'(참고)타워 스텟 가치'!$Q$17,'스테이지별 몬스터 스텟'!AE2448*'(참고)타워 스텟 가치'!$R$17,'스테이지별 몬스터 스텟'!AF2448*'(참고)타워 스텟 가치'!$S$17,'스테이지별 몬스터 스텟'!AG2448*'(참고)타워 스텟 가치'!$T$17,'스테이지별 몬스터 스텟'!AH2448*'(참고)타워 스텟 가치'!$U$17,'스테이지별 몬스터 스텟'!AI2448*'(참고)타워 스텟 가치'!$V$17,'스테이지별 몬스터 스텟'!AJ2448*'(참고)타워 스텟 가치'!$W$17,'스테이지별 몬스터 스텟'!AK2448*'(참고)타워 스텟 가치'!$X$17,'스테이지별 몬스터 스텟'!AL2448*'(참고)타워 스텟 가치'!$Y$17)</f>
        <v>1502218.1425000129</v>
      </c>
      <c r="AN2448">
        <v>3</v>
      </c>
    </row>
    <row r="2449" spans="3:40" x14ac:dyDescent="0.3">
      <c r="C2449">
        <v>5</v>
      </c>
      <c r="D2449">
        <f t="shared" si="116"/>
        <v>489</v>
      </c>
      <c r="E2449" s="52">
        <f>VLOOKUP(D2449,'스테이지별 난이도 설정'!B:C,2,0)</f>
        <v>195.6000000000017</v>
      </c>
      <c r="F2449" t="str">
        <f t="shared" si="117"/>
        <v>스페셜</v>
      </c>
      <c r="G2449">
        <f t="shared" si="115"/>
        <v>6</v>
      </c>
      <c r="H2449">
        <f>VLOOKUP($F2449,'(참고)타워 스텟 가치'!$B$2:$L$6,H$2,0)+(VLOOKUP($F2449,'(참고)타워 스텟 가치'!$B$2:$L$6,H$2,0)*$E2449)</f>
        <v>7464.6562500000646</v>
      </c>
      <c r="I2449">
        <f>VLOOKUP($F2449,'(참고)타워 스텟 가치'!$B$2:$L$6,I$2,0)+(VLOOKUP($F2449,'(참고)타워 스텟 가치'!$B$2:$L$6,I$2,0)*$E2449)</f>
        <v>1492.9312500000128</v>
      </c>
      <c r="J2449">
        <f>VLOOKUP($F2449,'(참고)타워 스텟 가치'!$B$2:$L$6,J$2,0)+(VLOOKUP($F2449,'(참고)타워 스텟 가치'!$B$2:$L$6,J$2,0)*$E2449)</f>
        <v>983000.0000000085</v>
      </c>
      <c r="K2449">
        <f>VLOOKUP($F2449,'(참고)타워 스텟 가치'!$B$2:$L$6,K$2,0)+(VLOOKUP($F2449,'(참고)타워 스텟 가치'!$B$2:$L$6,K$2,0)*$E2449)</f>
        <v>29858.625000000258</v>
      </c>
      <c r="L2449">
        <f>VLOOKUP($F2449,'(참고)타워 스텟 가치'!$B$2:$L$6,L$2,0)+(VLOOKUP($F2449,'(참고)타워 스텟 가치'!$B$2:$L$6,L$2,0)*$E2449)</f>
        <v>497.64375000000427</v>
      </c>
      <c r="M2449">
        <f>VLOOKUP($F2449,'(참고)타워 스텟 가치'!$B$2:$L$6,M$2,0)+(VLOOKUP($F2449,'(참고)타워 스텟 가치'!$B$2:$L$6,M$2,0)*$E2449)</f>
        <v>58.980000000000501</v>
      </c>
      <c r="N2449">
        <f>VLOOKUP($F2449,'(참고)타워 스텟 가치'!$B$2:$L$6,N$2,0)+(VLOOKUP($F2449,'(참고)타워 스텟 가치'!$B$2:$L$6,N$2,0)*$E2449)</f>
        <v>0</v>
      </c>
      <c r="O2449">
        <f>VLOOKUP($F2449,'(참고)타워 스텟 가치'!$B$2:$L$6,O$2,0)+(VLOOKUP($F2449,'(참고)타워 스텟 가치'!$B$2:$L$6,O$2,0)*$E2449)</f>
        <v>0</v>
      </c>
      <c r="P2449">
        <f>VLOOKUP($F2449,'(참고)타워 스텟 가치'!$B$2:$L$6,P$2,0)+(VLOOKUP($F2449,'(참고)타워 스텟 가치'!$B$2:$L$6,P$2,0)*$E2449)</f>
        <v>196.6000000000017</v>
      </c>
      <c r="Q2449">
        <f>SUM('스테이지별 몬스터 스텟'!H2449*'(참고)타워 스텟 가치'!$Q$17,'스테이지별 몬스터 스텟'!I2449*'(참고)타워 스텟 가치'!$R$17,'스테이지별 몬스터 스텟'!J2449*'(참고)타워 스텟 가치'!$S$17,'스테이지별 몬스터 스텟'!K2449*'(참고)타워 스텟 가치'!$T$17,'스테이지별 몬스터 스텟'!L2449*'(참고)타워 스텟 가치'!$U$17,'스테이지별 몬스터 스텟'!M2449*'(참고)타워 스텟 가치'!$V$17,'스테이지별 몬스터 스텟'!N2449*'(참고)타워 스텟 가치'!$W$17,'스테이지별 몬스터 스텟'!O2449*'(참고)타워 스텟 가치'!$X$17,'스테이지별 몬스터 스텟'!P2449*'(참고)타워 스텟 가치'!$Y$17)</f>
        <v>1552833.4268750134</v>
      </c>
      <c r="R2449">
        <v>1</v>
      </c>
      <c r="S2449">
        <f>VLOOKUP($F2449,'(참고)타워 스텟 가치'!$B$7:$L$11,S$2,0)+(VLOOKUP($F2449,'(참고)타워 스텟 가치'!$B$7:$L$11,S$2,0)*$E2449)</f>
        <v>2488.2187500000214</v>
      </c>
      <c r="T2449">
        <f>VLOOKUP($F2449,'(참고)타워 스텟 가치'!$B$7:$L$11,T$2,0)+(VLOOKUP($F2449,'(참고)타워 스텟 가치'!$B$7:$L$11,T$2,0)*$E2449)</f>
        <v>4478.7937500000389</v>
      </c>
      <c r="U2449">
        <f>VLOOKUP($F2449,'(참고)타워 스텟 가치'!$B$7:$L$11,U$2,0)+(VLOOKUP($F2449,'(참고)타워 스텟 가치'!$B$7:$L$11,U$2,0)*$E2449)</f>
        <v>983000.0000000085</v>
      </c>
      <c r="V2449">
        <f>VLOOKUP($F2449,'(참고)타워 스텟 가치'!$B$7:$L$11,V$2,0)+(VLOOKUP($F2449,'(참고)타워 스텟 가치'!$B$7:$L$11,V$2,0)*$E2449)</f>
        <v>29858.625000000258</v>
      </c>
      <c r="W2449">
        <f>VLOOKUP($F2449,'(참고)타워 스텟 가치'!$B$7:$L$11,W$2,0)+(VLOOKUP($F2449,'(참고)타워 스텟 가치'!$B$7:$L$11,W$2,0)*$E2449)</f>
        <v>497.64375000000427</v>
      </c>
      <c r="X2449">
        <f>VLOOKUP($F2449,'(참고)타워 스텟 가치'!$B$7:$L$11,X$2,0)+(VLOOKUP($F2449,'(참고)타워 스텟 가치'!$B$7:$L$11,X$2,0)*$E2449)</f>
        <v>58.980000000000501</v>
      </c>
      <c r="Y2449">
        <f>VLOOKUP($F2449,'(참고)타워 스텟 가치'!$B$7:$L$11,Y$2,0)+(VLOOKUP($F2449,'(참고)타워 스텟 가치'!$B$7:$L$11,Y$2,0)*$E2449)</f>
        <v>0</v>
      </c>
      <c r="Z2449">
        <f>VLOOKUP($F2449,'(참고)타워 스텟 가치'!$B$7:$L$11,Z$2,0)+(VLOOKUP($F2449,'(참고)타워 스텟 가치'!$B$7:$L$11,Z$2,0)*$E2449)</f>
        <v>0</v>
      </c>
      <c r="AA2449">
        <f>VLOOKUP($F2449,'(참고)타워 스텟 가치'!$B$7:$L$11,AA$2,0)+(VLOOKUP($F2449,'(참고)타워 스텟 가치'!$B$7:$L$11,AA$2,0)*$E2449)</f>
        <v>196.6000000000017</v>
      </c>
      <c r="AB2449">
        <f>SUM('스테이지별 몬스터 스텟'!S2449*'(참고)타워 스텟 가치'!$Q$17,'스테이지별 몬스터 스텟'!T2449*'(참고)타워 스텟 가치'!$R$17,'스테이지별 몬스터 스텟'!U2449*'(참고)타워 스텟 가치'!$S$17,'스테이지별 몬스터 스텟'!V2449*'(참고)타워 스텟 가치'!$T$17,'스테이지별 몬스터 스텟'!W2449*'(참고)타워 스텟 가치'!$U$17,'스테이지별 몬스터 스텟'!X2449*'(참고)타워 스텟 가치'!$V$17,'스테이지별 몬스터 스텟'!Y2449*'(참고)타워 스텟 가치'!$W$17,'스테이지별 몬스터 스텟'!Z2449*'(참고)타워 스텟 가치'!$X$17,'스테이지별 몬스터 스텟'!AA2449*'(참고)타워 스텟 가치'!$Y$17)</f>
        <v>1547359.3456250133</v>
      </c>
      <c r="AC2449">
        <v>2</v>
      </c>
      <c r="AD2449">
        <f>VLOOKUP($F2449,'(참고)타워 스텟 가치'!$B$12:$L$16,AD$2,0)+(VLOOKUP($F2449,'(참고)타워 스텟 가치'!$B$12:$L$16,AD$2,0)*$E2449)</f>
        <v>2488.2187500000214</v>
      </c>
      <c r="AE2449">
        <f>VLOOKUP($F2449,'(참고)타워 스텟 가치'!$B$12:$L$16,AE$2,0)+(VLOOKUP($F2449,'(참고)타워 스텟 가치'!$B$12:$L$16,AE$2,0)*$E2449)</f>
        <v>2985.8625000000256</v>
      </c>
      <c r="AF2449">
        <f>VLOOKUP($F2449,'(참고)타워 스텟 가치'!$B$12:$L$16,AF$2,0)+(VLOOKUP($F2449,'(참고)타워 스텟 가치'!$B$12:$L$16,AF$2,0)*$E2449)</f>
        <v>983000.0000000085</v>
      </c>
      <c r="AG2449">
        <f>VLOOKUP($F2449,'(참고)타워 스텟 가치'!$B$12:$L$16,AG$2,0)+(VLOOKUP($F2449,'(참고)타워 스텟 가치'!$B$12:$L$16,AG$2,0)*$E2449)</f>
        <v>14929.312500000129</v>
      </c>
      <c r="AH2449">
        <f>VLOOKUP($F2449,'(참고)타워 스텟 가치'!$B$12:$L$16,AH$2,0)+(VLOOKUP($F2449,'(참고)타워 스텟 가치'!$B$12:$L$16,AH$2,0)*$E2449)</f>
        <v>497.64375000000427</v>
      </c>
      <c r="AI2449">
        <f>VLOOKUP($F2449,'(참고)타워 스텟 가치'!$B$12:$L$16,AI$2,0)+(VLOOKUP($F2449,'(참고)타워 스텟 가치'!$B$12:$L$16,AI$2,0)*$E2449)</f>
        <v>58.980000000000501</v>
      </c>
      <c r="AJ2449">
        <f>VLOOKUP($F2449,'(참고)타워 스텟 가치'!$B$12:$L$16,AJ$2,0)+(VLOOKUP($F2449,'(참고)타워 스텟 가치'!$B$12:$L$16,AJ$2,0)*$E2449)</f>
        <v>0</v>
      </c>
      <c r="AK2449">
        <f>VLOOKUP($F2449,'(참고)타워 스텟 가치'!$B$12:$L$16,AK$2,0)+(VLOOKUP($F2449,'(참고)타워 스텟 가치'!$B$12:$L$16,AK$2,0)*$E2449)</f>
        <v>0</v>
      </c>
      <c r="AL2449">
        <f>VLOOKUP($F2449,'(참고)타워 스텟 가치'!$B$12:$L$16,AL$2,0)+(VLOOKUP($F2449,'(참고)타워 스텟 가치'!$B$12:$L$16,AL$2,0)*$E2449)</f>
        <v>393.2000000000034</v>
      </c>
      <c r="AM2449">
        <f>SUM('스테이지별 몬스터 스텟'!AD2449*'(참고)타워 스텟 가치'!$Q$17,'스테이지별 몬스터 스텟'!AE2449*'(참고)타워 스텟 가치'!$R$17,'스테이지별 몬스터 스텟'!AF2449*'(참고)타워 스텟 가치'!$S$17,'스테이지별 몬스터 스텟'!AG2449*'(참고)타워 스텟 가치'!$T$17,'스테이지별 몬스터 스텟'!AH2449*'(참고)타워 스텟 가치'!$U$17,'스테이지별 몬스터 스텟'!AI2449*'(참고)타워 스텟 가치'!$V$17,'스테이지별 몬스터 스텟'!AJ2449*'(참고)타워 스텟 가치'!$W$17,'스테이지별 몬스터 스텟'!AK2449*'(참고)타워 스텟 가치'!$X$17,'스테이지별 몬스터 스텟'!AL2449*'(참고)타워 스텟 가치'!$Y$17)</f>
        <v>1515654.5237500132</v>
      </c>
      <c r="AN2449">
        <v>3</v>
      </c>
    </row>
    <row r="2450" spans="3:40" x14ac:dyDescent="0.3">
      <c r="C2450">
        <v>1</v>
      </c>
      <c r="D2450">
        <f t="shared" si="116"/>
        <v>490</v>
      </c>
      <c r="E2450" s="52">
        <f>VLOOKUP(D2450,'스테이지별 난이도 설정'!B:C,2,0)</f>
        <v>196.00000000000171</v>
      </c>
      <c r="F2450" t="str">
        <f t="shared" si="117"/>
        <v>일반</v>
      </c>
      <c r="G2450">
        <f t="shared" si="115"/>
        <v>6</v>
      </c>
      <c r="H2450">
        <f>VLOOKUP($F2450,'(참고)타워 스텟 가치'!$B$2:$L$6,H$2,0)+(VLOOKUP($F2450,'(참고)타워 스텟 가치'!$B$2:$L$6,H$2,0)*$E2450)</f>
        <v>1477.5000000000127</v>
      </c>
      <c r="I2450">
        <f>VLOOKUP($F2450,'(참고)타워 스텟 가치'!$B$2:$L$6,I$2,0)+(VLOOKUP($F2450,'(참고)타워 스텟 가치'!$B$2:$L$6,I$2,0)*$E2450)</f>
        <v>295.50000000000256</v>
      </c>
      <c r="J2450">
        <f>VLOOKUP($F2450,'(참고)타워 스텟 가치'!$B$2:$L$6,J$2,0)+(VLOOKUP($F2450,'(참고)타워 스텟 가치'!$B$2:$L$6,J$2,0)*$E2450)</f>
        <v>985000.0000000085</v>
      </c>
      <c r="K2450">
        <f>VLOOKUP($F2450,'(참고)타워 스텟 가치'!$B$2:$L$6,K$2,0)+(VLOOKUP($F2450,'(참고)타워 스텟 가치'!$B$2:$L$6,K$2,0)*$E2450)</f>
        <v>5910.0000000000509</v>
      </c>
      <c r="L2450">
        <f>VLOOKUP($F2450,'(참고)타워 스텟 가치'!$B$2:$L$6,L$2,0)+(VLOOKUP($F2450,'(참고)타워 스텟 가치'!$B$2:$L$6,L$2,0)*$E2450)</f>
        <v>98.500000000000853</v>
      </c>
      <c r="M2450">
        <f>VLOOKUP($F2450,'(참고)타워 스텟 가치'!$B$2:$L$6,M$2,0)+(VLOOKUP($F2450,'(참고)타워 스텟 가치'!$B$2:$L$6,M$2,0)*$E2450)</f>
        <v>59.100000000000506</v>
      </c>
      <c r="N2450">
        <f>VLOOKUP($F2450,'(참고)타워 스텟 가치'!$B$2:$L$6,N$2,0)+(VLOOKUP($F2450,'(참고)타워 스텟 가치'!$B$2:$L$6,N$2,0)*$E2450)</f>
        <v>0</v>
      </c>
      <c r="O2450">
        <f>VLOOKUP($F2450,'(참고)타워 스텟 가치'!$B$2:$L$6,O$2,0)+(VLOOKUP($F2450,'(참고)타워 스텟 가치'!$B$2:$L$6,O$2,0)*$E2450)</f>
        <v>0</v>
      </c>
      <c r="P2450">
        <f>VLOOKUP($F2450,'(참고)타워 스텟 가치'!$B$2:$L$6,P$2,0)+(VLOOKUP($F2450,'(참고)타워 스텟 가치'!$B$2:$L$6,P$2,0)*$E2450)</f>
        <v>137.90000000000117</v>
      </c>
      <c r="Q2450">
        <f>SUM('스테이지별 몬스터 스텟'!H2450*'(참고)타워 스텟 가치'!$Q$17,'스테이지별 몬스터 스텟'!I2450*'(참고)타워 스텟 가치'!$R$17,'스테이지별 몬스터 스텟'!J2450*'(참고)타워 스텟 가치'!$S$17,'스테이지별 몬스터 스텟'!K2450*'(참고)타워 스텟 가치'!$T$17,'스테이지별 몬스터 스텟'!L2450*'(참고)타워 스텟 가치'!$U$17,'스테이지별 몬스터 스텟'!M2450*'(참고)타워 스텟 가치'!$V$17,'스테이지별 몬스터 스텟'!N2450*'(참고)타워 스텟 가치'!$W$17,'스테이지별 몬스터 스텟'!O2450*'(참고)타워 스텟 가치'!$X$17,'스테이지별 몬스터 스텟'!P2450*'(참고)타워 스텟 가치'!$Y$17)</f>
        <v>1493250.1500000129</v>
      </c>
      <c r="R2450">
        <v>1</v>
      </c>
      <c r="S2450">
        <f>VLOOKUP($F2450,'(참고)타워 스텟 가치'!$B$7:$L$11,S$2,0)+(VLOOKUP($F2450,'(참고)타워 스텟 가치'!$B$7:$L$11,S$2,0)*$E2450)</f>
        <v>492.50000000000426</v>
      </c>
      <c r="T2450">
        <f>VLOOKUP($F2450,'(참고)타워 스텟 가치'!$B$7:$L$11,T$2,0)+(VLOOKUP($F2450,'(참고)타워 스텟 가치'!$B$7:$L$11,T$2,0)*$E2450)</f>
        <v>886.50000000000773</v>
      </c>
      <c r="U2450">
        <f>VLOOKUP($F2450,'(참고)타워 스텟 가치'!$B$7:$L$11,U$2,0)+(VLOOKUP($F2450,'(참고)타워 스텟 가치'!$B$7:$L$11,U$2,0)*$E2450)</f>
        <v>985000.0000000085</v>
      </c>
      <c r="V2450">
        <f>VLOOKUP($F2450,'(참고)타워 스텟 가치'!$B$7:$L$11,V$2,0)+(VLOOKUP($F2450,'(참고)타워 스텟 가치'!$B$7:$L$11,V$2,0)*$E2450)</f>
        <v>5910.0000000000509</v>
      </c>
      <c r="W2450">
        <f>VLOOKUP($F2450,'(참고)타워 스텟 가치'!$B$7:$L$11,W$2,0)+(VLOOKUP($F2450,'(참고)타워 스텟 가치'!$B$7:$L$11,W$2,0)*$E2450)</f>
        <v>98.500000000000853</v>
      </c>
      <c r="X2450">
        <f>VLOOKUP($F2450,'(참고)타워 스텟 가치'!$B$7:$L$11,X$2,0)+(VLOOKUP($F2450,'(참고)타워 스텟 가치'!$B$7:$L$11,X$2,0)*$E2450)</f>
        <v>59.100000000000506</v>
      </c>
      <c r="Y2450">
        <f>VLOOKUP($F2450,'(참고)타워 스텟 가치'!$B$7:$L$11,Y$2,0)+(VLOOKUP($F2450,'(참고)타워 스텟 가치'!$B$7:$L$11,Y$2,0)*$E2450)</f>
        <v>0</v>
      </c>
      <c r="Z2450">
        <f>VLOOKUP($F2450,'(참고)타워 스텟 가치'!$B$7:$L$11,Z$2,0)+(VLOOKUP($F2450,'(참고)타워 스텟 가치'!$B$7:$L$11,Z$2,0)*$E2450)</f>
        <v>0</v>
      </c>
      <c r="AA2450">
        <f>VLOOKUP($F2450,'(참고)타워 스텟 가치'!$B$7:$L$11,AA$2,0)+(VLOOKUP($F2450,'(참고)타워 스텟 가치'!$B$7:$L$11,AA$2,0)*$E2450)</f>
        <v>137.90000000000117</v>
      </c>
      <c r="AB2450">
        <f>SUM('스테이지별 몬스터 스텟'!S2450*'(참고)타워 스텟 가치'!$Q$17,'스테이지별 몬스터 스텟'!T2450*'(참고)타워 스텟 가치'!$R$17,'스테이지별 몬스터 스텟'!U2450*'(참고)타워 스텟 가치'!$S$17,'스테이지별 몬스터 스텟'!V2450*'(참고)타워 스텟 가치'!$T$17,'스테이지별 몬스터 스텟'!W2450*'(참고)타워 스텟 가치'!$U$17,'스테이지별 몬스터 스텟'!X2450*'(참고)타워 스텟 가치'!$V$17,'스테이지별 몬스터 스텟'!Y2450*'(참고)타워 스텟 가치'!$W$17,'스테이지별 몬스터 스텟'!Z2450*'(참고)타워 스텟 가치'!$X$17,'스테이지별 몬스터 스텟'!AA2450*'(참고)타워 스텟 가치'!$Y$17)</f>
        <v>1492166.6500000129</v>
      </c>
      <c r="AC2450">
        <v>2</v>
      </c>
      <c r="AD2450">
        <f>VLOOKUP($F2450,'(참고)타워 스텟 가치'!$B$12:$L$16,AD$2,0)+(VLOOKUP($F2450,'(참고)타워 스텟 가치'!$B$12:$L$16,AD$2,0)*$E2450)</f>
        <v>492.50000000000426</v>
      </c>
      <c r="AE2450">
        <f>VLOOKUP($F2450,'(참고)타워 스텟 가치'!$B$12:$L$16,AE$2,0)+(VLOOKUP($F2450,'(참고)타워 스텟 가치'!$B$12:$L$16,AE$2,0)*$E2450)</f>
        <v>591.00000000000512</v>
      </c>
      <c r="AF2450">
        <f>VLOOKUP($F2450,'(참고)타워 스텟 가치'!$B$12:$L$16,AF$2,0)+(VLOOKUP($F2450,'(참고)타워 스텟 가치'!$B$12:$L$16,AF$2,0)*$E2450)</f>
        <v>985000.0000000085</v>
      </c>
      <c r="AG2450">
        <f>VLOOKUP($F2450,'(참고)타워 스텟 가치'!$B$12:$L$16,AG$2,0)+(VLOOKUP($F2450,'(참고)타워 스텟 가치'!$B$12:$L$16,AG$2,0)*$E2450)</f>
        <v>2955.0000000000255</v>
      </c>
      <c r="AH2450">
        <f>VLOOKUP($F2450,'(참고)타워 스텟 가치'!$B$12:$L$16,AH$2,0)+(VLOOKUP($F2450,'(참고)타워 스텟 가치'!$B$12:$L$16,AH$2,0)*$E2450)</f>
        <v>98.500000000000853</v>
      </c>
      <c r="AI2450">
        <f>VLOOKUP($F2450,'(참고)타워 스텟 가치'!$B$12:$L$16,AI$2,0)+(VLOOKUP($F2450,'(참고)타워 스텟 가치'!$B$12:$L$16,AI$2,0)*$E2450)</f>
        <v>59.100000000000506</v>
      </c>
      <c r="AJ2450">
        <f>VLOOKUP($F2450,'(참고)타워 스텟 가치'!$B$12:$L$16,AJ$2,0)+(VLOOKUP($F2450,'(참고)타워 스텟 가치'!$B$12:$L$16,AJ$2,0)*$E2450)</f>
        <v>0</v>
      </c>
      <c r="AK2450">
        <f>VLOOKUP($F2450,'(참고)타워 스텟 가치'!$B$12:$L$16,AK$2,0)+(VLOOKUP($F2450,'(참고)타워 스텟 가치'!$B$12:$L$16,AK$2,0)*$E2450)</f>
        <v>0</v>
      </c>
      <c r="AL2450">
        <f>VLOOKUP($F2450,'(참고)타워 스텟 가치'!$B$12:$L$16,AL$2,0)+(VLOOKUP($F2450,'(참고)타워 스텟 가치'!$B$12:$L$16,AL$2,0)*$E2450)</f>
        <v>275.80000000000234</v>
      </c>
      <c r="AM2450">
        <f>SUM('스테이지별 몬스터 스텟'!AD2450*'(참고)타워 스텟 가치'!$Q$17,'스테이지별 몬스터 스텟'!AE2450*'(참고)타워 스텟 가치'!$R$17,'스테이지별 몬스터 스텟'!AF2450*'(참고)타워 스텟 가치'!$S$17,'스테이지별 몬스터 스텟'!AG2450*'(참고)타워 스텟 가치'!$T$17,'스테이지별 몬스터 스텟'!AH2450*'(참고)타워 스텟 가치'!$U$17,'스테이지별 몬스터 스텟'!AI2450*'(참고)타워 스텟 가치'!$V$17,'스테이지별 몬스터 스텟'!AJ2450*'(참고)타워 스텟 가치'!$W$17,'스테이지별 몬스터 스텟'!AK2450*'(참고)타워 스텟 가치'!$X$17,'스테이지별 몬스터 스텟'!AL2450*'(참고)타워 스텟 가치'!$Y$17)</f>
        <v>1486089.200000013</v>
      </c>
      <c r="AN2450">
        <v>3</v>
      </c>
    </row>
    <row r="2451" spans="3:40" x14ac:dyDescent="0.3">
      <c r="C2451">
        <v>2</v>
      </c>
      <c r="D2451">
        <f t="shared" si="116"/>
        <v>490</v>
      </c>
      <c r="E2451" s="52">
        <f>VLOOKUP(D2451,'스테이지별 난이도 설정'!B:C,2,0)</f>
        <v>196.00000000000171</v>
      </c>
      <c r="F2451" t="str">
        <f t="shared" si="117"/>
        <v>레어</v>
      </c>
      <c r="G2451">
        <f t="shared" si="115"/>
        <v>6</v>
      </c>
      <c r="H2451">
        <f>VLOOKUP($F2451,'(참고)타워 스텟 가치'!$B$2:$L$6,H$2,0)+(VLOOKUP($F2451,'(참고)타워 스텟 가치'!$B$2:$L$6,H$2,0)*$E2451)</f>
        <v>2216.2500000000191</v>
      </c>
      <c r="I2451">
        <f>VLOOKUP($F2451,'(참고)타워 스텟 가치'!$B$2:$L$6,I$2,0)+(VLOOKUP($F2451,'(참고)타워 스텟 가치'!$B$2:$L$6,I$2,0)*$E2451)</f>
        <v>443.25000000000387</v>
      </c>
      <c r="J2451">
        <f>VLOOKUP($F2451,'(참고)타워 스텟 가치'!$B$2:$L$6,J$2,0)+(VLOOKUP($F2451,'(참고)타워 스텟 가치'!$B$2:$L$6,J$2,0)*$E2451)</f>
        <v>985000.0000000085</v>
      </c>
      <c r="K2451">
        <f>VLOOKUP($F2451,'(참고)타워 스텟 가치'!$B$2:$L$6,K$2,0)+(VLOOKUP($F2451,'(참고)타워 스텟 가치'!$B$2:$L$6,K$2,0)*$E2451)</f>
        <v>8865.0000000000764</v>
      </c>
      <c r="L2451">
        <f>VLOOKUP($F2451,'(참고)타워 스텟 가치'!$B$2:$L$6,L$2,0)+(VLOOKUP($F2451,'(참고)타워 스텟 가치'!$B$2:$L$6,L$2,0)*$E2451)</f>
        <v>147.75000000000128</v>
      </c>
      <c r="M2451">
        <f>VLOOKUP($F2451,'(참고)타워 스텟 가치'!$B$2:$L$6,M$2,0)+(VLOOKUP($F2451,'(참고)타워 스텟 가치'!$B$2:$L$6,M$2,0)*$E2451)</f>
        <v>59.100000000000506</v>
      </c>
      <c r="N2451">
        <f>VLOOKUP($F2451,'(참고)타워 스텟 가치'!$B$2:$L$6,N$2,0)+(VLOOKUP($F2451,'(참고)타워 스텟 가치'!$B$2:$L$6,N$2,0)*$E2451)</f>
        <v>0</v>
      </c>
      <c r="O2451">
        <f>VLOOKUP($F2451,'(참고)타워 스텟 가치'!$B$2:$L$6,O$2,0)+(VLOOKUP($F2451,'(참고)타워 스텟 가치'!$B$2:$L$6,O$2,0)*$E2451)</f>
        <v>0</v>
      </c>
      <c r="P2451">
        <f>VLOOKUP($F2451,'(참고)타워 스텟 가치'!$B$2:$L$6,P$2,0)+(VLOOKUP($F2451,'(참고)타워 스텟 가치'!$B$2:$L$6,P$2,0)*$E2451)</f>
        <v>137.90000000000117</v>
      </c>
      <c r="Q2451">
        <f>SUM('스테이지별 몬스터 스텟'!H2451*'(참고)타워 스텟 가치'!$Q$17,'스테이지별 몬스터 스텟'!I2451*'(참고)타워 스텟 가치'!$R$17,'스테이지별 몬스터 스텟'!J2451*'(참고)타워 스텟 가치'!$S$17,'스테이지별 몬스터 스텟'!K2451*'(참고)타워 스텟 가치'!$T$17,'스테이지별 몬스터 스텟'!L2451*'(참고)타워 스텟 가치'!$U$17,'스테이지별 몬스터 스텟'!M2451*'(참고)타워 스텟 가치'!$V$17,'스테이지별 몬스터 스텟'!N2451*'(참고)타워 스텟 가치'!$W$17,'스테이지별 몬스터 스텟'!O2451*'(참고)타워 스텟 가치'!$X$17,'스테이지별 몬스터 스텟'!P2451*'(참고)타워 스텟 가치'!$Y$17)</f>
        <v>1500957.7750000132</v>
      </c>
      <c r="R2451">
        <v>1</v>
      </c>
      <c r="S2451">
        <f>VLOOKUP($F2451,'(참고)타워 스텟 가치'!$B$7:$L$11,S$2,0)+(VLOOKUP($F2451,'(참고)타워 스텟 가치'!$B$7:$L$11,S$2,0)*$E2451)</f>
        <v>738.75000000000637</v>
      </c>
      <c r="T2451">
        <f>VLOOKUP($F2451,'(참고)타워 스텟 가치'!$B$7:$L$11,T$2,0)+(VLOOKUP($F2451,'(참고)타워 스텟 가치'!$B$7:$L$11,T$2,0)*$E2451)</f>
        <v>1329.7500000000116</v>
      </c>
      <c r="U2451">
        <f>VLOOKUP($F2451,'(참고)타워 스텟 가치'!$B$7:$L$11,U$2,0)+(VLOOKUP($F2451,'(참고)타워 스텟 가치'!$B$7:$L$11,U$2,0)*$E2451)</f>
        <v>985000.0000000085</v>
      </c>
      <c r="V2451">
        <f>VLOOKUP($F2451,'(참고)타워 스텟 가치'!$B$7:$L$11,V$2,0)+(VLOOKUP($F2451,'(참고)타워 스텟 가치'!$B$7:$L$11,V$2,0)*$E2451)</f>
        <v>8865.0000000000764</v>
      </c>
      <c r="W2451">
        <f>VLOOKUP($F2451,'(참고)타워 스텟 가치'!$B$7:$L$11,W$2,0)+(VLOOKUP($F2451,'(참고)타워 스텟 가치'!$B$7:$L$11,W$2,0)*$E2451)</f>
        <v>147.75000000000128</v>
      </c>
      <c r="X2451">
        <f>VLOOKUP($F2451,'(참고)타워 스텟 가치'!$B$7:$L$11,X$2,0)+(VLOOKUP($F2451,'(참고)타워 스텟 가치'!$B$7:$L$11,X$2,0)*$E2451)</f>
        <v>59.100000000000506</v>
      </c>
      <c r="Y2451">
        <f>VLOOKUP($F2451,'(참고)타워 스텟 가치'!$B$7:$L$11,Y$2,0)+(VLOOKUP($F2451,'(참고)타워 스텟 가치'!$B$7:$L$11,Y$2,0)*$E2451)</f>
        <v>0</v>
      </c>
      <c r="Z2451">
        <f>VLOOKUP($F2451,'(참고)타워 스텟 가치'!$B$7:$L$11,Z$2,0)+(VLOOKUP($F2451,'(참고)타워 스텟 가치'!$B$7:$L$11,Z$2,0)*$E2451)</f>
        <v>0</v>
      </c>
      <c r="AA2451">
        <f>VLOOKUP($F2451,'(참고)타워 스텟 가치'!$B$7:$L$11,AA$2,0)+(VLOOKUP($F2451,'(참고)타워 스텟 가치'!$B$7:$L$11,AA$2,0)*$E2451)</f>
        <v>137.90000000000117</v>
      </c>
      <c r="AB2451">
        <f>SUM('스테이지별 몬스터 스텟'!S2451*'(참고)타워 스텟 가치'!$Q$17,'스테이지별 몬스터 스텟'!T2451*'(참고)타워 스텟 가치'!$R$17,'스테이지별 몬스터 스텟'!U2451*'(참고)타워 스텟 가치'!$S$17,'스테이지별 몬스터 스텟'!V2451*'(참고)타워 스텟 가치'!$T$17,'스테이지별 몬스터 스텟'!W2451*'(참고)타워 스텟 가치'!$U$17,'스테이지별 몬스터 스텟'!X2451*'(참고)타워 스텟 가치'!$V$17,'스테이지별 몬스터 스텟'!Y2451*'(참고)타워 스텟 가치'!$W$17,'스테이지별 몬스터 스텟'!Z2451*'(참고)타워 스텟 가치'!$X$17,'스테이지별 몬스터 스텟'!AA2451*'(참고)타워 스텟 가치'!$Y$17)</f>
        <v>1499332.5250000132</v>
      </c>
      <c r="AC2451">
        <v>2</v>
      </c>
      <c r="AD2451">
        <f>VLOOKUP($F2451,'(참고)타워 스텟 가치'!$B$12:$L$16,AD$2,0)+(VLOOKUP($F2451,'(참고)타워 스텟 가치'!$B$12:$L$16,AD$2,0)*$E2451)</f>
        <v>738.75000000000637</v>
      </c>
      <c r="AE2451">
        <f>VLOOKUP($F2451,'(참고)타워 스텟 가치'!$B$12:$L$16,AE$2,0)+(VLOOKUP($F2451,'(참고)타워 스텟 가치'!$B$12:$L$16,AE$2,0)*$E2451)</f>
        <v>886.50000000000773</v>
      </c>
      <c r="AF2451">
        <f>VLOOKUP($F2451,'(참고)타워 스텟 가치'!$B$12:$L$16,AF$2,0)+(VLOOKUP($F2451,'(참고)타워 스텟 가치'!$B$12:$L$16,AF$2,0)*$E2451)</f>
        <v>985000.0000000085</v>
      </c>
      <c r="AG2451">
        <f>VLOOKUP($F2451,'(참고)타워 스텟 가치'!$B$12:$L$16,AG$2,0)+(VLOOKUP($F2451,'(참고)타워 스텟 가치'!$B$12:$L$16,AG$2,0)*$E2451)</f>
        <v>4432.5000000000382</v>
      </c>
      <c r="AH2451">
        <f>VLOOKUP($F2451,'(참고)타워 스텟 가치'!$B$12:$L$16,AH$2,0)+(VLOOKUP($F2451,'(참고)타워 스텟 가치'!$B$12:$L$16,AH$2,0)*$E2451)</f>
        <v>147.75000000000128</v>
      </c>
      <c r="AI2451">
        <f>VLOOKUP($F2451,'(참고)타워 스텟 가치'!$B$12:$L$16,AI$2,0)+(VLOOKUP($F2451,'(참고)타워 스텟 가치'!$B$12:$L$16,AI$2,0)*$E2451)</f>
        <v>59.100000000000506</v>
      </c>
      <c r="AJ2451">
        <f>VLOOKUP($F2451,'(참고)타워 스텟 가치'!$B$12:$L$16,AJ$2,0)+(VLOOKUP($F2451,'(참고)타워 스텟 가치'!$B$12:$L$16,AJ$2,0)*$E2451)</f>
        <v>0</v>
      </c>
      <c r="AK2451">
        <f>VLOOKUP($F2451,'(참고)타워 스텟 가치'!$B$12:$L$16,AK$2,0)+(VLOOKUP($F2451,'(참고)타워 스텟 가치'!$B$12:$L$16,AK$2,0)*$E2451)</f>
        <v>0</v>
      </c>
      <c r="AL2451">
        <f>VLOOKUP($F2451,'(참고)타워 스텟 가치'!$B$12:$L$16,AL$2,0)+(VLOOKUP($F2451,'(참고)타워 스텟 가치'!$B$12:$L$16,AL$2,0)*$E2451)</f>
        <v>275.80000000000234</v>
      </c>
      <c r="AM2451">
        <f>SUM('스테이지별 몬스터 스텟'!AD2451*'(참고)타워 스텟 가치'!$Q$17,'스테이지별 몬스터 스텟'!AE2451*'(참고)타워 스텟 가치'!$R$17,'스테이지별 몬스터 스텟'!AF2451*'(참고)타워 스텟 가치'!$S$17,'스테이지별 몬스터 스텟'!AG2451*'(참고)타워 스텟 가치'!$T$17,'스테이지별 몬스터 스텟'!AH2451*'(참고)타워 스텟 가치'!$U$17,'스테이지별 몬스터 스텟'!AI2451*'(참고)타워 스텟 가치'!$V$17,'스테이지별 몬스터 스텟'!AJ2451*'(참고)타워 스텟 가치'!$W$17,'스테이지별 몬스터 스텟'!AK2451*'(참고)타워 스텟 가치'!$X$17,'스테이지별 몬스터 스텟'!AL2451*'(참고)타워 스텟 가치'!$Y$17)</f>
        <v>1490078.450000013</v>
      </c>
      <c r="AN2451">
        <v>3</v>
      </c>
    </row>
    <row r="2452" spans="3:40" x14ac:dyDescent="0.3">
      <c r="C2452">
        <v>3</v>
      </c>
      <c r="D2452">
        <f t="shared" si="116"/>
        <v>490</v>
      </c>
      <c r="E2452" s="52">
        <f>VLOOKUP(D2452,'스테이지별 난이도 설정'!B:C,2,0)</f>
        <v>196.00000000000171</v>
      </c>
      <c r="F2452" t="str">
        <f t="shared" si="117"/>
        <v>에픽</v>
      </c>
      <c r="G2452">
        <f t="shared" si="115"/>
        <v>6</v>
      </c>
      <c r="H2452">
        <f>VLOOKUP($F2452,'(참고)타워 스텟 가치'!$B$2:$L$6,H$2,0)+(VLOOKUP($F2452,'(참고)타워 스텟 가치'!$B$2:$L$6,H$2,0)*$E2452)</f>
        <v>3324.3750000000286</v>
      </c>
      <c r="I2452">
        <f>VLOOKUP($F2452,'(참고)타워 스텟 가치'!$B$2:$L$6,I$2,0)+(VLOOKUP($F2452,'(참고)타워 스텟 가치'!$B$2:$L$6,I$2,0)*$E2452)</f>
        <v>664.8750000000058</v>
      </c>
      <c r="J2452">
        <f>VLOOKUP($F2452,'(참고)타워 스텟 가치'!$B$2:$L$6,J$2,0)+(VLOOKUP($F2452,'(참고)타워 스텟 가치'!$B$2:$L$6,J$2,0)*$E2452)</f>
        <v>985000.0000000085</v>
      </c>
      <c r="K2452">
        <f>VLOOKUP($F2452,'(참고)타워 스텟 가치'!$B$2:$L$6,K$2,0)+(VLOOKUP($F2452,'(참고)타워 스텟 가치'!$B$2:$L$6,K$2,0)*$E2452)</f>
        <v>13297.500000000115</v>
      </c>
      <c r="L2452">
        <f>VLOOKUP($F2452,'(참고)타워 스텟 가치'!$B$2:$L$6,L$2,0)+(VLOOKUP($F2452,'(참고)타워 스텟 가치'!$B$2:$L$6,L$2,0)*$E2452)</f>
        <v>221.62500000000193</v>
      </c>
      <c r="M2452">
        <f>VLOOKUP($F2452,'(참고)타워 스텟 가치'!$B$2:$L$6,M$2,0)+(VLOOKUP($F2452,'(참고)타워 스텟 가치'!$B$2:$L$6,M$2,0)*$E2452)</f>
        <v>59.100000000000506</v>
      </c>
      <c r="N2452">
        <f>VLOOKUP($F2452,'(참고)타워 스텟 가치'!$B$2:$L$6,N$2,0)+(VLOOKUP($F2452,'(참고)타워 스텟 가치'!$B$2:$L$6,N$2,0)*$E2452)</f>
        <v>0</v>
      </c>
      <c r="O2452">
        <f>VLOOKUP($F2452,'(참고)타워 스텟 가치'!$B$2:$L$6,O$2,0)+(VLOOKUP($F2452,'(참고)타워 스텟 가치'!$B$2:$L$6,O$2,0)*$E2452)</f>
        <v>0</v>
      </c>
      <c r="P2452">
        <f>VLOOKUP($F2452,'(참고)타워 스텟 가치'!$B$2:$L$6,P$2,0)+(VLOOKUP($F2452,'(참고)타워 스텟 가치'!$B$2:$L$6,P$2,0)*$E2452)</f>
        <v>137.90000000000117</v>
      </c>
      <c r="Q2452">
        <f>SUM('스테이지별 몬스터 스텟'!H2452*'(참고)타워 스텟 가치'!$Q$17,'스테이지별 몬스터 스텟'!I2452*'(참고)타워 스텟 가치'!$R$17,'스테이지별 몬스터 스텟'!J2452*'(참고)타워 스텟 가치'!$S$17,'스테이지별 몬스터 스텟'!K2452*'(참고)타워 스텟 가치'!$T$17,'스테이지별 몬스터 스텟'!L2452*'(참고)타워 스텟 가치'!$U$17,'스테이지별 몬스터 스텟'!M2452*'(참고)타워 스텟 가치'!$V$17,'스테이지별 몬스터 스텟'!N2452*'(참고)타워 스텟 가치'!$W$17,'스테이지별 몬스터 스텟'!O2452*'(참고)타워 스텟 가치'!$X$17,'스테이지별 몬스터 스텟'!P2452*'(참고)타워 스텟 가치'!$Y$17)</f>
        <v>1512519.2125000132</v>
      </c>
      <c r="R2452">
        <v>1</v>
      </c>
      <c r="S2452">
        <f>VLOOKUP($F2452,'(참고)타워 스텟 가치'!$B$7:$L$11,S$2,0)+(VLOOKUP($F2452,'(참고)타워 스텟 가치'!$B$7:$L$11,S$2,0)*$E2452)</f>
        <v>1108.1250000000095</v>
      </c>
      <c r="T2452">
        <f>VLOOKUP($F2452,'(참고)타워 스텟 가치'!$B$7:$L$11,T$2,0)+(VLOOKUP($F2452,'(참고)타워 스텟 가치'!$B$7:$L$11,T$2,0)*$E2452)</f>
        <v>1994.6250000000173</v>
      </c>
      <c r="U2452">
        <f>VLOOKUP($F2452,'(참고)타워 스텟 가치'!$B$7:$L$11,U$2,0)+(VLOOKUP($F2452,'(참고)타워 스텟 가치'!$B$7:$L$11,U$2,0)*$E2452)</f>
        <v>985000.0000000085</v>
      </c>
      <c r="V2452">
        <f>VLOOKUP($F2452,'(참고)타워 스텟 가치'!$B$7:$L$11,V$2,0)+(VLOOKUP($F2452,'(참고)타워 스텟 가치'!$B$7:$L$11,V$2,0)*$E2452)</f>
        <v>13297.500000000115</v>
      </c>
      <c r="W2452">
        <f>VLOOKUP($F2452,'(참고)타워 스텟 가치'!$B$7:$L$11,W$2,0)+(VLOOKUP($F2452,'(참고)타워 스텟 가치'!$B$7:$L$11,W$2,0)*$E2452)</f>
        <v>221.62500000000193</v>
      </c>
      <c r="X2452">
        <f>VLOOKUP($F2452,'(참고)타워 스텟 가치'!$B$7:$L$11,X$2,0)+(VLOOKUP($F2452,'(참고)타워 스텟 가치'!$B$7:$L$11,X$2,0)*$E2452)</f>
        <v>59.100000000000506</v>
      </c>
      <c r="Y2452">
        <f>VLOOKUP($F2452,'(참고)타워 스텟 가치'!$B$7:$L$11,Y$2,0)+(VLOOKUP($F2452,'(참고)타워 스텟 가치'!$B$7:$L$11,Y$2,0)*$E2452)</f>
        <v>0</v>
      </c>
      <c r="Z2452">
        <f>VLOOKUP($F2452,'(참고)타워 스텟 가치'!$B$7:$L$11,Z$2,0)+(VLOOKUP($F2452,'(참고)타워 스텟 가치'!$B$7:$L$11,Z$2,0)*$E2452)</f>
        <v>0</v>
      </c>
      <c r="AA2452">
        <f>VLOOKUP($F2452,'(참고)타워 스텟 가치'!$B$7:$L$11,AA$2,0)+(VLOOKUP($F2452,'(참고)타워 스텟 가치'!$B$7:$L$11,AA$2,0)*$E2452)</f>
        <v>137.90000000000117</v>
      </c>
      <c r="AB2452">
        <f>SUM('스테이지별 몬스터 스텟'!S2452*'(참고)타워 스텟 가치'!$Q$17,'스테이지별 몬스터 스텟'!T2452*'(참고)타워 스텟 가치'!$R$17,'스테이지별 몬스터 스텟'!U2452*'(참고)타워 스텟 가치'!$S$17,'스테이지별 몬스터 스텟'!V2452*'(참고)타워 스텟 가치'!$T$17,'스테이지별 몬스터 스텟'!W2452*'(참고)타워 스텟 가치'!$U$17,'스테이지별 몬스터 스텟'!X2452*'(참고)타워 스텟 가치'!$V$17,'스테이지별 몬스터 스텟'!Y2452*'(참고)타워 스텟 가치'!$W$17,'스테이지별 몬스터 스텟'!Z2452*'(참고)타워 스텟 가치'!$X$17,'스테이지별 몬스터 스텟'!AA2452*'(참고)타워 스텟 가치'!$Y$17)</f>
        <v>1510081.3375000132</v>
      </c>
      <c r="AC2452">
        <v>2</v>
      </c>
      <c r="AD2452">
        <f>VLOOKUP($F2452,'(참고)타워 스텟 가치'!$B$12:$L$16,AD$2,0)+(VLOOKUP($F2452,'(참고)타워 스텟 가치'!$B$12:$L$16,AD$2,0)*$E2452)</f>
        <v>1108.1250000000095</v>
      </c>
      <c r="AE2452">
        <f>VLOOKUP($F2452,'(참고)타워 스텟 가치'!$B$12:$L$16,AE$2,0)+(VLOOKUP($F2452,'(참고)타워 스텟 가치'!$B$12:$L$16,AE$2,0)*$E2452)</f>
        <v>1329.7500000000116</v>
      </c>
      <c r="AF2452">
        <f>VLOOKUP($F2452,'(참고)타워 스텟 가치'!$B$12:$L$16,AF$2,0)+(VLOOKUP($F2452,'(참고)타워 스텟 가치'!$B$12:$L$16,AF$2,0)*$E2452)</f>
        <v>985000.0000000085</v>
      </c>
      <c r="AG2452">
        <f>VLOOKUP($F2452,'(참고)타워 스텟 가치'!$B$12:$L$16,AG$2,0)+(VLOOKUP($F2452,'(참고)타워 스텟 가치'!$B$12:$L$16,AG$2,0)*$E2452)</f>
        <v>6648.7500000000573</v>
      </c>
      <c r="AH2452">
        <f>VLOOKUP($F2452,'(참고)타워 스텟 가치'!$B$12:$L$16,AH$2,0)+(VLOOKUP($F2452,'(참고)타워 스텟 가치'!$B$12:$L$16,AH$2,0)*$E2452)</f>
        <v>221.62500000000193</v>
      </c>
      <c r="AI2452">
        <f>VLOOKUP($F2452,'(참고)타워 스텟 가치'!$B$12:$L$16,AI$2,0)+(VLOOKUP($F2452,'(참고)타워 스텟 가치'!$B$12:$L$16,AI$2,0)*$E2452)</f>
        <v>59.100000000000506</v>
      </c>
      <c r="AJ2452">
        <f>VLOOKUP($F2452,'(참고)타워 스텟 가치'!$B$12:$L$16,AJ$2,0)+(VLOOKUP($F2452,'(참고)타워 스텟 가치'!$B$12:$L$16,AJ$2,0)*$E2452)</f>
        <v>0</v>
      </c>
      <c r="AK2452">
        <f>VLOOKUP($F2452,'(참고)타워 스텟 가치'!$B$12:$L$16,AK$2,0)+(VLOOKUP($F2452,'(참고)타워 스텟 가치'!$B$12:$L$16,AK$2,0)*$E2452)</f>
        <v>0</v>
      </c>
      <c r="AL2452">
        <f>VLOOKUP($F2452,'(참고)타워 스텟 가치'!$B$12:$L$16,AL$2,0)+(VLOOKUP($F2452,'(참고)타워 스텟 가치'!$B$12:$L$16,AL$2,0)*$E2452)</f>
        <v>275.80000000000234</v>
      </c>
      <c r="AM2452">
        <f>SUM('스테이지별 몬스터 스텟'!AD2452*'(참고)타워 스텟 가치'!$Q$17,'스테이지별 몬스터 스텟'!AE2452*'(참고)타워 스텟 가치'!$R$17,'스테이지별 몬스터 스텟'!AF2452*'(참고)타워 스텟 가치'!$S$17,'스테이지별 몬스터 스텟'!AG2452*'(참고)타워 스텟 가치'!$T$17,'스테이지별 몬스터 스텟'!AH2452*'(참고)타워 스텟 가치'!$U$17,'스테이지별 몬스터 스텟'!AI2452*'(참고)타워 스텟 가치'!$V$17,'스테이지별 몬스터 스텟'!AJ2452*'(참고)타워 스텟 가치'!$W$17,'스테이지별 몬스터 스텟'!AK2452*'(참고)타워 스텟 가치'!$X$17,'스테이지별 몬스터 스텟'!AL2452*'(참고)타워 스텟 가치'!$Y$17)</f>
        <v>1496062.325000013</v>
      </c>
      <c r="AN2452">
        <v>3</v>
      </c>
    </row>
    <row r="2453" spans="3:40" x14ac:dyDescent="0.3">
      <c r="C2453">
        <v>4</v>
      </c>
      <c r="D2453">
        <f t="shared" si="116"/>
        <v>490</v>
      </c>
      <c r="E2453" s="52">
        <f>VLOOKUP(D2453,'스테이지별 난이도 설정'!B:C,2,0)</f>
        <v>196.00000000000171</v>
      </c>
      <c r="F2453" t="str">
        <f t="shared" si="117"/>
        <v>유니크</v>
      </c>
      <c r="G2453">
        <f t="shared" si="115"/>
        <v>6</v>
      </c>
      <c r="H2453">
        <f>VLOOKUP($F2453,'(참고)타워 스텟 가치'!$B$2:$L$6,H$2,0)+(VLOOKUP($F2453,'(참고)타워 스텟 가치'!$B$2:$L$6,H$2,0)*$E2453)</f>
        <v>4986.5625000000427</v>
      </c>
      <c r="I2453">
        <f>VLOOKUP($F2453,'(참고)타워 스텟 가치'!$B$2:$L$6,I$2,0)+(VLOOKUP($F2453,'(참고)타워 스텟 가치'!$B$2:$L$6,I$2,0)*$E2453)</f>
        <v>997.31250000000864</v>
      </c>
      <c r="J2453">
        <f>VLOOKUP($F2453,'(참고)타워 스텟 가치'!$B$2:$L$6,J$2,0)+(VLOOKUP($F2453,'(참고)타워 스텟 가치'!$B$2:$L$6,J$2,0)*$E2453)</f>
        <v>985000.0000000085</v>
      </c>
      <c r="K2453">
        <f>VLOOKUP($F2453,'(참고)타워 스텟 가치'!$B$2:$L$6,K$2,0)+(VLOOKUP($F2453,'(참고)타워 스텟 가치'!$B$2:$L$6,K$2,0)*$E2453)</f>
        <v>19946.250000000171</v>
      </c>
      <c r="L2453">
        <f>VLOOKUP($F2453,'(참고)타워 스텟 가치'!$B$2:$L$6,L$2,0)+(VLOOKUP($F2453,'(참고)타워 스텟 가치'!$B$2:$L$6,L$2,0)*$E2453)</f>
        <v>332.4375000000029</v>
      </c>
      <c r="M2453">
        <f>VLOOKUP($F2453,'(참고)타워 스텟 가치'!$B$2:$L$6,M$2,0)+(VLOOKUP($F2453,'(참고)타워 스텟 가치'!$B$2:$L$6,M$2,0)*$E2453)</f>
        <v>59.100000000000506</v>
      </c>
      <c r="N2453">
        <f>VLOOKUP($F2453,'(참고)타워 스텟 가치'!$B$2:$L$6,N$2,0)+(VLOOKUP($F2453,'(참고)타워 스텟 가치'!$B$2:$L$6,N$2,0)*$E2453)</f>
        <v>0</v>
      </c>
      <c r="O2453">
        <f>VLOOKUP($F2453,'(참고)타워 스텟 가치'!$B$2:$L$6,O$2,0)+(VLOOKUP($F2453,'(참고)타워 스텟 가치'!$B$2:$L$6,O$2,0)*$E2453)</f>
        <v>0</v>
      </c>
      <c r="P2453">
        <f>VLOOKUP($F2453,'(참고)타워 스텟 가치'!$B$2:$L$6,P$2,0)+(VLOOKUP($F2453,'(참고)타워 스텟 가치'!$B$2:$L$6,P$2,0)*$E2453)</f>
        <v>197.00000000000171</v>
      </c>
      <c r="Q2453">
        <f>SUM('스테이지별 몬스터 스텟'!H2453*'(참고)타워 스텟 가치'!$Q$17,'스테이지별 몬스터 스텟'!I2453*'(참고)타워 스텟 가치'!$R$17,'스테이지별 몬스터 스텟'!J2453*'(참고)타워 스텟 가치'!$S$17,'스테이지별 몬스터 스텟'!K2453*'(참고)타워 스텟 가치'!$T$17,'스테이지별 몬스터 스텟'!L2453*'(참고)타워 스텟 가치'!$U$17,'스테이지별 몬스터 스텟'!M2453*'(참고)타워 스텟 가치'!$V$17,'스테이지별 몬스터 스텟'!N2453*'(참고)타워 스텟 가치'!$W$17,'스테이지별 몬스터 스텟'!O2453*'(참고)타워 스텟 가치'!$X$17,'스테이지별 몬스터 스텟'!P2453*'(참고)타워 스텟 가치'!$Y$17)</f>
        <v>1529979.5687500131</v>
      </c>
      <c r="R2453">
        <v>1</v>
      </c>
      <c r="S2453">
        <f>VLOOKUP($F2453,'(참고)타워 스텟 가치'!$B$7:$L$11,S$2,0)+(VLOOKUP($F2453,'(참고)타워 스텟 가치'!$B$7:$L$11,S$2,0)*$E2453)</f>
        <v>1662.1875000000143</v>
      </c>
      <c r="T2453">
        <f>VLOOKUP($F2453,'(참고)타워 스텟 가치'!$B$7:$L$11,T$2,0)+(VLOOKUP($F2453,'(참고)타워 스텟 가치'!$B$7:$L$11,T$2,0)*$E2453)</f>
        <v>2991.9375000000259</v>
      </c>
      <c r="U2453">
        <f>VLOOKUP($F2453,'(참고)타워 스텟 가치'!$B$7:$L$11,U$2,0)+(VLOOKUP($F2453,'(참고)타워 스텟 가치'!$B$7:$L$11,U$2,0)*$E2453)</f>
        <v>985000.0000000085</v>
      </c>
      <c r="V2453">
        <f>VLOOKUP($F2453,'(참고)타워 스텟 가치'!$B$7:$L$11,V$2,0)+(VLOOKUP($F2453,'(참고)타워 스텟 가치'!$B$7:$L$11,V$2,0)*$E2453)</f>
        <v>19946.250000000171</v>
      </c>
      <c r="W2453">
        <f>VLOOKUP($F2453,'(참고)타워 스텟 가치'!$B$7:$L$11,W$2,0)+(VLOOKUP($F2453,'(참고)타워 스텟 가치'!$B$7:$L$11,W$2,0)*$E2453)</f>
        <v>332.4375000000029</v>
      </c>
      <c r="X2453">
        <f>VLOOKUP($F2453,'(참고)타워 스텟 가치'!$B$7:$L$11,X$2,0)+(VLOOKUP($F2453,'(참고)타워 스텟 가치'!$B$7:$L$11,X$2,0)*$E2453)</f>
        <v>59.100000000000506</v>
      </c>
      <c r="Y2453">
        <f>VLOOKUP($F2453,'(참고)타워 스텟 가치'!$B$7:$L$11,Y$2,0)+(VLOOKUP($F2453,'(참고)타워 스텟 가치'!$B$7:$L$11,Y$2,0)*$E2453)</f>
        <v>0</v>
      </c>
      <c r="Z2453">
        <f>VLOOKUP($F2453,'(참고)타워 스텟 가치'!$B$7:$L$11,Z$2,0)+(VLOOKUP($F2453,'(참고)타워 스텟 가치'!$B$7:$L$11,Z$2,0)*$E2453)</f>
        <v>0</v>
      </c>
      <c r="AA2453">
        <f>VLOOKUP($F2453,'(참고)타워 스텟 가치'!$B$7:$L$11,AA$2,0)+(VLOOKUP($F2453,'(참고)타워 스텟 가치'!$B$7:$L$11,AA$2,0)*$E2453)</f>
        <v>197.00000000000171</v>
      </c>
      <c r="AB2453">
        <f>SUM('스테이지별 몬스터 스텟'!S2453*'(참고)타워 스텟 가치'!$Q$17,'스테이지별 몬스터 스텟'!T2453*'(참고)타워 스텟 가치'!$R$17,'스테이지별 몬스터 스텟'!U2453*'(참고)타워 스텟 가치'!$S$17,'스테이지별 몬스터 스텟'!V2453*'(참고)타워 스텟 가치'!$T$17,'스테이지별 몬스터 스텟'!W2453*'(참고)타워 스텟 가치'!$U$17,'스테이지별 몬스터 스텟'!X2453*'(참고)타워 스텟 가치'!$V$17,'스테이지별 몬스터 스텟'!Y2453*'(참고)타워 스텟 가치'!$W$17,'스테이지별 몬스터 스텟'!Z2453*'(참고)타워 스텟 가치'!$X$17,'스테이지별 몬스터 스텟'!AA2453*'(참고)타워 스텟 가치'!$Y$17)</f>
        <v>1526322.7562500131</v>
      </c>
      <c r="AC2453">
        <v>2</v>
      </c>
      <c r="AD2453">
        <f>VLOOKUP($F2453,'(참고)타워 스텟 가치'!$B$12:$L$16,AD$2,0)+(VLOOKUP($F2453,'(참고)타워 스텟 가치'!$B$12:$L$16,AD$2,0)*$E2453)</f>
        <v>1662.1875000000143</v>
      </c>
      <c r="AE2453">
        <f>VLOOKUP($F2453,'(참고)타워 스텟 가치'!$B$12:$L$16,AE$2,0)+(VLOOKUP($F2453,'(참고)타워 스텟 가치'!$B$12:$L$16,AE$2,0)*$E2453)</f>
        <v>1994.6250000000173</v>
      </c>
      <c r="AF2453">
        <f>VLOOKUP($F2453,'(참고)타워 스텟 가치'!$B$12:$L$16,AF$2,0)+(VLOOKUP($F2453,'(참고)타워 스텟 가치'!$B$12:$L$16,AF$2,0)*$E2453)</f>
        <v>985000.0000000085</v>
      </c>
      <c r="AG2453">
        <f>VLOOKUP($F2453,'(참고)타워 스텟 가치'!$B$12:$L$16,AG$2,0)+(VLOOKUP($F2453,'(참고)타워 스텟 가치'!$B$12:$L$16,AG$2,0)*$E2453)</f>
        <v>9973.1250000000855</v>
      </c>
      <c r="AH2453">
        <f>VLOOKUP($F2453,'(참고)타워 스텟 가치'!$B$12:$L$16,AH$2,0)+(VLOOKUP($F2453,'(참고)타워 스텟 가치'!$B$12:$L$16,AH$2,0)*$E2453)</f>
        <v>332.4375000000029</v>
      </c>
      <c r="AI2453">
        <f>VLOOKUP($F2453,'(참고)타워 스텟 가치'!$B$12:$L$16,AI$2,0)+(VLOOKUP($F2453,'(참고)타워 스텟 가치'!$B$12:$L$16,AI$2,0)*$E2453)</f>
        <v>59.100000000000506</v>
      </c>
      <c r="AJ2453">
        <f>VLOOKUP($F2453,'(참고)타워 스텟 가치'!$B$12:$L$16,AJ$2,0)+(VLOOKUP($F2453,'(참고)타워 스텟 가치'!$B$12:$L$16,AJ$2,0)*$E2453)</f>
        <v>0</v>
      </c>
      <c r="AK2453">
        <f>VLOOKUP($F2453,'(참고)타워 스텟 가치'!$B$12:$L$16,AK$2,0)+(VLOOKUP($F2453,'(참고)타워 스텟 가치'!$B$12:$L$16,AK$2,0)*$E2453)</f>
        <v>0</v>
      </c>
      <c r="AL2453">
        <f>VLOOKUP($F2453,'(참고)타워 스텟 가치'!$B$12:$L$16,AL$2,0)+(VLOOKUP($F2453,'(참고)타워 스텟 가치'!$B$12:$L$16,AL$2,0)*$E2453)</f>
        <v>394.00000000000341</v>
      </c>
      <c r="AM2453">
        <f>SUM('스테이지별 몬스터 스텟'!AD2453*'(참고)타워 스텟 가치'!$Q$17,'스테이지별 몬스터 스텟'!AE2453*'(참고)타워 스텟 가치'!$R$17,'스테이지별 몬스터 스텟'!AF2453*'(참고)타워 스텟 가치'!$S$17,'스테이지별 몬스터 스텟'!AG2453*'(참고)타워 스텟 가치'!$T$17,'스테이지별 몬스터 스텟'!AH2453*'(참고)타워 스텟 가치'!$U$17,'스테이지별 몬스터 스텟'!AI2453*'(참고)타워 스텟 가치'!$V$17,'스테이지별 몬스터 스텟'!AJ2453*'(참고)타워 스텟 가치'!$W$17,'스테이지별 몬스터 스텟'!AK2453*'(참고)타워 스텟 가치'!$X$17,'스테이지별 몬스터 스텟'!AL2453*'(참고)타워 스텟 가치'!$Y$17)</f>
        <v>1505274.5375000131</v>
      </c>
      <c r="AN2453">
        <v>3</v>
      </c>
    </row>
    <row r="2454" spans="3:40" x14ac:dyDescent="0.3">
      <c r="C2454">
        <v>5</v>
      </c>
      <c r="D2454">
        <f t="shared" si="116"/>
        <v>490</v>
      </c>
      <c r="E2454" s="52">
        <f>VLOOKUP(D2454,'스테이지별 난이도 설정'!B:C,2,0)</f>
        <v>196.00000000000171</v>
      </c>
      <c r="F2454" t="str">
        <f t="shared" si="117"/>
        <v>스페셜</v>
      </c>
      <c r="G2454">
        <f t="shared" si="115"/>
        <v>6</v>
      </c>
      <c r="H2454">
        <f>VLOOKUP($F2454,'(참고)타워 스텟 가치'!$B$2:$L$6,H$2,0)+(VLOOKUP($F2454,'(참고)타워 스텟 가치'!$B$2:$L$6,H$2,0)*$E2454)</f>
        <v>7479.8437500000646</v>
      </c>
      <c r="I2454">
        <f>VLOOKUP($F2454,'(참고)타워 스텟 가치'!$B$2:$L$6,I$2,0)+(VLOOKUP($F2454,'(참고)타워 스텟 가치'!$B$2:$L$6,I$2,0)*$E2454)</f>
        <v>1495.968750000013</v>
      </c>
      <c r="J2454">
        <f>VLOOKUP($F2454,'(참고)타워 스텟 가치'!$B$2:$L$6,J$2,0)+(VLOOKUP($F2454,'(참고)타워 스텟 가치'!$B$2:$L$6,J$2,0)*$E2454)</f>
        <v>985000.0000000085</v>
      </c>
      <c r="K2454">
        <f>VLOOKUP($F2454,'(참고)타워 스텟 가치'!$B$2:$L$6,K$2,0)+(VLOOKUP($F2454,'(참고)타워 스텟 가치'!$B$2:$L$6,K$2,0)*$E2454)</f>
        <v>29919.375000000258</v>
      </c>
      <c r="L2454">
        <f>VLOOKUP($F2454,'(참고)타워 스텟 가치'!$B$2:$L$6,L$2,0)+(VLOOKUP($F2454,'(참고)타워 스텟 가치'!$B$2:$L$6,L$2,0)*$E2454)</f>
        <v>498.65625000000432</v>
      </c>
      <c r="M2454">
        <f>VLOOKUP($F2454,'(참고)타워 스텟 가치'!$B$2:$L$6,M$2,0)+(VLOOKUP($F2454,'(참고)타워 스텟 가치'!$B$2:$L$6,M$2,0)*$E2454)</f>
        <v>59.100000000000506</v>
      </c>
      <c r="N2454">
        <f>VLOOKUP($F2454,'(참고)타워 스텟 가치'!$B$2:$L$6,N$2,0)+(VLOOKUP($F2454,'(참고)타워 스텟 가치'!$B$2:$L$6,N$2,0)*$E2454)</f>
        <v>0</v>
      </c>
      <c r="O2454">
        <f>VLOOKUP($F2454,'(참고)타워 스텟 가치'!$B$2:$L$6,O$2,0)+(VLOOKUP($F2454,'(참고)타워 스텟 가치'!$B$2:$L$6,O$2,0)*$E2454)</f>
        <v>0</v>
      </c>
      <c r="P2454">
        <f>VLOOKUP($F2454,'(참고)타워 스텟 가치'!$B$2:$L$6,P$2,0)+(VLOOKUP($F2454,'(참고)타워 스텟 가치'!$B$2:$L$6,P$2,0)*$E2454)</f>
        <v>197.00000000000171</v>
      </c>
      <c r="Q2454">
        <f>SUM('스테이지별 몬스터 스텟'!H2454*'(참고)타워 스텟 가치'!$Q$17,'스테이지별 몬스터 스텟'!I2454*'(참고)타워 스텟 가치'!$R$17,'스테이지별 몬스터 스텟'!J2454*'(참고)타워 스텟 가치'!$S$17,'스테이지별 몬스터 스텟'!K2454*'(참고)타워 스텟 가치'!$T$17,'스테이지별 몬스터 스텟'!L2454*'(참고)타워 스텟 가치'!$U$17,'스테이지별 몬스터 스텟'!M2454*'(참고)타워 스텟 가치'!$V$17,'스테이지별 몬스터 스텟'!N2454*'(참고)타워 스텟 가치'!$W$17,'스테이지별 몬스터 스텟'!O2454*'(참고)타워 스텟 가치'!$X$17,'스테이지별 몬스터 스텟'!P2454*'(참고)타워 스텟 가치'!$Y$17)</f>
        <v>1555992.8031250136</v>
      </c>
      <c r="R2454">
        <v>1</v>
      </c>
      <c r="S2454">
        <f>VLOOKUP($F2454,'(참고)타워 스텟 가치'!$B$7:$L$11,S$2,0)+(VLOOKUP($F2454,'(참고)타워 스텟 가치'!$B$7:$L$11,S$2,0)*$E2454)</f>
        <v>2493.2812500000214</v>
      </c>
      <c r="T2454">
        <f>VLOOKUP($F2454,'(참고)타워 스텟 가치'!$B$7:$L$11,T$2,0)+(VLOOKUP($F2454,'(참고)타워 스텟 가치'!$B$7:$L$11,T$2,0)*$E2454)</f>
        <v>4487.9062500000391</v>
      </c>
      <c r="U2454">
        <f>VLOOKUP($F2454,'(참고)타워 스텟 가치'!$B$7:$L$11,U$2,0)+(VLOOKUP($F2454,'(참고)타워 스텟 가치'!$B$7:$L$11,U$2,0)*$E2454)</f>
        <v>985000.0000000085</v>
      </c>
      <c r="V2454">
        <f>VLOOKUP($F2454,'(참고)타워 스텟 가치'!$B$7:$L$11,V$2,0)+(VLOOKUP($F2454,'(참고)타워 스텟 가치'!$B$7:$L$11,V$2,0)*$E2454)</f>
        <v>29919.375000000258</v>
      </c>
      <c r="W2454">
        <f>VLOOKUP($F2454,'(참고)타워 스텟 가치'!$B$7:$L$11,W$2,0)+(VLOOKUP($F2454,'(참고)타워 스텟 가치'!$B$7:$L$11,W$2,0)*$E2454)</f>
        <v>498.65625000000432</v>
      </c>
      <c r="X2454">
        <f>VLOOKUP($F2454,'(참고)타워 스텟 가치'!$B$7:$L$11,X$2,0)+(VLOOKUP($F2454,'(참고)타워 스텟 가치'!$B$7:$L$11,X$2,0)*$E2454)</f>
        <v>59.100000000000506</v>
      </c>
      <c r="Y2454">
        <f>VLOOKUP($F2454,'(참고)타워 스텟 가치'!$B$7:$L$11,Y$2,0)+(VLOOKUP($F2454,'(참고)타워 스텟 가치'!$B$7:$L$11,Y$2,0)*$E2454)</f>
        <v>0</v>
      </c>
      <c r="Z2454">
        <f>VLOOKUP($F2454,'(참고)타워 스텟 가치'!$B$7:$L$11,Z$2,0)+(VLOOKUP($F2454,'(참고)타워 스텟 가치'!$B$7:$L$11,Z$2,0)*$E2454)</f>
        <v>0</v>
      </c>
      <c r="AA2454">
        <f>VLOOKUP($F2454,'(참고)타워 스텟 가치'!$B$7:$L$11,AA$2,0)+(VLOOKUP($F2454,'(참고)타워 스텟 가치'!$B$7:$L$11,AA$2,0)*$E2454)</f>
        <v>197.00000000000171</v>
      </c>
      <c r="AB2454">
        <f>SUM('스테이지별 몬스터 스텟'!S2454*'(참고)타워 스텟 가치'!$Q$17,'스테이지별 몬스터 스텟'!T2454*'(참고)타워 스텟 가치'!$R$17,'스테이지별 몬스터 스텟'!U2454*'(참고)타워 스텟 가치'!$S$17,'스테이지별 몬스터 스텟'!V2454*'(참고)타워 스텟 가치'!$T$17,'스테이지별 몬스터 스텟'!W2454*'(참고)타워 스텟 가치'!$U$17,'스테이지별 몬스터 스텟'!X2454*'(참고)타워 스텟 가치'!$V$17,'스테이지별 몬스터 스텟'!Y2454*'(참고)타워 스텟 가치'!$W$17,'스테이지별 몬스터 스텟'!Z2454*'(참고)타워 스텟 가치'!$X$17,'스테이지별 몬스터 스텟'!AA2454*'(참고)타워 스텟 가치'!$Y$17)</f>
        <v>1550507.5843750134</v>
      </c>
      <c r="AC2454">
        <v>2</v>
      </c>
      <c r="AD2454">
        <f>VLOOKUP($F2454,'(참고)타워 스텟 가치'!$B$12:$L$16,AD$2,0)+(VLOOKUP($F2454,'(참고)타워 스텟 가치'!$B$12:$L$16,AD$2,0)*$E2454)</f>
        <v>2493.2812500000214</v>
      </c>
      <c r="AE2454">
        <f>VLOOKUP($F2454,'(참고)타워 스텟 가치'!$B$12:$L$16,AE$2,0)+(VLOOKUP($F2454,'(참고)타워 스텟 가치'!$B$12:$L$16,AE$2,0)*$E2454)</f>
        <v>2991.9375000000259</v>
      </c>
      <c r="AF2454">
        <f>VLOOKUP($F2454,'(참고)타워 스텟 가치'!$B$12:$L$16,AF$2,0)+(VLOOKUP($F2454,'(참고)타워 스텟 가치'!$B$12:$L$16,AF$2,0)*$E2454)</f>
        <v>985000.0000000085</v>
      </c>
      <c r="AG2454">
        <f>VLOOKUP($F2454,'(참고)타워 스텟 가치'!$B$12:$L$16,AG$2,0)+(VLOOKUP($F2454,'(참고)타워 스텟 가치'!$B$12:$L$16,AG$2,0)*$E2454)</f>
        <v>14959.687500000129</v>
      </c>
      <c r="AH2454">
        <f>VLOOKUP($F2454,'(참고)타워 스텟 가치'!$B$12:$L$16,AH$2,0)+(VLOOKUP($F2454,'(참고)타워 스텟 가치'!$B$12:$L$16,AH$2,0)*$E2454)</f>
        <v>498.65625000000432</v>
      </c>
      <c r="AI2454">
        <f>VLOOKUP($F2454,'(참고)타워 스텟 가치'!$B$12:$L$16,AI$2,0)+(VLOOKUP($F2454,'(참고)타워 스텟 가치'!$B$12:$L$16,AI$2,0)*$E2454)</f>
        <v>59.100000000000506</v>
      </c>
      <c r="AJ2454">
        <f>VLOOKUP($F2454,'(참고)타워 스텟 가치'!$B$12:$L$16,AJ$2,0)+(VLOOKUP($F2454,'(참고)타워 스텟 가치'!$B$12:$L$16,AJ$2,0)*$E2454)</f>
        <v>0</v>
      </c>
      <c r="AK2454">
        <f>VLOOKUP($F2454,'(참고)타워 스텟 가치'!$B$12:$L$16,AK$2,0)+(VLOOKUP($F2454,'(참고)타워 스텟 가치'!$B$12:$L$16,AK$2,0)*$E2454)</f>
        <v>0</v>
      </c>
      <c r="AL2454">
        <f>VLOOKUP($F2454,'(참고)타워 스텟 가치'!$B$12:$L$16,AL$2,0)+(VLOOKUP($F2454,'(참고)타워 스텟 가치'!$B$12:$L$16,AL$2,0)*$E2454)</f>
        <v>394.00000000000341</v>
      </c>
      <c r="AM2454">
        <f>SUM('스테이지별 몬스터 스텟'!AD2454*'(참고)타워 스텟 가치'!$Q$17,'스테이지별 몬스터 스텟'!AE2454*'(참고)타워 스텟 가치'!$R$17,'스테이지별 몬스터 스텟'!AF2454*'(참고)타워 스텟 가치'!$S$17,'스테이지별 몬스터 스텟'!AG2454*'(참고)타워 스텟 가치'!$T$17,'스테이지별 몬스터 스텟'!AH2454*'(참고)타워 스텟 가치'!$U$17,'스테이지별 몬스터 스텟'!AI2454*'(참고)타워 스텟 가치'!$V$17,'스테이지별 몬스터 스텟'!AJ2454*'(참고)타워 스텟 가치'!$W$17,'스테이지별 몬스터 스텟'!AK2454*'(참고)타워 스텟 가치'!$X$17,'스테이지별 몬스터 스텟'!AL2454*'(참고)타워 스텟 가치'!$Y$17)</f>
        <v>1518738.2562500131</v>
      </c>
      <c r="AN2454">
        <v>3</v>
      </c>
    </row>
    <row r="2455" spans="3:40" x14ac:dyDescent="0.3">
      <c r="C2455">
        <v>1</v>
      </c>
      <c r="D2455">
        <f t="shared" si="116"/>
        <v>491</v>
      </c>
      <c r="E2455" s="52">
        <f>VLOOKUP(D2455,'스테이지별 난이도 설정'!B:C,2,0)</f>
        <v>196.40000000000171</v>
      </c>
      <c r="F2455" t="str">
        <f t="shared" si="117"/>
        <v>일반</v>
      </c>
      <c r="G2455">
        <f t="shared" si="115"/>
        <v>6</v>
      </c>
      <c r="H2455">
        <f>VLOOKUP($F2455,'(참고)타워 스텟 가치'!$B$2:$L$6,H$2,0)+(VLOOKUP($F2455,'(참고)타워 스텟 가치'!$B$2:$L$6,H$2,0)*$E2455)</f>
        <v>1480.5000000000127</v>
      </c>
      <c r="I2455">
        <f>VLOOKUP($F2455,'(참고)타워 스텟 가치'!$B$2:$L$6,I$2,0)+(VLOOKUP($F2455,'(참고)타워 스텟 가치'!$B$2:$L$6,I$2,0)*$E2455)</f>
        <v>296.10000000000258</v>
      </c>
      <c r="J2455">
        <f>VLOOKUP($F2455,'(참고)타워 스텟 가치'!$B$2:$L$6,J$2,0)+(VLOOKUP($F2455,'(참고)타워 스텟 가치'!$B$2:$L$6,J$2,0)*$E2455)</f>
        <v>987000.0000000085</v>
      </c>
      <c r="K2455">
        <f>VLOOKUP($F2455,'(참고)타워 스텟 가치'!$B$2:$L$6,K$2,0)+(VLOOKUP($F2455,'(참고)타워 스텟 가치'!$B$2:$L$6,K$2,0)*$E2455)</f>
        <v>5922.0000000000509</v>
      </c>
      <c r="L2455">
        <f>VLOOKUP($F2455,'(참고)타워 스텟 가치'!$B$2:$L$6,L$2,0)+(VLOOKUP($F2455,'(참고)타워 스텟 가치'!$B$2:$L$6,L$2,0)*$E2455)</f>
        <v>98.700000000000855</v>
      </c>
      <c r="M2455">
        <f>VLOOKUP($F2455,'(참고)타워 스텟 가치'!$B$2:$L$6,M$2,0)+(VLOOKUP($F2455,'(참고)타워 스텟 가치'!$B$2:$L$6,M$2,0)*$E2455)</f>
        <v>59.22000000000051</v>
      </c>
      <c r="N2455">
        <f>VLOOKUP($F2455,'(참고)타워 스텟 가치'!$B$2:$L$6,N$2,0)+(VLOOKUP($F2455,'(참고)타워 스텟 가치'!$B$2:$L$6,N$2,0)*$E2455)</f>
        <v>0</v>
      </c>
      <c r="O2455">
        <f>VLOOKUP($F2455,'(참고)타워 스텟 가치'!$B$2:$L$6,O$2,0)+(VLOOKUP($F2455,'(참고)타워 스텟 가치'!$B$2:$L$6,O$2,0)*$E2455)</f>
        <v>0</v>
      </c>
      <c r="P2455">
        <f>VLOOKUP($F2455,'(참고)타워 스텟 가치'!$B$2:$L$6,P$2,0)+(VLOOKUP($F2455,'(참고)타워 스텟 가치'!$B$2:$L$6,P$2,0)*$E2455)</f>
        <v>138.18000000000117</v>
      </c>
      <c r="Q2455">
        <f>SUM('스테이지별 몬스터 스텟'!H2455*'(참고)타워 스텟 가치'!$Q$17,'스테이지별 몬스터 스텟'!I2455*'(참고)타워 스텟 가치'!$R$17,'스테이지별 몬스터 스텟'!J2455*'(참고)타워 스텟 가치'!$S$17,'스테이지별 몬스터 스텟'!K2455*'(참고)타워 스텟 가치'!$T$17,'스테이지별 몬스터 스텟'!L2455*'(참고)타워 스텟 가치'!$U$17,'스테이지별 몬스터 스텟'!M2455*'(참고)타워 스텟 가치'!$V$17,'스테이지별 몬스터 스텟'!N2455*'(참고)타워 스텟 가치'!$W$17,'스테이지별 몬스터 스텟'!O2455*'(참고)타워 스텟 가치'!$X$17,'스테이지별 몬스터 스텟'!P2455*'(참고)타워 스텟 가치'!$Y$17)</f>
        <v>1496282.1300000129</v>
      </c>
      <c r="R2455">
        <v>1</v>
      </c>
      <c r="S2455">
        <f>VLOOKUP($F2455,'(참고)타워 스텟 가치'!$B$7:$L$11,S$2,0)+(VLOOKUP($F2455,'(참고)타워 스텟 가치'!$B$7:$L$11,S$2,0)*$E2455)</f>
        <v>493.50000000000426</v>
      </c>
      <c r="T2455">
        <f>VLOOKUP($F2455,'(참고)타워 스텟 가치'!$B$7:$L$11,T$2,0)+(VLOOKUP($F2455,'(참고)타워 스텟 가치'!$B$7:$L$11,T$2,0)*$E2455)</f>
        <v>888.30000000000769</v>
      </c>
      <c r="U2455">
        <f>VLOOKUP($F2455,'(참고)타워 스텟 가치'!$B$7:$L$11,U$2,0)+(VLOOKUP($F2455,'(참고)타워 스텟 가치'!$B$7:$L$11,U$2,0)*$E2455)</f>
        <v>987000.0000000085</v>
      </c>
      <c r="V2455">
        <f>VLOOKUP($F2455,'(참고)타워 스텟 가치'!$B$7:$L$11,V$2,0)+(VLOOKUP($F2455,'(참고)타워 스텟 가치'!$B$7:$L$11,V$2,0)*$E2455)</f>
        <v>5922.0000000000509</v>
      </c>
      <c r="W2455">
        <f>VLOOKUP($F2455,'(참고)타워 스텟 가치'!$B$7:$L$11,W$2,0)+(VLOOKUP($F2455,'(참고)타워 스텟 가치'!$B$7:$L$11,W$2,0)*$E2455)</f>
        <v>98.700000000000855</v>
      </c>
      <c r="X2455">
        <f>VLOOKUP($F2455,'(참고)타워 스텟 가치'!$B$7:$L$11,X$2,0)+(VLOOKUP($F2455,'(참고)타워 스텟 가치'!$B$7:$L$11,X$2,0)*$E2455)</f>
        <v>59.22000000000051</v>
      </c>
      <c r="Y2455">
        <f>VLOOKUP($F2455,'(참고)타워 스텟 가치'!$B$7:$L$11,Y$2,0)+(VLOOKUP($F2455,'(참고)타워 스텟 가치'!$B$7:$L$11,Y$2,0)*$E2455)</f>
        <v>0</v>
      </c>
      <c r="Z2455">
        <f>VLOOKUP($F2455,'(참고)타워 스텟 가치'!$B$7:$L$11,Z$2,0)+(VLOOKUP($F2455,'(참고)타워 스텟 가치'!$B$7:$L$11,Z$2,0)*$E2455)</f>
        <v>0</v>
      </c>
      <c r="AA2455">
        <f>VLOOKUP($F2455,'(참고)타워 스텟 가치'!$B$7:$L$11,AA$2,0)+(VLOOKUP($F2455,'(참고)타워 스텟 가치'!$B$7:$L$11,AA$2,0)*$E2455)</f>
        <v>138.18000000000117</v>
      </c>
      <c r="AB2455">
        <f>SUM('스테이지별 몬스터 스텟'!S2455*'(참고)타워 스텟 가치'!$Q$17,'스테이지별 몬스터 스텟'!T2455*'(참고)타워 스텟 가치'!$R$17,'스테이지별 몬스터 스텟'!U2455*'(참고)타워 스텟 가치'!$S$17,'스테이지별 몬스터 스텟'!V2455*'(참고)타워 스텟 가치'!$T$17,'스테이지별 몬스터 스텟'!W2455*'(참고)타워 스텟 가치'!$U$17,'스테이지별 몬스터 스텟'!X2455*'(참고)타워 스텟 가치'!$V$17,'스테이지별 몬스터 스텟'!Y2455*'(참고)타워 스텟 가치'!$W$17,'스테이지별 몬스터 스텟'!Z2455*'(참고)타워 스텟 가치'!$X$17,'스테이지별 몬스터 스텟'!AA2455*'(참고)타워 스텟 가치'!$Y$17)</f>
        <v>1495196.4300000127</v>
      </c>
      <c r="AC2455">
        <v>2</v>
      </c>
      <c r="AD2455">
        <f>VLOOKUP($F2455,'(참고)타워 스텟 가치'!$B$12:$L$16,AD$2,0)+(VLOOKUP($F2455,'(참고)타워 스텟 가치'!$B$12:$L$16,AD$2,0)*$E2455)</f>
        <v>493.50000000000426</v>
      </c>
      <c r="AE2455">
        <f>VLOOKUP($F2455,'(참고)타워 스텟 가치'!$B$12:$L$16,AE$2,0)+(VLOOKUP($F2455,'(참고)타워 스텟 가치'!$B$12:$L$16,AE$2,0)*$E2455)</f>
        <v>592.20000000000516</v>
      </c>
      <c r="AF2455">
        <f>VLOOKUP($F2455,'(참고)타워 스텟 가치'!$B$12:$L$16,AF$2,0)+(VLOOKUP($F2455,'(참고)타워 스텟 가치'!$B$12:$L$16,AF$2,0)*$E2455)</f>
        <v>987000.0000000085</v>
      </c>
      <c r="AG2455">
        <f>VLOOKUP($F2455,'(참고)타워 스텟 가치'!$B$12:$L$16,AG$2,0)+(VLOOKUP($F2455,'(참고)타워 스텟 가치'!$B$12:$L$16,AG$2,0)*$E2455)</f>
        <v>2961.0000000000255</v>
      </c>
      <c r="AH2455">
        <f>VLOOKUP($F2455,'(참고)타워 스텟 가치'!$B$12:$L$16,AH$2,0)+(VLOOKUP($F2455,'(참고)타워 스텟 가치'!$B$12:$L$16,AH$2,0)*$E2455)</f>
        <v>98.700000000000855</v>
      </c>
      <c r="AI2455">
        <f>VLOOKUP($F2455,'(참고)타워 스텟 가치'!$B$12:$L$16,AI$2,0)+(VLOOKUP($F2455,'(참고)타워 스텟 가치'!$B$12:$L$16,AI$2,0)*$E2455)</f>
        <v>59.22000000000051</v>
      </c>
      <c r="AJ2455">
        <f>VLOOKUP($F2455,'(참고)타워 스텟 가치'!$B$12:$L$16,AJ$2,0)+(VLOOKUP($F2455,'(참고)타워 스텟 가치'!$B$12:$L$16,AJ$2,0)*$E2455)</f>
        <v>0</v>
      </c>
      <c r="AK2455">
        <f>VLOOKUP($F2455,'(참고)타워 스텟 가치'!$B$12:$L$16,AK$2,0)+(VLOOKUP($F2455,'(참고)타워 스텟 가치'!$B$12:$L$16,AK$2,0)*$E2455)</f>
        <v>0</v>
      </c>
      <c r="AL2455">
        <f>VLOOKUP($F2455,'(참고)타워 스텟 가치'!$B$12:$L$16,AL$2,0)+(VLOOKUP($F2455,'(참고)타워 스텟 가치'!$B$12:$L$16,AL$2,0)*$E2455)</f>
        <v>276.36000000000234</v>
      </c>
      <c r="AM2455">
        <f>SUM('스테이지별 몬스터 스텟'!AD2455*'(참고)타워 스텟 가치'!$Q$17,'스테이지별 몬스터 스텟'!AE2455*'(참고)타워 스텟 가치'!$R$17,'스테이지별 몬스터 스텟'!AF2455*'(참고)타워 스텟 가치'!$S$17,'스테이지별 몬스터 스텟'!AG2455*'(참고)타워 스텟 가치'!$T$17,'스테이지별 몬스터 스텟'!AH2455*'(참고)타워 스텟 가치'!$U$17,'스테이지별 몬스터 스텟'!AI2455*'(참고)타워 스텟 가치'!$V$17,'스테이지별 몬스터 스텟'!AJ2455*'(참고)타워 스텟 가치'!$W$17,'스테이지별 몬스터 스텟'!AK2455*'(참고)타워 스텟 가치'!$X$17,'스테이지별 몬스터 스텟'!AL2455*'(참고)타워 스텟 가치'!$Y$17)</f>
        <v>1489106.6400000127</v>
      </c>
      <c r="AN2455">
        <v>3</v>
      </c>
    </row>
    <row r="2456" spans="3:40" x14ac:dyDescent="0.3">
      <c r="C2456">
        <v>2</v>
      </c>
      <c r="D2456">
        <f t="shared" si="116"/>
        <v>491</v>
      </c>
      <c r="E2456" s="52">
        <f>VLOOKUP(D2456,'스테이지별 난이도 설정'!B:C,2,0)</f>
        <v>196.40000000000171</v>
      </c>
      <c r="F2456" t="str">
        <f t="shared" si="117"/>
        <v>레어</v>
      </c>
      <c r="G2456">
        <f t="shared" si="115"/>
        <v>6</v>
      </c>
      <c r="H2456">
        <f>VLOOKUP($F2456,'(참고)타워 스텟 가치'!$B$2:$L$6,H$2,0)+(VLOOKUP($F2456,'(참고)타워 스텟 가치'!$B$2:$L$6,H$2,0)*$E2456)</f>
        <v>2220.7500000000191</v>
      </c>
      <c r="I2456">
        <f>VLOOKUP($F2456,'(참고)타워 스텟 가치'!$B$2:$L$6,I$2,0)+(VLOOKUP($F2456,'(참고)타워 스텟 가치'!$B$2:$L$6,I$2,0)*$E2456)</f>
        <v>444.15000000000384</v>
      </c>
      <c r="J2456">
        <f>VLOOKUP($F2456,'(참고)타워 스텟 가치'!$B$2:$L$6,J$2,0)+(VLOOKUP($F2456,'(참고)타워 스텟 가치'!$B$2:$L$6,J$2,0)*$E2456)</f>
        <v>987000.0000000085</v>
      </c>
      <c r="K2456">
        <f>VLOOKUP($F2456,'(참고)타워 스텟 가치'!$B$2:$L$6,K$2,0)+(VLOOKUP($F2456,'(참고)타워 스텟 가치'!$B$2:$L$6,K$2,0)*$E2456)</f>
        <v>8883.0000000000764</v>
      </c>
      <c r="L2456">
        <f>VLOOKUP($F2456,'(참고)타워 스텟 가치'!$B$2:$L$6,L$2,0)+(VLOOKUP($F2456,'(참고)타워 스텟 가치'!$B$2:$L$6,L$2,0)*$E2456)</f>
        <v>148.05000000000129</v>
      </c>
      <c r="M2456">
        <f>VLOOKUP($F2456,'(참고)타워 스텟 가치'!$B$2:$L$6,M$2,0)+(VLOOKUP($F2456,'(참고)타워 스텟 가치'!$B$2:$L$6,M$2,0)*$E2456)</f>
        <v>59.22000000000051</v>
      </c>
      <c r="N2456">
        <f>VLOOKUP($F2456,'(참고)타워 스텟 가치'!$B$2:$L$6,N$2,0)+(VLOOKUP($F2456,'(참고)타워 스텟 가치'!$B$2:$L$6,N$2,0)*$E2456)</f>
        <v>0</v>
      </c>
      <c r="O2456">
        <f>VLOOKUP($F2456,'(참고)타워 스텟 가치'!$B$2:$L$6,O$2,0)+(VLOOKUP($F2456,'(참고)타워 스텟 가치'!$B$2:$L$6,O$2,0)*$E2456)</f>
        <v>0</v>
      </c>
      <c r="P2456">
        <f>VLOOKUP($F2456,'(참고)타워 스텟 가치'!$B$2:$L$6,P$2,0)+(VLOOKUP($F2456,'(참고)타워 스텟 가치'!$B$2:$L$6,P$2,0)*$E2456)</f>
        <v>138.18000000000117</v>
      </c>
      <c r="Q2456">
        <f>SUM('스테이지별 몬스터 스텟'!H2456*'(참고)타워 스텟 가치'!$Q$17,'스테이지별 몬스터 스텟'!I2456*'(참고)타워 스텟 가치'!$R$17,'스테이지별 몬스터 스텟'!J2456*'(참고)타워 스텟 가치'!$S$17,'스테이지별 몬스터 스텟'!K2456*'(참고)타워 스텟 가치'!$T$17,'스테이지별 몬스터 스텟'!L2456*'(참고)타워 스텟 가치'!$U$17,'스테이지별 몬스터 스텟'!M2456*'(참고)타워 스텟 가치'!$V$17,'스테이지별 몬스터 스텟'!N2456*'(참고)타워 스텟 가치'!$W$17,'스테이지별 몬스터 스텟'!O2456*'(참고)타워 스텟 가치'!$X$17,'스테이지별 몬스터 스텟'!P2456*'(참고)타워 스텟 가치'!$Y$17)</f>
        <v>1504005.4050000133</v>
      </c>
      <c r="R2456">
        <v>1</v>
      </c>
      <c r="S2456">
        <f>VLOOKUP($F2456,'(참고)타워 스텟 가치'!$B$7:$L$11,S$2,0)+(VLOOKUP($F2456,'(참고)타워 스텟 가치'!$B$7:$L$11,S$2,0)*$E2456)</f>
        <v>740.25000000000637</v>
      </c>
      <c r="T2456">
        <f>VLOOKUP($F2456,'(참고)타워 스텟 가치'!$B$7:$L$11,T$2,0)+(VLOOKUP($F2456,'(참고)타워 스텟 가치'!$B$7:$L$11,T$2,0)*$E2456)</f>
        <v>1332.4500000000116</v>
      </c>
      <c r="U2456">
        <f>VLOOKUP($F2456,'(참고)타워 스텟 가치'!$B$7:$L$11,U$2,0)+(VLOOKUP($F2456,'(참고)타워 스텟 가치'!$B$7:$L$11,U$2,0)*$E2456)</f>
        <v>987000.0000000085</v>
      </c>
      <c r="V2456">
        <f>VLOOKUP($F2456,'(참고)타워 스텟 가치'!$B$7:$L$11,V$2,0)+(VLOOKUP($F2456,'(참고)타워 스텟 가치'!$B$7:$L$11,V$2,0)*$E2456)</f>
        <v>8883.0000000000764</v>
      </c>
      <c r="W2456">
        <f>VLOOKUP($F2456,'(참고)타워 스텟 가치'!$B$7:$L$11,W$2,0)+(VLOOKUP($F2456,'(참고)타워 스텟 가치'!$B$7:$L$11,W$2,0)*$E2456)</f>
        <v>148.05000000000129</v>
      </c>
      <c r="X2456">
        <f>VLOOKUP($F2456,'(참고)타워 스텟 가치'!$B$7:$L$11,X$2,0)+(VLOOKUP($F2456,'(참고)타워 스텟 가치'!$B$7:$L$11,X$2,0)*$E2456)</f>
        <v>59.22000000000051</v>
      </c>
      <c r="Y2456">
        <f>VLOOKUP($F2456,'(참고)타워 스텟 가치'!$B$7:$L$11,Y$2,0)+(VLOOKUP($F2456,'(참고)타워 스텟 가치'!$B$7:$L$11,Y$2,0)*$E2456)</f>
        <v>0</v>
      </c>
      <c r="Z2456">
        <f>VLOOKUP($F2456,'(참고)타워 스텟 가치'!$B$7:$L$11,Z$2,0)+(VLOOKUP($F2456,'(참고)타워 스텟 가치'!$B$7:$L$11,Z$2,0)*$E2456)</f>
        <v>0</v>
      </c>
      <c r="AA2456">
        <f>VLOOKUP($F2456,'(참고)타워 스텟 가치'!$B$7:$L$11,AA$2,0)+(VLOOKUP($F2456,'(참고)타워 스텟 가치'!$B$7:$L$11,AA$2,0)*$E2456)</f>
        <v>138.18000000000117</v>
      </c>
      <c r="AB2456">
        <f>SUM('스테이지별 몬스터 스텟'!S2456*'(참고)타워 스텟 가치'!$Q$17,'스테이지별 몬스터 스텟'!T2456*'(참고)타워 스텟 가치'!$R$17,'스테이지별 몬스터 스텟'!U2456*'(참고)타워 스텟 가치'!$S$17,'스테이지별 몬스터 스텟'!V2456*'(참고)타워 스텟 가치'!$T$17,'스테이지별 몬스터 스텟'!W2456*'(참고)타워 스텟 가치'!$U$17,'스테이지별 몬스터 스텟'!X2456*'(참고)타워 스텟 가치'!$V$17,'스테이지별 몬스터 스텟'!Y2456*'(참고)타워 스텟 가치'!$W$17,'스테이지별 몬스터 스텟'!Z2456*'(참고)타워 스텟 가치'!$X$17,'스테이지별 몬스터 스텟'!AA2456*'(참고)타워 스텟 가치'!$Y$17)</f>
        <v>1502376.8550000133</v>
      </c>
      <c r="AC2456">
        <v>2</v>
      </c>
      <c r="AD2456">
        <f>VLOOKUP($F2456,'(참고)타워 스텟 가치'!$B$12:$L$16,AD$2,0)+(VLOOKUP($F2456,'(참고)타워 스텟 가치'!$B$12:$L$16,AD$2,0)*$E2456)</f>
        <v>740.25000000000637</v>
      </c>
      <c r="AE2456">
        <f>VLOOKUP($F2456,'(참고)타워 스텟 가치'!$B$12:$L$16,AE$2,0)+(VLOOKUP($F2456,'(참고)타워 스텟 가치'!$B$12:$L$16,AE$2,0)*$E2456)</f>
        <v>888.30000000000769</v>
      </c>
      <c r="AF2456">
        <f>VLOOKUP($F2456,'(참고)타워 스텟 가치'!$B$12:$L$16,AF$2,0)+(VLOOKUP($F2456,'(참고)타워 스텟 가치'!$B$12:$L$16,AF$2,0)*$E2456)</f>
        <v>987000.0000000085</v>
      </c>
      <c r="AG2456">
        <f>VLOOKUP($F2456,'(참고)타워 스텟 가치'!$B$12:$L$16,AG$2,0)+(VLOOKUP($F2456,'(참고)타워 스텟 가치'!$B$12:$L$16,AG$2,0)*$E2456)</f>
        <v>4441.5000000000382</v>
      </c>
      <c r="AH2456">
        <f>VLOOKUP($F2456,'(참고)타워 스텟 가치'!$B$12:$L$16,AH$2,0)+(VLOOKUP($F2456,'(참고)타워 스텟 가치'!$B$12:$L$16,AH$2,0)*$E2456)</f>
        <v>148.05000000000129</v>
      </c>
      <c r="AI2456">
        <f>VLOOKUP($F2456,'(참고)타워 스텟 가치'!$B$12:$L$16,AI$2,0)+(VLOOKUP($F2456,'(참고)타워 스텟 가치'!$B$12:$L$16,AI$2,0)*$E2456)</f>
        <v>59.22000000000051</v>
      </c>
      <c r="AJ2456">
        <f>VLOOKUP($F2456,'(참고)타워 스텟 가치'!$B$12:$L$16,AJ$2,0)+(VLOOKUP($F2456,'(참고)타워 스텟 가치'!$B$12:$L$16,AJ$2,0)*$E2456)</f>
        <v>0</v>
      </c>
      <c r="AK2456">
        <f>VLOOKUP($F2456,'(참고)타워 스텟 가치'!$B$12:$L$16,AK$2,0)+(VLOOKUP($F2456,'(참고)타워 스텟 가치'!$B$12:$L$16,AK$2,0)*$E2456)</f>
        <v>0</v>
      </c>
      <c r="AL2456">
        <f>VLOOKUP($F2456,'(참고)타워 스텟 가치'!$B$12:$L$16,AL$2,0)+(VLOOKUP($F2456,'(참고)타워 스텟 가치'!$B$12:$L$16,AL$2,0)*$E2456)</f>
        <v>276.36000000000234</v>
      </c>
      <c r="AM2456">
        <f>SUM('스테이지별 몬스터 스텟'!AD2456*'(참고)타워 스텟 가치'!$Q$17,'스테이지별 몬스터 스텟'!AE2456*'(참고)타워 스텟 가치'!$R$17,'스테이지별 몬스터 스텟'!AF2456*'(참고)타워 스텟 가치'!$S$17,'스테이지별 몬스터 스텟'!AG2456*'(참고)타워 스텟 가치'!$T$17,'스테이지별 몬스터 스텟'!AH2456*'(참고)타워 스텟 가치'!$U$17,'스테이지별 몬스터 스텟'!AI2456*'(참고)타워 스텟 가치'!$V$17,'스테이지별 몬스터 스텟'!AJ2456*'(참고)타워 스텟 가치'!$W$17,'스테이지별 몬스터 스텟'!AK2456*'(참고)타워 스텟 가치'!$X$17,'스테이지별 몬스터 스텟'!AL2456*'(참고)타워 스텟 가치'!$Y$17)</f>
        <v>1493103.9900000128</v>
      </c>
      <c r="AN2456">
        <v>3</v>
      </c>
    </row>
    <row r="2457" spans="3:40" x14ac:dyDescent="0.3">
      <c r="C2457">
        <v>3</v>
      </c>
      <c r="D2457">
        <f t="shared" si="116"/>
        <v>491</v>
      </c>
      <c r="E2457" s="52">
        <f>VLOOKUP(D2457,'스테이지별 난이도 설정'!B:C,2,0)</f>
        <v>196.40000000000171</v>
      </c>
      <c r="F2457" t="str">
        <f t="shared" si="117"/>
        <v>에픽</v>
      </c>
      <c r="G2457">
        <f t="shared" si="115"/>
        <v>6</v>
      </c>
      <c r="H2457">
        <f>VLOOKUP($F2457,'(참고)타워 스텟 가치'!$B$2:$L$6,H$2,0)+(VLOOKUP($F2457,'(참고)타워 스텟 가치'!$B$2:$L$6,H$2,0)*$E2457)</f>
        <v>3331.1250000000286</v>
      </c>
      <c r="I2457">
        <f>VLOOKUP($F2457,'(참고)타워 스텟 가치'!$B$2:$L$6,I$2,0)+(VLOOKUP($F2457,'(참고)타워 스텟 가치'!$B$2:$L$6,I$2,0)*$E2457)</f>
        <v>666.22500000000582</v>
      </c>
      <c r="J2457">
        <f>VLOOKUP($F2457,'(참고)타워 스텟 가치'!$B$2:$L$6,J$2,0)+(VLOOKUP($F2457,'(참고)타워 스텟 가치'!$B$2:$L$6,J$2,0)*$E2457)</f>
        <v>987000.0000000085</v>
      </c>
      <c r="K2457">
        <f>VLOOKUP($F2457,'(참고)타워 스텟 가치'!$B$2:$L$6,K$2,0)+(VLOOKUP($F2457,'(참고)타워 스텟 가치'!$B$2:$L$6,K$2,0)*$E2457)</f>
        <v>13324.500000000115</v>
      </c>
      <c r="L2457">
        <f>VLOOKUP($F2457,'(참고)타워 스텟 가치'!$B$2:$L$6,L$2,0)+(VLOOKUP($F2457,'(참고)타워 스텟 가치'!$B$2:$L$6,L$2,0)*$E2457)</f>
        <v>222.07500000000192</v>
      </c>
      <c r="M2457">
        <f>VLOOKUP($F2457,'(참고)타워 스텟 가치'!$B$2:$L$6,M$2,0)+(VLOOKUP($F2457,'(참고)타워 스텟 가치'!$B$2:$L$6,M$2,0)*$E2457)</f>
        <v>59.22000000000051</v>
      </c>
      <c r="N2457">
        <f>VLOOKUP($F2457,'(참고)타워 스텟 가치'!$B$2:$L$6,N$2,0)+(VLOOKUP($F2457,'(참고)타워 스텟 가치'!$B$2:$L$6,N$2,0)*$E2457)</f>
        <v>0</v>
      </c>
      <c r="O2457">
        <f>VLOOKUP($F2457,'(참고)타워 스텟 가치'!$B$2:$L$6,O$2,0)+(VLOOKUP($F2457,'(참고)타워 스텟 가치'!$B$2:$L$6,O$2,0)*$E2457)</f>
        <v>0</v>
      </c>
      <c r="P2457">
        <f>VLOOKUP($F2457,'(참고)타워 스텟 가치'!$B$2:$L$6,P$2,0)+(VLOOKUP($F2457,'(참고)타워 스텟 가치'!$B$2:$L$6,P$2,0)*$E2457)</f>
        <v>138.18000000000117</v>
      </c>
      <c r="Q2457">
        <f>SUM('스테이지별 몬스터 스텟'!H2457*'(참고)타워 스텟 가치'!$Q$17,'스테이지별 몬스터 스텟'!I2457*'(참고)타워 스텟 가치'!$R$17,'스테이지별 몬스터 스텟'!J2457*'(참고)타워 스텟 가치'!$S$17,'스테이지별 몬스터 스텟'!K2457*'(참고)타워 스텟 가치'!$T$17,'스테이지별 몬스터 스텟'!L2457*'(참고)타워 스텟 가치'!$U$17,'스테이지별 몬스터 스텟'!M2457*'(참고)타워 스텟 가치'!$V$17,'스테이지별 몬스터 스텟'!N2457*'(참고)타워 스텟 가치'!$W$17,'스테이지별 몬스터 스텟'!O2457*'(참고)타워 스텟 가치'!$X$17,'스테이지별 몬스터 스텟'!P2457*'(참고)타워 스텟 가치'!$Y$17)</f>
        <v>1515590.3175000132</v>
      </c>
      <c r="R2457">
        <v>1</v>
      </c>
      <c r="S2457">
        <f>VLOOKUP($F2457,'(참고)타워 스텟 가치'!$B$7:$L$11,S$2,0)+(VLOOKUP($F2457,'(참고)타워 스텟 가치'!$B$7:$L$11,S$2,0)*$E2457)</f>
        <v>1110.3750000000095</v>
      </c>
      <c r="T2457">
        <f>VLOOKUP($F2457,'(참고)타워 스텟 가치'!$B$7:$L$11,T$2,0)+(VLOOKUP($F2457,'(참고)타워 스텟 가치'!$B$7:$L$11,T$2,0)*$E2457)</f>
        <v>1998.6750000000172</v>
      </c>
      <c r="U2457">
        <f>VLOOKUP($F2457,'(참고)타워 스텟 가치'!$B$7:$L$11,U$2,0)+(VLOOKUP($F2457,'(참고)타워 스텟 가치'!$B$7:$L$11,U$2,0)*$E2457)</f>
        <v>987000.0000000085</v>
      </c>
      <c r="V2457">
        <f>VLOOKUP($F2457,'(참고)타워 스텟 가치'!$B$7:$L$11,V$2,0)+(VLOOKUP($F2457,'(참고)타워 스텟 가치'!$B$7:$L$11,V$2,0)*$E2457)</f>
        <v>13324.500000000115</v>
      </c>
      <c r="W2457">
        <f>VLOOKUP($F2457,'(참고)타워 스텟 가치'!$B$7:$L$11,W$2,0)+(VLOOKUP($F2457,'(참고)타워 스텟 가치'!$B$7:$L$11,W$2,0)*$E2457)</f>
        <v>222.07500000000192</v>
      </c>
      <c r="X2457">
        <f>VLOOKUP($F2457,'(참고)타워 스텟 가치'!$B$7:$L$11,X$2,0)+(VLOOKUP($F2457,'(참고)타워 스텟 가치'!$B$7:$L$11,X$2,0)*$E2457)</f>
        <v>59.22000000000051</v>
      </c>
      <c r="Y2457">
        <f>VLOOKUP($F2457,'(참고)타워 스텟 가치'!$B$7:$L$11,Y$2,0)+(VLOOKUP($F2457,'(참고)타워 스텟 가치'!$B$7:$L$11,Y$2,0)*$E2457)</f>
        <v>0</v>
      </c>
      <c r="Z2457">
        <f>VLOOKUP($F2457,'(참고)타워 스텟 가치'!$B$7:$L$11,Z$2,0)+(VLOOKUP($F2457,'(참고)타워 스텟 가치'!$B$7:$L$11,Z$2,0)*$E2457)</f>
        <v>0</v>
      </c>
      <c r="AA2457">
        <f>VLOOKUP($F2457,'(참고)타워 스텟 가치'!$B$7:$L$11,AA$2,0)+(VLOOKUP($F2457,'(참고)타워 스텟 가치'!$B$7:$L$11,AA$2,0)*$E2457)</f>
        <v>138.18000000000117</v>
      </c>
      <c r="AB2457">
        <f>SUM('스테이지별 몬스터 스텟'!S2457*'(참고)타워 스텟 가치'!$Q$17,'스테이지별 몬스터 스텟'!T2457*'(참고)타워 스텟 가치'!$R$17,'스테이지별 몬스터 스텟'!U2457*'(참고)타워 스텟 가치'!$S$17,'스테이지별 몬스터 스텟'!V2457*'(참고)타워 스텟 가치'!$T$17,'스테이지별 몬스터 스텟'!W2457*'(참고)타워 스텟 가치'!$U$17,'스테이지별 몬스터 스텟'!X2457*'(참고)타워 스텟 가치'!$V$17,'스테이지별 몬스터 스텟'!Y2457*'(참고)타워 스텟 가치'!$W$17,'스테이지별 몬스터 스텟'!Z2457*'(참고)타워 스텟 가치'!$X$17,'스테이지별 몬스터 스텟'!AA2457*'(참고)타워 스텟 가치'!$Y$17)</f>
        <v>1513147.492500013</v>
      </c>
      <c r="AC2457">
        <v>2</v>
      </c>
      <c r="AD2457">
        <f>VLOOKUP($F2457,'(참고)타워 스텟 가치'!$B$12:$L$16,AD$2,0)+(VLOOKUP($F2457,'(참고)타워 스텟 가치'!$B$12:$L$16,AD$2,0)*$E2457)</f>
        <v>1110.3750000000095</v>
      </c>
      <c r="AE2457">
        <f>VLOOKUP($F2457,'(참고)타워 스텟 가치'!$B$12:$L$16,AE$2,0)+(VLOOKUP($F2457,'(참고)타워 스텟 가치'!$B$12:$L$16,AE$2,0)*$E2457)</f>
        <v>1332.4500000000116</v>
      </c>
      <c r="AF2457">
        <f>VLOOKUP($F2457,'(참고)타워 스텟 가치'!$B$12:$L$16,AF$2,0)+(VLOOKUP($F2457,'(참고)타워 스텟 가치'!$B$12:$L$16,AF$2,0)*$E2457)</f>
        <v>987000.0000000085</v>
      </c>
      <c r="AG2457">
        <f>VLOOKUP($F2457,'(참고)타워 스텟 가치'!$B$12:$L$16,AG$2,0)+(VLOOKUP($F2457,'(참고)타워 스텟 가치'!$B$12:$L$16,AG$2,0)*$E2457)</f>
        <v>6662.2500000000573</v>
      </c>
      <c r="AH2457">
        <f>VLOOKUP($F2457,'(참고)타워 스텟 가치'!$B$12:$L$16,AH$2,0)+(VLOOKUP($F2457,'(참고)타워 스텟 가치'!$B$12:$L$16,AH$2,0)*$E2457)</f>
        <v>222.07500000000192</v>
      </c>
      <c r="AI2457">
        <f>VLOOKUP($F2457,'(참고)타워 스텟 가치'!$B$12:$L$16,AI$2,0)+(VLOOKUP($F2457,'(참고)타워 스텟 가치'!$B$12:$L$16,AI$2,0)*$E2457)</f>
        <v>59.22000000000051</v>
      </c>
      <c r="AJ2457">
        <f>VLOOKUP($F2457,'(참고)타워 스텟 가치'!$B$12:$L$16,AJ$2,0)+(VLOOKUP($F2457,'(참고)타워 스텟 가치'!$B$12:$L$16,AJ$2,0)*$E2457)</f>
        <v>0</v>
      </c>
      <c r="AK2457">
        <f>VLOOKUP($F2457,'(참고)타워 스텟 가치'!$B$12:$L$16,AK$2,0)+(VLOOKUP($F2457,'(참고)타워 스텟 가치'!$B$12:$L$16,AK$2,0)*$E2457)</f>
        <v>0</v>
      </c>
      <c r="AL2457">
        <f>VLOOKUP($F2457,'(참고)타워 스텟 가치'!$B$12:$L$16,AL$2,0)+(VLOOKUP($F2457,'(참고)타워 스텟 가치'!$B$12:$L$16,AL$2,0)*$E2457)</f>
        <v>276.36000000000234</v>
      </c>
      <c r="AM2457">
        <f>SUM('스테이지별 몬스터 스텟'!AD2457*'(참고)타워 스텟 가치'!$Q$17,'스테이지별 몬스터 스텟'!AE2457*'(참고)타워 스텟 가치'!$R$17,'스테이지별 몬스터 스텟'!AF2457*'(참고)타워 스텟 가치'!$S$17,'스테이지별 몬스터 스텟'!AG2457*'(참고)타워 스텟 가치'!$T$17,'스테이지별 몬스터 스텟'!AH2457*'(참고)타워 스텟 가치'!$U$17,'스테이지별 몬스터 스텟'!AI2457*'(참고)타워 스텟 가치'!$V$17,'스테이지별 몬스터 스텟'!AJ2457*'(참고)타워 스텟 가치'!$W$17,'스테이지별 몬스터 스텟'!AK2457*'(참고)타워 스텟 가치'!$X$17,'스테이지별 몬스터 스텟'!AL2457*'(참고)타워 스텟 가치'!$Y$17)</f>
        <v>1499100.0150000127</v>
      </c>
      <c r="AN2457">
        <v>3</v>
      </c>
    </row>
    <row r="2458" spans="3:40" x14ac:dyDescent="0.3">
      <c r="C2458">
        <v>4</v>
      </c>
      <c r="D2458">
        <f t="shared" si="116"/>
        <v>491</v>
      </c>
      <c r="E2458" s="52">
        <f>VLOOKUP(D2458,'스테이지별 난이도 설정'!B:C,2,0)</f>
        <v>196.40000000000171</v>
      </c>
      <c r="F2458" t="str">
        <f t="shared" si="117"/>
        <v>유니크</v>
      </c>
      <c r="G2458">
        <f t="shared" si="115"/>
        <v>6</v>
      </c>
      <c r="H2458">
        <f>VLOOKUP($F2458,'(참고)타워 스텟 가치'!$B$2:$L$6,H$2,0)+(VLOOKUP($F2458,'(참고)타워 스텟 가치'!$B$2:$L$6,H$2,0)*$E2458)</f>
        <v>4996.6875000000437</v>
      </c>
      <c r="I2458">
        <f>VLOOKUP($F2458,'(참고)타워 스텟 가치'!$B$2:$L$6,I$2,0)+(VLOOKUP($F2458,'(참고)타워 스텟 가치'!$B$2:$L$6,I$2,0)*$E2458)</f>
        <v>999.33750000000862</v>
      </c>
      <c r="J2458">
        <f>VLOOKUP($F2458,'(참고)타워 스텟 가치'!$B$2:$L$6,J$2,0)+(VLOOKUP($F2458,'(참고)타워 스텟 가치'!$B$2:$L$6,J$2,0)*$E2458)</f>
        <v>987000.0000000085</v>
      </c>
      <c r="K2458">
        <f>VLOOKUP($F2458,'(참고)타워 스텟 가치'!$B$2:$L$6,K$2,0)+(VLOOKUP($F2458,'(참고)타워 스텟 가치'!$B$2:$L$6,K$2,0)*$E2458)</f>
        <v>19986.750000000175</v>
      </c>
      <c r="L2458">
        <f>VLOOKUP($F2458,'(참고)타워 스텟 가치'!$B$2:$L$6,L$2,0)+(VLOOKUP($F2458,'(참고)타워 스텟 가치'!$B$2:$L$6,L$2,0)*$E2458)</f>
        <v>333.11250000000291</v>
      </c>
      <c r="M2458">
        <f>VLOOKUP($F2458,'(참고)타워 스텟 가치'!$B$2:$L$6,M$2,0)+(VLOOKUP($F2458,'(참고)타워 스텟 가치'!$B$2:$L$6,M$2,0)*$E2458)</f>
        <v>59.22000000000051</v>
      </c>
      <c r="N2458">
        <f>VLOOKUP($F2458,'(참고)타워 스텟 가치'!$B$2:$L$6,N$2,0)+(VLOOKUP($F2458,'(참고)타워 스텟 가치'!$B$2:$L$6,N$2,0)*$E2458)</f>
        <v>0</v>
      </c>
      <c r="O2458">
        <f>VLOOKUP($F2458,'(참고)타워 스텟 가치'!$B$2:$L$6,O$2,0)+(VLOOKUP($F2458,'(참고)타워 스텟 가치'!$B$2:$L$6,O$2,0)*$E2458)</f>
        <v>0</v>
      </c>
      <c r="P2458">
        <f>VLOOKUP($F2458,'(참고)타워 스텟 가치'!$B$2:$L$6,P$2,0)+(VLOOKUP($F2458,'(참고)타워 스텟 가치'!$B$2:$L$6,P$2,0)*$E2458)</f>
        <v>197.40000000000171</v>
      </c>
      <c r="Q2458">
        <f>SUM('스테이지별 몬스터 스텟'!H2458*'(참고)타워 스텟 가치'!$Q$17,'스테이지별 몬스터 스텟'!I2458*'(참고)타워 스텟 가치'!$R$17,'스테이지별 몬스터 스텟'!J2458*'(참고)타워 스텟 가치'!$S$17,'스테이지별 몬스터 스텟'!K2458*'(참고)타워 스텟 가치'!$T$17,'스테이지별 몬스터 스텟'!L2458*'(참고)타워 스텟 가치'!$U$17,'스테이지별 몬스터 스텟'!M2458*'(참고)타워 스텟 가치'!$V$17,'스테이지별 몬스터 스텟'!N2458*'(참고)타워 스텟 가치'!$W$17,'스테이지별 몬스터 스텟'!O2458*'(참고)타워 스텟 가치'!$X$17,'스테이지별 몬스터 스텟'!P2458*'(참고)타워 스텟 가치'!$Y$17)</f>
        <v>1533086.1262500132</v>
      </c>
      <c r="R2458">
        <v>1</v>
      </c>
      <c r="S2458">
        <f>VLOOKUP($F2458,'(참고)타워 스텟 가치'!$B$7:$L$11,S$2,0)+(VLOOKUP($F2458,'(참고)타워 스텟 가치'!$B$7:$L$11,S$2,0)*$E2458)</f>
        <v>1665.5625000000143</v>
      </c>
      <c r="T2458">
        <f>VLOOKUP($F2458,'(참고)타워 스텟 가치'!$B$7:$L$11,T$2,0)+(VLOOKUP($F2458,'(참고)타워 스텟 가치'!$B$7:$L$11,T$2,0)*$E2458)</f>
        <v>2998.0125000000262</v>
      </c>
      <c r="U2458">
        <f>VLOOKUP($F2458,'(참고)타워 스텟 가치'!$B$7:$L$11,U$2,0)+(VLOOKUP($F2458,'(참고)타워 스텟 가치'!$B$7:$L$11,U$2,0)*$E2458)</f>
        <v>987000.0000000085</v>
      </c>
      <c r="V2458">
        <f>VLOOKUP($F2458,'(참고)타워 스텟 가치'!$B$7:$L$11,V$2,0)+(VLOOKUP($F2458,'(참고)타워 스텟 가치'!$B$7:$L$11,V$2,0)*$E2458)</f>
        <v>19986.750000000175</v>
      </c>
      <c r="W2458">
        <f>VLOOKUP($F2458,'(참고)타워 스텟 가치'!$B$7:$L$11,W$2,0)+(VLOOKUP($F2458,'(참고)타워 스텟 가치'!$B$7:$L$11,W$2,0)*$E2458)</f>
        <v>333.11250000000291</v>
      </c>
      <c r="X2458">
        <f>VLOOKUP($F2458,'(참고)타워 스텟 가치'!$B$7:$L$11,X$2,0)+(VLOOKUP($F2458,'(참고)타워 스텟 가치'!$B$7:$L$11,X$2,0)*$E2458)</f>
        <v>59.22000000000051</v>
      </c>
      <c r="Y2458">
        <f>VLOOKUP($F2458,'(참고)타워 스텟 가치'!$B$7:$L$11,Y$2,0)+(VLOOKUP($F2458,'(참고)타워 스텟 가치'!$B$7:$L$11,Y$2,0)*$E2458)</f>
        <v>0</v>
      </c>
      <c r="Z2458">
        <f>VLOOKUP($F2458,'(참고)타워 스텟 가치'!$B$7:$L$11,Z$2,0)+(VLOOKUP($F2458,'(참고)타워 스텟 가치'!$B$7:$L$11,Z$2,0)*$E2458)</f>
        <v>0</v>
      </c>
      <c r="AA2458">
        <f>VLOOKUP($F2458,'(참고)타워 스텟 가치'!$B$7:$L$11,AA$2,0)+(VLOOKUP($F2458,'(참고)타워 스텟 가치'!$B$7:$L$11,AA$2,0)*$E2458)</f>
        <v>197.40000000000171</v>
      </c>
      <c r="AB2458">
        <f>SUM('스테이지별 몬스터 스텟'!S2458*'(참고)타워 스텟 가치'!$Q$17,'스테이지별 몬스터 스텟'!T2458*'(참고)타워 스텟 가치'!$R$17,'스테이지별 몬스터 스텟'!U2458*'(참고)타워 스텟 가치'!$S$17,'스테이지별 몬스터 스텟'!V2458*'(참고)타워 스텟 가치'!$T$17,'스테이지별 몬스터 스텟'!W2458*'(참고)타워 스텟 가치'!$U$17,'스테이지별 몬스터 스텟'!X2458*'(참고)타워 스텟 가치'!$V$17,'스테이지별 몬스터 스텟'!Y2458*'(참고)타워 스텟 가치'!$W$17,'스테이지별 몬스터 스텟'!Z2458*'(참고)타워 스텟 가치'!$X$17,'스테이지별 몬스터 스텟'!AA2458*'(참고)타워 스텟 가치'!$Y$17)</f>
        <v>1529421.8887500134</v>
      </c>
      <c r="AC2458">
        <v>2</v>
      </c>
      <c r="AD2458">
        <f>VLOOKUP($F2458,'(참고)타워 스텟 가치'!$B$12:$L$16,AD$2,0)+(VLOOKUP($F2458,'(참고)타워 스텟 가치'!$B$12:$L$16,AD$2,0)*$E2458)</f>
        <v>1665.5625000000143</v>
      </c>
      <c r="AE2458">
        <f>VLOOKUP($F2458,'(참고)타워 스텟 가치'!$B$12:$L$16,AE$2,0)+(VLOOKUP($F2458,'(참고)타워 스텟 가치'!$B$12:$L$16,AE$2,0)*$E2458)</f>
        <v>1998.6750000000172</v>
      </c>
      <c r="AF2458">
        <f>VLOOKUP($F2458,'(참고)타워 스텟 가치'!$B$12:$L$16,AF$2,0)+(VLOOKUP($F2458,'(참고)타워 스텟 가치'!$B$12:$L$16,AF$2,0)*$E2458)</f>
        <v>987000.0000000085</v>
      </c>
      <c r="AG2458">
        <f>VLOOKUP($F2458,'(참고)타워 스텟 가치'!$B$12:$L$16,AG$2,0)+(VLOOKUP($F2458,'(참고)타워 스텟 가치'!$B$12:$L$16,AG$2,0)*$E2458)</f>
        <v>9993.3750000000873</v>
      </c>
      <c r="AH2458">
        <f>VLOOKUP($F2458,'(참고)타워 스텟 가치'!$B$12:$L$16,AH$2,0)+(VLOOKUP($F2458,'(참고)타워 스텟 가치'!$B$12:$L$16,AH$2,0)*$E2458)</f>
        <v>333.11250000000291</v>
      </c>
      <c r="AI2458">
        <f>VLOOKUP($F2458,'(참고)타워 스텟 가치'!$B$12:$L$16,AI$2,0)+(VLOOKUP($F2458,'(참고)타워 스텟 가치'!$B$12:$L$16,AI$2,0)*$E2458)</f>
        <v>59.22000000000051</v>
      </c>
      <c r="AJ2458">
        <f>VLOOKUP($F2458,'(참고)타워 스텟 가치'!$B$12:$L$16,AJ$2,0)+(VLOOKUP($F2458,'(참고)타워 스텟 가치'!$B$12:$L$16,AJ$2,0)*$E2458)</f>
        <v>0</v>
      </c>
      <c r="AK2458">
        <f>VLOOKUP($F2458,'(참고)타워 스텟 가치'!$B$12:$L$16,AK$2,0)+(VLOOKUP($F2458,'(참고)타워 스텟 가치'!$B$12:$L$16,AK$2,0)*$E2458)</f>
        <v>0</v>
      </c>
      <c r="AL2458">
        <f>VLOOKUP($F2458,'(참고)타워 스텟 가치'!$B$12:$L$16,AL$2,0)+(VLOOKUP($F2458,'(참고)타워 스텟 가치'!$B$12:$L$16,AL$2,0)*$E2458)</f>
        <v>394.80000000000342</v>
      </c>
      <c r="AM2458">
        <f>SUM('스테이지별 몬스터 스텟'!AD2458*'(참고)타워 스텟 가치'!$Q$17,'스테이지별 몬스터 스텟'!AE2458*'(참고)타워 스텟 가치'!$R$17,'스테이지별 몬스터 스텟'!AF2458*'(참고)타워 스텟 가치'!$S$17,'스테이지별 몬스터 스텟'!AG2458*'(참고)타워 스텟 가치'!$T$17,'스테이지별 몬스터 스텟'!AH2458*'(참고)타워 스텟 가치'!$U$17,'스테이지별 몬스터 스텟'!AI2458*'(참고)타워 스텟 가치'!$V$17,'스테이지별 몬스터 스텟'!AJ2458*'(참고)타워 스텟 가치'!$W$17,'스테이지별 몬스터 스텟'!AK2458*'(참고)타워 스텟 가치'!$X$17,'스테이지별 몬스터 스텟'!AL2458*'(참고)타워 스텟 가치'!$Y$17)</f>
        <v>1508330.9325000132</v>
      </c>
      <c r="AN2458">
        <v>3</v>
      </c>
    </row>
    <row r="2459" spans="3:40" x14ac:dyDescent="0.3">
      <c r="C2459">
        <v>5</v>
      </c>
      <c r="D2459">
        <f t="shared" si="116"/>
        <v>491</v>
      </c>
      <c r="E2459" s="52">
        <f>VLOOKUP(D2459,'스테이지별 난이도 설정'!B:C,2,0)</f>
        <v>196.40000000000171</v>
      </c>
      <c r="F2459" t="str">
        <f t="shared" si="117"/>
        <v>스페셜</v>
      </c>
      <c r="G2459">
        <f t="shared" si="115"/>
        <v>6</v>
      </c>
      <c r="H2459">
        <f>VLOOKUP($F2459,'(참고)타워 스텟 가치'!$B$2:$L$6,H$2,0)+(VLOOKUP($F2459,'(참고)타워 스텟 가치'!$B$2:$L$6,H$2,0)*$E2459)</f>
        <v>7495.0312500000646</v>
      </c>
      <c r="I2459">
        <f>VLOOKUP($F2459,'(참고)타워 스텟 가치'!$B$2:$L$6,I$2,0)+(VLOOKUP($F2459,'(참고)타워 스텟 가치'!$B$2:$L$6,I$2,0)*$E2459)</f>
        <v>1499.0062500000131</v>
      </c>
      <c r="J2459">
        <f>VLOOKUP($F2459,'(참고)타워 스텟 가치'!$B$2:$L$6,J$2,0)+(VLOOKUP($F2459,'(참고)타워 스텟 가치'!$B$2:$L$6,J$2,0)*$E2459)</f>
        <v>987000.0000000085</v>
      </c>
      <c r="K2459">
        <f>VLOOKUP($F2459,'(참고)타워 스텟 가치'!$B$2:$L$6,K$2,0)+(VLOOKUP($F2459,'(참고)타워 스텟 가치'!$B$2:$L$6,K$2,0)*$E2459)</f>
        <v>29980.125000000258</v>
      </c>
      <c r="L2459">
        <f>VLOOKUP($F2459,'(참고)타워 스텟 가치'!$B$2:$L$6,L$2,0)+(VLOOKUP($F2459,'(참고)타워 스텟 가치'!$B$2:$L$6,L$2,0)*$E2459)</f>
        <v>499.66875000000431</v>
      </c>
      <c r="M2459">
        <f>VLOOKUP($F2459,'(참고)타워 스텟 가치'!$B$2:$L$6,M$2,0)+(VLOOKUP($F2459,'(참고)타워 스텟 가치'!$B$2:$L$6,M$2,0)*$E2459)</f>
        <v>59.22000000000051</v>
      </c>
      <c r="N2459">
        <f>VLOOKUP($F2459,'(참고)타워 스텟 가치'!$B$2:$L$6,N$2,0)+(VLOOKUP($F2459,'(참고)타워 스텟 가치'!$B$2:$L$6,N$2,0)*$E2459)</f>
        <v>0</v>
      </c>
      <c r="O2459">
        <f>VLOOKUP($F2459,'(참고)타워 스텟 가치'!$B$2:$L$6,O$2,0)+(VLOOKUP($F2459,'(참고)타워 스텟 가치'!$B$2:$L$6,O$2,0)*$E2459)</f>
        <v>0</v>
      </c>
      <c r="P2459">
        <f>VLOOKUP($F2459,'(참고)타워 스텟 가치'!$B$2:$L$6,P$2,0)+(VLOOKUP($F2459,'(참고)타워 스텟 가치'!$B$2:$L$6,P$2,0)*$E2459)</f>
        <v>197.40000000000171</v>
      </c>
      <c r="Q2459">
        <f>SUM('스테이지별 몬스터 스텟'!H2459*'(참고)타워 스텟 가치'!$Q$17,'스테이지별 몬스터 스텟'!I2459*'(참고)타워 스텟 가치'!$R$17,'스테이지별 몬스터 스텟'!J2459*'(참고)타워 스텟 가치'!$S$17,'스테이지별 몬스터 스텟'!K2459*'(참고)타워 스텟 가치'!$T$17,'스테이지별 몬스터 스텟'!L2459*'(참고)타워 스텟 가치'!$U$17,'스테이지별 몬스터 스텟'!M2459*'(참고)타워 스텟 가치'!$V$17,'스테이지별 몬스터 스텟'!N2459*'(참고)타워 스텟 가치'!$W$17,'스테이지별 몬스터 스텟'!O2459*'(참고)타워 스텟 가치'!$X$17,'스테이지별 몬스터 스텟'!P2459*'(참고)타워 스텟 가치'!$Y$17)</f>
        <v>1559152.1793750133</v>
      </c>
      <c r="R2459">
        <v>1</v>
      </c>
      <c r="S2459">
        <f>VLOOKUP($F2459,'(참고)타워 스텟 가치'!$B$7:$L$11,S$2,0)+(VLOOKUP($F2459,'(참고)타워 스텟 가치'!$B$7:$L$11,S$2,0)*$E2459)</f>
        <v>2498.3437500000218</v>
      </c>
      <c r="T2459">
        <f>VLOOKUP($F2459,'(참고)타워 스텟 가치'!$B$7:$L$11,T$2,0)+(VLOOKUP($F2459,'(참고)타워 스텟 가치'!$B$7:$L$11,T$2,0)*$E2459)</f>
        <v>4497.0187500000393</v>
      </c>
      <c r="U2459">
        <f>VLOOKUP($F2459,'(참고)타워 스텟 가치'!$B$7:$L$11,U$2,0)+(VLOOKUP($F2459,'(참고)타워 스텟 가치'!$B$7:$L$11,U$2,0)*$E2459)</f>
        <v>987000.0000000085</v>
      </c>
      <c r="V2459">
        <f>VLOOKUP($F2459,'(참고)타워 스텟 가치'!$B$7:$L$11,V$2,0)+(VLOOKUP($F2459,'(참고)타워 스텟 가치'!$B$7:$L$11,V$2,0)*$E2459)</f>
        <v>29980.125000000258</v>
      </c>
      <c r="W2459">
        <f>VLOOKUP($F2459,'(참고)타워 스텟 가치'!$B$7:$L$11,W$2,0)+(VLOOKUP($F2459,'(참고)타워 스텟 가치'!$B$7:$L$11,W$2,0)*$E2459)</f>
        <v>499.66875000000431</v>
      </c>
      <c r="X2459">
        <f>VLOOKUP($F2459,'(참고)타워 스텟 가치'!$B$7:$L$11,X$2,0)+(VLOOKUP($F2459,'(참고)타워 스텟 가치'!$B$7:$L$11,X$2,0)*$E2459)</f>
        <v>59.22000000000051</v>
      </c>
      <c r="Y2459">
        <f>VLOOKUP($F2459,'(참고)타워 스텟 가치'!$B$7:$L$11,Y$2,0)+(VLOOKUP($F2459,'(참고)타워 스텟 가치'!$B$7:$L$11,Y$2,0)*$E2459)</f>
        <v>0</v>
      </c>
      <c r="Z2459">
        <f>VLOOKUP($F2459,'(참고)타워 스텟 가치'!$B$7:$L$11,Z$2,0)+(VLOOKUP($F2459,'(참고)타워 스텟 가치'!$B$7:$L$11,Z$2,0)*$E2459)</f>
        <v>0</v>
      </c>
      <c r="AA2459">
        <f>VLOOKUP($F2459,'(참고)타워 스텟 가치'!$B$7:$L$11,AA$2,0)+(VLOOKUP($F2459,'(참고)타워 스텟 가치'!$B$7:$L$11,AA$2,0)*$E2459)</f>
        <v>197.40000000000171</v>
      </c>
      <c r="AB2459">
        <f>SUM('스테이지별 몬스터 스텟'!S2459*'(참고)타워 스텟 가치'!$Q$17,'스테이지별 몬스터 스텟'!T2459*'(참고)타워 스텟 가치'!$R$17,'스테이지별 몬스터 스텟'!U2459*'(참고)타워 스텟 가치'!$S$17,'스테이지별 몬스터 스텟'!V2459*'(참고)타워 스텟 가치'!$T$17,'스테이지별 몬스터 스텟'!W2459*'(참고)타워 스텟 가치'!$U$17,'스테이지별 몬스터 스텟'!X2459*'(참고)타워 스텟 가치'!$V$17,'스테이지별 몬스터 스텟'!Y2459*'(참고)타워 스텟 가치'!$W$17,'스테이지별 몬스터 스텟'!Z2459*'(참고)타워 스텟 가치'!$X$17,'스테이지별 몬스터 스텟'!AA2459*'(참고)타워 스텟 가치'!$Y$17)</f>
        <v>1553655.8231250134</v>
      </c>
      <c r="AC2459">
        <v>2</v>
      </c>
      <c r="AD2459">
        <f>VLOOKUP($F2459,'(참고)타워 스텟 가치'!$B$12:$L$16,AD$2,0)+(VLOOKUP($F2459,'(참고)타워 스텟 가치'!$B$12:$L$16,AD$2,0)*$E2459)</f>
        <v>2498.3437500000218</v>
      </c>
      <c r="AE2459">
        <f>VLOOKUP($F2459,'(참고)타워 스텟 가치'!$B$12:$L$16,AE$2,0)+(VLOOKUP($F2459,'(참고)타워 스텟 가치'!$B$12:$L$16,AE$2,0)*$E2459)</f>
        <v>2998.0125000000262</v>
      </c>
      <c r="AF2459">
        <f>VLOOKUP($F2459,'(참고)타워 스텟 가치'!$B$12:$L$16,AF$2,0)+(VLOOKUP($F2459,'(참고)타워 스텟 가치'!$B$12:$L$16,AF$2,0)*$E2459)</f>
        <v>987000.0000000085</v>
      </c>
      <c r="AG2459">
        <f>VLOOKUP($F2459,'(참고)타워 스텟 가치'!$B$12:$L$16,AG$2,0)+(VLOOKUP($F2459,'(참고)타워 스텟 가치'!$B$12:$L$16,AG$2,0)*$E2459)</f>
        <v>14990.062500000129</v>
      </c>
      <c r="AH2459">
        <f>VLOOKUP($F2459,'(참고)타워 스텟 가치'!$B$12:$L$16,AH$2,0)+(VLOOKUP($F2459,'(참고)타워 스텟 가치'!$B$12:$L$16,AH$2,0)*$E2459)</f>
        <v>499.66875000000431</v>
      </c>
      <c r="AI2459">
        <f>VLOOKUP($F2459,'(참고)타워 스텟 가치'!$B$12:$L$16,AI$2,0)+(VLOOKUP($F2459,'(참고)타워 스텟 가치'!$B$12:$L$16,AI$2,0)*$E2459)</f>
        <v>59.22000000000051</v>
      </c>
      <c r="AJ2459">
        <f>VLOOKUP($F2459,'(참고)타워 스텟 가치'!$B$12:$L$16,AJ$2,0)+(VLOOKUP($F2459,'(참고)타워 스텟 가치'!$B$12:$L$16,AJ$2,0)*$E2459)</f>
        <v>0</v>
      </c>
      <c r="AK2459">
        <f>VLOOKUP($F2459,'(참고)타워 스텟 가치'!$B$12:$L$16,AK$2,0)+(VLOOKUP($F2459,'(참고)타워 스텟 가치'!$B$12:$L$16,AK$2,0)*$E2459)</f>
        <v>0</v>
      </c>
      <c r="AL2459">
        <f>VLOOKUP($F2459,'(참고)타워 스텟 가치'!$B$12:$L$16,AL$2,0)+(VLOOKUP($F2459,'(참고)타워 스텟 가치'!$B$12:$L$16,AL$2,0)*$E2459)</f>
        <v>394.80000000000342</v>
      </c>
      <c r="AM2459">
        <f>SUM('스테이지별 몬스터 스텟'!AD2459*'(참고)타워 스텟 가치'!$Q$17,'스테이지별 몬스터 스텟'!AE2459*'(참고)타워 스텟 가치'!$R$17,'스테이지별 몬스터 스텟'!AF2459*'(참고)타워 스텟 가치'!$S$17,'스테이지별 몬스터 스텟'!AG2459*'(참고)타워 스텟 가치'!$T$17,'스테이지별 몬스터 스텟'!AH2459*'(참고)타워 스텟 가치'!$U$17,'스테이지별 몬스터 스텟'!AI2459*'(참고)타워 스텟 가치'!$V$17,'스테이지별 몬스터 스텟'!AJ2459*'(참고)타워 스텟 가치'!$W$17,'스테이지별 몬스터 스텟'!AK2459*'(참고)타워 스텟 가치'!$X$17,'스테이지별 몬스터 스텟'!AL2459*'(참고)타워 스텟 가치'!$Y$17)</f>
        <v>1521821.9887500131</v>
      </c>
      <c r="AN2459">
        <v>3</v>
      </c>
    </row>
    <row r="2460" spans="3:40" x14ac:dyDescent="0.3">
      <c r="C2460">
        <v>1</v>
      </c>
      <c r="D2460">
        <f t="shared" si="116"/>
        <v>492</v>
      </c>
      <c r="E2460" s="52">
        <f>VLOOKUP(D2460,'스테이지별 난이도 설정'!B:C,2,0)</f>
        <v>196.80000000000172</v>
      </c>
      <c r="F2460" t="str">
        <f t="shared" si="117"/>
        <v>일반</v>
      </c>
      <c r="G2460">
        <f t="shared" si="115"/>
        <v>6</v>
      </c>
      <c r="H2460">
        <f>VLOOKUP($F2460,'(참고)타워 스텟 가치'!$B$2:$L$6,H$2,0)+(VLOOKUP($F2460,'(참고)타워 스텟 가치'!$B$2:$L$6,H$2,0)*$E2460)</f>
        <v>1483.500000000013</v>
      </c>
      <c r="I2460">
        <f>VLOOKUP($F2460,'(참고)타워 스텟 가치'!$B$2:$L$6,I$2,0)+(VLOOKUP($F2460,'(참고)타워 스텟 가치'!$B$2:$L$6,I$2,0)*$E2460)</f>
        <v>296.70000000000255</v>
      </c>
      <c r="J2460">
        <f>VLOOKUP($F2460,'(참고)타워 스텟 가치'!$B$2:$L$6,J$2,0)+(VLOOKUP($F2460,'(참고)타워 스텟 가치'!$B$2:$L$6,J$2,0)*$E2460)</f>
        <v>989000.00000000861</v>
      </c>
      <c r="K2460">
        <f>VLOOKUP($F2460,'(참고)타워 스텟 가치'!$B$2:$L$6,K$2,0)+(VLOOKUP($F2460,'(참고)타워 스텟 가치'!$B$2:$L$6,K$2,0)*$E2460)</f>
        <v>5934.0000000000518</v>
      </c>
      <c r="L2460">
        <f>VLOOKUP($F2460,'(참고)타워 스텟 가치'!$B$2:$L$6,L$2,0)+(VLOOKUP($F2460,'(참고)타워 스텟 가치'!$B$2:$L$6,L$2,0)*$E2460)</f>
        <v>98.900000000000858</v>
      </c>
      <c r="M2460">
        <f>VLOOKUP($F2460,'(참고)타워 스텟 가치'!$B$2:$L$6,M$2,0)+(VLOOKUP($F2460,'(참고)타워 스텟 가치'!$B$2:$L$6,M$2,0)*$E2460)</f>
        <v>59.340000000000508</v>
      </c>
      <c r="N2460">
        <f>VLOOKUP($F2460,'(참고)타워 스텟 가치'!$B$2:$L$6,N$2,0)+(VLOOKUP($F2460,'(참고)타워 스텟 가치'!$B$2:$L$6,N$2,0)*$E2460)</f>
        <v>0</v>
      </c>
      <c r="O2460">
        <f>VLOOKUP($F2460,'(참고)타워 스텟 가치'!$B$2:$L$6,O$2,0)+(VLOOKUP($F2460,'(참고)타워 스텟 가치'!$B$2:$L$6,O$2,0)*$E2460)</f>
        <v>0</v>
      </c>
      <c r="P2460">
        <f>VLOOKUP($F2460,'(참고)타워 스텟 가치'!$B$2:$L$6,P$2,0)+(VLOOKUP($F2460,'(참고)타워 스텟 가치'!$B$2:$L$6,P$2,0)*$E2460)</f>
        <v>138.46000000000117</v>
      </c>
      <c r="Q2460">
        <f>SUM('스테이지별 몬스터 스텟'!H2460*'(참고)타워 스텟 가치'!$Q$17,'스테이지별 몬스터 스텟'!I2460*'(참고)타워 스텟 가치'!$R$17,'스테이지별 몬스터 스텟'!J2460*'(참고)타워 스텟 가치'!$S$17,'스테이지별 몬스터 스텟'!K2460*'(참고)타워 스텟 가치'!$T$17,'스테이지별 몬스터 스텟'!L2460*'(참고)타워 스텟 가치'!$U$17,'스테이지별 몬스터 스텟'!M2460*'(참고)타워 스텟 가치'!$V$17,'스테이지별 몬스터 스텟'!N2460*'(참고)타워 스텟 가치'!$W$17,'스테이지별 몬스터 스텟'!O2460*'(참고)타워 스텟 가치'!$X$17,'스테이지별 몬스터 스텟'!P2460*'(참고)타워 스텟 가치'!$Y$17)</f>
        <v>1499314.1100000131</v>
      </c>
      <c r="R2460">
        <v>1</v>
      </c>
      <c r="S2460">
        <f>VLOOKUP($F2460,'(참고)타워 스텟 가치'!$B$7:$L$11,S$2,0)+(VLOOKUP($F2460,'(참고)타워 스텟 가치'!$B$7:$L$11,S$2,0)*$E2460)</f>
        <v>494.50000000000432</v>
      </c>
      <c r="T2460">
        <f>VLOOKUP($F2460,'(참고)타워 스텟 가치'!$B$7:$L$11,T$2,0)+(VLOOKUP($F2460,'(참고)타워 스텟 가치'!$B$7:$L$11,T$2,0)*$E2460)</f>
        <v>890.10000000000775</v>
      </c>
      <c r="U2460">
        <f>VLOOKUP($F2460,'(참고)타워 스텟 가치'!$B$7:$L$11,U$2,0)+(VLOOKUP($F2460,'(참고)타워 스텟 가치'!$B$7:$L$11,U$2,0)*$E2460)</f>
        <v>989000.00000000861</v>
      </c>
      <c r="V2460">
        <f>VLOOKUP($F2460,'(참고)타워 스텟 가치'!$B$7:$L$11,V$2,0)+(VLOOKUP($F2460,'(참고)타워 스텟 가치'!$B$7:$L$11,V$2,0)*$E2460)</f>
        <v>5934.0000000000518</v>
      </c>
      <c r="W2460">
        <f>VLOOKUP($F2460,'(참고)타워 스텟 가치'!$B$7:$L$11,W$2,0)+(VLOOKUP($F2460,'(참고)타워 스텟 가치'!$B$7:$L$11,W$2,0)*$E2460)</f>
        <v>98.900000000000858</v>
      </c>
      <c r="X2460">
        <f>VLOOKUP($F2460,'(참고)타워 스텟 가치'!$B$7:$L$11,X$2,0)+(VLOOKUP($F2460,'(참고)타워 스텟 가치'!$B$7:$L$11,X$2,0)*$E2460)</f>
        <v>59.340000000000508</v>
      </c>
      <c r="Y2460">
        <f>VLOOKUP($F2460,'(참고)타워 스텟 가치'!$B$7:$L$11,Y$2,0)+(VLOOKUP($F2460,'(참고)타워 스텟 가치'!$B$7:$L$11,Y$2,0)*$E2460)</f>
        <v>0</v>
      </c>
      <c r="Z2460">
        <f>VLOOKUP($F2460,'(참고)타워 스텟 가치'!$B$7:$L$11,Z$2,0)+(VLOOKUP($F2460,'(참고)타워 스텟 가치'!$B$7:$L$11,Z$2,0)*$E2460)</f>
        <v>0</v>
      </c>
      <c r="AA2460">
        <f>VLOOKUP($F2460,'(참고)타워 스텟 가치'!$B$7:$L$11,AA$2,0)+(VLOOKUP($F2460,'(참고)타워 스텟 가치'!$B$7:$L$11,AA$2,0)*$E2460)</f>
        <v>138.46000000000117</v>
      </c>
      <c r="AB2460">
        <f>SUM('스테이지별 몬스터 스텟'!S2460*'(참고)타워 스텟 가치'!$Q$17,'스테이지별 몬스터 스텟'!T2460*'(참고)타워 스텟 가치'!$R$17,'스테이지별 몬스터 스텟'!U2460*'(참고)타워 스텟 가치'!$S$17,'스테이지별 몬스터 스텟'!V2460*'(참고)타워 스텟 가치'!$T$17,'스테이지별 몬스터 스텟'!W2460*'(참고)타워 스텟 가치'!$U$17,'스테이지별 몬스터 스텟'!X2460*'(참고)타워 스텟 가치'!$V$17,'스테이지별 몬스터 스텟'!Y2460*'(참고)타워 스텟 가치'!$W$17,'스테이지별 몬스터 스텟'!Z2460*'(참고)타워 스텟 가치'!$X$17,'스테이지별 몬스터 스텟'!AA2460*'(참고)타워 스텟 가치'!$Y$17)</f>
        <v>1498226.210000013</v>
      </c>
      <c r="AC2460">
        <v>2</v>
      </c>
      <c r="AD2460">
        <f>VLOOKUP($F2460,'(참고)타워 스텟 가치'!$B$12:$L$16,AD$2,0)+(VLOOKUP($F2460,'(참고)타워 스텟 가치'!$B$12:$L$16,AD$2,0)*$E2460)</f>
        <v>494.50000000000432</v>
      </c>
      <c r="AE2460">
        <f>VLOOKUP($F2460,'(참고)타워 스텟 가치'!$B$12:$L$16,AE$2,0)+(VLOOKUP($F2460,'(참고)타워 스텟 가치'!$B$12:$L$16,AE$2,0)*$E2460)</f>
        <v>593.40000000000509</v>
      </c>
      <c r="AF2460">
        <f>VLOOKUP($F2460,'(참고)타워 스텟 가치'!$B$12:$L$16,AF$2,0)+(VLOOKUP($F2460,'(참고)타워 스텟 가치'!$B$12:$L$16,AF$2,0)*$E2460)</f>
        <v>989000.00000000861</v>
      </c>
      <c r="AG2460">
        <f>VLOOKUP($F2460,'(참고)타워 스텟 가치'!$B$12:$L$16,AG$2,0)+(VLOOKUP($F2460,'(참고)타워 스텟 가치'!$B$12:$L$16,AG$2,0)*$E2460)</f>
        <v>2967.0000000000259</v>
      </c>
      <c r="AH2460">
        <f>VLOOKUP($F2460,'(참고)타워 스텟 가치'!$B$12:$L$16,AH$2,0)+(VLOOKUP($F2460,'(참고)타워 스텟 가치'!$B$12:$L$16,AH$2,0)*$E2460)</f>
        <v>98.900000000000858</v>
      </c>
      <c r="AI2460">
        <f>VLOOKUP($F2460,'(참고)타워 스텟 가치'!$B$12:$L$16,AI$2,0)+(VLOOKUP($F2460,'(참고)타워 스텟 가치'!$B$12:$L$16,AI$2,0)*$E2460)</f>
        <v>59.340000000000508</v>
      </c>
      <c r="AJ2460">
        <f>VLOOKUP($F2460,'(참고)타워 스텟 가치'!$B$12:$L$16,AJ$2,0)+(VLOOKUP($F2460,'(참고)타워 스텟 가치'!$B$12:$L$16,AJ$2,0)*$E2460)</f>
        <v>0</v>
      </c>
      <c r="AK2460">
        <f>VLOOKUP($F2460,'(참고)타워 스텟 가치'!$B$12:$L$16,AK$2,0)+(VLOOKUP($F2460,'(참고)타워 스텟 가치'!$B$12:$L$16,AK$2,0)*$E2460)</f>
        <v>0</v>
      </c>
      <c r="AL2460">
        <f>VLOOKUP($F2460,'(참고)타워 스텟 가치'!$B$12:$L$16,AL$2,0)+(VLOOKUP($F2460,'(참고)타워 스텟 가치'!$B$12:$L$16,AL$2,0)*$E2460)</f>
        <v>276.92000000000235</v>
      </c>
      <c r="AM2460">
        <f>SUM('스테이지별 몬스터 스텟'!AD2460*'(참고)타워 스텟 가치'!$Q$17,'스테이지별 몬스터 스텟'!AE2460*'(참고)타워 스텟 가치'!$R$17,'스테이지별 몬스터 스텟'!AF2460*'(참고)타워 스텟 가치'!$S$17,'스테이지별 몬스터 스텟'!AG2460*'(참고)타워 스텟 가치'!$T$17,'스테이지별 몬스터 스텟'!AH2460*'(참고)타워 스텟 가치'!$U$17,'스테이지별 몬스터 스텟'!AI2460*'(참고)타워 스텟 가치'!$V$17,'스테이지별 몬스터 스텟'!AJ2460*'(참고)타워 스텟 가치'!$W$17,'스테이지별 몬스터 스텟'!AK2460*'(참고)타워 스텟 가치'!$X$17,'스테이지별 몬스터 스텟'!AL2460*'(참고)타워 스텟 가치'!$Y$17)</f>
        <v>1492124.0800000133</v>
      </c>
      <c r="AN2460">
        <v>3</v>
      </c>
    </row>
    <row r="2461" spans="3:40" x14ac:dyDescent="0.3">
      <c r="C2461">
        <v>2</v>
      </c>
      <c r="D2461">
        <f t="shared" si="116"/>
        <v>492</v>
      </c>
      <c r="E2461" s="52">
        <f>VLOOKUP(D2461,'스테이지별 난이도 설정'!B:C,2,0)</f>
        <v>196.80000000000172</v>
      </c>
      <c r="F2461" t="str">
        <f t="shared" si="117"/>
        <v>레어</v>
      </c>
      <c r="G2461">
        <f t="shared" si="115"/>
        <v>6</v>
      </c>
      <c r="H2461">
        <f>VLOOKUP($F2461,'(참고)타워 스텟 가치'!$B$2:$L$6,H$2,0)+(VLOOKUP($F2461,'(참고)타워 스텟 가치'!$B$2:$L$6,H$2,0)*$E2461)</f>
        <v>2225.2500000000191</v>
      </c>
      <c r="I2461">
        <f>VLOOKUP($F2461,'(참고)타워 스텟 가치'!$B$2:$L$6,I$2,0)+(VLOOKUP($F2461,'(참고)타워 스텟 가치'!$B$2:$L$6,I$2,0)*$E2461)</f>
        <v>445.05000000000388</v>
      </c>
      <c r="J2461">
        <f>VLOOKUP($F2461,'(참고)타워 스텟 가치'!$B$2:$L$6,J$2,0)+(VLOOKUP($F2461,'(참고)타워 스텟 가치'!$B$2:$L$6,J$2,0)*$E2461)</f>
        <v>989000.00000000861</v>
      </c>
      <c r="K2461">
        <f>VLOOKUP($F2461,'(참고)타워 스텟 가치'!$B$2:$L$6,K$2,0)+(VLOOKUP($F2461,'(참고)타워 스텟 가치'!$B$2:$L$6,K$2,0)*$E2461)</f>
        <v>8901.0000000000764</v>
      </c>
      <c r="L2461">
        <f>VLOOKUP($F2461,'(참고)타워 스텟 가치'!$B$2:$L$6,L$2,0)+(VLOOKUP($F2461,'(참고)타워 스텟 가치'!$B$2:$L$6,L$2,0)*$E2461)</f>
        <v>148.35000000000127</v>
      </c>
      <c r="M2461">
        <f>VLOOKUP($F2461,'(참고)타워 스텟 가치'!$B$2:$L$6,M$2,0)+(VLOOKUP($F2461,'(참고)타워 스텟 가치'!$B$2:$L$6,M$2,0)*$E2461)</f>
        <v>59.340000000000508</v>
      </c>
      <c r="N2461">
        <f>VLOOKUP($F2461,'(참고)타워 스텟 가치'!$B$2:$L$6,N$2,0)+(VLOOKUP($F2461,'(참고)타워 스텟 가치'!$B$2:$L$6,N$2,0)*$E2461)</f>
        <v>0</v>
      </c>
      <c r="O2461">
        <f>VLOOKUP($F2461,'(참고)타워 스텟 가치'!$B$2:$L$6,O$2,0)+(VLOOKUP($F2461,'(참고)타워 스텟 가치'!$B$2:$L$6,O$2,0)*$E2461)</f>
        <v>0</v>
      </c>
      <c r="P2461">
        <f>VLOOKUP($F2461,'(참고)타워 스텟 가치'!$B$2:$L$6,P$2,0)+(VLOOKUP($F2461,'(참고)타워 스텟 가치'!$B$2:$L$6,P$2,0)*$E2461)</f>
        <v>138.46000000000117</v>
      </c>
      <c r="Q2461">
        <f>SUM('스테이지별 몬스터 스텟'!H2461*'(참고)타워 스텟 가치'!$Q$17,'스테이지별 몬스터 스텟'!I2461*'(참고)타워 스텟 가치'!$R$17,'스테이지별 몬스터 스텟'!J2461*'(참고)타워 스텟 가치'!$S$17,'스테이지별 몬스터 스텟'!K2461*'(참고)타워 스텟 가치'!$T$17,'스테이지별 몬스터 스텟'!L2461*'(참고)타워 스텟 가치'!$U$17,'스테이지별 몬스터 스텟'!M2461*'(참고)타워 스텟 가치'!$V$17,'스테이지별 몬스터 스텟'!N2461*'(참고)타워 스텟 가치'!$W$17,'스테이지별 몬스터 스텟'!O2461*'(참고)타워 스텟 가치'!$X$17,'스테이지별 몬스터 스텟'!P2461*'(참고)타워 스텟 가치'!$Y$17)</f>
        <v>1507053.0350000132</v>
      </c>
      <c r="R2461">
        <v>1</v>
      </c>
      <c r="S2461">
        <f>VLOOKUP($F2461,'(참고)타워 스텟 가치'!$B$7:$L$11,S$2,0)+(VLOOKUP($F2461,'(참고)타워 스텟 가치'!$B$7:$L$11,S$2,0)*$E2461)</f>
        <v>741.75000000000648</v>
      </c>
      <c r="T2461">
        <f>VLOOKUP($F2461,'(참고)타워 스텟 가치'!$B$7:$L$11,T$2,0)+(VLOOKUP($F2461,'(참고)타워 스텟 가치'!$B$7:$L$11,T$2,0)*$E2461)</f>
        <v>1335.1500000000117</v>
      </c>
      <c r="U2461">
        <f>VLOOKUP($F2461,'(참고)타워 스텟 가치'!$B$7:$L$11,U$2,0)+(VLOOKUP($F2461,'(참고)타워 스텟 가치'!$B$7:$L$11,U$2,0)*$E2461)</f>
        <v>989000.00000000861</v>
      </c>
      <c r="V2461">
        <f>VLOOKUP($F2461,'(참고)타워 스텟 가치'!$B$7:$L$11,V$2,0)+(VLOOKUP($F2461,'(참고)타워 스텟 가치'!$B$7:$L$11,V$2,0)*$E2461)</f>
        <v>8901.0000000000764</v>
      </c>
      <c r="W2461">
        <f>VLOOKUP($F2461,'(참고)타워 스텟 가치'!$B$7:$L$11,W$2,0)+(VLOOKUP($F2461,'(참고)타워 스텟 가치'!$B$7:$L$11,W$2,0)*$E2461)</f>
        <v>148.35000000000127</v>
      </c>
      <c r="X2461">
        <f>VLOOKUP($F2461,'(참고)타워 스텟 가치'!$B$7:$L$11,X$2,0)+(VLOOKUP($F2461,'(참고)타워 스텟 가치'!$B$7:$L$11,X$2,0)*$E2461)</f>
        <v>59.340000000000508</v>
      </c>
      <c r="Y2461">
        <f>VLOOKUP($F2461,'(참고)타워 스텟 가치'!$B$7:$L$11,Y$2,0)+(VLOOKUP($F2461,'(참고)타워 스텟 가치'!$B$7:$L$11,Y$2,0)*$E2461)</f>
        <v>0</v>
      </c>
      <c r="Z2461">
        <f>VLOOKUP($F2461,'(참고)타워 스텟 가치'!$B$7:$L$11,Z$2,0)+(VLOOKUP($F2461,'(참고)타워 스텟 가치'!$B$7:$L$11,Z$2,0)*$E2461)</f>
        <v>0</v>
      </c>
      <c r="AA2461">
        <f>VLOOKUP($F2461,'(참고)타워 스텟 가치'!$B$7:$L$11,AA$2,0)+(VLOOKUP($F2461,'(참고)타워 스텟 가치'!$B$7:$L$11,AA$2,0)*$E2461)</f>
        <v>138.46000000000117</v>
      </c>
      <c r="AB2461">
        <f>SUM('스테이지별 몬스터 스텟'!S2461*'(참고)타워 스텟 가치'!$Q$17,'스테이지별 몬스터 스텟'!T2461*'(참고)타워 스텟 가치'!$R$17,'스테이지별 몬스터 스텟'!U2461*'(참고)타워 스텟 가치'!$S$17,'스테이지별 몬스터 스텟'!V2461*'(참고)타워 스텟 가치'!$T$17,'스테이지별 몬스터 스텟'!W2461*'(참고)타워 스텟 가치'!$U$17,'스테이지별 몬스터 스텟'!X2461*'(참고)타워 스텟 가치'!$V$17,'스테이지별 몬스터 스텟'!Y2461*'(참고)타워 스텟 가치'!$W$17,'스테이지별 몬스터 스텟'!Z2461*'(참고)타워 스텟 가치'!$X$17,'스테이지별 몬스터 스텟'!AA2461*'(참고)타워 스텟 가치'!$Y$17)</f>
        <v>1505421.1850000133</v>
      </c>
      <c r="AC2461">
        <v>2</v>
      </c>
      <c r="AD2461">
        <f>VLOOKUP($F2461,'(참고)타워 스텟 가치'!$B$12:$L$16,AD$2,0)+(VLOOKUP($F2461,'(참고)타워 스텟 가치'!$B$12:$L$16,AD$2,0)*$E2461)</f>
        <v>741.75000000000648</v>
      </c>
      <c r="AE2461">
        <f>VLOOKUP($F2461,'(참고)타워 스텟 가치'!$B$12:$L$16,AE$2,0)+(VLOOKUP($F2461,'(참고)타워 스텟 가치'!$B$12:$L$16,AE$2,0)*$E2461)</f>
        <v>890.10000000000775</v>
      </c>
      <c r="AF2461">
        <f>VLOOKUP($F2461,'(참고)타워 스텟 가치'!$B$12:$L$16,AF$2,0)+(VLOOKUP($F2461,'(참고)타워 스텟 가치'!$B$12:$L$16,AF$2,0)*$E2461)</f>
        <v>989000.00000000861</v>
      </c>
      <c r="AG2461">
        <f>VLOOKUP($F2461,'(참고)타워 스텟 가치'!$B$12:$L$16,AG$2,0)+(VLOOKUP($F2461,'(참고)타워 스텟 가치'!$B$12:$L$16,AG$2,0)*$E2461)</f>
        <v>4450.5000000000382</v>
      </c>
      <c r="AH2461">
        <f>VLOOKUP($F2461,'(참고)타워 스텟 가치'!$B$12:$L$16,AH$2,0)+(VLOOKUP($F2461,'(참고)타워 스텟 가치'!$B$12:$L$16,AH$2,0)*$E2461)</f>
        <v>148.35000000000127</v>
      </c>
      <c r="AI2461">
        <f>VLOOKUP($F2461,'(참고)타워 스텟 가치'!$B$12:$L$16,AI$2,0)+(VLOOKUP($F2461,'(참고)타워 스텟 가치'!$B$12:$L$16,AI$2,0)*$E2461)</f>
        <v>59.340000000000508</v>
      </c>
      <c r="AJ2461">
        <f>VLOOKUP($F2461,'(참고)타워 스텟 가치'!$B$12:$L$16,AJ$2,0)+(VLOOKUP($F2461,'(참고)타워 스텟 가치'!$B$12:$L$16,AJ$2,0)*$E2461)</f>
        <v>0</v>
      </c>
      <c r="AK2461">
        <f>VLOOKUP($F2461,'(참고)타워 스텟 가치'!$B$12:$L$16,AK$2,0)+(VLOOKUP($F2461,'(참고)타워 스텟 가치'!$B$12:$L$16,AK$2,0)*$E2461)</f>
        <v>0</v>
      </c>
      <c r="AL2461">
        <f>VLOOKUP($F2461,'(참고)타워 스텟 가치'!$B$12:$L$16,AL$2,0)+(VLOOKUP($F2461,'(참고)타워 스텟 가치'!$B$12:$L$16,AL$2,0)*$E2461)</f>
        <v>276.92000000000235</v>
      </c>
      <c r="AM2461">
        <f>SUM('스테이지별 몬스터 스텟'!AD2461*'(참고)타워 스텟 가치'!$Q$17,'스테이지별 몬스터 스텟'!AE2461*'(참고)타워 스텟 가치'!$R$17,'스테이지별 몬스터 스텟'!AF2461*'(참고)타워 스텟 가치'!$S$17,'스테이지별 몬스터 스텟'!AG2461*'(참고)타워 스텟 가치'!$T$17,'스테이지별 몬스터 스텟'!AH2461*'(참고)타워 스텟 가치'!$U$17,'스테이지별 몬스터 스텟'!AI2461*'(참고)타워 스텟 가치'!$V$17,'스테이지별 몬스터 스텟'!AJ2461*'(참고)타워 스텟 가치'!$W$17,'스테이지별 몬스터 스텟'!AK2461*'(참고)타워 스텟 가치'!$X$17,'스테이지별 몬스터 스텟'!AL2461*'(참고)타워 스텟 가치'!$Y$17)</f>
        <v>1496129.5300000133</v>
      </c>
      <c r="AN2461">
        <v>3</v>
      </c>
    </row>
    <row r="2462" spans="3:40" x14ac:dyDescent="0.3">
      <c r="C2462">
        <v>3</v>
      </c>
      <c r="D2462">
        <f t="shared" si="116"/>
        <v>492</v>
      </c>
      <c r="E2462" s="52">
        <f>VLOOKUP(D2462,'스테이지별 난이도 설정'!B:C,2,0)</f>
        <v>196.80000000000172</v>
      </c>
      <c r="F2462" t="str">
        <f t="shared" si="117"/>
        <v>에픽</v>
      </c>
      <c r="G2462">
        <f t="shared" si="115"/>
        <v>6</v>
      </c>
      <c r="H2462">
        <f>VLOOKUP($F2462,'(참고)타워 스텟 가치'!$B$2:$L$6,H$2,0)+(VLOOKUP($F2462,'(참고)타워 스텟 가치'!$B$2:$L$6,H$2,0)*$E2462)</f>
        <v>3337.8750000000291</v>
      </c>
      <c r="I2462">
        <f>VLOOKUP($F2462,'(참고)타워 스텟 가치'!$B$2:$L$6,I$2,0)+(VLOOKUP($F2462,'(참고)타워 스텟 가치'!$B$2:$L$6,I$2,0)*$E2462)</f>
        <v>667.57500000000584</v>
      </c>
      <c r="J2462">
        <f>VLOOKUP($F2462,'(참고)타워 스텟 가치'!$B$2:$L$6,J$2,0)+(VLOOKUP($F2462,'(참고)타워 스텟 가치'!$B$2:$L$6,J$2,0)*$E2462)</f>
        <v>989000.00000000861</v>
      </c>
      <c r="K2462">
        <f>VLOOKUP($F2462,'(참고)타워 스텟 가치'!$B$2:$L$6,K$2,0)+(VLOOKUP($F2462,'(참고)타워 스텟 가치'!$B$2:$L$6,K$2,0)*$E2462)</f>
        <v>13351.500000000116</v>
      </c>
      <c r="L2462">
        <f>VLOOKUP($F2462,'(참고)타워 스텟 가치'!$B$2:$L$6,L$2,0)+(VLOOKUP($F2462,'(참고)타워 스텟 가치'!$B$2:$L$6,L$2,0)*$E2462)</f>
        <v>222.52500000000194</v>
      </c>
      <c r="M2462">
        <f>VLOOKUP($F2462,'(참고)타워 스텟 가치'!$B$2:$L$6,M$2,0)+(VLOOKUP($F2462,'(참고)타워 스텟 가치'!$B$2:$L$6,M$2,0)*$E2462)</f>
        <v>59.340000000000508</v>
      </c>
      <c r="N2462">
        <f>VLOOKUP($F2462,'(참고)타워 스텟 가치'!$B$2:$L$6,N$2,0)+(VLOOKUP($F2462,'(참고)타워 스텟 가치'!$B$2:$L$6,N$2,0)*$E2462)</f>
        <v>0</v>
      </c>
      <c r="O2462">
        <f>VLOOKUP($F2462,'(참고)타워 스텟 가치'!$B$2:$L$6,O$2,0)+(VLOOKUP($F2462,'(참고)타워 스텟 가치'!$B$2:$L$6,O$2,0)*$E2462)</f>
        <v>0</v>
      </c>
      <c r="P2462">
        <f>VLOOKUP($F2462,'(참고)타워 스텟 가치'!$B$2:$L$6,P$2,0)+(VLOOKUP($F2462,'(참고)타워 스텟 가치'!$B$2:$L$6,P$2,0)*$E2462)</f>
        <v>138.46000000000117</v>
      </c>
      <c r="Q2462">
        <f>SUM('스테이지별 몬스터 스텟'!H2462*'(참고)타워 스텟 가치'!$Q$17,'스테이지별 몬스터 스텟'!I2462*'(참고)타워 스텟 가치'!$R$17,'스테이지별 몬스터 스텟'!J2462*'(참고)타워 스텟 가치'!$S$17,'스테이지별 몬스터 스텟'!K2462*'(참고)타워 스텟 가치'!$T$17,'스테이지별 몬스터 스텟'!L2462*'(참고)타워 스텟 가치'!$U$17,'스테이지별 몬스터 스텟'!M2462*'(참고)타워 스텟 가치'!$V$17,'스테이지별 몬스터 스텟'!N2462*'(참고)타워 스텟 가치'!$W$17,'스테이지별 몬스터 스텟'!O2462*'(참고)타워 스텟 가치'!$X$17,'스테이지별 몬스터 스텟'!P2462*'(참고)타워 스텟 가치'!$Y$17)</f>
        <v>1518661.4225000134</v>
      </c>
      <c r="R2462">
        <v>1</v>
      </c>
      <c r="S2462">
        <f>VLOOKUP($F2462,'(참고)타워 스텟 가치'!$B$7:$L$11,S$2,0)+(VLOOKUP($F2462,'(참고)타워 스텟 가치'!$B$7:$L$11,S$2,0)*$E2462)</f>
        <v>1112.6250000000095</v>
      </c>
      <c r="T2462">
        <f>VLOOKUP($F2462,'(참고)타워 스텟 가치'!$B$7:$L$11,T$2,0)+(VLOOKUP($F2462,'(참고)타워 스텟 가치'!$B$7:$L$11,T$2,0)*$E2462)</f>
        <v>2002.7250000000174</v>
      </c>
      <c r="U2462">
        <f>VLOOKUP($F2462,'(참고)타워 스텟 가치'!$B$7:$L$11,U$2,0)+(VLOOKUP($F2462,'(참고)타워 스텟 가치'!$B$7:$L$11,U$2,0)*$E2462)</f>
        <v>989000.00000000861</v>
      </c>
      <c r="V2462">
        <f>VLOOKUP($F2462,'(참고)타워 스텟 가치'!$B$7:$L$11,V$2,0)+(VLOOKUP($F2462,'(참고)타워 스텟 가치'!$B$7:$L$11,V$2,0)*$E2462)</f>
        <v>13351.500000000116</v>
      </c>
      <c r="W2462">
        <f>VLOOKUP($F2462,'(참고)타워 스텟 가치'!$B$7:$L$11,W$2,0)+(VLOOKUP($F2462,'(참고)타워 스텟 가치'!$B$7:$L$11,W$2,0)*$E2462)</f>
        <v>222.52500000000194</v>
      </c>
      <c r="X2462">
        <f>VLOOKUP($F2462,'(참고)타워 스텟 가치'!$B$7:$L$11,X$2,0)+(VLOOKUP($F2462,'(참고)타워 스텟 가치'!$B$7:$L$11,X$2,0)*$E2462)</f>
        <v>59.340000000000508</v>
      </c>
      <c r="Y2462">
        <f>VLOOKUP($F2462,'(참고)타워 스텟 가치'!$B$7:$L$11,Y$2,0)+(VLOOKUP($F2462,'(참고)타워 스텟 가치'!$B$7:$L$11,Y$2,0)*$E2462)</f>
        <v>0</v>
      </c>
      <c r="Z2462">
        <f>VLOOKUP($F2462,'(참고)타워 스텟 가치'!$B$7:$L$11,Z$2,0)+(VLOOKUP($F2462,'(참고)타워 스텟 가치'!$B$7:$L$11,Z$2,0)*$E2462)</f>
        <v>0</v>
      </c>
      <c r="AA2462">
        <f>VLOOKUP($F2462,'(참고)타워 스텟 가치'!$B$7:$L$11,AA$2,0)+(VLOOKUP($F2462,'(참고)타워 스텟 가치'!$B$7:$L$11,AA$2,0)*$E2462)</f>
        <v>138.46000000000117</v>
      </c>
      <c r="AB2462">
        <f>SUM('스테이지별 몬스터 스텟'!S2462*'(참고)타워 스텟 가치'!$Q$17,'스테이지별 몬스터 스텟'!T2462*'(참고)타워 스텟 가치'!$R$17,'스테이지별 몬스터 스텟'!U2462*'(참고)타워 스텟 가치'!$S$17,'스테이지별 몬스터 스텟'!V2462*'(참고)타워 스텟 가치'!$T$17,'스테이지별 몬스터 스텟'!W2462*'(참고)타워 스텟 가치'!$U$17,'스테이지별 몬스터 스텟'!X2462*'(참고)타워 스텟 가치'!$V$17,'스테이지별 몬스터 스텟'!Y2462*'(참고)타워 스텟 가치'!$W$17,'스테이지별 몬스터 스텟'!Z2462*'(참고)타워 스텟 가치'!$X$17,'스테이지별 몬스터 스텟'!AA2462*'(참고)타워 스텟 가치'!$Y$17)</f>
        <v>1516213.6475000135</v>
      </c>
      <c r="AC2462">
        <v>2</v>
      </c>
      <c r="AD2462">
        <f>VLOOKUP($F2462,'(참고)타워 스텟 가치'!$B$12:$L$16,AD$2,0)+(VLOOKUP($F2462,'(참고)타워 스텟 가치'!$B$12:$L$16,AD$2,0)*$E2462)</f>
        <v>1112.6250000000095</v>
      </c>
      <c r="AE2462">
        <f>VLOOKUP($F2462,'(참고)타워 스텟 가치'!$B$12:$L$16,AE$2,0)+(VLOOKUP($F2462,'(참고)타워 스텟 가치'!$B$12:$L$16,AE$2,0)*$E2462)</f>
        <v>1335.1500000000117</v>
      </c>
      <c r="AF2462">
        <f>VLOOKUP($F2462,'(참고)타워 스텟 가치'!$B$12:$L$16,AF$2,0)+(VLOOKUP($F2462,'(참고)타워 스텟 가치'!$B$12:$L$16,AF$2,0)*$E2462)</f>
        <v>989000.00000000861</v>
      </c>
      <c r="AG2462">
        <f>VLOOKUP($F2462,'(참고)타워 스텟 가치'!$B$12:$L$16,AG$2,0)+(VLOOKUP($F2462,'(참고)타워 스텟 가치'!$B$12:$L$16,AG$2,0)*$E2462)</f>
        <v>6675.7500000000582</v>
      </c>
      <c r="AH2462">
        <f>VLOOKUP($F2462,'(참고)타워 스텟 가치'!$B$12:$L$16,AH$2,0)+(VLOOKUP($F2462,'(참고)타워 스텟 가치'!$B$12:$L$16,AH$2,0)*$E2462)</f>
        <v>222.52500000000194</v>
      </c>
      <c r="AI2462">
        <f>VLOOKUP($F2462,'(참고)타워 스텟 가치'!$B$12:$L$16,AI$2,0)+(VLOOKUP($F2462,'(참고)타워 스텟 가치'!$B$12:$L$16,AI$2,0)*$E2462)</f>
        <v>59.340000000000508</v>
      </c>
      <c r="AJ2462">
        <f>VLOOKUP($F2462,'(참고)타워 스텟 가치'!$B$12:$L$16,AJ$2,0)+(VLOOKUP($F2462,'(참고)타워 스텟 가치'!$B$12:$L$16,AJ$2,0)*$E2462)</f>
        <v>0</v>
      </c>
      <c r="AK2462">
        <f>VLOOKUP($F2462,'(참고)타워 스텟 가치'!$B$12:$L$16,AK$2,0)+(VLOOKUP($F2462,'(참고)타워 스텟 가치'!$B$12:$L$16,AK$2,0)*$E2462)</f>
        <v>0</v>
      </c>
      <c r="AL2462">
        <f>VLOOKUP($F2462,'(참고)타워 스텟 가치'!$B$12:$L$16,AL$2,0)+(VLOOKUP($F2462,'(참고)타워 스텟 가치'!$B$12:$L$16,AL$2,0)*$E2462)</f>
        <v>276.92000000000235</v>
      </c>
      <c r="AM2462">
        <f>SUM('스테이지별 몬스터 스텟'!AD2462*'(참고)타워 스텟 가치'!$Q$17,'스테이지별 몬스터 스텟'!AE2462*'(참고)타워 스텟 가치'!$R$17,'스테이지별 몬스터 스텟'!AF2462*'(참고)타워 스텟 가치'!$S$17,'스테이지별 몬스터 스텟'!AG2462*'(참고)타워 스텟 가치'!$T$17,'스테이지별 몬스터 스텟'!AH2462*'(참고)타워 스텟 가치'!$U$17,'스테이지별 몬스터 스텟'!AI2462*'(참고)타워 스텟 가치'!$V$17,'스테이지별 몬스터 스텟'!AJ2462*'(참고)타워 스텟 가치'!$W$17,'스테이지별 몬스터 스텟'!AK2462*'(참고)타워 스텟 가치'!$X$17,'스테이지별 몬스터 스텟'!AL2462*'(참고)타워 스텟 가치'!$Y$17)</f>
        <v>1502137.7050000133</v>
      </c>
      <c r="AN2462">
        <v>3</v>
      </c>
    </row>
    <row r="2463" spans="3:40" x14ac:dyDescent="0.3">
      <c r="C2463">
        <v>4</v>
      </c>
      <c r="D2463">
        <f t="shared" si="116"/>
        <v>492</v>
      </c>
      <c r="E2463" s="52">
        <f>VLOOKUP(D2463,'스테이지별 난이도 설정'!B:C,2,0)</f>
        <v>196.80000000000172</v>
      </c>
      <c r="F2463" t="str">
        <f t="shared" si="117"/>
        <v>유니크</v>
      </c>
      <c r="G2463">
        <f t="shared" si="115"/>
        <v>6</v>
      </c>
      <c r="H2463">
        <f>VLOOKUP($F2463,'(참고)타워 스텟 가치'!$B$2:$L$6,H$2,0)+(VLOOKUP($F2463,'(참고)타워 스텟 가치'!$B$2:$L$6,H$2,0)*$E2463)</f>
        <v>5006.8125000000437</v>
      </c>
      <c r="I2463">
        <f>VLOOKUP($F2463,'(참고)타워 스텟 가치'!$B$2:$L$6,I$2,0)+(VLOOKUP($F2463,'(참고)타워 스텟 가치'!$B$2:$L$6,I$2,0)*$E2463)</f>
        <v>1001.3625000000087</v>
      </c>
      <c r="J2463">
        <f>VLOOKUP($F2463,'(참고)타워 스텟 가치'!$B$2:$L$6,J$2,0)+(VLOOKUP($F2463,'(참고)타워 스텟 가치'!$B$2:$L$6,J$2,0)*$E2463)</f>
        <v>989000.00000000861</v>
      </c>
      <c r="K2463">
        <f>VLOOKUP($F2463,'(참고)타워 스텟 가치'!$B$2:$L$6,K$2,0)+(VLOOKUP($F2463,'(참고)타워 스텟 가치'!$B$2:$L$6,K$2,0)*$E2463)</f>
        <v>20027.250000000175</v>
      </c>
      <c r="L2463">
        <f>VLOOKUP($F2463,'(참고)타워 스텟 가치'!$B$2:$L$6,L$2,0)+(VLOOKUP($F2463,'(참고)타워 스텟 가치'!$B$2:$L$6,L$2,0)*$E2463)</f>
        <v>333.78750000000292</v>
      </c>
      <c r="M2463">
        <f>VLOOKUP($F2463,'(참고)타워 스텟 가치'!$B$2:$L$6,M$2,0)+(VLOOKUP($F2463,'(참고)타워 스텟 가치'!$B$2:$L$6,M$2,0)*$E2463)</f>
        <v>59.340000000000508</v>
      </c>
      <c r="N2463">
        <f>VLOOKUP($F2463,'(참고)타워 스텟 가치'!$B$2:$L$6,N$2,0)+(VLOOKUP($F2463,'(참고)타워 스텟 가치'!$B$2:$L$6,N$2,0)*$E2463)</f>
        <v>0</v>
      </c>
      <c r="O2463">
        <f>VLOOKUP($F2463,'(참고)타워 스텟 가치'!$B$2:$L$6,O$2,0)+(VLOOKUP($F2463,'(참고)타워 스텟 가치'!$B$2:$L$6,O$2,0)*$E2463)</f>
        <v>0</v>
      </c>
      <c r="P2463">
        <f>VLOOKUP($F2463,'(참고)타워 스텟 가치'!$B$2:$L$6,P$2,0)+(VLOOKUP($F2463,'(참고)타워 스텟 가치'!$B$2:$L$6,P$2,0)*$E2463)</f>
        <v>197.80000000000172</v>
      </c>
      <c r="Q2463">
        <f>SUM('스테이지별 몬스터 스텟'!H2463*'(참고)타워 스텟 가치'!$Q$17,'스테이지별 몬스터 스텟'!I2463*'(참고)타워 스텟 가치'!$R$17,'스테이지별 몬스터 스텟'!J2463*'(참고)타워 스텟 가치'!$S$17,'스테이지별 몬스터 스텟'!K2463*'(참고)타워 스텟 가치'!$T$17,'스테이지별 몬스터 스텟'!L2463*'(참고)타워 스텟 가치'!$U$17,'스테이지별 몬스터 스텟'!M2463*'(참고)타워 스텟 가치'!$V$17,'스테이지별 몬스터 스텟'!N2463*'(참고)타워 스텟 가치'!$W$17,'스테이지별 몬스터 스텟'!O2463*'(참고)타워 스텟 가치'!$X$17,'스테이지별 몬스터 스텟'!P2463*'(참고)타워 스텟 가치'!$Y$17)</f>
        <v>1536192.6837500138</v>
      </c>
      <c r="R2463">
        <v>1</v>
      </c>
      <c r="S2463">
        <f>VLOOKUP($F2463,'(참고)타워 스텟 가치'!$B$7:$L$11,S$2,0)+(VLOOKUP($F2463,'(참고)타워 스텟 가치'!$B$7:$L$11,S$2,0)*$E2463)</f>
        <v>1668.9375000000146</v>
      </c>
      <c r="T2463">
        <f>VLOOKUP($F2463,'(참고)타워 스텟 가치'!$B$7:$L$11,T$2,0)+(VLOOKUP($F2463,'(참고)타워 스텟 가치'!$B$7:$L$11,T$2,0)*$E2463)</f>
        <v>3004.087500000026</v>
      </c>
      <c r="U2463">
        <f>VLOOKUP($F2463,'(참고)타워 스텟 가치'!$B$7:$L$11,U$2,0)+(VLOOKUP($F2463,'(참고)타워 스텟 가치'!$B$7:$L$11,U$2,0)*$E2463)</f>
        <v>989000.00000000861</v>
      </c>
      <c r="V2463">
        <f>VLOOKUP($F2463,'(참고)타워 스텟 가치'!$B$7:$L$11,V$2,0)+(VLOOKUP($F2463,'(참고)타워 스텟 가치'!$B$7:$L$11,V$2,0)*$E2463)</f>
        <v>20027.250000000175</v>
      </c>
      <c r="W2463">
        <f>VLOOKUP($F2463,'(참고)타워 스텟 가치'!$B$7:$L$11,W$2,0)+(VLOOKUP($F2463,'(참고)타워 스텟 가치'!$B$7:$L$11,W$2,0)*$E2463)</f>
        <v>333.78750000000292</v>
      </c>
      <c r="X2463">
        <f>VLOOKUP($F2463,'(참고)타워 스텟 가치'!$B$7:$L$11,X$2,0)+(VLOOKUP($F2463,'(참고)타워 스텟 가치'!$B$7:$L$11,X$2,0)*$E2463)</f>
        <v>59.340000000000508</v>
      </c>
      <c r="Y2463">
        <f>VLOOKUP($F2463,'(참고)타워 스텟 가치'!$B$7:$L$11,Y$2,0)+(VLOOKUP($F2463,'(참고)타워 스텟 가치'!$B$7:$L$11,Y$2,0)*$E2463)</f>
        <v>0</v>
      </c>
      <c r="Z2463">
        <f>VLOOKUP($F2463,'(참고)타워 스텟 가치'!$B$7:$L$11,Z$2,0)+(VLOOKUP($F2463,'(참고)타워 스텟 가치'!$B$7:$L$11,Z$2,0)*$E2463)</f>
        <v>0</v>
      </c>
      <c r="AA2463">
        <f>VLOOKUP($F2463,'(참고)타워 스텟 가치'!$B$7:$L$11,AA$2,0)+(VLOOKUP($F2463,'(참고)타워 스텟 가치'!$B$7:$L$11,AA$2,0)*$E2463)</f>
        <v>197.80000000000172</v>
      </c>
      <c r="AB2463">
        <f>SUM('스테이지별 몬스터 스텟'!S2463*'(참고)타워 스텟 가치'!$Q$17,'스테이지별 몬스터 스텟'!T2463*'(참고)타워 스텟 가치'!$R$17,'스테이지별 몬스터 스텟'!U2463*'(참고)타워 스텟 가치'!$S$17,'스테이지별 몬스터 스텟'!V2463*'(참고)타워 스텟 가치'!$T$17,'스테이지별 몬스터 스텟'!W2463*'(참고)타워 스텟 가치'!$U$17,'스테이지별 몬스터 스텟'!X2463*'(참고)타워 스텟 가치'!$V$17,'스테이지별 몬스터 스텟'!Y2463*'(참고)타워 스텟 가치'!$W$17,'스테이지별 몬스터 스텟'!Z2463*'(참고)타워 스텟 가치'!$X$17,'스테이지별 몬스터 스텟'!AA2463*'(참고)타워 스텟 가치'!$Y$17)</f>
        <v>1532521.0212500137</v>
      </c>
      <c r="AC2463">
        <v>2</v>
      </c>
      <c r="AD2463">
        <f>VLOOKUP($F2463,'(참고)타워 스텟 가치'!$B$12:$L$16,AD$2,0)+(VLOOKUP($F2463,'(참고)타워 스텟 가치'!$B$12:$L$16,AD$2,0)*$E2463)</f>
        <v>1668.9375000000146</v>
      </c>
      <c r="AE2463">
        <f>VLOOKUP($F2463,'(참고)타워 스텟 가치'!$B$12:$L$16,AE$2,0)+(VLOOKUP($F2463,'(참고)타워 스텟 가치'!$B$12:$L$16,AE$2,0)*$E2463)</f>
        <v>2002.7250000000174</v>
      </c>
      <c r="AF2463">
        <f>VLOOKUP($F2463,'(참고)타워 스텟 가치'!$B$12:$L$16,AF$2,0)+(VLOOKUP($F2463,'(참고)타워 스텟 가치'!$B$12:$L$16,AF$2,0)*$E2463)</f>
        <v>989000.00000000861</v>
      </c>
      <c r="AG2463">
        <f>VLOOKUP($F2463,'(참고)타워 스텟 가치'!$B$12:$L$16,AG$2,0)+(VLOOKUP($F2463,'(참고)타워 스텟 가치'!$B$12:$L$16,AG$2,0)*$E2463)</f>
        <v>10013.625000000087</v>
      </c>
      <c r="AH2463">
        <f>VLOOKUP($F2463,'(참고)타워 스텟 가치'!$B$12:$L$16,AH$2,0)+(VLOOKUP($F2463,'(참고)타워 스텟 가치'!$B$12:$L$16,AH$2,0)*$E2463)</f>
        <v>333.78750000000292</v>
      </c>
      <c r="AI2463">
        <f>VLOOKUP($F2463,'(참고)타워 스텟 가치'!$B$12:$L$16,AI$2,0)+(VLOOKUP($F2463,'(참고)타워 스텟 가치'!$B$12:$L$16,AI$2,0)*$E2463)</f>
        <v>59.340000000000508</v>
      </c>
      <c r="AJ2463">
        <f>VLOOKUP($F2463,'(참고)타워 스텟 가치'!$B$12:$L$16,AJ$2,0)+(VLOOKUP($F2463,'(참고)타워 스텟 가치'!$B$12:$L$16,AJ$2,0)*$E2463)</f>
        <v>0</v>
      </c>
      <c r="AK2463">
        <f>VLOOKUP($F2463,'(참고)타워 스텟 가치'!$B$12:$L$16,AK$2,0)+(VLOOKUP($F2463,'(참고)타워 스텟 가치'!$B$12:$L$16,AK$2,0)*$E2463)</f>
        <v>0</v>
      </c>
      <c r="AL2463">
        <f>VLOOKUP($F2463,'(참고)타워 스텟 가치'!$B$12:$L$16,AL$2,0)+(VLOOKUP($F2463,'(참고)타워 스텟 가치'!$B$12:$L$16,AL$2,0)*$E2463)</f>
        <v>395.60000000000343</v>
      </c>
      <c r="AM2463">
        <f>SUM('스테이지별 몬스터 스텟'!AD2463*'(참고)타워 스텟 가치'!$Q$17,'스테이지별 몬스터 스텟'!AE2463*'(참고)타워 스텟 가치'!$R$17,'스테이지별 몬스터 스텟'!AF2463*'(참고)타워 스텟 가치'!$S$17,'스테이지별 몬스터 스텟'!AG2463*'(참고)타워 스텟 가치'!$T$17,'스테이지별 몬스터 스텟'!AH2463*'(참고)타워 스텟 가치'!$U$17,'스테이지별 몬스터 스텟'!AI2463*'(참고)타워 스텟 가치'!$V$17,'스테이지별 몬스터 스텟'!AJ2463*'(참고)타워 스텟 가치'!$W$17,'스테이지별 몬스터 스텟'!AK2463*'(참고)타워 스텟 가치'!$X$17,'스테이지별 몬스터 스텟'!AL2463*'(참고)타워 스텟 가치'!$Y$17)</f>
        <v>1511387.3275000134</v>
      </c>
      <c r="AN2463">
        <v>3</v>
      </c>
    </row>
    <row r="2464" spans="3:40" x14ac:dyDescent="0.3">
      <c r="C2464">
        <v>5</v>
      </c>
      <c r="D2464">
        <f t="shared" si="116"/>
        <v>492</v>
      </c>
      <c r="E2464" s="52">
        <f>VLOOKUP(D2464,'스테이지별 난이도 설정'!B:C,2,0)</f>
        <v>196.80000000000172</v>
      </c>
      <c r="F2464" t="str">
        <f t="shared" si="117"/>
        <v>스페셜</v>
      </c>
      <c r="G2464">
        <f t="shared" si="115"/>
        <v>6</v>
      </c>
      <c r="H2464">
        <f>VLOOKUP($F2464,'(참고)타워 스텟 가치'!$B$2:$L$6,H$2,0)+(VLOOKUP($F2464,'(참고)타워 스텟 가치'!$B$2:$L$6,H$2,0)*$E2464)</f>
        <v>7510.2187500000655</v>
      </c>
      <c r="I2464">
        <f>VLOOKUP($F2464,'(참고)타워 스텟 가치'!$B$2:$L$6,I$2,0)+(VLOOKUP($F2464,'(참고)타워 스텟 가치'!$B$2:$L$6,I$2,0)*$E2464)</f>
        <v>1502.043750000013</v>
      </c>
      <c r="J2464">
        <f>VLOOKUP($F2464,'(참고)타워 스텟 가치'!$B$2:$L$6,J$2,0)+(VLOOKUP($F2464,'(참고)타워 스텟 가치'!$B$2:$L$6,J$2,0)*$E2464)</f>
        <v>989000.00000000861</v>
      </c>
      <c r="K2464">
        <f>VLOOKUP($F2464,'(참고)타워 스텟 가치'!$B$2:$L$6,K$2,0)+(VLOOKUP($F2464,'(참고)타워 스텟 가치'!$B$2:$L$6,K$2,0)*$E2464)</f>
        <v>30040.875000000262</v>
      </c>
      <c r="L2464">
        <f>VLOOKUP($F2464,'(참고)타워 스텟 가치'!$B$2:$L$6,L$2,0)+(VLOOKUP($F2464,'(참고)타워 스텟 가치'!$B$2:$L$6,L$2,0)*$E2464)</f>
        <v>500.68125000000435</v>
      </c>
      <c r="M2464">
        <f>VLOOKUP($F2464,'(참고)타워 스텟 가치'!$B$2:$L$6,M$2,0)+(VLOOKUP($F2464,'(참고)타워 스텟 가치'!$B$2:$L$6,M$2,0)*$E2464)</f>
        <v>59.340000000000508</v>
      </c>
      <c r="N2464">
        <f>VLOOKUP($F2464,'(참고)타워 스텟 가치'!$B$2:$L$6,N$2,0)+(VLOOKUP($F2464,'(참고)타워 스텟 가치'!$B$2:$L$6,N$2,0)*$E2464)</f>
        <v>0</v>
      </c>
      <c r="O2464">
        <f>VLOOKUP($F2464,'(참고)타워 스텟 가치'!$B$2:$L$6,O$2,0)+(VLOOKUP($F2464,'(참고)타워 스텟 가치'!$B$2:$L$6,O$2,0)*$E2464)</f>
        <v>0</v>
      </c>
      <c r="P2464">
        <f>VLOOKUP($F2464,'(참고)타워 스텟 가치'!$B$2:$L$6,P$2,0)+(VLOOKUP($F2464,'(참고)타워 스텟 가치'!$B$2:$L$6,P$2,0)*$E2464)</f>
        <v>197.80000000000172</v>
      </c>
      <c r="Q2464">
        <f>SUM('스테이지별 몬스터 스텟'!H2464*'(참고)타워 스텟 가치'!$Q$17,'스테이지별 몬스터 스텟'!I2464*'(참고)타워 스텟 가치'!$R$17,'스테이지별 몬스터 스텟'!J2464*'(참고)타워 스텟 가치'!$S$17,'스테이지별 몬스터 스텟'!K2464*'(참고)타워 스텟 가치'!$T$17,'스테이지별 몬스터 스텟'!L2464*'(참고)타워 스텟 가치'!$U$17,'스테이지별 몬스터 스텟'!M2464*'(참고)타워 스텟 가치'!$V$17,'스테이지별 몬스터 스텟'!N2464*'(참고)타워 스텟 가치'!$W$17,'스테이지별 몬스터 스텟'!O2464*'(참고)타워 스텟 가치'!$X$17,'스테이지별 몬스터 스텟'!P2464*'(참고)타워 스텟 가치'!$Y$17)</f>
        <v>1562311.5556250138</v>
      </c>
      <c r="R2464">
        <v>1</v>
      </c>
      <c r="S2464">
        <f>VLOOKUP($F2464,'(참고)타워 스텟 가치'!$B$7:$L$11,S$2,0)+(VLOOKUP($F2464,'(참고)타워 스텟 가치'!$B$7:$L$11,S$2,0)*$E2464)</f>
        <v>2503.4062500000218</v>
      </c>
      <c r="T2464">
        <f>VLOOKUP($F2464,'(참고)타워 스텟 가치'!$B$7:$L$11,T$2,0)+(VLOOKUP($F2464,'(참고)타워 스텟 가치'!$B$7:$L$11,T$2,0)*$E2464)</f>
        <v>4506.1312500000395</v>
      </c>
      <c r="U2464">
        <f>VLOOKUP($F2464,'(참고)타워 스텟 가치'!$B$7:$L$11,U$2,0)+(VLOOKUP($F2464,'(참고)타워 스텟 가치'!$B$7:$L$11,U$2,0)*$E2464)</f>
        <v>989000.00000000861</v>
      </c>
      <c r="V2464">
        <f>VLOOKUP($F2464,'(참고)타워 스텟 가치'!$B$7:$L$11,V$2,0)+(VLOOKUP($F2464,'(참고)타워 스텟 가치'!$B$7:$L$11,V$2,0)*$E2464)</f>
        <v>30040.875000000262</v>
      </c>
      <c r="W2464">
        <f>VLOOKUP($F2464,'(참고)타워 스텟 가치'!$B$7:$L$11,W$2,0)+(VLOOKUP($F2464,'(참고)타워 스텟 가치'!$B$7:$L$11,W$2,0)*$E2464)</f>
        <v>500.68125000000435</v>
      </c>
      <c r="X2464">
        <f>VLOOKUP($F2464,'(참고)타워 스텟 가치'!$B$7:$L$11,X$2,0)+(VLOOKUP($F2464,'(참고)타워 스텟 가치'!$B$7:$L$11,X$2,0)*$E2464)</f>
        <v>59.340000000000508</v>
      </c>
      <c r="Y2464">
        <f>VLOOKUP($F2464,'(참고)타워 스텟 가치'!$B$7:$L$11,Y$2,0)+(VLOOKUP($F2464,'(참고)타워 스텟 가치'!$B$7:$L$11,Y$2,0)*$E2464)</f>
        <v>0</v>
      </c>
      <c r="Z2464">
        <f>VLOOKUP($F2464,'(참고)타워 스텟 가치'!$B$7:$L$11,Z$2,0)+(VLOOKUP($F2464,'(참고)타워 스텟 가치'!$B$7:$L$11,Z$2,0)*$E2464)</f>
        <v>0</v>
      </c>
      <c r="AA2464">
        <f>VLOOKUP($F2464,'(참고)타워 스텟 가치'!$B$7:$L$11,AA$2,0)+(VLOOKUP($F2464,'(참고)타워 스텟 가치'!$B$7:$L$11,AA$2,0)*$E2464)</f>
        <v>197.80000000000172</v>
      </c>
      <c r="AB2464">
        <f>SUM('스테이지별 몬스터 스텟'!S2464*'(참고)타워 스텟 가치'!$Q$17,'스테이지별 몬스터 스텟'!T2464*'(참고)타워 스텟 가치'!$R$17,'스테이지별 몬스터 스텟'!U2464*'(참고)타워 스텟 가치'!$S$17,'스테이지별 몬스터 스텟'!V2464*'(참고)타워 스텟 가치'!$T$17,'스테이지별 몬스터 스텟'!W2464*'(참고)타워 스텟 가치'!$U$17,'스테이지별 몬스터 스텟'!X2464*'(참고)타워 스텟 가치'!$V$17,'스테이지별 몬스터 스텟'!Y2464*'(참고)타워 스텟 가치'!$W$17,'스테이지별 몬스터 스텟'!Z2464*'(참고)타워 스텟 가치'!$X$17,'스테이지별 몬스터 스텟'!AA2464*'(참고)타워 스텟 가치'!$Y$17)</f>
        <v>1556804.0618750139</v>
      </c>
      <c r="AC2464">
        <v>2</v>
      </c>
      <c r="AD2464">
        <f>VLOOKUP($F2464,'(참고)타워 스텟 가치'!$B$12:$L$16,AD$2,0)+(VLOOKUP($F2464,'(참고)타워 스텟 가치'!$B$12:$L$16,AD$2,0)*$E2464)</f>
        <v>2503.4062500000218</v>
      </c>
      <c r="AE2464">
        <f>VLOOKUP($F2464,'(참고)타워 스텟 가치'!$B$12:$L$16,AE$2,0)+(VLOOKUP($F2464,'(참고)타워 스텟 가치'!$B$12:$L$16,AE$2,0)*$E2464)</f>
        <v>3004.087500000026</v>
      </c>
      <c r="AF2464">
        <f>VLOOKUP($F2464,'(참고)타워 스텟 가치'!$B$12:$L$16,AF$2,0)+(VLOOKUP($F2464,'(참고)타워 스텟 가치'!$B$12:$L$16,AF$2,0)*$E2464)</f>
        <v>989000.00000000861</v>
      </c>
      <c r="AG2464">
        <f>VLOOKUP($F2464,'(참고)타워 스텟 가치'!$B$12:$L$16,AG$2,0)+(VLOOKUP($F2464,'(참고)타워 스텟 가치'!$B$12:$L$16,AG$2,0)*$E2464)</f>
        <v>15020.437500000131</v>
      </c>
      <c r="AH2464">
        <f>VLOOKUP($F2464,'(참고)타워 스텟 가치'!$B$12:$L$16,AH$2,0)+(VLOOKUP($F2464,'(참고)타워 스텟 가치'!$B$12:$L$16,AH$2,0)*$E2464)</f>
        <v>500.68125000000435</v>
      </c>
      <c r="AI2464">
        <f>VLOOKUP($F2464,'(참고)타워 스텟 가치'!$B$12:$L$16,AI$2,0)+(VLOOKUP($F2464,'(참고)타워 스텟 가치'!$B$12:$L$16,AI$2,0)*$E2464)</f>
        <v>59.340000000000508</v>
      </c>
      <c r="AJ2464">
        <f>VLOOKUP($F2464,'(참고)타워 스텟 가치'!$B$12:$L$16,AJ$2,0)+(VLOOKUP($F2464,'(참고)타워 스텟 가치'!$B$12:$L$16,AJ$2,0)*$E2464)</f>
        <v>0</v>
      </c>
      <c r="AK2464">
        <f>VLOOKUP($F2464,'(참고)타워 스텟 가치'!$B$12:$L$16,AK$2,0)+(VLOOKUP($F2464,'(참고)타워 스텟 가치'!$B$12:$L$16,AK$2,0)*$E2464)</f>
        <v>0</v>
      </c>
      <c r="AL2464">
        <f>VLOOKUP($F2464,'(참고)타워 스텟 가치'!$B$12:$L$16,AL$2,0)+(VLOOKUP($F2464,'(참고)타워 스텟 가치'!$B$12:$L$16,AL$2,0)*$E2464)</f>
        <v>395.60000000000343</v>
      </c>
      <c r="AM2464">
        <f>SUM('스테이지별 몬스터 스텟'!AD2464*'(참고)타워 스텟 가치'!$Q$17,'스테이지별 몬스터 스텟'!AE2464*'(참고)타워 스텟 가치'!$R$17,'스테이지별 몬스터 스텟'!AF2464*'(참고)타워 스텟 가치'!$S$17,'스테이지별 몬스터 스텟'!AG2464*'(참고)타워 스텟 가치'!$T$17,'스테이지별 몬스터 스텟'!AH2464*'(참고)타워 스텟 가치'!$U$17,'스테이지별 몬스터 스텟'!AI2464*'(참고)타워 스텟 가치'!$V$17,'스테이지별 몬스터 스텟'!AJ2464*'(참고)타워 스텟 가치'!$W$17,'스테이지별 몬스터 스텟'!AK2464*'(참고)타워 스텟 가치'!$X$17,'스테이지별 몬스터 스텟'!AL2464*'(참고)타워 스텟 가치'!$Y$17)</f>
        <v>1524905.7212500134</v>
      </c>
      <c r="AN2464">
        <v>3</v>
      </c>
    </row>
    <row r="2465" spans="3:40" x14ac:dyDescent="0.3">
      <c r="C2465">
        <v>1</v>
      </c>
      <c r="D2465">
        <f t="shared" si="116"/>
        <v>493</v>
      </c>
      <c r="E2465" s="52">
        <f>VLOOKUP(D2465,'스테이지별 난이도 설정'!B:C,2,0)</f>
        <v>197.20000000000172</v>
      </c>
      <c r="F2465" t="str">
        <f t="shared" si="117"/>
        <v>일반</v>
      </c>
      <c r="G2465">
        <f t="shared" si="115"/>
        <v>6</v>
      </c>
      <c r="H2465">
        <f>VLOOKUP($F2465,'(참고)타워 스텟 가치'!$B$2:$L$6,H$2,0)+(VLOOKUP($F2465,'(참고)타워 스텟 가치'!$B$2:$L$6,H$2,0)*$E2465)</f>
        <v>1486.500000000013</v>
      </c>
      <c r="I2465">
        <f>VLOOKUP($F2465,'(참고)타워 스텟 가치'!$B$2:$L$6,I$2,0)+(VLOOKUP($F2465,'(참고)타워 스텟 가치'!$B$2:$L$6,I$2,0)*$E2465)</f>
        <v>297.30000000000257</v>
      </c>
      <c r="J2465">
        <f>VLOOKUP($F2465,'(참고)타워 스텟 가치'!$B$2:$L$6,J$2,0)+(VLOOKUP($F2465,'(참고)타워 스텟 가치'!$B$2:$L$6,J$2,0)*$E2465)</f>
        <v>991000.00000000861</v>
      </c>
      <c r="K2465">
        <f>VLOOKUP($F2465,'(참고)타워 스텟 가치'!$B$2:$L$6,K$2,0)+(VLOOKUP($F2465,'(참고)타워 스텟 가치'!$B$2:$L$6,K$2,0)*$E2465)</f>
        <v>5946.0000000000518</v>
      </c>
      <c r="L2465">
        <f>VLOOKUP($F2465,'(참고)타워 스텟 가치'!$B$2:$L$6,L$2,0)+(VLOOKUP($F2465,'(참고)타워 스텟 가치'!$B$2:$L$6,L$2,0)*$E2465)</f>
        <v>99.100000000000861</v>
      </c>
      <c r="M2465">
        <f>VLOOKUP($F2465,'(참고)타워 스텟 가치'!$B$2:$L$6,M$2,0)+(VLOOKUP($F2465,'(참고)타워 스텟 가치'!$B$2:$L$6,M$2,0)*$E2465)</f>
        <v>59.460000000000512</v>
      </c>
      <c r="N2465">
        <f>VLOOKUP($F2465,'(참고)타워 스텟 가치'!$B$2:$L$6,N$2,0)+(VLOOKUP($F2465,'(참고)타워 스텟 가치'!$B$2:$L$6,N$2,0)*$E2465)</f>
        <v>0</v>
      </c>
      <c r="O2465">
        <f>VLOOKUP($F2465,'(참고)타워 스텟 가치'!$B$2:$L$6,O$2,0)+(VLOOKUP($F2465,'(참고)타워 스텟 가치'!$B$2:$L$6,O$2,0)*$E2465)</f>
        <v>0</v>
      </c>
      <c r="P2465">
        <f>VLOOKUP($F2465,'(참고)타워 스텟 가치'!$B$2:$L$6,P$2,0)+(VLOOKUP($F2465,'(참고)타워 스텟 가치'!$B$2:$L$6,P$2,0)*$E2465)</f>
        <v>138.74000000000117</v>
      </c>
      <c r="Q2465">
        <f>SUM('스테이지별 몬스터 스텟'!H2465*'(참고)타워 스텟 가치'!$Q$17,'스테이지별 몬스터 스텟'!I2465*'(참고)타워 스텟 가치'!$R$17,'스테이지별 몬스터 스텟'!J2465*'(참고)타워 스텟 가치'!$S$17,'스테이지별 몬스터 스텟'!K2465*'(참고)타워 스텟 가치'!$T$17,'스테이지별 몬스터 스텟'!L2465*'(참고)타워 스텟 가치'!$U$17,'스테이지별 몬스터 스텟'!M2465*'(참고)타워 스텟 가치'!$V$17,'스테이지별 몬스터 스텟'!N2465*'(참고)타워 스텟 가치'!$W$17,'스테이지별 몬스터 스텟'!O2465*'(참고)타워 스텟 가치'!$X$17,'스테이지별 몬스터 스텟'!P2465*'(참고)타워 스텟 가치'!$Y$17)</f>
        <v>1502346.0900000129</v>
      </c>
      <c r="R2465">
        <v>1</v>
      </c>
      <c r="S2465">
        <f>VLOOKUP($F2465,'(참고)타워 스텟 가치'!$B$7:$L$11,S$2,0)+(VLOOKUP($F2465,'(참고)타워 스텟 가치'!$B$7:$L$11,S$2,0)*$E2465)</f>
        <v>495.50000000000432</v>
      </c>
      <c r="T2465">
        <f>VLOOKUP($F2465,'(참고)타워 스텟 가치'!$B$7:$L$11,T$2,0)+(VLOOKUP($F2465,'(참고)타워 스텟 가치'!$B$7:$L$11,T$2,0)*$E2465)</f>
        <v>891.90000000000771</v>
      </c>
      <c r="U2465">
        <f>VLOOKUP($F2465,'(참고)타워 스텟 가치'!$B$7:$L$11,U$2,0)+(VLOOKUP($F2465,'(참고)타워 스텟 가치'!$B$7:$L$11,U$2,0)*$E2465)</f>
        <v>991000.00000000861</v>
      </c>
      <c r="V2465">
        <f>VLOOKUP($F2465,'(참고)타워 스텟 가치'!$B$7:$L$11,V$2,0)+(VLOOKUP($F2465,'(참고)타워 스텟 가치'!$B$7:$L$11,V$2,0)*$E2465)</f>
        <v>5946.0000000000518</v>
      </c>
      <c r="W2465">
        <f>VLOOKUP($F2465,'(참고)타워 스텟 가치'!$B$7:$L$11,W$2,0)+(VLOOKUP($F2465,'(참고)타워 스텟 가치'!$B$7:$L$11,W$2,0)*$E2465)</f>
        <v>99.100000000000861</v>
      </c>
      <c r="X2465">
        <f>VLOOKUP($F2465,'(참고)타워 스텟 가치'!$B$7:$L$11,X$2,0)+(VLOOKUP($F2465,'(참고)타워 스텟 가치'!$B$7:$L$11,X$2,0)*$E2465)</f>
        <v>59.460000000000512</v>
      </c>
      <c r="Y2465">
        <f>VLOOKUP($F2465,'(참고)타워 스텟 가치'!$B$7:$L$11,Y$2,0)+(VLOOKUP($F2465,'(참고)타워 스텟 가치'!$B$7:$L$11,Y$2,0)*$E2465)</f>
        <v>0</v>
      </c>
      <c r="Z2465">
        <f>VLOOKUP($F2465,'(참고)타워 스텟 가치'!$B$7:$L$11,Z$2,0)+(VLOOKUP($F2465,'(참고)타워 스텟 가치'!$B$7:$L$11,Z$2,0)*$E2465)</f>
        <v>0</v>
      </c>
      <c r="AA2465">
        <f>VLOOKUP($F2465,'(참고)타워 스텟 가치'!$B$7:$L$11,AA$2,0)+(VLOOKUP($F2465,'(참고)타워 스텟 가치'!$B$7:$L$11,AA$2,0)*$E2465)</f>
        <v>138.74000000000117</v>
      </c>
      <c r="AB2465">
        <f>SUM('스테이지별 몬스터 스텟'!S2465*'(참고)타워 스텟 가치'!$Q$17,'스테이지별 몬스터 스텟'!T2465*'(참고)타워 스텟 가치'!$R$17,'스테이지별 몬스터 스텟'!U2465*'(참고)타워 스텟 가치'!$S$17,'스테이지별 몬스터 스텟'!V2465*'(참고)타워 스텟 가치'!$T$17,'스테이지별 몬스터 스텟'!W2465*'(참고)타워 스텟 가치'!$U$17,'스테이지별 몬스터 스텟'!X2465*'(참고)타워 스텟 가치'!$V$17,'스테이지별 몬스터 스텟'!Y2465*'(참고)타워 스텟 가치'!$W$17,'스테이지별 몬스터 스텟'!Z2465*'(참고)타워 스텟 가치'!$X$17,'스테이지별 몬스터 스텟'!AA2465*'(참고)타워 스텟 가치'!$Y$17)</f>
        <v>1501255.990000013</v>
      </c>
      <c r="AC2465">
        <v>2</v>
      </c>
      <c r="AD2465">
        <f>VLOOKUP($F2465,'(참고)타워 스텟 가치'!$B$12:$L$16,AD$2,0)+(VLOOKUP($F2465,'(참고)타워 스텟 가치'!$B$12:$L$16,AD$2,0)*$E2465)</f>
        <v>495.50000000000432</v>
      </c>
      <c r="AE2465">
        <f>VLOOKUP($F2465,'(참고)타워 스텟 가치'!$B$12:$L$16,AE$2,0)+(VLOOKUP($F2465,'(참고)타워 스텟 가치'!$B$12:$L$16,AE$2,0)*$E2465)</f>
        <v>594.60000000000514</v>
      </c>
      <c r="AF2465">
        <f>VLOOKUP($F2465,'(참고)타워 스텟 가치'!$B$12:$L$16,AF$2,0)+(VLOOKUP($F2465,'(참고)타워 스텟 가치'!$B$12:$L$16,AF$2,0)*$E2465)</f>
        <v>991000.00000000861</v>
      </c>
      <c r="AG2465">
        <f>VLOOKUP($F2465,'(참고)타워 스텟 가치'!$B$12:$L$16,AG$2,0)+(VLOOKUP($F2465,'(참고)타워 스텟 가치'!$B$12:$L$16,AG$2,0)*$E2465)</f>
        <v>2973.0000000000259</v>
      </c>
      <c r="AH2465">
        <f>VLOOKUP($F2465,'(참고)타워 스텟 가치'!$B$12:$L$16,AH$2,0)+(VLOOKUP($F2465,'(참고)타워 스텟 가치'!$B$12:$L$16,AH$2,0)*$E2465)</f>
        <v>99.100000000000861</v>
      </c>
      <c r="AI2465">
        <f>VLOOKUP($F2465,'(참고)타워 스텟 가치'!$B$12:$L$16,AI$2,0)+(VLOOKUP($F2465,'(참고)타워 스텟 가치'!$B$12:$L$16,AI$2,0)*$E2465)</f>
        <v>59.460000000000512</v>
      </c>
      <c r="AJ2465">
        <f>VLOOKUP($F2465,'(참고)타워 스텟 가치'!$B$12:$L$16,AJ$2,0)+(VLOOKUP($F2465,'(참고)타워 스텟 가치'!$B$12:$L$16,AJ$2,0)*$E2465)</f>
        <v>0</v>
      </c>
      <c r="AK2465">
        <f>VLOOKUP($F2465,'(참고)타워 스텟 가치'!$B$12:$L$16,AK$2,0)+(VLOOKUP($F2465,'(참고)타워 스텟 가치'!$B$12:$L$16,AK$2,0)*$E2465)</f>
        <v>0</v>
      </c>
      <c r="AL2465">
        <f>VLOOKUP($F2465,'(참고)타워 스텟 가치'!$B$12:$L$16,AL$2,0)+(VLOOKUP($F2465,'(참고)타워 스텟 가치'!$B$12:$L$16,AL$2,0)*$E2465)</f>
        <v>277.48000000000235</v>
      </c>
      <c r="AM2465">
        <f>SUM('스테이지별 몬스터 스텟'!AD2465*'(참고)타워 스텟 가치'!$Q$17,'스테이지별 몬스터 스텟'!AE2465*'(참고)타워 스텟 가치'!$R$17,'스테이지별 몬스터 스텟'!AF2465*'(참고)타워 스텟 가치'!$S$17,'스테이지별 몬스터 스텟'!AG2465*'(참고)타워 스텟 가치'!$T$17,'스테이지별 몬스터 스텟'!AH2465*'(참고)타워 스텟 가치'!$U$17,'스테이지별 몬스터 스텟'!AI2465*'(참고)타워 스텟 가치'!$V$17,'스테이지별 몬스터 스텟'!AJ2465*'(참고)타워 스텟 가치'!$W$17,'스테이지별 몬스터 스텟'!AK2465*'(참고)타워 스텟 가치'!$X$17,'스테이지별 몬스터 스텟'!AL2465*'(참고)타워 스텟 가치'!$Y$17)</f>
        <v>1495141.5200000128</v>
      </c>
      <c r="AN2465">
        <v>3</v>
      </c>
    </row>
    <row r="2466" spans="3:40" x14ac:dyDescent="0.3">
      <c r="C2466">
        <v>2</v>
      </c>
      <c r="D2466">
        <f t="shared" si="116"/>
        <v>493</v>
      </c>
      <c r="E2466" s="52">
        <f>VLOOKUP(D2466,'스테이지별 난이도 설정'!B:C,2,0)</f>
        <v>197.20000000000172</v>
      </c>
      <c r="F2466" t="str">
        <f t="shared" si="117"/>
        <v>레어</v>
      </c>
      <c r="G2466">
        <f t="shared" si="115"/>
        <v>6</v>
      </c>
      <c r="H2466">
        <f>VLOOKUP($F2466,'(참고)타워 스텟 가치'!$B$2:$L$6,H$2,0)+(VLOOKUP($F2466,'(참고)타워 스텟 가치'!$B$2:$L$6,H$2,0)*$E2466)</f>
        <v>2229.7500000000196</v>
      </c>
      <c r="I2466">
        <f>VLOOKUP($F2466,'(참고)타워 스텟 가치'!$B$2:$L$6,I$2,0)+(VLOOKUP($F2466,'(참고)타워 스텟 가치'!$B$2:$L$6,I$2,0)*$E2466)</f>
        <v>445.95000000000385</v>
      </c>
      <c r="J2466">
        <f>VLOOKUP($F2466,'(참고)타워 스텟 가치'!$B$2:$L$6,J$2,0)+(VLOOKUP($F2466,'(참고)타워 스텟 가치'!$B$2:$L$6,J$2,0)*$E2466)</f>
        <v>991000.00000000861</v>
      </c>
      <c r="K2466">
        <f>VLOOKUP($F2466,'(참고)타워 스텟 가치'!$B$2:$L$6,K$2,0)+(VLOOKUP($F2466,'(참고)타워 스텟 가치'!$B$2:$L$6,K$2,0)*$E2466)</f>
        <v>8919.0000000000782</v>
      </c>
      <c r="L2466">
        <f>VLOOKUP($F2466,'(참고)타워 스텟 가치'!$B$2:$L$6,L$2,0)+(VLOOKUP($F2466,'(참고)타워 스텟 가치'!$B$2:$L$6,L$2,0)*$E2466)</f>
        <v>148.65000000000128</v>
      </c>
      <c r="M2466">
        <f>VLOOKUP($F2466,'(참고)타워 스텟 가치'!$B$2:$L$6,M$2,0)+(VLOOKUP($F2466,'(참고)타워 스텟 가치'!$B$2:$L$6,M$2,0)*$E2466)</f>
        <v>59.460000000000512</v>
      </c>
      <c r="N2466">
        <f>VLOOKUP($F2466,'(참고)타워 스텟 가치'!$B$2:$L$6,N$2,0)+(VLOOKUP($F2466,'(참고)타워 스텟 가치'!$B$2:$L$6,N$2,0)*$E2466)</f>
        <v>0</v>
      </c>
      <c r="O2466">
        <f>VLOOKUP($F2466,'(참고)타워 스텟 가치'!$B$2:$L$6,O$2,0)+(VLOOKUP($F2466,'(참고)타워 스텟 가치'!$B$2:$L$6,O$2,0)*$E2466)</f>
        <v>0</v>
      </c>
      <c r="P2466">
        <f>VLOOKUP($F2466,'(참고)타워 스텟 가치'!$B$2:$L$6,P$2,0)+(VLOOKUP($F2466,'(참고)타워 스텟 가치'!$B$2:$L$6,P$2,0)*$E2466)</f>
        <v>138.74000000000117</v>
      </c>
      <c r="Q2466">
        <f>SUM('스테이지별 몬스터 스텟'!H2466*'(참고)타워 스텟 가치'!$Q$17,'스테이지별 몬스터 스텟'!I2466*'(참고)타워 스텟 가치'!$R$17,'스테이지별 몬스터 스텟'!J2466*'(참고)타워 스텟 가치'!$S$17,'스테이지별 몬스터 스텟'!K2466*'(참고)타워 스텟 가치'!$T$17,'스테이지별 몬스터 스텟'!L2466*'(참고)타워 스텟 가치'!$U$17,'스테이지별 몬스터 스텟'!M2466*'(참고)타워 스텟 가치'!$V$17,'스테이지별 몬스터 스텟'!N2466*'(참고)타워 스텟 가치'!$W$17,'스테이지별 몬스터 스텟'!O2466*'(참고)타워 스텟 가치'!$X$17,'스테이지별 몬스터 스텟'!P2466*'(참고)타워 스텟 가치'!$Y$17)</f>
        <v>1510100.6650000133</v>
      </c>
      <c r="R2466">
        <v>1</v>
      </c>
      <c r="S2466">
        <f>VLOOKUP($F2466,'(참고)타워 스텟 가치'!$B$7:$L$11,S$2,0)+(VLOOKUP($F2466,'(참고)타워 스텟 가치'!$B$7:$L$11,S$2,0)*$E2466)</f>
        <v>743.25000000000648</v>
      </c>
      <c r="T2466">
        <f>VLOOKUP($F2466,'(참고)타워 스텟 가치'!$B$7:$L$11,T$2,0)+(VLOOKUP($F2466,'(참고)타워 스텟 가치'!$B$7:$L$11,T$2,0)*$E2466)</f>
        <v>1337.8500000000117</v>
      </c>
      <c r="U2466">
        <f>VLOOKUP($F2466,'(참고)타워 스텟 가치'!$B$7:$L$11,U$2,0)+(VLOOKUP($F2466,'(참고)타워 스텟 가치'!$B$7:$L$11,U$2,0)*$E2466)</f>
        <v>991000.00000000861</v>
      </c>
      <c r="V2466">
        <f>VLOOKUP($F2466,'(참고)타워 스텟 가치'!$B$7:$L$11,V$2,0)+(VLOOKUP($F2466,'(참고)타워 스텟 가치'!$B$7:$L$11,V$2,0)*$E2466)</f>
        <v>8919.0000000000782</v>
      </c>
      <c r="W2466">
        <f>VLOOKUP($F2466,'(참고)타워 스텟 가치'!$B$7:$L$11,W$2,0)+(VLOOKUP($F2466,'(참고)타워 스텟 가치'!$B$7:$L$11,W$2,0)*$E2466)</f>
        <v>148.65000000000128</v>
      </c>
      <c r="X2466">
        <f>VLOOKUP($F2466,'(참고)타워 스텟 가치'!$B$7:$L$11,X$2,0)+(VLOOKUP($F2466,'(참고)타워 스텟 가치'!$B$7:$L$11,X$2,0)*$E2466)</f>
        <v>59.460000000000512</v>
      </c>
      <c r="Y2466">
        <f>VLOOKUP($F2466,'(참고)타워 스텟 가치'!$B$7:$L$11,Y$2,0)+(VLOOKUP($F2466,'(참고)타워 스텟 가치'!$B$7:$L$11,Y$2,0)*$E2466)</f>
        <v>0</v>
      </c>
      <c r="Z2466">
        <f>VLOOKUP($F2466,'(참고)타워 스텟 가치'!$B$7:$L$11,Z$2,0)+(VLOOKUP($F2466,'(참고)타워 스텟 가치'!$B$7:$L$11,Z$2,0)*$E2466)</f>
        <v>0</v>
      </c>
      <c r="AA2466">
        <f>VLOOKUP($F2466,'(참고)타워 스텟 가치'!$B$7:$L$11,AA$2,0)+(VLOOKUP($F2466,'(참고)타워 스텟 가치'!$B$7:$L$11,AA$2,0)*$E2466)</f>
        <v>138.74000000000117</v>
      </c>
      <c r="AB2466">
        <f>SUM('스테이지별 몬스터 스텟'!S2466*'(참고)타워 스텟 가치'!$Q$17,'스테이지별 몬스터 스텟'!T2466*'(참고)타워 스텟 가치'!$R$17,'스테이지별 몬스터 스텟'!U2466*'(참고)타워 스텟 가치'!$S$17,'스테이지별 몬스터 스텟'!V2466*'(참고)타워 스텟 가치'!$T$17,'스테이지별 몬스터 스텟'!W2466*'(참고)타워 스텟 가치'!$U$17,'스테이지별 몬스터 스텟'!X2466*'(참고)타워 스텟 가치'!$V$17,'스테이지별 몬스터 스텟'!Y2466*'(참고)타워 스텟 가치'!$W$17,'스테이지별 몬스터 스텟'!Z2466*'(참고)타워 스텟 가치'!$X$17,'스테이지별 몬스터 스텟'!AA2466*'(참고)타워 스텟 가치'!$Y$17)</f>
        <v>1508465.5150000134</v>
      </c>
      <c r="AC2466">
        <v>2</v>
      </c>
      <c r="AD2466">
        <f>VLOOKUP($F2466,'(참고)타워 스텟 가치'!$B$12:$L$16,AD$2,0)+(VLOOKUP($F2466,'(참고)타워 스텟 가치'!$B$12:$L$16,AD$2,0)*$E2466)</f>
        <v>743.25000000000648</v>
      </c>
      <c r="AE2466">
        <f>VLOOKUP($F2466,'(참고)타워 스텟 가치'!$B$12:$L$16,AE$2,0)+(VLOOKUP($F2466,'(참고)타워 스텟 가치'!$B$12:$L$16,AE$2,0)*$E2466)</f>
        <v>891.90000000000771</v>
      </c>
      <c r="AF2466">
        <f>VLOOKUP($F2466,'(참고)타워 스텟 가치'!$B$12:$L$16,AF$2,0)+(VLOOKUP($F2466,'(참고)타워 스텟 가치'!$B$12:$L$16,AF$2,0)*$E2466)</f>
        <v>991000.00000000861</v>
      </c>
      <c r="AG2466">
        <f>VLOOKUP($F2466,'(참고)타워 스텟 가치'!$B$12:$L$16,AG$2,0)+(VLOOKUP($F2466,'(참고)타워 스텟 가치'!$B$12:$L$16,AG$2,0)*$E2466)</f>
        <v>4459.5000000000391</v>
      </c>
      <c r="AH2466">
        <f>VLOOKUP($F2466,'(참고)타워 스텟 가치'!$B$12:$L$16,AH$2,0)+(VLOOKUP($F2466,'(참고)타워 스텟 가치'!$B$12:$L$16,AH$2,0)*$E2466)</f>
        <v>148.65000000000128</v>
      </c>
      <c r="AI2466">
        <f>VLOOKUP($F2466,'(참고)타워 스텟 가치'!$B$12:$L$16,AI$2,0)+(VLOOKUP($F2466,'(참고)타워 스텟 가치'!$B$12:$L$16,AI$2,0)*$E2466)</f>
        <v>59.460000000000512</v>
      </c>
      <c r="AJ2466">
        <f>VLOOKUP($F2466,'(참고)타워 스텟 가치'!$B$12:$L$16,AJ$2,0)+(VLOOKUP($F2466,'(참고)타워 스텟 가치'!$B$12:$L$16,AJ$2,0)*$E2466)</f>
        <v>0</v>
      </c>
      <c r="AK2466">
        <f>VLOOKUP($F2466,'(참고)타워 스텟 가치'!$B$12:$L$16,AK$2,0)+(VLOOKUP($F2466,'(참고)타워 스텟 가치'!$B$12:$L$16,AK$2,0)*$E2466)</f>
        <v>0</v>
      </c>
      <c r="AL2466">
        <f>VLOOKUP($F2466,'(참고)타워 스텟 가치'!$B$12:$L$16,AL$2,0)+(VLOOKUP($F2466,'(참고)타워 스텟 가치'!$B$12:$L$16,AL$2,0)*$E2466)</f>
        <v>277.48000000000235</v>
      </c>
      <c r="AM2466">
        <f>SUM('스테이지별 몬스터 스텟'!AD2466*'(참고)타워 스텟 가치'!$Q$17,'스테이지별 몬스터 스텟'!AE2466*'(참고)타워 스텟 가치'!$R$17,'스테이지별 몬스터 스텟'!AF2466*'(참고)타워 스텟 가치'!$S$17,'스테이지별 몬스터 스텟'!AG2466*'(참고)타워 스텟 가치'!$T$17,'스테이지별 몬스터 스텟'!AH2466*'(참고)타워 스텟 가치'!$U$17,'스테이지별 몬스터 스텟'!AI2466*'(참고)타워 스텟 가치'!$V$17,'스테이지별 몬스터 스텟'!AJ2466*'(참고)타워 스텟 가치'!$W$17,'스테이지별 몬스터 스텟'!AK2466*'(참고)타워 스텟 가치'!$X$17,'스테이지별 몬스터 스텟'!AL2466*'(참고)타워 스텟 가치'!$Y$17)</f>
        <v>1499155.0700000131</v>
      </c>
      <c r="AN2466">
        <v>3</v>
      </c>
    </row>
    <row r="2467" spans="3:40" x14ac:dyDescent="0.3">
      <c r="C2467">
        <v>3</v>
      </c>
      <c r="D2467">
        <f t="shared" si="116"/>
        <v>493</v>
      </c>
      <c r="E2467" s="52">
        <f>VLOOKUP(D2467,'스테이지별 난이도 설정'!B:C,2,0)</f>
        <v>197.20000000000172</v>
      </c>
      <c r="F2467" t="str">
        <f t="shared" si="117"/>
        <v>에픽</v>
      </c>
      <c r="G2467">
        <f t="shared" si="115"/>
        <v>6</v>
      </c>
      <c r="H2467">
        <f>VLOOKUP($F2467,'(참고)타워 스텟 가치'!$B$2:$L$6,H$2,0)+(VLOOKUP($F2467,'(참고)타워 스텟 가치'!$B$2:$L$6,H$2,0)*$E2467)</f>
        <v>3344.6250000000291</v>
      </c>
      <c r="I2467">
        <f>VLOOKUP($F2467,'(참고)타워 스텟 가치'!$B$2:$L$6,I$2,0)+(VLOOKUP($F2467,'(참고)타워 스텟 가치'!$B$2:$L$6,I$2,0)*$E2467)</f>
        <v>668.92500000000587</v>
      </c>
      <c r="J2467">
        <f>VLOOKUP($F2467,'(참고)타워 스텟 가치'!$B$2:$L$6,J$2,0)+(VLOOKUP($F2467,'(참고)타워 스텟 가치'!$B$2:$L$6,J$2,0)*$E2467)</f>
        <v>991000.00000000861</v>
      </c>
      <c r="K2467">
        <f>VLOOKUP($F2467,'(참고)타워 스텟 가치'!$B$2:$L$6,K$2,0)+(VLOOKUP($F2467,'(참고)타워 스텟 가치'!$B$2:$L$6,K$2,0)*$E2467)</f>
        <v>13378.500000000116</v>
      </c>
      <c r="L2467">
        <f>VLOOKUP($F2467,'(참고)타워 스텟 가치'!$B$2:$L$6,L$2,0)+(VLOOKUP($F2467,'(참고)타워 스텟 가치'!$B$2:$L$6,L$2,0)*$E2467)</f>
        <v>222.97500000000193</v>
      </c>
      <c r="M2467">
        <f>VLOOKUP($F2467,'(참고)타워 스텟 가치'!$B$2:$L$6,M$2,0)+(VLOOKUP($F2467,'(참고)타워 스텟 가치'!$B$2:$L$6,M$2,0)*$E2467)</f>
        <v>59.460000000000512</v>
      </c>
      <c r="N2467">
        <f>VLOOKUP($F2467,'(참고)타워 스텟 가치'!$B$2:$L$6,N$2,0)+(VLOOKUP($F2467,'(참고)타워 스텟 가치'!$B$2:$L$6,N$2,0)*$E2467)</f>
        <v>0</v>
      </c>
      <c r="O2467">
        <f>VLOOKUP($F2467,'(참고)타워 스텟 가치'!$B$2:$L$6,O$2,0)+(VLOOKUP($F2467,'(참고)타워 스텟 가치'!$B$2:$L$6,O$2,0)*$E2467)</f>
        <v>0</v>
      </c>
      <c r="P2467">
        <f>VLOOKUP($F2467,'(참고)타워 스텟 가치'!$B$2:$L$6,P$2,0)+(VLOOKUP($F2467,'(참고)타워 스텟 가치'!$B$2:$L$6,P$2,0)*$E2467)</f>
        <v>138.74000000000117</v>
      </c>
      <c r="Q2467">
        <f>SUM('스테이지별 몬스터 스텟'!H2467*'(참고)타워 스텟 가치'!$Q$17,'스테이지별 몬스터 스텟'!I2467*'(참고)타워 스텟 가치'!$R$17,'스테이지별 몬스터 스텟'!J2467*'(참고)타워 스텟 가치'!$S$17,'스테이지별 몬스터 스텟'!K2467*'(참고)타워 스텟 가치'!$T$17,'스테이지별 몬스터 스텟'!L2467*'(참고)타워 스텟 가치'!$U$17,'스테이지별 몬스터 스텟'!M2467*'(참고)타워 스텟 가치'!$V$17,'스테이지별 몬스터 스텟'!N2467*'(참고)타워 스텟 가치'!$W$17,'스테이지별 몬스터 스텟'!O2467*'(참고)타워 스텟 가치'!$X$17,'스테이지별 몬스터 스텟'!P2467*'(참고)타워 스텟 가치'!$Y$17)</f>
        <v>1521732.5275000131</v>
      </c>
      <c r="R2467">
        <v>1</v>
      </c>
      <c r="S2467">
        <f>VLOOKUP($F2467,'(참고)타워 스텟 가치'!$B$7:$L$11,S$2,0)+(VLOOKUP($F2467,'(참고)타워 스텟 가치'!$B$7:$L$11,S$2,0)*$E2467)</f>
        <v>1114.8750000000098</v>
      </c>
      <c r="T2467">
        <f>VLOOKUP($F2467,'(참고)타워 스텟 가치'!$B$7:$L$11,T$2,0)+(VLOOKUP($F2467,'(참고)타워 스텟 가치'!$B$7:$L$11,T$2,0)*$E2467)</f>
        <v>2006.7750000000174</v>
      </c>
      <c r="U2467">
        <f>VLOOKUP($F2467,'(참고)타워 스텟 가치'!$B$7:$L$11,U$2,0)+(VLOOKUP($F2467,'(참고)타워 스텟 가치'!$B$7:$L$11,U$2,0)*$E2467)</f>
        <v>991000.00000000861</v>
      </c>
      <c r="V2467">
        <f>VLOOKUP($F2467,'(참고)타워 스텟 가치'!$B$7:$L$11,V$2,0)+(VLOOKUP($F2467,'(참고)타워 스텟 가치'!$B$7:$L$11,V$2,0)*$E2467)</f>
        <v>13378.500000000116</v>
      </c>
      <c r="W2467">
        <f>VLOOKUP($F2467,'(참고)타워 스텟 가치'!$B$7:$L$11,W$2,0)+(VLOOKUP($F2467,'(참고)타워 스텟 가치'!$B$7:$L$11,W$2,0)*$E2467)</f>
        <v>222.97500000000193</v>
      </c>
      <c r="X2467">
        <f>VLOOKUP($F2467,'(참고)타워 스텟 가치'!$B$7:$L$11,X$2,0)+(VLOOKUP($F2467,'(참고)타워 스텟 가치'!$B$7:$L$11,X$2,0)*$E2467)</f>
        <v>59.460000000000512</v>
      </c>
      <c r="Y2467">
        <f>VLOOKUP($F2467,'(참고)타워 스텟 가치'!$B$7:$L$11,Y$2,0)+(VLOOKUP($F2467,'(참고)타워 스텟 가치'!$B$7:$L$11,Y$2,0)*$E2467)</f>
        <v>0</v>
      </c>
      <c r="Z2467">
        <f>VLOOKUP($F2467,'(참고)타워 스텟 가치'!$B$7:$L$11,Z$2,0)+(VLOOKUP($F2467,'(참고)타워 스텟 가치'!$B$7:$L$11,Z$2,0)*$E2467)</f>
        <v>0</v>
      </c>
      <c r="AA2467">
        <f>VLOOKUP($F2467,'(참고)타워 스텟 가치'!$B$7:$L$11,AA$2,0)+(VLOOKUP($F2467,'(참고)타워 스텟 가치'!$B$7:$L$11,AA$2,0)*$E2467)</f>
        <v>138.74000000000117</v>
      </c>
      <c r="AB2467">
        <f>SUM('스테이지별 몬스터 스텟'!S2467*'(참고)타워 스텟 가치'!$Q$17,'스테이지별 몬스터 스텟'!T2467*'(참고)타워 스텟 가치'!$R$17,'스테이지별 몬스터 스텟'!U2467*'(참고)타워 스텟 가치'!$S$17,'스테이지별 몬스터 스텟'!V2467*'(참고)타워 스텟 가치'!$T$17,'스테이지별 몬스터 스텟'!W2467*'(참고)타워 스텟 가치'!$U$17,'스테이지별 몬스터 스텟'!X2467*'(참고)타워 스텟 가치'!$V$17,'스테이지별 몬스터 스텟'!Y2467*'(참고)타워 스텟 가치'!$W$17,'스테이지별 몬스터 스텟'!Z2467*'(참고)타워 스텟 가치'!$X$17,'스테이지별 몬스터 스텟'!AA2467*'(참고)타워 스텟 가치'!$Y$17)</f>
        <v>1519279.8025000133</v>
      </c>
      <c r="AC2467">
        <v>2</v>
      </c>
      <c r="AD2467">
        <f>VLOOKUP($F2467,'(참고)타워 스텟 가치'!$B$12:$L$16,AD$2,0)+(VLOOKUP($F2467,'(참고)타워 스텟 가치'!$B$12:$L$16,AD$2,0)*$E2467)</f>
        <v>1114.8750000000098</v>
      </c>
      <c r="AE2467">
        <f>VLOOKUP($F2467,'(참고)타워 스텟 가치'!$B$12:$L$16,AE$2,0)+(VLOOKUP($F2467,'(참고)타워 스텟 가치'!$B$12:$L$16,AE$2,0)*$E2467)</f>
        <v>1337.8500000000117</v>
      </c>
      <c r="AF2467">
        <f>VLOOKUP($F2467,'(참고)타워 스텟 가치'!$B$12:$L$16,AF$2,0)+(VLOOKUP($F2467,'(참고)타워 스텟 가치'!$B$12:$L$16,AF$2,0)*$E2467)</f>
        <v>991000.00000000861</v>
      </c>
      <c r="AG2467">
        <f>VLOOKUP($F2467,'(참고)타워 스텟 가치'!$B$12:$L$16,AG$2,0)+(VLOOKUP($F2467,'(참고)타워 스텟 가치'!$B$12:$L$16,AG$2,0)*$E2467)</f>
        <v>6689.2500000000582</v>
      </c>
      <c r="AH2467">
        <f>VLOOKUP($F2467,'(참고)타워 스텟 가치'!$B$12:$L$16,AH$2,0)+(VLOOKUP($F2467,'(참고)타워 스텟 가치'!$B$12:$L$16,AH$2,0)*$E2467)</f>
        <v>222.97500000000193</v>
      </c>
      <c r="AI2467">
        <f>VLOOKUP($F2467,'(참고)타워 스텟 가치'!$B$12:$L$16,AI$2,0)+(VLOOKUP($F2467,'(참고)타워 스텟 가치'!$B$12:$L$16,AI$2,0)*$E2467)</f>
        <v>59.460000000000512</v>
      </c>
      <c r="AJ2467">
        <f>VLOOKUP($F2467,'(참고)타워 스텟 가치'!$B$12:$L$16,AJ$2,0)+(VLOOKUP($F2467,'(참고)타워 스텟 가치'!$B$12:$L$16,AJ$2,0)*$E2467)</f>
        <v>0</v>
      </c>
      <c r="AK2467">
        <f>VLOOKUP($F2467,'(참고)타워 스텟 가치'!$B$12:$L$16,AK$2,0)+(VLOOKUP($F2467,'(참고)타워 스텟 가치'!$B$12:$L$16,AK$2,0)*$E2467)</f>
        <v>0</v>
      </c>
      <c r="AL2467">
        <f>VLOOKUP($F2467,'(참고)타워 스텟 가치'!$B$12:$L$16,AL$2,0)+(VLOOKUP($F2467,'(참고)타워 스텟 가치'!$B$12:$L$16,AL$2,0)*$E2467)</f>
        <v>277.48000000000235</v>
      </c>
      <c r="AM2467">
        <f>SUM('스테이지별 몬스터 스텟'!AD2467*'(참고)타워 스텟 가치'!$Q$17,'스테이지별 몬스터 스텟'!AE2467*'(참고)타워 스텟 가치'!$R$17,'스테이지별 몬스터 스텟'!AF2467*'(참고)타워 스텟 가치'!$S$17,'스테이지별 몬스터 스텟'!AG2467*'(참고)타워 스텟 가치'!$T$17,'스테이지별 몬스터 스텟'!AH2467*'(참고)타워 스텟 가치'!$U$17,'스테이지별 몬스터 스텟'!AI2467*'(참고)타워 스텟 가치'!$V$17,'스테이지별 몬스터 스텟'!AJ2467*'(참고)타워 스텟 가치'!$W$17,'스테이지별 몬스터 스텟'!AK2467*'(참고)타워 스텟 가치'!$X$17,'스테이지별 몬스터 스텟'!AL2467*'(참고)타워 스텟 가치'!$Y$17)</f>
        <v>1505175.3950000133</v>
      </c>
      <c r="AN2467">
        <v>3</v>
      </c>
    </row>
    <row r="2468" spans="3:40" x14ac:dyDescent="0.3">
      <c r="C2468">
        <v>4</v>
      </c>
      <c r="D2468">
        <f t="shared" si="116"/>
        <v>493</v>
      </c>
      <c r="E2468" s="52">
        <f>VLOOKUP(D2468,'스테이지별 난이도 설정'!B:C,2,0)</f>
        <v>197.20000000000172</v>
      </c>
      <c r="F2468" t="str">
        <f t="shared" si="117"/>
        <v>유니크</v>
      </c>
      <c r="G2468">
        <f t="shared" si="115"/>
        <v>6</v>
      </c>
      <c r="H2468">
        <f>VLOOKUP($F2468,'(참고)타워 스텟 가치'!$B$2:$L$6,H$2,0)+(VLOOKUP($F2468,'(참고)타워 스텟 가치'!$B$2:$L$6,H$2,0)*$E2468)</f>
        <v>5016.9375000000437</v>
      </c>
      <c r="I2468">
        <f>VLOOKUP($F2468,'(참고)타워 스텟 가치'!$B$2:$L$6,I$2,0)+(VLOOKUP($F2468,'(참고)타워 스텟 가치'!$B$2:$L$6,I$2,0)*$E2468)</f>
        <v>1003.3875000000087</v>
      </c>
      <c r="J2468">
        <f>VLOOKUP($F2468,'(참고)타워 스텟 가치'!$B$2:$L$6,J$2,0)+(VLOOKUP($F2468,'(참고)타워 스텟 가치'!$B$2:$L$6,J$2,0)*$E2468)</f>
        <v>991000.00000000861</v>
      </c>
      <c r="K2468">
        <f>VLOOKUP($F2468,'(참고)타워 스텟 가치'!$B$2:$L$6,K$2,0)+(VLOOKUP($F2468,'(참고)타워 스텟 가치'!$B$2:$L$6,K$2,0)*$E2468)</f>
        <v>20067.750000000175</v>
      </c>
      <c r="L2468">
        <f>VLOOKUP($F2468,'(참고)타워 스텟 가치'!$B$2:$L$6,L$2,0)+(VLOOKUP($F2468,'(참고)타워 스텟 가치'!$B$2:$L$6,L$2,0)*$E2468)</f>
        <v>334.46250000000293</v>
      </c>
      <c r="M2468">
        <f>VLOOKUP($F2468,'(참고)타워 스텟 가치'!$B$2:$L$6,M$2,0)+(VLOOKUP($F2468,'(참고)타워 스텟 가치'!$B$2:$L$6,M$2,0)*$E2468)</f>
        <v>59.460000000000512</v>
      </c>
      <c r="N2468">
        <f>VLOOKUP($F2468,'(참고)타워 스텟 가치'!$B$2:$L$6,N$2,0)+(VLOOKUP($F2468,'(참고)타워 스텟 가치'!$B$2:$L$6,N$2,0)*$E2468)</f>
        <v>0</v>
      </c>
      <c r="O2468">
        <f>VLOOKUP($F2468,'(참고)타워 스텟 가치'!$B$2:$L$6,O$2,0)+(VLOOKUP($F2468,'(참고)타워 스텟 가치'!$B$2:$L$6,O$2,0)*$E2468)</f>
        <v>0</v>
      </c>
      <c r="P2468">
        <f>VLOOKUP($F2468,'(참고)타워 스텟 가치'!$B$2:$L$6,P$2,0)+(VLOOKUP($F2468,'(참고)타워 스텟 가치'!$B$2:$L$6,P$2,0)*$E2468)</f>
        <v>198.20000000000172</v>
      </c>
      <c r="Q2468">
        <f>SUM('스테이지별 몬스터 스텟'!H2468*'(참고)타워 스텟 가치'!$Q$17,'스테이지별 몬스터 스텟'!I2468*'(참고)타워 스텟 가치'!$R$17,'스테이지별 몬스터 스텟'!J2468*'(참고)타워 스텟 가치'!$S$17,'스테이지별 몬스터 스텟'!K2468*'(참고)타워 스텟 가치'!$T$17,'스테이지별 몬스터 스텟'!L2468*'(참고)타워 스텟 가치'!$U$17,'스테이지별 몬스터 스텟'!M2468*'(참고)타워 스텟 가치'!$V$17,'스테이지별 몬스터 스텟'!N2468*'(참고)타워 스텟 가치'!$W$17,'스테이지별 몬스터 스텟'!O2468*'(참고)타워 스텟 가치'!$X$17,'스테이지별 몬스터 스텟'!P2468*'(참고)타워 스텟 가치'!$Y$17)</f>
        <v>1539299.2412500132</v>
      </c>
      <c r="R2468">
        <v>1</v>
      </c>
      <c r="S2468">
        <f>VLOOKUP($F2468,'(참고)타워 스텟 가치'!$B$7:$L$11,S$2,0)+(VLOOKUP($F2468,'(참고)타워 스텟 가치'!$B$7:$L$11,S$2,0)*$E2468)</f>
        <v>1672.3125000000146</v>
      </c>
      <c r="T2468">
        <f>VLOOKUP($F2468,'(참고)타워 스텟 가치'!$B$7:$L$11,T$2,0)+(VLOOKUP($F2468,'(참고)타워 스텟 가치'!$B$7:$L$11,T$2,0)*$E2468)</f>
        <v>3010.1625000000263</v>
      </c>
      <c r="U2468">
        <f>VLOOKUP($F2468,'(참고)타워 스텟 가치'!$B$7:$L$11,U$2,0)+(VLOOKUP($F2468,'(참고)타워 스텟 가치'!$B$7:$L$11,U$2,0)*$E2468)</f>
        <v>991000.00000000861</v>
      </c>
      <c r="V2468">
        <f>VLOOKUP($F2468,'(참고)타워 스텟 가치'!$B$7:$L$11,V$2,0)+(VLOOKUP($F2468,'(참고)타워 스텟 가치'!$B$7:$L$11,V$2,0)*$E2468)</f>
        <v>20067.750000000175</v>
      </c>
      <c r="W2468">
        <f>VLOOKUP($F2468,'(참고)타워 스텟 가치'!$B$7:$L$11,W$2,0)+(VLOOKUP($F2468,'(참고)타워 스텟 가치'!$B$7:$L$11,W$2,0)*$E2468)</f>
        <v>334.46250000000293</v>
      </c>
      <c r="X2468">
        <f>VLOOKUP($F2468,'(참고)타워 스텟 가치'!$B$7:$L$11,X$2,0)+(VLOOKUP($F2468,'(참고)타워 스텟 가치'!$B$7:$L$11,X$2,0)*$E2468)</f>
        <v>59.460000000000512</v>
      </c>
      <c r="Y2468">
        <f>VLOOKUP($F2468,'(참고)타워 스텟 가치'!$B$7:$L$11,Y$2,0)+(VLOOKUP($F2468,'(참고)타워 스텟 가치'!$B$7:$L$11,Y$2,0)*$E2468)</f>
        <v>0</v>
      </c>
      <c r="Z2468">
        <f>VLOOKUP($F2468,'(참고)타워 스텟 가치'!$B$7:$L$11,Z$2,0)+(VLOOKUP($F2468,'(참고)타워 스텟 가치'!$B$7:$L$11,Z$2,0)*$E2468)</f>
        <v>0</v>
      </c>
      <c r="AA2468">
        <f>VLOOKUP($F2468,'(참고)타워 스텟 가치'!$B$7:$L$11,AA$2,0)+(VLOOKUP($F2468,'(참고)타워 스텟 가치'!$B$7:$L$11,AA$2,0)*$E2468)</f>
        <v>198.20000000000172</v>
      </c>
      <c r="AB2468">
        <f>SUM('스테이지별 몬스터 스텟'!S2468*'(참고)타워 스텟 가치'!$Q$17,'스테이지별 몬스터 스텟'!T2468*'(참고)타워 스텟 가치'!$R$17,'스테이지별 몬스터 스텟'!U2468*'(참고)타워 스텟 가치'!$S$17,'스테이지별 몬스터 스텟'!V2468*'(참고)타워 스텟 가치'!$T$17,'스테이지별 몬스터 스텟'!W2468*'(참고)타워 스텟 가치'!$U$17,'스테이지별 몬스터 스텟'!X2468*'(참고)타워 스텟 가치'!$V$17,'스테이지별 몬스터 스텟'!Y2468*'(참고)타워 스텟 가치'!$W$17,'스테이지별 몬스터 스텟'!Z2468*'(참고)타워 스텟 가치'!$X$17,'스테이지별 몬스터 스텟'!AA2468*'(참고)타워 스텟 가치'!$Y$17)</f>
        <v>1535620.1537500133</v>
      </c>
      <c r="AC2468">
        <v>2</v>
      </c>
      <c r="AD2468">
        <f>VLOOKUP($F2468,'(참고)타워 스텟 가치'!$B$12:$L$16,AD$2,0)+(VLOOKUP($F2468,'(참고)타워 스텟 가치'!$B$12:$L$16,AD$2,0)*$E2468)</f>
        <v>1672.3125000000146</v>
      </c>
      <c r="AE2468">
        <f>VLOOKUP($F2468,'(참고)타워 스텟 가치'!$B$12:$L$16,AE$2,0)+(VLOOKUP($F2468,'(참고)타워 스텟 가치'!$B$12:$L$16,AE$2,0)*$E2468)</f>
        <v>2006.7750000000174</v>
      </c>
      <c r="AF2468">
        <f>VLOOKUP($F2468,'(참고)타워 스텟 가치'!$B$12:$L$16,AF$2,0)+(VLOOKUP($F2468,'(참고)타워 스텟 가치'!$B$12:$L$16,AF$2,0)*$E2468)</f>
        <v>991000.00000000861</v>
      </c>
      <c r="AG2468">
        <f>VLOOKUP($F2468,'(참고)타워 스텟 가치'!$B$12:$L$16,AG$2,0)+(VLOOKUP($F2468,'(참고)타워 스텟 가치'!$B$12:$L$16,AG$2,0)*$E2468)</f>
        <v>10033.875000000087</v>
      </c>
      <c r="AH2468">
        <f>VLOOKUP($F2468,'(참고)타워 스텟 가치'!$B$12:$L$16,AH$2,0)+(VLOOKUP($F2468,'(참고)타워 스텟 가치'!$B$12:$L$16,AH$2,0)*$E2468)</f>
        <v>334.46250000000293</v>
      </c>
      <c r="AI2468">
        <f>VLOOKUP($F2468,'(참고)타워 스텟 가치'!$B$12:$L$16,AI$2,0)+(VLOOKUP($F2468,'(참고)타워 스텟 가치'!$B$12:$L$16,AI$2,0)*$E2468)</f>
        <v>59.460000000000512</v>
      </c>
      <c r="AJ2468">
        <f>VLOOKUP($F2468,'(참고)타워 스텟 가치'!$B$12:$L$16,AJ$2,0)+(VLOOKUP($F2468,'(참고)타워 스텟 가치'!$B$12:$L$16,AJ$2,0)*$E2468)</f>
        <v>0</v>
      </c>
      <c r="AK2468">
        <f>VLOOKUP($F2468,'(참고)타워 스텟 가치'!$B$12:$L$16,AK$2,0)+(VLOOKUP($F2468,'(참고)타워 스텟 가치'!$B$12:$L$16,AK$2,0)*$E2468)</f>
        <v>0</v>
      </c>
      <c r="AL2468">
        <f>VLOOKUP($F2468,'(참고)타워 스텟 가치'!$B$12:$L$16,AL$2,0)+(VLOOKUP($F2468,'(참고)타워 스텟 가치'!$B$12:$L$16,AL$2,0)*$E2468)</f>
        <v>396.40000000000344</v>
      </c>
      <c r="AM2468">
        <f>SUM('스테이지별 몬스터 스텟'!AD2468*'(참고)타워 스텟 가치'!$Q$17,'스테이지별 몬스터 스텟'!AE2468*'(참고)타워 스텟 가치'!$R$17,'스테이지별 몬스터 스텟'!AF2468*'(참고)타워 스텟 가치'!$S$17,'스테이지별 몬스터 스텟'!AG2468*'(참고)타워 스텟 가치'!$T$17,'스테이지별 몬스터 스텟'!AH2468*'(참고)타워 스텟 가치'!$U$17,'스테이지별 몬스터 스텟'!AI2468*'(참고)타워 스텟 가치'!$V$17,'스테이지별 몬스터 스텟'!AJ2468*'(참고)타워 스텟 가치'!$W$17,'스테이지별 몬스터 스텟'!AK2468*'(참고)타워 스텟 가치'!$X$17,'스테이지별 몬스터 스텟'!AL2468*'(참고)타워 스텟 가치'!$Y$17)</f>
        <v>1514443.7225000134</v>
      </c>
      <c r="AN2468">
        <v>3</v>
      </c>
    </row>
    <row r="2469" spans="3:40" x14ac:dyDescent="0.3">
      <c r="C2469">
        <v>5</v>
      </c>
      <c r="D2469">
        <f t="shared" si="116"/>
        <v>493</v>
      </c>
      <c r="E2469" s="52">
        <f>VLOOKUP(D2469,'스테이지별 난이도 설정'!B:C,2,0)</f>
        <v>197.20000000000172</v>
      </c>
      <c r="F2469" t="str">
        <f t="shared" si="117"/>
        <v>스페셜</v>
      </c>
      <c r="G2469">
        <f t="shared" si="115"/>
        <v>6</v>
      </c>
      <c r="H2469">
        <f>VLOOKUP($F2469,'(참고)타워 스텟 가치'!$B$2:$L$6,H$2,0)+(VLOOKUP($F2469,'(참고)타워 스텟 가치'!$B$2:$L$6,H$2,0)*$E2469)</f>
        <v>7525.4062500000655</v>
      </c>
      <c r="I2469">
        <f>VLOOKUP($F2469,'(참고)타워 스텟 가치'!$B$2:$L$6,I$2,0)+(VLOOKUP($F2469,'(참고)타워 스텟 가치'!$B$2:$L$6,I$2,0)*$E2469)</f>
        <v>1505.0812500000131</v>
      </c>
      <c r="J2469">
        <f>VLOOKUP($F2469,'(참고)타워 스텟 가치'!$B$2:$L$6,J$2,0)+(VLOOKUP($F2469,'(참고)타워 스텟 가치'!$B$2:$L$6,J$2,0)*$E2469)</f>
        <v>991000.00000000861</v>
      </c>
      <c r="K2469">
        <f>VLOOKUP($F2469,'(참고)타워 스텟 가치'!$B$2:$L$6,K$2,0)+(VLOOKUP($F2469,'(참고)타워 스텟 가치'!$B$2:$L$6,K$2,0)*$E2469)</f>
        <v>30101.625000000262</v>
      </c>
      <c r="L2469">
        <f>VLOOKUP($F2469,'(참고)타워 스텟 가치'!$B$2:$L$6,L$2,0)+(VLOOKUP($F2469,'(참고)타워 스텟 가치'!$B$2:$L$6,L$2,0)*$E2469)</f>
        <v>501.69375000000434</v>
      </c>
      <c r="M2469">
        <f>VLOOKUP($F2469,'(참고)타워 스텟 가치'!$B$2:$L$6,M$2,0)+(VLOOKUP($F2469,'(참고)타워 스텟 가치'!$B$2:$L$6,M$2,0)*$E2469)</f>
        <v>59.460000000000512</v>
      </c>
      <c r="N2469">
        <f>VLOOKUP($F2469,'(참고)타워 스텟 가치'!$B$2:$L$6,N$2,0)+(VLOOKUP($F2469,'(참고)타워 스텟 가치'!$B$2:$L$6,N$2,0)*$E2469)</f>
        <v>0</v>
      </c>
      <c r="O2469">
        <f>VLOOKUP($F2469,'(참고)타워 스텟 가치'!$B$2:$L$6,O$2,0)+(VLOOKUP($F2469,'(참고)타워 스텟 가치'!$B$2:$L$6,O$2,0)*$E2469)</f>
        <v>0</v>
      </c>
      <c r="P2469">
        <f>VLOOKUP($F2469,'(참고)타워 스텟 가치'!$B$2:$L$6,P$2,0)+(VLOOKUP($F2469,'(참고)타워 스텟 가치'!$B$2:$L$6,P$2,0)*$E2469)</f>
        <v>198.20000000000172</v>
      </c>
      <c r="Q2469">
        <f>SUM('스테이지별 몬스터 스텟'!H2469*'(참고)타워 스텟 가치'!$Q$17,'스테이지별 몬스터 스텟'!I2469*'(참고)타워 스텟 가치'!$R$17,'스테이지별 몬스터 스텟'!J2469*'(참고)타워 스텟 가치'!$S$17,'스테이지별 몬스터 스텟'!K2469*'(참고)타워 스텟 가치'!$T$17,'스테이지별 몬스터 스텟'!L2469*'(참고)타워 스텟 가치'!$U$17,'스테이지별 몬스터 스텟'!M2469*'(참고)타워 스텟 가치'!$V$17,'스테이지별 몬스터 스텟'!N2469*'(참고)타워 스텟 가치'!$W$17,'스테이지별 몬스터 스텟'!O2469*'(참고)타워 스텟 가치'!$X$17,'스테이지별 몬스터 스텟'!P2469*'(참고)타워 스텟 가치'!$Y$17)</f>
        <v>1565470.9318750135</v>
      </c>
      <c r="R2469">
        <v>1</v>
      </c>
      <c r="S2469">
        <f>VLOOKUP($F2469,'(참고)타워 스텟 가치'!$B$7:$L$11,S$2,0)+(VLOOKUP($F2469,'(참고)타워 스텟 가치'!$B$7:$L$11,S$2,0)*$E2469)</f>
        <v>2508.4687500000218</v>
      </c>
      <c r="T2469">
        <f>VLOOKUP($F2469,'(참고)타워 스텟 가치'!$B$7:$L$11,T$2,0)+(VLOOKUP($F2469,'(참고)타워 스텟 가치'!$B$7:$L$11,T$2,0)*$E2469)</f>
        <v>4515.2437500000397</v>
      </c>
      <c r="U2469">
        <f>VLOOKUP($F2469,'(참고)타워 스텟 가치'!$B$7:$L$11,U$2,0)+(VLOOKUP($F2469,'(참고)타워 스텟 가치'!$B$7:$L$11,U$2,0)*$E2469)</f>
        <v>991000.00000000861</v>
      </c>
      <c r="V2469">
        <f>VLOOKUP($F2469,'(참고)타워 스텟 가치'!$B$7:$L$11,V$2,0)+(VLOOKUP($F2469,'(참고)타워 스텟 가치'!$B$7:$L$11,V$2,0)*$E2469)</f>
        <v>30101.625000000262</v>
      </c>
      <c r="W2469">
        <f>VLOOKUP($F2469,'(참고)타워 스텟 가치'!$B$7:$L$11,W$2,0)+(VLOOKUP($F2469,'(참고)타워 스텟 가치'!$B$7:$L$11,W$2,0)*$E2469)</f>
        <v>501.69375000000434</v>
      </c>
      <c r="X2469">
        <f>VLOOKUP($F2469,'(참고)타워 스텟 가치'!$B$7:$L$11,X$2,0)+(VLOOKUP($F2469,'(참고)타워 스텟 가치'!$B$7:$L$11,X$2,0)*$E2469)</f>
        <v>59.460000000000512</v>
      </c>
      <c r="Y2469">
        <f>VLOOKUP($F2469,'(참고)타워 스텟 가치'!$B$7:$L$11,Y$2,0)+(VLOOKUP($F2469,'(참고)타워 스텟 가치'!$B$7:$L$11,Y$2,0)*$E2469)</f>
        <v>0</v>
      </c>
      <c r="Z2469">
        <f>VLOOKUP($F2469,'(참고)타워 스텟 가치'!$B$7:$L$11,Z$2,0)+(VLOOKUP($F2469,'(참고)타워 스텟 가치'!$B$7:$L$11,Z$2,0)*$E2469)</f>
        <v>0</v>
      </c>
      <c r="AA2469">
        <f>VLOOKUP($F2469,'(참고)타워 스텟 가치'!$B$7:$L$11,AA$2,0)+(VLOOKUP($F2469,'(참고)타워 스텟 가치'!$B$7:$L$11,AA$2,0)*$E2469)</f>
        <v>198.20000000000172</v>
      </c>
      <c r="AB2469">
        <f>SUM('스테이지별 몬스터 스텟'!S2469*'(참고)타워 스텟 가치'!$Q$17,'스테이지별 몬스터 스텟'!T2469*'(참고)타워 스텟 가치'!$R$17,'스테이지별 몬스터 스텟'!U2469*'(참고)타워 스텟 가치'!$S$17,'스테이지별 몬스터 스텟'!V2469*'(참고)타워 스텟 가치'!$T$17,'스테이지별 몬스터 스텟'!W2469*'(참고)타워 스텟 가치'!$U$17,'스테이지별 몬스터 스텟'!X2469*'(참고)타워 스텟 가치'!$V$17,'스테이지별 몬스터 스텟'!Y2469*'(참고)타워 스텟 가치'!$W$17,'스테이지별 몬스터 스텟'!Z2469*'(참고)타워 스텟 가치'!$X$17,'스테이지별 몬스터 스텟'!AA2469*'(참고)타워 스텟 가치'!$Y$17)</f>
        <v>1559952.3006250134</v>
      </c>
      <c r="AC2469">
        <v>2</v>
      </c>
      <c r="AD2469">
        <f>VLOOKUP($F2469,'(참고)타워 스텟 가치'!$B$12:$L$16,AD$2,0)+(VLOOKUP($F2469,'(참고)타워 스텟 가치'!$B$12:$L$16,AD$2,0)*$E2469)</f>
        <v>2508.4687500000218</v>
      </c>
      <c r="AE2469">
        <f>VLOOKUP($F2469,'(참고)타워 스텟 가치'!$B$12:$L$16,AE$2,0)+(VLOOKUP($F2469,'(참고)타워 스텟 가치'!$B$12:$L$16,AE$2,0)*$E2469)</f>
        <v>3010.1625000000263</v>
      </c>
      <c r="AF2469">
        <f>VLOOKUP($F2469,'(참고)타워 스텟 가치'!$B$12:$L$16,AF$2,0)+(VLOOKUP($F2469,'(참고)타워 스텟 가치'!$B$12:$L$16,AF$2,0)*$E2469)</f>
        <v>991000.00000000861</v>
      </c>
      <c r="AG2469">
        <f>VLOOKUP($F2469,'(참고)타워 스텟 가치'!$B$12:$L$16,AG$2,0)+(VLOOKUP($F2469,'(참고)타워 스텟 가치'!$B$12:$L$16,AG$2,0)*$E2469)</f>
        <v>15050.812500000131</v>
      </c>
      <c r="AH2469">
        <f>VLOOKUP($F2469,'(참고)타워 스텟 가치'!$B$12:$L$16,AH$2,0)+(VLOOKUP($F2469,'(참고)타워 스텟 가치'!$B$12:$L$16,AH$2,0)*$E2469)</f>
        <v>501.69375000000434</v>
      </c>
      <c r="AI2469">
        <f>VLOOKUP($F2469,'(참고)타워 스텟 가치'!$B$12:$L$16,AI$2,0)+(VLOOKUP($F2469,'(참고)타워 스텟 가치'!$B$12:$L$16,AI$2,0)*$E2469)</f>
        <v>59.460000000000512</v>
      </c>
      <c r="AJ2469">
        <f>VLOOKUP($F2469,'(참고)타워 스텟 가치'!$B$12:$L$16,AJ$2,0)+(VLOOKUP($F2469,'(참고)타워 스텟 가치'!$B$12:$L$16,AJ$2,0)*$E2469)</f>
        <v>0</v>
      </c>
      <c r="AK2469">
        <f>VLOOKUP($F2469,'(참고)타워 스텟 가치'!$B$12:$L$16,AK$2,0)+(VLOOKUP($F2469,'(참고)타워 스텟 가치'!$B$12:$L$16,AK$2,0)*$E2469)</f>
        <v>0</v>
      </c>
      <c r="AL2469">
        <f>VLOOKUP($F2469,'(참고)타워 스텟 가치'!$B$12:$L$16,AL$2,0)+(VLOOKUP($F2469,'(참고)타워 스텟 가치'!$B$12:$L$16,AL$2,0)*$E2469)</f>
        <v>396.40000000000344</v>
      </c>
      <c r="AM2469">
        <f>SUM('스테이지별 몬스터 스텟'!AD2469*'(참고)타워 스텟 가치'!$Q$17,'스테이지별 몬스터 스텟'!AE2469*'(참고)타워 스텟 가치'!$R$17,'스테이지별 몬스터 스텟'!AF2469*'(참고)타워 스텟 가치'!$S$17,'스테이지별 몬스터 스텟'!AG2469*'(참고)타워 스텟 가치'!$T$17,'스테이지별 몬스터 스텟'!AH2469*'(참고)타워 스텟 가치'!$U$17,'스테이지별 몬스터 스텟'!AI2469*'(참고)타워 스텟 가치'!$V$17,'스테이지별 몬스터 스텟'!AJ2469*'(참고)타워 스텟 가치'!$W$17,'스테이지별 몬스터 스텟'!AK2469*'(참고)타워 스텟 가치'!$X$17,'스테이지별 몬스터 스텟'!AL2469*'(참고)타워 스텟 가치'!$Y$17)</f>
        <v>1527989.4537500134</v>
      </c>
      <c r="AN2469">
        <v>3</v>
      </c>
    </row>
    <row r="2470" spans="3:40" x14ac:dyDescent="0.3">
      <c r="C2470">
        <v>1</v>
      </c>
      <c r="D2470">
        <f t="shared" si="116"/>
        <v>494</v>
      </c>
      <c r="E2470" s="52">
        <f>VLOOKUP(D2470,'스테이지별 난이도 설정'!B:C,2,0)</f>
        <v>197.60000000000173</v>
      </c>
      <c r="F2470" t="str">
        <f t="shared" si="117"/>
        <v>일반</v>
      </c>
      <c r="G2470">
        <f t="shared" si="115"/>
        <v>6</v>
      </c>
      <c r="H2470">
        <f>VLOOKUP($F2470,'(참고)타워 스텟 가치'!$B$2:$L$6,H$2,0)+(VLOOKUP($F2470,'(참고)타워 스텟 가치'!$B$2:$L$6,H$2,0)*$E2470)</f>
        <v>1489.500000000013</v>
      </c>
      <c r="I2470">
        <f>VLOOKUP($F2470,'(참고)타워 스텟 가치'!$B$2:$L$6,I$2,0)+(VLOOKUP($F2470,'(참고)타워 스텟 가치'!$B$2:$L$6,I$2,0)*$E2470)</f>
        <v>297.90000000000259</v>
      </c>
      <c r="J2470">
        <f>VLOOKUP($F2470,'(참고)타워 스텟 가치'!$B$2:$L$6,J$2,0)+(VLOOKUP($F2470,'(참고)타워 스텟 가치'!$B$2:$L$6,J$2,0)*$E2470)</f>
        <v>993000.00000000861</v>
      </c>
      <c r="K2470">
        <f>VLOOKUP($F2470,'(참고)타워 스텟 가치'!$B$2:$L$6,K$2,0)+(VLOOKUP($F2470,'(참고)타워 스텟 가치'!$B$2:$L$6,K$2,0)*$E2470)</f>
        <v>5958.0000000000518</v>
      </c>
      <c r="L2470">
        <f>VLOOKUP($F2470,'(참고)타워 스텟 가치'!$B$2:$L$6,L$2,0)+(VLOOKUP($F2470,'(참고)타워 스텟 가치'!$B$2:$L$6,L$2,0)*$E2470)</f>
        <v>99.300000000000864</v>
      </c>
      <c r="M2470">
        <f>VLOOKUP($F2470,'(참고)타워 스텟 가치'!$B$2:$L$6,M$2,0)+(VLOOKUP($F2470,'(참고)타워 스텟 가치'!$B$2:$L$6,M$2,0)*$E2470)</f>
        <v>59.58000000000051</v>
      </c>
      <c r="N2470">
        <f>VLOOKUP($F2470,'(참고)타워 스텟 가치'!$B$2:$L$6,N$2,0)+(VLOOKUP($F2470,'(참고)타워 스텟 가치'!$B$2:$L$6,N$2,0)*$E2470)</f>
        <v>0</v>
      </c>
      <c r="O2470">
        <f>VLOOKUP($F2470,'(참고)타워 스텟 가치'!$B$2:$L$6,O$2,0)+(VLOOKUP($F2470,'(참고)타워 스텟 가치'!$B$2:$L$6,O$2,0)*$E2470)</f>
        <v>0</v>
      </c>
      <c r="P2470">
        <f>VLOOKUP($F2470,'(참고)타워 스텟 가치'!$B$2:$L$6,P$2,0)+(VLOOKUP($F2470,'(참고)타워 스텟 가치'!$B$2:$L$6,P$2,0)*$E2470)</f>
        <v>139.02000000000118</v>
      </c>
      <c r="Q2470">
        <f>SUM('스테이지별 몬스터 스텟'!H2470*'(참고)타워 스텟 가치'!$Q$17,'스테이지별 몬스터 스텟'!I2470*'(참고)타워 스텟 가치'!$R$17,'스테이지별 몬스터 스텟'!J2470*'(참고)타워 스텟 가치'!$S$17,'스테이지별 몬스터 스텟'!K2470*'(참고)타워 스텟 가치'!$T$17,'스테이지별 몬스터 스텟'!L2470*'(참고)타워 스텟 가치'!$U$17,'스테이지별 몬스터 스텟'!M2470*'(참고)타워 스텟 가치'!$V$17,'스테이지별 몬스터 스텟'!N2470*'(참고)타워 스텟 가치'!$W$17,'스테이지별 몬스터 스텟'!O2470*'(참고)타워 스텟 가치'!$X$17,'스테이지별 몬스터 스텟'!P2470*'(참고)타워 스텟 가치'!$Y$17)</f>
        <v>1505378.0700000133</v>
      </c>
      <c r="R2470">
        <v>1</v>
      </c>
      <c r="S2470">
        <f>VLOOKUP($F2470,'(참고)타워 스텟 가치'!$B$7:$L$11,S$2,0)+(VLOOKUP($F2470,'(참고)타워 스텟 가치'!$B$7:$L$11,S$2,0)*$E2470)</f>
        <v>496.50000000000432</v>
      </c>
      <c r="T2470">
        <f>VLOOKUP($F2470,'(참고)타워 스텟 가치'!$B$7:$L$11,T$2,0)+(VLOOKUP($F2470,'(참고)타워 스텟 가치'!$B$7:$L$11,T$2,0)*$E2470)</f>
        <v>893.70000000000778</v>
      </c>
      <c r="U2470">
        <f>VLOOKUP($F2470,'(참고)타워 스텟 가치'!$B$7:$L$11,U$2,0)+(VLOOKUP($F2470,'(참고)타워 스텟 가치'!$B$7:$L$11,U$2,0)*$E2470)</f>
        <v>993000.00000000861</v>
      </c>
      <c r="V2470">
        <f>VLOOKUP($F2470,'(참고)타워 스텟 가치'!$B$7:$L$11,V$2,0)+(VLOOKUP($F2470,'(참고)타워 스텟 가치'!$B$7:$L$11,V$2,0)*$E2470)</f>
        <v>5958.0000000000518</v>
      </c>
      <c r="W2470">
        <f>VLOOKUP($F2470,'(참고)타워 스텟 가치'!$B$7:$L$11,W$2,0)+(VLOOKUP($F2470,'(참고)타워 스텟 가치'!$B$7:$L$11,W$2,0)*$E2470)</f>
        <v>99.300000000000864</v>
      </c>
      <c r="X2470">
        <f>VLOOKUP($F2470,'(참고)타워 스텟 가치'!$B$7:$L$11,X$2,0)+(VLOOKUP($F2470,'(참고)타워 스텟 가치'!$B$7:$L$11,X$2,0)*$E2470)</f>
        <v>59.58000000000051</v>
      </c>
      <c r="Y2470">
        <f>VLOOKUP($F2470,'(참고)타워 스텟 가치'!$B$7:$L$11,Y$2,0)+(VLOOKUP($F2470,'(참고)타워 스텟 가치'!$B$7:$L$11,Y$2,0)*$E2470)</f>
        <v>0</v>
      </c>
      <c r="Z2470">
        <f>VLOOKUP($F2470,'(참고)타워 스텟 가치'!$B$7:$L$11,Z$2,0)+(VLOOKUP($F2470,'(참고)타워 스텟 가치'!$B$7:$L$11,Z$2,0)*$E2470)</f>
        <v>0</v>
      </c>
      <c r="AA2470">
        <f>VLOOKUP($F2470,'(참고)타워 스텟 가치'!$B$7:$L$11,AA$2,0)+(VLOOKUP($F2470,'(참고)타워 스텟 가치'!$B$7:$L$11,AA$2,0)*$E2470)</f>
        <v>139.02000000000118</v>
      </c>
      <c r="AB2470">
        <f>SUM('스테이지별 몬스터 스텟'!S2470*'(참고)타워 스텟 가치'!$Q$17,'스테이지별 몬스터 스텟'!T2470*'(참고)타워 스텟 가치'!$R$17,'스테이지별 몬스터 스텟'!U2470*'(참고)타워 스텟 가치'!$S$17,'스테이지별 몬스터 스텟'!V2470*'(참고)타워 스텟 가치'!$T$17,'스테이지별 몬스터 스텟'!W2470*'(참고)타워 스텟 가치'!$U$17,'스테이지별 몬스터 스텟'!X2470*'(참고)타워 스텟 가치'!$V$17,'스테이지별 몬스터 스텟'!Y2470*'(참고)타워 스텟 가치'!$W$17,'스테이지별 몬스터 스텟'!Z2470*'(참고)타워 스텟 가치'!$X$17,'스테이지별 몬스터 스텟'!AA2470*'(참고)타워 스텟 가치'!$Y$17)</f>
        <v>1504285.7700000133</v>
      </c>
      <c r="AC2470">
        <v>2</v>
      </c>
      <c r="AD2470">
        <f>VLOOKUP($F2470,'(참고)타워 스텟 가치'!$B$12:$L$16,AD$2,0)+(VLOOKUP($F2470,'(참고)타워 스텟 가치'!$B$12:$L$16,AD$2,0)*$E2470)</f>
        <v>496.50000000000432</v>
      </c>
      <c r="AE2470">
        <f>VLOOKUP($F2470,'(참고)타워 스텟 가치'!$B$12:$L$16,AE$2,0)+(VLOOKUP($F2470,'(참고)타워 스텟 가치'!$B$12:$L$16,AE$2,0)*$E2470)</f>
        <v>595.80000000000518</v>
      </c>
      <c r="AF2470">
        <f>VLOOKUP($F2470,'(참고)타워 스텟 가치'!$B$12:$L$16,AF$2,0)+(VLOOKUP($F2470,'(참고)타워 스텟 가치'!$B$12:$L$16,AF$2,0)*$E2470)</f>
        <v>993000.00000000861</v>
      </c>
      <c r="AG2470">
        <f>VLOOKUP($F2470,'(참고)타워 스텟 가치'!$B$12:$L$16,AG$2,0)+(VLOOKUP($F2470,'(참고)타워 스텟 가치'!$B$12:$L$16,AG$2,0)*$E2470)</f>
        <v>2979.0000000000259</v>
      </c>
      <c r="AH2470">
        <f>VLOOKUP($F2470,'(참고)타워 스텟 가치'!$B$12:$L$16,AH$2,0)+(VLOOKUP($F2470,'(참고)타워 스텟 가치'!$B$12:$L$16,AH$2,0)*$E2470)</f>
        <v>99.300000000000864</v>
      </c>
      <c r="AI2470">
        <f>VLOOKUP($F2470,'(참고)타워 스텟 가치'!$B$12:$L$16,AI$2,0)+(VLOOKUP($F2470,'(참고)타워 스텟 가치'!$B$12:$L$16,AI$2,0)*$E2470)</f>
        <v>59.58000000000051</v>
      </c>
      <c r="AJ2470">
        <f>VLOOKUP($F2470,'(참고)타워 스텟 가치'!$B$12:$L$16,AJ$2,0)+(VLOOKUP($F2470,'(참고)타워 스텟 가치'!$B$12:$L$16,AJ$2,0)*$E2470)</f>
        <v>0</v>
      </c>
      <c r="AK2470">
        <f>VLOOKUP($F2470,'(참고)타워 스텟 가치'!$B$12:$L$16,AK$2,0)+(VLOOKUP($F2470,'(참고)타워 스텟 가치'!$B$12:$L$16,AK$2,0)*$E2470)</f>
        <v>0</v>
      </c>
      <c r="AL2470">
        <f>VLOOKUP($F2470,'(참고)타워 스텟 가치'!$B$12:$L$16,AL$2,0)+(VLOOKUP($F2470,'(참고)타워 스텟 가치'!$B$12:$L$16,AL$2,0)*$E2470)</f>
        <v>278.04000000000235</v>
      </c>
      <c r="AM2470">
        <f>SUM('스테이지별 몬스터 스텟'!AD2470*'(참고)타워 스텟 가치'!$Q$17,'스테이지별 몬스터 스텟'!AE2470*'(참고)타워 스텟 가치'!$R$17,'스테이지별 몬스터 스텟'!AF2470*'(참고)타워 스텟 가치'!$S$17,'스테이지별 몬스터 스텟'!AG2470*'(참고)타워 스텟 가치'!$T$17,'스테이지별 몬스터 스텟'!AH2470*'(참고)타워 스텟 가치'!$U$17,'스테이지별 몬스터 스텟'!AI2470*'(참고)타워 스텟 가치'!$V$17,'스테이지별 몬스터 스텟'!AJ2470*'(참고)타워 스텟 가치'!$W$17,'스테이지별 몬스터 스텟'!AK2470*'(참고)타워 스텟 가치'!$X$17,'스테이지별 몬스터 스텟'!AL2470*'(참고)타워 스텟 가치'!$Y$17)</f>
        <v>1498158.9600000132</v>
      </c>
      <c r="AN2470">
        <v>3</v>
      </c>
    </row>
    <row r="2471" spans="3:40" x14ac:dyDescent="0.3">
      <c r="C2471">
        <v>2</v>
      </c>
      <c r="D2471">
        <f t="shared" si="116"/>
        <v>494</v>
      </c>
      <c r="E2471" s="52">
        <f>VLOOKUP(D2471,'스테이지별 난이도 설정'!B:C,2,0)</f>
        <v>197.60000000000173</v>
      </c>
      <c r="F2471" t="str">
        <f t="shared" si="117"/>
        <v>레어</v>
      </c>
      <c r="G2471">
        <f t="shared" si="115"/>
        <v>6</v>
      </c>
      <c r="H2471">
        <f>VLOOKUP($F2471,'(참고)타워 스텟 가치'!$B$2:$L$6,H$2,0)+(VLOOKUP($F2471,'(참고)타워 스텟 가치'!$B$2:$L$6,H$2,0)*$E2471)</f>
        <v>2234.2500000000196</v>
      </c>
      <c r="I2471">
        <f>VLOOKUP($F2471,'(참고)타워 스텟 가치'!$B$2:$L$6,I$2,0)+(VLOOKUP($F2471,'(참고)타워 스텟 가치'!$B$2:$L$6,I$2,0)*$E2471)</f>
        <v>446.85000000000389</v>
      </c>
      <c r="J2471">
        <f>VLOOKUP($F2471,'(참고)타워 스텟 가치'!$B$2:$L$6,J$2,0)+(VLOOKUP($F2471,'(참고)타워 스텟 가치'!$B$2:$L$6,J$2,0)*$E2471)</f>
        <v>993000.00000000861</v>
      </c>
      <c r="K2471">
        <f>VLOOKUP($F2471,'(참고)타워 스텟 가치'!$B$2:$L$6,K$2,0)+(VLOOKUP($F2471,'(참고)타워 스텟 가치'!$B$2:$L$6,K$2,0)*$E2471)</f>
        <v>8937.0000000000782</v>
      </c>
      <c r="L2471">
        <f>VLOOKUP($F2471,'(참고)타워 스텟 가치'!$B$2:$L$6,L$2,0)+(VLOOKUP($F2471,'(참고)타워 스텟 가치'!$B$2:$L$6,L$2,0)*$E2471)</f>
        <v>148.9500000000013</v>
      </c>
      <c r="M2471">
        <f>VLOOKUP($F2471,'(참고)타워 스텟 가치'!$B$2:$L$6,M$2,0)+(VLOOKUP($F2471,'(참고)타워 스텟 가치'!$B$2:$L$6,M$2,0)*$E2471)</f>
        <v>59.58000000000051</v>
      </c>
      <c r="N2471">
        <f>VLOOKUP($F2471,'(참고)타워 스텟 가치'!$B$2:$L$6,N$2,0)+(VLOOKUP($F2471,'(참고)타워 스텟 가치'!$B$2:$L$6,N$2,0)*$E2471)</f>
        <v>0</v>
      </c>
      <c r="O2471">
        <f>VLOOKUP($F2471,'(참고)타워 스텟 가치'!$B$2:$L$6,O$2,0)+(VLOOKUP($F2471,'(참고)타워 스텟 가치'!$B$2:$L$6,O$2,0)*$E2471)</f>
        <v>0</v>
      </c>
      <c r="P2471">
        <f>VLOOKUP($F2471,'(참고)타워 스텟 가치'!$B$2:$L$6,P$2,0)+(VLOOKUP($F2471,'(참고)타워 스텟 가치'!$B$2:$L$6,P$2,0)*$E2471)</f>
        <v>139.02000000000118</v>
      </c>
      <c r="Q2471">
        <f>SUM('스테이지별 몬스터 스텟'!H2471*'(참고)타워 스텟 가치'!$Q$17,'스테이지별 몬스터 스텟'!I2471*'(참고)타워 스텟 가치'!$R$17,'스테이지별 몬스터 스텟'!J2471*'(참고)타워 스텟 가치'!$S$17,'스테이지별 몬스터 스텟'!K2471*'(참고)타워 스텟 가치'!$T$17,'스테이지별 몬스터 스텟'!L2471*'(참고)타워 스텟 가치'!$U$17,'스테이지별 몬스터 스텟'!M2471*'(참고)타워 스텟 가치'!$V$17,'스테이지별 몬스터 스텟'!N2471*'(참고)타워 스텟 가치'!$W$17,'스테이지별 몬스터 스텟'!O2471*'(참고)타워 스텟 가치'!$X$17,'스테이지별 몬스터 스텟'!P2471*'(참고)타워 스텟 가치'!$Y$17)</f>
        <v>1513148.2950000134</v>
      </c>
      <c r="R2471">
        <v>1</v>
      </c>
      <c r="S2471">
        <f>VLOOKUP($F2471,'(참고)타워 스텟 가치'!$B$7:$L$11,S$2,0)+(VLOOKUP($F2471,'(참고)타워 스텟 가치'!$B$7:$L$11,S$2,0)*$E2471)</f>
        <v>744.75000000000648</v>
      </c>
      <c r="T2471">
        <f>VLOOKUP($F2471,'(참고)타워 스텟 가치'!$B$7:$L$11,T$2,0)+(VLOOKUP($F2471,'(참고)타워 스텟 가치'!$B$7:$L$11,T$2,0)*$E2471)</f>
        <v>1340.5500000000116</v>
      </c>
      <c r="U2471">
        <f>VLOOKUP($F2471,'(참고)타워 스텟 가치'!$B$7:$L$11,U$2,0)+(VLOOKUP($F2471,'(참고)타워 스텟 가치'!$B$7:$L$11,U$2,0)*$E2471)</f>
        <v>993000.00000000861</v>
      </c>
      <c r="V2471">
        <f>VLOOKUP($F2471,'(참고)타워 스텟 가치'!$B$7:$L$11,V$2,0)+(VLOOKUP($F2471,'(참고)타워 스텟 가치'!$B$7:$L$11,V$2,0)*$E2471)</f>
        <v>8937.0000000000782</v>
      </c>
      <c r="W2471">
        <f>VLOOKUP($F2471,'(참고)타워 스텟 가치'!$B$7:$L$11,W$2,0)+(VLOOKUP($F2471,'(참고)타워 스텟 가치'!$B$7:$L$11,W$2,0)*$E2471)</f>
        <v>148.9500000000013</v>
      </c>
      <c r="X2471">
        <f>VLOOKUP($F2471,'(참고)타워 스텟 가치'!$B$7:$L$11,X$2,0)+(VLOOKUP($F2471,'(참고)타워 스텟 가치'!$B$7:$L$11,X$2,0)*$E2471)</f>
        <v>59.58000000000051</v>
      </c>
      <c r="Y2471">
        <f>VLOOKUP($F2471,'(참고)타워 스텟 가치'!$B$7:$L$11,Y$2,0)+(VLOOKUP($F2471,'(참고)타워 스텟 가치'!$B$7:$L$11,Y$2,0)*$E2471)</f>
        <v>0</v>
      </c>
      <c r="Z2471">
        <f>VLOOKUP($F2471,'(참고)타워 스텟 가치'!$B$7:$L$11,Z$2,0)+(VLOOKUP($F2471,'(참고)타워 스텟 가치'!$B$7:$L$11,Z$2,0)*$E2471)</f>
        <v>0</v>
      </c>
      <c r="AA2471">
        <f>VLOOKUP($F2471,'(참고)타워 스텟 가치'!$B$7:$L$11,AA$2,0)+(VLOOKUP($F2471,'(참고)타워 스텟 가치'!$B$7:$L$11,AA$2,0)*$E2471)</f>
        <v>139.02000000000118</v>
      </c>
      <c r="AB2471">
        <f>SUM('스테이지별 몬스터 스텟'!S2471*'(참고)타워 스텟 가치'!$Q$17,'스테이지별 몬스터 스텟'!T2471*'(참고)타워 스텟 가치'!$R$17,'스테이지별 몬스터 스텟'!U2471*'(참고)타워 스텟 가치'!$S$17,'스테이지별 몬스터 스텟'!V2471*'(참고)타워 스텟 가치'!$T$17,'스테이지별 몬스터 스텟'!W2471*'(참고)타워 스텟 가치'!$U$17,'스테이지별 몬스터 스텟'!X2471*'(참고)타워 스텟 가치'!$V$17,'스테이지별 몬스터 스텟'!Y2471*'(참고)타워 스텟 가치'!$W$17,'스테이지별 몬스터 스텟'!Z2471*'(참고)타워 스텟 가치'!$X$17,'스테이지별 몬스터 스텟'!AA2471*'(참고)타워 스텟 가치'!$Y$17)</f>
        <v>1511509.8450000132</v>
      </c>
      <c r="AC2471">
        <v>2</v>
      </c>
      <c r="AD2471">
        <f>VLOOKUP($F2471,'(참고)타워 스텟 가치'!$B$12:$L$16,AD$2,0)+(VLOOKUP($F2471,'(참고)타워 스텟 가치'!$B$12:$L$16,AD$2,0)*$E2471)</f>
        <v>744.75000000000648</v>
      </c>
      <c r="AE2471">
        <f>VLOOKUP($F2471,'(참고)타워 스텟 가치'!$B$12:$L$16,AE$2,0)+(VLOOKUP($F2471,'(참고)타워 스텟 가치'!$B$12:$L$16,AE$2,0)*$E2471)</f>
        <v>893.70000000000778</v>
      </c>
      <c r="AF2471">
        <f>VLOOKUP($F2471,'(참고)타워 스텟 가치'!$B$12:$L$16,AF$2,0)+(VLOOKUP($F2471,'(참고)타워 스텟 가치'!$B$12:$L$16,AF$2,0)*$E2471)</f>
        <v>993000.00000000861</v>
      </c>
      <c r="AG2471">
        <f>VLOOKUP($F2471,'(참고)타워 스텟 가치'!$B$12:$L$16,AG$2,0)+(VLOOKUP($F2471,'(참고)타워 스텟 가치'!$B$12:$L$16,AG$2,0)*$E2471)</f>
        <v>4468.5000000000391</v>
      </c>
      <c r="AH2471">
        <f>VLOOKUP($F2471,'(참고)타워 스텟 가치'!$B$12:$L$16,AH$2,0)+(VLOOKUP($F2471,'(참고)타워 스텟 가치'!$B$12:$L$16,AH$2,0)*$E2471)</f>
        <v>148.9500000000013</v>
      </c>
      <c r="AI2471">
        <f>VLOOKUP($F2471,'(참고)타워 스텟 가치'!$B$12:$L$16,AI$2,0)+(VLOOKUP($F2471,'(참고)타워 스텟 가치'!$B$12:$L$16,AI$2,0)*$E2471)</f>
        <v>59.58000000000051</v>
      </c>
      <c r="AJ2471">
        <f>VLOOKUP($F2471,'(참고)타워 스텟 가치'!$B$12:$L$16,AJ$2,0)+(VLOOKUP($F2471,'(참고)타워 스텟 가치'!$B$12:$L$16,AJ$2,0)*$E2471)</f>
        <v>0</v>
      </c>
      <c r="AK2471">
        <f>VLOOKUP($F2471,'(참고)타워 스텟 가치'!$B$12:$L$16,AK$2,0)+(VLOOKUP($F2471,'(참고)타워 스텟 가치'!$B$12:$L$16,AK$2,0)*$E2471)</f>
        <v>0</v>
      </c>
      <c r="AL2471">
        <f>VLOOKUP($F2471,'(참고)타워 스텟 가치'!$B$12:$L$16,AL$2,0)+(VLOOKUP($F2471,'(참고)타워 스텟 가치'!$B$12:$L$16,AL$2,0)*$E2471)</f>
        <v>278.04000000000235</v>
      </c>
      <c r="AM2471">
        <f>SUM('스테이지별 몬스터 스텟'!AD2471*'(참고)타워 스텟 가치'!$Q$17,'스테이지별 몬스터 스텟'!AE2471*'(참고)타워 스텟 가치'!$R$17,'스테이지별 몬스터 스텟'!AF2471*'(참고)타워 스텟 가치'!$S$17,'스테이지별 몬스터 스텟'!AG2471*'(참고)타워 스텟 가치'!$T$17,'스테이지별 몬스터 스텟'!AH2471*'(참고)타워 스텟 가치'!$U$17,'스테이지별 몬스터 스텟'!AI2471*'(참고)타워 스텟 가치'!$V$17,'스테이지별 몬스터 스텟'!AJ2471*'(참고)타워 스텟 가치'!$W$17,'스테이지별 몬스터 스텟'!AK2471*'(참고)타워 스텟 가치'!$X$17,'스테이지별 몬스터 스텟'!AL2471*'(참고)타워 스텟 가치'!$Y$17)</f>
        <v>1502180.6100000131</v>
      </c>
      <c r="AN2471">
        <v>3</v>
      </c>
    </row>
    <row r="2472" spans="3:40" x14ac:dyDescent="0.3">
      <c r="C2472">
        <v>3</v>
      </c>
      <c r="D2472">
        <f t="shared" si="116"/>
        <v>494</v>
      </c>
      <c r="E2472" s="52">
        <f>VLOOKUP(D2472,'스테이지별 난이도 설정'!B:C,2,0)</f>
        <v>197.60000000000173</v>
      </c>
      <c r="F2472" t="str">
        <f t="shared" si="117"/>
        <v>에픽</v>
      </c>
      <c r="G2472">
        <f t="shared" si="115"/>
        <v>6</v>
      </c>
      <c r="H2472">
        <f>VLOOKUP($F2472,'(참고)타워 스텟 가치'!$B$2:$L$6,H$2,0)+(VLOOKUP($F2472,'(참고)타워 스텟 가치'!$B$2:$L$6,H$2,0)*$E2472)</f>
        <v>3351.3750000000291</v>
      </c>
      <c r="I2472">
        <f>VLOOKUP($F2472,'(참고)타워 스텟 가치'!$B$2:$L$6,I$2,0)+(VLOOKUP($F2472,'(참고)타워 스텟 가치'!$B$2:$L$6,I$2,0)*$E2472)</f>
        <v>670.27500000000578</v>
      </c>
      <c r="J2472">
        <f>VLOOKUP($F2472,'(참고)타워 스텟 가치'!$B$2:$L$6,J$2,0)+(VLOOKUP($F2472,'(참고)타워 스텟 가치'!$B$2:$L$6,J$2,0)*$E2472)</f>
        <v>993000.00000000861</v>
      </c>
      <c r="K2472">
        <f>VLOOKUP($F2472,'(참고)타워 스텟 가치'!$B$2:$L$6,K$2,0)+(VLOOKUP($F2472,'(참고)타워 스텟 가치'!$B$2:$L$6,K$2,0)*$E2472)</f>
        <v>13405.500000000116</v>
      </c>
      <c r="L2472">
        <f>VLOOKUP($F2472,'(참고)타워 스텟 가치'!$B$2:$L$6,L$2,0)+(VLOOKUP($F2472,'(참고)타워 스텟 가치'!$B$2:$L$6,L$2,0)*$E2472)</f>
        <v>223.42500000000194</v>
      </c>
      <c r="M2472">
        <f>VLOOKUP($F2472,'(참고)타워 스텟 가치'!$B$2:$L$6,M$2,0)+(VLOOKUP($F2472,'(참고)타워 스텟 가치'!$B$2:$L$6,M$2,0)*$E2472)</f>
        <v>59.58000000000051</v>
      </c>
      <c r="N2472">
        <f>VLOOKUP($F2472,'(참고)타워 스텟 가치'!$B$2:$L$6,N$2,0)+(VLOOKUP($F2472,'(참고)타워 스텟 가치'!$B$2:$L$6,N$2,0)*$E2472)</f>
        <v>0</v>
      </c>
      <c r="O2472">
        <f>VLOOKUP($F2472,'(참고)타워 스텟 가치'!$B$2:$L$6,O$2,0)+(VLOOKUP($F2472,'(참고)타워 스텟 가치'!$B$2:$L$6,O$2,0)*$E2472)</f>
        <v>0</v>
      </c>
      <c r="P2472">
        <f>VLOOKUP($F2472,'(참고)타워 스텟 가치'!$B$2:$L$6,P$2,0)+(VLOOKUP($F2472,'(참고)타워 스텟 가치'!$B$2:$L$6,P$2,0)*$E2472)</f>
        <v>139.02000000000118</v>
      </c>
      <c r="Q2472">
        <f>SUM('스테이지별 몬스터 스텟'!H2472*'(참고)타워 스텟 가치'!$Q$17,'스테이지별 몬스터 스텟'!I2472*'(참고)타워 스텟 가치'!$R$17,'스테이지별 몬스터 스텟'!J2472*'(참고)타워 스텟 가치'!$S$17,'스테이지별 몬스터 스텟'!K2472*'(참고)타워 스텟 가치'!$T$17,'스테이지별 몬스터 스텟'!L2472*'(참고)타워 스텟 가치'!$U$17,'스테이지별 몬스터 스텟'!M2472*'(참고)타워 스텟 가치'!$V$17,'스테이지별 몬스터 스텟'!N2472*'(참고)타워 스텟 가치'!$W$17,'스테이지별 몬스터 스텟'!O2472*'(참고)타워 스텟 가치'!$X$17,'스테이지별 몬스터 스텟'!P2472*'(참고)타워 스텟 가치'!$Y$17)</f>
        <v>1524803.6325000136</v>
      </c>
      <c r="R2472">
        <v>1</v>
      </c>
      <c r="S2472">
        <f>VLOOKUP($F2472,'(참고)타워 스텟 가치'!$B$7:$L$11,S$2,0)+(VLOOKUP($F2472,'(참고)타워 스텟 가치'!$B$7:$L$11,S$2,0)*$E2472)</f>
        <v>1117.1250000000098</v>
      </c>
      <c r="T2472">
        <f>VLOOKUP($F2472,'(참고)타워 스텟 가치'!$B$7:$L$11,T$2,0)+(VLOOKUP($F2472,'(참고)타워 스텟 가치'!$B$7:$L$11,T$2,0)*$E2472)</f>
        <v>2010.8250000000176</v>
      </c>
      <c r="U2472">
        <f>VLOOKUP($F2472,'(참고)타워 스텟 가치'!$B$7:$L$11,U$2,0)+(VLOOKUP($F2472,'(참고)타워 스텟 가치'!$B$7:$L$11,U$2,0)*$E2472)</f>
        <v>993000.00000000861</v>
      </c>
      <c r="V2472">
        <f>VLOOKUP($F2472,'(참고)타워 스텟 가치'!$B$7:$L$11,V$2,0)+(VLOOKUP($F2472,'(참고)타워 스텟 가치'!$B$7:$L$11,V$2,0)*$E2472)</f>
        <v>13405.500000000116</v>
      </c>
      <c r="W2472">
        <f>VLOOKUP($F2472,'(참고)타워 스텟 가치'!$B$7:$L$11,W$2,0)+(VLOOKUP($F2472,'(참고)타워 스텟 가치'!$B$7:$L$11,W$2,0)*$E2472)</f>
        <v>223.42500000000194</v>
      </c>
      <c r="X2472">
        <f>VLOOKUP($F2472,'(참고)타워 스텟 가치'!$B$7:$L$11,X$2,0)+(VLOOKUP($F2472,'(참고)타워 스텟 가치'!$B$7:$L$11,X$2,0)*$E2472)</f>
        <v>59.58000000000051</v>
      </c>
      <c r="Y2472">
        <f>VLOOKUP($F2472,'(참고)타워 스텟 가치'!$B$7:$L$11,Y$2,0)+(VLOOKUP($F2472,'(참고)타워 스텟 가치'!$B$7:$L$11,Y$2,0)*$E2472)</f>
        <v>0</v>
      </c>
      <c r="Z2472">
        <f>VLOOKUP($F2472,'(참고)타워 스텟 가치'!$B$7:$L$11,Z$2,0)+(VLOOKUP($F2472,'(참고)타워 스텟 가치'!$B$7:$L$11,Z$2,0)*$E2472)</f>
        <v>0</v>
      </c>
      <c r="AA2472">
        <f>VLOOKUP($F2472,'(참고)타워 스텟 가치'!$B$7:$L$11,AA$2,0)+(VLOOKUP($F2472,'(참고)타워 스텟 가치'!$B$7:$L$11,AA$2,0)*$E2472)</f>
        <v>139.02000000000118</v>
      </c>
      <c r="AB2472">
        <f>SUM('스테이지별 몬스터 스텟'!S2472*'(참고)타워 스텟 가치'!$Q$17,'스테이지별 몬스터 스텟'!T2472*'(참고)타워 스텟 가치'!$R$17,'스테이지별 몬스터 스텟'!U2472*'(참고)타워 스텟 가치'!$S$17,'스테이지별 몬스터 스텟'!V2472*'(참고)타워 스텟 가치'!$T$17,'스테이지별 몬스터 스텟'!W2472*'(참고)타워 스텟 가치'!$U$17,'스테이지별 몬스터 스텟'!X2472*'(참고)타워 스텟 가치'!$V$17,'스테이지별 몬스터 스텟'!Y2472*'(참고)타워 스텟 가치'!$W$17,'스테이지별 몬스터 스텟'!Z2472*'(참고)타워 스텟 가치'!$X$17,'스테이지별 몬스터 스텟'!AA2472*'(참고)타워 스텟 가치'!$Y$17)</f>
        <v>1522345.9575000135</v>
      </c>
      <c r="AC2472">
        <v>2</v>
      </c>
      <c r="AD2472">
        <f>VLOOKUP($F2472,'(참고)타워 스텟 가치'!$B$12:$L$16,AD$2,0)+(VLOOKUP($F2472,'(참고)타워 스텟 가치'!$B$12:$L$16,AD$2,0)*$E2472)</f>
        <v>1117.1250000000098</v>
      </c>
      <c r="AE2472">
        <f>VLOOKUP($F2472,'(참고)타워 스텟 가치'!$B$12:$L$16,AE$2,0)+(VLOOKUP($F2472,'(참고)타워 스텟 가치'!$B$12:$L$16,AE$2,0)*$E2472)</f>
        <v>1340.5500000000116</v>
      </c>
      <c r="AF2472">
        <f>VLOOKUP($F2472,'(참고)타워 스텟 가치'!$B$12:$L$16,AF$2,0)+(VLOOKUP($F2472,'(참고)타워 스텟 가치'!$B$12:$L$16,AF$2,0)*$E2472)</f>
        <v>993000.00000000861</v>
      </c>
      <c r="AG2472">
        <f>VLOOKUP($F2472,'(참고)타워 스텟 가치'!$B$12:$L$16,AG$2,0)+(VLOOKUP($F2472,'(참고)타워 스텟 가치'!$B$12:$L$16,AG$2,0)*$E2472)</f>
        <v>6702.7500000000582</v>
      </c>
      <c r="AH2472">
        <f>VLOOKUP($F2472,'(참고)타워 스텟 가치'!$B$12:$L$16,AH$2,0)+(VLOOKUP($F2472,'(참고)타워 스텟 가치'!$B$12:$L$16,AH$2,0)*$E2472)</f>
        <v>223.42500000000194</v>
      </c>
      <c r="AI2472">
        <f>VLOOKUP($F2472,'(참고)타워 스텟 가치'!$B$12:$L$16,AI$2,0)+(VLOOKUP($F2472,'(참고)타워 스텟 가치'!$B$12:$L$16,AI$2,0)*$E2472)</f>
        <v>59.58000000000051</v>
      </c>
      <c r="AJ2472">
        <f>VLOOKUP($F2472,'(참고)타워 스텟 가치'!$B$12:$L$16,AJ$2,0)+(VLOOKUP($F2472,'(참고)타워 스텟 가치'!$B$12:$L$16,AJ$2,0)*$E2472)</f>
        <v>0</v>
      </c>
      <c r="AK2472">
        <f>VLOOKUP($F2472,'(참고)타워 스텟 가치'!$B$12:$L$16,AK$2,0)+(VLOOKUP($F2472,'(참고)타워 스텟 가치'!$B$12:$L$16,AK$2,0)*$E2472)</f>
        <v>0</v>
      </c>
      <c r="AL2472">
        <f>VLOOKUP($F2472,'(참고)타워 스텟 가치'!$B$12:$L$16,AL$2,0)+(VLOOKUP($F2472,'(참고)타워 스텟 가치'!$B$12:$L$16,AL$2,0)*$E2472)</f>
        <v>278.04000000000235</v>
      </c>
      <c r="AM2472">
        <f>SUM('스테이지별 몬스터 스텟'!AD2472*'(참고)타워 스텟 가치'!$Q$17,'스테이지별 몬스터 스텟'!AE2472*'(참고)타워 스텟 가치'!$R$17,'스테이지별 몬스터 스텟'!AF2472*'(참고)타워 스텟 가치'!$S$17,'스테이지별 몬스터 스텟'!AG2472*'(참고)타워 스텟 가치'!$T$17,'스테이지별 몬스터 스텟'!AH2472*'(참고)타워 스텟 가치'!$U$17,'스테이지별 몬스터 스텟'!AI2472*'(참고)타워 스텟 가치'!$V$17,'스테이지별 몬스터 스텟'!AJ2472*'(참고)타워 스텟 가치'!$W$17,'스테이지별 몬스터 스텟'!AK2472*'(참고)타워 스텟 가치'!$X$17,'스테이지별 몬스터 스텟'!AL2472*'(참고)타워 스텟 가치'!$Y$17)</f>
        <v>1508213.0850000135</v>
      </c>
      <c r="AN2472">
        <v>3</v>
      </c>
    </row>
    <row r="2473" spans="3:40" x14ac:dyDescent="0.3">
      <c r="C2473">
        <v>4</v>
      </c>
      <c r="D2473">
        <f t="shared" si="116"/>
        <v>494</v>
      </c>
      <c r="E2473" s="52">
        <f>VLOOKUP(D2473,'스테이지별 난이도 설정'!B:C,2,0)</f>
        <v>197.60000000000173</v>
      </c>
      <c r="F2473" t="str">
        <f t="shared" si="117"/>
        <v>유니크</v>
      </c>
      <c r="G2473">
        <f t="shared" si="115"/>
        <v>6</v>
      </c>
      <c r="H2473">
        <f>VLOOKUP($F2473,'(참고)타워 스텟 가치'!$B$2:$L$6,H$2,0)+(VLOOKUP($F2473,'(참고)타워 스텟 가치'!$B$2:$L$6,H$2,0)*$E2473)</f>
        <v>5027.0625000000437</v>
      </c>
      <c r="I2473">
        <f>VLOOKUP($F2473,'(참고)타워 스텟 가치'!$B$2:$L$6,I$2,0)+(VLOOKUP($F2473,'(참고)타워 스텟 가치'!$B$2:$L$6,I$2,0)*$E2473)</f>
        <v>1005.4125000000088</v>
      </c>
      <c r="J2473">
        <f>VLOOKUP($F2473,'(참고)타워 스텟 가치'!$B$2:$L$6,J$2,0)+(VLOOKUP($F2473,'(참고)타워 스텟 가치'!$B$2:$L$6,J$2,0)*$E2473)</f>
        <v>993000.00000000861</v>
      </c>
      <c r="K2473">
        <f>VLOOKUP($F2473,'(참고)타워 스텟 가치'!$B$2:$L$6,K$2,0)+(VLOOKUP($F2473,'(참고)타워 스텟 가치'!$B$2:$L$6,K$2,0)*$E2473)</f>
        <v>20108.250000000175</v>
      </c>
      <c r="L2473">
        <f>VLOOKUP($F2473,'(참고)타워 스텟 가치'!$B$2:$L$6,L$2,0)+(VLOOKUP($F2473,'(참고)타워 스텟 가치'!$B$2:$L$6,L$2,0)*$E2473)</f>
        <v>335.13750000000289</v>
      </c>
      <c r="M2473">
        <f>VLOOKUP($F2473,'(참고)타워 스텟 가치'!$B$2:$L$6,M$2,0)+(VLOOKUP($F2473,'(참고)타워 스텟 가치'!$B$2:$L$6,M$2,0)*$E2473)</f>
        <v>59.58000000000051</v>
      </c>
      <c r="N2473">
        <f>VLOOKUP($F2473,'(참고)타워 스텟 가치'!$B$2:$L$6,N$2,0)+(VLOOKUP($F2473,'(참고)타워 스텟 가치'!$B$2:$L$6,N$2,0)*$E2473)</f>
        <v>0</v>
      </c>
      <c r="O2473">
        <f>VLOOKUP($F2473,'(참고)타워 스텟 가치'!$B$2:$L$6,O$2,0)+(VLOOKUP($F2473,'(참고)타워 스텟 가치'!$B$2:$L$6,O$2,0)*$E2473)</f>
        <v>0</v>
      </c>
      <c r="P2473">
        <f>VLOOKUP($F2473,'(참고)타워 스텟 가치'!$B$2:$L$6,P$2,0)+(VLOOKUP($F2473,'(참고)타워 스텟 가치'!$B$2:$L$6,P$2,0)*$E2473)</f>
        <v>198.60000000000173</v>
      </c>
      <c r="Q2473">
        <f>SUM('스테이지별 몬스터 스텟'!H2473*'(참고)타워 스텟 가치'!$Q$17,'스테이지별 몬스터 스텟'!I2473*'(참고)타워 스텟 가치'!$R$17,'스테이지별 몬스터 스텟'!J2473*'(참고)타워 스텟 가치'!$S$17,'스테이지별 몬스터 스텟'!K2473*'(참고)타워 스텟 가치'!$T$17,'스테이지별 몬스터 스텟'!L2473*'(참고)타워 스텟 가치'!$U$17,'스테이지별 몬스터 스텟'!M2473*'(참고)타워 스텟 가치'!$V$17,'스테이지별 몬스터 스텟'!N2473*'(참고)타워 스텟 가치'!$W$17,'스테이지별 몬스터 스텟'!O2473*'(참고)타워 스텟 가치'!$X$17,'스테이지별 몬스터 스텟'!P2473*'(참고)타워 스텟 가치'!$Y$17)</f>
        <v>1542405.7987500133</v>
      </c>
      <c r="R2473">
        <v>1</v>
      </c>
      <c r="S2473">
        <f>VLOOKUP($F2473,'(참고)타워 스텟 가치'!$B$7:$L$11,S$2,0)+(VLOOKUP($F2473,'(참고)타워 스텟 가치'!$B$7:$L$11,S$2,0)*$E2473)</f>
        <v>1675.6875000000146</v>
      </c>
      <c r="T2473">
        <f>VLOOKUP($F2473,'(참고)타워 스텟 가치'!$B$7:$L$11,T$2,0)+(VLOOKUP($F2473,'(참고)타워 스텟 가치'!$B$7:$L$11,T$2,0)*$E2473)</f>
        <v>3016.2375000000261</v>
      </c>
      <c r="U2473">
        <f>VLOOKUP($F2473,'(참고)타워 스텟 가치'!$B$7:$L$11,U$2,0)+(VLOOKUP($F2473,'(참고)타워 스텟 가치'!$B$7:$L$11,U$2,0)*$E2473)</f>
        <v>993000.00000000861</v>
      </c>
      <c r="V2473">
        <f>VLOOKUP($F2473,'(참고)타워 스텟 가치'!$B$7:$L$11,V$2,0)+(VLOOKUP($F2473,'(참고)타워 스텟 가치'!$B$7:$L$11,V$2,0)*$E2473)</f>
        <v>20108.250000000175</v>
      </c>
      <c r="W2473">
        <f>VLOOKUP($F2473,'(참고)타워 스텟 가치'!$B$7:$L$11,W$2,0)+(VLOOKUP($F2473,'(참고)타워 스텟 가치'!$B$7:$L$11,W$2,0)*$E2473)</f>
        <v>335.13750000000289</v>
      </c>
      <c r="X2473">
        <f>VLOOKUP($F2473,'(참고)타워 스텟 가치'!$B$7:$L$11,X$2,0)+(VLOOKUP($F2473,'(참고)타워 스텟 가치'!$B$7:$L$11,X$2,0)*$E2473)</f>
        <v>59.58000000000051</v>
      </c>
      <c r="Y2473">
        <f>VLOOKUP($F2473,'(참고)타워 스텟 가치'!$B$7:$L$11,Y$2,0)+(VLOOKUP($F2473,'(참고)타워 스텟 가치'!$B$7:$L$11,Y$2,0)*$E2473)</f>
        <v>0</v>
      </c>
      <c r="Z2473">
        <f>VLOOKUP($F2473,'(참고)타워 스텟 가치'!$B$7:$L$11,Z$2,0)+(VLOOKUP($F2473,'(참고)타워 스텟 가치'!$B$7:$L$11,Z$2,0)*$E2473)</f>
        <v>0</v>
      </c>
      <c r="AA2473">
        <f>VLOOKUP($F2473,'(참고)타워 스텟 가치'!$B$7:$L$11,AA$2,0)+(VLOOKUP($F2473,'(참고)타워 스텟 가치'!$B$7:$L$11,AA$2,0)*$E2473)</f>
        <v>198.60000000000173</v>
      </c>
      <c r="AB2473">
        <f>SUM('스테이지별 몬스터 스텟'!S2473*'(참고)타워 스텟 가치'!$Q$17,'스테이지별 몬스터 스텟'!T2473*'(참고)타워 스텟 가치'!$R$17,'스테이지별 몬스터 스텟'!U2473*'(참고)타워 스텟 가치'!$S$17,'스테이지별 몬스터 스텟'!V2473*'(참고)타워 스텟 가치'!$T$17,'스테이지별 몬스터 스텟'!W2473*'(참고)타워 스텟 가치'!$U$17,'스테이지별 몬스터 스텟'!X2473*'(참고)타워 스텟 가치'!$V$17,'스테이지별 몬스터 스텟'!Y2473*'(참고)타워 스텟 가치'!$W$17,'스테이지별 몬스터 스텟'!Z2473*'(참고)타워 스텟 가치'!$X$17,'스테이지별 몬스터 스텟'!AA2473*'(참고)타워 스텟 가치'!$Y$17)</f>
        <v>1538719.2862500132</v>
      </c>
      <c r="AC2473">
        <v>2</v>
      </c>
      <c r="AD2473">
        <f>VLOOKUP($F2473,'(참고)타워 스텟 가치'!$B$12:$L$16,AD$2,0)+(VLOOKUP($F2473,'(참고)타워 스텟 가치'!$B$12:$L$16,AD$2,0)*$E2473)</f>
        <v>1675.6875000000146</v>
      </c>
      <c r="AE2473">
        <f>VLOOKUP($F2473,'(참고)타워 스텟 가치'!$B$12:$L$16,AE$2,0)+(VLOOKUP($F2473,'(참고)타워 스텟 가치'!$B$12:$L$16,AE$2,0)*$E2473)</f>
        <v>2010.8250000000176</v>
      </c>
      <c r="AF2473">
        <f>VLOOKUP($F2473,'(참고)타워 스텟 가치'!$B$12:$L$16,AF$2,0)+(VLOOKUP($F2473,'(참고)타워 스텟 가치'!$B$12:$L$16,AF$2,0)*$E2473)</f>
        <v>993000.00000000861</v>
      </c>
      <c r="AG2473">
        <f>VLOOKUP($F2473,'(참고)타워 스텟 가치'!$B$12:$L$16,AG$2,0)+(VLOOKUP($F2473,'(참고)타워 스텟 가치'!$B$12:$L$16,AG$2,0)*$E2473)</f>
        <v>10054.125000000087</v>
      </c>
      <c r="AH2473">
        <f>VLOOKUP($F2473,'(참고)타워 스텟 가치'!$B$12:$L$16,AH$2,0)+(VLOOKUP($F2473,'(참고)타워 스텟 가치'!$B$12:$L$16,AH$2,0)*$E2473)</f>
        <v>335.13750000000289</v>
      </c>
      <c r="AI2473">
        <f>VLOOKUP($F2473,'(참고)타워 스텟 가치'!$B$12:$L$16,AI$2,0)+(VLOOKUP($F2473,'(참고)타워 스텟 가치'!$B$12:$L$16,AI$2,0)*$E2473)</f>
        <v>59.58000000000051</v>
      </c>
      <c r="AJ2473">
        <f>VLOOKUP($F2473,'(참고)타워 스텟 가치'!$B$12:$L$16,AJ$2,0)+(VLOOKUP($F2473,'(참고)타워 스텟 가치'!$B$12:$L$16,AJ$2,0)*$E2473)</f>
        <v>0</v>
      </c>
      <c r="AK2473">
        <f>VLOOKUP($F2473,'(참고)타워 스텟 가치'!$B$12:$L$16,AK$2,0)+(VLOOKUP($F2473,'(참고)타워 스텟 가치'!$B$12:$L$16,AK$2,0)*$E2473)</f>
        <v>0</v>
      </c>
      <c r="AL2473">
        <f>VLOOKUP($F2473,'(참고)타워 스텟 가치'!$B$12:$L$16,AL$2,0)+(VLOOKUP($F2473,'(참고)타워 스텟 가치'!$B$12:$L$16,AL$2,0)*$E2473)</f>
        <v>397.20000000000346</v>
      </c>
      <c r="AM2473">
        <f>SUM('스테이지별 몬스터 스텟'!AD2473*'(참고)타워 스텟 가치'!$Q$17,'스테이지별 몬스터 스텟'!AE2473*'(참고)타워 스텟 가치'!$R$17,'스테이지별 몬스터 스텟'!AF2473*'(참고)타워 스텟 가치'!$S$17,'스테이지별 몬스터 스텟'!AG2473*'(참고)타워 스텟 가치'!$T$17,'스테이지별 몬스터 스텟'!AH2473*'(참고)타워 스텟 가치'!$U$17,'스테이지별 몬스터 스텟'!AI2473*'(참고)타워 스텟 가치'!$V$17,'스테이지별 몬스터 스텟'!AJ2473*'(참고)타워 스텟 가치'!$W$17,'스테이지별 몬스터 스텟'!AK2473*'(참고)타워 스텟 가치'!$X$17,'스테이지별 몬스터 스텟'!AL2473*'(참고)타워 스텟 가치'!$Y$17)</f>
        <v>1517500.1175000132</v>
      </c>
      <c r="AN2473">
        <v>3</v>
      </c>
    </row>
    <row r="2474" spans="3:40" x14ac:dyDescent="0.3">
      <c r="C2474">
        <v>5</v>
      </c>
      <c r="D2474">
        <f t="shared" si="116"/>
        <v>494</v>
      </c>
      <c r="E2474" s="52">
        <f>VLOOKUP(D2474,'스테이지별 난이도 설정'!B:C,2,0)</f>
        <v>197.60000000000173</v>
      </c>
      <c r="F2474" t="str">
        <f t="shared" si="117"/>
        <v>스페셜</v>
      </c>
      <c r="G2474">
        <f t="shared" si="115"/>
        <v>6</v>
      </c>
      <c r="H2474">
        <f>VLOOKUP($F2474,'(참고)타워 스텟 가치'!$B$2:$L$6,H$2,0)+(VLOOKUP($F2474,'(참고)타워 스텟 가치'!$B$2:$L$6,H$2,0)*$E2474)</f>
        <v>7540.5937500000655</v>
      </c>
      <c r="I2474">
        <f>VLOOKUP($F2474,'(참고)타워 스텟 가치'!$B$2:$L$6,I$2,0)+(VLOOKUP($F2474,'(참고)타워 스텟 가치'!$B$2:$L$6,I$2,0)*$E2474)</f>
        <v>1508.1187500000131</v>
      </c>
      <c r="J2474">
        <f>VLOOKUP($F2474,'(참고)타워 스텟 가치'!$B$2:$L$6,J$2,0)+(VLOOKUP($F2474,'(참고)타워 스텟 가치'!$B$2:$L$6,J$2,0)*$E2474)</f>
        <v>993000.00000000861</v>
      </c>
      <c r="K2474">
        <f>VLOOKUP($F2474,'(참고)타워 스텟 가치'!$B$2:$L$6,K$2,0)+(VLOOKUP($F2474,'(참고)타워 스텟 가치'!$B$2:$L$6,K$2,0)*$E2474)</f>
        <v>30162.375000000262</v>
      </c>
      <c r="L2474">
        <f>VLOOKUP($F2474,'(참고)타워 스텟 가치'!$B$2:$L$6,L$2,0)+(VLOOKUP($F2474,'(참고)타워 스텟 가치'!$B$2:$L$6,L$2,0)*$E2474)</f>
        <v>502.70625000000439</v>
      </c>
      <c r="M2474">
        <f>VLOOKUP($F2474,'(참고)타워 스텟 가치'!$B$2:$L$6,M$2,0)+(VLOOKUP($F2474,'(참고)타워 스텟 가치'!$B$2:$L$6,M$2,0)*$E2474)</f>
        <v>59.58000000000051</v>
      </c>
      <c r="N2474">
        <f>VLOOKUP($F2474,'(참고)타워 스텟 가치'!$B$2:$L$6,N$2,0)+(VLOOKUP($F2474,'(참고)타워 스텟 가치'!$B$2:$L$6,N$2,0)*$E2474)</f>
        <v>0</v>
      </c>
      <c r="O2474">
        <f>VLOOKUP($F2474,'(참고)타워 스텟 가치'!$B$2:$L$6,O$2,0)+(VLOOKUP($F2474,'(참고)타워 스텟 가치'!$B$2:$L$6,O$2,0)*$E2474)</f>
        <v>0</v>
      </c>
      <c r="P2474">
        <f>VLOOKUP($F2474,'(참고)타워 스텟 가치'!$B$2:$L$6,P$2,0)+(VLOOKUP($F2474,'(참고)타워 스텟 가치'!$B$2:$L$6,P$2,0)*$E2474)</f>
        <v>198.60000000000173</v>
      </c>
      <c r="Q2474">
        <f>SUM('스테이지별 몬스터 스텟'!H2474*'(참고)타워 스텟 가치'!$Q$17,'스테이지별 몬스터 스텟'!I2474*'(참고)타워 스텟 가치'!$R$17,'스테이지별 몬스터 스텟'!J2474*'(참고)타워 스텟 가치'!$S$17,'스테이지별 몬스터 스텟'!K2474*'(참고)타워 스텟 가치'!$T$17,'스테이지별 몬스터 스텟'!L2474*'(참고)타워 스텟 가치'!$U$17,'스테이지별 몬스터 스텟'!M2474*'(참고)타워 스텟 가치'!$V$17,'스테이지별 몬스터 스텟'!N2474*'(참고)타워 스텟 가치'!$W$17,'스테이지별 몬스터 스텟'!O2474*'(참고)타워 스텟 가치'!$X$17,'스테이지별 몬스터 스텟'!P2474*'(참고)타워 스텟 가치'!$Y$17)</f>
        <v>1568630.3081250137</v>
      </c>
      <c r="R2474">
        <v>1</v>
      </c>
      <c r="S2474">
        <f>VLOOKUP($F2474,'(참고)타워 스텟 가치'!$B$7:$L$11,S$2,0)+(VLOOKUP($F2474,'(참고)타워 스텟 가치'!$B$7:$L$11,S$2,0)*$E2474)</f>
        <v>2513.5312500000218</v>
      </c>
      <c r="T2474">
        <f>VLOOKUP($F2474,'(참고)타워 스텟 가치'!$B$7:$L$11,T$2,0)+(VLOOKUP($F2474,'(참고)타워 스텟 가치'!$B$7:$L$11,T$2,0)*$E2474)</f>
        <v>4524.3562500000389</v>
      </c>
      <c r="U2474">
        <f>VLOOKUP($F2474,'(참고)타워 스텟 가치'!$B$7:$L$11,U$2,0)+(VLOOKUP($F2474,'(참고)타워 스텟 가치'!$B$7:$L$11,U$2,0)*$E2474)</f>
        <v>993000.00000000861</v>
      </c>
      <c r="V2474">
        <f>VLOOKUP($F2474,'(참고)타워 스텟 가치'!$B$7:$L$11,V$2,0)+(VLOOKUP($F2474,'(참고)타워 스텟 가치'!$B$7:$L$11,V$2,0)*$E2474)</f>
        <v>30162.375000000262</v>
      </c>
      <c r="W2474">
        <f>VLOOKUP($F2474,'(참고)타워 스텟 가치'!$B$7:$L$11,W$2,0)+(VLOOKUP($F2474,'(참고)타워 스텟 가치'!$B$7:$L$11,W$2,0)*$E2474)</f>
        <v>502.70625000000439</v>
      </c>
      <c r="X2474">
        <f>VLOOKUP($F2474,'(참고)타워 스텟 가치'!$B$7:$L$11,X$2,0)+(VLOOKUP($F2474,'(참고)타워 스텟 가치'!$B$7:$L$11,X$2,0)*$E2474)</f>
        <v>59.58000000000051</v>
      </c>
      <c r="Y2474">
        <f>VLOOKUP($F2474,'(참고)타워 스텟 가치'!$B$7:$L$11,Y$2,0)+(VLOOKUP($F2474,'(참고)타워 스텟 가치'!$B$7:$L$11,Y$2,0)*$E2474)</f>
        <v>0</v>
      </c>
      <c r="Z2474">
        <f>VLOOKUP($F2474,'(참고)타워 스텟 가치'!$B$7:$L$11,Z$2,0)+(VLOOKUP($F2474,'(참고)타워 스텟 가치'!$B$7:$L$11,Z$2,0)*$E2474)</f>
        <v>0</v>
      </c>
      <c r="AA2474">
        <f>VLOOKUP($F2474,'(참고)타워 스텟 가치'!$B$7:$L$11,AA$2,0)+(VLOOKUP($F2474,'(참고)타워 스텟 가치'!$B$7:$L$11,AA$2,0)*$E2474)</f>
        <v>198.60000000000173</v>
      </c>
      <c r="AB2474">
        <f>SUM('스테이지별 몬스터 스텟'!S2474*'(참고)타워 스텟 가치'!$Q$17,'스테이지별 몬스터 스텟'!T2474*'(참고)타워 스텟 가치'!$R$17,'스테이지별 몬스터 스텟'!U2474*'(참고)타워 스텟 가치'!$S$17,'스테이지별 몬스터 스텟'!V2474*'(참고)타워 스텟 가치'!$T$17,'스테이지별 몬스터 스텟'!W2474*'(참고)타워 스텟 가치'!$U$17,'스테이지별 몬스터 스텟'!X2474*'(참고)타워 스텟 가치'!$V$17,'스테이지별 몬스터 스텟'!Y2474*'(참고)타워 스텟 가치'!$W$17,'스테이지별 몬스터 스텟'!Z2474*'(참고)타워 스텟 가치'!$X$17,'스테이지별 몬스터 스텟'!AA2474*'(참고)타워 스텟 가치'!$Y$17)</f>
        <v>1563100.5393750137</v>
      </c>
      <c r="AC2474">
        <v>2</v>
      </c>
      <c r="AD2474">
        <f>VLOOKUP($F2474,'(참고)타워 스텟 가치'!$B$12:$L$16,AD$2,0)+(VLOOKUP($F2474,'(참고)타워 스텟 가치'!$B$12:$L$16,AD$2,0)*$E2474)</f>
        <v>2513.5312500000218</v>
      </c>
      <c r="AE2474">
        <f>VLOOKUP($F2474,'(참고)타워 스텟 가치'!$B$12:$L$16,AE$2,0)+(VLOOKUP($F2474,'(참고)타워 스텟 가치'!$B$12:$L$16,AE$2,0)*$E2474)</f>
        <v>3016.2375000000261</v>
      </c>
      <c r="AF2474">
        <f>VLOOKUP($F2474,'(참고)타워 스텟 가치'!$B$12:$L$16,AF$2,0)+(VLOOKUP($F2474,'(참고)타워 스텟 가치'!$B$12:$L$16,AF$2,0)*$E2474)</f>
        <v>993000.00000000861</v>
      </c>
      <c r="AG2474">
        <f>VLOOKUP($F2474,'(참고)타워 스텟 가치'!$B$12:$L$16,AG$2,0)+(VLOOKUP($F2474,'(참고)타워 스텟 가치'!$B$12:$L$16,AG$2,0)*$E2474)</f>
        <v>15081.187500000131</v>
      </c>
      <c r="AH2474">
        <f>VLOOKUP($F2474,'(참고)타워 스텟 가치'!$B$12:$L$16,AH$2,0)+(VLOOKUP($F2474,'(참고)타워 스텟 가치'!$B$12:$L$16,AH$2,0)*$E2474)</f>
        <v>502.70625000000439</v>
      </c>
      <c r="AI2474">
        <f>VLOOKUP($F2474,'(참고)타워 스텟 가치'!$B$12:$L$16,AI$2,0)+(VLOOKUP($F2474,'(참고)타워 스텟 가치'!$B$12:$L$16,AI$2,0)*$E2474)</f>
        <v>59.58000000000051</v>
      </c>
      <c r="AJ2474">
        <f>VLOOKUP($F2474,'(참고)타워 스텟 가치'!$B$12:$L$16,AJ$2,0)+(VLOOKUP($F2474,'(참고)타워 스텟 가치'!$B$12:$L$16,AJ$2,0)*$E2474)</f>
        <v>0</v>
      </c>
      <c r="AK2474">
        <f>VLOOKUP($F2474,'(참고)타워 스텟 가치'!$B$12:$L$16,AK$2,0)+(VLOOKUP($F2474,'(참고)타워 스텟 가치'!$B$12:$L$16,AK$2,0)*$E2474)</f>
        <v>0</v>
      </c>
      <c r="AL2474">
        <f>VLOOKUP($F2474,'(참고)타워 스텟 가치'!$B$12:$L$16,AL$2,0)+(VLOOKUP($F2474,'(참고)타워 스텟 가치'!$B$12:$L$16,AL$2,0)*$E2474)</f>
        <v>397.20000000000346</v>
      </c>
      <c r="AM2474">
        <f>SUM('스테이지별 몬스터 스텟'!AD2474*'(참고)타워 스텟 가치'!$Q$17,'스테이지별 몬스터 스텟'!AE2474*'(참고)타워 스텟 가치'!$R$17,'스테이지별 몬스터 스텟'!AF2474*'(참고)타워 스텟 가치'!$S$17,'스테이지별 몬스터 스텟'!AG2474*'(참고)타워 스텟 가치'!$T$17,'스테이지별 몬스터 스텟'!AH2474*'(참고)타워 스텟 가치'!$U$17,'스테이지별 몬스터 스텟'!AI2474*'(참고)타워 스텟 가치'!$V$17,'스테이지별 몬스터 스텟'!AJ2474*'(참고)타워 스텟 가치'!$W$17,'스테이지별 몬스터 스텟'!AK2474*'(참고)타워 스텟 가치'!$X$17,'스테이지별 몬스터 스텟'!AL2474*'(참고)타워 스텟 가치'!$Y$17)</f>
        <v>1531073.1862500135</v>
      </c>
      <c r="AN2474">
        <v>3</v>
      </c>
    </row>
    <row r="2475" spans="3:40" x14ac:dyDescent="0.3">
      <c r="C2475">
        <v>1</v>
      </c>
      <c r="D2475">
        <f t="shared" si="116"/>
        <v>495</v>
      </c>
      <c r="E2475" s="52">
        <f>VLOOKUP(D2475,'스테이지별 난이도 설정'!B:C,2,0)</f>
        <v>198.00000000000173</v>
      </c>
      <c r="F2475" t="str">
        <f t="shared" si="117"/>
        <v>일반</v>
      </c>
      <c r="G2475">
        <f t="shared" si="115"/>
        <v>6</v>
      </c>
      <c r="H2475">
        <f>VLOOKUP($F2475,'(참고)타워 스텟 가치'!$B$2:$L$6,H$2,0)+(VLOOKUP($F2475,'(참고)타워 스텟 가치'!$B$2:$L$6,H$2,0)*$E2475)</f>
        <v>1492.500000000013</v>
      </c>
      <c r="I2475">
        <f>VLOOKUP($F2475,'(참고)타워 스텟 가치'!$B$2:$L$6,I$2,0)+(VLOOKUP($F2475,'(참고)타워 스텟 가치'!$B$2:$L$6,I$2,0)*$E2475)</f>
        <v>298.50000000000261</v>
      </c>
      <c r="J2475">
        <f>VLOOKUP($F2475,'(참고)타워 스텟 가치'!$B$2:$L$6,J$2,0)+(VLOOKUP($F2475,'(참고)타워 스텟 가치'!$B$2:$L$6,J$2,0)*$E2475)</f>
        <v>995000.00000000861</v>
      </c>
      <c r="K2475">
        <f>VLOOKUP($F2475,'(참고)타워 스텟 가치'!$B$2:$L$6,K$2,0)+(VLOOKUP($F2475,'(참고)타워 스텟 가치'!$B$2:$L$6,K$2,0)*$E2475)</f>
        <v>5970.0000000000518</v>
      </c>
      <c r="L2475">
        <f>VLOOKUP($F2475,'(참고)타워 스텟 가치'!$B$2:$L$6,L$2,0)+(VLOOKUP($F2475,'(참고)타워 스텟 가치'!$B$2:$L$6,L$2,0)*$E2475)</f>
        <v>99.500000000000867</v>
      </c>
      <c r="M2475">
        <f>VLOOKUP($F2475,'(참고)타워 스텟 가치'!$B$2:$L$6,M$2,0)+(VLOOKUP($F2475,'(참고)타워 스텟 가치'!$B$2:$L$6,M$2,0)*$E2475)</f>
        <v>59.700000000000514</v>
      </c>
      <c r="N2475">
        <f>VLOOKUP($F2475,'(참고)타워 스텟 가치'!$B$2:$L$6,N$2,0)+(VLOOKUP($F2475,'(참고)타워 스텟 가치'!$B$2:$L$6,N$2,0)*$E2475)</f>
        <v>0</v>
      </c>
      <c r="O2475">
        <f>VLOOKUP($F2475,'(참고)타워 스텟 가치'!$B$2:$L$6,O$2,0)+(VLOOKUP($F2475,'(참고)타워 스텟 가치'!$B$2:$L$6,O$2,0)*$E2475)</f>
        <v>0</v>
      </c>
      <c r="P2475">
        <f>VLOOKUP($F2475,'(참고)타워 스텟 가치'!$B$2:$L$6,P$2,0)+(VLOOKUP($F2475,'(참고)타워 스텟 가치'!$B$2:$L$6,P$2,0)*$E2475)</f>
        <v>139.30000000000121</v>
      </c>
      <c r="Q2475">
        <f>SUM('스테이지별 몬스터 스텟'!H2475*'(참고)타워 스텟 가치'!$Q$17,'스테이지별 몬스터 스텟'!I2475*'(참고)타워 스텟 가치'!$R$17,'스테이지별 몬스터 스텟'!J2475*'(참고)타워 스텟 가치'!$S$17,'스테이지별 몬스터 스텟'!K2475*'(참고)타워 스텟 가치'!$T$17,'스테이지별 몬스터 스텟'!L2475*'(참고)타워 스텟 가치'!$U$17,'스테이지별 몬스터 스텟'!M2475*'(참고)타워 스텟 가치'!$V$17,'스테이지별 몬스터 스텟'!N2475*'(참고)타워 스텟 가치'!$W$17,'스테이지별 몬스터 스텟'!O2475*'(참고)타워 스텟 가치'!$X$17,'스테이지별 몬스터 스텟'!P2475*'(참고)타워 스텟 가치'!$Y$17)</f>
        <v>1508410.0500000131</v>
      </c>
      <c r="R2475">
        <v>1</v>
      </c>
      <c r="S2475">
        <f>VLOOKUP($F2475,'(참고)타워 스텟 가치'!$B$7:$L$11,S$2,0)+(VLOOKUP($F2475,'(참고)타워 스텟 가치'!$B$7:$L$11,S$2,0)*$E2475)</f>
        <v>497.50000000000432</v>
      </c>
      <c r="T2475">
        <f>VLOOKUP($F2475,'(참고)타워 스텟 가치'!$B$7:$L$11,T$2,0)+(VLOOKUP($F2475,'(참고)타워 스텟 가치'!$B$7:$L$11,T$2,0)*$E2475)</f>
        <v>895.50000000000784</v>
      </c>
      <c r="U2475">
        <f>VLOOKUP($F2475,'(참고)타워 스텟 가치'!$B$7:$L$11,U$2,0)+(VLOOKUP($F2475,'(참고)타워 스텟 가치'!$B$7:$L$11,U$2,0)*$E2475)</f>
        <v>995000.00000000861</v>
      </c>
      <c r="V2475">
        <f>VLOOKUP($F2475,'(참고)타워 스텟 가치'!$B$7:$L$11,V$2,0)+(VLOOKUP($F2475,'(참고)타워 스텟 가치'!$B$7:$L$11,V$2,0)*$E2475)</f>
        <v>5970.0000000000518</v>
      </c>
      <c r="W2475">
        <f>VLOOKUP($F2475,'(참고)타워 스텟 가치'!$B$7:$L$11,W$2,0)+(VLOOKUP($F2475,'(참고)타워 스텟 가치'!$B$7:$L$11,W$2,0)*$E2475)</f>
        <v>99.500000000000867</v>
      </c>
      <c r="X2475">
        <f>VLOOKUP($F2475,'(참고)타워 스텟 가치'!$B$7:$L$11,X$2,0)+(VLOOKUP($F2475,'(참고)타워 스텟 가치'!$B$7:$L$11,X$2,0)*$E2475)</f>
        <v>59.700000000000514</v>
      </c>
      <c r="Y2475">
        <f>VLOOKUP($F2475,'(참고)타워 스텟 가치'!$B$7:$L$11,Y$2,0)+(VLOOKUP($F2475,'(참고)타워 스텟 가치'!$B$7:$L$11,Y$2,0)*$E2475)</f>
        <v>0</v>
      </c>
      <c r="Z2475">
        <f>VLOOKUP($F2475,'(참고)타워 스텟 가치'!$B$7:$L$11,Z$2,0)+(VLOOKUP($F2475,'(참고)타워 스텟 가치'!$B$7:$L$11,Z$2,0)*$E2475)</f>
        <v>0</v>
      </c>
      <c r="AA2475">
        <f>VLOOKUP($F2475,'(참고)타워 스텟 가치'!$B$7:$L$11,AA$2,0)+(VLOOKUP($F2475,'(참고)타워 스텟 가치'!$B$7:$L$11,AA$2,0)*$E2475)</f>
        <v>139.30000000000121</v>
      </c>
      <c r="AB2475">
        <f>SUM('스테이지별 몬스터 스텟'!S2475*'(참고)타워 스텟 가치'!$Q$17,'스테이지별 몬스터 스텟'!T2475*'(참고)타워 스텟 가치'!$R$17,'스테이지별 몬스터 스텟'!U2475*'(참고)타워 스텟 가치'!$S$17,'스테이지별 몬스터 스텟'!V2475*'(참고)타워 스텟 가치'!$T$17,'스테이지별 몬스터 스텟'!W2475*'(참고)타워 스텟 가치'!$U$17,'스테이지별 몬스터 스텟'!X2475*'(참고)타워 스텟 가치'!$V$17,'스테이지별 몬스터 스텟'!Y2475*'(참고)타워 스텟 가치'!$W$17,'스테이지별 몬스터 스텟'!Z2475*'(참고)타워 스텟 가치'!$X$17,'스테이지별 몬스터 스텟'!AA2475*'(참고)타워 스텟 가치'!$Y$17)</f>
        <v>1507315.5500000131</v>
      </c>
      <c r="AC2475">
        <v>2</v>
      </c>
      <c r="AD2475">
        <f>VLOOKUP($F2475,'(참고)타워 스텟 가치'!$B$12:$L$16,AD$2,0)+(VLOOKUP($F2475,'(참고)타워 스텟 가치'!$B$12:$L$16,AD$2,0)*$E2475)</f>
        <v>497.50000000000432</v>
      </c>
      <c r="AE2475">
        <f>VLOOKUP($F2475,'(참고)타워 스텟 가치'!$B$12:$L$16,AE$2,0)+(VLOOKUP($F2475,'(참고)타워 스텟 가치'!$B$12:$L$16,AE$2,0)*$E2475)</f>
        <v>597.00000000000523</v>
      </c>
      <c r="AF2475">
        <f>VLOOKUP($F2475,'(참고)타워 스텟 가치'!$B$12:$L$16,AF$2,0)+(VLOOKUP($F2475,'(참고)타워 스텟 가치'!$B$12:$L$16,AF$2,0)*$E2475)</f>
        <v>995000.00000000861</v>
      </c>
      <c r="AG2475">
        <f>VLOOKUP($F2475,'(참고)타워 스텟 가치'!$B$12:$L$16,AG$2,0)+(VLOOKUP($F2475,'(참고)타워 스텟 가치'!$B$12:$L$16,AG$2,0)*$E2475)</f>
        <v>2985.0000000000259</v>
      </c>
      <c r="AH2475">
        <f>VLOOKUP($F2475,'(참고)타워 스텟 가치'!$B$12:$L$16,AH$2,0)+(VLOOKUP($F2475,'(참고)타워 스텟 가치'!$B$12:$L$16,AH$2,0)*$E2475)</f>
        <v>99.500000000000867</v>
      </c>
      <c r="AI2475">
        <f>VLOOKUP($F2475,'(참고)타워 스텟 가치'!$B$12:$L$16,AI$2,0)+(VLOOKUP($F2475,'(참고)타워 스텟 가치'!$B$12:$L$16,AI$2,0)*$E2475)</f>
        <v>59.700000000000514</v>
      </c>
      <c r="AJ2475">
        <f>VLOOKUP($F2475,'(참고)타워 스텟 가치'!$B$12:$L$16,AJ$2,0)+(VLOOKUP($F2475,'(참고)타워 스텟 가치'!$B$12:$L$16,AJ$2,0)*$E2475)</f>
        <v>0</v>
      </c>
      <c r="AK2475">
        <f>VLOOKUP($F2475,'(참고)타워 스텟 가치'!$B$12:$L$16,AK$2,0)+(VLOOKUP($F2475,'(참고)타워 스텟 가치'!$B$12:$L$16,AK$2,0)*$E2475)</f>
        <v>0</v>
      </c>
      <c r="AL2475">
        <f>VLOOKUP($F2475,'(참고)타워 스텟 가치'!$B$12:$L$16,AL$2,0)+(VLOOKUP($F2475,'(참고)타워 스텟 가치'!$B$12:$L$16,AL$2,0)*$E2475)</f>
        <v>278.60000000000241</v>
      </c>
      <c r="AM2475">
        <f>SUM('스테이지별 몬스터 스텟'!AD2475*'(참고)타워 스텟 가치'!$Q$17,'스테이지별 몬스터 스텟'!AE2475*'(참고)타워 스텟 가치'!$R$17,'스테이지별 몬스터 스텟'!AF2475*'(참고)타워 스텟 가치'!$S$17,'스테이지별 몬스터 스텟'!AG2475*'(참고)타워 스텟 가치'!$T$17,'스테이지별 몬스터 스텟'!AH2475*'(참고)타워 스텟 가치'!$U$17,'스테이지별 몬스터 스텟'!AI2475*'(참고)타워 스텟 가치'!$V$17,'스테이지별 몬스터 스텟'!AJ2475*'(참고)타워 스텟 가치'!$W$17,'스테이지별 몬스터 스텟'!AK2475*'(참고)타워 스텟 가치'!$X$17,'스테이지별 몬스터 스텟'!AL2475*'(참고)타워 스텟 가치'!$Y$17)</f>
        <v>1501176.4000000129</v>
      </c>
      <c r="AN2475">
        <v>3</v>
      </c>
    </row>
    <row r="2476" spans="3:40" x14ac:dyDescent="0.3">
      <c r="C2476">
        <v>2</v>
      </c>
      <c r="D2476">
        <f t="shared" si="116"/>
        <v>495</v>
      </c>
      <c r="E2476" s="52">
        <f>VLOOKUP(D2476,'스테이지별 난이도 설정'!B:C,2,0)</f>
        <v>198.00000000000173</v>
      </c>
      <c r="F2476" t="str">
        <f t="shared" si="117"/>
        <v>레어</v>
      </c>
      <c r="G2476">
        <f t="shared" si="115"/>
        <v>6</v>
      </c>
      <c r="H2476">
        <f>VLOOKUP($F2476,'(참고)타워 스텟 가치'!$B$2:$L$6,H$2,0)+(VLOOKUP($F2476,'(참고)타워 스텟 가치'!$B$2:$L$6,H$2,0)*$E2476)</f>
        <v>2238.7500000000196</v>
      </c>
      <c r="I2476">
        <f>VLOOKUP($F2476,'(참고)타워 스텟 가치'!$B$2:$L$6,I$2,0)+(VLOOKUP($F2476,'(참고)타워 스텟 가치'!$B$2:$L$6,I$2,0)*$E2476)</f>
        <v>447.75000000000392</v>
      </c>
      <c r="J2476">
        <f>VLOOKUP($F2476,'(참고)타워 스텟 가치'!$B$2:$L$6,J$2,0)+(VLOOKUP($F2476,'(참고)타워 스텟 가치'!$B$2:$L$6,J$2,0)*$E2476)</f>
        <v>995000.00000000861</v>
      </c>
      <c r="K2476">
        <f>VLOOKUP($F2476,'(참고)타워 스텟 가치'!$B$2:$L$6,K$2,0)+(VLOOKUP($F2476,'(참고)타워 스텟 가치'!$B$2:$L$6,K$2,0)*$E2476)</f>
        <v>8955.0000000000782</v>
      </c>
      <c r="L2476">
        <f>VLOOKUP($F2476,'(참고)타워 스텟 가치'!$B$2:$L$6,L$2,0)+(VLOOKUP($F2476,'(참고)타워 스텟 가치'!$B$2:$L$6,L$2,0)*$E2476)</f>
        <v>149.25000000000131</v>
      </c>
      <c r="M2476">
        <f>VLOOKUP($F2476,'(참고)타워 스텟 가치'!$B$2:$L$6,M$2,0)+(VLOOKUP($F2476,'(참고)타워 스텟 가치'!$B$2:$L$6,M$2,0)*$E2476)</f>
        <v>59.700000000000514</v>
      </c>
      <c r="N2476">
        <f>VLOOKUP($F2476,'(참고)타워 스텟 가치'!$B$2:$L$6,N$2,0)+(VLOOKUP($F2476,'(참고)타워 스텟 가치'!$B$2:$L$6,N$2,0)*$E2476)</f>
        <v>0</v>
      </c>
      <c r="O2476">
        <f>VLOOKUP($F2476,'(참고)타워 스텟 가치'!$B$2:$L$6,O$2,0)+(VLOOKUP($F2476,'(참고)타워 스텟 가치'!$B$2:$L$6,O$2,0)*$E2476)</f>
        <v>0</v>
      </c>
      <c r="P2476">
        <f>VLOOKUP($F2476,'(참고)타워 스텟 가치'!$B$2:$L$6,P$2,0)+(VLOOKUP($F2476,'(참고)타워 스텟 가치'!$B$2:$L$6,P$2,0)*$E2476)</f>
        <v>139.30000000000121</v>
      </c>
      <c r="Q2476">
        <f>SUM('스테이지별 몬스터 스텟'!H2476*'(참고)타워 스텟 가치'!$Q$17,'스테이지별 몬스터 스텟'!I2476*'(참고)타워 스텟 가치'!$R$17,'스테이지별 몬스터 스텟'!J2476*'(참고)타워 스텟 가치'!$S$17,'스테이지별 몬스터 스텟'!K2476*'(참고)타워 스텟 가치'!$T$17,'스테이지별 몬스터 스텟'!L2476*'(참고)타워 스텟 가치'!$U$17,'스테이지별 몬스터 스텟'!M2476*'(참고)타워 스텟 가치'!$V$17,'스테이지별 몬스터 스텟'!N2476*'(참고)타워 스텟 가치'!$W$17,'스테이지별 몬스터 스텟'!O2476*'(참고)타워 스텟 가치'!$X$17,'스테이지별 몬스터 스텟'!P2476*'(참고)타워 스텟 가치'!$Y$17)</f>
        <v>1516195.9250000133</v>
      </c>
      <c r="R2476">
        <v>1</v>
      </c>
      <c r="S2476">
        <f>VLOOKUP($F2476,'(참고)타워 스텟 가치'!$B$7:$L$11,S$2,0)+(VLOOKUP($F2476,'(참고)타워 스텟 가치'!$B$7:$L$11,S$2,0)*$E2476)</f>
        <v>746.25000000000648</v>
      </c>
      <c r="T2476">
        <f>VLOOKUP($F2476,'(참고)타워 스텟 가치'!$B$7:$L$11,T$2,0)+(VLOOKUP($F2476,'(참고)타워 스텟 가치'!$B$7:$L$11,T$2,0)*$E2476)</f>
        <v>1343.2500000000116</v>
      </c>
      <c r="U2476">
        <f>VLOOKUP($F2476,'(참고)타워 스텟 가치'!$B$7:$L$11,U$2,0)+(VLOOKUP($F2476,'(참고)타워 스텟 가치'!$B$7:$L$11,U$2,0)*$E2476)</f>
        <v>995000.00000000861</v>
      </c>
      <c r="V2476">
        <f>VLOOKUP($F2476,'(참고)타워 스텟 가치'!$B$7:$L$11,V$2,0)+(VLOOKUP($F2476,'(참고)타워 스텟 가치'!$B$7:$L$11,V$2,0)*$E2476)</f>
        <v>8955.0000000000782</v>
      </c>
      <c r="W2476">
        <f>VLOOKUP($F2476,'(참고)타워 스텟 가치'!$B$7:$L$11,W$2,0)+(VLOOKUP($F2476,'(참고)타워 스텟 가치'!$B$7:$L$11,W$2,0)*$E2476)</f>
        <v>149.25000000000131</v>
      </c>
      <c r="X2476">
        <f>VLOOKUP($F2476,'(참고)타워 스텟 가치'!$B$7:$L$11,X$2,0)+(VLOOKUP($F2476,'(참고)타워 스텟 가치'!$B$7:$L$11,X$2,0)*$E2476)</f>
        <v>59.700000000000514</v>
      </c>
      <c r="Y2476">
        <f>VLOOKUP($F2476,'(참고)타워 스텟 가치'!$B$7:$L$11,Y$2,0)+(VLOOKUP($F2476,'(참고)타워 스텟 가치'!$B$7:$L$11,Y$2,0)*$E2476)</f>
        <v>0</v>
      </c>
      <c r="Z2476">
        <f>VLOOKUP($F2476,'(참고)타워 스텟 가치'!$B$7:$L$11,Z$2,0)+(VLOOKUP($F2476,'(참고)타워 스텟 가치'!$B$7:$L$11,Z$2,0)*$E2476)</f>
        <v>0</v>
      </c>
      <c r="AA2476">
        <f>VLOOKUP($F2476,'(참고)타워 스텟 가치'!$B$7:$L$11,AA$2,0)+(VLOOKUP($F2476,'(참고)타워 스텟 가치'!$B$7:$L$11,AA$2,0)*$E2476)</f>
        <v>139.30000000000121</v>
      </c>
      <c r="AB2476">
        <f>SUM('스테이지별 몬스터 스텟'!S2476*'(참고)타워 스텟 가치'!$Q$17,'스테이지별 몬스터 스텟'!T2476*'(참고)타워 스텟 가치'!$R$17,'스테이지별 몬스터 스텟'!U2476*'(참고)타워 스텟 가치'!$S$17,'스테이지별 몬스터 스텟'!V2476*'(참고)타워 스텟 가치'!$T$17,'스테이지별 몬스터 스텟'!W2476*'(참고)타워 스텟 가치'!$U$17,'스테이지별 몬스터 스텟'!X2476*'(참고)타워 스텟 가치'!$V$17,'스테이지별 몬스터 스텟'!Y2476*'(참고)타워 스텟 가치'!$W$17,'스테이지별 몬스터 스텟'!Z2476*'(참고)타워 스텟 가치'!$X$17,'스테이지별 몬스터 스텟'!AA2476*'(참고)타워 스텟 가치'!$Y$17)</f>
        <v>1514554.1750000133</v>
      </c>
      <c r="AC2476">
        <v>2</v>
      </c>
      <c r="AD2476">
        <f>VLOOKUP($F2476,'(참고)타워 스텟 가치'!$B$12:$L$16,AD$2,0)+(VLOOKUP($F2476,'(참고)타워 스텟 가치'!$B$12:$L$16,AD$2,0)*$E2476)</f>
        <v>746.25000000000648</v>
      </c>
      <c r="AE2476">
        <f>VLOOKUP($F2476,'(참고)타워 스텟 가치'!$B$12:$L$16,AE$2,0)+(VLOOKUP($F2476,'(참고)타워 스텟 가치'!$B$12:$L$16,AE$2,0)*$E2476)</f>
        <v>895.50000000000784</v>
      </c>
      <c r="AF2476">
        <f>VLOOKUP($F2476,'(참고)타워 스텟 가치'!$B$12:$L$16,AF$2,0)+(VLOOKUP($F2476,'(참고)타워 스텟 가치'!$B$12:$L$16,AF$2,0)*$E2476)</f>
        <v>995000.00000000861</v>
      </c>
      <c r="AG2476">
        <f>VLOOKUP($F2476,'(참고)타워 스텟 가치'!$B$12:$L$16,AG$2,0)+(VLOOKUP($F2476,'(참고)타워 스텟 가치'!$B$12:$L$16,AG$2,0)*$E2476)</f>
        <v>4477.5000000000391</v>
      </c>
      <c r="AH2476">
        <f>VLOOKUP($F2476,'(참고)타워 스텟 가치'!$B$12:$L$16,AH$2,0)+(VLOOKUP($F2476,'(참고)타워 스텟 가치'!$B$12:$L$16,AH$2,0)*$E2476)</f>
        <v>149.25000000000131</v>
      </c>
      <c r="AI2476">
        <f>VLOOKUP($F2476,'(참고)타워 스텟 가치'!$B$12:$L$16,AI$2,0)+(VLOOKUP($F2476,'(참고)타워 스텟 가치'!$B$12:$L$16,AI$2,0)*$E2476)</f>
        <v>59.700000000000514</v>
      </c>
      <c r="AJ2476">
        <f>VLOOKUP($F2476,'(참고)타워 스텟 가치'!$B$12:$L$16,AJ$2,0)+(VLOOKUP($F2476,'(참고)타워 스텟 가치'!$B$12:$L$16,AJ$2,0)*$E2476)</f>
        <v>0</v>
      </c>
      <c r="AK2476">
        <f>VLOOKUP($F2476,'(참고)타워 스텟 가치'!$B$12:$L$16,AK$2,0)+(VLOOKUP($F2476,'(참고)타워 스텟 가치'!$B$12:$L$16,AK$2,0)*$E2476)</f>
        <v>0</v>
      </c>
      <c r="AL2476">
        <f>VLOOKUP($F2476,'(참고)타워 스텟 가치'!$B$12:$L$16,AL$2,0)+(VLOOKUP($F2476,'(참고)타워 스텟 가치'!$B$12:$L$16,AL$2,0)*$E2476)</f>
        <v>278.60000000000241</v>
      </c>
      <c r="AM2476">
        <f>SUM('스테이지별 몬스터 스텟'!AD2476*'(참고)타워 스텟 가치'!$Q$17,'스테이지별 몬스터 스텟'!AE2476*'(참고)타워 스텟 가치'!$R$17,'스테이지별 몬스터 스텟'!AF2476*'(참고)타워 스텟 가치'!$S$17,'스테이지별 몬스터 스텟'!AG2476*'(참고)타워 스텟 가치'!$T$17,'스테이지별 몬스터 스텟'!AH2476*'(참고)타워 스텟 가치'!$U$17,'스테이지별 몬스터 스텟'!AI2476*'(참고)타워 스텟 가치'!$V$17,'스테이지별 몬스터 스텟'!AJ2476*'(참고)타워 스텟 가치'!$W$17,'스테이지별 몬스터 스텟'!AK2476*'(참고)타워 스텟 가치'!$X$17,'스테이지별 몬스터 스텟'!AL2476*'(참고)타워 스텟 가치'!$Y$17)</f>
        <v>1505206.1500000129</v>
      </c>
      <c r="AN2476">
        <v>3</v>
      </c>
    </row>
    <row r="2477" spans="3:40" x14ac:dyDescent="0.3">
      <c r="C2477">
        <v>3</v>
      </c>
      <c r="D2477">
        <f t="shared" si="116"/>
        <v>495</v>
      </c>
      <c r="E2477" s="52">
        <f>VLOOKUP(D2477,'스테이지별 난이도 설정'!B:C,2,0)</f>
        <v>198.00000000000173</v>
      </c>
      <c r="F2477" t="str">
        <f t="shared" si="117"/>
        <v>에픽</v>
      </c>
      <c r="G2477">
        <f t="shared" si="115"/>
        <v>6</v>
      </c>
      <c r="H2477">
        <f>VLOOKUP($F2477,'(참고)타워 스텟 가치'!$B$2:$L$6,H$2,0)+(VLOOKUP($F2477,'(참고)타워 스텟 가치'!$B$2:$L$6,H$2,0)*$E2477)</f>
        <v>3358.1250000000291</v>
      </c>
      <c r="I2477">
        <f>VLOOKUP($F2477,'(참고)타워 스텟 가치'!$B$2:$L$6,I$2,0)+(VLOOKUP($F2477,'(참고)타워 스텟 가치'!$B$2:$L$6,I$2,0)*$E2477)</f>
        <v>671.6250000000058</v>
      </c>
      <c r="J2477">
        <f>VLOOKUP($F2477,'(참고)타워 스텟 가치'!$B$2:$L$6,J$2,0)+(VLOOKUP($F2477,'(참고)타워 스텟 가치'!$B$2:$L$6,J$2,0)*$E2477)</f>
        <v>995000.00000000861</v>
      </c>
      <c r="K2477">
        <f>VLOOKUP($F2477,'(참고)타워 스텟 가치'!$B$2:$L$6,K$2,0)+(VLOOKUP($F2477,'(참고)타워 스텟 가치'!$B$2:$L$6,K$2,0)*$E2477)</f>
        <v>13432.500000000116</v>
      </c>
      <c r="L2477">
        <f>VLOOKUP($F2477,'(참고)타워 스텟 가치'!$B$2:$L$6,L$2,0)+(VLOOKUP($F2477,'(참고)타워 스텟 가치'!$B$2:$L$6,L$2,0)*$E2477)</f>
        <v>223.87500000000196</v>
      </c>
      <c r="M2477">
        <f>VLOOKUP($F2477,'(참고)타워 스텟 가치'!$B$2:$L$6,M$2,0)+(VLOOKUP($F2477,'(참고)타워 스텟 가치'!$B$2:$L$6,M$2,0)*$E2477)</f>
        <v>59.700000000000514</v>
      </c>
      <c r="N2477">
        <f>VLOOKUP($F2477,'(참고)타워 스텟 가치'!$B$2:$L$6,N$2,0)+(VLOOKUP($F2477,'(참고)타워 스텟 가치'!$B$2:$L$6,N$2,0)*$E2477)</f>
        <v>0</v>
      </c>
      <c r="O2477">
        <f>VLOOKUP($F2477,'(참고)타워 스텟 가치'!$B$2:$L$6,O$2,0)+(VLOOKUP($F2477,'(참고)타워 스텟 가치'!$B$2:$L$6,O$2,0)*$E2477)</f>
        <v>0</v>
      </c>
      <c r="P2477">
        <f>VLOOKUP($F2477,'(참고)타워 스텟 가치'!$B$2:$L$6,P$2,0)+(VLOOKUP($F2477,'(참고)타워 스텟 가치'!$B$2:$L$6,P$2,0)*$E2477)</f>
        <v>139.30000000000121</v>
      </c>
      <c r="Q2477">
        <f>SUM('스테이지별 몬스터 스텟'!H2477*'(참고)타워 스텟 가치'!$Q$17,'스테이지별 몬스터 스텟'!I2477*'(참고)타워 스텟 가치'!$R$17,'스테이지별 몬스터 스텟'!J2477*'(참고)타워 스텟 가치'!$S$17,'스테이지별 몬스터 스텟'!K2477*'(참고)타워 스텟 가치'!$T$17,'스테이지별 몬스터 스텟'!L2477*'(참고)타워 스텟 가치'!$U$17,'스테이지별 몬스터 스텟'!M2477*'(참고)타워 스텟 가치'!$V$17,'스테이지별 몬스터 스텟'!N2477*'(참고)타워 스텟 가치'!$W$17,'스테이지별 몬스터 스텟'!O2477*'(참고)타워 스텟 가치'!$X$17,'스테이지별 몬스터 스텟'!P2477*'(참고)타워 스텟 가치'!$Y$17)</f>
        <v>1527874.7375000133</v>
      </c>
      <c r="R2477">
        <v>1</v>
      </c>
      <c r="S2477">
        <f>VLOOKUP($F2477,'(참고)타워 스텟 가치'!$B$7:$L$11,S$2,0)+(VLOOKUP($F2477,'(참고)타워 스텟 가치'!$B$7:$L$11,S$2,0)*$E2477)</f>
        <v>1119.3750000000098</v>
      </c>
      <c r="T2477">
        <f>VLOOKUP($F2477,'(참고)타워 스텟 가치'!$B$7:$L$11,T$2,0)+(VLOOKUP($F2477,'(참고)타워 스텟 가치'!$B$7:$L$11,T$2,0)*$E2477)</f>
        <v>2014.8750000000175</v>
      </c>
      <c r="U2477">
        <f>VLOOKUP($F2477,'(참고)타워 스텟 가치'!$B$7:$L$11,U$2,0)+(VLOOKUP($F2477,'(참고)타워 스텟 가치'!$B$7:$L$11,U$2,0)*$E2477)</f>
        <v>995000.00000000861</v>
      </c>
      <c r="V2477">
        <f>VLOOKUP($F2477,'(참고)타워 스텟 가치'!$B$7:$L$11,V$2,0)+(VLOOKUP($F2477,'(참고)타워 스텟 가치'!$B$7:$L$11,V$2,0)*$E2477)</f>
        <v>13432.500000000116</v>
      </c>
      <c r="W2477">
        <f>VLOOKUP($F2477,'(참고)타워 스텟 가치'!$B$7:$L$11,W$2,0)+(VLOOKUP($F2477,'(참고)타워 스텟 가치'!$B$7:$L$11,W$2,0)*$E2477)</f>
        <v>223.87500000000196</v>
      </c>
      <c r="X2477">
        <f>VLOOKUP($F2477,'(참고)타워 스텟 가치'!$B$7:$L$11,X$2,0)+(VLOOKUP($F2477,'(참고)타워 스텟 가치'!$B$7:$L$11,X$2,0)*$E2477)</f>
        <v>59.700000000000514</v>
      </c>
      <c r="Y2477">
        <f>VLOOKUP($F2477,'(참고)타워 스텟 가치'!$B$7:$L$11,Y$2,0)+(VLOOKUP($F2477,'(참고)타워 스텟 가치'!$B$7:$L$11,Y$2,0)*$E2477)</f>
        <v>0</v>
      </c>
      <c r="Z2477">
        <f>VLOOKUP($F2477,'(참고)타워 스텟 가치'!$B$7:$L$11,Z$2,0)+(VLOOKUP($F2477,'(참고)타워 스텟 가치'!$B$7:$L$11,Z$2,0)*$E2477)</f>
        <v>0</v>
      </c>
      <c r="AA2477">
        <f>VLOOKUP($F2477,'(참고)타워 스텟 가치'!$B$7:$L$11,AA$2,0)+(VLOOKUP($F2477,'(참고)타워 스텟 가치'!$B$7:$L$11,AA$2,0)*$E2477)</f>
        <v>139.30000000000121</v>
      </c>
      <c r="AB2477">
        <f>SUM('스테이지별 몬스터 스텟'!S2477*'(참고)타워 스텟 가치'!$Q$17,'스테이지별 몬스터 스텟'!T2477*'(참고)타워 스텟 가치'!$R$17,'스테이지별 몬스터 스텟'!U2477*'(참고)타워 스텟 가치'!$S$17,'스테이지별 몬스터 스텟'!V2477*'(참고)타워 스텟 가치'!$T$17,'스테이지별 몬스터 스텟'!W2477*'(참고)타워 스텟 가치'!$U$17,'스테이지별 몬스터 스텟'!X2477*'(참고)타워 스텟 가치'!$V$17,'스테이지별 몬스터 스텟'!Y2477*'(참고)타워 스텟 가치'!$W$17,'스테이지별 몬스터 스텟'!Z2477*'(참고)타워 스텟 가치'!$X$17,'스테이지별 몬스터 스텟'!AA2477*'(참고)타워 스텟 가치'!$Y$17)</f>
        <v>1525412.1125000133</v>
      </c>
      <c r="AC2477">
        <v>2</v>
      </c>
      <c r="AD2477">
        <f>VLOOKUP($F2477,'(참고)타워 스텟 가치'!$B$12:$L$16,AD$2,0)+(VLOOKUP($F2477,'(참고)타워 스텟 가치'!$B$12:$L$16,AD$2,0)*$E2477)</f>
        <v>1119.3750000000098</v>
      </c>
      <c r="AE2477">
        <f>VLOOKUP($F2477,'(참고)타워 스텟 가치'!$B$12:$L$16,AE$2,0)+(VLOOKUP($F2477,'(참고)타워 스텟 가치'!$B$12:$L$16,AE$2,0)*$E2477)</f>
        <v>1343.2500000000116</v>
      </c>
      <c r="AF2477">
        <f>VLOOKUP($F2477,'(참고)타워 스텟 가치'!$B$12:$L$16,AF$2,0)+(VLOOKUP($F2477,'(참고)타워 스텟 가치'!$B$12:$L$16,AF$2,0)*$E2477)</f>
        <v>995000.00000000861</v>
      </c>
      <c r="AG2477">
        <f>VLOOKUP($F2477,'(참고)타워 스텟 가치'!$B$12:$L$16,AG$2,0)+(VLOOKUP($F2477,'(참고)타워 스텟 가치'!$B$12:$L$16,AG$2,0)*$E2477)</f>
        <v>6716.2500000000582</v>
      </c>
      <c r="AH2477">
        <f>VLOOKUP($F2477,'(참고)타워 스텟 가치'!$B$12:$L$16,AH$2,0)+(VLOOKUP($F2477,'(참고)타워 스텟 가치'!$B$12:$L$16,AH$2,0)*$E2477)</f>
        <v>223.87500000000196</v>
      </c>
      <c r="AI2477">
        <f>VLOOKUP($F2477,'(참고)타워 스텟 가치'!$B$12:$L$16,AI$2,0)+(VLOOKUP($F2477,'(참고)타워 스텟 가치'!$B$12:$L$16,AI$2,0)*$E2477)</f>
        <v>59.700000000000514</v>
      </c>
      <c r="AJ2477">
        <f>VLOOKUP($F2477,'(참고)타워 스텟 가치'!$B$12:$L$16,AJ$2,0)+(VLOOKUP($F2477,'(참고)타워 스텟 가치'!$B$12:$L$16,AJ$2,0)*$E2477)</f>
        <v>0</v>
      </c>
      <c r="AK2477">
        <f>VLOOKUP($F2477,'(참고)타워 스텟 가치'!$B$12:$L$16,AK$2,0)+(VLOOKUP($F2477,'(참고)타워 스텟 가치'!$B$12:$L$16,AK$2,0)*$E2477)</f>
        <v>0</v>
      </c>
      <c r="AL2477">
        <f>VLOOKUP($F2477,'(참고)타워 스텟 가치'!$B$12:$L$16,AL$2,0)+(VLOOKUP($F2477,'(참고)타워 스텟 가치'!$B$12:$L$16,AL$2,0)*$E2477)</f>
        <v>278.60000000000241</v>
      </c>
      <c r="AM2477">
        <f>SUM('스테이지별 몬스터 스텟'!AD2477*'(참고)타워 스텟 가치'!$Q$17,'스테이지별 몬스터 스텟'!AE2477*'(참고)타워 스텟 가치'!$R$17,'스테이지별 몬스터 스텟'!AF2477*'(참고)타워 스텟 가치'!$S$17,'스테이지별 몬스터 스텟'!AG2477*'(참고)타워 스텟 가치'!$T$17,'스테이지별 몬스터 스텟'!AH2477*'(참고)타워 스텟 가치'!$U$17,'스테이지별 몬스터 스텟'!AI2477*'(참고)타워 스텟 가치'!$V$17,'스테이지별 몬스터 스텟'!AJ2477*'(참고)타워 스텟 가치'!$W$17,'스테이지별 몬스터 스텟'!AK2477*'(참고)타워 스텟 가치'!$X$17,'스테이지별 몬스터 스텟'!AL2477*'(참고)타워 스텟 가치'!$Y$17)</f>
        <v>1511250.7750000129</v>
      </c>
      <c r="AN2477">
        <v>3</v>
      </c>
    </row>
    <row r="2478" spans="3:40" x14ac:dyDescent="0.3">
      <c r="C2478">
        <v>4</v>
      </c>
      <c r="D2478">
        <f t="shared" si="116"/>
        <v>495</v>
      </c>
      <c r="E2478" s="52">
        <f>VLOOKUP(D2478,'스테이지별 난이도 설정'!B:C,2,0)</f>
        <v>198.00000000000173</v>
      </c>
      <c r="F2478" t="str">
        <f t="shared" si="117"/>
        <v>유니크</v>
      </c>
      <c r="G2478">
        <f t="shared" si="115"/>
        <v>6</v>
      </c>
      <c r="H2478">
        <f>VLOOKUP($F2478,'(참고)타워 스텟 가치'!$B$2:$L$6,H$2,0)+(VLOOKUP($F2478,'(참고)타워 스텟 가치'!$B$2:$L$6,H$2,0)*$E2478)</f>
        <v>5037.1875000000437</v>
      </c>
      <c r="I2478">
        <f>VLOOKUP($F2478,'(참고)타워 스텟 가치'!$B$2:$L$6,I$2,0)+(VLOOKUP($F2478,'(참고)타워 스텟 가치'!$B$2:$L$6,I$2,0)*$E2478)</f>
        <v>1007.4375000000088</v>
      </c>
      <c r="J2478">
        <f>VLOOKUP($F2478,'(참고)타워 스텟 가치'!$B$2:$L$6,J$2,0)+(VLOOKUP($F2478,'(참고)타워 스텟 가치'!$B$2:$L$6,J$2,0)*$E2478)</f>
        <v>995000.00000000861</v>
      </c>
      <c r="K2478">
        <f>VLOOKUP($F2478,'(참고)타워 스텟 가치'!$B$2:$L$6,K$2,0)+(VLOOKUP($F2478,'(참고)타워 스텟 가치'!$B$2:$L$6,K$2,0)*$E2478)</f>
        <v>20148.750000000175</v>
      </c>
      <c r="L2478">
        <f>VLOOKUP($F2478,'(참고)타워 스텟 가치'!$B$2:$L$6,L$2,0)+(VLOOKUP($F2478,'(참고)타워 스텟 가치'!$B$2:$L$6,L$2,0)*$E2478)</f>
        <v>335.8125000000029</v>
      </c>
      <c r="M2478">
        <f>VLOOKUP($F2478,'(참고)타워 스텟 가치'!$B$2:$L$6,M$2,0)+(VLOOKUP($F2478,'(참고)타워 스텟 가치'!$B$2:$L$6,M$2,0)*$E2478)</f>
        <v>59.700000000000514</v>
      </c>
      <c r="N2478">
        <f>VLOOKUP($F2478,'(참고)타워 스텟 가치'!$B$2:$L$6,N$2,0)+(VLOOKUP($F2478,'(참고)타워 스텟 가치'!$B$2:$L$6,N$2,0)*$E2478)</f>
        <v>0</v>
      </c>
      <c r="O2478">
        <f>VLOOKUP($F2478,'(참고)타워 스텟 가치'!$B$2:$L$6,O$2,0)+(VLOOKUP($F2478,'(참고)타워 스텟 가치'!$B$2:$L$6,O$2,0)*$E2478)</f>
        <v>0</v>
      </c>
      <c r="P2478">
        <f>VLOOKUP($F2478,'(참고)타워 스텟 가치'!$B$2:$L$6,P$2,0)+(VLOOKUP($F2478,'(참고)타워 스텟 가치'!$B$2:$L$6,P$2,0)*$E2478)</f>
        <v>199.00000000000173</v>
      </c>
      <c r="Q2478">
        <f>SUM('스테이지별 몬스터 스텟'!H2478*'(참고)타워 스텟 가치'!$Q$17,'스테이지별 몬스터 스텟'!I2478*'(참고)타워 스텟 가치'!$R$17,'스테이지별 몬스터 스텟'!J2478*'(참고)타워 스텟 가치'!$S$17,'스테이지별 몬스터 스텟'!K2478*'(참고)타워 스텟 가치'!$T$17,'스테이지별 몬스터 스텟'!L2478*'(참고)타워 스텟 가치'!$U$17,'스테이지별 몬스터 스텟'!M2478*'(참고)타워 스텟 가치'!$V$17,'스테이지별 몬스터 스텟'!N2478*'(참고)타워 스텟 가치'!$W$17,'스테이지별 몬스터 스텟'!O2478*'(참고)타워 스텟 가치'!$X$17,'스테이지별 몬스터 스텟'!P2478*'(참고)타워 스텟 가치'!$Y$17)</f>
        <v>1545512.3562500135</v>
      </c>
      <c r="R2478">
        <v>1</v>
      </c>
      <c r="S2478">
        <f>VLOOKUP($F2478,'(참고)타워 스텟 가치'!$B$7:$L$11,S$2,0)+(VLOOKUP($F2478,'(참고)타워 스텟 가치'!$B$7:$L$11,S$2,0)*$E2478)</f>
        <v>1679.0625000000146</v>
      </c>
      <c r="T2478">
        <f>VLOOKUP($F2478,'(참고)타워 스텟 가치'!$B$7:$L$11,T$2,0)+(VLOOKUP($F2478,'(참고)타워 스텟 가치'!$B$7:$L$11,T$2,0)*$E2478)</f>
        <v>3022.3125000000264</v>
      </c>
      <c r="U2478">
        <f>VLOOKUP($F2478,'(참고)타워 스텟 가치'!$B$7:$L$11,U$2,0)+(VLOOKUP($F2478,'(참고)타워 스텟 가치'!$B$7:$L$11,U$2,0)*$E2478)</f>
        <v>995000.00000000861</v>
      </c>
      <c r="V2478">
        <f>VLOOKUP($F2478,'(참고)타워 스텟 가치'!$B$7:$L$11,V$2,0)+(VLOOKUP($F2478,'(참고)타워 스텟 가치'!$B$7:$L$11,V$2,0)*$E2478)</f>
        <v>20148.750000000175</v>
      </c>
      <c r="W2478">
        <f>VLOOKUP($F2478,'(참고)타워 스텟 가치'!$B$7:$L$11,W$2,0)+(VLOOKUP($F2478,'(참고)타워 스텟 가치'!$B$7:$L$11,W$2,0)*$E2478)</f>
        <v>335.8125000000029</v>
      </c>
      <c r="X2478">
        <f>VLOOKUP($F2478,'(참고)타워 스텟 가치'!$B$7:$L$11,X$2,0)+(VLOOKUP($F2478,'(참고)타워 스텟 가치'!$B$7:$L$11,X$2,0)*$E2478)</f>
        <v>59.700000000000514</v>
      </c>
      <c r="Y2478">
        <f>VLOOKUP($F2478,'(참고)타워 스텟 가치'!$B$7:$L$11,Y$2,0)+(VLOOKUP($F2478,'(참고)타워 스텟 가치'!$B$7:$L$11,Y$2,0)*$E2478)</f>
        <v>0</v>
      </c>
      <c r="Z2478">
        <f>VLOOKUP($F2478,'(참고)타워 스텟 가치'!$B$7:$L$11,Z$2,0)+(VLOOKUP($F2478,'(참고)타워 스텟 가치'!$B$7:$L$11,Z$2,0)*$E2478)</f>
        <v>0</v>
      </c>
      <c r="AA2478">
        <f>VLOOKUP($F2478,'(참고)타워 스텟 가치'!$B$7:$L$11,AA$2,0)+(VLOOKUP($F2478,'(참고)타워 스텟 가치'!$B$7:$L$11,AA$2,0)*$E2478)</f>
        <v>199.00000000000173</v>
      </c>
      <c r="AB2478">
        <f>SUM('스테이지별 몬스터 스텟'!S2478*'(참고)타워 스텟 가치'!$Q$17,'스테이지별 몬스터 스텟'!T2478*'(참고)타워 스텟 가치'!$R$17,'스테이지별 몬스터 스텟'!U2478*'(참고)타워 스텟 가치'!$S$17,'스테이지별 몬스터 스텟'!V2478*'(참고)타워 스텟 가치'!$T$17,'스테이지별 몬스터 스텟'!W2478*'(참고)타워 스텟 가치'!$U$17,'스테이지별 몬스터 스텟'!X2478*'(참고)타워 스텟 가치'!$V$17,'스테이지별 몬스터 스텟'!Y2478*'(참고)타워 스텟 가치'!$W$17,'스테이지별 몬스터 스텟'!Z2478*'(참고)타워 스텟 가치'!$X$17,'스테이지별 몬스터 스텟'!AA2478*'(참고)타워 스텟 가치'!$Y$17)</f>
        <v>1541818.4187500135</v>
      </c>
      <c r="AC2478">
        <v>2</v>
      </c>
      <c r="AD2478">
        <f>VLOOKUP($F2478,'(참고)타워 스텟 가치'!$B$12:$L$16,AD$2,0)+(VLOOKUP($F2478,'(참고)타워 스텟 가치'!$B$12:$L$16,AD$2,0)*$E2478)</f>
        <v>1679.0625000000146</v>
      </c>
      <c r="AE2478">
        <f>VLOOKUP($F2478,'(참고)타워 스텟 가치'!$B$12:$L$16,AE$2,0)+(VLOOKUP($F2478,'(참고)타워 스텟 가치'!$B$12:$L$16,AE$2,0)*$E2478)</f>
        <v>2014.8750000000175</v>
      </c>
      <c r="AF2478">
        <f>VLOOKUP($F2478,'(참고)타워 스텟 가치'!$B$12:$L$16,AF$2,0)+(VLOOKUP($F2478,'(참고)타워 스텟 가치'!$B$12:$L$16,AF$2,0)*$E2478)</f>
        <v>995000.00000000861</v>
      </c>
      <c r="AG2478">
        <f>VLOOKUP($F2478,'(참고)타워 스텟 가치'!$B$12:$L$16,AG$2,0)+(VLOOKUP($F2478,'(참고)타워 스텟 가치'!$B$12:$L$16,AG$2,0)*$E2478)</f>
        <v>10074.375000000087</v>
      </c>
      <c r="AH2478">
        <f>VLOOKUP($F2478,'(참고)타워 스텟 가치'!$B$12:$L$16,AH$2,0)+(VLOOKUP($F2478,'(참고)타워 스텟 가치'!$B$12:$L$16,AH$2,0)*$E2478)</f>
        <v>335.8125000000029</v>
      </c>
      <c r="AI2478">
        <f>VLOOKUP($F2478,'(참고)타워 스텟 가치'!$B$12:$L$16,AI$2,0)+(VLOOKUP($F2478,'(참고)타워 스텟 가치'!$B$12:$L$16,AI$2,0)*$E2478)</f>
        <v>59.700000000000514</v>
      </c>
      <c r="AJ2478">
        <f>VLOOKUP($F2478,'(참고)타워 스텟 가치'!$B$12:$L$16,AJ$2,0)+(VLOOKUP($F2478,'(참고)타워 스텟 가치'!$B$12:$L$16,AJ$2,0)*$E2478)</f>
        <v>0</v>
      </c>
      <c r="AK2478">
        <f>VLOOKUP($F2478,'(참고)타워 스텟 가치'!$B$12:$L$16,AK$2,0)+(VLOOKUP($F2478,'(참고)타워 스텟 가치'!$B$12:$L$16,AK$2,0)*$E2478)</f>
        <v>0</v>
      </c>
      <c r="AL2478">
        <f>VLOOKUP($F2478,'(참고)타워 스텟 가치'!$B$12:$L$16,AL$2,0)+(VLOOKUP($F2478,'(참고)타워 스텟 가치'!$B$12:$L$16,AL$2,0)*$E2478)</f>
        <v>398.00000000000347</v>
      </c>
      <c r="AM2478">
        <f>SUM('스테이지별 몬스터 스텟'!AD2478*'(참고)타워 스텟 가치'!$Q$17,'스테이지별 몬스터 스텟'!AE2478*'(참고)타워 스텟 가치'!$R$17,'스테이지별 몬스터 스텟'!AF2478*'(참고)타워 스텟 가치'!$S$17,'스테이지별 몬스터 스텟'!AG2478*'(참고)타워 스텟 가치'!$T$17,'스테이지별 몬스터 스텟'!AH2478*'(참고)타워 스텟 가치'!$U$17,'스테이지별 몬스터 스텟'!AI2478*'(참고)타워 스텟 가치'!$V$17,'스테이지별 몬스터 스텟'!AJ2478*'(참고)타워 스텟 가치'!$W$17,'스테이지별 몬스터 스텟'!AK2478*'(참고)타워 스텟 가치'!$X$17,'스테이지별 몬스터 스텟'!AL2478*'(참고)타워 스텟 가치'!$Y$17)</f>
        <v>1520556.5125000132</v>
      </c>
      <c r="AN2478">
        <v>3</v>
      </c>
    </row>
    <row r="2479" spans="3:40" x14ac:dyDescent="0.3">
      <c r="C2479">
        <v>5</v>
      </c>
      <c r="D2479">
        <f t="shared" si="116"/>
        <v>495</v>
      </c>
      <c r="E2479" s="52">
        <f>VLOOKUP(D2479,'스테이지별 난이도 설정'!B:C,2,0)</f>
        <v>198.00000000000173</v>
      </c>
      <c r="F2479" t="str">
        <f t="shared" si="117"/>
        <v>스페셜</v>
      </c>
      <c r="G2479">
        <f t="shared" si="115"/>
        <v>6</v>
      </c>
      <c r="H2479">
        <f>VLOOKUP($F2479,'(참고)타워 스텟 가치'!$B$2:$L$6,H$2,0)+(VLOOKUP($F2479,'(참고)타워 스텟 가치'!$B$2:$L$6,H$2,0)*$E2479)</f>
        <v>7555.7812500000655</v>
      </c>
      <c r="I2479">
        <f>VLOOKUP($F2479,'(참고)타워 스텟 가치'!$B$2:$L$6,I$2,0)+(VLOOKUP($F2479,'(참고)타워 스텟 가치'!$B$2:$L$6,I$2,0)*$E2479)</f>
        <v>1511.1562500000132</v>
      </c>
      <c r="J2479">
        <f>VLOOKUP($F2479,'(참고)타워 스텟 가치'!$B$2:$L$6,J$2,0)+(VLOOKUP($F2479,'(참고)타워 스텟 가치'!$B$2:$L$6,J$2,0)*$E2479)</f>
        <v>995000.00000000861</v>
      </c>
      <c r="K2479">
        <f>VLOOKUP($F2479,'(참고)타워 스텟 가치'!$B$2:$L$6,K$2,0)+(VLOOKUP($F2479,'(참고)타워 스텟 가치'!$B$2:$L$6,K$2,0)*$E2479)</f>
        <v>30223.125000000262</v>
      </c>
      <c r="L2479">
        <f>VLOOKUP($F2479,'(참고)타워 스텟 가치'!$B$2:$L$6,L$2,0)+(VLOOKUP($F2479,'(참고)타워 스텟 가치'!$B$2:$L$6,L$2,0)*$E2479)</f>
        <v>503.71875000000438</v>
      </c>
      <c r="M2479">
        <f>VLOOKUP($F2479,'(참고)타워 스텟 가치'!$B$2:$L$6,M$2,0)+(VLOOKUP($F2479,'(참고)타워 스텟 가치'!$B$2:$L$6,M$2,0)*$E2479)</f>
        <v>59.700000000000514</v>
      </c>
      <c r="N2479">
        <f>VLOOKUP($F2479,'(참고)타워 스텟 가치'!$B$2:$L$6,N$2,0)+(VLOOKUP($F2479,'(참고)타워 스텟 가치'!$B$2:$L$6,N$2,0)*$E2479)</f>
        <v>0</v>
      </c>
      <c r="O2479">
        <f>VLOOKUP($F2479,'(참고)타워 스텟 가치'!$B$2:$L$6,O$2,0)+(VLOOKUP($F2479,'(참고)타워 스텟 가치'!$B$2:$L$6,O$2,0)*$E2479)</f>
        <v>0</v>
      </c>
      <c r="P2479">
        <f>VLOOKUP($F2479,'(참고)타워 스텟 가치'!$B$2:$L$6,P$2,0)+(VLOOKUP($F2479,'(참고)타워 스텟 가치'!$B$2:$L$6,P$2,0)*$E2479)</f>
        <v>199.00000000000173</v>
      </c>
      <c r="Q2479">
        <f>SUM('스테이지별 몬스터 스텟'!H2479*'(참고)타워 스텟 가치'!$Q$17,'스테이지별 몬스터 스텟'!I2479*'(참고)타워 스텟 가치'!$R$17,'스테이지별 몬스터 스텟'!J2479*'(참고)타워 스텟 가치'!$S$17,'스테이지별 몬스터 스텟'!K2479*'(참고)타워 스텟 가치'!$T$17,'스테이지별 몬스터 스텟'!L2479*'(참고)타워 스텟 가치'!$U$17,'스테이지별 몬스터 스텟'!M2479*'(참고)타워 스텟 가치'!$V$17,'스테이지별 몬스터 스텟'!N2479*'(참고)타워 스텟 가치'!$W$17,'스테이지별 몬스터 스텟'!O2479*'(참고)타워 스텟 가치'!$X$17,'스테이지별 몬스터 스텟'!P2479*'(참고)타워 스텟 가치'!$Y$17)</f>
        <v>1571789.6843750137</v>
      </c>
      <c r="R2479">
        <v>1</v>
      </c>
      <c r="S2479">
        <f>VLOOKUP($F2479,'(참고)타워 스텟 가치'!$B$7:$L$11,S$2,0)+(VLOOKUP($F2479,'(참고)타워 스텟 가치'!$B$7:$L$11,S$2,0)*$E2479)</f>
        <v>2518.5937500000218</v>
      </c>
      <c r="T2479">
        <f>VLOOKUP($F2479,'(참고)타워 스텟 가치'!$B$7:$L$11,T$2,0)+(VLOOKUP($F2479,'(참고)타워 스텟 가치'!$B$7:$L$11,T$2,0)*$E2479)</f>
        <v>4533.4687500000391</v>
      </c>
      <c r="U2479">
        <f>VLOOKUP($F2479,'(참고)타워 스텟 가치'!$B$7:$L$11,U$2,0)+(VLOOKUP($F2479,'(참고)타워 스텟 가치'!$B$7:$L$11,U$2,0)*$E2479)</f>
        <v>995000.00000000861</v>
      </c>
      <c r="V2479">
        <f>VLOOKUP($F2479,'(참고)타워 스텟 가치'!$B$7:$L$11,V$2,0)+(VLOOKUP($F2479,'(참고)타워 스텟 가치'!$B$7:$L$11,V$2,0)*$E2479)</f>
        <v>30223.125000000262</v>
      </c>
      <c r="W2479">
        <f>VLOOKUP($F2479,'(참고)타워 스텟 가치'!$B$7:$L$11,W$2,0)+(VLOOKUP($F2479,'(참고)타워 스텟 가치'!$B$7:$L$11,W$2,0)*$E2479)</f>
        <v>503.71875000000438</v>
      </c>
      <c r="X2479">
        <f>VLOOKUP($F2479,'(참고)타워 스텟 가치'!$B$7:$L$11,X$2,0)+(VLOOKUP($F2479,'(참고)타워 스텟 가치'!$B$7:$L$11,X$2,0)*$E2479)</f>
        <v>59.700000000000514</v>
      </c>
      <c r="Y2479">
        <f>VLOOKUP($F2479,'(참고)타워 스텟 가치'!$B$7:$L$11,Y$2,0)+(VLOOKUP($F2479,'(참고)타워 스텟 가치'!$B$7:$L$11,Y$2,0)*$E2479)</f>
        <v>0</v>
      </c>
      <c r="Z2479">
        <f>VLOOKUP($F2479,'(참고)타워 스텟 가치'!$B$7:$L$11,Z$2,0)+(VLOOKUP($F2479,'(참고)타워 스텟 가치'!$B$7:$L$11,Z$2,0)*$E2479)</f>
        <v>0</v>
      </c>
      <c r="AA2479">
        <f>VLOOKUP($F2479,'(참고)타워 스텟 가치'!$B$7:$L$11,AA$2,0)+(VLOOKUP($F2479,'(참고)타워 스텟 가치'!$B$7:$L$11,AA$2,0)*$E2479)</f>
        <v>199.00000000000173</v>
      </c>
      <c r="AB2479">
        <f>SUM('스테이지별 몬스터 스텟'!S2479*'(참고)타워 스텟 가치'!$Q$17,'스테이지별 몬스터 스텟'!T2479*'(참고)타워 스텟 가치'!$R$17,'스테이지별 몬스터 스텟'!U2479*'(참고)타워 스텟 가치'!$S$17,'스테이지별 몬스터 스텟'!V2479*'(참고)타워 스텟 가치'!$T$17,'스테이지별 몬스터 스텟'!W2479*'(참고)타워 스텟 가치'!$U$17,'스테이지별 몬스터 스텟'!X2479*'(참고)타워 스텟 가치'!$V$17,'스테이지별 몬스터 스텟'!Y2479*'(참고)타워 스텟 가치'!$W$17,'스테이지별 몬스터 스텟'!Z2479*'(참고)타워 스텟 가치'!$X$17,'스테이지별 몬스터 스텟'!AA2479*'(참고)타워 스텟 가치'!$Y$17)</f>
        <v>1566248.7781250135</v>
      </c>
      <c r="AC2479">
        <v>2</v>
      </c>
      <c r="AD2479">
        <f>VLOOKUP($F2479,'(참고)타워 스텟 가치'!$B$12:$L$16,AD$2,0)+(VLOOKUP($F2479,'(참고)타워 스텟 가치'!$B$12:$L$16,AD$2,0)*$E2479)</f>
        <v>2518.5937500000218</v>
      </c>
      <c r="AE2479">
        <f>VLOOKUP($F2479,'(참고)타워 스텟 가치'!$B$12:$L$16,AE$2,0)+(VLOOKUP($F2479,'(참고)타워 스텟 가치'!$B$12:$L$16,AE$2,0)*$E2479)</f>
        <v>3022.3125000000264</v>
      </c>
      <c r="AF2479">
        <f>VLOOKUP($F2479,'(참고)타워 스텟 가치'!$B$12:$L$16,AF$2,0)+(VLOOKUP($F2479,'(참고)타워 스텟 가치'!$B$12:$L$16,AF$2,0)*$E2479)</f>
        <v>995000.00000000861</v>
      </c>
      <c r="AG2479">
        <f>VLOOKUP($F2479,'(참고)타워 스텟 가치'!$B$12:$L$16,AG$2,0)+(VLOOKUP($F2479,'(참고)타워 스텟 가치'!$B$12:$L$16,AG$2,0)*$E2479)</f>
        <v>15111.562500000131</v>
      </c>
      <c r="AH2479">
        <f>VLOOKUP($F2479,'(참고)타워 스텟 가치'!$B$12:$L$16,AH$2,0)+(VLOOKUP($F2479,'(참고)타워 스텟 가치'!$B$12:$L$16,AH$2,0)*$E2479)</f>
        <v>503.71875000000438</v>
      </c>
      <c r="AI2479">
        <f>VLOOKUP($F2479,'(참고)타워 스텟 가치'!$B$12:$L$16,AI$2,0)+(VLOOKUP($F2479,'(참고)타워 스텟 가치'!$B$12:$L$16,AI$2,0)*$E2479)</f>
        <v>59.700000000000514</v>
      </c>
      <c r="AJ2479">
        <f>VLOOKUP($F2479,'(참고)타워 스텟 가치'!$B$12:$L$16,AJ$2,0)+(VLOOKUP($F2479,'(참고)타워 스텟 가치'!$B$12:$L$16,AJ$2,0)*$E2479)</f>
        <v>0</v>
      </c>
      <c r="AK2479">
        <f>VLOOKUP($F2479,'(참고)타워 스텟 가치'!$B$12:$L$16,AK$2,0)+(VLOOKUP($F2479,'(참고)타워 스텟 가치'!$B$12:$L$16,AK$2,0)*$E2479)</f>
        <v>0</v>
      </c>
      <c r="AL2479">
        <f>VLOOKUP($F2479,'(참고)타워 스텟 가치'!$B$12:$L$16,AL$2,0)+(VLOOKUP($F2479,'(참고)타워 스텟 가치'!$B$12:$L$16,AL$2,0)*$E2479)</f>
        <v>398.00000000000347</v>
      </c>
      <c r="AM2479">
        <f>SUM('스테이지별 몬스터 스텟'!AD2479*'(참고)타워 스텟 가치'!$Q$17,'스테이지별 몬스터 스텟'!AE2479*'(참고)타워 스텟 가치'!$R$17,'스테이지별 몬스터 스텟'!AF2479*'(참고)타워 스텟 가치'!$S$17,'스테이지별 몬스터 스텟'!AG2479*'(참고)타워 스텟 가치'!$T$17,'스테이지별 몬스터 스텟'!AH2479*'(참고)타워 스텟 가치'!$U$17,'스테이지별 몬스터 스텟'!AI2479*'(참고)타워 스텟 가치'!$V$17,'스테이지별 몬스터 스텟'!AJ2479*'(참고)타워 스텟 가치'!$W$17,'스테이지별 몬스터 스텟'!AK2479*'(참고)타워 스텟 가치'!$X$17,'스테이지별 몬스터 스텟'!AL2479*'(참고)타워 스텟 가치'!$Y$17)</f>
        <v>1534156.9187500132</v>
      </c>
      <c r="AN2479">
        <v>3</v>
      </c>
    </row>
    <row r="2480" spans="3:40" x14ac:dyDescent="0.3">
      <c r="C2480">
        <v>1</v>
      </c>
      <c r="D2480">
        <f t="shared" si="116"/>
        <v>496</v>
      </c>
      <c r="E2480" s="52">
        <f>VLOOKUP(D2480,'스테이지별 난이도 설정'!B:C,2,0)</f>
        <v>198.40000000000174</v>
      </c>
      <c r="F2480" t="str">
        <f t="shared" si="117"/>
        <v>일반</v>
      </c>
      <c r="G2480">
        <f t="shared" si="115"/>
        <v>6</v>
      </c>
      <c r="H2480">
        <f>VLOOKUP($F2480,'(참고)타워 스텟 가치'!$B$2:$L$6,H$2,0)+(VLOOKUP($F2480,'(참고)타워 스텟 가치'!$B$2:$L$6,H$2,0)*$E2480)</f>
        <v>1495.500000000013</v>
      </c>
      <c r="I2480">
        <f>VLOOKUP($F2480,'(참고)타워 스텟 가치'!$B$2:$L$6,I$2,0)+(VLOOKUP($F2480,'(참고)타워 스텟 가치'!$B$2:$L$6,I$2,0)*$E2480)</f>
        <v>299.10000000000264</v>
      </c>
      <c r="J2480">
        <f>VLOOKUP($F2480,'(참고)타워 스텟 가치'!$B$2:$L$6,J$2,0)+(VLOOKUP($F2480,'(참고)타워 스텟 가치'!$B$2:$L$6,J$2,0)*$E2480)</f>
        <v>997000.00000000873</v>
      </c>
      <c r="K2480">
        <f>VLOOKUP($F2480,'(참고)타워 스텟 가치'!$B$2:$L$6,K$2,0)+(VLOOKUP($F2480,'(참고)타워 스텟 가치'!$B$2:$L$6,K$2,0)*$E2480)</f>
        <v>5982.0000000000518</v>
      </c>
      <c r="L2480">
        <f>VLOOKUP($F2480,'(참고)타워 스텟 가치'!$B$2:$L$6,L$2,0)+(VLOOKUP($F2480,'(참고)타워 스텟 가치'!$B$2:$L$6,L$2,0)*$E2480)</f>
        <v>99.70000000000087</v>
      </c>
      <c r="M2480">
        <f>VLOOKUP($F2480,'(참고)타워 스텟 가치'!$B$2:$L$6,M$2,0)+(VLOOKUP($F2480,'(참고)타워 스텟 가치'!$B$2:$L$6,M$2,0)*$E2480)</f>
        <v>59.820000000000519</v>
      </c>
      <c r="N2480">
        <f>VLOOKUP($F2480,'(참고)타워 스텟 가치'!$B$2:$L$6,N$2,0)+(VLOOKUP($F2480,'(참고)타워 스텟 가치'!$B$2:$L$6,N$2,0)*$E2480)</f>
        <v>0</v>
      </c>
      <c r="O2480">
        <f>VLOOKUP($F2480,'(참고)타워 스텟 가치'!$B$2:$L$6,O$2,0)+(VLOOKUP($F2480,'(참고)타워 스텟 가치'!$B$2:$L$6,O$2,0)*$E2480)</f>
        <v>0</v>
      </c>
      <c r="P2480">
        <f>VLOOKUP($F2480,'(참고)타워 스텟 가치'!$B$2:$L$6,P$2,0)+(VLOOKUP($F2480,'(참고)타워 스텟 가치'!$B$2:$L$6,P$2,0)*$E2480)</f>
        <v>139.58000000000121</v>
      </c>
      <c r="Q2480">
        <f>SUM('스테이지별 몬스터 스텟'!H2480*'(참고)타워 스텟 가치'!$Q$17,'스테이지별 몬스터 스텟'!I2480*'(참고)타워 스텟 가치'!$R$17,'스테이지별 몬스터 스텟'!J2480*'(참고)타워 스텟 가치'!$S$17,'스테이지별 몬스터 스텟'!K2480*'(참고)타워 스텟 가치'!$T$17,'스테이지별 몬스터 스텟'!L2480*'(참고)타워 스텟 가치'!$U$17,'스테이지별 몬스터 스텟'!M2480*'(참고)타워 스텟 가치'!$V$17,'스테이지별 몬스터 스텟'!N2480*'(참고)타워 스텟 가치'!$W$17,'스테이지별 몬스터 스텟'!O2480*'(참고)타워 스텟 가치'!$X$17,'스테이지별 몬스터 스텟'!P2480*'(참고)타워 스텟 가치'!$Y$17)</f>
        <v>1511442.0300000131</v>
      </c>
      <c r="R2480">
        <v>1</v>
      </c>
      <c r="S2480">
        <f>VLOOKUP($F2480,'(참고)타워 스텟 가치'!$B$7:$L$11,S$2,0)+(VLOOKUP($F2480,'(참고)타워 스텟 가치'!$B$7:$L$11,S$2,0)*$E2480)</f>
        <v>498.50000000000432</v>
      </c>
      <c r="T2480">
        <f>VLOOKUP($F2480,'(참고)타워 스텟 가치'!$B$7:$L$11,T$2,0)+(VLOOKUP($F2480,'(참고)타워 스텟 가치'!$B$7:$L$11,T$2,0)*$E2480)</f>
        <v>897.3000000000078</v>
      </c>
      <c r="U2480">
        <f>VLOOKUP($F2480,'(참고)타워 스텟 가치'!$B$7:$L$11,U$2,0)+(VLOOKUP($F2480,'(참고)타워 스텟 가치'!$B$7:$L$11,U$2,0)*$E2480)</f>
        <v>997000.00000000873</v>
      </c>
      <c r="V2480">
        <f>VLOOKUP($F2480,'(참고)타워 스텟 가치'!$B$7:$L$11,V$2,0)+(VLOOKUP($F2480,'(참고)타워 스텟 가치'!$B$7:$L$11,V$2,0)*$E2480)</f>
        <v>5982.0000000000518</v>
      </c>
      <c r="W2480">
        <f>VLOOKUP($F2480,'(참고)타워 스텟 가치'!$B$7:$L$11,W$2,0)+(VLOOKUP($F2480,'(참고)타워 스텟 가치'!$B$7:$L$11,W$2,0)*$E2480)</f>
        <v>99.70000000000087</v>
      </c>
      <c r="X2480">
        <f>VLOOKUP($F2480,'(참고)타워 스텟 가치'!$B$7:$L$11,X$2,0)+(VLOOKUP($F2480,'(참고)타워 스텟 가치'!$B$7:$L$11,X$2,0)*$E2480)</f>
        <v>59.820000000000519</v>
      </c>
      <c r="Y2480">
        <f>VLOOKUP($F2480,'(참고)타워 스텟 가치'!$B$7:$L$11,Y$2,0)+(VLOOKUP($F2480,'(참고)타워 스텟 가치'!$B$7:$L$11,Y$2,0)*$E2480)</f>
        <v>0</v>
      </c>
      <c r="Z2480">
        <f>VLOOKUP($F2480,'(참고)타워 스텟 가치'!$B$7:$L$11,Z$2,0)+(VLOOKUP($F2480,'(참고)타워 스텟 가치'!$B$7:$L$11,Z$2,0)*$E2480)</f>
        <v>0</v>
      </c>
      <c r="AA2480">
        <f>VLOOKUP($F2480,'(참고)타워 스텟 가치'!$B$7:$L$11,AA$2,0)+(VLOOKUP($F2480,'(참고)타워 스텟 가치'!$B$7:$L$11,AA$2,0)*$E2480)</f>
        <v>139.58000000000121</v>
      </c>
      <c r="AB2480">
        <f>SUM('스테이지별 몬스터 스텟'!S2480*'(참고)타워 스텟 가치'!$Q$17,'스테이지별 몬스터 스텟'!T2480*'(참고)타워 스텟 가치'!$R$17,'스테이지별 몬스터 스텟'!U2480*'(참고)타워 스텟 가치'!$S$17,'스테이지별 몬스터 스텟'!V2480*'(참고)타워 스텟 가치'!$T$17,'스테이지별 몬스터 스텟'!W2480*'(참고)타워 스텟 가치'!$U$17,'스테이지별 몬스터 스텟'!X2480*'(참고)타워 스텟 가치'!$V$17,'스테이지별 몬스터 스텟'!Y2480*'(참고)타워 스텟 가치'!$W$17,'스테이지별 몬스터 스텟'!Z2480*'(참고)타워 스텟 가치'!$X$17,'스테이지별 몬스터 스텟'!AA2480*'(참고)타워 스텟 가치'!$Y$17)</f>
        <v>1510345.3300000129</v>
      </c>
      <c r="AC2480">
        <v>2</v>
      </c>
      <c r="AD2480">
        <f>VLOOKUP($F2480,'(참고)타워 스텟 가치'!$B$12:$L$16,AD$2,0)+(VLOOKUP($F2480,'(참고)타워 스텟 가치'!$B$12:$L$16,AD$2,0)*$E2480)</f>
        <v>498.50000000000432</v>
      </c>
      <c r="AE2480">
        <f>VLOOKUP($F2480,'(참고)타워 스텟 가치'!$B$12:$L$16,AE$2,0)+(VLOOKUP($F2480,'(참고)타워 스텟 가치'!$B$12:$L$16,AE$2,0)*$E2480)</f>
        <v>598.20000000000528</v>
      </c>
      <c r="AF2480">
        <f>VLOOKUP($F2480,'(참고)타워 스텟 가치'!$B$12:$L$16,AF$2,0)+(VLOOKUP($F2480,'(참고)타워 스텟 가치'!$B$12:$L$16,AF$2,0)*$E2480)</f>
        <v>997000.00000000873</v>
      </c>
      <c r="AG2480">
        <f>VLOOKUP($F2480,'(참고)타워 스텟 가치'!$B$12:$L$16,AG$2,0)+(VLOOKUP($F2480,'(참고)타워 스텟 가치'!$B$12:$L$16,AG$2,0)*$E2480)</f>
        <v>2991.0000000000259</v>
      </c>
      <c r="AH2480">
        <f>VLOOKUP($F2480,'(참고)타워 스텟 가치'!$B$12:$L$16,AH$2,0)+(VLOOKUP($F2480,'(참고)타워 스텟 가치'!$B$12:$L$16,AH$2,0)*$E2480)</f>
        <v>99.70000000000087</v>
      </c>
      <c r="AI2480">
        <f>VLOOKUP($F2480,'(참고)타워 스텟 가치'!$B$12:$L$16,AI$2,0)+(VLOOKUP($F2480,'(참고)타워 스텟 가치'!$B$12:$L$16,AI$2,0)*$E2480)</f>
        <v>59.820000000000519</v>
      </c>
      <c r="AJ2480">
        <f>VLOOKUP($F2480,'(참고)타워 스텟 가치'!$B$12:$L$16,AJ$2,0)+(VLOOKUP($F2480,'(참고)타워 스텟 가치'!$B$12:$L$16,AJ$2,0)*$E2480)</f>
        <v>0</v>
      </c>
      <c r="AK2480">
        <f>VLOOKUP($F2480,'(참고)타워 스텟 가치'!$B$12:$L$16,AK$2,0)+(VLOOKUP($F2480,'(참고)타워 스텟 가치'!$B$12:$L$16,AK$2,0)*$E2480)</f>
        <v>0</v>
      </c>
      <c r="AL2480">
        <f>VLOOKUP($F2480,'(참고)타워 스텟 가치'!$B$12:$L$16,AL$2,0)+(VLOOKUP($F2480,'(참고)타워 스텟 가치'!$B$12:$L$16,AL$2,0)*$E2480)</f>
        <v>279.16000000000241</v>
      </c>
      <c r="AM2480">
        <f>SUM('스테이지별 몬스터 스텟'!AD2480*'(참고)타워 스텟 가치'!$Q$17,'스테이지별 몬스터 스텟'!AE2480*'(참고)타워 스텟 가치'!$R$17,'스테이지별 몬스터 스텟'!AF2480*'(참고)타워 스텟 가치'!$S$17,'스테이지별 몬스터 스텟'!AG2480*'(참고)타워 스텟 가치'!$T$17,'스테이지별 몬스터 스텟'!AH2480*'(참고)타워 스텟 가치'!$U$17,'스테이지별 몬스터 스텟'!AI2480*'(참고)타워 스텟 가치'!$V$17,'스테이지별 몬스터 스텟'!AJ2480*'(참고)타워 스텟 가치'!$W$17,'스테이지별 몬스터 스텟'!AK2480*'(참고)타워 스텟 가치'!$X$17,'스테이지별 몬스터 스텟'!AL2480*'(참고)타워 스텟 가치'!$Y$17)</f>
        <v>1504193.8400000131</v>
      </c>
      <c r="AN2480">
        <v>3</v>
      </c>
    </row>
    <row r="2481" spans="3:40" x14ac:dyDescent="0.3">
      <c r="C2481">
        <v>2</v>
      </c>
      <c r="D2481">
        <f t="shared" si="116"/>
        <v>496</v>
      </c>
      <c r="E2481" s="52">
        <f>VLOOKUP(D2481,'스테이지별 난이도 설정'!B:C,2,0)</f>
        <v>198.40000000000174</v>
      </c>
      <c r="F2481" t="str">
        <f t="shared" si="117"/>
        <v>레어</v>
      </c>
      <c r="G2481">
        <f t="shared" si="115"/>
        <v>6</v>
      </c>
      <c r="H2481">
        <f>VLOOKUP($F2481,'(참고)타워 스텟 가치'!$B$2:$L$6,H$2,0)+(VLOOKUP($F2481,'(참고)타워 스텟 가치'!$B$2:$L$6,H$2,0)*$E2481)</f>
        <v>2243.2500000000196</v>
      </c>
      <c r="I2481">
        <f>VLOOKUP($F2481,'(참고)타워 스텟 가치'!$B$2:$L$6,I$2,0)+(VLOOKUP($F2481,'(참고)타워 스텟 가치'!$B$2:$L$6,I$2,0)*$E2481)</f>
        <v>448.6500000000039</v>
      </c>
      <c r="J2481">
        <f>VLOOKUP($F2481,'(참고)타워 스텟 가치'!$B$2:$L$6,J$2,0)+(VLOOKUP($F2481,'(참고)타워 스텟 가치'!$B$2:$L$6,J$2,0)*$E2481)</f>
        <v>997000.00000000873</v>
      </c>
      <c r="K2481">
        <f>VLOOKUP($F2481,'(참고)타워 스텟 가치'!$B$2:$L$6,K$2,0)+(VLOOKUP($F2481,'(참고)타워 스텟 가치'!$B$2:$L$6,K$2,0)*$E2481)</f>
        <v>8973.0000000000782</v>
      </c>
      <c r="L2481">
        <f>VLOOKUP($F2481,'(참고)타워 스텟 가치'!$B$2:$L$6,L$2,0)+(VLOOKUP($F2481,'(참고)타워 스텟 가치'!$B$2:$L$6,L$2,0)*$E2481)</f>
        <v>149.55000000000132</v>
      </c>
      <c r="M2481">
        <f>VLOOKUP($F2481,'(참고)타워 스텟 가치'!$B$2:$L$6,M$2,0)+(VLOOKUP($F2481,'(참고)타워 스텟 가치'!$B$2:$L$6,M$2,0)*$E2481)</f>
        <v>59.820000000000519</v>
      </c>
      <c r="N2481">
        <f>VLOOKUP($F2481,'(참고)타워 스텟 가치'!$B$2:$L$6,N$2,0)+(VLOOKUP($F2481,'(참고)타워 스텟 가치'!$B$2:$L$6,N$2,0)*$E2481)</f>
        <v>0</v>
      </c>
      <c r="O2481">
        <f>VLOOKUP($F2481,'(참고)타워 스텟 가치'!$B$2:$L$6,O$2,0)+(VLOOKUP($F2481,'(참고)타워 스텟 가치'!$B$2:$L$6,O$2,0)*$E2481)</f>
        <v>0</v>
      </c>
      <c r="P2481">
        <f>VLOOKUP($F2481,'(참고)타워 스텟 가치'!$B$2:$L$6,P$2,0)+(VLOOKUP($F2481,'(참고)타워 스텟 가치'!$B$2:$L$6,P$2,0)*$E2481)</f>
        <v>139.58000000000121</v>
      </c>
      <c r="Q2481">
        <f>SUM('스테이지별 몬스터 스텟'!H2481*'(참고)타워 스텟 가치'!$Q$17,'스테이지별 몬스터 스텟'!I2481*'(참고)타워 스텟 가치'!$R$17,'스테이지별 몬스터 스텟'!J2481*'(참고)타워 스텟 가치'!$S$17,'스테이지별 몬스터 스텟'!K2481*'(참고)타워 스텟 가치'!$T$17,'스테이지별 몬스터 스텟'!L2481*'(참고)타워 스텟 가치'!$U$17,'스테이지별 몬스터 스텟'!M2481*'(참고)타워 스텟 가치'!$V$17,'스테이지별 몬스터 스텟'!N2481*'(참고)타워 스텟 가치'!$W$17,'스테이지별 몬스터 스텟'!O2481*'(참고)타워 스텟 가치'!$X$17,'스테이지별 몬스터 스텟'!P2481*'(참고)타워 스텟 가치'!$Y$17)</f>
        <v>1519243.5550000134</v>
      </c>
      <c r="R2481">
        <v>1</v>
      </c>
      <c r="S2481">
        <f>VLOOKUP($F2481,'(참고)타워 스텟 가치'!$B$7:$L$11,S$2,0)+(VLOOKUP($F2481,'(참고)타워 스텟 가치'!$B$7:$L$11,S$2,0)*$E2481)</f>
        <v>747.75000000000648</v>
      </c>
      <c r="T2481">
        <f>VLOOKUP($F2481,'(참고)타워 스텟 가치'!$B$7:$L$11,T$2,0)+(VLOOKUP($F2481,'(참고)타워 스텟 가치'!$B$7:$L$11,T$2,0)*$E2481)</f>
        <v>1345.9500000000116</v>
      </c>
      <c r="U2481">
        <f>VLOOKUP($F2481,'(참고)타워 스텟 가치'!$B$7:$L$11,U$2,0)+(VLOOKUP($F2481,'(참고)타워 스텟 가치'!$B$7:$L$11,U$2,0)*$E2481)</f>
        <v>997000.00000000873</v>
      </c>
      <c r="V2481">
        <f>VLOOKUP($F2481,'(참고)타워 스텟 가치'!$B$7:$L$11,V$2,0)+(VLOOKUP($F2481,'(참고)타워 스텟 가치'!$B$7:$L$11,V$2,0)*$E2481)</f>
        <v>8973.0000000000782</v>
      </c>
      <c r="W2481">
        <f>VLOOKUP($F2481,'(참고)타워 스텟 가치'!$B$7:$L$11,W$2,0)+(VLOOKUP($F2481,'(참고)타워 스텟 가치'!$B$7:$L$11,W$2,0)*$E2481)</f>
        <v>149.55000000000132</v>
      </c>
      <c r="X2481">
        <f>VLOOKUP($F2481,'(참고)타워 스텟 가치'!$B$7:$L$11,X$2,0)+(VLOOKUP($F2481,'(참고)타워 스텟 가치'!$B$7:$L$11,X$2,0)*$E2481)</f>
        <v>59.820000000000519</v>
      </c>
      <c r="Y2481">
        <f>VLOOKUP($F2481,'(참고)타워 스텟 가치'!$B$7:$L$11,Y$2,0)+(VLOOKUP($F2481,'(참고)타워 스텟 가치'!$B$7:$L$11,Y$2,0)*$E2481)</f>
        <v>0</v>
      </c>
      <c r="Z2481">
        <f>VLOOKUP($F2481,'(참고)타워 스텟 가치'!$B$7:$L$11,Z$2,0)+(VLOOKUP($F2481,'(참고)타워 스텟 가치'!$B$7:$L$11,Z$2,0)*$E2481)</f>
        <v>0</v>
      </c>
      <c r="AA2481">
        <f>VLOOKUP($F2481,'(참고)타워 스텟 가치'!$B$7:$L$11,AA$2,0)+(VLOOKUP($F2481,'(참고)타워 스텟 가치'!$B$7:$L$11,AA$2,0)*$E2481)</f>
        <v>139.58000000000121</v>
      </c>
      <c r="AB2481">
        <f>SUM('스테이지별 몬스터 스텟'!S2481*'(참고)타워 스텟 가치'!$Q$17,'스테이지별 몬스터 스텟'!T2481*'(참고)타워 스텟 가치'!$R$17,'스테이지별 몬스터 스텟'!U2481*'(참고)타워 스텟 가치'!$S$17,'스테이지별 몬스터 스텟'!V2481*'(참고)타워 스텟 가치'!$T$17,'스테이지별 몬스터 스텟'!W2481*'(참고)타워 스텟 가치'!$U$17,'스테이지별 몬스터 스텟'!X2481*'(참고)타워 스텟 가치'!$V$17,'스테이지별 몬스터 스텟'!Y2481*'(참고)타워 스텟 가치'!$W$17,'스테이지별 몬스터 스텟'!Z2481*'(참고)타워 스텟 가치'!$X$17,'스테이지별 몬스터 스텟'!AA2481*'(참고)타워 스텟 가치'!$Y$17)</f>
        <v>1517598.5050000134</v>
      </c>
      <c r="AC2481">
        <v>2</v>
      </c>
      <c r="AD2481">
        <f>VLOOKUP($F2481,'(참고)타워 스텟 가치'!$B$12:$L$16,AD$2,0)+(VLOOKUP($F2481,'(참고)타워 스텟 가치'!$B$12:$L$16,AD$2,0)*$E2481)</f>
        <v>747.75000000000648</v>
      </c>
      <c r="AE2481">
        <f>VLOOKUP($F2481,'(참고)타워 스텟 가치'!$B$12:$L$16,AE$2,0)+(VLOOKUP($F2481,'(참고)타워 스텟 가치'!$B$12:$L$16,AE$2,0)*$E2481)</f>
        <v>897.3000000000078</v>
      </c>
      <c r="AF2481">
        <f>VLOOKUP($F2481,'(참고)타워 스텟 가치'!$B$12:$L$16,AF$2,0)+(VLOOKUP($F2481,'(참고)타워 스텟 가치'!$B$12:$L$16,AF$2,0)*$E2481)</f>
        <v>997000.00000000873</v>
      </c>
      <c r="AG2481">
        <f>VLOOKUP($F2481,'(참고)타워 스텟 가치'!$B$12:$L$16,AG$2,0)+(VLOOKUP($F2481,'(참고)타워 스텟 가치'!$B$12:$L$16,AG$2,0)*$E2481)</f>
        <v>4486.5000000000391</v>
      </c>
      <c r="AH2481">
        <f>VLOOKUP($F2481,'(참고)타워 스텟 가치'!$B$12:$L$16,AH$2,0)+(VLOOKUP($F2481,'(참고)타워 스텟 가치'!$B$12:$L$16,AH$2,0)*$E2481)</f>
        <v>149.55000000000132</v>
      </c>
      <c r="AI2481">
        <f>VLOOKUP($F2481,'(참고)타워 스텟 가치'!$B$12:$L$16,AI$2,0)+(VLOOKUP($F2481,'(참고)타워 스텟 가치'!$B$12:$L$16,AI$2,0)*$E2481)</f>
        <v>59.820000000000519</v>
      </c>
      <c r="AJ2481">
        <f>VLOOKUP($F2481,'(참고)타워 스텟 가치'!$B$12:$L$16,AJ$2,0)+(VLOOKUP($F2481,'(참고)타워 스텟 가치'!$B$12:$L$16,AJ$2,0)*$E2481)</f>
        <v>0</v>
      </c>
      <c r="AK2481">
        <f>VLOOKUP($F2481,'(참고)타워 스텟 가치'!$B$12:$L$16,AK$2,0)+(VLOOKUP($F2481,'(참고)타워 스텟 가치'!$B$12:$L$16,AK$2,0)*$E2481)</f>
        <v>0</v>
      </c>
      <c r="AL2481">
        <f>VLOOKUP($F2481,'(참고)타워 스텟 가치'!$B$12:$L$16,AL$2,0)+(VLOOKUP($F2481,'(참고)타워 스텟 가치'!$B$12:$L$16,AL$2,0)*$E2481)</f>
        <v>279.16000000000241</v>
      </c>
      <c r="AM2481">
        <f>SUM('스테이지별 몬스터 스텟'!AD2481*'(참고)타워 스텟 가치'!$Q$17,'스테이지별 몬스터 스텟'!AE2481*'(참고)타워 스텟 가치'!$R$17,'스테이지별 몬스터 스텟'!AF2481*'(참고)타워 스텟 가치'!$S$17,'스테이지별 몬스터 스텟'!AG2481*'(참고)타워 스텟 가치'!$T$17,'스테이지별 몬스터 스텟'!AH2481*'(참고)타워 스텟 가치'!$U$17,'스테이지별 몬스터 스텟'!AI2481*'(참고)타워 스텟 가치'!$V$17,'스테이지별 몬스터 스텟'!AJ2481*'(참고)타워 스텟 가치'!$W$17,'스테이지별 몬스터 스텟'!AK2481*'(참고)타워 스텟 가치'!$X$17,'스테이지별 몬스터 스텟'!AL2481*'(참고)타워 스텟 가치'!$Y$17)</f>
        <v>1508231.6900000132</v>
      </c>
      <c r="AN2481">
        <v>3</v>
      </c>
    </row>
    <row r="2482" spans="3:40" x14ac:dyDescent="0.3">
      <c r="C2482">
        <v>3</v>
      </c>
      <c r="D2482">
        <f t="shared" si="116"/>
        <v>496</v>
      </c>
      <c r="E2482" s="52">
        <f>VLOOKUP(D2482,'스테이지별 난이도 설정'!B:C,2,0)</f>
        <v>198.40000000000174</v>
      </c>
      <c r="F2482" t="str">
        <f t="shared" si="117"/>
        <v>에픽</v>
      </c>
      <c r="G2482">
        <f t="shared" si="115"/>
        <v>6</v>
      </c>
      <c r="H2482">
        <f>VLOOKUP($F2482,'(참고)타워 스텟 가치'!$B$2:$L$6,H$2,0)+(VLOOKUP($F2482,'(참고)타워 스텟 가치'!$B$2:$L$6,H$2,0)*$E2482)</f>
        <v>3364.8750000000296</v>
      </c>
      <c r="I2482">
        <f>VLOOKUP($F2482,'(참고)타워 스텟 가치'!$B$2:$L$6,I$2,0)+(VLOOKUP($F2482,'(참고)타워 스텟 가치'!$B$2:$L$6,I$2,0)*$E2482)</f>
        <v>672.97500000000582</v>
      </c>
      <c r="J2482">
        <f>VLOOKUP($F2482,'(참고)타워 스텟 가치'!$B$2:$L$6,J$2,0)+(VLOOKUP($F2482,'(참고)타워 스텟 가치'!$B$2:$L$6,J$2,0)*$E2482)</f>
        <v>997000.00000000873</v>
      </c>
      <c r="K2482">
        <f>VLOOKUP($F2482,'(참고)타워 스텟 가치'!$B$2:$L$6,K$2,0)+(VLOOKUP($F2482,'(참고)타워 스텟 가치'!$B$2:$L$6,K$2,0)*$E2482)</f>
        <v>13459.500000000118</v>
      </c>
      <c r="L2482">
        <f>VLOOKUP($F2482,'(참고)타워 스텟 가치'!$B$2:$L$6,L$2,0)+(VLOOKUP($F2482,'(참고)타워 스텟 가치'!$B$2:$L$6,L$2,0)*$E2482)</f>
        <v>224.32500000000195</v>
      </c>
      <c r="M2482">
        <f>VLOOKUP($F2482,'(참고)타워 스텟 가치'!$B$2:$L$6,M$2,0)+(VLOOKUP($F2482,'(참고)타워 스텟 가치'!$B$2:$L$6,M$2,0)*$E2482)</f>
        <v>59.820000000000519</v>
      </c>
      <c r="N2482">
        <f>VLOOKUP($F2482,'(참고)타워 스텟 가치'!$B$2:$L$6,N$2,0)+(VLOOKUP($F2482,'(참고)타워 스텟 가치'!$B$2:$L$6,N$2,0)*$E2482)</f>
        <v>0</v>
      </c>
      <c r="O2482">
        <f>VLOOKUP($F2482,'(참고)타워 스텟 가치'!$B$2:$L$6,O$2,0)+(VLOOKUP($F2482,'(참고)타워 스텟 가치'!$B$2:$L$6,O$2,0)*$E2482)</f>
        <v>0</v>
      </c>
      <c r="P2482">
        <f>VLOOKUP($F2482,'(참고)타워 스텟 가치'!$B$2:$L$6,P$2,0)+(VLOOKUP($F2482,'(참고)타워 스텟 가치'!$B$2:$L$6,P$2,0)*$E2482)</f>
        <v>139.58000000000121</v>
      </c>
      <c r="Q2482">
        <f>SUM('스테이지별 몬스터 스텟'!H2482*'(참고)타워 스텟 가치'!$Q$17,'스테이지별 몬스터 스텟'!I2482*'(참고)타워 스텟 가치'!$R$17,'스테이지별 몬스터 스텟'!J2482*'(참고)타워 스텟 가치'!$S$17,'스테이지별 몬스터 스텟'!K2482*'(참고)타워 스텟 가치'!$T$17,'스테이지별 몬스터 스텟'!L2482*'(참고)타워 스텟 가치'!$U$17,'스테이지별 몬스터 스텟'!M2482*'(참고)타워 스텟 가치'!$V$17,'스테이지별 몬스터 스텟'!N2482*'(참고)타워 스텟 가치'!$W$17,'스테이지별 몬스터 스텟'!O2482*'(참고)타워 스텟 가치'!$X$17,'스테이지별 몬스터 스텟'!P2482*'(참고)타워 스텟 가치'!$Y$17)</f>
        <v>1530945.8425000133</v>
      </c>
      <c r="R2482">
        <v>1</v>
      </c>
      <c r="S2482">
        <f>VLOOKUP($F2482,'(참고)타워 스텟 가치'!$B$7:$L$11,S$2,0)+(VLOOKUP($F2482,'(참고)타워 스텟 가치'!$B$7:$L$11,S$2,0)*$E2482)</f>
        <v>1121.6250000000098</v>
      </c>
      <c r="T2482">
        <f>VLOOKUP($F2482,'(참고)타워 스텟 가치'!$B$7:$L$11,T$2,0)+(VLOOKUP($F2482,'(참고)타워 스텟 가치'!$B$7:$L$11,T$2,0)*$E2482)</f>
        <v>2018.9250000000177</v>
      </c>
      <c r="U2482">
        <f>VLOOKUP($F2482,'(참고)타워 스텟 가치'!$B$7:$L$11,U$2,0)+(VLOOKUP($F2482,'(참고)타워 스텟 가치'!$B$7:$L$11,U$2,0)*$E2482)</f>
        <v>997000.00000000873</v>
      </c>
      <c r="V2482">
        <f>VLOOKUP($F2482,'(참고)타워 스텟 가치'!$B$7:$L$11,V$2,0)+(VLOOKUP($F2482,'(참고)타워 스텟 가치'!$B$7:$L$11,V$2,0)*$E2482)</f>
        <v>13459.500000000118</v>
      </c>
      <c r="W2482">
        <f>VLOOKUP($F2482,'(참고)타워 스텟 가치'!$B$7:$L$11,W$2,0)+(VLOOKUP($F2482,'(참고)타워 스텟 가치'!$B$7:$L$11,W$2,0)*$E2482)</f>
        <v>224.32500000000195</v>
      </c>
      <c r="X2482">
        <f>VLOOKUP($F2482,'(참고)타워 스텟 가치'!$B$7:$L$11,X$2,0)+(VLOOKUP($F2482,'(참고)타워 스텟 가치'!$B$7:$L$11,X$2,0)*$E2482)</f>
        <v>59.820000000000519</v>
      </c>
      <c r="Y2482">
        <f>VLOOKUP($F2482,'(참고)타워 스텟 가치'!$B$7:$L$11,Y$2,0)+(VLOOKUP($F2482,'(참고)타워 스텟 가치'!$B$7:$L$11,Y$2,0)*$E2482)</f>
        <v>0</v>
      </c>
      <c r="Z2482">
        <f>VLOOKUP($F2482,'(참고)타워 스텟 가치'!$B$7:$L$11,Z$2,0)+(VLOOKUP($F2482,'(참고)타워 스텟 가치'!$B$7:$L$11,Z$2,0)*$E2482)</f>
        <v>0</v>
      </c>
      <c r="AA2482">
        <f>VLOOKUP($F2482,'(참고)타워 스텟 가치'!$B$7:$L$11,AA$2,0)+(VLOOKUP($F2482,'(참고)타워 스텟 가치'!$B$7:$L$11,AA$2,0)*$E2482)</f>
        <v>139.58000000000121</v>
      </c>
      <c r="AB2482">
        <f>SUM('스테이지별 몬스터 스텟'!S2482*'(참고)타워 스텟 가치'!$Q$17,'스테이지별 몬스터 스텟'!T2482*'(참고)타워 스텟 가치'!$R$17,'스테이지별 몬스터 스텟'!U2482*'(참고)타워 스텟 가치'!$S$17,'스테이지별 몬스터 스텟'!V2482*'(참고)타워 스텟 가치'!$T$17,'스테이지별 몬스터 스텟'!W2482*'(참고)타워 스텟 가치'!$U$17,'스테이지별 몬스터 스텟'!X2482*'(참고)타워 스텟 가치'!$V$17,'스테이지별 몬스터 스텟'!Y2482*'(참고)타워 스텟 가치'!$W$17,'스테이지별 몬스터 스텟'!Z2482*'(참고)타워 스텟 가치'!$X$17,'스테이지별 몬스터 스텟'!AA2482*'(참고)타워 스텟 가치'!$Y$17)</f>
        <v>1528478.2675000131</v>
      </c>
      <c r="AC2482">
        <v>2</v>
      </c>
      <c r="AD2482">
        <f>VLOOKUP($F2482,'(참고)타워 스텟 가치'!$B$12:$L$16,AD$2,0)+(VLOOKUP($F2482,'(참고)타워 스텟 가치'!$B$12:$L$16,AD$2,0)*$E2482)</f>
        <v>1121.6250000000098</v>
      </c>
      <c r="AE2482">
        <f>VLOOKUP($F2482,'(참고)타워 스텟 가치'!$B$12:$L$16,AE$2,0)+(VLOOKUP($F2482,'(참고)타워 스텟 가치'!$B$12:$L$16,AE$2,0)*$E2482)</f>
        <v>1345.9500000000116</v>
      </c>
      <c r="AF2482">
        <f>VLOOKUP($F2482,'(참고)타워 스텟 가치'!$B$12:$L$16,AF$2,0)+(VLOOKUP($F2482,'(참고)타워 스텟 가치'!$B$12:$L$16,AF$2,0)*$E2482)</f>
        <v>997000.00000000873</v>
      </c>
      <c r="AG2482">
        <f>VLOOKUP($F2482,'(참고)타워 스텟 가치'!$B$12:$L$16,AG$2,0)+(VLOOKUP($F2482,'(참고)타워 스텟 가치'!$B$12:$L$16,AG$2,0)*$E2482)</f>
        <v>6729.7500000000591</v>
      </c>
      <c r="AH2482">
        <f>VLOOKUP($F2482,'(참고)타워 스텟 가치'!$B$12:$L$16,AH$2,0)+(VLOOKUP($F2482,'(참고)타워 스텟 가치'!$B$12:$L$16,AH$2,0)*$E2482)</f>
        <v>224.32500000000195</v>
      </c>
      <c r="AI2482">
        <f>VLOOKUP($F2482,'(참고)타워 스텟 가치'!$B$12:$L$16,AI$2,0)+(VLOOKUP($F2482,'(참고)타워 스텟 가치'!$B$12:$L$16,AI$2,0)*$E2482)</f>
        <v>59.820000000000519</v>
      </c>
      <c r="AJ2482">
        <f>VLOOKUP($F2482,'(참고)타워 스텟 가치'!$B$12:$L$16,AJ$2,0)+(VLOOKUP($F2482,'(참고)타워 스텟 가치'!$B$12:$L$16,AJ$2,0)*$E2482)</f>
        <v>0</v>
      </c>
      <c r="AK2482">
        <f>VLOOKUP($F2482,'(참고)타워 스텟 가치'!$B$12:$L$16,AK$2,0)+(VLOOKUP($F2482,'(참고)타워 스텟 가치'!$B$12:$L$16,AK$2,0)*$E2482)</f>
        <v>0</v>
      </c>
      <c r="AL2482">
        <f>VLOOKUP($F2482,'(참고)타워 스텟 가치'!$B$12:$L$16,AL$2,0)+(VLOOKUP($F2482,'(참고)타워 스텟 가치'!$B$12:$L$16,AL$2,0)*$E2482)</f>
        <v>279.16000000000241</v>
      </c>
      <c r="AM2482">
        <f>SUM('스테이지별 몬스터 스텟'!AD2482*'(참고)타워 스텟 가치'!$Q$17,'스테이지별 몬스터 스텟'!AE2482*'(참고)타워 스텟 가치'!$R$17,'스테이지별 몬스터 스텟'!AF2482*'(참고)타워 스텟 가치'!$S$17,'스테이지별 몬스터 스텟'!AG2482*'(참고)타워 스텟 가치'!$T$17,'스테이지별 몬스터 스텟'!AH2482*'(참고)타워 스텟 가치'!$U$17,'스테이지별 몬스터 스텟'!AI2482*'(참고)타워 스텟 가치'!$V$17,'스테이지별 몬스터 스텟'!AJ2482*'(참고)타워 스텟 가치'!$W$17,'스테이지별 몬스터 스텟'!AK2482*'(참고)타워 스텟 가치'!$X$17,'스테이지별 몬스터 스텟'!AL2482*'(참고)타워 스텟 가치'!$Y$17)</f>
        <v>1514288.4650000134</v>
      </c>
      <c r="AN2482">
        <v>3</v>
      </c>
    </row>
    <row r="2483" spans="3:40" x14ac:dyDescent="0.3">
      <c r="C2483">
        <v>4</v>
      </c>
      <c r="D2483">
        <f t="shared" si="116"/>
        <v>496</v>
      </c>
      <c r="E2483" s="52">
        <f>VLOOKUP(D2483,'스테이지별 난이도 설정'!B:C,2,0)</f>
        <v>198.40000000000174</v>
      </c>
      <c r="F2483" t="str">
        <f t="shared" si="117"/>
        <v>유니크</v>
      </c>
      <c r="G2483">
        <f t="shared" si="115"/>
        <v>6</v>
      </c>
      <c r="H2483">
        <f>VLOOKUP($F2483,'(참고)타워 스텟 가치'!$B$2:$L$6,H$2,0)+(VLOOKUP($F2483,'(참고)타워 스텟 가치'!$B$2:$L$6,H$2,0)*$E2483)</f>
        <v>5047.3125000000437</v>
      </c>
      <c r="I2483">
        <f>VLOOKUP($F2483,'(참고)타워 스텟 가치'!$B$2:$L$6,I$2,0)+(VLOOKUP($F2483,'(참고)타워 스텟 가치'!$B$2:$L$6,I$2,0)*$E2483)</f>
        <v>1009.4625000000088</v>
      </c>
      <c r="J2483">
        <f>VLOOKUP($F2483,'(참고)타워 스텟 가치'!$B$2:$L$6,J$2,0)+(VLOOKUP($F2483,'(참고)타워 스텟 가치'!$B$2:$L$6,J$2,0)*$E2483)</f>
        <v>997000.00000000873</v>
      </c>
      <c r="K2483">
        <f>VLOOKUP($F2483,'(참고)타워 스텟 가치'!$B$2:$L$6,K$2,0)+(VLOOKUP($F2483,'(참고)타워 스텟 가치'!$B$2:$L$6,K$2,0)*$E2483)</f>
        <v>20189.250000000175</v>
      </c>
      <c r="L2483">
        <f>VLOOKUP($F2483,'(참고)타워 스텟 가치'!$B$2:$L$6,L$2,0)+(VLOOKUP($F2483,'(참고)타워 스텟 가치'!$B$2:$L$6,L$2,0)*$E2483)</f>
        <v>336.48750000000291</v>
      </c>
      <c r="M2483">
        <f>VLOOKUP($F2483,'(참고)타워 스텟 가치'!$B$2:$L$6,M$2,0)+(VLOOKUP($F2483,'(참고)타워 스텟 가치'!$B$2:$L$6,M$2,0)*$E2483)</f>
        <v>59.820000000000519</v>
      </c>
      <c r="N2483">
        <f>VLOOKUP($F2483,'(참고)타워 스텟 가치'!$B$2:$L$6,N$2,0)+(VLOOKUP($F2483,'(참고)타워 스텟 가치'!$B$2:$L$6,N$2,0)*$E2483)</f>
        <v>0</v>
      </c>
      <c r="O2483">
        <f>VLOOKUP($F2483,'(참고)타워 스텟 가치'!$B$2:$L$6,O$2,0)+(VLOOKUP($F2483,'(참고)타워 스텟 가치'!$B$2:$L$6,O$2,0)*$E2483)</f>
        <v>0</v>
      </c>
      <c r="P2483">
        <f>VLOOKUP($F2483,'(참고)타워 스텟 가치'!$B$2:$L$6,P$2,0)+(VLOOKUP($F2483,'(참고)타워 스텟 가치'!$B$2:$L$6,P$2,0)*$E2483)</f>
        <v>199.40000000000174</v>
      </c>
      <c r="Q2483">
        <f>SUM('스테이지별 몬스터 스텟'!H2483*'(참고)타워 스텟 가치'!$Q$17,'스테이지별 몬스터 스텟'!I2483*'(참고)타워 스텟 가치'!$R$17,'스테이지별 몬스터 스텟'!J2483*'(참고)타워 스텟 가치'!$S$17,'스테이지별 몬스터 스텟'!K2483*'(참고)타워 스텟 가치'!$T$17,'스테이지별 몬스터 스텟'!L2483*'(참고)타워 스텟 가치'!$U$17,'스테이지별 몬스터 스텟'!M2483*'(참고)타워 스텟 가치'!$V$17,'스테이지별 몬스터 스텟'!N2483*'(참고)타워 스텟 가치'!$W$17,'스테이지별 몬스터 스텟'!O2483*'(참고)타워 스텟 가치'!$X$17,'스테이지별 몬스터 스텟'!P2483*'(참고)타워 스텟 가치'!$Y$17)</f>
        <v>1548618.9137500138</v>
      </c>
      <c r="R2483">
        <v>1</v>
      </c>
      <c r="S2483">
        <f>VLOOKUP($F2483,'(참고)타워 스텟 가치'!$B$7:$L$11,S$2,0)+(VLOOKUP($F2483,'(참고)타워 스텟 가치'!$B$7:$L$11,S$2,0)*$E2483)</f>
        <v>1682.4375000000148</v>
      </c>
      <c r="T2483">
        <f>VLOOKUP($F2483,'(참고)타워 스텟 가치'!$B$7:$L$11,T$2,0)+(VLOOKUP($F2483,'(참고)타워 스텟 가치'!$B$7:$L$11,T$2,0)*$E2483)</f>
        <v>3028.3875000000262</v>
      </c>
      <c r="U2483">
        <f>VLOOKUP($F2483,'(참고)타워 스텟 가치'!$B$7:$L$11,U$2,0)+(VLOOKUP($F2483,'(참고)타워 스텟 가치'!$B$7:$L$11,U$2,0)*$E2483)</f>
        <v>997000.00000000873</v>
      </c>
      <c r="V2483">
        <f>VLOOKUP($F2483,'(참고)타워 스텟 가치'!$B$7:$L$11,V$2,0)+(VLOOKUP($F2483,'(참고)타워 스텟 가치'!$B$7:$L$11,V$2,0)*$E2483)</f>
        <v>20189.250000000175</v>
      </c>
      <c r="W2483">
        <f>VLOOKUP($F2483,'(참고)타워 스텟 가치'!$B$7:$L$11,W$2,0)+(VLOOKUP($F2483,'(참고)타워 스텟 가치'!$B$7:$L$11,W$2,0)*$E2483)</f>
        <v>336.48750000000291</v>
      </c>
      <c r="X2483">
        <f>VLOOKUP($F2483,'(참고)타워 스텟 가치'!$B$7:$L$11,X$2,0)+(VLOOKUP($F2483,'(참고)타워 스텟 가치'!$B$7:$L$11,X$2,0)*$E2483)</f>
        <v>59.820000000000519</v>
      </c>
      <c r="Y2483">
        <f>VLOOKUP($F2483,'(참고)타워 스텟 가치'!$B$7:$L$11,Y$2,0)+(VLOOKUP($F2483,'(참고)타워 스텟 가치'!$B$7:$L$11,Y$2,0)*$E2483)</f>
        <v>0</v>
      </c>
      <c r="Z2483">
        <f>VLOOKUP($F2483,'(참고)타워 스텟 가치'!$B$7:$L$11,Z$2,0)+(VLOOKUP($F2483,'(참고)타워 스텟 가치'!$B$7:$L$11,Z$2,0)*$E2483)</f>
        <v>0</v>
      </c>
      <c r="AA2483">
        <f>VLOOKUP($F2483,'(참고)타워 스텟 가치'!$B$7:$L$11,AA$2,0)+(VLOOKUP($F2483,'(참고)타워 스텟 가치'!$B$7:$L$11,AA$2,0)*$E2483)</f>
        <v>199.40000000000174</v>
      </c>
      <c r="AB2483">
        <f>SUM('스테이지별 몬스터 스텟'!S2483*'(참고)타워 스텟 가치'!$Q$17,'스테이지별 몬스터 스텟'!T2483*'(참고)타워 스텟 가치'!$R$17,'스테이지별 몬스터 스텟'!U2483*'(참고)타워 스텟 가치'!$S$17,'스테이지별 몬스터 스텟'!V2483*'(참고)타워 스텟 가치'!$T$17,'스테이지별 몬스터 스텟'!W2483*'(참고)타워 스텟 가치'!$U$17,'스테이지별 몬스터 스텟'!X2483*'(참고)타워 스텟 가치'!$V$17,'스테이지별 몬스터 스텟'!Y2483*'(참고)타워 스텟 가치'!$W$17,'스테이지별 몬스터 스텟'!Z2483*'(참고)타워 스텟 가치'!$X$17,'스테이지별 몬스터 스텟'!AA2483*'(참고)타워 스텟 가치'!$Y$17)</f>
        <v>1544917.5512500135</v>
      </c>
      <c r="AC2483">
        <v>2</v>
      </c>
      <c r="AD2483">
        <f>VLOOKUP($F2483,'(참고)타워 스텟 가치'!$B$12:$L$16,AD$2,0)+(VLOOKUP($F2483,'(참고)타워 스텟 가치'!$B$12:$L$16,AD$2,0)*$E2483)</f>
        <v>1682.4375000000148</v>
      </c>
      <c r="AE2483">
        <f>VLOOKUP($F2483,'(참고)타워 스텟 가치'!$B$12:$L$16,AE$2,0)+(VLOOKUP($F2483,'(참고)타워 스텟 가치'!$B$12:$L$16,AE$2,0)*$E2483)</f>
        <v>2018.9250000000177</v>
      </c>
      <c r="AF2483">
        <f>VLOOKUP($F2483,'(참고)타워 스텟 가치'!$B$12:$L$16,AF$2,0)+(VLOOKUP($F2483,'(참고)타워 스텟 가치'!$B$12:$L$16,AF$2,0)*$E2483)</f>
        <v>997000.00000000873</v>
      </c>
      <c r="AG2483">
        <f>VLOOKUP($F2483,'(참고)타워 스텟 가치'!$B$12:$L$16,AG$2,0)+(VLOOKUP($F2483,'(참고)타워 스텟 가치'!$B$12:$L$16,AG$2,0)*$E2483)</f>
        <v>10094.625000000087</v>
      </c>
      <c r="AH2483">
        <f>VLOOKUP($F2483,'(참고)타워 스텟 가치'!$B$12:$L$16,AH$2,0)+(VLOOKUP($F2483,'(참고)타워 스텟 가치'!$B$12:$L$16,AH$2,0)*$E2483)</f>
        <v>336.48750000000291</v>
      </c>
      <c r="AI2483">
        <f>VLOOKUP($F2483,'(참고)타워 스텟 가치'!$B$12:$L$16,AI$2,0)+(VLOOKUP($F2483,'(참고)타워 스텟 가치'!$B$12:$L$16,AI$2,0)*$E2483)</f>
        <v>59.820000000000519</v>
      </c>
      <c r="AJ2483">
        <f>VLOOKUP($F2483,'(참고)타워 스텟 가치'!$B$12:$L$16,AJ$2,0)+(VLOOKUP($F2483,'(참고)타워 스텟 가치'!$B$12:$L$16,AJ$2,0)*$E2483)</f>
        <v>0</v>
      </c>
      <c r="AK2483">
        <f>VLOOKUP($F2483,'(참고)타워 스텟 가치'!$B$12:$L$16,AK$2,0)+(VLOOKUP($F2483,'(참고)타워 스텟 가치'!$B$12:$L$16,AK$2,0)*$E2483)</f>
        <v>0</v>
      </c>
      <c r="AL2483">
        <f>VLOOKUP($F2483,'(참고)타워 스텟 가치'!$B$12:$L$16,AL$2,0)+(VLOOKUP($F2483,'(참고)타워 스텟 가치'!$B$12:$L$16,AL$2,0)*$E2483)</f>
        <v>398.80000000000348</v>
      </c>
      <c r="AM2483">
        <f>SUM('스테이지별 몬스터 스텟'!AD2483*'(참고)타워 스텟 가치'!$Q$17,'스테이지별 몬스터 스텟'!AE2483*'(참고)타워 스텟 가치'!$R$17,'스테이지별 몬스터 스텟'!AF2483*'(참고)타워 스텟 가치'!$S$17,'스테이지별 몬스터 스텟'!AG2483*'(참고)타워 스텟 가치'!$T$17,'스테이지별 몬스터 스텟'!AH2483*'(참고)타워 스텟 가치'!$U$17,'스테이지별 몬스터 스텟'!AI2483*'(참고)타워 스텟 가치'!$V$17,'스테이지별 몬스터 스텟'!AJ2483*'(참고)타워 스텟 가치'!$W$17,'스테이지별 몬스터 스텟'!AK2483*'(참고)타워 스텟 가치'!$X$17,'스테이지별 몬스터 스텟'!AL2483*'(참고)타워 스텟 가치'!$Y$17)</f>
        <v>1523612.9075000135</v>
      </c>
      <c r="AN2483">
        <v>3</v>
      </c>
    </row>
    <row r="2484" spans="3:40" x14ac:dyDescent="0.3">
      <c r="C2484">
        <v>5</v>
      </c>
      <c r="D2484">
        <f t="shared" si="116"/>
        <v>496</v>
      </c>
      <c r="E2484" s="52">
        <f>VLOOKUP(D2484,'스테이지별 난이도 설정'!B:C,2,0)</f>
        <v>198.40000000000174</v>
      </c>
      <c r="F2484" t="str">
        <f t="shared" si="117"/>
        <v>스페셜</v>
      </c>
      <c r="G2484">
        <f t="shared" si="115"/>
        <v>6</v>
      </c>
      <c r="H2484">
        <f>VLOOKUP($F2484,'(참고)타워 스텟 가치'!$B$2:$L$6,H$2,0)+(VLOOKUP($F2484,'(참고)타워 스텟 가치'!$B$2:$L$6,H$2,0)*$E2484)</f>
        <v>7570.9687500000664</v>
      </c>
      <c r="I2484">
        <f>VLOOKUP($F2484,'(참고)타워 스텟 가치'!$B$2:$L$6,I$2,0)+(VLOOKUP($F2484,'(참고)타워 스텟 가치'!$B$2:$L$6,I$2,0)*$E2484)</f>
        <v>1514.1937500000131</v>
      </c>
      <c r="J2484">
        <f>VLOOKUP($F2484,'(참고)타워 스텟 가치'!$B$2:$L$6,J$2,0)+(VLOOKUP($F2484,'(참고)타워 스텟 가치'!$B$2:$L$6,J$2,0)*$E2484)</f>
        <v>997000.00000000873</v>
      </c>
      <c r="K2484">
        <f>VLOOKUP($F2484,'(참고)타워 스텟 가치'!$B$2:$L$6,K$2,0)+(VLOOKUP($F2484,'(참고)타워 스텟 가치'!$B$2:$L$6,K$2,0)*$E2484)</f>
        <v>30283.875000000266</v>
      </c>
      <c r="L2484">
        <f>VLOOKUP($F2484,'(참고)타워 스텟 가치'!$B$2:$L$6,L$2,0)+(VLOOKUP($F2484,'(참고)타워 스텟 가치'!$B$2:$L$6,L$2,0)*$E2484)</f>
        <v>504.73125000000442</v>
      </c>
      <c r="M2484">
        <f>VLOOKUP($F2484,'(참고)타워 스텟 가치'!$B$2:$L$6,M$2,0)+(VLOOKUP($F2484,'(참고)타워 스텟 가치'!$B$2:$L$6,M$2,0)*$E2484)</f>
        <v>59.820000000000519</v>
      </c>
      <c r="N2484">
        <f>VLOOKUP($F2484,'(참고)타워 스텟 가치'!$B$2:$L$6,N$2,0)+(VLOOKUP($F2484,'(참고)타워 스텟 가치'!$B$2:$L$6,N$2,0)*$E2484)</f>
        <v>0</v>
      </c>
      <c r="O2484">
        <f>VLOOKUP($F2484,'(참고)타워 스텟 가치'!$B$2:$L$6,O$2,0)+(VLOOKUP($F2484,'(참고)타워 스텟 가치'!$B$2:$L$6,O$2,0)*$E2484)</f>
        <v>0</v>
      </c>
      <c r="P2484">
        <f>VLOOKUP($F2484,'(참고)타워 스텟 가치'!$B$2:$L$6,P$2,0)+(VLOOKUP($F2484,'(참고)타워 스텟 가치'!$B$2:$L$6,P$2,0)*$E2484)</f>
        <v>199.40000000000174</v>
      </c>
      <c r="Q2484">
        <f>SUM('스테이지별 몬스터 스텟'!H2484*'(참고)타워 스텟 가치'!$Q$17,'스테이지별 몬스터 스텟'!I2484*'(참고)타워 스텟 가치'!$R$17,'스테이지별 몬스터 스텟'!J2484*'(참고)타워 스텟 가치'!$S$17,'스테이지별 몬스터 스텟'!K2484*'(참고)타워 스텟 가치'!$T$17,'스테이지별 몬스터 스텟'!L2484*'(참고)타워 스텟 가치'!$U$17,'스테이지별 몬스터 스텟'!M2484*'(참고)타워 스텟 가치'!$V$17,'스테이지별 몬스터 스텟'!N2484*'(참고)타워 스텟 가치'!$W$17,'스테이지별 몬스터 스텟'!O2484*'(참고)타워 스텟 가치'!$X$17,'스테이지별 몬스터 스텟'!P2484*'(참고)타워 스텟 가치'!$Y$17)</f>
        <v>1574949.0606250137</v>
      </c>
      <c r="R2484">
        <v>1</v>
      </c>
      <c r="S2484">
        <f>VLOOKUP($F2484,'(참고)타워 스텟 가치'!$B$7:$L$11,S$2,0)+(VLOOKUP($F2484,'(참고)타워 스텟 가치'!$B$7:$L$11,S$2,0)*$E2484)</f>
        <v>2523.6562500000218</v>
      </c>
      <c r="T2484">
        <f>VLOOKUP($F2484,'(참고)타워 스텟 가치'!$B$7:$L$11,T$2,0)+(VLOOKUP($F2484,'(참고)타워 스텟 가치'!$B$7:$L$11,T$2,0)*$E2484)</f>
        <v>4542.5812500000393</v>
      </c>
      <c r="U2484">
        <f>VLOOKUP($F2484,'(참고)타워 스텟 가치'!$B$7:$L$11,U$2,0)+(VLOOKUP($F2484,'(참고)타워 스텟 가치'!$B$7:$L$11,U$2,0)*$E2484)</f>
        <v>997000.00000000873</v>
      </c>
      <c r="V2484">
        <f>VLOOKUP($F2484,'(참고)타워 스텟 가치'!$B$7:$L$11,V$2,0)+(VLOOKUP($F2484,'(참고)타워 스텟 가치'!$B$7:$L$11,V$2,0)*$E2484)</f>
        <v>30283.875000000266</v>
      </c>
      <c r="W2484">
        <f>VLOOKUP($F2484,'(참고)타워 스텟 가치'!$B$7:$L$11,W$2,0)+(VLOOKUP($F2484,'(참고)타워 스텟 가치'!$B$7:$L$11,W$2,0)*$E2484)</f>
        <v>504.73125000000442</v>
      </c>
      <c r="X2484">
        <f>VLOOKUP($F2484,'(참고)타워 스텟 가치'!$B$7:$L$11,X$2,0)+(VLOOKUP($F2484,'(참고)타워 스텟 가치'!$B$7:$L$11,X$2,0)*$E2484)</f>
        <v>59.820000000000519</v>
      </c>
      <c r="Y2484">
        <f>VLOOKUP($F2484,'(참고)타워 스텟 가치'!$B$7:$L$11,Y$2,0)+(VLOOKUP($F2484,'(참고)타워 스텟 가치'!$B$7:$L$11,Y$2,0)*$E2484)</f>
        <v>0</v>
      </c>
      <c r="Z2484">
        <f>VLOOKUP($F2484,'(참고)타워 스텟 가치'!$B$7:$L$11,Z$2,0)+(VLOOKUP($F2484,'(참고)타워 스텟 가치'!$B$7:$L$11,Z$2,0)*$E2484)</f>
        <v>0</v>
      </c>
      <c r="AA2484">
        <f>VLOOKUP($F2484,'(참고)타워 스텟 가치'!$B$7:$L$11,AA$2,0)+(VLOOKUP($F2484,'(참고)타워 스텟 가치'!$B$7:$L$11,AA$2,0)*$E2484)</f>
        <v>199.40000000000174</v>
      </c>
      <c r="AB2484">
        <f>SUM('스테이지별 몬스터 스텟'!S2484*'(참고)타워 스텟 가치'!$Q$17,'스테이지별 몬스터 스텟'!T2484*'(참고)타워 스텟 가치'!$R$17,'스테이지별 몬스터 스텟'!U2484*'(참고)타워 스텟 가치'!$S$17,'스테이지별 몬스터 스텟'!V2484*'(참고)타워 스텟 가치'!$T$17,'스테이지별 몬스터 스텟'!W2484*'(참고)타워 스텟 가치'!$U$17,'스테이지별 몬스터 스텟'!X2484*'(참고)타워 스텟 가치'!$V$17,'스테이지별 몬스터 스텟'!Y2484*'(참고)타워 스텟 가치'!$W$17,'스테이지별 몬스터 스텟'!Z2484*'(참고)타워 스텟 가치'!$X$17,'스테이지별 몬스터 스텟'!AA2484*'(참고)타워 스텟 가치'!$Y$17)</f>
        <v>1569397.0168750137</v>
      </c>
      <c r="AC2484">
        <v>2</v>
      </c>
      <c r="AD2484">
        <f>VLOOKUP($F2484,'(참고)타워 스텟 가치'!$B$12:$L$16,AD$2,0)+(VLOOKUP($F2484,'(참고)타워 스텟 가치'!$B$12:$L$16,AD$2,0)*$E2484)</f>
        <v>2523.6562500000218</v>
      </c>
      <c r="AE2484">
        <f>VLOOKUP($F2484,'(참고)타워 스텟 가치'!$B$12:$L$16,AE$2,0)+(VLOOKUP($F2484,'(참고)타워 스텟 가치'!$B$12:$L$16,AE$2,0)*$E2484)</f>
        <v>3028.3875000000262</v>
      </c>
      <c r="AF2484">
        <f>VLOOKUP($F2484,'(참고)타워 스텟 가치'!$B$12:$L$16,AF$2,0)+(VLOOKUP($F2484,'(참고)타워 스텟 가치'!$B$12:$L$16,AF$2,0)*$E2484)</f>
        <v>997000.00000000873</v>
      </c>
      <c r="AG2484">
        <f>VLOOKUP($F2484,'(참고)타워 스텟 가치'!$B$12:$L$16,AG$2,0)+(VLOOKUP($F2484,'(참고)타워 스텟 가치'!$B$12:$L$16,AG$2,0)*$E2484)</f>
        <v>15141.937500000133</v>
      </c>
      <c r="AH2484">
        <f>VLOOKUP($F2484,'(참고)타워 스텟 가치'!$B$12:$L$16,AH$2,0)+(VLOOKUP($F2484,'(참고)타워 스텟 가치'!$B$12:$L$16,AH$2,0)*$E2484)</f>
        <v>504.73125000000442</v>
      </c>
      <c r="AI2484">
        <f>VLOOKUP($F2484,'(참고)타워 스텟 가치'!$B$12:$L$16,AI$2,0)+(VLOOKUP($F2484,'(참고)타워 스텟 가치'!$B$12:$L$16,AI$2,0)*$E2484)</f>
        <v>59.820000000000519</v>
      </c>
      <c r="AJ2484">
        <f>VLOOKUP($F2484,'(참고)타워 스텟 가치'!$B$12:$L$16,AJ$2,0)+(VLOOKUP($F2484,'(참고)타워 스텟 가치'!$B$12:$L$16,AJ$2,0)*$E2484)</f>
        <v>0</v>
      </c>
      <c r="AK2484">
        <f>VLOOKUP($F2484,'(참고)타워 스텟 가치'!$B$12:$L$16,AK$2,0)+(VLOOKUP($F2484,'(참고)타워 스텟 가치'!$B$12:$L$16,AK$2,0)*$E2484)</f>
        <v>0</v>
      </c>
      <c r="AL2484">
        <f>VLOOKUP($F2484,'(참고)타워 스텟 가치'!$B$12:$L$16,AL$2,0)+(VLOOKUP($F2484,'(참고)타워 스텟 가치'!$B$12:$L$16,AL$2,0)*$E2484)</f>
        <v>398.80000000000348</v>
      </c>
      <c r="AM2484">
        <f>SUM('스테이지별 몬스터 스텟'!AD2484*'(참고)타워 스텟 가치'!$Q$17,'스테이지별 몬스터 스텟'!AE2484*'(참고)타워 스텟 가치'!$R$17,'스테이지별 몬스터 스텟'!AF2484*'(참고)타워 스텟 가치'!$S$17,'스테이지별 몬스터 스텟'!AG2484*'(참고)타워 스텟 가치'!$T$17,'스테이지별 몬스터 스텟'!AH2484*'(참고)타워 스텟 가치'!$U$17,'스테이지별 몬스터 스텟'!AI2484*'(참고)타워 스텟 가치'!$V$17,'스테이지별 몬스터 스텟'!AJ2484*'(참고)타워 스텟 가치'!$W$17,'스테이지별 몬스터 스텟'!AK2484*'(참고)타워 스텟 가치'!$X$17,'스테이지별 몬스터 스텟'!AL2484*'(참고)타워 스텟 가치'!$Y$17)</f>
        <v>1537240.6512500134</v>
      </c>
      <c r="AN2484">
        <v>3</v>
      </c>
    </row>
    <row r="2485" spans="3:40" x14ac:dyDescent="0.3">
      <c r="C2485">
        <v>1</v>
      </c>
      <c r="D2485">
        <f t="shared" si="116"/>
        <v>497</v>
      </c>
      <c r="E2485" s="52">
        <f>VLOOKUP(D2485,'스테이지별 난이도 설정'!B:C,2,0)</f>
        <v>198.80000000000175</v>
      </c>
      <c r="F2485" t="str">
        <f t="shared" si="117"/>
        <v>일반</v>
      </c>
      <c r="G2485">
        <f t="shared" si="115"/>
        <v>6</v>
      </c>
      <c r="H2485">
        <f>VLOOKUP($F2485,'(참고)타워 스텟 가치'!$B$2:$L$6,H$2,0)+(VLOOKUP($F2485,'(참고)타워 스텟 가치'!$B$2:$L$6,H$2,0)*$E2485)</f>
        <v>1498.5000000000132</v>
      </c>
      <c r="I2485">
        <f>VLOOKUP($F2485,'(참고)타워 스텟 가치'!$B$2:$L$6,I$2,0)+(VLOOKUP($F2485,'(참고)타워 스텟 가치'!$B$2:$L$6,I$2,0)*$E2485)</f>
        <v>299.7000000000026</v>
      </c>
      <c r="J2485">
        <f>VLOOKUP($F2485,'(참고)타워 스텟 가치'!$B$2:$L$6,J$2,0)+(VLOOKUP($F2485,'(참고)타워 스텟 가치'!$B$2:$L$6,J$2,0)*$E2485)</f>
        <v>999000.00000000873</v>
      </c>
      <c r="K2485">
        <f>VLOOKUP($F2485,'(참고)타워 스텟 가치'!$B$2:$L$6,K$2,0)+(VLOOKUP($F2485,'(참고)타워 스텟 가치'!$B$2:$L$6,K$2,0)*$E2485)</f>
        <v>5994.0000000000528</v>
      </c>
      <c r="L2485">
        <f>VLOOKUP($F2485,'(참고)타워 스텟 가치'!$B$2:$L$6,L$2,0)+(VLOOKUP($F2485,'(참고)타워 스텟 가치'!$B$2:$L$6,L$2,0)*$E2485)</f>
        <v>99.900000000000873</v>
      </c>
      <c r="M2485">
        <f>VLOOKUP($F2485,'(참고)타워 스텟 가치'!$B$2:$L$6,M$2,0)+(VLOOKUP($F2485,'(참고)타워 스텟 가치'!$B$2:$L$6,M$2,0)*$E2485)</f>
        <v>59.940000000000516</v>
      </c>
      <c r="N2485">
        <f>VLOOKUP($F2485,'(참고)타워 스텟 가치'!$B$2:$L$6,N$2,0)+(VLOOKUP($F2485,'(참고)타워 스텟 가치'!$B$2:$L$6,N$2,0)*$E2485)</f>
        <v>0</v>
      </c>
      <c r="O2485">
        <f>VLOOKUP($F2485,'(참고)타워 스텟 가치'!$B$2:$L$6,O$2,0)+(VLOOKUP($F2485,'(참고)타워 스텟 가치'!$B$2:$L$6,O$2,0)*$E2485)</f>
        <v>0</v>
      </c>
      <c r="P2485">
        <f>VLOOKUP($F2485,'(참고)타워 스텟 가치'!$B$2:$L$6,P$2,0)+(VLOOKUP($F2485,'(참고)타워 스텟 가치'!$B$2:$L$6,P$2,0)*$E2485)</f>
        <v>139.86000000000121</v>
      </c>
      <c r="Q2485">
        <f>SUM('스테이지별 몬스터 스텟'!H2485*'(참고)타워 스텟 가치'!$Q$17,'스테이지별 몬스터 스텟'!I2485*'(참고)타워 스텟 가치'!$R$17,'스테이지별 몬스터 스텟'!J2485*'(참고)타워 스텟 가치'!$S$17,'스테이지별 몬스터 스텟'!K2485*'(참고)타워 스텟 가치'!$T$17,'스테이지별 몬스터 스텟'!L2485*'(참고)타워 스텟 가치'!$U$17,'스테이지별 몬스터 스텟'!M2485*'(참고)타워 스텟 가치'!$V$17,'스테이지별 몬스터 스텟'!N2485*'(참고)타워 스텟 가치'!$W$17,'스테이지별 몬스터 스텟'!O2485*'(참고)타워 스텟 가치'!$X$17,'스테이지별 몬스터 스텟'!P2485*'(참고)타워 스텟 가치'!$Y$17)</f>
        <v>1514474.010000013</v>
      </c>
      <c r="R2485">
        <v>1</v>
      </c>
      <c r="S2485">
        <f>VLOOKUP($F2485,'(참고)타워 스텟 가치'!$B$7:$L$11,S$2,0)+(VLOOKUP($F2485,'(참고)타워 스텟 가치'!$B$7:$L$11,S$2,0)*$E2485)</f>
        <v>499.50000000000438</v>
      </c>
      <c r="T2485">
        <f>VLOOKUP($F2485,'(참고)타워 스텟 가치'!$B$7:$L$11,T$2,0)+(VLOOKUP($F2485,'(참고)타워 스텟 가치'!$B$7:$L$11,T$2,0)*$E2485)</f>
        <v>899.10000000000787</v>
      </c>
      <c r="U2485">
        <f>VLOOKUP($F2485,'(참고)타워 스텟 가치'!$B$7:$L$11,U$2,0)+(VLOOKUP($F2485,'(참고)타워 스텟 가치'!$B$7:$L$11,U$2,0)*$E2485)</f>
        <v>999000.00000000873</v>
      </c>
      <c r="V2485">
        <f>VLOOKUP($F2485,'(참고)타워 스텟 가치'!$B$7:$L$11,V$2,0)+(VLOOKUP($F2485,'(참고)타워 스텟 가치'!$B$7:$L$11,V$2,0)*$E2485)</f>
        <v>5994.0000000000528</v>
      </c>
      <c r="W2485">
        <f>VLOOKUP($F2485,'(참고)타워 스텟 가치'!$B$7:$L$11,W$2,0)+(VLOOKUP($F2485,'(참고)타워 스텟 가치'!$B$7:$L$11,W$2,0)*$E2485)</f>
        <v>99.900000000000873</v>
      </c>
      <c r="X2485">
        <f>VLOOKUP($F2485,'(참고)타워 스텟 가치'!$B$7:$L$11,X$2,0)+(VLOOKUP($F2485,'(참고)타워 스텟 가치'!$B$7:$L$11,X$2,0)*$E2485)</f>
        <v>59.940000000000516</v>
      </c>
      <c r="Y2485">
        <f>VLOOKUP($F2485,'(참고)타워 스텟 가치'!$B$7:$L$11,Y$2,0)+(VLOOKUP($F2485,'(참고)타워 스텟 가치'!$B$7:$L$11,Y$2,0)*$E2485)</f>
        <v>0</v>
      </c>
      <c r="Z2485">
        <f>VLOOKUP($F2485,'(참고)타워 스텟 가치'!$B$7:$L$11,Z$2,0)+(VLOOKUP($F2485,'(참고)타워 스텟 가치'!$B$7:$L$11,Z$2,0)*$E2485)</f>
        <v>0</v>
      </c>
      <c r="AA2485">
        <f>VLOOKUP($F2485,'(참고)타워 스텟 가치'!$B$7:$L$11,AA$2,0)+(VLOOKUP($F2485,'(참고)타워 스텟 가치'!$B$7:$L$11,AA$2,0)*$E2485)</f>
        <v>139.86000000000121</v>
      </c>
      <c r="AB2485">
        <f>SUM('스테이지별 몬스터 스텟'!S2485*'(참고)타워 스텟 가치'!$Q$17,'스테이지별 몬스터 스텟'!T2485*'(참고)타워 스텟 가치'!$R$17,'스테이지별 몬스터 스텟'!U2485*'(참고)타워 스텟 가치'!$S$17,'스테이지별 몬스터 스텟'!V2485*'(참고)타워 스텟 가치'!$T$17,'스테이지별 몬스터 스텟'!W2485*'(참고)타워 스텟 가치'!$U$17,'스테이지별 몬스터 스텟'!X2485*'(참고)타워 스텟 가치'!$V$17,'스테이지별 몬스터 스텟'!Y2485*'(참고)타워 스텟 가치'!$W$17,'스테이지별 몬스터 스텟'!Z2485*'(참고)타워 스텟 가치'!$X$17,'스테이지별 몬스터 스텟'!AA2485*'(참고)타워 스텟 가치'!$Y$17)</f>
        <v>1513375.1100000129</v>
      </c>
      <c r="AC2485">
        <v>2</v>
      </c>
      <c r="AD2485">
        <f>VLOOKUP($F2485,'(참고)타워 스텟 가치'!$B$12:$L$16,AD$2,0)+(VLOOKUP($F2485,'(참고)타워 스텟 가치'!$B$12:$L$16,AD$2,0)*$E2485)</f>
        <v>499.50000000000438</v>
      </c>
      <c r="AE2485">
        <f>VLOOKUP($F2485,'(참고)타워 스텟 가치'!$B$12:$L$16,AE$2,0)+(VLOOKUP($F2485,'(참고)타워 스텟 가치'!$B$12:$L$16,AE$2,0)*$E2485)</f>
        <v>599.40000000000521</v>
      </c>
      <c r="AF2485">
        <f>VLOOKUP($F2485,'(참고)타워 스텟 가치'!$B$12:$L$16,AF$2,0)+(VLOOKUP($F2485,'(참고)타워 스텟 가치'!$B$12:$L$16,AF$2,0)*$E2485)</f>
        <v>999000.00000000873</v>
      </c>
      <c r="AG2485">
        <f>VLOOKUP($F2485,'(참고)타워 스텟 가치'!$B$12:$L$16,AG$2,0)+(VLOOKUP($F2485,'(참고)타워 스텟 가치'!$B$12:$L$16,AG$2,0)*$E2485)</f>
        <v>2997.0000000000264</v>
      </c>
      <c r="AH2485">
        <f>VLOOKUP($F2485,'(참고)타워 스텟 가치'!$B$12:$L$16,AH$2,0)+(VLOOKUP($F2485,'(참고)타워 스텟 가치'!$B$12:$L$16,AH$2,0)*$E2485)</f>
        <v>99.900000000000873</v>
      </c>
      <c r="AI2485">
        <f>VLOOKUP($F2485,'(참고)타워 스텟 가치'!$B$12:$L$16,AI$2,0)+(VLOOKUP($F2485,'(참고)타워 스텟 가치'!$B$12:$L$16,AI$2,0)*$E2485)</f>
        <v>59.940000000000516</v>
      </c>
      <c r="AJ2485">
        <f>VLOOKUP($F2485,'(참고)타워 스텟 가치'!$B$12:$L$16,AJ$2,0)+(VLOOKUP($F2485,'(참고)타워 스텟 가치'!$B$12:$L$16,AJ$2,0)*$E2485)</f>
        <v>0</v>
      </c>
      <c r="AK2485">
        <f>VLOOKUP($F2485,'(참고)타워 스텟 가치'!$B$12:$L$16,AK$2,0)+(VLOOKUP($F2485,'(참고)타워 스텟 가치'!$B$12:$L$16,AK$2,0)*$E2485)</f>
        <v>0</v>
      </c>
      <c r="AL2485">
        <f>VLOOKUP($F2485,'(참고)타워 스텟 가치'!$B$12:$L$16,AL$2,0)+(VLOOKUP($F2485,'(참고)타워 스텟 가치'!$B$12:$L$16,AL$2,0)*$E2485)</f>
        <v>279.72000000000241</v>
      </c>
      <c r="AM2485">
        <f>SUM('스테이지별 몬스터 스텟'!AD2485*'(참고)타워 스텟 가치'!$Q$17,'스테이지별 몬스터 스텟'!AE2485*'(참고)타워 스텟 가치'!$R$17,'스테이지별 몬스터 스텟'!AF2485*'(참고)타워 스텟 가치'!$S$17,'스테이지별 몬스터 스텟'!AG2485*'(참고)타워 스텟 가치'!$T$17,'스테이지별 몬스터 스텟'!AH2485*'(참고)타워 스텟 가치'!$U$17,'스테이지별 몬스터 스텟'!AI2485*'(참고)타워 스텟 가치'!$V$17,'스테이지별 몬스터 스텟'!AJ2485*'(참고)타워 스텟 가치'!$W$17,'스테이지별 몬스터 스텟'!AK2485*'(참고)타워 스텟 가치'!$X$17,'스테이지별 몬스터 스텟'!AL2485*'(참고)타워 스텟 가치'!$Y$17)</f>
        <v>1507211.2800000131</v>
      </c>
      <c r="AN2485">
        <v>3</v>
      </c>
    </row>
    <row r="2486" spans="3:40" x14ac:dyDescent="0.3">
      <c r="C2486">
        <v>2</v>
      </c>
      <c r="D2486">
        <f t="shared" si="116"/>
        <v>497</v>
      </c>
      <c r="E2486" s="52">
        <f>VLOOKUP(D2486,'스테이지별 난이도 설정'!B:C,2,0)</f>
        <v>198.80000000000175</v>
      </c>
      <c r="F2486" t="str">
        <f t="shared" si="117"/>
        <v>레어</v>
      </c>
      <c r="G2486">
        <f t="shared" si="115"/>
        <v>6</v>
      </c>
      <c r="H2486">
        <f>VLOOKUP($F2486,'(참고)타워 스텟 가치'!$B$2:$L$6,H$2,0)+(VLOOKUP($F2486,'(참고)타워 스텟 가치'!$B$2:$L$6,H$2,0)*$E2486)</f>
        <v>2247.7500000000196</v>
      </c>
      <c r="I2486">
        <f>VLOOKUP($F2486,'(참고)타워 스텟 가치'!$B$2:$L$6,I$2,0)+(VLOOKUP($F2486,'(참고)타워 스텟 가치'!$B$2:$L$6,I$2,0)*$E2486)</f>
        <v>449.55000000000393</v>
      </c>
      <c r="J2486">
        <f>VLOOKUP($F2486,'(참고)타워 스텟 가치'!$B$2:$L$6,J$2,0)+(VLOOKUP($F2486,'(참고)타워 스텟 가치'!$B$2:$L$6,J$2,0)*$E2486)</f>
        <v>999000.00000000873</v>
      </c>
      <c r="K2486">
        <f>VLOOKUP($F2486,'(참고)타워 스텟 가치'!$B$2:$L$6,K$2,0)+(VLOOKUP($F2486,'(참고)타워 스텟 가치'!$B$2:$L$6,K$2,0)*$E2486)</f>
        <v>8991.0000000000782</v>
      </c>
      <c r="L2486">
        <f>VLOOKUP($F2486,'(참고)타워 스텟 가치'!$B$2:$L$6,L$2,0)+(VLOOKUP($F2486,'(참고)타워 스텟 가치'!$B$2:$L$6,L$2,0)*$E2486)</f>
        <v>149.8500000000013</v>
      </c>
      <c r="M2486">
        <f>VLOOKUP($F2486,'(참고)타워 스텟 가치'!$B$2:$L$6,M$2,0)+(VLOOKUP($F2486,'(참고)타워 스텟 가치'!$B$2:$L$6,M$2,0)*$E2486)</f>
        <v>59.940000000000516</v>
      </c>
      <c r="N2486">
        <f>VLOOKUP($F2486,'(참고)타워 스텟 가치'!$B$2:$L$6,N$2,0)+(VLOOKUP($F2486,'(참고)타워 스텟 가치'!$B$2:$L$6,N$2,0)*$E2486)</f>
        <v>0</v>
      </c>
      <c r="O2486">
        <f>VLOOKUP($F2486,'(참고)타워 스텟 가치'!$B$2:$L$6,O$2,0)+(VLOOKUP($F2486,'(참고)타워 스텟 가치'!$B$2:$L$6,O$2,0)*$E2486)</f>
        <v>0</v>
      </c>
      <c r="P2486">
        <f>VLOOKUP($F2486,'(참고)타워 스텟 가치'!$B$2:$L$6,P$2,0)+(VLOOKUP($F2486,'(참고)타워 스텟 가치'!$B$2:$L$6,P$2,0)*$E2486)</f>
        <v>139.86000000000121</v>
      </c>
      <c r="Q2486">
        <f>SUM('스테이지별 몬스터 스텟'!H2486*'(참고)타워 스텟 가치'!$Q$17,'스테이지별 몬스터 스텟'!I2486*'(참고)타워 스텟 가치'!$R$17,'스테이지별 몬스터 스텟'!J2486*'(참고)타워 스텟 가치'!$S$17,'스테이지별 몬스터 스텟'!K2486*'(참고)타워 스텟 가치'!$T$17,'스테이지별 몬스터 스텟'!L2486*'(참고)타워 스텟 가치'!$U$17,'스테이지별 몬스터 스텟'!M2486*'(참고)타워 스텟 가치'!$V$17,'스테이지별 몬스터 스텟'!N2486*'(참고)타워 스텟 가치'!$W$17,'스테이지별 몬스터 스텟'!O2486*'(참고)타워 스텟 가치'!$X$17,'스테이지별 몬스터 스텟'!P2486*'(참고)타워 스텟 가치'!$Y$17)</f>
        <v>1522291.1850000131</v>
      </c>
      <c r="R2486">
        <v>1</v>
      </c>
      <c r="S2486">
        <f>VLOOKUP($F2486,'(참고)타워 스텟 가치'!$B$7:$L$11,S$2,0)+(VLOOKUP($F2486,'(참고)타워 스텟 가치'!$B$7:$L$11,S$2,0)*$E2486)</f>
        <v>749.25000000000659</v>
      </c>
      <c r="T2486">
        <f>VLOOKUP($F2486,'(참고)타워 스텟 가치'!$B$7:$L$11,T$2,0)+(VLOOKUP($F2486,'(참고)타워 스텟 가치'!$B$7:$L$11,T$2,0)*$E2486)</f>
        <v>1348.6500000000117</v>
      </c>
      <c r="U2486">
        <f>VLOOKUP($F2486,'(참고)타워 스텟 가치'!$B$7:$L$11,U$2,0)+(VLOOKUP($F2486,'(참고)타워 스텟 가치'!$B$7:$L$11,U$2,0)*$E2486)</f>
        <v>999000.00000000873</v>
      </c>
      <c r="V2486">
        <f>VLOOKUP($F2486,'(참고)타워 스텟 가치'!$B$7:$L$11,V$2,0)+(VLOOKUP($F2486,'(참고)타워 스텟 가치'!$B$7:$L$11,V$2,0)*$E2486)</f>
        <v>8991.0000000000782</v>
      </c>
      <c r="W2486">
        <f>VLOOKUP($F2486,'(참고)타워 스텟 가치'!$B$7:$L$11,W$2,0)+(VLOOKUP($F2486,'(참고)타워 스텟 가치'!$B$7:$L$11,W$2,0)*$E2486)</f>
        <v>149.8500000000013</v>
      </c>
      <c r="X2486">
        <f>VLOOKUP($F2486,'(참고)타워 스텟 가치'!$B$7:$L$11,X$2,0)+(VLOOKUP($F2486,'(참고)타워 스텟 가치'!$B$7:$L$11,X$2,0)*$E2486)</f>
        <v>59.940000000000516</v>
      </c>
      <c r="Y2486">
        <f>VLOOKUP($F2486,'(참고)타워 스텟 가치'!$B$7:$L$11,Y$2,0)+(VLOOKUP($F2486,'(참고)타워 스텟 가치'!$B$7:$L$11,Y$2,0)*$E2486)</f>
        <v>0</v>
      </c>
      <c r="Z2486">
        <f>VLOOKUP($F2486,'(참고)타워 스텟 가치'!$B$7:$L$11,Z$2,0)+(VLOOKUP($F2486,'(참고)타워 스텟 가치'!$B$7:$L$11,Z$2,0)*$E2486)</f>
        <v>0</v>
      </c>
      <c r="AA2486">
        <f>VLOOKUP($F2486,'(참고)타워 스텟 가치'!$B$7:$L$11,AA$2,0)+(VLOOKUP($F2486,'(참고)타워 스텟 가치'!$B$7:$L$11,AA$2,0)*$E2486)</f>
        <v>139.86000000000121</v>
      </c>
      <c r="AB2486">
        <f>SUM('스테이지별 몬스터 스텟'!S2486*'(참고)타워 스텟 가치'!$Q$17,'스테이지별 몬스터 스텟'!T2486*'(참고)타워 스텟 가치'!$R$17,'스테이지별 몬스터 스텟'!U2486*'(참고)타워 스텟 가치'!$S$17,'스테이지별 몬스터 스텟'!V2486*'(참고)타워 스텟 가치'!$T$17,'스테이지별 몬스터 스텟'!W2486*'(참고)타워 스텟 가치'!$U$17,'스테이지별 몬스터 스텟'!X2486*'(참고)타워 스텟 가치'!$V$17,'스테이지별 몬스터 스텟'!Y2486*'(참고)타워 스텟 가치'!$W$17,'스테이지별 몬스터 스텟'!Z2486*'(참고)타워 스텟 가치'!$X$17,'스테이지별 몬스터 스텟'!AA2486*'(참고)타워 스텟 가치'!$Y$17)</f>
        <v>1520642.8350000132</v>
      </c>
      <c r="AC2486">
        <v>2</v>
      </c>
      <c r="AD2486">
        <f>VLOOKUP($F2486,'(참고)타워 스텟 가치'!$B$12:$L$16,AD$2,0)+(VLOOKUP($F2486,'(참고)타워 스텟 가치'!$B$12:$L$16,AD$2,0)*$E2486)</f>
        <v>749.25000000000659</v>
      </c>
      <c r="AE2486">
        <f>VLOOKUP($F2486,'(참고)타워 스텟 가치'!$B$12:$L$16,AE$2,0)+(VLOOKUP($F2486,'(참고)타워 스텟 가치'!$B$12:$L$16,AE$2,0)*$E2486)</f>
        <v>899.10000000000787</v>
      </c>
      <c r="AF2486">
        <f>VLOOKUP($F2486,'(참고)타워 스텟 가치'!$B$12:$L$16,AF$2,0)+(VLOOKUP($F2486,'(참고)타워 스텟 가치'!$B$12:$L$16,AF$2,0)*$E2486)</f>
        <v>999000.00000000873</v>
      </c>
      <c r="AG2486">
        <f>VLOOKUP($F2486,'(참고)타워 스텟 가치'!$B$12:$L$16,AG$2,0)+(VLOOKUP($F2486,'(참고)타워 스텟 가치'!$B$12:$L$16,AG$2,0)*$E2486)</f>
        <v>4495.5000000000391</v>
      </c>
      <c r="AH2486">
        <f>VLOOKUP($F2486,'(참고)타워 스텟 가치'!$B$12:$L$16,AH$2,0)+(VLOOKUP($F2486,'(참고)타워 스텟 가치'!$B$12:$L$16,AH$2,0)*$E2486)</f>
        <v>149.8500000000013</v>
      </c>
      <c r="AI2486">
        <f>VLOOKUP($F2486,'(참고)타워 스텟 가치'!$B$12:$L$16,AI$2,0)+(VLOOKUP($F2486,'(참고)타워 스텟 가치'!$B$12:$L$16,AI$2,0)*$E2486)</f>
        <v>59.940000000000516</v>
      </c>
      <c r="AJ2486">
        <f>VLOOKUP($F2486,'(참고)타워 스텟 가치'!$B$12:$L$16,AJ$2,0)+(VLOOKUP($F2486,'(참고)타워 스텟 가치'!$B$12:$L$16,AJ$2,0)*$E2486)</f>
        <v>0</v>
      </c>
      <c r="AK2486">
        <f>VLOOKUP($F2486,'(참고)타워 스텟 가치'!$B$12:$L$16,AK$2,0)+(VLOOKUP($F2486,'(참고)타워 스텟 가치'!$B$12:$L$16,AK$2,0)*$E2486)</f>
        <v>0</v>
      </c>
      <c r="AL2486">
        <f>VLOOKUP($F2486,'(참고)타워 스텟 가치'!$B$12:$L$16,AL$2,0)+(VLOOKUP($F2486,'(참고)타워 스텟 가치'!$B$12:$L$16,AL$2,0)*$E2486)</f>
        <v>279.72000000000241</v>
      </c>
      <c r="AM2486">
        <f>SUM('스테이지별 몬스터 스텟'!AD2486*'(참고)타워 스텟 가치'!$Q$17,'스테이지별 몬스터 스텟'!AE2486*'(참고)타워 스텟 가치'!$R$17,'스테이지별 몬스터 스텟'!AF2486*'(참고)타워 스텟 가치'!$S$17,'스테이지별 몬스터 스텟'!AG2486*'(참고)타워 스텟 가치'!$T$17,'스테이지별 몬스터 스텟'!AH2486*'(참고)타워 스텟 가치'!$U$17,'스테이지별 몬스터 스텟'!AI2486*'(참고)타워 스텟 가치'!$V$17,'스테이지별 몬스터 스텟'!AJ2486*'(참고)타워 스텟 가치'!$W$17,'스테이지별 몬스터 스텟'!AK2486*'(참고)타워 스텟 가치'!$X$17,'스테이지별 몬스터 스텟'!AL2486*'(참고)타워 스텟 가치'!$Y$17)</f>
        <v>1511257.230000013</v>
      </c>
      <c r="AN2486">
        <v>3</v>
      </c>
    </row>
    <row r="2487" spans="3:40" x14ac:dyDescent="0.3">
      <c r="C2487">
        <v>3</v>
      </c>
      <c r="D2487">
        <f t="shared" si="116"/>
        <v>497</v>
      </c>
      <c r="E2487" s="52">
        <f>VLOOKUP(D2487,'스테이지별 난이도 설정'!B:C,2,0)</f>
        <v>198.80000000000175</v>
      </c>
      <c r="F2487" t="str">
        <f t="shared" si="117"/>
        <v>에픽</v>
      </c>
      <c r="G2487">
        <f t="shared" si="115"/>
        <v>6</v>
      </c>
      <c r="H2487">
        <f>VLOOKUP($F2487,'(참고)타워 스텟 가치'!$B$2:$L$6,H$2,0)+(VLOOKUP($F2487,'(참고)타워 스텟 가치'!$B$2:$L$6,H$2,0)*$E2487)</f>
        <v>3371.6250000000296</v>
      </c>
      <c r="I2487">
        <f>VLOOKUP($F2487,'(참고)타워 스텟 가치'!$B$2:$L$6,I$2,0)+(VLOOKUP($F2487,'(참고)타워 스텟 가치'!$B$2:$L$6,I$2,0)*$E2487)</f>
        <v>674.32500000000584</v>
      </c>
      <c r="J2487">
        <f>VLOOKUP($F2487,'(참고)타워 스텟 가치'!$B$2:$L$6,J$2,0)+(VLOOKUP($F2487,'(참고)타워 스텟 가치'!$B$2:$L$6,J$2,0)*$E2487)</f>
        <v>999000.00000000873</v>
      </c>
      <c r="K2487">
        <f>VLOOKUP($F2487,'(참고)타워 스텟 가치'!$B$2:$L$6,K$2,0)+(VLOOKUP($F2487,'(참고)타워 스텟 가치'!$B$2:$L$6,K$2,0)*$E2487)</f>
        <v>13486.500000000118</v>
      </c>
      <c r="L2487">
        <f>VLOOKUP($F2487,'(참고)타워 스텟 가치'!$B$2:$L$6,L$2,0)+(VLOOKUP($F2487,'(참고)타워 스텟 가치'!$B$2:$L$6,L$2,0)*$E2487)</f>
        <v>224.77500000000197</v>
      </c>
      <c r="M2487">
        <f>VLOOKUP($F2487,'(참고)타워 스텟 가치'!$B$2:$L$6,M$2,0)+(VLOOKUP($F2487,'(참고)타워 스텟 가치'!$B$2:$L$6,M$2,0)*$E2487)</f>
        <v>59.940000000000516</v>
      </c>
      <c r="N2487">
        <f>VLOOKUP($F2487,'(참고)타워 스텟 가치'!$B$2:$L$6,N$2,0)+(VLOOKUP($F2487,'(참고)타워 스텟 가치'!$B$2:$L$6,N$2,0)*$E2487)</f>
        <v>0</v>
      </c>
      <c r="O2487">
        <f>VLOOKUP($F2487,'(참고)타워 스텟 가치'!$B$2:$L$6,O$2,0)+(VLOOKUP($F2487,'(참고)타워 스텟 가치'!$B$2:$L$6,O$2,0)*$E2487)</f>
        <v>0</v>
      </c>
      <c r="P2487">
        <f>VLOOKUP($F2487,'(참고)타워 스텟 가치'!$B$2:$L$6,P$2,0)+(VLOOKUP($F2487,'(참고)타워 스텟 가치'!$B$2:$L$6,P$2,0)*$E2487)</f>
        <v>139.86000000000121</v>
      </c>
      <c r="Q2487">
        <f>SUM('스테이지별 몬스터 스텟'!H2487*'(참고)타워 스텟 가치'!$Q$17,'스테이지별 몬스터 스텟'!I2487*'(참고)타워 스텟 가치'!$R$17,'스테이지별 몬스터 스텟'!J2487*'(참고)타워 스텟 가치'!$S$17,'스테이지별 몬스터 스텟'!K2487*'(참고)타워 스텟 가치'!$T$17,'스테이지별 몬스터 스텟'!L2487*'(참고)타워 스텟 가치'!$U$17,'스테이지별 몬스터 스텟'!M2487*'(참고)타워 스텟 가치'!$V$17,'스테이지별 몬스터 스텟'!N2487*'(참고)타워 스텟 가치'!$W$17,'스테이지별 몬스터 스텟'!O2487*'(참고)타워 스텟 가치'!$X$17,'스테이지별 몬스터 스텟'!P2487*'(참고)타워 스텟 가치'!$Y$17)</f>
        <v>1534016.9475000133</v>
      </c>
      <c r="R2487">
        <v>1</v>
      </c>
      <c r="S2487">
        <f>VLOOKUP($F2487,'(참고)타워 스텟 가치'!$B$7:$L$11,S$2,0)+(VLOOKUP($F2487,'(참고)타워 스텟 가치'!$B$7:$L$11,S$2,0)*$E2487)</f>
        <v>1123.8750000000098</v>
      </c>
      <c r="T2487">
        <f>VLOOKUP($F2487,'(참고)타워 스텟 가치'!$B$7:$L$11,T$2,0)+(VLOOKUP($F2487,'(참고)타워 스텟 가치'!$B$7:$L$11,T$2,0)*$E2487)</f>
        <v>2022.9750000000176</v>
      </c>
      <c r="U2487">
        <f>VLOOKUP($F2487,'(참고)타워 스텟 가치'!$B$7:$L$11,U$2,0)+(VLOOKUP($F2487,'(참고)타워 스텟 가치'!$B$7:$L$11,U$2,0)*$E2487)</f>
        <v>999000.00000000873</v>
      </c>
      <c r="V2487">
        <f>VLOOKUP($F2487,'(참고)타워 스텟 가치'!$B$7:$L$11,V$2,0)+(VLOOKUP($F2487,'(참고)타워 스텟 가치'!$B$7:$L$11,V$2,0)*$E2487)</f>
        <v>13486.500000000118</v>
      </c>
      <c r="W2487">
        <f>VLOOKUP($F2487,'(참고)타워 스텟 가치'!$B$7:$L$11,W$2,0)+(VLOOKUP($F2487,'(참고)타워 스텟 가치'!$B$7:$L$11,W$2,0)*$E2487)</f>
        <v>224.77500000000197</v>
      </c>
      <c r="X2487">
        <f>VLOOKUP($F2487,'(참고)타워 스텟 가치'!$B$7:$L$11,X$2,0)+(VLOOKUP($F2487,'(참고)타워 스텟 가치'!$B$7:$L$11,X$2,0)*$E2487)</f>
        <v>59.940000000000516</v>
      </c>
      <c r="Y2487">
        <f>VLOOKUP($F2487,'(참고)타워 스텟 가치'!$B$7:$L$11,Y$2,0)+(VLOOKUP($F2487,'(참고)타워 스텟 가치'!$B$7:$L$11,Y$2,0)*$E2487)</f>
        <v>0</v>
      </c>
      <c r="Z2487">
        <f>VLOOKUP($F2487,'(참고)타워 스텟 가치'!$B$7:$L$11,Z$2,0)+(VLOOKUP($F2487,'(참고)타워 스텟 가치'!$B$7:$L$11,Z$2,0)*$E2487)</f>
        <v>0</v>
      </c>
      <c r="AA2487">
        <f>VLOOKUP($F2487,'(참고)타워 스텟 가치'!$B$7:$L$11,AA$2,0)+(VLOOKUP($F2487,'(참고)타워 스텟 가치'!$B$7:$L$11,AA$2,0)*$E2487)</f>
        <v>139.86000000000121</v>
      </c>
      <c r="AB2487">
        <f>SUM('스테이지별 몬스터 스텟'!S2487*'(참고)타워 스텟 가치'!$Q$17,'스테이지별 몬스터 스텟'!T2487*'(참고)타워 스텟 가치'!$R$17,'스테이지별 몬스터 스텟'!U2487*'(참고)타워 스텟 가치'!$S$17,'스테이지별 몬스터 스텟'!V2487*'(참고)타워 스텟 가치'!$T$17,'스테이지별 몬스터 스텟'!W2487*'(참고)타워 스텟 가치'!$U$17,'스테이지별 몬스터 스텟'!X2487*'(참고)타워 스텟 가치'!$V$17,'스테이지별 몬스터 스텟'!Y2487*'(참고)타워 스텟 가치'!$W$17,'스테이지별 몬스터 스텟'!Z2487*'(참고)타워 스텟 가치'!$X$17,'스테이지별 몬스터 스텟'!AA2487*'(참고)타워 스텟 가치'!$Y$17)</f>
        <v>1531544.4225000134</v>
      </c>
      <c r="AC2487">
        <v>2</v>
      </c>
      <c r="AD2487">
        <f>VLOOKUP($F2487,'(참고)타워 스텟 가치'!$B$12:$L$16,AD$2,0)+(VLOOKUP($F2487,'(참고)타워 스텟 가치'!$B$12:$L$16,AD$2,0)*$E2487)</f>
        <v>1123.8750000000098</v>
      </c>
      <c r="AE2487">
        <f>VLOOKUP($F2487,'(참고)타워 스텟 가치'!$B$12:$L$16,AE$2,0)+(VLOOKUP($F2487,'(참고)타워 스텟 가치'!$B$12:$L$16,AE$2,0)*$E2487)</f>
        <v>1348.6500000000117</v>
      </c>
      <c r="AF2487">
        <f>VLOOKUP($F2487,'(참고)타워 스텟 가치'!$B$12:$L$16,AF$2,0)+(VLOOKUP($F2487,'(참고)타워 스텟 가치'!$B$12:$L$16,AF$2,0)*$E2487)</f>
        <v>999000.00000000873</v>
      </c>
      <c r="AG2487">
        <f>VLOOKUP($F2487,'(참고)타워 스텟 가치'!$B$12:$L$16,AG$2,0)+(VLOOKUP($F2487,'(참고)타워 스텟 가치'!$B$12:$L$16,AG$2,0)*$E2487)</f>
        <v>6743.2500000000591</v>
      </c>
      <c r="AH2487">
        <f>VLOOKUP($F2487,'(참고)타워 스텟 가치'!$B$12:$L$16,AH$2,0)+(VLOOKUP($F2487,'(참고)타워 스텟 가치'!$B$12:$L$16,AH$2,0)*$E2487)</f>
        <v>224.77500000000197</v>
      </c>
      <c r="AI2487">
        <f>VLOOKUP($F2487,'(참고)타워 스텟 가치'!$B$12:$L$16,AI$2,0)+(VLOOKUP($F2487,'(참고)타워 스텟 가치'!$B$12:$L$16,AI$2,0)*$E2487)</f>
        <v>59.940000000000516</v>
      </c>
      <c r="AJ2487">
        <f>VLOOKUP($F2487,'(참고)타워 스텟 가치'!$B$12:$L$16,AJ$2,0)+(VLOOKUP($F2487,'(참고)타워 스텟 가치'!$B$12:$L$16,AJ$2,0)*$E2487)</f>
        <v>0</v>
      </c>
      <c r="AK2487">
        <f>VLOOKUP($F2487,'(참고)타워 스텟 가치'!$B$12:$L$16,AK$2,0)+(VLOOKUP($F2487,'(참고)타워 스텟 가치'!$B$12:$L$16,AK$2,0)*$E2487)</f>
        <v>0</v>
      </c>
      <c r="AL2487">
        <f>VLOOKUP($F2487,'(참고)타워 스텟 가치'!$B$12:$L$16,AL$2,0)+(VLOOKUP($F2487,'(참고)타워 스텟 가치'!$B$12:$L$16,AL$2,0)*$E2487)</f>
        <v>279.72000000000241</v>
      </c>
      <c r="AM2487">
        <f>SUM('스테이지별 몬스터 스텟'!AD2487*'(참고)타워 스텟 가치'!$Q$17,'스테이지별 몬스터 스텟'!AE2487*'(참고)타워 스텟 가치'!$R$17,'스테이지별 몬스터 스텟'!AF2487*'(참고)타워 스텟 가치'!$S$17,'스테이지별 몬스터 스텟'!AG2487*'(참고)타워 스텟 가치'!$T$17,'스테이지별 몬스터 스텟'!AH2487*'(참고)타워 스텟 가치'!$U$17,'스테이지별 몬스터 스텟'!AI2487*'(참고)타워 스텟 가치'!$V$17,'스테이지별 몬스터 스텟'!AJ2487*'(참고)타워 스텟 가치'!$W$17,'스테이지별 몬스터 스텟'!AK2487*'(참고)타워 스텟 가치'!$X$17,'스테이지별 몬스터 스텟'!AL2487*'(참고)타워 스텟 가치'!$Y$17)</f>
        <v>1517326.1550000133</v>
      </c>
      <c r="AN2487">
        <v>3</v>
      </c>
    </row>
    <row r="2488" spans="3:40" x14ac:dyDescent="0.3">
      <c r="C2488">
        <v>4</v>
      </c>
      <c r="D2488">
        <f t="shared" si="116"/>
        <v>497</v>
      </c>
      <c r="E2488" s="52">
        <f>VLOOKUP(D2488,'스테이지별 난이도 설정'!B:C,2,0)</f>
        <v>198.80000000000175</v>
      </c>
      <c r="F2488" t="str">
        <f t="shared" si="117"/>
        <v>유니크</v>
      </c>
      <c r="G2488">
        <f t="shared" si="115"/>
        <v>6</v>
      </c>
      <c r="H2488">
        <f>VLOOKUP($F2488,'(참고)타워 스텟 가치'!$B$2:$L$6,H$2,0)+(VLOOKUP($F2488,'(참고)타워 스텟 가치'!$B$2:$L$6,H$2,0)*$E2488)</f>
        <v>5057.4375000000446</v>
      </c>
      <c r="I2488">
        <f>VLOOKUP($F2488,'(참고)타워 스텟 가치'!$B$2:$L$6,I$2,0)+(VLOOKUP($F2488,'(참고)타워 스텟 가치'!$B$2:$L$6,I$2,0)*$E2488)</f>
        <v>1011.4875000000088</v>
      </c>
      <c r="J2488">
        <f>VLOOKUP($F2488,'(참고)타워 스텟 가치'!$B$2:$L$6,J$2,0)+(VLOOKUP($F2488,'(참고)타워 스텟 가치'!$B$2:$L$6,J$2,0)*$E2488)</f>
        <v>999000.00000000873</v>
      </c>
      <c r="K2488">
        <f>VLOOKUP($F2488,'(참고)타워 스텟 가치'!$B$2:$L$6,K$2,0)+(VLOOKUP($F2488,'(참고)타워 스텟 가치'!$B$2:$L$6,K$2,0)*$E2488)</f>
        <v>20229.750000000178</v>
      </c>
      <c r="L2488">
        <f>VLOOKUP($F2488,'(참고)타워 스텟 가치'!$B$2:$L$6,L$2,0)+(VLOOKUP($F2488,'(참고)타워 스텟 가치'!$B$2:$L$6,L$2,0)*$E2488)</f>
        <v>337.16250000000292</v>
      </c>
      <c r="M2488">
        <f>VLOOKUP($F2488,'(참고)타워 스텟 가치'!$B$2:$L$6,M$2,0)+(VLOOKUP($F2488,'(참고)타워 스텟 가치'!$B$2:$L$6,M$2,0)*$E2488)</f>
        <v>59.940000000000516</v>
      </c>
      <c r="N2488">
        <f>VLOOKUP($F2488,'(참고)타워 스텟 가치'!$B$2:$L$6,N$2,0)+(VLOOKUP($F2488,'(참고)타워 스텟 가치'!$B$2:$L$6,N$2,0)*$E2488)</f>
        <v>0</v>
      </c>
      <c r="O2488">
        <f>VLOOKUP($F2488,'(참고)타워 스텟 가치'!$B$2:$L$6,O$2,0)+(VLOOKUP($F2488,'(참고)타워 스텟 가치'!$B$2:$L$6,O$2,0)*$E2488)</f>
        <v>0</v>
      </c>
      <c r="P2488">
        <f>VLOOKUP($F2488,'(참고)타워 스텟 가치'!$B$2:$L$6,P$2,0)+(VLOOKUP($F2488,'(참고)타워 스텟 가치'!$B$2:$L$6,P$2,0)*$E2488)</f>
        <v>199.80000000000175</v>
      </c>
      <c r="Q2488">
        <f>SUM('스테이지별 몬스터 스텟'!H2488*'(참고)타워 스텟 가치'!$Q$17,'스테이지별 몬스터 스텟'!I2488*'(참고)타워 스텟 가치'!$R$17,'스테이지별 몬스터 스텟'!J2488*'(참고)타워 스텟 가치'!$S$17,'스테이지별 몬스터 스텟'!K2488*'(참고)타워 스텟 가치'!$T$17,'스테이지별 몬스터 스텟'!L2488*'(참고)타워 스텟 가치'!$U$17,'스테이지별 몬스터 스텟'!M2488*'(참고)타워 스텟 가치'!$V$17,'스테이지별 몬스터 스텟'!N2488*'(참고)타워 스텟 가치'!$W$17,'스테이지별 몬스터 스텟'!O2488*'(참고)타워 스텟 가치'!$X$17,'스테이지별 몬스터 스텟'!P2488*'(참고)타워 스텟 가치'!$Y$17)</f>
        <v>1551725.4712500137</v>
      </c>
      <c r="R2488">
        <v>1</v>
      </c>
      <c r="S2488">
        <f>VLOOKUP($F2488,'(참고)타워 스텟 가치'!$B$7:$L$11,S$2,0)+(VLOOKUP($F2488,'(참고)타워 스텟 가치'!$B$7:$L$11,S$2,0)*$E2488)</f>
        <v>1685.8125000000148</v>
      </c>
      <c r="T2488">
        <f>VLOOKUP($F2488,'(참고)타워 스텟 가치'!$B$7:$L$11,T$2,0)+(VLOOKUP($F2488,'(참고)타워 스텟 가치'!$B$7:$L$11,T$2,0)*$E2488)</f>
        <v>3034.4625000000265</v>
      </c>
      <c r="U2488">
        <f>VLOOKUP($F2488,'(참고)타워 스텟 가치'!$B$7:$L$11,U$2,0)+(VLOOKUP($F2488,'(참고)타워 스텟 가치'!$B$7:$L$11,U$2,0)*$E2488)</f>
        <v>999000.00000000873</v>
      </c>
      <c r="V2488">
        <f>VLOOKUP($F2488,'(참고)타워 스텟 가치'!$B$7:$L$11,V$2,0)+(VLOOKUP($F2488,'(참고)타워 스텟 가치'!$B$7:$L$11,V$2,0)*$E2488)</f>
        <v>20229.750000000178</v>
      </c>
      <c r="W2488">
        <f>VLOOKUP($F2488,'(참고)타워 스텟 가치'!$B$7:$L$11,W$2,0)+(VLOOKUP($F2488,'(참고)타워 스텟 가치'!$B$7:$L$11,W$2,0)*$E2488)</f>
        <v>337.16250000000292</v>
      </c>
      <c r="X2488">
        <f>VLOOKUP($F2488,'(참고)타워 스텟 가치'!$B$7:$L$11,X$2,0)+(VLOOKUP($F2488,'(참고)타워 스텟 가치'!$B$7:$L$11,X$2,0)*$E2488)</f>
        <v>59.940000000000516</v>
      </c>
      <c r="Y2488">
        <f>VLOOKUP($F2488,'(참고)타워 스텟 가치'!$B$7:$L$11,Y$2,0)+(VLOOKUP($F2488,'(참고)타워 스텟 가치'!$B$7:$L$11,Y$2,0)*$E2488)</f>
        <v>0</v>
      </c>
      <c r="Z2488">
        <f>VLOOKUP($F2488,'(참고)타워 스텟 가치'!$B$7:$L$11,Z$2,0)+(VLOOKUP($F2488,'(참고)타워 스텟 가치'!$B$7:$L$11,Z$2,0)*$E2488)</f>
        <v>0</v>
      </c>
      <c r="AA2488">
        <f>VLOOKUP($F2488,'(참고)타워 스텟 가치'!$B$7:$L$11,AA$2,0)+(VLOOKUP($F2488,'(참고)타워 스텟 가치'!$B$7:$L$11,AA$2,0)*$E2488)</f>
        <v>199.80000000000175</v>
      </c>
      <c r="AB2488">
        <f>SUM('스테이지별 몬스터 스텟'!S2488*'(참고)타워 스텟 가치'!$Q$17,'스테이지별 몬스터 스텟'!T2488*'(참고)타워 스텟 가치'!$R$17,'스테이지별 몬스터 스텟'!U2488*'(참고)타워 스텟 가치'!$S$17,'스테이지별 몬스터 스텟'!V2488*'(참고)타워 스텟 가치'!$T$17,'스테이지별 몬스터 스텟'!W2488*'(참고)타워 스텟 가치'!$U$17,'스테이지별 몬스터 스텟'!X2488*'(참고)타워 스텟 가치'!$V$17,'스테이지별 몬스터 스텟'!Y2488*'(참고)타워 스텟 가치'!$W$17,'스테이지별 몬스터 스텟'!Z2488*'(참고)타워 스텟 가치'!$X$17,'스테이지별 몬스터 스텟'!AA2488*'(참고)타워 스텟 가치'!$Y$17)</f>
        <v>1548016.6837500136</v>
      </c>
      <c r="AC2488">
        <v>2</v>
      </c>
      <c r="AD2488">
        <f>VLOOKUP($F2488,'(참고)타워 스텟 가치'!$B$12:$L$16,AD$2,0)+(VLOOKUP($F2488,'(참고)타워 스텟 가치'!$B$12:$L$16,AD$2,0)*$E2488)</f>
        <v>1685.8125000000148</v>
      </c>
      <c r="AE2488">
        <f>VLOOKUP($F2488,'(참고)타워 스텟 가치'!$B$12:$L$16,AE$2,0)+(VLOOKUP($F2488,'(참고)타워 스텟 가치'!$B$12:$L$16,AE$2,0)*$E2488)</f>
        <v>2022.9750000000176</v>
      </c>
      <c r="AF2488">
        <f>VLOOKUP($F2488,'(참고)타워 스텟 가치'!$B$12:$L$16,AF$2,0)+(VLOOKUP($F2488,'(참고)타워 스텟 가치'!$B$12:$L$16,AF$2,0)*$E2488)</f>
        <v>999000.00000000873</v>
      </c>
      <c r="AG2488">
        <f>VLOOKUP($F2488,'(참고)타워 스텟 가치'!$B$12:$L$16,AG$2,0)+(VLOOKUP($F2488,'(참고)타워 스텟 가치'!$B$12:$L$16,AG$2,0)*$E2488)</f>
        <v>10114.875000000089</v>
      </c>
      <c r="AH2488">
        <f>VLOOKUP($F2488,'(참고)타워 스텟 가치'!$B$12:$L$16,AH$2,0)+(VLOOKUP($F2488,'(참고)타워 스텟 가치'!$B$12:$L$16,AH$2,0)*$E2488)</f>
        <v>337.16250000000292</v>
      </c>
      <c r="AI2488">
        <f>VLOOKUP($F2488,'(참고)타워 스텟 가치'!$B$12:$L$16,AI$2,0)+(VLOOKUP($F2488,'(참고)타워 스텟 가치'!$B$12:$L$16,AI$2,0)*$E2488)</f>
        <v>59.940000000000516</v>
      </c>
      <c r="AJ2488">
        <f>VLOOKUP($F2488,'(참고)타워 스텟 가치'!$B$12:$L$16,AJ$2,0)+(VLOOKUP($F2488,'(참고)타워 스텟 가치'!$B$12:$L$16,AJ$2,0)*$E2488)</f>
        <v>0</v>
      </c>
      <c r="AK2488">
        <f>VLOOKUP($F2488,'(참고)타워 스텟 가치'!$B$12:$L$16,AK$2,0)+(VLOOKUP($F2488,'(참고)타워 스텟 가치'!$B$12:$L$16,AK$2,0)*$E2488)</f>
        <v>0</v>
      </c>
      <c r="AL2488">
        <f>VLOOKUP($F2488,'(참고)타워 스텟 가치'!$B$12:$L$16,AL$2,0)+(VLOOKUP($F2488,'(참고)타워 스텟 가치'!$B$12:$L$16,AL$2,0)*$E2488)</f>
        <v>399.60000000000349</v>
      </c>
      <c r="AM2488">
        <f>SUM('스테이지별 몬스터 스텟'!AD2488*'(참고)타워 스텟 가치'!$Q$17,'스테이지별 몬스터 스텟'!AE2488*'(참고)타워 스텟 가치'!$R$17,'스테이지별 몬스터 스텟'!AF2488*'(참고)타워 스텟 가치'!$S$17,'스테이지별 몬스터 스텟'!AG2488*'(참고)타워 스텟 가치'!$T$17,'스테이지별 몬스터 스텟'!AH2488*'(참고)타워 스텟 가치'!$U$17,'스테이지별 몬스터 스텟'!AI2488*'(참고)타워 스텟 가치'!$V$17,'스테이지별 몬스터 스텟'!AJ2488*'(참고)타워 스텟 가치'!$W$17,'스테이지별 몬스터 스텟'!AK2488*'(참고)타워 스텟 가치'!$X$17,'스테이지별 몬스터 스텟'!AL2488*'(참고)타워 스텟 가치'!$Y$17)</f>
        <v>1526669.3025000133</v>
      </c>
      <c r="AN2488">
        <v>3</v>
      </c>
    </row>
    <row r="2489" spans="3:40" x14ac:dyDescent="0.3">
      <c r="C2489">
        <v>5</v>
      </c>
      <c r="D2489">
        <f t="shared" si="116"/>
        <v>497</v>
      </c>
      <c r="E2489" s="52">
        <f>VLOOKUP(D2489,'스테이지별 난이도 설정'!B:C,2,0)</f>
        <v>198.80000000000175</v>
      </c>
      <c r="F2489" t="str">
        <f t="shared" si="117"/>
        <v>스페셜</v>
      </c>
      <c r="G2489">
        <f t="shared" si="115"/>
        <v>6</v>
      </c>
      <c r="H2489">
        <f>VLOOKUP($F2489,'(참고)타워 스텟 가치'!$B$2:$L$6,H$2,0)+(VLOOKUP($F2489,'(참고)타워 스텟 가치'!$B$2:$L$6,H$2,0)*$E2489)</f>
        <v>7586.1562500000664</v>
      </c>
      <c r="I2489">
        <f>VLOOKUP($F2489,'(참고)타워 스텟 가치'!$B$2:$L$6,I$2,0)+(VLOOKUP($F2489,'(참고)타워 스텟 가치'!$B$2:$L$6,I$2,0)*$E2489)</f>
        <v>1517.2312500000132</v>
      </c>
      <c r="J2489">
        <f>VLOOKUP($F2489,'(참고)타워 스텟 가치'!$B$2:$L$6,J$2,0)+(VLOOKUP($F2489,'(참고)타워 스텟 가치'!$B$2:$L$6,J$2,0)*$E2489)</f>
        <v>999000.00000000873</v>
      </c>
      <c r="K2489">
        <f>VLOOKUP($F2489,'(참고)타워 스텟 가치'!$B$2:$L$6,K$2,0)+(VLOOKUP($F2489,'(참고)타워 스텟 가치'!$B$2:$L$6,K$2,0)*$E2489)</f>
        <v>30344.625000000266</v>
      </c>
      <c r="L2489">
        <f>VLOOKUP($F2489,'(참고)타워 스텟 가치'!$B$2:$L$6,L$2,0)+(VLOOKUP($F2489,'(참고)타워 스텟 가치'!$B$2:$L$6,L$2,0)*$E2489)</f>
        <v>505.74375000000441</v>
      </c>
      <c r="M2489">
        <f>VLOOKUP($F2489,'(참고)타워 스텟 가치'!$B$2:$L$6,M$2,0)+(VLOOKUP($F2489,'(참고)타워 스텟 가치'!$B$2:$L$6,M$2,0)*$E2489)</f>
        <v>59.940000000000516</v>
      </c>
      <c r="N2489">
        <f>VLOOKUP($F2489,'(참고)타워 스텟 가치'!$B$2:$L$6,N$2,0)+(VLOOKUP($F2489,'(참고)타워 스텟 가치'!$B$2:$L$6,N$2,0)*$E2489)</f>
        <v>0</v>
      </c>
      <c r="O2489">
        <f>VLOOKUP($F2489,'(참고)타워 스텟 가치'!$B$2:$L$6,O$2,0)+(VLOOKUP($F2489,'(참고)타워 스텟 가치'!$B$2:$L$6,O$2,0)*$E2489)</f>
        <v>0</v>
      </c>
      <c r="P2489">
        <f>VLOOKUP($F2489,'(참고)타워 스텟 가치'!$B$2:$L$6,P$2,0)+(VLOOKUP($F2489,'(참고)타워 스텟 가치'!$B$2:$L$6,P$2,0)*$E2489)</f>
        <v>199.80000000000175</v>
      </c>
      <c r="Q2489">
        <f>SUM('스테이지별 몬스터 스텟'!H2489*'(참고)타워 스텟 가치'!$Q$17,'스테이지별 몬스터 스텟'!I2489*'(참고)타워 스텟 가치'!$R$17,'스테이지별 몬스터 스텟'!J2489*'(참고)타워 스텟 가치'!$S$17,'스테이지별 몬스터 스텟'!K2489*'(참고)타워 스텟 가치'!$T$17,'스테이지별 몬스터 스텟'!L2489*'(참고)타워 스텟 가치'!$U$17,'스테이지별 몬스터 스텟'!M2489*'(참고)타워 스텟 가치'!$V$17,'스테이지별 몬스터 스텟'!N2489*'(참고)타워 스텟 가치'!$W$17,'스테이지별 몬스터 스텟'!O2489*'(참고)타워 스텟 가치'!$X$17,'스테이지별 몬스터 스텟'!P2489*'(참고)타워 스텟 가치'!$Y$17)</f>
        <v>1578108.4368750136</v>
      </c>
      <c r="R2489">
        <v>1</v>
      </c>
      <c r="S2489">
        <f>VLOOKUP($F2489,'(참고)타워 스텟 가치'!$B$7:$L$11,S$2,0)+(VLOOKUP($F2489,'(참고)타워 스텟 가치'!$B$7:$L$11,S$2,0)*$E2489)</f>
        <v>2528.7187500000223</v>
      </c>
      <c r="T2489">
        <f>VLOOKUP($F2489,'(참고)타워 스텟 가치'!$B$7:$L$11,T$2,0)+(VLOOKUP($F2489,'(참고)타워 스텟 가치'!$B$7:$L$11,T$2,0)*$E2489)</f>
        <v>4551.6937500000395</v>
      </c>
      <c r="U2489">
        <f>VLOOKUP($F2489,'(참고)타워 스텟 가치'!$B$7:$L$11,U$2,0)+(VLOOKUP($F2489,'(참고)타워 스텟 가치'!$B$7:$L$11,U$2,0)*$E2489)</f>
        <v>999000.00000000873</v>
      </c>
      <c r="V2489">
        <f>VLOOKUP($F2489,'(참고)타워 스텟 가치'!$B$7:$L$11,V$2,0)+(VLOOKUP($F2489,'(참고)타워 스텟 가치'!$B$7:$L$11,V$2,0)*$E2489)</f>
        <v>30344.625000000266</v>
      </c>
      <c r="W2489">
        <f>VLOOKUP($F2489,'(참고)타워 스텟 가치'!$B$7:$L$11,W$2,0)+(VLOOKUP($F2489,'(참고)타워 스텟 가치'!$B$7:$L$11,W$2,0)*$E2489)</f>
        <v>505.74375000000441</v>
      </c>
      <c r="X2489">
        <f>VLOOKUP($F2489,'(참고)타워 스텟 가치'!$B$7:$L$11,X$2,0)+(VLOOKUP($F2489,'(참고)타워 스텟 가치'!$B$7:$L$11,X$2,0)*$E2489)</f>
        <v>59.940000000000516</v>
      </c>
      <c r="Y2489">
        <f>VLOOKUP($F2489,'(참고)타워 스텟 가치'!$B$7:$L$11,Y$2,0)+(VLOOKUP($F2489,'(참고)타워 스텟 가치'!$B$7:$L$11,Y$2,0)*$E2489)</f>
        <v>0</v>
      </c>
      <c r="Z2489">
        <f>VLOOKUP($F2489,'(참고)타워 스텟 가치'!$B$7:$L$11,Z$2,0)+(VLOOKUP($F2489,'(참고)타워 스텟 가치'!$B$7:$L$11,Z$2,0)*$E2489)</f>
        <v>0</v>
      </c>
      <c r="AA2489">
        <f>VLOOKUP($F2489,'(참고)타워 스텟 가치'!$B$7:$L$11,AA$2,0)+(VLOOKUP($F2489,'(참고)타워 스텟 가치'!$B$7:$L$11,AA$2,0)*$E2489)</f>
        <v>199.80000000000175</v>
      </c>
      <c r="AB2489">
        <f>SUM('스테이지별 몬스터 스텟'!S2489*'(참고)타워 스텟 가치'!$Q$17,'스테이지별 몬스터 스텟'!T2489*'(참고)타워 스텟 가치'!$R$17,'스테이지별 몬스터 스텟'!U2489*'(참고)타워 스텟 가치'!$S$17,'스테이지별 몬스터 스텟'!V2489*'(참고)타워 스텟 가치'!$T$17,'스테이지별 몬스터 스텟'!W2489*'(참고)타워 스텟 가치'!$U$17,'스테이지별 몬스터 스텟'!X2489*'(참고)타워 스텟 가치'!$V$17,'스테이지별 몬스터 스텟'!Y2489*'(참고)타워 스텟 가치'!$W$17,'스테이지별 몬스터 스텟'!Z2489*'(참고)타워 스텟 가치'!$X$17,'스테이지별 몬스터 스텟'!AA2489*'(참고)타워 스텟 가치'!$Y$17)</f>
        <v>1572545.2556250137</v>
      </c>
      <c r="AC2489">
        <v>2</v>
      </c>
      <c r="AD2489">
        <f>VLOOKUP($F2489,'(참고)타워 스텟 가치'!$B$12:$L$16,AD$2,0)+(VLOOKUP($F2489,'(참고)타워 스텟 가치'!$B$12:$L$16,AD$2,0)*$E2489)</f>
        <v>2528.7187500000223</v>
      </c>
      <c r="AE2489">
        <f>VLOOKUP($F2489,'(참고)타워 스텟 가치'!$B$12:$L$16,AE$2,0)+(VLOOKUP($F2489,'(참고)타워 스텟 가치'!$B$12:$L$16,AE$2,0)*$E2489)</f>
        <v>3034.4625000000265</v>
      </c>
      <c r="AF2489">
        <f>VLOOKUP($F2489,'(참고)타워 스텟 가치'!$B$12:$L$16,AF$2,0)+(VLOOKUP($F2489,'(참고)타워 스텟 가치'!$B$12:$L$16,AF$2,0)*$E2489)</f>
        <v>999000.00000000873</v>
      </c>
      <c r="AG2489">
        <f>VLOOKUP($F2489,'(참고)타워 스텟 가치'!$B$12:$L$16,AG$2,0)+(VLOOKUP($F2489,'(참고)타워 스텟 가치'!$B$12:$L$16,AG$2,0)*$E2489)</f>
        <v>15172.312500000133</v>
      </c>
      <c r="AH2489">
        <f>VLOOKUP($F2489,'(참고)타워 스텟 가치'!$B$12:$L$16,AH$2,0)+(VLOOKUP($F2489,'(참고)타워 스텟 가치'!$B$12:$L$16,AH$2,0)*$E2489)</f>
        <v>505.74375000000441</v>
      </c>
      <c r="AI2489">
        <f>VLOOKUP($F2489,'(참고)타워 스텟 가치'!$B$12:$L$16,AI$2,0)+(VLOOKUP($F2489,'(참고)타워 스텟 가치'!$B$12:$L$16,AI$2,0)*$E2489)</f>
        <v>59.940000000000516</v>
      </c>
      <c r="AJ2489">
        <f>VLOOKUP($F2489,'(참고)타워 스텟 가치'!$B$12:$L$16,AJ$2,0)+(VLOOKUP($F2489,'(참고)타워 스텟 가치'!$B$12:$L$16,AJ$2,0)*$E2489)</f>
        <v>0</v>
      </c>
      <c r="AK2489">
        <f>VLOOKUP($F2489,'(참고)타워 스텟 가치'!$B$12:$L$16,AK$2,0)+(VLOOKUP($F2489,'(참고)타워 스텟 가치'!$B$12:$L$16,AK$2,0)*$E2489)</f>
        <v>0</v>
      </c>
      <c r="AL2489">
        <f>VLOOKUP($F2489,'(참고)타워 스텟 가치'!$B$12:$L$16,AL$2,0)+(VLOOKUP($F2489,'(참고)타워 스텟 가치'!$B$12:$L$16,AL$2,0)*$E2489)</f>
        <v>399.60000000000349</v>
      </c>
      <c r="AM2489">
        <f>SUM('스테이지별 몬스터 스텟'!AD2489*'(참고)타워 스텟 가치'!$Q$17,'스테이지별 몬스터 스텟'!AE2489*'(참고)타워 스텟 가치'!$R$17,'스테이지별 몬스터 스텟'!AF2489*'(참고)타워 스텟 가치'!$S$17,'스테이지별 몬스터 스텟'!AG2489*'(참고)타워 스텟 가치'!$T$17,'스테이지별 몬스터 스텟'!AH2489*'(참고)타워 스텟 가치'!$U$17,'스테이지별 몬스터 스텟'!AI2489*'(참고)타워 스텟 가치'!$V$17,'스테이지별 몬스터 스텟'!AJ2489*'(참고)타워 스텟 가치'!$W$17,'스테이지별 몬스터 스텟'!AK2489*'(참고)타워 스텟 가치'!$X$17,'스테이지별 몬스터 스텟'!AL2489*'(참고)타워 스텟 가치'!$Y$17)</f>
        <v>1540324.3837500133</v>
      </c>
      <c r="AN2489">
        <v>3</v>
      </c>
    </row>
    <row r="2490" spans="3:40" x14ac:dyDescent="0.3">
      <c r="C2490">
        <v>1</v>
      </c>
      <c r="D2490">
        <f t="shared" si="116"/>
        <v>498</v>
      </c>
      <c r="E2490" s="52">
        <f>VLOOKUP(D2490,'스테이지별 난이도 설정'!B:C,2,0)</f>
        <v>199.20000000000175</v>
      </c>
      <c r="F2490" t="str">
        <f t="shared" si="117"/>
        <v>일반</v>
      </c>
      <c r="G2490">
        <f t="shared" si="115"/>
        <v>6</v>
      </c>
      <c r="H2490">
        <f>VLOOKUP($F2490,'(참고)타워 스텟 가치'!$B$2:$L$6,H$2,0)+(VLOOKUP($F2490,'(참고)타워 스텟 가치'!$B$2:$L$6,H$2,0)*$E2490)</f>
        <v>1501.5000000000132</v>
      </c>
      <c r="I2490">
        <f>VLOOKUP($F2490,'(참고)타워 스텟 가치'!$B$2:$L$6,I$2,0)+(VLOOKUP($F2490,'(참고)타워 스텟 가치'!$B$2:$L$6,I$2,0)*$E2490)</f>
        <v>300.30000000000263</v>
      </c>
      <c r="J2490">
        <f>VLOOKUP($F2490,'(참고)타워 스텟 가치'!$B$2:$L$6,J$2,0)+(VLOOKUP($F2490,'(참고)타워 스텟 가치'!$B$2:$L$6,J$2,0)*$E2490)</f>
        <v>1001000.0000000087</v>
      </c>
      <c r="K2490">
        <f>VLOOKUP($F2490,'(참고)타워 스텟 가치'!$B$2:$L$6,K$2,0)+(VLOOKUP($F2490,'(참고)타워 스텟 가치'!$B$2:$L$6,K$2,0)*$E2490)</f>
        <v>6006.0000000000528</v>
      </c>
      <c r="L2490">
        <f>VLOOKUP($F2490,'(참고)타워 스텟 가치'!$B$2:$L$6,L$2,0)+(VLOOKUP($F2490,'(참고)타워 스텟 가치'!$B$2:$L$6,L$2,0)*$E2490)</f>
        <v>100.10000000000088</v>
      </c>
      <c r="M2490">
        <f>VLOOKUP($F2490,'(참고)타워 스텟 가치'!$B$2:$L$6,M$2,0)+(VLOOKUP($F2490,'(참고)타워 스텟 가치'!$B$2:$L$6,M$2,0)*$E2490)</f>
        <v>60.060000000000521</v>
      </c>
      <c r="N2490">
        <f>VLOOKUP($F2490,'(참고)타워 스텟 가치'!$B$2:$L$6,N$2,0)+(VLOOKUP($F2490,'(참고)타워 스텟 가치'!$B$2:$L$6,N$2,0)*$E2490)</f>
        <v>0</v>
      </c>
      <c r="O2490">
        <f>VLOOKUP($F2490,'(참고)타워 스텟 가치'!$B$2:$L$6,O$2,0)+(VLOOKUP($F2490,'(참고)타워 스텟 가치'!$B$2:$L$6,O$2,0)*$E2490)</f>
        <v>0</v>
      </c>
      <c r="P2490">
        <f>VLOOKUP($F2490,'(참고)타워 스텟 가치'!$B$2:$L$6,P$2,0)+(VLOOKUP($F2490,'(참고)타워 스텟 가치'!$B$2:$L$6,P$2,0)*$E2490)</f>
        <v>140.14000000000121</v>
      </c>
      <c r="Q2490">
        <f>SUM('스테이지별 몬스터 스텟'!H2490*'(참고)타워 스텟 가치'!$Q$17,'스테이지별 몬스터 스텟'!I2490*'(참고)타워 스텟 가치'!$R$17,'스테이지별 몬스터 스텟'!J2490*'(참고)타워 스텟 가치'!$S$17,'스테이지별 몬스터 스텟'!K2490*'(참고)타워 스텟 가치'!$T$17,'스테이지별 몬스터 스텟'!L2490*'(참고)타워 스텟 가치'!$U$17,'스테이지별 몬스터 스텟'!M2490*'(참고)타워 스텟 가치'!$V$17,'스테이지별 몬스터 스텟'!N2490*'(참고)타워 스텟 가치'!$W$17,'스테이지별 몬스터 스텟'!O2490*'(참고)타워 스텟 가치'!$X$17,'스테이지별 몬스터 스텟'!P2490*'(참고)타워 스텟 가치'!$Y$17)</f>
        <v>1517505.990000013</v>
      </c>
      <c r="R2490">
        <v>1</v>
      </c>
      <c r="S2490">
        <f>VLOOKUP($F2490,'(참고)타워 스텟 가치'!$B$7:$L$11,S$2,0)+(VLOOKUP($F2490,'(참고)타워 스텟 가치'!$B$7:$L$11,S$2,0)*$E2490)</f>
        <v>500.50000000000438</v>
      </c>
      <c r="T2490">
        <f>VLOOKUP($F2490,'(참고)타워 스텟 가치'!$B$7:$L$11,T$2,0)+(VLOOKUP($F2490,'(참고)타워 스텟 가치'!$B$7:$L$11,T$2,0)*$E2490)</f>
        <v>900.90000000000782</v>
      </c>
      <c r="U2490">
        <f>VLOOKUP($F2490,'(참고)타워 스텟 가치'!$B$7:$L$11,U$2,0)+(VLOOKUP($F2490,'(참고)타워 스텟 가치'!$B$7:$L$11,U$2,0)*$E2490)</f>
        <v>1001000.0000000087</v>
      </c>
      <c r="V2490">
        <f>VLOOKUP($F2490,'(참고)타워 스텟 가치'!$B$7:$L$11,V$2,0)+(VLOOKUP($F2490,'(참고)타워 스텟 가치'!$B$7:$L$11,V$2,0)*$E2490)</f>
        <v>6006.0000000000528</v>
      </c>
      <c r="W2490">
        <f>VLOOKUP($F2490,'(참고)타워 스텟 가치'!$B$7:$L$11,W$2,0)+(VLOOKUP($F2490,'(참고)타워 스텟 가치'!$B$7:$L$11,W$2,0)*$E2490)</f>
        <v>100.10000000000088</v>
      </c>
      <c r="X2490">
        <f>VLOOKUP($F2490,'(참고)타워 스텟 가치'!$B$7:$L$11,X$2,0)+(VLOOKUP($F2490,'(참고)타워 스텟 가치'!$B$7:$L$11,X$2,0)*$E2490)</f>
        <v>60.060000000000521</v>
      </c>
      <c r="Y2490">
        <f>VLOOKUP($F2490,'(참고)타워 스텟 가치'!$B$7:$L$11,Y$2,0)+(VLOOKUP($F2490,'(참고)타워 스텟 가치'!$B$7:$L$11,Y$2,0)*$E2490)</f>
        <v>0</v>
      </c>
      <c r="Z2490">
        <f>VLOOKUP($F2490,'(참고)타워 스텟 가치'!$B$7:$L$11,Z$2,0)+(VLOOKUP($F2490,'(참고)타워 스텟 가치'!$B$7:$L$11,Z$2,0)*$E2490)</f>
        <v>0</v>
      </c>
      <c r="AA2490">
        <f>VLOOKUP($F2490,'(참고)타워 스텟 가치'!$B$7:$L$11,AA$2,0)+(VLOOKUP($F2490,'(참고)타워 스텟 가치'!$B$7:$L$11,AA$2,0)*$E2490)</f>
        <v>140.14000000000121</v>
      </c>
      <c r="AB2490">
        <f>SUM('스테이지별 몬스터 스텟'!S2490*'(참고)타워 스텟 가치'!$Q$17,'스테이지별 몬스터 스텟'!T2490*'(참고)타워 스텟 가치'!$R$17,'스테이지별 몬스터 스텟'!U2490*'(참고)타워 스텟 가치'!$S$17,'스테이지별 몬스터 스텟'!V2490*'(참고)타워 스텟 가치'!$T$17,'스테이지별 몬스터 스텟'!W2490*'(참고)타워 스텟 가치'!$U$17,'스테이지별 몬스터 스텟'!X2490*'(참고)타워 스텟 가치'!$V$17,'스테이지별 몬스터 스텟'!Y2490*'(참고)타워 스텟 가치'!$W$17,'스테이지별 몬스터 스텟'!Z2490*'(참고)타워 스텟 가치'!$X$17,'스테이지별 몬스터 스텟'!AA2490*'(참고)타워 스텟 가치'!$Y$17)</f>
        <v>1516404.8900000132</v>
      </c>
      <c r="AC2490">
        <v>2</v>
      </c>
      <c r="AD2490">
        <f>VLOOKUP($F2490,'(참고)타워 스텟 가치'!$B$12:$L$16,AD$2,0)+(VLOOKUP($F2490,'(참고)타워 스텟 가치'!$B$12:$L$16,AD$2,0)*$E2490)</f>
        <v>500.50000000000438</v>
      </c>
      <c r="AE2490">
        <f>VLOOKUP($F2490,'(참고)타워 스텟 가치'!$B$12:$L$16,AE$2,0)+(VLOOKUP($F2490,'(참고)타워 스텟 가치'!$B$12:$L$16,AE$2,0)*$E2490)</f>
        <v>600.60000000000525</v>
      </c>
      <c r="AF2490">
        <f>VLOOKUP($F2490,'(참고)타워 스텟 가치'!$B$12:$L$16,AF$2,0)+(VLOOKUP($F2490,'(참고)타워 스텟 가치'!$B$12:$L$16,AF$2,0)*$E2490)</f>
        <v>1001000.0000000087</v>
      </c>
      <c r="AG2490">
        <f>VLOOKUP($F2490,'(참고)타워 스텟 가치'!$B$12:$L$16,AG$2,0)+(VLOOKUP($F2490,'(참고)타워 스텟 가치'!$B$12:$L$16,AG$2,0)*$E2490)</f>
        <v>3003.0000000000264</v>
      </c>
      <c r="AH2490">
        <f>VLOOKUP($F2490,'(참고)타워 스텟 가치'!$B$12:$L$16,AH$2,0)+(VLOOKUP($F2490,'(참고)타워 스텟 가치'!$B$12:$L$16,AH$2,0)*$E2490)</f>
        <v>100.10000000000088</v>
      </c>
      <c r="AI2490">
        <f>VLOOKUP($F2490,'(참고)타워 스텟 가치'!$B$12:$L$16,AI$2,0)+(VLOOKUP($F2490,'(참고)타워 스텟 가치'!$B$12:$L$16,AI$2,0)*$E2490)</f>
        <v>60.060000000000521</v>
      </c>
      <c r="AJ2490">
        <f>VLOOKUP($F2490,'(참고)타워 스텟 가치'!$B$12:$L$16,AJ$2,0)+(VLOOKUP($F2490,'(참고)타워 스텟 가치'!$B$12:$L$16,AJ$2,0)*$E2490)</f>
        <v>0</v>
      </c>
      <c r="AK2490">
        <f>VLOOKUP($F2490,'(참고)타워 스텟 가치'!$B$12:$L$16,AK$2,0)+(VLOOKUP($F2490,'(참고)타워 스텟 가치'!$B$12:$L$16,AK$2,0)*$E2490)</f>
        <v>0</v>
      </c>
      <c r="AL2490">
        <f>VLOOKUP($F2490,'(참고)타워 스텟 가치'!$B$12:$L$16,AL$2,0)+(VLOOKUP($F2490,'(참고)타워 스텟 가치'!$B$12:$L$16,AL$2,0)*$E2490)</f>
        <v>280.28000000000242</v>
      </c>
      <c r="AM2490">
        <f>SUM('스테이지별 몬스터 스텟'!AD2490*'(참고)타워 스텟 가치'!$Q$17,'스테이지별 몬스터 스텟'!AE2490*'(참고)타워 스텟 가치'!$R$17,'스테이지별 몬스터 스텟'!AF2490*'(참고)타워 스텟 가치'!$S$17,'스테이지별 몬스터 스텟'!AG2490*'(참고)타워 스텟 가치'!$T$17,'스테이지별 몬스터 스텟'!AH2490*'(참고)타워 스텟 가치'!$U$17,'스테이지별 몬스터 스텟'!AI2490*'(참고)타워 스텟 가치'!$V$17,'스테이지별 몬스터 스텟'!AJ2490*'(참고)타워 스텟 가치'!$W$17,'스테이지별 몬스터 스텟'!AK2490*'(참고)타워 스텟 가치'!$X$17,'스테이지별 몬스터 스텟'!AL2490*'(참고)타워 스텟 가치'!$Y$17)</f>
        <v>1510228.720000013</v>
      </c>
      <c r="AN2490">
        <v>3</v>
      </c>
    </row>
    <row r="2491" spans="3:40" x14ac:dyDescent="0.3">
      <c r="C2491">
        <v>2</v>
      </c>
      <c r="D2491">
        <f t="shared" si="116"/>
        <v>498</v>
      </c>
      <c r="E2491" s="52">
        <f>VLOOKUP(D2491,'스테이지별 난이도 설정'!B:C,2,0)</f>
        <v>199.20000000000175</v>
      </c>
      <c r="F2491" t="str">
        <f t="shared" si="117"/>
        <v>레어</v>
      </c>
      <c r="G2491">
        <f t="shared" si="115"/>
        <v>6</v>
      </c>
      <c r="H2491">
        <f>VLOOKUP($F2491,'(참고)타워 스텟 가치'!$B$2:$L$6,H$2,0)+(VLOOKUP($F2491,'(참고)타워 스텟 가치'!$B$2:$L$6,H$2,0)*$E2491)</f>
        <v>2252.2500000000196</v>
      </c>
      <c r="I2491">
        <f>VLOOKUP($F2491,'(참고)타워 스텟 가치'!$B$2:$L$6,I$2,0)+(VLOOKUP($F2491,'(참고)타워 스텟 가치'!$B$2:$L$6,I$2,0)*$E2491)</f>
        <v>450.45000000000391</v>
      </c>
      <c r="J2491">
        <f>VLOOKUP($F2491,'(참고)타워 스텟 가치'!$B$2:$L$6,J$2,0)+(VLOOKUP($F2491,'(참고)타워 스텟 가치'!$B$2:$L$6,J$2,0)*$E2491)</f>
        <v>1001000.0000000087</v>
      </c>
      <c r="K2491">
        <f>VLOOKUP($F2491,'(참고)타워 스텟 가치'!$B$2:$L$6,K$2,0)+(VLOOKUP($F2491,'(참고)타워 스텟 가치'!$B$2:$L$6,K$2,0)*$E2491)</f>
        <v>9009.0000000000782</v>
      </c>
      <c r="L2491">
        <f>VLOOKUP($F2491,'(참고)타워 스텟 가치'!$B$2:$L$6,L$2,0)+(VLOOKUP($F2491,'(참고)타워 스텟 가치'!$B$2:$L$6,L$2,0)*$E2491)</f>
        <v>150.15000000000131</v>
      </c>
      <c r="M2491">
        <f>VLOOKUP($F2491,'(참고)타워 스텟 가치'!$B$2:$L$6,M$2,0)+(VLOOKUP($F2491,'(참고)타워 스텟 가치'!$B$2:$L$6,M$2,0)*$E2491)</f>
        <v>60.060000000000521</v>
      </c>
      <c r="N2491">
        <f>VLOOKUP($F2491,'(참고)타워 스텟 가치'!$B$2:$L$6,N$2,0)+(VLOOKUP($F2491,'(참고)타워 스텟 가치'!$B$2:$L$6,N$2,0)*$E2491)</f>
        <v>0</v>
      </c>
      <c r="O2491">
        <f>VLOOKUP($F2491,'(참고)타워 스텟 가치'!$B$2:$L$6,O$2,0)+(VLOOKUP($F2491,'(참고)타워 스텟 가치'!$B$2:$L$6,O$2,0)*$E2491)</f>
        <v>0</v>
      </c>
      <c r="P2491">
        <f>VLOOKUP($F2491,'(참고)타워 스텟 가치'!$B$2:$L$6,P$2,0)+(VLOOKUP($F2491,'(참고)타워 스텟 가치'!$B$2:$L$6,P$2,0)*$E2491)</f>
        <v>140.14000000000121</v>
      </c>
      <c r="Q2491">
        <f>SUM('스테이지별 몬스터 스텟'!H2491*'(참고)타워 스텟 가치'!$Q$17,'스테이지별 몬스터 스텟'!I2491*'(참고)타워 스텟 가치'!$R$17,'스테이지별 몬스터 스텟'!J2491*'(참고)타워 스텟 가치'!$S$17,'스테이지별 몬스터 스텟'!K2491*'(참고)타워 스텟 가치'!$T$17,'스테이지별 몬스터 스텟'!L2491*'(참고)타워 스텟 가치'!$U$17,'스테이지별 몬스터 스텟'!M2491*'(참고)타워 스텟 가치'!$V$17,'스테이지별 몬스터 스텟'!N2491*'(참고)타워 스텟 가치'!$W$17,'스테이지별 몬스터 스텟'!O2491*'(참고)타워 스텟 가치'!$X$17,'스테이지별 몬스터 스텟'!P2491*'(참고)타워 스텟 가치'!$Y$17)</f>
        <v>1525338.8150000134</v>
      </c>
      <c r="R2491">
        <v>1</v>
      </c>
      <c r="S2491">
        <f>VLOOKUP($F2491,'(참고)타워 스텟 가치'!$B$7:$L$11,S$2,0)+(VLOOKUP($F2491,'(참고)타워 스텟 가치'!$B$7:$L$11,S$2,0)*$E2491)</f>
        <v>750.75000000000659</v>
      </c>
      <c r="T2491">
        <f>VLOOKUP($F2491,'(참고)타워 스텟 가치'!$B$7:$L$11,T$2,0)+(VLOOKUP($F2491,'(참고)타워 스텟 가치'!$B$7:$L$11,T$2,0)*$E2491)</f>
        <v>1351.3500000000117</v>
      </c>
      <c r="U2491">
        <f>VLOOKUP($F2491,'(참고)타워 스텟 가치'!$B$7:$L$11,U$2,0)+(VLOOKUP($F2491,'(참고)타워 스텟 가치'!$B$7:$L$11,U$2,0)*$E2491)</f>
        <v>1001000.0000000087</v>
      </c>
      <c r="V2491">
        <f>VLOOKUP($F2491,'(참고)타워 스텟 가치'!$B$7:$L$11,V$2,0)+(VLOOKUP($F2491,'(참고)타워 스텟 가치'!$B$7:$L$11,V$2,0)*$E2491)</f>
        <v>9009.0000000000782</v>
      </c>
      <c r="W2491">
        <f>VLOOKUP($F2491,'(참고)타워 스텟 가치'!$B$7:$L$11,W$2,0)+(VLOOKUP($F2491,'(참고)타워 스텟 가치'!$B$7:$L$11,W$2,0)*$E2491)</f>
        <v>150.15000000000131</v>
      </c>
      <c r="X2491">
        <f>VLOOKUP($F2491,'(참고)타워 스텟 가치'!$B$7:$L$11,X$2,0)+(VLOOKUP($F2491,'(참고)타워 스텟 가치'!$B$7:$L$11,X$2,0)*$E2491)</f>
        <v>60.060000000000521</v>
      </c>
      <c r="Y2491">
        <f>VLOOKUP($F2491,'(참고)타워 스텟 가치'!$B$7:$L$11,Y$2,0)+(VLOOKUP($F2491,'(참고)타워 스텟 가치'!$B$7:$L$11,Y$2,0)*$E2491)</f>
        <v>0</v>
      </c>
      <c r="Z2491">
        <f>VLOOKUP($F2491,'(참고)타워 스텟 가치'!$B$7:$L$11,Z$2,0)+(VLOOKUP($F2491,'(참고)타워 스텟 가치'!$B$7:$L$11,Z$2,0)*$E2491)</f>
        <v>0</v>
      </c>
      <c r="AA2491">
        <f>VLOOKUP($F2491,'(참고)타워 스텟 가치'!$B$7:$L$11,AA$2,0)+(VLOOKUP($F2491,'(참고)타워 스텟 가치'!$B$7:$L$11,AA$2,0)*$E2491)</f>
        <v>140.14000000000121</v>
      </c>
      <c r="AB2491">
        <f>SUM('스테이지별 몬스터 스텟'!S2491*'(참고)타워 스텟 가치'!$Q$17,'스테이지별 몬스터 스텟'!T2491*'(참고)타워 스텟 가치'!$R$17,'스테이지별 몬스터 스텟'!U2491*'(참고)타워 스텟 가치'!$S$17,'스테이지별 몬스터 스텟'!V2491*'(참고)타워 스텟 가치'!$T$17,'스테이지별 몬스터 스텟'!W2491*'(참고)타워 스텟 가치'!$U$17,'스테이지별 몬스터 스텟'!X2491*'(참고)타워 스텟 가치'!$V$17,'스테이지별 몬스터 스텟'!Y2491*'(참고)타워 스텟 가치'!$W$17,'스테이지별 몬스터 스텟'!Z2491*'(참고)타워 스텟 가치'!$X$17,'스테이지별 몬스터 스텟'!AA2491*'(참고)타워 스텟 가치'!$Y$17)</f>
        <v>1523687.1650000135</v>
      </c>
      <c r="AC2491">
        <v>2</v>
      </c>
      <c r="AD2491">
        <f>VLOOKUP($F2491,'(참고)타워 스텟 가치'!$B$12:$L$16,AD$2,0)+(VLOOKUP($F2491,'(참고)타워 스텟 가치'!$B$12:$L$16,AD$2,0)*$E2491)</f>
        <v>750.75000000000659</v>
      </c>
      <c r="AE2491">
        <f>VLOOKUP($F2491,'(참고)타워 스텟 가치'!$B$12:$L$16,AE$2,0)+(VLOOKUP($F2491,'(참고)타워 스텟 가치'!$B$12:$L$16,AE$2,0)*$E2491)</f>
        <v>900.90000000000782</v>
      </c>
      <c r="AF2491">
        <f>VLOOKUP($F2491,'(참고)타워 스텟 가치'!$B$12:$L$16,AF$2,0)+(VLOOKUP($F2491,'(참고)타워 스텟 가치'!$B$12:$L$16,AF$2,0)*$E2491)</f>
        <v>1001000.0000000087</v>
      </c>
      <c r="AG2491">
        <f>VLOOKUP($F2491,'(참고)타워 스텟 가치'!$B$12:$L$16,AG$2,0)+(VLOOKUP($F2491,'(참고)타워 스텟 가치'!$B$12:$L$16,AG$2,0)*$E2491)</f>
        <v>4504.5000000000391</v>
      </c>
      <c r="AH2491">
        <f>VLOOKUP($F2491,'(참고)타워 스텟 가치'!$B$12:$L$16,AH$2,0)+(VLOOKUP($F2491,'(참고)타워 스텟 가치'!$B$12:$L$16,AH$2,0)*$E2491)</f>
        <v>150.15000000000131</v>
      </c>
      <c r="AI2491">
        <f>VLOOKUP($F2491,'(참고)타워 스텟 가치'!$B$12:$L$16,AI$2,0)+(VLOOKUP($F2491,'(참고)타워 스텟 가치'!$B$12:$L$16,AI$2,0)*$E2491)</f>
        <v>60.060000000000521</v>
      </c>
      <c r="AJ2491">
        <f>VLOOKUP($F2491,'(참고)타워 스텟 가치'!$B$12:$L$16,AJ$2,0)+(VLOOKUP($F2491,'(참고)타워 스텟 가치'!$B$12:$L$16,AJ$2,0)*$E2491)</f>
        <v>0</v>
      </c>
      <c r="AK2491">
        <f>VLOOKUP($F2491,'(참고)타워 스텟 가치'!$B$12:$L$16,AK$2,0)+(VLOOKUP($F2491,'(참고)타워 스텟 가치'!$B$12:$L$16,AK$2,0)*$E2491)</f>
        <v>0</v>
      </c>
      <c r="AL2491">
        <f>VLOOKUP($F2491,'(참고)타워 스텟 가치'!$B$12:$L$16,AL$2,0)+(VLOOKUP($F2491,'(참고)타워 스텟 가치'!$B$12:$L$16,AL$2,0)*$E2491)</f>
        <v>280.28000000000242</v>
      </c>
      <c r="AM2491">
        <f>SUM('스테이지별 몬스터 스텟'!AD2491*'(참고)타워 스텟 가치'!$Q$17,'스테이지별 몬스터 스텟'!AE2491*'(참고)타워 스텟 가치'!$R$17,'스테이지별 몬스터 스텟'!AF2491*'(참고)타워 스텟 가치'!$S$17,'스테이지별 몬스터 스텟'!AG2491*'(참고)타워 스텟 가치'!$T$17,'스테이지별 몬스터 스텟'!AH2491*'(참고)타워 스텟 가치'!$U$17,'스테이지별 몬스터 스텟'!AI2491*'(참고)타워 스텟 가치'!$V$17,'스테이지별 몬스터 스텟'!AJ2491*'(참고)타워 스텟 가치'!$W$17,'스테이지별 몬스터 스텟'!AK2491*'(참고)타워 스텟 가치'!$X$17,'스테이지별 몬스터 스텟'!AL2491*'(참고)타워 스텟 가치'!$Y$17)</f>
        <v>1514282.7700000133</v>
      </c>
      <c r="AN2491">
        <v>3</v>
      </c>
    </row>
    <row r="2492" spans="3:40" x14ac:dyDescent="0.3">
      <c r="C2492">
        <v>3</v>
      </c>
      <c r="D2492">
        <f t="shared" si="116"/>
        <v>498</v>
      </c>
      <c r="E2492" s="52">
        <f>VLOOKUP(D2492,'스테이지별 난이도 설정'!B:C,2,0)</f>
        <v>199.20000000000175</v>
      </c>
      <c r="F2492" t="str">
        <f t="shared" si="117"/>
        <v>에픽</v>
      </c>
      <c r="G2492">
        <f t="shared" si="115"/>
        <v>6</v>
      </c>
      <c r="H2492">
        <f>VLOOKUP($F2492,'(참고)타워 스텟 가치'!$B$2:$L$6,H$2,0)+(VLOOKUP($F2492,'(참고)타워 스텟 가치'!$B$2:$L$6,H$2,0)*$E2492)</f>
        <v>3378.3750000000296</v>
      </c>
      <c r="I2492">
        <f>VLOOKUP($F2492,'(참고)타워 스텟 가치'!$B$2:$L$6,I$2,0)+(VLOOKUP($F2492,'(참고)타워 스텟 가치'!$B$2:$L$6,I$2,0)*$E2492)</f>
        <v>675.67500000000587</v>
      </c>
      <c r="J2492">
        <f>VLOOKUP($F2492,'(참고)타워 스텟 가치'!$B$2:$L$6,J$2,0)+(VLOOKUP($F2492,'(참고)타워 스텟 가치'!$B$2:$L$6,J$2,0)*$E2492)</f>
        <v>1001000.0000000087</v>
      </c>
      <c r="K2492">
        <f>VLOOKUP($F2492,'(참고)타워 스텟 가치'!$B$2:$L$6,K$2,0)+(VLOOKUP($F2492,'(참고)타워 스텟 가치'!$B$2:$L$6,K$2,0)*$E2492)</f>
        <v>13513.500000000118</v>
      </c>
      <c r="L2492">
        <f>VLOOKUP($F2492,'(참고)타워 스텟 가치'!$B$2:$L$6,L$2,0)+(VLOOKUP($F2492,'(참고)타워 스텟 가치'!$B$2:$L$6,L$2,0)*$E2492)</f>
        <v>225.22500000000196</v>
      </c>
      <c r="M2492">
        <f>VLOOKUP($F2492,'(참고)타워 스텟 가치'!$B$2:$L$6,M$2,0)+(VLOOKUP($F2492,'(참고)타워 스텟 가치'!$B$2:$L$6,M$2,0)*$E2492)</f>
        <v>60.060000000000521</v>
      </c>
      <c r="N2492">
        <f>VLOOKUP($F2492,'(참고)타워 스텟 가치'!$B$2:$L$6,N$2,0)+(VLOOKUP($F2492,'(참고)타워 스텟 가치'!$B$2:$L$6,N$2,0)*$E2492)</f>
        <v>0</v>
      </c>
      <c r="O2492">
        <f>VLOOKUP($F2492,'(참고)타워 스텟 가치'!$B$2:$L$6,O$2,0)+(VLOOKUP($F2492,'(참고)타워 스텟 가치'!$B$2:$L$6,O$2,0)*$E2492)</f>
        <v>0</v>
      </c>
      <c r="P2492">
        <f>VLOOKUP($F2492,'(참고)타워 스텟 가치'!$B$2:$L$6,P$2,0)+(VLOOKUP($F2492,'(참고)타워 스텟 가치'!$B$2:$L$6,P$2,0)*$E2492)</f>
        <v>140.14000000000121</v>
      </c>
      <c r="Q2492">
        <f>SUM('스테이지별 몬스터 스텟'!H2492*'(참고)타워 스텟 가치'!$Q$17,'스테이지별 몬스터 스텟'!I2492*'(참고)타워 스텟 가치'!$R$17,'스테이지별 몬스터 스텟'!J2492*'(참고)타워 스텟 가치'!$S$17,'스테이지별 몬스터 스텟'!K2492*'(참고)타워 스텟 가치'!$T$17,'스테이지별 몬스터 스텟'!L2492*'(참고)타워 스텟 가치'!$U$17,'스테이지별 몬스터 스텟'!M2492*'(참고)타워 스텟 가치'!$V$17,'스테이지별 몬스터 스텟'!N2492*'(참고)타워 스텟 가치'!$W$17,'스테이지별 몬스터 스텟'!O2492*'(참고)타워 스텟 가치'!$X$17,'스테이지별 몬스터 스텟'!P2492*'(참고)타워 스텟 가치'!$Y$17)</f>
        <v>1537088.0525000133</v>
      </c>
      <c r="R2492">
        <v>1</v>
      </c>
      <c r="S2492">
        <f>VLOOKUP($F2492,'(참고)타워 스텟 가치'!$B$7:$L$11,S$2,0)+(VLOOKUP($F2492,'(참고)타워 스텟 가치'!$B$7:$L$11,S$2,0)*$E2492)</f>
        <v>1126.1250000000098</v>
      </c>
      <c r="T2492">
        <f>VLOOKUP($F2492,'(참고)타워 스텟 가치'!$B$7:$L$11,T$2,0)+(VLOOKUP($F2492,'(참고)타워 스텟 가치'!$B$7:$L$11,T$2,0)*$E2492)</f>
        <v>2027.0250000000178</v>
      </c>
      <c r="U2492">
        <f>VLOOKUP($F2492,'(참고)타워 스텟 가치'!$B$7:$L$11,U$2,0)+(VLOOKUP($F2492,'(참고)타워 스텟 가치'!$B$7:$L$11,U$2,0)*$E2492)</f>
        <v>1001000.0000000087</v>
      </c>
      <c r="V2492">
        <f>VLOOKUP($F2492,'(참고)타워 스텟 가치'!$B$7:$L$11,V$2,0)+(VLOOKUP($F2492,'(참고)타워 스텟 가치'!$B$7:$L$11,V$2,0)*$E2492)</f>
        <v>13513.500000000118</v>
      </c>
      <c r="W2492">
        <f>VLOOKUP($F2492,'(참고)타워 스텟 가치'!$B$7:$L$11,W$2,0)+(VLOOKUP($F2492,'(참고)타워 스텟 가치'!$B$7:$L$11,W$2,0)*$E2492)</f>
        <v>225.22500000000196</v>
      </c>
      <c r="X2492">
        <f>VLOOKUP($F2492,'(참고)타워 스텟 가치'!$B$7:$L$11,X$2,0)+(VLOOKUP($F2492,'(참고)타워 스텟 가치'!$B$7:$L$11,X$2,0)*$E2492)</f>
        <v>60.060000000000521</v>
      </c>
      <c r="Y2492">
        <f>VLOOKUP($F2492,'(참고)타워 스텟 가치'!$B$7:$L$11,Y$2,0)+(VLOOKUP($F2492,'(참고)타워 스텟 가치'!$B$7:$L$11,Y$2,0)*$E2492)</f>
        <v>0</v>
      </c>
      <c r="Z2492">
        <f>VLOOKUP($F2492,'(참고)타워 스텟 가치'!$B$7:$L$11,Z$2,0)+(VLOOKUP($F2492,'(참고)타워 스텟 가치'!$B$7:$L$11,Z$2,0)*$E2492)</f>
        <v>0</v>
      </c>
      <c r="AA2492">
        <f>VLOOKUP($F2492,'(참고)타워 스텟 가치'!$B$7:$L$11,AA$2,0)+(VLOOKUP($F2492,'(참고)타워 스텟 가치'!$B$7:$L$11,AA$2,0)*$E2492)</f>
        <v>140.14000000000121</v>
      </c>
      <c r="AB2492">
        <f>SUM('스테이지별 몬스터 스텟'!S2492*'(참고)타워 스텟 가치'!$Q$17,'스테이지별 몬스터 스텟'!T2492*'(참고)타워 스텟 가치'!$R$17,'스테이지별 몬스터 스텟'!U2492*'(참고)타워 스텟 가치'!$S$17,'스테이지별 몬스터 스텟'!V2492*'(참고)타워 스텟 가치'!$T$17,'스테이지별 몬스터 스텟'!W2492*'(참고)타워 스텟 가치'!$U$17,'스테이지별 몬스터 스텟'!X2492*'(참고)타워 스텟 가치'!$V$17,'스테이지별 몬스터 스텟'!Y2492*'(참고)타워 스텟 가치'!$W$17,'스테이지별 몬스터 스텟'!Z2492*'(참고)타워 스텟 가치'!$X$17,'스테이지별 몬스터 스텟'!AA2492*'(참고)타워 스텟 가치'!$Y$17)</f>
        <v>1534610.5775000134</v>
      </c>
      <c r="AC2492">
        <v>2</v>
      </c>
      <c r="AD2492">
        <f>VLOOKUP($F2492,'(참고)타워 스텟 가치'!$B$12:$L$16,AD$2,0)+(VLOOKUP($F2492,'(참고)타워 스텟 가치'!$B$12:$L$16,AD$2,0)*$E2492)</f>
        <v>1126.1250000000098</v>
      </c>
      <c r="AE2492">
        <f>VLOOKUP($F2492,'(참고)타워 스텟 가치'!$B$12:$L$16,AE$2,0)+(VLOOKUP($F2492,'(참고)타워 스텟 가치'!$B$12:$L$16,AE$2,0)*$E2492)</f>
        <v>1351.3500000000117</v>
      </c>
      <c r="AF2492">
        <f>VLOOKUP($F2492,'(참고)타워 스텟 가치'!$B$12:$L$16,AF$2,0)+(VLOOKUP($F2492,'(참고)타워 스텟 가치'!$B$12:$L$16,AF$2,0)*$E2492)</f>
        <v>1001000.0000000087</v>
      </c>
      <c r="AG2492">
        <f>VLOOKUP($F2492,'(참고)타워 스텟 가치'!$B$12:$L$16,AG$2,0)+(VLOOKUP($F2492,'(참고)타워 스텟 가치'!$B$12:$L$16,AG$2,0)*$E2492)</f>
        <v>6756.7500000000591</v>
      </c>
      <c r="AH2492">
        <f>VLOOKUP($F2492,'(참고)타워 스텟 가치'!$B$12:$L$16,AH$2,0)+(VLOOKUP($F2492,'(참고)타워 스텟 가치'!$B$12:$L$16,AH$2,0)*$E2492)</f>
        <v>225.22500000000196</v>
      </c>
      <c r="AI2492">
        <f>VLOOKUP($F2492,'(참고)타워 스텟 가치'!$B$12:$L$16,AI$2,0)+(VLOOKUP($F2492,'(참고)타워 스텟 가치'!$B$12:$L$16,AI$2,0)*$E2492)</f>
        <v>60.060000000000521</v>
      </c>
      <c r="AJ2492">
        <f>VLOOKUP($F2492,'(참고)타워 스텟 가치'!$B$12:$L$16,AJ$2,0)+(VLOOKUP($F2492,'(참고)타워 스텟 가치'!$B$12:$L$16,AJ$2,0)*$E2492)</f>
        <v>0</v>
      </c>
      <c r="AK2492">
        <f>VLOOKUP($F2492,'(참고)타워 스텟 가치'!$B$12:$L$16,AK$2,0)+(VLOOKUP($F2492,'(참고)타워 스텟 가치'!$B$12:$L$16,AK$2,0)*$E2492)</f>
        <v>0</v>
      </c>
      <c r="AL2492">
        <f>VLOOKUP($F2492,'(참고)타워 스텟 가치'!$B$12:$L$16,AL$2,0)+(VLOOKUP($F2492,'(참고)타워 스텟 가치'!$B$12:$L$16,AL$2,0)*$E2492)</f>
        <v>280.28000000000242</v>
      </c>
      <c r="AM2492">
        <f>SUM('스테이지별 몬스터 스텟'!AD2492*'(참고)타워 스텟 가치'!$Q$17,'스테이지별 몬스터 스텟'!AE2492*'(참고)타워 스텟 가치'!$R$17,'스테이지별 몬스터 스텟'!AF2492*'(참고)타워 스텟 가치'!$S$17,'스테이지별 몬스터 스텟'!AG2492*'(참고)타워 스텟 가치'!$T$17,'스테이지별 몬스터 스텟'!AH2492*'(참고)타워 스텟 가치'!$U$17,'스테이지별 몬스터 스텟'!AI2492*'(참고)타워 스텟 가치'!$V$17,'스테이지별 몬스터 스텟'!AJ2492*'(참고)타워 스텟 가치'!$W$17,'스테이지별 몬스터 스텟'!AK2492*'(참고)타워 스텟 가치'!$X$17,'스테이지별 몬스터 스텟'!AL2492*'(참고)타워 스텟 가치'!$Y$17)</f>
        <v>1520363.8450000135</v>
      </c>
      <c r="AN2492">
        <v>3</v>
      </c>
    </row>
    <row r="2493" spans="3:40" x14ac:dyDescent="0.3">
      <c r="C2493">
        <v>4</v>
      </c>
      <c r="D2493">
        <f t="shared" si="116"/>
        <v>498</v>
      </c>
      <c r="E2493" s="52">
        <f>VLOOKUP(D2493,'스테이지별 난이도 설정'!B:C,2,0)</f>
        <v>199.20000000000175</v>
      </c>
      <c r="F2493" t="str">
        <f t="shared" si="117"/>
        <v>유니크</v>
      </c>
      <c r="G2493">
        <f t="shared" si="115"/>
        <v>6</v>
      </c>
      <c r="H2493">
        <f>VLOOKUP($F2493,'(참고)타워 스텟 가치'!$B$2:$L$6,H$2,0)+(VLOOKUP($F2493,'(참고)타워 스텟 가치'!$B$2:$L$6,H$2,0)*$E2493)</f>
        <v>5067.5625000000446</v>
      </c>
      <c r="I2493">
        <f>VLOOKUP($F2493,'(참고)타워 스텟 가치'!$B$2:$L$6,I$2,0)+(VLOOKUP($F2493,'(참고)타워 스텟 가치'!$B$2:$L$6,I$2,0)*$E2493)</f>
        <v>1013.5125000000089</v>
      </c>
      <c r="J2493">
        <f>VLOOKUP($F2493,'(참고)타워 스텟 가치'!$B$2:$L$6,J$2,0)+(VLOOKUP($F2493,'(참고)타워 스텟 가치'!$B$2:$L$6,J$2,0)*$E2493)</f>
        <v>1001000.0000000087</v>
      </c>
      <c r="K2493">
        <f>VLOOKUP($F2493,'(참고)타워 스텟 가치'!$B$2:$L$6,K$2,0)+(VLOOKUP($F2493,'(참고)타워 스텟 가치'!$B$2:$L$6,K$2,0)*$E2493)</f>
        <v>20270.250000000178</v>
      </c>
      <c r="L2493">
        <f>VLOOKUP($F2493,'(참고)타워 스텟 가치'!$B$2:$L$6,L$2,0)+(VLOOKUP($F2493,'(참고)타워 스텟 가치'!$B$2:$L$6,L$2,0)*$E2493)</f>
        <v>337.83750000000293</v>
      </c>
      <c r="M2493">
        <f>VLOOKUP($F2493,'(참고)타워 스텟 가치'!$B$2:$L$6,M$2,0)+(VLOOKUP($F2493,'(참고)타워 스텟 가치'!$B$2:$L$6,M$2,0)*$E2493)</f>
        <v>60.060000000000521</v>
      </c>
      <c r="N2493">
        <f>VLOOKUP($F2493,'(참고)타워 스텟 가치'!$B$2:$L$6,N$2,0)+(VLOOKUP($F2493,'(참고)타워 스텟 가치'!$B$2:$L$6,N$2,0)*$E2493)</f>
        <v>0</v>
      </c>
      <c r="O2493">
        <f>VLOOKUP($F2493,'(참고)타워 스텟 가치'!$B$2:$L$6,O$2,0)+(VLOOKUP($F2493,'(참고)타워 스텟 가치'!$B$2:$L$6,O$2,0)*$E2493)</f>
        <v>0</v>
      </c>
      <c r="P2493">
        <f>VLOOKUP($F2493,'(참고)타워 스텟 가치'!$B$2:$L$6,P$2,0)+(VLOOKUP($F2493,'(참고)타워 스텟 가치'!$B$2:$L$6,P$2,0)*$E2493)</f>
        <v>200.20000000000175</v>
      </c>
      <c r="Q2493">
        <f>SUM('스테이지별 몬스터 스텟'!H2493*'(참고)타워 스텟 가치'!$Q$17,'스테이지별 몬스터 스텟'!I2493*'(참고)타워 스텟 가치'!$R$17,'스테이지별 몬스터 스텟'!J2493*'(참고)타워 스텟 가치'!$S$17,'스테이지별 몬스터 스텟'!K2493*'(참고)타워 스텟 가치'!$T$17,'스테이지별 몬스터 스텟'!L2493*'(참고)타워 스텟 가치'!$U$17,'스테이지별 몬스터 스텟'!M2493*'(참고)타워 스텟 가치'!$V$17,'스테이지별 몬스터 스텟'!N2493*'(참고)타워 스텟 가치'!$W$17,'스테이지별 몬스터 스텟'!O2493*'(참고)타워 스텟 가치'!$X$17,'스테이지별 몬스터 스텟'!P2493*'(참고)타워 스텟 가치'!$Y$17)</f>
        <v>1554832.0287500136</v>
      </c>
      <c r="R2493">
        <v>1</v>
      </c>
      <c r="S2493">
        <f>VLOOKUP($F2493,'(참고)타워 스텟 가치'!$B$7:$L$11,S$2,0)+(VLOOKUP($F2493,'(참고)타워 스텟 가치'!$B$7:$L$11,S$2,0)*$E2493)</f>
        <v>1689.1875000000148</v>
      </c>
      <c r="T2493">
        <f>VLOOKUP($F2493,'(참고)타워 스텟 가치'!$B$7:$L$11,T$2,0)+(VLOOKUP($F2493,'(참고)타워 스텟 가치'!$B$7:$L$11,T$2,0)*$E2493)</f>
        <v>3040.5375000000267</v>
      </c>
      <c r="U2493">
        <f>VLOOKUP($F2493,'(참고)타워 스텟 가치'!$B$7:$L$11,U$2,0)+(VLOOKUP($F2493,'(참고)타워 스텟 가치'!$B$7:$L$11,U$2,0)*$E2493)</f>
        <v>1001000.0000000087</v>
      </c>
      <c r="V2493">
        <f>VLOOKUP($F2493,'(참고)타워 스텟 가치'!$B$7:$L$11,V$2,0)+(VLOOKUP($F2493,'(참고)타워 스텟 가치'!$B$7:$L$11,V$2,0)*$E2493)</f>
        <v>20270.250000000178</v>
      </c>
      <c r="W2493">
        <f>VLOOKUP($F2493,'(참고)타워 스텟 가치'!$B$7:$L$11,W$2,0)+(VLOOKUP($F2493,'(참고)타워 스텟 가치'!$B$7:$L$11,W$2,0)*$E2493)</f>
        <v>337.83750000000293</v>
      </c>
      <c r="X2493">
        <f>VLOOKUP($F2493,'(참고)타워 스텟 가치'!$B$7:$L$11,X$2,0)+(VLOOKUP($F2493,'(참고)타워 스텟 가치'!$B$7:$L$11,X$2,0)*$E2493)</f>
        <v>60.060000000000521</v>
      </c>
      <c r="Y2493">
        <f>VLOOKUP($F2493,'(참고)타워 스텟 가치'!$B$7:$L$11,Y$2,0)+(VLOOKUP($F2493,'(참고)타워 스텟 가치'!$B$7:$L$11,Y$2,0)*$E2493)</f>
        <v>0</v>
      </c>
      <c r="Z2493">
        <f>VLOOKUP($F2493,'(참고)타워 스텟 가치'!$B$7:$L$11,Z$2,0)+(VLOOKUP($F2493,'(참고)타워 스텟 가치'!$B$7:$L$11,Z$2,0)*$E2493)</f>
        <v>0</v>
      </c>
      <c r="AA2493">
        <f>VLOOKUP($F2493,'(참고)타워 스텟 가치'!$B$7:$L$11,AA$2,0)+(VLOOKUP($F2493,'(참고)타워 스텟 가치'!$B$7:$L$11,AA$2,0)*$E2493)</f>
        <v>200.20000000000175</v>
      </c>
      <c r="AB2493">
        <f>SUM('스테이지별 몬스터 스텟'!S2493*'(참고)타워 스텟 가치'!$Q$17,'스테이지별 몬스터 스텟'!T2493*'(참고)타워 스텟 가치'!$R$17,'스테이지별 몬스터 스텟'!U2493*'(참고)타워 스텟 가치'!$S$17,'스테이지별 몬스터 스텟'!V2493*'(참고)타워 스텟 가치'!$T$17,'스테이지별 몬스터 스텟'!W2493*'(참고)타워 스텟 가치'!$U$17,'스테이지별 몬스터 스텟'!X2493*'(참고)타워 스텟 가치'!$V$17,'스테이지별 몬스터 스텟'!Y2493*'(참고)타워 스텟 가치'!$W$17,'스테이지별 몬스터 스텟'!Z2493*'(참고)타워 스텟 가치'!$X$17,'스테이지별 몬스터 스텟'!AA2493*'(참고)타워 스텟 가치'!$Y$17)</f>
        <v>1551115.8162500137</v>
      </c>
      <c r="AC2493">
        <v>2</v>
      </c>
      <c r="AD2493">
        <f>VLOOKUP($F2493,'(참고)타워 스텟 가치'!$B$12:$L$16,AD$2,0)+(VLOOKUP($F2493,'(참고)타워 스텟 가치'!$B$12:$L$16,AD$2,0)*$E2493)</f>
        <v>1689.1875000000148</v>
      </c>
      <c r="AE2493">
        <f>VLOOKUP($F2493,'(참고)타워 스텟 가치'!$B$12:$L$16,AE$2,0)+(VLOOKUP($F2493,'(참고)타워 스텟 가치'!$B$12:$L$16,AE$2,0)*$E2493)</f>
        <v>2027.0250000000178</v>
      </c>
      <c r="AF2493">
        <f>VLOOKUP($F2493,'(참고)타워 스텟 가치'!$B$12:$L$16,AF$2,0)+(VLOOKUP($F2493,'(참고)타워 스텟 가치'!$B$12:$L$16,AF$2,0)*$E2493)</f>
        <v>1001000.0000000087</v>
      </c>
      <c r="AG2493">
        <f>VLOOKUP($F2493,'(참고)타워 스텟 가치'!$B$12:$L$16,AG$2,0)+(VLOOKUP($F2493,'(참고)타워 스텟 가치'!$B$12:$L$16,AG$2,0)*$E2493)</f>
        <v>10135.125000000089</v>
      </c>
      <c r="AH2493">
        <f>VLOOKUP($F2493,'(참고)타워 스텟 가치'!$B$12:$L$16,AH$2,0)+(VLOOKUP($F2493,'(참고)타워 스텟 가치'!$B$12:$L$16,AH$2,0)*$E2493)</f>
        <v>337.83750000000293</v>
      </c>
      <c r="AI2493">
        <f>VLOOKUP($F2493,'(참고)타워 스텟 가치'!$B$12:$L$16,AI$2,0)+(VLOOKUP($F2493,'(참고)타워 스텟 가치'!$B$12:$L$16,AI$2,0)*$E2493)</f>
        <v>60.060000000000521</v>
      </c>
      <c r="AJ2493">
        <f>VLOOKUP($F2493,'(참고)타워 스텟 가치'!$B$12:$L$16,AJ$2,0)+(VLOOKUP($F2493,'(참고)타워 스텟 가치'!$B$12:$L$16,AJ$2,0)*$E2493)</f>
        <v>0</v>
      </c>
      <c r="AK2493">
        <f>VLOOKUP($F2493,'(참고)타워 스텟 가치'!$B$12:$L$16,AK$2,0)+(VLOOKUP($F2493,'(참고)타워 스텟 가치'!$B$12:$L$16,AK$2,0)*$E2493)</f>
        <v>0</v>
      </c>
      <c r="AL2493">
        <f>VLOOKUP($F2493,'(참고)타워 스텟 가치'!$B$12:$L$16,AL$2,0)+(VLOOKUP($F2493,'(참고)타워 스텟 가치'!$B$12:$L$16,AL$2,0)*$E2493)</f>
        <v>400.4000000000035</v>
      </c>
      <c r="AM2493">
        <f>SUM('스테이지별 몬스터 스텟'!AD2493*'(참고)타워 스텟 가치'!$Q$17,'스테이지별 몬스터 스텟'!AE2493*'(참고)타워 스텟 가치'!$R$17,'스테이지별 몬스터 스텟'!AF2493*'(참고)타워 스텟 가치'!$S$17,'스테이지별 몬스터 스텟'!AG2493*'(참고)타워 스텟 가치'!$T$17,'스테이지별 몬스터 스텟'!AH2493*'(참고)타워 스텟 가치'!$U$17,'스테이지별 몬스터 스텟'!AI2493*'(참고)타워 스텟 가치'!$V$17,'스테이지별 몬스터 스텟'!AJ2493*'(참고)타워 스텟 가치'!$W$17,'스테이지별 몬스터 스텟'!AK2493*'(참고)타워 스텟 가치'!$X$17,'스테이지별 몬스터 스텟'!AL2493*'(참고)타워 스텟 가치'!$Y$17)</f>
        <v>1529725.6975000135</v>
      </c>
      <c r="AN2493">
        <v>3</v>
      </c>
    </row>
    <row r="2494" spans="3:40" x14ac:dyDescent="0.3">
      <c r="C2494">
        <v>5</v>
      </c>
      <c r="D2494">
        <f t="shared" si="116"/>
        <v>498</v>
      </c>
      <c r="E2494" s="52">
        <f>VLOOKUP(D2494,'스테이지별 난이도 설정'!B:C,2,0)</f>
        <v>199.20000000000175</v>
      </c>
      <c r="F2494" t="str">
        <f t="shared" si="117"/>
        <v>스페셜</v>
      </c>
      <c r="G2494">
        <f t="shared" si="115"/>
        <v>6</v>
      </c>
      <c r="H2494">
        <f>VLOOKUP($F2494,'(참고)타워 스텟 가치'!$B$2:$L$6,H$2,0)+(VLOOKUP($F2494,'(참고)타워 스텟 가치'!$B$2:$L$6,H$2,0)*$E2494)</f>
        <v>7601.3437500000664</v>
      </c>
      <c r="I2494">
        <f>VLOOKUP($F2494,'(참고)타워 스텟 가치'!$B$2:$L$6,I$2,0)+(VLOOKUP($F2494,'(참고)타워 스텟 가치'!$B$2:$L$6,I$2,0)*$E2494)</f>
        <v>1520.2687500000134</v>
      </c>
      <c r="J2494">
        <f>VLOOKUP($F2494,'(참고)타워 스텟 가치'!$B$2:$L$6,J$2,0)+(VLOOKUP($F2494,'(참고)타워 스텟 가치'!$B$2:$L$6,J$2,0)*$E2494)</f>
        <v>1001000.0000000087</v>
      </c>
      <c r="K2494">
        <f>VLOOKUP($F2494,'(참고)타워 스텟 가치'!$B$2:$L$6,K$2,0)+(VLOOKUP($F2494,'(참고)타워 스텟 가치'!$B$2:$L$6,K$2,0)*$E2494)</f>
        <v>30405.375000000266</v>
      </c>
      <c r="L2494">
        <f>VLOOKUP($F2494,'(참고)타워 스텟 가치'!$B$2:$L$6,L$2,0)+(VLOOKUP($F2494,'(참고)타워 스텟 가치'!$B$2:$L$6,L$2,0)*$E2494)</f>
        <v>506.75625000000446</v>
      </c>
      <c r="M2494">
        <f>VLOOKUP($F2494,'(참고)타워 스텟 가치'!$B$2:$L$6,M$2,0)+(VLOOKUP($F2494,'(참고)타워 스텟 가치'!$B$2:$L$6,M$2,0)*$E2494)</f>
        <v>60.060000000000521</v>
      </c>
      <c r="N2494">
        <f>VLOOKUP($F2494,'(참고)타워 스텟 가치'!$B$2:$L$6,N$2,0)+(VLOOKUP($F2494,'(참고)타워 스텟 가치'!$B$2:$L$6,N$2,0)*$E2494)</f>
        <v>0</v>
      </c>
      <c r="O2494">
        <f>VLOOKUP($F2494,'(참고)타워 스텟 가치'!$B$2:$L$6,O$2,0)+(VLOOKUP($F2494,'(참고)타워 스텟 가치'!$B$2:$L$6,O$2,0)*$E2494)</f>
        <v>0</v>
      </c>
      <c r="P2494">
        <f>VLOOKUP($F2494,'(참고)타워 스텟 가치'!$B$2:$L$6,P$2,0)+(VLOOKUP($F2494,'(참고)타워 스텟 가치'!$B$2:$L$6,P$2,0)*$E2494)</f>
        <v>200.20000000000175</v>
      </c>
      <c r="Q2494">
        <f>SUM('스테이지별 몬스터 스텟'!H2494*'(참고)타워 스텟 가치'!$Q$17,'스테이지별 몬스터 스텟'!I2494*'(참고)타워 스텟 가치'!$R$17,'스테이지별 몬스터 스텟'!J2494*'(참고)타워 스텟 가치'!$S$17,'스테이지별 몬스터 스텟'!K2494*'(참고)타워 스텟 가치'!$T$17,'스테이지별 몬스터 스텟'!L2494*'(참고)타워 스텟 가치'!$U$17,'스테이지별 몬스터 스텟'!M2494*'(참고)타워 스텟 가치'!$V$17,'스테이지별 몬스터 스텟'!N2494*'(참고)타워 스텟 가치'!$W$17,'스테이지별 몬스터 스텟'!O2494*'(참고)타워 스텟 가치'!$X$17,'스테이지별 몬스터 스텟'!P2494*'(참고)타워 스텟 가치'!$Y$17)</f>
        <v>1581267.8131250136</v>
      </c>
      <c r="R2494">
        <v>1</v>
      </c>
      <c r="S2494">
        <f>VLOOKUP($F2494,'(참고)타워 스텟 가치'!$B$7:$L$11,S$2,0)+(VLOOKUP($F2494,'(참고)타워 스텟 가치'!$B$7:$L$11,S$2,0)*$E2494)</f>
        <v>2533.7812500000223</v>
      </c>
      <c r="T2494">
        <f>VLOOKUP($F2494,'(참고)타워 스텟 가치'!$B$7:$L$11,T$2,0)+(VLOOKUP($F2494,'(참고)타워 스텟 가치'!$B$7:$L$11,T$2,0)*$E2494)</f>
        <v>4560.8062500000397</v>
      </c>
      <c r="U2494">
        <f>VLOOKUP($F2494,'(참고)타워 스텟 가치'!$B$7:$L$11,U$2,0)+(VLOOKUP($F2494,'(참고)타워 스텟 가치'!$B$7:$L$11,U$2,0)*$E2494)</f>
        <v>1001000.0000000087</v>
      </c>
      <c r="V2494">
        <f>VLOOKUP($F2494,'(참고)타워 스텟 가치'!$B$7:$L$11,V$2,0)+(VLOOKUP($F2494,'(참고)타워 스텟 가치'!$B$7:$L$11,V$2,0)*$E2494)</f>
        <v>30405.375000000266</v>
      </c>
      <c r="W2494">
        <f>VLOOKUP($F2494,'(참고)타워 스텟 가치'!$B$7:$L$11,W$2,0)+(VLOOKUP($F2494,'(참고)타워 스텟 가치'!$B$7:$L$11,W$2,0)*$E2494)</f>
        <v>506.75625000000446</v>
      </c>
      <c r="X2494">
        <f>VLOOKUP($F2494,'(참고)타워 스텟 가치'!$B$7:$L$11,X$2,0)+(VLOOKUP($F2494,'(참고)타워 스텟 가치'!$B$7:$L$11,X$2,0)*$E2494)</f>
        <v>60.060000000000521</v>
      </c>
      <c r="Y2494">
        <f>VLOOKUP($F2494,'(참고)타워 스텟 가치'!$B$7:$L$11,Y$2,0)+(VLOOKUP($F2494,'(참고)타워 스텟 가치'!$B$7:$L$11,Y$2,0)*$E2494)</f>
        <v>0</v>
      </c>
      <c r="Z2494">
        <f>VLOOKUP($F2494,'(참고)타워 스텟 가치'!$B$7:$L$11,Z$2,0)+(VLOOKUP($F2494,'(참고)타워 스텟 가치'!$B$7:$L$11,Z$2,0)*$E2494)</f>
        <v>0</v>
      </c>
      <c r="AA2494">
        <f>VLOOKUP($F2494,'(참고)타워 스텟 가치'!$B$7:$L$11,AA$2,0)+(VLOOKUP($F2494,'(참고)타워 스텟 가치'!$B$7:$L$11,AA$2,0)*$E2494)</f>
        <v>200.20000000000175</v>
      </c>
      <c r="AB2494">
        <f>SUM('스테이지별 몬스터 스텟'!S2494*'(참고)타워 스텟 가치'!$Q$17,'스테이지별 몬스터 스텟'!T2494*'(참고)타워 스텟 가치'!$R$17,'스테이지별 몬스터 스텟'!U2494*'(참고)타워 스텟 가치'!$S$17,'스테이지별 몬스터 스텟'!V2494*'(참고)타워 스텟 가치'!$T$17,'스테이지별 몬스터 스텟'!W2494*'(참고)타워 스텟 가치'!$U$17,'스테이지별 몬스터 스텟'!X2494*'(참고)타워 스텟 가치'!$V$17,'스테이지별 몬스터 스텟'!Y2494*'(참고)타워 스텟 가치'!$W$17,'스테이지별 몬스터 스텟'!Z2494*'(참고)타워 스텟 가치'!$X$17,'스테이지별 몬스터 스텟'!AA2494*'(참고)타워 스텟 가치'!$Y$17)</f>
        <v>1575693.4943750135</v>
      </c>
      <c r="AC2494">
        <v>2</v>
      </c>
      <c r="AD2494">
        <f>VLOOKUP($F2494,'(참고)타워 스텟 가치'!$B$12:$L$16,AD$2,0)+(VLOOKUP($F2494,'(참고)타워 스텟 가치'!$B$12:$L$16,AD$2,0)*$E2494)</f>
        <v>2533.7812500000223</v>
      </c>
      <c r="AE2494">
        <f>VLOOKUP($F2494,'(참고)타워 스텟 가치'!$B$12:$L$16,AE$2,0)+(VLOOKUP($F2494,'(참고)타워 스텟 가치'!$B$12:$L$16,AE$2,0)*$E2494)</f>
        <v>3040.5375000000267</v>
      </c>
      <c r="AF2494">
        <f>VLOOKUP($F2494,'(참고)타워 스텟 가치'!$B$12:$L$16,AF$2,0)+(VLOOKUP($F2494,'(참고)타워 스텟 가치'!$B$12:$L$16,AF$2,0)*$E2494)</f>
        <v>1001000.0000000087</v>
      </c>
      <c r="AG2494">
        <f>VLOOKUP($F2494,'(참고)타워 스텟 가치'!$B$12:$L$16,AG$2,0)+(VLOOKUP($F2494,'(참고)타워 스텟 가치'!$B$12:$L$16,AG$2,0)*$E2494)</f>
        <v>15202.687500000133</v>
      </c>
      <c r="AH2494">
        <f>VLOOKUP($F2494,'(참고)타워 스텟 가치'!$B$12:$L$16,AH$2,0)+(VLOOKUP($F2494,'(참고)타워 스텟 가치'!$B$12:$L$16,AH$2,0)*$E2494)</f>
        <v>506.75625000000446</v>
      </c>
      <c r="AI2494">
        <f>VLOOKUP($F2494,'(참고)타워 스텟 가치'!$B$12:$L$16,AI$2,0)+(VLOOKUP($F2494,'(참고)타워 스텟 가치'!$B$12:$L$16,AI$2,0)*$E2494)</f>
        <v>60.060000000000521</v>
      </c>
      <c r="AJ2494">
        <f>VLOOKUP($F2494,'(참고)타워 스텟 가치'!$B$12:$L$16,AJ$2,0)+(VLOOKUP($F2494,'(참고)타워 스텟 가치'!$B$12:$L$16,AJ$2,0)*$E2494)</f>
        <v>0</v>
      </c>
      <c r="AK2494">
        <f>VLOOKUP($F2494,'(참고)타워 스텟 가치'!$B$12:$L$16,AK$2,0)+(VLOOKUP($F2494,'(참고)타워 스텟 가치'!$B$12:$L$16,AK$2,0)*$E2494)</f>
        <v>0</v>
      </c>
      <c r="AL2494">
        <f>VLOOKUP($F2494,'(참고)타워 스텟 가치'!$B$12:$L$16,AL$2,0)+(VLOOKUP($F2494,'(참고)타워 스텟 가치'!$B$12:$L$16,AL$2,0)*$E2494)</f>
        <v>400.4000000000035</v>
      </c>
      <c r="AM2494">
        <f>SUM('스테이지별 몬스터 스텟'!AD2494*'(참고)타워 스텟 가치'!$Q$17,'스테이지별 몬스터 스텟'!AE2494*'(참고)타워 스텟 가치'!$R$17,'스테이지별 몬스터 스텟'!AF2494*'(참고)타워 스텟 가치'!$S$17,'스테이지별 몬스터 스텟'!AG2494*'(참고)타워 스텟 가치'!$T$17,'스테이지별 몬스터 스텟'!AH2494*'(참고)타워 스텟 가치'!$U$17,'스테이지별 몬스터 스텟'!AI2494*'(참고)타워 스텟 가치'!$V$17,'스테이지별 몬스터 스텟'!AJ2494*'(참고)타워 스텟 가치'!$W$17,'스테이지별 몬스터 스텟'!AK2494*'(참고)타워 스텟 가치'!$X$17,'스테이지별 몬스터 스텟'!AL2494*'(참고)타워 스텟 가치'!$Y$17)</f>
        <v>1543408.1162500135</v>
      </c>
      <c r="AN2494">
        <v>3</v>
      </c>
    </row>
    <row r="2495" spans="3:40" x14ac:dyDescent="0.3">
      <c r="C2495">
        <v>1</v>
      </c>
      <c r="D2495">
        <f t="shared" si="116"/>
        <v>499</v>
      </c>
      <c r="E2495" s="52">
        <f>VLOOKUP(D2495,'스테이지별 난이도 설정'!B:C,2,0)</f>
        <v>199.60000000000176</v>
      </c>
      <c r="F2495" t="str">
        <f t="shared" si="117"/>
        <v>일반</v>
      </c>
      <c r="G2495">
        <f t="shared" si="115"/>
        <v>6</v>
      </c>
      <c r="H2495">
        <f>VLOOKUP($F2495,'(참고)타워 스텟 가치'!$B$2:$L$6,H$2,0)+(VLOOKUP($F2495,'(참고)타워 스텟 가치'!$B$2:$L$6,H$2,0)*$E2495)</f>
        <v>1504.5000000000132</v>
      </c>
      <c r="I2495">
        <f>VLOOKUP($F2495,'(참고)타워 스텟 가치'!$B$2:$L$6,I$2,0)+(VLOOKUP($F2495,'(참고)타워 스텟 가치'!$B$2:$L$6,I$2,0)*$E2495)</f>
        <v>300.90000000000265</v>
      </c>
      <c r="J2495">
        <f>VLOOKUP($F2495,'(참고)타워 스텟 가치'!$B$2:$L$6,J$2,0)+(VLOOKUP($F2495,'(참고)타워 스텟 가치'!$B$2:$L$6,J$2,0)*$E2495)</f>
        <v>1003000.0000000087</v>
      </c>
      <c r="K2495">
        <f>VLOOKUP($F2495,'(참고)타워 스텟 가치'!$B$2:$L$6,K$2,0)+(VLOOKUP($F2495,'(참고)타워 스텟 가치'!$B$2:$L$6,K$2,0)*$E2495)</f>
        <v>6018.0000000000528</v>
      </c>
      <c r="L2495">
        <f>VLOOKUP($F2495,'(참고)타워 스텟 가치'!$B$2:$L$6,L$2,0)+(VLOOKUP($F2495,'(참고)타워 스텟 가치'!$B$2:$L$6,L$2,0)*$E2495)</f>
        <v>100.30000000000088</v>
      </c>
      <c r="M2495">
        <f>VLOOKUP($F2495,'(참고)타워 스텟 가치'!$B$2:$L$6,M$2,0)+(VLOOKUP($F2495,'(참고)타워 스텟 가치'!$B$2:$L$6,M$2,0)*$E2495)</f>
        <v>60.180000000000518</v>
      </c>
      <c r="N2495">
        <f>VLOOKUP($F2495,'(참고)타워 스텟 가치'!$B$2:$L$6,N$2,0)+(VLOOKUP($F2495,'(참고)타워 스텟 가치'!$B$2:$L$6,N$2,0)*$E2495)</f>
        <v>0</v>
      </c>
      <c r="O2495">
        <f>VLOOKUP($F2495,'(참고)타워 스텟 가치'!$B$2:$L$6,O$2,0)+(VLOOKUP($F2495,'(참고)타워 스텟 가치'!$B$2:$L$6,O$2,0)*$E2495)</f>
        <v>0</v>
      </c>
      <c r="P2495">
        <f>VLOOKUP($F2495,'(참고)타워 스텟 가치'!$B$2:$L$6,P$2,0)+(VLOOKUP($F2495,'(참고)타워 스텟 가치'!$B$2:$L$6,P$2,0)*$E2495)</f>
        <v>140.42000000000121</v>
      </c>
      <c r="Q2495">
        <f>SUM('스테이지별 몬스터 스텟'!H2495*'(참고)타워 스텟 가치'!$Q$17,'스테이지별 몬스터 스텟'!I2495*'(참고)타워 스텟 가치'!$R$17,'스테이지별 몬스터 스텟'!J2495*'(참고)타워 스텟 가치'!$S$17,'스테이지별 몬스터 스텟'!K2495*'(참고)타워 스텟 가치'!$T$17,'스테이지별 몬스터 스텟'!L2495*'(참고)타워 스텟 가치'!$U$17,'스테이지별 몬스터 스텟'!M2495*'(참고)타워 스텟 가치'!$V$17,'스테이지별 몬스터 스텟'!N2495*'(참고)타워 스텟 가치'!$W$17,'스테이지별 몬스터 스텟'!O2495*'(참고)타워 스텟 가치'!$X$17,'스테이지별 몬스터 스텟'!P2495*'(참고)타워 스텟 가치'!$Y$17)</f>
        <v>1520537.9700000132</v>
      </c>
      <c r="R2495">
        <v>1</v>
      </c>
      <c r="S2495">
        <f>VLOOKUP($F2495,'(참고)타워 스텟 가치'!$B$7:$L$11,S$2,0)+(VLOOKUP($F2495,'(참고)타워 스텟 가치'!$B$7:$L$11,S$2,0)*$E2495)</f>
        <v>501.50000000000438</v>
      </c>
      <c r="T2495">
        <f>VLOOKUP($F2495,'(참고)타워 스텟 가치'!$B$7:$L$11,T$2,0)+(VLOOKUP($F2495,'(참고)타워 스텟 가치'!$B$7:$L$11,T$2,0)*$E2495)</f>
        <v>902.70000000000789</v>
      </c>
      <c r="U2495">
        <f>VLOOKUP($F2495,'(참고)타워 스텟 가치'!$B$7:$L$11,U$2,0)+(VLOOKUP($F2495,'(참고)타워 스텟 가치'!$B$7:$L$11,U$2,0)*$E2495)</f>
        <v>1003000.0000000087</v>
      </c>
      <c r="V2495">
        <f>VLOOKUP($F2495,'(참고)타워 스텟 가치'!$B$7:$L$11,V$2,0)+(VLOOKUP($F2495,'(참고)타워 스텟 가치'!$B$7:$L$11,V$2,0)*$E2495)</f>
        <v>6018.0000000000528</v>
      </c>
      <c r="W2495">
        <f>VLOOKUP($F2495,'(참고)타워 스텟 가치'!$B$7:$L$11,W$2,0)+(VLOOKUP($F2495,'(참고)타워 스텟 가치'!$B$7:$L$11,W$2,0)*$E2495)</f>
        <v>100.30000000000088</v>
      </c>
      <c r="X2495">
        <f>VLOOKUP($F2495,'(참고)타워 스텟 가치'!$B$7:$L$11,X$2,0)+(VLOOKUP($F2495,'(참고)타워 스텟 가치'!$B$7:$L$11,X$2,0)*$E2495)</f>
        <v>60.180000000000518</v>
      </c>
      <c r="Y2495">
        <f>VLOOKUP($F2495,'(참고)타워 스텟 가치'!$B$7:$L$11,Y$2,0)+(VLOOKUP($F2495,'(참고)타워 스텟 가치'!$B$7:$L$11,Y$2,0)*$E2495)</f>
        <v>0</v>
      </c>
      <c r="Z2495">
        <f>VLOOKUP($F2495,'(참고)타워 스텟 가치'!$B$7:$L$11,Z$2,0)+(VLOOKUP($F2495,'(참고)타워 스텟 가치'!$B$7:$L$11,Z$2,0)*$E2495)</f>
        <v>0</v>
      </c>
      <c r="AA2495">
        <f>VLOOKUP($F2495,'(참고)타워 스텟 가치'!$B$7:$L$11,AA$2,0)+(VLOOKUP($F2495,'(참고)타워 스텟 가치'!$B$7:$L$11,AA$2,0)*$E2495)</f>
        <v>140.42000000000121</v>
      </c>
      <c r="AB2495">
        <f>SUM('스테이지별 몬스터 스텟'!S2495*'(참고)타워 스텟 가치'!$Q$17,'스테이지별 몬스터 스텟'!T2495*'(참고)타워 스텟 가치'!$R$17,'스테이지별 몬스터 스텟'!U2495*'(참고)타워 스텟 가치'!$S$17,'스테이지별 몬스터 스텟'!V2495*'(참고)타워 스텟 가치'!$T$17,'스테이지별 몬스터 스텟'!W2495*'(참고)타워 스텟 가치'!$U$17,'스테이지별 몬스터 스텟'!X2495*'(참고)타워 스텟 가치'!$V$17,'스테이지별 몬스터 스텟'!Y2495*'(참고)타워 스텟 가치'!$W$17,'스테이지별 몬스터 스텟'!Z2495*'(참고)타워 스텟 가치'!$X$17,'스테이지별 몬스터 스텟'!AA2495*'(참고)타워 스텟 가치'!$Y$17)</f>
        <v>1519434.6700000132</v>
      </c>
      <c r="AC2495">
        <v>2</v>
      </c>
      <c r="AD2495">
        <f>VLOOKUP($F2495,'(참고)타워 스텟 가치'!$B$12:$L$16,AD$2,0)+(VLOOKUP($F2495,'(참고)타워 스텟 가치'!$B$12:$L$16,AD$2,0)*$E2495)</f>
        <v>501.50000000000438</v>
      </c>
      <c r="AE2495">
        <f>VLOOKUP($F2495,'(참고)타워 스텟 가치'!$B$12:$L$16,AE$2,0)+(VLOOKUP($F2495,'(참고)타워 스텟 가치'!$B$12:$L$16,AE$2,0)*$E2495)</f>
        <v>601.8000000000053</v>
      </c>
      <c r="AF2495">
        <f>VLOOKUP($F2495,'(참고)타워 스텟 가치'!$B$12:$L$16,AF$2,0)+(VLOOKUP($F2495,'(참고)타워 스텟 가치'!$B$12:$L$16,AF$2,0)*$E2495)</f>
        <v>1003000.0000000087</v>
      </c>
      <c r="AG2495">
        <f>VLOOKUP($F2495,'(참고)타워 스텟 가치'!$B$12:$L$16,AG$2,0)+(VLOOKUP($F2495,'(참고)타워 스텟 가치'!$B$12:$L$16,AG$2,0)*$E2495)</f>
        <v>3009.0000000000264</v>
      </c>
      <c r="AH2495">
        <f>VLOOKUP($F2495,'(참고)타워 스텟 가치'!$B$12:$L$16,AH$2,0)+(VLOOKUP($F2495,'(참고)타워 스텟 가치'!$B$12:$L$16,AH$2,0)*$E2495)</f>
        <v>100.30000000000088</v>
      </c>
      <c r="AI2495">
        <f>VLOOKUP($F2495,'(참고)타워 스텟 가치'!$B$12:$L$16,AI$2,0)+(VLOOKUP($F2495,'(참고)타워 스텟 가치'!$B$12:$L$16,AI$2,0)*$E2495)</f>
        <v>60.180000000000518</v>
      </c>
      <c r="AJ2495">
        <f>VLOOKUP($F2495,'(참고)타워 스텟 가치'!$B$12:$L$16,AJ$2,0)+(VLOOKUP($F2495,'(참고)타워 스텟 가치'!$B$12:$L$16,AJ$2,0)*$E2495)</f>
        <v>0</v>
      </c>
      <c r="AK2495">
        <f>VLOOKUP($F2495,'(참고)타워 스텟 가치'!$B$12:$L$16,AK$2,0)+(VLOOKUP($F2495,'(참고)타워 스텟 가치'!$B$12:$L$16,AK$2,0)*$E2495)</f>
        <v>0</v>
      </c>
      <c r="AL2495">
        <f>VLOOKUP($F2495,'(참고)타워 스텟 가치'!$B$12:$L$16,AL$2,0)+(VLOOKUP($F2495,'(참고)타워 스텟 가치'!$B$12:$L$16,AL$2,0)*$E2495)</f>
        <v>280.84000000000242</v>
      </c>
      <c r="AM2495">
        <f>SUM('스테이지별 몬스터 스텟'!AD2495*'(참고)타워 스텟 가치'!$Q$17,'스테이지별 몬스터 스텟'!AE2495*'(참고)타워 스텟 가치'!$R$17,'스테이지별 몬스터 스텟'!AF2495*'(참고)타워 스텟 가치'!$S$17,'스테이지별 몬스터 스텟'!AG2495*'(참고)타워 스텟 가치'!$T$17,'스테이지별 몬스터 스텟'!AH2495*'(참고)타워 스텟 가치'!$U$17,'스테이지별 몬스터 스텟'!AI2495*'(참고)타워 스텟 가치'!$V$17,'스테이지별 몬스터 스텟'!AJ2495*'(참고)타워 스텟 가치'!$W$17,'스테이지별 몬스터 스텟'!AK2495*'(참고)타워 스텟 가치'!$X$17,'스테이지별 몬스터 스텟'!AL2495*'(참고)타워 스텟 가치'!$Y$17)</f>
        <v>1513246.160000013</v>
      </c>
      <c r="AN2495">
        <v>3</v>
      </c>
    </row>
    <row r="2496" spans="3:40" x14ac:dyDescent="0.3">
      <c r="C2496">
        <v>2</v>
      </c>
      <c r="D2496">
        <f t="shared" si="116"/>
        <v>499</v>
      </c>
      <c r="E2496" s="52">
        <f>VLOOKUP(D2496,'스테이지별 난이도 설정'!B:C,2,0)</f>
        <v>199.60000000000176</v>
      </c>
      <c r="F2496" t="str">
        <f t="shared" si="117"/>
        <v>레어</v>
      </c>
      <c r="G2496">
        <f t="shared" si="115"/>
        <v>6</v>
      </c>
      <c r="H2496">
        <f>VLOOKUP($F2496,'(참고)타워 스텟 가치'!$B$2:$L$6,H$2,0)+(VLOOKUP($F2496,'(참고)타워 스텟 가치'!$B$2:$L$6,H$2,0)*$E2496)</f>
        <v>2256.7500000000196</v>
      </c>
      <c r="I2496">
        <f>VLOOKUP($F2496,'(참고)타워 스텟 가치'!$B$2:$L$6,I$2,0)+(VLOOKUP($F2496,'(참고)타워 스텟 가치'!$B$2:$L$6,I$2,0)*$E2496)</f>
        <v>451.35000000000394</v>
      </c>
      <c r="J2496">
        <f>VLOOKUP($F2496,'(참고)타워 스텟 가치'!$B$2:$L$6,J$2,0)+(VLOOKUP($F2496,'(참고)타워 스텟 가치'!$B$2:$L$6,J$2,0)*$E2496)</f>
        <v>1003000.0000000087</v>
      </c>
      <c r="K2496">
        <f>VLOOKUP($F2496,'(참고)타워 스텟 가치'!$B$2:$L$6,K$2,0)+(VLOOKUP($F2496,'(참고)타워 스텟 가치'!$B$2:$L$6,K$2,0)*$E2496)</f>
        <v>9027.0000000000782</v>
      </c>
      <c r="L2496">
        <f>VLOOKUP($F2496,'(참고)타워 스텟 가치'!$B$2:$L$6,L$2,0)+(VLOOKUP($F2496,'(참고)타워 스텟 가치'!$B$2:$L$6,L$2,0)*$E2496)</f>
        <v>150.45000000000132</v>
      </c>
      <c r="M2496">
        <f>VLOOKUP($F2496,'(참고)타워 스텟 가치'!$B$2:$L$6,M$2,0)+(VLOOKUP($F2496,'(참고)타워 스텟 가치'!$B$2:$L$6,M$2,0)*$E2496)</f>
        <v>60.180000000000518</v>
      </c>
      <c r="N2496">
        <f>VLOOKUP($F2496,'(참고)타워 스텟 가치'!$B$2:$L$6,N$2,0)+(VLOOKUP($F2496,'(참고)타워 스텟 가치'!$B$2:$L$6,N$2,0)*$E2496)</f>
        <v>0</v>
      </c>
      <c r="O2496">
        <f>VLOOKUP($F2496,'(참고)타워 스텟 가치'!$B$2:$L$6,O$2,0)+(VLOOKUP($F2496,'(참고)타워 스텟 가치'!$B$2:$L$6,O$2,0)*$E2496)</f>
        <v>0</v>
      </c>
      <c r="P2496">
        <f>VLOOKUP($F2496,'(참고)타워 스텟 가치'!$B$2:$L$6,P$2,0)+(VLOOKUP($F2496,'(참고)타워 스텟 가치'!$B$2:$L$6,P$2,0)*$E2496)</f>
        <v>140.42000000000121</v>
      </c>
      <c r="Q2496">
        <f>SUM('스테이지별 몬스터 스텟'!H2496*'(참고)타워 스텟 가치'!$Q$17,'스테이지별 몬스터 스텟'!I2496*'(참고)타워 스텟 가치'!$R$17,'스테이지별 몬스터 스텟'!J2496*'(참고)타워 스텟 가치'!$S$17,'스테이지별 몬스터 스텟'!K2496*'(참고)타워 스텟 가치'!$T$17,'스테이지별 몬스터 스텟'!L2496*'(참고)타워 스텟 가치'!$U$17,'스테이지별 몬스터 스텟'!M2496*'(참고)타워 스텟 가치'!$V$17,'스테이지별 몬스터 스텟'!N2496*'(참고)타워 스텟 가치'!$W$17,'스테이지별 몬스터 스텟'!O2496*'(참고)타워 스텟 가치'!$X$17,'스테이지별 몬스터 스텟'!P2496*'(참고)타워 스텟 가치'!$Y$17)</f>
        <v>1528386.4450000133</v>
      </c>
      <c r="R2496">
        <v>1</v>
      </c>
      <c r="S2496">
        <f>VLOOKUP($F2496,'(참고)타워 스텟 가치'!$B$7:$L$11,S$2,0)+(VLOOKUP($F2496,'(참고)타워 스텟 가치'!$B$7:$L$11,S$2,0)*$E2496)</f>
        <v>752.25000000000659</v>
      </c>
      <c r="T2496">
        <f>VLOOKUP($F2496,'(참고)타워 스텟 가치'!$B$7:$L$11,T$2,0)+(VLOOKUP($F2496,'(참고)타워 스텟 가치'!$B$7:$L$11,T$2,0)*$E2496)</f>
        <v>1354.0500000000118</v>
      </c>
      <c r="U2496">
        <f>VLOOKUP($F2496,'(참고)타워 스텟 가치'!$B$7:$L$11,U$2,0)+(VLOOKUP($F2496,'(참고)타워 스텟 가치'!$B$7:$L$11,U$2,0)*$E2496)</f>
        <v>1003000.0000000087</v>
      </c>
      <c r="V2496">
        <f>VLOOKUP($F2496,'(참고)타워 스텟 가치'!$B$7:$L$11,V$2,0)+(VLOOKUP($F2496,'(참고)타워 스텟 가치'!$B$7:$L$11,V$2,0)*$E2496)</f>
        <v>9027.0000000000782</v>
      </c>
      <c r="W2496">
        <f>VLOOKUP($F2496,'(참고)타워 스텟 가치'!$B$7:$L$11,W$2,0)+(VLOOKUP($F2496,'(참고)타워 스텟 가치'!$B$7:$L$11,W$2,0)*$E2496)</f>
        <v>150.45000000000132</v>
      </c>
      <c r="X2496">
        <f>VLOOKUP($F2496,'(참고)타워 스텟 가치'!$B$7:$L$11,X$2,0)+(VLOOKUP($F2496,'(참고)타워 스텟 가치'!$B$7:$L$11,X$2,0)*$E2496)</f>
        <v>60.180000000000518</v>
      </c>
      <c r="Y2496">
        <f>VLOOKUP($F2496,'(참고)타워 스텟 가치'!$B$7:$L$11,Y$2,0)+(VLOOKUP($F2496,'(참고)타워 스텟 가치'!$B$7:$L$11,Y$2,0)*$E2496)</f>
        <v>0</v>
      </c>
      <c r="Z2496">
        <f>VLOOKUP($F2496,'(참고)타워 스텟 가치'!$B$7:$L$11,Z$2,0)+(VLOOKUP($F2496,'(참고)타워 스텟 가치'!$B$7:$L$11,Z$2,0)*$E2496)</f>
        <v>0</v>
      </c>
      <c r="AA2496">
        <f>VLOOKUP($F2496,'(참고)타워 스텟 가치'!$B$7:$L$11,AA$2,0)+(VLOOKUP($F2496,'(참고)타워 스텟 가치'!$B$7:$L$11,AA$2,0)*$E2496)</f>
        <v>140.42000000000121</v>
      </c>
      <c r="AB2496">
        <f>SUM('스테이지별 몬스터 스텟'!S2496*'(참고)타워 스텟 가치'!$Q$17,'스테이지별 몬스터 스텟'!T2496*'(참고)타워 스텟 가치'!$R$17,'스테이지별 몬스터 스텟'!U2496*'(참고)타워 스텟 가치'!$S$17,'스테이지별 몬스터 스텟'!V2496*'(참고)타워 스텟 가치'!$T$17,'스테이지별 몬스터 스텟'!W2496*'(참고)타워 스텟 가치'!$U$17,'스테이지별 몬스터 스텟'!X2496*'(참고)타워 스텟 가치'!$V$17,'스테이지별 몬스터 스텟'!Y2496*'(참고)타워 스텟 가치'!$W$17,'스테이지별 몬스터 스텟'!Z2496*'(참고)타워 스텟 가치'!$X$17,'스테이지별 몬스터 스텟'!AA2496*'(참고)타워 스텟 가치'!$Y$17)</f>
        <v>1526731.4950000132</v>
      </c>
      <c r="AC2496">
        <v>2</v>
      </c>
      <c r="AD2496">
        <f>VLOOKUP($F2496,'(참고)타워 스텟 가치'!$B$12:$L$16,AD$2,0)+(VLOOKUP($F2496,'(참고)타워 스텟 가치'!$B$12:$L$16,AD$2,0)*$E2496)</f>
        <v>752.25000000000659</v>
      </c>
      <c r="AE2496">
        <f>VLOOKUP($F2496,'(참고)타워 스텟 가치'!$B$12:$L$16,AE$2,0)+(VLOOKUP($F2496,'(참고)타워 스텟 가치'!$B$12:$L$16,AE$2,0)*$E2496)</f>
        <v>902.70000000000789</v>
      </c>
      <c r="AF2496">
        <f>VLOOKUP($F2496,'(참고)타워 스텟 가치'!$B$12:$L$16,AF$2,0)+(VLOOKUP($F2496,'(참고)타워 스텟 가치'!$B$12:$L$16,AF$2,0)*$E2496)</f>
        <v>1003000.0000000087</v>
      </c>
      <c r="AG2496">
        <f>VLOOKUP($F2496,'(참고)타워 스텟 가치'!$B$12:$L$16,AG$2,0)+(VLOOKUP($F2496,'(참고)타워 스텟 가치'!$B$12:$L$16,AG$2,0)*$E2496)</f>
        <v>4513.5000000000391</v>
      </c>
      <c r="AH2496">
        <f>VLOOKUP($F2496,'(참고)타워 스텟 가치'!$B$12:$L$16,AH$2,0)+(VLOOKUP($F2496,'(참고)타워 스텟 가치'!$B$12:$L$16,AH$2,0)*$E2496)</f>
        <v>150.45000000000132</v>
      </c>
      <c r="AI2496">
        <f>VLOOKUP($F2496,'(참고)타워 스텟 가치'!$B$12:$L$16,AI$2,0)+(VLOOKUP($F2496,'(참고)타워 스텟 가치'!$B$12:$L$16,AI$2,0)*$E2496)</f>
        <v>60.180000000000518</v>
      </c>
      <c r="AJ2496">
        <f>VLOOKUP($F2496,'(참고)타워 스텟 가치'!$B$12:$L$16,AJ$2,0)+(VLOOKUP($F2496,'(참고)타워 스텟 가치'!$B$12:$L$16,AJ$2,0)*$E2496)</f>
        <v>0</v>
      </c>
      <c r="AK2496">
        <f>VLOOKUP($F2496,'(참고)타워 스텟 가치'!$B$12:$L$16,AK$2,0)+(VLOOKUP($F2496,'(참고)타워 스텟 가치'!$B$12:$L$16,AK$2,0)*$E2496)</f>
        <v>0</v>
      </c>
      <c r="AL2496">
        <f>VLOOKUP($F2496,'(참고)타워 스텟 가치'!$B$12:$L$16,AL$2,0)+(VLOOKUP($F2496,'(참고)타워 스텟 가치'!$B$12:$L$16,AL$2,0)*$E2496)</f>
        <v>280.84000000000242</v>
      </c>
      <c r="AM2496">
        <f>SUM('스테이지별 몬스터 스텟'!AD2496*'(참고)타워 스텟 가치'!$Q$17,'스테이지별 몬스터 스텟'!AE2496*'(참고)타워 스텟 가치'!$R$17,'스테이지별 몬스터 스텟'!AF2496*'(참고)타워 스텟 가치'!$S$17,'스테이지별 몬스터 스텟'!AG2496*'(참고)타워 스텟 가치'!$T$17,'스테이지별 몬스터 스텟'!AH2496*'(참고)타워 스텟 가치'!$U$17,'스테이지별 몬스터 스텟'!AI2496*'(참고)타워 스텟 가치'!$V$17,'스테이지별 몬스터 스텟'!AJ2496*'(참고)타워 스텟 가치'!$W$17,'스테이지별 몬스터 스텟'!AK2496*'(참고)타워 스텟 가치'!$X$17,'스테이지별 몬스터 스텟'!AL2496*'(참고)타워 스텟 가치'!$Y$17)</f>
        <v>1517308.3100000129</v>
      </c>
      <c r="AN2496">
        <v>3</v>
      </c>
    </row>
    <row r="2497" spans="3:40" x14ac:dyDescent="0.3">
      <c r="C2497">
        <v>3</v>
      </c>
      <c r="D2497">
        <f t="shared" si="116"/>
        <v>499</v>
      </c>
      <c r="E2497" s="52">
        <f>VLOOKUP(D2497,'스테이지별 난이도 설정'!B:C,2,0)</f>
        <v>199.60000000000176</v>
      </c>
      <c r="F2497" t="str">
        <f t="shared" si="117"/>
        <v>에픽</v>
      </c>
      <c r="G2497">
        <f t="shared" si="115"/>
        <v>6</v>
      </c>
      <c r="H2497">
        <f>VLOOKUP($F2497,'(참고)타워 스텟 가치'!$B$2:$L$6,H$2,0)+(VLOOKUP($F2497,'(참고)타워 스텟 가치'!$B$2:$L$6,H$2,0)*$E2497)</f>
        <v>3385.1250000000296</v>
      </c>
      <c r="I2497">
        <f>VLOOKUP($F2497,'(참고)타워 스텟 가치'!$B$2:$L$6,I$2,0)+(VLOOKUP($F2497,'(참고)타워 스텟 가치'!$B$2:$L$6,I$2,0)*$E2497)</f>
        <v>677.02500000000589</v>
      </c>
      <c r="J2497">
        <f>VLOOKUP($F2497,'(참고)타워 스텟 가치'!$B$2:$L$6,J$2,0)+(VLOOKUP($F2497,'(참고)타워 스텟 가치'!$B$2:$L$6,J$2,0)*$E2497)</f>
        <v>1003000.0000000087</v>
      </c>
      <c r="K2497">
        <f>VLOOKUP($F2497,'(참고)타워 스텟 가치'!$B$2:$L$6,K$2,0)+(VLOOKUP($F2497,'(참고)타워 스텟 가치'!$B$2:$L$6,K$2,0)*$E2497)</f>
        <v>13540.500000000118</v>
      </c>
      <c r="L2497">
        <f>VLOOKUP($F2497,'(참고)타워 스텟 가치'!$B$2:$L$6,L$2,0)+(VLOOKUP($F2497,'(참고)타워 스텟 가치'!$B$2:$L$6,L$2,0)*$E2497)</f>
        <v>225.67500000000197</v>
      </c>
      <c r="M2497">
        <f>VLOOKUP($F2497,'(참고)타워 스텟 가치'!$B$2:$L$6,M$2,0)+(VLOOKUP($F2497,'(참고)타워 스텟 가치'!$B$2:$L$6,M$2,0)*$E2497)</f>
        <v>60.180000000000518</v>
      </c>
      <c r="N2497">
        <f>VLOOKUP($F2497,'(참고)타워 스텟 가치'!$B$2:$L$6,N$2,0)+(VLOOKUP($F2497,'(참고)타워 스텟 가치'!$B$2:$L$6,N$2,0)*$E2497)</f>
        <v>0</v>
      </c>
      <c r="O2497">
        <f>VLOOKUP($F2497,'(참고)타워 스텟 가치'!$B$2:$L$6,O$2,0)+(VLOOKUP($F2497,'(참고)타워 스텟 가치'!$B$2:$L$6,O$2,0)*$E2497)</f>
        <v>0</v>
      </c>
      <c r="P2497">
        <f>VLOOKUP($F2497,'(참고)타워 스텟 가치'!$B$2:$L$6,P$2,0)+(VLOOKUP($F2497,'(참고)타워 스텟 가치'!$B$2:$L$6,P$2,0)*$E2497)</f>
        <v>140.42000000000121</v>
      </c>
      <c r="Q2497">
        <f>SUM('스테이지별 몬스터 스텟'!H2497*'(참고)타워 스텟 가치'!$Q$17,'스테이지별 몬스터 스텟'!I2497*'(참고)타워 스텟 가치'!$R$17,'스테이지별 몬스터 스텟'!J2497*'(참고)타워 스텟 가치'!$S$17,'스테이지별 몬스터 스텟'!K2497*'(참고)타워 스텟 가치'!$T$17,'스테이지별 몬스터 스텟'!L2497*'(참고)타워 스텟 가치'!$U$17,'스테이지별 몬스터 스텟'!M2497*'(참고)타워 스텟 가치'!$V$17,'스테이지별 몬스터 스텟'!N2497*'(참고)타워 스텟 가치'!$W$17,'스테이지별 몬스터 스텟'!O2497*'(참고)타워 스텟 가치'!$X$17,'스테이지별 몬스터 스텟'!P2497*'(참고)타워 스텟 가치'!$Y$17)</f>
        <v>1540159.1575000135</v>
      </c>
      <c r="R2497">
        <v>1</v>
      </c>
      <c r="S2497">
        <f>VLOOKUP($F2497,'(참고)타워 스텟 가치'!$B$7:$L$11,S$2,0)+(VLOOKUP($F2497,'(참고)타워 스텟 가치'!$B$7:$L$11,S$2,0)*$E2497)</f>
        <v>1128.3750000000098</v>
      </c>
      <c r="T2497">
        <f>VLOOKUP($F2497,'(참고)타워 스텟 가치'!$B$7:$L$11,T$2,0)+(VLOOKUP($F2497,'(참고)타워 스텟 가치'!$B$7:$L$11,T$2,0)*$E2497)</f>
        <v>2031.0750000000178</v>
      </c>
      <c r="U2497">
        <f>VLOOKUP($F2497,'(참고)타워 스텟 가치'!$B$7:$L$11,U$2,0)+(VLOOKUP($F2497,'(참고)타워 스텟 가치'!$B$7:$L$11,U$2,0)*$E2497)</f>
        <v>1003000.0000000087</v>
      </c>
      <c r="V2497">
        <f>VLOOKUP($F2497,'(참고)타워 스텟 가치'!$B$7:$L$11,V$2,0)+(VLOOKUP($F2497,'(참고)타워 스텟 가치'!$B$7:$L$11,V$2,0)*$E2497)</f>
        <v>13540.500000000118</v>
      </c>
      <c r="W2497">
        <f>VLOOKUP($F2497,'(참고)타워 스텟 가치'!$B$7:$L$11,W$2,0)+(VLOOKUP($F2497,'(참고)타워 스텟 가치'!$B$7:$L$11,W$2,0)*$E2497)</f>
        <v>225.67500000000197</v>
      </c>
      <c r="X2497">
        <f>VLOOKUP($F2497,'(참고)타워 스텟 가치'!$B$7:$L$11,X$2,0)+(VLOOKUP($F2497,'(참고)타워 스텟 가치'!$B$7:$L$11,X$2,0)*$E2497)</f>
        <v>60.180000000000518</v>
      </c>
      <c r="Y2497">
        <f>VLOOKUP($F2497,'(참고)타워 스텟 가치'!$B$7:$L$11,Y$2,0)+(VLOOKUP($F2497,'(참고)타워 스텟 가치'!$B$7:$L$11,Y$2,0)*$E2497)</f>
        <v>0</v>
      </c>
      <c r="Z2497">
        <f>VLOOKUP($F2497,'(참고)타워 스텟 가치'!$B$7:$L$11,Z$2,0)+(VLOOKUP($F2497,'(참고)타워 스텟 가치'!$B$7:$L$11,Z$2,0)*$E2497)</f>
        <v>0</v>
      </c>
      <c r="AA2497">
        <f>VLOOKUP($F2497,'(참고)타워 스텟 가치'!$B$7:$L$11,AA$2,0)+(VLOOKUP($F2497,'(참고)타워 스텟 가치'!$B$7:$L$11,AA$2,0)*$E2497)</f>
        <v>140.42000000000121</v>
      </c>
      <c r="AB2497">
        <f>SUM('스테이지별 몬스터 스텟'!S2497*'(참고)타워 스텟 가치'!$Q$17,'스테이지별 몬스터 스텟'!T2497*'(참고)타워 스텟 가치'!$R$17,'스테이지별 몬스터 스텟'!U2497*'(참고)타워 스텟 가치'!$S$17,'스테이지별 몬스터 스텟'!V2497*'(참고)타워 스텟 가치'!$T$17,'스테이지별 몬스터 스텟'!W2497*'(참고)타워 스텟 가치'!$U$17,'스테이지별 몬스터 스텟'!X2497*'(참고)타워 스텟 가치'!$V$17,'스테이지별 몬스터 스텟'!Y2497*'(참고)타워 스텟 가치'!$W$17,'스테이지별 몬스터 스텟'!Z2497*'(참고)타워 스텟 가치'!$X$17,'스테이지별 몬스터 스텟'!AA2497*'(참고)타워 스텟 가치'!$Y$17)</f>
        <v>1537676.7325000134</v>
      </c>
      <c r="AC2497">
        <v>2</v>
      </c>
      <c r="AD2497">
        <f>VLOOKUP($F2497,'(참고)타워 스텟 가치'!$B$12:$L$16,AD$2,0)+(VLOOKUP($F2497,'(참고)타워 스텟 가치'!$B$12:$L$16,AD$2,0)*$E2497)</f>
        <v>1128.3750000000098</v>
      </c>
      <c r="AE2497">
        <f>VLOOKUP($F2497,'(참고)타워 스텟 가치'!$B$12:$L$16,AE$2,0)+(VLOOKUP($F2497,'(참고)타워 스텟 가치'!$B$12:$L$16,AE$2,0)*$E2497)</f>
        <v>1354.0500000000118</v>
      </c>
      <c r="AF2497">
        <f>VLOOKUP($F2497,'(참고)타워 스텟 가치'!$B$12:$L$16,AF$2,0)+(VLOOKUP($F2497,'(참고)타워 스텟 가치'!$B$12:$L$16,AF$2,0)*$E2497)</f>
        <v>1003000.0000000087</v>
      </c>
      <c r="AG2497">
        <f>VLOOKUP($F2497,'(참고)타워 스텟 가치'!$B$12:$L$16,AG$2,0)+(VLOOKUP($F2497,'(참고)타워 스텟 가치'!$B$12:$L$16,AG$2,0)*$E2497)</f>
        <v>6770.2500000000591</v>
      </c>
      <c r="AH2497">
        <f>VLOOKUP($F2497,'(참고)타워 스텟 가치'!$B$12:$L$16,AH$2,0)+(VLOOKUP($F2497,'(참고)타워 스텟 가치'!$B$12:$L$16,AH$2,0)*$E2497)</f>
        <v>225.67500000000197</v>
      </c>
      <c r="AI2497">
        <f>VLOOKUP($F2497,'(참고)타워 스텟 가치'!$B$12:$L$16,AI$2,0)+(VLOOKUP($F2497,'(참고)타워 스텟 가치'!$B$12:$L$16,AI$2,0)*$E2497)</f>
        <v>60.180000000000518</v>
      </c>
      <c r="AJ2497">
        <f>VLOOKUP($F2497,'(참고)타워 스텟 가치'!$B$12:$L$16,AJ$2,0)+(VLOOKUP($F2497,'(참고)타워 스텟 가치'!$B$12:$L$16,AJ$2,0)*$E2497)</f>
        <v>0</v>
      </c>
      <c r="AK2497">
        <f>VLOOKUP($F2497,'(참고)타워 스텟 가치'!$B$12:$L$16,AK$2,0)+(VLOOKUP($F2497,'(참고)타워 스텟 가치'!$B$12:$L$16,AK$2,0)*$E2497)</f>
        <v>0</v>
      </c>
      <c r="AL2497">
        <f>VLOOKUP($F2497,'(참고)타워 스텟 가치'!$B$12:$L$16,AL$2,0)+(VLOOKUP($F2497,'(참고)타워 스텟 가치'!$B$12:$L$16,AL$2,0)*$E2497)</f>
        <v>280.84000000000242</v>
      </c>
      <c r="AM2497">
        <f>SUM('스테이지별 몬스터 스텟'!AD2497*'(참고)타워 스텟 가치'!$Q$17,'스테이지별 몬스터 스텟'!AE2497*'(참고)타워 스텟 가치'!$R$17,'스테이지별 몬스터 스텟'!AF2497*'(참고)타워 스텟 가치'!$S$17,'스테이지별 몬스터 스텟'!AG2497*'(참고)타워 스텟 가치'!$T$17,'스테이지별 몬스터 스텟'!AH2497*'(참고)타워 스텟 가치'!$U$17,'스테이지별 몬스터 스텟'!AI2497*'(참고)타워 스텟 가치'!$V$17,'스테이지별 몬스터 스텟'!AJ2497*'(참고)타워 스텟 가치'!$W$17,'스테이지별 몬스터 스텟'!AK2497*'(참고)타워 스텟 가치'!$X$17,'스테이지별 몬스터 스텟'!AL2497*'(참고)타워 스텟 가치'!$Y$17)</f>
        <v>1523401.5350000132</v>
      </c>
      <c r="AN2497">
        <v>3</v>
      </c>
    </row>
    <row r="2498" spans="3:40" x14ac:dyDescent="0.3">
      <c r="C2498">
        <v>4</v>
      </c>
      <c r="D2498">
        <f t="shared" si="116"/>
        <v>499</v>
      </c>
      <c r="E2498" s="52">
        <f>VLOOKUP(D2498,'스테이지별 난이도 설정'!B:C,2,0)</f>
        <v>199.60000000000176</v>
      </c>
      <c r="F2498" t="str">
        <f t="shared" si="117"/>
        <v>유니크</v>
      </c>
      <c r="G2498">
        <f t="shared" si="115"/>
        <v>6</v>
      </c>
      <c r="H2498">
        <f>VLOOKUP($F2498,'(참고)타워 스텟 가치'!$B$2:$L$6,H$2,0)+(VLOOKUP($F2498,'(참고)타워 스텟 가치'!$B$2:$L$6,H$2,0)*$E2498)</f>
        <v>5077.6875000000446</v>
      </c>
      <c r="I2498">
        <f>VLOOKUP($F2498,'(참고)타워 스텟 가치'!$B$2:$L$6,I$2,0)+(VLOOKUP($F2498,'(참고)타워 스텟 가치'!$B$2:$L$6,I$2,0)*$E2498)</f>
        <v>1015.5375000000089</v>
      </c>
      <c r="J2498">
        <f>VLOOKUP($F2498,'(참고)타워 스텟 가치'!$B$2:$L$6,J$2,0)+(VLOOKUP($F2498,'(참고)타워 스텟 가치'!$B$2:$L$6,J$2,0)*$E2498)</f>
        <v>1003000.0000000087</v>
      </c>
      <c r="K2498">
        <f>VLOOKUP($F2498,'(참고)타워 스텟 가치'!$B$2:$L$6,K$2,0)+(VLOOKUP($F2498,'(참고)타워 스텟 가치'!$B$2:$L$6,K$2,0)*$E2498)</f>
        <v>20310.750000000178</v>
      </c>
      <c r="L2498">
        <f>VLOOKUP($F2498,'(참고)타워 스텟 가치'!$B$2:$L$6,L$2,0)+(VLOOKUP($F2498,'(참고)타워 스텟 가치'!$B$2:$L$6,L$2,0)*$E2498)</f>
        <v>338.51250000000294</v>
      </c>
      <c r="M2498">
        <f>VLOOKUP($F2498,'(참고)타워 스텟 가치'!$B$2:$L$6,M$2,0)+(VLOOKUP($F2498,'(참고)타워 스텟 가치'!$B$2:$L$6,M$2,0)*$E2498)</f>
        <v>60.180000000000518</v>
      </c>
      <c r="N2498">
        <f>VLOOKUP($F2498,'(참고)타워 스텟 가치'!$B$2:$L$6,N$2,0)+(VLOOKUP($F2498,'(참고)타워 스텟 가치'!$B$2:$L$6,N$2,0)*$E2498)</f>
        <v>0</v>
      </c>
      <c r="O2498">
        <f>VLOOKUP($F2498,'(참고)타워 스텟 가치'!$B$2:$L$6,O$2,0)+(VLOOKUP($F2498,'(참고)타워 스텟 가치'!$B$2:$L$6,O$2,0)*$E2498)</f>
        <v>0</v>
      </c>
      <c r="P2498">
        <f>VLOOKUP($F2498,'(참고)타워 스텟 가치'!$B$2:$L$6,P$2,0)+(VLOOKUP($F2498,'(참고)타워 스텟 가치'!$B$2:$L$6,P$2,0)*$E2498)</f>
        <v>200.60000000000176</v>
      </c>
      <c r="Q2498">
        <f>SUM('스테이지별 몬스터 스텟'!H2498*'(참고)타워 스텟 가치'!$Q$17,'스테이지별 몬스터 스텟'!I2498*'(참고)타워 스텟 가치'!$R$17,'스테이지별 몬스터 스텟'!J2498*'(참고)타워 스텟 가치'!$S$17,'스테이지별 몬스터 스텟'!K2498*'(참고)타워 스텟 가치'!$T$17,'스테이지별 몬스터 스텟'!L2498*'(참고)타워 스텟 가치'!$U$17,'스테이지별 몬스터 스텟'!M2498*'(참고)타워 스텟 가치'!$V$17,'스테이지별 몬스터 스텟'!N2498*'(참고)타워 스텟 가치'!$W$17,'스테이지별 몬스터 스텟'!O2498*'(참고)타워 스텟 가치'!$X$17,'스테이지별 몬스터 스텟'!P2498*'(참고)타워 스텟 가치'!$Y$17)</f>
        <v>1557938.5862500134</v>
      </c>
      <c r="R2498">
        <v>1</v>
      </c>
      <c r="S2498">
        <f>VLOOKUP($F2498,'(참고)타워 스텟 가치'!$B$7:$L$11,S$2,0)+(VLOOKUP($F2498,'(참고)타워 스텟 가치'!$B$7:$L$11,S$2,0)*$E2498)</f>
        <v>1692.5625000000148</v>
      </c>
      <c r="T2498">
        <f>VLOOKUP($F2498,'(참고)타워 스텟 가치'!$B$7:$L$11,T$2,0)+(VLOOKUP($F2498,'(참고)타워 스텟 가치'!$B$7:$L$11,T$2,0)*$E2498)</f>
        <v>3046.6125000000266</v>
      </c>
      <c r="U2498">
        <f>VLOOKUP($F2498,'(참고)타워 스텟 가치'!$B$7:$L$11,U$2,0)+(VLOOKUP($F2498,'(참고)타워 스텟 가치'!$B$7:$L$11,U$2,0)*$E2498)</f>
        <v>1003000.0000000087</v>
      </c>
      <c r="V2498">
        <f>VLOOKUP($F2498,'(참고)타워 스텟 가치'!$B$7:$L$11,V$2,0)+(VLOOKUP($F2498,'(참고)타워 스텟 가치'!$B$7:$L$11,V$2,0)*$E2498)</f>
        <v>20310.750000000178</v>
      </c>
      <c r="W2498">
        <f>VLOOKUP($F2498,'(참고)타워 스텟 가치'!$B$7:$L$11,W$2,0)+(VLOOKUP($F2498,'(참고)타워 스텟 가치'!$B$7:$L$11,W$2,0)*$E2498)</f>
        <v>338.51250000000294</v>
      </c>
      <c r="X2498">
        <f>VLOOKUP($F2498,'(참고)타워 스텟 가치'!$B$7:$L$11,X$2,0)+(VLOOKUP($F2498,'(참고)타워 스텟 가치'!$B$7:$L$11,X$2,0)*$E2498)</f>
        <v>60.180000000000518</v>
      </c>
      <c r="Y2498">
        <f>VLOOKUP($F2498,'(참고)타워 스텟 가치'!$B$7:$L$11,Y$2,0)+(VLOOKUP($F2498,'(참고)타워 스텟 가치'!$B$7:$L$11,Y$2,0)*$E2498)</f>
        <v>0</v>
      </c>
      <c r="Z2498">
        <f>VLOOKUP($F2498,'(참고)타워 스텟 가치'!$B$7:$L$11,Z$2,0)+(VLOOKUP($F2498,'(참고)타워 스텟 가치'!$B$7:$L$11,Z$2,0)*$E2498)</f>
        <v>0</v>
      </c>
      <c r="AA2498">
        <f>VLOOKUP($F2498,'(참고)타워 스텟 가치'!$B$7:$L$11,AA$2,0)+(VLOOKUP($F2498,'(참고)타워 스텟 가치'!$B$7:$L$11,AA$2,0)*$E2498)</f>
        <v>200.60000000000176</v>
      </c>
      <c r="AB2498">
        <f>SUM('스테이지별 몬스터 스텟'!S2498*'(참고)타워 스텟 가치'!$Q$17,'스테이지별 몬스터 스텟'!T2498*'(참고)타워 스텟 가치'!$R$17,'스테이지별 몬스터 스텟'!U2498*'(참고)타워 스텟 가치'!$S$17,'스테이지별 몬스터 스텟'!V2498*'(참고)타워 스텟 가치'!$T$17,'스테이지별 몬스터 스텟'!W2498*'(참고)타워 스텟 가치'!$U$17,'스테이지별 몬스터 스텟'!X2498*'(참고)타워 스텟 가치'!$V$17,'스테이지별 몬스터 스텟'!Y2498*'(참고)타워 스텟 가치'!$W$17,'스테이지별 몬스터 스텟'!Z2498*'(참고)타워 스텟 가치'!$X$17,'스테이지별 몬스터 스텟'!AA2498*'(참고)타워 스텟 가치'!$Y$17)</f>
        <v>1554214.9487500135</v>
      </c>
      <c r="AC2498">
        <v>2</v>
      </c>
      <c r="AD2498">
        <f>VLOOKUP($F2498,'(참고)타워 스텟 가치'!$B$12:$L$16,AD$2,0)+(VLOOKUP($F2498,'(참고)타워 스텟 가치'!$B$12:$L$16,AD$2,0)*$E2498)</f>
        <v>1692.5625000000148</v>
      </c>
      <c r="AE2498">
        <f>VLOOKUP($F2498,'(참고)타워 스텟 가치'!$B$12:$L$16,AE$2,0)+(VLOOKUP($F2498,'(참고)타워 스텟 가치'!$B$12:$L$16,AE$2,0)*$E2498)</f>
        <v>2031.0750000000178</v>
      </c>
      <c r="AF2498">
        <f>VLOOKUP($F2498,'(참고)타워 스텟 가치'!$B$12:$L$16,AF$2,0)+(VLOOKUP($F2498,'(참고)타워 스텟 가치'!$B$12:$L$16,AF$2,0)*$E2498)</f>
        <v>1003000.0000000087</v>
      </c>
      <c r="AG2498">
        <f>VLOOKUP($F2498,'(참고)타워 스텟 가치'!$B$12:$L$16,AG$2,0)+(VLOOKUP($F2498,'(참고)타워 스텟 가치'!$B$12:$L$16,AG$2,0)*$E2498)</f>
        <v>10155.375000000089</v>
      </c>
      <c r="AH2498">
        <f>VLOOKUP($F2498,'(참고)타워 스텟 가치'!$B$12:$L$16,AH$2,0)+(VLOOKUP($F2498,'(참고)타워 스텟 가치'!$B$12:$L$16,AH$2,0)*$E2498)</f>
        <v>338.51250000000294</v>
      </c>
      <c r="AI2498">
        <f>VLOOKUP($F2498,'(참고)타워 스텟 가치'!$B$12:$L$16,AI$2,0)+(VLOOKUP($F2498,'(참고)타워 스텟 가치'!$B$12:$L$16,AI$2,0)*$E2498)</f>
        <v>60.180000000000518</v>
      </c>
      <c r="AJ2498">
        <f>VLOOKUP($F2498,'(참고)타워 스텟 가치'!$B$12:$L$16,AJ$2,0)+(VLOOKUP($F2498,'(참고)타워 스텟 가치'!$B$12:$L$16,AJ$2,0)*$E2498)</f>
        <v>0</v>
      </c>
      <c r="AK2498">
        <f>VLOOKUP($F2498,'(참고)타워 스텟 가치'!$B$12:$L$16,AK$2,0)+(VLOOKUP($F2498,'(참고)타워 스텟 가치'!$B$12:$L$16,AK$2,0)*$E2498)</f>
        <v>0</v>
      </c>
      <c r="AL2498">
        <f>VLOOKUP($F2498,'(참고)타워 스텟 가치'!$B$12:$L$16,AL$2,0)+(VLOOKUP($F2498,'(참고)타워 스텟 가치'!$B$12:$L$16,AL$2,0)*$E2498)</f>
        <v>401.20000000000351</v>
      </c>
      <c r="AM2498">
        <f>SUM('스테이지별 몬스터 스텟'!AD2498*'(참고)타워 스텟 가치'!$Q$17,'스테이지별 몬스터 스텟'!AE2498*'(참고)타워 스텟 가치'!$R$17,'스테이지별 몬스터 스텟'!AF2498*'(참고)타워 스텟 가치'!$S$17,'스테이지별 몬스터 스텟'!AG2498*'(참고)타워 스텟 가치'!$T$17,'스테이지별 몬스터 스텟'!AH2498*'(참고)타워 스텟 가치'!$U$17,'스테이지별 몬스터 스텟'!AI2498*'(참고)타워 스텟 가치'!$V$17,'스테이지별 몬스터 스텟'!AJ2498*'(참고)타워 스텟 가치'!$W$17,'스테이지별 몬스터 스텟'!AK2498*'(참고)타워 스텟 가치'!$X$17,'스테이지별 몬스터 스텟'!AL2498*'(참고)타워 스텟 가치'!$Y$17)</f>
        <v>1532782.0925000131</v>
      </c>
      <c r="AN2498">
        <v>3</v>
      </c>
    </row>
    <row r="2499" spans="3:40" x14ac:dyDescent="0.3">
      <c r="C2499">
        <v>5</v>
      </c>
      <c r="D2499">
        <f t="shared" si="116"/>
        <v>499</v>
      </c>
      <c r="E2499" s="52">
        <f>VLOOKUP(D2499,'스테이지별 난이도 설정'!B:C,2,0)</f>
        <v>199.60000000000176</v>
      </c>
      <c r="F2499" t="str">
        <f t="shared" si="117"/>
        <v>스페셜</v>
      </c>
      <c r="G2499">
        <f t="shared" si="115"/>
        <v>6</v>
      </c>
      <c r="H2499">
        <f>VLOOKUP($F2499,'(참고)타워 스텟 가치'!$B$2:$L$6,H$2,0)+(VLOOKUP($F2499,'(참고)타워 스텟 가치'!$B$2:$L$6,H$2,0)*$E2499)</f>
        <v>7616.5312500000664</v>
      </c>
      <c r="I2499">
        <f>VLOOKUP($F2499,'(참고)타워 스텟 가치'!$B$2:$L$6,I$2,0)+(VLOOKUP($F2499,'(참고)타워 스텟 가치'!$B$2:$L$6,I$2,0)*$E2499)</f>
        <v>1523.3062500000133</v>
      </c>
      <c r="J2499">
        <f>VLOOKUP($F2499,'(참고)타워 스텟 가치'!$B$2:$L$6,J$2,0)+(VLOOKUP($F2499,'(참고)타워 스텟 가치'!$B$2:$L$6,J$2,0)*$E2499)</f>
        <v>1003000.0000000087</v>
      </c>
      <c r="K2499">
        <f>VLOOKUP($F2499,'(참고)타워 스텟 가치'!$B$2:$L$6,K$2,0)+(VLOOKUP($F2499,'(참고)타워 스텟 가치'!$B$2:$L$6,K$2,0)*$E2499)</f>
        <v>30466.125000000266</v>
      </c>
      <c r="L2499">
        <f>VLOOKUP($F2499,'(참고)타워 스텟 가치'!$B$2:$L$6,L$2,0)+(VLOOKUP($F2499,'(참고)타워 스텟 가치'!$B$2:$L$6,L$2,0)*$E2499)</f>
        <v>507.76875000000445</v>
      </c>
      <c r="M2499">
        <f>VLOOKUP($F2499,'(참고)타워 스텟 가치'!$B$2:$L$6,M$2,0)+(VLOOKUP($F2499,'(참고)타워 스텟 가치'!$B$2:$L$6,M$2,0)*$E2499)</f>
        <v>60.180000000000518</v>
      </c>
      <c r="N2499">
        <f>VLOOKUP($F2499,'(참고)타워 스텟 가치'!$B$2:$L$6,N$2,0)+(VLOOKUP($F2499,'(참고)타워 스텟 가치'!$B$2:$L$6,N$2,0)*$E2499)</f>
        <v>0</v>
      </c>
      <c r="O2499">
        <f>VLOOKUP($F2499,'(참고)타워 스텟 가치'!$B$2:$L$6,O$2,0)+(VLOOKUP($F2499,'(참고)타워 스텟 가치'!$B$2:$L$6,O$2,0)*$E2499)</f>
        <v>0</v>
      </c>
      <c r="P2499">
        <f>VLOOKUP($F2499,'(참고)타워 스텟 가치'!$B$2:$L$6,P$2,0)+(VLOOKUP($F2499,'(참고)타워 스텟 가치'!$B$2:$L$6,P$2,0)*$E2499)</f>
        <v>200.60000000000176</v>
      </c>
      <c r="Q2499">
        <f>SUM('스테이지별 몬스터 스텟'!H2499*'(참고)타워 스텟 가치'!$Q$17,'스테이지별 몬스터 스텟'!I2499*'(참고)타워 스텟 가치'!$R$17,'스테이지별 몬스터 스텟'!J2499*'(참고)타워 스텟 가치'!$S$17,'스테이지별 몬스터 스텟'!K2499*'(참고)타워 스텟 가치'!$T$17,'스테이지별 몬스터 스텟'!L2499*'(참고)타워 스텟 가치'!$U$17,'스테이지별 몬스터 스텟'!M2499*'(참고)타워 스텟 가치'!$V$17,'스테이지별 몬스터 스텟'!N2499*'(참고)타워 스텟 가치'!$W$17,'스테이지별 몬스터 스텟'!O2499*'(참고)타워 스텟 가치'!$X$17,'스테이지별 몬스터 스텟'!P2499*'(참고)타워 스텟 가치'!$Y$17)</f>
        <v>1584427.1893750136</v>
      </c>
      <c r="R2499">
        <v>1</v>
      </c>
      <c r="S2499">
        <f>VLOOKUP($F2499,'(참고)타워 스텟 가치'!$B$7:$L$11,S$2,0)+(VLOOKUP($F2499,'(참고)타워 스텟 가치'!$B$7:$L$11,S$2,0)*$E2499)</f>
        <v>2538.8437500000223</v>
      </c>
      <c r="T2499">
        <f>VLOOKUP($F2499,'(참고)타워 스텟 가치'!$B$7:$L$11,T$2,0)+(VLOOKUP($F2499,'(참고)타워 스텟 가치'!$B$7:$L$11,T$2,0)*$E2499)</f>
        <v>4569.9187500000398</v>
      </c>
      <c r="U2499">
        <f>VLOOKUP($F2499,'(참고)타워 스텟 가치'!$B$7:$L$11,U$2,0)+(VLOOKUP($F2499,'(참고)타워 스텟 가치'!$B$7:$L$11,U$2,0)*$E2499)</f>
        <v>1003000.0000000087</v>
      </c>
      <c r="V2499">
        <f>VLOOKUP($F2499,'(참고)타워 스텟 가치'!$B$7:$L$11,V$2,0)+(VLOOKUP($F2499,'(참고)타워 스텟 가치'!$B$7:$L$11,V$2,0)*$E2499)</f>
        <v>30466.125000000266</v>
      </c>
      <c r="W2499">
        <f>VLOOKUP($F2499,'(참고)타워 스텟 가치'!$B$7:$L$11,W$2,0)+(VLOOKUP($F2499,'(참고)타워 스텟 가치'!$B$7:$L$11,W$2,0)*$E2499)</f>
        <v>507.76875000000445</v>
      </c>
      <c r="X2499">
        <f>VLOOKUP($F2499,'(참고)타워 스텟 가치'!$B$7:$L$11,X$2,0)+(VLOOKUP($F2499,'(참고)타워 스텟 가치'!$B$7:$L$11,X$2,0)*$E2499)</f>
        <v>60.180000000000518</v>
      </c>
      <c r="Y2499">
        <f>VLOOKUP($F2499,'(참고)타워 스텟 가치'!$B$7:$L$11,Y$2,0)+(VLOOKUP($F2499,'(참고)타워 스텟 가치'!$B$7:$L$11,Y$2,0)*$E2499)</f>
        <v>0</v>
      </c>
      <c r="Z2499">
        <f>VLOOKUP($F2499,'(참고)타워 스텟 가치'!$B$7:$L$11,Z$2,0)+(VLOOKUP($F2499,'(참고)타워 스텟 가치'!$B$7:$L$11,Z$2,0)*$E2499)</f>
        <v>0</v>
      </c>
      <c r="AA2499">
        <f>VLOOKUP($F2499,'(참고)타워 스텟 가치'!$B$7:$L$11,AA$2,0)+(VLOOKUP($F2499,'(참고)타워 스텟 가치'!$B$7:$L$11,AA$2,0)*$E2499)</f>
        <v>200.60000000000176</v>
      </c>
      <c r="AB2499">
        <f>SUM('스테이지별 몬스터 스텟'!S2499*'(참고)타워 스텟 가치'!$Q$17,'스테이지별 몬스터 스텟'!T2499*'(참고)타워 스텟 가치'!$R$17,'스테이지별 몬스터 스텟'!U2499*'(참고)타워 스텟 가치'!$S$17,'스테이지별 몬스터 스텟'!V2499*'(참고)타워 스텟 가치'!$T$17,'스테이지별 몬스터 스텟'!W2499*'(참고)타워 스텟 가치'!$U$17,'스테이지별 몬스터 스텟'!X2499*'(참고)타워 스텟 가치'!$V$17,'스테이지별 몬스터 스텟'!Y2499*'(참고)타워 스텟 가치'!$W$17,'스테이지별 몬스터 스텟'!Z2499*'(참고)타워 스텟 가치'!$X$17,'스테이지별 몬스터 스텟'!AA2499*'(참고)타워 스텟 가치'!$Y$17)</f>
        <v>1578841.7331250135</v>
      </c>
      <c r="AC2499">
        <v>2</v>
      </c>
      <c r="AD2499">
        <f>VLOOKUP($F2499,'(참고)타워 스텟 가치'!$B$12:$L$16,AD$2,0)+(VLOOKUP($F2499,'(참고)타워 스텟 가치'!$B$12:$L$16,AD$2,0)*$E2499)</f>
        <v>2538.8437500000223</v>
      </c>
      <c r="AE2499">
        <f>VLOOKUP($F2499,'(참고)타워 스텟 가치'!$B$12:$L$16,AE$2,0)+(VLOOKUP($F2499,'(참고)타워 스텟 가치'!$B$12:$L$16,AE$2,0)*$E2499)</f>
        <v>3046.6125000000266</v>
      </c>
      <c r="AF2499">
        <f>VLOOKUP($F2499,'(참고)타워 스텟 가치'!$B$12:$L$16,AF$2,0)+(VLOOKUP($F2499,'(참고)타워 스텟 가치'!$B$12:$L$16,AF$2,0)*$E2499)</f>
        <v>1003000.0000000087</v>
      </c>
      <c r="AG2499">
        <f>VLOOKUP($F2499,'(참고)타워 스텟 가치'!$B$12:$L$16,AG$2,0)+(VLOOKUP($F2499,'(참고)타워 스텟 가치'!$B$12:$L$16,AG$2,0)*$E2499)</f>
        <v>15233.062500000133</v>
      </c>
      <c r="AH2499">
        <f>VLOOKUP($F2499,'(참고)타워 스텟 가치'!$B$12:$L$16,AH$2,0)+(VLOOKUP($F2499,'(참고)타워 스텟 가치'!$B$12:$L$16,AH$2,0)*$E2499)</f>
        <v>507.76875000000445</v>
      </c>
      <c r="AI2499">
        <f>VLOOKUP($F2499,'(참고)타워 스텟 가치'!$B$12:$L$16,AI$2,0)+(VLOOKUP($F2499,'(참고)타워 스텟 가치'!$B$12:$L$16,AI$2,0)*$E2499)</f>
        <v>60.180000000000518</v>
      </c>
      <c r="AJ2499">
        <f>VLOOKUP($F2499,'(참고)타워 스텟 가치'!$B$12:$L$16,AJ$2,0)+(VLOOKUP($F2499,'(참고)타워 스텟 가치'!$B$12:$L$16,AJ$2,0)*$E2499)</f>
        <v>0</v>
      </c>
      <c r="AK2499">
        <f>VLOOKUP($F2499,'(참고)타워 스텟 가치'!$B$12:$L$16,AK$2,0)+(VLOOKUP($F2499,'(참고)타워 스텟 가치'!$B$12:$L$16,AK$2,0)*$E2499)</f>
        <v>0</v>
      </c>
      <c r="AL2499">
        <f>VLOOKUP($F2499,'(참고)타워 스텟 가치'!$B$12:$L$16,AL$2,0)+(VLOOKUP($F2499,'(참고)타워 스텟 가치'!$B$12:$L$16,AL$2,0)*$E2499)</f>
        <v>401.20000000000351</v>
      </c>
      <c r="AM2499">
        <f>SUM('스테이지별 몬스터 스텟'!AD2499*'(참고)타워 스텟 가치'!$Q$17,'스테이지별 몬스터 스텟'!AE2499*'(참고)타워 스텟 가치'!$R$17,'스테이지별 몬스터 스텟'!AF2499*'(참고)타워 스텟 가치'!$S$17,'스테이지별 몬스터 스텟'!AG2499*'(참고)타워 스텟 가치'!$T$17,'스테이지별 몬스터 스텟'!AH2499*'(참고)타워 스텟 가치'!$U$17,'스테이지별 몬스터 스텟'!AI2499*'(참고)타워 스텟 가치'!$V$17,'스테이지별 몬스터 스텟'!AJ2499*'(참고)타워 스텟 가치'!$W$17,'스테이지별 몬스터 스텟'!AK2499*'(참고)타워 스텟 가치'!$X$17,'스테이지별 몬스터 스텟'!AL2499*'(참고)타워 스텟 가치'!$Y$17)</f>
        <v>1546491.8487500134</v>
      </c>
      <c r="AN2499">
        <v>3</v>
      </c>
    </row>
    <row r="2500" spans="3:40" x14ac:dyDescent="0.3">
      <c r="C2500">
        <v>1</v>
      </c>
      <c r="D2500">
        <f t="shared" si="116"/>
        <v>500</v>
      </c>
      <c r="E2500" s="52">
        <f>VLOOKUP(D2500,'스테이지별 난이도 설정'!B:C,2,0)</f>
        <v>200.00000000000176</v>
      </c>
      <c r="F2500" t="str">
        <f t="shared" si="117"/>
        <v>일반</v>
      </c>
      <c r="G2500">
        <f t="shared" si="115"/>
        <v>6</v>
      </c>
      <c r="H2500">
        <f>VLOOKUP($F2500,'(참고)타워 스텟 가치'!$B$2:$L$6,H$2,0)+(VLOOKUP($F2500,'(참고)타워 스텟 가치'!$B$2:$L$6,H$2,0)*$E2500)</f>
        <v>1507.5000000000132</v>
      </c>
      <c r="I2500">
        <f>VLOOKUP($F2500,'(참고)타워 스텟 가치'!$B$2:$L$6,I$2,0)+(VLOOKUP($F2500,'(참고)타워 스텟 가치'!$B$2:$L$6,I$2,0)*$E2500)</f>
        <v>301.50000000000261</v>
      </c>
      <c r="J2500">
        <f>VLOOKUP($F2500,'(참고)타워 스텟 가치'!$B$2:$L$6,J$2,0)+(VLOOKUP($F2500,'(참고)타워 스텟 가치'!$B$2:$L$6,J$2,0)*$E2500)</f>
        <v>1005000.0000000088</v>
      </c>
      <c r="K2500">
        <f>VLOOKUP($F2500,'(참고)타워 스텟 가치'!$B$2:$L$6,K$2,0)+(VLOOKUP($F2500,'(참고)타워 스텟 가치'!$B$2:$L$6,K$2,0)*$E2500)</f>
        <v>6030.0000000000528</v>
      </c>
      <c r="L2500">
        <f>VLOOKUP($F2500,'(참고)타워 스텟 가치'!$B$2:$L$6,L$2,0)+(VLOOKUP($F2500,'(참고)타워 스텟 가치'!$B$2:$L$6,L$2,0)*$E2500)</f>
        <v>100.50000000000088</v>
      </c>
      <c r="M2500">
        <f>VLOOKUP($F2500,'(참고)타워 스텟 가치'!$B$2:$L$6,M$2,0)+(VLOOKUP($F2500,'(참고)타워 스텟 가치'!$B$2:$L$6,M$2,0)*$E2500)</f>
        <v>60.300000000000523</v>
      </c>
      <c r="N2500">
        <f>VLOOKUP($F2500,'(참고)타워 스텟 가치'!$B$2:$L$6,N$2,0)+(VLOOKUP($F2500,'(참고)타워 스텟 가치'!$B$2:$L$6,N$2,0)*$E2500)</f>
        <v>0</v>
      </c>
      <c r="O2500">
        <f>VLOOKUP($F2500,'(참고)타워 스텟 가치'!$B$2:$L$6,O$2,0)+(VLOOKUP($F2500,'(참고)타워 스텟 가치'!$B$2:$L$6,O$2,0)*$E2500)</f>
        <v>0</v>
      </c>
      <c r="P2500">
        <f>VLOOKUP($F2500,'(참고)타워 스텟 가치'!$B$2:$L$6,P$2,0)+(VLOOKUP($F2500,'(참고)타워 스텟 가치'!$B$2:$L$6,P$2,0)*$E2500)</f>
        <v>140.70000000000121</v>
      </c>
      <c r="Q2500">
        <f>SUM('스테이지별 몬스터 스텟'!H2500*'(참고)타워 스텟 가치'!$Q$17,'스테이지별 몬스터 스텟'!I2500*'(참고)타워 스텟 가치'!$R$17,'스테이지별 몬스터 스텟'!J2500*'(참고)타워 스텟 가치'!$S$17,'스테이지별 몬스터 스텟'!K2500*'(참고)타워 스텟 가치'!$T$17,'스테이지별 몬스터 스텟'!L2500*'(참고)타워 스텟 가치'!$U$17,'스테이지별 몬스터 스텟'!M2500*'(참고)타워 스텟 가치'!$V$17,'스테이지별 몬스터 스텟'!N2500*'(참고)타워 스텟 가치'!$W$17,'스테이지별 몬스터 스텟'!O2500*'(참고)타워 스텟 가치'!$X$17,'스테이지별 몬스터 스텟'!P2500*'(참고)타워 스텟 가치'!$Y$17)</f>
        <v>1523569.9500000132</v>
      </c>
      <c r="R2500">
        <v>1</v>
      </c>
      <c r="S2500">
        <f>VLOOKUP($F2500,'(참고)타워 스텟 가치'!$B$7:$L$11,S$2,0)+(VLOOKUP($F2500,'(참고)타워 스텟 가치'!$B$7:$L$11,S$2,0)*$E2500)</f>
        <v>502.50000000000443</v>
      </c>
      <c r="T2500">
        <f>VLOOKUP($F2500,'(참고)타워 스텟 가치'!$B$7:$L$11,T$2,0)+(VLOOKUP($F2500,'(참고)타워 스텟 가치'!$B$7:$L$11,T$2,0)*$E2500)</f>
        <v>904.50000000000796</v>
      </c>
      <c r="U2500">
        <f>VLOOKUP($F2500,'(참고)타워 스텟 가치'!$B$7:$L$11,U$2,0)+(VLOOKUP($F2500,'(참고)타워 스텟 가치'!$B$7:$L$11,U$2,0)*$E2500)</f>
        <v>1005000.0000000088</v>
      </c>
      <c r="V2500">
        <f>VLOOKUP($F2500,'(참고)타워 스텟 가치'!$B$7:$L$11,V$2,0)+(VLOOKUP($F2500,'(참고)타워 스텟 가치'!$B$7:$L$11,V$2,0)*$E2500)</f>
        <v>6030.0000000000528</v>
      </c>
      <c r="W2500">
        <f>VLOOKUP($F2500,'(참고)타워 스텟 가치'!$B$7:$L$11,W$2,0)+(VLOOKUP($F2500,'(참고)타워 스텟 가치'!$B$7:$L$11,W$2,0)*$E2500)</f>
        <v>100.50000000000088</v>
      </c>
      <c r="X2500">
        <f>VLOOKUP($F2500,'(참고)타워 스텟 가치'!$B$7:$L$11,X$2,0)+(VLOOKUP($F2500,'(참고)타워 스텟 가치'!$B$7:$L$11,X$2,0)*$E2500)</f>
        <v>60.300000000000523</v>
      </c>
      <c r="Y2500">
        <f>VLOOKUP($F2500,'(참고)타워 스텟 가치'!$B$7:$L$11,Y$2,0)+(VLOOKUP($F2500,'(참고)타워 스텟 가치'!$B$7:$L$11,Y$2,0)*$E2500)</f>
        <v>0</v>
      </c>
      <c r="Z2500">
        <f>VLOOKUP($F2500,'(참고)타워 스텟 가치'!$B$7:$L$11,Z$2,0)+(VLOOKUP($F2500,'(참고)타워 스텟 가치'!$B$7:$L$11,Z$2,0)*$E2500)</f>
        <v>0</v>
      </c>
      <c r="AA2500">
        <f>VLOOKUP($F2500,'(참고)타워 스텟 가치'!$B$7:$L$11,AA$2,0)+(VLOOKUP($F2500,'(참고)타워 스텟 가치'!$B$7:$L$11,AA$2,0)*$E2500)</f>
        <v>140.70000000000121</v>
      </c>
      <c r="AB2500">
        <f>SUM('스테이지별 몬스터 스텟'!S2500*'(참고)타워 스텟 가치'!$Q$17,'스테이지별 몬스터 스텟'!T2500*'(참고)타워 스텟 가치'!$R$17,'스테이지별 몬스터 스텟'!U2500*'(참고)타워 스텟 가치'!$S$17,'스테이지별 몬스터 스텟'!V2500*'(참고)타워 스텟 가치'!$T$17,'스테이지별 몬스터 스텟'!W2500*'(참고)타워 스텟 가치'!$U$17,'스테이지별 몬스터 스텟'!X2500*'(참고)타워 스텟 가치'!$V$17,'스테이지별 몬스터 스텟'!Y2500*'(참고)타워 스텟 가치'!$W$17,'스테이지별 몬스터 스텟'!Z2500*'(참고)타워 스텟 가치'!$X$17,'스테이지별 몬스터 스텟'!AA2500*'(참고)타워 스텟 가치'!$Y$17)</f>
        <v>1522464.4500000132</v>
      </c>
      <c r="AC2500">
        <v>2</v>
      </c>
      <c r="AD2500">
        <f>VLOOKUP($F2500,'(참고)타워 스텟 가치'!$B$12:$L$16,AD$2,0)+(VLOOKUP($F2500,'(참고)타워 스텟 가치'!$B$12:$L$16,AD$2,0)*$E2500)</f>
        <v>502.50000000000443</v>
      </c>
      <c r="AE2500">
        <f>VLOOKUP($F2500,'(참고)타워 스텟 가치'!$B$12:$L$16,AE$2,0)+(VLOOKUP($F2500,'(참고)타워 스텟 가치'!$B$12:$L$16,AE$2,0)*$E2500)</f>
        <v>603.00000000000523</v>
      </c>
      <c r="AF2500">
        <f>VLOOKUP($F2500,'(참고)타워 스텟 가치'!$B$12:$L$16,AF$2,0)+(VLOOKUP($F2500,'(참고)타워 스텟 가치'!$B$12:$L$16,AF$2,0)*$E2500)</f>
        <v>1005000.0000000088</v>
      </c>
      <c r="AG2500">
        <f>VLOOKUP($F2500,'(참고)타워 스텟 가치'!$B$12:$L$16,AG$2,0)+(VLOOKUP($F2500,'(참고)타워 스텟 가치'!$B$12:$L$16,AG$2,0)*$E2500)</f>
        <v>3015.0000000000264</v>
      </c>
      <c r="AH2500">
        <f>VLOOKUP($F2500,'(참고)타워 스텟 가치'!$B$12:$L$16,AH$2,0)+(VLOOKUP($F2500,'(참고)타워 스텟 가치'!$B$12:$L$16,AH$2,0)*$E2500)</f>
        <v>100.50000000000088</v>
      </c>
      <c r="AI2500">
        <f>VLOOKUP($F2500,'(참고)타워 스텟 가치'!$B$12:$L$16,AI$2,0)+(VLOOKUP($F2500,'(참고)타워 스텟 가치'!$B$12:$L$16,AI$2,0)*$E2500)</f>
        <v>60.300000000000523</v>
      </c>
      <c r="AJ2500">
        <f>VLOOKUP($F2500,'(참고)타워 스텟 가치'!$B$12:$L$16,AJ$2,0)+(VLOOKUP($F2500,'(참고)타워 스텟 가치'!$B$12:$L$16,AJ$2,0)*$E2500)</f>
        <v>0</v>
      </c>
      <c r="AK2500">
        <f>VLOOKUP($F2500,'(참고)타워 스텟 가치'!$B$12:$L$16,AK$2,0)+(VLOOKUP($F2500,'(참고)타워 스텟 가치'!$B$12:$L$16,AK$2,0)*$E2500)</f>
        <v>0</v>
      </c>
      <c r="AL2500">
        <f>VLOOKUP($F2500,'(참고)타워 스텟 가치'!$B$12:$L$16,AL$2,0)+(VLOOKUP($F2500,'(참고)타워 스텟 가치'!$B$12:$L$16,AL$2,0)*$E2500)</f>
        <v>281.40000000000242</v>
      </c>
      <c r="AM2500">
        <f>SUM('스테이지별 몬스터 스텟'!AD2500*'(참고)타워 스텟 가치'!$Q$17,'스테이지별 몬스터 스텟'!AE2500*'(참고)타워 스텟 가치'!$R$17,'스테이지별 몬스터 스텟'!AF2500*'(참고)타워 스텟 가치'!$S$17,'스테이지별 몬스터 스텟'!AG2500*'(참고)타워 스텟 가치'!$T$17,'스테이지별 몬스터 스텟'!AH2500*'(참고)타워 스텟 가치'!$U$17,'스테이지별 몬스터 스텟'!AI2500*'(참고)타워 스텟 가치'!$V$17,'스테이지별 몬스터 스텟'!AJ2500*'(참고)타워 스텟 가치'!$W$17,'스테이지별 몬스터 스텟'!AK2500*'(참고)타워 스텟 가치'!$X$17,'스테이지별 몬스터 스텟'!AL2500*'(참고)타워 스텟 가치'!$Y$17)</f>
        <v>1516263.6000000134</v>
      </c>
      <c r="AN2500">
        <v>3</v>
      </c>
    </row>
    <row r="2501" spans="3:40" x14ac:dyDescent="0.3">
      <c r="C2501">
        <v>2</v>
      </c>
      <c r="D2501">
        <f t="shared" si="116"/>
        <v>500</v>
      </c>
      <c r="E2501" s="52">
        <f>VLOOKUP(D2501,'스테이지별 난이도 설정'!B:C,2,0)</f>
        <v>200.00000000000176</v>
      </c>
      <c r="F2501" t="str">
        <f t="shared" si="117"/>
        <v>레어</v>
      </c>
      <c r="G2501">
        <f t="shared" si="115"/>
        <v>6</v>
      </c>
      <c r="H2501">
        <f>VLOOKUP($F2501,'(참고)타워 스텟 가치'!$B$2:$L$6,H$2,0)+(VLOOKUP($F2501,'(참고)타워 스텟 가치'!$B$2:$L$6,H$2,0)*$E2501)</f>
        <v>2261.25000000002</v>
      </c>
      <c r="I2501">
        <f>VLOOKUP($F2501,'(참고)타워 스텟 가치'!$B$2:$L$6,I$2,0)+(VLOOKUP($F2501,'(참고)타워 스텟 가치'!$B$2:$L$6,I$2,0)*$E2501)</f>
        <v>452.25000000000398</v>
      </c>
      <c r="J2501">
        <f>VLOOKUP($F2501,'(참고)타워 스텟 가치'!$B$2:$L$6,J$2,0)+(VLOOKUP($F2501,'(참고)타워 스텟 가치'!$B$2:$L$6,J$2,0)*$E2501)</f>
        <v>1005000.0000000088</v>
      </c>
      <c r="K2501">
        <f>VLOOKUP($F2501,'(참고)타워 스텟 가치'!$B$2:$L$6,K$2,0)+(VLOOKUP($F2501,'(참고)타워 스텟 가치'!$B$2:$L$6,K$2,0)*$E2501)</f>
        <v>9045.00000000008</v>
      </c>
      <c r="L2501">
        <f>VLOOKUP($F2501,'(참고)타워 스텟 가치'!$B$2:$L$6,L$2,0)+(VLOOKUP($F2501,'(참고)타워 스텟 가치'!$B$2:$L$6,L$2,0)*$E2501)</f>
        <v>150.75000000000131</v>
      </c>
      <c r="M2501">
        <f>VLOOKUP($F2501,'(참고)타워 스텟 가치'!$B$2:$L$6,M$2,0)+(VLOOKUP($F2501,'(참고)타워 스텟 가치'!$B$2:$L$6,M$2,0)*$E2501)</f>
        <v>60.300000000000523</v>
      </c>
      <c r="N2501">
        <f>VLOOKUP($F2501,'(참고)타워 스텟 가치'!$B$2:$L$6,N$2,0)+(VLOOKUP($F2501,'(참고)타워 스텟 가치'!$B$2:$L$6,N$2,0)*$E2501)</f>
        <v>0</v>
      </c>
      <c r="O2501">
        <f>VLOOKUP($F2501,'(참고)타워 스텟 가치'!$B$2:$L$6,O$2,0)+(VLOOKUP($F2501,'(참고)타워 스텟 가치'!$B$2:$L$6,O$2,0)*$E2501)</f>
        <v>0</v>
      </c>
      <c r="P2501">
        <f>VLOOKUP($F2501,'(참고)타워 스텟 가치'!$B$2:$L$6,P$2,0)+(VLOOKUP($F2501,'(참고)타워 스텟 가치'!$B$2:$L$6,P$2,0)*$E2501)</f>
        <v>140.70000000000121</v>
      </c>
      <c r="Q2501">
        <f>SUM('스테이지별 몬스터 스텟'!H2501*'(참고)타워 스텟 가치'!$Q$17,'스테이지별 몬스터 스텟'!I2501*'(참고)타워 스텟 가치'!$R$17,'스테이지별 몬스터 스텟'!J2501*'(참고)타워 스텟 가치'!$S$17,'스테이지별 몬스터 스텟'!K2501*'(참고)타워 스텟 가치'!$T$17,'스테이지별 몬스터 스텟'!L2501*'(참고)타워 스텟 가치'!$U$17,'스테이지별 몬스터 스텟'!M2501*'(참고)타워 스텟 가치'!$V$17,'스테이지별 몬스터 스텟'!N2501*'(참고)타워 스텟 가치'!$W$17,'스테이지별 몬스터 스텟'!O2501*'(참고)타워 스텟 가치'!$X$17,'스테이지별 몬스터 스텟'!P2501*'(참고)타워 스텟 가치'!$Y$17)</f>
        <v>1531434.0750000135</v>
      </c>
      <c r="R2501">
        <v>1</v>
      </c>
      <c r="S2501">
        <f>VLOOKUP($F2501,'(참고)타워 스텟 가치'!$B$7:$L$11,S$2,0)+(VLOOKUP($F2501,'(참고)타워 스텟 가치'!$B$7:$L$11,S$2,0)*$E2501)</f>
        <v>753.75000000000659</v>
      </c>
      <c r="T2501">
        <f>VLOOKUP($F2501,'(참고)타워 스텟 가치'!$B$7:$L$11,T$2,0)+(VLOOKUP($F2501,'(참고)타워 스텟 가치'!$B$7:$L$11,T$2,0)*$E2501)</f>
        <v>1356.7500000000118</v>
      </c>
      <c r="U2501">
        <f>VLOOKUP($F2501,'(참고)타워 스텟 가치'!$B$7:$L$11,U$2,0)+(VLOOKUP($F2501,'(참고)타워 스텟 가치'!$B$7:$L$11,U$2,0)*$E2501)</f>
        <v>1005000.0000000088</v>
      </c>
      <c r="V2501">
        <f>VLOOKUP($F2501,'(참고)타워 스텟 가치'!$B$7:$L$11,V$2,0)+(VLOOKUP($F2501,'(참고)타워 스텟 가치'!$B$7:$L$11,V$2,0)*$E2501)</f>
        <v>9045.00000000008</v>
      </c>
      <c r="W2501">
        <f>VLOOKUP($F2501,'(참고)타워 스텟 가치'!$B$7:$L$11,W$2,0)+(VLOOKUP($F2501,'(참고)타워 스텟 가치'!$B$7:$L$11,W$2,0)*$E2501)</f>
        <v>150.75000000000131</v>
      </c>
      <c r="X2501">
        <f>VLOOKUP($F2501,'(참고)타워 스텟 가치'!$B$7:$L$11,X$2,0)+(VLOOKUP($F2501,'(참고)타워 스텟 가치'!$B$7:$L$11,X$2,0)*$E2501)</f>
        <v>60.300000000000523</v>
      </c>
      <c r="Y2501">
        <f>VLOOKUP($F2501,'(참고)타워 스텟 가치'!$B$7:$L$11,Y$2,0)+(VLOOKUP($F2501,'(참고)타워 스텟 가치'!$B$7:$L$11,Y$2,0)*$E2501)</f>
        <v>0</v>
      </c>
      <c r="Z2501">
        <f>VLOOKUP($F2501,'(참고)타워 스텟 가치'!$B$7:$L$11,Z$2,0)+(VLOOKUP($F2501,'(참고)타워 스텟 가치'!$B$7:$L$11,Z$2,0)*$E2501)</f>
        <v>0</v>
      </c>
      <c r="AA2501">
        <f>VLOOKUP($F2501,'(참고)타워 스텟 가치'!$B$7:$L$11,AA$2,0)+(VLOOKUP($F2501,'(참고)타워 스텟 가치'!$B$7:$L$11,AA$2,0)*$E2501)</f>
        <v>140.70000000000121</v>
      </c>
      <c r="AB2501">
        <f>SUM('스테이지별 몬스터 스텟'!S2501*'(참고)타워 스텟 가치'!$Q$17,'스테이지별 몬스터 스텟'!T2501*'(참고)타워 스텟 가치'!$R$17,'스테이지별 몬스터 스텟'!U2501*'(참고)타워 스텟 가치'!$S$17,'스테이지별 몬스터 스텟'!V2501*'(참고)타워 스텟 가치'!$T$17,'스테이지별 몬스터 스텟'!W2501*'(참고)타워 스텟 가치'!$U$17,'스테이지별 몬스터 스텟'!X2501*'(참고)타워 스텟 가치'!$V$17,'스테이지별 몬스터 스텟'!Y2501*'(참고)타워 스텟 가치'!$W$17,'스테이지별 몬스터 스텟'!Z2501*'(참고)타워 스텟 가치'!$X$17,'스테이지별 몬스터 스텟'!AA2501*'(참고)타워 스텟 가치'!$Y$17)</f>
        <v>1529775.8250000135</v>
      </c>
      <c r="AC2501">
        <v>2</v>
      </c>
      <c r="AD2501">
        <f>VLOOKUP($F2501,'(참고)타워 스텟 가치'!$B$12:$L$16,AD$2,0)+(VLOOKUP($F2501,'(참고)타워 스텟 가치'!$B$12:$L$16,AD$2,0)*$E2501)</f>
        <v>753.75000000000659</v>
      </c>
      <c r="AE2501">
        <f>VLOOKUP($F2501,'(참고)타워 스텟 가치'!$B$12:$L$16,AE$2,0)+(VLOOKUP($F2501,'(참고)타워 스텟 가치'!$B$12:$L$16,AE$2,0)*$E2501)</f>
        <v>904.50000000000796</v>
      </c>
      <c r="AF2501">
        <f>VLOOKUP($F2501,'(참고)타워 스텟 가치'!$B$12:$L$16,AF$2,0)+(VLOOKUP($F2501,'(참고)타워 스텟 가치'!$B$12:$L$16,AF$2,0)*$E2501)</f>
        <v>1005000.0000000088</v>
      </c>
      <c r="AG2501">
        <f>VLOOKUP($F2501,'(참고)타워 스텟 가치'!$B$12:$L$16,AG$2,0)+(VLOOKUP($F2501,'(참고)타워 스텟 가치'!$B$12:$L$16,AG$2,0)*$E2501)</f>
        <v>4522.50000000004</v>
      </c>
      <c r="AH2501">
        <f>VLOOKUP($F2501,'(참고)타워 스텟 가치'!$B$12:$L$16,AH$2,0)+(VLOOKUP($F2501,'(참고)타워 스텟 가치'!$B$12:$L$16,AH$2,0)*$E2501)</f>
        <v>150.75000000000131</v>
      </c>
      <c r="AI2501">
        <f>VLOOKUP($F2501,'(참고)타워 스텟 가치'!$B$12:$L$16,AI$2,0)+(VLOOKUP($F2501,'(참고)타워 스텟 가치'!$B$12:$L$16,AI$2,0)*$E2501)</f>
        <v>60.300000000000523</v>
      </c>
      <c r="AJ2501">
        <f>VLOOKUP($F2501,'(참고)타워 스텟 가치'!$B$12:$L$16,AJ$2,0)+(VLOOKUP($F2501,'(참고)타워 스텟 가치'!$B$12:$L$16,AJ$2,0)*$E2501)</f>
        <v>0</v>
      </c>
      <c r="AK2501">
        <f>VLOOKUP($F2501,'(참고)타워 스텟 가치'!$B$12:$L$16,AK$2,0)+(VLOOKUP($F2501,'(참고)타워 스텟 가치'!$B$12:$L$16,AK$2,0)*$E2501)</f>
        <v>0</v>
      </c>
      <c r="AL2501">
        <f>VLOOKUP($F2501,'(참고)타워 스텟 가치'!$B$12:$L$16,AL$2,0)+(VLOOKUP($F2501,'(참고)타워 스텟 가치'!$B$12:$L$16,AL$2,0)*$E2501)</f>
        <v>281.40000000000242</v>
      </c>
      <c r="AM2501">
        <f>SUM('스테이지별 몬스터 스텟'!AD2501*'(참고)타워 스텟 가치'!$Q$17,'스테이지별 몬스터 스텟'!AE2501*'(참고)타워 스텟 가치'!$R$17,'스테이지별 몬스터 스텟'!AF2501*'(참고)타워 스텟 가치'!$S$17,'스테이지별 몬스터 스텟'!AG2501*'(참고)타워 스텟 가치'!$T$17,'스테이지별 몬스터 스텟'!AH2501*'(참고)타워 스텟 가치'!$U$17,'스테이지별 몬스터 스텟'!AI2501*'(참고)타워 스텟 가치'!$V$17,'스테이지별 몬스터 스텟'!AJ2501*'(참고)타워 스텟 가치'!$W$17,'스테이지별 몬스터 스텟'!AK2501*'(참고)타워 스텟 가치'!$X$17,'스테이지별 몬스터 스텟'!AL2501*'(참고)타워 스텟 가치'!$Y$17)</f>
        <v>1520333.8500000134</v>
      </c>
      <c r="AN2501">
        <v>3</v>
      </c>
    </row>
    <row r="2502" spans="3:40" x14ac:dyDescent="0.3">
      <c r="C2502">
        <v>3</v>
      </c>
      <c r="D2502">
        <f t="shared" si="116"/>
        <v>500</v>
      </c>
      <c r="E2502" s="52">
        <f>VLOOKUP(D2502,'스테이지별 난이도 설정'!B:C,2,0)</f>
        <v>200.00000000000176</v>
      </c>
      <c r="F2502" t="str">
        <f t="shared" si="117"/>
        <v>에픽</v>
      </c>
      <c r="G2502">
        <f t="shared" ref="G2502:G2504" si="118">SUM(R2502,AC2502,AN2502)</f>
        <v>6</v>
      </c>
      <c r="H2502">
        <f>VLOOKUP($F2502,'(참고)타워 스텟 가치'!$B$2:$L$6,H$2,0)+(VLOOKUP($F2502,'(참고)타워 스텟 가치'!$B$2:$L$6,H$2,0)*$E2502)</f>
        <v>3391.8750000000296</v>
      </c>
      <c r="I2502">
        <f>VLOOKUP($F2502,'(참고)타워 스텟 가치'!$B$2:$L$6,I$2,0)+(VLOOKUP($F2502,'(참고)타워 스텟 가치'!$B$2:$L$6,I$2,0)*$E2502)</f>
        <v>678.37500000000591</v>
      </c>
      <c r="J2502">
        <f>VLOOKUP($F2502,'(참고)타워 스텟 가치'!$B$2:$L$6,J$2,0)+(VLOOKUP($F2502,'(참고)타워 스텟 가치'!$B$2:$L$6,J$2,0)*$E2502)</f>
        <v>1005000.0000000088</v>
      </c>
      <c r="K2502">
        <f>VLOOKUP($F2502,'(참고)타워 스텟 가치'!$B$2:$L$6,K$2,0)+(VLOOKUP($F2502,'(참고)타워 스텟 가치'!$B$2:$L$6,K$2,0)*$E2502)</f>
        <v>13567.500000000118</v>
      </c>
      <c r="L2502">
        <f>VLOOKUP($F2502,'(참고)타워 스텟 가치'!$B$2:$L$6,L$2,0)+(VLOOKUP($F2502,'(참고)타워 스텟 가치'!$B$2:$L$6,L$2,0)*$E2502)</f>
        <v>226.12500000000199</v>
      </c>
      <c r="M2502">
        <f>VLOOKUP($F2502,'(참고)타워 스텟 가치'!$B$2:$L$6,M$2,0)+(VLOOKUP($F2502,'(참고)타워 스텟 가치'!$B$2:$L$6,M$2,0)*$E2502)</f>
        <v>60.300000000000523</v>
      </c>
      <c r="N2502">
        <f>VLOOKUP($F2502,'(참고)타워 스텟 가치'!$B$2:$L$6,N$2,0)+(VLOOKUP($F2502,'(참고)타워 스텟 가치'!$B$2:$L$6,N$2,0)*$E2502)</f>
        <v>0</v>
      </c>
      <c r="O2502">
        <f>VLOOKUP($F2502,'(참고)타워 스텟 가치'!$B$2:$L$6,O$2,0)+(VLOOKUP($F2502,'(참고)타워 스텟 가치'!$B$2:$L$6,O$2,0)*$E2502)</f>
        <v>0</v>
      </c>
      <c r="P2502">
        <f>VLOOKUP($F2502,'(참고)타워 스텟 가치'!$B$2:$L$6,P$2,0)+(VLOOKUP($F2502,'(참고)타워 스텟 가치'!$B$2:$L$6,P$2,0)*$E2502)</f>
        <v>140.70000000000121</v>
      </c>
      <c r="Q2502">
        <f>SUM('스테이지별 몬스터 스텟'!H2502*'(참고)타워 스텟 가치'!$Q$17,'스테이지별 몬스터 스텟'!I2502*'(참고)타워 스텟 가치'!$R$17,'스테이지별 몬스터 스텟'!J2502*'(참고)타워 스텟 가치'!$S$17,'스테이지별 몬스터 스텟'!K2502*'(참고)타워 스텟 가치'!$T$17,'스테이지별 몬스터 스텟'!L2502*'(참고)타워 스텟 가치'!$U$17,'스테이지별 몬스터 스텟'!M2502*'(참고)타워 스텟 가치'!$V$17,'스테이지별 몬스터 스텟'!N2502*'(참고)타워 스텟 가치'!$W$17,'스테이지별 몬스터 스텟'!O2502*'(참고)타워 스텟 가치'!$X$17,'스테이지별 몬스터 스텟'!P2502*'(참고)타워 스텟 가치'!$Y$17)</f>
        <v>1543230.2625000135</v>
      </c>
      <c r="R2502">
        <v>1</v>
      </c>
      <c r="S2502">
        <f>VLOOKUP($F2502,'(참고)타워 스텟 가치'!$B$7:$L$11,S$2,0)+(VLOOKUP($F2502,'(참고)타워 스텟 가치'!$B$7:$L$11,S$2,0)*$E2502)</f>
        <v>1130.62500000001</v>
      </c>
      <c r="T2502">
        <f>VLOOKUP($F2502,'(참고)타워 스텟 가치'!$B$7:$L$11,T$2,0)+(VLOOKUP($F2502,'(참고)타워 스텟 가치'!$B$7:$L$11,T$2,0)*$E2502)</f>
        <v>2035.1250000000177</v>
      </c>
      <c r="U2502">
        <f>VLOOKUP($F2502,'(참고)타워 스텟 가치'!$B$7:$L$11,U$2,0)+(VLOOKUP($F2502,'(참고)타워 스텟 가치'!$B$7:$L$11,U$2,0)*$E2502)</f>
        <v>1005000.0000000088</v>
      </c>
      <c r="V2502">
        <f>VLOOKUP($F2502,'(참고)타워 스텟 가치'!$B$7:$L$11,V$2,0)+(VLOOKUP($F2502,'(참고)타워 스텟 가치'!$B$7:$L$11,V$2,0)*$E2502)</f>
        <v>13567.500000000118</v>
      </c>
      <c r="W2502">
        <f>VLOOKUP($F2502,'(참고)타워 스텟 가치'!$B$7:$L$11,W$2,0)+(VLOOKUP($F2502,'(참고)타워 스텟 가치'!$B$7:$L$11,W$2,0)*$E2502)</f>
        <v>226.12500000000199</v>
      </c>
      <c r="X2502">
        <f>VLOOKUP($F2502,'(참고)타워 스텟 가치'!$B$7:$L$11,X$2,0)+(VLOOKUP($F2502,'(참고)타워 스텟 가치'!$B$7:$L$11,X$2,0)*$E2502)</f>
        <v>60.300000000000523</v>
      </c>
      <c r="Y2502">
        <f>VLOOKUP($F2502,'(참고)타워 스텟 가치'!$B$7:$L$11,Y$2,0)+(VLOOKUP($F2502,'(참고)타워 스텟 가치'!$B$7:$L$11,Y$2,0)*$E2502)</f>
        <v>0</v>
      </c>
      <c r="Z2502">
        <f>VLOOKUP($F2502,'(참고)타워 스텟 가치'!$B$7:$L$11,Z$2,0)+(VLOOKUP($F2502,'(참고)타워 스텟 가치'!$B$7:$L$11,Z$2,0)*$E2502)</f>
        <v>0</v>
      </c>
      <c r="AA2502">
        <f>VLOOKUP($F2502,'(참고)타워 스텟 가치'!$B$7:$L$11,AA$2,0)+(VLOOKUP($F2502,'(참고)타워 스텟 가치'!$B$7:$L$11,AA$2,0)*$E2502)</f>
        <v>140.70000000000121</v>
      </c>
      <c r="AB2502">
        <f>SUM('스테이지별 몬스터 스텟'!S2502*'(참고)타워 스텟 가치'!$Q$17,'스테이지별 몬스터 스텟'!T2502*'(참고)타워 스텟 가치'!$R$17,'스테이지별 몬스터 스텟'!U2502*'(참고)타워 스텟 가치'!$S$17,'스테이지별 몬스터 스텟'!V2502*'(참고)타워 스텟 가치'!$T$17,'스테이지별 몬스터 스텟'!W2502*'(참고)타워 스텟 가치'!$U$17,'스테이지별 몬스터 스텟'!X2502*'(참고)타워 스텟 가치'!$V$17,'스테이지별 몬스터 스텟'!Y2502*'(참고)타워 스텟 가치'!$W$17,'스테이지별 몬스터 스텟'!Z2502*'(참고)타워 스텟 가치'!$X$17,'스테이지별 몬스터 스텟'!AA2502*'(참고)타워 스텟 가치'!$Y$17)</f>
        <v>1540742.8875000135</v>
      </c>
      <c r="AC2502">
        <v>2</v>
      </c>
      <c r="AD2502">
        <f>VLOOKUP($F2502,'(참고)타워 스텟 가치'!$B$12:$L$16,AD$2,0)+(VLOOKUP($F2502,'(참고)타워 스텟 가치'!$B$12:$L$16,AD$2,0)*$E2502)</f>
        <v>1130.62500000001</v>
      </c>
      <c r="AE2502">
        <f>VLOOKUP($F2502,'(참고)타워 스텟 가치'!$B$12:$L$16,AE$2,0)+(VLOOKUP($F2502,'(참고)타워 스텟 가치'!$B$12:$L$16,AE$2,0)*$E2502)</f>
        <v>1356.7500000000118</v>
      </c>
      <c r="AF2502">
        <f>VLOOKUP($F2502,'(참고)타워 스텟 가치'!$B$12:$L$16,AF$2,0)+(VLOOKUP($F2502,'(참고)타워 스텟 가치'!$B$12:$L$16,AF$2,0)*$E2502)</f>
        <v>1005000.0000000088</v>
      </c>
      <c r="AG2502">
        <f>VLOOKUP($F2502,'(참고)타워 스텟 가치'!$B$12:$L$16,AG$2,0)+(VLOOKUP($F2502,'(참고)타워 스텟 가치'!$B$12:$L$16,AG$2,0)*$E2502)</f>
        <v>6783.7500000000591</v>
      </c>
      <c r="AH2502">
        <f>VLOOKUP($F2502,'(참고)타워 스텟 가치'!$B$12:$L$16,AH$2,0)+(VLOOKUP($F2502,'(참고)타워 스텟 가치'!$B$12:$L$16,AH$2,0)*$E2502)</f>
        <v>226.12500000000199</v>
      </c>
      <c r="AI2502">
        <f>VLOOKUP($F2502,'(참고)타워 스텟 가치'!$B$12:$L$16,AI$2,0)+(VLOOKUP($F2502,'(참고)타워 스텟 가치'!$B$12:$L$16,AI$2,0)*$E2502)</f>
        <v>60.300000000000523</v>
      </c>
      <c r="AJ2502">
        <f>VLOOKUP($F2502,'(참고)타워 스텟 가치'!$B$12:$L$16,AJ$2,0)+(VLOOKUP($F2502,'(참고)타워 스텟 가치'!$B$12:$L$16,AJ$2,0)*$E2502)</f>
        <v>0</v>
      </c>
      <c r="AK2502">
        <f>VLOOKUP($F2502,'(참고)타워 스텟 가치'!$B$12:$L$16,AK$2,0)+(VLOOKUP($F2502,'(참고)타워 스텟 가치'!$B$12:$L$16,AK$2,0)*$E2502)</f>
        <v>0</v>
      </c>
      <c r="AL2502">
        <f>VLOOKUP($F2502,'(참고)타워 스텟 가치'!$B$12:$L$16,AL$2,0)+(VLOOKUP($F2502,'(참고)타워 스텟 가치'!$B$12:$L$16,AL$2,0)*$E2502)</f>
        <v>281.40000000000242</v>
      </c>
      <c r="AM2502">
        <f>SUM('스테이지별 몬스터 스텟'!AD2502*'(참고)타워 스텟 가치'!$Q$17,'스테이지별 몬스터 스텟'!AE2502*'(참고)타워 스텟 가치'!$R$17,'스테이지별 몬스터 스텟'!AF2502*'(참고)타워 스텟 가치'!$S$17,'스테이지별 몬스터 스텟'!AG2502*'(참고)타워 스텟 가치'!$T$17,'스테이지별 몬스터 스텟'!AH2502*'(참고)타워 스텟 가치'!$U$17,'스테이지별 몬스터 스텟'!AI2502*'(참고)타워 스텟 가치'!$V$17,'스테이지별 몬스터 스텟'!AJ2502*'(참고)타워 스텟 가치'!$W$17,'스테이지별 몬스터 스텟'!AK2502*'(참고)타워 스텟 가치'!$X$17,'스테이지별 몬스터 스텟'!AL2502*'(참고)타워 스텟 가치'!$Y$17)</f>
        <v>1526439.2250000136</v>
      </c>
      <c r="AN2502">
        <v>3</v>
      </c>
    </row>
    <row r="2503" spans="3:40" x14ac:dyDescent="0.3">
      <c r="C2503">
        <v>4</v>
      </c>
      <c r="D2503">
        <f t="shared" si="116"/>
        <v>500</v>
      </c>
      <c r="E2503" s="52">
        <f>VLOOKUP(D2503,'스테이지별 난이도 설정'!B:C,2,0)</f>
        <v>200.00000000000176</v>
      </c>
      <c r="F2503" t="str">
        <f t="shared" si="117"/>
        <v>유니크</v>
      </c>
      <c r="G2503">
        <f t="shared" si="118"/>
        <v>6</v>
      </c>
      <c r="H2503">
        <f>VLOOKUP($F2503,'(참고)타워 스텟 가치'!$B$2:$L$6,H$2,0)+(VLOOKUP($F2503,'(참고)타워 스텟 가치'!$B$2:$L$6,H$2,0)*$E2503)</f>
        <v>5087.8125000000446</v>
      </c>
      <c r="I2503">
        <f>VLOOKUP($F2503,'(참고)타워 스텟 가치'!$B$2:$L$6,I$2,0)+(VLOOKUP($F2503,'(참고)타워 스텟 가치'!$B$2:$L$6,I$2,0)*$E2503)</f>
        <v>1017.5625000000089</v>
      </c>
      <c r="J2503">
        <f>VLOOKUP($F2503,'(참고)타워 스텟 가치'!$B$2:$L$6,J$2,0)+(VLOOKUP($F2503,'(참고)타워 스텟 가치'!$B$2:$L$6,J$2,0)*$E2503)</f>
        <v>1005000.0000000088</v>
      </c>
      <c r="K2503">
        <f>VLOOKUP($F2503,'(참고)타워 스텟 가치'!$B$2:$L$6,K$2,0)+(VLOOKUP($F2503,'(참고)타워 스텟 가치'!$B$2:$L$6,K$2,0)*$E2503)</f>
        <v>20351.250000000178</v>
      </c>
      <c r="L2503">
        <f>VLOOKUP($F2503,'(참고)타워 스텟 가치'!$B$2:$L$6,L$2,0)+(VLOOKUP($F2503,'(참고)타워 스텟 가치'!$B$2:$L$6,L$2,0)*$E2503)</f>
        <v>339.18750000000296</v>
      </c>
      <c r="M2503">
        <f>VLOOKUP($F2503,'(참고)타워 스텟 가치'!$B$2:$L$6,M$2,0)+(VLOOKUP($F2503,'(참고)타워 스텟 가치'!$B$2:$L$6,M$2,0)*$E2503)</f>
        <v>60.300000000000523</v>
      </c>
      <c r="N2503">
        <f>VLOOKUP($F2503,'(참고)타워 스텟 가치'!$B$2:$L$6,N$2,0)+(VLOOKUP($F2503,'(참고)타워 스텟 가치'!$B$2:$L$6,N$2,0)*$E2503)</f>
        <v>0</v>
      </c>
      <c r="O2503">
        <f>VLOOKUP($F2503,'(참고)타워 스텟 가치'!$B$2:$L$6,O$2,0)+(VLOOKUP($F2503,'(참고)타워 스텟 가치'!$B$2:$L$6,O$2,0)*$E2503)</f>
        <v>0</v>
      </c>
      <c r="P2503">
        <f>VLOOKUP($F2503,'(참고)타워 스텟 가치'!$B$2:$L$6,P$2,0)+(VLOOKUP($F2503,'(참고)타워 스텟 가치'!$B$2:$L$6,P$2,0)*$E2503)</f>
        <v>201.00000000000176</v>
      </c>
      <c r="Q2503">
        <f>SUM('스테이지별 몬스터 스텟'!H2503*'(참고)타워 스텟 가치'!$Q$17,'스테이지별 몬스터 스텟'!I2503*'(참고)타워 스텟 가치'!$R$17,'스테이지별 몬스터 스텟'!J2503*'(참고)타워 스텟 가치'!$S$17,'스테이지별 몬스터 스텟'!K2503*'(참고)타워 스텟 가치'!$T$17,'스테이지별 몬스터 스텟'!L2503*'(참고)타워 스텟 가치'!$U$17,'스테이지별 몬스터 스텟'!M2503*'(참고)타워 스텟 가치'!$V$17,'스테이지별 몬스터 스텟'!N2503*'(참고)타워 스텟 가치'!$W$17,'스테이지별 몬스터 스텟'!O2503*'(참고)타워 스텟 가치'!$X$17,'스테이지별 몬스터 스텟'!P2503*'(참고)타워 스텟 가치'!$Y$17)</f>
        <v>1561045.1437500138</v>
      </c>
      <c r="R2503">
        <v>1</v>
      </c>
      <c r="S2503">
        <f>VLOOKUP($F2503,'(참고)타워 스텟 가치'!$B$7:$L$11,S$2,0)+(VLOOKUP($F2503,'(참고)타워 스텟 가치'!$B$7:$L$11,S$2,0)*$E2503)</f>
        <v>1695.9375000000148</v>
      </c>
      <c r="T2503">
        <f>VLOOKUP($F2503,'(참고)타워 스텟 가치'!$B$7:$L$11,T$2,0)+(VLOOKUP($F2503,'(참고)타워 스텟 가치'!$B$7:$L$11,T$2,0)*$E2503)</f>
        <v>3052.6875000000268</v>
      </c>
      <c r="U2503">
        <f>VLOOKUP($F2503,'(참고)타워 스텟 가치'!$B$7:$L$11,U$2,0)+(VLOOKUP($F2503,'(참고)타워 스텟 가치'!$B$7:$L$11,U$2,0)*$E2503)</f>
        <v>1005000.0000000088</v>
      </c>
      <c r="V2503">
        <f>VLOOKUP($F2503,'(참고)타워 스텟 가치'!$B$7:$L$11,V$2,0)+(VLOOKUP($F2503,'(참고)타워 스텟 가치'!$B$7:$L$11,V$2,0)*$E2503)</f>
        <v>20351.250000000178</v>
      </c>
      <c r="W2503">
        <f>VLOOKUP($F2503,'(참고)타워 스텟 가치'!$B$7:$L$11,W$2,0)+(VLOOKUP($F2503,'(참고)타워 스텟 가치'!$B$7:$L$11,W$2,0)*$E2503)</f>
        <v>339.18750000000296</v>
      </c>
      <c r="X2503">
        <f>VLOOKUP($F2503,'(참고)타워 스텟 가치'!$B$7:$L$11,X$2,0)+(VLOOKUP($F2503,'(참고)타워 스텟 가치'!$B$7:$L$11,X$2,0)*$E2503)</f>
        <v>60.300000000000523</v>
      </c>
      <c r="Y2503">
        <f>VLOOKUP($F2503,'(참고)타워 스텟 가치'!$B$7:$L$11,Y$2,0)+(VLOOKUP($F2503,'(참고)타워 스텟 가치'!$B$7:$L$11,Y$2,0)*$E2503)</f>
        <v>0</v>
      </c>
      <c r="Z2503">
        <f>VLOOKUP($F2503,'(참고)타워 스텟 가치'!$B$7:$L$11,Z$2,0)+(VLOOKUP($F2503,'(참고)타워 스텟 가치'!$B$7:$L$11,Z$2,0)*$E2503)</f>
        <v>0</v>
      </c>
      <c r="AA2503">
        <f>VLOOKUP($F2503,'(참고)타워 스텟 가치'!$B$7:$L$11,AA$2,0)+(VLOOKUP($F2503,'(참고)타워 스텟 가치'!$B$7:$L$11,AA$2,0)*$E2503)</f>
        <v>201.00000000000176</v>
      </c>
      <c r="AB2503">
        <f>SUM('스테이지별 몬스터 스텟'!S2503*'(참고)타워 스텟 가치'!$Q$17,'스테이지별 몬스터 스텟'!T2503*'(참고)타워 스텟 가치'!$R$17,'스테이지별 몬스터 스텟'!U2503*'(참고)타워 스텟 가치'!$S$17,'스테이지별 몬스터 스텟'!V2503*'(참고)타워 스텟 가치'!$T$17,'스테이지별 몬스터 스텟'!W2503*'(참고)타워 스텟 가치'!$U$17,'스테이지별 몬스터 스텟'!X2503*'(참고)타워 스텟 가치'!$V$17,'스테이지별 몬스터 스텟'!Y2503*'(참고)타워 스텟 가치'!$W$17,'스테이지별 몬스터 스텟'!Z2503*'(참고)타워 스텟 가치'!$X$17,'스테이지별 몬스터 스텟'!AA2503*'(참고)타워 스텟 가치'!$Y$17)</f>
        <v>1557314.0812500138</v>
      </c>
      <c r="AC2503">
        <v>2</v>
      </c>
      <c r="AD2503">
        <f>VLOOKUP($F2503,'(참고)타워 스텟 가치'!$B$12:$L$16,AD$2,0)+(VLOOKUP($F2503,'(참고)타워 스텟 가치'!$B$12:$L$16,AD$2,0)*$E2503)</f>
        <v>1695.9375000000148</v>
      </c>
      <c r="AE2503">
        <f>VLOOKUP($F2503,'(참고)타워 스텟 가치'!$B$12:$L$16,AE$2,0)+(VLOOKUP($F2503,'(참고)타워 스텟 가치'!$B$12:$L$16,AE$2,0)*$E2503)</f>
        <v>2035.1250000000177</v>
      </c>
      <c r="AF2503">
        <f>VLOOKUP($F2503,'(참고)타워 스텟 가치'!$B$12:$L$16,AF$2,0)+(VLOOKUP($F2503,'(참고)타워 스텟 가치'!$B$12:$L$16,AF$2,0)*$E2503)</f>
        <v>1005000.0000000088</v>
      </c>
      <c r="AG2503">
        <f>VLOOKUP($F2503,'(참고)타워 스텟 가치'!$B$12:$L$16,AG$2,0)+(VLOOKUP($F2503,'(참고)타워 스텟 가치'!$B$12:$L$16,AG$2,0)*$E2503)</f>
        <v>10175.625000000089</v>
      </c>
      <c r="AH2503">
        <f>VLOOKUP($F2503,'(참고)타워 스텟 가치'!$B$12:$L$16,AH$2,0)+(VLOOKUP($F2503,'(참고)타워 스텟 가치'!$B$12:$L$16,AH$2,0)*$E2503)</f>
        <v>339.18750000000296</v>
      </c>
      <c r="AI2503">
        <f>VLOOKUP($F2503,'(참고)타워 스텟 가치'!$B$12:$L$16,AI$2,0)+(VLOOKUP($F2503,'(참고)타워 스텟 가치'!$B$12:$L$16,AI$2,0)*$E2503)</f>
        <v>60.300000000000523</v>
      </c>
      <c r="AJ2503">
        <f>VLOOKUP($F2503,'(참고)타워 스텟 가치'!$B$12:$L$16,AJ$2,0)+(VLOOKUP($F2503,'(참고)타워 스텟 가치'!$B$12:$L$16,AJ$2,0)*$E2503)</f>
        <v>0</v>
      </c>
      <c r="AK2503">
        <f>VLOOKUP($F2503,'(참고)타워 스텟 가치'!$B$12:$L$16,AK$2,0)+(VLOOKUP($F2503,'(참고)타워 스텟 가치'!$B$12:$L$16,AK$2,0)*$E2503)</f>
        <v>0</v>
      </c>
      <c r="AL2503">
        <f>VLOOKUP($F2503,'(참고)타워 스텟 가치'!$B$12:$L$16,AL$2,0)+(VLOOKUP($F2503,'(참고)타워 스텟 가치'!$B$12:$L$16,AL$2,0)*$E2503)</f>
        <v>402.00000000000352</v>
      </c>
      <c r="AM2503">
        <f>SUM('스테이지별 몬스터 스텟'!AD2503*'(참고)타워 스텟 가치'!$Q$17,'스테이지별 몬스터 스텟'!AE2503*'(참고)타워 스텟 가치'!$R$17,'스테이지별 몬스터 스텟'!AF2503*'(참고)타워 스텟 가치'!$S$17,'스테이지별 몬스터 스텟'!AG2503*'(참고)타워 스텟 가치'!$T$17,'스테이지별 몬스터 스텟'!AH2503*'(참고)타워 스텟 가치'!$U$17,'스테이지별 몬스터 스텟'!AI2503*'(참고)타워 스텟 가치'!$V$17,'스테이지별 몬스터 스텟'!AJ2503*'(참고)타워 스텟 가치'!$W$17,'스테이지별 몬스터 스텟'!AK2503*'(참고)타워 스텟 가치'!$X$17,'스테이지별 몬스터 스텟'!AL2503*'(참고)타워 스텟 가치'!$Y$17)</f>
        <v>1535838.4875000136</v>
      </c>
      <c r="AN2503">
        <v>3</v>
      </c>
    </row>
    <row r="2504" spans="3:40" x14ac:dyDescent="0.3">
      <c r="C2504">
        <v>5</v>
      </c>
      <c r="D2504">
        <f t="shared" si="116"/>
        <v>500</v>
      </c>
      <c r="E2504" s="52">
        <f>VLOOKUP(D2504,'스테이지별 난이도 설정'!B:C,2,0)</f>
        <v>200.00000000000176</v>
      </c>
      <c r="F2504" t="str">
        <f t="shared" si="117"/>
        <v>스페셜</v>
      </c>
      <c r="G2504">
        <f t="shared" si="118"/>
        <v>6</v>
      </c>
      <c r="H2504">
        <f>VLOOKUP($F2504,'(참고)타워 스텟 가치'!$B$2:$L$6,H$2,0)+(VLOOKUP($F2504,'(참고)타워 스텟 가치'!$B$2:$L$6,H$2,0)*$E2504)</f>
        <v>7631.7187500000673</v>
      </c>
      <c r="I2504">
        <f>VLOOKUP($F2504,'(참고)타워 스텟 가치'!$B$2:$L$6,I$2,0)+(VLOOKUP($F2504,'(참고)타워 스텟 가치'!$B$2:$L$6,I$2,0)*$E2504)</f>
        <v>1526.3437500000134</v>
      </c>
      <c r="J2504">
        <f>VLOOKUP($F2504,'(참고)타워 스텟 가치'!$B$2:$L$6,J$2,0)+(VLOOKUP($F2504,'(참고)타워 스텟 가치'!$B$2:$L$6,J$2,0)*$E2504)</f>
        <v>1005000.0000000088</v>
      </c>
      <c r="K2504">
        <f>VLOOKUP($F2504,'(참고)타워 스텟 가치'!$B$2:$L$6,K$2,0)+(VLOOKUP($F2504,'(참고)타워 스텟 가치'!$B$2:$L$6,K$2,0)*$E2504)</f>
        <v>30526.875000000269</v>
      </c>
      <c r="L2504">
        <f>VLOOKUP($F2504,'(참고)타워 스텟 가치'!$B$2:$L$6,L$2,0)+(VLOOKUP($F2504,'(참고)타워 스텟 가치'!$B$2:$L$6,L$2,0)*$E2504)</f>
        <v>508.78125000000443</v>
      </c>
      <c r="M2504">
        <f>VLOOKUP($F2504,'(참고)타워 스텟 가치'!$B$2:$L$6,M$2,0)+(VLOOKUP($F2504,'(참고)타워 스텟 가치'!$B$2:$L$6,M$2,0)*$E2504)</f>
        <v>60.300000000000523</v>
      </c>
      <c r="N2504">
        <f>VLOOKUP($F2504,'(참고)타워 스텟 가치'!$B$2:$L$6,N$2,0)+(VLOOKUP($F2504,'(참고)타워 스텟 가치'!$B$2:$L$6,N$2,0)*$E2504)</f>
        <v>0</v>
      </c>
      <c r="O2504">
        <f>VLOOKUP($F2504,'(참고)타워 스텟 가치'!$B$2:$L$6,O$2,0)+(VLOOKUP($F2504,'(참고)타워 스텟 가치'!$B$2:$L$6,O$2,0)*$E2504)</f>
        <v>0</v>
      </c>
      <c r="P2504">
        <f>VLOOKUP($F2504,'(참고)타워 스텟 가치'!$B$2:$L$6,P$2,0)+(VLOOKUP($F2504,'(참고)타워 스텟 가치'!$B$2:$L$6,P$2,0)*$E2504)</f>
        <v>201.00000000000176</v>
      </c>
      <c r="Q2504">
        <f>SUM('스테이지별 몬스터 스텟'!H2504*'(참고)타워 스텟 가치'!$Q$17,'스테이지별 몬스터 스텟'!I2504*'(참고)타워 스텟 가치'!$R$17,'스테이지별 몬스터 스텟'!J2504*'(참고)타워 스텟 가치'!$S$17,'스테이지별 몬스터 스텟'!K2504*'(참고)타워 스텟 가치'!$T$17,'스테이지별 몬스터 스텟'!L2504*'(참고)타워 스텟 가치'!$U$17,'스테이지별 몬스터 스텟'!M2504*'(참고)타워 스텟 가치'!$V$17,'스테이지별 몬스터 스텟'!N2504*'(참고)타워 스텟 가치'!$W$17,'스테이지별 몬스터 스텟'!O2504*'(참고)타워 스텟 가치'!$X$17,'스테이지별 몬스터 스텟'!P2504*'(참고)타워 스텟 가치'!$Y$17)</f>
        <v>1587586.565625014</v>
      </c>
      <c r="R2504">
        <v>1</v>
      </c>
      <c r="S2504">
        <f>VLOOKUP($F2504,'(참고)타워 스텟 가치'!$B$7:$L$11,S$2,0)+(VLOOKUP($F2504,'(참고)타워 스텟 가치'!$B$7:$L$11,S$2,0)*$E2504)</f>
        <v>2543.9062500000223</v>
      </c>
      <c r="T2504">
        <f>VLOOKUP($F2504,'(참고)타워 스텟 가치'!$B$7:$L$11,T$2,0)+(VLOOKUP($F2504,'(참고)타워 스텟 가치'!$B$7:$L$11,T$2,0)*$E2504)</f>
        <v>4579.03125000004</v>
      </c>
      <c r="U2504">
        <f>VLOOKUP($F2504,'(참고)타워 스텟 가치'!$B$7:$L$11,U$2,0)+(VLOOKUP($F2504,'(참고)타워 스텟 가치'!$B$7:$L$11,U$2,0)*$E2504)</f>
        <v>1005000.0000000088</v>
      </c>
      <c r="V2504">
        <f>VLOOKUP($F2504,'(참고)타워 스텟 가치'!$B$7:$L$11,V$2,0)+(VLOOKUP($F2504,'(참고)타워 스텟 가치'!$B$7:$L$11,V$2,0)*$E2504)</f>
        <v>30526.875000000269</v>
      </c>
      <c r="W2504">
        <f>VLOOKUP($F2504,'(참고)타워 스텟 가치'!$B$7:$L$11,W$2,0)+(VLOOKUP($F2504,'(참고)타워 스텟 가치'!$B$7:$L$11,W$2,0)*$E2504)</f>
        <v>508.78125000000443</v>
      </c>
      <c r="X2504">
        <f>VLOOKUP($F2504,'(참고)타워 스텟 가치'!$B$7:$L$11,X$2,0)+(VLOOKUP($F2504,'(참고)타워 스텟 가치'!$B$7:$L$11,X$2,0)*$E2504)</f>
        <v>60.300000000000523</v>
      </c>
      <c r="Y2504">
        <f>VLOOKUP($F2504,'(참고)타워 스텟 가치'!$B$7:$L$11,Y$2,0)+(VLOOKUP($F2504,'(참고)타워 스텟 가치'!$B$7:$L$11,Y$2,0)*$E2504)</f>
        <v>0</v>
      </c>
      <c r="Z2504">
        <f>VLOOKUP($F2504,'(참고)타워 스텟 가치'!$B$7:$L$11,Z$2,0)+(VLOOKUP($F2504,'(참고)타워 스텟 가치'!$B$7:$L$11,Z$2,0)*$E2504)</f>
        <v>0</v>
      </c>
      <c r="AA2504">
        <f>VLOOKUP($F2504,'(참고)타워 스텟 가치'!$B$7:$L$11,AA$2,0)+(VLOOKUP($F2504,'(참고)타워 스텟 가치'!$B$7:$L$11,AA$2,0)*$E2504)</f>
        <v>201.00000000000176</v>
      </c>
      <c r="AB2504">
        <f>SUM('스테이지별 몬스터 스텟'!S2504*'(참고)타워 스텟 가치'!$Q$17,'스테이지별 몬스터 스텟'!T2504*'(참고)타워 스텟 가치'!$R$17,'스테이지별 몬스터 스텟'!U2504*'(참고)타워 스텟 가치'!$S$17,'스테이지별 몬스터 스텟'!V2504*'(참고)타워 스텟 가치'!$T$17,'스테이지별 몬스터 스텟'!W2504*'(참고)타워 스텟 가치'!$U$17,'스테이지별 몬스터 스텟'!X2504*'(참고)타워 스텟 가치'!$V$17,'스테이지별 몬스터 스텟'!Y2504*'(참고)타워 스텟 가치'!$W$17,'스테이지별 몬스터 스텟'!Z2504*'(참고)타워 스텟 가치'!$X$17,'스테이지별 몬스터 스텟'!AA2504*'(참고)타워 스텟 가치'!$Y$17)</f>
        <v>1581989.9718750138</v>
      </c>
      <c r="AC2504">
        <v>2</v>
      </c>
      <c r="AD2504">
        <f>VLOOKUP($F2504,'(참고)타워 스텟 가치'!$B$12:$L$16,AD$2,0)+(VLOOKUP($F2504,'(참고)타워 스텟 가치'!$B$12:$L$16,AD$2,0)*$E2504)</f>
        <v>2543.9062500000223</v>
      </c>
      <c r="AE2504">
        <f>VLOOKUP($F2504,'(참고)타워 스텟 가치'!$B$12:$L$16,AE$2,0)+(VLOOKUP($F2504,'(참고)타워 스텟 가치'!$B$12:$L$16,AE$2,0)*$E2504)</f>
        <v>3052.6875000000268</v>
      </c>
      <c r="AF2504">
        <f>VLOOKUP($F2504,'(참고)타워 스텟 가치'!$B$12:$L$16,AF$2,0)+(VLOOKUP($F2504,'(참고)타워 스텟 가치'!$B$12:$L$16,AF$2,0)*$E2504)</f>
        <v>1005000.0000000088</v>
      </c>
      <c r="AG2504">
        <f>VLOOKUP($F2504,'(참고)타워 스텟 가치'!$B$12:$L$16,AG$2,0)+(VLOOKUP($F2504,'(참고)타워 스텟 가치'!$B$12:$L$16,AG$2,0)*$E2504)</f>
        <v>15263.437500000135</v>
      </c>
      <c r="AH2504">
        <f>VLOOKUP($F2504,'(참고)타워 스텟 가치'!$B$12:$L$16,AH$2,0)+(VLOOKUP($F2504,'(참고)타워 스텟 가치'!$B$12:$L$16,AH$2,0)*$E2504)</f>
        <v>508.78125000000443</v>
      </c>
      <c r="AI2504">
        <f>VLOOKUP($F2504,'(참고)타워 스텟 가치'!$B$12:$L$16,AI$2,0)+(VLOOKUP($F2504,'(참고)타워 스텟 가치'!$B$12:$L$16,AI$2,0)*$E2504)</f>
        <v>60.300000000000523</v>
      </c>
      <c r="AJ2504">
        <f>VLOOKUP($F2504,'(참고)타워 스텟 가치'!$B$12:$L$16,AJ$2,0)+(VLOOKUP($F2504,'(참고)타워 스텟 가치'!$B$12:$L$16,AJ$2,0)*$E2504)</f>
        <v>0</v>
      </c>
      <c r="AK2504">
        <f>VLOOKUP($F2504,'(참고)타워 스텟 가치'!$B$12:$L$16,AK$2,0)+(VLOOKUP($F2504,'(참고)타워 스텟 가치'!$B$12:$L$16,AK$2,0)*$E2504)</f>
        <v>0</v>
      </c>
      <c r="AL2504">
        <f>VLOOKUP($F2504,'(참고)타워 스텟 가치'!$B$12:$L$16,AL$2,0)+(VLOOKUP($F2504,'(참고)타워 스텟 가치'!$B$12:$L$16,AL$2,0)*$E2504)</f>
        <v>402.00000000000352</v>
      </c>
      <c r="AM2504">
        <f>SUM('스테이지별 몬스터 스텟'!AD2504*'(참고)타워 스텟 가치'!$Q$17,'스테이지별 몬스터 스텟'!AE2504*'(참고)타워 스텟 가치'!$R$17,'스테이지별 몬스터 스텟'!AF2504*'(참고)타워 스텟 가치'!$S$17,'스테이지별 몬스터 스텟'!AG2504*'(참고)타워 스텟 가치'!$T$17,'스테이지별 몬스터 스텟'!AH2504*'(참고)타워 스텟 가치'!$U$17,'스테이지별 몬스터 스텟'!AI2504*'(참고)타워 스텟 가치'!$V$17,'스테이지별 몬스터 스텟'!AJ2504*'(참고)타워 스텟 가치'!$W$17,'스테이지별 몬스터 스텟'!AK2504*'(참고)타워 스텟 가치'!$X$17,'스테이지별 몬스터 스텟'!AL2504*'(참고)타워 스텟 가치'!$Y$17)</f>
        <v>1549575.5812500136</v>
      </c>
      <c r="AN2504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(참고)타워 스텟 가치</vt:lpstr>
      <vt:lpstr>스테이지별 난이도 설정</vt:lpstr>
      <vt:lpstr>스테이지별 몬스터 스텟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a168</dc:creator>
  <cp:lastModifiedBy>a168</cp:lastModifiedBy>
  <dcterms:created xsi:type="dcterms:W3CDTF">2024-11-17T06:21:51Z</dcterms:created>
  <dcterms:modified xsi:type="dcterms:W3CDTF">2025-06-15T07:39:58Z</dcterms:modified>
</cp:coreProperties>
</file>